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leCHP21051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ttr\Documents\alpaca_trading\2-Percent\"/>
    </mc:Choice>
  </mc:AlternateContent>
  <bookViews>
    <workbookView xWindow="-120" yWindow="-120" windowWidth="29040" windowHeight="15840" firstSheet="1" activeTab="1"/>
  </bookViews>
  <sheets>
    <sheet name="BS" sheetId="5" state="veryHidden" r:id="rId1"/>
    <sheet name="Variables" sheetId="2" r:id="rId2"/>
    <sheet name="Data" sheetId="3" r:id="rId3"/>
    <sheet name="Top5" sheetId="4" r:id="rId4"/>
  </sheets>
  <definedNames>
    <definedName name="_xlnm._FilterDatabase" localSheetId="2" hidden="1">Data!$A$2:$AZ$2</definedName>
    <definedName name="data_row">Data!$AH$2</definedName>
    <definedName name="files">OFFSET(BS!$F$2,1,0,MAX(1,-1+COUNTA(BS!$F:$F)))</definedName>
    <definedName name="input">BS!$J$4</definedName>
    <definedName name="method">Variables!$Q$12</definedName>
    <definedName name="path">BS!$F$2</definedName>
    <definedName name="_xlnm.Print_Area" localSheetId="0">BS!$B$2:$C$23</definedName>
    <definedName name="ratio">Variables!$R$9</definedName>
    <definedName name="registers">COUNTA(OFFSET(data_row,1,0,50000))</definedName>
    <definedName name="wins">Variables!$Q$4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Q9260" i="3" l="1"/>
  <c r="AP9260" i="3"/>
  <c r="AO9260" i="3"/>
  <c r="AN9260" i="3"/>
  <c r="AM9260" i="3"/>
  <c r="AL9260" i="3"/>
  <c r="AK9260" i="3"/>
  <c r="AJ9260" i="3"/>
  <c r="AI9260" i="3"/>
  <c r="AH9260" i="3"/>
  <c r="AQ9259" i="3"/>
  <c r="AP9259" i="3"/>
  <c r="AO9259" i="3"/>
  <c r="AN9259" i="3"/>
  <c r="AM9259" i="3"/>
  <c r="AL9259" i="3"/>
  <c r="AK9259" i="3"/>
  <c r="AJ9259" i="3"/>
  <c r="AI9259" i="3"/>
  <c r="AH9259" i="3"/>
  <c r="AQ9258" i="3"/>
  <c r="AP9258" i="3"/>
  <c r="AO9258" i="3"/>
  <c r="AN9258" i="3"/>
  <c r="AM9258" i="3"/>
  <c r="AL9258" i="3"/>
  <c r="AK9258" i="3"/>
  <c r="AJ9258" i="3"/>
  <c r="AI9258" i="3"/>
  <c r="AH9258" i="3"/>
  <c r="AQ9257" i="3"/>
  <c r="AP9257" i="3"/>
  <c r="AO9257" i="3"/>
  <c r="AN9257" i="3"/>
  <c r="AM9257" i="3"/>
  <c r="AL9257" i="3"/>
  <c r="AK9257" i="3"/>
  <c r="AJ9257" i="3"/>
  <c r="AI9257" i="3"/>
  <c r="AH9257" i="3"/>
  <c r="AQ9256" i="3"/>
  <c r="AP9256" i="3"/>
  <c r="AO9256" i="3"/>
  <c r="AN9256" i="3"/>
  <c r="AM9256" i="3"/>
  <c r="AL9256" i="3"/>
  <c r="AK9256" i="3"/>
  <c r="AJ9256" i="3"/>
  <c r="AI9256" i="3"/>
  <c r="AH9256" i="3"/>
  <c r="AQ9255" i="3"/>
  <c r="AP9255" i="3"/>
  <c r="AO9255" i="3"/>
  <c r="AN9255" i="3"/>
  <c r="AM9255" i="3"/>
  <c r="AL9255" i="3"/>
  <c r="AK9255" i="3"/>
  <c r="AJ9255" i="3"/>
  <c r="AI9255" i="3"/>
  <c r="AH9255" i="3"/>
  <c r="AQ9254" i="3"/>
  <c r="AP9254" i="3"/>
  <c r="AO9254" i="3"/>
  <c r="AN9254" i="3"/>
  <c r="AM9254" i="3"/>
  <c r="AL9254" i="3"/>
  <c r="AK9254" i="3"/>
  <c r="AJ9254" i="3"/>
  <c r="AI9254" i="3"/>
  <c r="AH9254" i="3"/>
  <c r="AQ9253" i="3"/>
  <c r="AP9253" i="3"/>
  <c r="AO9253" i="3"/>
  <c r="AN9253" i="3"/>
  <c r="AM9253" i="3"/>
  <c r="AL9253" i="3"/>
  <c r="AK9253" i="3"/>
  <c r="AJ9253" i="3"/>
  <c r="AI9253" i="3"/>
  <c r="AH9253" i="3"/>
  <c r="AQ9252" i="3"/>
  <c r="AP9252" i="3"/>
  <c r="AO9252" i="3"/>
  <c r="AN9252" i="3"/>
  <c r="AM9252" i="3"/>
  <c r="AL9252" i="3"/>
  <c r="AK9252" i="3"/>
  <c r="AJ9252" i="3"/>
  <c r="AI9252" i="3"/>
  <c r="AH9252" i="3"/>
  <c r="AQ9251" i="3"/>
  <c r="AP9251" i="3"/>
  <c r="AO9251" i="3"/>
  <c r="AN9251" i="3"/>
  <c r="AM9251" i="3"/>
  <c r="AL9251" i="3"/>
  <c r="AK9251" i="3"/>
  <c r="AJ9251" i="3"/>
  <c r="AI9251" i="3"/>
  <c r="AH9251" i="3"/>
  <c r="AQ9250" i="3"/>
  <c r="AP9250" i="3"/>
  <c r="AO9250" i="3"/>
  <c r="AN9250" i="3"/>
  <c r="AM9250" i="3"/>
  <c r="AL9250" i="3"/>
  <c r="AK9250" i="3"/>
  <c r="AJ9250" i="3"/>
  <c r="AI9250" i="3"/>
  <c r="AH9250" i="3"/>
  <c r="AQ9249" i="3"/>
  <c r="AP9249" i="3"/>
  <c r="AO9249" i="3"/>
  <c r="AN9249" i="3"/>
  <c r="AM9249" i="3"/>
  <c r="AL9249" i="3"/>
  <c r="AK9249" i="3"/>
  <c r="AJ9249" i="3"/>
  <c r="AI9249" i="3"/>
  <c r="AH9249" i="3"/>
  <c r="AQ9248" i="3"/>
  <c r="AP9248" i="3"/>
  <c r="AO9248" i="3"/>
  <c r="AN9248" i="3"/>
  <c r="AM9248" i="3"/>
  <c r="AL9248" i="3"/>
  <c r="AK9248" i="3"/>
  <c r="AJ9248" i="3"/>
  <c r="AI9248" i="3"/>
  <c r="AH9248" i="3"/>
  <c r="AQ9247" i="3"/>
  <c r="AP9247" i="3"/>
  <c r="AO9247" i="3"/>
  <c r="AN9247" i="3"/>
  <c r="AM9247" i="3"/>
  <c r="AL9247" i="3"/>
  <c r="AK9247" i="3"/>
  <c r="AJ9247" i="3"/>
  <c r="AI9247" i="3"/>
  <c r="AH9247" i="3"/>
  <c r="AQ9246" i="3"/>
  <c r="AP9246" i="3"/>
  <c r="AO9246" i="3"/>
  <c r="AN9246" i="3"/>
  <c r="AM9246" i="3"/>
  <c r="AL9246" i="3"/>
  <c r="AK9246" i="3"/>
  <c r="AJ9246" i="3"/>
  <c r="AI9246" i="3"/>
  <c r="AH9246" i="3"/>
  <c r="AQ9245" i="3"/>
  <c r="AP9245" i="3"/>
  <c r="AO9245" i="3"/>
  <c r="AN9245" i="3"/>
  <c r="AM9245" i="3"/>
  <c r="AL9245" i="3"/>
  <c r="AK9245" i="3"/>
  <c r="AJ9245" i="3"/>
  <c r="AI9245" i="3"/>
  <c r="AH9245" i="3"/>
  <c r="AQ9244" i="3"/>
  <c r="AP9244" i="3"/>
  <c r="AO9244" i="3"/>
  <c r="AN9244" i="3"/>
  <c r="AM9244" i="3"/>
  <c r="AL9244" i="3"/>
  <c r="AK9244" i="3"/>
  <c r="AJ9244" i="3"/>
  <c r="AI9244" i="3"/>
  <c r="AH9244" i="3"/>
  <c r="AQ9243" i="3"/>
  <c r="AP9243" i="3"/>
  <c r="AO9243" i="3"/>
  <c r="AN9243" i="3"/>
  <c r="AM9243" i="3"/>
  <c r="AL9243" i="3"/>
  <c r="AK9243" i="3"/>
  <c r="AJ9243" i="3"/>
  <c r="AI9243" i="3"/>
  <c r="AH9243" i="3"/>
  <c r="AQ9242" i="3"/>
  <c r="AP9242" i="3"/>
  <c r="AO9242" i="3"/>
  <c r="AN9242" i="3"/>
  <c r="AM9242" i="3"/>
  <c r="AL9242" i="3"/>
  <c r="AK9242" i="3"/>
  <c r="AJ9242" i="3"/>
  <c r="AI9242" i="3"/>
  <c r="AH9242" i="3"/>
  <c r="AQ9241" i="3"/>
  <c r="AP9241" i="3"/>
  <c r="AO9241" i="3"/>
  <c r="AN9241" i="3"/>
  <c r="AM9241" i="3"/>
  <c r="AL9241" i="3"/>
  <c r="AK9241" i="3"/>
  <c r="AJ9241" i="3"/>
  <c r="AI9241" i="3"/>
  <c r="AH9241" i="3"/>
  <c r="AQ9240" i="3"/>
  <c r="AP9240" i="3"/>
  <c r="AO9240" i="3"/>
  <c r="AN9240" i="3"/>
  <c r="AM9240" i="3"/>
  <c r="AL9240" i="3"/>
  <c r="AK9240" i="3"/>
  <c r="AJ9240" i="3"/>
  <c r="AI9240" i="3"/>
  <c r="AH9240" i="3"/>
  <c r="AQ9239" i="3"/>
  <c r="AP9239" i="3"/>
  <c r="AO9239" i="3"/>
  <c r="AN9239" i="3"/>
  <c r="AM9239" i="3"/>
  <c r="AL9239" i="3"/>
  <c r="AK9239" i="3"/>
  <c r="AJ9239" i="3"/>
  <c r="AI9239" i="3"/>
  <c r="AH9239" i="3"/>
  <c r="AQ9238" i="3"/>
  <c r="AP9238" i="3"/>
  <c r="AO9238" i="3"/>
  <c r="AN9238" i="3"/>
  <c r="AM9238" i="3"/>
  <c r="AL9238" i="3"/>
  <c r="AK9238" i="3"/>
  <c r="AJ9238" i="3"/>
  <c r="AI9238" i="3"/>
  <c r="AH9238" i="3"/>
  <c r="AQ9237" i="3"/>
  <c r="AP9237" i="3"/>
  <c r="AO9237" i="3"/>
  <c r="AN9237" i="3"/>
  <c r="AM9237" i="3"/>
  <c r="AL9237" i="3"/>
  <c r="AK9237" i="3"/>
  <c r="AJ9237" i="3"/>
  <c r="AI9237" i="3"/>
  <c r="AH9237" i="3"/>
  <c r="AQ9236" i="3"/>
  <c r="AP9236" i="3"/>
  <c r="AO9236" i="3"/>
  <c r="AN9236" i="3"/>
  <c r="AM9236" i="3"/>
  <c r="AL9236" i="3"/>
  <c r="AK9236" i="3"/>
  <c r="AJ9236" i="3"/>
  <c r="AI9236" i="3"/>
  <c r="AH9236" i="3"/>
  <c r="AQ9235" i="3"/>
  <c r="AP9235" i="3"/>
  <c r="AO9235" i="3"/>
  <c r="AN9235" i="3"/>
  <c r="AM9235" i="3"/>
  <c r="AL9235" i="3"/>
  <c r="AK9235" i="3"/>
  <c r="AJ9235" i="3"/>
  <c r="AI9235" i="3"/>
  <c r="AH9235" i="3"/>
  <c r="AQ9234" i="3"/>
  <c r="AP9234" i="3"/>
  <c r="AO9234" i="3"/>
  <c r="AN9234" i="3"/>
  <c r="AM9234" i="3"/>
  <c r="AL9234" i="3"/>
  <c r="AK9234" i="3"/>
  <c r="AJ9234" i="3"/>
  <c r="AI9234" i="3"/>
  <c r="AH9234" i="3"/>
  <c r="AQ9233" i="3"/>
  <c r="AP9233" i="3"/>
  <c r="AO9233" i="3"/>
  <c r="AN9233" i="3"/>
  <c r="AM9233" i="3"/>
  <c r="AL9233" i="3"/>
  <c r="AK9233" i="3"/>
  <c r="AJ9233" i="3"/>
  <c r="AI9233" i="3"/>
  <c r="AH9233" i="3"/>
  <c r="AQ9232" i="3"/>
  <c r="AP9232" i="3"/>
  <c r="AO9232" i="3"/>
  <c r="AN9232" i="3"/>
  <c r="AM9232" i="3"/>
  <c r="AL9232" i="3"/>
  <c r="AK9232" i="3"/>
  <c r="AJ9232" i="3"/>
  <c r="AI9232" i="3"/>
  <c r="AH9232" i="3"/>
  <c r="AQ9231" i="3"/>
  <c r="AP9231" i="3"/>
  <c r="AO9231" i="3"/>
  <c r="AN9231" i="3"/>
  <c r="AM9231" i="3"/>
  <c r="AL9231" i="3"/>
  <c r="AK9231" i="3"/>
  <c r="AJ9231" i="3"/>
  <c r="AI9231" i="3"/>
  <c r="AH9231" i="3"/>
  <c r="AQ9230" i="3"/>
  <c r="AP9230" i="3"/>
  <c r="AO9230" i="3"/>
  <c r="AN9230" i="3"/>
  <c r="AM9230" i="3"/>
  <c r="AL9230" i="3"/>
  <c r="AK9230" i="3"/>
  <c r="AJ9230" i="3"/>
  <c r="AI9230" i="3"/>
  <c r="AH9230" i="3"/>
  <c r="AQ9229" i="3"/>
  <c r="AP9229" i="3"/>
  <c r="AO9229" i="3"/>
  <c r="AN9229" i="3"/>
  <c r="AM9229" i="3"/>
  <c r="AL9229" i="3"/>
  <c r="AK9229" i="3"/>
  <c r="AJ9229" i="3"/>
  <c r="AI9229" i="3"/>
  <c r="AH9229" i="3"/>
  <c r="AQ9228" i="3"/>
  <c r="AP9228" i="3"/>
  <c r="AO9228" i="3"/>
  <c r="AN9228" i="3"/>
  <c r="AM9228" i="3"/>
  <c r="AL9228" i="3"/>
  <c r="AK9228" i="3"/>
  <c r="AJ9228" i="3"/>
  <c r="AI9228" i="3"/>
  <c r="AH9228" i="3"/>
  <c r="AQ9227" i="3"/>
  <c r="AP9227" i="3"/>
  <c r="AO9227" i="3"/>
  <c r="AN9227" i="3"/>
  <c r="AM9227" i="3"/>
  <c r="AL9227" i="3"/>
  <c r="AK9227" i="3"/>
  <c r="AJ9227" i="3"/>
  <c r="AI9227" i="3"/>
  <c r="AH9227" i="3"/>
  <c r="AQ9226" i="3"/>
  <c r="AP9226" i="3"/>
  <c r="AO9226" i="3"/>
  <c r="AN9226" i="3"/>
  <c r="AM9226" i="3"/>
  <c r="AL9226" i="3"/>
  <c r="AK9226" i="3"/>
  <c r="AJ9226" i="3"/>
  <c r="AI9226" i="3"/>
  <c r="AH9226" i="3"/>
  <c r="AQ9225" i="3"/>
  <c r="AP9225" i="3"/>
  <c r="AO9225" i="3"/>
  <c r="AN9225" i="3"/>
  <c r="AM9225" i="3"/>
  <c r="AL9225" i="3"/>
  <c r="AK9225" i="3"/>
  <c r="AJ9225" i="3"/>
  <c r="AI9225" i="3"/>
  <c r="AH9225" i="3"/>
  <c r="AQ9224" i="3"/>
  <c r="AP9224" i="3"/>
  <c r="AO9224" i="3"/>
  <c r="AN9224" i="3"/>
  <c r="AM9224" i="3"/>
  <c r="AL9224" i="3"/>
  <c r="AK9224" i="3"/>
  <c r="AJ9224" i="3"/>
  <c r="AI9224" i="3"/>
  <c r="AH9224" i="3"/>
  <c r="AQ9223" i="3"/>
  <c r="AP9223" i="3"/>
  <c r="AO9223" i="3"/>
  <c r="AN9223" i="3"/>
  <c r="AM9223" i="3"/>
  <c r="AL9223" i="3"/>
  <c r="AK9223" i="3"/>
  <c r="AJ9223" i="3"/>
  <c r="AI9223" i="3"/>
  <c r="AH9223" i="3"/>
  <c r="AQ9222" i="3"/>
  <c r="AP9222" i="3"/>
  <c r="AO9222" i="3"/>
  <c r="AN9222" i="3"/>
  <c r="AM9222" i="3"/>
  <c r="AL9222" i="3"/>
  <c r="AK9222" i="3"/>
  <c r="AJ9222" i="3"/>
  <c r="AI9222" i="3"/>
  <c r="AH9222" i="3"/>
  <c r="AQ9221" i="3"/>
  <c r="AP9221" i="3"/>
  <c r="AO9221" i="3"/>
  <c r="AN9221" i="3"/>
  <c r="AM9221" i="3"/>
  <c r="AL9221" i="3"/>
  <c r="AK9221" i="3"/>
  <c r="AJ9221" i="3"/>
  <c r="AI9221" i="3"/>
  <c r="AH9221" i="3"/>
  <c r="AQ9220" i="3"/>
  <c r="AP9220" i="3"/>
  <c r="AO9220" i="3"/>
  <c r="AN9220" i="3"/>
  <c r="AM9220" i="3"/>
  <c r="AL9220" i="3"/>
  <c r="AK9220" i="3"/>
  <c r="AJ9220" i="3"/>
  <c r="AI9220" i="3"/>
  <c r="AH9220" i="3"/>
  <c r="AQ9219" i="3"/>
  <c r="AP9219" i="3"/>
  <c r="AO9219" i="3"/>
  <c r="AN9219" i="3"/>
  <c r="AM9219" i="3"/>
  <c r="AL9219" i="3"/>
  <c r="AK9219" i="3"/>
  <c r="AJ9219" i="3"/>
  <c r="AI9219" i="3"/>
  <c r="AH9219" i="3"/>
  <c r="AQ9218" i="3"/>
  <c r="AP9218" i="3"/>
  <c r="AO9218" i="3"/>
  <c r="AN9218" i="3"/>
  <c r="AM9218" i="3"/>
  <c r="AL9218" i="3"/>
  <c r="AK9218" i="3"/>
  <c r="AJ9218" i="3"/>
  <c r="AI9218" i="3"/>
  <c r="AH9218" i="3"/>
  <c r="AQ9217" i="3"/>
  <c r="AP9217" i="3"/>
  <c r="AO9217" i="3"/>
  <c r="AN9217" i="3"/>
  <c r="AM9217" i="3"/>
  <c r="AL9217" i="3"/>
  <c r="AK9217" i="3"/>
  <c r="AJ9217" i="3"/>
  <c r="AI9217" i="3"/>
  <c r="AH9217" i="3"/>
  <c r="AQ9216" i="3"/>
  <c r="AP9216" i="3"/>
  <c r="AO9216" i="3"/>
  <c r="AN9216" i="3"/>
  <c r="AM9216" i="3"/>
  <c r="AL9216" i="3"/>
  <c r="AK9216" i="3"/>
  <c r="AJ9216" i="3"/>
  <c r="AI9216" i="3"/>
  <c r="AH9216" i="3"/>
  <c r="AQ9215" i="3"/>
  <c r="AP9215" i="3"/>
  <c r="AO9215" i="3"/>
  <c r="AN9215" i="3"/>
  <c r="AM9215" i="3"/>
  <c r="AL9215" i="3"/>
  <c r="AK9215" i="3"/>
  <c r="AJ9215" i="3"/>
  <c r="AI9215" i="3"/>
  <c r="AH9215" i="3"/>
  <c r="AQ9214" i="3"/>
  <c r="AP9214" i="3"/>
  <c r="AO9214" i="3"/>
  <c r="AN9214" i="3"/>
  <c r="AM9214" i="3"/>
  <c r="AL9214" i="3"/>
  <c r="AK9214" i="3"/>
  <c r="AJ9214" i="3"/>
  <c r="AI9214" i="3"/>
  <c r="AH9214" i="3"/>
  <c r="AQ9213" i="3"/>
  <c r="AP9213" i="3"/>
  <c r="AO9213" i="3"/>
  <c r="AN9213" i="3"/>
  <c r="AM9213" i="3"/>
  <c r="AL9213" i="3"/>
  <c r="AK9213" i="3"/>
  <c r="AJ9213" i="3"/>
  <c r="AI9213" i="3"/>
  <c r="AH9213" i="3"/>
  <c r="AQ9212" i="3"/>
  <c r="AP9212" i="3"/>
  <c r="AO9212" i="3"/>
  <c r="AN9212" i="3"/>
  <c r="AM9212" i="3"/>
  <c r="AL9212" i="3"/>
  <c r="AK9212" i="3"/>
  <c r="AJ9212" i="3"/>
  <c r="AI9212" i="3"/>
  <c r="AH9212" i="3"/>
  <c r="AQ9211" i="3"/>
  <c r="AP9211" i="3"/>
  <c r="AO9211" i="3"/>
  <c r="AN9211" i="3"/>
  <c r="AM9211" i="3"/>
  <c r="AL9211" i="3"/>
  <c r="AK9211" i="3"/>
  <c r="AJ9211" i="3"/>
  <c r="AI9211" i="3"/>
  <c r="AH9211" i="3"/>
  <c r="AQ9210" i="3"/>
  <c r="AP9210" i="3"/>
  <c r="AO9210" i="3"/>
  <c r="AN9210" i="3"/>
  <c r="AM9210" i="3"/>
  <c r="AL9210" i="3"/>
  <c r="AK9210" i="3"/>
  <c r="AJ9210" i="3"/>
  <c r="AI9210" i="3"/>
  <c r="AH9210" i="3"/>
  <c r="AQ9209" i="3"/>
  <c r="AP9209" i="3"/>
  <c r="AO9209" i="3"/>
  <c r="AN9209" i="3"/>
  <c r="AM9209" i="3"/>
  <c r="AL9209" i="3"/>
  <c r="AK9209" i="3"/>
  <c r="AJ9209" i="3"/>
  <c r="AI9209" i="3"/>
  <c r="AH9209" i="3"/>
  <c r="AQ9208" i="3"/>
  <c r="AP9208" i="3"/>
  <c r="AO9208" i="3"/>
  <c r="AN9208" i="3"/>
  <c r="AM9208" i="3"/>
  <c r="AL9208" i="3"/>
  <c r="AK9208" i="3"/>
  <c r="AJ9208" i="3"/>
  <c r="AI9208" i="3"/>
  <c r="AH9208" i="3"/>
  <c r="AQ9207" i="3"/>
  <c r="AP9207" i="3"/>
  <c r="AO9207" i="3"/>
  <c r="AN9207" i="3"/>
  <c r="AM9207" i="3"/>
  <c r="AL9207" i="3"/>
  <c r="AK9207" i="3"/>
  <c r="AJ9207" i="3"/>
  <c r="AI9207" i="3"/>
  <c r="AH9207" i="3"/>
  <c r="AQ9206" i="3"/>
  <c r="AP9206" i="3"/>
  <c r="AO9206" i="3"/>
  <c r="AN9206" i="3"/>
  <c r="AM9206" i="3"/>
  <c r="AL9206" i="3"/>
  <c r="AK9206" i="3"/>
  <c r="AJ9206" i="3"/>
  <c r="AI9206" i="3"/>
  <c r="AH9206" i="3"/>
  <c r="AQ9205" i="3"/>
  <c r="AP9205" i="3"/>
  <c r="AO9205" i="3"/>
  <c r="AN9205" i="3"/>
  <c r="AM9205" i="3"/>
  <c r="AL9205" i="3"/>
  <c r="AK9205" i="3"/>
  <c r="AJ9205" i="3"/>
  <c r="AI9205" i="3"/>
  <c r="AH9205" i="3"/>
  <c r="AQ9204" i="3"/>
  <c r="AP9204" i="3"/>
  <c r="AO9204" i="3"/>
  <c r="AN9204" i="3"/>
  <c r="AM9204" i="3"/>
  <c r="AL9204" i="3"/>
  <c r="AK9204" i="3"/>
  <c r="AJ9204" i="3"/>
  <c r="AI9204" i="3"/>
  <c r="AH9204" i="3"/>
  <c r="AQ9203" i="3"/>
  <c r="AP9203" i="3"/>
  <c r="AO9203" i="3"/>
  <c r="AN9203" i="3"/>
  <c r="AM9203" i="3"/>
  <c r="AL9203" i="3"/>
  <c r="AK9203" i="3"/>
  <c r="AJ9203" i="3"/>
  <c r="AI9203" i="3"/>
  <c r="AH9203" i="3"/>
  <c r="AQ9202" i="3"/>
  <c r="AP9202" i="3"/>
  <c r="AO9202" i="3"/>
  <c r="AN9202" i="3"/>
  <c r="AM9202" i="3"/>
  <c r="AL9202" i="3"/>
  <c r="AK9202" i="3"/>
  <c r="AJ9202" i="3"/>
  <c r="AI9202" i="3"/>
  <c r="AH9202" i="3"/>
  <c r="AQ9201" i="3"/>
  <c r="AP9201" i="3"/>
  <c r="AO9201" i="3"/>
  <c r="AN9201" i="3"/>
  <c r="AM9201" i="3"/>
  <c r="AL9201" i="3"/>
  <c r="AK9201" i="3"/>
  <c r="AJ9201" i="3"/>
  <c r="AI9201" i="3"/>
  <c r="AH9201" i="3"/>
  <c r="AQ9200" i="3"/>
  <c r="AP9200" i="3"/>
  <c r="AO9200" i="3"/>
  <c r="AN9200" i="3"/>
  <c r="AM9200" i="3"/>
  <c r="AL9200" i="3"/>
  <c r="AK9200" i="3"/>
  <c r="AJ9200" i="3"/>
  <c r="AI9200" i="3"/>
  <c r="AH9200" i="3"/>
  <c r="AQ9199" i="3"/>
  <c r="AP9199" i="3"/>
  <c r="AO9199" i="3"/>
  <c r="AN9199" i="3"/>
  <c r="AM9199" i="3"/>
  <c r="AL9199" i="3"/>
  <c r="AK9199" i="3"/>
  <c r="AJ9199" i="3"/>
  <c r="AI9199" i="3"/>
  <c r="AH9199" i="3"/>
  <c r="AQ9198" i="3"/>
  <c r="AP9198" i="3"/>
  <c r="AO9198" i="3"/>
  <c r="AN9198" i="3"/>
  <c r="AM9198" i="3"/>
  <c r="AL9198" i="3"/>
  <c r="AK9198" i="3"/>
  <c r="AJ9198" i="3"/>
  <c r="AI9198" i="3"/>
  <c r="AH9198" i="3"/>
  <c r="AQ9197" i="3"/>
  <c r="AP9197" i="3"/>
  <c r="AO9197" i="3"/>
  <c r="AN9197" i="3"/>
  <c r="AM9197" i="3"/>
  <c r="AL9197" i="3"/>
  <c r="AK9197" i="3"/>
  <c r="AJ9197" i="3"/>
  <c r="AI9197" i="3"/>
  <c r="AH9197" i="3"/>
  <c r="AQ9196" i="3"/>
  <c r="AP9196" i="3"/>
  <c r="AO9196" i="3"/>
  <c r="AN9196" i="3"/>
  <c r="AM9196" i="3"/>
  <c r="AL9196" i="3"/>
  <c r="AK9196" i="3"/>
  <c r="AJ9196" i="3"/>
  <c r="AI9196" i="3"/>
  <c r="AH9196" i="3"/>
  <c r="AQ9195" i="3"/>
  <c r="AP9195" i="3"/>
  <c r="AO9195" i="3"/>
  <c r="AN9195" i="3"/>
  <c r="AM9195" i="3"/>
  <c r="AL9195" i="3"/>
  <c r="AK9195" i="3"/>
  <c r="AJ9195" i="3"/>
  <c r="AI9195" i="3"/>
  <c r="AH9195" i="3"/>
  <c r="AQ9194" i="3"/>
  <c r="AP9194" i="3"/>
  <c r="AO9194" i="3"/>
  <c r="AN9194" i="3"/>
  <c r="AM9194" i="3"/>
  <c r="AL9194" i="3"/>
  <c r="AK9194" i="3"/>
  <c r="AJ9194" i="3"/>
  <c r="AI9194" i="3"/>
  <c r="AH9194" i="3"/>
  <c r="AQ9193" i="3"/>
  <c r="AP9193" i="3"/>
  <c r="AO9193" i="3"/>
  <c r="AN9193" i="3"/>
  <c r="AM9193" i="3"/>
  <c r="AL9193" i="3"/>
  <c r="AK9193" i="3"/>
  <c r="AJ9193" i="3"/>
  <c r="AI9193" i="3"/>
  <c r="AH9193" i="3"/>
  <c r="AQ9192" i="3"/>
  <c r="AP9192" i="3"/>
  <c r="AO9192" i="3"/>
  <c r="AN9192" i="3"/>
  <c r="AM9192" i="3"/>
  <c r="AL9192" i="3"/>
  <c r="AK9192" i="3"/>
  <c r="AJ9192" i="3"/>
  <c r="AI9192" i="3"/>
  <c r="AH9192" i="3"/>
  <c r="AQ9191" i="3"/>
  <c r="AP9191" i="3"/>
  <c r="AO9191" i="3"/>
  <c r="AN9191" i="3"/>
  <c r="AM9191" i="3"/>
  <c r="AL9191" i="3"/>
  <c r="AK9191" i="3"/>
  <c r="AJ9191" i="3"/>
  <c r="AI9191" i="3"/>
  <c r="AH9191" i="3"/>
  <c r="AQ9190" i="3"/>
  <c r="AP9190" i="3"/>
  <c r="AO9190" i="3"/>
  <c r="AN9190" i="3"/>
  <c r="AM9190" i="3"/>
  <c r="AL9190" i="3"/>
  <c r="AK9190" i="3"/>
  <c r="AJ9190" i="3"/>
  <c r="AI9190" i="3"/>
  <c r="AH9190" i="3"/>
  <c r="AQ9189" i="3"/>
  <c r="AP9189" i="3"/>
  <c r="AO9189" i="3"/>
  <c r="AN9189" i="3"/>
  <c r="AM9189" i="3"/>
  <c r="AL9189" i="3"/>
  <c r="AK9189" i="3"/>
  <c r="AJ9189" i="3"/>
  <c r="AI9189" i="3"/>
  <c r="AH9189" i="3"/>
  <c r="AQ9188" i="3"/>
  <c r="AP9188" i="3"/>
  <c r="AO9188" i="3"/>
  <c r="AN9188" i="3"/>
  <c r="AM9188" i="3"/>
  <c r="AL9188" i="3"/>
  <c r="AK9188" i="3"/>
  <c r="AJ9188" i="3"/>
  <c r="AI9188" i="3"/>
  <c r="AH9188" i="3"/>
  <c r="AQ9187" i="3"/>
  <c r="AP9187" i="3"/>
  <c r="AO9187" i="3"/>
  <c r="AN9187" i="3"/>
  <c r="AM9187" i="3"/>
  <c r="AL9187" i="3"/>
  <c r="AK9187" i="3"/>
  <c r="AJ9187" i="3"/>
  <c r="AI9187" i="3"/>
  <c r="AH9187" i="3"/>
  <c r="AQ9186" i="3"/>
  <c r="AP9186" i="3"/>
  <c r="AO9186" i="3"/>
  <c r="AN9186" i="3"/>
  <c r="AM9186" i="3"/>
  <c r="AL9186" i="3"/>
  <c r="AK9186" i="3"/>
  <c r="AJ9186" i="3"/>
  <c r="AI9186" i="3"/>
  <c r="AH9186" i="3"/>
  <c r="AQ9185" i="3"/>
  <c r="AP9185" i="3"/>
  <c r="AO9185" i="3"/>
  <c r="AN9185" i="3"/>
  <c r="AM9185" i="3"/>
  <c r="AL9185" i="3"/>
  <c r="AK9185" i="3"/>
  <c r="AJ9185" i="3"/>
  <c r="AI9185" i="3"/>
  <c r="AH9185" i="3"/>
  <c r="AQ9184" i="3"/>
  <c r="AP9184" i="3"/>
  <c r="AO9184" i="3"/>
  <c r="AN9184" i="3"/>
  <c r="AM9184" i="3"/>
  <c r="AL9184" i="3"/>
  <c r="AK9184" i="3"/>
  <c r="AJ9184" i="3"/>
  <c r="AI9184" i="3"/>
  <c r="AH9184" i="3"/>
  <c r="AQ9183" i="3"/>
  <c r="AP9183" i="3"/>
  <c r="AO9183" i="3"/>
  <c r="AN9183" i="3"/>
  <c r="AM9183" i="3"/>
  <c r="AL9183" i="3"/>
  <c r="AK9183" i="3"/>
  <c r="AJ9183" i="3"/>
  <c r="AI9183" i="3"/>
  <c r="AH9183" i="3"/>
  <c r="AQ9182" i="3"/>
  <c r="AP9182" i="3"/>
  <c r="AO9182" i="3"/>
  <c r="AN9182" i="3"/>
  <c r="AM9182" i="3"/>
  <c r="AL9182" i="3"/>
  <c r="AK9182" i="3"/>
  <c r="AJ9182" i="3"/>
  <c r="AI9182" i="3"/>
  <c r="AH9182" i="3"/>
  <c r="AQ9181" i="3"/>
  <c r="AP9181" i="3"/>
  <c r="AO9181" i="3"/>
  <c r="AN9181" i="3"/>
  <c r="AM9181" i="3"/>
  <c r="AL9181" i="3"/>
  <c r="AK9181" i="3"/>
  <c r="AJ9181" i="3"/>
  <c r="AI9181" i="3"/>
  <c r="AH9181" i="3"/>
  <c r="AQ9180" i="3"/>
  <c r="AP9180" i="3"/>
  <c r="AO9180" i="3"/>
  <c r="AN9180" i="3"/>
  <c r="AM9180" i="3"/>
  <c r="AL9180" i="3"/>
  <c r="AK9180" i="3"/>
  <c r="AJ9180" i="3"/>
  <c r="AI9180" i="3"/>
  <c r="AH9180" i="3"/>
  <c r="AQ9179" i="3"/>
  <c r="AP9179" i="3"/>
  <c r="AO9179" i="3"/>
  <c r="AN9179" i="3"/>
  <c r="AM9179" i="3"/>
  <c r="AL9179" i="3"/>
  <c r="AK9179" i="3"/>
  <c r="AJ9179" i="3"/>
  <c r="AI9179" i="3"/>
  <c r="AH9179" i="3"/>
  <c r="AQ9178" i="3"/>
  <c r="AP9178" i="3"/>
  <c r="AO9178" i="3"/>
  <c r="AN9178" i="3"/>
  <c r="AM9178" i="3"/>
  <c r="AL9178" i="3"/>
  <c r="AK9178" i="3"/>
  <c r="AJ9178" i="3"/>
  <c r="AI9178" i="3"/>
  <c r="AH9178" i="3"/>
  <c r="AQ9177" i="3"/>
  <c r="AP9177" i="3"/>
  <c r="AO9177" i="3"/>
  <c r="AN9177" i="3"/>
  <c r="AM9177" i="3"/>
  <c r="AL9177" i="3"/>
  <c r="AK9177" i="3"/>
  <c r="AJ9177" i="3"/>
  <c r="AI9177" i="3"/>
  <c r="AH9177" i="3"/>
  <c r="AQ9176" i="3"/>
  <c r="AP9176" i="3"/>
  <c r="AO9176" i="3"/>
  <c r="AN9176" i="3"/>
  <c r="AM9176" i="3"/>
  <c r="AL9176" i="3"/>
  <c r="AK9176" i="3"/>
  <c r="AJ9176" i="3"/>
  <c r="AI9176" i="3"/>
  <c r="AH9176" i="3"/>
  <c r="AQ9175" i="3"/>
  <c r="AP9175" i="3"/>
  <c r="AO9175" i="3"/>
  <c r="AN9175" i="3"/>
  <c r="AM9175" i="3"/>
  <c r="AL9175" i="3"/>
  <c r="AK9175" i="3"/>
  <c r="AJ9175" i="3"/>
  <c r="AI9175" i="3"/>
  <c r="AH9175" i="3"/>
  <c r="AQ9174" i="3"/>
  <c r="AP9174" i="3"/>
  <c r="AO9174" i="3"/>
  <c r="AN9174" i="3"/>
  <c r="AM9174" i="3"/>
  <c r="AL9174" i="3"/>
  <c r="AK9174" i="3"/>
  <c r="AJ9174" i="3"/>
  <c r="AI9174" i="3"/>
  <c r="AH9174" i="3"/>
  <c r="AQ9173" i="3"/>
  <c r="AP9173" i="3"/>
  <c r="AO9173" i="3"/>
  <c r="AN9173" i="3"/>
  <c r="AM9173" i="3"/>
  <c r="AL9173" i="3"/>
  <c r="AK9173" i="3"/>
  <c r="AJ9173" i="3"/>
  <c r="AI9173" i="3"/>
  <c r="AH9173" i="3"/>
  <c r="AQ9172" i="3"/>
  <c r="AP9172" i="3"/>
  <c r="AO9172" i="3"/>
  <c r="AN9172" i="3"/>
  <c r="AM9172" i="3"/>
  <c r="AL9172" i="3"/>
  <c r="AK9172" i="3"/>
  <c r="AJ9172" i="3"/>
  <c r="AI9172" i="3"/>
  <c r="AH9172" i="3"/>
  <c r="AQ9171" i="3"/>
  <c r="AP9171" i="3"/>
  <c r="AO9171" i="3"/>
  <c r="AN9171" i="3"/>
  <c r="AM9171" i="3"/>
  <c r="AL9171" i="3"/>
  <c r="AK9171" i="3"/>
  <c r="AJ9171" i="3"/>
  <c r="AI9171" i="3"/>
  <c r="AH9171" i="3"/>
  <c r="AQ9170" i="3"/>
  <c r="AP9170" i="3"/>
  <c r="AO9170" i="3"/>
  <c r="AN9170" i="3"/>
  <c r="AM9170" i="3"/>
  <c r="AL9170" i="3"/>
  <c r="AK9170" i="3"/>
  <c r="AJ9170" i="3"/>
  <c r="AI9170" i="3"/>
  <c r="AH9170" i="3"/>
  <c r="AQ9169" i="3"/>
  <c r="AP9169" i="3"/>
  <c r="AO9169" i="3"/>
  <c r="AN9169" i="3"/>
  <c r="AM9169" i="3"/>
  <c r="AL9169" i="3"/>
  <c r="AK9169" i="3"/>
  <c r="AJ9169" i="3"/>
  <c r="AI9169" i="3"/>
  <c r="AH9169" i="3"/>
  <c r="AQ9168" i="3"/>
  <c r="AP9168" i="3"/>
  <c r="AO9168" i="3"/>
  <c r="AN9168" i="3"/>
  <c r="AM9168" i="3"/>
  <c r="AL9168" i="3"/>
  <c r="AK9168" i="3"/>
  <c r="AJ9168" i="3"/>
  <c r="AI9168" i="3"/>
  <c r="AH9168" i="3"/>
  <c r="AQ9167" i="3"/>
  <c r="AP9167" i="3"/>
  <c r="AO9167" i="3"/>
  <c r="AN9167" i="3"/>
  <c r="AM9167" i="3"/>
  <c r="AL9167" i="3"/>
  <c r="AK9167" i="3"/>
  <c r="AJ9167" i="3"/>
  <c r="AI9167" i="3"/>
  <c r="AH9167" i="3"/>
  <c r="AQ9166" i="3"/>
  <c r="AP9166" i="3"/>
  <c r="AO9166" i="3"/>
  <c r="AN9166" i="3"/>
  <c r="AM9166" i="3"/>
  <c r="AL9166" i="3"/>
  <c r="AK9166" i="3"/>
  <c r="AJ9166" i="3"/>
  <c r="AI9166" i="3"/>
  <c r="AH9166" i="3"/>
  <c r="AQ9165" i="3"/>
  <c r="AP9165" i="3"/>
  <c r="AO9165" i="3"/>
  <c r="AN9165" i="3"/>
  <c r="AM9165" i="3"/>
  <c r="AL9165" i="3"/>
  <c r="AK9165" i="3"/>
  <c r="AJ9165" i="3"/>
  <c r="AI9165" i="3"/>
  <c r="AH9165" i="3"/>
  <c r="AQ9164" i="3"/>
  <c r="AP9164" i="3"/>
  <c r="AO9164" i="3"/>
  <c r="AN9164" i="3"/>
  <c r="AM9164" i="3"/>
  <c r="AL9164" i="3"/>
  <c r="AK9164" i="3"/>
  <c r="AJ9164" i="3"/>
  <c r="AI9164" i="3"/>
  <c r="AH9164" i="3"/>
  <c r="AQ9163" i="3"/>
  <c r="AP9163" i="3"/>
  <c r="AO9163" i="3"/>
  <c r="AN9163" i="3"/>
  <c r="AM9163" i="3"/>
  <c r="AL9163" i="3"/>
  <c r="AK9163" i="3"/>
  <c r="AJ9163" i="3"/>
  <c r="AI9163" i="3"/>
  <c r="AH9163" i="3"/>
  <c r="AQ9162" i="3"/>
  <c r="AP9162" i="3"/>
  <c r="AO9162" i="3"/>
  <c r="AN9162" i="3"/>
  <c r="AM9162" i="3"/>
  <c r="AL9162" i="3"/>
  <c r="AK9162" i="3"/>
  <c r="AJ9162" i="3"/>
  <c r="AI9162" i="3"/>
  <c r="AH9162" i="3"/>
  <c r="AQ9161" i="3"/>
  <c r="AP9161" i="3"/>
  <c r="AO9161" i="3"/>
  <c r="AN9161" i="3"/>
  <c r="AM9161" i="3"/>
  <c r="AL9161" i="3"/>
  <c r="AK9161" i="3"/>
  <c r="AJ9161" i="3"/>
  <c r="AI9161" i="3"/>
  <c r="AH9161" i="3"/>
  <c r="AQ9160" i="3"/>
  <c r="AP9160" i="3"/>
  <c r="AO9160" i="3"/>
  <c r="AN9160" i="3"/>
  <c r="AM9160" i="3"/>
  <c r="AL9160" i="3"/>
  <c r="AK9160" i="3"/>
  <c r="AJ9160" i="3"/>
  <c r="AI9160" i="3"/>
  <c r="AH9160" i="3"/>
  <c r="AQ9159" i="3"/>
  <c r="AP9159" i="3"/>
  <c r="AO9159" i="3"/>
  <c r="AN9159" i="3"/>
  <c r="AM9159" i="3"/>
  <c r="AL9159" i="3"/>
  <c r="AK9159" i="3"/>
  <c r="AJ9159" i="3"/>
  <c r="AI9159" i="3"/>
  <c r="AH9159" i="3"/>
  <c r="AQ9158" i="3"/>
  <c r="AP9158" i="3"/>
  <c r="AO9158" i="3"/>
  <c r="AN9158" i="3"/>
  <c r="AM9158" i="3"/>
  <c r="AL9158" i="3"/>
  <c r="AK9158" i="3"/>
  <c r="AJ9158" i="3"/>
  <c r="AI9158" i="3"/>
  <c r="AH9158" i="3"/>
  <c r="AQ9157" i="3"/>
  <c r="AP9157" i="3"/>
  <c r="AO9157" i="3"/>
  <c r="AN9157" i="3"/>
  <c r="AM9157" i="3"/>
  <c r="AL9157" i="3"/>
  <c r="AK9157" i="3"/>
  <c r="AJ9157" i="3"/>
  <c r="AI9157" i="3"/>
  <c r="AH9157" i="3"/>
  <c r="AQ9156" i="3"/>
  <c r="AP9156" i="3"/>
  <c r="AO9156" i="3"/>
  <c r="AN9156" i="3"/>
  <c r="AM9156" i="3"/>
  <c r="AL9156" i="3"/>
  <c r="AK9156" i="3"/>
  <c r="AJ9156" i="3"/>
  <c r="AI9156" i="3"/>
  <c r="AH9156" i="3"/>
  <c r="AQ9155" i="3"/>
  <c r="AP9155" i="3"/>
  <c r="AO9155" i="3"/>
  <c r="AN9155" i="3"/>
  <c r="AM9155" i="3"/>
  <c r="AL9155" i="3"/>
  <c r="AK9155" i="3"/>
  <c r="AJ9155" i="3"/>
  <c r="AI9155" i="3"/>
  <c r="AH9155" i="3"/>
  <c r="AQ9154" i="3"/>
  <c r="AP9154" i="3"/>
  <c r="AO9154" i="3"/>
  <c r="AN9154" i="3"/>
  <c r="AM9154" i="3"/>
  <c r="AL9154" i="3"/>
  <c r="AK9154" i="3"/>
  <c r="AJ9154" i="3"/>
  <c r="AI9154" i="3"/>
  <c r="AH9154" i="3"/>
  <c r="AQ9153" i="3"/>
  <c r="AP9153" i="3"/>
  <c r="AO9153" i="3"/>
  <c r="AN9153" i="3"/>
  <c r="AM9153" i="3"/>
  <c r="AL9153" i="3"/>
  <c r="AK9153" i="3"/>
  <c r="AJ9153" i="3"/>
  <c r="AI9153" i="3"/>
  <c r="AH9153" i="3"/>
  <c r="AQ9152" i="3"/>
  <c r="AP9152" i="3"/>
  <c r="AO9152" i="3"/>
  <c r="AN9152" i="3"/>
  <c r="AM9152" i="3"/>
  <c r="AL9152" i="3"/>
  <c r="AK9152" i="3"/>
  <c r="AJ9152" i="3"/>
  <c r="AI9152" i="3"/>
  <c r="AH9152" i="3"/>
  <c r="AQ9151" i="3"/>
  <c r="AP9151" i="3"/>
  <c r="AO9151" i="3"/>
  <c r="AN9151" i="3"/>
  <c r="AM9151" i="3"/>
  <c r="AL9151" i="3"/>
  <c r="AK9151" i="3"/>
  <c r="AJ9151" i="3"/>
  <c r="AI9151" i="3"/>
  <c r="AH9151" i="3"/>
  <c r="AQ9150" i="3"/>
  <c r="AP9150" i="3"/>
  <c r="AO9150" i="3"/>
  <c r="AN9150" i="3"/>
  <c r="AM9150" i="3"/>
  <c r="AL9150" i="3"/>
  <c r="AK9150" i="3"/>
  <c r="AJ9150" i="3"/>
  <c r="AI9150" i="3"/>
  <c r="AH9150" i="3"/>
  <c r="AQ9149" i="3"/>
  <c r="AP9149" i="3"/>
  <c r="AO9149" i="3"/>
  <c r="AN9149" i="3"/>
  <c r="AM9149" i="3"/>
  <c r="AL9149" i="3"/>
  <c r="AK9149" i="3"/>
  <c r="AJ9149" i="3"/>
  <c r="AI9149" i="3"/>
  <c r="AH9149" i="3"/>
  <c r="AQ9148" i="3"/>
  <c r="AP9148" i="3"/>
  <c r="AO9148" i="3"/>
  <c r="AN9148" i="3"/>
  <c r="AM9148" i="3"/>
  <c r="AL9148" i="3"/>
  <c r="AK9148" i="3"/>
  <c r="AJ9148" i="3"/>
  <c r="AI9148" i="3"/>
  <c r="AH9148" i="3"/>
  <c r="AQ9147" i="3"/>
  <c r="AP9147" i="3"/>
  <c r="AO9147" i="3"/>
  <c r="AN9147" i="3"/>
  <c r="AM9147" i="3"/>
  <c r="AL9147" i="3"/>
  <c r="AK9147" i="3"/>
  <c r="AJ9147" i="3"/>
  <c r="AI9147" i="3"/>
  <c r="AH9147" i="3"/>
  <c r="AQ9146" i="3"/>
  <c r="AP9146" i="3"/>
  <c r="AO9146" i="3"/>
  <c r="AN9146" i="3"/>
  <c r="AM9146" i="3"/>
  <c r="AL9146" i="3"/>
  <c r="AK9146" i="3"/>
  <c r="AJ9146" i="3"/>
  <c r="AI9146" i="3"/>
  <c r="AH9146" i="3"/>
  <c r="AQ9145" i="3"/>
  <c r="AP9145" i="3"/>
  <c r="AO9145" i="3"/>
  <c r="AN9145" i="3"/>
  <c r="AM9145" i="3"/>
  <c r="AL9145" i="3"/>
  <c r="AK9145" i="3"/>
  <c r="AJ9145" i="3"/>
  <c r="AI9145" i="3"/>
  <c r="AH9145" i="3"/>
  <c r="AQ9144" i="3"/>
  <c r="AP9144" i="3"/>
  <c r="AO9144" i="3"/>
  <c r="AN9144" i="3"/>
  <c r="AM9144" i="3"/>
  <c r="AL9144" i="3"/>
  <c r="AK9144" i="3"/>
  <c r="AJ9144" i="3"/>
  <c r="AI9144" i="3"/>
  <c r="AH9144" i="3"/>
  <c r="AQ9143" i="3"/>
  <c r="AP9143" i="3"/>
  <c r="AO9143" i="3"/>
  <c r="AN9143" i="3"/>
  <c r="AM9143" i="3"/>
  <c r="AL9143" i="3"/>
  <c r="AK9143" i="3"/>
  <c r="AJ9143" i="3"/>
  <c r="AI9143" i="3"/>
  <c r="AH9143" i="3"/>
  <c r="AQ9142" i="3"/>
  <c r="AP9142" i="3"/>
  <c r="AO9142" i="3"/>
  <c r="AN9142" i="3"/>
  <c r="AM9142" i="3"/>
  <c r="AL9142" i="3"/>
  <c r="AK9142" i="3"/>
  <c r="AJ9142" i="3"/>
  <c r="AI9142" i="3"/>
  <c r="AH9142" i="3"/>
  <c r="AQ9141" i="3"/>
  <c r="AP9141" i="3"/>
  <c r="AO9141" i="3"/>
  <c r="AN9141" i="3"/>
  <c r="AM9141" i="3"/>
  <c r="AL9141" i="3"/>
  <c r="AK9141" i="3"/>
  <c r="AJ9141" i="3"/>
  <c r="AI9141" i="3"/>
  <c r="AH9141" i="3"/>
  <c r="AQ9140" i="3"/>
  <c r="AP9140" i="3"/>
  <c r="AO9140" i="3"/>
  <c r="AN9140" i="3"/>
  <c r="AM9140" i="3"/>
  <c r="AL9140" i="3"/>
  <c r="AK9140" i="3"/>
  <c r="AJ9140" i="3"/>
  <c r="AI9140" i="3"/>
  <c r="AH9140" i="3"/>
  <c r="AQ9139" i="3"/>
  <c r="AP9139" i="3"/>
  <c r="AO9139" i="3"/>
  <c r="AN9139" i="3"/>
  <c r="AM9139" i="3"/>
  <c r="AL9139" i="3"/>
  <c r="AK9139" i="3"/>
  <c r="AJ9139" i="3"/>
  <c r="AI9139" i="3"/>
  <c r="AH9139" i="3"/>
  <c r="AQ9138" i="3"/>
  <c r="AP9138" i="3"/>
  <c r="AO9138" i="3"/>
  <c r="AN9138" i="3"/>
  <c r="AM9138" i="3"/>
  <c r="AL9138" i="3"/>
  <c r="AK9138" i="3"/>
  <c r="AJ9138" i="3"/>
  <c r="AI9138" i="3"/>
  <c r="AH9138" i="3"/>
  <c r="AQ9137" i="3"/>
  <c r="AP9137" i="3"/>
  <c r="AO9137" i="3"/>
  <c r="AN9137" i="3"/>
  <c r="AM9137" i="3"/>
  <c r="AL9137" i="3"/>
  <c r="AK9137" i="3"/>
  <c r="AJ9137" i="3"/>
  <c r="AI9137" i="3"/>
  <c r="AH9137" i="3"/>
  <c r="AQ9136" i="3"/>
  <c r="AP9136" i="3"/>
  <c r="AO9136" i="3"/>
  <c r="AN9136" i="3"/>
  <c r="AM9136" i="3"/>
  <c r="AL9136" i="3"/>
  <c r="AK9136" i="3"/>
  <c r="AJ9136" i="3"/>
  <c r="AI9136" i="3"/>
  <c r="AH9136" i="3"/>
  <c r="AQ9135" i="3"/>
  <c r="AP9135" i="3"/>
  <c r="AO9135" i="3"/>
  <c r="AN9135" i="3"/>
  <c r="AM9135" i="3"/>
  <c r="AL9135" i="3"/>
  <c r="AK9135" i="3"/>
  <c r="AJ9135" i="3"/>
  <c r="AI9135" i="3"/>
  <c r="AH9135" i="3"/>
  <c r="AQ9134" i="3"/>
  <c r="AP9134" i="3"/>
  <c r="AO9134" i="3"/>
  <c r="AN9134" i="3"/>
  <c r="AM9134" i="3"/>
  <c r="AL9134" i="3"/>
  <c r="AK9134" i="3"/>
  <c r="AJ9134" i="3"/>
  <c r="AI9134" i="3"/>
  <c r="AH9134" i="3"/>
  <c r="AQ9133" i="3"/>
  <c r="AP9133" i="3"/>
  <c r="AO9133" i="3"/>
  <c r="AN9133" i="3"/>
  <c r="AM9133" i="3"/>
  <c r="AL9133" i="3"/>
  <c r="AK9133" i="3"/>
  <c r="AJ9133" i="3"/>
  <c r="AI9133" i="3"/>
  <c r="AH9133" i="3"/>
  <c r="AQ9132" i="3"/>
  <c r="AP9132" i="3"/>
  <c r="AO9132" i="3"/>
  <c r="AN9132" i="3"/>
  <c r="AM9132" i="3"/>
  <c r="AL9132" i="3"/>
  <c r="AK9132" i="3"/>
  <c r="AJ9132" i="3"/>
  <c r="AI9132" i="3"/>
  <c r="AH9132" i="3"/>
  <c r="AQ9131" i="3"/>
  <c r="AP9131" i="3"/>
  <c r="AO9131" i="3"/>
  <c r="AN9131" i="3"/>
  <c r="AM9131" i="3"/>
  <c r="AL9131" i="3"/>
  <c r="AK9131" i="3"/>
  <c r="AJ9131" i="3"/>
  <c r="AI9131" i="3"/>
  <c r="AH9131" i="3"/>
  <c r="AQ9130" i="3"/>
  <c r="AP9130" i="3"/>
  <c r="AO9130" i="3"/>
  <c r="AN9130" i="3"/>
  <c r="AM9130" i="3"/>
  <c r="AL9130" i="3"/>
  <c r="AK9130" i="3"/>
  <c r="AJ9130" i="3"/>
  <c r="AI9130" i="3"/>
  <c r="AH9130" i="3"/>
  <c r="AQ9129" i="3"/>
  <c r="AP9129" i="3"/>
  <c r="AO9129" i="3"/>
  <c r="AN9129" i="3"/>
  <c r="AM9129" i="3"/>
  <c r="AL9129" i="3"/>
  <c r="AK9129" i="3"/>
  <c r="AJ9129" i="3"/>
  <c r="AI9129" i="3"/>
  <c r="AH9129" i="3"/>
  <c r="AQ9128" i="3"/>
  <c r="AP9128" i="3"/>
  <c r="AO9128" i="3"/>
  <c r="AN9128" i="3"/>
  <c r="AM9128" i="3"/>
  <c r="AL9128" i="3"/>
  <c r="AK9128" i="3"/>
  <c r="AJ9128" i="3"/>
  <c r="AI9128" i="3"/>
  <c r="AH9128" i="3"/>
  <c r="AQ9127" i="3"/>
  <c r="AP9127" i="3"/>
  <c r="AO9127" i="3"/>
  <c r="AN9127" i="3"/>
  <c r="AM9127" i="3"/>
  <c r="AL9127" i="3"/>
  <c r="AK9127" i="3"/>
  <c r="AJ9127" i="3"/>
  <c r="AI9127" i="3"/>
  <c r="AH9127" i="3"/>
  <c r="AQ9126" i="3"/>
  <c r="AP9126" i="3"/>
  <c r="AO9126" i="3"/>
  <c r="AN9126" i="3"/>
  <c r="AM9126" i="3"/>
  <c r="AL9126" i="3"/>
  <c r="AK9126" i="3"/>
  <c r="AJ9126" i="3"/>
  <c r="AI9126" i="3"/>
  <c r="AH9126" i="3"/>
  <c r="AQ9125" i="3"/>
  <c r="AP9125" i="3"/>
  <c r="AO9125" i="3"/>
  <c r="AN9125" i="3"/>
  <c r="AM9125" i="3"/>
  <c r="AL9125" i="3"/>
  <c r="AK9125" i="3"/>
  <c r="AJ9125" i="3"/>
  <c r="AI9125" i="3"/>
  <c r="AH9125" i="3"/>
  <c r="AQ9124" i="3"/>
  <c r="AP9124" i="3"/>
  <c r="AO9124" i="3"/>
  <c r="AN9124" i="3"/>
  <c r="AM9124" i="3"/>
  <c r="AL9124" i="3"/>
  <c r="AK9124" i="3"/>
  <c r="AJ9124" i="3"/>
  <c r="AI9124" i="3"/>
  <c r="AH9124" i="3"/>
  <c r="AQ9123" i="3"/>
  <c r="AP9123" i="3"/>
  <c r="AO9123" i="3"/>
  <c r="AN9123" i="3"/>
  <c r="AM9123" i="3"/>
  <c r="AL9123" i="3"/>
  <c r="AK9123" i="3"/>
  <c r="AJ9123" i="3"/>
  <c r="AI9123" i="3"/>
  <c r="AH9123" i="3"/>
  <c r="AQ9122" i="3"/>
  <c r="AP9122" i="3"/>
  <c r="AO9122" i="3"/>
  <c r="AN9122" i="3"/>
  <c r="AM9122" i="3"/>
  <c r="AL9122" i="3"/>
  <c r="AK9122" i="3"/>
  <c r="AJ9122" i="3"/>
  <c r="AI9122" i="3"/>
  <c r="AH9122" i="3"/>
  <c r="AQ9121" i="3"/>
  <c r="AP9121" i="3"/>
  <c r="AO9121" i="3"/>
  <c r="AN9121" i="3"/>
  <c r="AM9121" i="3"/>
  <c r="AL9121" i="3"/>
  <c r="AK9121" i="3"/>
  <c r="AJ9121" i="3"/>
  <c r="AI9121" i="3"/>
  <c r="AH9121" i="3"/>
  <c r="AQ9120" i="3"/>
  <c r="AP9120" i="3"/>
  <c r="AO9120" i="3"/>
  <c r="AN9120" i="3"/>
  <c r="AM9120" i="3"/>
  <c r="AL9120" i="3"/>
  <c r="AK9120" i="3"/>
  <c r="AJ9120" i="3"/>
  <c r="AI9120" i="3"/>
  <c r="AH9120" i="3"/>
  <c r="AQ9119" i="3"/>
  <c r="AP9119" i="3"/>
  <c r="AO9119" i="3"/>
  <c r="AN9119" i="3"/>
  <c r="AM9119" i="3"/>
  <c r="AL9119" i="3"/>
  <c r="AK9119" i="3"/>
  <c r="AJ9119" i="3"/>
  <c r="AI9119" i="3"/>
  <c r="AH9119" i="3"/>
  <c r="AQ9118" i="3"/>
  <c r="AP9118" i="3"/>
  <c r="AO9118" i="3"/>
  <c r="AN9118" i="3"/>
  <c r="AM9118" i="3"/>
  <c r="AL9118" i="3"/>
  <c r="AK9118" i="3"/>
  <c r="AJ9118" i="3"/>
  <c r="AI9118" i="3"/>
  <c r="AH9118" i="3"/>
  <c r="AQ9117" i="3"/>
  <c r="AP9117" i="3"/>
  <c r="AO9117" i="3"/>
  <c r="AN9117" i="3"/>
  <c r="AM9117" i="3"/>
  <c r="AL9117" i="3"/>
  <c r="AK9117" i="3"/>
  <c r="AJ9117" i="3"/>
  <c r="AI9117" i="3"/>
  <c r="AH9117" i="3"/>
  <c r="AQ9116" i="3"/>
  <c r="AP9116" i="3"/>
  <c r="AO9116" i="3"/>
  <c r="AN9116" i="3"/>
  <c r="AM9116" i="3"/>
  <c r="AL9116" i="3"/>
  <c r="AK9116" i="3"/>
  <c r="AJ9116" i="3"/>
  <c r="AI9116" i="3"/>
  <c r="AH9116" i="3"/>
  <c r="AQ9115" i="3"/>
  <c r="AP9115" i="3"/>
  <c r="AO9115" i="3"/>
  <c r="AN9115" i="3"/>
  <c r="AM9115" i="3"/>
  <c r="AL9115" i="3"/>
  <c r="AK9115" i="3"/>
  <c r="AJ9115" i="3"/>
  <c r="AI9115" i="3"/>
  <c r="AH9115" i="3"/>
  <c r="AQ9114" i="3"/>
  <c r="AP9114" i="3"/>
  <c r="AO9114" i="3"/>
  <c r="AN9114" i="3"/>
  <c r="AM9114" i="3"/>
  <c r="AL9114" i="3"/>
  <c r="AK9114" i="3"/>
  <c r="AJ9114" i="3"/>
  <c r="AI9114" i="3"/>
  <c r="AH9114" i="3"/>
  <c r="AQ9113" i="3"/>
  <c r="AP9113" i="3"/>
  <c r="AO9113" i="3"/>
  <c r="AN9113" i="3"/>
  <c r="AM9113" i="3"/>
  <c r="AL9113" i="3"/>
  <c r="AK9113" i="3"/>
  <c r="AJ9113" i="3"/>
  <c r="AI9113" i="3"/>
  <c r="AH9113" i="3"/>
  <c r="AQ9112" i="3"/>
  <c r="AP9112" i="3"/>
  <c r="AO9112" i="3"/>
  <c r="AN9112" i="3"/>
  <c r="AM9112" i="3"/>
  <c r="AL9112" i="3"/>
  <c r="AK9112" i="3"/>
  <c r="AJ9112" i="3"/>
  <c r="AI9112" i="3"/>
  <c r="AH9112" i="3"/>
  <c r="AQ9111" i="3"/>
  <c r="AP9111" i="3"/>
  <c r="AO9111" i="3"/>
  <c r="AN9111" i="3"/>
  <c r="AM9111" i="3"/>
  <c r="AL9111" i="3"/>
  <c r="AK9111" i="3"/>
  <c r="AJ9111" i="3"/>
  <c r="AI9111" i="3"/>
  <c r="AH9111" i="3"/>
  <c r="AQ9110" i="3"/>
  <c r="AP9110" i="3"/>
  <c r="AO9110" i="3"/>
  <c r="AN9110" i="3"/>
  <c r="AM9110" i="3"/>
  <c r="AL9110" i="3"/>
  <c r="AK9110" i="3"/>
  <c r="AJ9110" i="3"/>
  <c r="AI9110" i="3"/>
  <c r="AH9110" i="3"/>
  <c r="AQ9109" i="3"/>
  <c r="AP9109" i="3"/>
  <c r="AO9109" i="3"/>
  <c r="AN9109" i="3"/>
  <c r="AM9109" i="3"/>
  <c r="AL9109" i="3"/>
  <c r="AK9109" i="3"/>
  <c r="AJ9109" i="3"/>
  <c r="AI9109" i="3"/>
  <c r="AH9109" i="3"/>
  <c r="AQ9108" i="3"/>
  <c r="AP9108" i="3"/>
  <c r="AO9108" i="3"/>
  <c r="AN9108" i="3"/>
  <c r="AM9108" i="3"/>
  <c r="AL9108" i="3"/>
  <c r="AK9108" i="3"/>
  <c r="AJ9108" i="3"/>
  <c r="AI9108" i="3"/>
  <c r="AH9108" i="3"/>
  <c r="AQ9107" i="3"/>
  <c r="AP9107" i="3"/>
  <c r="AO9107" i="3"/>
  <c r="AN9107" i="3"/>
  <c r="AM9107" i="3"/>
  <c r="AL9107" i="3"/>
  <c r="AK9107" i="3"/>
  <c r="AJ9107" i="3"/>
  <c r="AI9107" i="3"/>
  <c r="AH9107" i="3"/>
  <c r="AQ9106" i="3"/>
  <c r="AP9106" i="3"/>
  <c r="AO9106" i="3"/>
  <c r="AN9106" i="3"/>
  <c r="AM9106" i="3"/>
  <c r="AL9106" i="3"/>
  <c r="AK9106" i="3"/>
  <c r="AJ9106" i="3"/>
  <c r="AI9106" i="3"/>
  <c r="AH9106" i="3"/>
  <c r="AQ9105" i="3"/>
  <c r="AP9105" i="3"/>
  <c r="AO9105" i="3"/>
  <c r="AN9105" i="3"/>
  <c r="AM9105" i="3"/>
  <c r="AL9105" i="3"/>
  <c r="AK9105" i="3"/>
  <c r="AJ9105" i="3"/>
  <c r="AI9105" i="3"/>
  <c r="AH9105" i="3"/>
  <c r="AQ9104" i="3"/>
  <c r="AP9104" i="3"/>
  <c r="AO9104" i="3"/>
  <c r="AN9104" i="3"/>
  <c r="AM9104" i="3"/>
  <c r="AL9104" i="3"/>
  <c r="AK9104" i="3"/>
  <c r="AJ9104" i="3"/>
  <c r="AI9104" i="3"/>
  <c r="AH9104" i="3"/>
  <c r="AQ9103" i="3"/>
  <c r="AP9103" i="3"/>
  <c r="AO9103" i="3"/>
  <c r="AN9103" i="3"/>
  <c r="AM9103" i="3"/>
  <c r="AL9103" i="3"/>
  <c r="AK9103" i="3"/>
  <c r="AJ9103" i="3"/>
  <c r="AI9103" i="3"/>
  <c r="AH9103" i="3"/>
  <c r="AQ9102" i="3"/>
  <c r="AP9102" i="3"/>
  <c r="AO9102" i="3"/>
  <c r="AN9102" i="3"/>
  <c r="AM9102" i="3"/>
  <c r="AL9102" i="3"/>
  <c r="AK9102" i="3"/>
  <c r="AJ9102" i="3"/>
  <c r="AI9102" i="3"/>
  <c r="AH9102" i="3"/>
  <c r="AQ9101" i="3"/>
  <c r="AP9101" i="3"/>
  <c r="AO9101" i="3"/>
  <c r="AN9101" i="3"/>
  <c r="AM9101" i="3"/>
  <c r="AL9101" i="3"/>
  <c r="AK9101" i="3"/>
  <c r="AJ9101" i="3"/>
  <c r="AI9101" i="3"/>
  <c r="AH9101" i="3"/>
  <c r="AQ9100" i="3"/>
  <c r="AP9100" i="3"/>
  <c r="AO9100" i="3"/>
  <c r="AN9100" i="3"/>
  <c r="AM9100" i="3"/>
  <c r="AL9100" i="3"/>
  <c r="AK9100" i="3"/>
  <c r="AJ9100" i="3"/>
  <c r="AI9100" i="3"/>
  <c r="AH9100" i="3"/>
  <c r="AQ9099" i="3"/>
  <c r="AP9099" i="3"/>
  <c r="AO9099" i="3"/>
  <c r="AN9099" i="3"/>
  <c r="AM9099" i="3"/>
  <c r="AL9099" i="3"/>
  <c r="AK9099" i="3"/>
  <c r="AJ9099" i="3"/>
  <c r="AI9099" i="3"/>
  <c r="AH9099" i="3"/>
  <c r="AQ9098" i="3"/>
  <c r="AP9098" i="3"/>
  <c r="AO9098" i="3"/>
  <c r="AN9098" i="3"/>
  <c r="AM9098" i="3"/>
  <c r="AL9098" i="3"/>
  <c r="AK9098" i="3"/>
  <c r="AJ9098" i="3"/>
  <c r="AI9098" i="3"/>
  <c r="AH9098" i="3"/>
  <c r="AQ9097" i="3"/>
  <c r="AP9097" i="3"/>
  <c r="AO9097" i="3"/>
  <c r="AN9097" i="3"/>
  <c r="AM9097" i="3"/>
  <c r="AL9097" i="3"/>
  <c r="AK9097" i="3"/>
  <c r="AJ9097" i="3"/>
  <c r="AI9097" i="3"/>
  <c r="AH9097" i="3"/>
  <c r="AQ9096" i="3"/>
  <c r="AP9096" i="3"/>
  <c r="AO9096" i="3"/>
  <c r="AN9096" i="3"/>
  <c r="AM9096" i="3"/>
  <c r="AL9096" i="3"/>
  <c r="AK9096" i="3"/>
  <c r="AJ9096" i="3"/>
  <c r="AI9096" i="3"/>
  <c r="AH9096" i="3"/>
  <c r="AQ9095" i="3"/>
  <c r="AP9095" i="3"/>
  <c r="AO9095" i="3"/>
  <c r="AN9095" i="3"/>
  <c r="AM9095" i="3"/>
  <c r="AL9095" i="3"/>
  <c r="AK9095" i="3"/>
  <c r="AJ9095" i="3"/>
  <c r="AI9095" i="3"/>
  <c r="AH9095" i="3"/>
  <c r="AQ9094" i="3"/>
  <c r="AP9094" i="3"/>
  <c r="AO9094" i="3"/>
  <c r="AN9094" i="3"/>
  <c r="AM9094" i="3"/>
  <c r="AL9094" i="3"/>
  <c r="AK9094" i="3"/>
  <c r="AJ9094" i="3"/>
  <c r="AI9094" i="3"/>
  <c r="AH9094" i="3"/>
  <c r="AQ9093" i="3"/>
  <c r="AP9093" i="3"/>
  <c r="AO9093" i="3"/>
  <c r="AN9093" i="3"/>
  <c r="AM9093" i="3"/>
  <c r="AL9093" i="3"/>
  <c r="AK9093" i="3"/>
  <c r="AJ9093" i="3"/>
  <c r="AI9093" i="3"/>
  <c r="AH9093" i="3"/>
  <c r="AQ9092" i="3"/>
  <c r="AP9092" i="3"/>
  <c r="AO9092" i="3"/>
  <c r="AN9092" i="3"/>
  <c r="AM9092" i="3"/>
  <c r="AL9092" i="3"/>
  <c r="AK9092" i="3"/>
  <c r="AJ9092" i="3"/>
  <c r="AI9092" i="3"/>
  <c r="AH9092" i="3"/>
  <c r="AQ9091" i="3"/>
  <c r="AP9091" i="3"/>
  <c r="AO9091" i="3"/>
  <c r="AN9091" i="3"/>
  <c r="AM9091" i="3"/>
  <c r="AL9091" i="3"/>
  <c r="AK9091" i="3"/>
  <c r="AJ9091" i="3"/>
  <c r="AI9091" i="3"/>
  <c r="AH9091" i="3"/>
  <c r="AQ9090" i="3"/>
  <c r="AP9090" i="3"/>
  <c r="AO9090" i="3"/>
  <c r="AN9090" i="3"/>
  <c r="AM9090" i="3"/>
  <c r="AL9090" i="3"/>
  <c r="AK9090" i="3"/>
  <c r="AJ9090" i="3"/>
  <c r="AI9090" i="3"/>
  <c r="AH9090" i="3"/>
  <c r="AQ9089" i="3"/>
  <c r="AP9089" i="3"/>
  <c r="AO9089" i="3"/>
  <c r="AN9089" i="3"/>
  <c r="AM9089" i="3"/>
  <c r="AL9089" i="3"/>
  <c r="AK9089" i="3"/>
  <c r="AJ9089" i="3"/>
  <c r="AI9089" i="3"/>
  <c r="AH9089" i="3"/>
  <c r="AQ9088" i="3"/>
  <c r="AP9088" i="3"/>
  <c r="AO9088" i="3"/>
  <c r="AN9088" i="3"/>
  <c r="AM9088" i="3"/>
  <c r="AL9088" i="3"/>
  <c r="AK9088" i="3"/>
  <c r="AJ9088" i="3"/>
  <c r="AI9088" i="3"/>
  <c r="AH9088" i="3"/>
  <c r="AQ9087" i="3"/>
  <c r="AP9087" i="3"/>
  <c r="AO9087" i="3"/>
  <c r="AN9087" i="3"/>
  <c r="AM9087" i="3"/>
  <c r="AL9087" i="3"/>
  <c r="AK9087" i="3"/>
  <c r="AJ9087" i="3"/>
  <c r="AI9087" i="3"/>
  <c r="AH9087" i="3"/>
  <c r="AQ9086" i="3"/>
  <c r="AP9086" i="3"/>
  <c r="AO9086" i="3"/>
  <c r="AN9086" i="3"/>
  <c r="AM9086" i="3"/>
  <c r="AL9086" i="3"/>
  <c r="AK9086" i="3"/>
  <c r="AJ9086" i="3"/>
  <c r="AI9086" i="3"/>
  <c r="AH9086" i="3"/>
  <c r="AQ9085" i="3"/>
  <c r="AP9085" i="3"/>
  <c r="AO9085" i="3"/>
  <c r="AN9085" i="3"/>
  <c r="AM9085" i="3"/>
  <c r="AL9085" i="3"/>
  <c r="AK9085" i="3"/>
  <c r="AJ9085" i="3"/>
  <c r="AI9085" i="3"/>
  <c r="AH9085" i="3"/>
  <c r="AQ9084" i="3"/>
  <c r="AP9084" i="3"/>
  <c r="AO9084" i="3"/>
  <c r="AN9084" i="3"/>
  <c r="AM9084" i="3"/>
  <c r="AL9084" i="3"/>
  <c r="AK9084" i="3"/>
  <c r="AJ9084" i="3"/>
  <c r="AI9084" i="3"/>
  <c r="AH9084" i="3"/>
  <c r="AQ9083" i="3"/>
  <c r="AP9083" i="3"/>
  <c r="AO9083" i="3"/>
  <c r="AN9083" i="3"/>
  <c r="AM9083" i="3"/>
  <c r="AL9083" i="3"/>
  <c r="AK9083" i="3"/>
  <c r="AJ9083" i="3"/>
  <c r="AI9083" i="3"/>
  <c r="AH9083" i="3"/>
  <c r="AQ9082" i="3"/>
  <c r="AP9082" i="3"/>
  <c r="AO9082" i="3"/>
  <c r="AN9082" i="3"/>
  <c r="AM9082" i="3"/>
  <c r="AL9082" i="3"/>
  <c r="AK9082" i="3"/>
  <c r="AJ9082" i="3"/>
  <c r="AI9082" i="3"/>
  <c r="AH9082" i="3"/>
  <c r="AQ9081" i="3"/>
  <c r="AP9081" i="3"/>
  <c r="AO9081" i="3"/>
  <c r="AN9081" i="3"/>
  <c r="AM9081" i="3"/>
  <c r="AL9081" i="3"/>
  <c r="AK9081" i="3"/>
  <c r="AJ9081" i="3"/>
  <c r="AI9081" i="3"/>
  <c r="AH9081" i="3"/>
  <c r="AQ9080" i="3"/>
  <c r="AP9080" i="3"/>
  <c r="AO9080" i="3"/>
  <c r="AN9080" i="3"/>
  <c r="AM9080" i="3"/>
  <c r="AL9080" i="3"/>
  <c r="AK9080" i="3"/>
  <c r="AJ9080" i="3"/>
  <c r="AI9080" i="3"/>
  <c r="AH9080" i="3"/>
  <c r="AQ9079" i="3"/>
  <c r="AP9079" i="3"/>
  <c r="AO9079" i="3"/>
  <c r="AN9079" i="3"/>
  <c r="AM9079" i="3"/>
  <c r="AL9079" i="3"/>
  <c r="AK9079" i="3"/>
  <c r="AJ9079" i="3"/>
  <c r="AI9079" i="3"/>
  <c r="AH9079" i="3"/>
  <c r="AQ9078" i="3"/>
  <c r="AP9078" i="3"/>
  <c r="AO9078" i="3"/>
  <c r="AN9078" i="3"/>
  <c r="AM9078" i="3"/>
  <c r="AL9078" i="3"/>
  <c r="AK9078" i="3"/>
  <c r="AJ9078" i="3"/>
  <c r="AI9078" i="3"/>
  <c r="AH9078" i="3"/>
  <c r="AQ9077" i="3"/>
  <c r="AP9077" i="3"/>
  <c r="AO9077" i="3"/>
  <c r="AN9077" i="3"/>
  <c r="AM9077" i="3"/>
  <c r="AL9077" i="3"/>
  <c r="AK9077" i="3"/>
  <c r="AJ9077" i="3"/>
  <c r="AI9077" i="3"/>
  <c r="AH9077" i="3"/>
  <c r="AQ9076" i="3"/>
  <c r="AP9076" i="3"/>
  <c r="AO9076" i="3"/>
  <c r="AN9076" i="3"/>
  <c r="AM9076" i="3"/>
  <c r="AL9076" i="3"/>
  <c r="AK9076" i="3"/>
  <c r="AJ9076" i="3"/>
  <c r="AI9076" i="3"/>
  <c r="AH9076" i="3"/>
  <c r="AQ9075" i="3"/>
  <c r="AP9075" i="3"/>
  <c r="AO9075" i="3"/>
  <c r="AN9075" i="3"/>
  <c r="AM9075" i="3"/>
  <c r="AL9075" i="3"/>
  <c r="AK9075" i="3"/>
  <c r="AJ9075" i="3"/>
  <c r="AI9075" i="3"/>
  <c r="AH9075" i="3"/>
  <c r="AQ9074" i="3"/>
  <c r="AP9074" i="3"/>
  <c r="AO9074" i="3"/>
  <c r="AN9074" i="3"/>
  <c r="AM9074" i="3"/>
  <c r="AL9074" i="3"/>
  <c r="AK9074" i="3"/>
  <c r="AJ9074" i="3"/>
  <c r="AI9074" i="3"/>
  <c r="AH9074" i="3"/>
  <c r="AQ9073" i="3"/>
  <c r="AP9073" i="3"/>
  <c r="AO9073" i="3"/>
  <c r="AN9073" i="3"/>
  <c r="AM9073" i="3"/>
  <c r="AL9073" i="3"/>
  <c r="AK9073" i="3"/>
  <c r="AJ9073" i="3"/>
  <c r="AI9073" i="3"/>
  <c r="AH9073" i="3"/>
  <c r="AQ9072" i="3"/>
  <c r="AP9072" i="3"/>
  <c r="AO9072" i="3"/>
  <c r="AN9072" i="3"/>
  <c r="AM9072" i="3"/>
  <c r="AL9072" i="3"/>
  <c r="AK9072" i="3"/>
  <c r="AJ9072" i="3"/>
  <c r="AI9072" i="3"/>
  <c r="AH9072" i="3"/>
  <c r="AQ9071" i="3"/>
  <c r="AP9071" i="3"/>
  <c r="AO9071" i="3"/>
  <c r="AN9071" i="3"/>
  <c r="AM9071" i="3"/>
  <c r="AL9071" i="3"/>
  <c r="AK9071" i="3"/>
  <c r="AJ9071" i="3"/>
  <c r="AI9071" i="3"/>
  <c r="AH9071" i="3"/>
  <c r="AQ9070" i="3"/>
  <c r="AP9070" i="3"/>
  <c r="AO9070" i="3"/>
  <c r="AN9070" i="3"/>
  <c r="AM9070" i="3"/>
  <c r="AL9070" i="3"/>
  <c r="AK9070" i="3"/>
  <c r="AJ9070" i="3"/>
  <c r="AI9070" i="3"/>
  <c r="AH9070" i="3"/>
  <c r="AQ9069" i="3"/>
  <c r="AP9069" i="3"/>
  <c r="AO9069" i="3"/>
  <c r="AN9069" i="3"/>
  <c r="AM9069" i="3"/>
  <c r="AL9069" i="3"/>
  <c r="AK9069" i="3"/>
  <c r="AJ9069" i="3"/>
  <c r="AI9069" i="3"/>
  <c r="AH9069" i="3"/>
  <c r="AQ9068" i="3"/>
  <c r="AP9068" i="3"/>
  <c r="AO9068" i="3"/>
  <c r="AN9068" i="3"/>
  <c r="AM9068" i="3"/>
  <c r="AL9068" i="3"/>
  <c r="AK9068" i="3"/>
  <c r="AJ9068" i="3"/>
  <c r="AI9068" i="3"/>
  <c r="AH9068" i="3"/>
  <c r="AQ9067" i="3"/>
  <c r="AP9067" i="3"/>
  <c r="AO9067" i="3"/>
  <c r="AN9067" i="3"/>
  <c r="AM9067" i="3"/>
  <c r="AL9067" i="3"/>
  <c r="AK9067" i="3"/>
  <c r="AJ9067" i="3"/>
  <c r="AI9067" i="3"/>
  <c r="AH9067" i="3"/>
  <c r="AQ9066" i="3"/>
  <c r="AP9066" i="3"/>
  <c r="AO9066" i="3"/>
  <c r="AN9066" i="3"/>
  <c r="AM9066" i="3"/>
  <c r="AL9066" i="3"/>
  <c r="AK9066" i="3"/>
  <c r="AJ9066" i="3"/>
  <c r="AI9066" i="3"/>
  <c r="AH9066" i="3"/>
  <c r="AQ9065" i="3"/>
  <c r="AP9065" i="3"/>
  <c r="AO9065" i="3"/>
  <c r="AN9065" i="3"/>
  <c r="AM9065" i="3"/>
  <c r="AL9065" i="3"/>
  <c r="AK9065" i="3"/>
  <c r="AJ9065" i="3"/>
  <c r="AI9065" i="3"/>
  <c r="AH9065" i="3"/>
  <c r="AQ9064" i="3"/>
  <c r="AP9064" i="3"/>
  <c r="AO9064" i="3"/>
  <c r="AN9064" i="3"/>
  <c r="AM9064" i="3"/>
  <c r="AL9064" i="3"/>
  <c r="AK9064" i="3"/>
  <c r="AJ9064" i="3"/>
  <c r="AI9064" i="3"/>
  <c r="AH9064" i="3"/>
  <c r="AQ9063" i="3"/>
  <c r="AP9063" i="3"/>
  <c r="AO9063" i="3"/>
  <c r="AN9063" i="3"/>
  <c r="AM9063" i="3"/>
  <c r="AL9063" i="3"/>
  <c r="AK9063" i="3"/>
  <c r="AJ9063" i="3"/>
  <c r="AI9063" i="3"/>
  <c r="AH9063" i="3"/>
  <c r="AQ9062" i="3"/>
  <c r="AP9062" i="3"/>
  <c r="AO9062" i="3"/>
  <c r="AN9062" i="3"/>
  <c r="AM9062" i="3"/>
  <c r="AL9062" i="3"/>
  <c r="AK9062" i="3"/>
  <c r="AJ9062" i="3"/>
  <c r="AI9062" i="3"/>
  <c r="AH9062" i="3"/>
  <c r="AQ9061" i="3"/>
  <c r="AP9061" i="3"/>
  <c r="AO9061" i="3"/>
  <c r="AN9061" i="3"/>
  <c r="AM9061" i="3"/>
  <c r="AL9061" i="3"/>
  <c r="AK9061" i="3"/>
  <c r="AJ9061" i="3"/>
  <c r="AI9061" i="3"/>
  <c r="AH9061" i="3"/>
  <c r="AQ9060" i="3"/>
  <c r="AP9060" i="3"/>
  <c r="AO9060" i="3"/>
  <c r="AN9060" i="3"/>
  <c r="AM9060" i="3"/>
  <c r="AL9060" i="3"/>
  <c r="AK9060" i="3"/>
  <c r="AJ9060" i="3"/>
  <c r="AI9060" i="3"/>
  <c r="AH9060" i="3"/>
  <c r="AQ9059" i="3"/>
  <c r="AP9059" i="3"/>
  <c r="AO9059" i="3"/>
  <c r="AN9059" i="3"/>
  <c r="AM9059" i="3"/>
  <c r="AL9059" i="3"/>
  <c r="AK9059" i="3"/>
  <c r="AJ9059" i="3"/>
  <c r="AI9059" i="3"/>
  <c r="AH9059" i="3"/>
  <c r="AQ9058" i="3"/>
  <c r="AP9058" i="3"/>
  <c r="AO9058" i="3"/>
  <c r="AN9058" i="3"/>
  <c r="AM9058" i="3"/>
  <c r="AL9058" i="3"/>
  <c r="AK9058" i="3"/>
  <c r="AJ9058" i="3"/>
  <c r="AI9058" i="3"/>
  <c r="AH9058" i="3"/>
  <c r="AQ9057" i="3"/>
  <c r="AP9057" i="3"/>
  <c r="AO9057" i="3"/>
  <c r="AN9057" i="3"/>
  <c r="AM9057" i="3"/>
  <c r="AL9057" i="3"/>
  <c r="AK9057" i="3"/>
  <c r="AJ9057" i="3"/>
  <c r="AI9057" i="3"/>
  <c r="AH9057" i="3"/>
  <c r="AQ9056" i="3"/>
  <c r="AP9056" i="3"/>
  <c r="AO9056" i="3"/>
  <c r="AN9056" i="3"/>
  <c r="AM9056" i="3"/>
  <c r="AL9056" i="3"/>
  <c r="AK9056" i="3"/>
  <c r="AJ9056" i="3"/>
  <c r="AI9056" i="3"/>
  <c r="AH9056" i="3"/>
  <c r="AQ9055" i="3"/>
  <c r="AP9055" i="3"/>
  <c r="AO9055" i="3"/>
  <c r="AN9055" i="3"/>
  <c r="AM9055" i="3"/>
  <c r="AL9055" i="3"/>
  <c r="AK9055" i="3"/>
  <c r="AJ9055" i="3"/>
  <c r="AI9055" i="3"/>
  <c r="AH9055" i="3"/>
  <c r="AQ9054" i="3"/>
  <c r="AP9054" i="3"/>
  <c r="AO9054" i="3"/>
  <c r="AN9054" i="3"/>
  <c r="AM9054" i="3"/>
  <c r="AL9054" i="3"/>
  <c r="AK9054" i="3"/>
  <c r="AJ9054" i="3"/>
  <c r="AI9054" i="3"/>
  <c r="AH9054" i="3"/>
  <c r="AQ9053" i="3"/>
  <c r="AP9053" i="3"/>
  <c r="AO9053" i="3"/>
  <c r="AN9053" i="3"/>
  <c r="AM9053" i="3"/>
  <c r="AL9053" i="3"/>
  <c r="AK9053" i="3"/>
  <c r="AJ9053" i="3"/>
  <c r="AI9053" i="3"/>
  <c r="AH9053" i="3"/>
  <c r="AQ9052" i="3"/>
  <c r="AP9052" i="3"/>
  <c r="AO9052" i="3"/>
  <c r="AN9052" i="3"/>
  <c r="AM9052" i="3"/>
  <c r="AL9052" i="3"/>
  <c r="AK9052" i="3"/>
  <c r="AJ9052" i="3"/>
  <c r="AI9052" i="3"/>
  <c r="AH9052" i="3"/>
  <c r="AQ9051" i="3"/>
  <c r="AP9051" i="3"/>
  <c r="AO9051" i="3"/>
  <c r="AN9051" i="3"/>
  <c r="AM9051" i="3"/>
  <c r="AL9051" i="3"/>
  <c r="AK9051" i="3"/>
  <c r="AJ9051" i="3"/>
  <c r="AI9051" i="3"/>
  <c r="AH9051" i="3"/>
  <c r="AQ9050" i="3"/>
  <c r="AP9050" i="3"/>
  <c r="AO9050" i="3"/>
  <c r="AN9050" i="3"/>
  <c r="AM9050" i="3"/>
  <c r="AL9050" i="3"/>
  <c r="AK9050" i="3"/>
  <c r="AJ9050" i="3"/>
  <c r="AI9050" i="3"/>
  <c r="AH9050" i="3"/>
  <c r="AQ9049" i="3"/>
  <c r="AP9049" i="3"/>
  <c r="AO9049" i="3"/>
  <c r="AN9049" i="3"/>
  <c r="AM9049" i="3"/>
  <c r="AL9049" i="3"/>
  <c r="AK9049" i="3"/>
  <c r="AJ9049" i="3"/>
  <c r="AI9049" i="3"/>
  <c r="AH9049" i="3"/>
  <c r="AQ9048" i="3"/>
  <c r="AP9048" i="3"/>
  <c r="AO9048" i="3"/>
  <c r="AN9048" i="3"/>
  <c r="AM9048" i="3"/>
  <c r="AL9048" i="3"/>
  <c r="AK9048" i="3"/>
  <c r="AJ9048" i="3"/>
  <c r="AI9048" i="3"/>
  <c r="AH9048" i="3"/>
  <c r="AQ9047" i="3"/>
  <c r="AP9047" i="3"/>
  <c r="AO9047" i="3"/>
  <c r="AN9047" i="3"/>
  <c r="AM9047" i="3"/>
  <c r="AL9047" i="3"/>
  <c r="AK9047" i="3"/>
  <c r="AJ9047" i="3"/>
  <c r="AI9047" i="3"/>
  <c r="AH9047" i="3"/>
  <c r="AQ9046" i="3"/>
  <c r="AP9046" i="3"/>
  <c r="AO9046" i="3"/>
  <c r="AN9046" i="3"/>
  <c r="AM9046" i="3"/>
  <c r="AL9046" i="3"/>
  <c r="AK9046" i="3"/>
  <c r="AJ9046" i="3"/>
  <c r="AI9046" i="3"/>
  <c r="AH9046" i="3"/>
  <c r="AQ9045" i="3"/>
  <c r="AP9045" i="3"/>
  <c r="AO9045" i="3"/>
  <c r="AN9045" i="3"/>
  <c r="AM9045" i="3"/>
  <c r="AL9045" i="3"/>
  <c r="AK9045" i="3"/>
  <c r="AJ9045" i="3"/>
  <c r="AI9045" i="3"/>
  <c r="AH9045" i="3"/>
  <c r="AQ9044" i="3"/>
  <c r="AP9044" i="3"/>
  <c r="AO9044" i="3"/>
  <c r="AN9044" i="3"/>
  <c r="AM9044" i="3"/>
  <c r="AL9044" i="3"/>
  <c r="AK9044" i="3"/>
  <c r="AJ9044" i="3"/>
  <c r="AI9044" i="3"/>
  <c r="AH9044" i="3"/>
  <c r="AQ9043" i="3"/>
  <c r="AP9043" i="3"/>
  <c r="AO9043" i="3"/>
  <c r="AN9043" i="3"/>
  <c r="AM9043" i="3"/>
  <c r="AL9043" i="3"/>
  <c r="AK9043" i="3"/>
  <c r="AJ9043" i="3"/>
  <c r="AI9043" i="3"/>
  <c r="AH9043" i="3"/>
  <c r="AQ9042" i="3"/>
  <c r="AP9042" i="3"/>
  <c r="AO9042" i="3"/>
  <c r="AN9042" i="3"/>
  <c r="AM9042" i="3"/>
  <c r="AL9042" i="3"/>
  <c r="AK9042" i="3"/>
  <c r="AJ9042" i="3"/>
  <c r="AI9042" i="3"/>
  <c r="AH9042" i="3"/>
  <c r="AQ9041" i="3"/>
  <c r="AP9041" i="3"/>
  <c r="AO9041" i="3"/>
  <c r="AN9041" i="3"/>
  <c r="AM9041" i="3"/>
  <c r="AL9041" i="3"/>
  <c r="AK9041" i="3"/>
  <c r="AJ9041" i="3"/>
  <c r="AI9041" i="3"/>
  <c r="AH9041" i="3"/>
  <c r="AQ9040" i="3"/>
  <c r="AP9040" i="3"/>
  <c r="AO9040" i="3"/>
  <c r="AN9040" i="3"/>
  <c r="AM9040" i="3"/>
  <c r="AL9040" i="3"/>
  <c r="AK9040" i="3"/>
  <c r="AJ9040" i="3"/>
  <c r="AI9040" i="3"/>
  <c r="AH9040" i="3"/>
  <c r="AQ9039" i="3"/>
  <c r="AP9039" i="3"/>
  <c r="AO9039" i="3"/>
  <c r="AN9039" i="3"/>
  <c r="AM9039" i="3"/>
  <c r="AL9039" i="3"/>
  <c r="AK9039" i="3"/>
  <c r="AJ9039" i="3"/>
  <c r="AI9039" i="3"/>
  <c r="AH9039" i="3"/>
  <c r="AQ9038" i="3"/>
  <c r="AP9038" i="3"/>
  <c r="AO9038" i="3"/>
  <c r="AN9038" i="3"/>
  <c r="AM9038" i="3"/>
  <c r="AL9038" i="3"/>
  <c r="AK9038" i="3"/>
  <c r="AJ9038" i="3"/>
  <c r="AI9038" i="3"/>
  <c r="AH9038" i="3"/>
  <c r="AQ9037" i="3"/>
  <c r="AP9037" i="3"/>
  <c r="AO9037" i="3"/>
  <c r="AN9037" i="3"/>
  <c r="AM9037" i="3"/>
  <c r="AL9037" i="3"/>
  <c r="AK9037" i="3"/>
  <c r="AJ9037" i="3"/>
  <c r="AI9037" i="3"/>
  <c r="AH9037" i="3"/>
  <c r="AQ9036" i="3"/>
  <c r="AP9036" i="3"/>
  <c r="AO9036" i="3"/>
  <c r="AN9036" i="3"/>
  <c r="AM9036" i="3"/>
  <c r="AL9036" i="3"/>
  <c r="AK9036" i="3"/>
  <c r="AJ9036" i="3"/>
  <c r="AI9036" i="3"/>
  <c r="AH9036" i="3"/>
  <c r="AQ9035" i="3"/>
  <c r="AP9035" i="3"/>
  <c r="AO9035" i="3"/>
  <c r="AN9035" i="3"/>
  <c r="AM9035" i="3"/>
  <c r="AL9035" i="3"/>
  <c r="AK9035" i="3"/>
  <c r="AJ9035" i="3"/>
  <c r="AI9035" i="3"/>
  <c r="AH9035" i="3"/>
  <c r="AQ9034" i="3"/>
  <c r="AP9034" i="3"/>
  <c r="AO9034" i="3"/>
  <c r="AN9034" i="3"/>
  <c r="AM9034" i="3"/>
  <c r="AL9034" i="3"/>
  <c r="AK9034" i="3"/>
  <c r="AJ9034" i="3"/>
  <c r="AI9034" i="3"/>
  <c r="AH9034" i="3"/>
  <c r="AQ9033" i="3"/>
  <c r="AP9033" i="3"/>
  <c r="AO9033" i="3"/>
  <c r="AN9033" i="3"/>
  <c r="AM9033" i="3"/>
  <c r="AL9033" i="3"/>
  <c r="AK9033" i="3"/>
  <c r="AJ9033" i="3"/>
  <c r="AI9033" i="3"/>
  <c r="AH9033" i="3"/>
  <c r="AQ9032" i="3"/>
  <c r="AP9032" i="3"/>
  <c r="AO9032" i="3"/>
  <c r="AN9032" i="3"/>
  <c r="AM9032" i="3"/>
  <c r="AL9032" i="3"/>
  <c r="AK9032" i="3"/>
  <c r="AJ9032" i="3"/>
  <c r="AI9032" i="3"/>
  <c r="AH9032" i="3"/>
  <c r="AQ9031" i="3"/>
  <c r="AP9031" i="3"/>
  <c r="AO9031" i="3"/>
  <c r="AN9031" i="3"/>
  <c r="AM9031" i="3"/>
  <c r="AL9031" i="3"/>
  <c r="AK9031" i="3"/>
  <c r="AJ9031" i="3"/>
  <c r="AI9031" i="3"/>
  <c r="AH9031" i="3"/>
  <c r="AQ9030" i="3"/>
  <c r="AP9030" i="3"/>
  <c r="AO9030" i="3"/>
  <c r="AN9030" i="3"/>
  <c r="AM9030" i="3"/>
  <c r="AL9030" i="3"/>
  <c r="AK9030" i="3"/>
  <c r="AJ9030" i="3"/>
  <c r="AI9030" i="3"/>
  <c r="AH9030" i="3"/>
  <c r="AQ9029" i="3"/>
  <c r="AP9029" i="3"/>
  <c r="AO9029" i="3"/>
  <c r="AN9029" i="3"/>
  <c r="AM9029" i="3"/>
  <c r="AL9029" i="3"/>
  <c r="AK9029" i="3"/>
  <c r="AJ9029" i="3"/>
  <c r="AI9029" i="3"/>
  <c r="AH9029" i="3"/>
  <c r="AQ9028" i="3"/>
  <c r="AP9028" i="3"/>
  <c r="AO9028" i="3"/>
  <c r="AN9028" i="3"/>
  <c r="AM9028" i="3"/>
  <c r="AL9028" i="3"/>
  <c r="AK9028" i="3"/>
  <c r="AJ9028" i="3"/>
  <c r="AI9028" i="3"/>
  <c r="AH9028" i="3"/>
  <c r="AQ9027" i="3"/>
  <c r="AP9027" i="3"/>
  <c r="AO9027" i="3"/>
  <c r="AN9027" i="3"/>
  <c r="AM9027" i="3"/>
  <c r="AL9027" i="3"/>
  <c r="AK9027" i="3"/>
  <c r="AJ9027" i="3"/>
  <c r="AI9027" i="3"/>
  <c r="AH9027" i="3"/>
  <c r="AQ9026" i="3"/>
  <c r="AP9026" i="3"/>
  <c r="AO9026" i="3"/>
  <c r="AN9026" i="3"/>
  <c r="AM9026" i="3"/>
  <c r="AL9026" i="3"/>
  <c r="AK9026" i="3"/>
  <c r="AJ9026" i="3"/>
  <c r="AI9026" i="3"/>
  <c r="AH9026" i="3"/>
  <c r="AQ9025" i="3"/>
  <c r="AP9025" i="3"/>
  <c r="AO9025" i="3"/>
  <c r="AN9025" i="3"/>
  <c r="AM9025" i="3"/>
  <c r="AL9025" i="3"/>
  <c r="AK9025" i="3"/>
  <c r="AJ9025" i="3"/>
  <c r="AI9025" i="3"/>
  <c r="AH9025" i="3"/>
  <c r="AQ9024" i="3"/>
  <c r="AP9024" i="3"/>
  <c r="AO9024" i="3"/>
  <c r="AN9024" i="3"/>
  <c r="AM9024" i="3"/>
  <c r="AL9024" i="3"/>
  <c r="AK9024" i="3"/>
  <c r="AJ9024" i="3"/>
  <c r="AI9024" i="3"/>
  <c r="AH9024" i="3"/>
  <c r="AQ9023" i="3"/>
  <c r="AP9023" i="3"/>
  <c r="AO9023" i="3"/>
  <c r="AN9023" i="3"/>
  <c r="AM9023" i="3"/>
  <c r="AL9023" i="3"/>
  <c r="AK9023" i="3"/>
  <c r="AJ9023" i="3"/>
  <c r="AI9023" i="3"/>
  <c r="AH9023" i="3"/>
  <c r="AQ9022" i="3"/>
  <c r="AP9022" i="3"/>
  <c r="AO9022" i="3"/>
  <c r="AN9022" i="3"/>
  <c r="AM9022" i="3"/>
  <c r="AL9022" i="3"/>
  <c r="AK9022" i="3"/>
  <c r="AJ9022" i="3"/>
  <c r="AI9022" i="3"/>
  <c r="AH9022" i="3"/>
  <c r="AQ9021" i="3"/>
  <c r="AP9021" i="3"/>
  <c r="AO9021" i="3"/>
  <c r="AN9021" i="3"/>
  <c r="AM9021" i="3"/>
  <c r="AL9021" i="3"/>
  <c r="AK9021" i="3"/>
  <c r="AJ9021" i="3"/>
  <c r="AI9021" i="3"/>
  <c r="AH9021" i="3"/>
  <c r="AQ9020" i="3"/>
  <c r="AP9020" i="3"/>
  <c r="AO9020" i="3"/>
  <c r="AN9020" i="3"/>
  <c r="AM9020" i="3"/>
  <c r="AL9020" i="3"/>
  <c r="AK9020" i="3"/>
  <c r="AJ9020" i="3"/>
  <c r="AI9020" i="3"/>
  <c r="AH9020" i="3"/>
  <c r="AQ9019" i="3"/>
  <c r="AP9019" i="3"/>
  <c r="AO9019" i="3"/>
  <c r="AN9019" i="3"/>
  <c r="AM9019" i="3"/>
  <c r="AL9019" i="3"/>
  <c r="AK9019" i="3"/>
  <c r="AJ9019" i="3"/>
  <c r="AI9019" i="3"/>
  <c r="AH9019" i="3"/>
  <c r="AQ9018" i="3"/>
  <c r="AP9018" i="3"/>
  <c r="AO9018" i="3"/>
  <c r="AN9018" i="3"/>
  <c r="AM9018" i="3"/>
  <c r="AL9018" i="3"/>
  <c r="AK9018" i="3"/>
  <c r="AJ9018" i="3"/>
  <c r="AI9018" i="3"/>
  <c r="AH9018" i="3"/>
  <c r="AQ9017" i="3"/>
  <c r="AP9017" i="3"/>
  <c r="AO9017" i="3"/>
  <c r="AN9017" i="3"/>
  <c r="AM9017" i="3"/>
  <c r="AL9017" i="3"/>
  <c r="AK9017" i="3"/>
  <c r="AJ9017" i="3"/>
  <c r="AI9017" i="3"/>
  <c r="AH9017" i="3"/>
  <c r="AQ9016" i="3"/>
  <c r="AP9016" i="3"/>
  <c r="AO9016" i="3"/>
  <c r="AN9016" i="3"/>
  <c r="AM9016" i="3"/>
  <c r="AL9016" i="3"/>
  <c r="AK9016" i="3"/>
  <c r="AJ9016" i="3"/>
  <c r="AI9016" i="3"/>
  <c r="AH9016" i="3"/>
  <c r="AQ9015" i="3"/>
  <c r="AP9015" i="3"/>
  <c r="AO9015" i="3"/>
  <c r="AN9015" i="3"/>
  <c r="AM9015" i="3"/>
  <c r="AL9015" i="3"/>
  <c r="AK9015" i="3"/>
  <c r="AJ9015" i="3"/>
  <c r="AI9015" i="3"/>
  <c r="AH9015" i="3"/>
  <c r="AQ9014" i="3"/>
  <c r="AP9014" i="3"/>
  <c r="AO9014" i="3"/>
  <c r="AN9014" i="3"/>
  <c r="AM9014" i="3"/>
  <c r="AL9014" i="3"/>
  <c r="AK9014" i="3"/>
  <c r="AJ9014" i="3"/>
  <c r="AI9014" i="3"/>
  <c r="AH9014" i="3"/>
  <c r="AQ9013" i="3"/>
  <c r="AP9013" i="3"/>
  <c r="AO9013" i="3"/>
  <c r="AN9013" i="3"/>
  <c r="AM9013" i="3"/>
  <c r="AL9013" i="3"/>
  <c r="AK9013" i="3"/>
  <c r="AJ9013" i="3"/>
  <c r="AI9013" i="3"/>
  <c r="AH9013" i="3"/>
  <c r="AQ9012" i="3"/>
  <c r="AP9012" i="3"/>
  <c r="AO9012" i="3"/>
  <c r="AN9012" i="3"/>
  <c r="AM9012" i="3"/>
  <c r="AL9012" i="3"/>
  <c r="AK9012" i="3"/>
  <c r="AJ9012" i="3"/>
  <c r="AI9012" i="3"/>
  <c r="AH9012" i="3"/>
  <c r="AQ9011" i="3"/>
  <c r="AP9011" i="3"/>
  <c r="AO9011" i="3"/>
  <c r="AN9011" i="3"/>
  <c r="AM9011" i="3"/>
  <c r="AL9011" i="3"/>
  <c r="AK9011" i="3"/>
  <c r="AJ9011" i="3"/>
  <c r="AI9011" i="3"/>
  <c r="AH9011" i="3"/>
  <c r="AQ9010" i="3"/>
  <c r="AP9010" i="3"/>
  <c r="AO9010" i="3"/>
  <c r="AN9010" i="3"/>
  <c r="AM9010" i="3"/>
  <c r="AL9010" i="3"/>
  <c r="AK9010" i="3"/>
  <c r="AJ9010" i="3"/>
  <c r="AI9010" i="3"/>
  <c r="AH9010" i="3"/>
  <c r="AQ9009" i="3"/>
  <c r="AP9009" i="3"/>
  <c r="AO9009" i="3"/>
  <c r="AN9009" i="3"/>
  <c r="AM9009" i="3"/>
  <c r="AL9009" i="3"/>
  <c r="AK9009" i="3"/>
  <c r="AJ9009" i="3"/>
  <c r="AI9009" i="3"/>
  <c r="AH9009" i="3"/>
  <c r="AQ9008" i="3"/>
  <c r="AP9008" i="3"/>
  <c r="AO9008" i="3"/>
  <c r="AN9008" i="3"/>
  <c r="AM9008" i="3"/>
  <c r="AL9008" i="3"/>
  <c r="AK9008" i="3"/>
  <c r="AJ9008" i="3"/>
  <c r="AI9008" i="3"/>
  <c r="AH9008" i="3"/>
  <c r="AQ9007" i="3"/>
  <c r="AP9007" i="3"/>
  <c r="AO9007" i="3"/>
  <c r="AN9007" i="3"/>
  <c r="AM9007" i="3"/>
  <c r="AL9007" i="3"/>
  <c r="AK9007" i="3"/>
  <c r="AJ9007" i="3"/>
  <c r="AI9007" i="3"/>
  <c r="AH9007" i="3"/>
  <c r="AQ9006" i="3"/>
  <c r="AP9006" i="3"/>
  <c r="AO9006" i="3"/>
  <c r="AN9006" i="3"/>
  <c r="AM9006" i="3"/>
  <c r="AL9006" i="3"/>
  <c r="AK9006" i="3"/>
  <c r="AJ9006" i="3"/>
  <c r="AI9006" i="3"/>
  <c r="AH9006" i="3"/>
  <c r="AQ9005" i="3"/>
  <c r="AP9005" i="3"/>
  <c r="AO9005" i="3"/>
  <c r="AN9005" i="3"/>
  <c r="AM9005" i="3"/>
  <c r="AL9005" i="3"/>
  <c r="AK9005" i="3"/>
  <c r="AJ9005" i="3"/>
  <c r="AI9005" i="3"/>
  <c r="AH9005" i="3"/>
  <c r="AQ9004" i="3"/>
  <c r="AP9004" i="3"/>
  <c r="AO9004" i="3"/>
  <c r="AN9004" i="3"/>
  <c r="AM9004" i="3"/>
  <c r="AL9004" i="3"/>
  <c r="AK9004" i="3"/>
  <c r="AJ9004" i="3"/>
  <c r="AI9004" i="3"/>
  <c r="AH9004" i="3"/>
  <c r="AQ9003" i="3"/>
  <c r="AP9003" i="3"/>
  <c r="AO9003" i="3"/>
  <c r="AN9003" i="3"/>
  <c r="AM9003" i="3"/>
  <c r="AL9003" i="3"/>
  <c r="AK9003" i="3"/>
  <c r="AJ9003" i="3"/>
  <c r="AI9003" i="3"/>
  <c r="AH9003" i="3"/>
  <c r="AQ9002" i="3"/>
  <c r="AP9002" i="3"/>
  <c r="AO9002" i="3"/>
  <c r="AN9002" i="3"/>
  <c r="AM9002" i="3"/>
  <c r="AL9002" i="3"/>
  <c r="AK9002" i="3"/>
  <c r="AJ9002" i="3"/>
  <c r="AI9002" i="3"/>
  <c r="AH9002" i="3"/>
  <c r="AQ9001" i="3"/>
  <c r="AP9001" i="3"/>
  <c r="AO9001" i="3"/>
  <c r="AN9001" i="3"/>
  <c r="AM9001" i="3"/>
  <c r="AL9001" i="3"/>
  <c r="AK9001" i="3"/>
  <c r="AJ9001" i="3"/>
  <c r="AI9001" i="3"/>
  <c r="AH9001" i="3"/>
  <c r="AQ9000" i="3"/>
  <c r="AP9000" i="3"/>
  <c r="AO9000" i="3"/>
  <c r="AN9000" i="3"/>
  <c r="AM9000" i="3"/>
  <c r="AL9000" i="3"/>
  <c r="AK9000" i="3"/>
  <c r="AJ9000" i="3"/>
  <c r="AI9000" i="3"/>
  <c r="AH9000" i="3"/>
  <c r="AQ8999" i="3"/>
  <c r="AP8999" i="3"/>
  <c r="AO8999" i="3"/>
  <c r="AN8999" i="3"/>
  <c r="AM8999" i="3"/>
  <c r="AL8999" i="3"/>
  <c r="AK8999" i="3"/>
  <c r="AJ8999" i="3"/>
  <c r="AI8999" i="3"/>
  <c r="AH8999" i="3"/>
  <c r="AQ8998" i="3"/>
  <c r="AP8998" i="3"/>
  <c r="AO8998" i="3"/>
  <c r="AN8998" i="3"/>
  <c r="AM8998" i="3"/>
  <c r="AL8998" i="3"/>
  <c r="AK8998" i="3"/>
  <c r="AJ8998" i="3"/>
  <c r="AI8998" i="3"/>
  <c r="AH8998" i="3"/>
  <c r="AQ8997" i="3"/>
  <c r="AP8997" i="3"/>
  <c r="AO8997" i="3"/>
  <c r="AN8997" i="3"/>
  <c r="AM8997" i="3"/>
  <c r="AL8997" i="3"/>
  <c r="AK8997" i="3"/>
  <c r="AJ8997" i="3"/>
  <c r="AI8997" i="3"/>
  <c r="AH8997" i="3"/>
  <c r="AQ8996" i="3"/>
  <c r="AP8996" i="3"/>
  <c r="AO8996" i="3"/>
  <c r="AN8996" i="3"/>
  <c r="AM8996" i="3"/>
  <c r="AL8996" i="3"/>
  <c r="AK8996" i="3"/>
  <c r="AJ8996" i="3"/>
  <c r="AI8996" i="3"/>
  <c r="AH8996" i="3"/>
  <c r="AQ8995" i="3"/>
  <c r="AP8995" i="3"/>
  <c r="AO8995" i="3"/>
  <c r="AN8995" i="3"/>
  <c r="AM8995" i="3"/>
  <c r="AL8995" i="3"/>
  <c r="AK8995" i="3"/>
  <c r="AJ8995" i="3"/>
  <c r="AI8995" i="3"/>
  <c r="AH8995" i="3"/>
  <c r="AQ8994" i="3"/>
  <c r="AP8994" i="3"/>
  <c r="AO8994" i="3"/>
  <c r="AN8994" i="3"/>
  <c r="AM8994" i="3"/>
  <c r="AL8994" i="3"/>
  <c r="AK8994" i="3"/>
  <c r="AJ8994" i="3"/>
  <c r="AI8994" i="3"/>
  <c r="AH8994" i="3"/>
  <c r="AQ8993" i="3"/>
  <c r="AP8993" i="3"/>
  <c r="AO8993" i="3"/>
  <c r="AN8993" i="3"/>
  <c r="AM8993" i="3"/>
  <c r="AL8993" i="3"/>
  <c r="AK8993" i="3"/>
  <c r="AJ8993" i="3"/>
  <c r="AI8993" i="3"/>
  <c r="AH8993" i="3"/>
  <c r="AQ8992" i="3"/>
  <c r="AP8992" i="3"/>
  <c r="AO8992" i="3"/>
  <c r="AN8992" i="3"/>
  <c r="AM8992" i="3"/>
  <c r="AL8992" i="3"/>
  <c r="AK8992" i="3"/>
  <c r="AJ8992" i="3"/>
  <c r="AI8992" i="3"/>
  <c r="AH8992" i="3"/>
  <c r="AQ8991" i="3"/>
  <c r="AP8991" i="3"/>
  <c r="AO8991" i="3"/>
  <c r="AN8991" i="3"/>
  <c r="AM8991" i="3"/>
  <c r="AL8991" i="3"/>
  <c r="AK8991" i="3"/>
  <c r="AJ8991" i="3"/>
  <c r="AI8991" i="3"/>
  <c r="AH8991" i="3"/>
  <c r="AQ8990" i="3"/>
  <c r="AP8990" i="3"/>
  <c r="AO8990" i="3"/>
  <c r="AN8990" i="3"/>
  <c r="AM8990" i="3"/>
  <c r="AL8990" i="3"/>
  <c r="AK8990" i="3"/>
  <c r="AJ8990" i="3"/>
  <c r="AI8990" i="3"/>
  <c r="AH8990" i="3"/>
  <c r="AQ8989" i="3"/>
  <c r="AP8989" i="3"/>
  <c r="AO8989" i="3"/>
  <c r="AN8989" i="3"/>
  <c r="AM8989" i="3"/>
  <c r="AL8989" i="3"/>
  <c r="AK8989" i="3"/>
  <c r="AJ8989" i="3"/>
  <c r="AI8989" i="3"/>
  <c r="AH8989" i="3"/>
  <c r="AQ8988" i="3"/>
  <c r="AP8988" i="3"/>
  <c r="AO8988" i="3"/>
  <c r="AN8988" i="3"/>
  <c r="AM8988" i="3"/>
  <c r="AL8988" i="3"/>
  <c r="AK8988" i="3"/>
  <c r="AJ8988" i="3"/>
  <c r="AI8988" i="3"/>
  <c r="AH8988" i="3"/>
  <c r="AQ8987" i="3"/>
  <c r="AP8987" i="3"/>
  <c r="AO8987" i="3"/>
  <c r="AN8987" i="3"/>
  <c r="AM8987" i="3"/>
  <c r="AL8987" i="3"/>
  <c r="AK8987" i="3"/>
  <c r="AJ8987" i="3"/>
  <c r="AI8987" i="3"/>
  <c r="AH8987" i="3"/>
  <c r="AQ8986" i="3"/>
  <c r="AP8986" i="3"/>
  <c r="AO8986" i="3"/>
  <c r="AN8986" i="3"/>
  <c r="AM8986" i="3"/>
  <c r="AL8986" i="3"/>
  <c r="AK8986" i="3"/>
  <c r="AJ8986" i="3"/>
  <c r="AI8986" i="3"/>
  <c r="AH8986" i="3"/>
  <c r="AQ8985" i="3"/>
  <c r="AP8985" i="3"/>
  <c r="AO8985" i="3"/>
  <c r="AN8985" i="3"/>
  <c r="AM8985" i="3"/>
  <c r="AL8985" i="3"/>
  <c r="AK8985" i="3"/>
  <c r="AJ8985" i="3"/>
  <c r="AI8985" i="3"/>
  <c r="AH8985" i="3"/>
  <c r="AQ8984" i="3"/>
  <c r="AP8984" i="3"/>
  <c r="AO8984" i="3"/>
  <c r="AN8984" i="3"/>
  <c r="AM8984" i="3"/>
  <c r="AL8984" i="3"/>
  <c r="AK8984" i="3"/>
  <c r="AJ8984" i="3"/>
  <c r="AI8984" i="3"/>
  <c r="AH8984" i="3"/>
  <c r="AQ8983" i="3"/>
  <c r="AP8983" i="3"/>
  <c r="AO8983" i="3"/>
  <c r="AN8983" i="3"/>
  <c r="AM8983" i="3"/>
  <c r="AL8983" i="3"/>
  <c r="AK8983" i="3"/>
  <c r="AJ8983" i="3"/>
  <c r="AI8983" i="3"/>
  <c r="AH8983" i="3"/>
  <c r="AQ8982" i="3"/>
  <c r="AP8982" i="3"/>
  <c r="AO8982" i="3"/>
  <c r="AN8982" i="3"/>
  <c r="AM8982" i="3"/>
  <c r="AL8982" i="3"/>
  <c r="AK8982" i="3"/>
  <c r="AJ8982" i="3"/>
  <c r="AI8982" i="3"/>
  <c r="AH8982" i="3"/>
  <c r="AQ8981" i="3"/>
  <c r="AP8981" i="3"/>
  <c r="AO8981" i="3"/>
  <c r="AN8981" i="3"/>
  <c r="AM8981" i="3"/>
  <c r="AL8981" i="3"/>
  <c r="AK8981" i="3"/>
  <c r="AJ8981" i="3"/>
  <c r="AI8981" i="3"/>
  <c r="AH8981" i="3"/>
  <c r="AQ8980" i="3"/>
  <c r="AP8980" i="3"/>
  <c r="AO8980" i="3"/>
  <c r="AN8980" i="3"/>
  <c r="AM8980" i="3"/>
  <c r="AL8980" i="3"/>
  <c r="AK8980" i="3"/>
  <c r="AJ8980" i="3"/>
  <c r="AI8980" i="3"/>
  <c r="AH8980" i="3"/>
  <c r="AQ8979" i="3"/>
  <c r="AP8979" i="3"/>
  <c r="AO8979" i="3"/>
  <c r="AN8979" i="3"/>
  <c r="AM8979" i="3"/>
  <c r="AL8979" i="3"/>
  <c r="AK8979" i="3"/>
  <c r="AJ8979" i="3"/>
  <c r="AI8979" i="3"/>
  <c r="AH8979" i="3"/>
  <c r="AQ8978" i="3"/>
  <c r="AP8978" i="3"/>
  <c r="AO8978" i="3"/>
  <c r="AN8978" i="3"/>
  <c r="AM8978" i="3"/>
  <c r="AL8978" i="3"/>
  <c r="AK8978" i="3"/>
  <c r="AJ8978" i="3"/>
  <c r="AI8978" i="3"/>
  <c r="AH8978" i="3"/>
  <c r="AQ8977" i="3"/>
  <c r="AP8977" i="3"/>
  <c r="AO8977" i="3"/>
  <c r="AN8977" i="3"/>
  <c r="AM8977" i="3"/>
  <c r="AL8977" i="3"/>
  <c r="AK8977" i="3"/>
  <c r="AJ8977" i="3"/>
  <c r="AI8977" i="3"/>
  <c r="AH8977" i="3"/>
  <c r="AQ8976" i="3"/>
  <c r="AP8976" i="3"/>
  <c r="AO8976" i="3"/>
  <c r="AN8976" i="3"/>
  <c r="AM8976" i="3"/>
  <c r="AL8976" i="3"/>
  <c r="AK8976" i="3"/>
  <c r="AJ8976" i="3"/>
  <c r="AI8976" i="3"/>
  <c r="AH8976" i="3"/>
  <c r="AQ8975" i="3"/>
  <c r="AP8975" i="3"/>
  <c r="AO8975" i="3"/>
  <c r="AN8975" i="3"/>
  <c r="AM8975" i="3"/>
  <c r="AL8975" i="3"/>
  <c r="AK8975" i="3"/>
  <c r="AJ8975" i="3"/>
  <c r="AI8975" i="3"/>
  <c r="AH8975" i="3"/>
  <c r="AQ8974" i="3"/>
  <c r="AP8974" i="3"/>
  <c r="AO8974" i="3"/>
  <c r="AN8974" i="3"/>
  <c r="AM8974" i="3"/>
  <c r="AL8974" i="3"/>
  <c r="AK8974" i="3"/>
  <c r="AJ8974" i="3"/>
  <c r="AI8974" i="3"/>
  <c r="AH8974" i="3"/>
  <c r="AQ8973" i="3"/>
  <c r="AP8973" i="3"/>
  <c r="AO8973" i="3"/>
  <c r="AN8973" i="3"/>
  <c r="AM8973" i="3"/>
  <c r="AL8973" i="3"/>
  <c r="AK8973" i="3"/>
  <c r="AJ8973" i="3"/>
  <c r="AI8973" i="3"/>
  <c r="AH8973" i="3"/>
  <c r="AQ8972" i="3"/>
  <c r="AP8972" i="3"/>
  <c r="AO8972" i="3"/>
  <c r="AN8972" i="3"/>
  <c r="AM8972" i="3"/>
  <c r="AL8972" i="3"/>
  <c r="AK8972" i="3"/>
  <c r="AJ8972" i="3"/>
  <c r="AI8972" i="3"/>
  <c r="AH8972" i="3"/>
  <c r="AQ8971" i="3"/>
  <c r="AP8971" i="3"/>
  <c r="AO8971" i="3"/>
  <c r="AN8971" i="3"/>
  <c r="AM8971" i="3"/>
  <c r="AL8971" i="3"/>
  <c r="AK8971" i="3"/>
  <c r="AJ8971" i="3"/>
  <c r="AI8971" i="3"/>
  <c r="AH8971" i="3"/>
  <c r="AQ8970" i="3"/>
  <c r="AP8970" i="3"/>
  <c r="AO8970" i="3"/>
  <c r="AN8970" i="3"/>
  <c r="AM8970" i="3"/>
  <c r="AL8970" i="3"/>
  <c r="AK8970" i="3"/>
  <c r="AJ8970" i="3"/>
  <c r="AI8970" i="3"/>
  <c r="AH8970" i="3"/>
  <c r="AQ8969" i="3"/>
  <c r="AP8969" i="3"/>
  <c r="AO8969" i="3"/>
  <c r="AN8969" i="3"/>
  <c r="AM8969" i="3"/>
  <c r="AL8969" i="3"/>
  <c r="AK8969" i="3"/>
  <c r="AJ8969" i="3"/>
  <c r="AI8969" i="3"/>
  <c r="AH8969" i="3"/>
  <c r="AQ8968" i="3"/>
  <c r="AP8968" i="3"/>
  <c r="AO8968" i="3"/>
  <c r="AN8968" i="3"/>
  <c r="AM8968" i="3"/>
  <c r="AL8968" i="3"/>
  <c r="AK8968" i="3"/>
  <c r="AJ8968" i="3"/>
  <c r="AI8968" i="3"/>
  <c r="AH8968" i="3"/>
  <c r="AQ8967" i="3"/>
  <c r="AP8967" i="3"/>
  <c r="AO8967" i="3"/>
  <c r="AN8967" i="3"/>
  <c r="AM8967" i="3"/>
  <c r="AL8967" i="3"/>
  <c r="AK8967" i="3"/>
  <c r="AJ8967" i="3"/>
  <c r="AI8967" i="3"/>
  <c r="AH8967" i="3"/>
  <c r="AQ8966" i="3"/>
  <c r="AP8966" i="3"/>
  <c r="AO8966" i="3"/>
  <c r="AN8966" i="3"/>
  <c r="AM8966" i="3"/>
  <c r="AL8966" i="3"/>
  <c r="AK8966" i="3"/>
  <c r="AJ8966" i="3"/>
  <c r="AI8966" i="3"/>
  <c r="AH8966" i="3"/>
  <c r="AQ8965" i="3"/>
  <c r="AP8965" i="3"/>
  <c r="AO8965" i="3"/>
  <c r="AN8965" i="3"/>
  <c r="AM8965" i="3"/>
  <c r="AL8965" i="3"/>
  <c r="AK8965" i="3"/>
  <c r="AJ8965" i="3"/>
  <c r="AI8965" i="3"/>
  <c r="AH8965" i="3"/>
  <c r="AQ8964" i="3"/>
  <c r="AP8964" i="3"/>
  <c r="AO8964" i="3"/>
  <c r="AN8964" i="3"/>
  <c r="AM8964" i="3"/>
  <c r="AL8964" i="3"/>
  <c r="AK8964" i="3"/>
  <c r="AJ8964" i="3"/>
  <c r="AI8964" i="3"/>
  <c r="AH8964" i="3"/>
  <c r="AQ8963" i="3"/>
  <c r="AP8963" i="3"/>
  <c r="AO8963" i="3"/>
  <c r="AN8963" i="3"/>
  <c r="AM8963" i="3"/>
  <c r="AL8963" i="3"/>
  <c r="AK8963" i="3"/>
  <c r="AJ8963" i="3"/>
  <c r="AI8963" i="3"/>
  <c r="AH8963" i="3"/>
  <c r="AQ8962" i="3"/>
  <c r="AP8962" i="3"/>
  <c r="AO8962" i="3"/>
  <c r="AN8962" i="3"/>
  <c r="AM8962" i="3"/>
  <c r="AL8962" i="3"/>
  <c r="AK8962" i="3"/>
  <c r="AJ8962" i="3"/>
  <c r="AI8962" i="3"/>
  <c r="AH8962" i="3"/>
  <c r="AQ8961" i="3"/>
  <c r="AP8961" i="3"/>
  <c r="AO8961" i="3"/>
  <c r="AN8961" i="3"/>
  <c r="AM8961" i="3"/>
  <c r="AL8961" i="3"/>
  <c r="AK8961" i="3"/>
  <c r="AJ8961" i="3"/>
  <c r="AI8961" i="3"/>
  <c r="AH8961" i="3"/>
  <c r="AQ8960" i="3"/>
  <c r="AP8960" i="3"/>
  <c r="AO8960" i="3"/>
  <c r="AN8960" i="3"/>
  <c r="AM8960" i="3"/>
  <c r="AL8960" i="3"/>
  <c r="AK8960" i="3"/>
  <c r="AJ8960" i="3"/>
  <c r="AI8960" i="3"/>
  <c r="AH8960" i="3"/>
  <c r="AQ8959" i="3"/>
  <c r="AP8959" i="3"/>
  <c r="AO8959" i="3"/>
  <c r="AN8959" i="3"/>
  <c r="AM8959" i="3"/>
  <c r="AL8959" i="3"/>
  <c r="AK8959" i="3"/>
  <c r="AJ8959" i="3"/>
  <c r="AI8959" i="3"/>
  <c r="AH8959" i="3"/>
  <c r="AQ8958" i="3"/>
  <c r="AP8958" i="3"/>
  <c r="AO8958" i="3"/>
  <c r="AN8958" i="3"/>
  <c r="AM8958" i="3"/>
  <c r="AL8958" i="3"/>
  <c r="AK8958" i="3"/>
  <c r="AJ8958" i="3"/>
  <c r="AI8958" i="3"/>
  <c r="AH8958" i="3"/>
  <c r="AQ8957" i="3"/>
  <c r="AP8957" i="3"/>
  <c r="AO8957" i="3"/>
  <c r="AN8957" i="3"/>
  <c r="AM8957" i="3"/>
  <c r="AL8957" i="3"/>
  <c r="AK8957" i="3"/>
  <c r="AJ8957" i="3"/>
  <c r="AI8957" i="3"/>
  <c r="AH8957" i="3"/>
  <c r="AQ8956" i="3"/>
  <c r="AP8956" i="3"/>
  <c r="AO8956" i="3"/>
  <c r="AN8956" i="3"/>
  <c r="AM8956" i="3"/>
  <c r="AL8956" i="3"/>
  <c r="AK8956" i="3"/>
  <c r="AJ8956" i="3"/>
  <c r="AI8956" i="3"/>
  <c r="AH8956" i="3"/>
  <c r="AQ8955" i="3"/>
  <c r="AP8955" i="3"/>
  <c r="AO8955" i="3"/>
  <c r="AN8955" i="3"/>
  <c r="AM8955" i="3"/>
  <c r="AL8955" i="3"/>
  <c r="AK8955" i="3"/>
  <c r="AJ8955" i="3"/>
  <c r="AI8955" i="3"/>
  <c r="AH8955" i="3"/>
  <c r="AQ8954" i="3"/>
  <c r="AP8954" i="3"/>
  <c r="AO8954" i="3"/>
  <c r="AN8954" i="3"/>
  <c r="AM8954" i="3"/>
  <c r="AL8954" i="3"/>
  <c r="AK8954" i="3"/>
  <c r="AJ8954" i="3"/>
  <c r="AI8954" i="3"/>
  <c r="AH8954" i="3"/>
  <c r="AQ8953" i="3"/>
  <c r="AP8953" i="3"/>
  <c r="AO8953" i="3"/>
  <c r="AN8953" i="3"/>
  <c r="AM8953" i="3"/>
  <c r="AL8953" i="3"/>
  <c r="AK8953" i="3"/>
  <c r="AJ8953" i="3"/>
  <c r="AI8953" i="3"/>
  <c r="AH8953" i="3"/>
  <c r="AQ8952" i="3"/>
  <c r="AP8952" i="3"/>
  <c r="AO8952" i="3"/>
  <c r="AN8952" i="3"/>
  <c r="AM8952" i="3"/>
  <c r="AL8952" i="3"/>
  <c r="AK8952" i="3"/>
  <c r="AJ8952" i="3"/>
  <c r="AI8952" i="3"/>
  <c r="AH8952" i="3"/>
  <c r="AQ8951" i="3"/>
  <c r="AP8951" i="3"/>
  <c r="AO8951" i="3"/>
  <c r="AN8951" i="3"/>
  <c r="AM8951" i="3"/>
  <c r="AL8951" i="3"/>
  <c r="AK8951" i="3"/>
  <c r="AJ8951" i="3"/>
  <c r="AI8951" i="3"/>
  <c r="AH8951" i="3"/>
  <c r="AQ8950" i="3"/>
  <c r="AP8950" i="3"/>
  <c r="AO8950" i="3"/>
  <c r="AN8950" i="3"/>
  <c r="AM8950" i="3"/>
  <c r="AL8950" i="3"/>
  <c r="AK8950" i="3"/>
  <c r="AJ8950" i="3"/>
  <c r="AI8950" i="3"/>
  <c r="AH8950" i="3"/>
  <c r="AQ8949" i="3"/>
  <c r="AP8949" i="3"/>
  <c r="AO8949" i="3"/>
  <c r="AN8949" i="3"/>
  <c r="AM8949" i="3"/>
  <c r="AL8949" i="3"/>
  <c r="AK8949" i="3"/>
  <c r="AJ8949" i="3"/>
  <c r="AI8949" i="3"/>
  <c r="AH8949" i="3"/>
  <c r="AQ8948" i="3"/>
  <c r="AP8948" i="3"/>
  <c r="AO8948" i="3"/>
  <c r="AN8948" i="3"/>
  <c r="AM8948" i="3"/>
  <c r="AL8948" i="3"/>
  <c r="AK8948" i="3"/>
  <c r="AJ8948" i="3"/>
  <c r="AI8948" i="3"/>
  <c r="AH8948" i="3"/>
  <c r="AQ8947" i="3"/>
  <c r="AP8947" i="3"/>
  <c r="AO8947" i="3"/>
  <c r="AN8947" i="3"/>
  <c r="AM8947" i="3"/>
  <c r="AL8947" i="3"/>
  <c r="AK8947" i="3"/>
  <c r="AJ8947" i="3"/>
  <c r="AI8947" i="3"/>
  <c r="AH8947" i="3"/>
  <c r="AQ8946" i="3"/>
  <c r="AP8946" i="3"/>
  <c r="AO8946" i="3"/>
  <c r="AN8946" i="3"/>
  <c r="AM8946" i="3"/>
  <c r="AL8946" i="3"/>
  <c r="AK8946" i="3"/>
  <c r="AJ8946" i="3"/>
  <c r="AI8946" i="3"/>
  <c r="AH8946" i="3"/>
  <c r="AQ8945" i="3"/>
  <c r="AP8945" i="3"/>
  <c r="AO8945" i="3"/>
  <c r="AN8945" i="3"/>
  <c r="AM8945" i="3"/>
  <c r="AL8945" i="3"/>
  <c r="AK8945" i="3"/>
  <c r="AJ8945" i="3"/>
  <c r="AI8945" i="3"/>
  <c r="AH8945" i="3"/>
  <c r="AQ8944" i="3"/>
  <c r="AP8944" i="3"/>
  <c r="AO8944" i="3"/>
  <c r="AN8944" i="3"/>
  <c r="AM8944" i="3"/>
  <c r="AL8944" i="3"/>
  <c r="AK8944" i="3"/>
  <c r="AJ8944" i="3"/>
  <c r="AI8944" i="3"/>
  <c r="AH8944" i="3"/>
  <c r="AQ8943" i="3"/>
  <c r="AP8943" i="3"/>
  <c r="AO8943" i="3"/>
  <c r="AN8943" i="3"/>
  <c r="AM8943" i="3"/>
  <c r="AL8943" i="3"/>
  <c r="AK8943" i="3"/>
  <c r="AJ8943" i="3"/>
  <c r="AI8943" i="3"/>
  <c r="AH8943" i="3"/>
  <c r="AQ8942" i="3"/>
  <c r="AP8942" i="3"/>
  <c r="AO8942" i="3"/>
  <c r="AN8942" i="3"/>
  <c r="AM8942" i="3"/>
  <c r="AL8942" i="3"/>
  <c r="AK8942" i="3"/>
  <c r="AJ8942" i="3"/>
  <c r="AI8942" i="3"/>
  <c r="AH8942" i="3"/>
  <c r="AQ8941" i="3"/>
  <c r="AP8941" i="3"/>
  <c r="AO8941" i="3"/>
  <c r="AN8941" i="3"/>
  <c r="AM8941" i="3"/>
  <c r="AL8941" i="3"/>
  <c r="AK8941" i="3"/>
  <c r="AJ8941" i="3"/>
  <c r="AI8941" i="3"/>
  <c r="AH8941" i="3"/>
  <c r="AQ8940" i="3"/>
  <c r="AP8940" i="3"/>
  <c r="AO8940" i="3"/>
  <c r="AN8940" i="3"/>
  <c r="AM8940" i="3"/>
  <c r="AL8940" i="3"/>
  <c r="AK8940" i="3"/>
  <c r="AJ8940" i="3"/>
  <c r="AI8940" i="3"/>
  <c r="AH8940" i="3"/>
  <c r="AQ8939" i="3"/>
  <c r="AP8939" i="3"/>
  <c r="AO8939" i="3"/>
  <c r="AN8939" i="3"/>
  <c r="AM8939" i="3"/>
  <c r="AL8939" i="3"/>
  <c r="AK8939" i="3"/>
  <c r="AJ8939" i="3"/>
  <c r="AI8939" i="3"/>
  <c r="AH8939" i="3"/>
  <c r="AQ8938" i="3"/>
  <c r="AP8938" i="3"/>
  <c r="AO8938" i="3"/>
  <c r="AN8938" i="3"/>
  <c r="AM8938" i="3"/>
  <c r="AL8938" i="3"/>
  <c r="AK8938" i="3"/>
  <c r="AJ8938" i="3"/>
  <c r="AI8938" i="3"/>
  <c r="AH8938" i="3"/>
  <c r="AQ8937" i="3"/>
  <c r="AP8937" i="3"/>
  <c r="AO8937" i="3"/>
  <c r="AN8937" i="3"/>
  <c r="AM8937" i="3"/>
  <c r="AL8937" i="3"/>
  <c r="AK8937" i="3"/>
  <c r="AJ8937" i="3"/>
  <c r="AI8937" i="3"/>
  <c r="AH8937" i="3"/>
  <c r="AQ8936" i="3"/>
  <c r="AP8936" i="3"/>
  <c r="AO8936" i="3"/>
  <c r="AN8936" i="3"/>
  <c r="AM8936" i="3"/>
  <c r="AL8936" i="3"/>
  <c r="AK8936" i="3"/>
  <c r="AJ8936" i="3"/>
  <c r="AI8936" i="3"/>
  <c r="AH8936" i="3"/>
  <c r="AQ8935" i="3"/>
  <c r="AP8935" i="3"/>
  <c r="AO8935" i="3"/>
  <c r="AN8935" i="3"/>
  <c r="AM8935" i="3"/>
  <c r="AL8935" i="3"/>
  <c r="AK8935" i="3"/>
  <c r="AJ8935" i="3"/>
  <c r="AI8935" i="3"/>
  <c r="AH8935" i="3"/>
  <c r="AQ8934" i="3"/>
  <c r="AP8934" i="3"/>
  <c r="AO8934" i="3"/>
  <c r="AN8934" i="3"/>
  <c r="AM8934" i="3"/>
  <c r="AL8934" i="3"/>
  <c r="AK8934" i="3"/>
  <c r="AJ8934" i="3"/>
  <c r="AI8934" i="3"/>
  <c r="AH8934" i="3"/>
  <c r="AQ8933" i="3"/>
  <c r="AP8933" i="3"/>
  <c r="AO8933" i="3"/>
  <c r="AN8933" i="3"/>
  <c r="AM8933" i="3"/>
  <c r="AL8933" i="3"/>
  <c r="AK8933" i="3"/>
  <c r="AJ8933" i="3"/>
  <c r="AI8933" i="3"/>
  <c r="AH8933" i="3"/>
  <c r="AQ8932" i="3"/>
  <c r="AP8932" i="3"/>
  <c r="AO8932" i="3"/>
  <c r="AN8932" i="3"/>
  <c r="AM8932" i="3"/>
  <c r="AL8932" i="3"/>
  <c r="AK8932" i="3"/>
  <c r="AJ8932" i="3"/>
  <c r="AI8932" i="3"/>
  <c r="AH8932" i="3"/>
  <c r="AQ8931" i="3"/>
  <c r="AP8931" i="3"/>
  <c r="AO8931" i="3"/>
  <c r="AN8931" i="3"/>
  <c r="AM8931" i="3"/>
  <c r="AL8931" i="3"/>
  <c r="AK8931" i="3"/>
  <c r="AJ8931" i="3"/>
  <c r="AI8931" i="3"/>
  <c r="AH8931" i="3"/>
  <c r="AQ8930" i="3"/>
  <c r="AP8930" i="3"/>
  <c r="AO8930" i="3"/>
  <c r="AN8930" i="3"/>
  <c r="AM8930" i="3"/>
  <c r="AL8930" i="3"/>
  <c r="AK8930" i="3"/>
  <c r="AJ8930" i="3"/>
  <c r="AI8930" i="3"/>
  <c r="AH8930" i="3"/>
  <c r="AQ8929" i="3"/>
  <c r="AP8929" i="3"/>
  <c r="AO8929" i="3"/>
  <c r="AN8929" i="3"/>
  <c r="AM8929" i="3"/>
  <c r="AL8929" i="3"/>
  <c r="AK8929" i="3"/>
  <c r="AJ8929" i="3"/>
  <c r="AI8929" i="3"/>
  <c r="AH8929" i="3"/>
  <c r="AQ8928" i="3"/>
  <c r="AP8928" i="3"/>
  <c r="AO8928" i="3"/>
  <c r="AN8928" i="3"/>
  <c r="AM8928" i="3"/>
  <c r="AL8928" i="3"/>
  <c r="AK8928" i="3"/>
  <c r="AJ8928" i="3"/>
  <c r="AI8928" i="3"/>
  <c r="AH8928" i="3"/>
  <c r="AQ8927" i="3"/>
  <c r="AP8927" i="3"/>
  <c r="AO8927" i="3"/>
  <c r="AN8927" i="3"/>
  <c r="AM8927" i="3"/>
  <c r="AL8927" i="3"/>
  <c r="AK8927" i="3"/>
  <c r="AJ8927" i="3"/>
  <c r="AI8927" i="3"/>
  <c r="AH8927" i="3"/>
  <c r="AQ8926" i="3"/>
  <c r="AP8926" i="3"/>
  <c r="AO8926" i="3"/>
  <c r="AN8926" i="3"/>
  <c r="AM8926" i="3"/>
  <c r="AL8926" i="3"/>
  <c r="AK8926" i="3"/>
  <c r="AJ8926" i="3"/>
  <c r="AI8926" i="3"/>
  <c r="AH8926" i="3"/>
  <c r="AQ8925" i="3"/>
  <c r="AP8925" i="3"/>
  <c r="AO8925" i="3"/>
  <c r="AN8925" i="3"/>
  <c r="AM8925" i="3"/>
  <c r="AL8925" i="3"/>
  <c r="AK8925" i="3"/>
  <c r="AJ8925" i="3"/>
  <c r="AI8925" i="3"/>
  <c r="AH8925" i="3"/>
  <c r="AQ8924" i="3"/>
  <c r="AP8924" i="3"/>
  <c r="AO8924" i="3"/>
  <c r="AN8924" i="3"/>
  <c r="AM8924" i="3"/>
  <c r="AL8924" i="3"/>
  <c r="AK8924" i="3"/>
  <c r="AJ8924" i="3"/>
  <c r="AI8924" i="3"/>
  <c r="AH8924" i="3"/>
  <c r="AQ8923" i="3"/>
  <c r="AP8923" i="3"/>
  <c r="AO8923" i="3"/>
  <c r="AN8923" i="3"/>
  <c r="AM8923" i="3"/>
  <c r="AL8923" i="3"/>
  <c r="AK8923" i="3"/>
  <c r="AJ8923" i="3"/>
  <c r="AI8923" i="3"/>
  <c r="AH8923" i="3"/>
  <c r="AQ8922" i="3"/>
  <c r="AP8922" i="3"/>
  <c r="AO8922" i="3"/>
  <c r="AN8922" i="3"/>
  <c r="AM8922" i="3"/>
  <c r="AL8922" i="3"/>
  <c r="AK8922" i="3"/>
  <c r="AJ8922" i="3"/>
  <c r="AI8922" i="3"/>
  <c r="AH8922" i="3"/>
  <c r="AQ8921" i="3"/>
  <c r="AP8921" i="3"/>
  <c r="AO8921" i="3"/>
  <c r="AN8921" i="3"/>
  <c r="AM8921" i="3"/>
  <c r="AL8921" i="3"/>
  <c r="AK8921" i="3"/>
  <c r="AJ8921" i="3"/>
  <c r="AI8921" i="3"/>
  <c r="AH8921" i="3"/>
  <c r="AQ8920" i="3"/>
  <c r="AP8920" i="3"/>
  <c r="AO8920" i="3"/>
  <c r="AN8920" i="3"/>
  <c r="AM8920" i="3"/>
  <c r="AL8920" i="3"/>
  <c r="AK8920" i="3"/>
  <c r="AJ8920" i="3"/>
  <c r="AI8920" i="3"/>
  <c r="AH8920" i="3"/>
  <c r="AQ8919" i="3"/>
  <c r="AP8919" i="3"/>
  <c r="AO8919" i="3"/>
  <c r="AN8919" i="3"/>
  <c r="AM8919" i="3"/>
  <c r="AL8919" i="3"/>
  <c r="AK8919" i="3"/>
  <c r="AJ8919" i="3"/>
  <c r="AI8919" i="3"/>
  <c r="AH8919" i="3"/>
  <c r="AQ8918" i="3"/>
  <c r="AP8918" i="3"/>
  <c r="AO8918" i="3"/>
  <c r="AN8918" i="3"/>
  <c r="AM8918" i="3"/>
  <c r="AL8918" i="3"/>
  <c r="AK8918" i="3"/>
  <c r="AJ8918" i="3"/>
  <c r="AI8918" i="3"/>
  <c r="AH8918" i="3"/>
  <c r="AQ8917" i="3"/>
  <c r="AP8917" i="3"/>
  <c r="AO8917" i="3"/>
  <c r="AN8917" i="3"/>
  <c r="AM8917" i="3"/>
  <c r="AL8917" i="3"/>
  <c r="AK8917" i="3"/>
  <c r="AJ8917" i="3"/>
  <c r="AI8917" i="3"/>
  <c r="AH8917" i="3"/>
  <c r="AQ8916" i="3"/>
  <c r="AP8916" i="3"/>
  <c r="AO8916" i="3"/>
  <c r="AN8916" i="3"/>
  <c r="AM8916" i="3"/>
  <c r="AL8916" i="3"/>
  <c r="AK8916" i="3"/>
  <c r="AJ8916" i="3"/>
  <c r="AI8916" i="3"/>
  <c r="AH8916" i="3"/>
  <c r="AQ8915" i="3"/>
  <c r="AP8915" i="3"/>
  <c r="AO8915" i="3"/>
  <c r="AN8915" i="3"/>
  <c r="AM8915" i="3"/>
  <c r="AL8915" i="3"/>
  <c r="AK8915" i="3"/>
  <c r="AJ8915" i="3"/>
  <c r="AI8915" i="3"/>
  <c r="AH8915" i="3"/>
  <c r="AQ8914" i="3"/>
  <c r="AP8914" i="3"/>
  <c r="AO8914" i="3"/>
  <c r="AN8914" i="3"/>
  <c r="AM8914" i="3"/>
  <c r="AL8914" i="3"/>
  <c r="AK8914" i="3"/>
  <c r="AJ8914" i="3"/>
  <c r="AI8914" i="3"/>
  <c r="AH8914" i="3"/>
  <c r="AQ8913" i="3"/>
  <c r="AP8913" i="3"/>
  <c r="AO8913" i="3"/>
  <c r="AN8913" i="3"/>
  <c r="AM8913" i="3"/>
  <c r="AL8913" i="3"/>
  <c r="AK8913" i="3"/>
  <c r="AJ8913" i="3"/>
  <c r="AI8913" i="3"/>
  <c r="AH8913" i="3"/>
  <c r="AQ8912" i="3"/>
  <c r="AP8912" i="3"/>
  <c r="AO8912" i="3"/>
  <c r="AN8912" i="3"/>
  <c r="AM8912" i="3"/>
  <c r="AL8912" i="3"/>
  <c r="AK8912" i="3"/>
  <c r="AJ8912" i="3"/>
  <c r="AI8912" i="3"/>
  <c r="AH8912" i="3"/>
  <c r="AQ8911" i="3"/>
  <c r="AP8911" i="3"/>
  <c r="AO8911" i="3"/>
  <c r="AN8911" i="3"/>
  <c r="AM8911" i="3"/>
  <c r="AL8911" i="3"/>
  <c r="AK8911" i="3"/>
  <c r="AJ8911" i="3"/>
  <c r="AI8911" i="3"/>
  <c r="AH8911" i="3"/>
  <c r="AQ8910" i="3"/>
  <c r="AP8910" i="3"/>
  <c r="AO8910" i="3"/>
  <c r="AN8910" i="3"/>
  <c r="AM8910" i="3"/>
  <c r="AL8910" i="3"/>
  <c r="AK8910" i="3"/>
  <c r="AJ8910" i="3"/>
  <c r="AI8910" i="3"/>
  <c r="AH8910" i="3"/>
  <c r="AQ8909" i="3"/>
  <c r="AP8909" i="3"/>
  <c r="AO8909" i="3"/>
  <c r="AN8909" i="3"/>
  <c r="AM8909" i="3"/>
  <c r="AL8909" i="3"/>
  <c r="AK8909" i="3"/>
  <c r="AJ8909" i="3"/>
  <c r="AI8909" i="3"/>
  <c r="AH8909" i="3"/>
  <c r="AQ8908" i="3"/>
  <c r="AP8908" i="3"/>
  <c r="AO8908" i="3"/>
  <c r="AN8908" i="3"/>
  <c r="AM8908" i="3"/>
  <c r="AL8908" i="3"/>
  <c r="AK8908" i="3"/>
  <c r="AJ8908" i="3"/>
  <c r="AI8908" i="3"/>
  <c r="AH8908" i="3"/>
  <c r="AQ8907" i="3"/>
  <c r="AP8907" i="3"/>
  <c r="AO8907" i="3"/>
  <c r="AN8907" i="3"/>
  <c r="AM8907" i="3"/>
  <c r="AL8907" i="3"/>
  <c r="AK8907" i="3"/>
  <c r="AJ8907" i="3"/>
  <c r="AI8907" i="3"/>
  <c r="AH8907" i="3"/>
  <c r="AQ8906" i="3"/>
  <c r="AP8906" i="3"/>
  <c r="AO8906" i="3"/>
  <c r="AN8906" i="3"/>
  <c r="AM8906" i="3"/>
  <c r="AL8906" i="3"/>
  <c r="AK8906" i="3"/>
  <c r="AJ8906" i="3"/>
  <c r="AI8906" i="3"/>
  <c r="AH8906" i="3"/>
  <c r="AQ8905" i="3"/>
  <c r="AP8905" i="3"/>
  <c r="AO8905" i="3"/>
  <c r="AN8905" i="3"/>
  <c r="AM8905" i="3"/>
  <c r="AL8905" i="3"/>
  <c r="AK8905" i="3"/>
  <c r="AJ8905" i="3"/>
  <c r="AI8905" i="3"/>
  <c r="AH8905" i="3"/>
  <c r="AQ8904" i="3"/>
  <c r="AP8904" i="3"/>
  <c r="AO8904" i="3"/>
  <c r="AN8904" i="3"/>
  <c r="AM8904" i="3"/>
  <c r="AL8904" i="3"/>
  <c r="AK8904" i="3"/>
  <c r="AJ8904" i="3"/>
  <c r="AI8904" i="3"/>
  <c r="AH8904" i="3"/>
  <c r="AQ8903" i="3"/>
  <c r="AP8903" i="3"/>
  <c r="AO8903" i="3"/>
  <c r="AN8903" i="3"/>
  <c r="AM8903" i="3"/>
  <c r="AL8903" i="3"/>
  <c r="AK8903" i="3"/>
  <c r="AJ8903" i="3"/>
  <c r="AI8903" i="3"/>
  <c r="AH8903" i="3"/>
  <c r="AQ8902" i="3"/>
  <c r="AP8902" i="3"/>
  <c r="AO8902" i="3"/>
  <c r="AN8902" i="3"/>
  <c r="AM8902" i="3"/>
  <c r="AL8902" i="3"/>
  <c r="AK8902" i="3"/>
  <c r="AJ8902" i="3"/>
  <c r="AI8902" i="3"/>
  <c r="AH8902" i="3"/>
  <c r="AQ8901" i="3"/>
  <c r="AP8901" i="3"/>
  <c r="AO8901" i="3"/>
  <c r="AN8901" i="3"/>
  <c r="AM8901" i="3"/>
  <c r="AL8901" i="3"/>
  <c r="AK8901" i="3"/>
  <c r="AJ8901" i="3"/>
  <c r="AI8901" i="3"/>
  <c r="AH8901" i="3"/>
  <c r="AQ8900" i="3"/>
  <c r="AP8900" i="3"/>
  <c r="AO8900" i="3"/>
  <c r="AN8900" i="3"/>
  <c r="AM8900" i="3"/>
  <c r="AL8900" i="3"/>
  <c r="AK8900" i="3"/>
  <c r="AJ8900" i="3"/>
  <c r="AI8900" i="3"/>
  <c r="AH8900" i="3"/>
  <c r="AQ8899" i="3"/>
  <c r="AP8899" i="3"/>
  <c r="AO8899" i="3"/>
  <c r="AN8899" i="3"/>
  <c r="AM8899" i="3"/>
  <c r="AL8899" i="3"/>
  <c r="AK8899" i="3"/>
  <c r="AJ8899" i="3"/>
  <c r="AI8899" i="3"/>
  <c r="AH8899" i="3"/>
  <c r="AQ8898" i="3"/>
  <c r="AP8898" i="3"/>
  <c r="AO8898" i="3"/>
  <c r="AN8898" i="3"/>
  <c r="AM8898" i="3"/>
  <c r="AL8898" i="3"/>
  <c r="AK8898" i="3"/>
  <c r="AJ8898" i="3"/>
  <c r="AI8898" i="3"/>
  <c r="AH8898" i="3"/>
  <c r="AQ8897" i="3"/>
  <c r="AP8897" i="3"/>
  <c r="AO8897" i="3"/>
  <c r="AN8897" i="3"/>
  <c r="AM8897" i="3"/>
  <c r="AL8897" i="3"/>
  <c r="AK8897" i="3"/>
  <c r="AJ8897" i="3"/>
  <c r="AI8897" i="3"/>
  <c r="AH8897" i="3"/>
  <c r="AQ8896" i="3"/>
  <c r="AP8896" i="3"/>
  <c r="AO8896" i="3"/>
  <c r="AN8896" i="3"/>
  <c r="AM8896" i="3"/>
  <c r="AL8896" i="3"/>
  <c r="AK8896" i="3"/>
  <c r="AJ8896" i="3"/>
  <c r="AI8896" i="3"/>
  <c r="AH8896" i="3"/>
  <c r="AQ8895" i="3"/>
  <c r="AP8895" i="3"/>
  <c r="AO8895" i="3"/>
  <c r="AN8895" i="3"/>
  <c r="AM8895" i="3"/>
  <c r="AL8895" i="3"/>
  <c r="AK8895" i="3"/>
  <c r="AJ8895" i="3"/>
  <c r="AI8895" i="3"/>
  <c r="AH8895" i="3"/>
  <c r="AQ8894" i="3"/>
  <c r="AP8894" i="3"/>
  <c r="AO8894" i="3"/>
  <c r="AN8894" i="3"/>
  <c r="AM8894" i="3"/>
  <c r="AL8894" i="3"/>
  <c r="AK8894" i="3"/>
  <c r="AJ8894" i="3"/>
  <c r="AI8894" i="3"/>
  <c r="AH8894" i="3"/>
  <c r="AQ8893" i="3"/>
  <c r="AP8893" i="3"/>
  <c r="AO8893" i="3"/>
  <c r="AN8893" i="3"/>
  <c r="AM8893" i="3"/>
  <c r="AL8893" i="3"/>
  <c r="AK8893" i="3"/>
  <c r="AJ8893" i="3"/>
  <c r="AI8893" i="3"/>
  <c r="AH8893" i="3"/>
  <c r="AQ8892" i="3"/>
  <c r="AP8892" i="3"/>
  <c r="AO8892" i="3"/>
  <c r="AN8892" i="3"/>
  <c r="AM8892" i="3"/>
  <c r="AL8892" i="3"/>
  <c r="AK8892" i="3"/>
  <c r="AJ8892" i="3"/>
  <c r="AI8892" i="3"/>
  <c r="AH8892" i="3"/>
  <c r="AQ8891" i="3"/>
  <c r="AP8891" i="3"/>
  <c r="AO8891" i="3"/>
  <c r="AN8891" i="3"/>
  <c r="AM8891" i="3"/>
  <c r="AL8891" i="3"/>
  <c r="AK8891" i="3"/>
  <c r="AJ8891" i="3"/>
  <c r="AI8891" i="3"/>
  <c r="AH8891" i="3"/>
  <c r="AQ8890" i="3"/>
  <c r="AP8890" i="3"/>
  <c r="AO8890" i="3"/>
  <c r="AN8890" i="3"/>
  <c r="AM8890" i="3"/>
  <c r="AL8890" i="3"/>
  <c r="AK8890" i="3"/>
  <c r="AJ8890" i="3"/>
  <c r="AI8890" i="3"/>
  <c r="AH8890" i="3"/>
  <c r="AQ8889" i="3"/>
  <c r="AP8889" i="3"/>
  <c r="AO8889" i="3"/>
  <c r="AN8889" i="3"/>
  <c r="AM8889" i="3"/>
  <c r="AL8889" i="3"/>
  <c r="AK8889" i="3"/>
  <c r="AJ8889" i="3"/>
  <c r="AI8889" i="3"/>
  <c r="AH8889" i="3"/>
  <c r="AQ8888" i="3"/>
  <c r="AP8888" i="3"/>
  <c r="AO8888" i="3"/>
  <c r="AN8888" i="3"/>
  <c r="AM8888" i="3"/>
  <c r="AL8888" i="3"/>
  <c r="AK8888" i="3"/>
  <c r="AJ8888" i="3"/>
  <c r="AI8888" i="3"/>
  <c r="AH8888" i="3"/>
  <c r="AQ8887" i="3"/>
  <c r="AP8887" i="3"/>
  <c r="AO8887" i="3"/>
  <c r="AN8887" i="3"/>
  <c r="AM8887" i="3"/>
  <c r="AL8887" i="3"/>
  <c r="AK8887" i="3"/>
  <c r="AJ8887" i="3"/>
  <c r="AI8887" i="3"/>
  <c r="AH8887" i="3"/>
  <c r="AQ8886" i="3"/>
  <c r="AP8886" i="3"/>
  <c r="AO8886" i="3"/>
  <c r="AN8886" i="3"/>
  <c r="AM8886" i="3"/>
  <c r="AL8886" i="3"/>
  <c r="AK8886" i="3"/>
  <c r="AJ8886" i="3"/>
  <c r="AI8886" i="3"/>
  <c r="AH8886" i="3"/>
  <c r="AQ8885" i="3"/>
  <c r="AP8885" i="3"/>
  <c r="AO8885" i="3"/>
  <c r="AN8885" i="3"/>
  <c r="AM8885" i="3"/>
  <c r="AL8885" i="3"/>
  <c r="AK8885" i="3"/>
  <c r="AJ8885" i="3"/>
  <c r="AI8885" i="3"/>
  <c r="AH8885" i="3"/>
  <c r="AQ8884" i="3"/>
  <c r="AP8884" i="3"/>
  <c r="AO8884" i="3"/>
  <c r="AN8884" i="3"/>
  <c r="AM8884" i="3"/>
  <c r="AL8884" i="3"/>
  <c r="AK8884" i="3"/>
  <c r="AJ8884" i="3"/>
  <c r="AI8884" i="3"/>
  <c r="AH8884" i="3"/>
  <c r="AQ8883" i="3"/>
  <c r="AP8883" i="3"/>
  <c r="AO8883" i="3"/>
  <c r="AN8883" i="3"/>
  <c r="AM8883" i="3"/>
  <c r="AL8883" i="3"/>
  <c r="AK8883" i="3"/>
  <c r="AJ8883" i="3"/>
  <c r="AI8883" i="3"/>
  <c r="AH8883" i="3"/>
  <c r="AQ8882" i="3"/>
  <c r="AP8882" i="3"/>
  <c r="AO8882" i="3"/>
  <c r="AN8882" i="3"/>
  <c r="AM8882" i="3"/>
  <c r="AL8882" i="3"/>
  <c r="AK8882" i="3"/>
  <c r="AJ8882" i="3"/>
  <c r="AI8882" i="3"/>
  <c r="AH8882" i="3"/>
  <c r="AQ8881" i="3"/>
  <c r="AP8881" i="3"/>
  <c r="AO8881" i="3"/>
  <c r="AN8881" i="3"/>
  <c r="AM8881" i="3"/>
  <c r="AL8881" i="3"/>
  <c r="AK8881" i="3"/>
  <c r="AJ8881" i="3"/>
  <c r="AI8881" i="3"/>
  <c r="AH8881" i="3"/>
  <c r="AQ8880" i="3"/>
  <c r="AP8880" i="3"/>
  <c r="AO8880" i="3"/>
  <c r="AN8880" i="3"/>
  <c r="AM8880" i="3"/>
  <c r="AL8880" i="3"/>
  <c r="AK8880" i="3"/>
  <c r="AJ8880" i="3"/>
  <c r="AI8880" i="3"/>
  <c r="AH8880" i="3"/>
  <c r="AQ8879" i="3"/>
  <c r="AP8879" i="3"/>
  <c r="AO8879" i="3"/>
  <c r="AN8879" i="3"/>
  <c r="AM8879" i="3"/>
  <c r="AL8879" i="3"/>
  <c r="AK8879" i="3"/>
  <c r="AJ8879" i="3"/>
  <c r="AI8879" i="3"/>
  <c r="AH8879" i="3"/>
  <c r="AQ8878" i="3"/>
  <c r="AP8878" i="3"/>
  <c r="AO8878" i="3"/>
  <c r="AN8878" i="3"/>
  <c r="AM8878" i="3"/>
  <c r="AL8878" i="3"/>
  <c r="AK8878" i="3"/>
  <c r="AJ8878" i="3"/>
  <c r="AI8878" i="3"/>
  <c r="AH8878" i="3"/>
  <c r="AQ8877" i="3"/>
  <c r="AP8877" i="3"/>
  <c r="AO8877" i="3"/>
  <c r="AN8877" i="3"/>
  <c r="AM8877" i="3"/>
  <c r="AL8877" i="3"/>
  <c r="AK8877" i="3"/>
  <c r="AJ8877" i="3"/>
  <c r="AI8877" i="3"/>
  <c r="AH8877" i="3"/>
  <c r="AQ8876" i="3"/>
  <c r="AP8876" i="3"/>
  <c r="AO8876" i="3"/>
  <c r="AN8876" i="3"/>
  <c r="AM8876" i="3"/>
  <c r="AL8876" i="3"/>
  <c r="AK8876" i="3"/>
  <c r="AJ8876" i="3"/>
  <c r="AI8876" i="3"/>
  <c r="AH8876" i="3"/>
  <c r="AQ8875" i="3"/>
  <c r="AP8875" i="3"/>
  <c r="AO8875" i="3"/>
  <c r="AN8875" i="3"/>
  <c r="AM8875" i="3"/>
  <c r="AL8875" i="3"/>
  <c r="AK8875" i="3"/>
  <c r="AJ8875" i="3"/>
  <c r="AI8875" i="3"/>
  <c r="AH8875" i="3"/>
  <c r="AQ8874" i="3"/>
  <c r="AP8874" i="3"/>
  <c r="AO8874" i="3"/>
  <c r="AN8874" i="3"/>
  <c r="AM8874" i="3"/>
  <c r="AL8874" i="3"/>
  <c r="AK8874" i="3"/>
  <c r="AJ8874" i="3"/>
  <c r="AI8874" i="3"/>
  <c r="AH8874" i="3"/>
  <c r="AQ8873" i="3"/>
  <c r="AP8873" i="3"/>
  <c r="AO8873" i="3"/>
  <c r="AN8873" i="3"/>
  <c r="AM8873" i="3"/>
  <c r="AL8873" i="3"/>
  <c r="AK8873" i="3"/>
  <c r="AJ8873" i="3"/>
  <c r="AI8873" i="3"/>
  <c r="AH8873" i="3"/>
  <c r="AQ8872" i="3"/>
  <c r="AP8872" i="3"/>
  <c r="AO8872" i="3"/>
  <c r="AN8872" i="3"/>
  <c r="AM8872" i="3"/>
  <c r="AL8872" i="3"/>
  <c r="AK8872" i="3"/>
  <c r="AJ8872" i="3"/>
  <c r="AI8872" i="3"/>
  <c r="AH8872" i="3"/>
  <c r="AQ8871" i="3"/>
  <c r="AP8871" i="3"/>
  <c r="AO8871" i="3"/>
  <c r="AN8871" i="3"/>
  <c r="AM8871" i="3"/>
  <c r="AL8871" i="3"/>
  <c r="AK8871" i="3"/>
  <c r="AJ8871" i="3"/>
  <c r="AI8871" i="3"/>
  <c r="AH8871" i="3"/>
  <c r="AQ8870" i="3"/>
  <c r="AP8870" i="3"/>
  <c r="AO8870" i="3"/>
  <c r="AN8870" i="3"/>
  <c r="AM8870" i="3"/>
  <c r="AL8870" i="3"/>
  <c r="AK8870" i="3"/>
  <c r="AJ8870" i="3"/>
  <c r="AI8870" i="3"/>
  <c r="AH8870" i="3"/>
  <c r="AQ8869" i="3"/>
  <c r="AP8869" i="3"/>
  <c r="AO8869" i="3"/>
  <c r="AN8869" i="3"/>
  <c r="AM8869" i="3"/>
  <c r="AL8869" i="3"/>
  <c r="AK8869" i="3"/>
  <c r="AJ8869" i="3"/>
  <c r="AI8869" i="3"/>
  <c r="AH8869" i="3"/>
  <c r="AQ8868" i="3"/>
  <c r="AP8868" i="3"/>
  <c r="AO8868" i="3"/>
  <c r="AN8868" i="3"/>
  <c r="AM8868" i="3"/>
  <c r="AL8868" i="3"/>
  <c r="AK8868" i="3"/>
  <c r="AJ8868" i="3"/>
  <c r="AI8868" i="3"/>
  <c r="AH8868" i="3"/>
  <c r="AQ8867" i="3"/>
  <c r="AP8867" i="3"/>
  <c r="AO8867" i="3"/>
  <c r="AN8867" i="3"/>
  <c r="AM8867" i="3"/>
  <c r="AL8867" i="3"/>
  <c r="AK8867" i="3"/>
  <c r="AJ8867" i="3"/>
  <c r="AI8867" i="3"/>
  <c r="AH8867" i="3"/>
  <c r="AQ8866" i="3"/>
  <c r="AP8866" i="3"/>
  <c r="AO8866" i="3"/>
  <c r="AN8866" i="3"/>
  <c r="AM8866" i="3"/>
  <c r="AL8866" i="3"/>
  <c r="AK8866" i="3"/>
  <c r="AJ8866" i="3"/>
  <c r="AI8866" i="3"/>
  <c r="AH8866" i="3"/>
  <c r="AQ8865" i="3"/>
  <c r="AP8865" i="3"/>
  <c r="AO8865" i="3"/>
  <c r="AN8865" i="3"/>
  <c r="AM8865" i="3"/>
  <c r="AL8865" i="3"/>
  <c r="AK8865" i="3"/>
  <c r="AJ8865" i="3"/>
  <c r="AI8865" i="3"/>
  <c r="AH8865" i="3"/>
  <c r="AQ8864" i="3"/>
  <c r="AP8864" i="3"/>
  <c r="AO8864" i="3"/>
  <c r="AN8864" i="3"/>
  <c r="AM8864" i="3"/>
  <c r="AL8864" i="3"/>
  <c r="AK8864" i="3"/>
  <c r="AJ8864" i="3"/>
  <c r="AI8864" i="3"/>
  <c r="AH8864" i="3"/>
  <c r="AQ8863" i="3"/>
  <c r="AP8863" i="3"/>
  <c r="AO8863" i="3"/>
  <c r="AN8863" i="3"/>
  <c r="AM8863" i="3"/>
  <c r="AL8863" i="3"/>
  <c r="AK8863" i="3"/>
  <c r="AJ8863" i="3"/>
  <c r="AI8863" i="3"/>
  <c r="AH8863" i="3"/>
  <c r="AQ8862" i="3"/>
  <c r="AP8862" i="3"/>
  <c r="AO8862" i="3"/>
  <c r="AN8862" i="3"/>
  <c r="AM8862" i="3"/>
  <c r="AL8862" i="3"/>
  <c r="AK8862" i="3"/>
  <c r="AJ8862" i="3"/>
  <c r="AI8862" i="3"/>
  <c r="AH8862" i="3"/>
  <c r="AQ8861" i="3"/>
  <c r="AP8861" i="3"/>
  <c r="AO8861" i="3"/>
  <c r="AN8861" i="3"/>
  <c r="AM8861" i="3"/>
  <c r="AL8861" i="3"/>
  <c r="AK8861" i="3"/>
  <c r="AJ8861" i="3"/>
  <c r="AI8861" i="3"/>
  <c r="AH8861" i="3"/>
  <c r="AQ8860" i="3"/>
  <c r="AP8860" i="3"/>
  <c r="AO8860" i="3"/>
  <c r="AN8860" i="3"/>
  <c r="AM8860" i="3"/>
  <c r="AL8860" i="3"/>
  <c r="AK8860" i="3"/>
  <c r="AJ8860" i="3"/>
  <c r="AI8860" i="3"/>
  <c r="AH8860" i="3"/>
  <c r="AQ8859" i="3"/>
  <c r="AP8859" i="3"/>
  <c r="AO8859" i="3"/>
  <c r="AN8859" i="3"/>
  <c r="AM8859" i="3"/>
  <c r="AL8859" i="3"/>
  <c r="AK8859" i="3"/>
  <c r="AJ8859" i="3"/>
  <c r="AI8859" i="3"/>
  <c r="AH8859" i="3"/>
  <c r="AQ8858" i="3"/>
  <c r="AP8858" i="3"/>
  <c r="AO8858" i="3"/>
  <c r="AN8858" i="3"/>
  <c r="AM8858" i="3"/>
  <c r="AL8858" i="3"/>
  <c r="AK8858" i="3"/>
  <c r="AJ8858" i="3"/>
  <c r="AI8858" i="3"/>
  <c r="AH8858" i="3"/>
  <c r="AQ8857" i="3"/>
  <c r="AP8857" i="3"/>
  <c r="AO8857" i="3"/>
  <c r="AN8857" i="3"/>
  <c r="AM8857" i="3"/>
  <c r="AL8857" i="3"/>
  <c r="AK8857" i="3"/>
  <c r="AJ8857" i="3"/>
  <c r="AI8857" i="3"/>
  <c r="AH8857" i="3"/>
  <c r="AQ8856" i="3"/>
  <c r="AP8856" i="3"/>
  <c r="AO8856" i="3"/>
  <c r="AN8856" i="3"/>
  <c r="AM8856" i="3"/>
  <c r="AL8856" i="3"/>
  <c r="AK8856" i="3"/>
  <c r="AJ8856" i="3"/>
  <c r="AI8856" i="3"/>
  <c r="AH8856" i="3"/>
  <c r="AQ8855" i="3"/>
  <c r="AP8855" i="3"/>
  <c r="AO8855" i="3"/>
  <c r="AN8855" i="3"/>
  <c r="AM8855" i="3"/>
  <c r="AL8855" i="3"/>
  <c r="AK8855" i="3"/>
  <c r="AJ8855" i="3"/>
  <c r="AI8855" i="3"/>
  <c r="AH8855" i="3"/>
  <c r="AQ8854" i="3"/>
  <c r="AP8854" i="3"/>
  <c r="AO8854" i="3"/>
  <c r="AN8854" i="3"/>
  <c r="AM8854" i="3"/>
  <c r="AL8854" i="3"/>
  <c r="AK8854" i="3"/>
  <c r="AJ8854" i="3"/>
  <c r="AI8854" i="3"/>
  <c r="AH8854" i="3"/>
  <c r="AQ8853" i="3"/>
  <c r="AP8853" i="3"/>
  <c r="AO8853" i="3"/>
  <c r="AN8853" i="3"/>
  <c r="AM8853" i="3"/>
  <c r="AL8853" i="3"/>
  <c r="AK8853" i="3"/>
  <c r="AJ8853" i="3"/>
  <c r="AI8853" i="3"/>
  <c r="AH8853" i="3"/>
  <c r="AQ8852" i="3"/>
  <c r="AP8852" i="3"/>
  <c r="AO8852" i="3"/>
  <c r="AN8852" i="3"/>
  <c r="AM8852" i="3"/>
  <c r="AL8852" i="3"/>
  <c r="AK8852" i="3"/>
  <c r="AJ8852" i="3"/>
  <c r="AI8852" i="3"/>
  <c r="AH8852" i="3"/>
  <c r="AQ8851" i="3"/>
  <c r="AP8851" i="3"/>
  <c r="AO8851" i="3"/>
  <c r="AN8851" i="3"/>
  <c r="AM8851" i="3"/>
  <c r="AL8851" i="3"/>
  <c r="AK8851" i="3"/>
  <c r="AJ8851" i="3"/>
  <c r="AI8851" i="3"/>
  <c r="AH8851" i="3"/>
  <c r="AQ8850" i="3"/>
  <c r="AP8850" i="3"/>
  <c r="AO8850" i="3"/>
  <c r="AN8850" i="3"/>
  <c r="AM8850" i="3"/>
  <c r="AL8850" i="3"/>
  <c r="AK8850" i="3"/>
  <c r="AJ8850" i="3"/>
  <c r="AI8850" i="3"/>
  <c r="AH8850" i="3"/>
  <c r="AQ8849" i="3"/>
  <c r="AP8849" i="3"/>
  <c r="AO8849" i="3"/>
  <c r="AN8849" i="3"/>
  <c r="AM8849" i="3"/>
  <c r="AL8849" i="3"/>
  <c r="AK8849" i="3"/>
  <c r="AJ8849" i="3"/>
  <c r="AI8849" i="3"/>
  <c r="AH8849" i="3"/>
  <c r="AQ8848" i="3"/>
  <c r="AP8848" i="3"/>
  <c r="AO8848" i="3"/>
  <c r="AN8848" i="3"/>
  <c r="AM8848" i="3"/>
  <c r="AL8848" i="3"/>
  <c r="AK8848" i="3"/>
  <c r="AJ8848" i="3"/>
  <c r="AI8848" i="3"/>
  <c r="AH8848" i="3"/>
  <c r="AQ8847" i="3"/>
  <c r="AP8847" i="3"/>
  <c r="AO8847" i="3"/>
  <c r="AN8847" i="3"/>
  <c r="AM8847" i="3"/>
  <c r="AL8847" i="3"/>
  <c r="AK8847" i="3"/>
  <c r="AJ8847" i="3"/>
  <c r="AI8847" i="3"/>
  <c r="AH8847" i="3"/>
  <c r="AQ8846" i="3"/>
  <c r="AP8846" i="3"/>
  <c r="AO8846" i="3"/>
  <c r="AN8846" i="3"/>
  <c r="AM8846" i="3"/>
  <c r="AL8846" i="3"/>
  <c r="AK8846" i="3"/>
  <c r="AJ8846" i="3"/>
  <c r="AI8846" i="3"/>
  <c r="AH8846" i="3"/>
  <c r="AQ8845" i="3"/>
  <c r="AP8845" i="3"/>
  <c r="AO8845" i="3"/>
  <c r="AN8845" i="3"/>
  <c r="AM8845" i="3"/>
  <c r="AL8845" i="3"/>
  <c r="AK8845" i="3"/>
  <c r="AJ8845" i="3"/>
  <c r="AI8845" i="3"/>
  <c r="AH8845" i="3"/>
  <c r="AQ8844" i="3"/>
  <c r="AP8844" i="3"/>
  <c r="AO8844" i="3"/>
  <c r="AN8844" i="3"/>
  <c r="AM8844" i="3"/>
  <c r="AL8844" i="3"/>
  <c r="AK8844" i="3"/>
  <c r="AJ8844" i="3"/>
  <c r="AI8844" i="3"/>
  <c r="AH8844" i="3"/>
  <c r="AQ8843" i="3"/>
  <c r="AP8843" i="3"/>
  <c r="AO8843" i="3"/>
  <c r="AN8843" i="3"/>
  <c r="AM8843" i="3"/>
  <c r="AL8843" i="3"/>
  <c r="AK8843" i="3"/>
  <c r="AJ8843" i="3"/>
  <c r="AI8843" i="3"/>
  <c r="AH8843" i="3"/>
  <c r="AQ8842" i="3"/>
  <c r="AP8842" i="3"/>
  <c r="AO8842" i="3"/>
  <c r="AN8842" i="3"/>
  <c r="AM8842" i="3"/>
  <c r="AL8842" i="3"/>
  <c r="AK8842" i="3"/>
  <c r="AJ8842" i="3"/>
  <c r="AI8842" i="3"/>
  <c r="AH8842" i="3"/>
  <c r="AQ8841" i="3"/>
  <c r="AP8841" i="3"/>
  <c r="AO8841" i="3"/>
  <c r="AN8841" i="3"/>
  <c r="AM8841" i="3"/>
  <c r="AL8841" i="3"/>
  <c r="AK8841" i="3"/>
  <c r="AJ8841" i="3"/>
  <c r="AI8841" i="3"/>
  <c r="AH8841" i="3"/>
  <c r="AQ8840" i="3"/>
  <c r="AP8840" i="3"/>
  <c r="AO8840" i="3"/>
  <c r="AN8840" i="3"/>
  <c r="AM8840" i="3"/>
  <c r="AL8840" i="3"/>
  <c r="AK8840" i="3"/>
  <c r="AJ8840" i="3"/>
  <c r="AI8840" i="3"/>
  <c r="AH8840" i="3"/>
  <c r="AQ8839" i="3"/>
  <c r="AP8839" i="3"/>
  <c r="AO8839" i="3"/>
  <c r="AN8839" i="3"/>
  <c r="AM8839" i="3"/>
  <c r="AL8839" i="3"/>
  <c r="AK8839" i="3"/>
  <c r="AJ8839" i="3"/>
  <c r="AI8839" i="3"/>
  <c r="AH8839" i="3"/>
  <c r="AQ8838" i="3"/>
  <c r="AP8838" i="3"/>
  <c r="AO8838" i="3"/>
  <c r="AN8838" i="3"/>
  <c r="AM8838" i="3"/>
  <c r="AL8838" i="3"/>
  <c r="AK8838" i="3"/>
  <c r="AJ8838" i="3"/>
  <c r="AI8838" i="3"/>
  <c r="AH8838" i="3"/>
  <c r="AQ8837" i="3"/>
  <c r="AP8837" i="3"/>
  <c r="AO8837" i="3"/>
  <c r="AN8837" i="3"/>
  <c r="AM8837" i="3"/>
  <c r="AL8837" i="3"/>
  <c r="AK8837" i="3"/>
  <c r="AJ8837" i="3"/>
  <c r="AI8837" i="3"/>
  <c r="AH8837" i="3"/>
  <c r="AQ8836" i="3"/>
  <c r="AP8836" i="3"/>
  <c r="AO8836" i="3"/>
  <c r="AN8836" i="3"/>
  <c r="AM8836" i="3"/>
  <c r="AL8836" i="3"/>
  <c r="AK8836" i="3"/>
  <c r="AJ8836" i="3"/>
  <c r="AI8836" i="3"/>
  <c r="AH8836" i="3"/>
  <c r="AQ8835" i="3"/>
  <c r="AP8835" i="3"/>
  <c r="AO8835" i="3"/>
  <c r="AN8835" i="3"/>
  <c r="AM8835" i="3"/>
  <c r="AL8835" i="3"/>
  <c r="AK8835" i="3"/>
  <c r="AJ8835" i="3"/>
  <c r="AI8835" i="3"/>
  <c r="AH8835" i="3"/>
  <c r="AQ8834" i="3"/>
  <c r="AP8834" i="3"/>
  <c r="AO8834" i="3"/>
  <c r="AN8834" i="3"/>
  <c r="AM8834" i="3"/>
  <c r="AL8834" i="3"/>
  <c r="AK8834" i="3"/>
  <c r="AJ8834" i="3"/>
  <c r="AI8834" i="3"/>
  <c r="AH8834" i="3"/>
  <c r="AQ8833" i="3"/>
  <c r="AP8833" i="3"/>
  <c r="AO8833" i="3"/>
  <c r="AN8833" i="3"/>
  <c r="AM8833" i="3"/>
  <c r="AL8833" i="3"/>
  <c r="AK8833" i="3"/>
  <c r="AJ8833" i="3"/>
  <c r="AI8833" i="3"/>
  <c r="AH8833" i="3"/>
  <c r="AQ8832" i="3"/>
  <c r="AP8832" i="3"/>
  <c r="AO8832" i="3"/>
  <c r="AN8832" i="3"/>
  <c r="AM8832" i="3"/>
  <c r="AL8832" i="3"/>
  <c r="AK8832" i="3"/>
  <c r="AJ8832" i="3"/>
  <c r="AI8832" i="3"/>
  <c r="AH8832" i="3"/>
  <c r="AQ8831" i="3"/>
  <c r="AP8831" i="3"/>
  <c r="AO8831" i="3"/>
  <c r="AN8831" i="3"/>
  <c r="AM8831" i="3"/>
  <c r="AL8831" i="3"/>
  <c r="AK8831" i="3"/>
  <c r="AJ8831" i="3"/>
  <c r="AI8831" i="3"/>
  <c r="AH8831" i="3"/>
  <c r="AQ8830" i="3"/>
  <c r="AP8830" i="3"/>
  <c r="AO8830" i="3"/>
  <c r="AN8830" i="3"/>
  <c r="AM8830" i="3"/>
  <c r="AL8830" i="3"/>
  <c r="AK8830" i="3"/>
  <c r="AJ8830" i="3"/>
  <c r="AI8830" i="3"/>
  <c r="AH8830" i="3"/>
  <c r="AQ8829" i="3"/>
  <c r="AP8829" i="3"/>
  <c r="AO8829" i="3"/>
  <c r="AN8829" i="3"/>
  <c r="AM8829" i="3"/>
  <c r="AL8829" i="3"/>
  <c r="AK8829" i="3"/>
  <c r="AJ8829" i="3"/>
  <c r="AI8829" i="3"/>
  <c r="AH8829" i="3"/>
  <c r="AQ8828" i="3"/>
  <c r="AP8828" i="3"/>
  <c r="AO8828" i="3"/>
  <c r="AN8828" i="3"/>
  <c r="AM8828" i="3"/>
  <c r="AL8828" i="3"/>
  <c r="AK8828" i="3"/>
  <c r="AJ8828" i="3"/>
  <c r="AI8828" i="3"/>
  <c r="AH8828" i="3"/>
  <c r="AQ8827" i="3"/>
  <c r="AP8827" i="3"/>
  <c r="AO8827" i="3"/>
  <c r="AN8827" i="3"/>
  <c r="AM8827" i="3"/>
  <c r="AL8827" i="3"/>
  <c r="AK8827" i="3"/>
  <c r="AJ8827" i="3"/>
  <c r="AI8827" i="3"/>
  <c r="AH8827" i="3"/>
  <c r="AQ8826" i="3"/>
  <c r="AP8826" i="3"/>
  <c r="AO8826" i="3"/>
  <c r="AN8826" i="3"/>
  <c r="AM8826" i="3"/>
  <c r="AL8826" i="3"/>
  <c r="AK8826" i="3"/>
  <c r="AJ8826" i="3"/>
  <c r="AI8826" i="3"/>
  <c r="AH8826" i="3"/>
  <c r="AQ8825" i="3"/>
  <c r="AP8825" i="3"/>
  <c r="AO8825" i="3"/>
  <c r="AN8825" i="3"/>
  <c r="AM8825" i="3"/>
  <c r="AL8825" i="3"/>
  <c r="AK8825" i="3"/>
  <c r="AJ8825" i="3"/>
  <c r="AI8825" i="3"/>
  <c r="AH8825" i="3"/>
  <c r="AQ8824" i="3"/>
  <c r="AP8824" i="3"/>
  <c r="AO8824" i="3"/>
  <c r="AN8824" i="3"/>
  <c r="AM8824" i="3"/>
  <c r="AL8824" i="3"/>
  <c r="AK8824" i="3"/>
  <c r="AJ8824" i="3"/>
  <c r="AI8824" i="3"/>
  <c r="AH8824" i="3"/>
  <c r="AQ8823" i="3"/>
  <c r="AP8823" i="3"/>
  <c r="AO8823" i="3"/>
  <c r="AN8823" i="3"/>
  <c r="AM8823" i="3"/>
  <c r="AL8823" i="3"/>
  <c r="AK8823" i="3"/>
  <c r="AJ8823" i="3"/>
  <c r="AI8823" i="3"/>
  <c r="AH8823" i="3"/>
  <c r="AQ8822" i="3"/>
  <c r="AP8822" i="3"/>
  <c r="AO8822" i="3"/>
  <c r="AN8822" i="3"/>
  <c r="AM8822" i="3"/>
  <c r="AL8822" i="3"/>
  <c r="AK8822" i="3"/>
  <c r="AJ8822" i="3"/>
  <c r="AI8822" i="3"/>
  <c r="AH8822" i="3"/>
  <c r="AQ8821" i="3"/>
  <c r="AP8821" i="3"/>
  <c r="AO8821" i="3"/>
  <c r="AN8821" i="3"/>
  <c r="AM8821" i="3"/>
  <c r="AL8821" i="3"/>
  <c r="AK8821" i="3"/>
  <c r="AJ8821" i="3"/>
  <c r="AI8821" i="3"/>
  <c r="AH8821" i="3"/>
  <c r="AQ8820" i="3"/>
  <c r="AP8820" i="3"/>
  <c r="AO8820" i="3"/>
  <c r="AN8820" i="3"/>
  <c r="AM8820" i="3"/>
  <c r="AL8820" i="3"/>
  <c r="AK8820" i="3"/>
  <c r="AJ8820" i="3"/>
  <c r="AI8820" i="3"/>
  <c r="AH8820" i="3"/>
  <c r="AQ8819" i="3"/>
  <c r="AP8819" i="3"/>
  <c r="AO8819" i="3"/>
  <c r="AN8819" i="3"/>
  <c r="AM8819" i="3"/>
  <c r="AL8819" i="3"/>
  <c r="AK8819" i="3"/>
  <c r="AJ8819" i="3"/>
  <c r="AI8819" i="3"/>
  <c r="AH8819" i="3"/>
  <c r="AQ8818" i="3"/>
  <c r="AP8818" i="3"/>
  <c r="AO8818" i="3"/>
  <c r="AN8818" i="3"/>
  <c r="AM8818" i="3"/>
  <c r="AL8818" i="3"/>
  <c r="AK8818" i="3"/>
  <c r="AJ8818" i="3"/>
  <c r="AI8818" i="3"/>
  <c r="AH8818" i="3"/>
  <c r="AQ8817" i="3"/>
  <c r="AP8817" i="3"/>
  <c r="AO8817" i="3"/>
  <c r="AN8817" i="3"/>
  <c r="AM8817" i="3"/>
  <c r="AL8817" i="3"/>
  <c r="AK8817" i="3"/>
  <c r="AJ8817" i="3"/>
  <c r="AI8817" i="3"/>
  <c r="AH8817" i="3"/>
  <c r="AQ8816" i="3"/>
  <c r="AP8816" i="3"/>
  <c r="AO8816" i="3"/>
  <c r="AN8816" i="3"/>
  <c r="AM8816" i="3"/>
  <c r="AL8816" i="3"/>
  <c r="AK8816" i="3"/>
  <c r="AJ8816" i="3"/>
  <c r="AI8816" i="3"/>
  <c r="AH8816" i="3"/>
  <c r="AQ8815" i="3"/>
  <c r="AP8815" i="3"/>
  <c r="AO8815" i="3"/>
  <c r="AN8815" i="3"/>
  <c r="AM8815" i="3"/>
  <c r="AL8815" i="3"/>
  <c r="AK8815" i="3"/>
  <c r="AJ8815" i="3"/>
  <c r="AI8815" i="3"/>
  <c r="AH8815" i="3"/>
  <c r="AQ8814" i="3"/>
  <c r="AP8814" i="3"/>
  <c r="AO8814" i="3"/>
  <c r="AN8814" i="3"/>
  <c r="AM8814" i="3"/>
  <c r="AL8814" i="3"/>
  <c r="AK8814" i="3"/>
  <c r="AJ8814" i="3"/>
  <c r="AI8814" i="3"/>
  <c r="AH8814" i="3"/>
  <c r="AQ8813" i="3"/>
  <c r="AP8813" i="3"/>
  <c r="AO8813" i="3"/>
  <c r="AN8813" i="3"/>
  <c r="AM8813" i="3"/>
  <c r="AL8813" i="3"/>
  <c r="AK8813" i="3"/>
  <c r="AJ8813" i="3"/>
  <c r="AI8813" i="3"/>
  <c r="AH8813" i="3"/>
  <c r="AQ8812" i="3"/>
  <c r="AP8812" i="3"/>
  <c r="AO8812" i="3"/>
  <c r="AN8812" i="3"/>
  <c r="AM8812" i="3"/>
  <c r="AL8812" i="3"/>
  <c r="AK8812" i="3"/>
  <c r="AJ8812" i="3"/>
  <c r="AI8812" i="3"/>
  <c r="AH8812" i="3"/>
  <c r="AQ8811" i="3"/>
  <c r="AP8811" i="3"/>
  <c r="AO8811" i="3"/>
  <c r="AN8811" i="3"/>
  <c r="AM8811" i="3"/>
  <c r="AL8811" i="3"/>
  <c r="AK8811" i="3"/>
  <c r="AJ8811" i="3"/>
  <c r="AI8811" i="3"/>
  <c r="AH8811" i="3"/>
  <c r="AQ8810" i="3"/>
  <c r="AP8810" i="3"/>
  <c r="AO8810" i="3"/>
  <c r="AN8810" i="3"/>
  <c r="AM8810" i="3"/>
  <c r="AL8810" i="3"/>
  <c r="AK8810" i="3"/>
  <c r="AJ8810" i="3"/>
  <c r="AI8810" i="3"/>
  <c r="AH8810" i="3"/>
  <c r="AQ8809" i="3"/>
  <c r="AP8809" i="3"/>
  <c r="AO8809" i="3"/>
  <c r="AN8809" i="3"/>
  <c r="AM8809" i="3"/>
  <c r="AL8809" i="3"/>
  <c r="AK8809" i="3"/>
  <c r="AJ8809" i="3"/>
  <c r="AI8809" i="3"/>
  <c r="AH8809" i="3"/>
  <c r="AQ8808" i="3"/>
  <c r="AP8808" i="3"/>
  <c r="AO8808" i="3"/>
  <c r="AN8808" i="3"/>
  <c r="AM8808" i="3"/>
  <c r="AL8808" i="3"/>
  <c r="AK8808" i="3"/>
  <c r="AJ8808" i="3"/>
  <c r="AI8808" i="3"/>
  <c r="AH8808" i="3"/>
  <c r="AQ8807" i="3"/>
  <c r="AP8807" i="3"/>
  <c r="AO8807" i="3"/>
  <c r="AN8807" i="3"/>
  <c r="AM8807" i="3"/>
  <c r="AL8807" i="3"/>
  <c r="AK8807" i="3"/>
  <c r="AJ8807" i="3"/>
  <c r="AI8807" i="3"/>
  <c r="AH8807" i="3"/>
  <c r="AQ8806" i="3"/>
  <c r="AP8806" i="3"/>
  <c r="AO8806" i="3"/>
  <c r="AN8806" i="3"/>
  <c r="AM8806" i="3"/>
  <c r="AL8806" i="3"/>
  <c r="AK8806" i="3"/>
  <c r="AJ8806" i="3"/>
  <c r="AI8806" i="3"/>
  <c r="AH8806" i="3"/>
  <c r="AQ8805" i="3"/>
  <c r="AP8805" i="3"/>
  <c r="AO8805" i="3"/>
  <c r="AN8805" i="3"/>
  <c r="AM8805" i="3"/>
  <c r="AL8805" i="3"/>
  <c r="AK8805" i="3"/>
  <c r="AJ8805" i="3"/>
  <c r="AI8805" i="3"/>
  <c r="AH8805" i="3"/>
  <c r="AQ8804" i="3"/>
  <c r="AP8804" i="3"/>
  <c r="AO8804" i="3"/>
  <c r="AN8804" i="3"/>
  <c r="AM8804" i="3"/>
  <c r="AL8804" i="3"/>
  <c r="AK8804" i="3"/>
  <c r="AJ8804" i="3"/>
  <c r="AI8804" i="3"/>
  <c r="AH8804" i="3"/>
  <c r="AQ8803" i="3"/>
  <c r="AP8803" i="3"/>
  <c r="AO8803" i="3"/>
  <c r="AN8803" i="3"/>
  <c r="AM8803" i="3"/>
  <c r="AL8803" i="3"/>
  <c r="AK8803" i="3"/>
  <c r="AJ8803" i="3"/>
  <c r="AI8803" i="3"/>
  <c r="AH8803" i="3"/>
  <c r="AQ8802" i="3"/>
  <c r="AP8802" i="3"/>
  <c r="AO8802" i="3"/>
  <c r="AN8802" i="3"/>
  <c r="AM8802" i="3"/>
  <c r="AL8802" i="3"/>
  <c r="AK8802" i="3"/>
  <c r="AJ8802" i="3"/>
  <c r="AI8802" i="3"/>
  <c r="AH8802" i="3"/>
  <c r="AQ8801" i="3"/>
  <c r="AP8801" i="3"/>
  <c r="AO8801" i="3"/>
  <c r="AN8801" i="3"/>
  <c r="AM8801" i="3"/>
  <c r="AL8801" i="3"/>
  <c r="AK8801" i="3"/>
  <c r="AJ8801" i="3"/>
  <c r="AI8801" i="3"/>
  <c r="AH8801" i="3"/>
  <c r="AQ8800" i="3"/>
  <c r="AP8800" i="3"/>
  <c r="AO8800" i="3"/>
  <c r="AN8800" i="3"/>
  <c r="AM8800" i="3"/>
  <c r="AL8800" i="3"/>
  <c r="AK8800" i="3"/>
  <c r="AJ8800" i="3"/>
  <c r="AI8800" i="3"/>
  <c r="AH8800" i="3"/>
  <c r="AQ8799" i="3"/>
  <c r="AP8799" i="3"/>
  <c r="AO8799" i="3"/>
  <c r="AN8799" i="3"/>
  <c r="AM8799" i="3"/>
  <c r="AL8799" i="3"/>
  <c r="AK8799" i="3"/>
  <c r="AJ8799" i="3"/>
  <c r="AI8799" i="3"/>
  <c r="AH8799" i="3"/>
  <c r="AQ8798" i="3"/>
  <c r="AP8798" i="3"/>
  <c r="AO8798" i="3"/>
  <c r="AN8798" i="3"/>
  <c r="AM8798" i="3"/>
  <c r="AL8798" i="3"/>
  <c r="AK8798" i="3"/>
  <c r="AJ8798" i="3"/>
  <c r="AI8798" i="3"/>
  <c r="AH8798" i="3"/>
  <c r="AQ8797" i="3"/>
  <c r="AP8797" i="3"/>
  <c r="AO8797" i="3"/>
  <c r="AN8797" i="3"/>
  <c r="AM8797" i="3"/>
  <c r="AL8797" i="3"/>
  <c r="AK8797" i="3"/>
  <c r="AJ8797" i="3"/>
  <c r="AI8797" i="3"/>
  <c r="AH8797" i="3"/>
  <c r="AQ8796" i="3"/>
  <c r="AP8796" i="3"/>
  <c r="AO8796" i="3"/>
  <c r="AN8796" i="3"/>
  <c r="AM8796" i="3"/>
  <c r="AL8796" i="3"/>
  <c r="AK8796" i="3"/>
  <c r="AJ8796" i="3"/>
  <c r="AI8796" i="3"/>
  <c r="AH8796" i="3"/>
  <c r="AQ8795" i="3"/>
  <c r="AP8795" i="3"/>
  <c r="AO8795" i="3"/>
  <c r="AN8795" i="3"/>
  <c r="AM8795" i="3"/>
  <c r="AL8795" i="3"/>
  <c r="AK8795" i="3"/>
  <c r="AJ8795" i="3"/>
  <c r="AI8795" i="3"/>
  <c r="AH8795" i="3"/>
  <c r="AQ8794" i="3"/>
  <c r="AP8794" i="3"/>
  <c r="AO8794" i="3"/>
  <c r="AN8794" i="3"/>
  <c r="AM8794" i="3"/>
  <c r="AL8794" i="3"/>
  <c r="AK8794" i="3"/>
  <c r="AJ8794" i="3"/>
  <c r="AI8794" i="3"/>
  <c r="AH8794" i="3"/>
  <c r="AQ8793" i="3"/>
  <c r="AP8793" i="3"/>
  <c r="AO8793" i="3"/>
  <c r="AN8793" i="3"/>
  <c r="AM8793" i="3"/>
  <c r="AL8793" i="3"/>
  <c r="AK8793" i="3"/>
  <c r="AJ8793" i="3"/>
  <c r="AI8793" i="3"/>
  <c r="AH8793" i="3"/>
  <c r="AQ8792" i="3"/>
  <c r="AP8792" i="3"/>
  <c r="AO8792" i="3"/>
  <c r="AN8792" i="3"/>
  <c r="AM8792" i="3"/>
  <c r="AL8792" i="3"/>
  <c r="AK8792" i="3"/>
  <c r="AJ8792" i="3"/>
  <c r="AI8792" i="3"/>
  <c r="AH8792" i="3"/>
  <c r="AQ8791" i="3"/>
  <c r="AP8791" i="3"/>
  <c r="AO8791" i="3"/>
  <c r="AN8791" i="3"/>
  <c r="AM8791" i="3"/>
  <c r="AL8791" i="3"/>
  <c r="AK8791" i="3"/>
  <c r="AJ8791" i="3"/>
  <c r="AI8791" i="3"/>
  <c r="AH8791" i="3"/>
  <c r="AQ8790" i="3"/>
  <c r="AP8790" i="3"/>
  <c r="AO8790" i="3"/>
  <c r="AN8790" i="3"/>
  <c r="AM8790" i="3"/>
  <c r="AL8790" i="3"/>
  <c r="AK8790" i="3"/>
  <c r="AJ8790" i="3"/>
  <c r="AI8790" i="3"/>
  <c r="AH8790" i="3"/>
  <c r="AQ8789" i="3"/>
  <c r="AP8789" i="3"/>
  <c r="AO8789" i="3"/>
  <c r="AN8789" i="3"/>
  <c r="AM8789" i="3"/>
  <c r="AL8789" i="3"/>
  <c r="AK8789" i="3"/>
  <c r="AJ8789" i="3"/>
  <c r="AI8789" i="3"/>
  <c r="AH8789" i="3"/>
  <c r="AQ8788" i="3"/>
  <c r="AP8788" i="3"/>
  <c r="AO8788" i="3"/>
  <c r="AN8788" i="3"/>
  <c r="AM8788" i="3"/>
  <c r="AL8788" i="3"/>
  <c r="AK8788" i="3"/>
  <c r="AJ8788" i="3"/>
  <c r="AI8788" i="3"/>
  <c r="AH8788" i="3"/>
  <c r="AQ8787" i="3"/>
  <c r="AP8787" i="3"/>
  <c r="AO8787" i="3"/>
  <c r="AN8787" i="3"/>
  <c r="AM8787" i="3"/>
  <c r="AL8787" i="3"/>
  <c r="AK8787" i="3"/>
  <c r="AJ8787" i="3"/>
  <c r="AI8787" i="3"/>
  <c r="AH8787" i="3"/>
  <c r="AQ8786" i="3"/>
  <c r="AP8786" i="3"/>
  <c r="AO8786" i="3"/>
  <c r="AN8786" i="3"/>
  <c r="AM8786" i="3"/>
  <c r="AL8786" i="3"/>
  <c r="AK8786" i="3"/>
  <c r="AJ8786" i="3"/>
  <c r="AI8786" i="3"/>
  <c r="AH8786" i="3"/>
  <c r="AQ8785" i="3"/>
  <c r="AP8785" i="3"/>
  <c r="AO8785" i="3"/>
  <c r="AN8785" i="3"/>
  <c r="AM8785" i="3"/>
  <c r="AL8785" i="3"/>
  <c r="AK8785" i="3"/>
  <c r="AJ8785" i="3"/>
  <c r="AI8785" i="3"/>
  <c r="AH8785" i="3"/>
  <c r="AQ8784" i="3"/>
  <c r="AP8784" i="3"/>
  <c r="AO8784" i="3"/>
  <c r="AN8784" i="3"/>
  <c r="AM8784" i="3"/>
  <c r="AL8784" i="3"/>
  <c r="AK8784" i="3"/>
  <c r="AJ8784" i="3"/>
  <c r="AI8784" i="3"/>
  <c r="AH8784" i="3"/>
  <c r="AQ8783" i="3"/>
  <c r="AP8783" i="3"/>
  <c r="AO8783" i="3"/>
  <c r="AN8783" i="3"/>
  <c r="AM8783" i="3"/>
  <c r="AL8783" i="3"/>
  <c r="AK8783" i="3"/>
  <c r="AJ8783" i="3"/>
  <c r="AI8783" i="3"/>
  <c r="AH8783" i="3"/>
  <c r="AQ8782" i="3"/>
  <c r="AP8782" i="3"/>
  <c r="AO8782" i="3"/>
  <c r="AN8782" i="3"/>
  <c r="AM8782" i="3"/>
  <c r="AL8782" i="3"/>
  <c r="AK8782" i="3"/>
  <c r="AJ8782" i="3"/>
  <c r="AI8782" i="3"/>
  <c r="AH8782" i="3"/>
  <c r="AQ8781" i="3"/>
  <c r="AP8781" i="3"/>
  <c r="AO8781" i="3"/>
  <c r="AN8781" i="3"/>
  <c r="AM8781" i="3"/>
  <c r="AL8781" i="3"/>
  <c r="AK8781" i="3"/>
  <c r="AJ8781" i="3"/>
  <c r="AI8781" i="3"/>
  <c r="AH8781" i="3"/>
  <c r="AQ8780" i="3"/>
  <c r="AP8780" i="3"/>
  <c r="AO8780" i="3"/>
  <c r="AN8780" i="3"/>
  <c r="AM8780" i="3"/>
  <c r="AL8780" i="3"/>
  <c r="AK8780" i="3"/>
  <c r="AJ8780" i="3"/>
  <c r="AI8780" i="3"/>
  <c r="AH8780" i="3"/>
  <c r="AQ8779" i="3"/>
  <c r="AP8779" i="3"/>
  <c r="AO8779" i="3"/>
  <c r="AN8779" i="3"/>
  <c r="AM8779" i="3"/>
  <c r="AL8779" i="3"/>
  <c r="AK8779" i="3"/>
  <c r="AJ8779" i="3"/>
  <c r="AI8779" i="3"/>
  <c r="AH8779" i="3"/>
  <c r="AQ8778" i="3"/>
  <c r="AP8778" i="3"/>
  <c r="AO8778" i="3"/>
  <c r="AN8778" i="3"/>
  <c r="AM8778" i="3"/>
  <c r="AL8778" i="3"/>
  <c r="AK8778" i="3"/>
  <c r="AJ8778" i="3"/>
  <c r="AI8778" i="3"/>
  <c r="AH8778" i="3"/>
  <c r="AQ8777" i="3"/>
  <c r="AP8777" i="3"/>
  <c r="AO8777" i="3"/>
  <c r="AN8777" i="3"/>
  <c r="AM8777" i="3"/>
  <c r="AL8777" i="3"/>
  <c r="AK8777" i="3"/>
  <c r="AJ8777" i="3"/>
  <c r="AI8777" i="3"/>
  <c r="AH8777" i="3"/>
  <c r="AQ8776" i="3"/>
  <c r="AP8776" i="3"/>
  <c r="AO8776" i="3"/>
  <c r="AN8776" i="3"/>
  <c r="AM8776" i="3"/>
  <c r="AL8776" i="3"/>
  <c r="AK8776" i="3"/>
  <c r="AJ8776" i="3"/>
  <c r="AI8776" i="3"/>
  <c r="AH8776" i="3"/>
  <c r="AQ8775" i="3"/>
  <c r="AP8775" i="3"/>
  <c r="AO8775" i="3"/>
  <c r="AN8775" i="3"/>
  <c r="AM8775" i="3"/>
  <c r="AL8775" i="3"/>
  <c r="AK8775" i="3"/>
  <c r="AJ8775" i="3"/>
  <c r="AI8775" i="3"/>
  <c r="AH8775" i="3"/>
  <c r="AQ8774" i="3"/>
  <c r="AP8774" i="3"/>
  <c r="AO8774" i="3"/>
  <c r="AN8774" i="3"/>
  <c r="AM8774" i="3"/>
  <c r="AL8774" i="3"/>
  <c r="AK8774" i="3"/>
  <c r="AJ8774" i="3"/>
  <c r="AI8774" i="3"/>
  <c r="AH8774" i="3"/>
  <c r="AQ8773" i="3"/>
  <c r="AP8773" i="3"/>
  <c r="AO8773" i="3"/>
  <c r="AN8773" i="3"/>
  <c r="AM8773" i="3"/>
  <c r="AL8773" i="3"/>
  <c r="AK8773" i="3"/>
  <c r="AJ8773" i="3"/>
  <c r="AI8773" i="3"/>
  <c r="AH8773" i="3"/>
  <c r="AQ8772" i="3"/>
  <c r="AP8772" i="3"/>
  <c r="AO8772" i="3"/>
  <c r="AN8772" i="3"/>
  <c r="AM8772" i="3"/>
  <c r="AL8772" i="3"/>
  <c r="AK8772" i="3"/>
  <c r="AJ8772" i="3"/>
  <c r="AI8772" i="3"/>
  <c r="AH8772" i="3"/>
  <c r="AQ8771" i="3"/>
  <c r="AP8771" i="3"/>
  <c r="AO8771" i="3"/>
  <c r="AN8771" i="3"/>
  <c r="AM8771" i="3"/>
  <c r="AL8771" i="3"/>
  <c r="AK8771" i="3"/>
  <c r="AJ8771" i="3"/>
  <c r="AI8771" i="3"/>
  <c r="AH8771" i="3"/>
  <c r="AQ8770" i="3"/>
  <c r="AP8770" i="3"/>
  <c r="AO8770" i="3"/>
  <c r="AN8770" i="3"/>
  <c r="AM8770" i="3"/>
  <c r="AL8770" i="3"/>
  <c r="AK8770" i="3"/>
  <c r="AJ8770" i="3"/>
  <c r="AI8770" i="3"/>
  <c r="AH8770" i="3"/>
  <c r="AQ8769" i="3"/>
  <c r="AP8769" i="3"/>
  <c r="AO8769" i="3"/>
  <c r="AN8769" i="3"/>
  <c r="AM8769" i="3"/>
  <c r="AL8769" i="3"/>
  <c r="AK8769" i="3"/>
  <c r="AJ8769" i="3"/>
  <c r="AI8769" i="3"/>
  <c r="AH8769" i="3"/>
  <c r="AQ8768" i="3"/>
  <c r="AP8768" i="3"/>
  <c r="AO8768" i="3"/>
  <c r="AN8768" i="3"/>
  <c r="AM8768" i="3"/>
  <c r="AL8768" i="3"/>
  <c r="AK8768" i="3"/>
  <c r="AJ8768" i="3"/>
  <c r="AI8768" i="3"/>
  <c r="AH8768" i="3"/>
  <c r="AQ8767" i="3"/>
  <c r="AP8767" i="3"/>
  <c r="AO8767" i="3"/>
  <c r="AN8767" i="3"/>
  <c r="AM8767" i="3"/>
  <c r="AL8767" i="3"/>
  <c r="AK8767" i="3"/>
  <c r="AJ8767" i="3"/>
  <c r="AI8767" i="3"/>
  <c r="AH8767" i="3"/>
  <c r="AQ8766" i="3"/>
  <c r="AP8766" i="3"/>
  <c r="AO8766" i="3"/>
  <c r="AN8766" i="3"/>
  <c r="AM8766" i="3"/>
  <c r="AL8766" i="3"/>
  <c r="AK8766" i="3"/>
  <c r="AJ8766" i="3"/>
  <c r="AI8766" i="3"/>
  <c r="AH8766" i="3"/>
  <c r="AQ8765" i="3"/>
  <c r="AP8765" i="3"/>
  <c r="AO8765" i="3"/>
  <c r="AN8765" i="3"/>
  <c r="AM8765" i="3"/>
  <c r="AL8765" i="3"/>
  <c r="AK8765" i="3"/>
  <c r="AJ8765" i="3"/>
  <c r="AI8765" i="3"/>
  <c r="AH8765" i="3"/>
  <c r="AQ8764" i="3"/>
  <c r="AP8764" i="3"/>
  <c r="AO8764" i="3"/>
  <c r="AN8764" i="3"/>
  <c r="AM8764" i="3"/>
  <c r="AL8764" i="3"/>
  <c r="AK8764" i="3"/>
  <c r="AJ8764" i="3"/>
  <c r="AI8764" i="3"/>
  <c r="AH8764" i="3"/>
  <c r="AQ8763" i="3"/>
  <c r="AP8763" i="3"/>
  <c r="AO8763" i="3"/>
  <c r="AN8763" i="3"/>
  <c r="AM8763" i="3"/>
  <c r="AL8763" i="3"/>
  <c r="AK8763" i="3"/>
  <c r="AJ8763" i="3"/>
  <c r="AI8763" i="3"/>
  <c r="AH8763" i="3"/>
  <c r="AQ8762" i="3"/>
  <c r="AP8762" i="3"/>
  <c r="AO8762" i="3"/>
  <c r="AN8762" i="3"/>
  <c r="AM8762" i="3"/>
  <c r="AL8762" i="3"/>
  <c r="AK8762" i="3"/>
  <c r="AJ8762" i="3"/>
  <c r="AI8762" i="3"/>
  <c r="AH8762" i="3"/>
  <c r="AQ8761" i="3"/>
  <c r="AP8761" i="3"/>
  <c r="AO8761" i="3"/>
  <c r="AN8761" i="3"/>
  <c r="AM8761" i="3"/>
  <c r="AL8761" i="3"/>
  <c r="AK8761" i="3"/>
  <c r="AJ8761" i="3"/>
  <c r="AI8761" i="3"/>
  <c r="AH8761" i="3"/>
  <c r="AQ8760" i="3"/>
  <c r="AP8760" i="3"/>
  <c r="AO8760" i="3"/>
  <c r="AN8760" i="3"/>
  <c r="AM8760" i="3"/>
  <c r="AL8760" i="3"/>
  <c r="AK8760" i="3"/>
  <c r="AJ8760" i="3"/>
  <c r="AI8760" i="3"/>
  <c r="AH8760" i="3"/>
  <c r="AQ8759" i="3"/>
  <c r="AP8759" i="3"/>
  <c r="AO8759" i="3"/>
  <c r="AN8759" i="3"/>
  <c r="AM8759" i="3"/>
  <c r="AL8759" i="3"/>
  <c r="AK8759" i="3"/>
  <c r="AJ8759" i="3"/>
  <c r="AI8759" i="3"/>
  <c r="AH8759" i="3"/>
  <c r="AQ8758" i="3"/>
  <c r="AP8758" i="3"/>
  <c r="AO8758" i="3"/>
  <c r="AN8758" i="3"/>
  <c r="AM8758" i="3"/>
  <c r="AL8758" i="3"/>
  <c r="AK8758" i="3"/>
  <c r="AJ8758" i="3"/>
  <c r="AI8758" i="3"/>
  <c r="AH8758" i="3"/>
  <c r="AQ8757" i="3"/>
  <c r="AP8757" i="3"/>
  <c r="AO8757" i="3"/>
  <c r="AN8757" i="3"/>
  <c r="AM8757" i="3"/>
  <c r="AL8757" i="3"/>
  <c r="AK8757" i="3"/>
  <c r="AJ8757" i="3"/>
  <c r="AI8757" i="3"/>
  <c r="AH8757" i="3"/>
  <c r="AQ8756" i="3"/>
  <c r="AP8756" i="3"/>
  <c r="AO8756" i="3"/>
  <c r="AN8756" i="3"/>
  <c r="AM8756" i="3"/>
  <c r="AL8756" i="3"/>
  <c r="AK8756" i="3"/>
  <c r="AJ8756" i="3"/>
  <c r="AI8756" i="3"/>
  <c r="AH8756" i="3"/>
  <c r="AQ8755" i="3"/>
  <c r="AP8755" i="3"/>
  <c r="AO8755" i="3"/>
  <c r="AN8755" i="3"/>
  <c r="AM8755" i="3"/>
  <c r="AL8755" i="3"/>
  <c r="AK8755" i="3"/>
  <c r="AJ8755" i="3"/>
  <c r="AI8755" i="3"/>
  <c r="AH8755" i="3"/>
  <c r="AQ8754" i="3"/>
  <c r="AP8754" i="3"/>
  <c r="AO8754" i="3"/>
  <c r="AN8754" i="3"/>
  <c r="AM8754" i="3"/>
  <c r="AL8754" i="3"/>
  <c r="AK8754" i="3"/>
  <c r="AJ8754" i="3"/>
  <c r="AI8754" i="3"/>
  <c r="AH8754" i="3"/>
  <c r="AQ8753" i="3"/>
  <c r="AP8753" i="3"/>
  <c r="AO8753" i="3"/>
  <c r="AN8753" i="3"/>
  <c r="AM8753" i="3"/>
  <c r="AL8753" i="3"/>
  <c r="AK8753" i="3"/>
  <c r="AJ8753" i="3"/>
  <c r="AI8753" i="3"/>
  <c r="AH8753" i="3"/>
  <c r="AQ8752" i="3"/>
  <c r="AP8752" i="3"/>
  <c r="AO8752" i="3"/>
  <c r="AN8752" i="3"/>
  <c r="AM8752" i="3"/>
  <c r="AL8752" i="3"/>
  <c r="AK8752" i="3"/>
  <c r="AJ8752" i="3"/>
  <c r="AI8752" i="3"/>
  <c r="AH8752" i="3"/>
  <c r="AQ8751" i="3"/>
  <c r="AP8751" i="3"/>
  <c r="AO8751" i="3"/>
  <c r="AN8751" i="3"/>
  <c r="AM8751" i="3"/>
  <c r="AL8751" i="3"/>
  <c r="AK8751" i="3"/>
  <c r="AJ8751" i="3"/>
  <c r="AI8751" i="3"/>
  <c r="AH8751" i="3"/>
  <c r="AQ8750" i="3"/>
  <c r="AP8750" i="3"/>
  <c r="AO8750" i="3"/>
  <c r="AN8750" i="3"/>
  <c r="AM8750" i="3"/>
  <c r="AL8750" i="3"/>
  <c r="AK8750" i="3"/>
  <c r="AJ8750" i="3"/>
  <c r="AI8750" i="3"/>
  <c r="AH8750" i="3"/>
  <c r="AQ8749" i="3"/>
  <c r="AP8749" i="3"/>
  <c r="AO8749" i="3"/>
  <c r="AN8749" i="3"/>
  <c r="AM8749" i="3"/>
  <c r="AL8749" i="3"/>
  <c r="AK8749" i="3"/>
  <c r="AJ8749" i="3"/>
  <c r="AI8749" i="3"/>
  <c r="AH8749" i="3"/>
  <c r="AQ8748" i="3"/>
  <c r="AP8748" i="3"/>
  <c r="AO8748" i="3"/>
  <c r="AN8748" i="3"/>
  <c r="AM8748" i="3"/>
  <c r="AL8748" i="3"/>
  <c r="AK8748" i="3"/>
  <c r="AJ8748" i="3"/>
  <c r="AI8748" i="3"/>
  <c r="AH8748" i="3"/>
  <c r="AQ8747" i="3"/>
  <c r="AP8747" i="3"/>
  <c r="AO8747" i="3"/>
  <c r="AN8747" i="3"/>
  <c r="AM8747" i="3"/>
  <c r="AL8747" i="3"/>
  <c r="AK8747" i="3"/>
  <c r="AJ8747" i="3"/>
  <c r="AI8747" i="3"/>
  <c r="AH8747" i="3"/>
  <c r="AQ8746" i="3"/>
  <c r="AP8746" i="3"/>
  <c r="AO8746" i="3"/>
  <c r="AN8746" i="3"/>
  <c r="AM8746" i="3"/>
  <c r="AL8746" i="3"/>
  <c r="AK8746" i="3"/>
  <c r="AJ8746" i="3"/>
  <c r="AI8746" i="3"/>
  <c r="AH8746" i="3"/>
  <c r="AQ8745" i="3"/>
  <c r="AP8745" i="3"/>
  <c r="AO8745" i="3"/>
  <c r="AN8745" i="3"/>
  <c r="AM8745" i="3"/>
  <c r="AL8745" i="3"/>
  <c r="AK8745" i="3"/>
  <c r="AJ8745" i="3"/>
  <c r="AI8745" i="3"/>
  <c r="AH8745" i="3"/>
  <c r="AQ8744" i="3"/>
  <c r="AP8744" i="3"/>
  <c r="AO8744" i="3"/>
  <c r="AN8744" i="3"/>
  <c r="AM8744" i="3"/>
  <c r="AL8744" i="3"/>
  <c r="AK8744" i="3"/>
  <c r="AJ8744" i="3"/>
  <c r="AI8744" i="3"/>
  <c r="AH8744" i="3"/>
  <c r="AQ8743" i="3"/>
  <c r="AP8743" i="3"/>
  <c r="AO8743" i="3"/>
  <c r="AN8743" i="3"/>
  <c r="AM8743" i="3"/>
  <c r="AL8743" i="3"/>
  <c r="AK8743" i="3"/>
  <c r="AJ8743" i="3"/>
  <c r="AI8743" i="3"/>
  <c r="AH8743" i="3"/>
  <c r="AQ8742" i="3"/>
  <c r="AP8742" i="3"/>
  <c r="AO8742" i="3"/>
  <c r="AN8742" i="3"/>
  <c r="AM8742" i="3"/>
  <c r="AL8742" i="3"/>
  <c r="AK8742" i="3"/>
  <c r="AJ8742" i="3"/>
  <c r="AI8742" i="3"/>
  <c r="AH8742" i="3"/>
  <c r="AQ8741" i="3"/>
  <c r="AP8741" i="3"/>
  <c r="AO8741" i="3"/>
  <c r="AN8741" i="3"/>
  <c r="AM8741" i="3"/>
  <c r="AL8741" i="3"/>
  <c r="AK8741" i="3"/>
  <c r="AJ8741" i="3"/>
  <c r="AI8741" i="3"/>
  <c r="AH8741" i="3"/>
  <c r="AQ8740" i="3"/>
  <c r="AP8740" i="3"/>
  <c r="AO8740" i="3"/>
  <c r="AN8740" i="3"/>
  <c r="AM8740" i="3"/>
  <c r="AL8740" i="3"/>
  <c r="AK8740" i="3"/>
  <c r="AJ8740" i="3"/>
  <c r="AI8740" i="3"/>
  <c r="AH8740" i="3"/>
  <c r="AQ8739" i="3"/>
  <c r="AP8739" i="3"/>
  <c r="AO8739" i="3"/>
  <c r="AN8739" i="3"/>
  <c r="AM8739" i="3"/>
  <c r="AL8739" i="3"/>
  <c r="AK8739" i="3"/>
  <c r="AJ8739" i="3"/>
  <c r="AI8739" i="3"/>
  <c r="AH8739" i="3"/>
  <c r="AQ8738" i="3"/>
  <c r="AP8738" i="3"/>
  <c r="AO8738" i="3"/>
  <c r="AN8738" i="3"/>
  <c r="AM8738" i="3"/>
  <c r="AL8738" i="3"/>
  <c r="AK8738" i="3"/>
  <c r="AJ8738" i="3"/>
  <c r="AI8738" i="3"/>
  <c r="AH8738" i="3"/>
  <c r="AQ8737" i="3"/>
  <c r="AP8737" i="3"/>
  <c r="AO8737" i="3"/>
  <c r="AN8737" i="3"/>
  <c r="AM8737" i="3"/>
  <c r="AL8737" i="3"/>
  <c r="AK8737" i="3"/>
  <c r="AJ8737" i="3"/>
  <c r="AI8737" i="3"/>
  <c r="AH8737" i="3"/>
  <c r="AQ8736" i="3"/>
  <c r="AP8736" i="3"/>
  <c r="AO8736" i="3"/>
  <c r="AN8736" i="3"/>
  <c r="AM8736" i="3"/>
  <c r="AL8736" i="3"/>
  <c r="AK8736" i="3"/>
  <c r="AJ8736" i="3"/>
  <c r="AI8736" i="3"/>
  <c r="AH8736" i="3"/>
  <c r="AQ8735" i="3"/>
  <c r="AP8735" i="3"/>
  <c r="AO8735" i="3"/>
  <c r="AN8735" i="3"/>
  <c r="AM8735" i="3"/>
  <c r="AL8735" i="3"/>
  <c r="AK8735" i="3"/>
  <c r="AJ8735" i="3"/>
  <c r="AI8735" i="3"/>
  <c r="AH8735" i="3"/>
  <c r="AQ8734" i="3"/>
  <c r="AP8734" i="3"/>
  <c r="AO8734" i="3"/>
  <c r="AN8734" i="3"/>
  <c r="AM8734" i="3"/>
  <c r="AL8734" i="3"/>
  <c r="AK8734" i="3"/>
  <c r="AJ8734" i="3"/>
  <c r="AI8734" i="3"/>
  <c r="AH8734" i="3"/>
  <c r="AQ8733" i="3"/>
  <c r="AP8733" i="3"/>
  <c r="AO8733" i="3"/>
  <c r="AN8733" i="3"/>
  <c r="AM8733" i="3"/>
  <c r="AL8733" i="3"/>
  <c r="AK8733" i="3"/>
  <c r="AJ8733" i="3"/>
  <c r="AI8733" i="3"/>
  <c r="AH8733" i="3"/>
  <c r="AQ8732" i="3"/>
  <c r="AP8732" i="3"/>
  <c r="AO8732" i="3"/>
  <c r="AN8732" i="3"/>
  <c r="AM8732" i="3"/>
  <c r="AL8732" i="3"/>
  <c r="AK8732" i="3"/>
  <c r="AJ8732" i="3"/>
  <c r="AI8732" i="3"/>
  <c r="AH8732" i="3"/>
  <c r="AQ8731" i="3"/>
  <c r="AP8731" i="3"/>
  <c r="AO8731" i="3"/>
  <c r="AN8731" i="3"/>
  <c r="AM8731" i="3"/>
  <c r="AL8731" i="3"/>
  <c r="AK8731" i="3"/>
  <c r="AJ8731" i="3"/>
  <c r="AI8731" i="3"/>
  <c r="AH8731" i="3"/>
  <c r="AQ8730" i="3"/>
  <c r="AP8730" i="3"/>
  <c r="AO8730" i="3"/>
  <c r="AN8730" i="3"/>
  <c r="AM8730" i="3"/>
  <c r="AL8730" i="3"/>
  <c r="AK8730" i="3"/>
  <c r="AJ8730" i="3"/>
  <c r="AI8730" i="3"/>
  <c r="AH8730" i="3"/>
  <c r="AQ8729" i="3"/>
  <c r="AP8729" i="3"/>
  <c r="AO8729" i="3"/>
  <c r="AN8729" i="3"/>
  <c r="AM8729" i="3"/>
  <c r="AL8729" i="3"/>
  <c r="AK8729" i="3"/>
  <c r="AJ8729" i="3"/>
  <c r="AI8729" i="3"/>
  <c r="AH8729" i="3"/>
  <c r="AQ8728" i="3"/>
  <c r="AP8728" i="3"/>
  <c r="AO8728" i="3"/>
  <c r="AN8728" i="3"/>
  <c r="AM8728" i="3"/>
  <c r="AL8728" i="3"/>
  <c r="AK8728" i="3"/>
  <c r="AJ8728" i="3"/>
  <c r="AI8728" i="3"/>
  <c r="AH8728" i="3"/>
  <c r="AQ8727" i="3"/>
  <c r="AP8727" i="3"/>
  <c r="AO8727" i="3"/>
  <c r="AN8727" i="3"/>
  <c r="AM8727" i="3"/>
  <c r="AL8727" i="3"/>
  <c r="AK8727" i="3"/>
  <c r="AJ8727" i="3"/>
  <c r="AI8727" i="3"/>
  <c r="AH8727" i="3"/>
  <c r="AQ8726" i="3"/>
  <c r="AP8726" i="3"/>
  <c r="AO8726" i="3"/>
  <c r="AN8726" i="3"/>
  <c r="AM8726" i="3"/>
  <c r="AL8726" i="3"/>
  <c r="AK8726" i="3"/>
  <c r="AJ8726" i="3"/>
  <c r="AI8726" i="3"/>
  <c r="AH8726" i="3"/>
  <c r="AQ8725" i="3"/>
  <c r="AP8725" i="3"/>
  <c r="AO8725" i="3"/>
  <c r="AN8725" i="3"/>
  <c r="AM8725" i="3"/>
  <c r="AL8725" i="3"/>
  <c r="AK8725" i="3"/>
  <c r="AJ8725" i="3"/>
  <c r="AI8725" i="3"/>
  <c r="AH8725" i="3"/>
  <c r="AQ8724" i="3"/>
  <c r="AP8724" i="3"/>
  <c r="AO8724" i="3"/>
  <c r="AN8724" i="3"/>
  <c r="AM8724" i="3"/>
  <c r="AL8724" i="3"/>
  <c r="AK8724" i="3"/>
  <c r="AJ8724" i="3"/>
  <c r="AI8724" i="3"/>
  <c r="AH8724" i="3"/>
  <c r="AQ8723" i="3"/>
  <c r="AP8723" i="3"/>
  <c r="AO8723" i="3"/>
  <c r="AN8723" i="3"/>
  <c r="AM8723" i="3"/>
  <c r="AL8723" i="3"/>
  <c r="AK8723" i="3"/>
  <c r="AJ8723" i="3"/>
  <c r="AI8723" i="3"/>
  <c r="AH8723" i="3"/>
  <c r="AQ8722" i="3"/>
  <c r="AP8722" i="3"/>
  <c r="AO8722" i="3"/>
  <c r="AN8722" i="3"/>
  <c r="AM8722" i="3"/>
  <c r="AL8722" i="3"/>
  <c r="AK8722" i="3"/>
  <c r="AJ8722" i="3"/>
  <c r="AI8722" i="3"/>
  <c r="AH8722" i="3"/>
  <c r="AQ8721" i="3"/>
  <c r="AP8721" i="3"/>
  <c r="AO8721" i="3"/>
  <c r="AN8721" i="3"/>
  <c r="AM8721" i="3"/>
  <c r="AL8721" i="3"/>
  <c r="AK8721" i="3"/>
  <c r="AJ8721" i="3"/>
  <c r="AI8721" i="3"/>
  <c r="AH8721" i="3"/>
  <c r="AQ8720" i="3"/>
  <c r="AP8720" i="3"/>
  <c r="AO8720" i="3"/>
  <c r="AN8720" i="3"/>
  <c r="AM8720" i="3"/>
  <c r="AL8720" i="3"/>
  <c r="AK8720" i="3"/>
  <c r="AJ8720" i="3"/>
  <c r="AI8720" i="3"/>
  <c r="AH8720" i="3"/>
  <c r="AQ8719" i="3"/>
  <c r="AP8719" i="3"/>
  <c r="AO8719" i="3"/>
  <c r="AN8719" i="3"/>
  <c r="AM8719" i="3"/>
  <c r="AL8719" i="3"/>
  <c r="AK8719" i="3"/>
  <c r="AJ8719" i="3"/>
  <c r="AI8719" i="3"/>
  <c r="AH8719" i="3"/>
  <c r="AQ8718" i="3"/>
  <c r="AP8718" i="3"/>
  <c r="AO8718" i="3"/>
  <c r="AN8718" i="3"/>
  <c r="AM8718" i="3"/>
  <c r="AL8718" i="3"/>
  <c r="AK8718" i="3"/>
  <c r="AJ8718" i="3"/>
  <c r="AI8718" i="3"/>
  <c r="AH8718" i="3"/>
  <c r="AQ8717" i="3"/>
  <c r="AP8717" i="3"/>
  <c r="AO8717" i="3"/>
  <c r="AN8717" i="3"/>
  <c r="AM8717" i="3"/>
  <c r="AL8717" i="3"/>
  <c r="AK8717" i="3"/>
  <c r="AJ8717" i="3"/>
  <c r="AI8717" i="3"/>
  <c r="AH8717" i="3"/>
  <c r="AQ8716" i="3"/>
  <c r="AP8716" i="3"/>
  <c r="AO8716" i="3"/>
  <c r="AN8716" i="3"/>
  <c r="AM8716" i="3"/>
  <c r="AL8716" i="3"/>
  <c r="AK8716" i="3"/>
  <c r="AJ8716" i="3"/>
  <c r="AI8716" i="3"/>
  <c r="AH8716" i="3"/>
  <c r="AQ8715" i="3"/>
  <c r="AP8715" i="3"/>
  <c r="AO8715" i="3"/>
  <c r="AN8715" i="3"/>
  <c r="AM8715" i="3"/>
  <c r="AL8715" i="3"/>
  <c r="AK8715" i="3"/>
  <c r="AJ8715" i="3"/>
  <c r="AI8715" i="3"/>
  <c r="AH8715" i="3"/>
  <c r="AQ8714" i="3"/>
  <c r="AP8714" i="3"/>
  <c r="AO8714" i="3"/>
  <c r="AN8714" i="3"/>
  <c r="AM8714" i="3"/>
  <c r="AL8714" i="3"/>
  <c r="AK8714" i="3"/>
  <c r="AJ8714" i="3"/>
  <c r="AI8714" i="3"/>
  <c r="AH8714" i="3"/>
  <c r="AQ8713" i="3"/>
  <c r="AP8713" i="3"/>
  <c r="AO8713" i="3"/>
  <c r="AN8713" i="3"/>
  <c r="AM8713" i="3"/>
  <c r="AL8713" i="3"/>
  <c r="AK8713" i="3"/>
  <c r="AJ8713" i="3"/>
  <c r="AI8713" i="3"/>
  <c r="AH8713" i="3"/>
  <c r="AQ8712" i="3"/>
  <c r="AP8712" i="3"/>
  <c r="AO8712" i="3"/>
  <c r="AN8712" i="3"/>
  <c r="AM8712" i="3"/>
  <c r="AL8712" i="3"/>
  <c r="AK8712" i="3"/>
  <c r="AJ8712" i="3"/>
  <c r="AI8712" i="3"/>
  <c r="AH8712" i="3"/>
  <c r="AQ8711" i="3"/>
  <c r="AP8711" i="3"/>
  <c r="AO8711" i="3"/>
  <c r="AN8711" i="3"/>
  <c r="AM8711" i="3"/>
  <c r="AL8711" i="3"/>
  <c r="AK8711" i="3"/>
  <c r="AJ8711" i="3"/>
  <c r="AI8711" i="3"/>
  <c r="AH8711" i="3"/>
  <c r="AQ8710" i="3"/>
  <c r="AP8710" i="3"/>
  <c r="AO8710" i="3"/>
  <c r="AN8710" i="3"/>
  <c r="AM8710" i="3"/>
  <c r="AL8710" i="3"/>
  <c r="AK8710" i="3"/>
  <c r="AJ8710" i="3"/>
  <c r="AI8710" i="3"/>
  <c r="AH8710" i="3"/>
  <c r="AQ8709" i="3"/>
  <c r="AP8709" i="3"/>
  <c r="AO8709" i="3"/>
  <c r="AN8709" i="3"/>
  <c r="AM8709" i="3"/>
  <c r="AL8709" i="3"/>
  <c r="AK8709" i="3"/>
  <c r="AJ8709" i="3"/>
  <c r="AI8709" i="3"/>
  <c r="AH8709" i="3"/>
  <c r="AQ8708" i="3"/>
  <c r="AP8708" i="3"/>
  <c r="AO8708" i="3"/>
  <c r="AN8708" i="3"/>
  <c r="AM8708" i="3"/>
  <c r="AL8708" i="3"/>
  <c r="AK8708" i="3"/>
  <c r="AJ8708" i="3"/>
  <c r="AI8708" i="3"/>
  <c r="AH8708" i="3"/>
  <c r="AQ8707" i="3"/>
  <c r="AP8707" i="3"/>
  <c r="AO8707" i="3"/>
  <c r="AN8707" i="3"/>
  <c r="AM8707" i="3"/>
  <c r="AL8707" i="3"/>
  <c r="AK8707" i="3"/>
  <c r="AJ8707" i="3"/>
  <c r="AI8707" i="3"/>
  <c r="AH8707" i="3"/>
  <c r="AQ8706" i="3"/>
  <c r="AP8706" i="3"/>
  <c r="AO8706" i="3"/>
  <c r="AN8706" i="3"/>
  <c r="AM8706" i="3"/>
  <c r="AL8706" i="3"/>
  <c r="AK8706" i="3"/>
  <c r="AJ8706" i="3"/>
  <c r="AI8706" i="3"/>
  <c r="AH8706" i="3"/>
  <c r="AQ8705" i="3"/>
  <c r="AP8705" i="3"/>
  <c r="AO8705" i="3"/>
  <c r="AN8705" i="3"/>
  <c r="AM8705" i="3"/>
  <c r="AL8705" i="3"/>
  <c r="AK8705" i="3"/>
  <c r="AJ8705" i="3"/>
  <c r="AI8705" i="3"/>
  <c r="AH8705" i="3"/>
  <c r="AQ8704" i="3"/>
  <c r="AP8704" i="3"/>
  <c r="AO8704" i="3"/>
  <c r="AN8704" i="3"/>
  <c r="AM8704" i="3"/>
  <c r="AL8704" i="3"/>
  <c r="AK8704" i="3"/>
  <c r="AJ8704" i="3"/>
  <c r="AI8704" i="3"/>
  <c r="AH8704" i="3"/>
  <c r="AQ8703" i="3"/>
  <c r="AP8703" i="3"/>
  <c r="AO8703" i="3"/>
  <c r="AN8703" i="3"/>
  <c r="AM8703" i="3"/>
  <c r="AL8703" i="3"/>
  <c r="AK8703" i="3"/>
  <c r="AJ8703" i="3"/>
  <c r="AI8703" i="3"/>
  <c r="AH8703" i="3"/>
  <c r="AQ8702" i="3"/>
  <c r="AP8702" i="3"/>
  <c r="AO8702" i="3"/>
  <c r="AN8702" i="3"/>
  <c r="AM8702" i="3"/>
  <c r="AL8702" i="3"/>
  <c r="AK8702" i="3"/>
  <c r="AJ8702" i="3"/>
  <c r="AI8702" i="3"/>
  <c r="AH8702" i="3"/>
  <c r="AQ8701" i="3"/>
  <c r="AP8701" i="3"/>
  <c r="AO8701" i="3"/>
  <c r="AN8701" i="3"/>
  <c r="AM8701" i="3"/>
  <c r="AL8701" i="3"/>
  <c r="AK8701" i="3"/>
  <c r="AJ8701" i="3"/>
  <c r="AI8701" i="3"/>
  <c r="AH8701" i="3"/>
  <c r="AQ8700" i="3"/>
  <c r="AP8700" i="3"/>
  <c r="AO8700" i="3"/>
  <c r="AN8700" i="3"/>
  <c r="AM8700" i="3"/>
  <c r="AL8700" i="3"/>
  <c r="AK8700" i="3"/>
  <c r="AJ8700" i="3"/>
  <c r="AI8700" i="3"/>
  <c r="AH8700" i="3"/>
  <c r="AQ8699" i="3"/>
  <c r="AP8699" i="3"/>
  <c r="AO8699" i="3"/>
  <c r="AN8699" i="3"/>
  <c r="AM8699" i="3"/>
  <c r="AL8699" i="3"/>
  <c r="AK8699" i="3"/>
  <c r="AJ8699" i="3"/>
  <c r="AI8699" i="3"/>
  <c r="AH8699" i="3"/>
  <c r="AQ8698" i="3"/>
  <c r="AP8698" i="3"/>
  <c r="AO8698" i="3"/>
  <c r="AN8698" i="3"/>
  <c r="AM8698" i="3"/>
  <c r="AL8698" i="3"/>
  <c r="AK8698" i="3"/>
  <c r="AJ8698" i="3"/>
  <c r="AI8698" i="3"/>
  <c r="AH8698" i="3"/>
  <c r="AQ8697" i="3"/>
  <c r="AP8697" i="3"/>
  <c r="AO8697" i="3"/>
  <c r="AN8697" i="3"/>
  <c r="AM8697" i="3"/>
  <c r="AL8697" i="3"/>
  <c r="AK8697" i="3"/>
  <c r="AJ8697" i="3"/>
  <c r="AI8697" i="3"/>
  <c r="AH8697" i="3"/>
  <c r="AQ8696" i="3"/>
  <c r="AP8696" i="3"/>
  <c r="AO8696" i="3"/>
  <c r="AN8696" i="3"/>
  <c r="AM8696" i="3"/>
  <c r="AL8696" i="3"/>
  <c r="AK8696" i="3"/>
  <c r="AJ8696" i="3"/>
  <c r="AI8696" i="3"/>
  <c r="AH8696" i="3"/>
  <c r="AQ8695" i="3"/>
  <c r="AP8695" i="3"/>
  <c r="AO8695" i="3"/>
  <c r="AN8695" i="3"/>
  <c r="AM8695" i="3"/>
  <c r="AL8695" i="3"/>
  <c r="AK8695" i="3"/>
  <c r="AJ8695" i="3"/>
  <c r="AI8695" i="3"/>
  <c r="AH8695" i="3"/>
  <c r="AQ8694" i="3"/>
  <c r="AP8694" i="3"/>
  <c r="AO8694" i="3"/>
  <c r="AN8694" i="3"/>
  <c r="AM8694" i="3"/>
  <c r="AL8694" i="3"/>
  <c r="AK8694" i="3"/>
  <c r="AJ8694" i="3"/>
  <c r="AI8694" i="3"/>
  <c r="AH8694" i="3"/>
  <c r="AQ8693" i="3"/>
  <c r="AP8693" i="3"/>
  <c r="AO8693" i="3"/>
  <c r="AN8693" i="3"/>
  <c r="AM8693" i="3"/>
  <c r="AL8693" i="3"/>
  <c r="AK8693" i="3"/>
  <c r="AJ8693" i="3"/>
  <c r="AI8693" i="3"/>
  <c r="AH8693" i="3"/>
  <c r="AQ8692" i="3"/>
  <c r="AP8692" i="3"/>
  <c r="AO8692" i="3"/>
  <c r="AN8692" i="3"/>
  <c r="AM8692" i="3"/>
  <c r="AL8692" i="3"/>
  <c r="AK8692" i="3"/>
  <c r="AJ8692" i="3"/>
  <c r="AI8692" i="3"/>
  <c r="AH8692" i="3"/>
  <c r="AQ8691" i="3"/>
  <c r="AP8691" i="3"/>
  <c r="AO8691" i="3"/>
  <c r="AN8691" i="3"/>
  <c r="AM8691" i="3"/>
  <c r="AL8691" i="3"/>
  <c r="AK8691" i="3"/>
  <c r="AJ8691" i="3"/>
  <c r="AI8691" i="3"/>
  <c r="AH8691" i="3"/>
  <c r="AQ8690" i="3"/>
  <c r="AP8690" i="3"/>
  <c r="AO8690" i="3"/>
  <c r="AN8690" i="3"/>
  <c r="AM8690" i="3"/>
  <c r="AL8690" i="3"/>
  <c r="AK8690" i="3"/>
  <c r="AJ8690" i="3"/>
  <c r="AI8690" i="3"/>
  <c r="AH8690" i="3"/>
  <c r="AQ8689" i="3"/>
  <c r="AP8689" i="3"/>
  <c r="AO8689" i="3"/>
  <c r="AN8689" i="3"/>
  <c r="AM8689" i="3"/>
  <c r="AL8689" i="3"/>
  <c r="AK8689" i="3"/>
  <c r="AJ8689" i="3"/>
  <c r="AI8689" i="3"/>
  <c r="AH8689" i="3"/>
  <c r="AQ8688" i="3"/>
  <c r="AP8688" i="3"/>
  <c r="AO8688" i="3"/>
  <c r="AN8688" i="3"/>
  <c r="AM8688" i="3"/>
  <c r="AL8688" i="3"/>
  <c r="AK8688" i="3"/>
  <c r="AJ8688" i="3"/>
  <c r="AI8688" i="3"/>
  <c r="AH8688" i="3"/>
  <c r="AQ8687" i="3"/>
  <c r="AP8687" i="3"/>
  <c r="AO8687" i="3"/>
  <c r="AN8687" i="3"/>
  <c r="AM8687" i="3"/>
  <c r="AL8687" i="3"/>
  <c r="AK8687" i="3"/>
  <c r="AJ8687" i="3"/>
  <c r="AI8687" i="3"/>
  <c r="AH8687" i="3"/>
  <c r="AQ8686" i="3"/>
  <c r="AP8686" i="3"/>
  <c r="AO8686" i="3"/>
  <c r="AN8686" i="3"/>
  <c r="AM8686" i="3"/>
  <c r="AL8686" i="3"/>
  <c r="AK8686" i="3"/>
  <c r="AJ8686" i="3"/>
  <c r="AI8686" i="3"/>
  <c r="AH8686" i="3"/>
  <c r="AQ8685" i="3"/>
  <c r="AP8685" i="3"/>
  <c r="AO8685" i="3"/>
  <c r="AN8685" i="3"/>
  <c r="AM8685" i="3"/>
  <c r="AL8685" i="3"/>
  <c r="AK8685" i="3"/>
  <c r="AJ8685" i="3"/>
  <c r="AI8685" i="3"/>
  <c r="AH8685" i="3"/>
  <c r="AQ8684" i="3"/>
  <c r="AP8684" i="3"/>
  <c r="AO8684" i="3"/>
  <c r="AN8684" i="3"/>
  <c r="AM8684" i="3"/>
  <c r="AL8684" i="3"/>
  <c r="AK8684" i="3"/>
  <c r="AJ8684" i="3"/>
  <c r="AI8684" i="3"/>
  <c r="AH8684" i="3"/>
  <c r="AQ8683" i="3"/>
  <c r="AP8683" i="3"/>
  <c r="AO8683" i="3"/>
  <c r="AN8683" i="3"/>
  <c r="AM8683" i="3"/>
  <c r="AL8683" i="3"/>
  <c r="AK8683" i="3"/>
  <c r="AJ8683" i="3"/>
  <c r="AI8683" i="3"/>
  <c r="AH8683" i="3"/>
  <c r="AQ8682" i="3"/>
  <c r="AP8682" i="3"/>
  <c r="AO8682" i="3"/>
  <c r="AN8682" i="3"/>
  <c r="AM8682" i="3"/>
  <c r="AL8682" i="3"/>
  <c r="AK8682" i="3"/>
  <c r="AJ8682" i="3"/>
  <c r="AI8682" i="3"/>
  <c r="AH8682" i="3"/>
  <c r="AQ8681" i="3"/>
  <c r="AP8681" i="3"/>
  <c r="AO8681" i="3"/>
  <c r="AN8681" i="3"/>
  <c r="AM8681" i="3"/>
  <c r="AL8681" i="3"/>
  <c r="AK8681" i="3"/>
  <c r="AJ8681" i="3"/>
  <c r="AI8681" i="3"/>
  <c r="AH8681" i="3"/>
  <c r="AQ8680" i="3"/>
  <c r="AP8680" i="3"/>
  <c r="AO8680" i="3"/>
  <c r="AN8680" i="3"/>
  <c r="AM8680" i="3"/>
  <c r="AL8680" i="3"/>
  <c r="AK8680" i="3"/>
  <c r="AJ8680" i="3"/>
  <c r="AI8680" i="3"/>
  <c r="AH8680" i="3"/>
  <c r="AQ8679" i="3"/>
  <c r="AP8679" i="3"/>
  <c r="AO8679" i="3"/>
  <c r="AN8679" i="3"/>
  <c r="AM8679" i="3"/>
  <c r="AL8679" i="3"/>
  <c r="AK8679" i="3"/>
  <c r="AJ8679" i="3"/>
  <c r="AI8679" i="3"/>
  <c r="AH8679" i="3"/>
  <c r="AQ8678" i="3"/>
  <c r="AP8678" i="3"/>
  <c r="AO8678" i="3"/>
  <c r="AN8678" i="3"/>
  <c r="AM8678" i="3"/>
  <c r="AL8678" i="3"/>
  <c r="AK8678" i="3"/>
  <c r="AJ8678" i="3"/>
  <c r="AI8678" i="3"/>
  <c r="AH8678" i="3"/>
  <c r="AQ8677" i="3"/>
  <c r="AP8677" i="3"/>
  <c r="AO8677" i="3"/>
  <c r="AN8677" i="3"/>
  <c r="AM8677" i="3"/>
  <c r="AL8677" i="3"/>
  <c r="AK8677" i="3"/>
  <c r="AJ8677" i="3"/>
  <c r="AI8677" i="3"/>
  <c r="AH8677" i="3"/>
  <c r="AQ8676" i="3"/>
  <c r="AP8676" i="3"/>
  <c r="AO8676" i="3"/>
  <c r="AN8676" i="3"/>
  <c r="AM8676" i="3"/>
  <c r="AL8676" i="3"/>
  <c r="AK8676" i="3"/>
  <c r="AJ8676" i="3"/>
  <c r="AI8676" i="3"/>
  <c r="AH8676" i="3"/>
  <c r="AQ8675" i="3"/>
  <c r="AP8675" i="3"/>
  <c r="AO8675" i="3"/>
  <c r="AN8675" i="3"/>
  <c r="AM8675" i="3"/>
  <c r="AL8675" i="3"/>
  <c r="AK8675" i="3"/>
  <c r="AJ8675" i="3"/>
  <c r="AI8675" i="3"/>
  <c r="AH8675" i="3"/>
  <c r="AQ8674" i="3"/>
  <c r="AP8674" i="3"/>
  <c r="AO8674" i="3"/>
  <c r="AN8674" i="3"/>
  <c r="AM8674" i="3"/>
  <c r="AL8674" i="3"/>
  <c r="AK8674" i="3"/>
  <c r="AJ8674" i="3"/>
  <c r="AI8674" i="3"/>
  <c r="AH8674" i="3"/>
  <c r="AQ8673" i="3"/>
  <c r="AP8673" i="3"/>
  <c r="AO8673" i="3"/>
  <c r="AN8673" i="3"/>
  <c r="AM8673" i="3"/>
  <c r="AL8673" i="3"/>
  <c r="AK8673" i="3"/>
  <c r="AJ8673" i="3"/>
  <c r="AI8673" i="3"/>
  <c r="AH8673" i="3"/>
  <c r="AQ8672" i="3"/>
  <c r="AP8672" i="3"/>
  <c r="AO8672" i="3"/>
  <c r="AN8672" i="3"/>
  <c r="AM8672" i="3"/>
  <c r="AL8672" i="3"/>
  <c r="AK8672" i="3"/>
  <c r="AJ8672" i="3"/>
  <c r="AI8672" i="3"/>
  <c r="AH8672" i="3"/>
  <c r="AQ8671" i="3"/>
  <c r="AP8671" i="3"/>
  <c r="AO8671" i="3"/>
  <c r="AN8671" i="3"/>
  <c r="AM8671" i="3"/>
  <c r="AL8671" i="3"/>
  <c r="AK8671" i="3"/>
  <c r="AJ8671" i="3"/>
  <c r="AI8671" i="3"/>
  <c r="AH8671" i="3"/>
  <c r="AQ8670" i="3"/>
  <c r="AP8670" i="3"/>
  <c r="AO8670" i="3"/>
  <c r="AN8670" i="3"/>
  <c r="AM8670" i="3"/>
  <c r="AL8670" i="3"/>
  <c r="AK8670" i="3"/>
  <c r="AJ8670" i="3"/>
  <c r="AI8670" i="3"/>
  <c r="AH8670" i="3"/>
  <c r="AQ8669" i="3"/>
  <c r="AP8669" i="3"/>
  <c r="AO8669" i="3"/>
  <c r="AN8669" i="3"/>
  <c r="AM8669" i="3"/>
  <c r="AL8669" i="3"/>
  <c r="AK8669" i="3"/>
  <c r="AJ8669" i="3"/>
  <c r="AI8669" i="3"/>
  <c r="AH8669" i="3"/>
  <c r="AQ8668" i="3"/>
  <c r="AP8668" i="3"/>
  <c r="AO8668" i="3"/>
  <c r="AN8668" i="3"/>
  <c r="AM8668" i="3"/>
  <c r="AL8668" i="3"/>
  <c r="AK8668" i="3"/>
  <c r="AJ8668" i="3"/>
  <c r="AI8668" i="3"/>
  <c r="AH8668" i="3"/>
  <c r="AQ8667" i="3"/>
  <c r="AP8667" i="3"/>
  <c r="AO8667" i="3"/>
  <c r="AN8667" i="3"/>
  <c r="AM8667" i="3"/>
  <c r="AL8667" i="3"/>
  <c r="AK8667" i="3"/>
  <c r="AJ8667" i="3"/>
  <c r="AI8667" i="3"/>
  <c r="AH8667" i="3"/>
  <c r="AQ8666" i="3"/>
  <c r="AP8666" i="3"/>
  <c r="AO8666" i="3"/>
  <c r="AN8666" i="3"/>
  <c r="AM8666" i="3"/>
  <c r="AL8666" i="3"/>
  <c r="AK8666" i="3"/>
  <c r="AJ8666" i="3"/>
  <c r="AI8666" i="3"/>
  <c r="AH8666" i="3"/>
  <c r="AQ8665" i="3"/>
  <c r="AP8665" i="3"/>
  <c r="AO8665" i="3"/>
  <c r="AN8665" i="3"/>
  <c r="AM8665" i="3"/>
  <c r="AL8665" i="3"/>
  <c r="AK8665" i="3"/>
  <c r="AJ8665" i="3"/>
  <c r="AI8665" i="3"/>
  <c r="AH8665" i="3"/>
  <c r="AQ8664" i="3"/>
  <c r="AP8664" i="3"/>
  <c r="AO8664" i="3"/>
  <c r="AN8664" i="3"/>
  <c r="AM8664" i="3"/>
  <c r="AL8664" i="3"/>
  <c r="AK8664" i="3"/>
  <c r="AJ8664" i="3"/>
  <c r="AI8664" i="3"/>
  <c r="AH8664" i="3"/>
  <c r="AQ8663" i="3"/>
  <c r="AP8663" i="3"/>
  <c r="AO8663" i="3"/>
  <c r="AN8663" i="3"/>
  <c r="AM8663" i="3"/>
  <c r="AL8663" i="3"/>
  <c r="AK8663" i="3"/>
  <c r="AJ8663" i="3"/>
  <c r="AI8663" i="3"/>
  <c r="AH8663" i="3"/>
  <c r="AQ8662" i="3"/>
  <c r="AP8662" i="3"/>
  <c r="AO8662" i="3"/>
  <c r="AN8662" i="3"/>
  <c r="AM8662" i="3"/>
  <c r="AL8662" i="3"/>
  <c r="AK8662" i="3"/>
  <c r="AJ8662" i="3"/>
  <c r="AI8662" i="3"/>
  <c r="AH8662" i="3"/>
  <c r="AQ8661" i="3"/>
  <c r="AP8661" i="3"/>
  <c r="AO8661" i="3"/>
  <c r="AN8661" i="3"/>
  <c r="AM8661" i="3"/>
  <c r="AL8661" i="3"/>
  <c r="AK8661" i="3"/>
  <c r="AJ8661" i="3"/>
  <c r="AI8661" i="3"/>
  <c r="AH8661" i="3"/>
  <c r="AQ8660" i="3"/>
  <c r="AP8660" i="3"/>
  <c r="AO8660" i="3"/>
  <c r="AN8660" i="3"/>
  <c r="AM8660" i="3"/>
  <c r="AL8660" i="3"/>
  <c r="AK8660" i="3"/>
  <c r="AJ8660" i="3"/>
  <c r="AI8660" i="3"/>
  <c r="AH8660" i="3"/>
  <c r="AQ8659" i="3"/>
  <c r="AP8659" i="3"/>
  <c r="AO8659" i="3"/>
  <c r="AN8659" i="3"/>
  <c r="AM8659" i="3"/>
  <c r="AL8659" i="3"/>
  <c r="AK8659" i="3"/>
  <c r="AJ8659" i="3"/>
  <c r="AI8659" i="3"/>
  <c r="AH8659" i="3"/>
  <c r="AQ8658" i="3"/>
  <c r="AP8658" i="3"/>
  <c r="AO8658" i="3"/>
  <c r="AN8658" i="3"/>
  <c r="AM8658" i="3"/>
  <c r="AL8658" i="3"/>
  <c r="AK8658" i="3"/>
  <c r="AJ8658" i="3"/>
  <c r="AI8658" i="3"/>
  <c r="AH8658" i="3"/>
  <c r="AQ8657" i="3"/>
  <c r="AP8657" i="3"/>
  <c r="AO8657" i="3"/>
  <c r="AN8657" i="3"/>
  <c r="AM8657" i="3"/>
  <c r="AL8657" i="3"/>
  <c r="AK8657" i="3"/>
  <c r="AJ8657" i="3"/>
  <c r="AI8657" i="3"/>
  <c r="AH8657" i="3"/>
  <c r="AQ8656" i="3"/>
  <c r="AP8656" i="3"/>
  <c r="AO8656" i="3"/>
  <c r="AN8656" i="3"/>
  <c r="AM8656" i="3"/>
  <c r="AL8656" i="3"/>
  <c r="AK8656" i="3"/>
  <c r="AJ8656" i="3"/>
  <c r="AI8656" i="3"/>
  <c r="AH8656" i="3"/>
  <c r="AQ8655" i="3"/>
  <c r="AP8655" i="3"/>
  <c r="AO8655" i="3"/>
  <c r="AN8655" i="3"/>
  <c r="AM8655" i="3"/>
  <c r="AL8655" i="3"/>
  <c r="AK8655" i="3"/>
  <c r="AJ8655" i="3"/>
  <c r="AI8655" i="3"/>
  <c r="AH8655" i="3"/>
  <c r="AQ8654" i="3"/>
  <c r="AP8654" i="3"/>
  <c r="AO8654" i="3"/>
  <c r="AN8654" i="3"/>
  <c r="AM8654" i="3"/>
  <c r="AL8654" i="3"/>
  <c r="AK8654" i="3"/>
  <c r="AJ8654" i="3"/>
  <c r="AI8654" i="3"/>
  <c r="AH8654" i="3"/>
  <c r="AQ8653" i="3"/>
  <c r="AP8653" i="3"/>
  <c r="AO8653" i="3"/>
  <c r="AN8653" i="3"/>
  <c r="AM8653" i="3"/>
  <c r="AL8653" i="3"/>
  <c r="AK8653" i="3"/>
  <c r="AJ8653" i="3"/>
  <c r="AI8653" i="3"/>
  <c r="AH8653" i="3"/>
  <c r="AQ8652" i="3"/>
  <c r="AP8652" i="3"/>
  <c r="AO8652" i="3"/>
  <c r="AN8652" i="3"/>
  <c r="AM8652" i="3"/>
  <c r="AL8652" i="3"/>
  <c r="AK8652" i="3"/>
  <c r="AJ8652" i="3"/>
  <c r="AI8652" i="3"/>
  <c r="AH8652" i="3"/>
  <c r="AQ8651" i="3"/>
  <c r="AP8651" i="3"/>
  <c r="AO8651" i="3"/>
  <c r="AN8651" i="3"/>
  <c r="AM8651" i="3"/>
  <c r="AL8651" i="3"/>
  <c r="AK8651" i="3"/>
  <c r="AJ8651" i="3"/>
  <c r="AI8651" i="3"/>
  <c r="AH8651" i="3"/>
  <c r="AQ8650" i="3"/>
  <c r="AP8650" i="3"/>
  <c r="AO8650" i="3"/>
  <c r="AN8650" i="3"/>
  <c r="AM8650" i="3"/>
  <c r="AL8650" i="3"/>
  <c r="AK8650" i="3"/>
  <c r="AJ8650" i="3"/>
  <c r="AI8650" i="3"/>
  <c r="AH8650" i="3"/>
  <c r="AQ8649" i="3"/>
  <c r="AP8649" i="3"/>
  <c r="AO8649" i="3"/>
  <c r="AN8649" i="3"/>
  <c r="AM8649" i="3"/>
  <c r="AL8649" i="3"/>
  <c r="AK8649" i="3"/>
  <c r="AJ8649" i="3"/>
  <c r="AI8649" i="3"/>
  <c r="AH8649" i="3"/>
  <c r="AQ8648" i="3"/>
  <c r="AP8648" i="3"/>
  <c r="AO8648" i="3"/>
  <c r="AN8648" i="3"/>
  <c r="AM8648" i="3"/>
  <c r="AL8648" i="3"/>
  <c r="AK8648" i="3"/>
  <c r="AJ8648" i="3"/>
  <c r="AI8648" i="3"/>
  <c r="AH8648" i="3"/>
  <c r="AQ8647" i="3"/>
  <c r="AP8647" i="3"/>
  <c r="AO8647" i="3"/>
  <c r="AN8647" i="3"/>
  <c r="AM8647" i="3"/>
  <c r="AL8647" i="3"/>
  <c r="AK8647" i="3"/>
  <c r="AJ8647" i="3"/>
  <c r="AI8647" i="3"/>
  <c r="AH8647" i="3"/>
  <c r="AQ8646" i="3"/>
  <c r="AP8646" i="3"/>
  <c r="AO8646" i="3"/>
  <c r="AN8646" i="3"/>
  <c r="AM8646" i="3"/>
  <c r="AL8646" i="3"/>
  <c r="AK8646" i="3"/>
  <c r="AJ8646" i="3"/>
  <c r="AI8646" i="3"/>
  <c r="AH8646" i="3"/>
  <c r="AQ8645" i="3"/>
  <c r="AP8645" i="3"/>
  <c r="AO8645" i="3"/>
  <c r="AN8645" i="3"/>
  <c r="AM8645" i="3"/>
  <c r="AL8645" i="3"/>
  <c r="AK8645" i="3"/>
  <c r="AJ8645" i="3"/>
  <c r="AI8645" i="3"/>
  <c r="AH8645" i="3"/>
  <c r="AQ8644" i="3"/>
  <c r="AP8644" i="3"/>
  <c r="AO8644" i="3"/>
  <c r="AN8644" i="3"/>
  <c r="AM8644" i="3"/>
  <c r="AL8644" i="3"/>
  <c r="AK8644" i="3"/>
  <c r="AJ8644" i="3"/>
  <c r="AI8644" i="3"/>
  <c r="AH8644" i="3"/>
  <c r="AQ8643" i="3"/>
  <c r="AP8643" i="3"/>
  <c r="AO8643" i="3"/>
  <c r="AN8643" i="3"/>
  <c r="AM8643" i="3"/>
  <c r="AL8643" i="3"/>
  <c r="AK8643" i="3"/>
  <c r="AJ8643" i="3"/>
  <c r="AI8643" i="3"/>
  <c r="AH8643" i="3"/>
  <c r="AQ8642" i="3"/>
  <c r="AP8642" i="3"/>
  <c r="AO8642" i="3"/>
  <c r="AN8642" i="3"/>
  <c r="AM8642" i="3"/>
  <c r="AL8642" i="3"/>
  <c r="AK8642" i="3"/>
  <c r="AJ8642" i="3"/>
  <c r="AI8642" i="3"/>
  <c r="AH8642" i="3"/>
  <c r="AQ8641" i="3"/>
  <c r="AP8641" i="3"/>
  <c r="AO8641" i="3"/>
  <c r="AN8641" i="3"/>
  <c r="AM8641" i="3"/>
  <c r="AL8641" i="3"/>
  <c r="AK8641" i="3"/>
  <c r="AJ8641" i="3"/>
  <c r="AI8641" i="3"/>
  <c r="AH8641" i="3"/>
  <c r="AQ8640" i="3"/>
  <c r="AP8640" i="3"/>
  <c r="AO8640" i="3"/>
  <c r="AN8640" i="3"/>
  <c r="AM8640" i="3"/>
  <c r="AL8640" i="3"/>
  <c r="AK8640" i="3"/>
  <c r="AJ8640" i="3"/>
  <c r="AI8640" i="3"/>
  <c r="AH8640" i="3"/>
  <c r="AQ8639" i="3"/>
  <c r="AP8639" i="3"/>
  <c r="AO8639" i="3"/>
  <c r="AN8639" i="3"/>
  <c r="AM8639" i="3"/>
  <c r="AL8639" i="3"/>
  <c r="AK8639" i="3"/>
  <c r="AJ8639" i="3"/>
  <c r="AI8639" i="3"/>
  <c r="AH8639" i="3"/>
  <c r="AQ8638" i="3"/>
  <c r="AP8638" i="3"/>
  <c r="AO8638" i="3"/>
  <c r="AN8638" i="3"/>
  <c r="AM8638" i="3"/>
  <c r="AL8638" i="3"/>
  <c r="AK8638" i="3"/>
  <c r="AJ8638" i="3"/>
  <c r="AI8638" i="3"/>
  <c r="AH8638" i="3"/>
  <c r="AQ8637" i="3"/>
  <c r="AP8637" i="3"/>
  <c r="AO8637" i="3"/>
  <c r="AN8637" i="3"/>
  <c r="AM8637" i="3"/>
  <c r="AL8637" i="3"/>
  <c r="AK8637" i="3"/>
  <c r="AJ8637" i="3"/>
  <c r="AI8637" i="3"/>
  <c r="AH8637" i="3"/>
  <c r="AQ8636" i="3"/>
  <c r="AP8636" i="3"/>
  <c r="AO8636" i="3"/>
  <c r="AN8636" i="3"/>
  <c r="AM8636" i="3"/>
  <c r="AL8636" i="3"/>
  <c r="AK8636" i="3"/>
  <c r="AJ8636" i="3"/>
  <c r="AI8636" i="3"/>
  <c r="AH8636" i="3"/>
  <c r="AQ8635" i="3"/>
  <c r="AP8635" i="3"/>
  <c r="AO8635" i="3"/>
  <c r="AN8635" i="3"/>
  <c r="AM8635" i="3"/>
  <c r="AL8635" i="3"/>
  <c r="AK8635" i="3"/>
  <c r="AJ8635" i="3"/>
  <c r="AI8635" i="3"/>
  <c r="AH8635" i="3"/>
  <c r="AQ8634" i="3"/>
  <c r="AP8634" i="3"/>
  <c r="AO8634" i="3"/>
  <c r="AN8634" i="3"/>
  <c r="AM8634" i="3"/>
  <c r="AL8634" i="3"/>
  <c r="AK8634" i="3"/>
  <c r="AJ8634" i="3"/>
  <c r="AI8634" i="3"/>
  <c r="AH8634" i="3"/>
  <c r="AQ8633" i="3"/>
  <c r="AP8633" i="3"/>
  <c r="AO8633" i="3"/>
  <c r="AN8633" i="3"/>
  <c r="AM8633" i="3"/>
  <c r="AL8633" i="3"/>
  <c r="AK8633" i="3"/>
  <c r="AJ8633" i="3"/>
  <c r="AI8633" i="3"/>
  <c r="AH8633" i="3"/>
  <c r="AQ8632" i="3"/>
  <c r="AP8632" i="3"/>
  <c r="AO8632" i="3"/>
  <c r="AN8632" i="3"/>
  <c r="AM8632" i="3"/>
  <c r="AL8632" i="3"/>
  <c r="AK8632" i="3"/>
  <c r="AJ8632" i="3"/>
  <c r="AI8632" i="3"/>
  <c r="AH8632" i="3"/>
  <c r="AQ8631" i="3"/>
  <c r="AP8631" i="3"/>
  <c r="AO8631" i="3"/>
  <c r="AN8631" i="3"/>
  <c r="AM8631" i="3"/>
  <c r="AL8631" i="3"/>
  <c r="AK8631" i="3"/>
  <c r="AJ8631" i="3"/>
  <c r="AI8631" i="3"/>
  <c r="AH8631" i="3"/>
  <c r="AQ8630" i="3"/>
  <c r="AP8630" i="3"/>
  <c r="AO8630" i="3"/>
  <c r="AN8630" i="3"/>
  <c r="AM8630" i="3"/>
  <c r="AL8630" i="3"/>
  <c r="AK8630" i="3"/>
  <c r="AJ8630" i="3"/>
  <c r="AI8630" i="3"/>
  <c r="AH8630" i="3"/>
  <c r="AQ8629" i="3"/>
  <c r="AP8629" i="3"/>
  <c r="AO8629" i="3"/>
  <c r="AN8629" i="3"/>
  <c r="AM8629" i="3"/>
  <c r="AL8629" i="3"/>
  <c r="AK8629" i="3"/>
  <c r="AJ8629" i="3"/>
  <c r="AI8629" i="3"/>
  <c r="AH8629" i="3"/>
  <c r="AQ8628" i="3"/>
  <c r="AP8628" i="3"/>
  <c r="AO8628" i="3"/>
  <c r="AN8628" i="3"/>
  <c r="AM8628" i="3"/>
  <c r="AL8628" i="3"/>
  <c r="AK8628" i="3"/>
  <c r="AJ8628" i="3"/>
  <c r="AI8628" i="3"/>
  <c r="AH8628" i="3"/>
  <c r="AQ8627" i="3"/>
  <c r="AP8627" i="3"/>
  <c r="AO8627" i="3"/>
  <c r="AN8627" i="3"/>
  <c r="AM8627" i="3"/>
  <c r="AL8627" i="3"/>
  <c r="AK8627" i="3"/>
  <c r="AJ8627" i="3"/>
  <c r="AI8627" i="3"/>
  <c r="AH8627" i="3"/>
  <c r="AQ8626" i="3"/>
  <c r="AP8626" i="3"/>
  <c r="AO8626" i="3"/>
  <c r="AN8626" i="3"/>
  <c r="AM8626" i="3"/>
  <c r="AL8626" i="3"/>
  <c r="AK8626" i="3"/>
  <c r="AJ8626" i="3"/>
  <c r="AI8626" i="3"/>
  <c r="AH8626" i="3"/>
  <c r="AQ8625" i="3"/>
  <c r="AP8625" i="3"/>
  <c r="AO8625" i="3"/>
  <c r="AN8625" i="3"/>
  <c r="AM8625" i="3"/>
  <c r="AL8625" i="3"/>
  <c r="AK8625" i="3"/>
  <c r="AJ8625" i="3"/>
  <c r="AI8625" i="3"/>
  <c r="AH8625" i="3"/>
  <c r="AQ8624" i="3"/>
  <c r="AP8624" i="3"/>
  <c r="AO8624" i="3"/>
  <c r="AN8624" i="3"/>
  <c r="AM8624" i="3"/>
  <c r="AL8624" i="3"/>
  <c r="AK8624" i="3"/>
  <c r="AJ8624" i="3"/>
  <c r="AI8624" i="3"/>
  <c r="AH8624" i="3"/>
  <c r="AQ8623" i="3"/>
  <c r="AP8623" i="3"/>
  <c r="AO8623" i="3"/>
  <c r="AN8623" i="3"/>
  <c r="AM8623" i="3"/>
  <c r="AL8623" i="3"/>
  <c r="AK8623" i="3"/>
  <c r="AJ8623" i="3"/>
  <c r="AI8623" i="3"/>
  <c r="AH8623" i="3"/>
  <c r="AQ8622" i="3"/>
  <c r="AP8622" i="3"/>
  <c r="AO8622" i="3"/>
  <c r="AN8622" i="3"/>
  <c r="AM8622" i="3"/>
  <c r="AL8622" i="3"/>
  <c r="AK8622" i="3"/>
  <c r="AJ8622" i="3"/>
  <c r="AI8622" i="3"/>
  <c r="AH8622" i="3"/>
  <c r="AQ8621" i="3"/>
  <c r="AP8621" i="3"/>
  <c r="AO8621" i="3"/>
  <c r="AN8621" i="3"/>
  <c r="AM8621" i="3"/>
  <c r="AL8621" i="3"/>
  <c r="AK8621" i="3"/>
  <c r="AJ8621" i="3"/>
  <c r="AI8621" i="3"/>
  <c r="AH8621" i="3"/>
  <c r="AQ8620" i="3"/>
  <c r="AP8620" i="3"/>
  <c r="AO8620" i="3"/>
  <c r="AN8620" i="3"/>
  <c r="AM8620" i="3"/>
  <c r="AL8620" i="3"/>
  <c r="AK8620" i="3"/>
  <c r="AJ8620" i="3"/>
  <c r="AI8620" i="3"/>
  <c r="AH8620" i="3"/>
  <c r="AQ8619" i="3"/>
  <c r="AP8619" i="3"/>
  <c r="AO8619" i="3"/>
  <c r="AN8619" i="3"/>
  <c r="AM8619" i="3"/>
  <c r="AL8619" i="3"/>
  <c r="AK8619" i="3"/>
  <c r="AJ8619" i="3"/>
  <c r="AI8619" i="3"/>
  <c r="AH8619" i="3"/>
  <c r="AQ8618" i="3"/>
  <c r="AP8618" i="3"/>
  <c r="AO8618" i="3"/>
  <c r="AN8618" i="3"/>
  <c r="AM8618" i="3"/>
  <c r="AL8618" i="3"/>
  <c r="AK8618" i="3"/>
  <c r="AJ8618" i="3"/>
  <c r="AI8618" i="3"/>
  <c r="AH8618" i="3"/>
  <c r="AQ8617" i="3"/>
  <c r="AP8617" i="3"/>
  <c r="AO8617" i="3"/>
  <c r="AN8617" i="3"/>
  <c r="AM8617" i="3"/>
  <c r="AL8617" i="3"/>
  <c r="AK8617" i="3"/>
  <c r="AJ8617" i="3"/>
  <c r="AI8617" i="3"/>
  <c r="AH8617" i="3"/>
  <c r="AQ8616" i="3"/>
  <c r="AP8616" i="3"/>
  <c r="AO8616" i="3"/>
  <c r="AN8616" i="3"/>
  <c r="AM8616" i="3"/>
  <c r="AL8616" i="3"/>
  <c r="AK8616" i="3"/>
  <c r="AJ8616" i="3"/>
  <c r="AI8616" i="3"/>
  <c r="AH8616" i="3"/>
  <c r="AQ8615" i="3"/>
  <c r="AP8615" i="3"/>
  <c r="AO8615" i="3"/>
  <c r="AN8615" i="3"/>
  <c r="AM8615" i="3"/>
  <c r="AL8615" i="3"/>
  <c r="AK8615" i="3"/>
  <c r="AJ8615" i="3"/>
  <c r="AI8615" i="3"/>
  <c r="AH8615" i="3"/>
  <c r="AQ8614" i="3"/>
  <c r="AP8614" i="3"/>
  <c r="AO8614" i="3"/>
  <c r="AN8614" i="3"/>
  <c r="AM8614" i="3"/>
  <c r="AL8614" i="3"/>
  <c r="AK8614" i="3"/>
  <c r="AJ8614" i="3"/>
  <c r="AI8614" i="3"/>
  <c r="AH8614" i="3"/>
  <c r="AQ8613" i="3"/>
  <c r="AP8613" i="3"/>
  <c r="AO8613" i="3"/>
  <c r="AN8613" i="3"/>
  <c r="AM8613" i="3"/>
  <c r="AL8613" i="3"/>
  <c r="AK8613" i="3"/>
  <c r="AJ8613" i="3"/>
  <c r="AI8613" i="3"/>
  <c r="AH8613" i="3"/>
  <c r="AQ8612" i="3"/>
  <c r="AP8612" i="3"/>
  <c r="AO8612" i="3"/>
  <c r="AN8612" i="3"/>
  <c r="AM8612" i="3"/>
  <c r="AL8612" i="3"/>
  <c r="AK8612" i="3"/>
  <c r="AJ8612" i="3"/>
  <c r="AI8612" i="3"/>
  <c r="AH8612" i="3"/>
  <c r="AQ8611" i="3"/>
  <c r="AP8611" i="3"/>
  <c r="AO8611" i="3"/>
  <c r="AN8611" i="3"/>
  <c r="AM8611" i="3"/>
  <c r="AL8611" i="3"/>
  <c r="AK8611" i="3"/>
  <c r="AJ8611" i="3"/>
  <c r="AI8611" i="3"/>
  <c r="AH8611" i="3"/>
  <c r="AQ8610" i="3"/>
  <c r="AP8610" i="3"/>
  <c r="AO8610" i="3"/>
  <c r="AN8610" i="3"/>
  <c r="AM8610" i="3"/>
  <c r="AL8610" i="3"/>
  <c r="AK8610" i="3"/>
  <c r="AJ8610" i="3"/>
  <c r="AI8610" i="3"/>
  <c r="AH8610" i="3"/>
  <c r="AQ8609" i="3"/>
  <c r="AP8609" i="3"/>
  <c r="AO8609" i="3"/>
  <c r="AN8609" i="3"/>
  <c r="AM8609" i="3"/>
  <c r="AL8609" i="3"/>
  <c r="AK8609" i="3"/>
  <c r="AJ8609" i="3"/>
  <c r="AI8609" i="3"/>
  <c r="AH8609" i="3"/>
  <c r="AQ8608" i="3"/>
  <c r="AP8608" i="3"/>
  <c r="AO8608" i="3"/>
  <c r="AN8608" i="3"/>
  <c r="AM8608" i="3"/>
  <c r="AL8608" i="3"/>
  <c r="AK8608" i="3"/>
  <c r="AJ8608" i="3"/>
  <c r="AI8608" i="3"/>
  <c r="AH8608" i="3"/>
  <c r="AQ8607" i="3"/>
  <c r="AP8607" i="3"/>
  <c r="AO8607" i="3"/>
  <c r="AN8607" i="3"/>
  <c r="AM8607" i="3"/>
  <c r="AL8607" i="3"/>
  <c r="AK8607" i="3"/>
  <c r="AJ8607" i="3"/>
  <c r="AI8607" i="3"/>
  <c r="AH8607" i="3"/>
  <c r="AQ8606" i="3"/>
  <c r="AP8606" i="3"/>
  <c r="AO8606" i="3"/>
  <c r="AN8606" i="3"/>
  <c r="AM8606" i="3"/>
  <c r="AL8606" i="3"/>
  <c r="AK8606" i="3"/>
  <c r="AJ8606" i="3"/>
  <c r="AI8606" i="3"/>
  <c r="AH8606" i="3"/>
  <c r="AQ8605" i="3"/>
  <c r="AP8605" i="3"/>
  <c r="AO8605" i="3"/>
  <c r="AN8605" i="3"/>
  <c r="AM8605" i="3"/>
  <c r="AL8605" i="3"/>
  <c r="AK8605" i="3"/>
  <c r="AJ8605" i="3"/>
  <c r="AI8605" i="3"/>
  <c r="AH8605" i="3"/>
  <c r="AQ8604" i="3"/>
  <c r="AP8604" i="3"/>
  <c r="AO8604" i="3"/>
  <c r="AN8604" i="3"/>
  <c r="AM8604" i="3"/>
  <c r="AL8604" i="3"/>
  <c r="AK8604" i="3"/>
  <c r="AJ8604" i="3"/>
  <c r="AI8604" i="3"/>
  <c r="AH8604" i="3"/>
  <c r="AQ8603" i="3"/>
  <c r="AP8603" i="3"/>
  <c r="AO8603" i="3"/>
  <c r="AN8603" i="3"/>
  <c r="AM8603" i="3"/>
  <c r="AL8603" i="3"/>
  <c r="AK8603" i="3"/>
  <c r="AJ8603" i="3"/>
  <c r="AI8603" i="3"/>
  <c r="AH8603" i="3"/>
  <c r="AQ8602" i="3"/>
  <c r="AP8602" i="3"/>
  <c r="AO8602" i="3"/>
  <c r="AN8602" i="3"/>
  <c r="AM8602" i="3"/>
  <c r="AL8602" i="3"/>
  <c r="AK8602" i="3"/>
  <c r="AJ8602" i="3"/>
  <c r="AI8602" i="3"/>
  <c r="AH8602" i="3"/>
  <c r="AQ8601" i="3"/>
  <c r="AP8601" i="3"/>
  <c r="AO8601" i="3"/>
  <c r="AN8601" i="3"/>
  <c r="AM8601" i="3"/>
  <c r="AL8601" i="3"/>
  <c r="AK8601" i="3"/>
  <c r="AJ8601" i="3"/>
  <c r="AI8601" i="3"/>
  <c r="AH8601" i="3"/>
  <c r="AQ8600" i="3"/>
  <c r="AP8600" i="3"/>
  <c r="AO8600" i="3"/>
  <c r="AN8600" i="3"/>
  <c r="AM8600" i="3"/>
  <c r="AL8600" i="3"/>
  <c r="AK8600" i="3"/>
  <c r="AJ8600" i="3"/>
  <c r="AI8600" i="3"/>
  <c r="AH8600" i="3"/>
  <c r="AQ8599" i="3"/>
  <c r="AP8599" i="3"/>
  <c r="AO8599" i="3"/>
  <c r="AN8599" i="3"/>
  <c r="AM8599" i="3"/>
  <c r="AL8599" i="3"/>
  <c r="AK8599" i="3"/>
  <c r="AJ8599" i="3"/>
  <c r="AI8599" i="3"/>
  <c r="AH8599" i="3"/>
  <c r="AQ8598" i="3"/>
  <c r="AP8598" i="3"/>
  <c r="AO8598" i="3"/>
  <c r="AN8598" i="3"/>
  <c r="AM8598" i="3"/>
  <c r="AL8598" i="3"/>
  <c r="AK8598" i="3"/>
  <c r="AJ8598" i="3"/>
  <c r="AI8598" i="3"/>
  <c r="AH8598" i="3"/>
  <c r="AQ8597" i="3"/>
  <c r="AP8597" i="3"/>
  <c r="AO8597" i="3"/>
  <c r="AN8597" i="3"/>
  <c r="AM8597" i="3"/>
  <c r="AL8597" i="3"/>
  <c r="AK8597" i="3"/>
  <c r="AJ8597" i="3"/>
  <c r="AI8597" i="3"/>
  <c r="AH8597" i="3"/>
  <c r="AQ8596" i="3"/>
  <c r="AP8596" i="3"/>
  <c r="AO8596" i="3"/>
  <c r="AN8596" i="3"/>
  <c r="AM8596" i="3"/>
  <c r="AL8596" i="3"/>
  <c r="AK8596" i="3"/>
  <c r="AJ8596" i="3"/>
  <c r="AI8596" i="3"/>
  <c r="AH8596" i="3"/>
  <c r="AQ8595" i="3"/>
  <c r="AP8595" i="3"/>
  <c r="AO8595" i="3"/>
  <c r="AN8595" i="3"/>
  <c r="AM8595" i="3"/>
  <c r="AL8595" i="3"/>
  <c r="AK8595" i="3"/>
  <c r="AJ8595" i="3"/>
  <c r="AI8595" i="3"/>
  <c r="AH8595" i="3"/>
  <c r="AQ8594" i="3"/>
  <c r="AP8594" i="3"/>
  <c r="AO8594" i="3"/>
  <c r="AN8594" i="3"/>
  <c r="AM8594" i="3"/>
  <c r="AL8594" i="3"/>
  <c r="AK8594" i="3"/>
  <c r="AJ8594" i="3"/>
  <c r="AI8594" i="3"/>
  <c r="AH8594" i="3"/>
  <c r="AQ8593" i="3"/>
  <c r="AP8593" i="3"/>
  <c r="AO8593" i="3"/>
  <c r="AN8593" i="3"/>
  <c r="AM8593" i="3"/>
  <c r="AL8593" i="3"/>
  <c r="AK8593" i="3"/>
  <c r="AJ8593" i="3"/>
  <c r="AI8593" i="3"/>
  <c r="AH8593" i="3"/>
  <c r="AQ8592" i="3"/>
  <c r="AP8592" i="3"/>
  <c r="AO8592" i="3"/>
  <c r="AN8592" i="3"/>
  <c r="AM8592" i="3"/>
  <c r="AL8592" i="3"/>
  <c r="AK8592" i="3"/>
  <c r="AJ8592" i="3"/>
  <c r="AI8592" i="3"/>
  <c r="AH8592" i="3"/>
  <c r="AQ8591" i="3"/>
  <c r="AP8591" i="3"/>
  <c r="AO8591" i="3"/>
  <c r="AN8591" i="3"/>
  <c r="AM8591" i="3"/>
  <c r="AL8591" i="3"/>
  <c r="AK8591" i="3"/>
  <c r="AJ8591" i="3"/>
  <c r="AI8591" i="3"/>
  <c r="AH8591" i="3"/>
  <c r="AQ8590" i="3"/>
  <c r="AP8590" i="3"/>
  <c r="AO8590" i="3"/>
  <c r="AN8590" i="3"/>
  <c r="AM8590" i="3"/>
  <c r="AL8590" i="3"/>
  <c r="AK8590" i="3"/>
  <c r="AJ8590" i="3"/>
  <c r="AI8590" i="3"/>
  <c r="AH8590" i="3"/>
  <c r="AQ8589" i="3"/>
  <c r="AP8589" i="3"/>
  <c r="AO8589" i="3"/>
  <c r="AN8589" i="3"/>
  <c r="AM8589" i="3"/>
  <c r="AL8589" i="3"/>
  <c r="AK8589" i="3"/>
  <c r="AJ8589" i="3"/>
  <c r="AI8589" i="3"/>
  <c r="AH8589" i="3"/>
  <c r="AQ8588" i="3"/>
  <c r="AP8588" i="3"/>
  <c r="AO8588" i="3"/>
  <c r="AN8588" i="3"/>
  <c r="AM8588" i="3"/>
  <c r="AL8588" i="3"/>
  <c r="AK8588" i="3"/>
  <c r="AJ8588" i="3"/>
  <c r="AI8588" i="3"/>
  <c r="AH8588" i="3"/>
  <c r="AQ8587" i="3"/>
  <c r="AP8587" i="3"/>
  <c r="AO8587" i="3"/>
  <c r="AN8587" i="3"/>
  <c r="AM8587" i="3"/>
  <c r="AL8587" i="3"/>
  <c r="AK8587" i="3"/>
  <c r="AJ8587" i="3"/>
  <c r="AI8587" i="3"/>
  <c r="AH8587" i="3"/>
  <c r="AQ8586" i="3"/>
  <c r="AP8586" i="3"/>
  <c r="AO8586" i="3"/>
  <c r="AN8586" i="3"/>
  <c r="AM8586" i="3"/>
  <c r="AL8586" i="3"/>
  <c r="AK8586" i="3"/>
  <c r="AJ8586" i="3"/>
  <c r="AI8586" i="3"/>
  <c r="AH8586" i="3"/>
  <c r="AQ8585" i="3"/>
  <c r="AP8585" i="3"/>
  <c r="AO8585" i="3"/>
  <c r="AN8585" i="3"/>
  <c r="AM8585" i="3"/>
  <c r="AL8585" i="3"/>
  <c r="AK8585" i="3"/>
  <c r="AJ8585" i="3"/>
  <c r="AI8585" i="3"/>
  <c r="AH8585" i="3"/>
  <c r="AQ8584" i="3"/>
  <c r="AP8584" i="3"/>
  <c r="AO8584" i="3"/>
  <c r="AN8584" i="3"/>
  <c r="AM8584" i="3"/>
  <c r="AL8584" i="3"/>
  <c r="AK8584" i="3"/>
  <c r="AJ8584" i="3"/>
  <c r="AI8584" i="3"/>
  <c r="AH8584" i="3"/>
  <c r="AQ8583" i="3"/>
  <c r="AP8583" i="3"/>
  <c r="AO8583" i="3"/>
  <c r="AN8583" i="3"/>
  <c r="AM8583" i="3"/>
  <c r="AL8583" i="3"/>
  <c r="AK8583" i="3"/>
  <c r="AJ8583" i="3"/>
  <c r="AI8583" i="3"/>
  <c r="AH8583" i="3"/>
  <c r="AQ8582" i="3"/>
  <c r="AP8582" i="3"/>
  <c r="AO8582" i="3"/>
  <c r="AN8582" i="3"/>
  <c r="AM8582" i="3"/>
  <c r="AL8582" i="3"/>
  <c r="AK8582" i="3"/>
  <c r="AJ8582" i="3"/>
  <c r="AI8582" i="3"/>
  <c r="AH8582" i="3"/>
  <c r="AQ8581" i="3"/>
  <c r="AP8581" i="3"/>
  <c r="AO8581" i="3"/>
  <c r="AN8581" i="3"/>
  <c r="AM8581" i="3"/>
  <c r="AL8581" i="3"/>
  <c r="AK8581" i="3"/>
  <c r="AJ8581" i="3"/>
  <c r="AI8581" i="3"/>
  <c r="AH8581" i="3"/>
  <c r="AQ8580" i="3"/>
  <c r="AP8580" i="3"/>
  <c r="AO8580" i="3"/>
  <c r="AN8580" i="3"/>
  <c r="AM8580" i="3"/>
  <c r="AL8580" i="3"/>
  <c r="AK8580" i="3"/>
  <c r="AJ8580" i="3"/>
  <c r="AI8580" i="3"/>
  <c r="AH8580" i="3"/>
  <c r="AQ8579" i="3"/>
  <c r="AP8579" i="3"/>
  <c r="AO8579" i="3"/>
  <c r="AN8579" i="3"/>
  <c r="AM8579" i="3"/>
  <c r="AL8579" i="3"/>
  <c r="AK8579" i="3"/>
  <c r="AJ8579" i="3"/>
  <c r="AI8579" i="3"/>
  <c r="AH8579" i="3"/>
  <c r="AQ8578" i="3"/>
  <c r="AP8578" i="3"/>
  <c r="AO8578" i="3"/>
  <c r="AN8578" i="3"/>
  <c r="AM8578" i="3"/>
  <c r="AL8578" i="3"/>
  <c r="AK8578" i="3"/>
  <c r="AJ8578" i="3"/>
  <c r="AI8578" i="3"/>
  <c r="AH8578" i="3"/>
  <c r="AQ8577" i="3"/>
  <c r="AP8577" i="3"/>
  <c r="AO8577" i="3"/>
  <c r="AN8577" i="3"/>
  <c r="AM8577" i="3"/>
  <c r="AL8577" i="3"/>
  <c r="AK8577" i="3"/>
  <c r="AJ8577" i="3"/>
  <c r="AI8577" i="3"/>
  <c r="AH8577" i="3"/>
  <c r="AQ8576" i="3"/>
  <c r="AP8576" i="3"/>
  <c r="AO8576" i="3"/>
  <c r="AN8576" i="3"/>
  <c r="AM8576" i="3"/>
  <c r="AL8576" i="3"/>
  <c r="AK8576" i="3"/>
  <c r="AJ8576" i="3"/>
  <c r="AI8576" i="3"/>
  <c r="AH8576" i="3"/>
  <c r="AQ8575" i="3"/>
  <c r="AP8575" i="3"/>
  <c r="AO8575" i="3"/>
  <c r="AN8575" i="3"/>
  <c r="AM8575" i="3"/>
  <c r="AL8575" i="3"/>
  <c r="AK8575" i="3"/>
  <c r="AJ8575" i="3"/>
  <c r="AI8575" i="3"/>
  <c r="AH8575" i="3"/>
  <c r="AQ8574" i="3"/>
  <c r="AP8574" i="3"/>
  <c r="AO8574" i="3"/>
  <c r="AN8574" i="3"/>
  <c r="AM8574" i="3"/>
  <c r="AL8574" i="3"/>
  <c r="AK8574" i="3"/>
  <c r="AJ8574" i="3"/>
  <c r="AI8574" i="3"/>
  <c r="AH8574" i="3"/>
  <c r="AQ8573" i="3"/>
  <c r="AP8573" i="3"/>
  <c r="AO8573" i="3"/>
  <c r="AN8573" i="3"/>
  <c r="AM8573" i="3"/>
  <c r="AL8573" i="3"/>
  <c r="AK8573" i="3"/>
  <c r="AJ8573" i="3"/>
  <c r="AI8573" i="3"/>
  <c r="AH8573" i="3"/>
  <c r="AQ8572" i="3"/>
  <c r="AP8572" i="3"/>
  <c r="AO8572" i="3"/>
  <c r="AN8572" i="3"/>
  <c r="AM8572" i="3"/>
  <c r="AL8572" i="3"/>
  <c r="AK8572" i="3"/>
  <c r="AJ8572" i="3"/>
  <c r="AI8572" i="3"/>
  <c r="AH8572" i="3"/>
  <c r="AQ8571" i="3"/>
  <c r="AP8571" i="3"/>
  <c r="AO8571" i="3"/>
  <c r="AN8571" i="3"/>
  <c r="AM8571" i="3"/>
  <c r="AL8571" i="3"/>
  <c r="AK8571" i="3"/>
  <c r="AJ8571" i="3"/>
  <c r="AI8571" i="3"/>
  <c r="AH8571" i="3"/>
  <c r="AQ8570" i="3"/>
  <c r="AP8570" i="3"/>
  <c r="AO8570" i="3"/>
  <c r="AN8570" i="3"/>
  <c r="AM8570" i="3"/>
  <c r="AL8570" i="3"/>
  <c r="AK8570" i="3"/>
  <c r="AJ8570" i="3"/>
  <c r="AI8570" i="3"/>
  <c r="AH8570" i="3"/>
  <c r="AQ8569" i="3"/>
  <c r="AP8569" i="3"/>
  <c r="AO8569" i="3"/>
  <c r="AN8569" i="3"/>
  <c r="AM8569" i="3"/>
  <c r="AL8569" i="3"/>
  <c r="AK8569" i="3"/>
  <c r="AJ8569" i="3"/>
  <c r="AI8569" i="3"/>
  <c r="AH8569" i="3"/>
  <c r="AQ8568" i="3"/>
  <c r="AP8568" i="3"/>
  <c r="AO8568" i="3"/>
  <c r="AN8568" i="3"/>
  <c r="AM8568" i="3"/>
  <c r="AL8568" i="3"/>
  <c r="AK8568" i="3"/>
  <c r="AJ8568" i="3"/>
  <c r="AI8568" i="3"/>
  <c r="AH8568" i="3"/>
  <c r="AQ8567" i="3"/>
  <c r="AP8567" i="3"/>
  <c r="AO8567" i="3"/>
  <c r="AN8567" i="3"/>
  <c r="AM8567" i="3"/>
  <c r="AL8567" i="3"/>
  <c r="AK8567" i="3"/>
  <c r="AJ8567" i="3"/>
  <c r="AI8567" i="3"/>
  <c r="AH8567" i="3"/>
  <c r="AQ8566" i="3"/>
  <c r="AP8566" i="3"/>
  <c r="AO8566" i="3"/>
  <c r="AN8566" i="3"/>
  <c r="AM8566" i="3"/>
  <c r="AL8566" i="3"/>
  <c r="AK8566" i="3"/>
  <c r="AJ8566" i="3"/>
  <c r="AI8566" i="3"/>
  <c r="AH8566" i="3"/>
  <c r="AQ8565" i="3"/>
  <c r="AP8565" i="3"/>
  <c r="AO8565" i="3"/>
  <c r="AN8565" i="3"/>
  <c r="AM8565" i="3"/>
  <c r="AL8565" i="3"/>
  <c r="AK8565" i="3"/>
  <c r="AJ8565" i="3"/>
  <c r="AI8565" i="3"/>
  <c r="AH8565" i="3"/>
  <c r="AQ8564" i="3"/>
  <c r="AP8564" i="3"/>
  <c r="AO8564" i="3"/>
  <c r="AN8564" i="3"/>
  <c r="AM8564" i="3"/>
  <c r="AL8564" i="3"/>
  <c r="AK8564" i="3"/>
  <c r="AJ8564" i="3"/>
  <c r="AI8564" i="3"/>
  <c r="AH8564" i="3"/>
  <c r="AQ8563" i="3"/>
  <c r="AP8563" i="3"/>
  <c r="AO8563" i="3"/>
  <c r="AN8563" i="3"/>
  <c r="AM8563" i="3"/>
  <c r="AL8563" i="3"/>
  <c r="AK8563" i="3"/>
  <c r="AJ8563" i="3"/>
  <c r="AI8563" i="3"/>
  <c r="AH8563" i="3"/>
  <c r="AQ8562" i="3"/>
  <c r="AP8562" i="3"/>
  <c r="AO8562" i="3"/>
  <c r="AN8562" i="3"/>
  <c r="AM8562" i="3"/>
  <c r="AL8562" i="3"/>
  <c r="AK8562" i="3"/>
  <c r="AJ8562" i="3"/>
  <c r="AI8562" i="3"/>
  <c r="AH8562" i="3"/>
  <c r="AQ8561" i="3"/>
  <c r="AP8561" i="3"/>
  <c r="AO8561" i="3"/>
  <c r="AN8561" i="3"/>
  <c r="AM8561" i="3"/>
  <c r="AL8561" i="3"/>
  <c r="AK8561" i="3"/>
  <c r="AJ8561" i="3"/>
  <c r="AI8561" i="3"/>
  <c r="AH8561" i="3"/>
  <c r="AQ8560" i="3"/>
  <c r="AP8560" i="3"/>
  <c r="AO8560" i="3"/>
  <c r="AN8560" i="3"/>
  <c r="AM8560" i="3"/>
  <c r="AL8560" i="3"/>
  <c r="AK8560" i="3"/>
  <c r="AJ8560" i="3"/>
  <c r="AI8560" i="3"/>
  <c r="AH8560" i="3"/>
  <c r="AQ8559" i="3"/>
  <c r="AP8559" i="3"/>
  <c r="AO8559" i="3"/>
  <c r="AN8559" i="3"/>
  <c r="AM8559" i="3"/>
  <c r="AL8559" i="3"/>
  <c r="AK8559" i="3"/>
  <c r="AJ8559" i="3"/>
  <c r="AI8559" i="3"/>
  <c r="AH8559" i="3"/>
  <c r="AQ8558" i="3"/>
  <c r="AP8558" i="3"/>
  <c r="AO8558" i="3"/>
  <c r="AN8558" i="3"/>
  <c r="AM8558" i="3"/>
  <c r="AL8558" i="3"/>
  <c r="AK8558" i="3"/>
  <c r="AJ8558" i="3"/>
  <c r="AI8558" i="3"/>
  <c r="AH8558" i="3"/>
  <c r="AQ8557" i="3"/>
  <c r="AP8557" i="3"/>
  <c r="AO8557" i="3"/>
  <c r="AN8557" i="3"/>
  <c r="AM8557" i="3"/>
  <c r="AL8557" i="3"/>
  <c r="AK8557" i="3"/>
  <c r="AJ8557" i="3"/>
  <c r="AI8557" i="3"/>
  <c r="AH8557" i="3"/>
  <c r="AQ8556" i="3"/>
  <c r="AP8556" i="3"/>
  <c r="AO8556" i="3"/>
  <c r="AN8556" i="3"/>
  <c r="AM8556" i="3"/>
  <c r="AL8556" i="3"/>
  <c r="AK8556" i="3"/>
  <c r="AJ8556" i="3"/>
  <c r="AI8556" i="3"/>
  <c r="AH8556" i="3"/>
  <c r="AQ8555" i="3"/>
  <c r="AP8555" i="3"/>
  <c r="AO8555" i="3"/>
  <c r="AN8555" i="3"/>
  <c r="AM8555" i="3"/>
  <c r="AL8555" i="3"/>
  <c r="AK8555" i="3"/>
  <c r="AJ8555" i="3"/>
  <c r="AI8555" i="3"/>
  <c r="AH8555" i="3"/>
  <c r="AQ8554" i="3"/>
  <c r="AP8554" i="3"/>
  <c r="AO8554" i="3"/>
  <c r="AN8554" i="3"/>
  <c r="AM8554" i="3"/>
  <c r="AL8554" i="3"/>
  <c r="AK8554" i="3"/>
  <c r="AJ8554" i="3"/>
  <c r="AI8554" i="3"/>
  <c r="AH8554" i="3"/>
  <c r="AQ8553" i="3"/>
  <c r="AP8553" i="3"/>
  <c r="AO8553" i="3"/>
  <c r="AN8553" i="3"/>
  <c r="AM8553" i="3"/>
  <c r="AL8553" i="3"/>
  <c r="AK8553" i="3"/>
  <c r="AJ8553" i="3"/>
  <c r="AI8553" i="3"/>
  <c r="AH8553" i="3"/>
  <c r="AQ8552" i="3"/>
  <c r="AP8552" i="3"/>
  <c r="AO8552" i="3"/>
  <c r="AN8552" i="3"/>
  <c r="AM8552" i="3"/>
  <c r="AL8552" i="3"/>
  <c r="AK8552" i="3"/>
  <c r="AJ8552" i="3"/>
  <c r="AI8552" i="3"/>
  <c r="AH8552" i="3"/>
  <c r="AQ8551" i="3"/>
  <c r="AP8551" i="3"/>
  <c r="AO8551" i="3"/>
  <c r="AN8551" i="3"/>
  <c r="AM8551" i="3"/>
  <c r="AL8551" i="3"/>
  <c r="AK8551" i="3"/>
  <c r="AJ8551" i="3"/>
  <c r="AI8551" i="3"/>
  <c r="AH8551" i="3"/>
  <c r="AQ8550" i="3"/>
  <c r="AP8550" i="3"/>
  <c r="AO8550" i="3"/>
  <c r="AN8550" i="3"/>
  <c r="AM8550" i="3"/>
  <c r="AL8550" i="3"/>
  <c r="AK8550" i="3"/>
  <c r="AJ8550" i="3"/>
  <c r="AI8550" i="3"/>
  <c r="AH8550" i="3"/>
  <c r="AQ8549" i="3"/>
  <c r="AP8549" i="3"/>
  <c r="AO8549" i="3"/>
  <c r="AN8549" i="3"/>
  <c r="AM8549" i="3"/>
  <c r="AL8549" i="3"/>
  <c r="AK8549" i="3"/>
  <c r="AJ8549" i="3"/>
  <c r="AI8549" i="3"/>
  <c r="AH8549" i="3"/>
  <c r="AQ8548" i="3"/>
  <c r="AP8548" i="3"/>
  <c r="AO8548" i="3"/>
  <c r="AN8548" i="3"/>
  <c r="AM8548" i="3"/>
  <c r="AL8548" i="3"/>
  <c r="AK8548" i="3"/>
  <c r="AJ8548" i="3"/>
  <c r="AI8548" i="3"/>
  <c r="AH8548" i="3"/>
  <c r="AQ8547" i="3"/>
  <c r="AP8547" i="3"/>
  <c r="AO8547" i="3"/>
  <c r="AN8547" i="3"/>
  <c r="AM8547" i="3"/>
  <c r="AL8547" i="3"/>
  <c r="AK8547" i="3"/>
  <c r="AJ8547" i="3"/>
  <c r="AI8547" i="3"/>
  <c r="AH8547" i="3"/>
  <c r="AQ8546" i="3"/>
  <c r="AP8546" i="3"/>
  <c r="AO8546" i="3"/>
  <c r="AN8546" i="3"/>
  <c r="AM8546" i="3"/>
  <c r="AL8546" i="3"/>
  <c r="AK8546" i="3"/>
  <c r="AJ8546" i="3"/>
  <c r="AI8546" i="3"/>
  <c r="AH8546" i="3"/>
  <c r="AQ8545" i="3"/>
  <c r="AP8545" i="3"/>
  <c r="AO8545" i="3"/>
  <c r="AN8545" i="3"/>
  <c r="AM8545" i="3"/>
  <c r="AL8545" i="3"/>
  <c r="AK8545" i="3"/>
  <c r="AJ8545" i="3"/>
  <c r="AI8545" i="3"/>
  <c r="AH8545" i="3"/>
  <c r="AQ8544" i="3"/>
  <c r="AP8544" i="3"/>
  <c r="AO8544" i="3"/>
  <c r="AN8544" i="3"/>
  <c r="AM8544" i="3"/>
  <c r="AL8544" i="3"/>
  <c r="AK8544" i="3"/>
  <c r="AJ8544" i="3"/>
  <c r="AI8544" i="3"/>
  <c r="AH8544" i="3"/>
  <c r="AQ8543" i="3"/>
  <c r="AP8543" i="3"/>
  <c r="AO8543" i="3"/>
  <c r="AN8543" i="3"/>
  <c r="AM8543" i="3"/>
  <c r="AL8543" i="3"/>
  <c r="AK8543" i="3"/>
  <c r="AJ8543" i="3"/>
  <c r="AI8543" i="3"/>
  <c r="AH8543" i="3"/>
  <c r="AQ8542" i="3"/>
  <c r="AP8542" i="3"/>
  <c r="AO8542" i="3"/>
  <c r="AN8542" i="3"/>
  <c r="AM8542" i="3"/>
  <c r="AL8542" i="3"/>
  <c r="AK8542" i="3"/>
  <c r="AJ8542" i="3"/>
  <c r="AI8542" i="3"/>
  <c r="AH8542" i="3"/>
  <c r="AQ8541" i="3"/>
  <c r="AP8541" i="3"/>
  <c r="AO8541" i="3"/>
  <c r="AN8541" i="3"/>
  <c r="AM8541" i="3"/>
  <c r="AL8541" i="3"/>
  <c r="AK8541" i="3"/>
  <c r="AJ8541" i="3"/>
  <c r="AI8541" i="3"/>
  <c r="AH8541" i="3"/>
  <c r="AQ8540" i="3"/>
  <c r="AP8540" i="3"/>
  <c r="AO8540" i="3"/>
  <c r="AN8540" i="3"/>
  <c r="AM8540" i="3"/>
  <c r="AL8540" i="3"/>
  <c r="AK8540" i="3"/>
  <c r="AJ8540" i="3"/>
  <c r="AI8540" i="3"/>
  <c r="AH8540" i="3"/>
  <c r="AQ8539" i="3"/>
  <c r="AP8539" i="3"/>
  <c r="AO8539" i="3"/>
  <c r="AN8539" i="3"/>
  <c r="AM8539" i="3"/>
  <c r="AL8539" i="3"/>
  <c r="AK8539" i="3"/>
  <c r="AJ8539" i="3"/>
  <c r="AI8539" i="3"/>
  <c r="AH8539" i="3"/>
  <c r="AQ8538" i="3"/>
  <c r="AP8538" i="3"/>
  <c r="AO8538" i="3"/>
  <c r="AN8538" i="3"/>
  <c r="AM8538" i="3"/>
  <c r="AL8538" i="3"/>
  <c r="AK8538" i="3"/>
  <c r="AJ8538" i="3"/>
  <c r="AI8538" i="3"/>
  <c r="AH8538" i="3"/>
  <c r="AQ8537" i="3"/>
  <c r="AP8537" i="3"/>
  <c r="AO8537" i="3"/>
  <c r="AN8537" i="3"/>
  <c r="AM8537" i="3"/>
  <c r="AL8537" i="3"/>
  <c r="AK8537" i="3"/>
  <c r="AJ8537" i="3"/>
  <c r="AI8537" i="3"/>
  <c r="AH8537" i="3"/>
  <c r="AQ8536" i="3"/>
  <c r="AP8536" i="3"/>
  <c r="AO8536" i="3"/>
  <c r="AN8536" i="3"/>
  <c r="AM8536" i="3"/>
  <c r="AL8536" i="3"/>
  <c r="AK8536" i="3"/>
  <c r="AJ8536" i="3"/>
  <c r="AI8536" i="3"/>
  <c r="AH8536" i="3"/>
  <c r="AQ8535" i="3"/>
  <c r="AP8535" i="3"/>
  <c r="AO8535" i="3"/>
  <c r="AN8535" i="3"/>
  <c r="AM8535" i="3"/>
  <c r="AL8535" i="3"/>
  <c r="AK8535" i="3"/>
  <c r="AJ8535" i="3"/>
  <c r="AI8535" i="3"/>
  <c r="AH8535" i="3"/>
  <c r="AQ8534" i="3"/>
  <c r="AP8534" i="3"/>
  <c r="AO8534" i="3"/>
  <c r="AN8534" i="3"/>
  <c r="AM8534" i="3"/>
  <c r="AL8534" i="3"/>
  <c r="AK8534" i="3"/>
  <c r="AJ8534" i="3"/>
  <c r="AI8534" i="3"/>
  <c r="AH8534" i="3"/>
  <c r="AQ8533" i="3"/>
  <c r="AP8533" i="3"/>
  <c r="AO8533" i="3"/>
  <c r="AN8533" i="3"/>
  <c r="AM8533" i="3"/>
  <c r="AL8533" i="3"/>
  <c r="AK8533" i="3"/>
  <c r="AJ8533" i="3"/>
  <c r="AI8533" i="3"/>
  <c r="AH8533" i="3"/>
  <c r="AQ8532" i="3"/>
  <c r="AP8532" i="3"/>
  <c r="AO8532" i="3"/>
  <c r="AN8532" i="3"/>
  <c r="AM8532" i="3"/>
  <c r="AL8532" i="3"/>
  <c r="AK8532" i="3"/>
  <c r="AJ8532" i="3"/>
  <c r="AI8532" i="3"/>
  <c r="AH8532" i="3"/>
  <c r="AQ8531" i="3"/>
  <c r="AP8531" i="3"/>
  <c r="AO8531" i="3"/>
  <c r="AN8531" i="3"/>
  <c r="AM8531" i="3"/>
  <c r="AL8531" i="3"/>
  <c r="AK8531" i="3"/>
  <c r="AJ8531" i="3"/>
  <c r="AI8531" i="3"/>
  <c r="AH8531" i="3"/>
  <c r="AQ8530" i="3"/>
  <c r="AP8530" i="3"/>
  <c r="AO8530" i="3"/>
  <c r="AN8530" i="3"/>
  <c r="AM8530" i="3"/>
  <c r="AL8530" i="3"/>
  <c r="AK8530" i="3"/>
  <c r="AJ8530" i="3"/>
  <c r="AI8530" i="3"/>
  <c r="AH8530" i="3"/>
  <c r="AQ8529" i="3"/>
  <c r="AP8529" i="3"/>
  <c r="AO8529" i="3"/>
  <c r="AN8529" i="3"/>
  <c r="AM8529" i="3"/>
  <c r="AL8529" i="3"/>
  <c r="AK8529" i="3"/>
  <c r="AJ8529" i="3"/>
  <c r="AI8529" i="3"/>
  <c r="AH8529" i="3"/>
  <c r="AQ8528" i="3"/>
  <c r="AP8528" i="3"/>
  <c r="AO8528" i="3"/>
  <c r="AN8528" i="3"/>
  <c r="AM8528" i="3"/>
  <c r="AL8528" i="3"/>
  <c r="AK8528" i="3"/>
  <c r="AJ8528" i="3"/>
  <c r="AI8528" i="3"/>
  <c r="AH8528" i="3"/>
  <c r="AQ8527" i="3"/>
  <c r="AP8527" i="3"/>
  <c r="AO8527" i="3"/>
  <c r="AN8527" i="3"/>
  <c r="AM8527" i="3"/>
  <c r="AL8527" i="3"/>
  <c r="AK8527" i="3"/>
  <c r="AJ8527" i="3"/>
  <c r="AI8527" i="3"/>
  <c r="AH8527" i="3"/>
  <c r="AQ8526" i="3"/>
  <c r="AP8526" i="3"/>
  <c r="AO8526" i="3"/>
  <c r="AN8526" i="3"/>
  <c r="AM8526" i="3"/>
  <c r="AL8526" i="3"/>
  <c r="AK8526" i="3"/>
  <c r="AJ8526" i="3"/>
  <c r="AI8526" i="3"/>
  <c r="AH8526" i="3"/>
  <c r="AQ8525" i="3"/>
  <c r="AP8525" i="3"/>
  <c r="AO8525" i="3"/>
  <c r="AN8525" i="3"/>
  <c r="AM8525" i="3"/>
  <c r="AL8525" i="3"/>
  <c r="AK8525" i="3"/>
  <c r="AJ8525" i="3"/>
  <c r="AI8525" i="3"/>
  <c r="AH8525" i="3"/>
  <c r="AQ8524" i="3"/>
  <c r="AP8524" i="3"/>
  <c r="AO8524" i="3"/>
  <c r="AN8524" i="3"/>
  <c r="AM8524" i="3"/>
  <c r="AL8524" i="3"/>
  <c r="AK8524" i="3"/>
  <c r="AJ8524" i="3"/>
  <c r="AI8524" i="3"/>
  <c r="AH8524" i="3"/>
  <c r="AQ8523" i="3"/>
  <c r="AP8523" i="3"/>
  <c r="AO8523" i="3"/>
  <c r="AN8523" i="3"/>
  <c r="AM8523" i="3"/>
  <c r="AL8523" i="3"/>
  <c r="AK8523" i="3"/>
  <c r="AJ8523" i="3"/>
  <c r="AI8523" i="3"/>
  <c r="AH8523" i="3"/>
  <c r="AQ8522" i="3"/>
  <c r="AP8522" i="3"/>
  <c r="AO8522" i="3"/>
  <c r="AN8522" i="3"/>
  <c r="AM8522" i="3"/>
  <c r="AL8522" i="3"/>
  <c r="AK8522" i="3"/>
  <c r="AJ8522" i="3"/>
  <c r="AI8522" i="3"/>
  <c r="AH8522" i="3"/>
  <c r="AQ8521" i="3"/>
  <c r="AP8521" i="3"/>
  <c r="AO8521" i="3"/>
  <c r="AN8521" i="3"/>
  <c r="AM8521" i="3"/>
  <c r="AL8521" i="3"/>
  <c r="AK8521" i="3"/>
  <c r="AJ8521" i="3"/>
  <c r="AI8521" i="3"/>
  <c r="AH8521" i="3"/>
  <c r="AQ8520" i="3"/>
  <c r="AP8520" i="3"/>
  <c r="AO8520" i="3"/>
  <c r="AN8520" i="3"/>
  <c r="AM8520" i="3"/>
  <c r="AL8520" i="3"/>
  <c r="AK8520" i="3"/>
  <c r="AJ8520" i="3"/>
  <c r="AI8520" i="3"/>
  <c r="AH8520" i="3"/>
  <c r="AQ8519" i="3"/>
  <c r="AP8519" i="3"/>
  <c r="AO8519" i="3"/>
  <c r="AN8519" i="3"/>
  <c r="AM8519" i="3"/>
  <c r="AL8519" i="3"/>
  <c r="AK8519" i="3"/>
  <c r="AJ8519" i="3"/>
  <c r="AI8519" i="3"/>
  <c r="AH8519" i="3"/>
  <c r="AQ8518" i="3"/>
  <c r="AP8518" i="3"/>
  <c r="AO8518" i="3"/>
  <c r="AN8518" i="3"/>
  <c r="AM8518" i="3"/>
  <c r="AL8518" i="3"/>
  <c r="AK8518" i="3"/>
  <c r="AJ8518" i="3"/>
  <c r="AI8518" i="3"/>
  <c r="AH8518" i="3"/>
  <c r="AQ8517" i="3"/>
  <c r="AP8517" i="3"/>
  <c r="AO8517" i="3"/>
  <c r="AN8517" i="3"/>
  <c r="AM8517" i="3"/>
  <c r="AL8517" i="3"/>
  <c r="AK8517" i="3"/>
  <c r="AJ8517" i="3"/>
  <c r="AI8517" i="3"/>
  <c r="AH8517" i="3"/>
  <c r="AQ8516" i="3"/>
  <c r="AP8516" i="3"/>
  <c r="AO8516" i="3"/>
  <c r="AN8516" i="3"/>
  <c r="AM8516" i="3"/>
  <c r="AL8516" i="3"/>
  <c r="AK8516" i="3"/>
  <c r="AJ8516" i="3"/>
  <c r="AI8516" i="3"/>
  <c r="AH8516" i="3"/>
  <c r="AQ8515" i="3"/>
  <c r="AP8515" i="3"/>
  <c r="AO8515" i="3"/>
  <c r="AN8515" i="3"/>
  <c r="AM8515" i="3"/>
  <c r="AL8515" i="3"/>
  <c r="AK8515" i="3"/>
  <c r="AJ8515" i="3"/>
  <c r="AI8515" i="3"/>
  <c r="AH8515" i="3"/>
  <c r="AQ8514" i="3"/>
  <c r="AP8514" i="3"/>
  <c r="AO8514" i="3"/>
  <c r="AN8514" i="3"/>
  <c r="AM8514" i="3"/>
  <c r="AL8514" i="3"/>
  <c r="AK8514" i="3"/>
  <c r="AJ8514" i="3"/>
  <c r="AI8514" i="3"/>
  <c r="AH8514" i="3"/>
  <c r="AQ8513" i="3"/>
  <c r="AP8513" i="3"/>
  <c r="AO8513" i="3"/>
  <c r="AN8513" i="3"/>
  <c r="AM8513" i="3"/>
  <c r="AL8513" i="3"/>
  <c r="AK8513" i="3"/>
  <c r="AJ8513" i="3"/>
  <c r="AI8513" i="3"/>
  <c r="AH8513" i="3"/>
  <c r="AQ8512" i="3"/>
  <c r="AP8512" i="3"/>
  <c r="AO8512" i="3"/>
  <c r="AN8512" i="3"/>
  <c r="AM8512" i="3"/>
  <c r="AL8512" i="3"/>
  <c r="AK8512" i="3"/>
  <c r="AJ8512" i="3"/>
  <c r="AI8512" i="3"/>
  <c r="AH8512" i="3"/>
  <c r="AQ8511" i="3"/>
  <c r="AP8511" i="3"/>
  <c r="AO8511" i="3"/>
  <c r="AN8511" i="3"/>
  <c r="AM8511" i="3"/>
  <c r="AL8511" i="3"/>
  <c r="AK8511" i="3"/>
  <c r="AJ8511" i="3"/>
  <c r="AI8511" i="3"/>
  <c r="AH8511" i="3"/>
  <c r="AQ8510" i="3"/>
  <c r="AP8510" i="3"/>
  <c r="AO8510" i="3"/>
  <c r="AN8510" i="3"/>
  <c r="AM8510" i="3"/>
  <c r="AL8510" i="3"/>
  <c r="AK8510" i="3"/>
  <c r="AJ8510" i="3"/>
  <c r="AI8510" i="3"/>
  <c r="AH8510" i="3"/>
  <c r="AQ8509" i="3"/>
  <c r="AP8509" i="3"/>
  <c r="AO8509" i="3"/>
  <c r="AN8509" i="3"/>
  <c r="AM8509" i="3"/>
  <c r="AL8509" i="3"/>
  <c r="AK8509" i="3"/>
  <c r="AJ8509" i="3"/>
  <c r="AI8509" i="3"/>
  <c r="AH8509" i="3"/>
  <c r="AQ8508" i="3"/>
  <c r="AP8508" i="3"/>
  <c r="AO8508" i="3"/>
  <c r="AN8508" i="3"/>
  <c r="AM8508" i="3"/>
  <c r="AL8508" i="3"/>
  <c r="AK8508" i="3"/>
  <c r="AJ8508" i="3"/>
  <c r="AI8508" i="3"/>
  <c r="AH8508" i="3"/>
  <c r="AQ8507" i="3"/>
  <c r="AP8507" i="3"/>
  <c r="AO8507" i="3"/>
  <c r="AN8507" i="3"/>
  <c r="AM8507" i="3"/>
  <c r="AL8507" i="3"/>
  <c r="AK8507" i="3"/>
  <c r="AJ8507" i="3"/>
  <c r="AI8507" i="3"/>
  <c r="AH8507" i="3"/>
  <c r="AQ8506" i="3"/>
  <c r="AP8506" i="3"/>
  <c r="AO8506" i="3"/>
  <c r="AN8506" i="3"/>
  <c r="AM8506" i="3"/>
  <c r="AL8506" i="3"/>
  <c r="AK8506" i="3"/>
  <c r="AJ8506" i="3"/>
  <c r="AI8506" i="3"/>
  <c r="AH8506" i="3"/>
  <c r="AQ8505" i="3"/>
  <c r="AP8505" i="3"/>
  <c r="AO8505" i="3"/>
  <c r="AN8505" i="3"/>
  <c r="AM8505" i="3"/>
  <c r="AL8505" i="3"/>
  <c r="AK8505" i="3"/>
  <c r="AJ8505" i="3"/>
  <c r="AI8505" i="3"/>
  <c r="AH8505" i="3"/>
  <c r="AQ8504" i="3"/>
  <c r="AP8504" i="3"/>
  <c r="AO8504" i="3"/>
  <c r="AN8504" i="3"/>
  <c r="AM8504" i="3"/>
  <c r="AL8504" i="3"/>
  <c r="AK8504" i="3"/>
  <c r="AJ8504" i="3"/>
  <c r="AI8504" i="3"/>
  <c r="AH8504" i="3"/>
  <c r="AQ8503" i="3"/>
  <c r="AP8503" i="3"/>
  <c r="AO8503" i="3"/>
  <c r="AN8503" i="3"/>
  <c r="AM8503" i="3"/>
  <c r="AL8503" i="3"/>
  <c r="AK8503" i="3"/>
  <c r="AJ8503" i="3"/>
  <c r="AI8503" i="3"/>
  <c r="AH8503" i="3"/>
  <c r="AQ8502" i="3"/>
  <c r="AP8502" i="3"/>
  <c r="AO8502" i="3"/>
  <c r="AN8502" i="3"/>
  <c r="AM8502" i="3"/>
  <c r="AL8502" i="3"/>
  <c r="AK8502" i="3"/>
  <c r="AJ8502" i="3"/>
  <c r="AI8502" i="3"/>
  <c r="AH8502" i="3"/>
  <c r="AQ8501" i="3"/>
  <c r="AP8501" i="3"/>
  <c r="AO8501" i="3"/>
  <c r="AN8501" i="3"/>
  <c r="AM8501" i="3"/>
  <c r="AL8501" i="3"/>
  <c r="AK8501" i="3"/>
  <c r="AJ8501" i="3"/>
  <c r="AI8501" i="3"/>
  <c r="AH8501" i="3"/>
  <c r="AQ8500" i="3"/>
  <c r="AP8500" i="3"/>
  <c r="AO8500" i="3"/>
  <c r="AN8500" i="3"/>
  <c r="AM8500" i="3"/>
  <c r="AL8500" i="3"/>
  <c r="AK8500" i="3"/>
  <c r="AJ8500" i="3"/>
  <c r="AI8500" i="3"/>
  <c r="AH8500" i="3"/>
  <c r="AQ8499" i="3"/>
  <c r="AP8499" i="3"/>
  <c r="AO8499" i="3"/>
  <c r="AN8499" i="3"/>
  <c r="AM8499" i="3"/>
  <c r="AL8499" i="3"/>
  <c r="AK8499" i="3"/>
  <c r="AJ8499" i="3"/>
  <c r="AI8499" i="3"/>
  <c r="AH8499" i="3"/>
  <c r="AQ8498" i="3"/>
  <c r="AP8498" i="3"/>
  <c r="AO8498" i="3"/>
  <c r="AN8498" i="3"/>
  <c r="AM8498" i="3"/>
  <c r="AL8498" i="3"/>
  <c r="AK8498" i="3"/>
  <c r="AJ8498" i="3"/>
  <c r="AI8498" i="3"/>
  <c r="AH8498" i="3"/>
  <c r="AQ8497" i="3"/>
  <c r="AP8497" i="3"/>
  <c r="AO8497" i="3"/>
  <c r="AN8497" i="3"/>
  <c r="AM8497" i="3"/>
  <c r="AL8497" i="3"/>
  <c r="AK8497" i="3"/>
  <c r="AJ8497" i="3"/>
  <c r="AI8497" i="3"/>
  <c r="AH8497" i="3"/>
  <c r="AQ8496" i="3"/>
  <c r="AP8496" i="3"/>
  <c r="AO8496" i="3"/>
  <c r="AN8496" i="3"/>
  <c r="AM8496" i="3"/>
  <c r="AL8496" i="3"/>
  <c r="AK8496" i="3"/>
  <c r="AJ8496" i="3"/>
  <c r="AI8496" i="3"/>
  <c r="AH8496" i="3"/>
  <c r="AQ8495" i="3"/>
  <c r="AP8495" i="3"/>
  <c r="AO8495" i="3"/>
  <c r="AN8495" i="3"/>
  <c r="AM8495" i="3"/>
  <c r="AL8495" i="3"/>
  <c r="AK8495" i="3"/>
  <c r="AJ8495" i="3"/>
  <c r="AI8495" i="3"/>
  <c r="AH8495" i="3"/>
  <c r="AQ8494" i="3"/>
  <c r="AP8494" i="3"/>
  <c r="AO8494" i="3"/>
  <c r="AN8494" i="3"/>
  <c r="AM8494" i="3"/>
  <c r="AL8494" i="3"/>
  <c r="AK8494" i="3"/>
  <c r="AJ8494" i="3"/>
  <c r="AI8494" i="3"/>
  <c r="AH8494" i="3"/>
  <c r="AQ8493" i="3"/>
  <c r="AP8493" i="3"/>
  <c r="AO8493" i="3"/>
  <c r="AN8493" i="3"/>
  <c r="AM8493" i="3"/>
  <c r="AL8493" i="3"/>
  <c r="AK8493" i="3"/>
  <c r="AJ8493" i="3"/>
  <c r="AI8493" i="3"/>
  <c r="AH8493" i="3"/>
  <c r="AQ8492" i="3"/>
  <c r="AP8492" i="3"/>
  <c r="AO8492" i="3"/>
  <c r="AN8492" i="3"/>
  <c r="AM8492" i="3"/>
  <c r="AL8492" i="3"/>
  <c r="AK8492" i="3"/>
  <c r="AJ8492" i="3"/>
  <c r="AI8492" i="3"/>
  <c r="AH8492" i="3"/>
  <c r="AQ8491" i="3"/>
  <c r="AP8491" i="3"/>
  <c r="AO8491" i="3"/>
  <c r="AN8491" i="3"/>
  <c r="AM8491" i="3"/>
  <c r="AL8491" i="3"/>
  <c r="AK8491" i="3"/>
  <c r="AJ8491" i="3"/>
  <c r="AI8491" i="3"/>
  <c r="AH8491" i="3"/>
  <c r="AQ8490" i="3"/>
  <c r="AP8490" i="3"/>
  <c r="AO8490" i="3"/>
  <c r="AN8490" i="3"/>
  <c r="AM8490" i="3"/>
  <c r="AL8490" i="3"/>
  <c r="AK8490" i="3"/>
  <c r="AJ8490" i="3"/>
  <c r="AI8490" i="3"/>
  <c r="AH8490" i="3"/>
  <c r="AQ8489" i="3"/>
  <c r="AP8489" i="3"/>
  <c r="AO8489" i="3"/>
  <c r="AN8489" i="3"/>
  <c r="AM8489" i="3"/>
  <c r="AL8489" i="3"/>
  <c r="AK8489" i="3"/>
  <c r="AJ8489" i="3"/>
  <c r="AI8489" i="3"/>
  <c r="AH8489" i="3"/>
  <c r="AQ8488" i="3"/>
  <c r="AP8488" i="3"/>
  <c r="AO8488" i="3"/>
  <c r="AN8488" i="3"/>
  <c r="AM8488" i="3"/>
  <c r="AL8488" i="3"/>
  <c r="AK8488" i="3"/>
  <c r="AJ8488" i="3"/>
  <c r="AI8488" i="3"/>
  <c r="AH8488" i="3"/>
  <c r="AQ8487" i="3"/>
  <c r="AP8487" i="3"/>
  <c r="AO8487" i="3"/>
  <c r="AN8487" i="3"/>
  <c r="AM8487" i="3"/>
  <c r="AL8487" i="3"/>
  <c r="AK8487" i="3"/>
  <c r="AJ8487" i="3"/>
  <c r="AI8487" i="3"/>
  <c r="AH8487" i="3"/>
  <c r="AQ8486" i="3"/>
  <c r="AP8486" i="3"/>
  <c r="AO8486" i="3"/>
  <c r="AN8486" i="3"/>
  <c r="AM8486" i="3"/>
  <c r="AL8486" i="3"/>
  <c r="AK8486" i="3"/>
  <c r="AJ8486" i="3"/>
  <c r="AI8486" i="3"/>
  <c r="AH8486" i="3"/>
  <c r="AQ8485" i="3"/>
  <c r="AP8485" i="3"/>
  <c r="AO8485" i="3"/>
  <c r="AN8485" i="3"/>
  <c r="AM8485" i="3"/>
  <c r="AL8485" i="3"/>
  <c r="AK8485" i="3"/>
  <c r="AJ8485" i="3"/>
  <c r="AI8485" i="3"/>
  <c r="AH8485" i="3"/>
  <c r="AQ8484" i="3"/>
  <c r="AP8484" i="3"/>
  <c r="AO8484" i="3"/>
  <c r="AN8484" i="3"/>
  <c r="AM8484" i="3"/>
  <c r="AL8484" i="3"/>
  <c r="AK8484" i="3"/>
  <c r="AJ8484" i="3"/>
  <c r="AI8484" i="3"/>
  <c r="AH8484" i="3"/>
  <c r="AQ8483" i="3"/>
  <c r="AP8483" i="3"/>
  <c r="AO8483" i="3"/>
  <c r="AN8483" i="3"/>
  <c r="AM8483" i="3"/>
  <c r="AL8483" i="3"/>
  <c r="AK8483" i="3"/>
  <c r="AJ8483" i="3"/>
  <c r="AI8483" i="3"/>
  <c r="AH8483" i="3"/>
  <c r="AQ8482" i="3"/>
  <c r="AP8482" i="3"/>
  <c r="AO8482" i="3"/>
  <c r="AN8482" i="3"/>
  <c r="AM8482" i="3"/>
  <c r="AL8482" i="3"/>
  <c r="AK8482" i="3"/>
  <c r="AJ8482" i="3"/>
  <c r="AI8482" i="3"/>
  <c r="AH8482" i="3"/>
  <c r="AQ8481" i="3"/>
  <c r="AP8481" i="3"/>
  <c r="AO8481" i="3"/>
  <c r="AN8481" i="3"/>
  <c r="AM8481" i="3"/>
  <c r="AL8481" i="3"/>
  <c r="AK8481" i="3"/>
  <c r="AJ8481" i="3"/>
  <c r="AI8481" i="3"/>
  <c r="AH8481" i="3"/>
  <c r="AQ8480" i="3"/>
  <c r="AP8480" i="3"/>
  <c r="AO8480" i="3"/>
  <c r="AN8480" i="3"/>
  <c r="AM8480" i="3"/>
  <c r="AL8480" i="3"/>
  <c r="AK8480" i="3"/>
  <c r="AJ8480" i="3"/>
  <c r="AI8480" i="3"/>
  <c r="AH8480" i="3"/>
  <c r="AQ8479" i="3"/>
  <c r="AP8479" i="3"/>
  <c r="AO8479" i="3"/>
  <c r="AN8479" i="3"/>
  <c r="AM8479" i="3"/>
  <c r="AL8479" i="3"/>
  <c r="AK8479" i="3"/>
  <c r="AJ8479" i="3"/>
  <c r="AI8479" i="3"/>
  <c r="AH8479" i="3"/>
  <c r="AQ8478" i="3"/>
  <c r="AP8478" i="3"/>
  <c r="AO8478" i="3"/>
  <c r="AN8478" i="3"/>
  <c r="AM8478" i="3"/>
  <c r="AL8478" i="3"/>
  <c r="AK8478" i="3"/>
  <c r="AJ8478" i="3"/>
  <c r="AI8478" i="3"/>
  <c r="AH8478" i="3"/>
  <c r="AQ8477" i="3"/>
  <c r="AP8477" i="3"/>
  <c r="AO8477" i="3"/>
  <c r="AN8477" i="3"/>
  <c r="AM8477" i="3"/>
  <c r="AL8477" i="3"/>
  <c r="AK8477" i="3"/>
  <c r="AJ8477" i="3"/>
  <c r="AI8477" i="3"/>
  <c r="AH8477" i="3"/>
  <c r="AQ8476" i="3"/>
  <c r="AP8476" i="3"/>
  <c r="AO8476" i="3"/>
  <c r="AN8476" i="3"/>
  <c r="AM8476" i="3"/>
  <c r="AL8476" i="3"/>
  <c r="AK8476" i="3"/>
  <c r="AJ8476" i="3"/>
  <c r="AI8476" i="3"/>
  <c r="AH8476" i="3"/>
  <c r="AQ8475" i="3"/>
  <c r="AP8475" i="3"/>
  <c r="AO8475" i="3"/>
  <c r="AN8475" i="3"/>
  <c r="AM8475" i="3"/>
  <c r="AL8475" i="3"/>
  <c r="AK8475" i="3"/>
  <c r="AJ8475" i="3"/>
  <c r="AI8475" i="3"/>
  <c r="AH8475" i="3"/>
  <c r="AQ8474" i="3"/>
  <c r="AP8474" i="3"/>
  <c r="AO8474" i="3"/>
  <c r="AN8474" i="3"/>
  <c r="AM8474" i="3"/>
  <c r="AL8474" i="3"/>
  <c r="AK8474" i="3"/>
  <c r="AJ8474" i="3"/>
  <c r="AI8474" i="3"/>
  <c r="AH8474" i="3"/>
  <c r="AQ8473" i="3"/>
  <c r="AP8473" i="3"/>
  <c r="AO8473" i="3"/>
  <c r="AN8473" i="3"/>
  <c r="AM8473" i="3"/>
  <c r="AL8473" i="3"/>
  <c r="AK8473" i="3"/>
  <c r="AJ8473" i="3"/>
  <c r="AI8473" i="3"/>
  <c r="AH8473" i="3"/>
  <c r="AQ8472" i="3"/>
  <c r="AP8472" i="3"/>
  <c r="AO8472" i="3"/>
  <c r="AN8472" i="3"/>
  <c r="AM8472" i="3"/>
  <c r="AL8472" i="3"/>
  <c r="AK8472" i="3"/>
  <c r="AJ8472" i="3"/>
  <c r="AI8472" i="3"/>
  <c r="AH8472" i="3"/>
  <c r="AQ8471" i="3"/>
  <c r="AP8471" i="3"/>
  <c r="AO8471" i="3"/>
  <c r="AN8471" i="3"/>
  <c r="AM8471" i="3"/>
  <c r="AL8471" i="3"/>
  <c r="AK8471" i="3"/>
  <c r="AJ8471" i="3"/>
  <c r="AI8471" i="3"/>
  <c r="AH8471" i="3"/>
  <c r="AQ8470" i="3"/>
  <c r="AP8470" i="3"/>
  <c r="AO8470" i="3"/>
  <c r="AN8470" i="3"/>
  <c r="AM8470" i="3"/>
  <c r="AL8470" i="3"/>
  <c r="AK8470" i="3"/>
  <c r="AJ8470" i="3"/>
  <c r="AI8470" i="3"/>
  <c r="AH8470" i="3"/>
  <c r="AQ8469" i="3"/>
  <c r="AP8469" i="3"/>
  <c r="AO8469" i="3"/>
  <c r="AN8469" i="3"/>
  <c r="AM8469" i="3"/>
  <c r="AL8469" i="3"/>
  <c r="AK8469" i="3"/>
  <c r="AJ8469" i="3"/>
  <c r="AI8469" i="3"/>
  <c r="AH8469" i="3"/>
  <c r="AQ8468" i="3"/>
  <c r="AP8468" i="3"/>
  <c r="AO8468" i="3"/>
  <c r="AN8468" i="3"/>
  <c r="AM8468" i="3"/>
  <c r="AL8468" i="3"/>
  <c r="AK8468" i="3"/>
  <c r="AJ8468" i="3"/>
  <c r="AI8468" i="3"/>
  <c r="AH8468" i="3"/>
  <c r="AQ8467" i="3"/>
  <c r="AP8467" i="3"/>
  <c r="AO8467" i="3"/>
  <c r="AN8467" i="3"/>
  <c r="AM8467" i="3"/>
  <c r="AL8467" i="3"/>
  <c r="AK8467" i="3"/>
  <c r="AJ8467" i="3"/>
  <c r="AI8467" i="3"/>
  <c r="AH8467" i="3"/>
  <c r="AQ8466" i="3"/>
  <c r="AP8466" i="3"/>
  <c r="AO8466" i="3"/>
  <c r="AN8466" i="3"/>
  <c r="AM8466" i="3"/>
  <c r="AL8466" i="3"/>
  <c r="AK8466" i="3"/>
  <c r="AJ8466" i="3"/>
  <c r="AI8466" i="3"/>
  <c r="AH8466" i="3"/>
  <c r="AQ8465" i="3"/>
  <c r="AP8465" i="3"/>
  <c r="AO8465" i="3"/>
  <c r="AN8465" i="3"/>
  <c r="AM8465" i="3"/>
  <c r="AL8465" i="3"/>
  <c r="AK8465" i="3"/>
  <c r="AJ8465" i="3"/>
  <c r="AI8465" i="3"/>
  <c r="AH8465" i="3"/>
  <c r="AQ8464" i="3"/>
  <c r="AP8464" i="3"/>
  <c r="AO8464" i="3"/>
  <c r="AN8464" i="3"/>
  <c r="AM8464" i="3"/>
  <c r="AL8464" i="3"/>
  <c r="AK8464" i="3"/>
  <c r="AJ8464" i="3"/>
  <c r="AI8464" i="3"/>
  <c r="AH8464" i="3"/>
  <c r="AQ8463" i="3"/>
  <c r="AP8463" i="3"/>
  <c r="AO8463" i="3"/>
  <c r="AN8463" i="3"/>
  <c r="AM8463" i="3"/>
  <c r="AL8463" i="3"/>
  <c r="AK8463" i="3"/>
  <c r="AJ8463" i="3"/>
  <c r="AI8463" i="3"/>
  <c r="AH8463" i="3"/>
  <c r="AQ8462" i="3"/>
  <c r="AP8462" i="3"/>
  <c r="AO8462" i="3"/>
  <c r="AN8462" i="3"/>
  <c r="AM8462" i="3"/>
  <c r="AL8462" i="3"/>
  <c r="AK8462" i="3"/>
  <c r="AJ8462" i="3"/>
  <c r="AI8462" i="3"/>
  <c r="AH8462" i="3"/>
  <c r="AQ8461" i="3"/>
  <c r="AP8461" i="3"/>
  <c r="AO8461" i="3"/>
  <c r="AN8461" i="3"/>
  <c r="AM8461" i="3"/>
  <c r="AL8461" i="3"/>
  <c r="AK8461" i="3"/>
  <c r="AJ8461" i="3"/>
  <c r="AI8461" i="3"/>
  <c r="AH8461" i="3"/>
  <c r="AQ8460" i="3"/>
  <c r="AP8460" i="3"/>
  <c r="AO8460" i="3"/>
  <c r="AN8460" i="3"/>
  <c r="AM8460" i="3"/>
  <c r="AL8460" i="3"/>
  <c r="AK8460" i="3"/>
  <c r="AJ8460" i="3"/>
  <c r="AI8460" i="3"/>
  <c r="AH8460" i="3"/>
  <c r="AQ8459" i="3"/>
  <c r="AP8459" i="3"/>
  <c r="AO8459" i="3"/>
  <c r="AN8459" i="3"/>
  <c r="AM8459" i="3"/>
  <c r="AL8459" i="3"/>
  <c r="AK8459" i="3"/>
  <c r="AJ8459" i="3"/>
  <c r="AI8459" i="3"/>
  <c r="AH8459" i="3"/>
  <c r="AQ8458" i="3"/>
  <c r="AP8458" i="3"/>
  <c r="AO8458" i="3"/>
  <c r="AN8458" i="3"/>
  <c r="AM8458" i="3"/>
  <c r="AL8458" i="3"/>
  <c r="AK8458" i="3"/>
  <c r="AJ8458" i="3"/>
  <c r="AI8458" i="3"/>
  <c r="AH8458" i="3"/>
  <c r="AQ8457" i="3"/>
  <c r="AP8457" i="3"/>
  <c r="AO8457" i="3"/>
  <c r="AN8457" i="3"/>
  <c r="AM8457" i="3"/>
  <c r="AL8457" i="3"/>
  <c r="AK8457" i="3"/>
  <c r="AJ8457" i="3"/>
  <c r="AI8457" i="3"/>
  <c r="AH8457" i="3"/>
  <c r="AQ8456" i="3"/>
  <c r="AP8456" i="3"/>
  <c r="AO8456" i="3"/>
  <c r="AN8456" i="3"/>
  <c r="AM8456" i="3"/>
  <c r="AL8456" i="3"/>
  <c r="AK8456" i="3"/>
  <c r="AJ8456" i="3"/>
  <c r="AI8456" i="3"/>
  <c r="AH8456" i="3"/>
  <c r="AQ8455" i="3"/>
  <c r="AP8455" i="3"/>
  <c r="AO8455" i="3"/>
  <c r="AN8455" i="3"/>
  <c r="AM8455" i="3"/>
  <c r="AL8455" i="3"/>
  <c r="AK8455" i="3"/>
  <c r="AJ8455" i="3"/>
  <c r="AI8455" i="3"/>
  <c r="AH8455" i="3"/>
  <c r="AQ8454" i="3"/>
  <c r="AP8454" i="3"/>
  <c r="AO8454" i="3"/>
  <c r="AN8454" i="3"/>
  <c r="AM8454" i="3"/>
  <c r="AL8454" i="3"/>
  <c r="AK8454" i="3"/>
  <c r="AJ8454" i="3"/>
  <c r="AI8454" i="3"/>
  <c r="AH8454" i="3"/>
  <c r="AQ8453" i="3"/>
  <c r="AP8453" i="3"/>
  <c r="AO8453" i="3"/>
  <c r="AN8453" i="3"/>
  <c r="AM8453" i="3"/>
  <c r="AL8453" i="3"/>
  <c r="AK8453" i="3"/>
  <c r="AJ8453" i="3"/>
  <c r="AI8453" i="3"/>
  <c r="AH8453" i="3"/>
  <c r="AQ8452" i="3"/>
  <c r="AP8452" i="3"/>
  <c r="AO8452" i="3"/>
  <c r="AN8452" i="3"/>
  <c r="AM8452" i="3"/>
  <c r="AL8452" i="3"/>
  <c r="AK8452" i="3"/>
  <c r="AJ8452" i="3"/>
  <c r="AI8452" i="3"/>
  <c r="AH8452" i="3"/>
  <c r="AQ8451" i="3"/>
  <c r="AP8451" i="3"/>
  <c r="AO8451" i="3"/>
  <c r="AN8451" i="3"/>
  <c r="AM8451" i="3"/>
  <c r="AL8451" i="3"/>
  <c r="AK8451" i="3"/>
  <c r="AJ8451" i="3"/>
  <c r="AI8451" i="3"/>
  <c r="AH8451" i="3"/>
  <c r="AQ8450" i="3"/>
  <c r="AP8450" i="3"/>
  <c r="AO8450" i="3"/>
  <c r="AN8450" i="3"/>
  <c r="AM8450" i="3"/>
  <c r="AL8450" i="3"/>
  <c r="AK8450" i="3"/>
  <c r="AJ8450" i="3"/>
  <c r="AI8450" i="3"/>
  <c r="AH8450" i="3"/>
  <c r="AQ8449" i="3"/>
  <c r="AP8449" i="3"/>
  <c r="AO8449" i="3"/>
  <c r="AN8449" i="3"/>
  <c r="AM8449" i="3"/>
  <c r="AL8449" i="3"/>
  <c r="AK8449" i="3"/>
  <c r="AJ8449" i="3"/>
  <c r="AI8449" i="3"/>
  <c r="AH8449" i="3"/>
  <c r="AQ8448" i="3"/>
  <c r="AP8448" i="3"/>
  <c r="AO8448" i="3"/>
  <c r="AN8448" i="3"/>
  <c r="AM8448" i="3"/>
  <c r="AL8448" i="3"/>
  <c r="AK8448" i="3"/>
  <c r="AJ8448" i="3"/>
  <c r="AI8448" i="3"/>
  <c r="AH8448" i="3"/>
  <c r="AQ8447" i="3"/>
  <c r="AP8447" i="3"/>
  <c r="AO8447" i="3"/>
  <c r="AN8447" i="3"/>
  <c r="AM8447" i="3"/>
  <c r="AL8447" i="3"/>
  <c r="AK8447" i="3"/>
  <c r="AJ8447" i="3"/>
  <c r="AI8447" i="3"/>
  <c r="AH8447" i="3"/>
  <c r="AQ8446" i="3"/>
  <c r="AP8446" i="3"/>
  <c r="AO8446" i="3"/>
  <c r="AN8446" i="3"/>
  <c r="AM8446" i="3"/>
  <c r="AL8446" i="3"/>
  <c r="AK8446" i="3"/>
  <c r="AJ8446" i="3"/>
  <c r="AI8446" i="3"/>
  <c r="AH8446" i="3"/>
  <c r="AQ8445" i="3"/>
  <c r="AP8445" i="3"/>
  <c r="AO8445" i="3"/>
  <c r="AN8445" i="3"/>
  <c r="AM8445" i="3"/>
  <c r="AL8445" i="3"/>
  <c r="AK8445" i="3"/>
  <c r="AJ8445" i="3"/>
  <c r="AI8445" i="3"/>
  <c r="AH8445" i="3"/>
  <c r="AQ8444" i="3"/>
  <c r="AP8444" i="3"/>
  <c r="AO8444" i="3"/>
  <c r="AN8444" i="3"/>
  <c r="AM8444" i="3"/>
  <c r="AL8444" i="3"/>
  <c r="AK8444" i="3"/>
  <c r="AJ8444" i="3"/>
  <c r="AI8444" i="3"/>
  <c r="AH8444" i="3"/>
  <c r="AQ8443" i="3"/>
  <c r="AP8443" i="3"/>
  <c r="AO8443" i="3"/>
  <c r="AN8443" i="3"/>
  <c r="AM8443" i="3"/>
  <c r="AL8443" i="3"/>
  <c r="AK8443" i="3"/>
  <c r="AJ8443" i="3"/>
  <c r="AI8443" i="3"/>
  <c r="AH8443" i="3"/>
  <c r="AQ8442" i="3"/>
  <c r="AP8442" i="3"/>
  <c r="AO8442" i="3"/>
  <c r="AN8442" i="3"/>
  <c r="AM8442" i="3"/>
  <c r="AL8442" i="3"/>
  <c r="AK8442" i="3"/>
  <c r="AJ8442" i="3"/>
  <c r="AI8442" i="3"/>
  <c r="AH8442" i="3"/>
  <c r="AQ8441" i="3"/>
  <c r="AP8441" i="3"/>
  <c r="AO8441" i="3"/>
  <c r="AN8441" i="3"/>
  <c r="AM8441" i="3"/>
  <c r="AL8441" i="3"/>
  <c r="AK8441" i="3"/>
  <c r="AJ8441" i="3"/>
  <c r="AI8441" i="3"/>
  <c r="AH8441" i="3"/>
  <c r="AQ8440" i="3"/>
  <c r="AP8440" i="3"/>
  <c r="AO8440" i="3"/>
  <c r="AN8440" i="3"/>
  <c r="AM8440" i="3"/>
  <c r="AL8440" i="3"/>
  <c r="AK8440" i="3"/>
  <c r="AJ8440" i="3"/>
  <c r="AI8440" i="3"/>
  <c r="AH8440" i="3"/>
  <c r="AQ8439" i="3"/>
  <c r="AP8439" i="3"/>
  <c r="AO8439" i="3"/>
  <c r="AN8439" i="3"/>
  <c r="AM8439" i="3"/>
  <c r="AL8439" i="3"/>
  <c r="AK8439" i="3"/>
  <c r="AJ8439" i="3"/>
  <c r="AI8439" i="3"/>
  <c r="AH8439" i="3"/>
  <c r="AQ8438" i="3"/>
  <c r="AP8438" i="3"/>
  <c r="AO8438" i="3"/>
  <c r="AN8438" i="3"/>
  <c r="AM8438" i="3"/>
  <c r="AL8438" i="3"/>
  <c r="AK8438" i="3"/>
  <c r="AJ8438" i="3"/>
  <c r="AI8438" i="3"/>
  <c r="AH8438" i="3"/>
  <c r="AQ8437" i="3"/>
  <c r="AP8437" i="3"/>
  <c r="AO8437" i="3"/>
  <c r="AN8437" i="3"/>
  <c r="AM8437" i="3"/>
  <c r="AL8437" i="3"/>
  <c r="AK8437" i="3"/>
  <c r="AJ8437" i="3"/>
  <c r="AI8437" i="3"/>
  <c r="AH8437" i="3"/>
  <c r="AQ8436" i="3"/>
  <c r="AP8436" i="3"/>
  <c r="AO8436" i="3"/>
  <c r="AN8436" i="3"/>
  <c r="AM8436" i="3"/>
  <c r="AL8436" i="3"/>
  <c r="AK8436" i="3"/>
  <c r="AJ8436" i="3"/>
  <c r="AI8436" i="3"/>
  <c r="AH8436" i="3"/>
  <c r="AQ8435" i="3"/>
  <c r="AP8435" i="3"/>
  <c r="AO8435" i="3"/>
  <c r="AN8435" i="3"/>
  <c r="AM8435" i="3"/>
  <c r="AL8435" i="3"/>
  <c r="AK8435" i="3"/>
  <c r="AJ8435" i="3"/>
  <c r="AI8435" i="3"/>
  <c r="AH8435" i="3"/>
  <c r="AQ8434" i="3"/>
  <c r="AP8434" i="3"/>
  <c r="AO8434" i="3"/>
  <c r="AN8434" i="3"/>
  <c r="AM8434" i="3"/>
  <c r="AL8434" i="3"/>
  <c r="AK8434" i="3"/>
  <c r="AJ8434" i="3"/>
  <c r="AI8434" i="3"/>
  <c r="AH8434" i="3"/>
  <c r="AQ8433" i="3"/>
  <c r="AP8433" i="3"/>
  <c r="AO8433" i="3"/>
  <c r="AN8433" i="3"/>
  <c r="AM8433" i="3"/>
  <c r="AL8433" i="3"/>
  <c r="AK8433" i="3"/>
  <c r="AJ8433" i="3"/>
  <c r="AI8433" i="3"/>
  <c r="AH8433" i="3"/>
  <c r="AQ8432" i="3"/>
  <c r="AP8432" i="3"/>
  <c r="AO8432" i="3"/>
  <c r="AN8432" i="3"/>
  <c r="AM8432" i="3"/>
  <c r="AL8432" i="3"/>
  <c r="AK8432" i="3"/>
  <c r="AJ8432" i="3"/>
  <c r="AI8432" i="3"/>
  <c r="AH8432" i="3"/>
  <c r="AQ8431" i="3"/>
  <c r="AP8431" i="3"/>
  <c r="AO8431" i="3"/>
  <c r="AN8431" i="3"/>
  <c r="AM8431" i="3"/>
  <c r="AL8431" i="3"/>
  <c r="AK8431" i="3"/>
  <c r="AJ8431" i="3"/>
  <c r="AI8431" i="3"/>
  <c r="AH8431" i="3"/>
  <c r="AQ8430" i="3"/>
  <c r="AP8430" i="3"/>
  <c r="AO8430" i="3"/>
  <c r="AN8430" i="3"/>
  <c r="AM8430" i="3"/>
  <c r="AL8430" i="3"/>
  <c r="AK8430" i="3"/>
  <c r="AJ8430" i="3"/>
  <c r="AI8430" i="3"/>
  <c r="AH8430" i="3"/>
  <c r="AQ8429" i="3"/>
  <c r="AP8429" i="3"/>
  <c r="AO8429" i="3"/>
  <c r="AN8429" i="3"/>
  <c r="AM8429" i="3"/>
  <c r="AL8429" i="3"/>
  <c r="AK8429" i="3"/>
  <c r="AJ8429" i="3"/>
  <c r="AI8429" i="3"/>
  <c r="AH8429" i="3"/>
  <c r="AQ8428" i="3"/>
  <c r="AP8428" i="3"/>
  <c r="AO8428" i="3"/>
  <c r="AN8428" i="3"/>
  <c r="AM8428" i="3"/>
  <c r="AL8428" i="3"/>
  <c r="AK8428" i="3"/>
  <c r="AJ8428" i="3"/>
  <c r="AI8428" i="3"/>
  <c r="AH8428" i="3"/>
  <c r="AQ8427" i="3"/>
  <c r="AP8427" i="3"/>
  <c r="AO8427" i="3"/>
  <c r="AN8427" i="3"/>
  <c r="AM8427" i="3"/>
  <c r="AL8427" i="3"/>
  <c r="AK8427" i="3"/>
  <c r="AJ8427" i="3"/>
  <c r="AI8427" i="3"/>
  <c r="AH8427" i="3"/>
  <c r="AQ8426" i="3"/>
  <c r="AP8426" i="3"/>
  <c r="AO8426" i="3"/>
  <c r="AN8426" i="3"/>
  <c r="AM8426" i="3"/>
  <c r="AL8426" i="3"/>
  <c r="AK8426" i="3"/>
  <c r="AJ8426" i="3"/>
  <c r="AI8426" i="3"/>
  <c r="AH8426" i="3"/>
  <c r="AQ8425" i="3"/>
  <c r="AP8425" i="3"/>
  <c r="AO8425" i="3"/>
  <c r="AN8425" i="3"/>
  <c r="AM8425" i="3"/>
  <c r="AL8425" i="3"/>
  <c r="AK8425" i="3"/>
  <c r="AJ8425" i="3"/>
  <c r="AI8425" i="3"/>
  <c r="AH8425" i="3"/>
  <c r="AQ8424" i="3"/>
  <c r="AP8424" i="3"/>
  <c r="AO8424" i="3"/>
  <c r="AN8424" i="3"/>
  <c r="AM8424" i="3"/>
  <c r="AL8424" i="3"/>
  <c r="AK8424" i="3"/>
  <c r="AJ8424" i="3"/>
  <c r="AI8424" i="3"/>
  <c r="AH8424" i="3"/>
  <c r="AQ8423" i="3"/>
  <c r="AP8423" i="3"/>
  <c r="AO8423" i="3"/>
  <c r="AN8423" i="3"/>
  <c r="AM8423" i="3"/>
  <c r="AL8423" i="3"/>
  <c r="AK8423" i="3"/>
  <c r="AJ8423" i="3"/>
  <c r="AI8423" i="3"/>
  <c r="AH8423" i="3"/>
  <c r="AQ8422" i="3"/>
  <c r="AP8422" i="3"/>
  <c r="AO8422" i="3"/>
  <c r="AN8422" i="3"/>
  <c r="AM8422" i="3"/>
  <c r="AL8422" i="3"/>
  <c r="AK8422" i="3"/>
  <c r="AJ8422" i="3"/>
  <c r="AI8422" i="3"/>
  <c r="AH8422" i="3"/>
  <c r="AQ8421" i="3"/>
  <c r="AP8421" i="3"/>
  <c r="AO8421" i="3"/>
  <c r="AN8421" i="3"/>
  <c r="AM8421" i="3"/>
  <c r="AL8421" i="3"/>
  <c r="AK8421" i="3"/>
  <c r="AJ8421" i="3"/>
  <c r="AI8421" i="3"/>
  <c r="AH8421" i="3"/>
  <c r="AQ8420" i="3"/>
  <c r="AP8420" i="3"/>
  <c r="AO8420" i="3"/>
  <c r="AN8420" i="3"/>
  <c r="AM8420" i="3"/>
  <c r="AL8420" i="3"/>
  <c r="AK8420" i="3"/>
  <c r="AJ8420" i="3"/>
  <c r="AI8420" i="3"/>
  <c r="AH8420" i="3"/>
  <c r="AQ8419" i="3"/>
  <c r="AP8419" i="3"/>
  <c r="AO8419" i="3"/>
  <c r="AN8419" i="3"/>
  <c r="AM8419" i="3"/>
  <c r="AL8419" i="3"/>
  <c r="AK8419" i="3"/>
  <c r="AJ8419" i="3"/>
  <c r="AI8419" i="3"/>
  <c r="AH8419" i="3"/>
  <c r="AQ8418" i="3"/>
  <c r="AP8418" i="3"/>
  <c r="AO8418" i="3"/>
  <c r="AN8418" i="3"/>
  <c r="AM8418" i="3"/>
  <c r="AL8418" i="3"/>
  <c r="AK8418" i="3"/>
  <c r="AJ8418" i="3"/>
  <c r="AI8418" i="3"/>
  <c r="AH8418" i="3"/>
  <c r="AQ8417" i="3"/>
  <c r="AP8417" i="3"/>
  <c r="AO8417" i="3"/>
  <c r="AN8417" i="3"/>
  <c r="AM8417" i="3"/>
  <c r="AL8417" i="3"/>
  <c r="AK8417" i="3"/>
  <c r="AJ8417" i="3"/>
  <c r="AI8417" i="3"/>
  <c r="AH8417" i="3"/>
  <c r="AQ8416" i="3"/>
  <c r="AP8416" i="3"/>
  <c r="AO8416" i="3"/>
  <c r="AN8416" i="3"/>
  <c r="AM8416" i="3"/>
  <c r="AL8416" i="3"/>
  <c r="AK8416" i="3"/>
  <c r="AJ8416" i="3"/>
  <c r="AI8416" i="3"/>
  <c r="AH8416" i="3"/>
  <c r="AQ8415" i="3"/>
  <c r="AP8415" i="3"/>
  <c r="AO8415" i="3"/>
  <c r="AN8415" i="3"/>
  <c r="AM8415" i="3"/>
  <c r="AL8415" i="3"/>
  <c r="AK8415" i="3"/>
  <c r="AJ8415" i="3"/>
  <c r="AI8415" i="3"/>
  <c r="AH8415" i="3"/>
  <c r="AQ8414" i="3"/>
  <c r="AP8414" i="3"/>
  <c r="AO8414" i="3"/>
  <c r="AN8414" i="3"/>
  <c r="AM8414" i="3"/>
  <c r="AL8414" i="3"/>
  <c r="AK8414" i="3"/>
  <c r="AJ8414" i="3"/>
  <c r="AI8414" i="3"/>
  <c r="AH8414" i="3"/>
  <c r="AQ8413" i="3"/>
  <c r="AP8413" i="3"/>
  <c r="AO8413" i="3"/>
  <c r="AN8413" i="3"/>
  <c r="AM8413" i="3"/>
  <c r="AL8413" i="3"/>
  <c r="AK8413" i="3"/>
  <c r="AJ8413" i="3"/>
  <c r="AI8413" i="3"/>
  <c r="AH8413" i="3"/>
  <c r="AQ8412" i="3"/>
  <c r="AP8412" i="3"/>
  <c r="AO8412" i="3"/>
  <c r="AN8412" i="3"/>
  <c r="AM8412" i="3"/>
  <c r="AL8412" i="3"/>
  <c r="AK8412" i="3"/>
  <c r="AJ8412" i="3"/>
  <c r="AI8412" i="3"/>
  <c r="AH8412" i="3"/>
  <c r="AQ8411" i="3"/>
  <c r="AP8411" i="3"/>
  <c r="AO8411" i="3"/>
  <c r="AN8411" i="3"/>
  <c r="AM8411" i="3"/>
  <c r="AL8411" i="3"/>
  <c r="AK8411" i="3"/>
  <c r="AJ8411" i="3"/>
  <c r="AI8411" i="3"/>
  <c r="AH8411" i="3"/>
  <c r="AQ8410" i="3"/>
  <c r="AP8410" i="3"/>
  <c r="AO8410" i="3"/>
  <c r="AN8410" i="3"/>
  <c r="AM8410" i="3"/>
  <c r="AL8410" i="3"/>
  <c r="AK8410" i="3"/>
  <c r="AJ8410" i="3"/>
  <c r="AI8410" i="3"/>
  <c r="AH8410" i="3"/>
  <c r="AQ8409" i="3"/>
  <c r="AP8409" i="3"/>
  <c r="AO8409" i="3"/>
  <c r="AN8409" i="3"/>
  <c r="AM8409" i="3"/>
  <c r="AL8409" i="3"/>
  <c r="AK8409" i="3"/>
  <c r="AJ8409" i="3"/>
  <c r="AI8409" i="3"/>
  <c r="AH8409" i="3"/>
  <c r="AQ8408" i="3"/>
  <c r="AP8408" i="3"/>
  <c r="AO8408" i="3"/>
  <c r="AN8408" i="3"/>
  <c r="AM8408" i="3"/>
  <c r="AL8408" i="3"/>
  <c r="AK8408" i="3"/>
  <c r="AJ8408" i="3"/>
  <c r="AI8408" i="3"/>
  <c r="AH8408" i="3"/>
  <c r="AQ8407" i="3"/>
  <c r="AP8407" i="3"/>
  <c r="AO8407" i="3"/>
  <c r="AN8407" i="3"/>
  <c r="AM8407" i="3"/>
  <c r="AL8407" i="3"/>
  <c r="AK8407" i="3"/>
  <c r="AJ8407" i="3"/>
  <c r="AI8407" i="3"/>
  <c r="AH8407" i="3"/>
  <c r="AQ8406" i="3"/>
  <c r="AP8406" i="3"/>
  <c r="AO8406" i="3"/>
  <c r="AN8406" i="3"/>
  <c r="AM8406" i="3"/>
  <c r="AL8406" i="3"/>
  <c r="AK8406" i="3"/>
  <c r="AJ8406" i="3"/>
  <c r="AI8406" i="3"/>
  <c r="AH8406" i="3"/>
  <c r="AQ8405" i="3"/>
  <c r="AP8405" i="3"/>
  <c r="AO8405" i="3"/>
  <c r="AN8405" i="3"/>
  <c r="AM8405" i="3"/>
  <c r="AL8405" i="3"/>
  <c r="AK8405" i="3"/>
  <c r="AJ8405" i="3"/>
  <c r="AI8405" i="3"/>
  <c r="AH8405" i="3"/>
  <c r="AQ8404" i="3"/>
  <c r="AP8404" i="3"/>
  <c r="AO8404" i="3"/>
  <c r="AN8404" i="3"/>
  <c r="AM8404" i="3"/>
  <c r="AL8404" i="3"/>
  <c r="AK8404" i="3"/>
  <c r="AJ8404" i="3"/>
  <c r="AI8404" i="3"/>
  <c r="AH8404" i="3"/>
  <c r="AQ8403" i="3"/>
  <c r="AP8403" i="3"/>
  <c r="AO8403" i="3"/>
  <c r="AN8403" i="3"/>
  <c r="AM8403" i="3"/>
  <c r="AL8403" i="3"/>
  <c r="AK8403" i="3"/>
  <c r="AJ8403" i="3"/>
  <c r="AI8403" i="3"/>
  <c r="AH8403" i="3"/>
  <c r="AQ8402" i="3"/>
  <c r="AP8402" i="3"/>
  <c r="AO8402" i="3"/>
  <c r="AN8402" i="3"/>
  <c r="AM8402" i="3"/>
  <c r="AL8402" i="3"/>
  <c r="AK8402" i="3"/>
  <c r="AJ8402" i="3"/>
  <c r="AI8402" i="3"/>
  <c r="AH8402" i="3"/>
  <c r="AQ8401" i="3"/>
  <c r="AP8401" i="3"/>
  <c r="AO8401" i="3"/>
  <c r="AN8401" i="3"/>
  <c r="AM8401" i="3"/>
  <c r="AL8401" i="3"/>
  <c r="AK8401" i="3"/>
  <c r="AJ8401" i="3"/>
  <c r="AI8401" i="3"/>
  <c r="AH8401" i="3"/>
  <c r="AQ8400" i="3"/>
  <c r="AP8400" i="3"/>
  <c r="AO8400" i="3"/>
  <c r="AN8400" i="3"/>
  <c r="AM8400" i="3"/>
  <c r="AL8400" i="3"/>
  <c r="AK8400" i="3"/>
  <c r="AJ8400" i="3"/>
  <c r="AI8400" i="3"/>
  <c r="AH8400" i="3"/>
  <c r="AQ8399" i="3"/>
  <c r="AP8399" i="3"/>
  <c r="AO8399" i="3"/>
  <c r="AN8399" i="3"/>
  <c r="AM8399" i="3"/>
  <c r="AL8399" i="3"/>
  <c r="AK8399" i="3"/>
  <c r="AJ8399" i="3"/>
  <c r="AI8399" i="3"/>
  <c r="AH8399" i="3"/>
  <c r="AQ8398" i="3"/>
  <c r="AP8398" i="3"/>
  <c r="AO8398" i="3"/>
  <c r="AN8398" i="3"/>
  <c r="AM8398" i="3"/>
  <c r="AL8398" i="3"/>
  <c r="AK8398" i="3"/>
  <c r="AJ8398" i="3"/>
  <c r="AI8398" i="3"/>
  <c r="AH8398" i="3"/>
  <c r="AQ8397" i="3"/>
  <c r="AP8397" i="3"/>
  <c r="AO8397" i="3"/>
  <c r="AN8397" i="3"/>
  <c r="AM8397" i="3"/>
  <c r="AL8397" i="3"/>
  <c r="AK8397" i="3"/>
  <c r="AJ8397" i="3"/>
  <c r="AI8397" i="3"/>
  <c r="AH8397" i="3"/>
  <c r="AQ8396" i="3"/>
  <c r="AP8396" i="3"/>
  <c r="AO8396" i="3"/>
  <c r="AN8396" i="3"/>
  <c r="AM8396" i="3"/>
  <c r="AL8396" i="3"/>
  <c r="AK8396" i="3"/>
  <c r="AJ8396" i="3"/>
  <c r="AI8396" i="3"/>
  <c r="AH8396" i="3"/>
  <c r="AQ8395" i="3"/>
  <c r="AP8395" i="3"/>
  <c r="AO8395" i="3"/>
  <c r="AN8395" i="3"/>
  <c r="AM8395" i="3"/>
  <c r="AL8395" i="3"/>
  <c r="AK8395" i="3"/>
  <c r="AJ8395" i="3"/>
  <c r="AI8395" i="3"/>
  <c r="AH8395" i="3"/>
  <c r="AQ8394" i="3"/>
  <c r="AP8394" i="3"/>
  <c r="AO8394" i="3"/>
  <c r="AN8394" i="3"/>
  <c r="AM8394" i="3"/>
  <c r="AL8394" i="3"/>
  <c r="AK8394" i="3"/>
  <c r="AJ8394" i="3"/>
  <c r="AI8394" i="3"/>
  <c r="AH8394" i="3"/>
  <c r="AQ8393" i="3"/>
  <c r="AP8393" i="3"/>
  <c r="AO8393" i="3"/>
  <c r="AN8393" i="3"/>
  <c r="AM8393" i="3"/>
  <c r="AL8393" i="3"/>
  <c r="AK8393" i="3"/>
  <c r="AJ8393" i="3"/>
  <c r="AI8393" i="3"/>
  <c r="AH8393" i="3"/>
  <c r="AQ8392" i="3"/>
  <c r="AP8392" i="3"/>
  <c r="AO8392" i="3"/>
  <c r="AN8392" i="3"/>
  <c r="AM8392" i="3"/>
  <c r="AL8392" i="3"/>
  <c r="AK8392" i="3"/>
  <c r="AJ8392" i="3"/>
  <c r="AI8392" i="3"/>
  <c r="AH8392" i="3"/>
  <c r="AQ8391" i="3"/>
  <c r="AP8391" i="3"/>
  <c r="AO8391" i="3"/>
  <c r="AN8391" i="3"/>
  <c r="AM8391" i="3"/>
  <c r="AL8391" i="3"/>
  <c r="AK8391" i="3"/>
  <c r="AJ8391" i="3"/>
  <c r="AI8391" i="3"/>
  <c r="AH8391" i="3"/>
  <c r="AQ8390" i="3"/>
  <c r="AP8390" i="3"/>
  <c r="AO8390" i="3"/>
  <c r="AN8390" i="3"/>
  <c r="AM8390" i="3"/>
  <c r="AL8390" i="3"/>
  <c r="AK8390" i="3"/>
  <c r="AJ8390" i="3"/>
  <c r="AI8390" i="3"/>
  <c r="AH8390" i="3"/>
  <c r="AQ8389" i="3"/>
  <c r="AP8389" i="3"/>
  <c r="AO8389" i="3"/>
  <c r="AN8389" i="3"/>
  <c r="AM8389" i="3"/>
  <c r="AL8389" i="3"/>
  <c r="AK8389" i="3"/>
  <c r="AJ8389" i="3"/>
  <c r="AI8389" i="3"/>
  <c r="AH8389" i="3"/>
  <c r="AQ8388" i="3"/>
  <c r="AP8388" i="3"/>
  <c r="AO8388" i="3"/>
  <c r="AN8388" i="3"/>
  <c r="AM8388" i="3"/>
  <c r="AL8388" i="3"/>
  <c r="AK8388" i="3"/>
  <c r="AJ8388" i="3"/>
  <c r="AI8388" i="3"/>
  <c r="AH8388" i="3"/>
  <c r="AQ8387" i="3"/>
  <c r="AP8387" i="3"/>
  <c r="AO8387" i="3"/>
  <c r="AN8387" i="3"/>
  <c r="AM8387" i="3"/>
  <c r="AL8387" i="3"/>
  <c r="AK8387" i="3"/>
  <c r="AJ8387" i="3"/>
  <c r="AI8387" i="3"/>
  <c r="AH8387" i="3"/>
  <c r="AQ8386" i="3"/>
  <c r="AP8386" i="3"/>
  <c r="AO8386" i="3"/>
  <c r="AN8386" i="3"/>
  <c r="AM8386" i="3"/>
  <c r="AL8386" i="3"/>
  <c r="AK8386" i="3"/>
  <c r="AJ8386" i="3"/>
  <c r="AI8386" i="3"/>
  <c r="AH8386" i="3"/>
  <c r="AQ8385" i="3"/>
  <c r="AP8385" i="3"/>
  <c r="AO8385" i="3"/>
  <c r="AN8385" i="3"/>
  <c r="AM8385" i="3"/>
  <c r="AL8385" i="3"/>
  <c r="AK8385" i="3"/>
  <c r="AJ8385" i="3"/>
  <c r="AI8385" i="3"/>
  <c r="AH8385" i="3"/>
  <c r="AQ8384" i="3"/>
  <c r="AP8384" i="3"/>
  <c r="AO8384" i="3"/>
  <c r="AN8384" i="3"/>
  <c r="AM8384" i="3"/>
  <c r="AL8384" i="3"/>
  <c r="AK8384" i="3"/>
  <c r="AJ8384" i="3"/>
  <c r="AI8384" i="3"/>
  <c r="AH8384" i="3"/>
  <c r="AQ8383" i="3"/>
  <c r="AP8383" i="3"/>
  <c r="AO8383" i="3"/>
  <c r="AN8383" i="3"/>
  <c r="AM8383" i="3"/>
  <c r="AL8383" i="3"/>
  <c r="AK8383" i="3"/>
  <c r="AJ8383" i="3"/>
  <c r="AI8383" i="3"/>
  <c r="AH8383" i="3"/>
  <c r="AQ8382" i="3"/>
  <c r="AP8382" i="3"/>
  <c r="AO8382" i="3"/>
  <c r="AN8382" i="3"/>
  <c r="AM8382" i="3"/>
  <c r="AL8382" i="3"/>
  <c r="AK8382" i="3"/>
  <c r="AJ8382" i="3"/>
  <c r="AI8382" i="3"/>
  <c r="AH8382" i="3"/>
  <c r="AQ8381" i="3"/>
  <c r="AP8381" i="3"/>
  <c r="AO8381" i="3"/>
  <c r="AN8381" i="3"/>
  <c r="AM8381" i="3"/>
  <c r="AL8381" i="3"/>
  <c r="AK8381" i="3"/>
  <c r="AJ8381" i="3"/>
  <c r="AI8381" i="3"/>
  <c r="AH8381" i="3"/>
  <c r="AQ8380" i="3"/>
  <c r="AP8380" i="3"/>
  <c r="AO8380" i="3"/>
  <c r="AN8380" i="3"/>
  <c r="AM8380" i="3"/>
  <c r="AL8380" i="3"/>
  <c r="AK8380" i="3"/>
  <c r="AJ8380" i="3"/>
  <c r="AI8380" i="3"/>
  <c r="AH8380" i="3"/>
  <c r="AQ8379" i="3"/>
  <c r="AP8379" i="3"/>
  <c r="AO8379" i="3"/>
  <c r="AN8379" i="3"/>
  <c r="AM8379" i="3"/>
  <c r="AL8379" i="3"/>
  <c r="AK8379" i="3"/>
  <c r="AJ8379" i="3"/>
  <c r="AI8379" i="3"/>
  <c r="AH8379" i="3"/>
  <c r="AQ8378" i="3"/>
  <c r="AP8378" i="3"/>
  <c r="AO8378" i="3"/>
  <c r="AN8378" i="3"/>
  <c r="AM8378" i="3"/>
  <c r="AL8378" i="3"/>
  <c r="AK8378" i="3"/>
  <c r="AJ8378" i="3"/>
  <c r="AI8378" i="3"/>
  <c r="AH8378" i="3"/>
  <c r="AQ8377" i="3"/>
  <c r="AP8377" i="3"/>
  <c r="AO8377" i="3"/>
  <c r="AN8377" i="3"/>
  <c r="AM8377" i="3"/>
  <c r="AL8377" i="3"/>
  <c r="AK8377" i="3"/>
  <c r="AJ8377" i="3"/>
  <c r="AI8377" i="3"/>
  <c r="AH8377" i="3"/>
  <c r="AQ8376" i="3"/>
  <c r="AP8376" i="3"/>
  <c r="AO8376" i="3"/>
  <c r="AN8376" i="3"/>
  <c r="AM8376" i="3"/>
  <c r="AL8376" i="3"/>
  <c r="AK8376" i="3"/>
  <c r="AJ8376" i="3"/>
  <c r="AI8376" i="3"/>
  <c r="AH8376" i="3"/>
  <c r="AQ8375" i="3"/>
  <c r="AP8375" i="3"/>
  <c r="AO8375" i="3"/>
  <c r="AN8375" i="3"/>
  <c r="AM8375" i="3"/>
  <c r="AL8375" i="3"/>
  <c r="AK8375" i="3"/>
  <c r="AJ8375" i="3"/>
  <c r="AI8375" i="3"/>
  <c r="AH8375" i="3"/>
  <c r="AQ8374" i="3"/>
  <c r="AP8374" i="3"/>
  <c r="AO8374" i="3"/>
  <c r="AN8374" i="3"/>
  <c r="AM8374" i="3"/>
  <c r="AL8374" i="3"/>
  <c r="AK8374" i="3"/>
  <c r="AJ8374" i="3"/>
  <c r="AI8374" i="3"/>
  <c r="AH8374" i="3"/>
  <c r="AQ8373" i="3"/>
  <c r="AP8373" i="3"/>
  <c r="AO8373" i="3"/>
  <c r="AN8373" i="3"/>
  <c r="AM8373" i="3"/>
  <c r="AL8373" i="3"/>
  <c r="AK8373" i="3"/>
  <c r="AJ8373" i="3"/>
  <c r="AI8373" i="3"/>
  <c r="AH8373" i="3"/>
  <c r="AQ8372" i="3"/>
  <c r="AP8372" i="3"/>
  <c r="AO8372" i="3"/>
  <c r="AN8372" i="3"/>
  <c r="AM8372" i="3"/>
  <c r="AL8372" i="3"/>
  <c r="AK8372" i="3"/>
  <c r="AJ8372" i="3"/>
  <c r="AI8372" i="3"/>
  <c r="AH8372" i="3"/>
  <c r="AQ8371" i="3"/>
  <c r="AP8371" i="3"/>
  <c r="AO8371" i="3"/>
  <c r="AN8371" i="3"/>
  <c r="AM8371" i="3"/>
  <c r="AL8371" i="3"/>
  <c r="AK8371" i="3"/>
  <c r="AJ8371" i="3"/>
  <c r="AI8371" i="3"/>
  <c r="AH8371" i="3"/>
  <c r="AQ8370" i="3"/>
  <c r="AP8370" i="3"/>
  <c r="AO8370" i="3"/>
  <c r="AN8370" i="3"/>
  <c r="AM8370" i="3"/>
  <c r="AL8370" i="3"/>
  <c r="AK8370" i="3"/>
  <c r="AJ8370" i="3"/>
  <c r="AI8370" i="3"/>
  <c r="AH8370" i="3"/>
  <c r="AQ8369" i="3"/>
  <c r="AP8369" i="3"/>
  <c r="AO8369" i="3"/>
  <c r="AN8369" i="3"/>
  <c r="AM8369" i="3"/>
  <c r="AL8369" i="3"/>
  <c r="AK8369" i="3"/>
  <c r="AJ8369" i="3"/>
  <c r="AI8369" i="3"/>
  <c r="AH8369" i="3"/>
  <c r="AQ8368" i="3"/>
  <c r="AP8368" i="3"/>
  <c r="AO8368" i="3"/>
  <c r="AN8368" i="3"/>
  <c r="AM8368" i="3"/>
  <c r="AL8368" i="3"/>
  <c r="AK8368" i="3"/>
  <c r="AJ8368" i="3"/>
  <c r="AI8368" i="3"/>
  <c r="AH8368" i="3"/>
  <c r="AQ8367" i="3"/>
  <c r="AP8367" i="3"/>
  <c r="AO8367" i="3"/>
  <c r="AN8367" i="3"/>
  <c r="AM8367" i="3"/>
  <c r="AL8367" i="3"/>
  <c r="AK8367" i="3"/>
  <c r="AJ8367" i="3"/>
  <c r="AI8367" i="3"/>
  <c r="AH8367" i="3"/>
  <c r="AQ8366" i="3"/>
  <c r="AP8366" i="3"/>
  <c r="AO8366" i="3"/>
  <c r="AN8366" i="3"/>
  <c r="AM8366" i="3"/>
  <c r="AL8366" i="3"/>
  <c r="AK8366" i="3"/>
  <c r="AJ8366" i="3"/>
  <c r="AI8366" i="3"/>
  <c r="AH8366" i="3"/>
  <c r="AQ8365" i="3"/>
  <c r="AP8365" i="3"/>
  <c r="AO8365" i="3"/>
  <c r="AN8365" i="3"/>
  <c r="AM8365" i="3"/>
  <c r="AL8365" i="3"/>
  <c r="AK8365" i="3"/>
  <c r="AJ8365" i="3"/>
  <c r="AI8365" i="3"/>
  <c r="AH8365" i="3"/>
  <c r="AQ8364" i="3"/>
  <c r="AP8364" i="3"/>
  <c r="AO8364" i="3"/>
  <c r="AN8364" i="3"/>
  <c r="AM8364" i="3"/>
  <c r="AL8364" i="3"/>
  <c r="AK8364" i="3"/>
  <c r="AJ8364" i="3"/>
  <c r="AI8364" i="3"/>
  <c r="AH8364" i="3"/>
  <c r="AQ8363" i="3"/>
  <c r="AP8363" i="3"/>
  <c r="AO8363" i="3"/>
  <c r="AN8363" i="3"/>
  <c r="AM8363" i="3"/>
  <c r="AL8363" i="3"/>
  <c r="AK8363" i="3"/>
  <c r="AJ8363" i="3"/>
  <c r="AI8363" i="3"/>
  <c r="AH8363" i="3"/>
  <c r="AQ8362" i="3"/>
  <c r="AP8362" i="3"/>
  <c r="AO8362" i="3"/>
  <c r="AN8362" i="3"/>
  <c r="AM8362" i="3"/>
  <c r="AL8362" i="3"/>
  <c r="AK8362" i="3"/>
  <c r="AJ8362" i="3"/>
  <c r="AI8362" i="3"/>
  <c r="AH8362" i="3"/>
  <c r="AQ8361" i="3"/>
  <c r="AP8361" i="3"/>
  <c r="AO8361" i="3"/>
  <c r="AN8361" i="3"/>
  <c r="AM8361" i="3"/>
  <c r="AL8361" i="3"/>
  <c r="AK8361" i="3"/>
  <c r="AJ8361" i="3"/>
  <c r="AI8361" i="3"/>
  <c r="AH8361" i="3"/>
  <c r="AQ8360" i="3"/>
  <c r="AP8360" i="3"/>
  <c r="AO8360" i="3"/>
  <c r="AN8360" i="3"/>
  <c r="AM8360" i="3"/>
  <c r="AL8360" i="3"/>
  <c r="AK8360" i="3"/>
  <c r="AJ8360" i="3"/>
  <c r="AI8360" i="3"/>
  <c r="AH8360" i="3"/>
  <c r="AQ8359" i="3"/>
  <c r="AP8359" i="3"/>
  <c r="AO8359" i="3"/>
  <c r="AN8359" i="3"/>
  <c r="AM8359" i="3"/>
  <c r="AL8359" i="3"/>
  <c r="AK8359" i="3"/>
  <c r="AJ8359" i="3"/>
  <c r="AI8359" i="3"/>
  <c r="AH8359" i="3"/>
  <c r="AQ8358" i="3"/>
  <c r="AP8358" i="3"/>
  <c r="AO8358" i="3"/>
  <c r="AN8358" i="3"/>
  <c r="AM8358" i="3"/>
  <c r="AL8358" i="3"/>
  <c r="AK8358" i="3"/>
  <c r="AJ8358" i="3"/>
  <c r="AI8358" i="3"/>
  <c r="AH8358" i="3"/>
  <c r="AQ8357" i="3"/>
  <c r="AP8357" i="3"/>
  <c r="AO8357" i="3"/>
  <c r="AN8357" i="3"/>
  <c r="AM8357" i="3"/>
  <c r="AL8357" i="3"/>
  <c r="AK8357" i="3"/>
  <c r="AJ8357" i="3"/>
  <c r="AI8357" i="3"/>
  <c r="AH8357" i="3"/>
  <c r="AQ8356" i="3"/>
  <c r="AP8356" i="3"/>
  <c r="AO8356" i="3"/>
  <c r="AN8356" i="3"/>
  <c r="AM8356" i="3"/>
  <c r="AL8356" i="3"/>
  <c r="AK8356" i="3"/>
  <c r="AJ8356" i="3"/>
  <c r="AI8356" i="3"/>
  <c r="AH8356" i="3"/>
  <c r="AQ8355" i="3"/>
  <c r="AP8355" i="3"/>
  <c r="AO8355" i="3"/>
  <c r="AN8355" i="3"/>
  <c r="AM8355" i="3"/>
  <c r="AL8355" i="3"/>
  <c r="AK8355" i="3"/>
  <c r="AJ8355" i="3"/>
  <c r="AI8355" i="3"/>
  <c r="AH8355" i="3"/>
  <c r="AQ8354" i="3"/>
  <c r="AP8354" i="3"/>
  <c r="AO8354" i="3"/>
  <c r="AN8354" i="3"/>
  <c r="AM8354" i="3"/>
  <c r="AL8354" i="3"/>
  <c r="AK8354" i="3"/>
  <c r="AJ8354" i="3"/>
  <c r="AI8354" i="3"/>
  <c r="AH8354" i="3"/>
  <c r="AQ8353" i="3"/>
  <c r="AP8353" i="3"/>
  <c r="AO8353" i="3"/>
  <c r="AN8353" i="3"/>
  <c r="AM8353" i="3"/>
  <c r="AL8353" i="3"/>
  <c r="AK8353" i="3"/>
  <c r="AJ8353" i="3"/>
  <c r="AI8353" i="3"/>
  <c r="AH8353" i="3"/>
  <c r="AQ8352" i="3"/>
  <c r="AP8352" i="3"/>
  <c r="AO8352" i="3"/>
  <c r="AN8352" i="3"/>
  <c r="AM8352" i="3"/>
  <c r="AL8352" i="3"/>
  <c r="AK8352" i="3"/>
  <c r="AJ8352" i="3"/>
  <c r="AI8352" i="3"/>
  <c r="AH8352" i="3"/>
  <c r="AQ8351" i="3"/>
  <c r="AP8351" i="3"/>
  <c r="AO8351" i="3"/>
  <c r="AN8351" i="3"/>
  <c r="AM8351" i="3"/>
  <c r="AL8351" i="3"/>
  <c r="AK8351" i="3"/>
  <c r="AJ8351" i="3"/>
  <c r="AI8351" i="3"/>
  <c r="AH8351" i="3"/>
  <c r="AQ8350" i="3"/>
  <c r="AP8350" i="3"/>
  <c r="AO8350" i="3"/>
  <c r="AN8350" i="3"/>
  <c r="AM8350" i="3"/>
  <c r="AL8350" i="3"/>
  <c r="AK8350" i="3"/>
  <c r="AJ8350" i="3"/>
  <c r="AI8350" i="3"/>
  <c r="AH8350" i="3"/>
  <c r="AQ8349" i="3"/>
  <c r="AP8349" i="3"/>
  <c r="AO8349" i="3"/>
  <c r="AN8349" i="3"/>
  <c r="AM8349" i="3"/>
  <c r="AL8349" i="3"/>
  <c r="AK8349" i="3"/>
  <c r="AJ8349" i="3"/>
  <c r="AI8349" i="3"/>
  <c r="AH8349" i="3"/>
  <c r="AQ8348" i="3"/>
  <c r="AP8348" i="3"/>
  <c r="AO8348" i="3"/>
  <c r="AN8348" i="3"/>
  <c r="AM8348" i="3"/>
  <c r="AL8348" i="3"/>
  <c r="AK8348" i="3"/>
  <c r="AJ8348" i="3"/>
  <c r="AI8348" i="3"/>
  <c r="AH8348" i="3"/>
  <c r="AQ8347" i="3"/>
  <c r="AP8347" i="3"/>
  <c r="AO8347" i="3"/>
  <c r="AN8347" i="3"/>
  <c r="AM8347" i="3"/>
  <c r="AL8347" i="3"/>
  <c r="AK8347" i="3"/>
  <c r="AJ8347" i="3"/>
  <c r="AI8347" i="3"/>
  <c r="AH8347" i="3"/>
  <c r="AQ8346" i="3"/>
  <c r="AP8346" i="3"/>
  <c r="AO8346" i="3"/>
  <c r="AN8346" i="3"/>
  <c r="AM8346" i="3"/>
  <c r="AL8346" i="3"/>
  <c r="AK8346" i="3"/>
  <c r="AJ8346" i="3"/>
  <c r="AI8346" i="3"/>
  <c r="AH8346" i="3"/>
  <c r="AQ8345" i="3"/>
  <c r="AP8345" i="3"/>
  <c r="AO8345" i="3"/>
  <c r="AN8345" i="3"/>
  <c r="AM8345" i="3"/>
  <c r="AL8345" i="3"/>
  <c r="AK8345" i="3"/>
  <c r="AJ8345" i="3"/>
  <c r="AI8345" i="3"/>
  <c r="AH8345" i="3"/>
  <c r="AQ8344" i="3"/>
  <c r="AP8344" i="3"/>
  <c r="AO8344" i="3"/>
  <c r="AN8344" i="3"/>
  <c r="AM8344" i="3"/>
  <c r="AL8344" i="3"/>
  <c r="AK8344" i="3"/>
  <c r="AJ8344" i="3"/>
  <c r="AI8344" i="3"/>
  <c r="AH8344" i="3"/>
  <c r="AQ8343" i="3"/>
  <c r="AP8343" i="3"/>
  <c r="AO8343" i="3"/>
  <c r="AN8343" i="3"/>
  <c r="AM8343" i="3"/>
  <c r="AL8343" i="3"/>
  <c r="AK8343" i="3"/>
  <c r="AJ8343" i="3"/>
  <c r="AI8343" i="3"/>
  <c r="AH8343" i="3"/>
  <c r="AQ8342" i="3"/>
  <c r="AP8342" i="3"/>
  <c r="AO8342" i="3"/>
  <c r="AN8342" i="3"/>
  <c r="AM8342" i="3"/>
  <c r="AL8342" i="3"/>
  <c r="AK8342" i="3"/>
  <c r="AJ8342" i="3"/>
  <c r="AI8342" i="3"/>
  <c r="AH8342" i="3"/>
  <c r="AQ8341" i="3"/>
  <c r="AP8341" i="3"/>
  <c r="AO8341" i="3"/>
  <c r="AN8341" i="3"/>
  <c r="AM8341" i="3"/>
  <c r="AL8341" i="3"/>
  <c r="AK8341" i="3"/>
  <c r="AJ8341" i="3"/>
  <c r="AI8341" i="3"/>
  <c r="AH8341" i="3"/>
  <c r="AQ8340" i="3"/>
  <c r="AP8340" i="3"/>
  <c r="AO8340" i="3"/>
  <c r="AN8340" i="3"/>
  <c r="AM8340" i="3"/>
  <c r="AL8340" i="3"/>
  <c r="AK8340" i="3"/>
  <c r="AJ8340" i="3"/>
  <c r="AI8340" i="3"/>
  <c r="AH8340" i="3"/>
  <c r="AQ8339" i="3"/>
  <c r="AP8339" i="3"/>
  <c r="AO8339" i="3"/>
  <c r="AN8339" i="3"/>
  <c r="AM8339" i="3"/>
  <c r="AL8339" i="3"/>
  <c r="AK8339" i="3"/>
  <c r="AJ8339" i="3"/>
  <c r="AI8339" i="3"/>
  <c r="AH8339" i="3"/>
  <c r="AQ8338" i="3"/>
  <c r="AP8338" i="3"/>
  <c r="AO8338" i="3"/>
  <c r="AN8338" i="3"/>
  <c r="AM8338" i="3"/>
  <c r="AL8338" i="3"/>
  <c r="AK8338" i="3"/>
  <c r="AJ8338" i="3"/>
  <c r="AI8338" i="3"/>
  <c r="AH8338" i="3"/>
  <c r="AQ8337" i="3"/>
  <c r="AP8337" i="3"/>
  <c r="AO8337" i="3"/>
  <c r="AN8337" i="3"/>
  <c r="AM8337" i="3"/>
  <c r="AL8337" i="3"/>
  <c r="AK8337" i="3"/>
  <c r="AJ8337" i="3"/>
  <c r="AI8337" i="3"/>
  <c r="AH8337" i="3"/>
  <c r="AQ8336" i="3"/>
  <c r="AP8336" i="3"/>
  <c r="AO8336" i="3"/>
  <c r="AN8336" i="3"/>
  <c r="AM8336" i="3"/>
  <c r="AL8336" i="3"/>
  <c r="AK8336" i="3"/>
  <c r="AJ8336" i="3"/>
  <c r="AI8336" i="3"/>
  <c r="AH8336" i="3"/>
  <c r="AQ8335" i="3"/>
  <c r="AP8335" i="3"/>
  <c r="AO8335" i="3"/>
  <c r="AN8335" i="3"/>
  <c r="AM8335" i="3"/>
  <c r="AL8335" i="3"/>
  <c r="AK8335" i="3"/>
  <c r="AJ8335" i="3"/>
  <c r="AI8335" i="3"/>
  <c r="AH8335" i="3"/>
  <c r="AQ8334" i="3"/>
  <c r="AP8334" i="3"/>
  <c r="AO8334" i="3"/>
  <c r="AN8334" i="3"/>
  <c r="AM8334" i="3"/>
  <c r="AL8334" i="3"/>
  <c r="AK8334" i="3"/>
  <c r="AJ8334" i="3"/>
  <c r="AI8334" i="3"/>
  <c r="AH8334" i="3"/>
  <c r="AQ8333" i="3"/>
  <c r="AP8333" i="3"/>
  <c r="AO8333" i="3"/>
  <c r="AN8333" i="3"/>
  <c r="AM8333" i="3"/>
  <c r="AL8333" i="3"/>
  <c r="AK8333" i="3"/>
  <c r="AJ8333" i="3"/>
  <c r="AI8333" i="3"/>
  <c r="AH8333" i="3"/>
  <c r="AQ8332" i="3"/>
  <c r="AP8332" i="3"/>
  <c r="AO8332" i="3"/>
  <c r="AN8332" i="3"/>
  <c r="AM8332" i="3"/>
  <c r="AL8332" i="3"/>
  <c r="AK8332" i="3"/>
  <c r="AJ8332" i="3"/>
  <c r="AI8332" i="3"/>
  <c r="AH8332" i="3"/>
  <c r="AQ8331" i="3"/>
  <c r="AP8331" i="3"/>
  <c r="AO8331" i="3"/>
  <c r="AN8331" i="3"/>
  <c r="AM8331" i="3"/>
  <c r="AL8331" i="3"/>
  <c r="AK8331" i="3"/>
  <c r="AJ8331" i="3"/>
  <c r="AI8331" i="3"/>
  <c r="AH8331" i="3"/>
  <c r="AQ8330" i="3"/>
  <c r="AP8330" i="3"/>
  <c r="AO8330" i="3"/>
  <c r="AN8330" i="3"/>
  <c r="AM8330" i="3"/>
  <c r="AL8330" i="3"/>
  <c r="AK8330" i="3"/>
  <c r="AJ8330" i="3"/>
  <c r="AI8330" i="3"/>
  <c r="AH8330" i="3"/>
  <c r="AQ8329" i="3"/>
  <c r="AP8329" i="3"/>
  <c r="AO8329" i="3"/>
  <c r="AN8329" i="3"/>
  <c r="AM8329" i="3"/>
  <c r="AL8329" i="3"/>
  <c r="AK8329" i="3"/>
  <c r="AJ8329" i="3"/>
  <c r="AI8329" i="3"/>
  <c r="AH8329" i="3"/>
  <c r="AQ8328" i="3"/>
  <c r="AP8328" i="3"/>
  <c r="AO8328" i="3"/>
  <c r="AN8328" i="3"/>
  <c r="AM8328" i="3"/>
  <c r="AL8328" i="3"/>
  <c r="AK8328" i="3"/>
  <c r="AJ8328" i="3"/>
  <c r="AI8328" i="3"/>
  <c r="AH8328" i="3"/>
  <c r="AQ8327" i="3"/>
  <c r="AP8327" i="3"/>
  <c r="AO8327" i="3"/>
  <c r="AN8327" i="3"/>
  <c r="AM8327" i="3"/>
  <c r="AL8327" i="3"/>
  <c r="AK8327" i="3"/>
  <c r="AJ8327" i="3"/>
  <c r="AI8327" i="3"/>
  <c r="AH8327" i="3"/>
  <c r="AQ8326" i="3"/>
  <c r="AP8326" i="3"/>
  <c r="AO8326" i="3"/>
  <c r="AN8326" i="3"/>
  <c r="AM8326" i="3"/>
  <c r="AL8326" i="3"/>
  <c r="AK8326" i="3"/>
  <c r="AJ8326" i="3"/>
  <c r="AI8326" i="3"/>
  <c r="AH8326" i="3"/>
  <c r="AQ8325" i="3"/>
  <c r="AP8325" i="3"/>
  <c r="AO8325" i="3"/>
  <c r="AN8325" i="3"/>
  <c r="AM8325" i="3"/>
  <c r="AL8325" i="3"/>
  <c r="AK8325" i="3"/>
  <c r="AJ8325" i="3"/>
  <c r="AI8325" i="3"/>
  <c r="AH8325" i="3"/>
  <c r="AQ8324" i="3"/>
  <c r="AP8324" i="3"/>
  <c r="AO8324" i="3"/>
  <c r="AN8324" i="3"/>
  <c r="AM8324" i="3"/>
  <c r="AL8324" i="3"/>
  <c r="AK8324" i="3"/>
  <c r="AJ8324" i="3"/>
  <c r="AI8324" i="3"/>
  <c r="AH8324" i="3"/>
  <c r="AQ8323" i="3"/>
  <c r="AP8323" i="3"/>
  <c r="AO8323" i="3"/>
  <c r="AN8323" i="3"/>
  <c r="AM8323" i="3"/>
  <c r="AL8323" i="3"/>
  <c r="AK8323" i="3"/>
  <c r="AJ8323" i="3"/>
  <c r="AI8323" i="3"/>
  <c r="AH8323" i="3"/>
  <c r="AQ8322" i="3"/>
  <c r="AP8322" i="3"/>
  <c r="AO8322" i="3"/>
  <c r="AN8322" i="3"/>
  <c r="AM8322" i="3"/>
  <c r="AL8322" i="3"/>
  <c r="AK8322" i="3"/>
  <c r="AJ8322" i="3"/>
  <c r="AI8322" i="3"/>
  <c r="AH8322" i="3"/>
  <c r="AQ8321" i="3"/>
  <c r="AP8321" i="3"/>
  <c r="AO8321" i="3"/>
  <c r="AN8321" i="3"/>
  <c r="AM8321" i="3"/>
  <c r="AL8321" i="3"/>
  <c r="AK8321" i="3"/>
  <c r="AJ8321" i="3"/>
  <c r="AI8321" i="3"/>
  <c r="AH8321" i="3"/>
  <c r="AQ8320" i="3"/>
  <c r="AP8320" i="3"/>
  <c r="AO8320" i="3"/>
  <c r="AN8320" i="3"/>
  <c r="AM8320" i="3"/>
  <c r="AL8320" i="3"/>
  <c r="AK8320" i="3"/>
  <c r="AJ8320" i="3"/>
  <c r="AI8320" i="3"/>
  <c r="AH8320" i="3"/>
  <c r="AQ8319" i="3"/>
  <c r="AP8319" i="3"/>
  <c r="AO8319" i="3"/>
  <c r="AN8319" i="3"/>
  <c r="AM8319" i="3"/>
  <c r="AL8319" i="3"/>
  <c r="AK8319" i="3"/>
  <c r="AJ8319" i="3"/>
  <c r="AI8319" i="3"/>
  <c r="AH8319" i="3"/>
  <c r="AQ8318" i="3"/>
  <c r="AP8318" i="3"/>
  <c r="AO8318" i="3"/>
  <c r="AN8318" i="3"/>
  <c r="AM8318" i="3"/>
  <c r="AL8318" i="3"/>
  <c r="AK8318" i="3"/>
  <c r="AJ8318" i="3"/>
  <c r="AI8318" i="3"/>
  <c r="AH8318" i="3"/>
  <c r="AQ8317" i="3"/>
  <c r="AP8317" i="3"/>
  <c r="AO8317" i="3"/>
  <c r="AN8317" i="3"/>
  <c r="AM8317" i="3"/>
  <c r="AL8317" i="3"/>
  <c r="AK8317" i="3"/>
  <c r="AJ8317" i="3"/>
  <c r="AI8317" i="3"/>
  <c r="AH8317" i="3"/>
  <c r="AQ8316" i="3"/>
  <c r="AP8316" i="3"/>
  <c r="AO8316" i="3"/>
  <c r="AN8316" i="3"/>
  <c r="AM8316" i="3"/>
  <c r="AL8316" i="3"/>
  <c r="AK8316" i="3"/>
  <c r="AJ8316" i="3"/>
  <c r="AI8316" i="3"/>
  <c r="AH8316" i="3"/>
  <c r="AQ8315" i="3"/>
  <c r="AP8315" i="3"/>
  <c r="AO8315" i="3"/>
  <c r="AN8315" i="3"/>
  <c r="AM8315" i="3"/>
  <c r="AL8315" i="3"/>
  <c r="AK8315" i="3"/>
  <c r="AJ8315" i="3"/>
  <c r="AI8315" i="3"/>
  <c r="AH8315" i="3"/>
  <c r="AQ8314" i="3"/>
  <c r="AP8314" i="3"/>
  <c r="AO8314" i="3"/>
  <c r="AN8314" i="3"/>
  <c r="AM8314" i="3"/>
  <c r="AL8314" i="3"/>
  <c r="AK8314" i="3"/>
  <c r="AJ8314" i="3"/>
  <c r="AI8314" i="3"/>
  <c r="AH8314" i="3"/>
  <c r="AQ8313" i="3"/>
  <c r="AP8313" i="3"/>
  <c r="AO8313" i="3"/>
  <c r="AN8313" i="3"/>
  <c r="AM8313" i="3"/>
  <c r="AL8313" i="3"/>
  <c r="AK8313" i="3"/>
  <c r="AJ8313" i="3"/>
  <c r="AI8313" i="3"/>
  <c r="AH8313" i="3"/>
  <c r="AQ8312" i="3"/>
  <c r="AP8312" i="3"/>
  <c r="AO8312" i="3"/>
  <c r="AN8312" i="3"/>
  <c r="AM8312" i="3"/>
  <c r="AL8312" i="3"/>
  <c r="AK8312" i="3"/>
  <c r="AJ8312" i="3"/>
  <c r="AI8312" i="3"/>
  <c r="AH8312" i="3"/>
  <c r="AQ8311" i="3"/>
  <c r="AP8311" i="3"/>
  <c r="AO8311" i="3"/>
  <c r="AN8311" i="3"/>
  <c r="AM8311" i="3"/>
  <c r="AL8311" i="3"/>
  <c r="AK8311" i="3"/>
  <c r="AJ8311" i="3"/>
  <c r="AI8311" i="3"/>
  <c r="AH8311" i="3"/>
  <c r="AQ8310" i="3"/>
  <c r="AP8310" i="3"/>
  <c r="AO8310" i="3"/>
  <c r="AN8310" i="3"/>
  <c r="AM8310" i="3"/>
  <c r="AL8310" i="3"/>
  <c r="AK8310" i="3"/>
  <c r="AJ8310" i="3"/>
  <c r="AI8310" i="3"/>
  <c r="AH8310" i="3"/>
  <c r="AQ8309" i="3"/>
  <c r="AP8309" i="3"/>
  <c r="AO8309" i="3"/>
  <c r="AN8309" i="3"/>
  <c r="AM8309" i="3"/>
  <c r="AL8309" i="3"/>
  <c r="AK8309" i="3"/>
  <c r="AJ8309" i="3"/>
  <c r="AI8309" i="3"/>
  <c r="AH8309" i="3"/>
  <c r="AQ8308" i="3"/>
  <c r="AP8308" i="3"/>
  <c r="AO8308" i="3"/>
  <c r="AN8308" i="3"/>
  <c r="AM8308" i="3"/>
  <c r="AL8308" i="3"/>
  <c r="AK8308" i="3"/>
  <c r="AJ8308" i="3"/>
  <c r="AI8308" i="3"/>
  <c r="AH8308" i="3"/>
  <c r="AQ8307" i="3"/>
  <c r="AP8307" i="3"/>
  <c r="AO8307" i="3"/>
  <c r="AN8307" i="3"/>
  <c r="AM8307" i="3"/>
  <c r="AL8307" i="3"/>
  <c r="AK8307" i="3"/>
  <c r="AJ8307" i="3"/>
  <c r="AI8307" i="3"/>
  <c r="AH8307" i="3"/>
  <c r="AQ8306" i="3"/>
  <c r="AP8306" i="3"/>
  <c r="AO8306" i="3"/>
  <c r="AN8306" i="3"/>
  <c r="AM8306" i="3"/>
  <c r="AL8306" i="3"/>
  <c r="AK8306" i="3"/>
  <c r="AJ8306" i="3"/>
  <c r="AI8306" i="3"/>
  <c r="AH8306" i="3"/>
  <c r="AQ8305" i="3"/>
  <c r="AP8305" i="3"/>
  <c r="AO8305" i="3"/>
  <c r="AN8305" i="3"/>
  <c r="AM8305" i="3"/>
  <c r="AL8305" i="3"/>
  <c r="AK8305" i="3"/>
  <c r="AJ8305" i="3"/>
  <c r="AI8305" i="3"/>
  <c r="AH8305" i="3"/>
  <c r="AQ8304" i="3"/>
  <c r="AP8304" i="3"/>
  <c r="AO8304" i="3"/>
  <c r="AN8304" i="3"/>
  <c r="AM8304" i="3"/>
  <c r="AL8304" i="3"/>
  <c r="AK8304" i="3"/>
  <c r="AJ8304" i="3"/>
  <c r="AI8304" i="3"/>
  <c r="AH8304" i="3"/>
  <c r="AQ8303" i="3"/>
  <c r="AP8303" i="3"/>
  <c r="AO8303" i="3"/>
  <c r="AN8303" i="3"/>
  <c r="AM8303" i="3"/>
  <c r="AL8303" i="3"/>
  <c r="AK8303" i="3"/>
  <c r="AJ8303" i="3"/>
  <c r="AI8303" i="3"/>
  <c r="AH8303" i="3"/>
  <c r="AQ8302" i="3"/>
  <c r="AP8302" i="3"/>
  <c r="AO8302" i="3"/>
  <c r="AN8302" i="3"/>
  <c r="AM8302" i="3"/>
  <c r="AL8302" i="3"/>
  <c r="AK8302" i="3"/>
  <c r="AJ8302" i="3"/>
  <c r="AI8302" i="3"/>
  <c r="AH8302" i="3"/>
  <c r="AQ8301" i="3"/>
  <c r="AP8301" i="3"/>
  <c r="AO8301" i="3"/>
  <c r="AN8301" i="3"/>
  <c r="AM8301" i="3"/>
  <c r="AL8301" i="3"/>
  <c r="AK8301" i="3"/>
  <c r="AJ8301" i="3"/>
  <c r="AI8301" i="3"/>
  <c r="AH8301" i="3"/>
  <c r="AQ8300" i="3"/>
  <c r="AP8300" i="3"/>
  <c r="AO8300" i="3"/>
  <c r="AN8300" i="3"/>
  <c r="AM8300" i="3"/>
  <c r="AL8300" i="3"/>
  <c r="AK8300" i="3"/>
  <c r="AJ8300" i="3"/>
  <c r="AI8300" i="3"/>
  <c r="AH8300" i="3"/>
  <c r="AQ8299" i="3"/>
  <c r="AP8299" i="3"/>
  <c r="AO8299" i="3"/>
  <c r="AN8299" i="3"/>
  <c r="AM8299" i="3"/>
  <c r="AL8299" i="3"/>
  <c r="AK8299" i="3"/>
  <c r="AJ8299" i="3"/>
  <c r="AI8299" i="3"/>
  <c r="AH8299" i="3"/>
  <c r="AQ8298" i="3"/>
  <c r="AP8298" i="3"/>
  <c r="AO8298" i="3"/>
  <c r="AN8298" i="3"/>
  <c r="AM8298" i="3"/>
  <c r="AL8298" i="3"/>
  <c r="AK8298" i="3"/>
  <c r="AJ8298" i="3"/>
  <c r="AI8298" i="3"/>
  <c r="AH8298" i="3"/>
  <c r="AQ8297" i="3"/>
  <c r="AP8297" i="3"/>
  <c r="AO8297" i="3"/>
  <c r="AN8297" i="3"/>
  <c r="AM8297" i="3"/>
  <c r="AL8297" i="3"/>
  <c r="AK8297" i="3"/>
  <c r="AJ8297" i="3"/>
  <c r="AI8297" i="3"/>
  <c r="AH8297" i="3"/>
  <c r="AQ8296" i="3"/>
  <c r="AP8296" i="3"/>
  <c r="AO8296" i="3"/>
  <c r="AN8296" i="3"/>
  <c r="AM8296" i="3"/>
  <c r="AL8296" i="3"/>
  <c r="AK8296" i="3"/>
  <c r="AJ8296" i="3"/>
  <c r="AI8296" i="3"/>
  <c r="AH8296" i="3"/>
  <c r="AQ8295" i="3"/>
  <c r="AP8295" i="3"/>
  <c r="AO8295" i="3"/>
  <c r="AN8295" i="3"/>
  <c r="AM8295" i="3"/>
  <c r="AL8295" i="3"/>
  <c r="AK8295" i="3"/>
  <c r="AJ8295" i="3"/>
  <c r="AI8295" i="3"/>
  <c r="AH8295" i="3"/>
  <c r="AQ8294" i="3"/>
  <c r="AP8294" i="3"/>
  <c r="AO8294" i="3"/>
  <c r="AN8294" i="3"/>
  <c r="AM8294" i="3"/>
  <c r="AL8294" i="3"/>
  <c r="AK8294" i="3"/>
  <c r="AJ8294" i="3"/>
  <c r="AI8294" i="3"/>
  <c r="AH8294" i="3"/>
  <c r="AQ8293" i="3"/>
  <c r="AP8293" i="3"/>
  <c r="AO8293" i="3"/>
  <c r="AN8293" i="3"/>
  <c r="AM8293" i="3"/>
  <c r="AL8293" i="3"/>
  <c r="AK8293" i="3"/>
  <c r="AJ8293" i="3"/>
  <c r="AI8293" i="3"/>
  <c r="AH8293" i="3"/>
  <c r="AQ8292" i="3"/>
  <c r="AP8292" i="3"/>
  <c r="AO8292" i="3"/>
  <c r="AN8292" i="3"/>
  <c r="AM8292" i="3"/>
  <c r="AL8292" i="3"/>
  <c r="AK8292" i="3"/>
  <c r="AJ8292" i="3"/>
  <c r="AI8292" i="3"/>
  <c r="AH8292" i="3"/>
  <c r="AQ8291" i="3"/>
  <c r="AP8291" i="3"/>
  <c r="AO8291" i="3"/>
  <c r="AN8291" i="3"/>
  <c r="AM8291" i="3"/>
  <c r="AL8291" i="3"/>
  <c r="AK8291" i="3"/>
  <c r="AJ8291" i="3"/>
  <c r="AI8291" i="3"/>
  <c r="AH8291" i="3"/>
  <c r="AQ8290" i="3"/>
  <c r="AP8290" i="3"/>
  <c r="AO8290" i="3"/>
  <c r="AN8290" i="3"/>
  <c r="AM8290" i="3"/>
  <c r="AL8290" i="3"/>
  <c r="AK8290" i="3"/>
  <c r="AJ8290" i="3"/>
  <c r="AI8290" i="3"/>
  <c r="AH8290" i="3"/>
  <c r="AQ8289" i="3"/>
  <c r="AP8289" i="3"/>
  <c r="AO8289" i="3"/>
  <c r="AN8289" i="3"/>
  <c r="AM8289" i="3"/>
  <c r="AL8289" i="3"/>
  <c r="AK8289" i="3"/>
  <c r="AJ8289" i="3"/>
  <c r="AI8289" i="3"/>
  <c r="AH8289" i="3"/>
  <c r="AQ8288" i="3"/>
  <c r="AP8288" i="3"/>
  <c r="AO8288" i="3"/>
  <c r="AN8288" i="3"/>
  <c r="AM8288" i="3"/>
  <c r="AL8288" i="3"/>
  <c r="AK8288" i="3"/>
  <c r="AJ8288" i="3"/>
  <c r="AI8288" i="3"/>
  <c r="AH8288" i="3"/>
  <c r="AQ8287" i="3"/>
  <c r="AP8287" i="3"/>
  <c r="AO8287" i="3"/>
  <c r="AN8287" i="3"/>
  <c r="AM8287" i="3"/>
  <c r="AL8287" i="3"/>
  <c r="AK8287" i="3"/>
  <c r="AJ8287" i="3"/>
  <c r="AI8287" i="3"/>
  <c r="AH8287" i="3"/>
  <c r="AQ8286" i="3"/>
  <c r="AP8286" i="3"/>
  <c r="AO8286" i="3"/>
  <c r="AN8286" i="3"/>
  <c r="AM8286" i="3"/>
  <c r="AL8286" i="3"/>
  <c r="AK8286" i="3"/>
  <c r="AJ8286" i="3"/>
  <c r="AI8286" i="3"/>
  <c r="AH8286" i="3"/>
  <c r="AQ8285" i="3"/>
  <c r="AP8285" i="3"/>
  <c r="AO8285" i="3"/>
  <c r="AN8285" i="3"/>
  <c r="AM8285" i="3"/>
  <c r="AL8285" i="3"/>
  <c r="AK8285" i="3"/>
  <c r="AJ8285" i="3"/>
  <c r="AI8285" i="3"/>
  <c r="AH8285" i="3"/>
  <c r="AQ8284" i="3"/>
  <c r="AP8284" i="3"/>
  <c r="AO8284" i="3"/>
  <c r="AN8284" i="3"/>
  <c r="AM8284" i="3"/>
  <c r="AL8284" i="3"/>
  <c r="AK8284" i="3"/>
  <c r="AJ8284" i="3"/>
  <c r="AI8284" i="3"/>
  <c r="AH8284" i="3"/>
  <c r="AQ8283" i="3"/>
  <c r="AP8283" i="3"/>
  <c r="AO8283" i="3"/>
  <c r="AN8283" i="3"/>
  <c r="AM8283" i="3"/>
  <c r="AL8283" i="3"/>
  <c r="AK8283" i="3"/>
  <c r="AJ8283" i="3"/>
  <c r="AI8283" i="3"/>
  <c r="AH8283" i="3"/>
  <c r="AQ8282" i="3"/>
  <c r="AP8282" i="3"/>
  <c r="AO8282" i="3"/>
  <c r="AN8282" i="3"/>
  <c r="AM8282" i="3"/>
  <c r="AL8282" i="3"/>
  <c r="AK8282" i="3"/>
  <c r="AJ8282" i="3"/>
  <c r="AI8282" i="3"/>
  <c r="AH8282" i="3"/>
  <c r="AQ8281" i="3"/>
  <c r="AP8281" i="3"/>
  <c r="AO8281" i="3"/>
  <c r="AN8281" i="3"/>
  <c r="AM8281" i="3"/>
  <c r="AL8281" i="3"/>
  <c r="AK8281" i="3"/>
  <c r="AJ8281" i="3"/>
  <c r="AI8281" i="3"/>
  <c r="AH8281" i="3"/>
  <c r="AQ8280" i="3"/>
  <c r="AP8280" i="3"/>
  <c r="AO8280" i="3"/>
  <c r="AN8280" i="3"/>
  <c r="AM8280" i="3"/>
  <c r="AL8280" i="3"/>
  <c r="AK8280" i="3"/>
  <c r="AJ8280" i="3"/>
  <c r="AI8280" i="3"/>
  <c r="AH8280" i="3"/>
  <c r="AQ8279" i="3"/>
  <c r="AP8279" i="3"/>
  <c r="AO8279" i="3"/>
  <c r="AN8279" i="3"/>
  <c r="AM8279" i="3"/>
  <c r="AL8279" i="3"/>
  <c r="AK8279" i="3"/>
  <c r="AJ8279" i="3"/>
  <c r="AI8279" i="3"/>
  <c r="AH8279" i="3"/>
  <c r="AQ8278" i="3"/>
  <c r="AP8278" i="3"/>
  <c r="AO8278" i="3"/>
  <c r="AN8278" i="3"/>
  <c r="AM8278" i="3"/>
  <c r="AL8278" i="3"/>
  <c r="AK8278" i="3"/>
  <c r="AJ8278" i="3"/>
  <c r="AI8278" i="3"/>
  <c r="AH8278" i="3"/>
  <c r="AQ8277" i="3"/>
  <c r="AP8277" i="3"/>
  <c r="AO8277" i="3"/>
  <c r="AN8277" i="3"/>
  <c r="AM8277" i="3"/>
  <c r="AL8277" i="3"/>
  <c r="AK8277" i="3"/>
  <c r="AJ8277" i="3"/>
  <c r="AI8277" i="3"/>
  <c r="AH8277" i="3"/>
  <c r="AQ8276" i="3"/>
  <c r="AP8276" i="3"/>
  <c r="AO8276" i="3"/>
  <c r="AN8276" i="3"/>
  <c r="AM8276" i="3"/>
  <c r="AL8276" i="3"/>
  <c r="AK8276" i="3"/>
  <c r="AJ8276" i="3"/>
  <c r="AI8276" i="3"/>
  <c r="AH8276" i="3"/>
  <c r="AQ8275" i="3"/>
  <c r="AP8275" i="3"/>
  <c r="AO8275" i="3"/>
  <c r="AN8275" i="3"/>
  <c r="AM8275" i="3"/>
  <c r="AL8275" i="3"/>
  <c r="AK8275" i="3"/>
  <c r="AJ8275" i="3"/>
  <c r="AI8275" i="3"/>
  <c r="AH8275" i="3"/>
  <c r="AQ8274" i="3"/>
  <c r="AP8274" i="3"/>
  <c r="AO8274" i="3"/>
  <c r="AN8274" i="3"/>
  <c r="AM8274" i="3"/>
  <c r="AL8274" i="3"/>
  <c r="AK8274" i="3"/>
  <c r="AJ8274" i="3"/>
  <c r="AI8274" i="3"/>
  <c r="AH8274" i="3"/>
  <c r="AQ8273" i="3"/>
  <c r="AP8273" i="3"/>
  <c r="AO8273" i="3"/>
  <c r="AN8273" i="3"/>
  <c r="AM8273" i="3"/>
  <c r="AL8273" i="3"/>
  <c r="AK8273" i="3"/>
  <c r="AJ8273" i="3"/>
  <c r="AI8273" i="3"/>
  <c r="AH8273" i="3"/>
  <c r="AQ8272" i="3"/>
  <c r="AP8272" i="3"/>
  <c r="AO8272" i="3"/>
  <c r="AN8272" i="3"/>
  <c r="AM8272" i="3"/>
  <c r="AL8272" i="3"/>
  <c r="AK8272" i="3"/>
  <c r="AJ8272" i="3"/>
  <c r="AI8272" i="3"/>
  <c r="AH8272" i="3"/>
  <c r="AQ8271" i="3"/>
  <c r="AP8271" i="3"/>
  <c r="AO8271" i="3"/>
  <c r="AN8271" i="3"/>
  <c r="AM8271" i="3"/>
  <c r="AL8271" i="3"/>
  <c r="AK8271" i="3"/>
  <c r="AJ8271" i="3"/>
  <c r="AI8271" i="3"/>
  <c r="AH8271" i="3"/>
  <c r="AQ8270" i="3"/>
  <c r="AP8270" i="3"/>
  <c r="AO8270" i="3"/>
  <c r="AN8270" i="3"/>
  <c r="AM8270" i="3"/>
  <c r="AL8270" i="3"/>
  <c r="AK8270" i="3"/>
  <c r="AJ8270" i="3"/>
  <c r="AI8270" i="3"/>
  <c r="AH8270" i="3"/>
  <c r="AQ8269" i="3"/>
  <c r="AP8269" i="3"/>
  <c r="AO8269" i="3"/>
  <c r="AN8269" i="3"/>
  <c r="AM8269" i="3"/>
  <c r="AL8269" i="3"/>
  <c r="AK8269" i="3"/>
  <c r="AJ8269" i="3"/>
  <c r="AI8269" i="3"/>
  <c r="AH8269" i="3"/>
  <c r="AQ8268" i="3"/>
  <c r="AP8268" i="3"/>
  <c r="AO8268" i="3"/>
  <c r="AN8268" i="3"/>
  <c r="AM8268" i="3"/>
  <c r="AL8268" i="3"/>
  <c r="AK8268" i="3"/>
  <c r="AJ8268" i="3"/>
  <c r="AI8268" i="3"/>
  <c r="AH8268" i="3"/>
  <c r="AQ8267" i="3"/>
  <c r="AP8267" i="3"/>
  <c r="AO8267" i="3"/>
  <c r="AN8267" i="3"/>
  <c r="AM8267" i="3"/>
  <c r="AL8267" i="3"/>
  <c r="AK8267" i="3"/>
  <c r="AJ8267" i="3"/>
  <c r="AI8267" i="3"/>
  <c r="AH8267" i="3"/>
  <c r="AQ8266" i="3"/>
  <c r="AP8266" i="3"/>
  <c r="AO8266" i="3"/>
  <c r="AN8266" i="3"/>
  <c r="AM8266" i="3"/>
  <c r="AL8266" i="3"/>
  <c r="AK8266" i="3"/>
  <c r="AJ8266" i="3"/>
  <c r="AI8266" i="3"/>
  <c r="AH8266" i="3"/>
  <c r="AQ8265" i="3"/>
  <c r="AP8265" i="3"/>
  <c r="AO8265" i="3"/>
  <c r="AN8265" i="3"/>
  <c r="AM8265" i="3"/>
  <c r="AL8265" i="3"/>
  <c r="AK8265" i="3"/>
  <c r="AJ8265" i="3"/>
  <c r="AI8265" i="3"/>
  <c r="AH8265" i="3"/>
  <c r="AQ8264" i="3"/>
  <c r="AP8264" i="3"/>
  <c r="AO8264" i="3"/>
  <c r="AN8264" i="3"/>
  <c r="AM8264" i="3"/>
  <c r="AL8264" i="3"/>
  <c r="AK8264" i="3"/>
  <c r="AJ8264" i="3"/>
  <c r="AI8264" i="3"/>
  <c r="AH8264" i="3"/>
  <c r="AQ8263" i="3"/>
  <c r="AP8263" i="3"/>
  <c r="AO8263" i="3"/>
  <c r="AN8263" i="3"/>
  <c r="AM8263" i="3"/>
  <c r="AL8263" i="3"/>
  <c r="AK8263" i="3"/>
  <c r="AJ8263" i="3"/>
  <c r="AI8263" i="3"/>
  <c r="AH8263" i="3"/>
  <c r="AQ8262" i="3"/>
  <c r="AP8262" i="3"/>
  <c r="AO8262" i="3"/>
  <c r="AN8262" i="3"/>
  <c r="AM8262" i="3"/>
  <c r="AL8262" i="3"/>
  <c r="AK8262" i="3"/>
  <c r="AJ8262" i="3"/>
  <c r="AI8262" i="3"/>
  <c r="AH8262" i="3"/>
  <c r="AQ8261" i="3"/>
  <c r="AP8261" i="3"/>
  <c r="AO8261" i="3"/>
  <c r="AN8261" i="3"/>
  <c r="AM8261" i="3"/>
  <c r="AL8261" i="3"/>
  <c r="AK8261" i="3"/>
  <c r="AJ8261" i="3"/>
  <c r="AI8261" i="3"/>
  <c r="AH8261" i="3"/>
  <c r="AQ8260" i="3"/>
  <c r="AP8260" i="3"/>
  <c r="AO8260" i="3"/>
  <c r="AN8260" i="3"/>
  <c r="AM8260" i="3"/>
  <c r="AL8260" i="3"/>
  <c r="AK8260" i="3"/>
  <c r="AJ8260" i="3"/>
  <c r="AI8260" i="3"/>
  <c r="AH8260" i="3"/>
  <c r="AQ8259" i="3"/>
  <c r="AP8259" i="3"/>
  <c r="AO8259" i="3"/>
  <c r="AN8259" i="3"/>
  <c r="AM8259" i="3"/>
  <c r="AL8259" i="3"/>
  <c r="AK8259" i="3"/>
  <c r="AJ8259" i="3"/>
  <c r="AI8259" i="3"/>
  <c r="AH8259" i="3"/>
  <c r="AQ8258" i="3"/>
  <c r="AP8258" i="3"/>
  <c r="AO8258" i="3"/>
  <c r="AN8258" i="3"/>
  <c r="AM8258" i="3"/>
  <c r="AL8258" i="3"/>
  <c r="AK8258" i="3"/>
  <c r="AJ8258" i="3"/>
  <c r="AI8258" i="3"/>
  <c r="AH8258" i="3"/>
  <c r="AQ8257" i="3"/>
  <c r="AP8257" i="3"/>
  <c r="AO8257" i="3"/>
  <c r="AN8257" i="3"/>
  <c r="AM8257" i="3"/>
  <c r="AL8257" i="3"/>
  <c r="AK8257" i="3"/>
  <c r="AJ8257" i="3"/>
  <c r="AI8257" i="3"/>
  <c r="AH8257" i="3"/>
  <c r="AQ8256" i="3"/>
  <c r="AP8256" i="3"/>
  <c r="AO8256" i="3"/>
  <c r="AN8256" i="3"/>
  <c r="AM8256" i="3"/>
  <c r="AL8256" i="3"/>
  <c r="AK8256" i="3"/>
  <c r="AJ8256" i="3"/>
  <c r="AI8256" i="3"/>
  <c r="AH8256" i="3"/>
  <c r="AQ8255" i="3"/>
  <c r="AP8255" i="3"/>
  <c r="AO8255" i="3"/>
  <c r="AN8255" i="3"/>
  <c r="AM8255" i="3"/>
  <c r="AL8255" i="3"/>
  <c r="AK8255" i="3"/>
  <c r="AJ8255" i="3"/>
  <c r="AI8255" i="3"/>
  <c r="AH8255" i="3"/>
  <c r="AQ8254" i="3"/>
  <c r="AP8254" i="3"/>
  <c r="AO8254" i="3"/>
  <c r="AN8254" i="3"/>
  <c r="AM8254" i="3"/>
  <c r="AL8254" i="3"/>
  <c r="AK8254" i="3"/>
  <c r="AJ8254" i="3"/>
  <c r="AI8254" i="3"/>
  <c r="AH8254" i="3"/>
  <c r="AQ8253" i="3"/>
  <c r="AP8253" i="3"/>
  <c r="AO8253" i="3"/>
  <c r="AN8253" i="3"/>
  <c r="AM8253" i="3"/>
  <c r="AL8253" i="3"/>
  <c r="AK8253" i="3"/>
  <c r="AJ8253" i="3"/>
  <c r="AI8253" i="3"/>
  <c r="AH8253" i="3"/>
  <c r="AQ8252" i="3"/>
  <c r="AP8252" i="3"/>
  <c r="AO8252" i="3"/>
  <c r="AN8252" i="3"/>
  <c r="AM8252" i="3"/>
  <c r="AL8252" i="3"/>
  <c r="AK8252" i="3"/>
  <c r="AJ8252" i="3"/>
  <c r="AI8252" i="3"/>
  <c r="AH8252" i="3"/>
  <c r="AQ8251" i="3"/>
  <c r="AP8251" i="3"/>
  <c r="AO8251" i="3"/>
  <c r="AN8251" i="3"/>
  <c r="AM8251" i="3"/>
  <c r="AL8251" i="3"/>
  <c r="AK8251" i="3"/>
  <c r="AJ8251" i="3"/>
  <c r="AI8251" i="3"/>
  <c r="AH8251" i="3"/>
  <c r="AQ8250" i="3"/>
  <c r="AP8250" i="3"/>
  <c r="AO8250" i="3"/>
  <c r="AN8250" i="3"/>
  <c r="AM8250" i="3"/>
  <c r="AL8250" i="3"/>
  <c r="AK8250" i="3"/>
  <c r="AJ8250" i="3"/>
  <c r="AI8250" i="3"/>
  <c r="AH8250" i="3"/>
  <c r="AQ8249" i="3"/>
  <c r="AP8249" i="3"/>
  <c r="AO8249" i="3"/>
  <c r="AN8249" i="3"/>
  <c r="AM8249" i="3"/>
  <c r="AL8249" i="3"/>
  <c r="AK8249" i="3"/>
  <c r="AJ8249" i="3"/>
  <c r="AI8249" i="3"/>
  <c r="AH8249" i="3"/>
  <c r="AQ8248" i="3"/>
  <c r="AP8248" i="3"/>
  <c r="AO8248" i="3"/>
  <c r="AN8248" i="3"/>
  <c r="AM8248" i="3"/>
  <c r="AL8248" i="3"/>
  <c r="AK8248" i="3"/>
  <c r="AJ8248" i="3"/>
  <c r="AI8248" i="3"/>
  <c r="AH8248" i="3"/>
  <c r="AQ8247" i="3"/>
  <c r="AP8247" i="3"/>
  <c r="AO8247" i="3"/>
  <c r="AN8247" i="3"/>
  <c r="AM8247" i="3"/>
  <c r="AL8247" i="3"/>
  <c r="AK8247" i="3"/>
  <c r="AJ8247" i="3"/>
  <c r="AI8247" i="3"/>
  <c r="AH8247" i="3"/>
  <c r="AQ8246" i="3"/>
  <c r="AP8246" i="3"/>
  <c r="AO8246" i="3"/>
  <c r="AN8246" i="3"/>
  <c r="AM8246" i="3"/>
  <c r="AL8246" i="3"/>
  <c r="AK8246" i="3"/>
  <c r="AJ8246" i="3"/>
  <c r="AI8246" i="3"/>
  <c r="AH8246" i="3"/>
  <c r="AQ8245" i="3"/>
  <c r="AP8245" i="3"/>
  <c r="AO8245" i="3"/>
  <c r="AN8245" i="3"/>
  <c r="AM8245" i="3"/>
  <c r="AL8245" i="3"/>
  <c r="AK8245" i="3"/>
  <c r="AJ8245" i="3"/>
  <c r="AI8245" i="3"/>
  <c r="AH8245" i="3"/>
  <c r="AQ8244" i="3"/>
  <c r="AP8244" i="3"/>
  <c r="AO8244" i="3"/>
  <c r="AN8244" i="3"/>
  <c r="AM8244" i="3"/>
  <c r="AL8244" i="3"/>
  <c r="AK8244" i="3"/>
  <c r="AJ8244" i="3"/>
  <c r="AI8244" i="3"/>
  <c r="AH8244" i="3"/>
  <c r="AQ8243" i="3"/>
  <c r="AP8243" i="3"/>
  <c r="AO8243" i="3"/>
  <c r="AN8243" i="3"/>
  <c r="AM8243" i="3"/>
  <c r="AL8243" i="3"/>
  <c r="AK8243" i="3"/>
  <c r="AJ8243" i="3"/>
  <c r="AI8243" i="3"/>
  <c r="AH8243" i="3"/>
  <c r="AQ8242" i="3"/>
  <c r="AP8242" i="3"/>
  <c r="AO8242" i="3"/>
  <c r="AN8242" i="3"/>
  <c r="AM8242" i="3"/>
  <c r="AL8242" i="3"/>
  <c r="AK8242" i="3"/>
  <c r="AJ8242" i="3"/>
  <c r="AI8242" i="3"/>
  <c r="AH8242" i="3"/>
  <c r="AQ8241" i="3"/>
  <c r="AP8241" i="3"/>
  <c r="AO8241" i="3"/>
  <c r="AN8241" i="3"/>
  <c r="AM8241" i="3"/>
  <c r="AL8241" i="3"/>
  <c r="AK8241" i="3"/>
  <c r="AJ8241" i="3"/>
  <c r="AI8241" i="3"/>
  <c r="AH8241" i="3"/>
  <c r="AQ8240" i="3"/>
  <c r="AP8240" i="3"/>
  <c r="AO8240" i="3"/>
  <c r="AN8240" i="3"/>
  <c r="AM8240" i="3"/>
  <c r="AL8240" i="3"/>
  <c r="AK8240" i="3"/>
  <c r="AJ8240" i="3"/>
  <c r="AI8240" i="3"/>
  <c r="AH8240" i="3"/>
  <c r="AQ8239" i="3"/>
  <c r="AP8239" i="3"/>
  <c r="AO8239" i="3"/>
  <c r="AN8239" i="3"/>
  <c r="AM8239" i="3"/>
  <c r="AL8239" i="3"/>
  <c r="AK8239" i="3"/>
  <c r="AJ8239" i="3"/>
  <c r="AI8239" i="3"/>
  <c r="AH8239" i="3"/>
  <c r="AQ8238" i="3"/>
  <c r="AP8238" i="3"/>
  <c r="AO8238" i="3"/>
  <c r="AN8238" i="3"/>
  <c r="AM8238" i="3"/>
  <c r="AL8238" i="3"/>
  <c r="AK8238" i="3"/>
  <c r="AJ8238" i="3"/>
  <c r="AI8238" i="3"/>
  <c r="AH8238" i="3"/>
  <c r="AQ8237" i="3"/>
  <c r="AP8237" i="3"/>
  <c r="AO8237" i="3"/>
  <c r="AN8237" i="3"/>
  <c r="AM8237" i="3"/>
  <c r="AL8237" i="3"/>
  <c r="AK8237" i="3"/>
  <c r="AJ8237" i="3"/>
  <c r="AI8237" i="3"/>
  <c r="AH8237" i="3"/>
  <c r="AQ8236" i="3"/>
  <c r="AP8236" i="3"/>
  <c r="AO8236" i="3"/>
  <c r="AN8236" i="3"/>
  <c r="AM8236" i="3"/>
  <c r="AL8236" i="3"/>
  <c r="AK8236" i="3"/>
  <c r="AJ8236" i="3"/>
  <c r="AI8236" i="3"/>
  <c r="AH8236" i="3"/>
  <c r="AQ8235" i="3"/>
  <c r="AP8235" i="3"/>
  <c r="AO8235" i="3"/>
  <c r="AN8235" i="3"/>
  <c r="AM8235" i="3"/>
  <c r="AL8235" i="3"/>
  <c r="AK8235" i="3"/>
  <c r="AJ8235" i="3"/>
  <c r="AI8235" i="3"/>
  <c r="AH8235" i="3"/>
  <c r="AQ8234" i="3"/>
  <c r="AP8234" i="3"/>
  <c r="AO8234" i="3"/>
  <c r="AN8234" i="3"/>
  <c r="AM8234" i="3"/>
  <c r="AL8234" i="3"/>
  <c r="AK8234" i="3"/>
  <c r="AJ8234" i="3"/>
  <c r="AI8234" i="3"/>
  <c r="AH8234" i="3"/>
  <c r="AQ8233" i="3"/>
  <c r="AP8233" i="3"/>
  <c r="AO8233" i="3"/>
  <c r="AN8233" i="3"/>
  <c r="AM8233" i="3"/>
  <c r="AL8233" i="3"/>
  <c r="AK8233" i="3"/>
  <c r="AJ8233" i="3"/>
  <c r="AI8233" i="3"/>
  <c r="AH8233" i="3"/>
  <c r="AQ8232" i="3"/>
  <c r="AP8232" i="3"/>
  <c r="AO8232" i="3"/>
  <c r="AN8232" i="3"/>
  <c r="AM8232" i="3"/>
  <c r="AL8232" i="3"/>
  <c r="AK8232" i="3"/>
  <c r="AJ8232" i="3"/>
  <c r="AI8232" i="3"/>
  <c r="AH8232" i="3"/>
  <c r="AQ8231" i="3"/>
  <c r="AP8231" i="3"/>
  <c r="AO8231" i="3"/>
  <c r="AN8231" i="3"/>
  <c r="AM8231" i="3"/>
  <c r="AL8231" i="3"/>
  <c r="AK8231" i="3"/>
  <c r="AJ8231" i="3"/>
  <c r="AI8231" i="3"/>
  <c r="AH8231" i="3"/>
  <c r="AQ8230" i="3"/>
  <c r="AP8230" i="3"/>
  <c r="AO8230" i="3"/>
  <c r="AN8230" i="3"/>
  <c r="AM8230" i="3"/>
  <c r="AL8230" i="3"/>
  <c r="AK8230" i="3"/>
  <c r="AJ8230" i="3"/>
  <c r="AI8230" i="3"/>
  <c r="AH8230" i="3"/>
  <c r="AQ8229" i="3"/>
  <c r="AP8229" i="3"/>
  <c r="AO8229" i="3"/>
  <c r="AN8229" i="3"/>
  <c r="AM8229" i="3"/>
  <c r="AL8229" i="3"/>
  <c r="AK8229" i="3"/>
  <c r="AJ8229" i="3"/>
  <c r="AI8229" i="3"/>
  <c r="AH8229" i="3"/>
  <c r="AQ8228" i="3"/>
  <c r="AP8228" i="3"/>
  <c r="AO8228" i="3"/>
  <c r="AN8228" i="3"/>
  <c r="AM8228" i="3"/>
  <c r="AL8228" i="3"/>
  <c r="AK8228" i="3"/>
  <c r="AJ8228" i="3"/>
  <c r="AI8228" i="3"/>
  <c r="AH8228" i="3"/>
  <c r="AQ8227" i="3"/>
  <c r="AP8227" i="3"/>
  <c r="AO8227" i="3"/>
  <c r="AN8227" i="3"/>
  <c r="AM8227" i="3"/>
  <c r="AL8227" i="3"/>
  <c r="AK8227" i="3"/>
  <c r="AJ8227" i="3"/>
  <c r="AI8227" i="3"/>
  <c r="AH8227" i="3"/>
  <c r="AQ8226" i="3"/>
  <c r="AP8226" i="3"/>
  <c r="AO8226" i="3"/>
  <c r="AN8226" i="3"/>
  <c r="AM8226" i="3"/>
  <c r="AL8226" i="3"/>
  <c r="AK8226" i="3"/>
  <c r="AJ8226" i="3"/>
  <c r="AI8226" i="3"/>
  <c r="AH8226" i="3"/>
  <c r="AQ8225" i="3"/>
  <c r="AP8225" i="3"/>
  <c r="AO8225" i="3"/>
  <c r="AN8225" i="3"/>
  <c r="AM8225" i="3"/>
  <c r="AL8225" i="3"/>
  <c r="AK8225" i="3"/>
  <c r="AJ8225" i="3"/>
  <c r="AI8225" i="3"/>
  <c r="AH8225" i="3"/>
  <c r="AQ8224" i="3"/>
  <c r="AP8224" i="3"/>
  <c r="AO8224" i="3"/>
  <c r="AN8224" i="3"/>
  <c r="AM8224" i="3"/>
  <c r="AL8224" i="3"/>
  <c r="AK8224" i="3"/>
  <c r="AJ8224" i="3"/>
  <c r="AI8224" i="3"/>
  <c r="AH8224" i="3"/>
  <c r="AQ8223" i="3"/>
  <c r="AP8223" i="3"/>
  <c r="AO8223" i="3"/>
  <c r="AN8223" i="3"/>
  <c r="AM8223" i="3"/>
  <c r="AL8223" i="3"/>
  <c r="AK8223" i="3"/>
  <c r="AJ8223" i="3"/>
  <c r="AI8223" i="3"/>
  <c r="AH8223" i="3"/>
  <c r="AQ8222" i="3"/>
  <c r="AP8222" i="3"/>
  <c r="AO8222" i="3"/>
  <c r="AN8222" i="3"/>
  <c r="AM8222" i="3"/>
  <c r="AL8222" i="3"/>
  <c r="AK8222" i="3"/>
  <c r="AJ8222" i="3"/>
  <c r="AI8222" i="3"/>
  <c r="AH8222" i="3"/>
  <c r="AQ8221" i="3"/>
  <c r="AP8221" i="3"/>
  <c r="AO8221" i="3"/>
  <c r="AN8221" i="3"/>
  <c r="AM8221" i="3"/>
  <c r="AL8221" i="3"/>
  <c r="AK8221" i="3"/>
  <c r="AJ8221" i="3"/>
  <c r="AI8221" i="3"/>
  <c r="AH8221" i="3"/>
  <c r="AQ8220" i="3"/>
  <c r="AP8220" i="3"/>
  <c r="AO8220" i="3"/>
  <c r="AN8220" i="3"/>
  <c r="AM8220" i="3"/>
  <c r="AL8220" i="3"/>
  <c r="AK8220" i="3"/>
  <c r="AJ8220" i="3"/>
  <c r="AI8220" i="3"/>
  <c r="AH8220" i="3"/>
  <c r="AQ8219" i="3"/>
  <c r="AP8219" i="3"/>
  <c r="AO8219" i="3"/>
  <c r="AN8219" i="3"/>
  <c r="AM8219" i="3"/>
  <c r="AL8219" i="3"/>
  <c r="AK8219" i="3"/>
  <c r="AJ8219" i="3"/>
  <c r="AI8219" i="3"/>
  <c r="AH8219" i="3"/>
  <c r="AQ8218" i="3"/>
  <c r="AP8218" i="3"/>
  <c r="AO8218" i="3"/>
  <c r="AN8218" i="3"/>
  <c r="AM8218" i="3"/>
  <c r="AL8218" i="3"/>
  <c r="AK8218" i="3"/>
  <c r="AJ8218" i="3"/>
  <c r="AI8218" i="3"/>
  <c r="AH8218" i="3"/>
  <c r="AQ8217" i="3"/>
  <c r="AP8217" i="3"/>
  <c r="AO8217" i="3"/>
  <c r="AN8217" i="3"/>
  <c r="AM8217" i="3"/>
  <c r="AL8217" i="3"/>
  <c r="AK8217" i="3"/>
  <c r="AJ8217" i="3"/>
  <c r="AI8217" i="3"/>
  <c r="AH8217" i="3"/>
  <c r="AQ8216" i="3"/>
  <c r="AP8216" i="3"/>
  <c r="AO8216" i="3"/>
  <c r="AN8216" i="3"/>
  <c r="AM8216" i="3"/>
  <c r="AL8216" i="3"/>
  <c r="AK8216" i="3"/>
  <c r="AJ8216" i="3"/>
  <c r="AI8216" i="3"/>
  <c r="AH8216" i="3"/>
  <c r="AQ8215" i="3"/>
  <c r="AP8215" i="3"/>
  <c r="AO8215" i="3"/>
  <c r="AN8215" i="3"/>
  <c r="AM8215" i="3"/>
  <c r="AL8215" i="3"/>
  <c r="AK8215" i="3"/>
  <c r="AJ8215" i="3"/>
  <c r="AI8215" i="3"/>
  <c r="AH8215" i="3"/>
  <c r="AQ8214" i="3"/>
  <c r="AP8214" i="3"/>
  <c r="AO8214" i="3"/>
  <c r="AN8214" i="3"/>
  <c r="AM8214" i="3"/>
  <c r="AL8214" i="3"/>
  <c r="AK8214" i="3"/>
  <c r="AJ8214" i="3"/>
  <c r="AI8214" i="3"/>
  <c r="AH8214" i="3"/>
  <c r="AQ8213" i="3"/>
  <c r="AP8213" i="3"/>
  <c r="AO8213" i="3"/>
  <c r="AN8213" i="3"/>
  <c r="AM8213" i="3"/>
  <c r="AL8213" i="3"/>
  <c r="AK8213" i="3"/>
  <c r="AJ8213" i="3"/>
  <c r="AI8213" i="3"/>
  <c r="AH8213" i="3"/>
  <c r="AQ8212" i="3"/>
  <c r="AP8212" i="3"/>
  <c r="AO8212" i="3"/>
  <c r="AN8212" i="3"/>
  <c r="AM8212" i="3"/>
  <c r="AL8212" i="3"/>
  <c r="AK8212" i="3"/>
  <c r="AJ8212" i="3"/>
  <c r="AI8212" i="3"/>
  <c r="AH8212" i="3"/>
  <c r="AQ8211" i="3"/>
  <c r="AP8211" i="3"/>
  <c r="AO8211" i="3"/>
  <c r="AN8211" i="3"/>
  <c r="AM8211" i="3"/>
  <c r="AL8211" i="3"/>
  <c r="AK8211" i="3"/>
  <c r="AJ8211" i="3"/>
  <c r="AI8211" i="3"/>
  <c r="AH8211" i="3"/>
  <c r="AQ8210" i="3"/>
  <c r="AP8210" i="3"/>
  <c r="AO8210" i="3"/>
  <c r="AN8210" i="3"/>
  <c r="AM8210" i="3"/>
  <c r="AL8210" i="3"/>
  <c r="AK8210" i="3"/>
  <c r="AJ8210" i="3"/>
  <c r="AI8210" i="3"/>
  <c r="AH8210" i="3"/>
  <c r="AQ8209" i="3"/>
  <c r="AP8209" i="3"/>
  <c r="AO8209" i="3"/>
  <c r="AN8209" i="3"/>
  <c r="AM8209" i="3"/>
  <c r="AL8209" i="3"/>
  <c r="AK8209" i="3"/>
  <c r="AJ8209" i="3"/>
  <c r="AI8209" i="3"/>
  <c r="AH8209" i="3"/>
  <c r="AQ8208" i="3"/>
  <c r="AP8208" i="3"/>
  <c r="AO8208" i="3"/>
  <c r="AN8208" i="3"/>
  <c r="AM8208" i="3"/>
  <c r="AL8208" i="3"/>
  <c r="AK8208" i="3"/>
  <c r="AJ8208" i="3"/>
  <c r="AI8208" i="3"/>
  <c r="AH8208" i="3"/>
  <c r="AQ8207" i="3"/>
  <c r="AP8207" i="3"/>
  <c r="AO8207" i="3"/>
  <c r="AN8207" i="3"/>
  <c r="AM8207" i="3"/>
  <c r="AL8207" i="3"/>
  <c r="AK8207" i="3"/>
  <c r="AJ8207" i="3"/>
  <c r="AI8207" i="3"/>
  <c r="AH8207" i="3"/>
  <c r="AQ8206" i="3"/>
  <c r="AP8206" i="3"/>
  <c r="AO8206" i="3"/>
  <c r="AN8206" i="3"/>
  <c r="AM8206" i="3"/>
  <c r="AL8206" i="3"/>
  <c r="AK8206" i="3"/>
  <c r="AJ8206" i="3"/>
  <c r="AI8206" i="3"/>
  <c r="AH8206" i="3"/>
  <c r="AQ8205" i="3"/>
  <c r="AP8205" i="3"/>
  <c r="AO8205" i="3"/>
  <c r="AN8205" i="3"/>
  <c r="AM8205" i="3"/>
  <c r="AL8205" i="3"/>
  <c r="AK8205" i="3"/>
  <c r="AJ8205" i="3"/>
  <c r="AI8205" i="3"/>
  <c r="AH8205" i="3"/>
  <c r="AQ8204" i="3"/>
  <c r="AP8204" i="3"/>
  <c r="AO8204" i="3"/>
  <c r="AN8204" i="3"/>
  <c r="AM8204" i="3"/>
  <c r="AL8204" i="3"/>
  <c r="AK8204" i="3"/>
  <c r="AJ8204" i="3"/>
  <c r="AI8204" i="3"/>
  <c r="AH8204" i="3"/>
  <c r="AQ8203" i="3"/>
  <c r="AP8203" i="3"/>
  <c r="AO8203" i="3"/>
  <c r="AN8203" i="3"/>
  <c r="AM8203" i="3"/>
  <c r="AL8203" i="3"/>
  <c r="AK8203" i="3"/>
  <c r="AJ8203" i="3"/>
  <c r="AI8203" i="3"/>
  <c r="AH8203" i="3"/>
  <c r="AQ8202" i="3"/>
  <c r="AP8202" i="3"/>
  <c r="AO8202" i="3"/>
  <c r="AN8202" i="3"/>
  <c r="AM8202" i="3"/>
  <c r="AL8202" i="3"/>
  <c r="AK8202" i="3"/>
  <c r="AJ8202" i="3"/>
  <c r="AI8202" i="3"/>
  <c r="AH8202" i="3"/>
  <c r="AQ8201" i="3"/>
  <c r="AP8201" i="3"/>
  <c r="AO8201" i="3"/>
  <c r="AN8201" i="3"/>
  <c r="AM8201" i="3"/>
  <c r="AL8201" i="3"/>
  <c r="AK8201" i="3"/>
  <c r="AJ8201" i="3"/>
  <c r="AI8201" i="3"/>
  <c r="AH8201" i="3"/>
  <c r="AQ8200" i="3"/>
  <c r="AP8200" i="3"/>
  <c r="AO8200" i="3"/>
  <c r="AN8200" i="3"/>
  <c r="AM8200" i="3"/>
  <c r="AL8200" i="3"/>
  <c r="AK8200" i="3"/>
  <c r="AJ8200" i="3"/>
  <c r="AI8200" i="3"/>
  <c r="AH8200" i="3"/>
  <c r="AQ8199" i="3"/>
  <c r="AP8199" i="3"/>
  <c r="AO8199" i="3"/>
  <c r="AN8199" i="3"/>
  <c r="AM8199" i="3"/>
  <c r="AL8199" i="3"/>
  <c r="AK8199" i="3"/>
  <c r="AJ8199" i="3"/>
  <c r="AI8199" i="3"/>
  <c r="AH8199" i="3"/>
  <c r="AQ8198" i="3"/>
  <c r="AP8198" i="3"/>
  <c r="AO8198" i="3"/>
  <c r="AN8198" i="3"/>
  <c r="AM8198" i="3"/>
  <c r="AL8198" i="3"/>
  <c r="AK8198" i="3"/>
  <c r="AJ8198" i="3"/>
  <c r="AI8198" i="3"/>
  <c r="AH8198" i="3"/>
  <c r="AQ8197" i="3"/>
  <c r="AP8197" i="3"/>
  <c r="AO8197" i="3"/>
  <c r="AN8197" i="3"/>
  <c r="AM8197" i="3"/>
  <c r="AL8197" i="3"/>
  <c r="AK8197" i="3"/>
  <c r="AJ8197" i="3"/>
  <c r="AI8197" i="3"/>
  <c r="AH8197" i="3"/>
  <c r="AQ8196" i="3"/>
  <c r="AP8196" i="3"/>
  <c r="AO8196" i="3"/>
  <c r="AN8196" i="3"/>
  <c r="AM8196" i="3"/>
  <c r="AL8196" i="3"/>
  <c r="AK8196" i="3"/>
  <c r="AJ8196" i="3"/>
  <c r="AI8196" i="3"/>
  <c r="AH8196" i="3"/>
  <c r="AQ8195" i="3"/>
  <c r="AP8195" i="3"/>
  <c r="AO8195" i="3"/>
  <c r="AN8195" i="3"/>
  <c r="AM8195" i="3"/>
  <c r="AL8195" i="3"/>
  <c r="AK8195" i="3"/>
  <c r="AJ8195" i="3"/>
  <c r="AI8195" i="3"/>
  <c r="AH8195" i="3"/>
  <c r="AQ8194" i="3"/>
  <c r="AP8194" i="3"/>
  <c r="AO8194" i="3"/>
  <c r="AN8194" i="3"/>
  <c r="AM8194" i="3"/>
  <c r="AL8194" i="3"/>
  <c r="AK8194" i="3"/>
  <c r="AJ8194" i="3"/>
  <c r="AI8194" i="3"/>
  <c r="AH8194" i="3"/>
  <c r="AQ8193" i="3"/>
  <c r="AP8193" i="3"/>
  <c r="AO8193" i="3"/>
  <c r="AN8193" i="3"/>
  <c r="AM8193" i="3"/>
  <c r="AL8193" i="3"/>
  <c r="AK8193" i="3"/>
  <c r="AJ8193" i="3"/>
  <c r="AI8193" i="3"/>
  <c r="AH8193" i="3"/>
  <c r="AQ8192" i="3"/>
  <c r="AP8192" i="3"/>
  <c r="AO8192" i="3"/>
  <c r="AN8192" i="3"/>
  <c r="AM8192" i="3"/>
  <c r="AL8192" i="3"/>
  <c r="AK8192" i="3"/>
  <c r="AJ8192" i="3"/>
  <c r="AI8192" i="3"/>
  <c r="AH8192" i="3"/>
  <c r="AQ8191" i="3"/>
  <c r="AP8191" i="3"/>
  <c r="AO8191" i="3"/>
  <c r="AN8191" i="3"/>
  <c r="AM8191" i="3"/>
  <c r="AL8191" i="3"/>
  <c r="AK8191" i="3"/>
  <c r="AJ8191" i="3"/>
  <c r="AI8191" i="3"/>
  <c r="AH8191" i="3"/>
  <c r="AQ8190" i="3"/>
  <c r="AP8190" i="3"/>
  <c r="AO8190" i="3"/>
  <c r="AN8190" i="3"/>
  <c r="AM8190" i="3"/>
  <c r="AL8190" i="3"/>
  <c r="AK8190" i="3"/>
  <c r="AJ8190" i="3"/>
  <c r="AI8190" i="3"/>
  <c r="AH8190" i="3"/>
  <c r="AQ8189" i="3"/>
  <c r="AP8189" i="3"/>
  <c r="AO8189" i="3"/>
  <c r="AN8189" i="3"/>
  <c r="AM8189" i="3"/>
  <c r="AL8189" i="3"/>
  <c r="AK8189" i="3"/>
  <c r="AJ8189" i="3"/>
  <c r="AI8189" i="3"/>
  <c r="AH8189" i="3"/>
  <c r="AQ8188" i="3"/>
  <c r="AP8188" i="3"/>
  <c r="AO8188" i="3"/>
  <c r="AN8188" i="3"/>
  <c r="AM8188" i="3"/>
  <c r="AL8188" i="3"/>
  <c r="AK8188" i="3"/>
  <c r="AJ8188" i="3"/>
  <c r="AI8188" i="3"/>
  <c r="AH8188" i="3"/>
  <c r="AQ8187" i="3"/>
  <c r="AP8187" i="3"/>
  <c r="AO8187" i="3"/>
  <c r="AN8187" i="3"/>
  <c r="AM8187" i="3"/>
  <c r="AL8187" i="3"/>
  <c r="AK8187" i="3"/>
  <c r="AJ8187" i="3"/>
  <c r="AI8187" i="3"/>
  <c r="AH8187" i="3"/>
  <c r="AQ8186" i="3"/>
  <c r="AP8186" i="3"/>
  <c r="AO8186" i="3"/>
  <c r="AN8186" i="3"/>
  <c r="AM8186" i="3"/>
  <c r="AL8186" i="3"/>
  <c r="AK8186" i="3"/>
  <c r="AJ8186" i="3"/>
  <c r="AI8186" i="3"/>
  <c r="AH8186" i="3"/>
  <c r="AQ8185" i="3"/>
  <c r="AP8185" i="3"/>
  <c r="AO8185" i="3"/>
  <c r="AN8185" i="3"/>
  <c r="AM8185" i="3"/>
  <c r="AL8185" i="3"/>
  <c r="AK8185" i="3"/>
  <c r="AJ8185" i="3"/>
  <c r="AI8185" i="3"/>
  <c r="AH8185" i="3"/>
  <c r="AQ8184" i="3"/>
  <c r="AP8184" i="3"/>
  <c r="AO8184" i="3"/>
  <c r="AN8184" i="3"/>
  <c r="AM8184" i="3"/>
  <c r="AL8184" i="3"/>
  <c r="AK8184" i="3"/>
  <c r="AJ8184" i="3"/>
  <c r="AI8184" i="3"/>
  <c r="AH8184" i="3"/>
  <c r="AQ8183" i="3"/>
  <c r="AP8183" i="3"/>
  <c r="AO8183" i="3"/>
  <c r="AN8183" i="3"/>
  <c r="AM8183" i="3"/>
  <c r="AL8183" i="3"/>
  <c r="AK8183" i="3"/>
  <c r="AJ8183" i="3"/>
  <c r="AI8183" i="3"/>
  <c r="AH8183" i="3"/>
  <c r="AQ8182" i="3"/>
  <c r="AP8182" i="3"/>
  <c r="AO8182" i="3"/>
  <c r="AN8182" i="3"/>
  <c r="AM8182" i="3"/>
  <c r="AL8182" i="3"/>
  <c r="AK8182" i="3"/>
  <c r="AJ8182" i="3"/>
  <c r="AI8182" i="3"/>
  <c r="AH8182" i="3"/>
  <c r="AQ8181" i="3"/>
  <c r="AP8181" i="3"/>
  <c r="AO8181" i="3"/>
  <c r="AN8181" i="3"/>
  <c r="AM8181" i="3"/>
  <c r="AL8181" i="3"/>
  <c r="AK8181" i="3"/>
  <c r="AJ8181" i="3"/>
  <c r="AI8181" i="3"/>
  <c r="AH8181" i="3"/>
  <c r="AQ8180" i="3"/>
  <c r="AP8180" i="3"/>
  <c r="AO8180" i="3"/>
  <c r="AN8180" i="3"/>
  <c r="AM8180" i="3"/>
  <c r="AL8180" i="3"/>
  <c r="AK8180" i="3"/>
  <c r="AJ8180" i="3"/>
  <c r="AI8180" i="3"/>
  <c r="AH8180" i="3"/>
  <c r="AQ8179" i="3"/>
  <c r="AP8179" i="3"/>
  <c r="AO8179" i="3"/>
  <c r="AN8179" i="3"/>
  <c r="AM8179" i="3"/>
  <c r="AL8179" i="3"/>
  <c r="AK8179" i="3"/>
  <c r="AJ8179" i="3"/>
  <c r="AI8179" i="3"/>
  <c r="AH8179" i="3"/>
  <c r="AQ8178" i="3"/>
  <c r="AP8178" i="3"/>
  <c r="AO8178" i="3"/>
  <c r="AN8178" i="3"/>
  <c r="AM8178" i="3"/>
  <c r="AL8178" i="3"/>
  <c r="AK8178" i="3"/>
  <c r="AJ8178" i="3"/>
  <c r="AI8178" i="3"/>
  <c r="AH8178" i="3"/>
  <c r="AQ8177" i="3"/>
  <c r="AP8177" i="3"/>
  <c r="AO8177" i="3"/>
  <c r="AN8177" i="3"/>
  <c r="AM8177" i="3"/>
  <c r="AL8177" i="3"/>
  <c r="AK8177" i="3"/>
  <c r="AJ8177" i="3"/>
  <c r="AI8177" i="3"/>
  <c r="AH8177" i="3"/>
  <c r="AQ8176" i="3"/>
  <c r="AP8176" i="3"/>
  <c r="AO8176" i="3"/>
  <c r="AN8176" i="3"/>
  <c r="AM8176" i="3"/>
  <c r="AL8176" i="3"/>
  <c r="AK8176" i="3"/>
  <c r="AJ8176" i="3"/>
  <c r="AI8176" i="3"/>
  <c r="AH8176" i="3"/>
  <c r="AQ8175" i="3"/>
  <c r="AP8175" i="3"/>
  <c r="AO8175" i="3"/>
  <c r="AN8175" i="3"/>
  <c r="AM8175" i="3"/>
  <c r="AL8175" i="3"/>
  <c r="AK8175" i="3"/>
  <c r="AJ8175" i="3"/>
  <c r="AI8175" i="3"/>
  <c r="AH8175" i="3"/>
  <c r="AQ8174" i="3"/>
  <c r="AP8174" i="3"/>
  <c r="AO8174" i="3"/>
  <c r="AN8174" i="3"/>
  <c r="AM8174" i="3"/>
  <c r="AL8174" i="3"/>
  <c r="AK8174" i="3"/>
  <c r="AJ8174" i="3"/>
  <c r="AI8174" i="3"/>
  <c r="AH8174" i="3"/>
  <c r="AQ8173" i="3"/>
  <c r="AP8173" i="3"/>
  <c r="AO8173" i="3"/>
  <c r="AN8173" i="3"/>
  <c r="AM8173" i="3"/>
  <c r="AL8173" i="3"/>
  <c r="AK8173" i="3"/>
  <c r="AJ8173" i="3"/>
  <c r="AI8173" i="3"/>
  <c r="AH8173" i="3"/>
  <c r="AQ8172" i="3"/>
  <c r="AP8172" i="3"/>
  <c r="AO8172" i="3"/>
  <c r="AN8172" i="3"/>
  <c r="AM8172" i="3"/>
  <c r="AL8172" i="3"/>
  <c r="AK8172" i="3"/>
  <c r="AJ8172" i="3"/>
  <c r="AI8172" i="3"/>
  <c r="AH8172" i="3"/>
  <c r="AQ8171" i="3"/>
  <c r="AP8171" i="3"/>
  <c r="AO8171" i="3"/>
  <c r="AN8171" i="3"/>
  <c r="AM8171" i="3"/>
  <c r="AL8171" i="3"/>
  <c r="AK8171" i="3"/>
  <c r="AJ8171" i="3"/>
  <c r="AI8171" i="3"/>
  <c r="AH8171" i="3"/>
  <c r="AQ8170" i="3"/>
  <c r="AP8170" i="3"/>
  <c r="AO8170" i="3"/>
  <c r="AN8170" i="3"/>
  <c r="AM8170" i="3"/>
  <c r="AL8170" i="3"/>
  <c r="AK8170" i="3"/>
  <c r="AJ8170" i="3"/>
  <c r="AI8170" i="3"/>
  <c r="AH8170" i="3"/>
  <c r="AQ8169" i="3"/>
  <c r="AP8169" i="3"/>
  <c r="AO8169" i="3"/>
  <c r="AN8169" i="3"/>
  <c r="AM8169" i="3"/>
  <c r="AL8169" i="3"/>
  <c r="AK8169" i="3"/>
  <c r="AJ8169" i="3"/>
  <c r="AI8169" i="3"/>
  <c r="AH8169" i="3"/>
  <c r="AQ8168" i="3"/>
  <c r="AP8168" i="3"/>
  <c r="AO8168" i="3"/>
  <c r="AN8168" i="3"/>
  <c r="AM8168" i="3"/>
  <c r="AL8168" i="3"/>
  <c r="AK8168" i="3"/>
  <c r="AJ8168" i="3"/>
  <c r="AI8168" i="3"/>
  <c r="AH8168" i="3"/>
  <c r="AQ8167" i="3"/>
  <c r="AP8167" i="3"/>
  <c r="AO8167" i="3"/>
  <c r="AN8167" i="3"/>
  <c r="AM8167" i="3"/>
  <c r="AL8167" i="3"/>
  <c r="AK8167" i="3"/>
  <c r="AJ8167" i="3"/>
  <c r="AI8167" i="3"/>
  <c r="AH8167" i="3"/>
  <c r="AQ8166" i="3"/>
  <c r="AP8166" i="3"/>
  <c r="AO8166" i="3"/>
  <c r="AN8166" i="3"/>
  <c r="AM8166" i="3"/>
  <c r="AL8166" i="3"/>
  <c r="AK8166" i="3"/>
  <c r="AJ8166" i="3"/>
  <c r="AI8166" i="3"/>
  <c r="AH8166" i="3"/>
  <c r="AQ8165" i="3"/>
  <c r="AP8165" i="3"/>
  <c r="AO8165" i="3"/>
  <c r="AN8165" i="3"/>
  <c r="AM8165" i="3"/>
  <c r="AL8165" i="3"/>
  <c r="AK8165" i="3"/>
  <c r="AJ8165" i="3"/>
  <c r="AI8165" i="3"/>
  <c r="AH8165" i="3"/>
  <c r="AQ8164" i="3"/>
  <c r="AP8164" i="3"/>
  <c r="AO8164" i="3"/>
  <c r="AN8164" i="3"/>
  <c r="AM8164" i="3"/>
  <c r="AL8164" i="3"/>
  <c r="AK8164" i="3"/>
  <c r="AJ8164" i="3"/>
  <c r="AI8164" i="3"/>
  <c r="AH8164" i="3"/>
  <c r="AQ8163" i="3"/>
  <c r="AP8163" i="3"/>
  <c r="AO8163" i="3"/>
  <c r="AN8163" i="3"/>
  <c r="AM8163" i="3"/>
  <c r="AL8163" i="3"/>
  <c r="AK8163" i="3"/>
  <c r="AJ8163" i="3"/>
  <c r="AI8163" i="3"/>
  <c r="AH8163" i="3"/>
  <c r="AQ8162" i="3"/>
  <c r="AP8162" i="3"/>
  <c r="AO8162" i="3"/>
  <c r="AN8162" i="3"/>
  <c r="AM8162" i="3"/>
  <c r="AL8162" i="3"/>
  <c r="AK8162" i="3"/>
  <c r="AJ8162" i="3"/>
  <c r="AI8162" i="3"/>
  <c r="AH8162" i="3"/>
  <c r="AQ8161" i="3"/>
  <c r="AP8161" i="3"/>
  <c r="AO8161" i="3"/>
  <c r="AN8161" i="3"/>
  <c r="AM8161" i="3"/>
  <c r="AL8161" i="3"/>
  <c r="AK8161" i="3"/>
  <c r="AJ8161" i="3"/>
  <c r="AI8161" i="3"/>
  <c r="AH8161" i="3"/>
  <c r="AQ8160" i="3"/>
  <c r="AP8160" i="3"/>
  <c r="AO8160" i="3"/>
  <c r="AN8160" i="3"/>
  <c r="AM8160" i="3"/>
  <c r="AL8160" i="3"/>
  <c r="AK8160" i="3"/>
  <c r="AJ8160" i="3"/>
  <c r="AI8160" i="3"/>
  <c r="AH8160" i="3"/>
  <c r="AQ8159" i="3"/>
  <c r="AP8159" i="3"/>
  <c r="AO8159" i="3"/>
  <c r="AN8159" i="3"/>
  <c r="AM8159" i="3"/>
  <c r="AL8159" i="3"/>
  <c r="AK8159" i="3"/>
  <c r="AJ8159" i="3"/>
  <c r="AI8159" i="3"/>
  <c r="AH8159" i="3"/>
  <c r="AQ8158" i="3"/>
  <c r="AP8158" i="3"/>
  <c r="AO8158" i="3"/>
  <c r="AN8158" i="3"/>
  <c r="AM8158" i="3"/>
  <c r="AL8158" i="3"/>
  <c r="AK8158" i="3"/>
  <c r="AJ8158" i="3"/>
  <c r="AI8158" i="3"/>
  <c r="AH8158" i="3"/>
  <c r="AQ8157" i="3"/>
  <c r="AP8157" i="3"/>
  <c r="AO8157" i="3"/>
  <c r="AN8157" i="3"/>
  <c r="AM8157" i="3"/>
  <c r="AL8157" i="3"/>
  <c r="AK8157" i="3"/>
  <c r="AJ8157" i="3"/>
  <c r="AI8157" i="3"/>
  <c r="AH8157" i="3"/>
  <c r="AQ8156" i="3"/>
  <c r="AP8156" i="3"/>
  <c r="AO8156" i="3"/>
  <c r="AN8156" i="3"/>
  <c r="AM8156" i="3"/>
  <c r="AL8156" i="3"/>
  <c r="AK8156" i="3"/>
  <c r="AJ8156" i="3"/>
  <c r="AI8156" i="3"/>
  <c r="AH8156" i="3"/>
  <c r="AQ8155" i="3"/>
  <c r="AP8155" i="3"/>
  <c r="AO8155" i="3"/>
  <c r="AN8155" i="3"/>
  <c r="AM8155" i="3"/>
  <c r="AL8155" i="3"/>
  <c r="AK8155" i="3"/>
  <c r="AJ8155" i="3"/>
  <c r="AI8155" i="3"/>
  <c r="AH8155" i="3"/>
  <c r="AQ8154" i="3"/>
  <c r="AP8154" i="3"/>
  <c r="AO8154" i="3"/>
  <c r="AN8154" i="3"/>
  <c r="AM8154" i="3"/>
  <c r="AL8154" i="3"/>
  <c r="AK8154" i="3"/>
  <c r="AJ8154" i="3"/>
  <c r="AI8154" i="3"/>
  <c r="AH8154" i="3"/>
  <c r="AQ8153" i="3"/>
  <c r="AP8153" i="3"/>
  <c r="AO8153" i="3"/>
  <c r="AN8153" i="3"/>
  <c r="AM8153" i="3"/>
  <c r="AL8153" i="3"/>
  <c r="AK8153" i="3"/>
  <c r="AJ8153" i="3"/>
  <c r="AI8153" i="3"/>
  <c r="AH8153" i="3"/>
  <c r="AQ8152" i="3"/>
  <c r="AP8152" i="3"/>
  <c r="AO8152" i="3"/>
  <c r="AN8152" i="3"/>
  <c r="AM8152" i="3"/>
  <c r="AL8152" i="3"/>
  <c r="AK8152" i="3"/>
  <c r="AJ8152" i="3"/>
  <c r="AI8152" i="3"/>
  <c r="AH8152" i="3"/>
  <c r="AQ8151" i="3"/>
  <c r="AP8151" i="3"/>
  <c r="AO8151" i="3"/>
  <c r="AN8151" i="3"/>
  <c r="AM8151" i="3"/>
  <c r="AL8151" i="3"/>
  <c r="AK8151" i="3"/>
  <c r="AJ8151" i="3"/>
  <c r="AI8151" i="3"/>
  <c r="AH8151" i="3"/>
  <c r="AQ8150" i="3"/>
  <c r="AP8150" i="3"/>
  <c r="AO8150" i="3"/>
  <c r="AN8150" i="3"/>
  <c r="AM8150" i="3"/>
  <c r="AL8150" i="3"/>
  <c r="AK8150" i="3"/>
  <c r="AJ8150" i="3"/>
  <c r="AI8150" i="3"/>
  <c r="AH8150" i="3"/>
  <c r="AQ8149" i="3"/>
  <c r="AP8149" i="3"/>
  <c r="AO8149" i="3"/>
  <c r="AN8149" i="3"/>
  <c r="AM8149" i="3"/>
  <c r="AL8149" i="3"/>
  <c r="AK8149" i="3"/>
  <c r="AJ8149" i="3"/>
  <c r="AI8149" i="3"/>
  <c r="AH8149" i="3"/>
  <c r="AQ8148" i="3"/>
  <c r="AP8148" i="3"/>
  <c r="AO8148" i="3"/>
  <c r="AN8148" i="3"/>
  <c r="AM8148" i="3"/>
  <c r="AL8148" i="3"/>
  <c r="AK8148" i="3"/>
  <c r="AJ8148" i="3"/>
  <c r="AI8148" i="3"/>
  <c r="AH8148" i="3"/>
  <c r="AQ8147" i="3"/>
  <c r="AP8147" i="3"/>
  <c r="AO8147" i="3"/>
  <c r="AN8147" i="3"/>
  <c r="AM8147" i="3"/>
  <c r="AL8147" i="3"/>
  <c r="AK8147" i="3"/>
  <c r="AJ8147" i="3"/>
  <c r="AI8147" i="3"/>
  <c r="AH8147" i="3"/>
  <c r="AQ8146" i="3"/>
  <c r="AP8146" i="3"/>
  <c r="AO8146" i="3"/>
  <c r="AN8146" i="3"/>
  <c r="AM8146" i="3"/>
  <c r="AL8146" i="3"/>
  <c r="AK8146" i="3"/>
  <c r="AJ8146" i="3"/>
  <c r="AI8146" i="3"/>
  <c r="AH8146" i="3"/>
  <c r="AQ8145" i="3"/>
  <c r="AP8145" i="3"/>
  <c r="AO8145" i="3"/>
  <c r="AN8145" i="3"/>
  <c r="AM8145" i="3"/>
  <c r="AL8145" i="3"/>
  <c r="AK8145" i="3"/>
  <c r="AJ8145" i="3"/>
  <c r="AI8145" i="3"/>
  <c r="AH8145" i="3"/>
  <c r="AQ8144" i="3"/>
  <c r="AP8144" i="3"/>
  <c r="AO8144" i="3"/>
  <c r="AN8144" i="3"/>
  <c r="AM8144" i="3"/>
  <c r="AL8144" i="3"/>
  <c r="AK8144" i="3"/>
  <c r="AJ8144" i="3"/>
  <c r="AI8144" i="3"/>
  <c r="AH8144" i="3"/>
  <c r="AQ8143" i="3"/>
  <c r="AP8143" i="3"/>
  <c r="AO8143" i="3"/>
  <c r="AN8143" i="3"/>
  <c r="AM8143" i="3"/>
  <c r="AL8143" i="3"/>
  <c r="AK8143" i="3"/>
  <c r="AJ8143" i="3"/>
  <c r="AI8143" i="3"/>
  <c r="AH8143" i="3"/>
  <c r="AQ8142" i="3"/>
  <c r="AP8142" i="3"/>
  <c r="AO8142" i="3"/>
  <c r="AN8142" i="3"/>
  <c r="AM8142" i="3"/>
  <c r="AL8142" i="3"/>
  <c r="AK8142" i="3"/>
  <c r="AJ8142" i="3"/>
  <c r="AI8142" i="3"/>
  <c r="AH8142" i="3"/>
  <c r="AQ8141" i="3"/>
  <c r="AP8141" i="3"/>
  <c r="AO8141" i="3"/>
  <c r="AN8141" i="3"/>
  <c r="AM8141" i="3"/>
  <c r="AL8141" i="3"/>
  <c r="AK8141" i="3"/>
  <c r="AJ8141" i="3"/>
  <c r="AI8141" i="3"/>
  <c r="AH8141" i="3"/>
  <c r="AQ8140" i="3"/>
  <c r="AP8140" i="3"/>
  <c r="AO8140" i="3"/>
  <c r="AN8140" i="3"/>
  <c r="AM8140" i="3"/>
  <c r="AL8140" i="3"/>
  <c r="AK8140" i="3"/>
  <c r="AJ8140" i="3"/>
  <c r="AI8140" i="3"/>
  <c r="AH8140" i="3"/>
  <c r="AQ8139" i="3"/>
  <c r="AP8139" i="3"/>
  <c r="AO8139" i="3"/>
  <c r="AN8139" i="3"/>
  <c r="AM8139" i="3"/>
  <c r="AL8139" i="3"/>
  <c r="AK8139" i="3"/>
  <c r="AJ8139" i="3"/>
  <c r="AI8139" i="3"/>
  <c r="AH8139" i="3"/>
  <c r="AQ8138" i="3"/>
  <c r="AP8138" i="3"/>
  <c r="AO8138" i="3"/>
  <c r="AN8138" i="3"/>
  <c r="AM8138" i="3"/>
  <c r="AL8138" i="3"/>
  <c r="AK8138" i="3"/>
  <c r="AJ8138" i="3"/>
  <c r="AI8138" i="3"/>
  <c r="AH8138" i="3"/>
  <c r="AQ8137" i="3"/>
  <c r="AP8137" i="3"/>
  <c r="AO8137" i="3"/>
  <c r="AN8137" i="3"/>
  <c r="AM8137" i="3"/>
  <c r="AL8137" i="3"/>
  <c r="AK8137" i="3"/>
  <c r="AJ8137" i="3"/>
  <c r="AI8137" i="3"/>
  <c r="AH8137" i="3"/>
  <c r="AQ8136" i="3"/>
  <c r="AP8136" i="3"/>
  <c r="AO8136" i="3"/>
  <c r="AN8136" i="3"/>
  <c r="AM8136" i="3"/>
  <c r="AL8136" i="3"/>
  <c r="AK8136" i="3"/>
  <c r="AJ8136" i="3"/>
  <c r="AI8136" i="3"/>
  <c r="AH8136" i="3"/>
  <c r="AQ8135" i="3"/>
  <c r="AP8135" i="3"/>
  <c r="AO8135" i="3"/>
  <c r="AN8135" i="3"/>
  <c r="AM8135" i="3"/>
  <c r="AL8135" i="3"/>
  <c r="AK8135" i="3"/>
  <c r="AJ8135" i="3"/>
  <c r="AI8135" i="3"/>
  <c r="AH8135" i="3"/>
  <c r="AQ8134" i="3"/>
  <c r="AP8134" i="3"/>
  <c r="AO8134" i="3"/>
  <c r="AN8134" i="3"/>
  <c r="AM8134" i="3"/>
  <c r="AL8134" i="3"/>
  <c r="AK8134" i="3"/>
  <c r="AJ8134" i="3"/>
  <c r="AI8134" i="3"/>
  <c r="AH8134" i="3"/>
  <c r="AQ8133" i="3"/>
  <c r="AP8133" i="3"/>
  <c r="AO8133" i="3"/>
  <c r="AN8133" i="3"/>
  <c r="AM8133" i="3"/>
  <c r="AL8133" i="3"/>
  <c r="AK8133" i="3"/>
  <c r="AJ8133" i="3"/>
  <c r="AI8133" i="3"/>
  <c r="AH8133" i="3"/>
  <c r="AQ8132" i="3"/>
  <c r="AP8132" i="3"/>
  <c r="AO8132" i="3"/>
  <c r="AN8132" i="3"/>
  <c r="AM8132" i="3"/>
  <c r="AL8132" i="3"/>
  <c r="AK8132" i="3"/>
  <c r="AJ8132" i="3"/>
  <c r="AI8132" i="3"/>
  <c r="AH8132" i="3"/>
  <c r="AQ8131" i="3"/>
  <c r="AP8131" i="3"/>
  <c r="AO8131" i="3"/>
  <c r="AN8131" i="3"/>
  <c r="AM8131" i="3"/>
  <c r="AL8131" i="3"/>
  <c r="AK8131" i="3"/>
  <c r="AJ8131" i="3"/>
  <c r="AI8131" i="3"/>
  <c r="AH8131" i="3"/>
  <c r="AQ8130" i="3"/>
  <c r="AP8130" i="3"/>
  <c r="AO8130" i="3"/>
  <c r="AN8130" i="3"/>
  <c r="AM8130" i="3"/>
  <c r="AL8130" i="3"/>
  <c r="AK8130" i="3"/>
  <c r="AJ8130" i="3"/>
  <c r="AI8130" i="3"/>
  <c r="AH8130" i="3"/>
  <c r="AQ8129" i="3"/>
  <c r="AP8129" i="3"/>
  <c r="AO8129" i="3"/>
  <c r="AN8129" i="3"/>
  <c r="AM8129" i="3"/>
  <c r="AL8129" i="3"/>
  <c r="AK8129" i="3"/>
  <c r="AJ8129" i="3"/>
  <c r="AI8129" i="3"/>
  <c r="AH8129" i="3"/>
  <c r="AQ8128" i="3"/>
  <c r="AP8128" i="3"/>
  <c r="AO8128" i="3"/>
  <c r="AN8128" i="3"/>
  <c r="AM8128" i="3"/>
  <c r="AL8128" i="3"/>
  <c r="AK8128" i="3"/>
  <c r="AJ8128" i="3"/>
  <c r="AI8128" i="3"/>
  <c r="AH8128" i="3"/>
  <c r="AQ8127" i="3"/>
  <c r="AP8127" i="3"/>
  <c r="AO8127" i="3"/>
  <c r="AN8127" i="3"/>
  <c r="AM8127" i="3"/>
  <c r="AL8127" i="3"/>
  <c r="AK8127" i="3"/>
  <c r="AJ8127" i="3"/>
  <c r="AI8127" i="3"/>
  <c r="AH8127" i="3"/>
  <c r="AQ8126" i="3"/>
  <c r="AP8126" i="3"/>
  <c r="AO8126" i="3"/>
  <c r="AN8126" i="3"/>
  <c r="AM8126" i="3"/>
  <c r="AL8126" i="3"/>
  <c r="AK8126" i="3"/>
  <c r="AJ8126" i="3"/>
  <c r="AI8126" i="3"/>
  <c r="AH8126" i="3"/>
  <c r="AQ8125" i="3"/>
  <c r="AP8125" i="3"/>
  <c r="AO8125" i="3"/>
  <c r="AN8125" i="3"/>
  <c r="AM8125" i="3"/>
  <c r="AL8125" i="3"/>
  <c r="AK8125" i="3"/>
  <c r="AJ8125" i="3"/>
  <c r="AI8125" i="3"/>
  <c r="AH8125" i="3"/>
  <c r="AQ8124" i="3"/>
  <c r="AP8124" i="3"/>
  <c r="AO8124" i="3"/>
  <c r="AN8124" i="3"/>
  <c r="AM8124" i="3"/>
  <c r="AL8124" i="3"/>
  <c r="AK8124" i="3"/>
  <c r="AJ8124" i="3"/>
  <c r="AI8124" i="3"/>
  <c r="AH8124" i="3"/>
  <c r="AQ8123" i="3"/>
  <c r="AP8123" i="3"/>
  <c r="AO8123" i="3"/>
  <c r="AN8123" i="3"/>
  <c r="AM8123" i="3"/>
  <c r="AL8123" i="3"/>
  <c r="AK8123" i="3"/>
  <c r="AJ8123" i="3"/>
  <c r="AI8123" i="3"/>
  <c r="AH8123" i="3"/>
  <c r="AQ8122" i="3"/>
  <c r="AP8122" i="3"/>
  <c r="AO8122" i="3"/>
  <c r="AN8122" i="3"/>
  <c r="AM8122" i="3"/>
  <c r="AL8122" i="3"/>
  <c r="AK8122" i="3"/>
  <c r="AJ8122" i="3"/>
  <c r="AI8122" i="3"/>
  <c r="AH8122" i="3"/>
  <c r="AQ8121" i="3"/>
  <c r="AP8121" i="3"/>
  <c r="AO8121" i="3"/>
  <c r="AN8121" i="3"/>
  <c r="AM8121" i="3"/>
  <c r="AL8121" i="3"/>
  <c r="AK8121" i="3"/>
  <c r="AJ8121" i="3"/>
  <c r="AI8121" i="3"/>
  <c r="AH8121" i="3"/>
  <c r="AQ8120" i="3"/>
  <c r="AP8120" i="3"/>
  <c r="AO8120" i="3"/>
  <c r="AN8120" i="3"/>
  <c r="AM8120" i="3"/>
  <c r="AL8120" i="3"/>
  <c r="AK8120" i="3"/>
  <c r="AJ8120" i="3"/>
  <c r="AI8120" i="3"/>
  <c r="AH8120" i="3"/>
  <c r="AQ8119" i="3"/>
  <c r="AP8119" i="3"/>
  <c r="AO8119" i="3"/>
  <c r="AN8119" i="3"/>
  <c r="AM8119" i="3"/>
  <c r="AL8119" i="3"/>
  <c r="AK8119" i="3"/>
  <c r="AJ8119" i="3"/>
  <c r="AI8119" i="3"/>
  <c r="AH8119" i="3"/>
  <c r="AQ8118" i="3"/>
  <c r="AP8118" i="3"/>
  <c r="AO8118" i="3"/>
  <c r="AN8118" i="3"/>
  <c r="AM8118" i="3"/>
  <c r="AL8118" i="3"/>
  <c r="AK8118" i="3"/>
  <c r="AJ8118" i="3"/>
  <c r="AI8118" i="3"/>
  <c r="AH8118" i="3"/>
  <c r="AQ8117" i="3"/>
  <c r="AP8117" i="3"/>
  <c r="AO8117" i="3"/>
  <c r="AN8117" i="3"/>
  <c r="AM8117" i="3"/>
  <c r="AL8117" i="3"/>
  <c r="AK8117" i="3"/>
  <c r="AJ8117" i="3"/>
  <c r="AI8117" i="3"/>
  <c r="AH8117" i="3"/>
  <c r="AQ8116" i="3"/>
  <c r="AP8116" i="3"/>
  <c r="AO8116" i="3"/>
  <c r="AN8116" i="3"/>
  <c r="AM8116" i="3"/>
  <c r="AL8116" i="3"/>
  <c r="AK8116" i="3"/>
  <c r="AJ8116" i="3"/>
  <c r="AI8116" i="3"/>
  <c r="AH8116" i="3"/>
  <c r="AQ8115" i="3"/>
  <c r="AP8115" i="3"/>
  <c r="AO8115" i="3"/>
  <c r="AN8115" i="3"/>
  <c r="AM8115" i="3"/>
  <c r="AL8115" i="3"/>
  <c r="AK8115" i="3"/>
  <c r="AJ8115" i="3"/>
  <c r="AI8115" i="3"/>
  <c r="AH8115" i="3"/>
  <c r="AQ8114" i="3"/>
  <c r="AP8114" i="3"/>
  <c r="AO8114" i="3"/>
  <c r="AN8114" i="3"/>
  <c r="AM8114" i="3"/>
  <c r="AL8114" i="3"/>
  <c r="AK8114" i="3"/>
  <c r="AJ8114" i="3"/>
  <c r="AI8114" i="3"/>
  <c r="AH8114" i="3"/>
  <c r="AQ8113" i="3"/>
  <c r="AP8113" i="3"/>
  <c r="AO8113" i="3"/>
  <c r="AN8113" i="3"/>
  <c r="AM8113" i="3"/>
  <c r="AL8113" i="3"/>
  <c r="AK8113" i="3"/>
  <c r="AJ8113" i="3"/>
  <c r="AI8113" i="3"/>
  <c r="AH8113" i="3"/>
  <c r="AQ8112" i="3"/>
  <c r="AP8112" i="3"/>
  <c r="AO8112" i="3"/>
  <c r="AN8112" i="3"/>
  <c r="AM8112" i="3"/>
  <c r="AL8112" i="3"/>
  <c r="AK8112" i="3"/>
  <c r="AJ8112" i="3"/>
  <c r="AI8112" i="3"/>
  <c r="AH8112" i="3"/>
  <c r="AQ8111" i="3"/>
  <c r="AP8111" i="3"/>
  <c r="AO8111" i="3"/>
  <c r="AN8111" i="3"/>
  <c r="AM8111" i="3"/>
  <c r="AL8111" i="3"/>
  <c r="AK8111" i="3"/>
  <c r="AJ8111" i="3"/>
  <c r="AI8111" i="3"/>
  <c r="AH8111" i="3"/>
  <c r="AQ8110" i="3"/>
  <c r="AP8110" i="3"/>
  <c r="AO8110" i="3"/>
  <c r="AN8110" i="3"/>
  <c r="AM8110" i="3"/>
  <c r="AL8110" i="3"/>
  <c r="AK8110" i="3"/>
  <c r="AJ8110" i="3"/>
  <c r="AI8110" i="3"/>
  <c r="AH8110" i="3"/>
  <c r="AQ8109" i="3"/>
  <c r="AP8109" i="3"/>
  <c r="AO8109" i="3"/>
  <c r="AN8109" i="3"/>
  <c r="AM8109" i="3"/>
  <c r="AL8109" i="3"/>
  <c r="AK8109" i="3"/>
  <c r="AJ8109" i="3"/>
  <c r="AI8109" i="3"/>
  <c r="AH8109" i="3"/>
  <c r="AQ8108" i="3"/>
  <c r="AP8108" i="3"/>
  <c r="AO8108" i="3"/>
  <c r="AN8108" i="3"/>
  <c r="AM8108" i="3"/>
  <c r="AL8108" i="3"/>
  <c r="AK8108" i="3"/>
  <c r="AJ8108" i="3"/>
  <c r="AI8108" i="3"/>
  <c r="AH8108" i="3"/>
  <c r="AQ8107" i="3"/>
  <c r="AP8107" i="3"/>
  <c r="AO8107" i="3"/>
  <c r="AN8107" i="3"/>
  <c r="AM8107" i="3"/>
  <c r="AL8107" i="3"/>
  <c r="AK8107" i="3"/>
  <c r="AJ8107" i="3"/>
  <c r="AI8107" i="3"/>
  <c r="AH8107" i="3"/>
  <c r="AQ8106" i="3"/>
  <c r="AP8106" i="3"/>
  <c r="AO8106" i="3"/>
  <c r="AN8106" i="3"/>
  <c r="AM8106" i="3"/>
  <c r="AL8106" i="3"/>
  <c r="AK8106" i="3"/>
  <c r="AJ8106" i="3"/>
  <c r="AI8106" i="3"/>
  <c r="AH8106" i="3"/>
  <c r="AQ8105" i="3"/>
  <c r="AP8105" i="3"/>
  <c r="AO8105" i="3"/>
  <c r="AN8105" i="3"/>
  <c r="AM8105" i="3"/>
  <c r="AL8105" i="3"/>
  <c r="AK8105" i="3"/>
  <c r="AJ8105" i="3"/>
  <c r="AI8105" i="3"/>
  <c r="AH8105" i="3"/>
  <c r="AQ8104" i="3"/>
  <c r="AP8104" i="3"/>
  <c r="AO8104" i="3"/>
  <c r="AN8104" i="3"/>
  <c r="AM8104" i="3"/>
  <c r="AL8104" i="3"/>
  <c r="AK8104" i="3"/>
  <c r="AJ8104" i="3"/>
  <c r="AI8104" i="3"/>
  <c r="AH8104" i="3"/>
  <c r="AQ8103" i="3"/>
  <c r="AP8103" i="3"/>
  <c r="AO8103" i="3"/>
  <c r="AN8103" i="3"/>
  <c r="AM8103" i="3"/>
  <c r="AL8103" i="3"/>
  <c r="AK8103" i="3"/>
  <c r="AJ8103" i="3"/>
  <c r="AI8103" i="3"/>
  <c r="AH8103" i="3"/>
  <c r="AQ8102" i="3"/>
  <c r="AP8102" i="3"/>
  <c r="AO8102" i="3"/>
  <c r="AN8102" i="3"/>
  <c r="AM8102" i="3"/>
  <c r="AL8102" i="3"/>
  <c r="AK8102" i="3"/>
  <c r="AJ8102" i="3"/>
  <c r="AI8102" i="3"/>
  <c r="AH8102" i="3"/>
  <c r="AQ8101" i="3"/>
  <c r="AP8101" i="3"/>
  <c r="AO8101" i="3"/>
  <c r="AN8101" i="3"/>
  <c r="AM8101" i="3"/>
  <c r="AL8101" i="3"/>
  <c r="AK8101" i="3"/>
  <c r="AJ8101" i="3"/>
  <c r="AI8101" i="3"/>
  <c r="AH8101" i="3"/>
  <c r="AQ8100" i="3"/>
  <c r="AP8100" i="3"/>
  <c r="AO8100" i="3"/>
  <c r="AN8100" i="3"/>
  <c r="AM8100" i="3"/>
  <c r="AL8100" i="3"/>
  <c r="AK8100" i="3"/>
  <c r="AJ8100" i="3"/>
  <c r="AI8100" i="3"/>
  <c r="AH8100" i="3"/>
  <c r="AQ8099" i="3"/>
  <c r="AP8099" i="3"/>
  <c r="AO8099" i="3"/>
  <c r="AN8099" i="3"/>
  <c r="AM8099" i="3"/>
  <c r="AL8099" i="3"/>
  <c r="AK8099" i="3"/>
  <c r="AJ8099" i="3"/>
  <c r="AI8099" i="3"/>
  <c r="AH8099" i="3"/>
  <c r="AQ8098" i="3"/>
  <c r="AP8098" i="3"/>
  <c r="AO8098" i="3"/>
  <c r="AN8098" i="3"/>
  <c r="AM8098" i="3"/>
  <c r="AL8098" i="3"/>
  <c r="AK8098" i="3"/>
  <c r="AJ8098" i="3"/>
  <c r="AI8098" i="3"/>
  <c r="AH8098" i="3"/>
  <c r="AQ8097" i="3"/>
  <c r="AP8097" i="3"/>
  <c r="AO8097" i="3"/>
  <c r="AN8097" i="3"/>
  <c r="AM8097" i="3"/>
  <c r="AL8097" i="3"/>
  <c r="AK8097" i="3"/>
  <c r="AJ8097" i="3"/>
  <c r="AI8097" i="3"/>
  <c r="AH8097" i="3"/>
  <c r="AQ8096" i="3"/>
  <c r="AP8096" i="3"/>
  <c r="AO8096" i="3"/>
  <c r="AN8096" i="3"/>
  <c r="AM8096" i="3"/>
  <c r="AL8096" i="3"/>
  <c r="AK8096" i="3"/>
  <c r="AJ8096" i="3"/>
  <c r="AI8096" i="3"/>
  <c r="AH8096" i="3"/>
  <c r="AQ8095" i="3"/>
  <c r="AP8095" i="3"/>
  <c r="AO8095" i="3"/>
  <c r="AN8095" i="3"/>
  <c r="AM8095" i="3"/>
  <c r="AL8095" i="3"/>
  <c r="AK8095" i="3"/>
  <c r="AJ8095" i="3"/>
  <c r="AI8095" i="3"/>
  <c r="AH8095" i="3"/>
  <c r="AQ8094" i="3"/>
  <c r="AP8094" i="3"/>
  <c r="AO8094" i="3"/>
  <c r="AN8094" i="3"/>
  <c r="AM8094" i="3"/>
  <c r="AL8094" i="3"/>
  <c r="AK8094" i="3"/>
  <c r="AJ8094" i="3"/>
  <c r="AI8094" i="3"/>
  <c r="AH8094" i="3"/>
  <c r="AQ8093" i="3"/>
  <c r="AP8093" i="3"/>
  <c r="AO8093" i="3"/>
  <c r="AN8093" i="3"/>
  <c r="AM8093" i="3"/>
  <c r="AL8093" i="3"/>
  <c r="AK8093" i="3"/>
  <c r="AJ8093" i="3"/>
  <c r="AI8093" i="3"/>
  <c r="AH8093" i="3"/>
  <c r="AQ8092" i="3"/>
  <c r="AP8092" i="3"/>
  <c r="AO8092" i="3"/>
  <c r="AN8092" i="3"/>
  <c r="AM8092" i="3"/>
  <c r="AL8092" i="3"/>
  <c r="AK8092" i="3"/>
  <c r="AJ8092" i="3"/>
  <c r="AI8092" i="3"/>
  <c r="AH8092" i="3"/>
  <c r="AQ8091" i="3"/>
  <c r="AP8091" i="3"/>
  <c r="AO8091" i="3"/>
  <c r="AN8091" i="3"/>
  <c r="AM8091" i="3"/>
  <c r="AL8091" i="3"/>
  <c r="AK8091" i="3"/>
  <c r="AJ8091" i="3"/>
  <c r="AI8091" i="3"/>
  <c r="AH8091" i="3"/>
  <c r="AQ8090" i="3"/>
  <c r="AP8090" i="3"/>
  <c r="AO8090" i="3"/>
  <c r="AN8090" i="3"/>
  <c r="AM8090" i="3"/>
  <c r="AL8090" i="3"/>
  <c r="AK8090" i="3"/>
  <c r="AJ8090" i="3"/>
  <c r="AI8090" i="3"/>
  <c r="AH8090" i="3"/>
  <c r="AQ8089" i="3"/>
  <c r="AP8089" i="3"/>
  <c r="AO8089" i="3"/>
  <c r="AN8089" i="3"/>
  <c r="AM8089" i="3"/>
  <c r="AL8089" i="3"/>
  <c r="AK8089" i="3"/>
  <c r="AJ8089" i="3"/>
  <c r="AI8089" i="3"/>
  <c r="AH8089" i="3"/>
  <c r="AQ8088" i="3"/>
  <c r="AP8088" i="3"/>
  <c r="AO8088" i="3"/>
  <c r="AN8088" i="3"/>
  <c r="AM8088" i="3"/>
  <c r="AL8088" i="3"/>
  <c r="AK8088" i="3"/>
  <c r="AJ8088" i="3"/>
  <c r="AI8088" i="3"/>
  <c r="AH8088" i="3"/>
  <c r="AQ8087" i="3"/>
  <c r="AP8087" i="3"/>
  <c r="AO8087" i="3"/>
  <c r="AN8087" i="3"/>
  <c r="AM8087" i="3"/>
  <c r="AL8087" i="3"/>
  <c r="AK8087" i="3"/>
  <c r="AJ8087" i="3"/>
  <c r="AI8087" i="3"/>
  <c r="AH8087" i="3"/>
  <c r="AQ8086" i="3"/>
  <c r="AP8086" i="3"/>
  <c r="AO8086" i="3"/>
  <c r="AN8086" i="3"/>
  <c r="AM8086" i="3"/>
  <c r="AL8086" i="3"/>
  <c r="AK8086" i="3"/>
  <c r="AJ8086" i="3"/>
  <c r="AI8086" i="3"/>
  <c r="AH8086" i="3"/>
  <c r="AQ8085" i="3"/>
  <c r="AP8085" i="3"/>
  <c r="AO8085" i="3"/>
  <c r="AN8085" i="3"/>
  <c r="AM8085" i="3"/>
  <c r="AL8085" i="3"/>
  <c r="AK8085" i="3"/>
  <c r="AJ8085" i="3"/>
  <c r="AI8085" i="3"/>
  <c r="AH8085" i="3"/>
  <c r="AQ8084" i="3"/>
  <c r="AP8084" i="3"/>
  <c r="AO8084" i="3"/>
  <c r="AN8084" i="3"/>
  <c r="AM8084" i="3"/>
  <c r="AL8084" i="3"/>
  <c r="AK8084" i="3"/>
  <c r="AJ8084" i="3"/>
  <c r="AI8084" i="3"/>
  <c r="AH8084" i="3"/>
  <c r="AQ8083" i="3"/>
  <c r="AP8083" i="3"/>
  <c r="AO8083" i="3"/>
  <c r="AN8083" i="3"/>
  <c r="AM8083" i="3"/>
  <c r="AL8083" i="3"/>
  <c r="AK8083" i="3"/>
  <c r="AJ8083" i="3"/>
  <c r="AI8083" i="3"/>
  <c r="AH8083" i="3"/>
  <c r="AQ8082" i="3"/>
  <c r="AP8082" i="3"/>
  <c r="AO8082" i="3"/>
  <c r="AN8082" i="3"/>
  <c r="AM8082" i="3"/>
  <c r="AL8082" i="3"/>
  <c r="AK8082" i="3"/>
  <c r="AJ8082" i="3"/>
  <c r="AI8082" i="3"/>
  <c r="AH8082" i="3"/>
  <c r="AQ8081" i="3"/>
  <c r="AP8081" i="3"/>
  <c r="AO8081" i="3"/>
  <c r="AN8081" i="3"/>
  <c r="AM8081" i="3"/>
  <c r="AL8081" i="3"/>
  <c r="AK8081" i="3"/>
  <c r="AJ8081" i="3"/>
  <c r="AI8081" i="3"/>
  <c r="AH8081" i="3"/>
  <c r="AQ8080" i="3"/>
  <c r="AP8080" i="3"/>
  <c r="AO8080" i="3"/>
  <c r="AN8080" i="3"/>
  <c r="AM8080" i="3"/>
  <c r="AL8080" i="3"/>
  <c r="AK8080" i="3"/>
  <c r="AJ8080" i="3"/>
  <c r="AI8080" i="3"/>
  <c r="AH8080" i="3"/>
  <c r="AQ8079" i="3"/>
  <c r="AP8079" i="3"/>
  <c r="AO8079" i="3"/>
  <c r="AN8079" i="3"/>
  <c r="AM8079" i="3"/>
  <c r="AL8079" i="3"/>
  <c r="AK8079" i="3"/>
  <c r="AJ8079" i="3"/>
  <c r="AI8079" i="3"/>
  <c r="AH8079" i="3"/>
  <c r="AQ8078" i="3"/>
  <c r="AP8078" i="3"/>
  <c r="AO8078" i="3"/>
  <c r="AN8078" i="3"/>
  <c r="AM8078" i="3"/>
  <c r="AL8078" i="3"/>
  <c r="AK8078" i="3"/>
  <c r="AJ8078" i="3"/>
  <c r="AI8078" i="3"/>
  <c r="AH8078" i="3"/>
  <c r="AQ8077" i="3"/>
  <c r="AP8077" i="3"/>
  <c r="AO8077" i="3"/>
  <c r="AN8077" i="3"/>
  <c r="AM8077" i="3"/>
  <c r="AL8077" i="3"/>
  <c r="AK8077" i="3"/>
  <c r="AJ8077" i="3"/>
  <c r="AI8077" i="3"/>
  <c r="AH8077" i="3"/>
  <c r="AQ8076" i="3"/>
  <c r="AP8076" i="3"/>
  <c r="AO8076" i="3"/>
  <c r="AN8076" i="3"/>
  <c r="AM8076" i="3"/>
  <c r="AL8076" i="3"/>
  <c r="AK8076" i="3"/>
  <c r="AJ8076" i="3"/>
  <c r="AI8076" i="3"/>
  <c r="AH8076" i="3"/>
  <c r="AQ8075" i="3"/>
  <c r="AP8075" i="3"/>
  <c r="AO8075" i="3"/>
  <c r="AN8075" i="3"/>
  <c r="AM8075" i="3"/>
  <c r="AL8075" i="3"/>
  <c r="AK8075" i="3"/>
  <c r="AJ8075" i="3"/>
  <c r="AI8075" i="3"/>
  <c r="AH8075" i="3"/>
  <c r="AQ8074" i="3"/>
  <c r="AP8074" i="3"/>
  <c r="AO8074" i="3"/>
  <c r="AN8074" i="3"/>
  <c r="AM8074" i="3"/>
  <c r="AL8074" i="3"/>
  <c r="AK8074" i="3"/>
  <c r="AJ8074" i="3"/>
  <c r="AI8074" i="3"/>
  <c r="AH8074" i="3"/>
  <c r="AQ8073" i="3"/>
  <c r="AP8073" i="3"/>
  <c r="AO8073" i="3"/>
  <c r="AN8073" i="3"/>
  <c r="AM8073" i="3"/>
  <c r="AL8073" i="3"/>
  <c r="AK8073" i="3"/>
  <c r="AJ8073" i="3"/>
  <c r="AI8073" i="3"/>
  <c r="AH8073" i="3"/>
  <c r="AQ8072" i="3"/>
  <c r="AP8072" i="3"/>
  <c r="AO8072" i="3"/>
  <c r="AN8072" i="3"/>
  <c r="AM8072" i="3"/>
  <c r="AL8072" i="3"/>
  <c r="AK8072" i="3"/>
  <c r="AJ8072" i="3"/>
  <c r="AI8072" i="3"/>
  <c r="AH8072" i="3"/>
  <c r="AQ8071" i="3"/>
  <c r="AP8071" i="3"/>
  <c r="AO8071" i="3"/>
  <c r="AN8071" i="3"/>
  <c r="AM8071" i="3"/>
  <c r="AL8071" i="3"/>
  <c r="AK8071" i="3"/>
  <c r="AJ8071" i="3"/>
  <c r="AI8071" i="3"/>
  <c r="AH8071" i="3"/>
  <c r="AQ8070" i="3"/>
  <c r="AP8070" i="3"/>
  <c r="AO8070" i="3"/>
  <c r="AN8070" i="3"/>
  <c r="AM8070" i="3"/>
  <c r="AL8070" i="3"/>
  <c r="AK8070" i="3"/>
  <c r="AJ8070" i="3"/>
  <c r="AI8070" i="3"/>
  <c r="AH8070" i="3"/>
  <c r="AQ8069" i="3"/>
  <c r="AP8069" i="3"/>
  <c r="AO8069" i="3"/>
  <c r="AN8069" i="3"/>
  <c r="AM8069" i="3"/>
  <c r="AL8069" i="3"/>
  <c r="AK8069" i="3"/>
  <c r="AJ8069" i="3"/>
  <c r="AI8069" i="3"/>
  <c r="AH8069" i="3"/>
  <c r="AQ8068" i="3"/>
  <c r="AP8068" i="3"/>
  <c r="AO8068" i="3"/>
  <c r="AN8068" i="3"/>
  <c r="AM8068" i="3"/>
  <c r="AL8068" i="3"/>
  <c r="AK8068" i="3"/>
  <c r="AJ8068" i="3"/>
  <c r="AI8068" i="3"/>
  <c r="AH8068" i="3"/>
  <c r="AQ8067" i="3"/>
  <c r="AP8067" i="3"/>
  <c r="AO8067" i="3"/>
  <c r="AN8067" i="3"/>
  <c r="AM8067" i="3"/>
  <c r="AL8067" i="3"/>
  <c r="AK8067" i="3"/>
  <c r="AJ8067" i="3"/>
  <c r="AI8067" i="3"/>
  <c r="AH8067" i="3"/>
  <c r="AQ8066" i="3"/>
  <c r="AP8066" i="3"/>
  <c r="AO8066" i="3"/>
  <c r="AN8066" i="3"/>
  <c r="AM8066" i="3"/>
  <c r="AL8066" i="3"/>
  <c r="AK8066" i="3"/>
  <c r="AJ8066" i="3"/>
  <c r="AI8066" i="3"/>
  <c r="AH8066" i="3"/>
  <c r="AQ8065" i="3"/>
  <c r="AP8065" i="3"/>
  <c r="AO8065" i="3"/>
  <c r="AN8065" i="3"/>
  <c r="AM8065" i="3"/>
  <c r="AL8065" i="3"/>
  <c r="AK8065" i="3"/>
  <c r="AJ8065" i="3"/>
  <c r="AI8065" i="3"/>
  <c r="AH8065" i="3"/>
  <c r="AQ8064" i="3"/>
  <c r="AP8064" i="3"/>
  <c r="AO8064" i="3"/>
  <c r="AN8064" i="3"/>
  <c r="AM8064" i="3"/>
  <c r="AL8064" i="3"/>
  <c r="AK8064" i="3"/>
  <c r="AJ8064" i="3"/>
  <c r="AI8064" i="3"/>
  <c r="AH8064" i="3"/>
  <c r="AQ8063" i="3"/>
  <c r="AP8063" i="3"/>
  <c r="AO8063" i="3"/>
  <c r="AN8063" i="3"/>
  <c r="AM8063" i="3"/>
  <c r="AL8063" i="3"/>
  <c r="AK8063" i="3"/>
  <c r="AJ8063" i="3"/>
  <c r="AI8063" i="3"/>
  <c r="AH8063" i="3"/>
  <c r="AQ8062" i="3"/>
  <c r="AP8062" i="3"/>
  <c r="AO8062" i="3"/>
  <c r="AN8062" i="3"/>
  <c r="AM8062" i="3"/>
  <c r="AL8062" i="3"/>
  <c r="AK8062" i="3"/>
  <c r="AJ8062" i="3"/>
  <c r="AI8062" i="3"/>
  <c r="AH8062" i="3"/>
  <c r="AQ8061" i="3"/>
  <c r="AP8061" i="3"/>
  <c r="AO8061" i="3"/>
  <c r="AN8061" i="3"/>
  <c r="AM8061" i="3"/>
  <c r="AL8061" i="3"/>
  <c r="AK8061" i="3"/>
  <c r="AJ8061" i="3"/>
  <c r="AI8061" i="3"/>
  <c r="AH8061" i="3"/>
  <c r="AQ8060" i="3"/>
  <c r="AP8060" i="3"/>
  <c r="AO8060" i="3"/>
  <c r="AN8060" i="3"/>
  <c r="AM8060" i="3"/>
  <c r="AL8060" i="3"/>
  <c r="AK8060" i="3"/>
  <c r="AJ8060" i="3"/>
  <c r="AI8060" i="3"/>
  <c r="AH8060" i="3"/>
  <c r="AQ8059" i="3"/>
  <c r="AP8059" i="3"/>
  <c r="AO8059" i="3"/>
  <c r="AN8059" i="3"/>
  <c r="AM8059" i="3"/>
  <c r="AL8059" i="3"/>
  <c r="AK8059" i="3"/>
  <c r="AJ8059" i="3"/>
  <c r="AI8059" i="3"/>
  <c r="AH8059" i="3"/>
  <c r="AQ8058" i="3"/>
  <c r="AP8058" i="3"/>
  <c r="AO8058" i="3"/>
  <c r="AN8058" i="3"/>
  <c r="AM8058" i="3"/>
  <c r="AL8058" i="3"/>
  <c r="AK8058" i="3"/>
  <c r="AJ8058" i="3"/>
  <c r="AI8058" i="3"/>
  <c r="AH8058" i="3"/>
  <c r="AQ8057" i="3"/>
  <c r="AP8057" i="3"/>
  <c r="AO8057" i="3"/>
  <c r="AN8057" i="3"/>
  <c r="AM8057" i="3"/>
  <c r="AL8057" i="3"/>
  <c r="AK8057" i="3"/>
  <c r="AJ8057" i="3"/>
  <c r="AI8057" i="3"/>
  <c r="AH8057" i="3"/>
  <c r="AQ8056" i="3"/>
  <c r="AP8056" i="3"/>
  <c r="AO8056" i="3"/>
  <c r="AN8056" i="3"/>
  <c r="AM8056" i="3"/>
  <c r="AL8056" i="3"/>
  <c r="AK8056" i="3"/>
  <c r="AJ8056" i="3"/>
  <c r="AI8056" i="3"/>
  <c r="AH8056" i="3"/>
  <c r="AQ8055" i="3"/>
  <c r="AP8055" i="3"/>
  <c r="AO8055" i="3"/>
  <c r="AN8055" i="3"/>
  <c r="AM8055" i="3"/>
  <c r="AL8055" i="3"/>
  <c r="AK8055" i="3"/>
  <c r="AJ8055" i="3"/>
  <c r="AI8055" i="3"/>
  <c r="AH8055" i="3"/>
  <c r="AQ8054" i="3"/>
  <c r="AP8054" i="3"/>
  <c r="AO8054" i="3"/>
  <c r="AN8054" i="3"/>
  <c r="AM8054" i="3"/>
  <c r="AL8054" i="3"/>
  <c r="AK8054" i="3"/>
  <c r="AJ8054" i="3"/>
  <c r="AI8054" i="3"/>
  <c r="AH8054" i="3"/>
  <c r="AQ8053" i="3"/>
  <c r="AP8053" i="3"/>
  <c r="AO8053" i="3"/>
  <c r="AN8053" i="3"/>
  <c r="AM8053" i="3"/>
  <c r="AL8053" i="3"/>
  <c r="AK8053" i="3"/>
  <c r="AJ8053" i="3"/>
  <c r="AI8053" i="3"/>
  <c r="AH8053" i="3"/>
  <c r="AQ8052" i="3"/>
  <c r="AP8052" i="3"/>
  <c r="AO8052" i="3"/>
  <c r="AN8052" i="3"/>
  <c r="AM8052" i="3"/>
  <c r="AL8052" i="3"/>
  <c r="AK8052" i="3"/>
  <c r="AJ8052" i="3"/>
  <c r="AI8052" i="3"/>
  <c r="AH8052" i="3"/>
  <c r="AQ8051" i="3"/>
  <c r="AP8051" i="3"/>
  <c r="AO8051" i="3"/>
  <c r="AN8051" i="3"/>
  <c r="AM8051" i="3"/>
  <c r="AL8051" i="3"/>
  <c r="AK8051" i="3"/>
  <c r="AJ8051" i="3"/>
  <c r="AI8051" i="3"/>
  <c r="AH8051" i="3"/>
  <c r="AQ8050" i="3"/>
  <c r="AP8050" i="3"/>
  <c r="AO8050" i="3"/>
  <c r="AN8050" i="3"/>
  <c r="AM8050" i="3"/>
  <c r="AL8050" i="3"/>
  <c r="AK8050" i="3"/>
  <c r="AJ8050" i="3"/>
  <c r="AI8050" i="3"/>
  <c r="AH8050" i="3"/>
  <c r="AQ8049" i="3"/>
  <c r="AP8049" i="3"/>
  <c r="AO8049" i="3"/>
  <c r="AN8049" i="3"/>
  <c r="AM8049" i="3"/>
  <c r="AL8049" i="3"/>
  <c r="AK8049" i="3"/>
  <c r="AJ8049" i="3"/>
  <c r="AI8049" i="3"/>
  <c r="AH8049" i="3"/>
  <c r="AQ8048" i="3"/>
  <c r="AP8048" i="3"/>
  <c r="AO8048" i="3"/>
  <c r="AN8048" i="3"/>
  <c r="AM8048" i="3"/>
  <c r="AL8048" i="3"/>
  <c r="AK8048" i="3"/>
  <c r="AJ8048" i="3"/>
  <c r="AI8048" i="3"/>
  <c r="AH8048" i="3"/>
  <c r="AQ8047" i="3"/>
  <c r="AP8047" i="3"/>
  <c r="AO8047" i="3"/>
  <c r="AN8047" i="3"/>
  <c r="AM8047" i="3"/>
  <c r="AL8047" i="3"/>
  <c r="AK8047" i="3"/>
  <c r="AJ8047" i="3"/>
  <c r="AI8047" i="3"/>
  <c r="AH8047" i="3"/>
  <c r="AQ8046" i="3"/>
  <c r="AP8046" i="3"/>
  <c r="AO8046" i="3"/>
  <c r="AN8046" i="3"/>
  <c r="AM8046" i="3"/>
  <c r="AL8046" i="3"/>
  <c r="AK8046" i="3"/>
  <c r="AJ8046" i="3"/>
  <c r="AI8046" i="3"/>
  <c r="AH8046" i="3"/>
  <c r="AQ8045" i="3"/>
  <c r="AP8045" i="3"/>
  <c r="AO8045" i="3"/>
  <c r="AN8045" i="3"/>
  <c r="AM8045" i="3"/>
  <c r="AL8045" i="3"/>
  <c r="AK8045" i="3"/>
  <c r="AJ8045" i="3"/>
  <c r="AI8045" i="3"/>
  <c r="AH8045" i="3"/>
  <c r="AQ8044" i="3"/>
  <c r="AP8044" i="3"/>
  <c r="AO8044" i="3"/>
  <c r="AN8044" i="3"/>
  <c r="AM8044" i="3"/>
  <c r="AL8044" i="3"/>
  <c r="AK8044" i="3"/>
  <c r="AJ8044" i="3"/>
  <c r="AI8044" i="3"/>
  <c r="AH8044" i="3"/>
  <c r="AQ8043" i="3"/>
  <c r="AP8043" i="3"/>
  <c r="AO8043" i="3"/>
  <c r="AN8043" i="3"/>
  <c r="AM8043" i="3"/>
  <c r="AL8043" i="3"/>
  <c r="AK8043" i="3"/>
  <c r="AJ8043" i="3"/>
  <c r="AI8043" i="3"/>
  <c r="AH8043" i="3"/>
  <c r="AQ8042" i="3"/>
  <c r="AP8042" i="3"/>
  <c r="AO8042" i="3"/>
  <c r="AN8042" i="3"/>
  <c r="AM8042" i="3"/>
  <c r="AL8042" i="3"/>
  <c r="AK8042" i="3"/>
  <c r="AJ8042" i="3"/>
  <c r="AI8042" i="3"/>
  <c r="AH8042" i="3"/>
  <c r="AQ8041" i="3"/>
  <c r="AP8041" i="3"/>
  <c r="AO8041" i="3"/>
  <c r="AN8041" i="3"/>
  <c r="AM8041" i="3"/>
  <c r="AL8041" i="3"/>
  <c r="AK8041" i="3"/>
  <c r="AJ8041" i="3"/>
  <c r="AI8041" i="3"/>
  <c r="AH8041" i="3"/>
  <c r="AQ8040" i="3"/>
  <c r="AP8040" i="3"/>
  <c r="AO8040" i="3"/>
  <c r="AN8040" i="3"/>
  <c r="AM8040" i="3"/>
  <c r="AL8040" i="3"/>
  <c r="AK8040" i="3"/>
  <c r="AJ8040" i="3"/>
  <c r="AI8040" i="3"/>
  <c r="AH8040" i="3"/>
  <c r="AQ8039" i="3"/>
  <c r="AP8039" i="3"/>
  <c r="AO8039" i="3"/>
  <c r="AN8039" i="3"/>
  <c r="AM8039" i="3"/>
  <c r="AL8039" i="3"/>
  <c r="AK8039" i="3"/>
  <c r="AJ8039" i="3"/>
  <c r="AI8039" i="3"/>
  <c r="AH8039" i="3"/>
  <c r="AQ8038" i="3"/>
  <c r="AP8038" i="3"/>
  <c r="AO8038" i="3"/>
  <c r="AN8038" i="3"/>
  <c r="AM8038" i="3"/>
  <c r="AL8038" i="3"/>
  <c r="AK8038" i="3"/>
  <c r="AJ8038" i="3"/>
  <c r="AI8038" i="3"/>
  <c r="AH8038" i="3"/>
  <c r="AQ8037" i="3"/>
  <c r="AP8037" i="3"/>
  <c r="AO8037" i="3"/>
  <c r="AN8037" i="3"/>
  <c r="AM8037" i="3"/>
  <c r="AL8037" i="3"/>
  <c r="AK8037" i="3"/>
  <c r="AJ8037" i="3"/>
  <c r="AI8037" i="3"/>
  <c r="AH8037" i="3"/>
  <c r="AQ8036" i="3"/>
  <c r="AP8036" i="3"/>
  <c r="AO8036" i="3"/>
  <c r="AN8036" i="3"/>
  <c r="AM8036" i="3"/>
  <c r="AL8036" i="3"/>
  <c r="AK8036" i="3"/>
  <c r="AJ8036" i="3"/>
  <c r="AI8036" i="3"/>
  <c r="AH8036" i="3"/>
  <c r="AQ8035" i="3"/>
  <c r="AP8035" i="3"/>
  <c r="AO8035" i="3"/>
  <c r="AN8035" i="3"/>
  <c r="AM8035" i="3"/>
  <c r="AL8035" i="3"/>
  <c r="AK8035" i="3"/>
  <c r="AJ8035" i="3"/>
  <c r="AI8035" i="3"/>
  <c r="AH8035" i="3"/>
  <c r="AQ8034" i="3"/>
  <c r="AP8034" i="3"/>
  <c r="AO8034" i="3"/>
  <c r="AN8034" i="3"/>
  <c r="AM8034" i="3"/>
  <c r="AL8034" i="3"/>
  <c r="AK8034" i="3"/>
  <c r="AJ8034" i="3"/>
  <c r="AI8034" i="3"/>
  <c r="AH8034" i="3"/>
  <c r="AQ8033" i="3"/>
  <c r="AP8033" i="3"/>
  <c r="AO8033" i="3"/>
  <c r="AN8033" i="3"/>
  <c r="AM8033" i="3"/>
  <c r="AL8033" i="3"/>
  <c r="AK8033" i="3"/>
  <c r="AJ8033" i="3"/>
  <c r="AI8033" i="3"/>
  <c r="AH8033" i="3"/>
  <c r="AQ8032" i="3"/>
  <c r="AP8032" i="3"/>
  <c r="AO8032" i="3"/>
  <c r="AN8032" i="3"/>
  <c r="AM8032" i="3"/>
  <c r="AL8032" i="3"/>
  <c r="AK8032" i="3"/>
  <c r="AJ8032" i="3"/>
  <c r="AI8032" i="3"/>
  <c r="AH8032" i="3"/>
  <c r="AQ8031" i="3"/>
  <c r="AP8031" i="3"/>
  <c r="AO8031" i="3"/>
  <c r="AN8031" i="3"/>
  <c r="AM8031" i="3"/>
  <c r="AL8031" i="3"/>
  <c r="AK8031" i="3"/>
  <c r="AJ8031" i="3"/>
  <c r="AI8031" i="3"/>
  <c r="AH8031" i="3"/>
  <c r="AQ8030" i="3"/>
  <c r="AP8030" i="3"/>
  <c r="AO8030" i="3"/>
  <c r="AN8030" i="3"/>
  <c r="AM8030" i="3"/>
  <c r="AL8030" i="3"/>
  <c r="AK8030" i="3"/>
  <c r="AJ8030" i="3"/>
  <c r="AI8030" i="3"/>
  <c r="AH8030" i="3"/>
  <c r="AQ8029" i="3"/>
  <c r="AP8029" i="3"/>
  <c r="AO8029" i="3"/>
  <c r="AN8029" i="3"/>
  <c r="AM8029" i="3"/>
  <c r="AL8029" i="3"/>
  <c r="AK8029" i="3"/>
  <c r="AJ8029" i="3"/>
  <c r="AI8029" i="3"/>
  <c r="AH8029" i="3"/>
  <c r="AQ8028" i="3"/>
  <c r="AP8028" i="3"/>
  <c r="AO8028" i="3"/>
  <c r="AN8028" i="3"/>
  <c r="AM8028" i="3"/>
  <c r="AL8028" i="3"/>
  <c r="AK8028" i="3"/>
  <c r="AJ8028" i="3"/>
  <c r="AI8028" i="3"/>
  <c r="AH8028" i="3"/>
  <c r="AQ8027" i="3"/>
  <c r="AP8027" i="3"/>
  <c r="AO8027" i="3"/>
  <c r="AN8027" i="3"/>
  <c r="AM8027" i="3"/>
  <c r="AL8027" i="3"/>
  <c r="AK8027" i="3"/>
  <c r="AJ8027" i="3"/>
  <c r="AI8027" i="3"/>
  <c r="AH8027" i="3"/>
  <c r="AQ8026" i="3"/>
  <c r="AP8026" i="3"/>
  <c r="AO8026" i="3"/>
  <c r="AN8026" i="3"/>
  <c r="AM8026" i="3"/>
  <c r="AL8026" i="3"/>
  <c r="AK8026" i="3"/>
  <c r="AJ8026" i="3"/>
  <c r="AI8026" i="3"/>
  <c r="AH8026" i="3"/>
  <c r="AQ8025" i="3"/>
  <c r="AP8025" i="3"/>
  <c r="AO8025" i="3"/>
  <c r="AN8025" i="3"/>
  <c r="AM8025" i="3"/>
  <c r="AL8025" i="3"/>
  <c r="AK8025" i="3"/>
  <c r="AJ8025" i="3"/>
  <c r="AI8025" i="3"/>
  <c r="AH8025" i="3"/>
  <c r="AQ8024" i="3"/>
  <c r="AP8024" i="3"/>
  <c r="AO8024" i="3"/>
  <c r="AN8024" i="3"/>
  <c r="AM8024" i="3"/>
  <c r="AL8024" i="3"/>
  <c r="AK8024" i="3"/>
  <c r="AJ8024" i="3"/>
  <c r="AI8024" i="3"/>
  <c r="AH8024" i="3"/>
  <c r="AQ8023" i="3"/>
  <c r="AP8023" i="3"/>
  <c r="AO8023" i="3"/>
  <c r="AN8023" i="3"/>
  <c r="AM8023" i="3"/>
  <c r="AL8023" i="3"/>
  <c r="AK8023" i="3"/>
  <c r="AJ8023" i="3"/>
  <c r="AI8023" i="3"/>
  <c r="AH8023" i="3"/>
  <c r="AQ8022" i="3"/>
  <c r="AP8022" i="3"/>
  <c r="AO8022" i="3"/>
  <c r="AN8022" i="3"/>
  <c r="AM8022" i="3"/>
  <c r="AL8022" i="3"/>
  <c r="AK8022" i="3"/>
  <c r="AJ8022" i="3"/>
  <c r="AI8022" i="3"/>
  <c r="AH8022" i="3"/>
  <c r="AQ8021" i="3"/>
  <c r="AP8021" i="3"/>
  <c r="AO8021" i="3"/>
  <c r="AN8021" i="3"/>
  <c r="AM8021" i="3"/>
  <c r="AL8021" i="3"/>
  <c r="AK8021" i="3"/>
  <c r="AJ8021" i="3"/>
  <c r="AI8021" i="3"/>
  <c r="AH8021" i="3"/>
  <c r="AQ8020" i="3"/>
  <c r="AP8020" i="3"/>
  <c r="AO8020" i="3"/>
  <c r="AN8020" i="3"/>
  <c r="AM8020" i="3"/>
  <c r="AL8020" i="3"/>
  <c r="AK8020" i="3"/>
  <c r="AJ8020" i="3"/>
  <c r="AI8020" i="3"/>
  <c r="AH8020" i="3"/>
  <c r="AQ8019" i="3"/>
  <c r="AP8019" i="3"/>
  <c r="AO8019" i="3"/>
  <c r="AN8019" i="3"/>
  <c r="AM8019" i="3"/>
  <c r="AL8019" i="3"/>
  <c r="AK8019" i="3"/>
  <c r="AJ8019" i="3"/>
  <c r="AI8019" i="3"/>
  <c r="AH8019" i="3"/>
  <c r="AQ8018" i="3"/>
  <c r="AP8018" i="3"/>
  <c r="AO8018" i="3"/>
  <c r="AN8018" i="3"/>
  <c r="AM8018" i="3"/>
  <c r="AL8018" i="3"/>
  <c r="AK8018" i="3"/>
  <c r="AJ8018" i="3"/>
  <c r="AI8018" i="3"/>
  <c r="AH8018" i="3"/>
  <c r="AQ8017" i="3"/>
  <c r="AP8017" i="3"/>
  <c r="AO8017" i="3"/>
  <c r="AN8017" i="3"/>
  <c r="AM8017" i="3"/>
  <c r="AL8017" i="3"/>
  <c r="AK8017" i="3"/>
  <c r="AJ8017" i="3"/>
  <c r="AI8017" i="3"/>
  <c r="AH8017" i="3"/>
  <c r="AQ8016" i="3"/>
  <c r="AP8016" i="3"/>
  <c r="AO8016" i="3"/>
  <c r="AN8016" i="3"/>
  <c r="AM8016" i="3"/>
  <c r="AL8016" i="3"/>
  <c r="AK8016" i="3"/>
  <c r="AJ8016" i="3"/>
  <c r="AI8016" i="3"/>
  <c r="AH8016" i="3"/>
  <c r="AQ8015" i="3"/>
  <c r="AP8015" i="3"/>
  <c r="AO8015" i="3"/>
  <c r="AN8015" i="3"/>
  <c r="AM8015" i="3"/>
  <c r="AL8015" i="3"/>
  <c r="AK8015" i="3"/>
  <c r="AJ8015" i="3"/>
  <c r="AI8015" i="3"/>
  <c r="AH8015" i="3"/>
  <c r="AQ8014" i="3"/>
  <c r="AP8014" i="3"/>
  <c r="AO8014" i="3"/>
  <c r="AN8014" i="3"/>
  <c r="AM8014" i="3"/>
  <c r="AL8014" i="3"/>
  <c r="AK8014" i="3"/>
  <c r="AJ8014" i="3"/>
  <c r="AI8014" i="3"/>
  <c r="AH8014" i="3"/>
  <c r="AQ8013" i="3"/>
  <c r="AP8013" i="3"/>
  <c r="AO8013" i="3"/>
  <c r="AN8013" i="3"/>
  <c r="AM8013" i="3"/>
  <c r="AL8013" i="3"/>
  <c r="AK8013" i="3"/>
  <c r="AJ8013" i="3"/>
  <c r="AI8013" i="3"/>
  <c r="AH8013" i="3"/>
  <c r="AQ8012" i="3"/>
  <c r="AP8012" i="3"/>
  <c r="AO8012" i="3"/>
  <c r="AN8012" i="3"/>
  <c r="AM8012" i="3"/>
  <c r="AL8012" i="3"/>
  <c r="AK8012" i="3"/>
  <c r="AJ8012" i="3"/>
  <c r="AI8012" i="3"/>
  <c r="AH8012" i="3"/>
  <c r="AQ8011" i="3"/>
  <c r="AP8011" i="3"/>
  <c r="AO8011" i="3"/>
  <c r="AN8011" i="3"/>
  <c r="AM8011" i="3"/>
  <c r="AL8011" i="3"/>
  <c r="AK8011" i="3"/>
  <c r="AJ8011" i="3"/>
  <c r="AI8011" i="3"/>
  <c r="AH8011" i="3"/>
  <c r="AQ8010" i="3"/>
  <c r="AP8010" i="3"/>
  <c r="AO8010" i="3"/>
  <c r="AN8010" i="3"/>
  <c r="AM8010" i="3"/>
  <c r="AL8010" i="3"/>
  <c r="AK8010" i="3"/>
  <c r="AJ8010" i="3"/>
  <c r="AI8010" i="3"/>
  <c r="AH8010" i="3"/>
  <c r="AQ8009" i="3"/>
  <c r="AP8009" i="3"/>
  <c r="AO8009" i="3"/>
  <c r="AN8009" i="3"/>
  <c r="AM8009" i="3"/>
  <c r="AL8009" i="3"/>
  <c r="AK8009" i="3"/>
  <c r="AJ8009" i="3"/>
  <c r="AI8009" i="3"/>
  <c r="AH8009" i="3"/>
  <c r="AQ8008" i="3"/>
  <c r="AP8008" i="3"/>
  <c r="AO8008" i="3"/>
  <c r="AN8008" i="3"/>
  <c r="AM8008" i="3"/>
  <c r="AL8008" i="3"/>
  <c r="AK8008" i="3"/>
  <c r="AJ8008" i="3"/>
  <c r="AI8008" i="3"/>
  <c r="AH8008" i="3"/>
  <c r="AQ8007" i="3"/>
  <c r="AP8007" i="3"/>
  <c r="AO8007" i="3"/>
  <c r="AN8007" i="3"/>
  <c r="AM8007" i="3"/>
  <c r="AL8007" i="3"/>
  <c r="AK8007" i="3"/>
  <c r="AJ8007" i="3"/>
  <c r="AI8007" i="3"/>
  <c r="AH8007" i="3"/>
  <c r="AQ8006" i="3"/>
  <c r="AP8006" i="3"/>
  <c r="AO8006" i="3"/>
  <c r="AN8006" i="3"/>
  <c r="AM8006" i="3"/>
  <c r="AL8006" i="3"/>
  <c r="AK8006" i="3"/>
  <c r="AJ8006" i="3"/>
  <c r="AI8006" i="3"/>
  <c r="AH8006" i="3"/>
  <c r="AQ8005" i="3"/>
  <c r="AP8005" i="3"/>
  <c r="AO8005" i="3"/>
  <c r="AN8005" i="3"/>
  <c r="AM8005" i="3"/>
  <c r="AL8005" i="3"/>
  <c r="AK8005" i="3"/>
  <c r="AJ8005" i="3"/>
  <c r="AI8005" i="3"/>
  <c r="AH8005" i="3"/>
  <c r="AQ8004" i="3"/>
  <c r="AP8004" i="3"/>
  <c r="AO8004" i="3"/>
  <c r="AN8004" i="3"/>
  <c r="AM8004" i="3"/>
  <c r="AL8004" i="3"/>
  <c r="AK8004" i="3"/>
  <c r="AJ8004" i="3"/>
  <c r="AI8004" i="3"/>
  <c r="AH8004" i="3"/>
  <c r="AQ8003" i="3"/>
  <c r="AP8003" i="3"/>
  <c r="AO8003" i="3"/>
  <c r="AN8003" i="3"/>
  <c r="AM8003" i="3"/>
  <c r="AL8003" i="3"/>
  <c r="AK8003" i="3"/>
  <c r="AJ8003" i="3"/>
  <c r="AI8003" i="3"/>
  <c r="AH8003" i="3"/>
  <c r="AQ8002" i="3"/>
  <c r="AP8002" i="3"/>
  <c r="AO8002" i="3"/>
  <c r="AN8002" i="3"/>
  <c r="AM8002" i="3"/>
  <c r="AL8002" i="3"/>
  <c r="AK8002" i="3"/>
  <c r="AJ8002" i="3"/>
  <c r="AI8002" i="3"/>
  <c r="AH8002" i="3"/>
  <c r="AQ8001" i="3"/>
  <c r="AP8001" i="3"/>
  <c r="AO8001" i="3"/>
  <c r="AN8001" i="3"/>
  <c r="AM8001" i="3"/>
  <c r="AL8001" i="3"/>
  <c r="AK8001" i="3"/>
  <c r="AJ8001" i="3"/>
  <c r="AI8001" i="3"/>
  <c r="AH8001" i="3"/>
  <c r="AQ8000" i="3"/>
  <c r="AP8000" i="3"/>
  <c r="AO8000" i="3"/>
  <c r="AN8000" i="3"/>
  <c r="AM8000" i="3"/>
  <c r="AL8000" i="3"/>
  <c r="AK8000" i="3"/>
  <c r="AJ8000" i="3"/>
  <c r="AI8000" i="3"/>
  <c r="AH8000" i="3"/>
  <c r="AQ7999" i="3"/>
  <c r="AP7999" i="3"/>
  <c r="AO7999" i="3"/>
  <c r="AN7999" i="3"/>
  <c r="AM7999" i="3"/>
  <c r="AL7999" i="3"/>
  <c r="AK7999" i="3"/>
  <c r="AJ7999" i="3"/>
  <c r="AI7999" i="3"/>
  <c r="AH7999" i="3"/>
  <c r="AQ7998" i="3"/>
  <c r="AP7998" i="3"/>
  <c r="AO7998" i="3"/>
  <c r="AN7998" i="3"/>
  <c r="AM7998" i="3"/>
  <c r="AL7998" i="3"/>
  <c r="AK7998" i="3"/>
  <c r="AJ7998" i="3"/>
  <c r="AI7998" i="3"/>
  <c r="AH7998" i="3"/>
  <c r="AQ7997" i="3"/>
  <c r="AP7997" i="3"/>
  <c r="AO7997" i="3"/>
  <c r="AN7997" i="3"/>
  <c r="AM7997" i="3"/>
  <c r="AL7997" i="3"/>
  <c r="AK7997" i="3"/>
  <c r="AJ7997" i="3"/>
  <c r="AI7997" i="3"/>
  <c r="AH7997" i="3"/>
  <c r="AQ7996" i="3"/>
  <c r="AP7996" i="3"/>
  <c r="AO7996" i="3"/>
  <c r="AN7996" i="3"/>
  <c r="AM7996" i="3"/>
  <c r="AL7996" i="3"/>
  <c r="AK7996" i="3"/>
  <c r="AJ7996" i="3"/>
  <c r="AI7996" i="3"/>
  <c r="AH7996" i="3"/>
  <c r="AQ7995" i="3"/>
  <c r="AP7995" i="3"/>
  <c r="AO7995" i="3"/>
  <c r="AN7995" i="3"/>
  <c r="AM7995" i="3"/>
  <c r="AL7995" i="3"/>
  <c r="AK7995" i="3"/>
  <c r="AJ7995" i="3"/>
  <c r="AI7995" i="3"/>
  <c r="AH7995" i="3"/>
  <c r="AQ7994" i="3"/>
  <c r="AP7994" i="3"/>
  <c r="AO7994" i="3"/>
  <c r="AN7994" i="3"/>
  <c r="AM7994" i="3"/>
  <c r="AL7994" i="3"/>
  <c r="AK7994" i="3"/>
  <c r="AJ7994" i="3"/>
  <c r="AI7994" i="3"/>
  <c r="AH7994" i="3"/>
  <c r="AQ7993" i="3"/>
  <c r="AP7993" i="3"/>
  <c r="AO7993" i="3"/>
  <c r="AN7993" i="3"/>
  <c r="AM7993" i="3"/>
  <c r="AL7993" i="3"/>
  <c r="AK7993" i="3"/>
  <c r="AJ7993" i="3"/>
  <c r="AI7993" i="3"/>
  <c r="AH7993" i="3"/>
  <c r="AQ7992" i="3"/>
  <c r="AP7992" i="3"/>
  <c r="AO7992" i="3"/>
  <c r="AN7992" i="3"/>
  <c r="AM7992" i="3"/>
  <c r="AL7992" i="3"/>
  <c r="AK7992" i="3"/>
  <c r="AJ7992" i="3"/>
  <c r="AI7992" i="3"/>
  <c r="AH7992" i="3"/>
  <c r="AQ7991" i="3"/>
  <c r="AP7991" i="3"/>
  <c r="AO7991" i="3"/>
  <c r="AN7991" i="3"/>
  <c r="AM7991" i="3"/>
  <c r="AL7991" i="3"/>
  <c r="AK7991" i="3"/>
  <c r="AJ7991" i="3"/>
  <c r="AI7991" i="3"/>
  <c r="AH7991" i="3"/>
  <c r="AQ7990" i="3"/>
  <c r="AP7990" i="3"/>
  <c r="AO7990" i="3"/>
  <c r="AN7990" i="3"/>
  <c r="AM7990" i="3"/>
  <c r="AL7990" i="3"/>
  <c r="AK7990" i="3"/>
  <c r="AJ7990" i="3"/>
  <c r="AI7990" i="3"/>
  <c r="AH7990" i="3"/>
  <c r="AQ7989" i="3"/>
  <c r="AP7989" i="3"/>
  <c r="AO7989" i="3"/>
  <c r="AN7989" i="3"/>
  <c r="AM7989" i="3"/>
  <c r="AL7989" i="3"/>
  <c r="AK7989" i="3"/>
  <c r="AJ7989" i="3"/>
  <c r="AI7989" i="3"/>
  <c r="AH7989" i="3"/>
  <c r="AQ7988" i="3"/>
  <c r="AP7988" i="3"/>
  <c r="AO7988" i="3"/>
  <c r="AN7988" i="3"/>
  <c r="AM7988" i="3"/>
  <c r="AL7988" i="3"/>
  <c r="AK7988" i="3"/>
  <c r="AJ7988" i="3"/>
  <c r="AI7988" i="3"/>
  <c r="AH7988" i="3"/>
  <c r="AQ7987" i="3"/>
  <c r="AP7987" i="3"/>
  <c r="AO7987" i="3"/>
  <c r="AN7987" i="3"/>
  <c r="AM7987" i="3"/>
  <c r="AL7987" i="3"/>
  <c r="AK7987" i="3"/>
  <c r="AJ7987" i="3"/>
  <c r="AI7987" i="3"/>
  <c r="AH7987" i="3"/>
  <c r="AQ7986" i="3"/>
  <c r="AP7986" i="3"/>
  <c r="AO7986" i="3"/>
  <c r="AN7986" i="3"/>
  <c r="AM7986" i="3"/>
  <c r="AL7986" i="3"/>
  <c r="AK7986" i="3"/>
  <c r="AJ7986" i="3"/>
  <c r="AI7986" i="3"/>
  <c r="AH7986" i="3"/>
  <c r="AQ7985" i="3"/>
  <c r="AP7985" i="3"/>
  <c r="AO7985" i="3"/>
  <c r="AN7985" i="3"/>
  <c r="AM7985" i="3"/>
  <c r="AL7985" i="3"/>
  <c r="AK7985" i="3"/>
  <c r="AJ7985" i="3"/>
  <c r="AI7985" i="3"/>
  <c r="AH7985" i="3"/>
  <c r="AQ7984" i="3"/>
  <c r="AP7984" i="3"/>
  <c r="AO7984" i="3"/>
  <c r="AN7984" i="3"/>
  <c r="AM7984" i="3"/>
  <c r="AL7984" i="3"/>
  <c r="AK7984" i="3"/>
  <c r="AJ7984" i="3"/>
  <c r="AI7984" i="3"/>
  <c r="AH7984" i="3"/>
  <c r="AQ7983" i="3"/>
  <c r="AP7983" i="3"/>
  <c r="AO7983" i="3"/>
  <c r="AN7983" i="3"/>
  <c r="AM7983" i="3"/>
  <c r="AL7983" i="3"/>
  <c r="AK7983" i="3"/>
  <c r="AJ7983" i="3"/>
  <c r="AI7983" i="3"/>
  <c r="AH7983" i="3"/>
  <c r="AQ7982" i="3"/>
  <c r="AP7982" i="3"/>
  <c r="AO7982" i="3"/>
  <c r="AN7982" i="3"/>
  <c r="AM7982" i="3"/>
  <c r="AL7982" i="3"/>
  <c r="AK7982" i="3"/>
  <c r="AJ7982" i="3"/>
  <c r="AI7982" i="3"/>
  <c r="AH7982" i="3"/>
  <c r="AQ7981" i="3"/>
  <c r="AP7981" i="3"/>
  <c r="AO7981" i="3"/>
  <c r="AN7981" i="3"/>
  <c r="AM7981" i="3"/>
  <c r="AL7981" i="3"/>
  <c r="AK7981" i="3"/>
  <c r="AJ7981" i="3"/>
  <c r="AI7981" i="3"/>
  <c r="AH7981" i="3"/>
  <c r="AQ7980" i="3"/>
  <c r="AP7980" i="3"/>
  <c r="AO7980" i="3"/>
  <c r="AN7980" i="3"/>
  <c r="AM7980" i="3"/>
  <c r="AL7980" i="3"/>
  <c r="AK7980" i="3"/>
  <c r="AJ7980" i="3"/>
  <c r="AI7980" i="3"/>
  <c r="AH7980" i="3"/>
  <c r="AQ7979" i="3"/>
  <c r="AP7979" i="3"/>
  <c r="AO7979" i="3"/>
  <c r="AN7979" i="3"/>
  <c r="AM7979" i="3"/>
  <c r="AL7979" i="3"/>
  <c r="AK7979" i="3"/>
  <c r="AJ7979" i="3"/>
  <c r="AI7979" i="3"/>
  <c r="AH7979" i="3"/>
  <c r="AQ7978" i="3"/>
  <c r="AP7978" i="3"/>
  <c r="AO7978" i="3"/>
  <c r="AN7978" i="3"/>
  <c r="AM7978" i="3"/>
  <c r="AL7978" i="3"/>
  <c r="AK7978" i="3"/>
  <c r="AJ7978" i="3"/>
  <c r="AI7978" i="3"/>
  <c r="AH7978" i="3"/>
  <c r="AQ7977" i="3"/>
  <c r="AP7977" i="3"/>
  <c r="AO7977" i="3"/>
  <c r="AN7977" i="3"/>
  <c r="AM7977" i="3"/>
  <c r="AL7977" i="3"/>
  <c r="AK7977" i="3"/>
  <c r="AJ7977" i="3"/>
  <c r="AI7977" i="3"/>
  <c r="AH7977" i="3"/>
  <c r="AQ7976" i="3"/>
  <c r="AP7976" i="3"/>
  <c r="AO7976" i="3"/>
  <c r="AN7976" i="3"/>
  <c r="AM7976" i="3"/>
  <c r="AL7976" i="3"/>
  <c r="AK7976" i="3"/>
  <c r="AJ7976" i="3"/>
  <c r="AI7976" i="3"/>
  <c r="AH7976" i="3"/>
  <c r="AQ7975" i="3"/>
  <c r="AP7975" i="3"/>
  <c r="AO7975" i="3"/>
  <c r="AN7975" i="3"/>
  <c r="AM7975" i="3"/>
  <c r="AL7975" i="3"/>
  <c r="AK7975" i="3"/>
  <c r="AJ7975" i="3"/>
  <c r="AI7975" i="3"/>
  <c r="AH7975" i="3"/>
  <c r="AQ7974" i="3"/>
  <c r="AP7974" i="3"/>
  <c r="AO7974" i="3"/>
  <c r="AN7974" i="3"/>
  <c r="AM7974" i="3"/>
  <c r="AL7974" i="3"/>
  <c r="AK7974" i="3"/>
  <c r="AJ7974" i="3"/>
  <c r="AI7974" i="3"/>
  <c r="AH7974" i="3"/>
  <c r="AQ7973" i="3"/>
  <c r="AP7973" i="3"/>
  <c r="AO7973" i="3"/>
  <c r="AN7973" i="3"/>
  <c r="AM7973" i="3"/>
  <c r="AL7973" i="3"/>
  <c r="AK7973" i="3"/>
  <c r="AJ7973" i="3"/>
  <c r="AI7973" i="3"/>
  <c r="AH7973" i="3"/>
  <c r="AQ7972" i="3"/>
  <c r="AP7972" i="3"/>
  <c r="AO7972" i="3"/>
  <c r="AN7972" i="3"/>
  <c r="AM7972" i="3"/>
  <c r="AL7972" i="3"/>
  <c r="AK7972" i="3"/>
  <c r="AJ7972" i="3"/>
  <c r="AI7972" i="3"/>
  <c r="AH7972" i="3"/>
  <c r="AQ7971" i="3"/>
  <c r="AP7971" i="3"/>
  <c r="AO7971" i="3"/>
  <c r="AN7971" i="3"/>
  <c r="AM7971" i="3"/>
  <c r="AL7971" i="3"/>
  <c r="AK7971" i="3"/>
  <c r="AJ7971" i="3"/>
  <c r="AI7971" i="3"/>
  <c r="AH7971" i="3"/>
  <c r="AQ7970" i="3"/>
  <c r="AP7970" i="3"/>
  <c r="AO7970" i="3"/>
  <c r="AN7970" i="3"/>
  <c r="AM7970" i="3"/>
  <c r="AL7970" i="3"/>
  <c r="AK7970" i="3"/>
  <c r="AJ7970" i="3"/>
  <c r="AI7970" i="3"/>
  <c r="AH7970" i="3"/>
  <c r="AQ7969" i="3"/>
  <c r="AP7969" i="3"/>
  <c r="AO7969" i="3"/>
  <c r="AN7969" i="3"/>
  <c r="AM7969" i="3"/>
  <c r="AL7969" i="3"/>
  <c r="AK7969" i="3"/>
  <c r="AJ7969" i="3"/>
  <c r="AI7969" i="3"/>
  <c r="AH7969" i="3"/>
  <c r="AQ7968" i="3"/>
  <c r="AP7968" i="3"/>
  <c r="AO7968" i="3"/>
  <c r="AN7968" i="3"/>
  <c r="AM7968" i="3"/>
  <c r="AL7968" i="3"/>
  <c r="AK7968" i="3"/>
  <c r="AJ7968" i="3"/>
  <c r="AI7968" i="3"/>
  <c r="AH7968" i="3"/>
  <c r="AQ7967" i="3"/>
  <c r="AP7967" i="3"/>
  <c r="AO7967" i="3"/>
  <c r="AN7967" i="3"/>
  <c r="AM7967" i="3"/>
  <c r="AL7967" i="3"/>
  <c r="AK7967" i="3"/>
  <c r="AJ7967" i="3"/>
  <c r="AI7967" i="3"/>
  <c r="AH7967" i="3"/>
  <c r="AQ7966" i="3"/>
  <c r="AP7966" i="3"/>
  <c r="AO7966" i="3"/>
  <c r="AN7966" i="3"/>
  <c r="AM7966" i="3"/>
  <c r="AL7966" i="3"/>
  <c r="AK7966" i="3"/>
  <c r="AJ7966" i="3"/>
  <c r="AI7966" i="3"/>
  <c r="AH7966" i="3"/>
  <c r="AQ7965" i="3"/>
  <c r="AP7965" i="3"/>
  <c r="AO7965" i="3"/>
  <c r="AN7965" i="3"/>
  <c r="AM7965" i="3"/>
  <c r="AL7965" i="3"/>
  <c r="AK7965" i="3"/>
  <c r="AJ7965" i="3"/>
  <c r="AI7965" i="3"/>
  <c r="AH7965" i="3"/>
  <c r="AQ7964" i="3"/>
  <c r="AP7964" i="3"/>
  <c r="AO7964" i="3"/>
  <c r="AN7964" i="3"/>
  <c r="AM7964" i="3"/>
  <c r="AL7964" i="3"/>
  <c r="AK7964" i="3"/>
  <c r="AJ7964" i="3"/>
  <c r="AI7964" i="3"/>
  <c r="AH7964" i="3"/>
  <c r="AQ7963" i="3"/>
  <c r="AP7963" i="3"/>
  <c r="AO7963" i="3"/>
  <c r="AN7963" i="3"/>
  <c r="AM7963" i="3"/>
  <c r="AL7963" i="3"/>
  <c r="AK7963" i="3"/>
  <c r="AJ7963" i="3"/>
  <c r="AI7963" i="3"/>
  <c r="AH7963" i="3"/>
  <c r="AQ7962" i="3"/>
  <c r="AP7962" i="3"/>
  <c r="AO7962" i="3"/>
  <c r="AN7962" i="3"/>
  <c r="AM7962" i="3"/>
  <c r="AL7962" i="3"/>
  <c r="AK7962" i="3"/>
  <c r="AJ7962" i="3"/>
  <c r="AI7962" i="3"/>
  <c r="AH7962" i="3"/>
  <c r="AQ7961" i="3"/>
  <c r="AP7961" i="3"/>
  <c r="AO7961" i="3"/>
  <c r="AN7961" i="3"/>
  <c r="AM7961" i="3"/>
  <c r="AL7961" i="3"/>
  <c r="AK7961" i="3"/>
  <c r="AJ7961" i="3"/>
  <c r="AI7961" i="3"/>
  <c r="AH7961" i="3"/>
  <c r="AQ7960" i="3"/>
  <c r="AP7960" i="3"/>
  <c r="AO7960" i="3"/>
  <c r="AN7960" i="3"/>
  <c r="AM7960" i="3"/>
  <c r="AL7960" i="3"/>
  <c r="AK7960" i="3"/>
  <c r="AJ7960" i="3"/>
  <c r="AI7960" i="3"/>
  <c r="AH7960" i="3"/>
  <c r="AQ7959" i="3"/>
  <c r="AP7959" i="3"/>
  <c r="AO7959" i="3"/>
  <c r="AN7959" i="3"/>
  <c r="AM7959" i="3"/>
  <c r="AL7959" i="3"/>
  <c r="AK7959" i="3"/>
  <c r="AJ7959" i="3"/>
  <c r="AI7959" i="3"/>
  <c r="AH7959" i="3"/>
  <c r="AQ7958" i="3"/>
  <c r="AP7958" i="3"/>
  <c r="AO7958" i="3"/>
  <c r="AN7958" i="3"/>
  <c r="AM7958" i="3"/>
  <c r="AL7958" i="3"/>
  <c r="AK7958" i="3"/>
  <c r="AJ7958" i="3"/>
  <c r="AI7958" i="3"/>
  <c r="AH7958" i="3"/>
  <c r="AQ7957" i="3"/>
  <c r="AP7957" i="3"/>
  <c r="AO7957" i="3"/>
  <c r="AN7957" i="3"/>
  <c r="AM7957" i="3"/>
  <c r="AL7957" i="3"/>
  <c r="AK7957" i="3"/>
  <c r="AJ7957" i="3"/>
  <c r="AI7957" i="3"/>
  <c r="AH7957" i="3"/>
  <c r="AQ7956" i="3"/>
  <c r="AP7956" i="3"/>
  <c r="AO7956" i="3"/>
  <c r="AN7956" i="3"/>
  <c r="AM7956" i="3"/>
  <c r="AL7956" i="3"/>
  <c r="AK7956" i="3"/>
  <c r="AJ7956" i="3"/>
  <c r="AI7956" i="3"/>
  <c r="AH7956" i="3"/>
  <c r="AQ7955" i="3"/>
  <c r="AP7955" i="3"/>
  <c r="AO7955" i="3"/>
  <c r="AN7955" i="3"/>
  <c r="AM7955" i="3"/>
  <c r="AL7955" i="3"/>
  <c r="AK7955" i="3"/>
  <c r="AJ7955" i="3"/>
  <c r="AI7955" i="3"/>
  <c r="AH7955" i="3"/>
  <c r="AQ7954" i="3"/>
  <c r="AP7954" i="3"/>
  <c r="AO7954" i="3"/>
  <c r="AN7954" i="3"/>
  <c r="AM7954" i="3"/>
  <c r="AL7954" i="3"/>
  <c r="AK7954" i="3"/>
  <c r="AJ7954" i="3"/>
  <c r="AI7954" i="3"/>
  <c r="AH7954" i="3"/>
  <c r="AQ7953" i="3"/>
  <c r="AP7953" i="3"/>
  <c r="AO7953" i="3"/>
  <c r="AN7953" i="3"/>
  <c r="AM7953" i="3"/>
  <c r="AL7953" i="3"/>
  <c r="AK7953" i="3"/>
  <c r="AJ7953" i="3"/>
  <c r="AI7953" i="3"/>
  <c r="AH7953" i="3"/>
  <c r="AQ7952" i="3"/>
  <c r="AP7952" i="3"/>
  <c r="AO7952" i="3"/>
  <c r="AN7952" i="3"/>
  <c r="AM7952" i="3"/>
  <c r="AL7952" i="3"/>
  <c r="AK7952" i="3"/>
  <c r="AJ7952" i="3"/>
  <c r="AI7952" i="3"/>
  <c r="AH7952" i="3"/>
  <c r="AQ7951" i="3"/>
  <c r="AP7951" i="3"/>
  <c r="AO7951" i="3"/>
  <c r="AN7951" i="3"/>
  <c r="AM7951" i="3"/>
  <c r="AL7951" i="3"/>
  <c r="AK7951" i="3"/>
  <c r="AJ7951" i="3"/>
  <c r="AI7951" i="3"/>
  <c r="AH7951" i="3"/>
  <c r="AQ7950" i="3"/>
  <c r="AP7950" i="3"/>
  <c r="AO7950" i="3"/>
  <c r="AN7950" i="3"/>
  <c r="AM7950" i="3"/>
  <c r="AL7950" i="3"/>
  <c r="AK7950" i="3"/>
  <c r="AJ7950" i="3"/>
  <c r="AI7950" i="3"/>
  <c r="AH7950" i="3"/>
  <c r="AQ7949" i="3"/>
  <c r="AP7949" i="3"/>
  <c r="AO7949" i="3"/>
  <c r="AN7949" i="3"/>
  <c r="AM7949" i="3"/>
  <c r="AL7949" i="3"/>
  <c r="AK7949" i="3"/>
  <c r="AJ7949" i="3"/>
  <c r="AI7949" i="3"/>
  <c r="AH7949" i="3"/>
  <c r="AQ7948" i="3"/>
  <c r="AP7948" i="3"/>
  <c r="AO7948" i="3"/>
  <c r="AN7948" i="3"/>
  <c r="AM7948" i="3"/>
  <c r="AL7948" i="3"/>
  <c r="AK7948" i="3"/>
  <c r="AJ7948" i="3"/>
  <c r="AI7948" i="3"/>
  <c r="AH7948" i="3"/>
  <c r="AQ7947" i="3"/>
  <c r="AP7947" i="3"/>
  <c r="AO7947" i="3"/>
  <c r="AN7947" i="3"/>
  <c r="AM7947" i="3"/>
  <c r="AL7947" i="3"/>
  <c r="AK7947" i="3"/>
  <c r="AJ7947" i="3"/>
  <c r="AI7947" i="3"/>
  <c r="AH7947" i="3"/>
  <c r="AQ7946" i="3"/>
  <c r="AP7946" i="3"/>
  <c r="AO7946" i="3"/>
  <c r="AN7946" i="3"/>
  <c r="AM7946" i="3"/>
  <c r="AL7946" i="3"/>
  <c r="AK7946" i="3"/>
  <c r="AJ7946" i="3"/>
  <c r="AI7946" i="3"/>
  <c r="AH7946" i="3"/>
  <c r="AQ7945" i="3"/>
  <c r="AP7945" i="3"/>
  <c r="AO7945" i="3"/>
  <c r="AN7945" i="3"/>
  <c r="AM7945" i="3"/>
  <c r="AL7945" i="3"/>
  <c r="AK7945" i="3"/>
  <c r="AJ7945" i="3"/>
  <c r="AI7945" i="3"/>
  <c r="AH7945" i="3"/>
  <c r="AQ7944" i="3"/>
  <c r="AP7944" i="3"/>
  <c r="AO7944" i="3"/>
  <c r="AN7944" i="3"/>
  <c r="AM7944" i="3"/>
  <c r="AL7944" i="3"/>
  <c r="AK7944" i="3"/>
  <c r="AJ7944" i="3"/>
  <c r="AI7944" i="3"/>
  <c r="AH7944" i="3"/>
  <c r="AQ7943" i="3"/>
  <c r="AP7943" i="3"/>
  <c r="AO7943" i="3"/>
  <c r="AN7943" i="3"/>
  <c r="AM7943" i="3"/>
  <c r="AL7943" i="3"/>
  <c r="AK7943" i="3"/>
  <c r="AJ7943" i="3"/>
  <c r="AI7943" i="3"/>
  <c r="AH7943" i="3"/>
  <c r="AQ7942" i="3"/>
  <c r="AP7942" i="3"/>
  <c r="AO7942" i="3"/>
  <c r="AN7942" i="3"/>
  <c r="AM7942" i="3"/>
  <c r="AL7942" i="3"/>
  <c r="AK7942" i="3"/>
  <c r="AJ7942" i="3"/>
  <c r="AI7942" i="3"/>
  <c r="AH7942" i="3"/>
  <c r="AQ7941" i="3"/>
  <c r="AP7941" i="3"/>
  <c r="AO7941" i="3"/>
  <c r="AN7941" i="3"/>
  <c r="AM7941" i="3"/>
  <c r="AL7941" i="3"/>
  <c r="AK7941" i="3"/>
  <c r="AJ7941" i="3"/>
  <c r="AI7941" i="3"/>
  <c r="AH7941" i="3"/>
  <c r="AQ7940" i="3"/>
  <c r="AP7940" i="3"/>
  <c r="AO7940" i="3"/>
  <c r="AN7940" i="3"/>
  <c r="AM7940" i="3"/>
  <c r="AL7940" i="3"/>
  <c r="AK7940" i="3"/>
  <c r="AJ7940" i="3"/>
  <c r="AI7940" i="3"/>
  <c r="AH7940" i="3"/>
  <c r="AQ7939" i="3"/>
  <c r="AP7939" i="3"/>
  <c r="AO7939" i="3"/>
  <c r="AN7939" i="3"/>
  <c r="AM7939" i="3"/>
  <c r="AL7939" i="3"/>
  <c r="AK7939" i="3"/>
  <c r="AJ7939" i="3"/>
  <c r="AI7939" i="3"/>
  <c r="AH7939" i="3"/>
  <c r="AQ7938" i="3"/>
  <c r="AP7938" i="3"/>
  <c r="AO7938" i="3"/>
  <c r="AN7938" i="3"/>
  <c r="AM7938" i="3"/>
  <c r="AL7938" i="3"/>
  <c r="AK7938" i="3"/>
  <c r="AJ7938" i="3"/>
  <c r="AI7938" i="3"/>
  <c r="AH7938" i="3"/>
  <c r="AQ7937" i="3"/>
  <c r="AP7937" i="3"/>
  <c r="AO7937" i="3"/>
  <c r="AN7937" i="3"/>
  <c r="AM7937" i="3"/>
  <c r="AL7937" i="3"/>
  <c r="AK7937" i="3"/>
  <c r="AJ7937" i="3"/>
  <c r="AI7937" i="3"/>
  <c r="AH7937" i="3"/>
  <c r="AQ7936" i="3"/>
  <c r="AP7936" i="3"/>
  <c r="AO7936" i="3"/>
  <c r="AN7936" i="3"/>
  <c r="AM7936" i="3"/>
  <c r="AL7936" i="3"/>
  <c r="AK7936" i="3"/>
  <c r="AJ7936" i="3"/>
  <c r="AI7936" i="3"/>
  <c r="AH7936" i="3"/>
  <c r="AQ7935" i="3"/>
  <c r="AP7935" i="3"/>
  <c r="AO7935" i="3"/>
  <c r="AN7935" i="3"/>
  <c r="AM7935" i="3"/>
  <c r="AL7935" i="3"/>
  <c r="AK7935" i="3"/>
  <c r="AJ7935" i="3"/>
  <c r="AI7935" i="3"/>
  <c r="AH7935" i="3"/>
  <c r="AQ7934" i="3"/>
  <c r="AP7934" i="3"/>
  <c r="AO7934" i="3"/>
  <c r="AN7934" i="3"/>
  <c r="AM7934" i="3"/>
  <c r="AL7934" i="3"/>
  <c r="AK7934" i="3"/>
  <c r="AJ7934" i="3"/>
  <c r="AI7934" i="3"/>
  <c r="AH7934" i="3"/>
  <c r="AQ7933" i="3"/>
  <c r="AP7933" i="3"/>
  <c r="AO7933" i="3"/>
  <c r="AN7933" i="3"/>
  <c r="AM7933" i="3"/>
  <c r="AL7933" i="3"/>
  <c r="AK7933" i="3"/>
  <c r="AJ7933" i="3"/>
  <c r="AI7933" i="3"/>
  <c r="AH7933" i="3"/>
  <c r="AQ7932" i="3"/>
  <c r="AP7932" i="3"/>
  <c r="AO7932" i="3"/>
  <c r="AN7932" i="3"/>
  <c r="AM7932" i="3"/>
  <c r="AL7932" i="3"/>
  <c r="AK7932" i="3"/>
  <c r="AJ7932" i="3"/>
  <c r="AI7932" i="3"/>
  <c r="AH7932" i="3"/>
  <c r="AQ7931" i="3"/>
  <c r="AP7931" i="3"/>
  <c r="AO7931" i="3"/>
  <c r="AN7931" i="3"/>
  <c r="AM7931" i="3"/>
  <c r="AL7931" i="3"/>
  <c r="AK7931" i="3"/>
  <c r="AJ7931" i="3"/>
  <c r="AI7931" i="3"/>
  <c r="AH7931" i="3"/>
  <c r="AQ7930" i="3"/>
  <c r="AP7930" i="3"/>
  <c r="AO7930" i="3"/>
  <c r="AN7930" i="3"/>
  <c r="AM7930" i="3"/>
  <c r="AL7930" i="3"/>
  <c r="AK7930" i="3"/>
  <c r="AJ7930" i="3"/>
  <c r="AI7930" i="3"/>
  <c r="AH7930" i="3"/>
  <c r="AQ7929" i="3"/>
  <c r="AP7929" i="3"/>
  <c r="AO7929" i="3"/>
  <c r="AN7929" i="3"/>
  <c r="AM7929" i="3"/>
  <c r="AL7929" i="3"/>
  <c r="AK7929" i="3"/>
  <c r="AJ7929" i="3"/>
  <c r="AI7929" i="3"/>
  <c r="AH7929" i="3"/>
  <c r="AQ7928" i="3"/>
  <c r="AP7928" i="3"/>
  <c r="AO7928" i="3"/>
  <c r="AN7928" i="3"/>
  <c r="AM7928" i="3"/>
  <c r="AL7928" i="3"/>
  <c r="AK7928" i="3"/>
  <c r="AJ7928" i="3"/>
  <c r="AI7928" i="3"/>
  <c r="AH7928" i="3"/>
  <c r="AQ7927" i="3"/>
  <c r="AP7927" i="3"/>
  <c r="AO7927" i="3"/>
  <c r="AN7927" i="3"/>
  <c r="AM7927" i="3"/>
  <c r="AL7927" i="3"/>
  <c r="AK7927" i="3"/>
  <c r="AJ7927" i="3"/>
  <c r="AI7927" i="3"/>
  <c r="AH7927" i="3"/>
  <c r="AQ7926" i="3"/>
  <c r="AP7926" i="3"/>
  <c r="AO7926" i="3"/>
  <c r="AN7926" i="3"/>
  <c r="AM7926" i="3"/>
  <c r="AL7926" i="3"/>
  <c r="AK7926" i="3"/>
  <c r="AJ7926" i="3"/>
  <c r="AI7926" i="3"/>
  <c r="AH7926" i="3"/>
  <c r="AQ7925" i="3"/>
  <c r="AP7925" i="3"/>
  <c r="AO7925" i="3"/>
  <c r="AN7925" i="3"/>
  <c r="AM7925" i="3"/>
  <c r="AL7925" i="3"/>
  <c r="AK7925" i="3"/>
  <c r="AJ7925" i="3"/>
  <c r="AI7925" i="3"/>
  <c r="AH7925" i="3"/>
  <c r="AQ7924" i="3"/>
  <c r="AP7924" i="3"/>
  <c r="AO7924" i="3"/>
  <c r="AN7924" i="3"/>
  <c r="AM7924" i="3"/>
  <c r="AL7924" i="3"/>
  <c r="AK7924" i="3"/>
  <c r="AJ7924" i="3"/>
  <c r="AI7924" i="3"/>
  <c r="AH7924" i="3"/>
  <c r="AQ7923" i="3"/>
  <c r="AP7923" i="3"/>
  <c r="AO7923" i="3"/>
  <c r="AN7923" i="3"/>
  <c r="AM7923" i="3"/>
  <c r="AL7923" i="3"/>
  <c r="AK7923" i="3"/>
  <c r="AJ7923" i="3"/>
  <c r="AI7923" i="3"/>
  <c r="AH7923" i="3"/>
  <c r="AQ7922" i="3"/>
  <c r="AP7922" i="3"/>
  <c r="AO7922" i="3"/>
  <c r="AN7922" i="3"/>
  <c r="AM7922" i="3"/>
  <c r="AL7922" i="3"/>
  <c r="AK7922" i="3"/>
  <c r="AJ7922" i="3"/>
  <c r="AI7922" i="3"/>
  <c r="AH7922" i="3"/>
  <c r="AQ7921" i="3"/>
  <c r="AP7921" i="3"/>
  <c r="AO7921" i="3"/>
  <c r="AN7921" i="3"/>
  <c r="AM7921" i="3"/>
  <c r="AL7921" i="3"/>
  <c r="AK7921" i="3"/>
  <c r="AJ7921" i="3"/>
  <c r="AI7921" i="3"/>
  <c r="AH7921" i="3"/>
  <c r="AQ7920" i="3"/>
  <c r="AP7920" i="3"/>
  <c r="AO7920" i="3"/>
  <c r="AN7920" i="3"/>
  <c r="AM7920" i="3"/>
  <c r="AL7920" i="3"/>
  <c r="AK7920" i="3"/>
  <c r="AJ7920" i="3"/>
  <c r="AI7920" i="3"/>
  <c r="AH7920" i="3"/>
  <c r="AQ7919" i="3"/>
  <c r="AP7919" i="3"/>
  <c r="AO7919" i="3"/>
  <c r="AN7919" i="3"/>
  <c r="AM7919" i="3"/>
  <c r="AL7919" i="3"/>
  <c r="AK7919" i="3"/>
  <c r="AJ7919" i="3"/>
  <c r="AI7919" i="3"/>
  <c r="AH7919" i="3"/>
  <c r="AQ7918" i="3"/>
  <c r="AP7918" i="3"/>
  <c r="AO7918" i="3"/>
  <c r="AN7918" i="3"/>
  <c r="AM7918" i="3"/>
  <c r="AL7918" i="3"/>
  <c r="AK7918" i="3"/>
  <c r="AJ7918" i="3"/>
  <c r="AI7918" i="3"/>
  <c r="AH7918" i="3"/>
  <c r="AQ7917" i="3"/>
  <c r="AP7917" i="3"/>
  <c r="AO7917" i="3"/>
  <c r="AN7917" i="3"/>
  <c r="AM7917" i="3"/>
  <c r="AL7917" i="3"/>
  <c r="AK7917" i="3"/>
  <c r="AJ7917" i="3"/>
  <c r="AI7917" i="3"/>
  <c r="AH7917" i="3"/>
  <c r="AQ7916" i="3"/>
  <c r="AP7916" i="3"/>
  <c r="AO7916" i="3"/>
  <c r="AN7916" i="3"/>
  <c r="AM7916" i="3"/>
  <c r="AL7916" i="3"/>
  <c r="AK7916" i="3"/>
  <c r="AJ7916" i="3"/>
  <c r="AI7916" i="3"/>
  <c r="AH7916" i="3"/>
  <c r="AQ7915" i="3"/>
  <c r="AP7915" i="3"/>
  <c r="AO7915" i="3"/>
  <c r="AN7915" i="3"/>
  <c r="AM7915" i="3"/>
  <c r="AL7915" i="3"/>
  <c r="AK7915" i="3"/>
  <c r="AJ7915" i="3"/>
  <c r="AI7915" i="3"/>
  <c r="AH7915" i="3"/>
  <c r="AQ7914" i="3"/>
  <c r="AP7914" i="3"/>
  <c r="AO7914" i="3"/>
  <c r="AN7914" i="3"/>
  <c r="AM7914" i="3"/>
  <c r="AL7914" i="3"/>
  <c r="AK7914" i="3"/>
  <c r="AJ7914" i="3"/>
  <c r="AI7914" i="3"/>
  <c r="AH7914" i="3"/>
  <c r="AQ7913" i="3"/>
  <c r="AP7913" i="3"/>
  <c r="AO7913" i="3"/>
  <c r="AN7913" i="3"/>
  <c r="AM7913" i="3"/>
  <c r="AL7913" i="3"/>
  <c r="AK7913" i="3"/>
  <c r="AJ7913" i="3"/>
  <c r="AI7913" i="3"/>
  <c r="AH7913" i="3"/>
  <c r="AQ7912" i="3"/>
  <c r="AP7912" i="3"/>
  <c r="AO7912" i="3"/>
  <c r="AN7912" i="3"/>
  <c r="AM7912" i="3"/>
  <c r="AL7912" i="3"/>
  <c r="AK7912" i="3"/>
  <c r="AJ7912" i="3"/>
  <c r="AI7912" i="3"/>
  <c r="AH7912" i="3"/>
  <c r="AQ7911" i="3"/>
  <c r="AP7911" i="3"/>
  <c r="AO7911" i="3"/>
  <c r="AN7911" i="3"/>
  <c r="AM7911" i="3"/>
  <c r="AL7911" i="3"/>
  <c r="AK7911" i="3"/>
  <c r="AJ7911" i="3"/>
  <c r="AI7911" i="3"/>
  <c r="AH7911" i="3"/>
  <c r="AQ7910" i="3"/>
  <c r="AP7910" i="3"/>
  <c r="AO7910" i="3"/>
  <c r="AN7910" i="3"/>
  <c r="AM7910" i="3"/>
  <c r="AL7910" i="3"/>
  <c r="AK7910" i="3"/>
  <c r="AJ7910" i="3"/>
  <c r="AI7910" i="3"/>
  <c r="AH7910" i="3"/>
  <c r="AQ7909" i="3"/>
  <c r="AP7909" i="3"/>
  <c r="AO7909" i="3"/>
  <c r="AN7909" i="3"/>
  <c r="AM7909" i="3"/>
  <c r="AL7909" i="3"/>
  <c r="AK7909" i="3"/>
  <c r="AJ7909" i="3"/>
  <c r="AI7909" i="3"/>
  <c r="AH7909" i="3"/>
  <c r="AQ7908" i="3"/>
  <c r="AP7908" i="3"/>
  <c r="AO7908" i="3"/>
  <c r="AN7908" i="3"/>
  <c r="AM7908" i="3"/>
  <c r="AL7908" i="3"/>
  <c r="AK7908" i="3"/>
  <c r="AJ7908" i="3"/>
  <c r="AI7908" i="3"/>
  <c r="AH7908" i="3"/>
  <c r="AQ7907" i="3"/>
  <c r="AP7907" i="3"/>
  <c r="AO7907" i="3"/>
  <c r="AN7907" i="3"/>
  <c r="AM7907" i="3"/>
  <c r="AL7907" i="3"/>
  <c r="AK7907" i="3"/>
  <c r="AJ7907" i="3"/>
  <c r="AI7907" i="3"/>
  <c r="AH7907" i="3"/>
  <c r="AQ7906" i="3"/>
  <c r="AP7906" i="3"/>
  <c r="AO7906" i="3"/>
  <c r="AN7906" i="3"/>
  <c r="AM7906" i="3"/>
  <c r="AL7906" i="3"/>
  <c r="AK7906" i="3"/>
  <c r="AJ7906" i="3"/>
  <c r="AI7906" i="3"/>
  <c r="AH7906" i="3"/>
  <c r="AQ7905" i="3"/>
  <c r="AP7905" i="3"/>
  <c r="AO7905" i="3"/>
  <c r="AN7905" i="3"/>
  <c r="AM7905" i="3"/>
  <c r="AL7905" i="3"/>
  <c r="AK7905" i="3"/>
  <c r="AJ7905" i="3"/>
  <c r="AI7905" i="3"/>
  <c r="AH7905" i="3"/>
  <c r="AQ7904" i="3"/>
  <c r="AP7904" i="3"/>
  <c r="AO7904" i="3"/>
  <c r="AN7904" i="3"/>
  <c r="AM7904" i="3"/>
  <c r="AL7904" i="3"/>
  <c r="AK7904" i="3"/>
  <c r="AJ7904" i="3"/>
  <c r="AI7904" i="3"/>
  <c r="AH7904" i="3"/>
  <c r="AQ7903" i="3"/>
  <c r="AP7903" i="3"/>
  <c r="AO7903" i="3"/>
  <c r="AN7903" i="3"/>
  <c r="AM7903" i="3"/>
  <c r="AL7903" i="3"/>
  <c r="AK7903" i="3"/>
  <c r="AJ7903" i="3"/>
  <c r="AI7903" i="3"/>
  <c r="AH7903" i="3"/>
  <c r="AQ7902" i="3"/>
  <c r="AP7902" i="3"/>
  <c r="AO7902" i="3"/>
  <c r="AN7902" i="3"/>
  <c r="AM7902" i="3"/>
  <c r="AL7902" i="3"/>
  <c r="AK7902" i="3"/>
  <c r="AJ7902" i="3"/>
  <c r="AI7902" i="3"/>
  <c r="AH7902" i="3"/>
  <c r="AQ7901" i="3"/>
  <c r="AP7901" i="3"/>
  <c r="AO7901" i="3"/>
  <c r="AN7901" i="3"/>
  <c r="AM7901" i="3"/>
  <c r="AL7901" i="3"/>
  <c r="AK7901" i="3"/>
  <c r="AJ7901" i="3"/>
  <c r="AI7901" i="3"/>
  <c r="AH7901" i="3"/>
  <c r="AQ7900" i="3"/>
  <c r="AP7900" i="3"/>
  <c r="AO7900" i="3"/>
  <c r="AN7900" i="3"/>
  <c r="AM7900" i="3"/>
  <c r="AL7900" i="3"/>
  <c r="AK7900" i="3"/>
  <c r="AJ7900" i="3"/>
  <c r="AI7900" i="3"/>
  <c r="AH7900" i="3"/>
  <c r="AQ7899" i="3"/>
  <c r="AP7899" i="3"/>
  <c r="AO7899" i="3"/>
  <c r="AN7899" i="3"/>
  <c r="AM7899" i="3"/>
  <c r="AL7899" i="3"/>
  <c r="AK7899" i="3"/>
  <c r="AJ7899" i="3"/>
  <c r="AI7899" i="3"/>
  <c r="AH7899" i="3"/>
  <c r="AQ7898" i="3"/>
  <c r="AP7898" i="3"/>
  <c r="AO7898" i="3"/>
  <c r="AN7898" i="3"/>
  <c r="AM7898" i="3"/>
  <c r="AL7898" i="3"/>
  <c r="AK7898" i="3"/>
  <c r="AJ7898" i="3"/>
  <c r="AI7898" i="3"/>
  <c r="AH7898" i="3"/>
  <c r="AQ7897" i="3"/>
  <c r="AP7897" i="3"/>
  <c r="AO7897" i="3"/>
  <c r="AN7897" i="3"/>
  <c r="AM7897" i="3"/>
  <c r="AL7897" i="3"/>
  <c r="AK7897" i="3"/>
  <c r="AJ7897" i="3"/>
  <c r="AI7897" i="3"/>
  <c r="AH7897" i="3"/>
  <c r="AQ7896" i="3"/>
  <c r="AP7896" i="3"/>
  <c r="AO7896" i="3"/>
  <c r="AN7896" i="3"/>
  <c r="AM7896" i="3"/>
  <c r="AL7896" i="3"/>
  <c r="AK7896" i="3"/>
  <c r="AJ7896" i="3"/>
  <c r="AI7896" i="3"/>
  <c r="AH7896" i="3"/>
  <c r="AQ7895" i="3"/>
  <c r="AP7895" i="3"/>
  <c r="AO7895" i="3"/>
  <c r="AN7895" i="3"/>
  <c r="AM7895" i="3"/>
  <c r="AL7895" i="3"/>
  <c r="AK7895" i="3"/>
  <c r="AJ7895" i="3"/>
  <c r="AI7895" i="3"/>
  <c r="AH7895" i="3"/>
  <c r="AQ7894" i="3"/>
  <c r="AP7894" i="3"/>
  <c r="AO7894" i="3"/>
  <c r="AN7894" i="3"/>
  <c r="AM7894" i="3"/>
  <c r="AL7894" i="3"/>
  <c r="AK7894" i="3"/>
  <c r="AJ7894" i="3"/>
  <c r="AI7894" i="3"/>
  <c r="AH7894" i="3"/>
  <c r="AQ7893" i="3"/>
  <c r="AP7893" i="3"/>
  <c r="AO7893" i="3"/>
  <c r="AN7893" i="3"/>
  <c r="AM7893" i="3"/>
  <c r="AL7893" i="3"/>
  <c r="AK7893" i="3"/>
  <c r="AJ7893" i="3"/>
  <c r="AI7893" i="3"/>
  <c r="AH7893" i="3"/>
  <c r="AQ7892" i="3"/>
  <c r="AP7892" i="3"/>
  <c r="AO7892" i="3"/>
  <c r="AN7892" i="3"/>
  <c r="AM7892" i="3"/>
  <c r="AL7892" i="3"/>
  <c r="AK7892" i="3"/>
  <c r="AJ7892" i="3"/>
  <c r="AI7892" i="3"/>
  <c r="AH7892" i="3"/>
  <c r="AQ7891" i="3"/>
  <c r="AP7891" i="3"/>
  <c r="AO7891" i="3"/>
  <c r="AN7891" i="3"/>
  <c r="AM7891" i="3"/>
  <c r="AL7891" i="3"/>
  <c r="AK7891" i="3"/>
  <c r="AJ7891" i="3"/>
  <c r="AI7891" i="3"/>
  <c r="AH7891" i="3"/>
  <c r="AQ7890" i="3"/>
  <c r="AP7890" i="3"/>
  <c r="AO7890" i="3"/>
  <c r="AN7890" i="3"/>
  <c r="AM7890" i="3"/>
  <c r="AL7890" i="3"/>
  <c r="AK7890" i="3"/>
  <c r="AJ7890" i="3"/>
  <c r="AI7890" i="3"/>
  <c r="AH7890" i="3"/>
  <c r="AQ7889" i="3"/>
  <c r="AP7889" i="3"/>
  <c r="AO7889" i="3"/>
  <c r="AN7889" i="3"/>
  <c r="AM7889" i="3"/>
  <c r="AL7889" i="3"/>
  <c r="AK7889" i="3"/>
  <c r="AJ7889" i="3"/>
  <c r="AI7889" i="3"/>
  <c r="AH7889" i="3"/>
  <c r="AQ7888" i="3"/>
  <c r="AP7888" i="3"/>
  <c r="AO7888" i="3"/>
  <c r="AN7888" i="3"/>
  <c r="AM7888" i="3"/>
  <c r="AL7888" i="3"/>
  <c r="AK7888" i="3"/>
  <c r="AJ7888" i="3"/>
  <c r="AI7888" i="3"/>
  <c r="AH7888" i="3"/>
  <c r="AQ7887" i="3"/>
  <c r="AP7887" i="3"/>
  <c r="AO7887" i="3"/>
  <c r="AN7887" i="3"/>
  <c r="AM7887" i="3"/>
  <c r="AL7887" i="3"/>
  <c r="AK7887" i="3"/>
  <c r="AJ7887" i="3"/>
  <c r="AI7887" i="3"/>
  <c r="AH7887" i="3"/>
  <c r="AQ7886" i="3"/>
  <c r="AP7886" i="3"/>
  <c r="AO7886" i="3"/>
  <c r="AN7886" i="3"/>
  <c r="AM7886" i="3"/>
  <c r="AL7886" i="3"/>
  <c r="AK7886" i="3"/>
  <c r="AJ7886" i="3"/>
  <c r="AI7886" i="3"/>
  <c r="AH7886" i="3"/>
  <c r="AQ7885" i="3"/>
  <c r="AP7885" i="3"/>
  <c r="AO7885" i="3"/>
  <c r="AN7885" i="3"/>
  <c r="AM7885" i="3"/>
  <c r="AL7885" i="3"/>
  <c r="AK7885" i="3"/>
  <c r="AJ7885" i="3"/>
  <c r="AI7885" i="3"/>
  <c r="AH7885" i="3"/>
  <c r="AQ7884" i="3"/>
  <c r="AP7884" i="3"/>
  <c r="AO7884" i="3"/>
  <c r="AN7884" i="3"/>
  <c r="AM7884" i="3"/>
  <c r="AL7884" i="3"/>
  <c r="AK7884" i="3"/>
  <c r="AJ7884" i="3"/>
  <c r="AI7884" i="3"/>
  <c r="AH7884" i="3"/>
  <c r="AQ7883" i="3"/>
  <c r="AP7883" i="3"/>
  <c r="AO7883" i="3"/>
  <c r="AN7883" i="3"/>
  <c r="AM7883" i="3"/>
  <c r="AL7883" i="3"/>
  <c r="AK7883" i="3"/>
  <c r="AJ7883" i="3"/>
  <c r="AI7883" i="3"/>
  <c r="AH7883" i="3"/>
  <c r="AQ7882" i="3"/>
  <c r="AP7882" i="3"/>
  <c r="AO7882" i="3"/>
  <c r="AN7882" i="3"/>
  <c r="AM7882" i="3"/>
  <c r="AL7882" i="3"/>
  <c r="AK7882" i="3"/>
  <c r="AJ7882" i="3"/>
  <c r="AI7882" i="3"/>
  <c r="AH7882" i="3"/>
  <c r="AQ7881" i="3"/>
  <c r="AP7881" i="3"/>
  <c r="AO7881" i="3"/>
  <c r="AN7881" i="3"/>
  <c r="AM7881" i="3"/>
  <c r="AL7881" i="3"/>
  <c r="AK7881" i="3"/>
  <c r="AJ7881" i="3"/>
  <c r="AI7881" i="3"/>
  <c r="AH7881" i="3"/>
  <c r="AQ7880" i="3"/>
  <c r="AP7880" i="3"/>
  <c r="AO7880" i="3"/>
  <c r="AN7880" i="3"/>
  <c r="AM7880" i="3"/>
  <c r="AL7880" i="3"/>
  <c r="AK7880" i="3"/>
  <c r="AJ7880" i="3"/>
  <c r="AI7880" i="3"/>
  <c r="AH7880" i="3"/>
  <c r="AQ7879" i="3"/>
  <c r="AP7879" i="3"/>
  <c r="AO7879" i="3"/>
  <c r="AN7879" i="3"/>
  <c r="AM7879" i="3"/>
  <c r="AL7879" i="3"/>
  <c r="AK7879" i="3"/>
  <c r="AJ7879" i="3"/>
  <c r="AI7879" i="3"/>
  <c r="AH7879" i="3"/>
  <c r="AQ7878" i="3"/>
  <c r="AP7878" i="3"/>
  <c r="AO7878" i="3"/>
  <c r="AN7878" i="3"/>
  <c r="AM7878" i="3"/>
  <c r="AL7878" i="3"/>
  <c r="AK7878" i="3"/>
  <c r="AJ7878" i="3"/>
  <c r="AI7878" i="3"/>
  <c r="AH7878" i="3"/>
  <c r="AQ7877" i="3"/>
  <c r="AP7877" i="3"/>
  <c r="AO7877" i="3"/>
  <c r="AN7877" i="3"/>
  <c r="AM7877" i="3"/>
  <c r="AL7877" i="3"/>
  <c r="AK7877" i="3"/>
  <c r="AJ7877" i="3"/>
  <c r="AI7877" i="3"/>
  <c r="AH7877" i="3"/>
  <c r="AQ7876" i="3"/>
  <c r="AP7876" i="3"/>
  <c r="AO7876" i="3"/>
  <c r="AN7876" i="3"/>
  <c r="AM7876" i="3"/>
  <c r="AL7876" i="3"/>
  <c r="AK7876" i="3"/>
  <c r="AJ7876" i="3"/>
  <c r="AI7876" i="3"/>
  <c r="AH7876" i="3"/>
  <c r="AQ7875" i="3"/>
  <c r="AP7875" i="3"/>
  <c r="AO7875" i="3"/>
  <c r="AN7875" i="3"/>
  <c r="AM7875" i="3"/>
  <c r="AL7875" i="3"/>
  <c r="AK7875" i="3"/>
  <c r="AJ7875" i="3"/>
  <c r="AI7875" i="3"/>
  <c r="AH7875" i="3"/>
  <c r="AQ7874" i="3"/>
  <c r="AP7874" i="3"/>
  <c r="AO7874" i="3"/>
  <c r="AN7874" i="3"/>
  <c r="AM7874" i="3"/>
  <c r="AL7874" i="3"/>
  <c r="AK7874" i="3"/>
  <c r="AJ7874" i="3"/>
  <c r="AI7874" i="3"/>
  <c r="AH7874" i="3"/>
  <c r="AQ7873" i="3"/>
  <c r="AP7873" i="3"/>
  <c r="AO7873" i="3"/>
  <c r="AN7873" i="3"/>
  <c r="AM7873" i="3"/>
  <c r="AL7873" i="3"/>
  <c r="AK7873" i="3"/>
  <c r="AJ7873" i="3"/>
  <c r="AI7873" i="3"/>
  <c r="AH7873" i="3"/>
  <c r="AQ7872" i="3"/>
  <c r="AP7872" i="3"/>
  <c r="AO7872" i="3"/>
  <c r="AN7872" i="3"/>
  <c r="AM7872" i="3"/>
  <c r="AL7872" i="3"/>
  <c r="AK7872" i="3"/>
  <c r="AJ7872" i="3"/>
  <c r="AI7872" i="3"/>
  <c r="AH7872" i="3"/>
  <c r="AQ7871" i="3"/>
  <c r="AP7871" i="3"/>
  <c r="AO7871" i="3"/>
  <c r="AN7871" i="3"/>
  <c r="AM7871" i="3"/>
  <c r="AL7871" i="3"/>
  <c r="AK7871" i="3"/>
  <c r="AJ7871" i="3"/>
  <c r="AI7871" i="3"/>
  <c r="AH7871" i="3"/>
  <c r="AQ7870" i="3"/>
  <c r="AP7870" i="3"/>
  <c r="AO7870" i="3"/>
  <c r="AN7870" i="3"/>
  <c r="AM7870" i="3"/>
  <c r="AL7870" i="3"/>
  <c r="AK7870" i="3"/>
  <c r="AJ7870" i="3"/>
  <c r="AI7870" i="3"/>
  <c r="AH7870" i="3"/>
  <c r="AQ7869" i="3"/>
  <c r="AP7869" i="3"/>
  <c r="AO7869" i="3"/>
  <c r="AN7869" i="3"/>
  <c r="AM7869" i="3"/>
  <c r="AL7869" i="3"/>
  <c r="AK7869" i="3"/>
  <c r="AJ7869" i="3"/>
  <c r="AI7869" i="3"/>
  <c r="AH7869" i="3"/>
  <c r="AQ7868" i="3"/>
  <c r="AP7868" i="3"/>
  <c r="AO7868" i="3"/>
  <c r="AN7868" i="3"/>
  <c r="AM7868" i="3"/>
  <c r="AL7868" i="3"/>
  <c r="AK7868" i="3"/>
  <c r="AJ7868" i="3"/>
  <c r="AI7868" i="3"/>
  <c r="AH7868" i="3"/>
  <c r="AQ7867" i="3"/>
  <c r="AP7867" i="3"/>
  <c r="AO7867" i="3"/>
  <c r="AN7867" i="3"/>
  <c r="AM7867" i="3"/>
  <c r="AL7867" i="3"/>
  <c r="AK7867" i="3"/>
  <c r="AJ7867" i="3"/>
  <c r="AI7867" i="3"/>
  <c r="AH7867" i="3"/>
  <c r="AQ7866" i="3"/>
  <c r="AP7866" i="3"/>
  <c r="AO7866" i="3"/>
  <c r="AN7866" i="3"/>
  <c r="AM7866" i="3"/>
  <c r="AL7866" i="3"/>
  <c r="AK7866" i="3"/>
  <c r="AJ7866" i="3"/>
  <c r="AI7866" i="3"/>
  <c r="AH7866" i="3"/>
  <c r="AQ7865" i="3"/>
  <c r="AP7865" i="3"/>
  <c r="AO7865" i="3"/>
  <c r="AN7865" i="3"/>
  <c r="AM7865" i="3"/>
  <c r="AL7865" i="3"/>
  <c r="AK7865" i="3"/>
  <c r="AJ7865" i="3"/>
  <c r="AI7865" i="3"/>
  <c r="AH7865" i="3"/>
  <c r="AQ7864" i="3"/>
  <c r="AP7864" i="3"/>
  <c r="AO7864" i="3"/>
  <c r="AN7864" i="3"/>
  <c r="AM7864" i="3"/>
  <c r="AL7864" i="3"/>
  <c r="AK7864" i="3"/>
  <c r="AJ7864" i="3"/>
  <c r="AI7864" i="3"/>
  <c r="AH7864" i="3"/>
  <c r="AQ7863" i="3"/>
  <c r="AP7863" i="3"/>
  <c r="AO7863" i="3"/>
  <c r="AN7863" i="3"/>
  <c r="AM7863" i="3"/>
  <c r="AL7863" i="3"/>
  <c r="AK7863" i="3"/>
  <c r="AJ7863" i="3"/>
  <c r="AI7863" i="3"/>
  <c r="AH7863" i="3"/>
  <c r="AQ7862" i="3"/>
  <c r="AP7862" i="3"/>
  <c r="AO7862" i="3"/>
  <c r="AN7862" i="3"/>
  <c r="AM7862" i="3"/>
  <c r="AL7862" i="3"/>
  <c r="AK7862" i="3"/>
  <c r="AJ7862" i="3"/>
  <c r="AI7862" i="3"/>
  <c r="AH7862" i="3"/>
  <c r="AQ7861" i="3"/>
  <c r="AP7861" i="3"/>
  <c r="AO7861" i="3"/>
  <c r="AN7861" i="3"/>
  <c r="AM7861" i="3"/>
  <c r="AL7861" i="3"/>
  <c r="AK7861" i="3"/>
  <c r="AJ7861" i="3"/>
  <c r="AI7861" i="3"/>
  <c r="AH7861" i="3"/>
  <c r="AQ7860" i="3"/>
  <c r="AP7860" i="3"/>
  <c r="AO7860" i="3"/>
  <c r="AN7860" i="3"/>
  <c r="AM7860" i="3"/>
  <c r="AL7860" i="3"/>
  <c r="AK7860" i="3"/>
  <c r="AJ7860" i="3"/>
  <c r="AI7860" i="3"/>
  <c r="AH7860" i="3"/>
  <c r="AQ7859" i="3"/>
  <c r="AP7859" i="3"/>
  <c r="AO7859" i="3"/>
  <c r="AN7859" i="3"/>
  <c r="AM7859" i="3"/>
  <c r="AL7859" i="3"/>
  <c r="AK7859" i="3"/>
  <c r="AJ7859" i="3"/>
  <c r="AI7859" i="3"/>
  <c r="AH7859" i="3"/>
  <c r="AQ7858" i="3"/>
  <c r="AP7858" i="3"/>
  <c r="AO7858" i="3"/>
  <c r="AN7858" i="3"/>
  <c r="AM7858" i="3"/>
  <c r="AL7858" i="3"/>
  <c r="AK7858" i="3"/>
  <c r="AJ7858" i="3"/>
  <c r="AI7858" i="3"/>
  <c r="AH7858" i="3"/>
  <c r="AQ7857" i="3"/>
  <c r="AP7857" i="3"/>
  <c r="AO7857" i="3"/>
  <c r="AN7857" i="3"/>
  <c r="AM7857" i="3"/>
  <c r="AL7857" i="3"/>
  <c r="AK7857" i="3"/>
  <c r="AJ7857" i="3"/>
  <c r="AI7857" i="3"/>
  <c r="AH7857" i="3"/>
  <c r="AQ7856" i="3"/>
  <c r="AP7856" i="3"/>
  <c r="AO7856" i="3"/>
  <c r="AN7856" i="3"/>
  <c r="AM7856" i="3"/>
  <c r="AL7856" i="3"/>
  <c r="AK7856" i="3"/>
  <c r="AJ7856" i="3"/>
  <c r="AI7856" i="3"/>
  <c r="AH7856" i="3"/>
  <c r="AQ7855" i="3"/>
  <c r="AP7855" i="3"/>
  <c r="AO7855" i="3"/>
  <c r="AN7855" i="3"/>
  <c r="AM7855" i="3"/>
  <c r="AL7855" i="3"/>
  <c r="AK7855" i="3"/>
  <c r="AJ7855" i="3"/>
  <c r="AI7855" i="3"/>
  <c r="AH7855" i="3"/>
  <c r="AQ7854" i="3"/>
  <c r="AP7854" i="3"/>
  <c r="AO7854" i="3"/>
  <c r="AN7854" i="3"/>
  <c r="AM7854" i="3"/>
  <c r="AL7854" i="3"/>
  <c r="AK7854" i="3"/>
  <c r="AJ7854" i="3"/>
  <c r="AI7854" i="3"/>
  <c r="AH7854" i="3"/>
  <c r="AQ7853" i="3"/>
  <c r="AP7853" i="3"/>
  <c r="AO7853" i="3"/>
  <c r="AN7853" i="3"/>
  <c r="AM7853" i="3"/>
  <c r="AL7853" i="3"/>
  <c r="AK7853" i="3"/>
  <c r="AJ7853" i="3"/>
  <c r="AI7853" i="3"/>
  <c r="AH7853" i="3"/>
  <c r="AQ7852" i="3"/>
  <c r="AP7852" i="3"/>
  <c r="AO7852" i="3"/>
  <c r="AN7852" i="3"/>
  <c r="AM7852" i="3"/>
  <c r="AL7852" i="3"/>
  <c r="AK7852" i="3"/>
  <c r="AJ7852" i="3"/>
  <c r="AI7852" i="3"/>
  <c r="AH7852" i="3"/>
  <c r="AQ7851" i="3"/>
  <c r="AP7851" i="3"/>
  <c r="AO7851" i="3"/>
  <c r="AN7851" i="3"/>
  <c r="AM7851" i="3"/>
  <c r="AL7851" i="3"/>
  <c r="AK7851" i="3"/>
  <c r="AJ7851" i="3"/>
  <c r="AI7851" i="3"/>
  <c r="AH7851" i="3"/>
  <c r="AQ7850" i="3"/>
  <c r="AP7850" i="3"/>
  <c r="AO7850" i="3"/>
  <c r="AN7850" i="3"/>
  <c r="AM7850" i="3"/>
  <c r="AL7850" i="3"/>
  <c r="AK7850" i="3"/>
  <c r="AJ7850" i="3"/>
  <c r="AI7850" i="3"/>
  <c r="AH7850" i="3"/>
  <c r="AQ7849" i="3"/>
  <c r="AP7849" i="3"/>
  <c r="AO7849" i="3"/>
  <c r="AN7849" i="3"/>
  <c r="AM7849" i="3"/>
  <c r="AL7849" i="3"/>
  <c r="AK7849" i="3"/>
  <c r="AJ7849" i="3"/>
  <c r="AI7849" i="3"/>
  <c r="AH7849" i="3"/>
  <c r="AQ7848" i="3"/>
  <c r="AP7848" i="3"/>
  <c r="AO7848" i="3"/>
  <c r="AN7848" i="3"/>
  <c r="AM7848" i="3"/>
  <c r="AL7848" i="3"/>
  <c r="AK7848" i="3"/>
  <c r="AJ7848" i="3"/>
  <c r="AI7848" i="3"/>
  <c r="AH7848" i="3"/>
  <c r="AQ7847" i="3"/>
  <c r="AP7847" i="3"/>
  <c r="AO7847" i="3"/>
  <c r="AN7847" i="3"/>
  <c r="AM7847" i="3"/>
  <c r="AL7847" i="3"/>
  <c r="AK7847" i="3"/>
  <c r="AJ7847" i="3"/>
  <c r="AI7847" i="3"/>
  <c r="AH7847" i="3"/>
  <c r="AQ7846" i="3"/>
  <c r="AP7846" i="3"/>
  <c r="AO7846" i="3"/>
  <c r="AN7846" i="3"/>
  <c r="AM7846" i="3"/>
  <c r="AL7846" i="3"/>
  <c r="AK7846" i="3"/>
  <c r="AJ7846" i="3"/>
  <c r="AI7846" i="3"/>
  <c r="AH7846" i="3"/>
  <c r="AQ7845" i="3"/>
  <c r="AP7845" i="3"/>
  <c r="AO7845" i="3"/>
  <c r="AN7845" i="3"/>
  <c r="AM7845" i="3"/>
  <c r="AL7845" i="3"/>
  <c r="AK7845" i="3"/>
  <c r="AJ7845" i="3"/>
  <c r="AI7845" i="3"/>
  <c r="AH7845" i="3"/>
  <c r="AQ7844" i="3"/>
  <c r="AP7844" i="3"/>
  <c r="AO7844" i="3"/>
  <c r="AN7844" i="3"/>
  <c r="AM7844" i="3"/>
  <c r="AL7844" i="3"/>
  <c r="AK7844" i="3"/>
  <c r="AJ7844" i="3"/>
  <c r="AI7844" i="3"/>
  <c r="AH7844" i="3"/>
  <c r="AQ7843" i="3"/>
  <c r="AP7843" i="3"/>
  <c r="AO7843" i="3"/>
  <c r="AN7843" i="3"/>
  <c r="AM7843" i="3"/>
  <c r="AL7843" i="3"/>
  <c r="AK7843" i="3"/>
  <c r="AJ7843" i="3"/>
  <c r="AI7843" i="3"/>
  <c r="AH7843" i="3"/>
  <c r="AQ7842" i="3"/>
  <c r="AP7842" i="3"/>
  <c r="AO7842" i="3"/>
  <c r="AN7842" i="3"/>
  <c r="AM7842" i="3"/>
  <c r="AL7842" i="3"/>
  <c r="AK7842" i="3"/>
  <c r="AJ7842" i="3"/>
  <c r="AI7842" i="3"/>
  <c r="AH7842" i="3"/>
  <c r="AQ7841" i="3"/>
  <c r="AP7841" i="3"/>
  <c r="AO7841" i="3"/>
  <c r="AN7841" i="3"/>
  <c r="AM7841" i="3"/>
  <c r="AL7841" i="3"/>
  <c r="AK7841" i="3"/>
  <c r="AJ7841" i="3"/>
  <c r="AI7841" i="3"/>
  <c r="AH7841" i="3"/>
  <c r="AQ7840" i="3"/>
  <c r="AP7840" i="3"/>
  <c r="AO7840" i="3"/>
  <c r="AN7840" i="3"/>
  <c r="AM7840" i="3"/>
  <c r="AL7840" i="3"/>
  <c r="AK7840" i="3"/>
  <c r="AJ7840" i="3"/>
  <c r="AI7840" i="3"/>
  <c r="AH7840" i="3"/>
  <c r="AQ7839" i="3"/>
  <c r="AP7839" i="3"/>
  <c r="AO7839" i="3"/>
  <c r="AN7839" i="3"/>
  <c r="AM7839" i="3"/>
  <c r="AL7839" i="3"/>
  <c r="AK7839" i="3"/>
  <c r="AJ7839" i="3"/>
  <c r="AI7839" i="3"/>
  <c r="AH7839" i="3"/>
  <c r="AQ7838" i="3"/>
  <c r="AP7838" i="3"/>
  <c r="AO7838" i="3"/>
  <c r="AN7838" i="3"/>
  <c r="AM7838" i="3"/>
  <c r="AL7838" i="3"/>
  <c r="AK7838" i="3"/>
  <c r="AJ7838" i="3"/>
  <c r="AI7838" i="3"/>
  <c r="AH7838" i="3"/>
  <c r="AQ7837" i="3"/>
  <c r="AP7837" i="3"/>
  <c r="AO7837" i="3"/>
  <c r="AN7837" i="3"/>
  <c r="AM7837" i="3"/>
  <c r="AL7837" i="3"/>
  <c r="AK7837" i="3"/>
  <c r="AJ7837" i="3"/>
  <c r="AI7837" i="3"/>
  <c r="AH7837" i="3"/>
  <c r="AQ7836" i="3"/>
  <c r="AP7836" i="3"/>
  <c r="AO7836" i="3"/>
  <c r="AN7836" i="3"/>
  <c r="AM7836" i="3"/>
  <c r="AL7836" i="3"/>
  <c r="AK7836" i="3"/>
  <c r="AJ7836" i="3"/>
  <c r="AI7836" i="3"/>
  <c r="AH7836" i="3"/>
  <c r="AQ7835" i="3"/>
  <c r="AP7835" i="3"/>
  <c r="AO7835" i="3"/>
  <c r="AN7835" i="3"/>
  <c r="AM7835" i="3"/>
  <c r="AL7835" i="3"/>
  <c r="AK7835" i="3"/>
  <c r="AJ7835" i="3"/>
  <c r="AI7835" i="3"/>
  <c r="AH7835" i="3"/>
  <c r="AQ7834" i="3"/>
  <c r="AP7834" i="3"/>
  <c r="AO7834" i="3"/>
  <c r="AN7834" i="3"/>
  <c r="AM7834" i="3"/>
  <c r="AL7834" i="3"/>
  <c r="AK7834" i="3"/>
  <c r="AJ7834" i="3"/>
  <c r="AI7834" i="3"/>
  <c r="AH7834" i="3"/>
  <c r="AQ7833" i="3"/>
  <c r="AP7833" i="3"/>
  <c r="AO7833" i="3"/>
  <c r="AN7833" i="3"/>
  <c r="AM7833" i="3"/>
  <c r="AL7833" i="3"/>
  <c r="AK7833" i="3"/>
  <c r="AJ7833" i="3"/>
  <c r="AI7833" i="3"/>
  <c r="AH7833" i="3"/>
  <c r="AQ7832" i="3"/>
  <c r="AP7832" i="3"/>
  <c r="AO7832" i="3"/>
  <c r="AN7832" i="3"/>
  <c r="AM7832" i="3"/>
  <c r="AL7832" i="3"/>
  <c r="AK7832" i="3"/>
  <c r="AJ7832" i="3"/>
  <c r="AI7832" i="3"/>
  <c r="AH7832" i="3"/>
  <c r="AQ7831" i="3"/>
  <c r="AP7831" i="3"/>
  <c r="AO7831" i="3"/>
  <c r="AN7831" i="3"/>
  <c r="AM7831" i="3"/>
  <c r="AL7831" i="3"/>
  <c r="AK7831" i="3"/>
  <c r="AJ7831" i="3"/>
  <c r="AI7831" i="3"/>
  <c r="AH7831" i="3"/>
  <c r="AQ7830" i="3"/>
  <c r="AP7830" i="3"/>
  <c r="AO7830" i="3"/>
  <c r="AN7830" i="3"/>
  <c r="AM7830" i="3"/>
  <c r="AL7830" i="3"/>
  <c r="AK7830" i="3"/>
  <c r="AJ7830" i="3"/>
  <c r="AI7830" i="3"/>
  <c r="AH7830" i="3"/>
  <c r="AQ7829" i="3"/>
  <c r="AP7829" i="3"/>
  <c r="AO7829" i="3"/>
  <c r="AN7829" i="3"/>
  <c r="AM7829" i="3"/>
  <c r="AL7829" i="3"/>
  <c r="AK7829" i="3"/>
  <c r="AJ7829" i="3"/>
  <c r="AI7829" i="3"/>
  <c r="AH7829" i="3"/>
  <c r="AQ7828" i="3"/>
  <c r="AP7828" i="3"/>
  <c r="AO7828" i="3"/>
  <c r="AN7828" i="3"/>
  <c r="AM7828" i="3"/>
  <c r="AL7828" i="3"/>
  <c r="AK7828" i="3"/>
  <c r="AJ7828" i="3"/>
  <c r="AI7828" i="3"/>
  <c r="AH7828" i="3"/>
  <c r="AQ7827" i="3"/>
  <c r="AP7827" i="3"/>
  <c r="AO7827" i="3"/>
  <c r="AN7827" i="3"/>
  <c r="AM7827" i="3"/>
  <c r="AL7827" i="3"/>
  <c r="AK7827" i="3"/>
  <c r="AJ7827" i="3"/>
  <c r="AI7827" i="3"/>
  <c r="AH7827" i="3"/>
  <c r="AQ7826" i="3"/>
  <c r="AP7826" i="3"/>
  <c r="AO7826" i="3"/>
  <c r="AN7826" i="3"/>
  <c r="AM7826" i="3"/>
  <c r="AL7826" i="3"/>
  <c r="AK7826" i="3"/>
  <c r="AJ7826" i="3"/>
  <c r="AI7826" i="3"/>
  <c r="AH7826" i="3"/>
  <c r="AQ7825" i="3"/>
  <c r="AP7825" i="3"/>
  <c r="AO7825" i="3"/>
  <c r="AN7825" i="3"/>
  <c r="AM7825" i="3"/>
  <c r="AL7825" i="3"/>
  <c r="AK7825" i="3"/>
  <c r="AJ7825" i="3"/>
  <c r="AI7825" i="3"/>
  <c r="AH7825" i="3"/>
  <c r="AQ7824" i="3"/>
  <c r="AP7824" i="3"/>
  <c r="AO7824" i="3"/>
  <c r="AN7824" i="3"/>
  <c r="AM7824" i="3"/>
  <c r="AL7824" i="3"/>
  <c r="AK7824" i="3"/>
  <c r="AJ7824" i="3"/>
  <c r="AI7824" i="3"/>
  <c r="AH7824" i="3"/>
  <c r="AQ7823" i="3"/>
  <c r="AP7823" i="3"/>
  <c r="AO7823" i="3"/>
  <c r="AN7823" i="3"/>
  <c r="AM7823" i="3"/>
  <c r="AL7823" i="3"/>
  <c r="AK7823" i="3"/>
  <c r="AJ7823" i="3"/>
  <c r="AI7823" i="3"/>
  <c r="AH7823" i="3"/>
  <c r="AQ7822" i="3"/>
  <c r="AP7822" i="3"/>
  <c r="AO7822" i="3"/>
  <c r="AN7822" i="3"/>
  <c r="AM7822" i="3"/>
  <c r="AL7822" i="3"/>
  <c r="AK7822" i="3"/>
  <c r="AJ7822" i="3"/>
  <c r="AI7822" i="3"/>
  <c r="AH7822" i="3"/>
  <c r="AQ7821" i="3"/>
  <c r="AP7821" i="3"/>
  <c r="AO7821" i="3"/>
  <c r="AN7821" i="3"/>
  <c r="AM7821" i="3"/>
  <c r="AL7821" i="3"/>
  <c r="AK7821" i="3"/>
  <c r="AJ7821" i="3"/>
  <c r="AI7821" i="3"/>
  <c r="AH7821" i="3"/>
  <c r="AQ7820" i="3"/>
  <c r="AP7820" i="3"/>
  <c r="AO7820" i="3"/>
  <c r="AN7820" i="3"/>
  <c r="AM7820" i="3"/>
  <c r="AL7820" i="3"/>
  <c r="AK7820" i="3"/>
  <c r="AJ7820" i="3"/>
  <c r="AI7820" i="3"/>
  <c r="AH7820" i="3"/>
  <c r="AQ7819" i="3"/>
  <c r="AP7819" i="3"/>
  <c r="AO7819" i="3"/>
  <c r="AN7819" i="3"/>
  <c r="AM7819" i="3"/>
  <c r="AL7819" i="3"/>
  <c r="AK7819" i="3"/>
  <c r="AJ7819" i="3"/>
  <c r="AI7819" i="3"/>
  <c r="AH7819" i="3"/>
  <c r="AQ7818" i="3"/>
  <c r="AP7818" i="3"/>
  <c r="AO7818" i="3"/>
  <c r="AN7818" i="3"/>
  <c r="AM7818" i="3"/>
  <c r="AL7818" i="3"/>
  <c r="AK7818" i="3"/>
  <c r="AJ7818" i="3"/>
  <c r="AI7818" i="3"/>
  <c r="AH7818" i="3"/>
  <c r="AQ7817" i="3"/>
  <c r="AP7817" i="3"/>
  <c r="AO7817" i="3"/>
  <c r="AN7817" i="3"/>
  <c r="AM7817" i="3"/>
  <c r="AL7817" i="3"/>
  <c r="AK7817" i="3"/>
  <c r="AJ7817" i="3"/>
  <c r="AI7817" i="3"/>
  <c r="AH7817" i="3"/>
  <c r="AQ7816" i="3"/>
  <c r="AP7816" i="3"/>
  <c r="AO7816" i="3"/>
  <c r="AN7816" i="3"/>
  <c r="AM7816" i="3"/>
  <c r="AL7816" i="3"/>
  <c r="AK7816" i="3"/>
  <c r="AJ7816" i="3"/>
  <c r="AI7816" i="3"/>
  <c r="AH7816" i="3"/>
  <c r="AQ7815" i="3"/>
  <c r="AP7815" i="3"/>
  <c r="AO7815" i="3"/>
  <c r="AN7815" i="3"/>
  <c r="AM7815" i="3"/>
  <c r="AL7815" i="3"/>
  <c r="AK7815" i="3"/>
  <c r="AJ7815" i="3"/>
  <c r="AI7815" i="3"/>
  <c r="AH7815" i="3"/>
  <c r="AQ7814" i="3"/>
  <c r="AP7814" i="3"/>
  <c r="AO7814" i="3"/>
  <c r="AN7814" i="3"/>
  <c r="AM7814" i="3"/>
  <c r="AL7814" i="3"/>
  <c r="AK7814" i="3"/>
  <c r="AJ7814" i="3"/>
  <c r="AI7814" i="3"/>
  <c r="AH7814" i="3"/>
  <c r="AQ7813" i="3"/>
  <c r="AP7813" i="3"/>
  <c r="AO7813" i="3"/>
  <c r="AN7813" i="3"/>
  <c r="AM7813" i="3"/>
  <c r="AL7813" i="3"/>
  <c r="AK7813" i="3"/>
  <c r="AJ7813" i="3"/>
  <c r="AI7813" i="3"/>
  <c r="AH7813" i="3"/>
  <c r="AQ7812" i="3"/>
  <c r="AP7812" i="3"/>
  <c r="AO7812" i="3"/>
  <c r="AN7812" i="3"/>
  <c r="AM7812" i="3"/>
  <c r="AL7812" i="3"/>
  <c r="AK7812" i="3"/>
  <c r="AJ7812" i="3"/>
  <c r="AI7812" i="3"/>
  <c r="AH7812" i="3"/>
  <c r="AQ7811" i="3"/>
  <c r="AP7811" i="3"/>
  <c r="AO7811" i="3"/>
  <c r="AN7811" i="3"/>
  <c r="AM7811" i="3"/>
  <c r="AL7811" i="3"/>
  <c r="AK7811" i="3"/>
  <c r="AJ7811" i="3"/>
  <c r="AI7811" i="3"/>
  <c r="AH7811" i="3"/>
  <c r="AQ7810" i="3"/>
  <c r="AP7810" i="3"/>
  <c r="AO7810" i="3"/>
  <c r="AN7810" i="3"/>
  <c r="AM7810" i="3"/>
  <c r="AL7810" i="3"/>
  <c r="AK7810" i="3"/>
  <c r="AJ7810" i="3"/>
  <c r="AI7810" i="3"/>
  <c r="AH7810" i="3"/>
  <c r="AQ7809" i="3"/>
  <c r="AP7809" i="3"/>
  <c r="AO7809" i="3"/>
  <c r="AN7809" i="3"/>
  <c r="AM7809" i="3"/>
  <c r="AL7809" i="3"/>
  <c r="AK7809" i="3"/>
  <c r="AJ7809" i="3"/>
  <c r="AI7809" i="3"/>
  <c r="AH7809" i="3"/>
  <c r="AQ7808" i="3"/>
  <c r="AP7808" i="3"/>
  <c r="AO7808" i="3"/>
  <c r="AN7808" i="3"/>
  <c r="AM7808" i="3"/>
  <c r="AL7808" i="3"/>
  <c r="AK7808" i="3"/>
  <c r="AJ7808" i="3"/>
  <c r="AI7808" i="3"/>
  <c r="AH7808" i="3"/>
  <c r="AQ7807" i="3"/>
  <c r="AP7807" i="3"/>
  <c r="AO7807" i="3"/>
  <c r="AN7807" i="3"/>
  <c r="AM7807" i="3"/>
  <c r="AL7807" i="3"/>
  <c r="AK7807" i="3"/>
  <c r="AJ7807" i="3"/>
  <c r="AI7807" i="3"/>
  <c r="AH7807" i="3"/>
  <c r="AQ7806" i="3"/>
  <c r="AP7806" i="3"/>
  <c r="AO7806" i="3"/>
  <c r="AN7806" i="3"/>
  <c r="AM7806" i="3"/>
  <c r="AL7806" i="3"/>
  <c r="AK7806" i="3"/>
  <c r="AJ7806" i="3"/>
  <c r="AI7806" i="3"/>
  <c r="AH7806" i="3"/>
  <c r="AQ7805" i="3"/>
  <c r="AP7805" i="3"/>
  <c r="AO7805" i="3"/>
  <c r="AN7805" i="3"/>
  <c r="AM7805" i="3"/>
  <c r="AL7805" i="3"/>
  <c r="AK7805" i="3"/>
  <c r="AJ7805" i="3"/>
  <c r="AI7805" i="3"/>
  <c r="AH7805" i="3"/>
  <c r="AQ7804" i="3"/>
  <c r="AP7804" i="3"/>
  <c r="AO7804" i="3"/>
  <c r="AN7804" i="3"/>
  <c r="AM7804" i="3"/>
  <c r="AL7804" i="3"/>
  <c r="AK7804" i="3"/>
  <c r="AJ7804" i="3"/>
  <c r="AI7804" i="3"/>
  <c r="AH7804" i="3"/>
  <c r="AQ7803" i="3"/>
  <c r="AP7803" i="3"/>
  <c r="AO7803" i="3"/>
  <c r="AN7803" i="3"/>
  <c r="AM7803" i="3"/>
  <c r="AL7803" i="3"/>
  <c r="AK7803" i="3"/>
  <c r="AJ7803" i="3"/>
  <c r="AI7803" i="3"/>
  <c r="AH7803" i="3"/>
  <c r="AQ7802" i="3"/>
  <c r="AP7802" i="3"/>
  <c r="AO7802" i="3"/>
  <c r="AN7802" i="3"/>
  <c r="AM7802" i="3"/>
  <c r="AL7802" i="3"/>
  <c r="AK7802" i="3"/>
  <c r="AJ7802" i="3"/>
  <c r="AI7802" i="3"/>
  <c r="AH7802" i="3"/>
  <c r="AQ7801" i="3"/>
  <c r="AP7801" i="3"/>
  <c r="AO7801" i="3"/>
  <c r="AN7801" i="3"/>
  <c r="AM7801" i="3"/>
  <c r="AL7801" i="3"/>
  <c r="AK7801" i="3"/>
  <c r="AJ7801" i="3"/>
  <c r="AI7801" i="3"/>
  <c r="AH7801" i="3"/>
  <c r="AQ7800" i="3"/>
  <c r="AP7800" i="3"/>
  <c r="AO7800" i="3"/>
  <c r="AN7800" i="3"/>
  <c r="AM7800" i="3"/>
  <c r="AL7800" i="3"/>
  <c r="AK7800" i="3"/>
  <c r="AJ7800" i="3"/>
  <c r="AI7800" i="3"/>
  <c r="AH7800" i="3"/>
  <c r="AQ7799" i="3"/>
  <c r="AP7799" i="3"/>
  <c r="AO7799" i="3"/>
  <c r="AN7799" i="3"/>
  <c r="AM7799" i="3"/>
  <c r="AL7799" i="3"/>
  <c r="AK7799" i="3"/>
  <c r="AJ7799" i="3"/>
  <c r="AI7799" i="3"/>
  <c r="AH7799" i="3"/>
  <c r="AQ7798" i="3"/>
  <c r="AP7798" i="3"/>
  <c r="AO7798" i="3"/>
  <c r="AN7798" i="3"/>
  <c r="AM7798" i="3"/>
  <c r="AL7798" i="3"/>
  <c r="AK7798" i="3"/>
  <c r="AJ7798" i="3"/>
  <c r="AI7798" i="3"/>
  <c r="AH7798" i="3"/>
  <c r="AQ7797" i="3"/>
  <c r="AP7797" i="3"/>
  <c r="AO7797" i="3"/>
  <c r="AN7797" i="3"/>
  <c r="AM7797" i="3"/>
  <c r="AL7797" i="3"/>
  <c r="AK7797" i="3"/>
  <c r="AJ7797" i="3"/>
  <c r="AI7797" i="3"/>
  <c r="AH7797" i="3"/>
  <c r="AQ7796" i="3"/>
  <c r="AP7796" i="3"/>
  <c r="AO7796" i="3"/>
  <c r="AN7796" i="3"/>
  <c r="AM7796" i="3"/>
  <c r="AL7796" i="3"/>
  <c r="AK7796" i="3"/>
  <c r="AJ7796" i="3"/>
  <c r="AI7796" i="3"/>
  <c r="AH7796" i="3"/>
  <c r="AQ7795" i="3"/>
  <c r="AP7795" i="3"/>
  <c r="AO7795" i="3"/>
  <c r="AN7795" i="3"/>
  <c r="AM7795" i="3"/>
  <c r="AL7795" i="3"/>
  <c r="AK7795" i="3"/>
  <c r="AJ7795" i="3"/>
  <c r="AI7795" i="3"/>
  <c r="AH7795" i="3"/>
  <c r="AQ7794" i="3"/>
  <c r="AP7794" i="3"/>
  <c r="AO7794" i="3"/>
  <c r="AN7794" i="3"/>
  <c r="AM7794" i="3"/>
  <c r="AL7794" i="3"/>
  <c r="AK7794" i="3"/>
  <c r="AJ7794" i="3"/>
  <c r="AI7794" i="3"/>
  <c r="AH7794" i="3"/>
  <c r="AQ7793" i="3"/>
  <c r="AP7793" i="3"/>
  <c r="AO7793" i="3"/>
  <c r="AN7793" i="3"/>
  <c r="AM7793" i="3"/>
  <c r="AL7793" i="3"/>
  <c r="AK7793" i="3"/>
  <c r="AJ7793" i="3"/>
  <c r="AI7793" i="3"/>
  <c r="AH7793" i="3"/>
  <c r="AQ7792" i="3"/>
  <c r="AP7792" i="3"/>
  <c r="AO7792" i="3"/>
  <c r="AN7792" i="3"/>
  <c r="AM7792" i="3"/>
  <c r="AL7792" i="3"/>
  <c r="AK7792" i="3"/>
  <c r="AJ7792" i="3"/>
  <c r="AI7792" i="3"/>
  <c r="AH7792" i="3"/>
  <c r="AQ7791" i="3"/>
  <c r="AP7791" i="3"/>
  <c r="AO7791" i="3"/>
  <c r="AN7791" i="3"/>
  <c r="AM7791" i="3"/>
  <c r="AL7791" i="3"/>
  <c r="AK7791" i="3"/>
  <c r="AJ7791" i="3"/>
  <c r="AI7791" i="3"/>
  <c r="AH7791" i="3"/>
  <c r="AQ7790" i="3"/>
  <c r="AP7790" i="3"/>
  <c r="AO7790" i="3"/>
  <c r="AN7790" i="3"/>
  <c r="AM7790" i="3"/>
  <c r="AL7790" i="3"/>
  <c r="AK7790" i="3"/>
  <c r="AJ7790" i="3"/>
  <c r="AI7790" i="3"/>
  <c r="AH7790" i="3"/>
  <c r="AQ7789" i="3"/>
  <c r="AP7789" i="3"/>
  <c r="AO7789" i="3"/>
  <c r="AN7789" i="3"/>
  <c r="AM7789" i="3"/>
  <c r="AL7789" i="3"/>
  <c r="AK7789" i="3"/>
  <c r="AJ7789" i="3"/>
  <c r="AI7789" i="3"/>
  <c r="AH7789" i="3"/>
  <c r="AQ7788" i="3"/>
  <c r="AP7788" i="3"/>
  <c r="AO7788" i="3"/>
  <c r="AN7788" i="3"/>
  <c r="AM7788" i="3"/>
  <c r="AL7788" i="3"/>
  <c r="AK7788" i="3"/>
  <c r="AJ7788" i="3"/>
  <c r="AI7788" i="3"/>
  <c r="AH7788" i="3"/>
  <c r="AQ7787" i="3"/>
  <c r="AP7787" i="3"/>
  <c r="AO7787" i="3"/>
  <c r="AN7787" i="3"/>
  <c r="AM7787" i="3"/>
  <c r="AL7787" i="3"/>
  <c r="AK7787" i="3"/>
  <c r="AJ7787" i="3"/>
  <c r="AI7787" i="3"/>
  <c r="AH7787" i="3"/>
  <c r="AQ7786" i="3"/>
  <c r="AP7786" i="3"/>
  <c r="AO7786" i="3"/>
  <c r="AN7786" i="3"/>
  <c r="AM7786" i="3"/>
  <c r="AL7786" i="3"/>
  <c r="AK7786" i="3"/>
  <c r="AJ7786" i="3"/>
  <c r="AI7786" i="3"/>
  <c r="AH7786" i="3"/>
  <c r="AQ7785" i="3"/>
  <c r="AP7785" i="3"/>
  <c r="AO7785" i="3"/>
  <c r="AN7785" i="3"/>
  <c r="AM7785" i="3"/>
  <c r="AL7785" i="3"/>
  <c r="AK7785" i="3"/>
  <c r="AJ7785" i="3"/>
  <c r="AI7785" i="3"/>
  <c r="AH7785" i="3"/>
  <c r="AQ7784" i="3"/>
  <c r="AP7784" i="3"/>
  <c r="AO7784" i="3"/>
  <c r="AN7784" i="3"/>
  <c r="AM7784" i="3"/>
  <c r="AL7784" i="3"/>
  <c r="AK7784" i="3"/>
  <c r="AJ7784" i="3"/>
  <c r="AI7784" i="3"/>
  <c r="AH7784" i="3"/>
  <c r="AQ7783" i="3"/>
  <c r="AP7783" i="3"/>
  <c r="AO7783" i="3"/>
  <c r="AN7783" i="3"/>
  <c r="AM7783" i="3"/>
  <c r="AL7783" i="3"/>
  <c r="AK7783" i="3"/>
  <c r="AJ7783" i="3"/>
  <c r="AI7783" i="3"/>
  <c r="AH7783" i="3"/>
  <c r="AQ7782" i="3"/>
  <c r="AP7782" i="3"/>
  <c r="AO7782" i="3"/>
  <c r="AN7782" i="3"/>
  <c r="AM7782" i="3"/>
  <c r="AL7782" i="3"/>
  <c r="AK7782" i="3"/>
  <c r="AJ7782" i="3"/>
  <c r="AI7782" i="3"/>
  <c r="AH7782" i="3"/>
  <c r="AQ7781" i="3"/>
  <c r="AP7781" i="3"/>
  <c r="AO7781" i="3"/>
  <c r="AN7781" i="3"/>
  <c r="AM7781" i="3"/>
  <c r="AL7781" i="3"/>
  <c r="AK7781" i="3"/>
  <c r="AJ7781" i="3"/>
  <c r="AI7781" i="3"/>
  <c r="AH7781" i="3"/>
  <c r="AQ7780" i="3"/>
  <c r="AP7780" i="3"/>
  <c r="AO7780" i="3"/>
  <c r="AN7780" i="3"/>
  <c r="AM7780" i="3"/>
  <c r="AL7780" i="3"/>
  <c r="AK7780" i="3"/>
  <c r="AJ7780" i="3"/>
  <c r="AI7780" i="3"/>
  <c r="AH7780" i="3"/>
  <c r="AQ7779" i="3"/>
  <c r="AP7779" i="3"/>
  <c r="AO7779" i="3"/>
  <c r="AN7779" i="3"/>
  <c r="AM7779" i="3"/>
  <c r="AL7779" i="3"/>
  <c r="AK7779" i="3"/>
  <c r="AJ7779" i="3"/>
  <c r="AI7779" i="3"/>
  <c r="AH7779" i="3"/>
  <c r="AQ7778" i="3"/>
  <c r="AP7778" i="3"/>
  <c r="AO7778" i="3"/>
  <c r="AN7778" i="3"/>
  <c r="AM7778" i="3"/>
  <c r="AL7778" i="3"/>
  <c r="AK7778" i="3"/>
  <c r="AJ7778" i="3"/>
  <c r="AI7778" i="3"/>
  <c r="AH7778" i="3"/>
  <c r="AQ7777" i="3"/>
  <c r="AP7777" i="3"/>
  <c r="AO7777" i="3"/>
  <c r="AN7777" i="3"/>
  <c r="AM7777" i="3"/>
  <c r="AL7777" i="3"/>
  <c r="AK7777" i="3"/>
  <c r="AJ7777" i="3"/>
  <c r="AI7777" i="3"/>
  <c r="AH7777" i="3"/>
  <c r="AQ7776" i="3"/>
  <c r="AP7776" i="3"/>
  <c r="AO7776" i="3"/>
  <c r="AN7776" i="3"/>
  <c r="AM7776" i="3"/>
  <c r="AL7776" i="3"/>
  <c r="AK7776" i="3"/>
  <c r="AJ7776" i="3"/>
  <c r="AI7776" i="3"/>
  <c r="AH7776" i="3"/>
  <c r="AQ7775" i="3"/>
  <c r="AP7775" i="3"/>
  <c r="AO7775" i="3"/>
  <c r="AN7775" i="3"/>
  <c r="AM7775" i="3"/>
  <c r="AL7775" i="3"/>
  <c r="AK7775" i="3"/>
  <c r="AJ7775" i="3"/>
  <c r="AI7775" i="3"/>
  <c r="AH7775" i="3"/>
  <c r="AQ7774" i="3"/>
  <c r="AP7774" i="3"/>
  <c r="AO7774" i="3"/>
  <c r="AN7774" i="3"/>
  <c r="AM7774" i="3"/>
  <c r="AL7774" i="3"/>
  <c r="AK7774" i="3"/>
  <c r="AJ7774" i="3"/>
  <c r="AI7774" i="3"/>
  <c r="AH7774" i="3"/>
  <c r="AQ7773" i="3"/>
  <c r="AP7773" i="3"/>
  <c r="AO7773" i="3"/>
  <c r="AN7773" i="3"/>
  <c r="AM7773" i="3"/>
  <c r="AL7773" i="3"/>
  <c r="AK7773" i="3"/>
  <c r="AJ7773" i="3"/>
  <c r="AI7773" i="3"/>
  <c r="AH7773" i="3"/>
  <c r="AQ7772" i="3"/>
  <c r="AP7772" i="3"/>
  <c r="AO7772" i="3"/>
  <c r="AN7772" i="3"/>
  <c r="AM7772" i="3"/>
  <c r="AL7772" i="3"/>
  <c r="AK7772" i="3"/>
  <c r="AJ7772" i="3"/>
  <c r="AI7772" i="3"/>
  <c r="AH7772" i="3"/>
  <c r="AQ7771" i="3"/>
  <c r="AP7771" i="3"/>
  <c r="AO7771" i="3"/>
  <c r="AN7771" i="3"/>
  <c r="AM7771" i="3"/>
  <c r="AL7771" i="3"/>
  <c r="AK7771" i="3"/>
  <c r="AJ7771" i="3"/>
  <c r="AI7771" i="3"/>
  <c r="AH7771" i="3"/>
  <c r="AQ7770" i="3"/>
  <c r="AP7770" i="3"/>
  <c r="AO7770" i="3"/>
  <c r="AN7770" i="3"/>
  <c r="AM7770" i="3"/>
  <c r="AL7770" i="3"/>
  <c r="AK7770" i="3"/>
  <c r="AJ7770" i="3"/>
  <c r="AI7770" i="3"/>
  <c r="AH7770" i="3"/>
  <c r="AQ7769" i="3"/>
  <c r="AP7769" i="3"/>
  <c r="AO7769" i="3"/>
  <c r="AN7769" i="3"/>
  <c r="AM7769" i="3"/>
  <c r="AL7769" i="3"/>
  <c r="AK7769" i="3"/>
  <c r="AJ7769" i="3"/>
  <c r="AI7769" i="3"/>
  <c r="AH7769" i="3"/>
  <c r="AQ7768" i="3"/>
  <c r="AP7768" i="3"/>
  <c r="AO7768" i="3"/>
  <c r="AN7768" i="3"/>
  <c r="AM7768" i="3"/>
  <c r="AL7768" i="3"/>
  <c r="AK7768" i="3"/>
  <c r="AJ7768" i="3"/>
  <c r="AI7768" i="3"/>
  <c r="AH7768" i="3"/>
  <c r="AQ7767" i="3"/>
  <c r="AP7767" i="3"/>
  <c r="AO7767" i="3"/>
  <c r="AN7767" i="3"/>
  <c r="AM7767" i="3"/>
  <c r="AL7767" i="3"/>
  <c r="AK7767" i="3"/>
  <c r="AJ7767" i="3"/>
  <c r="AI7767" i="3"/>
  <c r="AH7767" i="3"/>
  <c r="AQ7766" i="3"/>
  <c r="AP7766" i="3"/>
  <c r="AO7766" i="3"/>
  <c r="AN7766" i="3"/>
  <c r="AM7766" i="3"/>
  <c r="AL7766" i="3"/>
  <c r="AK7766" i="3"/>
  <c r="AJ7766" i="3"/>
  <c r="AI7766" i="3"/>
  <c r="AH7766" i="3"/>
  <c r="AQ7765" i="3"/>
  <c r="AP7765" i="3"/>
  <c r="AO7765" i="3"/>
  <c r="AN7765" i="3"/>
  <c r="AM7765" i="3"/>
  <c r="AL7765" i="3"/>
  <c r="AK7765" i="3"/>
  <c r="AJ7765" i="3"/>
  <c r="AI7765" i="3"/>
  <c r="AH7765" i="3"/>
  <c r="AQ7764" i="3"/>
  <c r="AP7764" i="3"/>
  <c r="AO7764" i="3"/>
  <c r="AN7764" i="3"/>
  <c r="AM7764" i="3"/>
  <c r="AL7764" i="3"/>
  <c r="AK7764" i="3"/>
  <c r="AJ7764" i="3"/>
  <c r="AI7764" i="3"/>
  <c r="AH7764" i="3"/>
  <c r="AQ7763" i="3"/>
  <c r="AP7763" i="3"/>
  <c r="AO7763" i="3"/>
  <c r="AN7763" i="3"/>
  <c r="AM7763" i="3"/>
  <c r="AL7763" i="3"/>
  <c r="AK7763" i="3"/>
  <c r="AJ7763" i="3"/>
  <c r="AI7763" i="3"/>
  <c r="AH7763" i="3"/>
  <c r="AQ7762" i="3"/>
  <c r="AP7762" i="3"/>
  <c r="AO7762" i="3"/>
  <c r="AN7762" i="3"/>
  <c r="AM7762" i="3"/>
  <c r="AL7762" i="3"/>
  <c r="AK7762" i="3"/>
  <c r="AJ7762" i="3"/>
  <c r="AI7762" i="3"/>
  <c r="AH7762" i="3"/>
  <c r="AQ7761" i="3"/>
  <c r="AP7761" i="3"/>
  <c r="AO7761" i="3"/>
  <c r="AN7761" i="3"/>
  <c r="AM7761" i="3"/>
  <c r="AL7761" i="3"/>
  <c r="AK7761" i="3"/>
  <c r="AJ7761" i="3"/>
  <c r="AI7761" i="3"/>
  <c r="AH7761" i="3"/>
  <c r="AQ7760" i="3"/>
  <c r="AP7760" i="3"/>
  <c r="AO7760" i="3"/>
  <c r="AN7760" i="3"/>
  <c r="AM7760" i="3"/>
  <c r="AL7760" i="3"/>
  <c r="AK7760" i="3"/>
  <c r="AJ7760" i="3"/>
  <c r="AI7760" i="3"/>
  <c r="AH7760" i="3"/>
  <c r="AQ7759" i="3"/>
  <c r="AP7759" i="3"/>
  <c r="AO7759" i="3"/>
  <c r="AN7759" i="3"/>
  <c r="AM7759" i="3"/>
  <c r="AL7759" i="3"/>
  <c r="AK7759" i="3"/>
  <c r="AJ7759" i="3"/>
  <c r="AI7759" i="3"/>
  <c r="AH7759" i="3"/>
  <c r="AQ7758" i="3"/>
  <c r="AP7758" i="3"/>
  <c r="AO7758" i="3"/>
  <c r="AN7758" i="3"/>
  <c r="AM7758" i="3"/>
  <c r="AL7758" i="3"/>
  <c r="AK7758" i="3"/>
  <c r="AJ7758" i="3"/>
  <c r="AI7758" i="3"/>
  <c r="AH7758" i="3"/>
  <c r="AQ7757" i="3"/>
  <c r="AP7757" i="3"/>
  <c r="AO7757" i="3"/>
  <c r="AN7757" i="3"/>
  <c r="AM7757" i="3"/>
  <c r="AL7757" i="3"/>
  <c r="AK7757" i="3"/>
  <c r="AJ7757" i="3"/>
  <c r="AI7757" i="3"/>
  <c r="AH7757" i="3"/>
  <c r="AQ7756" i="3"/>
  <c r="AP7756" i="3"/>
  <c r="AO7756" i="3"/>
  <c r="AN7756" i="3"/>
  <c r="AM7756" i="3"/>
  <c r="AL7756" i="3"/>
  <c r="AK7756" i="3"/>
  <c r="AJ7756" i="3"/>
  <c r="AI7756" i="3"/>
  <c r="AH7756" i="3"/>
  <c r="AQ7755" i="3"/>
  <c r="AP7755" i="3"/>
  <c r="AO7755" i="3"/>
  <c r="AN7755" i="3"/>
  <c r="AM7755" i="3"/>
  <c r="AL7755" i="3"/>
  <c r="AK7755" i="3"/>
  <c r="AJ7755" i="3"/>
  <c r="AI7755" i="3"/>
  <c r="AH7755" i="3"/>
  <c r="AQ7754" i="3"/>
  <c r="AP7754" i="3"/>
  <c r="AO7754" i="3"/>
  <c r="AN7754" i="3"/>
  <c r="AM7754" i="3"/>
  <c r="AL7754" i="3"/>
  <c r="AK7754" i="3"/>
  <c r="AJ7754" i="3"/>
  <c r="AI7754" i="3"/>
  <c r="AH7754" i="3"/>
  <c r="AQ7753" i="3"/>
  <c r="AP7753" i="3"/>
  <c r="AO7753" i="3"/>
  <c r="AN7753" i="3"/>
  <c r="AM7753" i="3"/>
  <c r="AL7753" i="3"/>
  <c r="AK7753" i="3"/>
  <c r="AJ7753" i="3"/>
  <c r="AI7753" i="3"/>
  <c r="AH7753" i="3"/>
  <c r="AQ7752" i="3"/>
  <c r="AP7752" i="3"/>
  <c r="AO7752" i="3"/>
  <c r="AN7752" i="3"/>
  <c r="AM7752" i="3"/>
  <c r="AL7752" i="3"/>
  <c r="AK7752" i="3"/>
  <c r="AJ7752" i="3"/>
  <c r="AI7752" i="3"/>
  <c r="AH7752" i="3"/>
  <c r="AQ7751" i="3"/>
  <c r="AP7751" i="3"/>
  <c r="AO7751" i="3"/>
  <c r="AN7751" i="3"/>
  <c r="AM7751" i="3"/>
  <c r="AL7751" i="3"/>
  <c r="AK7751" i="3"/>
  <c r="AJ7751" i="3"/>
  <c r="AI7751" i="3"/>
  <c r="AH7751" i="3"/>
  <c r="AQ7750" i="3"/>
  <c r="AP7750" i="3"/>
  <c r="AO7750" i="3"/>
  <c r="AN7750" i="3"/>
  <c r="AM7750" i="3"/>
  <c r="AL7750" i="3"/>
  <c r="AK7750" i="3"/>
  <c r="AJ7750" i="3"/>
  <c r="AI7750" i="3"/>
  <c r="AH7750" i="3"/>
  <c r="AQ7749" i="3"/>
  <c r="AP7749" i="3"/>
  <c r="AO7749" i="3"/>
  <c r="AN7749" i="3"/>
  <c r="AM7749" i="3"/>
  <c r="AL7749" i="3"/>
  <c r="AK7749" i="3"/>
  <c r="AJ7749" i="3"/>
  <c r="AI7749" i="3"/>
  <c r="AH7749" i="3"/>
  <c r="AQ7748" i="3"/>
  <c r="AP7748" i="3"/>
  <c r="AO7748" i="3"/>
  <c r="AN7748" i="3"/>
  <c r="AM7748" i="3"/>
  <c r="AL7748" i="3"/>
  <c r="AK7748" i="3"/>
  <c r="AJ7748" i="3"/>
  <c r="AI7748" i="3"/>
  <c r="AH7748" i="3"/>
  <c r="AQ7747" i="3"/>
  <c r="AP7747" i="3"/>
  <c r="AO7747" i="3"/>
  <c r="AN7747" i="3"/>
  <c r="AM7747" i="3"/>
  <c r="AL7747" i="3"/>
  <c r="AK7747" i="3"/>
  <c r="AJ7747" i="3"/>
  <c r="AI7747" i="3"/>
  <c r="AH7747" i="3"/>
  <c r="AQ7746" i="3"/>
  <c r="AP7746" i="3"/>
  <c r="AO7746" i="3"/>
  <c r="AN7746" i="3"/>
  <c r="AM7746" i="3"/>
  <c r="AL7746" i="3"/>
  <c r="AK7746" i="3"/>
  <c r="AJ7746" i="3"/>
  <c r="AI7746" i="3"/>
  <c r="AH7746" i="3"/>
  <c r="AQ7745" i="3"/>
  <c r="AP7745" i="3"/>
  <c r="AO7745" i="3"/>
  <c r="AN7745" i="3"/>
  <c r="AM7745" i="3"/>
  <c r="AL7745" i="3"/>
  <c r="AK7745" i="3"/>
  <c r="AJ7745" i="3"/>
  <c r="AI7745" i="3"/>
  <c r="AH7745" i="3"/>
  <c r="AQ7744" i="3"/>
  <c r="AP7744" i="3"/>
  <c r="AO7744" i="3"/>
  <c r="AN7744" i="3"/>
  <c r="AM7744" i="3"/>
  <c r="AL7744" i="3"/>
  <c r="AK7744" i="3"/>
  <c r="AJ7744" i="3"/>
  <c r="AI7744" i="3"/>
  <c r="AH7744" i="3"/>
  <c r="AQ7743" i="3"/>
  <c r="AP7743" i="3"/>
  <c r="AO7743" i="3"/>
  <c r="AN7743" i="3"/>
  <c r="AM7743" i="3"/>
  <c r="AL7743" i="3"/>
  <c r="AK7743" i="3"/>
  <c r="AJ7743" i="3"/>
  <c r="AI7743" i="3"/>
  <c r="AH7743" i="3"/>
  <c r="AQ7742" i="3"/>
  <c r="AP7742" i="3"/>
  <c r="AO7742" i="3"/>
  <c r="AN7742" i="3"/>
  <c r="AM7742" i="3"/>
  <c r="AL7742" i="3"/>
  <c r="AK7742" i="3"/>
  <c r="AJ7742" i="3"/>
  <c r="AI7742" i="3"/>
  <c r="AH7742" i="3"/>
  <c r="AQ7741" i="3"/>
  <c r="AP7741" i="3"/>
  <c r="AO7741" i="3"/>
  <c r="AN7741" i="3"/>
  <c r="AM7741" i="3"/>
  <c r="AL7741" i="3"/>
  <c r="AK7741" i="3"/>
  <c r="AJ7741" i="3"/>
  <c r="AI7741" i="3"/>
  <c r="AH7741" i="3"/>
  <c r="AQ7740" i="3"/>
  <c r="AP7740" i="3"/>
  <c r="AO7740" i="3"/>
  <c r="AN7740" i="3"/>
  <c r="AM7740" i="3"/>
  <c r="AL7740" i="3"/>
  <c r="AK7740" i="3"/>
  <c r="AJ7740" i="3"/>
  <c r="AI7740" i="3"/>
  <c r="AH7740" i="3"/>
  <c r="AQ7739" i="3"/>
  <c r="AP7739" i="3"/>
  <c r="AO7739" i="3"/>
  <c r="AN7739" i="3"/>
  <c r="AM7739" i="3"/>
  <c r="AL7739" i="3"/>
  <c r="AK7739" i="3"/>
  <c r="AJ7739" i="3"/>
  <c r="AI7739" i="3"/>
  <c r="AH7739" i="3"/>
  <c r="AQ7738" i="3"/>
  <c r="AP7738" i="3"/>
  <c r="AO7738" i="3"/>
  <c r="AN7738" i="3"/>
  <c r="AM7738" i="3"/>
  <c r="AL7738" i="3"/>
  <c r="AK7738" i="3"/>
  <c r="AJ7738" i="3"/>
  <c r="AI7738" i="3"/>
  <c r="AH7738" i="3"/>
  <c r="AQ7737" i="3"/>
  <c r="AP7737" i="3"/>
  <c r="AO7737" i="3"/>
  <c r="AN7737" i="3"/>
  <c r="AM7737" i="3"/>
  <c r="AL7737" i="3"/>
  <c r="AK7737" i="3"/>
  <c r="AJ7737" i="3"/>
  <c r="AI7737" i="3"/>
  <c r="AH7737" i="3"/>
  <c r="AQ7736" i="3"/>
  <c r="AP7736" i="3"/>
  <c r="AO7736" i="3"/>
  <c r="AN7736" i="3"/>
  <c r="AM7736" i="3"/>
  <c r="AL7736" i="3"/>
  <c r="AK7736" i="3"/>
  <c r="AJ7736" i="3"/>
  <c r="AI7736" i="3"/>
  <c r="AH7736" i="3"/>
  <c r="AQ7735" i="3"/>
  <c r="AP7735" i="3"/>
  <c r="AO7735" i="3"/>
  <c r="AN7735" i="3"/>
  <c r="AM7735" i="3"/>
  <c r="AL7735" i="3"/>
  <c r="AK7735" i="3"/>
  <c r="AJ7735" i="3"/>
  <c r="AI7735" i="3"/>
  <c r="AH7735" i="3"/>
  <c r="AQ7734" i="3"/>
  <c r="AP7734" i="3"/>
  <c r="AO7734" i="3"/>
  <c r="AN7734" i="3"/>
  <c r="AM7734" i="3"/>
  <c r="AL7734" i="3"/>
  <c r="AK7734" i="3"/>
  <c r="AJ7734" i="3"/>
  <c r="AI7734" i="3"/>
  <c r="AH7734" i="3"/>
  <c r="AQ7733" i="3"/>
  <c r="AP7733" i="3"/>
  <c r="AO7733" i="3"/>
  <c r="AN7733" i="3"/>
  <c r="AM7733" i="3"/>
  <c r="AL7733" i="3"/>
  <c r="AK7733" i="3"/>
  <c r="AJ7733" i="3"/>
  <c r="AI7733" i="3"/>
  <c r="AH7733" i="3"/>
  <c r="AQ7732" i="3"/>
  <c r="AP7732" i="3"/>
  <c r="AO7732" i="3"/>
  <c r="AN7732" i="3"/>
  <c r="AM7732" i="3"/>
  <c r="AL7732" i="3"/>
  <c r="AK7732" i="3"/>
  <c r="AJ7732" i="3"/>
  <c r="AI7732" i="3"/>
  <c r="AH7732" i="3"/>
  <c r="AQ7731" i="3"/>
  <c r="AP7731" i="3"/>
  <c r="AO7731" i="3"/>
  <c r="AN7731" i="3"/>
  <c r="AM7731" i="3"/>
  <c r="AL7731" i="3"/>
  <c r="AK7731" i="3"/>
  <c r="AJ7731" i="3"/>
  <c r="AI7731" i="3"/>
  <c r="AH7731" i="3"/>
  <c r="AQ7730" i="3"/>
  <c r="AP7730" i="3"/>
  <c r="AO7730" i="3"/>
  <c r="AN7730" i="3"/>
  <c r="AM7730" i="3"/>
  <c r="AL7730" i="3"/>
  <c r="AK7730" i="3"/>
  <c r="AJ7730" i="3"/>
  <c r="AI7730" i="3"/>
  <c r="AH7730" i="3"/>
  <c r="AQ7729" i="3"/>
  <c r="AP7729" i="3"/>
  <c r="AO7729" i="3"/>
  <c r="AN7729" i="3"/>
  <c r="AM7729" i="3"/>
  <c r="AL7729" i="3"/>
  <c r="AK7729" i="3"/>
  <c r="AJ7729" i="3"/>
  <c r="AI7729" i="3"/>
  <c r="AH7729" i="3"/>
  <c r="AQ7728" i="3"/>
  <c r="AP7728" i="3"/>
  <c r="AO7728" i="3"/>
  <c r="AN7728" i="3"/>
  <c r="AM7728" i="3"/>
  <c r="AL7728" i="3"/>
  <c r="AK7728" i="3"/>
  <c r="AJ7728" i="3"/>
  <c r="AI7728" i="3"/>
  <c r="AH7728" i="3"/>
  <c r="AQ7727" i="3"/>
  <c r="AP7727" i="3"/>
  <c r="AO7727" i="3"/>
  <c r="AN7727" i="3"/>
  <c r="AM7727" i="3"/>
  <c r="AL7727" i="3"/>
  <c r="AK7727" i="3"/>
  <c r="AJ7727" i="3"/>
  <c r="AI7727" i="3"/>
  <c r="AH7727" i="3"/>
  <c r="AQ7726" i="3"/>
  <c r="AP7726" i="3"/>
  <c r="AO7726" i="3"/>
  <c r="AN7726" i="3"/>
  <c r="AM7726" i="3"/>
  <c r="AL7726" i="3"/>
  <c r="AK7726" i="3"/>
  <c r="AJ7726" i="3"/>
  <c r="AI7726" i="3"/>
  <c r="AH7726" i="3"/>
  <c r="AQ7725" i="3"/>
  <c r="AP7725" i="3"/>
  <c r="AO7725" i="3"/>
  <c r="AN7725" i="3"/>
  <c r="AM7725" i="3"/>
  <c r="AL7725" i="3"/>
  <c r="AK7725" i="3"/>
  <c r="AJ7725" i="3"/>
  <c r="AI7725" i="3"/>
  <c r="AH7725" i="3"/>
  <c r="AQ7724" i="3"/>
  <c r="AP7724" i="3"/>
  <c r="AO7724" i="3"/>
  <c r="AN7724" i="3"/>
  <c r="AM7724" i="3"/>
  <c r="AL7724" i="3"/>
  <c r="AK7724" i="3"/>
  <c r="AJ7724" i="3"/>
  <c r="AI7724" i="3"/>
  <c r="AH7724" i="3"/>
  <c r="AQ7723" i="3"/>
  <c r="AP7723" i="3"/>
  <c r="AO7723" i="3"/>
  <c r="AN7723" i="3"/>
  <c r="AM7723" i="3"/>
  <c r="AL7723" i="3"/>
  <c r="AK7723" i="3"/>
  <c r="AJ7723" i="3"/>
  <c r="AI7723" i="3"/>
  <c r="AH7723" i="3"/>
  <c r="AQ7722" i="3"/>
  <c r="AP7722" i="3"/>
  <c r="AO7722" i="3"/>
  <c r="AN7722" i="3"/>
  <c r="AM7722" i="3"/>
  <c r="AL7722" i="3"/>
  <c r="AK7722" i="3"/>
  <c r="AJ7722" i="3"/>
  <c r="AI7722" i="3"/>
  <c r="AH7722" i="3"/>
  <c r="AQ7721" i="3"/>
  <c r="AP7721" i="3"/>
  <c r="AO7721" i="3"/>
  <c r="AN7721" i="3"/>
  <c r="AM7721" i="3"/>
  <c r="AL7721" i="3"/>
  <c r="AK7721" i="3"/>
  <c r="AJ7721" i="3"/>
  <c r="AI7721" i="3"/>
  <c r="AH7721" i="3"/>
  <c r="AQ7720" i="3"/>
  <c r="AP7720" i="3"/>
  <c r="AO7720" i="3"/>
  <c r="AN7720" i="3"/>
  <c r="AM7720" i="3"/>
  <c r="AL7720" i="3"/>
  <c r="AK7720" i="3"/>
  <c r="AJ7720" i="3"/>
  <c r="AI7720" i="3"/>
  <c r="AH7720" i="3"/>
  <c r="AQ7719" i="3"/>
  <c r="AP7719" i="3"/>
  <c r="AO7719" i="3"/>
  <c r="AN7719" i="3"/>
  <c r="AM7719" i="3"/>
  <c r="AL7719" i="3"/>
  <c r="AK7719" i="3"/>
  <c r="AJ7719" i="3"/>
  <c r="AI7719" i="3"/>
  <c r="AH7719" i="3"/>
  <c r="AQ7718" i="3"/>
  <c r="AP7718" i="3"/>
  <c r="AO7718" i="3"/>
  <c r="AN7718" i="3"/>
  <c r="AM7718" i="3"/>
  <c r="AL7718" i="3"/>
  <c r="AK7718" i="3"/>
  <c r="AJ7718" i="3"/>
  <c r="AI7718" i="3"/>
  <c r="AH7718" i="3"/>
  <c r="AQ7717" i="3"/>
  <c r="AP7717" i="3"/>
  <c r="AO7717" i="3"/>
  <c r="AN7717" i="3"/>
  <c r="AM7717" i="3"/>
  <c r="AL7717" i="3"/>
  <c r="AK7717" i="3"/>
  <c r="AJ7717" i="3"/>
  <c r="AI7717" i="3"/>
  <c r="AH7717" i="3"/>
  <c r="AQ7716" i="3"/>
  <c r="AP7716" i="3"/>
  <c r="AO7716" i="3"/>
  <c r="AN7716" i="3"/>
  <c r="AM7716" i="3"/>
  <c r="AL7716" i="3"/>
  <c r="AK7716" i="3"/>
  <c r="AJ7716" i="3"/>
  <c r="AI7716" i="3"/>
  <c r="AH7716" i="3"/>
  <c r="AQ7715" i="3"/>
  <c r="AP7715" i="3"/>
  <c r="AO7715" i="3"/>
  <c r="AN7715" i="3"/>
  <c r="AM7715" i="3"/>
  <c r="AL7715" i="3"/>
  <c r="AK7715" i="3"/>
  <c r="AJ7715" i="3"/>
  <c r="AI7715" i="3"/>
  <c r="AH7715" i="3"/>
  <c r="AQ7714" i="3"/>
  <c r="AP7714" i="3"/>
  <c r="AO7714" i="3"/>
  <c r="AN7714" i="3"/>
  <c r="AM7714" i="3"/>
  <c r="AL7714" i="3"/>
  <c r="AK7714" i="3"/>
  <c r="AJ7714" i="3"/>
  <c r="AI7714" i="3"/>
  <c r="AH7714" i="3"/>
  <c r="AQ7713" i="3"/>
  <c r="AP7713" i="3"/>
  <c r="AO7713" i="3"/>
  <c r="AN7713" i="3"/>
  <c r="AM7713" i="3"/>
  <c r="AL7713" i="3"/>
  <c r="AK7713" i="3"/>
  <c r="AJ7713" i="3"/>
  <c r="AI7713" i="3"/>
  <c r="AH7713" i="3"/>
  <c r="AQ7712" i="3"/>
  <c r="AP7712" i="3"/>
  <c r="AO7712" i="3"/>
  <c r="AN7712" i="3"/>
  <c r="AM7712" i="3"/>
  <c r="AL7712" i="3"/>
  <c r="AK7712" i="3"/>
  <c r="AJ7712" i="3"/>
  <c r="AI7712" i="3"/>
  <c r="AH7712" i="3"/>
  <c r="AQ7711" i="3"/>
  <c r="AP7711" i="3"/>
  <c r="AO7711" i="3"/>
  <c r="AN7711" i="3"/>
  <c r="AM7711" i="3"/>
  <c r="AL7711" i="3"/>
  <c r="AK7711" i="3"/>
  <c r="AJ7711" i="3"/>
  <c r="AI7711" i="3"/>
  <c r="AH7711" i="3"/>
  <c r="AQ7710" i="3"/>
  <c r="AP7710" i="3"/>
  <c r="AO7710" i="3"/>
  <c r="AN7710" i="3"/>
  <c r="AM7710" i="3"/>
  <c r="AL7710" i="3"/>
  <c r="AK7710" i="3"/>
  <c r="AJ7710" i="3"/>
  <c r="AI7710" i="3"/>
  <c r="AH7710" i="3"/>
  <c r="AQ7709" i="3"/>
  <c r="AP7709" i="3"/>
  <c r="AO7709" i="3"/>
  <c r="AN7709" i="3"/>
  <c r="AM7709" i="3"/>
  <c r="AL7709" i="3"/>
  <c r="AK7709" i="3"/>
  <c r="AJ7709" i="3"/>
  <c r="AI7709" i="3"/>
  <c r="AH7709" i="3"/>
  <c r="AQ7708" i="3"/>
  <c r="AP7708" i="3"/>
  <c r="AO7708" i="3"/>
  <c r="AN7708" i="3"/>
  <c r="AM7708" i="3"/>
  <c r="AL7708" i="3"/>
  <c r="AK7708" i="3"/>
  <c r="AJ7708" i="3"/>
  <c r="AI7708" i="3"/>
  <c r="AH7708" i="3"/>
  <c r="AQ7707" i="3"/>
  <c r="AP7707" i="3"/>
  <c r="AO7707" i="3"/>
  <c r="AN7707" i="3"/>
  <c r="AM7707" i="3"/>
  <c r="AL7707" i="3"/>
  <c r="AK7707" i="3"/>
  <c r="AJ7707" i="3"/>
  <c r="AI7707" i="3"/>
  <c r="AH7707" i="3"/>
  <c r="AQ7706" i="3"/>
  <c r="AP7706" i="3"/>
  <c r="AO7706" i="3"/>
  <c r="AN7706" i="3"/>
  <c r="AM7706" i="3"/>
  <c r="AL7706" i="3"/>
  <c r="AK7706" i="3"/>
  <c r="AJ7706" i="3"/>
  <c r="AI7706" i="3"/>
  <c r="AH7706" i="3"/>
  <c r="AQ7705" i="3"/>
  <c r="AP7705" i="3"/>
  <c r="AO7705" i="3"/>
  <c r="AN7705" i="3"/>
  <c r="AM7705" i="3"/>
  <c r="AL7705" i="3"/>
  <c r="AK7705" i="3"/>
  <c r="AJ7705" i="3"/>
  <c r="AI7705" i="3"/>
  <c r="AH7705" i="3"/>
  <c r="AQ7704" i="3"/>
  <c r="AP7704" i="3"/>
  <c r="AO7704" i="3"/>
  <c r="AN7704" i="3"/>
  <c r="AM7704" i="3"/>
  <c r="AL7704" i="3"/>
  <c r="AK7704" i="3"/>
  <c r="AJ7704" i="3"/>
  <c r="AI7704" i="3"/>
  <c r="AH7704" i="3"/>
  <c r="AQ7703" i="3"/>
  <c r="AP7703" i="3"/>
  <c r="AO7703" i="3"/>
  <c r="AN7703" i="3"/>
  <c r="AM7703" i="3"/>
  <c r="AL7703" i="3"/>
  <c r="AK7703" i="3"/>
  <c r="AJ7703" i="3"/>
  <c r="AI7703" i="3"/>
  <c r="AH7703" i="3"/>
  <c r="AQ7702" i="3"/>
  <c r="AP7702" i="3"/>
  <c r="AO7702" i="3"/>
  <c r="AN7702" i="3"/>
  <c r="AM7702" i="3"/>
  <c r="AL7702" i="3"/>
  <c r="AK7702" i="3"/>
  <c r="AJ7702" i="3"/>
  <c r="AI7702" i="3"/>
  <c r="AH7702" i="3"/>
  <c r="AQ7701" i="3"/>
  <c r="AP7701" i="3"/>
  <c r="AO7701" i="3"/>
  <c r="AN7701" i="3"/>
  <c r="AM7701" i="3"/>
  <c r="AL7701" i="3"/>
  <c r="AK7701" i="3"/>
  <c r="AJ7701" i="3"/>
  <c r="AI7701" i="3"/>
  <c r="AH7701" i="3"/>
  <c r="AQ7700" i="3"/>
  <c r="AP7700" i="3"/>
  <c r="AO7700" i="3"/>
  <c r="AN7700" i="3"/>
  <c r="AM7700" i="3"/>
  <c r="AL7700" i="3"/>
  <c r="AK7700" i="3"/>
  <c r="AJ7700" i="3"/>
  <c r="AI7700" i="3"/>
  <c r="AH7700" i="3"/>
  <c r="AQ7699" i="3"/>
  <c r="AP7699" i="3"/>
  <c r="AO7699" i="3"/>
  <c r="AN7699" i="3"/>
  <c r="AM7699" i="3"/>
  <c r="AL7699" i="3"/>
  <c r="AK7699" i="3"/>
  <c r="AJ7699" i="3"/>
  <c r="AI7699" i="3"/>
  <c r="AH7699" i="3"/>
  <c r="AQ7698" i="3"/>
  <c r="AP7698" i="3"/>
  <c r="AO7698" i="3"/>
  <c r="AN7698" i="3"/>
  <c r="AM7698" i="3"/>
  <c r="AL7698" i="3"/>
  <c r="AK7698" i="3"/>
  <c r="AJ7698" i="3"/>
  <c r="AI7698" i="3"/>
  <c r="AH7698" i="3"/>
  <c r="AQ7697" i="3"/>
  <c r="AP7697" i="3"/>
  <c r="AO7697" i="3"/>
  <c r="AN7697" i="3"/>
  <c r="AM7697" i="3"/>
  <c r="AL7697" i="3"/>
  <c r="AK7697" i="3"/>
  <c r="AJ7697" i="3"/>
  <c r="AI7697" i="3"/>
  <c r="AH7697" i="3"/>
  <c r="AQ7696" i="3"/>
  <c r="AP7696" i="3"/>
  <c r="AO7696" i="3"/>
  <c r="AN7696" i="3"/>
  <c r="AM7696" i="3"/>
  <c r="AL7696" i="3"/>
  <c r="AK7696" i="3"/>
  <c r="AJ7696" i="3"/>
  <c r="AI7696" i="3"/>
  <c r="AH7696" i="3"/>
  <c r="AQ7695" i="3"/>
  <c r="AP7695" i="3"/>
  <c r="AO7695" i="3"/>
  <c r="AN7695" i="3"/>
  <c r="AM7695" i="3"/>
  <c r="AL7695" i="3"/>
  <c r="AK7695" i="3"/>
  <c r="AJ7695" i="3"/>
  <c r="AI7695" i="3"/>
  <c r="AH7695" i="3"/>
  <c r="AQ7694" i="3"/>
  <c r="AP7694" i="3"/>
  <c r="AO7694" i="3"/>
  <c r="AN7694" i="3"/>
  <c r="AM7694" i="3"/>
  <c r="AL7694" i="3"/>
  <c r="AK7694" i="3"/>
  <c r="AJ7694" i="3"/>
  <c r="AI7694" i="3"/>
  <c r="AH7694" i="3"/>
  <c r="AQ7693" i="3"/>
  <c r="AP7693" i="3"/>
  <c r="AO7693" i="3"/>
  <c r="AN7693" i="3"/>
  <c r="AM7693" i="3"/>
  <c r="AL7693" i="3"/>
  <c r="AK7693" i="3"/>
  <c r="AJ7693" i="3"/>
  <c r="AI7693" i="3"/>
  <c r="AH7693" i="3"/>
  <c r="AQ7692" i="3"/>
  <c r="AP7692" i="3"/>
  <c r="AO7692" i="3"/>
  <c r="AN7692" i="3"/>
  <c r="AM7692" i="3"/>
  <c r="AL7692" i="3"/>
  <c r="AK7692" i="3"/>
  <c r="AJ7692" i="3"/>
  <c r="AI7692" i="3"/>
  <c r="AH7692" i="3"/>
  <c r="AQ7691" i="3"/>
  <c r="AP7691" i="3"/>
  <c r="AO7691" i="3"/>
  <c r="AN7691" i="3"/>
  <c r="AM7691" i="3"/>
  <c r="AL7691" i="3"/>
  <c r="AK7691" i="3"/>
  <c r="AJ7691" i="3"/>
  <c r="AI7691" i="3"/>
  <c r="AH7691" i="3"/>
  <c r="AQ7690" i="3"/>
  <c r="AP7690" i="3"/>
  <c r="AO7690" i="3"/>
  <c r="AN7690" i="3"/>
  <c r="AM7690" i="3"/>
  <c r="AL7690" i="3"/>
  <c r="AK7690" i="3"/>
  <c r="AJ7690" i="3"/>
  <c r="AI7690" i="3"/>
  <c r="AH7690" i="3"/>
  <c r="AQ7689" i="3"/>
  <c r="AP7689" i="3"/>
  <c r="AO7689" i="3"/>
  <c r="AN7689" i="3"/>
  <c r="AM7689" i="3"/>
  <c r="AL7689" i="3"/>
  <c r="AK7689" i="3"/>
  <c r="AJ7689" i="3"/>
  <c r="AI7689" i="3"/>
  <c r="AH7689" i="3"/>
  <c r="AQ7688" i="3"/>
  <c r="AP7688" i="3"/>
  <c r="AO7688" i="3"/>
  <c r="AN7688" i="3"/>
  <c r="AM7688" i="3"/>
  <c r="AL7688" i="3"/>
  <c r="AK7688" i="3"/>
  <c r="AJ7688" i="3"/>
  <c r="AI7688" i="3"/>
  <c r="AH7688" i="3"/>
  <c r="AQ7687" i="3"/>
  <c r="AP7687" i="3"/>
  <c r="AO7687" i="3"/>
  <c r="AN7687" i="3"/>
  <c r="AM7687" i="3"/>
  <c r="AL7687" i="3"/>
  <c r="AK7687" i="3"/>
  <c r="AJ7687" i="3"/>
  <c r="AI7687" i="3"/>
  <c r="AH7687" i="3"/>
  <c r="AQ7686" i="3"/>
  <c r="AP7686" i="3"/>
  <c r="AO7686" i="3"/>
  <c r="AN7686" i="3"/>
  <c r="AM7686" i="3"/>
  <c r="AL7686" i="3"/>
  <c r="AK7686" i="3"/>
  <c r="AJ7686" i="3"/>
  <c r="AI7686" i="3"/>
  <c r="AH7686" i="3"/>
  <c r="AQ7685" i="3"/>
  <c r="AP7685" i="3"/>
  <c r="AO7685" i="3"/>
  <c r="AN7685" i="3"/>
  <c r="AM7685" i="3"/>
  <c r="AL7685" i="3"/>
  <c r="AK7685" i="3"/>
  <c r="AJ7685" i="3"/>
  <c r="AI7685" i="3"/>
  <c r="AH7685" i="3"/>
  <c r="AQ7684" i="3"/>
  <c r="AP7684" i="3"/>
  <c r="AO7684" i="3"/>
  <c r="AN7684" i="3"/>
  <c r="AM7684" i="3"/>
  <c r="AL7684" i="3"/>
  <c r="AK7684" i="3"/>
  <c r="AJ7684" i="3"/>
  <c r="AI7684" i="3"/>
  <c r="AH7684" i="3"/>
  <c r="AQ7683" i="3"/>
  <c r="AP7683" i="3"/>
  <c r="AO7683" i="3"/>
  <c r="AN7683" i="3"/>
  <c r="AM7683" i="3"/>
  <c r="AL7683" i="3"/>
  <c r="AK7683" i="3"/>
  <c r="AJ7683" i="3"/>
  <c r="AI7683" i="3"/>
  <c r="AH7683" i="3"/>
  <c r="AQ7682" i="3"/>
  <c r="AP7682" i="3"/>
  <c r="AO7682" i="3"/>
  <c r="AN7682" i="3"/>
  <c r="AM7682" i="3"/>
  <c r="AL7682" i="3"/>
  <c r="AK7682" i="3"/>
  <c r="AJ7682" i="3"/>
  <c r="AI7682" i="3"/>
  <c r="AH7682" i="3"/>
  <c r="AQ7681" i="3"/>
  <c r="AP7681" i="3"/>
  <c r="AO7681" i="3"/>
  <c r="AN7681" i="3"/>
  <c r="AM7681" i="3"/>
  <c r="AL7681" i="3"/>
  <c r="AK7681" i="3"/>
  <c r="AJ7681" i="3"/>
  <c r="AI7681" i="3"/>
  <c r="AH7681" i="3"/>
  <c r="AQ7680" i="3"/>
  <c r="AP7680" i="3"/>
  <c r="AO7680" i="3"/>
  <c r="AN7680" i="3"/>
  <c r="AM7680" i="3"/>
  <c r="AL7680" i="3"/>
  <c r="AK7680" i="3"/>
  <c r="AJ7680" i="3"/>
  <c r="AI7680" i="3"/>
  <c r="AH7680" i="3"/>
  <c r="AQ7679" i="3"/>
  <c r="AP7679" i="3"/>
  <c r="AO7679" i="3"/>
  <c r="AN7679" i="3"/>
  <c r="AM7679" i="3"/>
  <c r="AL7679" i="3"/>
  <c r="AK7679" i="3"/>
  <c r="AJ7679" i="3"/>
  <c r="AI7679" i="3"/>
  <c r="AH7679" i="3"/>
  <c r="AQ7678" i="3"/>
  <c r="AP7678" i="3"/>
  <c r="AO7678" i="3"/>
  <c r="AN7678" i="3"/>
  <c r="AM7678" i="3"/>
  <c r="AL7678" i="3"/>
  <c r="AK7678" i="3"/>
  <c r="AJ7678" i="3"/>
  <c r="AI7678" i="3"/>
  <c r="AH7678" i="3"/>
  <c r="AQ7677" i="3"/>
  <c r="AP7677" i="3"/>
  <c r="AO7677" i="3"/>
  <c r="AN7677" i="3"/>
  <c r="AM7677" i="3"/>
  <c r="AL7677" i="3"/>
  <c r="AK7677" i="3"/>
  <c r="AJ7677" i="3"/>
  <c r="AI7677" i="3"/>
  <c r="AH7677" i="3"/>
  <c r="AQ7676" i="3"/>
  <c r="AP7676" i="3"/>
  <c r="AO7676" i="3"/>
  <c r="AN7676" i="3"/>
  <c r="AM7676" i="3"/>
  <c r="AL7676" i="3"/>
  <c r="AK7676" i="3"/>
  <c r="AJ7676" i="3"/>
  <c r="AI7676" i="3"/>
  <c r="AH7676" i="3"/>
  <c r="AQ7675" i="3"/>
  <c r="AP7675" i="3"/>
  <c r="AO7675" i="3"/>
  <c r="AN7675" i="3"/>
  <c r="AM7675" i="3"/>
  <c r="AL7675" i="3"/>
  <c r="AK7675" i="3"/>
  <c r="AJ7675" i="3"/>
  <c r="AI7675" i="3"/>
  <c r="AH7675" i="3"/>
  <c r="AQ7674" i="3"/>
  <c r="AP7674" i="3"/>
  <c r="AO7674" i="3"/>
  <c r="AN7674" i="3"/>
  <c r="AM7674" i="3"/>
  <c r="AL7674" i="3"/>
  <c r="AK7674" i="3"/>
  <c r="AJ7674" i="3"/>
  <c r="AI7674" i="3"/>
  <c r="AH7674" i="3"/>
  <c r="AQ7673" i="3"/>
  <c r="AP7673" i="3"/>
  <c r="AO7673" i="3"/>
  <c r="AN7673" i="3"/>
  <c r="AM7673" i="3"/>
  <c r="AL7673" i="3"/>
  <c r="AK7673" i="3"/>
  <c r="AJ7673" i="3"/>
  <c r="AI7673" i="3"/>
  <c r="AH7673" i="3"/>
  <c r="AQ7672" i="3"/>
  <c r="AP7672" i="3"/>
  <c r="AO7672" i="3"/>
  <c r="AN7672" i="3"/>
  <c r="AM7672" i="3"/>
  <c r="AL7672" i="3"/>
  <c r="AK7672" i="3"/>
  <c r="AJ7672" i="3"/>
  <c r="AI7672" i="3"/>
  <c r="AH7672" i="3"/>
  <c r="AQ7671" i="3"/>
  <c r="AP7671" i="3"/>
  <c r="AO7671" i="3"/>
  <c r="AN7671" i="3"/>
  <c r="AM7671" i="3"/>
  <c r="AL7671" i="3"/>
  <c r="AK7671" i="3"/>
  <c r="AJ7671" i="3"/>
  <c r="AI7671" i="3"/>
  <c r="AH7671" i="3"/>
  <c r="AQ7670" i="3"/>
  <c r="AP7670" i="3"/>
  <c r="AO7670" i="3"/>
  <c r="AN7670" i="3"/>
  <c r="AM7670" i="3"/>
  <c r="AL7670" i="3"/>
  <c r="AK7670" i="3"/>
  <c r="AJ7670" i="3"/>
  <c r="AI7670" i="3"/>
  <c r="AH7670" i="3"/>
  <c r="AQ7669" i="3"/>
  <c r="AP7669" i="3"/>
  <c r="AO7669" i="3"/>
  <c r="AN7669" i="3"/>
  <c r="AM7669" i="3"/>
  <c r="AL7669" i="3"/>
  <c r="AK7669" i="3"/>
  <c r="AJ7669" i="3"/>
  <c r="AI7669" i="3"/>
  <c r="AH7669" i="3"/>
  <c r="AQ7668" i="3"/>
  <c r="AP7668" i="3"/>
  <c r="AO7668" i="3"/>
  <c r="AN7668" i="3"/>
  <c r="AM7668" i="3"/>
  <c r="AL7668" i="3"/>
  <c r="AK7668" i="3"/>
  <c r="AJ7668" i="3"/>
  <c r="AI7668" i="3"/>
  <c r="AH7668" i="3"/>
  <c r="AQ7667" i="3"/>
  <c r="AP7667" i="3"/>
  <c r="AO7667" i="3"/>
  <c r="AN7667" i="3"/>
  <c r="AM7667" i="3"/>
  <c r="AL7667" i="3"/>
  <c r="AK7667" i="3"/>
  <c r="AJ7667" i="3"/>
  <c r="AI7667" i="3"/>
  <c r="AH7667" i="3"/>
  <c r="AQ7666" i="3"/>
  <c r="AP7666" i="3"/>
  <c r="AO7666" i="3"/>
  <c r="AN7666" i="3"/>
  <c r="AM7666" i="3"/>
  <c r="AL7666" i="3"/>
  <c r="AK7666" i="3"/>
  <c r="AJ7666" i="3"/>
  <c r="AI7666" i="3"/>
  <c r="AH7666" i="3"/>
  <c r="AQ7665" i="3"/>
  <c r="AP7665" i="3"/>
  <c r="AO7665" i="3"/>
  <c r="AN7665" i="3"/>
  <c r="AM7665" i="3"/>
  <c r="AL7665" i="3"/>
  <c r="AK7665" i="3"/>
  <c r="AJ7665" i="3"/>
  <c r="AI7665" i="3"/>
  <c r="AH7665" i="3"/>
  <c r="AQ7664" i="3"/>
  <c r="AP7664" i="3"/>
  <c r="AO7664" i="3"/>
  <c r="AN7664" i="3"/>
  <c r="AM7664" i="3"/>
  <c r="AL7664" i="3"/>
  <c r="AK7664" i="3"/>
  <c r="AJ7664" i="3"/>
  <c r="AI7664" i="3"/>
  <c r="AH7664" i="3"/>
  <c r="AQ7663" i="3"/>
  <c r="AP7663" i="3"/>
  <c r="AO7663" i="3"/>
  <c r="AN7663" i="3"/>
  <c r="AM7663" i="3"/>
  <c r="AL7663" i="3"/>
  <c r="AK7663" i="3"/>
  <c r="AJ7663" i="3"/>
  <c r="AI7663" i="3"/>
  <c r="AH7663" i="3"/>
  <c r="AQ7662" i="3"/>
  <c r="AP7662" i="3"/>
  <c r="AO7662" i="3"/>
  <c r="AN7662" i="3"/>
  <c r="AM7662" i="3"/>
  <c r="AL7662" i="3"/>
  <c r="AK7662" i="3"/>
  <c r="AJ7662" i="3"/>
  <c r="AI7662" i="3"/>
  <c r="AH7662" i="3"/>
  <c r="AQ7661" i="3"/>
  <c r="AP7661" i="3"/>
  <c r="AO7661" i="3"/>
  <c r="AN7661" i="3"/>
  <c r="AM7661" i="3"/>
  <c r="AL7661" i="3"/>
  <c r="AK7661" i="3"/>
  <c r="AJ7661" i="3"/>
  <c r="AI7661" i="3"/>
  <c r="AH7661" i="3"/>
  <c r="AQ7660" i="3"/>
  <c r="AP7660" i="3"/>
  <c r="AO7660" i="3"/>
  <c r="AN7660" i="3"/>
  <c r="AM7660" i="3"/>
  <c r="AL7660" i="3"/>
  <c r="AK7660" i="3"/>
  <c r="AJ7660" i="3"/>
  <c r="AI7660" i="3"/>
  <c r="AH7660" i="3"/>
  <c r="AQ7659" i="3"/>
  <c r="AP7659" i="3"/>
  <c r="AO7659" i="3"/>
  <c r="AN7659" i="3"/>
  <c r="AM7659" i="3"/>
  <c r="AL7659" i="3"/>
  <c r="AK7659" i="3"/>
  <c r="AJ7659" i="3"/>
  <c r="AI7659" i="3"/>
  <c r="AH7659" i="3"/>
  <c r="AQ7658" i="3"/>
  <c r="AP7658" i="3"/>
  <c r="AO7658" i="3"/>
  <c r="AN7658" i="3"/>
  <c r="AM7658" i="3"/>
  <c r="AL7658" i="3"/>
  <c r="AK7658" i="3"/>
  <c r="AJ7658" i="3"/>
  <c r="AI7658" i="3"/>
  <c r="AH7658" i="3"/>
  <c r="AQ7657" i="3"/>
  <c r="AP7657" i="3"/>
  <c r="AO7657" i="3"/>
  <c r="AN7657" i="3"/>
  <c r="AM7657" i="3"/>
  <c r="AL7657" i="3"/>
  <c r="AK7657" i="3"/>
  <c r="AJ7657" i="3"/>
  <c r="AI7657" i="3"/>
  <c r="AH7657" i="3"/>
  <c r="AQ7656" i="3"/>
  <c r="AP7656" i="3"/>
  <c r="AO7656" i="3"/>
  <c r="AN7656" i="3"/>
  <c r="AM7656" i="3"/>
  <c r="AL7656" i="3"/>
  <c r="AK7656" i="3"/>
  <c r="AJ7656" i="3"/>
  <c r="AI7656" i="3"/>
  <c r="AH7656" i="3"/>
  <c r="AQ7655" i="3"/>
  <c r="AP7655" i="3"/>
  <c r="AO7655" i="3"/>
  <c r="AN7655" i="3"/>
  <c r="AM7655" i="3"/>
  <c r="AL7655" i="3"/>
  <c r="AK7655" i="3"/>
  <c r="AJ7655" i="3"/>
  <c r="AI7655" i="3"/>
  <c r="AH7655" i="3"/>
  <c r="AQ7654" i="3"/>
  <c r="AP7654" i="3"/>
  <c r="AO7654" i="3"/>
  <c r="AN7654" i="3"/>
  <c r="AM7654" i="3"/>
  <c r="AL7654" i="3"/>
  <c r="AK7654" i="3"/>
  <c r="AJ7654" i="3"/>
  <c r="AI7654" i="3"/>
  <c r="AH7654" i="3"/>
  <c r="AQ7653" i="3"/>
  <c r="AP7653" i="3"/>
  <c r="AO7653" i="3"/>
  <c r="AN7653" i="3"/>
  <c r="AM7653" i="3"/>
  <c r="AL7653" i="3"/>
  <c r="AK7653" i="3"/>
  <c r="AJ7653" i="3"/>
  <c r="AI7653" i="3"/>
  <c r="AH7653" i="3"/>
  <c r="AQ7652" i="3"/>
  <c r="AP7652" i="3"/>
  <c r="AO7652" i="3"/>
  <c r="AN7652" i="3"/>
  <c r="AM7652" i="3"/>
  <c r="AL7652" i="3"/>
  <c r="AK7652" i="3"/>
  <c r="AJ7652" i="3"/>
  <c r="AI7652" i="3"/>
  <c r="AH7652" i="3"/>
  <c r="AQ7651" i="3"/>
  <c r="AP7651" i="3"/>
  <c r="AO7651" i="3"/>
  <c r="AN7651" i="3"/>
  <c r="AM7651" i="3"/>
  <c r="AL7651" i="3"/>
  <c r="AK7651" i="3"/>
  <c r="AJ7651" i="3"/>
  <c r="AI7651" i="3"/>
  <c r="AH7651" i="3"/>
  <c r="AQ7650" i="3"/>
  <c r="AP7650" i="3"/>
  <c r="AO7650" i="3"/>
  <c r="AN7650" i="3"/>
  <c r="AM7650" i="3"/>
  <c r="AL7650" i="3"/>
  <c r="AK7650" i="3"/>
  <c r="AJ7650" i="3"/>
  <c r="AI7650" i="3"/>
  <c r="AH7650" i="3"/>
  <c r="AQ7649" i="3"/>
  <c r="AP7649" i="3"/>
  <c r="AO7649" i="3"/>
  <c r="AN7649" i="3"/>
  <c r="AM7649" i="3"/>
  <c r="AL7649" i="3"/>
  <c r="AK7649" i="3"/>
  <c r="AJ7649" i="3"/>
  <c r="AI7649" i="3"/>
  <c r="AH7649" i="3"/>
  <c r="AQ7648" i="3"/>
  <c r="AP7648" i="3"/>
  <c r="AO7648" i="3"/>
  <c r="AN7648" i="3"/>
  <c r="AM7648" i="3"/>
  <c r="AL7648" i="3"/>
  <c r="AK7648" i="3"/>
  <c r="AJ7648" i="3"/>
  <c r="AI7648" i="3"/>
  <c r="AH7648" i="3"/>
  <c r="AQ7647" i="3"/>
  <c r="AP7647" i="3"/>
  <c r="AO7647" i="3"/>
  <c r="AN7647" i="3"/>
  <c r="AM7647" i="3"/>
  <c r="AL7647" i="3"/>
  <c r="AK7647" i="3"/>
  <c r="AJ7647" i="3"/>
  <c r="AI7647" i="3"/>
  <c r="AH7647" i="3"/>
  <c r="AQ7646" i="3"/>
  <c r="AP7646" i="3"/>
  <c r="AO7646" i="3"/>
  <c r="AN7646" i="3"/>
  <c r="AM7646" i="3"/>
  <c r="AL7646" i="3"/>
  <c r="AK7646" i="3"/>
  <c r="AJ7646" i="3"/>
  <c r="AI7646" i="3"/>
  <c r="AH7646" i="3"/>
  <c r="AQ7645" i="3"/>
  <c r="AP7645" i="3"/>
  <c r="AO7645" i="3"/>
  <c r="AN7645" i="3"/>
  <c r="AM7645" i="3"/>
  <c r="AL7645" i="3"/>
  <c r="AK7645" i="3"/>
  <c r="AJ7645" i="3"/>
  <c r="AI7645" i="3"/>
  <c r="AH7645" i="3"/>
  <c r="AQ7644" i="3"/>
  <c r="AP7644" i="3"/>
  <c r="AO7644" i="3"/>
  <c r="AN7644" i="3"/>
  <c r="AM7644" i="3"/>
  <c r="AL7644" i="3"/>
  <c r="AK7644" i="3"/>
  <c r="AJ7644" i="3"/>
  <c r="AI7644" i="3"/>
  <c r="AH7644" i="3"/>
  <c r="AQ7643" i="3"/>
  <c r="AP7643" i="3"/>
  <c r="AO7643" i="3"/>
  <c r="AN7643" i="3"/>
  <c r="AM7643" i="3"/>
  <c r="AL7643" i="3"/>
  <c r="AK7643" i="3"/>
  <c r="AJ7643" i="3"/>
  <c r="AI7643" i="3"/>
  <c r="AH7643" i="3"/>
  <c r="AQ7642" i="3"/>
  <c r="AP7642" i="3"/>
  <c r="AO7642" i="3"/>
  <c r="AN7642" i="3"/>
  <c r="AM7642" i="3"/>
  <c r="AL7642" i="3"/>
  <c r="AK7642" i="3"/>
  <c r="AJ7642" i="3"/>
  <c r="AI7642" i="3"/>
  <c r="AH7642" i="3"/>
  <c r="AQ7641" i="3"/>
  <c r="AP7641" i="3"/>
  <c r="AO7641" i="3"/>
  <c r="AN7641" i="3"/>
  <c r="AM7641" i="3"/>
  <c r="AL7641" i="3"/>
  <c r="AK7641" i="3"/>
  <c r="AJ7641" i="3"/>
  <c r="AI7641" i="3"/>
  <c r="AH7641" i="3"/>
  <c r="AQ7640" i="3"/>
  <c r="AP7640" i="3"/>
  <c r="AO7640" i="3"/>
  <c r="AN7640" i="3"/>
  <c r="AM7640" i="3"/>
  <c r="AL7640" i="3"/>
  <c r="AK7640" i="3"/>
  <c r="AJ7640" i="3"/>
  <c r="AI7640" i="3"/>
  <c r="AH7640" i="3"/>
  <c r="AQ7639" i="3"/>
  <c r="AP7639" i="3"/>
  <c r="AO7639" i="3"/>
  <c r="AN7639" i="3"/>
  <c r="AM7639" i="3"/>
  <c r="AL7639" i="3"/>
  <c r="AK7639" i="3"/>
  <c r="AJ7639" i="3"/>
  <c r="AI7639" i="3"/>
  <c r="AH7639" i="3"/>
  <c r="AQ7638" i="3"/>
  <c r="AP7638" i="3"/>
  <c r="AO7638" i="3"/>
  <c r="AN7638" i="3"/>
  <c r="AM7638" i="3"/>
  <c r="AL7638" i="3"/>
  <c r="AK7638" i="3"/>
  <c r="AJ7638" i="3"/>
  <c r="AI7638" i="3"/>
  <c r="AH7638" i="3"/>
  <c r="AQ7637" i="3"/>
  <c r="AP7637" i="3"/>
  <c r="AO7637" i="3"/>
  <c r="AN7637" i="3"/>
  <c r="AM7637" i="3"/>
  <c r="AL7637" i="3"/>
  <c r="AK7637" i="3"/>
  <c r="AJ7637" i="3"/>
  <c r="AI7637" i="3"/>
  <c r="AH7637" i="3"/>
  <c r="AQ7636" i="3"/>
  <c r="AP7636" i="3"/>
  <c r="AO7636" i="3"/>
  <c r="AN7636" i="3"/>
  <c r="AM7636" i="3"/>
  <c r="AL7636" i="3"/>
  <c r="AK7636" i="3"/>
  <c r="AJ7636" i="3"/>
  <c r="AI7636" i="3"/>
  <c r="AH7636" i="3"/>
  <c r="AQ7635" i="3"/>
  <c r="AP7635" i="3"/>
  <c r="AO7635" i="3"/>
  <c r="AN7635" i="3"/>
  <c r="AM7635" i="3"/>
  <c r="AL7635" i="3"/>
  <c r="AK7635" i="3"/>
  <c r="AJ7635" i="3"/>
  <c r="AI7635" i="3"/>
  <c r="AH7635" i="3"/>
  <c r="AQ7634" i="3"/>
  <c r="AP7634" i="3"/>
  <c r="AO7634" i="3"/>
  <c r="AN7634" i="3"/>
  <c r="AM7634" i="3"/>
  <c r="AL7634" i="3"/>
  <c r="AK7634" i="3"/>
  <c r="AJ7634" i="3"/>
  <c r="AI7634" i="3"/>
  <c r="AH7634" i="3"/>
  <c r="AQ7633" i="3"/>
  <c r="AP7633" i="3"/>
  <c r="AO7633" i="3"/>
  <c r="AN7633" i="3"/>
  <c r="AM7633" i="3"/>
  <c r="AL7633" i="3"/>
  <c r="AK7633" i="3"/>
  <c r="AJ7633" i="3"/>
  <c r="AI7633" i="3"/>
  <c r="AH7633" i="3"/>
  <c r="AQ7632" i="3"/>
  <c r="AP7632" i="3"/>
  <c r="AO7632" i="3"/>
  <c r="AN7632" i="3"/>
  <c r="AM7632" i="3"/>
  <c r="AL7632" i="3"/>
  <c r="AK7632" i="3"/>
  <c r="AJ7632" i="3"/>
  <c r="AI7632" i="3"/>
  <c r="AH7632" i="3"/>
  <c r="AQ7631" i="3"/>
  <c r="AP7631" i="3"/>
  <c r="AO7631" i="3"/>
  <c r="AN7631" i="3"/>
  <c r="AM7631" i="3"/>
  <c r="AL7631" i="3"/>
  <c r="AK7631" i="3"/>
  <c r="AJ7631" i="3"/>
  <c r="AI7631" i="3"/>
  <c r="AH7631" i="3"/>
  <c r="AQ7630" i="3"/>
  <c r="AP7630" i="3"/>
  <c r="AO7630" i="3"/>
  <c r="AN7630" i="3"/>
  <c r="AM7630" i="3"/>
  <c r="AL7630" i="3"/>
  <c r="AK7630" i="3"/>
  <c r="AJ7630" i="3"/>
  <c r="AI7630" i="3"/>
  <c r="AH7630" i="3"/>
  <c r="AQ7629" i="3"/>
  <c r="AP7629" i="3"/>
  <c r="AO7629" i="3"/>
  <c r="AN7629" i="3"/>
  <c r="AM7629" i="3"/>
  <c r="AL7629" i="3"/>
  <c r="AK7629" i="3"/>
  <c r="AJ7629" i="3"/>
  <c r="AI7629" i="3"/>
  <c r="AH7629" i="3"/>
  <c r="AQ7628" i="3"/>
  <c r="AP7628" i="3"/>
  <c r="AO7628" i="3"/>
  <c r="AN7628" i="3"/>
  <c r="AM7628" i="3"/>
  <c r="AL7628" i="3"/>
  <c r="AK7628" i="3"/>
  <c r="AJ7628" i="3"/>
  <c r="AI7628" i="3"/>
  <c r="AH7628" i="3"/>
  <c r="AQ7627" i="3"/>
  <c r="AP7627" i="3"/>
  <c r="AO7627" i="3"/>
  <c r="AN7627" i="3"/>
  <c r="AM7627" i="3"/>
  <c r="AL7627" i="3"/>
  <c r="AK7627" i="3"/>
  <c r="AJ7627" i="3"/>
  <c r="AI7627" i="3"/>
  <c r="AH7627" i="3"/>
  <c r="AQ7626" i="3"/>
  <c r="AP7626" i="3"/>
  <c r="AO7626" i="3"/>
  <c r="AN7626" i="3"/>
  <c r="AM7626" i="3"/>
  <c r="AL7626" i="3"/>
  <c r="AK7626" i="3"/>
  <c r="AJ7626" i="3"/>
  <c r="AI7626" i="3"/>
  <c r="AH7626" i="3"/>
  <c r="AQ7625" i="3"/>
  <c r="AP7625" i="3"/>
  <c r="AO7625" i="3"/>
  <c r="AN7625" i="3"/>
  <c r="AM7625" i="3"/>
  <c r="AL7625" i="3"/>
  <c r="AK7625" i="3"/>
  <c r="AJ7625" i="3"/>
  <c r="AI7625" i="3"/>
  <c r="AH7625" i="3"/>
  <c r="AQ7624" i="3"/>
  <c r="AP7624" i="3"/>
  <c r="AO7624" i="3"/>
  <c r="AN7624" i="3"/>
  <c r="AM7624" i="3"/>
  <c r="AL7624" i="3"/>
  <c r="AK7624" i="3"/>
  <c r="AJ7624" i="3"/>
  <c r="AI7624" i="3"/>
  <c r="AH7624" i="3"/>
  <c r="AQ7623" i="3"/>
  <c r="AP7623" i="3"/>
  <c r="AO7623" i="3"/>
  <c r="AN7623" i="3"/>
  <c r="AM7623" i="3"/>
  <c r="AL7623" i="3"/>
  <c r="AK7623" i="3"/>
  <c r="AJ7623" i="3"/>
  <c r="AI7623" i="3"/>
  <c r="AH7623" i="3"/>
  <c r="AQ7622" i="3"/>
  <c r="AP7622" i="3"/>
  <c r="AO7622" i="3"/>
  <c r="AN7622" i="3"/>
  <c r="AM7622" i="3"/>
  <c r="AL7622" i="3"/>
  <c r="AK7622" i="3"/>
  <c r="AJ7622" i="3"/>
  <c r="AI7622" i="3"/>
  <c r="AH7622" i="3"/>
  <c r="AQ7621" i="3"/>
  <c r="AP7621" i="3"/>
  <c r="AO7621" i="3"/>
  <c r="AN7621" i="3"/>
  <c r="AM7621" i="3"/>
  <c r="AL7621" i="3"/>
  <c r="AK7621" i="3"/>
  <c r="AJ7621" i="3"/>
  <c r="AI7621" i="3"/>
  <c r="AH7621" i="3"/>
  <c r="AQ7620" i="3"/>
  <c r="AP7620" i="3"/>
  <c r="AO7620" i="3"/>
  <c r="AN7620" i="3"/>
  <c r="AM7620" i="3"/>
  <c r="AL7620" i="3"/>
  <c r="AK7620" i="3"/>
  <c r="AJ7620" i="3"/>
  <c r="AI7620" i="3"/>
  <c r="AH7620" i="3"/>
  <c r="AQ7619" i="3"/>
  <c r="AP7619" i="3"/>
  <c r="AO7619" i="3"/>
  <c r="AN7619" i="3"/>
  <c r="AM7619" i="3"/>
  <c r="AL7619" i="3"/>
  <c r="AK7619" i="3"/>
  <c r="AJ7619" i="3"/>
  <c r="AI7619" i="3"/>
  <c r="AH7619" i="3"/>
  <c r="AQ7618" i="3"/>
  <c r="AP7618" i="3"/>
  <c r="AO7618" i="3"/>
  <c r="AN7618" i="3"/>
  <c r="AM7618" i="3"/>
  <c r="AL7618" i="3"/>
  <c r="AK7618" i="3"/>
  <c r="AJ7618" i="3"/>
  <c r="AI7618" i="3"/>
  <c r="AH7618" i="3"/>
  <c r="AQ7617" i="3"/>
  <c r="AP7617" i="3"/>
  <c r="AO7617" i="3"/>
  <c r="AN7617" i="3"/>
  <c r="AM7617" i="3"/>
  <c r="AL7617" i="3"/>
  <c r="AK7617" i="3"/>
  <c r="AJ7617" i="3"/>
  <c r="AI7617" i="3"/>
  <c r="AH7617" i="3"/>
  <c r="AQ7616" i="3"/>
  <c r="AP7616" i="3"/>
  <c r="AO7616" i="3"/>
  <c r="AN7616" i="3"/>
  <c r="AM7616" i="3"/>
  <c r="AL7616" i="3"/>
  <c r="AK7616" i="3"/>
  <c r="AJ7616" i="3"/>
  <c r="AI7616" i="3"/>
  <c r="AH7616" i="3"/>
  <c r="AQ7615" i="3"/>
  <c r="AP7615" i="3"/>
  <c r="AO7615" i="3"/>
  <c r="AN7615" i="3"/>
  <c r="AM7615" i="3"/>
  <c r="AL7615" i="3"/>
  <c r="AK7615" i="3"/>
  <c r="AJ7615" i="3"/>
  <c r="AI7615" i="3"/>
  <c r="AH7615" i="3"/>
  <c r="AQ7614" i="3"/>
  <c r="AP7614" i="3"/>
  <c r="AO7614" i="3"/>
  <c r="AN7614" i="3"/>
  <c r="AM7614" i="3"/>
  <c r="AL7614" i="3"/>
  <c r="AK7614" i="3"/>
  <c r="AJ7614" i="3"/>
  <c r="AI7614" i="3"/>
  <c r="AH7614" i="3"/>
  <c r="AQ7613" i="3"/>
  <c r="AP7613" i="3"/>
  <c r="AO7613" i="3"/>
  <c r="AN7613" i="3"/>
  <c r="AM7613" i="3"/>
  <c r="AL7613" i="3"/>
  <c r="AK7613" i="3"/>
  <c r="AJ7613" i="3"/>
  <c r="AI7613" i="3"/>
  <c r="AH7613" i="3"/>
  <c r="AQ7612" i="3"/>
  <c r="AP7612" i="3"/>
  <c r="AO7612" i="3"/>
  <c r="AN7612" i="3"/>
  <c r="AM7612" i="3"/>
  <c r="AL7612" i="3"/>
  <c r="AK7612" i="3"/>
  <c r="AJ7612" i="3"/>
  <c r="AI7612" i="3"/>
  <c r="AH7612" i="3"/>
  <c r="AQ7611" i="3"/>
  <c r="AP7611" i="3"/>
  <c r="AO7611" i="3"/>
  <c r="AN7611" i="3"/>
  <c r="AM7611" i="3"/>
  <c r="AL7611" i="3"/>
  <c r="AK7611" i="3"/>
  <c r="AJ7611" i="3"/>
  <c r="AI7611" i="3"/>
  <c r="AH7611" i="3"/>
  <c r="AQ7610" i="3"/>
  <c r="AP7610" i="3"/>
  <c r="AO7610" i="3"/>
  <c r="AN7610" i="3"/>
  <c r="AM7610" i="3"/>
  <c r="AL7610" i="3"/>
  <c r="AK7610" i="3"/>
  <c r="AJ7610" i="3"/>
  <c r="AI7610" i="3"/>
  <c r="AH7610" i="3"/>
  <c r="AQ7609" i="3"/>
  <c r="AP7609" i="3"/>
  <c r="AO7609" i="3"/>
  <c r="AN7609" i="3"/>
  <c r="AM7609" i="3"/>
  <c r="AL7609" i="3"/>
  <c r="AK7609" i="3"/>
  <c r="AJ7609" i="3"/>
  <c r="AI7609" i="3"/>
  <c r="AH7609" i="3"/>
  <c r="AQ7608" i="3"/>
  <c r="AP7608" i="3"/>
  <c r="AO7608" i="3"/>
  <c r="AN7608" i="3"/>
  <c r="AM7608" i="3"/>
  <c r="AL7608" i="3"/>
  <c r="AK7608" i="3"/>
  <c r="AJ7608" i="3"/>
  <c r="AI7608" i="3"/>
  <c r="AH7608" i="3"/>
  <c r="AQ7607" i="3"/>
  <c r="AP7607" i="3"/>
  <c r="AO7607" i="3"/>
  <c r="AN7607" i="3"/>
  <c r="AM7607" i="3"/>
  <c r="AL7607" i="3"/>
  <c r="AK7607" i="3"/>
  <c r="AJ7607" i="3"/>
  <c r="AI7607" i="3"/>
  <c r="AH7607" i="3"/>
  <c r="AQ7606" i="3"/>
  <c r="AP7606" i="3"/>
  <c r="AO7606" i="3"/>
  <c r="AN7606" i="3"/>
  <c r="AM7606" i="3"/>
  <c r="AL7606" i="3"/>
  <c r="AK7606" i="3"/>
  <c r="AJ7606" i="3"/>
  <c r="AI7606" i="3"/>
  <c r="AH7606" i="3"/>
  <c r="AQ7605" i="3"/>
  <c r="AP7605" i="3"/>
  <c r="AO7605" i="3"/>
  <c r="AN7605" i="3"/>
  <c r="AM7605" i="3"/>
  <c r="AL7605" i="3"/>
  <c r="AK7605" i="3"/>
  <c r="AJ7605" i="3"/>
  <c r="AI7605" i="3"/>
  <c r="AH7605" i="3"/>
  <c r="AQ7604" i="3"/>
  <c r="AP7604" i="3"/>
  <c r="AO7604" i="3"/>
  <c r="AN7604" i="3"/>
  <c r="AM7604" i="3"/>
  <c r="AL7604" i="3"/>
  <c r="AK7604" i="3"/>
  <c r="AJ7604" i="3"/>
  <c r="AI7604" i="3"/>
  <c r="AH7604" i="3"/>
  <c r="AQ7603" i="3"/>
  <c r="AP7603" i="3"/>
  <c r="AO7603" i="3"/>
  <c r="AN7603" i="3"/>
  <c r="AM7603" i="3"/>
  <c r="AL7603" i="3"/>
  <c r="AK7603" i="3"/>
  <c r="AJ7603" i="3"/>
  <c r="AI7603" i="3"/>
  <c r="AH7603" i="3"/>
  <c r="AQ7602" i="3"/>
  <c r="AP7602" i="3"/>
  <c r="AO7602" i="3"/>
  <c r="AN7602" i="3"/>
  <c r="AM7602" i="3"/>
  <c r="AL7602" i="3"/>
  <c r="AK7602" i="3"/>
  <c r="AJ7602" i="3"/>
  <c r="AI7602" i="3"/>
  <c r="AH7602" i="3"/>
  <c r="AQ7601" i="3"/>
  <c r="AP7601" i="3"/>
  <c r="AO7601" i="3"/>
  <c r="AN7601" i="3"/>
  <c r="AM7601" i="3"/>
  <c r="AL7601" i="3"/>
  <c r="AK7601" i="3"/>
  <c r="AJ7601" i="3"/>
  <c r="AI7601" i="3"/>
  <c r="AH7601" i="3"/>
  <c r="AQ7600" i="3"/>
  <c r="AP7600" i="3"/>
  <c r="AO7600" i="3"/>
  <c r="AN7600" i="3"/>
  <c r="AM7600" i="3"/>
  <c r="AL7600" i="3"/>
  <c r="AK7600" i="3"/>
  <c r="AJ7600" i="3"/>
  <c r="AI7600" i="3"/>
  <c r="AH7600" i="3"/>
  <c r="AQ7599" i="3"/>
  <c r="AP7599" i="3"/>
  <c r="AO7599" i="3"/>
  <c r="AN7599" i="3"/>
  <c r="AM7599" i="3"/>
  <c r="AL7599" i="3"/>
  <c r="AK7599" i="3"/>
  <c r="AJ7599" i="3"/>
  <c r="AI7599" i="3"/>
  <c r="AH7599" i="3"/>
  <c r="AQ7598" i="3"/>
  <c r="AP7598" i="3"/>
  <c r="AO7598" i="3"/>
  <c r="AN7598" i="3"/>
  <c r="AM7598" i="3"/>
  <c r="AL7598" i="3"/>
  <c r="AK7598" i="3"/>
  <c r="AJ7598" i="3"/>
  <c r="AI7598" i="3"/>
  <c r="AH7598" i="3"/>
  <c r="AQ7597" i="3"/>
  <c r="AP7597" i="3"/>
  <c r="AO7597" i="3"/>
  <c r="AN7597" i="3"/>
  <c r="AM7597" i="3"/>
  <c r="AL7597" i="3"/>
  <c r="AK7597" i="3"/>
  <c r="AJ7597" i="3"/>
  <c r="AI7597" i="3"/>
  <c r="AH7597" i="3"/>
  <c r="AQ7596" i="3"/>
  <c r="AP7596" i="3"/>
  <c r="AO7596" i="3"/>
  <c r="AN7596" i="3"/>
  <c r="AM7596" i="3"/>
  <c r="AL7596" i="3"/>
  <c r="AK7596" i="3"/>
  <c r="AJ7596" i="3"/>
  <c r="AI7596" i="3"/>
  <c r="AH7596" i="3"/>
  <c r="AQ7595" i="3"/>
  <c r="AP7595" i="3"/>
  <c r="AO7595" i="3"/>
  <c r="AN7595" i="3"/>
  <c r="AM7595" i="3"/>
  <c r="AL7595" i="3"/>
  <c r="AK7595" i="3"/>
  <c r="AJ7595" i="3"/>
  <c r="AI7595" i="3"/>
  <c r="AH7595" i="3"/>
  <c r="AQ7594" i="3"/>
  <c r="AP7594" i="3"/>
  <c r="AO7594" i="3"/>
  <c r="AN7594" i="3"/>
  <c r="AM7594" i="3"/>
  <c r="AL7594" i="3"/>
  <c r="AK7594" i="3"/>
  <c r="AJ7594" i="3"/>
  <c r="AI7594" i="3"/>
  <c r="AH7594" i="3"/>
  <c r="AQ7593" i="3"/>
  <c r="AP7593" i="3"/>
  <c r="AO7593" i="3"/>
  <c r="AN7593" i="3"/>
  <c r="AM7593" i="3"/>
  <c r="AL7593" i="3"/>
  <c r="AK7593" i="3"/>
  <c r="AJ7593" i="3"/>
  <c r="AI7593" i="3"/>
  <c r="AH7593" i="3"/>
  <c r="AQ7592" i="3"/>
  <c r="AP7592" i="3"/>
  <c r="AO7592" i="3"/>
  <c r="AN7592" i="3"/>
  <c r="AM7592" i="3"/>
  <c r="AL7592" i="3"/>
  <c r="AK7592" i="3"/>
  <c r="AJ7592" i="3"/>
  <c r="AI7592" i="3"/>
  <c r="AH7592" i="3"/>
  <c r="AQ7591" i="3"/>
  <c r="AP7591" i="3"/>
  <c r="AO7591" i="3"/>
  <c r="AN7591" i="3"/>
  <c r="AM7591" i="3"/>
  <c r="AL7591" i="3"/>
  <c r="AK7591" i="3"/>
  <c r="AJ7591" i="3"/>
  <c r="AI7591" i="3"/>
  <c r="AH7591" i="3"/>
  <c r="AQ7590" i="3"/>
  <c r="AP7590" i="3"/>
  <c r="AO7590" i="3"/>
  <c r="AN7590" i="3"/>
  <c r="AM7590" i="3"/>
  <c r="AL7590" i="3"/>
  <c r="AK7590" i="3"/>
  <c r="AJ7590" i="3"/>
  <c r="AI7590" i="3"/>
  <c r="AH7590" i="3"/>
  <c r="AQ7589" i="3"/>
  <c r="AP7589" i="3"/>
  <c r="AO7589" i="3"/>
  <c r="AN7589" i="3"/>
  <c r="AM7589" i="3"/>
  <c r="AL7589" i="3"/>
  <c r="AK7589" i="3"/>
  <c r="AJ7589" i="3"/>
  <c r="AI7589" i="3"/>
  <c r="AH7589" i="3"/>
  <c r="AQ7588" i="3"/>
  <c r="AP7588" i="3"/>
  <c r="AO7588" i="3"/>
  <c r="AN7588" i="3"/>
  <c r="AM7588" i="3"/>
  <c r="AL7588" i="3"/>
  <c r="AK7588" i="3"/>
  <c r="AJ7588" i="3"/>
  <c r="AI7588" i="3"/>
  <c r="AH7588" i="3"/>
  <c r="AQ7587" i="3"/>
  <c r="AP7587" i="3"/>
  <c r="AO7587" i="3"/>
  <c r="AN7587" i="3"/>
  <c r="AM7587" i="3"/>
  <c r="AL7587" i="3"/>
  <c r="AK7587" i="3"/>
  <c r="AJ7587" i="3"/>
  <c r="AI7587" i="3"/>
  <c r="AH7587" i="3"/>
  <c r="AQ7586" i="3"/>
  <c r="AP7586" i="3"/>
  <c r="AO7586" i="3"/>
  <c r="AN7586" i="3"/>
  <c r="AM7586" i="3"/>
  <c r="AL7586" i="3"/>
  <c r="AK7586" i="3"/>
  <c r="AJ7586" i="3"/>
  <c r="AI7586" i="3"/>
  <c r="AH7586" i="3"/>
  <c r="AQ7585" i="3"/>
  <c r="AP7585" i="3"/>
  <c r="AO7585" i="3"/>
  <c r="AN7585" i="3"/>
  <c r="AM7585" i="3"/>
  <c r="AL7585" i="3"/>
  <c r="AK7585" i="3"/>
  <c r="AJ7585" i="3"/>
  <c r="AI7585" i="3"/>
  <c r="AH7585" i="3"/>
  <c r="AQ7584" i="3"/>
  <c r="AP7584" i="3"/>
  <c r="AO7584" i="3"/>
  <c r="AN7584" i="3"/>
  <c r="AM7584" i="3"/>
  <c r="AL7584" i="3"/>
  <c r="AK7584" i="3"/>
  <c r="AJ7584" i="3"/>
  <c r="AI7584" i="3"/>
  <c r="AH7584" i="3"/>
  <c r="AQ7583" i="3"/>
  <c r="AP7583" i="3"/>
  <c r="AO7583" i="3"/>
  <c r="AN7583" i="3"/>
  <c r="AM7583" i="3"/>
  <c r="AL7583" i="3"/>
  <c r="AK7583" i="3"/>
  <c r="AJ7583" i="3"/>
  <c r="AI7583" i="3"/>
  <c r="AH7583" i="3"/>
  <c r="AQ7582" i="3"/>
  <c r="AP7582" i="3"/>
  <c r="AO7582" i="3"/>
  <c r="AN7582" i="3"/>
  <c r="AM7582" i="3"/>
  <c r="AL7582" i="3"/>
  <c r="AK7582" i="3"/>
  <c r="AJ7582" i="3"/>
  <c r="AI7582" i="3"/>
  <c r="AH7582" i="3"/>
  <c r="AQ7581" i="3"/>
  <c r="AP7581" i="3"/>
  <c r="AO7581" i="3"/>
  <c r="AN7581" i="3"/>
  <c r="AM7581" i="3"/>
  <c r="AL7581" i="3"/>
  <c r="AK7581" i="3"/>
  <c r="AJ7581" i="3"/>
  <c r="AI7581" i="3"/>
  <c r="AH7581" i="3"/>
  <c r="AQ7580" i="3"/>
  <c r="AP7580" i="3"/>
  <c r="AO7580" i="3"/>
  <c r="AN7580" i="3"/>
  <c r="AM7580" i="3"/>
  <c r="AL7580" i="3"/>
  <c r="AK7580" i="3"/>
  <c r="AJ7580" i="3"/>
  <c r="AI7580" i="3"/>
  <c r="AH7580" i="3"/>
  <c r="AQ7579" i="3"/>
  <c r="AP7579" i="3"/>
  <c r="AO7579" i="3"/>
  <c r="AN7579" i="3"/>
  <c r="AM7579" i="3"/>
  <c r="AL7579" i="3"/>
  <c r="AK7579" i="3"/>
  <c r="AJ7579" i="3"/>
  <c r="AI7579" i="3"/>
  <c r="AH7579" i="3"/>
  <c r="AQ7578" i="3"/>
  <c r="AP7578" i="3"/>
  <c r="AO7578" i="3"/>
  <c r="AN7578" i="3"/>
  <c r="AM7578" i="3"/>
  <c r="AL7578" i="3"/>
  <c r="AK7578" i="3"/>
  <c r="AJ7578" i="3"/>
  <c r="AI7578" i="3"/>
  <c r="AH7578" i="3"/>
  <c r="AQ7577" i="3"/>
  <c r="AP7577" i="3"/>
  <c r="AO7577" i="3"/>
  <c r="AN7577" i="3"/>
  <c r="AM7577" i="3"/>
  <c r="AL7577" i="3"/>
  <c r="AK7577" i="3"/>
  <c r="AJ7577" i="3"/>
  <c r="AI7577" i="3"/>
  <c r="AH7577" i="3"/>
  <c r="AQ7576" i="3"/>
  <c r="AP7576" i="3"/>
  <c r="AO7576" i="3"/>
  <c r="AN7576" i="3"/>
  <c r="AM7576" i="3"/>
  <c r="AL7576" i="3"/>
  <c r="AK7576" i="3"/>
  <c r="AJ7576" i="3"/>
  <c r="AI7576" i="3"/>
  <c r="AH7576" i="3"/>
  <c r="AQ7575" i="3"/>
  <c r="AP7575" i="3"/>
  <c r="AO7575" i="3"/>
  <c r="AN7575" i="3"/>
  <c r="AM7575" i="3"/>
  <c r="AL7575" i="3"/>
  <c r="AK7575" i="3"/>
  <c r="AJ7575" i="3"/>
  <c r="AI7575" i="3"/>
  <c r="AH7575" i="3"/>
  <c r="AQ7574" i="3"/>
  <c r="AP7574" i="3"/>
  <c r="AO7574" i="3"/>
  <c r="AN7574" i="3"/>
  <c r="AM7574" i="3"/>
  <c r="AL7574" i="3"/>
  <c r="AK7574" i="3"/>
  <c r="AJ7574" i="3"/>
  <c r="AI7574" i="3"/>
  <c r="AH7574" i="3"/>
  <c r="AQ7573" i="3"/>
  <c r="AP7573" i="3"/>
  <c r="AO7573" i="3"/>
  <c r="AN7573" i="3"/>
  <c r="AM7573" i="3"/>
  <c r="AL7573" i="3"/>
  <c r="AK7573" i="3"/>
  <c r="AJ7573" i="3"/>
  <c r="AI7573" i="3"/>
  <c r="AH7573" i="3"/>
  <c r="AQ7572" i="3"/>
  <c r="AP7572" i="3"/>
  <c r="AO7572" i="3"/>
  <c r="AN7572" i="3"/>
  <c r="AM7572" i="3"/>
  <c r="AL7572" i="3"/>
  <c r="AK7572" i="3"/>
  <c r="AJ7572" i="3"/>
  <c r="AI7572" i="3"/>
  <c r="AH7572" i="3"/>
  <c r="AQ7571" i="3"/>
  <c r="AP7571" i="3"/>
  <c r="AO7571" i="3"/>
  <c r="AN7571" i="3"/>
  <c r="AM7571" i="3"/>
  <c r="AL7571" i="3"/>
  <c r="AK7571" i="3"/>
  <c r="AJ7571" i="3"/>
  <c r="AI7571" i="3"/>
  <c r="AH7571" i="3"/>
  <c r="AQ7570" i="3"/>
  <c r="AP7570" i="3"/>
  <c r="AO7570" i="3"/>
  <c r="AN7570" i="3"/>
  <c r="AM7570" i="3"/>
  <c r="AL7570" i="3"/>
  <c r="AK7570" i="3"/>
  <c r="AJ7570" i="3"/>
  <c r="AI7570" i="3"/>
  <c r="AH7570" i="3"/>
  <c r="AQ7569" i="3"/>
  <c r="AP7569" i="3"/>
  <c r="AO7569" i="3"/>
  <c r="AN7569" i="3"/>
  <c r="AM7569" i="3"/>
  <c r="AL7569" i="3"/>
  <c r="AK7569" i="3"/>
  <c r="AJ7569" i="3"/>
  <c r="AI7569" i="3"/>
  <c r="AH7569" i="3"/>
  <c r="AQ7568" i="3"/>
  <c r="AP7568" i="3"/>
  <c r="AO7568" i="3"/>
  <c r="AN7568" i="3"/>
  <c r="AM7568" i="3"/>
  <c r="AL7568" i="3"/>
  <c r="AK7568" i="3"/>
  <c r="AJ7568" i="3"/>
  <c r="AI7568" i="3"/>
  <c r="AH7568" i="3"/>
  <c r="AQ7567" i="3"/>
  <c r="AP7567" i="3"/>
  <c r="AO7567" i="3"/>
  <c r="AN7567" i="3"/>
  <c r="AM7567" i="3"/>
  <c r="AL7567" i="3"/>
  <c r="AK7567" i="3"/>
  <c r="AJ7567" i="3"/>
  <c r="AI7567" i="3"/>
  <c r="AH7567" i="3"/>
  <c r="AQ7566" i="3"/>
  <c r="AP7566" i="3"/>
  <c r="AO7566" i="3"/>
  <c r="AN7566" i="3"/>
  <c r="AM7566" i="3"/>
  <c r="AL7566" i="3"/>
  <c r="AK7566" i="3"/>
  <c r="AJ7566" i="3"/>
  <c r="AI7566" i="3"/>
  <c r="AH7566" i="3"/>
  <c r="AQ7565" i="3"/>
  <c r="AP7565" i="3"/>
  <c r="AO7565" i="3"/>
  <c r="AN7565" i="3"/>
  <c r="AM7565" i="3"/>
  <c r="AL7565" i="3"/>
  <c r="AK7565" i="3"/>
  <c r="AJ7565" i="3"/>
  <c r="AI7565" i="3"/>
  <c r="AH7565" i="3"/>
  <c r="AQ7564" i="3"/>
  <c r="AP7564" i="3"/>
  <c r="AO7564" i="3"/>
  <c r="AN7564" i="3"/>
  <c r="AM7564" i="3"/>
  <c r="AL7564" i="3"/>
  <c r="AK7564" i="3"/>
  <c r="AJ7564" i="3"/>
  <c r="AI7564" i="3"/>
  <c r="AH7564" i="3"/>
  <c r="AQ7563" i="3"/>
  <c r="AP7563" i="3"/>
  <c r="AO7563" i="3"/>
  <c r="AN7563" i="3"/>
  <c r="AM7563" i="3"/>
  <c r="AL7563" i="3"/>
  <c r="AK7563" i="3"/>
  <c r="AJ7563" i="3"/>
  <c r="AI7563" i="3"/>
  <c r="AH7563" i="3"/>
  <c r="AQ7562" i="3"/>
  <c r="AP7562" i="3"/>
  <c r="AO7562" i="3"/>
  <c r="AN7562" i="3"/>
  <c r="AM7562" i="3"/>
  <c r="AL7562" i="3"/>
  <c r="AK7562" i="3"/>
  <c r="AJ7562" i="3"/>
  <c r="AI7562" i="3"/>
  <c r="AH7562" i="3"/>
  <c r="AQ7561" i="3"/>
  <c r="AP7561" i="3"/>
  <c r="AO7561" i="3"/>
  <c r="AN7561" i="3"/>
  <c r="AM7561" i="3"/>
  <c r="AL7561" i="3"/>
  <c r="AK7561" i="3"/>
  <c r="AJ7561" i="3"/>
  <c r="AI7561" i="3"/>
  <c r="AH7561" i="3"/>
  <c r="AQ7560" i="3"/>
  <c r="AP7560" i="3"/>
  <c r="AO7560" i="3"/>
  <c r="AN7560" i="3"/>
  <c r="AM7560" i="3"/>
  <c r="AL7560" i="3"/>
  <c r="AK7560" i="3"/>
  <c r="AJ7560" i="3"/>
  <c r="AI7560" i="3"/>
  <c r="AH7560" i="3"/>
  <c r="AQ7559" i="3"/>
  <c r="AP7559" i="3"/>
  <c r="AO7559" i="3"/>
  <c r="AN7559" i="3"/>
  <c r="AM7559" i="3"/>
  <c r="AL7559" i="3"/>
  <c r="AK7559" i="3"/>
  <c r="AJ7559" i="3"/>
  <c r="AI7559" i="3"/>
  <c r="AH7559" i="3"/>
  <c r="AQ7558" i="3"/>
  <c r="AP7558" i="3"/>
  <c r="AO7558" i="3"/>
  <c r="AN7558" i="3"/>
  <c r="AM7558" i="3"/>
  <c r="AL7558" i="3"/>
  <c r="AK7558" i="3"/>
  <c r="AJ7558" i="3"/>
  <c r="AI7558" i="3"/>
  <c r="AH7558" i="3"/>
  <c r="AQ7557" i="3"/>
  <c r="AP7557" i="3"/>
  <c r="AO7557" i="3"/>
  <c r="AN7557" i="3"/>
  <c r="AM7557" i="3"/>
  <c r="AL7557" i="3"/>
  <c r="AK7557" i="3"/>
  <c r="AJ7557" i="3"/>
  <c r="AI7557" i="3"/>
  <c r="AH7557" i="3"/>
  <c r="AQ7556" i="3"/>
  <c r="AP7556" i="3"/>
  <c r="AO7556" i="3"/>
  <c r="AN7556" i="3"/>
  <c r="AM7556" i="3"/>
  <c r="AL7556" i="3"/>
  <c r="AK7556" i="3"/>
  <c r="AJ7556" i="3"/>
  <c r="AI7556" i="3"/>
  <c r="AH7556" i="3"/>
  <c r="AQ7555" i="3"/>
  <c r="AP7555" i="3"/>
  <c r="AO7555" i="3"/>
  <c r="AN7555" i="3"/>
  <c r="AM7555" i="3"/>
  <c r="AL7555" i="3"/>
  <c r="AK7555" i="3"/>
  <c r="AJ7555" i="3"/>
  <c r="AI7555" i="3"/>
  <c r="AH7555" i="3"/>
  <c r="AQ7554" i="3"/>
  <c r="AP7554" i="3"/>
  <c r="AO7554" i="3"/>
  <c r="AN7554" i="3"/>
  <c r="AM7554" i="3"/>
  <c r="AL7554" i="3"/>
  <c r="AK7554" i="3"/>
  <c r="AJ7554" i="3"/>
  <c r="AI7554" i="3"/>
  <c r="AH7554" i="3"/>
  <c r="AQ7553" i="3"/>
  <c r="AP7553" i="3"/>
  <c r="AO7553" i="3"/>
  <c r="AN7553" i="3"/>
  <c r="AM7553" i="3"/>
  <c r="AL7553" i="3"/>
  <c r="AK7553" i="3"/>
  <c r="AJ7553" i="3"/>
  <c r="AI7553" i="3"/>
  <c r="AH7553" i="3"/>
  <c r="AQ7552" i="3"/>
  <c r="AP7552" i="3"/>
  <c r="AO7552" i="3"/>
  <c r="AN7552" i="3"/>
  <c r="AM7552" i="3"/>
  <c r="AL7552" i="3"/>
  <c r="AK7552" i="3"/>
  <c r="AJ7552" i="3"/>
  <c r="AI7552" i="3"/>
  <c r="AH7552" i="3"/>
  <c r="AQ7551" i="3"/>
  <c r="AP7551" i="3"/>
  <c r="AO7551" i="3"/>
  <c r="AN7551" i="3"/>
  <c r="AM7551" i="3"/>
  <c r="AL7551" i="3"/>
  <c r="AK7551" i="3"/>
  <c r="AJ7551" i="3"/>
  <c r="AI7551" i="3"/>
  <c r="AH7551" i="3"/>
  <c r="AQ7550" i="3"/>
  <c r="AP7550" i="3"/>
  <c r="AO7550" i="3"/>
  <c r="AN7550" i="3"/>
  <c r="AM7550" i="3"/>
  <c r="AL7550" i="3"/>
  <c r="AK7550" i="3"/>
  <c r="AJ7550" i="3"/>
  <c r="AI7550" i="3"/>
  <c r="AH7550" i="3"/>
  <c r="AQ7549" i="3"/>
  <c r="AP7549" i="3"/>
  <c r="AO7549" i="3"/>
  <c r="AN7549" i="3"/>
  <c r="AM7549" i="3"/>
  <c r="AL7549" i="3"/>
  <c r="AK7549" i="3"/>
  <c r="AJ7549" i="3"/>
  <c r="AI7549" i="3"/>
  <c r="AH7549" i="3"/>
  <c r="AQ7548" i="3"/>
  <c r="AP7548" i="3"/>
  <c r="AO7548" i="3"/>
  <c r="AN7548" i="3"/>
  <c r="AM7548" i="3"/>
  <c r="AL7548" i="3"/>
  <c r="AK7548" i="3"/>
  <c r="AJ7548" i="3"/>
  <c r="AI7548" i="3"/>
  <c r="AH7548" i="3"/>
  <c r="AQ7547" i="3"/>
  <c r="AP7547" i="3"/>
  <c r="AO7547" i="3"/>
  <c r="AN7547" i="3"/>
  <c r="AM7547" i="3"/>
  <c r="AL7547" i="3"/>
  <c r="AK7547" i="3"/>
  <c r="AJ7547" i="3"/>
  <c r="AI7547" i="3"/>
  <c r="AH7547" i="3"/>
  <c r="AQ7546" i="3"/>
  <c r="AP7546" i="3"/>
  <c r="AO7546" i="3"/>
  <c r="AN7546" i="3"/>
  <c r="AM7546" i="3"/>
  <c r="AL7546" i="3"/>
  <c r="AK7546" i="3"/>
  <c r="AJ7546" i="3"/>
  <c r="AI7546" i="3"/>
  <c r="AH7546" i="3"/>
  <c r="AQ7545" i="3"/>
  <c r="AP7545" i="3"/>
  <c r="AO7545" i="3"/>
  <c r="AN7545" i="3"/>
  <c r="AM7545" i="3"/>
  <c r="AL7545" i="3"/>
  <c r="AK7545" i="3"/>
  <c r="AJ7545" i="3"/>
  <c r="AI7545" i="3"/>
  <c r="AH7545" i="3"/>
  <c r="AQ7544" i="3"/>
  <c r="AP7544" i="3"/>
  <c r="AO7544" i="3"/>
  <c r="AN7544" i="3"/>
  <c r="AM7544" i="3"/>
  <c r="AL7544" i="3"/>
  <c r="AK7544" i="3"/>
  <c r="AJ7544" i="3"/>
  <c r="AI7544" i="3"/>
  <c r="AH7544" i="3"/>
  <c r="AQ7543" i="3"/>
  <c r="AP7543" i="3"/>
  <c r="AO7543" i="3"/>
  <c r="AN7543" i="3"/>
  <c r="AM7543" i="3"/>
  <c r="AL7543" i="3"/>
  <c r="AK7543" i="3"/>
  <c r="AJ7543" i="3"/>
  <c r="AI7543" i="3"/>
  <c r="AH7543" i="3"/>
  <c r="AQ7542" i="3"/>
  <c r="AP7542" i="3"/>
  <c r="AO7542" i="3"/>
  <c r="AN7542" i="3"/>
  <c r="AM7542" i="3"/>
  <c r="AL7542" i="3"/>
  <c r="AK7542" i="3"/>
  <c r="AJ7542" i="3"/>
  <c r="AI7542" i="3"/>
  <c r="AH7542" i="3"/>
  <c r="AQ7541" i="3"/>
  <c r="AP7541" i="3"/>
  <c r="AO7541" i="3"/>
  <c r="AN7541" i="3"/>
  <c r="AM7541" i="3"/>
  <c r="AL7541" i="3"/>
  <c r="AK7541" i="3"/>
  <c r="AJ7541" i="3"/>
  <c r="AI7541" i="3"/>
  <c r="AH7541" i="3"/>
  <c r="AQ7540" i="3"/>
  <c r="AP7540" i="3"/>
  <c r="AO7540" i="3"/>
  <c r="AN7540" i="3"/>
  <c r="AM7540" i="3"/>
  <c r="AL7540" i="3"/>
  <c r="AK7540" i="3"/>
  <c r="AJ7540" i="3"/>
  <c r="AI7540" i="3"/>
  <c r="AH7540" i="3"/>
  <c r="AQ7539" i="3"/>
  <c r="AP7539" i="3"/>
  <c r="AO7539" i="3"/>
  <c r="AN7539" i="3"/>
  <c r="AM7539" i="3"/>
  <c r="AL7539" i="3"/>
  <c r="AK7539" i="3"/>
  <c r="AJ7539" i="3"/>
  <c r="AI7539" i="3"/>
  <c r="AH7539" i="3"/>
  <c r="AQ7538" i="3"/>
  <c r="AP7538" i="3"/>
  <c r="AO7538" i="3"/>
  <c r="AN7538" i="3"/>
  <c r="AM7538" i="3"/>
  <c r="AL7538" i="3"/>
  <c r="AK7538" i="3"/>
  <c r="AJ7538" i="3"/>
  <c r="AI7538" i="3"/>
  <c r="AH7538" i="3"/>
  <c r="AQ7537" i="3"/>
  <c r="AP7537" i="3"/>
  <c r="AO7537" i="3"/>
  <c r="AN7537" i="3"/>
  <c r="AM7537" i="3"/>
  <c r="AL7537" i="3"/>
  <c r="AK7537" i="3"/>
  <c r="AJ7537" i="3"/>
  <c r="AI7537" i="3"/>
  <c r="AH7537" i="3"/>
  <c r="AQ7536" i="3"/>
  <c r="AP7536" i="3"/>
  <c r="AO7536" i="3"/>
  <c r="AN7536" i="3"/>
  <c r="AM7536" i="3"/>
  <c r="AL7536" i="3"/>
  <c r="AK7536" i="3"/>
  <c r="AJ7536" i="3"/>
  <c r="AI7536" i="3"/>
  <c r="AH7536" i="3"/>
  <c r="AQ7535" i="3"/>
  <c r="AP7535" i="3"/>
  <c r="AO7535" i="3"/>
  <c r="AN7535" i="3"/>
  <c r="AM7535" i="3"/>
  <c r="AL7535" i="3"/>
  <c r="AK7535" i="3"/>
  <c r="AJ7535" i="3"/>
  <c r="AI7535" i="3"/>
  <c r="AH7535" i="3"/>
  <c r="AQ7534" i="3"/>
  <c r="AP7534" i="3"/>
  <c r="AO7534" i="3"/>
  <c r="AN7534" i="3"/>
  <c r="AM7534" i="3"/>
  <c r="AL7534" i="3"/>
  <c r="AK7534" i="3"/>
  <c r="AJ7534" i="3"/>
  <c r="AI7534" i="3"/>
  <c r="AH7534" i="3"/>
  <c r="AQ7533" i="3"/>
  <c r="AP7533" i="3"/>
  <c r="AO7533" i="3"/>
  <c r="AN7533" i="3"/>
  <c r="AM7533" i="3"/>
  <c r="AL7533" i="3"/>
  <c r="AK7533" i="3"/>
  <c r="AJ7533" i="3"/>
  <c r="AI7533" i="3"/>
  <c r="AH7533" i="3"/>
  <c r="AQ7532" i="3"/>
  <c r="AP7532" i="3"/>
  <c r="AO7532" i="3"/>
  <c r="AN7532" i="3"/>
  <c r="AM7532" i="3"/>
  <c r="AL7532" i="3"/>
  <c r="AK7532" i="3"/>
  <c r="AJ7532" i="3"/>
  <c r="AI7532" i="3"/>
  <c r="AH7532" i="3"/>
  <c r="AQ7531" i="3"/>
  <c r="AP7531" i="3"/>
  <c r="AO7531" i="3"/>
  <c r="AN7531" i="3"/>
  <c r="AM7531" i="3"/>
  <c r="AL7531" i="3"/>
  <c r="AK7531" i="3"/>
  <c r="AJ7531" i="3"/>
  <c r="AI7531" i="3"/>
  <c r="AH7531" i="3"/>
  <c r="AQ7530" i="3"/>
  <c r="AP7530" i="3"/>
  <c r="AO7530" i="3"/>
  <c r="AN7530" i="3"/>
  <c r="AM7530" i="3"/>
  <c r="AL7530" i="3"/>
  <c r="AK7530" i="3"/>
  <c r="AJ7530" i="3"/>
  <c r="AI7530" i="3"/>
  <c r="AH7530" i="3"/>
  <c r="AQ7529" i="3"/>
  <c r="AP7529" i="3"/>
  <c r="AO7529" i="3"/>
  <c r="AN7529" i="3"/>
  <c r="AM7529" i="3"/>
  <c r="AL7529" i="3"/>
  <c r="AK7529" i="3"/>
  <c r="AJ7529" i="3"/>
  <c r="AI7529" i="3"/>
  <c r="AH7529" i="3"/>
  <c r="AQ7528" i="3"/>
  <c r="AP7528" i="3"/>
  <c r="AO7528" i="3"/>
  <c r="AN7528" i="3"/>
  <c r="AM7528" i="3"/>
  <c r="AL7528" i="3"/>
  <c r="AK7528" i="3"/>
  <c r="AJ7528" i="3"/>
  <c r="AI7528" i="3"/>
  <c r="AH7528" i="3"/>
  <c r="AQ7527" i="3"/>
  <c r="AP7527" i="3"/>
  <c r="AO7527" i="3"/>
  <c r="AN7527" i="3"/>
  <c r="AM7527" i="3"/>
  <c r="AL7527" i="3"/>
  <c r="AK7527" i="3"/>
  <c r="AJ7527" i="3"/>
  <c r="AI7527" i="3"/>
  <c r="AH7527" i="3"/>
  <c r="AQ7526" i="3"/>
  <c r="AP7526" i="3"/>
  <c r="AO7526" i="3"/>
  <c r="AN7526" i="3"/>
  <c r="AM7526" i="3"/>
  <c r="AL7526" i="3"/>
  <c r="AK7526" i="3"/>
  <c r="AJ7526" i="3"/>
  <c r="AI7526" i="3"/>
  <c r="AH7526" i="3"/>
  <c r="AQ7525" i="3"/>
  <c r="AP7525" i="3"/>
  <c r="AO7525" i="3"/>
  <c r="AN7525" i="3"/>
  <c r="AM7525" i="3"/>
  <c r="AL7525" i="3"/>
  <c r="AK7525" i="3"/>
  <c r="AJ7525" i="3"/>
  <c r="AI7525" i="3"/>
  <c r="AH7525" i="3"/>
  <c r="AQ7524" i="3"/>
  <c r="AP7524" i="3"/>
  <c r="AO7524" i="3"/>
  <c r="AN7524" i="3"/>
  <c r="AM7524" i="3"/>
  <c r="AL7524" i="3"/>
  <c r="AK7524" i="3"/>
  <c r="AJ7524" i="3"/>
  <c r="AI7524" i="3"/>
  <c r="AH7524" i="3"/>
  <c r="AQ7523" i="3"/>
  <c r="AP7523" i="3"/>
  <c r="AO7523" i="3"/>
  <c r="AN7523" i="3"/>
  <c r="AM7523" i="3"/>
  <c r="AL7523" i="3"/>
  <c r="AK7523" i="3"/>
  <c r="AJ7523" i="3"/>
  <c r="AI7523" i="3"/>
  <c r="AH7523" i="3"/>
  <c r="AQ7522" i="3"/>
  <c r="AP7522" i="3"/>
  <c r="AO7522" i="3"/>
  <c r="AN7522" i="3"/>
  <c r="AM7522" i="3"/>
  <c r="AL7522" i="3"/>
  <c r="AK7522" i="3"/>
  <c r="AJ7522" i="3"/>
  <c r="AI7522" i="3"/>
  <c r="AH7522" i="3"/>
  <c r="AQ7521" i="3"/>
  <c r="AP7521" i="3"/>
  <c r="AO7521" i="3"/>
  <c r="AN7521" i="3"/>
  <c r="AM7521" i="3"/>
  <c r="AL7521" i="3"/>
  <c r="AK7521" i="3"/>
  <c r="AJ7521" i="3"/>
  <c r="AI7521" i="3"/>
  <c r="AH7521" i="3"/>
  <c r="AQ7520" i="3"/>
  <c r="AP7520" i="3"/>
  <c r="AO7520" i="3"/>
  <c r="AN7520" i="3"/>
  <c r="AM7520" i="3"/>
  <c r="AL7520" i="3"/>
  <c r="AK7520" i="3"/>
  <c r="AJ7520" i="3"/>
  <c r="AI7520" i="3"/>
  <c r="AH7520" i="3"/>
  <c r="AQ7519" i="3"/>
  <c r="AP7519" i="3"/>
  <c r="AO7519" i="3"/>
  <c r="AN7519" i="3"/>
  <c r="AM7519" i="3"/>
  <c r="AL7519" i="3"/>
  <c r="AK7519" i="3"/>
  <c r="AJ7519" i="3"/>
  <c r="AI7519" i="3"/>
  <c r="AH7519" i="3"/>
  <c r="AQ7518" i="3"/>
  <c r="AP7518" i="3"/>
  <c r="AO7518" i="3"/>
  <c r="AN7518" i="3"/>
  <c r="AM7518" i="3"/>
  <c r="AL7518" i="3"/>
  <c r="AK7518" i="3"/>
  <c r="AJ7518" i="3"/>
  <c r="AI7518" i="3"/>
  <c r="AH7518" i="3"/>
  <c r="AQ7517" i="3"/>
  <c r="AP7517" i="3"/>
  <c r="AO7517" i="3"/>
  <c r="AN7517" i="3"/>
  <c r="AM7517" i="3"/>
  <c r="AL7517" i="3"/>
  <c r="AK7517" i="3"/>
  <c r="AJ7517" i="3"/>
  <c r="AI7517" i="3"/>
  <c r="AH7517" i="3"/>
  <c r="AQ7516" i="3"/>
  <c r="AP7516" i="3"/>
  <c r="AO7516" i="3"/>
  <c r="AN7516" i="3"/>
  <c r="AM7516" i="3"/>
  <c r="AL7516" i="3"/>
  <c r="AK7516" i="3"/>
  <c r="AJ7516" i="3"/>
  <c r="AI7516" i="3"/>
  <c r="AH7516" i="3"/>
  <c r="AQ7515" i="3"/>
  <c r="AP7515" i="3"/>
  <c r="AO7515" i="3"/>
  <c r="AN7515" i="3"/>
  <c r="AM7515" i="3"/>
  <c r="AL7515" i="3"/>
  <c r="AK7515" i="3"/>
  <c r="AJ7515" i="3"/>
  <c r="AI7515" i="3"/>
  <c r="AH7515" i="3"/>
  <c r="AQ7514" i="3"/>
  <c r="AP7514" i="3"/>
  <c r="AO7514" i="3"/>
  <c r="AN7514" i="3"/>
  <c r="AM7514" i="3"/>
  <c r="AL7514" i="3"/>
  <c r="AK7514" i="3"/>
  <c r="AJ7514" i="3"/>
  <c r="AI7514" i="3"/>
  <c r="AH7514" i="3"/>
  <c r="AQ7513" i="3"/>
  <c r="AP7513" i="3"/>
  <c r="AO7513" i="3"/>
  <c r="AN7513" i="3"/>
  <c r="AM7513" i="3"/>
  <c r="AL7513" i="3"/>
  <c r="AK7513" i="3"/>
  <c r="AJ7513" i="3"/>
  <c r="AI7513" i="3"/>
  <c r="AH7513" i="3"/>
  <c r="AQ7512" i="3"/>
  <c r="AP7512" i="3"/>
  <c r="AO7512" i="3"/>
  <c r="AN7512" i="3"/>
  <c r="AM7512" i="3"/>
  <c r="AL7512" i="3"/>
  <c r="AK7512" i="3"/>
  <c r="AJ7512" i="3"/>
  <c r="AI7512" i="3"/>
  <c r="AH7512" i="3"/>
  <c r="AQ7511" i="3"/>
  <c r="AP7511" i="3"/>
  <c r="AO7511" i="3"/>
  <c r="AN7511" i="3"/>
  <c r="AM7511" i="3"/>
  <c r="AL7511" i="3"/>
  <c r="AK7511" i="3"/>
  <c r="AJ7511" i="3"/>
  <c r="AI7511" i="3"/>
  <c r="AH7511" i="3"/>
  <c r="AQ7510" i="3"/>
  <c r="AP7510" i="3"/>
  <c r="AO7510" i="3"/>
  <c r="AN7510" i="3"/>
  <c r="AM7510" i="3"/>
  <c r="AL7510" i="3"/>
  <c r="AK7510" i="3"/>
  <c r="AJ7510" i="3"/>
  <c r="AI7510" i="3"/>
  <c r="AH7510" i="3"/>
  <c r="AQ7509" i="3"/>
  <c r="AP7509" i="3"/>
  <c r="AO7509" i="3"/>
  <c r="AN7509" i="3"/>
  <c r="AM7509" i="3"/>
  <c r="AL7509" i="3"/>
  <c r="AK7509" i="3"/>
  <c r="AJ7509" i="3"/>
  <c r="AI7509" i="3"/>
  <c r="AH7509" i="3"/>
  <c r="AQ7508" i="3"/>
  <c r="AP7508" i="3"/>
  <c r="AO7508" i="3"/>
  <c r="AN7508" i="3"/>
  <c r="AM7508" i="3"/>
  <c r="AL7508" i="3"/>
  <c r="AK7508" i="3"/>
  <c r="AJ7508" i="3"/>
  <c r="AI7508" i="3"/>
  <c r="AH7508" i="3"/>
  <c r="AQ7507" i="3"/>
  <c r="AP7507" i="3"/>
  <c r="AO7507" i="3"/>
  <c r="AN7507" i="3"/>
  <c r="AM7507" i="3"/>
  <c r="AL7507" i="3"/>
  <c r="AK7507" i="3"/>
  <c r="AJ7507" i="3"/>
  <c r="AI7507" i="3"/>
  <c r="AH7507" i="3"/>
  <c r="AQ7506" i="3"/>
  <c r="AP7506" i="3"/>
  <c r="AO7506" i="3"/>
  <c r="AN7506" i="3"/>
  <c r="AM7506" i="3"/>
  <c r="AL7506" i="3"/>
  <c r="AK7506" i="3"/>
  <c r="AJ7506" i="3"/>
  <c r="AI7506" i="3"/>
  <c r="AH7506" i="3"/>
  <c r="AQ7505" i="3"/>
  <c r="AP7505" i="3"/>
  <c r="AO7505" i="3"/>
  <c r="AN7505" i="3"/>
  <c r="AM7505" i="3"/>
  <c r="AL7505" i="3"/>
  <c r="AK7505" i="3"/>
  <c r="AJ7505" i="3"/>
  <c r="AI7505" i="3"/>
  <c r="AH7505" i="3"/>
  <c r="AQ7504" i="3"/>
  <c r="AP7504" i="3"/>
  <c r="AO7504" i="3"/>
  <c r="AN7504" i="3"/>
  <c r="AM7504" i="3"/>
  <c r="AL7504" i="3"/>
  <c r="AK7504" i="3"/>
  <c r="AJ7504" i="3"/>
  <c r="AI7504" i="3"/>
  <c r="AH7504" i="3"/>
  <c r="AQ7503" i="3"/>
  <c r="AP7503" i="3"/>
  <c r="AO7503" i="3"/>
  <c r="AN7503" i="3"/>
  <c r="AM7503" i="3"/>
  <c r="AL7503" i="3"/>
  <c r="AK7503" i="3"/>
  <c r="AJ7503" i="3"/>
  <c r="AI7503" i="3"/>
  <c r="AH7503" i="3"/>
  <c r="AQ7502" i="3"/>
  <c r="AP7502" i="3"/>
  <c r="AO7502" i="3"/>
  <c r="AN7502" i="3"/>
  <c r="AM7502" i="3"/>
  <c r="AL7502" i="3"/>
  <c r="AK7502" i="3"/>
  <c r="AJ7502" i="3"/>
  <c r="AI7502" i="3"/>
  <c r="AH7502" i="3"/>
  <c r="AQ7501" i="3"/>
  <c r="AP7501" i="3"/>
  <c r="AO7501" i="3"/>
  <c r="AN7501" i="3"/>
  <c r="AM7501" i="3"/>
  <c r="AL7501" i="3"/>
  <c r="AK7501" i="3"/>
  <c r="AJ7501" i="3"/>
  <c r="AI7501" i="3"/>
  <c r="AH7501" i="3"/>
  <c r="AQ7500" i="3"/>
  <c r="AP7500" i="3"/>
  <c r="AO7500" i="3"/>
  <c r="AN7500" i="3"/>
  <c r="AM7500" i="3"/>
  <c r="AL7500" i="3"/>
  <c r="AK7500" i="3"/>
  <c r="AJ7500" i="3"/>
  <c r="AI7500" i="3"/>
  <c r="AH7500" i="3"/>
  <c r="AQ7499" i="3"/>
  <c r="AP7499" i="3"/>
  <c r="AO7499" i="3"/>
  <c r="AN7499" i="3"/>
  <c r="AM7499" i="3"/>
  <c r="AL7499" i="3"/>
  <c r="AK7499" i="3"/>
  <c r="AJ7499" i="3"/>
  <c r="AI7499" i="3"/>
  <c r="AH7499" i="3"/>
  <c r="AQ7498" i="3"/>
  <c r="AP7498" i="3"/>
  <c r="AO7498" i="3"/>
  <c r="AN7498" i="3"/>
  <c r="AM7498" i="3"/>
  <c r="AL7498" i="3"/>
  <c r="AK7498" i="3"/>
  <c r="AJ7498" i="3"/>
  <c r="AI7498" i="3"/>
  <c r="AH7498" i="3"/>
  <c r="AQ7497" i="3"/>
  <c r="AP7497" i="3"/>
  <c r="AO7497" i="3"/>
  <c r="AN7497" i="3"/>
  <c r="AM7497" i="3"/>
  <c r="AL7497" i="3"/>
  <c r="AK7497" i="3"/>
  <c r="AJ7497" i="3"/>
  <c r="AI7497" i="3"/>
  <c r="AH7497" i="3"/>
  <c r="AQ7496" i="3"/>
  <c r="AP7496" i="3"/>
  <c r="AO7496" i="3"/>
  <c r="AN7496" i="3"/>
  <c r="AM7496" i="3"/>
  <c r="AL7496" i="3"/>
  <c r="AK7496" i="3"/>
  <c r="AJ7496" i="3"/>
  <c r="AI7496" i="3"/>
  <c r="AH7496" i="3"/>
  <c r="AQ7495" i="3"/>
  <c r="AP7495" i="3"/>
  <c r="AO7495" i="3"/>
  <c r="AN7495" i="3"/>
  <c r="AM7495" i="3"/>
  <c r="AL7495" i="3"/>
  <c r="AK7495" i="3"/>
  <c r="AJ7495" i="3"/>
  <c r="AI7495" i="3"/>
  <c r="AH7495" i="3"/>
  <c r="AQ7494" i="3"/>
  <c r="AP7494" i="3"/>
  <c r="AO7494" i="3"/>
  <c r="AN7494" i="3"/>
  <c r="AM7494" i="3"/>
  <c r="AL7494" i="3"/>
  <c r="AK7494" i="3"/>
  <c r="AJ7494" i="3"/>
  <c r="AI7494" i="3"/>
  <c r="AH7494" i="3"/>
  <c r="AQ7493" i="3"/>
  <c r="AP7493" i="3"/>
  <c r="AO7493" i="3"/>
  <c r="AN7493" i="3"/>
  <c r="AM7493" i="3"/>
  <c r="AL7493" i="3"/>
  <c r="AK7493" i="3"/>
  <c r="AJ7493" i="3"/>
  <c r="AI7493" i="3"/>
  <c r="AH7493" i="3"/>
  <c r="AQ7492" i="3"/>
  <c r="AP7492" i="3"/>
  <c r="AO7492" i="3"/>
  <c r="AN7492" i="3"/>
  <c r="AM7492" i="3"/>
  <c r="AL7492" i="3"/>
  <c r="AK7492" i="3"/>
  <c r="AJ7492" i="3"/>
  <c r="AI7492" i="3"/>
  <c r="AH7492" i="3"/>
  <c r="AQ7491" i="3"/>
  <c r="AP7491" i="3"/>
  <c r="AO7491" i="3"/>
  <c r="AN7491" i="3"/>
  <c r="AM7491" i="3"/>
  <c r="AL7491" i="3"/>
  <c r="AK7491" i="3"/>
  <c r="AJ7491" i="3"/>
  <c r="AI7491" i="3"/>
  <c r="AH7491" i="3"/>
  <c r="AQ7490" i="3"/>
  <c r="AP7490" i="3"/>
  <c r="AO7490" i="3"/>
  <c r="AN7490" i="3"/>
  <c r="AM7490" i="3"/>
  <c r="AL7490" i="3"/>
  <c r="AK7490" i="3"/>
  <c r="AJ7490" i="3"/>
  <c r="AI7490" i="3"/>
  <c r="AH7490" i="3"/>
  <c r="AQ7489" i="3"/>
  <c r="AP7489" i="3"/>
  <c r="AO7489" i="3"/>
  <c r="AN7489" i="3"/>
  <c r="AM7489" i="3"/>
  <c r="AL7489" i="3"/>
  <c r="AK7489" i="3"/>
  <c r="AJ7489" i="3"/>
  <c r="AI7489" i="3"/>
  <c r="AH7489" i="3"/>
  <c r="AQ7488" i="3"/>
  <c r="AP7488" i="3"/>
  <c r="AO7488" i="3"/>
  <c r="AN7488" i="3"/>
  <c r="AM7488" i="3"/>
  <c r="AL7488" i="3"/>
  <c r="AK7488" i="3"/>
  <c r="AJ7488" i="3"/>
  <c r="AI7488" i="3"/>
  <c r="AH7488" i="3"/>
  <c r="AQ7487" i="3"/>
  <c r="AP7487" i="3"/>
  <c r="AO7487" i="3"/>
  <c r="AN7487" i="3"/>
  <c r="AM7487" i="3"/>
  <c r="AL7487" i="3"/>
  <c r="AK7487" i="3"/>
  <c r="AJ7487" i="3"/>
  <c r="AI7487" i="3"/>
  <c r="AH7487" i="3"/>
  <c r="AQ7486" i="3"/>
  <c r="AP7486" i="3"/>
  <c r="AO7486" i="3"/>
  <c r="AN7486" i="3"/>
  <c r="AM7486" i="3"/>
  <c r="AL7486" i="3"/>
  <c r="AK7486" i="3"/>
  <c r="AJ7486" i="3"/>
  <c r="AI7486" i="3"/>
  <c r="AH7486" i="3"/>
  <c r="AQ7485" i="3"/>
  <c r="AP7485" i="3"/>
  <c r="AO7485" i="3"/>
  <c r="AN7485" i="3"/>
  <c r="AM7485" i="3"/>
  <c r="AL7485" i="3"/>
  <c r="AK7485" i="3"/>
  <c r="AJ7485" i="3"/>
  <c r="AI7485" i="3"/>
  <c r="AH7485" i="3"/>
  <c r="AQ7484" i="3"/>
  <c r="AP7484" i="3"/>
  <c r="AO7484" i="3"/>
  <c r="AN7484" i="3"/>
  <c r="AM7484" i="3"/>
  <c r="AL7484" i="3"/>
  <c r="AK7484" i="3"/>
  <c r="AJ7484" i="3"/>
  <c r="AI7484" i="3"/>
  <c r="AH7484" i="3"/>
  <c r="AQ7483" i="3"/>
  <c r="AP7483" i="3"/>
  <c r="AO7483" i="3"/>
  <c r="AN7483" i="3"/>
  <c r="AM7483" i="3"/>
  <c r="AL7483" i="3"/>
  <c r="AK7483" i="3"/>
  <c r="AJ7483" i="3"/>
  <c r="AI7483" i="3"/>
  <c r="AH7483" i="3"/>
  <c r="AQ7482" i="3"/>
  <c r="AP7482" i="3"/>
  <c r="AO7482" i="3"/>
  <c r="AN7482" i="3"/>
  <c r="AM7482" i="3"/>
  <c r="AL7482" i="3"/>
  <c r="AK7482" i="3"/>
  <c r="AJ7482" i="3"/>
  <c r="AI7482" i="3"/>
  <c r="AH7482" i="3"/>
  <c r="AQ7481" i="3"/>
  <c r="AP7481" i="3"/>
  <c r="AO7481" i="3"/>
  <c r="AN7481" i="3"/>
  <c r="AM7481" i="3"/>
  <c r="AL7481" i="3"/>
  <c r="AK7481" i="3"/>
  <c r="AJ7481" i="3"/>
  <c r="AI7481" i="3"/>
  <c r="AH7481" i="3"/>
  <c r="AQ7480" i="3"/>
  <c r="AP7480" i="3"/>
  <c r="AO7480" i="3"/>
  <c r="AN7480" i="3"/>
  <c r="AM7480" i="3"/>
  <c r="AL7480" i="3"/>
  <c r="AK7480" i="3"/>
  <c r="AJ7480" i="3"/>
  <c r="AI7480" i="3"/>
  <c r="AH7480" i="3"/>
  <c r="AQ7479" i="3"/>
  <c r="AP7479" i="3"/>
  <c r="AO7479" i="3"/>
  <c r="AN7479" i="3"/>
  <c r="AM7479" i="3"/>
  <c r="AL7479" i="3"/>
  <c r="AK7479" i="3"/>
  <c r="AJ7479" i="3"/>
  <c r="AI7479" i="3"/>
  <c r="AH7479" i="3"/>
  <c r="AQ7478" i="3"/>
  <c r="AP7478" i="3"/>
  <c r="AO7478" i="3"/>
  <c r="AN7478" i="3"/>
  <c r="AM7478" i="3"/>
  <c r="AL7478" i="3"/>
  <c r="AK7478" i="3"/>
  <c r="AJ7478" i="3"/>
  <c r="AI7478" i="3"/>
  <c r="AH7478" i="3"/>
  <c r="AQ7477" i="3"/>
  <c r="AP7477" i="3"/>
  <c r="AO7477" i="3"/>
  <c r="AN7477" i="3"/>
  <c r="AM7477" i="3"/>
  <c r="AL7477" i="3"/>
  <c r="AK7477" i="3"/>
  <c r="AJ7477" i="3"/>
  <c r="AI7477" i="3"/>
  <c r="AH7477" i="3"/>
  <c r="AQ7476" i="3"/>
  <c r="AP7476" i="3"/>
  <c r="AO7476" i="3"/>
  <c r="AN7476" i="3"/>
  <c r="AM7476" i="3"/>
  <c r="AL7476" i="3"/>
  <c r="AK7476" i="3"/>
  <c r="AJ7476" i="3"/>
  <c r="AI7476" i="3"/>
  <c r="AH7476" i="3"/>
  <c r="AQ7475" i="3"/>
  <c r="AP7475" i="3"/>
  <c r="AO7475" i="3"/>
  <c r="AN7475" i="3"/>
  <c r="AM7475" i="3"/>
  <c r="AL7475" i="3"/>
  <c r="AK7475" i="3"/>
  <c r="AJ7475" i="3"/>
  <c r="AI7475" i="3"/>
  <c r="AH7475" i="3"/>
  <c r="AQ7474" i="3"/>
  <c r="AP7474" i="3"/>
  <c r="AO7474" i="3"/>
  <c r="AN7474" i="3"/>
  <c r="AM7474" i="3"/>
  <c r="AL7474" i="3"/>
  <c r="AK7474" i="3"/>
  <c r="AJ7474" i="3"/>
  <c r="AI7474" i="3"/>
  <c r="AH7474" i="3"/>
  <c r="AQ7473" i="3"/>
  <c r="AP7473" i="3"/>
  <c r="AO7473" i="3"/>
  <c r="AN7473" i="3"/>
  <c r="AM7473" i="3"/>
  <c r="AL7473" i="3"/>
  <c r="AK7473" i="3"/>
  <c r="AJ7473" i="3"/>
  <c r="AI7473" i="3"/>
  <c r="AH7473" i="3"/>
  <c r="AQ7472" i="3"/>
  <c r="AP7472" i="3"/>
  <c r="AO7472" i="3"/>
  <c r="AN7472" i="3"/>
  <c r="AM7472" i="3"/>
  <c r="AL7472" i="3"/>
  <c r="AK7472" i="3"/>
  <c r="AJ7472" i="3"/>
  <c r="AI7472" i="3"/>
  <c r="AH7472" i="3"/>
  <c r="AQ7471" i="3"/>
  <c r="AP7471" i="3"/>
  <c r="AO7471" i="3"/>
  <c r="AN7471" i="3"/>
  <c r="AM7471" i="3"/>
  <c r="AL7471" i="3"/>
  <c r="AK7471" i="3"/>
  <c r="AJ7471" i="3"/>
  <c r="AI7471" i="3"/>
  <c r="AH7471" i="3"/>
  <c r="AQ7470" i="3"/>
  <c r="AP7470" i="3"/>
  <c r="AO7470" i="3"/>
  <c r="AN7470" i="3"/>
  <c r="AM7470" i="3"/>
  <c r="AL7470" i="3"/>
  <c r="AK7470" i="3"/>
  <c r="AJ7470" i="3"/>
  <c r="AI7470" i="3"/>
  <c r="AH7470" i="3"/>
  <c r="AQ7469" i="3"/>
  <c r="AP7469" i="3"/>
  <c r="AO7469" i="3"/>
  <c r="AN7469" i="3"/>
  <c r="AM7469" i="3"/>
  <c r="AL7469" i="3"/>
  <c r="AK7469" i="3"/>
  <c r="AJ7469" i="3"/>
  <c r="AI7469" i="3"/>
  <c r="AH7469" i="3"/>
  <c r="AQ7468" i="3"/>
  <c r="AP7468" i="3"/>
  <c r="AO7468" i="3"/>
  <c r="AN7468" i="3"/>
  <c r="AM7468" i="3"/>
  <c r="AL7468" i="3"/>
  <c r="AK7468" i="3"/>
  <c r="AJ7468" i="3"/>
  <c r="AI7468" i="3"/>
  <c r="AH7468" i="3"/>
  <c r="AQ7467" i="3"/>
  <c r="AP7467" i="3"/>
  <c r="AO7467" i="3"/>
  <c r="AN7467" i="3"/>
  <c r="AM7467" i="3"/>
  <c r="AL7467" i="3"/>
  <c r="AK7467" i="3"/>
  <c r="AJ7467" i="3"/>
  <c r="AI7467" i="3"/>
  <c r="AH7467" i="3"/>
  <c r="AQ7466" i="3"/>
  <c r="AP7466" i="3"/>
  <c r="AO7466" i="3"/>
  <c r="AN7466" i="3"/>
  <c r="AM7466" i="3"/>
  <c r="AL7466" i="3"/>
  <c r="AK7466" i="3"/>
  <c r="AJ7466" i="3"/>
  <c r="AI7466" i="3"/>
  <c r="AH7466" i="3"/>
  <c r="AQ7465" i="3"/>
  <c r="AP7465" i="3"/>
  <c r="AO7465" i="3"/>
  <c r="AN7465" i="3"/>
  <c r="AM7465" i="3"/>
  <c r="AL7465" i="3"/>
  <c r="AK7465" i="3"/>
  <c r="AJ7465" i="3"/>
  <c r="AI7465" i="3"/>
  <c r="AH7465" i="3"/>
  <c r="AQ7464" i="3"/>
  <c r="AP7464" i="3"/>
  <c r="AO7464" i="3"/>
  <c r="AN7464" i="3"/>
  <c r="AM7464" i="3"/>
  <c r="AL7464" i="3"/>
  <c r="AK7464" i="3"/>
  <c r="AJ7464" i="3"/>
  <c r="AI7464" i="3"/>
  <c r="AH7464" i="3"/>
  <c r="AQ7463" i="3"/>
  <c r="AP7463" i="3"/>
  <c r="AO7463" i="3"/>
  <c r="AN7463" i="3"/>
  <c r="AM7463" i="3"/>
  <c r="AL7463" i="3"/>
  <c r="AK7463" i="3"/>
  <c r="AJ7463" i="3"/>
  <c r="AI7463" i="3"/>
  <c r="AH7463" i="3"/>
  <c r="AQ7462" i="3"/>
  <c r="AP7462" i="3"/>
  <c r="AO7462" i="3"/>
  <c r="AN7462" i="3"/>
  <c r="AM7462" i="3"/>
  <c r="AL7462" i="3"/>
  <c r="AK7462" i="3"/>
  <c r="AJ7462" i="3"/>
  <c r="AI7462" i="3"/>
  <c r="AH7462" i="3"/>
  <c r="AQ7461" i="3"/>
  <c r="AP7461" i="3"/>
  <c r="AO7461" i="3"/>
  <c r="AN7461" i="3"/>
  <c r="AM7461" i="3"/>
  <c r="AL7461" i="3"/>
  <c r="AK7461" i="3"/>
  <c r="AJ7461" i="3"/>
  <c r="AI7461" i="3"/>
  <c r="AH7461" i="3"/>
  <c r="AQ7460" i="3"/>
  <c r="AP7460" i="3"/>
  <c r="AO7460" i="3"/>
  <c r="AN7460" i="3"/>
  <c r="AM7460" i="3"/>
  <c r="AL7460" i="3"/>
  <c r="AK7460" i="3"/>
  <c r="AJ7460" i="3"/>
  <c r="AI7460" i="3"/>
  <c r="AH7460" i="3"/>
  <c r="AQ7459" i="3"/>
  <c r="AP7459" i="3"/>
  <c r="AO7459" i="3"/>
  <c r="AN7459" i="3"/>
  <c r="AM7459" i="3"/>
  <c r="AL7459" i="3"/>
  <c r="AK7459" i="3"/>
  <c r="AJ7459" i="3"/>
  <c r="AI7459" i="3"/>
  <c r="AH7459" i="3"/>
  <c r="AQ7458" i="3"/>
  <c r="AP7458" i="3"/>
  <c r="AO7458" i="3"/>
  <c r="AN7458" i="3"/>
  <c r="AM7458" i="3"/>
  <c r="AL7458" i="3"/>
  <c r="AK7458" i="3"/>
  <c r="AJ7458" i="3"/>
  <c r="AI7458" i="3"/>
  <c r="AH7458" i="3"/>
  <c r="AQ7457" i="3"/>
  <c r="AP7457" i="3"/>
  <c r="AO7457" i="3"/>
  <c r="AN7457" i="3"/>
  <c r="AM7457" i="3"/>
  <c r="AL7457" i="3"/>
  <c r="AK7457" i="3"/>
  <c r="AJ7457" i="3"/>
  <c r="AI7457" i="3"/>
  <c r="AH7457" i="3"/>
  <c r="AQ7456" i="3"/>
  <c r="AP7456" i="3"/>
  <c r="AO7456" i="3"/>
  <c r="AN7456" i="3"/>
  <c r="AM7456" i="3"/>
  <c r="AL7456" i="3"/>
  <c r="AK7456" i="3"/>
  <c r="AJ7456" i="3"/>
  <c r="AI7456" i="3"/>
  <c r="AH7456" i="3"/>
  <c r="AQ7455" i="3"/>
  <c r="AP7455" i="3"/>
  <c r="AO7455" i="3"/>
  <c r="AN7455" i="3"/>
  <c r="AM7455" i="3"/>
  <c r="AL7455" i="3"/>
  <c r="AK7455" i="3"/>
  <c r="AJ7455" i="3"/>
  <c r="AI7455" i="3"/>
  <c r="AH7455" i="3"/>
  <c r="AQ7454" i="3"/>
  <c r="AP7454" i="3"/>
  <c r="AO7454" i="3"/>
  <c r="AN7454" i="3"/>
  <c r="AM7454" i="3"/>
  <c r="AL7454" i="3"/>
  <c r="AK7454" i="3"/>
  <c r="AJ7454" i="3"/>
  <c r="AI7454" i="3"/>
  <c r="AH7454" i="3"/>
  <c r="AQ7453" i="3"/>
  <c r="AP7453" i="3"/>
  <c r="AO7453" i="3"/>
  <c r="AN7453" i="3"/>
  <c r="AM7453" i="3"/>
  <c r="AL7453" i="3"/>
  <c r="AK7453" i="3"/>
  <c r="AJ7453" i="3"/>
  <c r="AI7453" i="3"/>
  <c r="AH7453" i="3"/>
  <c r="AQ7452" i="3"/>
  <c r="AP7452" i="3"/>
  <c r="AO7452" i="3"/>
  <c r="AN7452" i="3"/>
  <c r="AM7452" i="3"/>
  <c r="AL7452" i="3"/>
  <c r="AK7452" i="3"/>
  <c r="AJ7452" i="3"/>
  <c r="AI7452" i="3"/>
  <c r="AH7452" i="3"/>
  <c r="AQ7451" i="3"/>
  <c r="AP7451" i="3"/>
  <c r="AO7451" i="3"/>
  <c r="AN7451" i="3"/>
  <c r="AM7451" i="3"/>
  <c r="AL7451" i="3"/>
  <c r="AK7451" i="3"/>
  <c r="AJ7451" i="3"/>
  <c r="AI7451" i="3"/>
  <c r="AH7451" i="3"/>
  <c r="AQ7450" i="3"/>
  <c r="AP7450" i="3"/>
  <c r="AO7450" i="3"/>
  <c r="AN7450" i="3"/>
  <c r="AM7450" i="3"/>
  <c r="AL7450" i="3"/>
  <c r="AK7450" i="3"/>
  <c r="AJ7450" i="3"/>
  <c r="AI7450" i="3"/>
  <c r="AH7450" i="3"/>
  <c r="AQ7449" i="3"/>
  <c r="AP7449" i="3"/>
  <c r="AO7449" i="3"/>
  <c r="AN7449" i="3"/>
  <c r="AM7449" i="3"/>
  <c r="AL7449" i="3"/>
  <c r="AK7449" i="3"/>
  <c r="AJ7449" i="3"/>
  <c r="AI7449" i="3"/>
  <c r="AH7449" i="3"/>
  <c r="AQ7448" i="3"/>
  <c r="AP7448" i="3"/>
  <c r="AO7448" i="3"/>
  <c r="AN7448" i="3"/>
  <c r="AM7448" i="3"/>
  <c r="AL7448" i="3"/>
  <c r="AK7448" i="3"/>
  <c r="AJ7448" i="3"/>
  <c r="AI7448" i="3"/>
  <c r="AH7448" i="3"/>
  <c r="AQ7447" i="3"/>
  <c r="AP7447" i="3"/>
  <c r="AO7447" i="3"/>
  <c r="AN7447" i="3"/>
  <c r="AM7447" i="3"/>
  <c r="AL7447" i="3"/>
  <c r="AK7447" i="3"/>
  <c r="AJ7447" i="3"/>
  <c r="AI7447" i="3"/>
  <c r="AH7447" i="3"/>
  <c r="AQ7446" i="3"/>
  <c r="AP7446" i="3"/>
  <c r="AO7446" i="3"/>
  <c r="AN7446" i="3"/>
  <c r="AM7446" i="3"/>
  <c r="AL7446" i="3"/>
  <c r="AK7446" i="3"/>
  <c r="AJ7446" i="3"/>
  <c r="AI7446" i="3"/>
  <c r="AH7446" i="3"/>
  <c r="AQ7445" i="3"/>
  <c r="AP7445" i="3"/>
  <c r="AO7445" i="3"/>
  <c r="AN7445" i="3"/>
  <c r="AM7445" i="3"/>
  <c r="AL7445" i="3"/>
  <c r="AK7445" i="3"/>
  <c r="AJ7445" i="3"/>
  <c r="AI7445" i="3"/>
  <c r="AH7445" i="3"/>
  <c r="AQ7444" i="3"/>
  <c r="AP7444" i="3"/>
  <c r="AO7444" i="3"/>
  <c r="AN7444" i="3"/>
  <c r="AM7444" i="3"/>
  <c r="AL7444" i="3"/>
  <c r="AK7444" i="3"/>
  <c r="AJ7444" i="3"/>
  <c r="AI7444" i="3"/>
  <c r="AH7444" i="3"/>
  <c r="AQ7443" i="3"/>
  <c r="AP7443" i="3"/>
  <c r="AO7443" i="3"/>
  <c r="AN7443" i="3"/>
  <c r="AM7443" i="3"/>
  <c r="AL7443" i="3"/>
  <c r="AK7443" i="3"/>
  <c r="AJ7443" i="3"/>
  <c r="AI7443" i="3"/>
  <c r="AH7443" i="3"/>
  <c r="AQ7442" i="3"/>
  <c r="AP7442" i="3"/>
  <c r="AO7442" i="3"/>
  <c r="AN7442" i="3"/>
  <c r="AM7442" i="3"/>
  <c r="AL7442" i="3"/>
  <c r="AK7442" i="3"/>
  <c r="AJ7442" i="3"/>
  <c r="AI7442" i="3"/>
  <c r="AH7442" i="3"/>
  <c r="AQ7441" i="3"/>
  <c r="AP7441" i="3"/>
  <c r="AO7441" i="3"/>
  <c r="AN7441" i="3"/>
  <c r="AM7441" i="3"/>
  <c r="AL7441" i="3"/>
  <c r="AK7441" i="3"/>
  <c r="AJ7441" i="3"/>
  <c r="AI7441" i="3"/>
  <c r="AH7441" i="3"/>
  <c r="AQ7440" i="3"/>
  <c r="AP7440" i="3"/>
  <c r="AO7440" i="3"/>
  <c r="AN7440" i="3"/>
  <c r="AM7440" i="3"/>
  <c r="AL7440" i="3"/>
  <c r="AK7440" i="3"/>
  <c r="AJ7440" i="3"/>
  <c r="AI7440" i="3"/>
  <c r="AH7440" i="3"/>
  <c r="AQ7439" i="3"/>
  <c r="AP7439" i="3"/>
  <c r="AO7439" i="3"/>
  <c r="AN7439" i="3"/>
  <c r="AM7439" i="3"/>
  <c r="AL7439" i="3"/>
  <c r="AK7439" i="3"/>
  <c r="AJ7439" i="3"/>
  <c r="AI7439" i="3"/>
  <c r="AH7439" i="3"/>
  <c r="AQ7438" i="3"/>
  <c r="AP7438" i="3"/>
  <c r="AO7438" i="3"/>
  <c r="AN7438" i="3"/>
  <c r="AM7438" i="3"/>
  <c r="AL7438" i="3"/>
  <c r="AK7438" i="3"/>
  <c r="AJ7438" i="3"/>
  <c r="AI7438" i="3"/>
  <c r="AH7438" i="3"/>
  <c r="AQ7437" i="3"/>
  <c r="AP7437" i="3"/>
  <c r="AO7437" i="3"/>
  <c r="AN7437" i="3"/>
  <c r="AM7437" i="3"/>
  <c r="AL7437" i="3"/>
  <c r="AK7437" i="3"/>
  <c r="AJ7437" i="3"/>
  <c r="AI7437" i="3"/>
  <c r="AH7437" i="3"/>
  <c r="AQ7436" i="3"/>
  <c r="AP7436" i="3"/>
  <c r="AO7436" i="3"/>
  <c r="AN7436" i="3"/>
  <c r="AM7436" i="3"/>
  <c r="AL7436" i="3"/>
  <c r="AK7436" i="3"/>
  <c r="AJ7436" i="3"/>
  <c r="AI7436" i="3"/>
  <c r="AH7436" i="3"/>
  <c r="AQ7435" i="3"/>
  <c r="AP7435" i="3"/>
  <c r="AO7435" i="3"/>
  <c r="AN7435" i="3"/>
  <c r="AM7435" i="3"/>
  <c r="AL7435" i="3"/>
  <c r="AK7435" i="3"/>
  <c r="AJ7435" i="3"/>
  <c r="AI7435" i="3"/>
  <c r="AH7435" i="3"/>
  <c r="AQ7434" i="3"/>
  <c r="AP7434" i="3"/>
  <c r="AO7434" i="3"/>
  <c r="AN7434" i="3"/>
  <c r="AM7434" i="3"/>
  <c r="AL7434" i="3"/>
  <c r="AK7434" i="3"/>
  <c r="AJ7434" i="3"/>
  <c r="AI7434" i="3"/>
  <c r="AH7434" i="3"/>
  <c r="AQ7433" i="3"/>
  <c r="AP7433" i="3"/>
  <c r="AO7433" i="3"/>
  <c r="AN7433" i="3"/>
  <c r="AM7433" i="3"/>
  <c r="AL7433" i="3"/>
  <c r="AK7433" i="3"/>
  <c r="AJ7433" i="3"/>
  <c r="AI7433" i="3"/>
  <c r="AH7433" i="3"/>
  <c r="AQ7432" i="3"/>
  <c r="AP7432" i="3"/>
  <c r="AO7432" i="3"/>
  <c r="AN7432" i="3"/>
  <c r="AM7432" i="3"/>
  <c r="AL7432" i="3"/>
  <c r="AK7432" i="3"/>
  <c r="AJ7432" i="3"/>
  <c r="AI7432" i="3"/>
  <c r="AH7432" i="3"/>
  <c r="AQ7431" i="3"/>
  <c r="AP7431" i="3"/>
  <c r="AO7431" i="3"/>
  <c r="AN7431" i="3"/>
  <c r="AM7431" i="3"/>
  <c r="AL7431" i="3"/>
  <c r="AK7431" i="3"/>
  <c r="AJ7431" i="3"/>
  <c r="AI7431" i="3"/>
  <c r="AH7431" i="3"/>
  <c r="AQ7430" i="3"/>
  <c r="AP7430" i="3"/>
  <c r="AO7430" i="3"/>
  <c r="AN7430" i="3"/>
  <c r="AM7430" i="3"/>
  <c r="AL7430" i="3"/>
  <c r="AK7430" i="3"/>
  <c r="AJ7430" i="3"/>
  <c r="AI7430" i="3"/>
  <c r="AH7430" i="3"/>
  <c r="AQ7429" i="3"/>
  <c r="AP7429" i="3"/>
  <c r="AO7429" i="3"/>
  <c r="AN7429" i="3"/>
  <c r="AM7429" i="3"/>
  <c r="AL7429" i="3"/>
  <c r="AK7429" i="3"/>
  <c r="AJ7429" i="3"/>
  <c r="AI7429" i="3"/>
  <c r="AH7429" i="3"/>
  <c r="AQ7428" i="3"/>
  <c r="AP7428" i="3"/>
  <c r="AO7428" i="3"/>
  <c r="AN7428" i="3"/>
  <c r="AM7428" i="3"/>
  <c r="AL7428" i="3"/>
  <c r="AK7428" i="3"/>
  <c r="AJ7428" i="3"/>
  <c r="AI7428" i="3"/>
  <c r="AH7428" i="3"/>
  <c r="AQ7427" i="3"/>
  <c r="AP7427" i="3"/>
  <c r="AO7427" i="3"/>
  <c r="AN7427" i="3"/>
  <c r="AM7427" i="3"/>
  <c r="AL7427" i="3"/>
  <c r="AK7427" i="3"/>
  <c r="AJ7427" i="3"/>
  <c r="AI7427" i="3"/>
  <c r="AH7427" i="3"/>
  <c r="AQ7426" i="3"/>
  <c r="AP7426" i="3"/>
  <c r="AO7426" i="3"/>
  <c r="AN7426" i="3"/>
  <c r="AM7426" i="3"/>
  <c r="AL7426" i="3"/>
  <c r="AK7426" i="3"/>
  <c r="AJ7426" i="3"/>
  <c r="AI7426" i="3"/>
  <c r="AH7426" i="3"/>
  <c r="AQ7425" i="3"/>
  <c r="AP7425" i="3"/>
  <c r="AO7425" i="3"/>
  <c r="AN7425" i="3"/>
  <c r="AM7425" i="3"/>
  <c r="AL7425" i="3"/>
  <c r="AK7425" i="3"/>
  <c r="AJ7425" i="3"/>
  <c r="AI7425" i="3"/>
  <c r="AH7425" i="3"/>
  <c r="AQ7424" i="3"/>
  <c r="AP7424" i="3"/>
  <c r="AO7424" i="3"/>
  <c r="AN7424" i="3"/>
  <c r="AM7424" i="3"/>
  <c r="AL7424" i="3"/>
  <c r="AK7424" i="3"/>
  <c r="AJ7424" i="3"/>
  <c r="AI7424" i="3"/>
  <c r="AH7424" i="3"/>
  <c r="AQ7423" i="3"/>
  <c r="AP7423" i="3"/>
  <c r="AO7423" i="3"/>
  <c r="AN7423" i="3"/>
  <c r="AM7423" i="3"/>
  <c r="AL7423" i="3"/>
  <c r="AK7423" i="3"/>
  <c r="AJ7423" i="3"/>
  <c r="AI7423" i="3"/>
  <c r="AH7423" i="3"/>
  <c r="AQ7422" i="3"/>
  <c r="AP7422" i="3"/>
  <c r="AO7422" i="3"/>
  <c r="AN7422" i="3"/>
  <c r="AM7422" i="3"/>
  <c r="AL7422" i="3"/>
  <c r="AK7422" i="3"/>
  <c r="AJ7422" i="3"/>
  <c r="AI7422" i="3"/>
  <c r="AH7422" i="3"/>
  <c r="AQ7421" i="3"/>
  <c r="AP7421" i="3"/>
  <c r="AO7421" i="3"/>
  <c r="AN7421" i="3"/>
  <c r="AM7421" i="3"/>
  <c r="AL7421" i="3"/>
  <c r="AK7421" i="3"/>
  <c r="AJ7421" i="3"/>
  <c r="AI7421" i="3"/>
  <c r="AH7421" i="3"/>
  <c r="AQ7420" i="3"/>
  <c r="AP7420" i="3"/>
  <c r="AO7420" i="3"/>
  <c r="AN7420" i="3"/>
  <c r="AM7420" i="3"/>
  <c r="AL7420" i="3"/>
  <c r="AK7420" i="3"/>
  <c r="AJ7420" i="3"/>
  <c r="AI7420" i="3"/>
  <c r="AH7420" i="3"/>
  <c r="AQ7419" i="3"/>
  <c r="AP7419" i="3"/>
  <c r="AO7419" i="3"/>
  <c r="AN7419" i="3"/>
  <c r="AM7419" i="3"/>
  <c r="AL7419" i="3"/>
  <c r="AK7419" i="3"/>
  <c r="AJ7419" i="3"/>
  <c r="AI7419" i="3"/>
  <c r="AH7419" i="3"/>
  <c r="AQ7418" i="3"/>
  <c r="AP7418" i="3"/>
  <c r="AO7418" i="3"/>
  <c r="AN7418" i="3"/>
  <c r="AM7418" i="3"/>
  <c r="AL7418" i="3"/>
  <c r="AK7418" i="3"/>
  <c r="AJ7418" i="3"/>
  <c r="AI7418" i="3"/>
  <c r="AH7418" i="3"/>
  <c r="AQ7417" i="3"/>
  <c r="AP7417" i="3"/>
  <c r="AO7417" i="3"/>
  <c r="AN7417" i="3"/>
  <c r="AM7417" i="3"/>
  <c r="AL7417" i="3"/>
  <c r="AK7417" i="3"/>
  <c r="AJ7417" i="3"/>
  <c r="AI7417" i="3"/>
  <c r="AH7417" i="3"/>
  <c r="AQ7416" i="3"/>
  <c r="AP7416" i="3"/>
  <c r="AO7416" i="3"/>
  <c r="AN7416" i="3"/>
  <c r="AM7416" i="3"/>
  <c r="AL7416" i="3"/>
  <c r="AK7416" i="3"/>
  <c r="AJ7416" i="3"/>
  <c r="AI7416" i="3"/>
  <c r="AH7416" i="3"/>
  <c r="AQ7415" i="3"/>
  <c r="AP7415" i="3"/>
  <c r="AO7415" i="3"/>
  <c r="AN7415" i="3"/>
  <c r="AM7415" i="3"/>
  <c r="AL7415" i="3"/>
  <c r="AK7415" i="3"/>
  <c r="AJ7415" i="3"/>
  <c r="AI7415" i="3"/>
  <c r="AH7415" i="3"/>
  <c r="AQ7414" i="3"/>
  <c r="AP7414" i="3"/>
  <c r="AO7414" i="3"/>
  <c r="AN7414" i="3"/>
  <c r="AM7414" i="3"/>
  <c r="AL7414" i="3"/>
  <c r="AK7414" i="3"/>
  <c r="AJ7414" i="3"/>
  <c r="AI7414" i="3"/>
  <c r="AH7414" i="3"/>
  <c r="AQ7413" i="3"/>
  <c r="AP7413" i="3"/>
  <c r="AO7413" i="3"/>
  <c r="AN7413" i="3"/>
  <c r="AM7413" i="3"/>
  <c r="AL7413" i="3"/>
  <c r="AK7413" i="3"/>
  <c r="AJ7413" i="3"/>
  <c r="AI7413" i="3"/>
  <c r="AH7413" i="3"/>
  <c r="AQ7412" i="3"/>
  <c r="AP7412" i="3"/>
  <c r="AO7412" i="3"/>
  <c r="AN7412" i="3"/>
  <c r="AM7412" i="3"/>
  <c r="AL7412" i="3"/>
  <c r="AK7412" i="3"/>
  <c r="AJ7412" i="3"/>
  <c r="AI7412" i="3"/>
  <c r="AH7412" i="3"/>
  <c r="AQ7411" i="3"/>
  <c r="AP7411" i="3"/>
  <c r="AO7411" i="3"/>
  <c r="AN7411" i="3"/>
  <c r="AM7411" i="3"/>
  <c r="AL7411" i="3"/>
  <c r="AK7411" i="3"/>
  <c r="AJ7411" i="3"/>
  <c r="AI7411" i="3"/>
  <c r="AH7411" i="3"/>
  <c r="AQ7410" i="3"/>
  <c r="AP7410" i="3"/>
  <c r="AO7410" i="3"/>
  <c r="AN7410" i="3"/>
  <c r="AM7410" i="3"/>
  <c r="AL7410" i="3"/>
  <c r="AK7410" i="3"/>
  <c r="AJ7410" i="3"/>
  <c r="AI7410" i="3"/>
  <c r="AH7410" i="3"/>
  <c r="AQ7409" i="3"/>
  <c r="AP7409" i="3"/>
  <c r="AO7409" i="3"/>
  <c r="AN7409" i="3"/>
  <c r="AM7409" i="3"/>
  <c r="AL7409" i="3"/>
  <c r="AK7409" i="3"/>
  <c r="AJ7409" i="3"/>
  <c r="AI7409" i="3"/>
  <c r="AH7409" i="3"/>
  <c r="AQ7408" i="3"/>
  <c r="AP7408" i="3"/>
  <c r="AO7408" i="3"/>
  <c r="AN7408" i="3"/>
  <c r="AM7408" i="3"/>
  <c r="AL7408" i="3"/>
  <c r="AK7408" i="3"/>
  <c r="AJ7408" i="3"/>
  <c r="AI7408" i="3"/>
  <c r="AH7408" i="3"/>
  <c r="AQ7407" i="3"/>
  <c r="AP7407" i="3"/>
  <c r="AO7407" i="3"/>
  <c r="AN7407" i="3"/>
  <c r="AM7407" i="3"/>
  <c r="AL7407" i="3"/>
  <c r="AK7407" i="3"/>
  <c r="AJ7407" i="3"/>
  <c r="AI7407" i="3"/>
  <c r="AH7407" i="3"/>
  <c r="AQ7406" i="3"/>
  <c r="AP7406" i="3"/>
  <c r="AO7406" i="3"/>
  <c r="AN7406" i="3"/>
  <c r="AM7406" i="3"/>
  <c r="AL7406" i="3"/>
  <c r="AK7406" i="3"/>
  <c r="AJ7406" i="3"/>
  <c r="AI7406" i="3"/>
  <c r="AH7406" i="3"/>
  <c r="AQ7405" i="3"/>
  <c r="AP7405" i="3"/>
  <c r="AO7405" i="3"/>
  <c r="AN7405" i="3"/>
  <c r="AM7405" i="3"/>
  <c r="AL7405" i="3"/>
  <c r="AK7405" i="3"/>
  <c r="AJ7405" i="3"/>
  <c r="AI7405" i="3"/>
  <c r="AH7405" i="3"/>
  <c r="AQ7404" i="3"/>
  <c r="AP7404" i="3"/>
  <c r="AO7404" i="3"/>
  <c r="AN7404" i="3"/>
  <c r="AM7404" i="3"/>
  <c r="AL7404" i="3"/>
  <c r="AK7404" i="3"/>
  <c r="AJ7404" i="3"/>
  <c r="AI7404" i="3"/>
  <c r="AH7404" i="3"/>
  <c r="AQ7403" i="3"/>
  <c r="AP7403" i="3"/>
  <c r="AO7403" i="3"/>
  <c r="AN7403" i="3"/>
  <c r="AM7403" i="3"/>
  <c r="AL7403" i="3"/>
  <c r="AK7403" i="3"/>
  <c r="AJ7403" i="3"/>
  <c r="AI7403" i="3"/>
  <c r="AH7403" i="3"/>
  <c r="AQ7402" i="3"/>
  <c r="AP7402" i="3"/>
  <c r="AO7402" i="3"/>
  <c r="AN7402" i="3"/>
  <c r="AM7402" i="3"/>
  <c r="AL7402" i="3"/>
  <c r="AK7402" i="3"/>
  <c r="AJ7402" i="3"/>
  <c r="AI7402" i="3"/>
  <c r="AH7402" i="3"/>
  <c r="AQ7401" i="3"/>
  <c r="AP7401" i="3"/>
  <c r="AO7401" i="3"/>
  <c r="AN7401" i="3"/>
  <c r="AM7401" i="3"/>
  <c r="AL7401" i="3"/>
  <c r="AK7401" i="3"/>
  <c r="AJ7401" i="3"/>
  <c r="AI7401" i="3"/>
  <c r="AH7401" i="3"/>
  <c r="AQ7400" i="3"/>
  <c r="AP7400" i="3"/>
  <c r="AO7400" i="3"/>
  <c r="AN7400" i="3"/>
  <c r="AM7400" i="3"/>
  <c r="AL7400" i="3"/>
  <c r="AK7400" i="3"/>
  <c r="AJ7400" i="3"/>
  <c r="AI7400" i="3"/>
  <c r="AH7400" i="3"/>
  <c r="AQ7399" i="3"/>
  <c r="AP7399" i="3"/>
  <c r="AO7399" i="3"/>
  <c r="AN7399" i="3"/>
  <c r="AM7399" i="3"/>
  <c r="AL7399" i="3"/>
  <c r="AK7399" i="3"/>
  <c r="AJ7399" i="3"/>
  <c r="AI7399" i="3"/>
  <c r="AH7399" i="3"/>
  <c r="AQ7398" i="3"/>
  <c r="AP7398" i="3"/>
  <c r="AO7398" i="3"/>
  <c r="AN7398" i="3"/>
  <c r="AM7398" i="3"/>
  <c r="AL7398" i="3"/>
  <c r="AK7398" i="3"/>
  <c r="AJ7398" i="3"/>
  <c r="AI7398" i="3"/>
  <c r="AH7398" i="3"/>
  <c r="AQ7397" i="3"/>
  <c r="AP7397" i="3"/>
  <c r="AO7397" i="3"/>
  <c r="AN7397" i="3"/>
  <c r="AM7397" i="3"/>
  <c r="AL7397" i="3"/>
  <c r="AK7397" i="3"/>
  <c r="AJ7397" i="3"/>
  <c r="AI7397" i="3"/>
  <c r="AH7397" i="3"/>
  <c r="AQ7396" i="3"/>
  <c r="AP7396" i="3"/>
  <c r="AO7396" i="3"/>
  <c r="AN7396" i="3"/>
  <c r="AM7396" i="3"/>
  <c r="AL7396" i="3"/>
  <c r="AK7396" i="3"/>
  <c r="AJ7396" i="3"/>
  <c r="AI7396" i="3"/>
  <c r="AH7396" i="3"/>
  <c r="AQ7395" i="3"/>
  <c r="AP7395" i="3"/>
  <c r="AO7395" i="3"/>
  <c r="AN7395" i="3"/>
  <c r="AM7395" i="3"/>
  <c r="AL7395" i="3"/>
  <c r="AK7395" i="3"/>
  <c r="AJ7395" i="3"/>
  <c r="AI7395" i="3"/>
  <c r="AH7395" i="3"/>
  <c r="AQ7394" i="3"/>
  <c r="AP7394" i="3"/>
  <c r="AO7394" i="3"/>
  <c r="AN7394" i="3"/>
  <c r="AM7394" i="3"/>
  <c r="AL7394" i="3"/>
  <c r="AK7394" i="3"/>
  <c r="AJ7394" i="3"/>
  <c r="AI7394" i="3"/>
  <c r="AH7394" i="3"/>
  <c r="AQ7393" i="3"/>
  <c r="AP7393" i="3"/>
  <c r="AO7393" i="3"/>
  <c r="AN7393" i="3"/>
  <c r="AM7393" i="3"/>
  <c r="AL7393" i="3"/>
  <c r="AK7393" i="3"/>
  <c r="AJ7393" i="3"/>
  <c r="AI7393" i="3"/>
  <c r="AH7393" i="3"/>
  <c r="AQ7392" i="3"/>
  <c r="AP7392" i="3"/>
  <c r="AO7392" i="3"/>
  <c r="AN7392" i="3"/>
  <c r="AM7392" i="3"/>
  <c r="AL7392" i="3"/>
  <c r="AK7392" i="3"/>
  <c r="AJ7392" i="3"/>
  <c r="AI7392" i="3"/>
  <c r="AH7392" i="3"/>
  <c r="AQ7391" i="3"/>
  <c r="AP7391" i="3"/>
  <c r="AO7391" i="3"/>
  <c r="AN7391" i="3"/>
  <c r="AM7391" i="3"/>
  <c r="AL7391" i="3"/>
  <c r="AK7391" i="3"/>
  <c r="AJ7391" i="3"/>
  <c r="AI7391" i="3"/>
  <c r="AH7391" i="3"/>
  <c r="AQ7390" i="3"/>
  <c r="AP7390" i="3"/>
  <c r="AO7390" i="3"/>
  <c r="AN7390" i="3"/>
  <c r="AM7390" i="3"/>
  <c r="AL7390" i="3"/>
  <c r="AK7390" i="3"/>
  <c r="AJ7390" i="3"/>
  <c r="AI7390" i="3"/>
  <c r="AH7390" i="3"/>
  <c r="AQ7389" i="3"/>
  <c r="AP7389" i="3"/>
  <c r="AO7389" i="3"/>
  <c r="AN7389" i="3"/>
  <c r="AM7389" i="3"/>
  <c r="AL7389" i="3"/>
  <c r="AK7389" i="3"/>
  <c r="AJ7389" i="3"/>
  <c r="AI7389" i="3"/>
  <c r="AH7389" i="3"/>
  <c r="AQ7388" i="3"/>
  <c r="AP7388" i="3"/>
  <c r="AO7388" i="3"/>
  <c r="AN7388" i="3"/>
  <c r="AM7388" i="3"/>
  <c r="AL7388" i="3"/>
  <c r="AK7388" i="3"/>
  <c r="AJ7388" i="3"/>
  <c r="AI7388" i="3"/>
  <c r="AH7388" i="3"/>
  <c r="AQ7387" i="3"/>
  <c r="AP7387" i="3"/>
  <c r="AO7387" i="3"/>
  <c r="AN7387" i="3"/>
  <c r="AM7387" i="3"/>
  <c r="AL7387" i="3"/>
  <c r="AK7387" i="3"/>
  <c r="AJ7387" i="3"/>
  <c r="AI7387" i="3"/>
  <c r="AH7387" i="3"/>
  <c r="AQ7386" i="3"/>
  <c r="AP7386" i="3"/>
  <c r="AO7386" i="3"/>
  <c r="AN7386" i="3"/>
  <c r="AM7386" i="3"/>
  <c r="AL7386" i="3"/>
  <c r="AK7386" i="3"/>
  <c r="AJ7386" i="3"/>
  <c r="AI7386" i="3"/>
  <c r="AH7386" i="3"/>
  <c r="AQ7385" i="3"/>
  <c r="AP7385" i="3"/>
  <c r="AO7385" i="3"/>
  <c r="AN7385" i="3"/>
  <c r="AM7385" i="3"/>
  <c r="AL7385" i="3"/>
  <c r="AK7385" i="3"/>
  <c r="AJ7385" i="3"/>
  <c r="AI7385" i="3"/>
  <c r="AH7385" i="3"/>
  <c r="AQ7384" i="3"/>
  <c r="AP7384" i="3"/>
  <c r="AO7384" i="3"/>
  <c r="AN7384" i="3"/>
  <c r="AM7384" i="3"/>
  <c r="AL7384" i="3"/>
  <c r="AK7384" i="3"/>
  <c r="AJ7384" i="3"/>
  <c r="AI7384" i="3"/>
  <c r="AH7384" i="3"/>
  <c r="AQ7383" i="3"/>
  <c r="AP7383" i="3"/>
  <c r="AO7383" i="3"/>
  <c r="AN7383" i="3"/>
  <c r="AM7383" i="3"/>
  <c r="AL7383" i="3"/>
  <c r="AK7383" i="3"/>
  <c r="AJ7383" i="3"/>
  <c r="AI7383" i="3"/>
  <c r="AH7383" i="3"/>
  <c r="AQ7382" i="3"/>
  <c r="AP7382" i="3"/>
  <c r="AO7382" i="3"/>
  <c r="AN7382" i="3"/>
  <c r="AM7382" i="3"/>
  <c r="AL7382" i="3"/>
  <c r="AK7382" i="3"/>
  <c r="AJ7382" i="3"/>
  <c r="AI7382" i="3"/>
  <c r="AH7382" i="3"/>
  <c r="AQ7381" i="3"/>
  <c r="AP7381" i="3"/>
  <c r="AO7381" i="3"/>
  <c r="AN7381" i="3"/>
  <c r="AM7381" i="3"/>
  <c r="AL7381" i="3"/>
  <c r="AK7381" i="3"/>
  <c r="AJ7381" i="3"/>
  <c r="AI7381" i="3"/>
  <c r="AH7381" i="3"/>
  <c r="AQ7380" i="3"/>
  <c r="AP7380" i="3"/>
  <c r="AO7380" i="3"/>
  <c r="AN7380" i="3"/>
  <c r="AM7380" i="3"/>
  <c r="AL7380" i="3"/>
  <c r="AK7380" i="3"/>
  <c r="AJ7380" i="3"/>
  <c r="AI7380" i="3"/>
  <c r="AH7380" i="3"/>
  <c r="AQ7379" i="3"/>
  <c r="AP7379" i="3"/>
  <c r="AO7379" i="3"/>
  <c r="AN7379" i="3"/>
  <c r="AM7379" i="3"/>
  <c r="AL7379" i="3"/>
  <c r="AK7379" i="3"/>
  <c r="AJ7379" i="3"/>
  <c r="AI7379" i="3"/>
  <c r="AH7379" i="3"/>
  <c r="AQ7378" i="3"/>
  <c r="AP7378" i="3"/>
  <c r="AO7378" i="3"/>
  <c r="AN7378" i="3"/>
  <c r="AM7378" i="3"/>
  <c r="AL7378" i="3"/>
  <c r="AK7378" i="3"/>
  <c r="AJ7378" i="3"/>
  <c r="AI7378" i="3"/>
  <c r="AH7378" i="3"/>
  <c r="AQ7377" i="3"/>
  <c r="AP7377" i="3"/>
  <c r="AO7377" i="3"/>
  <c r="AN7377" i="3"/>
  <c r="AM7377" i="3"/>
  <c r="AL7377" i="3"/>
  <c r="AK7377" i="3"/>
  <c r="AJ7377" i="3"/>
  <c r="AI7377" i="3"/>
  <c r="AH7377" i="3"/>
  <c r="AQ7376" i="3"/>
  <c r="AP7376" i="3"/>
  <c r="AO7376" i="3"/>
  <c r="AN7376" i="3"/>
  <c r="AM7376" i="3"/>
  <c r="AL7376" i="3"/>
  <c r="AK7376" i="3"/>
  <c r="AJ7376" i="3"/>
  <c r="AI7376" i="3"/>
  <c r="AH7376" i="3"/>
  <c r="AQ7375" i="3"/>
  <c r="AP7375" i="3"/>
  <c r="AO7375" i="3"/>
  <c r="AN7375" i="3"/>
  <c r="AM7375" i="3"/>
  <c r="AL7375" i="3"/>
  <c r="AK7375" i="3"/>
  <c r="AJ7375" i="3"/>
  <c r="AI7375" i="3"/>
  <c r="AH7375" i="3"/>
  <c r="AQ7374" i="3"/>
  <c r="AP7374" i="3"/>
  <c r="AO7374" i="3"/>
  <c r="AN7374" i="3"/>
  <c r="AM7374" i="3"/>
  <c r="AL7374" i="3"/>
  <c r="AK7374" i="3"/>
  <c r="AJ7374" i="3"/>
  <c r="AI7374" i="3"/>
  <c r="AH7374" i="3"/>
  <c r="AQ7373" i="3"/>
  <c r="AP7373" i="3"/>
  <c r="AO7373" i="3"/>
  <c r="AN7373" i="3"/>
  <c r="AM7373" i="3"/>
  <c r="AL7373" i="3"/>
  <c r="AK7373" i="3"/>
  <c r="AJ7373" i="3"/>
  <c r="AI7373" i="3"/>
  <c r="AH7373" i="3"/>
  <c r="AQ7372" i="3"/>
  <c r="AP7372" i="3"/>
  <c r="AO7372" i="3"/>
  <c r="AN7372" i="3"/>
  <c r="AM7372" i="3"/>
  <c r="AL7372" i="3"/>
  <c r="AK7372" i="3"/>
  <c r="AJ7372" i="3"/>
  <c r="AI7372" i="3"/>
  <c r="AH7372" i="3"/>
  <c r="AQ7371" i="3"/>
  <c r="AP7371" i="3"/>
  <c r="AO7371" i="3"/>
  <c r="AN7371" i="3"/>
  <c r="AM7371" i="3"/>
  <c r="AL7371" i="3"/>
  <c r="AK7371" i="3"/>
  <c r="AJ7371" i="3"/>
  <c r="AI7371" i="3"/>
  <c r="AH7371" i="3"/>
  <c r="AQ7370" i="3"/>
  <c r="AP7370" i="3"/>
  <c r="AO7370" i="3"/>
  <c r="AN7370" i="3"/>
  <c r="AM7370" i="3"/>
  <c r="AL7370" i="3"/>
  <c r="AK7370" i="3"/>
  <c r="AJ7370" i="3"/>
  <c r="AI7370" i="3"/>
  <c r="AH7370" i="3"/>
  <c r="AQ7369" i="3"/>
  <c r="AP7369" i="3"/>
  <c r="AO7369" i="3"/>
  <c r="AN7369" i="3"/>
  <c r="AM7369" i="3"/>
  <c r="AL7369" i="3"/>
  <c r="AK7369" i="3"/>
  <c r="AJ7369" i="3"/>
  <c r="AI7369" i="3"/>
  <c r="AH7369" i="3"/>
  <c r="AQ7368" i="3"/>
  <c r="AP7368" i="3"/>
  <c r="AO7368" i="3"/>
  <c r="AN7368" i="3"/>
  <c r="AM7368" i="3"/>
  <c r="AL7368" i="3"/>
  <c r="AK7368" i="3"/>
  <c r="AJ7368" i="3"/>
  <c r="AI7368" i="3"/>
  <c r="AH7368" i="3"/>
  <c r="AQ7367" i="3"/>
  <c r="AP7367" i="3"/>
  <c r="AO7367" i="3"/>
  <c r="AN7367" i="3"/>
  <c r="AM7367" i="3"/>
  <c r="AL7367" i="3"/>
  <c r="AK7367" i="3"/>
  <c r="AJ7367" i="3"/>
  <c r="AI7367" i="3"/>
  <c r="AH7367" i="3"/>
  <c r="AQ7366" i="3"/>
  <c r="AP7366" i="3"/>
  <c r="AO7366" i="3"/>
  <c r="AN7366" i="3"/>
  <c r="AM7366" i="3"/>
  <c r="AL7366" i="3"/>
  <c r="AK7366" i="3"/>
  <c r="AJ7366" i="3"/>
  <c r="AI7366" i="3"/>
  <c r="AH7366" i="3"/>
  <c r="AQ7365" i="3"/>
  <c r="AP7365" i="3"/>
  <c r="AO7365" i="3"/>
  <c r="AN7365" i="3"/>
  <c r="AM7365" i="3"/>
  <c r="AL7365" i="3"/>
  <c r="AK7365" i="3"/>
  <c r="AJ7365" i="3"/>
  <c r="AI7365" i="3"/>
  <c r="AH7365" i="3"/>
  <c r="AQ7364" i="3"/>
  <c r="AP7364" i="3"/>
  <c r="AO7364" i="3"/>
  <c r="AN7364" i="3"/>
  <c r="AM7364" i="3"/>
  <c r="AL7364" i="3"/>
  <c r="AK7364" i="3"/>
  <c r="AJ7364" i="3"/>
  <c r="AI7364" i="3"/>
  <c r="AH7364" i="3"/>
  <c r="AQ7363" i="3"/>
  <c r="AP7363" i="3"/>
  <c r="AO7363" i="3"/>
  <c r="AN7363" i="3"/>
  <c r="AM7363" i="3"/>
  <c r="AL7363" i="3"/>
  <c r="AK7363" i="3"/>
  <c r="AJ7363" i="3"/>
  <c r="AI7363" i="3"/>
  <c r="AH7363" i="3"/>
  <c r="AQ7362" i="3"/>
  <c r="AP7362" i="3"/>
  <c r="AO7362" i="3"/>
  <c r="AN7362" i="3"/>
  <c r="AM7362" i="3"/>
  <c r="AL7362" i="3"/>
  <c r="AK7362" i="3"/>
  <c r="AJ7362" i="3"/>
  <c r="AI7362" i="3"/>
  <c r="AH7362" i="3"/>
  <c r="AQ7361" i="3"/>
  <c r="AP7361" i="3"/>
  <c r="AO7361" i="3"/>
  <c r="AN7361" i="3"/>
  <c r="AM7361" i="3"/>
  <c r="AL7361" i="3"/>
  <c r="AK7361" i="3"/>
  <c r="AJ7361" i="3"/>
  <c r="AI7361" i="3"/>
  <c r="AH7361" i="3"/>
  <c r="AQ7360" i="3"/>
  <c r="AP7360" i="3"/>
  <c r="AO7360" i="3"/>
  <c r="AN7360" i="3"/>
  <c r="AM7360" i="3"/>
  <c r="AL7360" i="3"/>
  <c r="AK7360" i="3"/>
  <c r="AJ7360" i="3"/>
  <c r="AI7360" i="3"/>
  <c r="AH7360" i="3"/>
  <c r="AQ7359" i="3"/>
  <c r="AP7359" i="3"/>
  <c r="AO7359" i="3"/>
  <c r="AN7359" i="3"/>
  <c r="AM7359" i="3"/>
  <c r="AL7359" i="3"/>
  <c r="AK7359" i="3"/>
  <c r="AJ7359" i="3"/>
  <c r="AI7359" i="3"/>
  <c r="AH7359" i="3"/>
  <c r="AQ7358" i="3"/>
  <c r="AP7358" i="3"/>
  <c r="AO7358" i="3"/>
  <c r="AN7358" i="3"/>
  <c r="AM7358" i="3"/>
  <c r="AL7358" i="3"/>
  <c r="AK7358" i="3"/>
  <c r="AJ7358" i="3"/>
  <c r="AI7358" i="3"/>
  <c r="AH7358" i="3"/>
  <c r="AQ7357" i="3"/>
  <c r="AP7357" i="3"/>
  <c r="AO7357" i="3"/>
  <c r="AN7357" i="3"/>
  <c r="AM7357" i="3"/>
  <c r="AL7357" i="3"/>
  <c r="AK7357" i="3"/>
  <c r="AJ7357" i="3"/>
  <c r="AI7357" i="3"/>
  <c r="AH7357" i="3"/>
  <c r="AQ7356" i="3"/>
  <c r="AP7356" i="3"/>
  <c r="AO7356" i="3"/>
  <c r="AN7356" i="3"/>
  <c r="AM7356" i="3"/>
  <c r="AL7356" i="3"/>
  <c r="AK7356" i="3"/>
  <c r="AJ7356" i="3"/>
  <c r="AI7356" i="3"/>
  <c r="AH7356" i="3"/>
  <c r="AQ7355" i="3"/>
  <c r="AP7355" i="3"/>
  <c r="AO7355" i="3"/>
  <c r="AN7355" i="3"/>
  <c r="AM7355" i="3"/>
  <c r="AL7355" i="3"/>
  <c r="AK7355" i="3"/>
  <c r="AJ7355" i="3"/>
  <c r="AI7355" i="3"/>
  <c r="AH7355" i="3"/>
  <c r="AQ7354" i="3"/>
  <c r="AP7354" i="3"/>
  <c r="AO7354" i="3"/>
  <c r="AN7354" i="3"/>
  <c r="AM7354" i="3"/>
  <c r="AL7354" i="3"/>
  <c r="AK7354" i="3"/>
  <c r="AJ7354" i="3"/>
  <c r="AI7354" i="3"/>
  <c r="AH7354" i="3"/>
  <c r="AQ7353" i="3"/>
  <c r="AP7353" i="3"/>
  <c r="AO7353" i="3"/>
  <c r="AN7353" i="3"/>
  <c r="AM7353" i="3"/>
  <c r="AL7353" i="3"/>
  <c r="AK7353" i="3"/>
  <c r="AJ7353" i="3"/>
  <c r="AI7353" i="3"/>
  <c r="AH7353" i="3"/>
  <c r="AQ7352" i="3"/>
  <c r="AP7352" i="3"/>
  <c r="AO7352" i="3"/>
  <c r="AN7352" i="3"/>
  <c r="AM7352" i="3"/>
  <c r="AL7352" i="3"/>
  <c r="AK7352" i="3"/>
  <c r="AJ7352" i="3"/>
  <c r="AI7352" i="3"/>
  <c r="AH7352" i="3"/>
  <c r="AQ7351" i="3"/>
  <c r="AP7351" i="3"/>
  <c r="AO7351" i="3"/>
  <c r="AN7351" i="3"/>
  <c r="AM7351" i="3"/>
  <c r="AL7351" i="3"/>
  <c r="AK7351" i="3"/>
  <c r="AJ7351" i="3"/>
  <c r="AI7351" i="3"/>
  <c r="AH7351" i="3"/>
  <c r="AQ7350" i="3"/>
  <c r="AP7350" i="3"/>
  <c r="AO7350" i="3"/>
  <c r="AN7350" i="3"/>
  <c r="AM7350" i="3"/>
  <c r="AL7350" i="3"/>
  <c r="AK7350" i="3"/>
  <c r="AJ7350" i="3"/>
  <c r="AI7350" i="3"/>
  <c r="AH7350" i="3"/>
  <c r="AQ7349" i="3"/>
  <c r="AP7349" i="3"/>
  <c r="AO7349" i="3"/>
  <c r="AN7349" i="3"/>
  <c r="AM7349" i="3"/>
  <c r="AL7349" i="3"/>
  <c r="AK7349" i="3"/>
  <c r="AJ7349" i="3"/>
  <c r="AI7349" i="3"/>
  <c r="AH7349" i="3"/>
  <c r="AQ7348" i="3"/>
  <c r="AP7348" i="3"/>
  <c r="AO7348" i="3"/>
  <c r="AN7348" i="3"/>
  <c r="AM7348" i="3"/>
  <c r="AL7348" i="3"/>
  <c r="AK7348" i="3"/>
  <c r="AJ7348" i="3"/>
  <c r="AI7348" i="3"/>
  <c r="AH7348" i="3"/>
  <c r="AQ7347" i="3"/>
  <c r="AP7347" i="3"/>
  <c r="AO7347" i="3"/>
  <c r="AN7347" i="3"/>
  <c r="AM7347" i="3"/>
  <c r="AL7347" i="3"/>
  <c r="AK7347" i="3"/>
  <c r="AJ7347" i="3"/>
  <c r="AI7347" i="3"/>
  <c r="AH7347" i="3"/>
  <c r="AQ7346" i="3"/>
  <c r="AP7346" i="3"/>
  <c r="AO7346" i="3"/>
  <c r="AN7346" i="3"/>
  <c r="AM7346" i="3"/>
  <c r="AL7346" i="3"/>
  <c r="AK7346" i="3"/>
  <c r="AJ7346" i="3"/>
  <c r="AI7346" i="3"/>
  <c r="AH7346" i="3"/>
  <c r="AQ7345" i="3"/>
  <c r="AP7345" i="3"/>
  <c r="AO7345" i="3"/>
  <c r="AN7345" i="3"/>
  <c r="AM7345" i="3"/>
  <c r="AL7345" i="3"/>
  <c r="AK7345" i="3"/>
  <c r="AJ7345" i="3"/>
  <c r="AI7345" i="3"/>
  <c r="AH7345" i="3"/>
  <c r="AQ7344" i="3"/>
  <c r="AP7344" i="3"/>
  <c r="AO7344" i="3"/>
  <c r="AN7344" i="3"/>
  <c r="AM7344" i="3"/>
  <c r="AL7344" i="3"/>
  <c r="AK7344" i="3"/>
  <c r="AJ7344" i="3"/>
  <c r="AI7344" i="3"/>
  <c r="AH7344" i="3"/>
  <c r="AQ7343" i="3"/>
  <c r="AP7343" i="3"/>
  <c r="AO7343" i="3"/>
  <c r="AN7343" i="3"/>
  <c r="AM7343" i="3"/>
  <c r="AL7343" i="3"/>
  <c r="AK7343" i="3"/>
  <c r="AJ7343" i="3"/>
  <c r="AI7343" i="3"/>
  <c r="AH7343" i="3"/>
  <c r="AQ7342" i="3"/>
  <c r="AP7342" i="3"/>
  <c r="AO7342" i="3"/>
  <c r="AN7342" i="3"/>
  <c r="AM7342" i="3"/>
  <c r="AL7342" i="3"/>
  <c r="AK7342" i="3"/>
  <c r="AJ7342" i="3"/>
  <c r="AI7342" i="3"/>
  <c r="AH7342" i="3"/>
  <c r="AQ7341" i="3"/>
  <c r="AP7341" i="3"/>
  <c r="AO7341" i="3"/>
  <c r="AN7341" i="3"/>
  <c r="AM7341" i="3"/>
  <c r="AL7341" i="3"/>
  <c r="AK7341" i="3"/>
  <c r="AJ7341" i="3"/>
  <c r="AI7341" i="3"/>
  <c r="AH7341" i="3"/>
  <c r="AQ7340" i="3"/>
  <c r="AP7340" i="3"/>
  <c r="AO7340" i="3"/>
  <c r="AN7340" i="3"/>
  <c r="AM7340" i="3"/>
  <c r="AL7340" i="3"/>
  <c r="AK7340" i="3"/>
  <c r="AJ7340" i="3"/>
  <c r="AI7340" i="3"/>
  <c r="AH7340" i="3"/>
  <c r="AQ7339" i="3"/>
  <c r="AP7339" i="3"/>
  <c r="AO7339" i="3"/>
  <c r="AN7339" i="3"/>
  <c r="AM7339" i="3"/>
  <c r="AL7339" i="3"/>
  <c r="AK7339" i="3"/>
  <c r="AJ7339" i="3"/>
  <c r="AI7339" i="3"/>
  <c r="AH7339" i="3"/>
  <c r="AQ7338" i="3"/>
  <c r="AP7338" i="3"/>
  <c r="AO7338" i="3"/>
  <c r="AN7338" i="3"/>
  <c r="AM7338" i="3"/>
  <c r="AL7338" i="3"/>
  <c r="AK7338" i="3"/>
  <c r="AJ7338" i="3"/>
  <c r="AI7338" i="3"/>
  <c r="AH7338" i="3"/>
  <c r="AQ7337" i="3"/>
  <c r="AP7337" i="3"/>
  <c r="AO7337" i="3"/>
  <c r="AN7337" i="3"/>
  <c r="AM7337" i="3"/>
  <c r="AL7337" i="3"/>
  <c r="AK7337" i="3"/>
  <c r="AJ7337" i="3"/>
  <c r="AI7337" i="3"/>
  <c r="AH7337" i="3"/>
  <c r="AQ7336" i="3"/>
  <c r="AP7336" i="3"/>
  <c r="AO7336" i="3"/>
  <c r="AN7336" i="3"/>
  <c r="AM7336" i="3"/>
  <c r="AL7336" i="3"/>
  <c r="AK7336" i="3"/>
  <c r="AJ7336" i="3"/>
  <c r="AI7336" i="3"/>
  <c r="AH7336" i="3"/>
  <c r="AQ7335" i="3"/>
  <c r="AP7335" i="3"/>
  <c r="AO7335" i="3"/>
  <c r="AN7335" i="3"/>
  <c r="AM7335" i="3"/>
  <c r="AL7335" i="3"/>
  <c r="AK7335" i="3"/>
  <c r="AJ7335" i="3"/>
  <c r="AI7335" i="3"/>
  <c r="AH7335" i="3"/>
  <c r="AQ7334" i="3"/>
  <c r="AP7334" i="3"/>
  <c r="AO7334" i="3"/>
  <c r="AN7334" i="3"/>
  <c r="AM7334" i="3"/>
  <c r="AL7334" i="3"/>
  <c r="AK7334" i="3"/>
  <c r="AJ7334" i="3"/>
  <c r="AI7334" i="3"/>
  <c r="AH7334" i="3"/>
  <c r="AQ7333" i="3"/>
  <c r="AP7333" i="3"/>
  <c r="AO7333" i="3"/>
  <c r="AN7333" i="3"/>
  <c r="AM7333" i="3"/>
  <c r="AL7333" i="3"/>
  <c r="AK7333" i="3"/>
  <c r="AJ7333" i="3"/>
  <c r="AI7333" i="3"/>
  <c r="AH7333" i="3"/>
  <c r="AQ7332" i="3"/>
  <c r="AP7332" i="3"/>
  <c r="AO7332" i="3"/>
  <c r="AN7332" i="3"/>
  <c r="AM7332" i="3"/>
  <c r="AL7332" i="3"/>
  <c r="AK7332" i="3"/>
  <c r="AJ7332" i="3"/>
  <c r="AI7332" i="3"/>
  <c r="AH7332" i="3"/>
  <c r="AQ7331" i="3"/>
  <c r="AP7331" i="3"/>
  <c r="AO7331" i="3"/>
  <c r="AN7331" i="3"/>
  <c r="AM7331" i="3"/>
  <c r="AL7331" i="3"/>
  <c r="AK7331" i="3"/>
  <c r="AJ7331" i="3"/>
  <c r="AI7331" i="3"/>
  <c r="AH7331" i="3"/>
  <c r="AQ7330" i="3"/>
  <c r="AP7330" i="3"/>
  <c r="AO7330" i="3"/>
  <c r="AN7330" i="3"/>
  <c r="AM7330" i="3"/>
  <c r="AL7330" i="3"/>
  <c r="AK7330" i="3"/>
  <c r="AJ7330" i="3"/>
  <c r="AI7330" i="3"/>
  <c r="AH7330" i="3"/>
  <c r="AQ7329" i="3"/>
  <c r="AP7329" i="3"/>
  <c r="AO7329" i="3"/>
  <c r="AN7329" i="3"/>
  <c r="AM7329" i="3"/>
  <c r="AL7329" i="3"/>
  <c r="AK7329" i="3"/>
  <c r="AJ7329" i="3"/>
  <c r="AI7329" i="3"/>
  <c r="AH7329" i="3"/>
  <c r="AQ7328" i="3"/>
  <c r="AP7328" i="3"/>
  <c r="AO7328" i="3"/>
  <c r="AN7328" i="3"/>
  <c r="AM7328" i="3"/>
  <c r="AL7328" i="3"/>
  <c r="AK7328" i="3"/>
  <c r="AJ7328" i="3"/>
  <c r="AI7328" i="3"/>
  <c r="AH7328" i="3"/>
  <c r="AQ7327" i="3"/>
  <c r="AP7327" i="3"/>
  <c r="AO7327" i="3"/>
  <c r="AN7327" i="3"/>
  <c r="AM7327" i="3"/>
  <c r="AL7327" i="3"/>
  <c r="AK7327" i="3"/>
  <c r="AJ7327" i="3"/>
  <c r="AI7327" i="3"/>
  <c r="AH7327" i="3"/>
  <c r="AQ7326" i="3"/>
  <c r="AP7326" i="3"/>
  <c r="AO7326" i="3"/>
  <c r="AN7326" i="3"/>
  <c r="AM7326" i="3"/>
  <c r="AL7326" i="3"/>
  <c r="AK7326" i="3"/>
  <c r="AJ7326" i="3"/>
  <c r="AI7326" i="3"/>
  <c r="AH7326" i="3"/>
  <c r="AQ7325" i="3"/>
  <c r="AP7325" i="3"/>
  <c r="AO7325" i="3"/>
  <c r="AN7325" i="3"/>
  <c r="AM7325" i="3"/>
  <c r="AL7325" i="3"/>
  <c r="AK7325" i="3"/>
  <c r="AJ7325" i="3"/>
  <c r="AI7325" i="3"/>
  <c r="AH7325" i="3"/>
  <c r="AQ7324" i="3"/>
  <c r="AP7324" i="3"/>
  <c r="AO7324" i="3"/>
  <c r="AN7324" i="3"/>
  <c r="AM7324" i="3"/>
  <c r="AL7324" i="3"/>
  <c r="AK7324" i="3"/>
  <c r="AJ7324" i="3"/>
  <c r="AI7324" i="3"/>
  <c r="AH7324" i="3"/>
  <c r="AQ7323" i="3"/>
  <c r="AP7323" i="3"/>
  <c r="AO7323" i="3"/>
  <c r="AN7323" i="3"/>
  <c r="AM7323" i="3"/>
  <c r="AL7323" i="3"/>
  <c r="AK7323" i="3"/>
  <c r="AJ7323" i="3"/>
  <c r="AI7323" i="3"/>
  <c r="AH7323" i="3"/>
  <c r="AQ7322" i="3"/>
  <c r="AP7322" i="3"/>
  <c r="AO7322" i="3"/>
  <c r="AN7322" i="3"/>
  <c r="AM7322" i="3"/>
  <c r="AL7322" i="3"/>
  <c r="AK7322" i="3"/>
  <c r="AJ7322" i="3"/>
  <c r="AI7322" i="3"/>
  <c r="AH7322" i="3"/>
  <c r="AQ7321" i="3"/>
  <c r="AP7321" i="3"/>
  <c r="AO7321" i="3"/>
  <c r="AN7321" i="3"/>
  <c r="AM7321" i="3"/>
  <c r="AL7321" i="3"/>
  <c r="AK7321" i="3"/>
  <c r="AJ7321" i="3"/>
  <c r="AI7321" i="3"/>
  <c r="AH7321" i="3"/>
  <c r="AQ7320" i="3"/>
  <c r="AP7320" i="3"/>
  <c r="AO7320" i="3"/>
  <c r="AN7320" i="3"/>
  <c r="AM7320" i="3"/>
  <c r="AL7320" i="3"/>
  <c r="AK7320" i="3"/>
  <c r="AJ7320" i="3"/>
  <c r="AI7320" i="3"/>
  <c r="AH7320" i="3"/>
  <c r="AQ7319" i="3"/>
  <c r="AP7319" i="3"/>
  <c r="AO7319" i="3"/>
  <c r="AN7319" i="3"/>
  <c r="AM7319" i="3"/>
  <c r="AL7319" i="3"/>
  <c r="AK7319" i="3"/>
  <c r="AJ7319" i="3"/>
  <c r="AI7319" i="3"/>
  <c r="AH7319" i="3"/>
  <c r="AQ7318" i="3"/>
  <c r="AP7318" i="3"/>
  <c r="AO7318" i="3"/>
  <c r="AN7318" i="3"/>
  <c r="AM7318" i="3"/>
  <c r="AL7318" i="3"/>
  <c r="AK7318" i="3"/>
  <c r="AJ7318" i="3"/>
  <c r="AI7318" i="3"/>
  <c r="AH7318" i="3"/>
  <c r="AQ7317" i="3"/>
  <c r="AP7317" i="3"/>
  <c r="AO7317" i="3"/>
  <c r="AN7317" i="3"/>
  <c r="AM7317" i="3"/>
  <c r="AL7317" i="3"/>
  <c r="AK7317" i="3"/>
  <c r="AJ7317" i="3"/>
  <c r="AI7317" i="3"/>
  <c r="AH7317" i="3"/>
  <c r="AQ7316" i="3"/>
  <c r="AP7316" i="3"/>
  <c r="AO7316" i="3"/>
  <c r="AN7316" i="3"/>
  <c r="AM7316" i="3"/>
  <c r="AL7316" i="3"/>
  <c r="AK7316" i="3"/>
  <c r="AJ7316" i="3"/>
  <c r="AI7316" i="3"/>
  <c r="AH7316" i="3"/>
  <c r="AQ7315" i="3"/>
  <c r="AP7315" i="3"/>
  <c r="AO7315" i="3"/>
  <c r="AN7315" i="3"/>
  <c r="AM7315" i="3"/>
  <c r="AL7315" i="3"/>
  <c r="AK7315" i="3"/>
  <c r="AJ7315" i="3"/>
  <c r="AI7315" i="3"/>
  <c r="AH7315" i="3"/>
  <c r="AQ7314" i="3"/>
  <c r="AP7314" i="3"/>
  <c r="AO7314" i="3"/>
  <c r="AN7314" i="3"/>
  <c r="AM7314" i="3"/>
  <c r="AL7314" i="3"/>
  <c r="AK7314" i="3"/>
  <c r="AJ7314" i="3"/>
  <c r="AI7314" i="3"/>
  <c r="AH7314" i="3"/>
  <c r="AQ7313" i="3"/>
  <c r="AP7313" i="3"/>
  <c r="AO7313" i="3"/>
  <c r="AN7313" i="3"/>
  <c r="AM7313" i="3"/>
  <c r="AL7313" i="3"/>
  <c r="AK7313" i="3"/>
  <c r="AJ7313" i="3"/>
  <c r="AI7313" i="3"/>
  <c r="AH7313" i="3"/>
  <c r="AQ7312" i="3"/>
  <c r="AP7312" i="3"/>
  <c r="AO7312" i="3"/>
  <c r="AN7312" i="3"/>
  <c r="AM7312" i="3"/>
  <c r="AL7312" i="3"/>
  <c r="AK7312" i="3"/>
  <c r="AJ7312" i="3"/>
  <c r="AI7312" i="3"/>
  <c r="AH7312" i="3"/>
  <c r="AQ7311" i="3"/>
  <c r="AP7311" i="3"/>
  <c r="AO7311" i="3"/>
  <c r="AN7311" i="3"/>
  <c r="AM7311" i="3"/>
  <c r="AL7311" i="3"/>
  <c r="AK7311" i="3"/>
  <c r="AJ7311" i="3"/>
  <c r="AI7311" i="3"/>
  <c r="AH7311" i="3"/>
  <c r="AQ7310" i="3"/>
  <c r="AP7310" i="3"/>
  <c r="AO7310" i="3"/>
  <c r="AN7310" i="3"/>
  <c r="AM7310" i="3"/>
  <c r="AL7310" i="3"/>
  <c r="AK7310" i="3"/>
  <c r="AJ7310" i="3"/>
  <c r="AI7310" i="3"/>
  <c r="AH7310" i="3"/>
  <c r="AQ7309" i="3"/>
  <c r="AP7309" i="3"/>
  <c r="AO7309" i="3"/>
  <c r="AN7309" i="3"/>
  <c r="AM7309" i="3"/>
  <c r="AL7309" i="3"/>
  <c r="AK7309" i="3"/>
  <c r="AJ7309" i="3"/>
  <c r="AI7309" i="3"/>
  <c r="AH7309" i="3"/>
  <c r="AQ7308" i="3"/>
  <c r="AP7308" i="3"/>
  <c r="AO7308" i="3"/>
  <c r="AN7308" i="3"/>
  <c r="AM7308" i="3"/>
  <c r="AL7308" i="3"/>
  <c r="AK7308" i="3"/>
  <c r="AJ7308" i="3"/>
  <c r="AI7308" i="3"/>
  <c r="AH7308" i="3"/>
  <c r="AQ7307" i="3"/>
  <c r="AP7307" i="3"/>
  <c r="AO7307" i="3"/>
  <c r="AN7307" i="3"/>
  <c r="AM7307" i="3"/>
  <c r="AL7307" i="3"/>
  <c r="AK7307" i="3"/>
  <c r="AJ7307" i="3"/>
  <c r="AI7307" i="3"/>
  <c r="AH7307" i="3"/>
  <c r="AQ7306" i="3"/>
  <c r="AP7306" i="3"/>
  <c r="AO7306" i="3"/>
  <c r="AN7306" i="3"/>
  <c r="AM7306" i="3"/>
  <c r="AL7306" i="3"/>
  <c r="AK7306" i="3"/>
  <c r="AJ7306" i="3"/>
  <c r="AI7306" i="3"/>
  <c r="AH7306" i="3"/>
  <c r="AQ7305" i="3"/>
  <c r="AP7305" i="3"/>
  <c r="AO7305" i="3"/>
  <c r="AN7305" i="3"/>
  <c r="AM7305" i="3"/>
  <c r="AL7305" i="3"/>
  <c r="AK7305" i="3"/>
  <c r="AJ7305" i="3"/>
  <c r="AI7305" i="3"/>
  <c r="AH7305" i="3"/>
  <c r="AQ7304" i="3"/>
  <c r="AP7304" i="3"/>
  <c r="AO7304" i="3"/>
  <c r="AN7304" i="3"/>
  <c r="AM7304" i="3"/>
  <c r="AL7304" i="3"/>
  <c r="AK7304" i="3"/>
  <c r="AJ7304" i="3"/>
  <c r="AI7304" i="3"/>
  <c r="AH7304" i="3"/>
  <c r="AQ7303" i="3"/>
  <c r="AP7303" i="3"/>
  <c r="AO7303" i="3"/>
  <c r="AN7303" i="3"/>
  <c r="AM7303" i="3"/>
  <c r="AL7303" i="3"/>
  <c r="AK7303" i="3"/>
  <c r="AJ7303" i="3"/>
  <c r="AI7303" i="3"/>
  <c r="AH7303" i="3"/>
  <c r="AQ7302" i="3"/>
  <c r="AP7302" i="3"/>
  <c r="AO7302" i="3"/>
  <c r="AN7302" i="3"/>
  <c r="AM7302" i="3"/>
  <c r="AL7302" i="3"/>
  <c r="AK7302" i="3"/>
  <c r="AJ7302" i="3"/>
  <c r="AI7302" i="3"/>
  <c r="AH7302" i="3"/>
  <c r="AQ7301" i="3"/>
  <c r="AP7301" i="3"/>
  <c r="AO7301" i="3"/>
  <c r="AN7301" i="3"/>
  <c r="AM7301" i="3"/>
  <c r="AL7301" i="3"/>
  <c r="AK7301" i="3"/>
  <c r="AJ7301" i="3"/>
  <c r="AI7301" i="3"/>
  <c r="AH7301" i="3"/>
  <c r="AQ7300" i="3"/>
  <c r="AP7300" i="3"/>
  <c r="AO7300" i="3"/>
  <c r="AN7300" i="3"/>
  <c r="AM7300" i="3"/>
  <c r="AL7300" i="3"/>
  <c r="AK7300" i="3"/>
  <c r="AJ7300" i="3"/>
  <c r="AI7300" i="3"/>
  <c r="AH7300" i="3"/>
  <c r="AQ7299" i="3"/>
  <c r="AP7299" i="3"/>
  <c r="AO7299" i="3"/>
  <c r="AN7299" i="3"/>
  <c r="AM7299" i="3"/>
  <c r="AL7299" i="3"/>
  <c r="AK7299" i="3"/>
  <c r="AJ7299" i="3"/>
  <c r="AI7299" i="3"/>
  <c r="AH7299" i="3"/>
  <c r="AQ7298" i="3"/>
  <c r="AP7298" i="3"/>
  <c r="AO7298" i="3"/>
  <c r="AN7298" i="3"/>
  <c r="AM7298" i="3"/>
  <c r="AL7298" i="3"/>
  <c r="AK7298" i="3"/>
  <c r="AJ7298" i="3"/>
  <c r="AI7298" i="3"/>
  <c r="AH7298" i="3"/>
  <c r="AQ7297" i="3"/>
  <c r="AP7297" i="3"/>
  <c r="AO7297" i="3"/>
  <c r="AN7297" i="3"/>
  <c r="AM7297" i="3"/>
  <c r="AL7297" i="3"/>
  <c r="AK7297" i="3"/>
  <c r="AJ7297" i="3"/>
  <c r="AI7297" i="3"/>
  <c r="AH7297" i="3"/>
  <c r="AQ7296" i="3"/>
  <c r="AP7296" i="3"/>
  <c r="AO7296" i="3"/>
  <c r="AN7296" i="3"/>
  <c r="AM7296" i="3"/>
  <c r="AL7296" i="3"/>
  <c r="AK7296" i="3"/>
  <c r="AJ7296" i="3"/>
  <c r="AI7296" i="3"/>
  <c r="AH7296" i="3"/>
  <c r="AQ7295" i="3"/>
  <c r="AP7295" i="3"/>
  <c r="AO7295" i="3"/>
  <c r="AN7295" i="3"/>
  <c r="AM7295" i="3"/>
  <c r="AL7295" i="3"/>
  <c r="AK7295" i="3"/>
  <c r="AJ7295" i="3"/>
  <c r="AI7295" i="3"/>
  <c r="AH7295" i="3"/>
  <c r="AQ7294" i="3"/>
  <c r="AP7294" i="3"/>
  <c r="AO7294" i="3"/>
  <c r="AN7294" i="3"/>
  <c r="AM7294" i="3"/>
  <c r="AL7294" i="3"/>
  <c r="AK7294" i="3"/>
  <c r="AJ7294" i="3"/>
  <c r="AI7294" i="3"/>
  <c r="AH7294" i="3"/>
  <c r="AQ7293" i="3"/>
  <c r="AP7293" i="3"/>
  <c r="AO7293" i="3"/>
  <c r="AN7293" i="3"/>
  <c r="AM7293" i="3"/>
  <c r="AL7293" i="3"/>
  <c r="AK7293" i="3"/>
  <c r="AJ7293" i="3"/>
  <c r="AI7293" i="3"/>
  <c r="AH7293" i="3"/>
  <c r="AQ7292" i="3"/>
  <c r="AP7292" i="3"/>
  <c r="AO7292" i="3"/>
  <c r="AN7292" i="3"/>
  <c r="AM7292" i="3"/>
  <c r="AL7292" i="3"/>
  <c r="AK7292" i="3"/>
  <c r="AJ7292" i="3"/>
  <c r="AI7292" i="3"/>
  <c r="AH7292" i="3"/>
  <c r="AQ7291" i="3"/>
  <c r="AP7291" i="3"/>
  <c r="AO7291" i="3"/>
  <c r="AN7291" i="3"/>
  <c r="AM7291" i="3"/>
  <c r="AL7291" i="3"/>
  <c r="AK7291" i="3"/>
  <c r="AJ7291" i="3"/>
  <c r="AI7291" i="3"/>
  <c r="AH7291" i="3"/>
  <c r="AQ7290" i="3"/>
  <c r="AP7290" i="3"/>
  <c r="AO7290" i="3"/>
  <c r="AN7290" i="3"/>
  <c r="AM7290" i="3"/>
  <c r="AL7290" i="3"/>
  <c r="AK7290" i="3"/>
  <c r="AJ7290" i="3"/>
  <c r="AI7290" i="3"/>
  <c r="AH7290" i="3"/>
  <c r="AQ7289" i="3"/>
  <c r="AP7289" i="3"/>
  <c r="AO7289" i="3"/>
  <c r="AN7289" i="3"/>
  <c r="AM7289" i="3"/>
  <c r="AL7289" i="3"/>
  <c r="AK7289" i="3"/>
  <c r="AJ7289" i="3"/>
  <c r="AI7289" i="3"/>
  <c r="AH7289" i="3"/>
  <c r="AQ7288" i="3"/>
  <c r="AP7288" i="3"/>
  <c r="AO7288" i="3"/>
  <c r="AN7288" i="3"/>
  <c r="AM7288" i="3"/>
  <c r="AL7288" i="3"/>
  <c r="AK7288" i="3"/>
  <c r="AJ7288" i="3"/>
  <c r="AI7288" i="3"/>
  <c r="AH7288" i="3"/>
  <c r="AQ7287" i="3"/>
  <c r="AP7287" i="3"/>
  <c r="AO7287" i="3"/>
  <c r="AN7287" i="3"/>
  <c r="AM7287" i="3"/>
  <c r="AL7287" i="3"/>
  <c r="AK7287" i="3"/>
  <c r="AJ7287" i="3"/>
  <c r="AI7287" i="3"/>
  <c r="AH7287" i="3"/>
  <c r="AQ7286" i="3"/>
  <c r="AP7286" i="3"/>
  <c r="AO7286" i="3"/>
  <c r="AN7286" i="3"/>
  <c r="AM7286" i="3"/>
  <c r="AL7286" i="3"/>
  <c r="AK7286" i="3"/>
  <c r="AJ7286" i="3"/>
  <c r="AI7286" i="3"/>
  <c r="AH7286" i="3"/>
  <c r="AQ7285" i="3"/>
  <c r="AP7285" i="3"/>
  <c r="AO7285" i="3"/>
  <c r="AN7285" i="3"/>
  <c r="AM7285" i="3"/>
  <c r="AL7285" i="3"/>
  <c r="AK7285" i="3"/>
  <c r="AJ7285" i="3"/>
  <c r="AI7285" i="3"/>
  <c r="AH7285" i="3"/>
  <c r="AQ7284" i="3"/>
  <c r="AP7284" i="3"/>
  <c r="AO7284" i="3"/>
  <c r="AN7284" i="3"/>
  <c r="AM7284" i="3"/>
  <c r="AL7284" i="3"/>
  <c r="AK7284" i="3"/>
  <c r="AJ7284" i="3"/>
  <c r="AI7284" i="3"/>
  <c r="AH7284" i="3"/>
  <c r="AQ7283" i="3"/>
  <c r="AP7283" i="3"/>
  <c r="AO7283" i="3"/>
  <c r="AN7283" i="3"/>
  <c r="AM7283" i="3"/>
  <c r="AL7283" i="3"/>
  <c r="AK7283" i="3"/>
  <c r="AJ7283" i="3"/>
  <c r="AI7283" i="3"/>
  <c r="AH7283" i="3"/>
  <c r="AQ7282" i="3"/>
  <c r="AP7282" i="3"/>
  <c r="AO7282" i="3"/>
  <c r="AN7282" i="3"/>
  <c r="AM7282" i="3"/>
  <c r="AL7282" i="3"/>
  <c r="AK7282" i="3"/>
  <c r="AJ7282" i="3"/>
  <c r="AI7282" i="3"/>
  <c r="AH7282" i="3"/>
  <c r="AQ7281" i="3"/>
  <c r="AP7281" i="3"/>
  <c r="AO7281" i="3"/>
  <c r="AN7281" i="3"/>
  <c r="AM7281" i="3"/>
  <c r="AL7281" i="3"/>
  <c r="AK7281" i="3"/>
  <c r="AJ7281" i="3"/>
  <c r="AI7281" i="3"/>
  <c r="AH7281" i="3"/>
  <c r="AQ7280" i="3"/>
  <c r="AP7280" i="3"/>
  <c r="AO7280" i="3"/>
  <c r="AN7280" i="3"/>
  <c r="AM7280" i="3"/>
  <c r="AL7280" i="3"/>
  <c r="AK7280" i="3"/>
  <c r="AJ7280" i="3"/>
  <c r="AI7280" i="3"/>
  <c r="AH7280" i="3"/>
  <c r="AQ7279" i="3"/>
  <c r="AP7279" i="3"/>
  <c r="AO7279" i="3"/>
  <c r="AN7279" i="3"/>
  <c r="AM7279" i="3"/>
  <c r="AL7279" i="3"/>
  <c r="AK7279" i="3"/>
  <c r="AJ7279" i="3"/>
  <c r="AI7279" i="3"/>
  <c r="AH7279" i="3"/>
  <c r="AQ7278" i="3"/>
  <c r="AP7278" i="3"/>
  <c r="AO7278" i="3"/>
  <c r="AN7278" i="3"/>
  <c r="AM7278" i="3"/>
  <c r="AL7278" i="3"/>
  <c r="AK7278" i="3"/>
  <c r="AJ7278" i="3"/>
  <c r="AI7278" i="3"/>
  <c r="AH7278" i="3"/>
  <c r="AQ7277" i="3"/>
  <c r="AP7277" i="3"/>
  <c r="AO7277" i="3"/>
  <c r="AN7277" i="3"/>
  <c r="AM7277" i="3"/>
  <c r="AL7277" i="3"/>
  <c r="AK7277" i="3"/>
  <c r="AJ7277" i="3"/>
  <c r="AI7277" i="3"/>
  <c r="AH7277" i="3"/>
  <c r="AQ7276" i="3"/>
  <c r="AP7276" i="3"/>
  <c r="AO7276" i="3"/>
  <c r="AN7276" i="3"/>
  <c r="AM7276" i="3"/>
  <c r="AL7276" i="3"/>
  <c r="AK7276" i="3"/>
  <c r="AJ7276" i="3"/>
  <c r="AI7276" i="3"/>
  <c r="AH7276" i="3"/>
  <c r="AQ7275" i="3"/>
  <c r="AP7275" i="3"/>
  <c r="AO7275" i="3"/>
  <c r="AN7275" i="3"/>
  <c r="AM7275" i="3"/>
  <c r="AL7275" i="3"/>
  <c r="AK7275" i="3"/>
  <c r="AJ7275" i="3"/>
  <c r="AI7275" i="3"/>
  <c r="AH7275" i="3"/>
  <c r="AQ7274" i="3"/>
  <c r="AP7274" i="3"/>
  <c r="AO7274" i="3"/>
  <c r="AN7274" i="3"/>
  <c r="AM7274" i="3"/>
  <c r="AL7274" i="3"/>
  <c r="AK7274" i="3"/>
  <c r="AJ7274" i="3"/>
  <c r="AI7274" i="3"/>
  <c r="AH7274" i="3"/>
  <c r="AQ7273" i="3"/>
  <c r="AP7273" i="3"/>
  <c r="AO7273" i="3"/>
  <c r="AN7273" i="3"/>
  <c r="AM7273" i="3"/>
  <c r="AL7273" i="3"/>
  <c r="AK7273" i="3"/>
  <c r="AJ7273" i="3"/>
  <c r="AI7273" i="3"/>
  <c r="AH7273" i="3"/>
  <c r="AQ7272" i="3"/>
  <c r="AP7272" i="3"/>
  <c r="AO7272" i="3"/>
  <c r="AN7272" i="3"/>
  <c r="AM7272" i="3"/>
  <c r="AL7272" i="3"/>
  <c r="AK7272" i="3"/>
  <c r="AJ7272" i="3"/>
  <c r="AI7272" i="3"/>
  <c r="AH7272" i="3"/>
  <c r="AQ7271" i="3"/>
  <c r="AP7271" i="3"/>
  <c r="AO7271" i="3"/>
  <c r="AN7271" i="3"/>
  <c r="AM7271" i="3"/>
  <c r="AL7271" i="3"/>
  <c r="AK7271" i="3"/>
  <c r="AJ7271" i="3"/>
  <c r="AI7271" i="3"/>
  <c r="AH7271" i="3"/>
  <c r="AQ7270" i="3"/>
  <c r="AP7270" i="3"/>
  <c r="AO7270" i="3"/>
  <c r="AN7270" i="3"/>
  <c r="AM7270" i="3"/>
  <c r="AL7270" i="3"/>
  <c r="AK7270" i="3"/>
  <c r="AJ7270" i="3"/>
  <c r="AI7270" i="3"/>
  <c r="AH7270" i="3"/>
  <c r="AQ7269" i="3"/>
  <c r="AP7269" i="3"/>
  <c r="AO7269" i="3"/>
  <c r="AN7269" i="3"/>
  <c r="AM7269" i="3"/>
  <c r="AL7269" i="3"/>
  <c r="AK7269" i="3"/>
  <c r="AJ7269" i="3"/>
  <c r="AI7269" i="3"/>
  <c r="AH7269" i="3"/>
  <c r="AQ7268" i="3"/>
  <c r="AP7268" i="3"/>
  <c r="AO7268" i="3"/>
  <c r="AN7268" i="3"/>
  <c r="AM7268" i="3"/>
  <c r="AL7268" i="3"/>
  <c r="AK7268" i="3"/>
  <c r="AJ7268" i="3"/>
  <c r="AI7268" i="3"/>
  <c r="AH7268" i="3"/>
  <c r="AQ7267" i="3"/>
  <c r="AP7267" i="3"/>
  <c r="AO7267" i="3"/>
  <c r="AN7267" i="3"/>
  <c r="AM7267" i="3"/>
  <c r="AL7267" i="3"/>
  <c r="AK7267" i="3"/>
  <c r="AJ7267" i="3"/>
  <c r="AI7267" i="3"/>
  <c r="AH7267" i="3"/>
  <c r="AQ7266" i="3"/>
  <c r="AP7266" i="3"/>
  <c r="AO7266" i="3"/>
  <c r="AN7266" i="3"/>
  <c r="AM7266" i="3"/>
  <c r="AL7266" i="3"/>
  <c r="AK7266" i="3"/>
  <c r="AJ7266" i="3"/>
  <c r="AI7266" i="3"/>
  <c r="AH7266" i="3"/>
  <c r="AQ7265" i="3"/>
  <c r="AP7265" i="3"/>
  <c r="AO7265" i="3"/>
  <c r="AN7265" i="3"/>
  <c r="AM7265" i="3"/>
  <c r="AL7265" i="3"/>
  <c r="AK7265" i="3"/>
  <c r="AJ7265" i="3"/>
  <c r="AI7265" i="3"/>
  <c r="AH7265" i="3"/>
  <c r="AQ7264" i="3"/>
  <c r="AP7264" i="3"/>
  <c r="AO7264" i="3"/>
  <c r="AN7264" i="3"/>
  <c r="AM7264" i="3"/>
  <c r="AL7264" i="3"/>
  <c r="AK7264" i="3"/>
  <c r="AJ7264" i="3"/>
  <c r="AI7264" i="3"/>
  <c r="AH7264" i="3"/>
  <c r="AQ7263" i="3"/>
  <c r="AP7263" i="3"/>
  <c r="AO7263" i="3"/>
  <c r="AN7263" i="3"/>
  <c r="AM7263" i="3"/>
  <c r="AL7263" i="3"/>
  <c r="AK7263" i="3"/>
  <c r="AJ7263" i="3"/>
  <c r="AI7263" i="3"/>
  <c r="AH7263" i="3"/>
  <c r="AQ7262" i="3"/>
  <c r="AP7262" i="3"/>
  <c r="AO7262" i="3"/>
  <c r="AN7262" i="3"/>
  <c r="AM7262" i="3"/>
  <c r="AL7262" i="3"/>
  <c r="AK7262" i="3"/>
  <c r="AJ7262" i="3"/>
  <c r="AI7262" i="3"/>
  <c r="AH7262" i="3"/>
  <c r="AQ7261" i="3"/>
  <c r="AP7261" i="3"/>
  <c r="AO7261" i="3"/>
  <c r="AN7261" i="3"/>
  <c r="AM7261" i="3"/>
  <c r="AL7261" i="3"/>
  <c r="AK7261" i="3"/>
  <c r="AJ7261" i="3"/>
  <c r="AI7261" i="3"/>
  <c r="AH7261" i="3"/>
  <c r="AQ7260" i="3"/>
  <c r="AP7260" i="3"/>
  <c r="AO7260" i="3"/>
  <c r="AN7260" i="3"/>
  <c r="AM7260" i="3"/>
  <c r="AL7260" i="3"/>
  <c r="AK7260" i="3"/>
  <c r="AJ7260" i="3"/>
  <c r="AI7260" i="3"/>
  <c r="AH7260" i="3"/>
  <c r="AQ7259" i="3"/>
  <c r="AP7259" i="3"/>
  <c r="AO7259" i="3"/>
  <c r="AN7259" i="3"/>
  <c r="AM7259" i="3"/>
  <c r="AL7259" i="3"/>
  <c r="AK7259" i="3"/>
  <c r="AJ7259" i="3"/>
  <c r="AI7259" i="3"/>
  <c r="AH7259" i="3"/>
  <c r="AQ7258" i="3"/>
  <c r="AP7258" i="3"/>
  <c r="AO7258" i="3"/>
  <c r="AN7258" i="3"/>
  <c r="AM7258" i="3"/>
  <c r="AL7258" i="3"/>
  <c r="AK7258" i="3"/>
  <c r="AJ7258" i="3"/>
  <c r="AI7258" i="3"/>
  <c r="AH7258" i="3"/>
  <c r="AQ7257" i="3"/>
  <c r="AP7257" i="3"/>
  <c r="AO7257" i="3"/>
  <c r="AN7257" i="3"/>
  <c r="AM7257" i="3"/>
  <c r="AL7257" i="3"/>
  <c r="AK7257" i="3"/>
  <c r="AJ7257" i="3"/>
  <c r="AI7257" i="3"/>
  <c r="AH7257" i="3"/>
  <c r="AQ7256" i="3"/>
  <c r="AP7256" i="3"/>
  <c r="AO7256" i="3"/>
  <c r="AN7256" i="3"/>
  <c r="AM7256" i="3"/>
  <c r="AL7256" i="3"/>
  <c r="AK7256" i="3"/>
  <c r="AJ7256" i="3"/>
  <c r="AI7256" i="3"/>
  <c r="AH7256" i="3"/>
  <c r="AQ7255" i="3"/>
  <c r="AP7255" i="3"/>
  <c r="AO7255" i="3"/>
  <c r="AN7255" i="3"/>
  <c r="AM7255" i="3"/>
  <c r="AL7255" i="3"/>
  <c r="AK7255" i="3"/>
  <c r="AJ7255" i="3"/>
  <c r="AI7255" i="3"/>
  <c r="AH7255" i="3"/>
  <c r="AQ7254" i="3"/>
  <c r="AP7254" i="3"/>
  <c r="AO7254" i="3"/>
  <c r="AN7254" i="3"/>
  <c r="AM7254" i="3"/>
  <c r="AL7254" i="3"/>
  <c r="AK7254" i="3"/>
  <c r="AJ7254" i="3"/>
  <c r="AI7254" i="3"/>
  <c r="AH7254" i="3"/>
  <c r="AQ7253" i="3"/>
  <c r="AP7253" i="3"/>
  <c r="AO7253" i="3"/>
  <c r="AN7253" i="3"/>
  <c r="AM7253" i="3"/>
  <c r="AL7253" i="3"/>
  <c r="AK7253" i="3"/>
  <c r="AJ7253" i="3"/>
  <c r="AI7253" i="3"/>
  <c r="AH7253" i="3"/>
  <c r="AQ7252" i="3"/>
  <c r="AP7252" i="3"/>
  <c r="AO7252" i="3"/>
  <c r="AN7252" i="3"/>
  <c r="AM7252" i="3"/>
  <c r="AL7252" i="3"/>
  <c r="AK7252" i="3"/>
  <c r="AJ7252" i="3"/>
  <c r="AI7252" i="3"/>
  <c r="AH7252" i="3"/>
  <c r="AQ7251" i="3"/>
  <c r="AP7251" i="3"/>
  <c r="AO7251" i="3"/>
  <c r="AN7251" i="3"/>
  <c r="AM7251" i="3"/>
  <c r="AL7251" i="3"/>
  <c r="AK7251" i="3"/>
  <c r="AJ7251" i="3"/>
  <c r="AI7251" i="3"/>
  <c r="AH7251" i="3"/>
  <c r="AQ7250" i="3"/>
  <c r="AP7250" i="3"/>
  <c r="AO7250" i="3"/>
  <c r="AN7250" i="3"/>
  <c r="AM7250" i="3"/>
  <c r="AL7250" i="3"/>
  <c r="AK7250" i="3"/>
  <c r="AJ7250" i="3"/>
  <c r="AI7250" i="3"/>
  <c r="AH7250" i="3"/>
  <c r="AQ7249" i="3"/>
  <c r="AP7249" i="3"/>
  <c r="AO7249" i="3"/>
  <c r="AN7249" i="3"/>
  <c r="AM7249" i="3"/>
  <c r="AL7249" i="3"/>
  <c r="AK7249" i="3"/>
  <c r="AJ7249" i="3"/>
  <c r="AI7249" i="3"/>
  <c r="AH7249" i="3"/>
  <c r="AQ7248" i="3"/>
  <c r="AP7248" i="3"/>
  <c r="AO7248" i="3"/>
  <c r="AN7248" i="3"/>
  <c r="AM7248" i="3"/>
  <c r="AL7248" i="3"/>
  <c r="AK7248" i="3"/>
  <c r="AJ7248" i="3"/>
  <c r="AI7248" i="3"/>
  <c r="AH7248" i="3"/>
  <c r="AQ7247" i="3"/>
  <c r="AP7247" i="3"/>
  <c r="AO7247" i="3"/>
  <c r="AN7247" i="3"/>
  <c r="AM7247" i="3"/>
  <c r="AL7247" i="3"/>
  <c r="AK7247" i="3"/>
  <c r="AJ7247" i="3"/>
  <c r="AI7247" i="3"/>
  <c r="AH7247" i="3"/>
  <c r="AQ7246" i="3"/>
  <c r="AP7246" i="3"/>
  <c r="AO7246" i="3"/>
  <c r="AN7246" i="3"/>
  <c r="AM7246" i="3"/>
  <c r="AL7246" i="3"/>
  <c r="AK7246" i="3"/>
  <c r="AJ7246" i="3"/>
  <c r="AI7246" i="3"/>
  <c r="AH7246" i="3"/>
  <c r="AQ7245" i="3"/>
  <c r="AP7245" i="3"/>
  <c r="AO7245" i="3"/>
  <c r="AN7245" i="3"/>
  <c r="AM7245" i="3"/>
  <c r="AL7245" i="3"/>
  <c r="AK7245" i="3"/>
  <c r="AJ7245" i="3"/>
  <c r="AI7245" i="3"/>
  <c r="AH7245" i="3"/>
  <c r="AQ7244" i="3"/>
  <c r="AP7244" i="3"/>
  <c r="AO7244" i="3"/>
  <c r="AN7244" i="3"/>
  <c r="AM7244" i="3"/>
  <c r="AL7244" i="3"/>
  <c r="AK7244" i="3"/>
  <c r="AJ7244" i="3"/>
  <c r="AI7244" i="3"/>
  <c r="AH7244" i="3"/>
  <c r="AQ7243" i="3"/>
  <c r="AP7243" i="3"/>
  <c r="AO7243" i="3"/>
  <c r="AN7243" i="3"/>
  <c r="AM7243" i="3"/>
  <c r="AL7243" i="3"/>
  <c r="AK7243" i="3"/>
  <c r="AJ7243" i="3"/>
  <c r="AI7243" i="3"/>
  <c r="AH7243" i="3"/>
  <c r="AQ7242" i="3"/>
  <c r="AP7242" i="3"/>
  <c r="AO7242" i="3"/>
  <c r="AN7242" i="3"/>
  <c r="AM7242" i="3"/>
  <c r="AL7242" i="3"/>
  <c r="AK7242" i="3"/>
  <c r="AJ7242" i="3"/>
  <c r="AI7242" i="3"/>
  <c r="AH7242" i="3"/>
  <c r="AQ7241" i="3"/>
  <c r="AP7241" i="3"/>
  <c r="AO7241" i="3"/>
  <c r="AN7241" i="3"/>
  <c r="AM7241" i="3"/>
  <c r="AL7241" i="3"/>
  <c r="AK7241" i="3"/>
  <c r="AJ7241" i="3"/>
  <c r="AI7241" i="3"/>
  <c r="AH7241" i="3"/>
  <c r="AQ7240" i="3"/>
  <c r="AP7240" i="3"/>
  <c r="AO7240" i="3"/>
  <c r="AN7240" i="3"/>
  <c r="AM7240" i="3"/>
  <c r="AL7240" i="3"/>
  <c r="AK7240" i="3"/>
  <c r="AJ7240" i="3"/>
  <c r="AI7240" i="3"/>
  <c r="AH7240" i="3"/>
  <c r="AQ7239" i="3"/>
  <c r="AP7239" i="3"/>
  <c r="AO7239" i="3"/>
  <c r="AN7239" i="3"/>
  <c r="AM7239" i="3"/>
  <c r="AL7239" i="3"/>
  <c r="AK7239" i="3"/>
  <c r="AJ7239" i="3"/>
  <c r="AI7239" i="3"/>
  <c r="AH7239" i="3"/>
  <c r="AQ7238" i="3"/>
  <c r="AP7238" i="3"/>
  <c r="AO7238" i="3"/>
  <c r="AN7238" i="3"/>
  <c r="AM7238" i="3"/>
  <c r="AL7238" i="3"/>
  <c r="AK7238" i="3"/>
  <c r="AJ7238" i="3"/>
  <c r="AI7238" i="3"/>
  <c r="AH7238" i="3"/>
  <c r="AQ7237" i="3"/>
  <c r="AP7237" i="3"/>
  <c r="AO7237" i="3"/>
  <c r="AN7237" i="3"/>
  <c r="AM7237" i="3"/>
  <c r="AL7237" i="3"/>
  <c r="AK7237" i="3"/>
  <c r="AJ7237" i="3"/>
  <c r="AI7237" i="3"/>
  <c r="AH7237" i="3"/>
  <c r="AQ7236" i="3"/>
  <c r="AP7236" i="3"/>
  <c r="AO7236" i="3"/>
  <c r="AN7236" i="3"/>
  <c r="AM7236" i="3"/>
  <c r="AL7236" i="3"/>
  <c r="AK7236" i="3"/>
  <c r="AJ7236" i="3"/>
  <c r="AI7236" i="3"/>
  <c r="AH7236" i="3"/>
  <c r="AQ7235" i="3"/>
  <c r="AP7235" i="3"/>
  <c r="AO7235" i="3"/>
  <c r="AN7235" i="3"/>
  <c r="AM7235" i="3"/>
  <c r="AL7235" i="3"/>
  <c r="AK7235" i="3"/>
  <c r="AJ7235" i="3"/>
  <c r="AI7235" i="3"/>
  <c r="AH7235" i="3"/>
  <c r="AQ7234" i="3"/>
  <c r="AP7234" i="3"/>
  <c r="AO7234" i="3"/>
  <c r="AN7234" i="3"/>
  <c r="AM7234" i="3"/>
  <c r="AL7234" i="3"/>
  <c r="AK7234" i="3"/>
  <c r="AJ7234" i="3"/>
  <c r="AI7234" i="3"/>
  <c r="AH7234" i="3"/>
  <c r="AQ7233" i="3"/>
  <c r="AP7233" i="3"/>
  <c r="AO7233" i="3"/>
  <c r="AN7233" i="3"/>
  <c r="AM7233" i="3"/>
  <c r="AL7233" i="3"/>
  <c r="AK7233" i="3"/>
  <c r="AJ7233" i="3"/>
  <c r="AI7233" i="3"/>
  <c r="AH7233" i="3"/>
  <c r="AQ7232" i="3"/>
  <c r="AP7232" i="3"/>
  <c r="AO7232" i="3"/>
  <c r="AN7232" i="3"/>
  <c r="AM7232" i="3"/>
  <c r="AL7232" i="3"/>
  <c r="AK7232" i="3"/>
  <c r="AJ7232" i="3"/>
  <c r="AI7232" i="3"/>
  <c r="AH7232" i="3"/>
  <c r="AQ7231" i="3"/>
  <c r="AP7231" i="3"/>
  <c r="AO7231" i="3"/>
  <c r="AN7231" i="3"/>
  <c r="AM7231" i="3"/>
  <c r="AL7231" i="3"/>
  <c r="AK7231" i="3"/>
  <c r="AJ7231" i="3"/>
  <c r="AI7231" i="3"/>
  <c r="AH7231" i="3"/>
  <c r="AQ7230" i="3"/>
  <c r="AP7230" i="3"/>
  <c r="AO7230" i="3"/>
  <c r="AN7230" i="3"/>
  <c r="AM7230" i="3"/>
  <c r="AL7230" i="3"/>
  <c r="AK7230" i="3"/>
  <c r="AJ7230" i="3"/>
  <c r="AI7230" i="3"/>
  <c r="AH7230" i="3"/>
  <c r="AQ7229" i="3"/>
  <c r="AP7229" i="3"/>
  <c r="AO7229" i="3"/>
  <c r="AN7229" i="3"/>
  <c r="AM7229" i="3"/>
  <c r="AL7229" i="3"/>
  <c r="AK7229" i="3"/>
  <c r="AJ7229" i="3"/>
  <c r="AI7229" i="3"/>
  <c r="AH7229" i="3"/>
  <c r="AQ7228" i="3"/>
  <c r="AP7228" i="3"/>
  <c r="AO7228" i="3"/>
  <c r="AN7228" i="3"/>
  <c r="AM7228" i="3"/>
  <c r="AL7228" i="3"/>
  <c r="AK7228" i="3"/>
  <c r="AJ7228" i="3"/>
  <c r="AI7228" i="3"/>
  <c r="AH7228" i="3"/>
  <c r="AQ7227" i="3"/>
  <c r="AP7227" i="3"/>
  <c r="AO7227" i="3"/>
  <c r="AN7227" i="3"/>
  <c r="AM7227" i="3"/>
  <c r="AL7227" i="3"/>
  <c r="AK7227" i="3"/>
  <c r="AJ7227" i="3"/>
  <c r="AI7227" i="3"/>
  <c r="AH7227" i="3"/>
  <c r="AQ7226" i="3"/>
  <c r="AP7226" i="3"/>
  <c r="AO7226" i="3"/>
  <c r="AN7226" i="3"/>
  <c r="AM7226" i="3"/>
  <c r="AL7226" i="3"/>
  <c r="AK7226" i="3"/>
  <c r="AJ7226" i="3"/>
  <c r="AI7226" i="3"/>
  <c r="AH7226" i="3"/>
  <c r="AQ7225" i="3"/>
  <c r="AP7225" i="3"/>
  <c r="AO7225" i="3"/>
  <c r="AN7225" i="3"/>
  <c r="AM7225" i="3"/>
  <c r="AL7225" i="3"/>
  <c r="AK7225" i="3"/>
  <c r="AJ7225" i="3"/>
  <c r="AI7225" i="3"/>
  <c r="AH7225" i="3"/>
  <c r="AQ7224" i="3"/>
  <c r="AP7224" i="3"/>
  <c r="AO7224" i="3"/>
  <c r="AN7224" i="3"/>
  <c r="AM7224" i="3"/>
  <c r="AL7224" i="3"/>
  <c r="AK7224" i="3"/>
  <c r="AJ7224" i="3"/>
  <c r="AI7224" i="3"/>
  <c r="AH7224" i="3"/>
  <c r="AQ7223" i="3"/>
  <c r="AP7223" i="3"/>
  <c r="AO7223" i="3"/>
  <c r="AN7223" i="3"/>
  <c r="AM7223" i="3"/>
  <c r="AL7223" i="3"/>
  <c r="AK7223" i="3"/>
  <c r="AJ7223" i="3"/>
  <c r="AI7223" i="3"/>
  <c r="AH7223" i="3"/>
  <c r="AQ7222" i="3"/>
  <c r="AP7222" i="3"/>
  <c r="AO7222" i="3"/>
  <c r="AN7222" i="3"/>
  <c r="AM7222" i="3"/>
  <c r="AL7222" i="3"/>
  <c r="AK7222" i="3"/>
  <c r="AJ7222" i="3"/>
  <c r="AI7222" i="3"/>
  <c r="AH7222" i="3"/>
  <c r="AQ7221" i="3"/>
  <c r="AP7221" i="3"/>
  <c r="AO7221" i="3"/>
  <c r="AN7221" i="3"/>
  <c r="AM7221" i="3"/>
  <c r="AL7221" i="3"/>
  <c r="AK7221" i="3"/>
  <c r="AJ7221" i="3"/>
  <c r="AI7221" i="3"/>
  <c r="AH7221" i="3"/>
  <c r="AQ7220" i="3"/>
  <c r="AP7220" i="3"/>
  <c r="AO7220" i="3"/>
  <c r="AN7220" i="3"/>
  <c r="AM7220" i="3"/>
  <c r="AL7220" i="3"/>
  <c r="AK7220" i="3"/>
  <c r="AJ7220" i="3"/>
  <c r="AI7220" i="3"/>
  <c r="AH7220" i="3"/>
  <c r="AQ7219" i="3"/>
  <c r="AP7219" i="3"/>
  <c r="AO7219" i="3"/>
  <c r="AN7219" i="3"/>
  <c r="AM7219" i="3"/>
  <c r="AL7219" i="3"/>
  <c r="AK7219" i="3"/>
  <c r="AJ7219" i="3"/>
  <c r="AI7219" i="3"/>
  <c r="AH7219" i="3"/>
  <c r="AQ7218" i="3"/>
  <c r="AP7218" i="3"/>
  <c r="AO7218" i="3"/>
  <c r="AN7218" i="3"/>
  <c r="AM7218" i="3"/>
  <c r="AL7218" i="3"/>
  <c r="AK7218" i="3"/>
  <c r="AJ7218" i="3"/>
  <c r="AI7218" i="3"/>
  <c r="AH7218" i="3"/>
  <c r="AQ7217" i="3"/>
  <c r="AP7217" i="3"/>
  <c r="AO7217" i="3"/>
  <c r="AN7217" i="3"/>
  <c r="AM7217" i="3"/>
  <c r="AL7217" i="3"/>
  <c r="AK7217" i="3"/>
  <c r="AJ7217" i="3"/>
  <c r="AI7217" i="3"/>
  <c r="AH7217" i="3"/>
  <c r="AQ7216" i="3"/>
  <c r="AP7216" i="3"/>
  <c r="AO7216" i="3"/>
  <c r="AN7216" i="3"/>
  <c r="AM7216" i="3"/>
  <c r="AL7216" i="3"/>
  <c r="AK7216" i="3"/>
  <c r="AJ7216" i="3"/>
  <c r="AI7216" i="3"/>
  <c r="AH7216" i="3"/>
  <c r="AQ7215" i="3"/>
  <c r="AP7215" i="3"/>
  <c r="AO7215" i="3"/>
  <c r="AN7215" i="3"/>
  <c r="AM7215" i="3"/>
  <c r="AL7215" i="3"/>
  <c r="AK7215" i="3"/>
  <c r="AJ7215" i="3"/>
  <c r="AI7215" i="3"/>
  <c r="AH7215" i="3"/>
  <c r="AQ7214" i="3"/>
  <c r="AP7214" i="3"/>
  <c r="AO7214" i="3"/>
  <c r="AN7214" i="3"/>
  <c r="AM7214" i="3"/>
  <c r="AL7214" i="3"/>
  <c r="AK7214" i="3"/>
  <c r="AJ7214" i="3"/>
  <c r="AI7214" i="3"/>
  <c r="AH7214" i="3"/>
  <c r="AQ7213" i="3"/>
  <c r="AP7213" i="3"/>
  <c r="AO7213" i="3"/>
  <c r="AN7213" i="3"/>
  <c r="AM7213" i="3"/>
  <c r="AL7213" i="3"/>
  <c r="AK7213" i="3"/>
  <c r="AJ7213" i="3"/>
  <c r="AI7213" i="3"/>
  <c r="AH7213" i="3"/>
  <c r="AQ7212" i="3"/>
  <c r="AP7212" i="3"/>
  <c r="AO7212" i="3"/>
  <c r="AN7212" i="3"/>
  <c r="AM7212" i="3"/>
  <c r="AL7212" i="3"/>
  <c r="AK7212" i="3"/>
  <c r="AJ7212" i="3"/>
  <c r="AI7212" i="3"/>
  <c r="AH7212" i="3"/>
  <c r="AQ7211" i="3"/>
  <c r="AP7211" i="3"/>
  <c r="AO7211" i="3"/>
  <c r="AN7211" i="3"/>
  <c r="AM7211" i="3"/>
  <c r="AL7211" i="3"/>
  <c r="AK7211" i="3"/>
  <c r="AJ7211" i="3"/>
  <c r="AI7211" i="3"/>
  <c r="AH7211" i="3"/>
  <c r="AQ7210" i="3"/>
  <c r="AP7210" i="3"/>
  <c r="AO7210" i="3"/>
  <c r="AN7210" i="3"/>
  <c r="AM7210" i="3"/>
  <c r="AL7210" i="3"/>
  <c r="AK7210" i="3"/>
  <c r="AJ7210" i="3"/>
  <c r="AI7210" i="3"/>
  <c r="AH7210" i="3"/>
  <c r="AQ7209" i="3"/>
  <c r="AP7209" i="3"/>
  <c r="AO7209" i="3"/>
  <c r="AN7209" i="3"/>
  <c r="AM7209" i="3"/>
  <c r="AL7209" i="3"/>
  <c r="AK7209" i="3"/>
  <c r="AJ7209" i="3"/>
  <c r="AI7209" i="3"/>
  <c r="AH7209" i="3"/>
  <c r="AQ7208" i="3"/>
  <c r="AP7208" i="3"/>
  <c r="AO7208" i="3"/>
  <c r="AN7208" i="3"/>
  <c r="AM7208" i="3"/>
  <c r="AL7208" i="3"/>
  <c r="AK7208" i="3"/>
  <c r="AJ7208" i="3"/>
  <c r="AI7208" i="3"/>
  <c r="AH7208" i="3"/>
  <c r="AQ7207" i="3"/>
  <c r="AP7207" i="3"/>
  <c r="AO7207" i="3"/>
  <c r="AN7207" i="3"/>
  <c r="AM7207" i="3"/>
  <c r="AL7207" i="3"/>
  <c r="AK7207" i="3"/>
  <c r="AJ7207" i="3"/>
  <c r="AI7207" i="3"/>
  <c r="AH7207" i="3"/>
  <c r="AQ7206" i="3"/>
  <c r="AP7206" i="3"/>
  <c r="AO7206" i="3"/>
  <c r="AN7206" i="3"/>
  <c r="AM7206" i="3"/>
  <c r="AL7206" i="3"/>
  <c r="AK7206" i="3"/>
  <c r="AJ7206" i="3"/>
  <c r="AI7206" i="3"/>
  <c r="AH7206" i="3"/>
  <c r="AQ7205" i="3"/>
  <c r="AP7205" i="3"/>
  <c r="AO7205" i="3"/>
  <c r="AN7205" i="3"/>
  <c r="AM7205" i="3"/>
  <c r="AL7205" i="3"/>
  <c r="AK7205" i="3"/>
  <c r="AJ7205" i="3"/>
  <c r="AI7205" i="3"/>
  <c r="AH7205" i="3"/>
  <c r="AQ7204" i="3"/>
  <c r="AP7204" i="3"/>
  <c r="AO7204" i="3"/>
  <c r="AN7204" i="3"/>
  <c r="AM7204" i="3"/>
  <c r="AL7204" i="3"/>
  <c r="AK7204" i="3"/>
  <c r="AJ7204" i="3"/>
  <c r="AI7204" i="3"/>
  <c r="AH7204" i="3"/>
  <c r="AQ7203" i="3"/>
  <c r="AP7203" i="3"/>
  <c r="AO7203" i="3"/>
  <c r="AN7203" i="3"/>
  <c r="AM7203" i="3"/>
  <c r="AL7203" i="3"/>
  <c r="AK7203" i="3"/>
  <c r="AJ7203" i="3"/>
  <c r="AI7203" i="3"/>
  <c r="AH7203" i="3"/>
  <c r="AQ7202" i="3"/>
  <c r="AP7202" i="3"/>
  <c r="AO7202" i="3"/>
  <c r="AN7202" i="3"/>
  <c r="AM7202" i="3"/>
  <c r="AL7202" i="3"/>
  <c r="AK7202" i="3"/>
  <c r="AJ7202" i="3"/>
  <c r="AI7202" i="3"/>
  <c r="AH7202" i="3"/>
  <c r="AQ7201" i="3"/>
  <c r="AP7201" i="3"/>
  <c r="AO7201" i="3"/>
  <c r="AN7201" i="3"/>
  <c r="AM7201" i="3"/>
  <c r="AL7201" i="3"/>
  <c r="AK7201" i="3"/>
  <c r="AJ7201" i="3"/>
  <c r="AI7201" i="3"/>
  <c r="AH7201" i="3"/>
  <c r="AQ7200" i="3"/>
  <c r="AP7200" i="3"/>
  <c r="AO7200" i="3"/>
  <c r="AN7200" i="3"/>
  <c r="AM7200" i="3"/>
  <c r="AL7200" i="3"/>
  <c r="AK7200" i="3"/>
  <c r="AJ7200" i="3"/>
  <c r="AI7200" i="3"/>
  <c r="AH7200" i="3"/>
  <c r="AQ7199" i="3"/>
  <c r="AP7199" i="3"/>
  <c r="AO7199" i="3"/>
  <c r="AN7199" i="3"/>
  <c r="AM7199" i="3"/>
  <c r="AL7199" i="3"/>
  <c r="AK7199" i="3"/>
  <c r="AJ7199" i="3"/>
  <c r="AI7199" i="3"/>
  <c r="AH7199" i="3"/>
  <c r="AQ7198" i="3"/>
  <c r="AP7198" i="3"/>
  <c r="AO7198" i="3"/>
  <c r="AN7198" i="3"/>
  <c r="AM7198" i="3"/>
  <c r="AL7198" i="3"/>
  <c r="AK7198" i="3"/>
  <c r="AJ7198" i="3"/>
  <c r="AI7198" i="3"/>
  <c r="AH7198" i="3"/>
  <c r="AQ7197" i="3"/>
  <c r="AP7197" i="3"/>
  <c r="AO7197" i="3"/>
  <c r="AN7197" i="3"/>
  <c r="AM7197" i="3"/>
  <c r="AL7197" i="3"/>
  <c r="AK7197" i="3"/>
  <c r="AJ7197" i="3"/>
  <c r="AI7197" i="3"/>
  <c r="AH7197" i="3"/>
  <c r="AQ7196" i="3"/>
  <c r="AP7196" i="3"/>
  <c r="AO7196" i="3"/>
  <c r="AN7196" i="3"/>
  <c r="AM7196" i="3"/>
  <c r="AL7196" i="3"/>
  <c r="AK7196" i="3"/>
  <c r="AJ7196" i="3"/>
  <c r="AI7196" i="3"/>
  <c r="AH7196" i="3"/>
  <c r="AQ7195" i="3"/>
  <c r="AP7195" i="3"/>
  <c r="AO7195" i="3"/>
  <c r="AN7195" i="3"/>
  <c r="AM7195" i="3"/>
  <c r="AL7195" i="3"/>
  <c r="AK7195" i="3"/>
  <c r="AJ7195" i="3"/>
  <c r="AI7195" i="3"/>
  <c r="AH7195" i="3"/>
  <c r="AQ7194" i="3"/>
  <c r="AP7194" i="3"/>
  <c r="AO7194" i="3"/>
  <c r="AN7194" i="3"/>
  <c r="AM7194" i="3"/>
  <c r="AL7194" i="3"/>
  <c r="AK7194" i="3"/>
  <c r="AJ7194" i="3"/>
  <c r="AI7194" i="3"/>
  <c r="AH7194" i="3"/>
  <c r="AQ7193" i="3"/>
  <c r="AP7193" i="3"/>
  <c r="AO7193" i="3"/>
  <c r="AN7193" i="3"/>
  <c r="AM7193" i="3"/>
  <c r="AL7193" i="3"/>
  <c r="AK7193" i="3"/>
  <c r="AJ7193" i="3"/>
  <c r="AI7193" i="3"/>
  <c r="AH7193" i="3"/>
  <c r="AQ7192" i="3"/>
  <c r="AP7192" i="3"/>
  <c r="AO7192" i="3"/>
  <c r="AN7192" i="3"/>
  <c r="AM7192" i="3"/>
  <c r="AL7192" i="3"/>
  <c r="AK7192" i="3"/>
  <c r="AJ7192" i="3"/>
  <c r="AI7192" i="3"/>
  <c r="AH7192" i="3"/>
  <c r="AQ7191" i="3"/>
  <c r="AP7191" i="3"/>
  <c r="AO7191" i="3"/>
  <c r="AN7191" i="3"/>
  <c r="AM7191" i="3"/>
  <c r="AL7191" i="3"/>
  <c r="AK7191" i="3"/>
  <c r="AJ7191" i="3"/>
  <c r="AI7191" i="3"/>
  <c r="AH7191" i="3"/>
  <c r="AQ7190" i="3"/>
  <c r="AP7190" i="3"/>
  <c r="AO7190" i="3"/>
  <c r="AN7190" i="3"/>
  <c r="AM7190" i="3"/>
  <c r="AL7190" i="3"/>
  <c r="AK7190" i="3"/>
  <c r="AJ7190" i="3"/>
  <c r="AI7190" i="3"/>
  <c r="AH7190" i="3"/>
  <c r="AQ7189" i="3"/>
  <c r="AP7189" i="3"/>
  <c r="AO7189" i="3"/>
  <c r="AN7189" i="3"/>
  <c r="AM7189" i="3"/>
  <c r="AL7189" i="3"/>
  <c r="AK7189" i="3"/>
  <c r="AJ7189" i="3"/>
  <c r="AI7189" i="3"/>
  <c r="AH7189" i="3"/>
  <c r="AQ7188" i="3"/>
  <c r="AP7188" i="3"/>
  <c r="AO7188" i="3"/>
  <c r="AN7188" i="3"/>
  <c r="AM7188" i="3"/>
  <c r="AL7188" i="3"/>
  <c r="AK7188" i="3"/>
  <c r="AJ7188" i="3"/>
  <c r="AI7188" i="3"/>
  <c r="AH7188" i="3"/>
  <c r="AQ7187" i="3"/>
  <c r="AP7187" i="3"/>
  <c r="AO7187" i="3"/>
  <c r="AN7187" i="3"/>
  <c r="AM7187" i="3"/>
  <c r="AL7187" i="3"/>
  <c r="AK7187" i="3"/>
  <c r="AJ7187" i="3"/>
  <c r="AI7187" i="3"/>
  <c r="AH7187" i="3"/>
  <c r="AQ7186" i="3"/>
  <c r="AP7186" i="3"/>
  <c r="AO7186" i="3"/>
  <c r="AN7186" i="3"/>
  <c r="AM7186" i="3"/>
  <c r="AL7186" i="3"/>
  <c r="AK7186" i="3"/>
  <c r="AJ7186" i="3"/>
  <c r="AI7186" i="3"/>
  <c r="AH7186" i="3"/>
  <c r="AQ7185" i="3"/>
  <c r="AP7185" i="3"/>
  <c r="AO7185" i="3"/>
  <c r="AN7185" i="3"/>
  <c r="AM7185" i="3"/>
  <c r="AL7185" i="3"/>
  <c r="AK7185" i="3"/>
  <c r="AJ7185" i="3"/>
  <c r="AI7185" i="3"/>
  <c r="AH7185" i="3"/>
  <c r="AQ7184" i="3"/>
  <c r="AP7184" i="3"/>
  <c r="AO7184" i="3"/>
  <c r="AN7184" i="3"/>
  <c r="AM7184" i="3"/>
  <c r="AL7184" i="3"/>
  <c r="AK7184" i="3"/>
  <c r="AJ7184" i="3"/>
  <c r="AI7184" i="3"/>
  <c r="AH7184" i="3"/>
  <c r="AQ7183" i="3"/>
  <c r="AP7183" i="3"/>
  <c r="AO7183" i="3"/>
  <c r="AN7183" i="3"/>
  <c r="AM7183" i="3"/>
  <c r="AL7183" i="3"/>
  <c r="AK7183" i="3"/>
  <c r="AJ7183" i="3"/>
  <c r="AI7183" i="3"/>
  <c r="AH7183" i="3"/>
  <c r="AQ7182" i="3"/>
  <c r="AP7182" i="3"/>
  <c r="AO7182" i="3"/>
  <c r="AN7182" i="3"/>
  <c r="AM7182" i="3"/>
  <c r="AL7182" i="3"/>
  <c r="AK7182" i="3"/>
  <c r="AJ7182" i="3"/>
  <c r="AI7182" i="3"/>
  <c r="AH7182" i="3"/>
  <c r="AQ7181" i="3"/>
  <c r="AP7181" i="3"/>
  <c r="AO7181" i="3"/>
  <c r="AN7181" i="3"/>
  <c r="AM7181" i="3"/>
  <c r="AL7181" i="3"/>
  <c r="AK7181" i="3"/>
  <c r="AJ7181" i="3"/>
  <c r="AI7181" i="3"/>
  <c r="AH7181" i="3"/>
  <c r="AQ7180" i="3"/>
  <c r="AP7180" i="3"/>
  <c r="AO7180" i="3"/>
  <c r="AN7180" i="3"/>
  <c r="AM7180" i="3"/>
  <c r="AL7180" i="3"/>
  <c r="AK7180" i="3"/>
  <c r="AJ7180" i="3"/>
  <c r="AI7180" i="3"/>
  <c r="AH7180" i="3"/>
  <c r="AQ7179" i="3"/>
  <c r="AP7179" i="3"/>
  <c r="AO7179" i="3"/>
  <c r="AN7179" i="3"/>
  <c r="AM7179" i="3"/>
  <c r="AL7179" i="3"/>
  <c r="AK7179" i="3"/>
  <c r="AJ7179" i="3"/>
  <c r="AI7179" i="3"/>
  <c r="AH7179" i="3"/>
  <c r="AQ7178" i="3"/>
  <c r="AP7178" i="3"/>
  <c r="AO7178" i="3"/>
  <c r="AN7178" i="3"/>
  <c r="AM7178" i="3"/>
  <c r="AL7178" i="3"/>
  <c r="AK7178" i="3"/>
  <c r="AJ7178" i="3"/>
  <c r="AI7178" i="3"/>
  <c r="AH7178" i="3"/>
  <c r="AQ7177" i="3"/>
  <c r="AP7177" i="3"/>
  <c r="AO7177" i="3"/>
  <c r="AN7177" i="3"/>
  <c r="AM7177" i="3"/>
  <c r="AL7177" i="3"/>
  <c r="AK7177" i="3"/>
  <c r="AJ7177" i="3"/>
  <c r="AI7177" i="3"/>
  <c r="AH7177" i="3"/>
  <c r="AQ7176" i="3"/>
  <c r="AP7176" i="3"/>
  <c r="AO7176" i="3"/>
  <c r="AN7176" i="3"/>
  <c r="AM7176" i="3"/>
  <c r="AL7176" i="3"/>
  <c r="AK7176" i="3"/>
  <c r="AJ7176" i="3"/>
  <c r="AI7176" i="3"/>
  <c r="AH7176" i="3"/>
  <c r="AQ7175" i="3"/>
  <c r="AP7175" i="3"/>
  <c r="AO7175" i="3"/>
  <c r="AN7175" i="3"/>
  <c r="AM7175" i="3"/>
  <c r="AL7175" i="3"/>
  <c r="AK7175" i="3"/>
  <c r="AJ7175" i="3"/>
  <c r="AI7175" i="3"/>
  <c r="AH7175" i="3"/>
  <c r="AQ7174" i="3"/>
  <c r="AP7174" i="3"/>
  <c r="AO7174" i="3"/>
  <c r="AN7174" i="3"/>
  <c r="AM7174" i="3"/>
  <c r="AL7174" i="3"/>
  <c r="AK7174" i="3"/>
  <c r="AJ7174" i="3"/>
  <c r="AI7174" i="3"/>
  <c r="AH7174" i="3"/>
  <c r="AQ7173" i="3"/>
  <c r="AP7173" i="3"/>
  <c r="AO7173" i="3"/>
  <c r="AN7173" i="3"/>
  <c r="AM7173" i="3"/>
  <c r="AL7173" i="3"/>
  <c r="AK7173" i="3"/>
  <c r="AJ7173" i="3"/>
  <c r="AI7173" i="3"/>
  <c r="AH7173" i="3"/>
  <c r="AQ7172" i="3"/>
  <c r="AP7172" i="3"/>
  <c r="AO7172" i="3"/>
  <c r="AN7172" i="3"/>
  <c r="AM7172" i="3"/>
  <c r="AL7172" i="3"/>
  <c r="AK7172" i="3"/>
  <c r="AJ7172" i="3"/>
  <c r="AI7172" i="3"/>
  <c r="AH7172" i="3"/>
  <c r="AQ7171" i="3"/>
  <c r="AP7171" i="3"/>
  <c r="AO7171" i="3"/>
  <c r="AN7171" i="3"/>
  <c r="AM7171" i="3"/>
  <c r="AL7171" i="3"/>
  <c r="AK7171" i="3"/>
  <c r="AJ7171" i="3"/>
  <c r="AI7171" i="3"/>
  <c r="AH7171" i="3"/>
  <c r="AQ7170" i="3"/>
  <c r="AP7170" i="3"/>
  <c r="AO7170" i="3"/>
  <c r="AN7170" i="3"/>
  <c r="AM7170" i="3"/>
  <c r="AL7170" i="3"/>
  <c r="AK7170" i="3"/>
  <c r="AJ7170" i="3"/>
  <c r="AI7170" i="3"/>
  <c r="AH7170" i="3"/>
  <c r="AQ7169" i="3"/>
  <c r="AP7169" i="3"/>
  <c r="AO7169" i="3"/>
  <c r="AN7169" i="3"/>
  <c r="AM7169" i="3"/>
  <c r="AL7169" i="3"/>
  <c r="AK7169" i="3"/>
  <c r="AJ7169" i="3"/>
  <c r="AI7169" i="3"/>
  <c r="AH7169" i="3"/>
  <c r="AQ7168" i="3"/>
  <c r="AP7168" i="3"/>
  <c r="AO7168" i="3"/>
  <c r="AN7168" i="3"/>
  <c r="AM7168" i="3"/>
  <c r="AL7168" i="3"/>
  <c r="AK7168" i="3"/>
  <c r="AJ7168" i="3"/>
  <c r="AI7168" i="3"/>
  <c r="AH7168" i="3"/>
  <c r="AQ7167" i="3"/>
  <c r="AP7167" i="3"/>
  <c r="AO7167" i="3"/>
  <c r="AN7167" i="3"/>
  <c r="AM7167" i="3"/>
  <c r="AL7167" i="3"/>
  <c r="AK7167" i="3"/>
  <c r="AJ7167" i="3"/>
  <c r="AI7167" i="3"/>
  <c r="AH7167" i="3"/>
  <c r="AQ7166" i="3"/>
  <c r="AP7166" i="3"/>
  <c r="AO7166" i="3"/>
  <c r="AN7166" i="3"/>
  <c r="AM7166" i="3"/>
  <c r="AL7166" i="3"/>
  <c r="AK7166" i="3"/>
  <c r="AJ7166" i="3"/>
  <c r="AI7166" i="3"/>
  <c r="AH7166" i="3"/>
  <c r="AQ7165" i="3"/>
  <c r="AP7165" i="3"/>
  <c r="AO7165" i="3"/>
  <c r="AN7165" i="3"/>
  <c r="AM7165" i="3"/>
  <c r="AL7165" i="3"/>
  <c r="AK7165" i="3"/>
  <c r="AJ7165" i="3"/>
  <c r="AI7165" i="3"/>
  <c r="AH7165" i="3"/>
  <c r="AQ7164" i="3"/>
  <c r="AP7164" i="3"/>
  <c r="AO7164" i="3"/>
  <c r="AN7164" i="3"/>
  <c r="AM7164" i="3"/>
  <c r="AL7164" i="3"/>
  <c r="AK7164" i="3"/>
  <c r="AJ7164" i="3"/>
  <c r="AI7164" i="3"/>
  <c r="AH7164" i="3"/>
  <c r="AQ7163" i="3"/>
  <c r="AP7163" i="3"/>
  <c r="AO7163" i="3"/>
  <c r="AN7163" i="3"/>
  <c r="AM7163" i="3"/>
  <c r="AL7163" i="3"/>
  <c r="AK7163" i="3"/>
  <c r="AJ7163" i="3"/>
  <c r="AI7163" i="3"/>
  <c r="AH7163" i="3"/>
  <c r="AQ7162" i="3"/>
  <c r="AP7162" i="3"/>
  <c r="AO7162" i="3"/>
  <c r="AN7162" i="3"/>
  <c r="AM7162" i="3"/>
  <c r="AL7162" i="3"/>
  <c r="AK7162" i="3"/>
  <c r="AJ7162" i="3"/>
  <c r="AI7162" i="3"/>
  <c r="AH7162" i="3"/>
  <c r="AQ7161" i="3"/>
  <c r="AP7161" i="3"/>
  <c r="AO7161" i="3"/>
  <c r="AN7161" i="3"/>
  <c r="AM7161" i="3"/>
  <c r="AL7161" i="3"/>
  <c r="AK7161" i="3"/>
  <c r="AJ7161" i="3"/>
  <c r="AI7161" i="3"/>
  <c r="AH7161" i="3"/>
  <c r="AQ7160" i="3"/>
  <c r="AP7160" i="3"/>
  <c r="AO7160" i="3"/>
  <c r="AN7160" i="3"/>
  <c r="AM7160" i="3"/>
  <c r="AL7160" i="3"/>
  <c r="AK7160" i="3"/>
  <c r="AJ7160" i="3"/>
  <c r="AI7160" i="3"/>
  <c r="AH7160" i="3"/>
  <c r="AQ7159" i="3"/>
  <c r="AP7159" i="3"/>
  <c r="AO7159" i="3"/>
  <c r="AN7159" i="3"/>
  <c r="AM7159" i="3"/>
  <c r="AL7159" i="3"/>
  <c r="AK7159" i="3"/>
  <c r="AJ7159" i="3"/>
  <c r="AI7159" i="3"/>
  <c r="AH7159" i="3"/>
  <c r="AQ7158" i="3"/>
  <c r="AP7158" i="3"/>
  <c r="AO7158" i="3"/>
  <c r="AN7158" i="3"/>
  <c r="AM7158" i="3"/>
  <c r="AL7158" i="3"/>
  <c r="AK7158" i="3"/>
  <c r="AJ7158" i="3"/>
  <c r="AI7158" i="3"/>
  <c r="AH7158" i="3"/>
  <c r="AQ7157" i="3"/>
  <c r="AP7157" i="3"/>
  <c r="AO7157" i="3"/>
  <c r="AN7157" i="3"/>
  <c r="AM7157" i="3"/>
  <c r="AL7157" i="3"/>
  <c r="AK7157" i="3"/>
  <c r="AJ7157" i="3"/>
  <c r="AI7157" i="3"/>
  <c r="AH7157" i="3"/>
  <c r="AQ7156" i="3"/>
  <c r="AP7156" i="3"/>
  <c r="AO7156" i="3"/>
  <c r="AN7156" i="3"/>
  <c r="AM7156" i="3"/>
  <c r="AL7156" i="3"/>
  <c r="AK7156" i="3"/>
  <c r="AJ7156" i="3"/>
  <c r="AI7156" i="3"/>
  <c r="AH7156" i="3"/>
  <c r="AQ7155" i="3"/>
  <c r="AP7155" i="3"/>
  <c r="AO7155" i="3"/>
  <c r="AN7155" i="3"/>
  <c r="AM7155" i="3"/>
  <c r="AL7155" i="3"/>
  <c r="AK7155" i="3"/>
  <c r="AJ7155" i="3"/>
  <c r="AI7155" i="3"/>
  <c r="AH7155" i="3"/>
  <c r="AQ7154" i="3"/>
  <c r="AP7154" i="3"/>
  <c r="AO7154" i="3"/>
  <c r="AN7154" i="3"/>
  <c r="AM7154" i="3"/>
  <c r="AL7154" i="3"/>
  <c r="AK7154" i="3"/>
  <c r="AJ7154" i="3"/>
  <c r="AI7154" i="3"/>
  <c r="AH7154" i="3"/>
  <c r="AQ7153" i="3"/>
  <c r="AP7153" i="3"/>
  <c r="AO7153" i="3"/>
  <c r="AN7153" i="3"/>
  <c r="AM7153" i="3"/>
  <c r="AL7153" i="3"/>
  <c r="AK7153" i="3"/>
  <c r="AJ7153" i="3"/>
  <c r="AI7153" i="3"/>
  <c r="AH7153" i="3"/>
  <c r="AQ7152" i="3"/>
  <c r="AP7152" i="3"/>
  <c r="AO7152" i="3"/>
  <c r="AN7152" i="3"/>
  <c r="AM7152" i="3"/>
  <c r="AL7152" i="3"/>
  <c r="AK7152" i="3"/>
  <c r="AJ7152" i="3"/>
  <c r="AI7152" i="3"/>
  <c r="AH7152" i="3"/>
  <c r="AQ7151" i="3"/>
  <c r="AP7151" i="3"/>
  <c r="AO7151" i="3"/>
  <c r="AN7151" i="3"/>
  <c r="AM7151" i="3"/>
  <c r="AL7151" i="3"/>
  <c r="AK7151" i="3"/>
  <c r="AJ7151" i="3"/>
  <c r="AI7151" i="3"/>
  <c r="AH7151" i="3"/>
  <c r="AQ7150" i="3"/>
  <c r="AP7150" i="3"/>
  <c r="AO7150" i="3"/>
  <c r="AN7150" i="3"/>
  <c r="AM7150" i="3"/>
  <c r="AL7150" i="3"/>
  <c r="AK7150" i="3"/>
  <c r="AJ7150" i="3"/>
  <c r="AI7150" i="3"/>
  <c r="AH7150" i="3"/>
  <c r="AQ7149" i="3"/>
  <c r="AP7149" i="3"/>
  <c r="AO7149" i="3"/>
  <c r="AN7149" i="3"/>
  <c r="AM7149" i="3"/>
  <c r="AL7149" i="3"/>
  <c r="AK7149" i="3"/>
  <c r="AJ7149" i="3"/>
  <c r="AI7149" i="3"/>
  <c r="AH7149" i="3"/>
  <c r="AQ7148" i="3"/>
  <c r="AP7148" i="3"/>
  <c r="AO7148" i="3"/>
  <c r="AN7148" i="3"/>
  <c r="AM7148" i="3"/>
  <c r="AL7148" i="3"/>
  <c r="AK7148" i="3"/>
  <c r="AJ7148" i="3"/>
  <c r="AI7148" i="3"/>
  <c r="AH7148" i="3"/>
  <c r="AQ7147" i="3"/>
  <c r="AP7147" i="3"/>
  <c r="AO7147" i="3"/>
  <c r="AN7147" i="3"/>
  <c r="AM7147" i="3"/>
  <c r="AL7147" i="3"/>
  <c r="AK7147" i="3"/>
  <c r="AJ7147" i="3"/>
  <c r="AI7147" i="3"/>
  <c r="AH7147" i="3"/>
  <c r="AQ7146" i="3"/>
  <c r="AP7146" i="3"/>
  <c r="AO7146" i="3"/>
  <c r="AN7146" i="3"/>
  <c r="AM7146" i="3"/>
  <c r="AL7146" i="3"/>
  <c r="AK7146" i="3"/>
  <c r="AJ7146" i="3"/>
  <c r="AI7146" i="3"/>
  <c r="AH7146" i="3"/>
  <c r="AQ7145" i="3"/>
  <c r="AP7145" i="3"/>
  <c r="AO7145" i="3"/>
  <c r="AN7145" i="3"/>
  <c r="AM7145" i="3"/>
  <c r="AL7145" i="3"/>
  <c r="AK7145" i="3"/>
  <c r="AJ7145" i="3"/>
  <c r="AI7145" i="3"/>
  <c r="AH7145" i="3"/>
  <c r="AQ7144" i="3"/>
  <c r="AP7144" i="3"/>
  <c r="AO7144" i="3"/>
  <c r="AN7144" i="3"/>
  <c r="AM7144" i="3"/>
  <c r="AL7144" i="3"/>
  <c r="AK7144" i="3"/>
  <c r="AJ7144" i="3"/>
  <c r="AI7144" i="3"/>
  <c r="AH7144" i="3"/>
  <c r="AQ7143" i="3"/>
  <c r="AP7143" i="3"/>
  <c r="AO7143" i="3"/>
  <c r="AN7143" i="3"/>
  <c r="AM7143" i="3"/>
  <c r="AL7143" i="3"/>
  <c r="AK7143" i="3"/>
  <c r="AJ7143" i="3"/>
  <c r="AI7143" i="3"/>
  <c r="AH7143" i="3"/>
  <c r="AQ7142" i="3"/>
  <c r="AP7142" i="3"/>
  <c r="AO7142" i="3"/>
  <c r="AN7142" i="3"/>
  <c r="AM7142" i="3"/>
  <c r="AL7142" i="3"/>
  <c r="AK7142" i="3"/>
  <c r="AJ7142" i="3"/>
  <c r="AI7142" i="3"/>
  <c r="AH7142" i="3"/>
  <c r="AQ7141" i="3"/>
  <c r="AP7141" i="3"/>
  <c r="AO7141" i="3"/>
  <c r="AN7141" i="3"/>
  <c r="AM7141" i="3"/>
  <c r="AL7141" i="3"/>
  <c r="AK7141" i="3"/>
  <c r="AJ7141" i="3"/>
  <c r="AI7141" i="3"/>
  <c r="AH7141" i="3"/>
  <c r="AQ7140" i="3"/>
  <c r="AP7140" i="3"/>
  <c r="AO7140" i="3"/>
  <c r="AN7140" i="3"/>
  <c r="AM7140" i="3"/>
  <c r="AL7140" i="3"/>
  <c r="AK7140" i="3"/>
  <c r="AJ7140" i="3"/>
  <c r="AI7140" i="3"/>
  <c r="AH7140" i="3"/>
  <c r="AQ7139" i="3"/>
  <c r="AP7139" i="3"/>
  <c r="AO7139" i="3"/>
  <c r="AN7139" i="3"/>
  <c r="AM7139" i="3"/>
  <c r="AL7139" i="3"/>
  <c r="AK7139" i="3"/>
  <c r="AJ7139" i="3"/>
  <c r="AI7139" i="3"/>
  <c r="AH7139" i="3"/>
  <c r="AQ7138" i="3"/>
  <c r="AP7138" i="3"/>
  <c r="AO7138" i="3"/>
  <c r="AN7138" i="3"/>
  <c r="AM7138" i="3"/>
  <c r="AL7138" i="3"/>
  <c r="AK7138" i="3"/>
  <c r="AJ7138" i="3"/>
  <c r="AI7138" i="3"/>
  <c r="AH7138" i="3"/>
  <c r="AQ7137" i="3"/>
  <c r="AP7137" i="3"/>
  <c r="AO7137" i="3"/>
  <c r="AN7137" i="3"/>
  <c r="AM7137" i="3"/>
  <c r="AL7137" i="3"/>
  <c r="AK7137" i="3"/>
  <c r="AJ7137" i="3"/>
  <c r="AI7137" i="3"/>
  <c r="AH7137" i="3"/>
  <c r="AQ7136" i="3"/>
  <c r="AP7136" i="3"/>
  <c r="AO7136" i="3"/>
  <c r="AN7136" i="3"/>
  <c r="AM7136" i="3"/>
  <c r="AL7136" i="3"/>
  <c r="AK7136" i="3"/>
  <c r="AJ7136" i="3"/>
  <c r="AI7136" i="3"/>
  <c r="AH7136" i="3"/>
  <c r="AQ7135" i="3"/>
  <c r="AP7135" i="3"/>
  <c r="AO7135" i="3"/>
  <c r="AN7135" i="3"/>
  <c r="AM7135" i="3"/>
  <c r="AL7135" i="3"/>
  <c r="AK7135" i="3"/>
  <c r="AJ7135" i="3"/>
  <c r="AI7135" i="3"/>
  <c r="AH7135" i="3"/>
  <c r="AQ7134" i="3"/>
  <c r="AP7134" i="3"/>
  <c r="AO7134" i="3"/>
  <c r="AN7134" i="3"/>
  <c r="AM7134" i="3"/>
  <c r="AL7134" i="3"/>
  <c r="AK7134" i="3"/>
  <c r="AJ7134" i="3"/>
  <c r="AI7134" i="3"/>
  <c r="AH7134" i="3"/>
  <c r="AQ7133" i="3"/>
  <c r="AP7133" i="3"/>
  <c r="AO7133" i="3"/>
  <c r="AN7133" i="3"/>
  <c r="AM7133" i="3"/>
  <c r="AL7133" i="3"/>
  <c r="AK7133" i="3"/>
  <c r="AJ7133" i="3"/>
  <c r="AI7133" i="3"/>
  <c r="AH7133" i="3"/>
  <c r="AQ7132" i="3"/>
  <c r="AP7132" i="3"/>
  <c r="AO7132" i="3"/>
  <c r="AN7132" i="3"/>
  <c r="AM7132" i="3"/>
  <c r="AL7132" i="3"/>
  <c r="AK7132" i="3"/>
  <c r="AJ7132" i="3"/>
  <c r="AI7132" i="3"/>
  <c r="AH7132" i="3"/>
  <c r="AQ7131" i="3"/>
  <c r="AP7131" i="3"/>
  <c r="AO7131" i="3"/>
  <c r="AN7131" i="3"/>
  <c r="AM7131" i="3"/>
  <c r="AL7131" i="3"/>
  <c r="AK7131" i="3"/>
  <c r="AJ7131" i="3"/>
  <c r="AI7131" i="3"/>
  <c r="AH7131" i="3"/>
  <c r="AQ7130" i="3"/>
  <c r="AP7130" i="3"/>
  <c r="AO7130" i="3"/>
  <c r="AN7130" i="3"/>
  <c r="AM7130" i="3"/>
  <c r="AL7130" i="3"/>
  <c r="AK7130" i="3"/>
  <c r="AJ7130" i="3"/>
  <c r="AI7130" i="3"/>
  <c r="AH7130" i="3"/>
  <c r="AQ7129" i="3"/>
  <c r="AP7129" i="3"/>
  <c r="AO7129" i="3"/>
  <c r="AN7129" i="3"/>
  <c r="AM7129" i="3"/>
  <c r="AL7129" i="3"/>
  <c r="AK7129" i="3"/>
  <c r="AJ7129" i="3"/>
  <c r="AI7129" i="3"/>
  <c r="AH7129" i="3"/>
  <c r="AQ7128" i="3"/>
  <c r="AP7128" i="3"/>
  <c r="AO7128" i="3"/>
  <c r="AN7128" i="3"/>
  <c r="AM7128" i="3"/>
  <c r="AL7128" i="3"/>
  <c r="AK7128" i="3"/>
  <c r="AJ7128" i="3"/>
  <c r="AI7128" i="3"/>
  <c r="AH7128" i="3"/>
  <c r="AQ7127" i="3"/>
  <c r="AP7127" i="3"/>
  <c r="AO7127" i="3"/>
  <c r="AN7127" i="3"/>
  <c r="AM7127" i="3"/>
  <c r="AL7127" i="3"/>
  <c r="AK7127" i="3"/>
  <c r="AJ7127" i="3"/>
  <c r="AI7127" i="3"/>
  <c r="AH7127" i="3"/>
  <c r="AQ7126" i="3"/>
  <c r="AP7126" i="3"/>
  <c r="AO7126" i="3"/>
  <c r="AN7126" i="3"/>
  <c r="AM7126" i="3"/>
  <c r="AL7126" i="3"/>
  <c r="AK7126" i="3"/>
  <c r="AJ7126" i="3"/>
  <c r="AI7126" i="3"/>
  <c r="AH7126" i="3"/>
  <c r="AQ7125" i="3"/>
  <c r="AP7125" i="3"/>
  <c r="AO7125" i="3"/>
  <c r="AN7125" i="3"/>
  <c r="AM7125" i="3"/>
  <c r="AL7125" i="3"/>
  <c r="AK7125" i="3"/>
  <c r="AJ7125" i="3"/>
  <c r="AI7125" i="3"/>
  <c r="AH7125" i="3"/>
  <c r="AQ7124" i="3"/>
  <c r="AP7124" i="3"/>
  <c r="AO7124" i="3"/>
  <c r="AN7124" i="3"/>
  <c r="AM7124" i="3"/>
  <c r="AL7124" i="3"/>
  <c r="AK7124" i="3"/>
  <c r="AJ7124" i="3"/>
  <c r="AI7124" i="3"/>
  <c r="AH7124" i="3"/>
  <c r="AQ7123" i="3"/>
  <c r="AP7123" i="3"/>
  <c r="AO7123" i="3"/>
  <c r="AN7123" i="3"/>
  <c r="AM7123" i="3"/>
  <c r="AL7123" i="3"/>
  <c r="AK7123" i="3"/>
  <c r="AJ7123" i="3"/>
  <c r="AI7123" i="3"/>
  <c r="AH7123" i="3"/>
  <c r="AQ7122" i="3"/>
  <c r="AP7122" i="3"/>
  <c r="AO7122" i="3"/>
  <c r="AN7122" i="3"/>
  <c r="AM7122" i="3"/>
  <c r="AL7122" i="3"/>
  <c r="AK7122" i="3"/>
  <c r="AJ7122" i="3"/>
  <c r="AI7122" i="3"/>
  <c r="AH7122" i="3"/>
  <c r="AQ7121" i="3"/>
  <c r="AP7121" i="3"/>
  <c r="AO7121" i="3"/>
  <c r="AN7121" i="3"/>
  <c r="AM7121" i="3"/>
  <c r="AL7121" i="3"/>
  <c r="AK7121" i="3"/>
  <c r="AJ7121" i="3"/>
  <c r="AI7121" i="3"/>
  <c r="AH7121" i="3"/>
  <c r="AQ7120" i="3"/>
  <c r="AP7120" i="3"/>
  <c r="AO7120" i="3"/>
  <c r="AN7120" i="3"/>
  <c r="AM7120" i="3"/>
  <c r="AL7120" i="3"/>
  <c r="AK7120" i="3"/>
  <c r="AJ7120" i="3"/>
  <c r="AI7120" i="3"/>
  <c r="AH7120" i="3"/>
  <c r="AQ7119" i="3"/>
  <c r="AP7119" i="3"/>
  <c r="AO7119" i="3"/>
  <c r="AN7119" i="3"/>
  <c r="AM7119" i="3"/>
  <c r="AL7119" i="3"/>
  <c r="AK7119" i="3"/>
  <c r="AJ7119" i="3"/>
  <c r="AI7119" i="3"/>
  <c r="AH7119" i="3"/>
  <c r="AQ7118" i="3"/>
  <c r="AP7118" i="3"/>
  <c r="AO7118" i="3"/>
  <c r="AN7118" i="3"/>
  <c r="AM7118" i="3"/>
  <c r="AL7118" i="3"/>
  <c r="AK7118" i="3"/>
  <c r="AJ7118" i="3"/>
  <c r="AI7118" i="3"/>
  <c r="AH7118" i="3"/>
  <c r="AQ7117" i="3"/>
  <c r="AP7117" i="3"/>
  <c r="AO7117" i="3"/>
  <c r="AN7117" i="3"/>
  <c r="AM7117" i="3"/>
  <c r="AL7117" i="3"/>
  <c r="AK7117" i="3"/>
  <c r="AJ7117" i="3"/>
  <c r="AI7117" i="3"/>
  <c r="AH7117" i="3"/>
  <c r="AQ7116" i="3"/>
  <c r="AP7116" i="3"/>
  <c r="AO7116" i="3"/>
  <c r="AN7116" i="3"/>
  <c r="AM7116" i="3"/>
  <c r="AL7116" i="3"/>
  <c r="AK7116" i="3"/>
  <c r="AJ7116" i="3"/>
  <c r="AI7116" i="3"/>
  <c r="AH7116" i="3"/>
  <c r="AQ7115" i="3"/>
  <c r="AP7115" i="3"/>
  <c r="AO7115" i="3"/>
  <c r="AN7115" i="3"/>
  <c r="AM7115" i="3"/>
  <c r="AL7115" i="3"/>
  <c r="AK7115" i="3"/>
  <c r="AJ7115" i="3"/>
  <c r="AI7115" i="3"/>
  <c r="AH7115" i="3"/>
  <c r="AQ7114" i="3"/>
  <c r="AP7114" i="3"/>
  <c r="AO7114" i="3"/>
  <c r="AN7114" i="3"/>
  <c r="AM7114" i="3"/>
  <c r="AL7114" i="3"/>
  <c r="AK7114" i="3"/>
  <c r="AJ7114" i="3"/>
  <c r="AI7114" i="3"/>
  <c r="AH7114" i="3"/>
  <c r="AQ7113" i="3"/>
  <c r="AP7113" i="3"/>
  <c r="AO7113" i="3"/>
  <c r="AN7113" i="3"/>
  <c r="AM7113" i="3"/>
  <c r="AL7113" i="3"/>
  <c r="AK7113" i="3"/>
  <c r="AJ7113" i="3"/>
  <c r="AI7113" i="3"/>
  <c r="AH7113" i="3"/>
  <c r="AQ7112" i="3"/>
  <c r="AP7112" i="3"/>
  <c r="AO7112" i="3"/>
  <c r="AN7112" i="3"/>
  <c r="AM7112" i="3"/>
  <c r="AL7112" i="3"/>
  <c r="AK7112" i="3"/>
  <c r="AJ7112" i="3"/>
  <c r="AI7112" i="3"/>
  <c r="AH7112" i="3"/>
  <c r="AQ7111" i="3"/>
  <c r="AP7111" i="3"/>
  <c r="AO7111" i="3"/>
  <c r="AN7111" i="3"/>
  <c r="AM7111" i="3"/>
  <c r="AL7111" i="3"/>
  <c r="AK7111" i="3"/>
  <c r="AJ7111" i="3"/>
  <c r="AI7111" i="3"/>
  <c r="AH7111" i="3"/>
  <c r="AQ7110" i="3"/>
  <c r="AP7110" i="3"/>
  <c r="AO7110" i="3"/>
  <c r="AN7110" i="3"/>
  <c r="AM7110" i="3"/>
  <c r="AL7110" i="3"/>
  <c r="AK7110" i="3"/>
  <c r="AJ7110" i="3"/>
  <c r="AI7110" i="3"/>
  <c r="AH7110" i="3"/>
  <c r="AQ7109" i="3"/>
  <c r="AP7109" i="3"/>
  <c r="AO7109" i="3"/>
  <c r="AN7109" i="3"/>
  <c r="AM7109" i="3"/>
  <c r="AL7109" i="3"/>
  <c r="AK7109" i="3"/>
  <c r="AJ7109" i="3"/>
  <c r="AI7109" i="3"/>
  <c r="AH7109" i="3"/>
  <c r="AQ7108" i="3"/>
  <c r="AP7108" i="3"/>
  <c r="AO7108" i="3"/>
  <c r="AN7108" i="3"/>
  <c r="AM7108" i="3"/>
  <c r="AL7108" i="3"/>
  <c r="AK7108" i="3"/>
  <c r="AJ7108" i="3"/>
  <c r="AI7108" i="3"/>
  <c r="AH7108" i="3"/>
  <c r="AQ7107" i="3"/>
  <c r="AP7107" i="3"/>
  <c r="AO7107" i="3"/>
  <c r="AN7107" i="3"/>
  <c r="AM7107" i="3"/>
  <c r="AL7107" i="3"/>
  <c r="AK7107" i="3"/>
  <c r="AJ7107" i="3"/>
  <c r="AI7107" i="3"/>
  <c r="AH7107" i="3"/>
  <c r="AQ7106" i="3"/>
  <c r="AP7106" i="3"/>
  <c r="AO7106" i="3"/>
  <c r="AN7106" i="3"/>
  <c r="AM7106" i="3"/>
  <c r="AL7106" i="3"/>
  <c r="AK7106" i="3"/>
  <c r="AJ7106" i="3"/>
  <c r="AI7106" i="3"/>
  <c r="AH7106" i="3"/>
  <c r="AQ7105" i="3"/>
  <c r="AP7105" i="3"/>
  <c r="AO7105" i="3"/>
  <c r="AN7105" i="3"/>
  <c r="AM7105" i="3"/>
  <c r="AL7105" i="3"/>
  <c r="AK7105" i="3"/>
  <c r="AJ7105" i="3"/>
  <c r="AI7105" i="3"/>
  <c r="AH7105" i="3"/>
  <c r="AQ7104" i="3"/>
  <c r="AP7104" i="3"/>
  <c r="AO7104" i="3"/>
  <c r="AN7104" i="3"/>
  <c r="AM7104" i="3"/>
  <c r="AL7104" i="3"/>
  <c r="AK7104" i="3"/>
  <c r="AJ7104" i="3"/>
  <c r="AI7104" i="3"/>
  <c r="AH7104" i="3"/>
  <c r="AQ7103" i="3"/>
  <c r="AP7103" i="3"/>
  <c r="AO7103" i="3"/>
  <c r="AN7103" i="3"/>
  <c r="AM7103" i="3"/>
  <c r="AL7103" i="3"/>
  <c r="AK7103" i="3"/>
  <c r="AJ7103" i="3"/>
  <c r="AI7103" i="3"/>
  <c r="AH7103" i="3"/>
  <c r="AQ7102" i="3"/>
  <c r="AP7102" i="3"/>
  <c r="AO7102" i="3"/>
  <c r="AN7102" i="3"/>
  <c r="AM7102" i="3"/>
  <c r="AL7102" i="3"/>
  <c r="AK7102" i="3"/>
  <c r="AJ7102" i="3"/>
  <c r="AI7102" i="3"/>
  <c r="AH7102" i="3"/>
  <c r="AQ7101" i="3"/>
  <c r="AP7101" i="3"/>
  <c r="AO7101" i="3"/>
  <c r="AN7101" i="3"/>
  <c r="AM7101" i="3"/>
  <c r="AL7101" i="3"/>
  <c r="AK7101" i="3"/>
  <c r="AJ7101" i="3"/>
  <c r="AI7101" i="3"/>
  <c r="AH7101" i="3"/>
  <c r="AQ7100" i="3"/>
  <c r="AP7100" i="3"/>
  <c r="AO7100" i="3"/>
  <c r="AN7100" i="3"/>
  <c r="AM7100" i="3"/>
  <c r="AL7100" i="3"/>
  <c r="AK7100" i="3"/>
  <c r="AJ7100" i="3"/>
  <c r="AI7100" i="3"/>
  <c r="AH7100" i="3"/>
  <c r="AQ7099" i="3"/>
  <c r="AP7099" i="3"/>
  <c r="AO7099" i="3"/>
  <c r="AN7099" i="3"/>
  <c r="AM7099" i="3"/>
  <c r="AL7099" i="3"/>
  <c r="AK7099" i="3"/>
  <c r="AJ7099" i="3"/>
  <c r="AI7099" i="3"/>
  <c r="AH7099" i="3"/>
  <c r="AQ7098" i="3"/>
  <c r="AP7098" i="3"/>
  <c r="AO7098" i="3"/>
  <c r="AN7098" i="3"/>
  <c r="AM7098" i="3"/>
  <c r="AL7098" i="3"/>
  <c r="AK7098" i="3"/>
  <c r="AJ7098" i="3"/>
  <c r="AI7098" i="3"/>
  <c r="AH7098" i="3"/>
  <c r="AQ7097" i="3"/>
  <c r="AP7097" i="3"/>
  <c r="AO7097" i="3"/>
  <c r="AN7097" i="3"/>
  <c r="AM7097" i="3"/>
  <c r="AL7097" i="3"/>
  <c r="AK7097" i="3"/>
  <c r="AJ7097" i="3"/>
  <c r="AI7097" i="3"/>
  <c r="AH7097" i="3"/>
  <c r="AQ7096" i="3"/>
  <c r="AP7096" i="3"/>
  <c r="AO7096" i="3"/>
  <c r="AN7096" i="3"/>
  <c r="AM7096" i="3"/>
  <c r="AL7096" i="3"/>
  <c r="AK7096" i="3"/>
  <c r="AJ7096" i="3"/>
  <c r="AI7096" i="3"/>
  <c r="AH7096" i="3"/>
  <c r="AQ7095" i="3"/>
  <c r="AP7095" i="3"/>
  <c r="AO7095" i="3"/>
  <c r="AN7095" i="3"/>
  <c r="AM7095" i="3"/>
  <c r="AL7095" i="3"/>
  <c r="AK7095" i="3"/>
  <c r="AJ7095" i="3"/>
  <c r="AI7095" i="3"/>
  <c r="AH7095" i="3"/>
  <c r="AQ7094" i="3"/>
  <c r="AP7094" i="3"/>
  <c r="AO7094" i="3"/>
  <c r="AN7094" i="3"/>
  <c r="AM7094" i="3"/>
  <c r="AL7094" i="3"/>
  <c r="AK7094" i="3"/>
  <c r="AJ7094" i="3"/>
  <c r="AI7094" i="3"/>
  <c r="AH7094" i="3"/>
  <c r="AQ7093" i="3"/>
  <c r="AP7093" i="3"/>
  <c r="AO7093" i="3"/>
  <c r="AN7093" i="3"/>
  <c r="AM7093" i="3"/>
  <c r="AL7093" i="3"/>
  <c r="AK7093" i="3"/>
  <c r="AJ7093" i="3"/>
  <c r="AI7093" i="3"/>
  <c r="AH7093" i="3"/>
  <c r="AQ7092" i="3"/>
  <c r="AP7092" i="3"/>
  <c r="AO7092" i="3"/>
  <c r="AN7092" i="3"/>
  <c r="AM7092" i="3"/>
  <c r="AL7092" i="3"/>
  <c r="AK7092" i="3"/>
  <c r="AJ7092" i="3"/>
  <c r="AI7092" i="3"/>
  <c r="AH7092" i="3"/>
  <c r="AQ7091" i="3"/>
  <c r="AP7091" i="3"/>
  <c r="AO7091" i="3"/>
  <c r="AN7091" i="3"/>
  <c r="AM7091" i="3"/>
  <c r="AL7091" i="3"/>
  <c r="AK7091" i="3"/>
  <c r="AJ7091" i="3"/>
  <c r="AI7091" i="3"/>
  <c r="AH7091" i="3"/>
  <c r="AQ7090" i="3"/>
  <c r="AP7090" i="3"/>
  <c r="AO7090" i="3"/>
  <c r="AN7090" i="3"/>
  <c r="AM7090" i="3"/>
  <c r="AL7090" i="3"/>
  <c r="AK7090" i="3"/>
  <c r="AJ7090" i="3"/>
  <c r="AI7090" i="3"/>
  <c r="AH7090" i="3"/>
  <c r="AQ7089" i="3"/>
  <c r="AP7089" i="3"/>
  <c r="AO7089" i="3"/>
  <c r="AN7089" i="3"/>
  <c r="AM7089" i="3"/>
  <c r="AL7089" i="3"/>
  <c r="AK7089" i="3"/>
  <c r="AJ7089" i="3"/>
  <c r="AI7089" i="3"/>
  <c r="AH7089" i="3"/>
  <c r="AQ7088" i="3"/>
  <c r="AP7088" i="3"/>
  <c r="AO7088" i="3"/>
  <c r="AN7088" i="3"/>
  <c r="AM7088" i="3"/>
  <c r="AL7088" i="3"/>
  <c r="AK7088" i="3"/>
  <c r="AJ7088" i="3"/>
  <c r="AI7088" i="3"/>
  <c r="AH7088" i="3"/>
  <c r="AQ7087" i="3"/>
  <c r="AP7087" i="3"/>
  <c r="AO7087" i="3"/>
  <c r="AN7087" i="3"/>
  <c r="AM7087" i="3"/>
  <c r="AL7087" i="3"/>
  <c r="AK7087" i="3"/>
  <c r="AJ7087" i="3"/>
  <c r="AI7087" i="3"/>
  <c r="AH7087" i="3"/>
  <c r="AQ7086" i="3"/>
  <c r="AP7086" i="3"/>
  <c r="AO7086" i="3"/>
  <c r="AN7086" i="3"/>
  <c r="AM7086" i="3"/>
  <c r="AL7086" i="3"/>
  <c r="AK7086" i="3"/>
  <c r="AJ7086" i="3"/>
  <c r="AI7086" i="3"/>
  <c r="AH7086" i="3"/>
  <c r="AQ7085" i="3"/>
  <c r="AP7085" i="3"/>
  <c r="AO7085" i="3"/>
  <c r="AN7085" i="3"/>
  <c r="AM7085" i="3"/>
  <c r="AL7085" i="3"/>
  <c r="AK7085" i="3"/>
  <c r="AJ7085" i="3"/>
  <c r="AI7085" i="3"/>
  <c r="AH7085" i="3"/>
  <c r="AQ7084" i="3"/>
  <c r="AP7084" i="3"/>
  <c r="AO7084" i="3"/>
  <c r="AN7084" i="3"/>
  <c r="AM7084" i="3"/>
  <c r="AL7084" i="3"/>
  <c r="AK7084" i="3"/>
  <c r="AJ7084" i="3"/>
  <c r="AI7084" i="3"/>
  <c r="AH7084" i="3"/>
  <c r="AQ7083" i="3"/>
  <c r="AP7083" i="3"/>
  <c r="AO7083" i="3"/>
  <c r="AN7083" i="3"/>
  <c r="AM7083" i="3"/>
  <c r="AL7083" i="3"/>
  <c r="AK7083" i="3"/>
  <c r="AJ7083" i="3"/>
  <c r="AI7083" i="3"/>
  <c r="AH7083" i="3"/>
  <c r="AQ7082" i="3"/>
  <c r="AP7082" i="3"/>
  <c r="AO7082" i="3"/>
  <c r="AN7082" i="3"/>
  <c r="AM7082" i="3"/>
  <c r="AL7082" i="3"/>
  <c r="AK7082" i="3"/>
  <c r="AJ7082" i="3"/>
  <c r="AI7082" i="3"/>
  <c r="AH7082" i="3"/>
  <c r="AQ7081" i="3"/>
  <c r="AP7081" i="3"/>
  <c r="AO7081" i="3"/>
  <c r="AN7081" i="3"/>
  <c r="AM7081" i="3"/>
  <c r="AL7081" i="3"/>
  <c r="AK7081" i="3"/>
  <c r="AJ7081" i="3"/>
  <c r="AI7081" i="3"/>
  <c r="AH7081" i="3"/>
  <c r="AQ7080" i="3"/>
  <c r="AP7080" i="3"/>
  <c r="AO7080" i="3"/>
  <c r="AN7080" i="3"/>
  <c r="AM7080" i="3"/>
  <c r="AL7080" i="3"/>
  <c r="AK7080" i="3"/>
  <c r="AJ7080" i="3"/>
  <c r="AI7080" i="3"/>
  <c r="AH7080" i="3"/>
  <c r="AQ7079" i="3"/>
  <c r="AP7079" i="3"/>
  <c r="AO7079" i="3"/>
  <c r="AN7079" i="3"/>
  <c r="AM7079" i="3"/>
  <c r="AL7079" i="3"/>
  <c r="AK7079" i="3"/>
  <c r="AJ7079" i="3"/>
  <c r="AI7079" i="3"/>
  <c r="AH7079" i="3"/>
  <c r="AQ7078" i="3"/>
  <c r="AP7078" i="3"/>
  <c r="AO7078" i="3"/>
  <c r="AN7078" i="3"/>
  <c r="AM7078" i="3"/>
  <c r="AL7078" i="3"/>
  <c r="AK7078" i="3"/>
  <c r="AJ7078" i="3"/>
  <c r="AI7078" i="3"/>
  <c r="AH7078" i="3"/>
  <c r="AQ7077" i="3"/>
  <c r="AP7077" i="3"/>
  <c r="AO7077" i="3"/>
  <c r="AN7077" i="3"/>
  <c r="AM7077" i="3"/>
  <c r="AL7077" i="3"/>
  <c r="AK7077" i="3"/>
  <c r="AJ7077" i="3"/>
  <c r="AI7077" i="3"/>
  <c r="AH7077" i="3"/>
  <c r="AQ7076" i="3"/>
  <c r="AP7076" i="3"/>
  <c r="AO7076" i="3"/>
  <c r="AN7076" i="3"/>
  <c r="AM7076" i="3"/>
  <c r="AL7076" i="3"/>
  <c r="AK7076" i="3"/>
  <c r="AJ7076" i="3"/>
  <c r="AI7076" i="3"/>
  <c r="AH7076" i="3"/>
  <c r="AQ7075" i="3"/>
  <c r="AP7075" i="3"/>
  <c r="AO7075" i="3"/>
  <c r="AN7075" i="3"/>
  <c r="AM7075" i="3"/>
  <c r="AL7075" i="3"/>
  <c r="AK7075" i="3"/>
  <c r="AJ7075" i="3"/>
  <c r="AI7075" i="3"/>
  <c r="AH7075" i="3"/>
  <c r="AQ7074" i="3"/>
  <c r="AP7074" i="3"/>
  <c r="AO7074" i="3"/>
  <c r="AN7074" i="3"/>
  <c r="AM7074" i="3"/>
  <c r="AL7074" i="3"/>
  <c r="AK7074" i="3"/>
  <c r="AJ7074" i="3"/>
  <c r="AI7074" i="3"/>
  <c r="AH7074" i="3"/>
  <c r="AQ7073" i="3"/>
  <c r="AP7073" i="3"/>
  <c r="AO7073" i="3"/>
  <c r="AN7073" i="3"/>
  <c r="AM7073" i="3"/>
  <c r="AL7073" i="3"/>
  <c r="AK7073" i="3"/>
  <c r="AJ7073" i="3"/>
  <c r="AI7073" i="3"/>
  <c r="AH7073" i="3"/>
  <c r="AQ7072" i="3"/>
  <c r="AP7072" i="3"/>
  <c r="AO7072" i="3"/>
  <c r="AN7072" i="3"/>
  <c r="AM7072" i="3"/>
  <c r="AL7072" i="3"/>
  <c r="AK7072" i="3"/>
  <c r="AJ7072" i="3"/>
  <c r="AI7072" i="3"/>
  <c r="AH7072" i="3"/>
  <c r="AQ7071" i="3"/>
  <c r="AP7071" i="3"/>
  <c r="AO7071" i="3"/>
  <c r="AN7071" i="3"/>
  <c r="AM7071" i="3"/>
  <c r="AL7071" i="3"/>
  <c r="AK7071" i="3"/>
  <c r="AJ7071" i="3"/>
  <c r="AI7071" i="3"/>
  <c r="AH7071" i="3"/>
  <c r="AQ7070" i="3"/>
  <c r="AP7070" i="3"/>
  <c r="AO7070" i="3"/>
  <c r="AN7070" i="3"/>
  <c r="AM7070" i="3"/>
  <c r="AL7070" i="3"/>
  <c r="AK7070" i="3"/>
  <c r="AJ7070" i="3"/>
  <c r="AI7070" i="3"/>
  <c r="AH7070" i="3"/>
  <c r="AQ7069" i="3"/>
  <c r="AP7069" i="3"/>
  <c r="AO7069" i="3"/>
  <c r="AN7069" i="3"/>
  <c r="AM7069" i="3"/>
  <c r="AL7069" i="3"/>
  <c r="AK7069" i="3"/>
  <c r="AJ7069" i="3"/>
  <c r="AI7069" i="3"/>
  <c r="AH7069" i="3"/>
  <c r="AQ7068" i="3"/>
  <c r="AP7068" i="3"/>
  <c r="AO7068" i="3"/>
  <c r="AN7068" i="3"/>
  <c r="AM7068" i="3"/>
  <c r="AL7068" i="3"/>
  <c r="AK7068" i="3"/>
  <c r="AJ7068" i="3"/>
  <c r="AI7068" i="3"/>
  <c r="AH7068" i="3"/>
  <c r="AQ7067" i="3"/>
  <c r="AP7067" i="3"/>
  <c r="AO7067" i="3"/>
  <c r="AN7067" i="3"/>
  <c r="AM7067" i="3"/>
  <c r="AL7067" i="3"/>
  <c r="AK7067" i="3"/>
  <c r="AJ7067" i="3"/>
  <c r="AI7067" i="3"/>
  <c r="AH7067" i="3"/>
  <c r="AQ7066" i="3"/>
  <c r="AP7066" i="3"/>
  <c r="AO7066" i="3"/>
  <c r="AN7066" i="3"/>
  <c r="AM7066" i="3"/>
  <c r="AL7066" i="3"/>
  <c r="AK7066" i="3"/>
  <c r="AJ7066" i="3"/>
  <c r="AI7066" i="3"/>
  <c r="AH7066" i="3"/>
  <c r="AQ7065" i="3"/>
  <c r="AP7065" i="3"/>
  <c r="AO7065" i="3"/>
  <c r="AN7065" i="3"/>
  <c r="AM7065" i="3"/>
  <c r="AL7065" i="3"/>
  <c r="AK7065" i="3"/>
  <c r="AJ7065" i="3"/>
  <c r="AI7065" i="3"/>
  <c r="AH7065" i="3"/>
  <c r="AQ7064" i="3"/>
  <c r="AP7064" i="3"/>
  <c r="AO7064" i="3"/>
  <c r="AN7064" i="3"/>
  <c r="AM7064" i="3"/>
  <c r="AL7064" i="3"/>
  <c r="AK7064" i="3"/>
  <c r="AJ7064" i="3"/>
  <c r="AI7064" i="3"/>
  <c r="AH7064" i="3"/>
  <c r="AQ7063" i="3"/>
  <c r="AP7063" i="3"/>
  <c r="AO7063" i="3"/>
  <c r="AN7063" i="3"/>
  <c r="AM7063" i="3"/>
  <c r="AL7063" i="3"/>
  <c r="AK7063" i="3"/>
  <c r="AJ7063" i="3"/>
  <c r="AI7063" i="3"/>
  <c r="AH7063" i="3"/>
  <c r="AQ7062" i="3"/>
  <c r="AP7062" i="3"/>
  <c r="AO7062" i="3"/>
  <c r="AN7062" i="3"/>
  <c r="AM7062" i="3"/>
  <c r="AL7062" i="3"/>
  <c r="AK7062" i="3"/>
  <c r="AJ7062" i="3"/>
  <c r="AI7062" i="3"/>
  <c r="AH7062" i="3"/>
  <c r="AQ7061" i="3"/>
  <c r="AP7061" i="3"/>
  <c r="AO7061" i="3"/>
  <c r="AN7061" i="3"/>
  <c r="AM7061" i="3"/>
  <c r="AL7061" i="3"/>
  <c r="AK7061" i="3"/>
  <c r="AJ7061" i="3"/>
  <c r="AI7061" i="3"/>
  <c r="AH7061" i="3"/>
  <c r="AQ7060" i="3"/>
  <c r="AP7060" i="3"/>
  <c r="AO7060" i="3"/>
  <c r="AN7060" i="3"/>
  <c r="AM7060" i="3"/>
  <c r="AL7060" i="3"/>
  <c r="AK7060" i="3"/>
  <c r="AJ7060" i="3"/>
  <c r="AI7060" i="3"/>
  <c r="AH7060" i="3"/>
  <c r="AQ7059" i="3"/>
  <c r="AP7059" i="3"/>
  <c r="AO7059" i="3"/>
  <c r="AN7059" i="3"/>
  <c r="AM7059" i="3"/>
  <c r="AL7059" i="3"/>
  <c r="AK7059" i="3"/>
  <c r="AJ7059" i="3"/>
  <c r="AI7059" i="3"/>
  <c r="AH7059" i="3"/>
  <c r="AQ7058" i="3"/>
  <c r="AP7058" i="3"/>
  <c r="AO7058" i="3"/>
  <c r="AN7058" i="3"/>
  <c r="AM7058" i="3"/>
  <c r="AL7058" i="3"/>
  <c r="AK7058" i="3"/>
  <c r="AJ7058" i="3"/>
  <c r="AI7058" i="3"/>
  <c r="AH7058" i="3"/>
  <c r="AQ7057" i="3"/>
  <c r="AP7057" i="3"/>
  <c r="AO7057" i="3"/>
  <c r="AN7057" i="3"/>
  <c r="AM7057" i="3"/>
  <c r="AL7057" i="3"/>
  <c r="AK7057" i="3"/>
  <c r="AJ7057" i="3"/>
  <c r="AI7057" i="3"/>
  <c r="AH7057" i="3"/>
  <c r="AQ7056" i="3"/>
  <c r="AP7056" i="3"/>
  <c r="AO7056" i="3"/>
  <c r="AN7056" i="3"/>
  <c r="AM7056" i="3"/>
  <c r="AL7056" i="3"/>
  <c r="AK7056" i="3"/>
  <c r="AJ7056" i="3"/>
  <c r="AI7056" i="3"/>
  <c r="AH7056" i="3"/>
  <c r="AQ7055" i="3"/>
  <c r="AP7055" i="3"/>
  <c r="AO7055" i="3"/>
  <c r="AN7055" i="3"/>
  <c r="AM7055" i="3"/>
  <c r="AL7055" i="3"/>
  <c r="AK7055" i="3"/>
  <c r="AJ7055" i="3"/>
  <c r="AI7055" i="3"/>
  <c r="AH7055" i="3"/>
  <c r="AQ7054" i="3"/>
  <c r="AP7054" i="3"/>
  <c r="AO7054" i="3"/>
  <c r="AN7054" i="3"/>
  <c r="AM7054" i="3"/>
  <c r="AL7054" i="3"/>
  <c r="AK7054" i="3"/>
  <c r="AJ7054" i="3"/>
  <c r="AI7054" i="3"/>
  <c r="AH7054" i="3"/>
  <c r="AQ7053" i="3"/>
  <c r="AP7053" i="3"/>
  <c r="AO7053" i="3"/>
  <c r="AN7053" i="3"/>
  <c r="AM7053" i="3"/>
  <c r="AL7053" i="3"/>
  <c r="AK7053" i="3"/>
  <c r="AJ7053" i="3"/>
  <c r="AI7053" i="3"/>
  <c r="AH7053" i="3"/>
  <c r="AQ7052" i="3"/>
  <c r="AP7052" i="3"/>
  <c r="AO7052" i="3"/>
  <c r="AN7052" i="3"/>
  <c r="AM7052" i="3"/>
  <c r="AL7052" i="3"/>
  <c r="AK7052" i="3"/>
  <c r="AJ7052" i="3"/>
  <c r="AI7052" i="3"/>
  <c r="AH7052" i="3"/>
  <c r="AQ7051" i="3"/>
  <c r="AP7051" i="3"/>
  <c r="AO7051" i="3"/>
  <c r="AN7051" i="3"/>
  <c r="AM7051" i="3"/>
  <c r="AL7051" i="3"/>
  <c r="AK7051" i="3"/>
  <c r="AJ7051" i="3"/>
  <c r="AI7051" i="3"/>
  <c r="AH7051" i="3"/>
  <c r="AQ7050" i="3"/>
  <c r="AP7050" i="3"/>
  <c r="AO7050" i="3"/>
  <c r="AN7050" i="3"/>
  <c r="AM7050" i="3"/>
  <c r="AL7050" i="3"/>
  <c r="AK7050" i="3"/>
  <c r="AJ7050" i="3"/>
  <c r="AI7050" i="3"/>
  <c r="AH7050" i="3"/>
  <c r="AQ7049" i="3"/>
  <c r="AP7049" i="3"/>
  <c r="AO7049" i="3"/>
  <c r="AN7049" i="3"/>
  <c r="AM7049" i="3"/>
  <c r="AL7049" i="3"/>
  <c r="AK7049" i="3"/>
  <c r="AJ7049" i="3"/>
  <c r="AI7049" i="3"/>
  <c r="AH7049" i="3"/>
  <c r="AQ7048" i="3"/>
  <c r="AP7048" i="3"/>
  <c r="AO7048" i="3"/>
  <c r="AN7048" i="3"/>
  <c r="AM7048" i="3"/>
  <c r="AL7048" i="3"/>
  <c r="AK7048" i="3"/>
  <c r="AJ7048" i="3"/>
  <c r="AI7048" i="3"/>
  <c r="AH7048" i="3"/>
  <c r="AQ7047" i="3"/>
  <c r="AP7047" i="3"/>
  <c r="AO7047" i="3"/>
  <c r="AN7047" i="3"/>
  <c r="AM7047" i="3"/>
  <c r="AL7047" i="3"/>
  <c r="AK7047" i="3"/>
  <c r="AJ7047" i="3"/>
  <c r="AI7047" i="3"/>
  <c r="AH7047" i="3"/>
  <c r="AQ7046" i="3"/>
  <c r="AP7046" i="3"/>
  <c r="AO7046" i="3"/>
  <c r="AN7046" i="3"/>
  <c r="AM7046" i="3"/>
  <c r="AL7046" i="3"/>
  <c r="AK7046" i="3"/>
  <c r="AJ7046" i="3"/>
  <c r="AI7046" i="3"/>
  <c r="AH7046" i="3"/>
  <c r="AQ7045" i="3"/>
  <c r="AP7045" i="3"/>
  <c r="AO7045" i="3"/>
  <c r="AN7045" i="3"/>
  <c r="AM7045" i="3"/>
  <c r="AL7045" i="3"/>
  <c r="AK7045" i="3"/>
  <c r="AJ7045" i="3"/>
  <c r="AI7045" i="3"/>
  <c r="AH7045" i="3"/>
  <c r="AQ7044" i="3"/>
  <c r="AP7044" i="3"/>
  <c r="AO7044" i="3"/>
  <c r="AN7044" i="3"/>
  <c r="AM7044" i="3"/>
  <c r="AL7044" i="3"/>
  <c r="AK7044" i="3"/>
  <c r="AJ7044" i="3"/>
  <c r="AI7044" i="3"/>
  <c r="AH7044" i="3"/>
  <c r="AQ7043" i="3"/>
  <c r="AP7043" i="3"/>
  <c r="AO7043" i="3"/>
  <c r="AN7043" i="3"/>
  <c r="AM7043" i="3"/>
  <c r="AL7043" i="3"/>
  <c r="AK7043" i="3"/>
  <c r="AJ7043" i="3"/>
  <c r="AI7043" i="3"/>
  <c r="AH7043" i="3"/>
  <c r="AQ7042" i="3"/>
  <c r="AP7042" i="3"/>
  <c r="AO7042" i="3"/>
  <c r="AN7042" i="3"/>
  <c r="AM7042" i="3"/>
  <c r="AL7042" i="3"/>
  <c r="AK7042" i="3"/>
  <c r="AJ7042" i="3"/>
  <c r="AI7042" i="3"/>
  <c r="AH7042" i="3"/>
  <c r="AQ7041" i="3"/>
  <c r="AP7041" i="3"/>
  <c r="AO7041" i="3"/>
  <c r="AN7041" i="3"/>
  <c r="AM7041" i="3"/>
  <c r="AL7041" i="3"/>
  <c r="AK7041" i="3"/>
  <c r="AJ7041" i="3"/>
  <c r="AI7041" i="3"/>
  <c r="AH7041" i="3"/>
  <c r="AQ7040" i="3"/>
  <c r="AP7040" i="3"/>
  <c r="AO7040" i="3"/>
  <c r="AN7040" i="3"/>
  <c r="AM7040" i="3"/>
  <c r="AL7040" i="3"/>
  <c r="AK7040" i="3"/>
  <c r="AJ7040" i="3"/>
  <c r="AI7040" i="3"/>
  <c r="AH7040" i="3"/>
  <c r="AQ7039" i="3"/>
  <c r="AP7039" i="3"/>
  <c r="AO7039" i="3"/>
  <c r="AN7039" i="3"/>
  <c r="AM7039" i="3"/>
  <c r="AL7039" i="3"/>
  <c r="AK7039" i="3"/>
  <c r="AJ7039" i="3"/>
  <c r="AI7039" i="3"/>
  <c r="AH7039" i="3"/>
  <c r="AQ7038" i="3"/>
  <c r="AP7038" i="3"/>
  <c r="AO7038" i="3"/>
  <c r="AN7038" i="3"/>
  <c r="AM7038" i="3"/>
  <c r="AL7038" i="3"/>
  <c r="AK7038" i="3"/>
  <c r="AJ7038" i="3"/>
  <c r="AI7038" i="3"/>
  <c r="AH7038" i="3"/>
  <c r="AQ7037" i="3"/>
  <c r="AP7037" i="3"/>
  <c r="AO7037" i="3"/>
  <c r="AN7037" i="3"/>
  <c r="AM7037" i="3"/>
  <c r="AL7037" i="3"/>
  <c r="AK7037" i="3"/>
  <c r="AJ7037" i="3"/>
  <c r="AI7037" i="3"/>
  <c r="AH7037" i="3"/>
  <c r="AQ7036" i="3"/>
  <c r="AP7036" i="3"/>
  <c r="AO7036" i="3"/>
  <c r="AN7036" i="3"/>
  <c r="AM7036" i="3"/>
  <c r="AL7036" i="3"/>
  <c r="AK7036" i="3"/>
  <c r="AJ7036" i="3"/>
  <c r="AI7036" i="3"/>
  <c r="AH7036" i="3"/>
  <c r="AQ7035" i="3"/>
  <c r="AP7035" i="3"/>
  <c r="AO7035" i="3"/>
  <c r="AN7035" i="3"/>
  <c r="AM7035" i="3"/>
  <c r="AL7035" i="3"/>
  <c r="AK7035" i="3"/>
  <c r="AJ7035" i="3"/>
  <c r="AI7035" i="3"/>
  <c r="AH7035" i="3"/>
  <c r="AQ7034" i="3"/>
  <c r="AP7034" i="3"/>
  <c r="AO7034" i="3"/>
  <c r="AN7034" i="3"/>
  <c r="AM7034" i="3"/>
  <c r="AL7034" i="3"/>
  <c r="AK7034" i="3"/>
  <c r="AJ7034" i="3"/>
  <c r="AI7034" i="3"/>
  <c r="AH7034" i="3"/>
  <c r="AQ7033" i="3"/>
  <c r="AP7033" i="3"/>
  <c r="AO7033" i="3"/>
  <c r="AN7033" i="3"/>
  <c r="AM7033" i="3"/>
  <c r="AL7033" i="3"/>
  <c r="AK7033" i="3"/>
  <c r="AJ7033" i="3"/>
  <c r="AI7033" i="3"/>
  <c r="AH7033" i="3"/>
  <c r="AQ7032" i="3"/>
  <c r="AP7032" i="3"/>
  <c r="AO7032" i="3"/>
  <c r="AN7032" i="3"/>
  <c r="AM7032" i="3"/>
  <c r="AL7032" i="3"/>
  <c r="AK7032" i="3"/>
  <c r="AJ7032" i="3"/>
  <c r="AI7032" i="3"/>
  <c r="AH7032" i="3"/>
  <c r="AQ7031" i="3"/>
  <c r="AP7031" i="3"/>
  <c r="AO7031" i="3"/>
  <c r="AN7031" i="3"/>
  <c r="AM7031" i="3"/>
  <c r="AL7031" i="3"/>
  <c r="AK7031" i="3"/>
  <c r="AJ7031" i="3"/>
  <c r="AI7031" i="3"/>
  <c r="AH7031" i="3"/>
  <c r="AQ7030" i="3"/>
  <c r="AP7030" i="3"/>
  <c r="AO7030" i="3"/>
  <c r="AN7030" i="3"/>
  <c r="AM7030" i="3"/>
  <c r="AL7030" i="3"/>
  <c r="AK7030" i="3"/>
  <c r="AJ7030" i="3"/>
  <c r="AI7030" i="3"/>
  <c r="AH7030" i="3"/>
  <c r="AQ7029" i="3"/>
  <c r="AP7029" i="3"/>
  <c r="AO7029" i="3"/>
  <c r="AN7029" i="3"/>
  <c r="AM7029" i="3"/>
  <c r="AL7029" i="3"/>
  <c r="AK7029" i="3"/>
  <c r="AJ7029" i="3"/>
  <c r="AI7029" i="3"/>
  <c r="AH7029" i="3"/>
  <c r="AQ7028" i="3"/>
  <c r="AP7028" i="3"/>
  <c r="AO7028" i="3"/>
  <c r="AN7028" i="3"/>
  <c r="AM7028" i="3"/>
  <c r="AL7028" i="3"/>
  <c r="AK7028" i="3"/>
  <c r="AJ7028" i="3"/>
  <c r="AI7028" i="3"/>
  <c r="AH7028" i="3"/>
  <c r="AQ7027" i="3"/>
  <c r="AP7027" i="3"/>
  <c r="AO7027" i="3"/>
  <c r="AN7027" i="3"/>
  <c r="AM7027" i="3"/>
  <c r="AL7027" i="3"/>
  <c r="AK7027" i="3"/>
  <c r="AJ7027" i="3"/>
  <c r="AI7027" i="3"/>
  <c r="AH7027" i="3"/>
  <c r="AQ7026" i="3"/>
  <c r="AP7026" i="3"/>
  <c r="AO7026" i="3"/>
  <c r="AN7026" i="3"/>
  <c r="AM7026" i="3"/>
  <c r="AL7026" i="3"/>
  <c r="AK7026" i="3"/>
  <c r="AJ7026" i="3"/>
  <c r="AI7026" i="3"/>
  <c r="AH7026" i="3"/>
  <c r="AQ7025" i="3"/>
  <c r="AP7025" i="3"/>
  <c r="AO7025" i="3"/>
  <c r="AN7025" i="3"/>
  <c r="AM7025" i="3"/>
  <c r="AL7025" i="3"/>
  <c r="AK7025" i="3"/>
  <c r="AJ7025" i="3"/>
  <c r="AI7025" i="3"/>
  <c r="AH7025" i="3"/>
  <c r="AQ7024" i="3"/>
  <c r="AP7024" i="3"/>
  <c r="AO7024" i="3"/>
  <c r="AN7024" i="3"/>
  <c r="AM7024" i="3"/>
  <c r="AL7024" i="3"/>
  <c r="AK7024" i="3"/>
  <c r="AJ7024" i="3"/>
  <c r="AI7024" i="3"/>
  <c r="AH7024" i="3"/>
  <c r="AQ7023" i="3"/>
  <c r="AP7023" i="3"/>
  <c r="AO7023" i="3"/>
  <c r="AN7023" i="3"/>
  <c r="AM7023" i="3"/>
  <c r="AL7023" i="3"/>
  <c r="AK7023" i="3"/>
  <c r="AJ7023" i="3"/>
  <c r="AI7023" i="3"/>
  <c r="AH7023" i="3"/>
  <c r="AQ7022" i="3"/>
  <c r="AP7022" i="3"/>
  <c r="AO7022" i="3"/>
  <c r="AN7022" i="3"/>
  <c r="AM7022" i="3"/>
  <c r="AL7022" i="3"/>
  <c r="AK7022" i="3"/>
  <c r="AJ7022" i="3"/>
  <c r="AI7022" i="3"/>
  <c r="AH7022" i="3"/>
  <c r="AQ7021" i="3"/>
  <c r="AP7021" i="3"/>
  <c r="AO7021" i="3"/>
  <c r="AN7021" i="3"/>
  <c r="AM7021" i="3"/>
  <c r="AL7021" i="3"/>
  <c r="AK7021" i="3"/>
  <c r="AJ7021" i="3"/>
  <c r="AI7021" i="3"/>
  <c r="AH7021" i="3"/>
  <c r="AQ7020" i="3"/>
  <c r="AP7020" i="3"/>
  <c r="AO7020" i="3"/>
  <c r="AN7020" i="3"/>
  <c r="AM7020" i="3"/>
  <c r="AL7020" i="3"/>
  <c r="AK7020" i="3"/>
  <c r="AJ7020" i="3"/>
  <c r="AI7020" i="3"/>
  <c r="AH7020" i="3"/>
  <c r="AQ7019" i="3"/>
  <c r="AP7019" i="3"/>
  <c r="AO7019" i="3"/>
  <c r="AN7019" i="3"/>
  <c r="AM7019" i="3"/>
  <c r="AL7019" i="3"/>
  <c r="AK7019" i="3"/>
  <c r="AJ7019" i="3"/>
  <c r="AI7019" i="3"/>
  <c r="AH7019" i="3"/>
  <c r="AQ7018" i="3"/>
  <c r="AP7018" i="3"/>
  <c r="AO7018" i="3"/>
  <c r="AN7018" i="3"/>
  <c r="AM7018" i="3"/>
  <c r="AL7018" i="3"/>
  <c r="AK7018" i="3"/>
  <c r="AJ7018" i="3"/>
  <c r="AI7018" i="3"/>
  <c r="AH7018" i="3"/>
  <c r="AQ7017" i="3"/>
  <c r="AP7017" i="3"/>
  <c r="AO7017" i="3"/>
  <c r="AN7017" i="3"/>
  <c r="AM7017" i="3"/>
  <c r="AL7017" i="3"/>
  <c r="AK7017" i="3"/>
  <c r="AJ7017" i="3"/>
  <c r="AI7017" i="3"/>
  <c r="AH7017" i="3"/>
  <c r="AQ7016" i="3"/>
  <c r="AP7016" i="3"/>
  <c r="AO7016" i="3"/>
  <c r="AN7016" i="3"/>
  <c r="AM7016" i="3"/>
  <c r="AL7016" i="3"/>
  <c r="AK7016" i="3"/>
  <c r="AJ7016" i="3"/>
  <c r="AI7016" i="3"/>
  <c r="AH7016" i="3"/>
  <c r="AQ7015" i="3"/>
  <c r="AP7015" i="3"/>
  <c r="AO7015" i="3"/>
  <c r="AN7015" i="3"/>
  <c r="AM7015" i="3"/>
  <c r="AL7015" i="3"/>
  <c r="AK7015" i="3"/>
  <c r="AJ7015" i="3"/>
  <c r="AI7015" i="3"/>
  <c r="AH7015" i="3"/>
  <c r="AQ7014" i="3"/>
  <c r="AP7014" i="3"/>
  <c r="AO7014" i="3"/>
  <c r="AN7014" i="3"/>
  <c r="AM7014" i="3"/>
  <c r="AL7014" i="3"/>
  <c r="AK7014" i="3"/>
  <c r="AJ7014" i="3"/>
  <c r="AI7014" i="3"/>
  <c r="AH7014" i="3"/>
  <c r="AQ7013" i="3"/>
  <c r="AP7013" i="3"/>
  <c r="AO7013" i="3"/>
  <c r="AN7013" i="3"/>
  <c r="AM7013" i="3"/>
  <c r="AL7013" i="3"/>
  <c r="AK7013" i="3"/>
  <c r="AJ7013" i="3"/>
  <c r="AI7013" i="3"/>
  <c r="AH7013" i="3"/>
  <c r="AQ7012" i="3"/>
  <c r="AP7012" i="3"/>
  <c r="AO7012" i="3"/>
  <c r="AN7012" i="3"/>
  <c r="AM7012" i="3"/>
  <c r="AL7012" i="3"/>
  <c r="AK7012" i="3"/>
  <c r="AJ7012" i="3"/>
  <c r="AI7012" i="3"/>
  <c r="AH7012" i="3"/>
  <c r="AQ7011" i="3"/>
  <c r="AP7011" i="3"/>
  <c r="AO7011" i="3"/>
  <c r="AN7011" i="3"/>
  <c r="AM7011" i="3"/>
  <c r="AL7011" i="3"/>
  <c r="AK7011" i="3"/>
  <c r="AJ7011" i="3"/>
  <c r="AI7011" i="3"/>
  <c r="AH7011" i="3"/>
  <c r="AQ7010" i="3"/>
  <c r="AP7010" i="3"/>
  <c r="AO7010" i="3"/>
  <c r="AN7010" i="3"/>
  <c r="AM7010" i="3"/>
  <c r="AL7010" i="3"/>
  <c r="AK7010" i="3"/>
  <c r="AJ7010" i="3"/>
  <c r="AI7010" i="3"/>
  <c r="AH7010" i="3"/>
  <c r="AQ7009" i="3"/>
  <c r="AP7009" i="3"/>
  <c r="AO7009" i="3"/>
  <c r="AN7009" i="3"/>
  <c r="AM7009" i="3"/>
  <c r="AL7009" i="3"/>
  <c r="AK7009" i="3"/>
  <c r="AJ7009" i="3"/>
  <c r="AI7009" i="3"/>
  <c r="AH7009" i="3"/>
  <c r="AQ7008" i="3"/>
  <c r="AP7008" i="3"/>
  <c r="AO7008" i="3"/>
  <c r="AN7008" i="3"/>
  <c r="AM7008" i="3"/>
  <c r="AL7008" i="3"/>
  <c r="AK7008" i="3"/>
  <c r="AJ7008" i="3"/>
  <c r="AI7008" i="3"/>
  <c r="AH7008" i="3"/>
  <c r="AQ7007" i="3"/>
  <c r="AP7007" i="3"/>
  <c r="AO7007" i="3"/>
  <c r="AN7007" i="3"/>
  <c r="AM7007" i="3"/>
  <c r="AL7007" i="3"/>
  <c r="AK7007" i="3"/>
  <c r="AJ7007" i="3"/>
  <c r="AI7007" i="3"/>
  <c r="AH7007" i="3"/>
  <c r="AQ7006" i="3"/>
  <c r="AP7006" i="3"/>
  <c r="AO7006" i="3"/>
  <c r="AN7006" i="3"/>
  <c r="AM7006" i="3"/>
  <c r="AL7006" i="3"/>
  <c r="AK7006" i="3"/>
  <c r="AJ7006" i="3"/>
  <c r="AI7006" i="3"/>
  <c r="AH7006" i="3"/>
  <c r="AQ7005" i="3"/>
  <c r="AP7005" i="3"/>
  <c r="AO7005" i="3"/>
  <c r="AN7005" i="3"/>
  <c r="AM7005" i="3"/>
  <c r="AL7005" i="3"/>
  <c r="AK7005" i="3"/>
  <c r="AJ7005" i="3"/>
  <c r="AI7005" i="3"/>
  <c r="AH7005" i="3"/>
  <c r="AQ7004" i="3"/>
  <c r="AP7004" i="3"/>
  <c r="AO7004" i="3"/>
  <c r="AN7004" i="3"/>
  <c r="AM7004" i="3"/>
  <c r="AL7004" i="3"/>
  <c r="AK7004" i="3"/>
  <c r="AJ7004" i="3"/>
  <c r="AI7004" i="3"/>
  <c r="AH7004" i="3"/>
  <c r="AQ7003" i="3"/>
  <c r="AP7003" i="3"/>
  <c r="AO7003" i="3"/>
  <c r="AN7003" i="3"/>
  <c r="AM7003" i="3"/>
  <c r="AL7003" i="3"/>
  <c r="AK7003" i="3"/>
  <c r="AJ7003" i="3"/>
  <c r="AI7003" i="3"/>
  <c r="AH7003" i="3"/>
  <c r="AQ7002" i="3"/>
  <c r="AP7002" i="3"/>
  <c r="AO7002" i="3"/>
  <c r="AN7002" i="3"/>
  <c r="AM7002" i="3"/>
  <c r="AL7002" i="3"/>
  <c r="AK7002" i="3"/>
  <c r="AJ7002" i="3"/>
  <c r="AI7002" i="3"/>
  <c r="AH7002" i="3"/>
  <c r="AQ7001" i="3"/>
  <c r="AP7001" i="3"/>
  <c r="AO7001" i="3"/>
  <c r="AN7001" i="3"/>
  <c r="AM7001" i="3"/>
  <c r="AL7001" i="3"/>
  <c r="AK7001" i="3"/>
  <c r="AJ7001" i="3"/>
  <c r="AI7001" i="3"/>
  <c r="AH7001" i="3"/>
  <c r="AQ7000" i="3"/>
  <c r="AP7000" i="3"/>
  <c r="AO7000" i="3"/>
  <c r="AN7000" i="3"/>
  <c r="AM7000" i="3"/>
  <c r="AL7000" i="3"/>
  <c r="AK7000" i="3"/>
  <c r="AJ7000" i="3"/>
  <c r="AI7000" i="3"/>
  <c r="AH7000" i="3"/>
  <c r="AQ6999" i="3"/>
  <c r="AP6999" i="3"/>
  <c r="AO6999" i="3"/>
  <c r="AN6999" i="3"/>
  <c r="AM6999" i="3"/>
  <c r="AL6999" i="3"/>
  <c r="AK6999" i="3"/>
  <c r="AJ6999" i="3"/>
  <c r="AI6999" i="3"/>
  <c r="AH6999" i="3"/>
  <c r="AQ6998" i="3"/>
  <c r="AP6998" i="3"/>
  <c r="AO6998" i="3"/>
  <c r="AN6998" i="3"/>
  <c r="AM6998" i="3"/>
  <c r="AL6998" i="3"/>
  <c r="AK6998" i="3"/>
  <c r="AJ6998" i="3"/>
  <c r="AI6998" i="3"/>
  <c r="AH6998" i="3"/>
  <c r="AQ6997" i="3"/>
  <c r="AP6997" i="3"/>
  <c r="AO6997" i="3"/>
  <c r="AN6997" i="3"/>
  <c r="AM6997" i="3"/>
  <c r="AL6997" i="3"/>
  <c r="AK6997" i="3"/>
  <c r="AJ6997" i="3"/>
  <c r="AI6997" i="3"/>
  <c r="AH6997" i="3"/>
  <c r="AQ6996" i="3"/>
  <c r="AP6996" i="3"/>
  <c r="AO6996" i="3"/>
  <c r="AN6996" i="3"/>
  <c r="AM6996" i="3"/>
  <c r="AL6996" i="3"/>
  <c r="AK6996" i="3"/>
  <c r="AJ6996" i="3"/>
  <c r="AI6996" i="3"/>
  <c r="AH6996" i="3"/>
  <c r="AQ6995" i="3"/>
  <c r="AP6995" i="3"/>
  <c r="AO6995" i="3"/>
  <c r="AN6995" i="3"/>
  <c r="AM6995" i="3"/>
  <c r="AL6995" i="3"/>
  <c r="AK6995" i="3"/>
  <c r="AJ6995" i="3"/>
  <c r="AI6995" i="3"/>
  <c r="AH6995" i="3"/>
  <c r="AQ6994" i="3"/>
  <c r="AP6994" i="3"/>
  <c r="AO6994" i="3"/>
  <c r="AN6994" i="3"/>
  <c r="AM6994" i="3"/>
  <c r="AL6994" i="3"/>
  <c r="AK6994" i="3"/>
  <c r="AJ6994" i="3"/>
  <c r="AI6994" i="3"/>
  <c r="AH6994" i="3"/>
  <c r="AQ6993" i="3"/>
  <c r="AP6993" i="3"/>
  <c r="AO6993" i="3"/>
  <c r="AN6993" i="3"/>
  <c r="AM6993" i="3"/>
  <c r="AL6993" i="3"/>
  <c r="AK6993" i="3"/>
  <c r="AJ6993" i="3"/>
  <c r="AI6993" i="3"/>
  <c r="AH6993" i="3"/>
  <c r="AQ6992" i="3"/>
  <c r="AP6992" i="3"/>
  <c r="AO6992" i="3"/>
  <c r="AN6992" i="3"/>
  <c r="AM6992" i="3"/>
  <c r="AL6992" i="3"/>
  <c r="AK6992" i="3"/>
  <c r="AJ6992" i="3"/>
  <c r="AI6992" i="3"/>
  <c r="AH6992" i="3"/>
  <c r="AQ6991" i="3"/>
  <c r="AP6991" i="3"/>
  <c r="AO6991" i="3"/>
  <c r="AN6991" i="3"/>
  <c r="AM6991" i="3"/>
  <c r="AL6991" i="3"/>
  <c r="AK6991" i="3"/>
  <c r="AJ6991" i="3"/>
  <c r="AI6991" i="3"/>
  <c r="AH6991" i="3"/>
  <c r="AQ6990" i="3"/>
  <c r="AP6990" i="3"/>
  <c r="AO6990" i="3"/>
  <c r="AN6990" i="3"/>
  <c r="AM6990" i="3"/>
  <c r="AL6990" i="3"/>
  <c r="AK6990" i="3"/>
  <c r="AJ6990" i="3"/>
  <c r="AI6990" i="3"/>
  <c r="AH6990" i="3"/>
  <c r="AQ6989" i="3"/>
  <c r="AP6989" i="3"/>
  <c r="AO6989" i="3"/>
  <c r="AN6989" i="3"/>
  <c r="AM6989" i="3"/>
  <c r="AL6989" i="3"/>
  <c r="AK6989" i="3"/>
  <c r="AJ6989" i="3"/>
  <c r="AI6989" i="3"/>
  <c r="AH6989" i="3"/>
  <c r="AQ6988" i="3"/>
  <c r="AP6988" i="3"/>
  <c r="AO6988" i="3"/>
  <c r="AN6988" i="3"/>
  <c r="AM6988" i="3"/>
  <c r="AL6988" i="3"/>
  <c r="AK6988" i="3"/>
  <c r="AJ6988" i="3"/>
  <c r="AI6988" i="3"/>
  <c r="AH6988" i="3"/>
  <c r="AQ6987" i="3"/>
  <c r="AP6987" i="3"/>
  <c r="AO6987" i="3"/>
  <c r="AN6987" i="3"/>
  <c r="AM6987" i="3"/>
  <c r="AL6987" i="3"/>
  <c r="AK6987" i="3"/>
  <c r="AJ6987" i="3"/>
  <c r="AI6987" i="3"/>
  <c r="AH6987" i="3"/>
  <c r="AQ6986" i="3"/>
  <c r="AP6986" i="3"/>
  <c r="AO6986" i="3"/>
  <c r="AN6986" i="3"/>
  <c r="AM6986" i="3"/>
  <c r="AL6986" i="3"/>
  <c r="AK6986" i="3"/>
  <c r="AJ6986" i="3"/>
  <c r="AI6986" i="3"/>
  <c r="AH6986" i="3"/>
  <c r="AQ6985" i="3"/>
  <c r="AP6985" i="3"/>
  <c r="AO6985" i="3"/>
  <c r="AN6985" i="3"/>
  <c r="AM6985" i="3"/>
  <c r="AL6985" i="3"/>
  <c r="AK6985" i="3"/>
  <c r="AJ6985" i="3"/>
  <c r="AI6985" i="3"/>
  <c r="AH6985" i="3"/>
  <c r="AQ6984" i="3"/>
  <c r="AP6984" i="3"/>
  <c r="AO6984" i="3"/>
  <c r="AN6984" i="3"/>
  <c r="AM6984" i="3"/>
  <c r="AL6984" i="3"/>
  <c r="AK6984" i="3"/>
  <c r="AJ6984" i="3"/>
  <c r="AI6984" i="3"/>
  <c r="AH6984" i="3"/>
  <c r="AQ6983" i="3"/>
  <c r="AP6983" i="3"/>
  <c r="AO6983" i="3"/>
  <c r="AN6983" i="3"/>
  <c r="AM6983" i="3"/>
  <c r="AL6983" i="3"/>
  <c r="AK6983" i="3"/>
  <c r="AJ6983" i="3"/>
  <c r="AI6983" i="3"/>
  <c r="AH6983" i="3"/>
  <c r="AQ6982" i="3"/>
  <c r="AP6982" i="3"/>
  <c r="AO6982" i="3"/>
  <c r="AN6982" i="3"/>
  <c r="AM6982" i="3"/>
  <c r="AL6982" i="3"/>
  <c r="AK6982" i="3"/>
  <c r="AJ6982" i="3"/>
  <c r="AI6982" i="3"/>
  <c r="AH6982" i="3"/>
  <c r="AQ6981" i="3"/>
  <c r="AP6981" i="3"/>
  <c r="AO6981" i="3"/>
  <c r="AN6981" i="3"/>
  <c r="AM6981" i="3"/>
  <c r="AL6981" i="3"/>
  <c r="AK6981" i="3"/>
  <c r="AJ6981" i="3"/>
  <c r="AI6981" i="3"/>
  <c r="AH6981" i="3"/>
  <c r="AQ6980" i="3"/>
  <c r="AP6980" i="3"/>
  <c r="AO6980" i="3"/>
  <c r="AN6980" i="3"/>
  <c r="AM6980" i="3"/>
  <c r="AL6980" i="3"/>
  <c r="AK6980" i="3"/>
  <c r="AJ6980" i="3"/>
  <c r="AI6980" i="3"/>
  <c r="AH6980" i="3"/>
  <c r="AQ6979" i="3"/>
  <c r="AP6979" i="3"/>
  <c r="AO6979" i="3"/>
  <c r="AN6979" i="3"/>
  <c r="AM6979" i="3"/>
  <c r="AL6979" i="3"/>
  <c r="AK6979" i="3"/>
  <c r="AJ6979" i="3"/>
  <c r="AI6979" i="3"/>
  <c r="AH6979" i="3"/>
  <c r="AQ6978" i="3"/>
  <c r="AP6978" i="3"/>
  <c r="AO6978" i="3"/>
  <c r="AN6978" i="3"/>
  <c r="AM6978" i="3"/>
  <c r="AL6978" i="3"/>
  <c r="AK6978" i="3"/>
  <c r="AJ6978" i="3"/>
  <c r="AI6978" i="3"/>
  <c r="AH6978" i="3"/>
  <c r="AQ6977" i="3"/>
  <c r="AP6977" i="3"/>
  <c r="AO6977" i="3"/>
  <c r="AN6977" i="3"/>
  <c r="AM6977" i="3"/>
  <c r="AL6977" i="3"/>
  <c r="AK6977" i="3"/>
  <c r="AJ6977" i="3"/>
  <c r="AI6977" i="3"/>
  <c r="AH6977" i="3"/>
  <c r="AQ6976" i="3"/>
  <c r="AP6976" i="3"/>
  <c r="AO6976" i="3"/>
  <c r="AN6976" i="3"/>
  <c r="AM6976" i="3"/>
  <c r="AL6976" i="3"/>
  <c r="AK6976" i="3"/>
  <c r="AJ6976" i="3"/>
  <c r="AI6976" i="3"/>
  <c r="AH6976" i="3"/>
  <c r="AQ6975" i="3"/>
  <c r="AP6975" i="3"/>
  <c r="AO6975" i="3"/>
  <c r="AN6975" i="3"/>
  <c r="AM6975" i="3"/>
  <c r="AL6975" i="3"/>
  <c r="AK6975" i="3"/>
  <c r="AJ6975" i="3"/>
  <c r="AI6975" i="3"/>
  <c r="AH6975" i="3"/>
  <c r="AQ6974" i="3"/>
  <c r="AP6974" i="3"/>
  <c r="AO6974" i="3"/>
  <c r="AN6974" i="3"/>
  <c r="AM6974" i="3"/>
  <c r="AL6974" i="3"/>
  <c r="AK6974" i="3"/>
  <c r="AJ6974" i="3"/>
  <c r="AI6974" i="3"/>
  <c r="AH6974" i="3"/>
  <c r="AQ6973" i="3"/>
  <c r="AP6973" i="3"/>
  <c r="AO6973" i="3"/>
  <c r="AN6973" i="3"/>
  <c r="AM6973" i="3"/>
  <c r="AL6973" i="3"/>
  <c r="AK6973" i="3"/>
  <c r="AJ6973" i="3"/>
  <c r="AI6973" i="3"/>
  <c r="AH6973" i="3"/>
  <c r="AQ6972" i="3"/>
  <c r="AP6972" i="3"/>
  <c r="AO6972" i="3"/>
  <c r="AN6972" i="3"/>
  <c r="AM6972" i="3"/>
  <c r="AL6972" i="3"/>
  <c r="AK6972" i="3"/>
  <c r="AJ6972" i="3"/>
  <c r="AI6972" i="3"/>
  <c r="AH6972" i="3"/>
  <c r="AQ6971" i="3"/>
  <c r="AP6971" i="3"/>
  <c r="AO6971" i="3"/>
  <c r="AN6971" i="3"/>
  <c r="AM6971" i="3"/>
  <c r="AL6971" i="3"/>
  <c r="AK6971" i="3"/>
  <c r="AJ6971" i="3"/>
  <c r="AI6971" i="3"/>
  <c r="AH6971" i="3"/>
  <c r="AQ6970" i="3"/>
  <c r="AP6970" i="3"/>
  <c r="AO6970" i="3"/>
  <c r="AN6970" i="3"/>
  <c r="AM6970" i="3"/>
  <c r="AL6970" i="3"/>
  <c r="AK6970" i="3"/>
  <c r="AJ6970" i="3"/>
  <c r="AI6970" i="3"/>
  <c r="AH6970" i="3"/>
  <c r="AQ6969" i="3"/>
  <c r="AP6969" i="3"/>
  <c r="AO6969" i="3"/>
  <c r="AN6969" i="3"/>
  <c r="AM6969" i="3"/>
  <c r="AL6969" i="3"/>
  <c r="AK6969" i="3"/>
  <c r="AJ6969" i="3"/>
  <c r="AI6969" i="3"/>
  <c r="AH6969" i="3"/>
  <c r="AQ6968" i="3"/>
  <c r="AP6968" i="3"/>
  <c r="AO6968" i="3"/>
  <c r="AN6968" i="3"/>
  <c r="AM6968" i="3"/>
  <c r="AL6968" i="3"/>
  <c r="AK6968" i="3"/>
  <c r="AJ6968" i="3"/>
  <c r="AI6968" i="3"/>
  <c r="AH6968" i="3"/>
  <c r="AQ6967" i="3"/>
  <c r="AP6967" i="3"/>
  <c r="AO6967" i="3"/>
  <c r="AN6967" i="3"/>
  <c r="AM6967" i="3"/>
  <c r="AL6967" i="3"/>
  <c r="AK6967" i="3"/>
  <c r="AJ6967" i="3"/>
  <c r="AI6967" i="3"/>
  <c r="AH6967" i="3"/>
  <c r="AQ6966" i="3"/>
  <c r="AP6966" i="3"/>
  <c r="AO6966" i="3"/>
  <c r="AN6966" i="3"/>
  <c r="AM6966" i="3"/>
  <c r="AL6966" i="3"/>
  <c r="AK6966" i="3"/>
  <c r="AJ6966" i="3"/>
  <c r="AI6966" i="3"/>
  <c r="AH6966" i="3"/>
  <c r="AQ6965" i="3"/>
  <c r="AP6965" i="3"/>
  <c r="AO6965" i="3"/>
  <c r="AN6965" i="3"/>
  <c r="AM6965" i="3"/>
  <c r="AL6965" i="3"/>
  <c r="AK6965" i="3"/>
  <c r="AJ6965" i="3"/>
  <c r="AI6965" i="3"/>
  <c r="AH6965" i="3"/>
  <c r="AQ6964" i="3"/>
  <c r="AP6964" i="3"/>
  <c r="AO6964" i="3"/>
  <c r="AN6964" i="3"/>
  <c r="AM6964" i="3"/>
  <c r="AL6964" i="3"/>
  <c r="AK6964" i="3"/>
  <c r="AJ6964" i="3"/>
  <c r="AI6964" i="3"/>
  <c r="AH6964" i="3"/>
  <c r="AQ6963" i="3"/>
  <c r="AP6963" i="3"/>
  <c r="AO6963" i="3"/>
  <c r="AN6963" i="3"/>
  <c r="AM6963" i="3"/>
  <c r="AL6963" i="3"/>
  <c r="AK6963" i="3"/>
  <c r="AJ6963" i="3"/>
  <c r="AI6963" i="3"/>
  <c r="AH6963" i="3"/>
  <c r="AQ6962" i="3"/>
  <c r="AP6962" i="3"/>
  <c r="AO6962" i="3"/>
  <c r="AN6962" i="3"/>
  <c r="AM6962" i="3"/>
  <c r="AL6962" i="3"/>
  <c r="AK6962" i="3"/>
  <c r="AJ6962" i="3"/>
  <c r="AI6962" i="3"/>
  <c r="AH6962" i="3"/>
  <c r="AQ6961" i="3"/>
  <c r="AP6961" i="3"/>
  <c r="AO6961" i="3"/>
  <c r="AN6961" i="3"/>
  <c r="AM6961" i="3"/>
  <c r="AL6961" i="3"/>
  <c r="AK6961" i="3"/>
  <c r="AJ6961" i="3"/>
  <c r="AI6961" i="3"/>
  <c r="AH6961" i="3"/>
  <c r="AQ6960" i="3"/>
  <c r="AP6960" i="3"/>
  <c r="AO6960" i="3"/>
  <c r="AN6960" i="3"/>
  <c r="AM6960" i="3"/>
  <c r="AL6960" i="3"/>
  <c r="AK6960" i="3"/>
  <c r="AJ6960" i="3"/>
  <c r="AI6960" i="3"/>
  <c r="AH6960" i="3"/>
  <c r="AQ6959" i="3"/>
  <c r="AP6959" i="3"/>
  <c r="AO6959" i="3"/>
  <c r="AN6959" i="3"/>
  <c r="AM6959" i="3"/>
  <c r="AL6959" i="3"/>
  <c r="AK6959" i="3"/>
  <c r="AJ6959" i="3"/>
  <c r="AI6959" i="3"/>
  <c r="AH6959" i="3"/>
  <c r="AQ6958" i="3"/>
  <c r="AP6958" i="3"/>
  <c r="AO6958" i="3"/>
  <c r="AN6958" i="3"/>
  <c r="AM6958" i="3"/>
  <c r="AL6958" i="3"/>
  <c r="AK6958" i="3"/>
  <c r="AJ6958" i="3"/>
  <c r="AI6958" i="3"/>
  <c r="AH6958" i="3"/>
  <c r="AQ6957" i="3"/>
  <c r="AP6957" i="3"/>
  <c r="AO6957" i="3"/>
  <c r="AN6957" i="3"/>
  <c r="AM6957" i="3"/>
  <c r="AL6957" i="3"/>
  <c r="AK6957" i="3"/>
  <c r="AJ6957" i="3"/>
  <c r="AI6957" i="3"/>
  <c r="AH6957" i="3"/>
  <c r="AQ6956" i="3"/>
  <c r="AP6956" i="3"/>
  <c r="AO6956" i="3"/>
  <c r="AN6956" i="3"/>
  <c r="AM6956" i="3"/>
  <c r="AL6956" i="3"/>
  <c r="AK6956" i="3"/>
  <c r="AJ6956" i="3"/>
  <c r="AI6956" i="3"/>
  <c r="AH6956" i="3"/>
  <c r="AQ6955" i="3"/>
  <c r="AP6955" i="3"/>
  <c r="AO6955" i="3"/>
  <c r="AN6955" i="3"/>
  <c r="AM6955" i="3"/>
  <c r="AL6955" i="3"/>
  <c r="AK6955" i="3"/>
  <c r="AJ6955" i="3"/>
  <c r="AI6955" i="3"/>
  <c r="AH6955" i="3"/>
  <c r="AQ6954" i="3"/>
  <c r="AP6954" i="3"/>
  <c r="AO6954" i="3"/>
  <c r="AN6954" i="3"/>
  <c r="AM6954" i="3"/>
  <c r="AL6954" i="3"/>
  <c r="AK6954" i="3"/>
  <c r="AJ6954" i="3"/>
  <c r="AI6954" i="3"/>
  <c r="AH6954" i="3"/>
  <c r="AQ6953" i="3"/>
  <c r="AP6953" i="3"/>
  <c r="AO6953" i="3"/>
  <c r="AN6953" i="3"/>
  <c r="AM6953" i="3"/>
  <c r="AL6953" i="3"/>
  <c r="AK6953" i="3"/>
  <c r="AJ6953" i="3"/>
  <c r="AI6953" i="3"/>
  <c r="AH6953" i="3"/>
  <c r="AQ6952" i="3"/>
  <c r="AP6952" i="3"/>
  <c r="AO6952" i="3"/>
  <c r="AN6952" i="3"/>
  <c r="AM6952" i="3"/>
  <c r="AL6952" i="3"/>
  <c r="AK6952" i="3"/>
  <c r="AJ6952" i="3"/>
  <c r="AI6952" i="3"/>
  <c r="AH6952" i="3"/>
  <c r="AQ6951" i="3"/>
  <c r="AP6951" i="3"/>
  <c r="AO6951" i="3"/>
  <c r="AN6951" i="3"/>
  <c r="AM6951" i="3"/>
  <c r="AL6951" i="3"/>
  <c r="AK6951" i="3"/>
  <c r="AJ6951" i="3"/>
  <c r="AI6951" i="3"/>
  <c r="AH6951" i="3"/>
  <c r="AQ6950" i="3"/>
  <c r="AP6950" i="3"/>
  <c r="AO6950" i="3"/>
  <c r="AN6950" i="3"/>
  <c r="AM6950" i="3"/>
  <c r="AL6950" i="3"/>
  <c r="AK6950" i="3"/>
  <c r="AJ6950" i="3"/>
  <c r="AI6950" i="3"/>
  <c r="AH6950" i="3"/>
  <c r="AQ6949" i="3"/>
  <c r="AP6949" i="3"/>
  <c r="AO6949" i="3"/>
  <c r="AN6949" i="3"/>
  <c r="AM6949" i="3"/>
  <c r="AL6949" i="3"/>
  <c r="AK6949" i="3"/>
  <c r="AJ6949" i="3"/>
  <c r="AI6949" i="3"/>
  <c r="AH6949" i="3"/>
  <c r="AQ6948" i="3"/>
  <c r="AP6948" i="3"/>
  <c r="AO6948" i="3"/>
  <c r="AN6948" i="3"/>
  <c r="AM6948" i="3"/>
  <c r="AL6948" i="3"/>
  <c r="AK6948" i="3"/>
  <c r="AJ6948" i="3"/>
  <c r="AI6948" i="3"/>
  <c r="AH6948" i="3"/>
  <c r="AQ6947" i="3"/>
  <c r="AP6947" i="3"/>
  <c r="AO6947" i="3"/>
  <c r="AN6947" i="3"/>
  <c r="AM6947" i="3"/>
  <c r="AL6947" i="3"/>
  <c r="AK6947" i="3"/>
  <c r="AJ6947" i="3"/>
  <c r="AI6947" i="3"/>
  <c r="AH6947" i="3"/>
  <c r="AQ6946" i="3"/>
  <c r="AP6946" i="3"/>
  <c r="AO6946" i="3"/>
  <c r="AN6946" i="3"/>
  <c r="AM6946" i="3"/>
  <c r="AL6946" i="3"/>
  <c r="AK6946" i="3"/>
  <c r="AJ6946" i="3"/>
  <c r="AI6946" i="3"/>
  <c r="AH6946" i="3"/>
  <c r="AQ6945" i="3"/>
  <c r="AP6945" i="3"/>
  <c r="AO6945" i="3"/>
  <c r="AN6945" i="3"/>
  <c r="AM6945" i="3"/>
  <c r="AL6945" i="3"/>
  <c r="AK6945" i="3"/>
  <c r="AJ6945" i="3"/>
  <c r="AI6945" i="3"/>
  <c r="AH6945" i="3"/>
  <c r="AQ6944" i="3"/>
  <c r="AP6944" i="3"/>
  <c r="AO6944" i="3"/>
  <c r="AN6944" i="3"/>
  <c r="AM6944" i="3"/>
  <c r="AL6944" i="3"/>
  <c r="AK6944" i="3"/>
  <c r="AJ6944" i="3"/>
  <c r="AI6944" i="3"/>
  <c r="AH6944" i="3"/>
  <c r="AQ6943" i="3"/>
  <c r="AP6943" i="3"/>
  <c r="AO6943" i="3"/>
  <c r="AN6943" i="3"/>
  <c r="AM6943" i="3"/>
  <c r="AL6943" i="3"/>
  <c r="AK6943" i="3"/>
  <c r="AJ6943" i="3"/>
  <c r="AI6943" i="3"/>
  <c r="AH6943" i="3"/>
  <c r="AQ6942" i="3"/>
  <c r="AP6942" i="3"/>
  <c r="AO6942" i="3"/>
  <c r="AN6942" i="3"/>
  <c r="AM6942" i="3"/>
  <c r="AL6942" i="3"/>
  <c r="AK6942" i="3"/>
  <c r="AJ6942" i="3"/>
  <c r="AI6942" i="3"/>
  <c r="AH6942" i="3"/>
  <c r="AQ6941" i="3"/>
  <c r="AP6941" i="3"/>
  <c r="AO6941" i="3"/>
  <c r="AN6941" i="3"/>
  <c r="AM6941" i="3"/>
  <c r="AL6941" i="3"/>
  <c r="AK6941" i="3"/>
  <c r="AJ6941" i="3"/>
  <c r="AI6941" i="3"/>
  <c r="AH6941" i="3"/>
  <c r="AQ6940" i="3"/>
  <c r="AP6940" i="3"/>
  <c r="AO6940" i="3"/>
  <c r="AN6940" i="3"/>
  <c r="AM6940" i="3"/>
  <c r="AL6940" i="3"/>
  <c r="AK6940" i="3"/>
  <c r="AJ6940" i="3"/>
  <c r="AI6940" i="3"/>
  <c r="AH6940" i="3"/>
  <c r="AQ6939" i="3"/>
  <c r="AP6939" i="3"/>
  <c r="AO6939" i="3"/>
  <c r="AN6939" i="3"/>
  <c r="AM6939" i="3"/>
  <c r="AL6939" i="3"/>
  <c r="AK6939" i="3"/>
  <c r="AJ6939" i="3"/>
  <c r="AI6939" i="3"/>
  <c r="AH6939" i="3"/>
  <c r="AQ6938" i="3"/>
  <c r="AP6938" i="3"/>
  <c r="AO6938" i="3"/>
  <c r="AN6938" i="3"/>
  <c r="AM6938" i="3"/>
  <c r="AL6938" i="3"/>
  <c r="AK6938" i="3"/>
  <c r="AJ6938" i="3"/>
  <c r="AI6938" i="3"/>
  <c r="AH6938" i="3"/>
  <c r="AQ6937" i="3"/>
  <c r="AP6937" i="3"/>
  <c r="AO6937" i="3"/>
  <c r="AN6937" i="3"/>
  <c r="AM6937" i="3"/>
  <c r="AL6937" i="3"/>
  <c r="AK6937" i="3"/>
  <c r="AJ6937" i="3"/>
  <c r="AI6937" i="3"/>
  <c r="AH6937" i="3"/>
  <c r="AQ6936" i="3"/>
  <c r="AP6936" i="3"/>
  <c r="AO6936" i="3"/>
  <c r="AN6936" i="3"/>
  <c r="AM6936" i="3"/>
  <c r="AL6936" i="3"/>
  <c r="AK6936" i="3"/>
  <c r="AJ6936" i="3"/>
  <c r="AI6936" i="3"/>
  <c r="AH6936" i="3"/>
  <c r="AQ6935" i="3"/>
  <c r="AP6935" i="3"/>
  <c r="AO6935" i="3"/>
  <c r="AN6935" i="3"/>
  <c r="AM6935" i="3"/>
  <c r="AL6935" i="3"/>
  <c r="AK6935" i="3"/>
  <c r="AJ6935" i="3"/>
  <c r="AI6935" i="3"/>
  <c r="AH6935" i="3"/>
  <c r="AQ6934" i="3"/>
  <c r="AP6934" i="3"/>
  <c r="AO6934" i="3"/>
  <c r="AN6934" i="3"/>
  <c r="AM6934" i="3"/>
  <c r="AL6934" i="3"/>
  <c r="AK6934" i="3"/>
  <c r="AJ6934" i="3"/>
  <c r="AI6934" i="3"/>
  <c r="AH6934" i="3"/>
  <c r="AQ6933" i="3"/>
  <c r="AP6933" i="3"/>
  <c r="AO6933" i="3"/>
  <c r="AN6933" i="3"/>
  <c r="AM6933" i="3"/>
  <c r="AL6933" i="3"/>
  <c r="AK6933" i="3"/>
  <c r="AJ6933" i="3"/>
  <c r="AI6933" i="3"/>
  <c r="AH6933" i="3"/>
  <c r="AQ6932" i="3"/>
  <c r="AP6932" i="3"/>
  <c r="AO6932" i="3"/>
  <c r="AN6932" i="3"/>
  <c r="AM6932" i="3"/>
  <c r="AL6932" i="3"/>
  <c r="AK6932" i="3"/>
  <c r="AJ6932" i="3"/>
  <c r="AI6932" i="3"/>
  <c r="AH6932" i="3"/>
  <c r="AQ6931" i="3"/>
  <c r="AP6931" i="3"/>
  <c r="AO6931" i="3"/>
  <c r="AN6931" i="3"/>
  <c r="AM6931" i="3"/>
  <c r="AL6931" i="3"/>
  <c r="AK6931" i="3"/>
  <c r="AJ6931" i="3"/>
  <c r="AI6931" i="3"/>
  <c r="AH6931" i="3"/>
  <c r="AQ6930" i="3"/>
  <c r="AP6930" i="3"/>
  <c r="AO6930" i="3"/>
  <c r="AN6930" i="3"/>
  <c r="AM6930" i="3"/>
  <c r="AL6930" i="3"/>
  <c r="AK6930" i="3"/>
  <c r="AJ6930" i="3"/>
  <c r="AI6930" i="3"/>
  <c r="AH6930" i="3"/>
  <c r="AQ6929" i="3"/>
  <c r="AP6929" i="3"/>
  <c r="AO6929" i="3"/>
  <c r="AN6929" i="3"/>
  <c r="AM6929" i="3"/>
  <c r="AL6929" i="3"/>
  <c r="AK6929" i="3"/>
  <c r="AJ6929" i="3"/>
  <c r="AI6929" i="3"/>
  <c r="AH6929" i="3"/>
  <c r="AQ6928" i="3"/>
  <c r="AP6928" i="3"/>
  <c r="AO6928" i="3"/>
  <c r="AN6928" i="3"/>
  <c r="AM6928" i="3"/>
  <c r="AL6928" i="3"/>
  <c r="AK6928" i="3"/>
  <c r="AJ6928" i="3"/>
  <c r="AI6928" i="3"/>
  <c r="AH6928" i="3"/>
  <c r="AQ6927" i="3"/>
  <c r="AP6927" i="3"/>
  <c r="AO6927" i="3"/>
  <c r="AN6927" i="3"/>
  <c r="AM6927" i="3"/>
  <c r="AL6927" i="3"/>
  <c r="AK6927" i="3"/>
  <c r="AJ6927" i="3"/>
  <c r="AI6927" i="3"/>
  <c r="AH6927" i="3"/>
  <c r="AQ6926" i="3"/>
  <c r="AP6926" i="3"/>
  <c r="AO6926" i="3"/>
  <c r="AN6926" i="3"/>
  <c r="AM6926" i="3"/>
  <c r="AL6926" i="3"/>
  <c r="AK6926" i="3"/>
  <c r="AJ6926" i="3"/>
  <c r="AI6926" i="3"/>
  <c r="AH6926" i="3"/>
  <c r="AQ6925" i="3"/>
  <c r="AP6925" i="3"/>
  <c r="AO6925" i="3"/>
  <c r="AN6925" i="3"/>
  <c r="AM6925" i="3"/>
  <c r="AL6925" i="3"/>
  <c r="AK6925" i="3"/>
  <c r="AJ6925" i="3"/>
  <c r="AI6925" i="3"/>
  <c r="AH6925" i="3"/>
  <c r="AQ6924" i="3"/>
  <c r="AP6924" i="3"/>
  <c r="AO6924" i="3"/>
  <c r="AN6924" i="3"/>
  <c r="AM6924" i="3"/>
  <c r="AL6924" i="3"/>
  <c r="AK6924" i="3"/>
  <c r="AJ6924" i="3"/>
  <c r="AI6924" i="3"/>
  <c r="AH6924" i="3"/>
  <c r="AQ6923" i="3"/>
  <c r="AP6923" i="3"/>
  <c r="AO6923" i="3"/>
  <c r="AN6923" i="3"/>
  <c r="AM6923" i="3"/>
  <c r="AL6923" i="3"/>
  <c r="AK6923" i="3"/>
  <c r="AJ6923" i="3"/>
  <c r="AI6923" i="3"/>
  <c r="AH6923" i="3"/>
  <c r="AQ6922" i="3"/>
  <c r="AP6922" i="3"/>
  <c r="AO6922" i="3"/>
  <c r="AN6922" i="3"/>
  <c r="AM6922" i="3"/>
  <c r="AL6922" i="3"/>
  <c r="AK6922" i="3"/>
  <c r="AJ6922" i="3"/>
  <c r="AI6922" i="3"/>
  <c r="AH6922" i="3"/>
  <c r="AQ6921" i="3"/>
  <c r="AP6921" i="3"/>
  <c r="AO6921" i="3"/>
  <c r="AN6921" i="3"/>
  <c r="AM6921" i="3"/>
  <c r="AL6921" i="3"/>
  <c r="AK6921" i="3"/>
  <c r="AJ6921" i="3"/>
  <c r="AI6921" i="3"/>
  <c r="AH6921" i="3"/>
  <c r="AQ6920" i="3"/>
  <c r="AP6920" i="3"/>
  <c r="AO6920" i="3"/>
  <c r="AN6920" i="3"/>
  <c r="AM6920" i="3"/>
  <c r="AL6920" i="3"/>
  <c r="AK6920" i="3"/>
  <c r="AJ6920" i="3"/>
  <c r="AI6920" i="3"/>
  <c r="AH6920" i="3"/>
  <c r="AQ6919" i="3"/>
  <c r="AP6919" i="3"/>
  <c r="AO6919" i="3"/>
  <c r="AN6919" i="3"/>
  <c r="AM6919" i="3"/>
  <c r="AL6919" i="3"/>
  <c r="AK6919" i="3"/>
  <c r="AJ6919" i="3"/>
  <c r="AI6919" i="3"/>
  <c r="AH6919" i="3"/>
  <c r="AQ6918" i="3"/>
  <c r="AP6918" i="3"/>
  <c r="AO6918" i="3"/>
  <c r="AN6918" i="3"/>
  <c r="AM6918" i="3"/>
  <c r="AL6918" i="3"/>
  <c r="AK6918" i="3"/>
  <c r="AJ6918" i="3"/>
  <c r="AI6918" i="3"/>
  <c r="AH6918" i="3"/>
  <c r="AQ6917" i="3"/>
  <c r="AP6917" i="3"/>
  <c r="AO6917" i="3"/>
  <c r="AN6917" i="3"/>
  <c r="AM6917" i="3"/>
  <c r="AL6917" i="3"/>
  <c r="AK6917" i="3"/>
  <c r="AJ6917" i="3"/>
  <c r="AI6917" i="3"/>
  <c r="AH6917" i="3"/>
  <c r="AQ6916" i="3"/>
  <c r="AP6916" i="3"/>
  <c r="AO6916" i="3"/>
  <c r="AN6916" i="3"/>
  <c r="AM6916" i="3"/>
  <c r="AL6916" i="3"/>
  <c r="AK6916" i="3"/>
  <c r="AJ6916" i="3"/>
  <c r="AI6916" i="3"/>
  <c r="AH6916" i="3"/>
  <c r="AQ6915" i="3"/>
  <c r="AP6915" i="3"/>
  <c r="AO6915" i="3"/>
  <c r="AN6915" i="3"/>
  <c r="AM6915" i="3"/>
  <c r="AL6915" i="3"/>
  <c r="AK6915" i="3"/>
  <c r="AJ6915" i="3"/>
  <c r="AI6915" i="3"/>
  <c r="AH6915" i="3"/>
  <c r="AQ6914" i="3"/>
  <c r="AP6914" i="3"/>
  <c r="AO6914" i="3"/>
  <c r="AN6914" i="3"/>
  <c r="AM6914" i="3"/>
  <c r="AL6914" i="3"/>
  <c r="AK6914" i="3"/>
  <c r="AJ6914" i="3"/>
  <c r="AI6914" i="3"/>
  <c r="AH6914" i="3"/>
  <c r="AQ6913" i="3"/>
  <c r="AP6913" i="3"/>
  <c r="AO6913" i="3"/>
  <c r="AN6913" i="3"/>
  <c r="AM6913" i="3"/>
  <c r="AL6913" i="3"/>
  <c r="AK6913" i="3"/>
  <c r="AJ6913" i="3"/>
  <c r="AI6913" i="3"/>
  <c r="AH6913" i="3"/>
  <c r="AQ6912" i="3"/>
  <c r="AP6912" i="3"/>
  <c r="AO6912" i="3"/>
  <c r="AN6912" i="3"/>
  <c r="AM6912" i="3"/>
  <c r="AL6912" i="3"/>
  <c r="AK6912" i="3"/>
  <c r="AJ6912" i="3"/>
  <c r="AI6912" i="3"/>
  <c r="AH6912" i="3"/>
  <c r="AQ6911" i="3"/>
  <c r="AP6911" i="3"/>
  <c r="AO6911" i="3"/>
  <c r="AN6911" i="3"/>
  <c r="AM6911" i="3"/>
  <c r="AL6911" i="3"/>
  <c r="AK6911" i="3"/>
  <c r="AJ6911" i="3"/>
  <c r="AI6911" i="3"/>
  <c r="AH6911" i="3"/>
  <c r="AQ6910" i="3"/>
  <c r="AP6910" i="3"/>
  <c r="AO6910" i="3"/>
  <c r="AN6910" i="3"/>
  <c r="AM6910" i="3"/>
  <c r="AL6910" i="3"/>
  <c r="AK6910" i="3"/>
  <c r="AJ6910" i="3"/>
  <c r="AI6910" i="3"/>
  <c r="AH6910" i="3"/>
  <c r="AQ6909" i="3"/>
  <c r="AP6909" i="3"/>
  <c r="AO6909" i="3"/>
  <c r="AN6909" i="3"/>
  <c r="AM6909" i="3"/>
  <c r="AL6909" i="3"/>
  <c r="AK6909" i="3"/>
  <c r="AJ6909" i="3"/>
  <c r="AI6909" i="3"/>
  <c r="AH6909" i="3"/>
  <c r="AQ6908" i="3"/>
  <c r="AP6908" i="3"/>
  <c r="AO6908" i="3"/>
  <c r="AN6908" i="3"/>
  <c r="AM6908" i="3"/>
  <c r="AL6908" i="3"/>
  <c r="AK6908" i="3"/>
  <c r="AJ6908" i="3"/>
  <c r="AI6908" i="3"/>
  <c r="AH6908" i="3"/>
  <c r="AQ6907" i="3"/>
  <c r="AP6907" i="3"/>
  <c r="AO6907" i="3"/>
  <c r="AN6907" i="3"/>
  <c r="AM6907" i="3"/>
  <c r="AL6907" i="3"/>
  <c r="AK6907" i="3"/>
  <c r="AJ6907" i="3"/>
  <c r="AI6907" i="3"/>
  <c r="AH6907" i="3"/>
  <c r="AQ6906" i="3"/>
  <c r="AP6906" i="3"/>
  <c r="AO6906" i="3"/>
  <c r="AN6906" i="3"/>
  <c r="AM6906" i="3"/>
  <c r="AL6906" i="3"/>
  <c r="AK6906" i="3"/>
  <c r="AJ6906" i="3"/>
  <c r="AI6906" i="3"/>
  <c r="AH6906" i="3"/>
  <c r="AQ6905" i="3"/>
  <c r="AP6905" i="3"/>
  <c r="AO6905" i="3"/>
  <c r="AN6905" i="3"/>
  <c r="AM6905" i="3"/>
  <c r="AL6905" i="3"/>
  <c r="AK6905" i="3"/>
  <c r="AJ6905" i="3"/>
  <c r="AI6905" i="3"/>
  <c r="AH6905" i="3"/>
  <c r="AQ6904" i="3"/>
  <c r="AP6904" i="3"/>
  <c r="AO6904" i="3"/>
  <c r="AN6904" i="3"/>
  <c r="AM6904" i="3"/>
  <c r="AL6904" i="3"/>
  <c r="AK6904" i="3"/>
  <c r="AJ6904" i="3"/>
  <c r="AI6904" i="3"/>
  <c r="AH6904" i="3"/>
  <c r="AQ6903" i="3"/>
  <c r="AP6903" i="3"/>
  <c r="AO6903" i="3"/>
  <c r="AN6903" i="3"/>
  <c r="AM6903" i="3"/>
  <c r="AL6903" i="3"/>
  <c r="AK6903" i="3"/>
  <c r="AJ6903" i="3"/>
  <c r="AI6903" i="3"/>
  <c r="AH6903" i="3"/>
  <c r="AQ6902" i="3"/>
  <c r="AP6902" i="3"/>
  <c r="AO6902" i="3"/>
  <c r="AN6902" i="3"/>
  <c r="AM6902" i="3"/>
  <c r="AL6902" i="3"/>
  <c r="AK6902" i="3"/>
  <c r="AJ6902" i="3"/>
  <c r="AI6902" i="3"/>
  <c r="AH6902" i="3"/>
  <c r="AQ6901" i="3"/>
  <c r="AP6901" i="3"/>
  <c r="AO6901" i="3"/>
  <c r="AN6901" i="3"/>
  <c r="AM6901" i="3"/>
  <c r="AL6901" i="3"/>
  <c r="AK6901" i="3"/>
  <c r="AJ6901" i="3"/>
  <c r="AI6901" i="3"/>
  <c r="AH6901" i="3"/>
  <c r="AQ6900" i="3"/>
  <c r="AP6900" i="3"/>
  <c r="AO6900" i="3"/>
  <c r="AN6900" i="3"/>
  <c r="AM6900" i="3"/>
  <c r="AL6900" i="3"/>
  <c r="AK6900" i="3"/>
  <c r="AJ6900" i="3"/>
  <c r="AI6900" i="3"/>
  <c r="AH6900" i="3"/>
  <c r="AQ6899" i="3"/>
  <c r="AP6899" i="3"/>
  <c r="AO6899" i="3"/>
  <c r="AN6899" i="3"/>
  <c r="AM6899" i="3"/>
  <c r="AL6899" i="3"/>
  <c r="AK6899" i="3"/>
  <c r="AJ6899" i="3"/>
  <c r="AI6899" i="3"/>
  <c r="AH6899" i="3"/>
  <c r="AQ6898" i="3"/>
  <c r="AP6898" i="3"/>
  <c r="AO6898" i="3"/>
  <c r="AN6898" i="3"/>
  <c r="AM6898" i="3"/>
  <c r="AL6898" i="3"/>
  <c r="AK6898" i="3"/>
  <c r="AJ6898" i="3"/>
  <c r="AI6898" i="3"/>
  <c r="AH6898" i="3"/>
  <c r="AQ6897" i="3"/>
  <c r="AP6897" i="3"/>
  <c r="AO6897" i="3"/>
  <c r="AN6897" i="3"/>
  <c r="AM6897" i="3"/>
  <c r="AL6897" i="3"/>
  <c r="AK6897" i="3"/>
  <c r="AJ6897" i="3"/>
  <c r="AI6897" i="3"/>
  <c r="AH6897" i="3"/>
  <c r="AQ6896" i="3"/>
  <c r="AP6896" i="3"/>
  <c r="AO6896" i="3"/>
  <c r="AN6896" i="3"/>
  <c r="AM6896" i="3"/>
  <c r="AL6896" i="3"/>
  <c r="AK6896" i="3"/>
  <c r="AJ6896" i="3"/>
  <c r="AI6896" i="3"/>
  <c r="AH6896" i="3"/>
  <c r="AQ6895" i="3"/>
  <c r="AP6895" i="3"/>
  <c r="AO6895" i="3"/>
  <c r="AN6895" i="3"/>
  <c r="AM6895" i="3"/>
  <c r="AL6895" i="3"/>
  <c r="AK6895" i="3"/>
  <c r="AJ6895" i="3"/>
  <c r="AI6895" i="3"/>
  <c r="AH6895" i="3"/>
  <c r="AQ6894" i="3"/>
  <c r="AP6894" i="3"/>
  <c r="AO6894" i="3"/>
  <c r="AN6894" i="3"/>
  <c r="AM6894" i="3"/>
  <c r="AL6894" i="3"/>
  <c r="AK6894" i="3"/>
  <c r="AJ6894" i="3"/>
  <c r="AI6894" i="3"/>
  <c r="AH6894" i="3"/>
  <c r="AQ6893" i="3"/>
  <c r="AP6893" i="3"/>
  <c r="AO6893" i="3"/>
  <c r="AN6893" i="3"/>
  <c r="AM6893" i="3"/>
  <c r="AL6893" i="3"/>
  <c r="AK6893" i="3"/>
  <c r="AJ6893" i="3"/>
  <c r="AI6893" i="3"/>
  <c r="AH6893" i="3"/>
  <c r="AQ6892" i="3"/>
  <c r="AP6892" i="3"/>
  <c r="AO6892" i="3"/>
  <c r="AN6892" i="3"/>
  <c r="AM6892" i="3"/>
  <c r="AL6892" i="3"/>
  <c r="AK6892" i="3"/>
  <c r="AJ6892" i="3"/>
  <c r="AI6892" i="3"/>
  <c r="AH6892" i="3"/>
  <c r="AQ6891" i="3"/>
  <c r="AP6891" i="3"/>
  <c r="AO6891" i="3"/>
  <c r="AN6891" i="3"/>
  <c r="AM6891" i="3"/>
  <c r="AL6891" i="3"/>
  <c r="AK6891" i="3"/>
  <c r="AJ6891" i="3"/>
  <c r="AI6891" i="3"/>
  <c r="AH6891" i="3"/>
  <c r="AQ6890" i="3"/>
  <c r="AP6890" i="3"/>
  <c r="AO6890" i="3"/>
  <c r="AN6890" i="3"/>
  <c r="AM6890" i="3"/>
  <c r="AL6890" i="3"/>
  <c r="AK6890" i="3"/>
  <c r="AJ6890" i="3"/>
  <c r="AI6890" i="3"/>
  <c r="AH6890" i="3"/>
  <c r="AQ6889" i="3"/>
  <c r="AP6889" i="3"/>
  <c r="AO6889" i="3"/>
  <c r="AN6889" i="3"/>
  <c r="AM6889" i="3"/>
  <c r="AL6889" i="3"/>
  <c r="AK6889" i="3"/>
  <c r="AJ6889" i="3"/>
  <c r="AI6889" i="3"/>
  <c r="AH6889" i="3"/>
  <c r="AQ6888" i="3"/>
  <c r="AP6888" i="3"/>
  <c r="AO6888" i="3"/>
  <c r="AN6888" i="3"/>
  <c r="AM6888" i="3"/>
  <c r="AL6888" i="3"/>
  <c r="AK6888" i="3"/>
  <c r="AJ6888" i="3"/>
  <c r="AI6888" i="3"/>
  <c r="AH6888" i="3"/>
  <c r="AQ6887" i="3"/>
  <c r="AP6887" i="3"/>
  <c r="AO6887" i="3"/>
  <c r="AN6887" i="3"/>
  <c r="AM6887" i="3"/>
  <c r="AL6887" i="3"/>
  <c r="AK6887" i="3"/>
  <c r="AJ6887" i="3"/>
  <c r="AI6887" i="3"/>
  <c r="AH6887" i="3"/>
  <c r="AQ6886" i="3"/>
  <c r="AP6886" i="3"/>
  <c r="AO6886" i="3"/>
  <c r="AN6886" i="3"/>
  <c r="AM6886" i="3"/>
  <c r="AL6886" i="3"/>
  <c r="AK6886" i="3"/>
  <c r="AJ6886" i="3"/>
  <c r="AI6886" i="3"/>
  <c r="AH6886" i="3"/>
  <c r="AQ6885" i="3"/>
  <c r="AP6885" i="3"/>
  <c r="AO6885" i="3"/>
  <c r="AN6885" i="3"/>
  <c r="AM6885" i="3"/>
  <c r="AL6885" i="3"/>
  <c r="AK6885" i="3"/>
  <c r="AJ6885" i="3"/>
  <c r="AI6885" i="3"/>
  <c r="AH6885" i="3"/>
  <c r="AQ6884" i="3"/>
  <c r="AP6884" i="3"/>
  <c r="AO6884" i="3"/>
  <c r="AN6884" i="3"/>
  <c r="AM6884" i="3"/>
  <c r="AL6884" i="3"/>
  <c r="AK6884" i="3"/>
  <c r="AJ6884" i="3"/>
  <c r="AI6884" i="3"/>
  <c r="AH6884" i="3"/>
  <c r="AQ6883" i="3"/>
  <c r="AP6883" i="3"/>
  <c r="AO6883" i="3"/>
  <c r="AN6883" i="3"/>
  <c r="AM6883" i="3"/>
  <c r="AL6883" i="3"/>
  <c r="AK6883" i="3"/>
  <c r="AJ6883" i="3"/>
  <c r="AI6883" i="3"/>
  <c r="AH6883" i="3"/>
  <c r="AQ6882" i="3"/>
  <c r="AP6882" i="3"/>
  <c r="AO6882" i="3"/>
  <c r="AN6882" i="3"/>
  <c r="AM6882" i="3"/>
  <c r="AL6882" i="3"/>
  <c r="AK6882" i="3"/>
  <c r="AJ6882" i="3"/>
  <c r="AI6882" i="3"/>
  <c r="AH6882" i="3"/>
  <c r="AQ6881" i="3"/>
  <c r="AP6881" i="3"/>
  <c r="AO6881" i="3"/>
  <c r="AN6881" i="3"/>
  <c r="AM6881" i="3"/>
  <c r="AL6881" i="3"/>
  <c r="AK6881" i="3"/>
  <c r="AJ6881" i="3"/>
  <c r="AI6881" i="3"/>
  <c r="AH6881" i="3"/>
  <c r="AQ6880" i="3"/>
  <c r="AP6880" i="3"/>
  <c r="AO6880" i="3"/>
  <c r="AN6880" i="3"/>
  <c r="AM6880" i="3"/>
  <c r="AL6880" i="3"/>
  <c r="AK6880" i="3"/>
  <c r="AJ6880" i="3"/>
  <c r="AI6880" i="3"/>
  <c r="AH6880" i="3"/>
  <c r="AQ6879" i="3"/>
  <c r="AP6879" i="3"/>
  <c r="AO6879" i="3"/>
  <c r="AN6879" i="3"/>
  <c r="AM6879" i="3"/>
  <c r="AL6879" i="3"/>
  <c r="AK6879" i="3"/>
  <c r="AJ6879" i="3"/>
  <c r="AI6879" i="3"/>
  <c r="AH6879" i="3"/>
  <c r="AQ6878" i="3"/>
  <c r="AP6878" i="3"/>
  <c r="AO6878" i="3"/>
  <c r="AN6878" i="3"/>
  <c r="AM6878" i="3"/>
  <c r="AL6878" i="3"/>
  <c r="AK6878" i="3"/>
  <c r="AJ6878" i="3"/>
  <c r="AI6878" i="3"/>
  <c r="AH6878" i="3"/>
  <c r="AQ6877" i="3"/>
  <c r="AP6877" i="3"/>
  <c r="AO6877" i="3"/>
  <c r="AN6877" i="3"/>
  <c r="AM6877" i="3"/>
  <c r="AL6877" i="3"/>
  <c r="AK6877" i="3"/>
  <c r="AJ6877" i="3"/>
  <c r="AI6877" i="3"/>
  <c r="AH6877" i="3"/>
  <c r="AQ6876" i="3"/>
  <c r="AP6876" i="3"/>
  <c r="AO6876" i="3"/>
  <c r="AN6876" i="3"/>
  <c r="AM6876" i="3"/>
  <c r="AL6876" i="3"/>
  <c r="AK6876" i="3"/>
  <c r="AJ6876" i="3"/>
  <c r="AI6876" i="3"/>
  <c r="AH6876" i="3"/>
  <c r="AQ6875" i="3"/>
  <c r="AP6875" i="3"/>
  <c r="AO6875" i="3"/>
  <c r="AN6875" i="3"/>
  <c r="AM6875" i="3"/>
  <c r="AL6875" i="3"/>
  <c r="AK6875" i="3"/>
  <c r="AJ6875" i="3"/>
  <c r="AI6875" i="3"/>
  <c r="AH6875" i="3"/>
  <c r="AQ6874" i="3"/>
  <c r="AP6874" i="3"/>
  <c r="AO6874" i="3"/>
  <c r="AN6874" i="3"/>
  <c r="AM6874" i="3"/>
  <c r="AL6874" i="3"/>
  <c r="AK6874" i="3"/>
  <c r="AJ6874" i="3"/>
  <c r="AI6874" i="3"/>
  <c r="AH6874" i="3"/>
  <c r="AQ6873" i="3"/>
  <c r="AP6873" i="3"/>
  <c r="AO6873" i="3"/>
  <c r="AN6873" i="3"/>
  <c r="AM6873" i="3"/>
  <c r="AL6873" i="3"/>
  <c r="AK6873" i="3"/>
  <c r="AJ6873" i="3"/>
  <c r="AI6873" i="3"/>
  <c r="AH6873" i="3"/>
  <c r="AQ6872" i="3"/>
  <c r="AP6872" i="3"/>
  <c r="AO6872" i="3"/>
  <c r="AN6872" i="3"/>
  <c r="AM6872" i="3"/>
  <c r="AL6872" i="3"/>
  <c r="AK6872" i="3"/>
  <c r="AJ6872" i="3"/>
  <c r="AI6872" i="3"/>
  <c r="AH6872" i="3"/>
  <c r="AQ6871" i="3"/>
  <c r="AP6871" i="3"/>
  <c r="AO6871" i="3"/>
  <c r="AN6871" i="3"/>
  <c r="AM6871" i="3"/>
  <c r="AL6871" i="3"/>
  <c r="AK6871" i="3"/>
  <c r="AJ6871" i="3"/>
  <c r="AI6871" i="3"/>
  <c r="AH6871" i="3"/>
  <c r="AQ6870" i="3"/>
  <c r="AP6870" i="3"/>
  <c r="AO6870" i="3"/>
  <c r="AN6870" i="3"/>
  <c r="AM6870" i="3"/>
  <c r="AL6870" i="3"/>
  <c r="AK6870" i="3"/>
  <c r="AJ6870" i="3"/>
  <c r="AI6870" i="3"/>
  <c r="AH6870" i="3"/>
  <c r="AQ6869" i="3"/>
  <c r="AP6869" i="3"/>
  <c r="AO6869" i="3"/>
  <c r="AN6869" i="3"/>
  <c r="AM6869" i="3"/>
  <c r="AL6869" i="3"/>
  <c r="AK6869" i="3"/>
  <c r="AJ6869" i="3"/>
  <c r="AI6869" i="3"/>
  <c r="AH6869" i="3"/>
  <c r="AQ6868" i="3"/>
  <c r="AP6868" i="3"/>
  <c r="AO6868" i="3"/>
  <c r="AN6868" i="3"/>
  <c r="AM6868" i="3"/>
  <c r="AL6868" i="3"/>
  <c r="AK6868" i="3"/>
  <c r="AJ6868" i="3"/>
  <c r="AI6868" i="3"/>
  <c r="AH6868" i="3"/>
  <c r="AQ6867" i="3"/>
  <c r="AP6867" i="3"/>
  <c r="AO6867" i="3"/>
  <c r="AN6867" i="3"/>
  <c r="AM6867" i="3"/>
  <c r="AL6867" i="3"/>
  <c r="AK6867" i="3"/>
  <c r="AJ6867" i="3"/>
  <c r="AI6867" i="3"/>
  <c r="AH6867" i="3"/>
  <c r="AQ6866" i="3"/>
  <c r="AP6866" i="3"/>
  <c r="AO6866" i="3"/>
  <c r="AN6866" i="3"/>
  <c r="AM6866" i="3"/>
  <c r="AL6866" i="3"/>
  <c r="AK6866" i="3"/>
  <c r="AJ6866" i="3"/>
  <c r="AI6866" i="3"/>
  <c r="AH6866" i="3"/>
  <c r="AQ6865" i="3"/>
  <c r="AP6865" i="3"/>
  <c r="AO6865" i="3"/>
  <c r="AN6865" i="3"/>
  <c r="AM6865" i="3"/>
  <c r="AL6865" i="3"/>
  <c r="AK6865" i="3"/>
  <c r="AJ6865" i="3"/>
  <c r="AI6865" i="3"/>
  <c r="AH6865" i="3"/>
  <c r="AQ6864" i="3"/>
  <c r="AP6864" i="3"/>
  <c r="AO6864" i="3"/>
  <c r="AN6864" i="3"/>
  <c r="AM6864" i="3"/>
  <c r="AL6864" i="3"/>
  <c r="AK6864" i="3"/>
  <c r="AJ6864" i="3"/>
  <c r="AI6864" i="3"/>
  <c r="AH6864" i="3"/>
  <c r="AQ6863" i="3"/>
  <c r="AP6863" i="3"/>
  <c r="AO6863" i="3"/>
  <c r="AN6863" i="3"/>
  <c r="AM6863" i="3"/>
  <c r="AL6863" i="3"/>
  <c r="AK6863" i="3"/>
  <c r="AJ6863" i="3"/>
  <c r="AI6863" i="3"/>
  <c r="AH6863" i="3"/>
  <c r="AQ6862" i="3"/>
  <c r="AP6862" i="3"/>
  <c r="AO6862" i="3"/>
  <c r="AN6862" i="3"/>
  <c r="AM6862" i="3"/>
  <c r="AL6862" i="3"/>
  <c r="AK6862" i="3"/>
  <c r="AJ6862" i="3"/>
  <c r="AI6862" i="3"/>
  <c r="AH6862" i="3"/>
  <c r="AQ6861" i="3"/>
  <c r="AP6861" i="3"/>
  <c r="AO6861" i="3"/>
  <c r="AN6861" i="3"/>
  <c r="AM6861" i="3"/>
  <c r="AL6861" i="3"/>
  <c r="AK6861" i="3"/>
  <c r="AJ6861" i="3"/>
  <c r="AI6861" i="3"/>
  <c r="AH6861" i="3"/>
  <c r="AQ6860" i="3"/>
  <c r="AP6860" i="3"/>
  <c r="AO6860" i="3"/>
  <c r="AN6860" i="3"/>
  <c r="AM6860" i="3"/>
  <c r="AL6860" i="3"/>
  <c r="AK6860" i="3"/>
  <c r="AJ6860" i="3"/>
  <c r="AI6860" i="3"/>
  <c r="AH6860" i="3"/>
  <c r="AQ6859" i="3"/>
  <c r="AP6859" i="3"/>
  <c r="AO6859" i="3"/>
  <c r="AN6859" i="3"/>
  <c r="AM6859" i="3"/>
  <c r="AL6859" i="3"/>
  <c r="AK6859" i="3"/>
  <c r="AJ6859" i="3"/>
  <c r="AI6859" i="3"/>
  <c r="AH6859" i="3"/>
  <c r="AQ6858" i="3"/>
  <c r="AP6858" i="3"/>
  <c r="AO6858" i="3"/>
  <c r="AN6858" i="3"/>
  <c r="AM6858" i="3"/>
  <c r="AL6858" i="3"/>
  <c r="AK6858" i="3"/>
  <c r="AJ6858" i="3"/>
  <c r="AI6858" i="3"/>
  <c r="AH6858" i="3"/>
  <c r="AQ6857" i="3"/>
  <c r="AP6857" i="3"/>
  <c r="AO6857" i="3"/>
  <c r="AN6857" i="3"/>
  <c r="AM6857" i="3"/>
  <c r="AL6857" i="3"/>
  <c r="AK6857" i="3"/>
  <c r="AJ6857" i="3"/>
  <c r="AI6857" i="3"/>
  <c r="AH6857" i="3"/>
  <c r="AQ6856" i="3"/>
  <c r="AP6856" i="3"/>
  <c r="AO6856" i="3"/>
  <c r="AN6856" i="3"/>
  <c r="AM6856" i="3"/>
  <c r="AL6856" i="3"/>
  <c r="AK6856" i="3"/>
  <c r="AJ6856" i="3"/>
  <c r="AI6856" i="3"/>
  <c r="AH6856" i="3"/>
  <c r="AQ6855" i="3"/>
  <c r="AP6855" i="3"/>
  <c r="AO6855" i="3"/>
  <c r="AN6855" i="3"/>
  <c r="AM6855" i="3"/>
  <c r="AL6855" i="3"/>
  <c r="AK6855" i="3"/>
  <c r="AJ6855" i="3"/>
  <c r="AI6855" i="3"/>
  <c r="AH6855" i="3"/>
  <c r="AQ6854" i="3"/>
  <c r="AP6854" i="3"/>
  <c r="AO6854" i="3"/>
  <c r="AN6854" i="3"/>
  <c r="AM6854" i="3"/>
  <c r="AL6854" i="3"/>
  <c r="AK6854" i="3"/>
  <c r="AJ6854" i="3"/>
  <c r="AI6854" i="3"/>
  <c r="AH6854" i="3"/>
  <c r="AQ6853" i="3"/>
  <c r="AP6853" i="3"/>
  <c r="AO6853" i="3"/>
  <c r="AN6853" i="3"/>
  <c r="AM6853" i="3"/>
  <c r="AL6853" i="3"/>
  <c r="AK6853" i="3"/>
  <c r="AJ6853" i="3"/>
  <c r="AI6853" i="3"/>
  <c r="AH6853" i="3"/>
  <c r="AQ6852" i="3"/>
  <c r="AP6852" i="3"/>
  <c r="AO6852" i="3"/>
  <c r="AN6852" i="3"/>
  <c r="AM6852" i="3"/>
  <c r="AL6852" i="3"/>
  <c r="AK6852" i="3"/>
  <c r="AJ6852" i="3"/>
  <c r="AI6852" i="3"/>
  <c r="AH6852" i="3"/>
  <c r="AQ6851" i="3"/>
  <c r="AP6851" i="3"/>
  <c r="AO6851" i="3"/>
  <c r="AN6851" i="3"/>
  <c r="AM6851" i="3"/>
  <c r="AL6851" i="3"/>
  <c r="AK6851" i="3"/>
  <c r="AJ6851" i="3"/>
  <c r="AI6851" i="3"/>
  <c r="AH6851" i="3"/>
  <c r="AQ6850" i="3"/>
  <c r="AP6850" i="3"/>
  <c r="AO6850" i="3"/>
  <c r="AN6850" i="3"/>
  <c r="AM6850" i="3"/>
  <c r="AL6850" i="3"/>
  <c r="AK6850" i="3"/>
  <c r="AJ6850" i="3"/>
  <c r="AI6850" i="3"/>
  <c r="AH6850" i="3"/>
  <c r="AQ6849" i="3"/>
  <c r="AP6849" i="3"/>
  <c r="AO6849" i="3"/>
  <c r="AN6849" i="3"/>
  <c r="AM6849" i="3"/>
  <c r="AL6849" i="3"/>
  <c r="AK6849" i="3"/>
  <c r="AJ6849" i="3"/>
  <c r="AI6849" i="3"/>
  <c r="AH6849" i="3"/>
  <c r="AQ6848" i="3"/>
  <c r="AP6848" i="3"/>
  <c r="AO6848" i="3"/>
  <c r="AN6848" i="3"/>
  <c r="AM6848" i="3"/>
  <c r="AL6848" i="3"/>
  <c r="AK6848" i="3"/>
  <c r="AJ6848" i="3"/>
  <c r="AI6848" i="3"/>
  <c r="AH6848" i="3"/>
  <c r="AQ6847" i="3"/>
  <c r="AP6847" i="3"/>
  <c r="AO6847" i="3"/>
  <c r="AN6847" i="3"/>
  <c r="AM6847" i="3"/>
  <c r="AL6847" i="3"/>
  <c r="AK6847" i="3"/>
  <c r="AJ6847" i="3"/>
  <c r="AI6847" i="3"/>
  <c r="AH6847" i="3"/>
  <c r="AQ6846" i="3"/>
  <c r="AP6846" i="3"/>
  <c r="AO6846" i="3"/>
  <c r="AN6846" i="3"/>
  <c r="AM6846" i="3"/>
  <c r="AL6846" i="3"/>
  <c r="AK6846" i="3"/>
  <c r="AJ6846" i="3"/>
  <c r="AI6846" i="3"/>
  <c r="AH6846" i="3"/>
  <c r="AQ6845" i="3"/>
  <c r="AP6845" i="3"/>
  <c r="AO6845" i="3"/>
  <c r="AN6845" i="3"/>
  <c r="AM6845" i="3"/>
  <c r="AL6845" i="3"/>
  <c r="AK6845" i="3"/>
  <c r="AJ6845" i="3"/>
  <c r="AI6845" i="3"/>
  <c r="AH6845" i="3"/>
  <c r="AQ6844" i="3"/>
  <c r="AP6844" i="3"/>
  <c r="AO6844" i="3"/>
  <c r="AN6844" i="3"/>
  <c r="AM6844" i="3"/>
  <c r="AL6844" i="3"/>
  <c r="AK6844" i="3"/>
  <c r="AJ6844" i="3"/>
  <c r="AI6844" i="3"/>
  <c r="AH6844" i="3"/>
  <c r="AQ6843" i="3"/>
  <c r="AP6843" i="3"/>
  <c r="AO6843" i="3"/>
  <c r="AN6843" i="3"/>
  <c r="AM6843" i="3"/>
  <c r="AL6843" i="3"/>
  <c r="AK6843" i="3"/>
  <c r="AJ6843" i="3"/>
  <c r="AI6843" i="3"/>
  <c r="AH6843" i="3"/>
  <c r="AQ6842" i="3"/>
  <c r="AP6842" i="3"/>
  <c r="AO6842" i="3"/>
  <c r="AN6842" i="3"/>
  <c r="AM6842" i="3"/>
  <c r="AL6842" i="3"/>
  <c r="AK6842" i="3"/>
  <c r="AJ6842" i="3"/>
  <c r="AI6842" i="3"/>
  <c r="AH6842" i="3"/>
  <c r="AQ6841" i="3"/>
  <c r="AP6841" i="3"/>
  <c r="AO6841" i="3"/>
  <c r="AN6841" i="3"/>
  <c r="AM6841" i="3"/>
  <c r="AL6841" i="3"/>
  <c r="AK6841" i="3"/>
  <c r="AJ6841" i="3"/>
  <c r="AI6841" i="3"/>
  <c r="AH6841" i="3"/>
  <c r="AQ6840" i="3"/>
  <c r="AP6840" i="3"/>
  <c r="AO6840" i="3"/>
  <c r="AN6840" i="3"/>
  <c r="AM6840" i="3"/>
  <c r="AL6840" i="3"/>
  <c r="AK6840" i="3"/>
  <c r="AJ6840" i="3"/>
  <c r="AI6840" i="3"/>
  <c r="AH6840" i="3"/>
  <c r="AQ6839" i="3"/>
  <c r="AP6839" i="3"/>
  <c r="AO6839" i="3"/>
  <c r="AN6839" i="3"/>
  <c r="AM6839" i="3"/>
  <c r="AL6839" i="3"/>
  <c r="AK6839" i="3"/>
  <c r="AJ6839" i="3"/>
  <c r="AI6839" i="3"/>
  <c r="AH6839" i="3"/>
  <c r="AQ6838" i="3"/>
  <c r="AP6838" i="3"/>
  <c r="AO6838" i="3"/>
  <c r="AN6838" i="3"/>
  <c r="AM6838" i="3"/>
  <c r="AL6838" i="3"/>
  <c r="AK6838" i="3"/>
  <c r="AJ6838" i="3"/>
  <c r="AI6838" i="3"/>
  <c r="AH6838" i="3"/>
  <c r="AQ6837" i="3"/>
  <c r="AP6837" i="3"/>
  <c r="AO6837" i="3"/>
  <c r="AN6837" i="3"/>
  <c r="AM6837" i="3"/>
  <c r="AL6837" i="3"/>
  <c r="AK6837" i="3"/>
  <c r="AJ6837" i="3"/>
  <c r="AI6837" i="3"/>
  <c r="AH6837" i="3"/>
  <c r="AQ6836" i="3"/>
  <c r="AP6836" i="3"/>
  <c r="AO6836" i="3"/>
  <c r="AN6836" i="3"/>
  <c r="AM6836" i="3"/>
  <c r="AL6836" i="3"/>
  <c r="AK6836" i="3"/>
  <c r="AJ6836" i="3"/>
  <c r="AI6836" i="3"/>
  <c r="AH6836" i="3"/>
  <c r="AQ6835" i="3"/>
  <c r="AP6835" i="3"/>
  <c r="AO6835" i="3"/>
  <c r="AN6835" i="3"/>
  <c r="AM6835" i="3"/>
  <c r="AL6835" i="3"/>
  <c r="AK6835" i="3"/>
  <c r="AJ6835" i="3"/>
  <c r="AI6835" i="3"/>
  <c r="AH6835" i="3"/>
  <c r="AQ6834" i="3"/>
  <c r="AP6834" i="3"/>
  <c r="AO6834" i="3"/>
  <c r="AN6834" i="3"/>
  <c r="AM6834" i="3"/>
  <c r="AL6834" i="3"/>
  <c r="AK6834" i="3"/>
  <c r="AJ6834" i="3"/>
  <c r="AI6834" i="3"/>
  <c r="AH6834" i="3"/>
  <c r="AQ6833" i="3"/>
  <c r="AP6833" i="3"/>
  <c r="AO6833" i="3"/>
  <c r="AN6833" i="3"/>
  <c r="AM6833" i="3"/>
  <c r="AL6833" i="3"/>
  <c r="AK6833" i="3"/>
  <c r="AJ6833" i="3"/>
  <c r="AI6833" i="3"/>
  <c r="AH6833" i="3"/>
  <c r="AQ6832" i="3"/>
  <c r="AP6832" i="3"/>
  <c r="AO6832" i="3"/>
  <c r="AN6832" i="3"/>
  <c r="AM6832" i="3"/>
  <c r="AL6832" i="3"/>
  <c r="AK6832" i="3"/>
  <c r="AJ6832" i="3"/>
  <c r="AI6832" i="3"/>
  <c r="AH6832" i="3"/>
  <c r="AQ6831" i="3"/>
  <c r="AP6831" i="3"/>
  <c r="AO6831" i="3"/>
  <c r="AN6831" i="3"/>
  <c r="AM6831" i="3"/>
  <c r="AL6831" i="3"/>
  <c r="AK6831" i="3"/>
  <c r="AJ6831" i="3"/>
  <c r="AI6831" i="3"/>
  <c r="AH6831" i="3"/>
  <c r="AQ6830" i="3"/>
  <c r="AP6830" i="3"/>
  <c r="AO6830" i="3"/>
  <c r="AN6830" i="3"/>
  <c r="AM6830" i="3"/>
  <c r="AL6830" i="3"/>
  <c r="AK6830" i="3"/>
  <c r="AJ6830" i="3"/>
  <c r="AI6830" i="3"/>
  <c r="AH6830" i="3"/>
  <c r="AQ6829" i="3"/>
  <c r="AP6829" i="3"/>
  <c r="AO6829" i="3"/>
  <c r="AN6829" i="3"/>
  <c r="AM6829" i="3"/>
  <c r="AL6829" i="3"/>
  <c r="AK6829" i="3"/>
  <c r="AJ6829" i="3"/>
  <c r="AI6829" i="3"/>
  <c r="AH6829" i="3"/>
  <c r="AQ6828" i="3"/>
  <c r="AP6828" i="3"/>
  <c r="AO6828" i="3"/>
  <c r="AN6828" i="3"/>
  <c r="AM6828" i="3"/>
  <c r="AL6828" i="3"/>
  <c r="AK6828" i="3"/>
  <c r="AJ6828" i="3"/>
  <c r="AI6828" i="3"/>
  <c r="AH6828" i="3"/>
  <c r="AQ6827" i="3"/>
  <c r="AP6827" i="3"/>
  <c r="AO6827" i="3"/>
  <c r="AN6827" i="3"/>
  <c r="AM6827" i="3"/>
  <c r="AL6827" i="3"/>
  <c r="AK6827" i="3"/>
  <c r="AJ6827" i="3"/>
  <c r="AI6827" i="3"/>
  <c r="AH6827" i="3"/>
  <c r="AQ6826" i="3"/>
  <c r="AP6826" i="3"/>
  <c r="AO6826" i="3"/>
  <c r="AN6826" i="3"/>
  <c r="AM6826" i="3"/>
  <c r="AL6826" i="3"/>
  <c r="AK6826" i="3"/>
  <c r="AJ6826" i="3"/>
  <c r="AI6826" i="3"/>
  <c r="AH6826" i="3"/>
  <c r="AQ6825" i="3"/>
  <c r="AP6825" i="3"/>
  <c r="AO6825" i="3"/>
  <c r="AN6825" i="3"/>
  <c r="AM6825" i="3"/>
  <c r="AL6825" i="3"/>
  <c r="AK6825" i="3"/>
  <c r="AJ6825" i="3"/>
  <c r="AI6825" i="3"/>
  <c r="AH6825" i="3"/>
  <c r="AQ6824" i="3"/>
  <c r="AP6824" i="3"/>
  <c r="AO6824" i="3"/>
  <c r="AN6824" i="3"/>
  <c r="AM6824" i="3"/>
  <c r="AL6824" i="3"/>
  <c r="AK6824" i="3"/>
  <c r="AJ6824" i="3"/>
  <c r="AI6824" i="3"/>
  <c r="AH6824" i="3"/>
  <c r="AQ6823" i="3"/>
  <c r="AP6823" i="3"/>
  <c r="AO6823" i="3"/>
  <c r="AN6823" i="3"/>
  <c r="AM6823" i="3"/>
  <c r="AL6823" i="3"/>
  <c r="AK6823" i="3"/>
  <c r="AJ6823" i="3"/>
  <c r="AI6823" i="3"/>
  <c r="AH6823" i="3"/>
  <c r="AQ6822" i="3"/>
  <c r="AP6822" i="3"/>
  <c r="AO6822" i="3"/>
  <c r="AN6822" i="3"/>
  <c r="AM6822" i="3"/>
  <c r="AL6822" i="3"/>
  <c r="AK6822" i="3"/>
  <c r="AJ6822" i="3"/>
  <c r="AI6822" i="3"/>
  <c r="AH6822" i="3"/>
  <c r="AQ6821" i="3"/>
  <c r="AP6821" i="3"/>
  <c r="AO6821" i="3"/>
  <c r="AN6821" i="3"/>
  <c r="AM6821" i="3"/>
  <c r="AL6821" i="3"/>
  <c r="AK6821" i="3"/>
  <c r="AJ6821" i="3"/>
  <c r="AI6821" i="3"/>
  <c r="AH6821" i="3"/>
  <c r="AQ6820" i="3"/>
  <c r="AP6820" i="3"/>
  <c r="AO6820" i="3"/>
  <c r="AN6820" i="3"/>
  <c r="AM6820" i="3"/>
  <c r="AL6820" i="3"/>
  <c r="AK6820" i="3"/>
  <c r="AJ6820" i="3"/>
  <c r="AI6820" i="3"/>
  <c r="AH6820" i="3"/>
  <c r="AQ6819" i="3"/>
  <c r="AP6819" i="3"/>
  <c r="AO6819" i="3"/>
  <c r="AN6819" i="3"/>
  <c r="AM6819" i="3"/>
  <c r="AL6819" i="3"/>
  <c r="AK6819" i="3"/>
  <c r="AJ6819" i="3"/>
  <c r="AI6819" i="3"/>
  <c r="AH6819" i="3"/>
  <c r="AQ6818" i="3"/>
  <c r="AP6818" i="3"/>
  <c r="AO6818" i="3"/>
  <c r="AN6818" i="3"/>
  <c r="AM6818" i="3"/>
  <c r="AL6818" i="3"/>
  <c r="AK6818" i="3"/>
  <c r="AJ6818" i="3"/>
  <c r="AI6818" i="3"/>
  <c r="AH6818" i="3"/>
  <c r="AQ6817" i="3"/>
  <c r="AP6817" i="3"/>
  <c r="AO6817" i="3"/>
  <c r="AN6817" i="3"/>
  <c r="AM6817" i="3"/>
  <c r="AL6817" i="3"/>
  <c r="AK6817" i="3"/>
  <c r="AJ6817" i="3"/>
  <c r="AI6817" i="3"/>
  <c r="AH6817" i="3"/>
  <c r="AQ6816" i="3"/>
  <c r="AP6816" i="3"/>
  <c r="AO6816" i="3"/>
  <c r="AN6816" i="3"/>
  <c r="AM6816" i="3"/>
  <c r="AL6816" i="3"/>
  <c r="AK6816" i="3"/>
  <c r="AJ6816" i="3"/>
  <c r="AI6816" i="3"/>
  <c r="AH6816" i="3"/>
  <c r="AQ6815" i="3"/>
  <c r="AP6815" i="3"/>
  <c r="AO6815" i="3"/>
  <c r="AN6815" i="3"/>
  <c r="AM6815" i="3"/>
  <c r="AL6815" i="3"/>
  <c r="AK6815" i="3"/>
  <c r="AJ6815" i="3"/>
  <c r="AI6815" i="3"/>
  <c r="AH6815" i="3"/>
  <c r="AQ6814" i="3"/>
  <c r="AP6814" i="3"/>
  <c r="AO6814" i="3"/>
  <c r="AN6814" i="3"/>
  <c r="AM6814" i="3"/>
  <c r="AL6814" i="3"/>
  <c r="AK6814" i="3"/>
  <c r="AJ6814" i="3"/>
  <c r="AI6814" i="3"/>
  <c r="AH6814" i="3"/>
  <c r="AQ6813" i="3"/>
  <c r="AP6813" i="3"/>
  <c r="AO6813" i="3"/>
  <c r="AN6813" i="3"/>
  <c r="AM6813" i="3"/>
  <c r="AL6813" i="3"/>
  <c r="AK6813" i="3"/>
  <c r="AJ6813" i="3"/>
  <c r="AI6813" i="3"/>
  <c r="AH6813" i="3"/>
  <c r="AQ6812" i="3"/>
  <c r="AP6812" i="3"/>
  <c r="AO6812" i="3"/>
  <c r="AN6812" i="3"/>
  <c r="AM6812" i="3"/>
  <c r="AL6812" i="3"/>
  <c r="AK6812" i="3"/>
  <c r="AJ6812" i="3"/>
  <c r="AI6812" i="3"/>
  <c r="AH6812" i="3"/>
  <c r="AQ6811" i="3"/>
  <c r="AP6811" i="3"/>
  <c r="AO6811" i="3"/>
  <c r="AN6811" i="3"/>
  <c r="AM6811" i="3"/>
  <c r="AL6811" i="3"/>
  <c r="AK6811" i="3"/>
  <c r="AJ6811" i="3"/>
  <c r="AI6811" i="3"/>
  <c r="AH6811" i="3"/>
  <c r="AQ6810" i="3"/>
  <c r="AP6810" i="3"/>
  <c r="AO6810" i="3"/>
  <c r="AN6810" i="3"/>
  <c r="AM6810" i="3"/>
  <c r="AL6810" i="3"/>
  <c r="AK6810" i="3"/>
  <c r="AJ6810" i="3"/>
  <c r="AI6810" i="3"/>
  <c r="AH6810" i="3"/>
  <c r="AQ6809" i="3"/>
  <c r="AP6809" i="3"/>
  <c r="AO6809" i="3"/>
  <c r="AN6809" i="3"/>
  <c r="AM6809" i="3"/>
  <c r="AL6809" i="3"/>
  <c r="AK6809" i="3"/>
  <c r="AJ6809" i="3"/>
  <c r="AI6809" i="3"/>
  <c r="AH6809" i="3"/>
  <c r="AQ6808" i="3"/>
  <c r="AP6808" i="3"/>
  <c r="AO6808" i="3"/>
  <c r="AN6808" i="3"/>
  <c r="AM6808" i="3"/>
  <c r="AL6808" i="3"/>
  <c r="AK6808" i="3"/>
  <c r="AJ6808" i="3"/>
  <c r="AI6808" i="3"/>
  <c r="AH6808" i="3"/>
  <c r="AQ6807" i="3"/>
  <c r="AP6807" i="3"/>
  <c r="AO6807" i="3"/>
  <c r="AN6807" i="3"/>
  <c r="AM6807" i="3"/>
  <c r="AL6807" i="3"/>
  <c r="AK6807" i="3"/>
  <c r="AJ6807" i="3"/>
  <c r="AI6807" i="3"/>
  <c r="AH6807" i="3"/>
  <c r="AQ6806" i="3"/>
  <c r="AP6806" i="3"/>
  <c r="AO6806" i="3"/>
  <c r="AN6806" i="3"/>
  <c r="AM6806" i="3"/>
  <c r="AL6806" i="3"/>
  <c r="AK6806" i="3"/>
  <c r="AJ6806" i="3"/>
  <c r="AI6806" i="3"/>
  <c r="AH6806" i="3"/>
  <c r="AQ6805" i="3"/>
  <c r="AP6805" i="3"/>
  <c r="AO6805" i="3"/>
  <c r="AN6805" i="3"/>
  <c r="AM6805" i="3"/>
  <c r="AL6805" i="3"/>
  <c r="AK6805" i="3"/>
  <c r="AJ6805" i="3"/>
  <c r="AI6805" i="3"/>
  <c r="AH6805" i="3"/>
  <c r="AQ6804" i="3"/>
  <c r="AP6804" i="3"/>
  <c r="AO6804" i="3"/>
  <c r="AN6804" i="3"/>
  <c r="AM6804" i="3"/>
  <c r="AL6804" i="3"/>
  <c r="AK6804" i="3"/>
  <c r="AJ6804" i="3"/>
  <c r="AI6804" i="3"/>
  <c r="AH6804" i="3"/>
  <c r="AQ6803" i="3"/>
  <c r="AP6803" i="3"/>
  <c r="AO6803" i="3"/>
  <c r="AN6803" i="3"/>
  <c r="AM6803" i="3"/>
  <c r="AL6803" i="3"/>
  <c r="AK6803" i="3"/>
  <c r="AJ6803" i="3"/>
  <c r="AI6803" i="3"/>
  <c r="AH6803" i="3"/>
  <c r="AQ6802" i="3"/>
  <c r="AP6802" i="3"/>
  <c r="AO6802" i="3"/>
  <c r="AN6802" i="3"/>
  <c r="AM6802" i="3"/>
  <c r="AL6802" i="3"/>
  <c r="AK6802" i="3"/>
  <c r="AJ6802" i="3"/>
  <c r="AI6802" i="3"/>
  <c r="AH6802" i="3"/>
  <c r="AQ6801" i="3"/>
  <c r="AP6801" i="3"/>
  <c r="AO6801" i="3"/>
  <c r="AN6801" i="3"/>
  <c r="AM6801" i="3"/>
  <c r="AL6801" i="3"/>
  <c r="AK6801" i="3"/>
  <c r="AJ6801" i="3"/>
  <c r="AI6801" i="3"/>
  <c r="AH6801" i="3"/>
  <c r="AQ6800" i="3"/>
  <c r="AP6800" i="3"/>
  <c r="AO6800" i="3"/>
  <c r="AN6800" i="3"/>
  <c r="AM6800" i="3"/>
  <c r="AL6800" i="3"/>
  <c r="AK6800" i="3"/>
  <c r="AJ6800" i="3"/>
  <c r="AI6800" i="3"/>
  <c r="AH6800" i="3"/>
  <c r="AQ6799" i="3"/>
  <c r="AP6799" i="3"/>
  <c r="AO6799" i="3"/>
  <c r="AN6799" i="3"/>
  <c r="AM6799" i="3"/>
  <c r="AL6799" i="3"/>
  <c r="AK6799" i="3"/>
  <c r="AJ6799" i="3"/>
  <c r="AI6799" i="3"/>
  <c r="AH6799" i="3"/>
  <c r="AQ6798" i="3"/>
  <c r="AP6798" i="3"/>
  <c r="AO6798" i="3"/>
  <c r="AN6798" i="3"/>
  <c r="AM6798" i="3"/>
  <c r="AL6798" i="3"/>
  <c r="AK6798" i="3"/>
  <c r="AJ6798" i="3"/>
  <c r="AI6798" i="3"/>
  <c r="AH6798" i="3"/>
  <c r="AQ6797" i="3"/>
  <c r="AP6797" i="3"/>
  <c r="AO6797" i="3"/>
  <c r="AN6797" i="3"/>
  <c r="AM6797" i="3"/>
  <c r="AL6797" i="3"/>
  <c r="AK6797" i="3"/>
  <c r="AJ6797" i="3"/>
  <c r="AI6797" i="3"/>
  <c r="AH6797" i="3"/>
  <c r="AQ6796" i="3"/>
  <c r="AP6796" i="3"/>
  <c r="AO6796" i="3"/>
  <c r="AN6796" i="3"/>
  <c r="AM6796" i="3"/>
  <c r="AL6796" i="3"/>
  <c r="AK6796" i="3"/>
  <c r="AJ6796" i="3"/>
  <c r="AI6796" i="3"/>
  <c r="AH6796" i="3"/>
  <c r="AQ6795" i="3"/>
  <c r="AP6795" i="3"/>
  <c r="AO6795" i="3"/>
  <c r="AN6795" i="3"/>
  <c r="AM6795" i="3"/>
  <c r="AL6795" i="3"/>
  <c r="AK6795" i="3"/>
  <c r="AJ6795" i="3"/>
  <c r="AI6795" i="3"/>
  <c r="AH6795" i="3"/>
  <c r="AQ6794" i="3"/>
  <c r="AP6794" i="3"/>
  <c r="AO6794" i="3"/>
  <c r="AN6794" i="3"/>
  <c r="AM6794" i="3"/>
  <c r="AL6794" i="3"/>
  <c r="AK6794" i="3"/>
  <c r="AJ6794" i="3"/>
  <c r="AI6794" i="3"/>
  <c r="AH6794" i="3"/>
  <c r="AQ6793" i="3"/>
  <c r="AP6793" i="3"/>
  <c r="AO6793" i="3"/>
  <c r="AN6793" i="3"/>
  <c r="AM6793" i="3"/>
  <c r="AL6793" i="3"/>
  <c r="AK6793" i="3"/>
  <c r="AJ6793" i="3"/>
  <c r="AI6793" i="3"/>
  <c r="AH6793" i="3"/>
  <c r="AQ6792" i="3"/>
  <c r="AP6792" i="3"/>
  <c r="AO6792" i="3"/>
  <c r="AN6792" i="3"/>
  <c r="AM6792" i="3"/>
  <c r="AL6792" i="3"/>
  <c r="AK6792" i="3"/>
  <c r="AJ6792" i="3"/>
  <c r="AI6792" i="3"/>
  <c r="AH6792" i="3"/>
  <c r="AQ6791" i="3"/>
  <c r="AP6791" i="3"/>
  <c r="AO6791" i="3"/>
  <c r="AN6791" i="3"/>
  <c r="AM6791" i="3"/>
  <c r="AL6791" i="3"/>
  <c r="AK6791" i="3"/>
  <c r="AJ6791" i="3"/>
  <c r="AI6791" i="3"/>
  <c r="AH6791" i="3"/>
  <c r="AQ6790" i="3"/>
  <c r="AP6790" i="3"/>
  <c r="AO6790" i="3"/>
  <c r="AN6790" i="3"/>
  <c r="AM6790" i="3"/>
  <c r="AL6790" i="3"/>
  <c r="AK6790" i="3"/>
  <c r="AJ6790" i="3"/>
  <c r="AI6790" i="3"/>
  <c r="AH6790" i="3"/>
  <c r="AQ6789" i="3"/>
  <c r="AP6789" i="3"/>
  <c r="AO6789" i="3"/>
  <c r="AN6789" i="3"/>
  <c r="AM6789" i="3"/>
  <c r="AL6789" i="3"/>
  <c r="AK6789" i="3"/>
  <c r="AJ6789" i="3"/>
  <c r="AI6789" i="3"/>
  <c r="AH6789" i="3"/>
  <c r="AQ6788" i="3"/>
  <c r="AP6788" i="3"/>
  <c r="AO6788" i="3"/>
  <c r="AN6788" i="3"/>
  <c r="AM6788" i="3"/>
  <c r="AL6788" i="3"/>
  <c r="AK6788" i="3"/>
  <c r="AJ6788" i="3"/>
  <c r="AI6788" i="3"/>
  <c r="AH6788" i="3"/>
  <c r="AQ6787" i="3"/>
  <c r="AP6787" i="3"/>
  <c r="AO6787" i="3"/>
  <c r="AN6787" i="3"/>
  <c r="AM6787" i="3"/>
  <c r="AL6787" i="3"/>
  <c r="AK6787" i="3"/>
  <c r="AJ6787" i="3"/>
  <c r="AI6787" i="3"/>
  <c r="AH6787" i="3"/>
  <c r="AQ6786" i="3"/>
  <c r="AP6786" i="3"/>
  <c r="AO6786" i="3"/>
  <c r="AN6786" i="3"/>
  <c r="AM6786" i="3"/>
  <c r="AL6786" i="3"/>
  <c r="AK6786" i="3"/>
  <c r="AJ6786" i="3"/>
  <c r="AI6786" i="3"/>
  <c r="AH6786" i="3"/>
  <c r="AQ6785" i="3"/>
  <c r="AP6785" i="3"/>
  <c r="AO6785" i="3"/>
  <c r="AN6785" i="3"/>
  <c r="AM6785" i="3"/>
  <c r="AL6785" i="3"/>
  <c r="AK6785" i="3"/>
  <c r="AJ6785" i="3"/>
  <c r="AI6785" i="3"/>
  <c r="AH6785" i="3"/>
  <c r="AQ6784" i="3"/>
  <c r="AP6784" i="3"/>
  <c r="AO6784" i="3"/>
  <c r="AN6784" i="3"/>
  <c r="AM6784" i="3"/>
  <c r="AL6784" i="3"/>
  <c r="AK6784" i="3"/>
  <c r="AJ6784" i="3"/>
  <c r="AI6784" i="3"/>
  <c r="AH6784" i="3"/>
  <c r="AQ6783" i="3"/>
  <c r="AP6783" i="3"/>
  <c r="AO6783" i="3"/>
  <c r="AN6783" i="3"/>
  <c r="AM6783" i="3"/>
  <c r="AL6783" i="3"/>
  <c r="AK6783" i="3"/>
  <c r="AJ6783" i="3"/>
  <c r="AI6783" i="3"/>
  <c r="AH6783" i="3"/>
  <c r="AQ6782" i="3"/>
  <c r="AP6782" i="3"/>
  <c r="AO6782" i="3"/>
  <c r="AN6782" i="3"/>
  <c r="AM6782" i="3"/>
  <c r="AL6782" i="3"/>
  <c r="AK6782" i="3"/>
  <c r="AJ6782" i="3"/>
  <c r="AI6782" i="3"/>
  <c r="AH6782" i="3"/>
  <c r="AQ6781" i="3"/>
  <c r="AP6781" i="3"/>
  <c r="AO6781" i="3"/>
  <c r="AN6781" i="3"/>
  <c r="AM6781" i="3"/>
  <c r="AL6781" i="3"/>
  <c r="AK6781" i="3"/>
  <c r="AJ6781" i="3"/>
  <c r="AI6781" i="3"/>
  <c r="AH6781" i="3"/>
  <c r="AQ6780" i="3"/>
  <c r="AP6780" i="3"/>
  <c r="AO6780" i="3"/>
  <c r="AN6780" i="3"/>
  <c r="AM6780" i="3"/>
  <c r="AL6780" i="3"/>
  <c r="AK6780" i="3"/>
  <c r="AJ6780" i="3"/>
  <c r="AI6780" i="3"/>
  <c r="AH6780" i="3"/>
  <c r="AQ6779" i="3"/>
  <c r="AP6779" i="3"/>
  <c r="AO6779" i="3"/>
  <c r="AN6779" i="3"/>
  <c r="AM6779" i="3"/>
  <c r="AL6779" i="3"/>
  <c r="AK6779" i="3"/>
  <c r="AJ6779" i="3"/>
  <c r="AI6779" i="3"/>
  <c r="AH6779" i="3"/>
  <c r="AQ6778" i="3"/>
  <c r="AP6778" i="3"/>
  <c r="AO6778" i="3"/>
  <c r="AN6778" i="3"/>
  <c r="AM6778" i="3"/>
  <c r="AL6778" i="3"/>
  <c r="AK6778" i="3"/>
  <c r="AJ6778" i="3"/>
  <c r="AI6778" i="3"/>
  <c r="AH6778" i="3"/>
  <c r="AQ6777" i="3"/>
  <c r="AP6777" i="3"/>
  <c r="AO6777" i="3"/>
  <c r="AN6777" i="3"/>
  <c r="AM6777" i="3"/>
  <c r="AL6777" i="3"/>
  <c r="AK6777" i="3"/>
  <c r="AJ6777" i="3"/>
  <c r="AI6777" i="3"/>
  <c r="AH6777" i="3"/>
  <c r="AQ6776" i="3"/>
  <c r="AP6776" i="3"/>
  <c r="AO6776" i="3"/>
  <c r="AN6776" i="3"/>
  <c r="AM6776" i="3"/>
  <c r="AL6776" i="3"/>
  <c r="AK6776" i="3"/>
  <c r="AJ6776" i="3"/>
  <c r="AI6776" i="3"/>
  <c r="AH6776" i="3"/>
  <c r="AQ6775" i="3"/>
  <c r="AP6775" i="3"/>
  <c r="AO6775" i="3"/>
  <c r="AN6775" i="3"/>
  <c r="AM6775" i="3"/>
  <c r="AL6775" i="3"/>
  <c r="AK6775" i="3"/>
  <c r="AJ6775" i="3"/>
  <c r="AI6775" i="3"/>
  <c r="AH6775" i="3"/>
  <c r="AQ6774" i="3"/>
  <c r="AP6774" i="3"/>
  <c r="AO6774" i="3"/>
  <c r="AN6774" i="3"/>
  <c r="AM6774" i="3"/>
  <c r="AL6774" i="3"/>
  <c r="AK6774" i="3"/>
  <c r="AJ6774" i="3"/>
  <c r="AI6774" i="3"/>
  <c r="AH6774" i="3"/>
  <c r="AQ6773" i="3"/>
  <c r="AP6773" i="3"/>
  <c r="AO6773" i="3"/>
  <c r="AN6773" i="3"/>
  <c r="AM6773" i="3"/>
  <c r="AL6773" i="3"/>
  <c r="AK6773" i="3"/>
  <c r="AJ6773" i="3"/>
  <c r="AI6773" i="3"/>
  <c r="AH6773" i="3"/>
  <c r="AQ6772" i="3"/>
  <c r="AP6772" i="3"/>
  <c r="AO6772" i="3"/>
  <c r="AN6772" i="3"/>
  <c r="AM6772" i="3"/>
  <c r="AL6772" i="3"/>
  <c r="AK6772" i="3"/>
  <c r="AJ6772" i="3"/>
  <c r="AI6772" i="3"/>
  <c r="AH6772" i="3"/>
  <c r="AQ6771" i="3"/>
  <c r="AP6771" i="3"/>
  <c r="AO6771" i="3"/>
  <c r="AN6771" i="3"/>
  <c r="AM6771" i="3"/>
  <c r="AL6771" i="3"/>
  <c r="AK6771" i="3"/>
  <c r="AJ6771" i="3"/>
  <c r="AI6771" i="3"/>
  <c r="AH6771" i="3"/>
  <c r="AQ6770" i="3"/>
  <c r="AP6770" i="3"/>
  <c r="AO6770" i="3"/>
  <c r="AN6770" i="3"/>
  <c r="AM6770" i="3"/>
  <c r="AL6770" i="3"/>
  <c r="AK6770" i="3"/>
  <c r="AJ6770" i="3"/>
  <c r="AI6770" i="3"/>
  <c r="AH6770" i="3"/>
  <c r="AQ6769" i="3"/>
  <c r="AP6769" i="3"/>
  <c r="AO6769" i="3"/>
  <c r="AN6769" i="3"/>
  <c r="AM6769" i="3"/>
  <c r="AL6769" i="3"/>
  <c r="AK6769" i="3"/>
  <c r="AJ6769" i="3"/>
  <c r="AI6769" i="3"/>
  <c r="AH6769" i="3"/>
  <c r="AQ6768" i="3"/>
  <c r="AP6768" i="3"/>
  <c r="AO6768" i="3"/>
  <c r="AN6768" i="3"/>
  <c r="AM6768" i="3"/>
  <c r="AL6768" i="3"/>
  <c r="AK6768" i="3"/>
  <c r="AJ6768" i="3"/>
  <c r="AI6768" i="3"/>
  <c r="AH6768" i="3"/>
  <c r="AQ6767" i="3"/>
  <c r="AP6767" i="3"/>
  <c r="AO6767" i="3"/>
  <c r="AN6767" i="3"/>
  <c r="AM6767" i="3"/>
  <c r="AL6767" i="3"/>
  <c r="AK6767" i="3"/>
  <c r="AJ6767" i="3"/>
  <c r="AI6767" i="3"/>
  <c r="AH6767" i="3"/>
  <c r="AQ6766" i="3"/>
  <c r="AP6766" i="3"/>
  <c r="AO6766" i="3"/>
  <c r="AN6766" i="3"/>
  <c r="AM6766" i="3"/>
  <c r="AL6766" i="3"/>
  <c r="AK6766" i="3"/>
  <c r="AJ6766" i="3"/>
  <c r="AI6766" i="3"/>
  <c r="AH6766" i="3"/>
  <c r="AQ6765" i="3"/>
  <c r="AP6765" i="3"/>
  <c r="AO6765" i="3"/>
  <c r="AN6765" i="3"/>
  <c r="AM6765" i="3"/>
  <c r="AL6765" i="3"/>
  <c r="AK6765" i="3"/>
  <c r="AJ6765" i="3"/>
  <c r="AI6765" i="3"/>
  <c r="AH6765" i="3"/>
  <c r="AQ6764" i="3"/>
  <c r="AP6764" i="3"/>
  <c r="AO6764" i="3"/>
  <c r="AN6764" i="3"/>
  <c r="AM6764" i="3"/>
  <c r="AL6764" i="3"/>
  <c r="AK6764" i="3"/>
  <c r="AJ6764" i="3"/>
  <c r="AI6764" i="3"/>
  <c r="AH6764" i="3"/>
  <c r="AQ6763" i="3"/>
  <c r="AP6763" i="3"/>
  <c r="AO6763" i="3"/>
  <c r="AN6763" i="3"/>
  <c r="AM6763" i="3"/>
  <c r="AL6763" i="3"/>
  <c r="AK6763" i="3"/>
  <c r="AJ6763" i="3"/>
  <c r="AI6763" i="3"/>
  <c r="AH6763" i="3"/>
  <c r="AQ6762" i="3"/>
  <c r="AP6762" i="3"/>
  <c r="AO6762" i="3"/>
  <c r="AN6762" i="3"/>
  <c r="AM6762" i="3"/>
  <c r="AL6762" i="3"/>
  <c r="AK6762" i="3"/>
  <c r="AJ6762" i="3"/>
  <c r="AI6762" i="3"/>
  <c r="AH6762" i="3"/>
  <c r="AQ6761" i="3"/>
  <c r="AP6761" i="3"/>
  <c r="AO6761" i="3"/>
  <c r="AN6761" i="3"/>
  <c r="AM6761" i="3"/>
  <c r="AL6761" i="3"/>
  <c r="AK6761" i="3"/>
  <c r="AJ6761" i="3"/>
  <c r="AI6761" i="3"/>
  <c r="AH6761" i="3"/>
  <c r="AQ6760" i="3"/>
  <c r="AP6760" i="3"/>
  <c r="AO6760" i="3"/>
  <c r="AN6760" i="3"/>
  <c r="AM6760" i="3"/>
  <c r="AL6760" i="3"/>
  <c r="AK6760" i="3"/>
  <c r="AJ6760" i="3"/>
  <c r="AI6760" i="3"/>
  <c r="AH6760" i="3"/>
  <c r="AQ6759" i="3"/>
  <c r="AP6759" i="3"/>
  <c r="AO6759" i="3"/>
  <c r="AN6759" i="3"/>
  <c r="AM6759" i="3"/>
  <c r="AL6759" i="3"/>
  <c r="AK6759" i="3"/>
  <c r="AJ6759" i="3"/>
  <c r="AI6759" i="3"/>
  <c r="AH6759" i="3"/>
  <c r="AQ6758" i="3"/>
  <c r="AP6758" i="3"/>
  <c r="AO6758" i="3"/>
  <c r="AN6758" i="3"/>
  <c r="AM6758" i="3"/>
  <c r="AL6758" i="3"/>
  <c r="AK6758" i="3"/>
  <c r="AJ6758" i="3"/>
  <c r="AI6758" i="3"/>
  <c r="AH6758" i="3"/>
  <c r="AQ6757" i="3"/>
  <c r="AP6757" i="3"/>
  <c r="AO6757" i="3"/>
  <c r="AN6757" i="3"/>
  <c r="AM6757" i="3"/>
  <c r="AL6757" i="3"/>
  <c r="AK6757" i="3"/>
  <c r="AJ6757" i="3"/>
  <c r="AI6757" i="3"/>
  <c r="AH6757" i="3"/>
  <c r="AQ6756" i="3"/>
  <c r="AP6756" i="3"/>
  <c r="AO6756" i="3"/>
  <c r="AN6756" i="3"/>
  <c r="AM6756" i="3"/>
  <c r="AL6756" i="3"/>
  <c r="AK6756" i="3"/>
  <c r="AJ6756" i="3"/>
  <c r="AI6756" i="3"/>
  <c r="AH6756" i="3"/>
  <c r="AQ6755" i="3"/>
  <c r="AP6755" i="3"/>
  <c r="AO6755" i="3"/>
  <c r="AN6755" i="3"/>
  <c r="AM6755" i="3"/>
  <c r="AL6755" i="3"/>
  <c r="AK6755" i="3"/>
  <c r="AJ6755" i="3"/>
  <c r="AI6755" i="3"/>
  <c r="AH6755" i="3"/>
  <c r="AQ6754" i="3"/>
  <c r="AP6754" i="3"/>
  <c r="AO6754" i="3"/>
  <c r="AN6754" i="3"/>
  <c r="AM6754" i="3"/>
  <c r="AL6754" i="3"/>
  <c r="AK6754" i="3"/>
  <c r="AJ6754" i="3"/>
  <c r="AI6754" i="3"/>
  <c r="AH6754" i="3"/>
  <c r="AQ6753" i="3"/>
  <c r="AP6753" i="3"/>
  <c r="AO6753" i="3"/>
  <c r="AN6753" i="3"/>
  <c r="AM6753" i="3"/>
  <c r="AL6753" i="3"/>
  <c r="AK6753" i="3"/>
  <c r="AJ6753" i="3"/>
  <c r="AI6753" i="3"/>
  <c r="AH6753" i="3"/>
  <c r="AQ6752" i="3"/>
  <c r="AP6752" i="3"/>
  <c r="AO6752" i="3"/>
  <c r="AN6752" i="3"/>
  <c r="AM6752" i="3"/>
  <c r="AL6752" i="3"/>
  <c r="AK6752" i="3"/>
  <c r="AJ6752" i="3"/>
  <c r="AI6752" i="3"/>
  <c r="AH6752" i="3"/>
  <c r="AQ6751" i="3"/>
  <c r="AP6751" i="3"/>
  <c r="AO6751" i="3"/>
  <c r="AN6751" i="3"/>
  <c r="AM6751" i="3"/>
  <c r="AL6751" i="3"/>
  <c r="AK6751" i="3"/>
  <c r="AJ6751" i="3"/>
  <c r="AI6751" i="3"/>
  <c r="AH6751" i="3"/>
  <c r="AQ6750" i="3"/>
  <c r="AP6750" i="3"/>
  <c r="AO6750" i="3"/>
  <c r="AN6750" i="3"/>
  <c r="AM6750" i="3"/>
  <c r="AL6750" i="3"/>
  <c r="AK6750" i="3"/>
  <c r="AJ6750" i="3"/>
  <c r="AI6750" i="3"/>
  <c r="AH6750" i="3"/>
  <c r="AQ6749" i="3"/>
  <c r="AP6749" i="3"/>
  <c r="AO6749" i="3"/>
  <c r="AN6749" i="3"/>
  <c r="AM6749" i="3"/>
  <c r="AL6749" i="3"/>
  <c r="AK6749" i="3"/>
  <c r="AJ6749" i="3"/>
  <c r="AI6749" i="3"/>
  <c r="AH6749" i="3"/>
  <c r="AQ6748" i="3"/>
  <c r="AP6748" i="3"/>
  <c r="AO6748" i="3"/>
  <c r="AN6748" i="3"/>
  <c r="AM6748" i="3"/>
  <c r="AL6748" i="3"/>
  <c r="AK6748" i="3"/>
  <c r="AJ6748" i="3"/>
  <c r="AI6748" i="3"/>
  <c r="AH6748" i="3"/>
  <c r="AQ6747" i="3"/>
  <c r="AP6747" i="3"/>
  <c r="AO6747" i="3"/>
  <c r="AN6747" i="3"/>
  <c r="AM6747" i="3"/>
  <c r="AL6747" i="3"/>
  <c r="AK6747" i="3"/>
  <c r="AJ6747" i="3"/>
  <c r="AI6747" i="3"/>
  <c r="AH6747" i="3"/>
  <c r="AQ6746" i="3"/>
  <c r="AP6746" i="3"/>
  <c r="AO6746" i="3"/>
  <c r="AN6746" i="3"/>
  <c r="AM6746" i="3"/>
  <c r="AL6746" i="3"/>
  <c r="AK6746" i="3"/>
  <c r="AJ6746" i="3"/>
  <c r="AI6746" i="3"/>
  <c r="AH6746" i="3"/>
  <c r="AQ6745" i="3"/>
  <c r="AP6745" i="3"/>
  <c r="AO6745" i="3"/>
  <c r="AN6745" i="3"/>
  <c r="AM6745" i="3"/>
  <c r="AL6745" i="3"/>
  <c r="AK6745" i="3"/>
  <c r="AJ6745" i="3"/>
  <c r="AI6745" i="3"/>
  <c r="AH6745" i="3"/>
  <c r="AQ6744" i="3"/>
  <c r="AP6744" i="3"/>
  <c r="AO6744" i="3"/>
  <c r="AN6744" i="3"/>
  <c r="AM6744" i="3"/>
  <c r="AL6744" i="3"/>
  <c r="AK6744" i="3"/>
  <c r="AJ6744" i="3"/>
  <c r="AI6744" i="3"/>
  <c r="AH6744" i="3"/>
  <c r="AQ6743" i="3"/>
  <c r="AP6743" i="3"/>
  <c r="AO6743" i="3"/>
  <c r="AN6743" i="3"/>
  <c r="AM6743" i="3"/>
  <c r="AL6743" i="3"/>
  <c r="AK6743" i="3"/>
  <c r="AJ6743" i="3"/>
  <c r="AI6743" i="3"/>
  <c r="AH6743" i="3"/>
  <c r="AQ6742" i="3"/>
  <c r="AP6742" i="3"/>
  <c r="AO6742" i="3"/>
  <c r="AN6742" i="3"/>
  <c r="AM6742" i="3"/>
  <c r="AL6742" i="3"/>
  <c r="AK6742" i="3"/>
  <c r="AJ6742" i="3"/>
  <c r="AI6742" i="3"/>
  <c r="AH6742" i="3"/>
  <c r="AQ6741" i="3"/>
  <c r="AP6741" i="3"/>
  <c r="AO6741" i="3"/>
  <c r="AN6741" i="3"/>
  <c r="AM6741" i="3"/>
  <c r="AL6741" i="3"/>
  <c r="AK6741" i="3"/>
  <c r="AJ6741" i="3"/>
  <c r="AI6741" i="3"/>
  <c r="AH6741" i="3"/>
  <c r="AQ6740" i="3"/>
  <c r="AP6740" i="3"/>
  <c r="AO6740" i="3"/>
  <c r="AN6740" i="3"/>
  <c r="AM6740" i="3"/>
  <c r="AL6740" i="3"/>
  <c r="AK6740" i="3"/>
  <c r="AJ6740" i="3"/>
  <c r="AI6740" i="3"/>
  <c r="AH6740" i="3"/>
  <c r="AQ6739" i="3"/>
  <c r="AP6739" i="3"/>
  <c r="AO6739" i="3"/>
  <c r="AN6739" i="3"/>
  <c r="AM6739" i="3"/>
  <c r="AL6739" i="3"/>
  <c r="AK6739" i="3"/>
  <c r="AJ6739" i="3"/>
  <c r="AI6739" i="3"/>
  <c r="AH6739" i="3"/>
  <c r="AQ6738" i="3"/>
  <c r="AP6738" i="3"/>
  <c r="AO6738" i="3"/>
  <c r="AN6738" i="3"/>
  <c r="AM6738" i="3"/>
  <c r="AL6738" i="3"/>
  <c r="AK6738" i="3"/>
  <c r="AJ6738" i="3"/>
  <c r="AI6738" i="3"/>
  <c r="AH6738" i="3"/>
  <c r="AQ6737" i="3"/>
  <c r="AP6737" i="3"/>
  <c r="AO6737" i="3"/>
  <c r="AN6737" i="3"/>
  <c r="AM6737" i="3"/>
  <c r="AL6737" i="3"/>
  <c r="AK6737" i="3"/>
  <c r="AJ6737" i="3"/>
  <c r="AI6737" i="3"/>
  <c r="AH6737" i="3"/>
  <c r="AQ6736" i="3"/>
  <c r="AP6736" i="3"/>
  <c r="AO6736" i="3"/>
  <c r="AN6736" i="3"/>
  <c r="AM6736" i="3"/>
  <c r="AL6736" i="3"/>
  <c r="AK6736" i="3"/>
  <c r="AJ6736" i="3"/>
  <c r="AI6736" i="3"/>
  <c r="AH6736" i="3"/>
  <c r="AQ6735" i="3"/>
  <c r="AP6735" i="3"/>
  <c r="AO6735" i="3"/>
  <c r="AN6735" i="3"/>
  <c r="AM6735" i="3"/>
  <c r="AL6735" i="3"/>
  <c r="AK6735" i="3"/>
  <c r="AJ6735" i="3"/>
  <c r="AI6735" i="3"/>
  <c r="AH6735" i="3"/>
  <c r="AQ6734" i="3"/>
  <c r="AP6734" i="3"/>
  <c r="AO6734" i="3"/>
  <c r="AN6734" i="3"/>
  <c r="AM6734" i="3"/>
  <c r="AL6734" i="3"/>
  <c r="AK6734" i="3"/>
  <c r="AJ6734" i="3"/>
  <c r="AI6734" i="3"/>
  <c r="AH6734" i="3"/>
  <c r="AQ6733" i="3"/>
  <c r="AP6733" i="3"/>
  <c r="AO6733" i="3"/>
  <c r="AN6733" i="3"/>
  <c r="AM6733" i="3"/>
  <c r="AL6733" i="3"/>
  <c r="AK6733" i="3"/>
  <c r="AJ6733" i="3"/>
  <c r="AI6733" i="3"/>
  <c r="AH6733" i="3"/>
  <c r="AQ6732" i="3"/>
  <c r="AP6732" i="3"/>
  <c r="AO6732" i="3"/>
  <c r="AN6732" i="3"/>
  <c r="AM6732" i="3"/>
  <c r="AL6732" i="3"/>
  <c r="AK6732" i="3"/>
  <c r="AJ6732" i="3"/>
  <c r="AI6732" i="3"/>
  <c r="AH6732" i="3"/>
  <c r="AQ6731" i="3"/>
  <c r="AP6731" i="3"/>
  <c r="AO6731" i="3"/>
  <c r="AN6731" i="3"/>
  <c r="AM6731" i="3"/>
  <c r="AL6731" i="3"/>
  <c r="AK6731" i="3"/>
  <c r="AJ6731" i="3"/>
  <c r="AI6731" i="3"/>
  <c r="AH6731" i="3"/>
  <c r="AQ6730" i="3"/>
  <c r="AP6730" i="3"/>
  <c r="AO6730" i="3"/>
  <c r="AN6730" i="3"/>
  <c r="AM6730" i="3"/>
  <c r="AL6730" i="3"/>
  <c r="AK6730" i="3"/>
  <c r="AJ6730" i="3"/>
  <c r="AI6730" i="3"/>
  <c r="AH6730" i="3"/>
  <c r="AQ6729" i="3"/>
  <c r="AP6729" i="3"/>
  <c r="AO6729" i="3"/>
  <c r="AN6729" i="3"/>
  <c r="AM6729" i="3"/>
  <c r="AL6729" i="3"/>
  <c r="AK6729" i="3"/>
  <c r="AJ6729" i="3"/>
  <c r="AI6729" i="3"/>
  <c r="AH6729" i="3"/>
  <c r="AQ6728" i="3"/>
  <c r="AP6728" i="3"/>
  <c r="AO6728" i="3"/>
  <c r="AN6728" i="3"/>
  <c r="AM6728" i="3"/>
  <c r="AL6728" i="3"/>
  <c r="AK6728" i="3"/>
  <c r="AJ6728" i="3"/>
  <c r="AI6728" i="3"/>
  <c r="AH6728" i="3"/>
  <c r="AQ6727" i="3"/>
  <c r="AP6727" i="3"/>
  <c r="AO6727" i="3"/>
  <c r="AN6727" i="3"/>
  <c r="AM6727" i="3"/>
  <c r="AL6727" i="3"/>
  <c r="AK6727" i="3"/>
  <c r="AJ6727" i="3"/>
  <c r="AI6727" i="3"/>
  <c r="AH6727" i="3"/>
  <c r="AQ6726" i="3"/>
  <c r="AP6726" i="3"/>
  <c r="AO6726" i="3"/>
  <c r="AN6726" i="3"/>
  <c r="AM6726" i="3"/>
  <c r="AL6726" i="3"/>
  <c r="AK6726" i="3"/>
  <c r="AJ6726" i="3"/>
  <c r="AI6726" i="3"/>
  <c r="AH6726" i="3"/>
  <c r="AQ6725" i="3"/>
  <c r="AP6725" i="3"/>
  <c r="AO6725" i="3"/>
  <c r="AN6725" i="3"/>
  <c r="AM6725" i="3"/>
  <c r="AL6725" i="3"/>
  <c r="AK6725" i="3"/>
  <c r="AJ6725" i="3"/>
  <c r="AI6725" i="3"/>
  <c r="AH6725" i="3"/>
  <c r="AQ6724" i="3"/>
  <c r="AP6724" i="3"/>
  <c r="AO6724" i="3"/>
  <c r="AN6724" i="3"/>
  <c r="AM6724" i="3"/>
  <c r="AL6724" i="3"/>
  <c r="AK6724" i="3"/>
  <c r="AJ6724" i="3"/>
  <c r="AI6724" i="3"/>
  <c r="AH6724" i="3"/>
  <c r="AQ6723" i="3"/>
  <c r="AP6723" i="3"/>
  <c r="AO6723" i="3"/>
  <c r="AN6723" i="3"/>
  <c r="AM6723" i="3"/>
  <c r="AL6723" i="3"/>
  <c r="AK6723" i="3"/>
  <c r="AJ6723" i="3"/>
  <c r="AI6723" i="3"/>
  <c r="AH6723" i="3"/>
  <c r="AQ6722" i="3"/>
  <c r="AP6722" i="3"/>
  <c r="AO6722" i="3"/>
  <c r="AN6722" i="3"/>
  <c r="AM6722" i="3"/>
  <c r="AL6722" i="3"/>
  <c r="AK6722" i="3"/>
  <c r="AJ6722" i="3"/>
  <c r="AI6722" i="3"/>
  <c r="AH6722" i="3"/>
  <c r="AQ6721" i="3"/>
  <c r="AP6721" i="3"/>
  <c r="AO6721" i="3"/>
  <c r="AN6721" i="3"/>
  <c r="AM6721" i="3"/>
  <c r="AL6721" i="3"/>
  <c r="AK6721" i="3"/>
  <c r="AJ6721" i="3"/>
  <c r="AI6721" i="3"/>
  <c r="AH6721" i="3"/>
  <c r="AQ6720" i="3"/>
  <c r="AP6720" i="3"/>
  <c r="AO6720" i="3"/>
  <c r="AN6720" i="3"/>
  <c r="AM6720" i="3"/>
  <c r="AL6720" i="3"/>
  <c r="AK6720" i="3"/>
  <c r="AJ6720" i="3"/>
  <c r="AI6720" i="3"/>
  <c r="AH6720" i="3"/>
  <c r="AQ6719" i="3"/>
  <c r="AP6719" i="3"/>
  <c r="AO6719" i="3"/>
  <c r="AN6719" i="3"/>
  <c r="AM6719" i="3"/>
  <c r="AL6719" i="3"/>
  <c r="AK6719" i="3"/>
  <c r="AJ6719" i="3"/>
  <c r="AI6719" i="3"/>
  <c r="AH6719" i="3"/>
  <c r="AQ6718" i="3"/>
  <c r="AP6718" i="3"/>
  <c r="AO6718" i="3"/>
  <c r="AN6718" i="3"/>
  <c r="AM6718" i="3"/>
  <c r="AL6718" i="3"/>
  <c r="AK6718" i="3"/>
  <c r="AJ6718" i="3"/>
  <c r="AI6718" i="3"/>
  <c r="AH6718" i="3"/>
  <c r="AQ6717" i="3"/>
  <c r="AP6717" i="3"/>
  <c r="AO6717" i="3"/>
  <c r="AN6717" i="3"/>
  <c r="AM6717" i="3"/>
  <c r="AL6717" i="3"/>
  <c r="AK6717" i="3"/>
  <c r="AJ6717" i="3"/>
  <c r="AI6717" i="3"/>
  <c r="AH6717" i="3"/>
  <c r="AQ6716" i="3"/>
  <c r="AP6716" i="3"/>
  <c r="AO6716" i="3"/>
  <c r="AN6716" i="3"/>
  <c r="AM6716" i="3"/>
  <c r="AL6716" i="3"/>
  <c r="AK6716" i="3"/>
  <c r="AJ6716" i="3"/>
  <c r="AI6716" i="3"/>
  <c r="AH6716" i="3"/>
  <c r="AQ6715" i="3"/>
  <c r="AP6715" i="3"/>
  <c r="AO6715" i="3"/>
  <c r="AN6715" i="3"/>
  <c r="AM6715" i="3"/>
  <c r="AL6715" i="3"/>
  <c r="AK6715" i="3"/>
  <c r="AJ6715" i="3"/>
  <c r="AI6715" i="3"/>
  <c r="AH6715" i="3"/>
  <c r="AQ6714" i="3"/>
  <c r="AP6714" i="3"/>
  <c r="AO6714" i="3"/>
  <c r="AN6714" i="3"/>
  <c r="AM6714" i="3"/>
  <c r="AL6714" i="3"/>
  <c r="AK6714" i="3"/>
  <c r="AJ6714" i="3"/>
  <c r="AI6714" i="3"/>
  <c r="AH6714" i="3"/>
  <c r="AQ6713" i="3"/>
  <c r="AP6713" i="3"/>
  <c r="AO6713" i="3"/>
  <c r="AN6713" i="3"/>
  <c r="AM6713" i="3"/>
  <c r="AL6713" i="3"/>
  <c r="AK6713" i="3"/>
  <c r="AJ6713" i="3"/>
  <c r="AI6713" i="3"/>
  <c r="AH6713" i="3"/>
  <c r="AQ6712" i="3"/>
  <c r="AP6712" i="3"/>
  <c r="AO6712" i="3"/>
  <c r="AN6712" i="3"/>
  <c r="AM6712" i="3"/>
  <c r="AL6712" i="3"/>
  <c r="AK6712" i="3"/>
  <c r="AJ6712" i="3"/>
  <c r="AI6712" i="3"/>
  <c r="AH6712" i="3"/>
  <c r="AQ6711" i="3"/>
  <c r="AP6711" i="3"/>
  <c r="AO6711" i="3"/>
  <c r="AN6711" i="3"/>
  <c r="AM6711" i="3"/>
  <c r="AL6711" i="3"/>
  <c r="AK6711" i="3"/>
  <c r="AJ6711" i="3"/>
  <c r="AI6711" i="3"/>
  <c r="AH6711" i="3"/>
  <c r="AQ6710" i="3"/>
  <c r="AP6710" i="3"/>
  <c r="AO6710" i="3"/>
  <c r="AN6710" i="3"/>
  <c r="AM6710" i="3"/>
  <c r="AL6710" i="3"/>
  <c r="AK6710" i="3"/>
  <c r="AJ6710" i="3"/>
  <c r="AI6710" i="3"/>
  <c r="AH6710" i="3"/>
  <c r="AQ6709" i="3"/>
  <c r="AP6709" i="3"/>
  <c r="AO6709" i="3"/>
  <c r="AN6709" i="3"/>
  <c r="AM6709" i="3"/>
  <c r="AL6709" i="3"/>
  <c r="AK6709" i="3"/>
  <c r="AJ6709" i="3"/>
  <c r="AI6709" i="3"/>
  <c r="AH6709" i="3"/>
  <c r="AQ6708" i="3"/>
  <c r="AP6708" i="3"/>
  <c r="AO6708" i="3"/>
  <c r="AN6708" i="3"/>
  <c r="AM6708" i="3"/>
  <c r="AL6708" i="3"/>
  <c r="AK6708" i="3"/>
  <c r="AJ6708" i="3"/>
  <c r="AI6708" i="3"/>
  <c r="AH6708" i="3"/>
  <c r="AQ6707" i="3"/>
  <c r="AP6707" i="3"/>
  <c r="AO6707" i="3"/>
  <c r="AN6707" i="3"/>
  <c r="AM6707" i="3"/>
  <c r="AL6707" i="3"/>
  <c r="AK6707" i="3"/>
  <c r="AJ6707" i="3"/>
  <c r="AI6707" i="3"/>
  <c r="AH6707" i="3"/>
  <c r="AQ6706" i="3"/>
  <c r="AP6706" i="3"/>
  <c r="AO6706" i="3"/>
  <c r="AN6706" i="3"/>
  <c r="AM6706" i="3"/>
  <c r="AL6706" i="3"/>
  <c r="AK6706" i="3"/>
  <c r="AJ6706" i="3"/>
  <c r="AI6706" i="3"/>
  <c r="AH6706" i="3"/>
  <c r="AQ6705" i="3"/>
  <c r="AP6705" i="3"/>
  <c r="AO6705" i="3"/>
  <c r="AN6705" i="3"/>
  <c r="AM6705" i="3"/>
  <c r="AL6705" i="3"/>
  <c r="AK6705" i="3"/>
  <c r="AJ6705" i="3"/>
  <c r="AI6705" i="3"/>
  <c r="AH6705" i="3"/>
  <c r="AQ6704" i="3"/>
  <c r="AP6704" i="3"/>
  <c r="AO6704" i="3"/>
  <c r="AN6704" i="3"/>
  <c r="AM6704" i="3"/>
  <c r="AL6704" i="3"/>
  <c r="AK6704" i="3"/>
  <c r="AJ6704" i="3"/>
  <c r="AI6704" i="3"/>
  <c r="AH6704" i="3"/>
  <c r="AQ6703" i="3"/>
  <c r="AP6703" i="3"/>
  <c r="AO6703" i="3"/>
  <c r="AN6703" i="3"/>
  <c r="AM6703" i="3"/>
  <c r="AL6703" i="3"/>
  <c r="AK6703" i="3"/>
  <c r="AJ6703" i="3"/>
  <c r="AI6703" i="3"/>
  <c r="AH6703" i="3"/>
  <c r="AQ6702" i="3"/>
  <c r="AP6702" i="3"/>
  <c r="AO6702" i="3"/>
  <c r="AN6702" i="3"/>
  <c r="AM6702" i="3"/>
  <c r="AL6702" i="3"/>
  <c r="AK6702" i="3"/>
  <c r="AJ6702" i="3"/>
  <c r="AI6702" i="3"/>
  <c r="AH6702" i="3"/>
  <c r="AQ6701" i="3"/>
  <c r="AP6701" i="3"/>
  <c r="AO6701" i="3"/>
  <c r="AN6701" i="3"/>
  <c r="AM6701" i="3"/>
  <c r="AL6701" i="3"/>
  <c r="AK6701" i="3"/>
  <c r="AJ6701" i="3"/>
  <c r="AI6701" i="3"/>
  <c r="AH6701" i="3"/>
  <c r="AQ6700" i="3"/>
  <c r="AP6700" i="3"/>
  <c r="AO6700" i="3"/>
  <c r="AN6700" i="3"/>
  <c r="AM6700" i="3"/>
  <c r="AL6700" i="3"/>
  <c r="AK6700" i="3"/>
  <c r="AJ6700" i="3"/>
  <c r="AI6700" i="3"/>
  <c r="AH6700" i="3"/>
  <c r="AQ6699" i="3"/>
  <c r="AP6699" i="3"/>
  <c r="AO6699" i="3"/>
  <c r="AN6699" i="3"/>
  <c r="AM6699" i="3"/>
  <c r="AL6699" i="3"/>
  <c r="AK6699" i="3"/>
  <c r="AJ6699" i="3"/>
  <c r="AI6699" i="3"/>
  <c r="AH6699" i="3"/>
  <c r="AQ6698" i="3"/>
  <c r="AP6698" i="3"/>
  <c r="AO6698" i="3"/>
  <c r="AN6698" i="3"/>
  <c r="AM6698" i="3"/>
  <c r="AL6698" i="3"/>
  <c r="AK6698" i="3"/>
  <c r="AJ6698" i="3"/>
  <c r="AI6698" i="3"/>
  <c r="AH6698" i="3"/>
  <c r="AQ6697" i="3"/>
  <c r="AP6697" i="3"/>
  <c r="AO6697" i="3"/>
  <c r="AN6697" i="3"/>
  <c r="AM6697" i="3"/>
  <c r="AL6697" i="3"/>
  <c r="AK6697" i="3"/>
  <c r="AJ6697" i="3"/>
  <c r="AI6697" i="3"/>
  <c r="AH6697" i="3"/>
  <c r="AQ6696" i="3"/>
  <c r="AP6696" i="3"/>
  <c r="AO6696" i="3"/>
  <c r="AN6696" i="3"/>
  <c r="AM6696" i="3"/>
  <c r="AL6696" i="3"/>
  <c r="AK6696" i="3"/>
  <c r="AJ6696" i="3"/>
  <c r="AI6696" i="3"/>
  <c r="AH6696" i="3"/>
  <c r="AQ6695" i="3"/>
  <c r="AP6695" i="3"/>
  <c r="AO6695" i="3"/>
  <c r="AN6695" i="3"/>
  <c r="AM6695" i="3"/>
  <c r="AL6695" i="3"/>
  <c r="AK6695" i="3"/>
  <c r="AJ6695" i="3"/>
  <c r="AI6695" i="3"/>
  <c r="AH6695" i="3"/>
  <c r="AQ6694" i="3"/>
  <c r="AP6694" i="3"/>
  <c r="AO6694" i="3"/>
  <c r="AN6694" i="3"/>
  <c r="AM6694" i="3"/>
  <c r="AL6694" i="3"/>
  <c r="AK6694" i="3"/>
  <c r="AJ6694" i="3"/>
  <c r="AI6694" i="3"/>
  <c r="AH6694" i="3"/>
  <c r="AQ6693" i="3"/>
  <c r="AP6693" i="3"/>
  <c r="AO6693" i="3"/>
  <c r="AN6693" i="3"/>
  <c r="AM6693" i="3"/>
  <c r="AL6693" i="3"/>
  <c r="AK6693" i="3"/>
  <c r="AJ6693" i="3"/>
  <c r="AI6693" i="3"/>
  <c r="AH6693" i="3"/>
  <c r="AQ6692" i="3"/>
  <c r="AP6692" i="3"/>
  <c r="AO6692" i="3"/>
  <c r="AN6692" i="3"/>
  <c r="AM6692" i="3"/>
  <c r="AL6692" i="3"/>
  <c r="AK6692" i="3"/>
  <c r="AJ6692" i="3"/>
  <c r="AI6692" i="3"/>
  <c r="AH6692" i="3"/>
  <c r="AQ6691" i="3"/>
  <c r="AP6691" i="3"/>
  <c r="AO6691" i="3"/>
  <c r="AN6691" i="3"/>
  <c r="AM6691" i="3"/>
  <c r="AL6691" i="3"/>
  <c r="AK6691" i="3"/>
  <c r="AJ6691" i="3"/>
  <c r="AI6691" i="3"/>
  <c r="AH6691" i="3"/>
  <c r="AQ6690" i="3"/>
  <c r="AP6690" i="3"/>
  <c r="AO6690" i="3"/>
  <c r="AN6690" i="3"/>
  <c r="AM6690" i="3"/>
  <c r="AL6690" i="3"/>
  <c r="AK6690" i="3"/>
  <c r="AJ6690" i="3"/>
  <c r="AI6690" i="3"/>
  <c r="AH6690" i="3"/>
  <c r="AQ6689" i="3"/>
  <c r="AP6689" i="3"/>
  <c r="AO6689" i="3"/>
  <c r="AN6689" i="3"/>
  <c r="AM6689" i="3"/>
  <c r="AL6689" i="3"/>
  <c r="AK6689" i="3"/>
  <c r="AJ6689" i="3"/>
  <c r="AI6689" i="3"/>
  <c r="AH6689" i="3"/>
  <c r="AQ6688" i="3"/>
  <c r="AP6688" i="3"/>
  <c r="AO6688" i="3"/>
  <c r="AN6688" i="3"/>
  <c r="AM6688" i="3"/>
  <c r="AL6688" i="3"/>
  <c r="AK6688" i="3"/>
  <c r="AJ6688" i="3"/>
  <c r="AI6688" i="3"/>
  <c r="AH6688" i="3"/>
  <c r="AQ6687" i="3"/>
  <c r="AP6687" i="3"/>
  <c r="AO6687" i="3"/>
  <c r="AN6687" i="3"/>
  <c r="AM6687" i="3"/>
  <c r="AL6687" i="3"/>
  <c r="AK6687" i="3"/>
  <c r="AJ6687" i="3"/>
  <c r="AI6687" i="3"/>
  <c r="AH6687" i="3"/>
  <c r="AQ6686" i="3"/>
  <c r="AP6686" i="3"/>
  <c r="AO6686" i="3"/>
  <c r="AN6686" i="3"/>
  <c r="AM6686" i="3"/>
  <c r="AL6686" i="3"/>
  <c r="AK6686" i="3"/>
  <c r="AJ6686" i="3"/>
  <c r="AI6686" i="3"/>
  <c r="AH6686" i="3"/>
  <c r="AQ6685" i="3"/>
  <c r="AP6685" i="3"/>
  <c r="AO6685" i="3"/>
  <c r="AN6685" i="3"/>
  <c r="AM6685" i="3"/>
  <c r="AL6685" i="3"/>
  <c r="AK6685" i="3"/>
  <c r="AJ6685" i="3"/>
  <c r="AI6685" i="3"/>
  <c r="AH6685" i="3"/>
  <c r="AQ6684" i="3"/>
  <c r="AP6684" i="3"/>
  <c r="AO6684" i="3"/>
  <c r="AN6684" i="3"/>
  <c r="AM6684" i="3"/>
  <c r="AL6684" i="3"/>
  <c r="AK6684" i="3"/>
  <c r="AJ6684" i="3"/>
  <c r="AI6684" i="3"/>
  <c r="AH6684" i="3"/>
  <c r="AQ6683" i="3"/>
  <c r="AP6683" i="3"/>
  <c r="AO6683" i="3"/>
  <c r="AN6683" i="3"/>
  <c r="AM6683" i="3"/>
  <c r="AL6683" i="3"/>
  <c r="AK6683" i="3"/>
  <c r="AJ6683" i="3"/>
  <c r="AI6683" i="3"/>
  <c r="AH6683" i="3"/>
  <c r="AQ6682" i="3"/>
  <c r="AP6682" i="3"/>
  <c r="AO6682" i="3"/>
  <c r="AN6682" i="3"/>
  <c r="AM6682" i="3"/>
  <c r="AL6682" i="3"/>
  <c r="AK6682" i="3"/>
  <c r="AJ6682" i="3"/>
  <c r="AI6682" i="3"/>
  <c r="AH6682" i="3"/>
  <c r="AQ6681" i="3"/>
  <c r="AP6681" i="3"/>
  <c r="AO6681" i="3"/>
  <c r="AN6681" i="3"/>
  <c r="AM6681" i="3"/>
  <c r="AL6681" i="3"/>
  <c r="AK6681" i="3"/>
  <c r="AJ6681" i="3"/>
  <c r="AI6681" i="3"/>
  <c r="AH6681" i="3"/>
  <c r="AQ6680" i="3"/>
  <c r="AP6680" i="3"/>
  <c r="AO6680" i="3"/>
  <c r="AN6680" i="3"/>
  <c r="AM6680" i="3"/>
  <c r="AL6680" i="3"/>
  <c r="AK6680" i="3"/>
  <c r="AJ6680" i="3"/>
  <c r="AI6680" i="3"/>
  <c r="AH6680" i="3"/>
  <c r="AQ6679" i="3"/>
  <c r="AP6679" i="3"/>
  <c r="AO6679" i="3"/>
  <c r="AN6679" i="3"/>
  <c r="AM6679" i="3"/>
  <c r="AL6679" i="3"/>
  <c r="AK6679" i="3"/>
  <c r="AJ6679" i="3"/>
  <c r="AI6679" i="3"/>
  <c r="AH6679" i="3"/>
  <c r="AQ6678" i="3"/>
  <c r="AP6678" i="3"/>
  <c r="AO6678" i="3"/>
  <c r="AN6678" i="3"/>
  <c r="AM6678" i="3"/>
  <c r="AL6678" i="3"/>
  <c r="AK6678" i="3"/>
  <c r="AJ6678" i="3"/>
  <c r="AI6678" i="3"/>
  <c r="AH6678" i="3"/>
  <c r="AQ6677" i="3"/>
  <c r="AP6677" i="3"/>
  <c r="AO6677" i="3"/>
  <c r="AN6677" i="3"/>
  <c r="AM6677" i="3"/>
  <c r="AL6677" i="3"/>
  <c r="AK6677" i="3"/>
  <c r="AJ6677" i="3"/>
  <c r="AI6677" i="3"/>
  <c r="AH6677" i="3"/>
  <c r="AQ6676" i="3"/>
  <c r="AP6676" i="3"/>
  <c r="AO6676" i="3"/>
  <c r="AN6676" i="3"/>
  <c r="AM6676" i="3"/>
  <c r="AL6676" i="3"/>
  <c r="AK6676" i="3"/>
  <c r="AJ6676" i="3"/>
  <c r="AI6676" i="3"/>
  <c r="AH6676" i="3"/>
  <c r="AQ6675" i="3"/>
  <c r="AP6675" i="3"/>
  <c r="AO6675" i="3"/>
  <c r="AN6675" i="3"/>
  <c r="AM6675" i="3"/>
  <c r="AL6675" i="3"/>
  <c r="AK6675" i="3"/>
  <c r="AJ6675" i="3"/>
  <c r="AI6675" i="3"/>
  <c r="AH6675" i="3"/>
  <c r="AQ6674" i="3"/>
  <c r="AP6674" i="3"/>
  <c r="AO6674" i="3"/>
  <c r="AN6674" i="3"/>
  <c r="AM6674" i="3"/>
  <c r="AL6674" i="3"/>
  <c r="AK6674" i="3"/>
  <c r="AJ6674" i="3"/>
  <c r="AI6674" i="3"/>
  <c r="AH6674" i="3"/>
  <c r="AQ6673" i="3"/>
  <c r="AP6673" i="3"/>
  <c r="AO6673" i="3"/>
  <c r="AN6673" i="3"/>
  <c r="AM6673" i="3"/>
  <c r="AL6673" i="3"/>
  <c r="AK6673" i="3"/>
  <c r="AJ6673" i="3"/>
  <c r="AI6673" i="3"/>
  <c r="AH6673" i="3"/>
  <c r="AQ6672" i="3"/>
  <c r="AP6672" i="3"/>
  <c r="AO6672" i="3"/>
  <c r="AN6672" i="3"/>
  <c r="AM6672" i="3"/>
  <c r="AL6672" i="3"/>
  <c r="AK6672" i="3"/>
  <c r="AJ6672" i="3"/>
  <c r="AI6672" i="3"/>
  <c r="AH6672" i="3"/>
  <c r="AQ6671" i="3"/>
  <c r="AP6671" i="3"/>
  <c r="AO6671" i="3"/>
  <c r="AN6671" i="3"/>
  <c r="AM6671" i="3"/>
  <c r="AL6671" i="3"/>
  <c r="AK6671" i="3"/>
  <c r="AJ6671" i="3"/>
  <c r="AI6671" i="3"/>
  <c r="AH6671" i="3"/>
  <c r="AQ6670" i="3"/>
  <c r="AP6670" i="3"/>
  <c r="AO6670" i="3"/>
  <c r="AN6670" i="3"/>
  <c r="AM6670" i="3"/>
  <c r="AL6670" i="3"/>
  <c r="AK6670" i="3"/>
  <c r="AJ6670" i="3"/>
  <c r="AI6670" i="3"/>
  <c r="AH6670" i="3"/>
  <c r="AQ6669" i="3"/>
  <c r="AP6669" i="3"/>
  <c r="AO6669" i="3"/>
  <c r="AN6669" i="3"/>
  <c r="AM6669" i="3"/>
  <c r="AL6669" i="3"/>
  <c r="AK6669" i="3"/>
  <c r="AJ6669" i="3"/>
  <c r="AI6669" i="3"/>
  <c r="AH6669" i="3"/>
  <c r="AQ6668" i="3"/>
  <c r="AP6668" i="3"/>
  <c r="AO6668" i="3"/>
  <c r="AN6668" i="3"/>
  <c r="AM6668" i="3"/>
  <c r="AL6668" i="3"/>
  <c r="AK6668" i="3"/>
  <c r="AJ6668" i="3"/>
  <c r="AI6668" i="3"/>
  <c r="AH6668" i="3"/>
  <c r="AQ6667" i="3"/>
  <c r="AP6667" i="3"/>
  <c r="AO6667" i="3"/>
  <c r="AN6667" i="3"/>
  <c r="AM6667" i="3"/>
  <c r="AL6667" i="3"/>
  <c r="AK6667" i="3"/>
  <c r="AJ6667" i="3"/>
  <c r="AI6667" i="3"/>
  <c r="AH6667" i="3"/>
  <c r="AQ6666" i="3"/>
  <c r="AP6666" i="3"/>
  <c r="AO6666" i="3"/>
  <c r="AN6666" i="3"/>
  <c r="AM6666" i="3"/>
  <c r="AL6666" i="3"/>
  <c r="AK6666" i="3"/>
  <c r="AJ6666" i="3"/>
  <c r="AI6666" i="3"/>
  <c r="AH6666" i="3"/>
  <c r="AQ6665" i="3"/>
  <c r="AP6665" i="3"/>
  <c r="AO6665" i="3"/>
  <c r="AN6665" i="3"/>
  <c r="AM6665" i="3"/>
  <c r="AL6665" i="3"/>
  <c r="AK6665" i="3"/>
  <c r="AJ6665" i="3"/>
  <c r="AI6665" i="3"/>
  <c r="AH6665" i="3"/>
  <c r="AQ6664" i="3"/>
  <c r="AP6664" i="3"/>
  <c r="AO6664" i="3"/>
  <c r="AN6664" i="3"/>
  <c r="AM6664" i="3"/>
  <c r="AL6664" i="3"/>
  <c r="AK6664" i="3"/>
  <c r="AJ6664" i="3"/>
  <c r="AI6664" i="3"/>
  <c r="AH6664" i="3"/>
  <c r="AQ6663" i="3"/>
  <c r="AP6663" i="3"/>
  <c r="AO6663" i="3"/>
  <c r="AN6663" i="3"/>
  <c r="AM6663" i="3"/>
  <c r="AL6663" i="3"/>
  <c r="AK6663" i="3"/>
  <c r="AJ6663" i="3"/>
  <c r="AI6663" i="3"/>
  <c r="AH6663" i="3"/>
  <c r="AQ6662" i="3"/>
  <c r="AP6662" i="3"/>
  <c r="AO6662" i="3"/>
  <c r="AN6662" i="3"/>
  <c r="AM6662" i="3"/>
  <c r="AL6662" i="3"/>
  <c r="AK6662" i="3"/>
  <c r="AJ6662" i="3"/>
  <c r="AI6662" i="3"/>
  <c r="AH6662" i="3"/>
  <c r="AQ6661" i="3"/>
  <c r="AP6661" i="3"/>
  <c r="AO6661" i="3"/>
  <c r="AN6661" i="3"/>
  <c r="AM6661" i="3"/>
  <c r="AL6661" i="3"/>
  <c r="AK6661" i="3"/>
  <c r="AJ6661" i="3"/>
  <c r="AI6661" i="3"/>
  <c r="AH6661" i="3"/>
  <c r="AQ6660" i="3"/>
  <c r="AP6660" i="3"/>
  <c r="AO6660" i="3"/>
  <c r="AN6660" i="3"/>
  <c r="AM6660" i="3"/>
  <c r="AL6660" i="3"/>
  <c r="AK6660" i="3"/>
  <c r="AJ6660" i="3"/>
  <c r="AI6660" i="3"/>
  <c r="AH6660" i="3"/>
  <c r="AQ6659" i="3"/>
  <c r="AP6659" i="3"/>
  <c r="AO6659" i="3"/>
  <c r="AN6659" i="3"/>
  <c r="AM6659" i="3"/>
  <c r="AL6659" i="3"/>
  <c r="AK6659" i="3"/>
  <c r="AJ6659" i="3"/>
  <c r="AI6659" i="3"/>
  <c r="AH6659" i="3"/>
  <c r="AQ6658" i="3"/>
  <c r="AP6658" i="3"/>
  <c r="AO6658" i="3"/>
  <c r="AN6658" i="3"/>
  <c r="AM6658" i="3"/>
  <c r="AL6658" i="3"/>
  <c r="AK6658" i="3"/>
  <c r="AJ6658" i="3"/>
  <c r="AI6658" i="3"/>
  <c r="AH6658" i="3"/>
  <c r="AQ6657" i="3"/>
  <c r="AP6657" i="3"/>
  <c r="AO6657" i="3"/>
  <c r="AN6657" i="3"/>
  <c r="AM6657" i="3"/>
  <c r="AL6657" i="3"/>
  <c r="AK6657" i="3"/>
  <c r="AJ6657" i="3"/>
  <c r="AI6657" i="3"/>
  <c r="AH6657" i="3"/>
  <c r="AQ6656" i="3"/>
  <c r="AP6656" i="3"/>
  <c r="AO6656" i="3"/>
  <c r="AN6656" i="3"/>
  <c r="AM6656" i="3"/>
  <c r="AL6656" i="3"/>
  <c r="AK6656" i="3"/>
  <c r="AJ6656" i="3"/>
  <c r="AI6656" i="3"/>
  <c r="AH6656" i="3"/>
  <c r="AQ6655" i="3"/>
  <c r="AP6655" i="3"/>
  <c r="AO6655" i="3"/>
  <c r="AN6655" i="3"/>
  <c r="AM6655" i="3"/>
  <c r="AL6655" i="3"/>
  <c r="AK6655" i="3"/>
  <c r="AJ6655" i="3"/>
  <c r="AI6655" i="3"/>
  <c r="AH6655" i="3"/>
  <c r="AQ6654" i="3"/>
  <c r="AP6654" i="3"/>
  <c r="AO6654" i="3"/>
  <c r="AN6654" i="3"/>
  <c r="AM6654" i="3"/>
  <c r="AL6654" i="3"/>
  <c r="AK6654" i="3"/>
  <c r="AJ6654" i="3"/>
  <c r="AI6654" i="3"/>
  <c r="AH6654" i="3"/>
  <c r="AQ6653" i="3"/>
  <c r="AP6653" i="3"/>
  <c r="AO6653" i="3"/>
  <c r="AN6653" i="3"/>
  <c r="AM6653" i="3"/>
  <c r="AL6653" i="3"/>
  <c r="AK6653" i="3"/>
  <c r="AJ6653" i="3"/>
  <c r="AI6653" i="3"/>
  <c r="AH6653" i="3"/>
  <c r="AQ6652" i="3"/>
  <c r="AP6652" i="3"/>
  <c r="AO6652" i="3"/>
  <c r="AN6652" i="3"/>
  <c r="AM6652" i="3"/>
  <c r="AL6652" i="3"/>
  <c r="AK6652" i="3"/>
  <c r="AJ6652" i="3"/>
  <c r="AI6652" i="3"/>
  <c r="AH6652" i="3"/>
  <c r="AQ6651" i="3"/>
  <c r="AP6651" i="3"/>
  <c r="AO6651" i="3"/>
  <c r="AN6651" i="3"/>
  <c r="AM6651" i="3"/>
  <c r="AL6651" i="3"/>
  <c r="AK6651" i="3"/>
  <c r="AJ6651" i="3"/>
  <c r="AI6651" i="3"/>
  <c r="AH6651" i="3"/>
  <c r="AQ6650" i="3"/>
  <c r="AP6650" i="3"/>
  <c r="AO6650" i="3"/>
  <c r="AN6650" i="3"/>
  <c r="AM6650" i="3"/>
  <c r="AL6650" i="3"/>
  <c r="AK6650" i="3"/>
  <c r="AJ6650" i="3"/>
  <c r="AI6650" i="3"/>
  <c r="AH6650" i="3"/>
  <c r="AQ6649" i="3"/>
  <c r="AP6649" i="3"/>
  <c r="AO6649" i="3"/>
  <c r="AN6649" i="3"/>
  <c r="AM6649" i="3"/>
  <c r="AL6649" i="3"/>
  <c r="AK6649" i="3"/>
  <c r="AJ6649" i="3"/>
  <c r="AI6649" i="3"/>
  <c r="AH6649" i="3"/>
  <c r="AQ6648" i="3"/>
  <c r="AP6648" i="3"/>
  <c r="AO6648" i="3"/>
  <c r="AN6648" i="3"/>
  <c r="AM6648" i="3"/>
  <c r="AL6648" i="3"/>
  <c r="AK6648" i="3"/>
  <c r="AJ6648" i="3"/>
  <c r="AI6648" i="3"/>
  <c r="AH6648" i="3"/>
  <c r="AQ6647" i="3"/>
  <c r="AP6647" i="3"/>
  <c r="AO6647" i="3"/>
  <c r="AN6647" i="3"/>
  <c r="AM6647" i="3"/>
  <c r="AL6647" i="3"/>
  <c r="AK6647" i="3"/>
  <c r="AJ6647" i="3"/>
  <c r="AI6647" i="3"/>
  <c r="AH6647" i="3"/>
  <c r="AQ6646" i="3"/>
  <c r="AP6646" i="3"/>
  <c r="AO6646" i="3"/>
  <c r="AN6646" i="3"/>
  <c r="AM6646" i="3"/>
  <c r="AL6646" i="3"/>
  <c r="AK6646" i="3"/>
  <c r="AJ6646" i="3"/>
  <c r="AI6646" i="3"/>
  <c r="AH6646" i="3"/>
  <c r="AQ6645" i="3"/>
  <c r="AP6645" i="3"/>
  <c r="AO6645" i="3"/>
  <c r="AN6645" i="3"/>
  <c r="AM6645" i="3"/>
  <c r="AL6645" i="3"/>
  <c r="AK6645" i="3"/>
  <c r="AJ6645" i="3"/>
  <c r="AI6645" i="3"/>
  <c r="AH6645" i="3"/>
  <c r="AQ6644" i="3"/>
  <c r="AP6644" i="3"/>
  <c r="AO6644" i="3"/>
  <c r="AN6644" i="3"/>
  <c r="AM6644" i="3"/>
  <c r="AL6644" i="3"/>
  <c r="AK6644" i="3"/>
  <c r="AJ6644" i="3"/>
  <c r="AI6644" i="3"/>
  <c r="AH6644" i="3"/>
  <c r="AQ6643" i="3"/>
  <c r="AP6643" i="3"/>
  <c r="AO6643" i="3"/>
  <c r="AN6643" i="3"/>
  <c r="AM6643" i="3"/>
  <c r="AL6643" i="3"/>
  <c r="AK6643" i="3"/>
  <c r="AJ6643" i="3"/>
  <c r="AI6643" i="3"/>
  <c r="AH6643" i="3"/>
  <c r="AQ6642" i="3"/>
  <c r="AP6642" i="3"/>
  <c r="AO6642" i="3"/>
  <c r="AN6642" i="3"/>
  <c r="AM6642" i="3"/>
  <c r="AL6642" i="3"/>
  <c r="AK6642" i="3"/>
  <c r="AJ6642" i="3"/>
  <c r="AI6642" i="3"/>
  <c r="AH6642" i="3"/>
  <c r="AQ6641" i="3"/>
  <c r="AP6641" i="3"/>
  <c r="AO6641" i="3"/>
  <c r="AN6641" i="3"/>
  <c r="AM6641" i="3"/>
  <c r="AL6641" i="3"/>
  <c r="AK6641" i="3"/>
  <c r="AJ6641" i="3"/>
  <c r="AI6641" i="3"/>
  <c r="AH6641" i="3"/>
  <c r="AQ6640" i="3"/>
  <c r="AP6640" i="3"/>
  <c r="AO6640" i="3"/>
  <c r="AN6640" i="3"/>
  <c r="AM6640" i="3"/>
  <c r="AL6640" i="3"/>
  <c r="AK6640" i="3"/>
  <c r="AJ6640" i="3"/>
  <c r="AI6640" i="3"/>
  <c r="AH6640" i="3"/>
  <c r="AQ6639" i="3"/>
  <c r="AP6639" i="3"/>
  <c r="AO6639" i="3"/>
  <c r="AN6639" i="3"/>
  <c r="AM6639" i="3"/>
  <c r="AL6639" i="3"/>
  <c r="AK6639" i="3"/>
  <c r="AJ6639" i="3"/>
  <c r="AI6639" i="3"/>
  <c r="AH6639" i="3"/>
  <c r="AQ6638" i="3"/>
  <c r="AP6638" i="3"/>
  <c r="AO6638" i="3"/>
  <c r="AN6638" i="3"/>
  <c r="AM6638" i="3"/>
  <c r="AL6638" i="3"/>
  <c r="AK6638" i="3"/>
  <c r="AJ6638" i="3"/>
  <c r="AI6638" i="3"/>
  <c r="AH6638" i="3"/>
  <c r="AQ6637" i="3"/>
  <c r="AP6637" i="3"/>
  <c r="AO6637" i="3"/>
  <c r="AN6637" i="3"/>
  <c r="AM6637" i="3"/>
  <c r="AL6637" i="3"/>
  <c r="AK6637" i="3"/>
  <c r="AJ6637" i="3"/>
  <c r="AI6637" i="3"/>
  <c r="AH6637" i="3"/>
  <c r="AQ6636" i="3"/>
  <c r="AP6636" i="3"/>
  <c r="AO6636" i="3"/>
  <c r="AN6636" i="3"/>
  <c r="AM6636" i="3"/>
  <c r="AL6636" i="3"/>
  <c r="AK6636" i="3"/>
  <c r="AJ6636" i="3"/>
  <c r="AI6636" i="3"/>
  <c r="AH6636" i="3"/>
  <c r="AQ6635" i="3"/>
  <c r="AP6635" i="3"/>
  <c r="AO6635" i="3"/>
  <c r="AN6635" i="3"/>
  <c r="AM6635" i="3"/>
  <c r="AL6635" i="3"/>
  <c r="AK6635" i="3"/>
  <c r="AJ6635" i="3"/>
  <c r="AI6635" i="3"/>
  <c r="AH6635" i="3"/>
  <c r="AQ6634" i="3"/>
  <c r="AP6634" i="3"/>
  <c r="AO6634" i="3"/>
  <c r="AN6634" i="3"/>
  <c r="AM6634" i="3"/>
  <c r="AL6634" i="3"/>
  <c r="AK6634" i="3"/>
  <c r="AJ6634" i="3"/>
  <c r="AI6634" i="3"/>
  <c r="AH6634" i="3"/>
  <c r="AQ6633" i="3"/>
  <c r="AP6633" i="3"/>
  <c r="AO6633" i="3"/>
  <c r="AN6633" i="3"/>
  <c r="AM6633" i="3"/>
  <c r="AL6633" i="3"/>
  <c r="AK6633" i="3"/>
  <c r="AJ6633" i="3"/>
  <c r="AI6633" i="3"/>
  <c r="AH6633" i="3"/>
  <c r="AQ6632" i="3"/>
  <c r="AP6632" i="3"/>
  <c r="AO6632" i="3"/>
  <c r="AN6632" i="3"/>
  <c r="AM6632" i="3"/>
  <c r="AL6632" i="3"/>
  <c r="AK6632" i="3"/>
  <c r="AJ6632" i="3"/>
  <c r="AI6632" i="3"/>
  <c r="AH6632" i="3"/>
  <c r="AQ6631" i="3"/>
  <c r="AP6631" i="3"/>
  <c r="AO6631" i="3"/>
  <c r="AN6631" i="3"/>
  <c r="AM6631" i="3"/>
  <c r="AL6631" i="3"/>
  <c r="AK6631" i="3"/>
  <c r="AJ6631" i="3"/>
  <c r="AI6631" i="3"/>
  <c r="AH6631" i="3"/>
  <c r="AQ6630" i="3"/>
  <c r="AP6630" i="3"/>
  <c r="AO6630" i="3"/>
  <c r="AN6630" i="3"/>
  <c r="AM6630" i="3"/>
  <c r="AL6630" i="3"/>
  <c r="AK6630" i="3"/>
  <c r="AJ6630" i="3"/>
  <c r="AI6630" i="3"/>
  <c r="AH6630" i="3"/>
  <c r="AQ6629" i="3"/>
  <c r="AP6629" i="3"/>
  <c r="AO6629" i="3"/>
  <c r="AN6629" i="3"/>
  <c r="AM6629" i="3"/>
  <c r="AL6629" i="3"/>
  <c r="AK6629" i="3"/>
  <c r="AJ6629" i="3"/>
  <c r="AI6629" i="3"/>
  <c r="AH6629" i="3"/>
  <c r="AQ6628" i="3"/>
  <c r="AP6628" i="3"/>
  <c r="AO6628" i="3"/>
  <c r="AN6628" i="3"/>
  <c r="AM6628" i="3"/>
  <c r="AL6628" i="3"/>
  <c r="AK6628" i="3"/>
  <c r="AJ6628" i="3"/>
  <c r="AI6628" i="3"/>
  <c r="AH6628" i="3"/>
  <c r="AQ6627" i="3"/>
  <c r="AP6627" i="3"/>
  <c r="AO6627" i="3"/>
  <c r="AN6627" i="3"/>
  <c r="AM6627" i="3"/>
  <c r="AL6627" i="3"/>
  <c r="AK6627" i="3"/>
  <c r="AJ6627" i="3"/>
  <c r="AI6627" i="3"/>
  <c r="AH6627" i="3"/>
  <c r="AQ6626" i="3"/>
  <c r="AP6626" i="3"/>
  <c r="AO6626" i="3"/>
  <c r="AN6626" i="3"/>
  <c r="AM6626" i="3"/>
  <c r="AL6626" i="3"/>
  <c r="AK6626" i="3"/>
  <c r="AJ6626" i="3"/>
  <c r="AI6626" i="3"/>
  <c r="AH6626" i="3"/>
  <c r="AQ6625" i="3"/>
  <c r="AP6625" i="3"/>
  <c r="AO6625" i="3"/>
  <c r="AN6625" i="3"/>
  <c r="AM6625" i="3"/>
  <c r="AL6625" i="3"/>
  <c r="AK6625" i="3"/>
  <c r="AJ6625" i="3"/>
  <c r="AI6625" i="3"/>
  <c r="AH6625" i="3"/>
  <c r="AQ6624" i="3"/>
  <c r="AP6624" i="3"/>
  <c r="AO6624" i="3"/>
  <c r="AN6624" i="3"/>
  <c r="AM6624" i="3"/>
  <c r="AL6624" i="3"/>
  <c r="AK6624" i="3"/>
  <c r="AJ6624" i="3"/>
  <c r="AI6624" i="3"/>
  <c r="AH6624" i="3"/>
  <c r="AQ6623" i="3"/>
  <c r="AP6623" i="3"/>
  <c r="AO6623" i="3"/>
  <c r="AN6623" i="3"/>
  <c r="AM6623" i="3"/>
  <c r="AL6623" i="3"/>
  <c r="AK6623" i="3"/>
  <c r="AJ6623" i="3"/>
  <c r="AI6623" i="3"/>
  <c r="AH6623" i="3"/>
  <c r="AQ6622" i="3"/>
  <c r="AP6622" i="3"/>
  <c r="AO6622" i="3"/>
  <c r="AN6622" i="3"/>
  <c r="AM6622" i="3"/>
  <c r="AL6622" i="3"/>
  <c r="AK6622" i="3"/>
  <c r="AJ6622" i="3"/>
  <c r="AI6622" i="3"/>
  <c r="AH6622" i="3"/>
  <c r="AQ6621" i="3"/>
  <c r="AP6621" i="3"/>
  <c r="AO6621" i="3"/>
  <c r="AN6621" i="3"/>
  <c r="AM6621" i="3"/>
  <c r="AL6621" i="3"/>
  <c r="AK6621" i="3"/>
  <c r="AJ6621" i="3"/>
  <c r="AI6621" i="3"/>
  <c r="AH6621" i="3"/>
  <c r="AQ6620" i="3"/>
  <c r="AP6620" i="3"/>
  <c r="AO6620" i="3"/>
  <c r="AN6620" i="3"/>
  <c r="AM6620" i="3"/>
  <c r="AL6620" i="3"/>
  <c r="AK6620" i="3"/>
  <c r="AJ6620" i="3"/>
  <c r="AI6620" i="3"/>
  <c r="AH6620" i="3"/>
  <c r="AQ6619" i="3"/>
  <c r="AP6619" i="3"/>
  <c r="AO6619" i="3"/>
  <c r="AN6619" i="3"/>
  <c r="AM6619" i="3"/>
  <c r="AL6619" i="3"/>
  <c r="AK6619" i="3"/>
  <c r="AJ6619" i="3"/>
  <c r="AI6619" i="3"/>
  <c r="AH6619" i="3"/>
  <c r="AQ6618" i="3"/>
  <c r="AP6618" i="3"/>
  <c r="AO6618" i="3"/>
  <c r="AN6618" i="3"/>
  <c r="AM6618" i="3"/>
  <c r="AL6618" i="3"/>
  <c r="AK6618" i="3"/>
  <c r="AJ6618" i="3"/>
  <c r="AI6618" i="3"/>
  <c r="AH6618" i="3"/>
  <c r="AQ6617" i="3"/>
  <c r="AP6617" i="3"/>
  <c r="AO6617" i="3"/>
  <c r="AN6617" i="3"/>
  <c r="AM6617" i="3"/>
  <c r="AL6617" i="3"/>
  <c r="AK6617" i="3"/>
  <c r="AJ6617" i="3"/>
  <c r="AI6617" i="3"/>
  <c r="AH6617" i="3"/>
  <c r="AQ6616" i="3"/>
  <c r="AP6616" i="3"/>
  <c r="AO6616" i="3"/>
  <c r="AN6616" i="3"/>
  <c r="AM6616" i="3"/>
  <c r="AL6616" i="3"/>
  <c r="AK6616" i="3"/>
  <c r="AJ6616" i="3"/>
  <c r="AI6616" i="3"/>
  <c r="AH6616" i="3"/>
  <c r="AQ6615" i="3"/>
  <c r="AP6615" i="3"/>
  <c r="AO6615" i="3"/>
  <c r="AN6615" i="3"/>
  <c r="AM6615" i="3"/>
  <c r="AL6615" i="3"/>
  <c r="AK6615" i="3"/>
  <c r="AJ6615" i="3"/>
  <c r="AI6615" i="3"/>
  <c r="AH6615" i="3"/>
  <c r="AQ6614" i="3"/>
  <c r="AP6614" i="3"/>
  <c r="AO6614" i="3"/>
  <c r="AN6614" i="3"/>
  <c r="AM6614" i="3"/>
  <c r="AL6614" i="3"/>
  <c r="AK6614" i="3"/>
  <c r="AJ6614" i="3"/>
  <c r="AI6614" i="3"/>
  <c r="AH6614" i="3"/>
  <c r="AQ6613" i="3"/>
  <c r="AP6613" i="3"/>
  <c r="AO6613" i="3"/>
  <c r="AN6613" i="3"/>
  <c r="AM6613" i="3"/>
  <c r="AL6613" i="3"/>
  <c r="AK6613" i="3"/>
  <c r="AJ6613" i="3"/>
  <c r="AI6613" i="3"/>
  <c r="AH6613" i="3"/>
  <c r="AQ6612" i="3"/>
  <c r="AP6612" i="3"/>
  <c r="AO6612" i="3"/>
  <c r="AN6612" i="3"/>
  <c r="AM6612" i="3"/>
  <c r="AL6612" i="3"/>
  <c r="AK6612" i="3"/>
  <c r="AJ6612" i="3"/>
  <c r="AI6612" i="3"/>
  <c r="AH6612" i="3"/>
  <c r="AQ6611" i="3"/>
  <c r="AP6611" i="3"/>
  <c r="AO6611" i="3"/>
  <c r="AN6611" i="3"/>
  <c r="AM6611" i="3"/>
  <c r="AL6611" i="3"/>
  <c r="AK6611" i="3"/>
  <c r="AJ6611" i="3"/>
  <c r="AI6611" i="3"/>
  <c r="AH6611" i="3"/>
  <c r="AQ6610" i="3"/>
  <c r="AP6610" i="3"/>
  <c r="AO6610" i="3"/>
  <c r="AN6610" i="3"/>
  <c r="AM6610" i="3"/>
  <c r="AL6610" i="3"/>
  <c r="AK6610" i="3"/>
  <c r="AJ6610" i="3"/>
  <c r="AI6610" i="3"/>
  <c r="AH6610" i="3"/>
  <c r="AQ6609" i="3"/>
  <c r="AP6609" i="3"/>
  <c r="AO6609" i="3"/>
  <c r="AN6609" i="3"/>
  <c r="AM6609" i="3"/>
  <c r="AL6609" i="3"/>
  <c r="AK6609" i="3"/>
  <c r="AJ6609" i="3"/>
  <c r="AI6609" i="3"/>
  <c r="AH6609" i="3"/>
  <c r="AQ6608" i="3"/>
  <c r="AP6608" i="3"/>
  <c r="AO6608" i="3"/>
  <c r="AN6608" i="3"/>
  <c r="AM6608" i="3"/>
  <c r="AL6608" i="3"/>
  <c r="AK6608" i="3"/>
  <c r="AJ6608" i="3"/>
  <c r="AI6608" i="3"/>
  <c r="AH6608" i="3"/>
  <c r="AQ6607" i="3"/>
  <c r="AP6607" i="3"/>
  <c r="AO6607" i="3"/>
  <c r="AN6607" i="3"/>
  <c r="AM6607" i="3"/>
  <c r="AL6607" i="3"/>
  <c r="AK6607" i="3"/>
  <c r="AJ6607" i="3"/>
  <c r="AI6607" i="3"/>
  <c r="AH6607" i="3"/>
  <c r="AQ6606" i="3"/>
  <c r="AP6606" i="3"/>
  <c r="AO6606" i="3"/>
  <c r="AN6606" i="3"/>
  <c r="AM6606" i="3"/>
  <c r="AL6606" i="3"/>
  <c r="AK6606" i="3"/>
  <c r="AJ6606" i="3"/>
  <c r="AI6606" i="3"/>
  <c r="AH6606" i="3"/>
  <c r="AQ6605" i="3"/>
  <c r="AP6605" i="3"/>
  <c r="AO6605" i="3"/>
  <c r="AN6605" i="3"/>
  <c r="AM6605" i="3"/>
  <c r="AL6605" i="3"/>
  <c r="AK6605" i="3"/>
  <c r="AJ6605" i="3"/>
  <c r="AI6605" i="3"/>
  <c r="AH6605" i="3"/>
  <c r="AQ6604" i="3"/>
  <c r="AP6604" i="3"/>
  <c r="AO6604" i="3"/>
  <c r="AN6604" i="3"/>
  <c r="AM6604" i="3"/>
  <c r="AL6604" i="3"/>
  <c r="AK6604" i="3"/>
  <c r="AJ6604" i="3"/>
  <c r="AI6604" i="3"/>
  <c r="AH6604" i="3"/>
  <c r="AQ6603" i="3"/>
  <c r="AP6603" i="3"/>
  <c r="AO6603" i="3"/>
  <c r="AN6603" i="3"/>
  <c r="AM6603" i="3"/>
  <c r="AL6603" i="3"/>
  <c r="AK6603" i="3"/>
  <c r="AJ6603" i="3"/>
  <c r="AI6603" i="3"/>
  <c r="AH6603" i="3"/>
  <c r="AQ6602" i="3"/>
  <c r="AP6602" i="3"/>
  <c r="AO6602" i="3"/>
  <c r="AN6602" i="3"/>
  <c r="AM6602" i="3"/>
  <c r="AL6602" i="3"/>
  <c r="AK6602" i="3"/>
  <c r="AJ6602" i="3"/>
  <c r="AI6602" i="3"/>
  <c r="AH6602" i="3"/>
  <c r="AQ6601" i="3"/>
  <c r="AP6601" i="3"/>
  <c r="AO6601" i="3"/>
  <c r="AN6601" i="3"/>
  <c r="AM6601" i="3"/>
  <c r="AL6601" i="3"/>
  <c r="AK6601" i="3"/>
  <c r="AJ6601" i="3"/>
  <c r="AI6601" i="3"/>
  <c r="AH6601" i="3"/>
  <c r="AQ6600" i="3"/>
  <c r="AP6600" i="3"/>
  <c r="AO6600" i="3"/>
  <c r="AN6600" i="3"/>
  <c r="AM6600" i="3"/>
  <c r="AL6600" i="3"/>
  <c r="AK6600" i="3"/>
  <c r="AJ6600" i="3"/>
  <c r="AI6600" i="3"/>
  <c r="AH6600" i="3"/>
  <c r="AQ6599" i="3"/>
  <c r="AP6599" i="3"/>
  <c r="AO6599" i="3"/>
  <c r="AN6599" i="3"/>
  <c r="AM6599" i="3"/>
  <c r="AL6599" i="3"/>
  <c r="AK6599" i="3"/>
  <c r="AJ6599" i="3"/>
  <c r="AI6599" i="3"/>
  <c r="AH6599" i="3"/>
  <c r="AQ6598" i="3"/>
  <c r="AP6598" i="3"/>
  <c r="AO6598" i="3"/>
  <c r="AN6598" i="3"/>
  <c r="AM6598" i="3"/>
  <c r="AL6598" i="3"/>
  <c r="AK6598" i="3"/>
  <c r="AJ6598" i="3"/>
  <c r="AI6598" i="3"/>
  <c r="AH6598" i="3"/>
  <c r="AQ6597" i="3"/>
  <c r="AP6597" i="3"/>
  <c r="AO6597" i="3"/>
  <c r="AN6597" i="3"/>
  <c r="AM6597" i="3"/>
  <c r="AL6597" i="3"/>
  <c r="AK6597" i="3"/>
  <c r="AJ6597" i="3"/>
  <c r="AI6597" i="3"/>
  <c r="AH6597" i="3"/>
  <c r="AQ6596" i="3"/>
  <c r="AP6596" i="3"/>
  <c r="AO6596" i="3"/>
  <c r="AN6596" i="3"/>
  <c r="AM6596" i="3"/>
  <c r="AL6596" i="3"/>
  <c r="AK6596" i="3"/>
  <c r="AJ6596" i="3"/>
  <c r="AI6596" i="3"/>
  <c r="AH6596" i="3"/>
  <c r="AQ6595" i="3"/>
  <c r="AP6595" i="3"/>
  <c r="AO6595" i="3"/>
  <c r="AN6595" i="3"/>
  <c r="AM6595" i="3"/>
  <c r="AL6595" i="3"/>
  <c r="AK6595" i="3"/>
  <c r="AJ6595" i="3"/>
  <c r="AI6595" i="3"/>
  <c r="AH6595" i="3"/>
  <c r="AQ6594" i="3"/>
  <c r="AP6594" i="3"/>
  <c r="AO6594" i="3"/>
  <c r="AN6594" i="3"/>
  <c r="AM6594" i="3"/>
  <c r="AL6594" i="3"/>
  <c r="AK6594" i="3"/>
  <c r="AJ6594" i="3"/>
  <c r="AI6594" i="3"/>
  <c r="AH6594" i="3"/>
  <c r="AQ6593" i="3"/>
  <c r="AP6593" i="3"/>
  <c r="AO6593" i="3"/>
  <c r="AN6593" i="3"/>
  <c r="AM6593" i="3"/>
  <c r="AL6593" i="3"/>
  <c r="AK6593" i="3"/>
  <c r="AJ6593" i="3"/>
  <c r="AI6593" i="3"/>
  <c r="AH6593" i="3"/>
  <c r="AQ6592" i="3"/>
  <c r="AP6592" i="3"/>
  <c r="AO6592" i="3"/>
  <c r="AN6592" i="3"/>
  <c r="AM6592" i="3"/>
  <c r="AL6592" i="3"/>
  <c r="AK6592" i="3"/>
  <c r="AJ6592" i="3"/>
  <c r="AI6592" i="3"/>
  <c r="AH6592" i="3"/>
  <c r="AQ6591" i="3"/>
  <c r="AP6591" i="3"/>
  <c r="AO6591" i="3"/>
  <c r="AN6591" i="3"/>
  <c r="AM6591" i="3"/>
  <c r="AL6591" i="3"/>
  <c r="AK6591" i="3"/>
  <c r="AJ6591" i="3"/>
  <c r="AI6591" i="3"/>
  <c r="AH6591" i="3"/>
  <c r="AQ6590" i="3"/>
  <c r="AP6590" i="3"/>
  <c r="AO6590" i="3"/>
  <c r="AN6590" i="3"/>
  <c r="AM6590" i="3"/>
  <c r="AL6590" i="3"/>
  <c r="AK6590" i="3"/>
  <c r="AJ6590" i="3"/>
  <c r="AI6590" i="3"/>
  <c r="AH6590" i="3"/>
  <c r="AQ6589" i="3"/>
  <c r="AP6589" i="3"/>
  <c r="AO6589" i="3"/>
  <c r="AN6589" i="3"/>
  <c r="AM6589" i="3"/>
  <c r="AL6589" i="3"/>
  <c r="AK6589" i="3"/>
  <c r="AJ6589" i="3"/>
  <c r="AI6589" i="3"/>
  <c r="AH6589" i="3"/>
  <c r="AQ6588" i="3"/>
  <c r="AP6588" i="3"/>
  <c r="AO6588" i="3"/>
  <c r="AN6588" i="3"/>
  <c r="AM6588" i="3"/>
  <c r="AL6588" i="3"/>
  <c r="AK6588" i="3"/>
  <c r="AJ6588" i="3"/>
  <c r="AI6588" i="3"/>
  <c r="AH6588" i="3"/>
  <c r="AQ6587" i="3"/>
  <c r="AP6587" i="3"/>
  <c r="AO6587" i="3"/>
  <c r="AN6587" i="3"/>
  <c r="AM6587" i="3"/>
  <c r="AL6587" i="3"/>
  <c r="AK6587" i="3"/>
  <c r="AJ6587" i="3"/>
  <c r="AI6587" i="3"/>
  <c r="AH6587" i="3"/>
  <c r="AQ6586" i="3"/>
  <c r="AP6586" i="3"/>
  <c r="AO6586" i="3"/>
  <c r="AN6586" i="3"/>
  <c r="AM6586" i="3"/>
  <c r="AL6586" i="3"/>
  <c r="AK6586" i="3"/>
  <c r="AJ6586" i="3"/>
  <c r="AI6586" i="3"/>
  <c r="AH6586" i="3"/>
  <c r="AQ6585" i="3"/>
  <c r="AP6585" i="3"/>
  <c r="AO6585" i="3"/>
  <c r="AN6585" i="3"/>
  <c r="AM6585" i="3"/>
  <c r="AL6585" i="3"/>
  <c r="AK6585" i="3"/>
  <c r="AJ6585" i="3"/>
  <c r="AI6585" i="3"/>
  <c r="AH6585" i="3"/>
  <c r="AQ6584" i="3"/>
  <c r="AP6584" i="3"/>
  <c r="AO6584" i="3"/>
  <c r="AN6584" i="3"/>
  <c r="AM6584" i="3"/>
  <c r="AL6584" i="3"/>
  <c r="AK6584" i="3"/>
  <c r="AJ6584" i="3"/>
  <c r="AI6584" i="3"/>
  <c r="AH6584" i="3"/>
  <c r="AQ6583" i="3"/>
  <c r="AP6583" i="3"/>
  <c r="AO6583" i="3"/>
  <c r="AN6583" i="3"/>
  <c r="AM6583" i="3"/>
  <c r="AL6583" i="3"/>
  <c r="AK6583" i="3"/>
  <c r="AJ6583" i="3"/>
  <c r="AI6583" i="3"/>
  <c r="AH6583" i="3"/>
  <c r="AQ6582" i="3"/>
  <c r="AP6582" i="3"/>
  <c r="AO6582" i="3"/>
  <c r="AN6582" i="3"/>
  <c r="AM6582" i="3"/>
  <c r="AL6582" i="3"/>
  <c r="AK6582" i="3"/>
  <c r="AJ6582" i="3"/>
  <c r="AI6582" i="3"/>
  <c r="AH6582" i="3"/>
  <c r="AQ6581" i="3"/>
  <c r="AP6581" i="3"/>
  <c r="AO6581" i="3"/>
  <c r="AN6581" i="3"/>
  <c r="AM6581" i="3"/>
  <c r="AL6581" i="3"/>
  <c r="AK6581" i="3"/>
  <c r="AJ6581" i="3"/>
  <c r="AI6581" i="3"/>
  <c r="AH6581" i="3"/>
  <c r="AQ6580" i="3"/>
  <c r="AP6580" i="3"/>
  <c r="AO6580" i="3"/>
  <c r="AN6580" i="3"/>
  <c r="AM6580" i="3"/>
  <c r="AL6580" i="3"/>
  <c r="AK6580" i="3"/>
  <c r="AJ6580" i="3"/>
  <c r="AI6580" i="3"/>
  <c r="AH6580" i="3"/>
  <c r="AQ6579" i="3"/>
  <c r="AP6579" i="3"/>
  <c r="AO6579" i="3"/>
  <c r="AN6579" i="3"/>
  <c r="AM6579" i="3"/>
  <c r="AL6579" i="3"/>
  <c r="AK6579" i="3"/>
  <c r="AJ6579" i="3"/>
  <c r="AI6579" i="3"/>
  <c r="AH6579" i="3"/>
  <c r="AQ6578" i="3"/>
  <c r="AP6578" i="3"/>
  <c r="AO6578" i="3"/>
  <c r="AN6578" i="3"/>
  <c r="AM6578" i="3"/>
  <c r="AL6578" i="3"/>
  <c r="AK6578" i="3"/>
  <c r="AJ6578" i="3"/>
  <c r="AI6578" i="3"/>
  <c r="AH6578" i="3"/>
  <c r="AQ6577" i="3"/>
  <c r="AP6577" i="3"/>
  <c r="AO6577" i="3"/>
  <c r="AN6577" i="3"/>
  <c r="AM6577" i="3"/>
  <c r="AL6577" i="3"/>
  <c r="AK6577" i="3"/>
  <c r="AJ6577" i="3"/>
  <c r="AI6577" i="3"/>
  <c r="AH6577" i="3"/>
  <c r="AQ6576" i="3"/>
  <c r="AP6576" i="3"/>
  <c r="AO6576" i="3"/>
  <c r="AN6576" i="3"/>
  <c r="AM6576" i="3"/>
  <c r="AL6576" i="3"/>
  <c r="AK6576" i="3"/>
  <c r="AJ6576" i="3"/>
  <c r="AI6576" i="3"/>
  <c r="AH6576" i="3"/>
  <c r="AQ6575" i="3"/>
  <c r="AP6575" i="3"/>
  <c r="AO6575" i="3"/>
  <c r="AN6575" i="3"/>
  <c r="AM6575" i="3"/>
  <c r="AL6575" i="3"/>
  <c r="AK6575" i="3"/>
  <c r="AJ6575" i="3"/>
  <c r="AI6575" i="3"/>
  <c r="AH6575" i="3"/>
  <c r="AQ6574" i="3"/>
  <c r="AP6574" i="3"/>
  <c r="AO6574" i="3"/>
  <c r="AN6574" i="3"/>
  <c r="AM6574" i="3"/>
  <c r="AL6574" i="3"/>
  <c r="AK6574" i="3"/>
  <c r="AJ6574" i="3"/>
  <c r="AI6574" i="3"/>
  <c r="AH6574" i="3"/>
  <c r="AQ6573" i="3"/>
  <c r="AP6573" i="3"/>
  <c r="AO6573" i="3"/>
  <c r="AN6573" i="3"/>
  <c r="AM6573" i="3"/>
  <c r="AL6573" i="3"/>
  <c r="AK6573" i="3"/>
  <c r="AJ6573" i="3"/>
  <c r="AI6573" i="3"/>
  <c r="AH6573" i="3"/>
  <c r="AQ6572" i="3"/>
  <c r="AP6572" i="3"/>
  <c r="AO6572" i="3"/>
  <c r="AN6572" i="3"/>
  <c r="AM6572" i="3"/>
  <c r="AL6572" i="3"/>
  <c r="AK6572" i="3"/>
  <c r="AJ6572" i="3"/>
  <c r="AI6572" i="3"/>
  <c r="AH6572" i="3"/>
  <c r="AQ6571" i="3"/>
  <c r="AP6571" i="3"/>
  <c r="AO6571" i="3"/>
  <c r="AN6571" i="3"/>
  <c r="AM6571" i="3"/>
  <c r="AL6571" i="3"/>
  <c r="AK6571" i="3"/>
  <c r="AJ6571" i="3"/>
  <c r="AI6571" i="3"/>
  <c r="AH6571" i="3"/>
  <c r="AQ6570" i="3"/>
  <c r="AP6570" i="3"/>
  <c r="AO6570" i="3"/>
  <c r="AN6570" i="3"/>
  <c r="AM6570" i="3"/>
  <c r="AL6570" i="3"/>
  <c r="AK6570" i="3"/>
  <c r="AJ6570" i="3"/>
  <c r="AI6570" i="3"/>
  <c r="AH6570" i="3"/>
  <c r="AQ6569" i="3"/>
  <c r="AP6569" i="3"/>
  <c r="AO6569" i="3"/>
  <c r="AN6569" i="3"/>
  <c r="AM6569" i="3"/>
  <c r="AL6569" i="3"/>
  <c r="AK6569" i="3"/>
  <c r="AJ6569" i="3"/>
  <c r="AI6569" i="3"/>
  <c r="AH6569" i="3"/>
  <c r="AQ6568" i="3"/>
  <c r="AP6568" i="3"/>
  <c r="AO6568" i="3"/>
  <c r="AN6568" i="3"/>
  <c r="AM6568" i="3"/>
  <c r="AL6568" i="3"/>
  <c r="AK6568" i="3"/>
  <c r="AJ6568" i="3"/>
  <c r="AI6568" i="3"/>
  <c r="AH6568" i="3"/>
  <c r="AQ6567" i="3"/>
  <c r="AP6567" i="3"/>
  <c r="AO6567" i="3"/>
  <c r="AN6567" i="3"/>
  <c r="AM6567" i="3"/>
  <c r="AL6567" i="3"/>
  <c r="AK6567" i="3"/>
  <c r="AJ6567" i="3"/>
  <c r="AI6567" i="3"/>
  <c r="AH6567" i="3"/>
  <c r="AQ6566" i="3"/>
  <c r="AP6566" i="3"/>
  <c r="AO6566" i="3"/>
  <c r="AN6566" i="3"/>
  <c r="AM6566" i="3"/>
  <c r="AL6566" i="3"/>
  <c r="AK6566" i="3"/>
  <c r="AJ6566" i="3"/>
  <c r="AI6566" i="3"/>
  <c r="AH6566" i="3"/>
  <c r="AQ6565" i="3"/>
  <c r="AP6565" i="3"/>
  <c r="AO6565" i="3"/>
  <c r="AN6565" i="3"/>
  <c r="AM6565" i="3"/>
  <c r="AL6565" i="3"/>
  <c r="AK6565" i="3"/>
  <c r="AJ6565" i="3"/>
  <c r="AI6565" i="3"/>
  <c r="AH6565" i="3"/>
  <c r="AQ6564" i="3"/>
  <c r="AP6564" i="3"/>
  <c r="AO6564" i="3"/>
  <c r="AN6564" i="3"/>
  <c r="AM6564" i="3"/>
  <c r="AL6564" i="3"/>
  <c r="AK6564" i="3"/>
  <c r="AJ6564" i="3"/>
  <c r="AI6564" i="3"/>
  <c r="AH6564" i="3"/>
  <c r="AQ6563" i="3"/>
  <c r="AP6563" i="3"/>
  <c r="AO6563" i="3"/>
  <c r="AN6563" i="3"/>
  <c r="AM6563" i="3"/>
  <c r="AL6563" i="3"/>
  <c r="AK6563" i="3"/>
  <c r="AJ6563" i="3"/>
  <c r="AI6563" i="3"/>
  <c r="AH6563" i="3"/>
  <c r="AQ6562" i="3"/>
  <c r="AP6562" i="3"/>
  <c r="AO6562" i="3"/>
  <c r="AN6562" i="3"/>
  <c r="AM6562" i="3"/>
  <c r="AL6562" i="3"/>
  <c r="AK6562" i="3"/>
  <c r="AJ6562" i="3"/>
  <c r="AI6562" i="3"/>
  <c r="AH6562" i="3"/>
  <c r="AQ6561" i="3"/>
  <c r="AP6561" i="3"/>
  <c r="AO6561" i="3"/>
  <c r="AN6561" i="3"/>
  <c r="AM6561" i="3"/>
  <c r="AL6561" i="3"/>
  <c r="AK6561" i="3"/>
  <c r="AJ6561" i="3"/>
  <c r="AI6561" i="3"/>
  <c r="AH6561" i="3"/>
  <c r="AQ6560" i="3"/>
  <c r="AP6560" i="3"/>
  <c r="AO6560" i="3"/>
  <c r="AN6560" i="3"/>
  <c r="AM6560" i="3"/>
  <c r="AL6560" i="3"/>
  <c r="AK6560" i="3"/>
  <c r="AJ6560" i="3"/>
  <c r="AI6560" i="3"/>
  <c r="AH6560" i="3"/>
  <c r="AQ6559" i="3"/>
  <c r="AP6559" i="3"/>
  <c r="AO6559" i="3"/>
  <c r="AN6559" i="3"/>
  <c r="AM6559" i="3"/>
  <c r="AL6559" i="3"/>
  <c r="AK6559" i="3"/>
  <c r="AJ6559" i="3"/>
  <c r="AI6559" i="3"/>
  <c r="AH6559" i="3"/>
  <c r="AQ6558" i="3"/>
  <c r="AP6558" i="3"/>
  <c r="AO6558" i="3"/>
  <c r="AN6558" i="3"/>
  <c r="AM6558" i="3"/>
  <c r="AL6558" i="3"/>
  <c r="AK6558" i="3"/>
  <c r="AJ6558" i="3"/>
  <c r="AI6558" i="3"/>
  <c r="AH6558" i="3"/>
  <c r="AQ6557" i="3"/>
  <c r="AP6557" i="3"/>
  <c r="AO6557" i="3"/>
  <c r="AN6557" i="3"/>
  <c r="AM6557" i="3"/>
  <c r="AL6557" i="3"/>
  <c r="AK6557" i="3"/>
  <c r="AJ6557" i="3"/>
  <c r="AI6557" i="3"/>
  <c r="AH6557" i="3"/>
  <c r="AQ6556" i="3"/>
  <c r="AP6556" i="3"/>
  <c r="AO6556" i="3"/>
  <c r="AN6556" i="3"/>
  <c r="AM6556" i="3"/>
  <c r="AL6556" i="3"/>
  <c r="AK6556" i="3"/>
  <c r="AJ6556" i="3"/>
  <c r="AI6556" i="3"/>
  <c r="AH6556" i="3"/>
  <c r="AQ6555" i="3"/>
  <c r="AP6555" i="3"/>
  <c r="AO6555" i="3"/>
  <c r="AN6555" i="3"/>
  <c r="AM6555" i="3"/>
  <c r="AL6555" i="3"/>
  <c r="AK6555" i="3"/>
  <c r="AJ6555" i="3"/>
  <c r="AI6555" i="3"/>
  <c r="AH6555" i="3"/>
  <c r="AQ6554" i="3"/>
  <c r="AP6554" i="3"/>
  <c r="AO6554" i="3"/>
  <c r="AN6554" i="3"/>
  <c r="AM6554" i="3"/>
  <c r="AL6554" i="3"/>
  <c r="AK6554" i="3"/>
  <c r="AJ6554" i="3"/>
  <c r="AI6554" i="3"/>
  <c r="AH6554" i="3"/>
  <c r="AQ6553" i="3"/>
  <c r="AP6553" i="3"/>
  <c r="AO6553" i="3"/>
  <c r="AN6553" i="3"/>
  <c r="AM6553" i="3"/>
  <c r="AL6553" i="3"/>
  <c r="AK6553" i="3"/>
  <c r="AJ6553" i="3"/>
  <c r="AI6553" i="3"/>
  <c r="AH6553" i="3"/>
  <c r="AQ6552" i="3"/>
  <c r="AP6552" i="3"/>
  <c r="AO6552" i="3"/>
  <c r="AN6552" i="3"/>
  <c r="AM6552" i="3"/>
  <c r="AL6552" i="3"/>
  <c r="AK6552" i="3"/>
  <c r="AJ6552" i="3"/>
  <c r="AI6552" i="3"/>
  <c r="AH6552" i="3"/>
  <c r="AQ6551" i="3"/>
  <c r="AP6551" i="3"/>
  <c r="AO6551" i="3"/>
  <c r="AN6551" i="3"/>
  <c r="AM6551" i="3"/>
  <c r="AL6551" i="3"/>
  <c r="AK6551" i="3"/>
  <c r="AJ6551" i="3"/>
  <c r="AI6551" i="3"/>
  <c r="AH6551" i="3"/>
  <c r="AQ6550" i="3"/>
  <c r="AP6550" i="3"/>
  <c r="AO6550" i="3"/>
  <c r="AN6550" i="3"/>
  <c r="AM6550" i="3"/>
  <c r="AL6550" i="3"/>
  <c r="AK6550" i="3"/>
  <c r="AJ6550" i="3"/>
  <c r="AI6550" i="3"/>
  <c r="AH6550" i="3"/>
  <c r="AQ6549" i="3"/>
  <c r="AP6549" i="3"/>
  <c r="AO6549" i="3"/>
  <c r="AN6549" i="3"/>
  <c r="AM6549" i="3"/>
  <c r="AL6549" i="3"/>
  <c r="AK6549" i="3"/>
  <c r="AJ6549" i="3"/>
  <c r="AI6549" i="3"/>
  <c r="AH6549" i="3"/>
  <c r="AQ6548" i="3"/>
  <c r="AP6548" i="3"/>
  <c r="AO6548" i="3"/>
  <c r="AN6548" i="3"/>
  <c r="AM6548" i="3"/>
  <c r="AL6548" i="3"/>
  <c r="AK6548" i="3"/>
  <c r="AJ6548" i="3"/>
  <c r="AI6548" i="3"/>
  <c r="AH6548" i="3"/>
  <c r="AQ6547" i="3"/>
  <c r="AP6547" i="3"/>
  <c r="AO6547" i="3"/>
  <c r="AN6547" i="3"/>
  <c r="AM6547" i="3"/>
  <c r="AL6547" i="3"/>
  <c r="AK6547" i="3"/>
  <c r="AJ6547" i="3"/>
  <c r="AI6547" i="3"/>
  <c r="AH6547" i="3"/>
  <c r="AQ6546" i="3"/>
  <c r="AP6546" i="3"/>
  <c r="AO6546" i="3"/>
  <c r="AN6546" i="3"/>
  <c r="AM6546" i="3"/>
  <c r="AL6546" i="3"/>
  <c r="AK6546" i="3"/>
  <c r="AJ6546" i="3"/>
  <c r="AI6546" i="3"/>
  <c r="AH6546" i="3"/>
  <c r="AQ6545" i="3"/>
  <c r="AP6545" i="3"/>
  <c r="AO6545" i="3"/>
  <c r="AN6545" i="3"/>
  <c r="AM6545" i="3"/>
  <c r="AL6545" i="3"/>
  <c r="AK6545" i="3"/>
  <c r="AJ6545" i="3"/>
  <c r="AI6545" i="3"/>
  <c r="AH6545" i="3"/>
  <c r="AQ6544" i="3"/>
  <c r="AP6544" i="3"/>
  <c r="AO6544" i="3"/>
  <c r="AN6544" i="3"/>
  <c r="AM6544" i="3"/>
  <c r="AL6544" i="3"/>
  <c r="AK6544" i="3"/>
  <c r="AJ6544" i="3"/>
  <c r="AI6544" i="3"/>
  <c r="AH6544" i="3"/>
  <c r="AQ6543" i="3"/>
  <c r="AP6543" i="3"/>
  <c r="AO6543" i="3"/>
  <c r="AN6543" i="3"/>
  <c r="AM6543" i="3"/>
  <c r="AL6543" i="3"/>
  <c r="AK6543" i="3"/>
  <c r="AJ6543" i="3"/>
  <c r="AI6543" i="3"/>
  <c r="AH6543" i="3"/>
  <c r="AQ6542" i="3"/>
  <c r="AP6542" i="3"/>
  <c r="AO6542" i="3"/>
  <c r="AN6542" i="3"/>
  <c r="AM6542" i="3"/>
  <c r="AL6542" i="3"/>
  <c r="AK6542" i="3"/>
  <c r="AJ6542" i="3"/>
  <c r="AI6542" i="3"/>
  <c r="AH6542" i="3"/>
  <c r="AQ6541" i="3"/>
  <c r="AP6541" i="3"/>
  <c r="AO6541" i="3"/>
  <c r="AN6541" i="3"/>
  <c r="AM6541" i="3"/>
  <c r="AL6541" i="3"/>
  <c r="AK6541" i="3"/>
  <c r="AJ6541" i="3"/>
  <c r="AI6541" i="3"/>
  <c r="AH6541" i="3"/>
  <c r="AQ6540" i="3"/>
  <c r="AP6540" i="3"/>
  <c r="AO6540" i="3"/>
  <c r="AN6540" i="3"/>
  <c r="AM6540" i="3"/>
  <c r="AL6540" i="3"/>
  <c r="AK6540" i="3"/>
  <c r="AJ6540" i="3"/>
  <c r="AI6540" i="3"/>
  <c r="AH6540" i="3"/>
  <c r="AQ6539" i="3"/>
  <c r="AP6539" i="3"/>
  <c r="AO6539" i="3"/>
  <c r="AN6539" i="3"/>
  <c r="AM6539" i="3"/>
  <c r="AL6539" i="3"/>
  <c r="AK6539" i="3"/>
  <c r="AJ6539" i="3"/>
  <c r="AI6539" i="3"/>
  <c r="AH6539" i="3"/>
  <c r="AQ6538" i="3"/>
  <c r="AP6538" i="3"/>
  <c r="AO6538" i="3"/>
  <c r="AN6538" i="3"/>
  <c r="AM6538" i="3"/>
  <c r="AL6538" i="3"/>
  <c r="AK6538" i="3"/>
  <c r="AJ6538" i="3"/>
  <c r="AI6538" i="3"/>
  <c r="AH6538" i="3"/>
  <c r="AQ6537" i="3"/>
  <c r="AP6537" i="3"/>
  <c r="AO6537" i="3"/>
  <c r="AN6537" i="3"/>
  <c r="AM6537" i="3"/>
  <c r="AL6537" i="3"/>
  <c r="AK6537" i="3"/>
  <c r="AJ6537" i="3"/>
  <c r="AI6537" i="3"/>
  <c r="AH6537" i="3"/>
  <c r="AQ6536" i="3"/>
  <c r="AP6536" i="3"/>
  <c r="AO6536" i="3"/>
  <c r="AN6536" i="3"/>
  <c r="AM6536" i="3"/>
  <c r="AL6536" i="3"/>
  <c r="AK6536" i="3"/>
  <c r="AJ6536" i="3"/>
  <c r="AI6536" i="3"/>
  <c r="AH6536" i="3"/>
  <c r="AQ6535" i="3"/>
  <c r="AP6535" i="3"/>
  <c r="AO6535" i="3"/>
  <c r="AN6535" i="3"/>
  <c r="AM6535" i="3"/>
  <c r="AL6535" i="3"/>
  <c r="AK6535" i="3"/>
  <c r="AJ6535" i="3"/>
  <c r="AI6535" i="3"/>
  <c r="AH6535" i="3"/>
  <c r="AQ6534" i="3"/>
  <c r="AP6534" i="3"/>
  <c r="AO6534" i="3"/>
  <c r="AN6534" i="3"/>
  <c r="AM6534" i="3"/>
  <c r="AL6534" i="3"/>
  <c r="AK6534" i="3"/>
  <c r="AJ6534" i="3"/>
  <c r="AI6534" i="3"/>
  <c r="AH6534" i="3"/>
  <c r="AQ6533" i="3"/>
  <c r="AP6533" i="3"/>
  <c r="AO6533" i="3"/>
  <c r="AN6533" i="3"/>
  <c r="AM6533" i="3"/>
  <c r="AL6533" i="3"/>
  <c r="AK6533" i="3"/>
  <c r="AJ6533" i="3"/>
  <c r="AI6533" i="3"/>
  <c r="AH6533" i="3"/>
  <c r="AQ6532" i="3"/>
  <c r="AP6532" i="3"/>
  <c r="AO6532" i="3"/>
  <c r="AN6532" i="3"/>
  <c r="AM6532" i="3"/>
  <c r="AL6532" i="3"/>
  <c r="AK6532" i="3"/>
  <c r="AJ6532" i="3"/>
  <c r="AI6532" i="3"/>
  <c r="AH6532" i="3"/>
  <c r="AQ6531" i="3"/>
  <c r="AP6531" i="3"/>
  <c r="AO6531" i="3"/>
  <c r="AN6531" i="3"/>
  <c r="AM6531" i="3"/>
  <c r="AL6531" i="3"/>
  <c r="AK6531" i="3"/>
  <c r="AJ6531" i="3"/>
  <c r="AI6531" i="3"/>
  <c r="AH6531" i="3"/>
  <c r="AQ6530" i="3"/>
  <c r="AP6530" i="3"/>
  <c r="AO6530" i="3"/>
  <c r="AN6530" i="3"/>
  <c r="AM6530" i="3"/>
  <c r="AL6530" i="3"/>
  <c r="AK6530" i="3"/>
  <c r="AJ6530" i="3"/>
  <c r="AI6530" i="3"/>
  <c r="AH6530" i="3"/>
  <c r="AQ6529" i="3"/>
  <c r="AP6529" i="3"/>
  <c r="AO6529" i="3"/>
  <c r="AN6529" i="3"/>
  <c r="AM6529" i="3"/>
  <c r="AL6529" i="3"/>
  <c r="AK6529" i="3"/>
  <c r="AJ6529" i="3"/>
  <c r="AI6529" i="3"/>
  <c r="AH6529" i="3"/>
  <c r="AQ6528" i="3"/>
  <c r="AP6528" i="3"/>
  <c r="AO6528" i="3"/>
  <c r="AN6528" i="3"/>
  <c r="AM6528" i="3"/>
  <c r="AL6528" i="3"/>
  <c r="AK6528" i="3"/>
  <c r="AJ6528" i="3"/>
  <c r="AI6528" i="3"/>
  <c r="AH6528" i="3"/>
  <c r="AQ6527" i="3"/>
  <c r="AP6527" i="3"/>
  <c r="AO6527" i="3"/>
  <c r="AN6527" i="3"/>
  <c r="AM6527" i="3"/>
  <c r="AL6527" i="3"/>
  <c r="AK6527" i="3"/>
  <c r="AJ6527" i="3"/>
  <c r="AI6527" i="3"/>
  <c r="AH6527" i="3"/>
  <c r="AQ6526" i="3"/>
  <c r="AP6526" i="3"/>
  <c r="AO6526" i="3"/>
  <c r="AN6526" i="3"/>
  <c r="AM6526" i="3"/>
  <c r="AL6526" i="3"/>
  <c r="AK6526" i="3"/>
  <c r="AJ6526" i="3"/>
  <c r="AI6526" i="3"/>
  <c r="AH6526" i="3"/>
  <c r="AQ6525" i="3"/>
  <c r="AP6525" i="3"/>
  <c r="AO6525" i="3"/>
  <c r="AN6525" i="3"/>
  <c r="AM6525" i="3"/>
  <c r="AL6525" i="3"/>
  <c r="AK6525" i="3"/>
  <c r="AJ6525" i="3"/>
  <c r="AI6525" i="3"/>
  <c r="AH6525" i="3"/>
  <c r="AQ6524" i="3"/>
  <c r="AP6524" i="3"/>
  <c r="AO6524" i="3"/>
  <c r="AN6524" i="3"/>
  <c r="AM6524" i="3"/>
  <c r="AL6524" i="3"/>
  <c r="AK6524" i="3"/>
  <c r="AJ6524" i="3"/>
  <c r="AI6524" i="3"/>
  <c r="AH6524" i="3"/>
  <c r="AQ6523" i="3"/>
  <c r="AP6523" i="3"/>
  <c r="AO6523" i="3"/>
  <c r="AN6523" i="3"/>
  <c r="AM6523" i="3"/>
  <c r="AL6523" i="3"/>
  <c r="AK6523" i="3"/>
  <c r="AJ6523" i="3"/>
  <c r="AI6523" i="3"/>
  <c r="AH6523" i="3"/>
  <c r="AQ6522" i="3"/>
  <c r="AP6522" i="3"/>
  <c r="AO6522" i="3"/>
  <c r="AN6522" i="3"/>
  <c r="AM6522" i="3"/>
  <c r="AL6522" i="3"/>
  <c r="AK6522" i="3"/>
  <c r="AJ6522" i="3"/>
  <c r="AI6522" i="3"/>
  <c r="AH6522" i="3"/>
  <c r="AQ6521" i="3"/>
  <c r="AP6521" i="3"/>
  <c r="AO6521" i="3"/>
  <c r="AN6521" i="3"/>
  <c r="AM6521" i="3"/>
  <c r="AL6521" i="3"/>
  <c r="AK6521" i="3"/>
  <c r="AJ6521" i="3"/>
  <c r="AI6521" i="3"/>
  <c r="AH6521" i="3"/>
  <c r="AQ6520" i="3"/>
  <c r="AP6520" i="3"/>
  <c r="AO6520" i="3"/>
  <c r="AN6520" i="3"/>
  <c r="AM6520" i="3"/>
  <c r="AL6520" i="3"/>
  <c r="AK6520" i="3"/>
  <c r="AJ6520" i="3"/>
  <c r="AI6520" i="3"/>
  <c r="AH6520" i="3"/>
  <c r="AQ6519" i="3"/>
  <c r="AP6519" i="3"/>
  <c r="AO6519" i="3"/>
  <c r="AN6519" i="3"/>
  <c r="AM6519" i="3"/>
  <c r="AL6519" i="3"/>
  <c r="AK6519" i="3"/>
  <c r="AJ6519" i="3"/>
  <c r="AI6519" i="3"/>
  <c r="AH6519" i="3"/>
  <c r="AQ6518" i="3"/>
  <c r="AP6518" i="3"/>
  <c r="AO6518" i="3"/>
  <c r="AN6518" i="3"/>
  <c r="AM6518" i="3"/>
  <c r="AL6518" i="3"/>
  <c r="AK6518" i="3"/>
  <c r="AJ6518" i="3"/>
  <c r="AI6518" i="3"/>
  <c r="AH6518" i="3"/>
  <c r="AQ6517" i="3"/>
  <c r="AP6517" i="3"/>
  <c r="AO6517" i="3"/>
  <c r="AN6517" i="3"/>
  <c r="AM6517" i="3"/>
  <c r="AL6517" i="3"/>
  <c r="AK6517" i="3"/>
  <c r="AJ6517" i="3"/>
  <c r="AI6517" i="3"/>
  <c r="AH6517" i="3"/>
  <c r="AQ6516" i="3"/>
  <c r="AP6516" i="3"/>
  <c r="AO6516" i="3"/>
  <c r="AN6516" i="3"/>
  <c r="AM6516" i="3"/>
  <c r="AL6516" i="3"/>
  <c r="AK6516" i="3"/>
  <c r="AJ6516" i="3"/>
  <c r="AI6516" i="3"/>
  <c r="AH6516" i="3"/>
  <c r="AQ6515" i="3"/>
  <c r="AP6515" i="3"/>
  <c r="AO6515" i="3"/>
  <c r="AN6515" i="3"/>
  <c r="AM6515" i="3"/>
  <c r="AL6515" i="3"/>
  <c r="AK6515" i="3"/>
  <c r="AJ6515" i="3"/>
  <c r="AI6515" i="3"/>
  <c r="AH6515" i="3"/>
  <c r="AQ6514" i="3"/>
  <c r="AP6514" i="3"/>
  <c r="AO6514" i="3"/>
  <c r="AN6514" i="3"/>
  <c r="AM6514" i="3"/>
  <c r="AL6514" i="3"/>
  <c r="AK6514" i="3"/>
  <c r="AJ6514" i="3"/>
  <c r="AI6514" i="3"/>
  <c r="AH6514" i="3"/>
  <c r="AQ6513" i="3"/>
  <c r="AP6513" i="3"/>
  <c r="AO6513" i="3"/>
  <c r="AN6513" i="3"/>
  <c r="AM6513" i="3"/>
  <c r="AL6513" i="3"/>
  <c r="AK6513" i="3"/>
  <c r="AJ6513" i="3"/>
  <c r="AI6513" i="3"/>
  <c r="AH6513" i="3"/>
  <c r="AQ6512" i="3"/>
  <c r="AP6512" i="3"/>
  <c r="AO6512" i="3"/>
  <c r="AN6512" i="3"/>
  <c r="AM6512" i="3"/>
  <c r="AL6512" i="3"/>
  <c r="AK6512" i="3"/>
  <c r="AJ6512" i="3"/>
  <c r="AI6512" i="3"/>
  <c r="AH6512" i="3"/>
  <c r="AQ6511" i="3"/>
  <c r="AP6511" i="3"/>
  <c r="AO6511" i="3"/>
  <c r="AN6511" i="3"/>
  <c r="AM6511" i="3"/>
  <c r="AL6511" i="3"/>
  <c r="AK6511" i="3"/>
  <c r="AJ6511" i="3"/>
  <c r="AI6511" i="3"/>
  <c r="AH6511" i="3"/>
  <c r="AQ6510" i="3"/>
  <c r="AP6510" i="3"/>
  <c r="AO6510" i="3"/>
  <c r="AN6510" i="3"/>
  <c r="AM6510" i="3"/>
  <c r="AL6510" i="3"/>
  <c r="AK6510" i="3"/>
  <c r="AJ6510" i="3"/>
  <c r="AI6510" i="3"/>
  <c r="AH6510" i="3"/>
  <c r="AQ6509" i="3"/>
  <c r="AP6509" i="3"/>
  <c r="AO6509" i="3"/>
  <c r="AN6509" i="3"/>
  <c r="AM6509" i="3"/>
  <c r="AL6509" i="3"/>
  <c r="AK6509" i="3"/>
  <c r="AJ6509" i="3"/>
  <c r="AI6509" i="3"/>
  <c r="AH6509" i="3"/>
  <c r="AQ6508" i="3"/>
  <c r="AP6508" i="3"/>
  <c r="AO6508" i="3"/>
  <c r="AN6508" i="3"/>
  <c r="AM6508" i="3"/>
  <c r="AL6508" i="3"/>
  <c r="AK6508" i="3"/>
  <c r="AJ6508" i="3"/>
  <c r="AI6508" i="3"/>
  <c r="AH6508" i="3"/>
  <c r="AQ6507" i="3"/>
  <c r="AP6507" i="3"/>
  <c r="AO6507" i="3"/>
  <c r="AN6507" i="3"/>
  <c r="AM6507" i="3"/>
  <c r="AL6507" i="3"/>
  <c r="AK6507" i="3"/>
  <c r="AJ6507" i="3"/>
  <c r="AI6507" i="3"/>
  <c r="AH6507" i="3"/>
  <c r="AQ6506" i="3"/>
  <c r="AP6506" i="3"/>
  <c r="AO6506" i="3"/>
  <c r="AN6506" i="3"/>
  <c r="AM6506" i="3"/>
  <c r="AL6506" i="3"/>
  <c r="AK6506" i="3"/>
  <c r="AJ6506" i="3"/>
  <c r="AI6506" i="3"/>
  <c r="AH6506" i="3"/>
  <c r="AQ6505" i="3"/>
  <c r="AP6505" i="3"/>
  <c r="AO6505" i="3"/>
  <c r="AN6505" i="3"/>
  <c r="AM6505" i="3"/>
  <c r="AL6505" i="3"/>
  <c r="AK6505" i="3"/>
  <c r="AJ6505" i="3"/>
  <c r="AI6505" i="3"/>
  <c r="AH6505" i="3"/>
  <c r="AQ6504" i="3"/>
  <c r="AP6504" i="3"/>
  <c r="AO6504" i="3"/>
  <c r="AN6504" i="3"/>
  <c r="AM6504" i="3"/>
  <c r="AL6504" i="3"/>
  <c r="AK6504" i="3"/>
  <c r="AJ6504" i="3"/>
  <c r="AI6504" i="3"/>
  <c r="AH6504" i="3"/>
  <c r="AQ6503" i="3"/>
  <c r="AP6503" i="3"/>
  <c r="AO6503" i="3"/>
  <c r="AN6503" i="3"/>
  <c r="AM6503" i="3"/>
  <c r="AL6503" i="3"/>
  <c r="AK6503" i="3"/>
  <c r="AJ6503" i="3"/>
  <c r="AI6503" i="3"/>
  <c r="AH6503" i="3"/>
  <c r="AQ6502" i="3"/>
  <c r="AP6502" i="3"/>
  <c r="AO6502" i="3"/>
  <c r="AN6502" i="3"/>
  <c r="AM6502" i="3"/>
  <c r="AL6502" i="3"/>
  <c r="AK6502" i="3"/>
  <c r="AJ6502" i="3"/>
  <c r="AI6502" i="3"/>
  <c r="AH6502" i="3"/>
  <c r="AQ6501" i="3"/>
  <c r="AP6501" i="3"/>
  <c r="AO6501" i="3"/>
  <c r="AN6501" i="3"/>
  <c r="AM6501" i="3"/>
  <c r="AL6501" i="3"/>
  <c r="AK6501" i="3"/>
  <c r="AJ6501" i="3"/>
  <c r="AI6501" i="3"/>
  <c r="AH6501" i="3"/>
  <c r="AQ6500" i="3"/>
  <c r="AP6500" i="3"/>
  <c r="AO6500" i="3"/>
  <c r="AN6500" i="3"/>
  <c r="AM6500" i="3"/>
  <c r="AL6500" i="3"/>
  <c r="AK6500" i="3"/>
  <c r="AJ6500" i="3"/>
  <c r="AI6500" i="3"/>
  <c r="AH6500" i="3"/>
  <c r="AQ6499" i="3"/>
  <c r="AP6499" i="3"/>
  <c r="AO6499" i="3"/>
  <c r="AN6499" i="3"/>
  <c r="AM6499" i="3"/>
  <c r="AL6499" i="3"/>
  <c r="AK6499" i="3"/>
  <c r="AJ6499" i="3"/>
  <c r="AI6499" i="3"/>
  <c r="AH6499" i="3"/>
  <c r="AQ6498" i="3"/>
  <c r="AP6498" i="3"/>
  <c r="AO6498" i="3"/>
  <c r="AN6498" i="3"/>
  <c r="AM6498" i="3"/>
  <c r="AL6498" i="3"/>
  <c r="AK6498" i="3"/>
  <c r="AJ6498" i="3"/>
  <c r="AI6498" i="3"/>
  <c r="AH6498" i="3"/>
  <c r="AQ6497" i="3"/>
  <c r="AP6497" i="3"/>
  <c r="AO6497" i="3"/>
  <c r="AN6497" i="3"/>
  <c r="AM6497" i="3"/>
  <c r="AL6497" i="3"/>
  <c r="AK6497" i="3"/>
  <c r="AJ6497" i="3"/>
  <c r="AI6497" i="3"/>
  <c r="AH6497" i="3"/>
  <c r="AQ6496" i="3"/>
  <c r="AP6496" i="3"/>
  <c r="AO6496" i="3"/>
  <c r="AN6496" i="3"/>
  <c r="AM6496" i="3"/>
  <c r="AL6496" i="3"/>
  <c r="AK6496" i="3"/>
  <c r="AJ6496" i="3"/>
  <c r="AI6496" i="3"/>
  <c r="AH6496" i="3"/>
  <c r="AQ6495" i="3"/>
  <c r="AP6495" i="3"/>
  <c r="AO6495" i="3"/>
  <c r="AN6495" i="3"/>
  <c r="AM6495" i="3"/>
  <c r="AL6495" i="3"/>
  <c r="AK6495" i="3"/>
  <c r="AJ6495" i="3"/>
  <c r="AI6495" i="3"/>
  <c r="AH6495" i="3"/>
  <c r="AQ6494" i="3"/>
  <c r="AP6494" i="3"/>
  <c r="AO6494" i="3"/>
  <c r="AN6494" i="3"/>
  <c r="AM6494" i="3"/>
  <c r="AL6494" i="3"/>
  <c r="AK6494" i="3"/>
  <c r="AJ6494" i="3"/>
  <c r="AI6494" i="3"/>
  <c r="AH6494" i="3"/>
  <c r="AQ6493" i="3"/>
  <c r="AP6493" i="3"/>
  <c r="AO6493" i="3"/>
  <c r="AN6493" i="3"/>
  <c r="AM6493" i="3"/>
  <c r="AL6493" i="3"/>
  <c r="AK6493" i="3"/>
  <c r="AJ6493" i="3"/>
  <c r="AI6493" i="3"/>
  <c r="AH6493" i="3"/>
  <c r="AQ6492" i="3"/>
  <c r="AP6492" i="3"/>
  <c r="AO6492" i="3"/>
  <c r="AN6492" i="3"/>
  <c r="AM6492" i="3"/>
  <c r="AL6492" i="3"/>
  <c r="AK6492" i="3"/>
  <c r="AJ6492" i="3"/>
  <c r="AI6492" i="3"/>
  <c r="AH6492" i="3"/>
  <c r="AQ6491" i="3"/>
  <c r="AP6491" i="3"/>
  <c r="AO6491" i="3"/>
  <c r="AN6491" i="3"/>
  <c r="AM6491" i="3"/>
  <c r="AL6491" i="3"/>
  <c r="AK6491" i="3"/>
  <c r="AJ6491" i="3"/>
  <c r="AI6491" i="3"/>
  <c r="AH6491" i="3"/>
  <c r="AQ6490" i="3"/>
  <c r="AP6490" i="3"/>
  <c r="AO6490" i="3"/>
  <c r="AN6490" i="3"/>
  <c r="AM6490" i="3"/>
  <c r="AL6490" i="3"/>
  <c r="AK6490" i="3"/>
  <c r="AJ6490" i="3"/>
  <c r="AI6490" i="3"/>
  <c r="AH6490" i="3"/>
  <c r="AQ6489" i="3"/>
  <c r="AP6489" i="3"/>
  <c r="AO6489" i="3"/>
  <c r="AN6489" i="3"/>
  <c r="AM6489" i="3"/>
  <c r="AL6489" i="3"/>
  <c r="AK6489" i="3"/>
  <c r="AJ6489" i="3"/>
  <c r="AI6489" i="3"/>
  <c r="AH6489" i="3"/>
  <c r="AQ6488" i="3"/>
  <c r="AP6488" i="3"/>
  <c r="AO6488" i="3"/>
  <c r="AN6488" i="3"/>
  <c r="AM6488" i="3"/>
  <c r="AL6488" i="3"/>
  <c r="AK6488" i="3"/>
  <c r="AJ6488" i="3"/>
  <c r="AI6488" i="3"/>
  <c r="AH6488" i="3"/>
  <c r="AQ6487" i="3"/>
  <c r="AP6487" i="3"/>
  <c r="AO6487" i="3"/>
  <c r="AN6487" i="3"/>
  <c r="AM6487" i="3"/>
  <c r="AL6487" i="3"/>
  <c r="AK6487" i="3"/>
  <c r="AJ6487" i="3"/>
  <c r="AI6487" i="3"/>
  <c r="AH6487" i="3"/>
  <c r="AQ6486" i="3"/>
  <c r="AP6486" i="3"/>
  <c r="AO6486" i="3"/>
  <c r="AN6486" i="3"/>
  <c r="AM6486" i="3"/>
  <c r="AL6486" i="3"/>
  <c r="AK6486" i="3"/>
  <c r="AJ6486" i="3"/>
  <c r="AI6486" i="3"/>
  <c r="AH6486" i="3"/>
  <c r="AQ6485" i="3"/>
  <c r="AP6485" i="3"/>
  <c r="AO6485" i="3"/>
  <c r="AN6485" i="3"/>
  <c r="AM6485" i="3"/>
  <c r="AL6485" i="3"/>
  <c r="AK6485" i="3"/>
  <c r="AJ6485" i="3"/>
  <c r="AI6485" i="3"/>
  <c r="AH6485" i="3"/>
  <c r="AQ6484" i="3"/>
  <c r="AP6484" i="3"/>
  <c r="AO6484" i="3"/>
  <c r="AN6484" i="3"/>
  <c r="AM6484" i="3"/>
  <c r="AL6484" i="3"/>
  <c r="AK6484" i="3"/>
  <c r="AJ6484" i="3"/>
  <c r="AI6484" i="3"/>
  <c r="AH6484" i="3"/>
  <c r="AQ6483" i="3"/>
  <c r="AP6483" i="3"/>
  <c r="AO6483" i="3"/>
  <c r="AN6483" i="3"/>
  <c r="AM6483" i="3"/>
  <c r="AL6483" i="3"/>
  <c r="AK6483" i="3"/>
  <c r="AJ6483" i="3"/>
  <c r="AI6483" i="3"/>
  <c r="AH6483" i="3"/>
  <c r="AQ6482" i="3"/>
  <c r="AP6482" i="3"/>
  <c r="AO6482" i="3"/>
  <c r="AN6482" i="3"/>
  <c r="AM6482" i="3"/>
  <c r="AL6482" i="3"/>
  <c r="AK6482" i="3"/>
  <c r="AJ6482" i="3"/>
  <c r="AI6482" i="3"/>
  <c r="AH6482" i="3"/>
  <c r="AQ6481" i="3"/>
  <c r="AP6481" i="3"/>
  <c r="AO6481" i="3"/>
  <c r="AN6481" i="3"/>
  <c r="AM6481" i="3"/>
  <c r="AL6481" i="3"/>
  <c r="AK6481" i="3"/>
  <c r="AJ6481" i="3"/>
  <c r="AI6481" i="3"/>
  <c r="AH6481" i="3"/>
  <c r="AQ6480" i="3"/>
  <c r="AP6480" i="3"/>
  <c r="AO6480" i="3"/>
  <c r="AN6480" i="3"/>
  <c r="AM6480" i="3"/>
  <c r="AL6480" i="3"/>
  <c r="AK6480" i="3"/>
  <c r="AJ6480" i="3"/>
  <c r="AI6480" i="3"/>
  <c r="AH6480" i="3"/>
  <c r="AQ6479" i="3"/>
  <c r="AP6479" i="3"/>
  <c r="AO6479" i="3"/>
  <c r="AN6479" i="3"/>
  <c r="AM6479" i="3"/>
  <c r="AL6479" i="3"/>
  <c r="AK6479" i="3"/>
  <c r="AJ6479" i="3"/>
  <c r="AI6479" i="3"/>
  <c r="AH6479" i="3"/>
  <c r="AQ6478" i="3"/>
  <c r="AP6478" i="3"/>
  <c r="AO6478" i="3"/>
  <c r="AN6478" i="3"/>
  <c r="AM6478" i="3"/>
  <c r="AL6478" i="3"/>
  <c r="AK6478" i="3"/>
  <c r="AJ6478" i="3"/>
  <c r="AI6478" i="3"/>
  <c r="AH6478" i="3"/>
  <c r="AQ6477" i="3"/>
  <c r="AP6477" i="3"/>
  <c r="AO6477" i="3"/>
  <c r="AN6477" i="3"/>
  <c r="AM6477" i="3"/>
  <c r="AL6477" i="3"/>
  <c r="AK6477" i="3"/>
  <c r="AJ6477" i="3"/>
  <c r="AI6477" i="3"/>
  <c r="AH6477" i="3"/>
  <c r="AQ6476" i="3"/>
  <c r="AP6476" i="3"/>
  <c r="AO6476" i="3"/>
  <c r="AN6476" i="3"/>
  <c r="AM6476" i="3"/>
  <c r="AL6476" i="3"/>
  <c r="AK6476" i="3"/>
  <c r="AJ6476" i="3"/>
  <c r="AI6476" i="3"/>
  <c r="AH6476" i="3"/>
  <c r="AQ6475" i="3"/>
  <c r="AP6475" i="3"/>
  <c r="AO6475" i="3"/>
  <c r="AN6475" i="3"/>
  <c r="AM6475" i="3"/>
  <c r="AL6475" i="3"/>
  <c r="AK6475" i="3"/>
  <c r="AJ6475" i="3"/>
  <c r="AI6475" i="3"/>
  <c r="AH6475" i="3"/>
  <c r="AQ6474" i="3"/>
  <c r="AP6474" i="3"/>
  <c r="AO6474" i="3"/>
  <c r="AN6474" i="3"/>
  <c r="AM6474" i="3"/>
  <c r="AL6474" i="3"/>
  <c r="AK6474" i="3"/>
  <c r="AJ6474" i="3"/>
  <c r="AI6474" i="3"/>
  <c r="AH6474" i="3"/>
  <c r="AQ6473" i="3"/>
  <c r="AP6473" i="3"/>
  <c r="AO6473" i="3"/>
  <c r="AN6473" i="3"/>
  <c r="AM6473" i="3"/>
  <c r="AL6473" i="3"/>
  <c r="AK6473" i="3"/>
  <c r="AJ6473" i="3"/>
  <c r="AI6473" i="3"/>
  <c r="AH6473" i="3"/>
  <c r="AQ6472" i="3"/>
  <c r="AP6472" i="3"/>
  <c r="AO6472" i="3"/>
  <c r="AN6472" i="3"/>
  <c r="AM6472" i="3"/>
  <c r="AL6472" i="3"/>
  <c r="AK6472" i="3"/>
  <c r="AJ6472" i="3"/>
  <c r="AI6472" i="3"/>
  <c r="AH6472" i="3"/>
  <c r="AQ6471" i="3"/>
  <c r="AP6471" i="3"/>
  <c r="AO6471" i="3"/>
  <c r="AN6471" i="3"/>
  <c r="AM6471" i="3"/>
  <c r="AL6471" i="3"/>
  <c r="AK6471" i="3"/>
  <c r="AJ6471" i="3"/>
  <c r="AI6471" i="3"/>
  <c r="AH6471" i="3"/>
  <c r="AQ6470" i="3"/>
  <c r="AP6470" i="3"/>
  <c r="AO6470" i="3"/>
  <c r="AN6470" i="3"/>
  <c r="AM6470" i="3"/>
  <c r="AL6470" i="3"/>
  <c r="AK6470" i="3"/>
  <c r="AJ6470" i="3"/>
  <c r="AI6470" i="3"/>
  <c r="AH6470" i="3"/>
  <c r="AQ6469" i="3"/>
  <c r="AP6469" i="3"/>
  <c r="AO6469" i="3"/>
  <c r="AN6469" i="3"/>
  <c r="AM6469" i="3"/>
  <c r="AL6469" i="3"/>
  <c r="AK6469" i="3"/>
  <c r="AJ6469" i="3"/>
  <c r="AI6469" i="3"/>
  <c r="AH6469" i="3"/>
  <c r="AQ6468" i="3"/>
  <c r="AP6468" i="3"/>
  <c r="AO6468" i="3"/>
  <c r="AN6468" i="3"/>
  <c r="AM6468" i="3"/>
  <c r="AL6468" i="3"/>
  <c r="AK6468" i="3"/>
  <c r="AJ6468" i="3"/>
  <c r="AI6468" i="3"/>
  <c r="AH6468" i="3"/>
  <c r="AQ6467" i="3"/>
  <c r="AP6467" i="3"/>
  <c r="AO6467" i="3"/>
  <c r="AN6467" i="3"/>
  <c r="AM6467" i="3"/>
  <c r="AL6467" i="3"/>
  <c r="AK6467" i="3"/>
  <c r="AJ6467" i="3"/>
  <c r="AI6467" i="3"/>
  <c r="AH6467" i="3"/>
  <c r="AQ6466" i="3"/>
  <c r="AP6466" i="3"/>
  <c r="AO6466" i="3"/>
  <c r="AN6466" i="3"/>
  <c r="AM6466" i="3"/>
  <c r="AL6466" i="3"/>
  <c r="AK6466" i="3"/>
  <c r="AJ6466" i="3"/>
  <c r="AI6466" i="3"/>
  <c r="AH6466" i="3"/>
  <c r="AQ6465" i="3"/>
  <c r="AP6465" i="3"/>
  <c r="AO6465" i="3"/>
  <c r="AN6465" i="3"/>
  <c r="AM6465" i="3"/>
  <c r="AL6465" i="3"/>
  <c r="AK6465" i="3"/>
  <c r="AJ6465" i="3"/>
  <c r="AI6465" i="3"/>
  <c r="AH6465" i="3"/>
  <c r="AQ6464" i="3"/>
  <c r="AP6464" i="3"/>
  <c r="AO6464" i="3"/>
  <c r="AN6464" i="3"/>
  <c r="AM6464" i="3"/>
  <c r="AL6464" i="3"/>
  <c r="AK6464" i="3"/>
  <c r="AJ6464" i="3"/>
  <c r="AI6464" i="3"/>
  <c r="AH6464" i="3"/>
  <c r="AQ6463" i="3"/>
  <c r="AP6463" i="3"/>
  <c r="AO6463" i="3"/>
  <c r="AN6463" i="3"/>
  <c r="AM6463" i="3"/>
  <c r="AL6463" i="3"/>
  <c r="AK6463" i="3"/>
  <c r="AJ6463" i="3"/>
  <c r="AI6463" i="3"/>
  <c r="AH6463" i="3"/>
  <c r="AQ6462" i="3"/>
  <c r="AP6462" i="3"/>
  <c r="AO6462" i="3"/>
  <c r="AN6462" i="3"/>
  <c r="AM6462" i="3"/>
  <c r="AL6462" i="3"/>
  <c r="AK6462" i="3"/>
  <c r="AJ6462" i="3"/>
  <c r="AI6462" i="3"/>
  <c r="AH6462" i="3"/>
  <c r="AQ6461" i="3"/>
  <c r="AP6461" i="3"/>
  <c r="AO6461" i="3"/>
  <c r="AN6461" i="3"/>
  <c r="AM6461" i="3"/>
  <c r="AL6461" i="3"/>
  <c r="AK6461" i="3"/>
  <c r="AJ6461" i="3"/>
  <c r="AI6461" i="3"/>
  <c r="AH6461" i="3"/>
  <c r="AQ6460" i="3"/>
  <c r="AP6460" i="3"/>
  <c r="AO6460" i="3"/>
  <c r="AN6460" i="3"/>
  <c r="AM6460" i="3"/>
  <c r="AL6460" i="3"/>
  <c r="AK6460" i="3"/>
  <c r="AJ6460" i="3"/>
  <c r="AI6460" i="3"/>
  <c r="AH6460" i="3"/>
  <c r="AQ6459" i="3"/>
  <c r="AP6459" i="3"/>
  <c r="AO6459" i="3"/>
  <c r="AN6459" i="3"/>
  <c r="AM6459" i="3"/>
  <c r="AL6459" i="3"/>
  <c r="AK6459" i="3"/>
  <c r="AJ6459" i="3"/>
  <c r="AI6459" i="3"/>
  <c r="AH6459" i="3"/>
  <c r="AQ6458" i="3"/>
  <c r="AP6458" i="3"/>
  <c r="AO6458" i="3"/>
  <c r="AN6458" i="3"/>
  <c r="AM6458" i="3"/>
  <c r="AL6458" i="3"/>
  <c r="AK6458" i="3"/>
  <c r="AJ6458" i="3"/>
  <c r="AI6458" i="3"/>
  <c r="AH6458" i="3"/>
  <c r="AQ6457" i="3"/>
  <c r="AP6457" i="3"/>
  <c r="AO6457" i="3"/>
  <c r="AN6457" i="3"/>
  <c r="AM6457" i="3"/>
  <c r="AL6457" i="3"/>
  <c r="AK6457" i="3"/>
  <c r="AJ6457" i="3"/>
  <c r="AI6457" i="3"/>
  <c r="AH6457" i="3"/>
  <c r="AQ6456" i="3"/>
  <c r="AP6456" i="3"/>
  <c r="AO6456" i="3"/>
  <c r="AN6456" i="3"/>
  <c r="AM6456" i="3"/>
  <c r="AL6456" i="3"/>
  <c r="AK6456" i="3"/>
  <c r="AJ6456" i="3"/>
  <c r="AI6456" i="3"/>
  <c r="AH6456" i="3"/>
  <c r="AQ6455" i="3"/>
  <c r="AP6455" i="3"/>
  <c r="AO6455" i="3"/>
  <c r="AN6455" i="3"/>
  <c r="AM6455" i="3"/>
  <c r="AL6455" i="3"/>
  <c r="AK6455" i="3"/>
  <c r="AJ6455" i="3"/>
  <c r="AI6455" i="3"/>
  <c r="AH6455" i="3"/>
  <c r="AQ6454" i="3"/>
  <c r="AP6454" i="3"/>
  <c r="AO6454" i="3"/>
  <c r="AN6454" i="3"/>
  <c r="AM6454" i="3"/>
  <c r="AL6454" i="3"/>
  <c r="AK6454" i="3"/>
  <c r="AJ6454" i="3"/>
  <c r="AI6454" i="3"/>
  <c r="AH6454" i="3"/>
  <c r="AQ6453" i="3"/>
  <c r="AP6453" i="3"/>
  <c r="AO6453" i="3"/>
  <c r="AN6453" i="3"/>
  <c r="AM6453" i="3"/>
  <c r="AL6453" i="3"/>
  <c r="AK6453" i="3"/>
  <c r="AJ6453" i="3"/>
  <c r="AI6453" i="3"/>
  <c r="AH6453" i="3"/>
  <c r="AQ6452" i="3"/>
  <c r="AP6452" i="3"/>
  <c r="AO6452" i="3"/>
  <c r="AN6452" i="3"/>
  <c r="AM6452" i="3"/>
  <c r="AL6452" i="3"/>
  <c r="AK6452" i="3"/>
  <c r="AJ6452" i="3"/>
  <c r="AI6452" i="3"/>
  <c r="AH6452" i="3"/>
  <c r="AQ6451" i="3"/>
  <c r="AP6451" i="3"/>
  <c r="AO6451" i="3"/>
  <c r="AN6451" i="3"/>
  <c r="AM6451" i="3"/>
  <c r="AL6451" i="3"/>
  <c r="AK6451" i="3"/>
  <c r="AJ6451" i="3"/>
  <c r="AI6451" i="3"/>
  <c r="AH6451" i="3"/>
  <c r="AQ6450" i="3"/>
  <c r="AP6450" i="3"/>
  <c r="AO6450" i="3"/>
  <c r="AN6450" i="3"/>
  <c r="AM6450" i="3"/>
  <c r="AL6450" i="3"/>
  <c r="AK6450" i="3"/>
  <c r="AJ6450" i="3"/>
  <c r="AI6450" i="3"/>
  <c r="AH6450" i="3"/>
  <c r="AQ6449" i="3"/>
  <c r="AP6449" i="3"/>
  <c r="AO6449" i="3"/>
  <c r="AN6449" i="3"/>
  <c r="AM6449" i="3"/>
  <c r="AL6449" i="3"/>
  <c r="AK6449" i="3"/>
  <c r="AJ6449" i="3"/>
  <c r="AI6449" i="3"/>
  <c r="AH6449" i="3"/>
  <c r="AQ6448" i="3"/>
  <c r="AP6448" i="3"/>
  <c r="AO6448" i="3"/>
  <c r="AN6448" i="3"/>
  <c r="AM6448" i="3"/>
  <c r="AL6448" i="3"/>
  <c r="AK6448" i="3"/>
  <c r="AJ6448" i="3"/>
  <c r="AI6448" i="3"/>
  <c r="AH6448" i="3"/>
  <c r="AQ6447" i="3"/>
  <c r="AP6447" i="3"/>
  <c r="AO6447" i="3"/>
  <c r="AN6447" i="3"/>
  <c r="AM6447" i="3"/>
  <c r="AL6447" i="3"/>
  <c r="AK6447" i="3"/>
  <c r="AJ6447" i="3"/>
  <c r="AI6447" i="3"/>
  <c r="AH6447" i="3"/>
  <c r="AQ6446" i="3"/>
  <c r="AP6446" i="3"/>
  <c r="AO6446" i="3"/>
  <c r="AN6446" i="3"/>
  <c r="AM6446" i="3"/>
  <c r="AL6446" i="3"/>
  <c r="AK6446" i="3"/>
  <c r="AJ6446" i="3"/>
  <c r="AI6446" i="3"/>
  <c r="AH6446" i="3"/>
  <c r="AQ6445" i="3"/>
  <c r="AP6445" i="3"/>
  <c r="AO6445" i="3"/>
  <c r="AN6445" i="3"/>
  <c r="AM6445" i="3"/>
  <c r="AL6445" i="3"/>
  <c r="AK6445" i="3"/>
  <c r="AJ6445" i="3"/>
  <c r="AI6445" i="3"/>
  <c r="AH6445" i="3"/>
  <c r="AQ6444" i="3"/>
  <c r="AP6444" i="3"/>
  <c r="AO6444" i="3"/>
  <c r="AN6444" i="3"/>
  <c r="AM6444" i="3"/>
  <c r="AL6444" i="3"/>
  <c r="AK6444" i="3"/>
  <c r="AJ6444" i="3"/>
  <c r="AI6444" i="3"/>
  <c r="AH6444" i="3"/>
  <c r="AQ6443" i="3"/>
  <c r="AP6443" i="3"/>
  <c r="AO6443" i="3"/>
  <c r="AN6443" i="3"/>
  <c r="AM6443" i="3"/>
  <c r="AL6443" i="3"/>
  <c r="AK6443" i="3"/>
  <c r="AJ6443" i="3"/>
  <c r="AI6443" i="3"/>
  <c r="AH6443" i="3"/>
  <c r="AQ6442" i="3"/>
  <c r="AP6442" i="3"/>
  <c r="AO6442" i="3"/>
  <c r="AN6442" i="3"/>
  <c r="AM6442" i="3"/>
  <c r="AL6442" i="3"/>
  <c r="AK6442" i="3"/>
  <c r="AJ6442" i="3"/>
  <c r="AI6442" i="3"/>
  <c r="AH6442" i="3"/>
  <c r="AQ6441" i="3"/>
  <c r="AP6441" i="3"/>
  <c r="AO6441" i="3"/>
  <c r="AN6441" i="3"/>
  <c r="AM6441" i="3"/>
  <c r="AL6441" i="3"/>
  <c r="AK6441" i="3"/>
  <c r="AJ6441" i="3"/>
  <c r="AI6441" i="3"/>
  <c r="AH6441" i="3"/>
  <c r="AQ6440" i="3"/>
  <c r="AP6440" i="3"/>
  <c r="AO6440" i="3"/>
  <c r="AN6440" i="3"/>
  <c r="AM6440" i="3"/>
  <c r="AL6440" i="3"/>
  <c r="AK6440" i="3"/>
  <c r="AJ6440" i="3"/>
  <c r="AI6440" i="3"/>
  <c r="AH6440" i="3"/>
  <c r="AQ6439" i="3"/>
  <c r="AP6439" i="3"/>
  <c r="AO6439" i="3"/>
  <c r="AN6439" i="3"/>
  <c r="AM6439" i="3"/>
  <c r="AL6439" i="3"/>
  <c r="AK6439" i="3"/>
  <c r="AJ6439" i="3"/>
  <c r="AI6439" i="3"/>
  <c r="AH6439" i="3"/>
  <c r="AQ6438" i="3"/>
  <c r="AP6438" i="3"/>
  <c r="AO6438" i="3"/>
  <c r="AN6438" i="3"/>
  <c r="AM6438" i="3"/>
  <c r="AL6438" i="3"/>
  <c r="AK6438" i="3"/>
  <c r="AJ6438" i="3"/>
  <c r="AI6438" i="3"/>
  <c r="AH6438" i="3"/>
  <c r="AQ6437" i="3"/>
  <c r="AP6437" i="3"/>
  <c r="AO6437" i="3"/>
  <c r="AN6437" i="3"/>
  <c r="AM6437" i="3"/>
  <c r="AL6437" i="3"/>
  <c r="AK6437" i="3"/>
  <c r="AJ6437" i="3"/>
  <c r="AI6437" i="3"/>
  <c r="AH6437" i="3"/>
  <c r="AQ6436" i="3"/>
  <c r="AP6436" i="3"/>
  <c r="AO6436" i="3"/>
  <c r="AN6436" i="3"/>
  <c r="AM6436" i="3"/>
  <c r="AL6436" i="3"/>
  <c r="AK6436" i="3"/>
  <c r="AJ6436" i="3"/>
  <c r="AI6436" i="3"/>
  <c r="AH6436" i="3"/>
  <c r="AQ6435" i="3"/>
  <c r="AP6435" i="3"/>
  <c r="AO6435" i="3"/>
  <c r="AN6435" i="3"/>
  <c r="AM6435" i="3"/>
  <c r="AL6435" i="3"/>
  <c r="AK6435" i="3"/>
  <c r="AJ6435" i="3"/>
  <c r="AI6435" i="3"/>
  <c r="AH6435" i="3"/>
  <c r="AQ6434" i="3"/>
  <c r="AP6434" i="3"/>
  <c r="AO6434" i="3"/>
  <c r="AN6434" i="3"/>
  <c r="AM6434" i="3"/>
  <c r="AL6434" i="3"/>
  <c r="AK6434" i="3"/>
  <c r="AJ6434" i="3"/>
  <c r="AI6434" i="3"/>
  <c r="AH6434" i="3"/>
  <c r="AQ6433" i="3"/>
  <c r="AP6433" i="3"/>
  <c r="AO6433" i="3"/>
  <c r="AN6433" i="3"/>
  <c r="AM6433" i="3"/>
  <c r="AL6433" i="3"/>
  <c r="AK6433" i="3"/>
  <c r="AJ6433" i="3"/>
  <c r="AI6433" i="3"/>
  <c r="AH6433" i="3"/>
  <c r="AQ6432" i="3"/>
  <c r="AP6432" i="3"/>
  <c r="AO6432" i="3"/>
  <c r="AN6432" i="3"/>
  <c r="AM6432" i="3"/>
  <c r="AL6432" i="3"/>
  <c r="AK6432" i="3"/>
  <c r="AJ6432" i="3"/>
  <c r="AI6432" i="3"/>
  <c r="AH6432" i="3"/>
  <c r="AQ6431" i="3"/>
  <c r="AP6431" i="3"/>
  <c r="AO6431" i="3"/>
  <c r="AN6431" i="3"/>
  <c r="AM6431" i="3"/>
  <c r="AL6431" i="3"/>
  <c r="AK6431" i="3"/>
  <c r="AJ6431" i="3"/>
  <c r="AI6431" i="3"/>
  <c r="AH6431" i="3"/>
  <c r="AQ6430" i="3"/>
  <c r="AP6430" i="3"/>
  <c r="AO6430" i="3"/>
  <c r="AN6430" i="3"/>
  <c r="AM6430" i="3"/>
  <c r="AL6430" i="3"/>
  <c r="AK6430" i="3"/>
  <c r="AJ6430" i="3"/>
  <c r="AI6430" i="3"/>
  <c r="AH6430" i="3"/>
  <c r="AQ6429" i="3"/>
  <c r="AP6429" i="3"/>
  <c r="AO6429" i="3"/>
  <c r="AN6429" i="3"/>
  <c r="AM6429" i="3"/>
  <c r="AL6429" i="3"/>
  <c r="AK6429" i="3"/>
  <c r="AJ6429" i="3"/>
  <c r="AI6429" i="3"/>
  <c r="AH6429" i="3"/>
  <c r="AQ6428" i="3"/>
  <c r="AP6428" i="3"/>
  <c r="AO6428" i="3"/>
  <c r="AN6428" i="3"/>
  <c r="AM6428" i="3"/>
  <c r="AL6428" i="3"/>
  <c r="AK6428" i="3"/>
  <c r="AJ6428" i="3"/>
  <c r="AI6428" i="3"/>
  <c r="AH6428" i="3"/>
  <c r="AQ6427" i="3"/>
  <c r="AP6427" i="3"/>
  <c r="AO6427" i="3"/>
  <c r="AN6427" i="3"/>
  <c r="AM6427" i="3"/>
  <c r="AL6427" i="3"/>
  <c r="AK6427" i="3"/>
  <c r="AJ6427" i="3"/>
  <c r="AI6427" i="3"/>
  <c r="AH6427" i="3"/>
  <c r="AQ6426" i="3"/>
  <c r="AP6426" i="3"/>
  <c r="AO6426" i="3"/>
  <c r="AN6426" i="3"/>
  <c r="AM6426" i="3"/>
  <c r="AL6426" i="3"/>
  <c r="AK6426" i="3"/>
  <c r="AJ6426" i="3"/>
  <c r="AI6426" i="3"/>
  <c r="AH6426" i="3"/>
  <c r="AQ6425" i="3"/>
  <c r="AP6425" i="3"/>
  <c r="AO6425" i="3"/>
  <c r="AN6425" i="3"/>
  <c r="AM6425" i="3"/>
  <c r="AL6425" i="3"/>
  <c r="AK6425" i="3"/>
  <c r="AJ6425" i="3"/>
  <c r="AI6425" i="3"/>
  <c r="AH6425" i="3"/>
  <c r="AQ6424" i="3"/>
  <c r="AP6424" i="3"/>
  <c r="AO6424" i="3"/>
  <c r="AN6424" i="3"/>
  <c r="AM6424" i="3"/>
  <c r="AL6424" i="3"/>
  <c r="AK6424" i="3"/>
  <c r="AJ6424" i="3"/>
  <c r="AI6424" i="3"/>
  <c r="AH6424" i="3"/>
  <c r="AQ6423" i="3"/>
  <c r="AP6423" i="3"/>
  <c r="AO6423" i="3"/>
  <c r="AN6423" i="3"/>
  <c r="AM6423" i="3"/>
  <c r="AL6423" i="3"/>
  <c r="AK6423" i="3"/>
  <c r="AJ6423" i="3"/>
  <c r="AI6423" i="3"/>
  <c r="AH6423" i="3"/>
  <c r="AQ6422" i="3"/>
  <c r="AP6422" i="3"/>
  <c r="AO6422" i="3"/>
  <c r="AN6422" i="3"/>
  <c r="AM6422" i="3"/>
  <c r="AL6422" i="3"/>
  <c r="AK6422" i="3"/>
  <c r="AJ6422" i="3"/>
  <c r="AI6422" i="3"/>
  <c r="AH6422" i="3"/>
  <c r="AQ6421" i="3"/>
  <c r="AP6421" i="3"/>
  <c r="AO6421" i="3"/>
  <c r="AN6421" i="3"/>
  <c r="AM6421" i="3"/>
  <c r="AL6421" i="3"/>
  <c r="AK6421" i="3"/>
  <c r="AJ6421" i="3"/>
  <c r="AI6421" i="3"/>
  <c r="AH6421" i="3"/>
  <c r="AQ6420" i="3"/>
  <c r="AP6420" i="3"/>
  <c r="AO6420" i="3"/>
  <c r="AN6420" i="3"/>
  <c r="AM6420" i="3"/>
  <c r="AL6420" i="3"/>
  <c r="AK6420" i="3"/>
  <c r="AJ6420" i="3"/>
  <c r="AI6420" i="3"/>
  <c r="AH6420" i="3"/>
  <c r="AQ6419" i="3"/>
  <c r="AP6419" i="3"/>
  <c r="AO6419" i="3"/>
  <c r="AN6419" i="3"/>
  <c r="AM6419" i="3"/>
  <c r="AL6419" i="3"/>
  <c r="AK6419" i="3"/>
  <c r="AJ6419" i="3"/>
  <c r="AI6419" i="3"/>
  <c r="AH6419" i="3"/>
  <c r="AQ6418" i="3"/>
  <c r="AP6418" i="3"/>
  <c r="AO6418" i="3"/>
  <c r="AN6418" i="3"/>
  <c r="AM6418" i="3"/>
  <c r="AL6418" i="3"/>
  <c r="AK6418" i="3"/>
  <c r="AJ6418" i="3"/>
  <c r="AI6418" i="3"/>
  <c r="AH6418" i="3"/>
  <c r="AQ6417" i="3"/>
  <c r="AP6417" i="3"/>
  <c r="AO6417" i="3"/>
  <c r="AN6417" i="3"/>
  <c r="AM6417" i="3"/>
  <c r="AL6417" i="3"/>
  <c r="AK6417" i="3"/>
  <c r="AJ6417" i="3"/>
  <c r="AI6417" i="3"/>
  <c r="AH6417" i="3"/>
  <c r="AQ6416" i="3"/>
  <c r="AP6416" i="3"/>
  <c r="AO6416" i="3"/>
  <c r="AN6416" i="3"/>
  <c r="AM6416" i="3"/>
  <c r="AL6416" i="3"/>
  <c r="AK6416" i="3"/>
  <c r="AJ6416" i="3"/>
  <c r="AI6416" i="3"/>
  <c r="AH6416" i="3"/>
  <c r="AQ6415" i="3"/>
  <c r="AP6415" i="3"/>
  <c r="AO6415" i="3"/>
  <c r="AN6415" i="3"/>
  <c r="AM6415" i="3"/>
  <c r="AL6415" i="3"/>
  <c r="AK6415" i="3"/>
  <c r="AJ6415" i="3"/>
  <c r="AI6415" i="3"/>
  <c r="AH6415" i="3"/>
  <c r="AQ6414" i="3"/>
  <c r="AP6414" i="3"/>
  <c r="AO6414" i="3"/>
  <c r="AN6414" i="3"/>
  <c r="AM6414" i="3"/>
  <c r="AL6414" i="3"/>
  <c r="AK6414" i="3"/>
  <c r="AJ6414" i="3"/>
  <c r="AI6414" i="3"/>
  <c r="AH6414" i="3"/>
  <c r="AQ6413" i="3"/>
  <c r="AP6413" i="3"/>
  <c r="AO6413" i="3"/>
  <c r="AN6413" i="3"/>
  <c r="AM6413" i="3"/>
  <c r="AL6413" i="3"/>
  <c r="AK6413" i="3"/>
  <c r="AJ6413" i="3"/>
  <c r="AI6413" i="3"/>
  <c r="AH6413" i="3"/>
  <c r="AQ6412" i="3"/>
  <c r="AP6412" i="3"/>
  <c r="AO6412" i="3"/>
  <c r="AN6412" i="3"/>
  <c r="AM6412" i="3"/>
  <c r="AL6412" i="3"/>
  <c r="AK6412" i="3"/>
  <c r="AJ6412" i="3"/>
  <c r="AI6412" i="3"/>
  <c r="AH6412" i="3"/>
  <c r="AQ6411" i="3"/>
  <c r="AP6411" i="3"/>
  <c r="AO6411" i="3"/>
  <c r="AN6411" i="3"/>
  <c r="AM6411" i="3"/>
  <c r="AL6411" i="3"/>
  <c r="AK6411" i="3"/>
  <c r="AJ6411" i="3"/>
  <c r="AI6411" i="3"/>
  <c r="AH6411" i="3"/>
  <c r="AQ6410" i="3"/>
  <c r="AP6410" i="3"/>
  <c r="AO6410" i="3"/>
  <c r="AN6410" i="3"/>
  <c r="AM6410" i="3"/>
  <c r="AL6410" i="3"/>
  <c r="AK6410" i="3"/>
  <c r="AJ6410" i="3"/>
  <c r="AI6410" i="3"/>
  <c r="AH6410" i="3"/>
  <c r="AQ6409" i="3"/>
  <c r="AP6409" i="3"/>
  <c r="AO6409" i="3"/>
  <c r="AN6409" i="3"/>
  <c r="AM6409" i="3"/>
  <c r="AL6409" i="3"/>
  <c r="AK6409" i="3"/>
  <c r="AJ6409" i="3"/>
  <c r="AI6409" i="3"/>
  <c r="AH6409" i="3"/>
  <c r="AQ6408" i="3"/>
  <c r="AP6408" i="3"/>
  <c r="AO6408" i="3"/>
  <c r="AN6408" i="3"/>
  <c r="AM6408" i="3"/>
  <c r="AL6408" i="3"/>
  <c r="AK6408" i="3"/>
  <c r="AJ6408" i="3"/>
  <c r="AI6408" i="3"/>
  <c r="AH6408" i="3"/>
  <c r="AQ6407" i="3"/>
  <c r="AP6407" i="3"/>
  <c r="AO6407" i="3"/>
  <c r="AN6407" i="3"/>
  <c r="AM6407" i="3"/>
  <c r="AL6407" i="3"/>
  <c r="AK6407" i="3"/>
  <c r="AJ6407" i="3"/>
  <c r="AI6407" i="3"/>
  <c r="AH6407" i="3"/>
  <c r="AQ6406" i="3"/>
  <c r="AP6406" i="3"/>
  <c r="AO6406" i="3"/>
  <c r="AN6406" i="3"/>
  <c r="AM6406" i="3"/>
  <c r="AL6406" i="3"/>
  <c r="AK6406" i="3"/>
  <c r="AJ6406" i="3"/>
  <c r="AI6406" i="3"/>
  <c r="AH6406" i="3"/>
  <c r="AQ6405" i="3"/>
  <c r="AP6405" i="3"/>
  <c r="AO6405" i="3"/>
  <c r="AN6405" i="3"/>
  <c r="AM6405" i="3"/>
  <c r="AL6405" i="3"/>
  <c r="AK6405" i="3"/>
  <c r="AJ6405" i="3"/>
  <c r="AI6405" i="3"/>
  <c r="AH6405" i="3"/>
  <c r="AQ6404" i="3"/>
  <c r="AP6404" i="3"/>
  <c r="AO6404" i="3"/>
  <c r="AN6404" i="3"/>
  <c r="AM6404" i="3"/>
  <c r="AL6404" i="3"/>
  <c r="AK6404" i="3"/>
  <c r="AJ6404" i="3"/>
  <c r="AI6404" i="3"/>
  <c r="AH6404" i="3"/>
  <c r="AQ6403" i="3"/>
  <c r="AP6403" i="3"/>
  <c r="AO6403" i="3"/>
  <c r="AN6403" i="3"/>
  <c r="AM6403" i="3"/>
  <c r="AL6403" i="3"/>
  <c r="AK6403" i="3"/>
  <c r="AJ6403" i="3"/>
  <c r="AI6403" i="3"/>
  <c r="AH6403" i="3"/>
  <c r="AQ6402" i="3"/>
  <c r="AP6402" i="3"/>
  <c r="AO6402" i="3"/>
  <c r="AN6402" i="3"/>
  <c r="AM6402" i="3"/>
  <c r="AL6402" i="3"/>
  <c r="AK6402" i="3"/>
  <c r="AJ6402" i="3"/>
  <c r="AI6402" i="3"/>
  <c r="AH6402" i="3"/>
  <c r="AQ6401" i="3"/>
  <c r="AP6401" i="3"/>
  <c r="AO6401" i="3"/>
  <c r="AN6401" i="3"/>
  <c r="AM6401" i="3"/>
  <c r="AL6401" i="3"/>
  <c r="AK6401" i="3"/>
  <c r="AJ6401" i="3"/>
  <c r="AI6401" i="3"/>
  <c r="AH6401" i="3"/>
  <c r="AQ6400" i="3"/>
  <c r="AP6400" i="3"/>
  <c r="AO6400" i="3"/>
  <c r="AN6400" i="3"/>
  <c r="AM6400" i="3"/>
  <c r="AL6400" i="3"/>
  <c r="AK6400" i="3"/>
  <c r="AJ6400" i="3"/>
  <c r="AI6400" i="3"/>
  <c r="AH6400" i="3"/>
  <c r="AQ6399" i="3"/>
  <c r="AP6399" i="3"/>
  <c r="AO6399" i="3"/>
  <c r="AN6399" i="3"/>
  <c r="AM6399" i="3"/>
  <c r="AL6399" i="3"/>
  <c r="AK6399" i="3"/>
  <c r="AJ6399" i="3"/>
  <c r="AI6399" i="3"/>
  <c r="AH6399" i="3"/>
  <c r="AQ6398" i="3"/>
  <c r="AP6398" i="3"/>
  <c r="AO6398" i="3"/>
  <c r="AN6398" i="3"/>
  <c r="AM6398" i="3"/>
  <c r="AL6398" i="3"/>
  <c r="AK6398" i="3"/>
  <c r="AJ6398" i="3"/>
  <c r="AI6398" i="3"/>
  <c r="AH6398" i="3"/>
  <c r="AQ6397" i="3"/>
  <c r="AP6397" i="3"/>
  <c r="AO6397" i="3"/>
  <c r="AN6397" i="3"/>
  <c r="AM6397" i="3"/>
  <c r="AL6397" i="3"/>
  <c r="AK6397" i="3"/>
  <c r="AJ6397" i="3"/>
  <c r="AI6397" i="3"/>
  <c r="AH6397" i="3"/>
  <c r="AQ6396" i="3"/>
  <c r="AP6396" i="3"/>
  <c r="AO6396" i="3"/>
  <c r="AN6396" i="3"/>
  <c r="AM6396" i="3"/>
  <c r="AL6396" i="3"/>
  <c r="AK6396" i="3"/>
  <c r="AJ6396" i="3"/>
  <c r="AI6396" i="3"/>
  <c r="AH6396" i="3"/>
  <c r="AQ6395" i="3"/>
  <c r="AP6395" i="3"/>
  <c r="AO6395" i="3"/>
  <c r="AN6395" i="3"/>
  <c r="AM6395" i="3"/>
  <c r="AL6395" i="3"/>
  <c r="AK6395" i="3"/>
  <c r="AJ6395" i="3"/>
  <c r="AI6395" i="3"/>
  <c r="AH6395" i="3"/>
  <c r="AQ6394" i="3"/>
  <c r="AP6394" i="3"/>
  <c r="AO6394" i="3"/>
  <c r="AN6394" i="3"/>
  <c r="AM6394" i="3"/>
  <c r="AL6394" i="3"/>
  <c r="AK6394" i="3"/>
  <c r="AJ6394" i="3"/>
  <c r="AI6394" i="3"/>
  <c r="AH6394" i="3"/>
  <c r="AQ6393" i="3"/>
  <c r="AP6393" i="3"/>
  <c r="AO6393" i="3"/>
  <c r="AN6393" i="3"/>
  <c r="AM6393" i="3"/>
  <c r="AL6393" i="3"/>
  <c r="AK6393" i="3"/>
  <c r="AJ6393" i="3"/>
  <c r="AI6393" i="3"/>
  <c r="AH6393" i="3"/>
  <c r="AQ6392" i="3"/>
  <c r="AP6392" i="3"/>
  <c r="AO6392" i="3"/>
  <c r="AN6392" i="3"/>
  <c r="AM6392" i="3"/>
  <c r="AL6392" i="3"/>
  <c r="AK6392" i="3"/>
  <c r="AJ6392" i="3"/>
  <c r="AI6392" i="3"/>
  <c r="AH6392" i="3"/>
  <c r="AQ6391" i="3"/>
  <c r="AP6391" i="3"/>
  <c r="AO6391" i="3"/>
  <c r="AN6391" i="3"/>
  <c r="AM6391" i="3"/>
  <c r="AL6391" i="3"/>
  <c r="AK6391" i="3"/>
  <c r="AJ6391" i="3"/>
  <c r="AI6391" i="3"/>
  <c r="AH6391" i="3"/>
  <c r="AQ6390" i="3"/>
  <c r="AP6390" i="3"/>
  <c r="AO6390" i="3"/>
  <c r="AN6390" i="3"/>
  <c r="AM6390" i="3"/>
  <c r="AL6390" i="3"/>
  <c r="AK6390" i="3"/>
  <c r="AJ6390" i="3"/>
  <c r="AI6390" i="3"/>
  <c r="AH6390" i="3"/>
  <c r="AQ6389" i="3"/>
  <c r="AP6389" i="3"/>
  <c r="AO6389" i="3"/>
  <c r="AN6389" i="3"/>
  <c r="AM6389" i="3"/>
  <c r="AL6389" i="3"/>
  <c r="AK6389" i="3"/>
  <c r="AJ6389" i="3"/>
  <c r="AI6389" i="3"/>
  <c r="AH6389" i="3"/>
  <c r="AQ6388" i="3"/>
  <c r="AP6388" i="3"/>
  <c r="AO6388" i="3"/>
  <c r="AN6388" i="3"/>
  <c r="AM6388" i="3"/>
  <c r="AL6388" i="3"/>
  <c r="AK6388" i="3"/>
  <c r="AJ6388" i="3"/>
  <c r="AI6388" i="3"/>
  <c r="AH6388" i="3"/>
  <c r="AQ6387" i="3"/>
  <c r="AP6387" i="3"/>
  <c r="AO6387" i="3"/>
  <c r="AN6387" i="3"/>
  <c r="AM6387" i="3"/>
  <c r="AL6387" i="3"/>
  <c r="AK6387" i="3"/>
  <c r="AJ6387" i="3"/>
  <c r="AI6387" i="3"/>
  <c r="AH6387" i="3"/>
  <c r="AQ6386" i="3"/>
  <c r="AP6386" i="3"/>
  <c r="AO6386" i="3"/>
  <c r="AN6386" i="3"/>
  <c r="AM6386" i="3"/>
  <c r="AL6386" i="3"/>
  <c r="AK6386" i="3"/>
  <c r="AJ6386" i="3"/>
  <c r="AI6386" i="3"/>
  <c r="AH6386" i="3"/>
  <c r="AQ6385" i="3"/>
  <c r="AP6385" i="3"/>
  <c r="AO6385" i="3"/>
  <c r="AN6385" i="3"/>
  <c r="AM6385" i="3"/>
  <c r="AL6385" i="3"/>
  <c r="AK6385" i="3"/>
  <c r="AJ6385" i="3"/>
  <c r="AI6385" i="3"/>
  <c r="AH6385" i="3"/>
  <c r="AQ6384" i="3"/>
  <c r="AP6384" i="3"/>
  <c r="AO6384" i="3"/>
  <c r="AN6384" i="3"/>
  <c r="AM6384" i="3"/>
  <c r="AL6384" i="3"/>
  <c r="AK6384" i="3"/>
  <c r="AJ6384" i="3"/>
  <c r="AI6384" i="3"/>
  <c r="AH6384" i="3"/>
  <c r="AQ6383" i="3"/>
  <c r="AP6383" i="3"/>
  <c r="AO6383" i="3"/>
  <c r="AN6383" i="3"/>
  <c r="AM6383" i="3"/>
  <c r="AL6383" i="3"/>
  <c r="AK6383" i="3"/>
  <c r="AJ6383" i="3"/>
  <c r="AI6383" i="3"/>
  <c r="AH6383" i="3"/>
  <c r="AQ6382" i="3"/>
  <c r="AP6382" i="3"/>
  <c r="AO6382" i="3"/>
  <c r="AN6382" i="3"/>
  <c r="AM6382" i="3"/>
  <c r="AL6382" i="3"/>
  <c r="AK6382" i="3"/>
  <c r="AJ6382" i="3"/>
  <c r="AI6382" i="3"/>
  <c r="AH6382" i="3"/>
  <c r="AQ6381" i="3"/>
  <c r="AP6381" i="3"/>
  <c r="AO6381" i="3"/>
  <c r="AN6381" i="3"/>
  <c r="AM6381" i="3"/>
  <c r="AL6381" i="3"/>
  <c r="AK6381" i="3"/>
  <c r="AJ6381" i="3"/>
  <c r="AI6381" i="3"/>
  <c r="AH6381" i="3"/>
  <c r="AQ6380" i="3"/>
  <c r="AP6380" i="3"/>
  <c r="AO6380" i="3"/>
  <c r="AN6380" i="3"/>
  <c r="AM6380" i="3"/>
  <c r="AL6380" i="3"/>
  <c r="AK6380" i="3"/>
  <c r="AJ6380" i="3"/>
  <c r="AI6380" i="3"/>
  <c r="AH6380" i="3"/>
  <c r="AQ6379" i="3"/>
  <c r="AP6379" i="3"/>
  <c r="AO6379" i="3"/>
  <c r="AN6379" i="3"/>
  <c r="AM6379" i="3"/>
  <c r="AL6379" i="3"/>
  <c r="AK6379" i="3"/>
  <c r="AJ6379" i="3"/>
  <c r="AI6379" i="3"/>
  <c r="AH6379" i="3"/>
  <c r="AQ6378" i="3"/>
  <c r="AP6378" i="3"/>
  <c r="AO6378" i="3"/>
  <c r="AN6378" i="3"/>
  <c r="AM6378" i="3"/>
  <c r="AL6378" i="3"/>
  <c r="AK6378" i="3"/>
  <c r="AJ6378" i="3"/>
  <c r="AI6378" i="3"/>
  <c r="AH6378" i="3"/>
  <c r="AQ6377" i="3"/>
  <c r="AP6377" i="3"/>
  <c r="AO6377" i="3"/>
  <c r="AN6377" i="3"/>
  <c r="AM6377" i="3"/>
  <c r="AL6377" i="3"/>
  <c r="AK6377" i="3"/>
  <c r="AJ6377" i="3"/>
  <c r="AI6377" i="3"/>
  <c r="AH6377" i="3"/>
  <c r="AQ6376" i="3"/>
  <c r="AP6376" i="3"/>
  <c r="AO6376" i="3"/>
  <c r="AN6376" i="3"/>
  <c r="AM6376" i="3"/>
  <c r="AL6376" i="3"/>
  <c r="AK6376" i="3"/>
  <c r="AJ6376" i="3"/>
  <c r="AI6376" i="3"/>
  <c r="AH6376" i="3"/>
  <c r="AQ6375" i="3"/>
  <c r="AP6375" i="3"/>
  <c r="AO6375" i="3"/>
  <c r="AN6375" i="3"/>
  <c r="AM6375" i="3"/>
  <c r="AL6375" i="3"/>
  <c r="AK6375" i="3"/>
  <c r="AJ6375" i="3"/>
  <c r="AI6375" i="3"/>
  <c r="AH6375" i="3"/>
  <c r="AQ6374" i="3"/>
  <c r="AP6374" i="3"/>
  <c r="AO6374" i="3"/>
  <c r="AN6374" i="3"/>
  <c r="AM6374" i="3"/>
  <c r="AL6374" i="3"/>
  <c r="AK6374" i="3"/>
  <c r="AJ6374" i="3"/>
  <c r="AI6374" i="3"/>
  <c r="AH6374" i="3"/>
  <c r="AQ6373" i="3"/>
  <c r="AP6373" i="3"/>
  <c r="AO6373" i="3"/>
  <c r="AN6373" i="3"/>
  <c r="AM6373" i="3"/>
  <c r="AL6373" i="3"/>
  <c r="AK6373" i="3"/>
  <c r="AJ6373" i="3"/>
  <c r="AI6373" i="3"/>
  <c r="AH6373" i="3"/>
  <c r="AQ6372" i="3"/>
  <c r="AP6372" i="3"/>
  <c r="AO6372" i="3"/>
  <c r="AN6372" i="3"/>
  <c r="AM6372" i="3"/>
  <c r="AL6372" i="3"/>
  <c r="AK6372" i="3"/>
  <c r="AJ6372" i="3"/>
  <c r="AI6372" i="3"/>
  <c r="AH6372" i="3"/>
  <c r="AQ6371" i="3"/>
  <c r="AP6371" i="3"/>
  <c r="AO6371" i="3"/>
  <c r="AN6371" i="3"/>
  <c r="AM6371" i="3"/>
  <c r="AL6371" i="3"/>
  <c r="AK6371" i="3"/>
  <c r="AJ6371" i="3"/>
  <c r="AI6371" i="3"/>
  <c r="AH6371" i="3"/>
  <c r="AQ6370" i="3"/>
  <c r="AP6370" i="3"/>
  <c r="AO6370" i="3"/>
  <c r="AN6370" i="3"/>
  <c r="AM6370" i="3"/>
  <c r="AL6370" i="3"/>
  <c r="AK6370" i="3"/>
  <c r="AJ6370" i="3"/>
  <c r="AI6370" i="3"/>
  <c r="AH6370" i="3"/>
  <c r="AQ6369" i="3"/>
  <c r="AP6369" i="3"/>
  <c r="AO6369" i="3"/>
  <c r="AN6369" i="3"/>
  <c r="AM6369" i="3"/>
  <c r="AL6369" i="3"/>
  <c r="AK6369" i="3"/>
  <c r="AJ6369" i="3"/>
  <c r="AI6369" i="3"/>
  <c r="AH6369" i="3"/>
  <c r="AQ6368" i="3"/>
  <c r="AP6368" i="3"/>
  <c r="AO6368" i="3"/>
  <c r="AN6368" i="3"/>
  <c r="AM6368" i="3"/>
  <c r="AL6368" i="3"/>
  <c r="AK6368" i="3"/>
  <c r="AJ6368" i="3"/>
  <c r="AI6368" i="3"/>
  <c r="AH6368" i="3"/>
  <c r="AQ6367" i="3"/>
  <c r="AP6367" i="3"/>
  <c r="AO6367" i="3"/>
  <c r="AN6367" i="3"/>
  <c r="AM6367" i="3"/>
  <c r="AL6367" i="3"/>
  <c r="AK6367" i="3"/>
  <c r="AJ6367" i="3"/>
  <c r="AI6367" i="3"/>
  <c r="AH6367" i="3"/>
  <c r="AQ6366" i="3"/>
  <c r="AP6366" i="3"/>
  <c r="AO6366" i="3"/>
  <c r="AN6366" i="3"/>
  <c r="AM6366" i="3"/>
  <c r="AL6366" i="3"/>
  <c r="AK6366" i="3"/>
  <c r="AJ6366" i="3"/>
  <c r="AI6366" i="3"/>
  <c r="AH6366" i="3"/>
  <c r="AQ6365" i="3"/>
  <c r="AP6365" i="3"/>
  <c r="AO6365" i="3"/>
  <c r="AN6365" i="3"/>
  <c r="AM6365" i="3"/>
  <c r="AL6365" i="3"/>
  <c r="AK6365" i="3"/>
  <c r="AJ6365" i="3"/>
  <c r="AI6365" i="3"/>
  <c r="AH6365" i="3"/>
  <c r="AQ6364" i="3"/>
  <c r="AP6364" i="3"/>
  <c r="AO6364" i="3"/>
  <c r="AN6364" i="3"/>
  <c r="AM6364" i="3"/>
  <c r="AL6364" i="3"/>
  <c r="AK6364" i="3"/>
  <c r="AJ6364" i="3"/>
  <c r="AI6364" i="3"/>
  <c r="AH6364" i="3"/>
  <c r="AQ6363" i="3"/>
  <c r="AP6363" i="3"/>
  <c r="AO6363" i="3"/>
  <c r="AN6363" i="3"/>
  <c r="AM6363" i="3"/>
  <c r="AL6363" i="3"/>
  <c r="AK6363" i="3"/>
  <c r="AJ6363" i="3"/>
  <c r="AI6363" i="3"/>
  <c r="AH6363" i="3"/>
  <c r="AQ6362" i="3"/>
  <c r="AP6362" i="3"/>
  <c r="AO6362" i="3"/>
  <c r="AN6362" i="3"/>
  <c r="AM6362" i="3"/>
  <c r="AL6362" i="3"/>
  <c r="AK6362" i="3"/>
  <c r="AJ6362" i="3"/>
  <c r="AI6362" i="3"/>
  <c r="AH6362" i="3"/>
  <c r="AQ6361" i="3"/>
  <c r="AP6361" i="3"/>
  <c r="AO6361" i="3"/>
  <c r="AN6361" i="3"/>
  <c r="AM6361" i="3"/>
  <c r="AL6361" i="3"/>
  <c r="AK6361" i="3"/>
  <c r="AJ6361" i="3"/>
  <c r="AI6361" i="3"/>
  <c r="AH6361" i="3"/>
  <c r="AQ6360" i="3"/>
  <c r="AP6360" i="3"/>
  <c r="AO6360" i="3"/>
  <c r="AN6360" i="3"/>
  <c r="AM6360" i="3"/>
  <c r="AL6360" i="3"/>
  <c r="AK6360" i="3"/>
  <c r="AJ6360" i="3"/>
  <c r="AI6360" i="3"/>
  <c r="AH6360" i="3"/>
  <c r="AQ6359" i="3"/>
  <c r="AP6359" i="3"/>
  <c r="AO6359" i="3"/>
  <c r="AN6359" i="3"/>
  <c r="AM6359" i="3"/>
  <c r="AL6359" i="3"/>
  <c r="AK6359" i="3"/>
  <c r="AJ6359" i="3"/>
  <c r="AI6359" i="3"/>
  <c r="AH6359" i="3"/>
  <c r="AQ6358" i="3"/>
  <c r="AP6358" i="3"/>
  <c r="AO6358" i="3"/>
  <c r="AN6358" i="3"/>
  <c r="AM6358" i="3"/>
  <c r="AL6358" i="3"/>
  <c r="AK6358" i="3"/>
  <c r="AJ6358" i="3"/>
  <c r="AI6358" i="3"/>
  <c r="AH6358" i="3"/>
  <c r="AQ6357" i="3"/>
  <c r="AP6357" i="3"/>
  <c r="AO6357" i="3"/>
  <c r="AN6357" i="3"/>
  <c r="AM6357" i="3"/>
  <c r="AL6357" i="3"/>
  <c r="AK6357" i="3"/>
  <c r="AJ6357" i="3"/>
  <c r="AI6357" i="3"/>
  <c r="AH6357" i="3"/>
  <c r="AQ6356" i="3"/>
  <c r="AP6356" i="3"/>
  <c r="AO6356" i="3"/>
  <c r="AN6356" i="3"/>
  <c r="AM6356" i="3"/>
  <c r="AL6356" i="3"/>
  <c r="AK6356" i="3"/>
  <c r="AJ6356" i="3"/>
  <c r="AI6356" i="3"/>
  <c r="AH6356" i="3"/>
  <c r="AQ6355" i="3"/>
  <c r="AP6355" i="3"/>
  <c r="AO6355" i="3"/>
  <c r="AN6355" i="3"/>
  <c r="AM6355" i="3"/>
  <c r="AL6355" i="3"/>
  <c r="AK6355" i="3"/>
  <c r="AJ6355" i="3"/>
  <c r="AI6355" i="3"/>
  <c r="AH6355" i="3"/>
  <c r="AQ6354" i="3"/>
  <c r="AP6354" i="3"/>
  <c r="AO6354" i="3"/>
  <c r="AN6354" i="3"/>
  <c r="AM6354" i="3"/>
  <c r="AL6354" i="3"/>
  <c r="AK6354" i="3"/>
  <c r="AJ6354" i="3"/>
  <c r="AI6354" i="3"/>
  <c r="AH6354" i="3"/>
  <c r="AQ6353" i="3"/>
  <c r="AP6353" i="3"/>
  <c r="AO6353" i="3"/>
  <c r="AN6353" i="3"/>
  <c r="AM6353" i="3"/>
  <c r="AL6353" i="3"/>
  <c r="AK6353" i="3"/>
  <c r="AJ6353" i="3"/>
  <c r="AI6353" i="3"/>
  <c r="AH6353" i="3"/>
  <c r="AQ6352" i="3"/>
  <c r="AP6352" i="3"/>
  <c r="AO6352" i="3"/>
  <c r="AN6352" i="3"/>
  <c r="AM6352" i="3"/>
  <c r="AL6352" i="3"/>
  <c r="AK6352" i="3"/>
  <c r="AJ6352" i="3"/>
  <c r="AI6352" i="3"/>
  <c r="AH6352" i="3"/>
  <c r="AQ6351" i="3"/>
  <c r="AP6351" i="3"/>
  <c r="AO6351" i="3"/>
  <c r="AN6351" i="3"/>
  <c r="AM6351" i="3"/>
  <c r="AL6351" i="3"/>
  <c r="AK6351" i="3"/>
  <c r="AJ6351" i="3"/>
  <c r="AI6351" i="3"/>
  <c r="AH6351" i="3"/>
  <c r="AQ6350" i="3"/>
  <c r="AP6350" i="3"/>
  <c r="AO6350" i="3"/>
  <c r="AN6350" i="3"/>
  <c r="AM6350" i="3"/>
  <c r="AL6350" i="3"/>
  <c r="AK6350" i="3"/>
  <c r="AJ6350" i="3"/>
  <c r="AI6350" i="3"/>
  <c r="AH6350" i="3"/>
  <c r="AQ6349" i="3"/>
  <c r="AP6349" i="3"/>
  <c r="AO6349" i="3"/>
  <c r="AN6349" i="3"/>
  <c r="AM6349" i="3"/>
  <c r="AL6349" i="3"/>
  <c r="AK6349" i="3"/>
  <c r="AJ6349" i="3"/>
  <c r="AI6349" i="3"/>
  <c r="AH6349" i="3"/>
  <c r="AQ6348" i="3"/>
  <c r="AP6348" i="3"/>
  <c r="AO6348" i="3"/>
  <c r="AN6348" i="3"/>
  <c r="AM6348" i="3"/>
  <c r="AL6348" i="3"/>
  <c r="AK6348" i="3"/>
  <c r="AJ6348" i="3"/>
  <c r="AI6348" i="3"/>
  <c r="AH6348" i="3"/>
  <c r="AQ6347" i="3"/>
  <c r="AP6347" i="3"/>
  <c r="AO6347" i="3"/>
  <c r="AN6347" i="3"/>
  <c r="AM6347" i="3"/>
  <c r="AL6347" i="3"/>
  <c r="AK6347" i="3"/>
  <c r="AJ6347" i="3"/>
  <c r="AI6347" i="3"/>
  <c r="AH6347" i="3"/>
  <c r="AQ6346" i="3"/>
  <c r="AP6346" i="3"/>
  <c r="AO6346" i="3"/>
  <c r="AN6346" i="3"/>
  <c r="AM6346" i="3"/>
  <c r="AL6346" i="3"/>
  <c r="AK6346" i="3"/>
  <c r="AJ6346" i="3"/>
  <c r="AI6346" i="3"/>
  <c r="AH6346" i="3"/>
  <c r="AQ6345" i="3"/>
  <c r="AP6345" i="3"/>
  <c r="AO6345" i="3"/>
  <c r="AN6345" i="3"/>
  <c r="AM6345" i="3"/>
  <c r="AL6345" i="3"/>
  <c r="AK6345" i="3"/>
  <c r="AJ6345" i="3"/>
  <c r="AI6345" i="3"/>
  <c r="AH6345" i="3"/>
  <c r="AQ6344" i="3"/>
  <c r="AP6344" i="3"/>
  <c r="AO6344" i="3"/>
  <c r="AN6344" i="3"/>
  <c r="AM6344" i="3"/>
  <c r="AL6344" i="3"/>
  <c r="AK6344" i="3"/>
  <c r="AJ6344" i="3"/>
  <c r="AI6344" i="3"/>
  <c r="AH6344" i="3"/>
  <c r="AQ6343" i="3"/>
  <c r="AP6343" i="3"/>
  <c r="AO6343" i="3"/>
  <c r="AN6343" i="3"/>
  <c r="AM6343" i="3"/>
  <c r="AL6343" i="3"/>
  <c r="AK6343" i="3"/>
  <c r="AJ6343" i="3"/>
  <c r="AI6343" i="3"/>
  <c r="AH6343" i="3"/>
  <c r="AQ6342" i="3"/>
  <c r="AP6342" i="3"/>
  <c r="AO6342" i="3"/>
  <c r="AN6342" i="3"/>
  <c r="AM6342" i="3"/>
  <c r="AL6342" i="3"/>
  <c r="AK6342" i="3"/>
  <c r="AJ6342" i="3"/>
  <c r="AI6342" i="3"/>
  <c r="AH6342" i="3"/>
  <c r="AQ6341" i="3"/>
  <c r="AP6341" i="3"/>
  <c r="AO6341" i="3"/>
  <c r="AN6341" i="3"/>
  <c r="AM6341" i="3"/>
  <c r="AL6341" i="3"/>
  <c r="AK6341" i="3"/>
  <c r="AJ6341" i="3"/>
  <c r="AI6341" i="3"/>
  <c r="AH6341" i="3"/>
  <c r="AQ6340" i="3"/>
  <c r="AP6340" i="3"/>
  <c r="AO6340" i="3"/>
  <c r="AN6340" i="3"/>
  <c r="AM6340" i="3"/>
  <c r="AL6340" i="3"/>
  <c r="AK6340" i="3"/>
  <c r="AJ6340" i="3"/>
  <c r="AI6340" i="3"/>
  <c r="AH6340" i="3"/>
  <c r="AQ6339" i="3"/>
  <c r="AP6339" i="3"/>
  <c r="AO6339" i="3"/>
  <c r="AN6339" i="3"/>
  <c r="AM6339" i="3"/>
  <c r="AL6339" i="3"/>
  <c r="AK6339" i="3"/>
  <c r="AJ6339" i="3"/>
  <c r="AI6339" i="3"/>
  <c r="AH6339" i="3"/>
  <c r="AQ6338" i="3"/>
  <c r="AP6338" i="3"/>
  <c r="AO6338" i="3"/>
  <c r="AN6338" i="3"/>
  <c r="AM6338" i="3"/>
  <c r="AL6338" i="3"/>
  <c r="AK6338" i="3"/>
  <c r="AJ6338" i="3"/>
  <c r="AI6338" i="3"/>
  <c r="AH6338" i="3"/>
  <c r="AQ6337" i="3"/>
  <c r="AP6337" i="3"/>
  <c r="AO6337" i="3"/>
  <c r="AN6337" i="3"/>
  <c r="AM6337" i="3"/>
  <c r="AL6337" i="3"/>
  <c r="AK6337" i="3"/>
  <c r="AJ6337" i="3"/>
  <c r="AI6337" i="3"/>
  <c r="AH6337" i="3"/>
  <c r="AQ6336" i="3"/>
  <c r="AP6336" i="3"/>
  <c r="AO6336" i="3"/>
  <c r="AN6336" i="3"/>
  <c r="AM6336" i="3"/>
  <c r="AL6336" i="3"/>
  <c r="AK6336" i="3"/>
  <c r="AJ6336" i="3"/>
  <c r="AI6336" i="3"/>
  <c r="AH6336" i="3"/>
  <c r="AQ6335" i="3"/>
  <c r="AP6335" i="3"/>
  <c r="AO6335" i="3"/>
  <c r="AN6335" i="3"/>
  <c r="AM6335" i="3"/>
  <c r="AL6335" i="3"/>
  <c r="AK6335" i="3"/>
  <c r="AJ6335" i="3"/>
  <c r="AI6335" i="3"/>
  <c r="AH6335" i="3"/>
  <c r="AQ6334" i="3"/>
  <c r="AP6334" i="3"/>
  <c r="AO6334" i="3"/>
  <c r="AN6334" i="3"/>
  <c r="AM6334" i="3"/>
  <c r="AL6334" i="3"/>
  <c r="AK6334" i="3"/>
  <c r="AJ6334" i="3"/>
  <c r="AI6334" i="3"/>
  <c r="AH6334" i="3"/>
  <c r="AQ6333" i="3"/>
  <c r="AP6333" i="3"/>
  <c r="AO6333" i="3"/>
  <c r="AN6333" i="3"/>
  <c r="AM6333" i="3"/>
  <c r="AL6333" i="3"/>
  <c r="AK6333" i="3"/>
  <c r="AJ6333" i="3"/>
  <c r="AI6333" i="3"/>
  <c r="AH6333" i="3"/>
  <c r="AQ6332" i="3"/>
  <c r="AP6332" i="3"/>
  <c r="AO6332" i="3"/>
  <c r="AN6332" i="3"/>
  <c r="AM6332" i="3"/>
  <c r="AL6332" i="3"/>
  <c r="AK6332" i="3"/>
  <c r="AJ6332" i="3"/>
  <c r="AI6332" i="3"/>
  <c r="AH6332" i="3"/>
  <c r="AQ6331" i="3"/>
  <c r="AP6331" i="3"/>
  <c r="AO6331" i="3"/>
  <c r="AN6331" i="3"/>
  <c r="AM6331" i="3"/>
  <c r="AL6331" i="3"/>
  <c r="AK6331" i="3"/>
  <c r="AJ6331" i="3"/>
  <c r="AI6331" i="3"/>
  <c r="AH6331" i="3"/>
  <c r="AQ6330" i="3"/>
  <c r="AP6330" i="3"/>
  <c r="AO6330" i="3"/>
  <c r="AN6330" i="3"/>
  <c r="AM6330" i="3"/>
  <c r="AL6330" i="3"/>
  <c r="AK6330" i="3"/>
  <c r="AJ6330" i="3"/>
  <c r="AI6330" i="3"/>
  <c r="AH6330" i="3"/>
  <c r="AQ6329" i="3"/>
  <c r="AP6329" i="3"/>
  <c r="AO6329" i="3"/>
  <c r="AN6329" i="3"/>
  <c r="AM6329" i="3"/>
  <c r="AL6329" i="3"/>
  <c r="AK6329" i="3"/>
  <c r="AJ6329" i="3"/>
  <c r="AI6329" i="3"/>
  <c r="AH6329" i="3"/>
  <c r="AQ6328" i="3"/>
  <c r="AP6328" i="3"/>
  <c r="AO6328" i="3"/>
  <c r="AN6328" i="3"/>
  <c r="AM6328" i="3"/>
  <c r="AL6328" i="3"/>
  <c r="AK6328" i="3"/>
  <c r="AJ6328" i="3"/>
  <c r="AI6328" i="3"/>
  <c r="AH6328" i="3"/>
  <c r="AQ6327" i="3"/>
  <c r="AP6327" i="3"/>
  <c r="AO6327" i="3"/>
  <c r="AN6327" i="3"/>
  <c r="AM6327" i="3"/>
  <c r="AL6327" i="3"/>
  <c r="AK6327" i="3"/>
  <c r="AJ6327" i="3"/>
  <c r="AI6327" i="3"/>
  <c r="AH6327" i="3"/>
  <c r="AQ6326" i="3"/>
  <c r="AP6326" i="3"/>
  <c r="AO6326" i="3"/>
  <c r="AN6326" i="3"/>
  <c r="AM6326" i="3"/>
  <c r="AL6326" i="3"/>
  <c r="AK6326" i="3"/>
  <c r="AJ6326" i="3"/>
  <c r="AI6326" i="3"/>
  <c r="AH6326" i="3"/>
  <c r="AQ6325" i="3"/>
  <c r="AP6325" i="3"/>
  <c r="AO6325" i="3"/>
  <c r="AN6325" i="3"/>
  <c r="AM6325" i="3"/>
  <c r="AL6325" i="3"/>
  <c r="AK6325" i="3"/>
  <c r="AJ6325" i="3"/>
  <c r="AI6325" i="3"/>
  <c r="AH6325" i="3"/>
  <c r="AQ6324" i="3"/>
  <c r="AP6324" i="3"/>
  <c r="AO6324" i="3"/>
  <c r="AN6324" i="3"/>
  <c r="AM6324" i="3"/>
  <c r="AL6324" i="3"/>
  <c r="AK6324" i="3"/>
  <c r="AJ6324" i="3"/>
  <c r="AI6324" i="3"/>
  <c r="AH6324" i="3"/>
  <c r="AQ6323" i="3"/>
  <c r="AP6323" i="3"/>
  <c r="AO6323" i="3"/>
  <c r="AN6323" i="3"/>
  <c r="AM6323" i="3"/>
  <c r="AL6323" i="3"/>
  <c r="AK6323" i="3"/>
  <c r="AJ6323" i="3"/>
  <c r="AI6323" i="3"/>
  <c r="AH6323" i="3"/>
  <c r="AQ6322" i="3"/>
  <c r="AP6322" i="3"/>
  <c r="AO6322" i="3"/>
  <c r="AN6322" i="3"/>
  <c r="AM6322" i="3"/>
  <c r="AL6322" i="3"/>
  <c r="AK6322" i="3"/>
  <c r="AJ6322" i="3"/>
  <c r="AI6322" i="3"/>
  <c r="AH6322" i="3"/>
  <c r="AQ6321" i="3"/>
  <c r="AP6321" i="3"/>
  <c r="AO6321" i="3"/>
  <c r="AN6321" i="3"/>
  <c r="AM6321" i="3"/>
  <c r="AL6321" i="3"/>
  <c r="AK6321" i="3"/>
  <c r="AJ6321" i="3"/>
  <c r="AI6321" i="3"/>
  <c r="AH6321" i="3"/>
  <c r="AQ6320" i="3"/>
  <c r="AP6320" i="3"/>
  <c r="AO6320" i="3"/>
  <c r="AN6320" i="3"/>
  <c r="AM6320" i="3"/>
  <c r="AL6320" i="3"/>
  <c r="AK6320" i="3"/>
  <c r="AJ6320" i="3"/>
  <c r="AI6320" i="3"/>
  <c r="AH6320" i="3"/>
  <c r="AQ6319" i="3"/>
  <c r="AP6319" i="3"/>
  <c r="AO6319" i="3"/>
  <c r="AN6319" i="3"/>
  <c r="AM6319" i="3"/>
  <c r="AL6319" i="3"/>
  <c r="AK6319" i="3"/>
  <c r="AJ6319" i="3"/>
  <c r="AI6319" i="3"/>
  <c r="AH6319" i="3"/>
  <c r="AQ6318" i="3"/>
  <c r="AP6318" i="3"/>
  <c r="AO6318" i="3"/>
  <c r="AN6318" i="3"/>
  <c r="AM6318" i="3"/>
  <c r="AL6318" i="3"/>
  <c r="AK6318" i="3"/>
  <c r="AJ6318" i="3"/>
  <c r="AI6318" i="3"/>
  <c r="AH6318" i="3"/>
  <c r="AQ6317" i="3"/>
  <c r="AP6317" i="3"/>
  <c r="AO6317" i="3"/>
  <c r="AN6317" i="3"/>
  <c r="AM6317" i="3"/>
  <c r="AL6317" i="3"/>
  <c r="AK6317" i="3"/>
  <c r="AJ6317" i="3"/>
  <c r="AI6317" i="3"/>
  <c r="AH6317" i="3"/>
  <c r="AQ6316" i="3"/>
  <c r="AP6316" i="3"/>
  <c r="AO6316" i="3"/>
  <c r="AN6316" i="3"/>
  <c r="AM6316" i="3"/>
  <c r="AL6316" i="3"/>
  <c r="AK6316" i="3"/>
  <c r="AJ6316" i="3"/>
  <c r="AI6316" i="3"/>
  <c r="AH6316" i="3"/>
  <c r="AQ6315" i="3"/>
  <c r="AP6315" i="3"/>
  <c r="AO6315" i="3"/>
  <c r="AN6315" i="3"/>
  <c r="AM6315" i="3"/>
  <c r="AL6315" i="3"/>
  <c r="AK6315" i="3"/>
  <c r="AJ6315" i="3"/>
  <c r="AI6315" i="3"/>
  <c r="AH6315" i="3"/>
  <c r="AQ6314" i="3"/>
  <c r="AP6314" i="3"/>
  <c r="AO6314" i="3"/>
  <c r="AN6314" i="3"/>
  <c r="AM6314" i="3"/>
  <c r="AL6314" i="3"/>
  <c r="AK6314" i="3"/>
  <c r="AJ6314" i="3"/>
  <c r="AI6314" i="3"/>
  <c r="AH6314" i="3"/>
  <c r="AQ6313" i="3"/>
  <c r="AP6313" i="3"/>
  <c r="AO6313" i="3"/>
  <c r="AN6313" i="3"/>
  <c r="AM6313" i="3"/>
  <c r="AL6313" i="3"/>
  <c r="AK6313" i="3"/>
  <c r="AJ6313" i="3"/>
  <c r="AI6313" i="3"/>
  <c r="AH6313" i="3"/>
  <c r="AQ6312" i="3"/>
  <c r="AP6312" i="3"/>
  <c r="AO6312" i="3"/>
  <c r="AN6312" i="3"/>
  <c r="AM6312" i="3"/>
  <c r="AL6312" i="3"/>
  <c r="AK6312" i="3"/>
  <c r="AJ6312" i="3"/>
  <c r="AI6312" i="3"/>
  <c r="AH6312" i="3"/>
  <c r="AQ6311" i="3"/>
  <c r="AP6311" i="3"/>
  <c r="AO6311" i="3"/>
  <c r="AN6311" i="3"/>
  <c r="AM6311" i="3"/>
  <c r="AL6311" i="3"/>
  <c r="AK6311" i="3"/>
  <c r="AJ6311" i="3"/>
  <c r="AI6311" i="3"/>
  <c r="AH6311" i="3"/>
  <c r="AQ6310" i="3"/>
  <c r="AP6310" i="3"/>
  <c r="AO6310" i="3"/>
  <c r="AN6310" i="3"/>
  <c r="AM6310" i="3"/>
  <c r="AL6310" i="3"/>
  <c r="AK6310" i="3"/>
  <c r="AJ6310" i="3"/>
  <c r="AI6310" i="3"/>
  <c r="AH6310" i="3"/>
  <c r="AQ6309" i="3"/>
  <c r="AP6309" i="3"/>
  <c r="AO6309" i="3"/>
  <c r="AN6309" i="3"/>
  <c r="AM6309" i="3"/>
  <c r="AL6309" i="3"/>
  <c r="AK6309" i="3"/>
  <c r="AJ6309" i="3"/>
  <c r="AI6309" i="3"/>
  <c r="AH6309" i="3"/>
  <c r="AQ6308" i="3"/>
  <c r="AP6308" i="3"/>
  <c r="AO6308" i="3"/>
  <c r="AN6308" i="3"/>
  <c r="AM6308" i="3"/>
  <c r="AL6308" i="3"/>
  <c r="AK6308" i="3"/>
  <c r="AJ6308" i="3"/>
  <c r="AI6308" i="3"/>
  <c r="AH6308" i="3"/>
  <c r="AQ6307" i="3"/>
  <c r="AP6307" i="3"/>
  <c r="AO6307" i="3"/>
  <c r="AN6307" i="3"/>
  <c r="AM6307" i="3"/>
  <c r="AL6307" i="3"/>
  <c r="AK6307" i="3"/>
  <c r="AJ6307" i="3"/>
  <c r="AI6307" i="3"/>
  <c r="AH6307" i="3"/>
  <c r="AQ6306" i="3"/>
  <c r="AP6306" i="3"/>
  <c r="AO6306" i="3"/>
  <c r="AN6306" i="3"/>
  <c r="AM6306" i="3"/>
  <c r="AL6306" i="3"/>
  <c r="AK6306" i="3"/>
  <c r="AJ6306" i="3"/>
  <c r="AI6306" i="3"/>
  <c r="AH6306" i="3"/>
  <c r="AQ6305" i="3"/>
  <c r="AP6305" i="3"/>
  <c r="AO6305" i="3"/>
  <c r="AN6305" i="3"/>
  <c r="AM6305" i="3"/>
  <c r="AL6305" i="3"/>
  <c r="AK6305" i="3"/>
  <c r="AJ6305" i="3"/>
  <c r="AI6305" i="3"/>
  <c r="AH6305" i="3"/>
  <c r="AQ6304" i="3"/>
  <c r="AP6304" i="3"/>
  <c r="AO6304" i="3"/>
  <c r="AN6304" i="3"/>
  <c r="AM6304" i="3"/>
  <c r="AL6304" i="3"/>
  <c r="AK6304" i="3"/>
  <c r="AJ6304" i="3"/>
  <c r="AI6304" i="3"/>
  <c r="AH6304" i="3"/>
  <c r="AQ6303" i="3"/>
  <c r="AP6303" i="3"/>
  <c r="AO6303" i="3"/>
  <c r="AN6303" i="3"/>
  <c r="AM6303" i="3"/>
  <c r="AL6303" i="3"/>
  <c r="AK6303" i="3"/>
  <c r="AJ6303" i="3"/>
  <c r="AI6303" i="3"/>
  <c r="AH6303" i="3"/>
  <c r="AQ6302" i="3"/>
  <c r="AP6302" i="3"/>
  <c r="AO6302" i="3"/>
  <c r="AN6302" i="3"/>
  <c r="AM6302" i="3"/>
  <c r="AL6302" i="3"/>
  <c r="AK6302" i="3"/>
  <c r="AJ6302" i="3"/>
  <c r="AI6302" i="3"/>
  <c r="AH6302" i="3"/>
  <c r="AQ6301" i="3"/>
  <c r="AP6301" i="3"/>
  <c r="AO6301" i="3"/>
  <c r="AN6301" i="3"/>
  <c r="AM6301" i="3"/>
  <c r="AL6301" i="3"/>
  <c r="AK6301" i="3"/>
  <c r="AJ6301" i="3"/>
  <c r="AI6301" i="3"/>
  <c r="AH6301" i="3"/>
  <c r="AQ6300" i="3"/>
  <c r="AP6300" i="3"/>
  <c r="AO6300" i="3"/>
  <c r="AN6300" i="3"/>
  <c r="AM6300" i="3"/>
  <c r="AL6300" i="3"/>
  <c r="AK6300" i="3"/>
  <c r="AJ6300" i="3"/>
  <c r="AI6300" i="3"/>
  <c r="AH6300" i="3"/>
  <c r="AQ6299" i="3"/>
  <c r="AP6299" i="3"/>
  <c r="AO6299" i="3"/>
  <c r="AN6299" i="3"/>
  <c r="AM6299" i="3"/>
  <c r="AL6299" i="3"/>
  <c r="AK6299" i="3"/>
  <c r="AJ6299" i="3"/>
  <c r="AI6299" i="3"/>
  <c r="AH6299" i="3"/>
  <c r="AQ6298" i="3"/>
  <c r="AP6298" i="3"/>
  <c r="AO6298" i="3"/>
  <c r="AN6298" i="3"/>
  <c r="AM6298" i="3"/>
  <c r="AL6298" i="3"/>
  <c r="AK6298" i="3"/>
  <c r="AJ6298" i="3"/>
  <c r="AI6298" i="3"/>
  <c r="AH6298" i="3"/>
  <c r="AQ6297" i="3"/>
  <c r="AP6297" i="3"/>
  <c r="AO6297" i="3"/>
  <c r="AN6297" i="3"/>
  <c r="AM6297" i="3"/>
  <c r="AL6297" i="3"/>
  <c r="AK6297" i="3"/>
  <c r="AJ6297" i="3"/>
  <c r="AI6297" i="3"/>
  <c r="AH6297" i="3"/>
  <c r="AQ6296" i="3"/>
  <c r="AP6296" i="3"/>
  <c r="AO6296" i="3"/>
  <c r="AN6296" i="3"/>
  <c r="AM6296" i="3"/>
  <c r="AL6296" i="3"/>
  <c r="AK6296" i="3"/>
  <c r="AJ6296" i="3"/>
  <c r="AI6296" i="3"/>
  <c r="AH6296" i="3"/>
  <c r="AQ6295" i="3"/>
  <c r="AP6295" i="3"/>
  <c r="AO6295" i="3"/>
  <c r="AN6295" i="3"/>
  <c r="AM6295" i="3"/>
  <c r="AL6295" i="3"/>
  <c r="AK6295" i="3"/>
  <c r="AJ6295" i="3"/>
  <c r="AI6295" i="3"/>
  <c r="AH6295" i="3"/>
  <c r="AQ6294" i="3"/>
  <c r="AP6294" i="3"/>
  <c r="AO6294" i="3"/>
  <c r="AN6294" i="3"/>
  <c r="AM6294" i="3"/>
  <c r="AL6294" i="3"/>
  <c r="AK6294" i="3"/>
  <c r="AJ6294" i="3"/>
  <c r="AI6294" i="3"/>
  <c r="AH6294" i="3"/>
  <c r="AQ6293" i="3"/>
  <c r="AP6293" i="3"/>
  <c r="AO6293" i="3"/>
  <c r="AN6293" i="3"/>
  <c r="AM6293" i="3"/>
  <c r="AL6293" i="3"/>
  <c r="AK6293" i="3"/>
  <c r="AJ6293" i="3"/>
  <c r="AI6293" i="3"/>
  <c r="AH6293" i="3"/>
  <c r="AQ6292" i="3"/>
  <c r="AP6292" i="3"/>
  <c r="AO6292" i="3"/>
  <c r="AN6292" i="3"/>
  <c r="AM6292" i="3"/>
  <c r="AL6292" i="3"/>
  <c r="AK6292" i="3"/>
  <c r="AJ6292" i="3"/>
  <c r="AI6292" i="3"/>
  <c r="AH6292" i="3"/>
  <c r="AQ6291" i="3"/>
  <c r="AP6291" i="3"/>
  <c r="AO6291" i="3"/>
  <c r="AN6291" i="3"/>
  <c r="AM6291" i="3"/>
  <c r="AL6291" i="3"/>
  <c r="AK6291" i="3"/>
  <c r="AJ6291" i="3"/>
  <c r="AI6291" i="3"/>
  <c r="AH6291" i="3"/>
  <c r="AQ6290" i="3"/>
  <c r="AP6290" i="3"/>
  <c r="AO6290" i="3"/>
  <c r="AN6290" i="3"/>
  <c r="AM6290" i="3"/>
  <c r="AL6290" i="3"/>
  <c r="AK6290" i="3"/>
  <c r="AJ6290" i="3"/>
  <c r="AI6290" i="3"/>
  <c r="AH6290" i="3"/>
  <c r="AQ6289" i="3"/>
  <c r="AP6289" i="3"/>
  <c r="AO6289" i="3"/>
  <c r="AN6289" i="3"/>
  <c r="AM6289" i="3"/>
  <c r="AL6289" i="3"/>
  <c r="AK6289" i="3"/>
  <c r="AJ6289" i="3"/>
  <c r="AI6289" i="3"/>
  <c r="AH6289" i="3"/>
  <c r="AQ6288" i="3"/>
  <c r="AP6288" i="3"/>
  <c r="AO6288" i="3"/>
  <c r="AN6288" i="3"/>
  <c r="AM6288" i="3"/>
  <c r="AL6288" i="3"/>
  <c r="AK6288" i="3"/>
  <c r="AJ6288" i="3"/>
  <c r="AI6288" i="3"/>
  <c r="AH6288" i="3"/>
  <c r="AQ6287" i="3"/>
  <c r="AP6287" i="3"/>
  <c r="AO6287" i="3"/>
  <c r="AN6287" i="3"/>
  <c r="AM6287" i="3"/>
  <c r="AL6287" i="3"/>
  <c r="AK6287" i="3"/>
  <c r="AJ6287" i="3"/>
  <c r="AI6287" i="3"/>
  <c r="AH6287" i="3"/>
  <c r="AQ6286" i="3"/>
  <c r="AP6286" i="3"/>
  <c r="AO6286" i="3"/>
  <c r="AN6286" i="3"/>
  <c r="AM6286" i="3"/>
  <c r="AL6286" i="3"/>
  <c r="AK6286" i="3"/>
  <c r="AJ6286" i="3"/>
  <c r="AI6286" i="3"/>
  <c r="AH6286" i="3"/>
  <c r="AQ6285" i="3"/>
  <c r="AP6285" i="3"/>
  <c r="AO6285" i="3"/>
  <c r="AN6285" i="3"/>
  <c r="AM6285" i="3"/>
  <c r="AL6285" i="3"/>
  <c r="AK6285" i="3"/>
  <c r="AJ6285" i="3"/>
  <c r="AI6285" i="3"/>
  <c r="AH6285" i="3"/>
  <c r="AQ6284" i="3"/>
  <c r="AP6284" i="3"/>
  <c r="AO6284" i="3"/>
  <c r="AN6284" i="3"/>
  <c r="AM6284" i="3"/>
  <c r="AL6284" i="3"/>
  <c r="AK6284" i="3"/>
  <c r="AJ6284" i="3"/>
  <c r="AI6284" i="3"/>
  <c r="AH6284" i="3"/>
  <c r="AQ6283" i="3"/>
  <c r="AP6283" i="3"/>
  <c r="AO6283" i="3"/>
  <c r="AN6283" i="3"/>
  <c r="AM6283" i="3"/>
  <c r="AL6283" i="3"/>
  <c r="AK6283" i="3"/>
  <c r="AJ6283" i="3"/>
  <c r="AI6283" i="3"/>
  <c r="AH6283" i="3"/>
  <c r="AQ6282" i="3"/>
  <c r="AP6282" i="3"/>
  <c r="AO6282" i="3"/>
  <c r="AN6282" i="3"/>
  <c r="AM6282" i="3"/>
  <c r="AL6282" i="3"/>
  <c r="AK6282" i="3"/>
  <c r="AJ6282" i="3"/>
  <c r="AI6282" i="3"/>
  <c r="AH6282" i="3"/>
  <c r="AQ6281" i="3"/>
  <c r="AP6281" i="3"/>
  <c r="AO6281" i="3"/>
  <c r="AN6281" i="3"/>
  <c r="AM6281" i="3"/>
  <c r="AL6281" i="3"/>
  <c r="AK6281" i="3"/>
  <c r="AJ6281" i="3"/>
  <c r="AI6281" i="3"/>
  <c r="AH6281" i="3"/>
  <c r="AQ6280" i="3"/>
  <c r="AP6280" i="3"/>
  <c r="AO6280" i="3"/>
  <c r="AN6280" i="3"/>
  <c r="AM6280" i="3"/>
  <c r="AL6280" i="3"/>
  <c r="AK6280" i="3"/>
  <c r="AJ6280" i="3"/>
  <c r="AI6280" i="3"/>
  <c r="AH6280" i="3"/>
  <c r="AQ6279" i="3"/>
  <c r="AP6279" i="3"/>
  <c r="AO6279" i="3"/>
  <c r="AN6279" i="3"/>
  <c r="AM6279" i="3"/>
  <c r="AL6279" i="3"/>
  <c r="AK6279" i="3"/>
  <c r="AJ6279" i="3"/>
  <c r="AI6279" i="3"/>
  <c r="AH6279" i="3"/>
  <c r="AQ6278" i="3"/>
  <c r="AP6278" i="3"/>
  <c r="AO6278" i="3"/>
  <c r="AN6278" i="3"/>
  <c r="AM6278" i="3"/>
  <c r="AL6278" i="3"/>
  <c r="AK6278" i="3"/>
  <c r="AJ6278" i="3"/>
  <c r="AI6278" i="3"/>
  <c r="AH6278" i="3"/>
  <c r="AQ6277" i="3"/>
  <c r="AP6277" i="3"/>
  <c r="AO6277" i="3"/>
  <c r="AN6277" i="3"/>
  <c r="AM6277" i="3"/>
  <c r="AL6277" i="3"/>
  <c r="AK6277" i="3"/>
  <c r="AJ6277" i="3"/>
  <c r="AI6277" i="3"/>
  <c r="AH6277" i="3"/>
  <c r="AQ6276" i="3"/>
  <c r="AP6276" i="3"/>
  <c r="AO6276" i="3"/>
  <c r="AN6276" i="3"/>
  <c r="AM6276" i="3"/>
  <c r="AL6276" i="3"/>
  <c r="AK6276" i="3"/>
  <c r="AJ6276" i="3"/>
  <c r="AI6276" i="3"/>
  <c r="AH6276" i="3"/>
  <c r="AQ6275" i="3"/>
  <c r="AP6275" i="3"/>
  <c r="AO6275" i="3"/>
  <c r="AN6275" i="3"/>
  <c r="AM6275" i="3"/>
  <c r="AL6275" i="3"/>
  <c r="AK6275" i="3"/>
  <c r="AJ6275" i="3"/>
  <c r="AI6275" i="3"/>
  <c r="AH6275" i="3"/>
  <c r="AQ6274" i="3"/>
  <c r="AP6274" i="3"/>
  <c r="AO6274" i="3"/>
  <c r="AN6274" i="3"/>
  <c r="AM6274" i="3"/>
  <c r="AL6274" i="3"/>
  <c r="AK6274" i="3"/>
  <c r="AJ6274" i="3"/>
  <c r="AI6274" i="3"/>
  <c r="AH6274" i="3"/>
  <c r="AQ6273" i="3"/>
  <c r="AP6273" i="3"/>
  <c r="AO6273" i="3"/>
  <c r="AN6273" i="3"/>
  <c r="AM6273" i="3"/>
  <c r="AL6273" i="3"/>
  <c r="AK6273" i="3"/>
  <c r="AJ6273" i="3"/>
  <c r="AI6273" i="3"/>
  <c r="AH6273" i="3"/>
  <c r="AQ6272" i="3"/>
  <c r="AP6272" i="3"/>
  <c r="AO6272" i="3"/>
  <c r="AN6272" i="3"/>
  <c r="AM6272" i="3"/>
  <c r="AL6272" i="3"/>
  <c r="AK6272" i="3"/>
  <c r="AJ6272" i="3"/>
  <c r="AI6272" i="3"/>
  <c r="AH6272" i="3"/>
  <c r="AQ6271" i="3"/>
  <c r="AP6271" i="3"/>
  <c r="AO6271" i="3"/>
  <c r="AN6271" i="3"/>
  <c r="AM6271" i="3"/>
  <c r="AL6271" i="3"/>
  <c r="AK6271" i="3"/>
  <c r="AJ6271" i="3"/>
  <c r="AI6271" i="3"/>
  <c r="AH6271" i="3"/>
  <c r="AQ6270" i="3"/>
  <c r="AP6270" i="3"/>
  <c r="AO6270" i="3"/>
  <c r="AN6270" i="3"/>
  <c r="AM6270" i="3"/>
  <c r="AL6270" i="3"/>
  <c r="AK6270" i="3"/>
  <c r="AJ6270" i="3"/>
  <c r="AI6270" i="3"/>
  <c r="AH6270" i="3"/>
  <c r="AQ6269" i="3"/>
  <c r="AP6269" i="3"/>
  <c r="AO6269" i="3"/>
  <c r="AN6269" i="3"/>
  <c r="AM6269" i="3"/>
  <c r="AL6269" i="3"/>
  <c r="AK6269" i="3"/>
  <c r="AJ6269" i="3"/>
  <c r="AI6269" i="3"/>
  <c r="AH6269" i="3"/>
  <c r="AQ6268" i="3"/>
  <c r="AP6268" i="3"/>
  <c r="AO6268" i="3"/>
  <c r="AN6268" i="3"/>
  <c r="AM6268" i="3"/>
  <c r="AL6268" i="3"/>
  <c r="AK6268" i="3"/>
  <c r="AJ6268" i="3"/>
  <c r="AI6268" i="3"/>
  <c r="AH6268" i="3"/>
  <c r="AQ6267" i="3"/>
  <c r="AP6267" i="3"/>
  <c r="AO6267" i="3"/>
  <c r="AN6267" i="3"/>
  <c r="AM6267" i="3"/>
  <c r="AL6267" i="3"/>
  <c r="AK6267" i="3"/>
  <c r="AJ6267" i="3"/>
  <c r="AI6267" i="3"/>
  <c r="AH6267" i="3"/>
  <c r="AQ6266" i="3"/>
  <c r="AP6266" i="3"/>
  <c r="AO6266" i="3"/>
  <c r="AN6266" i="3"/>
  <c r="AM6266" i="3"/>
  <c r="AL6266" i="3"/>
  <c r="AK6266" i="3"/>
  <c r="AJ6266" i="3"/>
  <c r="AI6266" i="3"/>
  <c r="AH6266" i="3"/>
  <c r="AQ6265" i="3"/>
  <c r="AP6265" i="3"/>
  <c r="AO6265" i="3"/>
  <c r="AN6265" i="3"/>
  <c r="AM6265" i="3"/>
  <c r="AL6265" i="3"/>
  <c r="AK6265" i="3"/>
  <c r="AJ6265" i="3"/>
  <c r="AI6265" i="3"/>
  <c r="AH6265" i="3"/>
  <c r="AQ6264" i="3"/>
  <c r="AP6264" i="3"/>
  <c r="AO6264" i="3"/>
  <c r="AN6264" i="3"/>
  <c r="AM6264" i="3"/>
  <c r="AL6264" i="3"/>
  <c r="AK6264" i="3"/>
  <c r="AJ6264" i="3"/>
  <c r="AI6264" i="3"/>
  <c r="AH6264" i="3"/>
  <c r="AQ6263" i="3"/>
  <c r="AP6263" i="3"/>
  <c r="AO6263" i="3"/>
  <c r="AN6263" i="3"/>
  <c r="AM6263" i="3"/>
  <c r="AL6263" i="3"/>
  <c r="AK6263" i="3"/>
  <c r="AJ6263" i="3"/>
  <c r="AI6263" i="3"/>
  <c r="AH6263" i="3"/>
  <c r="AQ6262" i="3"/>
  <c r="AP6262" i="3"/>
  <c r="AO6262" i="3"/>
  <c r="AN6262" i="3"/>
  <c r="AM6262" i="3"/>
  <c r="AL6262" i="3"/>
  <c r="AK6262" i="3"/>
  <c r="AJ6262" i="3"/>
  <c r="AI6262" i="3"/>
  <c r="AH6262" i="3"/>
  <c r="AQ6261" i="3"/>
  <c r="AP6261" i="3"/>
  <c r="AO6261" i="3"/>
  <c r="AN6261" i="3"/>
  <c r="AM6261" i="3"/>
  <c r="AL6261" i="3"/>
  <c r="AK6261" i="3"/>
  <c r="AJ6261" i="3"/>
  <c r="AI6261" i="3"/>
  <c r="AH6261" i="3"/>
  <c r="AQ6260" i="3"/>
  <c r="AP6260" i="3"/>
  <c r="AO6260" i="3"/>
  <c r="AN6260" i="3"/>
  <c r="AM6260" i="3"/>
  <c r="AL6260" i="3"/>
  <c r="AK6260" i="3"/>
  <c r="AJ6260" i="3"/>
  <c r="AI6260" i="3"/>
  <c r="AH6260" i="3"/>
  <c r="AQ6259" i="3"/>
  <c r="AP6259" i="3"/>
  <c r="AO6259" i="3"/>
  <c r="AN6259" i="3"/>
  <c r="AM6259" i="3"/>
  <c r="AL6259" i="3"/>
  <c r="AK6259" i="3"/>
  <c r="AJ6259" i="3"/>
  <c r="AI6259" i="3"/>
  <c r="AH6259" i="3"/>
  <c r="AQ6258" i="3"/>
  <c r="AP6258" i="3"/>
  <c r="AO6258" i="3"/>
  <c r="AN6258" i="3"/>
  <c r="AM6258" i="3"/>
  <c r="AL6258" i="3"/>
  <c r="AK6258" i="3"/>
  <c r="AJ6258" i="3"/>
  <c r="AI6258" i="3"/>
  <c r="AH6258" i="3"/>
  <c r="AQ6257" i="3"/>
  <c r="AP6257" i="3"/>
  <c r="AO6257" i="3"/>
  <c r="AN6257" i="3"/>
  <c r="AM6257" i="3"/>
  <c r="AL6257" i="3"/>
  <c r="AK6257" i="3"/>
  <c r="AJ6257" i="3"/>
  <c r="AI6257" i="3"/>
  <c r="AH6257" i="3"/>
  <c r="AQ6256" i="3"/>
  <c r="AP6256" i="3"/>
  <c r="AO6256" i="3"/>
  <c r="AN6256" i="3"/>
  <c r="AM6256" i="3"/>
  <c r="AL6256" i="3"/>
  <c r="AK6256" i="3"/>
  <c r="AJ6256" i="3"/>
  <c r="AI6256" i="3"/>
  <c r="AH6256" i="3"/>
  <c r="AQ6255" i="3"/>
  <c r="AP6255" i="3"/>
  <c r="AO6255" i="3"/>
  <c r="AN6255" i="3"/>
  <c r="AM6255" i="3"/>
  <c r="AL6255" i="3"/>
  <c r="AK6255" i="3"/>
  <c r="AJ6255" i="3"/>
  <c r="AI6255" i="3"/>
  <c r="AH6255" i="3"/>
  <c r="AQ6254" i="3"/>
  <c r="AP6254" i="3"/>
  <c r="AO6254" i="3"/>
  <c r="AN6254" i="3"/>
  <c r="AM6254" i="3"/>
  <c r="AL6254" i="3"/>
  <c r="AK6254" i="3"/>
  <c r="AJ6254" i="3"/>
  <c r="AI6254" i="3"/>
  <c r="AH6254" i="3"/>
  <c r="AQ6253" i="3"/>
  <c r="AP6253" i="3"/>
  <c r="AO6253" i="3"/>
  <c r="AN6253" i="3"/>
  <c r="AM6253" i="3"/>
  <c r="AL6253" i="3"/>
  <c r="AK6253" i="3"/>
  <c r="AJ6253" i="3"/>
  <c r="AI6253" i="3"/>
  <c r="AH6253" i="3"/>
  <c r="AQ6252" i="3"/>
  <c r="AP6252" i="3"/>
  <c r="AO6252" i="3"/>
  <c r="AN6252" i="3"/>
  <c r="AM6252" i="3"/>
  <c r="AL6252" i="3"/>
  <c r="AK6252" i="3"/>
  <c r="AJ6252" i="3"/>
  <c r="AI6252" i="3"/>
  <c r="AH6252" i="3"/>
  <c r="AQ6251" i="3"/>
  <c r="AP6251" i="3"/>
  <c r="AO6251" i="3"/>
  <c r="AN6251" i="3"/>
  <c r="AM6251" i="3"/>
  <c r="AL6251" i="3"/>
  <c r="AK6251" i="3"/>
  <c r="AJ6251" i="3"/>
  <c r="AI6251" i="3"/>
  <c r="AH6251" i="3"/>
  <c r="AQ6250" i="3"/>
  <c r="AP6250" i="3"/>
  <c r="AO6250" i="3"/>
  <c r="AN6250" i="3"/>
  <c r="AM6250" i="3"/>
  <c r="AL6250" i="3"/>
  <c r="AK6250" i="3"/>
  <c r="AJ6250" i="3"/>
  <c r="AI6250" i="3"/>
  <c r="AH6250" i="3"/>
  <c r="AQ6249" i="3"/>
  <c r="AP6249" i="3"/>
  <c r="AO6249" i="3"/>
  <c r="AN6249" i="3"/>
  <c r="AM6249" i="3"/>
  <c r="AL6249" i="3"/>
  <c r="AK6249" i="3"/>
  <c r="AJ6249" i="3"/>
  <c r="AI6249" i="3"/>
  <c r="AH6249" i="3"/>
  <c r="AQ6248" i="3"/>
  <c r="AP6248" i="3"/>
  <c r="AO6248" i="3"/>
  <c r="AN6248" i="3"/>
  <c r="AM6248" i="3"/>
  <c r="AL6248" i="3"/>
  <c r="AK6248" i="3"/>
  <c r="AJ6248" i="3"/>
  <c r="AI6248" i="3"/>
  <c r="AH6248" i="3"/>
  <c r="AQ6247" i="3"/>
  <c r="AP6247" i="3"/>
  <c r="AO6247" i="3"/>
  <c r="AN6247" i="3"/>
  <c r="AM6247" i="3"/>
  <c r="AL6247" i="3"/>
  <c r="AK6247" i="3"/>
  <c r="AJ6247" i="3"/>
  <c r="AI6247" i="3"/>
  <c r="AH6247" i="3"/>
  <c r="AQ6246" i="3"/>
  <c r="AP6246" i="3"/>
  <c r="AO6246" i="3"/>
  <c r="AN6246" i="3"/>
  <c r="AM6246" i="3"/>
  <c r="AL6246" i="3"/>
  <c r="AK6246" i="3"/>
  <c r="AJ6246" i="3"/>
  <c r="AI6246" i="3"/>
  <c r="AH6246" i="3"/>
  <c r="AQ6245" i="3"/>
  <c r="AP6245" i="3"/>
  <c r="AO6245" i="3"/>
  <c r="AN6245" i="3"/>
  <c r="AM6245" i="3"/>
  <c r="AL6245" i="3"/>
  <c r="AK6245" i="3"/>
  <c r="AJ6245" i="3"/>
  <c r="AI6245" i="3"/>
  <c r="AH6245" i="3"/>
  <c r="AQ6244" i="3"/>
  <c r="AP6244" i="3"/>
  <c r="AO6244" i="3"/>
  <c r="AN6244" i="3"/>
  <c r="AM6244" i="3"/>
  <c r="AL6244" i="3"/>
  <c r="AK6244" i="3"/>
  <c r="AJ6244" i="3"/>
  <c r="AI6244" i="3"/>
  <c r="AH6244" i="3"/>
  <c r="AQ6243" i="3"/>
  <c r="AP6243" i="3"/>
  <c r="AO6243" i="3"/>
  <c r="AN6243" i="3"/>
  <c r="AM6243" i="3"/>
  <c r="AL6243" i="3"/>
  <c r="AK6243" i="3"/>
  <c r="AJ6243" i="3"/>
  <c r="AI6243" i="3"/>
  <c r="AH6243" i="3"/>
  <c r="AQ6242" i="3"/>
  <c r="AP6242" i="3"/>
  <c r="AO6242" i="3"/>
  <c r="AN6242" i="3"/>
  <c r="AM6242" i="3"/>
  <c r="AL6242" i="3"/>
  <c r="AK6242" i="3"/>
  <c r="AJ6242" i="3"/>
  <c r="AI6242" i="3"/>
  <c r="AH6242" i="3"/>
  <c r="AQ6241" i="3"/>
  <c r="AP6241" i="3"/>
  <c r="AO6241" i="3"/>
  <c r="AN6241" i="3"/>
  <c r="AM6241" i="3"/>
  <c r="AL6241" i="3"/>
  <c r="AK6241" i="3"/>
  <c r="AJ6241" i="3"/>
  <c r="AI6241" i="3"/>
  <c r="AH6241" i="3"/>
  <c r="AQ6240" i="3"/>
  <c r="AP6240" i="3"/>
  <c r="AO6240" i="3"/>
  <c r="AN6240" i="3"/>
  <c r="AM6240" i="3"/>
  <c r="AL6240" i="3"/>
  <c r="AK6240" i="3"/>
  <c r="AJ6240" i="3"/>
  <c r="AI6240" i="3"/>
  <c r="AH6240" i="3"/>
  <c r="AQ6239" i="3"/>
  <c r="AP6239" i="3"/>
  <c r="AO6239" i="3"/>
  <c r="AN6239" i="3"/>
  <c r="AM6239" i="3"/>
  <c r="AL6239" i="3"/>
  <c r="AK6239" i="3"/>
  <c r="AJ6239" i="3"/>
  <c r="AI6239" i="3"/>
  <c r="AH6239" i="3"/>
  <c r="AQ6238" i="3"/>
  <c r="AP6238" i="3"/>
  <c r="AO6238" i="3"/>
  <c r="AN6238" i="3"/>
  <c r="AM6238" i="3"/>
  <c r="AL6238" i="3"/>
  <c r="AK6238" i="3"/>
  <c r="AJ6238" i="3"/>
  <c r="AI6238" i="3"/>
  <c r="AH6238" i="3"/>
  <c r="AQ6237" i="3"/>
  <c r="AP6237" i="3"/>
  <c r="AO6237" i="3"/>
  <c r="AN6237" i="3"/>
  <c r="AM6237" i="3"/>
  <c r="AL6237" i="3"/>
  <c r="AK6237" i="3"/>
  <c r="AJ6237" i="3"/>
  <c r="AI6237" i="3"/>
  <c r="AH6237" i="3"/>
  <c r="AQ6236" i="3"/>
  <c r="AP6236" i="3"/>
  <c r="AO6236" i="3"/>
  <c r="AN6236" i="3"/>
  <c r="AM6236" i="3"/>
  <c r="AL6236" i="3"/>
  <c r="AK6236" i="3"/>
  <c r="AJ6236" i="3"/>
  <c r="AI6236" i="3"/>
  <c r="AH6236" i="3"/>
  <c r="AQ6235" i="3"/>
  <c r="AP6235" i="3"/>
  <c r="AO6235" i="3"/>
  <c r="AN6235" i="3"/>
  <c r="AM6235" i="3"/>
  <c r="AL6235" i="3"/>
  <c r="AK6235" i="3"/>
  <c r="AJ6235" i="3"/>
  <c r="AI6235" i="3"/>
  <c r="AH6235" i="3"/>
  <c r="AQ6234" i="3"/>
  <c r="AP6234" i="3"/>
  <c r="AO6234" i="3"/>
  <c r="AN6234" i="3"/>
  <c r="AM6234" i="3"/>
  <c r="AL6234" i="3"/>
  <c r="AK6234" i="3"/>
  <c r="AJ6234" i="3"/>
  <c r="AI6234" i="3"/>
  <c r="AH6234" i="3"/>
  <c r="AQ6233" i="3"/>
  <c r="AP6233" i="3"/>
  <c r="AO6233" i="3"/>
  <c r="AN6233" i="3"/>
  <c r="AM6233" i="3"/>
  <c r="AL6233" i="3"/>
  <c r="AK6233" i="3"/>
  <c r="AJ6233" i="3"/>
  <c r="AI6233" i="3"/>
  <c r="AH6233" i="3"/>
  <c r="AQ6232" i="3"/>
  <c r="AP6232" i="3"/>
  <c r="AO6232" i="3"/>
  <c r="AN6232" i="3"/>
  <c r="AM6232" i="3"/>
  <c r="AL6232" i="3"/>
  <c r="AK6232" i="3"/>
  <c r="AJ6232" i="3"/>
  <c r="AI6232" i="3"/>
  <c r="AH6232" i="3"/>
  <c r="AQ6231" i="3"/>
  <c r="AP6231" i="3"/>
  <c r="AO6231" i="3"/>
  <c r="AN6231" i="3"/>
  <c r="AM6231" i="3"/>
  <c r="AL6231" i="3"/>
  <c r="AK6231" i="3"/>
  <c r="AJ6231" i="3"/>
  <c r="AI6231" i="3"/>
  <c r="AH6231" i="3"/>
  <c r="AQ6230" i="3"/>
  <c r="AP6230" i="3"/>
  <c r="AO6230" i="3"/>
  <c r="AN6230" i="3"/>
  <c r="AM6230" i="3"/>
  <c r="AL6230" i="3"/>
  <c r="AK6230" i="3"/>
  <c r="AJ6230" i="3"/>
  <c r="AI6230" i="3"/>
  <c r="AH6230" i="3"/>
  <c r="AQ6229" i="3"/>
  <c r="AP6229" i="3"/>
  <c r="AO6229" i="3"/>
  <c r="AN6229" i="3"/>
  <c r="AM6229" i="3"/>
  <c r="AL6229" i="3"/>
  <c r="AK6229" i="3"/>
  <c r="AJ6229" i="3"/>
  <c r="AI6229" i="3"/>
  <c r="AH6229" i="3"/>
  <c r="AQ6228" i="3"/>
  <c r="AP6228" i="3"/>
  <c r="AO6228" i="3"/>
  <c r="AN6228" i="3"/>
  <c r="AM6228" i="3"/>
  <c r="AL6228" i="3"/>
  <c r="AK6228" i="3"/>
  <c r="AJ6228" i="3"/>
  <c r="AI6228" i="3"/>
  <c r="AH6228" i="3"/>
  <c r="AQ6227" i="3"/>
  <c r="AP6227" i="3"/>
  <c r="AO6227" i="3"/>
  <c r="AN6227" i="3"/>
  <c r="AM6227" i="3"/>
  <c r="AL6227" i="3"/>
  <c r="AK6227" i="3"/>
  <c r="AJ6227" i="3"/>
  <c r="AI6227" i="3"/>
  <c r="AH6227" i="3"/>
  <c r="AQ6226" i="3"/>
  <c r="AP6226" i="3"/>
  <c r="AO6226" i="3"/>
  <c r="AN6226" i="3"/>
  <c r="AM6226" i="3"/>
  <c r="AL6226" i="3"/>
  <c r="AK6226" i="3"/>
  <c r="AJ6226" i="3"/>
  <c r="AI6226" i="3"/>
  <c r="AH6226" i="3"/>
  <c r="AQ6225" i="3"/>
  <c r="AP6225" i="3"/>
  <c r="AO6225" i="3"/>
  <c r="AN6225" i="3"/>
  <c r="AM6225" i="3"/>
  <c r="AL6225" i="3"/>
  <c r="AK6225" i="3"/>
  <c r="AJ6225" i="3"/>
  <c r="AI6225" i="3"/>
  <c r="AH6225" i="3"/>
  <c r="AQ6224" i="3"/>
  <c r="AP6224" i="3"/>
  <c r="AO6224" i="3"/>
  <c r="AN6224" i="3"/>
  <c r="AM6224" i="3"/>
  <c r="AL6224" i="3"/>
  <c r="AK6224" i="3"/>
  <c r="AJ6224" i="3"/>
  <c r="AI6224" i="3"/>
  <c r="AH6224" i="3"/>
  <c r="AQ6223" i="3"/>
  <c r="AP6223" i="3"/>
  <c r="AO6223" i="3"/>
  <c r="AN6223" i="3"/>
  <c r="AM6223" i="3"/>
  <c r="AL6223" i="3"/>
  <c r="AK6223" i="3"/>
  <c r="AJ6223" i="3"/>
  <c r="AI6223" i="3"/>
  <c r="AH6223" i="3"/>
  <c r="AQ6222" i="3"/>
  <c r="AP6222" i="3"/>
  <c r="AO6222" i="3"/>
  <c r="AN6222" i="3"/>
  <c r="AM6222" i="3"/>
  <c r="AL6222" i="3"/>
  <c r="AK6222" i="3"/>
  <c r="AJ6222" i="3"/>
  <c r="AI6222" i="3"/>
  <c r="AH6222" i="3"/>
  <c r="AQ6221" i="3"/>
  <c r="AP6221" i="3"/>
  <c r="AO6221" i="3"/>
  <c r="AN6221" i="3"/>
  <c r="AM6221" i="3"/>
  <c r="AL6221" i="3"/>
  <c r="AK6221" i="3"/>
  <c r="AJ6221" i="3"/>
  <c r="AI6221" i="3"/>
  <c r="AH6221" i="3"/>
  <c r="AQ6220" i="3"/>
  <c r="AP6220" i="3"/>
  <c r="AO6220" i="3"/>
  <c r="AN6220" i="3"/>
  <c r="AM6220" i="3"/>
  <c r="AL6220" i="3"/>
  <c r="AK6220" i="3"/>
  <c r="AJ6220" i="3"/>
  <c r="AI6220" i="3"/>
  <c r="AH6220" i="3"/>
  <c r="AQ6219" i="3"/>
  <c r="AP6219" i="3"/>
  <c r="AO6219" i="3"/>
  <c r="AN6219" i="3"/>
  <c r="AM6219" i="3"/>
  <c r="AL6219" i="3"/>
  <c r="AK6219" i="3"/>
  <c r="AJ6219" i="3"/>
  <c r="AI6219" i="3"/>
  <c r="AH6219" i="3"/>
  <c r="AQ6218" i="3"/>
  <c r="AP6218" i="3"/>
  <c r="AO6218" i="3"/>
  <c r="AN6218" i="3"/>
  <c r="AM6218" i="3"/>
  <c r="AL6218" i="3"/>
  <c r="AK6218" i="3"/>
  <c r="AJ6218" i="3"/>
  <c r="AI6218" i="3"/>
  <c r="AH6218" i="3"/>
  <c r="AQ6217" i="3"/>
  <c r="AP6217" i="3"/>
  <c r="AO6217" i="3"/>
  <c r="AN6217" i="3"/>
  <c r="AM6217" i="3"/>
  <c r="AL6217" i="3"/>
  <c r="AK6217" i="3"/>
  <c r="AJ6217" i="3"/>
  <c r="AI6217" i="3"/>
  <c r="AH6217" i="3"/>
  <c r="AQ6216" i="3"/>
  <c r="AP6216" i="3"/>
  <c r="AO6216" i="3"/>
  <c r="AN6216" i="3"/>
  <c r="AM6216" i="3"/>
  <c r="AL6216" i="3"/>
  <c r="AK6216" i="3"/>
  <c r="AJ6216" i="3"/>
  <c r="AI6216" i="3"/>
  <c r="AH6216" i="3"/>
  <c r="AQ6215" i="3"/>
  <c r="AP6215" i="3"/>
  <c r="AO6215" i="3"/>
  <c r="AN6215" i="3"/>
  <c r="AM6215" i="3"/>
  <c r="AL6215" i="3"/>
  <c r="AK6215" i="3"/>
  <c r="AJ6215" i="3"/>
  <c r="AI6215" i="3"/>
  <c r="AH6215" i="3"/>
  <c r="AQ6214" i="3"/>
  <c r="AP6214" i="3"/>
  <c r="AO6214" i="3"/>
  <c r="AN6214" i="3"/>
  <c r="AM6214" i="3"/>
  <c r="AL6214" i="3"/>
  <c r="AK6214" i="3"/>
  <c r="AJ6214" i="3"/>
  <c r="AI6214" i="3"/>
  <c r="AH6214" i="3"/>
  <c r="AQ6213" i="3"/>
  <c r="AP6213" i="3"/>
  <c r="AO6213" i="3"/>
  <c r="AN6213" i="3"/>
  <c r="AM6213" i="3"/>
  <c r="AL6213" i="3"/>
  <c r="AK6213" i="3"/>
  <c r="AJ6213" i="3"/>
  <c r="AI6213" i="3"/>
  <c r="AH6213" i="3"/>
  <c r="AQ6212" i="3"/>
  <c r="AP6212" i="3"/>
  <c r="AO6212" i="3"/>
  <c r="AN6212" i="3"/>
  <c r="AM6212" i="3"/>
  <c r="AL6212" i="3"/>
  <c r="AK6212" i="3"/>
  <c r="AJ6212" i="3"/>
  <c r="AI6212" i="3"/>
  <c r="AH6212" i="3"/>
  <c r="AQ6211" i="3"/>
  <c r="AP6211" i="3"/>
  <c r="AO6211" i="3"/>
  <c r="AN6211" i="3"/>
  <c r="AM6211" i="3"/>
  <c r="AL6211" i="3"/>
  <c r="AK6211" i="3"/>
  <c r="AJ6211" i="3"/>
  <c r="AI6211" i="3"/>
  <c r="AH6211" i="3"/>
  <c r="AQ6210" i="3"/>
  <c r="AP6210" i="3"/>
  <c r="AO6210" i="3"/>
  <c r="AN6210" i="3"/>
  <c r="AM6210" i="3"/>
  <c r="AL6210" i="3"/>
  <c r="AK6210" i="3"/>
  <c r="AJ6210" i="3"/>
  <c r="AI6210" i="3"/>
  <c r="AH6210" i="3"/>
  <c r="AQ6209" i="3"/>
  <c r="AP6209" i="3"/>
  <c r="AO6209" i="3"/>
  <c r="AN6209" i="3"/>
  <c r="AM6209" i="3"/>
  <c r="AL6209" i="3"/>
  <c r="AK6209" i="3"/>
  <c r="AJ6209" i="3"/>
  <c r="AI6209" i="3"/>
  <c r="AH6209" i="3"/>
  <c r="AQ6208" i="3"/>
  <c r="AP6208" i="3"/>
  <c r="AO6208" i="3"/>
  <c r="AN6208" i="3"/>
  <c r="AM6208" i="3"/>
  <c r="AL6208" i="3"/>
  <c r="AK6208" i="3"/>
  <c r="AJ6208" i="3"/>
  <c r="AI6208" i="3"/>
  <c r="AH6208" i="3"/>
  <c r="AQ6207" i="3"/>
  <c r="AP6207" i="3"/>
  <c r="AO6207" i="3"/>
  <c r="AN6207" i="3"/>
  <c r="AM6207" i="3"/>
  <c r="AL6207" i="3"/>
  <c r="AK6207" i="3"/>
  <c r="AJ6207" i="3"/>
  <c r="AI6207" i="3"/>
  <c r="AH6207" i="3"/>
  <c r="AQ6206" i="3"/>
  <c r="AP6206" i="3"/>
  <c r="AO6206" i="3"/>
  <c r="AN6206" i="3"/>
  <c r="AM6206" i="3"/>
  <c r="AL6206" i="3"/>
  <c r="AK6206" i="3"/>
  <c r="AJ6206" i="3"/>
  <c r="AI6206" i="3"/>
  <c r="AH6206" i="3"/>
  <c r="AQ6205" i="3"/>
  <c r="AP6205" i="3"/>
  <c r="AO6205" i="3"/>
  <c r="AN6205" i="3"/>
  <c r="AM6205" i="3"/>
  <c r="AL6205" i="3"/>
  <c r="AK6205" i="3"/>
  <c r="AJ6205" i="3"/>
  <c r="AI6205" i="3"/>
  <c r="AH6205" i="3"/>
  <c r="AQ6204" i="3"/>
  <c r="AP6204" i="3"/>
  <c r="AO6204" i="3"/>
  <c r="AN6204" i="3"/>
  <c r="AM6204" i="3"/>
  <c r="AL6204" i="3"/>
  <c r="AK6204" i="3"/>
  <c r="AJ6204" i="3"/>
  <c r="AI6204" i="3"/>
  <c r="AH6204" i="3"/>
  <c r="AQ6203" i="3"/>
  <c r="AP6203" i="3"/>
  <c r="AO6203" i="3"/>
  <c r="AN6203" i="3"/>
  <c r="AM6203" i="3"/>
  <c r="AL6203" i="3"/>
  <c r="AK6203" i="3"/>
  <c r="AJ6203" i="3"/>
  <c r="AI6203" i="3"/>
  <c r="AH6203" i="3"/>
  <c r="AQ6202" i="3"/>
  <c r="AP6202" i="3"/>
  <c r="AO6202" i="3"/>
  <c r="AN6202" i="3"/>
  <c r="AM6202" i="3"/>
  <c r="AL6202" i="3"/>
  <c r="AK6202" i="3"/>
  <c r="AJ6202" i="3"/>
  <c r="AI6202" i="3"/>
  <c r="AH6202" i="3"/>
  <c r="AQ6201" i="3"/>
  <c r="AP6201" i="3"/>
  <c r="AO6201" i="3"/>
  <c r="AN6201" i="3"/>
  <c r="AM6201" i="3"/>
  <c r="AL6201" i="3"/>
  <c r="AK6201" i="3"/>
  <c r="AJ6201" i="3"/>
  <c r="AI6201" i="3"/>
  <c r="AH6201" i="3"/>
  <c r="AQ6200" i="3"/>
  <c r="AP6200" i="3"/>
  <c r="AO6200" i="3"/>
  <c r="AN6200" i="3"/>
  <c r="AM6200" i="3"/>
  <c r="AL6200" i="3"/>
  <c r="AK6200" i="3"/>
  <c r="AJ6200" i="3"/>
  <c r="AI6200" i="3"/>
  <c r="AH6200" i="3"/>
  <c r="AQ6199" i="3"/>
  <c r="AP6199" i="3"/>
  <c r="AO6199" i="3"/>
  <c r="AN6199" i="3"/>
  <c r="AM6199" i="3"/>
  <c r="AL6199" i="3"/>
  <c r="AK6199" i="3"/>
  <c r="AJ6199" i="3"/>
  <c r="AI6199" i="3"/>
  <c r="AH6199" i="3"/>
  <c r="AQ6198" i="3"/>
  <c r="AP6198" i="3"/>
  <c r="AO6198" i="3"/>
  <c r="AN6198" i="3"/>
  <c r="AM6198" i="3"/>
  <c r="AL6198" i="3"/>
  <c r="AK6198" i="3"/>
  <c r="AJ6198" i="3"/>
  <c r="AI6198" i="3"/>
  <c r="AH6198" i="3"/>
  <c r="AQ6197" i="3"/>
  <c r="AP6197" i="3"/>
  <c r="AO6197" i="3"/>
  <c r="AN6197" i="3"/>
  <c r="AM6197" i="3"/>
  <c r="AL6197" i="3"/>
  <c r="AK6197" i="3"/>
  <c r="AJ6197" i="3"/>
  <c r="AI6197" i="3"/>
  <c r="AH6197" i="3"/>
  <c r="AQ6196" i="3"/>
  <c r="AP6196" i="3"/>
  <c r="AO6196" i="3"/>
  <c r="AN6196" i="3"/>
  <c r="AM6196" i="3"/>
  <c r="AL6196" i="3"/>
  <c r="AK6196" i="3"/>
  <c r="AJ6196" i="3"/>
  <c r="AI6196" i="3"/>
  <c r="AH6196" i="3"/>
  <c r="AQ6195" i="3"/>
  <c r="AP6195" i="3"/>
  <c r="AO6195" i="3"/>
  <c r="AN6195" i="3"/>
  <c r="AM6195" i="3"/>
  <c r="AL6195" i="3"/>
  <c r="AK6195" i="3"/>
  <c r="AJ6195" i="3"/>
  <c r="AI6195" i="3"/>
  <c r="AH6195" i="3"/>
  <c r="AQ6194" i="3"/>
  <c r="AP6194" i="3"/>
  <c r="AO6194" i="3"/>
  <c r="AN6194" i="3"/>
  <c r="AM6194" i="3"/>
  <c r="AL6194" i="3"/>
  <c r="AK6194" i="3"/>
  <c r="AJ6194" i="3"/>
  <c r="AI6194" i="3"/>
  <c r="AH6194" i="3"/>
  <c r="AQ6193" i="3"/>
  <c r="AP6193" i="3"/>
  <c r="AO6193" i="3"/>
  <c r="AN6193" i="3"/>
  <c r="AM6193" i="3"/>
  <c r="AL6193" i="3"/>
  <c r="AK6193" i="3"/>
  <c r="AJ6193" i="3"/>
  <c r="AI6193" i="3"/>
  <c r="AH6193" i="3"/>
  <c r="AQ6192" i="3"/>
  <c r="AP6192" i="3"/>
  <c r="AO6192" i="3"/>
  <c r="AN6192" i="3"/>
  <c r="AM6192" i="3"/>
  <c r="AL6192" i="3"/>
  <c r="AK6192" i="3"/>
  <c r="AJ6192" i="3"/>
  <c r="AI6192" i="3"/>
  <c r="AH6192" i="3"/>
  <c r="AQ6191" i="3"/>
  <c r="AP6191" i="3"/>
  <c r="AO6191" i="3"/>
  <c r="AN6191" i="3"/>
  <c r="AM6191" i="3"/>
  <c r="AL6191" i="3"/>
  <c r="AK6191" i="3"/>
  <c r="AJ6191" i="3"/>
  <c r="AI6191" i="3"/>
  <c r="AH6191" i="3"/>
  <c r="AQ6190" i="3"/>
  <c r="AP6190" i="3"/>
  <c r="AO6190" i="3"/>
  <c r="AN6190" i="3"/>
  <c r="AM6190" i="3"/>
  <c r="AL6190" i="3"/>
  <c r="AK6190" i="3"/>
  <c r="AJ6190" i="3"/>
  <c r="AI6190" i="3"/>
  <c r="AH6190" i="3"/>
  <c r="AQ6189" i="3"/>
  <c r="AP6189" i="3"/>
  <c r="AO6189" i="3"/>
  <c r="AN6189" i="3"/>
  <c r="AM6189" i="3"/>
  <c r="AL6189" i="3"/>
  <c r="AK6189" i="3"/>
  <c r="AJ6189" i="3"/>
  <c r="AI6189" i="3"/>
  <c r="AH6189" i="3"/>
  <c r="AQ6188" i="3"/>
  <c r="AP6188" i="3"/>
  <c r="AO6188" i="3"/>
  <c r="AN6188" i="3"/>
  <c r="AM6188" i="3"/>
  <c r="AL6188" i="3"/>
  <c r="AK6188" i="3"/>
  <c r="AJ6188" i="3"/>
  <c r="AI6188" i="3"/>
  <c r="AH6188" i="3"/>
  <c r="AQ6187" i="3"/>
  <c r="AP6187" i="3"/>
  <c r="AO6187" i="3"/>
  <c r="AN6187" i="3"/>
  <c r="AM6187" i="3"/>
  <c r="AL6187" i="3"/>
  <c r="AK6187" i="3"/>
  <c r="AJ6187" i="3"/>
  <c r="AI6187" i="3"/>
  <c r="AH6187" i="3"/>
  <c r="AQ6186" i="3"/>
  <c r="AP6186" i="3"/>
  <c r="AO6186" i="3"/>
  <c r="AN6186" i="3"/>
  <c r="AM6186" i="3"/>
  <c r="AL6186" i="3"/>
  <c r="AK6186" i="3"/>
  <c r="AJ6186" i="3"/>
  <c r="AI6186" i="3"/>
  <c r="AH6186" i="3"/>
  <c r="AQ6185" i="3"/>
  <c r="AP6185" i="3"/>
  <c r="AO6185" i="3"/>
  <c r="AN6185" i="3"/>
  <c r="AM6185" i="3"/>
  <c r="AL6185" i="3"/>
  <c r="AK6185" i="3"/>
  <c r="AJ6185" i="3"/>
  <c r="AI6185" i="3"/>
  <c r="AH6185" i="3"/>
  <c r="AQ6184" i="3"/>
  <c r="AP6184" i="3"/>
  <c r="AO6184" i="3"/>
  <c r="AN6184" i="3"/>
  <c r="AM6184" i="3"/>
  <c r="AL6184" i="3"/>
  <c r="AK6184" i="3"/>
  <c r="AJ6184" i="3"/>
  <c r="AI6184" i="3"/>
  <c r="AH6184" i="3"/>
  <c r="AQ6183" i="3"/>
  <c r="AP6183" i="3"/>
  <c r="AO6183" i="3"/>
  <c r="AN6183" i="3"/>
  <c r="AM6183" i="3"/>
  <c r="AL6183" i="3"/>
  <c r="AK6183" i="3"/>
  <c r="AJ6183" i="3"/>
  <c r="AI6183" i="3"/>
  <c r="AH6183" i="3"/>
  <c r="AQ6182" i="3"/>
  <c r="AP6182" i="3"/>
  <c r="AO6182" i="3"/>
  <c r="AN6182" i="3"/>
  <c r="AM6182" i="3"/>
  <c r="AL6182" i="3"/>
  <c r="AK6182" i="3"/>
  <c r="AJ6182" i="3"/>
  <c r="AI6182" i="3"/>
  <c r="AH6182" i="3"/>
  <c r="AQ6181" i="3"/>
  <c r="AP6181" i="3"/>
  <c r="AO6181" i="3"/>
  <c r="AN6181" i="3"/>
  <c r="AM6181" i="3"/>
  <c r="AL6181" i="3"/>
  <c r="AK6181" i="3"/>
  <c r="AJ6181" i="3"/>
  <c r="AI6181" i="3"/>
  <c r="AH6181" i="3"/>
  <c r="AQ6180" i="3"/>
  <c r="AP6180" i="3"/>
  <c r="AO6180" i="3"/>
  <c r="AN6180" i="3"/>
  <c r="AM6180" i="3"/>
  <c r="AL6180" i="3"/>
  <c r="AK6180" i="3"/>
  <c r="AJ6180" i="3"/>
  <c r="AI6180" i="3"/>
  <c r="AH6180" i="3"/>
  <c r="AQ6179" i="3"/>
  <c r="AP6179" i="3"/>
  <c r="AO6179" i="3"/>
  <c r="AN6179" i="3"/>
  <c r="AM6179" i="3"/>
  <c r="AL6179" i="3"/>
  <c r="AK6179" i="3"/>
  <c r="AJ6179" i="3"/>
  <c r="AI6179" i="3"/>
  <c r="AH6179" i="3"/>
  <c r="AQ6178" i="3"/>
  <c r="AP6178" i="3"/>
  <c r="AO6178" i="3"/>
  <c r="AN6178" i="3"/>
  <c r="AM6178" i="3"/>
  <c r="AL6178" i="3"/>
  <c r="AK6178" i="3"/>
  <c r="AJ6178" i="3"/>
  <c r="AI6178" i="3"/>
  <c r="AH6178" i="3"/>
  <c r="AQ6177" i="3"/>
  <c r="AP6177" i="3"/>
  <c r="AO6177" i="3"/>
  <c r="AN6177" i="3"/>
  <c r="AM6177" i="3"/>
  <c r="AL6177" i="3"/>
  <c r="AK6177" i="3"/>
  <c r="AJ6177" i="3"/>
  <c r="AI6177" i="3"/>
  <c r="AH6177" i="3"/>
  <c r="AQ6176" i="3"/>
  <c r="AP6176" i="3"/>
  <c r="AO6176" i="3"/>
  <c r="AN6176" i="3"/>
  <c r="AM6176" i="3"/>
  <c r="AL6176" i="3"/>
  <c r="AK6176" i="3"/>
  <c r="AJ6176" i="3"/>
  <c r="AI6176" i="3"/>
  <c r="AH6176" i="3"/>
  <c r="AQ6175" i="3"/>
  <c r="AP6175" i="3"/>
  <c r="AO6175" i="3"/>
  <c r="AN6175" i="3"/>
  <c r="AM6175" i="3"/>
  <c r="AL6175" i="3"/>
  <c r="AK6175" i="3"/>
  <c r="AJ6175" i="3"/>
  <c r="AI6175" i="3"/>
  <c r="AH6175" i="3"/>
  <c r="AQ6174" i="3"/>
  <c r="AP6174" i="3"/>
  <c r="AO6174" i="3"/>
  <c r="AN6174" i="3"/>
  <c r="AM6174" i="3"/>
  <c r="AL6174" i="3"/>
  <c r="AK6174" i="3"/>
  <c r="AJ6174" i="3"/>
  <c r="AI6174" i="3"/>
  <c r="AH6174" i="3"/>
  <c r="AQ6173" i="3"/>
  <c r="AP6173" i="3"/>
  <c r="AO6173" i="3"/>
  <c r="AN6173" i="3"/>
  <c r="AM6173" i="3"/>
  <c r="AL6173" i="3"/>
  <c r="AK6173" i="3"/>
  <c r="AJ6173" i="3"/>
  <c r="AI6173" i="3"/>
  <c r="AH6173" i="3"/>
  <c r="AQ6172" i="3"/>
  <c r="AP6172" i="3"/>
  <c r="AO6172" i="3"/>
  <c r="AN6172" i="3"/>
  <c r="AM6172" i="3"/>
  <c r="AL6172" i="3"/>
  <c r="AK6172" i="3"/>
  <c r="AJ6172" i="3"/>
  <c r="AI6172" i="3"/>
  <c r="AH6172" i="3"/>
  <c r="AQ6171" i="3"/>
  <c r="AP6171" i="3"/>
  <c r="AO6171" i="3"/>
  <c r="AN6171" i="3"/>
  <c r="AM6171" i="3"/>
  <c r="AL6171" i="3"/>
  <c r="AK6171" i="3"/>
  <c r="AJ6171" i="3"/>
  <c r="AI6171" i="3"/>
  <c r="AH6171" i="3"/>
  <c r="AQ6170" i="3"/>
  <c r="AP6170" i="3"/>
  <c r="AO6170" i="3"/>
  <c r="AN6170" i="3"/>
  <c r="AM6170" i="3"/>
  <c r="AL6170" i="3"/>
  <c r="AK6170" i="3"/>
  <c r="AJ6170" i="3"/>
  <c r="AI6170" i="3"/>
  <c r="AH6170" i="3"/>
  <c r="AQ6169" i="3"/>
  <c r="AP6169" i="3"/>
  <c r="AO6169" i="3"/>
  <c r="AN6169" i="3"/>
  <c r="AM6169" i="3"/>
  <c r="AL6169" i="3"/>
  <c r="AK6169" i="3"/>
  <c r="AJ6169" i="3"/>
  <c r="AI6169" i="3"/>
  <c r="AH6169" i="3"/>
  <c r="AQ6168" i="3"/>
  <c r="AP6168" i="3"/>
  <c r="AO6168" i="3"/>
  <c r="AN6168" i="3"/>
  <c r="AM6168" i="3"/>
  <c r="AL6168" i="3"/>
  <c r="AK6168" i="3"/>
  <c r="AJ6168" i="3"/>
  <c r="AI6168" i="3"/>
  <c r="AH6168" i="3"/>
  <c r="AQ6167" i="3"/>
  <c r="AP6167" i="3"/>
  <c r="AO6167" i="3"/>
  <c r="AN6167" i="3"/>
  <c r="AM6167" i="3"/>
  <c r="AL6167" i="3"/>
  <c r="AK6167" i="3"/>
  <c r="AJ6167" i="3"/>
  <c r="AI6167" i="3"/>
  <c r="AH6167" i="3"/>
  <c r="AQ6166" i="3"/>
  <c r="AP6166" i="3"/>
  <c r="AO6166" i="3"/>
  <c r="AN6166" i="3"/>
  <c r="AM6166" i="3"/>
  <c r="AL6166" i="3"/>
  <c r="AK6166" i="3"/>
  <c r="AJ6166" i="3"/>
  <c r="AI6166" i="3"/>
  <c r="AH6166" i="3"/>
  <c r="AQ6165" i="3"/>
  <c r="AP6165" i="3"/>
  <c r="AO6165" i="3"/>
  <c r="AN6165" i="3"/>
  <c r="AM6165" i="3"/>
  <c r="AL6165" i="3"/>
  <c r="AK6165" i="3"/>
  <c r="AJ6165" i="3"/>
  <c r="AI6165" i="3"/>
  <c r="AH6165" i="3"/>
  <c r="AQ6164" i="3"/>
  <c r="AP6164" i="3"/>
  <c r="AO6164" i="3"/>
  <c r="AN6164" i="3"/>
  <c r="AM6164" i="3"/>
  <c r="AL6164" i="3"/>
  <c r="AK6164" i="3"/>
  <c r="AJ6164" i="3"/>
  <c r="AI6164" i="3"/>
  <c r="AH6164" i="3"/>
  <c r="AQ6163" i="3"/>
  <c r="AP6163" i="3"/>
  <c r="AO6163" i="3"/>
  <c r="AN6163" i="3"/>
  <c r="AM6163" i="3"/>
  <c r="AL6163" i="3"/>
  <c r="AK6163" i="3"/>
  <c r="AJ6163" i="3"/>
  <c r="AI6163" i="3"/>
  <c r="AH6163" i="3"/>
  <c r="AQ6162" i="3"/>
  <c r="AP6162" i="3"/>
  <c r="AO6162" i="3"/>
  <c r="AN6162" i="3"/>
  <c r="AM6162" i="3"/>
  <c r="AL6162" i="3"/>
  <c r="AK6162" i="3"/>
  <c r="AJ6162" i="3"/>
  <c r="AI6162" i="3"/>
  <c r="AH6162" i="3"/>
  <c r="AQ6161" i="3"/>
  <c r="AP6161" i="3"/>
  <c r="AO6161" i="3"/>
  <c r="AN6161" i="3"/>
  <c r="AM6161" i="3"/>
  <c r="AL6161" i="3"/>
  <c r="AK6161" i="3"/>
  <c r="AJ6161" i="3"/>
  <c r="AI6161" i="3"/>
  <c r="AH6161" i="3"/>
  <c r="AQ6160" i="3"/>
  <c r="AP6160" i="3"/>
  <c r="AO6160" i="3"/>
  <c r="AN6160" i="3"/>
  <c r="AM6160" i="3"/>
  <c r="AL6160" i="3"/>
  <c r="AK6160" i="3"/>
  <c r="AJ6160" i="3"/>
  <c r="AI6160" i="3"/>
  <c r="AH6160" i="3"/>
  <c r="AQ6159" i="3"/>
  <c r="AP6159" i="3"/>
  <c r="AO6159" i="3"/>
  <c r="AN6159" i="3"/>
  <c r="AM6159" i="3"/>
  <c r="AL6159" i="3"/>
  <c r="AK6159" i="3"/>
  <c r="AJ6159" i="3"/>
  <c r="AI6159" i="3"/>
  <c r="AH6159" i="3"/>
  <c r="AQ6158" i="3"/>
  <c r="AP6158" i="3"/>
  <c r="AO6158" i="3"/>
  <c r="AN6158" i="3"/>
  <c r="AM6158" i="3"/>
  <c r="AL6158" i="3"/>
  <c r="AK6158" i="3"/>
  <c r="AJ6158" i="3"/>
  <c r="AI6158" i="3"/>
  <c r="AH6158" i="3"/>
  <c r="AQ6157" i="3"/>
  <c r="AP6157" i="3"/>
  <c r="AO6157" i="3"/>
  <c r="AN6157" i="3"/>
  <c r="AM6157" i="3"/>
  <c r="AL6157" i="3"/>
  <c r="AK6157" i="3"/>
  <c r="AJ6157" i="3"/>
  <c r="AI6157" i="3"/>
  <c r="AH6157" i="3"/>
  <c r="AQ6156" i="3"/>
  <c r="AP6156" i="3"/>
  <c r="AO6156" i="3"/>
  <c r="AN6156" i="3"/>
  <c r="AM6156" i="3"/>
  <c r="AL6156" i="3"/>
  <c r="AK6156" i="3"/>
  <c r="AJ6156" i="3"/>
  <c r="AI6156" i="3"/>
  <c r="AH6156" i="3"/>
  <c r="AQ6155" i="3"/>
  <c r="AP6155" i="3"/>
  <c r="AO6155" i="3"/>
  <c r="AN6155" i="3"/>
  <c r="AM6155" i="3"/>
  <c r="AL6155" i="3"/>
  <c r="AK6155" i="3"/>
  <c r="AJ6155" i="3"/>
  <c r="AI6155" i="3"/>
  <c r="AH6155" i="3"/>
  <c r="AQ6154" i="3"/>
  <c r="AP6154" i="3"/>
  <c r="AO6154" i="3"/>
  <c r="AN6154" i="3"/>
  <c r="AM6154" i="3"/>
  <c r="AL6154" i="3"/>
  <c r="AK6154" i="3"/>
  <c r="AJ6154" i="3"/>
  <c r="AI6154" i="3"/>
  <c r="AH6154" i="3"/>
  <c r="AQ6153" i="3"/>
  <c r="AP6153" i="3"/>
  <c r="AO6153" i="3"/>
  <c r="AN6153" i="3"/>
  <c r="AM6153" i="3"/>
  <c r="AL6153" i="3"/>
  <c r="AK6153" i="3"/>
  <c r="AJ6153" i="3"/>
  <c r="AI6153" i="3"/>
  <c r="AH6153" i="3"/>
  <c r="AQ6152" i="3"/>
  <c r="AP6152" i="3"/>
  <c r="AO6152" i="3"/>
  <c r="AN6152" i="3"/>
  <c r="AM6152" i="3"/>
  <c r="AL6152" i="3"/>
  <c r="AK6152" i="3"/>
  <c r="AJ6152" i="3"/>
  <c r="AI6152" i="3"/>
  <c r="AH6152" i="3"/>
  <c r="AQ6151" i="3"/>
  <c r="AP6151" i="3"/>
  <c r="AO6151" i="3"/>
  <c r="AN6151" i="3"/>
  <c r="AM6151" i="3"/>
  <c r="AL6151" i="3"/>
  <c r="AK6151" i="3"/>
  <c r="AJ6151" i="3"/>
  <c r="AI6151" i="3"/>
  <c r="AH6151" i="3"/>
  <c r="AQ6150" i="3"/>
  <c r="AP6150" i="3"/>
  <c r="AO6150" i="3"/>
  <c r="AN6150" i="3"/>
  <c r="AM6150" i="3"/>
  <c r="AL6150" i="3"/>
  <c r="AK6150" i="3"/>
  <c r="AJ6150" i="3"/>
  <c r="AI6150" i="3"/>
  <c r="AH6150" i="3"/>
  <c r="AQ6149" i="3"/>
  <c r="AP6149" i="3"/>
  <c r="AO6149" i="3"/>
  <c r="AN6149" i="3"/>
  <c r="AM6149" i="3"/>
  <c r="AL6149" i="3"/>
  <c r="AK6149" i="3"/>
  <c r="AJ6149" i="3"/>
  <c r="AI6149" i="3"/>
  <c r="AH6149" i="3"/>
  <c r="AQ6148" i="3"/>
  <c r="AP6148" i="3"/>
  <c r="AO6148" i="3"/>
  <c r="AN6148" i="3"/>
  <c r="AM6148" i="3"/>
  <c r="AL6148" i="3"/>
  <c r="AK6148" i="3"/>
  <c r="AJ6148" i="3"/>
  <c r="AI6148" i="3"/>
  <c r="AH6148" i="3"/>
  <c r="AQ6147" i="3"/>
  <c r="AP6147" i="3"/>
  <c r="AO6147" i="3"/>
  <c r="AN6147" i="3"/>
  <c r="AM6147" i="3"/>
  <c r="AL6147" i="3"/>
  <c r="AK6147" i="3"/>
  <c r="AJ6147" i="3"/>
  <c r="AI6147" i="3"/>
  <c r="AH6147" i="3"/>
  <c r="AQ6146" i="3"/>
  <c r="AP6146" i="3"/>
  <c r="AO6146" i="3"/>
  <c r="AN6146" i="3"/>
  <c r="AM6146" i="3"/>
  <c r="AL6146" i="3"/>
  <c r="AK6146" i="3"/>
  <c r="AJ6146" i="3"/>
  <c r="AI6146" i="3"/>
  <c r="AH6146" i="3"/>
  <c r="AQ6145" i="3"/>
  <c r="AP6145" i="3"/>
  <c r="AO6145" i="3"/>
  <c r="AN6145" i="3"/>
  <c r="AM6145" i="3"/>
  <c r="AL6145" i="3"/>
  <c r="AK6145" i="3"/>
  <c r="AJ6145" i="3"/>
  <c r="AI6145" i="3"/>
  <c r="AH6145" i="3"/>
  <c r="AQ6144" i="3"/>
  <c r="AP6144" i="3"/>
  <c r="AO6144" i="3"/>
  <c r="AN6144" i="3"/>
  <c r="AM6144" i="3"/>
  <c r="AL6144" i="3"/>
  <c r="AK6144" i="3"/>
  <c r="AJ6144" i="3"/>
  <c r="AI6144" i="3"/>
  <c r="AH6144" i="3"/>
  <c r="AQ6143" i="3"/>
  <c r="AP6143" i="3"/>
  <c r="AO6143" i="3"/>
  <c r="AN6143" i="3"/>
  <c r="AM6143" i="3"/>
  <c r="AL6143" i="3"/>
  <c r="AK6143" i="3"/>
  <c r="AJ6143" i="3"/>
  <c r="AI6143" i="3"/>
  <c r="AH6143" i="3"/>
  <c r="AQ6142" i="3"/>
  <c r="AP6142" i="3"/>
  <c r="AO6142" i="3"/>
  <c r="AN6142" i="3"/>
  <c r="AM6142" i="3"/>
  <c r="AL6142" i="3"/>
  <c r="AK6142" i="3"/>
  <c r="AJ6142" i="3"/>
  <c r="AI6142" i="3"/>
  <c r="AH6142" i="3"/>
  <c r="AQ6141" i="3"/>
  <c r="AP6141" i="3"/>
  <c r="AO6141" i="3"/>
  <c r="AN6141" i="3"/>
  <c r="AM6141" i="3"/>
  <c r="AL6141" i="3"/>
  <c r="AK6141" i="3"/>
  <c r="AJ6141" i="3"/>
  <c r="AI6141" i="3"/>
  <c r="AH6141" i="3"/>
  <c r="AQ6140" i="3"/>
  <c r="AP6140" i="3"/>
  <c r="AO6140" i="3"/>
  <c r="AN6140" i="3"/>
  <c r="AM6140" i="3"/>
  <c r="AL6140" i="3"/>
  <c r="AK6140" i="3"/>
  <c r="AJ6140" i="3"/>
  <c r="AI6140" i="3"/>
  <c r="AH6140" i="3"/>
  <c r="AQ6139" i="3"/>
  <c r="AP6139" i="3"/>
  <c r="AO6139" i="3"/>
  <c r="AN6139" i="3"/>
  <c r="AM6139" i="3"/>
  <c r="AL6139" i="3"/>
  <c r="AK6139" i="3"/>
  <c r="AJ6139" i="3"/>
  <c r="AI6139" i="3"/>
  <c r="AH6139" i="3"/>
  <c r="AQ6138" i="3"/>
  <c r="AP6138" i="3"/>
  <c r="AO6138" i="3"/>
  <c r="AN6138" i="3"/>
  <c r="AM6138" i="3"/>
  <c r="AL6138" i="3"/>
  <c r="AK6138" i="3"/>
  <c r="AJ6138" i="3"/>
  <c r="AI6138" i="3"/>
  <c r="AH6138" i="3"/>
  <c r="AQ6137" i="3"/>
  <c r="AP6137" i="3"/>
  <c r="AO6137" i="3"/>
  <c r="AN6137" i="3"/>
  <c r="AM6137" i="3"/>
  <c r="AL6137" i="3"/>
  <c r="AK6137" i="3"/>
  <c r="AJ6137" i="3"/>
  <c r="AI6137" i="3"/>
  <c r="AH6137" i="3"/>
  <c r="AQ6136" i="3"/>
  <c r="AP6136" i="3"/>
  <c r="AO6136" i="3"/>
  <c r="AN6136" i="3"/>
  <c r="AM6136" i="3"/>
  <c r="AL6136" i="3"/>
  <c r="AK6136" i="3"/>
  <c r="AJ6136" i="3"/>
  <c r="AI6136" i="3"/>
  <c r="AH6136" i="3"/>
  <c r="AQ6135" i="3"/>
  <c r="AP6135" i="3"/>
  <c r="AO6135" i="3"/>
  <c r="AN6135" i="3"/>
  <c r="AM6135" i="3"/>
  <c r="AL6135" i="3"/>
  <c r="AK6135" i="3"/>
  <c r="AJ6135" i="3"/>
  <c r="AI6135" i="3"/>
  <c r="AH6135" i="3"/>
  <c r="AQ6134" i="3"/>
  <c r="AP6134" i="3"/>
  <c r="AO6134" i="3"/>
  <c r="AN6134" i="3"/>
  <c r="AM6134" i="3"/>
  <c r="AL6134" i="3"/>
  <c r="AK6134" i="3"/>
  <c r="AJ6134" i="3"/>
  <c r="AI6134" i="3"/>
  <c r="AH6134" i="3"/>
  <c r="AQ6133" i="3"/>
  <c r="AP6133" i="3"/>
  <c r="AO6133" i="3"/>
  <c r="AN6133" i="3"/>
  <c r="AM6133" i="3"/>
  <c r="AL6133" i="3"/>
  <c r="AK6133" i="3"/>
  <c r="AJ6133" i="3"/>
  <c r="AI6133" i="3"/>
  <c r="AH6133" i="3"/>
  <c r="AQ6132" i="3"/>
  <c r="AP6132" i="3"/>
  <c r="AO6132" i="3"/>
  <c r="AN6132" i="3"/>
  <c r="AM6132" i="3"/>
  <c r="AL6132" i="3"/>
  <c r="AK6132" i="3"/>
  <c r="AJ6132" i="3"/>
  <c r="AI6132" i="3"/>
  <c r="AH6132" i="3"/>
  <c r="AQ6131" i="3"/>
  <c r="AP6131" i="3"/>
  <c r="AO6131" i="3"/>
  <c r="AN6131" i="3"/>
  <c r="AM6131" i="3"/>
  <c r="AL6131" i="3"/>
  <c r="AK6131" i="3"/>
  <c r="AJ6131" i="3"/>
  <c r="AI6131" i="3"/>
  <c r="AH6131" i="3"/>
  <c r="AQ6130" i="3"/>
  <c r="AP6130" i="3"/>
  <c r="AO6130" i="3"/>
  <c r="AN6130" i="3"/>
  <c r="AM6130" i="3"/>
  <c r="AL6130" i="3"/>
  <c r="AK6130" i="3"/>
  <c r="AJ6130" i="3"/>
  <c r="AI6130" i="3"/>
  <c r="AH6130" i="3"/>
  <c r="AQ6129" i="3"/>
  <c r="AP6129" i="3"/>
  <c r="AO6129" i="3"/>
  <c r="AN6129" i="3"/>
  <c r="AM6129" i="3"/>
  <c r="AL6129" i="3"/>
  <c r="AK6129" i="3"/>
  <c r="AJ6129" i="3"/>
  <c r="AI6129" i="3"/>
  <c r="AH6129" i="3"/>
  <c r="AQ6128" i="3"/>
  <c r="AP6128" i="3"/>
  <c r="AO6128" i="3"/>
  <c r="AN6128" i="3"/>
  <c r="AM6128" i="3"/>
  <c r="AL6128" i="3"/>
  <c r="AK6128" i="3"/>
  <c r="AJ6128" i="3"/>
  <c r="AI6128" i="3"/>
  <c r="AH6128" i="3"/>
  <c r="AQ6127" i="3"/>
  <c r="AP6127" i="3"/>
  <c r="AO6127" i="3"/>
  <c r="AN6127" i="3"/>
  <c r="AM6127" i="3"/>
  <c r="AL6127" i="3"/>
  <c r="AK6127" i="3"/>
  <c r="AJ6127" i="3"/>
  <c r="AI6127" i="3"/>
  <c r="AH6127" i="3"/>
  <c r="AQ6126" i="3"/>
  <c r="AP6126" i="3"/>
  <c r="AO6126" i="3"/>
  <c r="AN6126" i="3"/>
  <c r="AM6126" i="3"/>
  <c r="AL6126" i="3"/>
  <c r="AK6126" i="3"/>
  <c r="AJ6126" i="3"/>
  <c r="AI6126" i="3"/>
  <c r="AH6126" i="3"/>
  <c r="AQ6125" i="3"/>
  <c r="AP6125" i="3"/>
  <c r="AO6125" i="3"/>
  <c r="AN6125" i="3"/>
  <c r="AM6125" i="3"/>
  <c r="AL6125" i="3"/>
  <c r="AK6125" i="3"/>
  <c r="AJ6125" i="3"/>
  <c r="AI6125" i="3"/>
  <c r="AH6125" i="3"/>
  <c r="AQ6124" i="3"/>
  <c r="AP6124" i="3"/>
  <c r="AO6124" i="3"/>
  <c r="AN6124" i="3"/>
  <c r="AM6124" i="3"/>
  <c r="AL6124" i="3"/>
  <c r="AK6124" i="3"/>
  <c r="AJ6124" i="3"/>
  <c r="AI6124" i="3"/>
  <c r="AH6124" i="3"/>
  <c r="AQ6123" i="3"/>
  <c r="AP6123" i="3"/>
  <c r="AO6123" i="3"/>
  <c r="AN6123" i="3"/>
  <c r="AM6123" i="3"/>
  <c r="AL6123" i="3"/>
  <c r="AK6123" i="3"/>
  <c r="AJ6123" i="3"/>
  <c r="AI6123" i="3"/>
  <c r="AH6123" i="3"/>
  <c r="AQ6122" i="3"/>
  <c r="AP6122" i="3"/>
  <c r="AO6122" i="3"/>
  <c r="AN6122" i="3"/>
  <c r="AM6122" i="3"/>
  <c r="AL6122" i="3"/>
  <c r="AK6122" i="3"/>
  <c r="AJ6122" i="3"/>
  <c r="AI6122" i="3"/>
  <c r="AH6122" i="3"/>
  <c r="AQ6121" i="3"/>
  <c r="AP6121" i="3"/>
  <c r="AO6121" i="3"/>
  <c r="AN6121" i="3"/>
  <c r="AM6121" i="3"/>
  <c r="AL6121" i="3"/>
  <c r="AK6121" i="3"/>
  <c r="AJ6121" i="3"/>
  <c r="AI6121" i="3"/>
  <c r="AH6121" i="3"/>
  <c r="AQ6120" i="3"/>
  <c r="AP6120" i="3"/>
  <c r="AO6120" i="3"/>
  <c r="AN6120" i="3"/>
  <c r="AM6120" i="3"/>
  <c r="AL6120" i="3"/>
  <c r="AK6120" i="3"/>
  <c r="AJ6120" i="3"/>
  <c r="AI6120" i="3"/>
  <c r="AH6120" i="3"/>
  <c r="AQ6119" i="3"/>
  <c r="AP6119" i="3"/>
  <c r="AO6119" i="3"/>
  <c r="AN6119" i="3"/>
  <c r="AM6119" i="3"/>
  <c r="AL6119" i="3"/>
  <c r="AK6119" i="3"/>
  <c r="AJ6119" i="3"/>
  <c r="AI6119" i="3"/>
  <c r="AH6119" i="3"/>
  <c r="AQ6118" i="3"/>
  <c r="AP6118" i="3"/>
  <c r="AO6118" i="3"/>
  <c r="AN6118" i="3"/>
  <c r="AM6118" i="3"/>
  <c r="AL6118" i="3"/>
  <c r="AK6118" i="3"/>
  <c r="AJ6118" i="3"/>
  <c r="AI6118" i="3"/>
  <c r="AH6118" i="3"/>
  <c r="AQ6117" i="3"/>
  <c r="AP6117" i="3"/>
  <c r="AO6117" i="3"/>
  <c r="AN6117" i="3"/>
  <c r="AM6117" i="3"/>
  <c r="AL6117" i="3"/>
  <c r="AK6117" i="3"/>
  <c r="AJ6117" i="3"/>
  <c r="AI6117" i="3"/>
  <c r="AH6117" i="3"/>
  <c r="AQ6116" i="3"/>
  <c r="AP6116" i="3"/>
  <c r="AO6116" i="3"/>
  <c r="AN6116" i="3"/>
  <c r="AM6116" i="3"/>
  <c r="AL6116" i="3"/>
  <c r="AK6116" i="3"/>
  <c r="AJ6116" i="3"/>
  <c r="AI6116" i="3"/>
  <c r="AH6116" i="3"/>
  <c r="AQ6115" i="3"/>
  <c r="AP6115" i="3"/>
  <c r="AO6115" i="3"/>
  <c r="AN6115" i="3"/>
  <c r="AM6115" i="3"/>
  <c r="AL6115" i="3"/>
  <c r="AK6115" i="3"/>
  <c r="AJ6115" i="3"/>
  <c r="AI6115" i="3"/>
  <c r="AH6115" i="3"/>
  <c r="AQ6114" i="3"/>
  <c r="AP6114" i="3"/>
  <c r="AO6114" i="3"/>
  <c r="AN6114" i="3"/>
  <c r="AM6114" i="3"/>
  <c r="AL6114" i="3"/>
  <c r="AK6114" i="3"/>
  <c r="AJ6114" i="3"/>
  <c r="AI6114" i="3"/>
  <c r="AH6114" i="3"/>
  <c r="AQ6113" i="3"/>
  <c r="AP6113" i="3"/>
  <c r="AO6113" i="3"/>
  <c r="AN6113" i="3"/>
  <c r="AM6113" i="3"/>
  <c r="AL6113" i="3"/>
  <c r="AK6113" i="3"/>
  <c r="AJ6113" i="3"/>
  <c r="AI6113" i="3"/>
  <c r="AH6113" i="3"/>
  <c r="AQ6112" i="3"/>
  <c r="AP6112" i="3"/>
  <c r="AO6112" i="3"/>
  <c r="AN6112" i="3"/>
  <c r="AM6112" i="3"/>
  <c r="AL6112" i="3"/>
  <c r="AK6112" i="3"/>
  <c r="AJ6112" i="3"/>
  <c r="AI6112" i="3"/>
  <c r="AH6112" i="3"/>
  <c r="AQ6111" i="3"/>
  <c r="AP6111" i="3"/>
  <c r="AO6111" i="3"/>
  <c r="AN6111" i="3"/>
  <c r="AM6111" i="3"/>
  <c r="AL6111" i="3"/>
  <c r="AK6111" i="3"/>
  <c r="AJ6111" i="3"/>
  <c r="AI6111" i="3"/>
  <c r="AH6111" i="3"/>
  <c r="AQ6110" i="3"/>
  <c r="AP6110" i="3"/>
  <c r="AO6110" i="3"/>
  <c r="AN6110" i="3"/>
  <c r="AM6110" i="3"/>
  <c r="AL6110" i="3"/>
  <c r="AK6110" i="3"/>
  <c r="AJ6110" i="3"/>
  <c r="AI6110" i="3"/>
  <c r="AH6110" i="3"/>
  <c r="AQ6109" i="3"/>
  <c r="AP6109" i="3"/>
  <c r="AO6109" i="3"/>
  <c r="AN6109" i="3"/>
  <c r="AM6109" i="3"/>
  <c r="AL6109" i="3"/>
  <c r="AK6109" i="3"/>
  <c r="AJ6109" i="3"/>
  <c r="AI6109" i="3"/>
  <c r="AH6109" i="3"/>
  <c r="AQ6108" i="3"/>
  <c r="AP6108" i="3"/>
  <c r="AO6108" i="3"/>
  <c r="AN6108" i="3"/>
  <c r="AM6108" i="3"/>
  <c r="AL6108" i="3"/>
  <c r="AK6108" i="3"/>
  <c r="AJ6108" i="3"/>
  <c r="AI6108" i="3"/>
  <c r="AH6108" i="3"/>
  <c r="AQ6107" i="3"/>
  <c r="AP6107" i="3"/>
  <c r="AO6107" i="3"/>
  <c r="AN6107" i="3"/>
  <c r="AM6107" i="3"/>
  <c r="AL6107" i="3"/>
  <c r="AK6107" i="3"/>
  <c r="AJ6107" i="3"/>
  <c r="AI6107" i="3"/>
  <c r="AH6107" i="3"/>
  <c r="AQ6106" i="3"/>
  <c r="AP6106" i="3"/>
  <c r="AO6106" i="3"/>
  <c r="AN6106" i="3"/>
  <c r="AM6106" i="3"/>
  <c r="AL6106" i="3"/>
  <c r="AK6106" i="3"/>
  <c r="AJ6106" i="3"/>
  <c r="AI6106" i="3"/>
  <c r="AH6106" i="3"/>
  <c r="AQ6105" i="3"/>
  <c r="AP6105" i="3"/>
  <c r="AO6105" i="3"/>
  <c r="AN6105" i="3"/>
  <c r="AM6105" i="3"/>
  <c r="AL6105" i="3"/>
  <c r="AK6105" i="3"/>
  <c r="AJ6105" i="3"/>
  <c r="AI6105" i="3"/>
  <c r="AH6105" i="3"/>
  <c r="AQ6104" i="3"/>
  <c r="AP6104" i="3"/>
  <c r="AO6104" i="3"/>
  <c r="AN6104" i="3"/>
  <c r="AM6104" i="3"/>
  <c r="AL6104" i="3"/>
  <c r="AK6104" i="3"/>
  <c r="AJ6104" i="3"/>
  <c r="AI6104" i="3"/>
  <c r="AH6104" i="3"/>
  <c r="AQ6103" i="3"/>
  <c r="AP6103" i="3"/>
  <c r="AO6103" i="3"/>
  <c r="AN6103" i="3"/>
  <c r="AM6103" i="3"/>
  <c r="AL6103" i="3"/>
  <c r="AK6103" i="3"/>
  <c r="AJ6103" i="3"/>
  <c r="AI6103" i="3"/>
  <c r="AH6103" i="3"/>
  <c r="AQ6102" i="3"/>
  <c r="AP6102" i="3"/>
  <c r="AO6102" i="3"/>
  <c r="AN6102" i="3"/>
  <c r="AM6102" i="3"/>
  <c r="AL6102" i="3"/>
  <c r="AK6102" i="3"/>
  <c r="AJ6102" i="3"/>
  <c r="AI6102" i="3"/>
  <c r="AH6102" i="3"/>
  <c r="AQ6101" i="3"/>
  <c r="AP6101" i="3"/>
  <c r="AO6101" i="3"/>
  <c r="AN6101" i="3"/>
  <c r="AM6101" i="3"/>
  <c r="AL6101" i="3"/>
  <c r="AK6101" i="3"/>
  <c r="AJ6101" i="3"/>
  <c r="AI6101" i="3"/>
  <c r="AH6101" i="3"/>
  <c r="AQ6100" i="3"/>
  <c r="AP6100" i="3"/>
  <c r="AO6100" i="3"/>
  <c r="AN6100" i="3"/>
  <c r="AM6100" i="3"/>
  <c r="AL6100" i="3"/>
  <c r="AK6100" i="3"/>
  <c r="AJ6100" i="3"/>
  <c r="AI6100" i="3"/>
  <c r="AH6100" i="3"/>
  <c r="AQ6099" i="3"/>
  <c r="AP6099" i="3"/>
  <c r="AO6099" i="3"/>
  <c r="AN6099" i="3"/>
  <c r="AM6099" i="3"/>
  <c r="AL6099" i="3"/>
  <c r="AK6099" i="3"/>
  <c r="AJ6099" i="3"/>
  <c r="AI6099" i="3"/>
  <c r="AH6099" i="3"/>
  <c r="AQ6098" i="3"/>
  <c r="AP6098" i="3"/>
  <c r="AO6098" i="3"/>
  <c r="AN6098" i="3"/>
  <c r="AM6098" i="3"/>
  <c r="AL6098" i="3"/>
  <c r="AK6098" i="3"/>
  <c r="AJ6098" i="3"/>
  <c r="AI6098" i="3"/>
  <c r="AH6098" i="3"/>
  <c r="AQ6097" i="3"/>
  <c r="AP6097" i="3"/>
  <c r="AO6097" i="3"/>
  <c r="AN6097" i="3"/>
  <c r="AM6097" i="3"/>
  <c r="AL6097" i="3"/>
  <c r="AK6097" i="3"/>
  <c r="AJ6097" i="3"/>
  <c r="AI6097" i="3"/>
  <c r="AH6097" i="3"/>
  <c r="AQ6096" i="3"/>
  <c r="AP6096" i="3"/>
  <c r="AO6096" i="3"/>
  <c r="AN6096" i="3"/>
  <c r="AM6096" i="3"/>
  <c r="AL6096" i="3"/>
  <c r="AK6096" i="3"/>
  <c r="AJ6096" i="3"/>
  <c r="AI6096" i="3"/>
  <c r="AH6096" i="3"/>
  <c r="AQ6095" i="3"/>
  <c r="AP6095" i="3"/>
  <c r="AO6095" i="3"/>
  <c r="AN6095" i="3"/>
  <c r="AM6095" i="3"/>
  <c r="AL6095" i="3"/>
  <c r="AK6095" i="3"/>
  <c r="AJ6095" i="3"/>
  <c r="AI6095" i="3"/>
  <c r="AH6095" i="3"/>
  <c r="AQ6094" i="3"/>
  <c r="AP6094" i="3"/>
  <c r="AO6094" i="3"/>
  <c r="AN6094" i="3"/>
  <c r="AM6094" i="3"/>
  <c r="AL6094" i="3"/>
  <c r="AK6094" i="3"/>
  <c r="AJ6094" i="3"/>
  <c r="AI6094" i="3"/>
  <c r="AH6094" i="3"/>
  <c r="AQ6093" i="3"/>
  <c r="AP6093" i="3"/>
  <c r="AO6093" i="3"/>
  <c r="AN6093" i="3"/>
  <c r="AM6093" i="3"/>
  <c r="AL6093" i="3"/>
  <c r="AK6093" i="3"/>
  <c r="AJ6093" i="3"/>
  <c r="AI6093" i="3"/>
  <c r="AH6093" i="3"/>
  <c r="AQ6092" i="3"/>
  <c r="AP6092" i="3"/>
  <c r="AO6092" i="3"/>
  <c r="AN6092" i="3"/>
  <c r="AM6092" i="3"/>
  <c r="AL6092" i="3"/>
  <c r="AK6092" i="3"/>
  <c r="AJ6092" i="3"/>
  <c r="AI6092" i="3"/>
  <c r="AH6092" i="3"/>
  <c r="AQ6091" i="3"/>
  <c r="AP6091" i="3"/>
  <c r="AO6091" i="3"/>
  <c r="AN6091" i="3"/>
  <c r="AM6091" i="3"/>
  <c r="AL6091" i="3"/>
  <c r="AK6091" i="3"/>
  <c r="AJ6091" i="3"/>
  <c r="AI6091" i="3"/>
  <c r="AH6091" i="3"/>
  <c r="AQ6090" i="3"/>
  <c r="AP6090" i="3"/>
  <c r="AO6090" i="3"/>
  <c r="AN6090" i="3"/>
  <c r="AM6090" i="3"/>
  <c r="AL6090" i="3"/>
  <c r="AK6090" i="3"/>
  <c r="AJ6090" i="3"/>
  <c r="AI6090" i="3"/>
  <c r="AH6090" i="3"/>
  <c r="AQ6089" i="3"/>
  <c r="AP6089" i="3"/>
  <c r="AO6089" i="3"/>
  <c r="AN6089" i="3"/>
  <c r="AM6089" i="3"/>
  <c r="AL6089" i="3"/>
  <c r="AK6089" i="3"/>
  <c r="AJ6089" i="3"/>
  <c r="AI6089" i="3"/>
  <c r="AH6089" i="3"/>
  <c r="AQ6088" i="3"/>
  <c r="AP6088" i="3"/>
  <c r="AO6088" i="3"/>
  <c r="AN6088" i="3"/>
  <c r="AM6088" i="3"/>
  <c r="AL6088" i="3"/>
  <c r="AK6088" i="3"/>
  <c r="AJ6088" i="3"/>
  <c r="AI6088" i="3"/>
  <c r="AH6088" i="3"/>
  <c r="AQ6087" i="3"/>
  <c r="AP6087" i="3"/>
  <c r="AO6087" i="3"/>
  <c r="AN6087" i="3"/>
  <c r="AM6087" i="3"/>
  <c r="AL6087" i="3"/>
  <c r="AK6087" i="3"/>
  <c r="AJ6087" i="3"/>
  <c r="AI6087" i="3"/>
  <c r="AH6087" i="3"/>
  <c r="AQ6086" i="3"/>
  <c r="AP6086" i="3"/>
  <c r="AO6086" i="3"/>
  <c r="AN6086" i="3"/>
  <c r="AM6086" i="3"/>
  <c r="AL6086" i="3"/>
  <c r="AK6086" i="3"/>
  <c r="AJ6086" i="3"/>
  <c r="AI6086" i="3"/>
  <c r="AH6086" i="3"/>
  <c r="AQ6085" i="3"/>
  <c r="AP6085" i="3"/>
  <c r="AO6085" i="3"/>
  <c r="AN6085" i="3"/>
  <c r="AM6085" i="3"/>
  <c r="AL6085" i="3"/>
  <c r="AK6085" i="3"/>
  <c r="AJ6085" i="3"/>
  <c r="AI6085" i="3"/>
  <c r="AH6085" i="3"/>
  <c r="AQ6084" i="3"/>
  <c r="AP6084" i="3"/>
  <c r="AO6084" i="3"/>
  <c r="AN6084" i="3"/>
  <c r="AM6084" i="3"/>
  <c r="AL6084" i="3"/>
  <c r="AK6084" i="3"/>
  <c r="AJ6084" i="3"/>
  <c r="AI6084" i="3"/>
  <c r="AH6084" i="3"/>
  <c r="AQ6083" i="3"/>
  <c r="AP6083" i="3"/>
  <c r="AO6083" i="3"/>
  <c r="AN6083" i="3"/>
  <c r="AM6083" i="3"/>
  <c r="AL6083" i="3"/>
  <c r="AK6083" i="3"/>
  <c r="AJ6083" i="3"/>
  <c r="AI6083" i="3"/>
  <c r="AH6083" i="3"/>
  <c r="AQ6082" i="3"/>
  <c r="AP6082" i="3"/>
  <c r="AO6082" i="3"/>
  <c r="AN6082" i="3"/>
  <c r="AM6082" i="3"/>
  <c r="AL6082" i="3"/>
  <c r="AK6082" i="3"/>
  <c r="AJ6082" i="3"/>
  <c r="AI6082" i="3"/>
  <c r="AH6082" i="3"/>
  <c r="AQ6081" i="3"/>
  <c r="AP6081" i="3"/>
  <c r="AO6081" i="3"/>
  <c r="AN6081" i="3"/>
  <c r="AM6081" i="3"/>
  <c r="AL6081" i="3"/>
  <c r="AK6081" i="3"/>
  <c r="AJ6081" i="3"/>
  <c r="AI6081" i="3"/>
  <c r="AH6081" i="3"/>
  <c r="AQ6080" i="3"/>
  <c r="AP6080" i="3"/>
  <c r="AO6080" i="3"/>
  <c r="AN6080" i="3"/>
  <c r="AM6080" i="3"/>
  <c r="AL6080" i="3"/>
  <c r="AK6080" i="3"/>
  <c r="AJ6080" i="3"/>
  <c r="AI6080" i="3"/>
  <c r="AH6080" i="3"/>
  <c r="AQ6079" i="3"/>
  <c r="AP6079" i="3"/>
  <c r="AO6079" i="3"/>
  <c r="AN6079" i="3"/>
  <c r="AM6079" i="3"/>
  <c r="AL6079" i="3"/>
  <c r="AK6079" i="3"/>
  <c r="AJ6079" i="3"/>
  <c r="AI6079" i="3"/>
  <c r="AH6079" i="3"/>
  <c r="AQ6078" i="3"/>
  <c r="AP6078" i="3"/>
  <c r="AO6078" i="3"/>
  <c r="AN6078" i="3"/>
  <c r="AM6078" i="3"/>
  <c r="AL6078" i="3"/>
  <c r="AK6078" i="3"/>
  <c r="AJ6078" i="3"/>
  <c r="AI6078" i="3"/>
  <c r="AH6078" i="3"/>
  <c r="AQ6077" i="3"/>
  <c r="AP6077" i="3"/>
  <c r="AO6077" i="3"/>
  <c r="AN6077" i="3"/>
  <c r="AM6077" i="3"/>
  <c r="AL6077" i="3"/>
  <c r="AK6077" i="3"/>
  <c r="AJ6077" i="3"/>
  <c r="AI6077" i="3"/>
  <c r="AH6077" i="3"/>
  <c r="AQ6076" i="3"/>
  <c r="AP6076" i="3"/>
  <c r="AO6076" i="3"/>
  <c r="AN6076" i="3"/>
  <c r="AM6076" i="3"/>
  <c r="AL6076" i="3"/>
  <c r="AK6076" i="3"/>
  <c r="AJ6076" i="3"/>
  <c r="AI6076" i="3"/>
  <c r="AH6076" i="3"/>
  <c r="AQ6075" i="3"/>
  <c r="AP6075" i="3"/>
  <c r="AO6075" i="3"/>
  <c r="AN6075" i="3"/>
  <c r="AM6075" i="3"/>
  <c r="AL6075" i="3"/>
  <c r="AK6075" i="3"/>
  <c r="AJ6075" i="3"/>
  <c r="AI6075" i="3"/>
  <c r="AH6075" i="3"/>
  <c r="AQ6074" i="3"/>
  <c r="AP6074" i="3"/>
  <c r="AO6074" i="3"/>
  <c r="AN6074" i="3"/>
  <c r="AM6074" i="3"/>
  <c r="AL6074" i="3"/>
  <c r="AK6074" i="3"/>
  <c r="AJ6074" i="3"/>
  <c r="AI6074" i="3"/>
  <c r="AH6074" i="3"/>
  <c r="AQ6073" i="3"/>
  <c r="AP6073" i="3"/>
  <c r="AO6073" i="3"/>
  <c r="AN6073" i="3"/>
  <c r="AM6073" i="3"/>
  <c r="AL6073" i="3"/>
  <c r="AK6073" i="3"/>
  <c r="AJ6073" i="3"/>
  <c r="AI6073" i="3"/>
  <c r="AH6073" i="3"/>
  <c r="AQ6072" i="3"/>
  <c r="AP6072" i="3"/>
  <c r="AO6072" i="3"/>
  <c r="AN6072" i="3"/>
  <c r="AM6072" i="3"/>
  <c r="AL6072" i="3"/>
  <c r="AK6072" i="3"/>
  <c r="AJ6072" i="3"/>
  <c r="AI6072" i="3"/>
  <c r="AH6072" i="3"/>
  <c r="AQ6071" i="3"/>
  <c r="AP6071" i="3"/>
  <c r="AO6071" i="3"/>
  <c r="AN6071" i="3"/>
  <c r="AM6071" i="3"/>
  <c r="AL6071" i="3"/>
  <c r="AK6071" i="3"/>
  <c r="AJ6071" i="3"/>
  <c r="AI6071" i="3"/>
  <c r="AH6071" i="3"/>
  <c r="AQ6070" i="3"/>
  <c r="AP6070" i="3"/>
  <c r="AO6070" i="3"/>
  <c r="AN6070" i="3"/>
  <c r="AM6070" i="3"/>
  <c r="AL6070" i="3"/>
  <c r="AK6070" i="3"/>
  <c r="AJ6070" i="3"/>
  <c r="AI6070" i="3"/>
  <c r="AH6070" i="3"/>
  <c r="AQ6069" i="3"/>
  <c r="AP6069" i="3"/>
  <c r="AO6069" i="3"/>
  <c r="AN6069" i="3"/>
  <c r="AM6069" i="3"/>
  <c r="AL6069" i="3"/>
  <c r="AK6069" i="3"/>
  <c r="AJ6069" i="3"/>
  <c r="AI6069" i="3"/>
  <c r="AH6069" i="3"/>
  <c r="AQ6068" i="3"/>
  <c r="AP6068" i="3"/>
  <c r="AO6068" i="3"/>
  <c r="AN6068" i="3"/>
  <c r="AM6068" i="3"/>
  <c r="AL6068" i="3"/>
  <c r="AK6068" i="3"/>
  <c r="AJ6068" i="3"/>
  <c r="AI6068" i="3"/>
  <c r="AH6068" i="3"/>
  <c r="AQ6067" i="3"/>
  <c r="AP6067" i="3"/>
  <c r="AO6067" i="3"/>
  <c r="AN6067" i="3"/>
  <c r="AM6067" i="3"/>
  <c r="AL6067" i="3"/>
  <c r="AK6067" i="3"/>
  <c r="AJ6067" i="3"/>
  <c r="AI6067" i="3"/>
  <c r="AH6067" i="3"/>
  <c r="AQ6066" i="3"/>
  <c r="AP6066" i="3"/>
  <c r="AO6066" i="3"/>
  <c r="AN6066" i="3"/>
  <c r="AM6066" i="3"/>
  <c r="AL6066" i="3"/>
  <c r="AK6066" i="3"/>
  <c r="AJ6066" i="3"/>
  <c r="AI6066" i="3"/>
  <c r="AH6066" i="3"/>
  <c r="AQ6065" i="3"/>
  <c r="AP6065" i="3"/>
  <c r="AO6065" i="3"/>
  <c r="AN6065" i="3"/>
  <c r="AM6065" i="3"/>
  <c r="AL6065" i="3"/>
  <c r="AK6065" i="3"/>
  <c r="AJ6065" i="3"/>
  <c r="AI6065" i="3"/>
  <c r="AH6065" i="3"/>
  <c r="AQ6064" i="3"/>
  <c r="AP6064" i="3"/>
  <c r="AO6064" i="3"/>
  <c r="AN6064" i="3"/>
  <c r="AM6064" i="3"/>
  <c r="AL6064" i="3"/>
  <c r="AK6064" i="3"/>
  <c r="AJ6064" i="3"/>
  <c r="AI6064" i="3"/>
  <c r="AH6064" i="3"/>
  <c r="AQ6063" i="3"/>
  <c r="AP6063" i="3"/>
  <c r="AO6063" i="3"/>
  <c r="AN6063" i="3"/>
  <c r="AM6063" i="3"/>
  <c r="AL6063" i="3"/>
  <c r="AK6063" i="3"/>
  <c r="AJ6063" i="3"/>
  <c r="AI6063" i="3"/>
  <c r="AH6063" i="3"/>
  <c r="AQ6062" i="3"/>
  <c r="AP6062" i="3"/>
  <c r="AO6062" i="3"/>
  <c r="AN6062" i="3"/>
  <c r="AM6062" i="3"/>
  <c r="AL6062" i="3"/>
  <c r="AK6062" i="3"/>
  <c r="AJ6062" i="3"/>
  <c r="AI6062" i="3"/>
  <c r="AH6062" i="3"/>
  <c r="AQ6061" i="3"/>
  <c r="AP6061" i="3"/>
  <c r="AO6061" i="3"/>
  <c r="AN6061" i="3"/>
  <c r="AM6061" i="3"/>
  <c r="AL6061" i="3"/>
  <c r="AK6061" i="3"/>
  <c r="AJ6061" i="3"/>
  <c r="AI6061" i="3"/>
  <c r="AH6061" i="3"/>
  <c r="AQ6060" i="3"/>
  <c r="AP6060" i="3"/>
  <c r="AO6060" i="3"/>
  <c r="AN6060" i="3"/>
  <c r="AM6060" i="3"/>
  <c r="AL6060" i="3"/>
  <c r="AK6060" i="3"/>
  <c r="AJ6060" i="3"/>
  <c r="AI6060" i="3"/>
  <c r="AH6060" i="3"/>
  <c r="AQ6059" i="3"/>
  <c r="AP6059" i="3"/>
  <c r="AO6059" i="3"/>
  <c r="AN6059" i="3"/>
  <c r="AM6059" i="3"/>
  <c r="AL6059" i="3"/>
  <c r="AK6059" i="3"/>
  <c r="AJ6059" i="3"/>
  <c r="AI6059" i="3"/>
  <c r="AH6059" i="3"/>
  <c r="AQ6058" i="3"/>
  <c r="AP6058" i="3"/>
  <c r="AO6058" i="3"/>
  <c r="AN6058" i="3"/>
  <c r="AM6058" i="3"/>
  <c r="AL6058" i="3"/>
  <c r="AK6058" i="3"/>
  <c r="AJ6058" i="3"/>
  <c r="AI6058" i="3"/>
  <c r="AH6058" i="3"/>
  <c r="AQ6057" i="3"/>
  <c r="AP6057" i="3"/>
  <c r="AO6057" i="3"/>
  <c r="AN6057" i="3"/>
  <c r="AM6057" i="3"/>
  <c r="AL6057" i="3"/>
  <c r="AK6057" i="3"/>
  <c r="AJ6057" i="3"/>
  <c r="AI6057" i="3"/>
  <c r="AH6057" i="3"/>
  <c r="AQ6056" i="3"/>
  <c r="AP6056" i="3"/>
  <c r="AO6056" i="3"/>
  <c r="AN6056" i="3"/>
  <c r="AM6056" i="3"/>
  <c r="AL6056" i="3"/>
  <c r="AK6056" i="3"/>
  <c r="AJ6056" i="3"/>
  <c r="AI6056" i="3"/>
  <c r="AH6056" i="3"/>
  <c r="AQ6055" i="3"/>
  <c r="AP6055" i="3"/>
  <c r="AO6055" i="3"/>
  <c r="AN6055" i="3"/>
  <c r="AM6055" i="3"/>
  <c r="AL6055" i="3"/>
  <c r="AK6055" i="3"/>
  <c r="AJ6055" i="3"/>
  <c r="AI6055" i="3"/>
  <c r="AH6055" i="3"/>
  <c r="AQ6054" i="3"/>
  <c r="AP6054" i="3"/>
  <c r="AO6054" i="3"/>
  <c r="AN6054" i="3"/>
  <c r="AM6054" i="3"/>
  <c r="AL6054" i="3"/>
  <c r="AK6054" i="3"/>
  <c r="AJ6054" i="3"/>
  <c r="AI6054" i="3"/>
  <c r="AH6054" i="3"/>
  <c r="AQ6053" i="3"/>
  <c r="AP6053" i="3"/>
  <c r="AO6053" i="3"/>
  <c r="AN6053" i="3"/>
  <c r="AM6053" i="3"/>
  <c r="AL6053" i="3"/>
  <c r="AK6053" i="3"/>
  <c r="AJ6053" i="3"/>
  <c r="AI6053" i="3"/>
  <c r="AH6053" i="3"/>
  <c r="AQ6052" i="3"/>
  <c r="AP6052" i="3"/>
  <c r="AO6052" i="3"/>
  <c r="AN6052" i="3"/>
  <c r="AM6052" i="3"/>
  <c r="AL6052" i="3"/>
  <c r="AK6052" i="3"/>
  <c r="AJ6052" i="3"/>
  <c r="AI6052" i="3"/>
  <c r="AH6052" i="3"/>
  <c r="AQ6051" i="3"/>
  <c r="AP6051" i="3"/>
  <c r="AO6051" i="3"/>
  <c r="AN6051" i="3"/>
  <c r="AM6051" i="3"/>
  <c r="AL6051" i="3"/>
  <c r="AK6051" i="3"/>
  <c r="AJ6051" i="3"/>
  <c r="AI6051" i="3"/>
  <c r="AH6051" i="3"/>
  <c r="AQ6050" i="3"/>
  <c r="AP6050" i="3"/>
  <c r="AO6050" i="3"/>
  <c r="AN6050" i="3"/>
  <c r="AM6050" i="3"/>
  <c r="AL6050" i="3"/>
  <c r="AK6050" i="3"/>
  <c r="AJ6050" i="3"/>
  <c r="AI6050" i="3"/>
  <c r="AH6050" i="3"/>
  <c r="AQ6049" i="3"/>
  <c r="AP6049" i="3"/>
  <c r="AO6049" i="3"/>
  <c r="AN6049" i="3"/>
  <c r="AM6049" i="3"/>
  <c r="AL6049" i="3"/>
  <c r="AK6049" i="3"/>
  <c r="AJ6049" i="3"/>
  <c r="AI6049" i="3"/>
  <c r="AH6049" i="3"/>
  <c r="AQ6048" i="3"/>
  <c r="AP6048" i="3"/>
  <c r="AO6048" i="3"/>
  <c r="AN6048" i="3"/>
  <c r="AM6048" i="3"/>
  <c r="AL6048" i="3"/>
  <c r="AK6048" i="3"/>
  <c r="AJ6048" i="3"/>
  <c r="AI6048" i="3"/>
  <c r="AH6048" i="3"/>
  <c r="AQ6047" i="3"/>
  <c r="AP6047" i="3"/>
  <c r="AO6047" i="3"/>
  <c r="AN6047" i="3"/>
  <c r="AM6047" i="3"/>
  <c r="AL6047" i="3"/>
  <c r="AK6047" i="3"/>
  <c r="AJ6047" i="3"/>
  <c r="AI6047" i="3"/>
  <c r="AH6047" i="3"/>
  <c r="AQ6046" i="3"/>
  <c r="AP6046" i="3"/>
  <c r="AO6046" i="3"/>
  <c r="AN6046" i="3"/>
  <c r="AM6046" i="3"/>
  <c r="AL6046" i="3"/>
  <c r="AK6046" i="3"/>
  <c r="AJ6046" i="3"/>
  <c r="AI6046" i="3"/>
  <c r="AH6046" i="3"/>
  <c r="AQ6045" i="3"/>
  <c r="AP6045" i="3"/>
  <c r="AO6045" i="3"/>
  <c r="AN6045" i="3"/>
  <c r="AM6045" i="3"/>
  <c r="AL6045" i="3"/>
  <c r="AK6045" i="3"/>
  <c r="AJ6045" i="3"/>
  <c r="AI6045" i="3"/>
  <c r="AH6045" i="3"/>
  <c r="AQ6044" i="3"/>
  <c r="AP6044" i="3"/>
  <c r="AO6044" i="3"/>
  <c r="AN6044" i="3"/>
  <c r="AM6044" i="3"/>
  <c r="AL6044" i="3"/>
  <c r="AK6044" i="3"/>
  <c r="AJ6044" i="3"/>
  <c r="AI6044" i="3"/>
  <c r="AH6044" i="3"/>
  <c r="AQ6043" i="3"/>
  <c r="AP6043" i="3"/>
  <c r="AO6043" i="3"/>
  <c r="AN6043" i="3"/>
  <c r="AM6043" i="3"/>
  <c r="AL6043" i="3"/>
  <c r="AK6043" i="3"/>
  <c r="AJ6043" i="3"/>
  <c r="AI6043" i="3"/>
  <c r="AH6043" i="3"/>
  <c r="AQ6042" i="3"/>
  <c r="AP6042" i="3"/>
  <c r="AO6042" i="3"/>
  <c r="AN6042" i="3"/>
  <c r="AM6042" i="3"/>
  <c r="AL6042" i="3"/>
  <c r="AK6042" i="3"/>
  <c r="AJ6042" i="3"/>
  <c r="AI6042" i="3"/>
  <c r="AH6042" i="3"/>
  <c r="AQ6041" i="3"/>
  <c r="AP6041" i="3"/>
  <c r="AO6041" i="3"/>
  <c r="AN6041" i="3"/>
  <c r="AM6041" i="3"/>
  <c r="AL6041" i="3"/>
  <c r="AK6041" i="3"/>
  <c r="AJ6041" i="3"/>
  <c r="AI6041" i="3"/>
  <c r="AH6041" i="3"/>
  <c r="AQ6040" i="3"/>
  <c r="AP6040" i="3"/>
  <c r="AO6040" i="3"/>
  <c r="AN6040" i="3"/>
  <c r="AM6040" i="3"/>
  <c r="AL6040" i="3"/>
  <c r="AK6040" i="3"/>
  <c r="AJ6040" i="3"/>
  <c r="AI6040" i="3"/>
  <c r="AH6040" i="3"/>
  <c r="AQ6039" i="3"/>
  <c r="AP6039" i="3"/>
  <c r="AO6039" i="3"/>
  <c r="AN6039" i="3"/>
  <c r="AM6039" i="3"/>
  <c r="AL6039" i="3"/>
  <c r="AK6039" i="3"/>
  <c r="AJ6039" i="3"/>
  <c r="AI6039" i="3"/>
  <c r="AH6039" i="3"/>
  <c r="AQ6038" i="3"/>
  <c r="AP6038" i="3"/>
  <c r="AO6038" i="3"/>
  <c r="AN6038" i="3"/>
  <c r="AM6038" i="3"/>
  <c r="AL6038" i="3"/>
  <c r="AK6038" i="3"/>
  <c r="AJ6038" i="3"/>
  <c r="AI6038" i="3"/>
  <c r="AH6038" i="3"/>
  <c r="AQ6037" i="3"/>
  <c r="AP6037" i="3"/>
  <c r="AO6037" i="3"/>
  <c r="AN6037" i="3"/>
  <c r="AM6037" i="3"/>
  <c r="AL6037" i="3"/>
  <c r="AK6037" i="3"/>
  <c r="AJ6037" i="3"/>
  <c r="AI6037" i="3"/>
  <c r="AH6037" i="3"/>
  <c r="AQ6036" i="3"/>
  <c r="AP6036" i="3"/>
  <c r="AO6036" i="3"/>
  <c r="AN6036" i="3"/>
  <c r="AM6036" i="3"/>
  <c r="AL6036" i="3"/>
  <c r="AK6036" i="3"/>
  <c r="AJ6036" i="3"/>
  <c r="AI6036" i="3"/>
  <c r="AH6036" i="3"/>
  <c r="AQ6035" i="3"/>
  <c r="AP6035" i="3"/>
  <c r="AO6035" i="3"/>
  <c r="AN6035" i="3"/>
  <c r="AM6035" i="3"/>
  <c r="AL6035" i="3"/>
  <c r="AK6035" i="3"/>
  <c r="AJ6035" i="3"/>
  <c r="AI6035" i="3"/>
  <c r="AH6035" i="3"/>
  <c r="AQ6034" i="3"/>
  <c r="AP6034" i="3"/>
  <c r="AO6034" i="3"/>
  <c r="AN6034" i="3"/>
  <c r="AM6034" i="3"/>
  <c r="AL6034" i="3"/>
  <c r="AK6034" i="3"/>
  <c r="AJ6034" i="3"/>
  <c r="AI6034" i="3"/>
  <c r="AH6034" i="3"/>
  <c r="AQ6033" i="3"/>
  <c r="AP6033" i="3"/>
  <c r="AO6033" i="3"/>
  <c r="AN6033" i="3"/>
  <c r="AM6033" i="3"/>
  <c r="AL6033" i="3"/>
  <c r="AK6033" i="3"/>
  <c r="AJ6033" i="3"/>
  <c r="AI6033" i="3"/>
  <c r="AH6033" i="3"/>
  <c r="AQ6032" i="3"/>
  <c r="AP6032" i="3"/>
  <c r="AO6032" i="3"/>
  <c r="AN6032" i="3"/>
  <c r="AM6032" i="3"/>
  <c r="AL6032" i="3"/>
  <c r="AK6032" i="3"/>
  <c r="AJ6032" i="3"/>
  <c r="AI6032" i="3"/>
  <c r="AH6032" i="3"/>
  <c r="AQ6031" i="3"/>
  <c r="AP6031" i="3"/>
  <c r="AO6031" i="3"/>
  <c r="AN6031" i="3"/>
  <c r="AM6031" i="3"/>
  <c r="AL6031" i="3"/>
  <c r="AK6031" i="3"/>
  <c r="AJ6031" i="3"/>
  <c r="AI6031" i="3"/>
  <c r="AH6031" i="3"/>
  <c r="AQ6030" i="3"/>
  <c r="AP6030" i="3"/>
  <c r="AO6030" i="3"/>
  <c r="AN6030" i="3"/>
  <c r="AM6030" i="3"/>
  <c r="AL6030" i="3"/>
  <c r="AK6030" i="3"/>
  <c r="AJ6030" i="3"/>
  <c r="AI6030" i="3"/>
  <c r="AH6030" i="3"/>
  <c r="AQ6029" i="3"/>
  <c r="AP6029" i="3"/>
  <c r="AO6029" i="3"/>
  <c r="AN6029" i="3"/>
  <c r="AM6029" i="3"/>
  <c r="AL6029" i="3"/>
  <c r="AK6029" i="3"/>
  <c r="AJ6029" i="3"/>
  <c r="AI6029" i="3"/>
  <c r="AH6029" i="3"/>
  <c r="AQ6028" i="3"/>
  <c r="AP6028" i="3"/>
  <c r="AO6028" i="3"/>
  <c r="AN6028" i="3"/>
  <c r="AM6028" i="3"/>
  <c r="AL6028" i="3"/>
  <c r="AK6028" i="3"/>
  <c r="AJ6028" i="3"/>
  <c r="AI6028" i="3"/>
  <c r="AH6028" i="3"/>
  <c r="AQ6027" i="3"/>
  <c r="AP6027" i="3"/>
  <c r="AO6027" i="3"/>
  <c r="AN6027" i="3"/>
  <c r="AM6027" i="3"/>
  <c r="AL6027" i="3"/>
  <c r="AK6027" i="3"/>
  <c r="AJ6027" i="3"/>
  <c r="AI6027" i="3"/>
  <c r="AH6027" i="3"/>
  <c r="AQ6026" i="3"/>
  <c r="AP6026" i="3"/>
  <c r="AO6026" i="3"/>
  <c r="AN6026" i="3"/>
  <c r="AM6026" i="3"/>
  <c r="AL6026" i="3"/>
  <c r="AK6026" i="3"/>
  <c r="AJ6026" i="3"/>
  <c r="AI6026" i="3"/>
  <c r="AH6026" i="3"/>
  <c r="AQ6025" i="3"/>
  <c r="AP6025" i="3"/>
  <c r="AO6025" i="3"/>
  <c r="AN6025" i="3"/>
  <c r="AM6025" i="3"/>
  <c r="AL6025" i="3"/>
  <c r="AK6025" i="3"/>
  <c r="AJ6025" i="3"/>
  <c r="AI6025" i="3"/>
  <c r="AH6025" i="3"/>
  <c r="AQ6024" i="3"/>
  <c r="AP6024" i="3"/>
  <c r="AO6024" i="3"/>
  <c r="AN6024" i="3"/>
  <c r="AM6024" i="3"/>
  <c r="AL6024" i="3"/>
  <c r="AK6024" i="3"/>
  <c r="AJ6024" i="3"/>
  <c r="AI6024" i="3"/>
  <c r="AH6024" i="3"/>
  <c r="AQ6023" i="3"/>
  <c r="AP6023" i="3"/>
  <c r="AO6023" i="3"/>
  <c r="AN6023" i="3"/>
  <c r="AM6023" i="3"/>
  <c r="AL6023" i="3"/>
  <c r="AK6023" i="3"/>
  <c r="AJ6023" i="3"/>
  <c r="AI6023" i="3"/>
  <c r="AH6023" i="3"/>
  <c r="AQ6022" i="3"/>
  <c r="AP6022" i="3"/>
  <c r="AO6022" i="3"/>
  <c r="AN6022" i="3"/>
  <c r="AM6022" i="3"/>
  <c r="AL6022" i="3"/>
  <c r="AK6022" i="3"/>
  <c r="AJ6022" i="3"/>
  <c r="AI6022" i="3"/>
  <c r="AH6022" i="3"/>
  <c r="AQ6021" i="3"/>
  <c r="AP6021" i="3"/>
  <c r="AO6021" i="3"/>
  <c r="AN6021" i="3"/>
  <c r="AM6021" i="3"/>
  <c r="AL6021" i="3"/>
  <c r="AK6021" i="3"/>
  <c r="AJ6021" i="3"/>
  <c r="AI6021" i="3"/>
  <c r="AH6021" i="3"/>
  <c r="AQ6020" i="3"/>
  <c r="AP6020" i="3"/>
  <c r="AO6020" i="3"/>
  <c r="AN6020" i="3"/>
  <c r="AM6020" i="3"/>
  <c r="AL6020" i="3"/>
  <c r="AK6020" i="3"/>
  <c r="AJ6020" i="3"/>
  <c r="AI6020" i="3"/>
  <c r="AH6020" i="3"/>
  <c r="AQ6019" i="3"/>
  <c r="AP6019" i="3"/>
  <c r="AO6019" i="3"/>
  <c r="AN6019" i="3"/>
  <c r="AM6019" i="3"/>
  <c r="AL6019" i="3"/>
  <c r="AK6019" i="3"/>
  <c r="AJ6019" i="3"/>
  <c r="AI6019" i="3"/>
  <c r="AH6019" i="3"/>
  <c r="AQ6018" i="3"/>
  <c r="AP6018" i="3"/>
  <c r="AO6018" i="3"/>
  <c r="AN6018" i="3"/>
  <c r="AM6018" i="3"/>
  <c r="AL6018" i="3"/>
  <c r="AK6018" i="3"/>
  <c r="AJ6018" i="3"/>
  <c r="AI6018" i="3"/>
  <c r="AH6018" i="3"/>
  <c r="AQ6017" i="3"/>
  <c r="AP6017" i="3"/>
  <c r="AO6017" i="3"/>
  <c r="AN6017" i="3"/>
  <c r="AM6017" i="3"/>
  <c r="AL6017" i="3"/>
  <c r="AK6017" i="3"/>
  <c r="AJ6017" i="3"/>
  <c r="AI6017" i="3"/>
  <c r="AH6017" i="3"/>
  <c r="AQ6016" i="3"/>
  <c r="AP6016" i="3"/>
  <c r="AO6016" i="3"/>
  <c r="AN6016" i="3"/>
  <c r="AM6016" i="3"/>
  <c r="AL6016" i="3"/>
  <c r="AK6016" i="3"/>
  <c r="AJ6016" i="3"/>
  <c r="AI6016" i="3"/>
  <c r="AH6016" i="3"/>
  <c r="AQ6015" i="3"/>
  <c r="AP6015" i="3"/>
  <c r="AO6015" i="3"/>
  <c r="AN6015" i="3"/>
  <c r="AM6015" i="3"/>
  <c r="AL6015" i="3"/>
  <c r="AK6015" i="3"/>
  <c r="AJ6015" i="3"/>
  <c r="AI6015" i="3"/>
  <c r="AH6015" i="3"/>
  <c r="AQ6014" i="3"/>
  <c r="AP6014" i="3"/>
  <c r="AO6014" i="3"/>
  <c r="AN6014" i="3"/>
  <c r="AM6014" i="3"/>
  <c r="AL6014" i="3"/>
  <c r="AK6014" i="3"/>
  <c r="AJ6014" i="3"/>
  <c r="AI6014" i="3"/>
  <c r="AH6014" i="3"/>
  <c r="AQ6013" i="3"/>
  <c r="AP6013" i="3"/>
  <c r="AO6013" i="3"/>
  <c r="AN6013" i="3"/>
  <c r="AM6013" i="3"/>
  <c r="AL6013" i="3"/>
  <c r="AK6013" i="3"/>
  <c r="AJ6013" i="3"/>
  <c r="AI6013" i="3"/>
  <c r="AH6013" i="3"/>
  <c r="AQ6012" i="3"/>
  <c r="AP6012" i="3"/>
  <c r="AO6012" i="3"/>
  <c r="AN6012" i="3"/>
  <c r="AM6012" i="3"/>
  <c r="AL6012" i="3"/>
  <c r="AK6012" i="3"/>
  <c r="AJ6012" i="3"/>
  <c r="AI6012" i="3"/>
  <c r="AH6012" i="3"/>
  <c r="AQ6011" i="3"/>
  <c r="AP6011" i="3"/>
  <c r="AO6011" i="3"/>
  <c r="AN6011" i="3"/>
  <c r="AM6011" i="3"/>
  <c r="AL6011" i="3"/>
  <c r="AK6011" i="3"/>
  <c r="AJ6011" i="3"/>
  <c r="AI6011" i="3"/>
  <c r="AH6011" i="3"/>
  <c r="AQ6010" i="3"/>
  <c r="AP6010" i="3"/>
  <c r="AO6010" i="3"/>
  <c r="AN6010" i="3"/>
  <c r="AM6010" i="3"/>
  <c r="AL6010" i="3"/>
  <c r="AK6010" i="3"/>
  <c r="AJ6010" i="3"/>
  <c r="AI6010" i="3"/>
  <c r="AH6010" i="3"/>
  <c r="AQ6009" i="3"/>
  <c r="AP6009" i="3"/>
  <c r="AO6009" i="3"/>
  <c r="AN6009" i="3"/>
  <c r="AM6009" i="3"/>
  <c r="AL6009" i="3"/>
  <c r="AK6009" i="3"/>
  <c r="AJ6009" i="3"/>
  <c r="AI6009" i="3"/>
  <c r="AH6009" i="3"/>
  <c r="AQ6008" i="3"/>
  <c r="AP6008" i="3"/>
  <c r="AO6008" i="3"/>
  <c r="AN6008" i="3"/>
  <c r="AM6008" i="3"/>
  <c r="AL6008" i="3"/>
  <c r="AK6008" i="3"/>
  <c r="AJ6008" i="3"/>
  <c r="AI6008" i="3"/>
  <c r="AH6008" i="3"/>
  <c r="AQ6007" i="3"/>
  <c r="AP6007" i="3"/>
  <c r="AO6007" i="3"/>
  <c r="AN6007" i="3"/>
  <c r="AM6007" i="3"/>
  <c r="AL6007" i="3"/>
  <c r="AK6007" i="3"/>
  <c r="AJ6007" i="3"/>
  <c r="AI6007" i="3"/>
  <c r="AH6007" i="3"/>
  <c r="AQ6006" i="3"/>
  <c r="AP6006" i="3"/>
  <c r="AO6006" i="3"/>
  <c r="AN6006" i="3"/>
  <c r="AM6006" i="3"/>
  <c r="AL6006" i="3"/>
  <c r="AK6006" i="3"/>
  <c r="AJ6006" i="3"/>
  <c r="AI6006" i="3"/>
  <c r="AH6006" i="3"/>
  <c r="AQ6005" i="3"/>
  <c r="AP6005" i="3"/>
  <c r="AO6005" i="3"/>
  <c r="AN6005" i="3"/>
  <c r="AM6005" i="3"/>
  <c r="AL6005" i="3"/>
  <c r="AK6005" i="3"/>
  <c r="AJ6005" i="3"/>
  <c r="AI6005" i="3"/>
  <c r="AH6005" i="3"/>
  <c r="AQ6004" i="3"/>
  <c r="AP6004" i="3"/>
  <c r="AO6004" i="3"/>
  <c r="AN6004" i="3"/>
  <c r="AM6004" i="3"/>
  <c r="AL6004" i="3"/>
  <c r="AK6004" i="3"/>
  <c r="AJ6004" i="3"/>
  <c r="AI6004" i="3"/>
  <c r="AH6004" i="3"/>
  <c r="AQ6003" i="3"/>
  <c r="AP6003" i="3"/>
  <c r="AO6003" i="3"/>
  <c r="AN6003" i="3"/>
  <c r="AM6003" i="3"/>
  <c r="AL6003" i="3"/>
  <c r="AK6003" i="3"/>
  <c r="AJ6003" i="3"/>
  <c r="AI6003" i="3"/>
  <c r="AH6003" i="3"/>
  <c r="AQ6002" i="3"/>
  <c r="AP6002" i="3"/>
  <c r="AO6002" i="3"/>
  <c r="AN6002" i="3"/>
  <c r="AM6002" i="3"/>
  <c r="AL6002" i="3"/>
  <c r="AK6002" i="3"/>
  <c r="AJ6002" i="3"/>
  <c r="AI6002" i="3"/>
  <c r="AH6002" i="3"/>
  <c r="AQ6001" i="3"/>
  <c r="AP6001" i="3"/>
  <c r="AO6001" i="3"/>
  <c r="AN6001" i="3"/>
  <c r="AM6001" i="3"/>
  <c r="AL6001" i="3"/>
  <c r="AK6001" i="3"/>
  <c r="AJ6001" i="3"/>
  <c r="AI6001" i="3"/>
  <c r="AH6001" i="3"/>
  <c r="AQ6000" i="3"/>
  <c r="AP6000" i="3"/>
  <c r="AO6000" i="3"/>
  <c r="AN6000" i="3"/>
  <c r="AM6000" i="3"/>
  <c r="AL6000" i="3"/>
  <c r="AK6000" i="3"/>
  <c r="AJ6000" i="3"/>
  <c r="AI6000" i="3"/>
  <c r="AH6000" i="3"/>
  <c r="AQ5999" i="3"/>
  <c r="AP5999" i="3"/>
  <c r="AO5999" i="3"/>
  <c r="AN5999" i="3"/>
  <c r="AM5999" i="3"/>
  <c r="AL5999" i="3"/>
  <c r="AK5999" i="3"/>
  <c r="AJ5999" i="3"/>
  <c r="AI5999" i="3"/>
  <c r="AH5999" i="3"/>
  <c r="AQ5998" i="3"/>
  <c r="AP5998" i="3"/>
  <c r="AO5998" i="3"/>
  <c r="AN5998" i="3"/>
  <c r="AM5998" i="3"/>
  <c r="AL5998" i="3"/>
  <c r="AK5998" i="3"/>
  <c r="AJ5998" i="3"/>
  <c r="AI5998" i="3"/>
  <c r="AH5998" i="3"/>
  <c r="AQ5997" i="3"/>
  <c r="AP5997" i="3"/>
  <c r="AO5997" i="3"/>
  <c r="AN5997" i="3"/>
  <c r="AM5997" i="3"/>
  <c r="AL5997" i="3"/>
  <c r="AK5997" i="3"/>
  <c r="AJ5997" i="3"/>
  <c r="AI5997" i="3"/>
  <c r="AH5997" i="3"/>
  <c r="AQ5996" i="3"/>
  <c r="AP5996" i="3"/>
  <c r="AO5996" i="3"/>
  <c r="AN5996" i="3"/>
  <c r="AM5996" i="3"/>
  <c r="AL5996" i="3"/>
  <c r="AK5996" i="3"/>
  <c r="AJ5996" i="3"/>
  <c r="AI5996" i="3"/>
  <c r="AH5996" i="3"/>
  <c r="AQ5995" i="3"/>
  <c r="AP5995" i="3"/>
  <c r="AO5995" i="3"/>
  <c r="AN5995" i="3"/>
  <c r="AM5995" i="3"/>
  <c r="AL5995" i="3"/>
  <c r="AK5995" i="3"/>
  <c r="AJ5995" i="3"/>
  <c r="AI5995" i="3"/>
  <c r="AH5995" i="3"/>
  <c r="AQ5994" i="3"/>
  <c r="AP5994" i="3"/>
  <c r="AO5994" i="3"/>
  <c r="AN5994" i="3"/>
  <c r="AM5994" i="3"/>
  <c r="AL5994" i="3"/>
  <c r="AK5994" i="3"/>
  <c r="AJ5994" i="3"/>
  <c r="AI5994" i="3"/>
  <c r="AH5994" i="3"/>
  <c r="AQ5993" i="3"/>
  <c r="AP5993" i="3"/>
  <c r="AO5993" i="3"/>
  <c r="AN5993" i="3"/>
  <c r="AM5993" i="3"/>
  <c r="AL5993" i="3"/>
  <c r="AK5993" i="3"/>
  <c r="AJ5993" i="3"/>
  <c r="AI5993" i="3"/>
  <c r="AH5993" i="3"/>
  <c r="AQ5992" i="3"/>
  <c r="AP5992" i="3"/>
  <c r="AO5992" i="3"/>
  <c r="AN5992" i="3"/>
  <c r="AM5992" i="3"/>
  <c r="AL5992" i="3"/>
  <c r="AK5992" i="3"/>
  <c r="AJ5992" i="3"/>
  <c r="AI5992" i="3"/>
  <c r="AH5992" i="3"/>
  <c r="AQ5991" i="3"/>
  <c r="AP5991" i="3"/>
  <c r="AO5991" i="3"/>
  <c r="AN5991" i="3"/>
  <c r="AM5991" i="3"/>
  <c r="AL5991" i="3"/>
  <c r="AK5991" i="3"/>
  <c r="AJ5991" i="3"/>
  <c r="AI5991" i="3"/>
  <c r="AH5991" i="3"/>
  <c r="AQ5990" i="3"/>
  <c r="AP5990" i="3"/>
  <c r="AO5990" i="3"/>
  <c r="AN5990" i="3"/>
  <c r="AM5990" i="3"/>
  <c r="AL5990" i="3"/>
  <c r="AK5990" i="3"/>
  <c r="AJ5990" i="3"/>
  <c r="AI5990" i="3"/>
  <c r="AH5990" i="3"/>
  <c r="AQ5989" i="3"/>
  <c r="AP5989" i="3"/>
  <c r="AO5989" i="3"/>
  <c r="AN5989" i="3"/>
  <c r="AM5989" i="3"/>
  <c r="AL5989" i="3"/>
  <c r="AK5989" i="3"/>
  <c r="AJ5989" i="3"/>
  <c r="AI5989" i="3"/>
  <c r="AH5989" i="3"/>
  <c r="AQ5988" i="3"/>
  <c r="AP5988" i="3"/>
  <c r="AO5988" i="3"/>
  <c r="AN5988" i="3"/>
  <c r="AM5988" i="3"/>
  <c r="AL5988" i="3"/>
  <c r="AK5988" i="3"/>
  <c r="AJ5988" i="3"/>
  <c r="AI5988" i="3"/>
  <c r="AH5988" i="3"/>
  <c r="AQ5987" i="3"/>
  <c r="AP5987" i="3"/>
  <c r="AO5987" i="3"/>
  <c r="AN5987" i="3"/>
  <c r="AM5987" i="3"/>
  <c r="AL5987" i="3"/>
  <c r="AK5987" i="3"/>
  <c r="AJ5987" i="3"/>
  <c r="AI5987" i="3"/>
  <c r="AH5987" i="3"/>
  <c r="AQ5986" i="3"/>
  <c r="AP5986" i="3"/>
  <c r="AO5986" i="3"/>
  <c r="AN5986" i="3"/>
  <c r="AM5986" i="3"/>
  <c r="AL5986" i="3"/>
  <c r="AK5986" i="3"/>
  <c r="AJ5986" i="3"/>
  <c r="AI5986" i="3"/>
  <c r="AH5986" i="3"/>
  <c r="AQ5985" i="3"/>
  <c r="AP5985" i="3"/>
  <c r="AO5985" i="3"/>
  <c r="AN5985" i="3"/>
  <c r="AM5985" i="3"/>
  <c r="AL5985" i="3"/>
  <c r="AK5985" i="3"/>
  <c r="AJ5985" i="3"/>
  <c r="AI5985" i="3"/>
  <c r="AH5985" i="3"/>
  <c r="AQ5984" i="3"/>
  <c r="AP5984" i="3"/>
  <c r="AO5984" i="3"/>
  <c r="AN5984" i="3"/>
  <c r="AM5984" i="3"/>
  <c r="AL5984" i="3"/>
  <c r="AK5984" i="3"/>
  <c r="AJ5984" i="3"/>
  <c r="AI5984" i="3"/>
  <c r="AH5984" i="3"/>
  <c r="AQ5983" i="3"/>
  <c r="AP5983" i="3"/>
  <c r="AO5983" i="3"/>
  <c r="AN5983" i="3"/>
  <c r="AM5983" i="3"/>
  <c r="AL5983" i="3"/>
  <c r="AK5983" i="3"/>
  <c r="AJ5983" i="3"/>
  <c r="AI5983" i="3"/>
  <c r="AH5983" i="3"/>
  <c r="AQ5982" i="3"/>
  <c r="AP5982" i="3"/>
  <c r="AO5982" i="3"/>
  <c r="AN5982" i="3"/>
  <c r="AM5982" i="3"/>
  <c r="AL5982" i="3"/>
  <c r="AK5982" i="3"/>
  <c r="AJ5982" i="3"/>
  <c r="AI5982" i="3"/>
  <c r="AH5982" i="3"/>
  <c r="AQ5981" i="3"/>
  <c r="AP5981" i="3"/>
  <c r="AO5981" i="3"/>
  <c r="AN5981" i="3"/>
  <c r="AM5981" i="3"/>
  <c r="AL5981" i="3"/>
  <c r="AK5981" i="3"/>
  <c r="AJ5981" i="3"/>
  <c r="AI5981" i="3"/>
  <c r="AH5981" i="3"/>
  <c r="AQ5980" i="3"/>
  <c r="AP5980" i="3"/>
  <c r="AO5980" i="3"/>
  <c r="AN5980" i="3"/>
  <c r="AM5980" i="3"/>
  <c r="AL5980" i="3"/>
  <c r="AK5980" i="3"/>
  <c r="AJ5980" i="3"/>
  <c r="AI5980" i="3"/>
  <c r="AH5980" i="3"/>
  <c r="AQ5979" i="3"/>
  <c r="AP5979" i="3"/>
  <c r="AO5979" i="3"/>
  <c r="AN5979" i="3"/>
  <c r="AM5979" i="3"/>
  <c r="AL5979" i="3"/>
  <c r="AK5979" i="3"/>
  <c r="AJ5979" i="3"/>
  <c r="AI5979" i="3"/>
  <c r="AH5979" i="3"/>
  <c r="AQ5978" i="3"/>
  <c r="AP5978" i="3"/>
  <c r="AO5978" i="3"/>
  <c r="AN5978" i="3"/>
  <c r="AM5978" i="3"/>
  <c r="AL5978" i="3"/>
  <c r="AK5978" i="3"/>
  <c r="AJ5978" i="3"/>
  <c r="AI5978" i="3"/>
  <c r="AH5978" i="3"/>
  <c r="AQ5977" i="3"/>
  <c r="AP5977" i="3"/>
  <c r="AO5977" i="3"/>
  <c r="AN5977" i="3"/>
  <c r="AM5977" i="3"/>
  <c r="AL5977" i="3"/>
  <c r="AK5977" i="3"/>
  <c r="AJ5977" i="3"/>
  <c r="AI5977" i="3"/>
  <c r="AH5977" i="3"/>
  <c r="AQ5976" i="3"/>
  <c r="AP5976" i="3"/>
  <c r="AO5976" i="3"/>
  <c r="AN5976" i="3"/>
  <c r="AM5976" i="3"/>
  <c r="AL5976" i="3"/>
  <c r="AK5976" i="3"/>
  <c r="AJ5976" i="3"/>
  <c r="AI5976" i="3"/>
  <c r="AH5976" i="3"/>
  <c r="AQ5975" i="3"/>
  <c r="AP5975" i="3"/>
  <c r="AO5975" i="3"/>
  <c r="AN5975" i="3"/>
  <c r="AM5975" i="3"/>
  <c r="AL5975" i="3"/>
  <c r="AK5975" i="3"/>
  <c r="AJ5975" i="3"/>
  <c r="AI5975" i="3"/>
  <c r="AH5975" i="3"/>
  <c r="AQ5974" i="3"/>
  <c r="AP5974" i="3"/>
  <c r="AO5974" i="3"/>
  <c r="AN5974" i="3"/>
  <c r="AM5974" i="3"/>
  <c r="AL5974" i="3"/>
  <c r="AK5974" i="3"/>
  <c r="AJ5974" i="3"/>
  <c r="AI5974" i="3"/>
  <c r="AH5974" i="3"/>
  <c r="AQ5973" i="3"/>
  <c r="AP5973" i="3"/>
  <c r="AO5973" i="3"/>
  <c r="AN5973" i="3"/>
  <c r="AM5973" i="3"/>
  <c r="AL5973" i="3"/>
  <c r="AK5973" i="3"/>
  <c r="AJ5973" i="3"/>
  <c r="AI5973" i="3"/>
  <c r="AH5973" i="3"/>
  <c r="AQ5972" i="3"/>
  <c r="AP5972" i="3"/>
  <c r="AO5972" i="3"/>
  <c r="AN5972" i="3"/>
  <c r="AM5972" i="3"/>
  <c r="AL5972" i="3"/>
  <c r="AK5972" i="3"/>
  <c r="AJ5972" i="3"/>
  <c r="AI5972" i="3"/>
  <c r="AH5972" i="3"/>
  <c r="AQ5971" i="3"/>
  <c r="AP5971" i="3"/>
  <c r="AO5971" i="3"/>
  <c r="AN5971" i="3"/>
  <c r="AM5971" i="3"/>
  <c r="AL5971" i="3"/>
  <c r="AK5971" i="3"/>
  <c r="AJ5971" i="3"/>
  <c r="AI5971" i="3"/>
  <c r="AH5971" i="3"/>
  <c r="AQ5970" i="3"/>
  <c r="AP5970" i="3"/>
  <c r="AO5970" i="3"/>
  <c r="AN5970" i="3"/>
  <c r="AM5970" i="3"/>
  <c r="AL5970" i="3"/>
  <c r="AK5970" i="3"/>
  <c r="AJ5970" i="3"/>
  <c r="AI5970" i="3"/>
  <c r="AH5970" i="3"/>
  <c r="AQ5969" i="3"/>
  <c r="AP5969" i="3"/>
  <c r="AO5969" i="3"/>
  <c r="AN5969" i="3"/>
  <c r="AM5969" i="3"/>
  <c r="AL5969" i="3"/>
  <c r="AK5969" i="3"/>
  <c r="AJ5969" i="3"/>
  <c r="AI5969" i="3"/>
  <c r="AH5969" i="3"/>
  <c r="AQ5968" i="3"/>
  <c r="AP5968" i="3"/>
  <c r="AO5968" i="3"/>
  <c r="AN5968" i="3"/>
  <c r="AM5968" i="3"/>
  <c r="AL5968" i="3"/>
  <c r="AK5968" i="3"/>
  <c r="AJ5968" i="3"/>
  <c r="AI5968" i="3"/>
  <c r="AH5968" i="3"/>
  <c r="AQ5967" i="3"/>
  <c r="AP5967" i="3"/>
  <c r="AO5967" i="3"/>
  <c r="AN5967" i="3"/>
  <c r="AM5967" i="3"/>
  <c r="AL5967" i="3"/>
  <c r="AK5967" i="3"/>
  <c r="AJ5967" i="3"/>
  <c r="AI5967" i="3"/>
  <c r="AH5967" i="3"/>
  <c r="AQ5966" i="3"/>
  <c r="AP5966" i="3"/>
  <c r="AO5966" i="3"/>
  <c r="AN5966" i="3"/>
  <c r="AM5966" i="3"/>
  <c r="AL5966" i="3"/>
  <c r="AK5966" i="3"/>
  <c r="AJ5966" i="3"/>
  <c r="AI5966" i="3"/>
  <c r="AH5966" i="3"/>
  <c r="AQ5965" i="3"/>
  <c r="AP5965" i="3"/>
  <c r="AO5965" i="3"/>
  <c r="AN5965" i="3"/>
  <c r="AM5965" i="3"/>
  <c r="AL5965" i="3"/>
  <c r="AK5965" i="3"/>
  <c r="AJ5965" i="3"/>
  <c r="AI5965" i="3"/>
  <c r="AH5965" i="3"/>
  <c r="AQ5964" i="3"/>
  <c r="AP5964" i="3"/>
  <c r="AO5964" i="3"/>
  <c r="AN5964" i="3"/>
  <c r="AM5964" i="3"/>
  <c r="AL5964" i="3"/>
  <c r="AK5964" i="3"/>
  <c r="AJ5964" i="3"/>
  <c r="AI5964" i="3"/>
  <c r="AH5964" i="3"/>
  <c r="AQ5963" i="3"/>
  <c r="AP5963" i="3"/>
  <c r="AO5963" i="3"/>
  <c r="AN5963" i="3"/>
  <c r="AM5963" i="3"/>
  <c r="AL5963" i="3"/>
  <c r="AK5963" i="3"/>
  <c r="AJ5963" i="3"/>
  <c r="AI5963" i="3"/>
  <c r="AH5963" i="3"/>
  <c r="AQ5962" i="3"/>
  <c r="AP5962" i="3"/>
  <c r="AO5962" i="3"/>
  <c r="AN5962" i="3"/>
  <c r="AM5962" i="3"/>
  <c r="AL5962" i="3"/>
  <c r="AK5962" i="3"/>
  <c r="AJ5962" i="3"/>
  <c r="AI5962" i="3"/>
  <c r="AH5962" i="3"/>
  <c r="AQ5961" i="3"/>
  <c r="AP5961" i="3"/>
  <c r="AO5961" i="3"/>
  <c r="AN5961" i="3"/>
  <c r="AM5961" i="3"/>
  <c r="AL5961" i="3"/>
  <c r="AK5961" i="3"/>
  <c r="AJ5961" i="3"/>
  <c r="AI5961" i="3"/>
  <c r="AH5961" i="3"/>
  <c r="AQ5960" i="3"/>
  <c r="AP5960" i="3"/>
  <c r="AO5960" i="3"/>
  <c r="AN5960" i="3"/>
  <c r="AM5960" i="3"/>
  <c r="AL5960" i="3"/>
  <c r="AK5960" i="3"/>
  <c r="AJ5960" i="3"/>
  <c r="AI5960" i="3"/>
  <c r="AH5960" i="3"/>
  <c r="AQ5959" i="3"/>
  <c r="AP5959" i="3"/>
  <c r="AO5959" i="3"/>
  <c r="AN5959" i="3"/>
  <c r="AM5959" i="3"/>
  <c r="AL5959" i="3"/>
  <c r="AK5959" i="3"/>
  <c r="AJ5959" i="3"/>
  <c r="AI5959" i="3"/>
  <c r="AH5959" i="3"/>
  <c r="AQ5958" i="3"/>
  <c r="AP5958" i="3"/>
  <c r="AO5958" i="3"/>
  <c r="AN5958" i="3"/>
  <c r="AM5958" i="3"/>
  <c r="AL5958" i="3"/>
  <c r="AK5958" i="3"/>
  <c r="AJ5958" i="3"/>
  <c r="AI5958" i="3"/>
  <c r="AH5958" i="3"/>
  <c r="AQ5957" i="3"/>
  <c r="AP5957" i="3"/>
  <c r="AO5957" i="3"/>
  <c r="AN5957" i="3"/>
  <c r="AM5957" i="3"/>
  <c r="AL5957" i="3"/>
  <c r="AK5957" i="3"/>
  <c r="AJ5957" i="3"/>
  <c r="AI5957" i="3"/>
  <c r="AH5957" i="3"/>
  <c r="AQ5956" i="3"/>
  <c r="AP5956" i="3"/>
  <c r="AO5956" i="3"/>
  <c r="AN5956" i="3"/>
  <c r="AM5956" i="3"/>
  <c r="AL5956" i="3"/>
  <c r="AK5956" i="3"/>
  <c r="AJ5956" i="3"/>
  <c r="AI5956" i="3"/>
  <c r="AH5956" i="3"/>
  <c r="AQ5955" i="3"/>
  <c r="AP5955" i="3"/>
  <c r="AO5955" i="3"/>
  <c r="AN5955" i="3"/>
  <c r="AM5955" i="3"/>
  <c r="AL5955" i="3"/>
  <c r="AK5955" i="3"/>
  <c r="AJ5955" i="3"/>
  <c r="AI5955" i="3"/>
  <c r="AH5955" i="3"/>
  <c r="AQ5954" i="3"/>
  <c r="AP5954" i="3"/>
  <c r="AO5954" i="3"/>
  <c r="AN5954" i="3"/>
  <c r="AM5954" i="3"/>
  <c r="AL5954" i="3"/>
  <c r="AK5954" i="3"/>
  <c r="AJ5954" i="3"/>
  <c r="AI5954" i="3"/>
  <c r="AH5954" i="3"/>
  <c r="AQ5953" i="3"/>
  <c r="AP5953" i="3"/>
  <c r="AO5953" i="3"/>
  <c r="AN5953" i="3"/>
  <c r="AM5953" i="3"/>
  <c r="AL5953" i="3"/>
  <c r="AK5953" i="3"/>
  <c r="AJ5953" i="3"/>
  <c r="AI5953" i="3"/>
  <c r="AH5953" i="3"/>
  <c r="AQ5952" i="3"/>
  <c r="AP5952" i="3"/>
  <c r="AO5952" i="3"/>
  <c r="AN5952" i="3"/>
  <c r="AM5952" i="3"/>
  <c r="AL5952" i="3"/>
  <c r="AK5952" i="3"/>
  <c r="AJ5952" i="3"/>
  <c r="AI5952" i="3"/>
  <c r="AH5952" i="3"/>
  <c r="AQ5951" i="3"/>
  <c r="AP5951" i="3"/>
  <c r="AO5951" i="3"/>
  <c r="AN5951" i="3"/>
  <c r="AM5951" i="3"/>
  <c r="AL5951" i="3"/>
  <c r="AK5951" i="3"/>
  <c r="AJ5951" i="3"/>
  <c r="AI5951" i="3"/>
  <c r="AH5951" i="3"/>
  <c r="AQ5950" i="3"/>
  <c r="AP5950" i="3"/>
  <c r="AO5950" i="3"/>
  <c r="AN5950" i="3"/>
  <c r="AM5950" i="3"/>
  <c r="AL5950" i="3"/>
  <c r="AK5950" i="3"/>
  <c r="AJ5950" i="3"/>
  <c r="AI5950" i="3"/>
  <c r="AH5950" i="3"/>
  <c r="AQ5949" i="3"/>
  <c r="AP5949" i="3"/>
  <c r="AO5949" i="3"/>
  <c r="AN5949" i="3"/>
  <c r="AM5949" i="3"/>
  <c r="AL5949" i="3"/>
  <c r="AK5949" i="3"/>
  <c r="AJ5949" i="3"/>
  <c r="AI5949" i="3"/>
  <c r="AH5949" i="3"/>
  <c r="AQ5948" i="3"/>
  <c r="AP5948" i="3"/>
  <c r="AO5948" i="3"/>
  <c r="AN5948" i="3"/>
  <c r="AM5948" i="3"/>
  <c r="AL5948" i="3"/>
  <c r="AK5948" i="3"/>
  <c r="AJ5948" i="3"/>
  <c r="AI5948" i="3"/>
  <c r="AH5948" i="3"/>
  <c r="AQ5947" i="3"/>
  <c r="AP5947" i="3"/>
  <c r="AO5947" i="3"/>
  <c r="AN5947" i="3"/>
  <c r="AM5947" i="3"/>
  <c r="AL5947" i="3"/>
  <c r="AK5947" i="3"/>
  <c r="AJ5947" i="3"/>
  <c r="AI5947" i="3"/>
  <c r="AH5947" i="3"/>
  <c r="AQ5946" i="3"/>
  <c r="AP5946" i="3"/>
  <c r="AO5946" i="3"/>
  <c r="AN5946" i="3"/>
  <c r="AM5946" i="3"/>
  <c r="AL5946" i="3"/>
  <c r="AK5946" i="3"/>
  <c r="AJ5946" i="3"/>
  <c r="AI5946" i="3"/>
  <c r="AH5946" i="3"/>
  <c r="AQ5945" i="3"/>
  <c r="AP5945" i="3"/>
  <c r="AO5945" i="3"/>
  <c r="AN5945" i="3"/>
  <c r="AM5945" i="3"/>
  <c r="AL5945" i="3"/>
  <c r="AK5945" i="3"/>
  <c r="AJ5945" i="3"/>
  <c r="AI5945" i="3"/>
  <c r="AH5945" i="3"/>
  <c r="AQ5944" i="3"/>
  <c r="AP5944" i="3"/>
  <c r="AO5944" i="3"/>
  <c r="AN5944" i="3"/>
  <c r="AM5944" i="3"/>
  <c r="AL5944" i="3"/>
  <c r="AK5944" i="3"/>
  <c r="AJ5944" i="3"/>
  <c r="AI5944" i="3"/>
  <c r="AH5944" i="3"/>
  <c r="AQ5943" i="3"/>
  <c r="AP5943" i="3"/>
  <c r="AO5943" i="3"/>
  <c r="AN5943" i="3"/>
  <c r="AM5943" i="3"/>
  <c r="AL5943" i="3"/>
  <c r="AK5943" i="3"/>
  <c r="AJ5943" i="3"/>
  <c r="AI5943" i="3"/>
  <c r="AH5943" i="3"/>
  <c r="AQ5942" i="3"/>
  <c r="AP5942" i="3"/>
  <c r="AO5942" i="3"/>
  <c r="AN5942" i="3"/>
  <c r="AM5942" i="3"/>
  <c r="AL5942" i="3"/>
  <c r="AK5942" i="3"/>
  <c r="AJ5942" i="3"/>
  <c r="AI5942" i="3"/>
  <c r="AH5942" i="3"/>
  <c r="AQ5941" i="3"/>
  <c r="AP5941" i="3"/>
  <c r="AO5941" i="3"/>
  <c r="AN5941" i="3"/>
  <c r="AM5941" i="3"/>
  <c r="AL5941" i="3"/>
  <c r="AK5941" i="3"/>
  <c r="AJ5941" i="3"/>
  <c r="AI5941" i="3"/>
  <c r="AH5941" i="3"/>
  <c r="AQ5940" i="3"/>
  <c r="AP5940" i="3"/>
  <c r="AO5940" i="3"/>
  <c r="AN5940" i="3"/>
  <c r="AM5940" i="3"/>
  <c r="AL5940" i="3"/>
  <c r="AK5940" i="3"/>
  <c r="AJ5940" i="3"/>
  <c r="AI5940" i="3"/>
  <c r="AH5940" i="3"/>
  <c r="AQ5939" i="3"/>
  <c r="AP5939" i="3"/>
  <c r="AO5939" i="3"/>
  <c r="AN5939" i="3"/>
  <c r="AM5939" i="3"/>
  <c r="AL5939" i="3"/>
  <c r="AK5939" i="3"/>
  <c r="AJ5939" i="3"/>
  <c r="AI5939" i="3"/>
  <c r="AH5939" i="3"/>
  <c r="AQ5938" i="3"/>
  <c r="AP5938" i="3"/>
  <c r="AO5938" i="3"/>
  <c r="AN5938" i="3"/>
  <c r="AM5938" i="3"/>
  <c r="AL5938" i="3"/>
  <c r="AK5938" i="3"/>
  <c r="AJ5938" i="3"/>
  <c r="AI5938" i="3"/>
  <c r="AH5938" i="3"/>
  <c r="AQ5937" i="3"/>
  <c r="AP5937" i="3"/>
  <c r="AO5937" i="3"/>
  <c r="AN5937" i="3"/>
  <c r="AM5937" i="3"/>
  <c r="AL5937" i="3"/>
  <c r="AK5937" i="3"/>
  <c r="AJ5937" i="3"/>
  <c r="AI5937" i="3"/>
  <c r="AH5937" i="3"/>
  <c r="AQ5936" i="3"/>
  <c r="AP5936" i="3"/>
  <c r="AO5936" i="3"/>
  <c r="AN5936" i="3"/>
  <c r="AM5936" i="3"/>
  <c r="AL5936" i="3"/>
  <c r="AK5936" i="3"/>
  <c r="AJ5936" i="3"/>
  <c r="AI5936" i="3"/>
  <c r="AH5936" i="3"/>
  <c r="AQ5935" i="3"/>
  <c r="AP5935" i="3"/>
  <c r="AO5935" i="3"/>
  <c r="AN5935" i="3"/>
  <c r="AM5935" i="3"/>
  <c r="AL5935" i="3"/>
  <c r="AK5935" i="3"/>
  <c r="AJ5935" i="3"/>
  <c r="AI5935" i="3"/>
  <c r="AH5935" i="3"/>
  <c r="AQ5934" i="3"/>
  <c r="AP5934" i="3"/>
  <c r="AO5934" i="3"/>
  <c r="AN5934" i="3"/>
  <c r="AM5934" i="3"/>
  <c r="AL5934" i="3"/>
  <c r="AK5934" i="3"/>
  <c r="AJ5934" i="3"/>
  <c r="AI5934" i="3"/>
  <c r="AH5934" i="3"/>
  <c r="AQ5933" i="3"/>
  <c r="AP5933" i="3"/>
  <c r="AO5933" i="3"/>
  <c r="AN5933" i="3"/>
  <c r="AM5933" i="3"/>
  <c r="AL5933" i="3"/>
  <c r="AK5933" i="3"/>
  <c r="AJ5933" i="3"/>
  <c r="AI5933" i="3"/>
  <c r="AH5933" i="3"/>
  <c r="AQ5932" i="3"/>
  <c r="AP5932" i="3"/>
  <c r="AO5932" i="3"/>
  <c r="AN5932" i="3"/>
  <c r="AM5932" i="3"/>
  <c r="AL5932" i="3"/>
  <c r="AK5932" i="3"/>
  <c r="AJ5932" i="3"/>
  <c r="AI5932" i="3"/>
  <c r="AH5932" i="3"/>
  <c r="AQ5931" i="3"/>
  <c r="AP5931" i="3"/>
  <c r="AO5931" i="3"/>
  <c r="AN5931" i="3"/>
  <c r="AM5931" i="3"/>
  <c r="AL5931" i="3"/>
  <c r="AK5931" i="3"/>
  <c r="AJ5931" i="3"/>
  <c r="AI5931" i="3"/>
  <c r="AH5931" i="3"/>
  <c r="AQ5930" i="3"/>
  <c r="AP5930" i="3"/>
  <c r="AO5930" i="3"/>
  <c r="AN5930" i="3"/>
  <c r="AM5930" i="3"/>
  <c r="AL5930" i="3"/>
  <c r="AK5930" i="3"/>
  <c r="AJ5930" i="3"/>
  <c r="AI5930" i="3"/>
  <c r="AH5930" i="3"/>
  <c r="AQ5929" i="3"/>
  <c r="AP5929" i="3"/>
  <c r="AO5929" i="3"/>
  <c r="AN5929" i="3"/>
  <c r="AM5929" i="3"/>
  <c r="AL5929" i="3"/>
  <c r="AK5929" i="3"/>
  <c r="AJ5929" i="3"/>
  <c r="AI5929" i="3"/>
  <c r="AH5929" i="3"/>
  <c r="AQ5928" i="3"/>
  <c r="AP5928" i="3"/>
  <c r="AO5928" i="3"/>
  <c r="AN5928" i="3"/>
  <c r="AM5928" i="3"/>
  <c r="AL5928" i="3"/>
  <c r="AK5928" i="3"/>
  <c r="AJ5928" i="3"/>
  <c r="AI5928" i="3"/>
  <c r="AH5928" i="3"/>
  <c r="AQ5927" i="3"/>
  <c r="AP5927" i="3"/>
  <c r="AO5927" i="3"/>
  <c r="AN5927" i="3"/>
  <c r="AM5927" i="3"/>
  <c r="AL5927" i="3"/>
  <c r="AK5927" i="3"/>
  <c r="AJ5927" i="3"/>
  <c r="AI5927" i="3"/>
  <c r="AH5927" i="3"/>
  <c r="AQ5926" i="3"/>
  <c r="AP5926" i="3"/>
  <c r="AO5926" i="3"/>
  <c r="AN5926" i="3"/>
  <c r="AM5926" i="3"/>
  <c r="AL5926" i="3"/>
  <c r="AK5926" i="3"/>
  <c r="AJ5926" i="3"/>
  <c r="AI5926" i="3"/>
  <c r="AH5926" i="3"/>
  <c r="AQ5925" i="3"/>
  <c r="AP5925" i="3"/>
  <c r="AO5925" i="3"/>
  <c r="AN5925" i="3"/>
  <c r="AM5925" i="3"/>
  <c r="AL5925" i="3"/>
  <c r="AK5925" i="3"/>
  <c r="AJ5925" i="3"/>
  <c r="AI5925" i="3"/>
  <c r="AH5925" i="3"/>
  <c r="AQ5924" i="3"/>
  <c r="AP5924" i="3"/>
  <c r="AO5924" i="3"/>
  <c r="AN5924" i="3"/>
  <c r="AM5924" i="3"/>
  <c r="AL5924" i="3"/>
  <c r="AK5924" i="3"/>
  <c r="AJ5924" i="3"/>
  <c r="AI5924" i="3"/>
  <c r="AH5924" i="3"/>
  <c r="AQ5923" i="3"/>
  <c r="AP5923" i="3"/>
  <c r="AO5923" i="3"/>
  <c r="AN5923" i="3"/>
  <c r="AM5923" i="3"/>
  <c r="AL5923" i="3"/>
  <c r="AK5923" i="3"/>
  <c r="AJ5923" i="3"/>
  <c r="AI5923" i="3"/>
  <c r="AH5923" i="3"/>
  <c r="AQ5922" i="3"/>
  <c r="AP5922" i="3"/>
  <c r="AO5922" i="3"/>
  <c r="AN5922" i="3"/>
  <c r="AM5922" i="3"/>
  <c r="AL5922" i="3"/>
  <c r="AK5922" i="3"/>
  <c r="AJ5922" i="3"/>
  <c r="AI5922" i="3"/>
  <c r="AH5922" i="3"/>
  <c r="AQ5921" i="3"/>
  <c r="AP5921" i="3"/>
  <c r="AO5921" i="3"/>
  <c r="AN5921" i="3"/>
  <c r="AM5921" i="3"/>
  <c r="AL5921" i="3"/>
  <c r="AK5921" i="3"/>
  <c r="AJ5921" i="3"/>
  <c r="AI5921" i="3"/>
  <c r="AH5921" i="3"/>
  <c r="AQ5920" i="3"/>
  <c r="AP5920" i="3"/>
  <c r="AO5920" i="3"/>
  <c r="AN5920" i="3"/>
  <c r="AM5920" i="3"/>
  <c r="AL5920" i="3"/>
  <c r="AK5920" i="3"/>
  <c r="AJ5920" i="3"/>
  <c r="AI5920" i="3"/>
  <c r="AH5920" i="3"/>
  <c r="AQ5919" i="3"/>
  <c r="AP5919" i="3"/>
  <c r="AO5919" i="3"/>
  <c r="AN5919" i="3"/>
  <c r="AM5919" i="3"/>
  <c r="AL5919" i="3"/>
  <c r="AK5919" i="3"/>
  <c r="AJ5919" i="3"/>
  <c r="AI5919" i="3"/>
  <c r="AH5919" i="3"/>
  <c r="AQ5918" i="3"/>
  <c r="AP5918" i="3"/>
  <c r="AO5918" i="3"/>
  <c r="AN5918" i="3"/>
  <c r="AM5918" i="3"/>
  <c r="AL5918" i="3"/>
  <c r="AK5918" i="3"/>
  <c r="AJ5918" i="3"/>
  <c r="AI5918" i="3"/>
  <c r="AH5918" i="3"/>
  <c r="AQ5917" i="3"/>
  <c r="AP5917" i="3"/>
  <c r="AO5917" i="3"/>
  <c r="AN5917" i="3"/>
  <c r="AM5917" i="3"/>
  <c r="AL5917" i="3"/>
  <c r="AK5917" i="3"/>
  <c r="AJ5917" i="3"/>
  <c r="AI5917" i="3"/>
  <c r="AH5917" i="3"/>
  <c r="AQ5916" i="3"/>
  <c r="AP5916" i="3"/>
  <c r="AO5916" i="3"/>
  <c r="AN5916" i="3"/>
  <c r="AM5916" i="3"/>
  <c r="AL5916" i="3"/>
  <c r="AK5916" i="3"/>
  <c r="AJ5916" i="3"/>
  <c r="AI5916" i="3"/>
  <c r="AH5916" i="3"/>
  <c r="AQ5915" i="3"/>
  <c r="AP5915" i="3"/>
  <c r="AO5915" i="3"/>
  <c r="AN5915" i="3"/>
  <c r="AM5915" i="3"/>
  <c r="AL5915" i="3"/>
  <c r="AK5915" i="3"/>
  <c r="AJ5915" i="3"/>
  <c r="AI5915" i="3"/>
  <c r="AH5915" i="3"/>
  <c r="AQ5914" i="3"/>
  <c r="AP5914" i="3"/>
  <c r="AO5914" i="3"/>
  <c r="AN5914" i="3"/>
  <c r="AM5914" i="3"/>
  <c r="AL5914" i="3"/>
  <c r="AK5914" i="3"/>
  <c r="AJ5914" i="3"/>
  <c r="AI5914" i="3"/>
  <c r="AH5914" i="3"/>
  <c r="AQ5913" i="3"/>
  <c r="AP5913" i="3"/>
  <c r="AO5913" i="3"/>
  <c r="AN5913" i="3"/>
  <c r="AM5913" i="3"/>
  <c r="AL5913" i="3"/>
  <c r="AK5913" i="3"/>
  <c r="AJ5913" i="3"/>
  <c r="AI5913" i="3"/>
  <c r="AH5913" i="3"/>
  <c r="AQ5912" i="3"/>
  <c r="AP5912" i="3"/>
  <c r="AO5912" i="3"/>
  <c r="AN5912" i="3"/>
  <c r="AM5912" i="3"/>
  <c r="AL5912" i="3"/>
  <c r="AK5912" i="3"/>
  <c r="AJ5912" i="3"/>
  <c r="AI5912" i="3"/>
  <c r="AH5912" i="3"/>
  <c r="AQ5911" i="3"/>
  <c r="AP5911" i="3"/>
  <c r="AO5911" i="3"/>
  <c r="AN5911" i="3"/>
  <c r="AM5911" i="3"/>
  <c r="AL5911" i="3"/>
  <c r="AK5911" i="3"/>
  <c r="AJ5911" i="3"/>
  <c r="AI5911" i="3"/>
  <c r="AH5911" i="3"/>
  <c r="AQ5910" i="3"/>
  <c r="AP5910" i="3"/>
  <c r="AO5910" i="3"/>
  <c r="AN5910" i="3"/>
  <c r="AM5910" i="3"/>
  <c r="AL5910" i="3"/>
  <c r="AK5910" i="3"/>
  <c r="AJ5910" i="3"/>
  <c r="AI5910" i="3"/>
  <c r="AH5910" i="3"/>
  <c r="AQ5909" i="3"/>
  <c r="AP5909" i="3"/>
  <c r="AO5909" i="3"/>
  <c r="AN5909" i="3"/>
  <c r="AM5909" i="3"/>
  <c r="AL5909" i="3"/>
  <c r="AK5909" i="3"/>
  <c r="AJ5909" i="3"/>
  <c r="AI5909" i="3"/>
  <c r="AH5909" i="3"/>
  <c r="AQ5908" i="3"/>
  <c r="AP5908" i="3"/>
  <c r="AO5908" i="3"/>
  <c r="AN5908" i="3"/>
  <c r="AM5908" i="3"/>
  <c r="AL5908" i="3"/>
  <c r="AK5908" i="3"/>
  <c r="AJ5908" i="3"/>
  <c r="AI5908" i="3"/>
  <c r="AH5908" i="3"/>
  <c r="AQ5907" i="3"/>
  <c r="AP5907" i="3"/>
  <c r="AO5907" i="3"/>
  <c r="AN5907" i="3"/>
  <c r="AM5907" i="3"/>
  <c r="AL5907" i="3"/>
  <c r="AK5907" i="3"/>
  <c r="AJ5907" i="3"/>
  <c r="AI5907" i="3"/>
  <c r="AH5907" i="3"/>
  <c r="AQ5906" i="3"/>
  <c r="AP5906" i="3"/>
  <c r="AO5906" i="3"/>
  <c r="AN5906" i="3"/>
  <c r="AM5906" i="3"/>
  <c r="AL5906" i="3"/>
  <c r="AK5906" i="3"/>
  <c r="AJ5906" i="3"/>
  <c r="AI5906" i="3"/>
  <c r="AH5906" i="3"/>
  <c r="AQ5905" i="3"/>
  <c r="AP5905" i="3"/>
  <c r="AO5905" i="3"/>
  <c r="AN5905" i="3"/>
  <c r="AM5905" i="3"/>
  <c r="AL5905" i="3"/>
  <c r="AK5905" i="3"/>
  <c r="AJ5905" i="3"/>
  <c r="AI5905" i="3"/>
  <c r="AH5905" i="3"/>
  <c r="AQ5904" i="3"/>
  <c r="AP5904" i="3"/>
  <c r="AO5904" i="3"/>
  <c r="AN5904" i="3"/>
  <c r="AM5904" i="3"/>
  <c r="AL5904" i="3"/>
  <c r="AK5904" i="3"/>
  <c r="AJ5904" i="3"/>
  <c r="AI5904" i="3"/>
  <c r="AH5904" i="3"/>
  <c r="AQ5903" i="3"/>
  <c r="AP5903" i="3"/>
  <c r="AO5903" i="3"/>
  <c r="AN5903" i="3"/>
  <c r="AM5903" i="3"/>
  <c r="AL5903" i="3"/>
  <c r="AK5903" i="3"/>
  <c r="AJ5903" i="3"/>
  <c r="AI5903" i="3"/>
  <c r="AH5903" i="3"/>
  <c r="AQ5902" i="3"/>
  <c r="AP5902" i="3"/>
  <c r="AO5902" i="3"/>
  <c r="AN5902" i="3"/>
  <c r="AM5902" i="3"/>
  <c r="AL5902" i="3"/>
  <c r="AK5902" i="3"/>
  <c r="AJ5902" i="3"/>
  <c r="AI5902" i="3"/>
  <c r="AH5902" i="3"/>
  <c r="AQ5901" i="3"/>
  <c r="AP5901" i="3"/>
  <c r="AO5901" i="3"/>
  <c r="AN5901" i="3"/>
  <c r="AM5901" i="3"/>
  <c r="AL5901" i="3"/>
  <c r="AK5901" i="3"/>
  <c r="AJ5901" i="3"/>
  <c r="AI5901" i="3"/>
  <c r="AH5901" i="3"/>
  <c r="AQ5900" i="3"/>
  <c r="AP5900" i="3"/>
  <c r="AO5900" i="3"/>
  <c r="AN5900" i="3"/>
  <c r="AM5900" i="3"/>
  <c r="AL5900" i="3"/>
  <c r="AK5900" i="3"/>
  <c r="AJ5900" i="3"/>
  <c r="AI5900" i="3"/>
  <c r="AH5900" i="3"/>
  <c r="AQ5899" i="3"/>
  <c r="AP5899" i="3"/>
  <c r="AO5899" i="3"/>
  <c r="AN5899" i="3"/>
  <c r="AM5899" i="3"/>
  <c r="AL5899" i="3"/>
  <c r="AK5899" i="3"/>
  <c r="AJ5899" i="3"/>
  <c r="AI5899" i="3"/>
  <c r="AH5899" i="3"/>
  <c r="AQ5898" i="3"/>
  <c r="AP5898" i="3"/>
  <c r="AO5898" i="3"/>
  <c r="AN5898" i="3"/>
  <c r="AM5898" i="3"/>
  <c r="AL5898" i="3"/>
  <c r="AK5898" i="3"/>
  <c r="AJ5898" i="3"/>
  <c r="AI5898" i="3"/>
  <c r="AH5898" i="3"/>
  <c r="AQ5897" i="3"/>
  <c r="AP5897" i="3"/>
  <c r="AO5897" i="3"/>
  <c r="AN5897" i="3"/>
  <c r="AM5897" i="3"/>
  <c r="AL5897" i="3"/>
  <c r="AK5897" i="3"/>
  <c r="AJ5897" i="3"/>
  <c r="AI5897" i="3"/>
  <c r="AH5897" i="3"/>
  <c r="AQ5896" i="3"/>
  <c r="AP5896" i="3"/>
  <c r="AO5896" i="3"/>
  <c r="AN5896" i="3"/>
  <c r="AM5896" i="3"/>
  <c r="AL5896" i="3"/>
  <c r="AK5896" i="3"/>
  <c r="AJ5896" i="3"/>
  <c r="AI5896" i="3"/>
  <c r="AH5896" i="3"/>
  <c r="AQ5895" i="3"/>
  <c r="AP5895" i="3"/>
  <c r="AO5895" i="3"/>
  <c r="AN5895" i="3"/>
  <c r="AM5895" i="3"/>
  <c r="AL5895" i="3"/>
  <c r="AK5895" i="3"/>
  <c r="AJ5895" i="3"/>
  <c r="AI5895" i="3"/>
  <c r="AH5895" i="3"/>
  <c r="AQ5894" i="3"/>
  <c r="AP5894" i="3"/>
  <c r="AO5894" i="3"/>
  <c r="AN5894" i="3"/>
  <c r="AM5894" i="3"/>
  <c r="AL5894" i="3"/>
  <c r="AK5894" i="3"/>
  <c r="AJ5894" i="3"/>
  <c r="AI5894" i="3"/>
  <c r="AH5894" i="3"/>
  <c r="AQ5893" i="3"/>
  <c r="AP5893" i="3"/>
  <c r="AO5893" i="3"/>
  <c r="AN5893" i="3"/>
  <c r="AM5893" i="3"/>
  <c r="AL5893" i="3"/>
  <c r="AK5893" i="3"/>
  <c r="AJ5893" i="3"/>
  <c r="AI5893" i="3"/>
  <c r="AH5893" i="3"/>
  <c r="AQ5892" i="3"/>
  <c r="AP5892" i="3"/>
  <c r="AO5892" i="3"/>
  <c r="AN5892" i="3"/>
  <c r="AM5892" i="3"/>
  <c r="AL5892" i="3"/>
  <c r="AK5892" i="3"/>
  <c r="AJ5892" i="3"/>
  <c r="AI5892" i="3"/>
  <c r="AH5892" i="3"/>
  <c r="AQ5891" i="3"/>
  <c r="AP5891" i="3"/>
  <c r="AO5891" i="3"/>
  <c r="AN5891" i="3"/>
  <c r="AM5891" i="3"/>
  <c r="AL5891" i="3"/>
  <c r="AK5891" i="3"/>
  <c r="AJ5891" i="3"/>
  <c r="AI5891" i="3"/>
  <c r="AH5891" i="3"/>
  <c r="AQ5890" i="3"/>
  <c r="AP5890" i="3"/>
  <c r="AO5890" i="3"/>
  <c r="AN5890" i="3"/>
  <c r="AM5890" i="3"/>
  <c r="AL5890" i="3"/>
  <c r="AK5890" i="3"/>
  <c r="AJ5890" i="3"/>
  <c r="AI5890" i="3"/>
  <c r="AH5890" i="3"/>
  <c r="AQ5889" i="3"/>
  <c r="AP5889" i="3"/>
  <c r="AO5889" i="3"/>
  <c r="AN5889" i="3"/>
  <c r="AM5889" i="3"/>
  <c r="AL5889" i="3"/>
  <c r="AK5889" i="3"/>
  <c r="AJ5889" i="3"/>
  <c r="AI5889" i="3"/>
  <c r="AH5889" i="3"/>
  <c r="AQ5888" i="3"/>
  <c r="AP5888" i="3"/>
  <c r="AO5888" i="3"/>
  <c r="AN5888" i="3"/>
  <c r="AM5888" i="3"/>
  <c r="AL5888" i="3"/>
  <c r="AK5888" i="3"/>
  <c r="AJ5888" i="3"/>
  <c r="AI5888" i="3"/>
  <c r="AH5888" i="3"/>
  <c r="AQ5887" i="3"/>
  <c r="AP5887" i="3"/>
  <c r="AO5887" i="3"/>
  <c r="AN5887" i="3"/>
  <c r="AM5887" i="3"/>
  <c r="AL5887" i="3"/>
  <c r="AK5887" i="3"/>
  <c r="AJ5887" i="3"/>
  <c r="AI5887" i="3"/>
  <c r="AH5887" i="3"/>
  <c r="AQ5886" i="3"/>
  <c r="AP5886" i="3"/>
  <c r="AO5886" i="3"/>
  <c r="AN5886" i="3"/>
  <c r="AM5886" i="3"/>
  <c r="AL5886" i="3"/>
  <c r="AK5886" i="3"/>
  <c r="AJ5886" i="3"/>
  <c r="AI5886" i="3"/>
  <c r="AH5886" i="3"/>
  <c r="AQ5885" i="3"/>
  <c r="AP5885" i="3"/>
  <c r="AO5885" i="3"/>
  <c r="AN5885" i="3"/>
  <c r="AM5885" i="3"/>
  <c r="AL5885" i="3"/>
  <c r="AK5885" i="3"/>
  <c r="AJ5885" i="3"/>
  <c r="AI5885" i="3"/>
  <c r="AH5885" i="3"/>
  <c r="AQ5884" i="3"/>
  <c r="AP5884" i="3"/>
  <c r="AO5884" i="3"/>
  <c r="AN5884" i="3"/>
  <c r="AM5884" i="3"/>
  <c r="AL5884" i="3"/>
  <c r="AK5884" i="3"/>
  <c r="AJ5884" i="3"/>
  <c r="AI5884" i="3"/>
  <c r="AH5884" i="3"/>
  <c r="AQ5883" i="3"/>
  <c r="AP5883" i="3"/>
  <c r="AO5883" i="3"/>
  <c r="AN5883" i="3"/>
  <c r="AM5883" i="3"/>
  <c r="AL5883" i="3"/>
  <c r="AK5883" i="3"/>
  <c r="AJ5883" i="3"/>
  <c r="AI5883" i="3"/>
  <c r="AH5883" i="3"/>
  <c r="AQ5882" i="3"/>
  <c r="AP5882" i="3"/>
  <c r="AO5882" i="3"/>
  <c r="AN5882" i="3"/>
  <c r="AM5882" i="3"/>
  <c r="AL5882" i="3"/>
  <c r="AK5882" i="3"/>
  <c r="AJ5882" i="3"/>
  <c r="AI5882" i="3"/>
  <c r="AH5882" i="3"/>
  <c r="AQ5881" i="3"/>
  <c r="AP5881" i="3"/>
  <c r="AO5881" i="3"/>
  <c r="AN5881" i="3"/>
  <c r="AM5881" i="3"/>
  <c r="AL5881" i="3"/>
  <c r="AK5881" i="3"/>
  <c r="AJ5881" i="3"/>
  <c r="AI5881" i="3"/>
  <c r="AH5881" i="3"/>
  <c r="AQ5880" i="3"/>
  <c r="AP5880" i="3"/>
  <c r="AO5880" i="3"/>
  <c r="AN5880" i="3"/>
  <c r="AM5880" i="3"/>
  <c r="AL5880" i="3"/>
  <c r="AK5880" i="3"/>
  <c r="AJ5880" i="3"/>
  <c r="AI5880" i="3"/>
  <c r="AH5880" i="3"/>
  <c r="AQ5879" i="3"/>
  <c r="AP5879" i="3"/>
  <c r="AO5879" i="3"/>
  <c r="AN5879" i="3"/>
  <c r="AM5879" i="3"/>
  <c r="AL5879" i="3"/>
  <c r="AK5879" i="3"/>
  <c r="AJ5879" i="3"/>
  <c r="AI5879" i="3"/>
  <c r="AH5879" i="3"/>
  <c r="AQ5878" i="3"/>
  <c r="AP5878" i="3"/>
  <c r="AO5878" i="3"/>
  <c r="AN5878" i="3"/>
  <c r="AM5878" i="3"/>
  <c r="AL5878" i="3"/>
  <c r="AK5878" i="3"/>
  <c r="AJ5878" i="3"/>
  <c r="AI5878" i="3"/>
  <c r="AH5878" i="3"/>
  <c r="AQ5877" i="3"/>
  <c r="AP5877" i="3"/>
  <c r="AO5877" i="3"/>
  <c r="AN5877" i="3"/>
  <c r="AM5877" i="3"/>
  <c r="AL5877" i="3"/>
  <c r="AK5877" i="3"/>
  <c r="AJ5877" i="3"/>
  <c r="AI5877" i="3"/>
  <c r="AH5877" i="3"/>
  <c r="AQ5876" i="3"/>
  <c r="AP5876" i="3"/>
  <c r="AO5876" i="3"/>
  <c r="AN5876" i="3"/>
  <c r="AM5876" i="3"/>
  <c r="AL5876" i="3"/>
  <c r="AK5876" i="3"/>
  <c r="AJ5876" i="3"/>
  <c r="AI5876" i="3"/>
  <c r="AH5876" i="3"/>
  <c r="AQ5875" i="3"/>
  <c r="AP5875" i="3"/>
  <c r="AO5875" i="3"/>
  <c r="AN5875" i="3"/>
  <c r="AM5875" i="3"/>
  <c r="AL5875" i="3"/>
  <c r="AK5875" i="3"/>
  <c r="AJ5875" i="3"/>
  <c r="AI5875" i="3"/>
  <c r="AH5875" i="3"/>
  <c r="AQ5874" i="3"/>
  <c r="AP5874" i="3"/>
  <c r="AO5874" i="3"/>
  <c r="AN5874" i="3"/>
  <c r="AM5874" i="3"/>
  <c r="AL5874" i="3"/>
  <c r="AK5874" i="3"/>
  <c r="AJ5874" i="3"/>
  <c r="AI5874" i="3"/>
  <c r="AH5874" i="3"/>
  <c r="AQ5873" i="3"/>
  <c r="AP5873" i="3"/>
  <c r="AO5873" i="3"/>
  <c r="AN5873" i="3"/>
  <c r="AM5873" i="3"/>
  <c r="AL5873" i="3"/>
  <c r="AK5873" i="3"/>
  <c r="AJ5873" i="3"/>
  <c r="AI5873" i="3"/>
  <c r="AH5873" i="3"/>
  <c r="AQ5872" i="3"/>
  <c r="AP5872" i="3"/>
  <c r="AO5872" i="3"/>
  <c r="AN5872" i="3"/>
  <c r="AM5872" i="3"/>
  <c r="AL5872" i="3"/>
  <c r="AK5872" i="3"/>
  <c r="AJ5872" i="3"/>
  <c r="AI5872" i="3"/>
  <c r="AH5872" i="3"/>
  <c r="AQ5871" i="3"/>
  <c r="AP5871" i="3"/>
  <c r="AO5871" i="3"/>
  <c r="AN5871" i="3"/>
  <c r="AM5871" i="3"/>
  <c r="AL5871" i="3"/>
  <c r="AK5871" i="3"/>
  <c r="AJ5871" i="3"/>
  <c r="AI5871" i="3"/>
  <c r="AH5871" i="3"/>
  <c r="AQ5870" i="3"/>
  <c r="AP5870" i="3"/>
  <c r="AO5870" i="3"/>
  <c r="AN5870" i="3"/>
  <c r="AM5870" i="3"/>
  <c r="AL5870" i="3"/>
  <c r="AK5870" i="3"/>
  <c r="AJ5870" i="3"/>
  <c r="AI5870" i="3"/>
  <c r="AH5870" i="3"/>
  <c r="AQ5869" i="3"/>
  <c r="AP5869" i="3"/>
  <c r="AO5869" i="3"/>
  <c r="AN5869" i="3"/>
  <c r="AM5869" i="3"/>
  <c r="AL5869" i="3"/>
  <c r="AK5869" i="3"/>
  <c r="AJ5869" i="3"/>
  <c r="AI5869" i="3"/>
  <c r="AH5869" i="3"/>
  <c r="AQ5868" i="3"/>
  <c r="AP5868" i="3"/>
  <c r="AO5868" i="3"/>
  <c r="AN5868" i="3"/>
  <c r="AM5868" i="3"/>
  <c r="AL5868" i="3"/>
  <c r="AK5868" i="3"/>
  <c r="AJ5868" i="3"/>
  <c r="AI5868" i="3"/>
  <c r="AH5868" i="3"/>
  <c r="AQ5867" i="3"/>
  <c r="AP5867" i="3"/>
  <c r="AO5867" i="3"/>
  <c r="AN5867" i="3"/>
  <c r="AM5867" i="3"/>
  <c r="AL5867" i="3"/>
  <c r="AK5867" i="3"/>
  <c r="AJ5867" i="3"/>
  <c r="AI5867" i="3"/>
  <c r="AH5867" i="3"/>
  <c r="AQ5866" i="3"/>
  <c r="AP5866" i="3"/>
  <c r="AO5866" i="3"/>
  <c r="AN5866" i="3"/>
  <c r="AM5866" i="3"/>
  <c r="AL5866" i="3"/>
  <c r="AK5866" i="3"/>
  <c r="AJ5866" i="3"/>
  <c r="AI5866" i="3"/>
  <c r="AH5866" i="3"/>
  <c r="AQ5865" i="3"/>
  <c r="AP5865" i="3"/>
  <c r="AO5865" i="3"/>
  <c r="AN5865" i="3"/>
  <c r="AM5865" i="3"/>
  <c r="AL5865" i="3"/>
  <c r="AK5865" i="3"/>
  <c r="AJ5865" i="3"/>
  <c r="AI5865" i="3"/>
  <c r="AH5865" i="3"/>
  <c r="AQ5864" i="3"/>
  <c r="AP5864" i="3"/>
  <c r="AO5864" i="3"/>
  <c r="AN5864" i="3"/>
  <c r="AM5864" i="3"/>
  <c r="AL5864" i="3"/>
  <c r="AK5864" i="3"/>
  <c r="AJ5864" i="3"/>
  <c r="AI5864" i="3"/>
  <c r="AH5864" i="3"/>
  <c r="AQ5863" i="3"/>
  <c r="AP5863" i="3"/>
  <c r="AO5863" i="3"/>
  <c r="AN5863" i="3"/>
  <c r="AM5863" i="3"/>
  <c r="AL5863" i="3"/>
  <c r="AK5863" i="3"/>
  <c r="AJ5863" i="3"/>
  <c r="AI5863" i="3"/>
  <c r="AH5863" i="3"/>
  <c r="AQ5862" i="3"/>
  <c r="AP5862" i="3"/>
  <c r="AO5862" i="3"/>
  <c r="AN5862" i="3"/>
  <c r="AM5862" i="3"/>
  <c r="AL5862" i="3"/>
  <c r="AK5862" i="3"/>
  <c r="AJ5862" i="3"/>
  <c r="AI5862" i="3"/>
  <c r="AH5862" i="3"/>
  <c r="AQ5861" i="3"/>
  <c r="AP5861" i="3"/>
  <c r="AO5861" i="3"/>
  <c r="AN5861" i="3"/>
  <c r="AM5861" i="3"/>
  <c r="AL5861" i="3"/>
  <c r="AK5861" i="3"/>
  <c r="AJ5861" i="3"/>
  <c r="AI5861" i="3"/>
  <c r="AH5861" i="3"/>
  <c r="AQ5860" i="3"/>
  <c r="AP5860" i="3"/>
  <c r="AO5860" i="3"/>
  <c r="AN5860" i="3"/>
  <c r="AM5860" i="3"/>
  <c r="AL5860" i="3"/>
  <c r="AK5860" i="3"/>
  <c r="AJ5860" i="3"/>
  <c r="AI5860" i="3"/>
  <c r="AH5860" i="3"/>
  <c r="AQ5859" i="3"/>
  <c r="AP5859" i="3"/>
  <c r="AO5859" i="3"/>
  <c r="AN5859" i="3"/>
  <c r="AM5859" i="3"/>
  <c r="AL5859" i="3"/>
  <c r="AK5859" i="3"/>
  <c r="AJ5859" i="3"/>
  <c r="AI5859" i="3"/>
  <c r="AH5859" i="3"/>
  <c r="AQ5858" i="3"/>
  <c r="AP5858" i="3"/>
  <c r="AO5858" i="3"/>
  <c r="AN5858" i="3"/>
  <c r="AM5858" i="3"/>
  <c r="AL5858" i="3"/>
  <c r="AK5858" i="3"/>
  <c r="AJ5858" i="3"/>
  <c r="AI5858" i="3"/>
  <c r="AH5858" i="3"/>
  <c r="AQ5857" i="3"/>
  <c r="AP5857" i="3"/>
  <c r="AO5857" i="3"/>
  <c r="AN5857" i="3"/>
  <c r="AM5857" i="3"/>
  <c r="AL5857" i="3"/>
  <c r="AK5857" i="3"/>
  <c r="AJ5857" i="3"/>
  <c r="AI5857" i="3"/>
  <c r="AH5857" i="3"/>
  <c r="AQ5856" i="3"/>
  <c r="AP5856" i="3"/>
  <c r="AO5856" i="3"/>
  <c r="AN5856" i="3"/>
  <c r="AM5856" i="3"/>
  <c r="AL5856" i="3"/>
  <c r="AK5856" i="3"/>
  <c r="AJ5856" i="3"/>
  <c r="AI5856" i="3"/>
  <c r="AH5856" i="3"/>
  <c r="AQ5855" i="3"/>
  <c r="AP5855" i="3"/>
  <c r="AO5855" i="3"/>
  <c r="AN5855" i="3"/>
  <c r="AM5855" i="3"/>
  <c r="AL5855" i="3"/>
  <c r="AK5855" i="3"/>
  <c r="AJ5855" i="3"/>
  <c r="AI5855" i="3"/>
  <c r="AH5855" i="3"/>
  <c r="AQ5854" i="3"/>
  <c r="AP5854" i="3"/>
  <c r="AO5854" i="3"/>
  <c r="AN5854" i="3"/>
  <c r="AM5854" i="3"/>
  <c r="AL5854" i="3"/>
  <c r="AK5854" i="3"/>
  <c r="AJ5854" i="3"/>
  <c r="AI5854" i="3"/>
  <c r="AH5854" i="3"/>
  <c r="AQ5853" i="3"/>
  <c r="AP5853" i="3"/>
  <c r="AO5853" i="3"/>
  <c r="AN5853" i="3"/>
  <c r="AM5853" i="3"/>
  <c r="AL5853" i="3"/>
  <c r="AK5853" i="3"/>
  <c r="AJ5853" i="3"/>
  <c r="AI5853" i="3"/>
  <c r="AH5853" i="3"/>
  <c r="AQ5852" i="3"/>
  <c r="AP5852" i="3"/>
  <c r="AO5852" i="3"/>
  <c r="AN5852" i="3"/>
  <c r="AM5852" i="3"/>
  <c r="AL5852" i="3"/>
  <c r="AK5852" i="3"/>
  <c r="AJ5852" i="3"/>
  <c r="AI5852" i="3"/>
  <c r="AH5852" i="3"/>
  <c r="AQ5851" i="3"/>
  <c r="AP5851" i="3"/>
  <c r="AO5851" i="3"/>
  <c r="AN5851" i="3"/>
  <c r="AM5851" i="3"/>
  <c r="AL5851" i="3"/>
  <c r="AK5851" i="3"/>
  <c r="AJ5851" i="3"/>
  <c r="AI5851" i="3"/>
  <c r="AH5851" i="3"/>
  <c r="AQ5850" i="3"/>
  <c r="AP5850" i="3"/>
  <c r="AO5850" i="3"/>
  <c r="AN5850" i="3"/>
  <c r="AM5850" i="3"/>
  <c r="AL5850" i="3"/>
  <c r="AK5850" i="3"/>
  <c r="AJ5850" i="3"/>
  <c r="AI5850" i="3"/>
  <c r="AH5850" i="3"/>
  <c r="AQ5849" i="3"/>
  <c r="AP5849" i="3"/>
  <c r="AO5849" i="3"/>
  <c r="AN5849" i="3"/>
  <c r="AM5849" i="3"/>
  <c r="AL5849" i="3"/>
  <c r="AK5849" i="3"/>
  <c r="AJ5849" i="3"/>
  <c r="AI5849" i="3"/>
  <c r="AH5849" i="3"/>
  <c r="AQ5848" i="3"/>
  <c r="AP5848" i="3"/>
  <c r="AO5848" i="3"/>
  <c r="AN5848" i="3"/>
  <c r="AM5848" i="3"/>
  <c r="AL5848" i="3"/>
  <c r="AK5848" i="3"/>
  <c r="AJ5848" i="3"/>
  <c r="AI5848" i="3"/>
  <c r="AH5848" i="3"/>
  <c r="AQ5847" i="3"/>
  <c r="AP5847" i="3"/>
  <c r="AO5847" i="3"/>
  <c r="AN5847" i="3"/>
  <c r="AM5847" i="3"/>
  <c r="AL5847" i="3"/>
  <c r="AK5847" i="3"/>
  <c r="AJ5847" i="3"/>
  <c r="AI5847" i="3"/>
  <c r="AH5847" i="3"/>
  <c r="AQ5846" i="3"/>
  <c r="AP5846" i="3"/>
  <c r="AO5846" i="3"/>
  <c r="AN5846" i="3"/>
  <c r="AM5846" i="3"/>
  <c r="AL5846" i="3"/>
  <c r="AK5846" i="3"/>
  <c r="AJ5846" i="3"/>
  <c r="AI5846" i="3"/>
  <c r="AH5846" i="3"/>
  <c r="AQ5845" i="3"/>
  <c r="AP5845" i="3"/>
  <c r="AO5845" i="3"/>
  <c r="AN5845" i="3"/>
  <c r="AM5845" i="3"/>
  <c r="AL5845" i="3"/>
  <c r="AK5845" i="3"/>
  <c r="AJ5845" i="3"/>
  <c r="AI5845" i="3"/>
  <c r="AH5845" i="3"/>
  <c r="AQ5844" i="3"/>
  <c r="AP5844" i="3"/>
  <c r="AO5844" i="3"/>
  <c r="AN5844" i="3"/>
  <c r="AM5844" i="3"/>
  <c r="AL5844" i="3"/>
  <c r="AK5844" i="3"/>
  <c r="AJ5844" i="3"/>
  <c r="AI5844" i="3"/>
  <c r="AH5844" i="3"/>
  <c r="AQ5843" i="3"/>
  <c r="AP5843" i="3"/>
  <c r="AO5843" i="3"/>
  <c r="AN5843" i="3"/>
  <c r="AM5843" i="3"/>
  <c r="AL5843" i="3"/>
  <c r="AK5843" i="3"/>
  <c r="AJ5843" i="3"/>
  <c r="AI5843" i="3"/>
  <c r="AH5843" i="3"/>
  <c r="AQ5842" i="3"/>
  <c r="AP5842" i="3"/>
  <c r="AO5842" i="3"/>
  <c r="AN5842" i="3"/>
  <c r="AM5842" i="3"/>
  <c r="AL5842" i="3"/>
  <c r="AK5842" i="3"/>
  <c r="AJ5842" i="3"/>
  <c r="AI5842" i="3"/>
  <c r="AH5842" i="3"/>
  <c r="AQ5841" i="3"/>
  <c r="AP5841" i="3"/>
  <c r="AO5841" i="3"/>
  <c r="AN5841" i="3"/>
  <c r="AM5841" i="3"/>
  <c r="AL5841" i="3"/>
  <c r="AK5841" i="3"/>
  <c r="AJ5841" i="3"/>
  <c r="AI5841" i="3"/>
  <c r="AH5841" i="3"/>
  <c r="AQ5840" i="3"/>
  <c r="AP5840" i="3"/>
  <c r="AO5840" i="3"/>
  <c r="AN5840" i="3"/>
  <c r="AM5840" i="3"/>
  <c r="AL5840" i="3"/>
  <c r="AK5840" i="3"/>
  <c r="AJ5840" i="3"/>
  <c r="AI5840" i="3"/>
  <c r="AH5840" i="3"/>
  <c r="AQ5839" i="3"/>
  <c r="AP5839" i="3"/>
  <c r="AO5839" i="3"/>
  <c r="AN5839" i="3"/>
  <c r="AM5839" i="3"/>
  <c r="AL5839" i="3"/>
  <c r="AK5839" i="3"/>
  <c r="AJ5839" i="3"/>
  <c r="AI5839" i="3"/>
  <c r="AH5839" i="3"/>
  <c r="AQ5838" i="3"/>
  <c r="AP5838" i="3"/>
  <c r="AO5838" i="3"/>
  <c r="AN5838" i="3"/>
  <c r="AM5838" i="3"/>
  <c r="AL5838" i="3"/>
  <c r="AK5838" i="3"/>
  <c r="AJ5838" i="3"/>
  <c r="AI5838" i="3"/>
  <c r="AH5838" i="3"/>
  <c r="AQ5837" i="3"/>
  <c r="AP5837" i="3"/>
  <c r="AO5837" i="3"/>
  <c r="AN5837" i="3"/>
  <c r="AM5837" i="3"/>
  <c r="AL5837" i="3"/>
  <c r="AK5837" i="3"/>
  <c r="AJ5837" i="3"/>
  <c r="AI5837" i="3"/>
  <c r="AH5837" i="3"/>
  <c r="AQ5836" i="3"/>
  <c r="AP5836" i="3"/>
  <c r="AO5836" i="3"/>
  <c r="AN5836" i="3"/>
  <c r="AM5836" i="3"/>
  <c r="AL5836" i="3"/>
  <c r="AK5836" i="3"/>
  <c r="AJ5836" i="3"/>
  <c r="AI5836" i="3"/>
  <c r="AH5836" i="3"/>
  <c r="AQ5835" i="3"/>
  <c r="AP5835" i="3"/>
  <c r="AO5835" i="3"/>
  <c r="AN5835" i="3"/>
  <c r="AM5835" i="3"/>
  <c r="AL5835" i="3"/>
  <c r="AK5835" i="3"/>
  <c r="AJ5835" i="3"/>
  <c r="AI5835" i="3"/>
  <c r="AH5835" i="3"/>
  <c r="AQ5834" i="3"/>
  <c r="AP5834" i="3"/>
  <c r="AO5834" i="3"/>
  <c r="AN5834" i="3"/>
  <c r="AM5834" i="3"/>
  <c r="AL5834" i="3"/>
  <c r="AK5834" i="3"/>
  <c r="AJ5834" i="3"/>
  <c r="AI5834" i="3"/>
  <c r="AH5834" i="3"/>
  <c r="AQ5833" i="3"/>
  <c r="AP5833" i="3"/>
  <c r="AO5833" i="3"/>
  <c r="AN5833" i="3"/>
  <c r="AM5833" i="3"/>
  <c r="AL5833" i="3"/>
  <c r="AK5833" i="3"/>
  <c r="AJ5833" i="3"/>
  <c r="AI5833" i="3"/>
  <c r="AH5833" i="3"/>
  <c r="AQ5832" i="3"/>
  <c r="AP5832" i="3"/>
  <c r="AO5832" i="3"/>
  <c r="AN5832" i="3"/>
  <c r="AM5832" i="3"/>
  <c r="AL5832" i="3"/>
  <c r="AK5832" i="3"/>
  <c r="AJ5832" i="3"/>
  <c r="AI5832" i="3"/>
  <c r="AH5832" i="3"/>
  <c r="AQ5831" i="3"/>
  <c r="AP5831" i="3"/>
  <c r="AO5831" i="3"/>
  <c r="AN5831" i="3"/>
  <c r="AM5831" i="3"/>
  <c r="AL5831" i="3"/>
  <c r="AK5831" i="3"/>
  <c r="AJ5831" i="3"/>
  <c r="AI5831" i="3"/>
  <c r="AH5831" i="3"/>
  <c r="AQ5830" i="3"/>
  <c r="AP5830" i="3"/>
  <c r="AO5830" i="3"/>
  <c r="AN5830" i="3"/>
  <c r="AM5830" i="3"/>
  <c r="AL5830" i="3"/>
  <c r="AK5830" i="3"/>
  <c r="AJ5830" i="3"/>
  <c r="AI5830" i="3"/>
  <c r="AH5830" i="3"/>
  <c r="AQ5829" i="3"/>
  <c r="AP5829" i="3"/>
  <c r="AO5829" i="3"/>
  <c r="AN5829" i="3"/>
  <c r="AM5829" i="3"/>
  <c r="AL5829" i="3"/>
  <c r="AK5829" i="3"/>
  <c r="AJ5829" i="3"/>
  <c r="AI5829" i="3"/>
  <c r="AH5829" i="3"/>
  <c r="AQ5828" i="3"/>
  <c r="AP5828" i="3"/>
  <c r="AO5828" i="3"/>
  <c r="AN5828" i="3"/>
  <c r="AM5828" i="3"/>
  <c r="AL5828" i="3"/>
  <c r="AK5828" i="3"/>
  <c r="AJ5828" i="3"/>
  <c r="AI5828" i="3"/>
  <c r="AH5828" i="3"/>
  <c r="AQ5827" i="3"/>
  <c r="AP5827" i="3"/>
  <c r="AO5827" i="3"/>
  <c r="AN5827" i="3"/>
  <c r="AM5827" i="3"/>
  <c r="AL5827" i="3"/>
  <c r="AK5827" i="3"/>
  <c r="AJ5827" i="3"/>
  <c r="AI5827" i="3"/>
  <c r="AH5827" i="3"/>
  <c r="AQ5826" i="3"/>
  <c r="AP5826" i="3"/>
  <c r="AO5826" i="3"/>
  <c r="AN5826" i="3"/>
  <c r="AM5826" i="3"/>
  <c r="AL5826" i="3"/>
  <c r="AK5826" i="3"/>
  <c r="AJ5826" i="3"/>
  <c r="AI5826" i="3"/>
  <c r="AH5826" i="3"/>
  <c r="AQ5825" i="3"/>
  <c r="AP5825" i="3"/>
  <c r="AO5825" i="3"/>
  <c r="AN5825" i="3"/>
  <c r="AM5825" i="3"/>
  <c r="AL5825" i="3"/>
  <c r="AK5825" i="3"/>
  <c r="AJ5825" i="3"/>
  <c r="AI5825" i="3"/>
  <c r="AH5825" i="3"/>
  <c r="AQ5824" i="3"/>
  <c r="AP5824" i="3"/>
  <c r="AO5824" i="3"/>
  <c r="AN5824" i="3"/>
  <c r="AM5824" i="3"/>
  <c r="AL5824" i="3"/>
  <c r="AK5824" i="3"/>
  <c r="AJ5824" i="3"/>
  <c r="AI5824" i="3"/>
  <c r="AH5824" i="3"/>
  <c r="AQ5823" i="3"/>
  <c r="AP5823" i="3"/>
  <c r="AO5823" i="3"/>
  <c r="AN5823" i="3"/>
  <c r="AM5823" i="3"/>
  <c r="AL5823" i="3"/>
  <c r="AK5823" i="3"/>
  <c r="AJ5823" i="3"/>
  <c r="AI5823" i="3"/>
  <c r="AH5823" i="3"/>
  <c r="AQ5822" i="3"/>
  <c r="AP5822" i="3"/>
  <c r="AO5822" i="3"/>
  <c r="AN5822" i="3"/>
  <c r="AM5822" i="3"/>
  <c r="AL5822" i="3"/>
  <c r="AK5822" i="3"/>
  <c r="AJ5822" i="3"/>
  <c r="AI5822" i="3"/>
  <c r="AH5822" i="3"/>
  <c r="AQ5821" i="3"/>
  <c r="AP5821" i="3"/>
  <c r="AO5821" i="3"/>
  <c r="AN5821" i="3"/>
  <c r="AM5821" i="3"/>
  <c r="AL5821" i="3"/>
  <c r="AK5821" i="3"/>
  <c r="AJ5821" i="3"/>
  <c r="AI5821" i="3"/>
  <c r="AH5821" i="3"/>
  <c r="AQ5820" i="3"/>
  <c r="AP5820" i="3"/>
  <c r="AO5820" i="3"/>
  <c r="AN5820" i="3"/>
  <c r="AM5820" i="3"/>
  <c r="AL5820" i="3"/>
  <c r="AK5820" i="3"/>
  <c r="AJ5820" i="3"/>
  <c r="AI5820" i="3"/>
  <c r="AH5820" i="3"/>
  <c r="AQ5819" i="3"/>
  <c r="AP5819" i="3"/>
  <c r="AO5819" i="3"/>
  <c r="AN5819" i="3"/>
  <c r="AM5819" i="3"/>
  <c r="AL5819" i="3"/>
  <c r="AK5819" i="3"/>
  <c r="AJ5819" i="3"/>
  <c r="AI5819" i="3"/>
  <c r="AH5819" i="3"/>
  <c r="AQ5818" i="3"/>
  <c r="AP5818" i="3"/>
  <c r="AO5818" i="3"/>
  <c r="AN5818" i="3"/>
  <c r="AM5818" i="3"/>
  <c r="AL5818" i="3"/>
  <c r="AK5818" i="3"/>
  <c r="AJ5818" i="3"/>
  <c r="AI5818" i="3"/>
  <c r="AH5818" i="3"/>
  <c r="AQ5817" i="3"/>
  <c r="AP5817" i="3"/>
  <c r="AO5817" i="3"/>
  <c r="AN5817" i="3"/>
  <c r="AM5817" i="3"/>
  <c r="AL5817" i="3"/>
  <c r="AK5817" i="3"/>
  <c r="AJ5817" i="3"/>
  <c r="AI5817" i="3"/>
  <c r="AH5817" i="3"/>
  <c r="AQ5816" i="3"/>
  <c r="AP5816" i="3"/>
  <c r="AO5816" i="3"/>
  <c r="AN5816" i="3"/>
  <c r="AM5816" i="3"/>
  <c r="AL5816" i="3"/>
  <c r="AK5816" i="3"/>
  <c r="AJ5816" i="3"/>
  <c r="AI5816" i="3"/>
  <c r="AH5816" i="3"/>
  <c r="AQ5815" i="3"/>
  <c r="AP5815" i="3"/>
  <c r="AO5815" i="3"/>
  <c r="AN5815" i="3"/>
  <c r="AM5815" i="3"/>
  <c r="AL5815" i="3"/>
  <c r="AK5815" i="3"/>
  <c r="AJ5815" i="3"/>
  <c r="AI5815" i="3"/>
  <c r="AH5815" i="3"/>
  <c r="AQ5814" i="3"/>
  <c r="AP5814" i="3"/>
  <c r="AO5814" i="3"/>
  <c r="AN5814" i="3"/>
  <c r="AM5814" i="3"/>
  <c r="AL5814" i="3"/>
  <c r="AK5814" i="3"/>
  <c r="AJ5814" i="3"/>
  <c r="AI5814" i="3"/>
  <c r="AH5814" i="3"/>
  <c r="AQ5813" i="3"/>
  <c r="AP5813" i="3"/>
  <c r="AO5813" i="3"/>
  <c r="AN5813" i="3"/>
  <c r="AM5813" i="3"/>
  <c r="AL5813" i="3"/>
  <c r="AK5813" i="3"/>
  <c r="AJ5813" i="3"/>
  <c r="AI5813" i="3"/>
  <c r="AH5813" i="3"/>
  <c r="AQ5812" i="3"/>
  <c r="AP5812" i="3"/>
  <c r="AO5812" i="3"/>
  <c r="AN5812" i="3"/>
  <c r="AM5812" i="3"/>
  <c r="AL5812" i="3"/>
  <c r="AK5812" i="3"/>
  <c r="AJ5812" i="3"/>
  <c r="AI5812" i="3"/>
  <c r="AH5812" i="3"/>
  <c r="AQ5811" i="3"/>
  <c r="AP5811" i="3"/>
  <c r="AO5811" i="3"/>
  <c r="AN5811" i="3"/>
  <c r="AM5811" i="3"/>
  <c r="AL5811" i="3"/>
  <c r="AK5811" i="3"/>
  <c r="AJ5811" i="3"/>
  <c r="AI5811" i="3"/>
  <c r="AH5811" i="3"/>
  <c r="AQ5810" i="3"/>
  <c r="AP5810" i="3"/>
  <c r="AO5810" i="3"/>
  <c r="AN5810" i="3"/>
  <c r="AM5810" i="3"/>
  <c r="AL5810" i="3"/>
  <c r="AK5810" i="3"/>
  <c r="AJ5810" i="3"/>
  <c r="AI5810" i="3"/>
  <c r="AH5810" i="3"/>
  <c r="AQ5809" i="3"/>
  <c r="AP5809" i="3"/>
  <c r="AO5809" i="3"/>
  <c r="AN5809" i="3"/>
  <c r="AM5809" i="3"/>
  <c r="AL5809" i="3"/>
  <c r="AK5809" i="3"/>
  <c r="AJ5809" i="3"/>
  <c r="AI5809" i="3"/>
  <c r="AH5809" i="3"/>
  <c r="AQ5808" i="3"/>
  <c r="AP5808" i="3"/>
  <c r="AO5808" i="3"/>
  <c r="AN5808" i="3"/>
  <c r="AM5808" i="3"/>
  <c r="AL5808" i="3"/>
  <c r="AK5808" i="3"/>
  <c r="AJ5808" i="3"/>
  <c r="AI5808" i="3"/>
  <c r="AH5808" i="3"/>
  <c r="AQ5807" i="3"/>
  <c r="AP5807" i="3"/>
  <c r="AO5807" i="3"/>
  <c r="AN5807" i="3"/>
  <c r="AM5807" i="3"/>
  <c r="AL5807" i="3"/>
  <c r="AK5807" i="3"/>
  <c r="AJ5807" i="3"/>
  <c r="AI5807" i="3"/>
  <c r="AH5807" i="3"/>
  <c r="AQ5806" i="3"/>
  <c r="AP5806" i="3"/>
  <c r="AO5806" i="3"/>
  <c r="AN5806" i="3"/>
  <c r="AM5806" i="3"/>
  <c r="AL5806" i="3"/>
  <c r="AK5806" i="3"/>
  <c r="AJ5806" i="3"/>
  <c r="AI5806" i="3"/>
  <c r="AH5806" i="3"/>
  <c r="AQ5805" i="3"/>
  <c r="AP5805" i="3"/>
  <c r="AO5805" i="3"/>
  <c r="AN5805" i="3"/>
  <c r="AM5805" i="3"/>
  <c r="AL5805" i="3"/>
  <c r="AK5805" i="3"/>
  <c r="AJ5805" i="3"/>
  <c r="AI5805" i="3"/>
  <c r="AH5805" i="3"/>
  <c r="AQ5804" i="3"/>
  <c r="AP5804" i="3"/>
  <c r="AO5804" i="3"/>
  <c r="AN5804" i="3"/>
  <c r="AM5804" i="3"/>
  <c r="AL5804" i="3"/>
  <c r="AK5804" i="3"/>
  <c r="AJ5804" i="3"/>
  <c r="AI5804" i="3"/>
  <c r="AH5804" i="3"/>
  <c r="AQ5803" i="3"/>
  <c r="AP5803" i="3"/>
  <c r="AO5803" i="3"/>
  <c r="AN5803" i="3"/>
  <c r="AM5803" i="3"/>
  <c r="AL5803" i="3"/>
  <c r="AK5803" i="3"/>
  <c r="AJ5803" i="3"/>
  <c r="AI5803" i="3"/>
  <c r="AH5803" i="3"/>
  <c r="AQ5802" i="3"/>
  <c r="AP5802" i="3"/>
  <c r="AO5802" i="3"/>
  <c r="AN5802" i="3"/>
  <c r="AM5802" i="3"/>
  <c r="AL5802" i="3"/>
  <c r="AK5802" i="3"/>
  <c r="AJ5802" i="3"/>
  <c r="AI5802" i="3"/>
  <c r="AH5802" i="3"/>
  <c r="AQ5801" i="3"/>
  <c r="AP5801" i="3"/>
  <c r="AO5801" i="3"/>
  <c r="AN5801" i="3"/>
  <c r="AM5801" i="3"/>
  <c r="AL5801" i="3"/>
  <c r="AK5801" i="3"/>
  <c r="AJ5801" i="3"/>
  <c r="AI5801" i="3"/>
  <c r="AH5801" i="3"/>
  <c r="AQ5800" i="3"/>
  <c r="AP5800" i="3"/>
  <c r="AO5800" i="3"/>
  <c r="AN5800" i="3"/>
  <c r="AM5800" i="3"/>
  <c r="AL5800" i="3"/>
  <c r="AK5800" i="3"/>
  <c r="AJ5800" i="3"/>
  <c r="AI5800" i="3"/>
  <c r="AH5800" i="3"/>
  <c r="AQ5799" i="3"/>
  <c r="AP5799" i="3"/>
  <c r="AO5799" i="3"/>
  <c r="AN5799" i="3"/>
  <c r="AM5799" i="3"/>
  <c r="AL5799" i="3"/>
  <c r="AK5799" i="3"/>
  <c r="AJ5799" i="3"/>
  <c r="AI5799" i="3"/>
  <c r="AH5799" i="3"/>
  <c r="AQ5798" i="3"/>
  <c r="AP5798" i="3"/>
  <c r="AO5798" i="3"/>
  <c r="AN5798" i="3"/>
  <c r="AM5798" i="3"/>
  <c r="AL5798" i="3"/>
  <c r="AK5798" i="3"/>
  <c r="AJ5798" i="3"/>
  <c r="AI5798" i="3"/>
  <c r="AH5798" i="3"/>
  <c r="AQ5797" i="3"/>
  <c r="AP5797" i="3"/>
  <c r="AO5797" i="3"/>
  <c r="AN5797" i="3"/>
  <c r="AM5797" i="3"/>
  <c r="AL5797" i="3"/>
  <c r="AK5797" i="3"/>
  <c r="AJ5797" i="3"/>
  <c r="AI5797" i="3"/>
  <c r="AH5797" i="3"/>
  <c r="AQ5796" i="3"/>
  <c r="AP5796" i="3"/>
  <c r="AO5796" i="3"/>
  <c r="AN5796" i="3"/>
  <c r="AM5796" i="3"/>
  <c r="AL5796" i="3"/>
  <c r="AK5796" i="3"/>
  <c r="AJ5796" i="3"/>
  <c r="AI5796" i="3"/>
  <c r="AH5796" i="3"/>
  <c r="AQ5795" i="3"/>
  <c r="AP5795" i="3"/>
  <c r="AO5795" i="3"/>
  <c r="AN5795" i="3"/>
  <c r="AM5795" i="3"/>
  <c r="AL5795" i="3"/>
  <c r="AK5795" i="3"/>
  <c r="AJ5795" i="3"/>
  <c r="AI5795" i="3"/>
  <c r="AH5795" i="3"/>
  <c r="AQ5794" i="3"/>
  <c r="AP5794" i="3"/>
  <c r="AO5794" i="3"/>
  <c r="AN5794" i="3"/>
  <c r="AM5794" i="3"/>
  <c r="AL5794" i="3"/>
  <c r="AK5794" i="3"/>
  <c r="AJ5794" i="3"/>
  <c r="AI5794" i="3"/>
  <c r="AH5794" i="3"/>
  <c r="AQ5793" i="3"/>
  <c r="AP5793" i="3"/>
  <c r="AO5793" i="3"/>
  <c r="AN5793" i="3"/>
  <c r="AM5793" i="3"/>
  <c r="AL5793" i="3"/>
  <c r="AK5793" i="3"/>
  <c r="AJ5793" i="3"/>
  <c r="AI5793" i="3"/>
  <c r="AH5793" i="3"/>
  <c r="AQ5792" i="3"/>
  <c r="AP5792" i="3"/>
  <c r="AO5792" i="3"/>
  <c r="AN5792" i="3"/>
  <c r="AM5792" i="3"/>
  <c r="AL5792" i="3"/>
  <c r="AK5792" i="3"/>
  <c r="AJ5792" i="3"/>
  <c r="AI5792" i="3"/>
  <c r="AH5792" i="3"/>
  <c r="AQ5791" i="3"/>
  <c r="AP5791" i="3"/>
  <c r="AO5791" i="3"/>
  <c r="AN5791" i="3"/>
  <c r="AM5791" i="3"/>
  <c r="AL5791" i="3"/>
  <c r="AK5791" i="3"/>
  <c r="AJ5791" i="3"/>
  <c r="AI5791" i="3"/>
  <c r="AH5791" i="3"/>
  <c r="AQ5790" i="3"/>
  <c r="AP5790" i="3"/>
  <c r="AO5790" i="3"/>
  <c r="AN5790" i="3"/>
  <c r="AM5790" i="3"/>
  <c r="AL5790" i="3"/>
  <c r="AK5790" i="3"/>
  <c r="AJ5790" i="3"/>
  <c r="AI5790" i="3"/>
  <c r="AH5790" i="3"/>
  <c r="AQ5789" i="3"/>
  <c r="AP5789" i="3"/>
  <c r="AO5789" i="3"/>
  <c r="AN5789" i="3"/>
  <c r="AM5789" i="3"/>
  <c r="AL5789" i="3"/>
  <c r="AK5789" i="3"/>
  <c r="AJ5789" i="3"/>
  <c r="AI5789" i="3"/>
  <c r="AH5789" i="3"/>
  <c r="AQ5788" i="3"/>
  <c r="AP5788" i="3"/>
  <c r="AO5788" i="3"/>
  <c r="AN5788" i="3"/>
  <c r="AM5788" i="3"/>
  <c r="AL5788" i="3"/>
  <c r="AK5788" i="3"/>
  <c r="AJ5788" i="3"/>
  <c r="AI5788" i="3"/>
  <c r="AH5788" i="3"/>
  <c r="AQ5787" i="3"/>
  <c r="AP5787" i="3"/>
  <c r="AO5787" i="3"/>
  <c r="AN5787" i="3"/>
  <c r="AM5787" i="3"/>
  <c r="AL5787" i="3"/>
  <c r="AK5787" i="3"/>
  <c r="AJ5787" i="3"/>
  <c r="AI5787" i="3"/>
  <c r="AH5787" i="3"/>
  <c r="AQ5786" i="3"/>
  <c r="AP5786" i="3"/>
  <c r="AO5786" i="3"/>
  <c r="AN5786" i="3"/>
  <c r="AM5786" i="3"/>
  <c r="AL5786" i="3"/>
  <c r="AK5786" i="3"/>
  <c r="AJ5786" i="3"/>
  <c r="AI5786" i="3"/>
  <c r="AH5786" i="3"/>
  <c r="AQ5785" i="3"/>
  <c r="AP5785" i="3"/>
  <c r="AO5785" i="3"/>
  <c r="AN5785" i="3"/>
  <c r="AM5785" i="3"/>
  <c r="AL5785" i="3"/>
  <c r="AK5785" i="3"/>
  <c r="AJ5785" i="3"/>
  <c r="AI5785" i="3"/>
  <c r="AH5785" i="3"/>
  <c r="AQ5784" i="3"/>
  <c r="AP5784" i="3"/>
  <c r="AO5784" i="3"/>
  <c r="AN5784" i="3"/>
  <c r="AM5784" i="3"/>
  <c r="AL5784" i="3"/>
  <c r="AK5784" i="3"/>
  <c r="AJ5784" i="3"/>
  <c r="AI5784" i="3"/>
  <c r="AH5784" i="3"/>
  <c r="AQ5783" i="3"/>
  <c r="AP5783" i="3"/>
  <c r="AO5783" i="3"/>
  <c r="AN5783" i="3"/>
  <c r="AM5783" i="3"/>
  <c r="AL5783" i="3"/>
  <c r="AK5783" i="3"/>
  <c r="AJ5783" i="3"/>
  <c r="AI5783" i="3"/>
  <c r="AH5783" i="3"/>
  <c r="AQ5782" i="3"/>
  <c r="AP5782" i="3"/>
  <c r="AO5782" i="3"/>
  <c r="AN5782" i="3"/>
  <c r="AM5782" i="3"/>
  <c r="AL5782" i="3"/>
  <c r="AK5782" i="3"/>
  <c r="AJ5782" i="3"/>
  <c r="AI5782" i="3"/>
  <c r="AH5782" i="3"/>
  <c r="AQ5781" i="3"/>
  <c r="AP5781" i="3"/>
  <c r="AO5781" i="3"/>
  <c r="AN5781" i="3"/>
  <c r="AM5781" i="3"/>
  <c r="AL5781" i="3"/>
  <c r="AK5781" i="3"/>
  <c r="AJ5781" i="3"/>
  <c r="AI5781" i="3"/>
  <c r="AH5781" i="3"/>
  <c r="AQ5780" i="3"/>
  <c r="AP5780" i="3"/>
  <c r="AO5780" i="3"/>
  <c r="AN5780" i="3"/>
  <c r="AM5780" i="3"/>
  <c r="AL5780" i="3"/>
  <c r="AK5780" i="3"/>
  <c r="AJ5780" i="3"/>
  <c r="AI5780" i="3"/>
  <c r="AH5780" i="3"/>
  <c r="AQ5779" i="3"/>
  <c r="AP5779" i="3"/>
  <c r="AO5779" i="3"/>
  <c r="AN5779" i="3"/>
  <c r="AM5779" i="3"/>
  <c r="AL5779" i="3"/>
  <c r="AK5779" i="3"/>
  <c r="AJ5779" i="3"/>
  <c r="AI5779" i="3"/>
  <c r="AH5779" i="3"/>
  <c r="AQ5778" i="3"/>
  <c r="AP5778" i="3"/>
  <c r="AO5778" i="3"/>
  <c r="AN5778" i="3"/>
  <c r="AM5778" i="3"/>
  <c r="AL5778" i="3"/>
  <c r="AK5778" i="3"/>
  <c r="AJ5778" i="3"/>
  <c r="AI5778" i="3"/>
  <c r="AH5778" i="3"/>
  <c r="AQ5777" i="3"/>
  <c r="AP5777" i="3"/>
  <c r="AO5777" i="3"/>
  <c r="AN5777" i="3"/>
  <c r="AM5777" i="3"/>
  <c r="AL5777" i="3"/>
  <c r="AK5777" i="3"/>
  <c r="AJ5777" i="3"/>
  <c r="AI5777" i="3"/>
  <c r="AH5777" i="3"/>
  <c r="AQ5776" i="3"/>
  <c r="AP5776" i="3"/>
  <c r="AO5776" i="3"/>
  <c r="AN5776" i="3"/>
  <c r="AM5776" i="3"/>
  <c r="AL5776" i="3"/>
  <c r="AK5776" i="3"/>
  <c r="AJ5776" i="3"/>
  <c r="AI5776" i="3"/>
  <c r="AH5776" i="3"/>
  <c r="AQ5775" i="3"/>
  <c r="AP5775" i="3"/>
  <c r="AO5775" i="3"/>
  <c r="AN5775" i="3"/>
  <c r="AM5775" i="3"/>
  <c r="AL5775" i="3"/>
  <c r="AK5775" i="3"/>
  <c r="AJ5775" i="3"/>
  <c r="AI5775" i="3"/>
  <c r="AH5775" i="3"/>
  <c r="AQ5774" i="3"/>
  <c r="AP5774" i="3"/>
  <c r="AO5774" i="3"/>
  <c r="AN5774" i="3"/>
  <c r="AM5774" i="3"/>
  <c r="AL5774" i="3"/>
  <c r="AK5774" i="3"/>
  <c r="AJ5774" i="3"/>
  <c r="AI5774" i="3"/>
  <c r="AH5774" i="3"/>
  <c r="AQ5773" i="3"/>
  <c r="AP5773" i="3"/>
  <c r="AO5773" i="3"/>
  <c r="AN5773" i="3"/>
  <c r="AM5773" i="3"/>
  <c r="AL5773" i="3"/>
  <c r="AK5773" i="3"/>
  <c r="AJ5773" i="3"/>
  <c r="AI5773" i="3"/>
  <c r="AH5773" i="3"/>
  <c r="AQ5772" i="3"/>
  <c r="AP5772" i="3"/>
  <c r="AO5772" i="3"/>
  <c r="AN5772" i="3"/>
  <c r="AM5772" i="3"/>
  <c r="AL5772" i="3"/>
  <c r="AK5772" i="3"/>
  <c r="AJ5772" i="3"/>
  <c r="AI5772" i="3"/>
  <c r="AH5772" i="3"/>
  <c r="AQ5771" i="3"/>
  <c r="AP5771" i="3"/>
  <c r="AO5771" i="3"/>
  <c r="AN5771" i="3"/>
  <c r="AM5771" i="3"/>
  <c r="AL5771" i="3"/>
  <c r="AK5771" i="3"/>
  <c r="AJ5771" i="3"/>
  <c r="AI5771" i="3"/>
  <c r="AH5771" i="3"/>
  <c r="AQ5770" i="3"/>
  <c r="AP5770" i="3"/>
  <c r="AO5770" i="3"/>
  <c r="AN5770" i="3"/>
  <c r="AM5770" i="3"/>
  <c r="AL5770" i="3"/>
  <c r="AK5770" i="3"/>
  <c r="AJ5770" i="3"/>
  <c r="AI5770" i="3"/>
  <c r="AH5770" i="3"/>
  <c r="AQ5769" i="3"/>
  <c r="AP5769" i="3"/>
  <c r="AO5769" i="3"/>
  <c r="AN5769" i="3"/>
  <c r="AM5769" i="3"/>
  <c r="AL5769" i="3"/>
  <c r="AK5769" i="3"/>
  <c r="AJ5769" i="3"/>
  <c r="AI5769" i="3"/>
  <c r="AH5769" i="3"/>
  <c r="AQ5768" i="3"/>
  <c r="AP5768" i="3"/>
  <c r="AO5768" i="3"/>
  <c r="AN5768" i="3"/>
  <c r="AM5768" i="3"/>
  <c r="AL5768" i="3"/>
  <c r="AK5768" i="3"/>
  <c r="AJ5768" i="3"/>
  <c r="AI5768" i="3"/>
  <c r="AH5768" i="3"/>
  <c r="AQ5767" i="3"/>
  <c r="AP5767" i="3"/>
  <c r="AO5767" i="3"/>
  <c r="AN5767" i="3"/>
  <c r="AM5767" i="3"/>
  <c r="AL5767" i="3"/>
  <c r="AK5767" i="3"/>
  <c r="AJ5767" i="3"/>
  <c r="AI5767" i="3"/>
  <c r="AH5767" i="3"/>
  <c r="AQ5766" i="3"/>
  <c r="AP5766" i="3"/>
  <c r="AO5766" i="3"/>
  <c r="AN5766" i="3"/>
  <c r="AM5766" i="3"/>
  <c r="AL5766" i="3"/>
  <c r="AK5766" i="3"/>
  <c r="AJ5766" i="3"/>
  <c r="AI5766" i="3"/>
  <c r="AH5766" i="3"/>
  <c r="AQ5765" i="3"/>
  <c r="AP5765" i="3"/>
  <c r="AO5765" i="3"/>
  <c r="AN5765" i="3"/>
  <c r="AM5765" i="3"/>
  <c r="AL5765" i="3"/>
  <c r="AK5765" i="3"/>
  <c r="AJ5765" i="3"/>
  <c r="AI5765" i="3"/>
  <c r="AH5765" i="3"/>
  <c r="AQ5764" i="3"/>
  <c r="AP5764" i="3"/>
  <c r="AO5764" i="3"/>
  <c r="AN5764" i="3"/>
  <c r="AM5764" i="3"/>
  <c r="AL5764" i="3"/>
  <c r="AK5764" i="3"/>
  <c r="AJ5764" i="3"/>
  <c r="AI5764" i="3"/>
  <c r="AH5764" i="3"/>
  <c r="AQ5763" i="3"/>
  <c r="AP5763" i="3"/>
  <c r="AO5763" i="3"/>
  <c r="AN5763" i="3"/>
  <c r="AM5763" i="3"/>
  <c r="AL5763" i="3"/>
  <c r="AK5763" i="3"/>
  <c r="AJ5763" i="3"/>
  <c r="AI5763" i="3"/>
  <c r="AH5763" i="3"/>
  <c r="AQ5762" i="3"/>
  <c r="AP5762" i="3"/>
  <c r="AO5762" i="3"/>
  <c r="AN5762" i="3"/>
  <c r="AM5762" i="3"/>
  <c r="AL5762" i="3"/>
  <c r="AK5762" i="3"/>
  <c r="AJ5762" i="3"/>
  <c r="AI5762" i="3"/>
  <c r="AH5762" i="3"/>
  <c r="AQ5761" i="3"/>
  <c r="AP5761" i="3"/>
  <c r="AO5761" i="3"/>
  <c r="AN5761" i="3"/>
  <c r="AM5761" i="3"/>
  <c r="AL5761" i="3"/>
  <c r="AK5761" i="3"/>
  <c r="AJ5761" i="3"/>
  <c r="AI5761" i="3"/>
  <c r="AH5761" i="3"/>
  <c r="AQ5760" i="3"/>
  <c r="AP5760" i="3"/>
  <c r="AO5760" i="3"/>
  <c r="AN5760" i="3"/>
  <c r="AM5760" i="3"/>
  <c r="AL5760" i="3"/>
  <c r="AK5760" i="3"/>
  <c r="AJ5760" i="3"/>
  <c r="AI5760" i="3"/>
  <c r="AH5760" i="3"/>
  <c r="AQ5759" i="3"/>
  <c r="AP5759" i="3"/>
  <c r="AO5759" i="3"/>
  <c r="AN5759" i="3"/>
  <c r="AM5759" i="3"/>
  <c r="AL5759" i="3"/>
  <c r="AK5759" i="3"/>
  <c r="AJ5759" i="3"/>
  <c r="AI5759" i="3"/>
  <c r="AH5759" i="3"/>
  <c r="AQ5758" i="3"/>
  <c r="AP5758" i="3"/>
  <c r="AO5758" i="3"/>
  <c r="AN5758" i="3"/>
  <c r="AM5758" i="3"/>
  <c r="AL5758" i="3"/>
  <c r="AK5758" i="3"/>
  <c r="AJ5758" i="3"/>
  <c r="AI5758" i="3"/>
  <c r="AH5758" i="3"/>
  <c r="AQ5757" i="3"/>
  <c r="AP5757" i="3"/>
  <c r="AO5757" i="3"/>
  <c r="AN5757" i="3"/>
  <c r="AM5757" i="3"/>
  <c r="AL5757" i="3"/>
  <c r="AK5757" i="3"/>
  <c r="AJ5757" i="3"/>
  <c r="AI5757" i="3"/>
  <c r="AH5757" i="3"/>
  <c r="AQ5756" i="3"/>
  <c r="AP5756" i="3"/>
  <c r="AO5756" i="3"/>
  <c r="AN5756" i="3"/>
  <c r="AM5756" i="3"/>
  <c r="AL5756" i="3"/>
  <c r="AK5756" i="3"/>
  <c r="AJ5756" i="3"/>
  <c r="AI5756" i="3"/>
  <c r="AH5756" i="3"/>
  <c r="AQ5755" i="3"/>
  <c r="AP5755" i="3"/>
  <c r="AO5755" i="3"/>
  <c r="AN5755" i="3"/>
  <c r="AM5755" i="3"/>
  <c r="AL5755" i="3"/>
  <c r="AK5755" i="3"/>
  <c r="AJ5755" i="3"/>
  <c r="AI5755" i="3"/>
  <c r="AH5755" i="3"/>
  <c r="AQ5754" i="3"/>
  <c r="AP5754" i="3"/>
  <c r="AO5754" i="3"/>
  <c r="AN5754" i="3"/>
  <c r="AM5754" i="3"/>
  <c r="AL5754" i="3"/>
  <c r="AK5754" i="3"/>
  <c r="AJ5754" i="3"/>
  <c r="AI5754" i="3"/>
  <c r="AH5754" i="3"/>
  <c r="AQ5753" i="3"/>
  <c r="AP5753" i="3"/>
  <c r="AO5753" i="3"/>
  <c r="AN5753" i="3"/>
  <c r="AM5753" i="3"/>
  <c r="AL5753" i="3"/>
  <c r="AK5753" i="3"/>
  <c r="AJ5753" i="3"/>
  <c r="AI5753" i="3"/>
  <c r="AH5753" i="3"/>
  <c r="AQ5752" i="3"/>
  <c r="AP5752" i="3"/>
  <c r="AO5752" i="3"/>
  <c r="AN5752" i="3"/>
  <c r="AM5752" i="3"/>
  <c r="AL5752" i="3"/>
  <c r="AK5752" i="3"/>
  <c r="AJ5752" i="3"/>
  <c r="AI5752" i="3"/>
  <c r="AH5752" i="3"/>
  <c r="AQ5751" i="3"/>
  <c r="AP5751" i="3"/>
  <c r="AO5751" i="3"/>
  <c r="AN5751" i="3"/>
  <c r="AM5751" i="3"/>
  <c r="AL5751" i="3"/>
  <c r="AK5751" i="3"/>
  <c r="AJ5751" i="3"/>
  <c r="AI5751" i="3"/>
  <c r="AH5751" i="3"/>
  <c r="AQ5750" i="3"/>
  <c r="AP5750" i="3"/>
  <c r="AO5750" i="3"/>
  <c r="AN5750" i="3"/>
  <c r="AM5750" i="3"/>
  <c r="AL5750" i="3"/>
  <c r="AK5750" i="3"/>
  <c r="AJ5750" i="3"/>
  <c r="AI5750" i="3"/>
  <c r="AH5750" i="3"/>
  <c r="AQ5749" i="3"/>
  <c r="AP5749" i="3"/>
  <c r="AO5749" i="3"/>
  <c r="AN5749" i="3"/>
  <c r="AM5749" i="3"/>
  <c r="AL5749" i="3"/>
  <c r="AK5749" i="3"/>
  <c r="AJ5749" i="3"/>
  <c r="AI5749" i="3"/>
  <c r="AH5749" i="3"/>
  <c r="AQ5748" i="3"/>
  <c r="AP5748" i="3"/>
  <c r="AO5748" i="3"/>
  <c r="AN5748" i="3"/>
  <c r="AM5748" i="3"/>
  <c r="AL5748" i="3"/>
  <c r="AK5748" i="3"/>
  <c r="AJ5748" i="3"/>
  <c r="AI5748" i="3"/>
  <c r="AH5748" i="3"/>
  <c r="AQ5747" i="3"/>
  <c r="AP5747" i="3"/>
  <c r="AO5747" i="3"/>
  <c r="AN5747" i="3"/>
  <c r="AM5747" i="3"/>
  <c r="AL5747" i="3"/>
  <c r="AK5747" i="3"/>
  <c r="AJ5747" i="3"/>
  <c r="AI5747" i="3"/>
  <c r="AH5747" i="3"/>
  <c r="AQ5746" i="3"/>
  <c r="AP5746" i="3"/>
  <c r="AO5746" i="3"/>
  <c r="AN5746" i="3"/>
  <c r="AM5746" i="3"/>
  <c r="AL5746" i="3"/>
  <c r="AK5746" i="3"/>
  <c r="AJ5746" i="3"/>
  <c r="AI5746" i="3"/>
  <c r="AH5746" i="3"/>
  <c r="AQ5745" i="3"/>
  <c r="AP5745" i="3"/>
  <c r="AO5745" i="3"/>
  <c r="AN5745" i="3"/>
  <c r="AM5745" i="3"/>
  <c r="AL5745" i="3"/>
  <c r="AK5745" i="3"/>
  <c r="AJ5745" i="3"/>
  <c r="AI5745" i="3"/>
  <c r="AH5745" i="3"/>
  <c r="AQ5744" i="3"/>
  <c r="AP5744" i="3"/>
  <c r="AO5744" i="3"/>
  <c r="AN5744" i="3"/>
  <c r="AM5744" i="3"/>
  <c r="AL5744" i="3"/>
  <c r="AK5744" i="3"/>
  <c r="AJ5744" i="3"/>
  <c r="AI5744" i="3"/>
  <c r="AH5744" i="3"/>
  <c r="AQ5743" i="3"/>
  <c r="AP5743" i="3"/>
  <c r="AO5743" i="3"/>
  <c r="AN5743" i="3"/>
  <c r="AM5743" i="3"/>
  <c r="AL5743" i="3"/>
  <c r="AK5743" i="3"/>
  <c r="AJ5743" i="3"/>
  <c r="AI5743" i="3"/>
  <c r="AH5743" i="3"/>
  <c r="AQ5742" i="3"/>
  <c r="AP5742" i="3"/>
  <c r="AO5742" i="3"/>
  <c r="AN5742" i="3"/>
  <c r="AM5742" i="3"/>
  <c r="AL5742" i="3"/>
  <c r="AK5742" i="3"/>
  <c r="AJ5742" i="3"/>
  <c r="AI5742" i="3"/>
  <c r="AH5742" i="3"/>
  <c r="AQ5741" i="3"/>
  <c r="AP5741" i="3"/>
  <c r="AO5741" i="3"/>
  <c r="AN5741" i="3"/>
  <c r="AM5741" i="3"/>
  <c r="AL5741" i="3"/>
  <c r="AK5741" i="3"/>
  <c r="AJ5741" i="3"/>
  <c r="AI5741" i="3"/>
  <c r="AH5741" i="3"/>
  <c r="AQ5740" i="3"/>
  <c r="AP5740" i="3"/>
  <c r="AO5740" i="3"/>
  <c r="AN5740" i="3"/>
  <c r="AM5740" i="3"/>
  <c r="AL5740" i="3"/>
  <c r="AK5740" i="3"/>
  <c r="AJ5740" i="3"/>
  <c r="AI5740" i="3"/>
  <c r="AH5740" i="3"/>
  <c r="AQ5739" i="3"/>
  <c r="AP5739" i="3"/>
  <c r="AO5739" i="3"/>
  <c r="AN5739" i="3"/>
  <c r="AM5739" i="3"/>
  <c r="AL5739" i="3"/>
  <c r="AK5739" i="3"/>
  <c r="AJ5739" i="3"/>
  <c r="AI5739" i="3"/>
  <c r="AH5739" i="3"/>
  <c r="AQ5738" i="3"/>
  <c r="AP5738" i="3"/>
  <c r="AO5738" i="3"/>
  <c r="AN5738" i="3"/>
  <c r="AM5738" i="3"/>
  <c r="AL5738" i="3"/>
  <c r="AK5738" i="3"/>
  <c r="AJ5738" i="3"/>
  <c r="AI5738" i="3"/>
  <c r="AH5738" i="3"/>
  <c r="AQ5737" i="3"/>
  <c r="AP5737" i="3"/>
  <c r="AO5737" i="3"/>
  <c r="AN5737" i="3"/>
  <c r="AM5737" i="3"/>
  <c r="AL5737" i="3"/>
  <c r="AK5737" i="3"/>
  <c r="AJ5737" i="3"/>
  <c r="AI5737" i="3"/>
  <c r="AH5737" i="3"/>
  <c r="AQ5736" i="3"/>
  <c r="AP5736" i="3"/>
  <c r="AO5736" i="3"/>
  <c r="AN5736" i="3"/>
  <c r="AM5736" i="3"/>
  <c r="AL5736" i="3"/>
  <c r="AK5736" i="3"/>
  <c r="AJ5736" i="3"/>
  <c r="AI5736" i="3"/>
  <c r="AH5736" i="3"/>
  <c r="AQ5735" i="3"/>
  <c r="AP5735" i="3"/>
  <c r="AO5735" i="3"/>
  <c r="AN5735" i="3"/>
  <c r="AM5735" i="3"/>
  <c r="AL5735" i="3"/>
  <c r="AK5735" i="3"/>
  <c r="AJ5735" i="3"/>
  <c r="AI5735" i="3"/>
  <c r="AH5735" i="3"/>
  <c r="AQ5734" i="3"/>
  <c r="AP5734" i="3"/>
  <c r="AO5734" i="3"/>
  <c r="AN5734" i="3"/>
  <c r="AM5734" i="3"/>
  <c r="AL5734" i="3"/>
  <c r="AK5734" i="3"/>
  <c r="AJ5734" i="3"/>
  <c r="AI5734" i="3"/>
  <c r="AH5734" i="3"/>
  <c r="AQ5733" i="3"/>
  <c r="AP5733" i="3"/>
  <c r="AO5733" i="3"/>
  <c r="AN5733" i="3"/>
  <c r="AM5733" i="3"/>
  <c r="AL5733" i="3"/>
  <c r="AK5733" i="3"/>
  <c r="AJ5733" i="3"/>
  <c r="AI5733" i="3"/>
  <c r="AH5733" i="3"/>
  <c r="AQ5732" i="3"/>
  <c r="AP5732" i="3"/>
  <c r="AO5732" i="3"/>
  <c r="AN5732" i="3"/>
  <c r="AM5732" i="3"/>
  <c r="AL5732" i="3"/>
  <c r="AK5732" i="3"/>
  <c r="AJ5732" i="3"/>
  <c r="AI5732" i="3"/>
  <c r="AH5732" i="3"/>
  <c r="AQ5731" i="3"/>
  <c r="AP5731" i="3"/>
  <c r="AO5731" i="3"/>
  <c r="AN5731" i="3"/>
  <c r="AM5731" i="3"/>
  <c r="AL5731" i="3"/>
  <c r="AK5731" i="3"/>
  <c r="AJ5731" i="3"/>
  <c r="AI5731" i="3"/>
  <c r="AH5731" i="3"/>
  <c r="AQ5730" i="3"/>
  <c r="AP5730" i="3"/>
  <c r="AO5730" i="3"/>
  <c r="AN5730" i="3"/>
  <c r="AM5730" i="3"/>
  <c r="AL5730" i="3"/>
  <c r="AK5730" i="3"/>
  <c r="AJ5730" i="3"/>
  <c r="AI5730" i="3"/>
  <c r="AH5730" i="3"/>
  <c r="AQ5729" i="3"/>
  <c r="AP5729" i="3"/>
  <c r="AO5729" i="3"/>
  <c r="AN5729" i="3"/>
  <c r="AM5729" i="3"/>
  <c r="AL5729" i="3"/>
  <c r="AK5729" i="3"/>
  <c r="AJ5729" i="3"/>
  <c r="AI5729" i="3"/>
  <c r="AH5729" i="3"/>
  <c r="AQ5728" i="3"/>
  <c r="AP5728" i="3"/>
  <c r="AO5728" i="3"/>
  <c r="AN5728" i="3"/>
  <c r="AM5728" i="3"/>
  <c r="AL5728" i="3"/>
  <c r="AK5728" i="3"/>
  <c r="AJ5728" i="3"/>
  <c r="AI5728" i="3"/>
  <c r="AH5728" i="3"/>
  <c r="AQ5727" i="3"/>
  <c r="AP5727" i="3"/>
  <c r="AO5727" i="3"/>
  <c r="AN5727" i="3"/>
  <c r="AM5727" i="3"/>
  <c r="AL5727" i="3"/>
  <c r="AK5727" i="3"/>
  <c r="AJ5727" i="3"/>
  <c r="AI5727" i="3"/>
  <c r="AH5727" i="3"/>
  <c r="AQ5726" i="3"/>
  <c r="AP5726" i="3"/>
  <c r="AO5726" i="3"/>
  <c r="AN5726" i="3"/>
  <c r="AM5726" i="3"/>
  <c r="AL5726" i="3"/>
  <c r="AK5726" i="3"/>
  <c r="AJ5726" i="3"/>
  <c r="AI5726" i="3"/>
  <c r="AH5726" i="3"/>
  <c r="AQ5725" i="3"/>
  <c r="AP5725" i="3"/>
  <c r="AO5725" i="3"/>
  <c r="AN5725" i="3"/>
  <c r="AM5725" i="3"/>
  <c r="AL5725" i="3"/>
  <c r="AK5725" i="3"/>
  <c r="AJ5725" i="3"/>
  <c r="AI5725" i="3"/>
  <c r="AH5725" i="3"/>
  <c r="AQ5724" i="3"/>
  <c r="AP5724" i="3"/>
  <c r="AO5724" i="3"/>
  <c r="AN5724" i="3"/>
  <c r="AM5724" i="3"/>
  <c r="AL5724" i="3"/>
  <c r="AK5724" i="3"/>
  <c r="AJ5724" i="3"/>
  <c r="AI5724" i="3"/>
  <c r="AH5724" i="3"/>
  <c r="AQ5723" i="3"/>
  <c r="AP5723" i="3"/>
  <c r="AO5723" i="3"/>
  <c r="AN5723" i="3"/>
  <c r="AM5723" i="3"/>
  <c r="AL5723" i="3"/>
  <c r="AK5723" i="3"/>
  <c r="AJ5723" i="3"/>
  <c r="AI5723" i="3"/>
  <c r="AH5723" i="3"/>
  <c r="AQ5722" i="3"/>
  <c r="AP5722" i="3"/>
  <c r="AO5722" i="3"/>
  <c r="AN5722" i="3"/>
  <c r="AM5722" i="3"/>
  <c r="AL5722" i="3"/>
  <c r="AK5722" i="3"/>
  <c r="AJ5722" i="3"/>
  <c r="AI5722" i="3"/>
  <c r="AH5722" i="3"/>
  <c r="AQ5721" i="3"/>
  <c r="AP5721" i="3"/>
  <c r="AO5721" i="3"/>
  <c r="AN5721" i="3"/>
  <c r="AM5721" i="3"/>
  <c r="AL5721" i="3"/>
  <c r="AK5721" i="3"/>
  <c r="AJ5721" i="3"/>
  <c r="AI5721" i="3"/>
  <c r="AH5721" i="3"/>
  <c r="AQ5720" i="3"/>
  <c r="AP5720" i="3"/>
  <c r="AO5720" i="3"/>
  <c r="AN5720" i="3"/>
  <c r="AM5720" i="3"/>
  <c r="AL5720" i="3"/>
  <c r="AK5720" i="3"/>
  <c r="AJ5720" i="3"/>
  <c r="AI5720" i="3"/>
  <c r="AH5720" i="3"/>
  <c r="AQ5719" i="3"/>
  <c r="AP5719" i="3"/>
  <c r="AO5719" i="3"/>
  <c r="AN5719" i="3"/>
  <c r="AM5719" i="3"/>
  <c r="AL5719" i="3"/>
  <c r="AK5719" i="3"/>
  <c r="AJ5719" i="3"/>
  <c r="AI5719" i="3"/>
  <c r="AH5719" i="3"/>
  <c r="AQ5718" i="3"/>
  <c r="AP5718" i="3"/>
  <c r="AO5718" i="3"/>
  <c r="AN5718" i="3"/>
  <c r="AM5718" i="3"/>
  <c r="AL5718" i="3"/>
  <c r="AK5718" i="3"/>
  <c r="AJ5718" i="3"/>
  <c r="AI5718" i="3"/>
  <c r="AH5718" i="3"/>
  <c r="AQ5717" i="3"/>
  <c r="AP5717" i="3"/>
  <c r="AO5717" i="3"/>
  <c r="AN5717" i="3"/>
  <c r="AM5717" i="3"/>
  <c r="AL5717" i="3"/>
  <c r="AK5717" i="3"/>
  <c r="AJ5717" i="3"/>
  <c r="AI5717" i="3"/>
  <c r="AH5717" i="3"/>
  <c r="AQ5716" i="3"/>
  <c r="AP5716" i="3"/>
  <c r="AO5716" i="3"/>
  <c r="AN5716" i="3"/>
  <c r="AM5716" i="3"/>
  <c r="AL5716" i="3"/>
  <c r="AK5716" i="3"/>
  <c r="AJ5716" i="3"/>
  <c r="AI5716" i="3"/>
  <c r="AH5716" i="3"/>
  <c r="AQ5715" i="3"/>
  <c r="AP5715" i="3"/>
  <c r="AO5715" i="3"/>
  <c r="AN5715" i="3"/>
  <c r="AM5715" i="3"/>
  <c r="AL5715" i="3"/>
  <c r="AK5715" i="3"/>
  <c r="AJ5715" i="3"/>
  <c r="AI5715" i="3"/>
  <c r="AH5715" i="3"/>
  <c r="AQ5714" i="3"/>
  <c r="AP5714" i="3"/>
  <c r="AO5714" i="3"/>
  <c r="AN5714" i="3"/>
  <c r="AM5714" i="3"/>
  <c r="AL5714" i="3"/>
  <c r="AK5714" i="3"/>
  <c r="AJ5714" i="3"/>
  <c r="AI5714" i="3"/>
  <c r="AH5714" i="3"/>
  <c r="AQ5713" i="3"/>
  <c r="AP5713" i="3"/>
  <c r="AO5713" i="3"/>
  <c r="AN5713" i="3"/>
  <c r="AM5713" i="3"/>
  <c r="AL5713" i="3"/>
  <c r="AK5713" i="3"/>
  <c r="AJ5713" i="3"/>
  <c r="AI5713" i="3"/>
  <c r="AH5713" i="3"/>
  <c r="AQ5712" i="3"/>
  <c r="AP5712" i="3"/>
  <c r="AO5712" i="3"/>
  <c r="AN5712" i="3"/>
  <c r="AM5712" i="3"/>
  <c r="AL5712" i="3"/>
  <c r="AK5712" i="3"/>
  <c r="AJ5712" i="3"/>
  <c r="AI5712" i="3"/>
  <c r="AH5712" i="3"/>
  <c r="AQ5711" i="3"/>
  <c r="AP5711" i="3"/>
  <c r="AO5711" i="3"/>
  <c r="AN5711" i="3"/>
  <c r="AM5711" i="3"/>
  <c r="AL5711" i="3"/>
  <c r="AK5711" i="3"/>
  <c r="AJ5711" i="3"/>
  <c r="AI5711" i="3"/>
  <c r="AH5711" i="3"/>
  <c r="AQ5710" i="3"/>
  <c r="AP5710" i="3"/>
  <c r="AO5710" i="3"/>
  <c r="AN5710" i="3"/>
  <c r="AM5710" i="3"/>
  <c r="AL5710" i="3"/>
  <c r="AK5710" i="3"/>
  <c r="AJ5710" i="3"/>
  <c r="AI5710" i="3"/>
  <c r="AH5710" i="3"/>
  <c r="AQ5709" i="3"/>
  <c r="AP5709" i="3"/>
  <c r="AO5709" i="3"/>
  <c r="AN5709" i="3"/>
  <c r="AM5709" i="3"/>
  <c r="AL5709" i="3"/>
  <c r="AK5709" i="3"/>
  <c r="AJ5709" i="3"/>
  <c r="AI5709" i="3"/>
  <c r="AH5709" i="3"/>
  <c r="AQ5708" i="3"/>
  <c r="AP5708" i="3"/>
  <c r="AO5708" i="3"/>
  <c r="AN5708" i="3"/>
  <c r="AM5708" i="3"/>
  <c r="AL5708" i="3"/>
  <c r="AK5708" i="3"/>
  <c r="AJ5708" i="3"/>
  <c r="AI5708" i="3"/>
  <c r="AH5708" i="3"/>
  <c r="AQ5707" i="3"/>
  <c r="AP5707" i="3"/>
  <c r="AO5707" i="3"/>
  <c r="AN5707" i="3"/>
  <c r="AM5707" i="3"/>
  <c r="AL5707" i="3"/>
  <c r="AK5707" i="3"/>
  <c r="AJ5707" i="3"/>
  <c r="AI5707" i="3"/>
  <c r="AH5707" i="3"/>
  <c r="AQ5706" i="3"/>
  <c r="AP5706" i="3"/>
  <c r="AO5706" i="3"/>
  <c r="AN5706" i="3"/>
  <c r="AM5706" i="3"/>
  <c r="AL5706" i="3"/>
  <c r="AK5706" i="3"/>
  <c r="AJ5706" i="3"/>
  <c r="AI5706" i="3"/>
  <c r="AH5706" i="3"/>
  <c r="AQ5705" i="3"/>
  <c r="AP5705" i="3"/>
  <c r="AO5705" i="3"/>
  <c r="AN5705" i="3"/>
  <c r="AM5705" i="3"/>
  <c r="AL5705" i="3"/>
  <c r="AK5705" i="3"/>
  <c r="AJ5705" i="3"/>
  <c r="AI5705" i="3"/>
  <c r="AH5705" i="3"/>
  <c r="AQ5704" i="3"/>
  <c r="AP5704" i="3"/>
  <c r="AO5704" i="3"/>
  <c r="AN5704" i="3"/>
  <c r="AM5704" i="3"/>
  <c r="AL5704" i="3"/>
  <c r="AK5704" i="3"/>
  <c r="AJ5704" i="3"/>
  <c r="AI5704" i="3"/>
  <c r="AH5704" i="3"/>
  <c r="AQ5703" i="3"/>
  <c r="AP5703" i="3"/>
  <c r="AO5703" i="3"/>
  <c r="AN5703" i="3"/>
  <c r="AM5703" i="3"/>
  <c r="AL5703" i="3"/>
  <c r="AK5703" i="3"/>
  <c r="AJ5703" i="3"/>
  <c r="AI5703" i="3"/>
  <c r="AH5703" i="3"/>
  <c r="AQ5702" i="3"/>
  <c r="AP5702" i="3"/>
  <c r="AO5702" i="3"/>
  <c r="AN5702" i="3"/>
  <c r="AM5702" i="3"/>
  <c r="AL5702" i="3"/>
  <c r="AK5702" i="3"/>
  <c r="AJ5702" i="3"/>
  <c r="AI5702" i="3"/>
  <c r="AH5702" i="3"/>
  <c r="AQ5701" i="3"/>
  <c r="AP5701" i="3"/>
  <c r="AO5701" i="3"/>
  <c r="AN5701" i="3"/>
  <c r="AM5701" i="3"/>
  <c r="AL5701" i="3"/>
  <c r="AK5701" i="3"/>
  <c r="AJ5701" i="3"/>
  <c r="AI5701" i="3"/>
  <c r="AH5701" i="3"/>
  <c r="AQ5700" i="3"/>
  <c r="AP5700" i="3"/>
  <c r="AO5700" i="3"/>
  <c r="AN5700" i="3"/>
  <c r="AM5700" i="3"/>
  <c r="AL5700" i="3"/>
  <c r="AK5700" i="3"/>
  <c r="AJ5700" i="3"/>
  <c r="AI5700" i="3"/>
  <c r="AH5700" i="3"/>
  <c r="AQ5699" i="3"/>
  <c r="AP5699" i="3"/>
  <c r="AO5699" i="3"/>
  <c r="AN5699" i="3"/>
  <c r="AM5699" i="3"/>
  <c r="AL5699" i="3"/>
  <c r="AK5699" i="3"/>
  <c r="AJ5699" i="3"/>
  <c r="AI5699" i="3"/>
  <c r="AH5699" i="3"/>
  <c r="AQ5698" i="3"/>
  <c r="AP5698" i="3"/>
  <c r="AO5698" i="3"/>
  <c r="AN5698" i="3"/>
  <c r="AM5698" i="3"/>
  <c r="AL5698" i="3"/>
  <c r="AK5698" i="3"/>
  <c r="AJ5698" i="3"/>
  <c r="AI5698" i="3"/>
  <c r="AH5698" i="3"/>
  <c r="AQ5697" i="3"/>
  <c r="AP5697" i="3"/>
  <c r="AO5697" i="3"/>
  <c r="AN5697" i="3"/>
  <c r="AM5697" i="3"/>
  <c r="AL5697" i="3"/>
  <c r="AK5697" i="3"/>
  <c r="AJ5697" i="3"/>
  <c r="AI5697" i="3"/>
  <c r="AH5697" i="3"/>
  <c r="AQ5696" i="3"/>
  <c r="AP5696" i="3"/>
  <c r="AO5696" i="3"/>
  <c r="AN5696" i="3"/>
  <c r="AM5696" i="3"/>
  <c r="AL5696" i="3"/>
  <c r="AK5696" i="3"/>
  <c r="AJ5696" i="3"/>
  <c r="AI5696" i="3"/>
  <c r="AH5696" i="3"/>
  <c r="AQ5695" i="3"/>
  <c r="AP5695" i="3"/>
  <c r="AO5695" i="3"/>
  <c r="AN5695" i="3"/>
  <c r="AM5695" i="3"/>
  <c r="AL5695" i="3"/>
  <c r="AK5695" i="3"/>
  <c r="AJ5695" i="3"/>
  <c r="AI5695" i="3"/>
  <c r="AH5695" i="3"/>
  <c r="AQ5694" i="3"/>
  <c r="AP5694" i="3"/>
  <c r="AO5694" i="3"/>
  <c r="AN5694" i="3"/>
  <c r="AM5694" i="3"/>
  <c r="AL5694" i="3"/>
  <c r="AK5694" i="3"/>
  <c r="AJ5694" i="3"/>
  <c r="AI5694" i="3"/>
  <c r="AH5694" i="3"/>
  <c r="AQ5693" i="3"/>
  <c r="AP5693" i="3"/>
  <c r="AO5693" i="3"/>
  <c r="AN5693" i="3"/>
  <c r="AM5693" i="3"/>
  <c r="AL5693" i="3"/>
  <c r="AK5693" i="3"/>
  <c r="AJ5693" i="3"/>
  <c r="AI5693" i="3"/>
  <c r="AH5693" i="3"/>
  <c r="AQ5692" i="3"/>
  <c r="AP5692" i="3"/>
  <c r="AO5692" i="3"/>
  <c r="AN5692" i="3"/>
  <c r="AM5692" i="3"/>
  <c r="AL5692" i="3"/>
  <c r="AK5692" i="3"/>
  <c r="AJ5692" i="3"/>
  <c r="AI5692" i="3"/>
  <c r="AH5692" i="3"/>
  <c r="AQ5691" i="3"/>
  <c r="AP5691" i="3"/>
  <c r="AO5691" i="3"/>
  <c r="AN5691" i="3"/>
  <c r="AM5691" i="3"/>
  <c r="AL5691" i="3"/>
  <c r="AK5691" i="3"/>
  <c r="AJ5691" i="3"/>
  <c r="AI5691" i="3"/>
  <c r="AH5691" i="3"/>
  <c r="AQ5690" i="3"/>
  <c r="AP5690" i="3"/>
  <c r="AO5690" i="3"/>
  <c r="AN5690" i="3"/>
  <c r="AM5690" i="3"/>
  <c r="AL5690" i="3"/>
  <c r="AK5690" i="3"/>
  <c r="AJ5690" i="3"/>
  <c r="AI5690" i="3"/>
  <c r="AH5690" i="3"/>
  <c r="AQ5689" i="3"/>
  <c r="AP5689" i="3"/>
  <c r="AO5689" i="3"/>
  <c r="AN5689" i="3"/>
  <c r="AM5689" i="3"/>
  <c r="AL5689" i="3"/>
  <c r="AK5689" i="3"/>
  <c r="AJ5689" i="3"/>
  <c r="AI5689" i="3"/>
  <c r="AH5689" i="3"/>
  <c r="AQ5688" i="3"/>
  <c r="AP5688" i="3"/>
  <c r="AO5688" i="3"/>
  <c r="AN5688" i="3"/>
  <c r="AM5688" i="3"/>
  <c r="AL5688" i="3"/>
  <c r="AK5688" i="3"/>
  <c r="AJ5688" i="3"/>
  <c r="AI5688" i="3"/>
  <c r="AH5688" i="3"/>
  <c r="AQ5687" i="3"/>
  <c r="AP5687" i="3"/>
  <c r="AO5687" i="3"/>
  <c r="AN5687" i="3"/>
  <c r="AM5687" i="3"/>
  <c r="AL5687" i="3"/>
  <c r="AK5687" i="3"/>
  <c r="AJ5687" i="3"/>
  <c r="AI5687" i="3"/>
  <c r="AH5687" i="3"/>
  <c r="AQ5686" i="3"/>
  <c r="AP5686" i="3"/>
  <c r="AO5686" i="3"/>
  <c r="AN5686" i="3"/>
  <c r="AM5686" i="3"/>
  <c r="AL5686" i="3"/>
  <c r="AK5686" i="3"/>
  <c r="AJ5686" i="3"/>
  <c r="AI5686" i="3"/>
  <c r="AH5686" i="3"/>
  <c r="AQ5685" i="3"/>
  <c r="AP5685" i="3"/>
  <c r="AO5685" i="3"/>
  <c r="AN5685" i="3"/>
  <c r="AM5685" i="3"/>
  <c r="AL5685" i="3"/>
  <c r="AK5685" i="3"/>
  <c r="AJ5685" i="3"/>
  <c r="AI5685" i="3"/>
  <c r="AH5685" i="3"/>
  <c r="AQ5684" i="3"/>
  <c r="AP5684" i="3"/>
  <c r="AO5684" i="3"/>
  <c r="AN5684" i="3"/>
  <c r="AM5684" i="3"/>
  <c r="AL5684" i="3"/>
  <c r="AK5684" i="3"/>
  <c r="AJ5684" i="3"/>
  <c r="AI5684" i="3"/>
  <c r="AH5684" i="3"/>
  <c r="AQ5683" i="3"/>
  <c r="AP5683" i="3"/>
  <c r="AO5683" i="3"/>
  <c r="AN5683" i="3"/>
  <c r="AM5683" i="3"/>
  <c r="AL5683" i="3"/>
  <c r="AK5683" i="3"/>
  <c r="AJ5683" i="3"/>
  <c r="AI5683" i="3"/>
  <c r="AH5683" i="3"/>
  <c r="AQ5682" i="3"/>
  <c r="AP5682" i="3"/>
  <c r="AO5682" i="3"/>
  <c r="AN5682" i="3"/>
  <c r="AM5682" i="3"/>
  <c r="AL5682" i="3"/>
  <c r="AK5682" i="3"/>
  <c r="AJ5682" i="3"/>
  <c r="AI5682" i="3"/>
  <c r="AH5682" i="3"/>
  <c r="AQ5681" i="3"/>
  <c r="AP5681" i="3"/>
  <c r="AO5681" i="3"/>
  <c r="AN5681" i="3"/>
  <c r="AM5681" i="3"/>
  <c r="AL5681" i="3"/>
  <c r="AK5681" i="3"/>
  <c r="AJ5681" i="3"/>
  <c r="AI5681" i="3"/>
  <c r="AH5681" i="3"/>
  <c r="AQ5680" i="3"/>
  <c r="AP5680" i="3"/>
  <c r="AO5680" i="3"/>
  <c r="AN5680" i="3"/>
  <c r="AM5680" i="3"/>
  <c r="AL5680" i="3"/>
  <c r="AK5680" i="3"/>
  <c r="AJ5680" i="3"/>
  <c r="AI5680" i="3"/>
  <c r="AH5680" i="3"/>
  <c r="AQ5679" i="3"/>
  <c r="AP5679" i="3"/>
  <c r="AO5679" i="3"/>
  <c r="AN5679" i="3"/>
  <c r="AM5679" i="3"/>
  <c r="AL5679" i="3"/>
  <c r="AK5679" i="3"/>
  <c r="AJ5679" i="3"/>
  <c r="AI5679" i="3"/>
  <c r="AH5679" i="3"/>
  <c r="AQ5678" i="3"/>
  <c r="AP5678" i="3"/>
  <c r="AO5678" i="3"/>
  <c r="AN5678" i="3"/>
  <c r="AM5678" i="3"/>
  <c r="AL5678" i="3"/>
  <c r="AK5678" i="3"/>
  <c r="AJ5678" i="3"/>
  <c r="AI5678" i="3"/>
  <c r="AH5678" i="3"/>
  <c r="AQ5677" i="3"/>
  <c r="AP5677" i="3"/>
  <c r="AO5677" i="3"/>
  <c r="AN5677" i="3"/>
  <c r="AM5677" i="3"/>
  <c r="AL5677" i="3"/>
  <c r="AK5677" i="3"/>
  <c r="AJ5677" i="3"/>
  <c r="AI5677" i="3"/>
  <c r="AH5677" i="3"/>
  <c r="AQ5676" i="3"/>
  <c r="AP5676" i="3"/>
  <c r="AO5676" i="3"/>
  <c r="AN5676" i="3"/>
  <c r="AM5676" i="3"/>
  <c r="AL5676" i="3"/>
  <c r="AK5676" i="3"/>
  <c r="AJ5676" i="3"/>
  <c r="AI5676" i="3"/>
  <c r="AH5676" i="3"/>
  <c r="AQ5675" i="3"/>
  <c r="AP5675" i="3"/>
  <c r="AO5675" i="3"/>
  <c r="AN5675" i="3"/>
  <c r="AM5675" i="3"/>
  <c r="AL5675" i="3"/>
  <c r="AK5675" i="3"/>
  <c r="AJ5675" i="3"/>
  <c r="AI5675" i="3"/>
  <c r="AH5675" i="3"/>
  <c r="AQ5674" i="3"/>
  <c r="AP5674" i="3"/>
  <c r="AO5674" i="3"/>
  <c r="AN5674" i="3"/>
  <c r="AM5674" i="3"/>
  <c r="AL5674" i="3"/>
  <c r="AK5674" i="3"/>
  <c r="AJ5674" i="3"/>
  <c r="AI5674" i="3"/>
  <c r="AH5674" i="3"/>
  <c r="AQ5673" i="3"/>
  <c r="AP5673" i="3"/>
  <c r="AO5673" i="3"/>
  <c r="AN5673" i="3"/>
  <c r="AM5673" i="3"/>
  <c r="AL5673" i="3"/>
  <c r="AK5673" i="3"/>
  <c r="AJ5673" i="3"/>
  <c r="AI5673" i="3"/>
  <c r="AH5673" i="3"/>
  <c r="AQ5672" i="3"/>
  <c r="AP5672" i="3"/>
  <c r="AO5672" i="3"/>
  <c r="AN5672" i="3"/>
  <c r="AM5672" i="3"/>
  <c r="AL5672" i="3"/>
  <c r="AK5672" i="3"/>
  <c r="AJ5672" i="3"/>
  <c r="AI5672" i="3"/>
  <c r="AH5672" i="3"/>
  <c r="AQ5671" i="3"/>
  <c r="AP5671" i="3"/>
  <c r="AO5671" i="3"/>
  <c r="AN5671" i="3"/>
  <c r="AM5671" i="3"/>
  <c r="AL5671" i="3"/>
  <c r="AK5671" i="3"/>
  <c r="AJ5671" i="3"/>
  <c r="AI5671" i="3"/>
  <c r="AH5671" i="3"/>
  <c r="AQ5670" i="3"/>
  <c r="AP5670" i="3"/>
  <c r="AO5670" i="3"/>
  <c r="AN5670" i="3"/>
  <c r="AM5670" i="3"/>
  <c r="AL5670" i="3"/>
  <c r="AK5670" i="3"/>
  <c r="AJ5670" i="3"/>
  <c r="AI5670" i="3"/>
  <c r="AH5670" i="3"/>
  <c r="AQ5669" i="3"/>
  <c r="AP5669" i="3"/>
  <c r="AO5669" i="3"/>
  <c r="AN5669" i="3"/>
  <c r="AM5669" i="3"/>
  <c r="AL5669" i="3"/>
  <c r="AK5669" i="3"/>
  <c r="AJ5669" i="3"/>
  <c r="AI5669" i="3"/>
  <c r="AH5669" i="3"/>
  <c r="AQ5668" i="3"/>
  <c r="AP5668" i="3"/>
  <c r="AO5668" i="3"/>
  <c r="AN5668" i="3"/>
  <c r="AM5668" i="3"/>
  <c r="AL5668" i="3"/>
  <c r="AK5668" i="3"/>
  <c r="AJ5668" i="3"/>
  <c r="AI5668" i="3"/>
  <c r="AH5668" i="3"/>
  <c r="AQ5667" i="3"/>
  <c r="AP5667" i="3"/>
  <c r="AO5667" i="3"/>
  <c r="AN5667" i="3"/>
  <c r="AM5667" i="3"/>
  <c r="AL5667" i="3"/>
  <c r="AK5667" i="3"/>
  <c r="AJ5667" i="3"/>
  <c r="AI5667" i="3"/>
  <c r="AH5667" i="3"/>
  <c r="AQ5666" i="3"/>
  <c r="AP5666" i="3"/>
  <c r="AO5666" i="3"/>
  <c r="AN5666" i="3"/>
  <c r="AM5666" i="3"/>
  <c r="AL5666" i="3"/>
  <c r="AK5666" i="3"/>
  <c r="AJ5666" i="3"/>
  <c r="AI5666" i="3"/>
  <c r="AH5666" i="3"/>
  <c r="AQ5665" i="3"/>
  <c r="AP5665" i="3"/>
  <c r="AO5665" i="3"/>
  <c r="AN5665" i="3"/>
  <c r="AM5665" i="3"/>
  <c r="AL5665" i="3"/>
  <c r="AK5665" i="3"/>
  <c r="AJ5665" i="3"/>
  <c r="AI5665" i="3"/>
  <c r="AH5665" i="3"/>
  <c r="AQ5664" i="3"/>
  <c r="AP5664" i="3"/>
  <c r="AO5664" i="3"/>
  <c r="AN5664" i="3"/>
  <c r="AM5664" i="3"/>
  <c r="AL5664" i="3"/>
  <c r="AK5664" i="3"/>
  <c r="AJ5664" i="3"/>
  <c r="AI5664" i="3"/>
  <c r="AH5664" i="3"/>
  <c r="AQ5663" i="3"/>
  <c r="AP5663" i="3"/>
  <c r="AO5663" i="3"/>
  <c r="AN5663" i="3"/>
  <c r="AM5663" i="3"/>
  <c r="AL5663" i="3"/>
  <c r="AK5663" i="3"/>
  <c r="AJ5663" i="3"/>
  <c r="AI5663" i="3"/>
  <c r="AH5663" i="3"/>
  <c r="AQ5662" i="3"/>
  <c r="AP5662" i="3"/>
  <c r="AO5662" i="3"/>
  <c r="AN5662" i="3"/>
  <c r="AM5662" i="3"/>
  <c r="AL5662" i="3"/>
  <c r="AK5662" i="3"/>
  <c r="AJ5662" i="3"/>
  <c r="AI5662" i="3"/>
  <c r="AH5662" i="3"/>
  <c r="AQ5661" i="3"/>
  <c r="AP5661" i="3"/>
  <c r="AO5661" i="3"/>
  <c r="AN5661" i="3"/>
  <c r="AM5661" i="3"/>
  <c r="AL5661" i="3"/>
  <c r="AK5661" i="3"/>
  <c r="AJ5661" i="3"/>
  <c r="AI5661" i="3"/>
  <c r="AH5661" i="3"/>
  <c r="AQ5660" i="3"/>
  <c r="AP5660" i="3"/>
  <c r="AO5660" i="3"/>
  <c r="AN5660" i="3"/>
  <c r="AM5660" i="3"/>
  <c r="AL5660" i="3"/>
  <c r="AK5660" i="3"/>
  <c r="AJ5660" i="3"/>
  <c r="AI5660" i="3"/>
  <c r="AH5660" i="3"/>
  <c r="AQ5659" i="3"/>
  <c r="AP5659" i="3"/>
  <c r="AO5659" i="3"/>
  <c r="AN5659" i="3"/>
  <c r="AM5659" i="3"/>
  <c r="AL5659" i="3"/>
  <c r="AK5659" i="3"/>
  <c r="AJ5659" i="3"/>
  <c r="AI5659" i="3"/>
  <c r="AH5659" i="3"/>
  <c r="AQ5658" i="3"/>
  <c r="AP5658" i="3"/>
  <c r="AO5658" i="3"/>
  <c r="AN5658" i="3"/>
  <c r="AM5658" i="3"/>
  <c r="AL5658" i="3"/>
  <c r="AK5658" i="3"/>
  <c r="AJ5658" i="3"/>
  <c r="AI5658" i="3"/>
  <c r="AH5658" i="3"/>
  <c r="AQ5657" i="3"/>
  <c r="AP5657" i="3"/>
  <c r="AO5657" i="3"/>
  <c r="AN5657" i="3"/>
  <c r="AM5657" i="3"/>
  <c r="AL5657" i="3"/>
  <c r="AK5657" i="3"/>
  <c r="AJ5657" i="3"/>
  <c r="AI5657" i="3"/>
  <c r="AH5657" i="3"/>
  <c r="AQ5656" i="3"/>
  <c r="AP5656" i="3"/>
  <c r="AO5656" i="3"/>
  <c r="AN5656" i="3"/>
  <c r="AM5656" i="3"/>
  <c r="AL5656" i="3"/>
  <c r="AK5656" i="3"/>
  <c r="AJ5656" i="3"/>
  <c r="AI5656" i="3"/>
  <c r="AH5656" i="3"/>
  <c r="AQ5655" i="3"/>
  <c r="AP5655" i="3"/>
  <c r="AO5655" i="3"/>
  <c r="AN5655" i="3"/>
  <c r="AM5655" i="3"/>
  <c r="AL5655" i="3"/>
  <c r="AK5655" i="3"/>
  <c r="AJ5655" i="3"/>
  <c r="AI5655" i="3"/>
  <c r="AH5655" i="3"/>
  <c r="AQ5654" i="3"/>
  <c r="AP5654" i="3"/>
  <c r="AO5654" i="3"/>
  <c r="AN5654" i="3"/>
  <c r="AM5654" i="3"/>
  <c r="AL5654" i="3"/>
  <c r="AK5654" i="3"/>
  <c r="AJ5654" i="3"/>
  <c r="AI5654" i="3"/>
  <c r="AH5654" i="3"/>
  <c r="AQ5653" i="3"/>
  <c r="AP5653" i="3"/>
  <c r="AO5653" i="3"/>
  <c r="AN5653" i="3"/>
  <c r="AM5653" i="3"/>
  <c r="AL5653" i="3"/>
  <c r="AK5653" i="3"/>
  <c r="AJ5653" i="3"/>
  <c r="AI5653" i="3"/>
  <c r="AH5653" i="3"/>
  <c r="AQ5652" i="3"/>
  <c r="AP5652" i="3"/>
  <c r="AO5652" i="3"/>
  <c r="AN5652" i="3"/>
  <c r="AM5652" i="3"/>
  <c r="AL5652" i="3"/>
  <c r="AK5652" i="3"/>
  <c r="AJ5652" i="3"/>
  <c r="AI5652" i="3"/>
  <c r="AH5652" i="3"/>
  <c r="AQ5651" i="3"/>
  <c r="AP5651" i="3"/>
  <c r="AO5651" i="3"/>
  <c r="AN5651" i="3"/>
  <c r="AM5651" i="3"/>
  <c r="AL5651" i="3"/>
  <c r="AK5651" i="3"/>
  <c r="AJ5651" i="3"/>
  <c r="AI5651" i="3"/>
  <c r="AH5651" i="3"/>
  <c r="AQ5650" i="3"/>
  <c r="AP5650" i="3"/>
  <c r="AO5650" i="3"/>
  <c r="AN5650" i="3"/>
  <c r="AM5650" i="3"/>
  <c r="AL5650" i="3"/>
  <c r="AK5650" i="3"/>
  <c r="AJ5650" i="3"/>
  <c r="AI5650" i="3"/>
  <c r="AH5650" i="3"/>
  <c r="AQ5649" i="3"/>
  <c r="AP5649" i="3"/>
  <c r="AO5649" i="3"/>
  <c r="AN5649" i="3"/>
  <c r="AM5649" i="3"/>
  <c r="AL5649" i="3"/>
  <c r="AK5649" i="3"/>
  <c r="AJ5649" i="3"/>
  <c r="AI5649" i="3"/>
  <c r="AH5649" i="3"/>
  <c r="AQ5648" i="3"/>
  <c r="AP5648" i="3"/>
  <c r="AO5648" i="3"/>
  <c r="AN5648" i="3"/>
  <c r="AM5648" i="3"/>
  <c r="AL5648" i="3"/>
  <c r="AK5648" i="3"/>
  <c r="AJ5648" i="3"/>
  <c r="AI5648" i="3"/>
  <c r="AH5648" i="3"/>
  <c r="AQ5647" i="3"/>
  <c r="AP5647" i="3"/>
  <c r="AO5647" i="3"/>
  <c r="AN5647" i="3"/>
  <c r="AM5647" i="3"/>
  <c r="AL5647" i="3"/>
  <c r="AK5647" i="3"/>
  <c r="AJ5647" i="3"/>
  <c r="AI5647" i="3"/>
  <c r="AH5647" i="3"/>
  <c r="AQ5646" i="3"/>
  <c r="AP5646" i="3"/>
  <c r="AO5646" i="3"/>
  <c r="AN5646" i="3"/>
  <c r="AM5646" i="3"/>
  <c r="AL5646" i="3"/>
  <c r="AK5646" i="3"/>
  <c r="AJ5646" i="3"/>
  <c r="AI5646" i="3"/>
  <c r="AH5646" i="3"/>
  <c r="AQ5645" i="3"/>
  <c r="AP5645" i="3"/>
  <c r="AO5645" i="3"/>
  <c r="AN5645" i="3"/>
  <c r="AM5645" i="3"/>
  <c r="AL5645" i="3"/>
  <c r="AK5645" i="3"/>
  <c r="AJ5645" i="3"/>
  <c r="AI5645" i="3"/>
  <c r="AH5645" i="3"/>
  <c r="AQ5644" i="3"/>
  <c r="AP5644" i="3"/>
  <c r="AO5644" i="3"/>
  <c r="AN5644" i="3"/>
  <c r="AM5644" i="3"/>
  <c r="AL5644" i="3"/>
  <c r="AK5644" i="3"/>
  <c r="AJ5644" i="3"/>
  <c r="AI5644" i="3"/>
  <c r="AH5644" i="3"/>
  <c r="AQ5643" i="3"/>
  <c r="AP5643" i="3"/>
  <c r="AO5643" i="3"/>
  <c r="AN5643" i="3"/>
  <c r="AM5643" i="3"/>
  <c r="AL5643" i="3"/>
  <c r="AK5643" i="3"/>
  <c r="AJ5643" i="3"/>
  <c r="AI5643" i="3"/>
  <c r="AH5643" i="3"/>
  <c r="AQ5642" i="3"/>
  <c r="AP5642" i="3"/>
  <c r="AO5642" i="3"/>
  <c r="AN5642" i="3"/>
  <c r="AM5642" i="3"/>
  <c r="AL5642" i="3"/>
  <c r="AK5642" i="3"/>
  <c r="AJ5642" i="3"/>
  <c r="AI5642" i="3"/>
  <c r="AH5642" i="3"/>
  <c r="AQ5641" i="3"/>
  <c r="AP5641" i="3"/>
  <c r="AO5641" i="3"/>
  <c r="AN5641" i="3"/>
  <c r="AM5641" i="3"/>
  <c r="AL5641" i="3"/>
  <c r="AK5641" i="3"/>
  <c r="AJ5641" i="3"/>
  <c r="AI5641" i="3"/>
  <c r="AH5641" i="3"/>
  <c r="AQ5640" i="3"/>
  <c r="AP5640" i="3"/>
  <c r="AO5640" i="3"/>
  <c r="AN5640" i="3"/>
  <c r="AM5640" i="3"/>
  <c r="AL5640" i="3"/>
  <c r="AK5640" i="3"/>
  <c r="AJ5640" i="3"/>
  <c r="AI5640" i="3"/>
  <c r="AH5640" i="3"/>
  <c r="AQ5639" i="3"/>
  <c r="AP5639" i="3"/>
  <c r="AO5639" i="3"/>
  <c r="AN5639" i="3"/>
  <c r="AM5639" i="3"/>
  <c r="AL5639" i="3"/>
  <c r="AK5639" i="3"/>
  <c r="AJ5639" i="3"/>
  <c r="AI5639" i="3"/>
  <c r="AH5639" i="3"/>
  <c r="AQ5638" i="3"/>
  <c r="AP5638" i="3"/>
  <c r="AO5638" i="3"/>
  <c r="AN5638" i="3"/>
  <c r="AM5638" i="3"/>
  <c r="AL5638" i="3"/>
  <c r="AK5638" i="3"/>
  <c r="AJ5638" i="3"/>
  <c r="AI5638" i="3"/>
  <c r="AH5638" i="3"/>
  <c r="AQ5637" i="3"/>
  <c r="AP5637" i="3"/>
  <c r="AO5637" i="3"/>
  <c r="AN5637" i="3"/>
  <c r="AM5637" i="3"/>
  <c r="AL5637" i="3"/>
  <c r="AK5637" i="3"/>
  <c r="AJ5637" i="3"/>
  <c r="AI5637" i="3"/>
  <c r="AH5637" i="3"/>
  <c r="AQ5636" i="3"/>
  <c r="AP5636" i="3"/>
  <c r="AO5636" i="3"/>
  <c r="AN5636" i="3"/>
  <c r="AM5636" i="3"/>
  <c r="AL5636" i="3"/>
  <c r="AK5636" i="3"/>
  <c r="AJ5636" i="3"/>
  <c r="AI5636" i="3"/>
  <c r="AH5636" i="3"/>
  <c r="AQ5635" i="3"/>
  <c r="AP5635" i="3"/>
  <c r="AO5635" i="3"/>
  <c r="AN5635" i="3"/>
  <c r="AM5635" i="3"/>
  <c r="AL5635" i="3"/>
  <c r="AK5635" i="3"/>
  <c r="AJ5635" i="3"/>
  <c r="AI5635" i="3"/>
  <c r="AH5635" i="3"/>
  <c r="AQ5634" i="3"/>
  <c r="AP5634" i="3"/>
  <c r="AO5634" i="3"/>
  <c r="AN5634" i="3"/>
  <c r="AM5634" i="3"/>
  <c r="AL5634" i="3"/>
  <c r="AK5634" i="3"/>
  <c r="AJ5634" i="3"/>
  <c r="AI5634" i="3"/>
  <c r="AH5634" i="3"/>
  <c r="AQ5633" i="3"/>
  <c r="AP5633" i="3"/>
  <c r="AO5633" i="3"/>
  <c r="AN5633" i="3"/>
  <c r="AM5633" i="3"/>
  <c r="AL5633" i="3"/>
  <c r="AK5633" i="3"/>
  <c r="AJ5633" i="3"/>
  <c r="AI5633" i="3"/>
  <c r="AH5633" i="3"/>
  <c r="AQ5632" i="3"/>
  <c r="AP5632" i="3"/>
  <c r="AO5632" i="3"/>
  <c r="AN5632" i="3"/>
  <c r="AM5632" i="3"/>
  <c r="AL5632" i="3"/>
  <c r="AK5632" i="3"/>
  <c r="AJ5632" i="3"/>
  <c r="AI5632" i="3"/>
  <c r="AH5632" i="3"/>
  <c r="AQ5631" i="3"/>
  <c r="AP5631" i="3"/>
  <c r="AO5631" i="3"/>
  <c r="AN5631" i="3"/>
  <c r="AM5631" i="3"/>
  <c r="AL5631" i="3"/>
  <c r="AK5631" i="3"/>
  <c r="AJ5631" i="3"/>
  <c r="AI5631" i="3"/>
  <c r="AH5631" i="3"/>
  <c r="AQ5630" i="3"/>
  <c r="AP5630" i="3"/>
  <c r="AO5630" i="3"/>
  <c r="AN5630" i="3"/>
  <c r="AM5630" i="3"/>
  <c r="AL5630" i="3"/>
  <c r="AK5630" i="3"/>
  <c r="AJ5630" i="3"/>
  <c r="AI5630" i="3"/>
  <c r="AH5630" i="3"/>
  <c r="AQ5629" i="3"/>
  <c r="AP5629" i="3"/>
  <c r="AO5629" i="3"/>
  <c r="AN5629" i="3"/>
  <c r="AM5629" i="3"/>
  <c r="AL5629" i="3"/>
  <c r="AK5629" i="3"/>
  <c r="AJ5629" i="3"/>
  <c r="AI5629" i="3"/>
  <c r="AH5629" i="3"/>
  <c r="AQ5628" i="3"/>
  <c r="AP5628" i="3"/>
  <c r="AO5628" i="3"/>
  <c r="AN5628" i="3"/>
  <c r="AM5628" i="3"/>
  <c r="AL5628" i="3"/>
  <c r="AK5628" i="3"/>
  <c r="AJ5628" i="3"/>
  <c r="AI5628" i="3"/>
  <c r="AH5628" i="3"/>
  <c r="AQ5627" i="3"/>
  <c r="AP5627" i="3"/>
  <c r="AO5627" i="3"/>
  <c r="AN5627" i="3"/>
  <c r="AM5627" i="3"/>
  <c r="AL5627" i="3"/>
  <c r="AK5627" i="3"/>
  <c r="AJ5627" i="3"/>
  <c r="AI5627" i="3"/>
  <c r="AH5627" i="3"/>
  <c r="AQ5626" i="3"/>
  <c r="AP5626" i="3"/>
  <c r="AO5626" i="3"/>
  <c r="AN5626" i="3"/>
  <c r="AM5626" i="3"/>
  <c r="AL5626" i="3"/>
  <c r="AK5626" i="3"/>
  <c r="AJ5626" i="3"/>
  <c r="AI5626" i="3"/>
  <c r="AH5626" i="3"/>
  <c r="AQ5625" i="3"/>
  <c r="AP5625" i="3"/>
  <c r="AO5625" i="3"/>
  <c r="AN5625" i="3"/>
  <c r="AM5625" i="3"/>
  <c r="AL5625" i="3"/>
  <c r="AK5625" i="3"/>
  <c r="AJ5625" i="3"/>
  <c r="AI5625" i="3"/>
  <c r="AH5625" i="3"/>
  <c r="AQ5624" i="3"/>
  <c r="AP5624" i="3"/>
  <c r="AO5624" i="3"/>
  <c r="AN5624" i="3"/>
  <c r="AM5624" i="3"/>
  <c r="AL5624" i="3"/>
  <c r="AK5624" i="3"/>
  <c r="AJ5624" i="3"/>
  <c r="AI5624" i="3"/>
  <c r="AH5624" i="3"/>
  <c r="AQ5623" i="3"/>
  <c r="AP5623" i="3"/>
  <c r="AO5623" i="3"/>
  <c r="AN5623" i="3"/>
  <c r="AM5623" i="3"/>
  <c r="AL5623" i="3"/>
  <c r="AK5623" i="3"/>
  <c r="AJ5623" i="3"/>
  <c r="AI5623" i="3"/>
  <c r="AH5623" i="3"/>
  <c r="AQ5622" i="3"/>
  <c r="AP5622" i="3"/>
  <c r="AO5622" i="3"/>
  <c r="AN5622" i="3"/>
  <c r="AM5622" i="3"/>
  <c r="AL5622" i="3"/>
  <c r="AK5622" i="3"/>
  <c r="AJ5622" i="3"/>
  <c r="AI5622" i="3"/>
  <c r="AH5622" i="3"/>
  <c r="AQ5621" i="3"/>
  <c r="AP5621" i="3"/>
  <c r="AO5621" i="3"/>
  <c r="AN5621" i="3"/>
  <c r="AM5621" i="3"/>
  <c r="AL5621" i="3"/>
  <c r="AK5621" i="3"/>
  <c r="AJ5621" i="3"/>
  <c r="AI5621" i="3"/>
  <c r="AH5621" i="3"/>
  <c r="AQ5620" i="3"/>
  <c r="AP5620" i="3"/>
  <c r="AO5620" i="3"/>
  <c r="AN5620" i="3"/>
  <c r="AM5620" i="3"/>
  <c r="AL5620" i="3"/>
  <c r="AK5620" i="3"/>
  <c r="AJ5620" i="3"/>
  <c r="AI5620" i="3"/>
  <c r="AH5620" i="3"/>
  <c r="AQ5619" i="3"/>
  <c r="AP5619" i="3"/>
  <c r="AO5619" i="3"/>
  <c r="AN5619" i="3"/>
  <c r="AM5619" i="3"/>
  <c r="AL5619" i="3"/>
  <c r="AK5619" i="3"/>
  <c r="AJ5619" i="3"/>
  <c r="AI5619" i="3"/>
  <c r="AH5619" i="3"/>
  <c r="AQ5618" i="3"/>
  <c r="AP5618" i="3"/>
  <c r="AO5618" i="3"/>
  <c r="AN5618" i="3"/>
  <c r="AM5618" i="3"/>
  <c r="AL5618" i="3"/>
  <c r="AK5618" i="3"/>
  <c r="AJ5618" i="3"/>
  <c r="AI5618" i="3"/>
  <c r="AH5618" i="3"/>
  <c r="AQ5617" i="3"/>
  <c r="AP5617" i="3"/>
  <c r="AO5617" i="3"/>
  <c r="AN5617" i="3"/>
  <c r="AM5617" i="3"/>
  <c r="AL5617" i="3"/>
  <c r="AK5617" i="3"/>
  <c r="AJ5617" i="3"/>
  <c r="AI5617" i="3"/>
  <c r="AH5617" i="3"/>
  <c r="AQ5616" i="3"/>
  <c r="AP5616" i="3"/>
  <c r="AO5616" i="3"/>
  <c r="AN5616" i="3"/>
  <c r="AM5616" i="3"/>
  <c r="AL5616" i="3"/>
  <c r="AK5616" i="3"/>
  <c r="AJ5616" i="3"/>
  <c r="AI5616" i="3"/>
  <c r="AH5616" i="3"/>
  <c r="AQ5615" i="3"/>
  <c r="AP5615" i="3"/>
  <c r="AO5615" i="3"/>
  <c r="AN5615" i="3"/>
  <c r="AM5615" i="3"/>
  <c r="AL5615" i="3"/>
  <c r="AK5615" i="3"/>
  <c r="AJ5615" i="3"/>
  <c r="AI5615" i="3"/>
  <c r="AH5615" i="3"/>
  <c r="AQ5614" i="3"/>
  <c r="AP5614" i="3"/>
  <c r="AO5614" i="3"/>
  <c r="AN5614" i="3"/>
  <c r="AM5614" i="3"/>
  <c r="AL5614" i="3"/>
  <c r="AK5614" i="3"/>
  <c r="AJ5614" i="3"/>
  <c r="AI5614" i="3"/>
  <c r="AH5614" i="3"/>
  <c r="AQ5613" i="3"/>
  <c r="AP5613" i="3"/>
  <c r="AO5613" i="3"/>
  <c r="AN5613" i="3"/>
  <c r="AM5613" i="3"/>
  <c r="AL5613" i="3"/>
  <c r="AK5613" i="3"/>
  <c r="AJ5613" i="3"/>
  <c r="AI5613" i="3"/>
  <c r="AH5613" i="3"/>
  <c r="AQ5612" i="3"/>
  <c r="AP5612" i="3"/>
  <c r="AO5612" i="3"/>
  <c r="AN5612" i="3"/>
  <c r="AM5612" i="3"/>
  <c r="AL5612" i="3"/>
  <c r="AK5612" i="3"/>
  <c r="AJ5612" i="3"/>
  <c r="AI5612" i="3"/>
  <c r="AH5612" i="3"/>
  <c r="AQ5611" i="3"/>
  <c r="AP5611" i="3"/>
  <c r="AO5611" i="3"/>
  <c r="AN5611" i="3"/>
  <c r="AM5611" i="3"/>
  <c r="AL5611" i="3"/>
  <c r="AK5611" i="3"/>
  <c r="AJ5611" i="3"/>
  <c r="AI5611" i="3"/>
  <c r="AH5611" i="3"/>
  <c r="AQ5610" i="3"/>
  <c r="AP5610" i="3"/>
  <c r="AO5610" i="3"/>
  <c r="AN5610" i="3"/>
  <c r="AM5610" i="3"/>
  <c r="AL5610" i="3"/>
  <c r="AK5610" i="3"/>
  <c r="AJ5610" i="3"/>
  <c r="AI5610" i="3"/>
  <c r="AH5610" i="3"/>
  <c r="AQ5609" i="3"/>
  <c r="AP5609" i="3"/>
  <c r="AO5609" i="3"/>
  <c r="AN5609" i="3"/>
  <c r="AM5609" i="3"/>
  <c r="AL5609" i="3"/>
  <c r="AK5609" i="3"/>
  <c r="AJ5609" i="3"/>
  <c r="AI5609" i="3"/>
  <c r="AH5609" i="3"/>
  <c r="AQ5608" i="3"/>
  <c r="AP5608" i="3"/>
  <c r="AO5608" i="3"/>
  <c r="AN5608" i="3"/>
  <c r="AM5608" i="3"/>
  <c r="AL5608" i="3"/>
  <c r="AK5608" i="3"/>
  <c r="AJ5608" i="3"/>
  <c r="AI5608" i="3"/>
  <c r="AH5608" i="3"/>
  <c r="AQ5607" i="3"/>
  <c r="AP5607" i="3"/>
  <c r="AO5607" i="3"/>
  <c r="AN5607" i="3"/>
  <c r="AM5607" i="3"/>
  <c r="AL5607" i="3"/>
  <c r="AK5607" i="3"/>
  <c r="AJ5607" i="3"/>
  <c r="AI5607" i="3"/>
  <c r="AH5607" i="3"/>
  <c r="AQ5606" i="3"/>
  <c r="AP5606" i="3"/>
  <c r="AO5606" i="3"/>
  <c r="AN5606" i="3"/>
  <c r="AM5606" i="3"/>
  <c r="AL5606" i="3"/>
  <c r="AK5606" i="3"/>
  <c r="AJ5606" i="3"/>
  <c r="AI5606" i="3"/>
  <c r="AH5606" i="3"/>
  <c r="AQ5605" i="3"/>
  <c r="AP5605" i="3"/>
  <c r="AO5605" i="3"/>
  <c r="AN5605" i="3"/>
  <c r="AM5605" i="3"/>
  <c r="AL5605" i="3"/>
  <c r="AK5605" i="3"/>
  <c r="AJ5605" i="3"/>
  <c r="AI5605" i="3"/>
  <c r="AH5605" i="3"/>
  <c r="AQ5604" i="3"/>
  <c r="AP5604" i="3"/>
  <c r="AO5604" i="3"/>
  <c r="AN5604" i="3"/>
  <c r="AM5604" i="3"/>
  <c r="AL5604" i="3"/>
  <c r="AK5604" i="3"/>
  <c r="AJ5604" i="3"/>
  <c r="AI5604" i="3"/>
  <c r="AH5604" i="3"/>
  <c r="AQ5603" i="3"/>
  <c r="AP5603" i="3"/>
  <c r="AO5603" i="3"/>
  <c r="AN5603" i="3"/>
  <c r="AM5603" i="3"/>
  <c r="AL5603" i="3"/>
  <c r="AK5603" i="3"/>
  <c r="AJ5603" i="3"/>
  <c r="AI5603" i="3"/>
  <c r="AH5603" i="3"/>
  <c r="AQ5602" i="3"/>
  <c r="AP5602" i="3"/>
  <c r="AO5602" i="3"/>
  <c r="AN5602" i="3"/>
  <c r="AM5602" i="3"/>
  <c r="AL5602" i="3"/>
  <c r="AK5602" i="3"/>
  <c r="AJ5602" i="3"/>
  <c r="AI5602" i="3"/>
  <c r="AH5602" i="3"/>
  <c r="AQ5601" i="3"/>
  <c r="AP5601" i="3"/>
  <c r="AO5601" i="3"/>
  <c r="AN5601" i="3"/>
  <c r="AM5601" i="3"/>
  <c r="AL5601" i="3"/>
  <c r="AK5601" i="3"/>
  <c r="AJ5601" i="3"/>
  <c r="AI5601" i="3"/>
  <c r="AH5601" i="3"/>
  <c r="AQ5600" i="3"/>
  <c r="AP5600" i="3"/>
  <c r="AO5600" i="3"/>
  <c r="AN5600" i="3"/>
  <c r="AM5600" i="3"/>
  <c r="AL5600" i="3"/>
  <c r="AK5600" i="3"/>
  <c r="AJ5600" i="3"/>
  <c r="AI5600" i="3"/>
  <c r="AH5600" i="3"/>
  <c r="AQ5599" i="3"/>
  <c r="AP5599" i="3"/>
  <c r="AO5599" i="3"/>
  <c r="AN5599" i="3"/>
  <c r="AM5599" i="3"/>
  <c r="AL5599" i="3"/>
  <c r="AK5599" i="3"/>
  <c r="AJ5599" i="3"/>
  <c r="AI5599" i="3"/>
  <c r="AH5599" i="3"/>
  <c r="AQ5598" i="3"/>
  <c r="AP5598" i="3"/>
  <c r="AO5598" i="3"/>
  <c r="AN5598" i="3"/>
  <c r="AM5598" i="3"/>
  <c r="AL5598" i="3"/>
  <c r="AK5598" i="3"/>
  <c r="AJ5598" i="3"/>
  <c r="AI5598" i="3"/>
  <c r="AH5598" i="3"/>
  <c r="AQ5597" i="3"/>
  <c r="AP5597" i="3"/>
  <c r="AO5597" i="3"/>
  <c r="AN5597" i="3"/>
  <c r="AM5597" i="3"/>
  <c r="AL5597" i="3"/>
  <c r="AK5597" i="3"/>
  <c r="AJ5597" i="3"/>
  <c r="AI5597" i="3"/>
  <c r="AH5597" i="3"/>
  <c r="AQ5596" i="3"/>
  <c r="AP5596" i="3"/>
  <c r="AO5596" i="3"/>
  <c r="AN5596" i="3"/>
  <c r="AM5596" i="3"/>
  <c r="AL5596" i="3"/>
  <c r="AK5596" i="3"/>
  <c r="AJ5596" i="3"/>
  <c r="AI5596" i="3"/>
  <c r="AH5596" i="3"/>
  <c r="AQ5595" i="3"/>
  <c r="AP5595" i="3"/>
  <c r="AO5595" i="3"/>
  <c r="AN5595" i="3"/>
  <c r="AM5595" i="3"/>
  <c r="AL5595" i="3"/>
  <c r="AK5595" i="3"/>
  <c r="AJ5595" i="3"/>
  <c r="AI5595" i="3"/>
  <c r="AH5595" i="3"/>
  <c r="AQ5594" i="3"/>
  <c r="AP5594" i="3"/>
  <c r="AO5594" i="3"/>
  <c r="AN5594" i="3"/>
  <c r="AM5594" i="3"/>
  <c r="AL5594" i="3"/>
  <c r="AK5594" i="3"/>
  <c r="AJ5594" i="3"/>
  <c r="AI5594" i="3"/>
  <c r="AH5594" i="3"/>
  <c r="AQ5593" i="3"/>
  <c r="AP5593" i="3"/>
  <c r="AO5593" i="3"/>
  <c r="AN5593" i="3"/>
  <c r="AM5593" i="3"/>
  <c r="AL5593" i="3"/>
  <c r="AK5593" i="3"/>
  <c r="AJ5593" i="3"/>
  <c r="AI5593" i="3"/>
  <c r="AH5593" i="3"/>
  <c r="AQ5592" i="3"/>
  <c r="AP5592" i="3"/>
  <c r="AO5592" i="3"/>
  <c r="AN5592" i="3"/>
  <c r="AM5592" i="3"/>
  <c r="AL5592" i="3"/>
  <c r="AK5592" i="3"/>
  <c r="AJ5592" i="3"/>
  <c r="AI5592" i="3"/>
  <c r="AH5592" i="3"/>
  <c r="AQ5591" i="3"/>
  <c r="AP5591" i="3"/>
  <c r="AO5591" i="3"/>
  <c r="AN5591" i="3"/>
  <c r="AM5591" i="3"/>
  <c r="AL5591" i="3"/>
  <c r="AK5591" i="3"/>
  <c r="AJ5591" i="3"/>
  <c r="AI5591" i="3"/>
  <c r="AH5591" i="3"/>
  <c r="AQ5590" i="3"/>
  <c r="AP5590" i="3"/>
  <c r="AO5590" i="3"/>
  <c r="AN5590" i="3"/>
  <c r="AM5590" i="3"/>
  <c r="AL5590" i="3"/>
  <c r="AK5590" i="3"/>
  <c r="AJ5590" i="3"/>
  <c r="AI5590" i="3"/>
  <c r="AH5590" i="3"/>
  <c r="AQ5589" i="3"/>
  <c r="AP5589" i="3"/>
  <c r="AO5589" i="3"/>
  <c r="AN5589" i="3"/>
  <c r="AM5589" i="3"/>
  <c r="AL5589" i="3"/>
  <c r="AK5589" i="3"/>
  <c r="AJ5589" i="3"/>
  <c r="AI5589" i="3"/>
  <c r="AH5589" i="3"/>
  <c r="AQ5588" i="3"/>
  <c r="AP5588" i="3"/>
  <c r="AO5588" i="3"/>
  <c r="AN5588" i="3"/>
  <c r="AM5588" i="3"/>
  <c r="AL5588" i="3"/>
  <c r="AK5588" i="3"/>
  <c r="AJ5588" i="3"/>
  <c r="AI5588" i="3"/>
  <c r="AH5588" i="3"/>
  <c r="AQ5587" i="3"/>
  <c r="AP5587" i="3"/>
  <c r="AO5587" i="3"/>
  <c r="AN5587" i="3"/>
  <c r="AM5587" i="3"/>
  <c r="AL5587" i="3"/>
  <c r="AK5587" i="3"/>
  <c r="AJ5587" i="3"/>
  <c r="AI5587" i="3"/>
  <c r="AH5587" i="3"/>
  <c r="AQ5586" i="3"/>
  <c r="AP5586" i="3"/>
  <c r="AO5586" i="3"/>
  <c r="AN5586" i="3"/>
  <c r="AM5586" i="3"/>
  <c r="AL5586" i="3"/>
  <c r="AK5586" i="3"/>
  <c r="AJ5586" i="3"/>
  <c r="AI5586" i="3"/>
  <c r="AH5586" i="3"/>
  <c r="AQ5585" i="3"/>
  <c r="AP5585" i="3"/>
  <c r="AO5585" i="3"/>
  <c r="AN5585" i="3"/>
  <c r="AM5585" i="3"/>
  <c r="AL5585" i="3"/>
  <c r="AK5585" i="3"/>
  <c r="AJ5585" i="3"/>
  <c r="AI5585" i="3"/>
  <c r="AH5585" i="3"/>
  <c r="AQ5584" i="3"/>
  <c r="AP5584" i="3"/>
  <c r="AO5584" i="3"/>
  <c r="AN5584" i="3"/>
  <c r="AM5584" i="3"/>
  <c r="AL5584" i="3"/>
  <c r="AK5584" i="3"/>
  <c r="AJ5584" i="3"/>
  <c r="AI5584" i="3"/>
  <c r="AH5584" i="3"/>
  <c r="AQ5583" i="3"/>
  <c r="AP5583" i="3"/>
  <c r="AO5583" i="3"/>
  <c r="AN5583" i="3"/>
  <c r="AM5583" i="3"/>
  <c r="AL5583" i="3"/>
  <c r="AK5583" i="3"/>
  <c r="AJ5583" i="3"/>
  <c r="AI5583" i="3"/>
  <c r="AH5583" i="3"/>
  <c r="AQ5582" i="3"/>
  <c r="AP5582" i="3"/>
  <c r="AO5582" i="3"/>
  <c r="AN5582" i="3"/>
  <c r="AM5582" i="3"/>
  <c r="AL5582" i="3"/>
  <c r="AK5582" i="3"/>
  <c r="AJ5582" i="3"/>
  <c r="AI5582" i="3"/>
  <c r="AH5582" i="3"/>
  <c r="AQ5581" i="3"/>
  <c r="AP5581" i="3"/>
  <c r="AO5581" i="3"/>
  <c r="AN5581" i="3"/>
  <c r="AM5581" i="3"/>
  <c r="AL5581" i="3"/>
  <c r="AK5581" i="3"/>
  <c r="AJ5581" i="3"/>
  <c r="AI5581" i="3"/>
  <c r="AH5581" i="3"/>
  <c r="AQ5580" i="3"/>
  <c r="AP5580" i="3"/>
  <c r="AO5580" i="3"/>
  <c r="AN5580" i="3"/>
  <c r="AM5580" i="3"/>
  <c r="AL5580" i="3"/>
  <c r="AK5580" i="3"/>
  <c r="AJ5580" i="3"/>
  <c r="AI5580" i="3"/>
  <c r="AH5580" i="3"/>
  <c r="AQ5579" i="3"/>
  <c r="AP5579" i="3"/>
  <c r="AO5579" i="3"/>
  <c r="AN5579" i="3"/>
  <c r="AM5579" i="3"/>
  <c r="AL5579" i="3"/>
  <c r="AK5579" i="3"/>
  <c r="AJ5579" i="3"/>
  <c r="AI5579" i="3"/>
  <c r="AH5579" i="3"/>
  <c r="AQ5578" i="3"/>
  <c r="AP5578" i="3"/>
  <c r="AO5578" i="3"/>
  <c r="AN5578" i="3"/>
  <c r="AM5578" i="3"/>
  <c r="AL5578" i="3"/>
  <c r="AK5578" i="3"/>
  <c r="AJ5578" i="3"/>
  <c r="AI5578" i="3"/>
  <c r="AH5578" i="3"/>
  <c r="AQ5577" i="3"/>
  <c r="AP5577" i="3"/>
  <c r="AO5577" i="3"/>
  <c r="AN5577" i="3"/>
  <c r="AM5577" i="3"/>
  <c r="AL5577" i="3"/>
  <c r="AK5577" i="3"/>
  <c r="AJ5577" i="3"/>
  <c r="AI5577" i="3"/>
  <c r="AH5577" i="3"/>
  <c r="AQ5576" i="3"/>
  <c r="AP5576" i="3"/>
  <c r="AO5576" i="3"/>
  <c r="AN5576" i="3"/>
  <c r="AM5576" i="3"/>
  <c r="AL5576" i="3"/>
  <c r="AK5576" i="3"/>
  <c r="AJ5576" i="3"/>
  <c r="AI5576" i="3"/>
  <c r="AH5576" i="3"/>
  <c r="AQ5575" i="3"/>
  <c r="AP5575" i="3"/>
  <c r="AO5575" i="3"/>
  <c r="AN5575" i="3"/>
  <c r="AM5575" i="3"/>
  <c r="AL5575" i="3"/>
  <c r="AK5575" i="3"/>
  <c r="AJ5575" i="3"/>
  <c r="AI5575" i="3"/>
  <c r="AH5575" i="3"/>
  <c r="AQ5574" i="3"/>
  <c r="AP5574" i="3"/>
  <c r="AO5574" i="3"/>
  <c r="AN5574" i="3"/>
  <c r="AM5574" i="3"/>
  <c r="AL5574" i="3"/>
  <c r="AK5574" i="3"/>
  <c r="AJ5574" i="3"/>
  <c r="AI5574" i="3"/>
  <c r="AH5574" i="3"/>
  <c r="AQ5573" i="3"/>
  <c r="AP5573" i="3"/>
  <c r="AO5573" i="3"/>
  <c r="AN5573" i="3"/>
  <c r="AM5573" i="3"/>
  <c r="AL5573" i="3"/>
  <c r="AK5573" i="3"/>
  <c r="AJ5573" i="3"/>
  <c r="AI5573" i="3"/>
  <c r="AH5573" i="3"/>
  <c r="AQ5572" i="3"/>
  <c r="AP5572" i="3"/>
  <c r="AO5572" i="3"/>
  <c r="AN5572" i="3"/>
  <c r="AM5572" i="3"/>
  <c r="AL5572" i="3"/>
  <c r="AK5572" i="3"/>
  <c r="AJ5572" i="3"/>
  <c r="AI5572" i="3"/>
  <c r="AH5572" i="3"/>
  <c r="AQ5571" i="3"/>
  <c r="AP5571" i="3"/>
  <c r="AO5571" i="3"/>
  <c r="AN5571" i="3"/>
  <c r="AM5571" i="3"/>
  <c r="AL5571" i="3"/>
  <c r="AK5571" i="3"/>
  <c r="AJ5571" i="3"/>
  <c r="AI5571" i="3"/>
  <c r="AH5571" i="3"/>
  <c r="AQ5570" i="3"/>
  <c r="AP5570" i="3"/>
  <c r="AO5570" i="3"/>
  <c r="AN5570" i="3"/>
  <c r="AM5570" i="3"/>
  <c r="AL5570" i="3"/>
  <c r="AK5570" i="3"/>
  <c r="AJ5570" i="3"/>
  <c r="AI5570" i="3"/>
  <c r="AH5570" i="3"/>
  <c r="AQ5569" i="3"/>
  <c r="AP5569" i="3"/>
  <c r="AO5569" i="3"/>
  <c r="AN5569" i="3"/>
  <c r="AM5569" i="3"/>
  <c r="AL5569" i="3"/>
  <c r="AK5569" i="3"/>
  <c r="AJ5569" i="3"/>
  <c r="AI5569" i="3"/>
  <c r="AH5569" i="3"/>
  <c r="AQ5568" i="3"/>
  <c r="AP5568" i="3"/>
  <c r="AO5568" i="3"/>
  <c r="AN5568" i="3"/>
  <c r="AM5568" i="3"/>
  <c r="AL5568" i="3"/>
  <c r="AK5568" i="3"/>
  <c r="AJ5568" i="3"/>
  <c r="AI5568" i="3"/>
  <c r="AH5568" i="3"/>
  <c r="AQ5567" i="3"/>
  <c r="AP5567" i="3"/>
  <c r="AO5567" i="3"/>
  <c r="AN5567" i="3"/>
  <c r="AM5567" i="3"/>
  <c r="AL5567" i="3"/>
  <c r="AK5567" i="3"/>
  <c r="AJ5567" i="3"/>
  <c r="AI5567" i="3"/>
  <c r="AH5567" i="3"/>
  <c r="AQ5566" i="3"/>
  <c r="AP5566" i="3"/>
  <c r="AO5566" i="3"/>
  <c r="AN5566" i="3"/>
  <c r="AM5566" i="3"/>
  <c r="AL5566" i="3"/>
  <c r="AK5566" i="3"/>
  <c r="AJ5566" i="3"/>
  <c r="AI5566" i="3"/>
  <c r="AH5566" i="3"/>
  <c r="AQ5565" i="3"/>
  <c r="AP5565" i="3"/>
  <c r="AO5565" i="3"/>
  <c r="AN5565" i="3"/>
  <c r="AM5565" i="3"/>
  <c r="AL5565" i="3"/>
  <c r="AK5565" i="3"/>
  <c r="AJ5565" i="3"/>
  <c r="AI5565" i="3"/>
  <c r="AH5565" i="3"/>
  <c r="AQ5564" i="3"/>
  <c r="AP5564" i="3"/>
  <c r="AO5564" i="3"/>
  <c r="AN5564" i="3"/>
  <c r="AM5564" i="3"/>
  <c r="AL5564" i="3"/>
  <c r="AK5564" i="3"/>
  <c r="AJ5564" i="3"/>
  <c r="AI5564" i="3"/>
  <c r="AH5564" i="3"/>
  <c r="AQ5563" i="3"/>
  <c r="AP5563" i="3"/>
  <c r="AO5563" i="3"/>
  <c r="AN5563" i="3"/>
  <c r="AM5563" i="3"/>
  <c r="AL5563" i="3"/>
  <c r="AK5563" i="3"/>
  <c r="AJ5563" i="3"/>
  <c r="AI5563" i="3"/>
  <c r="AH5563" i="3"/>
  <c r="AQ5562" i="3"/>
  <c r="AP5562" i="3"/>
  <c r="AO5562" i="3"/>
  <c r="AN5562" i="3"/>
  <c r="AM5562" i="3"/>
  <c r="AL5562" i="3"/>
  <c r="AK5562" i="3"/>
  <c r="AJ5562" i="3"/>
  <c r="AI5562" i="3"/>
  <c r="AH5562" i="3"/>
  <c r="AQ5561" i="3"/>
  <c r="AP5561" i="3"/>
  <c r="AO5561" i="3"/>
  <c r="AN5561" i="3"/>
  <c r="AM5561" i="3"/>
  <c r="AL5561" i="3"/>
  <c r="AK5561" i="3"/>
  <c r="AJ5561" i="3"/>
  <c r="AI5561" i="3"/>
  <c r="AH5561" i="3"/>
  <c r="AQ5560" i="3"/>
  <c r="AP5560" i="3"/>
  <c r="AO5560" i="3"/>
  <c r="AN5560" i="3"/>
  <c r="AM5560" i="3"/>
  <c r="AL5560" i="3"/>
  <c r="AK5560" i="3"/>
  <c r="AJ5560" i="3"/>
  <c r="AI5560" i="3"/>
  <c r="AH5560" i="3"/>
  <c r="AQ5559" i="3"/>
  <c r="AP5559" i="3"/>
  <c r="AO5559" i="3"/>
  <c r="AN5559" i="3"/>
  <c r="AM5559" i="3"/>
  <c r="AL5559" i="3"/>
  <c r="AK5559" i="3"/>
  <c r="AJ5559" i="3"/>
  <c r="AI5559" i="3"/>
  <c r="AH5559" i="3"/>
  <c r="AQ5558" i="3"/>
  <c r="AP5558" i="3"/>
  <c r="AO5558" i="3"/>
  <c r="AN5558" i="3"/>
  <c r="AM5558" i="3"/>
  <c r="AL5558" i="3"/>
  <c r="AK5558" i="3"/>
  <c r="AJ5558" i="3"/>
  <c r="AI5558" i="3"/>
  <c r="AH5558" i="3"/>
  <c r="AQ5557" i="3"/>
  <c r="AP5557" i="3"/>
  <c r="AO5557" i="3"/>
  <c r="AN5557" i="3"/>
  <c r="AM5557" i="3"/>
  <c r="AL5557" i="3"/>
  <c r="AK5557" i="3"/>
  <c r="AJ5557" i="3"/>
  <c r="AI5557" i="3"/>
  <c r="AH5557" i="3"/>
  <c r="AQ5556" i="3"/>
  <c r="AP5556" i="3"/>
  <c r="AO5556" i="3"/>
  <c r="AN5556" i="3"/>
  <c r="AM5556" i="3"/>
  <c r="AL5556" i="3"/>
  <c r="AK5556" i="3"/>
  <c r="AJ5556" i="3"/>
  <c r="AI5556" i="3"/>
  <c r="AH5556" i="3"/>
  <c r="AQ5555" i="3"/>
  <c r="AP5555" i="3"/>
  <c r="AO5555" i="3"/>
  <c r="AN5555" i="3"/>
  <c r="AM5555" i="3"/>
  <c r="AL5555" i="3"/>
  <c r="AK5555" i="3"/>
  <c r="AJ5555" i="3"/>
  <c r="AI5555" i="3"/>
  <c r="AH5555" i="3"/>
  <c r="AQ5554" i="3"/>
  <c r="AP5554" i="3"/>
  <c r="AO5554" i="3"/>
  <c r="AN5554" i="3"/>
  <c r="AM5554" i="3"/>
  <c r="AL5554" i="3"/>
  <c r="AK5554" i="3"/>
  <c r="AJ5554" i="3"/>
  <c r="AI5554" i="3"/>
  <c r="AH5554" i="3"/>
  <c r="AQ5553" i="3"/>
  <c r="AP5553" i="3"/>
  <c r="AO5553" i="3"/>
  <c r="AN5553" i="3"/>
  <c r="AM5553" i="3"/>
  <c r="AL5553" i="3"/>
  <c r="AK5553" i="3"/>
  <c r="AJ5553" i="3"/>
  <c r="AI5553" i="3"/>
  <c r="AH5553" i="3"/>
  <c r="AQ5552" i="3"/>
  <c r="AP5552" i="3"/>
  <c r="AO5552" i="3"/>
  <c r="AN5552" i="3"/>
  <c r="AM5552" i="3"/>
  <c r="AL5552" i="3"/>
  <c r="AK5552" i="3"/>
  <c r="AJ5552" i="3"/>
  <c r="AI5552" i="3"/>
  <c r="AH5552" i="3"/>
  <c r="AQ5551" i="3"/>
  <c r="AP5551" i="3"/>
  <c r="AO5551" i="3"/>
  <c r="AN5551" i="3"/>
  <c r="AM5551" i="3"/>
  <c r="AL5551" i="3"/>
  <c r="AK5551" i="3"/>
  <c r="AJ5551" i="3"/>
  <c r="AI5551" i="3"/>
  <c r="AH5551" i="3"/>
  <c r="AQ5550" i="3"/>
  <c r="AP5550" i="3"/>
  <c r="AO5550" i="3"/>
  <c r="AN5550" i="3"/>
  <c r="AM5550" i="3"/>
  <c r="AL5550" i="3"/>
  <c r="AK5550" i="3"/>
  <c r="AJ5550" i="3"/>
  <c r="AI5550" i="3"/>
  <c r="AH5550" i="3"/>
  <c r="AQ5549" i="3"/>
  <c r="AP5549" i="3"/>
  <c r="AO5549" i="3"/>
  <c r="AN5549" i="3"/>
  <c r="AM5549" i="3"/>
  <c r="AL5549" i="3"/>
  <c r="AK5549" i="3"/>
  <c r="AJ5549" i="3"/>
  <c r="AI5549" i="3"/>
  <c r="AH5549" i="3"/>
  <c r="AQ5548" i="3"/>
  <c r="AP5548" i="3"/>
  <c r="AO5548" i="3"/>
  <c r="AN5548" i="3"/>
  <c r="AM5548" i="3"/>
  <c r="AL5548" i="3"/>
  <c r="AK5548" i="3"/>
  <c r="AJ5548" i="3"/>
  <c r="AI5548" i="3"/>
  <c r="AH5548" i="3"/>
  <c r="AQ5547" i="3"/>
  <c r="AP5547" i="3"/>
  <c r="AO5547" i="3"/>
  <c r="AN5547" i="3"/>
  <c r="AM5547" i="3"/>
  <c r="AL5547" i="3"/>
  <c r="AK5547" i="3"/>
  <c r="AJ5547" i="3"/>
  <c r="AI5547" i="3"/>
  <c r="AH5547" i="3"/>
  <c r="AQ5546" i="3"/>
  <c r="AP5546" i="3"/>
  <c r="AO5546" i="3"/>
  <c r="AN5546" i="3"/>
  <c r="AM5546" i="3"/>
  <c r="AL5546" i="3"/>
  <c r="AK5546" i="3"/>
  <c r="AJ5546" i="3"/>
  <c r="AI5546" i="3"/>
  <c r="AH5546" i="3"/>
  <c r="AQ5545" i="3"/>
  <c r="AP5545" i="3"/>
  <c r="AO5545" i="3"/>
  <c r="AN5545" i="3"/>
  <c r="AM5545" i="3"/>
  <c r="AL5545" i="3"/>
  <c r="AK5545" i="3"/>
  <c r="AJ5545" i="3"/>
  <c r="AI5545" i="3"/>
  <c r="AH5545" i="3"/>
  <c r="AQ5544" i="3"/>
  <c r="AP5544" i="3"/>
  <c r="AO5544" i="3"/>
  <c r="AN5544" i="3"/>
  <c r="AM5544" i="3"/>
  <c r="AL5544" i="3"/>
  <c r="AK5544" i="3"/>
  <c r="AJ5544" i="3"/>
  <c r="AI5544" i="3"/>
  <c r="AH5544" i="3"/>
  <c r="AQ5543" i="3"/>
  <c r="AP5543" i="3"/>
  <c r="AO5543" i="3"/>
  <c r="AN5543" i="3"/>
  <c r="AM5543" i="3"/>
  <c r="AL5543" i="3"/>
  <c r="AK5543" i="3"/>
  <c r="AJ5543" i="3"/>
  <c r="AI5543" i="3"/>
  <c r="AH5543" i="3"/>
  <c r="AQ5542" i="3"/>
  <c r="AP5542" i="3"/>
  <c r="AO5542" i="3"/>
  <c r="AN5542" i="3"/>
  <c r="AM5542" i="3"/>
  <c r="AL5542" i="3"/>
  <c r="AK5542" i="3"/>
  <c r="AJ5542" i="3"/>
  <c r="AI5542" i="3"/>
  <c r="AH5542" i="3"/>
  <c r="AQ5541" i="3"/>
  <c r="AP5541" i="3"/>
  <c r="AO5541" i="3"/>
  <c r="AN5541" i="3"/>
  <c r="AM5541" i="3"/>
  <c r="AL5541" i="3"/>
  <c r="AK5541" i="3"/>
  <c r="AJ5541" i="3"/>
  <c r="AI5541" i="3"/>
  <c r="AH5541" i="3"/>
  <c r="AQ5540" i="3"/>
  <c r="AP5540" i="3"/>
  <c r="AO5540" i="3"/>
  <c r="AN5540" i="3"/>
  <c r="AM5540" i="3"/>
  <c r="AL5540" i="3"/>
  <c r="AK5540" i="3"/>
  <c r="AJ5540" i="3"/>
  <c r="AI5540" i="3"/>
  <c r="AH5540" i="3"/>
  <c r="AQ5539" i="3"/>
  <c r="AP5539" i="3"/>
  <c r="AO5539" i="3"/>
  <c r="AN5539" i="3"/>
  <c r="AM5539" i="3"/>
  <c r="AL5539" i="3"/>
  <c r="AK5539" i="3"/>
  <c r="AJ5539" i="3"/>
  <c r="AI5539" i="3"/>
  <c r="AH5539" i="3"/>
  <c r="AQ5538" i="3"/>
  <c r="AP5538" i="3"/>
  <c r="AO5538" i="3"/>
  <c r="AN5538" i="3"/>
  <c r="AM5538" i="3"/>
  <c r="AL5538" i="3"/>
  <c r="AK5538" i="3"/>
  <c r="AJ5538" i="3"/>
  <c r="AI5538" i="3"/>
  <c r="AH5538" i="3"/>
  <c r="AQ5537" i="3"/>
  <c r="AP5537" i="3"/>
  <c r="AO5537" i="3"/>
  <c r="AN5537" i="3"/>
  <c r="AM5537" i="3"/>
  <c r="AL5537" i="3"/>
  <c r="AK5537" i="3"/>
  <c r="AJ5537" i="3"/>
  <c r="AI5537" i="3"/>
  <c r="AH5537" i="3"/>
  <c r="AQ5536" i="3"/>
  <c r="AP5536" i="3"/>
  <c r="AO5536" i="3"/>
  <c r="AN5536" i="3"/>
  <c r="AM5536" i="3"/>
  <c r="AL5536" i="3"/>
  <c r="AK5536" i="3"/>
  <c r="AJ5536" i="3"/>
  <c r="AI5536" i="3"/>
  <c r="AH5536" i="3"/>
  <c r="AQ5535" i="3"/>
  <c r="AP5535" i="3"/>
  <c r="AO5535" i="3"/>
  <c r="AN5535" i="3"/>
  <c r="AM5535" i="3"/>
  <c r="AL5535" i="3"/>
  <c r="AK5535" i="3"/>
  <c r="AJ5535" i="3"/>
  <c r="AI5535" i="3"/>
  <c r="AH5535" i="3"/>
  <c r="AQ5534" i="3"/>
  <c r="AP5534" i="3"/>
  <c r="AO5534" i="3"/>
  <c r="AN5534" i="3"/>
  <c r="AM5534" i="3"/>
  <c r="AL5534" i="3"/>
  <c r="AK5534" i="3"/>
  <c r="AJ5534" i="3"/>
  <c r="AI5534" i="3"/>
  <c r="AH5534" i="3"/>
  <c r="AQ5533" i="3"/>
  <c r="AP5533" i="3"/>
  <c r="AO5533" i="3"/>
  <c r="AN5533" i="3"/>
  <c r="AM5533" i="3"/>
  <c r="AL5533" i="3"/>
  <c r="AK5533" i="3"/>
  <c r="AJ5533" i="3"/>
  <c r="AI5533" i="3"/>
  <c r="AH5533" i="3"/>
  <c r="AQ5532" i="3"/>
  <c r="AP5532" i="3"/>
  <c r="AO5532" i="3"/>
  <c r="AN5532" i="3"/>
  <c r="AM5532" i="3"/>
  <c r="AL5532" i="3"/>
  <c r="AK5532" i="3"/>
  <c r="AJ5532" i="3"/>
  <c r="AI5532" i="3"/>
  <c r="AH5532" i="3"/>
  <c r="AQ5531" i="3"/>
  <c r="AP5531" i="3"/>
  <c r="AO5531" i="3"/>
  <c r="AN5531" i="3"/>
  <c r="AM5531" i="3"/>
  <c r="AL5531" i="3"/>
  <c r="AK5531" i="3"/>
  <c r="AJ5531" i="3"/>
  <c r="AI5531" i="3"/>
  <c r="AH5531" i="3"/>
  <c r="AQ5530" i="3"/>
  <c r="AP5530" i="3"/>
  <c r="AO5530" i="3"/>
  <c r="AN5530" i="3"/>
  <c r="AM5530" i="3"/>
  <c r="AL5530" i="3"/>
  <c r="AK5530" i="3"/>
  <c r="AJ5530" i="3"/>
  <c r="AI5530" i="3"/>
  <c r="AH5530" i="3"/>
  <c r="AQ5529" i="3"/>
  <c r="AP5529" i="3"/>
  <c r="AO5529" i="3"/>
  <c r="AN5529" i="3"/>
  <c r="AM5529" i="3"/>
  <c r="AL5529" i="3"/>
  <c r="AK5529" i="3"/>
  <c r="AJ5529" i="3"/>
  <c r="AI5529" i="3"/>
  <c r="AH5529" i="3"/>
  <c r="AQ5528" i="3"/>
  <c r="AP5528" i="3"/>
  <c r="AO5528" i="3"/>
  <c r="AN5528" i="3"/>
  <c r="AM5528" i="3"/>
  <c r="AL5528" i="3"/>
  <c r="AK5528" i="3"/>
  <c r="AJ5528" i="3"/>
  <c r="AI5528" i="3"/>
  <c r="AH5528" i="3"/>
  <c r="AQ5527" i="3"/>
  <c r="AP5527" i="3"/>
  <c r="AO5527" i="3"/>
  <c r="AN5527" i="3"/>
  <c r="AM5527" i="3"/>
  <c r="AL5527" i="3"/>
  <c r="AK5527" i="3"/>
  <c r="AJ5527" i="3"/>
  <c r="AI5527" i="3"/>
  <c r="AH5527" i="3"/>
  <c r="AQ5526" i="3"/>
  <c r="AP5526" i="3"/>
  <c r="AO5526" i="3"/>
  <c r="AN5526" i="3"/>
  <c r="AM5526" i="3"/>
  <c r="AL5526" i="3"/>
  <c r="AK5526" i="3"/>
  <c r="AJ5526" i="3"/>
  <c r="AI5526" i="3"/>
  <c r="AH5526" i="3"/>
  <c r="AQ5525" i="3"/>
  <c r="AP5525" i="3"/>
  <c r="AO5525" i="3"/>
  <c r="AN5525" i="3"/>
  <c r="AM5525" i="3"/>
  <c r="AL5525" i="3"/>
  <c r="AK5525" i="3"/>
  <c r="AJ5525" i="3"/>
  <c r="AI5525" i="3"/>
  <c r="AH5525" i="3"/>
  <c r="AQ5524" i="3"/>
  <c r="AP5524" i="3"/>
  <c r="AO5524" i="3"/>
  <c r="AN5524" i="3"/>
  <c r="AM5524" i="3"/>
  <c r="AL5524" i="3"/>
  <c r="AK5524" i="3"/>
  <c r="AJ5524" i="3"/>
  <c r="AI5524" i="3"/>
  <c r="AH5524" i="3"/>
  <c r="AQ5523" i="3"/>
  <c r="AP5523" i="3"/>
  <c r="AO5523" i="3"/>
  <c r="AN5523" i="3"/>
  <c r="AM5523" i="3"/>
  <c r="AL5523" i="3"/>
  <c r="AK5523" i="3"/>
  <c r="AJ5523" i="3"/>
  <c r="AI5523" i="3"/>
  <c r="AH5523" i="3"/>
  <c r="AQ5522" i="3"/>
  <c r="AP5522" i="3"/>
  <c r="AO5522" i="3"/>
  <c r="AN5522" i="3"/>
  <c r="AM5522" i="3"/>
  <c r="AL5522" i="3"/>
  <c r="AK5522" i="3"/>
  <c r="AJ5522" i="3"/>
  <c r="AI5522" i="3"/>
  <c r="AH5522" i="3"/>
  <c r="AQ5521" i="3"/>
  <c r="AP5521" i="3"/>
  <c r="AO5521" i="3"/>
  <c r="AN5521" i="3"/>
  <c r="AM5521" i="3"/>
  <c r="AL5521" i="3"/>
  <c r="AK5521" i="3"/>
  <c r="AJ5521" i="3"/>
  <c r="AI5521" i="3"/>
  <c r="AH5521" i="3"/>
  <c r="AQ5520" i="3"/>
  <c r="AP5520" i="3"/>
  <c r="AO5520" i="3"/>
  <c r="AN5520" i="3"/>
  <c r="AM5520" i="3"/>
  <c r="AL5520" i="3"/>
  <c r="AK5520" i="3"/>
  <c r="AJ5520" i="3"/>
  <c r="AI5520" i="3"/>
  <c r="AH5520" i="3"/>
  <c r="AQ5519" i="3"/>
  <c r="AP5519" i="3"/>
  <c r="AO5519" i="3"/>
  <c r="AN5519" i="3"/>
  <c r="AM5519" i="3"/>
  <c r="AL5519" i="3"/>
  <c r="AK5519" i="3"/>
  <c r="AJ5519" i="3"/>
  <c r="AI5519" i="3"/>
  <c r="AH5519" i="3"/>
  <c r="AQ5518" i="3"/>
  <c r="AP5518" i="3"/>
  <c r="AO5518" i="3"/>
  <c r="AN5518" i="3"/>
  <c r="AM5518" i="3"/>
  <c r="AL5518" i="3"/>
  <c r="AK5518" i="3"/>
  <c r="AJ5518" i="3"/>
  <c r="AI5518" i="3"/>
  <c r="AH5518" i="3"/>
  <c r="AQ5517" i="3"/>
  <c r="AP5517" i="3"/>
  <c r="AO5517" i="3"/>
  <c r="AN5517" i="3"/>
  <c r="AM5517" i="3"/>
  <c r="AL5517" i="3"/>
  <c r="AK5517" i="3"/>
  <c r="AJ5517" i="3"/>
  <c r="AI5517" i="3"/>
  <c r="AH5517" i="3"/>
  <c r="AQ5516" i="3"/>
  <c r="AP5516" i="3"/>
  <c r="AO5516" i="3"/>
  <c r="AN5516" i="3"/>
  <c r="AM5516" i="3"/>
  <c r="AL5516" i="3"/>
  <c r="AK5516" i="3"/>
  <c r="AJ5516" i="3"/>
  <c r="AI5516" i="3"/>
  <c r="AH5516" i="3"/>
  <c r="AQ5515" i="3"/>
  <c r="AP5515" i="3"/>
  <c r="AO5515" i="3"/>
  <c r="AN5515" i="3"/>
  <c r="AM5515" i="3"/>
  <c r="AL5515" i="3"/>
  <c r="AK5515" i="3"/>
  <c r="AJ5515" i="3"/>
  <c r="AI5515" i="3"/>
  <c r="AH5515" i="3"/>
  <c r="AQ5514" i="3"/>
  <c r="AP5514" i="3"/>
  <c r="AO5514" i="3"/>
  <c r="AN5514" i="3"/>
  <c r="AM5514" i="3"/>
  <c r="AL5514" i="3"/>
  <c r="AK5514" i="3"/>
  <c r="AJ5514" i="3"/>
  <c r="AI5514" i="3"/>
  <c r="AH5514" i="3"/>
  <c r="AQ5513" i="3"/>
  <c r="AP5513" i="3"/>
  <c r="AO5513" i="3"/>
  <c r="AN5513" i="3"/>
  <c r="AM5513" i="3"/>
  <c r="AL5513" i="3"/>
  <c r="AK5513" i="3"/>
  <c r="AJ5513" i="3"/>
  <c r="AI5513" i="3"/>
  <c r="AH5513" i="3"/>
  <c r="AQ5512" i="3"/>
  <c r="AP5512" i="3"/>
  <c r="AO5512" i="3"/>
  <c r="AN5512" i="3"/>
  <c r="AM5512" i="3"/>
  <c r="AL5512" i="3"/>
  <c r="AK5512" i="3"/>
  <c r="AJ5512" i="3"/>
  <c r="AI5512" i="3"/>
  <c r="AH5512" i="3"/>
  <c r="AQ5511" i="3"/>
  <c r="AP5511" i="3"/>
  <c r="AO5511" i="3"/>
  <c r="AN5511" i="3"/>
  <c r="AM5511" i="3"/>
  <c r="AL5511" i="3"/>
  <c r="AK5511" i="3"/>
  <c r="AJ5511" i="3"/>
  <c r="AI5511" i="3"/>
  <c r="AH5511" i="3"/>
  <c r="AQ5510" i="3"/>
  <c r="AP5510" i="3"/>
  <c r="AO5510" i="3"/>
  <c r="AN5510" i="3"/>
  <c r="AM5510" i="3"/>
  <c r="AL5510" i="3"/>
  <c r="AK5510" i="3"/>
  <c r="AJ5510" i="3"/>
  <c r="AI5510" i="3"/>
  <c r="AH5510" i="3"/>
  <c r="AQ5509" i="3"/>
  <c r="AP5509" i="3"/>
  <c r="AO5509" i="3"/>
  <c r="AN5509" i="3"/>
  <c r="AM5509" i="3"/>
  <c r="AL5509" i="3"/>
  <c r="AK5509" i="3"/>
  <c r="AJ5509" i="3"/>
  <c r="AI5509" i="3"/>
  <c r="AH5509" i="3"/>
  <c r="AQ5508" i="3"/>
  <c r="AP5508" i="3"/>
  <c r="AO5508" i="3"/>
  <c r="AN5508" i="3"/>
  <c r="AM5508" i="3"/>
  <c r="AL5508" i="3"/>
  <c r="AK5508" i="3"/>
  <c r="AJ5508" i="3"/>
  <c r="AI5508" i="3"/>
  <c r="AH5508" i="3"/>
  <c r="AQ5507" i="3"/>
  <c r="AP5507" i="3"/>
  <c r="AO5507" i="3"/>
  <c r="AN5507" i="3"/>
  <c r="AM5507" i="3"/>
  <c r="AL5507" i="3"/>
  <c r="AK5507" i="3"/>
  <c r="AJ5507" i="3"/>
  <c r="AI5507" i="3"/>
  <c r="AH5507" i="3"/>
  <c r="AQ5506" i="3"/>
  <c r="AP5506" i="3"/>
  <c r="AO5506" i="3"/>
  <c r="AN5506" i="3"/>
  <c r="AM5506" i="3"/>
  <c r="AL5506" i="3"/>
  <c r="AK5506" i="3"/>
  <c r="AJ5506" i="3"/>
  <c r="AI5506" i="3"/>
  <c r="AH5506" i="3"/>
  <c r="AQ5505" i="3"/>
  <c r="AP5505" i="3"/>
  <c r="AO5505" i="3"/>
  <c r="AN5505" i="3"/>
  <c r="AM5505" i="3"/>
  <c r="AL5505" i="3"/>
  <c r="AK5505" i="3"/>
  <c r="AJ5505" i="3"/>
  <c r="AI5505" i="3"/>
  <c r="AH5505" i="3"/>
  <c r="AQ5504" i="3"/>
  <c r="AP5504" i="3"/>
  <c r="AO5504" i="3"/>
  <c r="AN5504" i="3"/>
  <c r="AM5504" i="3"/>
  <c r="AL5504" i="3"/>
  <c r="AK5504" i="3"/>
  <c r="AJ5504" i="3"/>
  <c r="AI5504" i="3"/>
  <c r="AH5504" i="3"/>
  <c r="AQ5503" i="3"/>
  <c r="AP5503" i="3"/>
  <c r="AO5503" i="3"/>
  <c r="AN5503" i="3"/>
  <c r="AM5503" i="3"/>
  <c r="AL5503" i="3"/>
  <c r="AK5503" i="3"/>
  <c r="AJ5503" i="3"/>
  <c r="AI5503" i="3"/>
  <c r="AH5503" i="3"/>
  <c r="AQ5502" i="3"/>
  <c r="AP5502" i="3"/>
  <c r="AO5502" i="3"/>
  <c r="AN5502" i="3"/>
  <c r="AM5502" i="3"/>
  <c r="AL5502" i="3"/>
  <c r="AK5502" i="3"/>
  <c r="AJ5502" i="3"/>
  <c r="AI5502" i="3"/>
  <c r="AH5502" i="3"/>
  <c r="AQ5501" i="3"/>
  <c r="AP5501" i="3"/>
  <c r="AO5501" i="3"/>
  <c r="AN5501" i="3"/>
  <c r="AM5501" i="3"/>
  <c r="AL5501" i="3"/>
  <c r="AK5501" i="3"/>
  <c r="AJ5501" i="3"/>
  <c r="AI5501" i="3"/>
  <c r="AH5501" i="3"/>
  <c r="AQ5500" i="3"/>
  <c r="AP5500" i="3"/>
  <c r="AO5500" i="3"/>
  <c r="AN5500" i="3"/>
  <c r="AM5500" i="3"/>
  <c r="AL5500" i="3"/>
  <c r="AK5500" i="3"/>
  <c r="AJ5500" i="3"/>
  <c r="AI5500" i="3"/>
  <c r="AH5500" i="3"/>
  <c r="AQ5499" i="3"/>
  <c r="AP5499" i="3"/>
  <c r="AO5499" i="3"/>
  <c r="AN5499" i="3"/>
  <c r="AM5499" i="3"/>
  <c r="AL5499" i="3"/>
  <c r="AK5499" i="3"/>
  <c r="AJ5499" i="3"/>
  <c r="AI5499" i="3"/>
  <c r="AH5499" i="3"/>
  <c r="AQ5498" i="3"/>
  <c r="AP5498" i="3"/>
  <c r="AO5498" i="3"/>
  <c r="AN5498" i="3"/>
  <c r="AM5498" i="3"/>
  <c r="AL5498" i="3"/>
  <c r="AK5498" i="3"/>
  <c r="AJ5498" i="3"/>
  <c r="AI5498" i="3"/>
  <c r="AH5498" i="3"/>
  <c r="AQ5497" i="3"/>
  <c r="AP5497" i="3"/>
  <c r="AO5497" i="3"/>
  <c r="AN5497" i="3"/>
  <c r="AM5497" i="3"/>
  <c r="AL5497" i="3"/>
  <c r="AK5497" i="3"/>
  <c r="AJ5497" i="3"/>
  <c r="AI5497" i="3"/>
  <c r="AH5497" i="3"/>
  <c r="AQ5496" i="3"/>
  <c r="AP5496" i="3"/>
  <c r="AO5496" i="3"/>
  <c r="AN5496" i="3"/>
  <c r="AM5496" i="3"/>
  <c r="AL5496" i="3"/>
  <c r="AK5496" i="3"/>
  <c r="AJ5496" i="3"/>
  <c r="AI5496" i="3"/>
  <c r="AH5496" i="3"/>
  <c r="AQ5495" i="3"/>
  <c r="AP5495" i="3"/>
  <c r="AO5495" i="3"/>
  <c r="AN5495" i="3"/>
  <c r="AM5495" i="3"/>
  <c r="AL5495" i="3"/>
  <c r="AK5495" i="3"/>
  <c r="AJ5495" i="3"/>
  <c r="AI5495" i="3"/>
  <c r="AH5495" i="3"/>
  <c r="AQ5494" i="3"/>
  <c r="AP5494" i="3"/>
  <c r="AO5494" i="3"/>
  <c r="AN5494" i="3"/>
  <c r="AM5494" i="3"/>
  <c r="AL5494" i="3"/>
  <c r="AK5494" i="3"/>
  <c r="AJ5494" i="3"/>
  <c r="AI5494" i="3"/>
  <c r="AH5494" i="3"/>
  <c r="AQ5493" i="3"/>
  <c r="AP5493" i="3"/>
  <c r="AO5493" i="3"/>
  <c r="AN5493" i="3"/>
  <c r="AM5493" i="3"/>
  <c r="AL5493" i="3"/>
  <c r="AK5493" i="3"/>
  <c r="AJ5493" i="3"/>
  <c r="AI5493" i="3"/>
  <c r="AH5493" i="3"/>
  <c r="AQ5492" i="3"/>
  <c r="AP5492" i="3"/>
  <c r="AO5492" i="3"/>
  <c r="AN5492" i="3"/>
  <c r="AM5492" i="3"/>
  <c r="AL5492" i="3"/>
  <c r="AK5492" i="3"/>
  <c r="AJ5492" i="3"/>
  <c r="AI5492" i="3"/>
  <c r="AH5492" i="3"/>
  <c r="AQ5491" i="3"/>
  <c r="AP5491" i="3"/>
  <c r="AO5491" i="3"/>
  <c r="AN5491" i="3"/>
  <c r="AM5491" i="3"/>
  <c r="AL5491" i="3"/>
  <c r="AK5491" i="3"/>
  <c r="AJ5491" i="3"/>
  <c r="AI5491" i="3"/>
  <c r="AH5491" i="3"/>
  <c r="AQ5490" i="3"/>
  <c r="AP5490" i="3"/>
  <c r="AO5490" i="3"/>
  <c r="AN5490" i="3"/>
  <c r="AM5490" i="3"/>
  <c r="AL5490" i="3"/>
  <c r="AK5490" i="3"/>
  <c r="AJ5490" i="3"/>
  <c r="AI5490" i="3"/>
  <c r="AH5490" i="3"/>
  <c r="AQ5489" i="3"/>
  <c r="AP5489" i="3"/>
  <c r="AO5489" i="3"/>
  <c r="AN5489" i="3"/>
  <c r="AM5489" i="3"/>
  <c r="AL5489" i="3"/>
  <c r="AK5489" i="3"/>
  <c r="AJ5489" i="3"/>
  <c r="AI5489" i="3"/>
  <c r="AH5489" i="3"/>
  <c r="AQ5488" i="3"/>
  <c r="AP5488" i="3"/>
  <c r="AO5488" i="3"/>
  <c r="AN5488" i="3"/>
  <c r="AM5488" i="3"/>
  <c r="AL5488" i="3"/>
  <c r="AK5488" i="3"/>
  <c r="AJ5488" i="3"/>
  <c r="AI5488" i="3"/>
  <c r="AH5488" i="3"/>
  <c r="AQ5487" i="3"/>
  <c r="AP5487" i="3"/>
  <c r="AO5487" i="3"/>
  <c r="AN5487" i="3"/>
  <c r="AM5487" i="3"/>
  <c r="AL5487" i="3"/>
  <c r="AK5487" i="3"/>
  <c r="AJ5487" i="3"/>
  <c r="AI5487" i="3"/>
  <c r="AH5487" i="3"/>
  <c r="AQ5486" i="3"/>
  <c r="AP5486" i="3"/>
  <c r="AO5486" i="3"/>
  <c r="AN5486" i="3"/>
  <c r="AM5486" i="3"/>
  <c r="AL5486" i="3"/>
  <c r="AK5486" i="3"/>
  <c r="AJ5486" i="3"/>
  <c r="AI5486" i="3"/>
  <c r="AH5486" i="3"/>
  <c r="AQ5485" i="3"/>
  <c r="AP5485" i="3"/>
  <c r="AO5485" i="3"/>
  <c r="AN5485" i="3"/>
  <c r="AM5485" i="3"/>
  <c r="AL5485" i="3"/>
  <c r="AK5485" i="3"/>
  <c r="AJ5485" i="3"/>
  <c r="AI5485" i="3"/>
  <c r="AH5485" i="3"/>
  <c r="AQ5484" i="3"/>
  <c r="AP5484" i="3"/>
  <c r="AO5484" i="3"/>
  <c r="AN5484" i="3"/>
  <c r="AM5484" i="3"/>
  <c r="AL5484" i="3"/>
  <c r="AK5484" i="3"/>
  <c r="AJ5484" i="3"/>
  <c r="AI5484" i="3"/>
  <c r="AH5484" i="3"/>
  <c r="AQ5483" i="3"/>
  <c r="AP5483" i="3"/>
  <c r="AO5483" i="3"/>
  <c r="AN5483" i="3"/>
  <c r="AM5483" i="3"/>
  <c r="AL5483" i="3"/>
  <c r="AK5483" i="3"/>
  <c r="AJ5483" i="3"/>
  <c r="AI5483" i="3"/>
  <c r="AH5483" i="3"/>
  <c r="AQ5482" i="3"/>
  <c r="AP5482" i="3"/>
  <c r="AO5482" i="3"/>
  <c r="AN5482" i="3"/>
  <c r="AM5482" i="3"/>
  <c r="AL5482" i="3"/>
  <c r="AK5482" i="3"/>
  <c r="AJ5482" i="3"/>
  <c r="AI5482" i="3"/>
  <c r="AH5482" i="3"/>
  <c r="AQ5481" i="3"/>
  <c r="AP5481" i="3"/>
  <c r="AO5481" i="3"/>
  <c r="AN5481" i="3"/>
  <c r="AM5481" i="3"/>
  <c r="AL5481" i="3"/>
  <c r="AK5481" i="3"/>
  <c r="AJ5481" i="3"/>
  <c r="AI5481" i="3"/>
  <c r="AH5481" i="3"/>
  <c r="AQ5480" i="3"/>
  <c r="AP5480" i="3"/>
  <c r="AO5480" i="3"/>
  <c r="AN5480" i="3"/>
  <c r="AM5480" i="3"/>
  <c r="AL5480" i="3"/>
  <c r="AK5480" i="3"/>
  <c r="AJ5480" i="3"/>
  <c r="AI5480" i="3"/>
  <c r="AH5480" i="3"/>
  <c r="AQ5479" i="3"/>
  <c r="AP5479" i="3"/>
  <c r="AO5479" i="3"/>
  <c r="AN5479" i="3"/>
  <c r="AM5479" i="3"/>
  <c r="AL5479" i="3"/>
  <c r="AK5479" i="3"/>
  <c r="AJ5479" i="3"/>
  <c r="AI5479" i="3"/>
  <c r="AH5479" i="3"/>
  <c r="AQ5478" i="3"/>
  <c r="AP5478" i="3"/>
  <c r="AO5478" i="3"/>
  <c r="AN5478" i="3"/>
  <c r="AM5478" i="3"/>
  <c r="AL5478" i="3"/>
  <c r="AK5478" i="3"/>
  <c r="AJ5478" i="3"/>
  <c r="AI5478" i="3"/>
  <c r="AH5478" i="3"/>
  <c r="AQ5477" i="3"/>
  <c r="AP5477" i="3"/>
  <c r="AO5477" i="3"/>
  <c r="AN5477" i="3"/>
  <c r="AM5477" i="3"/>
  <c r="AL5477" i="3"/>
  <c r="AK5477" i="3"/>
  <c r="AJ5477" i="3"/>
  <c r="AI5477" i="3"/>
  <c r="AH5477" i="3"/>
  <c r="AQ5476" i="3"/>
  <c r="AP5476" i="3"/>
  <c r="AO5476" i="3"/>
  <c r="AN5476" i="3"/>
  <c r="AM5476" i="3"/>
  <c r="AL5476" i="3"/>
  <c r="AK5476" i="3"/>
  <c r="AJ5476" i="3"/>
  <c r="AI5476" i="3"/>
  <c r="AH5476" i="3"/>
  <c r="AQ5475" i="3"/>
  <c r="AP5475" i="3"/>
  <c r="AO5475" i="3"/>
  <c r="AN5475" i="3"/>
  <c r="AM5475" i="3"/>
  <c r="AL5475" i="3"/>
  <c r="AK5475" i="3"/>
  <c r="AJ5475" i="3"/>
  <c r="AI5475" i="3"/>
  <c r="AH5475" i="3"/>
  <c r="AQ5474" i="3"/>
  <c r="AP5474" i="3"/>
  <c r="AO5474" i="3"/>
  <c r="AN5474" i="3"/>
  <c r="AM5474" i="3"/>
  <c r="AL5474" i="3"/>
  <c r="AK5474" i="3"/>
  <c r="AJ5474" i="3"/>
  <c r="AI5474" i="3"/>
  <c r="AH5474" i="3"/>
  <c r="AQ5473" i="3"/>
  <c r="AP5473" i="3"/>
  <c r="AO5473" i="3"/>
  <c r="AN5473" i="3"/>
  <c r="AM5473" i="3"/>
  <c r="AL5473" i="3"/>
  <c r="AK5473" i="3"/>
  <c r="AJ5473" i="3"/>
  <c r="AI5473" i="3"/>
  <c r="AH5473" i="3"/>
  <c r="AQ5472" i="3"/>
  <c r="AP5472" i="3"/>
  <c r="AO5472" i="3"/>
  <c r="AN5472" i="3"/>
  <c r="AM5472" i="3"/>
  <c r="AL5472" i="3"/>
  <c r="AK5472" i="3"/>
  <c r="AJ5472" i="3"/>
  <c r="AI5472" i="3"/>
  <c r="AH5472" i="3"/>
  <c r="AQ5471" i="3"/>
  <c r="AP5471" i="3"/>
  <c r="AO5471" i="3"/>
  <c r="AN5471" i="3"/>
  <c r="AM5471" i="3"/>
  <c r="AL5471" i="3"/>
  <c r="AK5471" i="3"/>
  <c r="AJ5471" i="3"/>
  <c r="AI5471" i="3"/>
  <c r="AH5471" i="3"/>
  <c r="AQ5470" i="3"/>
  <c r="AP5470" i="3"/>
  <c r="AO5470" i="3"/>
  <c r="AN5470" i="3"/>
  <c r="AM5470" i="3"/>
  <c r="AL5470" i="3"/>
  <c r="AK5470" i="3"/>
  <c r="AJ5470" i="3"/>
  <c r="AI5470" i="3"/>
  <c r="AH5470" i="3"/>
  <c r="AQ5469" i="3"/>
  <c r="AP5469" i="3"/>
  <c r="AO5469" i="3"/>
  <c r="AN5469" i="3"/>
  <c r="AM5469" i="3"/>
  <c r="AL5469" i="3"/>
  <c r="AK5469" i="3"/>
  <c r="AJ5469" i="3"/>
  <c r="AI5469" i="3"/>
  <c r="AH5469" i="3"/>
  <c r="AQ5468" i="3"/>
  <c r="AP5468" i="3"/>
  <c r="AO5468" i="3"/>
  <c r="AN5468" i="3"/>
  <c r="AM5468" i="3"/>
  <c r="AL5468" i="3"/>
  <c r="AK5468" i="3"/>
  <c r="AJ5468" i="3"/>
  <c r="AI5468" i="3"/>
  <c r="AH5468" i="3"/>
  <c r="AQ5467" i="3"/>
  <c r="AP5467" i="3"/>
  <c r="AO5467" i="3"/>
  <c r="AN5467" i="3"/>
  <c r="AM5467" i="3"/>
  <c r="AL5467" i="3"/>
  <c r="AK5467" i="3"/>
  <c r="AJ5467" i="3"/>
  <c r="AI5467" i="3"/>
  <c r="AH5467" i="3"/>
  <c r="AQ5466" i="3"/>
  <c r="AP5466" i="3"/>
  <c r="AO5466" i="3"/>
  <c r="AN5466" i="3"/>
  <c r="AM5466" i="3"/>
  <c r="AL5466" i="3"/>
  <c r="AK5466" i="3"/>
  <c r="AJ5466" i="3"/>
  <c r="AI5466" i="3"/>
  <c r="AH5466" i="3"/>
  <c r="AQ5465" i="3"/>
  <c r="AP5465" i="3"/>
  <c r="AO5465" i="3"/>
  <c r="AN5465" i="3"/>
  <c r="AM5465" i="3"/>
  <c r="AL5465" i="3"/>
  <c r="AK5465" i="3"/>
  <c r="AJ5465" i="3"/>
  <c r="AI5465" i="3"/>
  <c r="AH5465" i="3"/>
  <c r="AQ5464" i="3"/>
  <c r="AP5464" i="3"/>
  <c r="AO5464" i="3"/>
  <c r="AN5464" i="3"/>
  <c r="AM5464" i="3"/>
  <c r="AL5464" i="3"/>
  <c r="AK5464" i="3"/>
  <c r="AJ5464" i="3"/>
  <c r="AI5464" i="3"/>
  <c r="AH5464" i="3"/>
  <c r="AQ5463" i="3"/>
  <c r="AP5463" i="3"/>
  <c r="AO5463" i="3"/>
  <c r="AN5463" i="3"/>
  <c r="AM5463" i="3"/>
  <c r="AL5463" i="3"/>
  <c r="AK5463" i="3"/>
  <c r="AJ5463" i="3"/>
  <c r="AI5463" i="3"/>
  <c r="AH5463" i="3"/>
  <c r="AQ5462" i="3"/>
  <c r="AP5462" i="3"/>
  <c r="AO5462" i="3"/>
  <c r="AN5462" i="3"/>
  <c r="AM5462" i="3"/>
  <c r="AL5462" i="3"/>
  <c r="AK5462" i="3"/>
  <c r="AJ5462" i="3"/>
  <c r="AI5462" i="3"/>
  <c r="AH5462" i="3"/>
  <c r="AQ5461" i="3"/>
  <c r="AP5461" i="3"/>
  <c r="AO5461" i="3"/>
  <c r="AN5461" i="3"/>
  <c r="AM5461" i="3"/>
  <c r="AL5461" i="3"/>
  <c r="AK5461" i="3"/>
  <c r="AJ5461" i="3"/>
  <c r="AI5461" i="3"/>
  <c r="AH5461" i="3"/>
  <c r="AQ5460" i="3"/>
  <c r="AP5460" i="3"/>
  <c r="AO5460" i="3"/>
  <c r="AN5460" i="3"/>
  <c r="AM5460" i="3"/>
  <c r="AL5460" i="3"/>
  <c r="AK5460" i="3"/>
  <c r="AJ5460" i="3"/>
  <c r="AI5460" i="3"/>
  <c r="AH5460" i="3"/>
  <c r="AQ5459" i="3"/>
  <c r="AP5459" i="3"/>
  <c r="AO5459" i="3"/>
  <c r="AN5459" i="3"/>
  <c r="AM5459" i="3"/>
  <c r="AL5459" i="3"/>
  <c r="AK5459" i="3"/>
  <c r="AJ5459" i="3"/>
  <c r="AI5459" i="3"/>
  <c r="AH5459" i="3"/>
  <c r="AQ5458" i="3"/>
  <c r="AP5458" i="3"/>
  <c r="AO5458" i="3"/>
  <c r="AN5458" i="3"/>
  <c r="AM5458" i="3"/>
  <c r="AL5458" i="3"/>
  <c r="AK5458" i="3"/>
  <c r="AJ5458" i="3"/>
  <c r="AI5458" i="3"/>
  <c r="AH5458" i="3"/>
  <c r="AQ5457" i="3"/>
  <c r="AP5457" i="3"/>
  <c r="AO5457" i="3"/>
  <c r="AN5457" i="3"/>
  <c r="AM5457" i="3"/>
  <c r="AL5457" i="3"/>
  <c r="AK5457" i="3"/>
  <c r="AJ5457" i="3"/>
  <c r="AI5457" i="3"/>
  <c r="AH5457" i="3"/>
  <c r="AQ5456" i="3"/>
  <c r="AP5456" i="3"/>
  <c r="AO5456" i="3"/>
  <c r="AN5456" i="3"/>
  <c r="AM5456" i="3"/>
  <c r="AL5456" i="3"/>
  <c r="AK5456" i="3"/>
  <c r="AJ5456" i="3"/>
  <c r="AI5456" i="3"/>
  <c r="AH5456" i="3"/>
  <c r="AQ5455" i="3"/>
  <c r="AP5455" i="3"/>
  <c r="AO5455" i="3"/>
  <c r="AN5455" i="3"/>
  <c r="AM5455" i="3"/>
  <c r="AL5455" i="3"/>
  <c r="AK5455" i="3"/>
  <c r="AJ5455" i="3"/>
  <c r="AI5455" i="3"/>
  <c r="AH5455" i="3"/>
  <c r="AQ5454" i="3"/>
  <c r="AP5454" i="3"/>
  <c r="AO5454" i="3"/>
  <c r="AN5454" i="3"/>
  <c r="AM5454" i="3"/>
  <c r="AL5454" i="3"/>
  <c r="AK5454" i="3"/>
  <c r="AJ5454" i="3"/>
  <c r="AI5454" i="3"/>
  <c r="AH5454" i="3"/>
  <c r="AQ5453" i="3"/>
  <c r="AP5453" i="3"/>
  <c r="AO5453" i="3"/>
  <c r="AN5453" i="3"/>
  <c r="AM5453" i="3"/>
  <c r="AL5453" i="3"/>
  <c r="AK5453" i="3"/>
  <c r="AJ5453" i="3"/>
  <c r="AI5453" i="3"/>
  <c r="AH5453" i="3"/>
  <c r="AQ5452" i="3"/>
  <c r="AP5452" i="3"/>
  <c r="AO5452" i="3"/>
  <c r="AN5452" i="3"/>
  <c r="AM5452" i="3"/>
  <c r="AL5452" i="3"/>
  <c r="AK5452" i="3"/>
  <c r="AJ5452" i="3"/>
  <c r="AI5452" i="3"/>
  <c r="AH5452" i="3"/>
  <c r="AQ5451" i="3"/>
  <c r="AP5451" i="3"/>
  <c r="AO5451" i="3"/>
  <c r="AN5451" i="3"/>
  <c r="AM5451" i="3"/>
  <c r="AL5451" i="3"/>
  <c r="AK5451" i="3"/>
  <c r="AJ5451" i="3"/>
  <c r="AI5451" i="3"/>
  <c r="AH5451" i="3"/>
  <c r="AQ5450" i="3"/>
  <c r="AP5450" i="3"/>
  <c r="AO5450" i="3"/>
  <c r="AN5450" i="3"/>
  <c r="AM5450" i="3"/>
  <c r="AL5450" i="3"/>
  <c r="AK5450" i="3"/>
  <c r="AJ5450" i="3"/>
  <c r="AI5450" i="3"/>
  <c r="AH5450" i="3"/>
  <c r="AQ5449" i="3"/>
  <c r="AP5449" i="3"/>
  <c r="AO5449" i="3"/>
  <c r="AN5449" i="3"/>
  <c r="AM5449" i="3"/>
  <c r="AL5449" i="3"/>
  <c r="AK5449" i="3"/>
  <c r="AJ5449" i="3"/>
  <c r="AI5449" i="3"/>
  <c r="AH5449" i="3"/>
  <c r="AQ5448" i="3"/>
  <c r="AP5448" i="3"/>
  <c r="AO5448" i="3"/>
  <c r="AN5448" i="3"/>
  <c r="AM5448" i="3"/>
  <c r="AL5448" i="3"/>
  <c r="AK5448" i="3"/>
  <c r="AJ5448" i="3"/>
  <c r="AI5448" i="3"/>
  <c r="AH5448" i="3"/>
  <c r="AQ5447" i="3"/>
  <c r="AP5447" i="3"/>
  <c r="AO5447" i="3"/>
  <c r="AN5447" i="3"/>
  <c r="AM5447" i="3"/>
  <c r="AL5447" i="3"/>
  <c r="AK5447" i="3"/>
  <c r="AJ5447" i="3"/>
  <c r="AI5447" i="3"/>
  <c r="AH5447" i="3"/>
  <c r="AQ5446" i="3"/>
  <c r="AP5446" i="3"/>
  <c r="AO5446" i="3"/>
  <c r="AN5446" i="3"/>
  <c r="AM5446" i="3"/>
  <c r="AL5446" i="3"/>
  <c r="AK5446" i="3"/>
  <c r="AJ5446" i="3"/>
  <c r="AI5446" i="3"/>
  <c r="AH5446" i="3"/>
  <c r="AQ5445" i="3"/>
  <c r="AP5445" i="3"/>
  <c r="AO5445" i="3"/>
  <c r="AN5445" i="3"/>
  <c r="AM5445" i="3"/>
  <c r="AL5445" i="3"/>
  <c r="AK5445" i="3"/>
  <c r="AJ5445" i="3"/>
  <c r="AI5445" i="3"/>
  <c r="AH5445" i="3"/>
  <c r="AQ5444" i="3"/>
  <c r="AP5444" i="3"/>
  <c r="AO5444" i="3"/>
  <c r="AN5444" i="3"/>
  <c r="AM5444" i="3"/>
  <c r="AL5444" i="3"/>
  <c r="AK5444" i="3"/>
  <c r="AJ5444" i="3"/>
  <c r="AI5444" i="3"/>
  <c r="AH5444" i="3"/>
  <c r="AQ5443" i="3"/>
  <c r="AP5443" i="3"/>
  <c r="AO5443" i="3"/>
  <c r="AN5443" i="3"/>
  <c r="AM5443" i="3"/>
  <c r="AL5443" i="3"/>
  <c r="AK5443" i="3"/>
  <c r="AJ5443" i="3"/>
  <c r="AI5443" i="3"/>
  <c r="AH5443" i="3"/>
  <c r="AQ5442" i="3"/>
  <c r="AP5442" i="3"/>
  <c r="AO5442" i="3"/>
  <c r="AN5442" i="3"/>
  <c r="AM5442" i="3"/>
  <c r="AL5442" i="3"/>
  <c r="AK5442" i="3"/>
  <c r="AJ5442" i="3"/>
  <c r="AI5442" i="3"/>
  <c r="AH5442" i="3"/>
  <c r="AQ5441" i="3"/>
  <c r="AP5441" i="3"/>
  <c r="AO5441" i="3"/>
  <c r="AN5441" i="3"/>
  <c r="AM5441" i="3"/>
  <c r="AL5441" i="3"/>
  <c r="AK5441" i="3"/>
  <c r="AJ5441" i="3"/>
  <c r="AI5441" i="3"/>
  <c r="AH5441" i="3"/>
  <c r="AQ5440" i="3"/>
  <c r="AP5440" i="3"/>
  <c r="AO5440" i="3"/>
  <c r="AN5440" i="3"/>
  <c r="AM5440" i="3"/>
  <c r="AL5440" i="3"/>
  <c r="AK5440" i="3"/>
  <c r="AJ5440" i="3"/>
  <c r="AI5440" i="3"/>
  <c r="AH5440" i="3"/>
  <c r="AQ5439" i="3"/>
  <c r="AP5439" i="3"/>
  <c r="AO5439" i="3"/>
  <c r="AN5439" i="3"/>
  <c r="AM5439" i="3"/>
  <c r="AL5439" i="3"/>
  <c r="AK5439" i="3"/>
  <c r="AJ5439" i="3"/>
  <c r="AI5439" i="3"/>
  <c r="AH5439" i="3"/>
  <c r="AQ5438" i="3"/>
  <c r="AP5438" i="3"/>
  <c r="AO5438" i="3"/>
  <c r="AN5438" i="3"/>
  <c r="AM5438" i="3"/>
  <c r="AL5438" i="3"/>
  <c r="AK5438" i="3"/>
  <c r="AJ5438" i="3"/>
  <c r="AI5438" i="3"/>
  <c r="AH5438" i="3"/>
  <c r="AQ5437" i="3"/>
  <c r="AP5437" i="3"/>
  <c r="AO5437" i="3"/>
  <c r="AN5437" i="3"/>
  <c r="AM5437" i="3"/>
  <c r="AL5437" i="3"/>
  <c r="AK5437" i="3"/>
  <c r="AJ5437" i="3"/>
  <c r="AI5437" i="3"/>
  <c r="AH5437" i="3"/>
  <c r="AQ5436" i="3"/>
  <c r="AP5436" i="3"/>
  <c r="AO5436" i="3"/>
  <c r="AN5436" i="3"/>
  <c r="AM5436" i="3"/>
  <c r="AL5436" i="3"/>
  <c r="AK5436" i="3"/>
  <c r="AJ5436" i="3"/>
  <c r="AI5436" i="3"/>
  <c r="AH5436" i="3"/>
  <c r="AQ5435" i="3"/>
  <c r="AP5435" i="3"/>
  <c r="AO5435" i="3"/>
  <c r="AN5435" i="3"/>
  <c r="AM5435" i="3"/>
  <c r="AL5435" i="3"/>
  <c r="AK5435" i="3"/>
  <c r="AJ5435" i="3"/>
  <c r="AI5435" i="3"/>
  <c r="AH5435" i="3"/>
  <c r="AQ5434" i="3"/>
  <c r="AP5434" i="3"/>
  <c r="AO5434" i="3"/>
  <c r="AN5434" i="3"/>
  <c r="AM5434" i="3"/>
  <c r="AL5434" i="3"/>
  <c r="AK5434" i="3"/>
  <c r="AJ5434" i="3"/>
  <c r="AI5434" i="3"/>
  <c r="AH5434" i="3"/>
  <c r="AQ5433" i="3"/>
  <c r="AP5433" i="3"/>
  <c r="AO5433" i="3"/>
  <c r="AN5433" i="3"/>
  <c r="AM5433" i="3"/>
  <c r="AL5433" i="3"/>
  <c r="AK5433" i="3"/>
  <c r="AJ5433" i="3"/>
  <c r="AI5433" i="3"/>
  <c r="AH5433" i="3"/>
  <c r="AQ5432" i="3"/>
  <c r="AP5432" i="3"/>
  <c r="AO5432" i="3"/>
  <c r="AN5432" i="3"/>
  <c r="AM5432" i="3"/>
  <c r="AL5432" i="3"/>
  <c r="AK5432" i="3"/>
  <c r="AJ5432" i="3"/>
  <c r="AI5432" i="3"/>
  <c r="AH5432" i="3"/>
  <c r="AQ5431" i="3"/>
  <c r="AP5431" i="3"/>
  <c r="AO5431" i="3"/>
  <c r="AN5431" i="3"/>
  <c r="AM5431" i="3"/>
  <c r="AL5431" i="3"/>
  <c r="AK5431" i="3"/>
  <c r="AJ5431" i="3"/>
  <c r="AI5431" i="3"/>
  <c r="AH5431" i="3"/>
  <c r="AQ5430" i="3"/>
  <c r="AP5430" i="3"/>
  <c r="AO5430" i="3"/>
  <c r="AN5430" i="3"/>
  <c r="AM5430" i="3"/>
  <c r="AL5430" i="3"/>
  <c r="AK5430" i="3"/>
  <c r="AJ5430" i="3"/>
  <c r="AI5430" i="3"/>
  <c r="AH5430" i="3"/>
  <c r="AQ5429" i="3"/>
  <c r="AP5429" i="3"/>
  <c r="AO5429" i="3"/>
  <c r="AN5429" i="3"/>
  <c r="AM5429" i="3"/>
  <c r="AL5429" i="3"/>
  <c r="AK5429" i="3"/>
  <c r="AJ5429" i="3"/>
  <c r="AI5429" i="3"/>
  <c r="AH5429" i="3"/>
  <c r="AQ5428" i="3"/>
  <c r="AP5428" i="3"/>
  <c r="AO5428" i="3"/>
  <c r="AN5428" i="3"/>
  <c r="AM5428" i="3"/>
  <c r="AL5428" i="3"/>
  <c r="AK5428" i="3"/>
  <c r="AJ5428" i="3"/>
  <c r="AI5428" i="3"/>
  <c r="AH5428" i="3"/>
  <c r="AQ5427" i="3"/>
  <c r="AP5427" i="3"/>
  <c r="AO5427" i="3"/>
  <c r="AN5427" i="3"/>
  <c r="AM5427" i="3"/>
  <c r="AL5427" i="3"/>
  <c r="AK5427" i="3"/>
  <c r="AJ5427" i="3"/>
  <c r="AI5427" i="3"/>
  <c r="AH5427" i="3"/>
  <c r="AQ5426" i="3"/>
  <c r="AP5426" i="3"/>
  <c r="AO5426" i="3"/>
  <c r="AN5426" i="3"/>
  <c r="AM5426" i="3"/>
  <c r="AL5426" i="3"/>
  <c r="AK5426" i="3"/>
  <c r="AJ5426" i="3"/>
  <c r="AI5426" i="3"/>
  <c r="AH5426" i="3"/>
  <c r="AQ5425" i="3"/>
  <c r="AP5425" i="3"/>
  <c r="AO5425" i="3"/>
  <c r="AN5425" i="3"/>
  <c r="AM5425" i="3"/>
  <c r="AL5425" i="3"/>
  <c r="AK5425" i="3"/>
  <c r="AJ5425" i="3"/>
  <c r="AI5425" i="3"/>
  <c r="AH5425" i="3"/>
  <c r="AQ5424" i="3"/>
  <c r="AP5424" i="3"/>
  <c r="AO5424" i="3"/>
  <c r="AN5424" i="3"/>
  <c r="AM5424" i="3"/>
  <c r="AL5424" i="3"/>
  <c r="AK5424" i="3"/>
  <c r="AJ5424" i="3"/>
  <c r="AI5424" i="3"/>
  <c r="AH5424" i="3"/>
  <c r="AQ5423" i="3"/>
  <c r="AP5423" i="3"/>
  <c r="AO5423" i="3"/>
  <c r="AN5423" i="3"/>
  <c r="AM5423" i="3"/>
  <c r="AL5423" i="3"/>
  <c r="AK5423" i="3"/>
  <c r="AJ5423" i="3"/>
  <c r="AI5423" i="3"/>
  <c r="AH5423" i="3"/>
  <c r="AQ5422" i="3"/>
  <c r="AP5422" i="3"/>
  <c r="AO5422" i="3"/>
  <c r="AN5422" i="3"/>
  <c r="AM5422" i="3"/>
  <c r="AL5422" i="3"/>
  <c r="AK5422" i="3"/>
  <c r="AJ5422" i="3"/>
  <c r="AI5422" i="3"/>
  <c r="AH5422" i="3"/>
  <c r="AQ5421" i="3"/>
  <c r="AP5421" i="3"/>
  <c r="AO5421" i="3"/>
  <c r="AN5421" i="3"/>
  <c r="AM5421" i="3"/>
  <c r="AL5421" i="3"/>
  <c r="AK5421" i="3"/>
  <c r="AJ5421" i="3"/>
  <c r="AI5421" i="3"/>
  <c r="AH5421" i="3"/>
  <c r="AQ5420" i="3"/>
  <c r="AP5420" i="3"/>
  <c r="AO5420" i="3"/>
  <c r="AN5420" i="3"/>
  <c r="AM5420" i="3"/>
  <c r="AL5420" i="3"/>
  <c r="AK5420" i="3"/>
  <c r="AJ5420" i="3"/>
  <c r="AI5420" i="3"/>
  <c r="AH5420" i="3"/>
  <c r="AQ5419" i="3"/>
  <c r="AP5419" i="3"/>
  <c r="AO5419" i="3"/>
  <c r="AN5419" i="3"/>
  <c r="AM5419" i="3"/>
  <c r="AL5419" i="3"/>
  <c r="AK5419" i="3"/>
  <c r="AJ5419" i="3"/>
  <c r="AI5419" i="3"/>
  <c r="AH5419" i="3"/>
  <c r="AQ5418" i="3"/>
  <c r="AP5418" i="3"/>
  <c r="AO5418" i="3"/>
  <c r="AN5418" i="3"/>
  <c r="AM5418" i="3"/>
  <c r="AL5418" i="3"/>
  <c r="AK5418" i="3"/>
  <c r="AJ5418" i="3"/>
  <c r="AI5418" i="3"/>
  <c r="AH5418" i="3"/>
  <c r="AQ5417" i="3"/>
  <c r="AP5417" i="3"/>
  <c r="AO5417" i="3"/>
  <c r="AN5417" i="3"/>
  <c r="AM5417" i="3"/>
  <c r="AL5417" i="3"/>
  <c r="AK5417" i="3"/>
  <c r="AJ5417" i="3"/>
  <c r="AI5417" i="3"/>
  <c r="AH5417" i="3"/>
  <c r="AQ5416" i="3"/>
  <c r="AP5416" i="3"/>
  <c r="AO5416" i="3"/>
  <c r="AN5416" i="3"/>
  <c r="AM5416" i="3"/>
  <c r="AL5416" i="3"/>
  <c r="AK5416" i="3"/>
  <c r="AJ5416" i="3"/>
  <c r="AI5416" i="3"/>
  <c r="AH5416" i="3"/>
  <c r="AQ5415" i="3"/>
  <c r="AP5415" i="3"/>
  <c r="AO5415" i="3"/>
  <c r="AN5415" i="3"/>
  <c r="AM5415" i="3"/>
  <c r="AL5415" i="3"/>
  <c r="AK5415" i="3"/>
  <c r="AJ5415" i="3"/>
  <c r="AI5415" i="3"/>
  <c r="AH5415" i="3"/>
  <c r="AQ5414" i="3"/>
  <c r="AP5414" i="3"/>
  <c r="AO5414" i="3"/>
  <c r="AN5414" i="3"/>
  <c r="AM5414" i="3"/>
  <c r="AL5414" i="3"/>
  <c r="AK5414" i="3"/>
  <c r="AJ5414" i="3"/>
  <c r="AI5414" i="3"/>
  <c r="AH5414" i="3"/>
  <c r="AQ5413" i="3"/>
  <c r="AP5413" i="3"/>
  <c r="AO5413" i="3"/>
  <c r="AN5413" i="3"/>
  <c r="AM5413" i="3"/>
  <c r="AL5413" i="3"/>
  <c r="AK5413" i="3"/>
  <c r="AJ5413" i="3"/>
  <c r="AI5413" i="3"/>
  <c r="AH5413" i="3"/>
  <c r="AQ5412" i="3"/>
  <c r="AP5412" i="3"/>
  <c r="AO5412" i="3"/>
  <c r="AN5412" i="3"/>
  <c r="AM5412" i="3"/>
  <c r="AL5412" i="3"/>
  <c r="AK5412" i="3"/>
  <c r="AJ5412" i="3"/>
  <c r="AI5412" i="3"/>
  <c r="AH5412" i="3"/>
  <c r="AQ5411" i="3"/>
  <c r="AP5411" i="3"/>
  <c r="AO5411" i="3"/>
  <c r="AN5411" i="3"/>
  <c r="AM5411" i="3"/>
  <c r="AL5411" i="3"/>
  <c r="AK5411" i="3"/>
  <c r="AJ5411" i="3"/>
  <c r="AI5411" i="3"/>
  <c r="AH5411" i="3"/>
  <c r="AQ5410" i="3"/>
  <c r="AP5410" i="3"/>
  <c r="AO5410" i="3"/>
  <c r="AN5410" i="3"/>
  <c r="AM5410" i="3"/>
  <c r="AL5410" i="3"/>
  <c r="AK5410" i="3"/>
  <c r="AJ5410" i="3"/>
  <c r="AI5410" i="3"/>
  <c r="AH5410" i="3"/>
  <c r="AQ5409" i="3"/>
  <c r="AP5409" i="3"/>
  <c r="AO5409" i="3"/>
  <c r="AN5409" i="3"/>
  <c r="AM5409" i="3"/>
  <c r="AL5409" i="3"/>
  <c r="AK5409" i="3"/>
  <c r="AJ5409" i="3"/>
  <c r="AI5409" i="3"/>
  <c r="AH5409" i="3"/>
  <c r="AQ5408" i="3"/>
  <c r="AP5408" i="3"/>
  <c r="AO5408" i="3"/>
  <c r="AN5408" i="3"/>
  <c r="AM5408" i="3"/>
  <c r="AL5408" i="3"/>
  <c r="AK5408" i="3"/>
  <c r="AJ5408" i="3"/>
  <c r="AI5408" i="3"/>
  <c r="AH5408" i="3"/>
  <c r="AQ5407" i="3"/>
  <c r="AP5407" i="3"/>
  <c r="AO5407" i="3"/>
  <c r="AN5407" i="3"/>
  <c r="AM5407" i="3"/>
  <c r="AL5407" i="3"/>
  <c r="AK5407" i="3"/>
  <c r="AJ5407" i="3"/>
  <c r="AI5407" i="3"/>
  <c r="AH5407" i="3"/>
  <c r="AQ5406" i="3"/>
  <c r="AP5406" i="3"/>
  <c r="AO5406" i="3"/>
  <c r="AN5406" i="3"/>
  <c r="AM5406" i="3"/>
  <c r="AL5406" i="3"/>
  <c r="AK5406" i="3"/>
  <c r="AJ5406" i="3"/>
  <c r="AI5406" i="3"/>
  <c r="AH5406" i="3"/>
  <c r="AQ5405" i="3"/>
  <c r="AP5405" i="3"/>
  <c r="AO5405" i="3"/>
  <c r="AN5405" i="3"/>
  <c r="AM5405" i="3"/>
  <c r="AL5405" i="3"/>
  <c r="AK5405" i="3"/>
  <c r="AJ5405" i="3"/>
  <c r="AI5405" i="3"/>
  <c r="AH5405" i="3"/>
  <c r="AQ5404" i="3"/>
  <c r="AP5404" i="3"/>
  <c r="AO5404" i="3"/>
  <c r="AN5404" i="3"/>
  <c r="AM5404" i="3"/>
  <c r="AL5404" i="3"/>
  <c r="AK5404" i="3"/>
  <c r="AJ5404" i="3"/>
  <c r="AI5404" i="3"/>
  <c r="AH5404" i="3"/>
  <c r="AQ5403" i="3"/>
  <c r="AP5403" i="3"/>
  <c r="AO5403" i="3"/>
  <c r="AN5403" i="3"/>
  <c r="AM5403" i="3"/>
  <c r="AL5403" i="3"/>
  <c r="AK5403" i="3"/>
  <c r="AJ5403" i="3"/>
  <c r="AI5403" i="3"/>
  <c r="AH5403" i="3"/>
  <c r="AQ5402" i="3"/>
  <c r="AP5402" i="3"/>
  <c r="AO5402" i="3"/>
  <c r="AN5402" i="3"/>
  <c r="AM5402" i="3"/>
  <c r="AL5402" i="3"/>
  <c r="AK5402" i="3"/>
  <c r="AJ5402" i="3"/>
  <c r="AI5402" i="3"/>
  <c r="AH5402" i="3"/>
  <c r="AQ5401" i="3"/>
  <c r="AP5401" i="3"/>
  <c r="AO5401" i="3"/>
  <c r="AN5401" i="3"/>
  <c r="AM5401" i="3"/>
  <c r="AL5401" i="3"/>
  <c r="AK5401" i="3"/>
  <c r="AJ5401" i="3"/>
  <c r="AI5401" i="3"/>
  <c r="AH5401" i="3"/>
  <c r="AQ5400" i="3"/>
  <c r="AP5400" i="3"/>
  <c r="AO5400" i="3"/>
  <c r="AN5400" i="3"/>
  <c r="AM5400" i="3"/>
  <c r="AL5400" i="3"/>
  <c r="AK5400" i="3"/>
  <c r="AJ5400" i="3"/>
  <c r="AI5400" i="3"/>
  <c r="AH5400" i="3"/>
  <c r="AQ5399" i="3"/>
  <c r="AP5399" i="3"/>
  <c r="AO5399" i="3"/>
  <c r="AN5399" i="3"/>
  <c r="AM5399" i="3"/>
  <c r="AL5399" i="3"/>
  <c r="AK5399" i="3"/>
  <c r="AJ5399" i="3"/>
  <c r="AI5399" i="3"/>
  <c r="AH5399" i="3"/>
  <c r="AQ5398" i="3"/>
  <c r="AP5398" i="3"/>
  <c r="AO5398" i="3"/>
  <c r="AN5398" i="3"/>
  <c r="AM5398" i="3"/>
  <c r="AL5398" i="3"/>
  <c r="AK5398" i="3"/>
  <c r="AJ5398" i="3"/>
  <c r="AI5398" i="3"/>
  <c r="AH5398" i="3"/>
  <c r="AQ5397" i="3"/>
  <c r="AP5397" i="3"/>
  <c r="AO5397" i="3"/>
  <c r="AN5397" i="3"/>
  <c r="AM5397" i="3"/>
  <c r="AL5397" i="3"/>
  <c r="AK5397" i="3"/>
  <c r="AJ5397" i="3"/>
  <c r="AI5397" i="3"/>
  <c r="AH5397" i="3"/>
  <c r="AQ5396" i="3"/>
  <c r="AP5396" i="3"/>
  <c r="AO5396" i="3"/>
  <c r="AN5396" i="3"/>
  <c r="AM5396" i="3"/>
  <c r="AL5396" i="3"/>
  <c r="AK5396" i="3"/>
  <c r="AJ5396" i="3"/>
  <c r="AI5396" i="3"/>
  <c r="AH5396" i="3"/>
  <c r="AQ5395" i="3"/>
  <c r="AP5395" i="3"/>
  <c r="AO5395" i="3"/>
  <c r="AN5395" i="3"/>
  <c r="AM5395" i="3"/>
  <c r="AL5395" i="3"/>
  <c r="AK5395" i="3"/>
  <c r="AJ5395" i="3"/>
  <c r="AI5395" i="3"/>
  <c r="AH5395" i="3"/>
  <c r="AQ5394" i="3"/>
  <c r="AP5394" i="3"/>
  <c r="AO5394" i="3"/>
  <c r="AN5394" i="3"/>
  <c r="AM5394" i="3"/>
  <c r="AL5394" i="3"/>
  <c r="AK5394" i="3"/>
  <c r="AJ5394" i="3"/>
  <c r="AI5394" i="3"/>
  <c r="AH5394" i="3"/>
  <c r="AQ5393" i="3"/>
  <c r="AP5393" i="3"/>
  <c r="AO5393" i="3"/>
  <c r="AN5393" i="3"/>
  <c r="AM5393" i="3"/>
  <c r="AL5393" i="3"/>
  <c r="AK5393" i="3"/>
  <c r="AJ5393" i="3"/>
  <c r="AI5393" i="3"/>
  <c r="AH5393" i="3"/>
  <c r="AQ5392" i="3"/>
  <c r="AP5392" i="3"/>
  <c r="AO5392" i="3"/>
  <c r="AN5392" i="3"/>
  <c r="AM5392" i="3"/>
  <c r="AL5392" i="3"/>
  <c r="AK5392" i="3"/>
  <c r="AJ5392" i="3"/>
  <c r="AI5392" i="3"/>
  <c r="AH5392" i="3"/>
  <c r="AQ5391" i="3"/>
  <c r="AP5391" i="3"/>
  <c r="AO5391" i="3"/>
  <c r="AN5391" i="3"/>
  <c r="AM5391" i="3"/>
  <c r="AL5391" i="3"/>
  <c r="AK5391" i="3"/>
  <c r="AJ5391" i="3"/>
  <c r="AI5391" i="3"/>
  <c r="AH5391" i="3"/>
  <c r="AQ5390" i="3"/>
  <c r="AP5390" i="3"/>
  <c r="AO5390" i="3"/>
  <c r="AN5390" i="3"/>
  <c r="AM5390" i="3"/>
  <c r="AL5390" i="3"/>
  <c r="AK5390" i="3"/>
  <c r="AJ5390" i="3"/>
  <c r="AI5390" i="3"/>
  <c r="AH5390" i="3"/>
  <c r="AQ5389" i="3"/>
  <c r="AP5389" i="3"/>
  <c r="AO5389" i="3"/>
  <c r="AN5389" i="3"/>
  <c r="AM5389" i="3"/>
  <c r="AL5389" i="3"/>
  <c r="AK5389" i="3"/>
  <c r="AJ5389" i="3"/>
  <c r="AI5389" i="3"/>
  <c r="AH5389" i="3"/>
  <c r="AQ5388" i="3"/>
  <c r="AP5388" i="3"/>
  <c r="AO5388" i="3"/>
  <c r="AN5388" i="3"/>
  <c r="AM5388" i="3"/>
  <c r="AL5388" i="3"/>
  <c r="AK5388" i="3"/>
  <c r="AJ5388" i="3"/>
  <c r="AI5388" i="3"/>
  <c r="AH5388" i="3"/>
  <c r="AQ5387" i="3"/>
  <c r="AP5387" i="3"/>
  <c r="AO5387" i="3"/>
  <c r="AN5387" i="3"/>
  <c r="AM5387" i="3"/>
  <c r="AL5387" i="3"/>
  <c r="AK5387" i="3"/>
  <c r="AJ5387" i="3"/>
  <c r="AI5387" i="3"/>
  <c r="AH5387" i="3"/>
  <c r="AQ5386" i="3"/>
  <c r="AP5386" i="3"/>
  <c r="AO5386" i="3"/>
  <c r="AN5386" i="3"/>
  <c r="AM5386" i="3"/>
  <c r="AL5386" i="3"/>
  <c r="AK5386" i="3"/>
  <c r="AJ5386" i="3"/>
  <c r="AI5386" i="3"/>
  <c r="AH5386" i="3"/>
  <c r="AQ5385" i="3"/>
  <c r="AP5385" i="3"/>
  <c r="AO5385" i="3"/>
  <c r="AN5385" i="3"/>
  <c r="AM5385" i="3"/>
  <c r="AL5385" i="3"/>
  <c r="AK5385" i="3"/>
  <c r="AJ5385" i="3"/>
  <c r="AI5385" i="3"/>
  <c r="AH5385" i="3"/>
  <c r="AQ5384" i="3"/>
  <c r="AP5384" i="3"/>
  <c r="AO5384" i="3"/>
  <c r="AN5384" i="3"/>
  <c r="AM5384" i="3"/>
  <c r="AL5384" i="3"/>
  <c r="AK5384" i="3"/>
  <c r="AJ5384" i="3"/>
  <c r="AI5384" i="3"/>
  <c r="AH5384" i="3"/>
  <c r="AQ5383" i="3"/>
  <c r="AP5383" i="3"/>
  <c r="AO5383" i="3"/>
  <c r="AN5383" i="3"/>
  <c r="AM5383" i="3"/>
  <c r="AL5383" i="3"/>
  <c r="AK5383" i="3"/>
  <c r="AJ5383" i="3"/>
  <c r="AI5383" i="3"/>
  <c r="AH5383" i="3"/>
  <c r="AQ5382" i="3"/>
  <c r="AP5382" i="3"/>
  <c r="AO5382" i="3"/>
  <c r="AN5382" i="3"/>
  <c r="AM5382" i="3"/>
  <c r="AL5382" i="3"/>
  <c r="AK5382" i="3"/>
  <c r="AJ5382" i="3"/>
  <c r="AI5382" i="3"/>
  <c r="AH5382" i="3"/>
  <c r="AQ5381" i="3"/>
  <c r="AP5381" i="3"/>
  <c r="AO5381" i="3"/>
  <c r="AN5381" i="3"/>
  <c r="AM5381" i="3"/>
  <c r="AL5381" i="3"/>
  <c r="AK5381" i="3"/>
  <c r="AJ5381" i="3"/>
  <c r="AI5381" i="3"/>
  <c r="AH5381" i="3"/>
  <c r="AQ5380" i="3"/>
  <c r="AP5380" i="3"/>
  <c r="AO5380" i="3"/>
  <c r="AN5380" i="3"/>
  <c r="AM5380" i="3"/>
  <c r="AL5380" i="3"/>
  <c r="AK5380" i="3"/>
  <c r="AJ5380" i="3"/>
  <c r="AI5380" i="3"/>
  <c r="AH5380" i="3"/>
  <c r="AQ5379" i="3"/>
  <c r="AP5379" i="3"/>
  <c r="AO5379" i="3"/>
  <c r="AN5379" i="3"/>
  <c r="AM5379" i="3"/>
  <c r="AL5379" i="3"/>
  <c r="AK5379" i="3"/>
  <c r="AJ5379" i="3"/>
  <c r="AI5379" i="3"/>
  <c r="AH5379" i="3"/>
  <c r="AQ5378" i="3"/>
  <c r="AP5378" i="3"/>
  <c r="AO5378" i="3"/>
  <c r="AN5378" i="3"/>
  <c r="AM5378" i="3"/>
  <c r="AL5378" i="3"/>
  <c r="AK5378" i="3"/>
  <c r="AJ5378" i="3"/>
  <c r="AI5378" i="3"/>
  <c r="AH5378" i="3"/>
  <c r="AQ5377" i="3"/>
  <c r="AP5377" i="3"/>
  <c r="AO5377" i="3"/>
  <c r="AN5377" i="3"/>
  <c r="AM5377" i="3"/>
  <c r="AL5377" i="3"/>
  <c r="AK5377" i="3"/>
  <c r="AJ5377" i="3"/>
  <c r="AI5377" i="3"/>
  <c r="AH5377" i="3"/>
  <c r="AQ5376" i="3"/>
  <c r="AP5376" i="3"/>
  <c r="AO5376" i="3"/>
  <c r="AN5376" i="3"/>
  <c r="AM5376" i="3"/>
  <c r="AL5376" i="3"/>
  <c r="AK5376" i="3"/>
  <c r="AJ5376" i="3"/>
  <c r="AI5376" i="3"/>
  <c r="AH5376" i="3"/>
  <c r="AQ5375" i="3"/>
  <c r="AP5375" i="3"/>
  <c r="AO5375" i="3"/>
  <c r="AN5375" i="3"/>
  <c r="AM5375" i="3"/>
  <c r="AL5375" i="3"/>
  <c r="AK5375" i="3"/>
  <c r="AJ5375" i="3"/>
  <c r="AI5375" i="3"/>
  <c r="AH5375" i="3"/>
  <c r="AQ5374" i="3"/>
  <c r="AP5374" i="3"/>
  <c r="AO5374" i="3"/>
  <c r="AN5374" i="3"/>
  <c r="AM5374" i="3"/>
  <c r="AL5374" i="3"/>
  <c r="AK5374" i="3"/>
  <c r="AJ5374" i="3"/>
  <c r="AI5374" i="3"/>
  <c r="AH5374" i="3"/>
  <c r="AQ5373" i="3"/>
  <c r="AP5373" i="3"/>
  <c r="AO5373" i="3"/>
  <c r="AN5373" i="3"/>
  <c r="AM5373" i="3"/>
  <c r="AL5373" i="3"/>
  <c r="AK5373" i="3"/>
  <c r="AJ5373" i="3"/>
  <c r="AI5373" i="3"/>
  <c r="AH5373" i="3"/>
  <c r="AQ5372" i="3"/>
  <c r="AP5372" i="3"/>
  <c r="AO5372" i="3"/>
  <c r="AN5372" i="3"/>
  <c r="AM5372" i="3"/>
  <c r="AL5372" i="3"/>
  <c r="AK5372" i="3"/>
  <c r="AJ5372" i="3"/>
  <c r="AI5372" i="3"/>
  <c r="AH5372" i="3"/>
  <c r="AQ5371" i="3"/>
  <c r="AP5371" i="3"/>
  <c r="AO5371" i="3"/>
  <c r="AN5371" i="3"/>
  <c r="AM5371" i="3"/>
  <c r="AL5371" i="3"/>
  <c r="AK5371" i="3"/>
  <c r="AJ5371" i="3"/>
  <c r="AI5371" i="3"/>
  <c r="AH5371" i="3"/>
  <c r="AQ5370" i="3"/>
  <c r="AP5370" i="3"/>
  <c r="AO5370" i="3"/>
  <c r="AN5370" i="3"/>
  <c r="AM5370" i="3"/>
  <c r="AL5370" i="3"/>
  <c r="AK5370" i="3"/>
  <c r="AJ5370" i="3"/>
  <c r="AI5370" i="3"/>
  <c r="AH5370" i="3"/>
  <c r="AQ5369" i="3"/>
  <c r="AP5369" i="3"/>
  <c r="AO5369" i="3"/>
  <c r="AN5369" i="3"/>
  <c r="AM5369" i="3"/>
  <c r="AL5369" i="3"/>
  <c r="AK5369" i="3"/>
  <c r="AJ5369" i="3"/>
  <c r="AI5369" i="3"/>
  <c r="AH5369" i="3"/>
  <c r="AQ5368" i="3"/>
  <c r="AP5368" i="3"/>
  <c r="AO5368" i="3"/>
  <c r="AN5368" i="3"/>
  <c r="AM5368" i="3"/>
  <c r="AL5368" i="3"/>
  <c r="AK5368" i="3"/>
  <c r="AJ5368" i="3"/>
  <c r="AI5368" i="3"/>
  <c r="AH5368" i="3"/>
  <c r="AQ5367" i="3"/>
  <c r="AP5367" i="3"/>
  <c r="AO5367" i="3"/>
  <c r="AN5367" i="3"/>
  <c r="AM5367" i="3"/>
  <c r="AL5367" i="3"/>
  <c r="AK5367" i="3"/>
  <c r="AJ5367" i="3"/>
  <c r="AI5367" i="3"/>
  <c r="AH5367" i="3"/>
  <c r="AQ5366" i="3"/>
  <c r="AP5366" i="3"/>
  <c r="AO5366" i="3"/>
  <c r="AN5366" i="3"/>
  <c r="AM5366" i="3"/>
  <c r="AL5366" i="3"/>
  <c r="AK5366" i="3"/>
  <c r="AJ5366" i="3"/>
  <c r="AI5366" i="3"/>
  <c r="AH5366" i="3"/>
  <c r="AQ5365" i="3"/>
  <c r="AP5365" i="3"/>
  <c r="AO5365" i="3"/>
  <c r="AN5365" i="3"/>
  <c r="AM5365" i="3"/>
  <c r="AL5365" i="3"/>
  <c r="AK5365" i="3"/>
  <c r="AJ5365" i="3"/>
  <c r="AI5365" i="3"/>
  <c r="AH5365" i="3"/>
  <c r="AQ5364" i="3"/>
  <c r="AP5364" i="3"/>
  <c r="AO5364" i="3"/>
  <c r="AN5364" i="3"/>
  <c r="AM5364" i="3"/>
  <c r="AL5364" i="3"/>
  <c r="AK5364" i="3"/>
  <c r="AJ5364" i="3"/>
  <c r="AI5364" i="3"/>
  <c r="AH5364" i="3"/>
  <c r="AQ5363" i="3"/>
  <c r="AP5363" i="3"/>
  <c r="AO5363" i="3"/>
  <c r="AN5363" i="3"/>
  <c r="AM5363" i="3"/>
  <c r="AL5363" i="3"/>
  <c r="AK5363" i="3"/>
  <c r="AJ5363" i="3"/>
  <c r="AI5363" i="3"/>
  <c r="AH5363" i="3"/>
  <c r="AQ5362" i="3"/>
  <c r="AP5362" i="3"/>
  <c r="AO5362" i="3"/>
  <c r="AN5362" i="3"/>
  <c r="AM5362" i="3"/>
  <c r="AL5362" i="3"/>
  <c r="AK5362" i="3"/>
  <c r="AJ5362" i="3"/>
  <c r="AI5362" i="3"/>
  <c r="AH5362" i="3"/>
  <c r="AQ5361" i="3"/>
  <c r="AP5361" i="3"/>
  <c r="AO5361" i="3"/>
  <c r="AN5361" i="3"/>
  <c r="AM5361" i="3"/>
  <c r="AL5361" i="3"/>
  <c r="AK5361" i="3"/>
  <c r="AJ5361" i="3"/>
  <c r="AI5361" i="3"/>
  <c r="AH5361" i="3"/>
  <c r="AQ5360" i="3"/>
  <c r="AP5360" i="3"/>
  <c r="AO5360" i="3"/>
  <c r="AN5360" i="3"/>
  <c r="AM5360" i="3"/>
  <c r="AL5360" i="3"/>
  <c r="AK5360" i="3"/>
  <c r="AJ5360" i="3"/>
  <c r="AI5360" i="3"/>
  <c r="AH5360" i="3"/>
  <c r="AQ5359" i="3"/>
  <c r="AP5359" i="3"/>
  <c r="AO5359" i="3"/>
  <c r="AN5359" i="3"/>
  <c r="AM5359" i="3"/>
  <c r="AL5359" i="3"/>
  <c r="AK5359" i="3"/>
  <c r="AJ5359" i="3"/>
  <c r="AI5359" i="3"/>
  <c r="AH5359" i="3"/>
  <c r="AQ5358" i="3"/>
  <c r="AP5358" i="3"/>
  <c r="AO5358" i="3"/>
  <c r="AN5358" i="3"/>
  <c r="AM5358" i="3"/>
  <c r="AL5358" i="3"/>
  <c r="AK5358" i="3"/>
  <c r="AJ5358" i="3"/>
  <c r="AI5358" i="3"/>
  <c r="AH5358" i="3"/>
  <c r="AQ5357" i="3"/>
  <c r="AP5357" i="3"/>
  <c r="AO5357" i="3"/>
  <c r="AN5357" i="3"/>
  <c r="AM5357" i="3"/>
  <c r="AL5357" i="3"/>
  <c r="AK5357" i="3"/>
  <c r="AJ5357" i="3"/>
  <c r="AI5357" i="3"/>
  <c r="AH5357" i="3"/>
  <c r="AQ5356" i="3"/>
  <c r="AP5356" i="3"/>
  <c r="AO5356" i="3"/>
  <c r="AN5356" i="3"/>
  <c r="AM5356" i="3"/>
  <c r="AL5356" i="3"/>
  <c r="AK5356" i="3"/>
  <c r="AJ5356" i="3"/>
  <c r="AI5356" i="3"/>
  <c r="AH5356" i="3"/>
  <c r="AQ5355" i="3"/>
  <c r="AP5355" i="3"/>
  <c r="AO5355" i="3"/>
  <c r="AN5355" i="3"/>
  <c r="AM5355" i="3"/>
  <c r="AL5355" i="3"/>
  <c r="AK5355" i="3"/>
  <c r="AJ5355" i="3"/>
  <c r="AI5355" i="3"/>
  <c r="AH5355" i="3"/>
  <c r="AQ5354" i="3"/>
  <c r="AP5354" i="3"/>
  <c r="AO5354" i="3"/>
  <c r="AN5354" i="3"/>
  <c r="AM5354" i="3"/>
  <c r="AL5354" i="3"/>
  <c r="AK5354" i="3"/>
  <c r="AJ5354" i="3"/>
  <c r="AI5354" i="3"/>
  <c r="AH5354" i="3"/>
  <c r="AQ5353" i="3"/>
  <c r="AP5353" i="3"/>
  <c r="AO5353" i="3"/>
  <c r="AN5353" i="3"/>
  <c r="AM5353" i="3"/>
  <c r="AL5353" i="3"/>
  <c r="AK5353" i="3"/>
  <c r="AJ5353" i="3"/>
  <c r="AI5353" i="3"/>
  <c r="AH5353" i="3"/>
  <c r="AQ5352" i="3"/>
  <c r="AP5352" i="3"/>
  <c r="AO5352" i="3"/>
  <c r="AN5352" i="3"/>
  <c r="AM5352" i="3"/>
  <c r="AL5352" i="3"/>
  <c r="AK5352" i="3"/>
  <c r="AJ5352" i="3"/>
  <c r="AI5352" i="3"/>
  <c r="AH5352" i="3"/>
  <c r="AQ5351" i="3"/>
  <c r="AP5351" i="3"/>
  <c r="AO5351" i="3"/>
  <c r="AN5351" i="3"/>
  <c r="AM5351" i="3"/>
  <c r="AL5351" i="3"/>
  <c r="AK5351" i="3"/>
  <c r="AJ5351" i="3"/>
  <c r="AI5351" i="3"/>
  <c r="AH5351" i="3"/>
  <c r="AQ5350" i="3"/>
  <c r="AP5350" i="3"/>
  <c r="AO5350" i="3"/>
  <c r="AN5350" i="3"/>
  <c r="AM5350" i="3"/>
  <c r="AL5350" i="3"/>
  <c r="AK5350" i="3"/>
  <c r="AJ5350" i="3"/>
  <c r="AI5350" i="3"/>
  <c r="AH5350" i="3"/>
  <c r="AQ5349" i="3"/>
  <c r="AP5349" i="3"/>
  <c r="AO5349" i="3"/>
  <c r="AN5349" i="3"/>
  <c r="AM5349" i="3"/>
  <c r="AL5349" i="3"/>
  <c r="AK5349" i="3"/>
  <c r="AJ5349" i="3"/>
  <c r="AI5349" i="3"/>
  <c r="AH5349" i="3"/>
  <c r="AQ5348" i="3"/>
  <c r="AP5348" i="3"/>
  <c r="AO5348" i="3"/>
  <c r="AN5348" i="3"/>
  <c r="AM5348" i="3"/>
  <c r="AL5348" i="3"/>
  <c r="AK5348" i="3"/>
  <c r="AJ5348" i="3"/>
  <c r="AI5348" i="3"/>
  <c r="AH5348" i="3"/>
  <c r="AQ5347" i="3"/>
  <c r="AP5347" i="3"/>
  <c r="AO5347" i="3"/>
  <c r="AN5347" i="3"/>
  <c r="AM5347" i="3"/>
  <c r="AL5347" i="3"/>
  <c r="AK5347" i="3"/>
  <c r="AJ5347" i="3"/>
  <c r="AI5347" i="3"/>
  <c r="AH5347" i="3"/>
  <c r="AQ5346" i="3"/>
  <c r="AP5346" i="3"/>
  <c r="AO5346" i="3"/>
  <c r="AN5346" i="3"/>
  <c r="AM5346" i="3"/>
  <c r="AL5346" i="3"/>
  <c r="AK5346" i="3"/>
  <c r="AJ5346" i="3"/>
  <c r="AI5346" i="3"/>
  <c r="AH5346" i="3"/>
  <c r="AQ5345" i="3"/>
  <c r="AP5345" i="3"/>
  <c r="AO5345" i="3"/>
  <c r="AN5345" i="3"/>
  <c r="AM5345" i="3"/>
  <c r="AL5345" i="3"/>
  <c r="AK5345" i="3"/>
  <c r="AJ5345" i="3"/>
  <c r="AI5345" i="3"/>
  <c r="AH5345" i="3"/>
  <c r="AQ5344" i="3"/>
  <c r="AP5344" i="3"/>
  <c r="AO5344" i="3"/>
  <c r="AN5344" i="3"/>
  <c r="AM5344" i="3"/>
  <c r="AL5344" i="3"/>
  <c r="AK5344" i="3"/>
  <c r="AJ5344" i="3"/>
  <c r="AI5344" i="3"/>
  <c r="AH5344" i="3"/>
  <c r="AQ5343" i="3"/>
  <c r="AP5343" i="3"/>
  <c r="AO5343" i="3"/>
  <c r="AN5343" i="3"/>
  <c r="AM5343" i="3"/>
  <c r="AL5343" i="3"/>
  <c r="AK5343" i="3"/>
  <c r="AJ5343" i="3"/>
  <c r="AI5343" i="3"/>
  <c r="AH5343" i="3"/>
  <c r="AQ5342" i="3"/>
  <c r="AP5342" i="3"/>
  <c r="AO5342" i="3"/>
  <c r="AN5342" i="3"/>
  <c r="AM5342" i="3"/>
  <c r="AL5342" i="3"/>
  <c r="AK5342" i="3"/>
  <c r="AJ5342" i="3"/>
  <c r="AI5342" i="3"/>
  <c r="AH5342" i="3"/>
  <c r="AQ5341" i="3"/>
  <c r="AP5341" i="3"/>
  <c r="AO5341" i="3"/>
  <c r="AN5341" i="3"/>
  <c r="AM5341" i="3"/>
  <c r="AL5341" i="3"/>
  <c r="AK5341" i="3"/>
  <c r="AJ5341" i="3"/>
  <c r="AI5341" i="3"/>
  <c r="AH5341" i="3"/>
  <c r="AQ5340" i="3"/>
  <c r="AP5340" i="3"/>
  <c r="AO5340" i="3"/>
  <c r="AN5340" i="3"/>
  <c r="AM5340" i="3"/>
  <c r="AL5340" i="3"/>
  <c r="AK5340" i="3"/>
  <c r="AJ5340" i="3"/>
  <c r="AI5340" i="3"/>
  <c r="AH5340" i="3"/>
  <c r="AQ5339" i="3"/>
  <c r="AP5339" i="3"/>
  <c r="AO5339" i="3"/>
  <c r="AN5339" i="3"/>
  <c r="AM5339" i="3"/>
  <c r="AL5339" i="3"/>
  <c r="AK5339" i="3"/>
  <c r="AJ5339" i="3"/>
  <c r="AI5339" i="3"/>
  <c r="AH5339" i="3"/>
  <c r="AQ5338" i="3"/>
  <c r="AP5338" i="3"/>
  <c r="AO5338" i="3"/>
  <c r="AN5338" i="3"/>
  <c r="AM5338" i="3"/>
  <c r="AL5338" i="3"/>
  <c r="AK5338" i="3"/>
  <c r="AJ5338" i="3"/>
  <c r="AI5338" i="3"/>
  <c r="AH5338" i="3"/>
  <c r="AQ5337" i="3"/>
  <c r="AP5337" i="3"/>
  <c r="AO5337" i="3"/>
  <c r="AN5337" i="3"/>
  <c r="AM5337" i="3"/>
  <c r="AL5337" i="3"/>
  <c r="AK5337" i="3"/>
  <c r="AJ5337" i="3"/>
  <c r="AI5337" i="3"/>
  <c r="AH5337" i="3"/>
  <c r="AQ5336" i="3"/>
  <c r="AP5336" i="3"/>
  <c r="AO5336" i="3"/>
  <c r="AN5336" i="3"/>
  <c r="AM5336" i="3"/>
  <c r="AL5336" i="3"/>
  <c r="AK5336" i="3"/>
  <c r="AJ5336" i="3"/>
  <c r="AI5336" i="3"/>
  <c r="AH5336" i="3"/>
  <c r="AQ5335" i="3"/>
  <c r="AP5335" i="3"/>
  <c r="AO5335" i="3"/>
  <c r="AN5335" i="3"/>
  <c r="AM5335" i="3"/>
  <c r="AL5335" i="3"/>
  <c r="AK5335" i="3"/>
  <c r="AJ5335" i="3"/>
  <c r="AI5335" i="3"/>
  <c r="AH5335" i="3"/>
  <c r="AQ5334" i="3"/>
  <c r="AP5334" i="3"/>
  <c r="AO5334" i="3"/>
  <c r="AN5334" i="3"/>
  <c r="AM5334" i="3"/>
  <c r="AL5334" i="3"/>
  <c r="AK5334" i="3"/>
  <c r="AJ5334" i="3"/>
  <c r="AI5334" i="3"/>
  <c r="AH5334" i="3"/>
  <c r="AQ5333" i="3"/>
  <c r="AP5333" i="3"/>
  <c r="AO5333" i="3"/>
  <c r="AN5333" i="3"/>
  <c r="AM5333" i="3"/>
  <c r="AL5333" i="3"/>
  <c r="AK5333" i="3"/>
  <c r="AJ5333" i="3"/>
  <c r="AI5333" i="3"/>
  <c r="AH5333" i="3"/>
  <c r="AQ5332" i="3"/>
  <c r="AP5332" i="3"/>
  <c r="AO5332" i="3"/>
  <c r="AN5332" i="3"/>
  <c r="AM5332" i="3"/>
  <c r="AL5332" i="3"/>
  <c r="AK5332" i="3"/>
  <c r="AJ5332" i="3"/>
  <c r="AI5332" i="3"/>
  <c r="AH5332" i="3"/>
  <c r="AQ5331" i="3"/>
  <c r="AP5331" i="3"/>
  <c r="AO5331" i="3"/>
  <c r="AN5331" i="3"/>
  <c r="AM5331" i="3"/>
  <c r="AL5331" i="3"/>
  <c r="AK5331" i="3"/>
  <c r="AJ5331" i="3"/>
  <c r="AI5331" i="3"/>
  <c r="AH5331" i="3"/>
  <c r="AQ5330" i="3"/>
  <c r="AP5330" i="3"/>
  <c r="AO5330" i="3"/>
  <c r="AN5330" i="3"/>
  <c r="AM5330" i="3"/>
  <c r="AL5330" i="3"/>
  <c r="AK5330" i="3"/>
  <c r="AJ5330" i="3"/>
  <c r="AI5330" i="3"/>
  <c r="AH5330" i="3"/>
  <c r="AQ5329" i="3"/>
  <c r="AP5329" i="3"/>
  <c r="AO5329" i="3"/>
  <c r="AN5329" i="3"/>
  <c r="AM5329" i="3"/>
  <c r="AL5329" i="3"/>
  <c r="AK5329" i="3"/>
  <c r="AJ5329" i="3"/>
  <c r="AI5329" i="3"/>
  <c r="AH5329" i="3"/>
  <c r="AQ5328" i="3"/>
  <c r="AP5328" i="3"/>
  <c r="AO5328" i="3"/>
  <c r="AN5328" i="3"/>
  <c r="AM5328" i="3"/>
  <c r="AL5328" i="3"/>
  <c r="AK5328" i="3"/>
  <c r="AJ5328" i="3"/>
  <c r="AI5328" i="3"/>
  <c r="AH5328" i="3"/>
  <c r="AQ5327" i="3"/>
  <c r="AP5327" i="3"/>
  <c r="AO5327" i="3"/>
  <c r="AN5327" i="3"/>
  <c r="AM5327" i="3"/>
  <c r="AL5327" i="3"/>
  <c r="AK5327" i="3"/>
  <c r="AJ5327" i="3"/>
  <c r="AI5327" i="3"/>
  <c r="AH5327" i="3"/>
  <c r="AQ5326" i="3"/>
  <c r="AP5326" i="3"/>
  <c r="AO5326" i="3"/>
  <c r="AN5326" i="3"/>
  <c r="AM5326" i="3"/>
  <c r="AL5326" i="3"/>
  <c r="AK5326" i="3"/>
  <c r="AJ5326" i="3"/>
  <c r="AI5326" i="3"/>
  <c r="AH5326" i="3"/>
  <c r="AQ5325" i="3"/>
  <c r="AP5325" i="3"/>
  <c r="AO5325" i="3"/>
  <c r="AN5325" i="3"/>
  <c r="AM5325" i="3"/>
  <c r="AL5325" i="3"/>
  <c r="AK5325" i="3"/>
  <c r="AJ5325" i="3"/>
  <c r="AI5325" i="3"/>
  <c r="AH5325" i="3"/>
  <c r="AQ5324" i="3"/>
  <c r="AP5324" i="3"/>
  <c r="AO5324" i="3"/>
  <c r="AN5324" i="3"/>
  <c r="AM5324" i="3"/>
  <c r="AL5324" i="3"/>
  <c r="AK5324" i="3"/>
  <c r="AJ5324" i="3"/>
  <c r="AI5324" i="3"/>
  <c r="AH5324" i="3"/>
  <c r="AQ5323" i="3"/>
  <c r="AP5323" i="3"/>
  <c r="AO5323" i="3"/>
  <c r="AN5323" i="3"/>
  <c r="AM5323" i="3"/>
  <c r="AL5323" i="3"/>
  <c r="AK5323" i="3"/>
  <c r="AJ5323" i="3"/>
  <c r="AI5323" i="3"/>
  <c r="AH5323" i="3"/>
  <c r="AQ5322" i="3"/>
  <c r="AP5322" i="3"/>
  <c r="AO5322" i="3"/>
  <c r="AN5322" i="3"/>
  <c r="AM5322" i="3"/>
  <c r="AL5322" i="3"/>
  <c r="AK5322" i="3"/>
  <c r="AJ5322" i="3"/>
  <c r="AI5322" i="3"/>
  <c r="AH5322" i="3"/>
  <c r="AQ5321" i="3"/>
  <c r="AP5321" i="3"/>
  <c r="AO5321" i="3"/>
  <c r="AN5321" i="3"/>
  <c r="AM5321" i="3"/>
  <c r="AL5321" i="3"/>
  <c r="AK5321" i="3"/>
  <c r="AJ5321" i="3"/>
  <c r="AI5321" i="3"/>
  <c r="AH5321" i="3"/>
  <c r="AQ5320" i="3"/>
  <c r="AP5320" i="3"/>
  <c r="AO5320" i="3"/>
  <c r="AN5320" i="3"/>
  <c r="AM5320" i="3"/>
  <c r="AL5320" i="3"/>
  <c r="AK5320" i="3"/>
  <c r="AJ5320" i="3"/>
  <c r="AI5320" i="3"/>
  <c r="AH5320" i="3"/>
  <c r="AQ5319" i="3"/>
  <c r="AP5319" i="3"/>
  <c r="AO5319" i="3"/>
  <c r="AN5319" i="3"/>
  <c r="AM5319" i="3"/>
  <c r="AL5319" i="3"/>
  <c r="AK5319" i="3"/>
  <c r="AJ5319" i="3"/>
  <c r="AI5319" i="3"/>
  <c r="AH5319" i="3"/>
  <c r="AQ5318" i="3"/>
  <c r="AP5318" i="3"/>
  <c r="AO5318" i="3"/>
  <c r="AN5318" i="3"/>
  <c r="AM5318" i="3"/>
  <c r="AL5318" i="3"/>
  <c r="AK5318" i="3"/>
  <c r="AJ5318" i="3"/>
  <c r="AI5318" i="3"/>
  <c r="AH5318" i="3"/>
  <c r="AQ5317" i="3"/>
  <c r="AP5317" i="3"/>
  <c r="AO5317" i="3"/>
  <c r="AN5317" i="3"/>
  <c r="AM5317" i="3"/>
  <c r="AL5317" i="3"/>
  <c r="AK5317" i="3"/>
  <c r="AJ5317" i="3"/>
  <c r="AI5317" i="3"/>
  <c r="AH5317" i="3"/>
  <c r="AQ5316" i="3"/>
  <c r="AP5316" i="3"/>
  <c r="AO5316" i="3"/>
  <c r="AN5316" i="3"/>
  <c r="AM5316" i="3"/>
  <c r="AL5316" i="3"/>
  <c r="AK5316" i="3"/>
  <c r="AJ5316" i="3"/>
  <c r="AI5316" i="3"/>
  <c r="AH5316" i="3"/>
  <c r="AQ5315" i="3"/>
  <c r="AP5315" i="3"/>
  <c r="AO5315" i="3"/>
  <c r="AN5315" i="3"/>
  <c r="AM5315" i="3"/>
  <c r="AL5315" i="3"/>
  <c r="AK5315" i="3"/>
  <c r="AJ5315" i="3"/>
  <c r="AI5315" i="3"/>
  <c r="AH5315" i="3"/>
  <c r="AQ5314" i="3"/>
  <c r="AP5314" i="3"/>
  <c r="AO5314" i="3"/>
  <c r="AN5314" i="3"/>
  <c r="AM5314" i="3"/>
  <c r="AL5314" i="3"/>
  <c r="AK5314" i="3"/>
  <c r="AJ5314" i="3"/>
  <c r="AI5314" i="3"/>
  <c r="AH5314" i="3"/>
  <c r="AQ5313" i="3"/>
  <c r="AP5313" i="3"/>
  <c r="AO5313" i="3"/>
  <c r="AN5313" i="3"/>
  <c r="AM5313" i="3"/>
  <c r="AL5313" i="3"/>
  <c r="AK5313" i="3"/>
  <c r="AJ5313" i="3"/>
  <c r="AI5313" i="3"/>
  <c r="AH5313" i="3"/>
  <c r="AQ5312" i="3"/>
  <c r="AP5312" i="3"/>
  <c r="AO5312" i="3"/>
  <c r="AN5312" i="3"/>
  <c r="AM5312" i="3"/>
  <c r="AL5312" i="3"/>
  <c r="AK5312" i="3"/>
  <c r="AJ5312" i="3"/>
  <c r="AI5312" i="3"/>
  <c r="AH5312" i="3"/>
  <c r="AQ5311" i="3"/>
  <c r="AP5311" i="3"/>
  <c r="AO5311" i="3"/>
  <c r="AN5311" i="3"/>
  <c r="AM5311" i="3"/>
  <c r="AL5311" i="3"/>
  <c r="AK5311" i="3"/>
  <c r="AJ5311" i="3"/>
  <c r="AI5311" i="3"/>
  <c r="AH5311" i="3"/>
  <c r="AQ5310" i="3"/>
  <c r="AP5310" i="3"/>
  <c r="AO5310" i="3"/>
  <c r="AN5310" i="3"/>
  <c r="AM5310" i="3"/>
  <c r="AL5310" i="3"/>
  <c r="AK5310" i="3"/>
  <c r="AJ5310" i="3"/>
  <c r="AI5310" i="3"/>
  <c r="AH5310" i="3"/>
  <c r="AQ5309" i="3"/>
  <c r="AP5309" i="3"/>
  <c r="AO5309" i="3"/>
  <c r="AN5309" i="3"/>
  <c r="AM5309" i="3"/>
  <c r="AL5309" i="3"/>
  <c r="AK5309" i="3"/>
  <c r="AJ5309" i="3"/>
  <c r="AI5309" i="3"/>
  <c r="AH5309" i="3"/>
  <c r="AQ5308" i="3"/>
  <c r="AP5308" i="3"/>
  <c r="AO5308" i="3"/>
  <c r="AN5308" i="3"/>
  <c r="AM5308" i="3"/>
  <c r="AL5308" i="3"/>
  <c r="AK5308" i="3"/>
  <c r="AJ5308" i="3"/>
  <c r="AI5308" i="3"/>
  <c r="AH5308" i="3"/>
  <c r="AQ5307" i="3"/>
  <c r="AP5307" i="3"/>
  <c r="AO5307" i="3"/>
  <c r="AN5307" i="3"/>
  <c r="AM5307" i="3"/>
  <c r="AL5307" i="3"/>
  <c r="AK5307" i="3"/>
  <c r="AJ5307" i="3"/>
  <c r="AI5307" i="3"/>
  <c r="AH5307" i="3"/>
  <c r="AQ5306" i="3"/>
  <c r="AP5306" i="3"/>
  <c r="AO5306" i="3"/>
  <c r="AN5306" i="3"/>
  <c r="AM5306" i="3"/>
  <c r="AL5306" i="3"/>
  <c r="AK5306" i="3"/>
  <c r="AJ5306" i="3"/>
  <c r="AI5306" i="3"/>
  <c r="AH5306" i="3"/>
  <c r="AQ5305" i="3"/>
  <c r="AP5305" i="3"/>
  <c r="AO5305" i="3"/>
  <c r="AN5305" i="3"/>
  <c r="AM5305" i="3"/>
  <c r="AL5305" i="3"/>
  <c r="AK5305" i="3"/>
  <c r="AJ5305" i="3"/>
  <c r="AI5305" i="3"/>
  <c r="AH5305" i="3"/>
  <c r="AQ5304" i="3"/>
  <c r="AP5304" i="3"/>
  <c r="AO5304" i="3"/>
  <c r="AN5304" i="3"/>
  <c r="AM5304" i="3"/>
  <c r="AL5304" i="3"/>
  <c r="AK5304" i="3"/>
  <c r="AJ5304" i="3"/>
  <c r="AI5304" i="3"/>
  <c r="AH5304" i="3"/>
  <c r="AQ5303" i="3"/>
  <c r="AP5303" i="3"/>
  <c r="AO5303" i="3"/>
  <c r="AN5303" i="3"/>
  <c r="AM5303" i="3"/>
  <c r="AL5303" i="3"/>
  <c r="AK5303" i="3"/>
  <c r="AJ5303" i="3"/>
  <c r="AI5303" i="3"/>
  <c r="AH5303" i="3"/>
  <c r="AQ5302" i="3"/>
  <c r="AP5302" i="3"/>
  <c r="AO5302" i="3"/>
  <c r="AN5302" i="3"/>
  <c r="AM5302" i="3"/>
  <c r="AL5302" i="3"/>
  <c r="AK5302" i="3"/>
  <c r="AJ5302" i="3"/>
  <c r="AI5302" i="3"/>
  <c r="AH5302" i="3"/>
  <c r="AQ5301" i="3"/>
  <c r="AP5301" i="3"/>
  <c r="AO5301" i="3"/>
  <c r="AN5301" i="3"/>
  <c r="AM5301" i="3"/>
  <c r="AL5301" i="3"/>
  <c r="AK5301" i="3"/>
  <c r="AJ5301" i="3"/>
  <c r="AI5301" i="3"/>
  <c r="AH5301" i="3"/>
  <c r="AQ5300" i="3"/>
  <c r="AP5300" i="3"/>
  <c r="AO5300" i="3"/>
  <c r="AN5300" i="3"/>
  <c r="AM5300" i="3"/>
  <c r="AL5300" i="3"/>
  <c r="AK5300" i="3"/>
  <c r="AJ5300" i="3"/>
  <c r="AI5300" i="3"/>
  <c r="AH5300" i="3"/>
  <c r="AQ5299" i="3"/>
  <c r="AP5299" i="3"/>
  <c r="AO5299" i="3"/>
  <c r="AN5299" i="3"/>
  <c r="AM5299" i="3"/>
  <c r="AL5299" i="3"/>
  <c r="AK5299" i="3"/>
  <c r="AJ5299" i="3"/>
  <c r="AI5299" i="3"/>
  <c r="AH5299" i="3"/>
  <c r="AQ5298" i="3"/>
  <c r="AP5298" i="3"/>
  <c r="AO5298" i="3"/>
  <c r="AN5298" i="3"/>
  <c r="AM5298" i="3"/>
  <c r="AL5298" i="3"/>
  <c r="AK5298" i="3"/>
  <c r="AJ5298" i="3"/>
  <c r="AI5298" i="3"/>
  <c r="AH5298" i="3"/>
  <c r="AQ5297" i="3"/>
  <c r="AP5297" i="3"/>
  <c r="AO5297" i="3"/>
  <c r="AN5297" i="3"/>
  <c r="AM5297" i="3"/>
  <c r="AL5297" i="3"/>
  <c r="AK5297" i="3"/>
  <c r="AJ5297" i="3"/>
  <c r="AI5297" i="3"/>
  <c r="AH5297" i="3"/>
  <c r="AQ5296" i="3"/>
  <c r="AP5296" i="3"/>
  <c r="AO5296" i="3"/>
  <c r="AN5296" i="3"/>
  <c r="AM5296" i="3"/>
  <c r="AL5296" i="3"/>
  <c r="AK5296" i="3"/>
  <c r="AJ5296" i="3"/>
  <c r="AI5296" i="3"/>
  <c r="AH5296" i="3"/>
  <c r="AQ5295" i="3"/>
  <c r="AP5295" i="3"/>
  <c r="AO5295" i="3"/>
  <c r="AN5295" i="3"/>
  <c r="AM5295" i="3"/>
  <c r="AL5295" i="3"/>
  <c r="AK5295" i="3"/>
  <c r="AJ5295" i="3"/>
  <c r="AI5295" i="3"/>
  <c r="AH5295" i="3"/>
  <c r="AQ5294" i="3"/>
  <c r="AP5294" i="3"/>
  <c r="AO5294" i="3"/>
  <c r="AN5294" i="3"/>
  <c r="AM5294" i="3"/>
  <c r="AL5294" i="3"/>
  <c r="AK5294" i="3"/>
  <c r="AJ5294" i="3"/>
  <c r="AI5294" i="3"/>
  <c r="AH5294" i="3"/>
  <c r="AQ5293" i="3"/>
  <c r="AP5293" i="3"/>
  <c r="AO5293" i="3"/>
  <c r="AN5293" i="3"/>
  <c r="AM5293" i="3"/>
  <c r="AL5293" i="3"/>
  <c r="AK5293" i="3"/>
  <c r="AJ5293" i="3"/>
  <c r="AI5293" i="3"/>
  <c r="AH5293" i="3"/>
  <c r="AQ5292" i="3"/>
  <c r="AP5292" i="3"/>
  <c r="AO5292" i="3"/>
  <c r="AN5292" i="3"/>
  <c r="AM5292" i="3"/>
  <c r="AL5292" i="3"/>
  <c r="AK5292" i="3"/>
  <c r="AJ5292" i="3"/>
  <c r="AI5292" i="3"/>
  <c r="AH5292" i="3"/>
  <c r="AQ5291" i="3"/>
  <c r="AP5291" i="3"/>
  <c r="AO5291" i="3"/>
  <c r="AN5291" i="3"/>
  <c r="AM5291" i="3"/>
  <c r="AL5291" i="3"/>
  <c r="AK5291" i="3"/>
  <c r="AJ5291" i="3"/>
  <c r="AI5291" i="3"/>
  <c r="AH5291" i="3"/>
  <c r="AQ5290" i="3"/>
  <c r="AP5290" i="3"/>
  <c r="AO5290" i="3"/>
  <c r="AN5290" i="3"/>
  <c r="AM5290" i="3"/>
  <c r="AL5290" i="3"/>
  <c r="AK5290" i="3"/>
  <c r="AJ5290" i="3"/>
  <c r="AI5290" i="3"/>
  <c r="AH5290" i="3"/>
  <c r="AQ5289" i="3"/>
  <c r="AP5289" i="3"/>
  <c r="AO5289" i="3"/>
  <c r="AN5289" i="3"/>
  <c r="AM5289" i="3"/>
  <c r="AL5289" i="3"/>
  <c r="AK5289" i="3"/>
  <c r="AJ5289" i="3"/>
  <c r="AI5289" i="3"/>
  <c r="AH5289" i="3"/>
  <c r="AQ5288" i="3"/>
  <c r="AP5288" i="3"/>
  <c r="AO5288" i="3"/>
  <c r="AN5288" i="3"/>
  <c r="AM5288" i="3"/>
  <c r="AL5288" i="3"/>
  <c r="AK5288" i="3"/>
  <c r="AJ5288" i="3"/>
  <c r="AI5288" i="3"/>
  <c r="AH5288" i="3"/>
  <c r="AQ5287" i="3"/>
  <c r="AP5287" i="3"/>
  <c r="AO5287" i="3"/>
  <c r="AN5287" i="3"/>
  <c r="AM5287" i="3"/>
  <c r="AL5287" i="3"/>
  <c r="AK5287" i="3"/>
  <c r="AJ5287" i="3"/>
  <c r="AI5287" i="3"/>
  <c r="AH5287" i="3"/>
  <c r="AQ5286" i="3"/>
  <c r="AP5286" i="3"/>
  <c r="AO5286" i="3"/>
  <c r="AN5286" i="3"/>
  <c r="AM5286" i="3"/>
  <c r="AL5286" i="3"/>
  <c r="AK5286" i="3"/>
  <c r="AJ5286" i="3"/>
  <c r="AI5286" i="3"/>
  <c r="AH5286" i="3"/>
  <c r="AQ5285" i="3"/>
  <c r="AP5285" i="3"/>
  <c r="AO5285" i="3"/>
  <c r="AN5285" i="3"/>
  <c r="AM5285" i="3"/>
  <c r="AL5285" i="3"/>
  <c r="AK5285" i="3"/>
  <c r="AJ5285" i="3"/>
  <c r="AI5285" i="3"/>
  <c r="AH5285" i="3"/>
  <c r="AQ5284" i="3"/>
  <c r="AP5284" i="3"/>
  <c r="AO5284" i="3"/>
  <c r="AN5284" i="3"/>
  <c r="AM5284" i="3"/>
  <c r="AL5284" i="3"/>
  <c r="AK5284" i="3"/>
  <c r="AJ5284" i="3"/>
  <c r="AI5284" i="3"/>
  <c r="AH5284" i="3"/>
  <c r="AQ5283" i="3"/>
  <c r="AP5283" i="3"/>
  <c r="AO5283" i="3"/>
  <c r="AN5283" i="3"/>
  <c r="AM5283" i="3"/>
  <c r="AL5283" i="3"/>
  <c r="AK5283" i="3"/>
  <c r="AJ5283" i="3"/>
  <c r="AI5283" i="3"/>
  <c r="AH5283" i="3"/>
  <c r="AQ5282" i="3"/>
  <c r="AP5282" i="3"/>
  <c r="AO5282" i="3"/>
  <c r="AN5282" i="3"/>
  <c r="AM5282" i="3"/>
  <c r="AL5282" i="3"/>
  <c r="AK5282" i="3"/>
  <c r="AJ5282" i="3"/>
  <c r="AI5282" i="3"/>
  <c r="AH5282" i="3"/>
  <c r="AQ5281" i="3"/>
  <c r="AP5281" i="3"/>
  <c r="AO5281" i="3"/>
  <c r="AN5281" i="3"/>
  <c r="AM5281" i="3"/>
  <c r="AL5281" i="3"/>
  <c r="AK5281" i="3"/>
  <c r="AJ5281" i="3"/>
  <c r="AI5281" i="3"/>
  <c r="AH5281" i="3"/>
  <c r="AQ5280" i="3"/>
  <c r="AP5280" i="3"/>
  <c r="AO5280" i="3"/>
  <c r="AN5280" i="3"/>
  <c r="AM5280" i="3"/>
  <c r="AL5280" i="3"/>
  <c r="AK5280" i="3"/>
  <c r="AJ5280" i="3"/>
  <c r="AI5280" i="3"/>
  <c r="AH5280" i="3"/>
  <c r="AQ5279" i="3"/>
  <c r="AP5279" i="3"/>
  <c r="AO5279" i="3"/>
  <c r="AN5279" i="3"/>
  <c r="AM5279" i="3"/>
  <c r="AL5279" i="3"/>
  <c r="AK5279" i="3"/>
  <c r="AJ5279" i="3"/>
  <c r="AI5279" i="3"/>
  <c r="AH5279" i="3"/>
  <c r="AQ5278" i="3"/>
  <c r="AP5278" i="3"/>
  <c r="AO5278" i="3"/>
  <c r="AN5278" i="3"/>
  <c r="AM5278" i="3"/>
  <c r="AL5278" i="3"/>
  <c r="AK5278" i="3"/>
  <c r="AJ5278" i="3"/>
  <c r="AI5278" i="3"/>
  <c r="AH5278" i="3"/>
  <c r="AQ5277" i="3"/>
  <c r="AP5277" i="3"/>
  <c r="AO5277" i="3"/>
  <c r="AN5277" i="3"/>
  <c r="AM5277" i="3"/>
  <c r="AL5277" i="3"/>
  <c r="AK5277" i="3"/>
  <c r="AJ5277" i="3"/>
  <c r="AI5277" i="3"/>
  <c r="AH5277" i="3"/>
  <c r="AQ5276" i="3"/>
  <c r="AP5276" i="3"/>
  <c r="AO5276" i="3"/>
  <c r="AN5276" i="3"/>
  <c r="AM5276" i="3"/>
  <c r="AL5276" i="3"/>
  <c r="AK5276" i="3"/>
  <c r="AJ5276" i="3"/>
  <c r="AI5276" i="3"/>
  <c r="AH5276" i="3"/>
  <c r="AQ5275" i="3"/>
  <c r="AP5275" i="3"/>
  <c r="AO5275" i="3"/>
  <c r="AN5275" i="3"/>
  <c r="AM5275" i="3"/>
  <c r="AL5275" i="3"/>
  <c r="AK5275" i="3"/>
  <c r="AJ5275" i="3"/>
  <c r="AI5275" i="3"/>
  <c r="AH5275" i="3"/>
  <c r="AQ5274" i="3"/>
  <c r="AP5274" i="3"/>
  <c r="AO5274" i="3"/>
  <c r="AN5274" i="3"/>
  <c r="AM5274" i="3"/>
  <c r="AL5274" i="3"/>
  <c r="AK5274" i="3"/>
  <c r="AJ5274" i="3"/>
  <c r="AI5274" i="3"/>
  <c r="AH5274" i="3"/>
  <c r="AQ5273" i="3"/>
  <c r="AP5273" i="3"/>
  <c r="AO5273" i="3"/>
  <c r="AN5273" i="3"/>
  <c r="AM5273" i="3"/>
  <c r="AL5273" i="3"/>
  <c r="AK5273" i="3"/>
  <c r="AJ5273" i="3"/>
  <c r="AI5273" i="3"/>
  <c r="AH5273" i="3"/>
  <c r="AQ5272" i="3"/>
  <c r="AP5272" i="3"/>
  <c r="AO5272" i="3"/>
  <c r="AN5272" i="3"/>
  <c r="AM5272" i="3"/>
  <c r="AL5272" i="3"/>
  <c r="AK5272" i="3"/>
  <c r="AJ5272" i="3"/>
  <c r="AI5272" i="3"/>
  <c r="AH5272" i="3"/>
  <c r="AQ5271" i="3"/>
  <c r="AP5271" i="3"/>
  <c r="AO5271" i="3"/>
  <c r="AN5271" i="3"/>
  <c r="AM5271" i="3"/>
  <c r="AL5271" i="3"/>
  <c r="AK5271" i="3"/>
  <c r="AJ5271" i="3"/>
  <c r="AI5271" i="3"/>
  <c r="AH5271" i="3"/>
  <c r="AQ5270" i="3"/>
  <c r="AP5270" i="3"/>
  <c r="AO5270" i="3"/>
  <c r="AN5270" i="3"/>
  <c r="AM5270" i="3"/>
  <c r="AL5270" i="3"/>
  <c r="AK5270" i="3"/>
  <c r="AJ5270" i="3"/>
  <c r="AI5270" i="3"/>
  <c r="AH5270" i="3"/>
  <c r="AQ5269" i="3"/>
  <c r="AP5269" i="3"/>
  <c r="AO5269" i="3"/>
  <c r="AN5269" i="3"/>
  <c r="AM5269" i="3"/>
  <c r="AL5269" i="3"/>
  <c r="AK5269" i="3"/>
  <c r="AJ5269" i="3"/>
  <c r="AI5269" i="3"/>
  <c r="AH5269" i="3"/>
  <c r="AQ5268" i="3"/>
  <c r="AP5268" i="3"/>
  <c r="AO5268" i="3"/>
  <c r="AN5268" i="3"/>
  <c r="AM5268" i="3"/>
  <c r="AL5268" i="3"/>
  <c r="AK5268" i="3"/>
  <c r="AJ5268" i="3"/>
  <c r="AI5268" i="3"/>
  <c r="AH5268" i="3"/>
  <c r="AQ5267" i="3"/>
  <c r="AP5267" i="3"/>
  <c r="AO5267" i="3"/>
  <c r="AN5267" i="3"/>
  <c r="AM5267" i="3"/>
  <c r="AL5267" i="3"/>
  <c r="AK5267" i="3"/>
  <c r="AJ5267" i="3"/>
  <c r="AI5267" i="3"/>
  <c r="AH5267" i="3"/>
  <c r="AQ5266" i="3"/>
  <c r="AP5266" i="3"/>
  <c r="AO5266" i="3"/>
  <c r="AN5266" i="3"/>
  <c r="AM5266" i="3"/>
  <c r="AL5266" i="3"/>
  <c r="AK5266" i="3"/>
  <c r="AJ5266" i="3"/>
  <c r="AI5266" i="3"/>
  <c r="AH5266" i="3"/>
  <c r="AQ5265" i="3"/>
  <c r="AP5265" i="3"/>
  <c r="AO5265" i="3"/>
  <c r="AN5265" i="3"/>
  <c r="AM5265" i="3"/>
  <c r="AL5265" i="3"/>
  <c r="AK5265" i="3"/>
  <c r="AJ5265" i="3"/>
  <c r="AI5265" i="3"/>
  <c r="AH5265" i="3"/>
  <c r="AQ5264" i="3"/>
  <c r="AP5264" i="3"/>
  <c r="AO5264" i="3"/>
  <c r="AN5264" i="3"/>
  <c r="AM5264" i="3"/>
  <c r="AL5264" i="3"/>
  <c r="AK5264" i="3"/>
  <c r="AJ5264" i="3"/>
  <c r="AI5264" i="3"/>
  <c r="AH5264" i="3"/>
  <c r="AQ5263" i="3"/>
  <c r="AP5263" i="3"/>
  <c r="AO5263" i="3"/>
  <c r="AN5263" i="3"/>
  <c r="AM5263" i="3"/>
  <c r="AL5263" i="3"/>
  <c r="AK5263" i="3"/>
  <c r="AJ5263" i="3"/>
  <c r="AI5263" i="3"/>
  <c r="AH5263" i="3"/>
  <c r="AQ5262" i="3"/>
  <c r="AP5262" i="3"/>
  <c r="AO5262" i="3"/>
  <c r="AN5262" i="3"/>
  <c r="AM5262" i="3"/>
  <c r="AL5262" i="3"/>
  <c r="AK5262" i="3"/>
  <c r="AJ5262" i="3"/>
  <c r="AI5262" i="3"/>
  <c r="AH5262" i="3"/>
  <c r="AQ5261" i="3"/>
  <c r="AP5261" i="3"/>
  <c r="AO5261" i="3"/>
  <c r="AN5261" i="3"/>
  <c r="AM5261" i="3"/>
  <c r="AL5261" i="3"/>
  <c r="AK5261" i="3"/>
  <c r="AJ5261" i="3"/>
  <c r="AI5261" i="3"/>
  <c r="AH5261" i="3"/>
  <c r="AQ5260" i="3"/>
  <c r="AP5260" i="3"/>
  <c r="AO5260" i="3"/>
  <c r="AN5260" i="3"/>
  <c r="AM5260" i="3"/>
  <c r="AL5260" i="3"/>
  <c r="AK5260" i="3"/>
  <c r="AJ5260" i="3"/>
  <c r="AI5260" i="3"/>
  <c r="AH5260" i="3"/>
  <c r="AQ5259" i="3"/>
  <c r="AP5259" i="3"/>
  <c r="AO5259" i="3"/>
  <c r="AN5259" i="3"/>
  <c r="AM5259" i="3"/>
  <c r="AL5259" i="3"/>
  <c r="AK5259" i="3"/>
  <c r="AJ5259" i="3"/>
  <c r="AI5259" i="3"/>
  <c r="AH5259" i="3"/>
  <c r="AQ5258" i="3"/>
  <c r="AP5258" i="3"/>
  <c r="AO5258" i="3"/>
  <c r="AN5258" i="3"/>
  <c r="AM5258" i="3"/>
  <c r="AL5258" i="3"/>
  <c r="AK5258" i="3"/>
  <c r="AJ5258" i="3"/>
  <c r="AI5258" i="3"/>
  <c r="AH5258" i="3"/>
  <c r="AQ5257" i="3"/>
  <c r="AP5257" i="3"/>
  <c r="AO5257" i="3"/>
  <c r="AN5257" i="3"/>
  <c r="AM5257" i="3"/>
  <c r="AL5257" i="3"/>
  <c r="AK5257" i="3"/>
  <c r="AJ5257" i="3"/>
  <c r="AI5257" i="3"/>
  <c r="AH5257" i="3"/>
  <c r="AQ5256" i="3"/>
  <c r="AP5256" i="3"/>
  <c r="AO5256" i="3"/>
  <c r="AN5256" i="3"/>
  <c r="AM5256" i="3"/>
  <c r="AL5256" i="3"/>
  <c r="AK5256" i="3"/>
  <c r="AJ5256" i="3"/>
  <c r="AI5256" i="3"/>
  <c r="AH5256" i="3"/>
  <c r="AQ5255" i="3"/>
  <c r="AP5255" i="3"/>
  <c r="AO5255" i="3"/>
  <c r="AN5255" i="3"/>
  <c r="AM5255" i="3"/>
  <c r="AL5255" i="3"/>
  <c r="AK5255" i="3"/>
  <c r="AJ5255" i="3"/>
  <c r="AI5255" i="3"/>
  <c r="AH5255" i="3"/>
  <c r="AQ5254" i="3"/>
  <c r="AP5254" i="3"/>
  <c r="AO5254" i="3"/>
  <c r="AN5254" i="3"/>
  <c r="AM5254" i="3"/>
  <c r="AL5254" i="3"/>
  <c r="AK5254" i="3"/>
  <c r="AJ5254" i="3"/>
  <c r="AI5254" i="3"/>
  <c r="AH5254" i="3"/>
  <c r="AQ5253" i="3"/>
  <c r="AP5253" i="3"/>
  <c r="AO5253" i="3"/>
  <c r="AN5253" i="3"/>
  <c r="AM5253" i="3"/>
  <c r="AL5253" i="3"/>
  <c r="AK5253" i="3"/>
  <c r="AJ5253" i="3"/>
  <c r="AI5253" i="3"/>
  <c r="AH5253" i="3"/>
  <c r="AQ5252" i="3"/>
  <c r="AP5252" i="3"/>
  <c r="AO5252" i="3"/>
  <c r="AN5252" i="3"/>
  <c r="AM5252" i="3"/>
  <c r="AL5252" i="3"/>
  <c r="AK5252" i="3"/>
  <c r="AJ5252" i="3"/>
  <c r="AI5252" i="3"/>
  <c r="AH5252" i="3"/>
  <c r="AQ5251" i="3"/>
  <c r="AP5251" i="3"/>
  <c r="AO5251" i="3"/>
  <c r="AN5251" i="3"/>
  <c r="AM5251" i="3"/>
  <c r="AL5251" i="3"/>
  <c r="AK5251" i="3"/>
  <c r="AJ5251" i="3"/>
  <c r="AI5251" i="3"/>
  <c r="AH5251" i="3"/>
  <c r="AQ5250" i="3"/>
  <c r="AP5250" i="3"/>
  <c r="AO5250" i="3"/>
  <c r="AN5250" i="3"/>
  <c r="AM5250" i="3"/>
  <c r="AL5250" i="3"/>
  <c r="AK5250" i="3"/>
  <c r="AJ5250" i="3"/>
  <c r="AI5250" i="3"/>
  <c r="AH5250" i="3"/>
  <c r="AQ5249" i="3"/>
  <c r="AP5249" i="3"/>
  <c r="AO5249" i="3"/>
  <c r="AN5249" i="3"/>
  <c r="AM5249" i="3"/>
  <c r="AL5249" i="3"/>
  <c r="AK5249" i="3"/>
  <c r="AJ5249" i="3"/>
  <c r="AI5249" i="3"/>
  <c r="AH5249" i="3"/>
  <c r="AQ5248" i="3"/>
  <c r="AP5248" i="3"/>
  <c r="AO5248" i="3"/>
  <c r="AN5248" i="3"/>
  <c r="AM5248" i="3"/>
  <c r="AL5248" i="3"/>
  <c r="AK5248" i="3"/>
  <c r="AJ5248" i="3"/>
  <c r="AI5248" i="3"/>
  <c r="AH5248" i="3"/>
  <c r="AQ5247" i="3"/>
  <c r="AP5247" i="3"/>
  <c r="AO5247" i="3"/>
  <c r="AN5247" i="3"/>
  <c r="AM5247" i="3"/>
  <c r="AL5247" i="3"/>
  <c r="AK5247" i="3"/>
  <c r="AJ5247" i="3"/>
  <c r="AI5247" i="3"/>
  <c r="AH5247" i="3"/>
  <c r="AQ5246" i="3"/>
  <c r="AP5246" i="3"/>
  <c r="AO5246" i="3"/>
  <c r="AN5246" i="3"/>
  <c r="AM5246" i="3"/>
  <c r="AL5246" i="3"/>
  <c r="AK5246" i="3"/>
  <c r="AJ5246" i="3"/>
  <c r="AI5246" i="3"/>
  <c r="AH5246" i="3"/>
  <c r="AQ5245" i="3"/>
  <c r="AP5245" i="3"/>
  <c r="AO5245" i="3"/>
  <c r="AN5245" i="3"/>
  <c r="AM5245" i="3"/>
  <c r="AL5245" i="3"/>
  <c r="AK5245" i="3"/>
  <c r="AJ5245" i="3"/>
  <c r="AI5245" i="3"/>
  <c r="AH5245" i="3"/>
  <c r="AQ5244" i="3"/>
  <c r="AP5244" i="3"/>
  <c r="AO5244" i="3"/>
  <c r="AN5244" i="3"/>
  <c r="AM5244" i="3"/>
  <c r="AL5244" i="3"/>
  <c r="AK5244" i="3"/>
  <c r="AJ5244" i="3"/>
  <c r="AI5244" i="3"/>
  <c r="AH5244" i="3"/>
  <c r="AQ5243" i="3"/>
  <c r="AP5243" i="3"/>
  <c r="AO5243" i="3"/>
  <c r="AN5243" i="3"/>
  <c r="AM5243" i="3"/>
  <c r="AL5243" i="3"/>
  <c r="AK5243" i="3"/>
  <c r="AJ5243" i="3"/>
  <c r="AI5243" i="3"/>
  <c r="AH5243" i="3"/>
  <c r="AQ5242" i="3"/>
  <c r="AP5242" i="3"/>
  <c r="AO5242" i="3"/>
  <c r="AN5242" i="3"/>
  <c r="AM5242" i="3"/>
  <c r="AL5242" i="3"/>
  <c r="AK5242" i="3"/>
  <c r="AJ5242" i="3"/>
  <c r="AI5242" i="3"/>
  <c r="AH5242" i="3"/>
  <c r="AQ5241" i="3"/>
  <c r="AP5241" i="3"/>
  <c r="AO5241" i="3"/>
  <c r="AN5241" i="3"/>
  <c r="AM5241" i="3"/>
  <c r="AL5241" i="3"/>
  <c r="AK5241" i="3"/>
  <c r="AJ5241" i="3"/>
  <c r="AI5241" i="3"/>
  <c r="AH5241" i="3"/>
  <c r="AQ5240" i="3"/>
  <c r="AP5240" i="3"/>
  <c r="AO5240" i="3"/>
  <c r="AN5240" i="3"/>
  <c r="AM5240" i="3"/>
  <c r="AL5240" i="3"/>
  <c r="AK5240" i="3"/>
  <c r="AJ5240" i="3"/>
  <c r="AI5240" i="3"/>
  <c r="AH5240" i="3"/>
  <c r="AQ5239" i="3"/>
  <c r="AP5239" i="3"/>
  <c r="AO5239" i="3"/>
  <c r="AN5239" i="3"/>
  <c r="AM5239" i="3"/>
  <c r="AL5239" i="3"/>
  <c r="AK5239" i="3"/>
  <c r="AJ5239" i="3"/>
  <c r="AI5239" i="3"/>
  <c r="AH5239" i="3"/>
  <c r="AQ5238" i="3"/>
  <c r="AP5238" i="3"/>
  <c r="AO5238" i="3"/>
  <c r="AN5238" i="3"/>
  <c r="AM5238" i="3"/>
  <c r="AL5238" i="3"/>
  <c r="AK5238" i="3"/>
  <c r="AJ5238" i="3"/>
  <c r="AI5238" i="3"/>
  <c r="AH5238" i="3"/>
  <c r="AQ5237" i="3"/>
  <c r="AP5237" i="3"/>
  <c r="AO5237" i="3"/>
  <c r="AN5237" i="3"/>
  <c r="AM5237" i="3"/>
  <c r="AL5237" i="3"/>
  <c r="AK5237" i="3"/>
  <c r="AJ5237" i="3"/>
  <c r="AI5237" i="3"/>
  <c r="AH5237" i="3"/>
  <c r="AQ5236" i="3"/>
  <c r="AP5236" i="3"/>
  <c r="AO5236" i="3"/>
  <c r="AN5236" i="3"/>
  <c r="AM5236" i="3"/>
  <c r="AL5236" i="3"/>
  <c r="AK5236" i="3"/>
  <c r="AJ5236" i="3"/>
  <c r="AI5236" i="3"/>
  <c r="AH5236" i="3"/>
  <c r="AQ5235" i="3"/>
  <c r="AP5235" i="3"/>
  <c r="AO5235" i="3"/>
  <c r="AN5235" i="3"/>
  <c r="AM5235" i="3"/>
  <c r="AL5235" i="3"/>
  <c r="AK5235" i="3"/>
  <c r="AJ5235" i="3"/>
  <c r="AI5235" i="3"/>
  <c r="AH5235" i="3"/>
  <c r="AQ5234" i="3"/>
  <c r="AP5234" i="3"/>
  <c r="AO5234" i="3"/>
  <c r="AN5234" i="3"/>
  <c r="AM5234" i="3"/>
  <c r="AL5234" i="3"/>
  <c r="AK5234" i="3"/>
  <c r="AJ5234" i="3"/>
  <c r="AI5234" i="3"/>
  <c r="AH5234" i="3"/>
  <c r="AQ5233" i="3"/>
  <c r="AP5233" i="3"/>
  <c r="AO5233" i="3"/>
  <c r="AN5233" i="3"/>
  <c r="AM5233" i="3"/>
  <c r="AL5233" i="3"/>
  <c r="AK5233" i="3"/>
  <c r="AJ5233" i="3"/>
  <c r="AI5233" i="3"/>
  <c r="AH5233" i="3"/>
  <c r="AQ5232" i="3"/>
  <c r="AP5232" i="3"/>
  <c r="AO5232" i="3"/>
  <c r="AN5232" i="3"/>
  <c r="AM5232" i="3"/>
  <c r="AL5232" i="3"/>
  <c r="AK5232" i="3"/>
  <c r="AJ5232" i="3"/>
  <c r="AI5232" i="3"/>
  <c r="AH5232" i="3"/>
  <c r="AQ5231" i="3"/>
  <c r="AP5231" i="3"/>
  <c r="AO5231" i="3"/>
  <c r="AN5231" i="3"/>
  <c r="AM5231" i="3"/>
  <c r="AL5231" i="3"/>
  <c r="AK5231" i="3"/>
  <c r="AJ5231" i="3"/>
  <c r="AI5231" i="3"/>
  <c r="AH5231" i="3"/>
  <c r="AQ5230" i="3"/>
  <c r="AP5230" i="3"/>
  <c r="AO5230" i="3"/>
  <c r="AN5230" i="3"/>
  <c r="AM5230" i="3"/>
  <c r="AL5230" i="3"/>
  <c r="AK5230" i="3"/>
  <c r="AJ5230" i="3"/>
  <c r="AI5230" i="3"/>
  <c r="AH5230" i="3"/>
  <c r="AQ5229" i="3"/>
  <c r="AP5229" i="3"/>
  <c r="AO5229" i="3"/>
  <c r="AN5229" i="3"/>
  <c r="AM5229" i="3"/>
  <c r="AL5229" i="3"/>
  <c r="AK5229" i="3"/>
  <c r="AJ5229" i="3"/>
  <c r="AI5229" i="3"/>
  <c r="AH5229" i="3"/>
  <c r="AQ5228" i="3"/>
  <c r="AP5228" i="3"/>
  <c r="AO5228" i="3"/>
  <c r="AN5228" i="3"/>
  <c r="AM5228" i="3"/>
  <c r="AL5228" i="3"/>
  <c r="AK5228" i="3"/>
  <c r="AJ5228" i="3"/>
  <c r="AI5228" i="3"/>
  <c r="AH5228" i="3"/>
  <c r="AQ5227" i="3"/>
  <c r="AP5227" i="3"/>
  <c r="AO5227" i="3"/>
  <c r="AN5227" i="3"/>
  <c r="AM5227" i="3"/>
  <c r="AL5227" i="3"/>
  <c r="AK5227" i="3"/>
  <c r="AJ5227" i="3"/>
  <c r="AI5227" i="3"/>
  <c r="AH5227" i="3"/>
  <c r="AQ5226" i="3"/>
  <c r="AP5226" i="3"/>
  <c r="AO5226" i="3"/>
  <c r="AN5226" i="3"/>
  <c r="AM5226" i="3"/>
  <c r="AL5226" i="3"/>
  <c r="AK5226" i="3"/>
  <c r="AJ5226" i="3"/>
  <c r="AI5226" i="3"/>
  <c r="AH5226" i="3"/>
  <c r="AQ5225" i="3"/>
  <c r="AP5225" i="3"/>
  <c r="AO5225" i="3"/>
  <c r="AN5225" i="3"/>
  <c r="AM5225" i="3"/>
  <c r="AL5225" i="3"/>
  <c r="AK5225" i="3"/>
  <c r="AJ5225" i="3"/>
  <c r="AI5225" i="3"/>
  <c r="AH5225" i="3"/>
  <c r="AQ5224" i="3"/>
  <c r="AP5224" i="3"/>
  <c r="AO5224" i="3"/>
  <c r="AN5224" i="3"/>
  <c r="AM5224" i="3"/>
  <c r="AL5224" i="3"/>
  <c r="AK5224" i="3"/>
  <c r="AJ5224" i="3"/>
  <c r="AI5224" i="3"/>
  <c r="AH5224" i="3"/>
  <c r="AQ5223" i="3"/>
  <c r="AP5223" i="3"/>
  <c r="AO5223" i="3"/>
  <c r="AN5223" i="3"/>
  <c r="AM5223" i="3"/>
  <c r="AL5223" i="3"/>
  <c r="AK5223" i="3"/>
  <c r="AJ5223" i="3"/>
  <c r="AI5223" i="3"/>
  <c r="AH5223" i="3"/>
  <c r="AQ5222" i="3"/>
  <c r="AP5222" i="3"/>
  <c r="AO5222" i="3"/>
  <c r="AN5222" i="3"/>
  <c r="AM5222" i="3"/>
  <c r="AL5222" i="3"/>
  <c r="AK5222" i="3"/>
  <c r="AJ5222" i="3"/>
  <c r="AI5222" i="3"/>
  <c r="AH5222" i="3"/>
  <c r="AQ5221" i="3"/>
  <c r="AP5221" i="3"/>
  <c r="AO5221" i="3"/>
  <c r="AN5221" i="3"/>
  <c r="AM5221" i="3"/>
  <c r="AL5221" i="3"/>
  <c r="AK5221" i="3"/>
  <c r="AJ5221" i="3"/>
  <c r="AI5221" i="3"/>
  <c r="AH5221" i="3"/>
  <c r="AQ5220" i="3"/>
  <c r="AP5220" i="3"/>
  <c r="AO5220" i="3"/>
  <c r="AN5220" i="3"/>
  <c r="AM5220" i="3"/>
  <c r="AL5220" i="3"/>
  <c r="AK5220" i="3"/>
  <c r="AJ5220" i="3"/>
  <c r="AI5220" i="3"/>
  <c r="AH5220" i="3"/>
  <c r="AQ5219" i="3"/>
  <c r="AP5219" i="3"/>
  <c r="AO5219" i="3"/>
  <c r="AN5219" i="3"/>
  <c r="AM5219" i="3"/>
  <c r="AL5219" i="3"/>
  <c r="AK5219" i="3"/>
  <c r="AJ5219" i="3"/>
  <c r="AI5219" i="3"/>
  <c r="AH5219" i="3"/>
  <c r="AQ5218" i="3"/>
  <c r="AP5218" i="3"/>
  <c r="AO5218" i="3"/>
  <c r="AN5218" i="3"/>
  <c r="AM5218" i="3"/>
  <c r="AL5218" i="3"/>
  <c r="AK5218" i="3"/>
  <c r="AJ5218" i="3"/>
  <c r="AI5218" i="3"/>
  <c r="AH5218" i="3"/>
  <c r="AQ5217" i="3"/>
  <c r="AP5217" i="3"/>
  <c r="AO5217" i="3"/>
  <c r="AN5217" i="3"/>
  <c r="AM5217" i="3"/>
  <c r="AL5217" i="3"/>
  <c r="AK5217" i="3"/>
  <c r="AJ5217" i="3"/>
  <c r="AI5217" i="3"/>
  <c r="AH5217" i="3"/>
  <c r="AQ5216" i="3"/>
  <c r="AP5216" i="3"/>
  <c r="AO5216" i="3"/>
  <c r="AN5216" i="3"/>
  <c r="AM5216" i="3"/>
  <c r="AL5216" i="3"/>
  <c r="AK5216" i="3"/>
  <c r="AJ5216" i="3"/>
  <c r="AI5216" i="3"/>
  <c r="AH5216" i="3"/>
  <c r="AQ5215" i="3"/>
  <c r="AP5215" i="3"/>
  <c r="AO5215" i="3"/>
  <c r="AN5215" i="3"/>
  <c r="AM5215" i="3"/>
  <c r="AL5215" i="3"/>
  <c r="AK5215" i="3"/>
  <c r="AJ5215" i="3"/>
  <c r="AI5215" i="3"/>
  <c r="AH5215" i="3"/>
  <c r="AQ5214" i="3"/>
  <c r="AP5214" i="3"/>
  <c r="AO5214" i="3"/>
  <c r="AN5214" i="3"/>
  <c r="AM5214" i="3"/>
  <c r="AL5214" i="3"/>
  <c r="AK5214" i="3"/>
  <c r="AJ5214" i="3"/>
  <c r="AI5214" i="3"/>
  <c r="AH5214" i="3"/>
  <c r="AQ5213" i="3"/>
  <c r="AP5213" i="3"/>
  <c r="AO5213" i="3"/>
  <c r="AN5213" i="3"/>
  <c r="AM5213" i="3"/>
  <c r="AL5213" i="3"/>
  <c r="AK5213" i="3"/>
  <c r="AJ5213" i="3"/>
  <c r="AI5213" i="3"/>
  <c r="AH5213" i="3"/>
  <c r="AQ5212" i="3"/>
  <c r="AP5212" i="3"/>
  <c r="AO5212" i="3"/>
  <c r="AN5212" i="3"/>
  <c r="AM5212" i="3"/>
  <c r="AL5212" i="3"/>
  <c r="AK5212" i="3"/>
  <c r="AJ5212" i="3"/>
  <c r="AI5212" i="3"/>
  <c r="AH5212" i="3"/>
  <c r="AQ5211" i="3"/>
  <c r="AP5211" i="3"/>
  <c r="AO5211" i="3"/>
  <c r="AN5211" i="3"/>
  <c r="AM5211" i="3"/>
  <c r="AL5211" i="3"/>
  <c r="AK5211" i="3"/>
  <c r="AJ5211" i="3"/>
  <c r="AI5211" i="3"/>
  <c r="AH5211" i="3"/>
  <c r="AQ5210" i="3"/>
  <c r="AP5210" i="3"/>
  <c r="AO5210" i="3"/>
  <c r="AN5210" i="3"/>
  <c r="AM5210" i="3"/>
  <c r="AL5210" i="3"/>
  <c r="AK5210" i="3"/>
  <c r="AJ5210" i="3"/>
  <c r="AI5210" i="3"/>
  <c r="AH5210" i="3"/>
  <c r="AQ5209" i="3"/>
  <c r="AP5209" i="3"/>
  <c r="AO5209" i="3"/>
  <c r="AN5209" i="3"/>
  <c r="AM5209" i="3"/>
  <c r="AL5209" i="3"/>
  <c r="AK5209" i="3"/>
  <c r="AJ5209" i="3"/>
  <c r="AI5209" i="3"/>
  <c r="AH5209" i="3"/>
  <c r="AQ5208" i="3"/>
  <c r="AP5208" i="3"/>
  <c r="AO5208" i="3"/>
  <c r="AN5208" i="3"/>
  <c r="AM5208" i="3"/>
  <c r="AL5208" i="3"/>
  <c r="AK5208" i="3"/>
  <c r="AJ5208" i="3"/>
  <c r="AI5208" i="3"/>
  <c r="AH5208" i="3"/>
  <c r="AQ5207" i="3"/>
  <c r="AP5207" i="3"/>
  <c r="AO5207" i="3"/>
  <c r="AN5207" i="3"/>
  <c r="AM5207" i="3"/>
  <c r="AL5207" i="3"/>
  <c r="AK5207" i="3"/>
  <c r="AJ5207" i="3"/>
  <c r="AI5207" i="3"/>
  <c r="AH5207" i="3"/>
  <c r="AQ5206" i="3"/>
  <c r="AP5206" i="3"/>
  <c r="AO5206" i="3"/>
  <c r="AN5206" i="3"/>
  <c r="AM5206" i="3"/>
  <c r="AL5206" i="3"/>
  <c r="AK5206" i="3"/>
  <c r="AJ5206" i="3"/>
  <c r="AI5206" i="3"/>
  <c r="AH5206" i="3"/>
  <c r="AQ5205" i="3"/>
  <c r="AP5205" i="3"/>
  <c r="AO5205" i="3"/>
  <c r="AN5205" i="3"/>
  <c r="AM5205" i="3"/>
  <c r="AL5205" i="3"/>
  <c r="AK5205" i="3"/>
  <c r="AJ5205" i="3"/>
  <c r="AI5205" i="3"/>
  <c r="AH5205" i="3"/>
  <c r="AQ5204" i="3"/>
  <c r="AP5204" i="3"/>
  <c r="AO5204" i="3"/>
  <c r="AN5204" i="3"/>
  <c r="AM5204" i="3"/>
  <c r="AL5204" i="3"/>
  <c r="AK5204" i="3"/>
  <c r="AJ5204" i="3"/>
  <c r="AI5204" i="3"/>
  <c r="AH5204" i="3"/>
  <c r="AQ5203" i="3"/>
  <c r="AP5203" i="3"/>
  <c r="AO5203" i="3"/>
  <c r="AN5203" i="3"/>
  <c r="AM5203" i="3"/>
  <c r="AL5203" i="3"/>
  <c r="AK5203" i="3"/>
  <c r="AJ5203" i="3"/>
  <c r="AI5203" i="3"/>
  <c r="AH5203" i="3"/>
  <c r="AQ5202" i="3"/>
  <c r="AP5202" i="3"/>
  <c r="AO5202" i="3"/>
  <c r="AN5202" i="3"/>
  <c r="AM5202" i="3"/>
  <c r="AL5202" i="3"/>
  <c r="AK5202" i="3"/>
  <c r="AJ5202" i="3"/>
  <c r="AI5202" i="3"/>
  <c r="AH5202" i="3"/>
  <c r="AQ5201" i="3"/>
  <c r="AP5201" i="3"/>
  <c r="AO5201" i="3"/>
  <c r="AN5201" i="3"/>
  <c r="AM5201" i="3"/>
  <c r="AL5201" i="3"/>
  <c r="AK5201" i="3"/>
  <c r="AJ5201" i="3"/>
  <c r="AI5201" i="3"/>
  <c r="AH5201" i="3"/>
  <c r="AQ5200" i="3"/>
  <c r="AP5200" i="3"/>
  <c r="AO5200" i="3"/>
  <c r="AN5200" i="3"/>
  <c r="AM5200" i="3"/>
  <c r="AL5200" i="3"/>
  <c r="AK5200" i="3"/>
  <c r="AJ5200" i="3"/>
  <c r="AI5200" i="3"/>
  <c r="AH5200" i="3"/>
  <c r="AQ5199" i="3"/>
  <c r="AP5199" i="3"/>
  <c r="AO5199" i="3"/>
  <c r="AN5199" i="3"/>
  <c r="AM5199" i="3"/>
  <c r="AL5199" i="3"/>
  <c r="AK5199" i="3"/>
  <c r="AJ5199" i="3"/>
  <c r="AI5199" i="3"/>
  <c r="AH5199" i="3"/>
  <c r="AQ5198" i="3"/>
  <c r="AP5198" i="3"/>
  <c r="AO5198" i="3"/>
  <c r="AN5198" i="3"/>
  <c r="AM5198" i="3"/>
  <c r="AL5198" i="3"/>
  <c r="AK5198" i="3"/>
  <c r="AJ5198" i="3"/>
  <c r="AI5198" i="3"/>
  <c r="AH5198" i="3"/>
  <c r="AQ5197" i="3"/>
  <c r="AP5197" i="3"/>
  <c r="AO5197" i="3"/>
  <c r="AN5197" i="3"/>
  <c r="AM5197" i="3"/>
  <c r="AL5197" i="3"/>
  <c r="AK5197" i="3"/>
  <c r="AJ5197" i="3"/>
  <c r="AI5197" i="3"/>
  <c r="AH5197" i="3"/>
  <c r="AQ5196" i="3"/>
  <c r="AP5196" i="3"/>
  <c r="AO5196" i="3"/>
  <c r="AN5196" i="3"/>
  <c r="AM5196" i="3"/>
  <c r="AL5196" i="3"/>
  <c r="AK5196" i="3"/>
  <c r="AJ5196" i="3"/>
  <c r="AI5196" i="3"/>
  <c r="AH5196" i="3"/>
  <c r="AQ5195" i="3"/>
  <c r="AP5195" i="3"/>
  <c r="AO5195" i="3"/>
  <c r="AN5195" i="3"/>
  <c r="AM5195" i="3"/>
  <c r="AL5195" i="3"/>
  <c r="AK5195" i="3"/>
  <c r="AJ5195" i="3"/>
  <c r="AI5195" i="3"/>
  <c r="AH5195" i="3"/>
  <c r="AQ5194" i="3"/>
  <c r="AP5194" i="3"/>
  <c r="AO5194" i="3"/>
  <c r="AN5194" i="3"/>
  <c r="AM5194" i="3"/>
  <c r="AL5194" i="3"/>
  <c r="AK5194" i="3"/>
  <c r="AJ5194" i="3"/>
  <c r="AI5194" i="3"/>
  <c r="AH5194" i="3"/>
  <c r="AQ5193" i="3"/>
  <c r="AP5193" i="3"/>
  <c r="AO5193" i="3"/>
  <c r="AN5193" i="3"/>
  <c r="AM5193" i="3"/>
  <c r="AL5193" i="3"/>
  <c r="AK5193" i="3"/>
  <c r="AJ5193" i="3"/>
  <c r="AI5193" i="3"/>
  <c r="AH5193" i="3"/>
  <c r="AQ5192" i="3"/>
  <c r="AP5192" i="3"/>
  <c r="AO5192" i="3"/>
  <c r="AN5192" i="3"/>
  <c r="AM5192" i="3"/>
  <c r="AL5192" i="3"/>
  <c r="AK5192" i="3"/>
  <c r="AJ5192" i="3"/>
  <c r="AI5192" i="3"/>
  <c r="AH5192" i="3"/>
  <c r="AQ5191" i="3"/>
  <c r="AP5191" i="3"/>
  <c r="AO5191" i="3"/>
  <c r="AN5191" i="3"/>
  <c r="AM5191" i="3"/>
  <c r="AL5191" i="3"/>
  <c r="AK5191" i="3"/>
  <c r="AJ5191" i="3"/>
  <c r="AI5191" i="3"/>
  <c r="AH5191" i="3"/>
  <c r="AQ5190" i="3"/>
  <c r="AP5190" i="3"/>
  <c r="AO5190" i="3"/>
  <c r="AN5190" i="3"/>
  <c r="AM5190" i="3"/>
  <c r="AL5190" i="3"/>
  <c r="AK5190" i="3"/>
  <c r="AJ5190" i="3"/>
  <c r="AI5190" i="3"/>
  <c r="AH5190" i="3"/>
  <c r="AQ5189" i="3"/>
  <c r="AP5189" i="3"/>
  <c r="AO5189" i="3"/>
  <c r="AN5189" i="3"/>
  <c r="AM5189" i="3"/>
  <c r="AL5189" i="3"/>
  <c r="AK5189" i="3"/>
  <c r="AJ5189" i="3"/>
  <c r="AI5189" i="3"/>
  <c r="AH5189" i="3"/>
  <c r="AQ5188" i="3"/>
  <c r="AP5188" i="3"/>
  <c r="AO5188" i="3"/>
  <c r="AN5188" i="3"/>
  <c r="AM5188" i="3"/>
  <c r="AL5188" i="3"/>
  <c r="AK5188" i="3"/>
  <c r="AJ5188" i="3"/>
  <c r="AI5188" i="3"/>
  <c r="AH5188" i="3"/>
  <c r="AQ5187" i="3"/>
  <c r="AP5187" i="3"/>
  <c r="AO5187" i="3"/>
  <c r="AN5187" i="3"/>
  <c r="AM5187" i="3"/>
  <c r="AL5187" i="3"/>
  <c r="AK5187" i="3"/>
  <c r="AJ5187" i="3"/>
  <c r="AI5187" i="3"/>
  <c r="AH5187" i="3"/>
  <c r="AQ5186" i="3"/>
  <c r="AP5186" i="3"/>
  <c r="AO5186" i="3"/>
  <c r="AN5186" i="3"/>
  <c r="AM5186" i="3"/>
  <c r="AL5186" i="3"/>
  <c r="AK5186" i="3"/>
  <c r="AJ5186" i="3"/>
  <c r="AI5186" i="3"/>
  <c r="AH5186" i="3"/>
  <c r="AQ5185" i="3"/>
  <c r="AP5185" i="3"/>
  <c r="AO5185" i="3"/>
  <c r="AN5185" i="3"/>
  <c r="AM5185" i="3"/>
  <c r="AL5185" i="3"/>
  <c r="AK5185" i="3"/>
  <c r="AJ5185" i="3"/>
  <c r="AI5185" i="3"/>
  <c r="AH5185" i="3"/>
  <c r="AQ5184" i="3"/>
  <c r="AP5184" i="3"/>
  <c r="AO5184" i="3"/>
  <c r="AN5184" i="3"/>
  <c r="AM5184" i="3"/>
  <c r="AL5184" i="3"/>
  <c r="AK5184" i="3"/>
  <c r="AJ5184" i="3"/>
  <c r="AI5184" i="3"/>
  <c r="AH5184" i="3"/>
  <c r="AQ5183" i="3"/>
  <c r="AP5183" i="3"/>
  <c r="AO5183" i="3"/>
  <c r="AN5183" i="3"/>
  <c r="AM5183" i="3"/>
  <c r="AL5183" i="3"/>
  <c r="AK5183" i="3"/>
  <c r="AJ5183" i="3"/>
  <c r="AI5183" i="3"/>
  <c r="AH5183" i="3"/>
  <c r="AQ5182" i="3"/>
  <c r="AP5182" i="3"/>
  <c r="AO5182" i="3"/>
  <c r="AN5182" i="3"/>
  <c r="AM5182" i="3"/>
  <c r="AL5182" i="3"/>
  <c r="AK5182" i="3"/>
  <c r="AJ5182" i="3"/>
  <c r="AI5182" i="3"/>
  <c r="AH5182" i="3"/>
  <c r="AQ5181" i="3"/>
  <c r="AP5181" i="3"/>
  <c r="AO5181" i="3"/>
  <c r="AN5181" i="3"/>
  <c r="AM5181" i="3"/>
  <c r="AL5181" i="3"/>
  <c r="AK5181" i="3"/>
  <c r="AJ5181" i="3"/>
  <c r="AI5181" i="3"/>
  <c r="AH5181" i="3"/>
  <c r="AQ5180" i="3"/>
  <c r="AP5180" i="3"/>
  <c r="AO5180" i="3"/>
  <c r="AN5180" i="3"/>
  <c r="AM5180" i="3"/>
  <c r="AL5180" i="3"/>
  <c r="AK5180" i="3"/>
  <c r="AJ5180" i="3"/>
  <c r="AI5180" i="3"/>
  <c r="AH5180" i="3"/>
  <c r="AQ5179" i="3"/>
  <c r="AP5179" i="3"/>
  <c r="AO5179" i="3"/>
  <c r="AN5179" i="3"/>
  <c r="AM5179" i="3"/>
  <c r="AL5179" i="3"/>
  <c r="AK5179" i="3"/>
  <c r="AJ5179" i="3"/>
  <c r="AI5179" i="3"/>
  <c r="AH5179" i="3"/>
  <c r="AQ5178" i="3"/>
  <c r="AP5178" i="3"/>
  <c r="AO5178" i="3"/>
  <c r="AN5178" i="3"/>
  <c r="AM5178" i="3"/>
  <c r="AL5178" i="3"/>
  <c r="AK5178" i="3"/>
  <c r="AJ5178" i="3"/>
  <c r="AI5178" i="3"/>
  <c r="AH5178" i="3"/>
  <c r="AQ5177" i="3"/>
  <c r="AP5177" i="3"/>
  <c r="AO5177" i="3"/>
  <c r="AN5177" i="3"/>
  <c r="AM5177" i="3"/>
  <c r="AL5177" i="3"/>
  <c r="AK5177" i="3"/>
  <c r="AJ5177" i="3"/>
  <c r="AI5177" i="3"/>
  <c r="AH5177" i="3"/>
  <c r="AQ5176" i="3"/>
  <c r="AP5176" i="3"/>
  <c r="AO5176" i="3"/>
  <c r="AN5176" i="3"/>
  <c r="AM5176" i="3"/>
  <c r="AL5176" i="3"/>
  <c r="AK5176" i="3"/>
  <c r="AJ5176" i="3"/>
  <c r="AI5176" i="3"/>
  <c r="AH5176" i="3"/>
  <c r="AQ5175" i="3"/>
  <c r="AP5175" i="3"/>
  <c r="AO5175" i="3"/>
  <c r="AN5175" i="3"/>
  <c r="AM5175" i="3"/>
  <c r="AL5175" i="3"/>
  <c r="AK5175" i="3"/>
  <c r="AJ5175" i="3"/>
  <c r="AI5175" i="3"/>
  <c r="AH5175" i="3"/>
  <c r="AQ5174" i="3"/>
  <c r="AP5174" i="3"/>
  <c r="AO5174" i="3"/>
  <c r="AN5174" i="3"/>
  <c r="AM5174" i="3"/>
  <c r="AL5174" i="3"/>
  <c r="AK5174" i="3"/>
  <c r="AJ5174" i="3"/>
  <c r="AI5174" i="3"/>
  <c r="AH5174" i="3"/>
  <c r="AQ5173" i="3"/>
  <c r="AP5173" i="3"/>
  <c r="AO5173" i="3"/>
  <c r="AN5173" i="3"/>
  <c r="AM5173" i="3"/>
  <c r="AL5173" i="3"/>
  <c r="AK5173" i="3"/>
  <c r="AJ5173" i="3"/>
  <c r="AI5173" i="3"/>
  <c r="AH5173" i="3"/>
  <c r="AQ5172" i="3"/>
  <c r="AP5172" i="3"/>
  <c r="AO5172" i="3"/>
  <c r="AN5172" i="3"/>
  <c r="AM5172" i="3"/>
  <c r="AL5172" i="3"/>
  <c r="AK5172" i="3"/>
  <c r="AJ5172" i="3"/>
  <c r="AI5172" i="3"/>
  <c r="AH5172" i="3"/>
  <c r="AQ5171" i="3"/>
  <c r="AP5171" i="3"/>
  <c r="AO5171" i="3"/>
  <c r="AN5171" i="3"/>
  <c r="AM5171" i="3"/>
  <c r="AL5171" i="3"/>
  <c r="AK5171" i="3"/>
  <c r="AJ5171" i="3"/>
  <c r="AI5171" i="3"/>
  <c r="AH5171" i="3"/>
  <c r="AQ5170" i="3"/>
  <c r="AP5170" i="3"/>
  <c r="AO5170" i="3"/>
  <c r="AN5170" i="3"/>
  <c r="AM5170" i="3"/>
  <c r="AL5170" i="3"/>
  <c r="AK5170" i="3"/>
  <c r="AJ5170" i="3"/>
  <c r="AI5170" i="3"/>
  <c r="AH5170" i="3"/>
  <c r="AQ5169" i="3"/>
  <c r="AP5169" i="3"/>
  <c r="AO5169" i="3"/>
  <c r="AN5169" i="3"/>
  <c r="AM5169" i="3"/>
  <c r="AL5169" i="3"/>
  <c r="AK5169" i="3"/>
  <c r="AJ5169" i="3"/>
  <c r="AI5169" i="3"/>
  <c r="AH5169" i="3"/>
  <c r="AQ5168" i="3"/>
  <c r="AP5168" i="3"/>
  <c r="AO5168" i="3"/>
  <c r="AN5168" i="3"/>
  <c r="AM5168" i="3"/>
  <c r="AL5168" i="3"/>
  <c r="AK5168" i="3"/>
  <c r="AJ5168" i="3"/>
  <c r="AI5168" i="3"/>
  <c r="AH5168" i="3"/>
  <c r="AQ5167" i="3"/>
  <c r="AP5167" i="3"/>
  <c r="AO5167" i="3"/>
  <c r="AN5167" i="3"/>
  <c r="AM5167" i="3"/>
  <c r="AL5167" i="3"/>
  <c r="AK5167" i="3"/>
  <c r="AJ5167" i="3"/>
  <c r="AI5167" i="3"/>
  <c r="AH5167" i="3"/>
  <c r="AQ5166" i="3"/>
  <c r="AP5166" i="3"/>
  <c r="AO5166" i="3"/>
  <c r="AN5166" i="3"/>
  <c r="AM5166" i="3"/>
  <c r="AL5166" i="3"/>
  <c r="AK5166" i="3"/>
  <c r="AJ5166" i="3"/>
  <c r="AI5166" i="3"/>
  <c r="AH5166" i="3"/>
  <c r="AQ5165" i="3"/>
  <c r="AP5165" i="3"/>
  <c r="AO5165" i="3"/>
  <c r="AN5165" i="3"/>
  <c r="AM5165" i="3"/>
  <c r="AL5165" i="3"/>
  <c r="AK5165" i="3"/>
  <c r="AJ5165" i="3"/>
  <c r="AI5165" i="3"/>
  <c r="AH5165" i="3"/>
  <c r="AQ5164" i="3"/>
  <c r="AP5164" i="3"/>
  <c r="AO5164" i="3"/>
  <c r="AN5164" i="3"/>
  <c r="AM5164" i="3"/>
  <c r="AL5164" i="3"/>
  <c r="AK5164" i="3"/>
  <c r="AJ5164" i="3"/>
  <c r="AI5164" i="3"/>
  <c r="AH5164" i="3"/>
  <c r="AQ5163" i="3"/>
  <c r="AP5163" i="3"/>
  <c r="AO5163" i="3"/>
  <c r="AN5163" i="3"/>
  <c r="AM5163" i="3"/>
  <c r="AL5163" i="3"/>
  <c r="AK5163" i="3"/>
  <c r="AJ5163" i="3"/>
  <c r="AI5163" i="3"/>
  <c r="AH5163" i="3"/>
  <c r="AQ5162" i="3"/>
  <c r="AP5162" i="3"/>
  <c r="AO5162" i="3"/>
  <c r="AN5162" i="3"/>
  <c r="AM5162" i="3"/>
  <c r="AL5162" i="3"/>
  <c r="AK5162" i="3"/>
  <c r="AJ5162" i="3"/>
  <c r="AI5162" i="3"/>
  <c r="AH5162" i="3"/>
  <c r="AQ5161" i="3"/>
  <c r="AP5161" i="3"/>
  <c r="AO5161" i="3"/>
  <c r="AN5161" i="3"/>
  <c r="AM5161" i="3"/>
  <c r="AL5161" i="3"/>
  <c r="AK5161" i="3"/>
  <c r="AJ5161" i="3"/>
  <c r="AI5161" i="3"/>
  <c r="AH5161" i="3"/>
  <c r="AQ5160" i="3"/>
  <c r="AP5160" i="3"/>
  <c r="AO5160" i="3"/>
  <c r="AN5160" i="3"/>
  <c r="AM5160" i="3"/>
  <c r="AL5160" i="3"/>
  <c r="AK5160" i="3"/>
  <c r="AJ5160" i="3"/>
  <c r="AI5160" i="3"/>
  <c r="AH5160" i="3"/>
  <c r="AQ5159" i="3"/>
  <c r="AP5159" i="3"/>
  <c r="AO5159" i="3"/>
  <c r="AN5159" i="3"/>
  <c r="AM5159" i="3"/>
  <c r="AL5159" i="3"/>
  <c r="AK5159" i="3"/>
  <c r="AJ5159" i="3"/>
  <c r="AI5159" i="3"/>
  <c r="AH5159" i="3"/>
  <c r="AQ5158" i="3"/>
  <c r="AP5158" i="3"/>
  <c r="AO5158" i="3"/>
  <c r="AN5158" i="3"/>
  <c r="AM5158" i="3"/>
  <c r="AL5158" i="3"/>
  <c r="AK5158" i="3"/>
  <c r="AJ5158" i="3"/>
  <c r="AI5158" i="3"/>
  <c r="AH5158" i="3"/>
  <c r="AQ5157" i="3"/>
  <c r="AP5157" i="3"/>
  <c r="AO5157" i="3"/>
  <c r="AN5157" i="3"/>
  <c r="AM5157" i="3"/>
  <c r="AL5157" i="3"/>
  <c r="AK5157" i="3"/>
  <c r="AJ5157" i="3"/>
  <c r="AI5157" i="3"/>
  <c r="AH5157" i="3"/>
  <c r="AQ5156" i="3"/>
  <c r="AP5156" i="3"/>
  <c r="AO5156" i="3"/>
  <c r="AN5156" i="3"/>
  <c r="AM5156" i="3"/>
  <c r="AL5156" i="3"/>
  <c r="AK5156" i="3"/>
  <c r="AJ5156" i="3"/>
  <c r="AI5156" i="3"/>
  <c r="AH5156" i="3"/>
  <c r="AQ5155" i="3"/>
  <c r="AP5155" i="3"/>
  <c r="AO5155" i="3"/>
  <c r="AN5155" i="3"/>
  <c r="AM5155" i="3"/>
  <c r="AL5155" i="3"/>
  <c r="AK5155" i="3"/>
  <c r="AJ5155" i="3"/>
  <c r="AI5155" i="3"/>
  <c r="AH5155" i="3"/>
  <c r="AQ5154" i="3"/>
  <c r="AP5154" i="3"/>
  <c r="AO5154" i="3"/>
  <c r="AN5154" i="3"/>
  <c r="AM5154" i="3"/>
  <c r="AL5154" i="3"/>
  <c r="AK5154" i="3"/>
  <c r="AJ5154" i="3"/>
  <c r="AI5154" i="3"/>
  <c r="AH5154" i="3"/>
  <c r="AQ5153" i="3"/>
  <c r="AP5153" i="3"/>
  <c r="AO5153" i="3"/>
  <c r="AN5153" i="3"/>
  <c r="AM5153" i="3"/>
  <c r="AL5153" i="3"/>
  <c r="AK5153" i="3"/>
  <c r="AJ5153" i="3"/>
  <c r="AI5153" i="3"/>
  <c r="AH5153" i="3"/>
  <c r="AQ5152" i="3"/>
  <c r="AP5152" i="3"/>
  <c r="AO5152" i="3"/>
  <c r="AN5152" i="3"/>
  <c r="AM5152" i="3"/>
  <c r="AL5152" i="3"/>
  <c r="AK5152" i="3"/>
  <c r="AJ5152" i="3"/>
  <c r="AI5152" i="3"/>
  <c r="AH5152" i="3"/>
  <c r="AQ5151" i="3"/>
  <c r="AP5151" i="3"/>
  <c r="AO5151" i="3"/>
  <c r="AN5151" i="3"/>
  <c r="AM5151" i="3"/>
  <c r="AL5151" i="3"/>
  <c r="AK5151" i="3"/>
  <c r="AJ5151" i="3"/>
  <c r="AI5151" i="3"/>
  <c r="AH5151" i="3"/>
  <c r="AQ5150" i="3"/>
  <c r="AP5150" i="3"/>
  <c r="AO5150" i="3"/>
  <c r="AN5150" i="3"/>
  <c r="AM5150" i="3"/>
  <c r="AL5150" i="3"/>
  <c r="AK5150" i="3"/>
  <c r="AJ5150" i="3"/>
  <c r="AI5150" i="3"/>
  <c r="AH5150" i="3"/>
  <c r="AQ5149" i="3"/>
  <c r="AP5149" i="3"/>
  <c r="AO5149" i="3"/>
  <c r="AN5149" i="3"/>
  <c r="AM5149" i="3"/>
  <c r="AL5149" i="3"/>
  <c r="AK5149" i="3"/>
  <c r="AJ5149" i="3"/>
  <c r="AI5149" i="3"/>
  <c r="AH5149" i="3"/>
  <c r="AQ5148" i="3"/>
  <c r="AP5148" i="3"/>
  <c r="AO5148" i="3"/>
  <c r="AN5148" i="3"/>
  <c r="AM5148" i="3"/>
  <c r="AL5148" i="3"/>
  <c r="AK5148" i="3"/>
  <c r="AJ5148" i="3"/>
  <c r="AI5148" i="3"/>
  <c r="AH5148" i="3"/>
  <c r="AQ5147" i="3"/>
  <c r="AP5147" i="3"/>
  <c r="AO5147" i="3"/>
  <c r="AN5147" i="3"/>
  <c r="AM5147" i="3"/>
  <c r="AL5147" i="3"/>
  <c r="AK5147" i="3"/>
  <c r="AJ5147" i="3"/>
  <c r="AI5147" i="3"/>
  <c r="AH5147" i="3"/>
  <c r="AQ5146" i="3"/>
  <c r="AP5146" i="3"/>
  <c r="AO5146" i="3"/>
  <c r="AN5146" i="3"/>
  <c r="AM5146" i="3"/>
  <c r="AL5146" i="3"/>
  <c r="AK5146" i="3"/>
  <c r="AJ5146" i="3"/>
  <c r="AI5146" i="3"/>
  <c r="AH5146" i="3"/>
  <c r="AQ5145" i="3"/>
  <c r="AP5145" i="3"/>
  <c r="AO5145" i="3"/>
  <c r="AN5145" i="3"/>
  <c r="AM5145" i="3"/>
  <c r="AL5145" i="3"/>
  <c r="AK5145" i="3"/>
  <c r="AJ5145" i="3"/>
  <c r="AI5145" i="3"/>
  <c r="AH5145" i="3"/>
  <c r="AQ5144" i="3"/>
  <c r="AP5144" i="3"/>
  <c r="AO5144" i="3"/>
  <c r="AN5144" i="3"/>
  <c r="AM5144" i="3"/>
  <c r="AL5144" i="3"/>
  <c r="AK5144" i="3"/>
  <c r="AJ5144" i="3"/>
  <c r="AI5144" i="3"/>
  <c r="AH5144" i="3"/>
  <c r="AQ5143" i="3"/>
  <c r="AP5143" i="3"/>
  <c r="AO5143" i="3"/>
  <c r="AN5143" i="3"/>
  <c r="AM5143" i="3"/>
  <c r="AL5143" i="3"/>
  <c r="AK5143" i="3"/>
  <c r="AJ5143" i="3"/>
  <c r="AI5143" i="3"/>
  <c r="AH5143" i="3"/>
  <c r="AQ5142" i="3"/>
  <c r="AP5142" i="3"/>
  <c r="AO5142" i="3"/>
  <c r="AN5142" i="3"/>
  <c r="AM5142" i="3"/>
  <c r="AL5142" i="3"/>
  <c r="AK5142" i="3"/>
  <c r="AJ5142" i="3"/>
  <c r="AI5142" i="3"/>
  <c r="AH5142" i="3"/>
  <c r="AQ5141" i="3"/>
  <c r="AP5141" i="3"/>
  <c r="AO5141" i="3"/>
  <c r="AN5141" i="3"/>
  <c r="AM5141" i="3"/>
  <c r="AL5141" i="3"/>
  <c r="AK5141" i="3"/>
  <c r="AJ5141" i="3"/>
  <c r="AI5141" i="3"/>
  <c r="AH5141" i="3"/>
  <c r="AQ5140" i="3"/>
  <c r="AP5140" i="3"/>
  <c r="AO5140" i="3"/>
  <c r="AN5140" i="3"/>
  <c r="AM5140" i="3"/>
  <c r="AL5140" i="3"/>
  <c r="AK5140" i="3"/>
  <c r="AJ5140" i="3"/>
  <c r="AI5140" i="3"/>
  <c r="AH5140" i="3"/>
  <c r="AQ5139" i="3"/>
  <c r="AP5139" i="3"/>
  <c r="AO5139" i="3"/>
  <c r="AN5139" i="3"/>
  <c r="AM5139" i="3"/>
  <c r="AL5139" i="3"/>
  <c r="AK5139" i="3"/>
  <c r="AJ5139" i="3"/>
  <c r="AI5139" i="3"/>
  <c r="AH5139" i="3"/>
  <c r="AQ5138" i="3"/>
  <c r="AP5138" i="3"/>
  <c r="AO5138" i="3"/>
  <c r="AN5138" i="3"/>
  <c r="AM5138" i="3"/>
  <c r="AL5138" i="3"/>
  <c r="AK5138" i="3"/>
  <c r="AJ5138" i="3"/>
  <c r="AI5138" i="3"/>
  <c r="AH5138" i="3"/>
  <c r="AQ5137" i="3"/>
  <c r="AP5137" i="3"/>
  <c r="AO5137" i="3"/>
  <c r="AN5137" i="3"/>
  <c r="AM5137" i="3"/>
  <c r="AL5137" i="3"/>
  <c r="AK5137" i="3"/>
  <c r="AJ5137" i="3"/>
  <c r="AI5137" i="3"/>
  <c r="AH5137" i="3"/>
  <c r="AQ5136" i="3"/>
  <c r="AP5136" i="3"/>
  <c r="AO5136" i="3"/>
  <c r="AN5136" i="3"/>
  <c r="AM5136" i="3"/>
  <c r="AL5136" i="3"/>
  <c r="AK5136" i="3"/>
  <c r="AJ5136" i="3"/>
  <c r="AI5136" i="3"/>
  <c r="AH5136" i="3"/>
  <c r="AQ5135" i="3"/>
  <c r="AP5135" i="3"/>
  <c r="AO5135" i="3"/>
  <c r="AN5135" i="3"/>
  <c r="AM5135" i="3"/>
  <c r="AL5135" i="3"/>
  <c r="AK5135" i="3"/>
  <c r="AJ5135" i="3"/>
  <c r="AI5135" i="3"/>
  <c r="AH5135" i="3"/>
  <c r="AQ5134" i="3"/>
  <c r="AP5134" i="3"/>
  <c r="AO5134" i="3"/>
  <c r="AN5134" i="3"/>
  <c r="AM5134" i="3"/>
  <c r="AL5134" i="3"/>
  <c r="AK5134" i="3"/>
  <c r="AJ5134" i="3"/>
  <c r="AI5134" i="3"/>
  <c r="AH5134" i="3"/>
  <c r="AQ5133" i="3"/>
  <c r="AP5133" i="3"/>
  <c r="AO5133" i="3"/>
  <c r="AN5133" i="3"/>
  <c r="AM5133" i="3"/>
  <c r="AL5133" i="3"/>
  <c r="AK5133" i="3"/>
  <c r="AJ5133" i="3"/>
  <c r="AI5133" i="3"/>
  <c r="AH5133" i="3"/>
  <c r="AQ5132" i="3"/>
  <c r="AP5132" i="3"/>
  <c r="AO5132" i="3"/>
  <c r="AN5132" i="3"/>
  <c r="AM5132" i="3"/>
  <c r="AL5132" i="3"/>
  <c r="AK5132" i="3"/>
  <c r="AJ5132" i="3"/>
  <c r="AI5132" i="3"/>
  <c r="AH5132" i="3"/>
  <c r="AQ5131" i="3"/>
  <c r="AP5131" i="3"/>
  <c r="AO5131" i="3"/>
  <c r="AN5131" i="3"/>
  <c r="AM5131" i="3"/>
  <c r="AL5131" i="3"/>
  <c r="AK5131" i="3"/>
  <c r="AJ5131" i="3"/>
  <c r="AI5131" i="3"/>
  <c r="AH5131" i="3"/>
  <c r="AQ5130" i="3"/>
  <c r="AP5130" i="3"/>
  <c r="AO5130" i="3"/>
  <c r="AN5130" i="3"/>
  <c r="AM5130" i="3"/>
  <c r="AL5130" i="3"/>
  <c r="AK5130" i="3"/>
  <c r="AJ5130" i="3"/>
  <c r="AI5130" i="3"/>
  <c r="AH5130" i="3"/>
  <c r="AQ5129" i="3"/>
  <c r="AP5129" i="3"/>
  <c r="AO5129" i="3"/>
  <c r="AN5129" i="3"/>
  <c r="AM5129" i="3"/>
  <c r="AL5129" i="3"/>
  <c r="AK5129" i="3"/>
  <c r="AJ5129" i="3"/>
  <c r="AI5129" i="3"/>
  <c r="AH5129" i="3"/>
  <c r="AQ5128" i="3"/>
  <c r="AP5128" i="3"/>
  <c r="AO5128" i="3"/>
  <c r="AN5128" i="3"/>
  <c r="AM5128" i="3"/>
  <c r="AL5128" i="3"/>
  <c r="AK5128" i="3"/>
  <c r="AJ5128" i="3"/>
  <c r="AI5128" i="3"/>
  <c r="AH5128" i="3"/>
  <c r="AQ5127" i="3"/>
  <c r="AP5127" i="3"/>
  <c r="AO5127" i="3"/>
  <c r="AN5127" i="3"/>
  <c r="AM5127" i="3"/>
  <c r="AL5127" i="3"/>
  <c r="AK5127" i="3"/>
  <c r="AJ5127" i="3"/>
  <c r="AI5127" i="3"/>
  <c r="AH5127" i="3"/>
  <c r="AQ5126" i="3"/>
  <c r="AP5126" i="3"/>
  <c r="AO5126" i="3"/>
  <c r="AN5126" i="3"/>
  <c r="AM5126" i="3"/>
  <c r="AL5126" i="3"/>
  <c r="AK5126" i="3"/>
  <c r="AJ5126" i="3"/>
  <c r="AI5126" i="3"/>
  <c r="AH5126" i="3"/>
  <c r="AQ5125" i="3"/>
  <c r="AP5125" i="3"/>
  <c r="AO5125" i="3"/>
  <c r="AN5125" i="3"/>
  <c r="AM5125" i="3"/>
  <c r="AL5125" i="3"/>
  <c r="AK5125" i="3"/>
  <c r="AJ5125" i="3"/>
  <c r="AI5125" i="3"/>
  <c r="AH5125" i="3"/>
  <c r="AQ5124" i="3"/>
  <c r="AP5124" i="3"/>
  <c r="AO5124" i="3"/>
  <c r="AN5124" i="3"/>
  <c r="AM5124" i="3"/>
  <c r="AL5124" i="3"/>
  <c r="AK5124" i="3"/>
  <c r="AJ5124" i="3"/>
  <c r="AI5124" i="3"/>
  <c r="AH5124" i="3"/>
  <c r="AQ5123" i="3"/>
  <c r="AP5123" i="3"/>
  <c r="AO5123" i="3"/>
  <c r="AN5123" i="3"/>
  <c r="AM5123" i="3"/>
  <c r="AL5123" i="3"/>
  <c r="AK5123" i="3"/>
  <c r="AJ5123" i="3"/>
  <c r="AI5123" i="3"/>
  <c r="AH5123" i="3"/>
  <c r="AQ5122" i="3"/>
  <c r="AP5122" i="3"/>
  <c r="AO5122" i="3"/>
  <c r="AN5122" i="3"/>
  <c r="AM5122" i="3"/>
  <c r="AL5122" i="3"/>
  <c r="AK5122" i="3"/>
  <c r="AJ5122" i="3"/>
  <c r="AI5122" i="3"/>
  <c r="AH5122" i="3"/>
  <c r="AQ5121" i="3"/>
  <c r="AP5121" i="3"/>
  <c r="AO5121" i="3"/>
  <c r="AN5121" i="3"/>
  <c r="AM5121" i="3"/>
  <c r="AL5121" i="3"/>
  <c r="AK5121" i="3"/>
  <c r="AJ5121" i="3"/>
  <c r="AI5121" i="3"/>
  <c r="AH5121" i="3"/>
  <c r="AQ5120" i="3"/>
  <c r="AP5120" i="3"/>
  <c r="AO5120" i="3"/>
  <c r="AN5120" i="3"/>
  <c r="AM5120" i="3"/>
  <c r="AL5120" i="3"/>
  <c r="AK5120" i="3"/>
  <c r="AJ5120" i="3"/>
  <c r="AI5120" i="3"/>
  <c r="AH5120" i="3"/>
  <c r="AQ5119" i="3"/>
  <c r="AP5119" i="3"/>
  <c r="AO5119" i="3"/>
  <c r="AN5119" i="3"/>
  <c r="AM5119" i="3"/>
  <c r="AL5119" i="3"/>
  <c r="AK5119" i="3"/>
  <c r="AJ5119" i="3"/>
  <c r="AI5119" i="3"/>
  <c r="AH5119" i="3"/>
  <c r="AQ5118" i="3"/>
  <c r="AP5118" i="3"/>
  <c r="AO5118" i="3"/>
  <c r="AN5118" i="3"/>
  <c r="AM5118" i="3"/>
  <c r="AL5118" i="3"/>
  <c r="AK5118" i="3"/>
  <c r="AJ5118" i="3"/>
  <c r="AI5118" i="3"/>
  <c r="AH5118" i="3"/>
  <c r="AQ5117" i="3"/>
  <c r="AP5117" i="3"/>
  <c r="AO5117" i="3"/>
  <c r="AN5117" i="3"/>
  <c r="AM5117" i="3"/>
  <c r="AL5117" i="3"/>
  <c r="AK5117" i="3"/>
  <c r="AJ5117" i="3"/>
  <c r="AI5117" i="3"/>
  <c r="AH5117" i="3"/>
  <c r="AQ5116" i="3"/>
  <c r="AP5116" i="3"/>
  <c r="AO5116" i="3"/>
  <c r="AN5116" i="3"/>
  <c r="AM5116" i="3"/>
  <c r="AL5116" i="3"/>
  <c r="AK5116" i="3"/>
  <c r="AJ5116" i="3"/>
  <c r="AI5116" i="3"/>
  <c r="AH5116" i="3"/>
  <c r="AQ5115" i="3"/>
  <c r="AP5115" i="3"/>
  <c r="AO5115" i="3"/>
  <c r="AN5115" i="3"/>
  <c r="AM5115" i="3"/>
  <c r="AL5115" i="3"/>
  <c r="AK5115" i="3"/>
  <c r="AJ5115" i="3"/>
  <c r="AI5115" i="3"/>
  <c r="AH5115" i="3"/>
  <c r="AQ5114" i="3"/>
  <c r="AP5114" i="3"/>
  <c r="AO5114" i="3"/>
  <c r="AN5114" i="3"/>
  <c r="AM5114" i="3"/>
  <c r="AL5114" i="3"/>
  <c r="AK5114" i="3"/>
  <c r="AJ5114" i="3"/>
  <c r="AI5114" i="3"/>
  <c r="AH5114" i="3"/>
  <c r="AQ5113" i="3"/>
  <c r="AP5113" i="3"/>
  <c r="AO5113" i="3"/>
  <c r="AN5113" i="3"/>
  <c r="AM5113" i="3"/>
  <c r="AL5113" i="3"/>
  <c r="AK5113" i="3"/>
  <c r="AJ5113" i="3"/>
  <c r="AI5113" i="3"/>
  <c r="AH5113" i="3"/>
  <c r="AQ5112" i="3"/>
  <c r="AP5112" i="3"/>
  <c r="AO5112" i="3"/>
  <c r="AN5112" i="3"/>
  <c r="AM5112" i="3"/>
  <c r="AL5112" i="3"/>
  <c r="AK5112" i="3"/>
  <c r="AJ5112" i="3"/>
  <c r="AI5112" i="3"/>
  <c r="AH5112" i="3"/>
  <c r="AQ5111" i="3"/>
  <c r="AP5111" i="3"/>
  <c r="AO5111" i="3"/>
  <c r="AN5111" i="3"/>
  <c r="AM5111" i="3"/>
  <c r="AL5111" i="3"/>
  <c r="AK5111" i="3"/>
  <c r="AJ5111" i="3"/>
  <c r="AI5111" i="3"/>
  <c r="AH5111" i="3"/>
  <c r="AQ5110" i="3"/>
  <c r="AP5110" i="3"/>
  <c r="AO5110" i="3"/>
  <c r="AN5110" i="3"/>
  <c r="AM5110" i="3"/>
  <c r="AL5110" i="3"/>
  <c r="AK5110" i="3"/>
  <c r="AJ5110" i="3"/>
  <c r="AI5110" i="3"/>
  <c r="AH5110" i="3"/>
  <c r="AQ5109" i="3"/>
  <c r="AP5109" i="3"/>
  <c r="AO5109" i="3"/>
  <c r="AN5109" i="3"/>
  <c r="AM5109" i="3"/>
  <c r="AL5109" i="3"/>
  <c r="AK5109" i="3"/>
  <c r="AJ5109" i="3"/>
  <c r="AI5109" i="3"/>
  <c r="AH5109" i="3"/>
  <c r="AQ5108" i="3"/>
  <c r="AP5108" i="3"/>
  <c r="AO5108" i="3"/>
  <c r="AN5108" i="3"/>
  <c r="AM5108" i="3"/>
  <c r="AL5108" i="3"/>
  <c r="AK5108" i="3"/>
  <c r="AJ5108" i="3"/>
  <c r="AI5108" i="3"/>
  <c r="AH5108" i="3"/>
  <c r="AQ5107" i="3"/>
  <c r="AP5107" i="3"/>
  <c r="AO5107" i="3"/>
  <c r="AN5107" i="3"/>
  <c r="AM5107" i="3"/>
  <c r="AL5107" i="3"/>
  <c r="AK5107" i="3"/>
  <c r="AJ5107" i="3"/>
  <c r="AI5107" i="3"/>
  <c r="AH5107" i="3"/>
  <c r="AQ5106" i="3"/>
  <c r="AP5106" i="3"/>
  <c r="AO5106" i="3"/>
  <c r="AN5106" i="3"/>
  <c r="AM5106" i="3"/>
  <c r="AL5106" i="3"/>
  <c r="AK5106" i="3"/>
  <c r="AJ5106" i="3"/>
  <c r="AI5106" i="3"/>
  <c r="AH5106" i="3"/>
  <c r="AQ5105" i="3"/>
  <c r="AP5105" i="3"/>
  <c r="AO5105" i="3"/>
  <c r="AN5105" i="3"/>
  <c r="AM5105" i="3"/>
  <c r="AL5105" i="3"/>
  <c r="AK5105" i="3"/>
  <c r="AJ5105" i="3"/>
  <c r="AI5105" i="3"/>
  <c r="AH5105" i="3"/>
  <c r="AQ5104" i="3"/>
  <c r="AP5104" i="3"/>
  <c r="AO5104" i="3"/>
  <c r="AN5104" i="3"/>
  <c r="AM5104" i="3"/>
  <c r="AL5104" i="3"/>
  <c r="AK5104" i="3"/>
  <c r="AJ5104" i="3"/>
  <c r="AI5104" i="3"/>
  <c r="AH5104" i="3"/>
  <c r="AQ5103" i="3"/>
  <c r="AP5103" i="3"/>
  <c r="AO5103" i="3"/>
  <c r="AN5103" i="3"/>
  <c r="AM5103" i="3"/>
  <c r="AL5103" i="3"/>
  <c r="AK5103" i="3"/>
  <c r="AJ5103" i="3"/>
  <c r="AI5103" i="3"/>
  <c r="AH5103" i="3"/>
  <c r="AQ5102" i="3"/>
  <c r="AP5102" i="3"/>
  <c r="AO5102" i="3"/>
  <c r="AN5102" i="3"/>
  <c r="AM5102" i="3"/>
  <c r="AL5102" i="3"/>
  <c r="AK5102" i="3"/>
  <c r="AJ5102" i="3"/>
  <c r="AI5102" i="3"/>
  <c r="AH5102" i="3"/>
  <c r="AQ5101" i="3"/>
  <c r="AP5101" i="3"/>
  <c r="AO5101" i="3"/>
  <c r="AN5101" i="3"/>
  <c r="AM5101" i="3"/>
  <c r="AL5101" i="3"/>
  <c r="AK5101" i="3"/>
  <c r="AJ5101" i="3"/>
  <c r="AI5101" i="3"/>
  <c r="AH5101" i="3"/>
  <c r="AQ5100" i="3"/>
  <c r="AP5100" i="3"/>
  <c r="AO5100" i="3"/>
  <c r="AN5100" i="3"/>
  <c r="AM5100" i="3"/>
  <c r="AL5100" i="3"/>
  <c r="AK5100" i="3"/>
  <c r="AJ5100" i="3"/>
  <c r="AI5100" i="3"/>
  <c r="AH5100" i="3"/>
  <c r="AQ5099" i="3"/>
  <c r="AP5099" i="3"/>
  <c r="AO5099" i="3"/>
  <c r="AN5099" i="3"/>
  <c r="AM5099" i="3"/>
  <c r="AL5099" i="3"/>
  <c r="AK5099" i="3"/>
  <c r="AJ5099" i="3"/>
  <c r="AI5099" i="3"/>
  <c r="AH5099" i="3"/>
  <c r="AQ5098" i="3"/>
  <c r="AP5098" i="3"/>
  <c r="AO5098" i="3"/>
  <c r="AN5098" i="3"/>
  <c r="AM5098" i="3"/>
  <c r="AL5098" i="3"/>
  <c r="AK5098" i="3"/>
  <c r="AJ5098" i="3"/>
  <c r="AI5098" i="3"/>
  <c r="AH5098" i="3"/>
  <c r="AQ5097" i="3"/>
  <c r="AP5097" i="3"/>
  <c r="AO5097" i="3"/>
  <c r="AN5097" i="3"/>
  <c r="AM5097" i="3"/>
  <c r="AL5097" i="3"/>
  <c r="AK5097" i="3"/>
  <c r="AJ5097" i="3"/>
  <c r="AI5097" i="3"/>
  <c r="AH5097" i="3"/>
  <c r="AQ5096" i="3"/>
  <c r="AP5096" i="3"/>
  <c r="AO5096" i="3"/>
  <c r="AN5096" i="3"/>
  <c r="AM5096" i="3"/>
  <c r="AL5096" i="3"/>
  <c r="AK5096" i="3"/>
  <c r="AJ5096" i="3"/>
  <c r="AI5096" i="3"/>
  <c r="AH5096" i="3"/>
  <c r="AQ5095" i="3"/>
  <c r="AP5095" i="3"/>
  <c r="AO5095" i="3"/>
  <c r="AN5095" i="3"/>
  <c r="AM5095" i="3"/>
  <c r="AL5095" i="3"/>
  <c r="AK5095" i="3"/>
  <c r="AJ5095" i="3"/>
  <c r="AI5095" i="3"/>
  <c r="AH5095" i="3"/>
  <c r="AQ5094" i="3"/>
  <c r="AP5094" i="3"/>
  <c r="AO5094" i="3"/>
  <c r="AN5094" i="3"/>
  <c r="AM5094" i="3"/>
  <c r="AL5094" i="3"/>
  <c r="AK5094" i="3"/>
  <c r="AJ5094" i="3"/>
  <c r="AI5094" i="3"/>
  <c r="AH5094" i="3"/>
  <c r="AQ5093" i="3"/>
  <c r="AP5093" i="3"/>
  <c r="AO5093" i="3"/>
  <c r="AN5093" i="3"/>
  <c r="AM5093" i="3"/>
  <c r="AL5093" i="3"/>
  <c r="AK5093" i="3"/>
  <c r="AJ5093" i="3"/>
  <c r="AI5093" i="3"/>
  <c r="AH5093" i="3"/>
  <c r="AQ5092" i="3"/>
  <c r="AP5092" i="3"/>
  <c r="AO5092" i="3"/>
  <c r="AN5092" i="3"/>
  <c r="AM5092" i="3"/>
  <c r="AL5092" i="3"/>
  <c r="AK5092" i="3"/>
  <c r="AJ5092" i="3"/>
  <c r="AI5092" i="3"/>
  <c r="AH5092" i="3"/>
  <c r="AQ5091" i="3"/>
  <c r="AP5091" i="3"/>
  <c r="AO5091" i="3"/>
  <c r="AN5091" i="3"/>
  <c r="AM5091" i="3"/>
  <c r="AL5091" i="3"/>
  <c r="AK5091" i="3"/>
  <c r="AJ5091" i="3"/>
  <c r="AI5091" i="3"/>
  <c r="AH5091" i="3"/>
  <c r="AQ5090" i="3"/>
  <c r="AP5090" i="3"/>
  <c r="AO5090" i="3"/>
  <c r="AN5090" i="3"/>
  <c r="AM5090" i="3"/>
  <c r="AL5090" i="3"/>
  <c r="AK5090" i="3"/>
  <c r="AJ5090" i="3"/>
  <c r="AI5090" i="3"/>
  <c r="AH5090" i="3"/>
  <c r="AQ5089" i="3"/>
  <c r="AP5089" i="3"/>
  <c r="AO5089" i="3"/>
  <c r="AN5089" i="3"/>
  <c r="AM5089" i="3"/>
  <c r="AL5089" i="3"/>
  <c r="AK5089" i="3"/>
  <c r="AJ5089" i="3"/>
  <c r="AI5089" i="3"/>
  <c r="AH5089" i="3"/>
  <c r="AQ5088" i="3"/>
  <c r="AP5088" i="3"/>
  <c r="AO5088" i="3"/>
  <c r="AN5088" i="3"/>
  <c r="AM5088" i="3"/>
  <c r="AL5088" i="3"/>
  <c r="AK5088" i="3"/>
  <c r="AJ5088" i="3"/>
  <c r="AI5088" i="3"/>
  <c r="AH5088" i="3"/>
  <c r="AQ5087" i="3"/>
  <c r="AP5087" i="3"/>
  <c r="AO5087" i="3"/>
  <c r="AN5087" i="3"/>
  <c r="AM5087" i="3"/>
  <c r="AL5087" i="3"/>
  <c r="AK5087" i="3"/>
  <c r="AJ5087" i="3"/>
  <c r="AI5087" i="3"/>
  <c r="AH5087" i="3"/>
  <c r="AQ5086" i="3"/>
  <c r="AP5086" i="3"/>
  <c r="AO5086" i="3"/>
  <c r="AN5086" i="3"/>
  <c r="AM5086" i="3"/>
  <c r="AL5086" i="3"/>
  <c r="AK5086" i="3"/>
  <c r="AJ5086" i="3"/>
  <c r="AI5086" i="3"/>
  <c r="AH5086" i="3"/>
  <c r="AQ5085" i="3"/>
  <c r="AP5085" i="3"/>
  <c r="AO5085" i="3"/>
  <c r="AN5085" i="3"/>
  <c r="AM5085" i="3"/>
  <c r="AL5085" i="3"/>
  <c r="AK5085" i="3"/>
  <c r="AJ5085" i="3"/>
  <c r="AI5085" i="3"/>
  <c r="AH5085" i="3"/>
  <c r="AQ5084" i="3"/>
  <c r="AP5084" i="3"/>
  <c r="AO5084" i="3"/>
  <c r="AN5084" i="3"/>
  <c r="AM5084" i="3"/>
  <c r="AL5084" i="3"/>
  <c r="AK5084" i="3"/>
  <c r="AJ5084" i="3"/>
  <c r="AI5084" i="3"/>
  <c r="AH5084" i="3"/>
  <c r="AQ5083" i="3"/>
  <c r="AP5083" i="3"/>
  <c r="AO5083" i="3"/>
  <c r="AN5083" i="3"/>
  <c r="AM5083" i="3"/>
  <c r="AL5083" i="3"/>
  <c r="AK5083" i="3"/>
  <c r="AJ5083" i="3"/>
  <c r="AI5083" i="3"/>
  <c r="AH5083" i="3"/>
  <c r="AQ5082" i="3"/>
  <c r="AP5082" i="3"/>
  <c r="AO5082" i="3"/>
  <c r="AN5082" i="3"/>
  <c r="AM5082" i="3"/>
  <c r="AL5082" i="3"/>
  <c r="AK5082" i="3"/>
  <c r="AJ5082" i="3"/>
  <c r="AI5082" i="3"/>
  <c r="AH5082" i="3"/>
  <c r="AQ5081" i="3"/>
  <c r="AP5081" i="3"/>
  <c r="AO5081" i="3"/>
  <c r="AN5081" i="3"/>
  <c r="AM5081" i="3"/>
  <c r="AL5081" i="3"/>
  <c r="AK5081" i="3"/>
  <c r="AJ5081" i="3"/>
  <c r="AI5081" i="3"/>
  <c r="AH5081" i="3"/>
  <c r="AQ5080" i="3"/>
  <c r="AP5080" i="3"/>
  <c r="AO5080" i="3"/>
  <c r="AN5080" i="3"/>
  <c r="AM5080" i="3"/>
  <c r="AL5080" i="3"/>
  <c r="AK5080" i="3"/>
  <c r="AJ5080" i="3"/>
  <c r="AI5080" i="3"/>
  <c r="AH5080" i="3"/>
  <c r="AQ5079" i="3"/>
  <c r="AP5079" i="3"/>
  <c r="AO5079" i="3"/>
  <c r="AN5079" i="3"/>
  <c r="AM5079" i="3"/>
  <c r="AL5079" i="3"/>
  <c r="AK5079" i="3"/>
  <c r="AJ5079" i="3"/>
  <c r="AI5079" i="3"/>
  <c r="AH5079" i="3"/>
  <c r="AQ5078" i="3"/>
  <c r="AP5078" i="3"/>
  <c r="AO5078" i="3"/>
  <c r="AN5078" i="3"/>
  <c r="AM5078" i="3"/>
  <c r="AL5078" i="3"/>
  <c r="AK5078" i="3"/>
  <c r="AJ5078" i="3"/>
  <c r="AI5078" i="3"/>
  <c r="AH5078" i="3"/>
  <c r="AQ5077" i="3"/>
  <c r="AP5077" i="3"/>
  <c r="AO5077" i="3"/>
  <c r="AN5077" i="3"/>
  <c r="AM5077" i="3"/>
  <c r="AL5077" i="3"/>
  <c r="AK5077" i="3"/>
  <c r="AJ5077" i="3"/>
  <c r="AI5077" i="3"/>
  <c r="AH5077" i="3"/>
  <c r="AQ5076" i="3"/>
  <c r="AP5076" i="3"/>
  <c r="AO5076" i="3"/>
  <c r="AN5076" i="3"/>
  <c r="AM5076" i="3"/>
  <c r="AL5076" i="3"/>
  <c r="AK5076" i="3"/>
  <c r="AJ5076" i="3"/>
  <c r="AI5076" i="3"/>
  <c r="AH5076" i="3"/>
  <c r="AQ5075" i="3"/>
  <c r="AP5075" i="3"/>
  <c r="AO5075" i="3"/>
  <c r="AN5075" i="3"/>
  <c r="AM5075" i="3"/>
  <c r="AL5075" i="3"/>
  <c r="AK5075" i="3"/>
  <c r="AJ5075" i="3"/>
  <c r="AI5075" i="3"/>
  <c r="AH5075" i="3"/>
  <c r="AQ5074" i="3"/>
  <c r="AP5074" i="3"/>
  <c r="AO5074" i="3"/>
  <c r="AN5074" i="3"/>
  <c r="AM5074" i="3"/>
  <c r="AL5074" i="3"/>
  <c r="AK5074" i="3"/>
  <c r="AJ5074" i="3"/>
  <c r="AI5074" i="3"/>
  <c r="AH5074" i="3"/>
  <c r="AQ5073" i="3"/>
  <c r="AP5073" i="3"/>
  <c r="AO5073" i="3"/>
  <c r="AN5073" i="3"/>
  <c r="AM5073" i="3"/>
  <c r="AL5073" i="3"/>
  <c r="AK5073" i="3"/>
  <c r="AJ5073" i="3"/>
  <c r="AI5073" i="3"/>
  <c r="AH5073" i="3"/>
  <c r="AQ5072" i="3"/>
  <c r="AP5072" i="3"/>
  <c r="AO5072" i="3"/>
  <c r="AN5072" i="3"/>
  <c r="AM5072" i="3"/>
  <c r="AL5072" i="3"/>
  <c r="AK5072" i="3"/>
  <c r="AJ5072" i="3"/>
  <c r="AI5072" i="3"/>
  <c r="AH5072" i="3"/>
  <c r="AQ5071" i="3"/>
  <c r="AP5071" i="3"/>
  <c r="AO5071" i="3"/>
  <c r="AN5071" i="3"/>
  <c r="AM5071" i="3"/>
  <c r="AL5071" i="3"/>
  <c r="AK5071" i="3"/>
  <c r="AJ5071" i="3"/>
  <c r="AI5071" i="3"/>
  <c r="AH5071" i="3"/>
  <c r="AQ5070" i="3"/>
  <c r="AP5070" i="3"/>
  <c r="AO5070" i="3"/>
  <c r="AN5070" i="3"/>
  <c r="AM5070" i="3"/>
  <c r="AL5070" i="3"/>
  <c r="AK5070" i="3"/>
  <c r="AJ5070" i="3"/>
  <c r="AI5070" i="3"/>
  <c r="AH5070" i="3"/>
  <c r="AQ5069" i="3"/>
  <c r="AP5069" i="3"/>
  <c r="AO5069" i="3"/>
  <c r="AN5069" i="3"/>
  <c r="AM5069" i="3"/>
  <c r="AL5069" i="3"/>
  <c r="AK5069" i="3"/>
  <c r="AJ5069" i="3"/>
  <c r="AI5069" i="3"/>
  <c r="AH5069" i="3"/>
  <c r="AQ5068" i="3"/>
  <c r="AP5068" i="3"/>
  <c r="AO5068" i="3"/>
  <c r="AN5068" i="3"/>
  <c r="AM5068" i="3"/>
  <c r="AL5068" i="3"/>
  <c r="AK5068" i="3"/>
  <c r="AJ5068" i="3"/>
  <c r="AI5068" i="3"/>
  <c r="AH5068" i="3"/>
  <c r="AQ5067" i="3"/>
  <c r="AP5067" i="3"/>
  <c r="AO5067" i="3"/>
  <c r="AN5067" i="3"/>
  <c r="AM5067" i="3"/>
  <c r="AL5067" i="3"/>
  <c r="AK5067" i="3"/>
  <c r="AJ5067" i="3"/>
  <c r="AI5067" i="3"/>
  <c r="AH5067" i="3"/>
  <c r="AQ5066" i="3"/>
  <c r="AP5066" i="3"/>
  <c r="AO5066" i="3"/>
  <c r="AN5066" i="3"/>
  <c r="AM5066" i="3"/>
  <c r="AL5066" i="3"/>
  <c r="AK5066" i="3"/>
  <c r="AJ5066" i="3"/>
  <c r="AI5066" i="3"/>
  <c r="AH5066" i="3"/>
  <c r="AQ5065" i="3"/>
  <c r="AP5065" i="3"/>
  <c r="AO5065" i="3"/>
  <c r="AN5065" i="3"/>
  <c r="AM5065" i="3"/>
  <c r="AL5065" i="3"/>
  <c r="AK5065" i="3"/>
  <c r="AJ5065" i="3"/>
  <c r="AI5065" i="3"/>
  <c r="AH5065" i="3"/>
  <c r="AQ5064" i="3"/>
  <c r="AP5064" i="3"/>
  <c r="AO5064" i="3"/>
  <c r="AN5064" i="3"/>
  <c r="AM5064" i="3"/>
  <c r="AL5064" i="3"/>
  <c r="AK5064" i="3"/>
  <c r="AJ5064" i="3"/>
  <c r="AI5064" i="3"/>
  <c r="AH5064" i="3"/>
  <c r="AQ5063" i="3"/>
  <c r="AP5063" i="3"/>
  <c r="AO5063" i="3"/>
  <c r="AN5063" i="3"/>
  <c r="AM5063" i="3"/>
  <c r="AL5063" i="3"/>
  <c r="AK5063" i="3"/>
  <c r="AJ5063" i="3"/>
  <c r="AI5063" i="3"/>
  <c r="AH5063" i="3"/>
  <c r="AQ5062" i="3"/>
  <c r="AP5062" i="3"/>
  <c r="AO5062" i="3"/>
  <c r="AN5062" i="3"/>
  <c r="AM5062" i="3"/>
  <c r="AL5062" i="3"/>
  <c r="AK5062" i="3"/>
  <c r="AJ5062" i="3"/>
  <c r="AI5062" i="3"/>
  <c r="AH5062" i="3"/>
  <c r="AQ5061" i="3"/>
  <c r="AP5061" i="3"/>
  <c r="AO5061" i="3"/>
  <c r="AN5061" i="3"/>
  <c r="AM5061" i="3"/>
  <c r="AL5061" i="3"/>
  <c r="AK5061" i="3"/>
  <c r="AJ5061" i="3"/>
  <c r="AI5061" i="3"/>
  <c r="AH5061" i="3"/>
  <c r="AQ5060" i="3"/>
  <c r="AP5060" i="3"/>
  <c r="AO5060" i="3"/>
  <c r="AN5060" i="3"/>
  <c r="AM5060" i="3"/>
  <c r="AL5060" i="3"/>
  <c r="AK5060" i="3"/>
  <c r="AJ5060" i="3"/>
  <c r="AI5060" i="3"/>
  <c r="AH5060" i="3"/>
  <c r="AQ5059" i="3"/>
  <c r="AP5059" i="3"/>
  <c r="AO5059" i="3"/>
  <c r="AN5059" i="3"/>
  <c r="AM5059" i="3"/>
  <c r="AL5059" i="3"/>
  <c r="AK5059" i="3"/>
  <c r="AJ5059" i="3"/>
  <c r="AI5059" i="3"/>
  <c r="AH5059" i="3"/>
  <c r="AQ5058" i="3"/>
  <c r="AP5058" i="3"/>
  <c r="AO5058" i="3"/>
  <c r="AN5058" i="3"/>
  <c r="AM5058" i="3"/>
  <c r="AL5058" i="3"/>
  <c r="AK5058" i="3"/>
  <c r="AJ5058" i="3"/>
  <c r="AI5058" i="3"/>
  <c r="AH5058" i="3"/>
  <c r="AQ5057" i="3"/>
  <c r="AP5057" i="3"/>
  <c r="AO5057" i="3"/>
  <c r="AN5057" i="3"/>
  <c r="AM5057" i="3"/>
  <c r="AL5057" i="3"/>
  <c r="AK5057" i="3"/>
  <c r="AJ5057" i="3"/>
  <c r="AI5057" i="3"/>
  <c r="AH5057" i="3"/>
  <c r="AQ5056" i="3"/>
  <c r="AP5056" i="3"/>
  <c r="AO5056" i="3"/>
  <c r="AN5056" i="3"/>
  <c r="AM5056" i="3"/>
  <c r="AL5056" i="3"/>
  <c r="AK5056" i="3"/>
  <c r="AJ5056" i="3"/>
  <c r="AI5056" i="3"/>
  <c r="AH5056" i="3"/>
  <c r="AQ5055" i="3"/>
  <c r="AP5055" i="3"/>
  <c r="AO5055" i="3"/>
  <c r="AN5055" i="3"/>
  <c r="AM5055" i="3"/>
  <c r="AL5055" i="3"/>
  <c r="AK5055" i="3"/>
  <c r="AJ5055" i="3"/>
  <c r="AI5055" i="3"/>
  <c r="AH5055" i="3"/>
  <c r="AQ5054" i="3"/>
  <c r="AP5054" i="3"/>
  <c r="AO5054" i="3"/>
  <c r="AN5054" i="3"/>
  <c r="AM5054" i="3"/>
  <c r="AL5054" i="3"/>
  <c r="AK5054" i="3"/>
  <c r="AJ5054" i="3"/>
  <c r="AI5054" i="3"/>
  <c r="AH5054" i="3"/>
  <c r="AQ5053" i="3"/>
  <c r="AP5053" i="3"/>
  <c r="AO5053" i="3"/>
  <c r="AN5053" i="3"/>
  <c r="AM5053" i="3"/>
  <c r="AL5053" i="3"/>
  <c r="AK5053" i="3"/>
  <c r="AJ5053" i="3"/>
  <c r="AI5053" i="3"/>
  <c r="AH5053" i="3"/>
  <c r="AQ5052" i="3"/>
  <c r="AP5052" i="3"/>
  <c r="AO5052" i="3"/>
  <c r="AN5052" i="3"/>
  <c r="AM5052" i="3"/>
  <c r="AL5052" i="3"/>
  <c r="AK5052" i="3"/>
  <c r="AJ5052" i="3"/>
  <c r="AI5052" i="3"/>
  <c r="AH5052" i="3"/>
  <c r="AQ5051" i="3"/>
  <c r="AP5051" i="3"/>
  <c r="AO5051" i="3"/>
  <c r="AN5051" i="3"/>
  <c r="AM5051" i="3"/>
  <c r="AL5051" i="3"/>
  <c r="AK5051" i="3"/>
  <c r="AJ5051" i="3"/>
  <c r="AI5051" i="3"/>
  <c r="AH5051" i="3"/>
  <c r="AQ5050" i="3"/>
  <c r="AP5050" i="3"/>
  <c r="AO5050" i="3"/>
  <c r="AN5050" i="3"/>
  <c r="AM5050" i="3"/>
  <c r="AL5050" i="3"/>
  <c r="AK5050" i="3"/>
  <c r="AJ5050" i="3"/>
  <c r="AI5050" i="3"/>
  <c r="AH5050" i="3"/>
  <c r="AQ5049" i="3"/>
  <c r="AP5049" i="3"/>
  <c r="AO5049" i="3"/>
  <c r="AN5049" i="3"/>
  <c r="AM5049" i="3"/>
  <c r="AL5049" i="3"/>
  <c r="AK5049" i="3"/>
  <c r="AJ5049" i="3"/>
  <c r="AI5049" i="3"/>
  <c r="AH5049" i="3"/>
  <c r="AQ5048" i="3"/>
  <c r="AP5048" i="3"/>
  <c r="AO5048" i="3"/>
  <c r="AN5048" i="3"/>
  <c r="AM5048" i="3"/>
  <c r="AL5048" i="3"/>
  <c r="AK5048" i="3"/>
  <c r="AJ5048" i="3"/>
  <c r="AI5048" i="3"/>
  <c r="AH5048" i="3"/>
  <c r="AQ5047" i="3"/>
  <c r="AP5047" i="3"/>
  <c r="AO5047" i="3"/>
  <c r="AN5047" i="3"/>
  <c r="AM5047" i="3"/>
  <c r="AL5047" i="3"/>
  <c r="AK5047" i="3"/>
  <c r="AJ5047" i="3"/>
  <c r="AI5047" i="3"/>
  <c r="AH5047" i="3"/>
  <c r="AQ5046" i="3"/>
  <c r="AP5046" i="3"/>
  <c r="AO5046" i="3"/>
  <c r="AN5046" i="3"/>
  <c r="AM5046" i="3"/>
  <c r="AL5046" i="3"/>
  <c r="AK5046" i="3"/>
  <c r="AJ5046" i="3"/>
  <c r="AI5046" i="3"/>
  <c r="AH5046" i="3"/>
  <c r="AQ5045" i="3"/>
  <c r="AP5045" i="3"/>
  <c r="AO5045" i="3"/>
  <c r="AN5045" i="3"/>
  <c r="AM5045" i="3"/>
  <c r="AL5045" i="3"/>
  <c r="AK5045" i="3"/>
  <c r="AJ5045" i="3"/>
  <c r="AI5045" i="3"/>
  <c r="AH5045" i="3"/>
  <c r="AQ5044" i="3"/>
  <c r="AP5044" i="3"/>
  <c r="AO5044" i="3"/>
  <c r="AN5044" i="3"/>
  <c r="AM5044" i="3"/>
  <c r="AL5044" i="3"/>
  <c r="AK5044" i="3"/>
  <c r="AJ5044" i="3"/>
  <c r="AI5044" i="3"/>
  <c r="AH5044" i="3"/>
  <c r="AQ5043" i="3"/>
  <c r="AP5043" i="3"/>
  <c r="AO5043" i="3"/>
  <c r="AN5043" i="3"/>
  <c r="AM5043" i="3"/>
  <c r="AL5043" i="3"/>
  <c r="AK5043" i="3"/>
  <c r="AJ5043" i="3"/>
  <c r="AI5043" i="3"/>
  <c r="AH5043" i="3"/>
  <c r="AQ5042" i="3"/>
  <c r="AP5042" i="3"/>
  <c r="AO5042" i="3"/>
  <c r="AN5042" i="3"/>
  <c r="AM5042" i="3"/>
  <c r="AL5042" i="3"/>
  <c r="AK5042" i="3"/>
  <c r="AJ5042" i="3"/>
  <c r="AI5042" i="3"/>
  <c r="AH5042" i="3"/>
  <c r="AQ5041" i="3"/>
  <c r="AP5041" i="3"/>
  <c r="AO5041" i="3"/>
  <c r="AN5041" i="3"/>
  <c r="AM5041" i="3"/>
  <c r="AL5041" i="3"/>
  <c r="AK5041" i="3"/>
  <c r="AJ5041" i="3"/>
  <c r="AI5041" i="3"/>
  <c r="AH5041" i="3"/>
  <c r="AQ5040" i="3"/>
  <c r="AP5040" i="3"/>
  <c r="AO5040" i="3"/>
  <c r="AN5040" i="3"/>
  <c r="AM5040" i="3"/>
  <c r="AL5040" i="3"/>
  <c r="AK5040" i="3"/>
  <c r="AJ5040" i="3"/>
  <c r="AI5040" i="3"/>
  <c r="AH5040" i="3"/>
  <c r="AQ5039" i="3"/>
  <c r="AP5039" i="3"/>
  <c r="AO5039" i="3"/>
  <c r="AN5039" i="3"/>
  <c r="AM5039" i="3"/>
  <c r="AL5039" i="3"/>
  <c r="AK5039" i="3"/>
  <c r="AJ5039" i="3"/>
  <c r="AI5039" i="3"/>
  <c r="AH5039" i="3"/>
  <c r="AQ5038" i="3"/>
  <c r="AP5038" i="3"/>
  <c r="AO5038" i="3"/>
  <c r="AN5038" i="3"/>
  <c r="AM5038" i="3"/>
  <c r="AL5038" i="3"/>
  <c r="AK5038" i="3"/>
  <c r="AJ5038" i="3"/>
  <c r="AI5038" i="3"/>
  <c r="AH5038" i="3"/>
  <c r="AQ5037" i="3"/>
  <c r="AP5037" i="3"/>
  <c r="AO5037" i="3"/>
  <c r="AN5037" i="3"/>
  <c r="AM5037" i="3"/>
  <c r="AL5037" i="3"/>
  <c r="AK5037" i="3"/>
  <c r="AJ5037" i="3"/>
  <c r="AI5037" i="3"/>
  <c r="AH5037" i="3"/>
  <c r="AQ5036" i="3"/>
  <c r="AP5036" i="3"/>
  <c r="AO5036" i="3"/>
  <c r="AN5036" i="3"/>
  <c r="AM5036" i="3"/>
  <c r="AL5036" i="3"/>
  <c r="AK5036" i="3"/>
  <c r="AJ5036" i="3"/>
  <c r="AI5036" i="3"/>
  <c r="AH5036" i="3"/>
  <c r="AQ5035" i="3"/>
  <c r="AP5035" i="3"/>
  <c r="AO5035" i="3"/>
  <c r="AN5035" i="3"/>
  <c r="AM5035" i="3"/>
  <c r="AL5035" i="3"/>
  <c r="AK5035" i="3"/>
  <c r="AJ5035" i="3"/>
  <c r="AI5035" i="3"/>
  <c r="AH5035" i="3"/>
  <c r="AQ5034" i="3"/>
  <c r="AP5034" i="3"/>
  <c r="AO5034" i="3"/>
  <c r="AN5034" i="3"/>
  <c r="AM5034" i="3"/>
  <c r="AL5034" i="3"/>
  <c r="AK5034" i="3"/>
  <c r="AJ5034" i="3"/>
  <c r="AI5034" i="3"/>
  <c r="AH5034" i="3"/>
  <c r="AQ5033" i="3"/>
  <c r="AP5033" i="3"/>
  <c r="AO5033" i="3"/>
  <c r="AN5033" i="3"/>
  <c r="AM5033" i="3"/>
  <c r="AL5033" i="3"/>
  <c r="AK5033" i="3"/>
  <c r="AJ5033" i="3"/>
  <c r="AI5033" i="3"/>
  <c r="AH5033" i="3"/>
  <c r="AQ5032" i="3"/>
  <c r="AP5032" i="3"/>
  <c r="AO5032" i="3"/>
  <c r="AN5032" i="3"/>
  <c r="AM5032" i="3"/>
  <c r="AL5032" i="3"/>
  <c r="AK5032" i="3"/>
  <c r="AJ5032" i="3"/>
  <c r="AI5032" i="3"/>
  <c r="AH5032" i="3"/>
  <c r="AQ5031" i="3"/>
  <c r="AP5031" i="3"/>
  <c r="AO5031" i="3"/>
  <c r="AN5031" i="3"/>
  <c r="AM5031" i="3"/>
  <c r="AL5031" i="3"/>
  <c r="AK5031" i="3"/>
  <c r="AJ5031" i="3"/>
  <c r="AI5031" i="3"/>
  <c r="AH5031" i="3"/>
  <c r="AQ5030" i="3"/>
  <c r="AP5030" i="3"/>
  <c r="AO5030" i="3"/>
  <c r="AN5030" i="3"/>
  <c r="AM5030" i="3"/>
  <c r="AL5030" i="3"/>
  <c r="AK5030" i="3"/>
  <c r="AJ5030" i="3"/>
  <c r="AI5030" i="3"/>
  <c r="AH5030" i="3"/>
  <c r="AQ5029" i="3"/>
  <c r="AP5029" i="3"/>
  <c r="AO5029" i="3"/>
  <c r="AN5029" i="3"/>
  <c r="AM5029" i="3"/>
  <c r="AL5029" i="3"/>
  <c r="AK5029" i="3"/>
  <c r="AJ5029" i="3"/>
  <c r="AI5029" i="3"/>
  <c r="AH5029" i="3"/>
  <c r="AQ5028" i="3"/>
  <c r="AP5028" i="3"/>
  <c r="AO5028" i="3"/>
  <c r="AN5028" i="3"/>
  <c r="AM5028" i="3"/>
  <c r="AL5028" i="3"/>
  <c r="AK5028" i="3"/>
  <c r="AJ5028" i="3"/>
  <c r="AI5028" i="3"/>
  <c r="AH5028" i="3"/>
  <c r="AQ5027" i="3"/>
  <c r="AP5027" i="3"/>
  <c r="AO5027" i="3"/>
  <c r="AN5027" i="3"/>
  <c r="AM5027" i="3"/>
  <c r="AL5027" i="3"/>
  <c r="AK5027" i="3"/>
  <c r="AJ5027" i="3"/>
  <c r="AI5027" i="3"/>
  <c r="AH5027" i="3"/>
  <c r="AQ5026" i="3"/>
  <c r="AP5026" i="3"/>
  <c r="AO5026" i="3"/>
  <c r="AN5026" i="3"/>
  <c r="AM5026" i="3"/>
  <c r="AL5026" i="3"/>
  <c r="AK5026" i="3"/>
  <c r="AJ5026" i="3"/>
  <c r="AI5026" i="3"/>
  <c r="AH5026" i="3"/>
  <c r="AQ5025" i="3"/>
  <c r="AP5025" i="3"/>
  <c r="AO5025" i="3"/>
  <c r="AN5025" i="3"/>
  <c r="AM5025" i="3"/>
  <c r="AL5025" i="3"/>
  <c r="AK5025" i="3"/>
  <c r="AJ5025" i="3"/>
  <c r="AI5025" i="3"/>
  <c r="AH5025" i="3"/>
  <c r="AQ5024" i="3"/>
  <c r="AP5024" i="3"/>
  <c r="AO5024" i="3"/>
  <c r="AN5024" i="3"/>
  <c r="AM5024" i="3"/>
  <c r="AL5024" i="3"/>
  <c r="AK5024" i="3"/>
  <c r="AJ5024" i="3"/>
  <c r="AI5024" i="3"/>
  <c r="AH5024" i="3"/>
  <c r="AQ5023" i="3"/>
  <c r="AP5023" i="3"/>
  <c r="AO5023" i="3"/>
  <c r="AN5023" i="3"/>
  <c r="AM5023" i="3"/>
  <c r="AL5023" i="3"/>
  <c r="AK5023" i="3"/>
  <c r="AJ5023" i="3"/>
  <c r="AI5023" i="3"/>
  <c r="AH5023" i="3"/>
  <c r="AQ5022" i="3"/>
  <c r="AP5022" i="3"/>
  <c r="AO5022" i="3"/>
  <c r="AN5022" i="3"/>
  <c r="AM5022" i="3"/>
  <c r="AL5022" i="3"/>
  <c r="AK5022" i="3"/>
  <c r="AJ5022" i="3"/>
  <c r="AI5022" i="3"/>
  <c r="AH5022" i="3"/>
  <c r="AQ5021" i="3"/>
  <c r="AP5021" i="3"/>
  <c r="AO5021" i="3"/>
  <c r="AN5021" i="3"/>
  <c r="AM5021" i="3"/>
  <c r="AL5021" i="3"/>
  <c r="AK5021" i="3"/>
  <c r="AJ5021" i="3"/>
  <c r="AI5021" i="3"/>
  <c r="AH5021" i="3"/>
  <c r="AQ5020" i="3"/>
  <c r="AP5020" i="3"/>
  <c r="AO5020" i="3"/>
  <c r="AN5020" i="3"/>
  <c r="AM5020" i="3"/>
  <c r="AL5020" i="3"/>
  <c r="AK5020" i="3"/>
  <c r="AJ5020" i="3"/>
  <c r="AI5020" i="3"/>
  <c r="AH5020" i="3"/>
  <c r="AQ5019" i="3"/>
  <c r="AP5019" i="3"/>
  <c r="AO5019" i="3"/>
  <c r="AN5019" i="3"/>
  <c r="AM5019" i="3"/>
  <c r="AL5019" i="3"/>
  <c r="AK5019" i="3"/>
  <c r="AJ5019" i="3"/>
  <c r="AI5019" i="3"/>
  <c r="AH5019" i="3"/>
  <c r="AQ5018" i="3"/>
  <c r="AP5018" i="3"/>
  <c r="AO5018" i="3"/>
  <c r="AN5018" i="3"/>
  <c r="AM5018" i="3"/>
  <c r="AL5018" i="3"/>
  <c r="AK5018" i="3"/>
  <c r="AJ5018" i="3"/>
  <c r="AI5018" i="3"/>
  <c r="AH5018" i="3"/>
  <c r="AQ5017" i="3"/>
  <c r="AP5017" i="3"/>
  <c r="AO5017" i="3"/>
  <c r="AN5017" i="3"/>
  <c r="AM5017" i="3"/>
  <c r="AL5017" i="3"/>
  <c r="AK5017" i="3"/>
  <c r="AJ5017" i="3"/>
  <c r="AI5017" i="3"/>
  <c r="AH5017" i="3"/>
  <c r="AQ5016" i="3"/>
  <c r="AP5016" i="3"/>
  <c r="AO5016" i="3"/>
  <c r="AN5016" i="3"/>
  <c r="AM5016" i="3"/>
  <c r="AL5016" i="3"/>
  <c r="AK5016" i="3"/>
  <c r="AJ5016" i="3"/>
  <c r="AI5016" i="3"/>
  <c r="AH5016" i="3"/>
  <c r="AQ5015" i="3"/>
  <c r="AP5015" i="3"/>
  <c r="AO5015" i="3"/>
  <c r="AN5015" i="3"/>
  <c r="AM5015" i="3"/>
  <c r="AL5015" i="3"/>
  <c r="AK5015" i="3"/>
  <c r="AJ5015" i="3"/>
  <c r="AI5015" i="3"/>
  <c r="AH5015" i="3"/>
  <c r="AQ5014" i="3"/>
  <c r="AP5014" i="3"/>
  <c r="AO5014" i="3"/>
  <c r="AN5014" i="3"/>
  <c r="AM5014" i="3"/>
  <c r="AL5014" i="3"/>
  <c r="AK5014" i="3"/>
  <c r="AJ5014" i="3"/>
  <c r="AI5014" i="3"/>
  <c r="AH5014" i="3"/>
  <c r="AQ5013" i="3"/>
  <c r="AP5013" i="3"/>
  <c r="AO5013" i="3"/>
  <c r="AN5013" i="3"/>
  <c r="AM5013" i="3"/>
  <c r="AL5013" i="3"/>
  <c r="AK5013" i="3"/>
  <c r="AJ5013" i="3"/>
  <c r="AI5013" i="3"/>
  <c r="AH5013" i="3"/>
  <c r="AQ5012" i="3"/>
  <c r="AP5012" i="3"/>
  <c r="AO5012" i="3"/>
  <c r="AN5012" i="3"/>
  <c r="AM5012" i="3"/>
  <c r="AL5012" i="3"/>
  <c r="AK5012" i="3"/>
  <c r="AJ5012" i="3"/>
  <c r="AI5012" i="3"/>
  <c r="AH5012" i="3"/>
  <c r="AQ5011" i="3"/>
  <c r="AP5011" i="3"/>
  <c r="AO5011" i="3"/>
  <c r="AN5011" i="3"/>
  <c r="AM5011" i="3"/>
  <c r="AL5011" i="3"/>
  <c r="AK5011" i="3"/>
  <c r="AJ5011" i="3"/>
  <c r="AI5011" i="3"/>
  <c r="AH5011" i="3"/>
  <c r="AQ5010" i="3"/>
  <c r="AP5010" i="3"/>
  <c r="AO5010" i="3"/>
  <c r="AN5010" i="3"/>
  <c r="AM5010" i="3"/>
  <c r="AL5010" i="3"/>
  <c r="AK5010" i="3"/>
  <c r="AJ5010" i="3"/>
  <c r="AI5010" i="3"/>
  <c r="AH5010" i="3"/>
  <c r="AQ5009" i="3"/>
  <c r="AP5009" i="3"/>
  <c r="AO5009" i="3"/>
  <c r="AN5009" i="3"/>
  <c r="AM5009" i="3"/>
  <c r="AL5009" i="3"/>
  <c r="AK5009" i="3"/>
  <c r="AJ5009" i="3"/>
  <c r="AI5009" i="3"/>
  <c r="AH5009" i="3"/>
  <c r="AQ5008" i="3"/>
  <c r="AP5008" i="3"/>
  <c r="AO5008" i="3"/>
  <c r="AN5008" i="3"/>
  <c r="AM5008" i="3"/>
  <c r="AL5008" i="3"/>
  <c r="AK5008" i="3"/>
  <c r="AJ5008" i="3"/>
  <c r="AI5008" i="3"/>
  <c r="AH5008" i="3"/>
  <c r="AQ5007" i="3"/>
  <c r="AP5007" i="3"/>
  <c r="AO5007" i="3"/>
  <c r="AN5007" i="3"/>
  <c r="AM5007" i="3"/>
  <c r="AL5007" i="3"/>
  <c r="AK5007" i="3"/>
  <c r="AJ5007" i="3"/>
  <c r="AI5007" i="3"/>
  <c r="AH5007" i="3"/>
  <c r="AQ5006" i="3"/>
  <c r="AP5006" i="3"/>
  <c r="AO5006" i="3"/>
  <c r="AN5006" i="3"/>
  <c r="AM5006" i="3"/>
  <c r="AL5006" i="3"/>
  <c r="AK5006" i="3"/>
  <c r="AJ5006" i="3"/>
  <c r="AI5006" i="3"/>
  <c r="AH5006" i="3"/>
  <c r="AQ5005" i="3"/>
  <c r="AP5005" i="3"/>
  <c r="AO5005" i="3"/>
  <c r="AN5005" i="3"/>
  <c r="AM5005" i="3"/>
  <c r="AL5005" i="3"/>
  <c r="AK5005" i="3"/>
  <c r="AJ5005" i="3"/>
  <c r="AI5005" i="3"/>
  <c r="AH5005" i="3"/>
  <c r="AQ5004" i="3"/>
  <c r="AP5004" i="3"/>
  <c r="AO5004" i="3"/>
  <c r="AN5004" i="3"/>
  <c r="AM5004" i="3"/>
  <c r="AL5004" i="3"/>
  <c r="AK5004" i="3"/>
  <c r="AJ5004" i="3"/>
  <c r="AI5004" i="3"/>
  <c r="AH5004" i="3"/>
  <c r="AQ5003" i="3"/>
  <c r="AP5003" i="3"/>
  <c r="AO5003" i="3"/>
  <c r="AN5003" i="3"/>
  <c r="AM5003" i="3"/>
  <c r="AL5003" i="3"/>
  <c r="AK5003" i="3"/>
  <c r="AJ5003" i="3"/>
  <c r="AI5003" i="3"/>
  <c r="AH5003" i="3"/>
  <c r="AQ5002" i="3"/>
  <c r="AP5002" i="3"/>
  <c r="AO5002" i="3"/>
  <c r="AN5002" i="3"/>
  <c r="AM5002" i="3"/>
  <c r="AL5002" i="3"/>
  <c r="AK5002" i="3"/>
  <c r="AJ5002" i="3"/>
  <c r="AI5002" i="3"/>
  <c r="AH5002" i="3"/>
  <c r="AQ5001" i="3"/>
  <c r="AP5001" i="3"/>
  <c r="AO5001" i="3"/>
  <c r="AN5001" i="3"/>
  <c r="AM5001" i="3"/>
  <c r="AL5001" i="3"/>
  <c r="AK5001" i="3"/>
  <c r="AJ5001" i="3"/>
  <c r="AI5001" i="3"/>
  <c r="AH5001" i="3"/>
  <c r="AQ5000" i="3"/>
  <c r="AP5000" i="3"/>
  <c r="AO5000" i="3"/>
  <c r="AN5000" i="3"/>
  <c r="AM5000" i="3"/>
  <c r="AL5000" i="3"/>
  <c r="AK5000" i="3"/>
  <c r="AJ5000" i="3"/>
  <c r="AI5000" i="3"/>
  <c r="AH5000" i="3"/>
  <c r="AQ4999" i="3"/>
  <c r="AP4999" i="3"/>
  <c r="AO4999" i="3"/>
  <c r="AN4999" i="3"/>
  <c r="AM4999" i="3"/>
  <c r="AL4999" i="3"/>
  <c r="AK4999" i="3"/>
  <c r="AJ4999" i="3"/>
  <c r="AI4999" i="3"/>
  <c r="AH4999" i="3"/>
  <c r="AQ4998" i="3"/>
  <c r="AP4998" i="3"/>
  <c r="AO4998" i="3"/>
  <c r="AN4998" i="3"/>
  <c r="AM4998" i="3"/>
  <c r="AL4998" i="3"/>
  <c r="AK4998" i="3"/>
  <c r="AJ4998" i="3"/>
  <c r="AI4998" i="3"/>
  <c r="AH4998" i="3"/>
  <c r="AQ4997" i="3"/>
  <c r="AP4997" i="3"/>
  <c r="AO4997" i="3"/>
  <c r="AN4997" i="3"/>
  <c r="AM4997" i="3"/>
  <c r="AL4997" i="3"/>
  <c r="AK4997" i="3"/>
  <c r="AJ4997" i="3"/>
  <c r="AI4997" i="3"/>
  <c r="AH4997" i="3"/>
  <c r="AQ4996" i="3"/>
  <c r="AP4996" i="3"/>
  <c r="AO4996" i="3"/>
  <c r="AN4996" i="3"/>
  <c r="AM4996" i="3"/>
  <c r="AL4996" i="3"/>
  <c r="AK4996" i="3"/>
  <c r="AJ4996" i="3"/>
  <c r="AI4996" i="3"/>
  <c r="AH4996" i="3"/>
  <c r="AQ4995" i="3"/>
  <c r="AP4995" i="3"/>
  <c r="AO4995" i="3"/>
  <c r="AN4995" i="3"/>
  <c r="AM4995" i="3"/>
  <c r="AL4995" i="3"/>
  <c r="AK4995" i="3"/>
  <c r="AJ4995" i="3"/>
  <c r="AI4995" i="3"/>
  <c r="AH4995" i="3"/>
  <c r="AQ4994" i="3"/>
  <c r="AP4994" i="3"/>
  <c r="AO4994" i="3"/>
  <c r="AN4994" i="3"/>
  <c r="AM4994" i="3"/>
  <c r="AL4994" i="3"/>
  <c r="AK4994" i="3"/>
  <c r="AJ4994" i="3"/>
  <c r="AI4994" i="3"/>
  <c r="AH4994" i="3"/>
  <c r="AQ4993" i="3"/>
  <c r="AP4993" i="3"/>
  <c r="AO4993" i="3"/>
  <c r="AN4993" i="3"/>
  <c r="AM4993" i="3"/>
  <c r="AL4993" i="3"/>
  <c r="AK4993" i="3"/>
  <c r="AJ4993" i="3"/>
  <c r="AI4993" i="3"/>
  <c r="AH4993" i="3"/>
  <c r="AQ4992" i="3"/>
  <c r="AP4992" i="3"/>
  <c r="AO4992" i="3"/>
  <c r="AN4992" i="3"/>
  <c r="AM4992" i="3"/>
  <c r="AL4992" i="3"/>
  <c r="AK4992" i="3"/>
  <c r="AJ4992" i="3"/>
  <c r="AI4992" i="3"/>
  <c r="AH4992" i="3"/>
  <c r="AQ4991" i="3"/>
  <c r="AP4991" i="3"/>
  <c r="AO4991" i="3"/>
  <c r="AN4991" i="3"/>
  <c r="AM4991" i="3"/>
  <c r="AL4991" i="3"/>
  <c r="AK4991" i="3"/>
  <c r="AJ4991" i="3"/>
  <c r="AI4991" i="3"/>
  <c r="AH4991" i="3"/>
  <c r="AQ4990" i="3"/>
  <c r="AP4990" i="3"/>
  <c r="AO4990" i="3"/>
  <c r="AN4990" i="3"/>
  <c r="AM4990" i="3"/>
  <c r="AL4990" i="3"/>
  <c r="AK4990" i="3"/>
  <c r="AJ4990" i="3"/>
  <c r="AI4990" i="3"/>
  <c r="AH4990" i="3"/>
  <c r="AQ4989" i="3"/>
  <c r="AP4989" i="3"/>
  <c r="AO4989" i="3"/>
  <c r="AN4989" i="3"/>
  <c r="AM4989" i="3"/>
  <c r="AL4989" i="3"/>
  <c r="AK4989" i="3"/>
  <c r="AJ4989" i="3"/>
  <c r="AI4989" i="3"/>
  <c r="AH4989" i="3"/>
  <c r="AQ4988" i="3"/>
  <c r="AP4988" i="3"/>
  <c r="AO4988" i="3"/>
  <c r="AN4988" i="3"/>
  <c r="AM4988" i="3"/>
  <c r="AL4988" i="3"/>
  <c r="AK4988" i="3"/>
  <c r="AJ4988" i="3"/>
  <c r="AI4988" i="3"/>
  <c r="AH4988" i="3"/>
  <c r="AQ4987" i="3"/>
  <c r="AP4987" i="3"/>
  <c r="AO4987" i="3"/>
  <c r="AN4987" i="3"/>
  <c r="AM4987" i="3"/>
  <c r="AL4987" i="3"/>
  <c r="AK4987" i="3"/>
  <c r="AJ4987" i="3"/>
  <c r="AI4987" i="3"/>
  <c r="AH4987" i="3"/>
  <c r="AQ4986" i="3"/>
  <c r="AP4986" i="3"/>
  <c r="AO4986" i="3"/>
  <c r="AN4986" i="3"/>
  <c r="AM4986" i="3"/>
  <c r="AL4986" i="3"/>
  <c r="AK4986" i="3"/>
  <c r="AJ4986" i="3"/>
  <c r="AI4986" i="3"/>
  <c r="AH4986" i="3"/>
  <c r="AQ4985" i="3"/>
  <c r="AP4985" i="3"/>
  <c r="AO4985" i="3"/>
  <c r="AN4985" i="3"/>
  <c r="AM4985" i="3"/>
  <c r="AL4985" i="3"/>
  <c r="AK4985" i="3"/>
  <c r="AJ4985" i="3"/>
  <c r="AI4985" i="3"/>
  <c r="AH4985" i="3"/>
  <c r="AQ4984" i="3"/>
  <c r="AP4984" i="3"/>
  <c r="AO4984" i="3"/>
  <c r="AN4984" i="3"/>
  <c r="AM4984" i="3"/>
  <c r="AL4984" i="3"/>
  <c r="AK4984" i="3"/>
  <c r="AJ4984" i="3"/>
  <c r="AI4984" i="3"/>
  <c r="AH4984" i="3"/>
  <c r="AQ4983" i="3"/>
  <c r="AP4983" i="3"/>
  <c r="AO4983" i="3"/>
  <c r="AN4983" i="3"/>
  <c r="AM4983" i="3"/>
  <c r="AL4983" i="3"/>
  <c r="AK4983" i="3"/>
  <c r="AJ4983" i="3"/>
  <c r="AI4983" i="3"/>
  <c r="AH4983" i="3"/>
  <c r="AQ4982" i="3"/>
  <c r="AP4982" i="3"/>
  <c r="AO4982" i="3"/>
  <c r="AN4982" i="3"/>
  <c r="AM4982" i="3"/>
  <c r="AL4982" i="3"/>
  <c r="AK4982" i="3"/>
  <c r="AJ4982" i="3"/>
  <c r="AI4982" i="3"/>
  <c r="AH4982" i="3"/>
  <c r="AQ4981" i="3"/>
  <c r="AP4981" i="3"/>
  <c r="AO4981" i="3"/>
  <c r="AN4981" i="3"/>
  <c r="AM4981" i="3"/>
  <c r="AL4981" i="3"/>
  <c r="AK4981" i="3"/>
  <c r="AJ4981" i="3"/>
  <c r="AI4981" i="3"/>
  <c r="AH4981" i="3"/>
  <c r="AQ4980" i="3"/>
  <c r="AP4980" i="3"/>
  <c r="AO4980" i="3"/>
  <c r="AN4980" i="3"/>
  <c r="AM4980" i="3"/>
  <c r="AL4980" i="3"/>
  <c r="AK4980" i="3"/>
  <c r="AJ4980" i="3"/>
  <c r="AI4980" i="3"/>
  <c r="AH4980" i="3"/>
  <c r="AQ4979" i="3"/>
  <c r="AP4979" i="3"/>
  <c r="AO4979" i="3"/>
  <c r="AN4979" i="3"/>
  <c r="AM4979" i="3"/>
  <c r="AL4979" i="3"/>
  <c r="AK4979" i="3"/>
  <c r="AJ4979" i="3"/>
  <c r="AI4979" i="3"/>
  <c r="AH4979" i="3"/>
  <c r="AQ4978" i="3"/>
  <c r="AP4978" i="3"/>
  <c r="AO4978" i="3"/>
  <c r="AN4978" i="3"/>
  <c r="AM4978" i="3"/>
  <c r="AL4978" i="3"/>
  <c r="AK4978" i="3"/>
  <c r="AJ4978" i="3"/>
  <c r="AI4978" i="3"/>
  <c r="AH4978" i="3"/>
  <c r="AQ4977" i="3"/>
  <c r="AP4977" i="3"/>
  <c r="AO4977" i="3"/>
  <c r="AN4977" i="3"/>
  <c r="AM4977" i="3"/>
  <c r="AL4977" i="3"/>
  <c r="AK4977" i="3"/>
  <c r="AJ4977" i="3"/>
  <c r="AI4977" i="3"/>
  <c r="AH4977" i="3"/>
  <c r="AQ4976" i="3"/>
  <c r="AP4976" i="3"/>
  <c r="AO4976" i="3"/>
  <c r="AN4976" i="3"/>
  <c r="AM4976" i="3"/>
  <c r="AL4976" i="3"/>
  <c r="AK4976" i="3"/>
  <c r="AJ4976" i="3"/>
  <c r="AI4976" i="3"/>
  <c r="AH4976" i="3"/>
  <c r="AQ4975" i="3"/>
  <c r="AP4975" i="3"/>
  <c r="AO4975" i="3"/>
  <c r="AN4975" i="3"/>
  <c r="AM4975" i="3"/>
  <c r="AL4975" i="3"/>
  <c r="AK4975" i="3"/>
  <c r="AJ4975" i="3"/>
  <c r="AI4975" i="3"/>
  <c r="AH4975" i="3"/>
  <c r="AQ4974" i="3"/>
  <c r="AP4974" i="3"/>
  <c r="AO4974" i="3"/>
  <c r="AN4974" i="3"/>
  <c r="AM4974" i="3"/>
  <c r="AL4974" i="3"/>
  <c r="AK4974" i="3"/>
  <c r="AJ4974" i="3"/>
  <c r="AI4974" i="3"/>
  <c r="AH4974" i="3"/>
  <c r="AQ4973" i="3"/>
  <c r="AP4973" i="3"/>
  <c r="AO4973" i="3"/>
  <c r="AN4973" i="3"/>
  <c r="AM4973" i="3"/>
  <c r="AL4973" i="3"/>
  <c r="AK4973" i="3"/>
  <c r="AJ4973" i="3"/>
  <c r="AI4973" i="3"/>
  <c r="AH4973" i="3"/>
  <c r="AQ4972" i="3"/>
  <c r="AP4972" i="3"/>
  <c r="AO4972" i="3"/>
  <c r="AN4972" i="3"/>
  <c r="AM4972" i="3"/>
  <c r="AL4972" i="3"/>
  <c r="AK4972" i="3"/>
  <c r="AJ4972" i="3"/>
  <c r="AI4972" i="3"/>
  <c r="AH4972" i="3"/>
  <c r="AQ4971" i="3"/>
  <c r="AP4971" i="3"/>
  <c r="AO4971" i="3"/>
  <c r="AN4971" i="3"/>
  <c r="AM4971" i="3"/>
  <c r="AL4971" i="3"/>
  <c r="AK4971" i="3"/>
  <c r="AJ4971" i="3"/>
  <c r="AI4971" i="3"/>
  <c r="AH4971" i="3"/>
  <c r="AQ4970" i="3"/>
  <c r="AP4970" i="3"/>
  <c r="AO4970" i="3"/>
  <c r="AN4970" i="3"/>
  <c r="AM4970" i="3"/>
  <c r="AL4970" i="3"/>
  <c r="AK4970" i="3"/>
  <c r="AJ4970" i="3"/>
  <c r="AI4970" i="3"/>
  <c r="AH4970" i="3"/>
  <c r="AQ4969" i="3"/>
  <c r="AP4969" i="3"/>
  <c r="AO4969" i="3"/>
  <c r="AN4969" i="3"/>
  <c r="AM4969" i="3"/>
  <c r="AL4969" i="3"/>
  <c r="AK4969" i="3"/>
  <c r="AJ4969" i="3"/>
  <c r="AI4969" i="3"/>
  <c r="AH4969" i="3"/>
  <c r="AQ4968" i="3"/>
  <c r="AP4968" i="3"/>
  <c r="AO4968" i="3"/>
  <c r="AN4968" i="3"/>
  <c r="AM4968" i="3"/>
  <c r="AL4968" i="3"/>
  <c r="AK4968" i="3"/>
  <c r="AJ4968" i="3"/>
  <c r="AI4968" i="3"/>
  <c r="AH4968" i="3"/>
  <c r="AQ4967" i="3"/>
  <c r="AP4967" i="3"/>
  <c r="AO4967" i="3"/>
  <c r="AN4967" i="3"/>
  <c r="AM4967" i="3"/>
  <c r="AL4967" i="3"/>
  <c r="AK4967" i="3"/>
  <c r="AJ4967" i="3"/>
  <c r="AI4967" i="3"/>
  <c r="AH4967" i="3"/>
  <c r="AQ4966" i="3"/>
  <c r="AP4966" i="3"/>
  <c r="AO4966" i="3"/>
  <c r="AN4966" i="3"/>
  <c r="AM4966" i="3"/>
  <c r="AL4966" i="3"/>
  <c r="AK4966" i="3"/>
  <c r="AJ4966" i="3"/>
  <c r="AI4966" i="3"/>
  <c r="AH4966" i="3"/>
  <c r="AQ4965" i="3"/>
  <c r="AP4965" i="3"/>
  <c r="AO4965" i="3"/>
  <c r="AN4965" i="3"/>
  <c r="AM4965" i="3"/>
  <c r="AL4965" i="3"/>
  <c r="AK4965" i="3"/>
  <c r="AJ4965" i="3"/>
  <c r="AI4965" i="3"/>
  <c r="AH4965" i="3"/>
  <c r="AQ4964" i="3"/>
  <c r="AP4964" i="3"/>
  <c r="AO4964" i="3"/>
  <c r="AN4964" i="3"/>
  <c r="AM4964" i="3"/>
  <c r="AL4964" i="3"/>
  <c r="AK4964" i="3"/>
  <c r="AJ4964" i="3"/>
  <c r="AI4964" i="3"/>
  <c r="AH4964" i="3"/>
  <c r="AQ4963" i="3"/>
  <c r="AP4963" i="3"/>
  <c r="AO4963" i="3"/>
  <c r="AN4963" i="3"/>
  <c r="AM4963" i="3"/>
  <c r="AL4963" i="3"/>
  <c r="AK4963" i="3"/>
  <c r="AJ4963" i="3"/>
  <c r="AI4963" i="3"/>
  <c r="AH4963" i="3"/>
  <c r="AQ4962" i="3"/>
  <c r="AP4962" i="3"/>
  <c r="AO4962" i="3"/>
  <c r="AN4962" i="3"/>
  <c r="AM4962" i="3"/>
  <c r="AL4962" i="3"/>
  <c r="AK4962" i="3"/>
  <c r="AJ4962" i="3"/>
  <c r="AI4962" i="3"/>
  <c r="AH4962" i="3"/>
  <c r="AQ4961" i="3"/>
  <c r="AP4961" i="3"/>
  <c r="AO4961" i="3"/>
  <c r="AN4961" i="3"/>
  <c r="AM4961" i="3"/>
  <c r="AL4961" i="3"/>
  <c r="AK4961" i="3"/>
  <c r="AJ4961" i="3"/>
  <c r="AI4961" i="3"/>
  <c r="AH4961" i="3"/>
  <c r="AQ4960" i="3"/>
  <c r="AP4960" i="3"/>
  <c r="AO4960" i="3"/>
  <c r="AN4960" i="3"/>
  <c r="AM4960" i="3"/>
  <c r="AL4960" i="3"/>
  <c r="AK4960" i="3"/>
  <c r="AJ4960" i="3"/>
  <c r="AI4960" i="3"/>
  <c r="AH4960" i="3"/>
  <c r="AQ4959" i="3"/>
  <c r="AP4959" i="3"/>
  <c r="AO4959" i="3"/>
  <c r="AN4959" i="3"/>
  <c r="AM4959" i="3"/>
  <c r="AL4959" i="3"/>
  <c r="AK4959" i="3"/>
  <c r="AJ4959" i="3"/>
  <c r="AI4959" i="3"/>
  <c r="AH4959" i="3"/>
  <c r="AQ4958" i="3"/>
  <c r="AP4958" i="3"/>
  <c r="AO4958" i="3"/>
  <c r="AN4958" i="3"/>
  <c r="AM4958" i="3"/>
  <c r="AL4958" i="3"/>
  <c r="AK4958" i="3"/>
  <c r="AJ4958" i="3"/>
  <c r="AI4958" i="3"/>
  <c r="AH4958" i="3"/>
  <c r="AQ4957" i="3"/>
  <c r="AP4957" i="3"/>
  <c r="AO4957" i="3"/>
  <c r="AN4957" i="3"/>
  <c r="AM4957" i="3"/>
  <c r="AL4957" i="3"/>
  <c r="AK4957" i="3"/>
  <c r="AJ4957" i="3"/>
  <c r="AI4957" i="3"/>
  <c r="AH4957" i="3"/>
  <c r="AQ4956" i="3"/>
  <c r="AP4956" i="3"/>
  <c r="AO4956" i="3"/>
  <c r="AN4956" i="3"/>
  <c r="AM4956" i="3"/>
  <c r="AL4956" i="3"/>
  <c r="AK4956" i="3"/>
  <c r="AJ4956" i="3"/>
  <c r="AI4956" i="3"/>
  <c r="AH4956" i="3"/>
  <c r="AQ4955" i="3"/>
  <c r="AP4955" i="3"/>
  <c r="AO4955" i="3"/>
  <c r="AN4955" i="3"/>
  <c r="AM4955" i="3"/>
  <c r="AL4955" i="3"/>
  <c r="AK4955" i="3"/>
  <c r="AJ4955" i="3"/>
  <c r="AI4955" i="3"/>
  <c r="AH4955" i="3"/>
  <c r="AQ4954" i="3"/>
  <c r="AP4954" i="3"/>
  <c r="AO4954" i="3"/>
  <c r="AN4954" i="3"/>
  <c r="AM4954" i="3"/>
  <c r="AL4954" i="3"/>
  <c r="AK4954" i="3"/>
  <c r="AJ4954" i="3"/>
  <c r="AI4954" i="3"/>
  <c r="AH4954" i="3"/>
  <c r="AQ4953" i="3"/>
  <c r="AP4953" i="3"/>
  <c r="AO4953" i="3"/>
  <c r="AN4953" i="3"/>
  <c r="AM4953" i="3"/>
  <c r="AL4953" i="3"/>
  <c r="AK4953" i="3"/>
  <c r="AJ4953" i="3"/>
  <c r="AI4953" i="3"/>
  <c r="AH4953" i="3"/>
  <c r="AQ4952" i="3"/>
  <c r="AP4952" i="3"/>
  <c r="AO4952" i="3"/>
  <c r="AN4952" i="3"/>
  <c r="AM4952" i="3"/>
  <c r="AL4952" i="3"/>
  <c r="AK4952" i="3"/>
  <c r="AJ4952" i="3"/>
  <c r="AI4952" i="3"/>
  <c r="AH4952" i="3"/>
  <c r="AQ4951" i="3"/>
  <c r="AP4951" i="3"/>
  <c r="AO4951" i="3"/>
  <c r="AN4951" i="3"/>
  <c r="AM4951" i="3"/>
  <c r="AL4951" i="3"/>
  <c r="AK4951" i="3"/>
  <c r="AJ4951" i="3"/>
  <c r="AI4951" i="3"/>
  <c r="AH4951" i="3"/>
  <c r="AQ4950" i="3"/>
  <c r="AP4950" i="3"/>
  <c r="AO4950" i="3"/>
  <c r="AN4950" i="3"/>
  <c r="AM4950" i="3"/>
  <c r="AL4950" i="3"/>
  <c r="AK4950" i="3"/>
  <c r="AJ4950" i="3"/>
  <c r="AI4950" i="3"/>
  <c r="AH4950" i="3"/>
  <c r="AQ4949" i="3"/>
  <c r="AP4949" i="3"/>
  <c r="AO4949" i="3"/>
  <c r="AN4949" i="3"/>
  <c r="AM4949" i="3"/>
  <c r="AL4949" i="3"/>
  <c r="AK4949" i="3"/>
  <c r="AJ4949" i="3"/>
  <c r="AI4949" i="3"/>
  <c r="AH4949" i="3"/>
  <c r="AQ4948" i="3"/>
  <c r="AP4948" i="3"/>
  <c r="AO4948" i="3"/>
  <c r="AN4948" i="3"/>
  <c r="AM4948" i="3"/>
  <c r="AL4948" i="3"/>
  <c r="AK4948" i="3"/>
  <c r="AJ4948" i="3"/>
  <c r="AI4948" i="3"/>
  <c r="AH4948" i="3"/>
  <c r="AQ4947" i="3"/>
  <c r="AP4947" i="3"/>
  <c r="AO4947" i="3"/>
  <c r="AN4947" i="3"/>
  <c r="AM4947" i="3"/>
  <c r="AL4947" i="3"/>
  <c r="AK4947" i="3"/>
  <c r="AJ4947" i="3"/>
  <c r="AI4947" i="3"/>
  <c r="AH4947" i="3"/>
  <c r="AQ4946" i="3"/>
  <c r="AP4946" i="3"/>
  <c r="AO4946" i="3"/>
  <c r="AN4946" i="3"/>
  <c r="AM4946" i="3"/>
  <c r="AL4946" i="3"/>
  <c r="AK4946" i="3"/>
  <c r="AJ4946" i="3"/>
  <c r="AI4946" i="3"/>
  <c r="AH4946" i="3"/>
  <c r="AQ4945" i="3"/>
  <c r="AP4945" i="3"/>
  <c r="AO4945" i="3"/>
  <c r="AN4945" i="3"/>
  <c r="AM4945" i="3"/>
  <c r="AL4945" i="3"/>
  <c r="AK4945" i="3"/>
  <c r="AJ4945" i="3"/>
  <c r="AI4945" i="3"/>
  <c r="AH4945" i="3"/>
  <c r="AQ4944" i="3"/>
  <c r="AP4944" i="3"/>
  <c r="AO4944" i="3"/>
  <c r="AN4944" i="3"/>
  <c r="AM4944" i="3"/>
  <c r="AL4944" i="3"/>
  <c r="AK4944" i="3"/>
  <c r="AJ4944" i="3"/>
  <c r="AI4944" i="3"/>
  <c r="AH4944" i="3"/>
  <c r="AQ4943" i="3"/>
  <c r="AP4943" i="3"/>
  <c r="AO4943" i="3"/>
  <c r="AN4943" i="3"/>
  <c r="AM4943" i="3"/>
  <c r="AL4943" i="3"/>
  <c r="AK4943" i="3"/>
  <c r="AJ4943" i="3"/>
  <c r="AI4943" i="3"/>
  <c r="AH4943" i="3"/>
  <c r="AQ4942" i="3"/>
  <c r="AP4942" i="3"/>
  <c r="AO4942" i="3"/>
  <c r="AN4942" i="3"/>
  <c r="AM4942" i="3"/>
  <c r="AL4942" i="3"/>
  <c r="AK4942" i="3"/>
  <c r="AJ4942" i="3"/>
  <c r="AI4942" i="3"/>
  <c r="AH4942" i="3"/>
  <c r="AQ4941" i="3"/>
  <c r="AP4941" i="3"/>
  <c r="AO4941" i="3"/>
  <c r="AN4941" i="3"/>
  <c r="AM4941" i="3"/>
  <c r="AL4941" i="3"/>
  <c r="AK4941" i="3"/>
  <c r="AJ4941" i="3"/>
  <c r="AI4941" i="3"/>
  <c r="AH4941" i="3"/>
  <c r="AQ4940" i="3"/>
  <c r="AP4940" i="3"/>
  <c r="AO4940" i="3"/>
  <c r="AN4940" i="3"/>
  <c r="AM4940" i="3"/>
  <c r="AL4940" i="3"/>
  <c r="AK4940" i="3"/>
  <c r="AJ4940" i="3"/>
  <c r="AI4940" i="3"/>
  <c r="AH4940" i="3"/>
  <c r="AQ4939" i="3"/>
  <c r="AP4939" i="3"/>
  <c r="AO4939" i="3"/>
  <c r="AN4939" i="3"/>
  <c r="AM4939" i="3"/>
  <c r="AL4939" i="3"/>
  <c r="AK4939" i="3"/>
  <c r="AJ4939" i="3"/>
  <c r="AI4939" i="3"/>
  <c r="AH4939" i="3"/>
  <c r="AQ4938" i="3"/>
  <c r="AP4938" i="3"/>
  <c r="AO4938" i="3"/>
  <c r="AN4938" i="3"/>
  <c r="AM4938" i="3"/>
  <c r="AL4938" i="3"/>
  <c r="AK4938" i="3"/>
  <c r="AJ4938" i="3"/>
  <c r="AI4938" i="3"/>
  <c r="AH4938" i="3"/>
  <c r="AQ4937" i="3"/>
  <c r="AP4937" i="3"/>
  <c r="AO4937" i="3"/>
  <c r="AN4937" i="3"/>
  <c r="AM4937" i="3"/>
  <c r="AL4937" i="3"/>
  <c r="AK4937" i="3"/>
  <c r="AJ4937" i="3"/>
  <c r="AI4937" i="3"/>
  <c r="AH4937" i="3"/>
  <c r="AQ4936" i="3"/>
  <c r="AP4936" i="3"/>
  <c r="AO4936" i="3"/>
  <c r="AN4936" i="3"/>
  <c r="AM4936" i="3"/>
  <c r="AL4936" i="3"/>
  <c r="AK4936" i="3"/>
  <c r="AJ4936" i="3"/>
  <c r="AI4936" i="3"/>
  <c r="AH4936" i="3"/>
  <c r="AQ4935" i="3"/>
  <c r="AP4935" i="3"/>
  <c r="AO4935" i="3"/>
  <c r="AN4935" i="3"/>
  <c r="AM4935" i="3"/>
  <c r="AL4935" i="3"/>
  <c r="AK4935" i="3"/>
  <c r="AJ4935" i="3"/>
  <c r="AI4935" i="3"/>
  <c r="AH4935" i="3"/>
  <c r="AQ4934" i="3"/>
  <c r="AP4934" i="3"/>
  <c r="AO4934" i="3"/>
  <c r="AN4934" i="3"/>
  <c r="AM4934" i="3"/>
  <c r="AL4934" i="3"/>
  <c r="AK4934" i="3"/>
  <c r="AJ4934" i="3"/>
  <c r="AI4934" i="3"/>
  <c r="AH4934" i="3"/>
  <c r="AQ4933" i="3"/>
  <c r="AP4933" i="3"/>
  <c r="AO4933" i="3"/>
  <c r="AN4933" i="3"/>
  <c r="AM4933" i="3"/>
  <c r="AL4933" i="3"/>
  <c r="AK4933" i="3"/>
  <c r="AJ4933" i="3"/>
  <c r="AI4933" i="3"/>
  <c r="AH4933" i="3"/>
  <c r="AQ4932" i="3"/>
  <c r="AP4932" i="3"/>
  <c r="AO4932" i="3"/>
  <c r="AN4932" i="3"/>
  <c r="AM4932" i="3"/>
  <c r="AL4932" i="3"/>
  <c r="AK4932" i="3"/>
  <c r="AJ4932" i="3"/>
  <c r="AI4932" i="3"/>
  <c r="AH4932" i="3"/>
  <c r="AQ4931" i="3"/>
  <c r="AP4931" i="3"/>
  <c r="AO4931" i="3"/>
  <c r="AN4931" i="3"/>
  <c r="AM4931" i="3"/>
  <c r="AL4931" i="3"/>
  <c r="AK4931" i="3"/>
  <c r="AJ4931" i="3"/>
  <c r="AI4931" i="3"/>
  <c r="AH4931" i="3"/>
  <c r="AQ4930" i="3"/>
  <c r="AP4930" i="3"/>
  <c r="AO4930" i="3"/>
  <c r="AN4930" i="3"/>
  <c r="AM4930" i="3"/>
  <c r="AL4930" i="3"/>
  <c r="AK4930" i="3"/>
  <c r="AJ4930" i="3"/>
  <c r="AI4930" i="3"/>
  <c r="AH4930" i="3"/>
  <c r="AQ4929" i="3"/>
  <c r="AP4929" i="3"/>
  <c r="AO4929" i="3"/>
  <c r="AN4929" i="3"/>
  <c r="AM4929" i="3"/>
  <c r="AL4929" i="3"/>
  <c r="AK4929" i="3"/>
  <c r="AJ4929" i="3"/>
  <c r="AI4929" i="3"/>
  <c r="AH4929" i="3"/>
  <c r="AQ4928" i="3"/>
  <c r="AP4928" i="3"/>
  <c r="AO4928" i="3"/>
  <c r="AN4928" i="3"/>
  <c r="AM4928" i="3"/>
  <c r="AL4928" i="3"/>
  <c r="AK4928" i="3"/>
  <c r="AJ4928" i="3"/>
  <c r="AI4928" i="3"/>
  <c r="AH4928" i="3"/>
  <c r="AQ4927" i="3"/>
  <c r="AP4927" i="3"/>
  <c r="AO4927" i="3"/>
  <c r="AN4927" i="3"/>
  <c r="AM4927" i="3"/>
  <c r="AL4927" i="3"/>
  <c r="AK4927" i="3"/>
  <c r="AJ4927" i="3"/>
  <c r="AI4927" i="3"/>
  <c r="AH4927" i="3"/>
  <c r="AQ4926" i="3"/>
  <c r="AP4926" i="3"/>
  <c r="AO4926" i="3"/>
  <c r="AN4926" i="3"/>
  <c r="AM4926" i="3"/>
  <c r="AL4926" i="3"/>
  <c r="AK4926" i="3"/>
  <c r="AJ4926" i="3"/>
  <c r="AI4926" i="3"/>
  <c r="AH4926" i="3"/>
  <c r="AQ4925" i="3"/>
  <c r="AP4925" i="3"/>
  <c r="AO4925" i="3"/>
  <c r="AN4925" i="3"/>
  <c r="AM4925" i="3"/>
  <c r="AL4925" i="3"/>
  <c r="AK4925" i="3"/>
  <c r="AJ4925" i="3"/>
  <c r="AI4925" i="3"/>
  <c r="AH4925" i="3"/>
  <c r="AQ4924" i="3"/>
  <c r="AP4924" i="3"/>
  <c r="AO4924" i="3"/>
  <c r="AN4924" i="3"/>
  <c r="AM4924" i="3"/>
  <c r="AL4924" i="3"/>
  <c r="AK4924" i="3"/>
  <c r="AJ4924" i="3"/>
  <c r="AI4924" i="3"/>
  <c r="AH4924" i="3"/>
  <c r="AQ4923" i="3"/>
  <c r="AP4923" i="3"/>
  <c r="AO4923" i="3"/>
  <c r="AN4923" i="3"/>
  <c r="AM4923" i="3"/>
  <c r="AL4923" i="3"/>
  <c r="AK4923" i="3"/>
  <c r="AJ4923" i="3"/>
  <c r="AI4923" i="3"/>
  <c r="AH4923" i="3"/>
  <c r="AQ4922" i="3"/>
  <c r="AP4922" i="3"/>
  <c r="AO4922" i="3"/>
  <c r="AN4922" i="3"/>
  <c r="AM4922" i="3"/>
  <c r="AL4922" i="3"/>
  <c r="AK4922" i="3"/>
  <c r="AJ4922" i="3"/>
  <c r="AI4922" i="3"/>
  <c r="AH4922" i="3"/>
  <c r="AQ4921" i="3"/>
  <c r="AP4921" i="3"/>
  <c r="AO4921" i="3"/>
  <c r="AN4921" i="3"/>
  <c r="AM4921" i="3"/>
  <c r="AL4921" i="3"/>
  <c r="AK4921" i="3"/>
  <c r="AJ4921" i="3"/>
  <c r="AI4921" i="3"/>
  <c r="AH4921" i="3"/>
  <c r="AQ4920" i="3"/>
  <c r="AP4920" i="3"/>
  <c r="AO4920" i="3"/>
  <c r="AN4920" i="3"/>
  <c r="AM4920" i="3"/>
  <c r="AL4920" i="3"/>
  <c r="AK4920" i="3"/>
  <c r="AJ4920" i="3"/>
  <c r="AI4920" i="3"/>
  <c r="AH4920" i="3"/>
  <c r="AQ4919" i="3"/>
  <c r="AP4919" i="3"/>
  <c r="AO4919" i="3"/>
  <c r="AN4919" i="3"/>
  <c r="AM4919" i="3"/>
  <c r="AL4919" i="3"/>
  <c r="AK4919" i="3"/>
  <c r="AJ4919" i="3"/>
  <c r="AI4919" i="3"/>
  <c r="AH4919" i="3"/>
  <c r="AQ4918" i="3"/>
  <c r="AP4918" i="3"/>
  <c r="AO4918" i="3"/>
  <c r="AN4918" i="3"/>
  <c r="AM4918" i="3"/>
  <c r="AL4918" i="3"/>
  <c r="AK4918" i="3"/>
  <c r="AJ4918" i="3"/>
  <c r="AI4918" i="3"/>
  <c r="AH4918" i="3"/>
  <c r="AQ4917" i="3"/>
  <c r="AP4917" i="3"/>
  <c r="AO4917" i="3"/>
  <c r="AN4917" i="3"/>
  <c r="AM4917" i="3"/>
  <c r="AL4917" i="3"/>
  <c r="AK4917" i="3"/>
  <c r="AJ4917" i="3"/>
  <c r="AI4917" i="3"/>
  <c r="AH4917" i="3"/>
  <c r="AQ4916" i="3"/>
  <c r="AP4916" i="3"/>
  <c r="AO4916" i="3"/>
  <c r="AN4916" i="3"/>
  <c r="AM4916" i="3"/>
  <c r="AL4916" i="3"/>
  <c r="AK4916" i="3"/>
  <c r="AJ4916" i="3"/>
  <c r="AI4916" i="3"/>
  <c r="AH4916" i="3"/>
  <c r="AQ4915" i="3"/>
  <c r="AP4915" i="3"/>
  <c r="AO4915" i="3"/>
  <c r="AN4915" i="3"/>
  <c r="AM4915" i="3"/>
  <c r="AL4915" i="3"/>
  <c r="AK4915" i="3"/>
  <c r="AJ4915" i="3"/>
  <c r="AI4915" i="3"/>
  <c r="AH4915" i="3"/>
  <c r="AQ4914" i="3"/>
  <c r="AP4914" i="3"/>
  <c r="AO4914" i="3"/>
  <c r="AN4914" i="3"/>
  <c r="AM4914" i="3"/>
  <c r="AL4914" i="3"/>
  <c r="AK4914" i="3"/>
  <c r="AJ4914" i="3"/>
  <c r="AI4914" i="3"/>
  <c r="AH4914" i="3"/>
  <c r="AQ4913" i="3"/>
  <c r="AP4913" i="3"/>
  <c r="AO4913" i="3"/>
  <c r="AN4913" i="3"/>
  <c r="AM4913" i="3"/>
  <c r="AL4913" i="3"/>
  <c r="AK4913" i="3"/>
  <c r="AJ4913" i="3"/>
  <c r="AI4913" i="3"/>
  <c r="AH4913" i="3"/>
  <c r="AQ4912" i="3"/>
  <c r="AP4912" i="3"/>
  <c r="AO4912" i="3"/>
  <c r="AN4912" i="3"/>
  <c r="AM4912" i="3"/>
  <c r="AL4912" i="3"/>
  <c r="AK4912" i="3"/>
  <c r="AJ4912" i="3"/>
  <c r="AI4912" i="3"/>
  <c r="AH4912" i="3"/>
  <c r="AQ4911" i="3"/>
  <c r="AP4911" i="3"/>
  <c r="AO4911" i="3"/>
  <c r="AN4911" i="3"/>
  <c r="AM4911" i="3"/>
  <c r="AL4911" i="3"/>
  <c r="AK4911" i="3"/>
  <c r="AJ4911" i="3"/>
  <c r="AI4911" i="3"/>
  <c r="AH4911" i="3"/>
  <c r="AQ4910" i="3"/>
  <c r="AP4910" i="3"/>
  <c r="AO4910" i="3"/>
  <c r="AN4910" i="3"/>
  <c r="AM4910" i="3"/>
  <c r="AL4910" i="3"/>
  <c r="AK4910" i="3"/>
  <c r="AJ4910" i="3"/>
  <c r="AI4910" i="3"/>
  <c r="AH4910" i="3"/>
  <c r="AQ4909" i="3"/>
  <c r="AP4909" i="3"/>
  <c r="AO4909" i="3"/>
  <c r="AN4909" i="3"/>
  <c r="AM4909" i="3"/>
  <c r="AL4909" i="3"/>
  <c r="AK4909" i="3"/>
  <c r="AJ4909" i="3"/>
  <c r="AI4909" i="3"/>
  <c r="AH4909" i="3"/>
  <c r="AQ4908" i="3"/>
  <c r="AP4908" i="3"/>
  <c r="AO4908" i="3"/>
  <c r="AN4908" i="3"/>
  <c r="AM4908" i="3"/>
  <c r="AL4908" i="3"/>
  <c r="AK4908" i="3"/>
  <c r="AJ4908" i="3"/>
  <c r="AI4908" i="3"/>
  <c r="AH4908" i="3"/>
  <c r="AQ4907" i="3"/>
  <c r="AP4907" i="3"/>
  <c r="AO4907" i="3"/>
  <c r="AN4907" i="3"/>
  <c r="AM4907" i="3"/>
  <c r="AL4907" i="3"/>
  <c r="AK4907" i="3"/>
  <c r="AJ4907" i="3"/>
  <c r="AI4907" i="3"/>
  <c r="AH4907" i="3"/>
  <c r="AQ4906" i="3"/>
  <c r="AP4906" i="3"/>
  <c r="AO4906" i="3"/>
  <c r="AN4906" i="3"/>
  <c r="AM4906" i="3"/>
  <c r="AL4906" i="3"/>
  <c r="AK4906" i="3"/>
  <c r="AJ4906" i="3"/>
  <c r="AI4906" i="3"/>
  <c r="AH4906" i="3"/>
  <c r="AQ4905" i="3"/>
  <c r="AP4905" i="3"/>
  <c r="AO4905" i="3"/>
  <c r="AN4905" i="3"/>
  <c r="AM4905" i="3"/>
  <c r="AL4905" i="3"/>
  <c r="AK4905" i="3"/>
  <c r="AJ4905" i="3"/>
  <c r="AI4905" i="3"/>
  <c r="AH4905" i="3"/>
  <c r="AQ4904" i="3"/>
  <c r="AP4904" i="3"/>
  <c r="AO4904" i="3"/>
  <c r="AN4904" i="3"/>
  <c r="AM4904" i="3"/>
  <c r="AL4904" i="3"/>
  <c r="AK4904" i="3"/>
  <c r="AJ4904" i="3"/>
  <c r="AI4904" i="3"/>
  <c r="AH4904" i="3"/>
  <c r="AQ4903" i="3"/>
  <c r="AP4903" i="3"/>
  <c r="AO4903" i="3"/>
  <c r="AN4903" i="3"/>
  <c r="AM4903" i="3"/>
  <c r="AL4903" i="3"/>
  <c r="AK4903" i="3"/>
  <c r="AJ4903" i="3"/>
  <c r="AI4903" i="3"/>
  <c r="AH4903" i="3"/>
  <c r="AQ4902" i="3"/>
  <c r="AP4902" i="3"/>
  <c r="AO4902" i="3"/>
  <c r="AN4902" i="3"/>
  <c r="AM4902" i="3"/>
  <c r="AL4902" i="3"/>
  <c r="AK4902" i="3"/>
  <c r="AJ4902" i="3"/>
  <c r="AI4902" i="3"/>
  <c r="AH4902" i="3"/>
  <c r="AQ4901" i="3"/>
  <c r="AP4901" i="3"/>
  <c r="AO4901" i="3"/>
  <c r="AN4901" i="3"/>
  <c r="AM4901" i="3"/>
  <c r="AL4901" i="3"/>
  <c r="AK4901" i="3"/>
  <c r="AJ4901" i="3"/>
  <c r="AI4901" i="3"/>
  <c r="AH4901" i="3"/>
  <c r="AQ4900" i="3"/>
  <c r="AP4900" i="3"/>
  <c r="AO4900" i="3"/>
  <c r="AN4900" i="3"/>
  <c r="AM4900" i="3"/>
  <c r="AL4900" i="3"/>
  <c r="AK4900" i="3"/>
  <c r="AJ4900" i="3"/>
  <c r="AI4900" i="3"/>
  <c r="AH4900" i="3"/>
  <c r="AQ4899" i="3"/>
  <c r="AP4899" i="3"/>
  <c r="AO4899" i="3"/>
  <c r="AN4899" i="3"/>
  <c r="AM4899" i="3"/>
  <c r="AL4899" i="3"/>
  <c r="AK4899" i="3"/>
  <c r="AJ4899" i="3"/>
  <c r="AI4899" i="3"/>
  <c r="AH4899" i="3"/>
  <c r="AQ4898" i="3"/>
  <c r="AP4898" i="3"/>
  <c r="AO4898" i="3"/>
  <c r="AN4898" i="3"/>
  <c r="AM4898" i="3"/>
  <c r="AL4898" i="3"/>
  <c r="AK4898" i="3"/>
  <c r="AJ4898" i="3"/>
  <c r="AI4898" i="3"/>
  <c r="AH4898" i="3"/>
  <c r="AQ4897" i="3"/>
  <c r="AP4897" i="3"/>
  <c r="AO4897" i="3"/>
  <c r="AN4897" i="3"/>
  <c r="AM4897" i="3"/>
  <c r="AL4897" i="3"/>
  <c r="AK4897" i="3"/>
  <c r="AJ4897" i="3"/>
  <c r="AI4897" i="3"/>
  <c r="AH4897" i="3"/>
  <c r="AQ4896" i="3"/>
  <c r="AP4896" i="3"/>
  <c r="AO4896" i="3"/>
  <c r="AN4896" i="3"/>
  <c r="AM4896" i="3"/>
  <c r="AL4896" i="3"/>
  <c r="AK4896" i="3"/>
  <c r="AJ4896" i="3"/>
  <c r="AI4896" i="3"/>
  <c r="AH4896" i="3"/>
  <c r="AQ4895" i="3"/>
  <c r="AP4895" i="3"/>
  <c r="AO4895" i="3"/>
  <c r="AN4895" i="3"/>
  <c r="AM4895" i="3"/>
  <c r="AL4895" i="3"/>
  <c r="AK4895" i="3"/>
  <c r="AJ4895" i="3"/>
  <c r="AI4895" i="3"/>
  <c r="AH4895" i="3"/>
  <c r="AQ4894" i="3"/>
  <c r="AP4894" i="3"/>
  <c r="AO4894" i="3"/>
  <c r="AN4894" i="3"/>
  <c r="AM4894" i="3"/>
  <c r="AL4894" i="3"/>
  <c r="AK4894" i="3"/>
  <c r="AJ4894" i="3"/>
  <c r="AI4894" i="3"/>
  <c r="AH4894" i="3"/>
  <c r="AQ4893" i="3"/>
  <c r="AP4893" i="3"/>
  <c r="AO4893" i="3"/>
  <c r="AN4893" i="3"/>
  <c r="AM4893" i="3"/>
  <c r="AL4893" i="3"/>
  <c r="AK4893" i="3"/>
  <c r="AJ4893" i="3"/>
  <c r="AI4893" i="3"/>
  <c r="AH4893" i="3"/>
  <c r="AQ4892" i="3"/>
  <c r="AP4892" i="3"/>
  <c r="AO4892" i="3"/>
  <c r="AN4892" i="3"/>
  <c r="AM4892" i="3"/>
  <c r="AL4892" i="3"/>
  <c r="AK4892" i="3"/>
  <c r="AJ4892" i="3"/>
  <c r="AI4892" i="3"/>
  <c r="AH4892" i="3"/>
  <c r="AQ4891" i="3"/>
  <c r="AP4891" i="3"/>
  <c r="AO4891" i="3"/>
  <c r="AN4891" i="3"/>
  <c r="AM4891" i="3"/>
  <c r="AL4891" i="3"/>
  <c r="AK4891" i="3"/>
  <c r="AJ4891" i="3"/>
  <c r="AI4891" i="3"/>
  <c r="AH4891" i="3"/>
  <c r="AQ4890" i="3"/>
  <c r="AP4890" i="3"/>
  <c r="AO4890" i="3"/>
  <c r="AN4890" i="3"/>
  <c r="AM4890" i="3"/>
  <c r="AL4890" i="3"/>
  <c r="AK4890" i="3"/>
  <c r="AJ4890" i="3"/>
  <c r="AI4890" i="3"/>
  <c r="AH4890" i="3"/>
  <c r="AQ4889" i="3"/>
  <c r="AP4889" i="3"/>
  <c r="AO4889" i="3"/>
  <c r="AN4889" i="3"/>
  <c r="AM4889" i="3"/>
  <c r="AL4889" i="3"/>
  <c r="AK4889" i="3"/>
  <c r="AJ4889" i="3"/>
  <c r="AI4889" i="3"/>
  <c r="AH4889" i="3"/>
  <c r="AQ4888" i="3"/>
  <c r="AP4888" i="3"/>
  <c r="AO4888" i="3"/>
  <c r="AN4888" i="3"/>
  <c r="AM4888" i="3"/>
  <c r="AL4888" i="3"/>
  <c r="AK4888" i="3"/>
  <c r="AJ4888" i="3"/>
  <c r="AI4888" i="3"/>
  <c r="AH4888" i="3"/>
  <c r="AQ4887" i="3"/>
  <c r="AP4887" i="3"/>
  <c r="AO4887" i="3"/>
  <c r="AN4887" i="3"/>
  <c r="AM4887" i="3"/>
  <c r="AL4887" i="3"/>
  <c r="AK4887" i="3"/>
  <c r="AJ4887" i="3"/>
  <c r="AI4887" i="3"/>
  <c r="AH4887" i="3"/>
  <c r="AQ4886" i="3"/>
  <c r="AP4886" i="3"/>
  <c r="AO4886" i="3"/>
  <c r="AN4886" i="3"/>
  <c r="AM4886" i="3"/>
  <c r="AL4886" i="3"/>
  <c r="AK4886" i="3"/>
  <c r="AJ4886" i="3"/>
  <c r="AI4886" i="3"/>
  <c r="AH4886" i="3"/>
  <c r="AQ4885" i="3"/>
  <c r="AP4885" i="3"/>
  <c r="AO4885" i="3"/>
  <c r="AN4885" i="3"/>
  <c r="AM4885" i="3"/>
  <c r="AL4885" i="3"/>
  <c r="AK4885" i="3"/>
  <c r="AJ4885" i="3"/>
  <c r="AI4885" i="3"/>
  <c r="AH4885" i="3"/>
  <c r="AQ4884" i="3"/>
  <c r="AP4884" i="3"/>
  <c r="AO4884" i="3"/>
  <c r="AN4884" i="3"/>
  <c r="AM4884" i="3"/>
  <c r="AL4884" i="3"/>
  <c r="AK4884" i="3"/>
  <c r="AJ4884" i="3"/>
  <c r="AI4884" i="3"/>
  <c r="AH4884" i="3"/>
  <c r="AQ4883" i="3"/>
  <c r="AP4883" i="3"/>
  <c r="AO4883" i="3"/>
  <c r="AN4883" i="3"/>
  <c r="AM4883" i="3"/>
  <c r="AL4883" i="3"/>
  <c r="AK4883" i="3"/>
  <c r="AJ4883" i="3"/>
  <c r="AI4883" i="3"/>
  <c r="AH4883" i="3"/>
  <c r="AQ4882" i="3"/>
  <c r="AP4882" i="3"/>
  <c r="AO4882" i="3"/>
  <c r="AN4882" i="3"/>
  <c r="AM4882" i="3"/>
  <c r="AL4882" i="3"/>
  <c r="AK4882" i="3"/>
  <c r="AJ4882" i="3"/>
  <c r="AI4882" i="3"/>
  <c r="AH4882" i="3"/>
  <c r="AQ4881" i="3"/>
  <c r="AP4881" i="3"/>
  <c r="AO4881" i="3"/>
  <c r="AN4881" i="3"/>
  <c r="AM4881" i="3"/>
  <c r="AL4881" i="3"/>
  <c r="AK4881" i="3"/>
  <c r="AJ4881" i="3"/>
  <c r="AI4881" i="3"/>
  <c r="AH4881" i="3"/>
  <c r="AQ4880" i="3"/>
  <c r="AP4880" i="3"/>
  <c r="AO4880" i="3"/>
  <c r="AN4880" i="3"/>
  <c r="AM4880" i="3"/>
  <c r="AL4880" i="3"/>
  <c r="AK4880" i="3"/>
  <c r="AJ4880" i="3"/>
  <c r="AI4880" i="3"/>
  <c r="AH4880" i="3"/>
  <c r="AQ4879" i="3"/>
  <c r="AP4879" i="3"/>
  <c r="AO4879" i="3"/>
  <c r="AN4879" i="3"/>
  <c r="AM4879" i="3"/>
  <c r="AL4879" i="3"/>
  <c r="AK4879" i="3"/>
  <c r="AJ4879" i="3"/>
  <c r="AI4879" i="3"/>
  <c r="AH4879" i="3"/>
  <c r="AQ4878" i="3"/>
  <c r="AP4878" i="3"/>
  <c r="AO4878" i="3"/>
  <c r="AN4878" i="3"/>
  <c r="AM4878" i="3"/>
  <c r="AL4878" i="3"/>
  <c r="AK4878" i="3"/>
  <c r="AJ4878" i="3"/>
  <c r="AI4878" i="3"/>
  <c r="AH4878" i="3"/>
  <c r="AQ4877" i="3"/>
  <c r="AP4877" i="3"/>
  <c r="AO4877" i="3"/>
  <c r="AN4877" i="3"/>
  <c r="AM4877" i="3"/>
  <c r="AL4877" i="3"/>
  <c r="AK4877" i="3"/>
  <c r="AJ4877" i="3"/>
  <c r="AI4877" i="3"/>
  <c r="AH4877" i="3"/>
  <c r="AQ4876" i="3"/>
  <c r="AP4876" i="3"/>
  <c r="AO4876" i="3"/>
  <c r="AN4876" i="3"/>
  <c r="AM4876" i="3"/>
  <c r="AL4876" i="3"/>
  <c r="AK4876" i="3"/>
  <c r="AJ4876" i="3"/>
  <c r="AI4876" i="3"/>
  <c r="AH4876" i="3"/>
  <c r="AQ4875" i="3"/>
  <c r="AP4875" i="3"/>
  <c r="AO4875" i="3"/>
  <c r="AN4875" i="3"/>
  <c r="AM4875" i="3"/>
  <c r="AL4875" i="3"/>
  <c r="AK4875" i="3"/>
  <c r="AJ4875" i="3"/>
  <c r="AI4875" i="3"/>
  <c r="AH4875" i="3"/>
  <c r="AQ4874" i="3"/>
  <c r="AP4874" i="3"/>
  <c r="AO4874" i="3"/>
  <c r="AN4874" i="3"/>
  <c r="AM4874" i="3"/>
  <c r="AL4874" i="3"/>
  <c r="AK4874" i="3"/>
  <c r="AJ4874" i="3"/>
  <c r="AI4874" i="3"/>
  <c r="AH4874" i="3"/>
  <c r="AQ4873" i="3"/>
  <c r="AP4873" i="3"/>
  <c r="AO4873" i="3"/>
  <c r="AN4873" i="3"/>
  <c r="AM4873" i="3"/>
  <c r="AL4873" i="3"/>
  <c r="AK4873" i="3"/>
  <c r="AJ4873" i="3"/>
  <c r="AI4873" i="3"/>
  <c r="AH4873" i="3"/>
  <c r="AQ4872" i="3"/>
  <c r="AP4872" i="3"/>
  <c r="AO4872" i="3"/>
  <c r="AN4872" i="3"/>
  <c r="AM4872" i="3"/>
  <c r="AL4872" i="3"/>
  <c r="AK4872" i="3"/>
  <c r="AJ4872" i="3"/>
  <c r="AI4872" i="3"/>
  <c r="AH4872" i="3"/>
  <c r="AQ4871" i="3"/>
  <c r="AP4871" i="3"/>
  <c r="AO4871" i="3"/>
  <c r="AN4871" i="3"/>
  <c r="AM4871" i="3"/>
  <c r="AL4871" i="3"/>
  <c r="AK4871" i="3"/>
  <c r="AJ4871" i="3"/>
  <c r="AI4871" i="3"/>
  <c r="AH4871" i="3"/>
  <c r="AQ4870" i="3"/>
  <c r="AP4870" i="3"/>
  <c r="AO4870" i="3"/>
  <c r="AN4870" i="3"/>
  <c r="AM4870" i="3"/>
  <c r="AL4870" i="3"/>
  <c r="AK4870" i="3"/>
  <c r="AJ4870" i="3"/>
  <c r="AI4870" i="3"/>
  <c r="AH4870" i="3"/>
  <c r="AQ4869" i="3"/>
  <c r="AP4869" i="3"/>
  <c r="AO4869" i="3"/>
  <c r="AN4869" i="3"/>
  <c r="AM4869" i="3"/>
  <c r="AL4869" i="3"/>
  <c r="AK4869" i="3"/>
  <c r="AJ4869" i="3"/>
  <c r="AI4869" i="3"/>
  <c r="AH4869" i="3"/>
  <c r="AQ4868" i="3"/>
  <c r="AP4868" i="3"/>
  <c r="AO4868" i="3"/>
  <c r="AN4868" i="3"/>
  <c r="AM4868" i="3"/>
  <c r="AL4868" i="3"/>
  <c r="AK4868" i="3"/>
  <c r="AJ4868" i="3"/>
  <c r="AI4868" i="3"/>
  <c r="AH4868" i="3"/>
  <c r="AQ4867" i="3"/>
  <c r="AP4867" i="3"/>
  <c r="AO4867" i="3"/>
  <c r="AN4867" i="3"/>
  <c r="AM4867" i="3"/>
  <c r="AL4867" i="3"/>
  <c r="AK4867" i="3"/>
  <c r="AJ4867" i="3"/>
  <c r="AI4867" i="3"/>
  <c r="AH4867" i="3"/>
  <c r="AQ4866" i="3"/>
  <c r="AP4866" i="3"/>
  <c r="AO4866" i="3"/>
  <c r="AN4866" i="3"/>
  <c r="AM4866" i="3"/>
  <c r="AL4866" i="3"/>
  <c r="AK4866" i="3"/>
  <c r="AJ4866" i="3"/>
  <c r="AI4866" i="3"/>
  <c r="AH4866" i="3"/>
  <c r="AQ4865" i="3"/>
  <c r="AP4865" i="3"/>
  <c r="AO4865" i="3"/>
  <c r="AN4865" i="3"/>
  <c r="AM4865" i="3"/>
  <c r="AL4865" i="3"/>
  <c r="AK4865" i="3"/>
  <c r="AJ4865" i="3"/>
  <c r="AI4865" i="3"/>
  <c r="AH4865" i="3"/>
  <c r="AQ4864" i="3"/>
  <c r="AP4864" i="3"/>
  <c r="AO4864" i="3"/>
  <c r="AN4864" i="3"/>
  <c r="AM4864" i="3"/>
  <c r="AL4864" i="3"/>
  <c r="AK4864" i="3"/>
  <c r="AJ4864" i="3"/>
  <c r="AI4864" i="3"/>
  <c r="AH4864" i="3"/>
  <c r="AQ4863" i="3"/>
  <c r="AP4863" i="3"/>
  <c r="AO4863" i="3"/>
  <c r="AN4863" i="3"/>
  <c r="AM4863" i="3"/>
  <c r="AL4863" i="3"/>
  <c r="AK4863" i="3"/>
  <c r="AJ4863" i="3"/>
  <c r="AI4863" i="3"/>
  <c r="AH4863" i="3"/>
  <c r="AQ4862" i="3"/>
  <c r="AP4862" i="3"/>
  <c r="AO4862" i="3"/>
  <c r="AN4862" i="3"/>
  <c r="AM4862" i="3"/>
  <c r="AL4862" i="3"/>
  <c r="AK4862" i="3"/>
  <c r="AJ4862" i="3"/>
  <c r="AI4862" i="3"/>
  <c r="AH4862" i="3"/>
  <c r="AQ4861" i="3"/>
  <c r="AP4861" i="3"/>
  <c r="AO4861" i="3"/>
  <c r="AN4861" i="3"/>
  <c r="AM4861" i="3"/>
  <c r="AL4861" i="3"/>
  <c r="AK4861" i="3"/>
  <c r="AJ4861" i="3"/>
  <c r="AI4861" i="3"/>
  <c r="AH4861" i="3"/>
  <c r="AQ4860" i="3"/>
  <c r="AP4860" i="3"/>
  <c r="AO4860" i="3"/>
  <c r="AN4860" i="3"/>
  <c r="AM4860" i="3"/>
  <c r="AL4860" i="3"/>
  <c r="AK4860" i="3"/>
  <c r="AJ4860" i="3"/>
  <c r="AI4860" i="3"/>
  <c r="AH4860" i="3"/>
  <c r="AQ4859" i="3"/>
  <c r="AP4859" i="3"/>
  <c r="AO4859" i="3"/>
  <c r="AN4859" i="3"/>
  <c r="AM4859" i="3"/>
  <c r="AL4859" i="3"/>
  <c r="AK4859" i="3"/>
  <c r="AJ4859" i="3"/>
  <c r="AI4859" i="3"/>
  <c r="AH4859" i="3"/>
  <c r="AQ4858" i="3"/>
  <c r="AP4858" i="3"/>
  <c r="AO4858" i="3"/>
  <c r="AN4858" i="3"/>
  <c r="AM4858" i="3"/>
  <c r="AL4858" i="3"/>
  <c r="AK4858" i="3"/>
  <c r="AJ4858" i="3"/>
  <c r="AI4858" i="3"/>
  <c r="AH4858" i="3"/>
  <c r="AQ4857" i="3"/>
  <c r="AP4857" i="3"/>
  <c r="AO4857" i="3"/>
  <c r="AN4857" i="3"/>
  <c r="AM4857" i="3"/>
  <c r="AL4857" i="3"/>
  <c r="AK4857" i="3"/>
  <c r="AJ4857" i="3"/>
  <c r="AI4857" i="3"/>
  <c r="AH4857" i="3"/>
  <c r="AQ4856" i="3"/>
  <c r="AP4856" i="3"/>
  <c r="AO4856" i="3"/>
  <c r="AN4856" i="3"/>
  <c r="AM4856" i="3"/>
  <c r="AL4856" i="3"/>
  <c r="AK4856" i="3"/>
  <c r="AJ4856" i="3"/>
  <c r="AI4856" i="3"/>
  <c r="AH4856" i="3"/>
  <c r="AQ4855" i="3"/>
  <c r="AP4855" i="3"/>
  <c r="AO4855" i="3"/>
  <c r="AN4855" i="3"/>
  <c r="AM4855" i="3"/>
  <c r="AL4855" i="3"/>
  <c r="AK4855" i="3"/>
  <c r="AJ4855" i="3"/>
  <c r="AI4855" i="3"/>
  <c r="AH4855" i="3"/>
  <c r="AQ4854" i="3"/>
  <c r="AP4854" i="3"/>
  <c r="AO4854" i="3"/>
  <c r="AN4854" i="3"/>
  <c r="AM4854" i="3"/>
  <c r="AL4854" i="3"/>
  <c r="AK4854" i="3"/>
  <c r="AJ4854" i="3"/>
  <c r="AI4854" i="3"/>
  <c r="AH4854" i="3"/>
  <c r="AQ4853" i="3"/>
  <c r="AP4853" i="3"/>
  <c r="AO4853" i="3"/>
  <c r="AN4853" i="3"/>
  <c r="AM4853" i="3"/>
  <c r="AL4853" i="3"/>
  <c r="AK4853" i="3"/>
  <c r="AJ4853" i="3"/>
  <c r="AI4853" i="3"/>
  <c r="AH4853" i="3"/>
  <c r="AQ4852" i="3"/>
  <c r="AP4852" i="3"/>
  <c r="AO4852" i="3"/>
  <c r="AN4852" i="3"/>
  <c r="AM4852" i="3"/>
  <c r="AL4852" i="3"/>
  <c r="AK4852" i="3"/>
  <c r="AJ4852" i="3"/>
  <c r="AI4852" i="3"/>
  <c r="AH4852" i="3"/>
  <c r="AQ4851" i="3"/>
  <c r="AP4851" i="3"/>
  <c r="AO4851" i="3"/>
  <c r="AN4851" i="3"/>
  <c r="AM4851" i="3"/>
  <c r="AL4851" i="3"/>
  <c r="AK4851" i="3"/>
  <c r="AJ4851" i="3"/>
  <c r="AI4851" i="3"/>
  <c r="AH4851" i="3"/>
  <c r="AQ4850" i="3"/>
  <c r="AP4850" i="3"/>
  <c r="AO4850" i="3"/>
  <c r="AN4850" i="3"/>
  <c r="AM4850" i="3"/>
  <c r="AL4850" i="3"/>
  <c r="AK4850" i="3"/>
  <c r="AJ4850" i="3"/>
  <c r="AI4850" i="3"/>
  <c r="AH4850" i="3"/>
  <c r="AQ4849" i="3"/>
  <c r="AP4849" i="3"/>
  <c r="AO4849" i="3"/>
  <c r="AN4849" i="3"/>
  <c r="AM4849" i="3"/>
  <c r="AL4849" i="3"/>
  <c r="AK4849" i="3"/>
  <c r="AJ4849" i="3"/>
  <c r="AI4849" i="3"/>
  <c r="AH4849" i="3"/>
  <c r="AQ4848" i="3"/>
  <c r="AP4848" i="3"/>
  <c r="AO4848" i="3"/>
  <c r="AN4848" i="3"/>
  <c r="AM4848" i="3"/>
  <c r="AL4848" i="3"/>
  <c r="AK4848" i="3"/>
  <c r="AJ4848" i="3"/>
  <c r="AI4848" i="3"/>
  <c r="AH4848" i="3"/>
  <c r="AQ4847" i="3"/>
  <c r="AP4847" i="3"/>
  <c r="AO4847" i="3"/>
  <c r="AN4847" i="3"/>
  <c r="AM4847" i="3"/>
  <c r="AL4847" i="3"/>
  <c r="AK4847" i="3"/>
  <c r="AJ4847" i="3"/>
  <c r="AI4847" i="3"/>
  <c r="AH4847" i="3"/>
  <c r="AQ4846" i="3"/>
  <c r="AP4846" i="3"/>
  <c r="AO4846" i="3"/>
  <c r="AN4846" i="3"/>
  <c r="AM4846" i="3"/>
  <c r="AL4846" i="3"/>
  <c r="AK4846" i="3"/>
  <c r="AJ4846" i="3"/>
  <c r="AI4846" i="3"/>
  <c r="AH4846" i="3"/>
  <c r="AQ4845" i="3"/>
  <c r="AP4845" i="3"/>
  <c r="AO4845" i="3"/>
  <c r="AN4845" i="3"/>
  <c r="AM4845" i="3"/>
  <c r="AL4845" i="3"/>
  <c r="AK4845" i="3"/>
  <c r="AJ4845" i="3"/>
  <c r="AI4845" i="3"/>
  <c r="AH4845" i="3"/>
  <c r="AQ4844" i="3"/>
  <c r="AP4844" i="3"/>
  <c r="AO4844" i="3"/>
  <c r="AN4844" i="3"/>
  <c r="AM4844" i="3"/>
  <c r="AL4844" i="3"/>
  <c r="AK4844" i="3"/>
  <c r="AJ4844" i="3"/>
  <c r="AI4844" i="3"/>
  <c r="AH4844" i="3"/>
  <c r="AQ4843" i="3"/>
  <c r="AP4843" i="3"/>
  <c r="AO4843" i="3"/>
  <c r="AN4843" i="3"/>
  <c r="AM4843" i="3"/>
  <c r="AL4843" i="3"/>
  <c r="AK4843" i="3"/>
  <c r="AJ4843" i="3"/>
  <c r="AI4843" i="3"/>
  <c r="AH4843" i="3"/>
  <c r="AQ4842" i="3"/>
  <c r="AP4842" i="3"/>
  <c r="AO4842" i="3"/>
  <c r="AN4842" i="3"/>
  <c r="AM4842" i="3"/>
  <c r="AL4842" i="3"/>
  <c r="AK4842" i="3"/>
  <c r="AJ4842" i="3"/>
  <c r="AI4842" i="3"/>
  <c r="AH4842" i="3"/>
  <c r="AQ4841" i="3"/>
  <c r="AP4841" i="3"/>
  <c r="AO4841" i="3"/>
  <c r="AN4841" i="3"/>
  <c r="AM4841" i="3"/>
  <c r="AL4841" i="3"/>
  <c r="AK4841" i="3"/>
  <c r="AJ4841" i="3"/>
  <c r="AI4841" i="3"/>
  <c r="AH4841" i="3"/>
  <c r="AQ4840" i="3"/>
  <c r="AP4840" i="3"/>
  <c r="AO4840" i="3"/>
  <c r="AN4840" i="3"/>
  <c r="AM4840" i="3"/>
  <c r="AL4840" i="3"/>
  <c r="AK4840" i="3"/>
  <c r="AJ4840" i="3"/>
  <c r="AI4840" i="3"/>
  <c r="AH4840" i="3"/>
  <c r="AQ4839" i="3"/>
  <c r="AP4839" i="3"/>
  <c r="AO4839" i="3"/>
  <c r="AN4839" i="3"/>
  <c r="AM4839" i="3"/>
  <c r="AL4839" i="3"/>
  <c r="AK4839" i="3"/>
  <c r="AJ4839" i="3"/>
  <c r="AI4839" i="3"/>
  <c r="AH4839" i="3"/>
  <c r="AQ4838" i="3"/>
  <c r="AP4838" i="3"/>
  <c r="AO4838" i="3"/>
  <c r="AN4838" i="3"/>
  <c r="AM4838" i="3"/>
  <c r="AL4838" i="3"/>
  <c r="AK4838" i="3"/>
  <c r="AJ4838" i="3"/>
  <c r="AI4838" i="3"/>
  <c r="AH4838" i="3"/>
  <c r="AQ4837" i="3"/>
  <c r="AP4837" i="3"/>
  <c r="AO4837" i="3"/>
  <c r="AN4837" i="3"/>
  <c r="AM4837" i="3"/>
  <c r="AL4837" i="3"/>
  <c r="AK4837" i="3"/>
  <c r="AJ4837" i="3"/>
  <c r="AI4837" i="3"/>
  <c r="AH4837" i="3"/>
  <c r="AQ4836" i="3"/>
  <c r="AP4836" i="3"/>
  <c r="AO4836" i="3"/>
  <c r="AN4836" i="3"/>
  <c r="AM4836" i="3"/>
  <c r="AL4836" i="3"/>
  <c r="AK4836" i="3"/>
  <c r="AJ4836" i="3"/>
  <c r="AI4836" i="3"/>
  <c r="AH4836" i="3"/>
  <c r="AQ4835" i="3"/>
  <c r="AP4835" i="3"/>
  <c r="AO4835" i="3"/>
  <c r="AN4835" i="3"/>
  <c r="AM4835" i="3"/>
  <c r="AL4835" i="3"/>
  <c r="AK4835" i="3"/>
  <c r="AJ4835" i="3"/>
  <c r="AI4835" i="3"/>
  <c r="AH4835" i="3"/>
  <c r="AQ4834" i="3"/>
  <c r="AP4834" i="3"/>
  <c r="AO4834" i="3"/>
  <c r="AN4834" i="3"/>
  <c r="AM4834" i="3"/>
  <c r="AL4834" i="3"/>
  <c r="AK4834" i="3"/>
  <c r="AJ4834" i="3"/>
  <c r="AI4834" i="3"/>
  <c r="AH4834" i="3"/>
  <c r="AQ4833" i="3"/>
  <c r="AP4833" i="3"/>
  <c r="AO4833" i="3"/>
  <c r="AN4833" i="3"/>
  <c r="AM4833" i="3"/>
  <c r="AL4833" i="3"/>
  <c r="AK4833" i="3"/>
  <c r="AJ4833" i="3"/>
  <c r="AI4833" i="3"/>
  <c r="AH4833" i="3"/>
  <c r="AQ4832" i="3"/>
  <c r="AP4832" i="3"/>
  <c r="AO4832" i="3"/>
  <c r="AN4832" i="3"/>
  <c r="AM4832" i="3"/>
  <c r="AL4832" i="3"/>
  <c r="AK4832" i="3"/>
  <c r="AJ4832" i="3"/>
  <c r="AI4832" i="3"/>
  <c r="AH4832" i="3"/>
  <c r="AQ4831" i="3"/>
  <c r="AP4831" i="3"/>
  <c r="AO4831" i="3"/>
  <c r="AN4831" i="3"/>
  <c r="AM4831" i="3"/>
  <c r="AL4831" i="3"/>
  <c r="AK4831" i="3"/>
  <c r="AJ4831" i="3"/>
  <c r="AI4831" i="3"/>
  <c r="AH4831" i="3"/>
  <c r="AQ4830" i="3"/>
  <c r="AP4830" i="3"/>
  <c r="AO4830" i="3"/>
  <c r="AN4830" i="3"/>
  <c r="AM4830" i="3"/>
  <c r="AL4830" i="3"/>
  <c r="AK4830" i="3"/>
  <c r="AJ4830" i="3"/>
  <c r="AI4830" i="3"/>
  <c r="AH4830" i="3"/>
  <c r="AQ4829" i="3"/>
  <c r="AP4829" i="3"/>
  <c r="AO4829" i="3"/>
  <c r="AN4829" i="3"/>
  <c r="AM4829" i="3"/>
  <c r="AL4829" i="3"/>
  <c r="AK4829" i="3"/>
  <c r="AJ4829" i="3"/>
  <c r="AI4829" i="3"/>
  <c r="AH4829" i="3"/>
  <c r="AQ4828" i="3"/>
  <c r="AP4828" i="3"/>
  <c r="AO4828" i="3"/>
  <c r="AN4828" i="3"/>
  <c r="AM4828" i="3"/>
  <c r="AL4828" i="3"/>
  <c r="AK4828" i="3"/>
  <c r="AJ4828" i="3"/>
  <c r="AI4828" i="3"/>
  <c r="AH4828" i="3"/>
  <c r="AQ4827" i="3"/>
  <c r="AP4827" i="3"/>
  <c r="AO4827" i="3"/>
  <c r="AN4827" i="3"/>
  <c r="AM4827" i="3"/>
  <c r="AL4827" i="3"/>
  <c r="AK4827" i="3"/>
  <c r="AJ4827" i="3"/>
  <c r="AI4827" i="3"/>
  <c r="AH4827" i="3"/>
  <c r="AQ4826" i="3"/>
  <c r="AP4826" i="3"/>
  <c r="AO4826" i="3"/>
  <c r="AN4826" i="3"/>
  <c r="AM4826" i="3"/>
  <c r="AL4826" i="3"/>
  <c r="AK4826" i="3"/>
  <c r="AJ4826" i="3"/>
  <c r="AI4826" i="3"/>
  <c r="AH4826" i="3"/>
  <c r="AQ4825" i="3"/>
  <c r="AP4825" i="3"/>
  <c r="AO4825" i="3"/>
  <c r="AN4825" i="3"/>
  <c r="AM4825" i="3"/>
  <c r="AL4825" i="3"/>
  <c r="AK4825" i="3"/>
  <c r="AJ4825" i="3"/>
  <c r="AI4825" i="3"/>
  <c r="AH4825" i="3"/>
  <c r="AQ4824" i="3"/>
  <c r="AP4824" i="3"/>
  <c r="AO4824" i="3"/>
  <c r="AN4824" i="3"/>
  <c r="AM4824" i="3"/>
  <c r="AL4824" i="3"/>
  <c r="AK4824" i="3"/>
  <c r="AJ4824" i="3"/>
  <c r="AI4824" i="3"/>
  <c r="AH4824" i="3"/>
  <c r="AQ4823" i="3"/>
  <c r="AP4823" i="3"/>
  <c r="AO4823" i="3"/>
  <c r="AN4823" i="3"/>
  <c r="AM4823" i="3"/>
  <c r="AL4823" i="3"/>
  <c r="AK4823" i="3"/>
  <c r="AJ4823" i="3"/>
  <c r="AI4823" i="3"/>
  <c r="AH4823" i="3"/>
  <c r="AQ4822" i="3"/>
  <c r="AP4822" i="3"/>
  <c r="AO4822" i="3"/>
  <c r="AN4822" i="3"/>
  <c r="AM4822" i="3"/>
  <c r="AL4822" i="3"/>
  <c r="AK4822" i="3"/>
  <c r="AJ4822" i="3"/>
  <c r="AI4822" i="3"/>
  <c r="AH4822" i="3"/>
  <c r="AQ4821" i="3"/>
  <c r="AP4821" i="3"/>
  <c r="AO4821" i="3"/>
  <c r="AN4821" i="3"/>
  <c r="AM4821" i="3"/>
  <c r="AL4821" i="3"/>
  <c r="AK4821" i="3"/>
  <c r="AJ4821" i="3"/>
  <c r="AI4821" i="3"/>
  <c r="AH4821" i="3"/>
  <c r="AQ4820" i="3"/>
  <c r="AP4820" i="3"/>
  <c r="AO4820" i="3"/>
  <c r="AN4820" i="3"/>
  <c r="AM4820" i="3"/>
  <c r="AL4820" i="3"/>
  <c r="AK4820" i="3"/>
  <c r="AJ4820" i="3"/>
  <c r="AI4820" i="3"/>
  <c r="AH4820" i="3"/>
  <c r="AQ4819" i="3"/>
  <c r="AP4819" i="3"/>
  <c r="AO4819" i="3"/>
  <c r="AN4819" i="3"/>
  <c r="AM4819" i="3"/>
  <c r="AL4819" i="3"/>
  <c r="AK4819" i="3"/>
  <c r="AJ4819" i="3"/>
  <c r="AI4819" i="3"/>
  <c r="AH4819" i="3"/>
  <c r="AQ4818" i="3"/>
  <c r="AP4818" i="3"/>
  <c r="AO4818" i="3"/>
  <c r="AN4818" i="3"/>
  <c r="AM4818" i="3"/>
  <c r="AL4818" i="3"/>
  <c r="AK4818" i="3"/>
  <c r="AJ4818" i="3"/>
  <c r="AI4818" i="3"/>
  <c r="AH4818" i="3"/>
  <c r="AQ4817" i="3"/>
  <c r="AP4817" i="3"/>
  <c r="AO4817" i="3"/>
  <c r="AN4817" i="3"/>
  <c r="AM4817" i="3"/>
  <c r="AL4817" i="3"/>
  <c r="AK4817" i="3"/>
  <c r="AJ4817" i="3"/>
  <c r="AI4817" i="3"/>
  <c r="AH4817" i="3"/>
  <c r="AQ4816" i="3"/>
  <c r="AP4816" i="3"/>
  <c r="AO4816" i="3"/>
  <c r="AN4816" i="3"/>
  <c r="AM4816" i="3"/>
  <c r="AL4816" i="3"/>
  <c r="AK4816" i="3"/>
  <c r="AJ4816" i="3"/>
  <c r="AI4816" i="3"/>
  <c r="AH4816" i="3"/>
  <c r="AQ4815" i="3"/>
  <c r="AP4815" i="3"/>
  <c r="AO4815" i="3"/>
  <c r="AN4815" i="3"/>
  <c r="AM4815" i="3"/>
  <c r="AL4815" i="3"/>
  <c r="AK4815" i="3"/>
  <c r="AJ4815" i="3"/>
  <c r="AI4815" i="3"/>
  <c r="AH4815" i="3"/>
  <c r="AQ4814" i="3"/>
  <c r="AP4814" i="3"/>
  <c r="AO4814" i="3"/>
  <c r="AN4814" i="3"/>
  <c r="AM4814" i="3"/>
  <c r="AL4814" i="3"/>
  <c r="AK4814" i="3"/>
  <c r="AJ4814" i="3"/>
  <c r="AI4814" i="3"/>
  <c r="AH4814" i="3"/>
  <c r="AQ4813" i="3"/>
  <c r="AP4813" i="3"/>
  <c r="AO4813" i="3"/>
  <c r="AN4813" i="3"/>
  <c r="AM4813" i="3"/>
  <c r="AL4813" i="3"/>
  <c r="AK4813" i="3"/>
  <c r="AJ4813" i="3"/>
  <c r="AI4813" i="3"/>
  <c r="AH4813" i="3"/>
  <c r="AQ4812" i="3"/>
  <c r="AP4812" i="3"/>
  <c r="AO4812" i="3"/>
  <c r="AN4812" i="3"/>
  <c r="AM4812" i="3"/>
  <c r="AL4812" i="3"/>
  <c r="AK4812" i="3"/>
  <c r="AJ4812" i="3"/>
  <c r="AI4812" i="3"/>
  <c r="AH4812" i="3"/>
  <c r="AQ4811" i="3"/>
  <c r="AP4811" i="3"/>
  <c r="AO4811" i="3"/>
  <c r="AN4811" i="3"/>
  <c r="AM4811" i="3"/>
  <c r="AL4811" i="3"/>
  <c r="AK4811" i="3"/>
  <c r="AJ4811" i="3"/>
  <c r="AI4811" i="3"/>
  <c r="AH4811" i="3"/>
  <c r="AQ4810" i="3"/>
  <c r="AP4810" i="3"/>
  <c r="AO4810" i="3"/>
  <c r="AN4810" i="3"/>
  <c r="AM4810" i="3"/>
  <c r="AL4810" i="3"/>
  <c r="AK4810" i="3"/>
  <c r="AJ4810" i="3"/>
  <c r="AI4810" i="3"/>
  <c r="AH4810" i="3"/>
  <c r="AQ4809" i="3"/>
  <c r="AP4809" i="3"/>
  <c r="AO4809" i="3"/>
  <c r="AN4809" i="3"/>
  <c r="AM4809" i="3"/>
  <c r="AL4809" i="3"/>
  <c r="AK4809" i="3"/>
  <c r="AJ4809" i="3"/>
  <c r="AI4809" i="3"/>
  <c r="AH4809" i="3"/>
  <c r="AQ4808" i="3"/>
  <c r="AP4808" i="3"/>
  <c r="AO4808" i="3"/>
  <c r="AN4808" i="3"/>
  <c r="AM4808" i="3"/>
  <c r="AL4808" i="3"/>
  <c r="AK4808" i="3"/>
  <c r="AJ4808" i="3"/>
  <c r="AI4808" i="3"/>
  <c r="AH4808" i="3"/>
  <c r="AQ4807" i="3"/>
  <c r="AP4807" i="3"/>
  <c r="AO4807" i="3"/>
  <c r="AN4807" i="3"/>
  <c r="AM4807" i="3"/>
  <c r="AL4807" i="3"/>
  <c r="AK4807" i="3"/>
  <c r="AJ4807" i="3"/>
  <c r="AI4807" i="3"/>
  <c r="AH4807" i="3"/>
  <c r="AQ4806" i="3"/>
  <c r="AP4806" i="3"/>
  <c r="AO4806" i="3"/>
  <c r="AN4806" i="3"/>
  <c r="AM4806" i="3"/>
  <c r="AL4806" i="3"/>
  <c r="AK4806" i="3"/>
  <c r="AJ4806" i="3"/>
  <c r="AI4806" i="3"/>
  <c r="AH4806" i="3"/>
  <c r="AQ4805" i="3"/>
  <c r="AP4805" i="3"/>
  <c r="AO4805" i="3"/>
  <c r="AN4805" i="3"/>
  <c r="AM4805" i="3"/>
  <c r="AL4805" i="3"/>
  <c r="AK4805" i="3"/>
  <c r="AJ4805" i="3"/>
  <c r="AI4805" i="3"/>
  <c r="AH4805" i="3"/>
  <c r="AQ4804" i="3"/>
  <c r="AP4804" i="3"/>
  <c r="AO4804" i="3"/>
  <c r="AN4804" i="3"/>
  <c r="AM4804" i="3"/>
  <c r="AL4804" i="3"/>
  <c r="AK4804" i="3"/>
  <c r="AJ4804" i="3"/>
  <c r="AI4804" i="3"/>
  <c r="AH4804" i="3"/>
  <c r="AQ4803" i="3"/>
  <c r="AP4803" i="3"/>
  <c r="AO4803" i="3"/>
  <c r="AN4803" i="3"/>
  <c r="AM4803" i="3"/>
  <c r="AL4803" i="3"/>
  <c r="AK4803" i="3"/>
  <c r="AJ4803" i="3"/>
  <c r="AI4803" i="3"/>
  <c r="AH4803" i="3"/>
  <c r="AQ4802" i="3"/>
  <c r="AP4802" i="3"/>
  <c r="AO4802" i="3"/>
  <c r="AN4802" i="3"/>
  <c r="AM4802" i="3"/>
  <c r="AL4802" i="3"/>
  <c r="AK4802" i="3"/>
  <c r="AJ4802" i="3"/>
  <c r="AI4802" i="3"/>
  <c r="AH4802" i="3"/>
  <c r="AQ4801" i="3"/>
  <c r="AP4801" i="3"/>
  <c r="AO4801" i="3"/>
  <c r="AN4801" i="3"/>
  <c r="AM4801" i="3"/>
  <c r="AL4801" i="3"/>
  <c r="AK4801" i="3"/>
  <c r="AJ4801" i="3"/>
  <c r="AI4801" i="3"/>
  <c r="AH4801" i="3"/>
  <c r="AQ4800" i="3"/>
  <c r="AP4800" i="3"/>
  <c r="AO4800" i="3"/>
  <c r="AN4800" i="3"/>
  <c r="AM4800" i="3"/>
  <c r="AL4800" i="3"/>
  <c r="AK4800" i="3"/>
  <c r="AJ4800" i="3"/>
  <c r="AI4800" i="3"/>
  <c r="AH4800" i="3"/>
  <c r="AQ4799" i="3"/>
  <c r="AP4799" i="3"/>
  <c r="AO4799" i="3"/>
  <c r="AN4799" i="3"/>
  <c r="AM4799" i="3"/>
  <c r="AL4799" i="3"/>
  <c r="AK4799" i="3"/>
  <c r="AJ4799" i="3"/>
  <c r="AI4799" i="3"/>
  <c r="AH4799" i="3"/>
  <c r="AQ4798" i="3"/>
  <c r="AP4798" i="3"/>
  <c r="AO4798" i="3"/>
  <c r="AN4798" i="3"/>
  <c r="AM4798" i="3"/>
  <c r="AL4798" i="3"/>
  <c r="AK4798" i="3"/>
  <c r="AJ4798" i="3"/>
  <c r="AI4798" i="3"/>
  <c r="AH4798" i="3"/>
  <c r="AQ4797" i="3"/>
  <c r="AP4797" i="3"/>
  <c r="AO4797" i="3"/>
  <c r="AN4797" i="3"/>
  <c r="AM4797" i="3"/>
  <c r="AL4797" i="3"/>
  <c r="AK4797" i="3"/>
  <c r="AJ4797" i="3"/>
  <c r="AI4797" i="3"/>
  <c r="AH4797" i="3"/>
  <c r="AQ4796" i="3"/>
  <c r="AP4796" i="3"/>
  <c r="AO4796" i="3"/>
  <c r="AN4796" i="3"/>
  <c r="AM4796" i="3"/>
  <c r="AL4796" i="3"/>
  <c r="AK4796" i="3"/>
  <c r="AJ4796" i="3"/>
  <c r="AI4796" i="3"/>
  <c r="AH4796" i="3"/>
  <c r="AQ4795" i="3"/>
  <c r="AP4795" i="3"/>
  <c r="AO4795" i="3"/>
  <c r="AN4795" i="3"/>
  <c r="AM4795" i="3"/>
  <c r="AL4795" i="3"/>
  <c r="AK4795" i="3"/>
  <c r="AJ4795" i="3"/>
  <c r="AI4795" i="3"/>
  <c r="AH4795" i="3"/>
  <c r="AQ4794" i="3"/>
  <c r="AP4794" i="3"/>
  <c r="AO4794" i="3"/>
  <c r="AN4794" i="3"/>
  <c r="AM4794" i="3"/>
  <c r="AL4794" i="3"/>
  <c r="AK4794" i="3"/>
  <c r="AJ4794" i="3"/>
  <c r="AI4794" i="3"/>
  <c r="AH4794" i="3"/>
  <c r="AQ4793" i="3"/>
  <c r="AP4793" i="3"/>
  <c r="AO4793" i="3"/>
  <c r="AN4793" i="3"/>
  <c r="AM4793" i="3"/>
  <c r="AL4793" i="3"/>
  <c r="AK4793" i="3"/>
  <c r="AJ4793" i="3"/>
  <c r="AI4793" i="3"/>
  <c r="AH4793" i="3"/>
  <c r="AQ4792" i="3"/>
  <c r="AP4792" i="3"/>
  <c r="AO4792" i="3"/>
  <c r="AN4792" i="3"/>
  <c r="AM4792" i="3"/>
  <c r="AL4792" i="3"/>
  <c r="AK4792" i="3"/>
  <c r="AJ4792" i="3"/>
  <c r="AI4792" i="3"/>
  <c r="AH4792" i="3"/>
  <c r="AQ4791" i="3"/>
  <c r="AP4791" i="3"/>
  <c r="AO4791" i="3"/>
  <c r="AN4791" i="3"/>
  <c r="AM4791" i="3"/>
  <c r="AL4791" i="3"/>
  <c r="AK4791" i="3"/>
  <c r="AJ4791" i="3"/>
  <c r="AI4791" i="3"/>
  <c r="AH4791" i="3"/>
  <c r="AQ4790" i="3"/>
  <c r="AP4790" i="3"/>
  <c r="AO4790" i="3"/>
  <c r="AN4790" i="3"/>
  <c r="AM4790" i="3"/>
  <c r="AL4790" i="3"/>
  <c r="AK4790" i="3"/>
  <c r="AJ4790" i="3"/>
  <c r="AI4790" i="3"/>
  <c r="AH4790" i="3"/>
  <c r="AQ4789" i="3"/>
  <c r="AP4789" i="3"/>
  <c r="AO4789" i="3"/>
  <c r="AN4789" i="3"/>
  <c r="AM4789" i="3"/>
  <c r="AL4789" i="3"/>
  <c r="AK4789" i="3"/>
  <c r="AJ4789" i="3"/>
  <c r="AI4789" i="3"/>
  <c r="AH4789" i="3"/>
  <c r="AQ4788" i="3"/>
  <c r="AP4788" i="3"/>
  <c r="AO4788" i="3"/>
  <c r="AN4788" i="3"/>
  <c r="AM4788" i="3"/>
  <c r="AL4788" i="3"/>
  <c r="AK4788" i="3"/>
  <c r="AJ4788" i="3"/>
  <c r="AI4788" i="3"/>
  <c r="AH4788" i="3"/>
  <c r="AQ4787" i="3"/>
  <c r="AP4787" i="3"/>
  <c r="AO4787" i="3"/>
  <c r="AN4787" i="3"/>
  <c r="AM4787" i="3"/>
  <c r="AL4787" i="3"/>
  <c r="AK4787" i="3"/>
  <c r="AJ4787" i="3"/>
  <c r="AI4787" i="3"/>
  <c r="AH4787" i="3"/>
  <c r="AQ4786" i="3"/>
  <c r="AP4786" i="3"/>
  <c r="AO4786" i="3"/>
  <c r="AN4786" i="3"/>
  <c r="AM4786" i="3"/>
  <c r="AL4786" i="3"/>
  <c r="AK4786" i="3"/>
  <c r="AJ4786" i="3"/>
  <c r="AI4786" i="3"/>
  <c r="AH4786" i="3"/>
  <c r="AQ4785" i="3"/>
  <c r="AP4785" i="3"/>
  <c r="AO4785" i="3"/>
  <c r="AN4785" i="3"/>
  <c r="AM4785" i="3"/>
  <c r="AL4785" i="3"/>
  <c r="AK4785" i="3"/>
  <c r="AJ4785" i="3"/>
  <c r="AI4785" i="3"/>
  <c r="AH4785" i="3"/>
  <c r="AQ4784" i="3"/>
  <c r="AP4784" i="3"/>
  <c r="AO4784" i="3"/>
  <c r="AN4784" i="3"/>
  <c r="AM4784" i="3"/>
  <c r="AL4784" i="3"/>
  <c r="AK4784" i="3"/>
  <c r="AJ4784" i="3"/>
  <c r="AI4784" i="3"/>
  <c r="AH4784" i="3"/>
  <c r="AQ4783" i="3"/>
  <c r="AP4783" i="3"/>
  <c r="AO4783" i="3"/>
  <c r="AN4783" i="3"/>
  <c r="AM4783" i="3"/>
  <c r="AL4783" i="3"/>
  <c r="AK4783" i="3"/>
  <c r="AJ4783" i="3"/>
  <c r="AI4783" i="3"/>
  <c r="AH4783" i="3"/>
  <c r="AQ4782" i="3"/>
  <c r="AP4782" i="3"/>
  <c r="AO4782" i="3"/>
  <c r="AN4782" i="3"/>
  <c r="AM4782" i="3"/>
  <c r="AL4782" i="3"/>
  <c r="AK4782" i="3"/>
  <c r="AJ4782" i="3"/>
  <c r="AI4782" i="3"/>
  <c r="AH4782" i="3"/>
  <c r="AQ4781" i="3"/>
  <c r="AP4781" i="3"/>
  <c r="AO4781" i="3"/>
  <c r="AN4781" i="3"/>
  <c r="AM4781" i="3"/>
  <c r="AL4781" i="3"/>
  <c r="AK4781" i="3"/>
  <c r="AJ4781" i="3"/>
  <c r="AI4781" i="3"/>
  <c r="AH4781" i="3"/>
  <c r="AQ4780" i="3"/>
  <c r="AP4780" i="3"/>
  <c r="AO4780" i="3"/>
  <c r="AN4780" i="3"/>
  <c r="AM4780" i="3"/>
  <c r="AL4780" i="3"/>
  <c r="AK4780" i="3"/>
  <c r="AJ4780" i="3"/>
  <c r="AI4780" i="3"/>
  <c r="AH4780" i="3"/>
  <c r="AQ4779" i="3"/>
  <c r="AP4779" i="3"/>
  <c r="AO4779" i="3"/>
  <c r="AN4779" i="3"/>
  <c r="AM4779" i="3"/>
  <c r="AL4779" i="3"/>
  <c r="AK4779" i="3"/>
  <c r="AJ4779" i="3"/>
  <c r="AI4779" i="3"/>
  <c r="AH4779" i="3"/>
  <c r="AQ4778" i="3"/>
  <c r="AP4778" i="3"/>
  <c r="AO4778" i="3"/>
  <c r="AN4778" i="3"/>
  <c r="AM4778" i="3"/>
  <c r="AL4778" i="3"/>
  <c r="AK4778" i="3"/>
  <c r="AJ4778" i="3"/>
  <c r="AI4778" i="3"/>
  <c r="AH4778" i="3"/>
  <c r="AQ4777" i="3"/>
  <c r="AP4777" i="3"/>
  <c r="AO4777" i="3"/>
  <c r="AN4777" i="3"/>
  <c r="AM4777" i="3"/>
  <c r="AL4777" i="3"/>
  <c r="AK4777" i="3"/>
  <c r="AJ4777" i="3"/>
  <c r="AI4777" i="3"/>
  <c r="AH4777" i="3"/>
  <c r="AQ4776" i="3"/>
  <c r="AP4776" i="3"/>
  <c r="AO4776" i="3"/>
  <c r="AN4776" i="3"/>
  <c r="AM4776" i="3"/>
  <c r="AL4776" i="3"/>
  <c r="AK4776" i="3"/>
  <c r="AJ4776" i="3"/>
  <c r="AI4776" i="3"/>
  <c r="AH4776" i="3"/>
  <c r="AQ4775" i="3"/>
  <c r="AP4775" i="3"/>
  <c r="AO4775" i="3"/>
  <c r="AN4775" i="3"/>
  <c r="AM4775" i="3"/>
  <c r="AL4775" i="3"/>
  <c r="AK4775" i="3"/>
  <c r="AJ4775" i="3"/>
  <c r="AI4775" i="3"/>
  <c r="AH4775" i="3"/>
  <c r="AQ4774" i="3"/>
  <c r="AP4774" i="3"/>
  <c r="AO4774" i="3"/>
  <c r="AN4774" i="3"/>
  <c r="AM4774" i="3"/>
  <c r="AL4774" i="3"/>
  <c r="AK4774" i="3"/>
  <c r="AJ4774" i="3"/>
  <c r="AI4774" i="3"/>
  <c r="AH4774" i="3"/>
  <c r="AQ4773" i="3"/>
  <c r="AP4773" i="3"/>
  <c r="AO4773" i="3"/>
  <c r="AN4773" i="3"/>
  <c r="AM4773" i="3"/>
  <c r="AL4773" i="3"/>
  <c r="AK4773" i="3"/>
  <c r="AJ4773" i="3"/>
  <c r="AI4773" i="3"/>
  <c r="AH4773" i="3"/>
  <c r="AQ4772" i="3"/>
  <c r="AP4772" i="3"/>
  <c r="AO4772" i="3"/>
  <c r="AN4772" i="3"/>
  <c r="AM4772" i="3"/>
  <c r="AL4772" i="3"/>
  <c r="AK4772" i="3"/>
  <c r="AJ4772" i="3"/>
  <c r="AI4772" i="3"/>
  <c r="AH4772" i="3"/>
  <c r="AQ4771" i="3"/>
  <c r="AP4771" i="3"/>
  <c r="AO4771" i="3"/>
  <c r="AN4771" i="3"/>
  <c r="AM4771" i="3"/>
  <c r="AL4771" i="3"/>
  <c r="AK4771" i="3"/>
  <c r="AJ4771" i="3"/>
  <c r="AI4771" i="3"/>
  <c r="AH4771" i="3"/>
  <c r="AQ4770" i="3"/>
  <c r="AP4770" i="3"/>
  <c r="AO4770" i="3"/>
  <c r="AN4770" i="3"/>
  <c r="AM4770" i="3"/>
  <c r="AL4770" i="3"/>
  <c r="AK4770" i="3"/>
  <c r="AJ4770" i="3"/>
  <c r="AI4770" i="3"/>
  <c r="AH4770" i="3"/>
  <c r="AQ4769" i="3"/>
  <c r="AP4769" i="3"/>
  <c r="AO4769" i="3"/>
  <c r="AN4769" i="3"/>
  <c r="AM4769" i="3"/>
  <c r="AL4769" i="3"/>
  <c r="AK4769" i="3"/>
  <c r="AJ4769" i="3"/>
  <c r="AI4769" i="3"/>
  <c r="AH4769" i="3"/>
  <c r="AQ4768" i="3"/>
  <c r="AP4768" i="3"/>
  <c r="AO4768" i="3"/>
  <c r="AN4768" i="3"/>
  <c r="AM4768" i="3"/>
  <c r="AL4768" i="3"/>
  <c r="AK4768" i="3"/>
  <c r="AJ4768" i="3"/>
  <c r="AI4768" i="3"/>
  <c r="AH4768" i="3"/>
  <c r="AQ4767" i="3"/>
  <c r="AP4767" i="3"/>
  <c r="AO4767" i="3"/>
  <c r="AN4767" i="3"/>
  <c r="AM4767" i="3"/>
  <c r="AL4767" i="3"/>
  <c r="AK4767" i="3"/>
  <c r="AJ4767" i="3"/>
  <c r="AI4767" i="3"/>
  <c r="AH4767" i="3"/>
  <c r="AQ4766" i="3"/>
  <c r="AP4766" i="3"/>
  <c r="AO4766" i="3"/>
  <c r="AN4766" i="3"/>
  <c r="AM4766" i="3"/>
  <c r="AL4766" i="3"/>
  <c r="AK4766" i="3"/>
  <c r="AJ4766" i="3"/>
  <c r="AI4766" i="3"/>
  <c r="AH4766" i="3"/>
  <c r="AQ4765" i="3"/>
  <c r="AP4765" i="3"/>
  <c r="AO4765" i="3"/>
  <c r="AN4765" i="3"/>
  <c r="AM4765" i="3"/>
  <c r="AL4765" i="3"/>
  <c r="AK4765" i="3"/>
  <c r="AJ4765" i="3"/>
  <c r="AI4765" i="3"/>
  <c r="AH4765" i="3"/>
  <c r="AQ4764" i="3"/>
  <c r="AP4764" i="3"/>
  <c r="AO4764" i="3"/>
  <c r="AN4764" i="3"/>
  <c r="AM4764" i="3"/>
  <c r="AL4764" i="3"/>
  <c r="AK4764" i="3"/>
  <c r="AJ4764" i="3"/>
  <c r="AI4764" i="3"/>
  <c r="AH4764" i="3"/>
  <c r="AQ4763" i="3"/>
  <c r="AP4763" i="3"/>
  <c r="AO4763" i="3"/>
  <c r="AN4763" i="3"/>
  <c r="AM4763" i="3"/>
  <c r="AL4763" i="3"/>
  <c r="AK4763" i="3"/>
  <c r="AJ4763" i="3"/>
  <c r="AI4763" i="3"/>
  <c r="AH4763" i="3"/>
  <c r="AQ4762" i="3"/>
  <c r="AP4762" i="3"/>
  <c r="AO4762" i="3"/>
  <c r="AN4762" i="3"/>
  <c r="AM4762" i="3"/>
  <c r="AL4762" i="3"/>
  <c r="AK4762" i="3"/>
  <c r="AJ4762" i="3"/>
  <c r="AI4762" i="3"/>
  <c r="AH4762" i="3"/>
  <c r="AQ4761" i="3"/>
  <c r="AP4761" i="3"/>
  <c r="AO4761" i="3"/>
  <c r="AN4761" i="3"/>
  <c r="AM4761" i="3"/>
  <c r="AL4761" i="3"/>
  <c r="AK4761" i="3"/>
  <c r="AJ4761" i="3"/>
  <c r="AI4761" i="3"/>
  <c r="AH4761" i="3"/>
  <c r="AQ4760" i="3"/>
  <c r="AP4760" i="3"/>
  <c r="AO4760" i="3"/>
  <c r="AN4760" i="3"/>
  <c r="AM4760" i="3"/>
  <c r="AL4760" i="3"/>
  <c r="AK4760" i="3"/>
  <c r="AJ4760" i="3"/>
  <c r="AI4760" i="3"/>
  <c r="AH4760" i="3"/>
  <c r="AQ4759" i="3"/>
  <c r="AP4759" i="3"/>
  <c r="AO4759" i="3"/>
  <c r="AN4759" i="3"/>
  <c r="AM4759" i="3"/>
  <c r="AL4759" i="3"/>
  <c r="AK4759" i="3"/>
  <c r="AJ4759" i="3"/>
  <c r="AI4759" i="3"/>
  <c r="AH4759" i="3"/>
  <c r="AQ4758" i="3"/>
  <c r="AP4758" i="3"/>
  <c r="AO4758" i="3"/>
  <c r="AN4758" i="3"/>
  <c r="AM4758" i="3"/>
  <c r="AL4758" i="3"/>
  <c r="AK4758" i="3"/>
  <c r="AJ4758" i="3"/>
  <c r="AI4758" i="3"/>
  <c r="AH4758" i="3"/>
  <c r="AQ4757" i="3"/>
  <c r="AP4757" i="3"/>
  <c r="AO4757" i="3"/>
  <c r="AN4757" i="3"/>
  <c r="AM4757" i="3"/>
  <c r="AL4757" i="3"/>
  <c r="AK4757" i="3"/>
  <c r="AJ4757" i="3"/>
  <c r="AI4757" i="3"/>
  <c r="AH4757" i="3"/>
  <c r="AQ4756" i="3"/>
  <c r="AP4756" i="3"/>
  <c r="AO4756" i="3"/>
  <c r="AN4756" i="3"/>
  <c r="AM4756" i="3"/>
  <c r="AL4756" i="3"/>
  <c r="AK4756" i="3"/>
  <c r="AJ4756" i="3"/>
  <c r="AI4756" i="3"/>
  <c r="AH4756" i="3"/>
  <c r="AQ4755" i="3"/>
  <c r="AP4755" i="3"/>
  <c r="AO4755" i="3"/>
  <c r="AN4755" i="3"/>
  <c r="AM4755" i="3"/>
  <c r="AL4755" i="3"/>
  <c r="AK4755" i="3"/>
  <c r="AJ4755" i="3"/>
  <c r="AI4755" i="3"/>
  <c r="AH4755" i="3"/>
  <c r="AQ4754" i="3"/>
  <c r="AP4754" i="3"/>
  <c r="AO4754" i="3"/>
  <c r="AN4754" i="3"/>
  <c r="AM4754" i="3"/>
  <c r="AL4754" i="3"/>
  <c r="AK4754" i="3"/>
  <c r="AJ4754" i="3"/>
  <c r="AI4754" i="3"/>
  <c r="AH4754" i="3"/>
  <c r="AQ4753" i="3"/>
  <c r="AP4753" i="3"/>
  <c r="AO4753" i="3"/>
  <c r="AN4753" i="3"/>
  <c r="AM4753" i="3"/>
  <c r="AL4753" i="3"/>
  <c r="AK4753" i="3"/>
  <c r="AJ4753" i="3"/>
  <c r="AI4753" i="3"/>
  <c r="AH4753" i="3"/>
  <c r="AQ4752" i="3"/>
  <c r="AP4752" i="3"/>
  <c r="AO4752" i="3"/>
  <c r="AN4752" i="3"/>
  <c r="AM4752" i="3"/>
  <c r="AL4752" i="3"/>
  <c r="AK4752" i="3"/>
  <c r="AJ4752" i="3"/>
  <c r="AI4752" i="3"/>
  <c r="AH4752" i="3"/>
  <c r="AQ4751" i="3"/>
  <c r="AP4751" i="3"/>
  <c r="AO4751" i="3"/>
  <c r="AN4751" i="3"/>
  <c r="AM4751" i="3"/>
  <c r="AL4751" i="3"/>
  <c r="AK4751" i="3"/>
  <c r="AJ4751" i="3"/>
  <c r="AI4751" i="3"/>
  <c r="AH4751" i="3"/>
  <c r="AQ4750" i="3"/>
  <c r="AP4750" i="3"/>
  <c r="AO4750" i="3"/>
  <c r="AN4750" i="3"/>
  <c r="AM4750" i="3"/>
  <c r="AL4750" i="3"/>
  <c r="AK4750" i="3"/>
  <c r="AJ4750" i="3"/>
  <c r="AI4750" i="3"/>
  <c r="AH4750" i="3"/>
  <c r="AQ4749" i="3"/>
  <c r="AP4749" i="3"/>
  <c r="AO4749" i="3"/>
  <c r="AN4749" i="3"/>
  <c r="AM4749" i="3"/>
  <c r="AL4749" i="3"/>
  <c r="AK4749" i="3"/>
  <c r="AJ4749" i="3"/>
  <c r="AI4749" i="3"/>
  <c r="AH4749" i="3"/>
  <c r="AQ4748" i="3"/>
  <c r="AP4748" i="3"/>
  <c r="AO4748" i="3"/>
  <c r="AN4748" i="3"/>
  <c r="AM4748" i="3"/>
  <c r="AL4748" i="3"/>
  <c r="AK4748" i="3"/>
  <c r="AJ4748" i="3"/>
  <c r="AI4748" i="3"/>
  <c r="AH4748" i="3"/>
  <c r="AQ4747" i="3"/>
  <c r="AP4747" i="3"/>
  <c r="AO4747" i="3"/>
  <c r="AN4747" i="3"/>
  <c r="AM4747" i="3"/>
  <c r="AL4747" i="3"/>
  <c r="AK4747" i="3"/>
  <c r="AJ4747" i="3"/>
  <c r="AI4747" i="3"/>
  <c r="AH4747" i="3"/>
  <c r="AQ4746" i="3"/>
  <c r="AP4746" i="3"/>
  <c r="AO4746" i="3"/>
  <c r="AN4746" i="3"/>
  <c r="AM4746" i="3"/>
  <c r="AL4746" i="3"/>
  <c r="AK4746" i="3"/>
  <c r="AJ4746" i="3"/>
  <c r="AI4746" i="3"/>
  <c r="AH4746" i="3"/>
  <c r="AQ4745" i="3"/>
  <c r="AP4745" i="3"/>
  <c r="AO4745" i="3"/>
  <c r="AN4745" i="3"/>
  <c r="AM4745" i="3"/>
  <c r="AL4745" i="3"/>
  <c r="AK4745" i="3"/>
  <c r="AJ4745" i="3"/>
  <c r="AI4745" i="3"/>
  <c r="AH4745" i="3"/>
  <c r="AQ4744" i="3"/>
  <c r="AP4744" i="3"/>
  <c r="AO4744" i="3"/>
  <c r="AN4744" i="3"/>
  <c r="AM4744" i="3"/>
  <c r="AL4744" i="3"/>
  <c r="AK4744" i="3"/>
  <c r="AJ4744" i="3"/>
  <c r="AI4744" i="3"/>
  <c r="AH4744" i="3"/>
  <c r="AQ4743" i="3"/>
  <c r="AP4743" i="3"/>
  <c r="AO4743" i="3"/>
  <c r="AN4743" i="3"/>
  <c r="AM4743" i="3"/>
  <c r="AL4743" i="3"/>
  <c r="AK4743" i="3"/>
  <c r="AJ4743" i="3"/>
  <c r="AI4743" i="3"/>
  <c r="AH4743" i="3"/>
  <c r="AQ4742" i="3"/>
  <c r="AP4742" i="3"/>
  <c r="AO4742" i="3"/>
  <c r="AN4742" i="3"/>
  <c r="AM4742" i="3"/>
  <c r="AL4742" i="3"/>
  <c r="AK4742" i="3"/>
  <c r="AJ4742" i="3"/>
  <c r="AI4742" i="3"/>
  <c r="AH4742" i="3"/>
  <c r="AQ4741" i="3"/>
  <c r="AP4741" i="3"/>
  <c r="AO4741" i="3"/>
  <c r="AN4741" i="3"/>
  <c r="AM4741" i="3"/>
  <c r="AL4741" i="3"/>
  <c r="AK4741" i="3"/>
  <c r="AJ4741" i="3"/>
  <c r="AI4741" i="3"/>
  <c r="AH4741" i="3"/>
  <c r="AQ4740" i="3"/>
  <c r="AP4740" i="3"/>
  <c r="AO4740" i="3"/>
  <c r="AN4740" i="3"/>
  <c r="AM4740" i="3"/>
  <c r="AL4740" i="3"/>
  <c r="AK4740" i="3"/>
  <c r="AJ4740" i="3"/>
  <c r="AI4740" i="3"/>
  <c r="AH4740" i="3"/>
  <c r="AQ4739" i="3"/>
  <c r="AP4739" i="3"/>
  <c r="AO4739" i="3"/>
  <c r="AN4739" i="3"/>
  <c r="AM4739" i="3"/>
  <c r="AL4739" i="3"/>
  <c r="AK4739" i="3"/>
  <c r="AJ4739" i="3"/>
  <c r="AI4739" i="3"/>
  <c r="AH4739" i="3"/>
  <c r="AQ4738" i="3"/>
  <c r="AP4738" i="3"/>
  <c r="AO4738" i="3"/>
  <c r="AN4738" i="3"/>
  <c r="AM4738" i="3"/>
  <c r="AL4738" i="3"/>
  <c r="AK4738" i="3"/>
  <c r="AJ4738" i="3"/>
  <c r="AI4738" i="3"/>
  <c r="AH4738" i="3"/>
  <c r="AQ4737" i="3"/>
  <c r="AP4737" i="3"/>
  <c r="AO4737" i="3"/>
  <c r="AN4737" i="3"/>
  <c r="AM4737" i="3"/>
  <c r="AL4737" i="3"/>
  <c r="AK4737" i="3"/>
  <c r="AJ4737" i="3"/>
  <c r="AI4737" i="3"/>
  <c r="AH4737" i="3"/>
  <c r="AQ4736" i="3"/>
  <c r="AP4736" i="3"/>
  <c r="AO4736" i="3"/>
  <c r="AN4736" i="3"/>
  <c r="AM4736" i="3"/>
  <c r="AL4736" i="3"/>
  <c r="AK4736" i="3"/>
  <c r="AJ4736" i="3"/>
  <c r="AI4736" i="3"/>
  <c r="AH4736" i="3"/>
  <c r="AQ4735" i="3"/>
  <c r="AP4735" i="3"/>
  <c r="AO4735" i="3"/>
  <c r="AN4735" i="3"/>
  <c r="AM4735" i="3"/>
  <c r="AL4735" i="3"/>
  <c r="AK4735" i="3"/>
  <c r="AJ4735" i="3"/>
  <c r="AI4735" i="3"/>
  <c r="AH4735" i="3"/>
  <c r="AQ4734" i="3"/>
  <c r="AP4734" i="3"/>
  <c r="AO4734" i="3"/>
  <c r="AN4734" i="3"/>
  <c r="AM4734" i="3"/>
  <c r="AL4734" i="3"/>
  <c r="AK4734" i="3"/>
  <c r="AJ4734" i="3"/>
  <c r="AI4734" i="3"/>
  <c r="AH4734" i="3"/>
  <c r="AQ4733" i="3"/>
  <c r="AP4733" i="3"/>
  <c r="AO4733" i="3"/>
  <c r="AN4733" i="3"/>
  <c r="AM4733" i="3"/>
  <c r="AL4733" i="3"/>
  <c r="AK4733" i="3"/>
  <c r="AJ4733" i="3"/>
  <c r="AI4733" i="3"/>
  <c r="AH4733" i="3"/>
  <c r="AQ4732" i="3"/>
  <c r="AP4732" i="3"/>
  <c r="AO4732" i="3"/>
  <c r="AN4732" i="3"/>
  <c r="AM4732" i="3"/>
  <c r="AL4732" i="3"/>
  <c r="AK4732" i="3"/>
  <c r="AJ4732" i="3"/>
  <c r="AI4732" i="3"/>
  <c r="AH4732" i="3"/>
  <c r="AQ4731" i="3"/>
  <c r="AP4731" i="3"/>
  <c r="AO4731" i="3"/>
  <c r="AN4731" i="3"/>
  <c r="AM4731" i="3"/>
  <c r="AL4731" i="3"/>
  <c r="AK4731" i="3"/>
  <c r="AJ4731" i="3"/>
  <c r="AI4731" i="3"/>
  <c r="AH4731" i="3"/>
  <c r="AQ4730" i="3"/>
  <c r="AP4730" i="3"/>
  <c r="AO4730" i="3"/>
  <c r="AN4730" i="3"/>
  <c r="AM4730" i="3"/>
  <c r="AL4730" i="3"/>
  <c r="AK4730" i="3"/>
  <c r="AJ4730" i="3"/>
  <c r="AI4730" i="3"/>
  <c r="AH4730" i="3"/>
  <c r="AQ4729" i="3"/>
  <c r="AP4729" i="3"/>
  <c r="AO4729" i="3"/>
  <c r="AN4729" i="3"/>
  <c r="AM4729" i="3"/>
  <c r="AL4729" i="3"/>
  <c r="AK4729" i="3"/>
  <c r="AJ4729" i="3"/>
  <c r="AI4729" i="3"/>
  <c r="AH4729" i="3"/>
  <c r="AQ4728" i="3"/>
  <c r="AP4728" i="3"/>
  <c r="AO4728" i="3"/>
  <c r="AN4728" i="3"/>
  <c r="AM4728" i="3"/>
  <c r="AL4728" i="3"/>
  <c r="AK4728" i="3"/>
  <c r="AJ4728" i="3"/>
  <c r="AI4728" i="3"/>
  <c r="AH4728" i="3"/>
  <c r="AQ4727" i="3"/>
  <c r="AP4727" i="3"/>
  <c r="AO4727" i="3"/>
  <c r="AN4727" i="3"/>
  <c r="AM4727" i="3"/>
  <c r="AL4727" i="3"/>
  <c r="AK4727" i="3"/>
  <c r="AJ4727" i="3"/>
  <c r="AI4727" i="3"/>
  <c r="AH4727" i="3"/>
  <c r="AQ4726" i="3"/>
  <c r="AP4726" i="3"/>
  <c r="AO4726" i="3"/>
  <c r="AN4726" i="3"/>
  <c r="AM4726" i="3"/>
  <c r="AL4726" i="3"/>
  <c r="AK4726" i="3"/>
  <c r="AJ4726" i="3"/>
  <c r="AI4726" i="3"/>
  <c r="AH4726" i="3"/>
  <c r="AQ4725" i="3"/>
  <c r="AP4725" i="3"/>
  <c r="AO4725" i="3"/>
  <c r="AN4725" i="3"/>
  <c r="AM4725" i="3"/>
  <c r="AL4725" i="3"/>
  <c r="AK4725" i="3"/>
  <c r="AJ4725" i="3"/>
  <c r="AI4725" i="3"/>
  <c r="AH4725" i="3"/>
  <c r="AQ4724" i="3"/>
  <c r="AP4724" i="3"/>
  <c r="AO4724" i="3"/>
  <c r="AN4724" i="3"/>
  <c r="AM4724" i="3"/>
  <c r="AL4724" i="3"/>
  <c r="AK4724" i="3"/>
  <c r="AJ4724" i="3"/>
  <c r="AI4724" i="3"/>
  <c r="AH4724" i="3"/>
  <c r="AQ4723" i="3"/>
  <c r="AP4723" i="3"/>
  <c r="AO4723" i="3"/>
  <c r="AN4723" i="3"/>
  <c r="AM4723" i="3"/>
  <c r="AL4723" i="3"/>
  <c r="AK4723" i="3"/>
  <c r="AJ4723" i="3"/>
  <c r="AI4723" i="3"/>
  <c r="AH4723" i="3"/>
  <c r="AQ4722" i="3"/>
  <c r="AP4722" i="3"/>
  <c r="AO4722" i="3"/>
  <c r="AN4722" i="3"/>
  <c r="AM4722" i="3"/>
  <c r="AL4722" i="3"/>
  <c r="AK4722" i="3"/>
  <c r="AJ4722" i="3"/>
  <c r="AI4722" i="3"/>
  <c r="AH4722" i="3"/>
  <c r="AQ4721" i="3"/>
  <c r="AP4721" i="3"/>
  <c r="AO4721" i="3"/>
  <c r="AN4721" i="3"/>
  <c r="AM4721" i="3"/>
  <c r="AL4721" i="3"/>
  <c r="AK4721" i="3"/>
  <c r="AJ4721" i="3"/>
  <c r="AI4721" i="3"/>
  <c r="AH4721" i="3"/>
  <c r="AQ4720" i="3"/>
  <c r="AP4720" i="3"/>
  <c r="AO4720" i="3"/>
  <c r="AN4720" i="3"/>
  <c r="AM4720" i="3"/>
  <c r="AL4720" i="3"/>
  <c r="AK4720" i="3"/>
  <c r="AJ4720" i="3"/>
  <c r="AI4720" i="3"/>
  <c r="AH4720" i="3"/>
  <c r="AQ4719" i="3"/>
  <c r="AP4719" i="3"/>
  <c r="AO4719" i="3"/>
  <c r="AN4719" i="3"/>
  <c r="AM4719" i="3"/>
  <c r="AL4719" i="3"/>
  <c r="AK4719" i="3"/>
  <c r="AJ4719" i="3"/>
  <c r="AI4719" i="3"/>
  <c r="AH4719" i="3"/>
  <c r="AQ4718" i="3"/>
  <c r="AP4718" i="3"/>
  <c r="AO4718" i="3"/>
  <c r="AN4718" i="3"/>
  <c r="AM4718" i="3"/>
  <c r="AL4718" i="3"/>
  <c r="AK4718" i="3"/>
  <c r="AJ4718" i="3"/>
  <c r="AI4718" i="3"/>
  <c r="AH4718" i="3"/>
  <c r="AQ4717" i="3"/>
  <c r="AP4717" i="3"/>
  <c r="AO4717" i="3"/>
  <c r="AN4717" i="3"/>
  <c r="AM4717" i="3"/>
  <c r="AL4717" i="3"/>
  <c r="AK4717" i="3"/>
  <c r="AJ4717" i="3"/>
  <c r="AI4717" i="3"/>
  <c r="AH4717" i="3"/>
  <c r="AQ4716" i="3"/>
  <c r="AP4716" i="3"/>
  <c r="AO4716" i="3"/>
  <c r="AN4716" i="3"/>
  <c r="AM4716" i="3"/>
  <c r="AL4716" i="3"/>
  <c r="AK4716" i="3"/>
  <c r="AJ4716" i="3"/>
  <c r="AI4716" i="3"/>
  <c r="AH4716" i="3"/>
  <c r="AQ4715" i="3"/>
  <c r="AP4715" i="3"/>
  <c r="AO4715" i="3"/>
  <c r="AN4715" i="3"/>
  <c r="AM4715" i="3"/>
  <c r="AL4715" i="3"/>
  <c r="AK4715" i="3"/>
  <c r="AJ4715" i="3"/>
  <c r="AI4715" i="3"/>
  <c r="AH4715" i="3"/>
  <c r="AQ4714" i="3"/>
  <c r="AP4714" i="3"/>
  <c r="AO4714" i="3"/>
  <c r="AN4714" i="3"/>
  <c r="AM4714" i="3"/>
  <c r="AL4714" i="3"/>
  <c r="AK4714" i="3"/>
  <c r="AJ4714" i="3"/>
  <c r="AI4714" i="3"/>
  <c r="AH4714" i="3"/>
  <c r="AQ4713" i="3"/>
  <c r="AP4713" i="3"/>
  <c r="AO4713" i="3"/>
  <c r="AN4713" i="3"/>
  <c r="AM4713" i="3"/>
  <c r="AL4713" i="3"/>
  <c r="AK4713" i="3"/>
  <c r="AJ4713" i="3"/>
  <c r="AI4713" i="3"/>
  <c r="AH4713" i="3"/>
  <c r="AQ4712" i="3"/>
  <c r="AP4712" i="3"/>
  <c r="AO4712" i="3"/>
  <c r="AN4712" i="3"/>
  <c r="AM4712" i="3"/>
  <c r="AL4712" i="3"/>
  <c r="AK4712" i="3"/>
  <c r="AJ4712" i="3"/>
  <c r="AI4712" i="3"/>
  <c r="AH4712" i="3"/>
  <c r="AQ4711" i="3"/>
  <c r="AP4711" i="3"/>
  <c r="AO4711" i="3"/>
  <c r="AN4711" i="3"/>
  <c r="AM4711" i="3"/>
  <c r="AL4711" i="3"/>
  <c r="AK4711" i="3"/>
  <c r="AJ4711" i="3"/>
  <c r="AI4711" i="3"/>
  <c r="AH4711" i="3"/>
  <c r="AQ4710" i="3"/>
  <c r="AP4710" i="3"/>
  <c r="AO4710" i="3"/>
  <c r="AN4710" i="3"/>
  <c r="AM4710" i="3"/>
  <c r="AL4710" i="3"/>
  <c r="AK4710" i="3"/>
  <c r="AJ4710" i="3"/>
  <c r="AI4710" i="3"/>
  <c r="AH4710" i="3"/>
  <c r="AQ4709" i="3"/>
  <c r="AP4709" i="3"/>
  <c r="AO4709" i="3"/>
  <c r="AN4709" i="3"/>
  <c r="AM4709" i="3"/>
  <c r="AL4709" i="3"/>
  <c r="AK4709" i="3"/>
  <c r="AJ4709" i="3"/>
  <c r="AI4709" i="3"/>
  <c r="AH4709" i="3"/>
  <c r="AQ4708" i="3"/>
  <c r="AP4708" i="3"/>
  <c r="AO4708" i="3"/>
  <c r="AN4708" i="3"/>
  <c r="AM4708" i="3"/>
  <c r="AL4708" i="3"/>
  <c r="AK4708" i="3"/>
  <c r="AJ4708" i="3"/>
  <c r="AI4708" i="3"/>
  <c r="AH4708" i="3"/>
  <c r="AQ4707" i="3"/>
  <c r="AP4707" i="3"/>
  <c r="AO4707" i="3"/>
  <c r="AN4707" i="3"/>
  <c r="AM4707" i="3"/>
  <c r="AL4707" i="3"/>
  <c r="AK4707" i="3"/>
  <c r="AJ4707" i="3"/>
  <c r="AI4707" i="3"/>
  <c r="AH4707" i="3"/>
  <c r="AQ4706" i="3"/>
  <c r="AP4706" i="3"/>
  <c r="AO4706" i="3"/>
  <c r="AN4706" i="3"/>
  <c r="AM4706" i="3"/>
  <c r="AL4706" i="3"/>
  <c r="AK4706" i="3"/>
  <c r="AJ4706" i="3"/>
  <c r="AI4706" i="3"/>
  <c r="AH4706" i="3"/>
  <c r="AQ4705" i="3"/>
  <c r="AP4705" i="3"/>
  <c r="AO4705" i="3"/>
  <c r="AN4705" i="3"/>
  <c r="AM4705" i="3"/>
  <c r="AL4705" i="3"/>
  <c r="AK4705" i="3"/>
  <c r="AJ4705" i="3"/>
  <c r="AI4705" i="3"/>
  <c r="AH4705" i="3"/>
  <c r="AQ4704" i="3"/>
  <c r="AP4704" i="3"/>
  <c r="AO4704" i="3"/>
  <c r="AN4704" i="3"/>
  <c r="AM4704" i="3"/>
  <c r="AL4704" i="3"/>
  <c r="AK4704" i="3"/>
  <c r="AJ4704" i="3"/>
  <c r="AI4704" i="3"/>
  <c r="AH4704" i="3"/>
  <c r="AQ4703" i="3"/>
  <c r="AP4703" i="3"/>
  <c r="AO4703" i="3"/>
  <c r="AN4703" i="3"/>
  <c r="AM4703" i="3"/>
  <c r="AL4703" i="3"/>
  <c r="AK4703" i="3"/>
  <c r="AJ4703" i="3"/>
  <c r="AI4703" i="3"/>
  <c r="AH4703" i="3"/>
  <c r="AQ4702" i="3"/>
  <c r="AP4702" i="3"/>
  <c r="AO4702" i="3"/>
  <c r="AN4702" i="3"/>
  <c r="AM4702" i="3"/>
  <c r="AL4702" i="3"/>
  <c r="AK4702" i="3"/>
  <c r="AJ4702" i="3"/>
  <c r="AI4702" i="3"/>
  <c r="AH4702" i="3"/>
  <c r="AQ4701" i="3"/>
  <c r="AP4701" i="3"/>
  <c r="AO4701" i="3"/>
  <c r="AN4701" i="3"/>
  <c r="AM4701" i="3"/>
  <c r="AL4701" i="3"/>
  <c r="AK4701" i="3"/>
  <c r="AJ4701" i="3"/>
  <c r="AI4701" i="3"/>
  <c r="AH4701" i="3"/>
  <c r="AQ4700" i="3"/>
  <c r="AP4700" i="3"/>
  <c r="AO4700" i="3"/>
  <c r="AN4700" i="3"/>
  <c r="AM4700" i="3"/>
  <c r="AL4700" i="3"/>
  <c r="AK4700" i="3"/>
  <c r="AJ4700" i="3"/>
  <c r="AI4700" i="3"/>
  <c r="AH4700" i="3"/>
  <c r="AQ4699" i="3"/>
  <c r="AP4699" i="3"/>
  <c r="AO4699" i="3"/>
  <c r="AN4699" i="3"/>
  <c r="AM4699" i="3"/>
  <c r="AL4699" i="3"/>
  <c r="AK4699" i="3"/>
  <c r="AJ4699" i="3"/>
  <c r="AI4699" i="3"/>
  <c r="AH4699" i="3"/>
  <c r="AQ4698" i="3"/>
  <c r="AP4698" i="3"/>
  <c r="AO4698" i="3"/>
  <c r="AN4698" i="3"/>
  <c r="AM4698" i="3"/>
  <c r="AL4698" i="3"/>
  <c r="AK4698" i="3"/>
  <c r="AJ4698" i="3"/>
  <c r="AI4698" i="3"/>
  <c r="AH4698" i="3"/>
  <c r="AQ4697" i="3"/>
  <c r="AP4697" i="3"/>
  <c r="AO4697" i="3"/>
  <c r="AN4697" i="3"/>
  <c r="AM4697" i="3"/>
  <c r="AL4697" i="3"/>
  <c r="AK4697" i="3"/>
  <c r="AJ4697" i="3"/>
  <c r="AI4697" i="3"/>
  <c r="AH4697" i="3"/>
  <c r="AQ4696" i="3"/>
  <c r="AP4696" i="3"/>
  <c r="AO4696" i="3"/>
  <c r="AN4696" i="3"/>
  <c r="AM4696" i="3"/>
  <c r="AL4696" i="3"/>
  <c r="AK4696" i="3"/>
  <c r="AJ4696" i="3"/>
  <c r="AI4696" i="3"/>
  <c r="AH4696" i="3"/>
  <c r="AQ4695" i="3"/>
  <c r="AP4695" i="3"/>
  <c r="AO4695" i="3"/>
  <c r="AN4695" i="3"/>
  <c r="AM4695" i="3"/>
  <c r="AL4695" i="3"/>
  <c r="AK4695" i="3"/>
  <c r="AJ4695" i="3"/>
  <c r="AI4695" i="3"/>
  <c r="AH4695" i="3"/>
  <c r="AQ4694" i="3"/>
  <c r="AP4694" i="3"/>
  <c r="AO4694" i="3"/>
  <c r="AN4694" i="3"/>
  <c r="AM4694" i="3"/>
  <c r="AL4694" i="3"/>
  <c r="AK4694" i="3"/>
  <c r="AJ4694" i="3"/>
  <c r="AI4694" i="3"/>
  <c r="AH4694" i="3"/>
  <c r="AQ4693" i="3"/>
  <c r="AP4693" i="3"/>
  <c r="AO4693" i="3"/>
  <c r="AN4693" i="3"/>
  <c r="AM4693" i="3"/>
  <c r="AL4693" i="3"/>
  <c r="AK4693" i="3"/>
  <c r="AJ4693" i="3"/>
  <c r="AI4693" i="3"/>
  <c r="AH4693" i="3"/>
  <c r="AQ4692" i="3"/>
  <c r="AP4692" i="3"/>
  <c r="AO4692" i="3"/>
  <c r="AN4692" i="3"/>
  <c r="AM4692" i="3"/>
  <c r="AL4692" i="3"/>
  <c r="AK4692" i="3"/>
  <c r="AJ4692" i="3"/>
  <c r="AI4692" i="3"/>
  <c r="AH4692" i="3"/>
  <c r="AQ4691" i="3"/>
  <c r="AP4691" i="3"/>
  <c r="AO4691" i="3"/>
  <c r="AN4691" i="3"/>
  <c r="AM4691" i="3"/>
  <c r="AL4691" i="3"/>
  <c r="AK4691" i="3"/>
  <c r="AJ4691" i="3"/>
  <c r="AI4691" i="3"/>
  <c r="AH4691" i="3"/>
  <c r="AQ4690" i="3"/>
  <c r="AP4690" i="3"/>
  <c r="AO4690" i="3"/>
  <c r="AN4690" i="3"/>
  <c r="AM4690" i="3"/>
  <c r="AL4690" i="3"/>
  <c r="AK4690" i="3"/>
  <c r="AJ4690" i="3"/>
  <c r="AI4690" i="3"/>
  <c r="AH4690" i="3"/>
  <c r="AQ4689" i="3"/>
  <c r="AP4689" i="3"/>
  <c r="AO4689" i="3"/>
  <c r="AN4689" i="3"/>
  <c r="AM4689" i="3"/>
  <c r="AL4689" i="3"/>
  <c r="AK4689" i="3"/>
  <c r="AJ4689" i="3"/>
  <c r="AI4689" i="3"/>
  <c r="AH4689" i="3"/>
  <c r="AQ4688" i="3"/>
  <c r="AP4688" i="3"/>
  <c r="AO4688" i="3"/>
  <c r="AN4688" i="3"/>
  <c r="AM4688" i="3"/>
  <c r="AL4688" i="3"/>
  <c r="AK4688" i="3"/>
  <c r="AJ4688" i="3"/>
  <c r="AI4688" i="3"/>
  <c r="AH4688" i="3"/>
  <c r="AQ4687" i="3"/>
  <c r="AP4687" i="3"/>
  <c r="AO4687" i="3"/>
  <c r="AN4687" i="3"/>
  <c r="AM4687" i="3"/>
  <c r="AL4687" i="3"/>
  <c r="AK4687" i="3"/>
  <c r="AJ4687" i="3"/>
  <c r="AI4687" i="3"/>
  <c r="AH4687" i="3"/>
  <c r="AQ4686" i="3"/>
  <c r="AP4686" i="3"/>
  <c r="AO4686" i="3"/>
  <c r="AN4686" i="3"/>
  <c r="AM4686" i="3"/>
  <c r="AL4686" i="3"/>
  <c r="AK4686" i="3"/>
  <c r="AJ4686" i="3"/>
  <c r="AI4686" i="3"/>
  <c r="AH4686" i="3"/>
  <c r="AQ4685" i="3"/>
  <c r="AP4685" i="3"/>
  <c r="AO4685" i="3"/>
  <c r="AN4685" i="3"/>
  <c r="AM4685" i="3"/>
  <c r="AL4685" i="3"/>
  <c r="AK4685" i="3"/>
  <c r="AJ4685" i="3"/>
  <c r="AI4685" i="3"/>
  <c r="AH4685" i="3"/>
  <c r="AQ4684" i="3"/>
  <c r="AP4684" i="3"/>
  <c r="AO4684" i="3"/>
  <c r="AN4684" i="3"/>
  <c r="AM4684" i="3"/>
  <c r="AL4684" i="3"/>
  <c r="AK4684" i="3"/>
  <c r="AJ4684" i="3"/>
  <c r="AI4684" i="3"/>
  <c r="AH4684" i="3"/>
  <c r="AQ4683" i="3"/>
  <c r="AP4683" i="3"/>
  <c r="AO4683" i="3"/>
  <c r="AN4683" i="3"/>
  <c r="AM4683" i="3"/>
  <c r="AL4683" i="3"/>
  <c r="AK4683" i="3"/>
  <c r="AJ4683" i="3"/>
  <c r="AI4683" i="3"/>
  <c r="AH4683" i="3"/>
  <c r="AQ4682" i="3"/>
  <c r="AP4682" i="3"/>
  <c r="AO4682" i="3"/>
  <c r="AN4682" i="3"/>
  <c r="AM4682" i="3"/>
  <c r="AL4682" i="3"/>
  <c r="AK4682" i="3"/>
  <c r="AJ4682" i="3"/>
  <c r="AI4682" i="3"/>
  <c r="AH4682" i="3"/>
  <c r="AQ4681" i="3"/>
  <c r="AP4681" i="3"/>
  <c r="AO4681" i="3"/>
  <c r="AN4681" i="3"/>
  <c r="AM4681" i="3"/>
  <c r="AL4681" i="3"/>
  <c r="AK4681" i="3"/>
  <c r="AJ4681" i="3"/>
  <c r="AI4681" i="3"/>
  <c r="AH4681" i="3"/>
  <c r="AQ4680" i="3"/>
  <c r="AP4680" i="3"/>
  <c r="AO4680" i="3"/>
  <c r="AN4680" i="3"/>
  <c r="AM4680" i="3"/>
  <c r="AL4680" i="3"/>
  <c r="AK4680" i="3"/>
  <c r="AJ4680" i="3"/>
  <c r="AI4680" i="3"/>
  <c r="AH4680" i="3"/>
  <c r="AQ4679" i="3"/>
  <c r="AP4679" i="3"/>
  <c r="AO4679" i="3"/>
  <c r="AN4679" i="3"/>
  <c r="AM4679" i="3"/>
  <c r="AL4679" i="3"/>
  <c r="AK4679" i="3"/>
  <c r="AJ4679" i="3"/>
  <c r="AI4679" i="3"/>
  <c r="AH4679" i="3"/>
  <c r="AQ4678" i="3"/>
  <c r="AP4678" i="3"/>
  <c r="AO4678" i="3"/>
  <c r="AN4678" i="3"/>
  <c r="AM4678" i="3"/>
  <c r="AL4678" i="3"/>
  <c r="AK4678" i="3"/>
  <c r="AJ4678" i="3"/>
  <c r="AI4678" i="3"/>
  <c r="AH4678" i="3"/>
  <c r="AQ4677" i="3"/>
  <c r="AP4677" i="3"/>
  <c r="AO4677" i="3"/>
  <c r="AN4677" i="3"/>
  <c r="AM4677" i="3"/>
  <c r="AL4677" i="3"/>
  <c r="AK4677" i="3"/>
  <c r="AJ4677" i="3"/>
  <c r="AI4677" i="3"/>
  <c r="AH4677" i="3"/>
  <c r="AQ4676" i="3"/>
  <c r="AP4676" i="3"/>
  <c r="AO4676" i="3"/>
  <c r="AN4676" i="3"/>
  <c r="AM4676" i="3"/>
  <c r="AL4676" i="3"/>
  <c r="AK4676" i="3"/>
  <c r="AJ4676" i="3"/>
  <c r="AI4676" i="3"/>
  <c r="AH4676" i="3"/>
  <c r="AQ4675" i="3"/>
  <c r="AP4675" i="3"/>
  <c r="AO4675" i="3"/>
  <c r="AN4675" i="3"/>
  <c r="AM4675" i="3"/>
  <c r="AL4675" i="3"/>
  <c r="AK4675" i="3"/>
  <c r="AJ4675" i="3"/>
  <c r="AI4675" i="3"/>
  <c r="AH4675" i="3"/>
  <c r="AQ4674" i="3"/>
  <c r="AP4674" i="3"/>
  <c r="AO4674" i="3"/>
  <c r="AN4674" i="3"/>
  <c r="AM4674" i="3"/>
  <c r="AL4674" i="3"/>
  <c r="AK4674" i="3"/>
  <c r="AJ4674" i="3"/>
  <c r="AI4674" i="3"/>
  <c r="AH4674" i="3"/>
  <c r="AQ4673" i="3"/>
  <c r="AP4673" i="3"/>
  <c r="AO4673" i="3"/>
  <c r="AN4673" i="3"/>
  <c r="AM4673" i="3"/>
  <c r="AL4673" i="3"/>
  <c r="AK4673" i="3"/>
  <c r="AJ4673" i="3"/>
  <c r="AI4673" i="3"/>
  <c r="AH4673" i="3"/>
  <c r="AQ4672" i="3"/>
  <c r="AP4672" i="3"/>
  <c r="AO4672" i="3"/>
  <c r="AN4672" i="3"/>
  <c r="AM4672" i="3"/>
  <c r="AL4672" i="3"/>
  <c r="AK4672" i="3"/>
  <c r="AJ4672" i="3"/>
  <c r="AI4672" i="3"/>
  <c r="AH4672" i="3"/>
  <c r="AQ4671" i="3"/>
  <c r="AP4671" i="3"/>
  <c r="AO4671" i="3"/>
  <c r="AN4671" i="3"/>
  <c r="AM4671" i="3"/>
  <c r="AL4671" i="3"/>
  <c r="AK4671" i="3"/>
  <c r="AJ4671" i="3"/>
  <c r="AI4671" i="3"/>
  <c r="AH4671" i="3"/>
  <c r="AQ4670" i="3"/>
  <c r="AP4670" i="3"/>
  <c r="AO4670" i="3"/>
  <c r="AN4670" i="3"/>
  <c r="AM4670" i="3"/>
  <c r="AL4670" i="3"/>
  <c r="AK4670" i="3"/>
  <c r="AJ4670" i="3"/>
  <c r="AI4670" i="3"/>
  <c r="AH4670" i="3"/>
  <c r="AQ4669" i="3"/>
  <c r="AP4669" i="3"/>
  <c r="AO4669" i="3"/>
  <c r="AN4669" i="3"/>
  <c r="AM4669" i="3"/>
  <c r="AL4669" i="3"/>
  <c r="AK4669" i="3"/>
  <c r="AJ4669" i="3"/>
  <c r="AI4669" i="3"/>
  <c r="AH4669" i="3"/>
  <c r="AQ4668" i="3"/>
  <c r="AP4668" i="3"/>
  <c r="AO4668" i="3"/>
  <c r="AN4668" i="3"/>
  <c r="AM4668" i="3"/>
  <c r="AL4668" i="3"/>
  <c r="AK4668" i="3"/>
  <c r="AJ4668" i="3"/>
  <c r="AI4668" i="3"/>
  <c r="AH4668" i="3"/>
  <c r="AQ4667" i="3"/>
  <c r="AP4667" i="3"/>
  <c r="AO4667" i="3"/>
  <c r="AN4667" i="3"/>
  <c r="AM4667" i="3"/>
  <c r="AL4667" i="3"/>
  <c r="AK4667" i="3"/>
  <c r="AJ4667" i="3"/>
  <c r="AI4667" i="3"/>
  <c r="AH4667" i="3"/>
  <c r="AQ4666" i="3"/>
  <c r="AP4666" i="3"/>
  <c r="AO4666" i="3"/>
  <c r="AN4666" i="3"/>
  <c r="AM4666" i="3"/>
  <c r="AL4666" i="3"/>
  <c r="AK4666" i="3"/>
  <c r="AJ4666" i="3"/>
  <c r="AI4666" i="3"/>
  <c r="AH4666" i="3"/>
  <c r="AQ4665" i="3"/>
  <c r="AP4665" i="3"/>
  <c r="AO4665" i="3"/>
  <c r="AN4665" i="3"/>
  <c r="AM4665" i="3"/>
  <c r="AL4665" i="3"/>
  <c r="AK4665" i="3"/>
  <c r="AJ4665" i="3"/>
  <c r="AI4665" i="3"/>
  <c r="AH4665" i="3"/>
  <c r="AQ4664" i="3"/>
  <c r="AP4664" i="3"/>
  <c r="AO4664" i="3"/>
  <c r="AN4664" i="3"/>
  <c r="AM4664" i="3"/>
  <c r="AL4664" i="3"/>
  <c r="AK4664" i="3"/>
  <c r="AJ4664" i="3"/>
  <c r="AI4664" i="3"/>
  <c r="AH4664" i="3"/>
  <c r="AQ4663" i="3"/>
  <c r="AP4663" i="3"/>
  <c r="AO4663" i="3"/>
  <c r="AN4663" i="3"/>
  <c r="AM4663" i="3"/>
  <c r="AL4663" i="3"/>
  <c r="AK4663" i="3"/>
  <c r="AJ4663" i="3"/>
  <c r="AI4663" i="3"/>
  <c r="AH4663" i="3"/>
  <c r="AQ4662" i="3"/>
  <c r="AP4662" i="3"/>
  <c r="AO4662" i="3"/>
  <c r="AN4662" i="3"/>
  <c r="AM4662" i="3"/>
  <c r="AL4662" i="3"/>
  <c r="AK4662" i="3"/>
  <c r="AJ4662" i="3"/>
  <c r="AI4662" i="3"/>
  <c r="AH4662" i="3"/>
  <c r="AQ4661" i="3"/>
  <c r="AP4661" i="3"/>
  <c r="AO4661" i="3"/>
  <c r="AN4661" i="3"/>
  <c r="AM4661" i="3"/>
  <c r="AL4661" i="3"/>
  <c r="AK4661" i="3"/>
  <c r="AJ4661" i="3"/>
  <c r="AI4661" i="3"/>
  <c r="AH4661" i="3"/>
  <c r="AQ4660" i="3"/>
  <c r="AP4660" i="3"/>
  <c r="AO4660" i="3"/>
  <c r="AN4660" i="3"/>
  <c r="AM4660" i="3"/>
  <c r="AL4660" i="3"/>
  <c r="AK4660" i="3"/>
  <c r="AJ4660" i="3"/>
  <c r="AI4660" i="3"/>
  <c r="AH4660" i="3"/>
  <c r="AQ4659" i="3"/>
  <c r="AP4659" i="3"/>
  <c r="AO4659" i="3"/>
  <c r="AN4659" i="3"/>
  <c r="AM4659" i="3"/>
  <c r="AL4659" i="3"/>
  <c r="AK4659" i="3"/>
  <c r="AJ4659" i="3"/>
  <c r="AI4659" i="3"/>
  <c r="AH4659" i="3"/>
  <c r="AQ4658" i="3"/>
  <c r="AP4658" i="3"/>
  <c r="AO4658" i="3"/>
  <c r="AN4658" i="3"/>
  <c r="AM4658" i="3"/>
  <c r="AL4658" i="3"/>
  <c r="AK4658" i="3"/>
  <c r="AJ4658" i="3"/>
  <c r="AI4658" i="3"/>
  <c r="AH4658" i="3"/>
  <c r="AQ4657" i="3"/>
  <c r="AP4657" i="3"/>
  <c r="AO4657" i="3"/>
  <c r="AN4657" i="3"/>
  <c r="AM4657" i="3"/>
  <c r="AL4657" i="3"/>
  <c r="AK4657" i="3"/>
  <c r="AJ4657" i="3"/>
  <c r="AI4657" i="3"/>
  <c r="AH4657" i="3"/>
  <c r="AQ4656" i="3"/>
  <c r="AP4656" i="3"/>
  <c r="AO4656" i="3"/>
  <c r="AN4656" i="3"/>
  <c r="AM4656" i="3"/>
  <c r="AL4656" i="3"/>
  <c r="AK4656" i="3"/>
  <c r="AJ4656" i="3"/>
  <c r="AI4656" i="3"/>
  <c r="AH4656" i="3"/>
  <c r="AQ4655" i="3"/>
  <c r="AP4655" i="3"/>
  <c r="AO4655" i="3"/>
  <c r="AN4655" i="3"/>
  <c r="AM4655" i="3"/>
  <c r="AL4655" i="3"/>
  <c r="AK4655" i="3"/>
  <c r="AJ4655" i="3"/>
  <c r="AI4655" i="3"/>
  <c r="AH4655" i="3"/>
  <c r="AQ4654" i="3"/>
  <c r="AP4654" i="3"/>
  <c r="AO4654" i="3"/>
  <c r="AN4654" i="3"/>
  <c r="AM4654" i="3"/>
  <c r="AL4654" i="3"/>
  <c r="AK4654" i="3"/>
  <c r="AJ4654" i="3"/>
  <c r="AI4654" i="3"/>
  <c r="AH4654" i="3"/>
  <c r="AQ4653" i="3"/>
  <c r="AP4653" i="3"/>
  <c r="AO4653" i="3"/>
  <c r="AN4653" i="3"/>
  <c r="AM4653" i="3"/>
  <c r="AL4653" i="3"/>
  <c r="AK4653" i="3"/>
  <c r="AJ4653" i="3"/>
  <c r="AI4653" i="3"/>
  <c r="AH4653" i="3"/>
  <c r="AQ4652" i="3"/>
  <c r="AP4652" i="3"/>
  <c r="AO4652" i="3"/>
  <c r="AN4652" i="3"/>
  <c r="AM4652" i="3"/>
  <c r="AL4652" i="3"/>
  <c r="AK4652" i="3"/>
  <c r="AJ4652" i="3"/>
  <c r="AI4652" i="3"/>
  <c r="AH4652" i="3"/>
  <c r="AQ4651" i="3"/>
  <c r="AP4651" i="3"/>
  <c r="AO4651" i="3"/>
  <c r="AN4651" i="3"/>
  <c r="AM4651" i="3"/>
  <c r="AL4651" i="3"/>
  <c r="AK4651" i="3"/>
  <c r="AJ4651" i="3"/>
  <c r="AI4651" i="3"/>
  <c r="AH4651" i="3"/>
  <c r="AQ4650" i="3"/>
  <c r="AP4650" i="3"/>
  <c r="AO4650" i="3"/>
  <c r="AN4650" i="3"/>
  <c r="AM4650" i="3"/>
  <c r="AL4650" i="3"/>
  <c r="AK4650" i="3"/>
  <c r="AJ4650" i="3"/>
  <c r="AI4650" i="3"/>
  <c r="AH4650" i="3"/>
  <c r="AQ4649" i="3"/>
  <c r="AP4649" i="3"/>
  <c r="AO4649" i="3"/>
  <c r="AN4649" i="3"/>
  <c r="AM4649" i="3"/>
  <c r="AL4649" i="3"/>
  <c r="AK4649" i="3"/>
  <c r="AJ4649" i="3"/>
  <c r="AI4649" i="3"/>
  <c r="AH4649" i="3"/>
  <c r="AQ4648" i="3"/>
  <c r="AP4648" i="3"/>
  <c r="AO4648" i="3"/>
  <c r="AN4648" i="3"/>
  <c r="AM4648" i="3"/>
  <c r="AL4648" i="3"/>
  <c r="AK4648" i="3"/>
  <c r="AJ4648" i="3"/>
  <c r="AI4648" i="3"/>
  <c r="AH4648" i="3"/>
  <c r="AQ4647" i="3"/>
  <c r="AP4647" i="3"/>
  <c r="AO4647" i="3"/>
  <c r="AN4647" i="3"/>
  <c r="AM4647" i="3"/>
  <c r="AL4647" i="3"/>
  <c r="AK4647" i="3"/>
  <c r="AJ4647" i="3"/>
  <c r="AI4647" i="3"/>
  <c r="AH4647" i="3"/>
  <c r="AQ4646" i="3"/>
  <c r="AP4646" i="3"/>
  <c r="AO4646" i="3"/>
  <c r="AN4646" i="3"/>
  <c r="AM4646" i="3"/>
  <c r="AL4646" i="3"/>
  <c r="AK4646" i="3"/>
  <c r="AJ4646" i="3"/>
  <c r="AI4646" i="3"/>
  <c r="AH4646" i="3"/>
  <c r="AQ4645" i="3"/>
  <c r="AP4645" i="3"/>
  <c r="AO4645" i="3"/>
  <c r="AN4645" i="3"/>
  <c r="AM4645" i="3"/>
  <c r="AL4645" i="3"/>
  <c r="AK4645" i="3"/>
  <c r="AJ4645" i="3"/>
  <c r="AI4645" i="3"/>
  <c r="AH4645" i="3"/>
  <c r="AQ4644" i="3"/>
  <c r="AP4644" i="3"/>
  <c r="AO4644" i="3"/>
  <c r="AN4644" i="3"/>
  <c r="AM4644" i="3"/>
  <c r="AL4644" i="3"/>
  <c r="AK4644" i="3"/>
  <c r="AJ4644" i="3"/>
  <c r="AI4644" i="3"/>
  <c r="AH4644" i="3"/>
  <c r="AQ4643" i="3"/>
  <c r="AP4643" i="3"/>
  <c r="AO4643" i="3"/>
  <c r="AN4643" i="3"/>
  <c r="AM4643" i="3"/>
  <c r="AL4643" i="3"/>
  <c r="AK4643" i="3"/>
  <c r="AJ4643" i="3"/>
  <c r="AI4643" i="3"/>
  <c r="AH4643" i="3"/>
  <c r="AQ4642" i="3"/>
  <c r="AP4642" i="3"/>
  <c r="AO4642" i="3"/>
  <c r="AN4642" i="3"/>
  <c r="AM4642" i="3"/>
  <c r="AL4642" i="3"/>
  <c r="AK4642" i="3"/>
  <c r="AJ4642" i="3"/>
  <c r="AI4642" i="3"/>
  <c r="AH4642" i="3"/>
  <c r="AQ4641" i="3"/>
  <c r="AP4641" i="3"/>
  <c r="AO4641" i="3"/>
  <c r="AN4641" i="3"/>
  <c r="AM4641" i="3"/>
  <c r="AL4641" i="3"/>
  <c r="AK4641" i="3"/>
  <c r="AJ4641" i="3"/>
  <c r="AI4641" i="3"/>
  <c r="AH4641" i="3"/>
  <c r="AQ4640" i="3"/>
  <c r="AP4640" i="3"/>
  <c r="AO4640" i="3"/>
  <c r="AN4640" i="3"/>
  <c r="AM4640" i="3"/>
  <c r="AL4640" i="3"/>
  <c r="AK4640" i="3"/>
  <c r="AJ4640" i="3"/>
  <c r="AI4640" i="3"/>
  <c r="AH4640" i="3"/>
  <c r="AQ4639" i="3"/>
  <c r="AP4639" i="3"/>
  <c r="AO4639" i="3"/>
  <c r="AN4639" i="3"/>
  <c r="AM4639" i="3"/>
  <c r="AL4639" i="3"/>
  <c r="AK4639" i="3"/>
  <c r="AJ4639" i="3"/>
  <c r="AI4639" i="3"/>
  <c r="AH4639" i="3"/>
  <c r="AQ4638" i="3"/>
  <c r="AP4638" i="3"/>
  <c r="AO4638" i="3"/>
  <c r="AN4638" i="3"/>
  <c r="AM4638" i="3"/>
  <c r="AL4638" i="3"/>
  <c r="AK4638" i="3"/>
  <c r="AJ4638" i="3"/>
  <c r="AI4638" i="3"/>
  <c r="AH4638" i="3"/>
  <c r="AQ4637" i="3"/>
  <c r="AP4637" i="3"/>
  <c r="AO4637" i="3"/>
  <c r="AN4637" i="3"/>
  <c r="AM4637" i="3"/>
  <c r="AL4637" i="3"/>
  <c r="AK4637" i="3"/>
  <c r="AJ4637" i="3"/>
  <c r="AI4637" i="3"/>
  <c r="AH4637" i="3"/>
  <c r="AQ4636" i="3"/>
  <c r="AP4636" i="3"/>
  <c r="AO4636" i="3"/>
  <c r="AN4636" i="3"/>
  <c r="AM4636" i="3"/>
  <c r="AL4636" i="3"/>
  <c r="AK4636" i="3"/>
  <c r="AJ4636" i="3"/>
  <c r="AI4636" i="3"/>
  <c r="AH4636" i="3"/>
  <c r="AQ4635" i="3"/>
  <c r="AP4635" i="3"/>
  <c r="AO4635" i="3"/>
  <c r="AN4635" i="3"/>
  <c r="AM4635" i="3"/>
  <c r="AL4635" i="3"/>
  <c r="AK4635" i="3"/>
  <c r="AJ4635" i="3"/>
  <c r="AI4635" i="3"/>
  <c r="AH4635" i="3"/>
  <c r="AQ4634" i="3"/>
  <c r="AP4634" i="3"/>
  <c r="AO4634" i="3"/>
  <c r="AN4634" i="3"/>
  <c r="AM4634" i="3"/>
  <c r="AL4634" i="3"/>
  <c r="AK4634" i="3"/>
  <c r="AJ4634" i="3"/>
  <c r="AI4634" i="3"/>
  <c r="AH4634" i="3"/>
  <c r="AQ4633" i="3"/>
  <c r="AP4633" i="3"/>
  <c r="AO4633" i="3"/>
  <c r="AN4633" i="3"/>
  <c r="AM4633" i="3"/>
  <c r="AL4633" i="3"/>
  <c r="AK4633" i="3"/>
  <c r="AJ4633" i="3"/>
  <c r="AI4633" i="3"/>
  <c r="AH4633" i="3"/>
  <c r="AQ4632" i="3"/>
  <c r="AP4632" i="3"/>
  <c r="AO4632" i="3"/>
  <c r="AN4632" i="3"/>
  <c r="AM4632" i="3"/>
  <c r="AL4632" i="3"/>
  <c r="AK4632" i="3"/>
  <c r="AJ4632" i="3"/>
  <c r="AI4632" i="3"/>
  <c r="AH4632" i="3"/>
  <c r="AQ4631" i="3"/>
  <c r="AP4631" i="3"/>
  <c r="AO4631" i="3"/>
  <c r="AN4631" i="3"/>
  <c r="AM4631" i="3"/>
  <c r="AL4631" i="3"/>
  <c r="AK4631" i="3"/>
  <c r="AJ4631" i="3"/>
  <c r="AI4631" i="3"/>
  <c r="AH4631" i="3"/>
  <c r="AQ4630" i="3"/>
  <c r="AP4630" i="3"/>
  <c r="AO4630" i="3"/>
  <c r="AN4630" i="3"/>
  <c r="AM4630" i="3"/>
  <c r="AL4630" i="3"/>
  <c r="AK4630" i="3"/>
  <c r="AJ4630" i="3"/>
  <c r="AI4630" i="3"/>
  <c r="AH4630" i="3"/>
  <c r="AQ4629" i="3"/>
  <c r="AP4629" i="3"/>
  <c r="AO4629" i="3"/>
  <c r="AN4629" i="3"/>
  <c r="AM4629" i="3"/>
  <c r="AL4629" i="3"/>
  <c r="AK4629" i="3"/>
  <c r="AJ4629" i="3"/>
  <c r="AI4629" i="3"/>
  <c r="AH4629" i="3"/>
  <c r="AQ4628" i="3"/>
  <c r="AP4628" i="3"/>
  <c r="AO4628" i="3"/>
  <c r="AN4628" i="3"/>
  <c r="AM4628" i="3"/>
  <c r="AL4628" i="3"/>
  <c r="AK4628" i="3"/>
  <c r="AJ4628" i="3"/>
  <c r="AI4628" i="3"/>
  <c r="AH4628" i="3"/>
  <c r="AQ4627" i="3"/>
  <c r="AP4627" i="3"/>
  <c r="AO4627" i="3"/>
  <c r="AN4627" i="3"/>
  <c r="AM4627" i="3"/>
  <c r="AL4627" i="3"/>
  <c r="AK4627" i="3"/>
  <c r="AJ4627" i="3"/>
  <c r="AI4627" i="3"/>
  <c r="AH4627" i="3"/>
  <c r="AQ4626" i="3"/>
  <c r="AP4626" i="3"/>
  <c r="AO4626" i="3"/>
  <c r="AN4626" i="3"/>
  <c r="AM4626" i="3"/>
  <c r="AL4626" i="3"/>
  <c r="AK4626" i="3"/>
  <c r="AJ4626" i="3"/>
  <c r="AI4626" i="3"/>
  <c r="AH4626" i="3"/>
  <c r="AQ4625" i="3"/>
  <c r="AP4625" i="3"/>
  <c r="AO4625" i="3"/>
  <c r="AN4625" i="3"/>
  <c r="AM4625" i="3"/>
  <c r="AL4625" i="3"/>
  <c r="AK4625" i="3"/>
  <c r="AJ4625" i="3"/>
  <c r="AI4625" i="3"/>
  <c r="AH4625" i="3"/>
  <c r="AQ4624" i="3"/>
  <c r="AP4624" i="3"/>
  <c r="AO4624" i="3"/>
  <c r="AN4624" i="3"/>
  <c r="AM4624" i="3"/>
  <c r="AL4624" i="3"/>
  <c r="AK4624" i="3"/>
  <c r="AJ4624" i="3"/>
  <c r="AI4624" i="3"/>
  <c r="AH4624" i="3"/>
  <c r="AQ4623" i="3"/>
  <c r="AP4623" i="3"/>
  <c r="AO4623" i="3"/>
  <c r="AN4623" i="3"/>
  <c r="AM4623" i="3"/>
  <c r="AL4623" i="3"/>
  <c r="AK4623" i="3"/>
  <c r="AJ4623" i="3"/>
  <c r="AI4623" i="3"/>
  <c r="AH4623" i="3"/>
  <c r="AQ4622" i="3"/>
  <c r="AP4622" i="3"/>
  <c r="AO4622" i="3"/>
  <c r="AN4622" i="3"/>
  <c r="AM4622" i="3"/>
  <c r="AL4622" i="3"/>
  <c r="AK4622" i="3"/>
  <c r="AJ4622" i="3"/>
  <c r="AI4622" i="3"/>
  <c r="AH4622" i="3"/>
  <c r="AQ4621" i="3"/>
  <c r="AP4621" i="3"/>
  <c r="AO4621" i="3"/>
  <c r="AN4621" i="3"/>
  <c r="AM4621" i="3"/>
  <c r="AL4621" i="3"/>
  <c r="AK4621" i="3"/>
  <c r="AJ4621" i="3"/>
  <c r="AI4621" i="3"/>
  <c r="AH4621" i="3"/>
  <c r="AQ4620" i="3"/>
  <c r="AP4620" i="3"/>
  <c r="AO4620" i="3"/>
  <c r="AN4620" i="3"/>
  <c r="AM4620" i="3"/>
  <c r="AL4620" i="3"/>
  <c r="AK4620" i="3"/>
  <c r="AJ4620" i="3"/>
  <c r="AI4620" i="3"/>
  <c r="AH4620" i="3"/>
  <c r="AQ4619" i="3"/>
  <c r="AP4619" i="3"/>
  <c r="AO4619" i="3"/>
  <c r="AN4619" i="3"/>
  <c r="AM4619" i="3"/>
  <c r="AL4619" i="3"/>
  <c r="AK4619" i="3"/>
  <c r="AJ4619" i="3"/>
  <c r="AI4619" i="3"/>
  <c r="AH4619" i="3"/>
  <c r="AQ4618" i="3"/>
  <c r="AP4618" i="3"/>
  <c r="AO4618" i="3"/>
  <c r="AN4618" i="3"/>
  <c r="AM4618" i="3"/>
  <c r="AL4618" i="3"/>
  <c r="AK4618" i="3"/>
  <c r="AJ4618" i="3"/>
  <c r="AI4618" i="3"/>
  <c r="AH4618" i="3"/>
  <c r="AQ4617" i="3"/>
  <c r="AP4617" i="3"/>
  <c r="AO4617" i="3"/>
  <c r="AN4617" i="3"/>
  <c r="AM4617" i="3"/>
  <c r="AL4617" i="3"/>
  <c r="AK4617" i="3"/>
  <c r="AJ4617" i="3"/>
  <c r="AI4617" i="3"/>
  <c r="AH4617" i="3"/>
  <c r="AQ4616" i="3"/>
  <c r="AP4616" i="3"/>
  <c r="AO4616" i="3"/>
  <c r="AN4616" i="3"/>
  <c r="AM4616" i="3"/>
  <c r="AL4616" i="3"/>
  <c r="AK4616" i="3"/>
  <c r="AJ4616" i="3"/>
  <c r="AI4616" i="3"/>
  <c r="AH4616" i="3"/>
  <c r="AQ4615" i="3"/>
  <c r="AP4615" i="3"/>
  <c r="AO4615" i="3"/>
  <c r="AN4615" i="3"/>
  <c r="AM4615" i="3"/>
  <c r="AL4615" i="3"/>
  <c r="AK4615" i="3"/>
  <c r="AJ4615" i="3"/>
  <c r="AI4615" i="3"/>
  <c r="AH4615" i="3"/>
  <c r="AQ4614" i="3"/>
  <c r="AP4614" i="3"/>
  <c r="AO4614" i="3"/>
  <c r="AN4614" i="3"/>
  <c r="AM4614" i="3"/>
  <c r="AL4614" i="3"/>
  <c r="AK4614" i="3"/>
  <c r="AJ4614" i="3"/>
  <c r="AI4614" i="3"/>
  <c r="AH4614" i="3"/>
  <c r="AQ4613" i="3"/>
  <c r="AP4613" i="3"/>
  <c r="AO4613" i="3"/>
  <c r="AN4613" i="3"/>
  <c r="AM4613" i="3"/>
  <c r="AL4613" i="3"/>
  <c r="AK4613" i="3"/>
  <c r="AJ4613" i="3"/>
  <c r="AI4613" i="3"/>
  <c r="AH4613" i="3"/>
  <c r="AQ4612" i="3"/>
  <c r="AP4612" i="3"/>
  <c r="AO4612" i="3"/>
  <c r="AN4612" i="3"/>
  <c r="AM4612" i="3"/>
  <c r="AL4612" i="3"/>
  <c r="AK4612" i="3"/>
  <c r="AJ4612" i="3"/>
  <c r="AI4612" i="3"/>
  <c r="AH4612" i="3"/>
  <c r="AQ4611" i="3"/>
  <c r="AP4611" i="3"/>
  <c r="AO4611" i="3"/>
  <c r="AN4611" i="3"/>
  <c r="AM4611" i="3"/>
  <c r="AL4611" i="3"/>
  <c r="AK4611" i="3"/>
  <c r="AJ4611" i="3"/>
  <c r="AI4611" i="3"/>
  <c r="AH4611" i="3"/>
  <c r="AQ4610" i="3"/>
  <c r="AP4610" i="3"/>
  <c r="AO4610" i="3"/>
  <c r="AN4610" i="3"/>
  <c r="AM4610" i="3"/>
  <c r="AL4610" i="3"/>
  <c r="AK4610" i="3"/>
  <c r="AJ4610" i="3"/>
  <c r="AI4610" i="3"/>
  <c r="AH4610" i="3"/>
  <c r="AQ4609" i="3"/>
  <c r="AP4609" i="3"/>
  <c r="AO4609" i="3"/>
  <c r="AN4609" i="3"/>
  <c r="AM4609" i="3"/>
  <c r="AL4609" i="3"/>
  <c r="AK4609" i="3"/>
  <c r="AJ4609" i="3"/>
  <c r="AI4609" i="3"/>
  <c r="AH4609" i="3"/>
  <c r="AQ4608" i="3"/>
  <c r="AP4608" i="3"/>
  <c r="AO4608" i="3"/>
  <c r="AN4608" i="3"/>
  <c r="AM4608" i="3"/>
  <c r="AL4608" i="3"/>
  <c r="AK4608" i="3"/>
  <c r="AJ4608" i="3"/>
  <c r="AI4608" i="3"/>
  <c r="AH4608" i="3"/>
  <c r="AQ4607" i="3"/>
  <c r="AP4607" i="3"/>
  <c r="AO4607" i="3"/>
  <c r="AN4607" i="3"/>
  <c r="AM4607" i="3"/>
  <c r="AL4607" i="3"/>
  <c r="AK4607" i="3"/>
  <c r="AJ4607" i="3"/>
  <c r="AI4607" i="3"/>
  <c r="AH4607" i="3"/>
  <c r="AQ4606" i="3"/>
  <c r="AP4606" i="3"/>
  <c r="AO4606" i="3"/>
  <c r="AN4606" i="3"/>
  <c r="AM4606" i="3"/>
  <c r="AL4606" i="3"/>
  <c r="AK4606" i="3"/>
  <c r="AJ4606" i="3"/>
  <c r="AI4606" i="3"/>
  <c r="AH4606" i="3"/>
  <c r="AQ4605" i="3"/>
  <c r="AP4605" i="3"/>
  <c r="AO4605" i="3"/>
  <c r="AN4605" i="3"/>
  <c r="AM4605" i="3"/>
  <c r="AL4605" i="3"/>
  <c r="AK4605" i="3"/>
  <c r="AJ4605" i="3"/>
  <c r="AI4605" i="3"/>
  <c r="AH4605" i="3"/>
  <c r="AQ4604" i="3"/>
  <c r="AP4604" i="3"/>
  <c r="AO4604" i="3"/>
  <c r="AN4604" i="3"/>
  <c r="AM4604" i="3"/>
  <c r="AL4604" i="3"/>
  <c r="AK4604" i="3"/>
  <c r="AJ4604" i="3"/>
  <c r="AI4604" i="3"/>
  <c r="AH4604" i="3"/>
  <c r="AQ4603" i="3"/>
  <c r="AP4603" i="3"/>
  <c r="AO4603" i="3"/>
  <c r="AN4603" i="3"/>
  <c r="AM4603" i="3"/>
  <c r="AL4603" i="3"/>
  <c r="AK4603" i="3"/>
  <c r="AJ4603" i="3"/>
  <c r="AI4603" i="3"/>
  <c r="AH4603" i="3"/>
  <c r="AQ4602" i="3"/>
  <c r="AP4602" i="3"/>
  <c r="AO4602" i="3"/>
  <c r="AN4602" i="3"/>
  <c r="AM4602" i="3"/>
  <c r="AL4602" i="3"/>
  <c r="AK4602" i="3"/>
  <c r="AJ4602" i="3"/>
  <c r="AI4602" i="3"/>
  <c r="AH4602" i="3"/>
  <c r="AQ4601" i="3"/>
  <c r="AP4601" i="3"/>
  <c r="AO4601" i="3"/>
  <c r="AN4601" i="3"/>
  <c r="AM4601" i="3"/>
  <c r="AL4601" i="3"/>
  <c r="AK4601" i="3"/>
  <c r="AJ4601" i="3"/>
  <c r="AI4601" i="3"/>
  <c r="AH4601" i="3"/>
  <c r="AQ4600" i="3"/>
  <c r="AP4600" i="3"/>
  <c r="AO4600" i="3"/>
  <c r="AN4600" i="3"/>
  <c r="AM4600" i="3"/>
  <c r="AL4600" i="3"/>
  <c r="AK4600" i="3"/>
  <c r="AJ4600" i="3"/>
  <c r="AI4600" i="3"/>
  <c r="AH4600" i="3"/>
  <c r="AQ4599" i="3"/>
  <c r="AP4599" i="3"/>
  <c r="AO4599" i="3"/>
  <c r="AN4599" i="3"/>
  <c r="AM4599" i="3"/>
  <c r="AL4599" i="3"/>
  <c r="AK4599" i="3"/>
  <c r="AJ4599" i="3"/>
  <c r="AI4599" i="3"/>
  <c r="AH4599" i="3"/>
  <c r="AQ4598" i="3"/>
  <c r="AP4598" i="3"/>
  <c r="AO4598" i="3"/>
  <c r="AN4598" i="3"/>
  <c r="AM4598" i="3"/>
  <c r="AL4598" i="3"/>
  <c r="AK4598" i="3"/>
  <c r="AJ4598" i="3"/>
  <c r="AI4598" i="3"/>
  <c r="AH4598" i="3"/>
  <c r="AQ4597" i="3"/>
  <c r="AP4597" i="3"/>
  <c r="AO4597" i="3"/>
  <c r="AN4597" i="3"/>
  <c r="AM4597" i="3"/>
  <c r="AL4597" i="3"/>
  <c r="AK4597" i="3"/>
  <c r="AJ4597" i="3"/>
  <c r="AI4597" i="3"/>
  <c r="AH4597" i="3"/>
  <c r="AQ4596" i="3"/>
  <c r="AP4596" i="3"/>
  <c r="AO4596" i="3"/>
  <c r="AN4596" i="3"/>
  <c r="AM4596" i="3"/>
  <c r="AL4596" i="3"/>
  <c r="AK4596" i="3"/>
  <c r="AJ4596" i="3"/>
  <c r="AI4596" i="3"/>
  <c r="AH4596" i="3"/>
  <c r="AQ4595" i="3"/>
  <c r="AP4595" i="3"/>
  <c r="AO4595" i="3"/>
  <c r="AN4595" i="3"/>
  <c r="AM4595" i="3"/>
  <c r="AL4595" i="3"/>
  <c r="AK4595" i="3"/>
  <c r="AJ4595" i="3"/>
  <c r="AI4595" i="3"/>
  <c r="AH4595" i="3"/>
  <c r="AQ4594" i="3"/>
  <c r="AP4594" i="3"/>
  <c r="AO4594" i="3"/>
  <c r="AN4594" i="3"/>
  <c r="AM4594" i="3"/>
  <c r="AL4594" i="3"/>
  <c r="AK4594" i="3"/>
  <c r="AJ4594" i="3"/>
  <c r="AI4594" i="3"/>
  <c r="AH4594" i="3"/>
  <c r="AQ4593" i="3"/>
  <c r="AP4593" i="3"/>
  <c r="AO4593" i="3"/>
  <c r="AN4593" i="3"/>
  <c r="AM4593" i="3"/>
  <c r="AL4593" i="3"/>
  <c r="AK4593" i="3"/>
  <c r="AJ4593" i="3"/>
  <c r="AI4593" i="3"/>
  <c r="AH4593" i="3"/>
  <c r="AQ4592" i="3"/>
  <c r="AP4592" i="3"/>
  <c r="AO4592" i="3"/>
  <c r="AN4592" i="3"/>
  <c r="AM4592" i="3"/>
  <c r="AL4592" i="3"/>
  <c r="AK4592" i="3"/>
  <c r="AJ4592" i="3"/>
  <c r="AI4592" i="3"/>
  <c r="AH4592" i="3"/>
  <c r="AQ4591" i="3"/>
  <c r="AP4591" i="3"/>
  <c r="AO4591" i="3"/>
  <c r="AN4591" i="3"/>
  <c r="AM4591" i="3"/>
  <c r="AL4591" i="3"/>
  <c r="AK4591" i="3"/>
  <c r="AJ4591" i="3"/>
  <c r="AI4591" i="3"/>
  <c r="AH4591" i="3"/>
  <c r="AQ4590" i="3"/>
  <c r="AP4590" i="3"/>
  <c r="AO4590" i="3"/>
  <c r="AN4590" i="3"/>
  <c r="AM4590" i="3"/>
  <c r="AL4590" i="3"/>
  <c r="AK4590" i="3"/>
  <c r="AJ4590" i="3"/>
  <c r="AI4590" i="3"/>
  <c r="AH4590" i="3"/>
  <c r="AQ4589" i="3"/>
  <c r="AP4589" i="3"/>
  <c r="AO4589" i="3"/>
  <c r="AN4589" i="3"/>
  <c r="AM4589" i="3"/>
  <c r="AL4589" i="3"/>
  <c r="AK4589" i="3"/>
  <c r="AJ4589" i="3"/>
  <c r="AI4589" i="3"/>
  <c r="AH4589" i="3"/>
  <c r="AQ4588" i="3"/>
  <c r="AP4588" i="3"/>
  <c r="AO4588" i="3"/>
  <c r="AN4588" i="3"/>
  <c r="AM4588" i="3"/>
  <c r="AL4588" i="3"/>
  <c r="AK4588" i="3"/>
  <c r="AJ4588" i="3"/>
  <c r="AI4588" i="3"/>
  <c r="AH4588" i="3"/>
  <c r="AQ4587" i="3"/>
  <c r="AP4587" i="3"/>
  <c r="AO4587" i="3"/>
  <c r="AN4587" i="3"/>
  <c r="AM4587" i="3"/>
  <c r="AL4587" i="3"/>
  <c r="AK4587" i="3"/>
  <c r="AJ4587" i="3"/>
  <c r="AI4587" i="3"/>
  <c r="AH4587" i="3"/>
  <c r="AQ4586" i="3"/>
  <c r="AP4586" i="3"/>
  <c r="AO4586" i="3"/>
  <c r="AN4586" i="3"/>
  <c r="AM4586" i="3"/>
  <c r="AL4586" i="3"/>
  <c r="AK4586" i="3"/>
  <c r="AJ4586" i="3"/>
  <c r="AI4586" i="3"/>
  <c r="AH4586" i="3"/>
  <c r="AQ4585" i="3"/>
  <c r="AP4585" i="3"/>
  <c r="AO4585" i="3"/>
  <c r="AN4585" i="3"/>
  <c r="AM4585" i="3"/>
  <c r="AL4585" i="3"/>
  <c r="AK4585" i="3"/>
  <c r="AJ4585" i="3"/>
  <c r="AI4585" i="3"/>
  <c r="AH4585" i="3"/>
  <c r="AQ4584" i="3"/>
  <c r="AP4584" i="3"/>
  <c r="AO4584" i="3"/>
  <c r="AN4584" i="3"/>
  <c r="AM4584" i="3"/>
  <c r="AL4584" i="3"/>
  <c r="AK4584" i="3"/>
  <c r="AJ4584" i="3"/>
  <c r="AI4584" i="3"/>
  <c r="AH4584" i="3"/>
  <c r="AQ4583" i="3"/>
  <c r="AP4583" i="3"/>
  <c r="AO4583" i="3"/>
  <c r="AN4583" i="3"/>
  <c r="AM4583" i="3"/>
  <c r="AL4583" i="3"/>
  <c r="AK4583" i="3"/>
  <c r="AJ4583" i="3"/>
  <c r="AI4583" i="3"/>
  <c r="AH4583" i="3"/>
  <c r="AQ4582" i="3"/>
  <c r="AP4582" i="3"/>
  <c r="AO4582" i="3"/>
  <c r="AN4582" i="3"/>
  <c r="AM4582" i="3"/>
  <c r="AL4582" i="3"/>
  <c r="AK4582" i="3"/>
  <c r="AJ4582" i="3"/>
  <c r="AI4582" i="3"/>
  <c r="AH4582" i="3"/>
  <c r="AQ4581" i="3"/>
  <c r="AP4581" i="3"/>
  <c r="AO4581" i="3"/>
  <c r="AN4581" i="3"/>
  <c r="AM4581" i="3"/>
  <c r="AL4581" i="3"/>
  <c r="AK4581" i="3"/>
  <c r="AJ4581" i="3"/>
  <c r="AI4581" i="3"/>
  <c r="AH4581" i="3"/>
  <c r="AQ4580" i="3"/>
  <c r="AP4580" i="3"/>
  <c r="AO4580" i="3"/>
  <c r="AN4580" i="3"/>
  <c r="AM4580" i="3"/>
  <c r="AL4580" i="3"/>
  <c r="AK4580" i="3"/>
  <c r="AJ4580" i="3"/>
  <c r="AI4580" i="3"/>
  <c r="AH4580" i="3"/>
  <c r="AQ4579" i="3"/>
  <c r="AP4579" i="3"/>
  <c r="AO4579" i="3"/>
  <c r="AN4579" i="3"/>
  <c r="AM4579" i="3"/>
  <c r="AL4579" i="3"/>
  <c r="AK4579" i="3"/>
  <c r="AJ4579" i="3"/>
  <c r="AI4579" i="3"/>
  <c r="AH4579" i="3"/>
  <c r="AQ4578" i="3"/>
  <c r="AP4578" i="3"/>
  <c r="AO4578" i="3"/>
  <c r="AN4578" i="3"/>
  <c r="AM4578" i="3"/>
  <c r="AL4578" i="3"/>
  <c r="AK4578" i="3"/>
  <c r="AJ4578" i="3"/>
  <c r="AI4578" i="3"/>
  <c r="AH4578" i="3"/>
  <c r="AQ4577" i="3"/>
  <c r="AP4577" i="3"/>
  <c r="AO4577" i="3"/>
  <c r="AN4577" i="3"/>
  <c r="AM4577" i="3"/>
  <c r="AL4577" i="3"/>
  <c r="AK4577" i="3"/>
  <c r="AJ4577" i="3"/>
  <c r="AI4577" i="3"/>
  <c r="AH4577" i="3"/>
  <c r="AQ4576" i="3"/>
  <c r="AP4576" i="3"/>
  <c r="AO4576" i="3"/>
  <c r="AN4576" i="3"/>
  <c r="AM4576" i="3"/>
  <c r="AL4576" i="3"/>
  <c r="AK4576" i="3"/>
  <c r="AJ4576" i="3"/>
  <c r="AI4576" i="3"/>
  <c r="AH4576" i="3"/>
  <c r="AQ4575" i="3"/>
  <c r="AP4575" i="3"/>
  <c r="AO4575" i="3"/>
  <c r="AN4575" i="3"/>
  <c r="AM4575" i="3"/>
  <c r="AL4575" i="3"/>
  <c r="AK4575" i="3"/>
  <c r="AJ4575" i="3"/>
  <c r="AI4575" i="3"/>
  <c r="AH4575" i="3"/>
  <c r="AQ4574" i="3"/>
  <c r="AP4574" i="3"/>
  <c r="AO4574" i="3"/>
  <c r="AN4574" i="3"/>
  <c r="AM4574" i="3"/>
  <c r="AL4574" i="3"/>
  <c r="AK4574" i="3"/>
  <c r="AJ4574" i="3"/>
  <c r="AI4574" i="3"/>
  <c r="AH4574" i="3"/>
  <c r="AQ4573" i="3"/>
  <c r="AP4573" i="3"/>
  <c r="AO4573" i="3"/>
  <c r="AN4573" i="3"/>
  <c r="AM4573" i="3"/>
  <c r="AL4573" i="3"/>
  <c r="AK4573" i="3"/>
  <c r="AJ4573" i="3"/>
  <c r="AI4573" i="3"/>
  <c r="AH4573" i="3"/>
  <c r="AQ4572" i="3"/>
  <c r="AP4572" i="3"/>
  <c r="AO4572" i="3"/>
  <c r="AN4572" i="3"/>
  <c r="AM4572" i="3"/>
  <c r="AL4572" i="3"/>
  <c r="AK4572" i="3"/>
  <c r="AJ4572" i="3"/>
  <c r="AI4572" i="3"/>
  <c r="AH4572" i="3"/>
  <c r="AQ4571" i="3"/>
  <c r="AP4571" i="3"/>
  <c r="AO4571" i="3"/>
  <c r="AN4571" i="3"/>
  <c r="AM4571" i="3"/>
  <c r="AL4571" i="3"/>
  <c r="AK4571" i="3"/>
  <c r="AJ4571" i="3"/>
  <c r="AI4571" i="3"/>
  <c r="AH4571" i="3"/>
  <c r="AQ4570" i="3"/>
  <c r="AP4570" i="3"/>
  <c r="AO4570" i="3"/>
  <c r="AN4570" i="3"/>
  <c r="AM4570" i="3"/>
  <c r="AL4570" i="3"/>
  <c r="AK4570" i="3"/>
  <c r="AJ4570" i="3"/>
  <c r="AI4570" i="3"/>
  <c r="AH4570" i="3"/>
  <c r="AQ4569" i="3"/>
  <c r="AP4569" i="3"/>
  <c r="AO4569" i="3"/>
  <c r="AN4569" i="3"/>
  <c r="AM4569" i="3"/>
  <c r="AL4569" i="3"/>
  <c r="AK4569" i="3"/>
  <c r="AJ4569" i="3"/>
  <c r="AI4569" i="3"/>
  <c r="AH4569" i="3"/>
  <c r="AQ4568" i="3"/>
  <c r="AP4568" i="3"/>
  <c r="AO4568" i="3"/>
  <c r="AN4568" i="3"/>
  <c r="AM4568" i="3"/>
  <c r="AL4568" i="3"/>
  <c r="AK4568" i="3"/>
  <c r="AJ4568" i="3"/>
  <c r="AI4568" i="3"/>
  <c r="AH4568" i="3"/>
  <c r="AQ4567" i="3"/>
  <c r="AP4567" i="3"/>
  <c r="AO4567" i="3"/>
  <c r="AN4567" i="3"/>
  <c r="AM4567" i="3"/>
  <c r="AL4567" i="3"/>
  <c r="AK4567" i="3"/>
  <c r="AJ4567" i="3"/>
  <c r="AI4567" i="3"/>
  <c r="AH4567" i="3"/>
  <c r="AQ4566" i="3"/>
  <c r="AP4566" i="3"/>
  <c r="AO4566" i="3"/>
  <c r="AN4566" i="3"/>
  <c r="AM4566" i="3"/>
  <c r="AL4566" i="3"/>
  <c r="AK4566" i="3"/>
  <c r="AJ4566" i="3"/>
  <c r="AI4566" i="3"/>
  <c r="AH4566" i="3"/>
  <c r="AQ4565" i="3"/>
  <c r="AP4565" i="3"/>
  <c r="AO4565" i="3"/>
  <c r="AN4565" i="3"/>
  <c r="AM4565" i="3"/>
  <c r="AL4565" i="3"/>
  <c r="AK4565" i="3"/>
  <c r="AJ4565" i="3"/>
  <c r="AI4565" i="3"/>
  <c r="AH4565" i="3"/>
  <c r="AQ4564" i="3"/>
  <c r="AP4564" i="3"/>
  <c r="AO4564" i="3"/>
  <c r="AN4564" i="3"/>
  <c r="AM4564" i="3"/>
  <c r="AL4564" i="3"/>
  <c r="AK4564" i="3"/>
  <c r="AJ4564" i="3"/>
  <c r="AI4564" i="3"/>
  <c r="AH4564" i="3"/>
  <c r="AQ4563" i="3"/>
  <c r="AP4563" i="3"/>
  <c r="AO4563" i="3"/>
  <c r="AN4563" i="3"/>
  <c r="AM4563" i="3"/>
  <c r="AL4563" i="3"/>
  <c r="AK4563" i="3"/>
  <c r="AJ4563" i="3"/>
  <c r="AI4563" i="3"/>
  <c r="AH4563" i="3"/>
  <c r="AQ4562" i="3"/>
  <c r="AP4562" i="3"/>
  <c r="AO4562" i="3"/>
  <c r="AN4562" i="3"/>
  <c r="AM4562" i="3"/>
  <c r="AL4562" i="3"/>
  <c r="AK4562" i="3"/>
  <c r="AJ4562" i="3"/>
  <c r="AI4562" i="3"/>
  <c r="AH4562" i="3"/>
  <c r="AQ4561" i="3"/>
  <c r="AP4561" i="3"/>
  <c r="AO4561" i="3"/>
  <c r="AN4561" i="3"/>
  <c r="AM4561" i="3"/>
  <c r="AL4561" i="3"/>
  <c r="AK4561" i="3"/>
  <c r="AJ4561" i="3"/>
  <c r="AI4561" i="3"/>
  <c r="AH4561" i="3"/>
  <c r="AQ4560" i="3"/>
  <c r="AP4560" i="3"/>
  <c r="AO4560" i="3"/>
  <c r="AN4560" i="3"/>
  <c r="AM4560" i="3"/>
  <c r="AL4560" i="3"/>
  <c r="AK4560" i="3"/>
  <c r="AJ4560" i="3"/>
  <c r="AI4560" i="3"/>
  <c r="AH4560" i="3"/>
  <c r="AQ4559" i="3"/>
  <c r="AP4559" i="3"/>
  <c r="AO4559" i="3"/>
  <c r="AN4559" i="3"/>
  <c r="AM4559" i="3"/>
  <c r="AL4559" i="3"/>
  <c r="AK4559" i="3"/>
  <c r="AJ4559" i="3"/>
  <c r="AI4559" i="3"/>
  <c r="AH4559" i="3"/>
  <c r="AQ4558" i="3"/>
  <c r="AP4558" i="3"/>
  <c r="AO4558" i="3"/>
  <c r="AN4558" i="3"/>
  <c r="AM4558" i="3"/>
  <c r="AL4558" i="3"/>
  <c r="AK4558" i="3"/>
  <c r="AJ4558" i="3"/>
  <c r="AI4558" i="3"/>
  <c r="AH4558" i="3"/>
  <c r="AQ4557" i="3"/>
  <c r="AP4557" i="3"/>
  <c r="AO4557" i="3"/>
  <c r="AN4557" i="3"/>
  <c r="AM4557" i="3"/>
  <c r="AL4557" i="3"/>
  <c r="AK4557" i="3"/>
  <c r="AJ4557" i="3"/>
  <c r="AI4557" i="3"/>
  <c r="AH4557" i="3"/>
  <c r="AQ4556" i="3"/>
  <c r="AP4556" i="3"/>
  <c r="AO4556" i="3"/>
  <c r="AN4556" i="3"/>
  <c r="AM4556" i="3"/>
  <c r="AL4556" i="3"/>
  <c r="AK4556" i="3"/>
  <c r="AJ4556" i="3"/>
  <c r="AI4556" i="3"/>
  <c r="AH4556" i="3"/>
  <c r="AQ4555" i="3"/>
  <c r="AP4555" i="3"/>
  <c r="AO4555" i="3"/>
  <c r="AN4555" i="3"/>
  <c r="AM4555" i="3"/>
  <c r="AL4555" i="3"/>
  <c r="AK4555" i="3"/>
  <c r="AJ4555" i="3"/>
  <c r="AI4555" i="3"/>
  <c r="AH4555" i="3"/>
  <c r="AQ4554" i="3"/>
  <c r="AP4554" i="3"/>
  <c r="AO4554" i="3"/>
  <c r="AN4554" i="3"/>
  <c r="AM4554" i="3"/>
  <c r="AL4554" i="3"/>
  <c r="AK4554" i="3"/>
  <c r="AJ4554" i="3"/>
  <c r="AI4554" i="3"/>
  <c r="AH4554" i="3"/>
  <c r="AQ4553" i="3"/>
  <c r="AP4553" i="3"/>
  <c r="AO4553" i="3"/>
  <c r="AN4553" i="3"/>
  <c r="AM4553" i="3"/>
  <c r="AL4553" i="3"/>
  <c r="AK4553" i="3"/>
  <c r="AJ4553" i="3"/>
  <c r="AI4553" i="3"/>
  <c r="AH4553" i="3"/>
  <c r="AQ4552" i="3"/>
  <c r="AP4552" i="3"/>
  <c r="AO4552" i="3"/>
  <c r="AN4552" i="3"/>
  <c r="AM4552" i="3"/>
  <c r="AL4552" i="3"/>
  <c r="AK4552" i="3"/>
  <c r="AJ4552" i="3"/>
  <c r="AI4552" i="3"/>
  <c r="AH4552" i="3"/>
  <c r="AQ4551" i="3"/>
  <c r="AP4551" i="3"/>
  <c r="AO4551" i="3"/>
  <c r="AN4551" i="3"/>
  <c r="AM4551" i="3"/>
  <c r="AL4551" i="3"/>
  <c r="AK4551" i="3"/>
  <c r="AJ4551" i="3"/>
  <c r="AI4551" i="3"/>
  <c r="AH4551" i="3"/>
  <c r="AQ4550" i="3"/>
  <c r="AP4550" i="3"/>
  <c r="AO4550" i="3"/>
  <c r="AN4550" i="3"/>
  <c r="AM4550" i="3"/>
  <c r="AL4550" i="3"/>
  <c r="AK4550" i="3"/>
  <c r="AJ4550" i="3"/>
  <c r="AI4550" i="3"/>
  <c r="AH4550" i="3"/>
  <c r="AQ4549" i="3"/>
  <c r="AP4549" i="3"/>
  <c r="AO4549" i="3"/>
  <c r="AN4549" i="3"/>
  <c r="AM4549" i="3"/>
  <c r="AL4549" i="3"/>
  <c r="AK4549" i="3"/>
  <c r="AJ4549" i="3"/>
  <c r="AI4549" i="3"/>
  <c r="AH4549" i="3"/>
  <c r="AQ4548" i="3"/>
  <c r="AP4548" i="3"/>
  <c r="AO4548" i="3"/>
  <c r="AN4548" i="3"/>
  <c r="AM4548" i="3"/>
  <c r="AL4548" i="3"/>
  <c r="AK4548" i="3"/>
  <c r="AJ4548" i="3"/>
  <c r="AI4548" i="3"/>
  <c r="AH4548" i="3"/>
  <c r="AQ4547" i="3"/>
  <c r="AP4547" i="3"/>
  <c r="AO4547" i="3"/>
  <c r="AN4547" i="3"/>
  <c r="AM4547" i="3"/>
  <c r="AL4547" i="3"/>
  <c r="AK4547" i="3"/>
  <c r="AJ4547" i="3"/>
  <c r="AI4547" i="3"/>
  <c r="AH4547" i="3"/>
  <c r="AQ4546" i="3"/>
  <c r="AP4546" i="3"/>
  <c r="AO4546" i="3"/>
  <c r="AN4546" i="3"/>
  <c r="AM4546" i="3"/>
  <c r="AL4546" i="3"/>
  <c r="AK4546" i="3"/>
  <c r="AJ4546" i="3"/>
  <c r="AI4546" i="3"/>
  <c r="AH4546" i="3"/>
  <c r="AQ4545" i="3"/>
  <c r="AP4545" i="3"/>
  <c r="AO4545" i="3"/>
  <c r="AN4545" i="3"/>
  <c r="AM4545" i="3"/>
  <c r="AL4545" i="3"/>
  <c r="AK4545" i="3"/>
  <c r="AJ4545" i="3"/>
  <c r="AI4545" i="3"/>
  <c r="AH4545" i="3"/>
  <c r="AQ4544" i="3"/>
  <c r="AP4544" i="3"/>
  <c r="AO4544" i="3"/>
  <c r="AN4544" i="3"/>
  <c r="AM4544" i="3"/>
  <c r="AL4544" i="3"/>
  <c r="AK4544" i="3"/>
  <c r="AJ4544" i="3"/>
  <c r="AI4544" i="3"/>
  <c r="AH4544" i="3"/>
  <c r="AQ4543" i="3"/>
  <c r="AP4543" i="3"/>
  <c r="AO4543" i="3"/>
  <c r="AN4543" i="3"/>
  <c r="AM4543" i="3"/>
  <c r="AL4543" i="3"/>
  <c r="AK4543" i="3"/>
  <c r="AJ4543" i="3"/>
  <c r="AI4543" i="3"/>
  <c r="AH4543" i="3"/>
  <c r="AQ4542" i="3"/>
  <c r="AP4542" i="3"/>
  <c r="AO4542" i="3"/>
  <c r="AN4542" i="3"/>
  <c r="AM4542" i="3"/>
  <c r="AL4542" i="3"/>
  <c r="AK4542" i="3"/>
  <c r="AJ4542" i="3"/>
  <c r="AI4542" i="3"/>
  <c r="AH4542" i="3"/>
  <c r="AQ4541" i="3"/>
  <c r="AP4541" i="3"/>
  <c r="AO4541" i="3"/>
  <c r="AN4541" i="3"/>
  <c r="AM4541" i="3"/>
  <c r="AL4541" i="3"/>
  <c r="AK4541" i="3"/>
  <c r="AJ4541" i="3"/>
  <c r="AI4541" i="3"/>
  <c r="AH4541" i="3"/>
  <c r="AQ4540" i="3"/>
  <c r="AP4540" i="3"/>
  <c r="AO4540" i="3"/>
  <c r="AN4540" i="3"/>
  <c r="AM4540" i="3"/>
  <c r="AL4540" i="3"/>
  <c r="AK4540" i="3"/>
  <c r="AJ4540" i="3"/>
  <c r="AI4540" i="3"/>
  <c r="AH4540" i="3"/>
  <c r="AQ4539" i="3"/>
  <c r="AP4539" i="3"/>
  <c r="AO4539" i="3"/>
  <c r="AN4539" i="3"/>
  <c r="AM4539" i="3"/>
  <c r="AL4539" i="3"/>
  <c r="AK4539" i="3"/>
  <c r="AJ4539" i="3"/>
  <c r="AI4539" i="3"/>
  <c r="AH4539" i="3"/>
  <c r="AQ4538" i="3"/>
  <c r="AP4538" i="3"/>
  <c r="AO4538" i="3"/>
  <c r="AN4538" i="3"/>
  <c r="AM4538" i="3"/>
  <c r="AL4538" i="3"/>
  <c r="AK4538" i="3"/>
  <c r="AJ4538" i="3"/>
  <c r="AI4538" i="3"/>
  <c r="AH4538" i="3"/>
  <c r="AQ4537" i="3"/>
  <c r="AP4537" i="3"/>
  <c r="AO4537" i="3"/>
  <c r="AN4537" i="3"/>
  <c r="AM4537" i="3"/>
  <c r="AL4537" i="3"/>
  <c r="AK4537" i="3"/>
  <c r="AJ4537" i="3"/>
  <c r="AI4537" i="3"/>
  <c r="AH4537" i="3"/>
  <c r="AQ4536" i="3"/>
  <c r="AP4536" i="3"/>
  <c r="AO4536" i="3"/>
  <c r="AN4536" i="3"/>
  <c r="AM4536" i="3"/>
  <c r="AL4536" i="3"/>
  <c r="AK4536" i="3"/>
  <c r="AJ4536" i="3"/>
  <c r="AI4536" i="3"/>
  <c r="AH4536" i="3"/>
  <c r="AQ4535" i="3"/>
  <c r="AP4535" i="3"/>
  <c r="AO4535" i="3"/>
  <c r="AN4535" i="3"/>
  <c r="AM4535" i="3"/>
  <c r="AL4535" i="3"/>
  <c r="AK4535" i="3"/>
  <c r="AJ4535" i="3"/>
  <c r="AI4535" i="3"/>
  <c r="AH4535" i="3"/>
  <c r="AQ4534" i="3"/>
  <c r="AP4534" i="3"/>
  <c r="AO4534" i="3"/>
  <c r="AN4534" i="3"/>
  <c r="AM4534" i="3"/>
  <c r="AL4534" i="3"/>
  <c r="AK4534" i="3"/>
  <c r="AJ4534" i="3"/>
  <c r="AI4534" i="3"/>
  <c r="AH4534" i="3"/>
  <c r="AQ4533" i="3"/>
  <c r="AP4533" i="3"/>
  <c r="AO4533" i="3"/>
  <c r="AN4533" i="3"/>
  <c r="AM4533" i="3"/>
  <c r="AL4533" i="3"/>
  <c r="AK4533" i="3"/>
  <c r="AJ4533" i="3"/>
  <c r="AI4533" i="3"/>
  <c r="AH4533" i="3"/>
  <c r="AQ4532" i="3"/>
  <c r="AP4532" i="3"/>
  <c r="AO4532" i="3"/>
  <c r="AN4532" i="3"/>
  <c r="AM4532" i="3"/>
  <c r="AL4532" i="3"/>
  <c r="AK4532" i="3"/>
  <c r="AJ4532" i="3"/>
  <c r="AI4532" i="3"/>
  <c r="AH4532" i="3"/>
  <c r="AQ4531" i="3"/>
  <c r="AP4531" i="3"/>
  <c r="AO4531" i="3"/>
  <c r="AN4531" i="3"/>
  <c r="AM4531" i="3"/>
  <c r="AL4531" i="3"/>
  <c r="AK4531" i="3"/>
  <c r="AJ4531" i="3"/>
  <c r="AI4531" i="3"/>
  <c r="AH4531" i="3"/>
  <c r="AQ4530" i="3"/>
  <c r="AP4530" i="3"/>
  <c r="AO4530" i="3"/>
  <c r="AN4530" i="3"/>
  <c r="AM4530" i="3"/>
  <c r="AL4530" i="3"/>
  <c r="AK4530" i="3"/>
  <c r="AJ4530" i="3"/>
  <c r="AI4530" i="3"/>
  <c r="AH4530" i="3"/>
  <c r="AQ4529" i="3"/>
  <c r="AP4529" i="3"/>
  <c r="AO4529" i="3"/>
  <c r="AN4529" i="3"/>
  <c r="AM4529" i="3"/>
  <c r="AL4529" i="3"/>
  <c r="AK4529" i="3"/>
  <c r="AJ4529" i="3"/>
  <c r="AI4529" i="3"/>
  <c r="AH4529" i="3"/>
  <c r="AQ4528" i="3"/>
  <c r="AP4528" i="3"/>
  <c r="AO4528" i="3"/>
  <c r="AN4528" i="3"/>
  <c r="AM4528" i="3"/>
  <c r="AL4528" i="3"/>
  <c r="AK4528" i="3"/>
  <c r="AJ4528" i="3"/>
  <c r="AI4528" i="3"/>
  <c r="AH4528" i="3"/>
  <c r="AQ4527" i="3"/>
  <c r="AP4527" i="3"/>
  <c r="AO4527" i="3"/>
  <c r="AN4527" i="3"/>
  <c r="AM4527" i="3"/>
  <c r="AL4527" i="3"/>
  <c r="AK4527" i="3"/>
  <c r="AJ4527" i="3"/>
  <c r="AI4527" i="3"/>
  <c r="AH4527" i="3"/>
  <c r="AQ4526" i="3"/>
  <c r="AP4526" i="3"/>
  <c r="AO4526" i="3"/>
  <c r="AN4526" i="3"/>
  <c r="AM4526" i="3"/>
  <c r="AL4526" i="3"/>
  <c r="AK4526" i="3"/>
  <c r="AJ4526" i="3"/>
  <c r="AI4526" i="3"/>
  <c r="AH4526" i="3"/>
  <c r="AQ4525" i="3"/>
  <c r="AP4525" i="3"/>
  <c r="AO4525" i="3"/>
  <c r="AN4525" i="3"/>
  <c r="AM4525" i="3"/>
  <c r="AL4525" i="3"/>
  <c r="AK4525" i="3"/>
  <c r="AJ4525" i="3"/>
  <c r="AI4525" i="3"/>
  <c r="AH4525" i="3"/>
  <c r="AQ4524" i="3"/>
  <c r="AP4524" i="3"/>
  <c r="AO4524" i="3"/>
  <c r="AN4524" i="3"/>
  <c r="AM4524" i="3"/>
  <c r="AL4524" i="3"/>
  <c r="AK4524" i="3"/>
  <c r="AJ4524" i="3"/>
  <c r="AI4524" i="3"/>
  <c r="AH4524" i="3"/>
  <c r="AQ4523" i="3"/>
  <c r="AP4523" i="3"/>
  <c r="AO4523" i="3"/>
  <c r="AN4523" i="3"/>
  <c r="AM4523" i="3"/>
  <c r="AL4523" i="3"/>
  <c r="AK4523" i="3"/>
  <c r="AJ4523" i="3"/>
  <c r="AI4523" i="3"/>
  <c r="AH4523" i="3"/>
  <c r="AQ4522" i="3"/>
  <c r="AP4522" i="3"/>
  <c r="AO4522" i="3"/>
  <c r="AN4522" i="3"/>
  <c r="AM4522" i="3"/>
  <c r="AL4522" i="3"/>
  <c r="AK4522" i="3"/>
  <c r="AJ4522" i="3"/>
  <c r="AI4522" i="3"/>
  <c r="AH4522" i="3"/>
  <c r="AQ4521" i="3"/>
  <c r="AP4521" i="3"/>
  <c r="AO4521" i="3"/>
  <c r="AN4521" i="3"/>
  <c r="AM4521" i="3"/>
  <c r="AL4521" i="3"/>
  <c r="AK4521" i="3"/>
  <c r="AJ4521" i="3"/>
  <c r="AI4521" i="3"/>
  <c r="AH4521" i="3"/>
  <c r="AQ4520" i="3"/>
  <c r="AP4520" i="3"/>
  <c r="AO4520" i="3"/>
  <c r="AN4520" i="3"/>
  <c r="AM4520" i="3"/>
  <c r="AL4520" i="3"/>
  <c r="AK4520" i="3"/>
  <c r="AJ4520" i="3"/>
  <c r="AI4520" i="3"/>
  <c r="AH4520" i="3"/>
  <c r="AQ4519" i="3"/>
  <c r="AP4519" i="3"/>
  <c r="AO4519" i="3"/>
  <c r="AN4519" i="3"/>
  <c r="AM4519" i="3"/>
  <c r="AL4519" i="3"/>
  <c r="AK4519" i="3"/>
  <c r="AJ4519" i="3"/>
  <c r="AI4519" i="3"/>
  <c r="AH4519" i="3"/>
  <c r="AQ4518" i="3"/>
  <c r="AP4518" i="3"/>
  <c r="AO4518" i="3"/>
  <c r="AN4518" i="3"/>
  <c r="AM4518" i="3"/>
  <c r="AL4518" i="3"/>
  <c r="AK4518" i="3"/>
  <c r="AJ4518" i="3"/>
  <c r="AI4518" i="3"/>
  <c r="AH4518" i="3"/>
  <c r="AQ4517" i="3"/>
  <c r="AP4517" i="3"/>
  <c r="AO4517" i="3"/>
  <c r="AN4517" i="3"/>
  <c r="AM4517" i="3"/>
  <c r="AL4517" i="3"/>
  <c r="AK4517" i="3"/>
  <c r="AJ4517" i="3"/>
  <c r="AI4517" i="3"/>
  <c r="AH4517" i="3"/>
  <c r="AQ4516" i="3"/>
  <c r="AP4516" i="3"/>
  <c r="AO4516" i="3"/>
  <c r="AN4516" i="3"/>
  <c r="AM4516" i="3"/>
  <c r="AL4516" i="3"/>
  <c r="AK4516" i="3"/>
  <c r="AJ4516" i="3"/>
  <c r="AI4516" i="3"/>
  <c r="AH4516" i="3"/>
  <c r="AQ4515" i="3"/>
  <c r="AP4515" i="3"/>
  <c r="AO4515" i="3"/>
  <c r="AN4515" i="3"/>
  <c r="AM4515" i="3"/>
  <c r="AL4515" i="3"/>
  <c r="AK4515" i="3"/>
  <c r="AJ4515" i="3"/>
  <c r="AI4515" i="3"/>
  <c r="AH4515" i="3"/>
  <c r="AQ4514" i="3"/>
  <c r="AP4514" i="3"/>
  <c r="AO4514" i="3"/>
  <c r="AN4514" i="3"/>
  <c r="AM4514" i="3"/>
  <c r="AL4514" i="3"/>
  <c r="AK4514" i="3"/>
  <c r="AJ4514" i="3"/>
  <c r="AI4514" i="3"/>
  <c r="AH4514" i="3"/>
  <c r="AQ4513" i="3"/>
  <c r="AP4513" i="3"/>
  <c r="AO4513" i="3"/>
  <c r="AN4513" i="3"/>
  <c r="AM4513" i="3"/>
  <c r="AL4513" i="3"/>
  <c r="AK4513" i="3"/>
  <c r="AJ4513" i="3"/>
  <c r="AI4513" i="3"/>
  <c r="AH4513" i="3"/>
  <c r="AQ4512" i="3"/>
  <c r="AP4512" i="3"/>
  <c r="AO4512" i="3"/>
  <c r="AN4512" i="3"/>
  <c r="AM4512" i="3"/>
  <c r="AL4512" i="3"/>
  <c r="AK4512" i="3"/>
  <c r="AJ4512" i="3"/>
  <c r="AI4512" i="3"/>
  <c r="AH4512" i="3"/>
  <c r="AQ4511" i="3"/>
  <c r="AP4511" i="3"/>
  <c r="AO4511" i="3"/>
  <c r="AN4511" i="3"/>
  <c r="AM4511" i="3"/>
  <c r="AL4511" i="3"/>
  <c r="AK4511" i="3"/>
  <c r="AJ4511" i="3"/>
  <c r="AI4511" i="3"/>
  <c r="AH4511" i="3"/>
  <c r="AQ4510" i="3"/>
  <c r="AP4510" i="3"/>
  <c r="AO4510" i="3"/>
  <c r="AN4510" i="3"/>
  <c r="AM4510" i="3"/>
  <c r="AL4510" i="3"/>
  <c r="AK4510" i="3"/>
  <c r="AJ4510" i="3"/>
  <c r="AI4510" i="3"/>
  <c r="AH4510" i="3"/>
  <c r="AQ4509" i="3"/>
  <c r="AP4509" i="3"/>
  <c r="AO4509" i="3"/>
  <c r="AN4509" i="3"/>
  <c r="AM4509" i="3"/>
  <c r="AL4509" i="3"/>
  <c r="AK4509" i="3"/>
  <c r="AJ4509" i="3"/>
  <c r="AI4509" i="3"/>
  <c r="AH4509" i="3"/>
  <c r="AQ4508" i="3"/>
  <c r="AP4508" i="3"/>
  <c r="AO4508" i="3"/>
  <c r="AN4508" i="3"/>
  <c r="AM4508" i="3"/>
  <c r="AL4508" i="3"/>
  <c r="AK4508" i="3"/>
  <c r="AJ4508" i="3"/>
  <c r="AI4508" i="3"/>
  <c r="AH4508" i="3"/>
  <c r="AQ4507" i="3"/>
  <c r="AP4507" i="3"/>
  <c r="AO4507" i="3"/>
  <c r="AN4507" i="3"/>
  <c r="AM4507" i="3"/>
  <c r="AL4507" i="3"/>
  <c r="AK4507" i="3"/>
  <c r="AJ4507" i="3"/>
  <c r="AI4507" i="3"/>
  <c r="AH4507" i="3"/>
  <c r="AQ4506" i="3"/>
  <c r="AP4506" i="3"/>
  <c r="AO4506" i="3"/>
  <c r="AN4506" i="3"/>
  <c r="AM4506" i="3"/>
  <c r="AL4506" i="3"/>
  <c r="AK4506" i="3"/>
  <c r="AJ4506" i="3"/>
  <c r="AI4506" i="3"/>
  <c r="AH4506" i="3"/>
  <c r="AQ4505" i="3"/>
  <c r="AP4505" i="3"/>
  <c r="AO4505" i="3"/>
  <c r="AN4505" i="3"/>
  <c r="AM4505" i="3"/>
  <c r="AL4505" i="3"/>
  <c r="AK4505" i="3"/>
  <c r="AJ4505" i="3"/>
  <c r="AI4505" i="3"/>
  <c r="AH4505" i="3"/>
  <c r="AQ4504" i="3"/>
  <c r="AP4504" i="3"/>
  <c r="AO4504" i="3"/>
  <c r="AN4504" i="3"/>
  <c r="AM4504" i="3"/>
  <c r="AL4504" i="3"/>
  <c r="AK4504" i="3"/>
  <c r="AJ4504" i="3"/>
  <c r="AI4504" i="3"/>
  <c r="AH4504" i="3"/>
  <c r="AQ4503" i="3"/>
  <c r="AP4503" i="3"/>
  <c r="AO4503" i="3"/>
  <c r="AN4503" i="3"/>
  <c r="AM4503" i="3"/>
  <c r="AL4503" i="3"/>
  <c r="AK4503" i="3"/>
  <c r="AJ4503" i="3"/>
  <c r="AI4503" i="3"/>
  <c r="AH4503" i="3"/>
  <c r="AQ4502" i="3"/>
  <c r="AP4502" i="3"/>
  <c r="AO4502" i="3"/>
  <c r="AN4502" i="3"/>
  <c r="AM4502" i="3"/>
  <c r="AL4502" i="3"/>
  <c r="AK4502" i="3"/>
  <c r="AJ4502" i="3"/>
  <c r="AI4502" i="3"/>
  <c r="AH4502" i="3"/>
  <c r="AQ4501" i="3"/>
  <c r="AP4501" i="3"/>
  <c r="AO4501" i="3"/>
  <c r="AN4501" i="3"/>
  <c r="AM4501" i="3"/>
  <c r="AL4501" i="3"/>
  <c r="AK4501" i="3"/>
  <c r="AJ4501" i="3"/>
  <c r="AI4501" i="3"/>
  <c r="AH4501" i="3"/>
  <c r="AQ4500" i="3"/>
  <c r="AP4500" i="3"/>
  <c r="AO4500" i="3"/>
  <c r="AN4500" i="3"/>
  <c r="AM4500" i="3"/>
  <c r="AL4500" i="3"/>
  <c r="AK4500" i="3"/>
  <c r="AJ4500" i="3"/>
  <c r="AI4500" i="3"/>
  <c r="AH4500" i="3"/>
  <c r="AQ4499" i="3"/>
  <c r="AP4499" i="3"/>
  <c r="AO4499" i="3"/>
  <c r="AN4499" i="3"/>
  <c r="AM4499" i="3"/>
  <c r="AL4499" i="3"/>
  <c r="AK4499" i="3"/>
  <c r="AJ4499" i="3"/>
  <c r="AI4499" i="3"/>
  <c r="AH4499" i="3"/>
  <c r="AQ4498" i="3"/>
  <c r="AP4498" i="3"/>
  <c r="AO4498" i="3"/>
  <c r="AN4498" i="3"/>
  <c r="AM4498" i="3"/>
  <c r="AL4498" i="3"/>
  <c r="AK4498" i="3"/>
  <c r="AJ4498" i="3"/>
  <c r="AI4498" i="3"/>
  <c r="AH4498" i="3"/>
  <c r="AQ4497" i="3"/>
  <c r="AP4497" i="3"/>
  <c r="AO4497" i="3"/>
  <c r="AN4497" i="3"/>
  <c r="AM4497" i="3"/>
  <c r="AL4497" i="3"/>
  <c r="AK4497" i="3"/>
  <c r="AJ4497" i="3"/>
  <c r="AI4497" i="3"/>
  <c r="AH4497" i="3"/>
  <c r="AQ4496" i="3"/>
  <c r="AP4496" i="3"/>
  <c r="AO4496" i="3"/>
  <c r="AN4496" i="3"/>
  <c r="AM4496" i="3"/>
  <c r="AL4496" i="3"/>
  <c r="AK4496" i="3"/>
  <c r="AJ4496" i="3"/>
  <c r="AI4496" i="3"/>
  <c r="AH4496" i="3"/>
  <c r="AQ4495" i="3"/>
  <c r="AP4495" i="3"/>
  <c r="AO4495" i="3"/>
  <c r="AN4495" i="3"/>
  <c r="AM4495" i="3"/>
  <c r="AL4495" i="3"/>
  <c r="AK4495" i="3"/>
  <c r="AJ4495" i="3"/>
  <c r="AI4495" i="3"/>
  <c r="AH4495" i="3"/>
  <c r="AQ4494" i="3"/>
  <c r="AP4494" i="3"/>
  <c r="AO4494" i="3"/>
  <c r="AN4494" i="3"/>
  <c r="AM4494" i="3"/>
  <c r="AL4494" i="3"/>
  <c r="AK4494" i="3"/>
  <c r="AJ4494" i="3"/>
  <c r="AI4494" i="3"/>
  <c r="AH4494" i="3"/>
  <c r="AQ4493" i="3"/>
  <c r="AP4493" i="3"/>
  <c r="AO4493" i="3"/>
  <c r="AN4493" i="3"/>
  <c r="AM4493" i="3"/>
  <c r="AL4493" i="3"/>
  <c r="AK4493" i="3"/>
  <c r="AJ4493" i="3"/>
  <c r="AI4493" i="3"/>
  <c r="AH4493" i="3"/>
  <c r="AQ4492" i="3"/>
  <c r="AP4492" i="3"/>
  <c r="AO4492" i="3"/>
  <c r="AN4492" i="3"/>
  <c r="AM4492" i="3"/>
  <c r="AL4492" i="3"/>
  <c r="AK4492" i="3"/>
  <c r="AJ4492" i="3"/>
  <c r="AI4492" i="3"/>
  <c r="AH4492" i="3"/>
  <c r="AQ4491" i="3"/>
  <c r="AP4491" i="3"/>
  <c r="AO4491" i="3"/>
  <c r="AN4491" i="3"/>
  <c r="AM4491" i="3"/>
  <c r="AL4491" i="3"/>
  <c r="AK4491" i="3"/>
  <c r="AJ4491" i="3"/>
  <c r="AI4491" i="3"/>
  <c r="AH4491" i="3"/>
  <c r="AQ4490" i="3"/>
  <c r="AP4490" i="3"/>
  <c r="AO4490" i="3"/>
  <c r="AN4490" i="3"/>
  <c r="AM4490" i="3"/>
  <c r="AL4490" i="3"/>
  <c r="AK4490" i="3"/>
  <c r="AJ4490" i="3"/>
  <c r="AI4490" i="3"/>
  <c r="AH4490" i="3"/>
  <c r="AQ4489" i="3"/>
  <c r="AP4489" i="3"/>
  <c r="AO4489" i="3"/>
  <c r="AN4489" i="3"/>
  <c r="AM4489" i="3"/>
  <c r="AL4489" i="3"/>
  <c r="AK4489" i="3"/>
  <c r="AJ4489" i="3"/>
  <c r="AI4489" i="3"/>
  <c r="AH4489" i="3"/>
  <c r="AQ4488" i="3"/>
  <c r="AP4488" i="3"/>
  <c r="AO4488" i="3"/>
  <c r="AN4488" i="3"/>
  <c r="AM4488" i="3"/>
  <c r="AL4488" i="3"/>
  <c r="AK4488" i="3"/>
  <c r="AJ4488" i="3"/>
  <c r="AI4488" i="3"/>
  <c r="AH4488" i="3"/>
  <c r="AQ4487" i="3"/>
  <c r="AP4487" i="3"/>
  <c r="AO4487" i="3"/>
  <c r="AN4487" i="3"/>
  <c r="AM4487" i="3"/>
  <c r="AL4487" i="3"/>
  <c r="AK4487" i="3"/>
  <c r="AJ4487" i="3"/>
  <c r="AI4487" i="3"/>
  <c r="AH4487" i="3"/>
  <c r="AQ4486" i="3"/>
  <c r="AP4486" i="3"/>
  <c r="AO4486" i="3"/>
  <c r="AN4486" i="3"/>
  <c r="AM4486" i="3"/>
  <c r="AL4486" i="3"/>
  <c r="AK4486" i="3"/>
  <c r="AJ4486" i="3"/>
  <c r="AI4486" i="3"/>
  <c r="AH4486" i="3"/>
  <c r="AQ4485" i="3"/>
  <c r="AP4485" i="3"/>
  <c r="AO4485" i="3"/>
  <c r="AN4485" i="3"/>
  <c r="AM4485" i="3"/>
  <c r="AL4485" i="3"/>
  <c r="AK4485" i="3"/>
  <c r="AJ4485" i="3"/>
  <c r="AI4485" i="3"/>
  <c r="AH4485" i="3"/>
  <c r="AQ4484" i="3"/>
  <c r="AP4484" i="3"/>
  <c r="AO4484" i="3"/>
  <c r="AN4484" i="3"/>
  <c r="AM4484" i="3"/>
  <c r="AL4484" i="3"/>
  <c r="AK4484" i="3"/>
  <c r="AJ4484" i="3"/>
  <c r="AI4484" i="3"/>
  <c r="AH4484" i="3"/>
  <c r="AQ4483" i="3"/>
  <c r="AP4483" i="3"/>
  <c r="AO4483" i="3"/>
  <c r="AN4483" i="3"/>
  <c r="AM4483" i="3"/>
  <c r="AL4483" i="3"/>
  <c r="AK4483" i="3"/>
  <c r="AJ4483" i="3"/>
  <c r="AI4483" i="3"/>
  <c r="AH4483" i="3"/>
  <c r="AQ4482" i="3"/>
  <c r="AP4482" i="3"/>
  <c r="AO4482" i="3"/>
  <c r="AN4482" i="3"/>
  <c r="AM4482" i="3"/>
  <c r="AL4482" i="3"/>
  <c r="AK4482" i="3"/>
  <c r="AJ4482" i="3"/>
  <c r="AI4482" i="3"/>
  <c r="AH4482" i="3"/>
  <c r="AQ4481" i="3"/>
  <c r="AP4481" i="3"/>
  <c r="AO4481" i="3"/>
  <c r="AN4481" i="3"/>
  <c r="AM4481" i="3"/>
  <c r="AL4481" i="3"/>
  <c r="AK4481" i="3"/>
  <c r="AJ4481" i="3"/>
  <c r="AI4481" i="3"/>
  <c r="AH4481" i="3"/>
  <c r="AQ4480" i="3"/>
  <c r="AP4480" i="3"/>
  <c r="AO4480" i="3"/>
  <c r="AN4480" i="3"/>
  <c r="AM4480" i="3"/>
  <c r="AL4480" i="3"/>
  <c r="AK4480" i="3"/>
  <c r="AJ4480" i="3"/>
  <c r="AI4480" i="3"/>
  <c r="AH4480" i="3"/>
  <c r="AQ4479" i="3"/>
  <c r="AP4479" i="3"/>
  <c r="AO4479" i="3"/>
  <c r="AN4479" i="3"/>
  <c r="AM4479" i="3"/>
  <c r="AL4479" i="3"/>
  <c r="AK4479" i="3"/>
  <c r="AJ4479" i="3"/>
  <c r="AI4479" i="3"/>
  <c r="AH4479" i="3"/>
  <c r="AQ4478" i="3"/>
  <c r="AP4478" i="3"/>
  <c r="AO4478" i="3"/>
  <c r="AN4478" i="3"/>
  <c r="AM4478" i="3"/>
  <c r="AL4478" i="3"/>
  <c r="AK4478" i="3"/>
  <c r="AJ4478" i="3"/>
  <c r="AI4478" i="3"/>
  <c r="AH4478" i="3"/>
  <c r="AQ4477" i="3"/>
  <c r="AP4477" i="3"/>
  <c r="AO4477" i="3"/>
  <c r="AN4477" i="3"/>
  <c r="AM4477" i="3"/>
  <c r="AL4477" i="3"/>
  <c r="AK4477" i="3"/>
  <c r="AJ4477" i="3"/>
  <c r="AI4477" i="3"/>
  <c r="AH4477" i="3"/>
  <c r="AQ4476" i="3"/>
  <c r="AP4476" i="3"/>
  <c r="AO4476" i="3"/>
  <c r="AN4476" i="3"/>
  <c r="AM4476" i="3"/>
  <c r="AL4476" i="3"/>
  <c r="AK4476" i="3"/>
  <c r="AJ4476" i="3"/>
  <c r="AI4476" i="3"/>
  <c r="AH4476" i="3"/>
  <c r="AQ4475" i="3"/>
  <c r="AP4475" i="3"/>
  <c r="AO4475" i="3"/>
  <c r="AN4475" i="3"/>
  <c r="AM4475" i="3"/>
  <c r="AL4475" i="3"/>
  <c r="AK4475" i="3"/>
  <c r="AJ4475" i="3"/>
  <c r="AI4475" i="3"/>
  <c r="AH4475" i="3"/>
  <c r="AQ4474" i="3"/>
  <c r="AP4474" i="3"/>
  <c r="AO4474" i="3"/>
  <c r="AN4474" i="3"/>
  <c r="AM4474" i="3"/>
  <c r="AL4474" i="3"/>
  <c r="AK4474" i="3"/>
  <c r="AJ4474" i="3"/>
  <c r="AI4474" i="3"/>
  <c r="AH4474" i="3"/>
  <c r="AQ4473" i="3"/>
  <c r="AP4473" i="3"/>
  <c r="AO4473" i="3"/>
  <c r="AN4473" i="3"/>
  <c r="AM4473" i="3"/>
  <c r="AL4473" i="3"/>
  <c r="AK4473" i="3"/>
  <c r="AJ4473" i="3"/>
  <c r="AI4473" i="3"/>
  <c r="AH4473" i="3"/>
  <c r="AQ4472" i="3"/>
  <c r="AP4472" i="3"/>
  <c r="AO4472" i="3"/>
  <c r="AN4472" i="3"/>
  <c r="AM4472" i="3"/>
  <c r="AL4472" i="3"/>
  <c r="AK4472" i="3"/>
  <c r="AJ4472" i="3"/>
  <c r="AI4472" i="3"/>
  <c r="AH4472" i="3"/>
  <c r="AQ4471" i="3"/>
  <c r="AP4471" i="3"/>
  <c r="AO4471" i="3"/>
  <c r="AN4471" i="3"/>
  <c r="AM4471" i="3"/>
  <c r="AL4471" i="3"/>
  <c r="AK4471" i="3"/>
  <c r="AJ4471" i="3"/>
  <c r="AI4471" i="3"/>
  <c r="AH4471" i="3"/>
  <c r="AQ4470" i="3"/>
  <c r="AP4470" i="3"/>
  <c r="AO4470" i="3"/>
  <c r="AN4470" i="3"/>
  <c r="AM4470" i="3"/>
  <c r="AL4470" i="3"/>
  <c r="AK4470" i="3"/>
  <c r="AJ4470" i="3"/>
  <c r="AI4470" i="3"/>
  <c r="AH4470" i="3"/>
  <c r="AQ4469" i="3"/>
  <c r="AP4469" i="3"/>
  <c r="AO4469" i="3"/>
  <c r="AN4469" i="3"/>
  <c r="AM4469" i="3"/>
  <c r="AL4469" i="3"/>
  <c r="AK4469" i="3"/>
  <c r="AJ4469" i="3"/>
  <c r="AI4469" i="3"/>
  <c r="AH4469" i="3"/>
  <c r="AQ4468" i="3"/>
  <c r="AP4468" i="3"/>
  <c r="AO4468" i="3"/>
  <c r="AN4468" i="3"/>
  <c r="AM4468" i="3"/>
  <c r="AL4468" i="3"/>
  <c r="AK4468" i="3"/>
  <c r="AJ4468" i="3"/>
  <c r="AI4468" i="3"/>
  <c r="AH4468" i="3"/>
  <c r="AQ4467" i="3"/>
  <c r="AP4467" i="3"/>
  <c r="AO4467" i="3"/>
  <c r="AN4467" i="3"/>
  <c r="AM4467" i="3"/>
  <c r="AL4467" i="3"/>
  <c r="AK4467" i="3"/>
  <c r="AJ4467" i="3"/>
  <c r="AI4467" i="3"/>
  <c r="AH4467" i="3"/>
  <c r="AQ4466" i="3"/>
  <c r="AP4466" i="3"/>
  <c r="AO4466" i="3"/>
  <c r="AN4466" i="3"/>
  <c r="AM4466" i="3"/>
  <c r="AL4466" i="3"/>
  <c r="AK4466" i="3"/>
  <c r="AJ4466" i="3"/>
  <c r="AI4466" i="3"/>
  <c r="AH4466" i="3"/>
  <c r="AQ4465" i="3"/>
  <c r="AP4465" i="3"/>
  <c r="AO4465" i="3"/>
  <c r="AN4465" i="3"/>
  <c r="AM4465" i="3"/>
  <c r="AL4465" i="3"/>
  <c r="AK4465" i="3"/>
  <c r="AJ4465" i="3"/>
  <c r="AI4465" i="3"/>
  <c r="AH4465" i="3"/>
  <c r="AQ4464" i="3"/>
  <c r="AP4464" i="3"/>
  <c r="AO4464" i="3"/>
  <c r="AN4464" i="3"/>
  <c r="AM4464" i="3"/>
  <c r="AL4464" i="3"/>
  <c r="AK4464" i="3"/>
  <c r="AJ4464" i="3"/>
  <c r="AI4464" i="3"/>
  <c r="AH4464" i="3"/>
  <c r="AQ4463" i="3"/>
  <c r="AP4463" i="3"/>
  <c r="AO4463" i="3"/>
  <c r="AN4463" i="3"/>
  <c r="AM4463" i="3"/>
  <c r="AL4463" i="3"/>
  <c r="AK4463" i="3"/>
  <c r="AJ4463" i="3"/>
  <c r="AI4463" i="3"/>
  <c r="AH4463" i="3"/>
  <c r="AQ4462" i="3"/>
  <c r="AP4462" i="3"/>
  <c r="AO4462" i="3"/>
  <c r="AN4462" i="3"/>
  <c r="AM4462" i="3"/>
  <c r="AL4462" i="3"/>
  <c r="AK4462" i="3"/>
  <c r="AJ4462" i="3"/>
  <c r="AI4462" i="3"/>
  <c r="AH4462" i="3"/>
  <c r="AQ4461" i="3"/>
  <c r="AP4461" i="3"/>
  <c r="AO4461" i="3"/>
  <c r="AN4461" i="3"/>
  <c r="AM4461" i="3"/>
  <c r="AL4461" i="3"/>
  <c r="AK4461" i="3"/>
  <c r="AJ4461" i="3"/>
  <c r="AI4461" i="3"/>
  <c r="AH4461" i="3"/>
  <c r="AQ4460" i="3"/>
  <c r="AP4460" i="3"/>
  <c r="AO4460" i="3"/>
  <c r="AN4460" i="3"/>
  <c r="AM4460" i="3"/>
  <c r="AL4460" i="3"/>
  <c r="AK4460" i="3"/>
  <c r="AJ4460" i="3"/>
  <c r="AI4460" i="3"/>
  <c r="AH4460" i="3"/>
  <c r="AQ4459" i="3"/>
  <c r="AP4459" i="3"/>
  <c r="AO4459" i="3"/>
  <c r="AN4459" i="3"/>
  <c r="AM4459" i="3"/>
  <c r="AL4459" i="3"/>
  <c r="AK4459" i="3"/>
  <c r="AJ4459" i="3"/>
  <c r="AI4459" i="3"/>
  <c r="AH4459" i="3"/>
  <c r="AQ4458" i="3"/>
  <c r="AP4458" i="3"/>
  <c r="AO4458" i="3"/>
  <c r="AN4458" i="3"/>
  <c r="AM4458" i="3"/>
  <c r="AL4458" i="3"/>
  <c r="AK4458" i="3"/>
  <c r="AJ4458" i="3"/>
  <c r="AI4458" i="3"/>
  <c r="AH4458" i="3"/>
  <c r="AQ4457" i="3"/>
  <c r="AP4457" i="3"/>
  <c r="AO4457" i="3"/>
  <c r="AN4457" i="3"/>
  <c r="AM4457" i="3"/>
  <c r="AL4457" i="3"/>
  <c r="AK4457" i="3"/>
  <c r="AJ4457" i="3"/>
  <c r="AI4457" i="3"/>
  <c r="AH4457" i="3"/>
  <c r="AQ4456" i="3"/>
  <c r="AP4456" i="3"/>
  <c r="AO4456" i="3"/>
  <c r="AN4456" i="3"/>
  <c r="AM4456" i="3"/>
  <c r="AL4456" i="3"/>
  <c r="AK4456" i="3"/>
  <c r="AJ4456" i="3"/>
  <c r="AI4456" i="3"/>
  <c r="AH4456" i="3"/>
  <c r="AQ4455" i="3"/>
  <c r="AP4455" i="3"/>
  <c r="AO4455" i="3"/>
  <c r="AN4455" i="3"/>
  <c r="AM4455" i="3"/>
  <c r="AL4455" i="3"/>
  <c r="AK4455" i="3"/>
  <c r="AJ4455" i="3"/>
  <c r="AI4455" i="3"/>
  <c r="AH4455" i="3"/>
  <c r="AQ4454" i="3"/>
  <c r="AP4454" i="3"/>
  <c r="AO4454" i="3"/>
  <c r="AN4454" i="3"/>
  <c r="AM4454" i="3"/>
  <c r="AL4454" i="3"/>
  <c r="AK4454" i="3"/>
  <c r="AJ4454" i="3"/>
  <c r="AI4454" i="3"/>
  <c r="AH4454" i="3"/>
  <c r="AQ4453" i="3"/>
  <c r="AP4453" i="3"/>
  <c r="AO4453" i="3"/>
  <c r="AN4453" i="3"/>
  <c r="AM4453" i="3"/>
  <c r="AL4453" i="3"/>
  <c r="AK4453" i="3"/>
  <c r="AJ4453" i="3"/>
  <c r="AI4453" i="3"/>
  <c r="AH4453" i="3"/>
  <c r="AQ4452" i="3"/>
  <c r="AP4452" i="3"/>
  <c r="AO4452" i="3"/>
  <c r="AN4452" i="3"/>
  <c r="AM4452" i="3"/>
  <c r="AL4452" i="3"/>
  <c r="AK4452" i="3"/>
  <c r="AJ4452" i="3"/>
  <c r="AI4452" i="3"/>
  <c r="AH4452" i="3"/>
  <c r="AQ4451" i="3"/>
  <c r="AP4451" i="3"/>
  <c r="AO4451" i="3"/>
  <c r="AN4451" i="3"/>
  <c r="AM4451" i="3"/>
  <c r="AL4451" i="3"/>
  <c r="AK4451" i="3"/>
  <c r="AJ4451" i="3"/>
  <c r="AI4451" i="3"/>
  <c r="AH4451" i="3"/>
  <c r="AQ4450" i="3"/>
  <c r="AP4450" i="3"/>
  <c r="AO4450" i="3"/>
  <c r="AN4450" i="3"/>
  <c r="AM4450" i="3"/>
  <c r="AL4450" i="3"/>
  <c r="AK4450" i="3"/>
  <c r="AJ4450" i="3"/>
  <c r="AI4450" i="3"/>
  <c r="AH4450" i="3"/>
  <c r="AQ4449" i="3"/>
  <c r="AP4449" i="3"/>
  <c r="AO4449" i="3"/>
  <c r="AN4449" i="3"/>
  <c r="AM4449" i="3"/>
  <c r="AL4449" i="3"/>
  <c r="AK4449" i="3"/>
  <c r="AJ4449" i="3"/>
  <c r="AI4449" i="3"/>
  <c r="AH4449" i="3"/>
  <c r="AQ4448" i="3"/>
  <c r="AP4448" i="3"/>
  <c r="AO4448" i="3"/>
  <c r="AN4448" i="3"/>
  <c r="AM4448" i="3"/>
  <c r="AL4448" i="3"/>
  <c r="AK4448" i="3"/>
  <c r="AJ4448" i="3"/>
  <c r="AI4448" i="3"/>
  <c r="AH4448" i="3"/>
  <c r="AQ4447" i="3"/>
  <c r="AP4447" i="3"/>
  <c r="AO4447" i="3"/>
  <c r="AN4447" i="3"/>
  <c r="AM4447" i="3"/>
  <c r="AL4447" i="3"/>
  <c r="AK4447" i="3"/>
  <c r="AJ4447" i="3"/>
  <c r="AI4447" i="3"/>
  <c r="AH4447" i="3"/>
  <c r="AQ4446" i="3"/>
  <c r="AP4446" i="3"/>
  <c r="AO4446" i="3"/>
  <c r="AN4446" i="3"/>
  <c r="AM4446" i="3"/>
  <c r="AL4446" i="3"/>
  <c r="AK4446" i="3"/>
  <c r="AJ4446" i="3"/>
  <c r="AI4446" i="3"/>
  <c r="AH4446" i="3"/>
  <c r="AQ4445" i="3"/>
  <c r="AP4445" i="3"/>
  <c r="AO4445" i="3"/>
  <c r="AN4445" i="3"/>
  <c r="AM4445" i="3"/>
  <c r="AL4445" i="3"/>
  <c r="AK4445" i="3"/>
  <c r="AJ4445" i="3"/>
  <c r="AI4445" i="3"/>
  <c r="AH4445" i="3"/>
  <c r="AQ4444" i="3"/>
  <c r="AP4444" i="3"/>
  <c r="AO4444" i="3"/>
  <c r="AN4444" i="3"/>
  <c r="AM4444" i="3"/>
  <c r="AL4444" i="3"/>
  <c r="AK4444" i="3"/>
  <c r="AJ4444" i="3"/>
  <c r="AI4444" i="3"/>
  <c r="AH4444" i="3"/>
  <c r="AQ4443" i="3"/>
  <c r="AP4443" i="3"/>
  <c r="AO4443" i="3"/>
  <c r="AN4443" i="3"/>
  <c r="AM4443" i="3"/>
  <c r="AL4443" i="3"/>
  <c r="AK4443" i="3"/>
  <c r="AJ4443" i="3"/>
  <c r="AI4443" i="3"/>
  <c r="AH4443" i="3"/>
  <c r="AQ4442" i="3"/>
  <c r="AP4442" i="3"/>
  <c r="AO4442" i="3"/>
  <c r="AN4442" i="3"/>
  <c r="AM4442" i="3"/>
  <c r="AL4442" i="3"/>
  <c r="AK4442" i="3"/>
  <c r="AJ4442" i="3"/>
  <c r="AI4442" i="3"/>
  <c r="AH4442" i="3"/>
  <c r="AQ4441" i="3"/>
  <c r="AP4441" i="3"/>
  <c r="AO4441" i="3"/>
  <c r="AN4441" i="3"/>
  <c r="AM4441" i="3"/>
  <c r="AL4441" i="3"/>
  <c r="AK4441" i="3"/>
  <c r="AJ4441" i="3"/>
  <c r="AI4441" i="3"/>
  <c r="AH4441" i="3"/>
  <c r="AQ4440" i="3"/>
  <c r="AP4440" i="3"/>
  <c r="AO4440" i="3"/>
  <c r="AN4440" i="3"/>
  <c r="AM4440" i="3"/>
  <c r="AL4440" i="3"/>
  <c r="AK4440" i="3"/>
  <c r="AJ4440" i="3"/>
  <c r="AI4440" i="3"/>
  <c r="AH4440" i="3"/>
  <c r="AQ4439" i="3"/>
  <c r="AP4439" i="3"/>
  <c r="AO4439" i="3"/>
  <c r="AN4439" i="3"/>
  <c r="AM4439" i="3"/>
  <c r="AL4439" i="3"/>
  <c r="AK4439" i="3"/>
  <c r="AJ4439" i="3"/>
  <c r="AI4439" i="3"/>
  <c r="AH4439" i="3"/>
  <c r="AQ4438" i="3"/>
  <c r="AP4438" i="3"/>
  <c r="AO4438" i="3"/>
  <c r="AN4438" i="3"/>
  <c r="AM4438" i="3"/>
  <c r="AL4438" i="3"/>
  <c r="AK4438" i="3"/>
  <c r="AJ4438" i="3"/>
  <c r="AI4438" i="3"/>
  <c r="AH4438" i="3"/>
  <c r="AQ4437" i="3"/>
  <c r="AP4437" i="3"/>
  <c r="AO4437" i="3"/>
  <c r="AN4437" i="3"/>
  <c r="AM4437" i="3"/>
  <c r="AL4437" i="3"/>
  <c r="AK4437" i="3"/>
  <c r="AJ4437" i="3"/>
  <c r="AI4437" i="3"/>
  <c r="AH4437" i="3"/>
  <c r="AQ4436" i="3"/>
  <c r="AP4436" i="3"/>
  <c r="AO4436" i="3"/>
  <c r="AN4436" i="3"/>
  <c r="AM4436" i="3"/>
  <c r="AL4436" i="3"/>
  <c r="AK4436" i="3"/>
  <c r="AJ4436" i="3"/>
  <c r="AI4436" i="3"/>
  <c r="AH4436" i="3"/>
  <c r="AQ4435" i="3"/>
  <c r="AP4435" i="3"/>
  <c r="AO4435" i="3"/>
  <c r="AN4435" i="3"/>
  <c r="AM4435" i="3"/>
  <c r="AL4435" i="3"/>
  <c r="AK4435" i="3"/>
  <c r="AJ4435" i="3"/>
  <c r="AI4435" i="3"/>
  <c r="AH4435" i="3"/>
  <c r="AQ4434" i="3"/>
  <c r="AP4434" i="3"/>
  <c r="AO4434" i="3"/>
  <c r="AN4434" i="3"/>
  <c r="AM4434" i="3"/>
  <c r="AL4434" i="3"/>
  <c r="AK4434" i="3"/>
  <c r="AJ4434" i="3"/>
  <c r="AI4434" i="3"/>
  <c r="AH4434" i="3"/>
  <c r="AQ4433" i="3"/>
  <c r="AP4433" i="3"/>
  <c r="AO4433" i="3"/>
  <c r="AN4433" i="3"/>
  <c r="AM4433" i="3"/>
  <c r="AL4433" i="3"/>
  <c r="AK4433" i="3"/>
  <c r="AJ4433" i="3"/>
  <c r="AI4433" i="3"/>
  <c r="AH4433" i="3"/>
  <c r="AQ4432" i="3"/>
  <c r="AP4432" i="3"/>
  <c r="AO4432" i="3"/>
  <c r="AN4432" i="3"/>
  <c r="AM4432" i="3"/>
  <c r="AL4432" i="3"/>
  <c r="AK4432" i="3"/>
  <c r="AJ4432" i="3"/>
  <c r="AI4432" i="3"/>
  <c r="AH4432" i="3"/>
  <c r="AQ4431" i="3"/>
  <c r="AP4431" i="3"/>
  <c r="AO4431" i="3"/>
  <c r="AN4431" i="3"/>
  <c r="AM4431" i="3"/>
  <c r="AL4431" i="3"/>
  <c r="AK4431" i="3"/>
  <c r="AJ4431" i="3"/>
  <c r="AI4431" i="3"/>
  <c r="AH4431" i="3"/>
  <c r="AQ4430" i="3"/>
  <c r="AP4430" i="3"/>
  <c r="AO4430" i="3"/>
  <c r="AN4430" i="3"/>
  <c r="AM4430" i="3"/>
  <c r="AL4430" i="3"/>
  <c r="AK4430" i="3"/>
  <c r="AJ4430" i="3"/>
  <c r="AI4430" i="3"/>
  <c r="AH4430" i="3"/>
  <c r="AQ4429" i="3"/>
  <c r="AP4429" i="3"/>
  <c r="AO4429" i="3"/>
  <c r="AN4429" i="3"/>
  <c r="AM4429" i="3"/>
  <c r="AL4429" i="3"/>
  <c r="AK4429" i="3"/>
  <c r="AJ4429" i="3"/>
  <c r="AI4429" i="3"/>
  <c r="AH4429" i="3"/>
  <c r="AQ4428" i="3"/>
  <c r="AP4428" i="3"/>
  <c r="AO4428" i="3"/>
  <c r="AN4428" i="3"/>
  <c r="AM4428" i="3"/>
  <c r="AL4428" i="3"/>
  <c r="AK4428" i="3"/>
  <c r="AJ4428" i="3"/>
  <c r="AI4428" i="3"/>
  <c r="AH4428" i="3"/>
  <c r="AQ4427" i="3"/>
  <c r="AP4427" i="3"/>
  <c r="AO4427" i="3"/>
  <c r="AN4427" i="3"/>
  <c r="AM4427" i="3"/>
  <c r="AL4427" i="3"/>
  <c r="AK4427" i="3"/>
  <c r="AJ4427" i="3"/>
  <c r="AI4427" i="3"/>
  <c r="AH4427" i="3"/>
  <c r="AQ4426" i="3"/>
  <c r="AP4426" i="3"/>
  <c r="AO4426" i="3"/>
  <c r="AN4426" i="3"/>
  <c r="AM4426" i="3"/>
  <c r="AL4426" i="3"/>
  <c r="AK4426" i="3"/>
  <c r="AJ4426" i="3"/>
  <c r="AI4426" i="3"/>
  <c r="AH4426" i="3"/>
  <c r="AQ4425" i="3"/>
  <c r="AP4425" i="3"/>
  <c r="AO4425" i="3"/>
  <c r="AN4425" i="3"/>
  <c r="AM4425" i="3"/>
  <c r="AL4425" i="3"/>
  <c r="AK4425" i="3"/>
  <c r="AJ4425" i="3"/>
  <c r="AI4425" i="3"/>
  <c r="AH4425" i="3"/>
  <c r="AQ4424" i="3"/>
  <c r="AP4424" i="3"/>
  <c r="AO4424" i="3"/>
  <c r="AN4424" i="3"/>
  <c r="AM4424" i="3"/>
  <c r="AL4424" i="3"/>
  <c r="AK4424" i="3"/>
  <c r="AJ4424" i="3"/>
  <c r="AI4424" i="3"/>
  <c r="AH4424" i="3"/>
  <c r="AQ4423" i="3"/>
  <c r="AP4423" i="3"/>
  <c r="AO4423" i="3"/>
  <c r="AN4423" i="3"/>
  <c r="AM4423" i="3"/>
  <c r="AL4423" i="3"/>
  <c r="AK4423" i="3"/>
  <c r="AJ4423" i="3"/>
  <c r="AI4423" i="3"/>
  <c r="AH4423" i="3"/>
  <c r="AQ4422" i="3"/>
  <c r="AP4422" i="3"/>
  <c r="AO4422" i="3"/>
  <c r="AN4422" i="3"/>
  <c r="AM4422" i="3"/>
  <c r="AL4422" i="3"/>
  <c r="AK4422" i="3"/>
  <c r="AJ4422" i="3"/>
  <c r="AI4422" i="3"/>
  <c r="AH4422" i="3"/>
  <c r="AQ4421" i="3"/>
  <c r="AP4421" i="3"/>
  <c r="AO4421" i="3"/>
  <c r="AN4421" i="3"/>
  <c r="AM4421" i="3"/>
  <c r="AL4421" i="3"/>
  <c r="AK4421" i="3"/>
  <c r="AJ4421" i="3"/>
  <c r="AI4421" i="3"/>
  <c r="AH4421" i="3"/>
  <c r="AQ4420" i="3"/>
  <c r="AP4420" i="3"/>
  <c r="AO4420" i="3"/>
  <c r="AN4420" i="3"/>
  <c r="AM4420" i="3"/>
  <c r="AL4420" i="3"/>
  <c r="AK4420" i="3"/>
  <c r="AJ4420" i="3"/>
  <c r="AI4420" i="3"/>
  <c r="AH4420" i="3"/>
  <c r="AQ4419" i="3"/>
  <c r="AP4419" i="3"/>
  <c r="AO4419" i="3"/>
  <c r="AN4419" i="3"/>
  <c r="AM4419" i="3"/>
  <c r="AL4419" i="3"/>
  <c r="AK4419" i="3"/>
  <c r="AJ4419" i="3"/>
  <c r="AI4419" i="3"/>
  <c r="AH4419" i="3"/>
  <c r="AQ4418" i="3"/>
  <c r="AP4418" i="3"/>
  <c r="AO4418" i="3"/>
  <c r="AN4418" i="3"/>
  <c r="AM4418" i="3"/>
  <c r="AL4418" i="3"/>
  <c r="AK4418" i="3"/>
  <c r="AJ4418" i="3"/>
  <c r="AI4418" i="3"/>
  <c r="AH4418" i="3"/>
  <c r="AQ4417" i="3"/>
  <c r="AP4417" i="3"/>
  <c r="AO4417" i="3"/>
  <c r="AN4417" i="3"/>
  <c r="AM4417" i="3"/>
  <c r="AL4417" i="3"/>
  <c r="AK4417" i="3"/>
  <c r="AJ4417" i="3"/>
  <c r="AI4417" i="3"/>
  <c r="AH4417" i="3"/>
  <c r="AQ4416" i="3"/>
  <c r="AP4416" i="3"/>
  <c r="AO4416" i="3"/>
  <c r="AN4416" i="3"/>
  <c r="AM4416" i="3"/>
  <c r="AL4416" i="3"/>
  <c r="AK4416" i="3"/>
  <c r="AJ4416" i="3"/>
  <c r="AI4416" i="3"/>
  <c r="AH4416" i="3"/>
  <c r="AQ4415" i="3"/>
  <c r="AP4415" i="3"/>
  <c r="AO4415" i="3"/>
  <c r="AN4415" i="3"/>
  <c r="AM4415" i="3"/>
  <c r="AL4415" i="3"/>
  <c r="AK4415" i="3"/>
  <c r="AJ4415" i="3"/>
  <c r="AI4415" i="3"/>
  <c r="AH4415" i="3"/>
  <c r="AQ4414" i="3"/>
  <c r="AP4414" i="3"/>
  <c r="AO4414" i="3"/>
  <c r="AN4414" i="3"/>
  <c r="AM4414" i="3"/>
  <c r="AL4414" i="3"/>
  <c r="AK4414" i="3"/>
  <c r="AJ4414" i="3"/>
  <c r="AI4414" i="3"/>
  <c r="AH4414" i="3"/>
  <c r="AQ4413" i="3"/>
  <c r="AP4413" i="3"/>
  <c r="AO4413" i="3"/>
  <c r="AN4413" i="3"/>
  <c r="AM4413" i="3"/>
  <c r="AL4413" i="3"/>
  <c r="AK4413" i="3"/>
  <c r="AJ4413" i="3"/>
  <c r="AI4413" i="3"/>
  <c r="AH4413" i="3"/>
  <c r="AQ4412" i="3"/>
  <c r="AP4412" i="3"/>
  <c r="AO4412" i="3"/>
  <c r="AN4412" i="3"/>
  <c r="AM4412" i="3"/>
  <c r="AL4412" i="3"/>
  <c r="AK4412" i="3"/>
  <c r="AJ4412" i="3"/>
  <c r="AI4412" i="3"/>
  <c r="AH4412" i="3"/>
  <c r="AQ4411" i="3"/>
  <c r="AP4411" i="3"/>
  <c r="AO4411" i="3"/>
  <c r="AN4411" i="3"/>
  <c r="AM4411" i="3"/>
  <c r="AL4411" i="3"/>
  <c r="AK4411" i="3"/>
  <c r="AJ4411" i="3"/>
  <c r="AI4411" i="3"/>
  <c r="AH4411" i="3"/>
  <c r="AQ4410" i="3"/>
  <c r="AP4410" i="3"/>
  <c r="AO4410" i="3"/>
  <c r="AN4410" i="3"/>
  <c r="AM4410" i="3"/>
  <c r="AL4410" i="3"/>
  <c r="AK4410" i="3"/>
  <c r="AJ4410" i="3"/>
  <c r="AI4410" i="3"/>
  <c r="AH4410" i="3"/>
  <c r="AQ4409" i="3"/>
  <c r="AP4409" i="3"/>
  <c r="AO4409" i="3"/>
  <c r="AN4409" i="3"/>
  <c r="AM4409" i="3"/>
  <c r="AL4409" i="3"/>
  <c r="AK4409" i="3"/>
  <c r="AJ4409" i="3"/>
  <c r="AI4409" i="3"/>
  <c r="AH4409" i="3"/>
  <c r="AQ4408" i="3"/>
  <c r="AP4408" i="3"/>
  <c r="AO4408" i="3"/>
  <c r="AN4408" i="3"/>
  <c r="AM4408" i="3"/>
  <c r="AL4408" i="3"/>
  <c r="AK4408" i="3"/>
  <c r="AJ4408" i="3"/>
  <c r="AI4408" i="3"/>
  <c r="AH4408" i="3"/>
  <c r="AQ4407" i="3"/>
  <c r="AP4407" i="3"/>
  <c r="AO4407" i="3"/>
  <c r="AN4407" i="3"/>
  <c r="AM4407" i="3"/>
  <c r="AL4407" i="3"/>
  <c r="AK4407" i="3"/>
  <c r="AJ4407" i="3"/>
  <c r="AI4407" i="3"/>
  <c r="AH4407" i="3"/>
  <c r="AQ4406" i="3"/>
  <c r="AP4406" i="3"/>
  <c r="AO4406" i="3"/>
  <c r="AN4406" i="3"/>
  <c r="AM4406" i="3"/>
  <c r="AL4406" i="3"/>
  <c r="AK4406" i="3"/>
  <c r="AJ4406" i="3"/>
  <c r="AI4406" i="3"/>
  <c r="AH4406" i="3"/>
  <c r="AQ4405" i="3"/>
  <c r="AP4405" i="3"/>
  <c r="AO4405" i="3"/>
  <c r="AN4405" i="3"/>
  <c r="AM4405" i="3"/>
  <c r="AL4405" i="3"/>
  <c r="AK4405" i="3"/>
  <c r="AJ4405" i="3"/>
  <c r="AI4405" i="3"/>
  <c r="AH4405" i="3"/>
  <c r="AQ4404" i="3"/>
  <c r="AP4404" i="3"/>
  <c r="AO4404" i="3"/>
  <c r="AN4404" i="3"/>
  <c r="AM4404" i="3"/>
  <c r="AL4404" i="3"/>
  <c r="AK4404" i="3"/>
  <c r="AJ4404" i="3"/>
  <c r="AI4404" i="3"/>
  <c r="AH4404" i="3"/>
  <c r="AQ4403" i="3"/>
  <c r="AP4403" i="3"/>
  <c r="AO4403" i="3"/>
  <c r="AN4403" i="3"/>
  <c r="AM4403" i="3"/>
  <c r="AL4403" i="3"/>
  <c r="AK4403" i="3"/>
  <c r="AJ4403" i="3"/>
  <c r="AI4403" i="3"/>
  <c r="AH4403" i="3"/>
  <c r="AQ4402" i="3"/>
  <c r="AP4402" i="3"/>
  <c r="AO4402" i="3"/>
  <c r="AN4402" i="3"/>
  <c r="AM4402" i="3"/>
  <c r="AL4402" i="3"/>
  <c r="AK4402" i="3"/>
  <c r="AJ4402" i="3"/>
  <c r="AI4402" i="3"/>
  <c r="AH4402" i="3"/>
  <c r="AQ4401" i="3"/>
  <c r="AP4401" i="3"/>
  <c r="AO4401" i="3"/>
  <c r="AN4401" i="3"/>
  <c r="AM4401" i="3"/>
  <c r="AL4401" i="3"/>
  <c r="AK4401" i="3"/>
  <c r="AJ4401" i="3"/>
  <c r="AI4401" i="3"/>
  <c r="AH4401" i="3"/>
  <c r="AQ4400" i="3"/>
  <c r="AP4400" i="3"/>
  <c r="AO4400" i="3"/>
  <c r="AN4400" i="3"/>
  <c r="AM4400" i="3"/>
  <c r="AL4400" i="3"/>
  <c r="AK4400" i="3"/>
  <c r="AJ4400" i="3"/>
  <c r="AI4400" i="3"/>
  <c r="AH4400" i="3"/>
  <c r="AQ4399" i="3"/>
  <c r="AP4399" i="3"/>
  <c r="AO4399" i="3"/>
  <c r="AN4399" i="3"/>
  <c r="AM4399" i="3"/>
  <c r="AL4399" i="3"/>
  <c r="AK4399" i="3"/>
  <c r="AJ4399" i="3"/>
  <c r="AI4399" i="3"/>
  <c r="AH4399" i="3"/>
  <c r="AQ4398" i="3"/>
  <c r="AP4398" i="3"/>
  <c r="AO4398" i="3"/>
  <c r="AN4398" i="3"/>
  <c r="AM4398" i="3"/>
  <c r="AL4398" i="3"/>
  <c r="AK4398" i="3"/>
  <c r="AJ4398" i="3"/>
  <c r="AI4398" i="3"/>
  <c r="AH4398" i="3"/>
  <c r="AQ4397" i="3"/>
  <c r="AP4397" i="3"/>
  <c r="AO4397" i="3"/>
  <c r="AN4397" i="3"/>
  <c r="AM4397" i="3"/>
  <c r="AL4397" i="3"/>
  <c r="AK4397" i="3"/>
  <c r="AJ4397" i="3"/>
  <c r="AI4397" i="3"/>
  <c r="AH4397" i="3"/>
  <c r="AQ4396" i="3"/>
  <c r="AP4396" i="3"/>
  <c r="AO4396" i="3"/>
  <c r="AN4396" i="3"/>
  <c r="AM4396" i="3"/>
  <c r="AL4396" i="3"/>
  <c r="AK4396" i="3"/>
  <c r="AJ4396" i="3"/>
  <c r="AI4396" i="3"/>
  <c r="AH4396" i="3"/>
  <c r="AQ4395" i="3"/>
  <c r="AP4395" i="3"/>
  <c r="AO4395" i="3"/>
  <c r="AN4395" i="3"/>
  <c r="AM4395" i="3"/>
  <c r="AL4395" i="3"/>
  <c r="AK4395" i="3"/>
  <c r="AJ4395" i="3"/>
  <c r="AI4395" i="3"/>
  <c r="AH4395" i="3"/>
  <c r="AQ4394" i="3"/>
  <c r="AP4394" i="3"/>
  <c r="AO4394" i="3"/>
  <c r="AN4394" i="3"/>
  <c r="AM4394" i="3"/>
  <c r="AL4394" i="3"/>
  <c r="AK4394" i="3"/>
  <c r="AJ4394" i="3"/>
  <c r="AI4394" i="3"/>
  <c r="AH4394" i="3"/>
  <c r="AQ4393" i="3"/>
  <c r="AP4393" i="3"/>
  <c r="AO4393" i="3"/>
  <c r="AN4393" i="3"/>
  <c r="AM4393" i="3"/>
  <c r="AL4393" i="3"/>
  <c r="AK4393" i="3"/>
  <c r="AJ4393" i="3"/>
  <c r="AI4393" i="3"/>
  <c r="AH4393" i="3"/>
  <c r="AQ4392" i="3"/>
  <c r="AP4392" i="3"/>
  <c r="AO4392" i="3"/>
  <c r="AN4392" i="3"/>
  <c r="AM4392" i="3"/>
  <c r="AL4392" i="3"/>
  <c r="AK4392" i="3"/>
  <c r="AJ4392" i="3"/>
  <c r="AI4392" i="3"/>
  <c r="AH4392" i="3"/>
  <c r="AQ4391" i="3"/>
  <c r="AP4391" i="3"/>
  <c r="AO4391" i="3"/>
  <c r="AN4391" i="3"/>
  <c r="AM4391" i="3"/>
  <c r="AL4391" i="3"/>
  <c r="AK4391" i="3"/>
  <c r="AJ4391" i="3"/>
  <c r="AI4391" i="3"/>
  <c r="AH4391" i="3"/>
  <c r="AQ4390" i="3"/>
  <c r="AP4390" i="3"/>
  <c r="AO4390" i="3"/>
  <c r="AN4390" i="3"/>
  <c r="AM4390" i="3"/>
  <c r="AL4390" i="3"/>
  <c r="AK4390" i="3"/>
  <c r="AJ4390" i="3"/>
  <c r="AI4390" i="3"/>
  <c r="AH4390" i="3"/>
  <c r="AQ4389" i="3"/>
  <c r="AP4389" i="3"/>
  <c r="AO4389" i="3"/>
  <c r="AN4389" i="3"/>
  <c r="AM4389" i="3"/>
  <c r="AL4389" i="3"/>
  <c r="AK4389" i="3"/>
  <c r="AJ4389" i="3"/>
  <c r="AI4389" i="3"/>
  <c r="AH4389" i="3"/>
  <c r="AQ4388" i="3"/>
  <c r="AP4388" i="3"/>
  <c r="AO4388" i="3"/>
  <c r="AN4388" i="3"/>
  <c r="AM4388" i="3"/>
  <c r="AL4388" i="3"/>
  <c r="AK4388" i="3"/>
  <c r="AJ4388" i="3"/>
  <c r="AI4388" i="3"/>
  <c r="AH4388" i="3"/>
  <c r="AQ4387" i="3"/>
  <c r="AP4387" i="3"/>
  <c r="AO4387" i="3"/>
  <c r="AN4387" i="3"/>
  <c r="AM4387" i="3"/>
  <c r="AL4387" i="3"/>
  <c r="AK4387" i="3"/>
  <c r="AJ4387" i="3"/>
  <c r="AI4387" i="3"/>
  <c r="AH4387" i="3"/>
  <c r="AQ4386" i="3"/>
  <c r="AP4386" i="3"/>
  <c r="AO4386" i="3"/>
  <c r="AN4386" i="3"/>
  <c r="AM4386" i="3"/>
  <c r="AL4386" i="3"/>
  <c r="AK4386" i="3"/>
  <c r="AJ4386" i="3"/>
  <c r="AI4386" i="3"/>
  <c r="AH4386" i="3"/>
  <c r="AQ4385" i="3"/>
  <c r="AP4385" i="3"/>
  <c r="AO4385" i="3"/>
  <c r="AN4385" i="3"/>
  <c r="AM4385" i="3"/>
  <c r="AL4385" i="3"/>
  <c r="AK4385" i="3"/>
  <c r="AJ4385" i="3"/>
  <c r="AI4385" i="3"/>
  <c r="AH4385" i="3"/>
  <c r="AQ4384" i="3"/>
  <c r="AP4384" i="3"/>
  <c r="AO4384" i="3"/>
  <c r="AN4384" i="3"/>
  <c r="AM4384" i="3"/>
  <c r="AL4384" i="3"/>
  <c r="AK4384" i="3"/>
  <c r="AJ4384" i="3"/>
  <c r="AI4384" i="3"/>
  <c r="AH4384" i="3"/>
  <c r="AQ4383" i="3"/>
  <c r="AP4383" i="3"/>
  <c r="AO4383" i="3"/>
  <c r="AN4383" i="3"/>
  <c r="AM4383" i="3"/>
  <c r="AL4383" i="3"/>
  <c r="AK4383" i="3"/>
  <c r="AJ4383" i="3"/>
  <c r="AI4383" i="3"/>
  <c r="AH4383" i="3"/>
  <c r="AQ4382" i="3"/>
  <c r="AP4382" i="3"/>
  <c r="AO4382" i="3"/>
  <c r="AN4382" i="3"/>
  <c r="AM4382" i="3"/>
  <c r="AL4382" i="3"/>
  <c r="AK4382" i="3"/>
  <c r="AJ4382" i="3"/>
  <c r="AI4382" i="3"/>
  <c r="AH4382" i="3"/>
  <c r="AQ4381" i="3"/>
  <c r="AP4381" i="3"/>
  <c r="AO4381" i="3"/>
  <c r="AN4381" i="3"/>
  <c r="AM4381" i="3"/>
  <c r="AL4381" i="3"/>
  <c r="AK4381" i="3"/>
  <c r="AJ4381" i="3"/>
  <c r="AI4381" i="3"/>
  <c r="AH4381" i="3"/>
  <c r="AQ4380" i="3"/>
  <c r="AP4380" i="3"/>
  <c r="AO4380" i="3"/>
  <c r="AN4380" i="3"/>
  <c r="AM4380" i="3"/>
  <c r="AL4380" i="3"/>
  <c r="AK4380" i="3"/>
  <c r="AJ4380" i="3"/>
  <c r="AI4380" i="3"/>
  <c r="AH4380" i="3"/>
  <c r="AQ4379" i="3"/>
  <c r="AP4379" i="3"/>
  <c r="AO4379" i="3"/>
  <c r="AN4379" i="3"/>
  <c r="AM4379" i="3"/>
  <c r="AL4379" i="3"/>
  <c r="AK4379" i="3"/>
  <c r="AJ4379" i="3"/>
  <c r="AI4379" i="3"/>
  <c r="AH4379" i="3"/>
  <c r="AQ4378" i="3"/>
  <c r="AP4378" i="3"/>
  <c r="AO4378" i="3"/>
  <c r="AN4378" i="3"/>
  <c r="AM4378" i="3"/>
  <c r="AL4378" i="3"/>
  <c r="AK4378" i="3"/>
  <c r="AJ4378" i="3"/>
  <c r="AI4378" i="3"/>
  <c r="AH4378" i="3"/>
  <c r="AQ4377" i="3"/>
  <c r="AP4377" i="3"/>
  <c r="AO4377" i="3"/>
  <c r="AN4377" i="3"/>
  <c r="AM4377" i="3"/>
  <c r="AL4377" i="3"/>
  <c r="AK4377" i="3"/>
  <c r="AJ4377" i="3"/>
  <c r="AI4377" i="3"/>
  <c r="AH4377" i="3"/>
  <c r="AQ4376" i="3"/>
  <c r="AP4376" i="3"/>
  <c r="AO4376" i="3"/>
  <c r="AN4376" i="3"/>
  <c r="AM4376" i="3"/>
  <c r="AL4376" i="3"/>
  <c r="AK4376" i="3"/>
  <c r="AJ4376" i="3"/>
  <c r="AI4376" i="3"/>
  <c r="AH4376" i="3"/>
  <c r="AQ4375" i="3"/>
  <c r="AP4375" i="3"/>
  <c r="AO4375" i="3"/>
  <c r="AN4375" i="3"/>
  <c r="AM4375" i="3"/>
  <c r="AL4375" i="3"/>
  <c r="AK4375" i="3"/>
  <c r="AJ4375" i="3"/>
  <c r="AI4375" i="3"/>
  <c r="AH4375" i="3"/>
  <c r="AQ4374" i="3"/>
  <c r="AP4374" i="3"/>
  <c r="AO4374" i="3"/>
  <c r="AN4374" i="3"/>
  <c r="AM4374" i="3"/>
  <c r="AL4374" i="3"/>
  <c r="AK4374" i="3"/>
  <c r="AJ4374" i="3"/>
  <c r="AI4374" i="3"/>
  <c r="AH4374" i="3"/>
  <c r="AQ4373" i="3"/>
  <c r="AP4373" i="3"/>
  <c r="AO4373" i="3"/>
  <c r="AN4373" i="3"/>
  <c r="AM4373" i="3"/>
  <c r="AL4373" i="3"/>
  <c r="AK4373" i="3"/>
  <c r="AJ4373" i="3"/>
  <c r="AI4373" i="3"/>
  <c r="AH4373" i="3"/>
  <c r="AQ4372" i="3"/>
  <c r="AP4372" i="3"/>
  <c r="AO4372" i="3"/>
  <c r="AN4372" i="3"/>
  <c r="AM4372" i="3"/>
  <c r="AL4372" i="3"/>
  <c r="AK4372" i="3"/>
  <c r="AJ4372" i="3"/>
  <c r="AI4372" i="3"/>
  <c r="AH4372" i="3"/>
  <c r="AQ4371" i="3"/>
  <c r="AP4371" i="3"/>
  <c r="AO4371" i="3"/>
  <c r="AN4371" i="3"/>
  <c r="AM4371" i="3"/>
  <c r="AL4371" i="3"/>
  <c r="AK4371" i="3"/>
  <c r="AJ4371" i="3"/>
  <c r="AI4371" i="3"/>
  <c r="AH4371" i="3"/>
  <c r="AQ4370" i="3"/>
  <c r="AP4370" i="3"/>
  <c r="AO4370" i="3"/>
  <c r="AN4370" i="3"/>
  <c r="AM4370" i="3"/>
  <c r="AL4370" i="3"/>
  <c r="AK4370" i="3"/>
  <c r="AJ4370" i="3"/>
  <c r="AI4370" i="3"/>
  <c r="AH4370" i="3"/>
  <c r="AQ4369" i="3"/>
  <c r="AP4369" i="3"/>
  <c r="AO4369" i="3"/>
  <c r="AN4369" i="3"/>
  <c r="AM4369" i="3"/>
  <c r="AL4369" i="3"/>
  <c r="AK4369" i="3"/>
  <c r="AJ4369" i="3"/>
  <c r="AI4369" i="3"/>
  <c r="AH4369" i="3"/>
  <c r="AQ4368" i="3"/>
  <c r="AP4368" i="3"/>
  <c r="AO4368" i="3"/>
  <c r="AN4368" i="3"/>
  <c r="AM4368" i="3"/>
  <c r="AL4368" i="3"/>
  <c r="AK4368" i="3"/>
  <c r="AJ4368" i="3"/>
  <c r="AI4368" i="3"/>
  <c r="AH4368" i="3"/>
  <c r="AQ4367" i="3"/>
  <c r="AP4367" i="3"/>
  <c r="AO4367" i="3"/>
  <c r="AN4367" i="3"/>
  <c r="AM4367" i="3"/>
  <c r="AL4367" i="3"/>
  <c r="AK4367" i="3"/>
  <c r="AJ4367" i="3"/>
  <c r="AI4367" i="3"/>
  <c r="AH4367" i="3"/>
  <c r="AQ4366" i="3"/>
  <c r="AP4366" i="3"/>
  <c r="AO4366" i="3"/>
  <c r="AN4366" i="3"/>
  <c r="AM4366" i="3"/>
  <c r="AL4366" i="3"/>
  <c r="AK4366" i="3"/>
  <c r="AJ4366" i="3"/>
  <c r="AI4366" i="3"/>
  <c r="AH4366" i="3"/>
  <c r="AQ4365" i="3"/>
  <c r="AP4365" i="3"/>
  <c r="AO4365" i="3"/>
  <c r="AN4365" i="3"/>
  <c r="AM4365" i="3"/>
  <c r="AL4365" i="3"/>
  <c r="AK4365" i="3"/>
  <c r="AJ4365" i="3"/>
  <c r="AI4365" i="3"/>
  <c r="AH4365" i="3"/>
  <c r="AQ4364" i="3"/>
  <c r="AP4364" i="3"/>
  <c r="AO4364" i="3"/>
  <c r="AN4364" i="3"/>
  <c r="AM4364" i="3"/>
  <c r="AL4364" i="3"/>
  <c r="AK4364" i="3"/>
  <c r="AJ4364" i="3"/>
  <c r="AI4364" i="3"/>
  <c r="AH4364" i="3"/>
  <c r="AQ4363" i="3"/>
  <c r="AP4363" i="3"/>
  <c r="AO4363" i="3"/>
  <c r="AN4363" i="3"/>
  <c r="AM4363" i="3"/>
  <c r="AL4363" i="3"/>
  <c r="AK4363" i="3"/>
  <c r="AJ4363" i="3"/>
  <c r="AI4363" i="3"/>
  <c r="AH4363" i="3"/>
  <c r="AQ4362" i="3"/>
  <c r="AP4362" i="3"/>
  <c r="AO4362" i="3"/>
  <c r="AN4362" i="3"/>
  <c r="AM4362" i="3"/>
  <c r="AL4362" i="3"/>
  <c r="AK4362" i="3"/>
  <c r="AJ4362" i="3"/>
  <c r="AI4362" i="3"/>
  <c r="AH4362" i="3"/>
  <c r="AQ4361" i="3"/>
  <c r="AP4361" i="3"/>
  <c r="AO4361" i="3"/>
  <c r="AN4361" i="3"/>
  <c r="AM4361" i="3"/>
  <c r="AL4361" i="3"/>
  <c r="AK4361" i="3"/>
  <c r="AJ4361" i="3"/>
  <c r="AI4361" i="3"/>
  <c r="AH4361" i="3"/>
  <c r="AQ4360" i="3"/>
  <c r="AP4360" i="3"/>
  <c r="AO4360" i="3"/>
  <c r="AN4360" i="3"/>
  <c r="AM4360" i="3"/>
  <c r="AL4360" i="3"/>
  <c r="AK4360" i="3"/>
  <c r="AJ4360" i="3"/>
  <c r="AI4360" i="3"/>
  <c r="AH4360" i="3"/>
  <c r="AQ4359" i="3"/>
  <c r="AP4359" i="3"/>
  <c r="AO4359" i="3"/>
  <c r="AN4359" i="3"/>
  <c r="AM4359" i="3"/>
  <c r="AL4359" i="3"/>
  <c r="AK4359" i="3"/>
  <c r="AJ4359" i="3"/>
  <c r="AI4359" i="3"/>
  <c r="AH4359" i="3"/>
  <c r="AQ4358" i="3"/>
  <c r="AP4358" i="3"/>
  <c r="AO4358" i="3"/>
  <c r="AN4358" i="3"/>
  <c r="AM4358" i="3"/>
  <c r="AL4358" i="3"/>
  <c r="AK4358" i="3"/>
  <c r="AJ4358" i="3"/>
  <c r="AI4358" i="3"/>
  <c r="AH4358" i="3"/>
  <c r="AQ4357" i="3"/>
  <c r="AP4357" i="3"/>
  <c r="AO4357" i="3"/>
  <c r="AN4357" i="3"/>
  <c r="AM4357" i="3"/>
  <c r="AL4357" i="3"/>
  <c r="AK4357" i="3"/>
  <c r="AJ4357" i="3"/>
  <c r="AI4357" i="3"/>
  <c r="AH4357" i="3"/>
  <c r="AQ4356" i="3"/>
  <c r="AP4356" i="3"/>
  <c r="AO4356" i="3"/>
  <c r="AN4356" i="3"/>
  <c r="AM4356" i="3"/>
  <c r="AL4356" i="3"/>
  <c r="AK4356" i="3"/>
  <c r="AJ4356" i="3"/>
  <c r="AI4356" i="3"/>
  <c r="AH4356" i="3"/>
  <c r="AQ4355" i="3"/>
  <c r="AP4355" i="3"/>
  <c r="AO4355" i="3"/>
  <c r="AN4355" i="3"/>
  <c r="AM4355" i="3"/>
  <c r="AL4355" i="3"/>
  <c r="AK4355" i="3"/>
  <c r="AJ4355" i="3"/>
  <c r="AI4355" i="3"/>
  <c r="AH4355" i="3"/>
  <c r="AQ4354" i="3"/>
  <c r="AP4354" i="3"/>
  <c r="AO4354" i="3"/>
  <c r="AN4354" i="3"/>
  <c r="AM4354" i="3"/>
  <c r="AL4354" i="3"/>
  <c r="AK4354" i="3"/>
  <c r="AJ4354" i="3"/>
  <c r="AI4354" i="3"/>
  <c r="AH4354" i="3"/>
  <c r="AQ4353" i="3"/>
  <c r="AP4353" i="3"/>
  <c r="AO4353" i="3"/>
  <c r="AN4353" i="3"/>
  <c r="AM4353" i="3"/>
  <c r="AL4353" i="3"/>
  <c r="AK4353" i="3"/>
  <c r="AJ4353" i="3"/>
  <c r="AI4353" i="3"/>
  <c r="AH4353" i="3"/>
  <c r="AQ4352" i="3"/>
  <c r="AP4352" i="3"/>
  <c r="AO4352" i="3"/>
  <c r="AN4352" i="3"/>
  <c r="AM4352" i="3"/>
  <c r="AL4352" i="3"/>
  <c r="AK4352" i="3"/>
  <c r="AJ4352" i="3"/>
  <c r="AI4352" i="3"/>
  <c r="AH4352" i="3"/>
  <c r="AQ4351" i="3"/>
  <c r="AP4351" i="3"/>
  <c r="AO4351" i="3"/>
  <c r="AN4351" i="3"/>
  <c r="AM4351" i="3"/>
  <c r="AL4351" i="3"/>
  <c r="AK4351" i="3"/>
  <c r="AJ4351" i="3"/>
  <c r="AI4351" i="3"/>
  <c r="AH4351" i="3"/>
  <c r="AQ4350" i="3"/>
  <c r="AP4350" i="3"/>
  <c r="AO4350" i="3"/>
  <c r="AN4350" i="3"/>
  <c r="AM4350" i="3"/>
  <c r="AL4350" i="3"/>
  <c r="AK4350" i="3"/>
  <c r="AJ4350" i="3"/>
  <c r="AI4350" i="3"/>
  <c r="AH4350" i="3"/>
  <c r="AQ4349" i="3"/>
  <c r="AP4349" i="3"/>
  <c r="AO4349" i="3"/>
  <c r="AN4349" i="3"/>
  <c r="AM4349" i="3"/>
  <c r="AL4349" i="3"/>
  <c r="AK4349" i="3"/>
  <c r="AJ4349" i="3"/>
  <c r="AI4349" i="3"/>
  <c r="AH4349" i="3"/>
  <c r="AQ4348" i="3"/>
  <c r="AP4348" i="3"/>
  <c r="AO4348" i="3"/>
  <c r="AN4348" i="3"/>
  <c r="AM4348" i="3"/>
  <c r="AL4348" i="3"/>
  <c r="AK4348" i="3"/>
  <c r="AJ4348" i="3"/>
  <c r="AI4348" i="3"/>
  <c r="AH4348" i="3"/>
  <c r="AQ4347" i="3"/>
  <c r="AP4347" i="3"/>
  <c r="AO4347" i="3"/>
  <c r="AN4347" i="3"/>
  <c r="AM4347" i="3"/>
  <c r="AL4347" i="3"/>
  <c r="AK4347" i="3"/>
  <c r="AJ4347" i="3"/>
  <c r="AI4347" i="3"/>
  <c r="AH4347" i="3"/>
  <c r="AQ4346" i="3"/>
  <c r="AP4346" i="3"/>
  <c r="AO4346" i="3"/>
  <c r="AN4346" i="3"/>
  <c r="AM4346" i="3"/>
  <c r="AL4346" i="3"/>
  <c r="AK4346" i="3"/>
  <c r="AJ4346" i="3"/>
  <c r="AI4346" i="3"/>
  <c r="AH4346" i="3"/>
  <c r="AQ4345" i="3"/>
  <c r="AP4345" i="3"/>
  <c r="AO4345" i="3"/>
  <c r="AN4345" i="3"/>
  <c r="AM4345" i="3"/>
  <c r="AL4345" i="3"/>
  <c r="AK4345" i="3"/>
  <c r="AJ4345" i="3"/>
  <c r="AI4345" i="3"/>
  <c r="AH4345" i="3"/>
  <c r="AQ4344" i="3"/>
  <c r="AP4344" i="3"/>
  <c r="AO4344" i="3"/>
  <c r="AN4344" i="3"/>
  <c r="AM4344" i="3"/>
  <c r="AL4344" i="3"/>
  <c r="AK4344" i="3"/>
  <c r="AJ4344" i="3"/>
  <c r="AI4344" i="3"/>
  <c r="AH4344" i="3"/>
  <c r="AQ4343" i="3"/>
  <c r="AP4343" i="3"/>
  <c r="AO4343" i="3"/>
  <c r="AN4343" i="3"/>
  <c r="AM4343" i="3"/>
  <c r="AL4343" i="3"/>
  <c r="AK4343" i="3"/>
  <c r="AJ4343" i="3"/>
  <c r="AI4343" i="3"/>
  <c r="AH4343" i="3"/>
  <c r="AQ4342" i="3"/>
  <c r="AP4342" i="3"/>
  <c r="AO4342" i="3"/>
  <c r="AN4342" i="3"/>
  <c r="AM4342" i="3"/>
  <c r="AL4342" i="3"/>
  <c r="AK4342" i="3"/>
  <c r="AJ4342" i="3"/>
  <c r="AI4342" i="3"/>
  <c r="AH4342" i="3"/>
  <c r="AQ4341" i="3"/>
  <c r="AP4341" i="3"/>
  <c r="AO4341" i="3"/>
  <c r="AN4341" i="3"/>
  <c r="AM4341" i="3"/>
  <c r="AL4341" i="3"/>
  <c r="AK4341" i="3"/>
  <c r="AJ4341" i="3"/>
  <c r="AI4341" i="3"/>
  <c r="AH4341" i="3"/>
  <c r="AQ4340" i="3"/>
  <c r="AP4340" i="3"/>
  <c r="AO4340" i="3"/>
  <c r="AN4340" i="3"/>
  <c r="AM4340" i="3"/>
  <c r="AL4340" i="3"/>
  <c r="AK4340" i="3"/>
  <c r="AJ4340" i="3"/>
  <c r="AI4340" i="3"/>
  <c r="AH4340" i="3"/>
  <c r="AQ4339" i="3"/>
  <c r="AP4339" i="3"/>
  <c r="AO4339" i="3"/>
  <c r="AN4339" i="3"/>
  <c r="AM4339" i="3"/>
  <c r="AL4339" i="3"/>
  <c r="AK4339" i="3"/>
  <c r="AJ4339" i="3"/>
  <c r="AI4339" i="3"/>
  <c r="AH4339" i="3"/>
  <c r="AQ4338" i="3"/>
  <c r="AP4338" i="3"/>
  <c r="AO4338" i="3"/>
  <c r="AN4338" i="3"/>
  <c r="AM4338" i="3"/>
  <c r="AL4338" i="3"/>
  <c r="AK4338" i="3"/>
  <c r="AJ4338" i="3"/>
  <c r="AI4338" i="3"/>
  <c r="AH4338" i="3"/>
  <c r="AQ4337" i="3"/>
  <c r="AP4337" i="3"/>
  <c r="AO4337" i="3"/>
  <c r="AN4337" i="3"/>
  <c r="AM4337" i="3"/>
  <c r="AL4337" i="3"/>
  <c r="AK4337" i="3"/>
  <c r="AJ4337" i="3"/>
  <c r="AI4337" i="3"/>
  <c r="AH4337" i="3"/>
  <c r="AQ4336" i="3"/>
  <c r="AP4336" i="3"/>
  <c r="AO4336" i="3"/>
  <c r="AN4336" i="3"/>
  <c r="AM4336" i="3"/>
  <c r="AL4336" i="3"/>
  <c r="AK4336" i="3"/>
  <c r="AJ4336" i="3"/>
  <c r="AI4336" i="3"/>
  <c r="AH4336" i="3"/>
  <c r="AQ4335" i="3"/>
  <c r="AP4335" i="3"/>
  <c r="AO4335" i="3"/>
  <c r="AN4335" i="3"/>
  <c r="AM4335" i="3"/>
  <c r="AL4335" i="3"/>
  <c r="AK4335" i="3"/>
  <c r="AJ4335" i="3"/>
  <c r="AI4335" i="3"/>
  <c r="AH4335" i="3"/>
  <c r="AQ4334" i="3"/>
  <c r="AP4334" i="3"/>
  <c r="AO4334" i="3"/>
  <c r="AN4334" i="3"/>
  <c r="AM4334" i="3"/>
  <c r="AL4334" i="3"/>
  <c r="AK4334" i="3"/>
  <c r="AJ4334" i="3"/>
  <c r="AI4334" i="3"/>
  <c r="AH4334" i="3"/>
  <c r="AQ4333" i="3"/>
  <c r="AP4333" i="3"/>
  <c r="AO4333" i="3"/>
  <c r="AN4333" i="3"/>
  <c r="AM4333" i="3"/>
  <c r="AL4333" i="3"/>
  <c r="AK4333" i="3"/>
  <c r="AJ4333" i="3"/>
  <c r="AI4333" i="3"/>
  <c r="AH4333" i="3"/>
  <c r="AQ4332" i="3"/>
  <c r="AP4332" i="3"/>
  <c r="AO4332" i="3"/>
  <c r="AN4332" i="3"/>
  <c r="AM4332" i="3"/>
  <c r="AL4332" i="3"/>
  <c r="AK4332" i="3"/>
  <c r="AJ4332" i="3"/>
  <c r="AI4332" i="3"/>
  <c r="AH4332" i="3"/>
  <c r="AQ4331" i="3"/>
  <c r="AP4331" i="3"/>
  <c r="AO4331" i="3"/>
  <c r="AN4331" i="3"/>
  <c r="AM4331" i="3"/>
  <c r="AL4331" i="3"/>
  <c r="AK4331" i="3"/>
  <c r="AJ4331" i="3"/>
  <c r="AI4331" i="3"/>
  <c r="AH4331" i="3"/>
  <c r="AQ4330" i="3"/>
  <c r="AP4330" i="3"/>
  <c r="AO4330" i="3"/>
  <c r="AN4330" i="3"/>
  <c r="AM4330" i="3"/>
  <c r="AL4330" i="3"/>
  <c r="AK4330" i="3"/>
  <c r="AJ4330" i="3"/>
  <c r="AI4330" i="3"/>
  <c r="AH4330" i="3"/>
  <c r="AQ4329" i="3"/>
  <c r="AP4329" i="3"/>
  <c r="AO4329" i="3"/>
  <c r="AN4329" i="3"/>
  <c r="AM4329" i="3"/>
  <c r="AL4329" i="3"/>
  <c r="AK4329" i="3"/>
  <c r="AJ4329" i="3"/>
  <c r="AI4329" i="3"/>
  <c r="AH4329" i="3"/>
  <c r="AQ4328" i="3"/>
  <c r="AP4328" i="3"/>
  <c r="AO4328" i="3"/>
  <c r="AN4328" i="3"/>
  <c r="AM4328" i="3"/>
  <c r="AL4328" i="3"/>
  <c r="AK4328" i="3"/>
  <c r="AJ4328" i="3"/>
  <c r="AI4328" i="3"/>
  <c r="AH4328" i="3"/>
  <c r="AQ4327" i="3"/>
  <c r="AP4327" i="3"/>
  <c r="AO4327" i="3"/>
  <c r="AN4327" i="3"/>
  <c r="AM4327" i="3"/>
  <c r="AL4327" i="3"/>
  <c r="AK4327" i="3"/>
  <c r="AJ4327" i="3"/>
  <c r="AI4327" i="3"/>
  <c r="AH4327" i="3"/>
  <c r="AQ4326" i="3"/>
  <c r="AP4326" i="3"/>
  <c r="AO4326" i="3"/>
  <c r="AN4326" i="3"/>
  <c r="AM4326" i="3"/>
  <c r="AL4326" i="3"/>
  <c r="AK4326" i="3"/>
  <c r="AJ4326" i="3"/>
  <c r="AI4326" i="3"/>
  <c r="AH4326" i="3"/>
  <c r="AQ4325" i="3"/>
  <c r="AP4325" i="3"/>
  <c r="AO4325" i="3"/>
  <c r="AN4325" i="3"/>
  <c r="AM4325" i="3"/>
  <c r="AL4325" i="3"/>
  <c r="AK4325" i="3"/>
  <c r="AJ4325" i="3"/>
  <c r="AI4325" i="3"/>
  <c r="AH4325" i="3"/>
  <c r="AQ4324" i="3"/>
  <c r="AP4324" i="3"/>
  <c r="AO4324" i="3"/>
  <c r="AN4324" i="3"/>
  <c r="AM4324" i="3"/>
  <c r="AL4324" i="3"/>
  <c r="AK4324" i="3"/>
  <c r="AJ4324" i="3"/>
  <c r="AI4324" i="3"/>
  <c r="AH4324" i="3"/>
  <c r="AQ4323" i="3"/>
  <c r="AP4323" i="3"/>
  <c r="AO4323" i="3"/>
  <c r="AN4323" i="3"/>
  <c r="AM4323" i="3"/>
  <c r="AL4323" i="3"/>
  <c r="AK4323" i="3"/>
  <c r="AJ4323" i="3"/>
  <c r="AI4323" i="3"/>
  <c r="AH4323" i="3"/>
  <c r="AQ4322" i="3"/>
  <c r="AP4322" i="3"/>
  <c r="AO4322" i="3"/>
  <c r="AN4322" i="3"/>
  <c r="AM4322" i="3"/>
  <c r="AL4322" i="3"/>
  <c r="AK4322" i="3"/>
  <c r="AJ4322" i="3"/>
  <c r="AI4322" i="3"/>
  <c r="AH4322" i="3"/>
  <c r="AQ4321" i="3"/>
  <c r="AP4321" i="3"/>
  <c r="AO4321" i="3"/>
  <c r="AN4321" i="3"/>
  <c r="AM4321" i="3"/>
  <c r="AL4321" i="3"/>
  <c r="AK4321" i="3"/>
  <c r="AJ4321" i="3"/>
  <c r="AI4321" i="3"/>
  <c r="AH4321" i="3"/>
  <c r="AQ4320" i="3"/>
  <c r="AP4320" i="3"/>
  <c r="AO4320" i="3"/>
  <c r="AN4320" i="3"/>
  <c r="AM4320" i="3"/>
  <c r="AL4320" i="3"/>
  <c r="AK4320" i="3"/>
  <c r="AJ4320" i="3"/>
  <c r="AI4320" i="3"/>
  <c r="AH4320" i="3"/>
  <c r="AQ4319" i="3"/>
  <c r="AP4319" i="3"/>
  <c r="AO4319" i="3"/>
  <c r="AN4319" i="3"/>
  <c r="AM4319" i="3"/>
  <c r="AL4319" i="3"/>
  <c r="AK4319" i="3"/>
  <c r="AJ4319" i="3"/>
  <c r="AI4319" i="3"/>
  <c r="AH4319" i="3"/>
  <c r="AQ4318" i="3"/>
  <c r="AP4318" i="3"/>
  <c r="AO4318" i="3"/>
  <c r="AN4318" i="3"/>
  <c r="AM4318" i="3"/>
  <c r="AL4318" i="3"/>
  <c r="AK4318" i="3"/>
  <c r="AJ4318" i="3"/>
  <c r="AI4318" i="3"/>
  <c r="AH4318" i="3"/>
  <c r="AQ4317" i="3"/>
  <c r="AP4317" i="3"/>
  <c r="AO4317" i="3"/>
  <c r="AN4317" i="3"/>
  <c r="AM4317" i="3"/>
  <c r="AL4317" i="3"/>
  <c r="AK4317" i="3"/>
  <c r="AJ4317" i="3"/>
  <c r="AI4317" i="3"/>
  <c r="AH4317" i="3"/>
  <c r="AQ4316" i="3"/>
  <c r="AP4316" i="3"/>
  <c r="AO4316" i="3"/>
  <c r="AN4316" i="3"/>
  <c r="AM4316" i="3"/>
  <c r="AL4316" i="3"/>
  <c r="AK4316" i="3"/>
  <c r="AJ4316" i="3"/>
  <c r="AI4316" i="3"/>
  <c r="AH4316" i="3"/>
  <c r="AQ4315" i="3"/>
  <c r="AP4315" i="3"/>
  <c r="AO4315" i="3"/>
  <c r="AN4315" i="3"/>
  <c r="AM4315" i="3"/>
  <c r="AL4315" i="3"/>
  <c r="AK4315" i="3"/>
  <c r="AJ4315" i="3"/>
  <c r="AI4315" i="3"/>
  <c r="AH4315" i="3"/>
  <c r="AQ4314" i="3"/>
  <c r="AP4314" i="3"/>
  <c r="AO4314" i="3"/>
  <c r="AN4314" i="3"/>
  <c r="AM4314" i="3"/>
  <c r="AL4314" i="3"/>
  <c r="AK4314" i="3"/>
  <c r="AJ4314" i="3"/>
  <c r="AI4314" i="3"/>
  <c r="AH4314" i="3"/>
  <c r="AQ4313" i="3"/>
  <c r="AP4313" i="3"/>
  <c r="AO4313" i="3"/>
  <c r="AN4313" i="3"/>
  <c r="AM4313" i="3"/>
  <c r="AL4313" i="3"/>
  <c r="AK4313" i="3"/>
  <c r="AJ4313" i="3"/>
  <c r="AI4313" i="3"/>
  <c r="AH4313" i="3"/>
  <c r="AQ4312" i="3"/>
  <c r="AP4312" i="3"/>
  <c r="AO4312" i="3"/>
  <c r="AN4312" i="3"/>
  <c r="AM4312" i="3"/>
  <c r="AL4312" i="3"/>
  <c r="AK4312" i="3"/>
  <c r="AJ4312" i="3"/>
  <c r="AI4312" i="3"/>
  <c r="AH4312" i="3"/>
  <c r="AQ4311" i="3"/>
  <c r="AP4311" i="3"/>
  <c r="AO4311" i="3"/>
  <c r="AN4311" i="3"/>
  <c r="AM4311" i="3"/>
  <c r="AL4311" i="3"/>
  <c r="AK4311" i="3"/>
  <c r="AJ4311" i="3"/>
  <c r="AI4311" i="3"/>
  <c r="AH4311" i="3"/>
  <c r="AQ4310" i="3"/>
  <c r="AP4310" i="3"/>
  <c r="AO4310" i="3"/>
  <c r="AN4310" i="3"/>
  <c r="AM4310" i="3"/>
  <c r="AL4310" i="3"/>
  <c r="AK4310" i="3"/>
  <c r="AJ4310" i="3"/>
  <c r="AI4310" i="3"/>
  <c r="AH4310" i="3"/>
  <c r="AQ4309" i="3"/>
  <c r="AP4309" i="3"/>
  <c r="AO4309" i="3"/>
  <c r="AN4309" i="3"/>
  <c r="AM4309" i="3"/>
  <c r="AL4309" i="3"/>
  <c r="AK4309" i="3"/>
  <c r="AJ4309" i="3"/>
  <c r="AI4309" i="3"/>
  <c r="AH4309" i="3"/>
  <c r="AQ4308" i="3"/>
  <c r="AP4308" i="3"/>
  <c r="AO4308" i="3"/>
  <c r="AN4308" i="3"/>
  <c r="AM4308" i="3"/>
  <c r="AL4308" i="3"/>
  <c r="AK4308" i="3"/>
  <c r="AJ4308" i="3"/>
  <c r="AI4308" i="3"/>
  <c r="AH4308" i="3"/>
  <c r="AQ4307" i="3"/>
  <c r="AP4307" i="3"/>
  <c r="AO4307" i="3"/>
  <c r="AN4307" i="3"/>
  <c r="AM4307" i="3"/>
  <c r="AL4307" i="3"/>
  <c r="AK4307" i="3"/>
  <c r="AJ4307" i="3"/>
  <c r="AI4307" i="3"/>
  <c r="AH4307" i="3"/>
  <c r="AQ4306" i="3"/>
  <c r="AP4306" i="3"/>
  <c r="AO4306" i="3"/>
  <c r="AN4306" i="3"/>
  <c r="AM4306" i="3"/>
  <c r="AL4306" i="3"/>
  <c r="AK4306" i="3"/>
  <c r="AJ4306" i="3"/>
  <c r="AI4306" i="3"/>
  <c r="AH4306" i="3"/>
  <c r="AQ4305" i="3"/>
  <c r="AP4305" i="3"/>
  <c r="AO4305" i="3"/>
  <c r="AN4305" i="3"/>
  <c r="AM4305" i="3"/>
  <c r="AL4305" i="3"/>
  <c r="AK4305" i="3"/>
  <c r="AJ4305" i="3"/>
  <c r="AI4305" i="3"/>
  <c r="AH4305" i="3"/>
  <c r="AQ4304" i="3"/>
  <c r="AP4304" i="3"/>
  <c r="AO4304" i="3"/>
  <c r="AN4304" i="3"/>
  <c r="AM4304" i="3"/>
  <c r="AL4304" i="3"/>
  <c r="AK4304" i="3"/>
  <c r="AJ4304" i="3"/>
  <c r="AI4304" i="3"/>
  <c r="AH4304" i="3"/>
  <c r="AQ4303" i="3"/>
  <c r="AP4303" i="3"/>
  <c r="AO4303" i="3"/>
  <c r="AN4303" i="3"/>
  <c r="AM4303" i="3"/>
  <c r="AL4303" i="3"/>
  <c r="AK4303" i="3"/>
  <c r="AJ4303" i="3"/>
  <c r="AI4303" i="3"/>
  <c r="AH4303" i="3"/>
  <c r="AQ4302" i="3"/>
  <c r="AP4302" i="3"/>
  <c r="AO4302" i="3"/>
  <c r="AN4302" i="3"/>
  <c r="AM4302" i="3"/>
  <c r="AL4302" i="3"/>
  <c r="AK4302" i="3"/>
  <c r="AJ4302" i="3"/>
  <c r="AI4302" i="3"/>
  <c r="AH4302" i="3"/>
  <c r="AQ4301" i="3"/>
  <c r="AP4301" i="3"/>
  <c r="AO4301" i="3"/>
  <c r="AN4301" i="3"/>
  <c r="AM4301" i="3"/>
  <c r="AL4301" i="3"/>
  <c r="AK4301" i="3"/>
  <c r="AJ4301" i="3"/>
  <c r="AI4301" i="3"/>
  <c r="AH4301" i="3"/>
  <c r="AQ4300" i="3"/>
  <c r="AP4300" i="3"/>
  <c r="AO4300" i="3"/>
  <c r="AN4300" i="3"/>
  <c r="AM4300" i="3"/>
  <c r="AL4300" i="3"/>
  <c r="AK4300" i="3"/>
  <c r="AJ4300" i="3"/>
  <c r="AI4300" i="3"/>
  <c r="AH4300" i="3"/>
  <c r="AQ4299" i="3"/>
  <c r="AP4299" i="3"/>
  <c r="AO4299" i="3"/>
  <c r="AN4299" i="3"/>
  <c r="AM4299" i="3"/>
  <c r="AL4299" i="3"/>
  <c r="AK4299" i="3"/>
  <c r="AJ4299" i="3"/>
  <c r="AI4299" i="3"/>
  <c r="AH4299" i="3"/>
  <c r="AQ4298" i="3"/>
  <c r="AP4298" i="3"/>
  <c r="AO4298" i="3"/>
  <c r="AN4298" i="3"/>
  <c r="AM4298" i="3"/>
  <c r="AL4298" i="3"/>
  <c r="AK4298" i="3"/>
  <c r="AJ4298" i="3"/>
  <c r="AI4298" i="3"/>
  <c r="AH4298" i="3"/>
  <c r="AQ4297" i="3"/>
  <c r="AP4297" i="3"/>
  <c r="AO4297" i="3"/>
  <c r="AN4297" i="3"/>
  <c r="AM4297" i="3"/>
  <c r="AL4297" i="3"/>
  <c r="AK4297" i="3"/>
  <c r="AJ4297" i="3"/>
  <c r="AI4297" i="3"/>
  <c r="AH4297" i="3"/>
  <c r="AQ4296" i="3"/>
  <c r="AP4296" i="3"/>
  <c r="AO4296" i="3"/>
  <c r="AN4296" i="3"/>
  <c r="AM4296" i="3"/>
  <c r="AL4296" i="3"/>
  <c r="AK4296" i="3"/>
  <c r="AJ4296" i="3"/>
  <c r="AI4296" i="3"/>
  <c r="AH4296" i="3"/>
  <c r="AQ4295" i="3"/>
  <c r="AP4295" i="3"/>
  <c r="AO4295" i="3"/>
  <c r="AN4295" i="3"/>
  <c r="AM4295" i="3"/>
  <c r="AL4295" i="3"/>
  <c r="AK4295" i="3"/>
  <c r="AJ4295" i="3"/>
  <c r="AI4295" i="3"/>
  <c r="AH4295" i="3"/>
  <c r="AQ4294" i="3"/>
  <c r="AP4294" i="3"/>
  <c r="AO4294" i="3"/>
  <c r="AN4294" i="3"/>
  <c r="AM4294" i="3"/>
  <c r="AL4294" i="3"/>
  <c r="AK4294" i="3"/>
  <c r="AJ4294" i="3"/>
  <c r="AI4294" i="3"/>
  <c r="AH4294" i="3"/>
  <c r="AQ4293" i="3"/>
  <c r="AP4293" i="3"/>
  <c r="AO4293" i="3"/>
  <c r="AN4293" i="3"/>
  <c r="AM4293" i="3"/>
  <c r="AL4293" i="3"/>
  <c r="AK4293" i="3"/>
  <c r="AJ4293" i="3"/>
  <c r="AI4293" i="3"/>
  <c r="AH4293" i="3"/>
  <c r="AQ4292" i="3"/>
  <c r="AP4292" i="3"/>
  <c r="AO4292" i="3"/>
  <c r="AN4292" i="3"/>
  <c r="AM4292" i="3"/>
  <c r="AL4292" i="3"/>
  <c r="AK4292" i="3"/>
  <c r="AJ4292" i="3"/>
  <c r="AI4292" i="3"/>
  <c r="AH4292" i="3"/>
  <c r="AQ4291" i="3"/>
  <c r="AP4291" i="3"/>
  <c r="AO4291" i="3"/>
  <c r="AN4291" i="3"/>
  <c r="AM4291" i="3"/>
  <c r="AL4291" i="3"/>
  <c r="AK4291" i="3"/>
  <c r="AJ4291" i="3"/>
  <c r="AI4291" i="3"/>
  <c r="AH4291" i="3"/>
  <c r="AQ4290" i="3"/>
  <c r="AP4290" i="3"/>
  <c r="AO4290" i="3"/>
  <c r="AN4290" i="3"/>
  <c r="AM4290" i="3"/>
  <c r="AL4290" i="3"/>
  <c r="AK4290" i="3"/>
  <c r="AJ4290" i="3"/>
  <c r="AI4290" i="3"/>
  <c r="AH4290" i="3"/>
  <c r="AQ4289" i="3"/>
  <c r="AP4289" i="3"/>
  <c r="AO4289" i="3"/>
  <c r="AN4289" i="3"/>
  <c r="AM4289" i="3"/>
  <c r="AL4289" i="3"/>
  <c r="AK4289" i="3"/>
  <c r="AJ4289" i="3"/>
  <c r="AI4289" i="3"/>
  <c r="AH4289" i="3"/>
  <c r="AQ4288" i="3"/>
  <c r="AP4288" i="3"/>
  <c r="AO4288" i="3"/>
  <c r="AN4288" i="3"/>
  <c r="AM4288" i="3"/>
  <c r="AL4288" i="3"/>
  <c r="AK4288" i="3"/>
  <c r="AJ4288" i="3"/>
  <c r="AI4288" i="3"/>
  <c r="AH4288" i="3"/>
  <c r="AQ4287" i="3"/>
  <c r="AP4287" i="3"/>
  <c r="AO4287" i="3"/>
  <c r="AN4287" i="3"/>
  <c r="AM4287" i="3"/>
  <c r="AL4287" i="3"/>
  <c r="AK4287" i="3"/>
  <c r="AJ4287" i="3"/>
  <c r="AI4287" i="3"/>
  <c r="AH4287" i="3"/>
  <c r="AQ4286" i="3"/>
  <c r="AP4286" i="3"/>
  <c r="AO4286" i="3"/>
  <c r="AN4286" i="3"/>
  <c r="AM4286" i="3"/>
  <c r="AL4286" i="3"/>
  <c r="AK4286" i="3"/>
  <c r="AJ4286" i="3"/>
  <c r="AI4286" i="3"/>
  <c r="AH4286" i="3"/>
  <c r="AQ4285" i="3"/>
  <c r="AP4285" i="3"/>
  <c r="AO4285" i="3"/>
  <c r="AN4285" i="3"/>
  <c r="AM4285" i="3"/>
  <c r="AL4285" i="3"/>
  <c r="AK4285" i="3"/>
  <c r="AJ4285" i="3"/>
  <c r="AI4285" i="3"/>
  <c r="AH4285" i="3"/>
  <c r="AQ4284" i="3"/>
  <c r="AP4284" i="3"/>
  <c r="AO4284" i="3"/>
  <c r="AN4284" i="3"/>
  <c r="AM4284" i="3"/>
  <c r="AL4284" i="3"/>
  <c r="AK4284" i="3"/>
  <c r="AJ4284" i="3"/>
  <c r="AI4284" i="3"/>
  <c r="AH4284" i="3"/>
  <c r="AQ4283" i="3"/>
  <c r="AP4283" i="3"/>
  <c r="AO4283" i="3"/>
  <c r="AN4283" i="3"/>
  <c r="AM4283" i="3"/>
  <c r="AL4283" i="3"/>
  <c r="AK4283" i="3"/>
  <c r="AJ4283" i="3"/>
  <c r="AI4283" i="3"/>
  <c r="AH4283" i="3"/>
  <c r="AQ4282" i="3"/>
  <c r="AP4282" i="3"/>
  <c r="AO4282" i="3"/>
  <c r="AN4282" i="3"/>
  <c r="AM4282" i="3"/>
  <c r="AL4282" i="3"/>
  <c r="AK4282" i="3"/>
  <c r="AJ4282" i="3"/>
  <c r="AI4282" i="3"/>
  <c r="AH4282" i="3"/>
  <c r="AQ4281" i="3"/>
  <c r="AP4281" i="3"/>
  <c r="AO4281" i="3"/>
  <c r="AN4281" i="3"/>
  <c r="AM4281" i="3"/>
  <c r="AL4281" i="3"/>
  <c r="AK4281" i="3"/>
  <c r="AJ4281" i="3"/>
  <c r="AI4281" i="3"/>
  <c r="AH4281" i="3"/>
  <c r="AQ4280" i="3"/>
  <c r="AP4280" i="3"/>
  <c r="AO4280" i="3"/>
  <c r="AN4280" i="3"/>
  <c r="AM4280" i="3"/>
  <c r="AL4280" i="3"/>
  <c r="AK4280" i="3"/>
  <c r="AJ4280" i="3"/>
  <c r="AI4280" i="3"/>
  <c r="AH4280" i="3"/>
  <c r="AQ4279" i="3"/>
  <c r="AP4279" i="3"/>
  <c r="AO4279" i="3"/>
  <c r="AN4279" i="3"/>
  <c r="AM4279" i="3"/>
  <c r="AL4279" i="3"/>
  <c r="AK4279" i="3"/>
  <c r="AJ4279" i="3"/>
  <c r="AI4279" i="3"/>
  <c r="AH4279" i="3"/>
  <c r="AQ4278" i="3"/>
  <c r="AP4278" i="3"/>
  <c r="AO4278" i="3"/>
  <c r="AN4278" i="3"/>
  <c r="AM4278" i="3"/>
  <c r="AL4278" i="3"/>
  <c r="AK4278" i="3"/>
  <c r="AJ4278" i="3"/>
  <c r="AI4278" i="3"/>
  <c r="AH4278" i="3"/>
  <c r="AQ4277" i="3"/>
  <c r="AP4277" i="3"/>
  <c r="AO4277" i="3"/>
  <c r="AN4277" i="3"/>
  <c r="AM4277" i="3"/>
  <c r="AL4277" i="3"/>
  <c r="AK4277" i="3"/>
  <c r="AJ4277" i="3"/>
  <c r="AI4277" i="3"/>
  <c r="AH4277" i="3"/>
  <c r="AQ4276" i="3"/>
  <c r="AP4276" i="3"/>
  <c r="AO4276" i="3"/>
  <c r="AN4276" i="3"/>
  <c r="AM4276" i="3"/>
  <c r="AL4276" i="3"/>
  <c r="AK4276" i="3"/>
  <c r="AJ4276" i="3"/>
  <c r="AI4276" i="3"/>
  <c r="AH4276" i="3"/>
  <c r="AQ4275" i="3"/>
  <c r="AP4275" i="3"/>
  <c r="AO4275" i="3"/>
  <c r="AN4275" i="3"/>
  <c r="AM4275" i="3"/>
  <c r="AL4275" i="3"/>
  <c r="AK4275" i="3"/>
  <c r="AJ4275" i="3"/>
  <c r="AI4275" i="3"/>
  <c r="AH4275" i="3"/>
  <c r="AQ4274" i="3"/>
  <c r="AP4274" i="3"/>
  <c r="AO4274" i="3"/>
  <c r="AN4274" i="3"/>
  <c r="AM4274" i="3"/>
  <c r="AL4274" i="3"/>
  <c r="AK4274" i="3"/>
  <c r="AJ4274" i="3"/>
  <c r="AI4274" i="3"/>
  <c r="AH4274" i="3"/>
  <c r="AQ4273" i="3"/>
  <c r="AP4273" i="3"/>
  <c r="AO4273" i="3"/>
  <c r="AN4273" i="3"/>
  <c r="AM4273" i="3"/>
  <c r="AL4273" i="3"/>
  <c r="AK4273" i="3"/>
  <c r="AJ4273" i="3"/>
  <c r="AI4273" i="3"/>
  <c r="AH4273" i="3"/>
  <c r="AQ4272" i="3"/>
  <c r="AP4272" i="3"/>
  <c r="AO4272" i="3"/>
  <c r="AN4272" i="3"/>
  <c r="AM4272" i="3"/>
  <c r="AL4272" i="3"/>
  <c r="AK4272" i="3"/>
  <c r="AJ4272" i="3"/>
  <c r="AI4272" i="3"/>
  <c r="AH4272" i="3"/>
  <c r="AQ4271" i="3"/>
  <c r="AP4271" i="3"/>
  <c r="AO4271" i="3"/>
  <c r="AN4271" i="3"/>
  <c r="AM4271" i="3"/>
  <c r="AL4271" i="3"/>
  <c r="AK4271" i="3"/>
  <c r="AJ4271" i="3"/>
  <c r="AI4271" i="3"/>
  <c r="AH4271" i="3"/>
  <c r="AQ4270" i="3"/>
  <c r="AP4270" i="3"/>
  <c r="AO4270" i="3"/>
  <c r="AN4270" i="3"/>
  <c r="AM4270" i="3"/>
  <c r="AL4270" i="3"/>
  <c r="AK4270" i="3"/>
  <c r="AJ4270" i="3"/>
  <c r="AI4270" i="3"/>
  <c r="AH4270" i="3"/>
  <c r="AQ4269" i="3"/>
  <c r="AP4269" i="3"/>
  <c r="AO4269" i="3"/>
  <c r="AN4269" i="3"/>
  <c r="AM4269" i="3"/>
  <c r="AL4269" i="3"/>
  <c r="AK4269" i="3"/>
  <c r="AJ4269" i="3"/>
  <c r="AI4269" i="3"/>
  <c r="AH4269" i="3"/>
  <c r="AQ4268" i="3"/>
  <c r="AP4268" i="3"/>
  <c r="AO4268" i="3"/>
  <c r="AN4268" i="3"/>
  <c r="AM4268" i="3"/>
  <c r="AL4268" i="3"/>
  <c r="AK4268" i="3"/>
  <c r="AJ4268" i="3"/>
  <c r="AI4268" i="3"/>
  <c r="AH4268" i="3"/>
  <c r="AQ4267" i="3"/>
  <c r="AP4267" i="3"/>
  <c r="AO4267" i="3"/>
  <c r="AN4267" i="3"/>
  <c r="AM4267" i="3"/>
  <c r="AL4267" i="3"/>
  <c r="AK4267" i="3"/>
  <c r="AJ4267" i="3"/>
  <c r="AI4267" i="3"/>
  <c r="AH4267" i="3"/>
  <c r="AQ4266" i="3"/>
  <c r="AP4266" i="3"/>
  <c r="AO4266" i="3"/>
  <c r="AN4266" i="3"/>
  <c r="AM4266" i="3"/>
  <c r="AL4266" i="3"/>
  <c r="AK4266" i="3"/>
  <c r="AJ4266" i="3"/>
  <c r="AI4266" i="3"/>
  <c r="AH4266" i="3"/>
  <c r="AQ4265" i="3"/>
  <c r="AP4265" i="3"/>
  <c r="AO4265" i="3"/>
  <c r="AN4265" i="3"/>
  <c r="AM4265" i="3"/>
  <c r="AL4265" i="3"/>
  <c r="AK4265" i="3"/>
  <c r="AJ4265" i="3"/>
  <c r="AI4265" i="3"/>
  <c r="AH4265" i="3"/>
  <c r="AQ4264" i="3"/>
  <c r="AP4264" i="3"/>
  <c r="AO4264" i="3"/>
  <c r="AN4264" i="3"/>
  <c r="AM4264" i="3"/>
  <c r="AL4264" i="3"/>
  <c r="AK4264" i="3"/>
  <c r="AJ4264" i="3"/>
  <c r="AI4264" i="3"/>
  <c r="AH4264" i="3"/>
  <c r="AQ4263" i="3"/>
  <c r="AP4263" i="3"/>
  <c r="AO4263" i="3"/>
  <c r="AN4263" i="3"/>
  <c r="AM4263" i="3"/>
  <c r="AL4263" i="3"/>
  <c r="AK4263" i="3"/>
  <c r="AJ4263" i="3"/>
  <c r="AI4263" i="3"/>
  <c r="AH4263" i="3"/>
  <c r="AQ4262" i="3"/>
  <c r="AP4262" i="3"/>
  <c r="AO4262" i="3"/>
  <c r="AN4262" i="3"/>
  <c r="AM4262" i="3"/>
  <c r="AL4262" i="3"/>
  <c r="AK4262" i="3"/>
  <c r="AJ4262" i="3"/>
  <c r="AI4262" i="3"/>
  <c r="AH4262" i="3"/>
  <c r="AQ4261" i="3"/>
  <c r="AP4261" i="3"/>
  <c r="AO4261" i="3"/>
  <c r="AN4261" i="3"/>
  <c r="AM4261" i="3"/>
  <c r="AL4261" i="3"/>
  <c r="AK4261" i="3"/>
  <c r="AJ4261" i="3"/>
  <c r="AI4261" i="3"/>
  <c r="AH4261" i="3"/>
  <c r="AQ4260" i="3"/>
  <c r="AP4260" i="3"/>
  <c r="AO4260" i="3"/>
  <c r="AN4260" i="3"/>
  <c r="AM4260" i="3"/>
  <c r="AL4260" i="3"/>
  <c r="AK4260" i="3"/>
  <c r="AJ4260" i="3"/>
  <c r="AI4260" i="3"/>
  <c r="AH4260" i="3"/>
  <c r="AQ4259" i="3"/>
  <c r="AP4259" i="3"/>
  <c r="AO4259" i="3"/>
  <c r="AN4259" i="3"/>
  <c r="AM4259" i="3"/>
  <c r="AL4259" i="3"/>
  <c r="AK4259" i="3"/>
  <c r="AJ4259" i="3"/>
  <c r="AI4259" i="3"/>
  <c r="AH4259" i="3"/>
  <c r="AQ4258" i="3"/>
  <c r="AP4258" i="3"/>
  <c r="AO4258" i="3"/>
  <c r="AN4258" i="3"/>
  <c r="AM4258" i="3"/>
  <c r="AL4258" i="3"/>
  <c r="AK4258" i="3"/>
  <c r="AJ4258" i="3"/>
  <c r="AI4258" i="3"/>
  <c r="AH4258" i="3"/>
  <c r="AQ4257" i="3"/>
  <c r="AP4257" i="3"/>
  <c r="AO4257" i="3"/>
  <c r="AN4257" i="3"/>
  <c r="AM4257" i="3"/>
  <c r="AL4257" i="3"/>
  <c r="AK4257" i="3"/>
  <c r="AJ4257" i="3"/>
  <c r="AI4257" i="3"/>
  <c r="AH4257" i="3"/>
  <c r="AQ4256" i="3"/>
  <c r="AP4256" i="3"/>
  <c r="AO4256" i="3"/>
  <c r="AN4256" i="3"/>
  <c r="AM4256" i="3"/>
  <c r="AL4256" i="3"/>
  <c r="AK4256" i="3"/>
  <c r="AJ4256" i="3"/>
  <c r="AI4256" i="3"/>
  <c r="AH4256" i="3"/>
  <c r="AQ4255" i="3"/>
  <c r="AP4255" i="3"/>
  <c r="AO4255" i="3"/>
  <c r="AN4255" i="3"/>
  <c r="AM4255" i="3"/>
  <c r="AL4255" i="3"/>
  <c r="AK4255" i="3"/>
  <c r="AJ4255" i="3"/>
  <c r="AI4255" i="3"/>
  <c r="AH4255" i="3"/>
  <c r="AQ4254" i="3"/>
  <c r="AP4254" i="3"/>
  <c r="AO4254" i="3"/>
  <c r="AN4254" i="3"/>
  <c r="AM4254" i="3"/>
  <c r="AL4254" i="3"/>
  <c r="AK4254" i="3"/>
  <c r="AJ4254" i="3"/>
  <c r="AI4254" i="3"/>
  <c r="AH4254" i="3"/>
  <c r="AQ4253" i="3"/>
  <c r="AP4253" i="3"/>
  <c r="AO4253" i="3"/>
  <c r="AN4253" i="3"/>
  <c r="AM4253" i="3"/>
  <c r="AL4253" i="3"/>
  <c r="AK4253" i="3"/>
  <c r="AJ4253" i="3"/>
  <c r="AI4253" i="3"/>
  <c r="AH4253" i="3"/>
  <c r="AQ4252" i="3"/>
  <c r="AP4252" i="3"/>
  <c r="AO4252" i="3"/>
  <c r="AN4252" i="3"/>
  <c r="AM4252" i="3"/>
  <c r="AL4252" i="3"/>
  <c r="AK4252" i="3"/>
  <c r="AJ4252" i="3"/>
  <c r="AI4252" i="3"/>
  <c r="AH4252" i="3"/>
  <c r="AQ4251" i="3"/>
  <c r="AP4251" i="3"/>
  <c r="AO4251" i="3"/>
  <c r="AN4251" i="3"/>
  <c r="AM4251" i="3"/>
  <c r="AL4251" i="3"/>
  <c r="AK4251" i="3"/>
  <c r="AJ4251" i="3"/>
  <c r="AI4251" i="3"/>
  <c r="AH4251" i="3"/>
  <c r="AQ4250" i="3"/>
  <c r="AP4250" i="3"/>
  <c r="AO4250" i="3"/>
  <c r="AN4250" i="3"/>
  <c r="AM4250" i="3"/>
  <c r="AL4250" i="3"/>
  <c r="AK4250" i="3"/>
  <c r="AJ4250" i="3"/>
  <c r="AI4250" i="3"/>
  <c r="AH4250" i="3"/>
  <c r="AQ4249" i="3"/>
  <c r="AP4249" i="3"/>
  <c r="AO4249" i="3"/>
  <c r="AN4249" i="3"/>
  <c r="AM4249" i="3"/>
  <c r="AL4249" i="3"/>
  <c r="AK4249" i="3"/>
  <c r="AJ4249" i="3"/>
  <c r="AI4249" i="3"/>
  <c r="AH4249" i="3"/>
  <c r="AQ4248" i="3"/>
  <c r="AP4248" i="3"/>
  <c r="AO4248" i="3"/>
  <c r="AN4248" i="3"/>
  <c r="AM4248" i="3"/>
  <c r="AL4248" i="3"/>
  <c r="AK4248" i="3"/>
  <c r="AJ4248" i="3"/>
  <c r="AI4248" i="3"/>
  <c r="AH4248" i="3"/>
  <c r="AQ4247" i="3"/>
  <c r="AP4247" i="3"/>
  <c r="AO4247" i="3"/>
  <c r="AN4247" i="3"/>
  <c r="AM4247" i="3"/>
  <c r="AL4247" i="3"/>
  <c r="AK4247" i="3"/>
  <c r="AJ4247" i="3"/>
  <c r="AI4247" i="3"/>
  <c r="AH4247" i="3"/>
  <c r="AQ4246" i="3"/>
  <c r="AP4246" i="3"/>
  <c r="AO4246" i="3"/>
  <c r="AN4246" i="3"/>
  <c r="AM4246" i="3"/>
  <c r="AL4246" i="3"/>
  <c r="AK4246" i="3"/>
  <c r="AJ4246" i="3"/>
  <c r="AI4246" i="3"/>
  <c r="AH4246" i="3"/>
  <c r="AQ4245" i="3"/>
  <c r="AP4245" i="3"/>
  <c r="AO4245" i="3"/>
  <c r="AN4245" i="3"/>
  <c r="AM4245" i="3"/>
  <c r="AL4245" i="3"/>
  <c r="AK4245" i="3"/>
  <c r="AJ4245" i="3"/>
  <c r="AI4245" i="3"/>
  <c r="AH4245" i="3"/>
  <c r="AQ4244" i="3"/>
  <c r="AP4244" i="3"/>
  <c r="AO4244" i="3"/>
  <c r="AN4244" i="3"/>
  <c r="AM4244" i="3"/>
  <c r="AL4244" i="3"/>
  <c r="AK4244" i="3"/>
  <c r="AJ4244" i="3"/>
  <c r="AI4244" i="3"/>
  <c r="AH4244" i="3"/>
  <c r="AQ4243" i="3"/>
  <c r="AP4243" i="3"/>
  <c r="AO4243" i="3"/>
  <c r="AN4243" i="3"/>
  <c r="AM4243" i="3"/>
  <c r="AL4243" i="3"/>
  <c r="AK4243" i="3"/>
  <c r="AJ4243" i="3"/>
  <c r="AI4243" i="3"/>
  <c r="AH4243" i="3"/>
  <c r="AQ4242" i="3"/>
  <c r="AP4242" i="3"/>
  <c r="AO4242" i="3"/>
  <c r="AN4242" i="3"/>
  <c r="AM4242" i="3"/>
  <c r="AL4242" i="3"/>
  <c r="AK4242" i="3"/>
  <c r="AJ4242" i="3"/>
  <c r="AI4242" i="3"/>
  <c r="AH4242" i="3"/>
  <c r="AQ4241" i="3"/>
  <c r="AP4241" i="3"/>
  <c r="AO4241" i="3"/>
  <c r="AN4241" i="3"/>
  <c r="AM4241" i="3"/>
  <c r="AL4241" i="3"/>
  <c r="AK4241" i="3"/>
  <c r="AJ4241" i="3"/>
  <c r="AI4241" i="3"/>
  <c r="AH4241" i="3"/>
  <c r="AQ4240" i="3"/>
  <c r="AP4240" i="3"/>
  <c r="AO4240" i="3"/>
  <c r="AN4240" i="3"/>
  <c r="AM4240" i="3"/>
  <c r="AL4240" i="3"/>
  <c r="AK4240" i="3"/>
  <c r="AJ4240" i="3"/>
  <c r="AI4240" i="3"/>
  <c r="AH4240" i="3"/>
  <c r="AQ4239" i="3"/>
  <c r="AP4239" i="3"/>
  <c r="AO4239" i="3"/>
  <c r="AN4239" i="3"/>
  <c r="AM4239" i="3"/>
  <c r="AL4239" i="3"/>
  <c r="AK4239" i="3"/>
  <c r="AJ4239" i="3"/>
  <c r="AI4239" i="3"/>
  <c r="AH4239" i="3"/>
  <c r="AQ4238" i="3"/>
  <c r="AP4238" i="3"/>
  <c r="AO4238" i="3"/>
  <c r="AN4238" i="3"/>
  <c r="AM4238" i="3"/>
  <c r="AL4238" i="3"/>
  <c r="AK4238" i="3"/>
  <c r="AJ4238" i="3"/>
  <c r="AI4238" i="3"/>
  <c r="AH4238" i="3"/>
  <c r="AQ4237" i="3"/>
  <c r="AP4237" i="3"/>
  <c r="AO4237" i="3"/>
  <c r="AN4237" i="3"/>
  <c r="AM4237" i="3"/>
  <c r="AL4237" i="3"/>
  <c r="AK4237" i="3"/>
  <c r="AJ4237" i="3"/>
  <c r="AI4237" i="3"/>
  <c r="AH4237" i="3"/>
  <c r="AQ4236" i="3"/>
  <c r="AP4236" i="3"/>
  <c r="AO4236" i="3"/>
  <c r="AN4236" i="3"/>
  <c r="AM4236" i="3"/>
  <c r="AL4236" i="3"/>
  <c r="AK4236" i="3"/>
  <c r="AJ4236" i="3"/>
  <c r="AI4236" i="3"/>
  <c r="AH4236" i="3"/>
  <c r="AQ4235" i="3"/>
  <c r="AP4235" i="3"/>
  <c r="AO4235" i="3"/>
  <c r="AN4235" i="3"/>
  <c r="AM4235" i="3"/>
  <c r="AL4235" i="3"/>
  <c r="AK4235" i="3"/>
  <c r="AJ4235" i="3"/>
  <c r="AI4235" i="3"/>
  <c r="AH4235" i="3"/>
  <c r="AQ4234" i="3"/>
  <c r="AP4234" i="3"/>
  <c r="AO4234" i="3"/>
  <c r="AN4234" i="3"/>
  <c r="AM4234" i="3"/>
  <c r="AL4234" i="3"/>
  <c r="AK4234" i="3"/>
  <c r="AJ4234" i="3"/>
  <c r="AI4234" i="3"/>
  <c r="AH4234" i="3"/>
  <c r="AQ4233" i="3"/>
  <c r="AP4233" i="3"/>
  <c r="AO4233" i="3"/>
  <c r="AN4233" i="3"/>
  <c r="AM4233" i="3"/>
  <c r="AL4233" i="3"/>
  <c r="AK4233" i="3"/>
  <c r="AJ4233" i="3"/>
  <c r="AI4233" i="3"/>
  <c r="AH4233" i="3"/>
  <c r="AQ4232" i="3"/>
  <c r="AP4232" i="3"/>
  <c r="AO4232" i="3"/>
  <c r="AN4232" i="3"/>
  <c r="AM4232" i="3"/>
  <c r="AL4232" i="3"/>
  <c r="AK4232" i="3"/>
  <c r="AJ4232" i="3"/>
  <c r="AI4232" i="3"/>
  <c r="AH4232" i="3"/>
  <c r="AQ4231" i="3"/>
  <c r="AP4231" i="3"/>
  <c r="AO4231" i="3"/>
  <c r="AN4231" i="3"/>
  <c r="AM4231" i="3"/>
  <c r="AL4231" i="3"/>
  <c r="AK4231" i="3"/>
  <c r="AJ4231" i="3"/>
  <c r="AI4231" i="3"/>
  <c r="AH4231" i="3"/>
  <c r="AQ4230" i="3"/>
  <c r="AP4230" i="3"/>
  <c r="AO4230" i="3"/>
  <c r="AN4230" i="3"/>
  <c r="AM4230" i="3"/>
  <c r="AL4230" i="3"/>
  <c r="AK4230" i="3"/>
  <c r="AJ4230" i="3"/>
  <c r="AI4230" i="3"/>
  <c r="AH4230" i="3"/>
  <c r="AQ4229" i="3"/>
  <c r="AP4229" i="3"/>
  <c r="AO4229" i="3"/>
  <c r="AN4229" i="3"/>
  <c r="AM4229" i="3"/>
  <c r="AL4229" i="3"/>
  <c r="AK4229" i="3"/>
  <c r="AJ4229" i="3"/>
  <c r="AI4229" i="3"/>
  <c r="AH4229" i="3"/>
  <c r="AQ4228" i="3"/>
  <c r="AP4228" i="3"/>
  <c r="AO4228" i="3"/>
  <c r="AN4228" i="3"/>
  <c r="AM4228" i="3"/>
  <c r="AL4228" i="3"/>
  <c r="AK4228" i="3"/>
  <c r="AJ4228" i="3"/>
  <c r="AI4228" i="3"/>
  <c r="AH4228" i="3"/>
  <c r="AQ4227" i="3"/>
  <c r="AP4227" i="3"/>
  <c r="AO4227" i="3"/>
  <c r="AN4227" i="3"/>
  <c r="AM4227" i="3"/>
  <c r="AL4227" i="3"/>
  <c r="AK4227" i="3"/>
  <c r="AJ4227" i="3"/>
  <c r="AI4227" i="3"/>
  <c r="AH4227" i="3"/>
  <c r="AQ4226" i="3"/>
  <c r="AP4226" i="3"/>
  <c r="AO4226" i="3"/>
  <c r="AN4226" i="3"/>
  <c r="AM4226" i="3"/>
  <c r="AL4226" i="3"/>
  <c r="AK4226" i="3"/>
  <c r="AJ4226" i="3"/>
  <c r="AI4226" i="3"/>
  <c r="AH4226" i="3"/>
  <c r="AQ4225" i="3"/>
  <c r="AP4225" i="3"/>
  <c r="AO4225" i="3"/>
  <c r="AN4225" i="3"/>
  <c r="AM4225" i="3"/>
  <c r="AL4225" i="3"/>
  <c r="AK4225" i="3"/>
  <c r="AJ4225" i="3"/>
  <c r="AI4225" i="3"/>
  <c r="AH4225" i="3"/>
  <c r="AQ4224" i="3"/>
  <c r="AP4224" i="3"/>
  <c r="AO4224" i="3"/>
  <c r="AN4224" i="3"/>
  <c r="AM4224" i="3"/>
  <c r="AL4224" i="3"/>
  <c r="AK4224" i="3"/>
  <c r="AJ4224" i="3"/>
  <c r="AI4224" i="3"/>
  <c r="AH4224" i="3"/>
  <c r="AQ4223" i="3"/>
  <c r="AP4223" i="3"/>
  <c r="AO4223" i="3"/>
  <c r="AN4223" i="3"/>
  <c r="AM4223" i="3"/>
  <c r="AL4223" i="3"/>
  <c r="AK4223" i="3"/>
  <c r="AJ4223" i="3"/>
  <c r="AI4223" i="3"/>
  <c r="AH4223" i="3"/>
  <c r="AQ4222" i="3"/>
  <c r="AP4222" i="3"/>
  <c r="AO4222" i="3"/>
  <c r="AN4222" i="3"/>
  <c r="AM4222" i="3"/>
  <c r="AL4222" i="3"/>
  <c r="AK4222" i="3"/>
  <c r="AJ4222" i="3"/>
  <c r="AI4222" i="3"/>
  <c r="AH4222" i="3"/>
  <c r="AQ4221" i="3"/>
  <c r="AP4221" i="3"/>
  <c r="AO4221" i="3"/>
  <c r="AN4221" i="3"/>
  <c r="AM4221" i="3"/>
  <c r="AL4221" i="3"/>
  <c r="AK4221" i="3"/>
  <c r="AJ4221" i="3"/>
  <c r="AI4221" i="3"/>
  <c r="AH4221" i="3"/>
  <c r="AQ4220" i="3"/>
  <c r="AP4220" i="3"/>
  <c r="AO4220" i="3"/>
  <c r="AN4220" i="3"/>
  <c r="AM4220" i="3"/>
  <c r="AL4220" i="3"/>
  <c r="AK4220" i="3"/>
  <c r="AJ4220" i="3"/>
  <c r="AI4220" i="3"/>
  <c r="AH4220" i="3"/>
  <c r="AQ4219" i="3"/>
  <c r="AP4219" i="3"/>
  <c r="AO4219" i="3"/>
  <c r="AN4219" i="3"/>
  <c r="AM4219" i="3"/>
  <c r="AL4219" i="3"/>
  <c r="AK4219" i="3"/>
  <c r="AJ4219" i="3"/>
  <c r="AI4219" i="3"/>
  <c r="AH4219" i="3"/>
  <c r="AQ4218" i="3"/>
  <c r="AP4218" i="3"/>
  <c r="AO4218" i="3"/>
  <c r="AN4218" i="3"/>
  <c r="AM4218" i="3"/>
  <c r="AL4218" i="3"/>
  <c r="AK4218" i="3"/>
  <c r="AJ4218" i="3"/>
  <c r="AI4218" i="3"/>
  <c r="AH4218" i="3"/>
  <c r="AQ4217" i="3"/>
  <c r="AP4217" i="3"/>
  <c r="AO4217" i="3"/>
  <c r="AN4217" i="3"/>
  <c r="AM4217" i="3"/>
  <c r="AL4217" i="3"/>
  <c r="AK4217" i="3"/>
  <c r="AJ4217" i="3"/>
  <c r="AI4217" i="3"/>
  <c r="AH4217" i="3"/>
  <c r="AQ4216" i="3"/>
  <c r="AP4216" i="3"/>
  <c r="AO4216" i="3"/>
  <c r="AN4216" i="3"/>
  <c r="AM4216" i="3"/>
  <c r="AL4216" i="3"/>
  <c r="AK4216" i="3"/>
  <c r="AJ4216" i="3"/>
  <c r="AI4216" i="3"/>
  <c r="AH4216" i="3"/>
  <c r="AQ4215" i="3"/>
  <c r="AP4215" i="3"/>
  <c r="AO4215" i="3"/>
  <c r="AN4215" i="3"/>
  <c r="AM4215" i="3"/>
  <c r="AL4215" i="3"/>
  <c r="AK4215" i="3"/>
  <c r="AJ4215" i="3"/>
  <c r="AI4215" i="3"/>
  <c r="AH4215" i="3"/>
  <c r="AQ4214" i="3"/>
  <c r="AP4214" i="3"/>
  <c r="AO4214" i="3"/>
  <c r="AN4214" i="3"/>
  <c r="AM4214" i="3"/>
  <c r="AL4214" i="3"/>
  <c r="AK4214" i="3"/>
  <c r="AJ4214" i="3"/>
  <c r="AI4214" i="3"/>
  <c r="AH4214" i="3"/>
  <c r="AQ4213" i="3"/>
  <c r="AP4213" i="3"/>
  <c r="AO4213" i="3"/>
  <c r="AN4213" i="3"/>
  <c r="AM4213" i="3"/>
  <c r="AL4213" i="3"/>
  <c r="AK4213" i="3"/>
  <c r="AJ4213" i="3"/>
  <c r="AI4213" i="3"/>
  <c r="AH4213" i="3"/>
  <c r="AQ4212" i="3"/>
  <c r="AP4212" i="3"/>
  <c r="AO4212" i="3"/>
  <c r="AN4212" i="3"/>
  <c r="AM4212" i="3"/>
  <c r="AL4212" i="3"/>
  <c r="AK4212" i="3"/>
  <c r="AJ4212" i="3"/>
  <c r="AI4212" i="3"/>
  <c r="AH4212" i="3"/>
  <c r="AQ4211" i="3"/>
  <c r="AP4211" i="3"/>
  <c r="AO4211" i="3"/>
  <c r="AN4211" i="3"/>
  <c r="AM4211" i="3"/>
  <c r="AL4211" i="3"/>
  <c r="AK4211" i="3"/>
  <c r="AJ4211" i="3"/>
  <c r="AI4211" i="3"/>
  <c r="AH4211" i="3"/>
  <c r="AQ4210" i="3"/>
  <c r="AP4210" i="3"/>
  <c r="AO4210" i="3"/>
  <c r="AN4210" i="3"/>
  <c r="AM4210" i="3"/>
  <c r="AL4210" i="3"/>
  <c r="AK4210" i="3"/>
  <c r="AJ4210" i="3"/>
  <c r="AI4210" i="3"/>
  <c r="AH4210" i="3"/>
  <c r="AQ4209" i="3"/>
  <c r="AP4209" i="3"/>
  <c r="AO4209" i="3"/>
  <c r="AN4209" i="3"/>
  <c r="AM4209" i="3"/>
  <c r="AL4209" i="3"/>
  <c r="AK4209" i="3"/>
  <c r="AJ4209" i="3"/>
  <c r="AI4209" i="3"/>
  <c r="AH4209" i="3"/>
  <c r="AQ4208" i="3"/>
  <c r="AP4208" i="3"/>
  <c r="AO4208" i="3"/>
  <c r="AN4208" i="3"/>
  <c r="AM4208" i="3"/>
  <c r="AL4208" i="3"/>
  <c r="AK4208" i="3"/>
  <c r="AJ4208" i="3"/>
  <c r="AI4208" i="3"/>
  <c r="AH4208" i="3"/>
  <c r="AQ4207" i="3"/>
  <c r="AP4207" i="3"/>
  <c r="AO4207" i="3"/>
  <c r="AN4207" i="3"/>
  <c r="AM4207" i="3"/>
  <c r="AL4207" i="3"/>
  <c r="AK4207" i="3"/>
  <c r="AJ4207" i="3"/>
  <c r="AI4207" i="3"/>
  <c r="AH4207" i="3"/>
  <c r="AQ4206" i="3"/>
  <c r="AP4206" i="3"/>
  <c r="AO4206" i="3"/>
  <c r="AN4206" i="3"/>
  <c r="AM4206" i="3"/>
  <c r="AL4206" i="3"/>
  <c r="AK4206" i="3"/>
  <c r="AJ4206" i="3"/>
  <c r="AI4206" i="3"/>
  <c r="AH4206" i="3"/>
  <c r="AQ4205" i="3"/>
  <c r="AP4205" i="3"/>
  <c r="AO4205" i="3"/>
  <c r="AN4205" i="3"/>
  <c r="AM4205" i="3"/>
  <c r="AL4205" i="3"/>
  <c r="AK4205" i="3"/>
  <c r="AJ4205" i="3"/>
  <c r="AI4205" i="3"/>
  <c r="AH4205" i="3"/>
  <c r="AQ4204" i="3"/>
  <c r="AP4204" i="3"/>
  <c r="AO4204" i="3"/>
  <c r="AN4204" i="3"/>
  <c r="AM4204" i="3"/>
  <c r="AL4204" i="3"/>
  <c r="AK4204" i="3"/>
  <c r="AJ4204" i="3"/>
  <c r="AI4204" i="3"/>
  <c r="AH4204" i="3"/>
  <c r="AQ4203" i="3"/>
  <c r="AP4203" i="3"/>
  <c r="AO4203" i="3"/>
  <c r="AN4203" i="3"/>
  <c r="AM4203" i="3"/>
  <c r="AL4203" i="3"/>
  <c r="AK4203" i="3"/>
  <c r="AJ4203" i="3"/>
  <c r="AI4203" i="3"/>
  <c r="AH4203" i="3"/>
  <c r="AQ4202" i="3"/>
  <c r="AP4202" i="3"/>
  <c r="AO4202" i="3"/>
  <c r="AN4202" i="3"/>
  <c r="AM4202" i="3"/>
  <c r="AL4202" i="3"/>
  <c r="AK4202" i="3"/>
  <c r="AJ4202" i="3"/>
  <c r="AI4202" i="3"/>
  <c r="AH4202" i="3"/>
  <c r="AQ4201" i="3"/>
  <c r="AP4201" i="3"/>
  <c r="AO4201" i="3"/>
  <c r="AN4201" i="3"/>
  <c r="AM4201" i="3"/>
  <c r="AL4201" i="3"/>
  <c r="AK4201" i="3"/>
  <c r="AJ4201" i="3"/>
  <c r="AI4201" i="3"/>
  <c r="AH4201" i="3"/>
  <c r="AQ4200" i="3"/>
  <c r="AP4200" i="3"/>
  <c r="AO4200" i="3"/>
  <c r="AN4200" i="3"/>
  <c r="AM4200" i="3"/>
  <c r="AL4200" i="3"/>
  <c r="AK4200" i="3"/>
  <c r="AJ4200" i="3"/>
  <c r="AI4200" i="3"/>
  <c r="AH4200" i="3"/>
  <c r="AQ4199" i="3"/>
  <c r="AP4199" i="3"/>
  <c r="AO4199" i="3"/>
  <c r="AN4199" i="3"/>
  <c r="AM4199" i="3"/>
  <c r="AL4199" i="3"/>
  <c r="AK4199" i="3"/>
  <c r="AJ4199" i="3"/>
  <c r="AI4199" i="3"/>
  <c r="AH4199" i="3"/>
  <c r="AQ4198" i="3"/>
  <c r="AP4198" i="3"/>
  <c r="AO4198" i="3"/>
  <c r="AN4198" i="3"/>
  <c r="AM4198" i="3"/>
  <c r="AL4198" i="3"/>
  <c r="AK4198" i="3"/>
  <c r="AJ4198" i="3"/>
  <c r="AI4198" i="3"/>
  <c r="AH4198" i="3"/>
  <c r="AQ4197" i="3"/>
  <c r="AP4197" i="3"/>
  <c r="AO4197" i="3"/>
  <c r="AN4197" i="3"/>
  <c r="AM4197" i="3"/>
  <c r="AL4197" i="3"/>
  <c r="AK4197" i="3"/>
  <c r="AJ4197" i="3"/>
  <c r="AI4197" i="3"/>
  <c r="AH4197" i="3"/>
  <c r="AQ4196" i="3"/>
  <c r="AP4196" i="3"/>
  <c r="AO4196" i="3"/>
  <c r="AN4196" i="3"/>
  <c r="AM4196" i="3"/>
  <c r="AL4196" i="3"/>
  <c r="AK4196" i="3"/>
  <c r="AJ4196" i="3"/>
  <c r="AI4196" i="3"/>
  <c r="AH4196" i="3"/>
  <c r="AQ4195" i="3"/>
  <c r="AP4195" i="3"/>
  <c r="AO4195" i="3"/>
  <c r="AN4195" i="3"/>
  <c r="AM4195" i="3"/>
  <c r="AL4195" i="3"/>
  <c r="AK4195" i="3"/>
  <c r="AJ4195" i="3"/>
  <c r="AI4195" i="3"/>
  <c r="AH4195" i="3"/>
  <c r="AQ4194" i="3"/>
  <c r="AP4194" i="3"/>
  <c r="AO4194" i="3"/>
  <c r="AN4194" i="3"/>
  <c r="AM4194" i="3"/>
  <c r="AL4194" i="3"/>
  <c r="AK4194" i="3"/>
  <c r="AJ4194" i="3"/>
  <c r="AI4194" i="3"/>
  <c r="AH4194" i="3"/>
  <c r="AQ4193" i="3"/>
  <c r="AP4193" i="3"/>
  <c r="AO4193" i="3"/>
  <c r="AN4193" i="3"/>
  <c r="AM4193" i="3"/>
  <c r="AL4193" i="3"/>
  <c r="AK4193" i="3"/>
  <c r="AJ4193" i="3"/>
  <c r="AI4193" i="3"/>
  <c r="AH4193" i="3"/>
  <c r="AQ4192" i="3"/>
  <c r="AP4192" i="3"/>
  <c r="AO4192" i="3"/>
  <c r="AN4192" i="3"/>
  <c r="AM4192" i="3"/>
  <c r="AL4192" i="3"/>
  <c r="AK4192" i="3"/>
  <c r="AJ4192" i="3"/>
  <c r="AI4192" i="3"/>
  <c r="AH4192" i="3"/>
  <c r="AQ4191" i="3"/>
  <c r="AP4191" i="3"/>
  <c r="AO4191" i="3"/>
  <c r="AN4191" i="3"/>
  <c r="AM4191" i="3"/>
  <c r="AL4191" i="3"/>
  <c r="AK4191" i="3"/>
  <c r="AJ4191" i="3"/>
  <c r="AI4191" i="3"/>
  <c r="AH4191" i="3"/>
  <c r="AQ4190" i="3"/>
  <c r="AP4190" i="3"/>
  <c r="AO4190" i="3"/>
  <c r="AN4190" i="3"/>
  <c r="AM4190" i="3"/>
  <c r="AL4190" i="3"/>
  <c r="AK4190" i="3"/>
  <c r="AJ4190" i="3"/>
  <c r="AI4190" i="3"/>
  <c r="AH4190" i="3"/>
  <c r="AQ4189" i="3"/>
  <c r="AP4189" i="3"/>
  <c r="AO4189" i="3"/>
  <c r="AN4189" i="3"/>
  <c r="AM4189" i="3"/>
  <c r="AL4189" i="3"/>
  <c r="AK4189" i="3"/>
  <c r="AJ4189" i="3"/>
  <c r="AI4189" i="3"/>
  <c r="AH4189" i="3"/>
  <c r="AQ4188" i="3"/>
  <c r="AP4188" i="3"/>
  <c r="AO4188" i="3"/>
  <c r="AN4188" i="3"/>
  <c r="AM4188" i="3"/>
  <c r="AL4188" i="3"/>
  <c r="AK4188" i="3"/>
  <c r="AJ4188" i="3"/>
  <c r="AI4188" i="3"/>
  <c r="AH4188" i="3"/>
  <c r="AQ4187" i="3"/>
  <c r="AP4187" i="3"/>
  <c r="AO4187" i="3"/>
  <c r="AN4187" i="3"/>
  <c r="AM4187" i="3"/>
  <c r="AL4187" i="3"/>
  <c r="AK4187" i="3"/>
  <c r="AJ4187" i="3"/>
  <c r="AI4187" i="3"/>
  <c r="AH4187" i="3"/>
  <c r="AQ4186" i="3"/>
  <c r="AP4186" i="3"/>
  <c r="AO4186" i="3"/>
  <c r="AN4186" i="3"/>
  <c r="AM4186" i="3"/>
  <c r="AL4186" i="3"/>
  <c r="AK4186" i="3"/>
  <c r="AJ4186" i="3"/>
  <c r="AI4186" i="3"/>
  <c r="AH4186" i="3"/>
  <c r="AQ4185" i="3"/>
  <c r="AP4185" i="3"/>
  <c r="AO4185" i="3"/>
  <c r="AN4185" i="3"/>
  <c r="AM4185" i="3"/>
  <c r="AL4185" i="3"/>
  <c r="AK4185" i="3"/>
  <c r="AJ4185" i="3"/>
  <c r="AI4185" i="3"/>
  <c r="AH4185" i="3"/>
  <c r="AQ4184" i="3"/>
  <c r="AP4184" i="3"/>
  <c r="AO4184" i="3"/>
  <c r="AN4184" i="3"/>
  <c r="AM4184" i="3"/>
  <c r="AL4184" i="3"/>
  <c r="AK4184" i="3"/>
  <c r="AJ4184" i="3"/>
  <c r="AI4184" i="3"/>
  <c r="AH4184" i="3"/>
  <c r="AQ4183" i="3"/>
  <c r="AP4183" i="3"/>
  <c r="AO4183" i="3"/>
  <c r="AN4183" i="3"/>
  <c r="AM4183" i="3"/>
  <c r="AL4183" i="3"/>
  <c r="AK4183" i="3"/>
  <c r="AJ4183" i="3"/>
  <c r="AI4183" i="3"/>
  <c r="AH4183" i="3"/>
  <c r="AQ4182" i="3"/>
  <c r="AP4182" i="3"/>
  <c r="AO4182" i="3"/>
  <c r="AN4182" i="3"/>
  <c r="AM4182" i="3"/>
  <c r="AL4182" i="3"/>
  <c r="AK4182" i="3"/>
  <c r="AJ4182" i="3"/>
  <c r="AI4182" i="3"/>
  <c r="AH4182" i="3"/>
  <c r="AQ4181" i="3"/>
  <c r="AP4181" i="3"/>
  <c r="AO4181" i="3"/>
  <c r="AN4181" i="3"/>
  <c r="AM4181" i="3"/>
  <c r="AL4181" i="3"/>
  <c r="AK4181" i="3"/>
  <c r="AJ4181" i="3"/>
  <c r="AI4181" i="3"/>
  <c r="AH4181" i="3"/>
  <c r="AQ4180" i="3"/>
  <c r="AP4180" i="3"/>
  <c r="AO4180" i="3"/>
  <c r="AN4180" i="3"/>
  <c r="AM4180" i="3"/>
  <c r="AL4180" i="3"/>
  <c r="AK4180" i="3"/>
  <c r="AJ4180" i="3"/>
  <c r="AI4180" i="3"/>
  <c r="AH4180" i="3"/>
  <c r="AQ4179" i="3"/>
  <c r="AP4179" i="3"/>
  <c r="AO4179" i="3"/>
  <c r="AN4179" i="3"/>
  <c r="AM4179" i="3"/>
  <c r="AL4179" i="3"/>
  <c r="AK4179" i="3"/>
  <c r="AJ4179" i="3"/>
  <c r="AI4179" i="3"/>
  <c r="AH4179" i="3"/>
  <c r="AQ4178" i="3"/>
  <c r="AP4178" i="3"/>
  <c r="AO4178" i="3"/>
  <c r="AN4178" i="3"/>
  <c r="AM4178" i="3"/>
  <c r="AL4178" i="3"/>
  <c r="AK4178" i="3"/>
  <c r="AJ4178" i="3"/>
  <c r="AI4178" i="3"/>
  <c r="AH4178" i="3"/>
  <c r="AQ4177" i="3"/>
  <c r="AP4177" i="3"/>
  <c r="AO4177" i="3"/>
  <c r="AN4177" i="3"/>
  <c r="AM4177" i="3"/>
  <c r="AL4177" i="3"/>
  <c r="AK4177" i="3"/>
  <c r="AJ4177" i="3"/>
  <c r="AI4177" i="3"/>
  <c r="AH4177" i="3"/>
  <c r="AQ4176" i="3"/>
  <c r="AP4176" i="3"/>
  <c r="AO4176" i="3"/>
  <c r="AN4176" i="3"/>
  <c r="AM4176" i="3"/>
  <c r="AL4176" i="3"/>
  <c r="AK4176" i="3"/>
  <c r="AJ4176" i="3"/>
  <c r="AI4176" i="3"/>
  <c r="AH4176" i="3"/>
  <c r="AQ4175" i="3"/>
  <c r="AP4175" i="3"/>
  <c r="AO4175" i="3"/>
  <c r="AN4175" i="3"/>
  <c r="AM4175" i="3"/>
  <c r="AL4175" i="3"/>
  <c r="AK4175" i="3"/>
  <c r="AJ4175" i="3"/>
  <c r="AI4175" i="3"/>
  <c r="AH4175" i="3"/>
  <c r="AQ4174" i="3"/>
  <c r="AP4174" i="3"/>
  <c r="AO4174" i="3"/>
  <c r="AN4174" i="3"/>
  <c r="AM4174" i="3"/>
  <c r="AL4174" i="3"/>
  <c r="AK4174" i="3"/>
  <c r="AJ4174" i="3"/>
  <c r="AI4174" i="3"/>
  <c r="AH4174" i="3"/>
  <c r="AQ4173" i="3"/>
  <c r="AP4173" i="3"/>
  <c r="AO4173" i="3"/>
  <c r="AN4173" i="3"/>
  <c r="AM4173" i="3"/>
  <c r="AL4173" i="3"/>
  <c r="AK4173" i="3"/>
  <c r="AJ4173" i="3"/>
  <c r="AI4173" i="3"/>
  <c r="AH4173" i="3"/>
  <c r="AQ4172" i="3"/>
  <c r="AP4172" i="3"/>
  <c r="AO4172" i="3"/>
  <c r="AN4172" i="3"/>
  <c r="AM4172" i="3"/>
  <c r="AL4172" i="3"/>
  <c r="AK4172" i="3"/>
  <c r="AJ4172" i="3"/>
  <c r="AI4172" i="3"/>
  <c r="AH4172" i="3"/>
  <c r="AQ4171" i="3"/>
  <c r="AP4171" i="3"/>
  <c r="AO4171" i="3"/>
  <c r="AN4171" i="3"/>
  <c r="AM4171" i="3"/>
  <c r="AL4171" i="3"/>
  <c r="AK4171" i="3"/>
  <c r="AJ4171" i="3"/>
  <c r="AI4171" i="3"/>
  <c r="AH4171" i="3"/>
  <c r="AQ4170" i="3"/>
  <c r="AP4170" i="3"/>
  <c r="AO4170" i="3"/>
  <c r="AN4170" i="3"/>
  <c r="AM4170" i="3"/>
  <c r="AL4170" i="3"/>
  <c r="AK4170" i="3"/>
  <c r="AJ4170" i="3"/>
  <c r="AI4170" i="3"/>
  <c r="AH4170" i="3"/>
  <c r="AQ4169" i="3"/>
  <c r="AP4169" i="3"/>
  <c r="AO4169" i="3"/>
  <c r="AN4169" i="3"/>
  <c r="AM4169" i="3"/>
  <c r="AL4169" i="3"/>
  <c r="AK4169" i="3"/>
  <c r="AJ4169" i="3"/>
  <c r="AI4169" i="3"/>
  <c r="AH4169" i="3"/>
  <c r="AQ4168" i="3"/>
  <c r="AP4168" i="3"/>
  <c r="AO4168" i="3"/>
  <c r="AN4168" i="3"/>
  <c r="AM4168" i="3"/>
  <c r="AL4168" i="3"/>
  <c r="AK4168" i="3"/>
  <c r="AJ4168" i="3"/>
  <c r="AI4168" i="3"/>
  <c r="AH4168" i="3"/>
  <c r="AQ4167" i="3"/>
  <c r="AP4167" i="3"/>
  <c r="AO4167" i="3"/>
  <c r="AN4167" i="3"/>
  <c r="AM4167" i="3"/>
  <c r="AL4167" i="3"/>
  <c r="AK4167" i="3"/>
  <c r="AJ4167" i="3"/>
  <c r="AI4167" i="3"/>
  <c r="AH4167" i="3"/>
  <c r="AQ4166" i="3"/>
  <c r="AP4166" i="3"/>
  <c r="AO4166" i="3"/>
  <c r="AN4166" i="3"/>
  <c r="AM4166" i="3"/>
  <c r="AL4166" i="3"/>
  <c r="AK4166" i="3"/>
  <c r="AJ4166" i="3"/>
  <c r="AI4166" i="3"/>
  <c r="AH4166" i="3"/>
  <c r="AQ4165" i="3"/>
  <c r="AP4165" i="3"/>
  <c r="AO4165" i="3"/>
  <c r="AN4165" i="3"/>
  <c r="AM4165" i="3"/>
  <c r="AL4165" i="3"/>
  <c r="AK4165" i="3"/>
  <c r="AJ4165" i="3"/>
  <c r="AI4165" i="3"/>
  <c r="AH4165" i="3"/>
  <c r="AQ4164" i="3"/>
  <c r="AP4164" i="3"/>
  <c r="AO4164" i="3"/>
  <c r="AN4164" i="3"/>
  <c r="AM4164" i="3"/>
  <c r="AL4164" i="3"/>
  <c r="AK4164" i="3"/>
  <c r="AJ4164" i="3"/>
  <c r="AI4164" i="3"/>
  <c r="AH4164" i="3"/>
  <c r="AQ4163" i="3"/>
  <c r="AP4163" i="3"/>
  <c r="AO4163" i="3"/>
  <c r="AN4163" i="3"/>
  <c r="AM4163" i="3"/>
  <c r="AL4163" i="3"/>
  <c r="AK4163" i="3"/>
  <c r="AJ4163" i="3"/>
  <c r="AI4163" i="3"/>
  <c r="AH4163" i="3"/>
  <c r="AQ4162" i="3"/>
  <c r="AP4162" i="3"/>
  <c r="AO4162" i="3"/>
  <c r="AN4162" i="3"/>
  <c r="AM4162" i="3"/>
  <c r="AL4162" i="3"/>
  <c r="AK4162" i="3"/>
  <c r="AJ4162" i="3"/>
  <c r="AI4162" i="3"/>
  <c r="AH4162" i="3"/>
  <c r="AQ4161" i="3"/>
  <c r="AP4161" i="3"/>
  <c r="AO4161" i="3"/>
  <c r="AN4161" i="3"/>
  <c r="AM4161" i="3"/>
  <c r="AL4161" i="3"/>
  <c r="AK4161" i="3"/>
  <c r="AJ4161" i="3"/>
  <c r="AI4161" i="3"/>
  <c r="AH4161" i="3"/>
  <c r="AQ4160" i="3"/>
  <c r="AP4160" i="3"/>
  <c r="AO4160" i="3"/>
  <c r="AN4160" i="3"/>
  <c r="AM4160" i="3"/>
  <c r="AL4160" i="3"/>
  <c r="AK4160" i="3"/>
  <c r="AJ4160" i="3"/>
  <c r="AI4160" i="3"/>
  <c r="AH4160" i="3"/>
  <c r="AQ4159" i="3"/>
  <c r="AP4159" i="3"/>
  <c r="AO4159" i="3"/>
  <c r="AN4159" i="3"/>
  <c r="AM4159" i="3"/>
  <c r="AL4159" i="3"/>
  <c r="AK4159" i="3"/>
  <c r="AJ4159" i="3"/>
  <c r="AI4159" i="3"/>
  <c r="AH4159" i="3"/>
  <c r="AQ4158" i="3"/>
  <c r="AP4158" i="3"/>
  <c r="AO4158" i="3"/>
  <c r="AN4158" i="3"/>
  <c r="AM4158" i="3"/>
  <c r="AL4158" i="3"/>
  <c r="AK4158" i="3"/>
  <c r="AJ4158" i="3"/>
  <c r="AI4158" i="3"/>
  <c r="AH4158" i="3"/>
  <c r="AQ4157" i="3"/>
  <c r="AP4157" i="3"/>
  <c r="AO4157" i="3"/>
  <c r="AN4157" i="3"/>
  <c r="AM4157" i="3"/>
  <c r="AL4157" i="3"/>
  <c r="AK4157" i="3"/>
  <c r="AJ4157" i="3"/>
  <c r="AI4157" i="3"/>
  <c r="AH4157" i="3"/>
  <c r="AQ4156" i="3"/>
  <c r="AP4156" i="3"/>
  <c r="AO4156" i="3"/>
  <c r="AN4156" i="3"/>
  <c r="AM4156" i="3"/>
  <c r="AL4156" i="3"/>
  <c r="AK4156" i="3"/>
  <c r="AJ4156" i="3"/>
  <c r="AI4156" i="3"/>
  <c r="AH4156" i="3"/>
  <c r="AQ4155" i="3"/>
  <c r="AP4155" i="3"/>
  <c r="AO4155" i="3"/>
  <c r="AN4155" i="3"/>
  <c r="AM4155" i="3"/>
  <c r="AL4155" i="3"/>
  <c r="AK4155" i="3"/>
  <c r="AJ4155" i="3"/>
  <c r="AI4155" i="3"/>
  <c r="AH4155" i="3"/>
  <c r="AQ4154" i="3"/>
  <c r="AP4154" i="3"/>
  <c r="AO4154" i="3"/>
  <c r="AN4154" i="3"/>
  <c r="AM4154" i="3"/>
  <c r="AL4154" i="3"/>
  <c r="AK4154" i="3"/>
  <c r="AJ4154" i="3"/>
  <c r="AI4154" i="3"/>
  <c r="AH4154" i="3"/>
  <c r="AQ4153" i="3"/>
  <c r="AP4153" i="3"/>
  <c r="AO4153" i="3"/>
  <c r="AN4153" i="3"/>
  <c r="AM4153" i="3"/>
  <c r="AL4153" i="3"/>
  <c r="AK4153" i="3"/>
  <c r="AJ4153" i="3"/>
  <c r="AI4153" i="3"/>
  <c r="AH4153" i="3"/>
  <c r="AQ4152" i="3"/>
  <c r="AP4152" i="3"/>
  <c r="AO4152" i="3"/>
  <c r="AN4152" i="3"/>
  <c r="AM4152" i="3"/>
  <c r="AL4152" i="3"/>
  <c r="AK4152" i="3"/>
  <c r="AJ4152" i="3"/>
  <c r="AI4152" i="3"/>
  <c r="AH4152" i="3"/>
  <c r="AQ4151" i="3"/>
  <c r="AP4151" i="3"/>
  <c r="AO4151" i="3"/>
  <c r="AN4151" i="3"/>
  <c r="AM4151" i="3"/>
  <c r="AL4151" i="3"/>
  <c r="AK4151" i="3"/>
  <c r="AJ4151" i="3"/>
  <c r="AI4151" i="3"/>
  <c r="AH4151" i="3"/>
  <c r="AQ4150" i="3"/>
  <c r="AP4150" i="3"/>
  <c r="AO4150" i="3"/>
  <c r="AN4150" i="3"/>
  <c r="AM4150" i="3"/>
  <c r="AL4150" i="3"/>
  <c r="AK4150" i="3"/>
  <c r="AJ4150" i="3"/>
  <c r="AI4150" i="3"/>
  <c r="AH4150" i="3"/>
  <c r="AQ4149" i="3"/>
  <c r="AP4149" i="3"/>
  <c r="AO4149" i="3"/>
  <c r="AN4149" i="3"/>
  <c r="AM4149" i="3"/>
  <c r="AL4149" i="3"/>
  <c r="AK4149" i="3"/>
  <c r="AJ4149" i="3"/>
  <c r="AI4149" i="3"/>
  <c r="AH4149" i="3"/>
  <c r="AQ4148" i="3"/>
  <c r="AP4148" i="3"/>
  <c r="AO4148" i="3"/>
  <c r="AN4148" i="3"/>
  <c r="AM4148" i="3"/>
  <c r="AL4148" i="3"/>
  <c r="AK4148" i="3"/>
  <c r="AJ4148" i="3"/>
  <c r="AI4148" i="3"/>
  <c r="AH4148" i="3"/>
  <c r="AQ4147" i="3"/>
  <c r="AP4147" i="3"/>
  <c r="AO4147" i="3"/>
  <c r="AN4147" i="3"/>
  <c r="AM4147" i="3"/>
  <c r="AL4147" i="3"/>
  <c r="AK4147" i="3"/>
  <c r="AJ4147" i="3"/>
  <c r="AI4147" i="3"/>
  <c r="AH4147" i="3"/>
  <c r="AQ4146" i="3"/>
  <c r="AP4146" i="3"/>
  <c r="AO4146" i="3"/>
  <c r="AN4146" i="3"/>
  <c r="AM4146" i="3"/>
  <c r="AL4146" i="3"/>
  <c r="AK4146" i="3"/>
  <c r="AJ4146" i="3"/>
  <c r="AI4146" i="3"/>
  <c r="AH4146" i="3"/>
  <c r="AQ4145" i="3"/>
  <c r="AP4145" i="3"/>
  <c r="AO4145" i="3"/>
  <c r="AN4145" i="3"/>
  <c r="AM4145" i="3"/>
  <c r="AL4145" i="3"/>
  <c r="AK4145" i="3"/>
  <c r="AJ4145" i="3"/>
  <c r="AI4145" i="3"/>
  <c r="AH4145" i="3"/>
  <c r="AQ4144" i="3"/>
  <c r="AP4144" i="3"/>
  <c r="AO4144" i="3"/>
  <c r="AN4144" i="3"/>
  <c r="AM4144" i="3"/>
  <c r="AL4144" i="3"/>
  <c r="AK4144" i="3"/>
  <c r="AJ4144" i="3"/>
  <c r="AI4144" i="3"/>
  <c r="AH4144" i="3"/>
  <c r="AQ4143" i="3"/>
  <c r="AP4143" i="3"/>
  <c r="AO4143" i="3"/>
  <c r="AN4143" i="3"/>
  <c r="AM4143" i="3"/>
  <c r="AL4143" i="3"/>
  <c r="AK4143" i="3"/>
  <c r="AJ4143" i="3"/>
  <c r="AI4143" i="3"/>
  <c r="AH4143" i="3"/>
  <c r="AQ4142" i="3"/>
  <c r="AP4142" i="3"/>
  <c r="AO4142" i="3"/>
  <c r="AN4142" i="3"/>
  <c r="AM4142" i="3"/>
  <c r="AL4142" i="3"/>
  <c r="AK4142" i="3"/>
  <c r="AJ4142" i="3"/>
  <c r="AI4142" i="3"/>
  <c r="AH4142" i="3"/>
  <c r="AQ4141" i="3"/>
  <c r="AP4141" i="3"/>
  <c r="AO4141" i="3"/>
  <c r="AN4141" i="3"/>
  <c r="AM4141" i="3"/>
  <c r="AL4141" i="3"/>
  <c r="AK4141" i="3"/>
  <c r="AJ4141" i="3"/>
  <c r="AI4141" i="3"/>
  <c r="AH4141" i="3"/>
  <c r="AQ4140" i="3"/>
  <c r="AP4140" i="3"/>
  <c r="AO4140" i="3"/>
  <c r="AN4140" i="3"/>
  <c r="AM4140" i="3"/>
  <c r="AL4140" i="3"/>
  <c r="AK4140" i="3"/>
  <c r="AJ4140" i="3"/>
  <c r="AI4140" i="3"/>
  <c r="AH4140" i="3"/>
  <c r="AQ4139" i="3"/>
  <c r="AP4139" i="3"/>
  <c r="AO4139" i="3"/>
  <c r="AN4139" i="3"/>
  <c r="AM4139" i="3"/>
  <c r="AL4139" i="3"/>
  <c r="AK4139" i="3"/>
  <c r="AJ4139" i="3"/>
  <c r="AI4139" i="3"/>
  <c r="AH4139" i="3"/>
  <c r="AQ4138" i="3"/>
  <c r="AP4138" i="3"/>
  <c r="AO4138" i="3"/>
  <c r="AN4138" i="3"/>
  <c r="AM4138" i="3"/>
  <c r="AL4138" i="3"/>
  <c r="AK4138" i="3"/>
  <c r="AJ4138" i="3"/>
  <c r="AI4138" i="3"/>
  <c r="AH4138" i="3"/>
  <c r="AQ4137" i="3"/>
  <c r="AP4137" i="3"/>
  <c r="AO4137" i="3"/>
  <c r="AN4137" i="3"/>
  <c r="AM4137" i="3"/>
  <c r="AL4137" i="3"/>
  <c r="AK4137" i="3"/>
  <c r="AJ4137" i="3"/>
  <c r="AI4137" i="3"/>
  <c r="AH4137" i="3"/>
  <c r="AQ4136" i="3"/>
  <c r="AP4136" i="3"/>
  <c r="AO4136" i="3"/>
  <c r="AN4136" i="3"/>
  <c r="AM4136" i="3"/>
  <c r="AL4136" i="3"/>
  <c r="AK4136" i="3"/>
  <c r="AJ4136" i="3"/>
  <c r="AI4136" i="3"/>
  <c r="AH4136" i="3"/>
  <c r="AQ4135" i="3"/>
  <c r="AP4135" i="3"/>
  <c r="AO4135" i="3"/>
  <c r="AN4135" i="3"/>
  <c r="AM4135" i="3"/>
  <c r="AL4135" i="3"/>
  <c r="AK4135" i="3"/>
  <c r="AJ4135" i="3"/>
  <c r="AI4135" i="3"/>
  <c r="AH4135" i="3"/>
  <c r="AQ4134" i="3"/>
  <c r="AP4134" i="3"/>
  <c r="AO4134" i="3"/>
  <c r="AN4134" i="3"/>
  <c r="AM4134" i="3"/>
  <c r="AL4134" i="3"/>
  <c r="AK4134" i="3"/>
  <c r="AJ4134" i="3"/>
  <c r="AI4134" i="3"/>
  <c r="AH4134" i="3"/>
  <c r="AQ4133" i="3"/>
  <c r="AP4133" i="3"/>
  <c r="AO4133" i="3"/>
  <c r="AN4133" i="3"/>
  <c r="AM4133" i="3"/>
  <c r="AL4133" i="3"/>
  <c r="AK4133" i="3"/>
  <c r="AJ4133" i="3"/>
  <c r="AI4133" i="3"/>
  <c r="AH4133" i="3"/>
  <c r="AQ4132" i="3"/>
  <c r="AP4132" i="3"/>
  <c r="AO4132" i="3"/>
  <c r="AN4132" i="3"/>
  <c r="AM4132" i="3"/>
  <c r="AL4132" i="3"/>
  <c r="AK4132" i="3"/>
  <c r="AJ4132" i="3"/>
  <c r="AI4132" i="3"/>
  <c r="AH4132" i="3"/>
  <c r="AQ4131" i="3"/>
  <c r="AP4131" i="3"/>
  <c r="AO4131" i="3"/>
  <c r="AN4131" i="3"/>
  <c r="AM4131" i="3"/>
  <c r="AL4131" i="3"/>
  <c r="AK4131" i="3"/>
  <c r="AJ4131" i="3"/>
  <c r="AI4131" i="3"/>
  <c r="AH4131" i="3"/>
  <c r="AQ4130" i="3"/>
  <c r="AP4130" i="3"/>
  <c r="AO4130" i="3"/>
  <c r="AN4130" i="3"/>
  <c r="AM4130" i="3"/>
  <c r="AL4130" i="3"/>
  <c r="AK4130" i="3"/>
  <c r="AJ4130" i="3"/>
  <c r="AI4130" i="3"/>
  <c r="AH4130" i="3"/>
  <c r="AQ4129" i="3"/>
  <c r="AP4129" i="3"/>
  <c r="AO4129" i="3"/>
  <c r="AN4129" i="3"/>
  <c r="AM4129" i="3"/>
  <c r="AL4129" i="3"/>
  <c r="AK4129" i="3"/>
  <c r="AJ4129" i="3"/>
  <c r="AI4129" i="3"/>
  <c r="AH4129" i="3"/>
  <c r="AQ4128" i="3"/>
  <c r="AP4128" i="3"/>
  <c r="AO4128" i="3"/>
  <c r="AN4128" i="3"/>
  <c r="AM4128" i="3"/>
  <c r="AL4128" i="3"/>
  <c r="AK4128" i="3"/>
  <c r="AJ4128" i="3"/>
  <c r="AI4128" i="3"/>
  <c r="AH4128" i="3"/>
  <c r="AQ4127" i="3"/>
  <c r="AP4127" i="3"/>
  <c r="AO4127" i="3"/>
  <c r="AN4127" i="3"/>
  <c r="AM4127" i="3"/>
  <c r="AL4127" i="3"/>
  <c r="AK4127" i="3"/>
  <c r="AJ4127" i="3"/>
  <c r="AI4127" i="3"/>
  <c r="AH4127" i="3"/>
  <c r="AQ4126" i="3"/>
  <c r="AP4126" i="3"/>
  <c r="AO4126" i="3"/>
  <c r="AN4126" i="3"/>
  <c r="AM4126" i="3"/>
  <c r="AL4126" i="3"/>
  <c r="AK4126" i="3"/>
  <c r="AJ4126" i="3"/>
  <c r="AI4126" i="3"/>
  <c r="AH4126" i="3"/>
  <c r="AQ4125" i="3"/>
  <c r="AP4125" i="3"/>
  <c r="AO4125" i="3"/>
  <c r="AN4125" i="3"/>
  <c r="AM4125" i="3"/>
  <c r="AL4125" i="3"/>
  <c r="AK4125" i="3"/>
  <c r="AJ4125" i="3"/>
  <c r="AI4125" i="3"/>
  <c r="AH4125" i="3"/>
  <c r="AQ4124" i="3"/>
  <c r="AP4124" i="3"/>
  <c r="AO4124" i="3"/>
  <c r="AN4124" i="3"/>
  <c r="AM4124" i="3"/>
  <c r="AL4124" i="3"/>
  <c r="AK4124" i="3"/>
  <c r="AJ4124" i="3"/>
  <c r="AI4124" i="3"/>
  <c r="AH4124" i="3"/>
  <c r="AQ4123" i="3"/>
  <c r="AP4123" i="3"/>
  <c r="AO4123" i="3"/>
  <c r="AN4123" i="3"/>
  <c r="AM4123" i="3"/>
  <c r="AL4123" i="3"/>
  <c r="AK4123" i="3"/>
  <c r="AJ4123" i="3"/>
  <c r="AI4123" i="3"/>
  <c r="AH4123" i="3"/>
  <c r="AQ4122" i="3"/>
  <c r="AP4122" i="3"/>
  <c r="AO4122" i="3"/>
  <c r="AN4122" i="3"/>
  <c r="AM4122" i="3"/>
  <c r="AL4122" i="3"/>
  <c r="AK4122" i="3"/>
  <c r="AJ4122" i="3"/>
  <c r="AI4122" i="3"/>
  <c r="AH4122" i="3"/>
  <c r="AQ4121" i="3"/>
  <c r="AP4121" i="3"/>
  <c r="AO4121" i="3"/>
  <c r="AN4121" i="3"/>
  <c r="AM4121" i="3"/>
  <c r="AL4121" i="3"/>
  <c r="AK4121" i="3"/>
  <c r="AJ4121" i="3"/>
  <c r="AI4121" i="3"/>
  <c r="AH4121" i="3"/>
  <c r="AQ4120" i="3"/>
  <c r="AP4120" i="3"/>
  <c r="AO4120" i="3"/>
  <c r="AN4120" i="3"/>
  <c r="AM4120" i="3"/>
  <c r="AL4120" i="3"/>
  <c r="AK4120" i="3"/>
  <c r="AJ4120" i="3"/>
  <c r="AI4120" i="3"/>
  <c r="AH4120" i="3"/>
  <c r="AQ4119" i="3"/>
  <c r="AP4119" i="3"/>
  <c r="AO4119" i="3"/>
  <c r="AN4119" i="3"/>
  <c r="AM4119" i="3"/>
  <c r="AL4119" i="3"/>
  <c r="AK4119" i="3"/>
  <c r="AJ4119" i="3"/>
  <c r="AI4119" i="3"/>
  <c r="AH4119" i="3"/>
  <c r="AQ4118" i="3"/>
  <c r="AP4118" i="3"/>
  <c r="AO4118" i="3"/>
  <c r="AN4118" i="3"/>
  <c r="AM4118" i="3"/>
  <c r="AL4118" i="3"/>
  <c r="AK4118" i="3"/>
  <c r="AJ4118" i="3"/>
  <c r="AI4118" i="3"/>
  <c r="AH4118" i="3"/>
  <c r="AQ4117" i="3"/>
  <c r="AP4117" i="3"/>
  <c r="AO4117" i="3"/>
  <c r="AN4117" i="3"/>
  <c r="AM4117" i="3"/>
  <c r="AL4117" i="3"/>
  <c r="AK4117" i="3"/>
  <c r="AJ4117" i="3"/>
  <c r="AI4117" i="3"/>
  <c r="AH4117" i="3"/>
  <c r="AQ4116" i="3"/>
  <c r="AP4116" i="3"/>
  <c r="AO4116" i="3"/>
  <c r="AN4116" i="3"/>
  <c r="AM4116" i="3"/>
  <c r="AL4116" i="3"/>
  <c r="AK4116" i="3"/>
  <c r="AJ4116" i="3"/>
  <c r="AI4116" i="3"/>
  <c r="AH4116" i="3"/>
  <c r="AQ4115" i="3"/>
  <c r="AP4115" i="3"/>
  <c r="AO4115" i="3"/>
  <c r="AN4115" i="3"/>
  <c r="AM4115" i="3"/>
  <c r="AL4115" i="3"/>
  <c r="AK4115" i="3"/>
  <c r="AJ4115" i="3"/>
  <c r="AI4115" i="3"/>
  <c r="AH4115" i="3"/>
  <c r="AQ4114" i="3"/>
  <c r="AP4114" i="3"/>
  <c r="AO4114" i="3"/>
  <c r="AN4114" i="3"/>
  <c r="AM4114" i="3"/>
  <c r="AL4114" i="3"/>
  <c r="AK4114" i="3"/>
  <c r="AJ4114" i="3"/>
  <c r="AI4114" i="3"/>
  <c r="AH4114" i="3"/>
  <c r="AQ4113" i="3"/>
  <c r="AP4113" i="3"/>
  <c r="AO4113" i="3"/>
  <c r="AN4113" i="3"/>
  <c r="AM4113" i="3"/>
  <c r="AL4113" i="3"/>
  <c r="AK4113" i="3"/>
  <c r="AJ4113" i="3"/>
  <c r="AI4113" i="3"/>
  <c r="AH4113" i="3"/>
  <c r="AQ4112" i="3"/>
  <c r="AP4112" i="3"/>
  <c r="AO4112" i="3"/>
  <c r="AN4112" i="3"/>
  <c r="AM4112" i="3"/>
  <c r="AL4112" i="3"/>
  <c r="AK4112" i="3"/>
  <c r="AJ4112" i="3"/>
  <c r="AI4112" i="3"/>
  <c r="AH4112" i="3"/>
  <c r="AQ4111" i="3"/>
  <c r="AP4111" i="3"/>
  <c r="AO4111" i="3"/>
  <c r="AN4111" i="3"/>
  <c r="AM4111" i="3"/>
  <c r="AL4111" i="3"/>
  <c r="AK4111" i="3"/>
  <c r="AJ4111" i="3"/>
  <c r="AI4111" i="3"/>
  <c r="AH4111" i="3"/>
  <c r="AQ4110" i="3"/>
  <c r="AP4110" i="3"/>
  <c r="AO4110" i="3"/>
  <c r="AN4110" i="3"/>
  <c r="AM4110" i="3"/>
  <c r="AL4110" i="3"/>
  <c r="AK4110" i="3"/>
  <c r="AJ4110" i="3"/>
  <c r="AI4110" i="3"/>
  <c r="AH4110" i="3"/>
  <c r="AQ4109" i="3"/>
  <c r="AP4109" i="3"/>
  <c r="AO4109" i="3"/>
  <c r="AN4109" i="3"/>
  <c r="AM4109" i="3"/>
  <c r="AL4109" i="3"/>
  <c r="AK4109" i="3"/>
  <c r="AJ4109" i="3"/>
  <c r="AI4109" i="3"/>
  <c r="AH4109" i="3"/>
  <c r="AQ4108" i="3"/>
  <c r="AP4108" i="3"/>
  <c r="AO4108" i="3"/>
  <c r="AN4108" i="3"/>
  <c r="AM4108" i="3"/>
  <c r="AL4108" i="3"/>
  <c r="AK4108" i="3"/>
  <c r="AJ4108" i="3"/>
  <c r="AI4108" i="3"/>
  <c r="AH4108" i="3"/>
  <c r="AQ4107" i="3"/>
  <c r="AP4107" i="3"/>
  <c r="AO4107" i="3"/>
  <c r="AN4107" i="3"/>
  <c r="AM4107" i="3"/>
  <c r="AL4107" i="3"/>
  <c r="AK4107" i="3"/>
  <c r="AJ4107" i="3"/>
  <c r="AI4107" i="3"/>
  <c r="AH4107" i="3"/>
  <c r="AQ4106" i="3"/>
  <c r="AP4106" i="3"/>
  <c r="AO4106" i="3"/>
  <c r="AN4106" i="3"/>
  <c r="AM4106" i="3"/>
  <c r="AL4106" i="3"/>
  <c r="AK4106" i="3"/>
  <c r="AJ4106" i="3"/>
  <c r="AI4106" i="3"/>
  <c r="AH4106" i="3"/>
  <c r="AQ4105" i="3"/>
  <c r="AP4105" i="3"/>
  <c r="AO4105" i="3"/>
  <c r="AN4105" i="3"/>
  <c r="AM4105" i="3"/>
  <c r="AL4105" i="3"/>
  <c r="AK4105" i="3"/>
  <c r="AJ4105" i="3"/>
  <c r="AI4105" i="3"/>
  <c r="AH4105" i="3"/>
  <c r="AQ4104" i="3"/>
  <c r="AP4104" i="3"/>
  <c r="AO4104" i="3"/>
  <c r="AN4104" i="3"/>
  <c r="AM4104" i="3"/>
  <c r="AL4104" i="3"/>
  <c r="AK4104" i="3"/>
  <c r="AJ4104" i="3"/>
  <c r="AI4104" i="3"/>
  <c r="AH4104" i="3"/>
  <c r="AQ4103" i="3"/>
  <c r="AP4103" i="3"/>
  <c r="AO4103" i="3"/>
  <c r="AN4103" i="3"/>
  <c r="AM4103" i="3"/>
  <c r="AL4103" i="3"/>
  <c r="AK4103" i="3"/>
  <c r="AJ4103" i="3"/>
  <c r="AI4103" i="3"/>
  <c r="AH4103" i="3"/>
  <c r="AQ4102" i="3"/>
  <c r="AP4102" i="3"/>
  <c r="AO4102" i="3"/>
  <c r="AN4102" i="3"/>
  <c r="AM4102" i="3"/>
  <c r="AL4102" i="3"/>
  <c r="AK4102" i="3"/>
  <c r="AJ4102" i="3"/>
  <c r="AI4102" i="3"/>
  <c r="AH4102" i="3"/>
  <c r="AQ4101" i="3"/>
  <c r="AP4101" i="3"/>
  <c r="AO4101" i="3"/>
  <c r="AN4101" i="3"/>
  <c r="AM4101" i="3"/>
  <c r="AL4101" i="3"/>
  <c r="AK4101" i="3"/>
  <c r="AJ4101" i="3"/>
  <c r="AI4101" i="3"/>
  <c r="AH4101" i="3"/>
  <c r="AQ4100" i="3"/>
  <c r="AP4100" i="3"/>
  <c r="AO4100" i="3"/>
  <c r="AN4100" i="3"/>
  <c r="AM4100" i="3"/>
  <c r="AL4100" i="3"/>
  <c r="AK4100" i="3"/>
  <c r="AJ4100" i="3"/>
  <c r="AI4100" i="3"/>
  <c r="AH4100" i="3"/>
  <c r="AQ4099" i="3"/>
  <c r="AP4099" i="3"/>
  <c r="AO4099" i="3"/>
  <c r="AN4099" i="3"/>
  <c r="AM4099" i="3"/>
  <c r="AL4099" i="3"/>
  <c r="AK4099" i="3"/>
  <c r="AJ4099" i="3"/>
  <c r="AI4099" i="3"/>
  <c r="AH4099" i="3"/>
  <c r="AQ4098" i="3"/>
  <c r="AP4098" i="3"/>
  <c r="AO4098" i="3"/>
  <c r="AN4098" i="3"/>
  <c r="AM4098" i="3"/>
  <c r="AL4098" i="3"/>
  <c r="AK4098" i="3"/>
  <c r="AJ4098" i="3"/>
  <c r="AI4098" i="3"/>
  <c r="AH4098" i="3"/>
  <c r="AQ4097" i="3"/>
  <c r="AP4097" i="3"/>
  <c r="AO4097" i="3"/>
  <c r="AN4097" i="3"/>
  <c r="AM4097" i="3"/>
  <c r="AL4097" i="3"/>
  <c r="AK4097" i="3"/>
  <c r="AJ4097" i="3"/>
  <c r="AI4097" i="3"/>
  <c r="AH4097" i="3"/>
  <c r="AQ4096" i="3"/>
  <c r="AP4096" i="3"/>
  <c r="AO4096" i="3"/>
  <c r="AN4096" i="3"/>
  <c r="AM4096" i="3"/>
  <c r="AL4096" i="3"/>
  <c r="AK4096" i="3"/>
  <c r="AJ4096" i="3"/>
  <c r="AI4096" i="3"/>
  <c r="AH4096" i="3"/>
  <c r="AQ4095" i="3"/>
  <c r="AP4095" i="3"/>
  <c r="AO4095" i="3"/>
  <c r="AN4095" i="3"/>
  <c r="AM4095" i="3"/>
  <c r="AL4095" i="3"/>
  <c r="AK4095" i="3"/>
  <c r="AJ4095" i="3"/>
  <c r="AI4095" i="3"/>
  <c r="AH4095" i="3"/>
  <c r="AQ4094" i="3"/>
  <c r="AP4094" i="3"/>
  <c r="AO4094" i="3"/>
  <c r="AN4094" i="3"/>
  <c r="AM4094" i="3"/>
  <c r="AL4094" i="3"/>
  <c r="AK4094" i="3"/>
  <c r="AJ4094" i="3"/>
  <c r="AI4094" i="3"/>
  <c r="AH4094" i="3"/>
  <c r="AQ4093" i="3"/>
  <c r="AP4093" i="3"/>
  <c r="AO4093" i="3"/>
  <c r="AN4093" i="3"/>
  <c r="AM4093" i="3"/>
  <c r="AL4093" i="3"/>
  <c r="AK4093" i="3"/>
  <c r="AJ4093" i="3"/>
  <c r="AI4093" i="3"/>
  <c r="AH4093" i="3"/>
  <c r="AQ4092" i="3"/>
  <c r="AP4092" i="3"/>
  <c r="AO4092" i="3"/>
  <c r="AN4092" i="3"/>
  <c r="AM4092" i="3"/>
  <c r="AL4092" i="3"/>
  <c r="AK4092" i="3"/>
  <c r="AJ4092" i="3"/>
  <c r="AI4092" i="3"/>
  <c r="AH4092" i="3"/>
  <c r="AQ4091" i="3"/>
  <c r="AP4091" i="3"/>
  <c r="AO4091" i="3"/>
  <c r="AN4091" i="3"/>
  <c r="AM4091" i="3"/>
  <c r="AL4091" i="3"/>
  <c r="AK4091" i="3"/>
  <c r="AJ4091" i="3"/>
  <c r="AI4091" i="3"/>
  <c r="AH4091" i="3"/>
  <c r="AQ4090" i="3"/>
  <c r="AP4090" i="3"/>
  <c r="AO4090" i="3"/>
  <c r="AN4090" i="3"/>
  <c r="AM4090" i="3"/>
  <c r="AL4090" i="3"/>
  <c r="AK4090" i="3"/>
  <c r="AJ4090" i="3"/>
  <c r="AI4090" i="3"/>
  <c r="AH4090" i="3"/>
  <c r="AQ4089" i="3"/>
  <c r="AP4089" i="3"/>
  <c r="AO4089" i="3"/>
  <c r="AN4089" i="3"/>
  <c r="AM4089" i="3"/>
  <c r="AL4089" i="3"/>
  <c r="AK4089" i="3"/>
  <c r="AJ4089" i="3"/>
  <c r="AI4089" i="3"/>
  <c r="AH4089" i="3"/>
  <c r="AQ4088" i="3"/>
  <c r="AP4088" i="3"/>
  <c r="AO4088" i="3"/>
  <c r="AN4088" i="3"/>
  <c r="AM4088" i="3"/>
  <c r="AL4088" i="3"/>
  <c r="AK4088" i="3"/>
  <c r="AJ4088" i="3"/>
  <c r="AI4088" i="3"/>
  <c r="AH4088" i="3"/>
  <c r="AQ4087" i="3"/>
  <c r="AP4087" i="3"/>
  <c r="AO4087" i="3"/>
  <c r="AN4087" i="3"/>
  <c r="AM4087" i="3"/>
  <c r="AL4087" i="3"/>
  <c r="AK4087" i="3"/>
  <c r="AJ4087" i="3"/>
  <c r="AI4087" i="3"/>
  <c r="AH4087" i="3"/>
  <c r="AQ4086" i="3"/>
  <c r="AP4086" i="3"/>
  <c r="AO4086" i="3"/>
  <c r="AN4086" i="3"/>
  <c r="AM4086" i="3"/>
  <c r="AL4086" i="3"/>
  <c r="AK4086" i="3"/>
  <c r="AJ4086" i="3"/>
  <c r="AI4086" i="3"/>
  <c r="AH4086" i="3"/>
  <c r="AQ4085" i="3"/>
  <c r="AP4085" i="3"/>
  <c r="AO4085" i="3"/>
  <c r="AN4085" i="3"/>
  <c r="AM4085" i="3"/>
  <c r="AL4085" i="3"/>
  <c r="AK4085" i="3"/>
  <c r="AJ4085" i="3"/>
  <c r="AI4085" i="3"/>
  <c r="AH4085" i="3"/>
  <c r="AQ4084" i="3"/>
  <c r="AP4084" i="3"/>
  <c r="AO4084" i="3"/>
  <c r="AN4084" i="3"/>
  <c r="AM4084" i="3"/>
  <c r="AL4084" i="3"/>
  <c r="AK4084" i="3"/>
  <c r="AJ4084" i="3"/>
  <c r="AI4084" i="3"/>
  <c r="AH4084" i="3"/>
  <c r="AQ4083" i="3"/>
  <c r="AP4083" i="3"/>
  <c r="AO4083" i="3"/>
  <c r="AN4083" i="3"/>
  <c r="AM4083" i="3"/>
  <c r="AL4083" i="3"/>
  <c r="AK4083" i="3"/>
  <c r="AJ4083" i="3"/>
  <c r="AI4083" i="3"/>
  <c r="AH4083" i="3"/>
  <c r="AQ4082" i="3"/>
  <c r="AP4082" i="3"/>
  <c r="AO4082" i="3"/>
  <c r="AN4082" i="3"/>
  <c r="AM4082" i="3"/>
  <c r="AL4082" i="3"/>
  <c r="AK4082" i="3"/>
  <c r="AJ4082" i="3"/>
  <c r="AI4082" i="3"/>
  <c r="AH4082" i="3"/>
  <c r="AQ4081" i="3"/>
  <c r="AP4081" i="3"/>
  <c r="AO4081" i="3"/>
  <c r="AN4081" i="3"/>
  <c r="AM4081" i="3"/>
  <c r="AL4081" i="3"/>
  <c r="AK4081" i="3"/>
  <c r="AJ4081" i="3"/>
  <c r="AI4081" i="3"/>
  <c r="AH4081" i="3"/>
  <c r="AQ4080" i="3"/>
  <c r="AP4080" i="3"/>
  <c r="AO4080" i="3"/>
  <c r="AN4080" i="3"/>
  <c r="AM4080" i="3"/>
  <c r="AL4080" i="3"/>
  <c r="AK4080" i="3"/>
  <c r="AJ4080" i="3"/>
  <c r="AI4080" i="3"/>
  <c r="AH4080" i="3"/>
  <c r="AQ4079" i="3"/>
  <c r="AP4079" i="3"/>
  <c r="AO4079" i="3"/>
  <c r="AN4079" i="3"/>
  <c r="AM4079" i="3"/>
  <c r="AL4079" i="3"/>
  <c r="AK4079" i="3"/>
  <c r="AJ4079" i="3"/>
  <c r="AI4079" i="3"/>
  <c r="AH4079" i="3"/>
  <c r="AQ4078" i="3"/>
  <c r="AP4078" i="3"/>
  <c r="AO4078" i="3"/>
  <c r="AN4078" i="3"/>
  <c r="AM4078" i="3"/>
  <c r="AL4078" i="3"/>
  <c r="AK4078" i="3"/>
  <c r="AJ4078" i="3"/>
  <c r="AI4078" i="3"/>
  <c r="AH4078" i="3"/>
  <c r="AQ4077" i="3"/>
  <c r="AP4077" i="3"/>
  <c r="AO4077" i="3"/>
  <c r="AN4077" i="3"/>
  <c r="AM4077" i="3"/>
  <c r="AL4077" i="3"/>
  <c r="AK4077" i="3"/>
  <c r="AJ4077" i="3"/>
  <c r="AI4077" i="3"/>
  <c r="AH4077" i="3"/>
  <c r="AQ4076" i="3"/>
  <c r="AP4076" i="3"/>
  <c r="AO4076" i="3"/>
  <c r="AN4076" i="3"/>
  <c r="AM4076" i="3"/>
  <c r="AL4076" i="3"/>
  <c r="AK4076" i="3"/>
  <c r="AJ4076" i="3"/>
  <c r="AI4076" i="3"/>
  <c r="AH4076" i="3"/>
  <c r="AQ4075" i="3"/>
  <c r="AP4075" i="3"/>
  <c r="AO4075" i="3"/>
  <c r="AN4075" i="3"/>
  <c r="AM4075" i="3"/>
  <c r="AL4075" i="3"/>
  <c r="AK4075" i="3"/>
  <c r="AJ4075" i="3"/>
  <c r="AI4075" i="3"/>
  <c r="AH4075" i="3"/>
  <c r="AQ4074" i="3"/>
  <c r="AP4074" i="3"/>
  <c r="AO4074" i="3"/>
  <c r="AN4074" i="3"/>
  <c r="AM4074" i="3"/>
  <c r="AL4074" i="3"/>
  <c r="AK4074" i="3"/>
  <c r="AJ4074" i="3"/>
  <c r="AI4074" i="3"/>
  <c r="AH4074" i="3"/>
  <c r="AQ4073" i="3"/>
  <c r="AP4073" i="3"/>
  <c r="AO4073" i="3"/>
  <c r="AN4073" i="3"/>
  <c r="AM4073" i="3"/>
  <c r="AL4073" i="3"/>
  <c r="AK4073" i="3"/>
  <c r="AJ4073" i="3"/>
  <c r="AI4073" i="3"/>
  <c r="AH4073" i="3"/>
  <c r="AQ4072" i="3"/>
  <c r="AP4072" i="3"/>
  <c r="AO4072" i="3"/>
  <c r="AN4072" i="3"/>
  <c r="AM4072" i="3"/>
  <c r="AL4072" i="3"/>
  <c r="AK4072" i="3"/>
  <c r="AJ4072" i="3"/>
  <c r="AI4072" i="3"/>
  <c r="AH4072" i="3"/>
  <c r="AQ4071" i="3"/>
  <c r="AP4071" i="3"/>
  <c r="AO4071" i="3"/>
  <c r="AN4071" i="3"/>
  <c r="AM4071" i="3"/>
  <c r="AL4071" i="3"/>
  <c r="AK4071" i="3"/>
  <c r="AJ4071" i="3"/>
  <c r="AI4071" i="3"/>
  <c r="AH4071" i="3"/>
  <c r="AQ4070" i="3"/>
  <c r="AP4070" i="3"/>
  <c r="AO4070" i="3"/>
  <c r="AN4070" i="3"/>
  <c r="AM4070" i="3"/>
  <c r="AL4070" i="3"/>
  <c r="AK4070" i="3"/>
  <c r="AJ4070" i="3"/>
  <c r="AI4070" i="3"/>
  <c r="AH4070" i="3"/>
  <c r="AQ4069" i="3"/>
  <c r="AP4069" i="3"/>
  <c r="AO4069" i="3"/>
  <c r="AN4069" i="3"/>
  <c r="AM4069" i="3"/>
  <c r="AL4069" i="3"/>
  <c r="AK4069" i="3"/>
  <c r="AJ4069" i="3"/>
  <c r="AI4069" i="3"/>
  <c r="AH4069" i="3"/>
  <c r="AQ4068" i="3"/>
  <c r="AP4068" i="3"/>
  <c r="AO4068" i="3"/>
  <c r="AN4068" i="3"/>
  <c r="AM4068" i="3"/>
  <c r="AL4068" i="3"/>
  <c r="AK4068" i="3"/>
  <c r="AJ4068" i="3"/>
  <c r="AI4068" i="3"/>
  <c r="AH4068" i="3"/>
  <c r="AQ4067" i="3"/>
  <c r="AP4067" i="3"/>
  <c r="AO4067" i="3"/>
  <c r="AN4067" i="3"/>
  <c r="AM4067" i="3"/>
  <c r="AL4067" i="3"/>
  <c r="AK4067" i="3"/>
  <c r="AJ4067" i="3"/>
  <c r="AI4067" i="3"/>
  <c r="AH4067" i="3"/>
  <c r="AQ4066" i="3"/>
  <c r="AP4066" i="3"/>
  <c r="AO4066" i="3"/>
  <c r="AN4066" i="3"/>
  <c r="AM4066" i="3"/>
  <c r="AL4066" i="3"/>
  <c r="AK4066" i="3"/>
  <c r="AJ4066" i="3"/>
  <c r="AI4066" i="3"/>
  <c r="AH4066" i="3"/>
  <c r="AQ4065" i="3"/>
  <c r="AP4065" i="3"/>
  <c r="AO4065" i="3"/>
  <c r="AN4065" i="3"/>
  <c r="AM4065" i="3"/>
  <c r="AL4065" i="3"/>
  <c r="AK4065" i="3"/>
  <c r="AJ4065" i="3"/>
  <c r="AI4065" i="3"/>
  <c r="AH4065" i="3"/>
  <c r="AQ4064" i="3"/>
  <c r="AP4064" i="3"/>
  <c r="AO4064" i="3"/>
  <c r="AN4064" i="3"/>
  <c r="AM4064" i="3"/>
  <c r="AL4064" i="3"/>
  <c r="AK4064" i="3"/>
  <c r="AJ4064" i="3"/>
  <c r="AI4064" i="3"/>
  <c r="AH4064" i="3"/>
  <c r="AQ4063" i="3"/>
  <c r="AP4063" i="3"/>
  <c r="AO4063" i="3"/>
  <c r="AN4063" i="3"/>
  <c r="AM4063" i="3"/>
  <c r="AL4063" i="3"/>
  <c r="AK4063" i="3"/>
  <c r="AJ4063" i="3"/>
  <c r="AI4063" i="3"/>
  <c r="AH4063" i="3"/>
  <c r="AQ4062" i="3"/>
  <c r="AP4062" i="3"/>
  <c r="AO4062" i="3"/>
  <c r="AN4062" i="3"/>
  <c r="AM4062" i="3"/>
  <c r="AL4062" i="3"/>
  <c r="AK4062" i="3"/>
  <c r="AJ4062" i="3"/>
  <c r="AI4062" i="3"/>
  <c r="AH4062" i="3"/>
  <c r="AQ4061" i="3"/>
  <c r="AP4061" i="3"/>
  <c r="AO4061" i="3"/>
  <c r="AN4061" i="3"/>
  <c r="AM4061" i="3"/>
  <c r="AL4061" i="3"/>
  <c r="AK4061" i="3"/>
  <c r="AJ4061" i="3"/>
  <c r="AI4061" i="3"/>
  <c r="AH4061" i="3"/>
  <c r="AQ4060" i="3"/>
  <c r="AP4060" i="3"/>
  <c r="AO4060" i="3"/>
  <c r="AN4060" i="3"/>
  <c r="AM4060" i="3"/>
  <c r="AL4060" i="3"/>
  <c r="AK4060" i="3"/>
  <c r="AJ4060" i="3"/>
  <c r="AI4060" i="3"/>
  <c r="AH4060" i="3"/>
  <c r="AQ4059" i="3"/>
  <c r="AP4059" i="3"/>
  <c r="AO4059" i="3"/>
  <c r="AN4059" i="3"/>
  <c r="AM4059" i="3"/>
  <c r="AL4059" i="3"/>
  <c r="AK4059" i="3"/>
  <c r="AJ4059" i="3"/>
  <c r="AI4059" i="3"/>
  <c r="AH4059" i="3"/>
  <c r="AQ4058" i="3"/>
  <c r="AP4058" i="3"/>
  <c r="AO4058" i="3"/>
  <c r="AN4058" i="3"/>
  <c r="AM4058" i="3"/>
  <c r="AL4058" i="3"/>
  <c r="AK4058" i="3"/>
  <c r="AJ4058" i="3"/>
  <c r="AI4058" i="3"/>
  <c r="AH4058" i="3"/>
  <c r="AQ4057" i="3"/>
  <c r="AP4057" i="3"/>
  <c r="AO4057" i="3"/>
  <c r="AN4057" i="3"/>
  <c r="AM4057" i="3"/>
  <c r="AL4057" i="3"/>
  <c r="AK4057" i="3"/>
  <c r="AJ4057" i="3"/>
  <c r="AI4057" i="3"/>
  <c r="AH4057" i="3"/>
  <c r="AQ4056" i="3"/>
  <c r="AP4056" i="3"/>
  <c r="AO4056" i="3"/>
  <c r="AN4056" i="3"/>
  <c r="AM4056" i="3"/>
  <c r="AL4056" i="3"/>
  <c r="AK4056" i="3"/>
  <c r="AJ4056" i="3"/>
  <c r="AI4056" i="3"/>
  <c r="AH4056" i="3"/>
  <c r="AQ4055" i="3"/>
  <c r="AP4055" i="3"/>
  <c r="AO4055" i="3"/>
  <c r="AN4055" i="3"/>
  <c r="AM4055" i="3"/>
  <c r="AL4055" i="3"/>
  <c r="AK4055" i="3"/>
  <c r="AJ4055" i="3"/>
  <c r="AI4055" i="3"/>
  <c r="AH4055" i="3"/>
  <c r="AQ4054" i="3"/>
  <c r="AP4054" i="3"/>
  <c r="AO4054" i="3"/>
  <c r="AN4054" i="3"/>
  <c r="AM4054" i="3"/>
  <c r="AL4054" i="3"/>
  <c r="AK4054" i="3"/>
  <c r="AJ4054" i="3"/>
  <c r="AI4054" i="3"/>
  <c r="AH4054" i="3"/>
  <c r="AQ4053" i="3"/>
  <c r="AP4053" i="3"/>
  <c r="AO4053" i="3"/>
  <c r="AN4053" i="3"/>
  <c r="AM4053" i="3"/>
  <c r="AL4053" i="3"/>
  <c r="AK4053" i="3"/>
  <c r="AJ4053" i="3"/>
  <c r="AI4053" i="3"/>
  <c r="AH4053" i="3"/>
  <c r="AQ4052" i="3"/>
  <c r="AP4052" i="3"/>
  <c r="AO4052" i="3"/>
  <c r="AN4052" i="3"/>
  <c r="AM4052" i="3"/>
  <c r="AL4052" i="3"/>
  <c r="AK4052" i="3"/>
  <c r="AJ4052" i="3"/>
  <c r="AI4052" i="3"/>
  <c r="AH4052" i="3"/>
  <c r="AQ4051" i="3"/>
  <c r="AP4051" i="3"/>
  <c r="AO4051" i="3"/>
  <c r="AN4051" i="3"/>
  <c r="AM4051" i="3"/>
  <c r="AL4051" i="3"/>
  <c r="AK4051" i="3"/>
  <c r="AJ4051" i="3"/>
  <c r="AI4051" i="3"/>
  <c r="AH4051" i="3"/>
  <c r="AQ4050" i="3"/>
  <c r="AP4050" i="3"/>
  <c r="AO4050" i="3"/>
  <c r="AN4050" i="3"/>
  <c r="AM4050" i="3"/>
  <c r="AL4050" i="3"/>
  <c r="AK4050" i="3"/>
  <c r="AJ4050" i="3"/>
  <c r="AI4050" i="3"/>
  <c r="AH4050" i="3"/>
  <c r="AQ4049" i="3"/>
  <c r="AP4049" i="3"/>
  <c r="AO4049" i="3"/>
  <c r="AN4049" i="3"/>
  <c r="AM4049" i="3"/>
  <c r="AL4049" i="3"/>
  <c r="AK4049" i="3"/>
  <c r="AJ4049" i="3"/>
  <c r="AI4049" i="3"/>
  <c r="AH4049" i="3"/>
  <c r="AQ4048" i="3"/>
  <c r="AP4048" i="3"/>
  <c r="AO4048" i="3"/>
  <c r="AN4048" i="3"/>
  <c r="AM4048" i="3"/>
  <c r="AL4048" i="3"/>
  <c r="AK4048" i="3"/>
  <c r="AJ4048" i="3"/>
  <c r="AI4048" i="3"/>
  <c r="AH4048" i="3"/>
  <c r="AQ4047" i="3"/>
  <c r="AP4047" i="3"/>
  <c r="AO4047" i="3"/>
  <c r="AN4047" i="3"/>
  <c r="AM4047" i="3"/>
  <c r="AL4047" i="3"/>
  <c r="AK4047" i="3"/>
  <c r="AJ4047" i="3"/>
  <c r="AI4047" i="3"/>
  <c r="AH4047" i="3"/>
  <c r="AQ4046" i="3"/>
  <c r="AP4046" i="3"/>
  <c r="AO4046" i="3"/>
  <c r="AN4046" i="3"/>
  <c r="AM4046" i="3"/>
  <c r="AL4046" i="3"/>
  <c r="AK4046" i="3"/>
  <c r="AJ4046" i="3"/>
  <c r="AI4046" i="3"/>
  <c r="AH4046" i="3"/>
  <c r="AQ4045" i="3"/>
  <c r="AP4045" i="3"/>
  <c r="AO4045" i="3"/>
  <c r="AN4045" i="3"/>
  <c r="AM4045" i="3"/>
  <c r="AL4045" i="3"/>
  <c r="AK4045" i="3"/>
  <c r="AJ4045" i="3"/>
  <c r="AI4045" i="3"/>
  <c r="AH4045" i="3"/>
  <c r="AQ4044" i="3"/>
  <c r="AP4044" i="3"/>
  <c r="AO4044" i="3"/>
  <c r="AN4044" i="3"/>
  <c r="AM4044" i="3"/>
  <c r="AL4044" i="3"/>
  <c r="AK4044" i="3"/>
  <c r="AJ4044" i="3"/>
  <c r="AI4044" i="3"/>
  <c r="AH4044" i="3"/>
  <c r="AQ4043" i="3"/>
  <c r="AP4043" i="3"/>
  <c r="AO4043" i="3"/>
  <c r="AN4043" i="3"/>
  <c r="AM4043" i="3"/>
  <c r="AL4043" i="3"/>
  <c r="AK4043" i="3"/>
  <c r="AJ4043" i="3"/>
  <c r="AI4043" i="3"/>
  <c r="AH4043" i="3"/>
  <c r="AQ4042" i="3"/>
  <c r="AP4042" i="3"/>
  <c r="AO4042" i="3"/>
  <c r="AN4042" i="3"/>
  <c r="AM4042" i="3"/>
  <c r="AL4042" i="3"/>
  <c r="AK4042" i="3"/>
  <c r="AJ4042" i="3"/>
  <c r="AI4042" i="3"/>
  <c r="AH4042" i="3"/>
  <c r="AQ4041" i="3"/>
  <c r="AP4041" i="3"/>
  <c r="AO4041" i="3"/>
  <c r="AN4041" i="3"/>
  <c r="AM4041" i="3"/>
  <c r="AL4041" i="3"/>
  <c r="AK4041" i="3"/>
  <c r="AJ4041" i="3"/>
  <c r="AI4041" i="3"/>
  <c r="AH4041" i="3"/>
  <c r="AQ4040" i="3"/>
  <c r="AP4040" i="3"/>
  <c r="AO4040" i="3"/>
  <c r="AN4040" i="3"/>
  <c r="AM4040" i="3"/>
  <c r="AL4040" i="3"/>
  <c r="AK4040" i="3"/>
  <c r="AJ4040" i="3"/>
  <c r="AI4040" i="3"/>
  <c r="AH4040" i="3"/>
  <c r="AQ4039" i="3"/>
  <c r="AP4039" i="3"/>
  <c r="AO4039" i="3"/>
  <c r="AN4039" i="3"/>
  <c r="AM4039" i="3"/>
  <c r="AL4039" i="3"/>
  <c r="AK4039" i="3"/>
  <c r="AJ4039" i="3"/>
  <c r="AI4039" i="3"/>
  <c r="AH4039" i="3"/>
  <c r="AQ4038" i="3"/>
  <c r="AP4038" i="3"/>
  <c r="AO4038" i="3"/>
  <c r="AN4038" i="3"/>
  <c r="AM4038" i="3"/>
  <c r="AL4038" i="3"/>
  <c r="AK4038" i="3"/>
  <c r="AJ4038" i="3"/>
  <c r="AI4038" i="3"/>
  <c r="AH4038" i="3"/>
  <c r="AQ4037" i="3"/>
  <c r="AP4037" i="3"/>
  <c r="AO4037" i="3"/>
  <c r="AN4037" i="3"/>
  <c r="AM4037" i="3"/>
  <c r="AL4037" i="3"/>
  <c r="AK4037" i="3"/>
  <c r="AJ4037" i="3"/>
  <c r="AI4037" i="3"/>
  <c r="AH4037" i="3"/>
  <c r="AQ4036" i="3"/>
  <c r="AP4036" i="3"/>
  <c r="AO4036" i="3"/>
  <c r="AN4036" i="3"/>
  <c r="AM4036" i="3"/>
  <c r="AL4036" i="3"/>
  <c r="AK4036" i="3"/>
  <c r="AJ4036" i="3"/>
  <c r="AI4036" i="3"/>
  <c r="AH4036" i="3"/>
  <c r="AQ4035" i="3"/>
  <c r="AP4035" i="3"/>
  <c r="AO4035" i="3"/>
  <c r="AN4035" i="3"/>
  <c r="AM4035" i="3"/>
  <c r="AL4035" i="3"/>
  <c r="AK4035" i="3"/>
  <c r="AJ4035" i="3"/>
  <c r="AI4035" i="3"/>
  <c r="AH4035" i="3"/>
  <c r="AQ4034" i="3"/>
  <c r="AP4034" i="3"/>
  <c r="AO4034" i="3"/>
  <c r="AN4034" i="3"/>
  <c r="AM4034" i="3"/>
  <c r="AL4034" i="3"/>
  <c r="AK4034" i="3"/>
  <c r="AJ4034" i="3"/>
  <c r="AI4034" i="3"/>
  <c r="AH4034" i="3"/>
  <c r="AQ4033" i="3"/>
  <c r="AP4033" i="3"/>
  <c r="AO4033" i="3"/>
  <c r="AN4033" i="3"/>
  <c r="AM4033" i="3"/>
  <c r="AL4033" i="3"/>
  <c r="AK4033" i="3"/>
  <c r="AJ4033" i="3"/>
  <c r="AI4033" i="3"/>
  <c r="AH4033" i="3"/>
  <c r="AQ4032" i="3"/>
  <c r="AP4032" i="3"/>
  <c r="AO4032" i="3"/>
  <c r="AN4032" i="3"/>
  <c r="AM4032" i="3"/>
  <c r="AL4032" i="3"/>
  <c r="AK4032" i="3"/>
  <c r="AJ4032" i="3"/>
  <c r="AI4032" i="3"/>
  <c r="AH4032" i="3"/>
  <c r="AQ4031" i="3"/>
  <c r="AP4031" i="3"/>
  <c r="AO4031" i="3"/>
  <c r="AN4031" i="3"/>
  <c r="AM4031" i="3"/>
  <c r="AL4031" i="3"/>
  <c r="AK4031" i="3"/>
  <c r="AJ4031" i="3"/>
  <c r="AI4031" i="3"/>
  <c r="AH4031" i="3"/>
  <c r="AQ4030" i="3"/>
  <c r="AP4030" i="3"/>
  <c r="AO4030" i="3"/>
  <c r="AN4030" i="3"/>
  <c r="AM4030" i="3"/>
  <c r="AL4030" i="3"/>
  <c r="AK4030" i="3"/>
  <c r="AJ4030" i="3"/>
  <c r="AI4030" i="3"/>
  <c r="AH4030" i="3"/>
  <c r="AQ4029" i="3"/>
  <c r="AP4029" i="3"/>
  <c r="AO4029" i="3"/>
  <c r="AN4029" i="3"/>
  <c r="AM4029" i="3"/>
  <c r="AL4029" i="3"/>
  <c r="AK4029" i="3"/>
  <c r="AJ4029" i="3"/>
  <c r="AI4029" i="3"/>
  <c r="AH4029" i="3"/>
  <c r="AQ4028" i="3"/>
  <c r="AP4028" i="3"/>
  <c r="AO4028" i="3"/>
  <c r="AN4028" i="3"/>
  <c r="AM4028" i="3"/>
  <c r="AL4028" i="3"/>
  <c r="AK4028" i="3"/>
  <c r="AJ4028" i="3"/>
  <c r="AI4028" i="3"/>
  <c r="AH4028" i="3"/>
  <c r="AQ4027" i="3"/>
  <c r="AP4027" i="3"/>
  <c r="AO4027" i="3"/>
  <c r="AN4027" i="3"/>
  <c r="AM4027" i="3"/>
  <c r="AL4027" i="3"/>
  <c r="AK4027" i="3"/>
  <c r="AJ4027" i="3"/>
  <c r="AI4027" i="3"/>
  <c r="AH4027" i="3"/>
  <c r="AQ4026" i="3"/>
  <c r="AP4026" i="3"/>
  <c r="AO4026" i="3"/>
  <c r="AN4026" i="3"/>
  <c r="AM4026" i="3"/>
  <c r="AL4026" i="3"/>
  <c r="AK4026" i="3"/>
  <c r="AJ4026" i="3"/>
  <c r="AI4026" i="3"/>
  <c r="AH4026" i="3"/>
  <c r="AQ4025" i="3"/>
  <c r="AP4025" i="3"/>
  <c r="AO4025" i="3"/>
  <c r="AN4025" i="3"/>
  <c r="AM4025" i="3"/>
  <c r="AL4025" i="3"/>
  <c r="AK4025" i="3"/>
  <c r="AJ4025" i="3"/>
  <c r="AI4025" i="3"/>
  <c r="AH4025" i="3"/>
  <c r="AQ4024" i="3"/>
  <c r="AP4024" i="3"/>
  <c r="AO4024" i="3"/>
  <c r="AN4024" i="3"/>
  <c r="AM4024" i="3"/>
  <c r="AL4024" i="3"/>
  <c r="AK4024" i="3"/>
  <c r="AJ4024" i="3"/>
  <c r="AI4024" i="3"/>
  <c r="AH4024" i="3"/>
  <c r="AQ4023" i="3"/>
  <c r="AP4023" i="3"/>
  <c r="AO4023" i="3"/>
  <c r="AN4023" i="3"/>
  <c r="AM4023" i="3"/>
  <c r="AL4023" i="3"/>
  <c r="AK4023" i="3"/>
  <c r="AJ4023" i="3"/>
  <c r="AI4023" i="3"/>
  <c r="AH4023" i="3"/>
  <c r="AQ4022" i="3"/>
  <c r="AP4022" i="3"/>
  <c r="AO4022" i="3"/>
  <c r="AN4022" i="3"/>
  <c r="AM4022" i="3"/>
  <c r="AL4022" i="3"/>
  <c r="AK4022" i="3"/>
  <c r="AJ4022" i="3"/>
  <c r="AI4022" i="3"/>
  <c r="AH4022" i="3"/>
  <c r="AQ4021" i="3"/>
  <c r="AP4021" i="3"/>
  <c r="AO4021" i="3"/>
  <c r="AN4021" i="3"/>
  <c r="AM4021" i="3"/>
  <c r="AL4021" i="3"/>
  <c r="AK4021" i="3"/>
  <c r="AJ4021" i="3"/>
  <c r="AI4021" i="3"/>
  <c r="AH4021" i="3"/>
  <c r="AQ4020" i="3"/>
  <c r="AP4020" i="3"/>
  <c r="AO4020" i="3"/>
  <c r="AN4020" i="3"/>
  <c r="AM4020" i="3"/>
  <c r="AL4020" i="3"/>
  <c r="AK4020" i="3"/>
  <c r="AJ4020" i="3"/>
  <c r="AI4020" i="3"/>
  <c r="AH4020" i="3"/>
  <c r="AQ4019" i="3"/>
  <c r="AP4019" i="3"/>
  <c r="AO4019" i="3"/>
  <c r="AN4019" i="3"/>
  <c r="AM4019" i="3"/>
  <c r="AL4019" i="3"/>
  <c r="AK4019" i="3"/>
  <c r="AJ4019" i="3"/>
  <c r="AI4019" i="3"/>
  <c r="AH4019" i="3"/>
  <c r="AQ4018" i="3"/>
  <c r="AP4018" i="3"/>
  <c r="AO4018" i="3"/>
  <c r="AN4018" i="3"/>
  <c r="AM4018" i="3"/>
  <c r="AL4018" i="3"/>
  <c r="AK4018" i="3"/>
  <c r="AJ4018" i="3"/>
  <c r="AI4018" i="3"/>
  <c r="AH4018" i="3"/>
  <c r="AQ4017" i="3"/>
  <c r="AP4017" i="3"/>
  <c r="AO4017" i="3"/>
  <c r="AN4017" i="3"/>
  <c r="AM4017" i="3"/>
  <c r="AL4017" i="3"/>
  <c r="AK4017" i="3"/>
  <c r="AJ4017" i="3"/>
  <c r="AI4017" i="3"/>
  <c r="AH4017" i="3"/>
  <c r="AQ4016" i="3"/>
  <c r="AP4016" i="3"/>
  <c r="AO4016" i="3"/>
  <c r="AN4016" i="3"/>
  <c r="AM4016" i="3"/>
  <c r="AL4016" i="3"/>
  <c r="AK4016" i="3"/>
  <c r="AJ4016" i="3"/>
  <c r="AI4016" i="3"/>
  <c r="AH4016" i="3"/>
  <c r="AQ4015" i="3"/>
  <c r="AP4015" i="3"/>
  <c r="AO4015" i="3"/>
  <c r="AN4015" i="3"/>
  <c r="AM4015" i="3"/>
  <c r="AL4015" i="3"/>
  <c r="AK4015" i="3"/>
  <c r="AJ4015" i="3"/>
  <c r="AI4015" i="3"/>
  <c r="AH4015" i="3"/>
  <c r="AQ4014" i="3"/>
  <c r="AP4014" i="3"/>
  <c r="AO4014" i="3"/>
  <c r="AN4014" i="3"/>
  <c r="AM4014" i="3"/>
  <c r="AL4014" i="3"/>
  <c r="AK4014" i="3"/>
  <c r="AJ4014" i="3"/>
  <c r="AI4014" i="3"/>
  <c r="AH4014" i="3"/>
  <c r="AQ4013" i="3"/>
  <c r="AP4013" i="3"/>
  <c r="AO4013" i="3"/>
  <c r="AN4013" i="3"/>
  <c r="AM4013" i="3"/>
  <c r="AL4013" i="3"/>
  <c r="AK4013" i="3"/>
  <c r="AJ4013" i="3"/>
  <c r="AI4013" i="3"/>
  <c r="AH4013" i="3"/>
  <c r="AQ4012" i="3"/>
  <c r="AP4012" i="3"/>
  <c r="AO4012" i="3"/>
  <c r="AN4012" i="3"/>
  <c r="AM4012" i="3"/>
  <c r="AL4012" i="3"/>
  <c r="AK4012" i="3"/>
  <c r="AJ4012" i="3"/>
  <c r="AI4012" i="3"/>
  <c r="AH4012" i="3"/>
  <c r="AQ4011" i="3"/>
  <c r="AP4011" i="3"/>
  <c r="AO4011" i="3"/>
  <c r="AN4011" i="3"/>
  <c r="AM4011" i="3"/>
  <c r="AL4011" i="3"/>
  <c r="AK4011" i="3"/>
  <c r="AJ4011" i="3"/>
  <c r="AI4011" i="3"/>
  <c r="AH4011" i="3"/>
  <c r="AQ4010" i="3"/>
  <c r="AP4010" i="3"/>
  <c r="AO4010" i="3"/>
  <c r="AN4010" i="3"/>
  <c r="AM4010" i="3"/>
  <c r="AL4010" i="3"/>
  <c r="AK4010" i="3"/>
  <c r="AJ4010" i="3"/>
  <c r="AI4010" i="3"/>
  <c r="AH4010" i="3"/>
  <c r="AQ4009" i="3"/>
  <c r="AP4009" i="3"/>
  <c r="AO4009" i="3"/>
  <c r="AN4009" i="3"/>
  <c r="AM4009" i="3"/>
  <c r="AL4009" i="3"/>
  <c r="AK4009" i="3"/>
  <c r="AJ4009" i="3"/>
  <c r="AI4009" i="3"/>
  <c r="AH4009" i="3"/>
  <c r="AQ4008" i="3"/>
  <c r="AP4008" i="3"/>
  <c r="AO4008" i="3"/>
  <c r="AN4008" i="3"/>
  <c r="AM4008" i="3"/>
  <c r="AL4008" i="3"/>
  <c r="AK4008" i="3"/>
  <c r="AJ4008" i="3"/>
  <c r="AI4008" i="3"/>
  <c r="AH4008" i="3"/>
  <c r="AQ4007" i="3"/>
  <c r="AP4007" i="3"/>
  <c r="AO4007" i="3"/>
  <c r="AN4007" i="3"/>
  <c r="AM4007" i="3"/>
  <c r="AL4007" i="3"/>
  <c r="AK4007" i="3"/>
  <c r="AJ4007" i="3"/>
  <c r="AI4007" i="3"/>
  <c r="AH4007" i="3"/>
  <c r="AQ4006" i="3"/>
  <c r="AP4006" i="3"/>
  <c r="AO4006" i="3"/>
  <c r="AN4006" i="3"/>
  <c r="AM4006" i="3"/>
  <c r="AL4006" i="3"/>
  <c r="AK4006" i="3"/>
  <c r="AJ4006" i="3"/>
  <c r="AI4006" i="3"/>
  <c r="AH4006" i="3"/>
  <c r="AQ4005" i="3"/>
  <c r="AP4005" i="3"/>
  <c r="AO4005" i="3"/>
  <c r="AN4005" i="3"/>
  <c r="AM4005" i="3"/>
  <c r="AL4005" i="3"/>
  <c r="AK4005" i="3"/>
  <c r="AJ4005" i="3"/>
  <c r="AI4005" i="3"/>
  <c r="AH4005" i="3"/>
  <c r="AQ4004" i="3"/>
  <c r="AP4004" i="3"/>
  <c r="AO4004" i="3"/>
  <c r="AN4004" i="3"/>
  <c r="AM4004" i="3"/>
  <c r="AL4004" i="3"/>
  <c r="AK4004" i="3"/>
  <c r="AJ4004" i="3"/>
  <c r="AI4004" i="3"/>
  <c r="AH4004" i="3"/>
  <c r="AQ4003" i="3"/>
  <c r="AP4003" i="3"/>
  <c r="AO4003" i="3"/>
  <c r="AN4003" i="3"/>
  <c r="AM4003" i="3"/>
  <c r="AL4003" i="3"/>
  <c r="AK4003" i="3"/>
  <c r="AJ4003" i="3"/>
  <c r="AI4003" i="3"/>
  <c r="AH4003" i="3"/>
  <c r="AQ4002" i="3"/>
  <c r="AP4002" i="3"/>
  <c r="AO4002" i="3"/>
  <c r="AN4002" i="3"/>
  <c r="AM4002" i="3"/>
  <c r="AL4002" i="3"/>
  <c r="AK4002" i="3"/>
  <c r="AJ4002" i="3"/>
  <c r="AI4002" i="3"/>
  <c r="AH4002" i="3"/>
  <c r="AQ4001" i="3"/>
  <c r="AP4001" i="3"/>
  <c r="AO4001" i="3"/>
  <c r="AN4001" i="3"/>
  <c r="AM4001" i="3"/>
  <c r="AL4001" i="3"/>
  <c r="AK4001" i="3"/>
  <c r="AJ4001" i="3"/>
  <c r="AI4001" i="3"/>
  <c r="AH4001" i="3"/>
  <c r="AQ4000" i="3"/>
  <c r="AP4000" i="3"/>
  <c r="AO4000" i="3"/>
  <c r="AN4000" i="3"/>
  <c r="AM4000" i="3"/>
  <c r="AL4000" i="3"/>
  <c r="AK4000" i="3"/>
  <c r="AJ4000" i="3"/>
  <c r="AI4000" i="3"/>
  <c r="AH4000" i="3"/>
  <c r="AQ3999" i="3"/>
  <c r="AP3999" i="3"/>
  <c r="AO3999" i="3"/>
  <c r="AN3999" i="3"/>
  <c r="AM3999" i="3"/>
  <c r="AL3999" i="3"/>
  <c r="AK3999" i="3"/>
  <c r="AJ3999" i="3"/>
  <c r="AI3999" i="3"/>
  <c r="AH3999" i="3"/>
  <c r="AQ3998" i="3"/>
  <c r="AP3998" i="3"/>
  <c r="AO3998" i="3"/>
  <c r="AN3998" i="3"/>
  <c r="AM3998" i="3"/>
  <c r="AL3998" i="3"/>
  <c r="AK3998" i="3"/>
  <c r="AJ3998" i="3"/>
  <c r="AI3998" i="3"/>
  <c r="AH3998" i="3"/>
  <c r="AQ3997" i="3"/>
  <c r="AP3997" i="3"/>
  <c r="AO3997" i="3"/>
  <c r="AN3997" i="3"/>
  <c r="AM3997" i="3"/>
  <c r="AL3997" i="3"/>
  <c r="AK3997" i="3"/>
  <c r="AJ3997" i="3"/>
  <c r="AI3997" i="3"/>
  <c r="AH3997" i="3"/>
  <c r="AQ3996" i="3"/>
  <c r="AP3996" i="3"/>
  <c r="AO3996" i="3"/>
  <c r="AN3996" i="3"/>
  <c r="AM3996" i="3"/>
  <c r="AL3996" i="3"/>
  <c r="AK3996" i="3"/>
  <c r="AJ3996" i="3"/>
  <c r="AI3996" i="3"/>
  <c r="AH3996" i="3"/>
  <c r="AQ3995" i="3"/>
  <c r="AP3995" i="3"/>
  <c r="AO3995" i="3"/>
  <c r="AN3995" i="3"/>
  <c r="AM3995" i="3"/>
  <c r="AL3995" i="3"/>
  <c r="AK3995" i="3"/>
  <c r="AJ3995" i="3"/>
  <c r="AI3995" i="3"/>
  <c r="AH3995" i="3"/>
  <c r="AQ3994" i="3"/>
  <c r="AP3994" i="3"/>
  <c r="AO3994" i="3"/>
  <c r="AN3994" i="3"/>
  <c r="AM3994" i="3"/>
  <c r="AL3994" i="3"/>
  <c r="AK3994" i="3"/>
  <c r="AJ3994" i="3"/>
  <c r="AI3994" i="3"/>
  <c r="AH3994" i="3"/>
  <c r="AQ3993" i="3"/>
  <c r="AP3993" i="3"/>
  <c r="AO3993" i="3"/>
  <c r="AN3993" i="3"/>
  <c r="AM3993" i="3"/>
  <c r="AL3993" i="3"/>
  <c r="AK3993" i="3"/>
  <c r="AJ3993" i="3"/>
  <c r="AI3993" i="3"/>
  <c r="AH3993" i="3"/>
  <c r="AQ3992" i="3"/>
  <c r="AP3992" i="3"/>
  <c r="AO3992" i="3"/>
  <c r="AN3992" i="3"/>
  <c r="AM3992" i="3"/>
  <c r="AL3992" i="3"/>
  <c r="AK3992" i="3"/>
  <c r="AJ3992" i="3"/>
  <c r="AI3992" i="3"/>
  <c r="AH3992" i="3"/>
  <c r="AQ3991" i="3"/>
  <c r="AP3991" i="3"/>
  <c r="AO3991" i="3"/>
  <c r="AN3991" i="3"/>
  <c r="AM3991" i="3"/>
  <c r="AL3991" i="3"/>
  <c r="AK3991" i="3"/>
  <c r="AJ3991" i="3"/>
  <c r="AI3991" i="3"/>
  <c r="AH3991" i="3"/>
  <c r="AQ3990" i="3"/>
  <c r="AP3990" i="3"/>
  <c r="AO3990" i="3"/>
  <c r="AN3990" i="3"/>
  <c r="AM3990" i="3"/>
  <c r="AL3990" i="3"/>
  <c r="AK3990" i="3"/>
  <c r="AJ3990" i="3"/>
  <c r="AI3990" i="3"/>
  <c r="AH3990" i="3"/>
  <c r="AQ3989" i="3"/>
  <c r="AP3989" i="3"/>
  <c r="AO3989" i="3"/>
  <c r="AN3989" i="3"/>
  <c r="AM3989" i="3"/>
  <c r="AL3989" i="3"/>
  <c r="AK3989" i="3"/>
  <c r="AJ3989" i="3"/>
  <c r="AI3989" i="3"/>
  <c r="AH3989" i="3"/>
  <c r="AQ3988" i="3"/>
  <c r="AP3988" i="3"/>
  <c r="AO3988" i="3"/>
  <c r="AN3988" i="3"/>
  <c r="AM3988" i="3"/>
  <c r="AL3988" i="3"/>
  <c r="AK3988" i="3"/>
  <c r="AJ3988" i="3"/>
  <c r="AI3988" i="3"/>
  <c r="AH3988" i="3"/>
  <c r="AQ3987" i="3"/>
  <c r="AP3987" i="3"/>
  <c r="AO3987" i="3"/>
  <c r="AN3987" i="3"/>
  <c r="AM3987" i="3"/>
  <c r="AL3987" i="3"/>
  <c r="AK3987" i="3"/>
  <c r="AJ3987" i="3"/>
  <c r="AI3987" i="3"/>
  <c r="AH3987" i="3"/>
  <c r="AQ3986" i="3"/>
  <c r="AP3986" i="3"/>
  <c r="AO3986" i="3"/>
  <c r="AN3986" i="3"/>
  <c r="AM3986" i="3"/>
  <c r="AL3986" i="3"/>
  <c r="AK3986" i="3"/>
  <c r="AJ3986" i="3"/>
  <c r="AI3986" i="3"/>
  <c r="AH3986" i="3"/>
  <c r="AQ3985" i="3"/>
  <c r="AP3985" i="3"/>
  <c r="AO3985" i="3"/>
  <c r="AN3985" i="3"/>
  <c r="AM3985" i="3"/>
  <c r="AL3985" i="3"/>
  <c r="AK3985" i="3"/>
  <c r="AJ3985" i="3"/>
  <c r="AI3985" i="3"/>
  <c r="AH3985" i="3"/>
  <c r="AQ3984" i="3"/>
  <c r="AP3984" i="3"/>
  <c r="AO3984" i="3"/>
  <c r="AN3984" i="3"/>
  <c r="AM3984" i="3"/>
  <c r="AL3984" i="3"/>
  <c r="AK3984" i="3"/>
  <c r="AJ3984" i="3"/>
  <c r="AI3984" i="3"/>
  <c r="AH3984" i="3"/>
  <c r="AQ3983" i="3"/>
  <c r="AP3983" i="3"/>
  <c r="AO3983" i="3"/>
  <c r="AN3983" i="3"/>
  <c r="AM3983" i="3"/>
  <c r="AL3983" i="3"/>
  <c r="AK3983" i="3"/>
  <c r="AJ3983" i="3"/>
  <c r="AI3983" i="3"/>
  <c r="AH3983" i="3"/>
  <c r="AQ3982" i="3"/>
  <c r="AP3982" i="3"/>
  <c r="AO3982" i="3"/>
  <c r="AN3982" i="3"/>
  <c r="AM3982" i="3"/>
  <c r="AL3982" i="3"/>
  <c r="AK3982" i="3"/>
  <c r="AJ3982" i="3"/>
  <c r="AI3982" i="3"/>
  <c r="AH3982" i="3"/>
  <c r="AQ3981" i="3"/>
  <c r="AP3981" i="3"/>
  <c r="AO3981" i="3"/>
  <c r="AN3981" i="3"/>
  <c r="AM3981" i="3"/>
  <c r="AL3981" i="3"/>
  <c r="AK3981" i="3"/>
  <c r="AJ3981" i="3"/>
  <c r="AI3981" i="3"/>
  <c r="AH3981" i="3"/>
  <c r="AQ3980" i="3"/>
  <c r="AP3980" i="3"/>
  <c r="AO3980" i="3"/>
  <c r="AN3980" i="3"/>
  <c r="AM3980" i="3"/>
  <c r="AL3980" i="3"/>
  <c r="AK3980" i="3"/>
  <c r="AJ3980" i="3"/>
  <c r="AI3980" i="3"/>
  <c r="AH3980" i="3"/>
  <c r="AQ3979" i="3"/>
  <c r="AP3979" i="3"/>
  <c r="AO3979" i="3"/>
  <c r="AN3979" i="3"/>
  <c r="AM3979" i="3"/>
  <c r="AL3979" i="3"/>
  <c r="AK3979" i="3"/>
  <c r="AJ3979" i="3"/>
  <c r="AI3979" i="3"/>
  <c r="AH3979" i="3"/>
  <c r="AQ3978" i="3"/>
  <c r="AP3978" i="3"/>
  <c r="AO3978" i="3"/>
  <c r="AN3978" i="3"/>
  <c r="AM3978" i="3"/>
  <c r="AL3978" i="3"/>
  <c r="AK3978" i="3"/>
  <c r="AJ3978" i="3"/>
  <c r="AI3978" i="3"/>
  <c r="AH3978" i="3"/>
  <c r="AQ3977" i="3"/>
  <c r="AP3977" i="3"/>
  <c r="AO3977" i="3"/>
  <c r="AN3977" i="3"/>
  <c r="AM3977" i="3"/>
  <c r="AL3977" i="3"/>
  <c r="AK3977" i="3"/>
  <c r="AJ3977" i="3"/>
  <c r="AI3977" i="3"/>
  <c r="AH3977" i="3"/>
  <c r="AQ3976" i="3"/>
  <c r="AP3976" i="3"/>
  <c r="AO3976" i="3"/>
  <c r="AN3976" i="3"/>
  <c r="AM3976" i="3"/>
  <c r="AL3976" i="3"/>
  <c r="AK3976" i="3"/>
  <c r="AJ3976" i="3"/>
  <c r="AI3976" i="3"/>
  <c r="AH3976" i="3"/>
  <c r="AQ3975" i="3"/>
  <c r="AP3975" i="3"/>
  <c r="AO3975" i="3"/>
  <c r="AN3975" i="3"/>
  <c r="AM3975" i="3"/>
  <c r="AL3975" i="3"/>
  <c r="AK3975" i="3"/>
  <c r="AJ3975" i="3"/>
  <c r="AI3975" i="3"/>
  <c r="AH3975" i="3"/>
  <c r="AQ3974" i="3"/>
  <c r="AP3974" i="3"/>
  <c r="AO3974" i="3"/>
  <c r="AN3974" i="3"/>
  <c r="AM3974" i="3"/>
  <c r="AL3974" i="3"/>
  <c r="AK3974" i="3"/>
  <c r="AJ3974" i="3"/>
  <c r="AI3974" i="3"/>
  <c r="AH3974" i="3"/>
  <c r="AQ3973" i="3"/>
  <c r="AP3973" i="3"/>
  <c r="AO3973" i="3"/>
  <c r="AN3973" i="3"/>
  <c r="AM3973" i="3"/>
  <c r="AL3973" i="3"/>
  <c r="AK3973" i="3"/>
  <c r="AJ3973" i="3"/>
  <c r="AI3973" i="3"/>
  <c r="AH3973" i="3"/>
  <c r="AQ3972" i="3"/>
  <c r="AP3972" i="3"/>
  <c r="AO3972" i="3"/>
  <c r="AN3972" i="3"/>
  <c r="AM3972" i="3"/>
  <c r="AL3972" i="3"/>
  <c r="AK3972" i="3"/>
  <c r="AJ3972" i="3"/>
  <c r="AI3972" i="3"/>
  <c r="AH3972" i="3"/>
  <c r="AQ3971" i="3"/>
  <c r="AP3971" i="3"/>
  <c r="AO3971" i="3"/>
  <c r="AN3971" i="3"/>
  <c r="AM3971" i="3"/>
  <c r="AL3971" i="3"/>
  <c r="AK3971" i="3"/>
  <c r="AJ3971" i="3"/>
  <c r="AI3971" i="3"/>
  <c r="AH3971" i="3"/>
  <c r="AQ3970" i="3"/>
  <c r="AP3970" i="3"/>
  <c r="AO3970" i="3"/>
  <c r="AN3970" i="3"/>
  <c r="AM3970" i="3"/>
  <c r="AL3970" i="3"/>
  <c r="AK3970" i="3"/>
  <c r="AJ3970" i="3"/>
  <c r="AI3970" i="3"/>
  <c r="AH3970" i="3"/>
  <c r="AQ3969" i="3"/>
  <c r="AP3969" i="3"/>
  <c r="AO3969" i="3"/>
  <c r="AN3969" i="3"/>
  <c r="AM3969" i="3"/>
  <c r="AL3969" i="3"/>
  <c r="AK3969" i="3"/>
  <c r="AJ3969" i="3"/>
  <c r="AI3969" i="3"/>
  <c r="AH3969" i="3"/>
  <c r="AQ3968" i="3"/>
  <c r="AP3968" i="3"/>
  <c r="AO3968" i="3"/>
  <c r="AN3968" i="3"/>
  <c r="AM3968" i="3"/>
  <c r="AL3968" i="3"/>
  <c r="AK3968" i="3"/>
  <c r="AJ3968" i="3"/>
  <c r="AI3968" i="3"/>
  <c r="AH3968" i="3"/>
  <c r="AQ3967" i="3"/>
  <c r="AP3967" i="3"/>
  <c r="AO3967" i="3"/>
  <c r="AN3967" i="3"/>
  <c r="AM3967" i="3"/>
  <c r="AL3967" i="3"/>
  <c r="AK3967" i="3"/>
  <c r="AJ3967" i="3"/>
  <c r="AI3967" i="3"/>
  <c r="AH3967" i="3"/>
  <c r="AQ3966" i="3"/>
  <c r="AP3966" i="3"/>
  <c r="AO3966" i="3"/>
  <c r="AN3966" i="3"/>
  <c r="AM3966" i="3"/>
  <c r="AL3966" i="3"/>
  <c r="AK3966" i="3"/>
  <c r="AJ3966" i="3"/>
  <c r="AI3966" i="3"/>
  <c r="AH3966" i="3"/>
  <c r="AQ3965" i="3"/>
  <c r="AP3965" i="3"/>
  <c r="AO3965" i="3"/>
  <c r="AN3965" i="3"/>
  <c r="AM3965" i="3"/>
  <c r="AL3965" i="3"/>
  <c r="AK3965" i="3"/>
  <c r="AJ3965" i="3"/>
  <c r="AI3965" i="3"/>
  <c r="AH3965" i="3"/>
  <c r="AQ3964" i="3"/>
  <c r="AP3964" i="3"/>
  <c r="AO3964" i="3"/>
  <c r="AN3964" i="3"/>
  <c r="AM3964" i="3"/>
  <c r="AL3964" i="3"/>
  <c r="AK3964" i="3"/>
  <c r="AJ3964" i="3"/>
  <c r="AI3964" i="3"/>
  <c r="AH3964" i="3"/>
  <c r="AQ3963" i="3"/>
  <c r="AP3963" i="3"/>
  <c r="AO3963" i="3"/>
  <c r="AN3963" i="3"/>
  <c r="AM3963" i="3"/>
  <c r="AL3963" i="3"/>
  <c r="AK3963" i="3"/>
  <c r="AJ3963" i="3"/>
  <c r="AI3963" i="3"/>
  <c r="AH3963" i="3"/>
  <c r="AQ3962" i="3"/>
  <c r="AP3962" i="3"/>
  <c r="AO3962" i="3"/>
  <c r="AN3962" i="3"/>
  <c r="AM3962" i="3"/>
  <c r="AL3962" i="3"/>
  <c r="AK3962" i="3"/>
  <c r="AJ3962" i="3"/>
  <c r="AI3962" i="3"/>
  <c r="AH3962" i="3"/>
  <c r="AQ3961" i="3"/>
  <c r="AP3961" i="3"/>
  <c r="AO3961" i="3"/>
  <c r="AN3961" i="3"/>
  <c r="AM3961" i="3"/>
  <c r="AL3961" i="3"/>
  <c r="AK3961" i="3"/>
  <c r="AJ3961" i="3"/>
  <c r="AI3961" i="3"/>
  <c r="AH3961" i="3"/>
  <c r="AQ3960" i="3"/>
  <c r="AP3960" i="3"/>
  <c r="AO3960" i="3"/>
  <c r="AN3960" i="3"/>
  <c r="AM3960" i="3"/>
  <c r="AL3960" i="3"/>
  <c r="AK3960" i="3"/>
  <c r="AJ3960" i="3"/>
  <c r="AI3960" i="3"/>
  <c r="AH3960" i="3"/>
  <c r="AQ3959" i="3"/>
  <c r="AP3959" i="3"/>
  <c r="AO3959" i="3"/>
  <c r="AN3959" i="3"/>
  <c r="AM3959" i="3"/>
  <c r="AL3959" i="3"/>
  <c r="AK3959" i="3"/>
  <c r="AJ3959" i="3"/>
  <c r="AI3959" i="3"/>
  <c r="AH3959" i="3"/>
  <c r="AQ3958" i="3"/>
  <c r="AP3958" i="3"/>
  <c r="AO3958" i="3"/>
  <c r="AN3958" i="3"/>
  <c r="AM3958" i="3"/>
  <c r="AL3958" i="3"/>
  <c r="AK3958" i="3"/>
  <c r="AJ3958" i="3"/>
  <c r="AI3958" i="3"/>
  <c r="AH3958" i="3"/>
  <c r="AQ3957" i="3"/>
  <c r="AP3957" i="3"/>
  <c r="AO3957" i="3"/>
  <c r="AN3957" i="3"/>
  <c r="AM3957" i="3"/>
  <c r="AL3957" i="3"/>
  <c r="AK3957" i="3"/>
  <c r="AJ3957" i="3"/>
  <c r="AI3957" i="3"/>
  <c r="AH3957" i="3"/>
  <c r="AQ3956" i="3"/>
  <c r="AP3956" i="3"/>
  <c r="AO3956" i="3"/>
  <c r="AN3956" i="3"/>
  <c r="AM3956" i="3"/>
  <c r="AL3956" i="3"/>
  <c r="AK3956" i="3"/>
  <c r="AJ3956" i="3"/>
  <c r="AI3956" i="3"/>
  <c r="AH3956" i="3"/>
  <c r="AQ3955" i="3"/>
  <c r="AP3955" i="3"/>
  <c r="AO3955" i="3"/>
  <c r="AN3955" i="3"/>
  <c r="AM3955" i="3"/>
  <c r="AL3955" i="3"/>
  <c r="AK3955" i="3"/>
  <c r="AJ3955" i="3"/>
  <c r="AI3955" i="3"/>
  <c r="AH3955" i="3"/>
  <c r="AQ3954" i="3"/>
  <c r="AP3954" i="3"/>
  <c r="AO3954" i="3"/>
  <c r="AN3954" i="3"/>
  <c r="AM3954" i="3"/>
  <c r="AL3954" i="3"/>
  <c r="AK3954" i="3"/>
  <c r="AJ3954" i="3"/>
  <c r="AI3954" i="3"/>
  <c r="AH3954" i="3"/>
  <c r="AQ3953" i="3"/>
  <c r="AP3953" i="3"/>
  <c r="AO3953" i="3"/>
  <c r="AN3953" i="3"/>
  <c r="AM3953" i="3"/>
  <c r="AL3953" i="3"/>
  <c r="AK3953" i="3"/>
  <c r="AJ3953" i="3"/>
  <c r="AI3953" i="3"/>
  <c r="AH3953" i="3"/>
  <c r="AQ3952" i="3"/>
  <c r="AP3952" i="3"/>
  <c r="AO3952" i="3"/>
  <c r="AN3952" i="3"/>
  <c r="AM3952" i="3"/>
  <c r="AL3952" i="3"/>
  <c r="AK3952" i="3"/>
  <c r="AJ3952" i="3"/>
  <c r="AI3952" i="3"/>
  <c r="AH3952" i="3"/>
  <c r="AQ3951" i="3"/>
  <c r="AP3951" i="3"/>
  <c r="AO3951" i="3"/>
  <c r="AN3951" i="3"/>
  <c r="AM3951" i="3"/>
  <c r="AL3951" i="3"/>
  <c r="AK3951" i="3"/>
  <c r="AJ3951" i="3"/>
  <c r="AI3951" i="3"/>
  <c r="AH3951" i="3"/>
  <c r="AQ3950" i="3"/>
  <c r="AP3950" i="3"/>
  <c r="AO3950" i="3"/>
  <c r="AN3950" i="3"/>
  <c r="AM3950" i="3"/>
  <c r="AL3950" i="3"/>
  <c r="AK3950" i="3"/>
  <c r="AJ3950" i="3"/>
  <c r="AI3950" i="3"/>
  <c r="AH3950" i="3"/>
  <c r="AQ3949" i="3"/>
  <c r="AP3949" i="3"/>
  <c r="AO3949" i="3"/>
  <c r="AN3949" i="3"/>
  <c r="AM3949" i="3"/>
  <c r="AL3949" i="3"/>
  <c r="AK3949" i="3"/>
  <c r="AJ3949" i="3"/>
  <c r="AI3949" i="3"/>
  <c r="AH3949" i="3"/>
  <c r="AQ3948" i="3"/>
  <c r="AP3948" i="3"/>
  <c r="AO3948" i="3"/>
  <c r="AN3948" i="3"/>
  <c r="AM3948" i="3"/>
  <c r="AL3948" i="3"/>
  <c r="AK3948" i="3"/>
  <c r="AJ3948" i="3"/>
  <c r="AI3948" i="3"/>
  <c r="AH3948" i="3"/>
  <c r="AQ3947" i="3"/>
  <c r="AP3947" i="3"/>
  <c r="AO3947" i="3"/>
  <c r="AN3947" i="3"/>
  <c r="AM3947" i="3"/>
  <c r="AL3947" i="3"/>
  <c r="AK3947" i="3"/>
  <c r="AJ3947" i="3"/>
  <c r="AI3947" i="3"/>
  <c r="AH3947" i="3"/>
  <c r="AQ3946" i="3"/>
  <c r="AP3946" i="3"/>
  <c r="AO3946" i="3"/>
  <c r="AN3946" i="3"/>
  <c r="AM3946" i="3"/>
  <c r="AL3946" i="3"/>
  <c r="AK3946" i="3"/>
  <c r="AJ3946" i="3"/>
  <c r="AI3946" i="3"/>
  <c r="AH3946" i="3"/>
  <c r="AQ3945" i="3"/>
  <c r="AP3945" i="3"/>
  <c r="AO3945" i="3"/>
  <c r="AN3945" i="3"/>
  <c r="AM3945" i="3"/>
  <c r="AL3945" i="3"/>
  <c r="AK3945" i="3"/>
  <c r="AJ3945" i="3"/>
  <c r="AI3945" i="3"/>
  <c r="AH3945" i="3"/>
  <c r="AQ3944" i="3"/>
  <c r="AP3944" i="3"/>
  <c r="AO3944" i="3"/>
  <c r="AN3944" i="3"/>
  <c r="AM3944" i="3"/>
  <c r="AL3944" i="3"/>
  <c r="AK3944" i="3"/>
  <c r="AJ3944" i="3"/>
  <c r="AI3944" i="3"/>
  <c r="AH3944" i="3"/>
  <c r="AQ3943" i="3"/>
  <c r="AP3943" i="3"/>
  <c r="AO3943" i="3"/>
  <c r="AN3943" i="3"/>
  <c r="AM3943" i="3"/>
  <c r="AL3943" i="3"/>
  <c r="AK3943" i="3"/>
  <c r="AJ3943" i="3"/>
  <c r="AI3943" i="3"/>
  <c r="AH3943" i="3"/>
  <c r="AQ3942" i="3"/>
  <c r="AP3942" i="3"/>
  <c r="AO3942" i="3"/>
  <c r="AN3942" i="3"/>
  <c r="AM3942" i="3"/>
  <c r="AL3942" i="3"/>
  <c r="AK3942" i="3"/>
  <c r="AJ3942" i="3"/>
  <c r="AI3942" i="3"/>
  <c r="AH3942" i="3"/>
  <c r="AQ3941" i="3"/>
  <c r="AP3941" i="3"/>
  <c r="AO3941" i="3"/>
  <c r="AN3941" i="3"/>
  <c r="AM3941" i="3"/>
  <c r="AL3941" i="3"/>
  <c r="AK3941" i="3"/>
  <c r="AJ3941" i="3"/>
  <c r="AI3941" i="3"/>
  <c r="AH3941" i="3"/>
  <c r="AQ3940" i="3"/>
  <c r="AP3940" i="3"/>
  <c r="AO3940" i="3"/>
  <c r="AN3940" i="3"/>
  <c r="AM3940" i="3"/>
  <c r="AL3940" i="3"/>
  <c r="AK3940" i="3"/>
  <c r="AJ3940" i="3"/>
  <c r="AI3940" i="3"/>
  <c r="AH3940" i="3"/>
  <c r="AQ3939" i="3"/>
  <c r="AP3939" i="3"/>
  <c r="AO3939" i="3"/>
  <c r="AN3939" i="3"/>
  <c r="AM3939" i="3"/>
  <c r="AL3939" i="3"/>
  <c r="AK3939" i="3"/>
  <c r="AJ3939" i="3"/>
  <c r="AI3939" i="3"/>
  <c r="AH3939" i="3"/>
  <c r="AQ3938" i="3"/>
  <c r="AP3938" i="3"/>
  <c r="AO3938" i="3"/>
  <c r="AN3938" i="3"/>
  <c r="AM3938" i="3"/>
  <c r="AL3938" i="3"/>
  <c r="AK3938" i="3"/>
  <c r="AJ3938" i="3"/>
  <c r="AI3938" i="3"/>
  <c r="AH3938" i="3"/>
  <c r="AQ3937" i="3"/>
  <c r="AP3937" i="3"/>
  <c r="AO3937" i="3"/>
  <c r="AN3937" i="3"/>
  <c r="AM3937" i="3"/>
  <c r="AL3937" i="3"/>
  <c r="AK3937" i="3"/>
  <c r="AJ3937" i="3"/>
  <c r="AI3937" i="3"/>
  <c r="AH3937" i="3"/>
  <c r="AQ3936" i="3"/>
  <c r="AP3936" i="3"/>
  <c r="AO3936" i="3"/>
  <c r="AN3936" i="3"/>
  <c r="AM3936" i="3"/>
  <c r="AL3936" i="3"/>
  <c r="AK3936" i="3"/>
  <c r="AJ3936" i="3"/>
  <c r="AI3936" i="3"/>
  <c r="AH3936" i="3"/>
  <c r="AQ3935" i="3"/>
  <c r="AP3935" i="3"/>
  <c r="AO3935" i="3"/>
  <c r="AN3935" i="3"/>
  <c r="AM3935" i="3"/>
  <c r="AL3935" i="3"/>
  <c r="AK3935" i="3"/>
  <c r="AJ3935" i="3"/>
  <c r="AI3935" i="3"/>
  <c r="AH3935" i="3"/>
  <c r="AQ3934" i="3"/>
  <c r="AP3934" i="3"/>
  <c r="AO3934" i="3"/>
  <c r="AN3934" i="3"/>
  <c r="AM3934" i="3"/>
  <c r="AL3934" i="3"/>
  <c r="AK3934" i="3"/>
  <c r="AJ3934" i="3"/>
  <c r="AI3934" i="3"/>
  <c r="AH3934" i="3"/>
  <c r="AQ3933" i="3"/>
  <c r="AP3933" i="3"/>
  <c r="AO3933" i="3"/>
  <c r="AN3933" i="3"/>
  <c r="AM3933" i="3"/>
  <c r="AL3933" i="3"/>
  <c r="AK3933" i="3"/>
  <c r="AJ3933" i="3"/>
  <c r="AI3933" i="3"/>
  <c r="AH3933" i="3"/>
  <c r="AQ3932" i="3"/>
  <c r="AP3932" i="3"/>
  <c r="AO3932" i="3"/>
  <c r="AN3932" i="3"/>
  <c r="AM3932" i="3"/>
  <c r="AL3932" i="3"/>
  <c r="AK3932" i="3"/>
  <c r="AJ3932" i="3"/>
  <c r="AI3932" i="3"/>
  <c r="AH3932" i="3"/>
  <c r="AQ3931" i="3"/>
  <c r="AP3931" i="3"/>
  <c r="AO3931" i="3"/>
  <c r="AN3931" i="3"/>
  <c r="AM3931" i="3"/>
  <c r="AL3931" i="3"/>
  <c r="AK3931" i="3"/>
  <c r="AJ3931" i="3"/>
  <c r="AI3931" i="3"/>
  <c r="AH3931" i="3"/>
  <c r="AQ3930" i="3"/>
  <c r="AP3930" i="3"/>
  <c r="AO3930" i="3"/>
  <c r="AN3930" i="3"/>
  <c r="AM3930" i="3"/>
  <c r="AL3930" i="3"/>
  <c r="AK3930" i="3"/>
  <c r="AJ3930" i="3"/>
  <c r="AI3930" i="3"/>
  <c r="AH3930" i="3"/>
  <c r="AQ3929" i="3"/>
  <c r="AP3929" i="3"/>
  <c r="AO3929" i="3"/>
  <c r="AN3929" i="3"/>
  <c r="AM3929" i="3"/>
  <c r="AL3929" i="3"/>
  <c r="AK3929" i="3"/>
  <c r="AJ3929" i="3"/>
  <c r="AI3929" i="3"/>
  <c r="AH3929" i="3"/>
  <c r="AQ3928" i="3"/>
  <c r="AP3928" i="3"/>
  <c r="AO3928" i="3"/>
  <c r="AN3928" i="3"/>
  <c r="AM3928" i="3"/>
  <c r="AL3928" i="3"/>
  <c r="AK3928" i="3"/>
  <c r="AJ3928" i="3"/>
  <c r="AI3928" i="3"/>
  <c r="AH3928" i="3"/>
  <c r="AQ3927" i="3"/>
  <c r="AP3927" i="3"/>
  <c r="AO3927" i="3"/>
  <c r="AN3927" i="3"/>
  <c r="AM3927" i="3"/>
  <c r="AL3927" i="3"/>
  <c r="AK3927" i="3"/>
  <c r="AJ3927" i="3"/>
  <c r="AI3927" i="3"/>
  <c r="AH3927" i="3"/>
  <c r="AQ3926" i="3"/>
  <c r="AP3926" i="3"/>
  <c r="AO3926" i="3"/>
  <c r="AN3926" i="3"/>
  <c r="AM3926" i="3"/>
  <c r="AL3926" i="3"/>
  <c r="AK3926" i="3"/>
  <c r="AJ3926" i="3"/>
  <c r="AI3926" i="3"/>
  <c r="AH3926" i="3"/>
  <c r="AQ3925" i="3"/>
  <c r="AP3925" i="3"/>
  <c r="AO3925" i="3"/>
  <c r="AN3925" i="3"/>
  <c r="AM3925" i="3"/>
  <c r="AL3925" i="3"/>
  <c r="AK3925" i="3"/>
  <c r="AJ3925" i="3"/>
  <c r="AI3925" i="3"/>
  <c r="AH3925" i="3"/>
  <c r="AQ3924" i="3"/>
  <c r="AP3924" i="3"/>
  <c r="AO3924" i="3"/>
  <c r="AN3924" i="3"/>
  <c r="AM3924" i="3"/>
  <c r="AL3924" i="3"/>
  <c r="AK3924" i="3"/>
  <c r="AJ3924" i="3"/>
  <c r="AI3924" i="3"/>
  <c r="AH3924" i="3"/>
  <c r="AQ3923" i="3"/>
  <c r="AP3923" i="3"/>
  <c r="AO3923" i="3"/>
  <c r="AN3923" i="3"/>
  <c r="AM3923" i="3"/>
  <c r="AL3923" i="3"/>
  <c r="AK3923" i="3"/>
  <c r="AJ3923" i="3"/>
  <c r="AI3923" i="3"/>
  <c r="AH3923" i="3"/>
  <c r="AQ3922" i="3"/>
  <c r="AP3922" i="3"/>
  <c r="AO3922" i="3"/>
  <c r="AN3922" i="3"/>
  <c r="AM3922" i="3"/>
  <c r="AL3922" i="3"/>
  <c r="AK3922" i="3"/>
  <c r="AJ3922" i="3"/>
  <c r="AI3922" i="3"/>
  <c r="AH3922" i="3"/>
  <c r="AQ3921" i="3"/>
  <c r="AP3921" i="3"/>
  <c r="AO3921" i="3"/>
  <c r="AN3921" i="3"/>
  <c r="AM3921" i="3"/>
  <c r="AL3921" i="3"/>
  <c r="AK3921" i="3"/>
  <c r="AJ3921" i="3"/>
  <c r="AI3921" i="3"/>
  <c r="AH3921" i="3"/>
  <c r="AQ3920" i="3"/>
  <c r="AP3920" i="3"/>
  <c r="AO3920" i="3"/>
  <c r="AN3920" i="3"/>
  <c r="AM3920" i="3"/>
  <c r="AL3920" i="3"/>
  <c r="AK3920" i="3"/>
  <c r="AJ3920" i="3"/>
  <c r="AI3920" i="3"/>
  <c r="AH3920" i="3"/>
  <c r="AQ3919" i="3"/>
  <c r="AP3919" i="3"/>
  <c r="AO3919" i="3"/>
  <c r="AN3919" i="3"/>
  <c r="AM3919" i="3"/>
  <c r="AL3919" i="3"/>
  <c r="AK3919" i="3"/>
  <c r="AJ3919" i="3"/>
  <c r="AI3919" i="3"/>
  <c r="AH3919" i="3"/>
  <c r="AQ3918" i="3"/>
  <c r="AP3918" i="3"/>
  <c r="AO3918" i="3"/>
  <c r="AN3918" i="3"/>
  <c r="AM3918" i="3"/>
  <c r="AL3918" i="3"/>
  <c r="AK3918" i="3"/>
  <c r="AJ3918" i="3"/>
  <c r="AI3918" i="3"/>
  <c r="AH3918" i="3"/>
  <c r="AQ3917" i="3"/>
  <c r="AP3917" i="3"/>
  <c r="AO3917" i="3"/>
  <c r="AN3917" i="3"/>
  <c r="AM3917" i="3"/>
  <c r="AL3917" i="3"/>
  <c r="AK3917" i="3"/>
  <c r="AJ3917" i="3"/>
  <c r="AI3917" i="3"/>
  <c r="AH3917" i="3"/>
  <c r="AQ3916" i="3"/>
  <c r="AP3916" i="3"/>
  <c r="AO3916" i="3"/>
  <c r="AN3916" i="3"/>
  <c r="AM3916" i="3"/>
  <c r="AL3916" i="3"/>
  <c r="AK3916" i="3"/>
  <c r="AJ3916" i="3"/>
  <c r="AI3916" i="3"/>
  <c r="AH3916" i="3"/>
  <c r="AQ3915" i="3"/>
  <c r="AP3915" i="3"/>
  <c r="AO3915" i="3"/>
  <c r="AN3915" i="3"/>
  <c r="AM3915" i="3"/>
  <c r="AL3915" i="3"/>
  <c r="AK3915" i="3"/>
  <c r="AJ3915" i="3"/>
  <c r="AI3915" i="3"/>
  <c r="AH3915" i="3"/>
  <c r="AQ3914" i="3"/>
  <c r="AP3914" i="3"/>
  <c r="AO3914" i="3"/>
  <c r="AN3914" i="3"/>
  <c r="AM3914" i="3"/>
  <c r="AL3914" i="3"/>
  <c r="AK3914" i="3"/>
  <c r="AJ3914" i="3"/>
  <c r="AI3914" i="3"/>
  <c r="AH3914" i="3"/>
  <c r="AQ3913" i="3"/>
  <c r="AP3913" i="3"/>
  <c r="AO3913" i="3"/>
  <c r="AN3913" i="3"/>
  <c r="AM3913" i="3"/>
  <c r="AL3913" i="3"/>
  <c r="AK3913" i="3"/>
  <c r="AJ3913" i="3"/>
  <c r="AI3913" i="3"/>
  <c r="AH3913" i="3"/>
  <c r="AQ3912" i="3"/>
  <c r="AP3912" i="3"/>
  <c r="AO3912" i="3"/>
  <c r="AN3912" i="3"/>
  <c r="AM3912" i="3"/>
  <c r="AL3912" i="3"/>
  <c r="AK3912" i="3"/>
  <c r="AJ3912" i="3"/>
  <c r="AI3912" i="3"/>
  <c r="AH3912" i="3"/>
  <c r="AQ3911" i="3"/>
  <c r="AP3911" i="3"/>
  <c r="AO3911" i="3"/>
  <c r="AN3911" i="3"/>
  <c r="AM3911" i="3"/>
  <c r="AL3911" i="3"/>
  <c r="AK3911" i="3"/>
  <c r="AJ3911" i="3"/>
  <c r="AI3911" i="3"/>
  <c r="AH3911" i="3"/>
  <c r="AQ3910" i="3"/>
  <c r="AP3910" i="3"/>
  <c r="AO3910" i="3"/>
  <c r="AN3910" i="3"/>
  <c r="AM3910" i="3"/>
  <c r="AL3910" i="3"/>
  <c r="AK3910" i="3"/>
  <c r="AJ3910" i="3"/>
  <c r="AI3910" i="3"/>
  <c r="AH3910" i="3"/>
  <c r="AQ3909" i="3"/>
  <c r="AP3909" i="3"/>
  <c r="AO3909" i="3"/>
  <c r="AN3909" i="3"/>
  <c r="AM3909" i="3"/>
  <c r="AL3909" i="3"/>
  <c r="AK3909" i="3"/>
  <c r="AJ3909" i="3"/>
  <c r="AI3909" i="3"/>
  <c r="AH3909" i="3"/>
  <c r="AQ3908" i="3"/>
  <c r="AP3908" i="3"/>
  <c r="AO3908" i="3"/>
  <c r="AN3908" i="3"/>
  <c r="AM3908" i="3"/>
  <c r="AL3908" i="3"/>
  <c r="AK3908" i="3"/>
  <c r="AJ3908" i="3"/>
  <c r="AI3908" i="3"/>
  <c r="AH3908" i="3"/>
  <c r="AQ3907" i="3"/>
  <c r="AP3907" i="3"/>
  <c r="AO3907" i="3"/>
  <c r="AN3907" i="3"/>
  <c r="AM3907" i="3"/>
  <c r="AL3907" i="3"/>
  <c r="AK3907" i="3"/>
  <c r="AJ3907" i="3"/>
  <c r="AI3907" i="3"/>
  <c r="AH3907" i="3"/>
  <c r="AQ3906" i="3"/>
  <c r="AP3906" i="3"/>
  <c r="AO3906" i="3"/>
  <c r="AN3906" i="3"/>
  <c r="AM3906" i="3"/>
  <c r="AL3906" i="3"/>
  <c r="AK3906" i="3"/>
  <c r="AJ3906" i="3"/>
  <c r="AI3906" i="3"/>
  <c r="AH3906" i="3"/>
  <c r="AQ3905" i="3"/>
  <c r="AP3905" i="3"/>
  <c r="AO3905" i="3"/>
  <c r="AN3905" i="3"/>
  <c r="AM3905" i="3"/>
  <c r="AL3905" i="3"/>
  <c r="AK3905" i="3"/>
  <c r="AJ3905" i="3"/>
  <c r="AI3905" i="3"/>
  <c r="AH3905" i="3"/>
  <c r="AQ3904" i="3"/>
  <c r="AP3904" i="3"/>
  <c r="AO3904" i="3"/>
  <c r="AN3904" i="3"/>
  <c r="AM3904" i="3"/>
  <c r="AL3904" i="3"/>
  <c r="AK3904" i="3"/>
  <c r="AJ3904" i="3"/>
  <c r="AI3904" i="3"/>
  <c r="AH3904" i="3"/>
  <c r="AQ3903" i="3"/>
  <c r="AP3903" i="3"/>
  <c r="AO3903" i="3"/>
  <c r="AN3903" i="3"/>
  <c r="AM3903" i="3"/>
  <c r="AL3903" i="3"/>
  <c r="AK3903" i="3"/>
  <c r="AJ3903" i="3"/>
  <c r="AI3903" i="3"/>
  <c r="AH3903" i="3"/>
  <c r="AQ3902" i="3"/>
  <c r="AP3902" i="3"/>
  <c r="AO3902" i="3"/>
  <c r="AN3902" i="3"/>
  <c r="AM3902" i="3"/>
  <c r="AL3902" i="3"/>
  <c r="AK3902" i="3"/>
  <c r="AJ3902" i="3"/>
  <c r="AI3902" i="3"/>
  <c r="AH3902" i="3"/>
  <c r="AQ3901" i="3"/>
  <c r="AP3901" i="3"/>
  <c r="AO3901" i="3"/>
  <c r="AN3901" i="3"/>
  <c r="AM3901" i="3"/>
  <c r="AL3901" i="3"/>
  <c r="AK3901" i="3"/>
  <c r="AJ3901" i="3"/>
  <c r="AI3901" i="3"/>
  <c r="AH3901" i="3"/>
  <c r="AQ3900" i="3"/>
  <c r="AP3900" i="3"/>
  <c r="AO3900" i="3"/>
  <c r="AN3900" i="3"/>
  <c r="AM3900" i="3"/>
  <c r="AL3900" i="3"/>
  <c r="AK3900" i="3"/>
  <c r="AJ3900" i="3"/>
  <c r="AI3900" i="3"/>
  <c r="AH3900" i="3"/>
  <c r="AQ3899" i="3"/>
  <c r="AP3899" i="3"/>
  <c r="AO3899" i="3"/>
  <c r="AN3899" i="3"/>
  <c r="AM3899" i="3"/>
  <c r="AL3899" i="3"/>
  <c r="AK3899" i="3"/>
  <c r="AJ3899" i="3"/>
  <c r="AI3899" i="3"/>
  <c r="AH3899" i="3"/>
  <c r="AQ3898" i="3"/>
  <c r="AP3898" i="3"/>
  <c r="AO3898" i="3"/>
  <c r="AN3898" i="3"/>
  <c r="AM3898" i="3"/>
  <c r="AL3898" i="3"/>
  <c r="AK3898" i="3"/>
  <c r="AJ3898" i="3"/>
  <c r="AI3898" i="3"/>
  <c r="AH3898" i="3"/>
  <c r="AQ3897" i="3"/>
  <c r="AP3897" i="3"/>
  <c r="AO3897" i="3"/>
  <c r="AN3897" i="3"/>
  <c r="AM3897" i="3"/>
  <c r="AL3897" i="3"/>
  <c r="AK3897" i="3"/>
  <c r="AJ3897" i="3"/>
  <c r="AI3897" i="3"/>
  <c r="AH3897" i="3"/>
  <c r="AQ3896" i="3"/>
  <c r="AP3896" i="3"/>
  <c r="AO3896" i="3"/>
  <c r="AN3896" i="3"/>
  <c r="AM3896" i="3"/>
  <c r="AL3896" i="3"/>
  <c r="AK3896" i="3"/>
  <c r="AJ3896" i="3"/>
  <c r="AI3896" i="3"/>
  <c r="AH3896" i="3"/>
  <c r="AQ3895" i="3"/>
  <c r="AP3895" i="3"/>
  <c r="AO3895" i="3"/>
  <c r="AN3895" i="3"/>
  <c r="AM3895" i="3"/>
  <c r="AL3895" i="3"/>
  <c r="AK3895" i="3"/>
  <c r="AJ3895" i="3"/>
  <c r="AI3895" i="3"/>
  <c r="AH3895" i="3"/>
  <c r="AQ3894" i="3"/>
  <c r="AP3894" i="3"/>
  <c r="AO3894" i="3"/>
  <c r="AN3894" i="3"/>
  <c r="AM3894" i="3"/>
  <c r="AL3894" i="3"/>
  <c r="AK3894" i="3"/>
  <c r="AJ3894" i="3"/>
  <c r="AI3894" i="3"/>
  <c r="AH3894" i="3"/>
  <c r="AQ3893" i="3"/>
  <c r="AP3893" i="3"/>
  <c r="AO3893" i="3"/>
  <c r="AN3893" i="3"/>
  <c r="AM3893" i="3"/>
  <c r="AL3893" i="3"/>
  <c r="AK3893" i="3"/>
  <c r="AJ3893" i="3"/>
  <c r="AI3893" i="3"/>
  <c r="AH3893" i="3"/>
  <c r="AQ3892" i="3"/>
  <c r="AP3892" i="3"/>
  <c r="AO3892" i="3"/>
  <c r="AN3892" i="3"/>
  <c r="AM3892" i="3"/>
  <c r="AL3892" i="3"/>
  <c r="AK3892" i="3"/>
  <c r="AJ3892" i="3"/>
  <c r="AI3892" i="3"/>
  <c r="AH3892" i="3"/>
  <c r="AQ3891" i="3"/>
  <c r="AP3891" i="3"/>
  <c r="AO3891" i="3"/>
  <c r="AN3891" i="3"/>
  <c r="AM3891" i="3"/>
  <c r="AL3891" i="3"/>
  <c r="AK3891" i="3"/>
  <c r="AJ3891" i="3"/>
  <c r="AI3891" i="3"/>
  <c r="AH3891" i="3"/>
  <c r="AQ3890" i="3"/>
  <c r="AP3890" i="3"/>
  <c r="AO3890" i="3"/>
  <c r="AN3890" i="3"/>
  <c r="AM3890" i="3"/>
  <c r="AL3890" i="3"/>
  <c r="AK3890" i="3"/>
  <c r="AJ3890" i="3"/>
  <c r="AI3890" i="3"/>
  <c r="AH3890" i="3"/>
  <c r="AQ3889" i="3"/>
  <c r="AP3889" i="3"/>
  <c r="AO3889" i="3"/>
  <c r="AN3889" i="3"/>
  <c r="AM3889" i="3"/>
  <c r="AL3889" i="3"/>
  <c r="AK3889" i="3"/>
  <c r="AJ3889" i="3"/>
  <c r="AI3889" i="3"/>
  <c r="AH3889" i="3"/>
  <c r="AQ3888" i="3"/>
  <c r="AP3888" i="3"/>
  <c r="AO3888" i="3"/>
  <c r="AN3888" i="3"/>
  <c r="AM3888" i="3"/>
  <c r="AL3888" i="3"/>
  <c r="AK3888" i="3"/>
  <c r="AJ3888" i="3"/>
  <c r="AI3888" i="3"/>
  <c r="AH3888" i="3"/>
  <c r="AQ3887" i="3"/>
  <c r="AP3887" i="3"/>
  <c r="AO3887" i="3"/>
  <c r="AN3887" i="3"/>
  <c r="AM3887" i="3"/>
  <c r="AL3887" i="3"/>
  <c r="AK3887" i="3"/>
  <c r="AJ3887" i="3"/>
  <c r="AI3887" i="3"/>
  <c r="AH3887" i="3"/>
  <c r="AQ3886" i="3"/>
  <c r="AP3886" i="3"/>
  <c r="AO3886" i="3"/>
  <c r="AN3886" i="3"/>
  <c r="AM3886" i="3"/>
  <c r="AL3886" i="3"/>
  <c r="AK3886" i="3"/>
  <c r="AJ3886" i="3"/>
  <c r="AI3886" i="3"/>
  <c r="AH3886" i="3"/>
  <c r="AQ3885" i="3"/>
  <c r="AP3885" i="3"/>
  <c r="AO3885" i="3"/>
  <c r="AN3885" i="3"/>
  <c r="AM3885" i="3"/>
  <c r="AL3885" i="3"/>
  <c r="AK3885" i="3"/>
  <c r="AJ3885" i="3"/>
  <c r="AI3885" i="3"/>
  <c r="AH3885" i="3"/>
  <c r="AQ3884" i="3"/>
  <c r="AP3884" i="3"/>
  <c r="AO3884" i="3"/>
  <c r="AN3884" i="3"/>
  <c r="AM3884" i="3"/>
  <c r="AL3884" i="3"/>
  <c r="AK3884" i="3"/>
  <c r="AJ3884" i="3"/>
  <c r="AI3884" i="3"/>
  <c r="AH3884" i="3"/>
  <c r="AQ3883" i="3"/>
  <c r="AP3883" i="3"/>
  <c r="AO3883" i="3"/>
  <c r="AN3883" i="3"/>
  <c r="AM3883" i="3"/>
  <c r="AL3883" i="3"/>
  <c r="AK3883" i="3"/>
  <c r="AJ3883" i="3"/>
  <c r="AI3883" i="3"/>
  <c r="AH3883" i="3"/>
  <c r="AQ3882" i="3"/>
  <c r="AP3882" i="3"/>
  <c r="AO3882" i="3"/>
  <c r="AN3882" i="3"/>
  <c r="AM3882" i="3"/>
  <c r="AL3882" i="3"/>
  <c r="AK3882" i="3"/>
  <c r="AJ3882" i="3"/>
  <c r="AI3882" i="3"/>
  <c r="AH3882" i="3"/>
  <c r="AQ3881" i="3"/>
  <c r="AP3881" i="3"/>
  <c r="AO3881" i="3"/>
  <c r="AN3881" i="3"/>
  <c r="AM3881" i="3"/>
  <c r="AL3881" i="3"/>
  <c r="AK3881" i="3"/>
  <c r="AJ3881" i="3"/>
  <c r="AI3881" i="3"/>
  <c r="AH3881" i="3"/>
  <c r="AQ3880" i="3"/>
  <c r="AP3880" i="3"/>
  <c r="AO3880" i="3"/>
  <c r="AN3880" i="3"/>
  <c r="AM3880" i="3"/>
  <c r="AL3880" i="3"/>
  <c r="AK3880" i="3"/>
  <c r="AJ3880" i="3"/>
  <c r="AI3880" i="3"/>
  <c r="AH3880" i="3"/>
  <c r="AQ3879" i="3"/>
  <c r="AP3879" i="3"/>
  <c r="AO3879" i="3"/>
  <c r="AN3879" i="3"/>
  <c r="AM3879" i="3"/>
  <c r="AL3879" i="3"/>
  <c r="AK3879" i="3"/>
  <c r="AJ3879" i="3"/>
  <c r="AI3879" i="3"/>
  <c r="AH3879" i="3"/>
  <c r="AQ3878" i="3"/>
  <c r="AP3878" i="3"/>
  <c r="AO3878" i="3"/>
  <c r="AN3878" i="3"/>
  <c r="AM3878" i="3"/>
  <c r="AL3878" i="3"/>
  <c r="AK3878" i="3"/>
  <c r="AJ3878" i="3"/>
  <c r="AI3878" i="3"/>
  <c r="AH3878" i="3"/>
  <c r="AQ3877" i="3"/>
  <c r="AP3877" i="3"/>
  <c r="AO3877" i="3"/>
  <c r="AN3877" i="3"/>
  <c r="AM3877" i="3"/>
  <c r="AL3877" i="3"/>
  <c r="AK3877" i="3"/>
  <c r="AJ3877" i="3"/>
  <c r="AI3877" i="3"/>
  <c r="AH3877" i="3"/>
  <c r="AQ3876" i="3"/>
  <c r="AP3876" i="3"/>
  <c r="AO3876" i="3"/>
  <c r="AN3876" i="3"/>
  <c r="AM3876" i="3"/>
  <c r="AL3876" i="3"/>
  <c r="AK3876" i="3"/>
  <c r="AJ3876" i="3"/>
  <c r="AI3876" i="3"/>
  <c r="AH3876" i="3"/>
  <c r="AQ3875" i="3"/>
  <c r="AP3875" i="3"/>
  <c r="AO3875" i="3"/>
  <c r="AN3875" i="3"/>
  <c r="AM3875" i="3"/>
  <c r="AL3875" i="3"/>
  <c r="AK3875" i="3"/>
  <c r="AJ3875" i="3"/>
  <c r="AI3875" i="3"/>
  <c r="AH3875" i="3"/>
  <c r="AQ3874" i="3"/>
  <c r="AP3874" i="3"/>
  <c r="AO3874" i="3"/>
  <c r="AN3874" i="3"/>
  <c r="AM3874" i="3"/>
  <c r="AL3874" i="3"/>
  <c r="AK3874" i="3"/>
  <c r="AJ3874" i="3"/>
  <c r="AI3874" i="3"/>
  <c r="AH3874" i="3"/>
  <c r="AQ3873" i="3"/>
  <c r="AP3873" i="3"/>
  <c r="AO3873" i="3"/>
  <c r="AN3873" i="3"/>
  <c r="AM3873" i="3"/>
  <c r="AL3873" i="3"/>
  <c r="AK3873" i="3"/>
  <c r="AJ3873" i="3"/>
  <c r="AI3873" i="3"/>
  <c r="AH3873" i="3"/>
  <c r="AQ3872" i="3"/>
  <c r="AP3872" i="3"/>
  <c r="AO3872" i="3"/>
  <c r="AN3872" i="3"/>
  <c r="AM3872" i="3"/>
  <c r="AL3872" i="3"/>
  <c r="AK3872" i="3"/>
  <c r="AJ3872" i="3"/>
  <c r="AI3872" i="3"/>
  <c r="AH3872" i="3"/>
  <c r="AQ3871" i="3"/>
  <c r="AP3871" i="3"/>
  <c r="AO3871" i="3"/>
  <c r="AN3871" i="3"/>
  <c r="AM3871" i="3"/>
  <c r="AL3871" i="3"/>
  <c r="AK3871" i="3"/>
  <c r="AJ3871" i="3"/>
  <c r="AI3871" i="3"/>
  <c r="AH3871" i="3"/>
  <c r="AQ3870" i="3"/>
  <c r="AP3870" i="3"/>
  <c r="AO3870" i="3"/>
  <c r="AN3870" i="3"/>
  <c r="AM3870" i="3"/>
  <c r="AL3870" i="3"/>
  <c r="AK3870" i="3"/>
  <c r="AJ3870" i="3"/>
  <c r="AI3870" i="3"/>
  <c r="AH3870" i="3"/>
  <c r="AQ3869" i="3"/>
  <c r="AP3869" i="3"/>
  <c r="AO3869" i="3"/>
  <c r="AN3869" i="3"/>
  <c r="AM3869" i="3"/>
  <c r="AL3869" i="3"/>
  <c r="AK3869" i="3"/>
  <c r="AJ3869" i="3"/>
  <c r="AI3869" i="3"/>
  <c r="AH3869" i="3"/>
  <c r="AQ3868" i="3"/>
  <c r="AP3868" i="3"/>
  <c r="AO3868" i="3"/>
  <c r="AN3868" i="3"/>
  <c r="AM3868" i="3"/>
  <c r="AL3868" i="3"/>
  <c r="AK3868" i="3"/>
  <c r="AJ3868" i="3"/>
  <c r="AI3868" i="3"/>
  <c r="AH3868" i="3"/>
  <c r="AQ3867" i="3"/>
  <c r="AP3867" i="3"/>
  <c r="AO3867" i="3"/>
  <c r="AN3867" i="3"/>
  <c r="AM3867" i="3"/>
  <c r="AL3867" i="3"/>
  <c r="AK3867" i="3"/>
  <c r="AJ3867" i="3"/>
  <c r="AI3867" i="3"/>
  <c r="AH3867" i="3"/>
  <c r="AQ3866" i="3"/>
  <c r="AP3866" i="3"/>
  <c r="AO3866" i="3"/>
  <c r="AN3866" i="3"/>
  <c r="AM3866" i="3"/>
  <c r="AL3866" i="3"/>
  <c r="AK3866" i="3"/>
  <c r="AJ3866" i="3"/>
  <c r="AI3866" i="3"/>
  <c r="AH3866" i="3"/>
  <c r="AQ3865" i="3"/>
  <c r="AP3865" i="3"/>
  <c r="AO3865" i="3"/>
  <c r="AN3865" i="3"/>
  <c r="AM3865" i="3"/>
  <c r="AL3865" i="3"/>
  <c r="AK3865" i="3"/>
  <c r="AJ3865" i="3"/>
  <c r="AI3865" i="3"/>
  <c r="AH3865" i="3"/>
  <c r="AQ3864" i="3"/>
  <c r="AP3864" i="3"/>
  <c r="AO3864" i="3"/>
  <c r="AN3864" i="3"/>
  <c r="AM3864" i="3"/>
  <c r="AL3864" i="3"/>
  <c r="AK3864" i="3"/>
  <c r="AJ3864" i="3"/>
  <c r="AI3864" i="3"/>
  <c r="AH3864" i="3"/>
  <c r="AQ3863" i="3"/>
  <c r="AP3863" i="3"/>
  <c r="AO3863" i="3"/>
  <c r="AN3863" i="3"/>
  <c r="AM3863" i="3"/>
  <c r="AL3863" i="3"/>
  <c r="AK3863" i="3"/>
  <c r="AJ3863" i="3"/>
  <c r="AI3863" i="3"/>
  <c r="AH3863" i="3"/>
  <c r="AQ3862" i="3"/>
  <c r="AP3862" i="3"/>
  <c r="AO3862" i="3"/>
  <c r="AN3862" i="3"/>
  <c r="AM3862" i="3"/>
  <c r="AL3862" i="3"/>
  <c r="AK3862" i="3"/>
  <c r="AJ3862" i="3"/>
  <c r="AI3862" i="3"/>
  <c r="AH3862" i="3"/>
  <c r="AQ3861" i="3"/>
  <c r="AP3861" i="3"/>
  <c r="AO3861" i="3"/>
  <c r="AN3861" i="3"/>
  <c r="AM3861" i="3"/>
  <c r="AL3861" i="3"/>
  <c r="AK3861" i="3"/>
  <c r="AJ3861" i="3"/>
  <c r="AI3861" i="3"/>
  <c r="AH3861" i="3"/>
  <c r="AQ3860" i="3"/>
  <c r="AP3860" i="3"/>
  <c r="AO3860" i="3"/>
  <c r="AN3860" i="3"/>
  <c r="AM3860" i="3"/>
  <c r="AL3860" i="3"/>
  <c r="AK3860" i="3"/>
  <c r="AJ3860" i="3"/>
  <c r="AI3860" i="3"/>
  <c r="AH3860" i="3"/>
  <c r="AQ3859" i="3"/>
  <c r="AP3859" i="3"/>
  <c r="AO3859" i="3"/>
  <c r="AN3859" i="3"/>
  <c r="AM3859" i="3"/>
  <c r="AL3859" i="3"/>
  <c r="AK3859" i="3"/>
  <c r="AJ3859" i="3"/>
  <c r="AI3859" i="3"/>
  <c r="AH3859" i="3"/>
  <c r="AQ3858" i="3"/>
  <c r="AP3858" i="3"/>
  <c r="AO3858" i="3"/>
  <c r="AN3858" i="3"/>
  <c r="AM3858" i="3"/>
  <c r="AL3858" i="3"/>
  <c r="AK3858" i="3"/>
  <c r="AJ3858" i="3"/>
  <c r="AI3858" i="3"/>
  <c r="AH3858" i="3"/>
  <c r="AQ3857" i="3"/>
  <c r="AP3857" i="3"/>
  <c r="AO3857" i="3"/>
  <c r="AN3857" i="3"/>
  <c r="AM3857" i="3"/>
  <c r="AL3857" i="3"/>
  <c r="AK3857" i="3"/>
  <c r="AJ3857" i="3"/>
  <c r="AI3857" i="3"/>
  <c r="AH3857" i="3"/>
  <c r="AQ3856" i="3"/>
  <c r="AP3856" i="3"/>
  <c r="AO3856" i="3"/>
  <c r="AN3856" i="3"/>
  <c r="AM3856" i="3"/>
  <c r="AL3856" i="3"/>
  <c r="AK3856" i="3"/>
  <c r="AJ3856" i="3"/>
  <c r="AI3856" i="3"/>
  <c r="AH3856" i="3"/>
  <c r="AQ3855" i="3"/>
  <c r="AP3855" i="3"/>
  <c r="AO3855" i="3"/>
  <c r="AN3855" i="3"/>
  <c r="AM3855" i="3"/>
  <c r="AL3855" i="3"/>
  <c r="AK3855" i="3"/>
  <c r="AJ3855" i="3"/>
  <c r="AI3855" i="3"/>
  <c r="AH3855" i="3"/>
  <c r="AQ3854" i="3"/>
  <c r="AP3854" i="3"/>
  <c r="AO3854" i="3"/>
  <c r="AN3854" i="3"/>
  <c r="AM3854" i="3"/>
  <c r="AL3854" i="3"/>
  <c r="AK3854" i="3"/>
  <c r="AJ3854" i="3"/>
  <c r="AI3854" i="3"/>
  <c r="AH3854" i="3"/>
  <c r="AQ3853" i="3"/>
  <c r="AP3853" i="3"/>
  <c r="AO3853" i="3"/>
  <c r="AN3853" i="3"/>
  <c r="AM3853" i="3"/>
  <c r="AL3853" i="3"/>
  <c r="AK3853" i="3"/>
  <c r="AJ3853" i="3"/>
  <c r="AI3853" i="3"/>
  <c r="AH3853" i="3"/>
  <c r="AQ3852" i="3"/>
  <c r="AP3852" i="3"/>
  <c r="AO3852" i="3"/>
  <c r="AN3852" i="3"/>
  <c r="AM3852" i="3"/>
  <c r="AL3852" i="3"/>
  <c r="AK3852" i="3"/>
  <c r="AJ3852" i="3"/>
  <c r="AI3852" i="3"/>
  <c r="AH3852" i="3"/>
  <c r="AQ3851" i="3"/>
  <c r="AP3851" i="3"/>
  <c r="AO3851" i="3"/>
  <c r="AN3851" i="3"/>
  <c r="AM3851" i="3"/>
  <c r="AL3851" i="3"/>
  <c r="AK3851" i="3"/>
  <c r="AJ3851" i="3"/>
  <c r="AI3851" i="3"/>
  <c r="AH3851" i="3"/>
  <c r="AQ3850" i="3"/>
  <c r="AP3850" i="3"/>
  <c r="AO3850" i="3"/>
  <c r="AN3850" i="3"/>
  <c r="AM3850" i="3"/>
  <c r="AL3850" i="3"/>
  <c r="AK3850" i="3"/>
  <c r="AJ3850" i="3"/>
  <c r="AI3850" i="3"/>
  <c r="AH3850" i="3"/>
  <c r="AQ3849" i="3"/>
  <c r="AP3849" i="3"/>
  <c r="AO3849" i="3"/>
  <c r="AN3849" i="3"/>
  <c r="AM3849" i="3"/>
  <c r="AL3849" i="3"/>
  <c r="AK3849" i="3"/>
  <c r="AJ3849" i="3"/>
  <c r="AI3849" i="3"/>
  <c r="AH3849" i="3"/>
  <c r="AQ3848" i="3"/>
  <c r="AP3848" i="3"/>
  <c r="AO3848" i="3"/>
  <c r="AN3848" i="3"/>
  <c r="AM3848" i="3"/>
  <c r="AL3848" i="3"/>
  <c r="AK3848" i="3"/>
  <c r="AJ3848" i="3"/>
  <c r="AI3848" i="3"/>
  <c r="AH3848" i="3"/>
  <c r="AQ3847" i="3"/>
  <c r="AP3847" i="3"/>
  <c r="AO3847" i="3"/>
  <c r="AN3847" i="3"/>
  <c r="AM3847" i="3"/>
  <c r="AL3847" i="3"/>
  <c r="AK3847" i="3"/>
  <c r="AJ3847" i="3"/>
  <c r="AI3847" i="3"/>
  <c r="AH3847" i="3"/>
  <c r="AQ3846" i="3"/>
  <c r="AP3846" i="3"/>
  <c r="AO3846" i="3"/>
  <c r="AN3846" i="3"/>
  <c r="AM3846" i="3"/>
  <c r="AL3846" i="3"/>
  <c r="AK3846" i="3"/>
  <c r="AJ3846" i="3"/>
  <c r="AI3846" i="3"/>
  <c r="AH3846" i="3"/>
  <c r="AQ3845" i="3"/>
  <c r="AP3845" i="3"/>
  <c r="AO3845" i="3"/>
  <c r="AN3845" i="3"/>
  <c r="AM3845" i="3"/>
  <c r="AL3845" i="3"/>
  <c r="AK3845" i="3"/>
  <c r="AJ3845" i="3"/>
  <c r="AI3845" i="3"/>
  <c r="AH3845" i="3"/>
  <c r="AQ3844" i="3"/>
  <c r="AP3844" i="3"/>
  <c r="AO3844" i="3"/>
  <c r="AN3844" i="3"/>
  <c r="AM3844" i="3"/>
  <c r="AL3844" i="3"/>
  <c r="AK3844" i="3"/>
  <c r="AJ3844" i="3"/>
  <c r="AI3844" i="3"/>
  <c r="AH3844" i="3"/>
  <c r="AQ3843" i="3"/>
  <c r="AP3843" i="3"/>
  <c r="AO3843" i="3"/>
  <c r="AN3843" i="3"/>
  <c r="AM3843" i="3"/>
  <c r="AL3843" i="3"/>
  <c r="AK3843" i="3"/>
  <c r="AJ3843" i="3"/>
  <c r="AI3843" i="3"/>
  <c r="AH3843" i="3"/>
  <c r="AQ3842" i="3"/>
  <c r="AP3842" i="3"/>
  <c r="AO3842" i="3"/>
  <c r="AN3842" i="3"/>
  <c r="AM3842" i="3"/>
  <c r="AL3842" i="3"/>
  <c r="AK3842" i="3"/>
  <c r="AJ3842" i="3"/>
  <c r="AI3842" i="3"/>
  <c r="AH3842" i="3"/>
  <c r="AQ3841" i="3"/>
  <c r="AP3841" i="3"/>
  <c r="AO3841" i="3"/>
  <c r="AN3841" i="3"/>
  <c r="AM3841" i="3"/>
  <c r="AL3841" i="3"/>
  <c r="AK3841" i="3"/>
  <c r="AJ3841" i="3"/>
  <c r="AI3841" i="3"/>
  <c r="AH3841" i="3"/>
  <c r="AQ3840" i="3"/>
  <c r="AP3840" i="3"/>
  <c r="AO3840" i="3"/>
  <c r="AN3840" i="3"/>
  <c r="AM3840" i="3"/>
  <c r="AL3840" i="3"/>
  <c r="AK3840" i="3"/>
  <c r="AJ3840" i="3"/>
  <c r="AI3840" i="3"/>
  <c r="AH3840" i="3"/>
  <c r="AQ3839" i="3"/>
  <c r="AP3839" i="3"/>
  <c r="AO3839" i="3"/>
  <c r="AN3839" i="3"/>
  <c r="AM3839" i="3"/>
  <c r="AL3839" i="3"/>
  <c r="AK3839" i="3"/>
  <c r="AJ3839" i="3"/>
  <c r="AI3839" i="3"/>
  <c r="AH3839" i="3"/>
  <c r="AQ3838" i="3"/>
  <c r="AP3838" i="3"/>
  <c r="AO3838" i="3"/>
  <c r="AN3838" i="3"/>
  <c r="AM3838" i="3"/>
  <c r="AL3838" i="3"/>
  <c r="AK3838" i="3"/>
  <c r="AJ3838" i="3"/>
  <c r="AI3838" i="3"/>
  <c r="AH3838" i="3"/>
  <c r="AQ3837" i="3"/>
  <c r="AP3837" i="3"/>
  <c r="AO3837" i="3"/>
  <c r="AN3837" i="3"/>
  <c r="AM3837" i="3"/>
  <c r="AL3837" i="3"/>
  <c r="AK3837" i="3"/>
  <c r="AJ3837" i="3"/>
  <c r="AI3837" i="3"/>
  <c r="AH3837" i="3"/>
  <c r="AQ3836" i="3"/>
  <c r="AP3836" i="3"/>
  <c r="AO3836" i="3"/>
  <c r="AN3836" i="3"/>
  <c r="AM3836" i="3"/>
  <c r="AL3836" i="3"/>
  <c r="AK3836" i="3"/>
  <c r="AJ3836" i="3"/>
  <c r="AI3836" i="3"/>
  <c r="AH3836" i="3"/>
  <c r="AQ3835" i="3"/>
  <c r="AP3835" i="3"/>
  <c r="AO3835" i="3"/>
  <c r="AN3835" i="3"/>
  <c r="AM3835" i="3"/>
  <c r="AL3835" i="3"/>
  <c r="AK3835" i="3"/>
  <c r="AJ3835" i="3"/>
  <c r="AI3835" i="3"/>
  <c r="AH3835" i="3"/>
  <c r="AQ3834" i="3"/>
  <c r="AP3834" i="3"/>
  <c r="AO3834" i="3"/>
  <c r="AN3834" i="3"/>
  <c r="AM3834" i="3"/>
  <c r="AL3834" i="3"/>
  <c r="AK3834" i="3"/>
  <c r="AJ3834" i="3"/>
  <c r="AI3834" i="3"/>
  <c r="AH3834" i="3"/>
  <c r="AQ3833" i="3"/>
  <c r="AP3833" i="3"/>
  <c r="AO3833" i="3"/>
  <c r="AN3833" i="3"/>
  <c r="AM3833" i="3"/>
  <c r="AL3833" i="3"/>
  <c r="AK3833" i="3"/>
  <c r="AJ3833" i="3"/>
  <c r="AI3833" i="3"/>
  <c r="AH3833" i="3"/>
  <c r="AQ3832" i="3"/>
  <c r="AP3832" i="3"/>
  <c r="AO3832" i="3"/>
  <c r="AN3832" i="3"/>
  <c r="AM3832" i="3"/>
  <c r="AL3832" i="3"/>
  <c r="AK3832" i="3"/>
  <c r="AJ3832" i="3"/>
  <c r="AI3832" i="3"/>
  <c r="AH3832" i="3"/>
  <c r="AQ3831" i="3"/>
  <c r="AP3831" i="3"/>
  <c r="AO3831" i="3"/>
  <c r="AN3831" i="3"/>
  <c r="AM3831" i="3"/>
  <c r="AL3831" i="3"/>
  <c r="AK3831" i="3"/>
  <c r="AJ3831" i="3"/>
  <c r="AI3831" i="3"/>
  <c r="AH3831" i="3"/>
  <c r="AQ3830" i="3"/>
  <c r="AP3830" i="3"/>
  <c r="AO3830" i="3"/>
  <c r="AN3830" i="3"/>
  <c r="AM3830" i="3"/>
  <c r="AL3830" i="3"/>
  <c r="AK3830" i="3"/>
  <c r="AJ3830" i="3"/>
  <c r="AI3830" i="3"/>
  <c r="AH3830" i="3"/>
  <c r="AQ3829" i="3"/>
  <c r="AP3829" i="3"/>
  <c r="AO3829" i="3"/>
  <c r="AN3829" i="3"/>
  <c r="AM3829" i="3"/>
  <c r="AL3829" i="3"/>
  <c r="AK3829" i="3"/>
  <c r="AJ3829" i="3"/>
  <c r="AI3829" i="3"/>
  <c r="AH3829" i="3"/>
  <c r="AQ3828" i="3"/>
  <c r="AP3828" i="3"/>
  <c r="AO3828" i="3"/>
  <c r="AN3828" i="3"/>
  <c r="AM3828" i="3"/>
  <c r="AL3828" i="3"/>
  <c r="AK3828" i="3"/>
  <c r="AJ3828" i="3"/>
  <c r="AI3828" i="3"/>
  <c r="AH3828" i="3"/>
  <c r="AQ3827" i="3"/>
  <c r="AP3827" i="3"/>
  <c r="AO3827" i="3"/>
  <c r="AN3827" i="3"/>
  <c r="AM3827" i="3"/>
  <c r="AL3827" i="3"/>
  <c r="AK3827" i="3"/>
  <c r="AJ3827" i="3"/>
  <c r="AI3827" i="3"/>
  <c r="AH3827" i="3"/>
  <c r="AQ3826" i="3"/>
  <c r="AP3826" i="3"/>
  <c r="AO3826" i="3"/>
  <c r="AN3826" i="3"/>
  <c r="AM3826" i="3"/>
  <c r="AL3826" i="3"/>
  <c r="AK3826" i="3"/>
  <c r="AJ3826" i="3"/>
  <c r="AI3826" i="3"/>
  <c r="AH3826" i="3"/>
  <c r="AQ3825" i="3"/>
  <c r="AP3825" i="3"/>
  <c r="AO3825" i="3"/>
  <c r="AN3825" i="3"/>
  <c r="AM3825" i="3"/>
  <c r="AL3825" i="3"/>
  <c r="AK3825" i="3"/>
  <c r="AJ3825" i="3"/>
  <c r="AI3825" i="3"/>
  <c r="AH3825" i="3"/>
  <c r="AQ3824" i="3"/>
  <c r="AP3824" i="3"/>
  <c r="AO3824" i="3"/>
  <c r="AN3824" i="3"/>
  <c r="AM3824" i="3"/>
  <c r="AL3824" i="3"/>
  <c r="AK3824" i="3"/>
  <c r="AJ3824" i="3"/>
  <c r="AI3824" i="3"/>
  <c r="AH3824" i="3"/>
  <c r="AQ3823" i="3"/>
  <c r="AP3823" i="3"/>
  <c r="AO3823" i="3"/>
  <c r="AN3823" i="3"/>
  <c r="AM3823" i="3"/>
  <c r="AL3823" i="3"/>
  <c r="AK3823" i="3"/>
  <c r="AJ3823" i="3"/>
  <c r="AI3823" i="3"/>
  <c r="AH3823" i="3"/>
  <c r="AQ3822" i="3"/>
  <c r="AP3822" i="3"/>
  <c r="AO3822" i="3"/>
  <c r="AN3822" i="3"/>
  <c r="AM3822" i="3"/>
  <c r="AL3822" i="3"/>
  <c r="AK3822" i="3"/>
  <c r="AJ3822" i="3"/>
  <c r="AI3822" i="3"/>
  <c r="AH3822" i="3"/>
  <c r="AQ3821" i="3"/>
  <c r="AP3821" i="3"/>
  <c r="AO3821" i="3"/>
  <c r="AN3821" i="3"/>
  <c r="AM3821" i="3"/>
  <c r="AL3821" i="3"/>
  <c r="AK3821" i="3"/>
  <c r="AJ3821" i="3"/>
  <c r="AI3821" i="3"/>
  <c r="AH3821" i="3"/>
  <c r="AQ3820" i="3"/>
  <c r="AP3820" i="3"/>
  <c r="AO3820" i="3"/>
  <c r="AN3820" i="3"/>
  <c r="AM3820" i="3"/>
  <c r="AL3820" i="3"/>
  <c r="AK3820" i="3"/>
  <c r="AJ3820" i="3"/>
  <c r="AI3820" i="3"/>
  <c r="AH3820" i="3"/>
  <c r="AQ3819" i="3"/>
  <c r="AP3819" i="3"/>
  <c r="AO3819" i="3"/>
  <c r="AN3819" i="3"/>
  <c r="AM3819" i="3"/>
  <c r="AL3819" i="3"/>
  <c r="AK3819" i="3"/>
  <c r="AJ3819" i="3"/>
  <c r="AI3819" i="3"/>
  <c r="AH3819" i="3"/>
  <c r="AQ3818" i="3"/>
  <c r="AP3818" i="3"/>
  <c r="AO3818" i="3"/>
  <c r="AN3818" i="3"/>
  <c r="AM3818" i="3"/>
  <c r="AL3818" i="3"/>
  <c r="AK3818" i="3"/>
  <c r="AJ3818" i="3"/>
  <c r="AI3818" i="3"/>
  <c r="AH3818" i="3"/>
  <c r="AQ3817" i="3"/>
  <c r="AP3817" i="3"/>
  <c r="AO3817" i="3"/>
  <c r="AN3817" i="3"/>
  <c r="AM3817" i="3"/>
  <c r="AL3817" i="3"/>
  <c r="AK3817" i="3"/>
  <c r="AJ3817" i="3"/>
  <c r="AI3817" i="3"/>
  <c r="AH3817" i="3"/>
  <c r="AQ3816" i="3"/>
  <c r="AP3816" i="3"/>
  <c r="AO3816" i="3"/>
  <c r="AN3816" i="3"/>
  <c r="AM3816" i="3"/>
  <c r="AL3816" i="3"/>
  <c r="AK3816" i="3"/>
  <c r="AJ3816" i="3"/>
  <c r="AI3816" i="3"/>
  <c r="AH3816" i="3"/>
  <c r="AQ3815" i="3"/>
  <c r="AP3815" i="3"/>
  <c r="AO3815" i="3"/>
  <c r="AN3815" i="3"/>
  <c r="AM3815" i="3"/>
  <c r="AL3815" i="3"/>
  <c r="AK3815" i="3"/>
  <c r="AJ3815" i="3"/>
  <c r="AI3815" i="3"/>
  <c r="AH3815" i="3"/>
  <c r="AQ3814" i="3"/>
  <c r="AP3814" i="3"/>
  <c r="AO3814" i="3"/>
  <c r="AN3814" i="3"/>
  <c r="AM3814" i="3"/>
  <c r="AL3814" i="3"/>
  <c r="AK3814" i="3"/>
  <c r="AJ3814" i="3"/>
  <c r="AI3814" i="3"/>
  <c r="AH3814" i="3"/>
  <c r="AQ3813" i="3"/>
  <c r="AP3813" i="3"/>
  <c r="AO3813" i="3"/>
  <c r="AN3813" i="3"/>
  <c r="AM3813" i="3"/>
  <c r="AL3813" i="3"/>
  <c r="AK3813" i="3"/>
  <c r="AJ3813" i="3"/>
  <c r="AI3813" i="3"/>
  <c r="AH3813" i="3"/>
  <c r="AQ3812" i="3"/>
  <c r="AP3812" i="3"/>
  <c r="AO3812" i="3"/>
  <c r="AN3812" i="3"/>
  <c r="AM3812" i="3"/>
  <c r="AL3812" i="3"/>
  <c r="AK3812" i="3"/>
  <c r="AJ3812" i="3"/>
  <c r="AI3812" i="3"/>
  <c r="AH3812" i="3"/>
  <c r="AQ3811" i="3"/>
  <c r="AP3811" i="3"/>
  <c r="AO3811" i="3"/>
  <c r="AN3811" i="3"/>
  <c r="AM3811" i="3"/>
  <c r="AL3811" i="3"/>
  <c r="AK3811" i="3"/>
  <c r="AJ3811" i="3"/>
  <c r="AI3811" i="3"/>
  <c r="AH3811" i="3"/>
  <c r="AQ3810" i="3"/>
  <c r="AP3810" i="3"/>
  <c r="AO3810" i="3"/>
  <c r="AN3810" i="3"/>
  <c r="AM3810" i="3"/>
  <c r="AL3810" i="3"/>
  <c r="AK3810" i="3"/>
  <c r="AJ3810" i="3"/>
  <c r="AI3810" i="3"/>
  <c r="AH3810" i="3"/>
  <c r="AQ3809" i="3"/>
  <c r="AP3809" i="3"/>
  <c r="AO3809" i="3"/>
  <c r="AN3809" i="3"/>
  <c r="AM3809" i="3"/>
  <c r="AL3809" i="3"/>
  <c r="AK3809" i="3"/>
  <c r="AJ3809" i="3"/>
  <c r="AI3809" i="3"/>
  <c r="AH3809" i="3"/>
  <c r="AQ3808" i="3"/>
  <c r="AP3808" i="3"/>
  <c r="AO3808" i="3"/>
  <c r="AN3808" i="3"/>
  <c r="AM3808" i="3"/>
  <c r="AL3808" i="3"/>
  <c r="AK3808" i="3"/>
  <c r="AJ3808" i="3"/>
  <c r="AI3808" i="3"/>
  <c r="AH3808" i="3"/>
  <c r="AQ3807" i="3"/>
  <c r="AP3807" i="3"/>
  <c r="AO3807" i="3"/>
  <c r="AN3807" i="3"/>
  <c r="AM3807" i="3"/>
  <c r="AL3807" i="3"/>
  <c r="AK3807" i="3"/>
  <c r="AJ3807" i="3"/>
  <c r="AI3807" i="3"/>
  <c r="AH3807" i="3"/>
  <c r="AQ3806" i="3"/>
  <c r="AP3806" i="3"/>
  <c r="AO3806" i="3"/>
  <c r="AN3806" i="3"/>
  <c r="AM3806" i="3"/>
  <c r="AL3806" i="3"/>
  <c r="AK3806" i="3"/>
  <c r="AJ3806" i="3"/>
  <c r="AI3806" i="3"/>
  <c r="AH3806" i="3"/>
  <c r="AQ3805" i="3"/>
  <c r="AP3805" i="3"/>
  <c r="AO3805" i="3"/>
  <c r="AN3805" i="3"/>
  <c r="AM3805" i="3"/>
  <c r="AL3805" i="3"/>
  <c r="AK3805" i="3"/>
  <c r="AJ3805" i="3"/>
  <c r="AI3805" i="3"/>
  <c r="AH3805" i="3"/>
  <c r="AQ3804" i="3"/>
  <c r="AP3804" i="3"/>
  <c r="AO3804" i="3"/>
  <c r="AN3804" i="3"/>
  <c r="AM3804" i="3"/>
  <c r="AL3804" i="3"/>
  <c r="AK3804" i="3"/>
  <c r="AJ3804" i="3"/>
  <c r="AI3804" i="3"/>
  <c r="AH3804" i="3"/>
  <c r="AQ3803" i="3"/>
  <c r="AP3803" i="3"/>
  <c r="AO3803" i="3"/>
  <c r="AN3803" i="3"/>
  <c r="AM3803" i="3"/>
  <c r="AL3803" i="3"/>
  <c r="AK3803" i="3"/>
  <c r="AJ3803" i="3"/>
  <c r="AI3803" i="3"/>
  <c r="AH3803" i="3"/>
  <c r="AQ3802" i="3"/>
  <c r="AP3802" i="3"/>
  <c r="AO3802" i="3"/>
  <c r="AN3802" i="3"/>
  <c r="AM3802" i="3"/>
  <c r="AL3802" i="3"/>
  <c r="AK3802" i="3"/>
  <c r="AJ3802" i="3"/>
  <c r="AI3802" i="3"/>
  <c r="AH3802" i="3"/>
  <c r="AQ3801" i="3"/>
  <c r="AP3801" i="3"/>
  <c r="AO3801" i="3"/>
  <c r="AN3801" i="3"/>
  <c r="AM3801" i="3"/>
  <c r="AL3801" i="3"/>
  <c r="AK3801" i="3"/>
  <c r="AJ3801" i="3"/>
  <c r="AI3801" i="3"/>
  <c r="AH3801" i="3"/>
  <c r="AQ3800" i="3"/>
  <c r="AP3800" i="3"/>
  <c r="AO3800" i="3"/>
  <c r="AN3800" i="3"/>
  <c r="AM3800" i="3"/>
  <c r="AL3800" i="3"/>
  <c r="AK3800" i="3"/>
  <c r="AJ3800" i="3"/>
  <c r="AI3800" i="3"/>
  <c r="AH3800" i="3"/>
  <c r="AQ3799" i="3"/>
  <c r="AP3799" i="3"/>
  <c r="AO3799" i="3"/>
  <c r="AN3799" i="3"/>
  <c r="AM3799" i="3"/>
  <c r="AL3799" i="3"/>
  <c r="AK3799" i="3"/>
  <c r="AJ3799" i="3"/>
  <c r="AI3799" i="3"/>
  <c r="AH3799" i="3"/>
  <c r="AQ3798" i="3"/>
  <c r="AP3798" i="3"/>
  <c r="AO3798" i="3"/>
  <c r="AN3798" i="3"/>
  <c r="AM3798" i="3"/>
  <c r="AL3798" i="3"/>
  <c r="AK3798" i="3"/>
  <c r="AJ3798" i="3"/>
  <c r="AI3798" i="3"/>
  <c r="AH3798" i="3"/>
  <c r="AQ3797" i="3"/>
  <c r="AP3797" i="3"/>
  <c r="AO3797" i="3"/>
  <c r="AN3797" i="3"/>
  <c r="AM3797" i="3"/>
  <c r="AL3797" i="3"/>
  <c r="AK3797" i="3"/>
  <c r="AJ3797" i="3"/>
  <c r="AI3797" i="3"/>
  <c r="AH3797" i="3"/>
  <c r="AQ3796" i="3"/>
  <c r="AP3796" i="3"/>
  <c r="AO3796" i="3"/>
  <c r="AN3796" i="3"/>
  <c r="AM3796" i="3"/>
  <c r="AL3796" i="3"/>
  <c r="AK3796" i="3"/>
  <c r="AJ3796" i="3"/>
  <c r="AI3796" i="3"/>
  <c r="AH3796" i="3"/>
  <c r="AQ3795" i="3"/>
  <c r="AP3795" i="3"/>
  <c r="AO3795" i="3"/>
  <c r="AN3795" i="3"/>
  <c r="AM3795" i="3"/>
  <c r="AL3795" i="3"/>
  <c r="AK3795" i="3"/>
  <c r="AJ3795" i="3"/>
  <c r="AI3795" i="3"/>
  <c r="AH3795" i="3"/>
  <c r="AQ3794" i="3"/>
  <c r="AP3794" i="3"/>
  <c r="AO3794" i="3"/>
  <c r="AN3794" i="3"/>
  <c r="AM3794" i="3"/>
  <c r="AL3794" i="3"/>
  <c r="AK3794" i="3"/>
  <c r="AJ3794" i="3"/>
  <c r="AI3794" i="3"/>
  <c r="AH3794" i="3"/>
  <c r="AQ3793" i="3"/>
  <c r="AP3793" i="3"/>
  <c r="AO3793" i="3"/>
  <c r="AN3793" i="3"/>
  <c r="AM3793" i="3"/>
  <c r="AL3793" i="3"/>
  <c r="AK3793" i="3"/>
  <c r="AJ3793" i="3"/>
  <c r="AI3793" i="3"/>
  <c r="AH3793" i="3"/>
  <c r="AQ3792" i="3"/>
  <c r="AP3792" i="3"/>
  <c r="AO3792" i="3"/>
  <c r="AN3792" i="3"/>
  <c r="AM3792" i="3"/>
  <c r="AL3792" i="3"/>
  <c r="AK3792" i="3"/>
  <c r="AJ3792" i="3"/>
  <c r="AI3792" i="3"/>
  <c r="AH3792" i="3"/>
  <c r="AQ3791" i="3"/>
  <c r="AP3791" i="3"/>
  <c r="AO3791" i="3"/>
  <c r="AN3791" i="3"/>
  <c r="AM3791" i="3"/>
  <c r="AL3791" i="3"/>
  <c r="AK3791" i="3"/>
  <c r="AJ3791" i="3"/>
  <c r="AI3791" i="3"/>
  <c r="AH3791" i="3"/>
  <c r="AQ3790" i="3"/>
  <c r="AP3790" i="3"/>
  <c r="AO3790" i="3"/>
  <c r="AN3790" i="3"/>
  <c r="AM3790" i="3"/>
  <c r="AL3790" i="3"/>
  <c r="AK3790" i="3"/>
  <c r="AJ3790" i="3"/>
  <c r="AI3790" i="3"/>
  <c r="AH3790" i="3"/>
  <c r="AQ3789" i="3"/>
  <c r="AP3789" i="3"/>
  <c r="AO3789" i="3"/>
  <c r="AN3789" i="3"/>
  <c r="AM3789" i="3"/>
  <c r="AL3789" i="3"/>
  <c r="AK3789" i="3"/>
  <c r="AJ3789" i="3"/>
  <c r="AI3789" i="3"/>
  <c r="AH3789" i="3"/>
  <c r="AQ3788" i="3"/>
  <c r="AP3788" i="3"/>
  <c r="AO3788" i="3"/>
  <c r="AN3788" i="3"/>
  <c r="AM3788" i="3"/>
  <c r="AL3788" i="3"/>
  <c r="AK3788" i="3"/>
  <c r="AJ3788" i="3"/>
  <c r="AI3788" i="3"/>
  <c r="AH3788" i="3"/>
  <c r="AQ3787" i="3"/>
  <c r="AP3787" i="3"/>
  <c r="AO3787" i="3"/>
  <c r="AN3787" i="3"/>
  <c r="AM3787" i="3"/>
  <c r="AL3787" i="3"/>
  <c r="AK3787" i="3"/>
  <c r="AJ3787" i="3"/>
  <c r="AI3787" i="3"/>
  <c r="AH3787" i="3"/>
  <c r="AQ3786" i="3"/>
  <c r="AP3786" i="3"/>
  <c r="AO3786" i="3"/>
  <c r="AN3786" i="3"/>
  <c r="AM3786" i="3"/>
  <c r="AL3786" i="3"/>
  <c r="AK3786" i="3"/>
  <c r="AJ3786" i="3"/>
  <c r="AI3786" i="3"/>
  <c r="AH3786" i="3"/>
  <c r="AQ3785" i="3"/>
  <c r="AP3785" i="3"/>
  <c r="AO3785" i="3"/>
  <c r="AN3785" i="3"/>
  <c r="AM3785" i="3"/>
  <c r="AL3785" i="3"/>
  <c r="AK3785" i="3"/>
  <c r="AJ3785" i="3"/>
  <c r="AI3785" i="3"/>
  <c r="AH3785" i="3"/>
  <c r="AQ3784" i="3"/>
  <c r="AP3784" i="3"/>
  <c r="AO3784" i="3"/>
  <c r="AN3784" i="3"/>
  <c r="AM3784" i="3"/>
  <c r="AL3784" i="3"/>
  <c r="AK3784" i="3"/>
  <c r="AJ3784" i="3"/>
  <c r="AI3784" i="3"/>
  <c r="AH3784" i="3"/>
  <c r="AQ3783" i="3"/>
  <c r="AP3783" i="3"/>
  <c r="AO3783" i="3"/>
  <c r="AN3783" i="3"/>
  <c r="AM3783" i="3"/>
  <c r="AL3783" i="3"/>
  <c r="AK3783" i="3"/>
  <c r="AJ3783" i="3"/>
  <c r="AI3783" i="3"/>
  <c r="AH3783" i="3"/>
  <c r="AQ3782" i="3"/>
  <c r="AP3782" i="3"/>
  <c r="AO3782" i="3"/>
  <c r="AN3782" i="3"/>
  <c r="AM3782" i="3"/>
  <c r="AL3782" i="3"/>
  <c r="AK3782" i="3"/>
  <c r="AJ3782" i="3"/>
  <c r="AI3782" i="3"/>
  <c r="AH3782" i="3"/>
  <c r="AQ3781" i="3"/>
  <c r="AP3781" i="3"/>
  <c r="AO3781" i="3"/>
  <c r="AN3781" i="3"/>
  <c r="AM3781" i="3"/>
  <c r="AL3781" i="3"/>
  <c r="AK3781" i="3"/>
  <c r="AJ3781" i="3"/>
  <c r="AI3781" i="3"/>
  <c r="AH3781" i="3"/>
  <c r="AQ3780" i="3"/>
  <c r="AP3780" i="3"/>
  <c r="AO3780" i="3"/>
  <c r="AN3780" i="3"/>
  <c r="AM3780" i="3"/>
  <c r="AL3780" i="3"/>
  <c r="AK3780" i="3"/>
  <c r="AJ3780" i="3"/>
  <c r="AI3780" i="3"/>
  <c r="AH3780" i="3"/>
  <c r="AQ3779" i="3"/>
  <c r="AP3779" i="3"/>
  <c r="AO3779" i="3"/>
  <c r="AN3779" i="3"/>
  <c r="AM3779" i="3"/>
  <c r="AL3779" i="3"/>
  <c r="AK3779" i="3"/>
  <c r="AJ3779" i="3"/>
  <c r="AI3779" i="3"/>
  <c r="AH3779" i="3"/>
  <c r="AQ3778" i="3"/>
  <c r="AP3778" i="3"/>
  <c r="AO3778" i="3"/>
  <c r="AN3778" i="3"/>
  <c r="AM3778" i="3"/>
  <c r="AL3778" i="3"/>
  <c r="AK3778" i="3"/>
  <c r="AJ3778" i="3"/>
  <c r="AI3778" i="3"/>
  <c r="AH3778" i="3"/>
  <c r="AQ3777" i="3"/>
  <c r="AP3777" i="3"/>
  <c r="AO3777" i="3"/>
  <c r="AN3777" i="3"/>
  <c r="AM3777" i="3"/>
  <c r="AL3777" i="3"/>
  <c r="AK3777" i="3"/>
  <c r="AJ3777" i="3"/>
  <c r="AI3777" i="3"/>
  <c r="AH3777" i="3"/>
  <c r="AQ3776" i="3"/>
  <c r="AP3776" i="3"/>
  <c r="AO3776" i="3"/>
  <c r="AN3776" i="3"/>
  <c r="AM3776" i="3"/>
  <c r="AL3776" i="3"/>
  <c r="AK3776" i="3"/>
  <c r="AJ3776" i="3"/>
  <c r="AI3776" i="3"/>
  <c r="AH3776" i="3"/>
  <c r="AQ3775" i="3"/>
  <c r="AP3775" i="3"/>
  <c r="AO3775" i="3"/>
  <c r="AN3775" i="3"/>
  <c r="AM3775" i="3"/>
  <c r="AL3775" i="3"/>
  <c r="AK3775" i="3"/>
  <c r="AJ3775" i="3"/>
  <c r="AI3775" i="3"/>
  <c r="AH3775" i="3"/>
  <c r="AQ3774" i="3"/>
  <c r="AP3774" i="3"/>
  <c r="AO3774" i="3"/>
  <c r="AN3774" i="3"/>
  <c r="AM3774" i="3"/>
  <c r="AL3774" i="3"/>
  <c r="AK3774" i="3"/>
  <c r="AJ3774" i="3"/>
  <c r="AI3774" i="3"/>
  <c r="AH3774" i="3"/>
  <c r="AQ3773" i="3"/>
  <c r="AP3773" i="3"/>
  <c r="AO3773" i="3"/>
  <c r="AN3773" i="3"/>
  <c r="AM3773" i="3"/>
  <c r="AL3773" i="3"/>
  <c r="AK3773" i="3"/>
  <c r="AJ3773" i="3"/>
  <c r="AI3773" i="3"/>
  <c r="AH3773" i="3"/>
  <c r="AQ3772" i="3"/>
  <c r="AP3772" i="3"/>
  <c r="AO3772" i="3"/>
  <c r="AN3772" i="3"/>
  <c r="AM3772" i="3"/>
  <c r="AL3772" i="3"/>
  <c r="AK3772" i="3"/>
  <c r="AJ3772" i="3"/>
  <c r="AI3772" i="3"/>
  <c r="AH3772" i="3"/>
  <c r="AQ3771" i="3"/>
  <c r="AP3771" i="3"/>
  <c r="AO3771" i="3"/>
  <c r="AN3771" i="3"/>
  <c r="AM3771" i="3"/>
  <c r="AL3771" i="3"/>
  <c r="AK3771" i="3"/>
  <c r="AJ3771" i="3"/>
  <c r="AI3771" i="3"/>
  <c r="AH3771" i="3"/>
  <c r="AQ3770" i="3"/>
  <c r="AP3770" i="3"/>
  <c r="AO3770" i="3"/>
  <c r="AN3770" i="3"/>
  <c r="AM3770" i="3"/>
  <c r="AL3770" i="3"/>
  <c r="AK3770" i="3"/>
  <c r="AJ3770" i="3"/>
  <c r="AI3770" i="3"/>
  <c r="AH3770" i="3"/>
  <c r="AQ3769" i="3"/>
  <c r="AP3769" i="3"/>
  <c r="AO3769" i="3"/>
  <c r="AN3769" i="3"/>
  <c r="AM3769" i="3"/>
  <c r="AL3769" i="3"/>
  <c r="AK3769" i="3"/>
  <c r="AJ3769" i="3"/>
  <c r="AI3769" i="3"/>
  <c r="AH3769" i="3"/>
  <c r="AQ3768" i="3"/>
  <c r="AP3768" i="3"/>
  <c r="AO3768" i="3"/>
  <c r="AN3768" i="3"/>
  <c r="AM3768" i="3"/>
  <c r="AL3768" i="3"/>
  <c r="AK3768" i="3"/>
  <c r="AJ3768" i="3"/>
  <c r="AI3768" i="3"/>
  <c r="AH3768" i="3"/>
  <c r="AQ3767" i="3"/>
  <c r="AP3767" i="3"/>
  <c r="AO3767" i="3"/>
  <c r="AN3767" i="3"/>
  <c r="AM3767" i="3"/>
  <c r="AL3767" i="3"/>
  <c r="AK3767" i="3"/>
  <c r="AJ3767" i="3"/>
  <c r="AI3767" i="3"/>
  <c r="AH3767" i="3"/>
  <c r="AQ3766" i="3"/>
  <c r="AP3766" i="3"/>
  <c r="AO3766" i="3"/>
  <c r="AN3766" i="3"/>
  <c r="AM3766" i="3"/>
  <c r="AL3766" i="3"/>
  <c r="AK3766" i="3"/>
  <c r="AJ3766" i="3"/>
  <c r="AI3766" i="3"/>
  <c r="AH3766" i="3"/>
  <c r="AQ3765" i="3"/>
  <c r="AP3765" i="3"/>
  <c r="AO3765" i="3"/>
  <c r="AN3765" i="3"/>
  <c r="AM3765" i="3"/>
  <c r="AL3765" i="3"/>
  <c r="AK3765" i="3"/>
  <c r="AJ3765" i="3"/>
  <c r="AI3765" i="3"/>
  <c r="AH3765" i="3"/>
  <c r="AQ3764" i="3"/>
  <c r="AP3764" i="3"/>
  <c r="AO3764" i="3"/>
  <c r="AN3764" i="3"/>
  <c r="AM3764" i="3"/>
  <c r="AL3764" i="3"/>
  <c r="AK3764" i="3"/>
  <c r="AJ3764" i="3"/>
  <c r="AI3764" i="3"/>
  <c r="AH3764" i="3"/>
  <c r="AQ3763" i="3"/>
  <c r="AP3763" i="3"/>
  <c r="AO3763" i="3"/>
  <c r="AN3763" i="3"/>
  <c r="AM3763" i="3"/>
  <c r="AL3763" i="3"/>
  <c r="AK3763" i="3"/>
  <c r="AJ3763" i="3"/>
  <c r="AI3763" i="3"/>
  <c r="AH3763" i="3"/>
  <c r="AQ3762" i="3"/>
  <c r="AP3762" i="3"/>
  <c r="AO3762" i="3"/>
  <c r="AN3762" i="3"/>
  <c r="AM3762" i="3"/>
  <c r="AL3762" i="3"/>
  <c r="AK3762" i="3"/>
  <c r="AJ3762" i="3"/>
  <c r="AI3762" i="3"/>
  <c r="AH3762" i="3"/>
  <c r="AQ3761" i="3"/>
  <c r="AP3761" i="3"/>
  <c r="AO3761" i="3"/>
  <c r="AN3761" i="3"/>
  <c r="AM3761" i="3"/>
  <c r="AL3761" i="3"/>
  <c r="AK3761" i="3"/>
  <c r="AJ3761" i="3"/>
  <c r="AI3761" i="3"/>
  <c r="AH3761" i="3"/>
  <c r="AQ3760" i="3"/>
  <c r="AP3760" i="3"/>
  <c r="AO3760" i="3"/>
  <c r="AN3760" i="3"/>
  <c r="AM3760" i="3"/>
  <c r="AL3760" i="3"/>
  <c r="AK3760" i="3"/>
  <c r="AJ3760" i="3"/>
  <c r="AI3760" i="3"/>
  <c r="AH3760" i="3"/>
  <c r="AQ3759" i="3"/>
  <c r="AP3759" i="3"/>
  <c r="AO3759" i="3"/>
  <c r="AN3759" i="3"/>
  <c r="AM3759" i="3"/>
  <c r="AL3759" i="3"/>
  <c r="AK3759" i="3"/>
  <c r="AJ3759" i="3"/>
  <c r="AI3759" i="3"/>
  <c r="AH3759" i="3"/>
  <c r="AQ3758" i="3"/>
  <c r="AP3758" i="3"/>
  <c r="AO3758" i="3"/>
  <c r="AN3758" i="3"/>
  <c r="AM3758" i="3"/>
  <c r="AL3758" i="3"/>
  <c r="AK3758" i="3"/>
  <c r="AJ3758" i="3"/>
  <c r="AI3758" i="3"/>
  <c r="AH3758" i="3"/>
  <c r="AQ3757" i="3"/>
  <c r="AP3757" i="3"/>
  <c r="AO3757" i="3"/>
  <c r="AN3757" i="3"/>
  <c r="AM3757" i="3"/>
  <c r="AL3757" i="3"/>
  <c r="AK3757" i="3"/>
  <c r="AJ3757" i="3"/>
  <c r="AI3757" i="3"/>
  <c r="AH3757" i="3"/>
  <c r="AQ3756" i="3"/>
  <c r="AP3756" i="3"/>
  <c r="AO3756" i="3"/>
  <c r="AN3756" i="3"/>
  <c r="AM3756" i="3"/>
  <c r="AL3756" i="3"/>
  <c r="AK3756" i="3"/>
  <c r="AJ3756" i="3"/>
  <c r="AI3756" i="3"/>
  <c r="AH3756" i="3"/>
  <c r="AQ3755" i="3"/>
  <c r="AP3755" i="3"/>
  <c r="AO3755" i="3"/>
  <c r="AN3755" i="3"/>
  <c r="AM3755" i="3"/>
  <c r="AL3755" i="3"/>
  <c r="AK3755" i="3"/>
  <c r="AJ3755" i="3"/>
  <c r="AI3755" i="3"/>
  <c r="AH3755" i="3"/>
  <c r="AQ3754" i="3"/>
  <c r="AP3754" i="3"/>
  <c r="AO3754" i="3"/>
  <c r="AN3754" i="3"/>
  <c r="AM3754" i="3"/>
  <c r="AL3754" i="3"/>
  <c r="AK3754" i="3"/>
  <c r="AJ3754" i="3"/>
  <c r="AI3754" i="3"/>
  <c r="AH3754" i="3"/>
  <c r="AQ3753" i="3"/>
  <c r="AP3753" i="3"/>
  <c r="AO3753" i="3"/>
  <c r="AN3753" i="3"/>
  <c r="AM3753" i="3"/>
  <c r="AL3753" i="3"/>
  <c r="AK3753" i="3"/>
  <c r="AJ3753" i="3"/>
  <c r="AI3753" i="3"/>
  <c r="AH3753" i="3"/>
  <c r="AQ3752" i="3"/>
  <c r="AP3752" i="3"/>
  <c r="AO3752" i="3"/>
  <c r="AN3752" i="3"/>
  <c r="AM3752" i="3"/>
  <c r="AL3752" i="3"/>
  <c r="AK3752" i="3"/>
  <c r="AJ3752" i="3"/>
  <c r="AI3752" i="3"/>
  <c r="AH3752" i="3"/>
  <c r="AQ3751" i="3"/>
  <c r="AP3751" i="3"/>
  <c r="AO3751" i="3"/>
  <c r="AN3751" i="3"/>
  <c r="AM3751" i="3"/>
  <c r="AL3751" i="3"/>
  <c r="AK3751" i="3"/>
  <c r="AJ3751" i="3"/>
  <c r="AI3751" i="3"/>
  <c r="AH3751" i="3"/>
  <c r="AQ3750" i="3"/>
  <c r="AP3750" i="3"/>
  <c r="AO3750" i="3"/>
  <c r="AN3750" i="3"/>
  <c r="AM3750" i="3"/>
  <c r="AL3750" i="3"/>
  <c r="AK3750" i="3"/>
  <c r="AJ3750" i="3"/>
  <c r="AI3750" i="3"/>
  <c r="AH3750" i="3"/>
  <c r="AQ3749" i="3"/>
  <c r="AP3749" i="3"/>
  <c r="AO3749" i="3"/>
  <c r="AN3749" i="3"/>
  <c r="AM3749" i="3"/>
  <c r="AL3749" i="3"/>
  <c r="AK3749" i="3"/>
  <c r="AJ3749" i="3"/>
  <c r="AI3749" i="3"/>
  <c r="AH3749" i="3"/>
  <c r="AQ3748" i="3"/>
  <c r="AP3748" i="3"/>
  <c r="AO3748" i="3"/>
  <c r="AN3748" i="3"/>
  <c r="AM3748" i="3"/>
  <c r="AL3748" i="3"/>
  <c r="AK3748" i="3"/>
  <c r="AJ3748" i="3"/>
  <c r="AI3748" i="3"/>
  <c r="AH3748" i="3"/>
  <c r="AQ3747" i="3"/>
  <c r="AP3747" i="3"/>
  <c r="AO3747" i="3"/>
  <c r="AN3747" i="3"/>
  <c r="AM3747" i="3"/>
  <c r="AL3747" i="3"/>
  <c r="AK3747" i="3"/>
  <c r="AJ3747" i="3"/>
  <c r="AI3747" i="3"/>
  <c r="AH3747" i="3"/>
  <c r="AQ3746" i="3"/>
  <c r="AP3746" i="3"/>
  <c r="AO3746" i="3"/>
  <c r="AN3746" i="3"/>
  <c r="AM3746" i="3"/>
  <c r="AL3746" i="3"/>
  <c r="AK3746" i="3"/>
  <c r="AJ3746" i="3"/>
  <c r="AI3746" i="3"/>
  <c r="AH3746" i="3"/>
  <c r="AQ3745" i="3"/>
  <c r="AP3745" i="3"/>
  <c r="AO3745" i="3"/>
  <c r="AN3745" i="3"/>
  <c r="AM3745" i="3"/>
  <c r="AL3745" i="3"/>
  <c r="AK3745" i="3"/>
  <c r="AJ3745" i="3"/>
  <c r="AI3745" i="3"/>
  <c r="AH3745" i="3"/>
  <c r="AQ3744" i="3"/>
  <c r="AP3744" i="3"/>
  <c r="AO3744" i="3"/>
  <c r="AN3744" i="3"/>
  <c r="AM3744" i="3"/>
  <c r="AL3744" i="3"/>
  <c r="AK3744" i="3"/>
  <c r="AJ3744" i="3"/>
  <c r="AI3744" i="3"/>
  <c r="AH3744" i="3"/>
  <c r="AQ3743" i="3"/>
  <c r="AP3743" i="3"/>
  <c r="AO3743" i="3"/>
  <c r="AN3743" i="3"/>
  <c r="AM3743" i="3"/>
  <c r="AL3743" i="3"/>
  <c r="AK3743" i="3"/>
  <c r="AJ3743" i="3"/>
  <c r="AI3743" i="3"/>
  <c r="AH3743" i="3"/>
  <c r="AQ3742" i="3"/>
  <c r="AP3742" i="3"/>
  <c r="AO3742" i="3"/>
  <c r="AN3742" i="3"/>
  <c r="AM3742" i="3"/>
  <c r="AL3742" i="3"/>
  <c r="AK3742" i="3"/>
  <c r="AJ3742" i="3"/>
  <c r="AI3742" i="3"/>
  <c r="AH3742" i="3"/>
  <c r="AQ3741" i="3"/>
  <c r="AP3741" i="3"/>
  <c r="AO3741" i="3"/>
  <c r="AN3741" i="3"/>
  <c r="AM3741" i="3"/>
  <c r="AL3741" i="3"/>
  <c r="AK3741" i="3"/>
  <c r="AJ3741" i="3"/>
  <c r="AI3741" i="3"/>
  <c r="AH3741" i="3"/>
  <c r="AQ3740" i="3"/>
  <c r="AP3740" i="3"/>
  <c r="AO3740" i="3"/>
  <c r="AN3740" i="3"/>
  <c r="AM3740" i="3"/>
  <c r="AL3740" i="3"/>
  <c r="AK3740" i="3"/>
  <c r="AJ3740" i="3"/>
  <c r="AI3740" i="3"/>
  <c r="AH3740" i="3"/>
  <c r="AQ3739" i="3"/>
  <c r="AP3739" i="3"/>
  <c r="AO3739" i="3"/>
  <c r="AN3739" i="3"/>
  <c r="AM3739" i="3"/>
  <c r="AL3739" i="3"/>
  <c r="AK3739" i="3"/>
  <c r="AJ3739" i="3"/>
  <c r="AI3739" i="3"/>
  <c r="AH3739" i="3"/>
  <c r="AQ3738" i="3"/>
  <c r="AP3738" i="3"/>
  <c r="AO3738" i="3"/>
  <c r="AN3738" i="3"/>
  <c r="AM3738" i="3"/>
  <c r="AL3738" i="3"/>
  <c r="AK3738" i="3"/>
  <c r="AJ3738" i="3"/>
  <c r="AI3738" i="3"/>
  <c r="AH3738" i="3"/>
  <c r="AQ3737" i="3"/>
  <c r="AP3737" i="3"/>
  <c r="AO3737" i="3"/>
  <c r="AN3737" i="3"/>
  <c r="AM3737" i="3"/>
  <c r="AL3737" i="3"/>
  <c r="AK3737" i="3"/>
  <c r="AJ3737" i="3"/>
  <c r="AI3737" i="3"/>
  <c r="AH3737" i="3"/>
  <c r="AQ3736" i="3"/>
  <c r="AP3736" i="3"/>
  <c r="AO3736" i="3"/>
  <c r="AN3736" i="3"/>
  <c r="AM3736" i="3"/>
  <c r="AL3736" i="3"/>
  <c r="AK3736" i="3"/>
  <c r="AJ3736" i="3"/>
  <c r="AI3736" i="3"/>
  <c r="AH3736" i="3"/>
  <c r="AQ3735" i="3"/>
  <c r="AP3735" i="3"/>
  <c r="AO3735" i="3"/>
  <c r="AN3735" i="3"/>
  <c r="AM3735" i="3"/>
  <c r="AL3735" i="3"/>
  <c r="AK3735" i="3"/>
  <c r="AJ3735" i="3"/>
  <c r="AI3735" i="3"/>
  <c r="AH3735" i="3"/>
  <c r="AQ3734" i="3"/>
  <c r="AP3734" i="3"/>
  <c r="AO3734" i="3"/>
  <c r="AN3734" i="3"/>
  <c r="AM3734" i="3"/>
  <c r="AL3734" i="3"/>
  <c r="AK3734" i="3"/>
  <c r="AJ3734" i="3"/>
  <c r="AI3734" i="3"/>
  <c r="AH3734" i="3"/>
  <c r="AQ3733" i="3"/>
  <c r="AP3733" i="3"/>
  <c r="AO3733" i="3"/>
  <c r="AN3733" i="3"/>
  <c r="AM3733" i="3"/>
  <c r="AL3733" i="3"/>
  <c r="AK3733" i="3"/>
  <c r="AJ3733" i="3"/>
  <c r="AI3733" i="3"/>
  <c r="AH3733" i="3"/>
  <c r="AQ3732" i="3"/>
  <c r="AP3732" i="3"/>
  <c r="AO3732" i="3"/>
  <c r="AN3732" i="3"/>
  <c r="AM3732" i="3"/>
  <c r="AL3732" i="3"/>
  <c r="AK3732" i="3"/>
  <c r="AJ3732" i="3"/>
  <c r="AI3732" i="3"/>
  <c r="AH3732" i="3"/>
  <c r="AQ3731" i="3"/>
  <c r="AP3731" i="3"/>
  <c r="AO3731" i="3"/>
  <c r="AN3731" i="3"/>
  <c r="AM3731" i="3"/>
  <c r="AL3731" i="3"/>
  <c r="AK3731" i="3"/>
  <c r="AJ3731" i="3"/>
  <c r="AI3731" i="3"/>
  <c r="AH3731" i="3"/>
  <c r="AQ3730" i="3"/>
  <c r="AP3730" i="3"/>
  <c r="AO3730" i="3"/>
  <c r="AN3730" i="3"/>
  <c r="AM3730" i="3"/>
  <c r="AL3730" i="3"/>
  <c r="AK3730" i="3"/>
  <c r="AJ3730" i="3"/>
  <c r="AI3730" i="3"/>
  <c r="AH3730" i="3"/>
  <c r="AQ3729" i="3"/>
  <c r="AP3729" i="3"/>
  <c r="AO3729" i="3"/>
  <c r="AN3729" i="3"/>
  <c r="AM3729" i="3"/>
  <c r="AL3729" i="3"/>
  <c r="AK3729" i="3"/>
  <c r="AJ3729" i="3"/>
  <c r="AI3729" i="3"/>
  <c r="AH3729" i="3"/>
  <c r="AQ3728" i="3"/>
  <c r="AP3728" i="3"/>
  <c r="AO3728" i="3"/>
  <c r="AN3728" i="3"/>
  <c r="AM3728" i="3"/>
  <c r="AL3728" i="3"/>
  <c r="AK3728" i="3"/>
  <c r="AJ3728" i="3"/>
  <c r="AI3728" i="3"/>
  <c r="AH3728" i="3"/>
  <c r="AQ3727" i="3"/>
  <c r="AP3727" i="3"/>
  <c r="AO3727" i="3"/>
  <c r="AN3727" i="3"/>
  <c r="AM3727" i="3"/>
  <c r="AL3727" i="3"/>
  <c r="AK3727" i="3"/>
  <c r="AJ3727" i="3"/>
  <c r="AI3727" i="3"/>
  <c r="AH3727" i="3"/>
  <c r="AQ3726" i="3"/>
  <c r="AP3726" i="3"/>
  <c r="AO3726" i="3"/>
  <c r="AN3726" i="3"/>
  <c r="AM3726" i="3"/>
  <c r="AL3726" i="3"/>
  <c r="AK3726" i="3"/>
  <c r="AJ3726" i="3"/>
  <c r="AI3726" i="3"/>
  <c r="AH3726" i="3"/>
  <c r="AQ3725" i="3"/>
  <c r="AP3725" i="3"/>
  <c r="AO3725" i="3"/>
  <c r="AN3725" i="3"/>
  <c r="AM3725" i="3"/>
  <c r="AL3725" i="3"/>
  <c r="AK3725" i="3"/>
  <c r="AJ3725" i="3"/>
  <c r="AI3725" i="3"/>
  <c r="AH3725" i="3"/>
  <c r="AQ3724" i="3"/>
  <c r="AP3724" i="3"/>
  <c r="AO3724" i="3"/>
  <c r="AN3724" i="3"/>
  <c r="AM3724" i="3"/>
  <c r="AL3724" i="3"/>
  <c r="AK3724" i="3"/>
  <c r="AJ3724" i="3"/>
  <c r="AI3724" i="3"/>
  <c r="AH3724" i="3"/>
  <c r="AQ3723" i="3"/>
  <c r="AP3723" i="3"/>
  <c r="AO3723" i="3"/>
  <c r="AN3723" i="3"/>
  <c r="AM3723" i="3"/>
  <c r="AL3723" i="3"/>
  <c r="AK3723" i="3"/>
  <c r="AJ3723" i="3"/>
  <c r="AI3723" i="3"/>
  <c r="AH3723" i="3"/>
  <c r="AQ3722" i="3"/>
  <c r="AP3722" i="3"/>
  <c r="AO3722" i="3"/>
  <c r="AN3722" i="3"/>
  <c r="AM3722" i="3"/>
  <c r="AL3722" i="3"/>
  <c r="AK3722" i="3"/>
  <c r="AJ3722" i="3"/>
  <c r="AI3722" i="3"/>
  <c r="AH3722" i="3"/>
  <c r="AQ3721" i="3"/>
  <c r="AP3721" i="3"/>
  <c r="AO3721" i="3"/>
  <c r="AN3721" i="3"/>
  <c r="AM3721" i="3"/>
  <c r="AL3721" i="3"/>
  <c r="AK3721" i="3"/>
  <c r="AJ3721" i="3"/>
  <c r="AI3721" i="3"/>
  <c r="AH3721" i="3"/>
  <c r="AQ3720" i="3"/>
  <c r="AP3720" i="3"/>
  <c r="AO3720" i="3"/>
  <c r="AN3720" i="3"/>
  <c r="AM3720" i="3"/>
  <c r="AL3720" i="3"/>
  <c r="AK3720" i="3"/>
  <c r="AJ3720" i="3"/>
  <c r="AI3720" i="3"/>
  <c r="AH3720" i="3"/>
  <c r="AQ3719" i="3"/>
  <c r="AP3719" i="3"/>
  <c r="AO3719" i="3"/>
  <c r="AN3719" i="3"/>
  <c r="AM3719" i="3"/>
  <c r="AL3719" i="3"/>
  <c r="AK3719" i="3"/>
  <c r="AJ3719" i="3"/>
  <c r="AI3719" i="3"/>
  <c r="AH3719" i="3"/>
  <c r="AQ3718" i="3"/>
  <c r="AP3718" i="3"/>
  <c r="AO3718" i="3"/>
  <c r="AN3718" i="3"/>
  <c r="AM3718" i="3"/>
  <c r="AL3718" i="3"/>
  <c r="AK3718" i="3"/>
  <c r="AJ3718" i="3"/>
  <c r="AI3718" i="3"/>
  <c r="AH3718" i="3"/>
  <c r="AQ3717" i="3"/>
  <c r="AP3717" i="3"/>
  <c r="AO3717" i="3"/>
  <c r="AN3717" i="3"/>
  <c r="AM3717" i="3"/>
  <c r="AL3717" i="3"/>
  <c r="AK3717" i="3"/>
  <c r="AJ3717" i="3"/>
  <c r="AI3717" i="3"/>
  <c r="AH3717" i="3"/>
  <c r="AQ3716" i="3"/>
  <c r="AP3716" i="3"/>
  <c r="AO3716" i="3"/>
  <c r="AN3716" i="3"/>
  <c r="AM3716" i="3"/>
  <c r="AL3716" i="3"/>
  <c r="AK3716" i="3"/>
  <c r="AJ3716" i="3"/>
  <c r="AI3716" i="3"/>
  <c r="AH3716" i="3"/>
  <c r="AQ3715" i="3"/>
  <c r="AP3715" i="3"/>
  <c r="AO3715" i="3"/>
  <c r="AN3715" i="3"/>
  <c r="AM3715" i="3"/>
  <c r="AL3715" i="3"/>
  <c r="AK3715" i="3"/>
  <c r="AJ3715" i="3"/>
  <c r="AI3715" i="3"/>
  <c r="AH3715" i="3"/>
  <c r="AQ3714" i="3"/>
  <c r="AP3714" i="3"/>
  <c r="AO3714" i="3"/>
  <c r="AN3714" i="3"/>
  <c r="AM3714" i="3"/>
  <c r="AL3714" i="3"/>
  <c r="AK3714" i="3"/>
  <c r="AJ3714" i="3"/>
  <c r="AI3714" i="3"/>
  <c r="AH3714" i="3"/>
  <c r="AQ3713" i="3"/>
  <c r="AP3713" i="3"/>
  <c r="AO3713" i="3"/>
  <c r="AN3713" i="3"/>
  <c r="AM3713" i="3"/>
  <c r="AL3713" i="3"/>
  <c r="AK3713" i="3"/>
  <c r="AJ3713" i="3"/>
  <c r="AI3713" i="3"/>
  <c r="AH3713" i="3"/>
  <c r="AQ3712" i="3"/>
  <c r="AP3712" i="3"/>
  <c r="AO3712" i="3"/>
  <c r="AN3712" i="3"/>
  <c r="AM3712" i="3"/>
  <c r="AL3712" i="3"/>
  <c r="AK3712" i="3"/>
  <c r="AJ3712" i="3"/>
  <c r="AI3712" i="3"/>
  <c r="AH3712" i="3"/>
  <c r="AQ3711" i="3"/>
  <c r="AP3711" i="3"/>
  <c r="AO3711" i="3"/>
  <c r="AN3711" i="3"/>
  <c r="AM3711" i="3"/>
  <c r="AL3711" i="3"/>
  <c r="AK3711" i="3"/>
  <c r="AJ3711" i="3"/>
  <c r="AI3711" i="3"/>
  <c r="AH3711" i="3"/>
  <c r="AQ3710" i="3"/>
  <c r="AP3710" i="3"/>
  <c r="AO3710" i="3"/>
  <c r="AN3710" i="3"/>
  <c r="AM3710" i="3"/>
  <c r="AL3710" i="3"/>
  <c r="AK3710" i="3"/>
  <c r="AJ3710" i="3"/>
  <c r="AI3710" i="3"/>
  <c r="AH3710" i="3"/>
  <c r="AQ3709" i="3"/>
  <c r="AP3709" i="3"/>
  <c r="AO3709" i="3"/>
  <c r="AN3709" i="3"/>
  <c r="AM3709" i="3"/>
  <c r="AL3709" i="3"/>
  <c r="AK3709" i="3"/>
  <c r="AJ3709" i="3"/>
  <c r="AI3709" i="3"/>
  <c r="AH3709" i="3"/>
  <c r="AQ3708" i="3"/>
  <c r="AP3708" i="3"/>
  <c r="AO3708" i="3"/>
  <c r="AN3708" i="3"/>
  <c r="AM3708" i="3"/>
  <c r="AL3708" i="3"/>
  <c r="AK3708" i="3"/>
  <c r="AJ3708" i="3"/>
  <c r="AI3708" i="3"/>
  <c r="AH3708" i="3"/>
  <c r="AQ3707" i="3"/>
  <c r="AP3707" i="3"/>
  <c r="AO3707" i="3"/>
  <c r="AN3707" i="3"/>
  <c r="AM3707" i="3"/>
  <c r="AL3707" i="3"/>
  <c r="AK3707" i="3"/>
  <c r="AJ3707" i="3"/>
  <c r="AI3707" i="3"/>
  <c r="AH3707" i="3"/>
  <c r="AQ3706" i="3"/>
  <c r="AP3706" i="3"/>
  <c r="AO3706" i="3"/>
  <c r="AN3706" i="3"/>
  <c r="AM3706" i="3"/>
  <c r="AL3706" i="3"/>
  <c r="AK3706" i="3"/>
  <c r="AJ3706" i="3"/>
  <c r="AI3706" i="3"/>
  <c r="AH3706" i="3"/>
  <c r="AQ3705" i="3"/>
  <c r="AP3705" i="3"/>
  <c r="AO3705" i="3"/>
  <c r="AN3705" i="3"/>
  <c r="AM3705" i="3"/>
  <c r="AL3705" i="3"/>
  <c r="AK3705" i="3"/>
  <c r="AJ3705" i="3"/>
  <c r="AI3705" i="3"/>
  <c r="AH3705" i="3"/>
  <c r="AQ3704" i="3"/>
  <c r="AP3704" i="3"/>
  <c r="AO3704" i="3"/>
  <c r="AN3704" i="3"/>
  <c r="AM3704" i="3"/>
  <c r="AL3704" i="3"/>
  <c r="AK3704" i="3"/>
  <c r="AJ3704" i="3"/>
  <c r="AI3704" i="3"/>
  <c r="AH3704" i="3"/>
  <c r="AQ3703" i="3"/>
  <c r="AP3703" i="3"/>
  <c r="AO3703" i="3"/>
  <c r="AN3703" i="3"/>
  <c r="AM3703" i="3"/>
  <c r="AL3703" i="3"/>
  <c r="AK3703" i="3"/>
  <c r="AJ3703" i="3"/>
  <c r="AI3703" i="3"/>
  <c r="AH3703" i="3"/>
  <c r="AQ3702" i="3"/>
  <c r="AP3702" i="3"/>
  <c r="AO3702" i="3"/>
  <c r="AN3702" i="3"/>
  <c r="AM3702" i="3"/>
  <c r="AL3702" i="3"/>
  <c r="AK3702" i="3"/>
  <c r="AJ3702" i="3"/>
  <c r="AI3702" i="3"/>
  <c r="AH3702" i="3"/>
  <c r="AQ3701" i="3"/>
  <c r="AP3701" i="3"/>
  <c r="AO3701" i="3"/>
  <c r="AN3701" i="3"/>
  <c r="AM3701" i="3"/>
  <c r="AL3701" i="3"/>
  <c r="AK3701" i="3"/>
  <c r="AJ3701" i="3"/>
  <c r="AI3701" i="3"/>
  <c r="AH3701" i="3"/>
  <c r="AQ3700" i="3"/>
  <c r="AP3700" i="3"/>
  <c r="AO3700" i="3"/>
  <c r="AN3700" i="3"/>
  <c r="AM3700" i="3"/>
  <c r="AL3700" i="3"/>
  <c r="AK3700" i="3"/>
  <c r="AJ3700" i="3"/>
  <c r="AI3700" i="3"/>
  <c r="AH3700" i="3"/>
  <c r="AQ3699" i="3"/>
  <c r="AP3699" i="3"/>
  <c r="AO3699" i="3"/>
  <c r="AN3699" i="3"/>
  <c r="AM3699" i="3"/>
  <c r="AL3699" i="3"/>
  <c r="AK3699" i="3"/>
  <c r="AJ3699" i="3"/>
  <c r="AI3699" i="3"/>
  <c r="AH3699" i="3"/>
  <c r="AQ3698" i="3"/>
  <c r="AP3698" i="3"/>
  <c r="AO3698" i="3"/>
  <c r="AN3698" i="3"/>
  <c r="AM3698" i="3"/>
  <c r="AL3698" i="3"/>
  <c r="AK3698" i="3"/>
  <c r="AJ3698" i="3"/>
  <c r="AI3698" i="3"/>
  <c r="AH3698" i="3"/>
  <c r="AQ3697" i="3"/>
  <c r="AP3697" i="3"/>
  <c r="AO3697" i="3"/>
  <c r="AN3697" i="3"/>
  <c r="AM3697" i="3"/>
  <c r="AL3697" i="3"/>
  <c r="AK3697" i="3"/>
  <c r="AJ3697" i="3"/>
  <c r="AI3697" i="3"/>
  <c r="AH3697" i="3"/>
  <c r="AQ3696" i="3"/>
  <c r="AP3696" i="3"/>
  <c r="AO3696" i="3"/>
  <c r="AN3696" i="3"/>
  <c r="AM3696" i="3"/>
  <c r="AL3696" i="3"/>
  <c r="AK3696" i="3"/>
  <c r="AJ3696" i="3"/>
  <c r="AI3696" i="3"/>
  <c r="AH3696" i="3"/>
  <c r="AQ3695" i="3"/>
  <c r="AP3695" i="3"/>
  <c r="AO3695" i="3"/>
  <c r="AN3695" i="3"/>
  <c r="AM3695" i="3"/>
  <c r="AL3695" i="3"/>
  <c r="AK3695" i="3"/>
  <c r="AJ3695" i="3"/>
  <c r="AI3695" i="3"/>
  <c r="AH3695" i="3"/>
  <c r="AQ3694" i="3"/>
  <c r="AP3694" i="3"/>
  <c r="AO3694" i="3"/>
  <c r="AN3694" i="3"/>
  <c r="AM3694" i="3"/>
  <c r="AL3694" i="3"/>
  <c r="AK3694" i="3"/>
  <c r="AJ3694" i="3"/>
  <c r="AI3694" i="3"/>
  <c r="AH3694" i="3"/>
  <c r="AQ3693" i="3"/>
  <c r="AP3693" i="3"/>
  <c r="AO3693" i="3"/>
  <c r="AN3693" i="3"/>
  <c r="AM3693" i="3"/>
  <c r="AL3693" i="3"/>
  <c r="AK3693" i="3"/>
  <c r="AJ3693" i="3"/>
  <c r="AI3693" i="3"/>
  <c r="AH3693" i="3"/>
  <c r="AQ3692" i="3"/>
  <c r="AP3692" i="3"/>
  <c r="AO3692" i="3"/>
  <c r="AN3692" i="3"/>
  <c r="AM3692" i="3"/>
  <c r="AL3692" i="3"/>
  <c r="AK3692" i="3"/>
  <c r="AJ3692" i="3"/>
  <c r="AI3692" i="3"/>
  <c r="AH3692" i="3"/>
  <c r="AQ3691" i="3"/>
  <c r="AP3691" i="3"/>
  <c r="AO3691" i="3"/>
  <c r="AN3691" i="3"/>
  <c r="AM3691" i="3"/>
  <c r="AL3691" i="3"/>
  <c r="AK3691" i="3"/>
  <c r="AJ3691" i="3"/>
  <c r="AI3691" i="3"/>
  <c r="AH3691" i="3"/>
  <c r="AQ3690" i="3"/>
  <c r="AP3690" i="3"/>
  <c r="AO3690" i="3"/>
  <c r="AN3690" i="3"/>
  <c r="AM3690" i="3"/>
  <c r="AL3690" i="3"/>
  <c r="AK3690" i="3"/>
  <c r="AJ3690" i="3"/>
  <c r="AI3690" i="3"/>
  <c r="AH3690" i="3"/>
  <c r="AQ3689" i="3"/>
  <c r="AP3689" i="3"/>
  <c r="AO3689" i="3"/>
  <c r="AN3689" i="3"/>
  <c r="AM3689" i="3"/>
  <c r="AL3689" i="3"/>
  <c r="AK3689" i="3"/>
  <c r="AJ3689" i="3"/>
  <c r="AI3689" i="3"/>
  <c r="AH3689" i="3"/>
  <c r="AQ3688" i="3"/>
  <c r="AP3688" i="3"/>
  <c r="AO3688" i="3"/>
  <c r="AN3688" i="3"/>
  <c r="AM3688" i="3"/>
  <c r="AL3688" i="3"/>
  <c r="AK3688" i="3"/>
  <c r="AJ3688" i="3"/>
  <c r="AI3688" i="3"/>
  <c r="AH3688" i="3"/>
  <c r="AQ3687" i="3"/>
  <c r="AP3687" i="3"/>
  <c r="AO3687" i="3"/>
  <c r="AN3687" i="3"/>
  <c r="AM3687" i="3"/>
  <c r="AL3687" i="3"/>
  <c r="AK3687" i="3"/>
  <c r="AJ3687" i="3"/>
  <c r="AI3687" i="3"/>
  <c r="AH3687" i="3"/>
  <c r="AQ3686" i="3"/>
  <c r="AP3686" i="3"/>
  <c r="AO3686" i="3"/>
  <c r="AN3686" i="3"/>
  <c r="AM3686" i="3"/>
  <c r="AL3686" i="3"/>
  <c r="AK3686" i="3"/>
  <c r="AJ3686" i="3"/>
  <c r="AI3686" i="3"/>
  <c r="AH3686" i="3"/>
  <c r="AQ3685" i="3"/>
  <c r="AP3685" i="3"/>
  <c r="AO3685" i="3"/>
  <c r="AN3685" i="3"/>
  <c r="AM3685" i="3"/>
  <c r="AL3685" i="3"/>
  <c r="AK3685" i="3"/>
  <c r="AJ3685" i="3"/>
  <c r="AI3685" i="3"/>
  <c r="AH3685" i="3"/>
  <c r="AQ3684" i="3"/>
  <c r="AP3684" i="3"/>
  <c r="AO3684" i="3"/>
  <c r="AN3684" i="3"/>
  <c r="AM3684" i="3"/>
  <c r="AL3684" i="3"/>
  <c r="AK3684" i="3"/>
  <c r="AJ3684" i="3"/>
  <c r="AI3684" i="3"/>
  <c r="AH3684" i="3"/>
  <c r="AQ3683" i="3"/>
  <c r="AP3683" i="3"/>
  <c r="AO3683" i="3"/>
  <c r="AN3683" i="3"/>
  <c r="AM3683" i="3"/>
  <c r="AL3683" i="3"/>
  <c r="AK3683" i="3"/>
  <c r="AJ3683" i="3"/>
  <c r="AI3683" i="3"/>
  <c r="AH3683" i="3"/>
  <c r="AQ3682" i="3"/>
  <c r="AP3682" i="3"/>
  <c r="AO3682" i="3"/>
  <c r="AN3682" i="3"/>
  <c r="AM3682" i="3"/>
  <c r="AL3682" i="3"/>
  <c r="AK3682" i="3"/>
  <c r="AJ3682" i="3"/>
  <c r="AI3682" i="3"/>
  <c r="AH3682" i="3"/>
  <c r="AQ3681" i="3"/>
  <c r="AP3681" i="3"/>
  <c r="AO3681" i="3"/>
  <c r="AN3681" i="3"/>
  <c r="AM3681" i="3"/>
  <c r="AL3681" i="3"/>
  <c r="AK3681" i="3"/>
  <c r="AJ3681" i="3"/>
  <c r="AI3681" i="3"/>
  <c r="AH3681" i="3"/>
  <c r="AQ3680" i="3"/>
  <c r="AP3680" i="3"/>
  <c r="AO3680" i="3"/>
  <c r="AN3680" i="3"/>
  <c r="AM3680" i="3"/>
  <c r="AL3680" i="3"/>
  <c r="AK3680" i="3"/>
  <c r="AJ3680" i="3"/>
  <c r="AI3680" i="3"/>
  <c r="AH3680" i="3"/>
  <c r="AQ3679" i="3"/>
  <c r="AP3679" i="3"/>
  <c r="AO3679" i="3"/>
  <c r="AN3679" i="3"/>
  <c r="AM3679" i="3"/>
  <c r="AL3679" i="3"/>
  <c r="AK3679" i="3"/>
  <c r="AJ3679" i="3"/>
  <c r="AI3679" i="3"/>
  <c r="AH3679" i="3"/>
  <c r="AQ3678" i="3"/>
  <c r="AP3678" i="3"/>
  <c r="AO3678" i="3"/>
  <c r="AN3678" i="3"/>
  <c r="AM3678" i="3"/>
  <c r="AL3678" i="3"/>
  <c r="AK3678" i="3"/>
  <c r="AJ3678" i="3"/>
  <c r="AI3678" i="3"/>
  <c r="AH3678" i="3"/>
  <c r="AQ3677" i="3"/>
  <c r="AP3677" i="3"/>
  <c r="AO3677" i="3"/>
  <c r="AN3677" i="3"/>
  <c r="AM3677" i="3"/>
  <c r="AL3677" i="3"/>
  <c r="AK3677" i="3"/>
  <c r="AJ3677" i="3"/>
  <c r="AI3677" i="3"/>
  <c r="AH3677" i="3"/>
  <c r="AQ3676" i="3"/>
  <c r="AP3676" i="3"/>
  <c r="AO3676" i="3"/>
  <c r="AN3676" i="3"/>
  <c r="AM3676" i="3"/>
  <c r="AL3676" i="3"/>
  <c r="AK3676" i="3"/>
  <c r="AJ3676" i="3"/>
  <c r="AI3676" i="3"/>
  <c r="AH3676" i="3"/>
  <c r="AQ3675" i="3"/>
  <c r="AP3675" i="3"/>
  <c r="AO3675" i="3"/>
  <c r="AN3675" i="3"/>
  <c r="AM3675" i="3"/>
  <c r="AL3675" i="3"/>
  <c r="AK3675" i="3"/>
  <c r="AJ3675" i="3"/>
  <c r="AI3675" i="3"/>
  <c r="AH3675" i="3"/>
  <c r="AQ3674" i="3"/>
  <c r="AP3674" i="3"/>
  <c r="AO3674" i="3"/>
  <c r="AN3674" i="3"/>
  <c r="AM3674" i="3"/>
  <c r="AL3674" i="3"/>
  <c r="AK3674" i="3"/>
  <c r="AJ3674" i="3"/>
  <c r="AI3674" i="3"/>
  <c r="AH3674" i="3"/>
  <c r="AQ3673" i="3"/>
  <c r="AP3673" i="3"/>
  <c r="AO3673" i="3"/>
  <c r="AN3673" i="3"/>
  <c r="AM3673" i="3"/>
  <c r="AL3673" i="3"/>
  <c r="AK3673" i="3"/>
  <c r="AJ3673" i="3"/>
  <c r="AI3673" i="3"/>
  <c r="AH3673" i="3"/>
  <c r="AQ3672" i="3"/>
  <c r="AP3672" i="3"/>
  <c r="AO3672" i="3"/>
  <c r="AN3672" i="3"/>
  <c r="AM3672" i="3"/>
  <c r="AL3672" i="3"/>
  <c r="AK3672" i="3"/>
  <c r="AJ3672" i="3"/>
  <c r="AI3672" i="3"/>
  <c r="AH3672" i="3"/>
  <c r="AQ3671" i="3"/>
  <c r="AP3671" i="3"/>
  <c r="AO3671" i="3"/>
  <c r="AN3671" i="3"/>
  <c r="AM3671" i="3"/>
  <c r="AL3671" i="3"/>
  <c r="AK3671" i="3"/>
  <c r="AJ3671" i="3"/>
  <c r="AI3671" i="3"/>
  <c r="AH3671" i="3"/>
  <c r="AQ3670" i="3"/>
  <c r="AP3670" i="3"/>
  <c r="AO3670" i="3"/>
  <c r="AN3670" i="3"/>
  <c r="AM3670" i="3"/>
  <c r="AL3670" i="3"/>
  <c r="AK3670" i="3"/>
  <c r="AJ3670" i="3"/>
  <c r="AI3670" i="3"/>
  <c r="AH3670" i="3"/>
  <c r="AQ3669" i="3"/>
  <c r="AP3669" i="3"/>
  <c r="AO3669" i="3"/>
  <c r="AN3669" i="3"/>
  <c r="AM3669" i="3"/>
  <c r="AL3669" i="3"/>
  <c r="AK3669" i="3"/>
  <c r="AJ3669" i="3"/>
  <c r="AI3669" i="3"/>
  <c r="AH3669" i="3"/>
  <c r="AQ3668" i="3"/>
  <c r="AP3668" i="3"/>
  <c r="AO3668" i="3"/>
  <c r="AN3668" i="3"/>
  <c r="AM3668" i="3"/>
  <c r="AL3668" i="3"/>
  <c r="AK3668" i="3"/>
  <c r="AJ3668" i="3"/>
  <c r="AI3668" i="3"/>
  <c r="AH3668" i="3"/>
  <c r="AQ3667" i="3"/>
  <c r="AP3667" i="3"/>
  <c r="AO3667" i="3"/>
  <c r="AN3667" i="3"/>
  <c r="AM3667" i="3"/>
  <c r="AL3667" i="3"/>
  <c r="AK3667" i="3"/>
  <c r="AJ3667" i="3"/>
  <c r="AI3667" i="3"/>
  <c r="AH3667" i="3"/>
  <c r="AQ3666" i="3"/>
  <c r="AP3666" i="3"/>
  <c r="AO3666" i="3"/>
  <c r="AN3666" i="3"/>
  <c r="AM3666" i="3"/>
  <c r="AL3666" i="3"/>
  <c r="AK3666" i="3"/>
  <c r="AJ3666" i="3"/>
  <c r="AI3666" i="3"/>
  <c r="AH3666" i="3"/>
  <c r="AQ3665" i="3"/>
  <c r="AP3665" i="3"/>
  <c r="AO3665" i="3"/>
  <c r="AN3665" i="3"/>
  <c r="AM3665" i="3"/>
  <c r="AL3665" i="3"/>
  <c r="AK3665" i="3"/>
  <c r="AJ3665" i="3"/>
  <c r="AI3665" i="3"/>
  <c r="AH3665" i="3"/>
  <c r="AQ3664" i="3"/>
  <c r="AP3664" i="3"/>
  <c r="AO3664" i="3"/>
  <c r="AN3664" i="3"/>
  <c r="AM3664" i="3"/>
  <c r="AL3664" i="3"/>
  <c r="AK3664" i="3"/>
  <c r="AJ3664" i="3"/>
  <c r="AI3664" i="3"/>
  <c r="AH3664" i="3"/>
  <c r="AQ3663" i="3"/>
  <c r="AP3663" i="3"/>
  <c r="AO3663" i="3"/>
  <c r="AN3663" i="3"/>
  <c r="AM3663" i="3"/>
  <c r="AL3663" i="3"/>
  <c r="AK3663" i="3"/>
  <c r="AJ3663" i="3"/>
  <c r="AI3663" i="3"/>
  <c r="AH3663" i="3"/>
  <c r="AQ3662" i="3"/>
  <c r="AP3662" i="3"/>
  <c r="AO3662" i="3"/>
  <c r="AN3662" i="3"/>
  <c r="AM3662" i="3"/>
  <c r="AL3662" i="3"/>
  <c r="AK3662" i="3"/>
  <c r="AJ3662" i="3"/>
  <c r="AI3662" i="3"/>
  <c r="AH3662" i="3"/>
  <c r="AQ3661" i="3"/>
  <c r="AP3661" i="3"/>
  <c r="AO3661" i="3"/>
  <c r="AN3661" i="3"/>
  <c r="AM3661" i="3"/>
  <c r="AL3661" i="3"/>
  <c r="AK3661" i="3"/>
  <c r="AJ3661" i="3"/>
  <c r="AI3661" i="3"/>
  <c r="AH3661" i="3"/>
  <c r="AQ3660" i="3"/>
  <c r="AP3660" i="3"/>
  <c r="AO3660" i="3"/>
  <c r="AN3660" i="3"/>
  <c r="AM3660" i="3"/>
  <c r="AL3660" i="3"/>
  <c r="AK3660" i="3"/>
  <c r="AJ3660" i="3"/>
  <c r="AI3660" i="3"/>
  <c r="AH3660" i="3"/>
  <c r="AQ3659" i="3"/>
  <c r="AP3659" i="3"/>
  <c r="AO3659" i="3"/>
  <c r="AN3659" i="3"/>
  <c r="AM3659" i="3"/>
  <c r="AL3659" i="3"/>
  <c r="AK3659" i="3"/>
  <c r="AJ3659" i="3"/>
  <c r="AI3659" i="3"/>
  <c r="AH3659" i="3"/>
  <c r="AQ3658" i="3"/>
  <c r="AP3658" i="3"/>
  <c r="AO3658" i="3"/>
  <c r="AN3658" i="3"/>
  <c r="AM3658" i="3"/>
  <c r="AL3658" i="3"/>
  <c r="AK3658" i="3"/>
  <c r="AJ3658" i="3"/>
  <c r="AI3658" i="3"/>
  <c r="AH3658" i="3"/>
  <c r="AQ3657" i="3"/>
  <c r="AP3657" i="3"/>
  <c r="AO3657" i="3"/>
  <c r="AN3657" i="3"/>
  <c r="AM3657" i="3"/>
  <c r="AL3657" i="3"/>
  <c r="AK3657" i="3"/>
  <c r="AJ3657" i="3"/>
  <c r="AI3657" i="3"/>
  <c r="AH3657" i="3"/>
  <c r="AQ3656" i="3"/>
  <c r="AP3656" i="3"/>
  <c r="AO3656" i="3"/>
  <c r="AN3656" i="3"/>
  <c r="AM3656" i="3"/>
  <c r="AL3656" i="3"/>
  <c r="AK3656" i="3"/>
  <c r="AJ3656" i="3"/>
  <c r="AI3656" i="3"/>
  <c r="AH3656" i="3"/>
  <c r="AQ3655" i="3"/>
  <c r="AP3655" i="3"/>
  <c r="AO3655" i="3"/>
  <c r="AN3655" i="3"/>
  <c r="AM3655" i="3"/>
  <c r="AL3655" i="3"/>
  <c r="AK3655" i="3"/>
  <c r="AJ3655" i="3"/>
  <c r="AI3655" i="3"/>
  <c r="AH3655" i="3"/>
  <c r="AQ3654" i="3"/>
  <c r="AP3654" i="3"/>
  <c r="AO3654" i="3"/>
  <c r="AN3654" i="3"/>
  <c r="AM3654" i="3"/>
  <c r="AL3654" i="3"/>
  <c r="AK3654" i="3"/>
  <c r="AJ3654" i="3"/>
  <c r="AI3654" i="3"/>
  <c r="AH3654" i="3"/>
  <c r="AQ3653" i="3"/>
  <c r="AP3653" i="3"/>
  <c r="AO3653" i="3"/>
  <c r="AN3653" i="3"/>
  <c r="AM3653" i="3"/>
  <c r="AL3653" i="3"/>
  <c r="AK3653" i="3"/>
  <c r="AJ3653" i="3"/>
  <c r="AI3653" i="3"/>
  <c r="AH3653" i="3"/>
  <c r="AQ3652" i="3"/>
  <c r="AP3652" i="3"/>
  <c r="AO3652" i="3"/>
  <c r="AN3652" i="3"/>
  <c r="AM3652" i="3"/>
  <c r="AL3652" i="3"/>
  <c r="AK3652" i="3"/>
  <c r="AJ3652" i="3"/>
  <c r="AI3652" i="3"/>
  <c r="AH3652" i="3"/>
  <c r="AQ3651" i="3"/>
  <c r="AP3651" i="3"/>
  <c r="AO3651" i="3"/>
  <c r="AN3651" i="3"/>
  <c r="AM3651" i="3"/>
  <c r="AL3651" i="3"/>
  <c r="AK3651" i="3"/>
  <c r="AJ3651" i="3"/>
  <c r="AI3651" i="3"/>
  <c r="AH3651" i="3"/>
  <c r="AQ3650" i="3"/>
  <c r="AP3650" i="3"/>
  <c r="AO3650" i="3"/>
  <c r="AN3650" i="3"/>
  <c r="AM3650" i="3"/>
  <c r="AL3650" i="3"/>
  <c r="AK3650" i="3"/>
  <c r="AJ3650" i="3"/>
  <c r="AI3650" i="3"/>
  <c r="AH3650" i="3"/>
  <c r="AQ3649" i="3"/>
  <c r="AP3649" i="3"/>
  <c r="AO3649" i="3"/>
  <c r="AN3649" i="3"/>
  <c r="AM3649" i="3"/>
  <c r="AL3649" i="3"/>
  <c r="AK3649" i="3"/>
  <c r="AJ3649" i="3"/>
  <c r="AI3649" i="3"/>
  <c r="AH3649" i="3"/>
  <c r="AQ3648" i="3"/>
  <c r="AP3648" i="3"/>
  <c r="AO3648" i="3"/>
  <c r="AN3648" i="3"/>
  <c r="AM3648" i="3"/>
  <c r="AL3648" i="3"/>
  <c r="AK3648" i="3"/>
  <c r="AJ3648" i="3"/>
  <c r="AI3648" i="3"/>
  <c r="AH3648" i="3"/>
  <c r="AQ3647" i="3"/>
  <c r="AP3647" i="3"/>
  <c r="AO3647" i="3"/>
  <c r="AN3647" i="3"/>
  <c r="AM3647" i="3"/>
  <c r="AL3647" i="3"/>
  <c r="AK3647" i="3"/>
  <c r="AJ3647" i="3"/>
  <c r="AI3647" i="3"/>
  <c r="AH3647" i="3"/>
  <c r="AQ3646" i="3"/>
  <c r="AP3646" i="3"/>
  <c r="AO3646" i="3"/>
  <c r="AN3646" i="3"/>
  <c r="AM3646" i="3"/>
  <c r="AL3646" i="3"/>
  <c r="AK3646" i="3"/>
  <c r="AJ3646" i="3"/>
  <c r="AI3646" i="3"/>
  <c r="AH3646" i="3"/>
  <c r="AQ3645" i="3"/>
  <c r="AP3645" i="3"/>
  <c r="AO3645" i="3"/>
  <c r="AN3645" i="3"/>
  <c r="AM3645" i="3"/>
  <c r="AL3645" i="3"/>
  <c r="AK3645" i="3"/>
  <c r="AJ3645" i="3"/>
  <c r="AI3645" i="3"/>
  <c r="AH3645" i="3"/>
  <c r="AQ3644" i="3"/>
  <c r="AP3644" i="3"/>
  <c r="AO3644" i="3"/>
  <c r="AN3644" i="3"/>
  <c r="AM3644" i="3"/>
  <c r="AL3644" i="3"/>
  <c r="AK3644" i="3"/>
  <c r="AJ3644" i="3"/>
  <c r="AI3644" i="3"/>
  <c r="AH3644" i="3"/>
  <c r="AQ3643" i="3"/>
  <c r="AP3643" i="3"/>
  <c r="AO3643" i="3"/>
  <c r="AN3643" i="3"/>
  <c r="AM3643" i="3"/>
  <c r="AL3643" i="3"/>
  <c r="AK3643" i="3"/>
  <c r="AJ3643" i="3"/>
  <c r="AI3643" i="3"/>
  <c r="AH3643" i="3"/>
  <c r="AQ3642" i="3"/>
  <c r="AP3642" i="3"/>
  <c r="AO3642" i="3"/>
  <c r="AN3642" i="3"/>
  <c r="AM3642" i="3"/>
  <c r="AL3642" i="3"/>
  <c r="AK3642" i="3"/>
  <c r="AJ3642" i="3"/>
  <c r="AI3642" i="3"/>
  <c r="AH3642" i="3"/>
  <c r="AQ3641" i="3"/>
  <c r="AP3641" i="3"/>
  <c r="AO3641" i="3"/>
  <c r="AN3641" i="3"/>
  <c r="AM3641" i="3"/>
  <c r="AL3641" i="3"/>
  <c r="AK3641" i="3"/>
  <c r="AJ3641" i="3"/>
  <c r="AI3641" i="3"/>
  <c r="AH3641" i="3"/>
  <c r="AQ3640" i="3"/>
  <c r="AP3640" i="3"/>
  <c r="AO3640" i="3"/>
  <c r="AN3640" i="3"/>
  <c r="AM3640" i="3"/>
  <c r="AL3640" i="3"/>
  <c r="AK3640" i="3"/>
  <c r="AJ3640" i="3"/>
  <c r="AI3640" i="3"/>
  <c r="AH3640" i="3"/>
  <c r="AQ3639" i="3"/>
  <c r="AP3639" i="3"/>
  <c r="AO3639" i="3"/>
  <c r="AN3639" i="3"/>
  <c r="AM3639" i="3"/>
  <c r="AL3639" i="3"/>
  <c r="AK3639" i="3"/>
  <c r="AJ3639" i="3"/>
  <c r="AI3639" i="3"/>
  <c r="AH3639" i="3"/>
  <c r="AQ3638" i="3"/>
  <c r="AP3638" i="3"/>
  <c r="AO3638" i="3"/>
  <c r="AN3638" i="3"/>
  <c r="AM3638" i="3"/>
  <c r="AL3638" i="3"/>
  <c r="AK3638" i="3"/>
  <c r="AJ3638" i="3"/>
  <c r="AI3638" i="3"/>
  <c r="AH3638" i="3"/>
  <c r="AQ3637" i="3"/>
  <c r="AP3637" i="3"/>
  <c r="AO3637" i="3"/>
  <c r="AN3637" i="3"/>
  <c r="AM3637" i="3"/>
  <c r="AL3637" i="3"/>
  <c r="AK3637" i="3"/>
  <c r="AJ3637" i="3"/>
  <c r="AI3637" i="3"/>
  <c r="AH3637" i="3"/>
  <c r="AQ3636" i="3"/>
  <c r="AP3636" i="3"/>
  <c r="AO3636" i="3"/>
  <c r="AN3636" i="3"/>
  <c r="AM3636" i="3"/>
  <c r="AL3636" i="3"/>
  <c r="AK3636" i="3"/>
  <c r="AJ3636" i="3"/>
  <c r="AI3636" i="3"/>
  <c r="AH3636" i="3"/>
  <c r="AQ3635" i="3"/>
  <c r="AP3635" i="3"/>
  <c r="AO3635" i="3"/>
  <c r="AN3635" i="3"/>
  <c r="AM3635" i="3"/>
  <c r="AL3635" i="3"/>
  <c r="AK3635" i="3"/>
  <c r="AJ3635" i="3"/>
  <c r="AI3635" i="3"/>
  <c r="AH3635" i="3"/>
  <c r="AQ3634" i="3"/>
  <c r="AP3634" i="3"/>
  <c r="AO3634" i="3"/>
  <c r="AN3634" i="3"/>
  <c r="AM3634" i="3"/>
  <c r="AL3634" i="3"/>
  <c r="AK3634" i="3"/>
  <c r="AJ3634" i="3"/>
  <c r="AI3634" i="3"/>
  <c r="AH3634" i="3"/>
  <c r="AQ3633" i="3"/>
  <c r="AP3633" i="3"/>
  <c r="AO3633" i="3"/>
  <c r="AN3633" i="3"/>
  <c r="AM3633" i="3"/>
  <c r="AL3633" i="3"/>
  <c r="AK3633" i="3"/>
  <c r="AJ3633" i="3"/>
  <c r="AI3633" i="3"/>
  <c r="AH3633" i="3"/>
  <c r="AQ3632" i="3"/>
  <c r="AP3632" i="3"/>
  <c r="AO3632" i="3"/>
  <c r="AN3632" i="3"/>
  <c r="AM3632" i="3"/>
  <c r="AL3632" i="3"/>
  <c r="AK3632" i="3"/>
  <c r="AJ3632" i="3"/>
  <c r="AI3632" i="3"/>
  <c r="AH3632" i="3"/>
  <c r="AQ3631" i="3"/>
  <c r="AP3631" i="3"/>
  <c r="AO3631" i="3"/>
  <c r="AN3631" i="3"/>
  <c r="AM3631" i="3"/>
  <c r="AL3631" i="3"/>
  <c r="AK3631" i="3"/>
  <c r="AJ3631" i="3"/>
  <c r="AI3631" i="3"/>
  <c r="AH3631" i="3"/>
  <c r="AQ3630" i="3"/>
  <c r="AP3630" i="3"/>
  <c r="AO3630" i="3"/>
  <c r="AN3630" i="3"/>
  <c r="AM3630" i="3"/>
  <c r="AL3630" i="3"/>
  <c r="AK3630" i="3"/>
  <c r="AJ3630" i="3"/>
  <c r="AI3630" i="3"/>
  <c r="AH3630" i="3"/>
  <c r="AQ3629" i="3"/>
  <c r="AP3629" i="3"/>
  <c r="AO3629" i="3"/>
  <c r="AN3629" i="3"/>
  <c r="AM3629" i="3"/>
  <c r="AL3629" i="3"/>
  <c r="AK3629" i="3"/>
  <c r="AJ3629" i="3"/>
  <c r="AI3629" i="3"/>
  <c r="AH3629" i="3"/>
  <c r="AQ3628" i="3"/>
  <c r="AP3628" i="3"/>
  <c r="AO3628" i="3"/>
  <c r="AN3628" i="3"/>
  <c r="AM3628" i="3"/>
  <c r="AL3628" i="3"/>
  <c r="AK3628" i="3"/>
  <c r="AJ3628" i="3"/>
  <c r="AI3628" i="3"/>
  <c r="AH3628" i="3"/>
  <c r="AQ3627" i="3"/>
  <c r="AP3627" i="3"/>
  <c r="AO3627" i="3"/>
  <c r="AN3627" i="3"/>
  <c r="AM3627" i="3"/>
  <c r="AL3627" i="3"/>
  <c r="AK3627" i="3"/>
  <c r="AJ3627" i="3"/>
  <c r="AI3627" i="3"/>
  <c r="AH3627" i="3"/>
  <c r="AQ3626" i="3"/>
  <c r="AP3626" i="3"/>
  <c r="AO3626" i="3"/>
  <c r="AN3626" i="3"/>
  <c r="AM3626" i="3"/>
  <c r="AL3626" i="3"/>
  <c r="AK3626" i="3"/>
  <c r="AJ3626" i="3"/>
  <c r="AI3626" i="3"/>
  <c r="AH3626" i="3"/>
  <c r="AQ3625" i="3"/>
  <c r="AP3625" i="3"/>
  <c r="AO3625" i="3"/>
  <c r="AN3625" i="3"/>
  <c r="AM3625" i="3"/>
  <c r="AL3625" i="3"/>
  <c r="AK3625" i="3"/>
  <c r="AJ3625" i="3"/>
  <c r="AI3625" i="3"/>
  <c r="AH3625" i="3"/>
  <c r="AQ3624" i="3"/>
  <c r="AP3624" i="3"/>
  <c r="AO3624" i="3"/>
  <c r="AN3624" i="3"/>
  <c r="AM3624" i="3"/>
  <c r="AL3624" i="3"/>
  <c r="AK3624" i="3"/>
  <c r="AJ3624" i="3"/>
  <c r="AI3624" i="3"/>
  <c r="AH3624" i="3"/>
  <c r="AQ3623" i="3"/>
  <c r="AP3623" i="3"/>
  <c r="AO3623" i="3"/>
  <c r="AN3623" i="3"/>
  <c r="AM3623" i="3"/>
  <c r="AL3623" i="3"/>
  <c r="AK3623" i="3"/>
  <c r="AJ3623" i="3"/>
  <c r="AI3623" i="3"/>
  <c r="AH3623" i="3"/>
  <c r="AQ3622" i="3"/>
  <c r="AP3622" i="3"/>
  <c r="AO3622" i="3"/>
  <c r="AN3622" i="3"/>
  <c r="AM3622" i="3"/>
  <c r="AL3622" i="3"/>
  <c r="AK3622" i="3"/>
  <c r="AJ3622" i="3"/>
  <c r="AI3622" i="3"/>
  <c r="AH3622" i="3"/>
  <c r="AQ3621" i="3"/>
  <c r="AP3621" i="3"/>
  <c r="AO3621" i="3"/>
  <c r="AN3621" i="3"/>
  <c r="AM3621" i="3"/>
  <c r="AL3621" i="3"/>
  <c r="AK3621" i="3"/>
  <c r="AJ3621" i="3"/>
  <c r="AI3621" i="3"/>
  <c r="AH3621" i="3"/>
  <c r="AQ3620" i="3"/>
  <c r="AP3620" i="3"/>
  <c r="AO3620" i="3"/>
  <c r="AN3620" i="3"/>
  <c r="AM3620" i="3"/>
  <c r="AL3620" i="3"/>
  <c r="AK3620" i="3"/>
  <c r="AJ3620" i="3"/>
  <c r="AI3620" i="3"/>
  <c r="AH3620" i="3"/>
  <c r="AQ3619" i="3"/>
  <c r="AP3619" i="3"/>
  <c r="AO3619" i="3"/>
  <c r="AN3619" i="3"/>
  <c r="AM3619" i="3"/>
  <c r="AL3619" i="3"/>
  <c r="AK3619" i="3"/>
  <c r="AJ3619" i="3"/>
  <c r="AI3619" i="3"/>
  <c r="AH3619" i="3"/>
  <c r="AQ3618" i="3"/>
  <c r="AP3618" i="3"/>
  <c r="AO3618" i="3"/>
  <c r="AN3618" i="3"/>
  <c r="AM3618" i="3"/>
  <c r="AL3618" i="3"/>
  <c r="AK3618" i="3"/>
  <c r="AJ3618" i="3"/>
  <c r="AI3618" i="3"/>
  <c r="AH3618" i="3"/>
  <c r="AQ3617" i="3"/>
  <c r="AP3617" i="3"/>
  <c r="AO3617" i="3"/>
  <c r="AN3617" i="3"/>
  <c r="AM3617" i="3"/>
  <c r="AL3617" i="3"/>
  <c r="AK3617" i="3"/>
  <c r="AJ3617" i="3"/>
  <c r="AI3617" i="3"/>
  <c r="AH3617" i="3"/>
  <c r="AQ3616" i="3"/>
  <c r="AP3616" i="3"/>
  <c r="AO3616" i="3"/>
  <c r="AN3616" i="3"/>
  <c r="AM3616" i="3"/>
  <c r="AL3616" i="3"/>
  <c r="AK3616" i="3"/>
  <c r="AJ3616" i="3"/>
  <c r="AI3616" i="3"/>
  <c r="AH3616" i="3"/>
  <c r="AQ3615" i="3"/>
  <c r="AP3615" i="3"/>
  <c r="AO3615" i="3"/>
  <c r="AN3615" i="3"/>
  <c r="AM3615" i="3"/>
  <c r="AL3615" i="3"/>
  <c r="AK3615" i="3"/>
  <c r="AJ3615" i="3"/>
  <c r="AI3615" i="3"/>
  <c r="AH3615" i="3"/>
  <c r="AQ3614" i="3"/>
  <c r="AP3614" i="3"/>
  <c r="AO3614" i="3"/>
  <c r="AN3614" i="3"/>
  <c r="AM3614" i="3"/>
  <c r="AL3614" i="3"/>
  <c r="AK3614" i="3"/>
  <c r="AJ3614" i="3"/>
  <c r="AI3614" i="3"/>
  <c r="AH3614" i="3"/>
  <c r="AQ3613" i="3"/>
  <c r="AP3613" i="3"/>
  <c r="AO3613" i="3"/>
  <c r="AN3613" i="3"/>
  <c r="AM3613" i="3"/>
  <c r="AL3613" i="3"/>
  <c r="AK3613" i="3"/>
  <c r="AJ3613" i="3"/>
  <c r="AI3613" i="3"/>
  <c r="AH3613" i="3"/>
  <c r="AQ3612" i="3"/>
  <c r="AP3612" i="3"/>
  <c r="AO3612" i="3"/>
  <c r="AN3612" i="3"/>
  <c r="AM3612" i="3"/>
  <c r="AL3612" i="3"/>
  <c r="AK3612" i="3"/>
  <c r="AJ3612" i="3"/>
  <c r="AI3612" i="3"/>
  <c r="AH3612" i="3"/>
  <c r="AQ3611" i="3"/>
  <c r="AP3611" i="3"/>
  <c r="AO3611" i="3"/>
  <c r="AN3611" i="3"/>
  <c r="AM3611" i="3"/>
  <c r="AL3611" i="3"/>
  <c r="AK3611" i="3"/>
  <c r="AJ3611" i="3"/>
  <c r="AI3611" i="3"/>
  <c r="AH3611" i="3"/>
  <c r="AQ3610" i="3"/>
  <c r="AP3610" i="3"/>
  <c r="AO3610" i="3"/>
  <c r="AN3610" i="3"/>
  <c r="AM3610" i="3"/>
  <c r="AL3610" i="3"/>
  <c r="AK3610" i="3"/>
  <c r="AJ3610" i="3"/>
  <c r="AI3610" i="3"/>
  <c r="AH3610" i="3"/>
  <c r="AQ3609" i="3"/>
  <c r="AP3609" i="3"/>
  <c r="AO3609" i="3"/>
  <c r="AN3609" i="3"/>
  <c r="AM3609" i="3"/>
  <c r="AL3609" i="3"/>
  <c r="AK3609" i="3"/>
  <c r="AJ3609" i="3"/>
  <c r="AI3609" i="3"/>
  <c r="AH3609" i="3"/>
  <c r="AQ3608" i="3"/>
  <c r="AP3608" i="3"/>
  <c r="AO3608" i="3"/>
  <c r="AN3608" i="3"/>
  <c r="AM3608" i="3"/>
  <c r="AL3608" i="3"/>
  <c r="AK3608" i="3"/>
  <c r="AJ3608" i="3"/>
  <c r="AI3608" i="3"/>
  <c r="AH3608" i="3"/>
  <c r="AQ3607" i="3"/>
  <c r="AP3607" i="3"/>
  <c r="AO3607" i="3"/>
  <c r="AN3607" i="3"/>
  <c r="AM3607" i="3"/>
  <c r="AL3607" i="3"/>
  <c r="AK3607" i="3"/>
  <c r="AJ3607" i="3"/>
  <c r="AI3607" i="3"/>
  <c r="AH3607" i="3"/>
  <c r="AQ3606" i="3"/>
  <c r="AP3606" i="3"/>
  <c r="AO3606" i="3"/>
  <c r="AN3606" i="3"/>
  <c r="AM3606" i="3"/>
  <c r="AL3606" i="3"/>
  <c r="AK3606" i="3"/>
  <c r="AJ3606" i="3"/>
  <c r="AI3606" i="3"/>
  <c r="AH3606" i="3"/>
  <c r="AQ3605" i="3"/>
  <c r="AP3605" i="3"/>
  <c r="AO3605" i="3"/>
  <c r="AN3605" i="3"/>
  <c r="AM3605" i="3"/>
  <c r="AL3605" i="3"/>
  <c r="AK3605" i="3"/>
  <c r="AJ3605" i="3"/>
  <c r="AI3605" i="3"/>
  <c r="AH3605" i="3"/>
  <c r="AQ3604" i="3"/>
  <c r="AP3604" i="3"/>
  <c r="AO3604" i="3"/>
  <c r="AN3604" i="3"/>
  <c r="AM3604" i="3"/>
  <c r="AL3604" i="3"/>
  <c r="AK3604" i="3"/>
  <c r="AJ3604" i="3"/>
  <c r="AI3604" i="3"/>
  <c r="AH3604" i="3"/>
  <c r="AQ3603" i="3"/>
  <c r="AP3603" i="3"/>
  <c r="AO3603" i="3"/>
  <c r="AN3603" i="3"/>
  <c r="AM3603" i="3"/>
  <c r="AL3603" i="3"/>
  <c r="AK3603" i="3"/>
  <c r="AJ3603" i="3"/>
  <c r="AI3603" i="3"/>
  <c r="AH3603" i="3"/>
  <c r="AQ3602" i="3"/>
  <c r="AP3602" i="3"/>
  <c r="AO3602" i="3"/>
  <c r="AN3602" i="3"/>
  <c r="AM3602" i="3"/>
  <c r="AL3602" i="3"/>
  <c r="AK3602" i="3"/>
  <c r="AJ3602" i="3"/>
  <c r="AI3602" i="3"/>
  <c r="AH3602" i="3"/>
  <c r="AQ3601" i="3"/>
  <c r="AP3601" i="3"/>
  <c r="AO3601" i="3"/>
  <c r="AN3601" i="3"/>
  <c r="AM3601" i="3"/>
  <c r="AL3601" i="3"/>
  <c r="AK3601" i="3"/>
  <c r="AJ3601" i="3"/>
  <c r="AI3601" i="3"/>
  <c r="AH3601" i="3"/>
  <c r="AQ3600" i="3"/>
  <c r="AP3600" i="3"/>
  <c r="AO3600" i="3"/>
  <c r="AN3600" i="3"/>
  <c r="AM3600" i="3"/>
  <c r="AL3600" i="3"/>
  <c r="AK3600" i="3"/>
  <c r="AJ3600" i="3"/>
  <c r="AI3600" i="3"/>
  <c r="AH3600" i="3"/>
  <c r="AQ3599" i="3"/>
  <c r="AP3599" i="3"/>
  <c r="AO3599" i="3"/>
  <c r="AN3599" i="3"/>
  <c r="AM3599" i="3"/>
  <c r="AL3599" i="3"/>
  <c r="AK3599" i="3"/>
  <c r="AJ3599" i="3"/>
  <c r="AI3599" i="3"/>
  <c r="AH3599" i="3"/>
  <c r="AQ3598" i="3"/>
  <c r="AP3598" i="3"/>
  <c r="AO3598" i="3"/>
  <c r="AN3598" i="3"/>
  <c r="AM3598" i="3"/>
  <c r="AL3598" i="3"/>
  <c r="AK3598" i="3"/>
  <c r="AJ3598" i="3"/>
  <c r="AI3598" i="3"/>
  <c r="AH3598" i="3"/>
  <c r="AQ3597" i="3"/>
  <c r="AP3597" i="3"/>
  <c r="AO3597" i="3"/>
  <c r="AN3597" i="3"/>
  <c r="AM3597" i="3"/>
  <c r="AL3597" i="3"/>
  <c r="AK3597" i="3"/>
  <c r="AJ3597" i="3"/>
  <c r="AI3597" i="3"/>
  <c r="AH3597" i="3"/>
  <c r="AQ3596" i="3"/>
  <c r="AP3596" i="3"/>
  <c r="AO3596" i="3"/>
  <c r="AN3596" i="3"/>
  <c r="AM3596" i="3"/>
  <c r="AL3596" i="3"/>
  <c r="AK3596" i="3"/>
  <c r="AJ3596" i="3"/>
  <c r="AI3596" i="3"/>
  <c r="AH3596" i="3"/>
  <c r="AQ3595" i="3"/>
  <c r="AP3595" i="3"/>
  <c r="AO3595" i="3"/>
  <c r="AN3595" i="3"/>
  <c r="AM3595" i="3"/>
  <c r="AL3595" i="3"/>
  <c r="AK3595" i="3"/>
  <c r="AJ3595" i="3"/>
  <c r="AI3595" i="3"/>
  <c r="AH3595" i="3"/>
  <c r="AQ3594" i="3"/>
  <c r="AP3594" i="3"/>
  <c r="AO3594" i="3"/>
  <c r="AN3594" i="3"/>
  <c r="AM3594" i="3"/>
  <c r="AL3594" i="3"/>
  <c r="AK3594" i="3"/>
  <c r="AJ3594" i="3"/>
  <c r="AI3594" i="3"/>
  <c r="AH3594" i="3"/>
  <c r="AQ3593" i="3"/>
  <c r="AP3593" i="3"/>
  <c r="AO3593" i="3"/>
  <c r="AN3593" i="3"/>
  <c r="AM3593" i="3"/>
  <c r="AL3593" i="3"/>
  <c r="AK3593" i="3"/>
  <c r="AJ3593" i="3"/>
  <c r="AI3593" i="3"/>
  <c r="AH3593" i="3"/>
  <c r="AQ3592" i="3"/>
  <c r="AP3592" i="3"/>
  <c r="AO3592" i="3"/>
  <c r="AN3592" i="3"/>
  <c r="AM3592" i="3"/>
  <c r="AL3592" i="3"/>
  <c r="AK3592" i="3"/>
  <c r="AJ3592" i="3"/>
  <c r="AI3592" i="3"/>
  <c r="AH3592" i="3"/>
  <c r="AQ3591" i="3"/>
  <c r="AP3591" i="3"/>
  <c r="AO3591" i="3"/>
  <c r="AN3591" i="3"/>
  <c r="AM3591" i="3"/>
  <c r="AL3591" i="3"/>
  <c r="AK3591" i="3"/>
  <c r="AJ3591" i="3"/>
  <c r="AI3591" i="3"/>
  <c r="AH3591" i="3"/>
  <c r="AQ3590" i="3"/>
  <c r="AP3590" i="3"/>
  <c r="AO3590" i="3"/>
  <c r="AN3590" i="3"/>
  <c r="AM3590" i="3"/>
  <c r="AL3590" i="3"/>
  <c r="AK3590" i="3"/>
  <c r="AJ3590" i="3"/>
  <c r="AI3590" i="3"/>
  <c r="AH3590" i="3"/>
  <c r="AQ3589" i="3"/>
  <c r="AP3589" i="3"/>
  <c r="AO3589" i="3"/>
  <c r="AN3589" i="3"/>
  <c r="AM3589" i="3"/>
  <c r="AL3589" i="3"/>
  <c r="AK3589" i="3"/>
  <c r="AJ3589" i="3"/>
  <c r="AI3589" i="3"/>
  <c r="AH3589" i="3"/>
  <c r="AQ3588" i="3"/>
  <c r="AP3588" i="3"/>
  <c r="AO3588" i="3"/>
  <c r="AN3588" i="3"/>
  <c r="AM3588" i="3"/>
  <c r="AL3588" i="3"/>
  <c r="AK3588" i="3"/>
  <c r="AJ3588" i="3"/>
  <c r="AI3588" i="3"/>
  <c r="AH3588" i="3"/>
  <c r="AQ3587" i="3"/>
  <c r="AP3587" i="3"/>
  <c r="AO3587" i="3"/>
  <c r="AN3587" i="3"/>
  <c r="AM3587" i="3"/>
  <c r="AL3587" i="3"/>
  <c r="AK3587" i="3"/>
  <c r="AJ3587" i="3"/>
  <c r="AI3587" i="3"/>
  <c r="AH3587" i="3"/>
  <c r="AQ3586" i="3"/>
  <c r="AP3586" i="3"/>
  <c r="AO3586" i="3"/>
  <c r="AN3586" i="3"/>
  <c r="AM3586" i="3"/>
  <c r="AL3586" i="3"/>
  <c r="AK3586" i="3"/>
  <c r="AJ3586" i="3"/>
  <c r="AI3586" i="3"/>
  <c r="AH3586" i="3"/>
  <c r="AQ3585" i="3"/>
  <c r="AP3585" i="3"/>
  <c r="AO3585" i="3"/>
  <c r="AN3585" i="3"/>
  <c r="AM3585" i="3"/>
  <c r="AL3585" i="3"/>
  <c r="AK3585" i="3"/>
  <c r="AJ3585" i="3"/>
  <c r="AI3585" i="3"/>
  <c r="AH3585" i="3"/>
  <c r="AQ3584" i="3"/>
  <c r="AP3584" i="3"/>
  <c r="AO3584" i="3"/>
  <c r="AN3584" i="3"/>
  <c r="AM3584" i="3"/>
  <c r="AL3584" i="3"/>
  <c r="AK3584" i="3"/>
  <c r="AJ3584" i="3"/>
  <c r="AI3584" i="3"/>
  <c r="AH3584" i="3"/>
  <c r="AQ3583" i="3"/>
  <c r="AP3583" i="3"/>
  <c r="AO3583" i="3"/>
  <c r="AN3583" i="3"/>
  <c r="AM3583" i="3"/>
  <c r="AL3583" i="3"/>
  <c r="AK3583" i="3"/>
  <c r="AJ3583" i="3"/>
  <c r="AI3583" i="3"/>
  <c r="AH3583" i="3"/>
  <c r="AQ3582" i="3"/>
  <c r="AP3582" i="3"/>
  <c r="AO3582" i="3"/>
  <c r="AN3582" i="3"/>
  <c r="AM3582" i="3"/>
  <c r="AL3582" i="3"/>
  <c r="AK3582" i="3"/>
  <c r="AJ3582" i="3"/>
  <c r="AI3582" i="3"/>
  <c r="AH3582" i="3"/>
  <c r="AQ3581" i="3"/>
  <c r="AP3581" i="3"/>
  <c r="AO3581" i="3"/>
  <c r="AN3581" i="3"/>
  <c r="AM3581" i="3"/>
  <c r="AL3581" i="3"/>
  <c r="AK3581" i="3"/>
  <c r="AJ3581" i="3"/>
  <c r="AI3581" i="3"/>
  <c r="AH3581" i="3"/>
  <c r="AQ3580" i="3"/>
  <c r="AP3580" i="3"/>
  <c r="AO3580" i="3"/>
  <c r="AN3580" i="3"/>
  <c r="AM3580" i="3"/>
  <c r="AL3580" i="3"/>
  <c r="AK3580" i="3"/>
  <c r="AJ3580" i="3"/>
  <c r="AI3580" i="3"/>
  <c r="AH3580" i="3"/>
  <c r="AQ3579" i="3"/>
  <c r="AP3579" i="3"/>
  <c r="AO3579" i="3"/>
  <c r="AN3579" i="3"/>
  <c r="AM3579" i="3"/>
  <c r="AL3579" i="3"/>
  <c r="AK3579" i="3"/>
  <c r="AJ3579" i="3"/>
  <c r="AI3579" i="3"/>
  <c r="AH3579" i="3"/>
  <c r="AQ3578" i="3"/>
  <c r="AP3578" i="3"/>
  <c r="AO3578" i="3"/>
  <c r="AN3578" i="3"/>
  <c r="AM3578" i="3"/>
  <c r="AL3578" i="3"/>
  <c r="AK3578" i="3"/>
  <c r="AJ3578" i="3"/>
  <c r="AI3578" i="3"/>
  <c r="AH3578" i="3"/>
  <c r="AQ3577" i="3"/>
  <c r="AP3577" i="3"/>
  <c r="AO3577" i="3"/>
  <c r="AN3577" i="3"/>
  <c r="AM3577" i="3"/>
  <c r="AL3577" i="3"/>
  <c r="AK3577" i="3"/>
  <c r="AJ3577" i="3"/>
  <c r="AI3577" i="3"/>
  <c r="AH3577" i="3"/>
  <c r="AQ3576" i="3"/>
  <c r="AP3576" i="3"/>
  <c r="AO3576" i="3"/>
  <c r="AN3576" i="3"/>
  <c r="AM3576" i="3"/>
  <c r="AL3576" i="3"/>
  <c r="AK3576" i="3"/>
  <c r="AJ3576" i="3"/>
  <c r="AI3576" i="3"/>
  <c r="AH3576" i="3"/>
  <c r="AQ3575" i="3"/>
  <c r="AP3575" i="3"/>
  <c r="AO3575" i="3"/>
  <c r="AN3575" i="3"/>
  <c r="AM3575" i="3"/>
  <c r="AL3575" i="3"/>
  <c r="AK3575" i="3"/>
  <c r="AJ3575" i="3"/>
  <c r="AI3575" i="3"/>
  <c r="AH3575" i="3"/>
  <c r="AQ3574" i="3"/>
  <c r="AP3574" i="3"/>
  <c r="AO3574" i="3"/>
  <c r="AN3574" i="3"/>
  <c r="AM3574" i="3"/>
  <c r="AL3574" i="3"/>
  <c r="AK3574" i="3"/>
  <c r="AJ3574" i="3"/>
  <c r="AI3574" i="3"/>
  <c r="AH3574" i="3"/>
  <c r="AQ3573" i="3"/>
  <c r="AP3573" i="3"/>
  <c r="AO3573" i="3"/>
  <c r="AN3573" i="3"/>
  <c r="AM3573" i="3"/>
  <c r="AL3573" i="3"/>
  <c r="AK3573" i="3"/>
  <c r="AJ3573" i="3"/>
  <c r="AI3573" i="3"/>
  <c r="AH3573" i="3"/>
  <c r="AQ3572" i="3"/>
  <c r="AP3572" i="3"/>
  <c r="AO3572" i="3"/>
  <c r="AN3572" i="3"/>
  <c r="AM3572" i="3"/>
  <c r="AL3572" i="3"/>
  <c r="AK3572" i="3"/>
  <c r="AJ3572" i="3"/>
  <c r="AI3572" i="3"/>
  <c r="AH3572" i="3"/>
  <c r="AQ3571" i="3"/>
  <c r="AP3571" i="3"/>
  <c r="AO3571" i="3"/>
  <c r="AN3571" i="3"/>
  <c r="AM3571" i="3"/>
  <c r="AL3571" i="3"/>
  <c r="AK3571" i="3"/>
  <c r="AJ3571" i="3"/>
  <c r="AI3571" i="3"/>
  <c r="AH3571" i="3"/>
  <c r="AQ3570" i="3"/>
  <c r="AP3570" i="3"/>
  <c r="AO3570" i="3"/>
  <c r="AN3570" i="3"/>
  <c r="AM3570" i="3"/>
  <c r="AL3570" i="3"/>
  <c r="AK3570" i="3"/>
  <c r="AJ3570" i="3"/>
  <c r="AI3570" i="3"/>
  <c r="AH3570" i="3"/>
  <c r="AQ3569" i="3"/>
  <c r="AP3569" i="3"/>
  <c r="AO3569" i="3"/>
  <c r="AN3569" i="3"/>
  <c r="AM3569" i="3"/>
  <c r="AL3569" i="3"/>
  <c r="AK3569" i="3"/>
  <c r="AJ3569" i="3"/>
  <c r="AI3569" i="3"/>
  <c r="AH3569" i="3"/>
  <c r="AQ3568" i="3"/>
  <c r="AP3568" i="3"/>
  <c r="AO3568" i="3"/>
  <c r="AN3568" i="3"/>
  <c r="AM3568" i="3"/>
  <c r="AL3568" i="3"/>
  <c r="AK3568" i="3"/>
  <c r="AJ3568" i="3"/>
  <c r="AI3568" i="3"/>
  <c r="AH3568" i="3"/>
  <c r="AQ3567" i="3"/>
  <c r="AP3567" i="3"/>
  <c r="AO3567" i="3"/>
  <c r="AN3567" i="3"/>
  <c r="AM3567" i="3"/>
  <c r="AL3567" i="3"/>
  <c r="AK3567" i="3"/>
  <c r="AJ3567" i="3"/>
  <c r="AI3567" i="3"/>
  <c r="AH3567" i="3"/>
  <c r="AQ3566" i="3"/>
  <c r="AP3566" i="3"/>
  <c r="AO3566" i="3"/>
  <c r="AN3566" i="3"/>
  <c r="AM3566" i="3"/>
  <c r="AL3566" i="3"/>
  <c r="AK3566" i="3"/>
  <c r="AJ3566" i="3"/>
  <c r="AI3566" i="3"/>
  <c r="AH3566" i="3"/>
  <c r="AQ3565" i="3"/>
  <c r="AP3565" i="3"/>
  <c r="AO3565" i="3"/>
  <c r="AN3565" i="3"/>
  <c r="AM3565" i="3"/>
  <c r="AL3565" i="3"/>
  <c r="AK3565" i="3"/>
  <c r="AJ3565" i="3"/>
  <c r="AI3565" i="3"/>
  <c r="AH3565" i="3"/>
  <c r="AQ3564" i="3"/>
  <c r="AP3564" i="3"/>
  <c r="AO3564" i="3"/>
  <c r="AN3564" i="3"/>
  <c r="AM3564" i="3"/>
  <c r="AL3564" i="3"/>
  <c r="AK3564" i="3"/>
  <c r="AJ3564" i="3"/>
  <c r="AI3564" i="3"/>
  <c r="AH3564" i="3"/>
  <c r="AQ3563" i="3"/>
  <c r="AP3563" i="3"/>
  <c r="AO3563" i="3"/>
  <c r="AN3563" i="3"/>
  <c r="AM3563" i="3"/>
  <c r="AL3563" i="3"/>
  <c r="AK3563" i="3"/>
  <c r="AJ3563" i="3"/>
  <c r="AI3563" i="3"/>
  <c r="AH3563" i="3"/>
  <c r="AQ3562" i="3"/>
  <c r="AP3562" i="3"/>
  <c r="AO3562" i="3"/>
  <c r="AN3562" i="3"/>
  <c r="AM3562" i="3"/>
  <c r="AL3562" i="3"/>
  <c r="AK3562" i="3"/>
  <c r="AJ3562" i="3"/>
  <c r="AI3562" i="3"/>
  <c r="AH3562" i="3"/>
  <c r="AQ3561" i="3"/>
  <c r="AP3561" i="3"/>
  <c r="AO3561" i="3"/>
  <c r="AN3561" i="3"/>
  <c r="AM3561" i="3"/>
  <c r="AL3561" i="3"/>
  <c r="AK3561" i="3"/>
  <c r="AJ3561" i="3"/>
  <c r="AI3561" i="3"/>
  <c r="AH3561" i="3"/>
  <c r="AQ3560" i="3"/>
  <c r="AP3560" i="3"/>
  <c r="AO3560" i="3"/>
  <c r="AN3560" i="3"/>
  <c r="AM3560" i="3"/>
  <c r="AL3560" i="3"/>
  <c r="AK3560" i="3"/>
  <c r="AJ3560" i="3"/>
  <c r="AI3560" i="3"/>
  <c r="AH3560" i="3"/>
  <c r="AQ3559" i="3"/>
  <c r="AP3559" i="3"/>
  <c r="AO3559" i="3"/>
  <c r="AN3559" i="3"/>
  <c r="AM3559" i="3"/>
  <c r="AL3559" i="3"/>
  <c r="AK3559" i="3"/>
  <c r="AJ3559" i="3"/>
  <c r="AI3559" i="3"/>
  <c r="AH3559" i="3"/>
  <c r="AQ3558" i="3"/>
  <c r="AP3558" i="3"/>
  <c r="AO3558" i="3"/>
  <c r="AN3558" i="3"/>
  <c r="AM3558" i="3"/>
  <c r="AL3558" i="3"/>
  <c r="AK3558" i="3"/>
  <c r="AJ3558" i="3"/>
  <c r="AI3558" i="3"/>
  <c r="AH3558" i="3"/>
  <c r="AQ3557" i="3"/>
  <c r="AP3557" i="3"/>
  <c r="AO3557" i="3"/>
  <c r="AN3557" i="3"/>
  <c r="AM3557" i="3"/>
  <c r="AL3557" i="3"/>
  <c r="AK3557" i="3"/>
  <c r="AJ3557" i="3"/>
  <c r="AI3557" i="3"/>
  <c r="AH3557" i="3"/>
  <c r="AQ3556" i="3"/>
  <c r="AP3556" i="3"/>
  <c r="AO3556" i="3"/>
  <c r="AN3556" i="3"/>
  <c r="AM3556" i="3"/>
  <c r="AL3556" i="3"/>
  <c r="AK3556" i="3"/>
  <c r="AJ3556" i="3"/>
  <c r="AI3556" i="3"/>
  <c r="AH3556" i="3"/>
  <c r="AQ3555" i="3"/>
  <c r="AP3555" i="3"/>
  <c r="AO3555" i="3"/>
  <c r="AN3555" i="3"/>
  <c r="AM3555" i="3"/>
  <c r="AL3555" i="3"/>
  <c r="AK3555" i="3"/>
  <c r="AJ3555" i="3"/>
  <c r="AI3555" i="3"/>
  <c r="AH3555" i="3"/>
  <c r="AQ3554" i="3"/>
  <c r="AP3554" i="3"/>
  <c r="AO3554" i="3"/>
  <c r="AN3554" i="3"/>
  <c r="AM3554" i="3"/>
  <c r="AL3554" i="3"/>
  <c r="AK3554" i="3"/>
  <c r="AJ3554" i="3"/>
  <c r="AI3554" i="3"/>
  <c r="AH3554" i="3"/>
  <c r="AQ3553" i="3"/>
  <c r="AP3553" i="3"/>
  <c r="AO3553" i="3"/>
  <c r="AN3553" i="3"/>
  <c r="AM3553" i="3"/>
  <c r="AL3553" i="3"/>
  <c r="AK3553" i="3"/>
  <c r="AJ3553" i="3"/>
  <c r="AI3553" i="3"/>
  <c r="AH3553" i="3"/>
  <c r="AQ3552" i="3"/>
  <c r="AP3552" i="3"/>
  <c r="AO3552" i="3"/>
  <c r="AN3552" i="3"/>
  <c r="AM3552" i="3"/>
  <c r="AL3552" i="3"/>
  <c r="AK3552" i="3"/>
  <c r="AJ3552" i="3"/>
  <c r="AI3552" i="3"/>
  <c r="AH3552" i="3"/>
  <c r="AQ3551" i="3"/>
  <c r="AP3551" i="3"/>
  <c r="AO3551" i="3"/>
  <c r="AN3551" i="3"/>
  <c r="AM3551" i="3"/>
  <c r="AL3551" i="3"/>
  <c r="AK3551" i="3"/>
  <c r="AJ3551" i="3"/>
  <c r="AI3551" i="3"/>
  <c r="AH3551" i="3"/>
  <c r="AQ3550" i="3"/>
  <c r="AP3550" i="3"/>
  <c r="AO3550" i="3"/>
  <c r="AN3550" i="3"/>
  <c r="AM3550" i="3"/>
  <c r="AL3550" i="3"/>
  <c r="AK3550" i="3"/>
  <c r="AJ3550" i="3"/>
  <c r="AI3550" i="3"/>
  <c r="AH3550" i="3"/>
  <c r="AQ3549" i="3"/>
  <c r="AP3549" i="3"/>
  <c r="AO3549" i="3"/>
  <c r="AN3549" i="3"/>
  <c r="AM3549" i="3"/>
  <c r="AL3549" i="3"/>
  <c r="AK3549" i="3"/>
  <c r="AJ3549" i="3"/>
  <c r="AI3549" i="3"/>
  <c r="AH3549" i="3"/>
  <c r="AQ3548" i="3"/>
  <c r="AP3548" i="3"/>
  <c r="AO3548" i="3"/>
  <c r="AN3548" i="3"/>
  <c r="AM3548" i="3"/>
  <c r="AL3548" i="3"/>
  <c r="AK3548" i="3"/>
  <c r="AJ3548" i="3"/>
  <c r="AI3548" i="3"/>
  <c r="AH3548" i="3"/>
  <c r="AQ3547" i="3"/>
  <c r="AP3547" i="3"/>
  <c r="AO3547" i="3"/>
  <c r="AN3547" i="3"/>
  <c r="AM3547" i="3"/>
  <c r="AL3547" i="3"/>
  <c r="AK3547" i="3"/>
  <c r="AJ3547" i="3"/>
  <c r="AI3547" i="3"/>
  <c r="AH3547" i="3"/>
  <c r="AQ3546" i="3"/>
  <c r="AP3546" i="3"/>
  <c r="AO3546" i="3"/>
  <c r="AN3546" i="3"/>
  <c r="AM3546" i="3"/>
  <c r="AL3546" i="3"/>
  <c r="AK3546" i="3"/>
  <c r="AJ3546" i="3"/>
  <c r="AI3546" i="3"/>
  <c r="AH3546" i="3"/>
  <c r="AQ3545" i="3"/>
  <c r="AP3545" i="3"/>
  <c r="AO3545" i="3"/>
  <c r="AN3545" i="3"/>
  <c r="AM3545" i="3"/>
  <c r="AL3545" i="3"/>
  <c r="AK3545" i="3"/>
  <c r="AJ3545" i="3"/>
  <c r="AI3545" i="3"/>
  <c r="AH3545" i="3"/>
  <c r="AQ3544" i="3"/>
  <c r="AP3544" i="3"/>
  <c r="AO3544" i="3"/>
  <c r="AN3544" i="3"/>
  <c r="AM3544" i="3"/>
  <c r="AL3544" i="3"/>
  <c r="AK3544" i="3"/>
  <c r="AJ3544" i="3"/>
  <c r="AI3544" i="3"/>
  <c r="AH3544" i="3"/>
  <c r="AQ3543" i="3"/>
  <c r="AP3543" i="3"/>
  <c r="AO3543" i="3"/>
  <c r="AN3543" i="3"/>
  <c r="AM3543" i="3"/>
  <c r="AL3543" i="3"/>
  <c r="AK3543" i="3"/>
  <c r="AJ3543" i="3"/>
  <c r="AI3543" i="3"/>
  <c r="AH3543" i="3"/>
  <c r="AQ3542" i="3"/>
  <c r="AP3542" i="3"/>
  <c r="AO3542" i="3"/>
  <c r="AN3542" i="3"/>
  <c r="AM3542" i="3"/>
  <c r="AL3542" i="3"/>
  <c r="AK3542" i="3"/>
  <c r="AJ3542" i="3"/>
  <c r="AI3542" i="3"/>
  <c r="AH3542" i="3"/>
  <c r="AQ3541" i="3"/>
  <c r="AP3541" i="3"/>
  <c r="AO3541" i="3"/>
  <c r="AN3541" i="3"/>
  <c r="AM3541" i="3"/>
  <c r="AL3541" i="3"/>
  <c r="AK3541" i="3"/>
  <c r="AJ3541" i="3"/>
  <c r="AI3541" i="3"/>
  <c r="AH3541" i="3"/>
  <c r="AQ3540" i="3"/>
  <c r="AP3540" i="3"/>
  <c r="AO3540" i="3"/>
  <c r="AN3540" i="3"/>
  <c r="AM3540" i="3"/>
  <c r="AL3540" i="3"/>
  <c r="AK3540" i="3"/>
  <c r="AJ3540" i="3"/>
  <c r="AI3540" i="3"/>
  <c r="AH3540" i="3"/>
  <c r="AQ3539" i="3"/>
  <c r="AP3539" i="3"/>
  <c r="AO3539" i="3"/>
  <c r="AN3539" i="3"/>
  <c r="AM3539" i="3"/>
  <c r="AL3539" i="3"/>
  <c r="AK3539" i="3"/>
  <c r="AJ3539" i="3"/>
  <c r="AI3539" i="3"/>
  <c r="AH3539" i="3"/>
  <c r="AQ3538" i="3"/>
  <c r="AP3538" i="3"/>
  <c r="AO3538" i="3"/>
  <c r="AN3538" i="3"/>
  <c r="AM3538" i="3"/>
  <c r="AL3538" i="3"/>
  <c r="AK3538" i="3"/>
  <c r="AJ3538" i="3"/>
  <c r="AI3538" i="3"/>
  <c r="AH3538" i="3"/>
  <c r="AQ3537" i="3"/>
  <c r="AP3537" i="3"/>
  <c r="AO3537" i="3"/>
  <c r="AN3537" i="3"/>
  <c r="AM3537" i="3"/>
  <c r="AL3537" i="3"/>
  <c r="AK3537" i="3"/>
  <c r="AJ3537" i="3"/>
  <c r="AI3537" i="3"/>
  <c r="AH3537" i="3"/>
  <c r="AQ3536" i="3"/>
  <c r="AP3536" i="3"/>
  <c r="AO3536" i="3"/>
  <c r="AN3536" i="3"/>
  <c r="AM3536" i="3"/>
  <c r="AL3536" i="3"/>
  <c r="AK3536" i="3"/>
  <c r="AJ3536" i="3"/>
  <c r="AI3536" i="3"/>
  <c r="AH3536" i="3"/>
  <c r="AQ3535" i="3"/>
  <c r="AP3535" i="3"/>
  <c r="AO3535" i="3"/>
  <c r="AN3535" i="3"/>
  <c r="AM3535" i="3"/>
  <c r="AL3535" i="3"/>
  <c r="AK3535" i="3"/>
  <c r="AJ3535" i="3"/>
  <c r="AI3535" i="3"/>
  <c r="AH3535" i="3"/>
  <c r="AQ3534" i="3"/>
  <c r="AP3534" i="3"/>
  <c r="AO3534" i="3"/>
  <c r="AN3534" i="3"/>
  <c r="AM3534" i="3"/>
  <c r="AL3534" i="3"/>
  <c r="AK3534" i="3"/>
  <c r="AJ3534" i="3"/>
  <c r="AI3534" i="3"/>
  <c r="AH3534" i="3"/>
  <c r="AQ3533" i="3"/>
  <c r="AP3533" i="3"/>
  <c r="AO3533" i="3"/>
  <c r="AN3533" i="3"/>
  <c r="AM3533" i="3"/>
  <c r="AL3533" i="3"/>
  <c r="AK3533" i="3"/>
  <c r="AJ3533" i="3"/>
  <c r="AI3533" i="3"/>
  <c r="AH3533" i="3"/>
  <c r="AQ3532" i="3"/>
  <c r="AP3532" i="3"/>
  <c r="AO3532" i="3"/>
  <c r="AN3532" i="3"/>
  <c r="AM3532" i="3"/>
  <c r="AL3532" i="3"/>
  <c r="AK3532" i="3"/>
  <c r="AJ3532" i="3"/>
  <c r="AI3532" i="3"/>
  <c r="AH3532" i="3"/>
  <c r="AQ3531" i="3"/>
  <c r="AP3531" i="3"/>
  <c r="AO3531" i="3"/>
  <c r="AN3531" i="3"/>
  <c r="AM3531" i="3"/>
  <c r="AL3531" i="3"/>
  <c r="AK3531" i="3"/>
  <c r="AJ3531" i="3"/>
  <c r="AI3531" i="3"/>
  <c r="AH3531" i="3"/>
  <c r="AQ3530" i="3"/>
  <c r="AP3530" i="3"/>
  <c r="AO3530" i="3"/>
  <c r="AN3530" i="3"/>
  <c r="AM3530" i="3"/>
  <c r="AL3530" i="3"/>
  <c r="AK3530" i="3"/>
  <c r="AJ3530" i="3"/>
  <c r="AI3530" i="3"/>
  <c r="AH3530" i="3"/>
  <c r="AQ3529" i="3"/>
  <c r="AP3529" i="3"/>
  <c r="AO3529" i="3"/>
  <c r="AN3529" i="3"/>
  <c r="AM3529" i="3"/>
  <c r="AL3529" i="3"/>
  <c r="AK3529" i="3"/>
  <c r="AJ3529" i="3"/>
  <c r="AI3529" i="3"/>
  <c r="AH3529" i="3"/>
  <c r="AQ3528" i="3"/>
  <c r="AP3528" i="3"/>
  <c r="AO3528" i="3"/>
  <c r="AN3528" i="3"/>
  <c r="AM3528" i="3"/>
  <c r="AL3528" i="3"/>
  <c r="AK3528" i="3"/>
  <c r="AJ3528" i="3"/>
  <c r="AI3528" i="3"/>
  <c r="AH3528" i="3"/>
  <c r="AQ3527" i="3"/>
  <c r="AP3527" i="3"/>
  <c r="AO3527" i="3"/>
  <c r="AN3527" i="3"/>
  <c r="AM3527" i="3"/>
  <c r="AL3527" i="3"/>
  <c r="AK3527" i="3"/>
  <c r="AJ3527" i="3"/>
  <c r="AI3527" i="3"/>
  <c r="AH3527" i="3"/>
  <c r="AQ3526" i="3"/>
  <c r="AP3526" i="3"/>
  <c r="AO3526" i="3"/>
  <c r="AN3526" i="3"/>
  <c r="AM3526" i="3"/>
  <c r="AL3526" i="3"/>
  <c r="AK3526" i="3"/>
  <c r="AJ3526" i="3"/>
  <c r="AI3526" i="3"/>
  <c r="AH3526" i="3"/>
  <c r="AQ3525" i="3"/>
  <c r="AP3525" i="3"/>
  <c r="AO3525" i="3"/>
  <c r="AN3525" i="3"/>
  <c r="AM3525" i="3"/>
  <c r="AL3525" i="3"/>
  <c r="AK3525" i="3"/>
  <c r="AJ3525" i="3"/>
  <c r="AI3525" i="3"/>
  <c r="AH3525" i="3"/>
  <c r="AQ3524" i="3"/>
  <c r="AP3524" i="3"/>
  <c r="AO3524" i="3"/>
  <c r="AN3524" i="3"/>
  <c r="AM3524" i="3"/>
  <c r="AL3524" i="3"/>
  <c r="AK3524" i="3"/>
  <c r="AJ3524" i="3"/>
  <c r="AI3524" i="3"/>
  <c r="AH3524" i="3"/>
  <c r="AQ3523" i="3"/>
  <c r="AP3523" i="3"/>
  <c r="AO3523" i="3"/>
  <c r="AN3523" i="3"/>
  <c r="AM3523" i="3"/>
  <c r="AL3523" i="3"/>
  <c r="AK3523" i="3"/>
  <c r="AJ3523" i="3"/>
  <c r="AI3523" i="3"/>
  <c r="AH3523" i="3"/>
  <c r="AQ3522" i="3"/>
  <c r="AP3522" i="3"/>
  <c r="AO3522" i="3"/>
  <c r="AN3522" i="3"/>
  <c r="AM3522" i="3"/>
  <c r="AL3522" i="3"/>
  <c r="AK3522" i="3"/>
  <c r="AJ3522" i="3"/>
  <c r="AI3522" i="3"/>
  <c r="AH3522" i="3"/>
  <c r="AQ3521" i="3"/>
  <c r="AP3521" i="3"/>
  <c r="AO3521" i="3"/>
  <c r="AN3521" i="3"/>
  <c r="AM3521" i="3"/>
  <c r="AL3521" i="3"/>
  <c r="AK3521" i="3"/>
  <c r="AJ3521" i="3"/>
  <c r="AI3521" i="3"/>
  <c r="AH3521" i="3"/>
  <c r="AQ3520" i="3"/>
  <c r="AP3520" i="3"/>
  <c r="AO3520" i="3"/>
  <c r="AN3520" i="3"/>
  <c r="AM3520" i="3"/>
  <c r="AL3520" i="3"/>
  <c r="AK3520" i="3"/>
  <c r="AJ3520" i="3"/>
  <c r="AI3520" i="3"/>
  <c r="AH3520" i="3"/>
  <c r="AQ3519" i="3"/>
  <c r="AP3519" i="3"/>
  <c r="AO3519" i="3"/>
  <c r="AN3519" i="3"/>
  <c r="AM3519" i="3"/>
  <c r="AL3519" i="3"/>
  <c r="AK3519" i="3"/>
  <c r="AJ3519" i="3"/>
  <c r="AI3519" i="3"/>
  <c r="AH3519" i="3"/>
  <c r="AQ3518" i="3"/>
  <c r="AP3518" i="3"/>
  <c r="AO3518" i="3"/>
  <c r="AN3518" i="3"/>
  <c r="AM3518" i="3"/>
  <c r="AL3518" i="3"/>
  <c r="AK3518" i="3"/>
  <c r="AJ3518" i="3"/>
  <c r="AI3518" i="3"/>
  <c r="AH3518" i="3"/>
  <c r="AQ3517" i="3"/>
  <c r="AP3517" i="3"/>
  <c r="AO3517" i="3"/>
  <c r="AN3517" i="3"/>
  <c r="AM3517" i="3"/>
  <c r="AL3517" i="3"/>
  <c r="AK3517" i="3"/>
  <c r="AJ3517" i="3"/>
  <c r="AI3517" i="3"/>
  <c r="AH3517" i="3"/>
  <c r="AQ3516" i="3"/>
  <c r="AP3516" i="3"/>
  <c r="AO3516" i="3"/>
  <c r="AN3516" i="3"/>
  <c r="AM3516" i="3"/>
  <c r="AL3516" i="3"/>
  <c r="AK3516" i="3"/>
  <c r="AJ3516" i="3"/>
  <c r="AI3516" i="3"/>
  <c r="AH3516" i="3"/>
  <c r="AQ3515" i="3"/>
  <c r="AP3515" i="3"/>
  <c r="AO3515" i="3"/>
  <c r="AN3515" i="3"/>
  <c r="AM3515" i="3"/>
  <c r="AL3515" i="3"/>
  <c r="AK3515" i="3"/>
  <c r="AJ3515" i="3"/>
  <c r="AI3515" i="3"/>
  <c r="AH3515" i="3"/>
  <c r="AQ3514" i="3"/>
  <c r="AP3514" i="3"/>
  <c r="AO3514" i="3"/>
  <c r="AN3514" i="3"/>
  <c r="AM3514" i="3"/>
  <c r="AL3514" i="3"/>
  <c r="AK3514" i="3"/>
  <c r="AJ3514" i="3"/>
  <c r="AI3514" i="3"/>
  <c r="AH3514" i="3"/>
  <c r="AQ3513" i="3"/>
  <c r="AP3513" i="3"/>
  <c r="AO3513" i="3"/>
  <c r="AN3513" i="3"/>
  <c r="AM3513" i="3"/>
  <c r="AL3513" i="3"/>
  <c r="AK3513" i="3"/>
  <c r="AJ3513" i="3"/>
  <c r="AI3513" i="3"/>
  <c r="AH3513" i="3"/>
  <c r="AQ3512" i="3"/>
  <c r="AP3512" i="3"/>
  <c r="AO3512" i="3"/>
  <c r="AN3512" i="3"/>
  <c r="AM3512" i="3"/>
  <c r="AL3512" i="3"/>
  <c r="AK3512" i="3"/>
  <c r="AJ3512" i="3"/>
  <c r="AI3512" i="3"/>
  <c r="AH3512" i="3"/>
  <c r="AQ3511" i="3"/>
  <c r="AP3511" i="3"/>
  <c r="AO3511" i="3"/>
  <c r="AN3511" i="3"/>
  <c r="AM3511" i="3"/>
  <c r="AL3511" i="3"/>
  <c r="AK3511" i="3"/>
  <c r="AJ3511" i="3"/>
  <c r="AI3511" i="3"/>
  <c r="AH3511" i="3"/>
  <c r="AQ3510" i="3"/>
  <c r="AP3510" i="3"/>
  <c r="AO3510" i="3"/>
  <c r="AN3510" i="3"/>
  <c r="AM3510" i="3"/>
  <c r="AL3510" i="3"/>
  <c r="AK3510" i="3"/>
  <c r="AJ3510" i="3"/>
  <c r="AI3510" i="3"/>
  <c r="AH3510" i="3"/>
  <c r="AQ3509" i="3"/>
  <c r="AP3509" i="3"/>
  <c r="AO3509" i="3"/>
  <c r="AN3509" i="3"/>
  <c r="AM3509" i="3"/>
  <c r="AL3509" i="3"/>
  <c r="AK3509" i="3"/>
  <c r="AJ3509" i="3"/>
  <c r="AI3509" i="3"/>
  <c r="AH3509" i="3"/>
  <c r="AQ3508" i="3"/>
  <c r="AP3508" i="3"/>
  <c r="AO3508" i="3"/>
  <c r="AN3508" i="3"/>
  <c r="AM3508" i="3"/>
  <c r="AL3508" i="3"/>
  <c r="AK3508" i="3"/>
  <c r="AJ3508" i="3"/>
  <c r="AI3508" i="3"/>
  <c r="AH3508" i="3"/>
  <c r="AQ3507" i="3"/>
  <c r="AP3507" i="3"/>
  <c r="AO3507" i="3"/>
  <c r="AN3507" i="3"/>
  <c r="AM3507" i="3"/>
  <c r="AL3507" i="3"/>
  <c r="AK3507" i="3"/>
  <c r="AJ3507" i="3"/>
  <c r="AI3507" i="3"/>
  <c r="AH3507" i="3"/>
  <c r="AQ3506" i="3"/>
  <c r="AP3506" i="3"/>
  <c r="AO3506" i="3"/>
  <c r="AN3506" i="3"/>
  <c r="AM3506" i="3"/>
  <c r="AL3506" i="3"/>
  <c r="AK3506" i="3"/>
  <c r="AJ3506" i="3"/>
  <c r="AI3506" i="3"/>
  <c r="AH3506" i="3"/>
  <c r="AQ3505" i="3"/>
  <c r="AP3505" i="3"/>
  <c r="AO3505" i="3"/>
  <c r="AN3505" i="3"/>
  <c r="AM3505" i="3"/>
  <c r="AL3505" i="3"/>
  <c r="AK3505" i="3"/>
  <c r="AJ3505" i="3"/>
  <c r="AI3505" i="3"/>
  <c r="AH3505" i="3"/>
  <c r="AQ3504" i="3"/>
  <c r="AP3504" i="3"/>
  <c r="AO3504" i="3"/>
  <c r="AN3504" i="3"/>
  <c r="AM3504" i="3"/>
  <c r="AL3504" i="3"/>
  <c r="AK3504" i="3"/>
  <c r="AJ3504" i="3"/>
  <c r="AI3504" i="3"/>
  <c r="AH3504" i="3"/>
  <c r="AQ3503" i="3"/>
  <c r="AP3503" i="3"/>
  <c r="AO3503" i="3"/>
  <c r="AN3503" i="3"/>
  <c r="AM3503" i="3"/>
  <c r="AL3503" i="3"/>
  <c r="AK3503" i="3"/>
  <c r="AJ3503" i="3"/>
  <c r="AI3503" i="3"/>
  <c r="AH3503" i="3"/>
  <c r="AQ3502" i="3"/>
  <c r="AP3502" i="3"/>
  <c r="AO3502" i="3"/>
  <c r="AN3502" i="3"/>
  <c r="AM3502" i="3"/>
  <c r="AL3502" i="3"/>
  <c r="AK3502" i="3"/>
  <c r="AJ3502" i="3"/>
  <c r="AI3502" i="3"/>
  <c r="AH3502" i="3"/>
  <c r="AQ3501" i="3"/>
  <c r="AP3501" i="3"/>
  <c r="AO3501" i="3"/>
  <c r="AN3501" i="3"/>
  <c r="AM3501" i="3"/>
  <c r="AL3501" i="3"/>
  <c r="AK3501" i="3"/>
  <c r="AJ3501" i="3"/>
  <c r="AI3501" i="3"/>
  <c r="AH3501" i="3"/>
  <c r="AQ3500" i="3"/>
  <c r="AP3500" i="3"/>
  <c r="AO3500" i="3"/>
  <c r="AN3500" i="3"/>
  <c r="AM3500" i="3"/>
  <c r="AL3500" i="3"/>
  <c r="AK3500" i="3"/>
  <c r="AJ3500" i="3"/>
  <c r="AI3500" i="3"/>
  <c r="AH3500" i="3"/>
  <c r="AQ3499" i="3"/>
  <c r="AP3499" i="3"/>
  <c r="AO3499" i="3"/>
  <c r="AN3499" i="3"/>
  <c r="AM3499" i="3"/>
  <c r="AL3499" i="3"/>
  <c r="AK3499" i="3"/>
  <c r="AJ3499" i="3"/>
  <c r="AI3499" i="3"/>
  <c r="AH3499" i="3"/>
  <c r="AQ3498" i="3"/>
  <c r="AP3498" i="3"/>
  <c r="AO3498" i="3"/>
  <c r="AN3498" i="3"/>
  <c r="AM3498" i="3"/>
  <c r="AL3498" i="3"/>
  <c r="AK3498" i="3"/>
  <c r="AJ3498" i="3"/>
  <c r="AI3498" i="3"/>
  <c r="AH3498" i="3"/>
  <c r="AQ3497" i="3"/>
  <c r="AP3497" i="3"/>
  <c r="AO3497" i="3"/>
  <c r="AN3497" i="3"/>
  <c r="AM3497" i="3"/>
  <c r="AL3497" i="3"/>
  <c r="AK3497" i="3"/>
  <c r="AJ3497" i="3"/>
  <c r="AI3497" i="3"/>
  <c r="AH3497" i="3"/>
  <c r="AQ3496" i="3"/>
  <c r="AP3496" i="3"/>
  <c r="AO3496" i="3"/>
  <c r="AN3496" i="3"/>
  <c r="AM3496" i="3"/>
  <c r="AL3496" i="3"/>
  <c r="AK3496" i="3"/>
  <c r="AJ3496" i="3"/>
  <c r="AI3496" i="3"/>
  <c r="AH3496" i="3"/>
  <c r="AQ3495" i="3"/>
  <c r="AP3495" i="3"/>
  <c r="AO3495" i="3"/>
  <c r="AN3495" i="3"/>
  <c r="AM3495" i="3"/>
  <c r="AL3495" i="3"/>
  <c r="AK3495" i="3"/>
  <c r="AJ3495" i="3"/>
  <c r="AI3495" i="3"/>
  <c r="AH3495" i="3"/>
  <c r="AQ3494" i="3"/>
  <c r="AP3494" i="3"/>
  <c r="AO3494" i="3"/>
  <c r="AN3494" i="3"/>
  <c r="AM3494" i="3"/>
  <c r="AL3494" i="3"/>
  <c r="AK3494" i="3"/>
  <c r="AJ3494" i="3"/>
  <c r="AI3494" i="3"/>
  <c r="AH3494" i="3"/>
  <c r="AQ3493" i="3"/>
  <c r="AP3493" i="3"/>
  <c r="AO3493" i="3"/>
  <c r="AN3493" i="3"/>
  <c r="AM3493" i="3"/>
  <c r="AL3493" i="3"/>
  <c r="AK3493" i="3"/>
  <c r="AJ3493" i="3"/>
  <c r="AI3493" i="3"/>
  <c r="AH3493" i="3"/>
  <c r="AQ3492" i="3"/>
  <c r="AP3492" i="3"/>
  <c r="AO3492" i="3"/>
  <c r="AN3492" i="3"/>
  <c r="AM3492" i="3"/>
  <c r="AL3492" i="3"/>
  <c r="AK3492" i="3"/>
  <c r="AJ3492" i="3"/>
  <c r="AI3492" i="3"/>
  <c r="AH3492" i="3"/>
  <c r="AQ3491" i="3"/>
  <c r="AP3491" i="3"/>
  <c r="AO3491" i="3"/>
  <c r="AN3491" i="3"/>
  <c r="AM3491" i="3"/>
  <c r="AL3491" i="3"/>
  <c r="AK3491" i="3"/>
  <c r="AJ3491" i="3"/>
  <c r="AI3491" i="3"/>
  <c r="AH3491" i="3"/>
  <c r="AQ3490" i="3"/>
  <c r="AP3490" i="3"/>
  <c r="AO3490" i="3"/>
  <c r="AN3490" i="3"/>
  <c r="AM3490" i="3"/>
  <c r="AL3490" i="3"/>
  <c r="AK3490" i="3"/>
  <c r="AJ3490" i="3"/>
  <c r="AI3490" i="3"/>
  <c r="AH3490" i="3"/>
  <c r="AQ3489" i="3"/>
  <c r="AP3489" i="3"/>
  <c r="AO3489" i="3"/>
  <c r="AN3489" i="3"/>
  <c r="AM3489" i="3"/>
  <c r="AL3489" i="3"/>
  <c r="AK3489" i="3"/>
  <c r="AJ3489" i="3"/>
  <c r="AI3489" i="3"/>
  <c r="AH3489" i="3"/>
  <c r="AQ3488" i="3"/>
  <c r="AP3488" i="3"/>
  <c r="AO3488" i="3"/>
  <c r="AN3488" i="3"/>
  <c r="AM3488" i="3"/>
  <c r="AL3488" i="3"/>
  <c r="AK3488" i="3"/>
  <c r="AJ3488" i="3"/>
  <c r="AI3488" i="3"/>
  <c r="AH3488" i="3"/>
  <c r="AQ3487" i="3"/>
  <c r="AP3487" i="3"/>
  <c r="AO3487" i="3"/>
  <c r="AN3487" i="3"/>
  <c r="AM3487" i="3"/>
  <c r="AL3487" i="3"/>
  <c r="AK3487" i="3"/>
  <c r="AJ3487" i="3"/>
  <c r="AI3487" i="3"/>
  <c r="AH3487" i="3"/>
  <c r="AQ3486" i="3"/>
  <c r="AP3486" i="3"/>
  <c r="AO3486" i="3"/>
  <c r="AN3486" i="3"/>
  <c r="AM3486" i="3"/>
  <c r="AL3486" i="3"/>
  <c r="AK3486" i="3"/>
  <c r="AJ3486" i="3"/>
  <c r="AI3486" i="3"/>
  <c r="AH3486" i="3"/>
  <c r="AQ3485" i="3"/>
  <c r="AP3485" i="3"/>
  <c r="AO3485" i="3"/>
  <c r="AN3485" i="3"/>
  <c r="AM3485" i="3"/>
  <c r="AL3485" i="3"/>
  <c r="AK3485" i="3"/>
  <c r="AJ3485" i="3"/>
  <c r="AI3485" i="3"/>
  <c r="AH3485" i="3"/>
  <c r="AQ3484" i="3"/>
  <c r="AP3484" i="3"/>
  <c r="AO3484" i="3"/>
  <c r="AN3484" i="3"/>
  <c r="AM3484" i="3"/>
  <c r="AL3484" i="3"/>
  <c r="AK3484" i="3"/>
  <c r="AJ3484" i="3"/>
  <c r="AI3484" i="3"/>
  <c r="AH3484" i="3"/>
  <c r="AQ3483" i="3"/>
  <c r="AP3483" i="3"/>
  <c r="AO3483" i="3"/>
  <c r="AN3483" i="3"/>
  <c r="AM3483" i="3"/>
  <c r="AL3483" i="3"/>
  <c r="AK3483" i="3"/>
  <c r="AJ3483" i="3"/>
  <c r="AI3483" i="3"/>
  <c r="AH3483" i="3"/>
  <c r="AQ3482" i="3"/>
  <c r="AP3482" i="3"/>
  <c r="AO3482" i="3"/>
  <c r="AN3482" i="3"/>
  <c r="AM3482" i="3"/>
  <c r="AL3482" i="3"/>
  <c r="AK3482" i="3"/>
  <c r="AJ3482" i="3"/>
  <c r="AI3482" i="3"/>
  <c r="AH3482" i="3"/>
  <c r="AQ3481" i="3"/>
  <c r="AP3481" i="3"/>
  <c r="AO3481" i="3"/>
  <c r="AN3481" i="3"/>
  <c r="AM3481" i="3"/>
  <c r="AL3481" i="3"/>
  <c r="AK3481" i="3"/>
  <c r="AJ3481" i="3"/>
  <c r="AI3481" i="3"/>
  <c r="AH3481" i="3"/>
  <c r="AQ3480" i="3"/>
  <c r="AP3480" i="3"/>
  <c r="AO3480" i="3"/>
  <c r="AN3480" i="3"/>
  <c r="AM3480" i="3"/>
  <c r="AL3480" i="3"/>
  <c r="AK3480" i="3"/>
  <c r="AJ3480" i="3"/>
  <c r="AI3480" i="3"/>
  <c r="AH3480" i="3"/>
  <c r="AQ3479" i="3"/>
  <c r="AP3479" i="3"/>
  <c r="AO3479" i="3"/>
  <c r="AN3479" i="3"/>
  <c r="AM3479" i="3"/>
  <c r="AL3479" i="3"/>
  <c r="AK3479" i="3"/>
  <c r="AJ3479" i="3"/>
  <c r="AI3479" i="3"/>
  <c r="AH3479" i="3"/>
  <c r="AQ3478" i="3"/>
  <c r="AP3478" i="3"/>
  <c r="AO3478" i="3"/>
  <c r="AN3478" i="3"/>
  <c r="AM3478" i="3"/>
  <c r="AL3478" i="3"/>
  <c r="AK3478" i="3"/>
  <c r="AJ3478" i="3"/>
  <c r="AI3478" i="3"/>
  <c r="AH3478" i="3"/>
  <c r="AQ3477" i="3"/>
  <c r="AP3477" i="3"/>
  <c r="AO3477" i="3"/>
  <c r="AN3477" i="3"/>
  <c r="AM3477" i="3"/>
  <c r="AL3477" i="3"/>
  <c r="AK3477" i="3"/>
  <c r="AJ3477" i="3"/>
  <c r="AI3477" i="3"/>
  <c r="AH3477" i="3"/>
  <c r="AQ3476" i="3"/>
  <c r="AP3476" i="3"/>
  <c r="AO3476" i="3"/>
  <c r="AN3476" i="3"/>
  <c r="AM3476" i="3"/>
  <c r="AL3476" i="3"/>
  <c r="AK3476" i="3"/>
  <c r="AJ3476" i="3"/>
  <c r="AI3476" i="3"/>
  <c r="AH3476" i="3"/>
  <c r="AQ3475" i="3"/>
  <c r="AP3475" i="3"/>
  <c r="AO3475" i="3"/>
  <c r="AN3475" i="3"/>
  <c r="AM3475" i="3"/>
  <c r="AL3475" i="3"/>
  <c r="AK3475" i="3"/>
  <c r="AJ3475" i="3"/>
  <c r="AI3475" i="3"/>
  <c r="AH3475" i="3"/>
  <c r="AQ3474" i="3"/>
  <c r="AP3474" i="3"/>
  <c r="AO3474" i="3"/>
  <c r="AN3474" i="3"/>
  <c r="AM3474" i="3"/>
  <c r="AL3474" i="3"/>
  <c r="AK3474" i="3"/>
  <c r="AJ3474" i="3"/>
  <c r="AI3474" i="3"/>
  <c r="AH3474" i="3"/>
  <c r="AQ3473" i="3"/>
  <c r="AP3473" i="3"/>
  <c r="AO3473" i="3"/>
  <c r="AN3473" i="3"/>
  <c r="AM3473" i="3"/>
  <c r="AL3473" i="3"/>
  <c r="AK3473" i="3"/>
  <c r="AJ3473" i="3"/>
  <c r="AI3473" i="3"/>
  <c r="AH3473" i="3"/>
  <c r="AQ3472" i="3"/>
  <c r="AP3472" i="3"/>
  <c r="AO3472" i="3"/>
  <c r="AN3472" i="3"/>
  <c r="AM3472" i="3"/>
  <c r="AL3472" i="3"/>
  <c r="AK3472" i="3"/>
  <c r="AJ3472" i="3"/>
  <c r="AI3472" i="3"/>
  <c r="AH3472" i="3"/>
  <c r="AQ3471" i="3"/>
  <c r="AP3471" i="3"/>
  <c r="AO3471" i="3"/>
  <c r="AN3471" i="3"/>
  <c r="AM3471" i="3"/>
  <c r="AL3471" i="3"/>
  <c r="AK3471" i="3"/>
  <c r="AJ3471" i="3"/>
  <c r="AI3471" i="3"/>
  <c r="AH3471" i="3"/>
  <c r="AQ3470" i="3"/>
  <c r="AP3470" i="3"/>
  <c r="AO3470" i="3"/>
  <c r="AN3470" i="3"/>
  <c r="AM3470" i="3"/>
  <c r="AL3470" i="3"/>
  <c r="AK3470" i="3"/>
  <c r="AJ3470" i="3"/>
  <c r="AI3470" i="3"/>
  <c r="AH3470" i="3"/>
  <c r="AQ3469" i="3"/>
  <c r="AP3469" i="3"/>
  <c r="AO3469" i="3"/>
  <c r="AN3469" i="3"/>
  <c r="AM3469" i="3"/>
  <c r="AL3469" i="3"/>
  <c r="AK3469" i="3"/>
  <c r="AJ3469" i="3"/>
  <c r="AI3469" i="3"/>
  <c r="AH3469" i="3"/>
  <c r="AQ3468" i="3"/>
  <c r="AP3468" i="3"/>
  <c r="AO3468" i="3"/>
  <c r="AN3468" i="3"/>
  <c r="AM3468" i="3"/>
  <c r="AL3468" i="3"/>
  <c r="AK3468" i="3"/>
  <c r="AJ3468" i="3"/>
  <c r="AI3468" i="3"/>
  <c r="AH3468" i="3"/>
  <c r="AQ3467" i="3"/>
  <c r="AP3467" i="3"/>
  <c r="AO3467" i="3"/>
  <c r="AN3467" i="3"/>
  <c r="AM3467" i="3"/>
  <c r="AL3467" i="3"/>
  <c r="AK3467" i="3"/>
  <c r="AJ3467" i="3"/>
  <c r="AI3467" i="3"/>
  <c r="AH3467" i="3"/>
  <c r="AQ3466" i="3"/>
  <c r="AP3466" i="3"/>
  <c r="AO3466" i="3"/>
  <c r="AN3466" i="3"/>
  <c r="AM3466" i="3"/>
  <c r="AL3466" i="3"/>
  <c r="AK3466" i="3"/>
  <c r="AJ3466" i="3"/>
  <c r="AI3466" i="3"/>
  <c r="AH3466" i="3"/>
  <c r="AQ3465" i="3"/>
  <c r="AP3465" i="3"/>
  <c r="AO3465" i="3"/>
  <c r="AN3465" i="3"/>
  <c r="AM3465" i="3"/>
  <c r="AL3465" i="3"/>
  <c r="AK3465" i="3"/>
  <c r="AJ3465" i="3"/>
  <c r="AI3465" i="3"/>
  <c r="AH3465" i="3"/>
  <c r="AQ3464" i="3"/>
  <c r="AP3464" i="3"/>
  <c r="AO3464" i="3"/>
  <c r="AN3464" i="3"/>
  <c r="AM3464" i="3"/>
  <c r="AL3464" i="3"/>
  <c r="AK3464" i="3"/>
  <c r="AJ3464" i="3"/>
  <c r="AI3464" i="3"/>
  <c r="AH3464" i="3"/>
  <c r="AQ3463" i="3"/>
  <c r="AP3463" i="3"/>
  <c r="AO3463" i="3"/>
  <c r="AN3463" i="3"/>
  <c r="AM3463" i="3"/>
  <c r="AL3463" i="3"/>
  <c r="AK3463" i="3"/>
  <c r="AJ3463" i="3"/>
  <c r="AI3463" i="3"/>
  <c r="AH3463" i="3"/>
  <c r="AQ3462" i="3"/>
  <c r="AP3462" i="3"/>
  <c r="AO3462" i="3"/>
  <c r="AN3462" i="3"/>
  <c r="AM3462" i="3"/>
  <c r="AL3462" i="3"/>
  <c r="AK3462" i="3"/>
  <c r="AJ3462" i="3"/>
  <c r="AI3462" i="3"/>
  <c r="AH3462" i="3"/>
  <c r="AQ3461" i="3"/>
  <c r="AP3461" i="3"/>
  <c r="AO3461" i="3"/>
  <c r="AN3461" i="3"/>
  <c r="AM3461" i="3"/>
  <c r="AL3461" i="3"/>
  <c r="AK3461" i="3"/>
  <c r="AJ3461" i="3"/>
  <c r="AI3461" i="3"/>
  <c r="AH3461" i="3"/>
  <c r="AQ3460" i="3"/>
  <c r="AP3460" i="3"/>
  <c r="AO3460" i="3"/>
  <c r="AN3460" i="3"/>
  <c r="AM3460" i="3"/>
  <c r="AL3460" i="3"/>
  <c r="AK3460" i="3"/>
  <c r="AJ3460" i="3"/>
  <c r="AI3460" i="3"/>
  <c r="AH3460" i="3"/>
  <c r="AQ3459" i="3"/>
  <c r="AP3459" i="3"/>
  <c r="AO3459" i="3"/>
  <c r="AN3459" i="3"/>
  <c r="AM3459" i="3"/>
  <c r="AL3459" i="3"/>
  <c r="AK3459" i="3"/>
  <c r="AJ3459" i="3"/>
  <c r="AI3459" i="3"/>
  <c r="AH3459" i="3"/>
  <c r="AQ3458" i="3"/>
  <c r="AP3458" i="3"/>
  <c r="AO3458" i="3"/>
  <c r="AN3458" i="3"/>
  <c r="AM3458" i="3"/>
  <c r="AL3458" i="3"/>
  <c r="AK3458" i="3"/>
  <c r="AJ3458" i="3"/>
  <c r="AI3458" i="3"/>
  <c r="AH3458" i="3"/>
  <c r="AQ3457" i="3"/>
  <c r="AP3457" i="3"/>
  <c r="AO3457" i="3"/>
  <c r="AN3457" i="3"/>
  <c r="AM3457" i="3"/>
  <c r="AL3457" i="3"/>
  <c r="AK3457" i="3"/>
  <c r="AJ3457" i="3"/>
  <c r="AI3457" i="3"/>
  <c r="AH3457" i="3"/>
  <c r="AQ3456" i="3"/>
  <c r="AP3456" i="3"/>
  <c r="AO3456" i="3"/>
  <c r="AN3456" i="3"/>
  <c r="AM3456" i="3"/>
  <c r="AL3456" i="3"/>
  <c r="AK3456" i="3"/>
  <c r="AJ3456" i="3"/>
  <c r="AI3456" i="3"/>
  <c r="AH3456" i="3"/>
  <c r="AQ3455" i="3"/>
  <c r="AP3455" i="3"/>
  <c r="AO3455" i="3"/>
  <c r="AN3455" i="3"/>
  <c r="AM3455" i="3"/>
  <c r="AL3455" i="3"/>
  <c r="AK3455" i="3"/>
  <c r="AJ3455" i="3"/>
  <c r="AI3455" i="3"/>
  <c r="AH3455" i="3"/>
  <c r="AQ3454" i="3"/>
  <c r="AP3454" i="3"/>
  <c r="AO3454" i="3"/>
  <c r="AN3454" i="3"/>
  <c r="AM3454" i="3"/>
  <c r="AL3454" i="3"/>
  <c r="AK3454" i="3"/>
  <c r="AJ3454" i="3"/>
  <c r="AI3454" i="3"/>
  <c r="AH3454" i="3"/>
  <c r="AQ3453" i="3"/>
  <c r="AP3453" i="3"/>
  <c r="AO3453" i="3"/>
  <c r="AN3453" i="3"/>
  <c r="AM3453" i="3"/>
  <c r="AL3453" i="3"/>
  <c r="AK3453" i="3"/>
  <c r="AJ3453" i="3"/>
  <c r="AI3453" i="3"/>
  <c r="AH3453" i="3"/>
  <c r="AQ3452" i="3"/>
  <c r="AP3452" i="3"/>
  <c r="AO3452" i="3"/>
  <c r="AN3452" i="3"/>
  <c r="AM3452" i="3"/>
  <c r="AL3452" i="3"/>
  <c r="AK3452" i="3"/>
  <c r="AJ3452" i="3"/>
  <c r="AI3452" i="3"/>
  <c r="AH3452" i="3"/>
  <c r="AQ3451" i="3"/>
  <c r="AP3451" i="3"/>
  <c r="AO3451" i="3"/>
  <c r="AN3451" i="3"/>
  <c r="AM3451" i="3"/>
  <c r="AL3451" i="3"/>
  <c r="AK3451" i="3"/>
  <c r="AJ3451" i="3"/>
  <c r="AI3451" i="3"/>
  <c r="AH3451" i="3"/>
  <c r="AQ3450" i="3"/>
  <c r="AP3450" i="3"/>
  <c r="AO3450" i="3"/>
  <c r="AN3450" i="3"/>
  <c r="AM3450" i="3"/>
  <c r="AL3450" i="3"/>
  <c r="AK3450" i="3"/>
  <c r="AJ3450" i="3"/>
  <c r="AI3450" i="3"/>
  <c r="AH3450" i="3"/>
  <c r="AQ3449" i="3"/>
  <c r="AP3449" i="3"/>
  <c r="AO3449" i="3"/>
  <c r="AN3449" i="3"/>
  <c r="AM3449" i="3"/>
  <c r="AL3449" i="3"/>
  <c r="AK3449" i="3"/>
  <c r="AJ3449" i="3"/>
  <c r="AI3449" i="3"/>
  <c r="AH3449" i="3"/>
  <c r="AQ3448" i="3"/>
  <c r="AP3448" i="3"/>
  <c r="AO3448" i="3"/>
  <c r="AN3448" i="3"/>
  <c r="AM3448" i="3"/>
  <c r="AL3448" i="3"/>
  <c r="AK3448" i="3"/>
  <c r="AJ3448" i="3"/>
  <c r="AI3448" i="3"/>
  <c r="AH3448" i="3"/>
  <c r="AQ3447" i="3"/>
  <c r="AP3447" i="3"/>
  <c r="AO3447" i="3"/>
  <c r="AN3447" i="3"/>
  <c r="AM3447" i="3"/>
  <c r="AL3447" i="3"/>
  <c r="AK3447" i="3"/>
  <c r="AJ3447" i="3"/>
  <c r="AI3447" i="3"/>
  <c r="AH3447" i="3"/>
  <c r="AQ3446" i="3"/>
  <c r="AP3446" i="3"/>
  <c r="AO3446" i="3"/>
  <c r="AN3446" i="3"/>
  <c r="AM3446" i="3"/>
  <c r="AL3446" i="3"/>
  <c r="AK3446" i="3"/>
  <c r="AJ3446" i="3"/>
  <c r="AI3446" i="3"/>
  <c r="AH3446" i="3"/>
  <c r="AQ3445" i="3"/>
  <c r="AP3445" i="3"/>
  <c r="AO3445" i="3"/>
  <c r="AN3445" i="3"/>
  <c r="AM3445" i="3"/>
  <c r="AL3445" i="3"/>
  <c r="AK3445" i="3"/>
  <c r="AJ3445" i="3"/>
  <c r="AI3445" i="3"/>
  <c r="AH3445" i="3"/>
  <c r="AQ3444" i="3"/>
  <c r="AP3444" i="3"/>
  <c r="AO3444" i="3"/>
  <c r="AN3444" i="3"/>
  <c r="AM3444" i="3"/>
  <c r="AL3444" i="3"/>
  <c r="AK3444" i="3"/>
  <c r="AJ3444" i="3"/>
  <c r="AI3444" i="3"/>
  <c r="AH3444" i="3"/>
  <c r="AQ3443" i="3"/>
  <c r="AP3443" i="3"/>
  <c r="AO3443" i="3"/>
  <c r="AN3443" i="3"/>
  <c r="AM3443" i="3"/>
  <c r="AL3443" i="3"/>
  <c r="AK3443" i="3"/>
  <c r="AJ3443" i="3"/>
  <c r="AI3443" i="3"/>
  <c r="AH3443" i="3"/>
  <c r="AQ3442" i="3"/>
  <c r="AP3442" i="3"/>
  <c r="AO3442" i="3"/>
  <c r="AN3442" i="3"/>
  <c r="AM3442" i="3"/>
  <c r="AL3442" i="3"/>
  <c r="AK3442" i="3"/>
  <c r="AJ3442" i="3"/>
  <c r="AI3442" i="3"/>
  <c r="AH3442" i="3"/>
  <c r="AQ3441" i="3"/>
  <c r="AP3441" i="3"/>
  <c r="AO3441" i="3"/>
  <c r="AN3441" i="3"/>
  <c r="AM3441" i="3"/>
  <c r="AL3441" i="3"/>
  <c r="AK3441" i="3"/>
  <c r="AJ3441" i="3"/>
  <c r="AI3441" i="3"/>
  <c r="AH3441" i="3"/>
  <c r="AQ3440" i="3"/>
  <c r="AP3440" i="3"/>
  <c r="AO3440" i="3"/>
  <c r="AN3440" i="3"/>
  <c r="AM3440" i="3"/>
  <c r="AL3440" i="3"/>
  <c r="AK3440" i="3"/>
  <c r="AJ3440" i="3"/>
  <c r="AI3440" i="3"/>
  <c r="AH3440" i="3"/>
  <c r="AQ3439" i="3"/>
  <c r="AP3439" i="3"/>
  <c r="AO3439" i="3"/>
  <c r="AN3439" i="3"/>
  <c r="AM3439" i="3"/>
  <c r="AL3439" i="3"/>
  <c r="AK3439" i="3"/>
  <c r="AJ3439" i="3"/>
  <c r="AI3439" i="3"/>
  <c r="AH3439" i="3"/>
  <c r="AQ3438" i="3"/>
  <c r="AP3438" i="3"/>
  <c r="AO3438" i="3"/>
  <c r="AN3438" i="3"/>
  <c r="AM3438" i="3"/>
  <c r="AL3438" i="3"/>
  <c r="AK3438" i="3"/>
  <c r="AJ3438" i="3"/>
  <c r="AI3438" i="3"/>
  <c r="AH3438" i="3"/>
  <c r="AQ3437" i="3"/>
  <c r="AP3437" i="3"/>
  <c r="AO3437" i="3"/>
  <c r="AN3437" i="3"/>
  <c r="AM3437" i="3"/>
  <c r="AL3437" i="3"/>
  <c r="AK3437" i="3"/>
  <c r="AJ3437" i="3"/>
  <c r="AI3437" i="3"/>
  <c r="AH3437" i="3"/>
  <c r="AQ3436" i="3"/>
  <c r="AP3436" i="3"/>
  <c r="AO3436" i="3"/>
  <c r="AN3436" i="3"/>
  <c r="AM3436" i="3"/>
  <c r="AL3436" i="3"/>
  <c r="AK3436" i="3"/>
  <c r="AJ3436" i="3"/>
  <c r="AI3436" i="3"/>
  <c r="AH3436" i="3"/>
  <c r="AQ3435" i="3"/>
  <c r="AP3435" i="3"/>
  <c r="AO3435" i="3"/>
  <c r="AN3435" i="3"/>
  <c r="AM3435" i="3"/>
  <c r="AL3435" i="3"/>
  <c r="AK3435" i="3"/>
  <c r="AJ3435" i="3"/>
  <c r="AI3435" i="3"/>
  <c r="AH3435" i="3"/>
  <c r="AQ3434" i="3"/>
  <c r="AP3434" i="3"/>
  <c r="AO3434" i="3"/>
  <c r="AN3434" i="3"/>
  <c r="AM3434" i="3"/>
  <c r="AL3434" i="3"/>
  <c r="AK3434" i="3"/>
  <c r="AJ3434" i="3"/>
  <c r="AI3434" i="3"/>
  <c r="AH3434" i="3"/>
  <c r="AQ3433" i="3"/>
  <c r="AP3433" i="3"/>
  <c r="AO3433" i="3"/>
  <c r="AN3433" i="3"/>
  <c r="AM3433" i="3"/>
  <c r="AL3433" i="3"/>
  <c r="AK3433" i="3"/>
  <c r="AJ3433" i="3"/>
  <c r="AI3433" i="3"/>
  <c r="AH3433" i="3"/>
  <c r="AQ3432" i="3"/>
  <c r="AP3432" i="3"/>
  <c r="AO3432" i="3"/>
  <c r="AN3432" i="3"/>
  <c r="AM3432" i="3"/>
  <c r="AL3432" i="3"/>
  <c r="AK3432" i="3"/>
  <c r="AJ3432" i="3"/>
  <c r="AI3432" i="3"/>
  <c r="AH3432" i="3"/>
  <c r="AQ3431" i="3"/>
  <c r="AP3431" i="3"/>
  <c r="AO3431" i="3"/>
  <c r="AN3431" i="3"/>
  <c r="AM3431" i="3"/>
  <c r="AL3431" i="3"/>
  <c r="AK3431" i="3"/>
  <c r="AJ3431" i="3"/>
  <c r="AI3431" i="3"/>
  <c r="AH3431" i="3"/>
  <c r="AQ3430" i="3"/>
  <c r="AP3430" i="3"/>
  <c r="AO3430" i="3"/>
  <c r="AN3430" i="3"/>
  <c r="AM3430" i="3"/>
  <c r="AL3430" i="3"/>
  <c r="AK3430" i="3"/>
  <c r="AJ3430" i="3"/>
  <c r="AI3430" i="3"/>
  <c r="AH3430" i="3"/>
  <c r="AQ3429" i="3"/>
  <c r="AP3429" i="3"/>
  <c r="AO3429" i="3"/>
  <c r="AN3429" i="3"/>
  <c r="AM3429" i="3"/>
  <c r="AL3429" i="3"/>
  <c r="AK3429" i="3"/>
  <c r="AJ3429" i="3"/>
  <c r="AI3429" i="3"/>
  <c r="AH3429" i="3"/>
  <c r="AQ3428" i="3"/>
  <c r="AP3428" i="3"/>
  <c r="AO3428" i="3"/>
  <c r="AN3428" i="3"/>
  <c r="AM3428" i="3"/>
  <c r="AL3428" i="3"/>
  <c r="AK3428" i="3"/>
  <c r="AJ3428" i="3"/>
  <c r="AI3428" i="3"/>
  <c r="AH3428" i="3"/>
  <c r="AQ3427" i="3"/>
  <c r="AP3427" i="3"/>
  <c r="AO3427" i="3"/>
  <c r="AN3427" i="3"/>
  <c r="AM3427" i="3"/>
  <c r="AL3427" i="3"/>
  <c r="AK3427" i="3"/>
  <c r="AJ3427" i="3"/>
  <c r="AI3427" i="3"/>
  <c r="AH3427" i="3"/>
  <c r="AQ3426" i="3"/>
  <c r="AP3426" i="3"/>
  <c r="AO3426" i="3"/>
  <c r="AN3426" i="3"/>
  <c r="AM3426" i="3"/>
  <c r="AL3426" i="3"/>
  <c r="AK3426" i="3"/>
  <c r="AJ3426" i="3"/>
  <c r="AI3426" i="3"/>
  <c r="AH3426" i="3"/>
  <c r="AQ3425" i="3"/>
  <c r="AP3425" i="3"/>
  <c r="AO3425" i="3"/>
  <c r="AN3425" i="3"/>
  <c r="AM3425" i="3"/>
  <c r="AL3425" i="3"/>
  <c r="AK3425" i="3"/>
  <c r="AJ3425" i="3"/>
  <c r="AI3425" i="3"/>
  <c r="AH3425" i="3"/>
  <c r="AQ3424" i="3"/>
  <c r="AP3424" i="3"/>
  <c r="AO3424" i="3"/>
  <c r="AN3424" i="3"/>
  <c r="AM3424" i="3"/>
  <c r="AL3424" i="3"/>
  <c r="AK3424" i="3"/>
  <c r="AJ3424" i="3"/>
  <c r="AI3424" i="3"/>
  <c r="AH3424" i="3"/>
  <c r="AQ3423" i="3"/>
  <c r="AP3423" i="3"/>
  <c r="AO3423" i="3"/>
  <c r="AN3423" i="3"/>
  <c r="AM3423" i="3"/>
  <c r="AL3423" i="3"/>
  <c r="AK3423" i="3"/>
  <c r="AJ3423" i="3"/>
  <c r="AI3423" i="3"/>
  <c r="AH3423" i="3"/>
  <c r="AQ3422" i="3"/>
  <c r="AP3422" i="3"/>
  <c r="AO3422" i="3"/>
  <c r="AN3422" i="3"/>
  <c r="AM3422" i="3"/>
  <c r="AL3422" i="3"/>
  <c r="AK3422" i="3"/>
  <c r="AJ3422" i="3"/>
  <c r="AI3422" i="3"/>
  <c r="AH3422" i="3"/>
  <c r="AQ3421" i="3"/>
  <c r="AP3421" i="3"/>
  <c r="AO3421" i="3"/>
  <c r="AN3421" i="3"/>
  <c r="AM3421" i="3"/>
  <c r="AL3421" i="3"/>
  <c r="AK3421" i="3"/>
  <c r="AJ3421" i="3"/>
  <c r="AI3421" i="3"/>
  <c r="AH3421" i="3"/>
  <c r="AQ3420" i="3"/>
  <c r="AP3420" i="3"/>
  <c r="AO3420" i="3"/>
  <c r="AN3420" i="3"/>
  <c r="AM3420" i="3"/>
  <c r="AL3420" i="3"/>
  <c r="AK3420" i="3"/>
  <c r="AJ3420" i="3"/>
  <c r="AI3420" i="3"/>
  <c r="AH3420" i="3"/>
  <c r="AQ3419" i="3"/>
  <c r="AP3419" i="3"/>
  <c r="AO3419" i="3"/>
  <c r="AN3419" i="3"/>
  <c r="AM3419" i="3"/>
  <c r="AL3419" i="3"/>
  <c r="AK3419" i="3"/>
  <c r="AJ3419" i="3"/>
  <c r="AI3419" i="3"/>
  <c r="AH3419" i="3"/>
  <c r="AQ3418" i="3"/>
  <c r="AP3418" i="3"/>
  <c r="AO3418" i="3"/>
  <c r="AN3418" i="3"/>
  <c r="AM3418" i="3"/>
  <c r="AL3418" i="3"/>
  <c r="AK3418" i="3"/>
  <c r="AJ3418" i="3"/>
  <c r="AI3418" i="3"/>
  <c r="AH3418" i="3"/>
  <c r="AQ3417" i="3"/>
  <c r="AP3417" i="3"/>
  <c r="AO3417" i="3"/>
  <c r="AN3417" i="3"/>
  <c r="AM3417" i="3"/>
  <c r="AL3417" i="3"/>
  <c r="AK3417" i="3"/>
  <c r="AJ3417" i="3"/>
  <c r="AI3417" i="3"/>
  <c r="AH3417" i="3"/>
  <c r="AQ3416" i="3"/>
  <c r="AP3416" i="3"/>
  <c r="AO3416" i="3"/>
  <c r="AN3416" i="3"/>
  <c r="AM3416" i="3"/>
  <c r="AL3416" i="3"/>
  <c r="AK3416" i="3"/>
  <c r="AJ3416" i="3"/>
  <c r="AI3416" i="3"/>
  <c r="AH3416" i="3"/>
  <c r="AQ3415" i="3"/>
  <c r="AP3415" i="3"/>
  <c r="AO3415" i="3"/>
  <c r="AN3415" i="3"/>
  <c r="AM3415" i="3"/>
  <c r="AL3415" i="3"/>
  <c r="AK3415" i="3"/>
  <c r="AJ3415" i="3"/>
  <c r="AI3415" i="3"/>
  <c r="AH3415" i="3"/>
  <c r="AQ3414" i="3"/>
  <c r="AP3414" i="3"/>
  <c r="AO3414" i="3"/>
  <c r="AN3414" i="3"/>
  <c r="AM3414" i="3"/>
  <c r="AL3414" i="3"/>
  <c r="AK3414" i="3"/>
  <c r="AJ3414" i="3"/>
  <c r="AI3414" i="3"/>
  <c r="AH3414" i="3"/>
  <c r="AQ3413" i="3"/>
  <c r="AP3413" i="3"/>
  <c r="AO3413" i="3"/>
  <c r="AN3413" i="3"/>
  <c r="AM3413" i="3"/>
  <c r="AL3413" i="3"/>
  <c r="AK3413" i="3"/>
  <c r="AJ3413" i="3"/>
  <c r="AI3413" i="3"/>
  <c r="AH3413" i="3"/>
  <c r="AQ3412" i="3"/>
  <c r="AP3412" i="3"/>
  <c r="AO3412" i="3"/>
  <c r="AN3412" i="3"/>
  <c r="AM3412" i="3"/>
  <c r="AL3412" i="3"/>
  <c r="AK3412" i="3"/>
  <c r="AJ3412" i="3"/>
  <c r="AI3412" i="3"/>
  <c r="AH3412" i="3"/>
  <c r="AQ3411" i="3"/>
  <c r="AP3411" i="3"/>
  <c r="AO3411" i="3"/>
  <c r="AN3411" i="3"/>
  <c r="AM3411" i="3"/>
  <c r="AL3411" i="3"/>
  <c r="AK3411" i="3"/>
  <c r="AJ3411" i="3"/>
  <c r="AI3411" i="3"/>
  <c r="AH3411" i="3"/>
  <c r="AQ3410" i="3"/>
  <c r="AP3410" i="3"/>
  <c r="AO3410" i="3"/>
  <c r="AN3410" i="3"/>
  <c r="AM3410" i="3"/>
  <c r="AL3410" i="3"/>
  <c r="AK3410" i="3"/>
  <c r="AJ3410" i="3"/>
  <c r="AI3410" i="3"/>
  <c r="AH3410" i="3"/>
  <c r="AQ3409" i="3"/>
  <c r="AP3409" i="3"/>
  <c r="AO3409" i="3"/>
  <c r="AN3409" i="3"/>
  <c r="AM3409" i="3"/>
  <c r="AL3409" i="3"/>
  <c r="AK3409" i="3"/>
  <c r="AJ3409" i="3"/>
  <c r="AI3409" i="3"/>
  <c r="AH3409" i="3"/>
  <c r="AQ3408" i="3"/>
  <c r="AP3408" i="3"/>
  <c r="AO3408" i="3"/>
  <c r="AN3408" i="3"/>
  <c r="AM3408" i="3"/>
  <c r="AL3408" i="3"/>
  <c r="AK3408" i="3"/>
  <c r="AJ3408" i="3"/>
  <c r="AI3408" i="3"/>
  <c r="AH3408" i="3"/>
  <c r="AQ3407" i="3"/>
  <c r="AP3407" i="3"/>
  <c r="AO3407" i="3"/>
  <c r="AN3407" i="3"/>
  <c r="AM3407" i="3"/>
  <c r="AL3407" i="3"/>
  <c r="AK3407" i="3"/>
  <c r="AJ3407" i="3"/>
  <c r="AI3407" i="3"/>
  <c r="AH3407" i="3"/>
  <c r="AQ3406" i="3"/>
  <c r="AP3406" i="3"/>
  <c r="AO3406" i="3"/>
  <c r="AN3406" i="3"/>
  <c r="AM3406" i="3"/>
  <c r="AL3406" i="3"/>
  <c r="AK3406" i="3"/>
  <c r="AJ3406" i="3"/>
  <c r="AI3406" i="3"/>
  <c r="AH3406" i="3"/>
  <c r="AQ3405" i="3"/>
  <c r="AP3405" i="3"/>
  <c r="AO3405" i="3"/>
  <c r="AN3405" i="3"/>
  <c r="AM3405" i="3"/>
  <c r="AL3405" i="3"/>
  <c r="AK3405" i="3"/>
  <c r="AJ3405" i="3"/>
  <c r="AI3405" i="3"/>
  <c r="AH3405" i="3"/>
  <c r="AQ3404" i="3"/>
  <c r="AP3404" i="3"/>
  <c r="AO3404" i="3"/>
  <c r="AN3404" i="3"/>
  <c r="AM3404" i="3"/>
  <c r="AL3404" i="3"/>
  <c r="AK3404" i="3"/>
  <c r="AJ3404" i="3"/>
  <c r="AI3404" i="3"/>
  <c r="AH3404" i="3"/>
  <c r="AQ3403" i="3"/>
  <c r="AP3403" i="3"/>
  <c r="AO3403" i="3"/>
  <c r="AN3403" i="3"/>
  <c r="AM3403" i="3"/>
  <c r="AL3403" i="3"/>
  <c r="AK3403" i="3"/>
  <c r="AJ3403" i="3"/>
  <c r="AI3403" i="3"/>
  <c r="AH3403" i="3"/>
  <c r="AQ3402" i="3"/>
  <c r="AP3402" i="3"/>
  <c r="AO3402" i="3"/>
  <c r="AN3402" i="3"/>
  <c r="AM3402" i="3"/>
  <c r="AL3402" i="3"/>
  <c r="AK3402" i="3"/>
  <c r="AJ3402" i="3"/>
  <c r="AI3402" i="3"/>
  <c r="AH3402" i="3"/>
  <c r="AQ3401" i="3"/>
  <c r="AP3401" i="3"/>
  <c r="AO3401" i="3"/>
  <c r="AN3401" i="3"/>
  <c r="AM3401" i="3"/>
  <c r="AL3401" i="3"/>
  <c r="AK3401" i="3"/>
  <c r="AJ3401" i="3"/>
  <c r="AI3401" i="3"/>
  <c r="AH3401" i="3"/>
  <c r="AQ3400" i="3"/>
  <c r="AP3400" i="3"/>
  <c r="AO3400" i="3"/>
  <c r="AN3400" i="3"/>
  <c r="AM3400" i="3"/>
  <c r="AL3400" i="3"/>
  <c r="AK3400" i="3"/>
  <c r="AJ3400" i="3"/>
  <c r="AI3400" i="3"/>
  <c r="AH3400" i="3"/>
  <c r="AQ3399" i="3"/>
  <c r="AP3399" i="3"/>
  <c r="AO3399" i="3"/>
  <c r="AN3399" i="3"/>
  <c r="AM3399" i="3"/>
  <c r="AL3399" i="3"/>
  <c r="AK3399" i="3"/>
  <c r="AJ3399" i="3"/>
  <c r="AI3399" i="3"/>
  <c r="AH3399" i="3"/>
  <c r="AQ3398" i="3"/>
  <c r="AP3398" i="3"/>
  <c r="AO3398" i="3"/>
  <c r="AN3398" i="3"/>
  <c r="AM3398" i="3"/>
  <c r="AL3398" i="3"/>
  <c r="AK3398" i="3"/>
  <c r="AJ3398" i="3"/>
  <c r="AI3398" i="3"/>
  <c r="AH3398" i="3"/>
  <c r="AQ3397" i="3"/>
  <c r="AP3397" i="3"/>
  <c r="AO3397" i="3"/>
  <c r="AN3397" i="3"/>
  <c r="AM3397" i="3"/>
  <c r="AL3397" i="3"/>
  <c r="AK3397" i="3"/>
  <c r="AJ3397" i="3"/>
  <c r="AI3397" i="3"/>
  <c r="AH3397" i="3"/>
  <c r="AQ3396" i="3"/>
  <c r="AP3396" i="3"/>
  <c r="AO3396" i="3"/>
  <c r="AN3396" i="3"/>
  <c r="AM3396" i="3"/>
  <c r="AL3396" i="3"/>
  <c r="AK3396" i="3"/>
  <c r="AJ3396" i="3"/>
  <c r="AI3396" i="3"/>
  <c r="AH3396" i="3"/>
  <c r="AQ3395" i="3"/>
  <c r="AP3395" i="3"/>
  <c r="AO3395" i="3"/>
  <c r="AN3395" i="3"/>
  <c r="AM3395" i="3"/>
  <c r="AL3395" i="3"/>
  <c r="AK3395" i="3"/>
  <c r="AJ3395" i="3"/>
  <c r="AI3395" i="3"/>
  <c r="AH3395" i="3"/>
  <c r="AQ3394" i="3"/>
  <c r="AP3394" i="3"/>
  <c r="AO3394" i="3"/>
  <c r="AN3394" i="3"/>
  <c r="AM3394" i="3"/>
  <c r="AL3394" i="3"/>
  <c r="AK3394" i="3"/>
  <c r="AJ3394" i="3"/>
  <c r="AI3394" i="3"/>
  <c r="AH3394" i="3"/>
  <c r="AQ3393" i="3"/>
  <c r="AP3393" i="3"/>
  <c r="AO3393" i="3"/>
  <c r="AN3393" i="3"/>
  <c r="AM3393" i="3"/>
  <c r="AL3393" i="3"/>
  <c r="AK3393" i="3"/>
  <c r="AJ3393" i="3"/>
  <c r="AI3393" i="3"/>
  <c r="AH3393" i="3"/>
  <c r="AQ3392" i="3"/>
  <c r="AP3392" i="3"/>
  <c r="AO3392" i="3"/>
  <c r="AN3392" i="3"/>
  <c r="AM3392" i="3"/>
  <c r="AL3392" i="3"/>
  <c r="AK3392" i="3"/>
  <c r="AJ3392" i="3"/>
  <c r="AI3392" i="3"/>
  <c r="AH3392" i="3"/>
  <c r="AQ3391" i="3"/>
  <c r="AP3391" i="3"/>
  <c r="AO3391" i="3"/>
  <c r="AN3391" i="3"/>
  <c r="AM3391" i="3"/>
  <c r="AL3391" i="3"/>
  <c r="AK3391" i="3"/>
  <c r="AJ3391" i="3"/>
  <c r="AI3391" i="3"/>
  <c r="AH3391" i="3"/>
  <c r="AQ3390" i="3"/>
  <c r="AP3390" i="3"/>
  <c r="AO3390" i="3"/>
  <c r="AN3390" i="3"/>
  <c r="AM3390" i="3"/>
  <c r="AL3390" i="3"/>
  <c r="AK3390" i="3"/>
  <c r="AJ3390" i="3"/>
  <c r="AI3390" i="3"/>
  <c r="AH3390" i="3"/>
  <c r="AQ3389" i="3"/>
  <c r="AP3389" i="3"/>
  <c r="AO3389" i="3"/>
  <c r="AN3389" i="3"/>
  <c r="AM3389" i="3"/>
  <c r="AL3389" i="3"/>
  <c r="AK3389" i="3"/>
  <c r="AJ3389" i="3"/>
  <c r="AI3389" i="3"/>
  <c r="AH3389" i="3"/>
  <c r="AQ3388" i="3"/>
  <c r="AP3388" i="3"/>
  <c r="AO3388" i="3"/>
  <c r="AN3388" i="3"/>
  <c r="AM3388" i="3"/>
  <c r="AL3388" i="3"/>
  <c r="AK3388" i="3"/>
  <c r="AJ3388" i="3"/>
  <c r="AI3388" i="3"/>
  <c r="AH3388" i="3"/>
  <c r="AQ3387" i="3"/>
  <c r="AP3387" i="3"/>
  <c r="AO3387" i="3"/>
  <c r="AN3387" i="3"/>
  <c r="AM3387" i="3"/>
  <c r="AL3387" i="3"/>
  <c r="AK3387" i="3"/>
  <c r="AJ3387" i="3"/>
  <c r="AI3387" i="3"/>
  <c r="AH3387" i="3"/>
  <c r="AQ3386" i="3"/>
  <c r="AP3386" i="3"/>
  <c r="AO3386" i="3"/>
  <c r="AN3386" i="3"/>
  <c r="AM3386" i="3"/>
  <c r="AL3386" i="3"/>
  <c r="AK3386" i="3"/>
  <c r="AJ3386" i="3"/>
  <c r="AI3386" i="3"/>
  <c r="AH3386" i="3"/>
  <c r="AQ3385" i="3"/>
  <c r="AP3385" i="3"/>
  <c r="AO3385" i="3"/>
  <c r="AN3385" i="3"/>
  <c r="AM3385" i="3"/>
  <c r="AL3385" i="3"/>
  <c r="AK3385" i="3"/>
  <c r="AJ3385" i="3"/>
  <c r="AI3385" i="3"/>
  <c r="AH3385" i="3"/>
  <c r="AQ3384" i="3"/>
  <c r="AP3384" i="3"/>
  <c r="AO3384" i="3"/>
  <c r="AN3384" i="3"/>
  <c r="AM3384" i="3"/>
  <c r="AL3384" i="3"/>
  <c r="AK3384" i="3"/>
  <c r="AJ3384" i="3"/>
  <c r="AI3384" i="3"/>
  <c r="AH3384" i="3"/>
  <c r="AQ3383" i="3"/>
  <c r="AP3383" i="3"/>
  <c r="AO3383" i="3"/>
  <c r="AN3383" i="3"/>
  <c r="AM3383" i="3"/>
  <c r="AL3383" i="3"/>
  <c r="AK3383" i="3"/>
  <c r="AJ3383" i="3"/>
  <c r="AI3383" i="3"/>
  <c r="AH3383" i="3"/>
  <c r="AQ3382" i="3"/>
  <c r="AP3382" i="3"/>
  <c r="AO3382" i="3"/>
  <c r="AN3382" i="3"/>
  <c r="AM3382" i="3"/>
  <c r="AL3382" i="3"/>
  <c r="AK3382" i="3"/>
  <c r="AJ3382" i="3"/>
  <c r="AI3382" i="3"/>
  <c r="AH3382" i="3"/>
  <c r="AQ3381" i="3"/>
  <c r="AP3381" i="3"/>
  <c r="AO3381" i="3"/>
  <c r="AN3381" i="3"/>
  <c r="AM3381" i="3"/>
  <c r="AL3381" i="3"/>
  <c r="AK3381" i="3"/>
  <c r="AJ3381" i="3"/>
  <c r="AI3381" i="3"/>
  <c r="AH3381" i="3"/>
  <c r="AQ3380" i="3"/>
  <c r="AP3380" i="3"/>
  <c r="AO3380" i="3"/>
  <c r="AN3380" i="3"/>
  <c r="AM3380" i="3"/>
  <c r="AL3380" i="3"/>
  <c r="AK3380" i="3"/>
  <c r="AJ3380" i="3"/>
  <c r="AI3380" i="3"/>
  <c r="AH3380" i="3"/>
  <c r="AQ3379" i="3"/>
  <c r="AP3379" i="3"/>
  <c r="AO3379" i="3"/>
  <c r="AN3379" i="3"/>
  <c r="AM3379" i="3"/>
  <c r="AL3379" i="3"/>
  <c r="AK3379" i="3"/>
  <c r="AJ3379" i="3"/>
  <c r="AI3379" i="3"/>
  <c r="AH3379" i="3"/>
  <c r="AQ3378" i="3"/>
  <c r="AP3378" i="3"/>
  <c r="AO3378" i="3"/>
  <c r="AN3378" i="3"/>
  <c r="AM3378" i="3"/>
  <c r="AL3378" i="3"/>
  <c r="AK3378" i="3"/>
  <c r="AJ3378" i="3"/>
  <c r="AI3378" i="3"/>
  <c r="AH3378" i="3"/>
  <c r="AQ3377" i="3"/>
  <c r="AP3377" i="3"/>
  <c r="AO3377" i="3"/>
  <c r="AN3377" i="3"/>
  <c r="AM3377" i="3"/>
  <c r="AL3377" i="3"/>
  <c r="AK3377" i="3"/>
  <c r="AJ3377" i="3"/>
  <c r="AI3377" i="3"/>
  <c r="AH3377" i="3"/>
  <c r="AQ3376" i="3"/>
  <c r="AP3376" i="3"/>
  <c r="AO3376" i="3"/>
  <c r="AN3376" i="3"/>
  <c r="AM3376" i="3"/>
  <c r="AL3376" i="3"/>
  <c r="AK3376" i="3"/>
  <c r="AJ3376" i="3"/>
  <c r="AI3376" i="3"/>
  <c r="AH3376" i="3"/>
  <c r="AQ3375" i="3"/>
  <c r="AP3375" i="3"/>
  <c r="AO3375" i="3"/>
  <c r="AN3375" i="3"/>
  <c r="AM3375" i="3"/>
  <c r="AL3375" i="3"/>
  <c r="AK3375" i="3"/>
  <c r="AJ3375" i="3"/>
  <c r="AI3375" i="3"/>
  <c r="AH3375" i="3"/>
  <c r="AQ3374" i="3"/>
  <c r="AP3374" i="3"/>
  <c r="AO3374" i="3"/>
  <c r="AN3374" i="3"/>
  <c r="AM3374" i="3"/>
  <c r="AL3374" i="3"/>
  <c r="AK3374" i="3"/>
  <c r="AJ3374" i="3"/>
  <c r="AI3374" i="3"/>
  <c r="AH3374" i="3"/>
  <c r="AQ3373" i="3"/>
  <c r="AP3373" i="3"/>
  <c r="AO3373" i="3"/>
  <c r="AN3373" i="3"/>
  <c r="AM3373" i="3"/>
  <c r="AL3373" i="3"/>
  <c r="AK3373" i="3"/>
  <c r="AJ3373" i="3"/>
  <c r="AI3373" i="3"/>
  <c r="AH3373" i="3"/>
  <c r="AQ3372" i="3"/>
  <c r="AP3372" i="3"/>
  <c r="AO3372" i="3"/>
  <c r="AN3372" i="3"/>
  <c r="AM3372" i="3"/>
  <c r="AL3372" i="3"/>
  <c r="AK3372" i="3"/>
  <c r="AJ3372" i="3"/>
  <c r="AI3372" i="3"/>
  <c r="AH3372" i="3"/>
  <c r="AQ3371" i="3"/>
  <c r="AP3371" i="3"/>
  <c r="AO3371" i="3"/>
  <c r="AN3371" i="3"/>
  <c r="AM3371" i="3"/>
  <c r="AL3371" i="3"/>
  <c r="AK3371" i="3"/>
  <c r="AJ3371" i="3"/>
  <c r="AI3371" i="3"/>
  <c r="AH3371" i="3"/>
  <c r="AQ3370" i="3"/>
  <c r="AP3370" i="3"/>
  <c r="AO3370" i="3"/>
  <c r="AN3370" i="3"/>
  <c r="AM3370" i="3"/>
  <c r="AL3370" i="3"/>
  <c r="AK3370" i="3"/>
  <c r="AJ3370" i="3"/>
  <c r="AI3370" i="3"/>
  <c r="AH3370" i="3"/>
  <c r="AQ3369" i="3"/>
  <c r="AP3369" i="3"/>
  <c r="AO3369" i="3"/>
  <c r="AN3369" i="3"/>
  <c r="AM3369" i="3"/>
  <c r="AL3369" i="3"/>
  <c r="AK3369" i="3"/>
  <c r="AJ3369" i="3"/>
  <c r="AI3369" i="3"/>
  <c r="AH3369" i="3"/>
  <c r="AQ3368" i="3"/>
  <c r="AP3368" i="3"/>
  <c r="AO3368" i="3"/>
  <c r="AN3368" i="3"/>
  <c r="AM3368" i="3"/>
  <c r="AL3368" i="3"/>
  <c r="AK3368" i="3"/>
  <c r="AJ3368" i="3"/>
  <c r="AI3368" i="3"/>
  <c r="AH3368" i="3"/>
  <c r="AQ3367" i="3"/>
  <c r="AP3367" i="3"/>
  <c r="AO3367" i="3"/>
  <c r="AN3367" i="3"/>
  <c r="AM3367" i="3"/>
  <c r="AL3367" i="3"/>
  <c r="AK3367" i="3"/>
  <c r="AJ3367" i="3"/>
  <c r="AI3367" i="3"/>
  <c r="AH3367" i="3"/>
  <c r="AQ3366" i="3"/>
  <c r="AP3366" i="3"/>
  <c r="AO3366" i="3"/>
  <c r="AN3366" i="3"/>
  <c r="AM3366" i="3"/>
  <c r="AL3366" i="3"/>
  <c r="AK3366" i="3"/>
  <c r="AJ3366" i="3"/>
  <c r="AI3366" i="3"/>
  <c r="AH3366" i="3"/>
  <c r="AQ3365" i="3"/>
  <c r="AP3365" i="3"/>
  <c r="AO3365" i="3"/>
  <c r="AN3365" i="3"/>
  <c r="AM3365" i="3"/>
  <c r="AL3365" i="3"/>
  <c r="AK3365" i="3"/>
  <c r="AJ3365" i="3"/>
  <c r="AI3365" i="3"/>
  <c r="AH3365" i="3"/>
  <c r="AQ3364" i="3"/>
  <c r="AP3364" i="3"/>
  <c r="AO3364" i="3"/>
  <c r="AN3364" i="3"/>
  <c r="AM3364" i="3"/>
  <c r="AL3364" i="3"/>
  <c r="AK3364" i="3"/>
  <c r="AJ3364" i="3"/>
  <c r="AI3364" i="3"/>
  <c r="AH3364" i="3"/>
  <c r="AQ3363" i="3"/>
  <c r="AP3363" i="3"/>
  <c r="AO3363" i="3"/>
  <c r="AN3363" i="3"/>
  <c r="AM3363" i="3"/>
  <c r="AL3363" i="3"/>
  <c r="AK3363" i="3"/>
  <c r="AJ3363" i="3"/>
  <c r="AI3363" i="3"/>
  <c r="AH3363" i="3"/>
  <c r="AQ3362" i="3"/>
  <c r="AP3362" i="3"/>
  <c r="AO3362" i="3"/>
  <c r="AN3362" i="3"/>
  <c r="AM3362" i="3"/>
  <c r="AL3362" i="3"/>
  <c r="AK3362" i="3"/>
  <c r="AJ3362" i="3"/>
  <c r="AI3362" i="3"/>
  <c r="AH3362" i="3"/>
  <c r="AQ3361" i="3"/>
  <c r="AP3361" i="3"/>
  <c r="AO3361" i="3"/>
  <c r="AN3361" i="3"/>
  <c r="AM3361" i="3"/>
  <c r="AL3361" i="3"/>
  <c r="AK3361" i="3"/>
  <c r="AJ3361" i="3"/>
  <c r="AI3361" i="3"/>
  <c r="AH3361" i="3"/>
  <c r="AQ3360" i="3"/>
  <c r="AP3360" i="3"/>
  <c r="AO3360" i="3"/>
  <c r="AN3360" i="3"/>
  <c r="AM3360" i="3"/>
  <c r="AL3360" i="3"/>
  <c r="AK3360" i="3"/>
  <c r="AJ3360" i="3"/>
  <c r="AI3360" i="3"/>
  <c r="AH3360" i="3"/>
  <c r="AQ3359" i="3"/>
  <c r="AP3359" i="3"/>
  <c r="AO3359" i="3"/>
  <c r="AN3359" i="3"/>
  <c r="AM3359" i="3"/>
  <c r="AL3359" i="3"/>
  <c r="AK3359" i="3"/>
  <c r="AJ3359" i="3"/>
  <c r="AI3359" i="3"/>
  <c r="AH3359" i="3"/>
  <c r="AQ3358" i="3"/>
  <c r="AP3358" i="3"/>
  <c r="AO3358" i="3"/>
  <c r="AN3358" i="3"/>
  <c r="AM3358" i="3"/>
  <c r="AL3358" i="3"/>
  <c r="AK3358" i="3"/>
  <c r="AJ3358" i="3"/>
  <c r="AI3358" i="3"/>
  <c r="AH3358" i="3"/>
  <c r="AQ3357" i="3"/>
  <c r="AP3357" i="3"/>
  <c r="AO3357" i="3"/>
  <c r="AN3357" i="3"/>
  <c r="AM3357" i="3"/>
  <c r="AL3357" i="3"/>
  <c r="AK3357" i="3"/>
  <c r="AJ3357" i="3"/>
  <c r="AI3357" i="3"/>
  <c r="AH3357" i="3"/>
  <c r="AQ3356" i="3"/>
  <c r="AP3356" i="3"/>
  <c r="AO3356" i="3"/>
  <c r="AN3356" i="3"/>
  <c r="AM3356" i="3"/>
  <c r="AL3356" i="3"/>
  <c r="AK3356" i="3"/>
  <c r="AJ3356" i="3"/>
  <c r="AI3356" i="3"/>
  <c r="AH3356" i="3"/>
  <c r="AQ3355" i="3"/>
  <c r="AP3355" i="3"/>
  <c r="AO3355" i="3"/>
  <c r="AN3355" i="3"/>
  <c r="AM3355" i="3"/>
  <c r="AL3355" i="3"/>
  <c r="AK3355" i="3"/>
  <c r="AJ3355" i="3"/>
  <c r="AI3355" i="3"/>
  <c r="AH3355" i="3"/>
  <c r="AQ3354" i="3"/>
  <c r="AP3354" i="3"/>
  <c r="AO3354" i="3"/>
  <c r="AN3354" i="3"/>
  <c r="AM3354" i="3"/>
  <c r="AL3354" i="3"/>
  <c r="AK3354" i="3"/>
  <c r="AJ3354" i="3"/>
  <c r="AI3354" i="3"/>
  <c r="AH3354" i="3"/>
  <c r="AQ3353" i="3"/>
  <c r="AP3353" i="3"/>
  <c r="AO3353" i="3"/>
  <c r="AN3353" i="3"/>
  <c r="AM3353" i="3"/>
  <c r="AL3353" i="3"/>
  <c r="AK3353" i="3"/>
  <c r="AJ3353" i="3"/>
  <c r="AI3353" i="3"/>
  <c r="AH3353" i="3"/>
  <c r="AQ3352" i="3"/>
  <c r="AP3352" i="3"/>
  <c r="AO3352" i="3"/>
  <c r="AN3352" i="3"/>
  <c r="AM3352" i="3"/>
  <c r="AL3352" i="3"/>
  <c r="AK3352" i="3"/>
  <c r="AJ3352" i="3"/>
  <c r="AI3352" i="3"/>
  <c r="AH3352" i="3"/>
  <c r="AQ3351" i="3"/>
  <c r="AP3351" i="3"/>
  <c r="AO3351" i="3"/>
  <c r="AN3351" i="3"/>
  <c r="AM3351" i="3"/>
  <c r="AL3351" i="3"/>
  <c r="AK3351" i="3"/>
  <c r="AJ3351" i="3"/>
  <c r="AI3351" i="3"/>
  <c r="AH3351" i="3"/>
  <c r="AQ3350" i="3"/>
  <c r="AP3350" i="3"/>
  <c r="AO3350" i="3"/>
  <c r="AN3350" i="3"/>
  <c r="AM3350" i="3"/>
  <c r="AL3350" i="3"/>
  <c r="AK3350" i="3"/>
  <c r="AJ3350" i="3"/>
  <c r="AI3350" i="3"/>
  <c r="AH3350" i="3"/>
  <c r="AQ3349" i="3"/>
  <c r="AP3349" i="3"/>
  <c r="AO3349" i="3"/>
  <c r="AN3349" i="3"/>
  <c r="AM3349" i="3"/>
  <c r="AL3349" i="3"/>
  <c r="AK3349" i="3"/>
  <c r="AJ3349" i="3"/>
  <c r="AI3349" i="3"/>
  <c r="AH3349" i="3"/>
  <c r="AQ3348" i="3"/>
  <c r="AP3348" i="3"/>
  <c r="AO3348" i="3"/>
  <c r="AN3348" i="3"/>
  <c r="AM3348" i="3"/>
  <c r="AL3348" i="3"/>
  <c r="AK3348" i="3"/>
  <c r="AJ3348" i="3"/>
  <c r="AI3348" i="3"/>
  <c r="AH3348" i="3"/>
  <c r="AQ3347" i="3"/>
  <c r="AP3347" i="3"/>
  <c r="AO3347" i="3"/>
  <c r="AN3347" i="3"/>
  <c r="AM3347" i="3"/>
  <c r="AL3347" i="3"/>
  <c r="AK3347" i="3"/>
  <c r="AJ3347" i="3"/>
  <c r="AI3347" i="3"/>
  <c r="AH3347" i="3"/>
  <c r="AQ3346" i="3"/>
  <c r="AP3346" i="3"/>
  <c r="AO3346" i="3"/>
  <c r="AN3346" i="3"/>
  <c r="AM3346" i="3"/>
  <c r="AL3346" i="3"/>
  <c r="AK3346" i="3"/>
  <c r="AJ3346" i="3"/>
  <c r="AI3346" i="3"/>
  <c r="AH3346" i="3"/>
  <c r="AQ3345" i="3"/>
  <c r="AP3345" i="3"/>
  <c r="AO3345" i="3"/>
  <c r="AN3345" i="3"/>
  <c r="AM3345" i="3"/>
  <c r="AL3345" i="3"/>
  <c r="AK3345" i="3"/>
  <c r="AJ3345" i="3"/>
  <c r="AI3345" i="3"/>
  <c r="AH3345" i="3"/>
  <c r="AQ3344" i="3"/>
  <c r="AP3344" i="3"/>
  <c r="AO3344" i="3"/>
  <c r="AN3344" i="3"/>
  <c r="AM3344" i="3"/>
  <c r="AL3344" i="3"/>
  <c r="AK3344" i="3"/>
  <c r="AJ3344" i="3"/>
  <c r="AI3344" i="3"/>
  <c r="AH3344" i="3"/>
  <c r="AQ3343" i="3"/>
  <c r="AP3343" i="3"/>
  <c r="AO3343" i="3"/>
  <c r="AN3343" i="3"/>
  <c r="AM3343" i="3"/>
  <c r="AL3343" i="3"/>
  <c r="AK3343" i="3"/>
  <c r="AJ3343" i="3"/>
  <c r="AI3343" i="3"/>
  <c r="AH3343" i="3"/>
  <c r="AQ3342" i="3"/>
  <c r="AP3342" i="3"/>
  <c r="AO3342" i="3"/>
  <c r="AN3342" i="3"/>
  <c r="AM3342" i="3"/>
  <c r="AL3342" i="3"/>
  <c r="AK3342" i="3"/>
  <c r="AJ3342" i="3"/>
  <c r="AI3342" i="3"/>
  <c r="AH3342" i="3"/>
  <c r="AQ3341" i="3"/>
  <c r="AP3341" i="3"/>
  <c r="AO3341" i="3"/>
  <c r="AN3341" i="3"/>
  <c r="AM3341" i="3"/>
  <c r="AL3341" i="3"/>
  <c r="AK3341" i="3"/>
  <c r="AJ3341" i="3"/>
  <c r="AI3341" i="3"/>
  <c r="AH3341" i="3"/>
  <c r="AQ3340" i="3"/>
  <c r="AP3340" i="3"/>
  <c r="AO3340" i="3"/>
  <c r="AN3340" i="3"/>
  <c r="AM3340" i="3"/>
  <c r="AL3340" i="3"/>
  <c r="AK3340" i="3"/>
  <c r="AJ3340" i="3"/>
  <c r="AI3340" i="3"/>
  <c r="AH3340" i="3"/>
  <c r="AQ3339" i="3"/>
  <c r="AP3339" i="3"/>
  <c r="AO3339" i="3"/>
  <c r="AN3339" i="3"/>
  <c r="AM3339" i="3"/>
  <c r="AL3339" i="3"/>
  <c r="AK3339" i="3"/>
  <c r="AJ3339" i="3"/>
  <c r="AI3339" i="3"/>
  <c r="AH3339" i="3"/>
  <c r="AQ3338" i="3"/>
  <c r="AP3338" i="3"/>
  <c r="AO3338" i="3"/>
  <c r="AN3338" i="3"/>
  <c r="AM3338" i="3"/>
  <c r="AL3338" i="3"/>
  <c r="AK3338" i="3"/>
  <c r="AJ3338" i="3"/>
  <c r="AI3338" i="3"/>
  <c r="AH3338" i="3"/>
  <c r="AQ3337" i="3"/>
  <c r="AP3337" i="3"/>
  <c r="AO3337" i="3"/>
  <c r="AN3337" i="3"/>
  <c r="AM3337" i="3"/>
  <c r="AL3337" i="3"/>
  <c r="AK3337" i="3"/>
  <c r="AJ3337" i="3"/>
  <c r="AI3337" i="3"/>
  <c r="AH3337" i="3"/>
  <c r="AQ3336" i="3"/>
  <c r="AP3336" i="3"/>
  <c r="AO3336" i="3"/>
  <c r="AN3336" i="3"/>
  <c r="AM3336" i="3"/>
  <c r="AL3336" i="3"/>
  <c r="AK3336" i="3"/>
  <c r="AJ3336" i="3"/>
  <c r="AI3336" i="3"/>
  <c r="AH3336" i="3"/>
  <c r="AQ3335" i="3"/>
  <c r="AP3335" i="3"/>
  <c r="AO3335" i="3"/>
  <c r="AN3335" i="3"/>
  <c r="AM3335" i="3"/>
  <c r="AL3335" i="3"/>
  <c r="AK3335" i="3"/>
  <c r="AJ3335" i="3"/>
  <c r="AI3335" i="3"/>
  <c r="AH3335" i="3"/>
  <c r="AQ3334" i="3"/>
  <c r="AP3334" i="3"/>
  <c r="AO3334" i="3"/>
  <c r="AN3334" i="3"/>
  <c r="AM3334" i="3"/>
  <c r="AL3334" i="3"/>
  <c r="AK3334" i="3"/>
  <c r="AJ3334" i="3"/>
  <c r="AI3334" i="3"/>
  <c r="AH3334" i="3"/>
  <c r="AQ3333" i="3"/>
  <c r="AP3333" i="3"/>
  <c r="AO3333" i="3"/>
  <c r="AN3333" i="3"/>
  <c r="AM3333" i="3"/>
  <c r="AL3333" i="3"/>
  <c r="AK3333" i="3"/>
  <c r="AJ3333" i="3"/>
  <c r="AI3333" i="3"/>
  <c r="AH3333" i="3"/>
  <c r="AQ3332" i="3"/>
  <c r="AP3332" i="3"/>
  <c r="AO3332" i="3"/>
  <c r="AN3332" i="3"/>
  <c r="AM3332" i="3"/>
  <c r="AL3332" i="3"/>
  <c r="AK3332" i="3"/>
  <c r="AJ3332" i="3"/>
  <c r="AI3332" i="3"/>
  <c r="AH3332" i="3"/>
  <c r="AQ3331" i="3"/>
  <c r="AP3331" i="3"/>
  <c r="AO3331" i="3"/>
  <c r="AN3331" i="3"/>
  <c r="AM3331" i="3"/>
  <c r="AL3331" i="3"/>
  <c r="AK3331" i="3"/>
  <c r="AJ3331" i="3"/>
  <c r="AI3331" i="3"/>
  <c r="AH3331" i="3"/>
  <c r="AQ3330" i="3"/>
  <c r="AP3330" i="3"/>
  <c r="AO3330" i="3"/>
  <c r="AN3330" i="3"/>
  <c r="AM3330" i="3"/>
  <c r="AL3330" i="3"/>
  <c r="AK3330" i="3"/>
  <c r="AJ3330" i="3"/>
  <c r="AI3330" i="3"/>
  <c r="AH3330" i="3"/>
  <c r="AQ3329" i="3"/>
  <c r="AP3329" i="3"/>
  <c r="AO3329" i="3"/>
  <c r="AN3329" i="3"/>
  <c r="AM3329" i="3"/>
  <c r="AL3329" i="3"/>
  <c r="AK3329" i="3"/>
  <c r="AJ3329" i="3"/>
  <c r="AI3329" i="3"/>
  <c r="AH3329" i="3"/>
  <c r="AQ3328" i="3"/>
  <c r="AP3328" i="3"/>
  <c r="AO3328" i="3"/>
  <c r="AN3328" i="3"/>
  <c r="AM3328" i="3"/>
  <c r="AL3328" i="3"/>
  <c r="AK3328" i="3"/>
  <c r="AJ3328" i="3"/>
  <c r="AI3328" i="3"/>
  <c r="AH3328" i="3"/>
  <c r="AQ3327" i="3"/>
  <c r="AP3327" i="3"/>
  <c r="AO3327" i="3"/>
  <c r="AN3327" i="3"/>
  <c r="AM3327" i="3"/>
  <c r="AL3327" i="3"/>
  <c r="AK3327" i="3"/>
  <c r="AJ3327" i="3"/>
  <c r="AI3327" i="3"/>
  <c r="AH3327" i="3"/>
  <c r="AQ3326" i="3"/>
  <c r="AP3326" i="3"/>
  <c r="AO3326" i="3"/>
  <c r="AN3326" i="3"/>
  <c r="AM3326" i="3"/>
  <c r="AL3326" i="3"/>
  <c r="AK3326" i="3"/>
  <c r="AJ3326" i="3"/>
  <c r="AI3326" i="3"/>
  <c r="AH3326" i="3"/>
  <c r="AQ3325" i="3"/>
  <c r="AP3325" i="3"/>
  <c r="AO3325" i="3"/>
  <c r="AN3325" i="3"/>
  <c r="AM3325" i="3"/>
  <c r="AL3325" i="3"/>
  <c r="AK3325" i="3"/>
  <c r="AJ3325" i="3"/>
  <c r="AI3325" i="3"/>
  <c r="AH3325" i="3"/>
  <c r="AQ3324" i="3"/>
  <c r="AP3324" i="3"/>
  <c r="AO3324" i="3"/>
  <c r="AN3324" i="3"/>
  <c r="AM3324" i="3"/>
  <c r="AL3324" i="3"/>
  <c r="AK3324" i="3"/>
  <c r="AJ3324" i="3"/>
  <c r="AI3324" i="3"/>
  <c r="AH3324" i="3"/>
  <c r="AQ3323" i="3"/>
  <c r="AP3323" i="3"/>
  <c r="AO3323" i="3"/>
  <c r="AN3323" i="3"/>
  <c r="AM3323" i="3"/>
  <c r="AL3323" i="3"/>
  <c r="AK3323" i="3"/>
  <c r="AJ3323" i="3"/>
  <c r="AI3323" i="3"/>
  <c r="AH3323" i="3"/>
  <c r="AQ3322" i="3"/>
  <c r="AP3322" i="3"/>
  <c r="AO3322" i="3"/>
  <c r="AN3322" i="3"/>
  <c r="AM3322" i="3"/>
  <c r="AL3322" i="3"/>
  <c r="AK3322" i="3"/>
  <c r="AJ3322" i="3"/>
  <c r="AI3322" i="3"/>
  <c r="AH3322" i="3"/>
  <c r="AQ3321" i="3"/>
  <c r="AP3321" i="3"/>
  <c r="AO3321" i="3"/>
  <c r="AN3321" i="3"/>
  <c r="AM3321" i="3"/>
  <c r="AL3321" i="3"/>
  <c r="AK3321" i="3"/>
  <c r="AJ3321" i="3"/>
  <c r="AI3321" i="3"/>
  <c r="AH3321" i="3"/>
  <c r="AQ3320" i="3"/>
  <c r="AP3320" i="3"/>
  <c r="AO3320" i="3"/>
  <c r="AN3320" i="3"/>
  <c r="AM3320" i="3"/>
  <c r="AL3320" i="3"/>
  <c r="AK3320" i="3"/>
  <c r="AJ3320" i="3"/>
  <c r="AI3320" i="3"/>
  <c r="AH3320" i="3"/>
  <c r="AQ3319" i="3"/>
  <c r="AP3319" i="3"/>
  <c r="AO3319" i="3"/>
  <c r="AN3319" i="3"/>
  <c r="AM3319" i="3"/>
  <c r="AL3319" i="3"/>
  <c r="AK3319" i="3"/>
  <c r="AJ3319" i="3"/>
  <c r="AI3319" i="3"/>
  <c r="AH3319" i="3"/>
  <c r="AQ3318" i="3"/>
  <c r="AP3318" i="3"/>
  <c r="AO3318" i="3"/>
  <c r="AN3318" i="3"/>
  <c r="AM3318" i="3"/>
  <c r="AL3318" i="3"/>
  <c r="AK3318" i="3"/>
  <c r="AJ3318" i="3"/>
  <c r="AI3318" i="3"/>
  <c r="AH3318" i="3"/>
  <c r="AQ3317" i="3"/>
  <c r="AP3317" i="3"/>
  <c r="AO3317" i="3"/>
  <c r="AN3317" i="3"/>
  <c r="AM3317" i="3"/>
  <c r="AL3317" i="3"/>
  <c r="AK3317" i="3"/>
  <c r="AJ3317" i="3"/>
  <c r="AI3317" i="3"/>
  <c r="AH3317" i="3"/>
  <c r="AQ3316" i="3"/>
  <c r="AP3316" i="3"/>
  <c r="AO3316" i="3"/>
  <c r="AN3316" i="3"/>
  <c r="AM3316" i="3"/>
  <c r="AL3316" i="3"/>
  <c r="AK3316" i="3"/>
  <c r="AJ3316" i="3"/>
  <c r="AI3316" i="3"/>
  <c r="AH3316" i="3"/>
  <c r="AQ3315" i="3"/>
  <c r="AP3315" i="3"/>
  <c r="AO3315" i="3"/>
  <c r="AN3315" i="3"/>
  <c r="AM3315" i="3"/>
  <c r="AL3315" i="3"/>
  <c r="AK3315" i="3"/>
  <c r="AJ3315" i="3"/>
  <c r="AI3315" i="3"/>
  <c r="AH3315" i="3"/>
  <c r="AQ3314" i="3"/>
  <c r="AP3314" i="3"/>
  <c r="AO3314" i="3"/>
  <c r="AN3314" i="3"/>
  <c r="AM3314" i="3"/>
  <c r="AL3314" i="3"/>
  <c r="AK3314" i="3"/>
  <c r="AJ3314" i="3"/>
  <c r="AI3314" i="3"/>
  <c r="AH3314" i="3"/>
  <c r="AQ3313" i="3"/>
  <c r="AP3313" i="3"/>
  <c r="AO3313" i="3"/>
  <c r="AN3313" i="3"/>
  <c r="AM3313" i="3"/>
  <c r="AL3313" i="3"/>
  <c r="AK3313" i="3"/>
  <c r="AJ3313" i="3"/>
  <c r="AI3313" i="3"/>
  <c r="AH3313" i="3"/>
  <c r="AQ3312" i="3"/>
  <c r="AP3312" i="3"/>
  <c r="AO3312" i="3"/>
  <c r="AN3312" i="3"/>
  <c r="AM3312" i="3"/>
  <c r="AL3312" i="3"/>
  <c r="AK3312" i="3"/>
  <c r="AJ3312" i="3"/>
  <c r="AI3312" i="3"/>
  <c r="AH3312" i="3"/>
  <c r="AQ3311" i="3"/>
  <c r="AP3311" i="3"/>
  <c r="AO3311" i="3"/>
  <c r="AN3311" i="3"/>
  <c r="AM3311" i="3"/>
  <c r="AL3311" i="3"/>
  <c r="AK3311" i="3"/>
  <c r="AJ3311" i="3"/>
  <c r="AI3311" i="3"/>
  <c r="AH3311" i="3"/>
  <c r="AQ3310" i="3"/>
  <c r="AP3310" i="3"/>
  <c r="AO3310" i="3"/>
  <c r="AN3310" i="3"/>
  <c r="AM3310" i="3"/>
  <c r="AL3310" i="3"/>
  <c r="AK3310" i="3"/>
  <c r="AJ3310" i="3"/>
  <c r="AI3310" i="3"/>
  <c r="AH3310" i="3"/>
  <c r="AQ3309" i="3"/>
  <c r="AP3309" i="3"/>
  <c r="AO3309" i="3"/>
  <c r="AN3309" i="3"/>
  <c r="AM3309" i="3"/>
  <c r="AL3309" i="3"/>
  <c r="AK3309" i="3"/>
  <c r="AJ3309" i="3"/>
  <c r="AI3309" i="3"/>
  <c r="AH3309" i="3"/>
  <c r="AQ3308" i="3"/>
  <c r="AP3308" i="3"/>
  <c r="AO3308" i="3"/>
  <c r="AN3308" i="3"/>
  <c r="AM3308" i="3"/>
  <c r="AL3308" i="3"/>
  <c r="AK3308" i="3"/>
  <c r="AJ3308" i="3"/>
  <c r="AI3308" i="3"/>
  <c r="AH3308" i="3"/>
  <c r="AQ3307" i="3"/>
  <c r="AP3307" i="3"/>
  <c r="AO3307" i="3"/>
  <c r="AN3307" i="3"/>
  <c r="AM3307" i="3"/>
  <c r="AL3307" i="3"/>
  <c r="AK3307" i="3"/>
  <c r="AJ3307" i="3"/>
  <c r="AI3307" i="3"/>
  <c r="AH3307" i="3"/>
  <c r="AQ3306" i="3"/>
  <c r="AP3306" i="3"/>
  <c r="AO3306" i="3"/>
  <c r="AN3306" i="3"/>
  <c r="AM3306" i="3"/>
  <c r="AL3306" i="3"/>
  <c r="AK3306" i="3"/>
  <c r="AJ3306" i="3"/>
  <c r="AI3306" i="3"/>
  <c r="AH3306" i="3"/>
  <c r="AQ3305" i="3"/>
  <c r="AP3305" i="3"/>
  <c r="AO3305" i="3"/>
  <c r="AN3305" i="3"/>
  <c r="AM3305" i="3"/>
  <c r="AL3305" i="3"/>
  <c r="AK3305" i="3"/>
  <c r="AJ3305" i="3"/>
  <c r="AI3305" i="3"/>
  <c r="AH3305" i="3"/>
  <c r="AQ3304" i="3"/>
  <c r="AP3304" i="3"/>
  <c r="AO3304" i="3"/>
  <c r="AN3304" i="3"/>
  <c r="AM3304" i="3"/>
  <c r="AL3304" i="3"/>
  <c r="AK3304" i="3"/>
  <c r="AJ3304" i="3"/>
  <c r="AI3304" i="3"/>
  <c r="AH3304" i="3"/>
  <c r="AQ3303" i="3"/>
  <c r="AP3303" i="3"/>
  <c r="AO3303" i="3"/>
  <c r="AN3303" i="3"/>
  <c r="AM3303" i="3"/>
  <c r="AL3303" i="3"/>
  <c r="AK3303" i="3"/>
  <c r="AJ3303" i="3"/>
  <c r="AI3303" i="3"/>
  <c r="AH3303" i="3"/>
  <c r="AQ3302" i="3"/>
  <c r="AP3302" i="3"/>
  <c r="AO3302" i="3"/>
  <c r="AN3302" i="3"/>
  <c r="AM3302" i="3"/>
  <c r="AL3302" i="3"/>
  <c r="AK3302" i="3"/>
  <c r="AJ3302" i="3"/>
  <c r="AI3302" i="3"/>
  <c r="AH3302" i="3"/>
  <c r="AQ3301" i="3"/>
  <c r="AP3301" i="3"/>
  <c r="AO3301" i="3"/>
  <c r="AN3301" i="3"/>
  <c r="AM3301" i="3"/>
  <c r="AL3301" i="3"/>
  <c r="AK3301" i="3"/>
  <c r="AJ3301" i="3"/>
  <c r="AI3301" i="3"/>
  <c r="AH3301" i="3"/>
  <c r="AQ3300" i="3"/>
  <c r="AP3300" i="3"/>
  <c r="AO3300" i="3"/>
  <c r="AN3300" i="3"/>
  <c r="AM3300" i="3"/>
  <c r="AL3300" i="3"/>
  <c r="AK3300" i="3"/>
  <c r="AJ3300" i="3"/>
  <c r="AI3300" i="3"/>
  <c r="AH3300" i="3"/>
  <c r="AQ3299" i="3"/>
  <c r="AP3299" i="3"/>
  <c r="AO3299" i="3"/>
  <c r="AN3299" i="3"/>
  <c r="AM3299" i="3"/>
  <c r="AL3299" i="3"/>
  <c r="AK3299" i="3"/>
  <c r="AJ3299" i="3"/>
  <c r="AI3299" i="3"/>
  <c r="AH3299" i="3"/>
  <c r="AQ3298" i="3"/>
  <c r="AP3298" i="3"/>
  <c r="AO3298" i="3"/>
  <c r="AN3298" i="3"/>
  <c r="AM3298" i="3"/>
  <c r="AL3298" i="3"/>
  <c r="AK3298" i="3"/>
  <c r="AJ3298" i="3"/>
  <c r="AI3298" i="3"/>
  <c r="AH3298" i="3"/>
  <c r="AQ3297" i="3"/>
  <c r="AP3297" i="3"/>
  <c r="AO3297" i="3"/>
  <c r="AN3297" i="3"/>
  <c r="AM3297" i="3"/>
  <c r="AL3297" i="3"/>
  <c r="AK3297" i="3"/>
  <c r="AJ3297" i="3"/>
  <c r="AI3297" i="3"/>
  <c r="AH3297" i="3"/>
  <c r="AQ3296" i="3"/>
  <c r="AP3296" i="3"/>
  <c r="AO3296" i="3"/>
  <c r="AN3296" i="3"/>
  <c r="AM3296" i="3"/>
  <c r="AL3296" i="3"/>
  <c r="AK3296" i="3"/>
  <c r="AJ3296" i="3"/>
  <c r="AI3296" i="3"/>
  <c r="AH3296" i="3"/>
  <c r="AQ3295" i="3"/>
  <c r="AP3295" i="3"/>
  <c r="AO3295" i="3"/>
  <c r="AN3295" i="3"/>
  <c r="AM3295" i="3"/>
  <c r="AL3295" i="3"/>
  <c r="AK3295" i="3"/>
  <c r="AJ3295" i="3"/>
  <c r="AI3295" i="3"/>
  <c r="AH3295" i="3"/>
  <c r="AQ3294" i="3"/>
  <c r="AP3294" i="3"/>
  <c r="AO3294" i="3"/>
  <c r="AN3294" i="3"/>
  <c r="AM3294" i="3"/>
  <c r="AL3294" i="3"/>
  <c r="AK3294" i="3"/>
  <c r="AJ3294" i="3"/>
  <c r="AI3294" i="3"/>
  <c r="AH3294" i="3"/>
  <c r="AQ3293" i="3"/>
  <c r="AP3293" i="3"/>
  <c r="AO3293" i="3"/>
  <c r="AN3293" i="3"/>
  <c r="AM3293" i="3"/>
  <c r="AL3293" i="3"/>
  <c r="AK3293" i="3"/>
  <c r="AJ3293" i="3"/>
  <c r="AI3293" i="3"/>
  <c r="AH3293" i="3"/>
  <c r="AQ3292" i="3"/>
  <c r="AP3292" i="3"/>
  <c r="AO3292" i="3"/>
  <c r="AN3292" i="3"/>
  <c r="AM3292" i="3"/>
  <c r="AL3292" i="3"/>
  <c r="AK3292" i="3"/>
  <c r="AJ3292" i="3"/>
  <c r="AI3292" i="3"/>
  <c r="AH3292" i="3"/>
  <c r="AQ3291" i="3"/>
  <c r="AP3291" i="3"/>
  <c r="AO3291" i="3"/>
  <c r="AN3291" i="3"/>
  <c r="AM3291" i="3"/>
  <c r="AL3291" i="3"/>
  <c r="AK3291" i="3"/>
  <c r="AJ3291" i="3"/>
  <c r="AI3291" i="3"/>
  <c r="AH3291" i="3"/>
  <c r="AQ3290" i="3"/>
  <c r="AP3290" i="3"/>
  <c r="AO3290" i="3"/>
  <c r="AN3290" i="3"/>
  <c r="AM3290" i="3"/>
  <c r="AL3290" i="3"/>
  <c r="AK3290" i="3"/>
  <c r="AJ3290" i="3"/>
  <c r="AI3290" i="3"/>
  <c r="AH3290" i="3"/>
  <c r="AQ3289" i="3"/>
  <c r="AP3289" i="3"/>
  <c r="AO3289" i="3"/>
  <c r="AN3289" i="3"/>
  <c r="AM3289" i="3"/>
  <c r="AL3289" i="3"/>
  <c r="AK3289" i="3"/>
  <c r="AJ3289" i="3"/>
  <c r="AI3289" i="3"/>
  <c r="AH3289" i="3"/>
  <c r="AQ3288" i="3"/>
  <c r="AP3288" i="3"/>
  <c r="AO3288" i="3"/>
  <c r="AN3288" i="3"/>
  <c r="AM3288" i="3"/>
  <c r="AL3288" i="3"/>
  <c r="AK3288" i="3"/>
  <c r="AJ3288" i="3"/>
  <c r="AI3288" i="3"/>
  <c r="AH3288" i="3"/>
  <c r="AQ3287" i="3"/>
  <c r="AP3287" i="3"/>
  <c r="AO3287" i="3"/>
  <c r="AN3287" i="3"/>
  <c r="AM3287" i="3"/>
  <c r="AL3287" i="3"/>
  <c r="AK3287" i="3"/>
  <c r="AJ3287" i="3"/>
  <c r="AI3287" i="3"/>
  <c r="AH3287" i="3"/>
  <c r="AQ3286" i="3"/>
  <c r="AP3286" i="3"/>
  <c r="AO3286" i="3"/>
  <c r="AN3286" i="3"/>
  <c r="AM3286" i="3"/>
  <c r="AL3286" i="3"/>
  <c r="AK3286" i="3"/>
  <c r="AJ3286" i="3"/>
  <c r="AI3286" i="3"/>
  <c r="AH3286" i="3"/>
  <c r="AQ3285" i="3"/>
  <c r="AP3285" i="3"/>
  <c r="AO3285" i="3"/>
  <c r="AN3285" i="3"/>
  <c r="AM3285" i="3"/>
  <c r="AL3285" i="3"/>
  <c r="AK3285" i="3"/>
  <c r="AJ3285" i="3"/>
  <c r="AI3285" i="3"/>
  <c r="AH3285" i="3"/>
  <c r="AQ3284" i="3"/>
  <c r="AP3284" i="3"/>
  <c r="AO3284" i="3"/>
  <c r="AN3284" i="3"/>
  <c r="AM3284" i="3"/>
  <c r="AL3284" i="3"/>
  <c r="AK3284" i="3"/>
  <c r="AJ3284" i="3"/>
  <c r="AI3284" i="3"/>
  <c r="AH3284" i="3"/>
  <c r="AQ3283" i="3"/>
  <c r="AP3283" i="3"/>
  <c r="AO3283" i="3"/>
  <c r="AN3283" i="3"/>
  <c r="AM3283" i="3"/>
  <c r="AL3283" i="3"/>
  <c r="AK3283" i="3"/>
  <c r="AJ3283" i="3"/>
  <c r="AI3283" i="3"/>
  <c r="AH3283" i="3"/>
  <c r="AQ3282" i="3"/>
  <c r="AP3282" i="3"/>
  <c r="AO3282" i="3"/>
  <c r="AN3282" i="3"/>
  <c r="AM3282" i="3"/>
  <c r="AL3282" i="3"/>
  <c r="AK3282" i="3"/>
  <c r="AJ3282" i="3"/>
  <c r="AI3282" i="3"/>
  <c r="AH3282" i="3"/>
  <c r="AQ3281" i="3"/>
  <c r="AP3281" i="3"/>
  <c r="AO3281" i="3"/>
  <c r="AN3281" i="3"/>
  <c r="AM3281" i="3"/>
  <c r="AL3281" i="3"/>
  <c r="AK3281" i="3"/>
  <c r="AJ3281" i="3"/>
  <c r="AI3281" i="3"/>
  <c r="AH3281" i="3"/>
  <c r="AQ3280" i="3"/>
  <c r="AP3280" i="3"/>
  <c r="AO3280" i="3"/>
  <c r="AN3280" i="3"/>
  <c r="AM3280" i="3"/>
  <c r="AL3280" i="3"/>
  <c r="AK3280" i="3"/>
  <c r="AJ3280" i="3"/>
  <c r="AI3280" i="3"/>
  <c r="AH3280" i="3"/>
  <c r="AQ3279" i="3"/>
  <c r="AP3279" i="3"/>
  <c r="AO3279" i="3"/>
  <c r="AN3279" i="3"/>
  <c r="AM3279" i="3"/>
  <c r="AL3279" i="3"/>
  <c r="AK3279" i="3"/>
  <c r="AJ3279" i="3"/>
  <c r="AI3279" i="3"/>
  <c r="AH3279" i="3"/>
  <c r="AQ3278" i="3"/>
  <c r="AP3278" i="3"/>
  <c r="AO3278" i="3"/>
  <c r="AN3278" i="3"/>
  <c r="AM3278" i="3"/>
  <c r="AL3278" i="3"/>
  <c r="AK3278" i="3"/>
  <c r="AJ3278" i="3"/>
  <c r="AI3278" i="3"/>
  <c r="AH3278" i="3"/>
  <c r="AQ3277" i="3"/>
  <c r="AP3277" i="3"/>
  <c r="AO3277" i="3"/>
  <c r="AN3277" i="3"/>
  <c r="AM3277" i="3"/>
  <c r="AL3277" i="3"/>
  <c r="AK3277" i="3"/>
  <c r="AJ3277" i="3"/>
  <c r="AI3277" i="3"/>
  <c r="AH3277" i="3"/>
  <c r="AQ3276" i="3"/>
  <c r="AP3276" i="3"/>
  <c r="AO3276" i="3"/>
  <c r="AN3276" i="3"/>
  <c r="AM3276" i="3"/>
  <c r="AL3276" i="3"/>
  <c r="AK3276" i="3"/>
  <c r="AJ3276" i="3"/>
  <c r="AI3276" i="3"/>
  <c r="AH3276" i="3"/>
  <c r="AQ3275" i="3"/>
  <c r="AP3275" i="3"/>
  <c r="AO3275" i="3"/>
  <c r="AN3275" i="3"/>
  <c r="AM3275" i="3"/>
  <c r="AL3275" i="3"/>
  <c r="AK3275" i="3"/>
  <c r="AJ3275" i="3"/>
  <c r="AI3275" i="3"/>
  <c r="AH3275" i="3"/>
  <c r="AQ3274" i="3"/>
  <c r="AP3274" i="3"/>
  <c r="AO3274" i="3"/>
  <c r="AN3274" i="3"/>
  <c r="AM3274" i="3"/>
  <c r="AL3274" i="3"/>
  <c r="AK3274" i="3"/>
  <c r="AJ3274" i="3"/>
  <c r="AI3274" i="3"/>
  <c r="AH3274" i="3"/>
  <c r="AQ3273" i="3"/>
  <c r="AP3273" i="3"/>
  <c r="AO3273" i="3"/>
  <c r="AN3273" i="3"/>
  <c r="AM3273" i="3"/>
  <c r="AL3273" i="3"/>
  <c r="AK3273" i="3"/>
  <c r="AJ3273" i="3"/>
  <c r="AI3273" i="3"/>
  <c r="AH3273" i="3"/>
  <c r="AQ3272" i="3"/>
  <c r="AP3272" i="3"/>
  <c r="AO3272" i="3"/>
  <c r="AN3272" i="3"/>
  <c r="AM3272" i="3"/>
  <c r="AL3272" i="3"/>
  <c r="AK3272" i="3"/>
  <c r="AJ3272" i="3"/>
  <c r="AI3272" i="3"/>
  <c r="AH3272" i="3"/>
  <c r="AQ3271" i="3"/>
  <c r="AP3271" i="3"/>
  <c r="AO3271" i="3"/>
  <c r="AN3271" i="3"/>
  <c r="AM3271" i="3"/>
  <c r="AL3271" i="3"/>
  <c r="AK3271" i="3"/>
  <c r="AJ3271" i="3"/>
  <c r="AI3271" i="3"/>
  <c r="AH3271" i="3"/>
  <c r="AQ3270" i="3"/>
  <c r="AP3270" i="3"/>
  <c r="AO3270" i="3"/>
  <c r="AN3270" i="3"/>
  <c r="AM3270" i="3"/>
  <c r="AL3270" i="3"/>
  <c r="AK3270" i="3"/>
  <c r="AJ3270" i="3"/>
  <c r="AI3270" i="3"/>
  <c r="AH3270" i="3"/>
  <c r="AQ3269" i="3"/>
  <c r="AP3269" i="3"/>
  <c r="AO3269" i="3"/>
  <c r="AN3269" i="3"/>
  <c r="AM3269" i="3"/>
  <c r="AL3269" i="3"/>
  <c r="AK3269" i="3"/>
  <c r="AJ3269" i="3"/>
  <c r="AI3269" i="3"/>
  <c r="AH3269" i="3"/>
  <c r="AQ3268" i="3"/>
  <c r="AP3268" i="3"/>
  <c r="AO3268" i="3"/>
  <c r="AN3268" i="3"/>
  <c r="AM3268" i="3"/>
  <c r="AL3268" i="3"/>
  <c r="AK3268" i="3"/>
  <c r="AJ3268" i="3"/>
  <c r="AI3268" i="3"/>
  <c r="AH3268" i="3"/>
  <c r="AQ3267" i="3"/>
  <c r="AP3267" i="3"/>
  <c r="AO3267" i="3"/>
  <c r="AN3267" i="3"/>
  <c r="AM3267" i="3"/>
  <c r="AL3267" i="3"/>
  <c r="AK3267" i="3"/>
  <c r="AJ3267" i="3"/>
  <c r="AI3267" i="3"/>
  <c r="AH3267" i="3"/>
  <c r="AQ3266" i="3"/>
  <c r="AP3266" i="3"/>
  <c r="AO3266" i="3"/>
  <c r="AN3266" i="3"/>
  <c r="AM3266" i="3"/>
  <c r="AL3266" i="3"/>
  <c r="AK3266" i="3"/>
  <c r="AJ3266" i="3"/>
  <c r="AI3266" i="3"/>
  <c r="AH3266" i="3"/>
  <c r="AQ3265" i="3"/>
  <c r="AP3265" i="3"/>
  <c r="AO3265" i="3"/>
  <c r="AN3265" i="3"/>
  <c r="AM3265" i="3"/>
  <c r="AL3265" i="3"/>
  <c r="AK3265" i="3"/>
  <c r="AJ3265" i="3"/>
  <c r="AI3265" i="3"/>
  <c r="AH3265" i="3"/>
  <c r="AQ3264" i="3"/>
  <c r="AP3264" i="3"/>
  <c r="AO3264" i="3"/>
  <c r="AN3264" i="3"/>
  <c r="AM3264" i="3"/>
  <c r="AL3264" i="3"/>
  <c r="AK3264" i="3"/>
  <c r="AJ3264" i="3"/>
  <c r="AI3264" i="3"/>
  <c r="AH3264" i="3"/>
  <c r="AQ3263" i="3"/>
  <c r="AP3263" i="3"/>
  <c r="AO3263" i="3"/>
  <c r="AN3263" i="3"/>
  <c r="AM3263" i="3"/>
  <c r="AL3263" i="3"/>
  <c r="AK3263" i="3"/>
  <c r="AJ3263" i="3"/>
  <c r="AI3263" i="3"/>
  <c r="AH3263" i="3"/>
  <c r="AQ3262" i="3"/>
  <c r="AP3262" i="3"/>
  <c r="AO3262" i="3"/>
  <c r="AN3262" i="3"/>
  <c r="AM3262" i="3"/>
  <c r="AL3262" i="3"/>
  <c r="AK3262" i="3"/>
  <c r="AJ3262" i="3"/>
  <c r="AI3262" i="3"/>
  <c r="AH3262" i="3"/>
  <c r="AQ3261" i="3"/>
  <c r="AP3261" i="3"/>
  <c r="AO3261" i="3"/>
  <c r="AN3261" i="3"/>
  <c r="AM3261" i="3"/>
  <c r="AL3261" i="3"/>
  <c r="AK3261" i="3"/>
  <c r="AJ3261" i="3"/>
  <c r="AI3261" i="3"/>
  <c r="AH3261" i="3"/>
  <c r="AQ3260" i="3"/>
  <c r="AP3260" i="3"/>
  <c r="AO3260" i="3"/>
  <c r="AN3260" i="3"/>
  <c r="AM3260" i="3"/>
  <c r="AL3260" i="3"/>
  <c r="AK3260" i="3"/>
  <c r="AJ3260" i="3"/>
  <c r="AI3260" i="3"/>
  <c r="AH3260" i="3"/>
  <c r="AQ3259" i="3"/>
  <c r="AP3259" i="3"/>
  <c r="AO3259" i="3"/>
  <c r="AN3259" i="3"/>
  <c r="AM3259" i="3"/>
  <c r="AL3259" i="3"/>
  <c r="AK3259" i="3"/>
  <c r="AJ3259" i="3"/>
  <c r="AI3259" i="3"/>
  <c r="AH3259" i="3"/>
  <c r="AQ3258" i="3"/>
  <c r="AP3258" i="3"/>
  <c r="AO3258" i="3"/>
  <c r="AN3258" i="3"/>
  <c r="AM3258" i="3"/>
  <c r="AL3258" i="3"/>
  <c r="AK3258" i="3"/>
  <c r="AJ3258" i="3"/>
  <c r="AI3258" i="3"/>
  <c r="AH3258" i="3"/>
  <c r="AQ3257" i="3"/>
  <c r="AP3257" i="3"/>
  <c r="AO3257" i="3"/>
  <c r="AN3257" i="3"/>
  <c r="AM3257" i="3"/>
  <c r="AL3257" i="3"/>
  <c r="AK3257" i="3"/>
  <c r="AJ3257" i="3"/>
  <c r="AI3257" i="3"/>
  <c r="AH3257" i="3"/>
  <c r="AQ3256" i="3"/>
  <c r="AP3256" i="3"/>
  <c r="AO3256" i="3"/>
  <c r="AN3256" i="3"/>
  <c r="AM3256" i="3"/>
  <c r="AL3256" i="3"/>
  <c r="AK3256" i="3"/>
  <c r="AJ3256" i="3"/>
  <c r="AI3256" i="3"/>
  <c r="AH3256" i="3"/>
  <c r="AQ3255" i="3"/>
  <c r="AP3255" i="3"/>
  <c r="AO3255" i="3"/>
  <c r="AN3255" i="3"/>
  <c r="AM3255" i="3"/>
  <c r="AL3255" i="3"/>
  <c r="AK3255" i="3"/>
  <c r="AJ3255" i="3"/>
  <c r="AI3255" i="3"/>
  <c r="AH3255" i="3"/>
  <c r="AQ3254" i="3"/>
  <c r="AP3254" i="3"/>
  <c r="AO3254" i="3"/>
  <c r="AN3254" i="3"/>
  <c r="AM3254" i="3"/>
  <c r="AL3254" i="3"/>
  <c r="AK3254" i="3"/>
  <c r="AJ3254" i="3"/>
  <c r="AI3254" i="3"/>
  <c r="AH3254" i="3"/>
  <c r="AQ3253" i="3"/>
  <c r="AP3253" i="3"/>
  <c r="AO3253" i="3"/>
  <c r="AN3253" i="3"/>
  <c r="AM3253" i="3"/>
  <c r="AL3253" i="3"/>
  <c r="AK3253" i="3"/>
  <c r="AJ3253" i="3"/>
  <c r="AI3253" i="3"/>
  <c r="AH3253" i="3"/>
  <c r="AQ3252" i="3"/>
  <c r="AP3252" i="3"/>
  <c r="AO3252" i="3"/>
  <c r="AN3252" i="3"/>
  <c r="AM3252" i="3"/>
  <c r="AL3252" i="3"/>
  <c r="AK3252" i="3"/>
  <c r="AJ3252" i="3"/>
  <c r="AI3252" i="3"/>
  <c r="AH3252" i="3"/>
  <c r="AQ3251" i="3"/>
  <c r="AP3251" i="3"/>
  <c r="AO3251" i="3"/>
  <c r="AN3251" i="3"/>
  <c r="AM3251" i="3"/>
  <c r="AL3251" i="3"/>
  <c r="AK3251" i="3"/>
  <c r="AJ3251" i="3"/>
  <c r="AI3251" i="3"/>
  <c r="AH3251" i="3"/>
  <c r="AQ3250" i="3"/>
  <c r="AP3250" i="3"/>
  <c r="AO3250" i="3"/>
  <c r="AN3250" i="3"/>
  <c r="AM3250" i="3"/>
  <c r="AL3250" i="3"/>
  <c r="AK3250" i="3"/>
  <c r="AJ3250" i="3"/>
  <c r="AI3250" i="3"/>
  <c r="AH3250" i="3"/>
  <c r="AQ3249" i="3"/>
  <c r="AP3249" i="3"/>
  <c r="AO3249" i="3"/>
  <c r="AN3249" i="3"/>
  <c r="AM3249" i="3"/>
  <c r="AL3249" i="3"/>
  <c r="AK3249" i="3"/>
  <c r="AJ3249" i="3"/>
  <c r="AI3249" i="3"/>
  <c r="AH3249" i="3"/>
  <c r="AQ3248" i="3"/>
  <c r="AP3248" i="3"/>
  <c r="AO3248" i="3"/>
  <c r="AN3248" i="3"/>
  <c r="AM3248" i="3"/>
  <c r="AL3248" i="3"/>
  <c r="AK3248" i="3"/>
  <c r="AJ3248" i="3"/>
  <c r="AI3248" i="3"/>
  <c r="AH3248" i="3"/>
  <c r="AQ3247" i="3"/>
  <c r="AP3247" i="3"/>
  <c r="AO3247" i="3"/>
  <c r="AN3247" i="3"/>
  <c r="AM3247" i="3"/>
  <c r="AL3247" i="3"/>
  <c r="AK3247" i="3"/>
  <c r="AJ3247" i="3"/>
  <c r="AI3247" i="3"/>
  <c r="AH3247" i="3"/>
  <c r="AQ3246" i="3"/>
  <c r="AP3246" i="3"/>
  <c r="AO3246" i="3"/>
  <c r="AN3246" i="3"/>
  <c r="AM3246" i="3"/>
  <c r="AL3246" i="3"/>
  <c r="AK3246" i="3"/>
  <c r="AJ3246" i="3"/>
  <c r="AI3246" i="3"/>
  <c r="AH3246" i="3"/>
  <c r="AQ3245" i="3"/>
  <c r="AP3245" i="3"/>
  <c r="AO3245" i="3"/>
  <c r="AN3245" i="3"/>
  <c r="AM3245" i="3"/>
  <c r="AL3245" i="3"/>
  <c r="AK3245" i="3"/>
  <c r="AJ3245" i="3"/>
  <c r="AI3245" i="3"/>
  <c r="AH3245" i="3"/>
  <c r="AQ3244" i="3"/>
  <c r="AP3244" i="3"/>
  <c r="AO3244" i="3"/>
  <c r="AN3244" i="3"/>
  <c r="AM3244" i="3"/>
  <c r="AL3244" i="3"/>
  <c r="AK3244" i="3"/>
  <c r="AJ3244" i="3"/>
  <c r="AI3244" i="3"/>
  <c r="AH3244" i="3"/>
  <c r="AQ3243" i="3"/>
  <c r="AP3243" i="3"/>
  <c r="AO3243" i="3"/>
  <c r="AN3243" i="3"/>
  <c r="AM3243" i="3"/>
  <c r="AL3243" i="3"/>
  <c r="AK3243" i="3"/>
  <c r="AJ3243" i="3"/>
  <c r="AI3243" i="3"/>
  <c r="AH3243" i="3"/>
  <c r="AQ3242" i="3"/>
  <c r="AP3242" i="3"/>
  <c r="AO3242" i="3"/>
  <c r="AN3242" i="3"/>
  <c r="AM3242" i="3"/>
  <c r="AL3242" i="3"/>
  <c r="AK3242" i="3"/>
  <c r="AJ3242" i="3"/>
  <c r="AI3242" i="3"/>
  <c r="AH3242" i="3"/>
  <c r="AQ3241" i="3"/>
  <c r="AP3241" i="3"/>
  <c r="AO3241" i="3"/>
  <c r="AN3241" i="3"/>
  <c r="AM3241" i="3"/>
  <c r="AL3241" i="3"/>
  <c r="AK3241" i="3"/>
  <c r="AJ3241" i="3"/>
  <c r="AI3241" i="3"/>
  <c r="AH3241" i="3"/>
  <c r="AQ3240" i="3"/>
  <c r="AP3240" i="3"/>
  <c r="AO3240" i="3"/>
  <c r="AN3240" i="3"/>
  <c r="AM3240" i="3"/>
  <c r="AL3240" i="3"/>
  <c r="AK3240" i="3"/>
  <c r="AJ3240" i="3"/>
  <c r="AI3240" i="3"/>
  <c r="AH3240" i="3"/>
  <c r="AQ3239" i="3"/>
  <c r="AP3239" i="3"/>
  <c r="AO3239" i="3"/>
  <c r="AN3239" i="3"/>
  <c r="AM3239" i="3"/>
  <c r="AL3239" i="3"/>
  <c r="AK3239" i="3"/>
  <c r="AJ3239" i="3"/>
  <c r="AI3239" i="3"/>
  <c r="AH3239" i="3"/>
  <c r="AQ3238" i="3"/>
  <c r="AP3238" i="3"/>
  <c r="AO3238" i="3"/>
  <c r="AN3238" i="3"/>
  <c r="AM3238" i="3"/>
  <c r="AL3238" i="3"/>
  <c r="AK3238" i="3"/>
  <c r="AJ3238" i="3"/>
  <c r="AI3238" i="3"/>
  <c r="AH3238" i="3"/>
  <c r="AQ3237" i="3"/>
  <c r="AP3237" i="3"/>
  <c r="AO3237" i="3"/>
  <c r="AN3237" i="3"/>
  <c r="AM3237" i="3"/>
  <c r="AL3237" i="3"/>
  <c r="AK3237" i="3"/>
  <c r="AJ3237" i="3"/>
  <c r="AI3237" i="3"/>
  <c r="AH3237" i="3"/>
  <c r="AQ3236" i="3"/>
  <c r="AP3236" i="3"/>
  <c r="AO3236" i="3"/>
  <c r="AN3236" i="3"/>
  <c r="AM3236" i="3"/>
  <c r="AL3236" i="3"/>
  <c r="AK3236" i="3"/>
  <c r="AJ3236" i="3"/>
  <c r="AI3236" i="3"/>
  <c r="AH3236" i="3"/>
  <c r="AQ3235" i="3"/>
  <c r="AP3235" i="3"/>
  <c r="AO3235" i="3"/>
  <c r="AN3235" i="3"/>
  <c r="AM3235" i="3"/>
  <c r="AL3235" i="3"/>
  <c r="AK3235" i="3"/>
  <c r="AJ3235" i="3"/>
  <c r="AI3235" i="3"/>
  <c r="AH3235" i="3"/>
  <c r="AQ3234" i="3"/>
  <c r="AP3234" i="3"/>
  <c r="AO3234" i="3"/>
  <c r="AN3234" i="3"/>
  <c r="AM3234" i="3"/>
  <c r="AL3234" i="3"/>
  <c r="AK3234" i="3"/>
  <c r="AJ3234" i="3"/>
  <c r="AI3234" i="3"/>
  <c r="AH3234" i="3"/>
  <c r="AQ3233" i="3"/>
  <c r="AP3233" i="3"/>
  <c r="AO3233" i="3"/>
  <c r="AN3233" i="3"/>
  <c r="AM3233" i="3"/>
  <c r="AL3233" i="3"/>
  <c r="AK3233" i="3"/>
  <c r="AJ3233" i="3"/>
  <c r="AI3233" i="3"/>
  <c r="AH3233" i="3"/>
  <c r="AQ3232" i="3"/>
  <c r="AP3232" i="3"/>
  <c r="AO3232" i="3"/>
  <c r="AN3232" i="3"/>
  <c r="AM3232" i="3"/>
  <c r="AL3232" i="3"/>
  <c r="AK3232" i="3"/>
  <c r="AJ3232" i="3"/>
  <c r="AI3232" i="3"/>
  <c r="AH3232" i="3"/>
  <c r="AQ3231" i="3"/>
  <c r="AP3231" i="3"/>
  <c r="AO3231" i="3"/>
  <c r="AN3231" i="3"/>
  <c r="AM3231" i="3"/>
  <c r="AL3231" i="3"/>
  <c r="AK3231" i="3"/>
  <c r="AJ3231" i="3"/>
  <c r="AI3231" i="3"/>
  <c r="AH3231" i="3"/>
  <c r="AQ3230" i="3"/>
  <c r="AP3230" i="3"/>
  <c r="AO3230" i="3"/>
  <c r="AN3230" i="3"/>
  <c r="AM3230" i="3"/>
  <c r="AL3230" i="3"/>
  <c r="AK3230" i="3"/>
  <c r="AJ3230" i="3"/>
  <c r="AI3230" i="3"/>
  <c r="AH3230" i="3"/>
  <c r="AQ3229" i="3"/>
  <c r="AP3229" i="3"/>
  <c r="AO3229" i="3"/>
  <c r="AN3229" i="3"/>
  <c r="AM3229" i="3"/>
  <c r="AL3229" i="3"/>
  <c r="AK3229" i="3"/>
  <c r="AJ3229" i="3"/>
  <c r="AI3229" i="3"/>
  <c r="AH3229" i="3"/>
  <c r="AQ3228" i="3"/>
  <c r="AP3228" i="3"/>
  <c r="AO3228" i="3"/>
  <c r="AN3228" i="3"/>
  <c r="AM3228" i="3"/>
  <c r="AL3228" i="3"/>
  <c r="AK3228" i="3"/>
  <c r="AJ3228" i="3"/>
  <c r="AI3228" i="3"/>
  <c r="AH3228" i="3"/>
  <c r="AQ3227" i="3"/>
  <c r="AP3227" i="3"/>
  <c r="AO3227" i="3"/>
  <c r="AN3227" i="3"/>
  <c r="AM3227" i="3"/>
  <c r="AL3227" i="3"/>
  <c r="AK3227" i="3"/>
  <c r="AJ3227" i="3"/>
  <c r="AI3227" i="3"/>
  <c r="AH3227" i="3"/>
  <c r="AQ3226" i="3"/>
  <c r="AP3226" i="3"/>
  <c r="AO3226" i="3"/>
  <c r="AN3226" i="3"/>
  <c r="AM3226" i="3"/>
  <c r="AL3226" i="3"/>
  <c r="AK3226" i="3"/>
  <c r="AJ3226" i="3"/>
  <c r="AI3226" i="3"/>
  <c r="AH3226" i="3"/>
  <c r="AQ3225" i="3"/>
  <c r="AP3225" i="3"/>
  <c r="AO3225" i="3"/>
  <c r="AN3225" i="3"/>
  <c r="AM3225" i="3"/>
  <c r="AL3225" i="3"/>
  <c r="AK3225" i="3"/>
  <c r="AJ3225" i="3"/>
  <c r="AI3225" i="3"/>
  <c r="AH3225" i="3"/>
  <c r="AQ3224" i="3"/>
  <c r="AP3224" i="3"/>
  <c r="AO3224" i="3"/>
  <c r="AN3224" i="3"/>
  <c r="AM3224" i="3"/>
  <c r="AL3224" i="3"/>
  <c r="AK3224" i="3"/>
  <c r="AJ3224" i="3"/>
  <c r="AI3224" i="3"/>
  <c r="AH3224" i="3"/>
  <c r="AQ3223" i="3"/>
  <c r="AP3223" i="3"/>
  <c r="AO3223" i="3"/>
  <c r="AN3223" i="3"/>
  <c r="AM3223" i="3"/>
  <c r="AL3223" i="3"/>
  <c r="AK3223" i="3"/>
  <c r="AJ3223" i="3"/>
  <c r="AI3223" i="3"/>
  <c r="AH3223" i="3"/>
  <c r="AQ3222" i="3"/>
  <c r="AP3222" i="3"/>
  <c r="AO3222" i="3"/>
  <c r="AN3222" i="3"/>
  <c r="AM3222" i="3"/>
  <c r="AL3222" i="3"/>
  <c r="AK3222" i="3"/>
  <c r="AJ3222" i="3"/>
  <c r="AI3222" i="3"/>
  <c r="AH3222" i="3"/>
  <c r="AQ3221" i="3"/>
  <c r="AP3221" i="3"/>
  <c r="AO3221" i="3"/>
  <c r="AN3221" i="3"/>
  <c r="AM3221" i="3"/>
  <c r="AL3221" i="3"/>
  <c r="AK3221" i="3"/>
  <c r="AJ3221" i="3"/>
  <c r="AI3221" i="3"/>
  <c r="AH3221" i="3"/>
  <c r="AQ3220" i="3"/>
  <c r="AP3220" i="3"/>
  <c r="AO3220" i="3"/>
  <c r="AN3220" i="3"/>
  <c r="AM3220" i="3"/>
  <c r="AL3220" i="3"/>
  <c r="AK3220" i="3"/>
  <c r="AJ3220" i="3"/>
  <c r="AI3220" i="3"/>
  <c r="AH3220" i="3"/>
  <c r="AQ3219" i="3"/>
  <c r="AP3219" i="3"/>
  <c r="AO3219" i="3"/>
  <c r="AN3219" i="3"/>
  <c r="AM3219" i="3"/>
  <c r="AL3219" i="3"/>
  <c r="AK3219" i="3"/>
  <c r="AJ3219" i="3"/>
  <c r="AI3219" i="3"/>
  <c r="AH3219" i="3"/>
  <c r="AQ3218" i="3"/>
  <c r="AP3218" i="3"/>
  <c r="AO3218" i="3"/>
  <c r="AN3218" i="3"/>
  <c r="AM3218" i="3"/>
  <c r="AL3218" i="3"/>
  <c r="AK3218" i="3"/>
  <c r="AJ3218" i="3"/>
  <c r="AI3218" i="3"/>
  <c r="AH3218" i="3"/>
  <c r="AQ3217" i="3"/>
  <c r="AP3217" i="3"/>
  <c r="AO3217" i="3"/>
  <c r="AN3217" i="3"/>
  <c r="AM3217" i="3"/>
  <c r="AL3217" i="3"/>
  <c r="AK3217" i="3"/>
  <c r="AJ3217" i="3"/>
  <c r="AI3217" i="3"/>
  <c r="AH3217" i="3"/>
  <c r="AQ3216" i="3"/>
  <c r="AP3216" i="3"/>
  <c r="AO3216" i="3"/>
  <c r="AN3216" i="3"/>
  <c r="AM3216" i="3"/>
  <c r="AL3216" i="3"/>
  <c r="AK3216" i="3"/>
  <c r="AJ3216" i="3"/>
  <c r="AI3216" i="3"/>
  <c r="AH3216" i="3"/>
  <c r="AQ3215" i="3"/>
  <c r="AP3215" i="3"/>
  <c r="AO3215" i="3"/>
  <c r="AN3215" i="3"/>
  <c r="AM3215" i="3"/>
  <c r="AL3215" i="3"/>
  <c r="AK3215" i="3"/>
  <c r="AJ3215" i="3"/>
  <c r="AI3215" i="3"/>
  <c r="AH3215" i="3"/>
  <c r="AQ3214" i="3"/>
  <c r="AP3214" i="3"/>
  <c r="AO3214" i="3"/>
  <c r="AN3214" i="3"/>
  <c r="AM3214" i="3"/>
  <c r="AL3214" i="3"/>
  <c r="AK3214" i="3"/>
  <c r="AJ3214" i="3"/>
  <c r="AI3214" i="3"/>
  <c r="AH3214" i="3"/>
  <c r="AQ3213" i="3"/>
  <c r="AP3213" i="3"/>
  <c r="AO3213" i="3"/>
  <c r="AN3213" i="3"/>
  <c r="AM3213" i="3"/>
  <c r="AL3213" i="3"/>
  <c r="AK3213" i="3"/>
  <c r="AJ3213" i="3"/>
  <c r="AI3213" i="3"/>
  <c r="AH3213" i="3"/>
  <c r="AQ3212" i="3"/>
  <c r="AP3212" i="3"/>
  <c r="AO3212" i="3"/>
  <c r="AN3212" i="3"/>
  <c r="AM3212" i="3"/>
  <c r="AL3212" i="3"/>
  <c r="AK3212" i="3"/>
  <c r="AJ3212" i="3"/>
  <c r="AI3212" i="3"/>
  <c r="AH3212" i="3"/>
  <c r="AQ3211" i="3"/>
  <c r="AP3211" i="3"/>
  <c r="AO3211" i="3"/>
  <c r="AN3211" i="3"/>
  <c r="AM3211" i="3"/>
  <c r="AL3211" i="3"/>
  <c r="AK3211" i="3"/>
  <c r="AJ3211" i="3"/>
  <c r="AI3211" i="3"/>
  <c r="AH3211" i="3"/>
  <c r="AQ3210" i="3"/>
  <c r="AP3210" i="3"/>
  <c r="AO3210" i="3"/>
  <c r="AN3210" i="3"/>
  <c r="AM3210" i="3"/>
  <c r="AL3210" i="3"/>
  <c r="AK3210" i="3"/>
  <c r="AJ3210" i="3"/>
  <c r="AI3210" i="3"/>
  <c r="AH3210" i="3"/>
  <c r="AQ3209" i="3"/>
  <c r="AP3209" i="3"/>
  <c r="AO3209" i="3"/>
  <c r="AN3209" i="3"/>
  <c r="AM3209" i="3"/>
  <c r="AL3209" i="3"/>
  <c r="AK3209" i="3"/>
  <c r="AJ3209" i="3"/>
  <c r="AI3209" i="3"/>
  <c r="AH3209" i="3"/>
  <c r="AQ3208" i="3"/>
  <c r="AP3208" i="3"/>
  <c r="AO3208" i="3"/>
  <c r="AN3208" i="3"/>
  <c r="AM3208" i="3"/>
  <c r="AL3208" i="3"/>
  <c r="AK3208" i="3"/>
  <c r="AJ3208" i="3"/>
  <c r="AI3208" i="3"/>
  <c r="AH3208" i="3"/>
  <c r="AQ3207" i="3"/>
  <c r="AP3207" i="3"/>
  <c r="AO3207" i="3"/>
  <c r="AN3207" i="3"/>
  <c r="AM3207" i="3"/>
  <c r="AL3207" i="3"/>
  <c r="AK3207" i="3"/>
  <c r="AJ3207" i="3"/>
  <c r="AI3207" i="3"/>
  <c r="AH3207" i="3"/>
  <c r="AQ3206" i="3"/>
  <c r="AP3206" i="3"/>
  <c r="AO3206" i="3"/>
  <c r="AN3206" i="3"/>
  <c r="AM3206" i="3"/>
  <c r="AL3206" i="3"/>
  <c r="AK3206" i="3"/>
  <c r="AJ3206" i="3"/>
  <c r="AI3206" i="3"/>
  <c r="AH3206" i="3"/>
  <c r="AQ3205" i="3"/>
  <c r="AP3205" i="3"/>
  <c r="AO3205" i="3"/>
  <c r="AN3205" i="3"/>
  <c r="AM3205" i="3"/>
  <c r="AL3205" i="3"/>
  <c r="AK3205" i="3"/>
  <c r="AJ3205" i="3"/>
  <c r="AI3205" i="3"/>
  <c r="AH3205" i="3"/>
  <c r="AQ3204" i="3"/>
  <c r="AP3204" i="3"/>
  <c r="AO3204" i="3"/>
  <c r="AN3204" i="3"/>
  <c r="AM3204" i="3"/>
  <c r="AL3204" i="3"/>
  <c r="AK3204" i="3"/>
  <c r="AJ3204" i="3"/>
  <c r="AI3204" i="3"/>
  <c r="AH3204" i="3"/>
  <c r="AQ3203" i="3"/>
  <c r="AP3203" i="3"/>
  <c r="AO3203" i="3"/>
  <c r="AN3203" i="3"/>
  <c r="AM3203" i="3"/>
  <c r="AL3203" i="3"/>
  <c r="AK3203" i="3"/>
  <c r="AJ3203" i="3"/>
  <c r="AI3203" i="3"/>
  <c r="AH3203" i="3"/>
  <c r="AQ3202" i="3"/>
  <c r="AP3202" i="3"/>
  <c r="AO3202" i="3"/>
  <c r="AN3202" i="3"/>
  <c r="AM3202" i="3"/>
  <c r="AL3202" i="3"/>
  <c r="AK3202" i="3"/>
  <c r="AJ3202" i="3"/>
  <c r="AI3202" i="3"/>
  <c r="AH3202" i="3"/>
  <c r="AQ3201" i="3"/>
  <c r="AP3201" i="3"/>
  <c r="AO3201" i="3"/>
  <c r="AN3201" i="3"/>
  <c r="AM3201" i="3"/>
  <c r="AL3201" i="3"/>
  <c r="AK3201" i="3"/>
  <c r="AJ3201" i="3"/>
  <c r="AI3201" i="3"/>
  <c r="AH3201" i="3"/>
  <c r="AQ3200" i="3"/>
  <c r="AP3200" i="3"/>
  <c r="AO3200" i="3"/>
  <c r="AN3200" i="3"/>
  <c r="AM3200" i="3"/>
  <c r="AL3200" i="3"/>
  <c r="AK3200" i="3"/>
  <c r="AJ3200" i="3"/>
  <c r="AI3200" i="3"/>
  <c r="AH3200" i="3"/>
  <c r="AQ3199" i="3"/>
  <c r="AP3199" i="3"/>
  <c r="AO3199" i="3"/>
  <c r="AN3199" i="3"/>
  <c r="AM3199" i="3"/>
  <c r="AL3199" i="3"/>
  <c r="AK3199" i="3"/>
  <c r="AJ3199" i="3"/>
  <c r="AI3199" i="3"/>
  <c r="AH3199" i="3"/>
  <c r="AQ3198" i="3"/>
  <c r="AP3198" i="3"/>
  <c r="AO3198" i="3"/>
  <c r="AN3198" i="3"/>
  <c r="AM3198" i="3"/>
  <c r="AL3198" i="3"/>
  <c r="AK3198" i="3"/>
  <c r="AJ3198" i="3"/>
  <c r="AI3198" i="3"/>
  <c r="AH3198" i="3"/>
  <c r="AQ3197" i="3"/>
  <c r="AP3197" i="3"/>
  <c r="AO3197" i="3"/>
  <c r="AN3197" i="3"/>
  <c r="AM3197" i="3"/>
  <c r="AL3197" i="3"/>
  <c r="AK3197" i="3"/>
  <c r="AJ3197" i="3"/>
  <c r="AI3197" i="3"/>
  <c r="AH3197" i="3"/>
  <c r="AQ3196" i="3"/>
  <c r="AP3196" i="3"/>
  <c r="AO3196" i="3"/>
  <c r="AN3196" i="3"/>
  <c r="AM3196" i="3"/>
  <c r="AL3196" i="3"/>
  <c r="AK3196" i="3"/>
  <c r="AJ3196" i="3"/>
  <c r="AI3196" i="3"/>
  <c r="AH3196" i="3"/>
  <c r="AQ3195" i="3"/>
  <c r="AP3195" i="3"/>
  <c r="AO3195" i="3"/>
  <c r="AN3195" i="3"/>
  <c r="AM3195" i="3"/>
  <c r="AL3195" i="3"/>
  <c r="AK3195" i="3"/>
  <c r="AJ3195" i="3"/>
  <c r="AI3195" i="3"/>
  <c r="AH3195" i="3"/>
  <c r="AQ3194" i="3"/>
  <c r="AP3194" i="3"/>
  <c r="AO3194" i="3"/>
  <c r="AN3194" i="3"/>
  <c r="AM3194" i="3"/>
  <c r="AL3194" i="3"/>
  <c r="AK3194" i="3"/>
  <c r="AJ3194" i="3"/>
  <c r="AI3194" i="3"/>
  <c r="AH3194" i="3"/>
  <c r="AQ3193" i="3"/>
  <c r="AP3193" i="3"/>
  <c r="AO3193" i="3"/>
  <c r="AN3193" i="3"/>
  <c r="AM3193" i="3"/>
  <c r="AL3193" i="3"/>
  <c r="AK3193" i="3"/>
  <c r="AJ3193" i="3"/>
  <c r="AI3193" i="3"/>
  <c r="AH3193" i="3"/>
  <c r="AQ3192" i="3"/>
  <c r="AP3192" i="3"/>
  <c r="AO3192" i="3"/>
  <c r="AN3192" i="3"/>
  <c r="AM3192" i="3"/>
  <c r="AL3192" i="3"/>
  <c r="AK3192" i="3"/>
  <c r="AJ3192" i="3"/>
  <c r="AI3192" i="3"/>
  <c r="AH3192" i="3"/>
  <c r="AQ3191" i="3"/>
  <c r="AP3191" i="3"/>
  <c r="AO3191" i="3"/>
  <c r="AN3191" i="3"/>
  <c r="AM3191" i="3"/>
  <c r="AL3191" i="3"/>
  <c r="AK3191" i="3"/>
  <c r="AJ3191" i="3"/>
  <c r="AI3191" i="3"/>
  <c r="AH3191" i="3"/>
  <c r="AQ3190" i="3"/>
  <c r="AP3190" i="3"/>
  <c r="AO3190" i="3"/>
  <c r="AN3190" i="3"/>
  <c r="AM3190" i="3"/>
  <c r="AL3190" i="3"/>
  <c r="AK3190" i="3"/>
  <c r="AJ3190" i="3"/>
  <c r="AI3190" i="3"/>
  <c r="AH3190" i="3"/>
  <c r="AQ3189" i="3"/>
  <c r="AP3189" i="3"/>
  <c r="AO3189" i="3"/>
  <c r="AN3189" i="3"/>
  <c r="AM3189" i="3"/>
  <c r="AL3189" i="3"/>
  <c r="AK3189" i="3"/>
  <c r="AJ3189" i="3"/>
  <c r="AI3189" i="3"/>
  <c r="AH3189" i="3"/>
  <c r="AQ3188" i="3"/>
  <c r="AP3188" i="3"/>
  <c r="AO3188" i="3"/>
  <c r="AN3188" i="3"/>
  <c r="AM3188" i="3"/>
  <c r="AL3188" i="3"/>
  <c r="AK3188" i="3"/>
  <c r="AJ3188" i="3"/>
  <c r="AI3188" i="3"/>
  <c r="AH3188" i="3"/>
  <c r="AQ3187" i="3"/>
  <c r="AP3187" i="3"/>
  <c r="AO3187" i="3"/>
  <c r="AN3187" i="3"/>
  <c r="AM3187" i="3"/>
  <c r="AL3187" i="3"/>
  <c r="AK3187" i="3"/>
  <c r="AJ3187" i="3"/>
  <c r="AI3187" i="3"/>
  <c r="AH3187" i="3"/>
  <c r="AQ3186" i="3"/>
  <c r="AP3186" i="3"/>
  <c r="AO3186" i="3"/>
  <c r="AN3186" i="3"/>
  <c r="AM3186" i="3"/>
  <c r="AL3186" i="3"/>
  <c r="AK3186" i="3"/>
  <c r="AJ3186" i="3"/>
  <c r="AI3186" i="3"/>
  <c r="AH3186" i="3"/>
  <c r="AQ3184" i="3"/>
  <c r="AP3184" i="3"/>
  <c r="AO3184" i="3"/>
  <c r="AN3184" i="3"/>
  <c r="AM3184" i="3"/>
  <c r="AL3184" i="3"/>
  <c r="AK3184" i="3"/>
  <c r="AJ3184" i="3"/>
  <c r="AI3184" i="3"/>
  <c r="AH3184" i="3"/>
  <c r="AQ3183" i="3"/>
  <c r="AP3183" i="3"/>
  <c r="AO3183" i="3"/>
  <c r="AN3183" i="3"/>
  <c r="AM3183" i="3"/>
  <c r="AL3183" i="3"/>
  <c r="AK3183" i="3"/>
  <c r="AJ3183" i="3"/>
  <c r="AI3183" i="3"/>
  <c r="AH3183" i="3"/>
  <c r="AQ3182" i="3"/>
  <c r="AP3182" i="3"/>
  <c r="AO3182" i="3"/>
  <c r="AN3182" i="3"/>
  <c r="AM3182" i="3"/>
  <c r="AL3182" i="3"/>
  <c r="AK3182" i="3"/>
  <c r="AJ3182" i="3"/>
  <c r="AI3182" i="3"/>
  <c r="AH3182" i="3"/>
  <c r="AQ3181" i="3"/>
  <c r="AP3181" i="3"/>
  <c r="AO3181" i="3"/>
  <c r="AN3181" i="3"/>
  <c r="AM3181" i="3"/>
  <c r="AL3181" i="3"/>
  <c r="AK3181" i="3"/>
  <c r="AJ3181" i="3"/>
  <c r="AI3181" i="3"/>
  <c r="AH3181" i="3"/>
  <c r="AQ3180" i="3"/>
  <c r="AP3180" i="3"/>
  <c r="AO3180" i="3"/>
  <c r="AN3180" i="3"/>
  <c r="AM3180" i="3"/>
  <c r="AL3180" i="3"/>
  <c r="AK3180" i="3"/>
  <c r="AJ3180" i="3"/>
  <c r="AI3180" i="3"/>
  <c r="AH3180" i="3"/>
  <c r="AQ3179" i="3"/>
  <c r="AP3179" i="3"/>
  <c r="AO3179" i="3"/>
  <c r="AN3179" i="3"/>
  <c r="AM3179" i="3"/>
  <c r="AL3179" i="3"/>
  <c r="AK3179" i="3"/>
  <c r="AJ3179" i="3"/>
  <c r="AI3179" i="3"/>
  <c r="AH3179" i="3"/>
  <c r="AQ3178" i="3"/>
  <c r="AP3178" i="3"/>
  <c r="AO3178" i="3"/>
  <c r="AN3178" i="3"/>
  <c r="AM3178" i="3"/>
  <c r="AL3178" i="3"/>
  <c r="AK3178" i="3"/>
  <c r="AJ3178" i="3"/>
  <c r="AI3178" i="3"/>
  <c r="AH3178" i="3"/>
  <c r="AQ3177" i="3"/>
  <c r="AP3177" i="3"/>
  <c r="AO3177" i="3"/>
  <c r="AN3177" i="3"/>
  <c r="AM3177" i="3"/>
  <c r="AL3177" i="3"/>
  <c r="AK3177" i="3"/>
  <c r="AJ3177" i="3"/>
  <c r="AI3177" i="3"/>
  <c r="AH3177" i="3"/>
  <c r="AQ3176" i="3"/>
  <c r="AP3176" i="3"/>
  <c r="AO3176" i="3"/>
  <c r="AN3176" i="3"/>
  <c r="AM3176" i="3"/>
  <c r="AL3176" i="3"/>
  <c r="AK3176" i="3"/>
  <c r="AJ3176" i="3"/>
  <c r="AI3176" i="3"/>
  <c r="AH3176" i="3"/>
  <c r="AQ3175" i="3"/>
  <c r="AP3175" i="3"/>
  <c r="AO3175" i="3"/>
  <c r="AN3175" i="3"/>
  <c r="AM3175" i="3"/>
  <c r="AL3175" i="3"/>
  <c r="AK3175" i="3"/>
  <c r="AJ3175" i="3"/>
  <c r="AI3175" i="3"/>
  <c r="AH3175" i="3"/>
  <c r="AQ3174" i="3"/>
  <c r="AP3174" i="3"/>
  <c r="AO3174" i="3"/>
  <c r="AN3174" i="3"/>
  <c r="AM3174" i="3"/>
  <c r="AL3174" i="3"/>
  <c r="AK3174" i="3"/>
  <c r="AJ3174" i="3"/>
  <c r="AI3174" i="3"/>
  <c r="AH3174" i="3"/>
  <c r="AQ3173" i="3"/>
  <c r="AP3173" i="3"/>
  <c r="AO3173" i="3"/>
  <c r="AN3173" i="3"/>
  <c r="AM3173" i="3"/>
  <c r="AL3173" i="3"/>
  <c r="AK3173" i="3"/>
  <c r="AJ3173" i="3"/>
  <c r="AI3173" i="3"/>
  <c r="AH3173" i="3"/>
  <c r="AQ3172" i="3"/>
  <c r="AP3172" i="3"/>
  <c r="AO3172" i="3"/>
  <c r="AN3172" i="3"/>
  <c r="AM3172" i="3"/>
  <c r="AL3172" i="3"/>
  <c r="AK3172" i="3"/>
  <c r="AJ3172" i="3"/>
  <c r="AI3172" i="3"/>
  <c r="AH3172" i="3"/>
  <c r="AQ3171" i="3"/>
  <c r="AP3171" i="3"/>
  <c r="AO3171" i="3"/>
  <c r="AN3171" i="3"/>
  <c r="AM3171" i="3"/>
  <c r="AL3171" i="3"/>
  <c r="AK3171" i="3"/>
  <c r="AJ3171" i="3"/>
  <c r="AI3171" i="3"/>
  <c r="AH3171" i="3"/>
  <c r="AQ3170" i="3"/>
  <c r="AP3170" i="3"/>
  <c r="AO3170" i="3"/>
  <c r="AN3170" i="3"/>
  <c r="AM3170" i="3"/>
  <c r="AL3170" i="3"/>
  <c r="AK3170" i="3"/>
  <c r="AJ3170" i="3"/>
  <c r="AI3170" i="3"/>
  <c r="AH3170" i="3"/>
  <c r="AQ3169" i="3"/>
  <c r="AP3169" i="3"/>
  <c r="AO3169" i="3"/>
  <c r="AN3169" i="3"/>
  <c r="AM3169" i="3"/>
  <c r="AL3169" i="3"/>
  <c r="AK3169" i="3"/>
  <c r="AJ3169" i="3"/>
  <c r="AI3169" i="3"/>
  <c r="AH3169" i="3"/>
  <c r="AQ3168" i="3"/>
  <c r="AP3168" i="3"/>
  <c r="AO3168" i="3"/>
  <c r="AN3168" i="3"/>
  <c r="AM3168" i="3"/>
  <c r="AL3168" i="3"/>
  <c r="AK3168" i="3"/>
  <c r="AJ3168" i="3"/>
  <c r="AI3168" i="3"/>
  <c r="AH3168" i="3"/>
  <c r="AQ3167" i="3"/>
  <c r="AP3167" i="3"/>
  <c r="AO3167" i="3"/>
  <c r="AN3167" i="3"/>
  <c r="AM3167" i="3"/>
  <c r="AL3167" i="3"/>
  <c r="AK3167" i="3"/>
  <c r="AJ3167" i="3"/>
  <c r="AI3167" i="3"/>
  <c r="AH3167" i="3"/>
  <c r="AQ3166" i="3"/>
  <c r="AP3166" i="3"/>
  <c r="AO3166" i="3"/>
  <c r="AN3166" i="3"/>
  <c r="AM3166" i="3"/>
  <c r="AL3166" i="3"/>
  <c r="AK3166" i="3"/>
  <c r="AJ3166" i="3"/>
  <c r="AI3166" i="3"/>
  <c r="AH3166" i="3"/>
  <c r="AQ3165" i="3"/>
  <c r="AP3165" i="3"/>
  <c r="AO3165" i="3"/>
  <c r="AN3165" i="3"/>
  <c r="AM3165" i="3"/>
  <c r="AL3165" i="3"/>
  <c r="AK3165" i="3"/>
  <c r="AJ3165" i="3"/>
  <c r="AI3165" i="3"/>
  <c r="AH3165" i="3"/>
  <c r="AQ3164" i="3"/>
  <c r="AP3164" i="3"/>
  <c r="AO3164" i="3"/>
  <c r="AN3164" i="3"/>
  <c r="AM3164" i="3"/>
  <c r="AL3164" i="3"/>
  <c r="AK3164" i="3"/>
  <c r="AJ3164" i="3"/>
  <c r="AI3164" i="3"/>
  <c r="AH3164" i="3"/>
  <c r="AQ3163" i="3"/>
  <c r="AP3163" i="3"/>
  <c r="AO3163" i="3"/>
  <c r="AN3163" i="3"/>
  <c r="AM3163" i="3"/>
  <c r="AL3163" i="3"/>
  <c r="AK3163" i="3"/>
  <c r="AJ3163" i="3"/>
  <c r="AI3163" i="3"/>
  <c r="AH3163" i="3"/>
  <c r="AQ3162" i="3"/>
  <c r="AP3162" i="3"/>
  <c r="AO3162" i="3"/>
  <c r="AN3162" i="3"/>
  <c r="AM3162" i="3"/>
  <c r="AL3162" i="3"/>
  <c r="AK3162" i="3"/>
  <c r="AJ3162" i="3"/>
  <c r="AI3162" i="3"/>
  <c r="AH3162" i="3"/>
  <c r="AQ3161" i="3"/>
  <c r="AP3161" i="3"/>
  <c r="AO3161" i="3"/>
  <c r="AN3161" i="3"/>
  <c r="AM3161" i="3"/>
  <c r="AL3161" i="3"/>
  <c r="AK3161" i="3"/>
  <c r="AJ3161" i="3"/>
  <c r="AI3161" i="3"/>
  <c r="AH3161" i="3"/>
  <c r="AQ3160" i="3"/>
  <c r="AP3160" i="3"/>
  <c r="AO3160" i="3"/>
  <c r="AN3160" i="3"/>
  <c r="AM3160" i="3"/>
  <c r="AL3160" i="3"/>
  <c r="AK3160" i="3"/>
  <c r="AJ3160" i="3"/>
  <c r="AI3160" i="3"/>
  <c r="AH3160" i="3"/>
  <c r="AQ3159" i="3"/>
  <c r="AP3159" i="3"/>
  <c r="AO3159" i="3"/>
  <c r="AN3159" i="3"/>
  <c r="AM3159" i="3"/>
  <c r="AL3159" i="3"/>
  <c r="AK3159" i="3"/>
  <c r="AJ3159" i="3"/>
  <c r="AI3159" i="3"/>
  <c r="AH3159" i="3"/>
  <c r="AQ3158" i="3"/>
  <c r="AP3158" i="3"/>
  <c r="AO3158" i="3"/>
  <c r="AN3158" i="3"/>
  <c r="AM3158" i="3"/>
  <c r="AL3158" i="3"/>
  <c r="AK3158" i="3"/>
  <c r="AJ3158" i="3"/>
  <c r="AI3158" i="3"/>
  <c r="AH3158" i="3"/>
  <c r="AQ3157" i="3"/>
  <c r="AP3157" i="3"/>
  <c r="AO3157" i="3"/>
  <c r="AN3157" i="3"/>
  <c r="AM3157" i="3"/>
  <c r="AL3157" i="3"/>
  <c r="AK3157" i="3"/>
  <c r="AJ3157" i="3"/>
  <c r="AI3157" i="3"/>
  <c r="AH3157" i="3"/>
  <c r="AQ3156" i="3"/>
  <c r="AP3156" i="3"/>
  <c r="AO3156" i="3"/>
  <c r="AN3156" i="3"/>
  <c r="AM3156" i="3"/>
  <c r="AL3156" i="3"/>
  <c r="AK3156" i="3"/>
  <c r="AJ3156" i="3"/>
  <c r="AI3156" i="3"/>
  <c r="AH3156" i="3"/>
  <c r="AQ3155" i="3"/>
  <c r="AP3155" i="3"/>
  <c r="AO3155" i="3"/>
  <c r="AN3155" i="3"/>
  <c r="AM3155" i="3"/>
  <c r="AL3155" i="3"/>
  <c r="AK3155" i="3"/>
  <c r="AJ3155" i="3"/>
  <c r="AI3155" i="3"/>
  <c r="AH3155" i="3"/>
  <c r="AQ3154" i="3"/>
  <c r="AP3154" i="3"/>
  <c r="AO3154" i="3"/>
  <c r="AN3154" i="3"/>
  <c r="AM3154" i="3"/>
  <c r="AL3154" i="3"/>
  <c r="AK3154" i="3"/>
  <c r="AJ3154" i="3"/>
  <c r="AI3154" i="3"/>
  <c r="AH3154" i="3"/>
  <c r="AQ3153" i="3"/>
  <c r="AP3153" i="3"/>
  <c r="AO3153" i="3"/>
  <c r="AN3153" i="3"/>
  <c r="AM3153" i="3"/>
  <c r="AL3153" i="3"/>
  <c r="AK3153" i="3"/>
  <c r="AJ3153" i="3"/>
  <c r="AI3153" i="3"/>
  <c r="AH3153" i="3"/>
  <c r="AQ3152" i="3"/>
  <c r="AP3152" i="3"/>
  <c r="AO3152" i="3"/>
  <c r="AN3152" i="3"/>
  <c r="AM3152" i="3"/>
  <c r="AL3152" i="3"/>
  <c r="AK3152" i="3"/>
  <c r="AJ3152" i="3"/>
  <c r="AI3152" i="3"/>
  <c r="AH3152" i="3"/>
  <c r="AQ3151" i="3"/>
  <c r="AP3151" i="3"/>
  <c r="AO3151" i="3"/>
  <c r="AN3151" i="3"/>
  <c r="AM3151" i="3"/>
  <c r="AL3151" i="3"/>
  <c r="AK3151" i="3"/>
  <c r="AJ3151" i="3"/>
  <c r="AI3151" i="3"/>
  <c r="AH3151" i="3"/>
  <c r="AQ3150" i="3"/>
  <c r="AP3150" i="3"/>
  <c r="AO3150" i="3"/>
  <c r="AN3150" i="3"/>
  <c r="AM3150" i="3"/>
  <c r="AL3150" i="3"/>
  <c r="AK3150" i="3"/>
  <c r="AJ3150" i="3"/>
  <c r="AI3150" i="3"/>
  <c r="AH3150" i="3"/>
  <c r="AQ3149" i="3"/>
  <c r="AP3149" i="3"/>
  <c r="AO3149" i="3"/>
  <c r="AN3149" i="3"/>
  <c r="AM3149" i="3"/>
  <c r="AL3149" i="3"/>
  <c r="AK3149" i="3"/>
  <c r="AJ3149" i="3"/>
  <c r="AI3149" i="3"/>
  <c r="AH3149" i="3"/>
  <c r="AQ3148" i="3"/>
  <c r="AP3148" i="3"/>
  <c r="AO3148" i="3"/>
  <c r="AN3148" i="3"/>
  <c r="AM3148" i="3"/>
  <c r="AL3148" i="3"/>
  <c r="AK3148" i="3"/>
  <c r="AJ3148" i="3"/>
  <c r="AI3148" i="3"/>
  <c r="AH3148" i="3"/>
  <c r="AQ3147" i="3"/>
  <c r="AP3147" i="3"/>
  <c r="AO3147" i="3"/>
  <c r="AN3147" i="3"/>
  <c r="AM3147" i="3"/>
  <c r="AL3147" i="3"/>
  <c r="AK3147" i="3"/>
  <c r="AJ3147" i="3"/>
  <c r="AI3147" i="3"/>
  <c r="AH3147" i="3"/>
  <c r="AQ3146" i="3"/>
  <c r="AP3146" i="3"/>
  <c r="AO3146" i="3"/>
  <c r="AN3146" i="3"/>
  <c r="AM3146" i="3"/>
  <c r="AL3146" i="3"/>
  <c r="AK3146" i="3"/>
  <c r="AJ3146" i="3"/>
  <c r="AI3146" i="3"/>
  <c r="AH3146" i="3"/>
  <c r="AQ3145" i="3"/>
  <c r="AP3145" i="3"/>
  <c r="AO3145" i="3"/>
  <c r="AN3145" i="3"/>
  <c r="AM3145" i="3"/>
  <c r="AL3145" i="3"/>
  <c r="AK3145" i="3"/>
  <c r="AJ3145" i="3"/>
  <c r="AI3145" i="3"/>
  <c r="AH3145" i="3"/>
  <c r="AQ3144" i="3"/>
  <c r="AP3144" i="3"/>
  <c r="AO3144" i="3"/>
  <c r="AN3144" i="3"/>
  <c r="AM3144" i="3"/>
  <c r="AL3144" i="3"/>
  <c r="AK3144" i="3"/>
  <c r="AJ3144" i="3"/>
  <c r="AI3144" i="3"/>
  <c r="AH3144" i="3"/>
  <c r="AQ3143" i="3"/>
  <c r="AP3143" i="3"/>
  <c r="AO3143" i="3"/>
  <c r="AN3143" i="3"/>
  <c r="AM3143" i="3"/>
  <c r="AL3143" i="3"/>
  <c r="AK3143" i="3"/>
  <c r="AJ3143" i="3"/>
  <c r="AI3143" i="3"/>
  <c r="AH3143" i="3"/>
  <c r="AQ3142" i="3"/>
  <c r="AP3142" i="3"/>
  <c r="AO3142" i="3"/>
  <c r="AN3142" i="3"/>
  <c r="AM3142" i="3"/>
  <c r="AL3142" i="3"/>
  <c r="AK3142" i="3"/>
  <c r="AJ3142" i="3"/>
  <c r="AI3142" i="3"/>
  <c r="AH3142" i="3"/>
  <c r="AQ3141" i="3"/>
  <c r="AP3141" i="3"/>
  <c r="AO3141" i="3"/>
  <c r="AN3141" i="3"/>
  <c r="AM3141" i="3"/>
  <c r="AL3141" i="3"/>
  <c r="AK3141" i="3"/>
  <c r="AJ3141" i="3"/>
  <c r="AI3141" i="3"/>
  <c r="AH3141" i="3"/>
  <c r="AQ3140" i="3"/>
  <c r="AP3140" i="3"/>
  <c r="AO3140" i="3"/>
  <c r="AN3140" i="3"/>
  <c r="AM3140" i="3"/>
  <c r="AL3140" i="3"/>
  <c r="AK3140" i="3"/>
  <c r="AJ3140" i="3"/>
  <c r="AI3140" i="3"/>
  <c r="AH3140" i="3"/>
  <c r="AQ3139" i="3"/>
  <c r="AP3139" i="3"/>
  <c r="AO3139" i="3"/>
  <c r="AN3139" i="3"/>
  <c r="AM3139" i="3"/>
  <c r="AL3139" i="3"/>
  <c r="AK3139" i="3"/>
  <c r="AJ3139" i="3"/>
  <c r="AI3139" i="3"/>
  <c r="AH3139" i="3"/>
  <c r="AQ3138" i="3"/>
  <c r="AP3138" i="3"/>
  <c r="AO3138" i="3"/>
  <c r="AN3138" i="3"/>
  <c r="AM3138" i="3"/>
  <c r="AL3138" i="3"/>
  <c r="AK3138" i="3"/>
  <c r="AJ3138" i="3"/>
  <c r="AI3138" i="3"/>
  <c r="AH3138" i="3"/>
  <c r="AQ3137" i="3"/>
  <c r="AP3137" i="3"/>
  <c r="AO3137" i="3"/>
  <c r="AN3137" i="3"/>
  <c r="AM3137" i="3"/>
  <c r="AL3137" i="3"/>
  <c r="AK3137" i="3"/>
  <c r="AJ3137" i="3"/>
  <c r="AI3137" i="3"/>
  <c r="AH3137" i="3"/>
  <c r="AQ3136" i="3"/>
  <c r="AP3136" i="3"/>
  <c r="AO3136" i="3"/>
  <c r="AN3136" i="3"/>
  <c r="AM3136" i="3"/>
  <c r="AL3136" i="3"/>
  <c r="AK3136" i="3"/>
  <c r="AJ3136" i="3"/>
  <c r="AI3136" i="3"/>
  <c r="AH3136" i="3"/>
  <c r="AQ3135" i="3"/>
  <c r="AP3135" i="3"/>
  <c r="AO3135" i="3"/>
  <c r="AN3135" i="3"/>
  <c r="AM3135" i="3"/>
  <c r="AL3135" i="3"/>
  <c r="AK3135" i="3"/>
  <c r="AJ3135" i="3"/>
  <c r="AI3135" i="3"/>
  <c r="AH3135" i="3"/>
  <c r="AQ3134" i="3"/>
  <c r="AP3134" i="3"/>
  <c r="AO3134" i="3"/>
  <c r="AN3134" i="3"/>
  <c r="AM3134" i="3"/>
  <c r="AL3134" i="3"/>
  <c r="AK3134" i="3"/>
  <c r="AJ3134" i="3"/>
  <c r="AI3134" i="3"/>
  <c r="AH3134" i="3"/>
  <c r="AQ3133" i="3"/>
  <c r="AP3133" i="3"/>
  <c r="AO3133" i="3"/>
  <c r="AN3133" i="3"/>
  <c r="AM3133" i="3"/>
  <c r="AL3133" i="3"/>
  <c r="AK3133" i="3"/>
  <c r="AJ3133" i="3"/>
  <c r="AI3133" i="3"/>
  <c r="AH3133" i="3"/>
  <c r="AQ3132" i="3"/>
  <c r="AP3132" i="3"/>
  <c r="AO3132" i="3"/>
  <c r="AN3132" i="3"/>
  <c r="AM3132" i="3"/>
  <c r="AL3132" i="3"/>
  <c r="AK3132" i="3"/>
  <c r="AJ3132" i="3"/>
  <c r="AI3132" i="3"/>
  <c r="AH3132" i="3"/>
  <c r="AQ3131" i="3"/>
  <c r="AP3131" i="3"/>
  <c r="AO3131" i="3"/>
  <c r="AN3131" i="3"/>
  <c r="AM3131" i="3"/>
  <c r="AL3131" i="3"/>
  <c r="AK3131" i="3"/>
  <c r="AJ3131" i="3"/>
  <c r="AI3131" i="3"/>
  <c r="AH3131" i="3"/>
  <c r="AQ3130" i="3"/>
  <c r="AP3130" i="3"/>
  <c r="AO3130" i="3"/>
  <c r="AN3130" i="3"/>
  <c r="AM3130" i="3"/>
  <c r="AL3130" i="3"/>
  <c r="AK3130" i="3"/>
  <c r="AJ3130" i="3"/>
  <c r="AI3130" i="3"/>
  <c r="AH3130" i="3"/>
  <c r="AQ3129" i="3"/>
  <c r="AP3129" i="3"/>
  <c r="AO3129" i="3"/>
  <c r="AN3129" i="3"/>
  <c r="AM3129" i="3"/>
  <c r="AL3129" i="3"/>
  <c r="AK3129" i="3"/>
  <c r="AJ3129" i="3"/>
  <c r="AI3129" i="3"/>
  <c r="AH3129" i="3"/>
  <c r="AQ3128" i="3"/>
  <c r="AP3128" i="3"/>
  <c r="AO3128" i="3"/>
  <c r="AN3128" i="3"/>
  <c r="AM3128" i="3"/>
  <c r="AL3128" i="3"/>
  <c r="AK3128" i="3"/>
  <c r="AJ3128" i="3"/>
  <c r="AI3128" i="3"/>
  <c r="AH3128" i="3"/>
  <c r="AQ3127" i="3"/>
  <c r="AP3127" i="3"/>
  <c r="AO3127" i="3"/>
  <c r="AN3127" i="3"/>
  <c r="AM3127" i="3"/>
  <c r="AL3127" i="3"/>
  <c r="AK3127" i="3"/>
  <c r="AJ3127" i="3"/>
  <c r="AI3127" i="3"/>
  <c r="AH3127" i="3"/>
  <c r="AQ3126" i="3"/>
  <c r="AP3126" i="3"/>
  <c r="AO3126" i="3"/>
  <c r="AN3126" i="3"/>
  <c r="AM3126" i="3"/>
  <c r="AL3126" i="3"/>
  <c r="AK3126" i="3"/>
  <c r="AJ3126" i="3"/>
  <c r="AI3126" i="3"/>
  <c r="AH3126" i="3"/>
  <c r="AQ3125" i="3"/>
  <c r="AP3125" i="3"/>
  <c r="AO3125" i="3"/>
  <c r="AN3125" i="3"/>
  <c r="AM3125" i="3"/>
  <c r="AL3125" i="3"/>
  <c r="AK3125" i="3"/>
  <c r="AJ3125" i="3"/>
  <c r="AI3125" i="3"/>
  <c r="AH3125" i="3"/>
  <c r="AQ3124" i="3"/>
  <c r="AP3124" i="3"/>
  <c r="AO3124" i="3"/>
  <c r="AN3124" i="3"/>
  <c r="AM3124" i="3"/>
  <c r="AL3124" i="3"/>
  <c r="AK3124" i="3"/>
  <c r="AJ3124" i="3"/>
  <c r="AI3124" i="3"/>
  <c r="AH3124" i="3"/>
  <c r="AQ3123" i="3"/>
  <c r="AP3123" i="3"/>
  <c r="AO3123" i="3"/>
  <c r="AN3123" i="3"/>
  <c r="AM3123" i="3"/>
  <c r="AL3123" i="3"/>
  <c r="AK3123" i="3"/>
  <c r="AJ3123" i="3"/>
  <c r="AI3123" i="3"/>
  <c r="AH3123" i="3"/>
  <c r="AQ3122" i="3"/>
  <c r="AP3122" i="3"/>
  <c r="AO3122" i="3"/>
  <c r="AN3122" i="3"/>
  <c r="AM3122" i="3"/>
  <c r="AL3122" i="3"/>
  <c r="AK3122" i="3"/>
  <c r="AJ3122" i="3"/>
  <c r="AI3122" i="3"/>
  <c r="AH3122" i="3"/>
  <c r="AQ3121" i="3"/>
  <c r="AP3121" i="3"/>
  <c r="AO3121" i="3"/>
  <c r="AN3121" i="3"/>
  <c r="AM3121" i="3"/>
  <c r="AL3121" i="3"/>
  <c r="AK3121" i="3"/>
  <c r="AJ3121" i="3"/>
  <c r="AI3121" i="3"/>
  <c r="AH3121" i="3"/>
  <c r="AQ3120" i="3"/>
  <c r="AP3120" i="3"/>
  <c r="AO3120" i="3"/>
  <c r="AN3120" i="3"/>
  <c r="AM3120" i="3"/>
  <c r="AL3120" i="3"/>
  <c r="AK3120" i="3"/>
  <c r="AJ3120" i="3"/>
  <c r="AI3120" i="3"/>
  <c r="AH3120" i="3"/>
  <c r="AQ3119" i="3"/>
  <c r="AP3119" i="3"/>
  <c r="AO3119" i="3"/>
  <c r="AN3119" i="3"/>
  <c r="AM3119" i="3"/>
  <c r="AL3119" i="3"/>
  <c r="AK3119" i="3"/>
  <c r="AJ3119" i="3"/>
  <c r="AI3119" i="3"/>
  <c r="AH3119" i="3"/>
  <c r="AQ3118" i="3"/>
  <c r="AP3118" i="3"/>
  <c r="AO3118" i="3"/>
  <c r="AN3118" i="3"/>
  <c r="AM3118" i="3"/>
  <c r="AL3118" i="3"/>
  <c r="AK3118" i="3"/>
  <c r="AJ3118" i="3"/>
  <c r="AI3118" i="3"/>
  <c r="AH3118" i="3"/>
  <c r="AQ3117" i="3"/>
  <c r="AP3117" i="3"/>
  <c r="AO3117" i="3"/>
  <c r="AN3117" i="3"/>
  <c r="AM3117" i="3"/>
  <c r="AL3117" i="3"/>
  <c r="AK3117" i="3"/>
  <c r="AJ3117" i="3"/>
  <c r="AI3117" i="3"/>
  <c r="AH3117" i="3"/>
  <c r="AQ3116" i="3"/>
  <c r="AP3116" i="3"/>
  <c r="AO3116" i="3"/>
  <c r="AN3116" i="3"/>
  <c r="AM3116" i="3"/>
  <c r="AL3116" i="3"/>
  <c r="AK3116" i="3"/>
  <c r="AJ3116" i="3"/>
  <c r="AI3116" i="3"/>
  <c r="AH3116" i="3"/>
  <c r="AQ3115" i="3"/>
  <c r="AP3115" i="3"/>
  <c r="AO3115" i="3"/>
  <c r="AN3115" i="3"/>
  <c r="AM3115" i="3"/>
  <c r="AL3115" i="3"/>
  <c r="AK3115" i="3"/>
  <c r="AJ3115" i="3"/>
  <c r="AI3115" i="3"/>
  <c r="AH3115" i="3"/>
  <c r="AQ3114" i="3"/>
  <c r="AP3114" i="3"/>
  <c r="AO3114" i="3"/>
  <c r="AN3114" i="3"/>
  <c r="AM3114" i="3"/>
  <c r="AL3114" i="3"/>
  <c r="AK3114" i="3"/>
  <c r="AJ3114" i="3"/>
  <c r="AI3114" i="3"/>
  <c r="AH3114" i="3"/>
  <c r="AQ3113" i="3"/>
  <c r="AP3113" i="3"/>
  <c r="AO3113" i="3"/>
  <c r="AN3113" i="3"/>
  <c r="AM3113" i="3"/>
  <c r="AL3113" i="3"/>
  <c r="AK3113" i="3"/>
  <c r="AJ3113" i="3"/>
  <c r="AI3113" i="3"/>
  <c r="AH3113" i="3"/>
  <c r="AQ3112" i="3"/>
  <c r="AP3112" i="3"/>
  <c r="AO3112" i="3"/>
  <c r="AN3112" i="3"/>
  <c r="AM3112" i="3"/>
  <c r="AL3112" i="3"/>
  <c r="AK3112" i="3"/>
  <c r="AJ3112" i="3"/>
  <c r="AI3112" i="3"/>
  <c r="AH3112" i="3"/>
  <c r="AQ3111" i="3"/>
  <c r="AP3111" i="3"/>
  <c r="AO3111" i="3"/>
  <c r="AN3111" i="3"/>
  <c r="AM3111" i="3"/>
  <c r="AL3111" i="3"/>
  <c r="AK3111" i="3"/>
  <c r="AJ3111" i="3"/>
  <c r="AI3111" i="3"/>
  <c r="AH3111" i="3"/>
  <c r="AQ3110" i="3"/>
  <c r="AP3110" i="3"/>
  <c r="AO3110" i="3"/>
  <c r="AN3110" i="3"/>
  <c r="AM3110" i="3"/>
  <c r="AL3110" i="3"/>
  <c r="AK3110" i="3"/>
  <c r="AJ3110" i="3"/>
  <c r="AI3110" i="3"/>
  <c r="AH3110" i="3"/>
  <c r="AQ3109" i="3"/>
  <c r="AP3109" i="3"/>
  <c r="AO3109" i="3"/>
  <c r="AN3109" i="3"/>
  <c r="AM3109" i="3"/>
  <c r="AL3109" i="3"/>
  <c r="AK3109" i="3"/>
  <c r="AJ3109" i="3"/>
  <c r="AI3109" i="3"/>
  <c r="AH3109" i="3"/>
  <c r="AQ3108" i="3"/>
  <c r="AP3108" i="3"/>
  <c r="AO3108" i="3"/>
  <c r="AN3108" i="3"/>
  <c r="AM3108" i="3"/>
  <c r="AL3108" i="3"/>
  <c r="AK3108" i="3"/>
  <c r="AJ3108" i="3"/>
  <c r="AI3108" i="3"/>
  <c r="AH3108" i="3"/>
  <c r="AQ3107" i="3"/>
  <c r="AP3107" i="3"/>
  <c r="AO3107" i="3"/>
  <c r="AN3107" i="3"/>
  <c r="AM3107" i="3"/>
  <c r="AL3107" i="3"/>
  <c r="AK3107" i="3"/>
  <c r="AJ3107" i="3"/>
  <c r="AI3107" i="3"/>
  <c r="AH3107" i="3"/>
  <c r="AQ3106" i="3"/>
  <c r="AP3106" i="3"/>
  <c r="AO3106" i="3"/>
  <c r="AN3106" i="3"/>
  <c r="AM3106" i="3"/>
  <c r="AL3106" i="3"/>
  <c r="AK3106" i="3"/>
  <c r="AJ3106" i="3"/>
  <c r="AI3106" i="3"/>
  <c r="AH3106" i="3"/>
  <c r="AQ3105" i="3"/>
  <c r="AP3105" i="3"/>
  <c r="AO3105" i="3"/>
  <c r="AN3105" i="3"/>
  <c r="AM3105" i="3"/>
  <c r="AL3105" i="3"/>
  <c r="AK3105" i="3"/>
  <c r="AJ3105" i="3"/>
  <c r="AI3105" i="3"/>
  <c r="AH3105" i="3"/>
  <c r="AQ3104" i="3"/>
  <c r="AP3104" i="3"/>
  <c r="AO3104" i="3"/>
  <c r="AN3104" i="3"/>
  <c r="AM3104" i="3"/>
  <c r="AL3104" i="3"/>
  <c r="AK3104" i="3"/>
  <c r="AJ3104" i="3"/>
  <c r="AI3104" i="3"/>
  <c r="AH3104" i="3"/>
  <c r="AQ3103" i="3"/>
  <c r="AP3103" i="3"/>
  <c r="AO3103" i="3"/>
  <c r="AN3103" i="3"/>
  <c r="AM3103" i="3"/>
  <c r="AL3103" i="3"/>
  <c r="AK3103" i="3"/>
  <c r="AJ3103" i="3"/>
  <c r="AI3103" i="3"/>
  <c r="AH3103" i="3"/>
  <c r="AQ3102" i="3"/>
  <c r="AP3102" i="3"/>
  <c r="AO3102" i="3"/>
  <c r="AN3102" i="3"/>
  <c r="AM3102" i="3"/>
  <c r="AL3102" i="3"/>
  <c r="AK3102" i="3"/>
  <c r="AJ3102" i="3"/>
  <c r="AI3102" i="3"/>
  <c r="AH3102" i="3"/>
  <c r="AQ3101" i="3"/>
  <c r="AP3101" i="3"/>
  <c r="AO3101" i="3"/>
  <c r="AN3101" i="3"/>
  <c r="AM3101" i="3"/>
  <c r="AL3101" i="3"/>
  <c r="AK3101" i="3"/>
  <c r="AJ3101" i="3"/>
  <c r="AI3101" i="3"/>
  <c r="AH3101" i="3"/>
  <c r="AQ3100" i="3"/>
  <c r="AP3100" i="3"/>
  <c r="AO3100" i="3"/>
  <c r="AN3100" i="3"/>
  <c r="AM3100" i="3"/>
  <c r="AL3100" i="3"/>
  <c r="AK3100" i="3"/>
  <c r="AJ3100" i="3"/>
  <c r="AI3100" i="3"/>
  <c r="AH3100" i="3"/>
  <c r="AQ3099" i="3"/>
  <c r="AP3099" i="3"/>
  <c r="AO3099" i="3"/>
  <c r="AN3099" i="3"/>
  <c r="AM3099" i="3"/>
  <c r="AL3099" i="3"/>
  <c r="AK3099" i="3"/>
  <c r="AJ3099" i="3"/>
  <c r="AI3099" i="3"/>
  <c r="AH3099" i="3"/>
  <c r="AQ3098" i="3"/>
  <c r="AP3098" i="3"/>
  <c r="AO3098" i="3"/>
  <c r="AN3098" i="3"/>
  <c r="AM3098" i="3"/>
  <c r="AL3098" i="3"/>
  <c r="AK3098" i="3"/>
  <c r="AJ3098" i="3"/>
  <c r="AI3098" i="3"/>
  <c r="AH3098" i="3"/>
  <c r="AQ3097" i="3"/>
  <c r="AP3097" i="3"/>
  <c r="AO3097" i="3"/>
  <c r="AN3097" i="3"/>
  <c r="AM3097" i="3"/>
  <c r="AL3097" i="3"/>
  <c r="AK3097" i="3"/>
  <c r="AJ3097" i="3"/>
  <c r="AI3097" i="3"/>
  <c r="AH3097" i="3"/>
  <c r="AQ3096" i="3"/>
  <c r="AP3096" i="3"/>
  <c r="AO3096" i="3"/>
  <c r="AN3096" i="3"/>
  <c r="AM3096" i="3"/>
  <c r="AL3096" i="3"/>
  <c r="AK3096" i="3"/>
  <c r="AJ3096" i="3"/>
  <c r="AI3096" i="3"/>
  <c r="AH3096" i="3"/>
  <c r="AQ3095" i="3"/>
  <c r="AP3095" i="3"/>
  <c r="AO3095" i="3"/>
  <c r="AN3095" i="3"/>
  <c r="AM3095" i="3"/>
  <c r="AL3095" i="3"/>
  <c r="AK3095" i="3"/>
  <c r="AJ3095" i="3"/>
  <c r="AI3095" i="3"/>
  <c r="AH3095" i="3"/>
  <c r="AQ3094" i="3"/>
  <c r="AP3094" i="3"/>
  <c r="AO3094" i="3"/>
  <c r="AN3094" i="3"/>
  <c r="AM3094" i="3"/>
  <c r="AL3094" i="3"/>
  <c r="AK3094" i="3"/>
  <c r="AJ3094" i="3"/>
  <c r="AI3094" i="3"/>
  <c r="AH3094" i="3"/>
  <c r="AQ3093" i="3"/>
  <c r="AP3093" i="3"/>
  <c r="AO3093" i="3"/>
  <c r="AN3093" i="3"/>
  <c r="AM3093" i="3"/>
  <c r="AL3093" i="3"/>
  <c r="AK3093" i="3"/>
  <c r="AJ3093" i="3"/>
  <c r="AI3093" i="3"/>
  <c r="AH3093" i="3"/>
  <c r="AQ3092" i="3"/>
  <c r="AP3092" i="3"/>
  <c r="AO3092" i="3"/>
  <c r="AN3092" i="3"/>
  <c r="AM3092" i="3"/>
  <c r="AL3092" i="3"/>
  <c r="AK3092" i="3"/>
  <c r="AJ3092" i="3"/>
  <c r="AI3092" i="3"/>
  <c r="AH3092" i="3"/>
  <c r="AQ3091" i="3"/>
  <c r="AP3091" i="3"/>
  <c r="AO3091" i="3"/>
  <c r="AN3091" i="3"/>
  <c r="AM3091" i="3"/>
  <c r="AL3091" i="3"/>
  <c r="AK3091" i="3"/>
  <c r="AJ3091" i="3"/>
  <c r="AI3091" i="3"/>
  <c r="AH3091" i="3"/>
  <c r="AQ3090" i="3"/>
  <c r="AP3090" i="3"/>
  <c r="AO3090" i="3"/>
  <c r="AN3090" i="3"/>
  <c r="AM3090" i="3"/>
  <c r="AL3090" i="3"/>
  <c r="AK3090" i="3"/>
  <c r="AJ3090" i="3"/>
  <c r="AI3090" i="3"/>
  <c r="AH3090" i="3"/>
  <c r="AQ3089" i="3"/>
  <c r="AP3089" i="3"/>
  <c r="AO3089" i="3"/>
  <c r="AN3089" i="3"/>
  <c r="AM3089" i="3"/>
  <c r="AL3089" i="3"/>
  <c r="AK3089" i="3"/>
  <c r="AJ3089" i="3"/>
  <c r="AI3089" i="3"/>
  <c r="AH3089" i="3"/>
  <c r="AQ3088" i="3"/>
  <c r="AP3088" i="3"/>
  <c r="AO3088" i="3"/>
  <c r="AN3088" i="3"/>
  <c r="AM3088" i="3"/>
  <c r="AL3088" i="3"/>
  <c r="AK3088" i="3"/>
  <c r="AJ3088" i="3"/>
  <c r="AI3088" i="3"/>
  <c r="AH3088" i="3"/>
  <c r="AQ3087" i="3"/>
  <c r="AP3087" i="3"/>
  <c r="AO3087" i="3"/>
  <c r="AN3087" i="3"/>
  <c r="AM3087" i="3"/>
  <c r="AL3087" i="3"/>
  <c r="AK3087" i="3"/>
  <c r="AJ3087" i="3"/>
  <c r="AI3087" i="3"/>
  <c r="AH3087" i="3"/>
  <c r="AQ3086" i="3"/>
  <c r="AP3086" i="3"/>
  <c r="AO3086" i="3"/>
  <c r="AN3086" i="3"/>
  <c r="AM3086" i="3"/>
  <c r="AL3086" i="3"/>
  <c r="AK3086" i="3"/>
  <c r="AJ3086" i="3"/>
  <c r="AI3086" i="3"/>
  <c r="AH3086" i="3"/>
  <c r="AQ3085" i="3"/>
  <c r="AP3085" i="3"/>
  <c r="AO3085" i="3"/>
  <c r="AN3085" i="3"/>
  <c r="AM3085" i="3"/>
  <c r="AL3085" i="3"/>
  <c r="AK3085" i="3"/>
  <c r="AJ3085" i="3"/>
  <c r="AI3085" i="3"/>
  <c r="AH3085" i="3"/>
  <c r="AQ3084" i="3"/>
  <c r="AP3084" i="3"/>
  <c r="AO3084" i="3"/>
  <c r="AN3084" i="3"/>
  <c r="AM3084" i="3"/>
  <c r="AL3084" i="3"/>
  <c r="AK3084" i="3"/>
  <c r="AJ3084" i="3"/>
  <c r="AI3084" i="3"/>
  <c r="AH3084" i="3"/>
  <c r="AQ3083" i="3"/>
  <c r="AP3083" i="3"/>
  <c r="AO3083" i="3"/>
  <c r="AN3083" i="3"/>
  <c r="AM3083" i="3"/>
  <c r="AL3083" i="3"/>
  <c r="AK3083" i="3"/>
  <c r="AJ3083" i="3"/>
  <c r="AI3083" i="3"/>
  <c r="AH3083" i="3"/>
  <c r="AQ3082" i="3"/>
  <c r="AP3082" i="3"/>
  <c r="AO3082" i="3"/>
  <c r="AN3082" i="3"/>
  <c r="AM3082" i="3"/>
  <c r="AL3082" i="3"/>
  <c r="AK3082" i="3"/>
  <c r="AJ3082" i="3"/>
  <c r="AI3082" i="3"/>
  <c r="AH3082" i="3"/>
  <c r="AQ3081" i="3"/>
  <c r="AP3081" i="3"/>
  <c r="AO3081" i="3"/>
  <c r="AN3081" i="3"/>
  <c r="AM3081" i="3"/>
  <c r="AL3081" i="3"/>
  <c r="AK3081" i="3"/>
  <c r="AJ3081" i="3"/>
  <c r="AI3081" i="3"/>
  <c r="AH3081" i="3"/>
  <c r="AQ3080" i="3"/>
  <c r="AP3080" i="3"/>
  <c r="AO3080" i="3"/>
  <c r="AN3080" i="3"/>
  <c r="AM3080" i="3"/>
  <c r="AL3080" i="3"/>
  <c r="AK3080" i="3"/>
  <c r="AJ3080" i="3"/>
  <c r="AI3080" i="3"/>
  <c r="AH3080" i="3"/>
  <c r="AQ3079" i="3"/>
  <c r="AP3079" i="3"/>
  <c r="AO3079" i="3"/>
  <c r="AN3079" i="3"/>
  <c r="AM3079" i="3"/>
  <c r="AL3079" i="3"/>
  <c r="AK3079" i="3"/>
  <c r="AJ3079" i="3"/>
  <c r="AI3079" i="3"/>
  <c r="AH3079" i="3"/>
  <c r="AQ3078" i="3"/>
  <c r="AP3078" i="3"/>
  <c r="AO3078" i="3"/>
  <c r="AN3078" i="3"/>
  <c r="AM3078" i="3"/>
  <c r="AL3078" i="3"/>
  <c r="AK3078" i="3"/>
  <c r="AJ3078" i="3"/>
  <c r="AI3078" i="3"/>
  <c r="AH3078" i="3"/>
  <c r="AQ3077" i="3"/>
  <c r="AP3077" i="3"/>
  <c r="AO3077" i="3"/>
  <c r="AN3077" i="3"/>
  <c r="AM3077" i="3"/>
  <c r="AL3077" i="3"/>
  <c r="AK3077" i="3"/>
  <c r="AJ3077" i="3"/>
  <c r="AI3077" i="3"/>
  <c r="AH3077" i="3"/>
  <c r="AQ3076" i="3"/>
  <c r="AP3076" i="3"/>
  <c r="AO3076" i="3"/>
  <c r="AN3076" i="3"/>
  <c r="AM3076" i="3"/>
  <c r="AL3076" i="3"/>
  <c r="AK3076" i="3"/>
  <c r="AJ3076" i="3"/>
  <c r="AI3076" i="3"/>
  <c r="AH3076" i="3"/>
  <c r="AQ3075" i="3"/>
  <c r="AP3075" i="3"/>
  <c r="AO3075" i="3"/>
  <c r="AN3075" i="3"/>
  <c r="AM3075" i="3"/>
  <c r="AL3075" i="3"/>
  <c r="AK3075" i="3"/>
  <c r="AJ3075" i="3"/>
  <c r="AI3075" i="3"/>
  <c r="AH3075" i="3"/>
  <c r="AQ3074" i="3"/>
  <c r="AP3074" i="3"/>
  <c r="AO3074" i="3"/>
  <c r="AN3074" i="3"/>
  <c r="AM3074" i="3"/>
  <c r="AL3074" i="3"/>
  <c r="AK3074" i="3"/>
  <c r="AJ3074" i="3"/>
  <c r="AI3074" i="3"/>
  <c r="AH3074" i="3"/>
  <c r="AQ3073" i="3"/>
  <c r="AP3073" i="3"/>
  <c r="AO3073" i="3"/>
  <c r="AN3073" i="3"/>
  <c r="AM3073" i="3"/>
  <c r="AL3073" i="3"/>
  <c r="AK3073" i="3"/>
  <c r="AJ3073" i="3"/>
  <c r="AI3073" i="3"/>
  <c r="AH3073" i="3"/>
  <c r="AQ3072" i="3"/>
  <c r="AP3072" i="3"/>
  <c r="AO3072" i="3"/>
  <c r="AN3072" i="3"/>
  <c r="AM3072" i="3"/>
  <c r="AL3072" i="3"/>
  <c r="AK3072" i="3"/>
  <c r="AJ3072" i="3"/>
  <c r="AI3072" i="3"/>
  <c r="AH3072" i="3"/>
  <c r="AQ3071" i="3"/>
  <c r="AP3071" i="3"/>
  <c r="AO3071" i="3"/>
  <c r="AN3071" i="3"/>
  <c r="AM3071" i="3"/>
  <c r="AL3071" i="3"/>
  <c r="AK3071" i="3"/>
  <c r="AJ3071" i="3"/>
  <c r="AI3071" i="3"/>
  <c r="AH3071" i="3"/>
  <c r="AQ3070" i="3"/>
  <c r="AP3070" i="3"/>
  <c r="AO3070" i="3"/>
  <c r="AN3070" i="3"/>
  <c r="AM3070" i="3"/>
  <c r="AL3070" i="3"/>
  <c r="AK3070" i="3"/>
  <c r="AJ3070" i="3"/>
  <c r="AI3070" i="3"/>
  <c r="AH3070" i="3"/>
  <c r="AQ3069" i="3"/>
  <c r="AP3069" i="3"/>
  <c r="AO3069" i="3"/>
  <c r="AN3069" i="3"/>
  <c r="AM3069" i="3"/>
  <c r="AL3069" i="3"/>
  <c r="AK3069" i="3"/>
  <c r="AJ3069" i="3"/>
  <c r="AI3069" i="3"/>
  <c r="AH3069" i="3"/>
  <c r="AQ3068" i="3"/>
  <c r="AP3068" i="3"/>
  <c r="AO3068" i="3"/>
  <c r="AN3068" i="3"/>
  <c r="AM3068" i="3"/>
  <c r="AL3068" i="3"/>
  <c r="AK3068" i="3"/>
  <c r="AJ3068" i="3"/>
  <c r="AI3068" i="3"/>
  <c r="AH3068" i="3"/>
  <c r="AQ3067" i="3"/>
  <c r="AP3067" i="3"/>
  <c r="AO3067" i="3"/>
  <c r="AN3067" i="3"/>
  <c r="AM3067" i="3"/>
  <c r="AL3067" i="3"/>
  <c r="AK3067" i="3"/>
  <c r="AJ3067" i="3"/>
  <c r="AI3067" i="3"/>
  <c r="AH3067" i="3"/>
  <c r="AQ3066" i="3"/>
  <c r="AP3066" i="3"/>
  <c r="AO3066" i="3"/>
  <c r="AN3066" i="3"/>
  <c r="AM3066" i="3"/>
  <c r="AL3066" i="3"/>
  <c r="AK3066" i="3"/>
  <c r="AJ3066" i="3"/>
  <c r="AI3066" i="3"/>
  <c r="AH3066" i="3"/>
  <c r="AQ3065" i="3"/>
  <c r="AP3065" i="3"/>
  <c r="AO3065" i="3"/>
  <c r="AN3065" i="3"/>
  <c r="AM3065" i="3"/>
  <c r="AL3065" i="3"/>
  <c r="AK3065" i="3"/>
  <c r="AJ3065" i="3"/>
  <c r="AI3065" i="3"/>
  <c r="AH3065" i="3"/>
  <c r="AQ3064" i="3"/>
  <c r="AP3064" i="3"/>
  <c r="AO3064" i="3"/>
  <c r="AN3064" i="3"/>
  <c r="AM3064" i="3"/>
  <c r="AL3064" i="3"/>
  <c r="AK3064" i="3"/>
  <c r="AJ3064" i="3"/>
  <c r="AI3064" i="3"/>
  <c r="AH3064" i="3"/>
  <c r="AQ3063" i="3"/>
  <c r="AP3063" i="3"/>
  <c r="AO3063" i="3"/>
  <c r="AN3063" i="3"/>
  <c r="AM3063" i="3"/>
  <c r="AL3063" i="3"/>
  <c r="AK3063" i="3"/>
  <c r="AJ3063" i="3"/>
  <c r="AI3063" i="3"/>
  <c r="AH3063" i="3"/>
  <c r="AQ3062" i="3"/>
  <c r="AP3062" i="3"/>
  <c r="AO3062" i="3"/>
  <c r="AN3062" i="3"/>
  <c r="AM3062" i="3"/>
  <c r="AL3062" i="3"/>
  <c r="AK3062" i="3"/>
  <c r="AJ3062" i="3"/>
  <c r="AI3062" i="3"/>
  <c r="AH3062" i="3"/>
  <c r="AQ3061" i="3"/>
  <c r="AP3061" i="3"/>
  <c r="AO3061" i="3"/>
  <c r="AN3061" i="3"/>
  <c r="AM3061" i="3"/>
  <c r="AL3061" i="3"/>
  <c r="AK3061" i="3"/>
  <c r="AJ3061" i="3"/>
  <c r="AI3061" i="3"/>
  <c r="AH3061" i="3"/>
  <c r="AQ3060" i="3"/>
  <c r="AP3060" i="3"/>
  <c r="AO3060" i="3"/>
  <c r="AN3060" i="3"/>
  <c r="AM3060" i="3"/>
  <c r="AL3060" i="3"/>
  <c r="AK3060" i="3"/>
  <c r="AJ3060" i="3"/>
  <c r="AI3060" i="3"/>
  <c r="AH3060" i="3"/>
  <c r="AQ3059" i="3"/>
  <c r="AP3059" i="3"/>
  <c r="AO3059" i="3"/>
  <c r="AN3059" i="3"/>
  <c r="AM3059" i="3"/>
  <c r="AL3059" i="3"/>
  <c r="AK3059" i="3"/>
  <c r="AJ3059" i="3"/>
  <c r="AI3059" i="3"/>
  <c r="AH3059" i="3"/>
  <c r="AQ3058" i="3"/>
  <c r="AP3058" i="3"/>
  <c r="AO3058" i="3"/>
  <c r="AN3058" i="3"/>
  <c r="AM3058" i="3"/>
  <c r="AL3058" i="3"/>
  <c r="AK3058" i="3"/>
  <c r="AJ3058" i="3"/>
  <c r="AI3058" i="3"/>
  <c r="AH3058" i="3"/>
  <c r="AQ3057" i="3"/>
  <c r="AP3057" i="3"/>
  <c r="AO3057" i="3"/>
  <c r="AN3057" i="3"/>
  <c r="AM3057" i="3"/>
  <c r="AL3057" i="3"/>
  <c r="AK3057" i="3"/>
  <c r="AJ3057" i="3"/>
  <c r="AI3057" i="3"/>
  <c r="AH3057" i="3"/>
  <c r="AQ3056" i="3"/>
  <c r="AP3056" i="3"/>
  <c r="AO3056" i="3"/>
  <c r="AN3056" i="3"/>
  <c r="AM3056" i="3"/>
  <c r="AL3056" i="3"/>
  <c r="AK3056" i="3"/>
  <c r="AJ3056" i="3"/>
  <c r="AI3056" i="3"/>
  <c r="AH3056" i="3"/>
  <c r="AQ3055" i="3"/>
  <c r="AP3055" i="3"/>
  <c r="AO3055" i="3"/>
  <c r="AN3055" i="3"/>
  <c r="AM3055" i="3"/>
  <c r="AL3055" i="3"/>
  <c r="AK3055" i="3"/>
  <c r="AJ3055" i="3"/>
  <c r="AI3055" i="3"/>
  <c r="AH3055" i="3"/>
  <c r="AQ3054" i="3"/>
  <c r="AP3054" i="3"/>
  <c r="AO3054" i="3"/>
  <c r="AN3054" i="3"/>
  <c r="AM3054" i="3"/>
  <c r="AL3054" i="3"/>
  <c r="AK3054" i="3"/>
  <c r="AJ3054" i="3"/>
  <c r="AI3054" i="3"/>
  <c r="AH3054" i="3"/>
  <c r="AQ3053" i="3"/>
  <c r="AP3053" i="3"/>
  <c r="AO3053" i="3"/>
  <c r="AN3053" i="3"/>
  <c r="AM3053" i="3"/>
  <c r="AL3053" i="3"/>
  <c r="AK3053" i="3"/>
  <c r="AJ3053" i="3"/>
  <c r="AI3053" i="3"/>
  <c r="AH3053" i="3"/>
  <c r="AQ3052" i="3"/>
  <c r="AP3052" i="3"/>
  <c r="AO3052" i="3"/>
  <c r="AN3052" i="3"/>
  <c r="AM3052" i="3"/>
  <c r="AL3052" i="3"/>
  <c r="AK3052" i="3"/>
  <c r="AJ3052" i="3"/>
  <c r="AI3052" i="3"/>
  <c r="AH3052" i="3"/>
  <c r="AQ3051" i="3"/>
  <c r="AP3051" i="3"/>
  <c r="AO3051" i="3"/>
  <c r="AN3051" i="3"/>
  <c r="AM3051" i="3"/>
  <c r="AL3051" i="3"/>
  <c r="AK3051" i="3"/>
  <c r="AJ3051" i="3"/>
  <c r="AI3051" i="3"/>
  <c r="AH3051" i="3"/>
  <c r="AQ3050" i="3"/>
  <c r="AP3050" i="3"/>
  <c r="AO3050" i="3"/>
  <c r="AN3050" i="3"/>
  <c r="AM3050" i="3"/>
  <c r="AL3050" i="3"/>
  <c r="AK3050" i="3"/>
  <c r="AJ3050" i="3"/>
  <c r="AI3050" i="3"/>
  <c r="AH3050" i="3"/>
  <c r="AQ3049" i="3"/>
  <c r="AP3049" i="3"/>
  <c r="AO3049" i="3"/>
  <c r="AN3049" i="3"/>
  <c r="AM3049" i="3"/>
  <c r="AL3049" i="3"/>
  <c r="AK3049" i="3"/>
  <c r="AJ3049" i="3"/>
  <c r="AI3049" i="3"/>
  <c r="AH3049" i="3"/>
  <c r="AQ3048" i="3"/>
  <c r="AP3048" i="3"/>
  <c r="AO3048" i="3"/>
  <c r="AN3048" i="3"/>
  <c r="AM3048" i="3"/>
  <c r="AL3048" i="3"/>
  <c r="AK3048" i="3"/>
  <c r="AJ3048" i="3"/>
  <c r="AI3048" i="3"/>
  <c r="AH3048" i="3"/>
  <c r="AQ3047" i="3"/>
  <c r="AP3047" i="3"/>
  <c r="AO3047" i="3"/>
  <c r="AN3047" i="3"/>
  <c r="AM3047" i="3"/>
  <c r="AL3047" i="3"/>
  <c r="AK3047" i="3"/>
  <c r="AJ3047" i="3"/>
  <c r="AI3047" i="3"/>
  <c r="AH3047" i="3"/>
  <c r="AQ3046" i="3"/>
  <c r="AP3046" i="3"/>
  <c r="AO3046" i="3"/>
  <c r="AN3046" i="3"/>
  <c r="AM3046" i="3"/>
  <c r="AL3046" i="3"/>
  <c r="AK3046" i="3"/>
  <c r="AJ3046" i="3"/>
  <c r="AI3046" i="3"/>
  <c r="AH3046" i="3"/>
  <c r="AQ3045" i="3"/>
  <c r="AP3045" i="3"/>
  <c r="AO3045" i="3"/>
  <c r="AN3045" i="3"/>
  <c r="AM3045" i="3"/>
  <c r="AL3045" i="3"/>
  <c r="AK3045" i="3"/>
  <c r="AJ3045" i="3"/>
  <c r="AI3045" i="3"/>
  <c r="AH3045" i="3"/>
  <c r="AQ3044" i="3"/>
  <c r="AP3044" i="3"/>
  <c r="AO3044" i="3"/>
  <c r="AN3044" i="3"/>
  <c r="AM3044" i="3"/>
  <c r="AL3044" i="3"/>
  <c r="AK3044" i="3"/>
  <c r="AJ3044" i="3"/>
  <c r="AI3044" i="3"/>
  <c r="AH3044" i="3"/>
  <c r="AQ3043" i="3"/>
  <c r="AP3043" i="3"/>
  <c r="AO3043" i="3"/>
  <c r="AN3043" i="3"/>
  <c r="AM3043" i="3"/>
  <c r="AL3043" i="3"/>
  <c r="AK3043" i="3"/>
  <c r="AJ3043" i="3"/>
  <c r="AI3043" i="3"/>
  <c r="AH3043" i="3"/>
  <c r="AQ3042" i="3"/>
  <c r="AP3042" i="3"/>
  <c r="AO3042" i="3"/>
  <c r="AN3042" i="3"/>
  <c r="AM3042" i="3"/>
  <c r="AL3042" i="3"/>
  <c r="AK3042" i="3"/>
  <c r="AJ3042" i="3"/>
  <c r="AI3042" i="3"/>
  <c r="AH3042" i="3"/>
  <c r="AQ3041" i="3"/>
  <c r="AP3041" i="3"/>
  <c r="AO3041" i="3"/>
  <c r="AN3041" i="3"/>
  <c r="AM3041" i="3"/>
  <c r="AL3041" i="3"/>
  <c r="AK3041" i="3"/>
  <c r="AJ3041" i="3"/>
  <c r="AI3041" i="3"/>
  <c r="AH3041" i="3"/>
  <c r="AQ3040" i="3"/>
  <c r="AP3040" i="3"/>
  <c r="AO3040" i="3"/>
  <c r="AN3040" i="3"/>
  <c r="AM3040" i="3"/>
  <c r="AL3040" i="3"/>
  <c r="AK3040" i="3"/>
  <c r="AJ3040" i="3"/>
  <c r="AI3040" i="3"/>
  <c r="AH3040" i="3"/>
  <c r="AQ3039" i="3"/>
  <c r="AP3039" i="3"/>
  <c r="AO3039" i="3"/>
  <c r="AN3039" i="3"/>
  <c r="AM3039" i="3"/>
  <c r="AL3039" i="3"/>
  <c r="AK3039" i="3"/>
  <c r="AJ3039" i="3"/>
  <c r="AI3039" i="3"/>
  <c r="AH3039" i="3"/>
  <c r="AQ3038" i="3"/>
  <c r="AP3038" i="3"/>
  <c r="AO3038" i="3"/>
  <c r="AN3038" i="3"/>
  <c r="AM3038" i="3"/>
  <c r="AL3038" i="3"/>
  <c r="AK3038" i="3"/>
  <c r="AJ3038" i="3"/>
  <c r="AI3038" i="3"/>
  <c r="AH3038" i="3"/>
  <c r="AQ3037" i="3"/>
  <c r="AP3037" i="3"/>
  <c r="AO3037" i="3"/>
  <c r="AN3037" i="3"/>
  <c r="AM3037" i="3"/>
  <c r="AL3037" i="3"/>
  <c r="AK3037" i="3"/>
  <c r="AJ3037" i="3"/>
  <c r="AI3037" i="3"/>
  <c r="AH3037" i="3"/>
  <c r="AQ3036" i="3"/>
  <c r="AP3036" i="3"/>
  <c r="AO3036" i="3"/>
  <c r="AN3036" i="3"/>
  <c r="AM3036" i="3"/>
  <c r="AL3036" i="3"/>
  <c r="AK3036" i="3"/>
  <c r="AJ3036" i="3"/>
  <c r="AI3036" i="3"/>
  <c r="AH3036" i="3"/>
  <c r="AQ3035" i="3"/>
  <c r="AP3035" i="3"/>
  <c r="AO3035" i="3"/>
  <c r="AN3035" i="3"/>
  <c r="AM3035" i="3"/>
  <c r="AL3035" i="3"/>
  <c r="AK3035" i="3"/>
  <c r="AJ3035" i="3"/>
  <c r="AI3035" i="3"/>
  <c r="AH3035" i="3"/>
  <c r="AQ3034" i="3"/>
  <c r="AP3034" i="3"/>
  <c r="AO3034" i="3"/>
  <c r="AN3034" i="3"/>
  <c r="AM3034" i="3"/>
  <c r="AL3034" i="3"/>
  <c r="AK3034" i="3"/>
  <c r="AJ3034" i="3"/>
  <c r="AI3034" i="3"/>
  <c r="AH3034" i="3"/>
  <c r="AQ3033" i="3"/>
  <c r="AP3033" i="3"/>
  <c r="AO3033" i="3"/>
  <c r="AN3033" i="3"/>
  <c r="AM3033" i="3"/>
  <c r="AL3033" i="3"/>
  <c r="AK3033" i="3"/>
  <c r="AJ3033" i="3"/>
  <c r="AI3033" i="3"/>
  <c r="AH3033" i="3"/>
  <c r="AQ3032" i="3"/>
  <c r="AP3032" i="3"/>
  <c r="AO3032" i="3"/>
  <c r="AN3032" i="3"/>
  <c r="AM3032" i="3"/>
  <c r="AL3032" i="3"/>
  <c r="AK3032" i="3"/>
  <c r="AJ3032" i="3"/>
  <c r="AI3032" i="3"/>
  <c r="AH3032" i="3"/>
  <c r="AQ3031" i="3"/>
  <c r="AP3031" i="3"/>
  <c r="AO3031" i="3"/>
  <c r="AN3031" i="3"/>
  <c r="AM3031" i="3"/>
  <c r="AL3031" i="3"/>
  <c r="AK3031" i="3"/>
  <c r="AJ3031" i="3"/>
  <c r="AI3031" i="3"/>
  <c r="AH3031" i="3"/>
  <c r="AQ3030" i="3"/>
  <c r="AP3030" i="3"/>
  <c r="AO3030" i="3"/>
  <c r="AN3030" i="3"/>
  <c r="AM3030" i="3"/>
  <c r="AL3030" i="3"/>
  <c r="AK3030" i="3"/>
  <c r="AJ3030" i="3"/>
  <c r="AI3030" i="3"/>
  <c r="AH3030" i="3"/>
  <c r="AQ3029" i="3"/>
  <c r="AP3029" i="3"/>
  <c r="AO3029" i="3"/>
  <c r="AN3029" i="3"/>
  <c r="AM3029" i="3"/>
  <c r="AL3029" i="3"/>
  <c r="AK3029" i="3"/>
  <c r="AJ3029" i="3"/>
  <c r="AI3029" i="3"/>
  <c r="AH3029" i="3"/>
  <c r="AQ3028" i="3"/>
  <c r="AP3028" i="3"/>
  <c r="AO3028" i="3"/>
  <c r="AN3028" i="3"/>
  <c r="AM3028" i="3"/>
  <c r="AL3028" i="3"/>
  <c r="AK3028" i="3"/>
  <c r="AJ3028" i="3"/>
  <c r="AI3028" i="3"/>
  <c r="AH3028" i="3"/>
  <c r="AQ3027" i="3"/>
  <c r="AP3027" i="3"/>
  <c r="AO3027" i="3"/>
  <c r="AN3027" i="3"/>
  <c r="AM3027" i="3"/>
  <c r="AL3027" i="3"/>
  <c r="AK3027" i="3"/>
  <c r="AJ3027" i="3"/>
  <c r="AI3027" i="3"/>
  <c r="AH3027" i="3"/>
  <c r="AQ3026" i="3"/>
  <c r="AP3026" i="3"/>
  <c r="AO3026" i="3"/>
  <c r="AN3026" i="3"/>
  <c r="AM3026" i="3"/>
  <c r="AL3026" i="3"/>
  <c r="AK3026" i="3"/>
  <c r="AJ3026" i="3"/>
  <c r="AI3026" i="3"/>
  <c r="AH3026" i="3"/>
  <c r="AQ3025" i="3"/>
  <c r="AP3025" i="3"/>
  <c r="AO3025" i="3"/>
  <c r="AN3025" i="3"/>
  <c r="AM3025" i="3"/>
  <c r="AL3025" i="3"/>
  <c r="AK3025" i="3"/>
  <c r="AJ3025" i="3"/>
  <c r="AI3025" i="3"/>
  <c r="AH3025" i="3"/>
  <c r="AQ3024" i="3"/>
  <c r="AP3024" i="3"/>
  <c r="AO3024" i="3"/>
  <c r="AN3024" i="3"/>
  <c r="AM3024" i="3"/>
  <c r="AL3024" i="3"/>
  <c r="AK3024" i="3"/>
  <c r="AJ3024" i="3"/>
  <c r="AI3024" i="3"/>
  <c r="AH3024" i="3"/>
  <c r="AQ3023" i="3"/>
  <c r="AP3023" i="3"/>
  <c r="AO3023" i="3"/>
  <c r="AN3023" i="3"/>
  <c r="AM3023" i="3"/>
  <c r="AL3023" i="3"/>
  <c r="AK3023" i="3"/>
  <c r="AJ3023" i="3"/>
  <c r="AI3023" i="3"/>
  <c r="AH3023" i="3"/>
  <c r="AQ3022" i="3"/>
  <c r="AP3022" i="3"/>
  <c r="AO3022" i="3"/>
  <c r="AN3022" i="3"/>
  <c r="AM3022" i="3"/>
  <c r="AL3022" i="3"/>
  <c r="AK3022" i="3"/>
  <c r="AJ3022" i="3"/>
  <c r="AI3022" i="3"/>
  <c r="AH3022" i="3"/>
  <c r="AQ3021" i="3"/>
  <c r="AP3021" i="3"/>
  <c r="AO3021" i="3"/>
  <c r="AN3021" i="3"/>
  <c r="AM3021" i="3"/>
  <c r="AL3021" i="3"/>
  <c r="AK3021" i="3"/>
  <c r="AJ3021" i="3"/>
  <c r="AI3021" i="3"/>
  <c r="AH3021" i="3"/>
  <c r="AQ3020" i="3"/>
  <c r="AP3020" i="3"/>
  <c r="AO3020" i="3"/>
  <c r="AN3020" i="3"/>
  <c r="AM3020" i="3"/>
  <c r="AL3020" i="3"/>
  <c r="AK3020" i="3"/>
  <c r="AJ3020" i="3"/>
  <c r="AI3020" i="3"/>
  <c r="AH3020" i="3"/>
  <c r="AQ3019" i="3"/>
  <c r="AP3019" i="3"/>
  <c r="AO3019" i="3"/>
  <c r="AN3019" i="3"/>
  <c r="AM3019" i="3"/>
  <c r="AL3019" i="3"/>
  <c r="AK3019" i="3"/>
  <c r="AJ3019" i="3"/>
  <c r="AI3019" i="3"/>
  <c r="AH3019" i="3"/>
  <c r="AQ3018" i="3"/>
  <c r="AP3018" i="3"/>
  <c r="AO3018" i="3"/>
  <c r="AN3018" i="3"/>
  <c r="AM3018" i="3"/>
  <c r="AL3018" i="3"/>
  <c r="AK3018" i="3"/>
  <c r="AJ3018" i="3"/>
  <c r="AI3018" i="3"/>
  <c r="AH3018" i="3"/>
  <c r="AQ3017" i="3"/>
  <c r="AP3017" i="3"/>
  <c r="AO3017" i="3"/>
  <c r="AN3017" i="3"/>
  <c r="AM3017" i="3"/>
  <c r="AL3017" i="3"/>
  <c r="AK3017" i="3"/>
  <c r="AJ3017" i="3"/>
  <c r="AI3017" i="3"/>
  <c r="AH3017" i="3"/>
  <c r="AQ3016" i="3"/>
  <c r="AP3016" i="3"/>
  <c r="AO3016" i="3"/>
  <c r="AN3016" i="3"/>
  <c r="AM3016" i="3"/>
  <c r="AL3016" i="3"/>
  <c r="AK3016" i="3"/>
  <c r="AJ3016" i="3"/>
  <c r="AI3016" i="3"/>
  <c r="AH3016" i="3"/>
  <c r="AQ3015" i="3"/>
  <c r="AP3015" i="3"/>
  <c r="AO3015" i="3"/>
  <c r="AN3015" i="3"/>
  <c r="AM3015" i="3"/>
  <c r="AL3015" i="3"/>
  <c r="AK3015" i="3"/>
  <c r="AJ3015" i="3"/>
  <c r="AI3015" i="3"/>
  <c r="AH3015" i="3"/>
  <c r="AQ3014" i="3"/>
  <c r="AP3014" i="3"/>
  <c r="AO3014" i="3"/>
  <c r="AN3014" i="3"/>
  <c r="AM3014" i="3"/>
  <c r="AL3014" i="3"/>
  <c r="AK3014" i="3"/>
  <c r="AJ3014" i="3"/>
  <c r="AI3014" i="3"/>
  <c r="AH3014" i="3"/>
  <c r="AQ3013" i="3"/>
  <c r="AP3013" i="3"/>
  <c r="AO3013" i="3"/>
  <c r="AN3013" i="3"/>
  <c r="AM3013" i="3"/>
  <c r="AL3013" i="3"/>
  <c r="AK3013" i="3"/>
  <c r="AJ3013" i="3"/>
  <c r="AI3013" i="3"/>
  <c r="AH3013" i="3"/>
  <c r="AQ3012" i="3"/>
  <c r="AP3012" i="3"/>
  <c r="AO3012" i="3"/>
  <c r="AN3012" i="3"/>
  <c r="AM3012" i="3"/>
  <c r="AL3012" i="3"/>
  <c r="AK3012" i="3"/>
  <c r="AJ3012" i="3"/>
  <c r="AI3012" i="3"/>
  <c r="AH3012" i="3"/>
  <c r="AQ3011" i="3"/>
  <c r="AP3011" i="3"/>
  <c r="AO3011" i="3"/>
  <c r="AN3011" i="3"/>
  <c r="AM3011" i="3"/>
  <c r="AL3011" i="3"/>
  <c r="AK3011" i="3"/>
  <c r="AJ3011" i="3"/>
  <c r="AI3011" i="3"/>
  <c r="AH3011" i="3"/>
  <c r="AQ3010" i="3"/>
  <c r="AP3010" i="3"/>
  <c r="AO3010" i="3"/>
  <c r="AN3010" i="3"/>
  <c r="AM3010" i="3"/>
  <c r="AL3010" i="3"/>
  <c r="AK3010" i="3"/>
  <c r="AJ3010" i="3"/>
  <c r="AI3010" i="3"/>
  <c r="AH3010" i="3"/>
  <c r="AQ3009" i="3"/>
  <c r="AP3009" i="3"/>
  <c r="AO3009" i="3"/>
  <c r="AN3009" i="3"/>
  <c r="AM3009" i="3"/>
  <c r="AL3009" i="3"/>
  <c r="AK3009" i="3"/>
  <c r="AJ3009" i="3"/>
  <c r="AI3009" i="3"/>
  <c r="AH3009" i="3"/>
  <c r="AQ3008" i="3"/>
  <c r="AP3008" i="3"/>
  <c r="AO3008" i="3"/>
  <c r="AN3008" i="3"/>
  <c r="AM3008" i="3"/>
  <c r="AL3008" i="3"/>
  <c r="AK3008" i="3"/>
  <c r="AJ3008" i="3"/>
  <c r="AI3008" i="3"/>
  <c r="AH3008" i="3"/>
  <c r="AQ3007" i="3"/>
  <c r="AP3007" i="3"/>
  <c r="AO3007" i="3"/>
  <c r="AN3007" i="3"/>
  <c r="AM3007" i="3"/>
  <c r="AL3007" i="3"/>
  <c r="AK3007" i="3"/>
  <c r="AJ3007" i="3"/>
  <c r="AI3007" i="3"/>
  <c r="AH3007" i="3"/>
  <c r="AQ3006" i="3"/>
  <c r="AP3006" i="3"/>
  <c r="AO3006" i="3"/>
  <c r="AN3006" i="3"/>
  <c r="AM3006" i="3"/>
  <c r="AL3006" i="3"/>
  <c r="AK3006" i="3"/>
  <c r="AJ3006" i="3"/>
  <c r="AI3006" i="3"/>
  <c r="AH3006" i="3"/>
  <c r="AQ3005" i="3"/>
  <c r="AP3005" i="3"/>
  <c r="AO3005" i="3"/>
  <c r="AN3005" i="3"/>
  <c r="AM3005" i="3"/>
  <c r="AL3005" i="3"/>
  <c r="AK3005" i="3"/>
  <c r="AJ3005" i="3"/>
  <c r="AI3005" i="3"/>
  <c r="AH3005" i="3"/>
  <c r="AQ3004" i="3"/>
  <c r="AP3004" i="3"/>
  <c r="AO3004" i="3"/>
  <c r="AN3004" i="3"/>
  <c r="AM3004" i="3"/>
  <c r="AL3004" i="3"/>
  <c r="AK3004" i="3"/>
  <c r="AJ3004" i="3"/>
  <c r="AI3004" i="3"/>
  <c r="AH3004" i="3"/>
  <c r="AQ3003" i="3"/>
  <c r="AP3003" i="3"/>
  <c r="AO3003" i="3"/>
  <c r="AN3003" i="3"/>
  <c r="AM3003" i="3"/>
  <c r="AL3003" i="3"/>
  <c r="AK3003" i="3"/>
  <c r="AJ3003" i="3"/>
  <c r="AI3003" i="3"/>
  <c r="AH3003" i="3"/>
  <c r="AQ3002" i="3"/>
  <c r="AP3002" i="3"/>
  <c r="AO3002" i="3"/>
  <c r="AN3002" i="3"/>
  <c r="AM3002" i="3"/>
  <c r="AL3002" i="3"/>
  <c r="AK3002" i="3"/>
  <c r="AJ3002" i="3"/>
  <c r="AI3002" i="3"/>
  <c r="AH3002" i="3"/>
  <c r="AQ3001" i="3"/>
  <c r="AP3001" i="3"/>
  <c r="AO3001" i="3"/>
  <c r="AN3001" i="3"/>
  <c r="AM3001" i="3"/>
  <c r="AL3001" i="3"/>
  <c r="AK3001" i="3"/>
  <c r="AJ3001" i="3"/>
  <c r="AI3001" i="3"/>
  <c r="AH3001" i="3"/>
  <c r="AQ3000" i="3"/>
  <c r="AP3000" i="3"/>
  <c r="AO3000" i="3"/>
  <c r="AN3000" i="3"/>
  <c r="AM3000" i="3"/>
  <c r="AL3000" i="3"/>
  <c r="AK3000" i="3"/>
  <c r="AJ3000" i="3"/>
  <c r="AI3000" i="3"/>
  <c r="AH3000" i="3"/>
  <c r="AQ2999" i="3"/>
  <c r="AP2999" i="3"/>
  <c r="AO2999" i="3"/>
  <c r="AN2999" i="3"/>
  <c r="AM2999" i="3"/>
  <c r="AL2999" i="3"/>
  <c r="AK2999" i="3"/>
  <c r="AJ2999" i="3"/>
  <c r="AI2999" i="3"/>
  <c r="AH2999" i="3"/>
  <c r="AQ2998" i="3"/>
  <c r="AP2998" i="3"/>
  <c r="AO2998" i="3"/>
  <c r="AN2998" i="3"/>
  <c r="AM2998" i="3"/>
  <c r="AL2998" i="3"/>
  <c r="AK2998" i="3"/>
  <c r="AJ2998" i="3"/>
  <c r="AI2998" i="3"/>
  <c r="AH2998" i="3"/>
  <c r="AQ2997" i="3"/>
  <c r="AP2997" i="3"/>
  <c r="AO2997" i="3"/>
  <c r="AN2997" i="3"/>
  <c r="AM2997" i="3"/>
  <c r="AL2997" i="3"/>
  <c r="AK2997" i="3"/>
  <c r="AJ2997" i="3"/>
  <c r="AI2997" i="3"/>
  <c r="AH2997" i="3"/>
  <c r="AQ2996" i="3"/>
  <c r="AP2996" i="3"/>
  <c r="AO2996" i="3"/>
  <c r="AN2996" i="3"/>
  <c r="AM2996" i="3"/>
  <c r="AL2996" i="3"/>
  <c r="AK2996" i="3"/>
  <c r="AJ2996" i="3"/>
  <c r="AI2996" i="3"/>
  <c r="AH2996" i="3"/>
  <c r="AQ2995" i="3"/>
  <c r="AP2995" i="3"/>
  <c r="AO2995" i="3"/>
  <c r="AN2995" i="3"/>
  <c r="AM2995" i="3"/>
  <c r="AL2995" i="3"/>
  <c r="AK2995" i="3"/>
  <c r="AJ2995" i="3"/>
  <c r="AI2995" i="3"/>
  <c r="AH2995" i="3"/>
  <c r="AQ2994" i="3"/>
  <c r="AP2994" i="3"/>
  <c r="AO2994" i="3"/>
  <c r="AN2994" i="3"/>
  <c r="AM2994" i="3"/>
  <c r="AL2994" i="3"/>
  <c r="AK2994" i="3"/>
  <c r="AJ2994" i="3"/>
  <c r="AI2994" i="3"/>
  <c r="AH2994" i="3"/>
  <c r="AQ2993" i="3"/>
  <c r="AP2993" i="3"/>
  <c r="AO2993" i="3"/>
  <c r="AN2993" i="3"/>
  <c r="AM2993" i="3"/>
  <c r="AL2993" i="3"/>
  <c r="AK2993" i="3"/>
  <c r="AJ2993" i="3"/>
  <c r="AI2993" i="3"/>
  <c r="AH2993" i="3"/>
  <c r="AQ2992" i="3"/>
  <c r="AP2992" i="3"/>
  <c r="AO2992" i="3"/>
  <c r="AN2992" i="3"/>
  <c r="AM2992" i="3"/>
  <c r="AL2992" i="3"/>
  <c r="AK2992" i="3"/>
  <c r="AJ2992" i="3"/>
  <c r="AI2992" i="3"/>
  <c r="AH2992" i="3"/>
  <c r="AQ2991" i="3"/>
  <c r="AP2991" i="3"/>
  <c r="AO2991" i="3"/>
  <c r="AN2991" i="3"/>
  <c r="AM2991" i="3"/>
  <c r="AL2991" i="3"/>
  <c r="AK2991" i="3"/>
  <c r="AJ2991" i="3"/>
  <c r="AI2991" i="3"/>
  <c r="AH2991" i="3"/>
  <c r="AQ2990" i="3"/>
  <c r="AP2990" i="3"/>
  <c r="AO2990" i="3"/>
  <c r="AN2990" i="3"/>
  <c r="AM2990" i="3"/>
  <c r="AL2990" i="3"/>
  <c r="AK2990" i="3"/>
  <c r="AJ2990" i="3"/>
  <c r="AI2990" i="3"/>
  <c r="AH2990" i="3"/>
  <c r="AQ2989" i="3"/>
  <c r="AP2989" i="3"/>
  <c r="AO2989" i="3"/>
  <c r="AN2989" i="3"/>
  <c r="AM2989" i="3"/>
  <c r="AL2989" i="3"/>
  <c r="AK2989" i="3"/>
  <c r="AJ2989" i="3"/>
  <c r="AI2989" i="3"/>
  <c r="AH2989" i="3"/>
  <c r="AQ2988" i="3"/>
  <c r="AP2988" i="3"/>
  <c r="AO2988" i="3"/>
  <c r="AN2988" i="3"/>
  <c r="AM2988" i="3"/>
  <c r="AL2988" i="3"/>
  <c r="AK2988" i="3"/>
  <c r="AJ2988" i="3"/>
  <c r="AI2988" i="3"/>
  <c r="AH2988" i="3"/>
  <c r="AQ2987" i="3"/>
  <c r="AP2987" i="3"/>
  <c r="AO2987" i="3"/>
  <c r="AN2987" i="3"/>
  <c r="AM2987" i="3"/>
  <c r="AL2987" i="3"/>
  <c r="AK2987" i="3"/>
  <c r="AJ2987" i="3"/>
  <c r="AI2987" i="3"/>
  <c r="AH2987" i="3"/>
  <c r="AQ2986" i="3"/>
  <c r="AP2986" i="3"/>
  <c r="AO2986" i="3"/>
  <c r="AN2986" i="3"/>
  <c r="AM2986" i="3"/>
  <c r="AL2986" i="3"/>
  <c r="AK2986" i="3"/>
  <c r="AJ2986" i="3"/>
  <c r="AI2986" i="3"/>
  <c r="AH2986" i="3"/>
  <c r="AQ2985" i="3"/>
  <c r="AP2985" i="3"/>
  <c r="AO2985" i="3"/>
  <c r="AN2985" i="3"/>
  <c r="AM2985" i="3"/>
  <c r="AL2985" i="3"/>
  <c r="AK2985" i="3"/>
  <c r="AJ2985" i="3"/>
  <c r="AI2985" i="3"/>
  <c r="AH2985" i="3"/>
  <c r="AQ2984" i="3"/>
  <c r="AP2984" i="3"/>
  <c r="AO2984" i="3"/>
  <c r="AN2984" i="3"/>
  <c r="AM2984" i="3"/>
  <c r="AL2984" i="3"/>
  <c r="AK2984" i="3"/>
  <c r="AJ2984" i="3"/>
  <c r="AI2984" i="3"/>
  <c r="AH2984" i="3"/>
  <c r="AQ2983" i="3"/>
  <c r="AP2983" i="3"/>
  <c r="AO2983" i="3"/>
  <c r="AN2983" i="3"/>
  <c r="AM2983" i="3"/>
  <c r="AL2983" i="3"/>
  <c r="AK2983" i="3"/>
  <c r="AJ2983" i="3"/>
  <c r="AI2983" i="3"/>
  <c r="AH2983" i="3"/>
  <c r="AQ2982" i="3"/>
  <c r="AP2982" i="3"/>
  <c r="AO2982" i="3"/>
  <c r="AN2982" i="3"/>
  <c r="AM2982" i="3"/>
  <c r="AL2982" i="3"/>
  <c r="AK2982" i="3"/>
  <c r="AJ2982" i="3"/>
  <c r="AI2982" i="3"/>
  <c r="AH2982" i="3"/>
  <c r="AQ2981" i="3"/>
  <c r="AP2981" i="3"/>
  <c r="AO2981" i="3"/>
  <c r="AN2981" i="3"/>
  <c r="AM2981" i="3"/>
  <c r="AL2981" i="3"/>
  <c r="AK2981" i="3"/>
  <c r="AJ2981" i="3"/>
  <c r="AI2981" i="3"/>
  <c r="AH2981" i="3"/>
  <c r="AQ2980" i="3"/>
  <c r="AP2980" i="3"/>
  <c r="AO2980" i="3"/>
  <c r="AN2980" i="3"/>
  <c r="AM2980" i="3"/>
  <c r="AL2980" i="3"/>
  <c r="AK2980" i="3"/>
  <c r="AJ2980" i="3"/>
  <c r="AI2980" i="3"/>
  <c r="AH2980" i="3"/>
  <c r="AQ2979" i="3"/>
  <c r="AP2979" i="3"/>
  <c r="AO2979" i="3"/>
  <c r="AN2979" i="3"/>
  <c r="AM2979" i="3"/>
  <c r="AL2979" i="3"/>
  <c r="AK2979" i="3"/>
  <c r="AJ2979" i="3"/>
  <c r="AI2979" i="3"/>
  <c r="AH2979" i="3"/>
  <c r="AQ2978" i="3"/>
  <c r="AP2978" i="3"/>
  <c r="AO2978" i="3"/>
  <c r="AN2978" i="3"/>
  <c r="AM2978" i="3"/>
  <c r="AL2978" i="3"/>
  <c r="AK2978" i="3"/>
  <c r="AJ2978" i="3"/>
  <c r="AI2978" i="3"/>
  <c r="AH2978" i="3"/>
  <c r="AQ2977" i="3"/>
  <c r="AP2977" i="3"/>
  <c r="AO2977" i="3"/>
  <c r="AN2977" i="3"/>
  <c r="AM2977" i="3"/>
  <c r="AL2977" i="3"/>
  <c r="AK2977" i="3"/>
  <c r="AJ2977" i="3"/>
  <c r="AI2977" i="3"/>
  <c r="AH2977" i="3"/>
  <c r="AQ2976" i="3"/>
  <c r="AP2976" i="3"/>
  <c r="AO2976" i="3"/>
  <c r="AN2976" i="3"/>
  <c r="AM2976" i="3"/>
  <c r="AL2976" i="3"/>
  <c r="AK2976" i="3"/>
  <c r="AJ2976" i="3"/>
  <c r="AI2976" i="3"/>
  <c r="AH2976" i="3"/>
  <c r="AQ2975" i="3"/>
  <c r="AP2975" i="3"/>
  <c r="AO2975" i="3"/>
  <c r="AN2975" i="3"/>
  <c r="AM2975" i="3"/>
  <c r="AL2975" i="3"/>
  <c r="AK2975" i="3"/>
  <c r="AJ2975" i="3"/>
  <c r="AI2975" i="3"/>
  <c r="AH2975" i="3"/>
  <c r="AQ2974" i="3"/>
  <c r="AP2974" i="3"/>
  <c r="AO2974" i="3"/>
  <c r="AN2974" i="3"/>
  <c r="AM2974" i="3"/>
  <c r="AL2974" i="3"/>
  <c r="AK2974" i="3"/>
  <c r="AJ2974" i="3"/>
  <c r="AI2974" i="3"/>
  <c r="AH2974" i="3"/>
  <c r="AQ2973" i="3"/>
  <c r="AP2973" i="3"/>
  <c r="AO2973" i="3"/>
  <c r="AN2973" i="3"/>
  <c r="AM2973" i="3"/>
  <c r="AL2973" i="3"/>
  <c r="AK2973" i="3"/>
  <c r="AJ2973" i="3"/>
  <c r="AI2973" i="3"/>
  <c r="AH2973" i="3"/>
  <c r="AQ2972" i="3"/>
  <c r="AP2972" i="3"/>
  <c r="AO2972" i="3"/>
  <c r="AN2972" i="3"/>
  <c r="AM2972" i="3"/>
  <c r="AL2972" i="3"/>
  <c r="AK2972" i="3"/>
  <c r="AJ2972" i="3"/>
  <c r="AI2972" i="3"/>
  <c r="AH2972" i="3"/>
  <c r="AQ2971" i="3"/>
  <c r="AP2971" i="3"/>
  <c r="AO2971" i="3"/>
  <c r="AN2971" i="3"/>
  <c r="AM2971" i="3"/>
  <c r="AL2971" i="3"/>
  <c r="AK2971" i="3"/>
  <c r="AJ2971" i="3"/>
  <c r="AI2971" i="3"/>
  <c r="AH2971" i="3"/>
  <c r="AQ2970" i="3"/>
  <c r="AP2970" i="3"/>
  <c r="AO2970" i="3"/>
  <c r="AN2970" i="3"/>
  <c r="AM2970" i="3"/>
  <c r="AL2970" i="3"/>
  <c r="AK2970" i="3"/>
  <c r="AJ2970" i="3"/>
  <c r="AI2970" i="3"/>
  <c r="AH2970" i="3"/>
  <c r="AQ2969" i="3"/>
  <c r="AP2969" i="3"/>
  <c r="AO2969" i="3"/>
  <c r="AN2969" i="3"/>
  <c r="AM2969" i="3"/>
  <c r="AL2969" i="3"/>
  <c r="AK2969" i="3"/>
  <c r="AJ2969" i="3"/>
  <c r="AI2969" i="3"/>
  <c r="AH2969" i="3"/>
  <c r="AQ2968" i="3"/>
  <c r="AP2968" i="3"/>
  <c r="AO2968" i="3"/>
  <c r="AN2968" i="3"/>
  <c r="AM2968" i="3"/>
  <c r="AL2968" i="3"/>
  <c r="AK2968" i="3"/>
  <c r="AJ2968" i="3"/>
  <c r="AI2968" i="3"/>
  <c r="AH2968" i="3"/>
  <c r="AQ2967" i="3"/>
  <c r="AP2967" i="3"/>
  <c r="AO2967" i="3"/>
  <c r="AN2967" i="3"/>
  <c r="AM2967" i="3"/>
  <c r="AL2967" i="3"/>
  <c r="AK2967" i="3"/>
  <c r="AJ2967" i="3"/>
  <c r="AI2967" i="3"/>
  <c r="AH2967" i="3"/>
  <c r="AQ2966" i="3"/>
  <c r="AP2966" i="3"/>
  <c r="AO2966" i="3"/>
  <c r="AN2966" i="3"/>
  <c r="AM2966" i="3"/>
  <c r="AL2966" i="3"/>
  <c r="AK2966" i="3"/>
  <c r="AJ2966" i="3"/>
  <c r="AI2966" i="3"/>
  <c r="AH2966" i="3"/>
  <c r="AQ2965" i="3"/>
  <c r="AP2965" i="3"/>
  <c r="AO2965" i="3"/>
  <c r="AN2965" i="3"/>
  <c r="AM2965" i="3"/>
  <c r="AL2965" i="3"/>
  <c r="AK2965" i="3"/>
  <c r="AJ2965" i="3"/>
  <c r="AI2965" i="3"/>
  <c r="AH2965" i="3"/>
  <c r="AQ2964" i="3"/>
  <c r="AP2964" i="3"/>
  <c r="AO2964" i="3"/>
  <c r="AN2964" i="3"/>
  <c r="AM2964" i="3"/>
  <c r="AL2964" i="3"/>
  <c r="AK2964" i="3"/>
  <c r="AJ2964" i="3"/>
  <c r="AI2964" i="3"/>
  <c r="AH2964" i="3"/>
  <c r="AQ2963" i="3"/>
  <c r="AP2963" i="3"/>
  <c r="AO2963" i="3"/>
  <c r="AN2963" i="3"/>
  <c r="AM2963" i="3"/>
  <c r="AL2963" i="3"/>
  <c r="AK2963" i="3"/>
  <c r="AJ2963" i="3"/>
  <c r="AI2963" i="3"/>
  <c r="AH2963" i="3"/>
  <c r="AQ2962" i="3"/>
  <c r="AP2962" i="3"/>
  <c r="AO2962" i="3"/>
  <c r="AN2962" i="3"/>
  <c r="AM2962" i="3"/>
  <c r="AL2962" i="3"/>
  <c r="AK2962" i="3"/>
  <c r="AJ2962" i="3"/>
  <c r="AI2962" i="3"/>
  <c r="AH2962" i="3"/>
  <c r="AQ2961" i="3"/>
  <c r="AP2961" i="3"/>
  <c r="AO2961" i="3"/>
  <c r="AN2961" i="3"/>
  <c r="AM2961" i="3"/>
  <c r="AL2961" i="3"/>
  <c r="AK2961" i="3"/>
  <c r="AJ2961" i="3"/>
  <c r="AI2961" i="3"/>
  <c r="AH2961" i="3"/>
  <c r="AQ2960" i="3"/>
  <c r="AP2960" i="3"/>
  <c r="AO2960" i="3"/>
  <c r="AN2960" i="3"/>
  <c r="AM2960" i="3"/>
  <c r="AL2960" i="3"/>
  <c r="AK2960" i="3"/>
  <c r="AJ2960" i="3"/>
  <c r="AI2960" i="3"/>
  <c r="AH2960" i="3"/>
  <c r="AQ2959" i="3"/>
  <c r="AP2959" i="3"/>
  <c r="AO2959" i="3"/>
  <c r="AN2959" i="3"/>
  <c r="AM2959" i="3"/>
  <c r="AL2959" i="3"/>
  <c r="AK2959" i="3"/>
  <c r="AJ2959" i="3"/>
  <c r="AI2959" i="3"/>
  <c r="AH2959" i="3"/>
  <c r="AQ2958" i="3"/>
  <c r="AP2958" i="3"/>
  <c r="AO2958" i="3"/>
  <c r="AN2958" i="3"/>
  <c r="AM2958" i="3"/>
  <c r="AL2958" i="3"/>
  <c r="AK2958" i="3"/>
  <c r="AJ2958" i="3"/>
  <c r="AI2958" i="3"/>
  <c r="AH2958" i="3"/>
  <c r="AQ2957" i="3"/>
  <c r="AP2957" i="3"/>
  <c r="AO2957" i="3"/>
  <c r="AN2957" i="3"/>
  <c r="AM2957" i="3"/>
  <c r="AL2957" i="3"/>
  <c r="AK2957" i="3"/>
  <c r="AJ2957" i="3"/>
  <c r="AI2957" i="3"/>
  <c r="AH2957" i="3"/>
  <c r="AQ2956" i="3"/>
  <c r="AP2956" i="3"/>
  <c r="AO2956" i="3"/>
  <c r="AN2956" i="3"/>
  <c r="AM2956" i="3"/>
  <c r="AL2956" i="3"/>
  <c r="AK2956" i="3"/>
  <c r="AJ2956" i="3"/>
  <c r="AI2956" i="3"/>
  <c r="AH2956" i="3"/>
  <c r="AQ2955" i="3"/>
  <c r="AP2955" i="3"/>
  <c r="AO2955" i="3"/>
  <c r="AN2955" i="3"/>
  <c r="AM2955" i="3"/>
  <c r="AL2955" i="3"/>
  <c r="AK2955" i="3"/>
  <c r="AJ2955" i="3"/>
  <c r="AI2955" i="3"/>
  <c r="AH2955" i="3"/>
  <c r="AQ2954" i="3"/>
  <c r="AP2954" i="3"/>
  <c r="AO2954" i="3"/>
  <c r="AN2954" i="3"/>
  <c r="AM2954" i="3"/>
  <c r="AL2954" i="3"/>
  <c r="AK2954" i="3"/>
  <c r="AJ2954" i="3"/>
  <c r="AI2954" i="3"/>
  <c r="AH2954" i="3"/>
  <c r="AQ2953" i="3"/>
  <c r="AP2953" i="3"/>
  <c r="AO2953" i="3"/>
  <c r="AN2953" i="3"/>
  <c r="AM2953" i="3"/>
  <c r="AL2953" i="3"/>
  <c r="AK2953" i="3"/>
  <c r="AJ2953" i="3"/>
  <c r="AI2953" i="3"/>
  <c r="AH2953" i="3"/>
  <c r="AQ2952" i="3"/>
  <c r="AP2952" i="3"/>
  <c r="AO2952" i="3"/>
  <c r="AN2952" i="3"/>
  <c r="AM2952" i="3"/>
  <c r="AL2952" i="3"/>
  <c r="AK2952" i="3"/>
  <c r="AJ2952" i="3"/>
  <c r="AI2952" i="3"/>
  <c r="AH2952" i="3"/>
  <c r="AQ2951" i="3"/>
  <c r="AP2951" i="3"/>
  <c r="AO2951" i="3"/>
  <c r="AN2951" i="3"/>
  <c r="AM2951" i="3"/>
  <c r="AL2951" i="3"/>
  <c r="AK2951" i="3"/>
  <c r="AJ2951" i="3"/>
  <c r="AI2951" i="3"/>
  <c r="AH2951" i="3"/>
  <c r="AQ2950" i="3"/>
  <c r="AP2950" i="3"/>
  <c r="AO2950" i="3"/>
  <c r="AN2950" i="3"/>
  <c r="AM2950" i="3"/>
  <c r="AL2950" i="3"/>
  <c r="AK2950" i="3"/>
  <c r="AJ2950" i="3"/>
  <c r="AI2950" i="3"/>
  <c r="AH2950" i="3"/>
  <c r="AQ2949" i="3"/>
  <c r="AP2949" i="3"/>
  <c r="AO2949" i="3"/>
  <c r="AN2949" i="3"/>
  <c r="AM2949" i="3"/>
  <c r="AL2949" i="3"/>
  <c r="AK2949" i="3"/>
  <c r="AJ2949" i="3"/>
  <c r="AI2949" i="3"/>
  <c r="AH2949" i="3"/>
  <c r="AQ2948" i="3"/>
  <c r="AP2948" i="3"/>
  <c r="AO2948" i="3"/>
  <c r="AN2948" i="3"/>
  <c r="AM2948" i="3"/>
  <c r="AL2948" i="3"/>
  <c r="AK2948" i="3"/>
  <c r="AJ2948" i="3"/>
  <c r="AI2948" i="3"/>
  <c r="AH2948" i="3"/>
  <c r="AQ2947" i="3"/>
  <c r="AP2947" i="3"/>
  <c r="AO2947" i="3"/>
  <c r="AN2947" i="3"/>
  <c r="AM2947" i="3"/>
  <c r="AL2947" i="3"/>
  <c r="AK2947" i="3"/>
  <c r="AJ2947" i="3"/>
  <c r="AI2947" i="3"/>
  <c r="AH2947" i="3"/>
  <c r="AQ2946" i="3"/>
  <c r="AP2946" i="3"/>
  <c r="AO2946" i="3"/>
  <c r="AN2946" i="3"/>
  <c r="AM2946" i="3"/>
  <c r="AL2946" i="3"/>
  <c r="AK2946" i="3"/>
  <c r="AJ2946" i="3"/>
  <c r="AI2946" i="3"/>
  <c r="AH2946" i="3"/>
  <c r="AQ2945" i="3"/>
  <c r="AP2945" i="3"/>
  <c r="AO2945" i="3"/>
  <c r="AN2945" i="3"/>
  <c r="AM2945" i="3"/>
  <c r="AL2945" i="3"/>
  <c r="AK2945" i="3"/>
  <c r="AJ2945" i="3"/>
  <c r="AI2945" i="3"/>
  <c r="AH2945" i="3"/>
  <c r="AQ2944" i="3"/>
  <c r="AP2944" i="3"/>
  <c r="AO2944" i="3"/>
  <c r="AN2944" i="3"/>
  <c r="AM2944" i="3"/>
  <c r="AL2944" i="3"/>
  <c r="AK2944" i="3"/>
  <c r="AJ2944" i="3"/>
  <c r="AI2944" i="3"/>
  <c r="AH2944" i="3"/>
  <c r="AQ2943" i="3"/>
  <c r="AP2943" i="3"/>
  <c r="AO2943" i="3"/>
  <c r="AN2943" i="3"/>
  <c r="AM2943" i="3"/>
  <c r="AL2943" i="3"/>
  <c r="AK2943" i="3"/>
  <c r="AJ2943" i="3"/>
  <c r="AI2943" i="3"/>
  <c r="AH2943" i="3"/>
  <c r="AQ2942" i="3"/>
  <c r="AP2942" i="3"/>
  <c r="AO2942" i="3"/>
  <c r="AN2942" i="3"/>
  <c r="AM2942" i="3"/>
  <c r="AL2942" i="3"/>
  <c r="AK2942" i="3"/>
  <c r="AJ2942" i="3"/>
  <c r="AI2942" i="3"/>
  <c r="AH2942" i="3"/>
  <c r="AQ2941" i="3"/>
  <c r="AP2941" i="3"/>
  <c r="AO2941" i="3"/>
  <c r="AN2941" i="3"/>
  <c r="AM2941" i="3"/>
  <c r="AL2941" i="3"/>
  <c r="AK2941" i="3"/>
  <c r="AJ2941" i="3"/>
  <c r="AI2941" i="3"/>
  <c r="AH2941" i="3"/>
  <c r="AQ2940" i="3"/>
  <c r="AP2940" i="3"/>
  <c r="AO2940" i="3"/>
  <c r="AN2940" i="3"/>
  <c r="AM2940" i="3"/>
  <c r="AL2940" i="3"/>
  <c r="AK2940" i="3"/>
  <c r="AJ2940" i="3"/>
  <c r="AI2940" i="3"/>
  <c r="AH2940" i="3"/>
  <c r="AQ2939" i="3"/>
  <c r="AP2939" i="3"/>
  <c r="AO2939" i="3"/>
  <c r="AN2939" i="3"/>
  <c r="AM2939" i="3"/>
  <c r="AL2939" i="3"/>
  <c r="AK2939" i="3"/>
  <c r="AJ2939" i="3"/>
  <c r="AI2939" i="3"/>
  <c r="AH2939" i="3"/>
  <c r="AQ2938" i="3"/>
  <c r="AP2938" i="3"/>
  <c r="AO2938" i="3"/>
  <c r="AN2938" i="3"/>
  <c r="AM2938" i="3"/>
  <c r="AL2938" i="3"/>
  <c r="AK2938" i="3"/>
  <c r="AJ2938" i="3"/>
  <c r="AI2938" i="3"/>
  <c r="AH2938" i="3"/>
  <c r="AQ2937" i="3"/>
  <c r="AP2937" i="3"/>
  <c r="AO2937" i="3"/>
  <c r="AN2937" i="3"/>
  <c r="AM2937" i="3"/>
  <c r="AL2937" i="3"/>
  <c r="AK2937" i="3"/>
  <c r="AJ2937" i="3"/>
  <c r="AI2937" i="3"/>
  <c r="AH2937" i="3"/>
  <c r="AQ2936" i="3"/>
  <c r="AP2936" i="3"/>
  <c r="AO2936" i="3"/>
  <c r="AN2936" i="3"/>
  <c r="AM2936" i="3"/>
  <c r="AL2936" i="3"/>
  <c r="AK2936" i="3"/>
  <c r="AJ2936" i="3"/>
  <c r="AI2936" i="3"/>
  <c r="AH2936" i="3"/>
  <c r="AQ2935" i="3"/>
  <c r="AP2935" i="3"/>
  <c r="AO2935" i="3"/>
  <c r="AN2935" i="3"/>
  <c r="AM2935" i="3"/>
  <c r="AL2935" i="3"/>
  <c r="AK2935" i="3"/>
  <c r="AJ2935" i="3"/>
  <c r="AI2935" i="3"/>
  <c r="AH2935" i="3"/>
  <c r="AQ2934" i="3"/>
  <c r="AP2934" i="3"/>
  <c r="AO2934" i="3"/>
  <c r="AN2934" i="3"/>
  <c r="AM2934" i="3"/>
  <c r="AL2934" i="3"/>
  <c r="AK2934" i="3"/>
  <c r="AJ2934" i="3"/>
  <c r="AI2934" i="3"/>
  <c r="AH2934" i="3"/>
  <c r="AQ2933" i="3"/>
  <c r="AP2933" i="3"/>
  <c r="AO2933" i="3"/>
  <c r="AN2933" i="3"/>
  <c r="AM2933" i="3"/>
  <c r="AL2933" i="3"/>
  <c r="AK2933" i="3"/>
  <c r="AJ2933" i="3"/>
  <c r="AI2933" i="3"/>
  <c r="AH2933" i="3"/>
  <c r="AQ2932" i="3"/>
  <c r="AP2932" i="3"/>
  <c r="AO2932" i="3"/>
  <c r="AN2932" i="3"/>
  <c r="AM2932" i="3"/>
  <c r="AL2932" i="3"/>
  <c r="AK2932" i="3"/>
  <c r="AJ2932" i="3"/>
  <c r="AI2932" i="3"/>
  <c r="AH2932" i="3"/>
  <c r="AQ2931" i="3"/>
  <c r="AP2931" i="3"/>
  <c r="AO2931" i="3"/>
  <c r="AN2931" i="3"/>
  <c r="AM2931" i="3"/>
  <c r="AL2931" i="3"/>
  <c r="AK2931" i="3"/>
  <c r="AJ2931" i="3"/>
  <c r="AI2931" i="3"/>
  <c r="AH2931" i="3"/>
  <c r="AQ2930" i="3"/>
  <c r="AP2930" i="3"/>
  <c r="AO2930" i="3"/>
  <c r="AN2930" i="3"/>
  <c r="AM2930" i="3"/>
  <c r="AL2930" i="3"/>
  <c r="AK2930" i="3"/>
  <c r="AJ2930" i="3"/>
  <c r="AI2930" i="3"/>
  <c r="AH2930" i="3"/>
  <c r="AQ2929" i="3"/>
  <c r="AP2929" i="3"/>
  <c r="AO2929" i="3"/>
  <c r="AN2929" i="3"/>
  <c r="AM2929" i="3"/>
  <c r="AL2929" i="3"/>
  <c r="AK2929" i="3"/>
  <c r="AJ2929" i="3"/>
  <c r="AI2929" i="3"/>
  <c r="AH2929" i="3"/>
  <c r="AQ2928" i="3"/>
  <c r="AP2928" i="3"/>
  <c r="AO2928" i="3"/>
  <c r="AN2928" i="3"/>
  <c r="AM2928" i="3"/>
  <c r="AL2928" i="3"/>
  <c r="AK2928" i="3"/>
  <c r="AJ2928" i="3"/>
  <c r="AI2928" i="3"/>
  <c r="AH2928" i="3"/>
  <c r="AQ2927" i="3"/>
  <c r="AP2927" i="3"/>
  <c r="AO2927" i="3"/>
  <c r="AN2927" i="3"/>
  <c r="AM2927" i="3"/>
  <c r="AL2927" i="3"/>
  <c r="AK2927" i="3"/>
  <c r="AJ2927" i="3"/>
  <c r="AI2927" i="3"/>
  <c r="AH2927" i="3"/>
  <c r="AQ2926" i="3"/>
  <c r="AP2926" i="3"/>
  <c r="AO2926" i="3"/>
  <c r="AN2926" i="3"/>
  <c r="AM2926" i="3"/>
  <c r="AL2926" i="3"/>
  <c r="AK2926" i="3"/>
  <c r="AJ2926" i="3"/>
  <c r="AI2926" i="3"/>
  <c r="AH2926" i="3"/>
  <c r="AQ2925" i="3"/>
  <c r="AP2925" i="3"/>
  <c r="AO2925" i="3"/>
  <c r="AN2925" i="3"/>
  <c r="AM2925" i="3"/>
  <c r="AL2925" i="3"/>
  <c r="AK2925" i="3"/>
  <c r="AJ2925" i="3"/>
  <c r="AI2925" i="3"/>
  <c r="AH2925" i="3"/>
  <c r="AQ2924" i="3"/>
  <c r="AP2924" i="3"/>
  <c r="AO2924" i="3"/>
  <c r="AN2924" i="3"/>
  <c r="AM2924" i="3"/>
  <c r="AL2924" i="3"/>
  <c r="AK2924" i="3"/>
  <c r="AJ2924" i="3"/>
  <c r="AI2924" i="3"/>
  <c r="AH2924" i="3"/>
  <c r="AQ2923" i="3"/>
  <c r="AP2923" i="3"/>
  <c r="AO2923" i="3"/>
  <c r="AN2923" i="3"/>
  <c r="AM2923" i="3"/>
  <c r="AL2923" i="3"/>
  <c r="AK2923" i="3"/>
  <c r="AJ2923" i="3"/>
  <c r="AI2923" i="3"/>
  <c r="AH2923" i="3"/>
  <c r="AQ2922" i="3"/>
  <c r="AP2922" i="3"/>
  <c r="AO2922" i="3"/>
  <c r="AN2922" i="3"/>
  <c r="AM2922" i="3"/>
  <c r="AL2922" i="3"/>
  <c r="AK2922" i="3"/>
  <c r="AJ2922" i="3"/>
  <c r="AI2922" i="3"/>
  <c r="AH2922" i="3"/>
  <c r="AQ2921" i="3"/>
  <c r="AP2921" i="3"/>
  <c r="AO2921" i="3"/>
  <c r="AN2921" i="3"/>
  <c r="AM2921" i="3"/>
  <c r="AL2921" i="3"/>
  <c r="AK2921" i="3"/>
  <c r="AJ2921" i="3"/>
  <c r="AI2921" i="3"/>
  <c r="AH2921" i="3"/>
  <c r="AQ2920" i="3"/>
  <c r="AP2920" i="3"/>
  <c r="AO2920" i="3"/>
  <c r="AN2920" i="3"/>
  <c r="AM2920" i="3"/>
  <c r="AL2920" i="3"/>
  <c r="AK2920" i="3"/>
  <c r="AJ2920" i="3"/>
  <c r="AI2920" i="3"/>
  <c r="AH2920" i="3"/>
  <c r="AQ2919" i="3"/>
  <c r="AP2919" i="3"/>
  <c r="AO2919" i="3"/>
  <c r="AN2919" i="3"/>
  <c r="AM2919" i="3"/>
  <c r="AL2919" i="3"/>
  <c r="AK2919" i="3"/>
  <c r="AJ2919" i="3"/>
  <c r="AI2919" i="3"/>
  <c r="AH2919" i="3"/>
  <c r="AQ2918" i="3"/>
  <c r="AP2918" i="3"/>
  <c r="AO2918" i="3"/>
  <c r="AN2918" i="3"/>
  <c r="AM2918" i="3"/>
  <c r="AL2918" i="3"/>
  <c r="AK2918" i="3"/>
  <c r="AJ2918" i="3"/>
  <c r="AI2918" i="3"/>
  <c r="AH2918" i="3"/>
  <c r="AQ2917" i="3"/>
  <c r="AP2917" i="3"/>
  <c r="AO2917" i="3"/>
  <c r="AN2917" i="3"/>
  <c r="AM2917" i="3"/>
  <c r="AL2917" i="3"/>
  <c r="AK2917" i="3"/>
  <c r="AJ2917" i="3"/>
  <c r="AI2917" i="3"/>
  <c r="AH2917" i="3"/>
  <c r="AQ2916" i="3"/>
  <c r="AP2916" i="3"/>
  <c r="AO2916" i="3"/>
  <c r="AN2916" i="3"/>
  <c r="AM2916" i="3"/>
  <c r="AL2916" i="3"/>
  <c r="AK2916" i="3"/>
  <c r="AJ2916" i="3"/>
  <c r="AI2916" i="3"/>
  <c r="AH2916" i="3"/>
  <c r="AQ2915" i="3"/>
  <c r="AP2915" i="3"/>
  <c r="AO2915" i="3"/>
  <c r="AN2915" i="3"/>
  <c r="AM2915" i="3"/>
  <c r="AL2915" i="3"/>
  <c r="AK2915" i="3"/>
  <c r="AJ2915" i="3"/>
  <c r="AI2915" i="3"/>
  <c r="AH2915" i="3"/>
  <c r="AQ2914" i="3"/>
  <c r="AP2914" i="3"/>
  <c r="AO2914" i="3"/>
  <c r="AN2914" i="3"/>
  <c r="AM2914" i="3"/>
  <c r="AL2914" i="3"/>
  <c r="AK2914" i="3"/>
  <c r="AJ2914" i="3"/>
  <c r="AI2914" i="3"/>
  <c r="AH2914" i="3"/>
  <c r="AQ2913" i="3"/>
  <c r="AP2913" i="3"/>
  <c r="AO2913" i="3"/>
  <c r="AN2913" i="3"/>
  <c r="AM2913" i="3"/>
  <c r="AL2913" i="3"/>
  <c r="AK2913" i="3"/>
  <c r="AJ2913" i="3"/>
  <c r="AI2913" i="3"/>
  <c r="AH2913" i="3"/>
  <c r="AQ2912" i="3"/>
  <c r="AP2912" i="3"/>
  <c r="AO2912" i="3"/>
  <c r="AN2912" i="3"/>
  <c r="AM2912" i="3"/>
  <c r="AL2912" i="3"/>
  <c r="AK2912" i="3"/>
  <c r="AJ2912" i="3"/>
  <c r="AI2912" i="3"/>
  <c r="AH2912" i="3"/>
  <c r="AQ2911" i="3"/>
  <c r="AP2911" i="3"/>
  <c r="AO2911" i="3"/>
  <c r="AN2911" i="3"/>
  <c r="AM2911" i="3"/>
  <c r="AL2911" i="3"/>
  <c r="AK2911" i="3"/>
  <c r="AJ2911" i="3"/>
  <c r="AI2911" i="3"/>
  <c r="AH2911" i="3"/>
  <c r="AQ2910" i="3"/>
  <c r="AP2910" i="3"/>
  <c r="AO2910" i="3"/>
  <c r="AN2910" i="3"/>
  <c r="AM2910" i="3"/>
  <c r="AL2910" i="3"/>
  <c r="AK2910" i="3"/>
  <c r="AJ2910" i="3"/>
  <c r="AI2910" i="3"/>
  <c r="AH2910" i="3"/>
  <c r="AQ2909" i="3"/>
  <c r="AP2909" i="3"/>
  <c r="AO2909" i="3"/>
  <c r="AN2909" i="3"/>
  <c r="AM2909" i="3"/>
  <c r="AL2909" i="3"/>
  <c r="AK2909" i="3"/>
  <c r="AJ2909" i="3"/>
  <c r="AI2909" i="3"/>
  <c r="AH2909" i="3"/>
  <c r="AQ2908" i="3"/>
  <c r="AP2908" i="3"/>
  <c r="AO2908" i="3"/>
  <c r="AN2908" i="3"/>
  <c r="AM2908" i="3"/>
  <c r="AL2908" i="3"/>
  <c r="AK2908" i="3"/>
  <c r="AJ2908" i="3"/>
  <c r="AI2908" i="3"/>
  <c r="AH2908" i="3"/>
  <c r="AQ2907" i="3"/>
  <c r="AP2907" i="3"/>
  <c r="AO2907" i="3"/>
  <c r="AN2907" i="3"/>
  <c r="AM2907" i="3"/>
  <c r="AL2907" i="3"/>
  <c r="AK2907" i="3"/>
  <c r="AJ2907" i="3"/>
  <c r="AI2907" i="3"/>
  <c r="AH2907" i="3"/>
  <c r="AQ2906" i="3"/>
  <c r="AP2906" i="3"/>
  <c r="AO2906" i="3"/>
  <c r="AN2906" i="3"/>
  <c r="AM2906" i="3"/>
  <c r="AL2906" i="3"/>
  <c r="AK2906" i="3"/>
  <c r="AJ2906" i="3"/>
  <c r="AI2906" i="3"/>
  <c r="AH2906" i="3"/>
  <c r="AQ2905" i="3"/>
  <c r="AP2905" i="3"/>
  <c r="AO2905" i="3"/>
  <c r="AN2905" i="3"/>
  <c r="AM2905" i="3"/>
  <c r="AL2905" i="3"/>
  <c r="AK2905" i="3"/>
  <c r="AJ2905" i="3"/>
  <c r="AI2905" i="3"/>
  <c r="AH2905" i="3"/>
  <c r="AQ2904" i="3"/>
  <c r="AP2904" i="3"/>
  <c r="AO2904" i="3"/>
  <c r="AN2904" i="3"/>
  <c r="AM2904" i="3"/>
  <c r="AL2904" i="3"/>
  <c r="AK2904" i="3"/>
  <c r="AJ2904" i="3"/>
  <c r="AI2904" i="3"/>
  <c r="AH2904" i="3"/>
  <c r="AQ2903" i="3"/>
  <c r="AP2903" i="3"/>
  <c r="AO2903" i="3"/>
  <c r="AN2903" i="3"/>
  <c r="AM2903" i="3"/>
  <c r="AL2903" i="3"/>
  <c r="AK2903" i="3"/>
  <c r="AJ2903" i="3"/>
  <c r="AI2903" i="3"/>
  <c r="AH2903" i="3"/>
  <c r="AQ2902" i="3"/>
  <c r="AP2902" i="3"/>
  <c r="AO2902" i="3"/>
  <c r="AN2902" i="3"/>
  <c r="AM2902" i="3"/>
  <c r="AL2902" i="3"/>
  <c r="AK2902" i="3"/>
  <c r="AJ2902" i="3"/>
  <c r="AI2902" i="3"/>
  <c r="AH2902" i="3"/>
  <c r="AQ2901" i="3"/>
  <c r="AP2901" i="3"/>
  <c r="AO2901" i="3"/>
  <c r="AN2901" i="3"/>
  <c r="AM2901" i="3"/>
  <c r="AL2901" i="3"/>
  <c r="AK2901" i="3"/>
  <c r="AJ2901" i="3"/>
  <c r="AI2901" i="3"/>
  <c r="AH2901" i="3"/>
  <c r="AQ2900" i="3"/>
  <c r="AP2900" i="3"/>
  <c r="AO2900" i="3"/>
  <c r="AN2900" i="3"/>
  <c r="AM2900" i="3"/>
  <c r="AL2900" i="3"/>
  <c r="AK2900" i="3"/>
  <c r="AJ2900" i="3"/>
  <c r="AI2900" i="3"/>
  <c r="AH2900" i="3"/>
  <c r="AQ2899" i="3"/>
  <c r="AP2899" i="3"/>
  <c r="AO2899" i="3"/>
  <c r="AN2899" i="3"/>
  <c r="AM2899" i="3"/>
  <c r="AL2899" i="3"/>
  <c r="AK2899" i="3"/>
  <c r="AJ2899" i="3"/>
  <c r="AI2899" i="3"/>
  <c r="AH2899" i="3"/>
  <c r="AQ2898" i="3"/>
  <c r="AP2898" i="3"/>
  <c r="AO2898" i="3"/>
  <c r="AN2898" i="3"/>
  <c r="AM2898" i="3"/>
  <c r="AL2898" i="3"/>
  <c r="AK2898" i="3"/>
  <c r="AJ2898" i="3"/>
  <c r="AI2898" i="3"/>
  <c r="AH2898" i="3"/>
  <c r="AQ2897" i="3"/>
  <c r="AP2897" i="3"/>
  <c r="AO2897" i="3"/>
  <c r="AN2897" i="3"/>
  <c r="AM2897" i="3"/>
  <c r="AL2897" i="3"/>
  <c r="AK2897" i="3"/>
  <c r="AJ2897" i="3"/>
  <c r="AI2897" i="3"/>
  <c r="AH2897" i="3"/>
  <c r="AQ2896" i="3"/>
  <c r="AP2896" i="3"/>
  <c r="AO2896" i="3"/>
  <c r="AN2896" i="3"/>
  <c r="AM2896" i="3"/>
  <c r="AL2896" i="3"/>
  <c r="AK2896" i="3"/>
  <c r="AJ2896" i="3"/>
  <c r="AI2896" i="3"/>
  <c r="AH2896" i="3"/>
  <c r="AQ2895" i="3"/>
  <c r="AP2895" i="3"/>
  <c r="AO2895" i="3"/>
  <c r="AN2895" i="3"/>
  <c r="AM2895" i="3"/>
  <c r="AL2895" i="3"/>
  <c r="AK2895" i="3"/>
  <c r="AJ2895" i="3"/>
  <c r="AI2895" i="3"/>
  <c r="AH2895" i="3"/>
  <c r="AQ2894" i="3"/>
  <c r="AP2894" i="3"/>
  <c r="AO2894" i="3"/>
  <c r="AN2894" i="3"/>
  <c r="AM2894" i="3"/>
  <c r="AL2894" i="3"/>
  <c r="AK2894" i="3"/>
  <c r="AJ2894" i="3"/>
  <c r="AI2894" i="3"/>
  <c r="AH2894" i="3"/>
  <c r="AQ2893" i="3"/>
  <c r="AP2893" i="3"/>
  <c r="AO2893" i="3"/>
  <c r="AN2893" i="3"/>
  <c r="AM2893" i="3"/>
  <c r="AL2893" i="3"/>
  <c r="AK2893" i="3"/>
  <c r="AJ2893" i="3"/>
  <c r="AI2893" i="3"/>
  <c r="AH2893" i="3"/>
  <c r="AQ2892" i="3"/>
  <c r="AP2892" i="3"/>
  <c r="AO2892" i="3"/>
  <c r="AN2892" i="3"/>
  <c r="AM2892" i="3"/>
  <c r="AL2892" i="3"/>
  <c r="AK2892" i="3"/>
  <c r="AJ2892" i="3"/>
  <c r="AI2892" i="3"/>
  <c r="AH2892" i="3"/>
  <c r="AQ2891" i="3"/>
  <c r="AP2891" i="3"/>
  <c r="AO2891" i="3"/>
  <c r="AN2891" i="3"/>
  <c r="AM2891" i="3"/>
  <c r="AL2891" i="3"/>
  <c r="AK2891" i="3"/>
  <c r="AJ2891" i="3"/>
  <c r="AI2891" i="3"/>
  <c r="AH2891" i="3"/>
  <c r="AQ2890" i="3"/>
  <c r="AP2890" i="3"/>
  <c r="AO2890" i="3"/>
  <c r="AN2890" i="3"/>
  <c r="AM2890" i="3"/>
  <c r="AL2890" i="3"/>
  <c r="AK2890" i="3"/>
  <c r="AJ2890" i="3"/>
  <c r="AI2890" i="3"/>
  <c r="AH2890" i="3"/>
  <c r="AQ2889" i="3"/>
  <c r="AP2889" i="3"/>
  <c r="AO2889" i="3"/>
  <c r="AN2889" i="3"/>
  <c r="AM2889" i="3"/>
  <c r="AL2889" i="3"/>
  <c r="AK2889" i="3"/>
  <c r="AJ2889" i="3"/>
  <c r="AI2889" i="3"/>
  <c r="AH2889" i="3"/>
  <c r="AQ2888" i="3"/>
  <c r="AP2888" i="3"/>
  <c r="AO2888" i="3"/>
  <c r="AN2888" i="3"/>
  <c r="AM2888" i="3"/>
  <c r="AL2888" i="3"/>
  <c r="AK2888" i="3"/>
  <c r="AJ2888" i="3"/>
  <c r="AI2888" i="3"/>
  <c r="AH2888" i="3"/>
  <c r="AQ2887" i="3"/>
  <c r="AP2887" i="3"/>
  <c r="AO2887" i="3"/>
  <c r="AN2887" i="3"/>
  <c r="AM2887" i="3"/>
  <c r="AL2887" i="3"/>
  <c r="AK2887" i="3"/>
  <c r="AJ2887" i="3"/>
  <c r="AI2887" i="3"/>
  <c r="AH2887" i="3"/>
  <c r="AQ2886" i="3"/>
  <c r="AP2886" i="3"/>
  <c r="AO2886" i="3"/>
  <c r="AN2886" i="3"/>
  <c r="AM2886" i="3"/>
  <c r="AL2886" i="3"/>
  <c r="AK2886" i="3"/>
  <c r="AJ2886" i="3"/>
  <c r="AI2886" i="3"/>
  <c r="AH2886" i="3"/>
  <c r="AQ2885" i="3"/>
  <c r="AP2885" i="3"/>
  <c r="AO2885" i="3"/>
  <c r="AN2885" i="3"/>
  <c r="AM2885" i="3"/>
  <c r="AL2885" i="3"/>
  <c r="AK2885" i="3"/>
  <c r="AJ2885" i="3"/>
  <c r="AI2885" i="3"/>
  <c r="AH2885" i="3"/>
  <c r="AQ2884" i="3"/>
  <c r="AP2884" i="3"/>
  <c r="AO2884" i="3"/>
  <c r="AN2884" i="3"/>
  <c r="AM2884" i="3"/>
  <c r="AL2884" i="3"/>
  <c r="AK2884" i="3"/>
  <c r="AJ2884" i="3"/>
  <c r="AI2884" i="3"/>
  <c r="AH2884" i="3"/>
  <c r="AQ2883" i="3"/>
  <c r="AP2883" i="3"/>
  <c r="AO2883" i="3"/>
  <c r="AN2883" i="3"/>
  <c r="AM2883" i="3"/>
  <c r="AL2883" i="3"/>
  <c r="AK2883" i="3"/>
  <c r="AJ2883" i="3"/>
  <c r="AI2883" i="3"/>
  <c r="AH2883" i="3"/>
  <c r="AQ2882" i="3"/>
  <c r="AP2882" i="3"/>
  <c r="AO2882" i="3"/>
  <c r="AN2882" i="3"/>
  <c r="AM2882" i="3"/>
  <c r="AL2882" i="3"/>
  <c r="AK2882" i="3"/>
  <c r="AJ2882" i="3"/>
  <c r="AI2882" i="3"/>
  <c r="AH2882" i="3"/>
  <c r="AQ2881" i="3"/>
  <c r="AP2881" i="3"/>
  <c r="AO2881" i="3"/>
  <c r="AN2881" i="3"/>
  <c r="AM2881" i="3"/>
  <c r="AL2881" i="3"/>
  <c r="AK2881" i="3"/>
  <c r="AJ2881" i="3"/>
  <c r="AI2881" i="3"/>
  <c r="AH2881" i="3"/>
  <c r="AQ2880" i="3"/>
  <c r="AP2880" i="3"/>
  <c r="AO2880" i="3"/>
  <c r="AN2880" i="3"/>
  <c r="AM2880" i="3"/>
  <c r="AL2880" i="3"/>
  <c r="AK2880" i="3"/>
  <c r="AJ2880" i="3"/>
  <c r="AI2880" i="3"/>
  <c r="AH2880" i="3"/>
  <c r="AQ2879" i="3"/>
  <c r="AP2879" i="3"/>
  <c r="AO2879" i="3"/>
  <c r="AN2879" i="3"/>
  <c r="AM2879" i="3"/>
  <c r="AL2879" i="3"/>
  <c r="AK2879" i="3"/>
  <c r="AJ2879" i="3"/>
  <c r="AI2879" i="3"/>
  <c r="AH2879" i="3"/>
  <c r="AQ2878" i="3"/>
  <c r="AP2878" i="3"/>
  <c r="AO2878" i="3"/>
  <c r="AN2878" i="3"/>
  <c r="AM2878" i="3"/>
  <c r="AL2878" i="3"/>
  <c r="AK2878" i="3"/>
  <c r="AJ2878" i="3"/>
  <c r="AI2878" i="3"/>
  <c r="AH2878" i="3"/>
  <c r="AQ2877" i="3"/>
  <c r="AP2877" i="3"/>
  <c r="AO2877" i="3"/>
  <c r="AN2877" i="3"/>
  <c r="AM2877" i="3"/>
  <c r="AL2877" i="3"/>
  <c r="AK2877" i="3"/>
  <c r="AJ2877" i="3"/>
  <c r="AI2877" i="3"/>
  <c r="AH2877" i="3"/>
  <c r="AQ2876" i="3"/>
  <c r="AP2876" i="3"/>
  <c r="AO2876" i="3"/>
  <c r="AN2876" i="3"/>
  <c r="AM2876" i="3"/>
  <c r="AL2876" i="3"/>
  <c r="AK2876" i="3"/>
  <c r="AJ2876" i="3"/>
  <c r="AI2876" i="3"/>
  <c r="AH2876" i="3"/>
  <c r="AQ2875" i="3"/>
  <c r="AP2875" i="3"/>
  <c r="AO2875" i="3"/>
  <c r="AN2875" i="3"/>
  <c r="AM2875" i="3"/>
  <c r="AL2875" i="3"/>
  <c r="AK2875" i="3"/>
  <c r="AJ2875" i="3"/>
  <c r="AI2875" i="3"/>
  <c r="AH2875" i="3"/>
  <c r="AQ2874" i="3"/>
  <c r="AP2874" i="3"/>
  <c r="AO2874" i="3"/>
  <c r="AN2874" i="3"/>
  <c r="AM2874" i="3"/>
  <c r="AL2874" i="3"/>
  <c r="AK2874" i="3"/>
  <c r="AJ2874" i="3"/>
  <c r="AI2874" i="3"/>
  <c r="AH2874" i="3"/>
  <c r="AQ2873" i="3"/>
  <c r="AP2873" i="3"/>
  <c r="AO2873" i="3"/>
  <c r="AN2873" i="3"/>
  <c r="AM2873" i="3"/>
  <c r="AL2873" i="3"/>
  <c r="AK2873" i="3"/>
  <c r="AJ2873" i="3"/>
  <c r="AI2873" i="3"/>
  <c r="AH2873" i="3"/>
  <c r="AQ2872" i="3"/>
  <c r="AP2872" i="3"/>
  <c r="AO2872" i="3"/>
  <c r="AN2872" i="3"/>
  <c r="AM2872" i="3"/>
  <c r="AL2872" i="3"/>
  <c r="AK2872" i="3"/>
  <c r="AJ2872" i="3"/>
  <c r="AI2872" i="3"/>
  <c r="AH2872" i="3"/>
  <c r="AQ2871" i="3"/>
  <c r="AP2871" i="3"/>
  <c r="AO2871" i="3"/>
  <c r="AN2871" i="3"/>
  <c r="AM2871" i="3"/>
  <c r="AL2871" i="3"/>
  <c r="AK2871" i="3"/>
  <c r="AJ2871" i="3"/>
  <c r="AI2871" i="3"/>
  <c r="AH2871" i="3"/>
  <c r="AQ2870" i="3"/>
  <c r="AP2870" i="3"/>
  <c r="AO2870" i="3"/>
  <c r="AN2870" i="3"/>
  <c r="AM2870" i="3"/>
  <c r="AL2870" i="3"/>
  <c r="AK2870" i="3"/>
  <c r="AJ2870" i="3"/>
  <c r="AI2870" i="3"/>
  <c r="AH2870" i="3"/>
  <c r="AQ2869" i="3"/>
  <c r="AP2869" i="3"/>
  <c r="AO2869" i="3"/>
  <c r="AN2869" i="3"/>
  <c r="AM2869" i="3"/>
  <c r="AL2869" i="3"/>
  <c r="AK2869" i="3"/>
  <c r="AJ2869" i="3"/>
  <c r="AI2869" i="3"/>
  <c r="AH2869" i="3"/>
  <c r="AQ2868" i="3"/>
  <c r="AP2868" i="3"/>
  <c r="AO2868" i="3"/>
  <c r="AN2868" i="3"/>
  <c r="AM2868" i="3"/>
  <c r="AL2868" i="3"/>
  <c r="AK2868" i="3"/>
  <c r="AJ2868" i="3"/>
  <c r="AI2868" i="3"/>
  <c r="AH2868" i="3"/>
  <c r="AQ2867" i="3"/>
  <c r="AP2867" i="3"/>
  <c r="AO2867" i="3"/>
  <c r="AN2867" i="3"/>
  <c r="AM2867" i="3"/>
  <c r="AL2867" i="3"/>
  <c r="AK2867" i="3"/>
  <c r="AJ2867" i="3"/>
  <c r="AI2867" i="3"/>
  <c r="AH2867" i="3"/>
  <c r="AQ2866" i="3"/>
  <c r="AP2866" i="3"/>
  <c r="AO2866" i="3"/>
  <c r="AN2866" i="3"/>
  <c r="AM2866" i="3"/>
  <c r="AL2866" i="3"/>
  <c r="AK2866" i="3"/>
  <c r="AJ2866" i="3"/>
  <c r="AI2866" i="3"/>
  <c r="AH2866" i="3"/>
  <c r="AQ2865" i="3"/>
  <c r="AP2865" i="3"/>
  <c r="AO2865" i="3"/>
  <c r="AN2865" i="3"/>
  <c r="AM2865" i="3"/>
  <c r="AL2865" i="3"/>
  <c r="AK2865" i="3"/>
  <c r="AJ2865" i="3"/>
  <c r="AI2865" i="3"/>
  <c r="AH2865" i="3"/>
  <c r="AQ2864" i="3"/>
  <c r="AP2864" i="3"/>
  <c r="AO2864" i="3"/>
  <c r="AN2864" i="3"/>
  <c r="AM2864" i="3"/>
  <c r="AL2864" i="3"/>
  <c r="AK2864" i="3"/>
  <c r="AJ2864" i="3"/>
  <c r="AI2864" i="3"/>
  <c r="AH2864" i="3"/>
  <c r="AQ2863" i="3"/>
  <c r="AP2863" i="3"/>
  <c r="AO2863" i="3"/>
  <c r="AN2863" i="3"/>
  <c r="AM2863" i="3"/>
  <c r="AL2863" i="3"/>
  <c r="AK2863" i="3"/>
  <c r="AJ2863" i="3"/>
  <c r="AI2863" i="3"/>
  <c r="AH2863" i="3"/>
  <c r="AQ2862" i="3"/>
  <c r="AP2862" i="3"/>
  <c r="AO2862" i="3"/>
  <c r="AN2862" i="3"/>
  <c r="AM2862" i="3"/>
  <c r="AL2862" i="3"/>
  <c r="AK2862" i="3"/>
  <c r="AJ2862" i="3"/>
  <c r="AI2862" i="3"/>
  <c r="AH2862" i="3"/>
  <c r="AQ2861" i="3"/>
  <c r="AP2861" i="3"/>
  <c r="AO2861" i="3"/>
  <c r="AN2861" i="3"/>
  <c r="AM2861" i="3"/>
  <c r="AL2861" i="3"/>
  <c r="AK2861" i="3"/>
  <c r="AJ2861" i="3"/>
  <c r="AI2861" i="3"/>
  <c r="AH2861" i="3"/>
  <c r="AQ2860" i="3"/>
  <c r="AP2860" i="3"/>
  <c r="AO2860" i="3"/>
  <c r="AN2860" i="3"/>
  <c r="AM2860" i="3"/>
  <c r="AL2860" i="3"/>
  <c r="AK2860" i="3"/>
  <c r="AJ2860" i="3"/>
  <c r="AI2860" i="3"/>
  <c r="AH2860" i="3"/>
  <c r="AQ2859" i="3"/>
  <c r="AP2859" i="3"/>
  <c r="AO2859" i="3"/>
  <c r="AN2859" i="3"/>
  <c r="AM2859" i="3"/>
  <c r="AL2859" i="3"/>
  <c r="AK2859" i="3"/>
  <c r="AJ2859" i="3"/>
  <c r="AI2859" i="3"/>
  <c r="AH2859" i="3"/>
  <c r="AQ2858" i="3"/>
  <c r="AP2858" i="3"/>
  <c r="AO2858" i="3"/>
  <c r="AN2858" i="3"/>
  <c r="AM2858" i="3"/>
  <c r="AL2858" i="3"/>
  <c r="AK2858" i="3"/>
  <c r="AJ2858" i="3"/>
  <c r="AI2858" i="3"/>
  <c r="AH2858" i="3"/>
  <c r="AQ2857" i="3"/>
  <c r="AP2857" i="3"/>
  <c r="AO2857" i="3"/>
  <c r="AN2857" i="3"/>
  <c r="AM2857" i="3"/>
  <c r="AL2857" i="3"/>
  <c r="AK2857" i="3"/>
  <c r="AJ2857" i="3"/>
  <c r="AI2857" i="3"/>
  <c r="AH2857" i="3"/>
  <c r="AQ2856" i="3"/>
  <c r="AP2856" i="3"/>
  <c r="AO2856" i="3"/>
  <c r="AN2856" i="3"/>
  <c r="AM2856" i="3"/>
  <c r="AL2856" i="3"/>
  <c r="AK2856" i="3"/>
  <c r="AJ2856" i="3"/>
  <c r="AI2856" i="3"/>
  <c r="AH2856" i="3"/>
  <c r="AQ2855" i="3"/>
  <c r="AP2855" i="3"/>
  <c r="AO2855" i="3"/>
  <c r="AN2855" i="3"/>
  <c r="AM2855" i="3"/>
  <c r="AL2855" i="3"/>
  <c r="AK2855" i="3"/>
  <c r="AJ2855" i="3"/>
  <c r="AI2855" i="3"/>
  <c r="AH2855" i="3"/>
  <c r="AQ2854" i="3"/>
  <c r="AP2854" i="3"/>
  <c r="AO2854" i="3"/>
  <c r="AN2854" i="3"/>
  <c r="AM2854" i="3"/>
  <c r="AL2854" i="3"/>
  <c r="AK2854" i="3"/>
  <c r="AJ2854" i="3"/>
  <c r="AI2854" i="3"/>
  <c r="AH2854" i="3"/>
  <c r="AQ2853" i="3"/>
  <c r="AP2853" i="3"/>
  <c r="AO2853" i="3"/>
  <c r="AN2853" i="3"/>
  <c r="AM2853" i="3"/>
  <c r="AL2853" i="3"/>
  <c r="AK2853" i="3"/>
  <c r="AJ2853" i="3"/>
  <c r="AI2853" i="3"/>
  <c r="AH2853" i="3"/>
  <c r="AQ2852" i="3"/>
  <c r="AP2852" i="3"/>
  <c r="AO2852" i="3"/>
  <c r="AN2852" i="3"/>
  <c r="AM2852" i="3"/>
  <c r="AL2852" i="3"/>
  <c r="AK2852" i="3"/>
  <c r="AJ2852" i="3"/>
  <c r="AI2852" i="3"/>
  <c r="AH2852" i="3"/>
  <c r="AQ2851" i="3"/>
  <c r="AP2851" i="3"/>
  <c r="AO2851" i="3"/>
  <c r="AN2851" i="3"/>
  <c r="AM2851" i="3"/>
  <c r="AL2851" i="3"/>
  <c r="AK2851" i="3"/>
  <c r="AJ2851" i="3"/>
  <c r="AI2851" i="3"/>
  <c r="AH2851" i="3"/>
  <c r="AQ2850" i="3"/>
  <c r="AP2850" i="3"/>
  <c r="AO2850" i="3"/>
  <c r="AN2850" i="3"/>
  <c r="AM2850" i="3"/>
  <c r="AL2850" i="3"/>
  <c r="AK2850" i="3"/>
  <c r="AJ2850" i="3"/>
  <c r="AI2850" i="3"/>
  <c r="AH2850" i="3"/>
  <c r="AQ2849" i="3"/>
  <c r="AP2849" i="3"/>
  <c r="AO2849" i="3"/>
  <c r="AN2849" i="3"/>
  <c r="AM2849" i="3"/>
  <c r="AL2849" i="3"/>
  <c r="AK2849" i="3"/>
  <c r="AJ2849" i="3"/>
  <c r="AI2849" i="3"/>
  <c r="AH2849" i="3"/>
  <c r="AQ2848" i="3"/>
  <c r="AP2848" i="3"/>
  <c r="AO2848" i="3"/>
  <c r="AN2848" i="3"/>
  <c r="AM2848" i="3"/>
  <c r="AL2848" i="3"/>
  <c r="AK2848" i="3"/>
  <c r="AJ2848" i="3"/>
  <c r="AI2848" i="3"/>
  <c r="AH2848" i="3"/>
  <c r="AQ2847" i="3"/>
  <c r="AP2847" i="3"/>
  <c r="AO2847" i="3"/>
  <c r="AN2847" i="3"/>
  <c r="AM2847" i="3"/>
  <c r="AL2847" i="3"/>
  <c r="AK2847" i="3"/>
  <c r="AJ2847" i="3"/>
  <c r="AI2847" i="3"/>
  <c r="AH2847" i="3"/>
  <c r="AQ2846" i="3"/>
  <c r="AP2846" i="3"/>
  <c r="AO2846" i="3"/>
  <c r="AN2846" i="3"/>
  <c r="AM2846" i="3"/>
  <c r="AL2846" i="3"/>
  <c r="AK2846" i="3"/>
  <c r="AJ2846" i="3"/>
  <c r="AI2846" i="3"/>
  <c r="AH2846" i="3"/>
  <c r="AQ2845" i="3"/>
  <c r="AP2845" i="3"/>
  <c r="AO2845" i="3"/>
  <c r="AN2845" i="3"/>
  <c r="AM2845" i="3"/>
  <c r="AL2845" i="3"/>
  <c r="AK2845" i="3"/>
  <c r="AJ2845" i="3"/>
  <c r="AI2845" i="3"/>
  <c r="AH2845" i="3"/>
  <c r="AQ2844" i="3"/>
  <c r="AP2844" i="3"/>
  <c r="AO2844" i="3"/>
  <c r="AN2844" i="3"/>
  <c r="AM2844" i="3"/>
  <c r="AL2844" i="3"/>
  <c r="AK2844" i="3"/>
  <c r="AJ2844" i="3"/>
  <c r="AI2844" i="3"/>
  <c r="AH2844" i="3"/>
  <c r="AQ2843" i="3"/>
  <c r="AP2843" i="3"/>
  <c r="AO2843" i="3"/>
  <c r="AN2843" i="3"/>
  <c r="AM2843" i="3"/>
  <c r="AL2843" i="3"/>
  <c r="AK2843" i="3"/>
  <c r="AJ2843" i="3"/>
  <c r="AI2843" i="3"/>
  <c r="AH2843" i="3"/>
  <c r="AQ2842" i="3"/>
  <c r="AP2842" i="3"/>
  <c r="AO2842" i="3"/>
  <c r="AN2842" i="3"/>
  <c r="AM2842" i="3"/>
  <c r="AL2842" i="3"/>
  <c r="AK2842" i="3"/>
  <c r="AJ2842" i="3"/>
  <c r="AI2842" i="3"/>
  <c r="AH2842" i="3"/>
  <c r="AQ2841" i="3"/>
  <c r="AP2841" i="3"/>
  <c r="AO2841" i="3"/>
  <c r="AN2841" i="3"/>
  <c r="AM2841" i="3"/>
  <c r="AL2841" i="3"/>
  <c r="AK2841" i="3"/>
  <c r="AJ2841" i="3"/>
  <c r="AI2841" i="3"/>
  <c r="AH2841" i="3"/>
  <c r="AQ2840" i="3"/>
  <c r="AP2840" i="3"/>
  <c r="AO2840" i="3"/>
  <c r="AN2840" i="3"/>
  <c r="AM2840" i="3"/>
  <c r="AL2840" i="3"/>
  <c r="AK2840" i="3"/>
  <c r="AJ2840" i="3"/>
  <c r="AI2840" i="3"/>
  <c r="AH2840" i="3"/>
  <c r="AQ2839" i="3"/>
  <c r="AP2839" i="3"/>
  <c r="AO2839" i="3"/>
  <c r="AN2839" i="3"/>
  <c r="AM2839" i="3"/>
  <c r="AL2839" i="3"/>
  <c r="AK2839" i="3"/>
  <c r="AJ2839" i="3"/>
  <c r="AI2839" i="3"/>
  <c r="AH2839" i="3"/>
  <c r="AQ2838" i="3"/>
  <c r="AP2838" i="3"/>
  <c r="AO2838" i="3"/>
  <c r="AN2838" i="3"/>
  <c r="AM2838" i="3"/>
  <c r="AL2838" i="3"/>
  <c r="AK2838" i="3"/>
  <c r="AJ2838" i="3"/>
  <c r="AI2838" i="3"/>
  <c r="AH2838" i="3"/>
  <c r="AQ2837" i="3"/>
  <c r="AP2837" i="3"/>
  <c r="AO2837" i="3"/>
  <c r="AN2837" i="3"/>
  <c r="AM2837" i="3"/>
  <c r="AL2837" i="3"/>
  <c r="AK2837" i="3"/>
  <c r="AJ2837" i="3"/>
  <c r="AI2837" i="3"/>
  <c r="AH2837" i="3"/>
  <c r="AQ2836" i="3"/>
  <c r="AP2836" i="3"/>
  <c r="AO2836" i="3"/>
  <c r="AN2836" i="3"/>
  <c r="AM2836" i="3"/>
  <c r="AL2836" i="3"/>
  <c r="AK2836" i="3"/>
  <c r="AJ2836" i="3"/>
  <c r="AI2836" i="3"/>
  <c r="AH2836" i="3"/>
  <c r="AQ2835" i="3"/>
  <c r="AP2835" i="3"/>
  <c r="AO2835" i="3"/>
  <c r="AN2835" i="3"/>
  <c r="AM2835" i="3"/>
  <c r="AL2835" i="3"/>
  <c r="AK2835" i="3"/>
  <c r="AJ2835" i="3"/>
  <c r="AI2835" i="3"/>
  <c r="AH2835" i="3"/>
  <c r="AQ2834" i="3"/>
  <c r="AP2834" i="3"/>
  <c r="AO2834" i="3"/>
  <c r="AN2834" i="3"/>
  <c r="AM2834" i="3"/>
  <c r="AL2834" i="3"/>
  <c r="AK2834" i="3"/>
  <c r="AJ2834" i="3"/>
  <c r="AI2834" i="3"/>
  <c r="AH2834" i="3"/>
  <c r="AQ2833" i="3"/>
  <c r="AP2833" i="3"/>
  <c r="AO2833" i="3"/>
  <c r="AN2833" i="3"/>
  <c r="AM2833" i="3"/>
  <c r="AL2833" i="3"/>
  <c r="AK2833" i="3"/>
  <c r="AJ2833" i="3"/>
  <c r="AI2833" i="3"/>
  <c r="AH2833" i="3"/>
  <c r="AQ2832" i="3"/>
  <c r="AP2832" i="3"/>
  <c r="AO2832" i="3"/>
  <c r="AN2832" i="3"/>
  <c r="AM2832" i="3"/>
  <c r="AL2832" i="3"/>
  <c r="AK2832" i="3"/>
  <c r="AJ2832" i="3"/>
  <c r="AI2832" i="3"/>
  <c r="AH2832" i="3"/>
  <c r="AQ2831" i="3"/>
  <c r="AP2831" i="3"/>
  <c r="AO2831" i="3"/>
  <c r="AN2831" i="3"/>
  <c r="AM2831" i="3"/>
  <c r="AL2831" i="3"/>
  <c r="AK2831" i="3"/>
  <c r="AJ2831" i="3"/>
  <c r="AI2831" i="3"/>
  <c r="AH2831" i="3"/>
  <c r="AQ2830" i="3"/>
  <c r="AP2830" i="3"/>
  <c r="AO2830" i="3"/>
  <c r="AN2830" i="3"/>
  <c r="AM2830" i="3"/>
  <c r="AL2830" i="3"/>
  <c r="AK2830" i="3"/>
  <c r="AJ2830" i="3"/>
  <c r="AI2830" i="3"/>
  <c r="AH2830" i="3"/>
  <c r="AQ2829" i="3"/>
  <c r="AP2829" i="3"/>
  <c r="AO2829" i="3"/>
  <c r="AN2829" i="3"/>
  <c r="AM2829" i="3"/>
  <c r="AL2829" i="3"/>
  <c r="AK2829" i="3"/>
  <c r="AJ2829" i="3"/>
  <c r="AI2829" i="3"/>
  <c r="AH2829" i="3"/>
  <c r="AQ2828" i="3"/>
  <c r="AP2828" i="3"/>
  <c r="AO2828" i="3"/>
  <c r="AN2828" i="3"/>
  <c r="AM2828" i="3"/>
  <c r="AL2828" i="3"/>
  <c r="AK2828" i="3"/>
  <c r="AJ2828" i="3"/>
  <c r="AI2828" i="3"/>
  <c r="AH2828" i="3"/>
  <c r="AQ2827" i="3"/>
  <c r="AP2827" i="3"/>
  <c r="AO2827" i="3"/>
  <c r="AN2827" i="3"/>
  <c r="AM2827" i="3"/>
  <c r="AL2827" i="3"/>
  <c r="AK2827" i="3"/>
  <c r="AJ2827" i="3"/>
  <c r="AI2827" i="3"/>
  <c r="AH2827" i="3"/>
  <c r="AQ2826" i="3"/>
  <c r="AP2826" i="3"/>
  <c r="AO2826" i="3"/>
  <c r="AN2826" i="3"/>
  <c r="AM2826" i="3"/>
  <c r="AL2826" i="3"/>
  <c r="AK2826" i="3"/>
  <c r="AJ2826" i="3"/>
  <c r="AI2826" i="3"/>
  <c r="AH2826" i="3"/>
  <c r="AQ2825" i="3"/>
  <c r="AP2825" i="3"/>
  <c r="AO2825" i="3"/>
  <c r="AN2825" i="3"/>
  <c r="AM2825" i="3"/>
  <c r="AL2825" i="3"/>
  <c r="AK2825" i="3"/>
  <c r="AJ2825" i="3"/>
  <c r="AI2825" i="3"/>
  <c r="AH2825" i="3"/>
  <c r="AQ2824" i="3"/>
  <c r="AP2824" i="3"/>
  <c r="AO2824" i="3"/>
  <c r="AN2824" i="3"/>
  <c r="AM2824" i="3"/>
  <c r="AL2824" i="3"/>
  <c r="AK2824" i="3"/>
  <c r="AJ2824" i="3"/>
  <c r="AI2824" i="3"/>
  <c r="AH2824" i="3"/>
  <c r="AQ2823" i="3"/>
  <c r="AP2823" i="3"/>
  <c r="AO2823" i="3"/>
  <c r="AN2823" i="3"/>
  <c r="AM2823" i="3"/>
  <c r="AL2823" i="3"/>
  <c r="AK2823" i="3"/>
  <c r="AJ2823" i="3"/>
  <c r="AI2823" i="3"/>
  <c r="AH2823" i="3"/>
  <c r="AQ2822" i="3"/>
  <c r="AP2822" i="3"/>
  <c r="AO2822" i="3"/>
  <c r="AN2822" i="3"/>
  <c r="AM2822" i="3"/>
  <c r="AL2822" i="3"/>
  <c r="AK2822" i="3"/>
  <c r="AJ2822" i="3"/>
  <c r="AI2822" i="3"/>
  <c r="AH2822" i="3"/>
  <c r="AQ2821" i="3"/>
  <c r="AP2821" i="3"/>
  <c r="AO2821" i="3"/>
  <c r="AN2821" i="3"/>
  <c r="AM2821" i="3"/>
  <c r="AL2821" i="3"/>
  <c r="AK2821" i="3"/>
  <c r="AJ2821" i="3"/>
  <c r="AI2821" i="3"/>
  <c r="AH2821" i="3"/>
  <c r="AQ2820" i="3"/>
  <c r="AP2820" i="3"/>
  <c r="AO2820" i="3"/>
  <c r="AN2820" i="3"/>
  <c r="AM2820" i="3"/>
  <c r="AL2820" i="3"/>
  <c r="AK2820" i="3"/>
  <c r="AJ2820" i="3"/>
  <c r="AI2820" i="3"/>
  <c r="AH2820" i="3"/>
  <c r="AQ2819" i="3"/>
  <c r="AP2819" i="3"/>
  <c r="AO2819" i="3"/>
  <c r="AN2819" i="3"/>
  <c r="AM2819" i="3"/>
  <c r="AL2819" i="3"/>
  <c r="AK2819" i="3"/>
  <c r="AJ2819" i="3"/>
  <c r="AI2819" i="3"/>
  <c r="AH2819" i="3"/>
  <c r="AQ2818" i="3"/>
  <c r="AP2818" i="3"/>
  <c r="AO2818" i="3"/>
  <c r="AN2818" i="3"/>
  <c r="AM2818" i="3"/>
  <c r="AL2818" i="3"/>
  <c r="AK2818" i="3"/>
  <c r="AJ2818" i="3"/>
  <c r="AI2818" i="3"/>
  <c r="AH2818" i="3"/>
  <c r="AQ2817" i="3"/>
  <c r="AP2817" i="3"/>
  <c r="AO2817" i="3"/>
  <c r="AN2817" i="3"/>
  <c r="AM2817" i="3"/>
  <c r="AL2817" i="3"/>
  <c r="AK2817" i="3"/>
  <c r="AJ2817" i="3"/>
  <c r="AI2817" i="3"/>
  <c r="AH2817" i="3"/>
  <c r="AQ2816" i="3"/>
  <c r="AP2816" i="3"/>
  <c r="AO2816" i="3"/>
  <c r="AN2816" i="3"/>
  <c r="AM2816" i="3"/>
  <c r="AL2816" i="3"/>
  <c r="AK2816" i="3"/>
  <c r="AJ2816" i="3"/>
  <c r="AI2816" i="3"/>
  <c r="AH2816" i="3"/>
  <c r="AQ2815" i="3"/>
  <c r="AP2815" i="3"/>
  <c r="AO2815" i="3"/>
  <c r="AN2815" i="3"/>
  <c r="AM2815" i="3"/>
  <c r="AL2815" i="3"/>
  <c r="AK2815" i="3"/>
  <c r="AJ2815" i="3"/>
  <c r="AI2815" i="3"/>
  <c r="AH2815" i="3"/>
  <c r="AQ2814" i="3"/>
  <c r="AP2814" i="3"/>
  <c r="AO2814" i="3"/>
  <c r="AN2814" i="3"/>
  <c r="AM2814" i="3"/>
  <c r="AL2814" i="3"/>
  <c r="AK2814" i="3"/>
  <c r="AJ2814" i="3"/>
  <c r="AI2814" i="3"/>
  <c r="AH2814" i="3"/>
  <c r="AQ2813" i="3"/>
  <c r="AP2813" i="3"/>
  <c r="AO2813" i="3"/>
  <c r="AN2813" i="3"/>
  <c r="AM2813" i="3"/>
  <c r="AL2813" i="3"/>
  <c r="AK2813" i="3"/>
  <c r="AJ2813" i="3"/>
  <c r="AI2813" i="3"/>
  <c r="AH2813" i="3"/>
  <c r="AQ2812" i="3"/>
  <c r="AP2812" i="3"/>
  <c r="AO2812" i="3"/>
  <c r="AN2812" i="3"/>
  <c r="AM2812" i="3"/>
  <c r="AL2812" i="3"/>
  <c r="AK2812" i="3"/>
  <c r="AJ2812" i="3"/>
  <c r="AI2812" i="3"/>
  <c r="AH2812" i="3"/>
  <c r="AQ2811" i="3"/>
  <c r="AP2811" i="3"/>
  <c r="AO2811" i="3"/>
  <c r="AN2811" i="3"/>
  <c r="AM2811" i="3"/>
  <c r="AL2811" i="3"/>
  <c r="AK2811" i="3"/>
  <c r="AJ2811" i="3"/>
  <c r="AI2811" i="3"/>
  <c r="AH2811" i="3"/>
  <c r="AQ2810" i="3"/>
  <c r="AP2810" i="3"/>
  <c r="AO2810" i="3"/>
  <c r="AN2810" i="3"/>
  <c r="AM2810" i="3"/>
  <c r="AL2810" i="3"/>
  <c r="AK2810" i="3"/>
  <c r="AJ2810" i="3"/>
  <c r="AI2810" i="3"/>
  <c r="AH2810" i="3"/>
  <c r="AQ2809" i="3"/>
  <c r="AP2809" i="3"/>
  <c r="AO2809" i="3"/>
  <c r="AN2809" i="3"/>
  <c r="AM2809" i="3"/>
  <c r="AL2809" i="3"/>
  <c r="AK2809" i="3"/>
  <c r="AJ2809" i="3"/>
  <c r="AI2809" i="3"/>
  <c r="AH2809" i="3"/>
  <c r="AQ2808" i="3"/>
  <c r="AP2808" i="3"/>
  <c r="AO2808" i="3"/>
  <c r="AN2808" i="3"/>
  <c r="AM2808" i="3"/>
  <c r="AL2808" i="3"/>
  <c r="AK2808" i="3"/>
  <c r="AJ2808" i="3"/>
  <c r="AI2808" i="3"/>
  <c r="AH2808" i="3"/>
  <c r="AQ2807" i="3"/>
  <c r="AP2807" i="3"/>
  <c r="AO2807" i="3"/>
  <c r="AN2807" i="3"/>
  <c r="AM2807" i="3"/>
  <c r="AL2807" i="3"/>
  <c r="AK2807" i="3"/>
  <c r="AJ2807" i="3"/>
  <c r="AI2807" i="3"/>
  <c r="AH2807" i="3"/>
  <c r="AQ2806" i="3"/>
  <c r="AP2806" i="3"/>
  <c r="AO2806" i="3"/>
  <c r="AN2806" i="3"/>
  <c r="AM2806" i="3"/>
  <c r="AL2806" i="3"/>
  <c r="AK2806" i="3"/>
  <c r="AJ2806" i="3"/>
  <c r="AI2806" i="3"/>
  <c r="AH2806" i="3"/>
  <c r="AQ2805" i="3"/>
  <c r="AP2805" i="3"/>
  <c r="AO2805" i="3"/>
  <c r="AN2805" i="3"/>
  <c r="AM2805" i="3"/>
  <c r="AL2805" i="3"/>
  <c r="AK2805" i="3"/>
  <c r="AJ2805" i="3"/>
  <c r="AI2805" i="3"/>
  <c r="AH2805" i="3"/>
  <c r="AQ2804" i="3"/>
  <c r="AP2804" i="3"/>
  <c r="AO2804" i="3"/>
  <c r="AN2804" i="3"/>
  <c r="AM2804" i="3"/>
  <c r="AL2804" i="3"/>
  <c r="AK2804" i="3"/>
  <c r="AJ2804" i="3"/>
  <c r="AI2804" i="3"/>
  <c r="AH2804" i="3"/>
  <c r="AQ2803" i="3"/>
  <c r="AP2803" i="3"/>
  <c r="AO2803" i="3"/>
  <c r="AN2803" i="3"/>
  <c r="AM2803" i="3"/>
  <c r="AL2803" i="3"/>
  <c r="AK2803" i="3"/>
  <c r="AJ2803" i="3"/>
  <c r="AI2803" i="3"/>
  <c r="AH2803" i="3"/>
  <c r="AQ2802" i="3"/>
  <c r="AP2802" i="3"/>
  <c r="AO2802" i="3"/>
  <c r="AN2802" i="3"/>
  <c r="AM2802" i="3"/>
  <c r="AL2802" i="3"/>
  <c r="AK2802" i="3"/>
  <c r="AJ2802" i="3"/>
  <c r="AI2802" i="3"/>
  <c r="AH2802" i="3"/>
  <c r="AQ2801" i="3"/>
  <c r="AP2801" i="3"/>
  <c r="AO2801" i="3"/>
  <c r="AN2801" i="3"/>
  <c r="AM2801" i="3"/>
  <c r="AL2801" i="3"/>
  <c r="AK2801" i="3"/>
  <c r="AJ2801" i="3"/>
  <c r="AI2801" i="3"/>
  <c r="AH2801" i="3"/>
  <c r="AQ2800" i="3"/>
  <c r="AP2800" i="3"/>
  <c r="AO2800" i="3"/>
  <c r="AN2800" i="3"/>
  <c r="AM2800" i="3"/>
  <c r="AL2800" i="3"/>
  <c r="AK2800" i="3"/>
  <c r="AJ2800" i="3"/>
  <c r="AI2800" i="3"/>
  <c r="AH2800" i="3"/>
  <c r="AQ2799" i="3"/>
  <c r="AP2799" i="3"/>
  <c r="AO2799" i="3"/>
  <c r="AN2799" i="3"/>
  <c r="AM2799" i="3"/>
  <c r="AL2799" i="3"/>
  <c r="AK2799" i="3"/>
  <c r="AJ2799" i="3"/>
  <c r="AI2799" i="3"/>
  <c r="AH2799" i="3"/>
  <c r="AQ2798" i="3"/>
  <c r="AP2798" i="3"/>
  <c r="AO2798" i="3"/>
  <c r="AN2798" i="3"/>
  <c r="AM2798" i="3"/>
  <c r="AL2798" i="3"/>
  <c r="AK2798" i="3"/>
  <c r="AJ2798" i="3"/>
  <c r="AI2798" i="3"/>
  <c r="AH2798" i="3"/>
  <c r="AQ2797" i="3"/>
  <c r="AP2797" i="3"/>
  <c r="AO2797" i="3"/>
  <c r="AN2797" i="3"/>
  <c r="AM2797" i="3"/>
  <c r="AL2797" i="3"/>
  <c r="AK2797" i="3"/>
  <c r="AJ2797" i="3"/>
  <c r="AI2797" i="3"/>
  <c r="AH2797" i="3"/>
  <c r="AQ2796" i="3"/>
  <c r="AP2796" i="3"/>
  <c r="AO2796" i="3"/>
  <c r="AN2796" i="3"/>
  <c r="AM2796" i="3"/>
  <c r="AL2796" i="3"/>
  <c r="AK2796" i="3"/>
  <c r="AJ2796" i="3"/>
  <c r="AI2796" i="3"/>
  <c r="AH2796" i="3"/>
  <c r="AQ2795" i="3"/>
  <c r="AP2795" i="3"/>
  <c r="AO2795" i="3"/>
  <c r="AN2795" i="3"/>
  <c r="AM2795" i="3"/>
  <c r="AL2795" i="3"/>
  <c r="AK2795" i="3"/>
  <c r="AJ2795" i="3"/>
  <c r="AI2795" i="3"/>
  <c r="AH2795" i="3"/>
  <c r="AQ2794" i="3"/>
  <c r="AP2794" i="3"/>
  <c r="AO2794" i="3"/>
  <c r="AN2794" i="3"/>
  <c r="AM2794" i="3"/>
  <c r="AL2794" i="3"/>
  <c r="AK2794" i="3"/>
  <c r="AJ2794" i="3"/>
  <c r="AI2794" i="3"/>
  <c r="AH2794" i="3"/>
  <c r="AQ2793" i="3"/>
  <c r="AP2793" i="3"/>
  <c r="AO2793" i="3"/>
  <c r="AN2793" i="3"/>
  <c r="AM2793" i="3"/>
  <c r="AL2793" i="3"/>
  <c r="AK2793" i="3"/>
  <c r="AJ2793" i="3"/>
  <c r="AI2793" i="3"/>
  <c r="AH2793" i="3"/>
  <c r="AQ2792" i="3"/>
  <c r="AP2792" i="3"/>
  <c r="AO2792" i="3"/>
  <c r="AN2792" i="3"/>
  <c r="AM2792" i="3"/>
  <c r="AL2792" i="3"/>
  <c r="AK2792" i="3"/>
  <c r="AJ2792" i="3"/>
  <c r="AI2792" i="3"/>
  <c r="AH2792" i="3"/>
  <c r="AQ2791" i="3"/>
  <c r="AP2791" i="3"/>
  <c r="AO2791" i="3"/>
  <c r="AN2791" i="3"/>
  <c r="AM2791" i="3"/>
  <c r="AL2791" i="3"/>
  <c r="AK2791" i="3"/>
  <c r="AJ2791" i="3"/>
  <c r="AI2791" i="3"/>
  <c r="AH2791" i="3"/>
  <c r="AQ2790" i="3"/>
  <c r="AP2790" i="3"/>
  <c r="AO2790" i="3"/>
  <c r="AN2790" i="3"/>
  <c r="AM2790" i="3"/>
  <c r="AL2790" i="3"/>
  <c r="AK2790" i="3"/>
  <c r="AJ2790" i="3"/>
  <c r="AI2790" i="3"/>
  <c r="AH2790" i="3"/>
  <c r="AQ2789" i="3"/>
  <c r="AP2789" i="3"/>
  <c r="AO2789" i="3"/>
  <c r="AN2789" i="3"/>
  <c r="AM2789" i="3"/>
  <c r="AL2789" i="3"/>
  <c r="AK2789" i="3"/>
  <c r="AJ2789" i="3"/>
  <c r="AI2789" i="3"/>
  <c r="AH2789" i="3"/>
  <c r="AQ2788" i="3"/>
  <c r="AP2788" i="3"/>
  <c r="AO2788" i="3"/>
  <c r="AN2788" i="3"/>
  <c r="AM2788" i="3"/>
  <c r="AL2788" i="3"/>
  <c r="AK2788" i="3"/>
  <c r="AJ2788" i="3"/>
  <c r="AI2788" i="3"/>
  <c r="AH2788" i="3"/>
  <c r="AQ2787" i="3"/>
  <c r="AP2787" i="3"/>
  <c r="AO2787" i="3"/>
  <c r="AN2787" i="3"/>
  <c r="AM2787" i="3"/>
  <c r="AL2787" i="3"/>
  <c r="AK2787" i="3"/>
  <c r="AJ2787" i="3"/>
  <c r="AI2787" i="3"/>
  <c r="AH2787" i="3"/>
  <c r="AQ2786" i="3"/>
  <c r="AP2786" i="3"/>
  <c r="AO2786" i="3"/>
  <c r="AN2786" i="3"/>
  <c r="AM2786" i="3"/>
  <c r="AL2786" i="3"/>
  <c r="AK2786" i="3"/>
  <c r="AJ2786" i="3"/>
  <c r="AI2786" i="3"/>
  <c r="AH2786" i="3"/>
  <c r="AQ2785" i="3"/>
  <c r="AP2785" i="3"/>
  <c r="AO2785" i="3"/>
  <c r="AN2785" i="3"/>
  <c r="AM2785" i="3"/>
  <c r="AL2785" i="3"/>
  <c r="AK2785" i="3"/>
  <c r="AJ2785" i="3"/>
  <c r="AI2785" i="3"/>
  <c r="AH2785" i="3"/>
  <c r="AQ2784" i="3"/>
  <c r="AP2784" i="3"/>
  <c r="AO2784" i="3"/>
  <c r="AN2784" i="3"/>
  <c r="AM2784" i="3"/>
  <c r="AL2784" i="3"/>
  <c r="AK2784" i="3"/>
  <c r="AJ2784" i="3"/>
  <c r="AI2784" i="3"/>
  <c r="AH2784" i="3"/>
  <c r="AQ2783" i="3"/>
  <c r="AP2783" i="3"/>
  <c r="AO2783" i="3"/>
  <c r="AN2783" i="3"/>
  <c r="AM2783" i="3"/>
  <c r="AL2783" i="3"/>
  <c r="AK2783" i="3"/>
  <c r="AJ2783" i="3"/>
  <c r="AI2783" i="3"/>
  <c r="AH2783" i="3"/>
  <c r="AQ2782" i="3"/>
  <c r="AP2782" i="3"/>
  <c r="AO2782" i="3"/>
  <c r="AN2782" i="3"/>
  <c r="AM2782" i="3"/>
  <c r="AL2782" i="3"/>
  <c r="AK2782" i="3"/>
  <c r="AJ2782" i="3"/>
  <c r="AI2782" i="3"/>
  <c r="AH2782" i="3"/>
  <c r="AQ2781" i="3"/>
  <c r="AP2781" i="3"/>
  <c r="AO2781" i="3"/>
  <c r="AN2781" i="3"/>
  <c r="AM2781" i="3"/>
  <c r="AL2781" i="3"/>
  <c r="AK2781" i="3"/>
  <c r="AJ2781" i="3"/>
  <c r="AI2781" i="3"/>
  <c r="AH2781" i="3"/>
  <c r="AQ2780" i="3"/>
  <c r="AP2780" i="3"/>
  <c r="AO2780" i="3"/>
  <c r="AN2780" i="3"/>
  <c r="AM2780" i="3"/>
  <c r="AL2780" i="3"/>
  <c r="AK2780" i="3"/>
  <c r="AJ2780" i="3"/>
  <c r="AI2780" i="3"/>
  <c r="AH2780" i="3"/>
  <c r="AQ2779" i="3"/>
  <c r="AP2779" i="3"/>
  <c r="AO2779" i="3"/>
  <c r="AN2779" i="3"/>
  <c r="AM2779" i="3"/>
  <c r="AL2779" i="3"/>
  <c r="AK2779" i="3"/>
  <c r="AJ2779" i="3"/>
  <c r="AI2779" i="3"/>
  <c r="AH2779" i="3"/>
  <c r="AQ2778" i="3"/>
  <c r="AP2778" i="3"/>
  <c r="AO2778" i="3"/>
  <c r="AN2778" i="3"/>
  <c r="AM2778" i="3"/>
  <c r="AL2778" i="3"/>
  <c r="AK2778" i="3"/>
  <c r="AJ2778" i="3"/>
  <c r="AI2778" i="3"/>
  <c r="AH2778" i="3"/>
  <c r="AQ2777" i="3"/>
  <c r="AP2777" i="3"/>
  <c r="AO2777" i="3"/>
  <c r="AN2777" i="3"/>
  <c r="AM2777" i="3"/>
  <c r="AL2777" i="3"/>
  <c r="AK2777" i="3"/>
  <c r="AJ2777" i="3"/>
  <c r="AI2777" i="3"/>
  <c r="AH2777" i="3"/>
  <c r="AQ2776" i="3"/>
  <c r="AP2776" i="3"/>
  <c r="AO2776" i="3"/>
  <c r="AN2776" i="3"/>
  <c r="AM2776" i="3"/>
  <c r="AL2776" i="3"/>
  <c r="AK2776" i="3"/>
  <c r="AJ2776" i="3"/>
  <c r="AI2776" i="3"/>
  <c r="AH2776" i="3"/>
  <c r="AQ2775" i="3"/>
  <c r="AP2775" i="3"/>
  <c r="AO2775" i="3"/>
  <c r="AN2775" i="3"/>
  <c r="AM2775" i="3"/>
  <c r="AL2775" i="3"/>
  <c r="AK2775" i="3"/>
  <c r="AJ2775" i="3"/>
  <c r="AI2775" i="3"/>
  <c r="AH2775" i="3"/>
  <c r="AQ2774" i="3"/>
  <c r="AP2774" i="3"/>
  <c r="AO2774" i="3"/>
  <c r="AN2774" i="3"/>
  <c r="AM2774" i="3"/>
  <c r="AL2774" i="3"/>
  <c r="AK2774" i="3"/>
  <c r="AJ2774" i="3"/>
  <c r="AI2774" i="3"/>
  <c r="AH2774" i="3"/>
  <c r="AQ2773" i="3"/>
  <c r="AP2773" i="3"/>
  <c r="AO2773" i="3"/>
  <c r="AN2773" i="3"/>
  <c r="AM2773" i="3"/>
  <c r="AL2773" i="3"/>
  <c r="AK2773" i="3"/>
  <c r="AJ2773" i="3"/>
  <c r="AI2773" i="3"/>
  <c r="AH2773" i="3"/>
  <c r="AQ2772" i="3"/>
  <c r="AP2772" i="3"/>
  <c r="AO2772" i="3"/>
  <c r="AN2772" i="3"/>
  <c r="AM2772" i="3"/>
  <c r="AL2772" i="3"/>
  <c r="AK2772" i="3"/>
  <c r="AJ2772" i="3"/>
  <c r="AI2772" i="3"/>
  <c r="AH2772" i="3"/>
  <c r="AQ2771" i="3"/>
  <c r="AP2771" i="3"/>
  <c r="AO2771" i="3"/>
  <c r="AN2771" i="3"/>
  <c r="AM2771" i="3"/>
  <c r="AL2771" i="3"/>
  <c r="AK2771" i="3"/>
  <c r="AJ2771" i="3"/>
  <c r="AI2771" i="3"/>
  <c r="AH2771" i="3"/>
  <c r="AQ2770" i="3"/>
  <c r="AP2770" i="3"/>
  <c r="AO2770" i="3"/>
  <c r="AN2770" i="3"/>
  <c r="AM2770" i="3"/>
  <c r="AL2770" i="3"/>
  <c r="AK2770" i="3"/>
  <c r="AJ2770" i="3"/>
  <c r="AI2770" i="3"/>
  <c r="AH2770" i="3"/>
  <c r="AQ2769" i="3"/>
  <c r="AP2769" i="3"/>
  <c r="AO2769" i="3"/>
  <c r="AN2769" i="3"/>
  <c r="AM2769" i="3"/>
  <c r="AL2769" i="3"/>
  <c r="AK2769" i="3"/>
  <c r="AJ2769" i="3"/>
  <c r="AI2769" i="3"/>
  <c r="AH2769" i="3"/>
  <c r="AQ2768" i="3"/>
  <c r="AP2768" i="3"/>
  <c r="AO2768" i="3"/>
  <c r="AN2768" i="3"/>
  <c r="AM2768" i="3"/>
  <c r="AL2768" i="3"/>
  <c r="AK2768" i="3"/>
  <c r="AJ2768" i="3"/>
  <c r="AI2768" i="3"/>
  <c r="AH2768" i="3"/>
  <c r="AQ2767" i="3"/>
  <c r="AP2767" i="3"/>
  <c r="AO2767" i="3"/>
  <c r="AN2767" i="3"/>
  <c r="AM2767" i="3"/>
  <c r="AL2767" i="3"/>
  <c r="AK2767" i="3"/>
  <c r="AJ2767" i="3"/>
  <c r="AI2767" i="3"/>
  <c r="AH2767" i="3"/>
  <c r="AQ2766" i="3"/>
  <c r="AP2766" i="3"/>
  <c r="AO2766" i="3"/>
  <c r="AN2766" i="3"/>
  <c r="AM2766" i="3"/>
  <c r="AL2766" i="3"/>
  <c r="AK2766" i="3"/>
  <c r="AJ2766" i="3"/>
  <c r="AI2766" i="3"/>
  <c r="AH2766" i="3"/>
  <c r="AQ2765" i="3"/>
  <c r="AP2765" i="3"/>
  <c r="AO2765" i="3"/>
  <c r="AN2765" i="3"/>
  <c r="AM2765" i="3"/>
  <c r="AL2765" i="3"/>
  <c r="AK2765" i="3"/>
  <c r="AJ2765" i="3"/>
  <c r="AI2765" i="3"/>
  <c r="AH2765" i="3"/>
  <c r="AQ2764" i="3"/>
  <c r="AP2764" i="3"/>
  <c r="AO2764" i="3"/>
  <c r="AN2764" i="3"/>
  <c r="AM2764" i="3"/>
  <c r="AL2764" i="3"/>
  <c r="AK2764" i="3"/>
  <c r="AJ2764" i="3"/>
  <c r="AI2764" i="3"/>
  <c r="AH2764" i="3"/>
  <c r="AQ2763" i="3"/>
  <c r="AP2763" i="3"/>
  <c r="AO2763" i="3"/>
  <c r="AN2763" i="3"/>
  <c r="AM2763" i="3"/>
  <c r="AL2763" i="3"/>
  <c r="AK2763" i="3"/>
  <c r="AJ2763" i="3"/>
  <c r="AI2763" i="3"/>
  <c r="AH2763" i="3"/>
  <c r="AQ2762" i="3"/>
  <c r="AP2762" i="3"/>
  <c r="AO2762" i="3"/>
  <c r="AN2762" i="3"/>
  <c r="AM2762" i="3"/>
  <c r="AL2762" i="3"/>
  <c r="AK2762" i="3"/>
  <c r="AJ2762" i="3"/>
  <c r="AI2762" i="3"/>
  <c r="AH2762" i="3"/>
  <c r="AQ2761" i="3"/>
  <c r="AP2761" i="3"/>
  <c r="AO2761" i="3"/>
  <c r="AN2761" i="3"/>
  <c r="AM2761" i="3"/>
  <c r="AL2761" i="3"/>
  <c r="AK2761" i="3"/>
  <c r="AJ2761" i="3"/>
  <c r="AI2761" i="3"/>
  <c r="AH2761" i="3"/>
  <c r="AQ2760" i="3"/>
  <c r="AP2760" i="3"/>
  <c r="AO2760" i="3"/>
  <c r="AN2760" i="3"/>
  <c r="AM2760" i="3"/>
  <c r="AL2760" i="3"/>
  <c r="AK2760" i="3"/>
  <c r="AJ2760" i="3"/>
  <c r="AI2760" i="3"/>
  <c r="AH2760" i="3"/>
  <c r="AQ2759" i="3"/>
  <c r="AP2759" i="3"/>
  <c r="AO2759" i="3"/>
  <c r="AN2759" i="3"/>
  <c r="AM2759" i="3"/>
  <c r="AL2759" i="3"/>
  <c r="AK2759" i="3"/>
  <c r="AJ2759" i="3"/>
  <c r="AI2759" i="3"/>
  <c r="AH2759" i="3"/>
  <c r="AQ2758" i="3"/>
  <c r="AP2758" i="3"/>
  <c r="AO2758" i="3"/>
  <c r="AN2758" i="3"/>
  <c r="AM2758" i="3"/>
  <c r="AL2758" i="3"/>
  <c r="AK2758" i="3"/>
  <c r="AJ2758" i="3"/>
  <c r="AI2758" i="3"/>
  <c r="AH2758" i="3"/>
  <c r="AQ2757" i="3"/>
  <c r="AP2757" i="3"/>
  <c r="AO2757" i="3"/>
  <c r="AN2757" i="3"/>
  <c r="AM2757" i="3"/>
  <c r="AL2757" i="3"/>
  <c r="AK2757" i="3"/>
  <c r="AJ2757" i="3"/>
  <c r="AI2757" i="3"/>
  <c r="AH2757" i="3"/>
  <c r="AQ2756" i="3"/>
  <c r="AP2756" i="3"/>
  <c r="AO2756" i="3"/>
  <c r="AN2756" i="3"/>
  <c r="AM2756" i="3"/>
  <c r="AL2756" i="3"/>
  <c r="AK2756" i="3"/>
  <c r="AJ2756" i="3"/>
  <c r="AI2756" i="3"/>
  <c r="AH2756" i="3"/>
  <c r="AQ2755" i="3"/>
  <c r="AP2755" i="3"/>
  <c r="AO2755" i="3"/>
  <c r="AN2755" i="3"/>
  <c r="AM2755" i="3"/>
  <c r="AL2755" i="3"/>
  <c r="AK2755" i="3"/>
  <c r="AJ2755" i="3"/>
  <c r="AI2755" i="3"/>
  <c r="AH2755" i="3"/>
  <c r="AQ2754" i="3"/>
  <c r="AP2754" i="3"/>
  <c r="AO2754" i="3"/>
  <c r="AN2754" i="3"/>
  <c r="AM2754" i="3"/>
  <c r="AL2754" i="3"/>
  <c r="AK2754" i="3"/>
  <c r="AJ2754" i="3"/>
  <c r="AI2754" i="3"/>
  <c r="AH2754" i="3"/>
  <c r="AQ2753" i="3"/>
  <c r="AP2753" i="3"/>
  <c r="AO2753" i="3"/>
  <c r="AN2753" i="3"/>
  <c r="AM2753" i="3"/>
  <c r="AL2753" i="3"/>
  <c r="AK2753" i="3"/>
  <c r="AJ2753" i="3"/>
  <c r="AI2753" i="3"/>
  <c r="AH2753" i="3"/>
  <c r="AQ2752" i="3"/>
  <c r="AP2752" i="3"/>
  <c r="AO2752" i="3"/>
  <c r="AN2752" i="3"/>
  <c r="AM2752" i="3"/>
  <c r="AL2752" i="3"/>
  <c r="AK2752" i="3"/>
  <c r="AJ2752" i="3"/>
  <c r="AI2752" i="3"/>
  <c r="AH2752" i="3"/>
  <c r="AQ2751" i="3"/>
  <c r="AP2751" i="3"/>
  <c r="AO2751" i="3"/>
  <c r="AN2751" i="3"/>
  <c r="AM2751" i="3"/>
  <c r="AL2751" i="3"/>
  <c r="AK2751" i="3"/>
  <c r="AJ2751" i="3"/>
  <c r="AI2751" i="3"/>
  <c r="AH2751" i="3"/>
  <c r="AQ2750" i="3"/>
  <c r="AP2750" i="3"/>
  <c r="AO2750" i="3"/>
  <c r="AN2750" i="3"/>
  <c r="AM2750" i="3"/>
  <c r="AL2750" i="3"/>
  <c r="AK2750" i="3"/>
  <c r="AJ2750" i="3"/>
  <c r="AI2750" i="3"/>
  <c r="AH2750" i="3"/>
  <c r="AQ2749" i="3"/>
  <c r="AP2749" i="3"/>
  <c r="AO2749" i="3"/>
  <c r="AN2749" i="3"/>
  <c r="AM2749" i="3"/>
  <c r="AL2749" i="3"/>
  <c r="AK2749" i="3"/>
  <c r="AJ2749" i="3"/>
  <c r="AI2749" i="3"/>
  <c r="AH2749" i="3"/>
  <c r="AQ2748" i="3"/>
  <c r="AP2748" i="3"/>
  <c r="AO2748" i="3"/>
  <c r="AN2748" i="3"/>
  <c r="AM2748" i="3"/>
  <c r="AL2748" i="3"/>
  <c r="AK2748" i="3"/>
  <c r="AJ2748" i="3"/>
  <c r="AI2748" i="3"/>
  <c r="AH2748" i="3"/>
  <c r="AQ2747" i="3"/>
  <c r="AP2747" i="3"/>
  <c r="AO2747" i="3"/>
  <c r="AN2747" i="3"/>
  <c r="AM2747" i="3"/>
  <c r="AL2747" i="3"/>
  <c r="AK2747" i="3"/>
  <c r="AJ2747" i="3"/>
  <c r="AI2747" i="3"/>
  <c r="AH2747" i="3"/>
  <c r="AQ2746" i="3"/>
  <c r="AP2746" i="3"/>
  <c r="AO2746" i="3"/>
  <c r="AN2746" i="3"/>
  <c r="AM2746" i="3"/>
  <c r="AL2746" i="3"/>
  <c r="AK2746" i="3"/>
  <c r="AJ2746" i="3"/>
  <c r="AI2746" i="3"/>
  <c r="AH2746" i="3"/>
  <c r="AQ2745" i="3"/>
  <c r="AP2745" i="3"/>
  <c r="AO2745" i="3"/>
  <c r="AN2745" i="3"/>
  <c r="AM2745" i="3"/>
  <c r="AL2745" i="3"/>
  <c r="AK2745" i="3"/>
  <c r="AJ2745" i="3"/>
  <c r="AI2745" i="3"/>
  <c r="AH2745" i="3"/>
  <c r="AQ2744" i="3"/>
  <c r="AP2744" i="3"/>
  <c r="AO2744" i="3"/>
  <c r="AN2744" i="3"/>
  <c r="AM2744" i="3"/>
  <c r="AL2744" i="3"/>
  <c r="AK2744" i="3"/>
  <c r="AJ2744" i="3"/>
  <c r="AI2744" i="3"/>
  <c r="AH2744" i="3"/>
  <c r="AQ2743" i="3"/>
  <c r="AP2743" i="3"/>
  <c r="AO2743" i="3"/>
  <c r="AN2743" i="3"/>
  <c r="AM2743" i="3"/>
  <c r="AL2743" i="3"/>
  <c r="AK2743" i="3"/>
  <c r="AJ2743" i="3"/>
  <c r="AI2743" i="3"/>
  <c r="AH2743" i="3"/>
  <c r="AQ2742" i="3"/>
  <c r="AP2742" i="3"/>
  <c r="AO2742" i="3"/>
  <c r="AN2742" i="3"/>
  <c r="AM2742" i="3"/>
  <c r="AL2742" i="3"/>
  <c r="AK2742" i="3"/>
  <c r="AJ2742" i="3"/>
  <c r="AI2742" i="3"/>
  <c r="AH2742" i="3"/>
  <c r="AQ2741" i="3"/>
  <c r="AP2741" i="3"/>
  <c r="AO2741" i="3"/>
  <c r="AN2741" i="3"/>
  <c r="AM2741" i="3"/>
  <c r="AL2741" i="3"/>
  <c r="AK2741" i="3"/>
  <c r="AJ2741" i="3"/>
  <c r="AI2741" i="3"/>
  <c r="AH2741" i="3"/>
  <c r="AQ2740" i="3"/>
  <c r="AP2740" i="3"/>
  <c r="AO2740" i="3"/>
  <c r="AN2740" i="3"/>
  <c r="AM2740" i="3"/>
  <c r="AL2740" i="3"/>
  <c r="AK2740" i="3"/>
  <c r="AJ2740" i="3"/>
  <c r="AI2740" i="3"/>
  <c r="AH2740" i="3"/>
  <c r="AQ2739" i="3"/>
  <c r="AP2739" i="3"/>
  <c r="AO2739" i="3"/>
  <c r="AN2739" i="3"/>
  <c r="AM2739" i="3"/>
  <c r="AL2739" i="3"/>
  <c r="AK2739" i="3"/>
  <c r="AJ2739" i="3"/>
  <c r="AI2739" i="3"/>
  <c r="AH2739" i="3"/>
  <c r="AQ2738" i="3"/>
  <c r="AP2738" i="3"/>
  <c r="AO2738" i="3"/>
  <c r="AN2738" i="3"/>
  <c r="AM2738" i="3"/>
  <c r="AL2738" i="3"/>
  <c r="AK2738" i="3"/>
  <c r="AJ2738" i="3"/>
  <c r="AI2738" i="3"/>
  <c r="AH2738" i="3"/>
  <c r="AQ2737" i="3"/>
  <c r="AP2737" i="3"/>
  <c r="AO2737" i="3"/>
  <c r="AN2737" i="3"/>
  <c r="AM2737" i="3"/>
  <c r="AL2737" i="3"/>
  <c r="AK2737" i="3"/>
  <c r="AJ2737" i="3"/>
  <c r="AI2737" i="3"/>
  <c r="AH2737" i="3"/>
  <c r="AQ2736" i="3"/>
  <c r="AP2736" i="3"/>
  <c r="AO2736" i="3"/>
  <c r="AN2736" i="3"/>
  <c r="AM2736" i="3"/>
  <c r="AL2736" i="3"/>
  <c r="AK2736" i="3"/>
  <c r="AJ2736" i="3"/>
  <c r="AI2736" i="3"/>
  <c r="AH2736" i="3"/>
  <c r="AQ2735" i="3"/>
  <c r="AP2735" i="3"/>
  <c r="AO2735" i="3"/>
  <c r="AN2735" i="3"/>
  <c r="AM2735" i="3"/>
  <c r="AL2735" i="3"/>
  <c r="AK2735" i="3"/>
  <c r="AJ2735" i="3"/>
  <c r="AI2735" i="3"/>
  <c r="AH2735" i="3"/>
  <c r="AQ2734" i="3"/>
  <c r="AP2734" i="3"/>
  <c r="AO2734" i="3"/>
  <c r="AN2734" i="3"/>
  <c r="AM2734" i="3"/>
  <c r="AL2734" i="3"/>
  <c r="AK2734" i="3"/>
  <c r="AJ2734" i="3"/>
  <c r="AI2734" i="3"/>
  <c r="AH2734" i="3"/>
  <c r="AQ2733" i="3"/>
  <c r="AP2733" i="3"/>
  <c r="AO2733" i="3"/>
  <c r="AN2733" i="3"/>
  <c r="AM2733" i="3"/>
  <c r="AL2733" i="3"/>
  <c r="AK2733" i="3"/>
  <c r="AJ2733" i="3"/>
  <c r="AI2733" i="3"/>
  <c r="AH2733" i="3"/>
  <c r="AQ2732" i="3"/>
  <c r="AP2732" i="3"/>
  <c r="AO2732" i="3"/>
  <c r="AN2732" i="3"/>
  <c r="AM2732" i="3"/>
  <c r="AL2732" i="3"/>
  <c r="AK2732" i="3"/>
  <c r="AJ2732" i="3"/>
  <c r="AI2732" i="3"/>
  <c r="AH2732" i="3"/>
  <c r="AQ2731" i="3"/>
  <c r="AP2731" i="3"/>
  <c r="AO2731" i="3"/>
  <c r="AN2731" i="3"/>
  <c r="AM2731" i="3"/>
  <c r="AL2731" i="3"/>
  <c r="AK2731" i="3"/>
  <c r="AJ2731" i="3"/>
  <c r="AI2731" i="3"/>
  <c r="AH2731" i="3"/>
  <c r="AQ2730" i="3"/>
  <c r="AP2730" i="3"/>
  <c r="AO2730" i="3"/>
  <c r="AN2730" i="3"/>
  <c r="AM2730" i="3"/>
  <c r="AL2730" i="3"/>
  <c r="AK2730" i="3"/>
  <c r="AJ2730" i="3"/>
  <c r="AI2730" i="3"/>
  <c r="AH2730" i="3"/>
  <c r="AQ2729" i="3"/>
  <c r="AP2729" i="3"/>
  <c r="AO2729" i="3"/>
  <c r="AN2729" i="3"/>
  <c r="AM2729" i="3"/>
  <c r="AL2729" i="3"/>
  <c r="AK2729" i="3"/>
  <c r="AJ2729" i="3"/>
  <c r="AI2729" i="3"/>
  <c r="AH2729" i="3"/>
  <c r="AQ2728" i="3"/>
  <c r="AP2728" i="3"/>
  <c r="AO2728" i="3"/>
  <c r="AN2728" i="3"/>
  <c r="AM2728" i="3"/>
  <c r="AL2728" i="3"/>
  <c r="AK2728" i="3"/>
  <c r="AJ2728" i="3"/>
  <c r="AI2728" i="3"/>
  <c r="AH2728" i="3"/>
  <c r="AQ2727" i="3"/>
  <c r="AP2727" i="3"/>
  <c r="AO2727" i="3"/>
  <c r="AN2727" i="3"/>
  <c r="AM2727" i="3"/>
  <c r="AL2727" i="3"/>
  <c r="AK2727" i="3"/>
  <c r="AJ2727" i="3"/>
  <c r="AI2727" i="3"/>
  <c r="AH2727" i="3"/>
  <c r="AQ2726" i="3"/>
  <c r="AP2726" i="3"/>
  <c r="AO2726" i="3"/>
  <c r="AN2726" i="3"/>
  <c r="AM2726" i="3"/>
  <c r="AL2726" i="3"/>
  <c r="AK2726" i="3"/>
  <c r="AJ2726" i="3"/>
  <c r="AI2726" i="3"/>
  <c r="AH2726" i="3"/>
  <c r="AQ2725" i="3"/>
  <c r="AP2725" i="3"/>
  <c r="AO2725" i="3"/>
  <c r="AN2725" i="3"/>
  <c r="AM2725" i="3"/>
  <c r="AL2725" i="3"/>
  <c r="AK2725" i="3"/>
  <c r="AJ2725" i="3"/>
  <c r="AI2725" i="3"/>
  <c r="AH2725" i="3"/>
  <c r="AQ2724" i="3"/>
  <c r="AP2724" i="3"/>
  <c r="AO2724" i="3"/>
  <c r="AN2724" i="3"/>
  <c r="AM2724" i="3"/>
  <c r="AL2724" i="3"/>
  <c r="AK2724" i="3"/>
  <c r="AJ2724" i="3"/>
  <c r="AI2724" i="3"/>
  <c r="AH2724" i="3"/>
  <c r="AQ2723" i="3"/>
  <c r="AP2723" i="3"/>
  <c r="AO2723" i="3"/>
  <c r="AN2723" i="3"/>
  <c r="AM2723" i="3"/>
  <c r="AL2723" i="3"/>
  <c r="AK2723" i="3"/>
  <c r="AJ2723" i="3"/>
  <c r="AI2723" i="3"/>
  <c r="AH2723" i="3"/>
  <c r="AQ2722" i="3"/>
  <c r="AP2722" i="3"/>
  <c r="AO2722" i="3"/>
  <c r="AN2722" i="3"/>
  <c r="AM2722" i="3"/>
  <c r="AL2722" i="3"/>
  <c r="AK2722" i="3"/>
  <c r="AJ2722" i="3"/>
  <c r="AI2722" i="3"/>
  <c r="AH2722" i="3"/>
  <c r="AQ2721" i="3"/>
  <c r="AP2721" i="3"/>
  <c r="AO2721" i="3"/>
  <c r="AN2721" i="3"/>
  <c r="AM2721" i="3"/>
  <c r="AL2721" i="3"/>
  <c r="AK2721" i="3"/>
  <c r="AJ2721" i="3"/>
  <c r="AI2721" i="3"/>
  <c r="AH2721" i="3"/>
  <c r="AQ2720" i="3"/>
  <c r="AP2720" i="3"/>
  <c r="AO2720" i="3"/>
  <c r="AN2720" i="3"/>
  <c r="AM2720" i="3"/>
  <c r="AL2720" i="3"/>
  <c r="AK2720" i="3"/>
  <c r="AJ2720" i="3"/>
  <c r="AI2720" i="3"/>
  <c r="AH2720" i="3"/>
  <c r="AQ2719" i="3"/>
  <c r="AP2719" i="3"/>
  <c r="AO2719" i="3"/>
  <c r="AN2719" i="3"/>
  <c r="AM2719" i="3"/>
  <c r="AL2719" i="3"/>
  <c r="AK2719" i="3"/>
  <c r="AJ2719" i="3"/>
  <c r="AI2719" i="3"/>
  <c r="AH2719" i="3"/>
  <c r="AQ2718" i="3"/>
  <c r="AP2718" i="3"/>
  <c r="AO2718" i="3"/>
  <c r="AN2718" i="3"/>
  <c r="AM2718" i="3"/>
  <c r="AL2718" i="3"/>
  <c r="AK2718" i="3"/>
  <c r="AJ2718" i="3"/>
  <c r="AI2718" i="3"/>
  <c r="AH2718" i="3"/>
  <c r="AQ2717" i="3"/>
  <c r="AP2717" i="3"/>
  <c r="AO2717" i="3"/>
  <c r="AN2717" i="3"/>
  <c r="AM2717" i="3"/>
  <c r="AL2717" i="3"/>
  <c r="AK2717" i="3"/>
  <c r="AJ2717" i="3"/>
  <c r="AI2717" i="3"/>
  <c r="AH2717" i="3"/>
  <c r="AQ2716" i="3"/>
  <c r="AP2716" i="3"/>
  <c r="AO2716" i="3"/>
  <c r="AN2716" i="3"/>
  <c r="AM2716" i="3"/>
  <c r="AL2716" i="3"/>
  <c r="AK2716" i="3"/>
  <c r="AJ2716" i="3"/>
  <c r="AI2716" i="3"/>
  <c r="AH2716" i="3"/>
  <c r="AQ2715" i="3"/>
  <c r="AP2715" i="3"/>
  <c r="AO2715" i="3"/>
  <c r="AN2715" i="3"/>
  <c r="AM2715" i="3"/>
  <c r="AL2715" i="3"/>
  <c r="AK2715" i="3"/>
  <c r="AJ2715" i="3"/>
  <c r="AI2715" i="3"/>
  <c r="AH2715" i="3"/>
  <c r="AQ2714" i="3"/>
  <c r="AP2714" i="3"/>
  <c r="AO2714" i="3"/>
  <c r="AN2714" i="3"/>
  <c r="AM2714" i="3"/>
  <c r="AL2714" i="3"/>
  <c r="AK2714" i="3"/>
  <c r="AJ2714" i="3"/>
  <c r="AI2714" i="3"/>
  <c r="AH2714" i="3"/>
  <c r="AQ2713" i="3"/>
  <c r="AP2713" i="3"/>
  <c r="AO2713" i="3"/>
  <c r="AN2713" i="3"/>
  <c r="AM2713" i="3"/>
  <c r="AL2713" i="3"/>
  <c r="AK2713" i="3"/>
  <c r="AJ2713" i="3"/>
  <c r="AI2713" i="3"/>
  <c r="AH2713" i="3"/>
  <c r="AQ2712" i="3"/>
  <c r="AP2712" i="3"/>
  <c r="AO2712" i="3"/>
  <c r="AN2712" i="3"/>
  <c r="AM2712" i="3"/>
  <c r="AL2712" i="3"/>
  <c r="AK2712" i="3"/>
  <c r="AJ2712" i="3"/>
  <c r="AI2712" i="3"/>
  <c r="AH2712" i="3"/>
  <c r="AQ2711" i="3"/>
  <c r="AP2711" i="3"/>
  <c r="AO2711" i="3"/>
  <c r="AN2711" i="3"/>
  <c r="AM2711" i="3"/>
  <c r="AL2711" i="3"/>
  <c r="AK2711" i="3"/>
  <c r="AJ2711" i="3"/>
  <c r="AI2711" i="3"/>
  <c r="AH2711" i="3"/>
  <c r="AQ2710" i="3"/>
  <c r="AP2710" i="3"/>
  <c r="AO2710" i="3"/>
  <c r="AN2710" i="3"/>
  <c r="AM2710" i="3"/>
  <c r="AL2710" i="3"/>
  <c r="AK2710" i="3"/>
  <c r="AJ2710" i="3"/>
  <c r="AI2710" i="3"/>
  <c r="AH2710" i="3"/>
  <c r="AQ2709" i="3"/>
  <c r="AP2709" i="3"/>
  <c r="AO2709" i="3"/>
  <c r="AN2709" i="3"/>
  <c r="AM2709" i="3"/>
  <c r="AL2709" i="3"/>
  <c r="AK2709" i="3"/>
  <c r="AJ2709" i="3"/>
  <c r="AI2709" i="3"/>
  <c r="AH2709" i="3"/>
  <c r="AQ2708" i="3"/>
  <c r="AP2708" i="3"/>
  <c r="AO2708" i="3"/>
  <c r="AN2708" i="3"/>
  <c r="AM2708" i="3"/>
  <c r="AL2708" i="3"/>
  <c r="AK2708" i="3"/>
  <c r="AJ2708" i="3"/>
  <c r="AI2708" i="3"/>
  <c r="AH2708" i="3"/>
  <c r="AQ2707" i="3"/>
  <c r="AP2707" i="3"/>
  <c r="AO2707" i="3"/>
  <c r="AN2707" i="3"/>
  <c r="AM2707" i="3"/>
  <c r="AL2707" i="3"/>
  <c r="AK2707" i="3"/>
  <c r="AJ2707" i="3"/>
  <c r="AI2707" i="3"/>
  <c r="AH2707" i="3"/>
  <c r="AQ2706" i="3"/>
  <c r="AP2706" i="3"/>
  <c r="AO2706" i="3"/>
  <c r="AN2706" i="3"/>
  <c r="AM2706" i="3"/>
  <c r="AL2706" i="3"/>
  <c r="AK2706" i="3"/>
  <c r="AJ2706" i="3"/>
  <c r="AI2706" i="3"/>
  <c r="AH2706" i="3"/>
  <c r="AQ2705" i="3"/>
  <c r="AP2705" i="3"/>
  <c r="AO2705" i="3"/>
  <c r="AN2705" i="3"/>
  <c r="AM2705" i="3"/>
  <c r="AL2705" i="3"/>
  <c r="AK2705" i="3"/>
  <c r="AJ2705" i="3"/>
  <c r="AI2705" i="3"/>
  <c r="AH2705" i="3"/>
  <c r="AQ2704" i="3"/>
  <c r="AP2704" i="3"/>
  <c r="AO2704" i="3"/>
  <c r="AN2704" i="3"/>
  <c r="AM2704" i="3"/>
  <c r="AL2704" i="3"/>
  <c r="AK2704" i="3"/>
  <c r="AJ2704" i="3"/>
  <c r="AI2704" i="3"/>
  <c r="AH2704" i="3"/>
  <c r="AQ2703" i="3"/>
  <c r="AP2703" i="3"/>
  <c r="AO2703" i="3"/>
  <c r="AN2703" i="3"/>
  <c r="AM2703" i="3"/>
  <c r="AL2703" i="3"/>
  <c r="AK2703" i="3"/>
  <c r="AJ2703" i="3"/>
  <c r="AI2703" i="3"/>
  <c r="AH2703" i="3"/>
  <c r="AQ2702" i="3"/>
  <c r="AP2702" i="3"/>
  <c r="AO2702" i="3"/>
  <c r="AN2702" i="3"/>
  <c r="AM2702" i="3"/>
  <c r="AL2702" i="3"/>
  <c r="AK2702" i="3"/>
  <c r="AJ2702" i="3"/>
  <c r="AI2702" i="3"/>
  <c r="AH2702" i="3"/>
  <c r="AQ2701" i="3"/>
  <c r="AP2701" i="3"/>
  <c r="AO2701" i="3"/>
  <c r="AN2701" i="3"/>
  <c r="AM2701" i="3"/>
  <c r="AL2701" i="3"/>
  <c r="AK2701" i="3"/>
  <c r="AJ2701" i="3"/>
  <c r="AI2701" i="3"/>
  <c r="AH2701" i="3"/>
  <c r="AQ2700" i="3"/>
  <c r="AP2700" i="3"/>
  <c r="AO2700" i="3"/>
  <c r="AN2700" i="3"/>
  <c r="AM2700" i="3"/>
  <c r="AL2700" i="3"/>
  <c r="AK2700" i="3"/>
  <c r="AJ2700" i="3"/>
  <c r="AI2700" i="3"/>
  <c r="AH2700" i="3"/>
  <c r="AQ2699" i="3"/>
  <c r="AP2699" i="3"/>
  <c r="AO2699" i="3"/>
  <c r="AN2699" i="3"/>
  <c r="AM2699" i="3"/>
  <c r="AL2699" i="3"/>
  <c r="AK2699" i="3"/>
  <c r="AJ2699" i="3"/>
  <c r="AI2699" i="3"/>
  <c r="AH2699" i="3"/>
  <c r="AQ2698" i="3"/>
  <c r="AP2698" i="3"/>
  <c r="AO2698" i="3"/>
  <c r="AN2698" i="3"/>
  <c r="AM2698" i="3"/>
  <c r="AL2698" i="3"/>
  <c r="AK2698" i="3"/>
  <c r="AJ2698" i="3"/>
  <c r="AI2698" i="3"/>
  <c r="AH2698" i="3"/>
  <c r="AQ2697" i="3"/>
  <c r="AP2697" i="3"/>
  <c r="AO2697" i="3"/>
  <c r="AN2697" i="3"/>
  <c r="AM2697" i="3"/>
  <c r="AL2697" i="3"/>
  <c r="AK2697" i="3"/>
  <c r="AJ2697" i="3"/>
  <c r="AI2697" i="3"/>
  <c r="AH2697" i="3"/>
  <c r="AQ2696" i="3"/>
  <c r="AP2696" i="3"/>
  <c r="AO2696" i="3"/>
  <c r="AN2696" i="3"/>
  <c r="AM2696" i="3"/>
  <c r="AL2696" i="3"/>
  <c r="AK2696" i="3"/>
  <c r="AJ2696" i="3"/>
  <c r="AI2696" i="3"/>
  <c r="AH2696" i="3"/>
  <c r="AQ2695" i="3"/>
  <c r="AP2695" i="3"/>
  <c r="AO2695" i="3"/>
  <c r="AN2695" i="3"/>
  <c r="AM2695" i="3"/>
  <c r="AL2695" i="3"/>
  <c r="AK2695" i="3"/>
  <c r="AJ2695" i="3"/>
  <c r="AI2695" i="3"/>
  <c r="AH2695" i="3"/>
  <c r="AQ2694" i="3"/>
  <c r="AP2694" i="3"/>
  <c r="AO2694" i="3"/>
  <c r="AN2694" i="3"/>
  <c r="AM2694" i="3"/>
  <c r="AL2694" i="3"/>
  <c r="AK2694" i="3"/>
  <c r="AJ2694" i="3"/>
  <c r="AI2694" i="3"/>
  <c r="AH2694" i="3"/>
  <c r="AQ2693" i="3"/>
  <c r="AP2693" i="3"/>
  <c r="AO2693" i="3"/>
  <c r="AN2693" i="3"/>
  <c r="AM2693" i="3"/>
  <c r="AL2693" i="3"/>
  <c r="AK2693" i="3"/>
  <c r="AJ2693" i="3"/>
  <c r="AI2693" i="3"/>
  <c r="AH2693" i="3"/>
  <c r="AQ2692" i="3"/>
  <c r="AP2692" i="3"/>
  <c r="AO2692" i="3"/>
  <c r="AN2692" i="3"/>
  <c r="AM2692" i="3"/>
  <c r="AL2692" i="3"/>
  <c r="AK2692" i="3"/>
  <c r="AJ2692" i="3"/>
  <c r="AI2692" i="3"/>
  <c r="AH2692" i="3"/>
  <c r="AQ2691" i="3"/>
  <c r="AP2691" i="3"/>
  <c r="AO2691" i="3"/>
  <c r="AN2691" i="3"/>
  <c r="AM2691" i="3"/>
  <c r="AL2691" i="3"/>
  <c r="AK2691" i="3"/>
  <c r="AJ2691" i="3"/>
  <c r="AI2691" i="3"/>
  <c r="AH2691" i="3"/>
  <c r="AQ2690" i="3"/>
  <c r="AP2690" i="3"/>
  <c r="AO2690" i="3"/>
  <c r="AN2690" i="3"/>
  <c r="AM2690" i="3"/>
  <c r="AL2690" i="3"/>
  <c r="AK2690" i="3"/>
  <c r="AJ2690" i="3"/>
  <c r="AI2690" i="3"/>
  <c r="AH2690" i="3"/>
  <c r="AQ2689" i="3"/>
  <c r="AP2689" i="3"/>
  <c r="AO2689" i="3"/>
  <c r="AN2689" i="3"/>
  <c r="AM2689" i="3"/>
  <c r="AL2689" i="3"/>
  <c r="AK2689" i="3"/>
  <c r="AJ2689" i="3"/>
  <c r="AI2689" i="3"/>
  <c r="AH2689" i="3"/>
  <c r="AQ2688" i="3"/>
  <c r="AP2688" i="3"/>
  <c r="AO2688" i="3"/>
  <c r="AN2688" i="3"/>
  <c r="AM2688" i="3"/>
  <c r="AL2688" i="3"/>
  <c r="AK2688" i="3"/>
  <c r="AJ2688" i="3"/>
  <c r="AI2688" i="3"/>
  <c r="AH2688" i="3"/>
  <c r="AQ2687" i="3"/>
  <c r="AP2687" i="3"/>
  <c r="AO2687" i="3"/>
  <c r="AN2687" i="3"/>
  <c r="AM2687" i="3"/>
  <c r="AL2687" i="3"/>
  <c r="AK2687" i="3"/>
  <c r="AJ2687" i="3"/>
  <c r="AI2687" i="3"/>
  <c r="AH2687" i="3"/>
  <c r="AQ2686" i="3"/>
  <c r="AP2686" i="3"/>
  <c r="AO2686" i="3"/>
  <c r="AN2686" i="3"/>
  <c r="AM2686" i="3"/>
  <c r="AL2686" i="3"/>
  <c r="AK2686" i="3"/>
  <c r="AJ2686" i="3"/>
  <c r="AI2686" i="3"/>
  <c r="AH2686" i="3"/>
  <c r="AQ2685" i="3"/>
  <c r="AP2685" i="3"/>
  <c r="AO2685" i="3"/>
  <c r="AN2685" i="3"/>
  <c r="AM2685" i="3"/>
  <c r="AL2685" i="3"/>
  <c r="AK2685" i="3"/>
  <c r="AJ2685" i="3"/>
  <c r="AI2685" i="3"/>
  <c r="AH2685" i="3"/>
  <c r="AQ2684" i="3"/>
  <c r="AP2684" i="3"/>
  <c r="AO2684" i="3"/>
  <c r="AN2684" i="3"/>
  <c r="AM2684" i="3"/>
  <c r="AL2684" i="3"/>
  <c r="AK2684" i="3"/>
  <c r="AJ2684" i="3"/>
  <c r="AI2684" i="3"/>
  <c r="AH2684" i="3"/>
  <c r="AQ2683" i="3"/>
  <c r="AP2683" i="3"/>
  <c r="AO2683" i="3"/>
  <c r="AN2683" i="3"/>
  <c r="AM2683" i="3"/>
  <c r="AL2683" i="3"/>
  <c r="AK2683" i="3"/>
  <c r="AJ2683" i="3"/>
  <c r="AI2683" i="3"/>
  <c r="AH2683" i="3"/>
  <c r="AQ2682" i="3"/>
  <c r="AP2682" i="3"/>
  <c r="AO2682" i="3"/>
  <c r="AN2682" i="3"/>
  <c r="AM2682" i="3"/>
  <c r="AL2682" i="3"/>
  <c r="AK2682" i="3"/>
  <c r="AJ2682" i="3"/>
  <c r="AI2682" i="3"/>
  <c r="AH2682" i="3"/>
  <c r="AQ2681" i="3"/>
  <c r="AP2681" i="3"/>
  <c r="AO2681" i="3"/>
  <c r="AN2681" i="3"/>
  <c r="AM2681" i="3"/>
  <c r="AL2681" i="3"/>
  <c r="AK2681" i="3"/>
  <c r="AJ2681" i="3"/>
  <c r="AI2681" i="3"/>
  <c r="AH2681" i="3"/>
  <c r="AQ2680" i="3"/>
  <c r="AP2680" i="3"/>
  <c r="AO2680" i="3"/>
  <c r="AN2680" i="3"/>
  <c r="AM2680" i="3"/>
  <c r="AL2680" i="3"/>
  <c r="AK2680" i="3"/>
  <c r="AJ2680" i="3"/>
  <c r="AI2680" i="3"/>
  <c r="AH2680" i="3"/>
  <c r="AQ2679" i="3"/>
  <c r="AP2679" i="3"/>
  <c r="AO2679" i="3"/>
  <c r="AN2679" i="3"/>
  <c r="AM2679" i="3"/>
  <c r="AL2679" i="3"/>
  <c r="AK2679" i="3"/>
  <c r="AJ2679" i="3"/>
  <c r="AI2679" i="3"/>
  <c r="AH2679" i="3"/>
  <c r="AQ2678" i="3"/>
  <c r="AP2678" i="3"/>
  <c r="AO2678" i="3"/>
  <c r="AN2678" i="3"/>
  <c r="AM2678" i="3"/>
  <c r="AL2678" i="3"/>
  <c r="AK2678" i="3"/>
  <c r="AJ2678" i="3"/>
  <c r="AI2678" i="3"/>
  <c r="AH2678" i="3"/>
  <c r="AQ2677" i="3"/>
  <c r="AP2677" i="3"/>
  <c r="AO2677" i="3"/>
  <c r="AN2677" i="3"/>
  <c r="AM2677" i="3"/>
  <c r="AL2677" i="3"/>
  <c r="AK2677" i="3"/>
  <c r="AJ2677" i="3"/>
  <c r="AI2677" i="3"/>
  <c r="AH2677" i="3"/>
  <c r="AQ2676" i="3"/>
  <c r="AP2676" i="3"/>
  <c r="AO2676" i="3"/>
  <c r="AN2676" i="3"/>
  <c r="AM2676" i="3"/>
  <c r="AL2676" i="3"/>
  <c r="AK2676" i="3"/>
  <c r="AJ2676" i="3"/>
  <c r="AI2676" i="3"/>
  <c r="AH2676" i="3"/>
  <c r="AQ2675" i="3"/>
  <c r="AP2675" i="3"/>
  <c r="AO2675" i="3"/>
  <c r="AN2675" i="3"/>
  <c r="AM2675" i="3"/>
  <c r="AL2675" i="3"/>
  <c r="AK2675" i="3"/>
  <c r="AJ2675" i="3"/>
  <c r="AI2675" i="3"/>
  <c r="AH2675" i="3"/>
  <c r="AQ2674" i="3"/>
  <c r="AP2674" i="3"/>
  <c r="AO2674" i="3"/>
  <c r="AN2674" i="3"/>
  <c r="AM2674" i="3"/>
  <c r="AL2674" i="3"/>
  <c r="AK2674" i="3"/>
  <c r="AJ2674" i="3"/>
  <c r="AI2674" i="3"/>
  <c r="AH2674" i="3"/>
  <c r="AQ2673" i="3"/>
  <c r="AP2673" i="3"/>
  <c r="AO2673" i="3"/>
  <c r="AN2673" i="3"/>
  <c r="AM2673" i="3"/>
  <c r="AL2673" i="3"/>
  <c r="AK2673" i="3"/>
  <c r="AJ2673" i="3"/>
  <c r="AI2673" i="3"/>
  <c r="AH2673" i="3"/>
  <c r="AQ2672" i="3"/>
  <c r="AP2672" i="3"/>
  <c r="AO2672" i="3"/>
  <c r="AN2672" i="3"/>
  <c r="AM2672" i="3"/>
  <c r="AL2672" i="3"/>
  <c r="AK2672" i="3"/>
  <c r="AJ2672" i="3"/>
  <c r="AI2672" i="3"/>
  <c r="AH2672" i="3"/>
  <c r="AQ2671" i="3"/>
  <c r="AP2671" i="3"/>
  <c r="AO2671" i="3"/>
  <c r="AN2671" i="3"/>
  <c r="AM2671" i="3"/>
  <c r="AL2671" i="3"/>
  <c r="AK2671" i="3"/>
  <c r="AJ2671" i="3"/>
  <c r="AI2671" i="3"/>
  <c r="AH2671" i="3"/>
  <c r="AQ2670" i="3"/>
  <c r="AP2670" i="3"/>
  <c r="AO2670" i="3"/>
  <c r="AN2670" i="3"/>
  <c r="AM2670" i="3"/>
  <c r="AL2670" i="3"/>
  <c r="AK2670" i="3"/>
  <c r="AJ2670" i="3"/>
  <c r="AI2670" i="3"/>
  <c r="AH2670" i="3"/>
  <c r="AQ2669" i="3"/>
  <c r="AP2669" i="3"/>
  <c r="AO2669" i="3"/>
  <c r="AN2669" i="3"/>
  <c r="AM2669" i="3"/>
  <c r="AL2669" i="3"/>
  <c r="AK2669" i="3"/>
  <c r="AJ2669" i="3"/>
  <c r="AI2669" i="3"/>
  <c r="AH2669" i="3"/>
  <c r="AQ2668" i="3"/>
  <c r="AP2668" i="3"/>
  <c r="AO2668" i="3"/>
  <c r="AN2668" i="3"/>
  <c r="AM2668" i="3"/>
  <c r="AL2668" i="3"/>
  <c r="AK2668" i="3"/>
  <c r="AJ2668" i="3"/>
  <c r="AI2668" i="3"/>
  <c r="AH2668" i="3"/>
  <c r="AQ2667" i="3"/>
  <c r="AP2667" i="3"/>
  <c r="AO2667" i="3"/>
  <c r="AN2667" i="3"/>
  <c r="AM2667" i="3"/>
  <c r="AL2667" i="3"/>
  <c r="AK2667" i="3"/>
  <c r="AJ2667" i="3"/>
  <c r="AI2667" i="3"/>
  <c r="AH2667" i="3"/>
  <c r="AQ2666" i="3"/>
  <c r="AP2666" i="3"/>
  <c r="AO2666" i="3"/>
  <c r="AN2666" i="3"/>
  <c r="AM2666" i="3"/>
  <c r="AL2666" i="3"/>
  <c r="AK2666" i="3"/>
  <c r="AJ2666" i="3"/>
  <c r="AI2666" i="3"/>
  <c r="AH2666" i="3"/>
  <c r="AQ2665" i="3"/>
  <c r="AP2665" i="3"/>
  <c r="AO2665" i="3"/>
  <c r="AN2665" i="3"/>
  <c r="AM2665" i="3"/>
  <c r="AL2665" i="3"/>
  <c r="AK2665" i="3"/>
  <c r="AJ2665" i="3"/>
  <c r="AI2665" i="3"/>
  <c r="AH2665" i="3"/>
  <c r="AQ2664" i="3"/>
  <c r="AP2664" i="3"/>
  <c r="AO2664" i="3"/>
  <c r="AN2664" i="3"/>
  <c r="AM2664" i="3"/>
  <c r="AL2664" i="3"/>
  <c r="AK2664" i="3"/>
  <c r="AJ2664" i="3"/>
  <c r="AI2664" i="3"/>
  <c r="AH2664" i="3"/>
  <c r="AQ2663" i="3"/>
  <c r="AP2663" i="3"/>
  <c r="AO2663" i="3"/>
  <c r="AN2663" i="3"/>
  <c r="AM2663" i="3"/>
  <c r="AL2663" i="3"/>
  <c r="AK2663" i="3"/>
  <c r="AJ2663" i="3"/>
  <c r="AI2663" i="3"/>
  <c r="AH2663" i="3"/>
  <c r="AQ2662" i="3"/>
  <c r="AP2662" i="3"/>
  <c r="AO2662" i="3"/>
  <c r="AN2662" i="3"/>
  <c r="AM2662" i="3"/>
  <c r="AL2662" i="3"/>
  <c r="AK2662" i="3"/>
  <c r="AJ2662" i="3"/>
  <c r="AI2662" i="3"/>
  <c r="AH2662" i="3"/>
  <c r="AQ2661" i="3"/>
  <c r="AP2661" i="3"/>
  <c r="AO2661" i="3"/>
  <c r="AN2661" i="3"/>
  <c r="AM2661" i="3"/>
  <c r="AL2661" i="3"/>
  <c r="AK2661" i="3"/>
  <c r="AJ2661" i="3"/>
  <c r="AI2661" i="3"/>
  <c r="AH2661" i="3"/>
  <c r="AQ2660" i="3"/>
  <c r="AP2660" i="3"/>
  <c r="AO2660" i="3"/>
  <c r="AN2660" i="3"/>
  <c r="AM2660" i="3"/>
  <c r="AL2660" i="3"/>
  <c r="AK2660" i="3"/>
  <c r="AJ2660" i="3"/>
  <c r="AI2660" i="3"/>
  <c r="AH2660" i="3"/>
  <c r="AQ2659" i="3"/>
  <c r="AP2659" i="3"/>
  <c r="AO2659" i="3"/>
  <c r="AN2659" i="3"/>
  <c r="AM2659" i="3"/>
  <c r="AL2659" i="3"/>
  <c r="AK2659" i="3"/>
  <c r="AJ2659" i="3"/>
  <c r="AI2659" i="3"/>
  <c r="AH2659" i="3"/>
  <c r="AQ2658" i="3"/>
  <c r="AP2658" i="3"/>
  <c r="AO2658" i="3"/>
  <c r="AN2658" i="3"/>
  <c r="AM2658" i="3"/>
  <c r="AL2658" i="3"/>
  <c r="AK2658" i="3"/>
  <c r="AJ2658" i="3"/>
  <c r="AI2658" i="3"/>
  <c r="AH2658" i="3"/>
  <c r="AQ2657" i="3"/>
  <c r="AP2657" i="3"/>
  <c r="AO2657" i="3"/>
  <c r="AN2657" i="3"/>
  <c r="AM2657" i="3"/>
  <c r="AL2657" i="3"/>
  <c r="AK2657" i="3"/>
  <c r="AJ2657" i="3"/>
  <c r="AI2657" i="3"/>
  <c r="AH2657" i="3"/>
  <c r="AQ2656" i="3"/>
  <c r="AP2656" i="3"/>
  <c r="AO2656" i="3"/>
  <c r="AN2656" i="3"/>
  <c r="AM2656" i="3"/>
  <c r="AL2656" i="3"/>
  <c r="AK2656" i="3"/>
  <c r="AJ2656" i="3"/>
  <c r="AI2656" i="3"/>
  <c r="AH2656" i="3"/>
  <c r="AQ2655" i="3"/>
  <c r="AP2655" i="3"/>
  <c r="AO2655" i="3"/>
  <c r="AN2655" i="3"/>
  <c r="AM2655" i="3"/>
  <c r="AL2655" i="3"/>
  <c r="AK2655" i="3"/>
  <c r="AJ2655" i="3"/>
  <c r="AI2655" i="3"/>
  <c r="AH2655" i="3"/>
  <c r="AQ2654" i="3"/>
  <c r="AP2654" i="3"/>
  <c r="AO2654" i="3"/>
  <c r="AN2654" i="3"/>
  <c r="AM2654" i="3"/>
  <c r="AL2654" i="3"/>
  <c r="AK2654" i="3"/>
  <c r="AJ2654" i="3"/>
  <c r="AI2654" i="3"/>
  <c r="AH2654" i="3"/>
  <c r="AQ2653" i="3"/>
  <c r="AP2653" i="3"/>
  <c r="AO2653" i="3"/>
  <c r="AN2653" i="3"/>
  <c r="AM2653" i="3"/>
  <c r="AL2653" i="3"/>
  <c r="AK2653" i="3"/>
  <c r="AJ2653" i="3"/>
  <c r="AI2653" i="3"/>
  <c r="AH2653" i="3"/>
  <c r="AQ2652" i="3"/>
  <c r="AP2652" i="3"/>
  <c r="AO2652" i="3"/>
  <c r="AN2652" i="3"/>
  <c r="AM2652" i="3"/>
  <c r="AL2652" i="3"/>
  <c r="AK2652" i="3"/>
  <c r="AJ2652" i="3"/>
  <c r="AI2652" i="3"/>
  <c r="AH2652" i="3"/>
  <c r="AQ2651" i="3"/>
  <c r="AP2651" i="3"/>
  <c r="AO2651" i="3"/>
  <c r="AN2651" i="3"/>
  <c r="AM2651" i="3"/>
  <c r="AL2651" i="3"/>
  <c r="AK2651" i="3"/>
  <c r="AJ2651" i="3"/>
  <c r="AI2651" i="3"/>
  <c r="AH2651" i="3"/>
  <c r="AQ2650" i="3"/>
  <c r="AP2650" i="3"/>
  <c r="AO2650" i="3"/>
  <c r="AN2650" i="3"/>
  <c r="AM2650" i="3"/>
  <c r="AL2650" i="3"/>
  <c r="AK2650" i="3"/>
  <c r="AJ2650" i="3"/>
  <c r="AI2650" i="3"/>
  <c r="AH2650" i="3"/>
  <c r="AQ2649" i="3"/>
  <c r="AP2649" i="3"/>
  <c r="AO2649" i="3"/>
  <c r="AN2649" i="3"/>
  <c r="AM2649" i="3"/>
  <c r="AL2649" i="3"/>
  <c r="AK2649" i="3"/>
  <c r="AJ2649" i="3"/>
  <c r="AI2649" i="3"/>
  <c r="AH2649" i="3"/>
  <c r="AQ2648" i="3"/>
  <c r="AP2648" i="3"/>
  <c r="AO2648" i="3"/>
  <c r="AN2648" i="3"/>
  <c r="AM2648" i="3"/>
  <c r="AL2648" i="3"/>
  <c r="AK2648" i="3"/>
  <c r="AJ2648" i="3"/>
  <c r="AI2648" i="3"/>
  <c r="AH2648" i="3"/>
  <c r="AQ2647" i="3"/>
  <c r="AP2647" i="3"/>
  <c r="AO2647" i="3"/>
  <c r="AN2647" i="3"/>
  <c r="AM2647" i="3"/>
  <c r="AL2647" i="3"/>
  <c r="AK2647" i="3"/>
  <c r="AJ2647" i="3"/>
  <c r="AI2647" i="3"/>
  <c r="AH2647" i="3"/>
  <c r="AQ2646" i="3"/>
  <c r="AP2646" i="3"/>
  <c r="AO2646" i="3"/>
  <c r="AN2646" i="3"/>
  <c r="AM2646" i="3"/>
  <c r="AL2646" i="3"/>
  <c r="AK2646" i="3"/>
  <c r="AJ2646" i="3"/>
  <c r="AI2646" i="3"/>
  <c r="AH2646" i="3"/>
  <c r="AQ2645" i="3"/>
  <c r="AP2645" i="3"/>
  <c r="AO2645" i="3"/>
  <c r="AN2645" i="3"/>
  <c r="AM2645" i="3"/>
  <c r="AL2645" i="3"/>
  <c r="AK2645" i="3"/>
  <c r="AJ2645" i="3"/>
  <c r="AI2645" i="3"/>
  <c r="AH2645" i="3"/>
  <c r="AQ2644" i="3"/>
  <c r="AP2644" i="3"/>
  <c r="AO2644" i="3"/>
  <c r="AN2644" i="3"/>
  <c r="AM2644" i="3"/>
  <c r="AL2644" i="3"/>
  <c r="AK2644" i="3"/>
  <c r="AJ2644" i="3"/>
  <c r="AI2644" i="3"/>
  <c r="AH2644" i="3"/>
  <c r="AQ2643" i="3"/>
  <c r="AP2643" i="3"/>
  <c r="AO2643" i="3"/>
  <c r="AN2643" i="3"/>
  <c r="AM2643" i="3"/>
  <c r="AL2643" i="3"/>
  <c r="AK2643" i="3"/>
  <c r="AJ2643" i="3"/>
  <c r="AI2643" i="3"/>
  <c r="AH2643" i="3"/>
  <c r="AQ2642" i="3"/>
  <c r="AP2642" i="3"/>
  <c r="AO2642" i="3"/>
  <c r="AN2642" i="3"/>
  <c r="AM2642" i="3"/>
  <c r="AL2642" i="3"/>
  <c r="AK2642" i="3"/>
  <c r="AJ2642" i="3"/>
  <c r="AI2642" i="3"/>
  <c r="AH2642" i="3"/>
  <c r="AQ2641" i="3"/>
  <c r="AP2641" i="3"/>
  <c r="AO2641" i="3"/>
  <c r="AN2641" i="3"/>
  <c r="AM2641" i="3"/>
  <c r="AL2641" i="3"/>
  <c r="AK2641" i="3"/>
  <c r="AJ2641" i="3"/>
  <c r="AI2641" i="3"/>
  <c r="AH2641" i="3"/>
  <c r="AQ2640" i="3"/>
  <c r="AP2640" i="3"/>
  <c r="AO2640" i="3"/>
  <c r="AN2640" i="3"/>
  <c r="AM2640" i="3"/>
  <c r="AL2640" i="3"/>
  <c r="AK2640" i="3"/>
  <c r="AJ2640" i="3"/>
  <c r="AI2640" i="3"/>
  <c r="AH2640" i="3"/>
  <c r="AQ2639" i="3"/>
  <c r="AP2639" i="3"/>
  <c r="AO2639" i="3"/>
  <c r="AN2639" i="3"/>
  <c r="AM2639" i="3"/>
  <c r="AL2639" i="3"/>
  <c r="AK2639" i="3"/>
  <c r="AJ2639" i="3"/>
  <c r="AI2639" i="3"/>
  <c r="AH2639" i="3"/>
  <c r="AQ2638" i="3"/>
  <c r="AP2638" i="3"/>
  <c r="AO2638" i="3"/>
  <c r="AN2638" i="3"/>
  <c r="AM2638" i="3"/>
  <c r="AL2638" i="3"/>
  <c r="AK2638" i="3"/>
  <c r="AJ2638" i="3"/>
  <c r="AI2638" i="3"/>
  <c r="AH2638" i="3"/>
  <c r="AQ2637" i="3"/>
  <c r="AP2637" i="3"/>
  <c r="AO2637" i="3"/>
  <c r="AN2637" i="3"/>
  <c r="AM2637" i="3"/>
  <c r="AL2637" i="3"/>
  <c r="AK2637" i="3"/>
  <c r="AJ2637" i="3"/>
  <c r="AI2637" i="3"/>
  <c r="AH2637" i="3"/>
  <c r="AQ2636" i="3"/>
  <c r="AP2636" i="3"/>
  <c r="AO2636" i="3"/>
  <c r="AN2636" i="3"/>
  <c r="AM2636" i="3"/>
  <c r="AL2636" i="3"/>
  <c r="AK2636" i="3"/>
  <c r="AJ2636" i="3"/>
  <c r="AI2636" i="3"/>
  <c r="AH2636" i="3"/>
  <c r="AQ2635" i="3"/>
  <c r="AP2635" i="3"/>
  <c r="AO2635" i="3"/>
  <c r="AN2635" i="3"/>
  <c r="AM2635" i="3"/>
  <c r="AL2635" i="3"/>
  <c r="AK2635" i="3"/>
  <c r="AJ2635" i="3"/>
  <c r="AI2635" i="3"/>
  <c r="AH2635" i="3"/>
  <c r="AQ2634" i="3"/>
  <c r="AP2634" i="3"/>
  <c r="AO2634" i="3"/>
  <c r="AN2634" i="3"/>
  <c r="AM2634" i="3"/>
  <c r="AL2634" i="3"/>
  <c r="AK2634" i="3"/>
  <c r="AJ2634" i="3"/>
  <c r="AI2634" i="3"/>
  <c r="AH2634" i="3"/>
  <c r="AQ2633" i="3"/>
  <c r="AP2633" i="3"/>
  <c r="AO2633" i="3"/>
  <c r="AN2633" i="3"/>
  <c r="AM2633" i="3"/>
  <c r="AL2633" i="3"/>
  <c r="AK2633" i="3"/>
  <c r="AJ2633" i="3"/>
  <c r="AI2633" i="3"/>
  <c r="AH2633" i="3"/>
  <c r="AQ2632" i="3"/>
  <c r="AP2632" i="3"/>
  <c r="AO2632" i="3"/>
  <c r="AN2632" i="3"/>
  <c r="AM2632" i="3"/>
  <c r="AL2632" i="3"/>
  <c r="AK2632" i="3"/>
  <c r="AJ2632" i="3"/>
  <c r="AI2632" i="3"/>
  <c r="AH2632" i="3"/>
  <c r="AQ2631" i="3"/>
  <c r="AP2631" i="3"/>
  <c r="AO2631" i="3"/>
  <c r="AN2631" i="3"/>
  <c r="AM2631" i="3"/>
  <c r="AL2631" i="3"/>
  <c r="AK2631" i="3"/>
  <c r="AJ2631" i="3"/>
  <c r="AI2631" i="3"/>
  <c r="AH2631" i="3"/>
  <c r="AQ2630" i="3"/>
  <c r="AP2630" i="3"/>
  <c r="AO2630" i="3"/>
  <c r="AN2630" i="3"/>
  <c r="AM2630" i="3"/>
  <c r="AL2630" i="3"/>
  <c r="AK2630" i="3"/>
  <c r="AJ2630" i="3"/>
  <c r="AI2630" i="3"/>
  <c r="AH2630" i="3"/>
  <c r="AQ2629" i="3"/>
  <c r="AP2629" i="3"/>
  <c r="AO2629" i="3"/>
  <c r="AN2629" i="3"/>
  <c r="AM2629" i="3"/>
  <c r="AL2629" i="3"/>
  <c r="AK2629" i="3"/>
  <c r="AJ2629" i="3"/>
  <c r="AI2629" i="3"/>
  <c r="AH2629" i="3"/>
  <c r="AQ2628" i="3"/>
  <c r="AP2628" i="3"/>
  <c r="AO2628" i="3"/>
  <c r="AN2628" i="3"/>
  <c r="AM2628" i="3"/>
  <c r="AL2628" i="3"/>
  <c r="AK2628" i="3"/>
  <c r="AJ2628" i="3"/>
  <c r="AI2628" i="3"/>
  <c r="AH2628" i="3"/>
  <c r="AQ2627" i="3"/>
  <c r="AP2627" i="3"/>
  <c r="AO2627" i="3"/>
  <c r="AN2627" i="3"/>
  <c r="AM2627" i="3"/>
  <c r="AL2627" i="3"/>
  <c r="AK2627" i="3"/>
  <c r="AJ2627" i="3"/>
  <c r="AI2627" i="3"/>
  <c r="AH2627" i="3"/>
  <c r="AQ2626" i="3"/>
  <c r="AP2626" i="3"/>
  <c r="AO2626" i="3"/>
  <c r="AN2626" i="3"/>
  <c r="AM2626" i="3"/>
  <c r="AL2626" i="3"/>
  <c r="AK2626" i="3"/>
  <c r="AJ2626" i="3"/>
  <c r="AI2626" i="3"/>
  <c r="AH2626" i="3"/>
  <c r="AQ2625" i="3"/>
  <c r="AP2625" i="3"/>
  <c r="AO2625" i="3"/>
  <c r="AN2625" i="3"/>
  <c r="AM2625" i="3"/>
  <c r="AL2625" i="3"/>
  <c r="AK2625" i="3"/>
  <c r="AJ2625" i="3"/>
  <c r="AI2625" i="3"/>
  <c r="AH2625" i="3"/>
  <c r="AQ2624" i="3"/>
  <c r="AP2624" i="3"/>
  <c r="AO2624" i="3"/>
  <c r="AN2624" i="3"/>
  <c r="AM2624" i="3"/>
  <c r="AL2624" i="3"/>
  <c r="AK2624" i="3"/>
  <c r="AJ2624" i="3"/>
  <c r="AI2624" i="3"/>
  <c r="AH2624" i="3"/>
  <c r="AQ2623" i="3"/>
  <c r="AP2623" i="3"/>
  <c r="AO2623" i="3"/>
  <c r="AN2623" i="3"/>
  <c r="AM2623" i="3"/>
  <c r="AL2623" i="3"/>
  <c r="AK2623" i="3"/>
  <c r="AJ2623" i="3"/>
  <c r="AI2623" i="3"/>
  <c r="AH2623" i="3"/>
  <c r="AQ2622" i="3"/>
  <c r="AP2622" i="3"/>
  <c r="AO2622" i="3"/>
  <c r="AN2622" i="3"/>
  <c r="AM2622" i="3"/>
  <c r="AL2622" i="3"/>
  <c r="AK2622" i="3"/>
  <c r="AJ2622" i="3"/>
  <c r="AI2622" i="3"/>
  <c r="AH2622" i="3"/>
  <c r="AQ2621" i="3"/>
  <c r="AP2621" i="3"/>
  <c r="AO2621" i="3"/>
  <c r="AN2621" i="3"/>
  <c r="AM2621" i="3"/>
  <c r="AL2621" i="3"/>
  <c r="AK2621" i="3"/>
  <c r="AJ2621" i="3"/>
  <c r="AI2621" i="3"/>
  <c r="AH2621" i="3"/>
  <c r="AQ2620" i="3"/>
  <c r="AP2620" i="3"/>
  <c r="AO2620" i="3"/>
  <c r="AN2620" i="3"/>
  <c r="AM2620" i="3"/>
  <c r="AL2620" i="3"/>
  <c r="AK2620" i="3"/>
  <c r="AJ2620" i="3"/>
  <c r="AI2620" i="3"/>
  <c r="AH2620" i="3"/>
  <c r="AQ2619" i="3"/>
  <c r="AP2619" i="3"/>
  <c r="AO2619" i="3"/>
  <c r="AN2619" i="3"/>
  <c r="AM2619" i="3"/>
  <c r="AL2619" i="3"/>
  <c r="AK2619" i="3"/>
  <c r="AJ2619" i="3"/>
  <c r="AI2619" i="3"/>
  <c r="AH2619" i="3"/>
  <c r="AQ2618" i="3"/>
  <c r="AP2618" i="3"/>
  <c r="AO2618" i="3"/>
  <c r="AN2618" i="3"/>
  <c r="AM2618" i="3"/>
  <c r="AL2618" i="3"/>
  <c r="AK2618" i="3"/>
  <c r="AJ2618" i="3"/>
  <c r="AI2618" i="3"/>
  <c r="AH2618" i="3"/>
  <c r="AQ2617" i="3"/>
  <c r="AP2617" i="3"/>
  <c r="AO2617" i="3"/>
  <c r="AN2617" i="3"/>
  <c r="AM2617" i="3"/>
  <c r="AL2617" i="3"/>
  <c r="AK2617" i="3"/>
  <c r="AJ2617" i="3"/>
  <c r="AI2617" i="3"/>
  <c r="AH2617" i="3"/>
  <c r="AQ2616" i="3"/>
  <c r="AP2616" i="3"/>
  <c r="AO2616" i="3"/>
  <c r="AN2616" i="3"/>
  <c r="AM2616" i="3"/>
  <c r="AL2616" i="3"/>
  <c r="AK2616" i="3"/>
  <c r="AJ2616" i="3"/>
  <c r="AI2616" i="3"/>
  <c r="AH2616" i="3"/>
  <c r="AQ2615" i="3"/>
  <c r="AP2615" i="3"/>
  <c r="AO2615" i="3"/>
  <c r="AN2615" i="3"/>
  <c r="AM2615" i="3"/>
  <c r="AL2615" i="3"/>
  <c r="AK2615" i="3"/>
  <c r="AJ2615" i="3"/>
  <c r="AI2615" i="3"/>
  <c r="AH2615" i="3"/>
  <c r="AQ2614" i="3"/>
  <c r="AP2614" i="3"/>
  <c r="AO2614" i="3"/>
  <c r="AN2614" i="3"/>
  <c r="AM2614" i="3"/>
  <c r="AL2614" i="3"/>
  <c r="AK2614" i="3"/>
  <c r="AJ2614" i="3"/>
  <c r="AI2614" i="3"/>
  <c r="AH2614" i="3"/>
  <c r="AQ2613" i="3"/>
  <c r="AP2613" i="3"/>
  <c r="AO2613" i="3"/>
  <c r="AN2613" i="3"/>
  <c r="AM2613" i="3"/>
  <c r="AL2613" i="3"/>
  <c r="AK2613" i="3"/>
  <c r="AJ2613" i="3"/>
  <c r="AI2613" i="3"/>
  <c r="AH2613" i="3"/>
  <c r="AQ2612" i="3"/>
  <c r="AP2612" i="3"/>
  <c r="AO2612" i="3"/>
  <c r="AN2612" i="3"/>
  <c r="AM2612" i="3"/>
  <c r="AL2612" i="3"/>
  <c r="AK2612" i="3"/>
  <c r="AJ2612" i="3"/>
  <c r="AI2612" i="3"/>
  <c r="AH2612" i="3"/>
  <c r="AQ2611" i="3"/>
  <c r="AP2611" i="3"/>
  <c r="AO2611" i="3"/>
  <c r="AN2611" i="3"/>
  <c r="AM2611" i="3"/>
  <c r="AL2611" i="3"/>
  <c r="AK2611" i="3"/>
  <c r="AJ2611" i="3"/>
  <c r="AI2611" i="3"/>
  <c r="AH2611" i="3"/>
  <c r="AQ2610" i="3"/>
  <c r="AP2610" i="3"/>
  <c r="AO2610" i="3"/>
  <c r="AN2610" i="3"/>
  <c r="AM2610" i="3"/>
  <c r="AL2610" i="3"/>
  <c r="AK2610" i="3"/>
  <c r="AJ2610" i="3"/>
  <c r="AI2610" i="3"/>
  <c r="AH2610" i="3"/>
  <c r="AQ2609" i="3"/>
  <c r="AP2609" i="3"/>
  <c r="AO2609" i="3"/>
  <c r="AN2609" i="3"/>
  <c r="AM2609" i="3"/>
  <c r="AL2609" i="3"/>
  <c r="AK2609" i="3"/>
  <c r="AJ2609" i="3"/>
  <c r="AI2609" i="3"/>
  <c r="AH2609" i="3"/>
  <c r="AQ2608" i="3"/>
  <c r="AP2608" i="3"/>
  <c r="AO2608" i="3"/>
  <c r="AN2608" i="3"/>
  <c r="AM2608" i="3"/>
  <c r="AL2608" i="3"/>
  <c r="AK2608" i="3"/>
  <c r="AJ2608" i="3"/>
  <c r="AI2608" i="3"/>
  <c r="AH2608" i="3"/>
  <c r="AQ2607" i="3"/>
  <c r="AP2607" i="3"/>
  <c r="AO2607" i="3"/>
  <c r="AN2607" i="3"/>
  <c r="AM2607" i="3"/>
  <c r="AL2607" i="3"/>
  <c r="AK2607" i="3"/>
  <c r="AJ2607" i="3"/>
  <c r="AI2607" i="3"/>
  <c r="AH2607" i="3"/>
  <c r="AQ2606" i="3"/>
  <c r="AP2606" i="3"/>
  <c r="AO2606" i="3"/>
  <c r="AN2606" i="3"/>
  <c r="AM2606" i="3"/>
  <c r="AL2606" i="3"/>
  <c r="AK2606" i="3"/>
  <c r="AJ2606" i="3"/>
  <c r="AI2606" i="3"/>
  <c r="AH2606" i="3"/>
  <c r="AQ2605" i="3"/>
  <c r="AP2605" i="3"/>
  <c r="AO2605" i="3"/>
  <c r="AN2605" i="3"/>
  <c r="AM2605" i="3"/>
  <c r="AL2605" i="3"/>
  <c r="AK2605" i="3"/>
  <c r="AJ2605" i="3"/>
  <c r="AI2605" i="3"/>
  <c r="AH2605" i="3"/>
  <c r="AQ2604" i="3"/>
  <c r="AP2604" i="3"/>
  <c r="AO2604" i="3"/>
  <c r="AN2604" i="3"/>
  <c r="AM2604" i="3"/>
  <c r="AL2604" i="3"/>
  <c r="AK2604" i="3"/>
  <c r="AJ2604" i="3"/>
  <c r="AI2604" i="3"/>
  <c r="AH2604" i="3"/>
  <c r="AQ2603" i="3"/>
  <c r="AP2603" i="3"/>
  <c r="AO2603" i="3"/>
  <c r="AN2603" i="3"/>
  <c r="AM2603" i="3"/>
  <c r="AL2603" i="3"/>
  <c r="AK2603" i="3"/>
  <c r="AJ2603" i="3"/>
  <c r="AI2603" i="3"/>
  <c r="AH2603" i="3"/>
  <c r="AQ2602" i="3"/>
  <c r="AP2602" i="3"/>
  <c r="AO2602" i="3"/>
  <c r="AN2602" i="3"/>
  <c r="AM2602" i="3"/>
  <c r="AL2602" i="3"/>
  <c r="AK2602" i="3"/>
  <c r="AJ2602" i="3"/>
  <c r="AI2602" i="3"/>
  <c r="AH2602" i="3"/>
  <c r="AQ2601" i="3"/>
  <c r="AP2601" i="3"/>
  <c r="AO2601" i="3"/>
  <c r="AN2601" i="3"/>
  <c r="AM2601" i="3"/>
  <c r="AL2601" i="3"/>
  <c r="AK2601" i="3"/>
  <c r="AJ2601" i="3"/>
  <c r="AI2601" i="3"/>
  <c r="AH2601" i="3"/>
  <c r="AQ2600" i="3"/>
  <c r="AP2600" i="3"/>
  <c r="AO2600" i="3"/>
  <c r="AN2600" i="3"/>
  <c r="AM2600" i="3"/>
  <c r="AL2600" i="3"/>
  <c r="AK2600" i="3"/>
  <c r="AJ2600" i="3"/>
  <c r="AI2600" i="3"/>
  <c r="AH2600" i="3"/>
  <c r="AQ2599" i="3"/>
  <c r="AP2599" i="3"/>
  <c r="AO2599" i="3"/>
  <c r="AN2599" i="3"/>
  <c r="AM2599" i="3"/>
  <c r="AL2599" i="3"/>
  <c r="AK2599" i="3"/>
  <c r="AJ2599" i="3"/>
  <c r="AI2599" i="3"/>
  <c r="AH2599" i="3"/>
  <c r="AQ2598" i="3"/>
  <c r="AP2598" i="3"/>
  <c r="AO2598" i="3"/>
  <c r="AN2598" i="3"/>
  <c r="AM2598" i="3"/>
  <c r="AL2598" i="3"/>
  <c r="AK2598" i="3"/>
  <c r="AJ2598" i="3"/>
  <c r="AI2598" i="3"/>
  <c r="AH2598" i="3"/>
  <c r="AQ2597" i="3"/>
  <c r="AP2597" i="3"/>
  <c r="AO2597" i="3"/>
  <c r="AN2597" i="3"/>
  <c r="AM2597" i="3"/>
  <c r="AL2597" i="3"/>
  <c r="AK2597" i="3"/>
  <c r="AJ2597" i="3"/>
  <c r="AI2597" i="3"/>
  <c r="AH2597" i="3"/>
  <c r="AQ2596" i="3"/>
  <c r="AP2596" i="3"/>
  <c r="AO2596" i="3"/>
  <c r="AN2596" i="3"/>
  <c r="AM2596" i="3"/>
  <c r="AL2596" i="3"/>
  <c r="AK2596" i="3"/>
  <c r="AJ2596" i="3"/>
  <c r="AI2596" i="3"/>
  <c r="AH2596" i="3"/>
  <c r="AQ2595" i="3"/>
  <c r="AP2595" i="3"/>
  <c r="AO2595" i="3"/>
  <c r="AN2595" i="3"/>
  <c r="AM2595" i="3"/>
  <c r="AL2595" i="3"/>
  <c r="AK2595" i="3"/>
  <c r="AJ2595" i="3"/>
  <c r="AI2595" i="3"/>
  <c r="AH2595" i="3"/>
  <c r="AQ2594" i="3"/>
  <c r="AP2594" i="3"/>
  <c r="AO2594" i="3"/>
  <c r="AN2594" i="3"/>
  <c r="AM2594" i="3"/>
  <c r="AL2594" i="3"/>
  <c r="AK2594" i="3"/>
  <c r="AJ2594" i="3"/>
  <c r="AI2594" i="3"/>
  <c r="AH2594" i="3"/>
  <c r="AQ2593" i="3"/>
  <c r="AP2593" i="3"/>
  <c r="AO2593" i="3"/>
  <c r="AN2593" i="3"/>
  <c r="AM2593" i="3"/>
  <c r="AL2593" i="3"/>
  <c r="AK2593" i="3"/>
  <c r="AJ2593" i="3"/>
  <c r="AI2593" i="3"/>
  <c r="AH2593" i="3"/>
  <c r="AQ2592" i="3"/>
  <c r="AP2592" i="3"/>
  <c r="AO2592" i="3"/>
  <c r="AN2592" i="3"/>
  <c r="AM2592" i="3"/>
  <c r="AL2592" i="3"/>
  <c r="AK2592" i="3"/>
  <c r="AJ2592" i="3"/>
  <c r="AI2592" i="3"/>
  <c r="AH2592" i="3"/>
  <c r="AQ2591" i="3"/>
  <c r="AP2591" i="3"/>
  <c r="AO2591" i="3"/>
  <c r="AN2591" i="3"/>
  <c r="AM2591" i="3"/>
  <c r="AL2591" i="3"/>
  <c r="AK2591" i="3"/>
  <c r="AJ2591" i="3"/>
  <c r="AI2591" i="3"/>
  <c r="AH2591" i="3"/>
  <c r="AQ2590" i="3"/>
  <c r="AP2590" i="3"/>
  <c r="AO2590" i="3"/>
  <c r="AN2590" i="3"/>
  <c r="AM2590" i="3"/>
  <c r="AL2590" i="3"/>
  <c r="AK2590" i="3"/>
  <c r="AJ2590" i="3"/>
  <c r="AI2590" i="3"/>
  <c r="AH2590" i="3"/>
  <c r="AQ2589" i="3"/>
  <c r="AP2589" i="3"/>
  <c r="AO2589" i="3"/>
  <c r="AN2589" i="3"/>
  <c r="AM2589" i="3"/>
  <c r="AL2589" i="3"/>
  <c r="AK2589" i="3"/>
  <c r="AJ2589" i="3"/>
  <c r="AI2589" i="3"/>
  <c r="AH2589" i="3"/>
  <c r="AQ2588" i="3"/>
  <c r="AP2588" i="3"/>
  <c r="AO2588" i="3"/>
  <c r="AN2588" i="3"/>
  <c r="AM2588" i="3"/>
  <c r="AL2588" i="3"/>
  <c r="AK2588" i="3"/>
  <c r="AJ2588" i="3"/>
  <c r="AI2588" i="3"/>
  <c r="AH2588" i="3"/>
  <c r="AQ2587" i="3"/>
  <c r="AP2587" i="3"/>
  <c r="AO2587" i="3"/>
  <c r="AN2587" i="3"/>
  <c r="AM2587" i="3"/>
  <c r="AL2587" i="3"/>
  <c r="AK2587" i="3"/>
  <c r="AJ2587" i="3"/>
  <c r="AI2587" i="3"/>
  <c r="AH2587" i="3"/>
  <c r="AQ2586" i="3"/>
  <c r="AP2586" i="3"/>
  <c r="AO2586" i="3"/>
  <c r="AN2586" i="3"/>
  <c r="AM2586" i="3"/>
  <c r="AL2586" i="3"/>
  <c r="AK2586" i="3"/>
  <c r="AJ2586" i="3"/>
  <c r="AI2586" i="3"/>
  <c r="AH2586" i="3"/>
  <c r="AQ2585" i="3"/>
  <c r="AP2585" i="3"/>
  <c r="AO2585" i="3"/>
  <c r="AN2585" i="3"/>
  <c r="AM2585" i="3"/>
  <c r="AL2585" i="3"/>
  <c r="AK2585" i="3"/>
  <c r="AJ2585" i="3"/>
  <c r="AI2585" i="3"/>
  <c r="AH2585" i="3"/>
  <c r="AQ2584" i="3"/>
  <c r="AP2584" i="3"/>
  <c r="AO2584" i="3"/>
  <c r="AN2584" i="3"/>
  <c r="AM2584" i="3"/>
  <c r="AL2584" i="3"/>
  <c r="AK2584" i="3"/>
  <c r="AJ2584" i="3"/>
  <c r="AI2584" i="3"/>
  <c r="AH2584" i="3"/>
  <c r="AQ2583" i="3"/>
  <c r="AP2583" i="3"/>
  <c r="AO2583" i="3"/>
  <c r="AN2583" i="3"/>
  <c r="AM2583" i="3"/>
  <c r="AL2583" i="3"/>
  <c r="AK2583" i="3"/>
  <c r="AJ2583" i="3"/>
  <c r="AI2583" i="3"/>
  <c r="AH2583" i="3"/>
  <c r="AQ2582" i="3"/>
  <c r="AP2582" i="3"/>
  <c r="AO2582" i="3"/>
  <c r="AN2582" i="3"/>
  <c r="AM2582" i="3"/>
  <c r="AL2582" i="3"/>
  <c r="AK2582" i="3"/>
  <c r="AJ2582" i="3"/>
  <c r="AI2582" i="3"/>
  <c r="AH2582" i="3"/>
  <c r="AQ2581" i="3"/>
  <c r="AP2581" i="3"/>
  <c r="AO2581" i="3"/>
  <c r="AN2581" i="3"/>
  <c r="AM2581" i="3"/>
  <c r="AL2581" i="3"/>
  <c r="AK2581" i="3"/>
  <c r="AJ2581" i="3"/>
  <c r="AI2581" i="3"/>
  <c r="AH2581" i="3"/>
  <c r="AQ2580" i="3"/>
  <c r="AP2580" i="3"/>
  <c r="AO2580" i="3"/>
  <c r="AN2580" i="3"/>
  <c r="AM2580" i="3"/>
  <c r="AL2580" i="3"/>
  <c r="AK2580" i="3"/>
  <c r="AJ2580" i="3"/>
  <c r="AI2580" i="3"/>
  <c r="AH2580" i="3"/>
  <c r="AQ2579" i="3"/>
  <c r="AP2579" i="3"/>
  <c r="AO2579" i="3"/>
  <c r="AN2579" i="3"/>
  <c r="AM2579" i="3"/>
  <c r="AL2579" i="3"/>
  <c r="AK2579" i="3"/>
  <c r="AJ2579" i="3"/>
  <c r="AI2579" i="3"/>
  <c r="AH2579" i="3"/>
  <c r="AQ2578" i="3"/>
  <c r="AP2578" i="3"/>
  <c r="AO2578" i="3"/>
  <c r="AN2578" i="3"/>
  <c r="AM2578" i="3"/>
  <c r="AL2578" i="3"/>
  <c r="AK2578" i="3"/>
  <c r="AJ2578" i="3"/>
  <c r="AI2578" i="3"/>
  <c r="AH2578" i="3"/>
  <c r="AQ2577" i="3"/>
  <c r="AP2577" i="3"/>
  <c r="AO2577" i="3"/>
  <c r="AN2577" i="3"/>
  <c r="AM2577" i="3"/>
  <c r="AL2577" i="3"/>
  <c r="AK2577" i="3"/>
  <c r="AJ2577" i="3"/>
  <c r="AI2577" i="3"/>
  <c r="AH2577" i="3"/>
  <c r="AQ2576" i="3"/>
  <c r="AP2576" i="3"/>
  <c r="AO2576" i="3"/>
  <c r="AN2576" i="3"/>
  <c r="AM2576" i="3"/>
  <c r="AL2576" i="3"/>
  <c r="AK2576" i="3"/>
  <c r="AJ2576" i="3"/>
  <c r="AI2576" i="3"/>
  <c r="AH2576" i="3"/>
  <c r="AQ2575" i="3"/>
  <c r="AP2575" i="3"/>
  <c r="AO2575" i="3"/>
  <c r="AN2575" i="3"/>
  <c r="AM2575" i="3"/>
  <c r="AL2575" i="3"/>
  <c r="AK2575" i="3"/>
  <c r="AJ2575" i="3"/>
  <c r="AI2575" i="3"/>
  <c r="AH2575" i="3"/>
  <c r="AQ2574" i="3"/>
  <c r="AP2574" i="3"/>
  <c r="AO2574" i="3"/>
  <c r="AN2574" i="3"/>
  <c r="AM2574" i="3"/>
  <c r="AL2574" i="3"/>
  <c r="AK2574" i="3"/>
  <c r="AJ2574" i="3"/>
  <c r="AI2574" i="3"/>
  <c r="AH2574" i="3"/>
  <c r="AQ2573" i="3"/>
  <c r="AP2573" i="3"/>
  <c r="AO2573" i="3"/>
  <c r="AN2573" i="3"/>
  <c r="AM2573" i="3"/>
  <c r="AL2573" i="3"/>
  <c r="AK2573" i="3"/>
  <c r="AJ2573" i="3"/>
  <c r="AI2573" i="3"/>
  <c r="AH2573" i="3"/>
  <c r="AQ2572" i="3"/>
  <c r="AP2572" i="3"/>
  <c r="AO2572" i="3"/>
  <c r="AN2572" i="3"/>
  <c r="AM2572" i="3"/>
  <c r="AL2572" i="3"/>
  <c r="AK2572" i="3"/>
  <c r="AJ2572" i="3"/>
  <c r="AI2572" i="3"/>
  <c r="AH2572" i="3"/>
  <c r="AQ2571" i="3"/>
  <c r="AP2571" i="3"/>
  <c r="AO2571" i="3"/>
  <c r="AN2571" i="3"/>
  <c r="AM2571" i="3"/>
  <c r="AL2571" i="3"/>
  <c r="AK2571" i="3"/>
  <c r="AJ2571" i="3"/>
  <c r="AI2571" i="3"/>
  <c r="AH2571" i="3"/>
  <c r="AQ2570" i="3"/>
  <c r="AP2570" i="3"/>
  <c r="AO2570" i="3"/>
  <c r="AN2570" i="3"/>
  <c r="AM2570" i="3"/>
  <c r="AL2570" i="3"/>
  <c r="AK2570" i="3"/>
  <c r="AJ2570" i="3"/>
  <c r="AI2570" i="3"/>
  <c r="AH2570" i="3"/>
  <c r="AQ2569" i="3"/>
  <c r="AP2569" i="3"/>
  <c r="AO2569" i="3"/>
  <c r="AN2569" i="3"/>
  <c r="AM2569" i="3"/>
  <c r="AL2569" i="3"/>
  <c r="AK2569" i="3"/>
  <c r="AJ2569" i="3"/>
  <c r="AI2569" i="3"/>
  <c r="AH2569" i="3"/>
  <c r="AQ2568" i="3"/>
  <c r="AP2568" i="3"/>
  <c r="AO2568" i="3"/>
  <c r="AN2568" i="3"/>
  <c r="AM2568" i="3"/>
  <c r="AL2568" i="3"/>
  <c r="AK2568" i="3"/>
  <c r="AJ2568" i="3"/>
  <c r="AI2568" i="3"/>
  <c r="AH2568" i="3"/>
  <c r="AQ2567" i="3"/>
  <c r="AP2567" i="3"/>
  <c r="AO2567" i="3"/>
  <c r="AN2567" i="3"/>
  <c r="AM2567" i="3"/>
  <c r="AL2567" i="3"/>
  <c r="AK2567" i="3"/>
  <c r="AJ2567" i="3"/>
  <c r="AI2567" i="3"/>
  <c r="AH2567" i="3"/>
  <c r="AQ2566" i="3"/>
  <c r="AP2566" i="3"/>
  <c r="AO2566" i="3"/>
  <c r="AN2566" i="3"/>
  <c r="AM2566" i="3"/>
  <c r="AL2566" i="3"/>
  <c r="AK2566" i="3"/>
  <c r="AJ2566" i="3"/>
  <c r="AI2566" i="3"/>
  <c r="AH2566" i="3"/>
  <c r="AQ2565" i="3"/>
  <c r="AP2565" i="3"/>
  <c r="AO2565" i="3"/>
  <c r="AN2565" i="3"/>
  <c r="AM2565" i="3"/>
  <c r="AL2565" i="3"/>
  <c r="AK2565" i="3"/>
  <c r="AJ2565" i="3"/>
  <c r="AI2565" i="3"/>
  <c r="AH2565" i="3"/>
  <c r="AQ2564" i="3"/>
  <c r="AP2564" i="3"/>
  <c r="AO2564" i="3"/>
  <c r="AN2564" i="3"/>
  <c r="AM2564" i="3"/>
  <c r="AL2564" i="3"/>
  <c r="AK2564" i="3"/>
  <c r="AJ2564" i="3"/>
  <c r="AI2564" i="3"/>
  <c r="AH2564" i="3"/>
  <c r="AQ2563" i="3"/>
  <c r="AP2563" i="3"/>
  <c r="AO2563" i="3"/>
  <c r="AN2563" i="3"/>
  <c r="AM2563" i="3"/>
  <c r="AL2563" i="3"/>
  <c r="AK2563" i="3"/>
  <c r="AJ2563" i="3"/>
  <c r="AI2563" i="3"/>
  <c r="AH2563" i="3"/>
  <c r="AQ2562" i="3"/>
  <c r="AP2562" i="3"/>
  <c r="AO2562" i="3"/>
  <c r="AN2562" i="3"/>
  <c r="AM2562" i="3"/>
  <c r="AL2562" i="3"/>
  <c r="AK2562" i="3"/>
  <c r="AJ2562" i="3"/>
  <c r="AI2562" i="3"/>
  <c r="AH2562" i="3"/>
  <c r="AQ2561" i="3"/>
  <c r="AP2561" i="3"/>
  <c r="AO2561" i="3"/>
  <c r="AN2561" i="3"/>
  <c r="AM2561" i="3"/>
  <c r="AL2561" i="3"/>
  <c r="AK2561" i="3"/>
  <c r="AJ2561" i="3"/>
  <c r="AI2561" i="3"/>
  <c r="AH2561" i="3"/>
  <c r="AQ2560" i="3"/>
  <c r="AP2560" i="3"/>
  <c r="AO2560" i="3"/>
  <c r="AN2560" i="3"/>
  <c r="AM2560" i="3"/>
  <c r="AL2560" i="3"/>
  <c r="AK2560" i="3"/>
  <c r="AJ2560" i="3"/>
  <c r="AI2560" i="3"/>
  <c r="AH2560" i="3"/>
  <c r="AQ2559" i="3"/>
  <c r="AP2559" i="3"/>
  <c r="AO2559" i="3"/>
  <c r="AN2559" i="3"/>
  <c r="AM2559" i="3"/>
  <c r="AL2559" i="3"/>
  <c r="AK2559" i="3"/>
  <c r="AJ2559" i="3"/>
  <c r="AI2559" i="3"/>
  <c r="AH2559" i="3"/>
  <c r="AQ2558" i="3"/>
  <c r="AP2558" i="3"/>
  <c r="AO2558" i="3"/>
  <c r="AN2558" i="3"/>
  <c r="AM2558" i="3"/>
  <c r="AL2558" i="3"/>
  <c r="AK2558" i="3"/>
  <c r="AJ2558" i="3"/>
  <c r="AI2558" i="3"/>
  <c r="AH2558" i="3"/>
  <c r="AQ2557" i="3"/>
  <c r="AP2557" i="3"/>
  <c r="AO2557" i="3"/>
  <c r="AN2557" i="3"/>
  <c r="AM2557" i="3"/>
  <c r="AL2557" i="3"/>
  <c r="AK2557" i="3"/>
  <c r="AJ2557" i="3"/>
  <c r="AI2557" i="3"/>
  <c r="AH2557" i="3"/>
  <c r="AQ2556" i="3"/>
  <c r="AP2556" i="3"/>
  <c r="AO2556" i="3"/>
  <c r="AN2556" i="3"/>
  <c r="AM2556" i="3"/>
  <c r="AL2556" i="3"/>
  <c r="AK2556" i="3"/>
  <c r="AJ2556" i="3"/>
  <c r="AI2556" i="3"/>
  <c r="AH2556" i="3"/>
  <c r="AQ2555" i="3"/>
  <c r="AP2555" i="3"/>
  <c r="AO2555" i="3"/>
  <c r="AN2555" i="3"/>
  <c r="AM2555" i="3"/>
  <c r="AL2555" i="3"/>
  <c r="AK2555" i="3"/>
  <c r="AJ2555" i="3"/>
  <c r="AI2555" i="3"/>
  <c r="AH2555" i="3"/>
  <c r="AQ2554" i="3"/>
  <c r="AP2554" i="3"/>
  <c r="AO2554" i="3"/>
  <c r="AN2554" i="3"/>
  <c r="AM2554" i="3"/>
  <c r="AL2554" i="3"/>
  <c r="AK2554" i="3"/>
  <c r="AJ2554" i="3"/>
  <c r="AI2554" i="3"/>
  <c r="AH2554" i="3"/>
  <c r="AQ2553" i="3"/>
  <c r="AP2553" i="3"/>
  <c r="AO2553" i="3"/>
  <c r="AN2553" i="3"/>
  <c r="AM2553" i="3"/>
  <c r="AL2553" i="3"/>
  <c r="AK2553" i="3"/>
  <c r="AJ2553" i="3"/>
  <c r="AI2553" i="3"/>
  <c r="AH2553" i="3"/>
  <c r="AQ2552" i="3"/>
  <c r="AP2552" i="3"/>
  <c r="AO2552" i="3"/>
  <c r="AN2552" i="3"/>
  <c r="AM2552" i="3"/>
  <c r="AL2552" i="3"/>
  <c r="AK2552" i="3"/>
  <c r="AJ2552" i="3"/>
  <c r="AI2552" i="3"/>
  <c r="AH2552" i="3"/>
  <c r="AQ2551" i="3"/>
  <c r="AP2551" i="3"/>
  <c r="AO2551" i="3"/>
  <c r="AN2551" i="3"/>
  <c r="AM2551" i="3"/>
  <c r="AL2551" i="3"/>
  <c r="AK2551" i="3"/>
  <c r="AJ2551" i="3"/>
  <c r="AI2551" i="3"/>
  <c r="AH2551" i="3"/>
  <c r="AQ2550" i="3"/>
  <c r="AP2550" i="3"/>
  <c r="AO2550" i="3"/>
  <c r="AN2550" i="3"/>
  <c r="AM2550" i="3"/>
  <c r="AL2550" i="3"/>
  <c r="AK2550" i="3"/>
  <c r="AJ2550" i="3"/>
  <c r="AI2550" i="3"/>
  <c r="AH2550" i="3"/>
  <c r="AQ2549" i="3"/>
  <c r="AP2549" i="3"/>
  <c r="AO2549" i="3"/>
  <c r="AN2549" i="3"/>
  <c r="AM2549" i="3"/>
  <c r="AL2549" i="3"/>
  <c r="AK2549" i="3"/>
  <c r="AJ2549" i="3"/>
  <c r="AI2549" i="3"/>
  <c r="AH2549" i="3"/>
  <c r="AQ2548" i="3"/>
  <c r="AP2548" i="3"/>
  <c r="AO2548" i="3"/>
  <c r="AN2548" i="3"/>
  <c r="AM2548" i="3"/>
  <c r="AL2548" i="3"/>
  <c r="AK2548" i="3"/>
  <c r="AJ2548" i="3"/>
  <c r="AI2548" i="3"/>
  <c r="AH2548" i="3"/>
  <c r="AQ2547" i="3"/>
  <c r="AP2547" i="3"/>
  <c r="AO2547" i="3"/>
  <c r="AN2547" i="3"/>
  <c r="AM2547" i="3"/>
  <c r="AL2547" i="3"/>
  <c r="AK2547" i="3"/>
  <c r="AJ2547" i="3"/>
  <c r="AI2547" i="3"/>
  <c r="AH2547" i="3"/>
  <c r="AQ2546" i="3"/>
  <c r="AP2546" i="3"/>
  <c r="AO2546" i="3"/>
  <c r="AN2546" i="3"/>
  <c r="AM2546" i="3"/>
  <c r="AL2546" i="3"/>
  <c r="AK2546" i="3"/>
  <c r="AJ2546" i="3"/>
  <c r="AI2546" i="3"/>
  <c r="AH2546" i="3"/>
  <c r="AQ2545" i="3"/>
  <c r="AP2545" i="3"/>
  <c r="AO2545" i="3"/>
  <c r="AN2545" i="3"/>
  <c r="AM2545" i="3"/>
  <c r="AL2545" i="3"/>
  <c r="AK2545" i="3"/>
  <c r="AJ2545" i="3"/>
  <c r="AI2545" i="3"/>
  <c r="AH2545" i="3"/>
  <c r="AQ2544" i="3"/>
  <c r="AP2544" i="3"/>
  <c r="AO2544" i="3"/>
  <c r="AN2544" i="3"/>
  <c r="AM2544" i="3"/>
  <c r="AL2544" i="3"/>
  <c r="AK2544" i="3"/>
  <c r="AJ2544" i="3"/>
  <c r="AI2544" i="3"/>
  <c r="AH2544" i="3"/>
  <c r="AQ2543" i="3"/>
  <c r="AP2543" i="3"/>
  <c r="AO2543" i="3"/>
  <c r="AN2543" i="3"/>
  <c r="AM2543" i="3"/>
  <c r="AL2543" i="3"/>
  <c r="AK2543" i="3"/>
  <c r="AJ2543" i="3"/>
  <c r="AI2543" i="3"/>
  <c r="AH2543" i="3"/>
  <c r="AQ2542" i="3"/>
  <c r="AP2542" i="3"/>
  <c r="AO2542" i="3"/>
  <c r="AN2542" i="3"/>
  <c r="AM2542" i="3"/>
  <c r="AL2542" i="3"/>
  <c r="AK2542" i="3"/>
  <c r="AJ2542" i="3"/>
  <c r="AI2542" i="3"/>
  <c r="AH2542" i="3"/>
  <c r="AQ2541" i="3"/>
  <c r="AP2541" i="3"/>
  <c r="AO2541" i="3"/>
  <c r="AN2541" i="3"/>
  <c r="AM2541" i="3"/>
  <c r="AL2541" i="3"/>
  <c r="AK2541" i="3"/>
  <c r="AJ2541" i="3"/>
  <c r="AI2541" i="3"/>
  <c r="AH2541" i="3"/>
  <c r="AQ2540" i="3"/>
  <c r="AP2540" i="3"/>
  <c r="AO2540" i="3"/>
  <c r="AN2540" i="3"/>
  <c r="AM2540" i="3"/>
  <c r="AL2540" i="3"/>
  <c r="AK2540" i="3"/>
  <c r="AJ2540" i="3"/>
  <c r="AI2540" i="3"/>
  <c r="AH2540" i="3"/>
  <c r="AQ2539" i="3"/>
  <c r="AP2539" i="3"/>
  <c r="AO2539" i="3"/>
  <c r="AN2539" i="3"/>
  <c r="AM2539" i="3"/>
  <c r="AL2539" i="3"/>
  <c r="AK2539" i="3"/>
  <c r="AJ2539" i="3"/>
  <c r="AI2539" i="3"/>
  <c r="AH2539" i="3"/>
  <c r="AQ2538" i="3"/>
  <c r="AP2538" i="3"/>
  <c r="AO2538" i="3"/>
  <c r="AN2538" i="3"/>
  <c r="AM2538" i="3"/>
  <c r="AL2538" i="3"/>
  <c r="AK2538" i="3"/>
  <c r="AJ2538" i="3"/>
  <c r="AI2538" i="3"/>
  <c r="AH2538" i="3"/>
  <c r="AQ2537" i="3"/>
  <c r="AP2537" i="3"/>
  <c r="AO2537" i="3"/>
  <c r="AN2537" i="3"/>
  <c r="AM2537" i="3"/>
  <c r="AL2537" i="3"/>
  <c r="AK2537" i="3"/>
  <c r="AJ2537" i="3"/>
  <c r="AI2537" i="3"/>
  <c r="AH2537" i="3"/>
  <c r="AQ2536" i="3"/>
  <c r="AP2536" i="3"/>
  <c r="AO2536" i="3"/>
  <c r="AN2536" i="3"/>
  <c r="AM2536" i="3"/>
  <c r="AL2536" i="3"/>
  <c r="AK2536" i="3"/>
  <c r="AJ2536" i="3"/>
  <c r="AI2536" i="3"/>
  <c r="AH2536" i="3"/>
  <c r="AQ2535" i="3"/>
  <c r="AP2535" i="3"/>
  <c r="AO2535" i="3"/>
  <c r="AN2535" i="3"/>
  <c r="AM2535" i="3"/>
  <c r="AL2535" i="3"/>
  <c r="AK2535" i="3"/>
  <c r="AJ2535" i="3"/>
  <c r="AI2535" i="3"/>
  <c r="AH2535" i="3"/>
  <c r="AQ2534" i="3"/>
  <c r="AP2534" i="3"/>
  <c r="AO2534" i="3"/>
  <c r="AN2534" i="3"/>
  <c r="AM2534" i="3"/>
  <c r="AL2534" i="3"/>
  <c r="AK2534" i="3"/>
  <c r="AJ2534" i="3"/>
  <c r="AI2534" i="3"/>
  <c r="AH2534" i="3"/>
  <c r="AQ2533" i="3"/>
  <c r="AP2533" i="3"/>
  <c r="AO2533" i="3"/>
  <c r="AN2533" i="3"/>
  <c r="AM2533" i="3"/>
  <c r="AL2533" i="3"/>
  <c r="AK2533" i="3"/>
  <c r="AJ2533" i="3"/>
  <c r="AI2533" i="3"/>
  <c r="AH2533" i="3"/>
  <c r="AQ2532" i="3"/>
  <c r="AP2532" i="3"/>
  <c r="AO2532" i="3"/>
  <c r="AN2532" i="3"/>
  <c r="AM2532" i="3"/>
  <c r="AL2532" i="3"/>
  <c r="AK2532" i="3"/>
  <c r="AJ2532" i="3"/>
  <c r="AI2532" i="3"/>
  <c r="AH2532" i="3"/>
  <c r="AQ2531" i="3"/>
  <c r="AP2531" i="3"/>
  <c r="AO2531" i="3"/>
  <c r="AN2531" i="3"/>
  <c r="AM2531" i="3"/>
  <c r="AL2531" i="3"/>
  <c r="AK2531" i="3"/>
  <c r="AJ2531" i="3"/>
  <c r="AI2531" i="3"/>
  <c r="AH2531" i="3"/>
  <c r="AQ2530" i="3"/>
  <c r="AP2530" i="3"/>
  <c r="AO2530" i="3"/>
  <c r="AN2530" i="3"/>
  <c r="AM2530" i="3"/>
  <c r="AL2530" i="3"/>
  <c r="AK2530" i="3"/>
  <c r="AJ2530" i="3"/>
  <c r="AI2530" i="3"/>
  <c r="AH2530" i="3"/>
  <c r="AQ2529" i="3"/>
  <c r="AP2529" i="3"/>
  <c r="AO2529" i="3"/>
  <c r="AN2529" i="3"/>
  <c r="AM2529" i="3"/>
  <c r="AL2529" i="3"/>
  <c r="AK2529" i="3"/>
  <c r="AJ2529" i="3"/>
  <c r="AI2529" i="3"/>
  <c r="AH2529" i="3"/>
  <c r="AQ2528" i="3"/>
  <c r="AP2528" i="3"/>
  <c r="AO2528" i="3"/>
  <c r="AN2528" i="3"/>
  <c r="AM2528" i="3"/>
  <c r="AL2528" i="3"/>
  <c r="AK2528" i="3"/>
  <c r="AJ2528" i="3"/>
  <c r="AI2528" i="3"/>
  <c r="AH2528" i="3"/>
  <c r="AQ2527" i="3"/>
  <c r="AP2527" i="3"/>
  <c r="AO2527" i="3"/>
  <c r="AN2527" i="3"/>
  <c r="AM2527" i="3"/>
  <c r="AL2527" i="3"/>
  <c r="AK2527" i="3"/>
  <c r="AJ2527" i="3"/>
  <c r="AI2527" i="3"/>
  <c r="AH2527" i="3"/>
  <c r="AQ2526" i="3"/>
  <c r="AP2526" i="3"/>
  <c r="AO2526" i="3"/>
  <c r="AN2526" i="3"/>
  <c r="AM2526" i="3"/>
  <c r="AL2526" i="3"/>
  <c r="AK2526" i="3"/>
  <c r="AJ2526" i="3"/>
  <c r="AI2526" i="3"/>
  <c r="AH2526" i="3"/>
  <c r="AQ2525" i="3"/>
  <c r="AP2525" i="3"/>
  <c r="AO2525" i="3"/>
  <c r="AN2525" i="3"/>
  <c r="AM2525" i="3"/>
  <c r="AL2525" i="3"/>
  <c r="AK2525" i="3"/>
  <c r="AJ2525" i="3"/>
  <c r="AI2525" i="3"/>
  <c r="AH2525" i="3"/>
  <c r="AQ2524" i="3"/>
  <c r="AP2524" i="3"/>
  <c r="AO2524" i="3"/>
  <c r="AN2524" i="3"/>
  <c r="AM2524" i="3"/>
  <c r="AL2524" i="3"/>
  <c r="AK2524" i="3"/>
  <c r="AJ2524" i="3"/>
  <c r="AI2524" i="3"/>
  <c r="AH2524" i="3"/>
  <c r="AQ2523" i="3"/>
  <c r="AP2523" i="3"/>
  <c r="AO2523" i="3"/>
  <c r="AN2523" i="3"/>
  <c r="AM2523" i="3"/>
  <c r="AL2523" i="3"/>
  <c r="AK2523" i="3"/>
  <c r="AJ2523" i="3"/>
  <c r="AI2523" i="3"/>
  <c r="AH2523" i="3"/>
  <c r="AQ2522" i="3"/>
  <c r="AP2522" i="3"/>
  <c r="AO2522" i="3"/>
  <c r="AN2522" i="3"/>
  <c r="AM2522" i="3"/>
  <c r="AL2522" i="3"/>
  <c r="AK2522" i="3"/>
  <c r="AJ2522" i="3"/>
  <c r="AI2522" i="3"/>
  <c r="AH2522" i="3"/>
  <c r="AQ2521" i="3"/>
  <c r="AP2521" i="3"/>
  <c r="AO2521" i="3"/>
  <c r="AN2521" i="3"/>
  <c r="AM2521" i="3"/>
  <c r="AL2521" i="3"/>
  <c r="AK2521" i="3"/>
  <c r="AJ2521" i="3"/>
  <c r="AI2521" i="3"/>
  <c r="AH2521" i="3"/>
  <c r="AQ2520" i="3"/>
  <c r="AP2520" i="3"/>
  <c r="AO2520" i="3"/>
  <c r="AN2520" i="3"/>
  <c r="AM2520" i="3"/>
  <c r="AL2520" i="3"/>
  <c r="AK2520" i="3"/>
  <c r="AJ2520" i="3"/>
  <c r="AI2520" i="3"/>
  <c r="AH2520" i="3"/>
  <c r="AQ2519" i="3"/>
  <c r="AP2519" i="3"/>
  <c r="AO2519" i="3"/>
  <c r="AN2519" i="3"/>
  <c r="AM2519" i="3"/>
  <c r="AL2519" i="3"/>
  <c r="AK2519" i="3"/>
  <c r="AJ2519" i="3"/>
  <c r="AI2519" i="3"/>
  <c r="AH2519" i="3"/>
  <c r="AQ2518" i="3"/>
  <c r="AP2518" i="3"/>
  <c r="AO2518" i="3"/>
  <c r="AN2518" i="3"/>
  <c r="AM2518" i="3"/>
  <c r="AL2518" i="3"/>
  <c r="AK2518" i="3"/>
  <c r="AJ2518" i="3"/>
  <c r="AI2518" i="3"/>
  <c r="AH2518" i="3"/>
  <c r="AQ2517" i="3"/>
  <c r="AP2517" i="3"/>
  <c r="AO2517" i="3"/>
  <c r="AN2517" i="3"/>
  <c r="AM2517" i="3"/>
  <c r="AL2517" i="3"/>
  <c r="AK2517" i="3"/>
  <c r="AJ2517" i="3"/>
  <c r="AI2517" i="3"/>
  <c r="AH2517" i="3"/>
  <c r="AQ2516" i="3"/>
  <c r="AP2516" i="3"/>
  <c r="AO2516" i="3"/>
  <c r="AN2516" i="3"/>
  <c r="AM2516" i="3"/>
  <c r="AL2516" i="3"/>
  <c r="AK2516" i="3"/>
  <c r="AJ2516" i="3"/>
  <c r="AI2516" i="3"/>
  <c r="AH2516" i="3"/>
  <c r="AQ2515" i="3"/>
  <c r="AP2515" i="3"/>
  <c r="AO2515" i="3"/>
  <c r="AN2515" i="3"/>
  <c r="AM2515" i="3"/>
  <c r="AL2515" i="3"/>
  <c r="AK2515" i="3"/>
  <c r="AJ2515" i="3"/>
  <c r="AI2515" i="3"/>
  <c r="AH2515" i="3"/>
  <c r="AQ2514" i="3"/>
  <c r="AP2514" i="3"/>
  <c r="AO2514" i="3"/>
  <c r="AN2514" i="3"/>
  <c r="AM2514" i="3"/>
  <c r="AL2514" i="3"/>
  <c r="AK2514" i="3"/>
  <c r="AJ2514" i="3"/>
  <c r="AI2514" i="3"/>
  <c r="AH2514" i="3"/>
  <c r="AQ2513" i="3"/>
  <c r="AP2513" i="3"/>
  <c r="AO2513" i="3"/>
  <c r="AN2513" i="3"/>
  <c r="AM2513" i="3"/>
  <c r="AL2513" i="3"/>
  <c r="AK2513" i="3"/>
  <c r="AJ2513" i="3"/>
  <c r="AI2513" i="3"/>
  <c r="AH2513" i="3"/>
  <c r="AQ2512" i="3"/>
  <c r="AP2512" i="3"/>
  <c r="AO2512" i="3"/>
  <c r="AN2512" i="3"/>
  <c r="AM2512" i="3"/>
  <c r="AL2512" i="3"/>
  <c r="AK2512" i="3"/>
  <c r="AJ2512" i="3"/>
  <c r="AI2512" i="3"/>
  <c r="AH2512" i="3"/>
  <c r="AQ2511" i="3"/>
  <c r="AP2511" i="3"/>
  <c r="AO2511" i="3"/>
  <c r="AN2511" i="3"/>
  <c r="AM2511" i="3"/>
  <c r="AL2511" i="3"/>
  <c r="AK2511" i="3"/>
  <c r="AJ2511" i="3"/>
  <c r="AI2511" i="3"/>
  <c r="AH2511" i="3"/>
  <c r="AQ2510" i="3"/>
  <c r="AP2510" i="3"/>
  <c r="AO2510" i="3"/>
  <c r="AN2510" i="3"/>
  <c r="AM2510" i="3"/>
  <c r="AL2510" i="3"/>
  <c r="AK2510" i="3"/>
  <c r="AJ2510" i="3"/>
  <c r="AI2510" i="3"/>
  <c r="AH2510" i="3"/>
  <c r="AQ2509" i="3"/>
  <c r="AP2509" i="3"/>
  <c r="AO2509" i="3"/>
  <c r="AN2509" i="3"/>
  <c r="AM2509" i="3"/>
  <c r="AL2509" i="3"/>
  <c r="AK2509" i="3"/>
  <c r="AJ2509" i="3"/>
  <c r="AI2509" i="3"/>
  <c r="AH2509" i="3"/>
  <c r="AQ2508" i="3"/>
  <c r="AP2508" i="3"/>
  <c r="AO2508" i="3"/>
  <c r="AN2508" i="3"/>
  <c r="AM2508" i="3"/>
  <c r="AL2508" i="3"/>
  <c r="AK2508" i="3"/>
  <c r="AJ2508" i="3"/>
  <c r="AI2508" i="3"/>
  <c r="AH2508" i="3"/>
  <c r="AQ2507" i="3"/>
  <c r="AP2507" i="3"/>
  <c r="AO2507" i="3"/>
  <c r="AN2507" i="3"/>
  <c r="AM2507" i="3"/>
  <c r="AL2507" i="3"/>
  <c r="AK2507" i="3"/>
  <c r="AJ2507" i="3"/>
  <c r="AI2507" i="3"/>
  <c r="AH2507" i="3"/>
  <c r="AQ2506" i="3"/>
  <c r="AP2506" i="3"/>
  <c r="AO2506" i="3"/>
  <c r="AN2506" i="3"/>
  <c r="AM2506" i="3"/>
  <c r="AL2506" i="3"/>
  <c r="AK2506" i="3"/>
  <c r="AJ2506" i="3"/>
  <c r="AI2506" i="3"/>
  <c r="AH2506" i="3"/>
  <c r="AQ2505" i="3"/>
  <c r="AP2505" i="3"/>
  <c r="AO2505" i="3"/>
  <c r="AN2505" i="3"/>
  <c r="AM2505" i="3"/>
  <c r="AL2505" i="3"/>
  <c r="AK2505" i="3"/>
  <c r="AJ2505" i="3"/>
  <c r="AI2505" i="3"/>
  <c r="AH2505" i="3"/>
  <c r="AQ2504" i="3"/>
  <c r="AP2504" i="3"/>
  <c r="AO2504" i="3"/>
  <c r="AN2504" i="3"/>
  <c r="AM2504" i="3"/>
  <c r="AL2504" i="3"/>
  <c r="AK2504" i="3"/>
  <c r="AJ2504" i="3"/>
  <c r="AI2504" i="3"/>
  <c r="AH2504" i="3"/>
  <c r="AQ2503" i="3"/>
  <c r="AP2503" i="3"/>
  <c r="AO2503" i="3"/>
  <c r="AN2503" i="3"/>
  <c r="AM2503" i="3"/>
  <c r="AL2503" i="3"/>
  <c r="AK2503" i="3"/>
  <c r="AJ2503" i="3"/>
  <c r="AI2503" i="3"/>
  <c r="AH2503" i="3"/>
  <c r="AQ2502" i="3"/>
  <c r="AP2502" i="3"/>
  <c r="AO2502" i="3"/>
  <c r="AN2502" i="3"/>
  <c r="AM2502" i="3"/>
  <c r="AL2502" i="3"/>
  <c r="AK2502" i="3"/>
  <c r="AJ2502" i="3"/>
  <c r="AI2502" i="3"/>
  <c r="AH2502" i="3"/>
  <c r="AQ2501" i="3"/>
  <c r="AP2501" i="3"/>
  <c r="AO2501" i="3"/>
  <c r="AN2501" i="3"/>
  <c r="AM2501" i="3"/>
  <c r="AL2501" i="3"/>
  <c r="AK2501" i="3"/>
  <c r="AJ2501" i="3"/>
  <c r="AI2501" i="3"/>
  <c r="AH2501" i="3"/>
  <c r="AQ2500" i="3"/>
  <c r="AP2500" i="3"/>
  <c r="AO2500" i="3"/>
  <c r="AN2500" i="3"/>
  <c r="AM2500" i="3"/>
  <c r="AL2500" i="3"/>
  <c r="AK2500" i="3"/>
  <c r="AJ2500" i="3"/>
  <c r="AI2500" i="3"/>
  <c r="AH2500" i="3"/>
  <c r="AQ2499" i="3"/>
  <c r="AP2499" i="3"/>
  <c r="AO2499" i="3"/>
  <c r="AN2499" i="3"/>
  <c r="AM2499" i="3"/>
  <c r="AL2499" i="3"/>
  <c r="AK2499" i="3"/>
  <c r="AJ2499" i="3"/>
  <c r="AI2499" i="3"/>
  <c r="AH2499" i="3"/>
  <c r="AQ2498" i="3"/>
  <c r="AP2498" i="3"/>
  <c r="AO2498" i="3"/>
  <c r="AN2498" i="3"/>
  <c r="AM2498" i="3"/>
  <c r="AL2498" i="3"/>
  <c r="AK2498" i="3"/>
  <c r="AJ2498" i="3"/>
  <c r="AI2498" i="3"/>
  <c r="AH2498" i="3"/>
  <c r="AQ2497" i="3"/>
  <c r="AP2497" i="3"/>
  <c r="AO2497" i="3"/>
  <c r="AN2497" i="3"/>
  <c r="AM2497" i="3"/>
  <c r="AL2497" i="3"/>
  <c r="AK2497" i="3"/>
  <c r="AJ2497" i="3"/>
  <c r="AI2497" i="3"/>
  <c r="AH2497" i="3"/>
  <c r="AQ2496" i="3"/>
  <c r="AP2496" i="3"/>
  <c r="AO2496" i="3"/>
  <c r="AN2496" i="3"/>
  <c r="AM2496" i="3"/>
  <c r="AL2496" i="3"/>
  <c r="AK2496" i="3"/>
  <c r="AJ2496" i="3"/>
  <c r="AI2496" i="3"/>
  <c r="AH2496" i="3"/>
  <c r="AQ2495" i="3"/>
  <c r="AP2495" i="3"/>
  <c r="AO2495" i="3"/>
  <c r="AN2495" i="3"/>
  <c r="AM2495" i="3"/>
  <c r="AL2495" i="3"/>
  <c r="AK2495" i="3"/>
  <c r="AJ2495" i="3"/>
  <c r="AI2495" i="3"/>
  <c r="AH2495" i="3"/>
  <c r="AQ2494" i="3"/>
  <c r="AP2494" i="3"/>
  <c r="AO2494" i="3"/>
  <c r="AN2494" i="3"/>
  <c r="AM2494" i="3"/>
  <c r="AL2494" i="3"/>
  <c r="AK2494" i="3"/>
  <c r="AJ2494" i="3"/>
  <c r="AI2494" i="3"/>
  <c r="AH2494" i="3"/>
  <c r="AQ2493" i="3"/>
  <c r="AP2493" i="3"/>
  <c r="AO2493" i="3"/>
  <c r="AN2493" i="3"/>
  <c r="AM2493" i="3"/>
  <c r="AL2493" i="3"/>
  <c r="AK2493" i="3"/>
  <c r="AJ2493" i="3"/>
  <c r="AI2493" i="3"/>
  <c r="AH2493" i="3"/>
  <c r="AQ2492" i="3"/>
  <c r="AP2492" i="3"/>
  <c r="AO2492" i="3"/>
  <c r="AN2492" i="3"/>
  <c r="AM2492" i="3"/>
  <c r="AL2492" i="3"/>
  <c r="AK2492" i="3"/>
  <c r="AJ2492" i="3"/>
  <c r="AI2492" i="3"/>
  <c r="AH2492" i="3"/>
  <c r="AQ2491" i="3"/>
  <c r="AP2491" i="3"/>
  <c r="AO2491" i="3"/>
  <c r="AN2491" i="3"/>
  <c r="AM2491" i="3"/>
  <c r="AL2491" i="3"/>
  <c r="AK2491" i="3"/>
  <c r="AJ2491" i="3"/>
  <c r="AI2491" i="3"/>
  <c r="AH2491" i="3"/>
  <c r="AQ2490" i="3"/>
  <c r="AP2490" i="3"/>
  <c r="AO2490" i="3"/>
  <c r="AN2490" i="3"/>
  <c r="AM2490" i="3"/>
  <c r="AL2490" i="3"/>
  <c r="AK2490" i="3"/>
  <c r="AJ2490" i="3"/>
  <c r="AI2490" i="3"/>
  <c r="AH2490" i="3"/>
  <c r="AQ2489" i="3"/>
  <c r="AP2489" i="3"/>
  <c r="AO2489" i="3"/>
  <c r="AN2489" i="3"/>
  <c r="AM2489" i="3"/>
  <c r="AL2489" i="3"/>
  <c r="AK2489" i="3"/>
  <c r="AJ2489" i="3"/>
  <c r="AI2489" i="3"/>
  <c r="AH2489" i="3"/>
  <c r="AQ2488" i="3"/>
  <c r="AP2488" i="3"/>
  <c r="AO2488" i="3"/>
  <c r="AN2488" i="3"/>
  <c r="AM2488" i="3"/>
  <c r="AL2488" i="3"/>
  <c r="AK2488" i="3"/>
  <c r="AJ2488" i="3"/>
  <c r="AI2488" i="3"/>
  <c r="AH2488" i="3"/>
  <c r="AQ2487" i="3"/>
  <c r="AP2487" i="3"/>
  <c r="AO2487" i="3"/>
  <c r="AN2487" i="3"/>
  <c r="AM2487" i="3"/>
  <c r="AL2487" i="3"/>
  <c r="AK2487" i="3"/>
  <c r="AJ2487" i="3"/>
  <c r="AI2487" i="3"/>
  <c r="AH2487" i="3"/>
  <c r="AQ2486" i="3"/>
  <c r="AP2486" i="3"/>
  <c r="AO2486" i="3"/>
  <c r="AN2486" i="3"/>
  <c r="AM2486" i="3"/>
  <c r="AL2486" i="3"/>
  <c r="AK2486" i="3"/>
  <c r="AJ2486" i="3"/>
  <c r="AI2486" i="3"/>
  <c r="AH2486" i="3"/>
  <c r="AQ2485" i="3"/>
  <c r="AP2485" i="3"/>
  <c r="AO2485" i="3"/>
  <c r="AN2485" i="3"/>
  <c r="AM2485" i="3"/>
  <c r="AL2485" i="3"/>
  <c r="AK2485" i="3"/>
  <c r="AJ2485" i="3"/>
  <c r="AI2485" i="3"/>
  <c r="AH2485" i="3"/>
  <c r="AQ2484" i="3"/>
  <c r="AP2484" i="3"/>
  <c r="AO2484" i="3"/>
  <c r="AN2484" i="3"/>
  <c r="AM2484" i="3"/>
  <c r="AL2484" i="3"/>
  <c r="AK2484" i="3"/>
  <c r="AJ2484" i="3"/>
  <c r="AI2484" i="3"/>
  <c r="AH2484" i="3"/>
  <c r="AQ2483" i="3"/>
  <c r="AP2483" i="3"/>
  <c r="AO2483" i="3"/>
  <c r="AN2483" i="3"/>
  <c r="AM2483" i="3"/>
  <c r="AL2483" i="3"/>
  <c r="AK2483" i="3"/>
  <c r="AJ2483" i="3"/>
  <c r="AI2483" i="3"/>
  <c r="AH2483" i="3"/>
  <c r="AQ2482" i="3"/>
  <c r="AP2482" i="3"/>
  <c r="AO2482" i="3"/>
  <c r="AN2482" i="3"/>
  <c r="AM2482" i="3"/>
  <c r="AL2482" i="3"/>
  <c r="AK2482" i="3"/>
  <c r="AJ2482" i="3"/>
  <c r="AI2482" i="3"/>
  <c r="AH2482" i="3"/>
  <c r="AQ2481" i="3"/>
  <c r="AP2481" i="3"/>
  <c r="AO2481" i="3"/>
  <c r="AN2481" i="3"/>
  <c r="AM2481" i="3"/>
  <c r="AL2481" i="3"/>
  <c r="AK2481" i="3"/>
  <c r="AJ2481" i="3"/>
  <c r="AI2481" i="3"/>
  <c r="AH2481" i="3"/>
  <c r="AQ2480" i="3"/>
  <c r="AP2480" i="3"/>
  <c r="AO2480" i="3"/>
  <c r="AN2480" i="3"/>
  <c r="AM2480" i="3"/>
  <c r="AL2480" i="3"/>
  <c r="AK2480" i="3"/>
  <c r="AJ2480" i="3"/>
  <c r="AI2480" i="3"/>
  <c r="AH2480" i="3"/>
  <c r="AQ2479" i="3"/>
  <c r="AP2479" i="3"/>
  <c r="AO2479" i="3"/>
  <c r="AN2479" i="3"/>
  <c r="AM2479" i="3"/>
  <c r="AL2479" i="3"/>
  <c r="AK2479" i="3"/>
  <c r="AJ2479" i="3"/>
  <c r="AI2479" i="3"/>
  <c r="AH2479" i="3"/>
  <c r="AQ2478" i="3"/>
  <c r="AP2478" i="3"/>
  <c r="AO2478" i="3"/>
  <c r="AN2478" i="3"/>
  <c r="AM2478" i="3"/>
  <c r="AL2478" i="3"/>
  <c r="AK2478" i="3"/>
  <c r="AJ2478" i="3"/>
  <c r="AI2478" i="3"/>
  <c r="AH2478" i="3"/>
  <c r="AQ2477" i="3"/>
  <c r="AP2477" i="3"/>
  <c r="AO2477" i="3"/>
  <c r="AN2477" i="3"/>
  <c r="AM2477" i="3"/>
  <c r="AL2477" i="3"/>
  <c r="AK2477" i="3"/>
  <c r="AJ2477" i="3"/>
  <c r="AI2477" i="3"/>
  <c r="AH2477" i="3"/>
  <c r="AQ2476" i="3"/>
  <c r="AP2476" i="3"/>
  <c r="AO2476" i="3"/>
  <c r="AN2476" i="3"/>
  <c r="AM2476" i="3"/>
  <c r="AL2476" i="3"/>
  <c r="AK2476" i="3"/>
  <c r="AJ2476" i="3"/>
  <c r="AI2476" i="3"/>
  <c r="AH2476" i="3"/>
  <c r="AQ2475" i="3"/>
  <c r="AP2475" i="3"/>
  <c r="AO2475" i="3"/>
  <c r="AN2475" i="3"/>
  <c r="AM2475" i="3"/>
  <c r="AL2475" i="3"/>
  <c r="AK2475" i="3"/>
  <c r="AJ2475" i="3"/>
  <c r="AI2475" i="3"/>
  <c r="AH2475" i="3"/>
  <c r="AQ2474" i="3"/>
  <c r="AP2474" i="3"/>
  <c r="AO2474" i="3"/>
  <c r="AN2474" i="3"/>
  <c r="AM2474" i="3"/>
  <c r="AL2474" i="3"/>
  <c r="AK2474" i="3"/>
  <c r="AJ2474" i="3"/>
  <c r="AI2474" i="3"/>
  <c r="AH2474" i="3"/>
  <c r="AQ2473" i="3"/>
  <c r="AP2473" i="3"/>
  <c r="AO2473" i="3"/>
  <c r="AN2473" i="3"/>
  <c r="AM2473" i="3"/>
  <c r="AL2473" i="3"/>
  <c r="AK2473" i="3"/>
  <c r="AJ2473" i="3"/>
  <c r="AI2473" i="3"/>
  <c r="AH2473" i="3"/>
  <c r="AQ2472" i="3"/>
  <c r="AP2472" i="3"/>
  <c r="AO2472" i="3"/>
  <c r="AN2472" i="3"/>
  <c r="AM2472" i="3"/>
  <c r="AL2472" i="3"/>
  <c r="AK2472" i="3"/>
  <c r="AJ2472" i="3"/>
  <c r="AI2472" i="3"/>
  <c r="AH2472" i="3"/>
  <c r="AQ2471" i="3"/>
  <c r="AP2471" i="3"/>
  <c r="AO2471" i="3"/>
  <c r="AN2471" i="3"/>
  <c r="AM2471" i="3"/>
  <c r="AL2471" i="3"/>
  <c r="AK2471" i="3"/>
  <c r="AJ2471" i="3"/>
  <c r="AI2471" i="3"/>
  <c r="AH2471" i="3"/>
  <c r="AQ2470" i="3"/>
  <c r="AP2470" i="3"/>
  <c r="AO2470" i="3"/>
  <c r="AN2470" i="3"/>
  <c r="AM2470" i="3"/>
  <c r="AL2470" i="3"/>
  <c r="AK2470" i="3"/>
  <c r="AJ2470" i="3"/>
  <c r="AI2470" i="3"/>
  <c r="AH2470" i="3"/>
  <c r="AQ2469" i="3"/>
  <c r="AP2469" i="3"/>
  <c r="AO2469" i="3"/>
  <c r="AN2469" i="3"/>
  <c r="AM2469" i="3"/>
  <c r="AL2469" i="3"/>
  <c r="AK2469" i="3"/>
  <c r="AJ2469" i="3"/>
  <c r="AI2469" i="3"/>
  <c r="AH2469" i="3"/>
  <c r="AQ2468" i="3"/>
  <c r="AP2468" i="3"/>
  <c r="AO2468" i="3"/>
  <c r="AN2468" i="3"/>
  <c r="AM2468" i="3"/>
  <c r="AL2468" i="3"/>
  <c r="AK2468" i="3"/>
  <c r="AJ2468" i="3"/>
  <c r="AI2468" i="3"/>
  <c r="AH2468" i="3"/>
  <c r="AQ2467" i="3"/>
  <c r="AP2467" i="3"/>
  <c r="AO2467" i="3"/>
  <c r="AN2467" i="3"/>
  <c r="AM2467" i="3"/>
  <c r="AL2467" i="3"/>
  <c r="AK2467" i="3"/>
  <c r="AJ2467" i="3"/>
  <c r="AI2467" i="3"/>
  <c r="AH2467" i="3"/>
  <c r="AQ2466" i="3"/>
  <c r="AP2466" i="3"/>
  <c r="AO2466" i="3"/>
  <c r="AN2466" i="3"/>
  <c r="AM2466" i="3"/>
  <c r="AL2466" i="3"/>
  <c r="AK2466" i="3"/>
  <c r="AJ2466" i="3"/>
  <c r="AI2466" i="3"/>
  <c r="AH2466" i="3"/>
  <c r="AQ2465" i="3"/>
  <c r="AP2465" i="3"/>
  <c r="AO2465" i="3"/>
  <c r="AN2465" i="3"/>
  <c r="AM2465" i="3"/>
  <c r="AL2465" i="3"/>
  <c r="AK2465" i="3"/>
  <c r="AJ2465" i="3"/>
  <c r="AI2465" i="3"/>
  <c r="AH2465" i="3"/>
  <c r="AQ2464" i="3"/>
  <c r="AP2464" i="3"/>
  <c r="AO2464" i="3"/>
  <c r="AN2464" i="3"/>
  <c r="AM2464" i="3"/>
  <c r="AL2464" i="3"/>
  <c r="AK2464" i="3"/>
  <c r="AJ2464" i="3"/>
  <c r="AI2464" i="3"/>
  <c r="AH2464" i="3"/>
  <c r="AQ2463" i="3"/>
  <c r="AP2463" i="3"/>
  <c r="AO2463" i="3"/>
  <c r="AN2463" i="3"/>
  <c r="AM2463" i="3"/>
  <c r="AL2463" i="3"/>
  <c r="AK2463" i="3"/>
  <c r="AJ2463" i="3"/>
  <c r="AI2463" i="3"/>
  <c r="AH2463" i="3"/>
  <c r="AQ2462" i="3"/>
  <c r="AP2462" i="3"/>
  <c r="AO2462" i="3"/>
  <c r="AN2462" i="3"/>
  <c r="AM2462" i="3"/>
  <c r="AL2462" i="3"/>
  <c r="AK2462" i="3"/>
  <c r="AJ2462" i="3"/>
  <c r="AI2462" i="3"/>
  <c r="AH2462" i="3"/>
  <c r="AQ2461" i="3"/>
  <c r="AP2461" i="3"/>
  <c r="AO2461" i="3"/>
  <c r="AN2461" i="3"/>
  <c r="AM2461" i="3"/>
  <c r="AL2461" i="3"/>
  <c r="AK2461" i="3"/>
  <c r="AJ2461" i="3"/>
  <c r="AI2461" i="3"/>
  <c r="AH2461" i="3"/>
  <c r="AQ2460" i="3"/>
  <c r="AP2460" i="3"/>
  <c r="AO2460" i="3"/>
  <c r="AN2460" i="3"/>
  <c r="AM2460" i="3"/>
  <c r="AL2460" i="3"/>
  <c r="AK2460" i="3"/>
  <c r="AJ2460" i="3"/>
  <c r="AI2460" i="3"/>
  <c r="AH2460" i="3"/>
  <c r="AQ2459" i="3"/>
  <c r="AP2459" i="3"/>
  <c r="AO2459" i="3"/>
  <c r="AN2459" i="3"/>
  <c r="AM2459" i="3"/>
  <c r="AL2459" i="3"/>
  <c r="AK2459" i="3"/>
  <c r="AJ2459" i="3"/>
  <c r="AI2459" i="3"/>
  <c r="AH2459" i="3"/>
  <c r="AQ2458" i="3"/>
  <c r="AP2458" i="3"/>
  <c r="AO2458" i="3"/>
  <c r="AN2458" i="3"/>
  <c r="AM2458" i="3"/>
  <c r="AL2458" i="3"/>
  <c r="AK2458" i="3"/>
  <c r="AJ2458" i="3"/>
  <c r="AI2458" i="3"/>
  <c r="AH2458" i="3"/>
  <c r="AQ2457" i="3"/>
  <c r="AP2457" i="3"/>
  <c r="AO2457" i="3"/>
  <c r="AN2457" i="3"/>
  <c r="AM2457" i="3"/>
  <c r="AL2457" i="3"/>
  <c r="AK2457" i="3"/>
  <c r="AJ2457" i="3"/>
  <c r="AI2457" i="3"/>
  <c r="AH2457" i="3"/>
  <c r="AQ2456" i="3"/>
  <c r="AP2456" i="3"/>
  <c r="AO2456" i="3"/>
  <c r="AN2456" i="3"/>
  <c r="AM2456" i="3"/>
  <c r="AL2456" i="3"/>
  <c r="AK2456" i="3"/>
  <c r="AJ2456" i="3"/>
  <c r="AI2456" i="3"/>
  <c r="AH2456" i="3"/>
  <c r="AQ2455" i="3"/>
  <c r="AP2455" i="3"/>
  <c r="AO2455" i="3"/>
  <c r="AN2455" i="3"/>
  <c r="AM2455" i="3"/>
  <c r="AL2455" i="3"/>
  <c r="AK2455" i="3"/>
  <c r="AJ2455" i="3"/>
  <c r="AI2455" i="3"/>
  <c r="AH2455" i="3"/>
  <c r="AQ2454" i="3"/>
  <c r="AP2454" i="3"/>
  <c r="AO2454" i="3"/>
  <c r="AN2454" i="3"/>
  <c r="AM2454" i="3"/>
  <c r="AL2454" i="3"/>
  <c r="AK2454" i="3"/>
  <c r="AJ2454" i="3"/>
  <c r="AI2454" i="3"/>
  <c r="AH2454" i="3"/>
  <c r="AQ2453" i="3"/>
  <c r="AP2453" i="3"/>
  <c r="AO2453" i="3"/>
  <c r="AN2453" i="3"/>
  <c r="AM2453" i="3"/>
  <c r="AL2453" i="3"/>
  <c r="AK2453" i="3"/>
  <c r="AJ2453" i="3"/>
  <c r="AI2453" i="3"/>
  <c r="AH2453" i="3"/>
  <c r="AQ2452" i="3"/>
  <c r="AP2452" i="3"/>
  <c r="AO2452" i="3"/>
  <c r="AN2452" i="3"/>
  <c r="AM2452" i="3"/>
  <c r="AL2452" i="3"/>
  <c r="AK2452" i="3"/>
  <c r="AJ2452" i="3"/>
  <c r="AI2452" i="3"/>
  <c r="AH2452" i="3"/>
  <c r="AQ2451" i="3"/>
  <c r="AP2451" i="3"/>
  <c r="AO2451" i="3"/>
  <c r="AN2451" i="3"/>
  <c r="AM2451" i="3"/>
  <c r="AL2451" i="3"/>
  <c r="AK2451" i="3"/>
  <c r="AJ2451" i="3"/>
  <c r="AI2451" i="3"/>
  <c r="AH2451" i="3"/>
  <c r="AQ2450" i="3"/>
  <c r="AP2450" i="3"/>
  <c r="AO2450" i="3"/>
  <c r="AN2450" i="3"/>
  <c r="AM2450" i="3"/>
  <c r="AL2450" i="3"/>
  <c r="AK2450" i="3"/>
  <c r="AJ2450" i="3"/>
  <c r="AI2450" i="3"/>
  <c r="AH2450" i="3"/>
  <c r="AQ2449" i="3"/>
  <c r="AP2449" i="3"/>
  <c r="AO2449" i="3"/>
  <c r="AN2449" i="3"/>
  <c r="AM2449" i="3"/>
  <c r="AL2449" i="3"/>
  <c r="AK2449" i="3"/>
  <c r="AJ2449" i="3"/>
  <c r="AI2449" i="3"/>
  <c r="AH2449" i="3"/>
  <c r="AQ2448" i="3"/>
  <c r="AP2448" i="3"/>
  <c r="AO2448" i="3"/>
  <c r="AN2448" i="3"/>
  <c r="AM2448" i="3"/>
  <c r="AL2448" i="3"/>
  <c r="AK2448" i="3"/>
  <c r="AJ2448" i="3"/>
  <c r="AI2448" i="3"/>
  <c r="AH2448" i="3"/>
  <c r="AQ2447" i="3"/>
  <c r="AP2447" i="3"/>
  <c r="AO2447" i="3"/>
  <c r="AN2447" i="3"/>
  <c r="AM2447" i="3"/>
  <c r="AL2447" i="3"/>
  <c r="AK2447" i="3"/>
  <c r="AJ2447" i="3"/>
  <c r="AI2447" i="3"/>
  <c r="AH2447" i="3"/>
  <c r="AQ2446" i="3"/>
  <c r="AP2446" i="3"/>
  <c r="AO2446" i="3"/>
  <c r="AN2446" i="3"/>
  <c r="AM2446" i="3"/>
  <c r="AL2446" i="3"/>
  <c r="AK2446" i="3"/>
  <c r="AJ2446" i="3"/>
  <c r="AI2446" i="3"/>
  <c r="AH2446" i="3"/>
  <c r="AQ2445" i="3"/>
  <c r="AP2445" i="3"/>
  <c r="AO2445" i="3"/>
  <c r="AN2445" i="3"/>
  <c r="AM2445" i="3"/>
  <c r="AL2445" i="3"/>
  <c r="AK2445" i="3"/>
  <c r="AJ2445" i="3"/>
  <c r="AI2445" i="3"/>
  <c r="AH2445" i="3"/>
  <c r="AQ2444" i="3"/>
  <c r="AP2444" i="3"/>
  <c r="AO2444" i="3"/>
  <c r="AN2444" i="3"/>
  <c r="AM2444" i="3"/>
  <c r="AL2444" i="3"/>
  <c r="AK2444" i="3"/>
  <c r="AJ2444" i="3"/>
  <c r="AI2444" i="3"/>
  <c r="AH2444" i="3"/>
  <c r="AQ2443" i="3"/>
  <c r="AP2443" i="3"/>
  <c r="AO2443" i="3"/>
  <c r="AN2443" i="3"/>
  <c r="AM2443" i="3"/>
  <c r="AL2443" i="3"/>
  <c r="AK2443" i="3"/>
  <c r="AJ2443" i="3"/>
  <c r="AI2443" i="3"/>
  <c r="AH2443" i="3"/>
  <c r="AQ2442" i="3"/>
  <c r="AP2442" i="3"/>
  <c r="AO2442" i="3"/>
  <c r="AN2442" i="3"/>
  <c r="AM2442" i="3"/>
  <c r="AL2442" i="3"/>
  <c r="AK2442" i="3"/>
  <c r="AJ2442" i="3"/>
  <c r="AI2442" i="3"/>
  <c r="AH2442" i="3"/>
  <c r="AQ2441" i="3"/>
  <c r="AP2441" i="3"/>
  <c r="AO2441" i="3"/>
  <c r="AN2441" i="3"/>
  <c r="AM2441" i="3"/>
  <c r="AL2441" i="3"/>
  <c r="AK2441" i="3"/>
  <c r="AJ2441" i="3"/>
  <c r="AI2441" i="3"/>
  <c r="AH2441" i="3"/>
  <c r="AQ2440" i="3"/>
  <c r="AP2440" i="3"/>
  <c r="AO2440" i="3"/>
  <c r="AN2440" i="3"/>
  <c r="AM2440" i="3"/>
  <c r="AL2440" i="3"/>
  <c r="AK2440" i="3"/>
  <c r="AJ2440" i="3"/>
  <c r="AI2440" i="3"/>
  <c r="AH2440" i="3"/>
  <c r="AQ2439" i="3"/>
  <c r="AP2439" i="3"/>
  <c r="AO2439" i="3"/>
  <c r="AN2439" i="3"/>
  <c r="AM2439" i="3"/>
  <c r="AL2439" i="3"/>
  <c r="AK2439" i="3"/>
  <c r="AJ2439" i="3"/>
  <c r="AI2439" i="3"/>
  <c r="AH2439" i="3"/>
  <c r="AQ2438" i="3"/>
  <c r="AP2438" i="3"/>
  <c r="AO2438" i="3"/>
  <c r="AN2438" i="3"/>
  <c r="AM2438" i="3"/>
  <c r="AL2438" i="3"/>
  <c r="AK2438" i="3"/>
  <c r="AJ2438" i="3"/>
  <c r="AI2438" i="3"/>
  <c r="AH2438" i="3"/>
  <c r="AQ2437" i="3"/>
  <c r="AP2437" i="3"/>
  <c r="AO2437" i="3"/>
  <c r="AN2437" i="3"/>
  <c r="AM2437" i="3"/>
  <c r="AL2437" i="3"/>
  <c r="AK2437" i="3"/>
  <c r="AJ2437" i="3"/>
  <c r="AI2437" i="3"/>
  <c r="AH2437" i="3"/>
  <c r="AQ2436" i="3"/>
  <c r="AP2436" i="3"/>
  <c r="AO2436" i="3"/>
  <c r="AN2436" i="3"/>
  <c r="AM2436" i="3"/>
  <c r="AL2436" i="3"/>
  <c r="AK2436" i="3"/>
  <c r="AJ2436" i="3"/>
  <c r="AI2436" i="3"/>
  <c r="AH2436" i="3"/>
  <c r="AQ2435" i="3"/>
  <c r="AP2435" i="3"/>
  <c r="AO2435" i="3"/>
  <c r="AN2435" i="3"/>
  <c r="AM2435" i="3"/>
  <c r="AL2435" i="3"/>
  <c r="AK2435" i="3"/>
  <c r="AJ2435" i="3"/>
  <c r="AI2435" i="3"/>
  <c r="AH2435" i="3"/>
  <c r="AQ2434" i="3"/>
  <c r="AP2434" i="3"/>
  <c r="AO2434" i="3"/>
  <c r="AN2434" i="3"/>
  <c r="AM2434" i="3"/>
  <c r="AL2434" i="3"/>
  <c r="AK2434" i="3"/>
  <c r="AJ2434" i="3"/>
  <c r="AI2434" i="3"/>
  <c r="AH2434" i="3"/>
  <c r="AQ2433" i="3"/>
  <c r="AP2433" i="3"/>
  <c r="AO2433" i="3"/>
  <c r="AN2433" i="3"/>
  <c r="AM2433" i="3"/>
  <c r="AL2433" i="3"/>
  <c r="AK2433" i="3"/>
  <c r="AJ2433" i="3"/>
  <c r="AI2433" i="3"/>
  <c r="AH2433" i="3"/>
  <c r="AQ2432" i="3"/>
  <c r="AP2432" i="3"/>
  <c r="AO2432" i="3"/>
  <c r="AN2432" i="3"/>
  <c r="AM2432" i="3"/>
  <c r="AL2432" i="3"/>
  <c r="AK2432" i="3"/>
  <c r="AJ2432" i="3"/>
  <c r="AI2432" i="3"/>
  <c r="AH2432" i="3"/>
  <c r="AQ2431" i="3"/>
  <c r="AP2431" i="3"/>
  <c r="AO2431" i="3"/>
  <c r="AN2431" i="3"/>
  <c r="AM2431" i="3"/>
  <c r="AL2431" i="3"/>
  <c r="AK2431" i="3"/>
  <c r="AJ2431" i="3"/>
  <c r="AI2431" i="3"/>
  <c r="AH2431" i="3"/>
  <c r="AQ2430" i="3"/>
  <c r="AP2430" i="3"/>
  <c r="AO2430" i="3"/>
  <c r="AN2430" i="3"/>
  <c r="AM2430" i="3"/>
  <c r="AL2430" i="3"/>
  <c r="AK2430" i="3"/>
  <c r="AJ2430" i="3"/>
  <c r="AI2430" i="3"/>
  <c r="AH2430" i="3"/>
  <c r="AQ2429" i="3"/>
  <c r="AP2429" i="3"/>
  <c r="AO2429" i="3"/>
  <c r="AN2429" i="3"/>
  <c r="AM2429" i="3"/>
  <c r="AL2429" i="3"/>
  <c r="AK2429" i="3"/>
  <c r="AJ2429" i="3"/>
  <c r="AI2429" i="3"/>
  <c r="AH2429" i="3"/>
  <c r="AQ2428" i="3"/>
  <c r="AP2428" i="3"/>
  <c r="AO2428" i="3"/>
  <c r="AN2428" i="3"/>
  <c r="AM2428" i="3"/>
  <c r="AL2428" i="3"/>
  <c r="AK2428" i="3"/>
  <c r="AJ2428" i="3"/>
  <c r="AI2428" i="3"/>
  <c r="AH2428" i="3"/>
  <c r="AQ2427" i="3"/>
  <c r="AP2427" i="3"/>
  <c r="AO2427" i="3"/>
  <c r="AN2427" i="3"/>
  <c r="AM2427" i="3"/>
  <c r="AL2427" i="3"/>
  <c r="AK2427" i="3"/>
  <c r="AJ2427" i="3"/>
  <c r="AI2427" i="3"/>
  <c r="AH2427" i="3"/>
  <c r="AQ2426" i="3"/>
  <c r="AP2426" i="3"/>
  <c r="AO2426" i="3"/>
  <c r="AN2426" i="3"/>
  <c r="AM2426" i="3"/>
  <c r="AL2426" i="3"/>
  <c r="AK2426" i="3"/>
  <c r="AJ2426" i="3"/>
  <c r="AI2426" i="3"/>
  <c r="AH2426" i="3"/>
  <c r="AQ2425" i="3"/>
  <c r="AP2425" i="3"/>
  <c r="AO2425" i="3"/>
  <c r="AN2425" i="3"/>
  <c r="AM2425" i="3"/>
  <c r="AL2425" i="3"/>
  <c r="AK2425" i="3"/>
  <c r="AJ2425" i="3"/>
  <c r="AI2425" i="3"/>
  <c r="AH2425" i="3"/>
  <c r="AQ2424" i="3"/>
  <c r="AP2424" i="3"/>
  <c r="AO2424" i="3"/>
  <c r="AN2424" i="3"/>
  <c r="AM2424" i="3"/>
  <c r="AL2424" i="3"/>
  <c r="AK2424" i="3"/>
  <c r="AJ2424" i="3"/>
  <c r="AI2424" i="3"/>
  <c r="AH2424" i="3"/>
  <c r="AQ2423" i="3"/>
  <c r="AP2423" i="3"/>
  <c r="AO2423" i="3"/>
  <c r="AN2423" i="3"/>
  <c r="AM2423" i="3"/>
  <c r="AL2423" i="3"/>
  <c r="AK2423" i="3"/>
  <c r="AJ2423" i="3"/>
  <c r="AI2423" i="3"/>
  <c r="AH2423" i="3"/>
  <c r="AQ2422" i="3"/>
  <c r="AP2422" i="3"/>
  <c r="AO2422" i="3"/>
  <c r="AN2422" i="3"/>
  <c r="AM2422" i="3"/>
  <c r="AL2422" i="3"/>
  <c r="AK2422" i="3"/>
  <c r="AJ2422" i="3"/>
  <c r="AI2422" i="3"/>
  <c r="AH2422" i="3"/>
  <c r="AQ2421" i="3"/>
  <c r="AP2421" i="3"/>
  <c r="AO2421" i="3"/>
  <c r="AN2421" i="3"/>
  <c r="AM2421" i="3"/>
  <c r="AL2421" i="3"/>
  <c r="AK2421" i="3"/>
  <c r="AJ2421" i="3"/>
  <c r="AI2421" i="3"/>
  <c r="AH2421" i="3"/>
  <c r="AQ2420" i="3"/>
  <c r="AP2420" i="3"/>
  <c r="AO2420" i="3"/>
  <c r="AN2420" i="3"/>
  <c r="AM2420" i="3"/>
  <c r="AL2420" i="3"/>
  <c r="AK2420" i="3"/>
  <c r="AJ2420" i="3"/>
  <c r="AI2420" i="3"/>
  <c r="AH2420" i="3"/>
  <c r="AQ2419" i="3"/>
  <c r="AP2419" i="3"/>
  <c r="AO2419" i="3"/>
  <c r="AN2419" i="3"/>
  <c r="AM2419" i="3"/>
  <c r="AL2419" i="3"/>
  <c r="AK2419" i="3"/>
  <c r="AJ2419" i="3"/>
  <c r="AI2419" i="3"/>
  <c r="AH2419" i="3"/>
  <c r="AQ2418" i="3"/>
  <c r="AP2418" i="3"/>
  <c r="AO2418" i="3"/>
  <c r="AN2418" i="3"/>
  <c r="AM2418" i="3"/>
  <c r="AL2418" i="3"/>
  <c r="AK2418" i="3"/>
  <c r="AJ2418" i="3"/>
  <c r="AI2418" i="3"/>
  <c r="AH2418" i="3"/>
  <c r="AQ2417" i="3"/>
  <c r="AP2417" i="3"/>
  <c r="AO2417" i="3"/>
  <c r="AN2417" i="3"/>
  <c r="AM2417" i="3"/>
  <c r="AL2417" i="3"/>
  <c r="AK2417" i="3"/>
  <c r="AJ2417" i="3"/>
  <c r="AI2417" i="3"/>
  <c r="AH2417" i="3"/>
  <c r="AQ2416" i="3"/>
  <c r="AP2416" i="3"/>
  <c r="AO2416" i="3"/>
  <c r="AN2416" i="3"/>
  <c r="AM2416" i="3"/>
  <c r="AL2416" i="3"/>
  <c r="AK2416" i="3"/>
  <c r="AJ2416" i="3"/>
  <c r="AI2416" i="3"/>
  <c r="AH2416" i="3"/>
  <c r="AQ2415" i="3"/>
  <c r="AP2415" i="3"/>
  <c r="AO2415" i="3"/>
  <c r="AN2415" i="3"/>
  <c r="AM2415" i="3"/>
  <c r="AL2415" i="3"/>
  <c r="AK2415" i="3"/>
  <c r="AJ2415" i="3"/>
  <c r="AI2415" i="3"/>
  <c r="AH2415" i="3"/>
  <c r="AQ2414" i="3"/>
  <c r="AP2414" i="3"/>
  <c r="AO2414" i="3"/>
  <c r="AN2414" i="3"/>
  <c r="AM2414" i="3"/>
  <c r="AL2414" i="3"/>
  <c r="AK2414" i="3"/>
  <c r="AJ2414" i="3"/>
  <c r="AI2414" i="3"/>
  <c r="AH2414" i="3"/>
  <c r="AQ2413" i="3"/>
  <c r="AP2413" i="3"/>
  <c r="AO2413" i="3"/>
  <c r="AN2413" i="3"/>
  <c r="AM2413" i="3"/>
  <c r="AL2413" i="3"/>
  <c r="AK2413" i="3"/>
  <c r="AJ2413" i="3"/>
  <c r="AI2413" i="3"/>
  <c r="AH2413" i="3"/>
  <c r="AQ2412" i="3"/>
  <c r="AP2412" i="3"/>
  <c r="AO2412" i="3"/>
  <c r="AN2412" i="3"/>
  <c r="AM2412" i="3"/>
  <c r="AL2412" i="3"/>
  <c r="AK2412" i="3"/>
  <c r="AJ2412" i="3"/>
  <c r="AI2412" i="3"/>
  <c r="AH2412" i="3"/>
  <c r="AQ2411" i="3"/>
  <c r="AP2411" i="3"/>
  <c r="AO2411" i="3"/>
  <c r="AN2411" i="3"/>
  <c r="AM2411" i="3"/>
  <c r="AL2411" i="3"/>
  <c r="AK2411" i="3"/>
  <c r="AJ2411" i="3"/>
  <c r="AI2411" i="3"/>
  <c r="AH2411" i="3"/>
  <c r="AQ2410" i="3"/>
  <c r="AP2410" i="3"/>
  <c r="AO2410" i="3"/>
  <c r="AN2410" i="3"/>
  <c r="AM2410" i="3"/>
  <c r="AL2410" i="3"/>
  <c r="AK2410" i="3"/>
  <c r="AJ2410" i="3"/>
  <c r="AI2410" i="3"/>
  <c r="AH2410" i="3"/>
  <c r="AQ2409" i="3"/>
  <c r="AP2409" i="3"/>
  <c r="AO2409" i="3"/>
  <c r="AN2409" i="3"/>
  <c r="AM2409" i="3"/>
  <c r="AL2409" i="3"/>
  <c r="AK2409" i="3"/>
  <c r="AJ2409" i="3"/>
  <c r="AI2409" i="3"/>
  <c r="AH2409" i="3"/>
  <c r="AQ2408" i="3"/>
  <c r="AP2408" i="3"/>
  <c r="AO2408" i="3"/>
  <c r="AN2408" i="3"/>
  <c r="AM2408" i="3"/>
  <c r="AL2408" i="3"/>
  <c r="AK2408" i="3"/>
  <c r="AJ2408" i="3"/>
  <c r="AI2408" i="3"/>
  <c r="AH2408" i="3"/>
  <c r="AQ2407" i="3"/>
  <c r="AP2407" i="3"/>
  <c r="AO2407" i="3"/>
  <c r="AN2407" i="3"/>
  <c r="AM2407" i="3"/>
  <c r="AL2407" i="3"/>
  <c r="AK2407" i="3"/>
  <c r="AJ2407" i="3"/>
  <c r="AI2407" i="3"/>
  <c r="AH2407" i="3"/>
  <c r="AQ2406" i="3"/>
  <c r="AP2406" i="3"/>
  <c r="AO2406" i="3"/>
  <c r="AN2406" i="3"/>
  <c r="AM2406" i="3"/>
  <c r="AL2406" i="3"/>
  <c r="AK2406" i="3"/>
  <c r="AJ2406" i="3"/>
  <c r="AI2406" i="3"/>
  <c r="AH2406" i="3"/>
  <c r="AQ2405" i="3"/>
  <c r="AP2405" i="3"/>
  <c r="AO2405" i="3"/>
  <c r="AN2405" i="3"/>
  <c r="AM2405" i="3"/>
  <c r="AL2405" i="3"/>
  <c r="AK2405" i="3"/>
  <c r="AJ2405" i="3"/>
  <c r="AI2405" i="3"/>
  <c r="AH2405" i="3"/>
  <c r="AQ2404" i="3"/>
  <c r="AP2404" i="3"/>
  <c r="AO2404" i="3"/>
  <c r="AN2404" i="3"/>
  <c r="AM2404" i="3"/>
  <c r="AL2404" i="3"/>
  <c r="AK2404" i="3"/>
  <c r="AJ2404" i="3"/>
  <c r="AI2404" i="3"/>
  <c r="AH2404" i="3"/>
  <c r="AQ2403" i="3"/>
  <c r="AP2403" i="3"/>
  <c r="AO2403" i="3"/>
  <c r="AN2403" i="3"/>
  <c r="AM2403" i="3"/>
  <c r="AL2403" i="3"/>
  <c r="AK2403" i="3"/>
  <c r="AJ2403" i="3"/>
  <c r="AI2403" i="3"/>
  <c r="AH2403" i="3"/>
  <c r="AQ2402" i="3"/>
  <c r="AP2402" i="3"/>
  <c r="AO2402" i="3"/>
  <c r="AN2402" i="3"/>
  <c r="AM2402" i="3"/>
  <c r="AL2402" i="3"/>
  <c r="AK2402" i="3"/>
  <c r="AJ2402" i="3"/>
  <c r="AI2402" i="3"/>
  <c r="AH2402" i="3"/>
  <c r="AQ2401" i="3"/>
  <c r="AP2401" i="3"/>
  <c r="AO2401" i="3"/>
  <c r="AN2401" i="3"/>
  <c r="AM2401" i="3"/>
  <c r="AL2401" i="3"/>
  <c r="AK2401" i="3"/>
  <c r="AJ2401" i="3"/>
  <c r="AI2401" i="3"/>
  <c r="AH2401" i="3"/>
  <c r="AQ2400" i="3"/>
  <c r="AP2400" i="3"/>
  <c r="AO2400" i="3"/>
  <c r="AN2400" i="3"/>
  <c r="AM2400" i="3"/>
  <c r="AL2400" i="3"/>
  <c r="AK2400" i="3"/>
  <c r="AJ2400" i="3"/>
  <c r="AI2400" i="3"/>
  <c r="AH2400" i="3"/>
  <c r="AQ2399" i="3"/>
  <c r="AP2399" i="3"/>
  <c r="AO2399" i="3"/>
  <c r="AN2399" i="3"/>
  <c r="AM2399" i="3"/>
  <c r="AL2399" i="3"/>
  <c r="AK2399" i="3"/>
  <c r="AJ2399" i="3"/>
  <c r="AI2399" i="3"/>
  <c r="AH2399" i="3"/>
  <c r="AQ2398" i="3"/>
  <c r="AP2398" i="3"/>
  <c r="AO2398" i="3"/>
  <c r="AN2398" i="3"/>
  <c r="AM2398" i="3"/>
  <c r="AL2398" i="3"/>
  <c r="AK2398" i="3"/>
  <c r="AJ2398" i="3"/>
  <c r="AI2398" i="3"/>
  <c r="AH2398" i="3"/>
  <c r="AQ2397" i="3"/>
  <c r="AP2397" i="3"/>
  <c r="AO2397" i="3"/>
  <c r="AN2397" i="3"/>
  <c r="AM2397" i="3"/>
  <c r="AL2397" i="3"/>
  <c r="AK2397" i="3"/>
  <c r="AJ2397" i="3"/>
  <c r="AI2397" i="3"/>
  <c r="AH2397" i="3"/>
  <c r="AQ2396" i="3"/>
  <c r="AP2396" i="3"/>
  <c r="AO2396" i="3"/>
  <c r="AN2396" i="3"/>
  <c r="AM2396" i="3"/>
  <c r="AL2396" i="3"/>
  <c r="AK2396" i="3"/>
  <c r="AJ2396" i="3"/>
  <c r="AI2396" i="3"/>
  <c r="AH2396" i="3"/>
  <c r="AQ2395" i="3"/>
  <c r="AP2395" i="3"/>
  <c r="AO2395" i="3"/>
  <c r="AN2395" i="3"/>
  <c r="AM2395" i="3"/>
  <c r="AL2395" i="3"/>
  <c r="AK2395" i="3"/>
  <c r="AJ2395" i="3"/>
  <c r="AI2395" i="3"/>
  <c r="AH2395" i="3"/>
  <c r="AQ2394" i="3"/>
  <c r="AP2394" i="3"/>
  <c r="AO2394" i="3"/>
  <c r="AN2394" i="3"/>
  <c r="AM2394" i="3"/>
  <c r="AL2394" i="3"/>
  <c r="AK2394" i="3"/>
  <c r="AJ2394" i="3"/>
  <c r="AI2394" i="3"/>
  <c r="AH2394" i="3"/>
  <c r="AQ2393" i="3"/>
  <c r="AP2393" i="3"/>
  <c r="AO2393" i="3"/>
  <c r="AN2393" i="3"/>
  <c r="AM2393" i="3"/>
  <c r="AL2393" i="3"/>
  <c r="AK2393" i="3"/>
  <c r="AJ2393" i="3"/>
  <c r="AI2393" i="3"/>
  <c r="AH2393" i="3"/>
  <c r="AQ2392" i="3"/>
  <c r="AP2392" i="3"/>
  <c r="AO2392" i="3"/>
  <c r="AN2392" i="3"/>
  <c r="AM2392" i="3"/>
  <c r="AL2392" i="3"/>
  <c r="AK2392" i="3"/>
  <c r="AJ2392" i="3"/>
  <c r="AI2392" i="3"/>
  <c r="AH2392" i="3"/>
  <c r="AQ2391" i="3"/>
  <c r="AP2391" i="3"/>
  <c r="AO2391" i="3"/>
  <c r="AN2391" i="3"/>
  <c r="AM2391" i="3"/>
  <c r="AL2391" i="3"/>
  <c r="AK2391" i="3"/>
  <c r="AJ2391" i="3"/>
  <c r="AI2391" i="3"/>
  <c r="AH2391" i="3"/>
  <c r="AQ2390" i="3"/>
  <c r="AP2390" i="3"/>
  <c r="AO2390" i="3"/>
  <c r="AN2390" i="3"/>
  <c r="AM2390" i="3"/>
  <c r="AL2390" i="3"/>
  <c r="AK2390" i="3"/>
  <c r="AJ2390" i="3"/>
  <c r="AI2390" i="3"/>
  <c r="AH2390" i="3"/>
  <c r="AQ2389" i="3"/>
  <c r="AP2389" i="3"/>
  <c r="AO2389" i="3"/>
  <c r="AN2389" i="3"/>
  <c r="AM2389" i="3"/>
  <c r="AL2389" i="3"/>
  <c r="AK2389" i="3"/>
  <c r="AJ2389" i="3"/>
  <c r="AI2389" i="3"/>
  <c r="AH2389" i="3"/>
  <c r="AQ2388" i="3"/>
  <c r="AP2388" i="3"/>
  <c r="AO2388" i="3"/>
  <c r="AN2388" i="3"/>
  <c r="AM2388" i="3"/>
  <c r="AL2388" i="3"/>
  <c r="AK2388" i="3"/>
  <c r="AJ2388" i="3"/>
  <c r="AI2388" i="3"/>
  <c r="AH2388" i="3"/>
  <c r="AQ2387" i="3"/>
  <c r="AP2387" i="3"/>
  <c r="AO2387" i="3"/>
  <c r="AN2387" i="3"/>
  <c r="AM2387" i="3"/>
  <c r="AL2387" i="3"/>
  <c r="AK2387" i="3"/>
  <c r="AJ2387" i="3"/>
  <c r="AI2387" i="3"/>
  <c r="AH2387" i="3"/>
  <c r="AQ2386" i="3"/>
  <c r="AP2386" i="3"/>
  <c r="AO2386" i="3"/>
  <c r="AN2386" i="3"/>
  <c r="AM2386" i="3"/>
  <c r="AL2386" i="3"/>
  <c r="AK2386" i="3"/>
  <c r="AJ2386" i="3"/>
  <c r="AI2386" i="3"/>
  <c r="AH2386" i="3"/>
  <c r="AQ2385" i="3"/>
  <c r="AP2385" i="3"/>
  <c r="AO2385" i="3"/>
  <c r="AN2385" i="3"/>
  <c r="AM2385" i="3"/>
  <c r="AL2385" i="3"/>
  <c r="AK2385" i="3"/>
  <c r="AJ2385" i="3"/>
  <c r="AI2385" i="3"/>
  <c r="AH2385" i="3"/>
  <c r="AQ2384" i="3"/>
  <c r="AP2384" i="3"/>
  <c r="AO2384" i="3"/>
  <c r="AN2384" i="3"/>
  <c r="AM2384" i="3"/>
  <c r="AL2384" i="3"/>
  <c r="AK2384" i="3"/>
  <c r="AJ2384" i="3"/>
  <c r="AI2384" i="3"/>
  <c r="AH2384" i="3"/>
  <c r="AQ2383" i="3"/>
  <c r="AP2383" i="3"/>
  <c r="AO2383" i="3"/>
  <c r="AN2383" i="3"/>
  <c r="AM2383" i="3"/>
  <c r="AL2383" i="3"/>
  <c r="AK2383" i="3"/>
  <c r="AJ2383" i="3"/>
  <c r="AI2383" i="3"/>
  <c r="AH2383" i="3"/>
  <c r="AQ2382" i="3"/>
  <c r="AP2382" i="3"/>
  <c r="AO2382" i="3"/>
  <c r="AN2382" i="3"/>
  <c r="AM2382" i="3"/>
  <c r="AL2382" i="3"/>
  <c r="AK2382" i="3"/>
  <c r="AJ2382" i="3"/>
  <c r="AI2382" i="3"/>
  <c r="AH2382" i="3"/>
  <c r="AQ2381" i="3"/>
  <c r="AP2381" i="3"/>
  <c r="AO2381" i="3"/>
  <c r="AN2381" i="3"/>
  <c r="AM2381" i="3"/>
  <c r="AL2381" i="3"/>
  <c r="AK2381" i="3"/>
  <c r="AJ2381" i="3"/>
  <c r="AI2381" i="3"/>
  <c r="AH2381" i="3"/>
  <c r="AQ2380" i="3"/>
  <c r="AP2380" i="3"/>
  <c r="AO2380" i="3"/>
  <c r="AN2380" i="3"/>
  <c r="AM2380" i="3"/>
  <c r="AL2380" i="3"/>
  <c r="AK2380" i="3"/>
  <c r="AJ2380" i="3"/>
  <c r="AI2380" i="3"/>
  <c r="AH2380" i="3"/>
  <c r="AQ2379" i="3"/>
  <c r="AP2379" i="3"/>
  <c r="AO2379" i="3"/>
  <c r="AN2379" i="3"/>
  <c r="AM2379" i="3"/>
  <c r="AL2379" i="3"/>
  <c r="AK2379" i="3"/>
  <c r="AJ2379" i="3"/>
  <c r="AI2379" i="3"/>
  <c r="AH2379" i="3"/>
  <c r="AQ2378" i="3"/>
  <c r="AP2378" i="3"/>
  <c r="AO2378" i="3"/>
  <c r="AN2378" i="3"/>
  <c r="AM2378" i="3"/>
  <c r="AL2378" i="3"/>
  <c r="AK2378" i="3"/>
  <c r="AJ2378" i="3"/>
  <c r="AI2378" i="3"/>
  <c r="AH2378" i="3"/>
  <c r="AQ2377" i="3"/>
  <c r="AP2377" i="3"/>
  <c r="AO2377" i="3"/>
  <c r="AN2377" i="3"/>
  <c r="AM2377" i="3"/>
  <c r="AL2377" i="3"/>
  <c r="AK2377" i="3"/>
  <c r="AJ2377" i="3"/>
  <c r="AI2377" i="3"/>
  <c r="AH2377" i="3"/>
  <c r="AQ2376" i="3"/>
  <c r="AP2376" i="3"/>
  <c r="AO2376" i="3"/>
  <c r="AN2376" i="3"/>
  <c r="AM2376" i="3"/>
  <c r="AL2376" i="3"/>
  <c r="AK2376" i="3"/>
  <c r="AJ2376" i="3"/>
  <c r="AI2376" i="3"/>
  <c r="AH2376" i="3"/>
  <c r="AQ2375" i="3"/>
  <c r="AP2375" i="3"/>
  <c r="AO2375" i="3"/>
  <c r="AN2375" i="3"/>
  <c r="AM2375" i="3"/>
  <c r="AL2375" i="3"/>
  <c r="AK2375" i="3"/>
  <c r="AJ2375" i="3"/>
  <c r="AI2375" i="3"/>
  <c r="AH2375" i="3"/>
  <c r="AQ2374" i="3"/>
  <c r="AP2374" i="3"/>
  <c r="AO2374" i="3"/>
  <c r="AN2374" i="3"/>
  <c r="AM2374" i="3"/>
  <c r="AL2374" i="3"/>
  <c r="AK2374" i="3"/>
  <c r="AJ2374" i="3"/>
  <c r="AI2374" i="3"/>
  <c r="AH2374" i="3"/>
  <c r="AQ2373" i="3"/>
  <c r="AP2373" i="3"/>
  <c r="AO2373" i="3"/>
  <c r="AN2373" i="3"/>
  <c r="AM2373" i="3"/>
  <c r="AL2373" i="3"/>
  <c r="AK2373" i="3"/>
  <c r="AJ2373" i="3"/>
  <c r="AI2373" i="3"/>
  <c r="AH2373" i="3"/>
  <c r="AQ2372" i="3"/>
  <c r="AP2372" i="3"/>
  <c r="AO2372" i="3"/>
  <c r="AN2372" i="3"/>
  <c r="AM2372" i="3"/>
  <c r="AL2372" i="3"/>
  <c r="AK2372" i="3"/>
  <c r="AJ2372" i="3"/>
  <c r="AI2372" i="3"/>
  <c r="AH2372" i="3"/>
  <c r="AQ2371" i="3"/>
  <c r="AP2371" i="3"/>
  <c r="AO2371" i="3"/>
  <c r="AN2371" i="3"/>
  <c r="AM2371" i="3"/>
  <c r="AL2371" i="3"/>
  <c r="AK2371" i="3"/>
  <c r="AJ2371" i="3"/>
  <c r="AI2371" i="3"/>
  <c r="AH2371" i="3"/>
  <c r="AQ2370" i="3"/>
  <c r="AP2370" i="3"/>
  <c r="AO2370" i="3"/>
  <c r="AN2370" i="3"/>
  <c r="AM2370" i="3"/>
  <c r="AL2370" i="3"/>
  <c r="AK2370" i="3"/>
  <c r="AJ2370" i="3"/>
  <c r="AI2370" i="3"/>
  <c r="AH2370" i="3"/>
  <c r="AQ2369" i="3"/>
  <c r="AP2369" i="3"/>
  <c r="AO2369" i="3"/>
  <c r="AN2369" i="3"/>
  <c r="AM2369" i="3"/>
  <c r="AL2369" i="3"/>
  <c r="AK2369" i="3"/>
  <c r="AJ2369" i="3"/>
  <c r="AI2369" i="3"/>
  <c r="AH2369" i="3"/>
  <c r="AQ2368" i="3"/>
  <c r="AP2368" i="3"/>
  <c r="AO2368" i="3"/>
  <c r="AN2368" i="3"/>
  <c r="AM2368" i="3"/>
  <c r="AL2368" i="3"/>
  <c r="AK2368" i="3"/>
  <c r="AJ2368" i="3"/>
  <c r="AI2368" i="3"/>
  <c r="AH2368" i="3"/>
  <c r="AQ2367" i="3"/>
  <c r="AP2367" i="3"/>
  <c r="AO2367" i="3"/>
  <c r="AN2367" i="3"/>
  <c r="AM2367" i="3"/>
  <c r="AL2367" i="3"/>
  <c r="AK2367" i="3"/>
  <c r="AJ2367" i="3"/>
  <c r="AI2367" i="3"/>
  <c r="AH2367" i="3"/>
  <c r="AQ2366" i="3"/>
  <c r="AP2366" i="3"/>
  <c r="AO2366" i="3"/>
  <c r="AN2366" i="3"/>
  <c r="AM2366" i="3"/>
  <c r="AL2366" i="3"/>
  <c r="AK2366" i="3"/>
  <c r="AJ2366" i="3"/>
  <c r="AI2366" i="3"/>
  <c r="AH2366" i="3"/>
  <c r="AQ2365" i="3"/>
  <c r="AP2365" i="3"/>
  <c r="AO2365" i="3"/>
  <c r="AN2365" i="3"/>
  <c r="AM2365" i="3"/>
  <c r="AL2365" i="3"/>
  <c r="AK2365" i="3"/>
  <c r="AJ2365" i="3"/>
  <c r="AI2365" i="3"/>
  <c r="AH2365" i="3"/>
  <c r="AQ2364" i="3"/>
  <c r="AP2364" i="3"/>
  <c r="AO2364" i="3"/>
  <c r="AN2364" i="3"/>
  <c r="AM2364" i="3"/>
  <c r="AL2364" i="3"/>
  <c r="AK2364" i="3"/>
  <c r="AJ2364" i="3"/>
  <c r="AI2364" i="3"/>
  <c r="AH2364" i="3"/>
  <c r="AQ2363" i="3"/>
  <c r="AP2363" i="3"/>
  <c r="AO2363" i="3"/>
  <c r="AN2363" i="3"/>
  <c r="AM2363" i="3"/>
  <c r="AL2363" i="3"/>
  <c r="AK2363" i="3"/>
  <c r="AJ2363" i="3"/>
  <c r="AI2363" i="3"/>
  <c r="AH2363" i="3"/>
  <c r="AQ2362" i="3"/>
  <c r="AP2362" i="3"/>
  <c r="AO2362" i="3"/>
  <c r="AN2362" i="3"/>
  <c r="AM2362" i="3"/>
  <c r="AL2362" i="3"/>
  <c r="AK2362" i="3"/>
  <c r="AJ2362" i="3"/>
  <c r="AI2362" i="3"/>
  <c r="AH2362" i="3"/>
  <c r="AQ2361" i="3"/>
  <c r="AP2361" i="3"/>
  <c r="AO2361" i="3"/>
  <c r="AN2361" i="3"/>
  <c r="AM2361" i="3"/>
  <c r="AL2361" i="3"/>
  <c r="AK2361" i="3"/>
  <c r="AJ2361" i="3"/>
  <c r="AI2361" i="3"/>
  <c r="AH2361" i="3"/>
  <c r="AQ2360" i="3"/>
  <c r="AP2360" i="3"/>
  <c r="AO2360" i="3"/>
  <c r="AN2360" i="3"/>
  <c r="AM2360" i="3"/>
  <c r="AL2360" i="3"/>
  <c r="AK2360" i="3"/>
  <c r="AJ2360" i="3"/>
  <c r="AI2360" i="3"/>
  <c r="AH2360" i="3"/>
  <c r="AQ2359" i="3"/>
  <c r="AP2359" i="3"/>
  <c r="AO2359" i="3"/>
  <c r="AN2359" i="3"/>
  <c r="AM2359" i="3"/>
  <c r="AL2359" i="3"/>
  <c r="AK2359" i="3"/>
  <c r="AJ2359" i="3"/>
  <c r="AI2359" i="3"/>
  <c r="AH2359" i="3"/>
  <c r="AQ2358" i="3"/>
  <c r="AP2358" i="3"/>
  <c r="AO2358" i="3"/>
  <c r="AN2358" i="3"/>
  <c r="AM2358" i="3"/>
  <c r="AL2358" i="3"/>
  <c r="AK2358" i="3"/>
  <c r="AJ2358" i="3"/>
  <c r="AI2358" i="3"/>
  <c r="AH2358" i="3"/>
  <c r="AQ2357" i="3"/>
  <c r="AP2357" i="3"/>
  <c r="AO2357" i="3"/>
  <c r="AN2357" i="3"/>
  <c r="AM2357" i="3"/>
  <c r="AL2357" i="3"/>
  <c r="AK2357" i="3"/>
  <c r="AJ2357" i="3"/>
  <c r="AI2357" i="3"/>
  <c r="AH2357" i="3"/>
  <c r="AQ2356" i="3"/>
  <c r="AP2356" i="3"/>
  <c r="AO2356" i="3"/>
  <c r="AN2356" i="3"/>
  <c r="AM2356" i="3"/>
  <c r="AL2356" i="3"/>
  <c r="AK2356" i="3"/>
  <c r="AJ2356" i="3"/>
  <c r="AI2356" i="3"/>
  <c r="AH2356" i="3"/>
  <c r="AQ2355" i="3"/>
  <c r="AP2355" i="3"/>
  <c r="AO2355" i="3"/>
  <c r="AN2355" i="3"/>
  <c r="AM2355" i="3"/>
  <c r="AL2355" i="3"/>
  <c r="AK2355" i="3"/>
  <c r="AJ2355" i="3"/>
  <c r="AI2355" i="3"/>
  <c r="AH2355" i="3"/>
  <c r="AQ2354" i="3"/>
  <c r="AP2354" i="3"/>
  <c r="AO2354" i="3"/>
  <c r="AN2354" i="3"/>
  <c r="AM2354" i="3"/>
  <c r="AL2354" i="3"/>
  <c r="AK2354" i="3"/>
  <c r="AJ2354" i="3"/>
  <c r="AI2354" i="3"/>
  <c r="AH2354" i="3"/>
  <c r="AQ2353" i="3"/>
  <c r="AP2353" i="3"/>
  <c r="AO2353" i="3"/>
  <c r="AN2353" i="3"/>
  <c r="AM2353" i="3"/>
  <c r="AL2353" i="3"/>
  <c r="AK2353" i="3"/>
  <c r="AJ2353" i="3"/>
  <c r="AI2353" i="3"/>
  <c r="AH2353" i="3"/>
  <c r="AQ2352" i="3"/>
  <c r="AP2352" i="3"/>
  <c r="AO2352" i="3"/>
  <c r="AN2352" i="3"/>
  <c r="AM2352" i="3"/>
  <c r="AL2352" i="3"/>
  <c r="AK2352" i="3"/>
  <c r="AJ2352" i="3"/>
  <c r="AI2352" i="3"/>
  <c r="AH2352" i="3"/>
  <c r="AQ2351" i="3"/>
  <c r="AP2351" i="3"/>
  <c r="AO2351" i="3"/>
  <c r="AN2351" i="3"/>
  <c r="AM2351" i="3"/>
  <c r="AL2351" i="3"/>
  <c r="AK2351" i="3"/>
  <c r="AJ2351" i="3"/>
  <c r="AI2351" i="3"/>
  <c r="AH2351" i="3"/>
  <c r="AQ2350" i="3"/>
  <c r="AP2350" i="3"/>
  <c r="AO2350" i="3"/>
  <c r="AN2350" i="3"/>
  <c r="AM2350" i="3"/>
  <c r="AL2350" i="3"/>
  <c r="AK2350" i="3"/>
  <c r="AJ2350" i="3"/>
  <c r="AI2350" i="3"/>
  <c r="AH2350" i="3"/>
  <c r="AQ2349" i="3"/>
  <c r="AP2349" i="3"/>
  <c r="AO2349" i="3"/>
  <c r="AN2349" i="3"/>
  <c r="AM2349" i="3"/>
  <c r="AL2349" i="3"/>
  <c r="AK2349" i="3"/>
  <c r="AJ2349" i="3"/>
  <c r="AI2349" i="3"/>
  <c r="AH2349" i="3"/>
  <c r="AQ2348" i="3"/>
  <c r="AP2348" i="3"/>
  <c r="AO2348" i="3"/>
  <c r="AN2348" i="3"/>
  <c r="AM2348" i="3"/>
  <c r="AL2348" i="3"/>
  <c r="AK2348" i="3"/>
  <c r="AJ2348" i="3"/>
  <c r="AI2348" i="3"/>
  <c r="AH2348" i="3"/>
  <c r="AQ2347" i="3"/>
  <c r="AP2347" i="3"/>
  <c r="AO2347" i="3"/>
  <c r="AN2347" i="3"/>
  <c r="AM2347" i="3"/>
  <c r="AL2347" i="3"/>
  <c r="AK2347" i="3"/>
  <c r="AJ2347" i="3"/>
  <c r="AI2347" i="3"/>
  <c r="AH2347" i="3"/>
  <c r="AQ2346" i="3"/>
  <c r="AP2346" i="3"/>
  <c r="AO2346" i="3"/>
  <c r="AN2346" i="3"/>
  <c r="AM2346" i="3"/>
  <c r="AL2346" i="3"/>
  <c r="AK2346" i="3"/>
  <c r="AJ2346" i="3"/>
  <c r="AI2346" i="3"/>
  <c r="AH2346" i="3"/>
  <c r="AQ2345" i="3"/>
  <c r="AP2345" i="3"/>
  <c r="AO2345" i="3"/>
  <c r="AN2345" i="3"/>
  <c r="AM2345" i="3"/>
  <c r="AL2345" i="3"/>
  <c r="AK2345" i="3"/>
  <c r="AJ2345" i="3"/>
  <c r="AI2345" i="3"/>
  <c r="AH2345" i="3"/>
  <c r="AQ2344" i="3"/>
  <c r="AP2344" i="3"/>
  <c r="AO2344" i="3"/>
  <c r="AN2344" i="3"/>
  <c r="AM2344" i="3"/>
  <c r="AL2344" i="3"/>
  <c r="AK2344" i="3"/>
  <c r="AJ2344" i="3"/>
  <c r="AI2344" i="3"/>
  <c r="AH2344" i="3"/>
  <c r="AQ2343" i="3"/>
  <c r="AP2343" i="3"/>
  <c r="AO2343" i="3"/>
  <c r="AN2343" i="3"/>
  <c r="AM2343" i="3"/>
  <c r="AL2343" i="3"/>
  <c r="AK2343" i="3"/>
  <c r="AJ2343" i="3"/>
  <c r="AI2343" i="3"/>
  <c r="AH2343" i="3"/>
  <c r="AQ2342" i="3"/>
  <c r="AP2342" i="3"/>
  <c r="AO2342" i="3"/>
  <c r="AN2342" i="3"/>
  <c r="AM2342" i="3"/>
  <c r="AL2342" i="3"/>
  <c r="AK2342" i="3"/>
  <c r="AJ2342" i="3"/>
  <c r="AI2342" i="3"/>
  <c r="AH2342" i="3"/>
  <c r="AQ2341" i="3"/>
  <c r="AP2341" i="3"/>
  <c r="AO2341" i="3"/>
  <c r="AN2341" i="3"/>
  <c r="AM2341" i="3"/>
  <c r="AL2341" i="3"/>
  <c r="AK2341" i="3"/>
  <c r="AJ2341" i="3"/>
  <c r="AI2341" i="3"/>
  <c r="AH2341" i="3"/>
  <c r="AQ2340" i="3"/>
  <c r="AP2340" i="3"/>
  <c r="AO2340" i="3"/>
  <c r="AN2340" i="3"/>
  <c r="AM2340" i="3"/>
  <c r="AL2340" i="3"/>
  <c r="AK2340" i="3"/>
  <c r="AJ2340" i="3"/>
  <c r="AI2340" i="3"/>
  <c r="AH2340" i="3"/>
  <c r="AQ2339" i="3"/>
  <c r="AP2339" i="3"/>
  <c r="AO2339" i="3"/>
  <c r="AN2339" i="3"/>
  <c r="AM2339" i="3"/>
  <c r="AL2339" i="3"/>
  <c r="AK2339" i="3"/>
  <c r="AJ2339" i="3"/>
  <c r="AI2339" i="3"/>
  <c r="AH2339" i="3"/>
  <c r="AQ2338" i="3"/>
  <c r="AP2338" i="3"/>
  <c r="AO2338" i="3"/>
  <c r="AN2338" i="3"/>
  <c r="AM2338" i="3"/>
  <c r="AL2338" i="3"/>
  <c r="AK2338" i="3"/>
  <c r="AJ2338" i="3"/>
  <c r="AI2338" i="3"/>
  <c r="AH2338" i="3"/>
  <c r="AQ2337" i="3"/>
  <c r="AP2337" i="3"/>
  <c r="AO2337" i="3"/>
  <c r="AN2337" i="3"/>
  <c r="AM2337" i="3"/>
  <c r="AL2337" i="3"/>
  <c r="AK2337" i="3"/>
  <c r="AJ2337" i="3"/>
  <c r="AI2337" i="3"/>
  <c r="AH2337" i="3"/>
  <c r="AQ2336" i="3"/>
  <c r="AP2336" i="3"/>
  <c r="AO2336" i="3"/>
  <c r="AN2336" i="3"/>
  <c r="AM2336" i="3"/>
  <c r="AL2336" i="3"/>
  <c r="AK2336" i="3"/>
  <c r="AJ2336" i="3"/>
  <c r="AI2336" i="3"/>
  <c r="AH2336" i="3"/>
  <c r="AQ2335" i="3"/>
  <c r="AP2335" i="3"/>
  <c r="AO2335" i="3"/>
  <c r="AN2335" i="3"/>
  <c r="AM2335" i="3"/>
  <c r="AL2335" i="3"/>
  <c r="AK2335" i="3"/>
  <c r="AJ2335" i="3"/>
  <c r="AI2335" i="3"/>
  <c r="AH2335" i="3"/>
  <c r="AQ2334" i="3"/>
  <c r="AP2334" i="3"/>
  <c r="AO2334" i="3"/>
  <c r="AN2334" i="3"/>
  <c r="AM2334" i="3"/>
  <c r="AL2334" i="3"/>
  <c r="AK2334" i="3"/>
  <c r="AJ2334" i="3"/>
  <c r="AI2334" i="3"/>
  <c r="AH2334" i="3"/>
  <c r="AQ2333" i="3"/>
  <c r="AP2333" i="3"/>
  <c r="AO2333" i="3"/>
  <c r="AN2333" i="3"/>
  <c r="AM2333" i="3"/>
  <c r="AL2333" i="3"/>
  <c r="AK2333" i="3"/>
  <c r="AJ2333" i="3"/>
  <c r="AI2333" i="3"/>
  <c r="AH2333" i="3"/>
  <c r="AQ2332" i="3"/>
  <c r="AP2332" i="3"/>
  <c r="AO2332" i="3"/>
  <c r="AN2332" i="3"/>
  <c r="AM2332" i="3"/>
  <c r="AL2332" i="3"/>
  <c r="AK2332" i="3"/>
  <c r="AJ2332" i="3"/>
  <c r="AI2332" i="3"/>
  <c r="AH2332" i="3"/>
  <c r="AQ2331" i="3"/>
  <c r="AP2331" i="3"/>
  <c r="AO2331" i="3"/>
  <c r="AN2331" i="3"/>
  <c r="AM2331" i="3"/>
  <c r="AL2331" i="3"/>
  <c r="AK2331" i="3"/>
  <c r="AJ2331" i="3"/>
  <c r="AI2331" i="3"/>
  <c r="AH2331" i="3"/>
  <c r="AQ2330" i="3"/>
  <c r="AP2330" i="3"/>
  <c r="AO2330" i="3"/>
  <c r="AN2330" i="3"/>
  <c r="AM2330" i="3"/>
  <c r="AL2330" i="3"/>
  <c r="AK2330" i="3"/>
  <c r="AJ2330" i="3"/>
  <c r="AI2330" i="3"/>
  <c r="AH2330" i="3"/>
  <c r="AQ2329" i="3"/>
  <c r="AP2329" i="3"/>
  <c r="AO2329" i="3"/>
  <c r="AN2329" i="3"/>
  <c r="AM2329" i="3"/>
  <c r="AL2329" i="3"/>
  <c r="AK2329" i="3"/>
  <c r="AJ2329" i="3"/>
  <c r="AI2329" i="3"/>
  <c r="AH2329" i="3"/>
  <c r="AQ2328" i="3"/>
  <c r="AP2328" i="3"/>
  <c r="AO2328" i="3"/>
  <c r="AN2328" i="3"/>
  <c r="AM2328" i="3"/>
  <c r="AL2328" i="3"/>
  <c r="AK2328" i="3"/>
  <c r="AJ2328" i="3"/>
  <c r="AI2328" i="3"/>
  <c r="AH2328" i="3"/>
  <c r="AQ2327" i="3"/>
  <c r="AP2327" i="3"/>
  <c r="AO2327" i="3"/>
  <c r="AN2327" i="3"/>
  <c r="AM2327" i="3"/>
  <c r="AL2327" i="3"/>
  <c r="AK2327" i="3"/>
  <c r="AJ2327" i="3"/>
  <c r="AI2327" i="3"/>
  <c r="AH2327" i="3"/>
  <c r="AQ2326" i="3"/>
  <c r="AP2326" i="3"/>
  <c r="AO2326" i="3"/>
  <c r="AN2326" i="3"/>
  <c r="AM2326" i="3"/>
  <c r="AL2326" i="3"/>
  <c r="AK2326" i="3"/>
  <c r="AJ2326" i="3"/>
  <c r="AI2326" i="3"/>
  <c r="AH2326" i="3"/>
  <c r="AQ2325" i="3"/>
  <c r="AP2325" i="3"/>
  <c r="AO2325" i="3"/>
  <c r="AN2325" i="3"/>
  <c r="AM2325" i="3"/>
  <c r="AL2325" i="3"/>
  <c r="AK2325" i="3"/>
  <c r="AJ2325" i="3"/>
  <c r="AI2325" i="3"/>
  <c r="AH2325" i="3"/>
  <c r="AQ2324" i="3"/>
  <c r="AP2324" i="3"/>
  <c r="AO2324" i="3"/>
  <c r="AN2324" i="3"/>
  <c r="AM2324" i="3"/>
  <c r="AL2324" i="3"/>
  <c r="AK2324" i="3"/>
  <c r="AJ2324" i="3"/>
  <c r="AI2324" i="3"/>
  <c r="AH2324" i="3"/>
  <c r="AQ2323" i="3"/>
  <c r="AP2323" i="3"/>
  <c r="AO2323" i="3"/>
  <c r="AN2323" i="3"/>
  <c r="AM2323" i="3"/>
  <c r="AL2323" i="3"/>
  <c r="AK2323" i="3"/>
  <c r="AJ2323" i="3"/>
  <c r="AI2323" i="3"/>
  <c r="AH2323" i="3"/>
  <c r="AQ2322" i="3"/>
  <c r="AP2322" i="3"/>
  <c r="AO2322" i="3"/>
  <c r="AN2322" i="3"/>
  <c r="AM2322" i="3"/>
  <c r="AL2322" i="3"/>
  <c r="AK2322" i="3"/>
  <c r="AJ2322" i="3"/>
  <c r="AI2322" i="3"/>
  <c r="AH2322" i="3"/>
  <c r="AQ2321" i="3"/>
  <c r="AP2321" i="3"/>
  <c r="AO2321" i="3"/>
  <c r="AN2321" i="3"/>
  <c r="AM2321" i="3"/>
  <c r="AL2321" i="3"/>
  <c r="AK2321" i="3"/>
  <c r="AJ2321" i="3"/>
  <c r="AI2321" i="3"/>
  <c r="AH2321" i="3"/>
  <c r="AQ2320" i="3"/>
  <c r="AP2320" i="3"/>
  <c r="AO2320" i="3"/>
  <c r="AN2320" i="3"/>
  <c r="AM2320" i="3"/>
  <c r="AL2320" i="3"/>
  <c r="AK2320" i="3"/>
  <c r="AJ2320" i="3"/>
  <c r="AI2320" i="3"/>
  <c r="AH2320" i="3"/>
  <c r="AQ2319" i="3"/>
  <c r="AP2319" i="3"/>
  <c r="AO2319" i="3"/>
  <c r="AN2319" i="3"/>
  <c r="AM2319" i="3"/>
  <c r="AL2319" i="3"/>
  <c r="AK2319" i="3"/>
  <c r="AJ2319" i="3"/>
  <c r="AI2319" i="3"/>
  <c r="AH2319" i="3"/>
  <c r="AQ2318" i="3"/>
  <c r="AP2318" i="3"/>
  <c r="AO2318" i="3"/>
  <c r="AN2318" i="3"/>
  <c r="AM2318" i="3"/>
  <c r="AL2318" i="3"/>
  <c r="AK2318" i="3"/>
  <c r="AJ2318" i="3"/>
  <c r="AI2318" i="3"/>
  <c r="AH2318" i="3"/>
  <c r="AQ2317" i="3"/>
  <c r="AP2317" i="3"/>
  <c r="AO2317" i="3"/>
  <c r="AN2317" i="3"/>
  <c r="AM2317" i="3"/>
  <c r="AL2317" i="3"/>
  <c r="AK2317" i="3"/>
  <c r="AJ2317" i="3"/>
  <c r="AI2317" i="3"/>
  <c r="AH2317" i="3"/>
  <c r="AQ2316" i="3"/>
  <c r="AP2316" i="3"/>
  <c r="AO2316" i="3"/>
  <c r="AN2316" i="3"/>
  <c r="AM2316" i="3"/>
  <c r="AL2316" i="3"/>
  <c r="AK2316" i="3"/>
  <c r="AJ2316" i="3"/>
  <c r="AI2316" i="3"/>
  <c r="AH2316" i="3"/>
  <c r="AQ2315" i="3"/>
  <c r="AP2315" i="3"/>
  <c r="AO2315" i="3"/>
  <c r="AN2315" i="3"/>
  <c r="AM2315" i="3"/>
  <c r="AL2315" i="3"/>
  <c r="AK2315" i="3"/>
  <c r="AJ2315" i="3"/>
  <c r="AI2315" i="3"/>
  <c r="AH2315" i="3"/>
  <c r="AQ2314" i="3"/>
  <c r="AP2314" i="3"/>
  <c r="AO2314" i="3"/>
  <c r="AN2314" i="3"/>
  <c r="AM2314" i="3"/>
  <c r="AL2314" i="3"/>
  <c r="AK2314" i="3"/>
  <c r="AJ2314" i="3"/>
  <c r="AI2314" i="3"/>
  <c r="AH2314" i="3"/>
  <c r="AQ2313" i="3"/>
  <c r="AP2313" i="3"/>
  <c r="AO2313" i="3"/>
  <c r="AN2313" i="3"/>
  <c r="AM2313" i="3"/>
  <c r="AL2313" i="3"/>
  <c r="AK2313" i="3"/>
  <c r="AJ2313" i="3"/>
  <c r="AI2313" i="3"/>
  <c r="AH2313" i="3"/>
  <c r="AQ2312" i="3"/>
  <c r="AP2312" i="3"/>
  <c r="AO2312" i="3"/>
  <c r="AN2312" i="3"/>
  <c r="AM2312" i="3"/>
  <c r="AL2312" i="3"/>
  <c r="AK2312" i="3"/>
  <c r="AJ2312" i="3"/>
  <c r="AI2312" i="3"/>
  <c r="AH2312" i="3"/>
  <c r="AQ2311" i="3"/>
  <c r="AP2311" i="3"/>
  <c r="AO2311" i="3"/>
  <c r="AN2311" i="3"/>
  <c r="AM2311" i="3"/>
  <c r="AL2311" i="3"/>
  <c r="AK2311" i="3"/>
  <c r="AJ2311" i="3"/>
  <c r="AI2311" i="3"/>
  <c r="AH2311" i="3"/>
  <c r="AQ2310" i="3"/>
  <c r="AP2310" i="3"/>
  <c r="AO2310" i="3"/>
  <c r="AN2310" i="3"/>
  <c r="AM2310" i="3"/>
  <c r="AL2310" i="3"/>
  <c r="AK2310" i="3"/>
  <c r="AJ2310" i="3"/>
  <c r="AI2310" i="3"/>
  <c r="AH2310" i="3"/>
  <c r="AQ2309" i="3"/>
  <c r="AP2309" i="3"/>
  <c r="AO2309" i="3"/>
  <c r="AN2309" i="3"/>
  <c r="AM2309" i="3"/>
  <c r="AL2309" i="3"/>
  <c r="AK2309" i="3"/>
  <c r="AJ2309" i="3"/>
  <c r="AI2309" i="3"/>
  <c r="AH2309" i="3"/>
  <c r="AQ2308" i="3"/>
  <c r="AP2308" i="3"/>
  <c r="AO2308" i="3"/>
  <c r="AN2308" i="3"/>
  <c r="AM2308" i="3"/>
  <c r="AL2308" i="3"/>
  <c r="AK2308" i="3"/>
  <c r="AJ2308" i="3"/>
  <c r="AI2308" i="3"/>
  <c r="AH2308" i="3"/>
  <c r="AQ2307" i="3"/>
  <c r="AP2307" i="3"/>
  <c r="AO2307" i="3"/>
  <c r="AN2307" i="3"/>
  <c r="AM2307" i="3"/>
  <c r="AL2307" i="3"/>
  <c r="AK2307" i="3"/>
  <c r="AJ2307" i="3"/>
  <c r="AI2307" i="3"/>
  <c r="AH2307" i="3"/>
  <c r="AQ2306" i="3"/>
  <c r="AP2306" i="3"/>
  <c r="AO2306" i="3"/>
  <c r="AN2306" i="3"/>
  <c r="AM2306" i="3"/>
  <c r="AL2306" i="3"/>
  <c r="AK2306" i="3"/>
  <c r="AJ2306" i="3"/>
  <c r="AI2306" i="3"/>
  <c r="AH2306" i="3"/>
  <c r="AQ2305" i="3"/>
  <c r="AP2305" i="3"/>
  <c r="AO2305" i="3"/>
  <c r="AN2305" i="3"/>
  <c r="AM2305" i="3"/>
  <c r="AL2305" i="3"/>
  <c r="AK2305" i="3"/>
  <c r="AJ2305" i="3"/>
  <c r="AI2305" i="3"/>
  <c r="AH2305" i="3"/>
  <c r="AQ2304" i="3"/>
  <c r="AP2304" i="3"/>
  <c r="AO2304" i="3"/>
  <c r="AN2304" i="3"/>
  <c r="AM2304" i="3"/>
  <c r="AL2304" i="3"/>
  <c r="AK2304" i="3"/>
  <c r="AJ2304" i="3"/>
  <c r="AI2304" i="3"/>
  <c r="AH2304" i="3"/>
  <c r="AQ2303" i="3"/>
  <c r="AP2303" i="3"/>
  <c r="AO2303" i="3"/>
  <c r="AN2303" i="3"/>
  <c r="AM2303" i="3"/>
  <c r="AL2303" i="3"/>
  <c r="AK2303" i="3"/>
  <c r="AJ2303" i="3"/>
  <c r="AI2303" i="3"/>
  <c r="AH2303" i="3"/>
  <c r="AQ2302" i="3"/>
  <c r="AP2302" i="3"/>
  <c r="AO2302" i="3"/>
  <c r="AN2302" i="3"/>
  <c r="AM2302" i="3"/>
  <c r="AL2302" i="3"/>
  <c r="AK2302" i="3"/>
  <c r="AJ2302" i="3"/>
  <c r="AI2302" i="3"/>
  <c r="AH2302" i="3"/>
  <c r="AQ2301" i="3"/>
  <c r="AP2301" i="3"/>
  <c r="AO2301" i="3"/>
  <c r="AN2301" i="3"/>
  <c r="AM2301" i="3"/>
  <c r="AL2301" i="3"/>
  <c r="AK2301" i="3"/>
  <c r="AJ2301" i="3"/>
  <c r="AI2301" i="3"/>
  <c r="AH2301" i="3"/>
  <c r="AQ2300" i="3"/>
  <c r="AP2300" i="3"/>
  <c r="AO2300" i="3"/>
  <c r="AN2300" i="3"/>
  <c r="AM2300" i="3"/>
  <c r="AL2300" i="3"/>
  <c r="AK2300" i="3"/>
  <c r="AJ2300" i="3"/>
  <c r="AI2300" i="3"/>
  <c r="AH2300" i="3"/>
  <c r="AQ2299" i="3"/>
  <c r="AP2299" i="3"/>
  <c r="AO2299" i="3"/>
  <c r="AN2299" i="3"/>
  <c r="AM2299" i="3"/>
  <c r="AL2299" i="3"/>
  <c r="AK2299" i="3"/>
  <c r="AJ2299" i="3"/>
  <c r="AI2299" i="3"/>
  <c r="AH2299" i="3"/>
  <c r="AQ2298" i="3"/>
  <c r="AP2298" i="3"/>
  <c r="AO2298" i="3"/>
  <c r="AN2298" i="3"/>
  <c r="AM2298" i="3"/>
  <c r="AL2298" i="3"/>
  <c r="AK2298" i="3"/>
  <c r="AJ2298" i="3"/>
  <c r="AI2298" i="3"/>
  <c r="AH2298" i="3"/>
  <c r="AQ2297" i="3"/>
  <c r="AP2297" i="3"/>
  <c r="AO2297" i="3"/>
  <c r="AN2297" i="3"/>
  <c r="AM2297" i="3"/>
  <c r="AL2297" i="3"/>
  <c r="AK2297" i="3"/>
  <c r="AJ2297" i="3"/>
  <c r="AI2297" i="3"/>
  <c r="AH2297" i="3"/>
  <c r="AQ2296" i="3"/>
  <c r="AP2296" i="3"/>
  <c r="AO2296" i="3"/>
  <c r="AN2296" i="3"/>
  <c r="AM2296" i="3"/>
  <c r="AL2296" i="3"/>
  <c r="AK2296" i="3"/>
  <c r="AJ2296" i="3"/>
  <c r="AI2296" i="3"/>
  <c r="AH2296" i="3"/>
  <c r="AQ2295" i="3"/>
  <c r="AP2295" i="3"/>
  <c r="AO2295" i="3"/>
  <c r="AN2295" i="3"/>
  <c r="AM2295" i="3"/>
  <c r="AL2295" i="3"/>
  <c r="AK2295" i="3"/>
  <c r="AJ2295" i="3"/>
  <c r="AI2295" i="3"/>
  <c r="AH2295" i="3"/>
  <c r="AQ2294" i="3"/>
  <c r="AP2294" i="3"/>
  <c r="AO2294" i="3"/>
  <c r="AN2294" i="3"/>
  <c r="AM2294" i="3"/>
  <c r="AL2294" i="3"/>
  <c r="AK2294" i="3"/>
  <c r="AJ2294" i="3"/>
  <c r="AI2294" i="3"/>
  <c r="AH2294" i="3"/>
  <c r="AQ2293" i="3"/>
  <c r="AP2293" i="3"/>
  <c r="AO2293" i="3"/>
  <c r="AN2293" i="3"/>
  <c r="AM2293" i="3"/>
  <c r="AL2293" i="3"/>
  <c r="AK2293" i="3"/>
  <c r="AJ2293" i="3"/>
  <c r="AI2293" i="3"/>
  <c r="AH2293" i="3"/>
  <c r="AQ2292" i="3"/>
  <c r="AP2292" i="3"/>
  <c r="AO2292" i="3"/>
  <c r="AN2292" i="3"/>
  <c r="AM2292" i="3"/>
  <c r="AL2292" i="3"/>
  <c r="AK2292" i="3"/>
  <c r="AJ2292" i="3"/>
  <c r="AI2292" i="3"/>
  <c r="AH2292" i="3"/>
  <c r="AQ2291" i="3"/>
  <c r="AP2291" i="3"/>
  <c r="AO2291" i="3"/>
  <c r="AN2291" i="3"/>
  <c r="AM2291" i="3"/>
  <c r="AL2291" i="3"/>
  <c r="AK2291" i="3"/>
  <c r="AJ2291" i="3"/>
  <c r="AI2291" i="3"/>
  <c r="AH2291" i="3"/>
  <c r="AQ2290" i="3"/>
  <c r="AP2290" i="3"/>
  <c r="AO2290" i="3"/>
  <c r="AN2290" i="3"/>
  <c r="AM2290" i="3"/>
  <c r="AL2290" i="3"/>
  <c r="AK2290" i="3"/>
  <c r="AJ2290" i="3"/>
  <c r="AI2290" i="3"/>
  <c r="AH2290" i="3"/>
  <c r="AQ2289" i="3"/>
  <c r="AP2289" i="3"/>
  <c r="AO2289" i="3"/>
  <c r="AN2289" i="3"/>
  <c r="AM2289" i="3"/>
  <c r="AL2289" i="3"/>
  <c r="AK2289" i="3"/>
  <c r="AJ2289" i="3"/>
  <c r="AI2289" i="3"/>
  <c r="AH2289" i="3"/>
  <c r="AQ2288" i="3"/>
  <c r="AP2288" i="3"/>
  <c r="AO2288" i="3"/>
  <c r="AN2288" i="3"/>
  <c r="AM2288" i="3"/>
  <c r="AL2288" i="3"/>
  <c r="AK2288" i="3"/>
  <c r="AJ2288" i="3"/>
  <c r="AI2288" i="3"/>
  <c r="AH2288" i="3"/>
  <c r="AQ2287" i="3"/>
  <c r="AP2287" i="3"/>
  <c r="AO2287" i="3"/>
  <c r="AN2287" i="3"/>
  <c r="AM2287" i="3"/>
  <c r="AL2287" i="3"/>
  <c r="AK2287" i="3"/>
  <c r="AJ2287" i="3"/>
  <c r="AI2287" i="3"/>
  <c r="AH2287" i="3"/>
  <c r="AQ2286" i="3"/>
  <c r="AP2286" i="3"/>
  <c r="AO2286" i="3"/>
  <c r="AN2286" i="3"/>
  <c r="AM2286" i="3"/>
  <c r="AL2286" i="3"/>
  <c r="AK2286" i="3"/>
  <c r="AJ2286" i="3"/>
  <c r="AI2286" i="3"/>
  <c r="AH2286" i="3"/>
  <c r="AQ2285" i="3"/>
  <c r="AP2285" i="3"/>
  <c r="AO2285" i="3"/>
  <c r="AN2285" i="3"/>
  <c r="AM2285" i="3"/>
  <c r="AL2285" i="3"/>
  <c r="AK2285" i="3"/>
  <c r="AJ2285" i="3"/>
  <c r="AI2285" i="3"/>
  <c r="AH2285" i="3"/>
  <c r="AQ2284" i="3"/>
  <c r="AP2284" i="3"/>
  <c r="AO2284" i="3"/>
  <c r="AN2284" i="3"/>
  <c r="AM2284" i="3"/>
  <c r="AL2284" i="3"/>
  <c r="AK2284" i="3"/>
  <c r="AJ2284" i="3"/>
  <c r="AI2284" i="3"/>
  <c r="AH2284" i="3"/>
  <c r="AQ2283" i="3"/>
  <c r="AP2283" i="3"/>
  <c r="AO2283" i="3"/>
  <c r="AN2283" i="3"/>
  <c r="AM2283" i="3"/>
  <c r="AL2283" i="3"/>
  <c r="AK2283" i="3"/>
  <c r="AJ2283" i="3"/>
  <c r="AI2283" i="3"/>
  <c r="AH2283" i="3"/>
  <c r="AQ2282" i="3"/>
  <c r="AP2282" i="3"/>
  <c r="AO2282" i="3"/>
  <c r="AN2282" i="3"/>
  <c r="AM2282" i="3"/>
  <c r="AL2282" i="3"/>
  <c r="AK2282" i="3"/>
  <c r="AJ2282" i="3"/>
  <c r="AI2282" i="3"/>
  <c r="AH2282" i="3"/>
  <c r="AQ2281" i="3"/>
  <c r="AP2281" i="3"/>
  <c r="AO2281" i="3"/>
  <c r="AN2281" i="3"/>
  <c r="AM2281" i="3"/>
  <c r="AL2281" i="3"/>
  <c r="AK2281" i="3"/>
  <c r="AJ2281" i="3"/>
  <c r="AI2281" i="3"/>
  <c r="AH2281" i="3"/>
  <c r="AQ2280" i="3"/>
  <c r="AP2280" i="3"/>
  <c r="AO2280" i="3"/>
  <c r="AN2280" i="3"/>
  <c r="AM2280" i="3"/>
  <c r="AL2280" i="3"/>
  <c r="AK2280" i="3"/>
  <c r="AJ2280" i="3"/>
  <c r="AI2280" i="3"/>
  <c r="AH2280" i="3"/>
  <c r="AQ2279" i="3"/>
  <c r="AP2279" i="3"/>
  <c r="AO2279" i="3"/>
  <c r="AN2279" i="3"/>
  <c r="AM2279" i="3"/>
  <c r="AL2279" i="3"/>
  <c r="AK2279" i="3"/>
  <c r="AJ2279" i="3"/>
  <c r="AI2279" i="3"/>
  <c r="AH2279" i="3"/>
  <c r="AQ2278" i="3"/>
  <c r="AP2278" i="3"/>
  <c r="AO2278" i="3"/>
  <c r="AN2278" i="3"/>
  <c r="AM2278" i="3"/>
  <c r="AL2278" i="3"/>
  <c r="AK2278" i="3"/>
  <c r="AJ2278" i="3"/>
  <c r="AI2278" i="3"/>
  <c r="AH2278" i="3"/>
  <c r="AQ2277" i="3"/>
  <c r="AP2277" i="3"/>
  <c r="AO2277" i="3"/>
  <c r="AN2277" i="3"/>
  <c r="AM2277" i="3"/>
  <c r="AL2277" i="3"/>
  <c r="AK2277" i="3"/>
  <c r="AJ2277" i="3"/>
  <c r="AI2277" i="3"/>
  <c r="AH2277" i="3"/>
  <c r="AQ2276" i="3"/>
  <c r="AP2276" i="3"/>
  <c r="AO2276" i="3"/>
  <c r="AN2276" i="3"/>
  <c r="AM2276" i="3"/>
  <c r="AL2276" i="3"/>
  <c r="AK2276" i="3"/>
  <c r="AJ2276" i="3"/>
  <c r="AI2276" i="3"/>
  <c r="AH2276" i="3"/>
  <c r="AQ2275" i="3"/>
  <c r="AP2275" i="3"/>
  <c r="AO2275" i="3"/>
  <c r="AN2275" i="3"/>
  <c r="AM2275" i="3"/>
  <c r="AL2275" i="3"/>
  <c r="AK2275" i="3"/>
  <c r="AJ2275" i="3"/>
  <c r="AI2275" i="3"/>
  <c r="AH2275" i="3"/>
  <c r="AQ2274" i="3"/>
  <c r="AP2274" i="3"/>
  <c r="AO2274" i="3"/>
  <c r="AN2274" i="3"/>
  <c r="AM2274" i="3"/>
  <c r="AL2274" i="3"/>
  <c r="AK2274" i="3"/>
  <c r="AJ2274" i="3"/>
  <c r="AI2274" i="3"/>
  <c r="AH2274" i="3"/>
  <c r="AQ2273" i="3"/>
  <c r="AP2273" i="3"/>
  <c r="AO2273" i="3"/>
  <c r="AN2273" i="3"/>
  <c r="AM2273" i="3"/>
  <c r="AL2273" i="3"/>
  <c r="AK2273" i="3"/>
  <c r="AJ2273" i="3"/>
  <c r="AI2273" i="3"/>
  <c r="AH2273" i="3"/>
  <c r="AQ2272" i="3"/>
  <c r="AP2272" i="3"/>
  <c r="AO2272" i="3"/>
  <c r="AN2272" i="3"/>
  <c r="AM2272" i="3"/>
  <c r="AL2272" i="3"/>
  <c r="AK2272" i="3"/>
  <c r="AJ2272" i="3"/>
  <c r="AI2272" i="3"/>
  <c r="AH2272" i="3"/>
  <c r="AQ2271" i="3"/>
  <c r="AP2271" i="3"/>
  <c r="AO2271" i="3"/>
  <c r="AN2271" i="3"/>
  <c r="AM2271" i="3"/>
  <c r="AL2271" i="3"/>
  <c r="AK2271" i="3"/>
  <c r="AJ2271" i="3"/>
  <c r="AI2271" i="3"/>
  <c r="AH2271" i="3"/>
  <c r="AQ2270" i="3"/>
  <c r="AP2270" i="3"/>
  <c r="AO2270" i="3"/>
  <c r="AN2270" i="3"/>
  <c r="AM2270" i="3"/>
  <c r="AL2270" i="3"/>
  <c r="AK2270" i="3"/>
  <c r="AJ2270" i="3"/>
  <c r="AI2270" i="3"/>
  <c r="AH2270" i="3"/>
  <c r="AQ2269" i="3"/>
  <c r="AP2269" i="3"/>
  <c r="AO2269" i="3"/>
  <c r="AN2269" i="3"/>
  <c r="AM2269" i="3"/>
  <c r="AL2269" i="3"/>
  <c r="AK2269" i="3"/>
  <c r="AJ2269" i="3"/>
  <c r="AI2269" i="3"/>
  <c r="AH2269" i="3"/>
  <c r="AQ2268" i="3"/>
  <c r="AP2268" i="3"/>
  <c r="AO2268" i="3"/>
  <c r="AN2268" i="3"/>
  <c r="AM2268" i="3"/>
  <c r="AL2268" i="3"/>
  <c r="AK2268" i="3"/>
  <c r="AJ2268" i="3"/>
  <c r="AI2268" i="3"/>
  <c r="AH2268" i="3"/>
  <c r="AQ2267" i="3"/>
  <c r="AP2267" i="3"/>
  <c r="AO2267" i="3"/>
  <c r="AN2267" i="3"/>
  <c r="AM2267" i="3"/>
  <c r="AL2267" i="3"/>
  <c r="AK2267" i="3"/>
  <c r="AJ2267" i="3"/>
  <c r="AI2267" i="3"/>
  <c r="AH2267" i="3"/>
  <c r="AQ2266" i="3"/>
  <c r="AP2266" i="3"/>
  <c r="AO2266" i="3"/>
  <c r="AN2266" i="3"/>
  <c r="AM2266" i="3"/>
  <c r="AL2266" i="3"/>
  <c r="AK2266" i="3"/>
  <c r="AJ2266" i="3"/>
  <c r="AI2266" i="3"/>
  <c r="AH2266" i="3"/>
  <c r="AQ2265" i="3"/>
  <c r="AP2265" i="3"/>
  <c r="AO2265" i="3"/>
  <c r="AN2265" i="3"/>
  <c r="AM2265" i="3"/>
  <c r="AL2265" i="3"/>
  <c r="AK2265" i="3"/>
  <c r="AJ2265" i="3"/>
  <c r="AI2265" i="3"/>
  <c r="AH2265" i="3"/>
  <c r="AQ2264" i="3"/>
  <c r="AP2264" i="3"/>
  <c r="AO2264" i="3"/>
  <c r="AN2264" i="3"/>
  <c r="AM2264" i="3"/>
  <c r="AL2264" i="3"/>
  <c r="AK2264" i="3"/>
  <c r="AJ2264" i="3"/>
  <c r="AI2264" i="3"/>
  <c r="AH2264" i="3"/>
  <c r="AQ2263" i="3"/>
  <c r="AP2263" i="3"/>
  <c r="AO2263" i="3"/>
  <c r="AN2263" i="3"/>
  <c r="AM2263" i="3"/>
  <c r="AL2263" i="3"/>
  <c r="AK2263" i="3"/>
  <c r="AJ2263" i="3"/>
  <c r="AI2263" i="3"/>
  <c r="AH2263" i="3"/>
  <c r="AQ2262" i="3"/>
  <c r="AP2262" i="3"/>
  <c r="AO2262" i="3"/>
  <c r="AN2262" i="3"/>
  <c r="AM2262" i="3"/>
  <c r="AL2262" i="3"/>
  <c r="AK2262" i="3"/>
  <c r="AJ2262" i="3"/>
  <c r="AI2262" i="3"/>
  <c r="AH2262" i="3"/>
  <c r="AQ2261" i="3"/>
  <c r="AP2261" i="3"/>
  <c r="AO2261" i="3"/>
  <c r="AN2261" i="3"/>
  <c r="AM2261" i="3"/>
  <c r="AL2261" i="3"/>
  <c r="AK2261" i="3"/>
  <c r="AJ2261" i="3"/>
  <c r="AI2261" i="3"/>
  <c r="AH2261" i="3"/>
  <c r="AQ2260" i="3"/>
  <c r="AP2260" i="3"/>
  <c r="AO2260" i="3"/>
  <c r="AN2260" i="3"/>
  <c r="AM2260" i="3"/>
  <c r="AL2260" i="3"/>
  <c r="AK2260" i="3"/>
  <c r="AJ2260" i="3"/>
  <c r="AI2260" i="3"/>
  <c r="AH2260" i="3"/>
  <c r="AQ2259" i="3"/>
  <c r="AP2259" i="3"/>
  <c r="AO2259" i="3"/>
  <c r="AN2259" i="3"/>
  <c r="AM2259" i="3"/>
  <c r="AL2259" i="3"/>
  <c r="AK2259" i="3"/>
  <c r="AJ2259" i="3"/>
  <c r="AI2259" i="3"/>
  <c r="AH2259" i="3"/>
  <c r="AQ2258" i="3"/>
  <c r="AP2258" i="3"/>
  <c r="AO2258" i="3"/>
  <c r="AN2258" i="3"/>
  <c r="AM2258" i="3"/>
  <c r="AL2258" i="3"/>
  <c r="AK2258" i="3"/>
  <c r="AJ2258" i="3"/>
  <c r="AI2258" i="3"/>
  <c r="AH2258" i="3"/>
  <c r="AQ2257" i="3"/>
  <c r="AP2257" i="3"/>
  <c r="AO2257" i="3"/>
  <c r="AN2257" i="3"/>
  <c r="AM2257" i="3"/>
  <c r="AL2257" i="3"/>
  <c r="AK2257" i="3"/>
  <c r="AJ2257" i="3"/>
  <c r="AI2257" i="3"/>
  <c r="AH2257" i="3"/>
  <c r="AQ2256" i="3"/>
  <c r="AP2256" i="3"/>
  <c r="AO2256" i="3"/>
  <c r="AN2256" i="3"/>
  <c r="AM2256" i="3"/>
  <c r="AL2256" i="3"/>
  <c r="AK2256" i="3"/>
  <c r="AJ2256" i="3"/>
  <c r="AI2256" i="3"/>
  <c r="AH2256" i="3"/>
  <c r="AQ2255" i="3"/>
  <c r="AP2255" i="3"/>
  <c r="AO2255" i="3"/>
  <c r="AN2255" i="3"/>
  <c r="AM2255" i="3"/>
  <c r="AL2255" i="3"/>
  <c r="AK2255" i="3"/>
  <c r="AJ2255" i="3"/>
  <c r="AI2255" i="3"/>
  <c r="AH2255" i="3"/>
  <c r="AQ2254" i="3"/>
  <c r="AP2254" i="3"/>
  <c r="AO2254" i="3"/>
  <c r="AN2254" i="3"/>
  <c r="AM2254" i="3"/>
  <c r="AL2254" i="3"/>
  <c r="AK2254" i="3"/>
  <c r="AJ2254" i="3"/>
  <c r="AI2254" i="3"/>
  <c r="AH2254" i="3"/>
  <c r="AQ2253" i="3"/>
  <c r="AP2253" i="3"/>
  <c r="AO2253" i="3"/>
  <c r="AN2253" i="3"/>
  <c r="AM2253" i="3"/>
  <c r="AL2253" i="3"/>
  <c r="AK2253" i="3"/>
  <c r="AJ2253" i="3"/>
  <c r="AI2253" i="3"/>
  <c r="AH2253" i="3"/>
  <c r="AQ2252" i="3"/>
  <c r="AP2252" i="3"/>
  <c r="AO2252" i="3"/>
  <c r="AN2252" i="3"/>
  <c r="AM2252" i="3"/>
  <c r="AL2252" i="3"/>
  <c r="AK2252" i="3"/>
  <c r="AJ2252" i="3"/>
  <c r="AI2252" i="3"/>
  <c r="AH2252" i="3"/>
  <c r="AQ2251" i="3"/>
  <c r="AP2251" i="3"/>
  <c r="AO2251" i="3"/>
  <c r="AN2251" i="3"/>
  <c r="AM2251" i="3"/>
  <c r="AL2251" i="3"/>
  <c r="AK2251" i="3"/>
  <c r="AJ2251" i="3"/>
  <c r="AI2251" i="3"/>
  <c r="AH2251" i="3"/>
  <c r="AQ2250" i="3"/>
  <c r="AP2250" i="3"/>
  <c r="AO2250" i="3"/>
  <c r="AN2250" i="3"/>
  <c r="AM2250" i="3"/>
  <c r="AL2250" i="3"/>
  <c r="AK2250" i="3"/>
  <c r="AJ2250" i="3"/>
  <c r="AI2250" i="3"/>
  <c r="AH2250" i="3"/>
  <c r="AQ2249" i="3"/>
  <c r="AP2249" i="3"/>
  <c r="AO2249" i="3"/>
  <c r="AN2249" i="3"/>
  <c r="AM2249" i="3"/>
  <c r="AL2249" i="3"/>
  <c r="AK2249" i="3"/>
  <c r="AJ2249" i="3"/>
  <c r="AI2249" i="3"/>
  <c r="AH2249" i="3"/>
  <c r="AQ2248" i="3"/>
  <c r="AP2248" i="3"/>
  <c r="AO2248" i="3"/>
  <c r="AN2248" i="3"/>
  <c r="AM2248" i="3"/>
  <c r="AL2248" i="3"/>
  <c r="AK2248" i="3"/>
  <c r="AJ2248" i="3"/>
  <c r="AI2248" i="3"/>
  <c r="AH2248" i="3"/>
  <c r="AQ2247" i="3"/>
  <c r="AP2247" i="3"/>
  <c r="AO2247" i="3"/>
  <c r="AN2247" i="3"/>
  <c r="AM2247" i="3"/>
  <c r="AL2247" i="3"/>
  <c r="AK2247" i="3"/>
  <c r="AJ2247" i="3"/>
  <c r="AI2247" i="3"/>
  <c r="AH2247" i="3"/>
  <c r="AQ2246" i="3"/>
  <c r="AP2246" i="3"/>
  <c r="AO2246" i="3"/>
  <c r="AN2246" i="3"/>
  <c r="AM2246" i="3"/>
  <c r="AL2246" i="3"/>
  <c r="AK2246" i="3"/>
  <c r="AJ2246" i="3"/>
  <c r="AI2246" i="3"/>
  <c r="AH2246" i="3"/>
  <c r="AQ2245" i="3"/>
  <c r="AP2245" i="3"/>
  <c r="AO2245" i="3"/>
  <c r="AN2245" i="3"/>
  <c r="AM2245" i="3"/>
  <c r="AL2245" i="3"/>
  <c r="AK2245" i="3"/>
  <c r="AJ2245" i="3"/>
  <c r="AI2245" i="3"/>
  <c r="AH2245" i="3"/>
  <c r="AQ2244" i="3"/>
  <c r="AP2244" i="3"/>
  <c r="AO2244" i="3"/>
  <c r="AN2244" i="3"/>
  <c r="AM2244" i="3"/>
  <c r="AL2244" i="3"/>
  <c r="AK2244" i="3"/>
  <c r="AJ2244" i="3"/>
  <c r="AI2244" i="3"/>
  <c r="AH2244" i="3"/>
  <c r="AQ2243" i="3"/>
  <c r="AP2243" i="3"/>
  <c r="AO2243" i="3"/>
  <c r="AN2243" i="3"/>
  <c r="AM2243" i="3"/>
  <c r="AL2243" i="3"/>
  <c r="AK2243" i="3"/>
  <c r="AJ2243" i="3"/>
  <c r="AI2243" i="3"/>
  <c r="AH2243" i="3"/>
  <c r="AQ2242" i="3"/>
  <c r="AP2242" i="3"/>
  <c r="AO2242" i="3"/>
  <c r="AN2242" i="3"/>
  <c r="AM2242" i="3"/>
  <c r="AL2242" i="3"/>
  <c r="AK2242" i="3"/>
  <c r="AJ2242" i="3"/>
  <c r="AI2242" i="3"/>
  <c r="AH2242" i="3"/>
  <c r="AQ2241" i="3"/>
  <c r="AP2241" i="3"/>
  <c r="AO2241" i="3"/>
  <c r="AN2241" i="3"/>
  <c r="AM2241" i="3"/>
  <c r="AL2241" i="3"/>
  <c r="AK2241" i="3"/>
  <c r="AJ2241" i="3"/>
  <c r="AI2241" i="3"/>
  <c r="AH2241" i="3"/>
  <c r="AQ2240" i="3"/>
  <c r="AP2240" i="3"/>
  <c r="AO2240" i="3"/>
  <c r="AN2240" i="3"/>
  <c r="AM2240" i="3"/>
  <c r="AL2240" i="3"/>
  <c r="AK2240" i="3"/>
  <c r="AJ2240" i="3"/>
  <c r="AI2240" i="3"/>
  <c r="AH2240" i="3"/>
  <c r="AQ2239" i="3"/>
  <c r="AP2239" i="3"/>
  <c r="AO2239" i="3"/>
  <c r="AN2239" i="3"/>
  <c r="AM2239" i="3"/>
  <c r="AL2239" i="3"/>
  <c r="AK2239" i="3"/>
  <c r="AJ2239" i="3"/>
  <c r="AI2239" i="3"/>
  <c r="AH2239" i="3"/>
  <c r="AQ2238" i="3"/>
  <c r="AP2238" i="3"/>
  <c r="AO2238" i="3"/>
  <c r="AN2238" i="3"/>
  <c r="AM2238" i="3"/>
  <c r="AL2238" i="3"/>
  <c r="AK2238" i="3"/>
  <c r="AJ2238" i="3"/>
  <c r="AI2238" i="3"/>
  <c r="AH2238" i="3"/>
  <c r="AQ2237" i="3"/>
  <c r="AP2237" i="3"/>
  <c r="AO2237" i="3"/>
  <c r="AN2237" i="3"/>
  <c r="AM2237" i="3"/>
  <c r="AL2237" i="3"/>
  <c r="AK2237" i="3"/>
  <c r="AJ2237" i="3"/>
  <c r="AI2237" i="3"/>
  <c r="AH2237" i="3"/>
  <c r="AQ2236" i="3"/>
  <c r="AP2236" i="3"/>
  <c r="AO2236" i="3"/>
  <c r="AN2236" i="3"/>
  <c r="AM2236" i="3"/>
  <c r="AL2236" i="3"/>
  <c r="AK2236" i="3"/>
  <c r="AJ2236" i="3"/>
  <c r="AI2236" i="3"/>
  <c r="AH2236" i="3"/>
  <c r="AQ2235" i="3"/>
  <c r="AP2235" i="3"/>
  <c r="AO2235" i="3"/>
  <c r="AN2235" i="3"/>
  <c r="AM2235" i="3"/>
  <c r="AL2235" i="3"/>
  <c r="AK2235" i="3"/>
  <c r="AJ2235" i="3"/>
  <c r="AI2235" i="3"/>
  <c r="AH2235" i="3"/>
  <c r="AQ2234" i="3"/>
  <c r="AP2234" i="3"/>
  <c r="AO2234" i="3"/>
  <c r="AN2234" i="3"/>
  <c r="AM2234" i="3"/>
  <c r="AL2234" i="3"/>
  <c r="AK2234" i="3"/>
  <c r="AJ2234" i="3"/>
  <c r="AI2234" i="3"/>
  <c r="AH2234" i="3"/>
  <c r="AQ2233" i="3"/>
  <c r="AP2233" i="3"/>
  <c r="AO2233" i="3"/>
  <c r="AN2233" i="3"/>
  <c r="AM2233" i="3"/>
  <c r="AL2233" i="3"/>
  <c r="AK2233" i="3"/>
  <c r="AJ2233" i="3"/>
  <c r="AI2233" i="3"/>
  <c r="AH2233" i="3"/>
  <c r="AQ2232" i="3"/>
  <c r="AP2232" i="3"/>
  <c r="AO2232" i="3"/>
  <c r="AN2232" i="3"/>
  <c r="AM2232" i="3"/>
  <c r="AL2232" i="3"/>
  <c r="AK2232" i="3"/>
  <c r="AJ2232" i="3"/>
  <c r="AI2232" i="3"/>
  <c r="AH2232" i="3"/>
  <c r="AQ2231" i="3"/>
  <c r="AP2231" i="3"/>
  <c r="AO2231" i="3"/>
  <c r="AN2231" i="3"/>
  <c r="AM2231" i="3"/>
  <c r="AL2231" i="3"/>
  <c r="AK2231" i="3"/>
  <c r="AJ2231" i="3"/>
  <c r="AI2231" i="3"/>
  <c r="AH2231" i="3"/>
  <c r="AQ2230" i="3"/>
  <c r="AP2230" i="3"/>
  <c r="AO2230" i="3"/>
  <c r="AN2230" i="3"/>
  <c r="AM2230" i="3"/>
  <c r="AL2230" i="3"/>
  <c r="AK2230" i="3"/>
  <c r="AJ2230" i="3"/>
  <c r="AI2230" i="3"/>
  <c r="AH2230" i="3"/>
  <c r="AQ2229" i="3"/>
  <c r="AP2229" i="3"/>
  <c r="AO2229" i="3"/>
  <c r="AN2229" i="3"/>
  <c r="AM2229" i="3"/>
  <c r="AL2229" i="3"/>
  <c r="AK2229" i="3"/>
  <c r="AJ2229" i="3"/>
  <c r="AI2229" i="3"/>
  <c r="AH2229" i="3"/>
  <c r="AQ2228" i="3"/>
  <c r="AP2228" i="3"/>
  <c r="AO2228" i="3"/>
  <c r="AN2228" i="3"/>
  <c r="AM2228" i="3"/>
  <c r="AL2228" i="3"/>
  <c r="AK2228" i="3"/>
  <c r="AJ2228" i="3"/>
  <c r="AI2228" i="3"/>
  <c r="AH2228" i="3"/>
  <c r="AQ2227" i="3"/>
  <c r="AP2227" i="3"/>
  <c r="AO2227" i="3"/>
  <c r="AN2227" i="3"/>
  <c r="AM2227" i="3"/>
  <c r="AL2227" i="3"/>
  <c r="AK2227" i="3"/>
  <c r="AJ2227" i="3"/>
  <c r="AI2227" i="3"/>
  <c r="AH2227" i="3"/>
  <c r="AQ2226" i="3"/>
  <c r="AP2226" i="3"/>
  <c r="AO2226" i="3"/>
  <c r="AN2226" i="3"/>
  <c r="AM2226" i="3"/>
  <c r="AL2226" i="3"/>
  <c r="AK2226" i="3"/>
  <c r="AJ2226" i="3"/>
  <c r="AI2226" i="3"/>
  <c r="AH2226" i="3"/>
  <c r="AQ2225" i="3"/>
  <c r="AP2225" i="3"/>
  <c r="AO2225" i="3"/>
  <c r="AN2225" i="3"/>
  <c r="AM2225" i="3"/>
  <c r="AL2225" i="3"/>
  <c r="AK2225" i="3"/>
  <c r="AJ2225" i="3"/>
  <c r="AI2225" i="3"/>
  <c r="AH2225" i="3"/>
  <c r="AQ2224" i="3"/>
  <c r="AP2224" i="3"/>
  <c r="AO2224" i="3"/>
  <c r="AN2224" i="3"/>
  <c r="AM2224" i="3"/>
  <c r="AL2224" i="3"/>
  <c r="AK2224" i="3"/>
  <c r="AJ2224" i="3"/>
  <c r="AI2224" i="3"/>
  <c r="AH2224" i="3"/>
  <c r="AQ2223" i="3"/>
  <c r="AP2223" i="3"/>
  <c r="AO2223" i="3"/>
  <c r="AN2223" i="3"/>
  <c r="AM2223" i="3"/>
  <c r="AL2223" i="3"/>
  <c r="AK2223" i="3"/>
  <c r="AJ2223" i="3"/>
  <c r="AI2223" i="3"/>
  <c r="AH2223" i="3"/>
  <c r="AQ2222" i="3"/>
  <c r="AP2222" i="3"/>
  <c r="AO2222" i="3"/>
  <c r="AN2222" i="3"/>
  <c r="AM2222" i="3"/>
  <c r="AL2222" i="3"/>
  <c r="AK2222" i="3"/>
  <c r="AJ2222" i="3"/>
  <c r="AI2222" i="3"/>
  <c r="AH2222" i="3"/>
  <c r="AQ2221" i="3"/>
  <c r="AP2221" i="3"/>
  <c r="AO2221" i="3"/>
  <c r="AN2221" i="3"/>
  <c r="AM2221" i="3"/>
  <c r="AL2221" i="3"/>
  <c r="AK2221" i="3"/>
  <c r="AJ2221" i="3"/>
  <c r="AI2221" i="3"/>
  <c r="AH2221" i="3"/>
  <c r="AQ2220" i="3"/>
  <c r="AP2220" i="3"/>
  <c r="AO2220" i="3"/>
  <c r="AN2220" i="3"/>
  <c r="AM2220" i="3"/>
  <c r="AL2220" i="3"/>
  <c r="AK2220" i="3"/>
  <c r="AJ2220" i="3"/>
  <c r="AI2220" i="3"/>
  <c r="AH2220" i="3"/>
  <c r="AQ2219" i="3"/>
  <c r="AP2219" i="3"/>
  <c r="AO2219" i="3"/>
  <c r="AN2219" i="3"/>
  <c r="AM2219" i="3"/>
  <c r="AL2219" i="3"/>
  <c r="AK2219" i="3"/>
  <c r="AJ2219" i="3"/>
  <c r="AI2219" i="3"/>
  <c r="AH2219" i="3"/>
  <c r="AQ2218" i="3"/>
  <c r="AP2218" i="3"/>
  <c r="AO2218" i="3"/>
  <c r="AN2218" i="3"/>
  <c r="AM2218" i="3"/>
  <c r="AL2218" i="3"/>
  <c r="AK2218" i="3"/>
  <c r="AJ2218" i="3"/>
  <c r="AI2218" i="3"/>
  <c r="AH2218" i="3"/>
  <c r="AQ2217" i="3"/>
  <c r="AP2217" i="3"/>
  <c r="AO2217" i="3"/>
  <c r="AN2217" i="3"/>
  <c r="AM2217" i="3"/>
  <c r="AL2217" i="3"/>
  <c r="AK2217" i="3"/>
  <c r="AJ2217" i="3"/>
  <c r="AI2217" i="3"/>
  <c r="AH2217" i="3"/>
  <c r="AQ2216" i="3"/>
  <c r="AP2216" i="3"/>
  <c r="AO2216" i="3"/>
  <c r="AN2216" i="3"/>
  <c r="AM2216" i="3"/>
  <c r="AL2216" i="3"/>
  <c r="AK2216" i="3"/>
  <c r="AJ2216" i="3"/>
  <c r="AI2216" i="3"/>
  <c r="AH2216" i="3"/>
  <c r="AQ2215" i="3"/>
  <c r="AP2215" i="3"/>
  <c r="AO2215" i="3"/>
  <c r="AN2215" i="3"/>
  <c r="AM2215" i="3"/>
  <c r="AL2215" i="3"/>
  <c r="AK2215" i="3"/>
  <c r="AJ2215" i="3"/>
  <c r="AI2215" i="3"/>
  <c r="AH2215" i="3"/>
  <c r="AQ2214" i="3"/>
  <c r="AP2214" i="3"/>
  <c r="AO2214" i="3"/>
  <c r="AN2214" i="3"/>
  <c r="AM2214" i="3"/>
  <c r="AL2214" i="3"/>
  <c r="AK2214" i="3"/>
  <c r="AJ2214" i="3"/>
  <c r="AI2214" i="3"/>
  <c r="AH2214" i="3"/>
  <c r="AQ2213" i="3"/>
  <c r="AP2213" i="3"/>
  <c r="AO2213" i="3"/>
  <c r="AN2213" i="3"/>
  <c r="AM2213" i="3"/>
  <c r="AL2213" i="3"/>
  <c r="AK2213" i="3"/>
  <c r="AJ2213" i="3"/>
  <c r="AI2213" i="3"/>
  <c r="AH2213" i="3"/>
  <c r="AQ2212" i="3"/>
  <c r="AP2212" i="3"/>
  <c r="AO2212" i="3"/>
  <c r="AN2212" i="3"/>
  <c r="AM2212" i="3"/>
  <c r="AL2212" i="3"/>
  <c r="AK2212" i="3"/>
  <c r="AJ2212" i="3"/>
  <c r="AI2212" i="3"/>
  <c r="AH2212" i="3"/>
  <c r="AQ2211" i="3"/>
  <c r="AP2211" i="3"/>
  <c r="AO2211" i="3"/>
  <c r="AN2211" i="3"/>
  <c r="AM2211" i="3"/>
  <c r="AL2211" i="3"/>
  <c r="AK2211" i="3"/>
  <c r="AJ2211" i="3"/>
  <c r="AI2211" i="3"/>
  <c r="AH2211" i="3"/>
  <c r="AQ2210" i="3"/>
  <c r="AP2210" i="3"/>
  <c r="AO2210" i="3"/>
  <c r="AN2210" i="3"/>
  <c r="AM2210" i="3"/>
  <c r="AL2210" i="3"/>
  <c r="AK2210" i="3"/>
  <c r="AJ2210" i="3"/>
  <c r="AI2210" i="3"/>
  <c r="AH2210" i="3"/>
  <c r="AQ2209" i="3"/>
  <c r="AP2209" i="3"/>
  <c r="AO2209" i="3"/>
  <c r="AN2209" i="3"/>
  <c r="AM2209" i="3"/>
  <c r="AL2209" i="3"/>
  <c r="AK2209" i="3"/>
  <c r="AJ2209" i="3"/>
  <c r="AI2209" i="3"/>
  <c r="AH2209" i="3"/>
  <c r="AQ2208" i="3"/>
  <c r="AP2208" i="3"/>
  <c r="AO2208" i="3"/>
  <c r="AN2208" i="3"/>
  <c r="AM2208" i="3"/>
  <c r="AL2208" i="3"/>
  <c r="AK2208" i="3"/>
  <c r="AJ2208" i="3"/>
  <c r="AI2208" i="3"/>
  <c r="AH2208" i="3"/>
  <c r="AQ2207" i="3"/>
  <c r="AP2207" i="3"/>
  <c r="AO2207" i="3"/>
  <c r="AN2207" i="3"/>
  <c r="AM2207" i="3"/>
  <c r="AL2207" i="3"/>
  <c r="AK2207" i="3"/>
  <c r="AJ2207" i="3"/>
  <c r="AI2207" i="3"/>
  <c r="AH2207" i="3"/>
  <c r="AQ2206" i="3"/>
  <c r="AP2206" i="3"/>
  <c r="AO2206" i="3"/>
  <c r="AN2206" i="3"/>
  <c r="AM2206" i="3"/>
  <c r="AL2206" i="3"/>
  <c r="AK2206" i="3"/>
  <c r="AJ2206" i="3"/>
  <c r="AI2206" i="3"/>
  <c r="AH2206" i="3"/>
  <c r="AQ2205" i="3"/>
  <c r="AP2205" i="3"/>
  <c r="AO2205" i="3"/>
  <c r="AN2205" i="3"/>
  <c r="AM2205" i="3"/>
  <c r="AL2205" i="3"/>
  <c r="AK2205" i="3"/>
  <c r="AJ2205" i="3"/>
  <c r="AI2205" i="3"/>
  <c r="AH2205" i="3"/>
  <c r="AQ2204" i="3"/>
  <c r="AP2204" i="3"/>
  <c r="AO2204" i="3"/>
  <c r="AN2204" i="3"/>
  <c r="AM2204" i="3"/>
  <c r="AL2204" i="3"/>
  <c r="AK2204" i="3"/>
  <c r="AJ2204" i="3"/>
  <c r="AI2204" i="3"/>
  <c r="AH2204" i="3"/>
  <c r="AQ2203" i="3"/>
  <c r="AP2203" i="3"/>
  <c r="AO2203" i="3"/>
  <c r="AN2203" i="3"/>
  <c r="AM2203" i="3"/>
  <c r="AL2203" i="3"/>
  <c r="AK2203" i="3"/>
  <c r="AJ2203" i="3"/>
  <c r="AI2203" i="3"/>
  <c r="AH2203" i="3"/>
  <c r="AQ2202" i="3"/>
  <c r="AP2202" i="3"/>
  <c r="AO2202" i="3"/>
  <c r="AN2202" i="3"/>
  <c r="AM2202" i="3"/>
  <c r="AL2202" i="3"/>
  <c r="AK2202" i="3"/>
  <c r="AJ2202" i="3"/>
  <c r="AI2202" i="3"/>
  <c r="AH2202" i="3"/>
  <c r="AQ2201" i="3"/>
  <c r="AP2201" i="3"/>
  <c r="AO2201" i="3"/>
  <c r="AN2201" i="3"/>
  <c r="AM2201" i="3"/>
  <c r="AL2201" i="3"/>
  <c r="AK2201" i="3"/>
  <c r="AJ2201" i="3"/>
  <c r="AI2201" i="3"/>
  <c r="AH2201" i="3"/>
  <c r="AQ2200" i="3"/>
  <c r="AP2200" i="3"/>
  <c r="AO2200" i="3"/>
  <c r="AN2200" i="3"/>
  <c r="AM2200" i="3"/>
  <c r="AL2200" i="3"/>
  <c r="AK2200" i="3"/>
  <c r="AJ2200" i="3"/>
  <c r="AI2200" i="3"/>
  <c r="AH2200" i="3"/>
  <c r="AQ2199" i="3"/>
  <c r="AP2199" i="3"/>
  <c r="AO2199" i="3"/>
  <c r="AN2199" i="3"/>
  <c r="AM2199" i="3"/>
  <c r="AL2199" i="3"/>
  <c r="AK2199" i="3"/>
  <c r="AJ2199" i="3"/>
  <c r="AI2199" i="3"/>
  <c r="AH2199" i="3"/>
  <c r="AQ2198" i="3"/>
  <c r="AP2198" i="3"/>
  <c r="AO2198" i="3"/>
  <c r="AN2198" i="3"/>
  <c r="AM2198" i="3"/>
  <c r="AL2198" i="3"/>
  <c r="AK2198" i="3"/>
  <c r="AJ2198" i="3"/>
  <c r="AI2198" i="3"/>
  <c r="AH2198" i="3"/>
  <c r="AQ2197" i="3"/>
  <c r="AP2197" i="3"/>
  <c r="AO2197" i="3"/>
  <c r="AN2197" i="3"/>
  <c r="AM2197" i="3"/>
  <c r="AL2197" i="3"/>
  <c r="AK2197" i="3"/>
  <c r="AJ2197" i="3"/>
  <c r="AI2197" i="3"/>
  <c r="AH2197" i="3"/>
  <c r="AQ2196" i="3"/>
  <c r="AP2196" i="3"/>
  <c r="AO2196" i="3"/>
  <c r="AN2196" i="3"/>
  <c r="AM2196" i="3"/>
  <c r="AL2196" i="3"/>
  <c r="AK2196" i="3"/>
  <c r="AJ2196" i="3"/>
  <c r="AI2196" i="3"/>
  <c r="AH2196" i="3"/>
  <c r="AQ2195" i="3"/>
  <c r="AP2195" i="3"/>
  <c r="AO2195" i="3"/>
  <c r="AN2195" i="3"/>
  <c r="AM2195" i="3"/>
  <c r="AL2195" i="3"/>
  <c r="AK2195" i="3"/>
  <c r="AJ2195" i="3"/>
  <c r="AI2195" i="3"/>
  <c r="AH2195" i="3"/>
  <c r="AQ2194" i="3"/>
  <c r="AP2194" i="3"/>
  <c r="AO2194" i="3"/>
  <c r="AN2194" i="3"/>
  <c r="AM2194" i="3"/>
  <c r="AL2194" i="3"/>
  <c r="AK2194" i="3"/>
  <c r="AJ2194" i="3"/>
  <c r="AI2194" i="3"/>
  <c r="AH2194" i="3"/>
  <c r="AQ2193" i="3"/>
  <c r="AP2193" i="3"/>
  <c r="AO2193" i="3"/>
  <c r="AN2193" i="3"/>
  <c r="AM2193" i="3"/>
  <c r="AL2193" i="3"/>
  <c r="AK2193" i="3"/>
  <c r="AJ2193" i="3"/>
  <c r="AI2193" i="3"/>
  <c r="AH2193" i="3"/>
  <c r="AQ2192" i="3"/>
  <c r="AP2192" i="3"/>
  <c r="AO2192" i="3"/>
  <c r="AN2192" i="3"/>
  <c r="AM2192" i="3"/>
  <c r="AL2192" i="3"/>
  <c r="AK2192" i="3"/>
  <c r="AJ2192" i="3"/>
  <c r="AI2192" i="3"/>
  <c r="AH2192" i="3"/>
  <c r="AQ2191" i="3"/>
  <c r="AP2191" i="3"/>
  <c r="AO2191" i="3"/>
  <c r="AN2191" i="3"/>
  <c r="AM2191" i="3"/>
  <c r="AL2191" i="3"/>
  <c r="AK2191" i="3"/>
  <c r="AJ2191" i="3"/>
  <c r="AI2191" i="3"/>
  <c r="AH2191" i="3"/>
  <c r="AQ2190" i="3"/>
  <c r="AP2190" i="3"/>
  <c r="AO2190" i="3"/>
  <c r="AN2190" i="3"/>
  <c r="AM2190" i="3"/>
  <c r="AL2190" i="3"/>
  <c r="AK2190" i="3"/>
  <c r="AJ2190" i="3"/>
  <c r="AI2190" i="3"/>
  <c r="AH2190" i="3"/>
  <c r="AQ2189" i="3"/>
  <c r="AP2189" i="3"/>
  <c r="AO2189" i="3"/>
  <c r="AN2189" i="3"/>
  <c r="AM2189" i="3"/>
  <c r="AL2189" i="3"/>
  <c r="AK2189" i="3"/>
  <c r="AJ2189" i="3"/>
  <c r="AI2189" i="3"/>
  <c r="AH2189" i="3"/>
  <c r="AQ2188" i="3"/>
  <c r="AP2188" i="3"/>
  <c r="AO2188" i="3"/>
  <c r="AN2188" i="3"/>
  <c r="AM2188" i="3"/>
  <c r="AL2188" i="3"/>
  <c r="AK2188" i="3"/>
  <c r="AJ2188" i="3"/>
  <c r="AI2188" i="3"/>
  <c r="AH2188" i="3"/>
  <c r="AQ2187" i="3"/>
  <c r="AP2187" i="3"/>
  <c r="AO2187" i="3"/>
  <c r="AN2187" i="3"/>
  <c r="AM2187" i="3"/>
  <c r="AL2187" i="3"/>
  <c r="AK2187" i="3"/>
  <c r="AJ2187" i="3"/>
  <c r="AI2187" i="3"/>
  <c r="AH2187" i="3"/>
  <c r="AQ2186" i="3"/>
  <c r="AP2186" i="3"/>
  <c r="AO2186" i="3"/>
  <c r="AN2186" i="3"/>
  <c r="AM2186" i="3"/>
  <c r="AL2186" i="3"/>
  <c r="AK2186" i="3"/>
  <c r="AJ2186" i="3"/>
  <c r="AI2186" i="3"/>
  <c r="AH2186" i="3"/>
  <c r="AQ2185" i="3"/>
  <c r="AP2185" i="3"/>
  <c r="AO2185" i="3"/>
  <c r="AN2185" i="3"/>
  <c r="AM2185" i="3"/>
  <c r="AL2185" i="3"/>
  <c r="AK2185" i="3"/>
  <c r="AJ2185" i="3"/>
  <c r="AI2185" i="3"/>
  <c r="AH2185" i="3"/>
  <c r="AQ2184" i="3"/>
  <c r="AP2184" i="3"/>
  <c r="AO2184" i="3"/>
  <c r="AN2184" i="3"/>
  <c r="AM2184" i="3"/>
  <c r="AL2184" i="3"/>
  <c r="AK2184" i="3"/>
  <c r="AJ2184" i="3"/>
  <c r="AI2184" i="3"/>
  <c r="AH2184" i="3"/>
  <c r="AQ2183" i="3"/>
  <c r="AP2183" i="3"/>
  <c r="AO2183" i="3"/>
  <c r="AN2183" i="3"/>
  <c r="AM2183" i="3"/>
  <c r="AL2183" i="3"/>
  <c r="AK2183" i="3"/>
  <c r="AJ2183" i="3"/>
  <c r="AI2183" i="3"/>
  <c r="AH2183" i="3"/>
  <c r="AQ2182" i="3"/>
  <c r="AP2182" i="3"/>
  <c r="AO2182" i="3"/>
  <c r="AN2182" i="3"/>
  <c r="AM2182" i="3"/>
  <c r="AL2182" i="3"/>
  <c r="AK2182" i="3"/>
  <c r="AJ2182" i="3"/>
  <c r="AI2182" i="3"/>
  <c r="AH2182" i="3"/>
  <c r="AQ2181" i="3"/>
  <c r="AP2181" i="3"/>
  <c r="AO2181" i="3"/>
  <c r="AN2181" i="3"/>
  <c r="AM2181" i="3"/>
  <c r="AL2181" i="3"/>
  <c r="AK2181" i="3"/>
  <c r="AJ2181" i="3"/>
  <c r="AI2181" i="3"/>
  <c r="AH2181" i="3"/>
  <c r="AQ2180" i="3"/>
  <c r="AP2180" i="3"/>
  <c r="AO2180" i="3"/>
  <c r="AN2180" i="3"/>
  <c r="AM2180" i="3"/>
  <c r="AL2180" i="3"/>
  <c r="AK2180" i="3"/>
  <c r="AJ2180" i="3"/>
  <c r="AI2180" i="3"/>
  <c r="AH2180" i="3"/>
  <c r="AQ2179" i="3"/>
  <c r="AP2179" i="3"/>
  <c r="AO2179" i="3"/>
  <c r="AN2179" i="3"/>
  <c r="AM2179" i="3"/>
  <c r="AL2179" i="3"/>
  <c r="AK2179" i="3"/>
  <c r="AJ2179" i="3"/>
  <c r="AI2179" i="3"/>
  <c r="AH2179" i="3"/>
  <c r="AQ2178" i="3"/>
  <c r="AP2178" i="3"/>
  <c r="AO2178" i="3"/>
  <c r="AN2178" i="3"/>
  <c r="AM2178" i="3"/>
  <c r="AL2178" i="3"/>
  <c r="AK2178" i="3"/>
  <c r="AJ2178" i="3"/>
  <c r="AI2178" i="3"/>
  <c r="AH2178" i="3"/>
  <c r="AQ2177" i="3"/>
  <c r="AP2177" i="3"/>
  <c r="AO2177" i="3"/>
  <c r="AN2177" i="3"/>
  <c r="AM2177" i="3"/>
  <c r="AL2177" i="3"/>
  <c r="AK2177" i="3"/>
  <c r="AJ2177" i="3"/>
  <c r="AI2177" i="3"/>
  <c r="AH2177" i="3"/>
  <c r="AQ2176" i="3"/>
  <c r="AP2176" i="3"/>
  <c r="AO2176" i="3"/>
  <c r="AN2176" i="3"/>
  <c r="AM2176" i="3"/>
  <c r="AL2176" i="3"/>
  <c r="AK2176" i="3"/>
  <c r="AJ2176" i="3"/>
  <c r="AI2176" i="3"/>
  <c r="AH2176" i="3"/>
  <c r="AQ2175" i="3"/>
  <c r="AP2175" i="3"/>
  <c r="AO2175" i="3"/>
  <c r="AN2175" i="3"/>
  <c r="AM2175" i="3"/>
  <c r="AL2175" i="3"/>
  <c r="AK2175" i="3"/>
  <c r="AJ2175" i="3"/>
  <c r="AI2175" i="3"/>
  <c r="AH2175" i="3"/>
  <c r="AQ2174" i="3"/>
  <c r="AP2174" i="3"/>
  <c r="AO2174" i="3"/>
  <c r="AN2174" i="3"/>
  <c r="AM2174" i="3"/>
  <c r="AL2174" i="3"/>
  <c r="AK2174" i="3"/>
  <c r="AJ2174" i="3"/>
  <c r="AI2174" i="3"/>
  <c r="AH2174" i="3"/>
  <c r="AQ2173" i="3"/>
  <c r="AP2173" i="3"/>
  <c r="AO2173" i="3"/>
  <c r="AN2173" i="3"/>
  <c r="AM2173" i="3"/>
  <c r="AL2173" i="3"/>
  <c r="AK2173" i="3"/>
  <c r="AJ2173" i="3"/>
  <c r="AI2173" i="3"/>
  <c r="AH2173" i="3"/>
  <c r="AQ2172" i="3"/>
  <c r="AP2172" i="3"/>
  <c r="AO2172" i="3"/>
  <c r="AN2172" i="3"/>
  <c r="AM2172" i="3"/>
  <c r="AL2172" i="3"/>
  <c r="AK2172" i="3"/>
  <c r="AJ2172" i="3"/>
  <c r="AI2172" i="3"/>
  <c r="AH2172" i="3"/>
  <c r="AQ2171" i="3"/>
  <c r="AP2171" i="3"/>
  <c r="AO2171" i="3"/>
  <c r="AN2171" i="3"/>
  <c r="AM2171" i="3"/>
  <c r="AL2171" i="3"/>
  <c r="AK2171" i="3"/>
  <c r="AJ2171" i="3"/>
  <c r="AI2171" i="3"/>
  <c r="AH2171" i="3"/>
  <c r="AQ2170" i="3"/>
  <c r="AP2170" i="3"/>
  <c r="AO2170" i="3"/>
  <c r="AN2170" i="3"/>
  <c r="AM2170" i="3"/>
  <c r="AL2170" i="3"/>
  <c r="AK2170" i="3"/>
  <c r="AJ2170" i="3"/>
  <c r="AI2170" i="3"/>
  <c r="AH2170" i="3"/>
  <c r="AQ2169" i="3"/>
  <c r="AP2169" i="3"/>
  <c r="AO2169" i="3"/>
  <c r="AN2169" i="3"/>
  <c r="AM2169" i="3"/>
  <c r="AL2169" i="3"/>
  <c r="AK2169" i="3"/>
  <c r="AJ2169" i="3"/>
  <c r="AI2169" i="3"/>
  <c r="AH2169" i="3"/>
  <c r="AQ2168" i="3"/>
  <c r="AP2168" i="3"/>
  <c r="AO2168" i="3"/>
  <c r="AN2168" i="3"/>
  <c r="AM2168" i="3"/>
  <c r="AL2168" i="3"/>
  <c r="AK2168" i="3"/>
  <c r="AJ2168" i="3"/>
  <c r="AI2168" i="3"/>
  <c r="AH2168" i="3"/>
  <c r="AQ2167" i="3"/>
  <c r="AP2167" i="3"/>
  <c r="AO2167" i="3"/>
  <c r="AN2167" i="3"/>
  <c r="AM2167" i="3"/>
  <c r="AL2167" i="3"/>
  <c r="AK2167" i="3"/>
  <c r="AJ2167" i="3"/>
  <c r="AI2167" i="3"/>
  <c r="AH2167" i="3"/>
  <c r="AQ2166" i="3"/>
  <c r="AP2166" i="3"/>
  <c r="AO2166" i="3"/>
  <c r="AN2166" i="3"/>
  <c r="AM2166" i="3"/>
  <c r="AL2166" i="3"/>
  <c r="AK2166" i="3"/>
  <c r="AJ2166" i="3"/>
  <c r="AI2166" i="3"/>
  <c r="AH2166" i="3"/>
  <c r="AQ2165" i="3"/>
  <c r="AP2165" i="3"/>
  <c r="AO2165" i="3"/>
  <c r="AN2165" i="3"/>
  <c r="AM2165" i="3"/>
  <c r="AL2165" i="3"/>
  <c r="AK2165" i="3"/>
  <c r="AJ2165" i="3"/>
  <c r="AI2165" i="3"/>
  <c r="AH2165" i="3"/>
  <c r="AQ2164" i="3"/>
  <c r="AP2164" i="3"/>
  <c r="AO2164" i="3"/>
  <c r="AN2164" i="3"/>
  <c r="AM2164" i="3"/>
  <c r="AL2164" i="3"/>
  <c r="AK2164" i="3"/>
  <c r="AJ2164" i="3"/>
  <c r="AI2164" i="3"/>
  <c r="AH2164" i="3"/>
  <c r="AQ2163" i="3"/>
  <c r="AP2163" i="3"/>
  <c r="AO2163" i="3"/>
  <c r="AN2163" i="3"/>
  <c r="AM2163" i="3"/>
  <c r="AL2163" i="3"/>
  <c r="AK2163" i="3"/>
  <c r="AJ2163" i="3"/>
  <c r="AI2163" i="3"/>
  <c r="AH2163" i="3"/>
  <c r="AQ2162" i="3"/>
  <c r="AP2162" i="3"/>
  <c r="AO2162" i="3"/>
  <c r="AN2162" i="3"/>
  <c r="AM2162" i="3"/>
  <c r="AL2162" i="3"/>
  <c r="AK2162" i="3"/>
  <c r="AJ2162" i="3"/>
  <c r="AI2162" i="3"/>
  <c r="AH2162" i="3"/>
  <c r="AQ2161" i="3"/>
  <c r="AP2161" i="3"/>
  <c r="AO2161" i="3"/>
  <c r="AN2161" i="3"/>
  <c r="AM2161" i="3"/>
  <c r="AL2161" i="3"/>
  <c r="AK2161" i="3"/>
  <c r="AJ2161" i="3"/>
  <c r="AI2161" i="3"/>
  <c r="AH2161" i="3"/>
  <c r="AQ2160" i="3"/>
  <c r="AP2160" i="3"/>
  <c r="AO2160" i="3"/>
  <c r="AN2160" i="3"/>
  <c r="AM2160" i="3"/>
  <c r="AL2160" i="3"/>
  <c r="AK2160" i="3"/>
  <c r="AJ2160" i="3"/>
  <c r="AI2160" i="3"/>
  <c r="AH2160" i="3"/>
  <c r="AQ2159" i="3"/>
  <c r="AP2159" i="3"/>
  <c r="AO2159" i="3"/>
  <c r="AN2159" i="3"/>
  <c r="AM2159" i="3"/>
  <c r="AL2159" i="3"/>
  <c r="AK2159" i="3"/>
  <c r="AJ2159" i="3"/>
  <c r="AI2159" i="3"/>
  <c r="AH2159" i="3"/>
  <c r="AQ2158" i="3"/>
  <c r="AP2158" i="3"/>
  <c r="AO2158" i="3"/>
  <c r="AN2158" i="3"/>
  <c r="AM2158" i="3"/>
  <c r="AL2158" i="3"/>
  <c r="AK2158" i="3"/>
  <c r="AJ2158" i="3"/>
  <c r="AI2158" i="3"/>
  <c r="AH2158" i="3"/>
  <c r="AQ2157" i="3"/>
  <c r="AP2157" i="3"/>
  <c r="AO2157" i="3"/>
  <c r="AN2157" i="3"/>
  <c r="AM2157" i="3"/>
  <c r="AL2157" i="3"/>
  <c r="AK2157" i="3"/>
  <c r="AJ2157" i="3"/>
  <c r="AI2157" i="3"/>
  <c r="AH2157" i="3"/>
  <c r="AQ2156" i="3"/>
  <c r="AP2156" i="3"/>
  <c r="AO2156" i="3"/>
  <c r="AN2156" i="3"/>
  <c r="AM2156" i="3"/>
  <c r="AL2156" i="3"/>
  <c r="AK2156" i="3"/>
  <c r="AJ2156" i="3"/>
  <c r="AI2156" i="3"/>
  <c r="AH2156" i="3"/>
  <c r="AQ2155" i="3"/>
  <c r="AP2155" i="3"/>
  <c r="AO2155" i="3"/>
  <c r="AN2155" i="3"/>
  <c r="AM2155" i="3"/>
  <c r="AL2155" i="3"/>
  <c r="AK2155" i="3"/>
  <c r="AJ2155" i="3"/>
  <c r="AI2155" i="3"/>
  <c r="AH2155" i="3"/>
  <c r="AQ2154" i="3"/>
  <c r="AP2154" i="3"/>
  <c r="AO2154" i="3"/>
  <c r="AN2154" i="3"/>
  <c r="AM2154" i="3"/>
  <c r="AL2154" i="3"/>
  <c r="AK2154" i="3"/>
  <c r="AJ2154" i="3"/>
  <c r="AI2154" i="3"/>
  <c r="AH2154" i="3"/>
  <c r="AQ2153" i="3"/>
  <c r="AP2153" i="3"/>
  <c r="AO2153" i="3"/>
  <c r="AN2153" i="3"/>
  <c r="AM2153" i="3"/>
  <c r="AL2153" i="3"/>
  <c r="AK2153" i="3"/>
  <c r="AJ2153" i="3"/>
  <c r="AI2153" i="3"/>
  <c r="AH2153" i="3"/>
  <c r="AQ2152" i="3"/>
  <c r="AP2152" i="3"/>
  <c r="AO2152" i="3"/>
  <c r="AN2152" i="3"/>
  <c r="AM2152" i="3"/>
  <c r="AL2152" i="3"/>
  <c r="AK2152" i="3"/>
  <c r="AJ2152" i="3"/>
  <c r="AI2152" i="3"/>
  <c r="AH2152" i="3"/>
  <c r="AQ2151" i="3"/>
  <c r="AP2151" i="3"/>
  <c r="AO2151" i="3"/>
  <c r="AN2151" i="3"/>
  <c r="AM2151" i="3"/>
  <c r="AL2151" i="3"/>
  <c r="AK2151" i="3"/>
  <c r="AJ2151" i="3"/>
  <c r="AI2151" i="3"/>
  <c r="AH2151" i="3"/>
  <c r="AQ2150" i="3"/>
  <c r="AP2150" i="3"/>
  <c r="AO2150" i="3"/>
  <c r="AN2150" i="3"/>
  <c r="AM2150" i="3"/>
  <c r="AL2150" i="3"/>
  <c r="AK2150" i="3"/>
  <c r="AJ2150" i="3"/>
  <c r="AI2150" i="3"/>
  <c r="AH2150" i="3"/>
  <c r="AQ2149" i="3"/>
  <c r="AP2149" i="3"/>
  <c r="AO2149" i="3"/>
  <c r="AN2149" i="3"/>
  <c r="AM2149" i="3"/>
  <c r="AL2149" i="3"/>
  <c r="AK2149" i="3"/>
  <c r="AJ2149" i="3"/>
  <c r="AI2149" i="3"/>
  <c r="AH2149" i="3"/>
  <c r="AQ2148" i="3"/>
  <c r="AP2148" i="3"/>
  <c r="AO2148" i="3"/>
  <c r="AN2148" i="3"/>
  <c r="AM2148" i="3"/>
  <c r="AL2148" i="3"/>
  <c r="AK2148" i="3"/>
  <c r="AJ2148" i="3"/>
  <c r="AI2148" i="3"/>
  <c r="AH2148" i="3"/>
  <c r="AQ2147" i="3"/>
  <c r="AP2147" i="3"/>
  <c r="AO2147" i="3"/>
  <c r="AN2147" i="3"/>
  <c r="AM2147" i="3"/>
  <c r="AL2147" i="3"/>
  <c r="AK2147" i="3"/>
  <c r="AJ2147" i="3"/>
  <c r="AI2147" i="3"/>
  <c r="AH2147" i="3"/>
  <c r="AQ2146" i="3"/>
  <c r="AP2146" i="3"/>
  <c r="AO2146" i="3"/>
  <c r="AN2146" i="3"/>
  <c r="AM2146" i="3"/>
  <c r="AL2146" i="3"/>
  <c r="AK2146" i="3"/>
  <c r="AJ2146" i="3"/>
  <c r="AI2146" i="3"/>
  <c r="AH2146" i="3"/>
  <c r="AQ2145" i="3"/>
  <c r="AP2145" i="3"/>
  <c r="AO2145" i="3"/>
  <c r="AN2145" i="3"/>
  <c r="AM2145" i="3"/>
  <c r="AL2145" i="3"/>
  <c r="AK2145" i="3"/>
  <c r="AJ2145" i="3"/>
  <c r="AI2145" i="3"/>
  <c r="AH2145" i="3"/>
  <c r="AQ2144" i="3"/>
  <c r="AP2144" i="3"/>
  <c r="AO2144" i="3"/>
  <c r="AN2144" i="3"/>
  <c r="AM2144" i="3"/>
  <c r="AL2144" i="3"/>
  <c r="AK2144" i="3"/>
  <c r="AJ2144" i="3"/>
  <c r="AI2144" i="3"/>
  <c r="AH2144" i="3"/>
  <c r="AQ2143" i="3"/>
  <c r="AP2143" i="3"/>
  <c r="AO2143" i="3"/>
  <c r="AN2143" i="3"/>
  <c r="AM2143" i="3"/>
  <c r="AL2143" i="3"/>
  <c r="AK2143" i="3"/>
  <c r="AJ2143" i="3"/>
  <c r="AI2143" i="3"/>
  <c r="AH2143" i="3"/>
  <c r="AQ2142" i="3"/>
  <c r="AP2142" i="3"/>
  <c r="AO2142" i="3"/>
  <c r="AN2142" i="3"/>
  <c r="AM2142" i="3"/>
  <c r="AL2142" i="3"/>
  <c r="AK2142" i="3"/>
  <c r="AJ2142" i="3"/>
  <c r="AI2142" i="3"/>
  <c r="AH2142" i="3"/>
  <c r="AQ2141" i="3"/>
  <c r="AP2141" i="3"/>
  <c r="AO2141" i="3"/>
  <c r="AN2141" i="3"/>
  <c r="AM2141" i="3"/>
  <c r="AL2141" i="3"/>
  <c r="AK2141" i="3"/>
  <c r="AJ2141" i="3"/>
  <c r="AI2141" i="3"/>
  <c r="AH2141" i="3"/>
  <c r="AQ2140" i="3"/>
  <c r="AP2140" i="3"/>
  <c r="AO2140" i="3"/>
  <c r="AN2140" i="3"/>
  <c r="AM2140" i="3"/>
  <c r="AL2140" i="3"/>
  <c r="AK2140" i="3"/>
  <c r="AJ2140" i="3"/>
  <c r="AI2140" i="3"/>
  <c r="AH2140" i="3"/>
  <c r="AQ2139" i="3"/>
  <c r="AP2139" i="3"/>
  <c r="AO2139" i="3"/>
  <c r="AN2139" i="3"/>
  <c r="AM2139" i="3"/>
  <c r="AL2139" i="3"/>
  <c r="AK2139" i="3"/>
  <c r="AJ2139" i="3"/>
  <c r="AI2139" i="3"/>
  <c r="AH2139" i="3"/>
  <c r="AQ2138" i="3"/>
  <c r="AP2138" i="3"/>
  <c r="AO2138" i="3"/>
  <c r="AN2138" i="3"/>
  <c r="AM2138" i="3"/>
  <c r="AL2138" i="3"/>
  <c r="AK2138" i="3"/>
  <c r="AJ2138" i="3"/>
  <c r="AI2138" i="3"/>
  <c r="AH2138" i="3"/>
  <c r="AQ2137" i="3"/>
  <c r="AP2137" i="3"/>
  <c r="AO2137" i="3"/>
  <c r="AN2137" i="3"/>
  <c r="AM2137" i="3"/>
  <c r="AL2137" i="3"/>
  <c r="AK2137" i="3"/>
  <c r="AJ2137" i="3"/>
  <c r="AI2137" i="3"/>
  <c r="AH2137" i="3"/>
  <c r="AQ2136" i="3"/>
  <c r="AP2136" i="3"/>
  <c r="AO2136" i="3"/>
  <c r="AN2136" i="3"/>
  <c r="AM2136" i="3"/>
  <c r="AL2136" i="3"/>
  <c r="AK2136" i="3"/>
  <c r="AJ2136" i="3"/>
  <c r="AI2136" i="3"/>
  <c r="AH2136" i="3"/>
  <c r="AQ2135" i="3"/>
  <c r="AP2135" i="3"/>
  <c r="AO2135" i="3"/>
  <c r="AN2135" i="3"/>
  <c r="AM2135" i="3"/>
  <c r="AL2135" i="3"/>
  <c r="AK2135" i="3"/>
  <c r="AJ2135" i="3"/>
  <c r="AI2135" i="3"/>
  <c r="AH2135" i="3"/>
  <c r="AQ2134" i="3"/>
  <c r="AP2134" i="3"/>
  <c r="AO2134" i="3"/>
  <c r="AN2134" i="3"/>
  <c r="AM2134" i="3"/>
  <c r="AL2134" i="3"/>
  <c r="AK2134" i="3"/>
  <c r="AJ2134" i="3"/>
  <c r="AI2134" i="3"/>
  <c r="AH2134" i="3"/>
  <c r="AQ2133" i="3"/>
  <c r="AP2133" i="3"/>
  <c r="AO2133" i="3"/>
  <c r="AN2133" i="3"/>
  <c r="AM2133" i="3"/>
  <c r="AL2133" i="3"/>
  <c r="AK2133" i="3"/>
  <c r="AJ2133" i="3"/>
  <c r="AI2133" i="3"/>
  <c r="AH2133" i="3"/>
  <c r="AQ2132" i="3"/>
  <c r="AP2132" i="3"/>
  <c r="AO2132" i="3"/>
  <c r="AN2132" i="3"/>
  <c r="AM2132" i="3"/>
  <c r="AL2132" i="3"/>
  <c r="AK2132" i="3"/>
  <c r="AJ2132" i="3"/>
  <c r="AI2132" i="3"/>
  <c r="AH2132" i="3"/>
  <c r="AQ2131" i="3"/>
  <c r="AP2131" i="3"/>
  <c r="AO2131" i="3"/>
  <c r="AN2131" i="3"/>
  <c r="AM2131" i="3"/>
  <c r="AL2131" i="3"/>
  <c r="AK2131" i="3"/>
  <c r="AJ2131" i="3"/>
  <c r="AI2131" i="3"/>
  <c r="AH2131" i="3"/>
  <c r="AQ2130" i="3"/>
  <c r="AP2130" i="3"/>
  <c r="AO2130" i="3"/>
  <c r="AN2130" i="3"/>
  <c r="AM2130" i="3"/>
  <c r="AL2130" i="3"/>
  <c r="AK2130" i="3"/>
  <c r="AJ2130" i="3"/>
  <c r="AI2130" i="3"/>
  <c r="AH2130" i="3"/>
  <c r="AQ2129" i="3"/>
  <c r="AP2129" i="3"/>
  <c r="AO2129" i="3"/>
  <c r="AN2129" i="3"/>
  <c r="AM2129" i="3"/>
  <c r="AL2129" i="3"/>
  <c r="AK2129" i="3"/>
  <c r="AJ2129" i="3"/>
  <c r="AI2129" i="3"/>
  <c r="AH2129" i="3"/>
  <c r="AQ2128" i="3"/>
  <c r="AP2128" i="3"/>
  <c r="AO2128" i="3"/>
  <c r="AN2128" i="3"/>
  <c r="AM2128" i="3"/>
  <c r="AL2128" i="3"/>
  <c r="AK2128" i="3"/>
  <c r="AJ2128" i="3"/>
  <c r="AI2128" i="3"/>
  <c r="AH2128" i="3"/>
  <c r="AQ2127" i="3"/>
  <c r="AP2127" i="3"/>
  <c r="AO2127" i="3"/>
  <c r="AN2127" i="3"/>
  <c r="AM2127" i="3"/>
  <c r="AL2127" i="3"/>
  <c r="AK2127" i="3"/>
  <c r="AJ2127" i="3"/>
  <c r="AI2127" i="3"/>
  <c r="AH2127" i="3"/>
  <c r="AQ2126" i="3"/>
  <c r="AP2126" i="3"/>
  <c r="AO2126" i="3"/>
  <c r="AN2126" i="3"/>
  <c r="AM2126" i="3"/>
  <c r="AL2126" i="3"/>
  <c r="AK2126" i="3"/>
  <c r="AJ2126" i="3"/>
  <c r="AI2126" i="3"/>
  <c r="AH2126" i="3"/>
  <c r="AQ2125" i="3"/>
  <c r="AP2125" i="3"/>
  <c r="AO2125" i="3"/>
  <c r="AN2125" i="3"/>
  <c r="AM2125" i="3"/>
  <c r="AL2125" i="3"/>
  <c r="AK2125" i="3"/>
  <c r="AJ2125" i="3"/>
  <c r="AI2125" i="3"/>
  <c r="AH2125" i="3"/>
  <c r="AQ2124" i="3"/>
  <c r="AP2124" i="3"/>
  <c r="AO2124" i="3"/>
  <c r="AN2124" i="3"/>
  <c r="AM2124" i="3"/>
  <c r="AL2124" i="3"/>
  <c r="AK2124" i="3"/>
  <c r="AJ2124" i="3"/>
  <c r="AI2124" i="3"/>
  <c r="AH2124" i="3"/>
  <c r="AQ2123" i="3"/>
  <c r="AP2123" i="3"/>
  <c r="AO2123" i="3"/>
  <c r="AN2123" i="3"/>
  <c r="AM2123" i="3"/>
  <c r="AL2123" i="3"/>
  <c r="AK2123" i="3"/>
  <c r="AJ2123" i="3"/>
  <c r="AI2123" i="3"/>
  <c r="AH2123" i="3"/>
  <c r="AQ2122" i="3"/>
  <c r="AP2122" i="3"/>
  <c r="AO2122" i="3"/>
  <c r="AN2122" i="3"/>
  <c r="AM2122" i="3"/>
  <c r="AL2122" i="3"/>
  <c r="AK2122" i="3"/>
  <c r="AJ2122" i="3"/>
  <c r="AI2122" i="3"/>
  <c r="AH2122" i="3"/>
  <c r="AQ2121" i="3"/>
  <c r="AP2121" i="3"/>
  <c r="AO2121" i="3"/>
  <c r="AN2121" i="3"/>
  <c r="AM2121" i="3"/>
  <c r="AL2121" i="3"/>
  <c r="AK2121" i="3"/>
  <c r="AJ2121" i="3"/>
  <c r="AI2121" i="3"/>
  <c r="AH2121" i="3"/>
  <c r="AQ2120" i="3"/>
  <c r="AP2120" i="3"/>
  <c r="AO2120" i="3"/>
  <c r="AN2120" i="3"/>
  <c r="AM2120" i="3"/>
  <c r="AL2120" i="3"/>
  <c r="AK2120" i="3"/>
  <c r="AJ2120" i="3"/>
  <c r="AI2120" i="3"/>
  <c r="AH2120" i="3"/>
  <c r="AQ2119" i="3"/>
  <c r="AP2119" i="3"/>
  <c r="AO2119" i="3"/>
  <c r="AN2119" i="3"/>
  <c r="AM2119" i="3"/>
  <c r="AL2119" i="3"/>
  <c r="AK2119" i="3"/>
  <c r="AJ2119" i="3"/>
  <c r="AI2119" i="3"/>
  <c r="AH2119" i="3"/>
  <c r="AQ2118" i="3"/>
  <c r="AP2118" i="3"/>
  <c r="AO2118" i="3"/>
  <c r="AN2118" i="3"/>
  <c r="AM2118" i="3"/>
  <c r="AL2118" i="3"/>
  <c r="AK2118" i="3"/>
  <c r="AJ2118" i="3"/>
  <c r="AI2118" i="3"/>
  <c r="AH2118" i="3"/>
  <c r="AQ2117" i="3"/>
  <c r="AP2117" i="3"/>
  <c r="AO2117" i="3"/>
  <c r="AN2117" i="3"/>
  <c r="AM2117" i="3"/>
  <c r="AL2117" i="3"/>
  <c r="AK2117" i="3"/>
  <c r="AJ2117" i="3"/>
  <c r="AI2117" i="3"/>
  <c r="AH2117" i="3"/>
  <c r="AQ2116" i="3"/>
  <c r="AP2116" i="3"/>
  <c r="AO2116" i="3"/>
  <c r="AN2116" i="3"/>
  <c r="AM2116" i="3"/>
  <c r="AL2116" i="3"/>
  <c r="AK2116" i="3"/>
  <c r="AJ2116" i="3"/>
  <c r="AI2116" i="3"/>
  <c r="AH2116" i="3"/>
  <c r="AQ2115" i="3"/>
  <c r="AP2115" i="3"/>
  <c r="AO2115" i="3"/>
  <c r="AN2115" i="3"/>
  <c r="AM2115" i="3"/>
  <c r="AL2115" i="3"/>
  <c r="AK2115" i="3"/>
  <c r="AJ2115" i="3"/>
  <c r="AI2115" i="3"/>
  <c r="AH2115" i="3"/>
  <c r="AQ2114" i="3"/>
  <c r="AP2114" i="3"/>
  <c r="AO2114" i="3"/>
  <c r="AN2114" i="3"/>
  <c r="AM2114" i="3"/>
  <c r="AL2114" i="3"/>
  <c r="AK2114" i="3"/>
  <c r="AJ2114" i="3"/>
  <c r="AI2114" i="3"/>
  <c r="AH2114" i="3"/>
  <c r="AQ2113" i="3"/>
  <c r="AP2113" i="3"/>
  <c r="AO2113" i="3"/>
  <c r="AN2113" i="3"/>
  <c r="AM2113" i="3"/>
  <c r="AL2113" i="3"/>
  <c r="AK2113" i="3"/>
  <c r="AJ2113" i="3"/>
  <c r="AI2113" i="3"/>
  <c r="AH2113" i="3"/>
  <c r="AQ2112" i="3"/>
  <c r="AP2112" i="3"/>
  <c r="AO2112" i="3"/>
  <c r="AN2112" i="3"/>
  <c r="AM2112" i="3"/>
  <c r="AL2112" i="3"/>
  <c r="AK2112" i="3"/>
  <c r="AJ2112" i="3"/>
  <c r="AI2112" i="3"/>
  <c r="AH2112" i="3"/>
  <c r="AQ2111" i="3"/>
  <c r="AP2111" i="3"/>
  <c r="AO2111" i="3"/>
  <c r="AN2111" i="3"/>
  <c r="AM2111" i="3"/>
  <c r="AL2111" i="3"/>
  <c r="AK2111" i="3"/>
  <c r="AJ2111" i="3"/>
  <c r="AI2111" i="3"/>
  <c r="AH2111" i="3"/>
  <c r="AQ2110" i="3"/>
  <c r="AP2110" i="3"/>
  <c r="AO2110" i="3"/>
  <c r="AN2110" i="3"/>
  <c r="AM2110" i="3"/>
  <c r="AL2110" i="3"/>
  <c r="AK2110" i="3"/>
  <c r="AJ2110" i="3"/>
  <c r="AI2110" i="3"/>
  <c r="AH2110" i="3"/>
  <c r="AQ2109" i="3"/>
  <c r="AP2109" i="3"/>
  <c r="AO2109" i="3"/>
  <c r="AN2109" i="3"/>
  <c r="AM2109" i="3"/>
  <c r="AL2109" i="3"/>
  <c r="AK2109" i="3"/>
  <c r="AJ2109" i="3"/>
  <c r="AI2109" i="3"/>
  <c r="AH2109" i="3"/>
  <c r="AQ2108" i="3"/>
  <c r="AP2108" i="3"/>
  <c r="AO2108" i="3"/>
  <c r="AN2108" i="3"/>
  <c r="AM2108" i="3"/>
  <c r="AL2108" i="3"/>
  <c r="AK2108" i="3"/>
  <c r="AJ2108" i="3"/>
  <c r="AI2108" i="3"/>
  <c r="AH2108" i="3"/>
  <c r="AQ2107" i="3"/>
  <c r="AP2107" i="3"/>
  <c r="AO2107" i="3"/>
  <c r="AN2107" i="3"/>
  <c r="AM2107" i="3"/>
  <c r="AL2107" i="3"/>
  <c r="AK2107" i="3"/>
  <c r="AJ2107" i="3"/>
  <c r="AI2107" i="3"/>
  <c r="AH2107" i="3"/>
  <c r="AQ2106" i="3"/>
  <c r="AP2106" i="3"/>
  <c r="AO2106" i="3"/>
  <c r="AN2106" i="3"/>
  <c r="AM2106" i="3"/>
  <c r="AL2106" i="3"/>
  <c r="AK2106" i="3"/>
  <c r="AJ2106" i="3"/>
  <c r="AI2106" i="3"/>
  <c r="AH2106" i="3"/>
  <c r="AQ2105" i="3"/>
  <c r="AP2105" i="3"/>
  <c r="AO2105" i="3"/>
  <c r="AN2105" i="3"/>
  <c r="AM2105" i="3"/>
  <c r="AL2105" i="3"/>
  <c r="AK2105" i="3"/>
  <c r="AJ2105" i="3"/>
  <c r="AI2105" i="3"/>
  <c r="AH2105" i="3"/>
  <c r="AQ2104" i="3"/>
  <c r="AP2104" i="3"/>
  <c r="AO2104" i="3"/>
  <c r="AN2104" i="3"/>
  <c r="AM2104" i="3"/>
  <c r="AL2104" i="3"/>
  <c r="AK2104" i="3"/>
  <c r="AJ2104" i="3"/>
  <c r="AI2104" i="3"/>
  <c r="AH2104" i="3"/>
  <c r="AQ2103" i="3"/>
  <c r="AP2103" i="3"/>
  <c r="AO2103" i="3"/>
  <c r="AN2103" i="3"/>
  <c r="AM2103" i="3"/>
  <c r="AL2103" i="3"/>
  <c r="AK2103" i="3"/>
  <c r="AJ2103" i="3"/>
  <c r="AI2103" i="3"/>
  <c r="AH2103" i="3"/>
  <c r="AQ2102" i="3"/>
  <c r="AP2102" i="3"/>
  <c r="AO2102" i="3"/>
  <c r="AN2102" i="3"/>
  <c r="AM2102" i="3"/>
  <c r="AL2102" i="3"/>
  <c r="AK2102" i="3"/>
  <c r="AJ2102" i="3"/>
  <c r="AI2102" i="3"/>
  <c r="AH2102" i="3"/>
  <c r="AQ2101" i="3"/>
  <c r="AP2101" i="3"/>
  <c r="AO2101" i="3"/>
  <c r="AN2101" i="3"/>
  <c r="AM2101" i="3"/>
  <c r="AL2101" i="3"/>
  <c r="AK2101" i="3"/>
  <c r="AJ2101" i="3"/>
  <c r="AI2101" i="3"/>
  <c r="AH2101" i="3"/>
  <c r="AQ2100" i="3"/>
  <c r="AP2100" i="3"/>
  <c r="AO2100" i="3"/>
  <c r="AN2100" i="3"/>
  <c r="AM2100" i="3"/>
  <c r="AL2100" i="3"/>
  <c r="AK2100" i="3"/>
  <c r="AJ2100" i="3"/>
  <c r="AI2100" i="3"/>
  <c r="AH2100" i="3"/>
  <c r="AQ2099" i="3"/>
  <c r="AP2099" i="3"/>
  <c r="AO2099" i="3"/>
  <c r="AN2099" i="3"/>
  <c r="AM2099" i="3"/>
  <c r="AL2099" i="3"/>
  <c r="AK2099" i="3"/>
  <c r="AJ2099" i="3"/>
  <c r="AI2099" i="3"/>
  <c r="AH2099" i="3"/>
  <c r="AQ2098" i="3"/>
  <c r="AP2098" i="3"/>
  <c r="AO2098" i="3"/>
  <c r="AN2098" i="3"/>
  <c r="AM2098" i="3"/>
  <c r="AL2098" i="3"/>
  <c r="AK2098" i="3"/>
  <c r="AJ2098" i="3"/>
  <c r="AI2098" i="3"/>
  <c r="AH2098" i="3"/>
  <c r="AQ2097" i="3"/>
  <c r="AP2097" i="3"/>
  <c r="AO2097" i="3"/>
  <c r="AN2097" i="3"/>
  <c r="AM2097" i="3"/>
  <c r="AL2097" i="3"/>
  <c r="AK2097" i="3"/>
  <c r="AJ2097" i="3"/>
  <c r="AI2097" i="3"/>
  <c r="AH2097" i="3"/>
  <c r="AQ2096" i="3"/>
  <c r="AP2096" i="3"/>
  <c r="AO2096" i="3"/>
  <c r="AN2096" i="3"/>
  <c r="AM2096" i="3"/>
  <c r="AL2096" i="3"/>
  <c r="AK2096" i="3"/>
  <c r="AJ2096" i="3"/>
  <c r="AI2096" i="3"/>
  <c r="AH2096" i="3"/>
  <c r="AQ2095" i="3"/>
  <c r="AP2095" i="3"/>
  <c r="AO2095" i="3"/>
  <c r="AN2095" i="3"/>
  <c r="AM2095" i="3"/>
  <c r="AL2095" i="3"/>
  <c r="AK2095" i="3"/>
  <c r="AJ2095" i="3"/>
  <c r="AI2095" i="3"/>
  <c r="AH2095" i="3"/>
  <c r="AQ2094" i="3"/>
  <c r="AP2094" i="3"/>
  <c r="AO2094" i="3"/>
  <c r="AN2094" i="3"/>
  <c r="AM2094" i="3"/>
  <c r="AL2094" i="3"/>
  <c r="AK2094" i="3"/>
  <c r="AJ2094" i="3"/>
  <c r="AI2094" i="3"/>
  <c r="AH2094" i="3"/>
  <c r="AQ2093" i="3"/>
  <c r="AP2093" i="3"/>
  <c r="AO2093" i="3"/>
  <c r="AN2093" i="3"/>
  <c r="AM2093" i="3"/>
  <c r="AL2093" i="3"/>
  <c r="AK2093" i="3"/>
  <c r="AJ2093" i="3"/>
  <c r="AI2093" i="3"/>
  <c r="AH2093" i="3"/>
  <c r="AQ2092" i="3"/>
  <c r="AP2092" i="3"/>
  <c r="AO2092" i="3"/>
  <c r="AN2092" i="3"/>
  <c r="AM2092" i="3"/>
  <c r="AL2092" i="3"/>
  <c r="AK2092" i="3"/>
  <c r="AJ2092" i="3"/>
  <c r="AI2092" i="3"/>
  <c r="AH2092" i="3"/>
  <c r="AQ2091" i="3"/>
  <c r="AP2091" i="3"/>
  <c r="AO2091" i="3"/>
  <c r="AN2091" i="3"/>
  <c r="AM2091" i="3"/>
  <c r="AL2091" i="3"/>
  <c r="AK2091" i="3"/>
  <c r="AJ2091" i="3"/>
  <c r="AI2091" i="3"/>
  <c r="AH2091" i="3"/>
  <c r="AQ2090" i="3"/>
  <c r="AP2090" i="3"/>
  <c r="AO2090" i="3"/>
  <c r="AN2090" i="3"/>
  <c r="AM2090" i="3"/>
  <c r="AL2090" i="3"/>
  <c r="AK2090" i="3"/>
  <c r="AJ2090" i="3"/>
  <c r="AI2090" i="3"/>
  <c r="AH2090" i="3"/>
  <c r="AQ2089" i="3"/>
  <c r="AP2089" i="3"/>
  <c r="AO2089" i="3"/>
  <c r="AN2089" i="3"/>
  <c r="AM2089" i="3"/>
  <c r="AL2089" i="3"/>
  <c r="AK2089" i="3"/>
  <c r="AJ2089" i="3"/>
  <c r="AI2089" i="3"/>
  <c r="AH2089" i="3"/>
  <c r="AQ2088" i="3"/>
  <c r="AP2088" i="3"/>
  <c r="AO2088" i="3"/>
  <c r="AN2088" i="3"/>
  <c r="AM2088" i="3"/>
  <c r="AL2088" i="3"/>
  <c r="AK2088" i="3"/>
  <c r="AJ2088" i="3"/>
  <c r="AI2088" i="3"/>
  <c r="AH2088" i="3"/>
  <c r="AQ2087" i="3"/>
  <c r="AP2087" i="3"/>
  <c r="AO2087" i="3"/>
  <c r="AN2087" i="3"/>
  <c r="AM2087" i="3"/>
  <c r="AL2087" i="3"/>
  <c r="AK2087" i="3"/>
  <c r="AJ2087" i="3"/>
  <c r="AI2087" i="3"/>
  <c r="AH2087" i="3"/>
  <c r="AQ2086" i="3"/>
  <c r="AP2086" i="3"/>
  <c r="AO2086" i="3"/>
  <c r="AN2086" i="3"/>
  <c r="AM2086" i="3"/>
  <c r="AL2086" i="3"/>
  <c r="AK2086" i="3"/>
  <c r="AJ2086" i="3"/>
  <c r="AI2086" i="3"/>
  <c r="AH2086" i="3"/>
  <c r="AQ2085" i="3"/>
  <c r="AP2085" i="3"/>
  <c r="AO2085" i="3"/>
  <c r="AN2085" i="3"/>
  <c r="AM2085" i="3"/>
  <c r="AL2085" i="3"/>
  <c r="AK2085" i="3"/>
  <c r="AJ2085" i="3"/>
  <c r="AI2085" i="3"/>
  <c r="AH2085" i="3"/>
  <c r="AQ2084" i="3"/>
  <c r="AP2084" i="3"/>
  <c r="AO2084" i="3"/>
  <c r="AN2084" i="3"/>
  <c r="AM2084" i="3"/>
  <c r="AL2084" i="3"/>
  <c r="AK2084" i="3"/>
  <c r="AJ2084" i="3"/>
  <c r="AI2084" i="3"/>
  <c r="AH2084" i="3"/>
  <c r="AQ2083" i="3"/>
  <c r="AP2083" i="3"/>
  <c r="AO2083" i="3"/>
  <c r="AN2083" i="3"/>
  <c r="AM2083" i="3"/>
  <c r="AL2083" i="3"/>
  <c r="AK2083" i="3"/>
  <c r="AJ2083" i="3"/>
  <c r="AI2083" i="3"/>
  <c r="AH2083" i="3"/>
  <c r="AQ2082" i="3"/>
  <c r="AP2082" i="3"/>
  <c r="AO2082" i="3"/>
  <c r="AN2082" i="3"/>
  <c r="AM2082" i="3"/>
  <c r="AL2082" i="3"/>
  <c r="AK2082" i="3"/>
  <c r="AJ2082" i="3"/>
  <c r="AI2082" i="3"/>
  <c r="AH2082" i="3"/>
  <c r="AQ2081" i="3"/>
  <c r="AP2081" i="3"/>
  <c r="AO2081" i="3"/>
  <c r="AN2081" i="3"/>
  <c r="AM2081" i="3"/>
  <c r="AL2081" i="3"/>
  <c r="AK2081" i="3"/>
  <c r="AJ2081" i="3"/>
  <c r="AI2081" i="3"/>
  <c r="AH2081" i="3"/>
  <c r="AQ2080" i="3"/>
  <c r="AP2080" i="3"/>
  <c r="AO2080" i="3"/>
  <c r="AN2080" i="3"/>
  <c r="AM2080" i="3"/>
  <c r="AL2080" i="3"/>
  <c r="AK2080" i="3"/>
  <c r="AJ2080" i="3"/>
  <c r="AI2080" i="3"/>
  <c r="AH2080" i="3"/>
  <c r="AQ2079" i="3"/>
  <c r="AP2079" i="3"/>
  <c r="AO2079" i="3"/>
  <c r="AN2079" i="3"/>
  <c r="AM2079" i="3"/>
  <c r="AL2079" i="3"/>
  <c r="AK2079" i="3"/>
  <c r="AJ2079" i="3"/>
  <c r="AI2079" i="3"/>
  <c r="AH2079" i="3"/>
  <c r="AQ2078" i="3"/>
  <c r="AP2078" i="3"/>
  <c r="AO2078" i="3"/>
  <c r="AN2078" i="3"/>
  <c r="AM2078" i="3"/>
  <c r="AL2078" i="3"/>
  <c r="AK2078" i="3"/>
  <c r="AJ2078" i="3"/>
  <c r="AI2078" i="3"/>
  <c r="AH2078" i="3"/>
  <c r="AQ2077" i="3"/>
  <c r="AP2077" i="3"/>
  <c r="AO2077" i="3"/>
  <c r="AN2077" i="3"/>
  <c r="AM2077" i="3"/>
  <c r="AL2077" i="3"/>
  <c r="AK2077" i="3"/>
  <c r="AJ2077" i="3"/>
  <c r="AI2077" i="3"/>
  <c r="AH2077" i="3"/>
  <c r="AQ2076" i="3"/>
  <c r="AP2076" i="3"/>
  <c r="AO2076" i="3"/>
  <c r="AN2076" i="3"/>
  <c r="AM2076" i="3"/>
  <c r="AL2076" i="3"/>
  <c r="AK2076" i="3"/>
  <c r="AJ2076" i="3"/>
  <c r="AI2076" i="3"/>
  <c r="AH2076" i="3"/>
  <c r="AQ2075" i="3"/>
  <c r="AP2075" i="3"/>
  <c r="AO2075" i="3"/>
  <c r="AN2075" i="3"/>
  <c r="AM2075" i="3"/>
  <c r="AL2075" i="3"/>
  <c r="AK2075" i="3"/>
  <c r="AJ2075" i="3"/>
  <c r="AI2075" i="3"/>
  <c r="AH2075" i="3"/>
  <c r="AQ2074" i="3"/>
  <c r="AP2074" i="3"/>
  <c r="AO2074" i="3"/>
  <c r="AN2074" i="3"/>
  <c r="AM2074" i="3"/>
  <c r="AL2074" i="3"/>
  <c r="AK2074" i="3"/>
  <c r="AJ2074" i="3"/>
  <c r="AI2074" i="3"/>
  <c r="AH2074" i="3"/>
  <c r="AQ2073" i="3"/>
  <c r="AP2073" i="3"/>
  <c r="AO2073" i="3"/>
  <c r="AN2073" i="3"/>
  <c r="AM2073" i="3"/>
  <c r="AL2073" i="3"/>
  <c r="AK2073" i="3"/>
  <c r="AJ2073" i="3"/>
  <c r="AI2073" i="3"/>
  <c r="AH2073" i="3"/>
  <c r="AQ2072" i="3"/>
  <c r="AP2072" i="3"/>
  <c r="AO2072" i="3"/>
  <c r="AN2072" i="3"/>
  <c r="AM2072" i="3"/>
  <c r="AL2072" i="3"/>
  <c r="AK2072" i="3"/>
  <c r="AJ2072" i="3"/>
  <c r="AI2072" i="3"/>
  <c r="AH2072" i="3"/>
  <c r="AQ2071" i="3"/>
  <c r="AP2071" i="3"/>
  <c r="AO2071" i="3"/>
  <c r="AN2071" i="3"/>
  <c r="AM2071" i="3"/>
  <c r="AL2071" i="3"/>
  <c r="AK2071" i="3"/>
  <c r="AJ2071" i="3"/>
  <c r="AI2071" i="3"/>
  <c r="AH2071" i="3"/>
  <c r="AQ2070" i="3"/>
  <c r="AP2070" i="3"/>
  <c r="AO2070" i="3"/>
  <c r="AN2070" i="3"/>
  <c r="AM2070" i="3"/>
  <c r="AL2070" i="3"/>
  <c r="AK2070" i="3"/>
  <c r="AJ2070" i="3"/>
  <c r="AI2070" i="3"/>
  <c r="AH2070" i="3"/>
  <c r="AQ2069" i="3"/>
  <c r="AP2069" i="3"/>
  <c r="AO2069" i="3"/>
  <c r="AN2069" i="3"/>
  <c r="AM2069" i="3"/>
  <c r="AL2069" i="3"/>
  <c r="AK2069" i="3"/>
  <c r="AJ2069" i="3"/>
  <c r="AI2069" i="3"/>
  <c r="AH2069" i="3"/>
  <c r="AQ2068" i="3"/>
  <c r="AP2068" i="3"/>
  <c r="AO2068" i="3"/>
  <c r="AN2068" i="3"/>
  <c r="AM2068" i="3"/>
  <c r="AL2068" i="3"/>
  <c r="AK2068" i="3"/>
  <c r="AJ2068" i="3"/>
  <c r="AI2068" i="3"/>
  <c r="AH2068" i="3"/>
  <c r="AQ2067" i="3"/>
  <c r="AP2067" i="3"/>
  <c r="AO2067" i="3"/>
  <c r="AN2067" i="3"/>
  <c r="AM2067" i="3"/>
  <c r="AL2067" i="3"/>
  <c r="AK2067" i="3"/>
  <c r="AJ2067" i="3"/>
  <c r="AI2067" i="3"/>
  <c r="AH2067" i="3"/>
  <c r="AQ2066" i="3"/>
  <c r="AP2066" i="3"/>
  <c r="AO2066" i="3"/>
  <c r="AN2066" i="3"/>
  <c r="AM2066" i="3"/>
  <c r="AL2066" i="3"/>
  <c r="AK2066" i="3"/>
  <c r="AJ2066" i="3"/>
  <c r="AI2066" i="3"/>
  <c r="AH2066" i="3"/>
  <c r="AQ2065" i="3"/>
  <c r="AP2065" i="3"/>
  <c r="AO2065" i="3"/>
  <c r="AN2065" i="3"/>
  <c r="AM2065" i="3"/>
  <c r="AL2065" i="3"/>
  <c r="AK2065" i="3"/>
  <c r="AJ2065" i="3"/>
  <c r="AI2065" i="3"/>
  <c r="AH2065" i="3"/>
  <c r="AQ2064" i="3"/>
  <c r="AP2064" i="3"/>
  <c r="AO2064" i="3"/>
  <c r="AN2064" i="3"/>
  <c r="AM2064" i="3"/>
  <c r="AL2064" i="3"/>
  <c r="AK2064" i="3"/>
  <c r="AJ2064" i="3"/>
  <c r="AI2064" i="3"/>
  <c r="AH2064" i="3"/>
  <c r="AQ2063" i="3"/>
  <c r="AP2063" i="3"/>
  <c r="AO2063" i="3"/>
  <c r="AN2063" i="3"/>
  <c r="AM2063" i="3"/>
  <c r="AL2063" i="3"/>
  <c r="AK2063" i="3"/>
  <c r="AJ2063" i="3"/>
  <c r="AI2063" i="3"/>
  <c r="AH2063" i="3"/>
  <c r="AQ2062" i="3"/>
  <c r="AP2062" i="3"/>
  <c r="AO2062" i="3"/>
  <c r="AN2062" i="3"/>
  <c r="AM2062" i="3"/>
  <c r="AL2062" i="3"/>
  <c r="AK2062" i="3"/>
  <c r="AJ2062" i="3"/>
  <c r="AI2062" i="3"/>
  <c r="AH2062" i="3"/>
  <c r="AQ2061" i="3"/>
  <c r="AP2061" i="3"/>
  <c r="AO2061" i="3"/>
  <c r="AN2061" i="3"/>
  <c r="AM2061" i="3"/>
  <c r="AL2061" i="3"/>
  <c r="AK2061" i="3"/>
  <c r="AJ2061" i="3"/>
  <c r="AI2061" i="3"/>
  <c r="AH2061" i="3"/>
  <c r="AQ2060" i="3"/>
  <c r="AP2060" i="3"/>
  <c r="AO2060" i="3"/>
  <c r="AN2060" i="3"/>
  <c r="AM2060" i="3"/>
  <c r="AL2060" i="3"/>
  <c r="AK2060" i="3"/>
  <c r="AJ2060" i="3"/>
  <c r="AI2060" i="3"/>
  <c r="AH2060" i="3"/>
  <c r="AQ2059" i="3"/>
  <c r="AP2059" i="3"/>
  <c r="AO2059" i="3"/>
  <c r="AN2059" i="3"/>
  <c r="AM2059" i="3"/>
  <c r="AL2059" i="3"/>
  <c r="AK2059" i="3"/>
  <c r="AJ2059" i="3"/>
  <c r="AI2059" i="3"/>
  <c r="AH2059" i="3"/>
  <c r="AQ2058" i="3"/>
  <c r="AP2058" i="3"/>
  <c r="AO2058" i="3"/>
  <c r="AN2058" i="3"/>
  <c r="AM2058" i="3"/>
  <c r="AL2058" i="3"/>
  <c r="AK2058" i="3"/>
  <c r="AJ2058" i="3"/>
  <c r="AI2058" i="3"/>
  <c r="AH2058" i="3"/>
  <c r="AQ2057" i="3"/>
  <c r="AP2057" i="3"/>
  <c r="AO2057" i="3"/>
  <c r="AN2057" i="3"/>
  <c r="AM2057" i="3"/>
  <c r="AL2057" i="3"/>
  <c r="AK2057" i="3"/>
  <c r="AJ2057" i="3"/>
  <c r="AI2057" i="3"/>
  <c r="AH2057" i="3"/>
  <c r="AQ2056" i="3"/>
  <c r="AP2056" i="3"/>
  <c r="AO2056" i="3"/>
  <c r="AN2056" i="3"/>
  <c r="AM2056" i="3"/>
  <c r="AL2056" i="3"/>
  <c r="AK2056" i="3"/>
  <c r="AJ2056" i="3"/>
  <c r="AI2056" i="3"/>
  <c r="AH2056" i="3"/>
  <c r="AQ2055" i="3"/>
  <c r="AP2055" i="3"/>
  <c r="AO2055" i="3"/>
  <c r="AN2055" i="3"/>
  <c r="AM2055" i="3"/>
  <c r="AL2055" i="3"/>
  <c r="AK2055" i="3"/>
  <c r="AJ2055" i="3"/>
  <c r="AI2055" i="3"/>
  <c r="AH2055" i="3"/>
  <c r="AQ2054" i="3"/>
  <c r="AP2054" i="3"/>
  <c r="AO2054" i="3"/>
  <c r="AN2054" i="3"/>
  <c r="AM2054" i="3"/>
  <c r="AL2054" i="3"/>
  <c r="AK2054" i="3"/>
  <c r="AJ2054" i="3"/>
  <c r="AI2054" i="3"/>
  <c r="AH2054" i="3"/>
  <c r="AQ2053" i="3"/>
  <c r="AP2053" i="3"/>
  <c r="AO2053" i="3"/>
  <c r="AN2053" i="3"/>
  <c r="AM2053" i="3"/>
  <c r="AL2053" i="3"/>
  <c r="AK2053" i="3"/>
  <c r="AJ2053" i="3"/>
  <c r="AI2053" i="3"/>
  <c r="AH2053" i="3"/>
  <c r="AQ2052" i="3"/>
  <c r="AP2052" i="3"/>
  <c r="AO2052" i="3"/>
  <c r="AN2052" i="3"/>
  <c r="AM2052" i="3"/>
  <c r="AL2052" i="3"/>
  <c r="AK2052" i="3"/>
  <c r="AJ2052" i="3"/>
  <c r="AI2052" i="3"/>
  <c r="AH2052" i="3"/>
  <c r="AQ2051" i="3"/>
  <c r="AP2051" i="3"/>
  <c r="AO2051" i="3"/>
  <c r="AN2051" i="3"/>
  <c r="AM2051" i="3"/>
  <c r="AL2051" i="3"/>
  <c r="AK2051" i="3"/>
  <c r="AJ2051" i="3"/>
  <c r="AI2051" i="3"/>
  <c r="AH2051" i="3"/>
  <c r="AQ2050" i="3"/>
  <c r="AP2050" i="3"/>
  <c r="AO2050" i="3"/>
  <c r="AN2050" i="3"/>
  <c r="AM2050" i="3"/>
  <c r="AL2050" i="3"/>
  <c r="AK2050" i="3"/>
  <c r="AJ2050" i="3"/>
  <c r="AI2050" i="3"/>
  <c r="AH2050" i="3"/>
  <c r="AQ2049" i="3"/>
  <c r="AP2049" i="3"/>
  <c r="AO2049" i="3"/>
  <c r="AN2049" i="3"/>
  <c r="AM2049" i="3"/>
  <c r="AL2049" i="3"/>
  <c r="AK2049" i="3"/>
  <c r="AJ2049" i="3"/>
  <c r="AI2049" i="3"/>
  <c r="AH2049" i="3"/>
  <c r="AQ2048" i="3"/>
  <c r="AP2048" i="3"/>
  <c r="AO2048" i="3"/>
  <c r="AN2048" i="3"/>
  <c r="AM2048" i="3"/>
  <c r="AL2048" i="3"/>
  <c r="AK2048" i="3"/>
  <c r="AJ2048" i="3"/>
  <c r="AI2048" i="3"/>
  <c r="AH2048" i="3"/>
  <c r="AQ2047" i="3"/>
  <c r="AP2047" i="3"/>
  <c r="AO2047" i="3"/>
  <c r="AN2047" i="3"/>
  <c r="AM2047" i="3"/>
  <c r="AL2047" i="3"/>
  <c r="AK2047" i="3"/>
  <c r="AJ2047" i="3"/>
  <c r="AI2047" i="3"/>
  <c r="AH2047" i="3"/>
  <c r="AQ2046" i="3"/>
  <c r="AP2046" i="3"/>
  <c r="AO2046" i="3"/>
  <c r="AN2046" i="3"/>
  <c r="AM2046" i="3"/>
  <c r="AL2046" i="3"/>
  <c r="AK2046" i="3"/>
  <c r="AJ2046" i="3"/>
  <c r="AI2046" i="3"/>
  <c r="AH2046" i="3"/>
  <c r="AQ2045" i="3"/>
  <c r="AP2045" i="3"/>
  <c r="AO2045" i="3"/>
  <c r="AN2045" i="3"/>
  <c r="AM2045" i="3"/>
  <c r="AL2045" i="3"/>
  <c r="AK2045" i="3"/>
  <c r="AJ2045" i="3"/>
  <c r="AI2045" i="3"/>
  <c r="AH2045" i="3"/>
  <c r="AQ2044" i="3"/>
  <c r="AP2044" i="3"/>
  <c r="AO2044" i="3"/>
  <c r="AN2044" i="3"/>
  <c r="AM2044" i="3"/>
  <c r="AL2044" i="3"/>
  <c r="AK2044" i="3"/>
  <c r="AJ2044" i="3"/>
  <c r="AI2044" i="3"/>
  <c r="AH2044" i="3"/>
  <c r="AQ2043" i="3"/>
  <c r="AP2043" i="3"/>
  <c r="AO2043" i="3"/>
  <c r="AN2043" i="3"/>
  <c r="AM2043" i="3"/>
  <c r="AL2043" i="3"/>
  <c r="AK2043" i="3"/>
  <c r="AJ2043" i="3"/>
  <c r="AI2043" i="3"/>
  <c r="AH2043" i="3"/>
  <c r="AQ2042" i="3"/>
  <c r="AP2042" i="3"/>
  <c r="AO2042" i="3"/>
  <c r="AN2042" i="3"/>
  <c r="AM2042" i="3"/>
  <c r="AL2042" i="3"/>
  <c r="AK2042" i="3"/>
  <c r="AJ2042" i="3"/>
  <c r="AI2042" i="3"/>
  <c r="AH2042" i="3"/>
  <c r="AQ2041" i="3"/>
  <c r="AP2041" i="3"/>
  <c r="AO2041" i="3"/>
  <c r="AN2041" i="3"/>
  <c r="AM2041" i="3"/>
  <c r="AL2041" i="3"/>
  <c r="AK2041" i="3"/>
  <c r="AJ2041" i="3"/>
  <c r="AI2041" i="3"/>
  <c r="AH2041" i="3"/>
  <c r="AQ2040" i="3"/>
  <c r="AP2040" i="3"/>
  <c r="AO2040" i="3"/>
  <c r="AN2040" i="3"/>
  <c r="AM2040" i="3"/>
  <c r="AL2040" i="3"/>
  <c r="AK2040" i="3"/>
  <c r="AJ2040" i="3"/>
  <c r="AI2040" i="3"/>
  <c r="AH2040" i="3"/>
  <c r="AQ2039" i="3"/>
  <c r="AP2039" i="3"/>
  <c r="AO2039" i="3"/>
  <c r="AN2039" i="3"/>
  <c r="AM2039" i="3"/>
  <c r="AL2039" i="3"/>
  <c r="AK2039" i="3"/>
  <c r="AJ2039" i="3"/>
  <c r="AI2039" i="3"/>
  <c r="AH2039" i="3"/>
  <c r="AQ2038" i="3"/>
  <c r="AP2038" i="3"/>
  <c r="AO2038" i="3"/>
  <c r="AN2038" i="3"/>
  <c r="AM2038" i="3"/>
  <c r="AL2038" i="3"/>
  <c r="AK2038" i="3"/>
  <c r="AJ2038" i="3"/>
  <c r="AI2038" i="3"/>
  <c r="AH2038" i="3"/>
  <c r="AQ2037" i="3"/>
  <c r="AP2037" i="3"/>
  <c r="AO2037" i="3"/>
  <c r="AN2037" i="3"/>
  <c r="AM2037" i="3"/>
  <c r="AL2037" i="3"/>
  <c r="AK2037" i="3"/>
  <c r="AJ2037" i="3"/>
  <c r="AI2037" i="3"/>
  <c r="AH2037" i="3"/>
  <c r="AQ2036" i="3"/>
  <c r="AP2036" i="3"/>
  <c r="AO2036" i="3"/>
  <c r="AN2036" i="3"/>
  <c r="AM2036" i="3"/>
  <c r="AL2036" i="3"/>
  <c r="AK2036" i="3"/>
  <c r="AJ2036" i="3"/>
  <c r="AI2036" i="3"/>
  <c r="AH2036" i="3"/>
  <c r="AQ2035" i="3"/>
  <c r="AP2035" i="3"/>
  <c r="AO2035" i="3"/>
  <c r="AN2035" i="3"/>
  <c r="AM2035" i="3"/>
  <c r="AL2035" i="3"/>
  <c r="AK2035" i="3"/>
  <c r="AJ2035" i="3"/>
  <c r="AI2035" i="3"/>
  <c r="AH2035" i="3"/>
  <c r="AQ2034" i="3"/>
  <c r="AP2034" i="3"/>
  <c r="AO2034" i="3"/>
  <c r="AN2034" i="3"/>
  <c r="AM2034" i="3"/>
  <c r="AL2034" i="3"/>
  <c r="AK2034" i="3"/>
  <c r="AJ2034" i="3"/>
  <c r="AI2034" i="3"/>
  <c r="AH2034" i="3"/>
  <c r="AQ2033" i="3"/>
  <c r="AP2033" i="3"/>
  <c r="AO2033" i="3"/>
  <c r="AN2033" i="3"/>
  <c r="AM2033" i="3"/>
  <c r="AL2033" i="3"/>
  <c r="AK2033" i="3"/>
  <c r="AJ2033" i="3"/>
  <c r="AI2033" i="3"/>
  <c r="AH2033" i="3"/>
  <c r="AQ2032" i="3"/>
  <c r="AP2032" i="3"/>
  <c r="AO2032" i="3"/>
  <c r="AN2032" i="3"/>
  <c r="AM2032" i="3"/>
  <c r="AL2032" i="3"/>
  <c r="AK2032" i="3"/>
  <c r="AJ2032" i="3"/>
  <c r="AI2032" i="3"/>
  <c r="AH2032" i="3"/>
  <c r="AQ2031" i="3"/>
  <c r="AP2031" i="3"/>
  <c r="AO2031" i="3"/>
  <c r="AN2031" i="3"/>
  <c r="AM2031" i="3"/>
  <c r="AL2031" i="3"/>
  <c r="AK2031" i="3"/>
  <c r="AJ2031" i="3"/>
  <c r="AI2031" i="3"/>
  <c r="AH2031" i="3"/>
  <c r="AQ2030" i="3"/>
  <c r="AP2030" i="3"/>
  <c r="AO2030" i="3"/>
  <c r="AN2030" i="3"/>
  <c r="AM2030" i="3"/>
  <c r="AL2030" i="3"/>
  <c r="AK2030" i="3"/>
  <c r="AJ2030" i="3"/>
  <c r="AI2030" i="3"/>
  <c r="AH2030" i="3"/>
  <c r="AQ2029" i="3"/>
  <c r="AP2029" i="3"/>
  <c r="AO2029" i="3"/>
  <c r="AN2029" i="3"/>
  <c r="AM2029" i="3"/>
  <c r="AL2029" i="3"/>
  <c r="AK2029" i="3"/>
  <c r="AJ2029" i="3"/>
  <c r="AI2029" i="3"/>
  <c r="AH2029" i="3"/>
  <c r="AQ2028" i="3"/>
  <c r="AP2028" i="3"/>
  <c r="AO2028" i="3"/>
  <c r="AN2028" i="3"/>
  <c r="AM2028" i="3"/>
  <c r="AL2028" i="3"/>
  <c r="AK2028" i="3"/>
  <c r="AJ2028" i="3"/>
  <c r="AI2028" i="3"/>
  <c r="AH2028" i="3"/>
  <c r="AQ2027" i="3"/>
  <c r="AP2027" i="3"/>
  <c r="AO2027" i="3"/>
  <c r="AN2027" i="3"/>
  <c r="AM2027" i="3"/>
  <c r="AL2027" i="3"/>
  <c r="AK2027" i="3"/>
  <c r="AJ2027" i="3"/>
  <c r="AI2027" i="3"/>
  <c r="AH2027" i="3"/>
  <c r="AQ2026" i="3"/>
  <c r="AP2026" i="3"/>
  <c r="AO2026" i="3"/>
  <c r="AN2026" i="3"/>
  <c r="AM2026" i="3"/>
  <c r="AL2026" i="3"/>
  <c r="AK2026" i="3"/>
  <c r="AJ2026" i="3"/>
  <c r="AI2026" i="3"/>
  <c r="AH2026" i="3"/>
  <c r="AQ2025" i="3"/>
  <c r="AP2025" i="3"/>
  <c r="AO2025" i="3"/>
  <c r="AN2025" i="3"/>
  <c r="AM2025" i="3"/>
  <c r="AL2025" i="3"/>
  <c r="AK2025" i="3"/>
  <c r="AJ2025" i="3"/>
  <c r="AI2025" i="3"/>
  <c r="AH2025" i="3"/>
  <c r="AQ2024" i="3"/>
  <c r="AP2024" i="3"/>
  <c r="AO2024" i="3"/>
  <c r="AN2024" i="3"/>
  <c r="AM2024" i="3"/>
  <c r="AL2024" i="3"/>
  <c r="AK2024" i="3"/>
  <c r="AJ2024" i="3"/>
  <c r="AI2024" i="3"/>
  <c r="AH2024" i="3"/>
  <c r="AQ2023" i="3"/>
  <c r="AP2023" i="3"/>
  <c r="AO2023" i="3"/>
  <c r="AN2023" i="3"/>
  <c r="AM2023" i="3"/>
  <c r="AL2023" i="3"/>
  <c r="AK2023" i="3"/>
  <c r="AJ2023" i="3"/>
  <c r="AI2023" i="3"/>
  <c r="AH2023" i="3"/>
  <c r="AQ2022" i="3"/>
  <c r="AP2022" i="3"/>
  <c r="AO2022" i="3"/>
  <c r="AN2022" i="3"/>
  <c r="AM2022" i="3"/>
  <c r="AL2022" i="3"/>
  <c r="AK2022" i="3"/>
  <c r="AJ2022" i="3"/>
  <c r="AI2022" i="3"/>
  <c r="AH2022" i="3"/>
  <c r="AQ2021" i="3"/>
  <c r="AP2021" i="3"/>
  <c r="AO2021" i="3"/>
  <c r="AN2021" i="3"/>
  <c r="AM2021" i="3"/>
  <c r="AL2021" i="3"/>
  <c r="AK2021" i="3"/>
  <c r="AJ2021" i="3"/>
  <c r="AI2021" i="3"/>
  <c r="AH2021" i="3"/>
  <c r="AQ2020" i="3"/>
  <c r="AP2020" i="3"/>
  <c r="AO2020" i="3"/>
  <c r="AN2020" i="3"/>
  <c r="AM2020" i="3"/>
  <c r="AL2020" i="3"/>
  <c r="AK2020" i="3"/>
  <c r="AJ2020" i="3"/>
  <c r="AI2020" i="3"/>
  <c r="AH2020" i="3"/>
  <c r="AQ2019" i="3"/>
  <c r="AP2019" i="3"/>
  <c r="AO2019" i="3"/>
  <c r="AN2019" i="3"/>
  <c r="AM2019" i="3"/>
  <c r="AL2019" i="3"/>
  <c r="AK2019" i="3"/>
  <c r="AJ2019" i="3"/>
  <c r="AI2019" i="3"/>
  <c r="AH2019" i="3"/>
  <c r="AQ2018" i="3"/>
  <c r="AP2018" i="3"/>
  <c r="AO2018" i="3"/>
  <c r="AN2018" i="3"/>
  <c r="AM2018" i="3"/>
  <c r="AL2018" i="3"/>
  <c r="AK2018" i="3"/>
  <c r="AJ2018" i="3"/>
  <c r="AI2018" i="3"/>
  <c r="AH2018" i="3"/>
  <c r="AQ2017" i="3"/>
  <c r="AP2017" i="3"/>
  <c r="AO2017" i="3"/>
  <c r="AN2017" i="3"/>
  <c r="AM2017" i="3"/>
  <c r="AL2017" i="3"/>
  <c r="AK2017" i="3"/>
  <c r="AJ2017" i="3"/>
  <c r="AI2017" i="3"/>
  <c r="AH2017" i="3"/>
  <c r="AQ2016" i="3"/>
  <c r="AP2016" i="3"/>
  <c r="AO2016" i="3"/>
  <c r="AN2016" i="3"/>
  <c r="AM2016" i="3"/>
  <c r="AL2016" i="3"/>
  <c r="AK2016" i="3"/>
  <c r="AJ2016" i="3"/>
  <c r="AI2016" i="3"/>
  <c r="AH2016" i="3"/>
  <c r="AQ2015" i="3"/>
  <c r="AP2015" i="3"/>
  <c r="AO2015" i="3"/>
  <c r="AN2015" i="3"/>
  <c r="AM2015" i="3"/>
  <c r="AL2015" i="3"/>
  <c r="AK2015" i="3"/>
  <c r="AJ2015" i="3"/>
  <c r="AI2015" i="3"/>
  <c r="AH2015" i="3"/>
  <c r="AQ2014" i="3"/>
  <c r="AP2014" i="3"/>
  <c r="AO2014" i="3"/>
  <c r="AN2014" i="3"/>
  <c r="AM2014" i="3"/>
  <c r="AL2014" i="3"/>
  <c r="AK2014" i="3"/>
  <c r="AJ2014" i="3"/>
  <c r="AI2014" i="3"/>
  <c r="AH2014" i="3"/>
  <c r="AQ2013" i="3"/>
  <c r="AP2013" i="3"/>
  <c r="AO2013" i="3"/>
  <c r="AN2013" i="3"/>
  <c r="AM2013" i="3"/>
  <c r="AL2013" i="3"/>
  <c r="AK2013" i="3"/>
  <c r="AJ2013" i="3"/>
  <c r="AI2013" i="3"/>
  <c r="AH2013" i="3"/>
  <c r="AQ2012" i="3"/>
  <c r="AP2012" i="3"/>
  <c r="AO2012" i="3"/>
  <c r="AN2012" i="3"/>
  <c r="AM2012" i="3"/>
  <c r="AL2012" i="3"/>
  <c r="AK2012" i="3"/>
  <c r="AJ2012" i="3"/>
  <c r="AI2012" i="3"/>
  <c r="AH2012" i="3"/>
  <c r="AQ2011" i="3"/>
  <c r="AP2011" i="3"/>
  <c r="AO2011" i="3"/>
  <c r="AN2011" i="3"/>
  <c r="AM2011" i="3"/>
  <c r="AL2011" i="3"/>
  <c r="AK2011" i="3"/>
  <c r="AJ2011" i="3"/>
  <c r="AI2011" i="3"/>
  <c r="AH2011" i="3"/>
  <c r="AQ2010" i="3"/>
  <c r="AP2010" i="3"/>
  <c r="AO2010" i="3"/>
  <c r="AN2010" i="3"/>
  <c r="AM2010" i="3"/>
  <c r="AL2010" i="3"/>
  <c r="AK2010" i="3"/>
  <c r="AJ2010" i="3"/>
  <c r="AI2010" i="3"/>
  <c r="AH2010" i="3"/>
  <c r="AQ2009" i="3"/>
  <c r="AP2009" i="3"/>
  <c r="AO2009" i="3"/>
  <c r="AN2009" i="3"/>
  <c r="AM2009" i="3"/>
  <c r="AL2009" i="3"/>
  <c r="AK2009" i="3"/>
  <c r="AJ2009" i="3"/>
  <c r="AI2009" i="3"/>
  <c r="AH2009" i="3"/>
  <c r="AQ2008" i="3"/>
  <c r="AP2008" i="3"/>
  <c r="AO2008" i="3"/>
  <c r="AN2008" i="3"/>
  <c r="AM2008" i="3"/>
  <c r="AL2008" i="3"/>
  <c r="AK2008" i="3"/>
  <c r="AJ2008" i="3"/>
  <c r="AI2008" i="3"/>
  <c r="AH2008" i="3"/>
  <c r="AQ2007" i="3"/>
  <c r="AP2007" i="3"/>
  <c r="AO2007" i="3"/>
  <c r="AN2007" i="3"/>
  <c r="AM2007" i="3"/>
  <c r="AL2007" i="3"/>
  <c r="AK2007" i="3"/>
  <c r="AJ2007" i="3"/>
  <c r="AI2007" i="3"/>
  <c r="AH2007" i="3"/>
  <c r="AQ2006" i="3"/>
  <c r="AP2006" i="3"/>
  <c r="AO2006" i="3"/>
  <c r="AN2006" i="3"/>
  <c r="AM2006" i="3"/>
  <c r="AL2006" i="3"/>
  <c r="AK2006" i="3"/>
  <c r="AJ2006" i="3"/>
  <c r="AI2006" i="3"/>
  <c r="AH2006" i="3"/>
  <c r="AQ2005" i="3"/>
  <c r="AP2005" i="3"/>
  <c r="AO2005" i="3"/>
  <c r="AN2005" i="3"/>
  <c r="AM2005" i="3"/>
  <c r="AL2005" i="3"/>
  <c r="AK2005" i="3"/>
  <c r="AJ2005" i="3"/>
  <c r="AI2005" i="3"/>
  <c r="AH2005" i="3"/>
  <c r="AQ2004" i="3"/>
  <c r="AP2004" i="3"/>
  <c r="AO2004" i="3"/>
  <c r="AN2004" i="3"/>
  <c r="AM2004" i="3"/>
  <c r="AL2004" i="3"/>
  <c r="AK2004" i="3"/>
  <c r="AJ2004" i="3"/>
  <c r="AI2004" i="3"/>
  <c r="AH2004" i="3"/>
  <c r="AQ2003" i="3"/>
  <c r="AP2003" i="3"/>
  <c r="AO2003" i="3"/>
  <c r="AN2003" i="3"/>
  <c r="AM2003" i="3"/>
  <c r="AL2003" i="3"/>
  <c r="AK2003" i="3"/>
  <c r="AJ2003" i="3"/>
  <c r="AI2003" i="3"/>
  <c r="AH2003" i="3"/>
  <c r="AQ2002" i="3"/>
  <c r="AP2002" i="3"/>
  <c r="AO2002" i="3"/>
  <c r="AN2002" i="3"/>
  <c r="AM2002" i="3"/>
  <c r="AL2002" i="3"/>
  <c r="AK2002" i="3"/>
  <c r="AJ2002" i="3"/>
  <c r="AI2002" i="3"/>
  <c r="AH2002" i="3"/>
  <c r="AQ2001" i="3"/>
  <c r="AP2001" i="3"/>
  <c r="AO2001" i="3"/>
  <c r="AN2001" i="3"/>
  <c r="AM2001" i="3"/>
  <c r="AL2001" i="3"/>
  <c r="AK2001" i="3"/>
  <c r="AJ2001" i="3"/>
  <c r="AI2001" i="3"/>
  <c r="AH2001" i="3"/>
  <c r="AQ2000" i="3"/>
  <c r="AP2000" i="3"/>
  <c r="AO2000" i="3"/>
  <c r="AN2000" i="3"/>
  <c r="AM2000" i="3"/>
  <c r="AL2000" i="3"/>
  <c r="AK2000" i="3"/>
  <c r="AJ2000" i="3"/>
  <c r="AI2000" i="3"/>
  <c r="AH2000" i="3"/>
  <c r="AQ1999" i="3"/>
  <c r="AP1999" i="3"/>
  <c r="AO1999" i="3"/>
  <c r="AN1999" i="3"/>
  <c r="AM1999" i="3"/>
  <c r="AL1999" i="3"/>
  <c r="AK1999" i="3"/>
  <c r="AJ1999" i="3"/>
  <c r="AI1999" i="3"/>
  <c r="AH1999" i="3"/>
  <c r="AQ1998" i="3"/>
  <c r="AP1998" i="3"/>
  <c r="AO1998" i="3"/>
  <c r="AN1998" i="3"/>
  <c r="AM1998" i="3"/>
  <c r="AL1998" i="3"/>
  <c r="AK1998" i="3"/>
  <c r="AJ1998" i="3"/>
  <c r="AI1998" i="3"/>
  <c r="AH1998" i="3"/>
  <c r="AQ1997" i="3"/>
  <c r="AP1997" i="3"/>
  <c r="AO1997" i="3"/>
  <c r="AN1997" i="3"/>
  <c r="AM1997" i="3"/>
  <c r="AL1997" i="3"/>
  <c r="AK1997" i="3"/>
  <c r="AJ1997" i="3"/>
  <c r="AI1997" i="3"/>
  <c r="AH1997" i="3"/>
  <c r="AQ1996" i="3"/>
  <c r="AP1996" i="3"/>
  <c r="AO1996" i="3"/>
  <c r="AN1996" i="3"/>
  <c r="AM1996" i="3"/>
  <c r="AL1996" i="3"/>
  <c r="AK1996" i="3"/>
  <c r="AJ1996" i="3"/>
  <c r="AI1996" i="3"/>
  <c r="AH1996" i="3"/>
  <c r="AQ1995" i="3"/>
  <c r="AP1995" i="3"/>
  <c r="AO1995" i="3"/>
  <c r="AN1995" i="3"/>
  <c r="AM1995" i="3"/>
  <c r="AL1995" i="3"/>
  <c r="AK1995" i="3"/>
  <c r="AJ1995" i="3"/>
  <c r="AI1995" i="3"/>
  <c r="AH1995" i="3"/>
  <c r="AQ1994" i="3"/>
  <c r="AP1994" i="3"/>
  <c r="AO1994" i="3"/>
  <c r="AN1994" i="3"/>
  <c r="AM1994" i="3"/>
  <c r="AL1994" i="3"/>
  <c r="AK1994" i="3"/>
  <c r="AJ1994" i="3"/>
  <c r="AI1994" i="3"/>
  <c r="AH1994" i="3"/>
  <c r="AQ1993" i="3"/>
  <c r="AP1993" i="3"/>
  <c r="AO1993" i="3"/>
  <c r="AN1993" i="3"/>
  <c r="AM1993" i="3"/>
  <c r="AL1993" i="3"/>
  <c r="AK1993" i="3"/>
  <c r="AJ1993" i="3"/>
  <c r="AI1993" i="3"/>
  <c r="AH1993" i="3"/>
  <c r="AQ1992" i="3"/>
  <c r="AP1992" i="3"/>
  <c r="AO1992" i="3"/>
  <c r="AN1992" i="3"/>
  <c r="AM1992" i="3"/>
  <c r="AL1992" i="3"/>
  <c r="AK1992" i="3"/>
  <c r="AJ1992" i="3"/>
  <c r="AI1992" i="3"/>
  <c r="AH1992" i="3"/>
  <c r="AQ1991" i="3"/>
  <c r="AP1991" i="3"/>
  <c r="AO1991" i="3"/>
  <c r="AN1991" i="3"/>
  <c r="AM1991" i="3"/>
  <c r="AL1991" i="3"/>
  <c r="AK1991" i="3"/>
  <c r="AJ1991" i="3"/>
  <c r="AI1991" i="3"/>
  <c r="AH1991" i="3"/>
  <c r="AQ1990" i="3"/>
  <c r="AP1990" i="3"/>
  <c r="AO1990" i="3"/>
  <c r="AN1990" i="3"/>
  <c r="AM1990" i="3"/>
  <c r="AL1990" i="3"/>
  <c r="AK1990" i="3"/>
  <c r="AJ1990" i="3"/>
  <c r="AI1990" i="3"/>
  <c r="AH1990" i="3"/>
  <c r="AQ1989" i="3"/>
  <c r="AP1989" i="3"/>
  <c r="AO1989" i="3"/>
  <c r="AN1989" i="3"/>
  <c r="AM1989" i="3"/>
  <c r="AL1989" i="3"/>
  <c r="AK1989" i="3"/>
  <c r="AJ1989" i="3"/>
  <c r="AI1989" i="3"/>
  <c r="AH1989" i="3"/>
  <c r="AQ1988" i="3"/>
  <c r="AP1988" i="3"/>
  <c r="AO1988" i="3"/>
  <c r="AN1988" i="3"/>
  <c r="AM1988" i="3"/>
  <c r="AL1988" i="3"/>
  <c r="AK1988" i="3"/>
  <c r="AJ1988" i="3"/>
  <c r="AI1988" i="3"/>
  <c r="AH1988" i="3"/>
  <c r="AQ1987" i="3"/>
  <c r="AP1987" i="3"/>
  <c r="AO1987" i="3"/>
  <c r="AN1987" i="3"/>
  <c r="AM1987" i="3"/>
  <c r="AL1987" i="3"/>
  <c r="AK1987" i="3"/>
  <c r="AJ1987" i="3"/>
  <c r="AI1987" i="3"/>
  <c r="AH1987" i="3"/>
  <c r="AQ1986" i="3"/>
  <c r="AP1986" i="3"/>
  <c r="AO1986" i="3"/>
  <c r="AN1986" i="3"/>
  <c r="AM1986" i="3"/>
  <c r="AL1986" i="3"/>
  <c r="AK1986" i="3"/>
  <c r="AJ1986" i="3"/>
  <c r="AI1986" i="3"/>
  <c r="AH1986" i="3"/>
  <c r="AQ1985" i="3"/>
  <c r="AP1985" i="3"/>
  <c r="AO1985" i="3"/>
  <c r="AN1985" i="3"/>
  <c r="AM1985" i="3"/>
  <c r="AL1985" i="3"/>
  <c r="AK1985" i="3"/>
  <c r="AJ1985" i="3"/>
  <c r="AI1985" i="3"/>
  <c r="AH1985" i="3"/>
  <c r="AQ1984" i="3"/>
  <c r="AP1984" i="3"/>
  <c r="AO1984" i="3"/>
  <c r="AN1984" i="3"/>
  <c r="AM1984" i="3"/>
  <c r="AL1984" i="3"/>
  <c r="AK1984" i="3"/>
  <c r="AJ1984" i="3"/>
  <c r="AI1984" i="3"/>
  <c r="AH1984" i="3"/>
  <c r="AQ1983" i="3"/>
  <c r="AP1983" i="3"/>
  <c r="AO1983" i="3"/>
  <c r="AN1983" i="3"/>
  <c r="AM1983" i="3"/>
  <c r="AL1983" i="3"/>
  <c r="AK1983" i="3"/>
  <c r="AJ1983" i="3"/>
  <c r="AI1983" i="3"/>
  <c r="AH1983" i="3"/>
  <c r="AQ1982" i="3"/>
  <c r="AP1982" i="3"/>
  <c r="AO1982" i="3"/>
  <c r="AN1982" i="3"/>
  <c r="AM1982" i="3"/>
  <c r="AL1982" i="3"/>
  <c r="AK1982" i="3"/>
  <c r="AJ1982" i="3"/>
  <c r="AI1982" i="3"/>
  <c r="AH1982" i="3"/>
  <c r="AQ1981" i="3"/>
  <c r="AP1981" i="3"/>
  <c r="AO1981" i="3"/>
  <c r="AN1981" i="3"/>
  <c r="AM1981" i="3"/>
  <c r="AL1981" i="3"/>
  <c r="AK1981" i="3"/>
  <c r="AJ1981" i="3"/>
  <c r="AI1981" i="3"/>
  <c r="AH1981" i="3"/>
  <c r="AQ1980" i="3"/>
  <c r="AP1980" i="3"/>
  <c r="AO1980" i="3"/>
  <c r="AN1980" i="3"/>
  <c r="AM1980" i="3"/>
  <c r="AL1980" i="3"/>
  <c r="AK1980" i="3"/>
  <c r="AJ1980" i="3"/>
  <c r="AI1980" i="3"/>
  <c r="AH1980" i="3"/>
  <c r="AQ1979" i="3"/>
  <c r="AP1979" i="3"/>
  <c r="AO1979" i="3"/>
  <c r="AN1979" i="3"/>
  <c r="AM1979" i="3"/>
  <c r="AL1979" i="3"/>
  <c r="AK1979" i="3"/>
  <c r="AJ1979" i="3"/>
  <c r="AI1979" i="3"/>
  <c r="AH1979" i="3"/>
  <c r="AQ1978" i="3"/>
  <c r="AP1978" i="3"/>
  <c r="AO1978" i="3"/>
  <c r="AN1978" i="3"/>
  <c r="AM1978" i="3"/>
  <c r="AL1978" i="3"/>
  <c r="AK1978" i="3"/>
  <c r="AJ1978" i="3"/>
  <c r="AI1978" i="3"/>
  <c r="AH1978" i="3"/>
  <c r="AQ1977" i="3"/>
  <c r="AP1977" i="3"/>
  <c r="AO1977" i="3"/>
  <c r="AN1977" i="3"/>
  <c r="AM1977" i="3"/>
  <c r="AL1977" i="3"/>
  <c r="AK1977" i="3"/>
  <c r="AJ1977" i="3"/>
  <c r="AI1977" i="3"/>
  <c r="AH1977" i="3"/>
  <c r="AQ1976" i="3"/>
  <c r="AP1976" i="3"/>
  <c r="AO1976" i="3"/>
  <c r="AN1976" i="3"/>
  <c r="AM1976" i="3"/>
  <c r="AL1976" i="3"/>
  <c r="AK1976" i="3"/>
  <c r="AJ1976" i="3"/>
  <c r="AI1976" i="3"/>
  <c r="AH1976" i="3"/>
  <c r="AQ1975" i="3"/>
  <c r="AP1975" i="3"/>
  <c r="AO1975" i="3"/>
  <c r="AN1975" i="3"/>
  <c r="AM1975" i="3"/>
  <c r="AL1975" i="3"/>
  <c r="AK1975" i="3"/>
  <c r="AJ1975" i="3"/>
  <c r="AI1975" i="3"/>
  <c r="AH1975" i="3"/>
  <c r="AQ1974" i="3"/>
  <c r="AP1974" i="3"/>
  <c r="AO1974" i="3"/>
  <c r="AN1974" i="3"/>
  <c r="AM1974" i="3"/>
  <c r="AL1974" i="3"/>
  <c r="AK1974" i="3"/>
  <c r="AJ1974" i="3"/>
  <c r="AI1974" i="3"/>
  <c r="AH1974" i="3"/>
  <c r="AQ1973" i="3"/>
  <c r="AP1973" i="3"/>
  <c r="AO1973" i="3"/>
  <c r="AN1973" i="3"/>
  <c r="AM1973" i="3"/>
  <c r="AL1973" i="3"/>
  <c r="AK1973" i="3"/>
  <c r="AJ1973" i="3"/>
  <c r="AI1973" i="3"/>
  <c r="AH1973" i="3"/>
  <c r="AQ1972" i="3"/>
  <c r="AP1972" i="3"/>
  <c r="AO1972" i="3"/>
  <c r="AN1972" i="3"/>
  <c r="AM1972" i="3"/>
  <c r="AL1972" i="3"/>
  <c r="AK1972" i="3"/>
  <c r="AJ1972" i="3"/>
  <c r="AI1972" i="3"/>
  <c r="AH1972" i="3"/>
  <c r="AQ1971" i="3"/>
  <c r="AP1971" i="3"/>
  <c r="AO1971" i="3"/>
  <c r="AN1971" i="3"/>
  <c r="AM1971" i="3"/>
  <c r="AL1971" i="3"/>
  <c r="AK1971" i="3"/>
  <c r="AJ1971" i="3"/>
  <c r="AI1971" i="3"/>
  <c r="AH1971" i="3"/>
  <c r="AQ1970" i="3"/>
  <c r="AP1970" i="3"/>
  <c r="AO1970" i="3"/>
  <c r="AN1970" i="3"/>
  <c r="AM1970" i="3"/>
  <c r="AL1970" i="3"/>
  <c r="AK1970" i="3"/>
  <c r="AJ1970" i="3"/>
  <c r="AI1970" i="3"/>
  <c r="AH1970" i="3"/>
  <c r="AQ1969" i="3"/>
  <c r="AP1969" i="3"/>
  <c r="AO1969" i="3"/>
  <c r="AN1969" i="3"/>
  <c r="AM1969" i="3"/>
  <c r="AL1969" i="3"/>
  <c r="AK1969" i="3"/>
  <c r="AJ1969" i="3"/>
  <c r="AI1969" i="3"/>
  <c r="AH1969" i="3"/>
  <c r="AQ1968" i="3"/>
  <c r="AP1968" i="3"/>
  <c r="AO1968" i="3"/>
  <c r="AN1968" i="3"/>
  <c r="AM1968" i="3"/>
  <c r="AL1968" i="3"/>
  <c r="AK1968" i="3"/>
  <c r="AJ1968" i="3"/>
  <c r="AI1968" i="3"/>
  <c r="AH1968" i="3"/>
  <c r="AQ1967" i="3"/>
  <c r="AP1967" i="3"/>
  <c r="AO1967" i="3"/>
  <c r="AN1967" i="3"/>
  <c r="AM1967" i="3"/>
  <c r="AL1967" i="3"/>
  <c r="AK1967" i="3"/>
  <c r="AJ1967" i="3"/>
  <c r="AI1967" i="3"/>
  <c r="AH1967" i="3"/>
  <c r="AQ1966" i="3"/>
  <c r="AP1966" i="3"/>
  <c r="AO1966" i="3"/>
  <c r="AN1966" i="3"/>
  <c r="AM1966" i="3"/>
  <c r="AL1966" i="3"/>
  <c r="AK1966" i="3"/>
  <c r="AJ1966" i="3"/>
  <c r="AI1966" i="3"/>
  <c r="AH1966" i="3"/>
  <c r="AQ1965" i="3"/>
  <c r="AP1965" i="3"/>
  <c r="AO1965" i="3"/>
  <c r="AN1965" i="3"/>
  <c r="AM1965" i="3"/>
  <c r="AL1965" i="3"/>
  <c r="AK1965" i="3"/>
  <c r="AJ1965" i="3"/>
  <c r="AI1965" i="3"/>
  <c r="AH1965" i="3"/>
  <c r="AQ1964" i="3"/>
  <c r="AP1964" i="3"/>
  <c r="AO1964" i="3"/>
  <c r="AN1964" i="3"/>
  <c r="AM1964" i="3"/>
  <c r="AL1964" i="3"/>
  <c r="AK1964" i="3"/>
  <c r="AJ1964" i="3"/>
  <c r="AI1964" i="3"/>
  <c r="AH1964" i="3"/>
  <c r="AQ1963" i="3"/>
  <c r="AP1963" i="3"/>
  <c r="AO1963" i="3"/>
  <c r="AN1963" i="3"/>
  <c r="AM1963" i="3"/>
  <c r="AL1963" i="3"/>
  <c r="AK1963" i="3"/>
  <c r="AJ1963" i="3"/>
  <c r="AI1963" i="3"/>
  <c r="AH1963" i="3"/>
  <c r="AQ1962" i="3"/>
  <c r="AP1962" i="3"/>
  <c r="AO1962" i="3"/>
  <c r="AN1962" i="3"/>
  <c r="AM1962" i="3"/>
  <c r="AL1962" i="3"/>
  <c r="AK1962" i="3"/>
  <c r="AJ1962" i="3"/>
  <c r="AI1962" i="3"/>
  <c r="AH1962" i="3"/>
  <c r="AQ1961" i="3"/>
  <c r="AP1961" i="3"/>
  <c r="AO1961" i="3"/>
  <c r="AN1961" i="3"/>
  <c r="AM1961" i="3"/>
  <c r="AL1961" i="3"/>
  <c r="AK1961" i="3"/>
  <c r="AJ1961" i="3"/>
  <c r="AI1961" i="3"/>
  <c r="AH1961" i="3"/>
  <c r="AQ1960" i="3"/>
  <c r="AP1960" i="3"/>
  <c r="AO1960" i="3"/>
  <c r="AN1960" i="3"/>
  <c r="AM1960" i="3"/>
  <c r="AL1960" i="3"/>
  <c r="AK1960" i="3"/>
  <c r="AJ1960" i="3"/>
  <c r="AI1960" i="3"/>
  <c r="AH1960" i="3"/>
  <c r="AQ1959" i="3"/>
  <c r="AP1959" i="3"/>
  <c r="AO1959" i="3"/>
  <c r="AN1959" i="3"/>
  <c r="AM1959" i="3"/>
  <c r="AL1959" i="3"/>
  <c r="AK1959" i="3"/>
  <c r="AJ1959" i="3"/>
  <c r="AI1959" i="3"/>
  <c r="AH1959" i="3"/>
  <c r="AQ1958" i="3"/>
  <c r="AP1958" i="3"/>
  <c r="AO1958" i="3"/>
  <c r="AN1958" i="3"/>
  <c r="AM1958" i="3"/>
  <c r="AL1958" i="3"/>
  <c r="AK1958" i="3"/>
  <c r="AJ1958" i="3"/>
  <c r="AI1958" i="3"/>
  <c r="AH1958" i="3"/>
  <c r="AQ1957" i="3"/>
  <c r="AP1957" i="3"/>
  <c r="AO1957" i="3"/>
  <c r="AN1957" i="3"/>
  <c r="AM1957" i="3"/>
  <c r="AL1957" i="3"/>
  <c r="AK1957" i="3"/>
  <c r="AJ1957" i="3"/>
  <c r="AI1957" i="3"/>
  <c r="AH1957" i="3"/>
  <c r="AQ1956" i="3"/>
  <c r="AP1956" i="3"/>
  <c r="AO1956" i="3"/>
  <c r="AN1956" i="3"/>
  <c r="AM1956" i="3"/>
  <c r="AL1956" i="3"/>
  <c r="AK1956" i="3"/>
  <c r="AJ1956" i="3"/>
  <c r="AI1956" i="3"/>
  <c r="AH1956" i="3"/>
  <c r="AQ1955" i="3"/>
  <c r="AP1955" i="3"/>
  <c r="AO1955" i="3"/>
  <c r="AN1955" i="3"/>
  <c r="AM1955" i="3"/>
  <c r="AL1955" i="3"/>
  <c r="AK1955" i="3"/>
  <c r="AJ1955" i="3"/>
  <c r="AI1955" i="3"/>
  <c r="AH1955" i="3"/>
  <c r="AQ1954" i="3"/>
  <c r="AP1954" i="3"/>
  <c r="AO1954" i="3"/>
  <c r="AN1954" i="3"/>
  <c r="AM1954" i="3"/>
  <c r="AL1954" i="3"/>
  <c r="AK1954" i="3"/>
  <c r="AJ1954" i="3"/>
  <c r="AI1954" i="3"/>
  <c r="AH1954" i="3"/>
  <c r="AQ1953" i="3"/>
  <c r="AP1953" i="3"/>
  <c r="AO1953" i="3"/>
  <c r="AN1953" i="3"/>
  <c r="AM1953" i="3"/>
  <c r="AL1953" i="3"/>
  <c r="AK1953" i="3"/>
  <c r="AJ1953" i="3"/>
  <c r="AI1953" i="3"/>
  <c r="AH1953" i="3"/>
  <c r="AQ1952" i="3"/>
  <c r="AP1952" i="3"/>
  <c r="AO1952" i="3"/>
  <c r="AN1952" i="3"/>
  <c r="AM1952" i="3"/>
  <c r="AL1952" i="3"/>
  <c r="AK1952" i="3"/>
  <c r="AJ1952" i="3"/>
  <c r="AI1952" i="3"/>
  <c r="AH1952" i="3"/>
  <c r="AQ1951" i="3"/>
  <c r="AP1951" i="3"/>
  <c r="AO1951" i="3"/>
  <c r="AN1951" i="3"/>
  <c r="AM1951" i="3"/>
  <c r="AL1951" i="3"/>
  <c r="AK1951" i="3"/>
  <c r="AJ1951" i="3"/>
  <c r="AI1951" i="3"/>
  <c r="AH1951" i="3"/>
  <c r="AQ1950" i="3"/>
  <c r="AP1950" i="3"/>
  <c r="AO1950" i="3"/>
  <c r="AN1950" i="3"/>
  <c r="AM1950" i="3"/>
  <c r="AL1950" i="3"/>
  <c r="AK1950" i="3"/>
  <c r="AJ1950" i="3"/>
  <c r="AI1950" i="3"/>
  <c r="AH1950" i="3"/>
  <c r="AQ1949" i="3"/>
  <c r="AP1949" i="3"/>
  <c r="AO1949" i="3"/>
  <c r="AN1949" i="3"/>
  <c r="AM1949" i="3"/>
  <c r="AL1949" i="3"/>
  <c r="AK1949" i="3"/>
  <c r="AJ1949" i="3"/>
  <c r="AI1949" i="3"/>
  <c r="AH1949" i="3"/>
  <c r="AQ1948" i="3"/>
  <c r="AP1948" i="3"/>
  <c r="AO1948" i="3"/>
  <c r="AN1948" i="3"/>
  <c r="AM1948" i="3"/>
  <c r="AL1948" i="3"/>
  <c r="AK1948" i="3"/>
  <c r="AJ1948" i="3"/>
  <c r="AI1948" i="3"/>
  <c r="AH1948" i="3"/>
  <c r="AQ1947" i="3"/>
  <c r="AP1947" i="3"/>
  <c r="AO1947" i="3"/>
  <c r="AN1947" i="3"/>
  <c r="AM1947" i="3"/>
  <c r="AL1947" i="3"/>
  <c r="AK1947" i="3"/>
  <c r="AJ1947" i="3"/>
  <c r="AI1947" i="3"/>
  <c r="AH1947" i="3"/>
  <c r="AQ1946" i="3"/>
  <c r="AP1946" i="3"/>
  <c r="AO1946" i="3"/>
  <c r="AN1946" i="3"/>
  <c r="AM1946" i="3"/>
  <c r="AL1946" i="3"/>
  <c r="AK1946" i="3"/>
  <c r="AJ1946" i="3"/>
  <c r="AI1946" i="3"/>
  <c r="AH1946" i="3"/>
  <c r="AQ1945" i="3"/>
  <c r="AP1945" i="3"/>
  <c r="AO1945" i="3"/>
  <c r="AN1945" i="3"/>
  <c r="AM1945" i="3"/>
  <c r="AL1945" i="3"/>
  <c r="AK1945" i="3"/>
  <c r="AJ1945" i="3"/>
  <c r="AI1945" i="3"/>
  <c r="AH1945" i="3"/>
  <c r="AQ1944" i="3"/>
  <c r="AP1944" i="3"/>
  <c r="AO1944" i="3"/>
  <c r="AN1944" i="3"/>
  <c r="AM1944" i="3"/>
  <c r="AL1944" i="3"/>
  <c r="AK1944" i="3"/>
  <c r="AJ1944" i="3"/>
  <c r="AI1944" i="3"/>
  <c r="AH1944" i="3"/>
  <c r="AQ1943" i="3"/>
  <c r="AP1943" i="3"/>
  <c r="AO1943" i="3"/>
  <c r="AN1943" i="3"/>
  <c r="AM1943" i="3"/>
  <c r="AL1943" i="3"/>
  <c r="AK1943" i="3"/>
  <c r="AJ1943" i="3"/>
  <c r="AI1943" i="3"/>
  <c r="AH1943" i="3"/>
  <c r="AQ1942" i="3"/>
  <c r="AP1942" i="3"/>
  <c r="AO1942" i="3"/>
  <c r="AN1942" i="3"/>
  <c r="AM1942" i="3"/>
  <c r="AL1942" i="3"/>
  <c r="AK1942" i="3"/>
  <c r="AJ1942" i="3"/>
  <c r="AI1942" i="3"/>
  <c r="AH1942" i="3"/>
  <c r="AQ1941" i="3"/>
  <c r="AP1941" i="3"/>
  <c r="AO1941" i="3"/>
  <c r="AN1941" i="3"/>
  <c r="AM1941" i="3"/>
  <c r="AL1941" i="3"/>
  <c r="AK1941" i="3"/>
  <c r="AJ1941" i="3"/>
  <c r="AI1941" i="3"/>
  <c r="AH1941" i="3"/>
  <c r="AQ1940" i="3"/>
  <c r="AP1940" i="3"/>
  <c r="AO1940" i="3"/>
  <c r="AN1940" i="3"/>
  <c r="AM1940" i="3"/>
  <c r="AL1940" i="3"/>
  <c r="AK1940" i="3"/>
  <c r="AJ1940" i="3"/>
  <c r="AI1940" i="3"/>
  <c r="AH1940" i="3"/>
  <c r="AQ1939" i="3"/>
  <c r="AP1939" i="3"/>
  <c r="AO1939" i="3"/>
  <c r="AN1939" i="3"/>
  <c r="AM1939" i="3"/>
  <c r="AL1939" i="3"/>
  <c r="AK1939" i="3"/>
  <c r="AJ1939" i="3"/>
  <c r="AI1939" i="3"/>
  <c r="AH1939" i="3"/>
  <c r="AQ1938" i="3"/>
  <c r="AP1938" i="3"/>
  <c r="AO1938" i="3"/>
  <c r="AN1938" i="3"/>
  <c r="AM1938" i="3"/>
  <c r="AL1938" i="3"/>
  <c r="AK1938" i="3"/>
  <c r="AJ1938" i="3"/>
  <c r="AI1938" i="3"/>
  <c r="AH1938" i="3"/>
  <c r="AQ1937" i="3"/>
  <c r="AP1937" i="3"/>
  <c r="AO1937" i="3"/>
  <c r="AN1937" i="3"/>
  <c r="AM1937" i="3"/>
  <c r="AL1937" i="3"/>
  <c r="AK1937" i="3"/>
  <c r="AJ1937" i="3"/>
  <c r="AI1937" i="3"/>
  <c r="AH1937" i="3"/>
  <c r="AQ1936" i="3"/>
  <c r="AP1936" i="3"/>
  <c r="AO1936" i="3"/>
  <c r="AN1936" i="3"/>
  <c r="AM1936" i="3"/>
  <c r="AL1936" i="3"/>
  <c r="AK1936" i="3"/>
  <c r="AJ1936" i="3"/>
  <c r="AI1936" i="3"/>
  <c r="AH1936" i="3"/>
  <c r="AQ1935" i="3"/>
  <c r="AP1935" i="3"/>
  <c r="AO1935" i="3"/>
  <c r="AN1935" i="3"/>
  <c r="AM1935" i="3"/>
  <c r="AL1935" i="3"/>
  <c r="AK1935" i="3"/>
  <c r="AJ1935" i="3"/>
  <c r="AI1935" i="3"/>
  <c r="AH1935" i="3"/>
  <c r="AQ1934" i="3"/>
  <c r="AP1934" i="3"/>
  <c r="AO1934" i="3"/>
  <c r="AN1934" i="3"/>
  <c r="AM1934" i="3"/>
  <c r="AL1934" i="3"/>
  <c r="AK1934" i="3"/>
  <c r="AJ1934" i="3"/>
  <c r="AI1934" i="3"/>
  <c r="AH1934" i="3"/>
  <c r="AQ1933" i="3"/>
  <c r="AP1933" i="3"/>
  <c r="AO1933" i="3"/>
  <c r="AN1933" i="3"/>
  <c r="AM1933" i="3"/>
  <c r="AL1933" i="3"/>
  <c r="AK1933" i="3"/>
  <c r="AJ1933" i="3"/>
  <c r="AI1933" i="3"/>
  <c r="AH1933" i="3"/>
  <c r="AQ1932" i="3"/>
  <c r="AP1932" i="3"/>
  <c r="AO1932" i="3"/>
  <c r="AN1932" i="3"/>
  <c r="AM1932" i="3"/>
  <c r="AL1932" i="3"/>
  <c r="AK1932" i="3"/>
  <c r="AJ1932" i="3"/>
  <c r="AI1932" i="3"/>
  <c r="AH1932" i="3"/>
  <c r="AQ1931" i="3"/>
  <c r="AP1931" i="3"/>
  <c r="AO1931" i="3"/>
  <c r="AN1931" i="3"/>
  <c r="AM1931" i="3"/>
  <c r="AL1931" i="3"/>
  <c r="AK1931" i="3"/>
  <c r="AJ1931" i="3"/>
  <c r="AI1931" i="3"/>
  <c r="AH1931" i="3"/>
  <c r="AQ1930" i="3"/>
  <c r="AP1930" i="3"/>
  <c r="AO1930" i="3"/>
  <c r="AN1930" i="3"/>
  <c r="AM1930" i="3"/>
  <c r="AL1930" i="3"/>
  <c r="AK1930" i="3"/>
  <c r="AJ1930" i="3"/>
  <c r="AI1930" i="3"/>
  <c r="AH1930" i="3"/>
  <c r="AQ1929" i="3"/>
  <c r="AP1929" i="3"/>
  <c r="AO1929" i="3"/>
  <c r="AN1929" i="3"/>
  <c r="AM1929" i="3"/>
  <c r="AL1929" i="3"/>
  <c r="AK1929" i="3"/>
  <c r="AJ1929" i="3"/>
  <c r="AI1929" i="3"/>
  <c r="AH1929" i="3"/>
  <c r="AQ1928" i="3"/>
  <c r="AP1928" i="3"/>
  <c r="AO1928" i="3"/>
  <c r="AN1928" i="3"/>
  <c r="AM1928" i="3"/>
  <c r="AL1928" i="3"/>
  <c r="AK1928" i="3"/>
  <c r="AJ1928" i="3"/>
  <c r="AI1928" i="3"/>
  <c r="AH1928" i="3"/>
  <c r="AQ1927" i="3"/>
  <c r="AP1927" i="3"/>
  <c r="AO1927" i="3"/>
  <c r="AN1927" i="3"/>
  <c r="AM1927" i="3"/>
  <c r="AL1927" i="3"/>
  <c r="AK1927" i="3"/>
  <c r="AJ1927" i="3"/>
  <c r="AI1927" i="3"/>
  <c r="AH1927" i="3"/>
  <c r="AQ1926" i="3"/>
  <c r="AP1926" i="3"/>
  <c r="AO1926" i="3"/>
  <c r="AN1926" i="3"/>
  <c r="AM1926" i="3"/>
  <c r="AL1926" i="3"/>
  <c r="AK1926" i="3"/>
  <c r="AJ1926" i="3"/>
  <c r="AI1926" i="3"/>
  <c r="AH1926" i="3"/>
  <c r="AQ1925" i="3"/>
  <c r="AP1925" i="3"/>
  <c r="AO1925" i="3"/>
  <c r="AN1925" i="3"/>
  <c r="AM1925" i="3"/>
  <c r="AL1925" i="3"/>
  <c r="AK1925" i="3"/>
  <c r="AJ1925" i="3"/>
  <c r="AI1925" i="3"/>
  <c r="AH1925" i="3"/>
  <c r="AQ1924" i="3"/>
  <c r="AP1924" i="3"/>
  <c r="AO1924" i="3"/>
  <c r="AN1924" i="3"/>
  <c r="AM1924" i="3"/>
  <c r="AL1924" i="3"/>
  <c r="AK1924" i="3"/>
  <c r="AJ1924" i="3"/>
  <c r="AI1924" i="3"/>
  <c r="AH1924" i="3"/>
  <c r="AQ1923" i="3"/>
  <c r="AP1923" i="3"/>
  <c r="AO1923" i="3"/>
  <c r="AN1923" i="3"/>
  <c r="AM1923" i="3"/>
  <c r="AL1923" i="3"/>
  <c r="AK1923" i="3"/>
  <c r="AJ1923" i="3"/>
  <c r="AI1923" i="3"/>
  <c r="AH1923" i="3"/>
  <c r="AQ1922" i="3"/>
  <c r="AP1922" i="3"/>
  <c r="AO1922" i="3"/>
  <c r="AN1922" i="3"/>
  <c r="AM1922" i="3"/>
  <c r="AL1922" i="3"/>
  <c r="AK1922" i="3"/>
  <c r="AJ1922" i="3"/>
  <c r="AI1922" i="3"/>
  <c r="AH1922" i="3"/>
  <c r="AQ1921" i="3"/>
  <c r="AP1921" i="3"/>
  <c r="AO1921" i="3"/>
  <c r="AN1921" i="3"/>
  <c r="AM1921" i="3"/>
  <c r="AL1921" i="3"/>
  <c r="AK1921" i="3"/>
  <c r="AJ1921" i="3"/>
  <c r="AI1921" i="3"/>
  <c r="AH1921" i="3"/>
  <c r="AQ1920" i="3"/>
  <c r="AP1920" i="3"/>
  <c r="AO1920" i="3"/>
  <c r="AN1920" i="3"/>
  <c r="AM1920" i="3"/>
  <c r="AL1920" i="3"/>
  <c r="AK1920" i="3"/>
  <c r="AJ1920" i="3"/>
  <c r="AI1920" i="3"/>
  <c r="AH1920" i="3"/>
  <c r="AQ1919" i="3"/>
  <c r="AP1919" i="3"/>
  <c r="AO1919" i="3"/>
  <c r="AN1919" i="3"/>
  <c r="AM1919" i="3"/>
  <c r="AL1919" i="3"/>
  <c r="AK1919" i="3"/>
  <c r="AJ1919" i="3"/>
  <c r="AI1919" i="3"/>
  <c r="AH1919" i="3"/>
  <c r="AQ1918" i="3"/>
  <c r="AP1918" i="3"/>
  <c r="AO1918" i="3"/>
  <c r="AN1918" i="3"/>
  <c r="AM1918" i="3"/>
  <c r="AL1918" i="3"/>
  <c r="AK1918" i="3"/>
  <c r="AJ1918" i="3"/>
  <c r="AI1918" i="3"/>
  <c r="AH1918" i="3"/>
  <c r="AQ1917" i="3"/>
  <c r="AP1917" i="3"/>
  <c r="AO1917" i="3"/>
  <c r="AN1917" i="3"/>
  <c r="AM1917" i="3"/>
  <c r="AL1917" i="3"/>
  <c r="AK1917" i="3"/>
  <c r="AJ1917" i="3"/>
  <c r="AI1917" i="3"/>
  <c r="AH1917" i="3"/>
  <c r="AQ1916" i="3"/>
  <c r="AP1916" i="3"/>
  <c r="AO1916" i="3"/>
  <c r="AN1916" i="3"/>
  <c r="AM1916" i="3"/>
  <c r="AL1916" i="3"/>
  <c r="AK1916" i="3"/>
  <c r="AJ1916" i="3"/>
  <c r="AI1916" i="3"/>
  <c r="AH1916" i="3"/>
  <c r="AQ1915" i="3"/>
  <c r="AP1915" i="3"/>
  <c r="AO1915" i="3"/>
  <c r="AN1915" i="3"/>
  <c r="AM1915" i="3"/>
  <c r="AL1915" i="3"/>
  <c r="AK1915" i="3"/>
  <c r="AJ1915" i="3"/>
  <c r="AI1915" i="3"/>
  <c r="AH1915" i="3"/>
  <c r="AQ1914" i="3"/>
  <c r="AP1914" i="3"/>
  <c r="AO1914" i="3"/>
  <c r="AN1914" i="3"/>
  <c r="AM1914" i="3"/>
  <c r="AL1914" i="3"/>
  <c r="AK1914" i="3"/>
  <c r="AJ1914" i="3"/>
  <c r="AI1914" i="3"/>
  <c r="AH1914" i="3"/>
  <c r="AQ1913" i="3"/>
  <c r="AP1913" i="3"/>
  <c r="AO1913" i="3"/>
  <c r="AN1913" i="3"/>
  <c r="AM1913" i="3"/>
  <c r="AL1913" i="3"/>
  <c r="AK1913" i="3"/>
  <c r="AJ1913" i="3"/>
  <c r="AI1913" i="3"/>
  <c r="AH1913" i="3"/>
  <c r="AQ1912" i="3"/>
  <c r="AP1912" i="3"/>
  <c r="AO1912" i="3"/>
  <c r="AN1912" i="3"/>
  <c r="AM1912" i="3"/>
  <c r="AL1912" i="3"/>
  <c r="AK1912" i="3"/>
  <c r="AJ1912" i="3"/>
  <c r="AI1912" i="3"/>
  <c r="AH1912" i="3"/>
  <c r="AQ1911" i="3"/>
  <c r="AP1911" i="3"/>
  <c r="AO1911" i="3"/>
  <c r="AN1911" i="3"/>
  <c r="AM1911" i="3"/>
  <c r="AL1911" i="3"/>
  <c r="AK1911" i="3"/>
  <c r="AJ1911" i="3"/>
  <c r="AI1911" i="3"/>
  <c r="AH1911" i="3"/>
  <c r="AQ1910" i="3"/>
  <c r="AP1910" i="3"/>
  <c r="AO1910" i="3"/>
  <c r="AN1910" i="3"/>
  <c r="AM1910" i="3"/>
  <c r="AL1910" i="3"/>
  <c r="AK1910" i="3"/>
  <c r="AJ1910" i="3"/>
  <c r="AI1910" i="3"/>
  <c r="AH1910" i="3"/>
  <c r="AQ1909" i="3"/>
  <c r="AP1909" i="3"/>
  <c r="AO1909" i="3"/>
  <c r="AN1909" i="3"/>
  <c r="AM1909" i="3"/>
  <c r="AL1909" i="3"/>
  <c r="AK1909" i="3"/>
  <c r="AJ1909" i="3"/>
  <c r="AI1909" i="3"/>
  <c r="AH1909" i="3"/>
  <c r="AQ1908" i="3"/>
  <c r="AP1908" i="3"/>
  <c r="AO1908" i="3"/>
  <c r="AN1908" i="3"/>
  <c r="AM1908" i="3"/>
  <c r="AL1908" i="3"/>
  <c r="AK1908" i="3"/>
  <c r="AJ1908" i="3"/>
  <c r="AI1908" i="3"/>
  <c r="AH1908" i="3"/>
  <c r="AQ1907" i="3"/>
  <c r="AP1907" i="3"/>
  <c r="AO1907" i="3"/>
  <c r="AN1907" i="3"/>
  <c r="AM1907" i="3"/>
  <c r="AL1907" i="3"/>
  <c r="AK1907" i="3"/>
  <c r="AJ1907" i="3"/>
  <c r="AI1907" i="3"/>
  <c r="AH1907" i="3"/>
  <c r="AQ1906" i="3"/>
  <c r="AP1906" i="3"/>
  <c r="AO1906" i="3"/>
  <c r="AN1906" i="3"/>
  <c r="AM1906" i="3"/>
  <c r="AL1906" i="3"/>
  <c r="AK1906" i="3"/>
  <c r="AJ1906" i="3"/>
  <c r="AI1906" i="3"/>
  <c r="AH1906" i="3"/>
  <c r="AQ1905" i="3"/>
  <c r="AP1905" i="3"/>
  <c r="AO1905" i="3"/>
  <c r="AN1905" i="3"/>
  <c r="AM1905" i="3"/>
  <c r="AL1905" i="3"/>
  <c r="AK1905" i="3"/>
  <c r="AJ1905" i="3"/>
  <c r="AI1905" i="3"/>
  <c r="AH1905" i="3"/>
  <c r="AQ1904" i="3"/>
  <c r="AP1904" i="3"/>
  <c r="AO1904" i="3"/>
  <c r="AN1904" i="3"/>
  <c r="AM1904" i="3"/>
  <c r="AL1904" i="3"/>
  <c r="AK1904" i="3"/>
  <c r="AJ1904" i="3"/>
  <c r="AI1904" i="3"/>
  <c r="AH1904" i="3"/>
  <c r="AQ1903" i="3"/>
  <c r="AP1903" i="3"/>
  <c r="AO1903" i="3"/>
  <c r="AN1903" i="3"/>
  <c r="AM1903" i="3"/>
  <c r="AL1903" i="3"/>
  <c r="AK1903" i="3"/>
  <c r="AJ1903" i="3"/>
  <c r="AI1903" i="3"/>
  <c r="AH1903" i="3"/>
  <c r="AQ1902" i="3"/>
  <c r="AP1902" i="3"/>
  <c r="AO1902" i="3"/>
  <c r="AN1902" i="3"/>
  <c r="AM1902" i="3"/>
  <c r="AL1902" i="3"/>
  <c r="AK1902" i="3"/>
  <c r="AJ1902" i="3"/>
  <c r="AI1902" i="3"/>
  <c r="AH1902" i="3"/>
  <c r="AQ1901" i="3"/>
  <c r="AP1901" i="3"/>
  <c r="AO1901" i="3"/>
  <c r="AN1901" i="3"/>
  <c r="AM1901" i="3"/>
  <c r="AL1901" i="3"/>
  <c r="AK1901" i="3"/>
  <c r="AJ1901" i="3"/>
  <c r="AI1901" i="3"/>
  <c r="AH1901" i="3"/>
  <c r="AQ1900" i="3"/>
  <c r="AP1900" i="3"/>
  <c r="AO1900" i="3"/>
  <c r="AN1900" i="3"/>
  <c r="AM1900" i="3"/>
  <c r="AL1900" i="3"/>
  <c r="AK1900" i="3"/>
  <c r="AJ1900" i="3"/>
  <c r="AI1900" i="3"/>
  <c r="AH1900" i="3"/>
  <c r="AQ1899" i="3"/>
  <c r="AP1899" i="3"/>
  <c r="AO1899" i="3"/>
  <c r="AN1899" i="3"/>
  <c r="AM1899" i="3"/>
  <c r="AL1899" i="3"/>
  <c r="AK1899" i="3"/>
  <c r="AJ1899" i="3"/>
  <c r="AI1899" i="3"/>
  <c r="AH1899" i="3"/>
  <c r="AQ1898" i="3"/>
  <c r="AP1898" i="3"/>
  <c r="AO1898" i="3"/>
  <c r="AN1898" i="3"/>
  <c r="AM1898" i="3"/>
  <c r="AL1898" i="3"/>
  <c r="AK1898" i="3"/>
  <c r="AJ1898" i="3"/>
  <c r="AI1898" i="3"/>
  <c r="AH1898" i="3"/>
  <c r="AQ1897" i="3"/>
  <c r="AP1897" i="3"/>
  <c r="AO1897" i="3"/>
  <c r="AN1897" i="3"/>
  <c r="AM1897" i="3"/>
  <c r="AL1897" i="3"/>
  <c r="AK1897" i="3"/>
  <c r="AJ1897" i="3"/>
  <c r="AI1897" i="3"/>
  <c r="AH1897" i="3"/>
  <c r="AQ1896" i="3"/>
  <c r="AP1896" i="3"/>
  <c r="AO1896" i="3"/>
  <c r="AN1896" i="3"/>
  <c r="AM1896" i="3"/>
  <c r="AL1896" i="3"/>
  <c r="AK1896" i="3"/>
  <c r="AJ1896" i="3"/>
  <c r="AI1896" i="3"/>
  <c r="AH1896" i="3"/>
  <c r="AQ1895" i="3"/>
  <c r="AP1895" i="3"/>
  <c r="AO1895" i="3"/>
  <c r="AN1895" i="3"/>
  <c r="AM1895" i="3"/>
  <c r="AL1895" i="3"/>
  <c r="AK1895" i="3"/>
  <c r="AJ1895" i="3"/>
  <c r="AI1895" i="3"/>
  <c r="AH1895" i="3"/>
  <c r="AQ1894" i="3"/>
  <c r="AP1894" i="3"/>
  <c r="AO1894" i="3"/>
  <c r="AN1894" i="3"/>
  <c r="AM1894" i="3"/>
  <c r="AL1894" i="3"/>
  <c r="AK1894" i="3"/>
  <c r="AJ1894" i="3"/>
  <c r="AI1894" i="3"/>
  <c r="AH1894" i="3"/>
  <c r="AQ1893" i="3"/>
  <c r="AP1893" i="3"/>
  <c r="AO1893" i="3"/>
  <c r="AN1893" i="3"/>
  <c r="AM1893" i="3"/>
  <c r="AL1893" i="3"/>
  <c r="AK1893" i="3"/>
  <c r="AJ1893" i="3"/>
  <c r="AI1893" i="3"/>
  <c r="AH1893" i="3"/>
  <c r="AQ1892" i="3"/>
  <c r="AP1892" i="3"/>
  <c r="AO1892" i="3"/>
  <c r="AN1892" i="3"/>
  <c r="AM1892" i="3"/>
  <c r="AL1892" i="3"/>
  <c r="AK1892" i="3"/>
  <c r="AJ1892" i="3"/>
  <c r="AI1892" i="3"/>
  <c r="AH1892" i="3"/>
  <c r="AQ1891" i="3"/>
  <c r="AP1891" i="3"/>
  <c r="AO1891" i="3"/>
  <c r="AN1891" i="3"/>
  <c r="AM1891" i="3"/>
  <c r="AL1891" i="3"/>
  <c r="AK1891" i="3"/>
  <c r="AJ1891" i="3"/>
  <c r="AI1891" i="3"/>
  <c r="AH1891" i="3"/>
  <c r="AQ1890" i="3"/>
  <c r="AP1890" i="3"/>
  <c r="AO1890" i="3"/>
  <c r="AN1890" i="3"/>
  <c r="AM1890" i="3"/>
  <c r="AL1890" i="3"/>
  <c r="AK1890" i="3"/>
  <c r="AJ1890" i="3"/>
  <c r="AI1890" i="3"/>
  <c r="AH1890" i="3"/>
  <c r="AQ1889" i="3"/>
  <c r="AP1889" i="3"/>
  <c r="AO1889" i="3"/>
  <c r="AN1889" i="3"/>
  <c r="AM1889" i="3"/>
  <c r="AL1889" i="3"/>
  <c r="AK1889" i="3"/>
  <c r="AJ1889" i="3"/>
  <c r="AI1889" i="3"/>
  <c r="AH1889" i="3"/>
  <c r="AQ1888" i="3"/>
  <c r="AP1888" i="3"/>
  <c r="AO1888" i="3"/>
  <c r="AN1888" i="3"/>
  <c r="AM1888" i="3"/>
  <c r="AL1888" i="3"/>
  <c r="AK1888" i="3"/>
  <c r="AJ1888" i="3"/>
  <c r="AI1888" i="3"/>
  <c r="AH1888" i="3"/>
  <c r="AQ1887" i="3"/>
  <c r="AP1887" i="3"/>
  <c r="AO1887" i="3"/>
  <c r="AN1887" i="3"/>
  <c r="AM1887" i="3"/>
  <c r="AL1887" i="3"/>
  <c r="AK1887" i="3"/>
  <c r="AJ1887" i="3"/>
  <c r="AI1887" i="3"/>
  <c r="AH1887" i="3"/>
  <c r="AQ1886" i="3"/>
  <c r="AP1886" i="3"/>
  <c r="AO1886" i="3"/>
  <c r="AN1886" i="3"/>
  <c r="AM1886" i="3"/>
  <c r="AL1886" i="3"/>
  <c r="AK1886" i="3"/>
  <c r="AJ1886" i="3"/>
  <c r="AI1886" i="3"/>
  <c r="AH1886" i="3"/>
  <c r="AQ1885" i="3"/>
  <c r="AP1885" i="3"/>
  <c r="AO1885" i="3"/>
  <c r="AN1885" i="3"/>
  <c r="AM1885" i="3"/>
  <c r="AL1885" i="3"/>
  <c r="AK1885" i="3"/>
  <c r="AJ1885" i="3"/>
  <c r="AI1885" i="3"/>
  <c r="AH1885" i="3"/>
  <c r="AQ1884" i="3"/>
  <c r="AP1884" i="3"/>
  <c r="AO1884" i="3"/>
  <c r="AN1884" i="3"/>
  <c r="AM1884" i="3"/>
  <c r="AL1884" i="3"/>
  <c r="AK1884" i="3"/>
  <c r="AJ1884" i="3"/>
  <c r="AI1884" i="3"/>
  <c r="AH1884" i="3"/>
  <c r="AQ1883" i="3"/>
  <c r="AP1883" i="3"/>
  <c r="AO1883" i="3"/>
  <c r="AN1883" i="3"/>
  <c r="AM1883" i="3"/>
  <c r="AL1883" i="3"/>
  <c r="AK1883" i="3"/>
  <c r="AJ1883" i="3"/>
  <c r="AI1883" i="3"/>
  <c r="AH1883" i="3"/>
  <c r="AQ1882" i="3"/>
  <c r="AP1882" i="3"/>
  <c r="AO1882" i="3"/>
  <c r="AN1882" i="3"/>
  <c r="AM1882" i="3"/>
  <c r="AL1882" i="3"/>
  <c r="AK1882" i="3"/>
  <c r="AJ1882" i="3"/>
  <c r="AI1882" i="3"/>
  <c r="AH1882" i="3"/>
  <c r="AQ1881" i="3"/>
  <c r="AP1881" i="3"/>
  <c r="AO1881" i="3"/>
  <c r="AN1881" i="3"/>
  <c r="AM1881" i="3"/>
  <c r="AL1881" i="3"/>
  <c r="AK1881" i="3"/>
  <c r="AJ1881" i="3"/>
  <c r="AI1881" i="3"/>
  <c r="AH1881" i="3"/>
  <c r="AQ1880" i="3"/>
  <c r="AP1880" i="3"/>
  <c r="AO1880" i="3"/>
  <c r="AN1880" i="3"/>
  <c r="AM1880" i="3"/>
  <c r="AL1880" i="3"/>
  <c r="AK1880" i="3"/>
  <c r="AJ1880" i="3"/>
  <c r="AI1880" i="3"/>
  <c r="AH1880" i="3"/>
  <c r="AQ1879" i="3"/>
  <c r="AP1879" i="3"/>
  <c r="AO1879" i="3"/>
  <c r="AN1879" i="3"/>
  <c r="AM1879" i="3"/>
  <c r="AL1879" i="3"/>
  <c r="AK1879" i="3"/>
  <c r="AJ1879" i="3"/>
  <c r="AI1879" i="3"/>
  <c r="AH1879" i="3"/>
  <c r="AQ1878" i="3"/>
  <c r="AP1878" i="3"/>
  <c r="AO1878" i="3"/>
  <c r="AN1878" i="3"/>
  <c r="AM1878" i="3"/>
  <c r="AL1878" i="3"/>
  <c r="AK1878" i="3"/>
  <c r="AJ1878" i="3"/>
  <c r="AI1878" i="3"/>
  <c r="AH1878" i="3"/>
  <c r="AQ1877" i="3"/>
  <c r="AP1877" i="3"/>
  <c r="AO1877" i="3"/>
  <c r="AN1877" i="3"/>
  <c r="AM1877" i="3"/>
  <c r="AL1877" i="3"/>
  <c r="AK1877" i="3"/>
  <c r="AJ1877" i="3"/>
  <c r="AI1877" i="3"/>
  <c r="AH1877" i="3"/>
  <c r="AQ1876" i="3"/>
  <c r="AP1876" i="3"/>
  <c r="AO1876" i="3"/>
  <c r="AN1876" i="3"/>
  <c r="AM1876" i="3"/>
  <c r="AL1876" i="3"/>
  <c r="AK1876" i="3"/>
  <c r="AJ1876" i="3"/>
  <c r="AI1876" i="3"/>
  <c r="AH1876" i="3"/>
  <c r="AQ1875" i="3"/>
  <c r="AP1875" i="3"/>
  <c r="AO1875" i="3"/>
  <c r="AN1875" i="3"/>
  <c r="AM1875" i="3"/>
  <c r="AL1875" i="3"/>
  <c r="AK1875" i="3"/>
  <c r="AJ1875" i="3"/>
  <c r="AI1875" i="3"/>
  <c r="AH1875" i="3"/>
  <c r="AQ1874" i="3"/>
  <c r="AP1874" i="3"/>
  <c r="AO1874" i="3"/>
  <c r="AN1874" i="3"/>
  <c r="AM1874" i="3"/>
  <c r="AL1874" i="3"/>
  <c r="AK1874" i="3"/>
  <c r="AJ1874" i="3"/>
  <c r="AI1874" i="3"/>
  <c r="AH1874" i="3"/>
  <c r="AQ1873" i="3"/>
  <c r="AP1873" i="3"/>
  <c r="AO1873" i="3"/>
  <c r="AN1873" i="3"/>
  <c r="AM1873" i="3"/>
  <c r="AL1873" i="3"/>
  <c r="AK1873" i="3"/>
  <c r="AJ1873" i="3"/>
  <c r="AI1873" i="3"/>
  <c r="AH1873" i="3"/>
  <c r="AQ1872" i="3"/>
  <c r="AP1872" i="3"/>
  <c r="AO1872" i="3"/>
  <c r="AN1872" i="3"/>
  <c r="AM1872" i="3"/>
  <c r="AL1872" i="3"/>
  <c r="AK1872" i="3"/>
  <c r="AJ1872" i="3"/>
  <c r="AI1872" i="3"/>
  <c r="AH1872" i="3"/>
  <c r="AQ1871" i="3"/>
  <c r="AP1871" i="3"/>
  <c r="AO1871" i="3"/>
  <c r="AN1871" i="3"/>
  <c r="AM1871" i="3"/>
  <c r="AL1871" i="3"/>
  <c r="AK1871" i="3"/>
  <c r="AJ1871" i="3"/>
  <c r="AI1871" i="3"/>
  <c r="AH1871" i="3"/>
  <c r="AQ1870" i="3"/>
  <c r="AP1870" i="3"/>
  <c r="AO1870" i="3"/>
  <c r="AN1870" i="3"/>
  <c r="AM1870" i="3"/>
  <c r="AL1870" i="3"/>
  <c r="AK1870" i="3"/>
  <c r="AJ1870" i="3"/>
  <c r="AI1870" i="3"/>
  <c r="AH1870" i="3"/>
  <c r="AQ1869" i="3"/>
  <c r="AP1869" i="3"/>
  <c r="AO1869" i="3"/>
  <c r="AN1869" i="3"/>
  <c r="AM1869" i="3"/>
  <c r="AL1869" i="3"/>
  <c r="AK1869" i="3"/>
  <c r="AJ1869" i="3"/>
  <c r="AI1869" i="3"/>
  <c r="AH1869" i="3"/>
  <c r="AQ1868" i="3"/>
  <c r="AP1868" i="3"/>
  <c r="AO1868" i="3"/>
  <c r="AN1868" i="3"/>
  <c r="AM1868" i="3"/>
  <c r="AL1868" i="3"/>
  <c r="AK1868" i="3"/>
  <c r="AJ1868" i="3"/>
  <c r="AI1868" i="3"/>
  <c r="AH1868" i="3"/>
  <c r="AQ1867" i="3"/>
  <c r="AP1867" i="3"/>
  <c r="AO1867" i="3"/>
  <c r="AN1867" i="3"/>
  <c r="AM1867" i="3"/>
  <c r="AL1867" i="3"/>
  <c r="AK1867" i="3"/>
  <c r="AJ1867" i="3"/>
  <c r="AI1867" i="3"/>
  <c r="AH1867" i="3"/>
  <c r="AQ1866" i="3"/>
  <c r="AP1866" i="3"/>
  <c r="AO1866" i="3"/>
  <c r="AN1866" i="3"/>
  <c r="AM1866" i="3"/>
  <c r="AL1866" i="3"/>
  <c r="AK1866" i="3"/>
  <c r="AJ1866" i="3"/>
  <c r="AI1866" i="3"/>
  <c r="AH1866" i="3"/>
  <c r="AQ1865" i="3"/>
  <c r="AP1865" i="3"/>
  <c r="AO1865" i="3"/>
  <c r="AN1865" i="3"/>
  <c r="AM1865" i="3"/>
  <c r="AL1865" i="3"/>
  <c r="AK1865" i="3"/>
  <c r="AJ1865" i="3"/>
  <c r="AI1865" i="3"/>
  <c r="AH1865" i="3"/>
  <c r="AQ1864" i="3"/>
  <c r="AP1864" i="3"/>
  <c r="AO1864" i="3"/>
  <c r="AN1864" i="3"/>
  <c r="AM1864" i="3"/>
  <c r="AL1864" i="3"/>
  <c r="AK1864" i="3"/>
  <c r="AJ1864" i="3"/>
  <c r="AI1864" i="3"/>
  <c r="AH1864" i="3"/>
  <c r="AQ1863" i="3"/>
  <c r="AP1863" i="3"/>
  <c r="AO1863" i="3"/>
  <c r="AN1863" i="3"/>
  <c r="AM1863" i="3"/>
  <c r="AL1863" i="3"/>
  <c r="AK1863" i="3"/>
  <c r="AJ1863" i="3"/>
  <c r="AI1863" i="3"/>
  <c r="AH1863" i="3"/>
  <c r="AQ1862" i="3"/>
  <c r="AP1862" i="3"/>
  <c r="AO1862" i="3"/>
  <c r="AN1862" i="3"/>
  <c r="AM1862" i="3"/>
  <c r="AL1862" i="3"/>
  <c r="AK1862" i="3"/>
  <c r="AJ1862" i="3"/>
  <c r="AI1862" i="3"/>
  <c r="AH1862" i="3"/>
  <c r="AQ1861" i="3"/>
  <c r="AP1861" i="3"/>
  <c r="AO1861" i="3"/>
  <c r="AN1861" i="3"/>
  <c r="AM1861" i="3"/>
  <c r="AL1861" i="3"/>
  <c r="AK1861" i="3"/>
  <c r="AJ1861" i="3"/>
  <c r="AI1861" i="3"/>
  <c r="AH1861" i="3"/>
  <c r="AQ1860" i="3"/>
  <c r="AP1860" i="3"/>
  <c r="AO1860" i="3"/>
  <c r="AN1860" i="3"/>
  <c r="AM1860" i="3"/>
  <c r="AL1860" i="3"/>
  <c r="AK1860" i="3"/>
  <c r="AJ1860" i="3"/>
  <c r="AI1860" i="3"/>
  <c r="AH1860" i="3"/>
  <c r="AQ1859" i="3"/>
  <c r="AP1859" i="3"/>
  <c r="AO1859" i="3"/>
  <c r="AN1859" i="3"/>
  <c r="AM1859" i="3"/>
  <c r="AL1859" i="3"/>
  <c r="AK1859" i="3"/>
  <c r="AJ1859" i="3"/>
  <c r="AI1859" i="3"/>
  <c r="AH1859" i="3"/>
  <c r="AQ1858" i="3"/>
  <c r="AP1858" i="3"/>
  <c r="AO1858" i="3"/>
  <c r="AN1858" i="3"/>
  <c r="AM1858" i="3"/>
  <c r="AL1858" i="3"/>
  <c r="AK1858" i="3"/>
  <c r="AJ1858" i="3"/>
  <c r="AI1858" i="3"/>
  <c r="AH1858" i="3"/>
  <c r="AQ1857" i="3"/>
  <c r="AP1857" i="3"/>
  <c r="AO1857" i="3"/>
  <c r="AN1857" i="3"/>
  <c r="AM1857" i="3"/>
  <c r="AL1857" i="3"/>
  <c r="AK1857" i="3"/>
  <c r="AJ1857" i="3"/>
  <c r="AI1857" i="3"/>
  <c r="AH1857" i="3"/>
  <c r="AQ1856" i="3"/>
  <c r="AP1856" i="3"/>
  <c r="AO1856" i="3"/>
  <c r="AN1856" i="3"/>
  <c r="AM1856" i="3"/>
  <c r="AL1856" i="3"/>
  <c r="AK1856" i="3"/>
  <c r="AJ1856" i="3"/>
  <c r="AI1856" i="3"/>
  <c r="AH1856" i="3"/>
  <c r="AQ1855" i="3"/>
  <c r="AP1855" i="3"/>
  <c r="AO1855" i="3"/>
  <c r="AN1855" i="3"/>
  <c r="AM1855" i="3"/>
  <c r="AL1855" i="3"/>
  <c r="AK1855" i="3"/>
  <c r="AJ1855" i="3"/>
  <c r="AI1855" i="3"/>
  <c r="AH1855" i="3"/>
  <c r="AQ1854" i="3"/>
  <c r="AP1854" i="3"/>
  <c r="AO1854" i="3"/>
  <c r="AN1854" i="3"/>
  <c r="AM1854" i="3"/>
  <c r="AL1854" i="3"/>
  <c r="AK1854" i="3"/>
  <c r="AJ1854" i="3"/>
  <c r="AI1854" i="3"/>
  <c r="AH1854" i="3"/>
  <c r="AQ1853" i="3"/>
  <c r="AP1853" i="3"/>
  <c r="AO1853" i="3"/>
  <c r="AN1853" i="3"/>
  <c r="AM1853" i="3"/>
  <c r="AL1853" i="3"/>
  <c r="AK1853" i="3"/>
  <c r="AJ1853" i="3"/>
  <c r="AI1853" i="3"/>
  <c r="AH1853" i="3"/>
  <c r="AQ1852" i="3"/>
  <c r="AP1852" i="3"/>
  <c r="AO1852" i="3"/>
  <c r="AN1852" i="3"/>
  <c r="AM1852" i="3"/>
  <c r="AL1852" i="3"/>
  <c r="AK1852" i="3"/>
  <c r="AJ1852" i="3"/>
  <c r="AI1852" i="3"/>
  <c r="AH1852" i="3"/>
  <c r="AQ1851" i="3"/>
  <c r="AP1851" i="3"/>
  <c r="AO1851" i="3"/>
  <c r="AN1851" i="3"/>
  <c r="AM1851" i="3"/>
  <c r="AL1851" i="3"/>
  <c r="AK1851" i="3"/>
  <c r="AJ1851" i="3"/>
  <c r="AI1851" i="3"/>
  <c r="AH1851" i="3"/>
  <c r="AQ1850" i="3"/>
  <c r="AP1850" i="3"/>
  <c r="AO1850" i="3"/>
  <c r="AN1850" i="3"/>
  <c r="AM1850" i="3"/>
  <c r="AL1850" i="3"/>
  <c r="AK1850" i="3"/>
  <c r="AJ1850" i="3"/>
  <c r="AI1850" i="3"/>
  <c r="AH1850" i="3"/>
  <c r="AQ1849" i="3"/>
  <c r="AP1849" i="3"/>
  <c r="AO1849" i="3"/>
  <c r="AN1849" i="3"/>
  <c r="AM1849" i="3"/>
  <c r="AL1849" i="3"/>
  <c r="AK1849" i="3"/>
  <c r="AJ1849" i="3"/>
  <c r="AI1849" i="3"/>
  <c r="AH1849" i="3"/>
  <c r="AQ1848" i="3"/>
  <c r="AP1848" i="3"/>
  <c r="AO1848" i="3"/>
  <c r="AN1848" i="3"/>
  <c r="AM1848" i="3"/>
  <c r="AL1848" i="3"/>
  <c r="AK1848" i="3"/>
  <c r="AJ1848" i="3"/>
  <c r="AI1848" i="3"/>
  <c r="AH1848" i="3"/>
  <c r="AQ1847" i="3"/>
  <c r="AP1847" i="3"/>
  <c r="AO1847" i="3"/>
  <c r="AN1847" i="3"/>
  <c r="AM1847" i="3"/>
  <c r="AL1847" i="3"/>
  <c r="AK1847" i="3"/>
  <c r="AJ1847" i="3"/>
  <c r="AI1847" i="3"/>
  <c r="AH1847" i="3"/>
  <c r="AQ1846" i="3"/>
  <c r="AP1846" i="3"/>
  <c r="AO1846" i="3"/>
  <c r="AN1846" i="3"/>
  <c r="AM1846" i="3"/>
  <c r="AL1846" i="3"/>
  <c r="AK1846" i="3"/>
  <c r="AJ1846" i="3"/>
  <c r="AI1846" i="3"/>
  <c r="AH1846" i="3"/>
  <c r="AQ1845" i="3"/>
  <c r="AP1845" i="3"/>
  <c r="AO1845" i="3"/>
  <c r="AN1845" i="3"/>
  <c r="AM1845" i="3"/>
  <c r="AL1845" i="3"/>
  <c r="AK1845" i="3"/>
  <c r="AJ1845" i="3"/>
  <c r="AI1845" i="3"/>
  <c r="AH1845" i="3"/>
  <c r="AQ1844" i="3"/>
  <c r="AP1844" i="3"/>
  <c r="AO1844" i="3"/>
  <c r="AN1844" i="3"/>
  <c r="AM1844" i="3"/>
  <c r="AL1844" i="3"/>
  <c r="AK1844" i="3"/>
  <c r="AJ1844" i="3"/>
  <c r="AI1844" i="3"/>
  <c r="AH1844" i="3"/>
  <c r="AQ1843" i="3"/>
  <c r="AP1843" i="3"/>
  <c r="AO1843" i="3"/>
  <c r="AN1843" i="3"/>
  <c r="AM1843" i="3"/>
  <c r="AL1843" i="3"/>
  <c r="AK1843" i="3"/>
  <c r="AJ1843" i="3"/>
  <c r="AI1843" i="3"/>
  <c r="AH1843" i="3"/>
  <c r="AQ1842" i="3"/>
  <c r="AP1842" i="3"/>
  <c r="AO1842" i="3"/>
  <c r="AN1842" i="3"/>
  <c r="AM1842" i="3"/>
  <c r="AL1842" i="3"/>
  <c r="AK1842" i="3"/>
  <c r="AJ1842" i="3"/>
  <c r="AI1842" i="3"/>
  <c r="AH1842" i="3"/>
  <c r="AQ1841" i="3"/>
  <c r="AP1841" i="3"/>
  <c r="AO1841" i="3"/>
  <c r="AN1841" i="3"/>
  <c r="AM1841" i="3"/>
  <c r="AL1841" i="3"/>
  <c r="AK1841" i="3"/>
  <c r="AJ1841" i="3"/>
  <c r="AI1841" i="3"/>
  <c r="AH1841" i="3"/>
  <c r="AQ1840" i="3"/>
  <c r="AP1840" i="3"/>
  <c r="AO1840" i="3"/>
  <c r="AN1840" i="3"/>
  <c r="AM1840" i="3"/>
  <c r="AL1840" i="3"/>
  <c r="AK1840" i="3"/>
  <c r="AJ1840" i="3"/>
  <c r="AI1840" i="3"/>
  <c r="AH1840" i="3"/>
  <c r="AQ1839" i="3"/>
  <c r="AP1839" i="3"/>
  <c r="AO1839" i="3"/>
  <c r="AN1839" i="3"/>
  <c r="AM1839" i="3"/>
  <c r="AL1839" i="3"/>
  <c r="AK1839" i="3"/>
  <c r="AJ1839" i="3"/>
  <c r="AI1839" i="3"/>
  <c r="AH1839" i="3"/>
  <c r="AQ1838" i="3"/>
  <c r="AP1838" i="3"/>
  <c r="AO1838" i="3"/>
  <c r="AN1838" i="3"/>
  <c r="AM1838" i="3"/>
  <c r="AL1838" i="3"/>
  <c r="AK1838" i="3"/>
  <c r="AJ1838" i="3"/>
  <c r="AI1838" i="3"/>
  <c r="AH1838" i="3"/>
  <c r="AQ1837" i="3"/>
  <c r="AP1837" i="3"/>
  <c r="AO1837" i="3"/>
  <c r="AN1837" i="3"/>
  <c r="AM1837" i="3"/>
  <c r="AL1837" i="3"/>
  <c r="AK1837" i="3"/>
  <c r="AJ1837" i="3"/>
  <c r="AI1837" i="3"/>
  <c r="AH1837" i="3"/>
  <c r="AQ1836" i="3"/>
  <c r="AP1836" i="3"/>
  <c r="AO1836" i="3"/>
  <c r="AN1836" i="3"/>
  <c r="AM1836" i="3"/>
  <c r="AL1836" i="3"/>
  <c r="AK1836" i="3"/>
  <c r="AJ1836" i="3"/>
  <c r="AI1836" i="3"/>
  <c r="AH1836" i="3"/>
  <c r="AQ1835" i="3"/>
  <c r="AP1835" i="3"/>
  <c r="AO1835" i="3"/>
  <c r="AN1835" i="3"/>
  <c r="AM1835" i="3"/>
  <c r="AL1835" i="3"/>
  <c r="AK1835" i="3"/>
  <c r="AJ1835" i="3"/>
  <c r="AI1835" i="3"/>
  <c r="AH1835" i="3"/>
  <c r="AQ1834" i="3"/>
  <c r="AP1834" i="3"/>
  <c r="AO1834" i="3"/>
  <c r="AN1834" i="3"/>
  <c r="AM1834" i="3"/>
  <c r="AL1834" i="3"/>
  <c r="AK1834" i="3"/>
  <c r="AJ1834" i="3"/>
  <c r="AI1834" i="3"/>
  <c r="AH1834" i="3"/>
  <c r="AQ1833" i="3"/>
  <c r="AP1833" i="3"/>
  <c r="AO1833" i="3"/>
  <c r="AN1833" i="3"/>
  <c r="AM1833" i="3"/>
  <c r="AL1833" i="3"/>
  <c r="AK1833" i="3"/>
  <c r="AJ1833" i="3"/>
  <c r="AI1833" i="3"/>
  <c r="AH1833" i="3"/>
  <c r="AQ1832" i="3"/>
  <c r="AP1832" i="3"/>
  <c r="AO1832" i="3"/>
  <c r="AN1832" i="3"/>
  <c r="AM1832" i="3"/>
  <c r="AL1832" i="3"/>
  <c r="AK1832" i="3"/>
  <c r="AJ1832" i="3"/>
  <c r="AI1832" i="3"/>
  <c r="AH1832" i="3"/>
  <c r="AQ1831" i="3"/>
  <c r="AP1831" i="3"/>
  <c r="AO1831" i="3"/>
  <c r="AN1831" i="3"/>
  <c r="AM1831" i="3"/>
  <c r="AL1831" i="3"/>
  <c r="AK1831" i="3"/>
  <c r="AJ1831" i="3"/>
  <c r="AI1831" i="3"/>
  <c r="AH1831" i="3"/>
  <c r="AQ1830" i="3"/>
  <c r="AP1830" i="3"/>
  <c r="AO1830" i="3"/>
  <c r="AN1830" i="3"/>
  <c r="AM1830" i="3"/>
  <c r="AL1830" i="3"/>
  <c r="AK1830" i="3"/>
  <c r="AJ1830" i="3"/>
  <c r="AI1830" i="3"/>
  <c r="AH1830" i="3"/>
  <c r="AQ1829" i="3"/>
  <c r="AP1829" i="3"/>
  <c r="AO1829" i="3"/>
  <c r="AN1829" i="3"/>
  <c r="AM1829" i="3"/>
  <c r="AL1829" i="3"/>
  <c r="AK1829" i="3"/>
  <c r="AJ1829" i="3"/>
  <c r="AI1829" i="3"/>
  <c r="AH1829" i="3"/>
  <c r="AQ1828" i="3"/>
  <c r="AP1828" i="3"/>
  <c r="AO1828" i="3"/>
  <c r="AN1828" i="3"/>
  <c r="AM1828" i="3"/>
  <c r="AL1828" i="3"/>
  <c r="AK1828" i="3"/>
  <c r="AJ1828" i="3"/>
  <c r="AI1828" i="3"/>
  <c r="AH1828" i="3"/>
  <c r="AQ1827" i="3"/>
  <c r="AP1827" i="3"/>
  <c r="AO1827" i="3"/>
  <c r="AN1827" i="3"/>
  <c r="AM1827" i="3"/>
  <c r="AL1827" i="3"/>
  <c r="AK1827" i="3"/>
  <c r="AJ1827" i="3"/>
  <c r="AI1827" i="3"/>
  <c r="AH1827" i="3"/>
  <c r="AQ1826" i="3"/>
  <c r="AP1826" i="3"/>
  <c r="AO1826" i="3"/>
  <c r="AN1826" i="3"/>
  <c r="AM1826" i="3"/>
  <c r="AL1826" i="3"/>
  <c r="AK1826" i="3"/>
  <c r="AJ1826" i="3"/>
  <c r="AI1826" i="3"/>
  <c r="AH1826" i="3"/>
  <c r="AQ1825" i="3"/>
  <c r="AP1825" i="3"/>
  <c r="AO1825" i="3"/>
  <c r="AN1825" i="3"/>
  <c r="AM1825" i="3"/>
  <c r="AL1825" i="3"/>
  <c r="AK1825" i="3"/>
  <c r="AJ1825" i="3"/>
  <c r="AI1825" i="3"/>
  <c r="AH1825" i="3"/>
  <c r="AQ1824" i="3"/>
  <c r="AP1824" i="3"/>
  <c r="AO1824" i="3"/>
  <c r="AN1824" i="3"/>
  <c r="AM1824" i="3"/>
  <c r="AL1824" i="3"/>
  <c r="AK1824" i="3"/>
  <c r="AJ1824" i="3"/>
  <c r="AI1824" i="3"/>
  <c r="AH1824" i="3"/>
  <c r="AQ1823" i="3"/>
  <c r="AP1823" i="3"/>
  <c r="AO1823" i="3"/>
  <c r="AN1823" i="3"/>
  <c r="AM1823" i="3"/>
  <c r="AL1823" i="3"/>
  <c r="AK1823" i="3"/>
  <c r="AJ1823" i="3"/>
  <c r="AI1823" i="3"/>
  <c r="AH1823" i="3"/>
  <c r="AQ1822" i="3"/>
  <c r="AP1822" i="3"/>
  <c r="AO1822" i="3"/>
  <c r="AN1822" i="3"/>
  <c r="AM1822" i="3"/>
  <c r="AL1822" i="3"/>
  <c r="AK1822" i="3"/>
  <c r="AJ1822" i="3"/>
  <c r="AI1822" i="3"/>
  <c r="AH1822" i="3"/>
  <c r="AQ1821" i="3"/>
  <c r="AP1821" i="3"/>
  <c r="AO1821" i="3"/>
  <c r="AN1821" i="3"/>
  <c r="AM1821" i="3"/>
  <c r="AL1821" i="3"/>
  <c r="AK1821" i="3"/>
  <c r="AJ1821" i="3"/>
  <c r="AI1821" i="3"/>
  <c r="AH1821" i="3"/>
  <c r="AQ1820" i="3"/>
  <c r="AP1820" i="3"/>
  <c r="AO1820" i="3"/>
  <c r="AN1820" i="3"/>
  <c r="AM1820" i="3"/>
  <c r="AL1820" i="3"/>
  <c r="AK1820" i="3"/>
  <c r="AJ1820" i="3"/>
  <c r="AI1820" i="3"/>
  <c r="AH1820" i="3"/>
  <c r="AQ1819" i="3"/>
  <c r="AP1819" i="3"/>
  <c r="AO1819" i="3"/>
  <c r="AN1819" i="3"/>
  <c r="AM1819" i="3"/>
  <c r="AL1819" i="3"/>
  <c r="AK1819" i="3"/>
  <c r="AJ1819" i="3"/>
  <c r="AI1819" i="3"/>
  <c r="AH1819" i="3"/>
  <c r="AQ1818" i="3"/>
  <c r="AP1818" i="3"/>
  <c r="AO1818" i="3"/>
  <c r="AN1818" i="3"/>
  <c r="AM1818" i="3"/>
  <c r="AL1818" i="3"/>
  <c r="AK1818" i="3"/>
  <c r="AJ1818" i="3"/>
  <c r="AI1818" i="3"/>
  <c r="AH1818" i="3"/>
  <c r="AQ1817" i="3"/>
  <c r="AP1817" i="3"/>
  <c r="AO1817" i="3"/>
  <c r="AN1817" i="3"/>
  <c r="AM1817" i="3"/>
  <c r="AL1817" i="3"/>
  <c r="AK1817" i="3"/>
  <c r="AJ1817" i="3"/>
  <c r="AI1817" i="3"/>
  <c r="AH1817" i="3"/>
  <c r="AQ1816" i="3"/>
  <c r="AP1816" i="3"/>
  <c r="AO1816" i="3"/>
  <c r="AN1816" i="3"/>
  <c r="AM1816" i="3"/>
  <c r="AL1816" i="3"/>
  <c r="AK1816" i="3"/>
  <c r="AJ1816" i="3"/>
  <c r="AI1816" i="3"/>
  <c r="AH1816" i="3"/>
  <c r="AQ1815" i="3"/>
  <c r="AP1815" i="3"/>
  <c r="AO1815" i="3"/>
  <c r="AN1815" i="3"/>
  <c r="AM1815" i="3"/>
  <c r="AL1815" i="3"/>
  <c r="AK1815" i="3"/>
  <c r="AJ1815" i="3"/>
  <c r="AI1815" i="3"/>
  <c r="AH1815" i="3"/>
  <c r="AQ1814" i="3"/>
  <c r="AP1814" i="3"/>
  <c r="AO1814" i="3"/>
  <c r="AN1814" i="3"/>
  <c r="AM1814" i="3"/>
  <c r="AL1814" i="3"/>
  <c r="AK1814" i="3"/>
  <c r="AJ1814" i="3"/>
  <c r="AI1814" i="3"/>
  <c r="AH1814" i="3"/>
  <c r="AQ1813" i="3"/>
  <c r="AP1813" i="3"/>
  <c r="AO1813" i="3"/>
  <c r="AN1813" i="3"/>
  <c r="AM1813" i="3"/>
  <c r="AL1813" i="3"/>
  <c r="AK1813" i="3"/>
  <c r="AJ1813" i="3"/>
  <c r="AI1813" i="3"/>
  <c r="AH1813" i="3"/>
  <c r="AQ1812" i="3"/>
  <c r="AP1812" i="3"/>
  <c r="AO1812" i="3"/>
  <c r="AN1812" i="3"/>
  <c r="AM1812" i="3"/>
  <c r="AL1812" i="3"/>
  <c r="AK1812" i="3"/>
  <c r="AJ1812" i="3"/>
  <c r="AI1812" i="3"/>
  <c r="AH1812" i="3"/>
  <c r="AQ1811" i="3"/>
  <c r="AP1811" i="3"/>
  <c r="AO1811" i="3"/>
  <c r="AN1811" i="3"/>
  <c r="AM1811" i="3"/>
  <c r="AL1811" i="3"/>
  <c r="AK1811" i="3"/>
  <c r="AJ1811" i="3"/>
  <c r="AI1811" i="3"/>
  <c r="AH1811" i="3"/>
  <c r="AQ1810" i="3"/>
  <c r="AP1810" i="3"/>
  <c r="AO1810" i="3"/>
  <c r="AN1810" i="3"/>
  <c r="AM1810" i="3"/>
  <c r="AL1810" i="3"/>
  <c r="AK1810" i="3"/>
  <c r="AJ1810" i="3"/>
  <c r="AI1810" i="3"/>
  <c r="AH1810" i="3"/>
  <c r="AQ1809" i="3"/>
  <c r="AP1809" i="3"/>
  <c r="AO1809" i="3"/>
  <c r="AN1809" i="3"/>
  <c r="AM1809" i="3"/>
  <c r="AL1809" i="3"/>
  <c r="AK1809" i="3"/>
  <c r="AJ1809" i="3"/>
  <c r="AI1809" i="3"/>
  <c r="AH1809" i="3"/>
  <c r="AQ1808" i="3"/>
  <c r="AP1808" i="3"/>
  <c r="AO1808" i="3"/>
  <c r="AN1808" i="3"/>
  <c r="AM1808" i="3"/>
  <c r="AL1808" i="3"/>
  <c r="AK1808" i="3"/>
  <c r="AJ1808" i="3"/>
  <c r="AI1808" i="3"/>
  <c r="AH1808" i="3"/>
  <c r="AQ1807" i="3"/>
  <c r="AP1807" i="3"/>
  <c r="AO1807" i="3"/>
  <c r="AN1807" i="3"/>
  <c r="AM1807" i="3"/>
  <c r="AL1807" i="3"/>
  <c r="AK1807" i="3"/>
  <c r="AJ1807" i="3"/>
  <c r="AI1807" i="3"/>
  <c r="AH1807" i="3"/>
  <c r="AQ1806" i="3"/>
  <c r="AP1806" i="3"/>
  <c r="AO1806" i="3"/>
  <c r="AN1806" i="3"/>
  <c r="AM1806" i="3"/>
  <c r="AL1806" i="3"/>
  <c r="AK1806" i="3"/>
  <c r="AJ1806" i="3"/>
  <c r="AI1806" i="3"/>
  <c r="AH1806" i="3"/>
  <c r="AQ1805" i="3"/>
  <c r="AP1805" i="3"/>
  <c r="AO1805" i="3"/>
  <c r="AN1805" i="3"/>
  <c r="AM1805" i="3"/>
  <c r="AL1805" i="3"/>
  <c r="AK1805" i="3"/>
  <c r="AJ1805" i="3"/>
  <c r="AI1805" i="3"/>
  <c r="AH1805" i="3"/>
  <c r="AQ1804" i="3"/>
  <c r="AP1804" i="3"/>
  <c r="AO1804" i="3"/>
  <c r="AN1804" i="3"/>
  <c r="AM1804" i="3"/>
  <c r="AL1804" i="3"/>
  <c r="AK1804" i="3"/>
  <c r="AJ1804" i="3"/>
  <c r="AI1804" i="3"/>
  <c r="AH1804" i="3"/>
  <c r="AQ1803" i="3"/>
  <c r="AP1803" i="3"/>
  <c r="AO1803" i="3"/>
  <c r="AN1803" i="3"/>
  <c r="AM1803" i="3"/>
  <c r="AL1803" i="3"/>
  <c r="AK1803" i="3"/>
  <c r="AJ1803" i="3"/>
  <c r="AI1803" i="3"/>
  <c r="AH1803" i="3"/>
  <c r="AQ1802" i="3"/>
  <c r="AP1802" i="3"/>
  <c r="AO1802" i="3"/>
  <c r="AN1802" i="3"/>
  <c r="AM1802" i="3"/>
  <c r="AL1802" i="3"/>
  <c r="AK1802" i="3"/>
  <c r="AJ1802" i="3"/>
  <c r="AI1802" i="3"/>
  <c r="AH1802" i="3"/>
  <c r="AQ1801" i="3"/>
  <c r="AP1801" i="3"/>
  <c r="AO1801" i="3"/>
  <c r="AN1801" i="3"/>
  <c r="AM1801" i="3"/>
  <c r="AL1801" i="3"/>
  <c r="AK1801" i="3"/>
  <c r="AJ1801" i="3"/>
  <c r="AI1801" i="3"/>
  <c r="AH1801" i="3"/>
  <c r="AQ1800" i="3"/>
  <c r="AP1800" i="3"/>
  <c r="AO1800" i="3"/>
  <c r="AN1800" i="3"/>
  <c r="AM1800" i="3"/>
  <c r="AL1800" i="3"/>
  <c r="AK1800" i="3"/>
  <c r="AJ1800" i="3"/>
  <c r="AI1800" i="3"/>
  <c r="AH1800" i="3"/>
  <c r="AQ1799" i="3"/>
  <c r="AP1799" i="3"/>
  <c r="AO1799" i="3"/>
  <c r="AN1799" i="3"/>
  <c r="AM1799" i="3"/>
  <c r="AL1799" i="3"/>
  <c r="AK1799" i="3"/>
  <c r="AJ1799" i="3"/>
  <c r="AI1799" i="3"/>
  <c r="AH1799" i="3"/>
  <c r="AQ1798" i="3"/>
  <c r="AP1798" i="3"/>
  <c r="AO1798" i="3"/>
  <c r="AN1798" i="3"/>
  <c r="AM1798" i="3"/>
  <c r="AL1798" i="3"/>
  <c r="AK1798" i="3"/>
  <c r="AJ1798" i="3"/>
  <c r="AI1798" i="3"/>
  <c r="AH1798" i="3"/>
  <c r="AQ1797" i="3"/>
  <c r="AP1797" i="3"/>
  <c r="AO1797" i="3"/>
  <c r="AN1797" i="3"/>
  <c r="AM1797" i="3"/>
  <c r="AL1797" i="3"/>
  <c r="AK1797" i="3"/>
  <c r="AJ1797" i="3"/>
  <c r="AI1797" i="3"/>
  <c r="AH1797" i="3"/>
  <c r="AQ1796" i="3"/>
  <c r="AP1796" i="3"/>
  <c r="AO1796" i="3"/>
  <c r="AN1796" i="3"/>
  <c r="AM1796" i="3"/>
  <c r="AL1796" i="3"/>
  <c r="AK1796" i="3"/>
  <c r="AJ1796" i="3"/>
  <c r="AI1796" i="3"/>
  <c r="AH1796" i="3"/>
  <c r="AQ1795" i="3"/>
  <c r="AP1795" i="3"/>
  <c r="AO1795" i="3"/>
  <c r="AN1795" i="3"/>
  <c r="AM1795" i="3"/>
  <c r="AL1795" i="3"/>
  <c r="AK1795" i="3"/>
  <c r="AJ1795" i="3"/>
  <c r="AI1795" i="3"/>
  <c r="AH1795" i="3"/>
  <c r="AQ1794" i="3"/>
  <c r="AP1794" i="3"/>
  <c r="AO1794" i="3"/>
  <c r="AN1794" i="3"/>
  <c r="AM1794" i="3"/>
  <c r="AL1794" i="3"/>
  <c r="AK1794" i="3"/>
  <c r="AJ1794" i="3"/>
  <c r="AI1794" i="3"/>
  <c r="AH1794" i="3"/>
  <c r="AQ1793" i="3"/>
  <c r="AP1793" i="3"/>
  <c r="AO1793" i="3"/>
  <c r="AN1793" i="3"/>
  <c r="AM1793" i="3"/>
  <c r="AL1793" i="3"/>
  <c r="AK1793" i="3"/>
  <c r="AJ1793" i="3"/>
  <c r="AI1793" i="3"/>
  <c r="AH1793" i="3"/>
  <c r="AQ1792" i="3"/>
  <c r="AP1792" i="3"/>
  <c r="AO1792" i="3"/>
  <c r="AN1792" i="3"/>
  <c r="AM1792" i="3"/>
  <c r="AL1792" i="3"/>
  <c r="AK1792" i="3"/>
  <c r="AJ1792" i="3"/>
  <c r="AI1792" i="3"/>
  <c r="AH1792" i="3"/>
  <c r="AQ1791" i="3"/>
  <c r="AP1791" i="3"/>
  <c r="AO1791" i="3"/>
  <c r="AN1791" i="3"/>
  <c r="AM1791" i="3"/>
  <c r="AL1791" i="3"/>
  <c r="AK1791" i="3"/>
  <c r="AJ1791" i="3"/>
  <c r="AI1791" i="3"/>
  <c r="AH1791" i="3"/>
  <c r="AQ1790" i="3"/>
  <c r="AP1790" i="3"/>
  <c r="AO1790" i="3"/>
  <c r="AN1790" i="3"/>
  <c r="AM1790" i="3"/>
  <c r="AL1790" i="3"/>
  <c r="AK1790" i="3"/>
  <c r="AJ1790" i="3"/>
  <c r="AI1790" i="3"/>
  <c r="AH1790" i="3"/>
  <c r="AQ1789" i="3"/>
  <c r="AP1789" i="3"/>
  <c r="AO1789" i="3"/>
  <c r="AN1789" i="3"/>
  <c r="AM1789" i="3"/>
  <c r="AL1789" i="3"/>
  <c r="AK1789" i="3"/>
  <c r="AJ1789" i="3"/>
  <c r="AI1789" i="3"/>
  <c r="AH1789" i="3"/>
  <c r="AQ1788" i="3"/>
  <c r="AP1788" i="3"/>
  <c r="AO1788" i="3"/>
  <c r="AN1788" i="3"/>
  <c r="AM1788" i="3"/>
  <c r="AL1788" i="3"/>
  <c r="AK1788" i="3"/>
  <c r="AJ1788" i="3"/>
  <c r="AI1788" i="3"/>
  <c r="AH1788" i="3"/>
  <c r="AQ1787" i="3"/>
  <c r="AP1787" i="3"/>
  <c r="AO1787" i="3"/>
  <c r="AN1787" i="3"/>
  <c r="AM1787" i="3"/>
  <c r="AL1787" i="3"/>
  <c r="AK1787" i="3"/>
  <c r="AJ1787" i="3"/>
  <c r="AI1787" i="3"/>
  <c r="AH1787" i="3"/>
  <c r="AQ1786" i="3"/>
  <c r="AP1786" i="3"/>
  <c r="AO1786" i="3"/>
  <c r="AN1786" i="3"/>
  <c r="AM1786" i="3"/>
  <c r="AL1786" i="3"/>
  <c r="AK1786" i="3"/>
  <c r="AJ1786" i="3"/>
  <c r="AI1786" i="3"/>
  <c r="AH1786" i="3"/>
  <c r="AQ1785" i="3"/>
  <c r="AP1785" i="3"/>
  <c r="AO1785" i="3"/>
  <c r="AN1785" i="3"/>
  <c r="AM1785" i="3"/>
  <c r="AL1785" i="3"/>
  <c r="AK1785" i="3"/>
  <c r="AJ1785" i="3"/>
  <c r="AI1785" i="3"/>
  <c r="AH1785" i="3"/>
  <c r="AQ1784" i="3"/>
  <c r="AP1784" i="3"/>
  <c r="AO1784" i="3"/>
  <c r="AN1784" i="3"/>
  <c r="AM1784" i="3"/>
  <c r="AL1784" i="3"/>
  <c r="AK1784" i="3"/>
  <c r="AJ1784" i="3"/>
  <c r="AI1784" i="3"/>
  <c r="AH1784" i="3"/>
  <c r="AQ1783" i="3"/>
  <c r="AP1783" i="3"/>
  <c r="AO1783" i="3"/>
  <c r="AN1783" i="3"/>
  <c r="AM1783" i="3"/>
  <c r="AL1783" i="3"/>
  <c r="AK1783" i="3"/>
  <c r="AJ1783" i="3"/>
  <c r="AI1783" i="3"/>
  <c r="AH1783" i="3"/>
  <c r="AQ1782" i="3"/>
  <c r="AP1782" i="3"/>
  <c r="AO1782" i="3"/>
  <c r="AN1782" i="3"/>
  <c r="AM1782" i="3"/>
  <c r="AL1782" i="3"/>
  <c r="AK1782" i="3"/>
  <c r="AJ1782" i="3"/>
  <c r="AI1782" i="3"/>
  <c r="AH1782" i="3"/>
  <c r="AQ1781" i="3"/>
  <c r="AP1781" i="3"/>
  <c r="AO1781" i="3"/>
  <c r="AN1781" i="3"/>
  <c r="AM1781" i="3"/>
  <c r="AL1781" i="3"/>
  <c r="AK1781" i="3"/>
  <c r="AJ1781" i="3"/>
  <c r="AI1781" i="3"/>
  <c r="AH1781" i="3"/>
  <c r="AQ1780" i="3"/>
  <c r="AP1780" i="3"/>
  <c r="AO1780" i="3"/>
  <c r="AN1780" i="3"/>
  <c r="AM1780" i="3"/>
  <c r="AL1780" i="3"/>
  <c r="AK1780" i="3"/>
  <c r="AJ1780" i="3"/>
  <c r="AI1780" i="3"/>
  <c r="AH1780" i="3"/>
  <c r="AQ1779" i="3"/>
  <c r="AP1779" i="3"/>
  <c r="AO1779" i="3"/>
  <c r="AN1779" i="3"/>
  <c r="AM1779" i="3"/>
  <c r="AL1779" i="3"/>
  <c r="AK1779" i="3"/>
  <c r="AJ1779" i="3"/>
  <c r="AI1779" i="3"/>
  <c r="AH1779" i="3"/>
  <c r="AQ1778" i="3"/>
  <c r="AP1778" i="3"/>
  <c r="AO1778" i="3"/>
  <c r="AN1778" i="3"/>
  <c r="AM1778" i="3"/>
  <c r="AL1778" i="3"/>
  <c r="AK1778" i="3"/>
  <c r="AJ1778" i="3"/>
  <c r="AI1778" i="3"/>
  <c r="AH1778" i="3"/>
  <c r="AQ1777" i="3"/>
  <c r="AP1777" i="3"/>
  <c r="AO1777" i="3"/>
  <c r="AN1777" i="3"/>
  <c r="AM1777" i="3"/>
  <c r="AL1777" i="3"/>
  <c r="AK1777" i="3"/>
  <c r="AJ1777" i="3"/>
  <c r="AI1777" i="3"/>
  <c r="AH1777" i="3"/>
  <c r="AQ1776" i="3"/>
  <c r="AP1776" i="3"/>
  <c r="AO1776" i="3"/>
  <c r="AN1776" i="3"/>
  <c r="AM1776" i="3"/>
  <c r="AL1776" i="3"/>
  <c r="AK1776" i="3"/>
  <c r="AJ1776" i="3"/>
  <c r="AI1776" i="3"/>
  <c r="AH1776" i="3"/>
  <c r="AQ1775" i="3"/>
  <c r="AP1775" i="3"/>
  <c r="AO1775" i="3"/>
  <c r="AN1775" i="3"/>
  <c r="AM1775" i="3"/>
  <c r="AL1775" i="3"/>
  <c r="AK1775" i="3"/>
  <c r="AJ1775" i="3"/>
  <c r="AI1775" i="3"/>
  <c r="AH1775" i="3"/>
  <c r="AQ1774" i="3"/>
  <c r="AP1774" i="3"/>
  <c r="AO1774" i="3"/>
  <c r="AN1774" i="3"/>
  <c r="AM1774" i="3"/>
  <c r="AL1774" i="3"/>
  <c r="AK1774" i="3"/>
  <c r="AJ1774" i="3"/>
  <c r="AI1774" i="3"/>
  <c r="AH1774" i="3"/>
  <c r="AQ1773" i="3"/>
  <c r="AP1773" i="3"/>
  <c r="AO1773" i="3"/>
  <c r="AN1773" i="3"/>
  <c r="AM1773" i="3"/>
  <c r="AL1773" i="3"/>
  <c r="AK1773" i="3"/>
  <c r="AJ1773" i="3"/>
  <c r="AI1773" i="3"/>
  <c r="AH1773" i="3"/>
  <c r="AQ1772" i="3"/>
  <c r="AP1772" i="3"/>
  <c r="AO1772" i="3"/>
  <c r="AN1772" i="3"/>
  <c r="AM1772" i="3"/>
  <c r="AL1772" i="3"/>
  <c r="AK1772" i="3"/>
  <c r="AJ1772" i="3"/>
  <c r="AI1772" i="3"/>
  <c r="AH1772" i="3"/>
  <c r="AQ1771" i="3"/>
  <c r="AP1771" i="3"/>
  <c r="AO1771" i="3"/>
  <c r="AN1771" i="3"/>
  <c r="AM1771" i="3"/>
  <c r="AL1771" i="3"/>
  <c r="AK1771" i="3"/>
  <c r="AJ1771" i="3"/>
  <c r="AI1771" i="3"/>
  <c r="AH1771" i="3"/>
  <c r="AQ1770" i="3"/>
  <c r="AP1770" i="3"/>
  <c r="AO1770" i="3"/>
  <c r="AN1770" i="3"/>
  <c r="AM1770" i="3"/>
  <c r="AL1770" i="3"/>
  <c r="AK1770" i="3"/>
  <c r="AJ1770" i="3"/>
  <c r="AI1770" i="3"/>
  <c r="AH1770" i="3"/>
  <c r="AQ1769" i="3"/>
  <c r="AP1769" i="3"/>
  <c r="AO1769" i="3"/>
  <c r="AN1769" i="3"/>
  <c r="AM1769" i="3"/>
  <c r="AL1769" i="3"/>
  <c r="AK1769" i="3"/>
  <c r="AJ1769" i="3"/>
  <c r="AI1769" i="3"/>
  <c r="AH1769" i="3"/>
  <c r="AQ1768" i="3"/>
  <c r="AP1768" i="3"/>
  <c r="AO1768" i="3"/>
  <c r="AN1768" i="3"/>
  <c r="AM1768" i="3"/>
  <c r="AL1768" i="3"/>
  <c r="AK1768" i="3"/>
  <c r="AJ1768" i="3"/>
  <c r="AI1768" i="3"/>
  <c r="AH1768" i="3"/>
  <c r="AQ1767" i="3"/>
  <c r="AP1767" i="3"/>
  <c r="AO1767" i="3"/>
  <c r="AN1767" i="3"/>
  <c r="AM1767" i="3"/>
  <c r="AL1767" i="3"/>
  <c r="AK1767" i="3"/>
  <c r="AJ1767" i="3"/>
  <c r="AI1767" i="3"/>
  <c r="AH1767" i="3"/>
  <c r="AQ1766" i="3"/>
  <c r="AP1766" i="3"/>
  <c r="AO1766" i="3"/>
  <c r="AN1766" i="3"/>
  <c r="AM1766" i="3"/>
  <c r="AL1766" i="3"/>
  <c r="AK1766" i="3"/>
  <c r="AJ1766" i="3"/>
  <c r="AI1766" i="3"/>
  <c r="AH1766" i="3"/>
  <c r="AQ1765" i="3"/>
  <c r="AP1765" i="3"/>
  <c r="AO1765" i="3"/>
  <c r="AN1765" i="3"/>
  <c r="AM1765" i="3"/>
  <c r="AL1765" i="3"/>
  <c r="AK1765" i="3"/>
  <c r="AJ1765" i="3"/>
  <c r="AI1765" i="3"/>
  <c r="AH1765" i="3"/>
  <c r="AQ1764" i="3"/>
  <c r="AP1764" i="3"/>
  <c r="AO1764" i="3"/>
  <c r="AN1764" i="3"/>
  <c r="AM1764" i="3"/>
  <c r="AL1764" i="3"/>
  <c r="AK1764" i="3"/>
  <c r="AJ1764" i="3"/>
  <c r="AI1764" i="3"/>
  <c r="AH1764" i="3"/>
  <c r="AQ1763" i="3"/>
  <c r="AP1763" i="3"/>
  <c r="AO1763" i="3"/>
  <c r="AN1763" i="3"/>
  <c r="AM1763" i="3"/>
  <c r="AL1763" i="3"/>
  <c r="AK1763" i="3"/>
  <c r="AJ1763" i="3"/>
  <c r="AI1763" i="3"/>
  <c r="AH1763" i="3"/>
  <c r="AQ1762" i="3"/>
  <c r="AP1762" i="3"/>
  <c r="AO1762" i="3"/>
  <c r="AN1762" i="3"/>
  <c r="AM1762" i="3"/>
  <c r="AL1762" i="3"/>
  <c r="AK1762" i="3"/>
  <c r="AJ1762" i="3"/>
  <c r="AI1762" i="3"/>
  <c r="AH1762" i="3"/>
  <c r="AQ1761" i="3"/>
  <c r="AP1761" i="3"/>
  <c r="AO1761" i="3"/>
  <c r="AN1761" i="3"/>
  <c r="AM1761" i="3"/>
  <c r="AL1761" i="3"/>
  <c r="AK1761" i="3"/>
  <c r="AJ1761" i="3"/>
  <c r="AI1761" i="3"/>
  <c r="AH1761" i="3"/>
  <c r="AQ1760" i="3"/>
  <c r="AP1760" i="3"/>
  <c r="AO1760" i="3"/>
  <c r="AN1760" i="3"/>
  <c r="AM1760" i="3"/>
  <c r="AL1760" i="3"/>
  <c r="AK1760" i="3"/>
  <c r="AJ1760" i="3"/>
  <c r="AI1760" i="3"/>
  <c r="AH1760" i="3"/>
  <c r="AQ1759" i="3"/>
  <c r="AP1759" i="3"/>
  <c r="AO1759" i="3"/>
  <c r="AN1759" i="3"/>
  <c r="AM1759" i="3"/>
  <c r="AL1759" i="3"/>
  <c r="AK1759" i="3"/>
  <c r="AJ1759" i="3"/>
  <c r="AI1759" i="3"/>
  <c r="AH1759" i="3"/>
  <c r="AQ1758" i="3"/>
  <c r="AP1758" i="3"/>
  <c r="AO1758" i="3"/>
  <c r="AN1758" i="3"/>
  <c r="AM1758" i="3"/>
  <c r="AL1758" i="3"/>
  <c r="AK1758" i="3"/>
  <c r="AJ1758" i="3"/>
  <c r="AI1758" i="3"/>
  <c r="AH1758" i="3"/>
  <c r="AQ1757" i="3"/>
  <c r="AP1757" i="3"/>
  <c r="AO1757" i="3"/>
  <c r="AN1757" i="3"/>
  <c r="AM1757" i="3"/>
  <c r="AL1757" i="3"/>
  <c r="AK1757" i="3"/>
  <c r="AJ1757" i="3"/>
  <c r="AI1757" i="3"/>
  <c r="AH1757" i="3"/>
  <c r="AQ1756" i="3"/>
  <c r="AP1756" i="3"/>
  <c r="AO1756" i="3"/>
  <c r="AN1756" i="3"/>
  <c r="AM1756" i="3"/>
  <c r="AL1756" i="3"/>
  <c r="AK1756" i="3"/>
  <c r="AJ1756" i="3"/>
  <c r="AI1756" i="3"/>
  <c r="AH1756" i="3"/>
  <c r="AQ1755" i="3"/>
  <c r="AP1755" i="3"/>
  <c r="AO1755" i="3"/>
  <c r="AN1755" i="3"/>
  <c r="AM1755" i="3"/>
  <c r="AL1755" i="3"/>
  <c r="AK1755" i="3"/>
  <c r="AJ1755" i="3"/>
  <c r="AI1755" i="3"/>
  <c r="AH1755" i="3"/>
  <c r="AQ1754" i="3"/>
  <c r="AP1754" i="3"/>
  <c r="AO1754" i="3"/>
  <c r="AN1754" i="3"/>
  <c r="AM1754" i="3"/>
  <c r="AL1754" i="3"/>
  <c r="AK1754" i="3"/>
  <c r="AJ1754" i="3"/>
  <c r="AI1754" i="3"/>
  <c r="AH1754" i="3"/>
  <c r="AQ1753" i="3"/>
  <c r="AP1753" i="3"/>
  <c r="AO1753" i="3"/>
  <c r="AN1753" i="3"/>
  <c r="AM1753" i="3"/>
  <c r="AL1753" i="3"/>
  <c r="AK1753" i="3"/>
  <c r="AJ1753" i="3"/>
  <c r="AI1753" i="3"/>
  <c r="AH1753" i="3"/>
  <c r="AQ1752" i="3"/>
  <c r="AP1752" i="3"/>
  <c r="AO1752" i="3"/>
  <c r="AN1752" i="3"/>
  <c r="AM1752" i="3"/>
  <c r="AL1752" i="3"/>
  <c r="AK1752" i="3"/>
  <c r="AJ1752" i="3"/>
  <c r="AI1752" i="3"/>
  <c r="AH1752" i="3"/>
  <c r="AQ1751" i="3"/>
  <c r="AP1751" i="3"/>
  <c r="AO1751" i="3"/>
  <c r="AN1751" i="3"/>
  <c r="AM1751" i="3"/>
  <c r="AL1751" i="3"/>
  <c r="AK1751" i="3"/>
  <c r="AJ1751" i="3"/>
  <c r="AI1751" i="3"/>
  <c r="AH1751" i="3"/>
  <c r="AQ1750" i="3"/>
  <c r="AP1750" i="3"/>
  <c r="AO1750" i="3"/>
  <c r="AN1750" i="3"/>
  <c r="AM1750" i="3"/>
  <c r="AL1750" i="3"/>
  <c r="AK1750" i="3"/>
  <c r="AJ1750" i="3"/>
  <c r="AI1750" i="3"/>
  <c r="AH1750" i="3"/>
  <c r="AQ1749" i="3"/>
  <c r="AP1749" i="3"/>
  <c r="AO1749" i="3"/>
  <c r="AN1749" i="3"/>
  <c r="AM1749" i="3"/>
  <c r="AL1749" i="3"/>
  <c r="AK1749" i="3"/>
  <c r="AJ1749" i="3"/>
  <c r="AI1749" i="3"/>
  <c r="AH1749" i="3"/>
  <c r="AQ1748" i="3"/>
  <c r="AP1748" i="3"/>
  <c r="AO1748" i="3"/>
  <c r="AN1748" i="3"/>
  <c r="AM1748" i="3"/>
  <c r="AL1748" i="3"/>
  <c r="AK1748" i="3"/>
  <c r="AJ1748" i="3"/>
  <c r="AI1748" i="3"/>
  <c r="AH1748" i="3"/>
  <c r="AQ1747" i="3"/>
  <c r="AP1747" i="3"/>
  <c r="AO1747" i="3"/>
  <c r="AN1747" i="3"/>
  <c r="AM1747" i="3"/>
  <c r="AL1747" i="3"/>
  <c r="AK1747" i="3"/>
  <c r="AJ1747" i="3"/>
  <c r="AI1747" i="3"/>
  <c r="AH1747" i="3"/>
  <c r="AQ1746" i="3"/>
  <c r="AP1746" i="3"/>
  <c r="AO1746" i="3"/>
  <c r="AN1746" i="3"/>
  <c r="AM1746" i="3"/>
  <c r="AL1746" i="3"/>
  <c r="AK1746" i="3"/>
  <c r="AJ1746" i="3"/>
  <c r="AI1746" i="3"/>
  <c r="AH1746" i="3"/>
  <c r="AQ1745" i="3"/>
  <c r="AP1745" i="3"/>
  <c r="AO1745" i="3"/>
  <c r="AN1745" i="3"/>
  <c r="AM1745" i="3"/>
  <c r="AL1745" i="3"/>
  <c r="AK1745" i="3"/>
  <c r="AJ1745" i="3"/>
  <c r="AI1745" i="3"/>
  <c r="AH1745" i="3"/>
  <c r="AQ1744" i="3"/>
  <c r="AP1744" i="3"/>
  <c r="AO1744" i="3"/>
  <c r="AN1744" i="3"/>
  <c r="AM1744" i="3"/>
  <c r="AL1744" i="3"/>
  <c r="AK1744" i="3"/>
  <c r="AJ1744" i="3"/>
  <c r="AI1744" i="3"/>
  <c r="AH1744" i="3"/>
  <c r="AQ1743" i="3"/>
  <c r="AP1743" i="3"/>
  <c r="AO1743" i="3"/>
  <c r="AN1743" i="3"/>
  <c r="AM1743" i="3"/>
  <c r="AL1743" i="3"/>
  <c r="AK1743" i="3"/>
  <c r="AJ1743" i="3"/>
  <c r="AI1743" i="3"/>
  <c r="AH1743" i="3"/>
  <c r="AQ1742" i="3"/>
  <c r="AP1742" i="3"/>
  <c r="AO1742" i="3"/>
  <c r="AN1742" i="3"/>
  <c r="AM1742" i="3"/>
  <c r="AL1742" i="3"/>
  <c r="AK1742" i="3"/>
  <c r="AJ1742" i="3"/>
  <c r="AI1742" i="3"/>
  <c r="AH1742" i="3"/>
  <c r="AQ1741" i="3"/>
  <c r="AP1741" i="3"/>
  <c r="AO1741" i="3"/>
  <c r="AN1741" i="3"/>
  <c r="AM1741" i="3"/>
  <c r="AL1741" i="3"/>
  <c r="AK1741" i="3"/>
  <c r="AJ1741" i="3"/>
  <c r="AI1741" i="3"/>
  <c r="AH1741" i="3"/>
  <c r="AQ1740" i="3"/>
  <c r="AP1740" i="3"/>
  <c r="AO1740" i="3"/>
  <c r="AN1740" i="3"/>
  <c r="AM1740" i="3"/>
  <c r="AL1740" i="3"/>
  <c r="AK1740" i="3"/>
  <c r="AJ1740" i="3"/>
  <c r="AI1740" i="3"/>
  <c r="AH1740" i="3"/>
  <c r="AQ1739" i="3"/>
  <c r="AP1739" i="3"/>
  <c r="AO1739" i="3"/>
  <c r="AN1739" i="3"/>
  <c r="AM1739" i="3"/>
  <c r="AL1739" i="3"/>
  <c r="AK1739" i="3"/>
  <c r="AJ1739" i="3"/>
  <c r="AI1739" i="3"/>
  <c r="AH1739" i="3"/>
  <c r="AQ1738" i="3"/>
  <c r="AP1738" i="3"/>
  <c r="AO1738" i="3"/>
  <c r="AN1738" i="3"/>
  <c r="AM1738" i="3"/>
  <c r="AL1738" i="3"/>
  <c r="AK1738" i="3"/>
  <c r="AJ1738" i="3"/>
  <c r="AI1738" i="3"/>
  <c r="AH1738" i="3"/>
  <c r="AQ1737" i="3"/>
  <c r="AP1737" i="3"/>
  <c r="AO1737" i="3"/>
  <c r="AN1737" i="3"/>
  <c r="AM1737" i="3"/>
  <c r="AL1737" i="3"/>
  <c r="AK1737" i="3"/>
  <c r="AJ1737" i="3"/>
  <c r="AI1737" i="3"/>
  <c r="AH1737" i="3"/>
  <c r="AQ1736" i="3"/>
  <c r="AP1736" i="3"/>
  <c r="AO1736" i="3"/>
  <c r="AN1736" i="3"/>
  <c r="AM1736" i="3"/>
  <c r="AL1736" i="3"/>
  <c r="AK1736" i="3"/>
  <c r="AJ1736" i="3"/>
  <c r="AI1736" i="3"/>
  <c r="AH1736" i="3"/>
  <c r="AQ1735" i="3"/>
  <c r="AP1735" i="3"/>
  <c r="AO1735" i="3"/>
  <c r="AN1735" i="3"/>
  <c r="AM1735" i="3"/>
  <c r="AL1735" i="3"/>
  <c r="AK1735" i="3"/>
  <c r="AJ1735" i="3"/>
  <c r="AI1735" i="3"/>
  <c r="AH1735" i="3"/>
  <c r="AQ1734" i="3"/>
  <c r="AP1734" i="3"/>
  <c r="AO1734" i="3"/>
  <c r="AN1734" i="3"/>
  <c r="AM1734" i="3"/>
  <c r="AL1734" i="3"/>
  <c r="AK1734" i="3"/>
  <c r="AJ1734" i="3"/>
  <c r="AI1734" i="3"/>
  <c r="AH1734" i="3"/>
  <c r="AQ1733" i="3"/>
  <c r="AP1733" i="3"/>
  <c r="AO1733" i="3"/>
  <c r="AN1733" i="3"/>
  <c r="AM1733" i="3"/>
  <c r="AL1733" i="3"/>
  <c r="AK1733" i="3"/>
  <c r="AJ1733" i="3"/>
  <c r="AI1733" i="3"/>
  <c r="AH1733" i="3"/>
  <c r="AQ1732" i="3"/>
  <c r="AP1732" i="3"/>
  <c r="AO1732" i="3"/>
  <c r="AN1732" i="3"/>
  <c r="AM1732" i="3"/>
  <c r="AL1732" i="3"/>
  <c r="AK1732" i="3"/>
  <c r="AJ1732" i="3"/>
  <c r="AI1732" i="3"/>
  <c r="AH1732" i="3"/>
  <c r="AQ1731" i="3"/>
  <c r="AP1731" i="3"/>
  <c r="AO1731" i="3"/>
  <c r="AN1731" i="3"/>
  <c r="AM1731" i="3"/>
  <c r="AL1731" i="3"/>
  <c r="AK1731" i="3"/>
  <c r="AJ1731" i="3"/>
  <c r="AI1731" i="3"/>
  <c r="AH1731" i="3"/>
  <c r="AQ1730" i="3"/>
  <c r="AP1730" i="3"/>
  <c r="AO1730" i="3"/>
  <c r="AN1730" i="3"/>
  <c r="AM1730" i="3"/>
  <c r="AL1730" i="3"/>
  <c r="AK1730" i="3"/>
  <c r="AJ1730" i="3"/>
  <c r="AI1730" i="3"/>
  <c r="AH1730" i="3"/>
  <c r="AQ1729" i="3"/>
  <c r="AP1729" i="3"/>
  <c r="AO1729" i="3"/>
  <c r="AN1729" i="3"/>
  <c r="AM1729" i="3"/>
  <c r="AL1729" i="3"/>
  <c r="AK1729" i="3"/>
  <c r="AJ1729" i="3"/>
  <c r="AI1729" i="3"/>
  <c r="AH1729" i="3"/>
  <c r="AQ1728" i="3"/>
  <c r="AP1728" i="3"/>
  <c r="AO1728" i="3"/>
  <c r="AN1728" i="3"/>
  <c r="AM1728" i="3"/>
  <c r="AL1728" i="3"/>
  <c r="AK1728" i="3"/>
  <c r="AJ1728" i="3"/>
  <c r="AI1728" i="3"/>
  <c r="AH1728" i="3"/>
  <c r="AQ1727" i="3"/>
  <c r="AP1727" i="3"/>
  <c r="AO1727" i="3"/>
  <c r="AN1727" i="3"/>
  <c r="AM1727" i="3"/>
  <c r="AL1727" i="3"/>
  <c r="AK1727" i="3"/>
  <c r="AJ1727" i="3"/>
  <c r="AI1727" i="3"/>
  <c r="AH1727" i="3"/>
  <c r="AQ1726" i="3"/>
  <c r="AP1726" i="3"/>
  <c r="AO1726" i="3"/>
  <c r="AN1726" i="3"/>
  <c r="AM1726" i="3"/>
  <c r="AL1726" i="3"/>
  <c r="AK1726" i="3"/>
  <c r="AJ1726" i="3"/>
  <c r="AI1726" i="3"/>
  <c r="AH1726" i="3"/>
  <c r="AQ1725" i="3"/>
  <c r="AP1725" i="3"/>
  <c r="AO1725" i="3"/>
  <c r="AN1725" i="3"/>
  <c r="AM1725" i="3"/>
  <c r="AL1725" i="3"/>
  <c r="AK1725" i="3"/>
  <c r="AJ1725" i="3"/>
  <c r="AI1725" i="3"/>
  <c r="AH1725" i="3"/>
  <c r="AQ1724" i="3"/>
  <c r="AP1724" i="3"/>
  <c r="AO1724" i="3"/>
  <c r="AN1724" i="3"/>
  <c r="AM1724" i="3"/>
  <c r="AL1724" i="3"/>
  <c r="AK1724" i="3"/>
  <c r="AJ1724" i="3"/>
  <c r="AI1724" i="3"/>
  <c r="AH1724" i="3"/>
  <c r="AQ1723" i="3"/>
  <c r="AP1723" i="3"/>
  <c r="AO1723" i="3"/>
  <c r="AN1723" i="3"/>
  <c r="AM1723" i="3"/>
  <c r="AL1723" i="3"/>
  <c r="AK1723" i="3"/>
  <c r="AJ1723" i="3"/>
  <c r="AI1723" i="3"/>
  <c r="AH1723" i="3"/>
  <c r="AQ1722" i="3"/>
  <c r="AP1722" i="3"/>
  <c r="AO1722" i="3"/>
  <c r="AN1722" i="3"/>
  <c r="AM1722" i="3"/>
  <c r="AL1722" i="3"/>
  <c r="AK1722" i="3"/>
  <c r="AJ1722" i="3"/>
  <c r="AI1722" i="3"/>
  <c r="AH1722" i="3"/>
  <c r="AQ1721" i="3"/>
  <c r="AP1721" i="3"/>
  <c r="AO1721" i="3"/>
  <c r="AN1721" i="3"/>
  <c r="AM1721" i="3"/>
  <c r="AL1721" i="3"/>
  <c r="AK1721" i="3"/>
  <c r="AJ1721" i="3"/>
  <c r="AI1721" i="3"/>
  <c r="AH1721" i="3"/>
  <c r="AQ1720" i="3"/>
  <c r="AP1720" i="3"/>
  <c r="AO1720" i="3"/>
  <c r="AN1720" i="3"/>
  <c r="AM1720" i="3"/>
  <c r="AL1720" i="3"/>
  <c r="AK1720" i="3"/>
  <c r="AJ1720" i="3"/>
  <c r="AI1720" i="3"/>
  <c r="AH1720" i="3"/>
  <c r="AQ1719" i="3"/>
  <c r="AP1719" i="3"/>
  <c r="AO1719" i="3"/>
  <c r="AN1719" i="3"/>
  <c r="AM1719" i="3"/>
  <c r="AL1719" i="3"/>
  <c r="AK1719" i="3"/>
  <c r="AJ1719" i="3"/>
  <c r="AI1719" i="3"/>
  <c r="AH1719" i="3"/>
  <c r="AQ1718" i="3"/>
  <c r="AP1718" i="3"/>
  <c r="AO1718" i="3"/>
  <c r="AN1718" i="3"/>
  <c r="AM1718" i="3"/>
  <c r="AL1718" i="3"/>
  <c r="AK1718" i="3"/>
  <c r="AJ1718" i="3"/>
  <c r="AI1718" i="3"/>
  <c r="AH1718" i="3"/>
  <c r="AQ1717" i="3"/>
  <c r="AP1717" i="3"/>
  <c r="AO1717" i="3"/>
  <c r="AN1717" i="3"/>
  <c r="AM1717" i="3"/>
  <c r="AL1717" i="3"/>
  <c r="AK1717" i="3"/>
  <c r="AJ1717" i="3"/>
  <c r="AI1717" i="3"/>
  <c r="AH1717" i="3"/>
  <c r="AQ1716" i="3"/>
  <c r="AP1716" i="3"/>
  <c r="AO1716" i="3"/>
  <c r="AN1716" i="3"/>
  <c r="AM1716" i="3"/>
  <c r="AL1716" i="3"/>
  <c r="AK1716" i="3"/>
  <c r="AJ1716" i="3"/>
  <c r="AI1716" i="3"/>
  <c r="AH1716" i="3"/>
  <c r="AQ1715" i="3"/>
  <c r="AP1715" i="3"/>
  <c r="AO1715" i="3"/>
  <c r="AN1715" i="3"/>
  <c r="AM1715" i="3"/>
  <c r="AL1715" i="3"/>
  <c r="AK1715" i="3"/>
  <c r="AJ1715" i="3"/>
  <c r="AI1715" i="3"/>
  <c r="AH1715" i="3"/>
  <c r="AQ1714" i="3"/>
  <c r="AP1714" i="3"/>
  <c r="AO1714" i="3"/>
  <c r="AN1714" i="3"/>
  <c r="AM1714" i="3"/>
  <c r="AL1714" i="3"/>
  <c r="AK1714" i="3"/>
  <c r="AJ1714" i="3"/>
  <c r="AI1714" i="3"/>
  <c r="AH1714" i="3"/>
  <c r="AQ1713" i="3"/>
  <c r="AP1713" i="3"/>
  <c r="AO1713" i="3"/>
  <c r="AN1713" i="3"/>
  <c r="AM1713" i="3"/>
  <c r="AL1713" i="3"/>
  <c r="AK1713" i="3"/>
  <c r="AJ1713" i="3"/>
  <c r="AI1713" i="3"/>
  <c r="AH1713" i="3"/>
  <c r="AQ1712" i="3"/>
  <c r="AP1712" i="3"/>
  <c r="AO1712" i="3"/>
  <c r="AN1712" i="3"/>
  <c r="AM1712" i="3"/>
  <c r="AL1712" i="3"/>
  <c r="AK1712" i="3"/>
  <c r="AJ1712" i="3"/>
  <c r="AI1712" i="3"/>
  <c r="AH1712" i="3"/>
  <c r="AQ1711" i="3"/>
  <c r="AP1711" i="3"/>
  <c r="AO1711" i="3"/>
  <c r="AN1711" i="3"/>
  <c r="AM1711" i="3"/>
  <c r="AL1711" i="3"/>
  <c r="AK1711" i="3"/>
  <c r="AJ1711" i="3"/>
  <c r="AI1711" i="3"/>
  <c r="AH1711" i="3"/>
  <c r="AQ1710" i="3"/>
  <c r="AP1710" i="3"/>
  <c r="AO1710" i="3"/>
  <c r="AN1710" i="3"/>
  <c r="AM1710" i="3"/>
  <c r="AL1710" i="3"/>
  <c r="AK1710" i="3"/>
  <c r="AJ1710" i="3"/>
  <c r="AI1710" i="3"/>
  <c r="AH1710" i="3"/>
  <c r="AQ1709" i="3"/>
  <c r="AP1709" i="3"/>
  <c r="AO1709" i="3"/>
  <c r="AN1709" i="3"/>
  <c r="AM1709" i="3"/>
  <c r="AL1709" i="3"/>
  <c r="AK1709" i="3"/>
  <c r="AJ1709" i="3"/>
  <c r="AI1709" i="3"/>
  <c r="AH1709" i="3"/>
  <c r="AQ1708" i="3"/>
  <c r="AP1708" i="3"/>
  <c r="AO1708" i="3"/>
  <c r="AN1708" i="3"/>
  <c r="AM1708" i="3"/>
  <c r="AL1708" i="3"/>
  <c r="AK1708" i="3"/>
  <c r="AJ1708" i="3"/>
  <c r="AI1708" i="3"/>
  <c r="AH1708" i="3"/>
  <c r="AQ1707" i="3"/>
  <c r="AP1707" i="3"/>
  <c r="AO1707" i="3"/>
  <c r="AN1707" i="3"/>
  <c r="AM1707" i="3"/>
  <c r="AL1707" i="3"/>
  <c r="AK1707" i="3"/>
  <c r="AJ1707" i="3"/>
  <c r="AI1707" i="3"/>
  <c r="AH1707" i="3"/>
  <c r="AQ1706" i="3"/>
  <c r="AP1706" i="3"/>
  <c r="AO1706" i="3"/>
  <c r="AN1706" i="3"/>
  <c r="AM1706" i="3"/>
  <c r="AL1706" i="3"/>
  <c r="AK1706" i="3"/>
  <c r="AJ1706" i="3"/>
  <c r="AI1706" i="3"/>
  <c r="AH1706" i="3"/>
  <c r="AQ1705" i="3"/>
  <c r="AP1705" i="3"/>
  <c r="AO1705" i="3"/>
  <c r="AN1705" i="3"/>
  <c r="AM1705" i="3"/>
  <c r="AL1705" i="3"/>
  <c r="AK1705" i="3"/>
  <c r="AJ1705" i="3"/>
  <c r="AI1705" i="3"/>
  <c r="AH1705" i="3"/>
  <c r="AQ1704" i="3"/>
  <c r="AP1704" i="3"/>
  <c r="AO1704" i="3"/>
  <c r="AN1704" i="3"/>
  <c r="AM1704" i="3"/>
  <c r="AL1704" i="3"/>
  <c r="AK1704" i="3"/>
  <c r="AJ1704" i="3"/>
  <c r="AI1704" i="3"/>
  <c r="AH1704" i="3"/>
  <c r="AQ1703" i="3"/>
  <c r="AP1703" i="3"/>
  <c r="AO1703" i="3"/>
  <c r="AN1703" i="3"/>
  <c r="AM1703" i="3"/>
  <c r="AL1703" i="3"/>
  <c r="AK1703" i="3"/>
  <c r="AJ1703" i="3"/>
  <c r="AI1703" i="3"/>
  <c r="AH1703" i="3"/>
  <c r="AQ1702" i="3"/>
  <c r="AP1702" i="3"/>
  <c r="AO1702" i="3"/>
  <c r="AN1702" i="3"/>
  <c r="AM1702" i="3"/>
  <c r="AL1702" i="3"/>
  <c r="AK1702" i="3"/>
  <c r="AJ1702" i="3"/>
  <c r="AI1702" i="3"/>
  <c r="AH1702" i="3"/>
  <c r="AQ1701" i="3"/>
  <c r="AP1701" i="3"/>
  <c r="AO1701" i="3"/>
  <c r="AN1701" i="3"/>
  <c r="AM1701" i="3"/>
  <c r="AL1701" i="3"/>
  <c r="AK1701" i="3"/>
  <c r="AJ1701" i="3"/>
  <c r="AI1701" i="3"/>
  <c r="AH1701" i="3"/>
  <c r="AQ1700" i="3"/>
  <c r="AP1700" i="3"/>
  <c r="AO1700" i="3"/>
  <c r="AN1700" i="3"/>
  <c r="AM1700" i="3"/>
  <c r="AL1700" i="3"/>
  <c r="AK1700" i="3"/>
  <c r="AJ1700" i="3"/>
  <c r="AI1700" i="3"/>
  <c r="AH1700" i="3"/>
  <c r="AQ1699" i="3"/>
  <c r="AP1699" i="3"/>
  <c r="AO1699" i="3"/>
  <c r="AN1699" i="3"/>
  <c r="AM1699" i="3"/>
  <c r="AL1699" i="3"/>
  <c r="AK1699" i="3"/>
  <c r="AJ1699" i="3"/>
  <c r="AI1699" i="3"/>
  <c r="AH1699" i="3"/>
  <c r="AQ1698" i="3"/>
  <c r="AP1698" i="3"/>
  <c r="AO1698" i="3"/>
  <c r="AN1698" i="3"/>
  <c r="AM1698" i="3"/>
  <c r="AL1698" i="3"/>
  <c r="AK1698" i="3"/>
  <c r="AJ1698" i="3"/>
  <c r="AI1698" i="3"/>
  <c r="AH1698" i="3"/>
  <c r="AQ1697" i="3"/>
  <c r="AP1697" i="3"/>
  <c r="AO1697" i="3"/>
  <c r="AN1697" i="3"/>
  <c r="AM1697" i="3"/>
  <c r="AL1697" i="3"/>
  <c r="AK1697" i="3"/>
  <c r="AJ1697" i="3"/>
  <c r="AI1697" i="3"/>
  <c r="AH1697" i="3"/>
  <c r="AQ1696" i="3"/>
  <c r="AP1696" i="3"/>
  <c r="AO1696" i="3"/>
  <c r="AN1696" i="3"/>
  <c r="AM1696" i="3"/>
  <c r="AL1696" i="3"/>
  <c r="AK1696" i="3"/>
  <c r="AJ1696" i="3"/>
  <c r="AI1696" i="3"/>
  <c r="AH1696" i="3"/>
  <c r="AQ1695" i="3"/>
  <c r="AP1695" i="3"/>
  <c r="AO1695" i="3"/>
  <c r="AN1695" i="3"/>
  <c r="AM1695" i="3"/>
  <c r="AL1695" i="3"/>
  <c r="AK1695" i="3"/>
  <c r="AJ1695" i="3"/>
  <c r="AI1695" i="3"/>
  <c r="AH1695" i="3"/>
  <c r="AQ1694" i="3"/>
  <c r="AP1694" i="3"/>
  <c r="AO1694" i="3"/>
  <c r="AN1694" i="3"/>
  <c r="AM1694" i="3"/>
  <c r="AL1694" i="3"/>
  <c r="AK1694" i="3"/>
  <c r="AJ1694" i="3"/>
  <c r="AI1694" i="3"/>
  <c r="AH1694" i="3"/>
  <c r="AQ1693" i="3"/>
  <c r="AP1693" i="3"/>
  <c r="AO1693" i="3"/>
  <c r="AN1693" i="3"/>
  <c r="AM1693" i="3"/>
  <c r="AL1693" i="3"/>
  <c r="AK1693" i="3"/>
  <c r="AJ1693" i="3"/>
  <c r="AI1693" i="3"/>
  <c r="AH1693" i="3"/>
  <c r="AQ1692" i="3"/>
  <c r="AP1692" i="3"/>
  <c r="AO1692" i="3"/>
  <c r="AN1692" i="3"/>
  <c r="AM1692" i="3"/>
  <c r="AL1692" i="3"/>
  <c r="AK1692" i="3"/>
  <c r="AJ1692" i="3"/>
  <c r="AI1692" i="3"/>
  <c r="AH1692" i="3"/>
  <c r="AQ1691" i="3"/>
  <c r="AP1691" i="3"/>
  <c r="AO1691" i="3"/>
  <c r="AN1691" i="3"/>
  <c r="AM1691" i="3"/>
  <c r="AL1691" i="3"/>
  <c r="AK1691" i="3"/>
  <c r="AJ1691" i="3"/>
  <c r="AI1691" i="3"/>
  <c r="AH1691" i="3"/>
  <c r="AQ1690" i="3"/>
  <c r="AP1690" i="3"/>
  <c r="AO1690" i="3"/>
  <c r="AN1690" i="3"/>
  <c r="AM1690" i="3"/>
  <c r="AL1690" i="3"/>
  <c r="AK1690" i="3"/>
  <c r="AJ1690" i="3"/>
  <c r="AI1690" i="3"/>
  <c r="AH1690" i="3"/>
  <c r="AQ1689" i="3"/>
  <c r="AP1689" i="3"/>
  <c r="AO1689" i="3"/>
  <c r="AN1689" i="3"/>
  <c r="AM1689" i="3"/>
  <c r="AL1689" i="3"/>
  <c r="AK1689" i="3"/>
  <c r="AJ1689" i="3"/>
  <c r="AI1689" i="3"/>
  <c r="AH1689" i="3"/>
  <c r="AQ1688" i="3"/>
  <c r="AP1688" i="3"/>
  <c r="AO1688" i="3"/>
  <c r="AN1688" i="3"/>
  <c r="AM1688" i="3"/>
  <c r="AL1688" i="3"/>
  <c r="AK1688" i="3"/>
  <c r="AJ1688" i="3"/>
  <c r="AI1688" i="3"/>
  <c r="AH1688" i="3"/>
  <c r="AQ1687" i="3"/>
  <c r="AP1687" i="3"/>
  <c r="AO1687" i="3"/>
  <c r="AN1687" i="3"/>
  <c r="AM1687" i="3"/>
  <c r="AL1687" i="3"/>
  <c r="AK1687" i="3"/>
  <c r="AJ1687" i="3"/>
  <c r="AI1687" i="3"/>
  <c r="AH1687" i="3"/>
  <c r="AQ1686" i="3"/>
  <c r="AP1686" i="3"/>
  <c r="AO1686" i="3"/>
  <c r="AN1686" i="3"/>
  <c r="AM1686" i="3"/>
  <c r="AL1686" i="3"/>
  <c r="AK1686" i="3"/>
  <c r="AJ1686" i="3"/>
  <c r="AI1686" i="3"/>
  <c r="AH1686" i="3"/>
  <c r="AQ1685" i="3"/>
  <c r="AP1685" i="3"/>
  <c r="AO1685" i="3"/>
  <c r="AN1685" i="3"/>
  <c r="AM1685" i="3"/>
  <c r="AL1685" i="3"/>
  <c r="AK1685" i="3"/>
  <c r="AJ1685" i="3"/>
  <c r="AI1685" i="3"/>
  <c r="AH1685" i="3"/>
  <c r="AQ1684" i="3"/>
  <c r="AP1684" i="3"/>
  <c r="AO1684" i="3"/>
  <c r="AN1684" i="3"/>
  <c r="AM1684" i="3"/>
  <c r="AL1684" i="3"/>
  <c r="AK1684" i="3"/>
  <c r="AJ1684" i="3"/>
  <c r="AI1684" i="3"/>
  <c r="AH1684" i="3"/>
  <c r="AQ1683" i="3"/>
  <c r="AP1683" i="3"/>
  <c r="AO1683" i="3"/>
  <c r="AN1683" i="3"/>
  <c r="AM1683" i="3"/>
  <c r="AL1683" i="3"/>
  <c r="AK1683" i="3"/>
  <c r="AJ1683" i="3"/>
  <c r="AI1683" i="3"/>
  <c r="AH1683" i="3"/>
  <c r="AQ1682" i="3"/>
  <c r="AP1682" i="3"/>
  <c r="AO1682" i="3"/>
  <c r="AN1682" i="3"/>
  <c r="AM1682" i="3"/>
  <c r="AL1682" i="3"/>
  <c r="AK1682" i="3"/>
  <c r="AJ1682" i="3"/>
  <c r="AI1682" i="3"/>
  <c r="AH1682" i="3"/>
  <c r="AQ1681" i="3"/>
  <c r="AP1681" i="3"/>
  <c r="AO1681" i="3"/>
  <c r="AN1681" i="3"/>
  <c r="AM1681" i="3"/>
  <c r="AL1681" i="3"/>
  <c r="AK1681" i="3"/>
  <c r="AJ1681" i="3"/>
  <c r="AI1681" i="3"/>
  <c r="AH1681" i="3"/>
  <c r="AQ1680" i="3"/>
  <c r="AP1680" i="3"/>
  <c r="AO1680" i="3"/>
  <c r="AN1680" i="3"/>
  <c r="AM1680" i="3"/>
  <c r="AL1680" i="3"/>
  <c r="AK1680" i="3"/>
  <c r="AJ1680" i="3"/>
  <c r="AI1680" i="3"/>
  <c r="AH1680" i="3"/>
  <c r="AQ1679" i="3"/>
  <c r="AP1679" i="3"/>
  <c r="AO1679" i="3"/>
  <c r="AN1679" i="3"/>
  <c r="AM1679" i="3"/>
  <c r="AL1679" i="3"/>
  <c r="AK1679" i="3"/>
  <c r="AJ1679" i="3"/>
  <c r="AI1679" i="3"/>
  <c r="AH1679" i="3"/>
  <c r="AQ1678" i="3"/>
  <c r="AP1678" i="3"/>
  <c r="AO1678" i="3"/>
  <c r="AN1678" i="3"/>
  <c r="AM1678" i="3"/>
  <c r="AL1678" i="3"/>
  <c r="AK1678" i="3"/>
  <c r="AJ1678" i="3"/>
  <c r="AI1678" i="3"/>
  <c r="AH1678" i="3"/>
  <c r="AQ1677" i="3"/>
  <c r="AP1677" i="3"/>
  <c r="AO1677" i="3"/>
  <c r="AN1677" i="3"/>
  <c r="AM1677" i="3"/>
  <c r="AL1677" i="3"/>
  <c r="AK1677" i="3"/>
  <c r="AJ1677" i="3"/>
  <c r="AI1677" i="3"/>
  <c r="AH1677" i="3"/>
  <c r="AQ1676" i="3"/>
  <c r="AP1676" i="3"/>
  <c r="AO1676" i="3"/>
  <c r="AN1676" i="3"/>
  <c r="AM1676" i="3"/>
  <c r="AL1676" i="3"/>
  <c r="AK1676" i="3"/>
  <c r="AJ1676" i="3"/>
  <c r="AI1676" i="3"/>
  <c r="AH1676" i="3"/>
  <c r="AQ1675" i="3"/>
  <c r="AP1675" i="3"/>
  <c r="AO1675" i="3"/>
  <c r="AN1675" i="3"/>
  <c r="AM1675" i="3"/>
  <c r="AL1675" i="3"/>
  <c r="AK1675" i="3"/>
  <c r="AJ1675" i="3"/>
  <c r="AI1675" i="3"/>
  <c r="AH1675" i="3"/>
  <c r="AQ1674" i="3"/>
  <c r="AP1674" i="3"/>
  <c r="AO1674" i="3"/>
  <c r="AN1674" i="3"/>
  <c r="AM1674" i="3"/>
  <c r="AL1674" i="3"/>
  <c r="AK1674" i="3"/>
  <c r="AJ1674" i="3"/>
  <c r="AI1674" i="3"/>
  <c r="AH1674" i="3"/>
  <c r="AQ1673" i="3"/>
  <c r="AP1673" i="3"/>
  <c r="AO1673" i="3"/>
  <c r="AN1673" i="3"/>
  <c r="AM1673" i="3"/>
  <c r="AL1673" i="3"/>
  <c r="AK1673" i="3"/>
  <c r="AJ1673" i="3"/>
  <c r="AI1673" i="3"/>
  <c r="AH1673" i="3"/>
  <c r="AQ1672" i="3"/>
  <c r="AP1672" i="3"/>
  <c r="AO1672" i="3"/>
  <c r="AN1672" i="3"/>
  <c r="AM1672" i="3"/>
  <c r="AL1672" i="3"/>
  <c r="AK1672" i="3"/>
  <c r="AJ1672" i="3"/>
  <c r="AI1672" i="3"/>
  <c r="AH1672" i="3"/>
  <c r="AQ1671" i="3"/>
  <c r="AP1671" i="3"/>
  <c r="AO1671" i="3"/>
  <c r="AN1671" i="3"/>
  <c r="AM1671" i="3"/>
  <c r="AL1671" i="3"/>
  <c r="AK1671" i="3"/>
  <c r="AJ1671" i="3"/>
  <c r="AI1671" i="3"/>
  <c r="AH1671" i="3"/>
  <c r="AQ1670" i="3"/>
  <c r="AP1670" i="3"/>
  <c r="AO1670" i="3"/>
  <c r="AN1670" i="3"/>
  <c r="AM1670" i="3"/>
  <c r="AL1670" i="3"/>
  <c r="AK1670" i="3"/>
  <c r="AJ1670" i="3"/>
  <c r="AI1670" i="3"/>
  <c r="AH1670" i="3"/>
  <c r="AQ1669" i="3"/>
  <c r="AP1669" i="3"/>
  <c r="AO1669" i="3"/>
  <c r="AN1669" i="3"/>
  <c r="AM1669" i="3"/>
  <c r="AL1669" i="3"/>
  <c r="AK1669" i="3"/>
  <c r="AJ1669" i="3"/>
  <c r="AI1669" i="3"/>
  <c r="AH1669" i="3"/>
  <c r="AQ1668" i="3"/>
  <c r="AP1668" i="3"/>
  <c r="AO1668" i="3"/>
  <c r="AN1668" i="3"/>
  <c r="AM1668" i="3"/>
  <c r="AL1668" i="3"/>
  <c r="AK1668" i="3"/>
  <c r="AJ1668" i="3"/>
  <c r="AI1668" i="3"/>
  <c r="AH1668" i="3"/>
  <c r="AQ1667" i="3"/>
  <c r="AP1667" i="3"/>
  <c r="AO1667" i="3"/>
  <c r="AN1667" i="3"/>
  <c r="AM1667" i="3"/>
  <c r="AL1667" i="3"/>
  <c r="AK1667" i="3"/>
  <c r="AJ1667" i="3"/>
  <c r="AI1667" i="3"/>
  <c r="AH1667" i="3"/>
  <c r="AQ1666" i="3"/>
  <c r="AP1666" i="3"/>
  <c r="AO1666" i="3"/>
  <c r="AN1666" i="3"/>
  <c r="AM1666" i="3"/>
  <c r="AL1666" i="3"/>
  <c r="AK1666" i="3"/>
  <c r="AJ1666" i="3"/>
  <c r="AI1666" i="3"/>
  <c r="AH1666" i="3"/>
  <c r="AQ1665" i="3"/>
  <c r="AP1665" i="3"/>
  <c r="AO1665" i="3"/>
  <c r="AN1665" i="3"/>
  <c r="AM1665" i="3"/>
  <c r="AL1665" i="3"/>
  <c r="AK1665" i="3"/>
  <c r="AJ1665" i="3"/>
  <c r="AI1665" i="3"/>
  <c r="AH1665" i="3"/>
  <c r="AQ1664" i="3"/>
  <c r="AP1664" i="3"/>
  <c r="AO1664" i="3"/>
  <c r="AN1664" i="3"/>
  <c r="AM1664" i="3"/>
  <c r="AL1664" i="3"/>
  <c r="AK1664" i="3"/>
  <c r="AJ1664" i="3"/>
  <c r="AI1664" i="3"/>
  <c r="AH1664" i="3"/>
  <c r="AQ1663" i="3"/>
  <c r="AP1663" i="3"/>
  <c r="AO1663" i="3"/>
  <c r="AN1663" i="3"/>
  <c r="AM1663" i="3"/>
  <c r="AL1663" i="3"/>
  <c r="AK1663" i="3"/>
  <c r="AJ1663" i="3"/>
  <c r="AI1663" i="3"/>
  <c r="AH1663" i="3"/>
  <c r="AQ1662" i="3"/>
  <c r="AP1662" i="3"/>
  <c r="AO1662" i="3"/>
  <c r="AN1662" i="3"/>
  <c r="AM1662" i="3"/>
  <c r="AL1662" i="3"/>
  <c r="AK1662" i="3"/>
  <c r="AJ1662" i="3"/>
  <c r="AI1662" i="3"/>
  <c r="AH1662" i="3"/>
  <c r="AQ1661" i="3"/>
  <c r="AP1661" i="3"/>
  <c r="AO1661" i="3"/>
  <c r="AN1661" i="3"/>
  <c r="AM1661" i="3"/>
  <c r="AL1661" i="3"/>
  <c r="AK1661" i="3"/>
  <c r="AJ1661" i="3"/>
  <c r="AI1661" i="3"/>
  <c r="AH1661" i="3"/>
  <c r="AQ1660" i="3"/>
  <c r="AP1660" i="3"/>
  <c r="AO1660" i="3"/>
  <c r="AN1660" i="3"/>
  <c r="AM1660" i="3"/>
  <c r="AL1660" i="3"/>
  <c r="AK1660" i="3"/>
  <c r="AJ1660" i="3"/>
  <c r="AI1660" i="3"/>
  <c r="AH1660" i="3"/>
  <c r="AQ1659" i="3"/>
  <c r="AP1659" i="3"/>
  <c r="AO1659" i="3"/>
  <c r="AN1659" i="3"/>
  <c r="AM1659" i="3"/>
  <c r="AL1659" i="3"/>
  <c r="AK1659" i="3"/>
  <c r="AJ1659" i="3"/>
  <c r="AI1659" i="3"/>
  <c r="AH1659" i="3"/>
  <c r="AQ1658" i="3"/>
  <c r="AP1658" i="3"/>
  <c r="AO1658" i="3"/>
  <c r="AN1658" i="3"/>
  <c r="AM1658" i="3"/>
  <c r="AL1658" i="3"/>
  <c r="AK1658" i="3"/>
  <c r="AJ1658" i="3"/>
  <c r="AI1658" i="3"/>
  <c r="AH1658" i="3"/>
  <c r="AQ1657" i="3"/>
  <c r="AP1657" i="3"/>
  <c r="AO1657" i="3"/>
  <c r="AN1657" i="3"/>
  <c r="AM1657" i="3"/>
  <c r="AL1657" i="3"/>
  <c r="AK1657" i="3"/>
  <c r="AJ1657" i="3"/>
  <c r="AI1657" i="3"/>
  <c r="AH1657" i="3"/>
  <c r="AQ1656" i="3"/>
  <c r="AP1656" i="3"/>
  <c r="AO1656" i="3"/>
  <c r="AN1656" i="3"/>
  <c r="AM1656" i="3"/>
  <c r="AL1656" i="3"/>
  <c r="AK1656" i="3"/>
  <c r="AJ1656" i="3"/>
  <c r="AI1656" i="3"/>
  <c r="AH1656" i="3"/>
  <c r="AQ1655" i="3"/>
  <c r="AP1655" i="3"/>
  <c r="AO1655" i="3"/>
  <c r="AN1655" i="3"/>
  <c r="AM1655" i="3"/>
  <c r="AL1655" i="3"/>
  <c r="AK1655" i="3"/>
  <c r="AJ1655" i="3"/>
  <c r="AI1655" i="3"/>
  <c r="AH1655" i="3"/>
  <c r="AQ1654" i="3"/>
  <c r="AP1654" i="3"/>
  <c r="AO1654" i="3"/>
  <c r="AN1654" i="3"/>
  <c r="AM1654" i="3"/>
  <c r="AL1654" i="3"/>
  <c r="AK1654" i="3"/>
  <c r="AJ1654" i="3"/>
  <c r="AI1654" i="3"/>
  <c r="AH1654" i="3"/>
  <c r="AQ1653" i="3"/>
  <c r="AP1653" i="3"/>
  <c r="AO1653" i="3"/>
  <c r="AN1653" i="3"/>
  <c r="AM1653" i="3"/>
  <c r="AL1653" i="3"/>
  <c r="AK1653" i="3"/>
  <c r="AJ1653" i="3"/>
  <c r="AI1653" i="3"/>
  <c r="AH1653" i="3"/>
  <c r="AQ1652" i="3"/>
  <c r="AP1652" i="3"/>
  <c r="AO1652" i="3"/>
  <c r="AN1652" i="3"/>
  <c r="AM1652" i="3"/>
  <c r="AL1652" i="3"/>
  <c r="AK1652" i="3"/>
  <c r="AJ1652" i="3"/>
  <c r="AI1652" i="3"/>
  <c r="AH1652" i="3"/>
  <c r="AQ1651" i="3"/>
  <c r="AP1651" i="3"/>
  <c r="AO1651" i="3"/>
  <c r="AN1651" i="3"/>
  <c r="AM1651" i="3"/>
  <c r="AL1651" i="3"/>
  <c r="AK1651" i="3"/>
  <c r="AJ1651" i="3"/>
  <c r="AI1651" i="3"/>
  <c r="AH1651" i="3"/>
  <c r="AQ1650" i="3"/>
  <c r="AP1650" i="3"/>
  <c r="AO1650" i="3"/>
  <c r="AN1650" i="3"/>
  <c r="AM1650" i="3"/>
  <c r="AL1650" i="3"/>
  <c r="AK1650" i="3"/>
  <c r="AJ1650" i="3"/>
  <c r="AI1650" i="3"/>
  <c r="AH1650" i="3"/>
  <c r="AQ1649" i="3"/>
  <c r="AP1649" i="3"/>
  <c r="AO1649" i="3"/>
  <c r="AN1649" i="3"/>
  <c r="AM1649" i="3"/>
  <c r="AL1649" i="3"/>
  <c r="AK1649" i="3"/>
  <c r="AJ1649" i="3"/>
  <c r="AI1649" i="3"/>
  <c r="AH1649" i="3"/>
  <c r="AQ1648" i="3"/>
  <c r="AP1648" i="3"/>
  <c r="AO1648" i="3"/>
  <c r="AN1648" i="3"/>
  <c r="AM1648" i="3"/>
  <c r="AL1648" i="3"/>
  <c r="AK1648" i="3"/>
  <c r="AJ1648" i="3"/>
  <c r="AI1648" i="3"/>
  <c r="AH1648" i="3"/>
  <c r="AQ1647" i="3"/>
  <c r="AP1647" i="3"/>
  <c r="AO1647" i="3"/>
  <c r="AN1647" i="3"/>
  <c r="AM1647" i="3"/>
  <c r="AL1647" i="3"/>
  <c r="AK1647" i="3"/>
  <c r="AJ1647" i="3"/>
  <c r="AI1647" i="3"/>
  <c r="AH1647" i="3"/>
  <c r="AQ1646" i="3"/>
  <c r="AP1646" i="3"/>
  <c r="AO1646" i="3"/>
  <c r="AN1646" i="3"/>
  <c r="AM1646" i="3"/>
  <c r="AL1646" i="3"/>
  <c r="AK1646" i="3"/>
  <c r="AJ1646" i="3"/>
  <c r="AI1646" i="3"/>
  <c r="AH1646" i="3"/>
  <c r="AQ1645" i="3"/>
  <c r="AP1645" i="3"/>
  <c r="AO1645" i="3"/>
  <c r="AN1645" i="3"/>
  <c r="AM1645" i="3"/>
  <c r="AL1645" i="3"/>
  <c r="AK1645" i="3"/>
  <c r="AJ1645" i="3"/>
  <c r="AI1645" i="3"/>
  <c r="AH1645" i="3"/>
  <c r="AQ1644" i="3"/>
  <c r="AP1644" i="3"/>
  <c r="AO1644" i="3"/>
  <c r="AN1644" i="3"/>
  <c r="AM1644" i="3"/>
  <c r="AL1644" i="3"/>
  <c r="AK1644" i="3"/>
  <c r="AJ1644" i="3"/>
  <c r="AI1644" i="3"/>
  <c r="AH1644" i="3"/>
  <c r="AQ1643" i="3"/>
  <c r="AP1643" i="3"/>
  <c r="AO1643" i="3"/>
  <c r="AN1643" i="3"/>
  <c r="AM1643" i="3"/>
  <c r="AL1643" i="3"/>
  <c r="AK1643" i="3"/>
  <c r="AJ1643" i="3"/>
  <c r="AI1643" i="3"/>
  <c r="AH1643" i="3"/>
  <c r="AQ1642" i="3"/>
  <c r="AP1642" i="3"/>
  <c r="AO1642" i="3"/>
  <c r="AN1642" i="3"/>
  <c r="AM1642" i="3"/>
  <c r="AL1642" i="3"/>
  <c r="AK1642" i="3"/>
  <c r="AJ1642" i="3"/>
  <c r="AI1642" i="3"/>
  <c r="AH1642" i="3"/>
  <c r="AQ1641" i="3"/>
  <c r="AP1641" i="3"/>
  <c r="AO1641" i="3"/>
  <c r="AN1641" i="3"/>
  <c r="AM1641" i="3"/>
  <c r="AL1641" i="3"/>
  <c r="AK1641" i="3"/>
  <c r="AJ1641" i="3"/>
  <c r="AI1641" i="3"/>
  <c r="AH1641" i="3"/>
  <c r="AQ1640" i="3"/>
  <c r="AP1640" i="3"/>
  <c r="AO1640" i="3"/>
  <c r="AN1640" i="3"/>
  <c r="AM1640" i="3"/>
  <c r="AL1640" i="3"/>
  <c r="AK1640" i="3"/>
  <c r="AJ1640" i="3"/>
  <c r="AI1640" i="3"/>
  <c r="AH1640" i="3"/>
  <c r="AQ1639" i="3"/>
  <c r="AP1639" i="3"/>
  <c r="AO1639" i="3"/>
  <c r="AN1639" i="3"/>
  <c r="AM1639" i="3"/>
  <c r="AL1639" i="3"/>
  <c r="AK1639" i="3"/>
  <c r="AJ1639" i="3"/>
  <c r="AI1639" i="3"/>
  <c r="AH1639" i="3"/>
  <c r="AQ1638" i="3"/>
  <c r="AP1638" i="3"/>
  <c r="AO1638" i="3"/>
  <c r="AN1638" i="3"/>
  <c r="AM1638" i="3"/>
  <c r="AL1638" i="3"/>
  <c r="AK1638" i="3"/>
  <c r="AJ1638" i="3"/>
  <c r="AI1638" i="3"/>
  <c r="AH1638" i="3"/>
  <c r="AQ1637" i="3"/>
  <c r="AP1637" i="3"/>
  <c r="AO1637" i="3"/>
  <c r="AN1637" i="3"/>
  <c r="AM1637" i="3"/>
  <c r="AL1637" i="3"/>
  <c r="AK1637" i="3"/>
  <c r="AJ1637" i="3"/>
  <c r="AI1637" i="3"/>
  <c r="AH1637" i="3"/>
  <c r="AQ1636" i="3"/>
  <c r="AP1636" i="3"/>
  <c r="AO1636" i="3"/>
  <c r="AN1636" i="3"/>
  <c r="AM1636" i="3"/>
  <c r="AL1636" i="3"/>
  <c r="AK1636" i="3"/>
  <c r="AJ1636" i="3"/>
  <c r="AI1636" i="3"/>
  <c r="AH1636" i="3"/>
  <c r="AQ1635" i="3"/>
  <c r="AP1635" i="3"/>
  <c r="AO1635" i="3"/>
  <c r="AN1635" i="3"/>
  <c r="AM1635" i="3"/>
  <c r="AL1635" i="3"/>
  <c r="AK1635" i="3"/>
  <c r="AJ1635" i="3"/>
  <c r="AI1635" i="3"/>
  <c r="AH1635" i="3"/>
  <c r="AQ1634" i="3"/>
  <c r="AP1634" i="3"/>
  <c r="AO1634" i="3"/>
  <c r="AN1634" i="3"/>
  <c r="AM1634" i="3"/>
  <c r="AL1634" i="3"/>
  <c r="AK1634" i="3"/>
  <c r="AJ1634" i="3"/>
  <c r="AI1634" i="3"/>
  <c r="AH1634" i="3"/>
  <c r="AQ1633" i="3"/>
  <c r="AP1633" i="3"/>
  <c r="AO1633" i="3"/>
  <c r="AN1633" i="3"/>
  <c r="AM1633" i="3"/>
  <c r="AL1633" i="3"/>
  <c r="AK1633" i="3"/>
  <c r="AJ1633" i="3"/>
  <c r="AI1633" i="3"/>
  <c r="AH1633" i="3"/>
  <c r="AQ1632" i="3"/>
  <c r="AP1632" i="3"/>
  <c r="AO1632" i="3"/>
  <c r="AN1632" i="3"/>
  <c r="AM1632" i="3"/>
  <c r="AL1632" i="3"/>
  <c r="AK1632" i="3"/>
  <c r="AJ1632" i="3"/>
  <c r="AI1632" i="3"/>
  <c r="AH1632" i="3"/>
  <c r="AQ1631" i="3"/>
  <c r="AP1631" i="3"/>
  <c r="AO1631" i="3"/>
  <c r="AN1631" i="3"/>
  <c r="AM1631" i="3"/>
  <c r="AL1631" i="3"/>
  <c r="AK1631" i="3"/>
  <c r="AJ1631" i="3"/>
  <c r="AI1631" i="3"/>
  <c r="AH1631" i="3"/>
  <c r="AQ1630" i="3"/>
  <c r="AP1630" i="3"/>
  <c r="AO1630" i="3"/>
  <c r="AN1630" i="3"/>
  <c r="AM1630" i="3"/>
  <c r="AL1630" i="3"/>
  <c r="AK1630" i="3"/>
  <c r="AJ1630" i="3"/>
  <c r="AI1630" i="3"/>
  <c r="AH1630" i="3"/>
  <c r="AQ1629" i="3"/>
  <c r="AP1629" i="3"/>
  <c r="AO1629" i="3"/>
  <c r="AN1629" i="3"/>
  <c r="AM1629" i="3"/>
  <c r="AL1629" i="3"/>
  <c r="AK1629" i="3"/>
  <c r="AJ1629" i="3"/>
  <c r="AI1629" i="3"/>
  <c r="AH1629" i="3"/>
  <c r="AQ1628" i="3"/>
  <c r="AP1628" i="3"/>
  <c r="AO1628" i="3"/>
  <c r="AN1628" i="3"/>
  <c r="AM1628" i="3"/>
  <c r="AL1628" i="3"/>
  <c r="AK1628" i="3"/>
  <c r="AJ1628" i="3"/>
  <c r="AI1628" i="3"/>
  <c r="AH1628" i="3"/>
  <c r="AQ1627" i="3"/>
  <c r="AP1627" i="3"/>
  <c r="AO1627" i="3"/>
  <c r="AN1627" i="3"/>
  <c r="AM1627" i="3"/>
  <c r="AL1627" i="3"/>
  <c r="AK1627" i="3"/>
  <c r="AJ1627" i="3"/>
  <c r="AI1627" i="3"/>
  <c r="AH1627" i="3"/>
  <c r="AQ1626" i="3"/>
  <c r="AP1626" i="3"/>
  <c r="AO1626" i="3"/>
  <c r="AN1626" i="3"/>
  <c r="AM1626" i="3"/>
  <c r="AL1626" i="3"/>
  <c r="AK1626" i="3"/>
  <c r="AJ1626" i="3"/>
  <c r="AI1626" i="3"/>
  <c r="AH1626" i="3"/>
  <c r="AQ1625" i="3"/>
  <c r="AP1625" i="3"/>
  <c r="AO1625" i="3"/>
  <c r="AN1625" i="3"/>
  <c r="AM1625" i="3"/>
  <c r="AL1625" i="3"/>
  <c r="AK1625" i="3"/>
  <c r="AJ1625" i="3"/>
  <c r="AI1625" i="3"/>
  <c r="AH1625" i="3"/>
  <c r="AQ1624" i="3"/>
  <c r="AP1624" i="3"/>
  <c r="AO1624" i="3"/>
  <c r="AN1624" i="3"/>
  <c r="AM1624" i="3"/>
  <c r="AL1624" i="3"/>
  <c r="AK1624" i="3"/>
  <c r="AJ1624" i="3"/>
  <c r="AI1624" i="3"/>
  <c r="AH1624" i="3"/>
  <c r="AQ1623" i="3"/>
  <c r="AP1623" i="3"/>
  <c r="AO1623" i="3"/>
  <c r="AN1623" i="3"/>
  <c r="AM1623" i="3"/>
  <c r="AL1623" i="3"/>
  <c r="AK1623" i="3"/>
  <c r="AJ1623" i="3"/>
  <c r="AI1623" i="3"/>
  <c r="AH1623" i="3"/>
  <c r="AQ1622" i="3"/>
  <c r="AP1622" i="3"/>
  <c r="AO1622" i="3"/>
  <c r="AN1622" i="3"/>
  <c r="AM1622" i="3"/>
  <c r="AL1622" i="3"/>
  <c r="AK1622" i="3"/>
  <c r="AJ1622" i="3"/>
  <c r="AI1622" i="3"/>
  <c r="AH1622" i="3"/>
  <c r="AQ1621" i="3"/>
  <c r="AP1621" i="3"/>
  <c r="AO1621" i="3"/>
  <c r="AN1621" i="3"/>
  <c r="AM1621" i="3"/>
  <c r="AL1621" i="3"/>
  <c r="AK1621" i="3"/>
  <c r="AJ1621" i="3"/>
  <c r="AI1621" i="3"/>
  <c r="AH1621" i="3"/>
  <c r="AQ1620" i="3"/>
  <c r="AP1620" i="3"/>
  <c r="AO1620" i="3"/>
  <c r="AN1620" i="3"/>
  <c r="AM1620" i="3"/>
  <c r="AL1620" i="3"/>
  <c r="AK1620" i="3"/>
  <c r="AJ1620" i="3"/>
  <c r="AI1620" i="3"/>
  <c r="AH1620" i="3"/>
  <c r="AQ1619" i="3"/>
  <c r="AP1619" i="3"/>
  <c r="AO1619" i="3"/>
  <c r="AN1619" i="3"/>
  <c r="AM1619" i="3"/>
  <c r="AL1619" i="3"/>
  <c r="AK1619" i="3"/>
  <c r="AJ1619" i="3"/>
  <c r="AI1619" i="3"/>
  <c r="AH1619" i="3"/>
  <c r="AQ1618" i="3"/>
  <c r="AP1618" i="3"/>
  <c r="AO1618" i="3"/>
  <c r="AN1618" i="3"/>
  <c r="AM1618" i="3"/>
  <c r="AL1618" i="3"/>
  <c r="AK1618" i="3"/>
  <c r="AJ1618" i="3"/>
  <c r="AI1618" i="3"/>
  <c r="AH1618" i="3"/>
  <c r="AQ1617" i="3"/>
  <c r="AP1617" i="3"/>
  <c r="AO1617" i="3"/>
  <c r="AN1617" i="3"/>
  <c r="AM1617" i="3"/>
  <c r="AL1617" i="3"/>
  <c r="AK1617" i="3"/>
  <c r="AJ1617" i="3"/>
  <c r="AI1617" i="3"/>
  <c r="AH1617" i="3"/>
  <c r="AQ1616" i="3"/>
  <c r="AP1616" i="3"/>
  <c r="AO1616" i="3"/>
  <c r="AN1616" i="3"/>
  <c r="AM1616" i="3"/>
  <c r="AL1616" i="3"/>
  <c r="AK1616" i="3"/>
  <c r="AJ1616" i="3"/>
  <c r="AI1616" i="3"/>
  <c r="AH1616" i="3"/>
  <c r="AQ1615" i="3"/>
  <c r="AP1615" i="3"/>
  <c r="AO1615" i="3"/>
  <c r="AN1615" i="3"/>
  <c r="AM1615" i="3"/>
  <c r="AL1615" i="3"/>
  <c r="AK1615" i="3"/>
  <c r="AJ1615" i="3"/>
  <c r="AI1615" i="3"/>
  <c r="AH1615" i="3"/>
  <c r="AQ1614" i="3"/>
  <c r="AP1614" i="3"/>
  <c r="AO1614" i="3"/>
  <c r="AN1614" i="3"/>
  <c r="AM1614" i="3"/>
  <c r="AL1614" i="3"/>
  <c r="AK1614" i="3"/>
  <c r="AJ1614" i="3"/>
  <c r="AI1614" i="3"/>
  <c r="AH1614" i="3"/>
  <c r="AQ1613" i="3"/>
  <c r="AP1613" i="3"/>
  <c r="AO1613" i="3"/>
  <c r="AN1613" i="3"/>
  <c r="AM1613" i="3"/>
  <c r="AL1613" i="3"/>
  <c r="AK1613" i="3"/>
  <c r="AJ1613" i="3"/>
  <c r="AI1613" i="3"/>
  <c r="AH1613" i="3"/>
  <c r="AQ1612" i="3"/>
  <c r="AP1612" i="3"/>
  <c r="AO1612" i="3"/>
  <c r="AN1612" i="3"/>
  <c r="AM1612" i="3"/>
  <c r="AL1612" i="3"/>
  <c r="AK1612" i="3"/>
  <c r="AJ1612" i="3"/>
  <c r="AI1612" i="3"/>
  <c r="AH1612" i="3"/>
  <c r="AQ1611" i="3"/>
  <c r="AP1611" i="3"/>
  <c r="AO1611" i="3"/>
  <c r="AN1611" i="3"/>
  <c r="AM1611" i="3"/>
  <c r="AL1611" i="3"/>
  <c r="AK1611" i="3"/>
  <c r="AJ1611" i="3"/>
  <c r="AI1611" i="3"/>
  <c r="AH1611" i="3"/>
  <c r="AQ1610" i="3"/>
  <c r="AP1610" i="3"/>
  <c r="AO1610" i="3"/>
  <c r="AN1610" i="3"/>
  <c r="AM1610" i="3"/>
  <c r="AL1610" i="3"/>
  <c r="AK1610" i="3"/>
  <c r="AJ1610" i="3"/>
  <c r="AI1610" i="3"/>
  <c r="AH1610" i="3"/>
  <c r="AQ1609" i="3"/>
  <c r="AP1609" i="3"/>
  <c r="AO1609" i="3"/>
  <c r="AN1609" i="3"/>
  <c r="AM1609" i="3"/>
  <c r="AL1609" i="3"/>
  <c r="AK1609" i="3"/>
  <c r="AJ1609" i="3"/>
  <c r="AI1609" i="3"/>
  <c r="AH1609" i="3"/>
  <c r="AQ1608" i="3"/>
  <c r="AP1608" i="3"/>
  <c r="AO1608" i="3"/>
  <c r="AN1608" i="3"/>
  <c r="AM1608" i="3"/>
  <c r="AL1608" i="3"/>
  <c r="AK1608" i="3"/>
  <c r="AJ1608" i="3"/>
  <c r="AI1608" i="3"/>
  <c r="AH1608" i="3"/>
  <c r="AQ1607" i="3"/>
  <c r="AP1607" i="3"/>
  <c r="AO1607" i="3"/>
  <c r="AN1607" i="3"/>
  <c r="AM1607" i="3"/>
  <c r="AL1607" i="3"/>
  <c r="AK1607" i="3"/>
  <c r="AJ1607" i="3"/>
  <c r="AI1607" i="3"/>
  <c r="AH1607" i="3"/>
  <c r="AQ1606" i="3"/>
  <c r="AP1606" i="3"/>
  <c r="AO1606" i="3"/>
  <c r="AN1606" i="3"/>
  <c r="AM1606" i="3"/>
  <c r="AL1606" i="3"/>
  <c r="AK1606" i="3"/>
  <c r="AJ1606" i="3"/>
  <c r="AI1606" i="3"/>
  <c r="AH1606" i="3"/>
  <c r="AQ1605" i="3"/>
  <c r="AP1605" i="3"/>
  <c r="AO1605" i="3"/>
  <c r="AN1605" i="3"/>
  <c r="AM1605" i="3"/>
  <c r="AL1605" i="3"/>
  <c r="AK1605" i="3"/>
  <c r="AJ1605" i="3"/>
  <c r="AI1605" i="3"/>
  <c r="AH1605" i="3"/>
  <c r="AQ1604" i="3"/>
  <c r="AP1604" i="3"/>
  <c r="AO1604" i="3"/>
  <c r="AN1604" i="3"/>
  <c r="AM1604" i="3"/>
  <c r="AL1604" i="3"/>
  <c r="AK1604" i="3"/>
  <c r="AJ1604" i="3"/>
  <c r="AI1604" i="3"/>
  <c r="AH1604" i="3"/>
  <c r="AQ1603" i="3"/>
  <c r="AP1603" i="3"/>
  <c r="AO1603" i="3"/>
  <c r="AN1603" i="3"/>
  <c r="AM1603" i="3"/>
  <c r="AL1603" i="3"/>
  <c r="AK1603" i="3"/>
  <c r="AJ1603" i="3"/>
  <c r="AI1603" i="3"/>
  <c r="AH1603" i="3"/>
  <c r="AQ1602" i="3"/>
  <c r="AP1602" i="3"/>
  <c r="AO1602" i="3"/>
  <c r="AN1602" i="3"/>
  <c r="AM1602" i="3"/>
  <c r="AL1602" i="3"/>
  <c r="AK1602" i="3"/>
  <c r="AJ1602" i="3"/>
  <c r="AI1602" i="3"/>
  <c r="AH1602" i="3"/>
  <c r="AQ1601" i="3"/>
  <c r="AP1601" i="3"/>
  <c r="AO1601" i="3"/>
  <c r="AN1601" i="3"/>
  <c r="AM1601" i="3"/>
  <c r="AL1601" i="3"/>
  <c r="AK1601" i="3"/>
  <c r="AJ1601" i="3"/>
  <c r="AI1601" i="3"/>
  <c r="AH1601" i="3"/>
  <c r="AQ1600" i="3"/>
  <c r="AP1600" i="3"/>
  <c r="AO1600" i="3"/>
  <c r="AN1600" i="3"/>
  <c r="AM1600" i="3"/>
  <c r="AL1600" i="3"/>
  <c r="AK1600" i="3"/>
  <c r="AJ1600" i="3"/>
  <c r="AI1600" i="3"/>
  <c r="AH1600" i="3"/>
  <c r="AQ1599" i="3"/>
  <c r="AP1599" i="3"/>
  <c r="AO1599" i="3"/>
  <c r="AN1599" i="3"/>
  <c r="AM1599" i="3"/>
  <c r="AL1599" i="3"/>
  <c r="AK1599" i="3"/>
  <c r="AJ1599" i="3"/>
  <c r="AI1599" i="3"/>
  <c r="AH1599" i="3"/>
  <c r="AQ1598" i="3"/>
  <c r="AP1598" i="3"/>
  <c r="AO1598" i="3"/>
  <c r="AN1598" i="3"/>
  <c r="AM1598" i="3"/>
  <c r="AL1598" i="3"/>
  <c r="AK1598" i="3"/>
  <c r="AJ1598" i="3"/>
  <c r="AI1598" i="3"/>
  <c r="AH1598" i="3"/>
  <c r="AQ1597" i="3"/>
  <c r="AP1597" i="3"/>
  <c r="AO1597" i="3"/>
  <c r="AN1597" i="3"/>
  <c r="AM1597" i="3"/>
  <c r="AL1597" i="3"/>
  <c r="AK1597" i="3"/>
  <c r="AJ1597" i="3"/>
  <c r="AI1597" i="3"/>
  <c r="AH1597" i="3"/>
  <c r="AQ1596" i="3"/>
  <c r="AP1596" i="3"/>
  <c r="AO1596" i="3"/>
  <c r="AN1596" i="3"/>
  <c r="AM1596" i="3"/>
  <c r="AL1596" i="3"/>
  <c r="AK1596" i="3"/>
  <c r="AJ1596" i="3"/>
  <c r="AI1596" i="3"/>
  <c r="AH1596" i="3"/>
  <c r="AQ1595" i="3"/>
  <c r="AP1595" i="3"/>
  <c r="AO1595" i="3"/>
  <c r="AN1595" i="3"/>
  <c r="AM1595" i="3"/>
  <c r="AL1595" i="3"/>
  <c r="AK1595" i="3"/>
  <c r="AJ1595" i="3"/>
  <c r="AI1595" i="3"/>
  <c r="AH1595" i="3"/>
  <c r="AQ1594" i="3"/>
  <c r="AP1594" i="3"/>
  <c r="AO1594" i="3"/>
  <c r="AN1594" i="3"/>
  <c r="AM1594" i="3"/>
  <c r="AL1594" i="3"/>
  <c r="AK1594" i="3"/>
  <c r="AJ1594" i="3"/>
  <c r="AI1594" i="3"/>
  <c r="AH1594" i="3"/>
  <c r="AQ1593" i="3"/>
  <c r="AP1593" i="3"/>
  <c r="AO1593" i="3"/>
  <c r="AN1593" i="3"/>
  <c r="AM1593" i="3"/>
  <c r="AL1593" i="3"/>
  <c r="AK1593" i="3"/>
  <c r="AJ1593" i="3"/>
  <c r="AI1593" i="3"/>
  <c r="AH1593" i="3"/>
  <c r="AQ1592" i="3"/>
  <c r="AP1592" i="3"/>
  <c r="AO1592" i="3"/>
  <c r="AN1592" i="3"/>
  <c r="AM1592" i="3"/>
  <c r="AL1592" i="3"/>
  <c r="AK1592" i="3"/>
  <c r="AJ1592" i="3"/>
  <c r="AI1592" i="3"/>
  <c r="AH1592" i="3"/>
  <c r="AQ1591" i="3"/>
  <c r="AP1591" i="3"/>
  <c r="AO1591" i="3"/>
  <c r="AN1591" i="3"/>
  <c r="AM1591" i="3"/>
  <c r="AL1591" i="3"/>
  <c r="AK1591" i="3"/>
  <c r="AJ1591" i="3"/>
  <c r="AI1591" i="3"/>
  <c r="AH1591" i="3"/>
  <c r="AQ1590" i="3"/>
  <c r="AP1590" i="3"/>
  <c r="AO1590" i="3"/>
  <c r="AN1590" i="3"/>
  <c r="AM1590" i="3"/>
  <c r="AL1590" i="3"/>
  <c r="AK1590" i="3"/>
  <c r="AJ1590" i="3"/>
  <c r="AI1590" i="3"/>
  <c r="AH1590" i="3"/>
  <c r="AQ1589" i="3"/>
  <c r="AP1589" i="3"/>
  <c r="AO1589" i="3"/>
  <c r="AN1589" i="3"/>
  <c r="AM1589" i="3"/>
  <c r="AL1589" i="3"/>
  <c r="AK1589" i="3"/>
  <c r="AJ1589" i="3"/>
  <c r="AI1589" i="3"/>
  <c r="AH1589" i="3"/>
  <c r="AQ1588" i="3"/>
  <c r="AP1588" i="3"/>
  <c r="AO1588" i="3"/>
  <c r="AN1588" i="3"/>
  <c r="AM1588" i="3"/>
  <c r="AL1588" i="3"/>
  <c r="AK1588" i="3"/>
  <c r="AJ1588" i="3"/>
  <c r="AI1588" i="3"/>
  <c r="AH1588" i="3"/>
  <c r="AQ1587" i="3"/>
  <c r="AP1587" i="3"/>
  <c r="AO1587" i="3"/>
  <c r="AN1587" i="3"/>
  <c r="AM1587" i="3"/>
  <c r="AL1587" i="3"/>
  <c r="AK1587" i="3"/>
  <c r="AJ1587" i="3"/>
  <c r="AI1587" i="3"/>
  <c r="AH1587" i="3"/>
  <c r="AQ1586" i="3"/>
  <c r="AP1586" i="3"/>
  <c r="AO1586" i="3"/>
  <c r="AN1586" i="3"/>
  <c r="AM1586" i="3"/>
  <c r="AL1586" i="3"/>
  <c r="AK1586" i="3"/>
  <c r="AJ1586" i="3"/>
  <c r="AI1586" i="3"/>
  <c r="AH1586" i="3"/>
  <c r="AQ1585" i="3"/>
  <c r="AP1585" i="3"/>
  <c r="AO1585" i="3"/>
  <c r="AN1585" i="3"/>
  <c r="AM1585" i="3"/>
  <c r="AL1585" i="3"/>
  <c r="AK1585" i="3"/>
  <c r="AJ1585" i="3"/>
  <c r="AI1585" i="3"/>
  <c r="AH1585" i="3"/>
  <c r="AQ1584" i="3"/>
  <c r="AP1584" i="3"/>
  <c r="AO1584" i="3"/>
  <c r="AN1584" i="3"/>
  <c r="AM1584" i="3"/>
  <c r="AL1584" i="3"/>
  <c r="AK1584" i="3"/>
  <c r="AJ1584" i="3"/>
  <c r="AI1584" i="3"/>
  <c r="AH1584" i="3"/>
  <c r="AQ1583" i="3"/>
  <c r="AP1583" i="3"/>
  <c r="AO1583" i="3"/>
  <c r="AN1583" i="3"/>
  <c r="AM1583" i="3"/>
  <c r="AL1583" i="3"/>
  <c r="AK1583" i="3"/>
  <c r="AJ1583" i="3"/>
  <c r="AI1583" i="3"/>
  <c r="AH1583" i="3"/>
  <c r="AQ1582" i="3"/>
  <c r="AP1582" i="3"/>
  <c r="AO1582" i="3"/>
  <c r="AN1582" i="3"/>
  <c r="AM1582" i="3"/>
  <c r="AL1582" i="3"/>
  <c r="AK1582" i="3"/>
  <c r="AJ1582" i="3"/>
  <c r="AI1582" i="3"/>
  <c r="AH1582" i="3"/>
  <c r="AQ1581" i="3"/>
  <c r="AP1581" i="3"/>
  <c r="AO1581" i="3"/>
  <c r="AN1581" i="3"/>
  <c r="AM1581" i="3"/>
  <c r="AL1581" i="3"/>
  <c r="AK1581" i="3"/>
  <c r="AJ1581" i="3"/>
  <c r="AI1581" i="3"/>
  <c r="AH1581" i="3"/>
  <c r="AQ1580" i="3"/>
  <c r="AP1580" i="3"/>
  <c r="AO1580" i="3"/>
  <c r="AN1580" i="3"/>
  <c r="AM1580" i="3"/>
  <c r="AL1580" i="3"/>
  <c r="AK1580" i="3"/>
  <c r="AJ1580" i="3"/>
  <c r="AI1580" i="3"/>
  <c r="AH1580" i="3"/>
  <c r="AQ1579" i="3"/>
  <c r="AP1579" i="3"/>
  <c r="AO1579" i="3"/>
  <c r="AN1579" i="3"/>
  <c r="AM1579" i="3"/>
  <c r="AL1579" i="3"/>
  <c r="AK1579" i="3"/>
  <c r="AJ1579" i="3"/>
  <c r="AI1579" i="3"/>
  <c r="AH1579" i="3"/>
  <c r="AQ1578" i="3"/>
  <c r="AP1578" i="3"/>
  <c r="AO1578" i="3"/>
  <c r="AN1578" i="3"/>
  <c r="AM1578" i="3"/>
  <c r="AL1578" i="3"/>
  <c r="AK1578" i="3"/>
  <c r="AJ1578" i="3"/>
  <c r="AI1578" i="3"/>
  <c r="AH1578" i="3"/>
  <c r="AQ1577" i="3"/>
  <c r="AP1577" i="3"/>
  <c r="AO1577" i="3"/>
  <c r="AN1577" i="3"/>
  <c r="AM1577" i="3"/>
  <c r="AL1577" i="3"/>
  <c r="AK1577" i="3"/>
  <c r="AJ1577" i="3"/>
  <c r="AI1577" i="3"/>
  <c r="AH1577" i="3"/>
  <c r="AQ1576" i="3"/>
  <c r="AP1576" i="3"/>
  <c r="AO1576" i="3"/>
  <c r="AN1576" i="3"/>
  <c r="AM1576" i="3"/>
  <c r="AL1576" i="3"/>
  <c r="AK1576" i="3"/>
  <c r="AJ1576" i="3"/>
  <c r="AI1576" i="3"/>
  <c r="AH1576" i="3"/>
  <c r="AQ1575" i="3"/>
  <c r="AP1575" i="3"/>
  <c r="AO1575" i="3"/>
  <c r="AN1575" i="3"/>
  <c r="AM1575" i="3"/>
  <c r="AL1575" i="3"/>
  <c r="AK1575" i="3"/>
  <c r="AJ1575" i="3"/>
  <c r="AI1575" i="3"/>
  <c r="AH1575" i="3"/>
  <c r="AQ1574" i="3"/>
  <c r="AP1574" i="3"/>
  <c r="AO1574" i="3"/>
  <c r="AN1574" i="3"/>
  <c r="AM1574" i="3"/>
  <c r="AL1574" i="3"/>
  <c r="AK1574" i="3"/>
  <c r="AJ1574" i="3"/>
  <c r="AI1574" i="3"/>
  <c r="AH1574" i="3"/>
  <c r="AQ1573" i="3"/>
  <c r="AP1573" i="3"/>
  <c r="AO1573" i="3"/>
  <c r="AN1573" i="3"/>
  <c r="AM1573" i="3"/>
  <c r="AL1573" i="3"/>
  <c r="AK1573" i="3"/>
  <c r="AJ1573" i="3"/>
  <c r="AI1573" i="3"/>
  <c r="AH1573" i="3"/>
  <c r="AQ1572" i="3"/>
  <c r="AP1572" i="3"/>
  <c r="AO1572" i="3"/>
  <c r="AN1572" i="3"/>
  <c r="AM1572" i="3"/>
  <c r="AL1572" i="3"/>
  <c r="AK1572" i="3"/>
  <c r="AJ1572" i="3"/>
  <c r="AI1572" i="3"/>
  <c r="AH1572" i="3"/>
  <c r="AQ1571" i="3"/>
  <c r="AP1571" i="3"/>
  <c r="AO1571" i="3"/>
  <c r="AN1571" i="3"/>
  <c r="AM1571" i="3"/>
  <c r="AL1571" i="3"/>
  <c r="AK1571" i="3"/>
  <c r="AJ1571" i="3"/>
  <c r="AI1571" i="3"/>
  <c r="AH1571" i="3"/>
  <c r="AQ1570" i="3"/>
  <c r="AP1570" i="3"/>
  <c r="AO1570" i="3"/>
  <c r="AN1570" i="3"/>
  <c r="AM1570" i="3"/>
  <c r="AL1570" i="3"/>
  <c r="AK1570" i="3"/>
  <c r="AJ1570" i="3"/>
  <c r="AI1570" i="3"/>
  <c r="AH1570" i="3"/>
  <c r="AQ1569" i="3"/>
  <c r="AP1569" i="3"/>
  <c r="AO1569" i="3"/>
  <c r="AN1569" i="3"/>
  <c r="AM1569" i="3"/>
  <c r="AL1569" i="3"/>
  <c r="AK1569" i="3"/>
  <c r="AJ1569" i="3"/>
  <c r="AI1569" i="3"/>
  <c r="AH1569" i="3"/>
  <c r="AQ1568" i="3"/>
  <c r="AP1568" i="3"/>
  <c r="AO1568" i="3"/>
  <c r="AN1568" i="3"/>
  <c r="AM1568" i="3"/>
  <c r="AL1568" i="3"/>
  <c r="AK1568" i="3"/>
  <c r="AJ1568" i="3"/>
  <c r="AI1568" i="3"/>
  <c r="AH1568" i="3"/>
  <c r="AQ1567" i="3"/>
  <c r="AP1567" i="3"/>
  <c r="AO1567" i="3"/>
  <c r="AN1567" i="3"/>
  <c r="AM1567" i="3"/>
  <c r="AL1567" i="3"/>
  <c r="AK1567" i="3"/>
  <c r="AJ1567" i="3"/>
  <c r="AI1567" i="3"/>
  <c r="AH1567" i="3"/>
  <c r="AQ1566" i="3"/>
  <c r="AP1566" i="3"/>
  <c r="AO1566" i="3"/>
  <c r="AN1566" i="3"/>
  <c r="AM1566" i="3"/>
  <c r="AL1566" i="3"/>
  <c r="AK1566" i="3"/>
  <c r="AJ1566" i="3"/>
  <c r="AI1566" i="3"/>
  <c r="AH1566" i="3"/>
  <c r="AQ1565" i="3"/>
  <c r="AP1565" i="3"/>
  <c r="AO1565" i="3"/>
  <c r="AN1565" i="3"/>
  <c r="AM1565" i="3"/>
  <c r="AL1565" i="3"/>
  <c r="AK1565" i="3"/>
  <c r="AJ1565" i="3"/>
  <c r="AI1565" i="3"/>
  <c r="AH1565" i="3"/>
  <c r="AQ1564" i="3"/>
  <c r="AP1564" i="3"/>
  <c r="AO1564" i="3"/>
  <c r="AN1564" i="3"/>
  <c r="AM1564" i="3"/>
  <c r="AL1564" i="3"/>
  <c r="AK1564" i="3"/>
  <c r="AJ1564" i="3"/>
  <c r="AI1564" i="3"/>
  <c r="AH1564" i="3"/>
  <c r="AQ1563" i="3"/>
  <c r="AP1563" i="3"/>
  <c r="AO1563" i="3"/>
  <c r="AN1563" i="3"/>
  <c r="AM1563" i="3"/>
  <c r="AL1563" i="3"/>
  <c r="AK1563" i="3"/>
  <c r="AJ1563" i="3"/>
  <c r="AI1563" i="3"/>
  <c r="AH1563" i="3"/>
  <c r="AQ1562" i="3"/>
  <c r="AP1562" i="3"/>
  <c r="AO1562" i="3"/>
  <c r="AN1562" i="3"/>
  <c r="AM1562" i="3"/>
  <c r="AL1562" i="3"/>
  <c r="AK1562" i="3"/>
  <c r="AJ1562" i="3"/>
  <c r="AI1562" i="3"/>
  <c r="AH1562" i="3"/>
  <c r="AQ1561" i="3"/>
  <c r="AP1561" i="3"/>
  <c r="AO1561" i="3"/>
  <c r="AN1561" i="3"/>
  <c r="AM1561" i="3"/>
  <c r="AL1561" i="3"/>
  <c r="AK1561" i="3"/>
  <c r="AJ1561" i="3"/>
  <c r="AI1561" i="3"/>
  <c r="AH1561" i="3"/>
  <c r="AQ1560" i="3"/>
  <c r="AP1560" i="3"/>
  <c r="AO1560" i="3"/>
  <c r="AN1560" i="3"/>
  <c r="AM1560" i="3"/>
  <c r="AL1560" i="3"/>
  <c r="AK1560" i="3"/>
  <c r="AJ1560" i="3"/>
  <c r="AI1560" i="3"/>
  <c r="AH1560" i="3"/>
  <c r="AQ1559" i="3"/>
  <c r="AP1559" i="3"/>
  <c r="AO1559" i="3"/>
  <c r="AN1559" i="3"/>
  <c r="AM1559" i="3"/>
  <c r="AL1559" i="3"/>
  <c r="AK1559" i="3"/>
  <c r="AJ1559" i="3"/>
  <c r="AI1559" i="3"/>
  <c r="AH1559" i="3"/>
  <c r="AQ1558" i="3"/>
  <c r="AP1558" i="3"/>
  <c r="AO1558" i="3"/>
  <c r="AN1558" i="3"/>
  <c r="AM1558" i="3"/>
  <c r="AL1558" i="3"/>
  <c r="AK1558" i="3"/>
  <c r="AJ1558" i="3"/>
  <c r="AI1558" i="3"/>
  <c r="AH1558" i="3"/>
  <c r="AQ1557" i="3"/>
  <c r="AP1557" i="3"/>
  <c r="AO1557" i="3"/>
  <c r="AN1557" i="3"/>
  <c r="AM1557" i="3"/>
  <c r="AL1557" i="3"/>
  <c r="AK1557" i="3"/>
  <c r="AJ1557" i="3"/>
  <c r="AI1557" i="3"/>
  <c r="AH1557" i="3"/>
  <c r="AQ1556" i="3"/>
  <c r="AP1556" i="3"/>
  <c r="AO1556" i="3"/>
  <c r="AN1556" i="3"/>
  <c r="AM1556" i="3"/>
  <c r="AL1556" i="3"/>
  <c r="AK1556" i="3"/>
  <c r="AJ1556" i="3"/>
  <c r="AI1556" i="3"/>
  <c r="AH1556" i="3"/>
  <c r="AQ1555" i="3"/>
  <c r="AP1555" i="3"/>
  <c r="AO1555" i="3"/>
  <c r="AN1555" i="3"/>
  <c r="AM1555" i="3"/>
  <c r="AL1555" i="3"/>
  <c r="AK1555" i="3"/>
  <c r="AJ1555" i="3"/>
  <c r="AI1555" i="3"/>
  <c r="AH1555" i="3"/>
  <c r="AQ1554" i="3"/>
  <c r="AP1554" i="3"/>
  <c r="AO1554" i="3"/>
  <c r="AN1554" i="3"/>
  <c r="AM1554" i="3"/>
  <c r="AL1554" i="3"/>
  <c r="AK1554" i="3"/>
  <c r="AJ1554" i="3"/>
  <c r="AI1554" i="3"/>
  <c r="AH1554" i="3"/>
  <c r="AQ1553" i="3"/>
  <c r="AP1553" i="3"/>
  <c r="AO1553" i="3"/>
  <c r="AN1553" i="3"/>
  <c r="AM1553" i="3"/>
  <c r="AL1553" i="3"/>
  <c r="AK1553" i="3"/>
  <c r="AJ1553" i="3"/>
  <c r="AI1553" i="3"/>
  <c r="AH1553" i="3"/>
  <c r="AQ1552" i="3"/>
  <c r="AP1552" i="3"/>
  <c r="AO1552" i="3"/>
  <c r="AN1552" i="3"/>
  <c r="AM1552" i="3"/>
  <c r="AL1552" i="3"/>
  <c r="AK1552" i="3"/>
  <c r="AJ1552" i="3"/>
  <c r="AI1552" i="3"/>
  <c r="AH1552" i="3"/>
  <c r="AQ1551" i="3"/>
  <c r="AP1551" i="3"/>
  <c r="AO1551" i="3"/>
  <c r="AN1551" i="3"/>
  <c r="AM1551" i="3"/>
  <c r="AL1551" i="3"/>
  <c r="AK1551" i="3"/>
  <c r="AJ1551" i="3"/>
  <c r="AI1551" i="3"/>
  <c r="AH1551" i="3"/>
  <c r="AQ1550" i="3"/>
  <c r="AP1550" i="3"/>
  <c r="AO1550" i="3"/>
  <c r="AN1550" i="3"/>
  <c r="AM1550" i="3"/>
  <c r="AL1550" i="3"/>
  <c r="AK1550" i="3"/>
  <c r="AJ1550" i="3"/>
  <c r="AI1550" i="3"/>
  <c r="AH1550" i="3"/>
  <c r="AQ1549" i="3"/>
  <c r="AP1549" i="3"/>
  <c r="AO1549" i="3"/>
  <c r="AN1549" i="3"/>
  <c r="AM1549" i="3"/>
  <c r="AL1549" i="3"/>
  <c r="AK1549" i="3"/>
  <c r="AJ1549" i="3"/>
  <c r="AI1549" i="3"/>
  <c r="AH1549" i="3"/>
  <c r="AQ1548" i="3"/>
  <c r="AP1548" i="3"/>
  <c r="AO1548" i="3"/>
  <c r="AN1548" i="3"/>
  <c r="AM1548" i="3"/>
  <c r="AL1548" i="3"/>
  <c r="AK1548" i="3"/>
  <c r="AJ1548" i="3"/>
  <c r="AI1548" i="3"/>
  <c r="AH1548" i="3"/>
  <c r="AQ1547" i="3"/>
  <c r="AP1547" i="3"/>
  <c r="AO1547" i="3"/>
  <c r="AN1547" i="3"/>
  <c r="AM1547" i="3"/>
  <c r="AL1547" i="3"/>
  <c r="AK1547" i="3"/>
  <c r="AJ1547" i="3"/>
  <c r="AI1547" i="3"/>
  <c r="AH1547" i="3"/>
  <c r="AQ1546" i="3"/>
  <c r="AP1546" i="3"/>
  <c r="AO1546" i="3"/>
  <c r="AN1546" i="3"/>
  <c r="AM1546" i="3"/>
  <c r="AL1546" i="3"/>
  <c r="AK1546" i="3"/>
  <c r="AJ1546" i="3"/>
  <c r="AI1546" i="3"/>
  <c r="AH1546" i="3"/>
  <c r="AQ1545" i="3"/>
  <c r="AP1545" i="3"/>
  <c r="AO1545" i="3"/>
  <c r="AN1545" i="3"/>
  <c r="AM1545" i="3"/>
  <c r="AL1545" i="3"/>
  <c r="AK1545" i="3"/>
  <c r="AJ1545" i="3"/>
  <c r="AI1545" i="3"/>
  <c r="AH1545" i="3"/>
  <c r="AQ1544" i="3"/>
  <c r="AP1544" i="3"/>
  <c r="AO1544" i="3"/>
  <c r="AN1544" i="3"/>
  <c r="AM1544" i="3"/>
  <c r="AL1544" i="3"/>
  <c r="AK1544" i="3"/>
  <c r="AJ1544" i="3"/>
  <c r="AI1544" i="3"/>
  <c r="AH1544" i="3"/>
  <c r="AQ1543" i="3"/>
  <c r="AP1543" i="3"/>
  <c r="AO1543" i="3"/>
  <c r="AN1543" i="3"/>
  <c r="AM1543" i="3"/>
  <c r="AL1543" i="3"/>
  <c r="AK1543" i="3"/>
  <c r="AJ1543" i="3"/>
  <c r="AI1543" i="3"/>
  <c r="AH1543" i="3"/>
  <c r="AQ1542" i="3"/>
  <c r="AP1542" i="3"/>
  <c r="AO1542" i="3"/>
  <c r="AN1542" i="3"/>
  <c r="AM1542" i="3"/>
  <c r="AL1542" i="3"/>
  <c r="AK1542" i="3"/>
  <c r="AJ1542" i="3"/>
  <c r="AI1542" i="3"/>
  <c r="AH1542" i="3"/>
  <c r="AQ1541" i="3"/>
  <c r="AP1541" i="3"/>
  <c r="AO1541" i="3"/>
  <c r="AN1541" i="3"/>
  <c r="AM1541" i="3"/>
  <c r="AL1541" i="3"/>
  <c r="AK1541" i="3"/>
  <c r="AJ1541" i="3"/>
  <c r="AI1541" i="3"/>
  <c r="AH1541" i="3"/>
  <c r="AQ1540" i="3"/>
  <c r="AP1540" i="3"/>
  <c r="AO1540" i="3"/>
  <c r="AN1540" i="3"/>
  <c r="AM1540" i="3"/>
  <c r="AL1540" i="3"/>
  <c r="AK1540" i="3"/>
  <c r="AJ1540" i="3"/>
  <c r="AI1540" i="3"/>
  <c r="AH1540" i="3"/>
  <c r="AQ1539" i="3"/>
  <c r="AP1539" i="3"/>
  <c r="AO1539" i="3"/>
  <c r="AN1539" i="3"/>
  <c r="AM1539" i="3"/>
  <c r="AL1539" i="3"/>
  <c r="AK1539" i="3"/>
  <c r="AJ1539" i="3"/>
  <c r="AI1539" i="3"/>
  <c r="AH1539" i="3"/>
  <c r="AQ1538" i="3"/>
  <c r="AP1538" i="3"/>
  <c r="AO1538" i="3"/>
  <c r="AN1538" i="3"/>
  <c r="AM1538" i="3"/>
  <c r="AL1538" i="3"/>
  <c r="AK1538" i="3"/>
  <c r="AJ1538" i="3"/>
  <c r="AI1538" i="3"/>
  <c r="AH1538" i="3"/>
  <c r="AQ1537" i="3"/>
  <c r="AP1537" i="3"/>
  <c r="AO1537" i="3"/>
  <c r="AN1537" i="3"/>
  <c r="AM1537" i="3"/>
  <c r="AL1537" i="3"/>
  <c r="AK1537" i="3"/>
  <c r="AJ1537" i="3"/>
  <c r="AI1537" i="3"/>
  <c r="AH1537" i="3"/>
  <c r="AQ1536" i="3"/>
  <c r="AP1536" i="3"/>
  <c r="AO1536" i="3"/>
  <c r="AN1536" i="3"/>
  <c r="AM1536" i="3"/>
  <c r="AL1536" i="3"/>
  <c r="AK1536" i="3"/>
  <c r="AJ1536" i="3"/>
  <c r="AI1536" i="3"/>
  <c r="AH1536" i="3"/>
  <c r="AQ1535" i="3"/>
  <c r="AP1535" i="3"/>
  <c r="AO1535" i="3"/>
  <c r="AN1535" i="3"/>
  <c r="AM1535" i="3"/>
  <c r="AL1535" i="3"/>
  <c r="AK1535" i="3"/>
  <c r="AJ1535" i="3"/>
  <c r="AI1535" i="3"/>
  <c r="AH1535" i="3"/>
  <c r="AQ1534" i="3"/>
  <c r="AP1534" i="3"/>
  <c r="AO1534" i="3"/>
  <c r="AN1534" i="3"/>
  <c r="AM1534" i="3"/>
  <c r="AL1534" i="3"/>
  <c r="AK1534" i="3"/>
  <c r="AJ1534" i="3"/>
  <c r="AI1534" i="3"/>
  <c r="AH1534" i="3"/>
  <c r="AQ1533" i="3"/>
  <c r="AP1533" i="3"/>
  <c r="AO1533" i="3"/>
  <c r="AN1533" i="3"/>
  <c r="AM1533" i="3"/>
  <c r="AL1533" i="3"/>
  <c r="AK1533" i="3"/>
  <c r="AJ1533" i="3"/>
  <c r="AI1533" i="3"/>
  <c r="AH1533" i="3"/>
  <c r="AQ1532" i="3"/>
  <c r="AP1532" i="3"/>
  <c r="AO1532" i="3"/>
  <c r="AN1532" i="3"/>
  <c r="AM1532" i="3"/>
  <c r="AL1532" i="3"/>
  <c r="AK1532" i="3"/>
  <c r="AJ1532" i="3"/>
  <c r="AI1532" i="3"/>
  <c r="AH1532" i="3"/>
  <c r="AQ1531" i="3"/>
  <c r="AP1531" i="3"/>
  <c r="AO1531" i="3"/>
  <c r="AN1531" i="3"/>
  <c r="AM1531" i="3"/>
  <c r="AL1531" i="3"/>
  <c r="AK1531" i="3"/>
  <c r="AJ1531" i="3"/>
  <c r="AI1531" i="3"/>
  <c r="AH1531" i="3"/>
  <c r="AQ1530" i="3"/>
  <c r="AP1530" i="3"/>
  <c r="AO1530" i="3"/>
  <c r="AN1530" i="3"/>
  <c r="AM1530" i="3"/>
  <c r="AL1530" i="3"/>
  <c r="AK1530" i="3"/>
  <c r="AJ1530" i="3"/>
  <c r="AI1530" i="3"/>
  <c r="AH1530" i="3"/>
  <c r="AQ1529" i="3"/>
  <c r="AP1529" i="3"/>
  <c r="AO1529" i="3"/>
  <c r="AN1529" i="3"/>
  <c r="AM1529" i="3"/>
  <c r="AL1529" i="3"/>
  <c r="AK1529" i="3"/>
  <c r="AJ1529" i="3"/>
  <c r="AI1529" i="3"/>
  <c r="AH1529" i="3"/>
  <c r="AQ1528" i="3"/>
  <c r="AP1528" i="3"/>
  <c r="AO1528" i="3"/>
  <c r="AN1528" i="3"/>
  <c r="AM1528" i="3"/>
  <c r="AL1528" i="3"/>
  <c r="AK1528" i="3"/>
  <c r="AJ1528" i="3"/>
  <c r="AI1528" i="3"/>
  <c r="AH1528" i="3"/>
  <c r="AQ1527" i="3"/>
  <c r="AP1527" i="3"/>
  <c r="AO1527" i="3"/>
  <c r="AN1527" i="3"/>
  <c r="AM1527" i="3"/>
  <c r="AL1527" i="3"/>
  <c r="AK1527" i="3"/>
  <c r="AJ1527" i="3"/>
  <c r="AI1527" i="3"/>
  <c r="AH1527" i="3"/>
  <c r="AQ1526" i="3"/>
  <c r="AP1526" i="3"/>
  <c r="AO1526" i="3"/>
  <c r="AN1526" i="3"/>
  <c r="AM1526" i="3"/>
  <c r="AL1526" i="3"/>
  <c r="AK1526" i="3"/>
  <c r="AJ1526" i="3"/>
  <c r="AI1526" i="3"/>
  <c r="AH1526" i="3"/>
  <c r="AQ1525" i="3"/>
  <c r="AP1525" i="3"/>
  <c r="AO1525" i="3"/>
  <c r="AN1525" i="3"/>
  <c r="AM1525" i="3"/>
  <c r="AL1525" i="3"/>
  <c r="AK1525" i="3"/>
  <c r="AJ1525" i="3"/>
  <c r="AI1525" i="3"/>
  <c r="AH1525" i="3"/>
  <c r="AQ1524" i="3"/>
  <c r="AP1524" i="3"/>
  <c r="AO1524" i="3"/>
  <c r="AN1524" i="3"/>
  <c r="AM1524" i="3"/>
  <c r="AL1524" i="3"/>
  <c r="AK1524" i="3"/>
  <c r="AJ1524" i="3"/>
  <c r="AI1524" i="3"/>
  <c r="AH1524" i="3"/>
  <c r="AQ1523" i="3"/>
  <c r="AP1523" i="3"/>
  <c r="AO1523" i="3"/>
  <c r="AN1523" i="3"/>
  <c r="AM1523" i="3"/>
  <c r="AL1523" i="3"/>
  <c r="AK1523" i="3"/>
  <c r="AJ1523" i="3"/>
  <c r="AI1523" i="3"/>
  <c r="AH1523" i="3"/>
  <c r="AQ1522" i="3"/>
  <c r="AP1522" i="3"/>
  <c r="AO1522" i="3"/>
  <c r="AN1522" i="3"/>
  <c r="AM1522" i="3"/>
  <c r="AL1522" i="3"/>
  <c r="AK1522" i="3"/>
  <c r="AJ1522" i="3"/>
  <c r="AI1522" i="3"/>
  <c r="AH1522" i="3"/>
  <c r="AQ1521" i="3"/>
  <c r="AP1521" i="3"/>
  <c r="AO1521" i="3"/>
  <c r="AN1521" i="3"/>
  <c r="AM1521" i="3"/>
  <c r="AL1521" i="3"/>
  <c r="AK1521" i="3"/>
  <c r="AJ1521" i="3"/>
  <c r="AI1521" i="3"/>
  <c r="AH1521" i="3"/>
  <c r="AQ1520" i="3"/>
  <c r="AP1520" i="3"/>
  <c r="AO1520" i="3"/>
  <c r="AN1520" i="3"/>
  <c r="AM1520" i="3"/>
  <c r="AL1520" i="3"/>
  <c r="AK1520" i="3"/>
  <c r="AJ1520" i="3"/>
  <c r="AI1520" i="3"/>
  <c r="AH1520" i="3"/>
  <c r="AQ1519" i="3"/>
  <c r="AP1519" i="3"/>
  <c r="AO1519" i="3"/>
  <c r="AN1519" i="3"/>
  <c r="AM1519" i="3"/>
  <c r="AL1519" i="3"/>
  <c r="AK1519" i="3"/>
  <c r="AJ1519" i="3"/>
  <c r="AI1519" i="3"/>
  <c r="AH1519" i="3"/>
  <c r="AQ1518" i="3"/>
  <c r="AP1518" i="3"/>
  <c r="AO1518" i="3"/>
  <c r="AN1518" i="3"/>
  <c r="AM1518" i="3"/>
  <c r="AL1518" i="3"/>
  <c r="AK1518" i="3"/>
  <c r="AJ1518" i="3"/>
  <c r="AI1518" i="3"/>
  <c r="AH1518" i="3"/>
  <c r="AQ1517" i="3"/>
  <c r="AP1517" i="3"/>
  <c r="AO1517" i="3"/>
  <c r="AN1517" i="3"/>
  <c r="AM1517" i="3"/>
  <c r="AL1517" i="3"/>
  <c r="AK1517" i="3"/>
  <c r="AJ1517" i="3"/>
  <c r="AI1517" i="3"/>
  <c r="AH1517" i="3"/>
  <c r="AQ1516" i="3"/>
  <c r="AP1516" i="3"/>
  <c r="AO1516" i="3"/>
  <c r="AN1516" i="3"/>
  <c r="AM1516" i="3"/>
  <c r="AL1516" i="3"/>
  <c r="AK1516" i="3"/>
  <c r="AJ1516" i="3"/>
  <c r="AI1516" i="3"/>
  <c r="AH1516" i="3"/>
  <c r="AQ1515" i="3"/>
  <c r="AP1515" i="3"/>
  <c r="AO1515" i="3"/>
  <c r="AN1515" i="3"/>
  <c r="AM1515" i="3"/>
  <c r="AL1515" i="3"/>
  <c r="AK1515" i="3"/>
  <c r="AJ1515" i="3"/>
  <c r="AI1515" i="3"/>
  <c r="AH1515" i="3"/>
  <c r="AQ1514" i="3"/>
  <c r="AP1514" i="3"/>
  <c r="AO1514" i="3"/>
  <c r="AN1514" i="3"/>
  <c r="AM1514" i="3"/>
  <c r="AL1514" i="3"/>
  <c r="AK1514" i="3"/>
  <c r="AJ1514" i="3"/>
  <c r="AI1514" i="3"/>
  <c r="AH1514" i="3"/>
  <c r="AQ1513" i="3"/>
  <c r="AP1513" i="3"/>
  <c r="AO1513" i="3"/>
  <c r="AN1513" i="3"/>
  <c r="AM1513" i="3"/>
  <c r="AL1513" i="3"/>
  <c r="AK1513" i="3"/>
  <c r="AJ1513" i="3"/>
  <c r="AI1513" i="3"/>
  <c r="AH1513" i="3"/>
  <c r="AQ1512" i="3"/>
  <c r="AP1512" i="3"/>
  <c r="AO1512" i="3"/>
  <c r="AN1512" i="3"/>
  <c r="AM1512" i="3"/>
  <c r="AL1512" i="3"/>
  <c r="AK1512" i="3"/>
  <c r="AJ1512" i="3"/>
  <c r="AI1512" i="3"/>
  <c r="AH1512" i="3"/>
  <c r="AQ1511" i="3"/>
  <c r="AP1511" i="3"/>
  <c r="AO1511" i="3"/>
  <c r="AN1511" i="3"/>
  <c r="AM1511" i="3"/>
  <c r="AL1511" i="3"/>
  <c r="AK1511" i="3"/>
  <c r="AJ1511" i="3"/>
  <c r="AI1511" i="3"/>
  <c r="AH1511" i="3"/>
  <c r="AQ1510" i="3"/>
  <c r="AP1510" i="3"/>
  <c r="AO1510" i="3"/>
  <c r="AN1510" i="3"/>
  <c r="AM1510" i="3"/>
  <c r="AL1510" i="3"/>
  <c r="AK1510" i="3"/>
  <c r="AJ1510" i="3"/>
  <c r="AI1510" i="3"/>
  <c r="AH1510" i="3"/>
  <c r="AQ1509" i="3"/>
  <c r="AP1509" i="3"/>
  <c r="AO1509" i="3"/>
  <c r="AN1509" i="3"/>
  <c r="AM1509" i="3"/>
  <c r="AL1509" i="3"/>
  <c r="AK1509" i="3"/>
  <c r="AJ1509" i="3"/>
  <c r="AI1509" i="3"/>
  <c r="AH1509" i="3"/>
  <c r="AQ1508" i="3"/>
  <c r="AP1508" i="3"/>
  <c r="AO1508" i="3"/>
  <c r="AN1508" i="3"/>
  <c r="AM1508" i="3"/>
  <c r="AL1508" i="3"/>
  <c r="AK1508" i="3"/>
  <c r="AJ1508" i="3"/>
  <c r="AI1508" i="3"/>
  <c r="AH1508" i="3"/>
  <c r="AQ1507" i="3"/>
  <c r="AP1507" i="3"/>
  <c r="AO1507" i="3"/>
  <c r="AN1507" i="3"/>
  <c r="AM1507" i="3"/>
  <c r="AL1507" i="3"/>
  <c r="AK1507" i="3"/>
  <c r="AJ1507" i="3"/>
  <c r="AI1507" i="3"/>
  <c r="AH1507" i="3"/>
  <c r="AQ1506" i="3"/>
  <c r="AP1506" i="3"/>
  <c r="AO1506" i="3"/>
  <c r="AN1506" i="3"/>
  <c r="AM1506" i="3"/>
  <c r="AL1506" i="3"/>
  <c r="AK1506" i="3"/>
  <c r="AJ1506" i="3"/>
  <c r="AI1506" i="3"/>
  <c r="AH1506" i="3"/>
  <c r="AQ1505" i="3"/>
  <c r="AP1505" i="3"/>
  <c r="AO1505" i="3"/>
  <c r="AN1505" i="3"/>
  <c r="AM1505" i="3"/>
  <c r="AL1505" i="3"/>
  <c r="AK1505" i="3"/>
  <c r="AJ1505" i="3"/>
  <c r="AI1505" i="3"/>
  <c r="AH1505" i="3"/>
  <c r="AQ1504" i="3"/>
  <c r="AP1504" i="3"/>
  <c r="AO1504" i="3"/>
  <c r="AN1504" i="3"/>
  <c r="AM1504" i="3"/>
  <c r="AL1504" i="3"/>
  <c r="AK1504" i="3"/>
  <c r="AJ1504" i="3"/>
  <c r="AI1504" i="3"/>
  <c r="AH1504" i="3"/>
  <c r="AQ1503" i="3"/>
  <c r="AP1503" i="3"/>
  <c r="AO1503" i="3"/>
  <c r="AN1503" i="3"/>
  <c r="AM1503" i="3"/>
  <c r="AL1503" i="3"/>
  <c r="AK1503" i="3"/>
  <c r="AJ1503" i="3"/>
  <c r="AI1503" i="3"/>
  <c r="AH1503" i="3"/>
  <c r="AQ1502" i="3"/>
  <c r="AP1502" i="3"/>
  <c r="AO1502" i="3"/>
  <c r="AN1502" i="3"/>
  <c r="AM1502" i="3"/>
  <c r="AL1502" i="3"/>
  <c r="AK1502" i="3"/>
  <c r="AJ1502" i="3"/>
  <c r="AI1502" i="3"/>
  <c r="AH1502" i="3"/>
  <c r="AQ1501" i="3"/>
  <c r="AP1501" i="3"/>
  <c r="AO1501" i="3"/>
  <c r="AN1501" i="3"/>
  <c r="AM1501" i="3"/>
  <c r="AL1501" i="3"/>
  <c r="AK1501" i="3"/>
  <c r="AJ1501" i="3"/>
  <c r="AI1501" i="3"/>
  <c r="AH1501" i="3"/>
  <c r="AQ1500" i="3"/>
  <c r="AP1500" i="3"/>
  <c r="AO1500" i="3"/>
  <c r="AN1500" i="3"/>
  <c r="AM1500" i="3"/>
  <c r="AL1500" i="3"/>
  <c r="AK1500" i="3"/>
  <c r="AJ1500" i="3"/>
  <c r="AI1500" i="3"/>
  <c r="AH1500" i="3"/>
  <c r="AQ1499" i="3"/>
  <c r="AP1499" i="3"/>
  <c r="AO1499" i="3"/>
  <c r="AN1499" i="3"/>
  <c r="AM1499" i="3"/>
  <c r="AL1499" i="3"/>
  <c r="AK1499" i="3"/>
  <c r="AJ1499" i="3"/>
  <c r="AI1499" i="3"/>
  <c r="AH1499" i="3"/>
  <c r="AQ1498" i="3"/>
  <c r="AP1498" i="3"/>
  <c r="AO1498" i="3"/>
  <c r="AN1498" i="3"/>
  <c r="AM1498" i="3"/>
  <c r="AL1498" i="3"/>
  <c r="AK1498" i="3"/>
  <c r="AJ1498" i="3"/>
  <c r="AI1498" i="3"/>
  <c r="AH1498" i="3"/>
  <c r="AQ1497" i="3"/>
  <c r="AP1497" i="3"/>
  <c r="AO1497" i="3"/>
  <c r="AN1497" i="3"/>
  <c r="AM1497" i="3"/>
  <c r="AL1497" i="3"/>
  <c r="AK1497" i="3"/>
  <c r="AJ1497" i="3"/>
  <c r="AI1497" i="3"/>
  <c r="AH1497" i="3"/>
  <c r="AQ1496" i="3"/>
  <c r="AP1496" i="3"/>
  <c r="AO1496" i="3"/>
  <c r="AN1496" i="3"/>
  <c r="AM1496" i="3"/>
  <c r="AL1496" i="3"/>
  <c r="AK1496" i="3"/>
  <c r="AJ1496" i="3"/>
  <c r="AI1496" i="3"/>
  <c r="AH1496" i="3"/>
  <c r="AQ1495" i="3"/>
  <c r="AP1495" i="3"/>
  <c r="AO1495" i="3"/>
  <c r="AN1495" i="3"/>
  <c r="AM1495" i="3"/>
  <c r="AL1495" i="3"/>
  <c r="AK1495" i="3"/>
  <c r="AJ1495" i="3"/>
  <c r="AI1495" i="3"/>
  <c r="AH1495" i="3"/>
  <c r="AQ1494" i="3"/>
  <c r="AP1494" i="3"/>
  <c r="AO1494" i="3"/>
  <c r="AN1494" i="3"/>
  <c r="AM1494" i="3"/>
  <c r="AL1494" i="3"/>
  <c r="AK1494" i="3"/>
  <c r="AJ1494" i="3"/>
  <c r="AI1494" i="3"/>
  <c r="AH1494" i="3"/>
  <c r="AQ1493" i="3"/>
  <c r="AP1493" i="3"/>
  <c r="AO1493" i="3"/>
  <c r="AN1493" i="3"/>
  <c r="AM1493" i="3"/>
  <c r="AL1493" i="3"/>
  <c r="AK1493" i="3"/>
  <c r="AJ1493" i="3"/>
  <c r="AI1493" i="3"/>
  <c r="AH1493" i="3"/>
  <c r="AQ1492" i="3"/>
  <c r="AP1492" i="3"/>
  <c r="AO1492" i="3"/>
  <c r="AN1492" i="3"/>
  <c r="AM1492" i="3"/>
  <c r="AL1492" i="3"/>
  <c r="AK1492" i="3"/>
  <c r="AJ1492" i="3"/>
  <c r="AI1492" i="3"/>
  <c r="AH1492" i="3"/>
  <c r="AQ1491" i="3"/>
  <c r="AP1491" i="3"/>
  <c r="AO1491" i="3"/>
  <c r="AN1491" i="3"/>
  <c r="AM1491" i="3"/>
  <c r="AL1491" i="3"/>
  <c r="AK1491" i="3"/>
  <c r="AJ1491" i="3"/>
  <c r="AI1491" i="3"/>
  <c r="AH1491" i="3"/>
  <c r="AQ1490" i="3"/>
  <c r="AP1490" i="3"/>
  <c r="AO1490" i="3"/>
  <c r="AN1490" i="3"/>
  <c r="AM1490" i="3"/>
  <c r="AL1490" i="3"/>
  <c r="AK1490" i="3"/>
  <c r="AJ1490" i="3"/>
  <c r="AI1490" i="3"/>
  <c r="AH1490" i="3"/>
  <c r="AQ1489" i="3"/>
  <c r="AP1489" i="3"/>
  <c r="AO1489" i="3"/>
  <c r="AN1489" i="3"/>
  <c r="AM1489" i="3"/>
  <c r="AL1489" i="3"/>
  <c r="AK1489" i="3"/>
  <c r="AJ1489" i="3"/>
  <c r="AI1489" i="3"/>
  <c r="AH1489" i="3"/>
  <c r="AQ1488" i="3"/>
  <c r="AP1488" i="3"/>
  <c r="AO1488" i="3"/>
  <c r="AN1488" i="3"/>
  <c r="AM1488" i="3"/>
  <c r="AL1488" i="3"/>
  <c r="AK1488" i="3"/>
  <c r="AJ1488" i="3"/>
  <c r="AI1488" i="3"/>
  <c r="AH1488" i="3"/>
  <c r="AQ1487" i="3"/>
  <c r="AP1487" i="3"/>
  <c r="AO1487" i="3"/>
  <c r="AN1487" i="3"/>
  <c r="AM1487" i="3"/>
  <c r="AL1487" i="3"/>
  <c r="AK1487" i="3"/>
  <c r="AJ1487" i="3"/>
  <c r="AI1487" i="3"/>
  <c r="AH1487" i="3"/>
  <c r="AQ1486" i="3"/>
  <c r="AP1486" i="3"/>
  <c r="AO1486" i="3"/>
  <c r="AN1486" i="3"/>
  <c r="AM1486" i="3"/>
  <c r="AL1486" i="3"/>
  <c r="AK1486" i="3"/>
  <c r="AJ1486" i="3"/>
  <c r="AI1486" i="3"/>
  <c r="AH1486" i="3"/>
  <c r="AQ1485" i="3"/>
  <c r="AP1485" i="3"/>
  <c r="AO1485" i="3"/>
  <c r="AN1485" i="3"/>
  <c r="AM1485" i="3"/>
  <c r="AL1485" i="3"/>
  <c r="AK1485" i="3"/>
  <c r="AJ1485" i="3"/>
  <c r="AI1485" i="3"/>
  <c r="AH1485" i="3"/>
  <c r="AQ1484" i="3"/>
  <c r="AP1484" i="3"/>
  <c r="AO1484" i="3"/>
  <c r="AN1484" i="3"/>
  <c r="AM1484" i="3"/>
  <c r="AL1484" i="3"/>
  <c r="AK1484" i="3"/>
  <c r="AJ1484" i="3"/>
  <c r="AI1484" i="3"/>
  <c r="AH1484" i="3"/>
  <c r="AQ1483" i="3"/>
  <c r="AP1483" i="3"/>
  <c r="AO1483" i="3"/>
  <c r="AN1483" i="3"/>
  <c r="AM1483" i="3"/>
  <c r="AL1483" i="3"/>
  <c r="AK1483" i="3"/>
  <c r="AJ1483" i="3"/>
  <c r="AI1483" i="3"/>
  <c r="AH1483" i="3"/>
  <c r="AQ1482" i="3"/>
  <c r="AP1482" i="3"/>
  <c r="AO1482" i="3"/>
  <c r="AN1482" i="3"/>
  <c r="AM1482" i="3"/>
  <c r="AL1482" i="3"/>
  <c r="AK1482" i="3"/>
  <c r="AJ1482" i="3"/>
  <c r="AI1482" i="3"/>
  <c r="AH1482" i="3"/>
  <c r="AQ1481" i="3"/>
  <c r="AP1481" i="3"/>
  <c r="AO1481" i="3"/>
  <c r="AN1481" i="3"/>
  <c r="AM1481" i="3"/>
  <c r="AL1481" i="3"/>
  <c r="AK1481" i="3"/>
  <c r="AJ1481" i="3"/>
  <c r="AI1481" i="3"/>
  <c r="AH1481" i="3"/>
  <c r="AQ1480" i="3"/>
  <c r="AP1480" i="3"/>
  <c r="AO1480" i="3"/>
  <c r="AN1480" i="3"/>
  <c r="AM1480" i="3"/>
  <c r="AL1480" i="3"/>
  <c r="AK1480" i="3"/>
  <c r="AJ1480" i="3"/>
  <c r="AI1480" i="3"/>
  <c r="AH1480" i="3"/>
  <c r="AQ1479" i="3"/>
  <c r="AP1479" i="3"/>
  <c r="AO1479" i="3"/>
  <c r="AN1479" i="3"/>
  <c r="AM1479" i="3"/>
  <c r="AL1479" i="3"/>
  <c r="AK1479" i="3"/>
  <c r="AJ1479" i="3"/>
  <c r="AI1479" i="3"/>
  <c r="AH1479" i="3"/>
  <c r="AQ1478" i="3"/>
  <c r="AP1478" i="3"/>
  <c r="AO1478" i="3"/>
  <c r="AN1478" i="3"/>
  <c r="AM1478" i="3"/>
  <c r="AL1478" i="3"/>
  <c r="AK1478" i="3"/>
  <c r="AJ1478" i="3"/>
  <c r="AI1478" i="3"/>
  <c r="AH1478" i="3"/>
  <c r="AQ1477" i="3"/>
  <c r="AP1477" i="3"/>
  <c r="AO1477" i="3"/>
  <c r="AN1477" i="3"/>
  <c r="AM1477" i="3"/>
  <c r="AL1477" i="3"/>
  <c r="AK1477" i="3"/>
  <c r="AJ1477" i="3"/>
  <c r="AI1477" i="3"/>
  <c r="AH1477" i="3"/>
  <c r="AQ1476" i="3"/>
  <c r="AP1476" i="3"/>
  <c r="AO1476" i="3"/>
  <c r="AN1476" i="3"/>
  <c r="AM1476" i="3"/>
  <c r="AL1476" i="3"/>
  <c r="AK1476" i="3"/>
  <c r="AJ1476" i="3"/>
  <c r="AI1476" i="3"/>
  <c r="AH1476" i="3"/>
  <c r="AQ1475" i="3"/>
  <c r="AP1475" i="3"/>
  <c r="AO1475" i="3"/>
  <c r="AN1475" i="3"/>
  <c r="AM1475" i="3"/>
  <c r="AL1475" i="3"/>
  <c r="AK1475" i="3"/>
  <c r="AJ1475" i="3"/>
  <c r="AI1475" i="3"/>
  <c r="AH1475" i="3"/>
  <c r="AQ1474" i="3"/>
  <c r="AP1474" i="3"/>
  <c r="AO1474" i="3"/>
  <c r="AN1474" i="3"/>
  <c r="AM1474" i="3"/>
  <c r="AL1474" i="3"/>
  <c r="AK1474" i="3"/>
  <c r="AJ1474" i="3"/>
  <c r="AI1474" i="3"/>
  <c r="AH1474" i="3"/>
  <c r="AQ1473" i="3"/>
  <c r="AP1473" i="3"/>
  <c r="AO1473" i="3"/>
  <c r="AN1473" i="3"/>
  <c r="AM1473" i="3"/>
  <c r="AL1473" i="3"/>
  <c r="AK1473" i="3"/>
  <c r="AJ1473" i="3"/>
  <c r="AI1473" i="3"/>
  <c r="AH1473" i="3"/>
  <c r="AQ1472" i="3"/>
  <c r="AP1472" i="3"/>
  <c r="AO1472" i="3"/>
  <c r="AN1472" i="3"/>
  <c r="AM1472" i="3"/>
  <c r="AL1472" i="3"/>
  <c r="AK1472" i="3"/>
  <c r="AJ1472" i="3"/>
  <c r="AI1472" i="3"/>
  <c r="AH1472" i="3"/>
  <c r="AQ1471" i="3"/>
  <c r="AP1471" i="3"/>
  <c r="AO1471" i="3"/>
  <c r="AN1471" i="3"/>
  <c r="AM1471" i="3"/>
  <c r="AL1471" i="3"/>
  <c r="AK1471" i="3"/>
  <c r="AJ1471" i="3"/>
  <c r="AI1471" i="3"/>
  <c r="AH1471" i="3"/>
  <c r="AQ1470" i="3"/>
  <c r="AP1470" i="3"/>
  <c r="AO1470" i="3"/>
  <c r="AN1470" i="3"/>
  <c r="AM1470" i="3"/>
  <c r="AL1470" i="3"/>
  <c r="AK1470" i="3"/>
  <c r="AJ1470" i="3"/>
  <c r="AI1470" i="3"/>
  <c r="AH1470" i="3"/>
  <c r="AQ1469" i="3"/>
  <c r="AP1469" i="3"/>
  <c r="AO1469" i="3"/>
  <c r="AN1469" i="3"/>
  <c r="AM1469" i="3"/>
  <c r="AL1469" i="3"/>
  <c r="AK1469" i="3"/>
  <c r="AJ1469" i="3"/>
  <c r="AI1469" i="3"/>
  <c r="AH1469" i="3"/>
  <c r="AQ1468" i="3"/>
  <c r="AP1468" i="3"/>
  <c r="AO1468" i="3"/>
  <c r="AN1468" i="3"/>
  <c r="AM1468" i="3"/>
  <c r="AL1468" i="3"/>
  <c r="AK1468" i="3"/>
  <c r="AJ1468" i="3"/>
  <c r="AI1468" i="3"/>
  <c r="AH1468" i="3"/>
  <c r="AQ1467" i="3"/>
  <c r="AP1467" i="3"/>
  <c r="AO1467" i="3"/>
  <c r="AN1467" i="3"/>
  <c r="AM1467" i="3"/>
  <c r="AL1467" i="3"/>
  <c r="AK1467" i="3"/>
  <c r="AJ1467" i="3"/>
  <c r="AI1467" i="3"/>
  <c r="AH1467" i="3"/>
  <c r="AQ1466" i="3"/>
  <c r="AP1466" i="3"/>
  <c r="AO1466" i="3"/>
  <c r="AN1466" i="3"/>
  <c r="AM1466" i="3"/>
  <c r="AL1466" i="3"/>
  <c r="AK1466" i="3"/>
  <c r="AJ1466" i="3"/>
  <c r="AI1466" i="3"/>
  <c r="AH1466" i="3"/>
  <c r="AQ1465" i="3"/>
  <c r="AP1465" i="3"/>
  <c r="AO1465" i="3"/>
  <c r="AN1465" i="3"/>
  <c r="AM1465" i="3"/>
  <c r="AL1465" i="3"/>
  <c r="AK1465" i="3"/>
  <c r="AJ1465" i="3"/>
  <c r="AI1465" i="3"/>
  <c r="AH1465" i="3"/>
  <c r="AQ1464" i="3"/>
  <c r="AP1464" i="3"/>
  <c r="AO1464" i="3"/>
  <c r="AN1464" i="3"/>
  <c r="AM1464" i="3"/>
  <c r="AL1464" i="3"/>
  <c r="AK1464" i="3"/>
  <c r="AJ1464" i="3"/>
  <c r="AI1464" i="3"/>
  <c r="AH1464" i="3"/>
  <c r="AQ1463" i="3"/>
  <c r="AP1463" i="3"/>
  <c r="AO1463" i="3"/>
  <c r="AN1463" i="3"/>
  <c r="AM1463" i="3"/>
  <c r="AL1463" i="3"/>
  <c r="AK1463" i="3"/>
  <c r="AJ1463" i="3"/>
  <c r="AI1463" i="3"/>
  <c r="AH1463" i="3"/>
  <c r="AQ1462" i="3"/>
  <c r="AP1462" i="3"/>
  <c r="AO1462" i="3"/>
  <c r="AN1462" i="3"/>
  <c r="AM1462" i="3"/>
  <c r="AL1462" i="3"/>
  <c r="AK1462" i="3"/>
  <c r="AJ1462" i="3"/>
  <c r="AI1462" i="3"/>
  <c r="AH1462" i="3"/>
  <c r="AQ1461" i="3"/>
  <c r="AP1461" i="3"/>
  <c r="AO1461" i="3"/>
  <c r="AN1461" i="3"/>
  <c r="AM1461" i="3"/>
  <c r="AL1461" i="3"/>
  <c r="AK1461" i="3"/>
  <c r="AJ1461" i="3"/>
  <c r="AI1461" i="3"/>
  <c r="AH1461" i="3"/>
  <c r="AQ1460" i="3"/>
  <c r="AP1460" i="3"/>
  <c r="AO1460" i="3"/>
  <c r="AN1460" i="3"/>
  <c r="AM1460" i="3"/>
  <c r="AL1460" i="3"/>
  <c r="AK1460" i="3"/>
  <c r="AJ1460" i="3"/>
  <c r="AI1460" i="3"/>
  <c r="AH1460" i="3"/>
  <c r="AQ1459" i="3"/>
  <c r="AP1459" i="3"/>
  <c r="AO1459" i="3"/>
  <c r="AN1459" i="3"/>
  <c r="AM1459" i="3"/>
  <c r="AL1459" i="3"/>
  <c r="AK1459" i="3"/>
  <c r="AJ1459" i="3"/>
  <c r="AI1459" i="3"/>
  <c r="AH1459" i="3"/>
  <c r="AQ1458" i="3"/>
  <c r="AP1458" i="3"/>
  <c r="AO1458" i="3"/>
  <c r="AN1458" i="3"/>
  <c r="AM1458" i="3"/>
  <c r="AL1458" i="3"/>
  <c r="AK1458" i="3"/>
  <c r="AJ1458" i="3"/>
  <c r="AI1458" i="3"/>
  <c r="AH1458" i="3"/>
  <c r="AQ1457" i="3"/>
  <c r="AP1457" i="3"/>
  <c r="AO1457" i="3"/>
  <c r="AN1457" i="3"/>
  <c r="AM1457" i="3"/>
  <c r="AL1457" i="3"/>
  <c r="AK1457" i="3"/>
  <c r="AJ1457" i="3"/>
  <c r="AI1457" i="3"/>
  <c r="AH1457" i="3"/>
  <c r="AQ1456" i="3"/>
  <c r="AP1456" i="3"/>
  <c r="AO1456" i="3"/>
  <c r="AN1456" i="3"/>
  <c r="AM1456" i="3"/>
  <c r="AL1456" i="3"/>
  <c r="AK1456" i="3"/>
  <c r="AJ1456" i="3"/>
  <c r="AI1456" i="3"/>
  <c r="AH1456" i="3"/>
  <c r="AQ1455" i="3"/>
  <c r="AP1455" i="3"/>
  <c r="AO1455" i="3"/>
  <c r="AN1455" i="3"/>
  <c r="AM1455" i="3"/>
  <c r="AL1455" i="3"/>
  <c r="AK1455" i="3"/>
  <c r="AJ1455" i="3"/>
  <c r="AI1455" i="3"/>
  <c r="AH1455" i="3"/>
  <c r="AQ1454" i="3"/>
  <c r="AP1454" i="3"/>
  <c r="AO1454" i="3"/>
  <c r="AN1454" i="3"/>
  <c r="AM1454" i="3"/>
  <c r="AL1454" i="3"/>
  <c r="AK1454" i="3"/>
  <c r="AJ1454" i="3"/>
  <c r="AI1454" i="3"/>
  <c r="AH1454" i="3"/>
  <c r="AQ1453" i="3"/>
  <c r="AP1453" i="3"/>
  <c r="AO1453" i="3"/>
  <c r="AN1453" i="3"/>
  <c r="AM1453" i="3"/>
  <c r="AL1453" i="3"/>
  <c r="AK1453" i="3"/>
  <c r="AJ1453" i="3"/>
  <c r="AI1453" i="3"/>
  <c r="AH1453" i="3"/>
  <c r="AQ1452" i="3"/>
  <c r="AP1452" i="3"/>
  <c r="AO1452" i="3"/>
  <c r="AN1452" i="3"/>
  <c r="AM1452" i="3"/>
  <c r="AL1452" i="3"/>
  <c r="AK1452" i="3"/>
  <c r="AJ1452" i="3"/>
  <c r="AI1452" i="3"/>
  <c r="AH1452" i="3"/>
  <c r="AQ1451" i="3"/>
  <c r="AP1451" i="3"/>
  <c r="AO1451" i="3"/>
  <c r="AN1451" i="3"/>
  <c r="AM1451" i="3"/>
  <c r="AL1451" i="3"/>
  <c r="AK1451" i="3"/>
  <c r="AJ1451" i="3"/>
  <c r="AI1451" i="3"/>
  <c r="AH1451" i="3"/>
  <c r="AQ1450" i="3"/>
  <c r="AP1450" i="3"/>
  <c r="AO1450" i="3"/>
  <c r="AN1450" i="3"/>
  <c r="AM1450" i="3"/>
  <c r="AL1450" i="3"/>
  <c r="AK1450" i="3"/>
  <c r="AJ1450" i="3"/>
  <c r="AI1450" i="3"/>
  <c r="AH1450" i="3"/>
  <c r="AQ1449" i="3"/>
  <c r="AP1449" i="3"/>
  <c r="AO1449" i="3"/>
  <c r="AN1449" i="3"/>
  <c r="AM1449" i="3"/>
  <c r="AL1449" i="3"/>
  <c r="AK1449" i="3"/>
  <c r="AJ1449" i="3"/>
  <c r="AI1449" i="3"/>
  <c r="AH1449" i="3"/>
  <c r="AQ1448" i="3"/>
  <c r="AP1448" i="3"/>
  <c r="AO1448" i="3"/>
  <c r="AN1448" i="3"/>
  <c r="AM1448" i="3"/>
  <c r="AL1448" i="3"/>
  <c r="AK1448" i="3"/>
  <c r="AJ1448" i="3"/>
  <c r="AI1448" i="3"/>
  <c r="AH1448" i="3"/>
  <c r="AQ1447" i="3"/>
  <c r="AP1447" i="3"/>
  <c r="AO1447" i="3"/>
  <c r="AN1447" i="3"/>
  <c r="AM1447" i="3"/>
  <c r="AL1447" i="3"/>
  <c r="AK1447" i="3"/>
  <c r="AJ1447" i="3"/>
  <c r="AI1447" i="3"/>
  <c r="AH1447" i="3"/>
  <c r="AQ1446" i="3"/>
  <c r="AP1446" i="3"/>
  <c r="AO1446" i="3"/>
  <c r="AN1446" i="3"/>
  <c r="AM1446" i="3"/>
  <c r="AL1446" i="3"/>
  <c r="AK1446" i="3"/>
  <c r="AJ1446" i="3"/>
  <c r="AI1446" i="3"/>
  <c r="AH1446" i="3"/>
  <c r="AQ1445" i="3"/>
  <c r="AP1445" i="3"/>
  <c r="AO1445" i="3"/>
  <c r="AN1445" i="3"/>
  <c r="AM1445" i="3"/>
  <c r="AL1445" i="3"/>
  <c r="AK1445" i="3"/>
  <c r="AJ1445" i="3"/>
  <c r="AI1445" i="3"/>
  <c r="AH1445" i="3"/>
  <c r="AQ1444" i="3"/>
  <c r="AP1444" i="3"/>
  <c r="AO1444" i="3"/>
  <c r="AN1444" i="3"/>
  <c r="AM1444" i="3"/>
  <c r="AL1444" i="3"/>
  <c r="AK1444" i="3"/>
  <c r="AJ1444" i="3"/>
  <c r="AI1444" i="3"/>
  <c r="AH1444" i="3"/>
  <c r="AQ1443" i="3"/>
  <c r="AP1443" i="3"/>
  <c r="AO1443" i="3"/>
  <c r="AN1443" i="3"/>
  <c r="AM1443" i="3"/>
  <c r="AL1443" i="3"/>
  <c r="AK1443" i="3"/>
  <c r="AJ1443" i="3"/>
  <c r="AI1443" i="3"/>
  <c r="AH1443" i="3"/>
  <c r="AQ1442" i="3"/>
  <c r="AP1442" i="3"/>
  <c r="AO1442" i="3"/>
  <c r="AN1442" i="3"/>
  <c r="AM1442" i="3"/>
  <c r="AL1442" i="3"/>
  <c r="AK1442" i="3"/>
  <c r="AJ1442" i="3"/>
  <c r="AI1442" i="3"/>
  <c r="AH1442" i="3"/>
  <c r="AQ1441" i="3"/>
  <c r="AP1441" i="3"/>
  <c r="AO1441" i="3"/>
  <c r="AN1441" i="3"/>
  <c r="AM1441" i="3"/>
  <c r="AL1441" i="3"/>
  <c r="AK1441" i="3"/>
  <c r="AJ1441" i="3"/>
  <c r="AI1441" i="3"/>
  <c r="AH1441" i="3"/>
  <c r="AQ1440" i="3"/>
  <c r="AP1440" i="3"/>
  <c r="AO1440" i="3"/>
  <c r="AN1440" i="3"/>
  <c r="AM1440" i="3"/>
  <c r="AL1440" i="3"/>
  <c r="AK1440" i="3"/>
  <c r="AJ1440" i="3"/>
  <c r="AI1440" i="3"/>
  <c r="AH1440" i="3"/>
  <c r="AQ1439" i="3"/>
  <c r="AP1439" i="3"/>
  <c r="AO1439" i="3"/>
  <c r="AN1439" i="3"/>
  <c r="AM1439" i="3"/>
  <c r="AL1439" i="3"/>
  <c r="AK1439" i="3"/>
  <c r="AJ1439" i="3"/>
  <c r="AI1439" i="3"/>
  <c r="AH1439" i="3"/>
  <c r="AQ1438" i="3"/>
  <c r="AP1438" i="3"/>
  <c r="AO1438" i="3"/>
  <c r="AN1438" i="3"/>
  <c r="AM1438" i="3"/>
  <c r="AL1438" i="3"/>
  <c r="AK1438" i="3"/>
  <c r="AJ1438" i="3"/>
  <c r="AI1438" i="3"/>
  <c r="AH1438" i="3"/>
  <c r="AQ1437" i="3"/>
  <c r="AP1437" i="3"/>
  <c r="AO1437" i="3"/>
  <c r="AN1437" i="3"/>
  <c r="AM1437" i="3"/>
  <c r="AL1437" i="3"/>
  <c r="AK1437" i="3"/>
  <c r="AJ1437" i="3"/>
  <c r="AI1437" i="3"/>
  <c r="AH1437" i="3"/>
  <c r="AQ1436" i="3"/>
  <c r="AP1436" i="3"/>
  <c r="AO1436" i="3"/>
  <c r="AN1436" i="3"/>
  <c r="AM1436" i="3"/>
  <c r="AL1436" i="3"/>
  <c r="AK1436" i="3"/>
  <c r="AJ1436" i="3"/>
  <c r="AI1436" i="3"/>
  <c r="AH1436" i="3"/>
  <c r="AQ1435" i="3"/>
  <c r="AP1435" i="3"/>
  <c r="AO1435" i="3"/>
  <c r="AN1435" i="3"/>
  <c r="AM1435" i="3"/>
  <c r="AL1435" i="3"/>
  <c r="AK1435" i="3"/>
  <c r="AJ1435" i="3"/>
  <c r="AI1435" i="3"/>
  <c r="AH1435" i="3"/>
  <c r="AQ1434" i="3"/>
  <c r="AP1434" i="3"/>
  <c r="AO1434" i="3"/>
  <c r="AN1434" i="3"/>
  <c r="AM1434" i="3"/>
  <c r="AL1434" i="3"/>
  <c r="AK1434" i="3"/>
  <c r="AJ1434" i="3"/>
  <c r="AI1434" i="3"/>
  <c r="AH1434" i="3"/>
  <c r="AQ1433" i="3"/>
  <c r="AP1433" i="3"/>
  <c r="AO1433" i="3"/>
  <c r="AN1433" i="3"/>
  <c r="AM1433" i="3"/>
  <c r="AL1433" i="3"/>
  <c r="AK1433" i="3"/>
  <c r="AJ1433" i="3"/>
  <c r="AI1433" i="3"/>
  <c r="AH1433" i="3"/>
  <c r="AQ1432" i="3"/>
  <c r="AP1432" i="3"/>
  <c r="AO1432" i="3"/>
  <c r="AN1432" i="3"/>
  <c r="AM1432" i="3"/>
  <c r="AL1432" i="3"/>
  <c r="AK1432" i="3"/>
  <c r="AJ1432" i="3"/>
  <c r="AI1432" i="3"/>
  <c r="AH1432" i="3"/>
  <c r="AQ1431" i="3"/>
  <c r="AP1431" i="3"/>
  <c r="AO1431" i="3"/>
  <c r="AN1431" i="3"/>
  <c r="AM1431" i="3"/>
  <c r="AL1431" i="3"/>
  <c r="AK1431" i="3"/>
  <c r="AJ1431" i="3"/>
  <c r="AI1431" i="3"/>
  <c r="AH1431" i="3"/>
  <c r="AQ1430" i="3"/>
  <c r="AP1430" i="3"/>
  <c r="AO1430" i="3"/>
  <c r="AN1430" i="3"/>
  <c r="AM1430" i="3"/>
  <c r="AL1430" i="3"/>
  <c r="AK1430" i="3"/>
  <c r="AJ1430" i="3"/>
  <c r="AI1430" i="3"/>
  <c r="AH1430" i="3"/>
  <c r="AQ1429" i="3"/>
  <c r="AP1429" i="3"/>
  <c r="AO1429" i="3"/>
  <c r="AN1429" i="3"/>
  <c r="AM1429" i="3"/>
  <c r="AL1429" i="3"/>
  <c r="AK1429" i="3"/>
  <c r="AJ1429" i="3"/>
  <c r="AI1429" i="3"/>
  <c r="AH1429" i="3"/>
  <c r="AQ1428" i="3"/>
  <c r="AP1428" i="3"/>
  <c r="AO1428" i="3"/>
  <c r="AN1428" i="3"/>
  <c r="AM1428" i="3"/>
  <c r="AL1428" i="3"/>
  <c r="AK1428" i="3"/>
  <c r="AJ1428" i="3"/>
  <c r="AI1428" i="3"/>
  <c r="AH1428" i="3"/>
  <c r="AQ1427" i="3"/>
  <c r="AP1427" i="3"/>
  <c r="AO1427" i="3"/>
  <c r="AN1427" i="3"/>
  <c r="AM1427" i="3"/>
  <c r="AL1427" i="3"/>
  <c r="AK1427" i="3"/>
  <c r="AJ1427" i="3"/>
  <c r="AI1427" i="3"/>
  <c r="AH1427" i="3"/>
  <c r="AQ1426" i="3"/>
  <c r="AP1426" i="3"/>
  <c r="AO1426" i="3"/>
  <c r="AN1426" i="3"/>
  <c r="AM1426" i="3"/>
  <c r="AL1426" i="3"/>
  <c r="AK1426" i="3"/>
  <c r="AJ1426" i="3"/>
  <c r="AI1426" i="3"/>
  <c r="AH1426" i="3"/>
  <c r="AQ1425" i="3"/>
  <c r="AP1425" i="3"/>
  <c r="AO1425" i="3"/>
  <c r="AN1425" i="3"/>
  <c r="AM1425" i="3"/>
  <c r="AL1425" i="3"/>
  <c r="AK1425" i="3"/>
  <c r="AJ1425" i="3"/>
  <c r="AI1425" i="3"/>
  <c r="AH1425" i="3"/>
  <c r="AQ1424" i="3"/>
  <c r="AP1424" i="3"/>
  <c r="AO1424" i="3"/>
  <c r="AN1424" i="3"/>
  <c r="AM1424" i="3"/>
  <c r="AL1424" i="3"/>
  <c r="AK1424" i="3"/>
  <c r="AJ1424" i="3"/>
  <c r="AI1424" i="3"/>
  <c r="AH1424" i="3"/>
  <c r="AQ1423" i="3"/>
  <c r="AP1423" i="3"/>
  <c r="AO1423" i="3"/>
  <c r="AN1423" i="3"/>
  <c r="AM1423" i="3"/>
  <c r="AL1423" i="3"/>
  <c r="AK1423" i="3"/>
  <c r="AJ1423" i="3"/>
  <c r="AI1423" i="3"/>
  <c r="AH1423" i="3"/>
  <c r="AQ1422" i="3"/>
  <c r="AP1422" i="3"/>
  <c r="AO1422" i="3"/>
  <c r="AN1422" i="3"/>
  <c r="AM1422" i="3"/>
  <c r="AL1422" i="3"/>
  <c r="AK1422" i="3"/>
  <c r="AJ1422" i="3"/>
  <c r="AI1422" i="3"/>
  <c r="AH1422" i="3"/>
  <c r="AQ1421" i="3"/>
  <c r="AP1421" i="3"/>
  <c r="AO1421" i="3"/>
  <c r="AN1421" i="3"/>
  <c r="AM1421" i="3"/>
  <c r="AL1421" i="3"/>
  <c r="AK1421" i="3"/>
  <c r="AJ1421" i="3"/>
  <c r="AI1421" i="3"/>
  <c r="AH1421" i="3"/>
  <c r="AQ1420" i="3"/>
  <c r="AP1420" i="3"/>
  <c r="AO1420" i="3"/>
  <c r="AN1420" i="3"/>
  <c r="AM1420" i="3"/>
  <c r="AL1420" i="3"/>
  <c r="AK1420" i="3"/>
  <c r="AJ1420" i="3"/>
  <c r="AI1420" i="3"/>
  <c r="AH1420" i="3"/>
  <c r="AQ1419" i="3"/>
  <c r="AP1419" i="3"/>
  <c r="AO1419" i="3"/>
  <c r="AN1419" i="3"/>
  <c r="AM1419" i="3"/>
  <c r="AL1419" i="3"/>
  <c r="AK1419" i="3"/>
  <c r="AJ1419" i="3"/>
  <c r="AI1419" i="3"/>
  <c r="AH1419" i="3"/>
  <c r="AQ1418" i="3"/>
  <c r="AP1418" i="3"/>
  <c r="AO1418" i="3"/>
  <c r="AN1418" i="3"/>
  <c r="AM1418" i="3"/>
  <c r="AL1418" i="3"/>
  <c r="AK1418" i="3"/>
  <c r="AJ1418" i="3"/>
  <c r="AI1418" i="3"/>
  <c r="AH1418" i="3"/>
  <c r="AQ1417" i="3"/>
  <c r="AP1417" i="3"/>
  <c r="AO1417" i="3"/>
  <c r="AN1417" i="3"/>
  <c r="AM1417" i="3"/>
  <c r="AL1417" i="3"/>
  <c r="AK1417" i="3"/>
  <c r="AJ1417" i="3"/>
  <c r="AI1417" i="3"/>
  <c r="AH1417" i="3"/>
  <c r="AQ1416" i="3"/>
  <c r="AP1416" i="3"/>
  <c r="AO1416" i="3"/>
  <c r="AN1416" i="3"/>
  <c r="AM1416" i="3"/>
  <c r="AL1416" i="3"/>
  <c r="AK1416" i="3"/>
  <c r="AJ1416" i="3"/>
  <c r="AI1416" i="3"/>
  <c r="AH1416" i="3"/>
  <c r="AQ1415" i="3"/>
  <c r="AP1415" i="3"/>
  <c r="AO1415" i="3"/>
  <c r="AN1415" i="3"/>
  <c r="AM1415" i="3"/>
  <c r="AL1415" i="3"/>
  <c r="AK1415" i="3"/>
  <c r="AJ1415" i="3"/>
  <c r="AI1415" i="3"/>
  <c r="AH1415" i="3"/>
  <c r="AQ1414" i="3"/>
  <c r="AP1414" i="3"/>
  <c r="AO1414" i="3"/>
  <c r="AN1414" i="3"/>
  <c r="AM1414" i="3"/>
  <c r="AL1414" i="3"/>
  <c r="AK1414" i="3"/>
  <c r="AJ1414" i="3"/>
  <c r="AI1414" i="3"/>
  <c r="AH1414" i="3"/>
  <c r="AQ1413" i="3"/>
  <c r="AP1413" i="3"/>
  <c r="AO1413" i="3"/>
  <c r="AN1413" i="3"/>
  <c r="AM1413" i="3"/>
  <c r="AL1413" i="3"/>
  <c r="AK1413" i="3"/>
  <c r="AJ1413" i="3"/>
  <c r="AI1413" i="3"/>
  <c r="AH1413" i="3"/>
  <c r="AQ1412" i="3"/>
  <c r="AP1412" i="3"/>
  <c r="AO1412" i="3"/>
  <c r="AN1412" i="3"/>
  <c r="AM1412" i="3"/>
  <c r="AL1412" i="3"/>
  <c r="AK1412" i="3"/>
  <c r="AJ1412" i="3"/>
  <c r="AI1412" i="3"/>
  <c r="AH1412" i="3"/>
  <c r="AQ1411" i="3"/>
  <c r="AP1411" i="3"/>
  <c r="AO1411" i="3"/>
  <c r="AN1411" i="3"/>
  <c r="AM1411" i="3"/>
  <c r="AL1411" i="3"/>
  <c r="AK1411" i="3"/>
  <c r="AJ1411" i="3"/>
  <c r="AI1411" i="3"/>
  <c r="AH1411" i="3"/>
  <c r="AQ1410" i="3"/>
  <c r="AP1410" i="3"/>
  <c r="AO1410" i="3"/>
  <c r="AN1410" i="3"/>
  <c r="AM1410" i="3"/>
  <c r="AL1410" i="3"/>
  <c r="AK1410" i="3"/>
  <c r="AJ1410" i="3"/>
  <c r="AI1410" i="3"/>
  <c r="AH1410" i="3"/>
  <c r="AQ1409" i="3"/>
  <c r="AP1409" i="3"/>
  <c r="AO1409" i="3"/>
  <c r="AN1409" i="3"/>
  <c r="AM1409" i="3"/>
  <c r="AL1409" i="3"/>
  <c r="AK1409" i="3"/>
  <c r="AJ1409" i="3"/>
  <c r="AI1409" i="3"/>
  <c r="AH1409" i="3"/>
  <c r="AQ1408" i="3"/>
  <c r="AP1408" i="3"/>
  <c r="AO1408" i="3"/>
  <c r="AN1408" i="3"/>
  <c r="AM1408" i="3"/>
  <c r="AL1408" i="3"/>
  <c r="AK1408" i="3"/>
  <c r="AJ1408" i="3"/>
  <c r="AI1408" i="3"/>
  <c r="AH1408" i="3"/>
  <c r="AQ1407" i="3"/>
  <c r="AP1407" i="3"/>
  <c r="AO1407" i="3"/>
  <c r="AN1407" i="3"/>
  <c r="AM1407" i="3"/>
  <c r="AL1407" i="3"/>
  <c r="AK1407" i="3"/>
  <c r="AJ1407" i="3"/>
  <c r="AI1407" i="3"/>
  <c r="AH1407" i="3"/>
  <c r="AQ1406" i="3"/>
  <c r="AP1406" i="3"/>
  <c r="AO1406" i="3"/>
  <c r="AN1406" i="3"/>
  <c r="AM1406" i="3"/>
  <c r="AL1406" i="3"/>
  <c r="AK1406" i="3"/>
  <c r="AJ1406" i="3"/>
  <c r="AI1406" i="3"/>
  <c r="AH1406" i="3"/>
  <c r="AQ1405" i="3"/>
  <c r="AP1405" i="3"/>
  <c r="AO1405" i="3"/>
  <c r="AN1405" i="3"/>
  <c r="AM1405" i="3"/>
  <c r="AL1405" i="3"/>
  <c r="AK1405" i="3"/>
  <c r="AJ1405" i="3"/>
  <c r="AI1405" i="3"/>
  <c r="AH1405" i="3"/>
  <c r="AQ1404" i="3"/>
  <c r="AP1404" i="3"/>
  <c r="AO1404" i="3"/>
  <c r="AN1404" i="3"/>
  <c r="AM1404" i="3"/>
  <c r="AL1404" i="3"/>
  <c r="AK1404" i="3"/>
  <c r="AJ1404" i="3"/>
  <c r="AI1404" i="3"/>
  <c r="AH1404" i="3"/>
  <c r="AQ1403" i="3"/>
  <c r="AP1403" i="3"/>
  <c r="AO1403" i="3"/>
  <c r="AN1403" i="3"/>
  <c r="AM1403" i="3"/>
  <c r="AL1403" i="3"/>
  <c r="AK1403" i="3"/>
  <c r="AJ1403" i="3"/>
  <c r="AI1403" i="3"/>
  <c r="AH1403" i="3"/>
  <c r="AQ1402" i="3"/>
  <c r="AP1402" i="3"/>
  <c r="AO1402" i="3"/>
  <c r="AN1402" i="3"/>
  <c r="AM1402" i="3"/>
  <c r="AL1402" i="3"/>
  <c r="AK1402" i="3"/>
  <c r="AJ1402" i="3"/>
  <c r="AI1402" i="3"/>
  <c r="AH1402" i="3"/>
  <c r="AQ1401" i="3"/>
  <c r="AP1401" i="3"/>
  <c r="AO1401" i="3"/>
  <c r="AN1401" i="3"/>
  <c r="AM1401" i="3"/>
  <c r="AL1401" i="3"/>
  <c r="AK1401" i="3"/>
  <c r="AJ1401" i="3"/>
  <c r="AI1401" i="3"/>
  <c r="AH1401" i="3"/>
  <c r="AQ1400" i="3"/>
  <c r="AP1400" i="3"/>
  <c r="AO1400" i="3"/>
  <c r="AN1400" i="3"/>
  <c r="AM1400" i="3"/>
  <c r="AL1400" i="3"/>
  <c r="AK1400" i="3"/>
  <c r="AJ1400" i="3"/>
  <c r="AI1400" i="3"/>
  <c r="AH1400" i="3"/>
  <c r="AQ1399" i="3"/>
  <c r="AP1399" i="3"/>
  <c r="AO1399" i="3"/>
  <c r="AN1399" i="3"/>
  <c r="AM1399" i="3"/>
  <c r="AL1399" i="3"/>
  <c r="AK1399" i="3"/>
  <c r="AJ1399" i="3"/>
  <c r="AI1399" i="3"/>
  <c r="AH1399" i="3"/>
  <c r="AQ1398" i="3"/>
  <c r="AP1398" i="3"/>
  <c r="AO1398" i="3"/>
  <c r="AN1398" i="3"/>
  <c r="AM1398" i="3"/>
  <c r="AL1398" i="3"/>
  <c r="AK1398" i="3"/>
  <c r="AJ1398" i="3"/>
  <c r="AI1398" i="3"/>
  <c r="AH1398" i="3"/>
  <c r="AQ1397" i="3"/>
  <c r="AP1397" i="3"/>
  <c r="AO1397" i="3"/>
  <c r="AN1397" i="3"/>
  <c r="AM1397" i="3"/>
  <c r="AL1397" i="3"/>
  <c r="AK1397" i="3"/>
  <c r="AJ1397" i="3"/>
  <c r="AI1397" i="3"/>
  <c r="AH1397" i="3"/>
  <c r="AQ1396" i="3"/>
  <c r="AP1396" i="3"/>
  <c r="AO1396" i="3"/>
  <c r="AN1396" i="3"/>
  <c r="AM1396" i="3"/>
  <c r="AL1396" i="3"/>
  <c r="AK1396" i="3"/>
  <c r="AJ1396" i="3"/>
  <c r="AI1396" i="3"/>
  <c r="AH1396" i="3"/>
  <c r="AQ1395" i="3"/>
  <c r="AP1395" i="3"/>
  <c r="AO1395" i="3"/>
  <c r="AN1395" i="3"/>
  <c r="AM1395" i="3"/>
  <c r="AL1395" i="3"/>
  <c r="AK1395" i="3"/>
  <c r="AJ1395" i="3"/>
  <c r="AI1395" i="3"/>
  <c r="AH1395" i="3"/>
  <c r="AQ1394" i="3"/>
  <c r="AP1394" i="3"/>
  <c r="AO1394" i="3"/>
  <c r="AN1394" i="3"/>
  <c r="AM1394" i="3"/>
  <c r="AL1394" i="3"/>
  <c r="AK1394" i="3"/>
  <c r="AJ1394" i="3"/>
  <c r="AI1394" i="3"/>
  <c r="AH1394" i="3"/>
  <c r="AQ1393" i="3"/>
  <c r="AP1393" i="3"/>
  <c r="AO1393" i="3"/>
  <c r="AN1393" i="3"/>
  <c r="AM1393" i="3"/>
  <c r="AL1393" i="3"/>
  <c r="AK1393" i="3"/>
  <c r="AJ1393" i="3"/>
  <c r="AI1393" i="3"/>
  <c r="AH1393" i="3"/>
  <c r="AQ1392" i="3"/>
  <c r="AP1392" i="3"/>
  <c r="AO1392" i="3"/>
  <c r="AN1392" i="3"/>
  <c r="AM1392" i="3"/>
  <c r="AL1392" i="3"/>
  <c r="AK1392" i="3"/>
  <c r="AJ1392" i="3"/>
  <c r="AI1392" i="3"/>
  <c r="AH1392" i="3"/>
  <c r="AQ1391" i="3"/>
  <c r="AP1391" i="3"/>
  <c r="AO1391" i="3"/>
  <c r="AN1391" i="3"/>
  <c r="AM1391" i="3"/>
  <c r="AL1391" i="3"/>
  <c r="AK1391" i="3"/>
  <c r="AJ1391" i="3"/>
  <c r="AI1391" i="3"/>
  <c r="AH1391" i="3"/>
  <c r="AQ1390" i="3"/>
  <c r="AP1390" i="3"/>
  <c r="AO1390" i="3"/>
  <c r="AN1390" i="3"/>
  <c r="AM1390" i="3"/>
  <c r="AL1390" i="3"/>
  <c r="AK1390" i="3"/>
  <c r="AJ1390" i="3"/>
  <c r="AI1390" i="3"/>
  <c r="AH1390" i="3"/>
  <c r="AQ1389" i="3"/>
  <c r="AP1389" i="3"/>
  <c r="AO1389" i="3"/>
  <c r="AN1389" i="3"/>
  <c r="AM1389" i="3"/>
  <c r="AL1389" i="3"/>
  <c r="AK1389" i="3"/>
  <c r="AJ1389" i="3"/>
  <c r="AI1389" i="3"/>
  <c r="AH1389" i="3"/>
  <c r="AQ1388" i="3"/>
  <c r="AP1388" i="3"/>
  <c r="AO1388" i="3"/>
  <c r="AN1388" i="3"/>
  <c r="AM1388" i="3"/>
  <c r="AL1388" i="3"/>
  <c r="AK1388" i="3"/>
  <c r="AJ1388" i="3"/>
  <c r="AI1388" i="3"/>
  <c r="AH1388" i="3"/>
  <c r="AQ1387" i="3"/>
  <c r="AP1387" i="3"/>
  <c r="AO1387" i="3"/>
  <c r="AN1387" i="3"/>
  <c r="AM1387" i="3"/>
  <c r="AL1387" i="3"/>
  <c r="AK1387" i="3"/>
  <c r="AJ1387" i="3"/>
  <c r="AI1387" i="3"/>
  <c r="AH1387" i="3"/>
  <c r="AQ1386" i="3"/>
  <c r="AP1386" i="3"/>
  <c r="AO1386" i="3"/>
  <c r="AN1386" i="3"/>
  <c r="AM1386" i="3"/>
  <c r="AL1386" i="3"/>
  <c r="AK1386" i="3"/>
  <c r="AJ1386" i="3"/>
  <c r="AI1386" i="3"/>
  <c r="AH1386" i="3"/>
  <c r="AQ1385" i="3"/>
  <c r="AP1385" i="3"/>
  <c r="AO1385" i="3"/>
  <c r="AN1385" i="3"/>
  <c r="AM1385" i="3"/>
  <c r="AL1385" i="3"/>
  <c r="AK1385" i="3"/>
  <c r="AJ1385" i="3"/>
  <c r="AI1385" i="3"/>
  <c r="AH1385" i="3"/>
  <c r="AQ1384" i="3"/>
  <c r="AP1384" i="3"/>
  <c r="AO1384" i="3"/>
  <c r="AN1384" i="3"/>
  <c r="AM1384" i="3"/>
  <c r="AL1384" i="3"/>
  <c r="AK1384" i="3"/>
  <c r="AJ1384" i="3"/>
  <c r="AI1384" i="3"/>
  <c r="AH1384" i="3"/>
  <c r="AQ1383" i="3"/>
  <c r="AP1383" i="3"/>
  <c r="AO1383" i="3"/>
  <c r="AN1383" i="3"/>
  <c r="AM1383" i="3"/>
  <c r="AL1383" i="3"/>
  <c r="AK1383" i="3"/>
  <c r="AJ1383" i="3"/>
  <c r="AI1383" i="3"/>
  <c r="AH1383" i="3"/>
  <c r="AQ1382" i="3"/>
  <c r="AP1382" i="3"/>
  <c r="AO1382" i="3"/>
  <c r="AN1382" i="3"/>
  <c r="AM1382" i="3"/>
  <c r="AL1382" i="3"/>
  <c r="AK1382" i="3"/>
  <c r="AJ1382" i="3"/>
  <c r="AI1382" i="3"/>
  <c r="AH1382" i="3"/>
  <c r="AQ1381" i="3"/>
  <c r="AP1381" i="3"/>
  <c r="AO1381" i="3"/>
  <c r="AN1381" i="3"/>
  <c r="AM1381" i="3"/>
  <c r="AL1381" i="3"/>
  <c r="AK1381" i="3"/>
  <c r="AJ1381" i="3"/>
  <c r="AI1381" i="3"/>
  <c r="AH1381" i="3"/>
  <c r="AQ1380" i="3"/>
  <c r="AP1380" i="3"/>
  <c r="AO1380" i="3"/>
  <c r="AN1380" i="3"/>
  <c r="AM1380" i="3"/>
  <c r="AL1380" i="3"/>
  <c r="AK1380" i="3"/>
  <c r="AJ1380" i="3"/>
  <c r="AI1380" i="3"/>
  <c r="AH1380" i="3"/>
  <c r="AQ1379" i="3"/>
  <c r="AP1379" i="3"/>
  <c r="AO1379" i="3"/>
  <c r="AN1379" i="3"/>
  <c r="AM1379" i="3"/>
  <c r="AL1379" i="3"/>
  <c r="AK1379" i="3"/>
  <c r="AJ1379" i="3"/>
  <c r="AI1379" i="3"/>
  <c r="AH1379" i="3"/>
  <c r="AQ1378" i="3"/>
  <c r="AP1378" i="3"/>
  <c r="AO1378" i="3"/>
  <c r="AN1378" i="3"/>
  <c r="AM1378" i="3"/>
  <c r="AL1378" i="3"/>
  <c r="AK1378" i="3"/>
  <c r="AJ1378" i="3"/>
  <c r="AI1378" i="3"/>
  <c r="AH1378" i="3"/>
  <c r="AQ1377" i="3"/>
  <c r="AP1377" i="3"/>
  <c r="AO1377" i="3"/>
  <c r="AN1377" i="3"/>
  <c r="AM1377" i="3"/>
  <c r="AL1377" i="3"/>
  <c r="AK1377" i="3"/>
  <c r="AJ1377" i="3"/>
  <c r="AI1377" i="3"/>
  <c r="AH1377" i="3"/>
  <c r="AQ1376" i="3"/>
  <c r="AP1376" i="3"/>
  <c r="AO1376" i="3"/>
  <c r="AN1376" i="3"/>
  <c r="AM1376" i="3"/>
  <c r="AL1376" i="3"/>
  <c r="AK1376" i="3"/>
  <c r="AJ1376" i="3"/>
  <c r="AI1376" i="3"/>
  <c r="AH1376" i="3"/>
  <c r="AQ1375" i="3"/>
  <c r="AP1375" i="3"/>
  <c r="AO1375" i="3"/>
  <c r="AN1375" i="3"/>
  <c r="AM1375" i="3"/>
  <c r="AL1375" i="3"/>
  <c r="AK1375" i="3"/>
  <c r="AJ1375" i="3"/>
  <c r="AI1375" i="3"/>
  <c r="AH1375" i="3"/>
  <c r="AQ1374" i="3"/>
  <c r="AP1374" i="3"/>
  <c r="AO1374" i="3"/>
  <c r="AN1374" i="3"/>
  <c r="AM1374" i="3"/>
  <c r="AL1374" i="3"/>
  <c r="AK1374" i="3"/>
  <c r="AJ1374" i="3"/>
  <c r="AI1374" i="3"/>
  <c r="AH1374" i="3"/>
  <c r="AQ1373" i="3"/>
  <c r="AP1373" i="3"/>
  <c r="AO1373" i="3"/>
  <c r="AN1373" i="3"/>
  <c r="AM1373" i="3"/>
  <c r="AL1373" i="3"/>
  <c r="AK1373" i="3"/>
  <c r="AJ1373" i="3"/>
  <c r="AI1373" i="3"/>
  <c r="AH1373" i="3"/>
  <c r="AQ1372" i="3"/>
  <c r="AP1372" i="3"/>
  <c r="AO1372" i="3"/>
  <c r="AN1372" i="3"/>
  <c r="AM1372" i="3"/>
  <c r="AL1372" i="3"/>
  <c r="AK1372" i="3"/>
  <c r="AJ1372" i="3"/>
  <c r="AI1372" i="3"/>
  <c r="AH1372" i="3"/>
  <c r="AQ1371" i="3"/>
  <c r="AP1371" i="3"/>
  <c r="AO1371" i="3"/>
  <c r="AN1371" i="3"/>
  <c r="AM1371" i="3"/>
  <c r="AL1371" i="3"/>
  <c r="AK1371" i="3"/>
  <c r="AJ1371" i="3"/>
  <c r="AI1371" i="3"/>
  <c r="AH1371" i="3"/>
  <c r="AQ1370" i="3"/>
  <c r="AP1370" i="3"/>
  <c r="AO1370" i="3"/>
  <c r="AN1370" i="3"/>
  <c r="AM1370" i="3"/>
  <c r="AL1370" i="3"/>
  <c r="AK1370" i="3"/>
  <c r="AJ1370" i="3"/>
  <c r="AI1370" i="3"/>
  <c r="AH1370" i="3"/>
  <c r="AQ1369" i="3"/>
  <c r="AP1369" i="3"/>
  <c r="AO1369" i="3"/>
  <c r="AN1369" i="3"/>
  <c r="AM1369" i="3"/>
  <c r="AL1369" i="3"/>
  <c r="AK1369" i="3"/>
  <c r="AJ1369" i="3"/>
  <c r="AI1369" i="3"/>
  <c r="AH1369" i="3"/>
  <c r="AQ1368" i="3"/>
  <c r="AP1368" i="3"/>
  <c r="AO1368" i="3"/>
  <c r="AN1368" i="3"/>
  <c r="AM1368" i="3"/>
  <c r="AL1368" i="3"/>
  <c r="AK1368" i="3"/>
  <c r="AJ1368" i="3"/>
  <c r="AI1368" i="3"/>
  <c r="AH1368" i="3"/>
  <c r="AQ1367" i="3"/>
  <c r="AP1367" i="3"/>
  <c r="AO1367" i="3"/>
  <c r="AN1367" i="3"/>
  <c r="AM1367" i="3"/>
  <c r="AL1367" i="3"/>
  <c r="AK1367" i="3"/>
  <c r="AJ1367" i="3"/>
  <c r="AI1367" i="3"/>
  <c r="AH1367" i="3"/>
  <c r="AQ1366" i="3"/>
  <c r="AP1366" i="3"/>
  <c r="AO1366" i="3"/>
  <c r="AN1366" i="3"/>
  <c r="AM1366" i="3"/>
  <c r="AL1366" i="3"/>
  <c r="AK1366" i="3"/>
  <c r="AJ1366" i="3"/>
  <c r="AI1366" i="3"/>
  <c r="AH1366" i="3"/>
  <c r="AQ1365" i="3"/>
  <c r="AP1365" i="3"/>
  <c r="AO1365" i="3"/>
  <c r="AN1365" i="3"/>
  <c r="AM1365" i="3"/>
  <c r="AL1365" i="3"/>
  <c r="AK1365" i="3"/>
  <c r="AJ1365" i="3"/>
  <c r="AI1365" i="3"/>
  <c r="AH1365" i="3"/>
  <c r="AQ1364" i="3"/>
  <c r="AP1364" i="3"/>
  <c r="AO1364" i="3"/>
  <c r="AN1364" i="3"/>
  <c r="AM1364" i="3"/>
  <c r="AL1364" i="3"/>
  <c r="AK1364" i="3"/>
  <c r="AJ1364" i="3"/>
  <c r="AI1364" i="3"/>
  <c r="AH1364" i="3"/>
  <c r="AQ1363" i="3"/>
  <c r="AP1363" i="3"/>
  <c r="AO1363" i="3"/>
  <c r="AN1363" i="3"/>
  <c r="AM1363" i="3"/>
  <c r="AL1363" i="3"/>
  <c r="AK1363" i="3"/>
  <c r="AJ1363" i="3"/>
  <c r="AI1363" i="3"/>
  <c r="AH1363" i="3"/>
  <c r="AQ1362" i="3"/>
  <c r="AP1362" i="3"/>
  <c r="AO1362" i="3"/>
  <c r="AN1362" i="3"/>
  <c r="AM1362" i="3"/>
  <c r="AL1362" i="3"/>
  <c r="AK1362" i="3"/>
  <c r="AJ1362" i="3"/>
  <c r="AI1362" i="3"/>
  <c r="AH1362" i="3"/>
  <c r="AQ1361" i="3"/>
  <c r="AP1361" i="3"/>
  <c r="AO1361" i="3"/>
  <c r="AN1361" i="3"/>
  <c r="AM1361" i="3"/>
  <c r="AL1361" i="3"/>
  <c r="AK1361" i="3"/>
  <c r="AJ1361" i="3"/>
  <c r="AI1361" i="3"/>
  <c r="AH1361" i="3"/>
  <c r="AQ1360" i="3"/>
  <c r="AP1360" i="3"/>
  <c r="AO1360" i="3"/>
  <c r="AN1360" i="3"/>
  <c r="AM1360" i="3"/>
  <c r="AL1360" i="3"/>
  <c r="AK1360" i="3"/>
  <c r="AJ1360" i="3"/>
  <c r="AI1360" i="3"/>
  <c r="AH1360" i="3"/>
  <c r="AQ1359" i="3"/>
  <c r="AP1359" i="3"/>
  <c r="AO1359" i="3"/>
  <c r="AN1359" i="3"/>
  <c r="AM1359" i="3"/>
  <c r="AL1359" i="3"/>
  <c r="AK1359" i="3"/>
  <c r="AJ1359" i="3"/>
  <c r="AI1359" i="3"/>
  <c r="AH1359" i="3"/>
  <c r="AQ1358" i="3"/>
  <c r="AP1358" i="3"/>
  <c r="AO1358" i="3"/>
  <c r="AN1358" i="3"/>
  <c r="AM1358" i="3"/>
  <c r="AL1358" i="3"/>
  <c r="AK1358" i="3"/>
  <c r="AJ1358" i="3"/>
  <c r="AI1358" i="3"/>
  <c r="AH1358" i="3"/>
  <c r="AQ1357" i="3"/>
  <c r="AP1357" i="3"/>
  <c r="AO1357" i="3"/>
  <c r="AN1357" i="3"/>
  <c r="AM1357" i="3"/>
  <c r="AL1357" i="3"/>
  <c r="AK1357" i="3"/>
  <c r="AJ1357" i="3"/>
  <c r="AI1357" i="3"/>
  <c r="AH1357" i="3"/>
  <c r="AQ1356" i="3"/>
  <c r="AP1356" i="3"/>
  <c r="AO1356" i="3"/>
  <c r="AN1356" i="3"/>
  <c r="AM1356" i="3"/>
  <c r="AL1356" i="3"/>
  <c r="AK1356" i="3"/>
  <c r="AJ1356" i="3"/>
  <c r="AI1356" i="3"/>
  <c r="AH1356" i="3"/>
  <c r="AQ1355" i="3"/>
  <c r="AP1355" i="3"/>
  <c r="AO1355" i="3"/>
  <c r="AN1355" i="3"/>
  <c r="AM1355" i="3"/>
  <c r="AL1355" i="3"/>
  <c r="AK1355" i="3"/>
  <c r="AJ1355" i="3"/>
  <c r="AI1355" i="3"/>
  <c r="AH1355" i="3"/>
  <c r="AQ1354" i="3"/>
  <c r="AP1354" i="3"/>
  <c r="AO1354" i="3"/>
  <c r="AN1354" i="3"/>
  <c r="AM1354" i="3"/>
  <c r="AL1354" i="3"/>
  <c r="AK1354" i="3"/>
  <c r="AJ1354" i="3"/>
  <c r="AI1354" i="3"/>
  <c r="AH1354" i="3"/>
  <c r="AQ1353" i="3"/>
  <c r="AP1353" i="3"/>
  <c r="AO1353" i="3"/>
  <c r="AN1353" i="3"/>
  <c r="AM1353" i="3"/>
  <c r="AL1353" i="3"/>
  <c r="AK1353" i="3"/>
  <c r="AJ1353" i="3"/>
  <c r="AI1353" i="3"/>
  <c r="AH1353" i="3"/>
  <c r="AQ1352" i="3"/>
  <c r="AP1352" i="3"/>
  <c r="AO1352" i="3"/>
  <c r="AN1352" i="3"/>
  <c r="AM1352" i="3"/>
  <c r="AL1352" i="3"/>
  <c r="AK1352" i="3"/>
  <c r="AJ1352" i="3"/>
  <c r="AI1352" i="3"/>
  <c r="AH1352" i="3"/>
  <c r="AQ1351" i="3"/>
  <c r="AP1351" i="3"/>
  <c r="AO1351" i="3"/>
  <c r="AN1351" i="3"/>
  <c r="AM1351" i="3"/>
  <c r="AL1351" i="3"/>
  <c r="AK1351" i="3"/>
  <c r="AJ1351" i="3"/>
  <c r="AI1351" i="3"/>
  <c r="AH1351" i="3"/>
  <c r="AQ1350" i="3"/>
  <c r="AP1350" i="3"/>
  <c r="AO1350" i="3"/>
  <c r="AN1350" i="3"/>
  <c r="AM1350" i="3"/>
  <c r="AL1350" i="3"/>
  <c r="AK1350" i="3"/>
  <c r="AJ1350" i="3"/>
  <c r="AI1350" i="3"/>
  <c r="AH1350" i="3"/>
  <c r="AQ1349" i="3"/>
  <c r="AP1349" i="3"/>
  <c r="AO1349" i="3"/>
  <c r="AN1349" i="3"/>
  <c r="AM1349" i="3"/>
  <c r="AL1349" i="3"/>
  <c r="AK1349" i="3"/>
  <c r="AJ1349" i="3"/>
  <c r="AI1349" i="3"/>
  <c r="AH1349" i="3"/>
  <c r="AQ1348" i="3"/>
  <c r="AP1348" i="3"/>
  <c r="AO1348" i="3"/>
  <c r="AN1348" i="3"/>
  <c r="AM1348" i="3"/>
  <c r="AL1348" i="3"/>
  <c r="AK1348" i="3"/>
  <c r="AJ1348" i="3"/>
  <c r="AI1348" i="3"/>
  <c r="AH1348" i="3"/>
  <c r="AQ1347" i="3"/>
  <c r="AP1347" i="3"/>
  <c r="AO1347" i="3"/>
  <c r="AN1347" i="3"/>
  <c r="AM1347" i="3"/>
  <c r="AL1347" i="3"/>
  <c r="AK1347" i="3"/>
  <c r="AJ1347" i="3"/>
  <c r="AI1347" i="3"/>
  <c r="AH1347" i="3"/>
  <c r="AQ1346" i="3"/>
  <c r="AP1346" i="3"/>
  <c r="AO1346" i="3"/>
  <c r="AN1346" i="3"/>
  <c r="AM1346" i="3"/>
  <c r="AL1346" i="3"/>
  <c r="AK1346" i="3"/>
  <c r="AJ1346" i="3"/>
  <c r="AI1346" i="3"/>
  <c r="AH1346" i="3"/>
  <c r="AQ1345" i="3"/>
  <c r="AP1345" i="3"/>
  <c r="AO1345" i="3"/>
  <c r="AN1345" i="3"/>
  <c r="AM1345" i="3"/>
  <c r="AL1345" i="3"/>
  <c r="AK1345" i="3"/>
  <c r="AJ1345" i="3"/>
  <c r="AI1345" i="3"/>
  <c r="AH1345" i="3"/>
  <c r="AQ1344" i="3"/>
  <c r="AP1344" i="3"/>
  <c r="AO1344" i="3"/>
  <c r="AN1344" i="3"/>
  <c r="AM1344" i="3"/>
  <c r="AL1344" i="3"/>
  <c r="AK1344" i="3"/>
  <c r="AJ1344" i="3"/>
  <c r="AI1344" i="3"/>
  <c r="AH1344" i="3"/>
  <c r="AQ1343" i="3"/>
  <c r="AP1343" i="3"/>
  <c r="AO1343" i="3"/>
  <c r="AN1343" i="3"/>
  <c r="AM1343" i="3"/>
  <c r="AL1343" i="3"/>
  <c r="AK1343" i="3"/>
  <c r="AJ1343" i="3"/>
  <c r="AI1343" i="3"/>
  <c r="AH1343" i="3"/>
  <c r="AQ1342" i="3"/>
  <c r="AP1342" i="3"/>
  <c r="AO1342" i="3"/>
  <c r="AN1342" i="3"/>
  <c r="AM1342" i="3"/>
  <c r="AL1342" i="3"/>
  <c r="AK1342" i="3"/>
  <c r="AJ1342" i="3"/>
  <c r="AI1342" i="3"/>
  <c r="AH1342" i="3"/>
  <c r="AQ1341" i="3"/>
  <c r="AP1341" i="3"/>
  <c r="AO1341" i="3"/>
  <c r="AN1341" i="3"/>
  <c r="AM1341" i="3"/>
  <c r="AL1341" i="3"/>
  <c r="AK1341" i="3"/>
  <c r="AJ1341" i="3"/>
  <c r="AI1341" i="3"/>
  <c r="AH1341" i="3"/>
  <c r="AQ1340" i="3"/>
  <c r="AP1340" i="3"/>
  <c r="AO1340" i="3"/>
  <c r="AN1340" i="3"/>
  <c r="AM1340" i="3"/>
  <c r="AL1340" i="3"/>
  <c r="AK1340" i="3"/>
  <c r="AJ1340" i="3"/>
  <c r="AI1340" i="3"/>
  <c r="AH1340" i="3"/>
  <c r="AQ1339" i="3"/>
  <c r="AP1339" i="3"/>
  <c r="AO1339" i="3"/>
  <c r="AN1339" i="3"/>
  <c r="AM1339" i="3"/>
  <c r="AL1339" i="3"/>
  <c r="AK1339" i="3"/>
  <c r="AJ1339" i="3"/>
  <c r="AI1339" i="3"/>
  <c r="AH1339" i="3"/>
  <c r="AQ1338" i="3"/>
  <c r="AP1338" i="3"/>
  <c r="AO1338" i="3"/>
  <c r="AN1338" i="3"/>
  <c r="AM1338" i="3"/>
  <c r="AL1338" i="3"/>
  <c r="AK1338" i="3"/>
  <c r="AJ1338" i="3"/>
  <c r="AI1338" i="3"/>
  <c r="AH1338" i="3"/>
  <c r="AQ1337" i="3"/>
  <c r="AP1337" i="3"/>
  <c r="AO1337" i="3"/>
  <c r="AN1337" i="3"/>
  <c r="AM1337" i="3"/>
  <c r="AL1337" i="3"/>
  <c r="AK1337" i="3"/>
  <c r="AJ1337" i="3"/>
  <c r="AI1337" i="3"/>
  <c r="AH1337" i="3"/>
  <c r="AQ1336" i="3"/>
  <c r="AP1336" i="3"/>
  <c r="AO1336" i="3"/>
  <c r="AN1336" i="3"/>
  <c r="AM1336" i="3"/>
  <c r="AL1336" i="3"/>
  <c r="AK1336" i="3"/>
  <c r="AJ1336" i="3"/>
  <c r="AI1336" i="3"/>
  <c r="AH1336" i="3"/>
  <c r="AQ1335" i="3"/>
  <c r="AP1335" i="3"/>
  <c r="AO1335" i="3"/>
  <c r="AN1335" i="3"/>
  <c r="AM1335" i="3"/>
  <c r="AL1335" i="3"/>
  <c r="AK1335" i="3"/>
  <c r="AJ1335" i="3"/>
  <c r="AI1335" i="3"/>
  <c r="AH1335" i="3"/>
  <c r="AQ1334" i="3"/>
  <c r="AP1334" i="3"/>
  <c r="AO1334" i="3"/>
  <c r="AN1334" i="3"/>
  <c r="AM1334" i="3"/>
  <c r="AL1334" i="3"/>
  <c r="AK1334" i="3"/>
  <c r="AJ1334" i="3"/>
  <c r="AI1334" i="3"/>
  <c r="AH1334" i="3"/>
  <c r="AQ1333" i="3"/>
  <c r="AP1333" i="3"/>
  <c r="AO1333" i="3"/>
  <c r="AN1333" i="3"/>
  <c r="AM1333" i="3"/>
  <c r="AL1333" i="3"/>
  <c r="AK1333" i="3"/>
  <c r="AJ1333" i="3"/>
  <c r="AI1333" i="3"/>
  <c r="AH1333" i="3"/>
  <c r="AQ1332" i="3"/>
  <c r="AP1332" i="3"/>
  <c r="AO1332" i="3"/>
  <c r="AN1332" i="3"/>
  <c r="AM1332" i="3"/>
  <c r="AL1332" i="3"/>
  <c r="AK1332" i="3"/>
  <c r="AJ1332" i="3"/>
  <c r="AI1332" i="3"/>
  <c r="AH1332" i="3"/>
  <c r="AQ1331" i="3"/>
  <c r="AP1331" i="3"/>
  <c r="AO1331" i="3"/>
  <c r="AN1331" i="3"/>
  <c r="AM1331" i="3"/>
  <c r="AL1331" i="3"/>
  <c r="AK1331" i="3"/>
  <c r="AJ1331" i="3"/>
  <c r="AI1331" i="3"/>
  <c r="AH1331" i="3"/>
  <c r="AQ1330" i="3"/>
  <c r="AP1330" i="3"/>
  <c r="AO1330" i="3"/>
  <c r="AN1330" i="3"/>
  <c r="AM1330" i="3"/>
  <c r="AL1330" i="3"/>
  <c r="AK1330" i="3"/>
  <c r="AJ1330" i="3"/>
  <c r="AI1330" i="3"/>
  <c r="AH1330" i="3"/>
  <c r="AQ1329" i="3"/>
  <c r="AP1329" i="3"/>
  <c r="AO1329" i="3"/>
  <c r="AN1329" i="3"/>
  <c r="AM1329" i="3"/>
  <c r="AL1329" i="3"/>
  <c r="AK1329" i="3"/>
  <c r="AJ1329" i="3"/>
  <c r="AI1329" i="3"/>
  <c r="AH1329" i="3"/>
  <c r="AQ1328" i="3"/>
  <c r="AP1328" i="3"/>
  <c r="AO1328" i="3"/>
  <c r="AN1328" i="3"/>
  <c r="AM1328" i="3"/>
  <c r="AL1328" i="3"/>
  <c r="AK1328" i="3"/>
  <c r="AJ1328" i="3"/>
  <c r="AI1328" i="3"/>
  <c r="AH1328" i="3"/>
  <c r="AQ1327" i="3"/>
  <c r="AP1327" i="3"/>
  <c r="AO1327" i="3"/>
  <c r="AN1327" i="3"/>
  <c r="AM1327" i="3"/>
  <c r="AL1327" i="3"/>
  <c r="AK1327" i="3"/>
  <c r="AJ1327" i="3"/>
  <c r="AI1327" i="3"/>
  <c r="AH1327" i="3"/>
  <c r="AQ1326" i="3"/>
  <c r="AP1326" i="3"/>
  <c r="AO1326" i="3"/>
  <c r="AN1326" i="3"/>
  <c r="AM1326" i="3"/>
  <c r="AL1326" i="3"/>
  <c r="AK1326" i="3"/>
  <c r="AJ1326" i="3"/>
  <c r="AI1326" i="3"/>
  <c r="AH1326" i="3"/>
  <c r="AQ1325" i="3"/>
  <c r="AP1325" i="3"/>
  <c r="AO1325" i="3"/>
  <c r="AN1325" i="3"/>
  <c r="AM1325" i="3"/>
  <c r="AL1325" i="3"/>
  <c r="AK1325" i="3"/>
  <c r="AJ1325" i="3"/>
  <c r="AI1325" i="3"/>
  <c r="AH1325" i="3"/>
  <c r="AQ1324" i="3"/>
  <c r="AP1324" i="3"/>
  <c r="AO1324" i="3"/>
  <c r="AN1324" i="3"/>
  <c r="AM1324" i="3"/>
  <c r="AL1324" i="3"/>
  <c r="AK1324" i="3"/>
  <c r="AJ1324" i="3"/>
  <c r="AI1324" i="3"/>
  <c r="AH1324" i="3"/>
  <c r="AQ1323" i="3"/>
  <c r="AP1323" i="3"/>
  <c r="AO1323" i="3"/>
  <c r="AN1323" i="3"/>
  <c r="AM1323" i="3"/>
  <c r="AL1323" i="3"/>
  <c r="AK1323" i="3"/>
  <c r="AJ1323" i="3"/>
  <c r="AI1323" i="3"/>
  <c r="AH1323" i="3"/>
  <c r="AQ1322" i="3"/>
  <c r="AP1322" i="3"/>
  <c r="AO1322" i="3"/>
  <c r="AN1322" i="3"/>
  <c r="AM1322" i="3"/>
  <c r="AL1322" i="3"/>
  <c r="AK1322" i="3"/>
  <c r="AJ1322" i="3"/>
  <c r="AI1322" i="3"/>
  <c r="AH1322" i="3"/>
  <c r="AQ1321" i="3"/>
  <c r="AP1321" i="3"/>
  <c r="AO1321" i="3"/>
  <c r="AN1321" i="3"/>
  <c r="AM1321" i="3"/>
  <c r="AL1321" i="3"/>
  <c r="AK1321" i="3"/>
  <c r="AJ1321" i="3"/>
  <c r="AI1321" i="3"/>
  <c r="AH1321" i="3"/>
  <c r="AQ1320" i="3"/>
  <c r="AP1320" i="3"/>
  <c r="AO1320" i="3"/>
  <c r="AN1320" i="3"/>
  <c r="AM1320" i="3"/>
  <c r="AL1320" i="3"/>
  <c r="AK1320" i="3"/>
  <c r="AJ1320" i="3"/>
  <c r="AI1320" i="3"/>
  <c r="AH1320" i="3"/>
  <c r="AQ1319" i="3"/>
  <c r="AP1319" i="3"/>
  <c r="AO1319" i="3"/>
  <c r="AN1319" i="3"/>
  <c r="AM1319" i="3"/>
  <c r="AL1319" i="3"/>
  <c r="AK1319" i="3"/>
  <c r="AJ1319" i="3"/>
  <c r="AI1319" i="3"/>
  <c r="AH1319" i="3"/>
  <c r="AQ1318" i="3"/>
  <c r="AP1318" i="3"/>
  <c r="AO1318" i="3"/>
  <c r="AN1318" i="3"/>
  <c r="AM1318" i="3"/>
  <c r="AL1318" i="3"/>
  <c r="AK1318" i="3"/>
  <c r="AJ1318" i="3"/>
  <c r="AI1318" i="3"/>
  <c r="AH1318" i="3"/>
  <c r="AQ1317" i="3"/>
  <c r="AP1317" i="3"/>
  <c r="AO1317" i="3"/>
  <c r="AN1317" i="3"/>
  <c r="AM1317" i="3"/>
  <c r="AL1317" i="3"/>
  <c r="AK1317" i="3"/>
  <c r="AJ1317" i="3"/>
  <c r="AI1317" i="3"/>
  <c r="AH1317" i="3"/>
  <c r="AQ1316" i="3"/>
  <c r="AP1316" i="3"/>
  <c r="AO1316" i="3"/>
  <c r="AN1316" i="3"/>
  <c r="AM1316" i="3"/>
  <c r="AL1316" i="3"/>
  <c r="AK1316" i="3"/>
  <c r="AJ1316" i="3"/>
  <c r="AI1316" i="3"/>
  <c r="AH1316" i="3"/>
  <c r="AQ1315" i="3"/>
  <c r="AP1315" i="3"/>
  <c r="AO1315" i="3"/>
  <c r="AN1315" i="3"/>
  <c r="AM1315" i="3"/>
  <c r="AL1315" i="3"/>
  <c r="AK1315" i="3"/>
  <c r="AJ1315" i="3"/>
  <c r="AI1315" i="3"/>
  <c r="AH1315" i="3"/>
  <c r="AQ1314" i="3"/>
  <c r="AP1314" i="3"/>
  <c r="AO1314" i="3"/>
  <c r="AN1314" i="3"/>
  <c r="AM1314" i="3"/>
  <c r="AL1314" i="3"/>
  <c r="AK1314" i="3"/>
  <c r="AJ1314" i="3"/>
  <c r="AI1314" i="3"/>
  <c r="AH1314" i="3"/>
  <c r="AQ1313" i="3"/>
  <c r="AP1313" i="3"/>
  <c r="AO1313" i="3"/>
  <c r="AN1313" i="3"/>
  <c r="AM1313" i="3"/>
  <c r="AL1313" i="3"/>
  <c r="AK1313" i="3"/>
  <c r="AJ1313" i="3"/>
  <c r="AI1313" i="3"/>
  <c r="AH1313" i="3"/>
  <c r="AQ1312" i="3"/>
  <c r="AP1312" i="3"/>
  <c r="AO1312" i="3"/>
  <c r="AN1312" i="3"/>
  <c r="AM1312" i="3"/>
  <c r="AL1312" i="3"/>
  <c r="AK1312" i="3"/>
  <c r="AJ1312" i="3"/>
  <c r="AI1312" i="3"/>
  <c r="AH1312" i="3"/>
  <c r="AQ1311" i="3"/>
  <c r="AP1311" i="3"/>
  <c r="AO1311" i="3"/>
  <c r="AN1311" i="3"/>
  <c r="AM1311" i="3"/>
  <c r="AL1311" i="3"/>
  <c r="AK1311" i="3"/>
  <c r="AJ1311" i="3"/>
  <c r="AI1311" i="3"/>
  <c r="AH1311" i="3"/>
  <c r="AQ1310" i="3"/>
  <c r="AP1310" i="3"/>
  <c r="AO1310" i="3"/>
  <c r="AN1310" i="3"/>
  <c r="AM1310" i="3"/>
  <c r="AL1310" i="3"/>
  <c r="AK1310" i="3"/>
  <c r="AJ1310" i="3"/>
  <c r="AI1310" i="3"/>
  <c r="AH1310" i="3"/>
  <c r="AQ1309" i="3"/>
  <c r="AP1309" i="3"/>
  <c r="AO1309" i="3"/>
  <c r="AN1309" i="3"/>
  <c r="AM1309" i="3"/>
  <c r="AL1309" i="3"/>
  <c r="AK1309" i="3"/>
  <c r="AJ1309" i="3"/>
  <c r="AI1309" i="3"/>
  <c r="AH1309" i="3"/>
  <c r="AQ1308" i="3"/>
  <c r="AP1308" i="3"/>
  <c r="AO1308" i="3"/>
  <c r="AN1308" i="3"/>
  <c r="AM1308" i="3"/>
  <c r="AL1308" i="3"/>
  <c r="AK1308" i="3"/>
  <c r="AJ1308" i="3"/>
  <c r="AI1308" i="3"/>
  <c r="AH1308" i="3"/>
  <c r="AQ1307" i="3"/>
  <c r="AP1307" i="3"/>
  <c r="AO1307" i="3"/>
  <c r="AN1307" i="3"/>
  <c r="AM1307" i="3"/>
  <c r="AL1307" i="3"/>
  <c r="AK1307" i="3"/>
  <c r="AJ1307" i="3"/>
  <c r="AI1307" i="3"/>
  <c r="AH1307" i="3"/>
  <c r="AQ1306" i="3"/>
  <c r="AP1306" i="3"/>
  <c r="AO1306" i="3"/>
  <c r="AN1306" i="3"/>
  <c r="AM1306" i="3"/>
  <c r="AL1306" i="3"/>
  <c r="AK1306" i="3"/>
  <c r="AJ1306" i="3"/>
  <c r="AI1306" i="3"/>
  <c r="AH1306" i="3"/>
  <c r="AQ1305" i="3"/>
  <c r="AP1305" i="3"/>
  <c r="AO1305" i="3"/>
  <c r="AN1305" i="3"/>
  <c r="AM1305" i="3"/>
  <c r="AL1305" i="3"/>
  <c r="AK1305" i="3"/>
  <c r="AJ1305" i="3"/>
  <c r="AI1305" i="3"/>
  <c r="AH1305" i="3"/>
  <c r="AQ1304" i="3"/>
  <c r="AP1304" i="3"/>
  <c r="AO1304" i="3"/>
  <c r="AN1304" i="3"/>
  <c r="AM1304" i="3"/>
  <c r="AL1304" i="3"/>
  <c r="AK1304" i="3"/>
  <c r="AJ1304" i="3"/>
  <c r="AI1304" i="3"/>
  <c r="AH1304" i="3"/>
  <c r="AQ1303" i="3"/>
  <c r="AP1303" i="3"/>
  <c r="AO1303" i="3"/>
  <c r="AN1303" i="3"/>
  <c r="AM1303" i="3"/>
  <c r="AL1303" i="3"/>
  <c r="AK1303" i="3"/>
  <c r="AJ1303" i="3"/>
  <c r="AI1303" i="3"/>
  <c r="AH1303" i="3"/>
  <c r="AQ1302" i="3"/>
  <c r="AP1302" i="3"/>
  <c r="AO1302" i="3"/>
  <c r="AN1302" i="3"/>
  <c r="AM1302" i="3"/>
  <c r="AL1302" i="3"/>
  <c r="AK1302" i="3"/>
  <c r="AJ1302" i="3"/>
  <c r="AI1302" i="3"/>
  <c r="AH1302" i="3"/>
  <c r="AQ1301" i="3"/>
  <c r="AP1301" i="3"/>
  <c r="AO1301" i="3"/>
  <c r="AN1301" i="3"/>
  <c r="AM1301" i="3"/>
  <c r="AL1301" i="3"/>
  <c r="AK1301" i="3"/>
  <c r="AJ1301" i="3"/>
  <c r="AI1301" i="3"/>
  <c r="AH1301" i="3"/>
  <c r="AQ1300" i="3"/>
  <c r="AP1300" i="3"/>
  <c r="AO1300" i="3"/>
  <c r="AN1300" i="3"/>
  <c r="AM1300" i="3"/>
  <c r="AL1300" i="3"/>
  <c r="AK1300" i="3"/>
  <c r="AJ1300" i="3"/>
  <c r="AI1300" i="3"/>
  <c r="AH1300" i="3"/>
  <c r="AQ1299" i="3"/>
  <c r="AP1299" i="3"/>
  <c r="AO1299" i="3"/>
  <c r="AN1299" i="3"/>
  <c r="AM1299" i="3"/>
  <c r="AL1299" i="3"/>
  <c r="AK1299" i="3"/>
  <c r="AJ1299" i="3"/>
  <c r="AI1299" i="3"/>
  <c r="AH1299" i="3"/>
  <c r="AQ1298" i="3"/>
  <c r="AP1298" i="3"/>
  <c r="AO1298" i="3"/>
  <c r="AN1298" i="3"/>
  <c r="AM1298" i="3"/>
  <c r="AL1298" i="3"/>
  <c r="AK1298" i="3"/>
  <c r="AJ1298" i="3"/>
  <c r="AI1298" i="3"/>
  <c r="AH1298" i="3"/>
  <c r="AQ1297" i="3"/>
  <c r="AP1297" i="3"/>
  <c r="AO1297" i="3"/>
  <c r="AN1297" i="3"/>
  <c r="AM1297" i="3"/>
  <c r="AL1297" i="3"/>
  <c r="AK1297" i="3"/>
  <c r="AJ1297" i="3"/>
  <c r="AI1297" i="3"/>
  <c r="AH1297" i="3"/>
  <c r="AQ1296" i="3"/>
  <c r="AP1296" i="3"/>
  <c r="AO1296" i="3"/>
  <c r="AN1296" i="3"/>
  <c r="AM1296" i="3"/>
  <c r="AL1296" i="3"/>
  <c r="AK1296" i="3"/>
  <c r="AJ1296" i="3"/>
  <c r="AI1296" i="3"/>
  <c r="AH1296" i="3"/>
  <c r="AQ1295" i="3"/>
  <c r="AP1295" i="3"/>
  <c r="AO1295" i="3"/>
  <c r="AN1295" i="3"/>
  <c r="AM1295" i="3"/>
  <c r="AL1295" i="3"/>
  <c r="AK1295" i="3"/>
  <c r="AJ1295" i="3"/>
  <c r="AI1295" i="3"/>
  <c r="AH1295" i="3"/>
  <c r="AQ1294" i="3"/>
  <c r="AP1294" i="3"/>
  <c r="AO1294" i="3"/>
  <c r="AN1294" i="3"/>
  <c r="AM1294" i="3"/>
  <c r="AL1294" i="3"/>
  <c r="AK1294" i="3"/>
  <c r="AJ1294" i="3"/>
  <c r="AI1294" i="3"/>
  <c r="AH1294" i="3"/>
  <c r="AQ1293" i="3"/>
  <c r="AP1293" i="3"/>
  <c r="AO1293" i="3"/>
  <c r="AN1293" i="3"/>
  <c r="AM1293" i="3"/>
  <c r="AL1293" i="3"/>
  <c r="AK1293" i="3"/>
  <c r="AJ1293" i="3"/>
  <c r="AI1293" i="3"/>
  <c r="AH1293" i="3"/>
  <c r="AQ1292" i="3"/>
  <c r="AP1292" i="3"/>
  <c r="AO1292" i="3"/>
  <c r="AN1292" i="3"/>
  <c r="AM1292" i="3"/>
  <c r="AL1292" i="3"/>
  <c r="AK1292" i="3"/>
  <c r="AJ1292" i="3"/>
  <c r="AI1292" i="3"/>
  <c r="AH1292" i="3"/>
  <c r="AQ1291" i="3"/>
  <c r="AP1291" i="3"/>
  <c r="AO1291" i="3"/>
  <c r="AN1291" i="3"/>
  <c r="AM1291" i="3"/>
  <c r="AL1291" i="3"/>
  <c r="AK1291" i="3"/>
  <c r="AJ1291" i="3"/>
  <c r="AI1291" i="3"/>
  <c r="AH1291" i="3"/>
  <c r="AQ1290" i="3"/>
  <c r="AP1290" i="3"/>
  <c r="AO1290" i="3"/>
  <c r="AN1290" i="3"/>
  <c r="AM1290" i="3"/>
  <c r="AL1290" i="3"/>
  <c r="AK1290" i="3"/>
  <c r="AJ1290" i="3"/>
  <c r="AI1290" i="3"/>
  <c r="AH1290" i="3"/>
  <c r="AQ1289" i="3"/>
  <c r="AP1289" i="3"/>
  <c r="AO1289" i="3"/>
  <c r="AN1289" i="3"/>
  <c r="AM1289" i="3"/>
  <c r="AL1289" i="3"/>
  <c r="AK1289" i="3"/>
  <c r="AJ1289" i="3"/>
  <c r="AI1289" i="3"/>
  <c r="AH1289" i="3"/>
  <c r="AQ1288" i="3"/>
  <c r="AP1288" i="3"/>
  <c r="AO1288" i="3"/>
  <c r="AN1288" i="3"/>
  <c r="AM1288" i="3"/>
  <c r="AL1288" i="3"/>
  <c r="AK1288" i="3"/>
  <c r="AJ1288" i="3"/>
  <c r="AI1288" i="3"/>
  <c r="AH1288" i="3"/>
  <c r="AQ1287" i="3"/>
  <c r="AP1287" i="3"/>
  <c r="AO1287" i="3"/>
  <c r="AN1287" i="3"/>
  <c r="AM1287" i="3"/>
  <c r="AL1287" i="3"/>
  <c r="AK1287" i="3"/>
  <c r="AJ1287" i="3"/>
  <c r="AI1287" i="3"/>
  <c r="AH1287" i="3"/>
  <c r="AQ1286" i="3"/>
  <c r="AP1286" i="3"/>
  <c r="AO1286" i="3"/>
  <c r="AN1286" i="3"/>
  <c r="AM1286" i="3"/>
  <c r="AL1286" i="3"/>
  <c r="AK1286" i="3"/>
  <c r="AJ1286" i="3"/>
  <c r="AI1286" i="3"/>
  <c r="AH1286" i="3"/>
  <c r="AQ1285" i="3"/>
  <c r="AP1285" i="3"/>
  <c r="AO1285" i="3"/>
  <c r="AN1285" i="3"/>
  <c r="AM1285" i="3"/>
  <c r="AL1285" i="3"/>
  <c r="AK1285" i="3"/>
  <c r="AJ1285" i="3"/>
  <c r="AI1285" i="3"/>
  <c r="AH1285" i="3"/>
  <c r="AQ1284" i="3"/>
  <c r="AP1284" i="3"/>
  <c r="AO1284" i="3"/>
  <c r="AN1284" i="3"/>
  <c r="AM1284" i="3"/>
  <c r="AL1284" i="3"/>
  <c r="AK1284" i="3"/>
  <c r="AJ1284" i="3"/>
  <c r="AI1284" i="3"/>
  <c r="AH1284" i="3"/>
  <c r="AQ1283" i="3"/>
  <c r="AP1283" i="3"/>
  <c r="AO1283" i="3"/>
  <c r="AN1283" i="3"/>
  <c r="AM1283" i="3"/>
  <c r="AL1283" i="3"/>
  <c r="AK1283" i="3"/>
  <c r="AJ1283" i="3"/>
  <c r="AI1283" i="3"/>
  <c r="AH1283" i="3"/>
  <c r="AQ1282" i="3"/>
  <c r="AP1282" i="3"/>
  <c r="AO1282" i="3"/>
  <c r="AN1282" i="3"/>
  <c r="AM1282" i="3"/>
  <c r="AL1282" i="3"/>
  <c r="AK1282" i="3"/>
  <c r="AJ1282" i="3"/>
  <c r="AI1282" i="3"/>
  <c r="AH1282" i="3"/>
  <c r="AQ1281" i="3"/>
  <c r="AP1281" i="3"/>
  <c r="AO1281" i="3"/>
  <c r="AN1281" i="3"/>
  <c r="AM1281" i="3"/>
  <c r="AL1281" i="3"/>
  <c r="AK1281" i="3"/>
  <c r="AJ1281" i="3"/>
  <c r="AI1281" i="3"/>
  <c r="AH1281" i="3"/>
  <c r="AQ1280" i="3"/>
  <c r="AP1280" i="3"/>
  <c r="AO1280" i="3"/>
  <c r="AN1280" i="3"/>
  <c r="AM1280" i="3"/>
  <c r="AL1280" i="3"/>
  <c r="AK1280" i="3"/>
  <c r="AJ1280" i="3"/>
  <c r="AI1280" i="3"/>
  <c r="AH1280" i="3"/>
  <c r="AQ1279" i="3"/>
  <c r="AP1279" i="3"/>
  <c r="AO1279" i="3"/>
  <c r="AN1279" i="3"/>
  <c r="AM1279" i="3"/>
  <c r="AL1279" i="3"/>
  <c r="AK1279" i="3"/>
  <c r="AJ1279" i="3"/>
  <c r="AI1279" i="3"/>
  <c r="AH1279" i="3"/>
  <c r="AQ1278" i="3"/>
  <c r="AP1278" i="3"/>
  <c r="AO1278" i="3"/>
  <c r="AN1278" i="3"/>
  <c r="AM1278" i="3"/>
  <c r="AL1278" i="3"/>
  <c r="AK1278" i="3"/>
  <c r="AJ1278" i="3"/>
  <c r="AI1278" i="3"/>
  <c r="AH1278" i="3"/>
  <c r="AQ1277" i="3"/>
  <c r="AP1277" i="3"/>
  <c r="AO1277" i="3"/>
  <c r="AN1277" i="3"/>
  <c r="AM1277" i="3"/>
  <c r="AL1277" i="3"/>
  <c r="AK1277" i="3"/>
  <c r="AJ1277" i="3"/>
  <c r="AI1277" i="3"/>
  <c r="AH1277" i="3"/>
  <c r="AQ1276" i="3"/>
  <c r="AP1276" i="3"/>
  <c r="AO1276" i="3"/>
  <c r="AN1276" i="3"/>
  <c r="AM1276" i="3"/>
  <c r="AL1276" i="3"/>
  <c r="AK1276" i="3"/>
  <c r="AJ1276" i="3"/>
  <c r="AI1276" i="3"/>
  <c r="AH1276" i="3"/>
  <c r="AQ1275" i="3"/>
  <c r="AP1275" i="3"/>
  <c r="AO1275" i="3"/>
  <c r="AN1275" i="3"/>
  <c r="AM1275" i="3"/>
  <c r="AL1275" i="3"/>
  <c r="AK1275" i="3"/>
  <c r="AJ1275" i="3"/>
  <c r="AI1275" i="3"/>
  <c r="AH1275" i="3"/>
  <c r="AQ1274" i="3"/>
  <c r="AP1274" i="3"/>
  <c r="AO1274" i="3"/>
  <c r="AN1274" i="3"/>
  <c r="AM1274" i="3"/>
  <c r="AL1274" i="3"/>
  <c r="AK1274" i="3"/>
  <c r="AJ1274" i="3"/>
  <c r="AI1274" i="3"/>
  <c r="AH1274" i="3"/>
  <c r="AQ1273" i="3"/>
  <c r="AP1273" i="3"/>
  <c r="AO1273" i="3"/>
  <c r="AN1273" i="3"/>
  <c r="AM1273" i="3"/>
  <c r="AL1273" i="3"/>
  <c r="AK1273" i="3"/>
  <c r="AJ1273" i="3"/>
  <c r="AI1273" i="3"/>
  <c r="AH1273" i="3"/>
  <c r="AQ1272" i="3"/>
  <c r="AP1272" i="3"/>
  <c r="AO1272" i="3"/>
  <c r="AN1272" i="3"/>
  <c r="AM1272" i="3"/>
  <c r="AL1272" i="3"/>
  <c r="AK1272" i="3"/>
  <c r="AJ1272" i="3"/>
  <c r="AI1272" i="3"/>
  <c r="AH1272" i="3"/>
  <c r="AQ1271" i="3"/>
  <c r="AP1271" i="3"/>
  <c r="AO1271" i="3"/>
  <c r="AN1271" i="3"/>
  <c r="AM1271" i="3"/>
  <c r="AL1271" i="3"/>
  <c r="AK1271" i="3"/>
  <c r="AJ1271" i="3"/>
  <c r="AI1271" i="3"/>
  <c r="AH1271" i="3"/>
  <c r="AQ1270" i="3"/>
  <c r="AP1270" i="3"/>
  <c r="AO1270" i="3"/>
  <c r="AN1270" i="3"/>
  <c r="AM1270" i="3"/>
  <c r="AL1270" i="3"/>
  <c r="AK1270" i="3"/>
  <c r="AJ1270" i="3"/>
  <c r="AI1270" i="3"/>
  <c r="AH1270" i="3"/>
  <c r="AQ1269" i="3"/>
  <c r="AP1269" i="3"/>
  <c r="AO1269" i="3"/>
  <c r="AN1269" i="3"/>
  <c r="AM1269" i="3"/>
  <c r="AL1269" i="3"/>
  <c r="AK1269" i="3"/>
  <c r="AJ1269" i="3"/>
  <c r="AI1269" i="3"/>
  <c r="AH1269" i="3"/>
  <c r="AQ1268" i="3"/>
  <c r="AP1268" i="3"/>
  <c r="AO1268" i="3"/>
  <c r="AN1268" i="3"/>
  <c r="AM1268" i="3"/>
  <c r="AL1268" i="3"/>
  <c r="AK1268" i="3"/>
  <c r="AJ1268" i="3"/>
  <c r="AI1268" i="3"/>
  <c r="AH1268" i="3"/>
  <c r="AQ1267" i="3"/>
  <c r="AP1267" i="3"/>
  <c r="AO1267" i="3"/>
  <c r="AN1267" i="3"/>
  <c r="AM1267" i="3"/>
  <c r="AL1267" i="3"/>
  <c r="AK1267" i="3"/>
  <c r="AJ1267" i="3"/>
  <c r="AI1267" i="3"/>
  <c r="AH1267" i="3"/>
  <c r="AQ1266" i="3"/>
  <c r="AP1266" i="3"/>
  <c r="AO1266" i="3"/>
  <c r="AN1266" i="3"/>
  <c r="AM1266" i="3"/>
  <c r="AL1266" i="3"/>
  <c r="AK1266" i="3"/>
  <c r="AJ1266" i="3"/>
  <c r="AI1266" i="3"/>
  <c r="AH1266" i="3"/>
  <c r="AQ1265" i="3"/>
  <c r="AP1265" i="3"/>
  <c r="AO1265" i="3"/>
  <c r="AN1265" i="3"/>
  <c r="AM1265" i="3"/>
  <c r="AL1265" i="3"/>
  <c r="AK1265" i="3"/>
  <c r="AJ1265" i="3"/>
  <c r="AI1265" i="3"/>
  <c r="AH1265" i="3"/>
  <c r="AQ1264" i="3"/>
  <c r="AP1264" i="3"/>
  <c r="AO1264" i="3"/>
  <c r="AN1264" i="3"/>
  <c r="AM1264" i="3"/>
  <c r="AL1264" i="3"/>
  <c r="AK1264" i="3"/>
  <c r="AJ1264" i="3"/>
  <c r="AI1264" i="3"/>
  <c r="AH1264" i="3"/>
  <c r="AQ1263" i="3"/>
  <c r="AP1263" i="3"/>
  <c r="AO1263" i="3"/>
  <c r="AN1263" i="3"/>
  <c r="AM1263" i="3"/>
  <c r="AL1263" i="3"/>
  <c r="AK1263" i="3"/>
  <c r="AJ1263" i="3"/>
  <c r="AI1263" i="3"/>
  <c r="AH1263" i="3"/>
  <c r="AQ1262" i="3"/>
  <c r="AP1262" i="3"/>
  <c r="AO1262" i="3"/>
  <c r="AN1262" i="3"/>
  <c r="AM1262" i="3"/>
  <c r="AL1262" i="3"/>
  <c r="AK1262" i="3"/>
  <c r="AJ1262" i="3"/>
  <c r="AI1262" i="3"/>
  <c r="AH1262" i="3"/>
  <c r="AQ1261" i="3"/>
  <c r="AP1261" i="3"/>
  <c r="AO1261" i="3"/>
  <c r="AN1261" i="3"/>
  <c r="AM1261" i="3"/>
  <c r="AL1261" i="3"/>
  <c r="AK1261" i="3"/>
  <c r="AJ1261" i="3"/>
  <c r="AI1261" i="3"/>
  <c r="AH1261" i="3"/>
  <c r="AQ1260" i="3"/>
  <c r="AP1260" i="3"/>
  <c r="AO1260" i="3"/>
  <c r="AN1260" i="3"/>
  <c r="AM1260" i="3"/>
  <c r="AL1260" i="3"/>
  <c r="AK1260" i="3"/>
  <c r="AJ1260" i="3"/>
  <c r="AI1260" i="3"/>
  <c r="AH1260" i="3"/>
  <c r="AQ1259" i="3"/>
  <c r="AP1259" i="3"/>
  <c r="AO1259" i="3"/>
  <c r="AN1259" i="3"/>
  <c r="AM1259" i="3"/>
  <c r="AL1259" i="3"/>
  <c r="AK1259" i="3"/>
  <c r="AJ1259" i="3"/>
  <c r="AI1259" i="3"/>
  <c r="AH1259" i="3"/>
  <c r="AQ1258" i="3"/>
  <c r="AP1258" i="3"/>
  <c r="AO1258" i="3"/>
  <c r="AN1258" i="3"/>
  <c r="AM1258" i="3"/>
  <c r="AL1258" i="3"/>
  <c r="AK1258" i="3"/>
  <c r="AJ1258" i="3"/>
  <c r="AI1258" i="3"/>
  <c r="AH1258" i="3"/>
  <c r="AQ1257" i="3"/>
  <c r="AP1257" i="3"/>
  <c r="AO1257" i="3"/>
  <c r="AN1257" i="3"/>
  <c r="AM1257" i="3"/>
  <c r="AL1257" i="3"/>
  <c r="AK1257" i="3"/>
  <c r="AJ1257" i="3"/>
  <c r="AI1257" i="3"/>
  <c r="AH1257" i="3"/>
  <c r="AQ1256" i="3"/>
  <c r="AP1256" i="3"/>
  <c r="AO1256" i="3"/>
  <c r="AN1256" i="3"/>
  <c r="AM1256" i="3"/>
  <c r="AL1256" i="3"/>
  <c r="AK1256" i="3"/>
  <c r="AJ1256" i="3"/>
  <c r="AI1256" i="3"/>
  <c r="AH1256" i="3"/>
  <c r="AQ1255" i="3"/>
  <c r="AP1255" i="3"/>
  <c r="AO1255" i="3"/>
  <c r="AN1255" i="3"/>
  <c r="AM1255" i="3"/>
  <c r="AL1255" i="3"/>
  <c r="AK1255" i="3"/>
  <c r="AJ1255" i="3"/>
  <c r="AI1255" i="3"/>
  <c r="AH1255" i="3"/>
  <c r="AQ1254" i="3"/>
  <c r="AP1254" i="3"/>
  <c r="AO1254" i="3"/>
  <c r="AN1254" i="3"/>
  <c r="AM1254" i="3"/>
  <c r="AL1254" i="3"/>
  <c r="AK1254" i="3"/>
  <c r="AJ1254" i="3"/>
  <c r="AI1254" i="3"/>
  <c r="AH1254" i="3"/>
  <c r="AQ1253" i="3"/>
  <c r="AP1253" i="3"/>
  <c r="AO1253" i="3"/>
  <c r="AN1253" i="3"/>
  <c r="AM1253" i="3"/>
  <c r="AL1253" i="3"/>
  <c r="AK1253" i="3"/>
  <c r="AJ1253" i="3"/>
  <c r="AI1253" i="3"/>
  <c r="AH1253" i="3"/>
  <c r="AQ1252" i="3"/>
  <c r="AP1252" i="3"/>
  <c r="AO1252" i="3"/>
  <c r="AN1252" i="3"/>
  <c r="AM1252" i="3"/>
  <c r="AL1252" i="3"/>
  <c r="AK1252" i="3"/>
  <c r="AJ1252" i="3"/>
  <c r="AI1252" i="3"/>
  <c r="AH1252" i="3"/>
  <c r="AQ1251" i="3"/>
  <c r="AP1251" i="3"/>
  <c r="AO1251" i="3"/>
  <c r="AN1251" i="3"/>
  <c r="AM1251" i="3"/>
  <c r="AL1251" i="3"/>
  <c r="AK1251" i="3"/>
  <c r="AJ1251" i="3"/>
  <c r="AI1251" i="3"/>
  <c r="AH1251" i="3"/>
  <c r="AQ1250" i="3"/>
  <c r="AP1250" i="3"/>
  <c r="AO1250" i="3"/>
  <c r="AN1250" i="3"/>
  <c r="AM1250" i="3"/>
  <c r="AL1250" i="3"/>
  <c r="AK1250" i="3"/>
  <c r="AJ1250" i="3"/>
  <c r="AI1250" i="3"/>
  <c r="AH1250" i="3"/>
  <c r="AQ1249" i="3"/>
  <c r="AP1249" i="3"/>
  <c r="AO1249" i="3"/>
  <c r="AN1249" i="3"/>
  <c r="AM1249" i="3"/>
  <c r="AL1249" i="3"/>
  <c r="AK1249" i="3"/>
  <c r="AJ1249" i="3"/>
  <c r="AI1249" i="3"/>
  <c r="AH1249" i="3"/>
  <c r="AQ1248" i="3"/>
  <c r="AP1248" i="3"/>
  <c r="AO1248" i="3"/>
  <c r="AN1248" i="3"/>
  <c r="AM1248" i="3"/>
  <c r="AL1248" i="3"/>
  <c r="AK1248" i="3"/>
  <c r="AJ1248" i="3"/>
  <c r="AI1248" i="3"/>
  <c r="AH1248" i="3"/>
  <c r="AQ1247" i="3"/>
  <c r="AP1247" i="3"/>
  <c r="AO1247" i="3"/>
  <c r="AN1247" i="3"/>
  <c r="AM1247" i="3"/>
  <c r="AL1247" i="3"/>
  <c r="AK1247" i="3"/>
  <c r="AJ1247" i="3"/>
  <c r="AI1247" i="3"/>
  <c r="AH1247" i="3"/>
  <c r="AQ1246" i="3"/>
  <c r="AP1246" i="3"/>
  <c r="AO1246" i="3"/>
  <c r="AN1246" i="3"/>
  <c r="AM1246" i="3"/>
  <c r="AL1246" i="3"/>
  <c r="AK1246" i="3"/>
  <c r="AJ1246" i="3"/>
  <c r="AI1246" i="3"/>
  <c r="AH1246" i="3"/>
  <c r="AQ1245" i="3"/>
  <c r="AP1245" i="3"/>
  <c r="AO1245" i="3"/>
  <c r="AN1245" i="3"/>
  <c r="AM1245" i="3"/>
  <c r="AL1245" i="3"/>
  <c r="AK1245" i="3"/>
  <c r="AJ1245" i="3"/>
  <c r="AI1245" i="3"/>
  <c r="AH1245" i="3"/>
  <c r="AQ1244" i="3"/>
  <c r="AP1244" i="3"/>
  <c r="AO1244" i="3"/>
  <c r="AN1244" i="3"/>
  <c r="AM1244" i="3"/>
  <c r="AL1244" i="3"/>
  <c r="AK1244" i="3"/>
  <c r="AJ1244" i="3"/>
  <c r="AI1244" i="3"/>
  <c r="AH1244" i="3"/>
  <c r="AQ1243" i="3"/>
  <c r="AP1243" i="3"/>
  <c r="AO1243" i="3"/>
  <c r="AN1243" i="3"/>
  <c r="AM1243" i="3"/>
  <c r="AL1243" i="3"/>
  <c r="AK1243" i="3"/>
  <c r="AJ1243" i="3"/>
  <c r="AI1243" i="3"/>
  <c r="AH1243" i="3"/>
  <c r="AQ1242" i="3"/>
  <c r="AP1242" i="3"/>
  <c r="AO1242" i="3"/>
  <c r="AN1242" i="3"/>
  <c r="AM1242" i="3"/>
  <c r="AL1242" i="3"/>
  <c r="AK1242" i="3"/>
  <c r="AJ1242" i="3"/>
  <c r="AI1242" i="3"/>
  <c r="AH1242" i="3"/>
  <c r="AQ1241" i="3"/>
  <c r="AP1241" i="3"/>
  <c r="AO1241" i="3"/>
  <c r="AN1241" i="3"/>
  <c r="AM1241" i="3"/>
  <c r="AL1241" i="3"/>
  <c r="AK1241" i="3"/>
  <c r="AJ1241" i="3"/>
  <c r="AI1241" i="3"/>
  <c r="AH1241" i="3"/>
  <c r="AQ1240" i="3"/>
  <c r="AP1240" i="3"/>
  <c r="AO1240" i="3"/>
  <c r="AN1240" i="3"/>
  <c r="AM1240" i="3"/>
  <c r="AL1240" i="3"/>
  <c r="AK1240" i="3"/>
  <c r="AJ1240" i="3"/>
  <c r="AI1240" i="3"/>
  <c r="AH1240" i="3"/>
  <c r="AQ1239" i="3"/>
  <c r="AP1239" i="3"/>
  <c r="AO1239" i="3"/>
  <c r="AN1239" i="3"/>
  <c r="AM1239" i="3"/>
  <c r="AL1239" i="3"/>
  <c r="AK1239" i="3"/>
  <c r="AJ1239" i="3"/>
  <c r="AI1239" i="3"/>
  <c r="AH1239" i="3"/>
  <c r="AQ1238" i="3"/>
  <c r="AP1238" i="3"/>
  <c r="AO1238" i="3"/>
  <c r="AN1238" i="3"/>
  <c r="AM1238" i="3"/>
  <c r="AL1238" i="3"/>
  <c r="AK1238" i="3"/>
  <c r="AJ1238" i="3"/>
  <c r="AI1238" i="3"/>
  <c r="AH1238" i="3"/>
  <c r="AQ1237" i="3"/>
  <c r="AP1237" i="3"/>
  <c r="AO1237" i="3"/>
  <c r="AN1237" i="3"/>
  <c r="AM1237" i="3"/>
  <c r="AL1237" i="3"/>
  <c r="AK1237" i="3"/>
  <c r="AJ1237" i="3"/>
  <c r="AI1237" i="3"/>
  <c r="AH1237" i="3"/>
  <c r="AQ1236" i="3"/>
  <c r="AP1236" i="3"/>
  <c r="AO1236" i="3"/>
  <c r="AN1236" i="3"/>
  <c r="AM1236" i="3"/>
  <c r="AL1236" i="3"/>
  <c r="AK1236" i="3"/>
  <c r="AJ1236" i="3"/>
  <c r="AI1236" i="3"/>
  <c r="AH1236" i="3"/>
  <c r="AQ1235" i="3"/>
  <c r="AP1235" i="3"/>
  <c r="AO1235" i="3"/>
  <c r="AN1235" i="3"/>
  <c r="AM1235" i="3"/>
  <c r="AL1235" i="3"/>
  <c r="AK1235" i="3"/>
  <c r="AJ1235" i="3"/>
  <c r="AI1235" i="3"/>
  <c r="AH1235" i="3"/>
  <c r="AQ1234" i="3"/>
  <c r="AP1234" i="3"/>
  <c r="AO1234" i="3"/>
  <c r="AN1234" i="3"/>
  <c r="AM1234" i="3"/>
  <c r="AL1234" i="3"/>
  <c r="AK1234" i="3"/>
  <c r="AJ1234" i="3"/>
  <c r="AI1234" i="3"/>
  <c r="AH1234" i="3"/>
  <c r="AQ1233" i="3"/>
  <c r="AP1233" i="3"/>
  <c r="AO1233" i="3"/>
  <c r="AN1233" i="3"/>
  <c r="AM1233" i="3"/>
  <c r="AL1233" i="3"/>
  <c r="AK1233" i="3"/>
  <c r="AJ1233" i="3"/>
  <c r="AI1233" i="3"/>
  <c r="AH1233" i="3"/>
  <c r="AQ1232" i="3"/>
  <c r="AP1232" i="3"/>
  <c r="AO1232" i="3"/>
  <c r="AN1232" i="3"/>
  <c r="AM1232" i="3"/>
  <c r="AL1232" i="3"/>
  <c r="AK1232" i="3"/>
  <c r="AJ1232" i="3"/>
  <c r="AI1232" i="3"/>
  <c r="AH1232" i="3"/>
  <c r="AQ1231" i="3"/>
  <c r="AP1231" i="3"/>
  <c r="AO1231" i="3"/>
  <c r="AN1231" i="3"/>
  <c r="AM1231" i="3"/>
  <c r="AL1231" i="3"/>
  <c r="AK1231" i="3"/>
  <c r="AJ1231" i="3"/>
  <c r="AI1231" i="3"/>
  <c r="AH1231" i="3"/>
  <c r="AQ1230" i="3"/>
  <c r="AP1230" i="3"/>
  <c r="AO1230" i="3"/>
  <c r="AN1230" i="3"/>
  <c r="AM1230" i="3"/>
  <c r="AL1230" i="3"/>
  <c r="AK1230" i="3"/>
  <c r="AJ1230" i="3"/>
  <c r="AI1230" i="3"/>
  <c r="AH1230" i="3"/>
  <c r="AQ1229" i="3"/>
  <c r="AP1229" i="3"/>
  <c r="AO1229" i="3"/>
  <c r="AN1229" i="3"/>
  <c r="AM1229" i="3"/>
  <c r="AL1229" i="3"/>
  <c r="AK1229" i="3"/>
  <c r="AJ1229" i="3"/>
  <c r="AI1229" i="3"/>
  <c r="AH1229" i="3"/>
  <c r="AQ1228" i="3"/>
  <c r="AP1228" i="3"/>
  <c r="AO1228" i="3"/>
  <c r="AN1228" i="3"/>
  <c r="AM1228" i="3"/>
  <c r="AL1228" i="3"/>
  <c r="AK1228" i="3"/>
  <c r="AJ1228" i="3"/>
  <c r="AI1228" i="3"/>
  <c r="AH1228" i="3"/>
  <c r="AQ1227" i="3"/>
  <c r="AP1227" i="3"/>
  <c r="AO1227" i="3"/>
  <c r="AN1227" i="3"/>
  <c r="AM1227" i="3"/>
  <c r="AL1227" i="3"/>
  <c r="AK1227" i="3"/>
  <c r="AJ1227" i="3"/>
  <c r="AI1227" i="3"/>
  <c r="AH1227" i="3"/>
  <c r="AQ1226" i="3"/>
  <c r="AP1226" i="3"/>
  <c r="AO1226" i="3"/>
  <c r="AN1226" i="3"/>
  <c r="AM1226" i="3"/>
  <c r="AL1226" i="3"/>
  <c r="AK1226" i="3"/>
  <c r="AJ1226" i="3"/>
  <c r="AI1226" i="3"/>
  <c r="AH1226" i="3"/>
  <c r="AQ1225" i="3"/>
  <c r="AP1225" i="3"/>
  <c r="AO1225" i="3"/>
  <c r="AN1225" i="3"/>
  <c r="AM1225" i="3"/>
  <c r="AL1225" i="3"/>
  <c r="AK1225" i="3"/>
  <c r="AJ1225" i="3"/>
  <c r="AI1225" i="3"/>
  <c r="AH1225" i="3"/>
  <c r="AQ1224" i="3"/>
  <c r="AP1224" i="3"/>
  <c r="AO1224" i="3"/>
  <c r="AN1224" i="3"/>
  <c r="AM1224" i="3"/>
  <c r="AL1224" i="3"/>
  <c r="AK1224" i="3"/>
  <c r="AJ1224" i="3"/>
  <c r="AI1224" i="3"/>
  <c r="AH1224" i="3"/>
  <c r="AQ1223" i="3"/>
  <c r="AP1223" i="3"/>
  <c r="AO1223" i="3"/>
  <c r="AN1223" i="3"/>
  <c r="AM1223" i="3"/>
  <c r="AL1223" i="3"/>
  <c r="AK1223" i="3"/>
  <c r="AJ1223" i="3"/>
  <c r="AI1223" i="3"/>
  <c r="AH1223" i="3"/>
  <c r="AQ1222" i="3"/>
  <c r="AP1222" i="3"/>
  <c r="AO1222" i="3"/>
  <c r="AN1222" i="3"/>
  <c r="AM1222" i="3"/>
  <c r="AL1222" i="3"/>
  <c r="AK1222" i="3"/>
  <c r="AJ1222" i="3"/>
  <c r="AI1222" i="3"/>
  <c r="AH1222" i="3"/>
  <c r="AQ1221" i="3"/>
  <c r="AP1221" i="3"/>
  <c r="AO1221" i="3"/>
  <c r="AN1221" i="3"/>
  <c r="AM1221" i="3"/>
  <c r="AL1221" i="3"/>
  <c r="AK1221" i="3"/>
  <c r="AJ1221" i="3"/>
  <c r="AI1221" i="3"/>
  <c r="AH1221" i="3"/>
  <c r="AQ1220" i="3"/>
  <c r="AP1220" i="3"/>
  <c r="AO1220" i="3"/>
  <c r="AN1220" i="3"/>
  <c r="AM1220" i="3"/>
  <c r="AL1220" i="3"/>
  <c r="AK1220" i="3"/>
  <c r="AJ1220" i="3"/>
  <c r="AI1220" i="3"/>
  <c r="AH1220" i="3"/>
  <c r="AQ1219" i="3"/>
  <c r="AP1219" i="3"/>
  <c r="AO1219" i="3"/>
  <c r="AN1219" i="3"/>
  <c r="AM1219" i="3"/>
  <c r="AL1219" i="3"/>
  <c r="AK1219" i="3"/>
  <c r="AJ1219" i="3"/>
  <c r="AI1219" i="3"/>
  <c r="AH1219" i="3"/>
  <c r="AQ1218" i="3"/>
  <c r="AP1218" i="3"/>
  <c r="AO1218" i="3"/>
  <c r="AN1218" i="3"/>
  <c r="AM1218" i="3"/>
  <c r="AL1218" i="3"/>
  <c r="AK1218" i="3"/>
  <c r="AJ1218" i="3"/>
  <c r="AI1218" i="3"/>
  <c r="AH1218" i="3"/>
  <c r="AQ1217" i="3"/>
  <c r="AP1217" i="3"/>
  <c r="AO1217" i="3"/>
  <c r="AN1217" i="3"/>
  <c r="AM1217" i="3"/>
  <c r="AL1217" i="3"/>
  <c r="AK1217" i="3"/>
  <c r="AJ1217" i="3"/>
  <c r="AI1217" i="3"/>
  <c r="AH1217" i="3"/>
  <c r="AQ1216" i="3"/>
  <c r="AP1216" i="3"/>
  <c r="AO1216" i="3"/>
  <c r="AN1216" i="3"/>
  <c r="AM1216" i="3"/>
  <c r="AL1216" i="3"/>
  <c r="AK1216" i="3"/>
  <c r="AJ1216" i="3"/>
  <c r="AI1216" i="3"/>
  <c r="AH1216" i="3"/>
  <c r="AQ1215" i="3"/>
  <c r="AP1215" i="3"/>
  <c r="AO1215" i="3"/>
  <c r="AN1215" i="3"/>
  <c r="AM1215" i="3"/>
  <c r="AL1215" i="3"/>
  <c r="AK1215" i="3"/>
  <c r="AJ1215" i="3"/>
  <c r="AI1215" i="3"/>
  <c r="AH1215" i="3"/>
  <c r="AQ1214" i="3"/>
  <c r="AP1214" i="3"/>
  <c r="AO1214" i="3"/>
  <c r="AN1214" i="3"/>
  <c r="AM1214" i="3"/>
  <c r="AL1214" i="3"/>
  <c r="AK1214" i="3"/>
  <c r="AJ1214" i="3"/>
  <c r="AI1214" i="3"/>
  <c r="AH1214" i="3"/>
  <c r="AQ1213" i="3"/>
  <c r="AP1213" i="3"/>
  <c r="AO1213" i="3"/>
  <c r="AN1213" i="3"/>
  <c r="AM1213" i="3"/>
  <c r="AL1213" i="3"/>
  <c r="AK1213" i="3"/>
  <c r="AJ1213" i="3"/>
  <c r="AI1213" i="3"/>
  <c r="AH1213" i="3"/>
  <c r="AQ1212" i="3"/>
  <c r="AP1212" i="3"/>
  <c r="AO1212" i="3"/>
  <c r="AN1212" i="3"/>
  <c r="AM1212" i="3"/>
  <c r="AL1212" i="3"/>
  <c r="AK1212" i="3"/>
  <c r="AJ1212" i="3"/>
  <c r="AI1212" i="3"/>
  <c r="AH1212" i="3"/>
  <c r="AQ1211" i="3"/>
  <c r="AP1211" i="3"/>
  <c r="AO1211" i="3"/>
  <c r="AN1211" i="3"/>
  <c r="AM1211" i="3"/>
  <c r="AL1211" i="3"/>
  <c r="AK1211" i="3"/>
  <c r="AJ1211" i="3"/>
  <c r="AI1211" i="3"/>
  <c r="AH1211" i="3"/>
  <c r="AQ1210" i="3"/>
  <c r="AP1210" i="3"/>
  <c r="AO1210" i="3"/>
  <c r="AN1210" i="3"/>
  <c r="AM1210" i="3"/>
  <c r="AL1210" i="3"/>
  <c r="AK1210" i="3"/>
  <c r="AJ1210" i="3"/>
  <c r="AI1210" i="3"/>
  <c r="AH1210" i="3"/>
  <c r="AQ1209" i="3"/>
  <c r="AP1209" i="3"/>
  <c r="AO1209" i="3"/>
  <c r="AN1209" i="3"/>
  <c r="AM1209" i="3"/>
  <c r="AL1209" i="3"/>
  <c r="AK1209" i="3"/>
  <c r="AJ1209" i="3"/>
  <c r="AI1209" i="3"/>
  <c r="AH1209" i="3"/>
  <c r="AQ1208" i="3"/>
  <c r="AP1208" i="3"/>
  <c r="AO1208" i="3"/>
  <c r="AN1208" i="3"/>
  <c r="AM1208" i="3"/>
  <c r="AL1208" i="3"/>
  <c r="AK1208" i="3"/>
  <c r="AJ1208" i="3"/>
  <c r="AI1208" i="3"/>
  <c r="AH1208" i="3"/>
  <c r="AQ1207" i="3"/>
  <c r="AP1207" i="3"/>
  <c r="AO1207" i="3"/>
  <c r="AN1207" i="3"/>
  <c r="AM1207" i="3"/>
  <c r="AL1207" i="3"/>
  <c r="AK1207" i="3"/>
  <c r="AJ1207" i="3"/>
  <c r="AI1207" i="3"/>
  <c r="AH1207" i="3"/>
  <c r="AQ1206" i="3"/>
  <c r="AP1206" i="3"/>
  <c r="AO1206" i="3"/>
  <c r="AN1206" i="3"/>
  <c r="AM1206" i="3"/>
  <c r="AL1206" i="3"/>
  <c r="AK1206" i="3"/>
  <c r="AJ1206" i="3"/>
  <c r="AI1206" i="3"/>
  <c r="AH1206" i="3"/>
  <c r="AQ1205" i="3"/>
  <c r="AP1205" i="3"/>
  <c r="AO1205" i="3"/>
  <c r="AN1205" i="3"/>
  <c r="AM1205" i="3"/>
  <c r="AL1205" i="3"/>
  <c r="AK1205" i="3"/>
  <c r="AJ1205" i="3"/>
  <c r="AI1205" i="3"/>
  <c r="AH1205" i="3"/>
  <c r="AQ1204" i="3"/>
  <c r="AP1204" i="3"/>
  <c r="AO1204" i="3"/>
  <c r="AN1204" i="3"/>
  <c r="AM1204" i="3"/>
  <c r="AL1204" i="3"/>
  <c r="AK1204" i="3"/>
  <c r="AJ1204" i="3"/>
  <c r="AI1204" i="3"/>
  <c r="AH1204" i="3"/>
  <c r="AQ1203" i="3"/>
  <c r="AP1203" i="3"/>
  <c r="AO1203" i="3"/>
  <c r="AN1203" i="3"/>
  <c r="AM1203" i="3"/>
  <c r="AL1203" i="3"/>
  <c r="AK1203" i="3"/>
  <c r="AJ1203" i="3"/>
  <c r="AI1203" i="3"/>
  <c r="AH1203" i="3"/>
  <c r="AQ1202" i="3"/>
  <c r="AP1202" i="3"/>
  <c r="AO1202" i="3"/>
  <c r="AN1202" i="3"/>
  <c r="AM1202" i="3"/>
  <c r="AL1202" i="3"/>
  <c r="AK1202" i="3"/>
  <c r="AJ1202" i="3"/>
  <c r="AI1202" i="3"/>
  <c r="AH1202" i="3"/>
  <c r="AQ1201" i="3"/>
  <c r="AP1201" i="3"/>
  <c r="AO1201" i="3"/>
  <c r="AN1201" i="3"/>
  <c r="AM1201" i="3"/>
  <c r="AL1201" i="3"/>
  <c r="AK1201" i="3"/>
  <c r="AJ1201" i="3"/>
  <c r="AI1201" i="3"/>
  <c r="AH1201" i="3"/>
  <c r="AQ1200" i="3"/>
  <c r="AP1200" i="3"/>
  <c r="AO1200" i="3"/>
  <c r="AN1200" i="3"/>
  <c r="AM1200" i="3"/>
  <c r="AL1200" i="3"/>
  <c r="AK1200" i="3"/>
  <c r="AJ1200" i="3"/>
  <c r="AI1200" i="3"/>
  <c r="AH1200" i="3"/>
  <c r="AQ1199" i="3"/>
  <c r="AP1199" i="3"/>
  <c r="AO1199" i="3"/>
  <c r="AN1199" i="3"/>
  <c r="AM1199" i="3"/>
  <c r="AL1199" i="3"/>
  <c r="AK1199" i="3"/>
  <c r="AJ1199" i="3"/>
  <c r="AI1199" i="3"/>
  <c r="AH1199" i="3"/>
  <c r="AQ1198" i="3"/>
  <c r="AP1198" i="3"/>
  <c r="AO1198" i="3"/>
  <c r="AN1198" i="3"/>
  <c r="AM1198" i="3"/>
  <c r="AL1198" i="3"/>
  <c r="AK1198" i="3"/>
  <c r="AJ1198" i="3"/>
  <c r="AI1198" i="3"/>
  <c r="AH1198" i="3"/>
  <c r="AQ1197" i="3"/>
  <c r="AP1197" i="3"/>
  <c r="AO1197" i="3"/>
  <c r="AN1197" i="3"/>
  <c r="AM1197" i="3"/>
  <c r="AL1197" i="3"/>
  <c r="AK1197" i="3"/>
  <c r="AJ1197" i="3"/>
  <c r="AI1197" i="3"/>
  <c r="AH1197" i="3"/>
  <c r="AQ1196" i="3"/>
  <c r="AP1196" i="3"/>
  <c r="AO1196" i="3"/>
  <c r="AN1196" i="3"/>
  <c r="AM1196" i="3"/>
  <c r="AL1196" i="3"/>
  <c r="AK1196" i="3"/>
  <c r="AJ1196" i="3"/>
  <c r="AI1196" i="3"/>
  <c r="AH1196" i="3"/>
  <c r="AQ1195" i="3"/>
  <c r="AP1195" i="3"/>
  <c r="AO1195" i="3"/>
  <c r="AN1195" i="3"/>
  <c r="AM1195" i="3"/>
  <c r="AL1195" i="3"/>
  <c r="AK1195" i="3"/>
  <c r="AJ1195" i="3"/>
  <c r="AI1195" i="3"/>
  <c r="AH1195" i="3"/>
  <c r="AQ1194" i="3"/>
  <c r="AP1194" i="3"/>
  <c r="AO1194" i="3"/>
  <c r="AN1194" i="3"/>
  <c r="AM1194" i="3"/>
  <c r="AL1194" i="3"/>
  <c r="AK1194" i="3"/>
  <c r="AJ1194" i="3"/>
  <c r="AI1194" i="3"/>
  <c r="AH1194" i="3"/>
  <c r="AQ1193" i="3"/>
  <c r="AP1193" i="3"/>
  <c r="AO1193" i="3"/>
  <c r="AN1193" i="3"/>
  <c r="AM1193" i="3"/>
  <c r="AL1193" i="3"/>
  <c r="AK1193" i="3"/>
  <c r="AJ1193" i="3"/>
  <c r="AI1193" i="3"/>
  <c r="AH1193" i="3"/>
  <c r="AQ1192" i="3"/>
  <c r="AP1192" i="3"/>
  <c r="AO1192" i="3"/>
  <c r="AN1192" i="3"/>
  <c r="AM1192" i="3"/>
  <c r="AL1192" i="3"/>
  <c r="AK1192" i="3"/>
  <c r="AJ1192" i="3"/>
  <c r="AI1192" i="3"/>
  <c r="AH1192" i="3"/>
  <c r="AQ1191" i="3"/>
  <c r="AP1191" i="3"/>
  <c r="AO1191" i="3"/>
  <c r="AN1191" i="3"/>
  <c r="AM1191" i="3"/>
  <c r="AL1191" i="3"/>
  <c r="AK1191" i="3"/>
  <c r="AJ1191" i="3"/>
  <c r="AI1191" i="3"/>
  <c r="AH1191" i="3"/>
  <c r="AQ1190" i="3"/>
  <c r="AP1190" i="3"/>
  <c r="AO1190" i="3"/>
  <c r="AN1190" i="3"/>
  <c r="AM1190" i="3"/>
  <c r="AL1190" i="3"/>
  <c r="AK1190" i="3"/>
  <c r="AJ1190" i="3"/>
  <c r="AI1190" i="3"/>
  <c r="AH1190" i="3"/>
  <c r="AQ1189" i="3"/>
  <c r="AP1189" i="3"/>
  <c r="AO1189" i="3"/>
  <c r="AN1189" i="3"/>
  <c r="AM1189" i="3"/>
  <c r="AL1189" i="3"/>
  <c r="AK1189" i="3"/>
  <c r="AJ1189" i="3"/>
  <c r="AI1189" i="3"/>
  <c r="AH1189" i="3"/>
  <c r="AQ1188" i="3"/>
  <c r="AP1188" i="3"/>
  <c r="AO1188" i="3"/>
  <c r="AN1188" i="3"/>
  <c r="AM1188" i="3"/>
  <c r="AL1188" i="3"/>
  <c r="AK1188" i="3"/>
  <c r="AJ1188" i="3"/>
  <c r="AI1188" i="3"/>
  <c r="AH1188" i="3"/>
  <c r="AQ1187" i="3"/>
  <c r="AP1187" i="3"/>
  <c r="AO1187" i="3"/>
  <c r="AN1187" i="3"/>
  <c r="AM1187" i="3"/>
  <c r="AL1187" i="3"/>
  <c r="AK1187" i="3"/>
  <c r="AJ1187" i="3"/>
  <c r="AI1187" i="3"/>
  <c r="AH1187" i="3"/>
  <c r="AQ1186" i="3"/>
  <c r="AP1186" i="3"/>
  <c r="AO1186" i="3"/>
  <c r="AN1186" i="3"/>
  <c r="AM1186" i="3"/>
  <c r="AL1186" i="3"/>
  <c r="AK1186" i="3"/>
  <c r="AJ1186" i="3"/>
  <c r="AI1186" i="3"/>
  <c r="AH1186" i="3"/>
  <c r="AQ1185" i="3"/>
  <c r="AP1185" i="3"/>
  <c r="AO1185" i="3"/>
  <c r="AN1185" i="3"/>
  <c r="AM1185" i="3"/>
  <c r="AL1185" i="3"/>
  <c r="AK1185" i="3"/>
  <c r="AJ1185" i="3"/>
  <c r="AI1185" i="3"/>
  <c r="AH1185" i="3"/>
  <c r="AQ1184" i="3"/>
  <c r="AP1184" i="3"/>
  <c r="AO1184" i="3"/>
  <c r="AN1184" i="3"/>
  <c r="AM1184" i="3"/>
  <c r="AL1184" i="3"/>
  <c r="AK1184" i="3"/>
  <c r="AJ1184" i="3"/>
  <c r="AI1184" i="3"/>
  <c r="AH1184" i="3"/>
  <c r="AQ1183" i="3"/>
  <c r="AP1183" i="3"/>
  <c r="AO1183" i="3"/>
  <c r="AN1183" i="3"/>
  <c r="AM1183" i="3"/>
  <c r="AL1183" i="3"/>
  <c r="AK1183" i="3"/>
  <c r="AJ1183" i="3"/>
  <c r="AI1183" i="3"/>
  <c r="AH1183" i="3"/>
  <c r="AQ1182" i="3"/>
  <c r="AP1182" i="3"/>
  <c r="AO1182" i="3"/>
  <c r="AN1182" i="3"/>
  <c r="AM1182" i="3"/>
  <c r="AL1182" i="3"/>
  <c r="AK1182" i="3"/>
  <c r="AJ1182" i="3"/>
  <c r="AI1182" i="3"/>
  <c r="AH1182" i="3"/>
  <c r="AQ1181" i="3"/>
  <c r="AP1181" i="3"/>
  <c r="AO1181" i="3"/>
  <c r="AN1181" i="3"/>
  <c r="AM1181" i="3"/>
  <c r="AL1181" i="3"/>
  <c r="AK1181" i="3"/>
  <c r="AJ1181" i="3"/>
  <c r="AI1181" i="3"/>
  <c r="AH1181" i="3"/>
  <c r="AQ1180" i="3"/>
  <c r="AP1180" i="3"/>
  <c r="AO1180" i="3"/>
  <c r="AN1180" i="3"/>
  <c r="AM1180" i="3"/>
  <c r="AL1180" i="3"/>
  <c r="AK1180" i="3"/>
  <c r="AJ1180" i="3"/>
  <c r="AI1180" i="3"/>
  <c r="AH1180" i="3"/>
  <c r="AQ1179" i="3"/>
  <c r="AP1179" i="3"/>
  <c r="AO1179" i="3"/>
  <c r="AN1179" i="3"/>
  <c r="AM1179" i="3"/>
  <c r="AL1179" i="3"/>
  <c r="AK1179" i="3"/>
  <c r="AJ1179" i="3"/>
  <c r="AI1179" i="3"/>
  <c r="AH1179" i="3"/>
  <c r="AQ1178" i="3"/>
  <c r="AP1178" i="3"/>
  <c r="AO1178" i="3"/>
  <c r="AN1178" i="3"/>
  <c r="AM1178" i="3"/>
  <c r="AL1178" i="3"/>
  <c r="AK1178" i="3"/>
  <c r="AJ1178" i="3"/>
  <c r="AI1178" i="3"/>
  <c r="AH1178" i="3"/>
  <c r="AQ1177" i="3"/>
  <c r="AP1177" i="3"/>
  <c r="AO1177" i="3"/>
  <c r="AN1177" i="3"/>
  <c r="AM1177" i="3"/>
  <c r="AL1177" i="3"/>
  <c r="AK1177" i="3"/>
  <c r="AJ1177" i="3"/>
  <c r="AI1177" i="3"/>
  <c r="AH1177" i="3"/>
  <c r="AQ1176" i="3"/>
  <c r="AP1176" i="3"/>
  <c r="AO1176" i="3"/>
  <c r="AN1176" i="3"/>
  <c r="AM1176" i="3"/>
  <c r="AL1176" i="3"/>
  <c r="AK1176" i="3"/>
  <c r="AJ1176" i="3"/>
  <c r="AI1176" i="3"/>
  <c r="AH1176" i="3"/>
  <c r="AQ1175" i="3"/>
  <c r="AP1175" i="3"/>
  <c r="AO1175" i="3"/>
  <c r="AN1175" i="3"/>
  <c r="AM1175" i="3"/>
  <c r="AL1175" i="3"/>
  <c r="AK1175" i="3"/>
  <c r="AJ1175" i="3"/>
  <c r="AI1175" i="3"/>
  <c r="AH1175" i="3"/>
  <c r="AQ1174" i="3"/>
  <c r="AP1174" i="3"/>
  <c r="AO1174" i="3"/>
  <c r="AN1174" i="3"/>
  <c r="AM1174" i="3"/>
  <c r="AL1174" i="3"/>
  <c r="AK1174" i="3"/>
  <c r="AJ1174" i="3"/>
  <c r="AI1174" i="3"/>
  <c r="AH1174" i="3"/>
  <c r="AQ1173" i="3"/>
  <c r="AP1173" i="3"/>
  <c r="AO1173" i="3"/>
  <c r="AN1173" i="3"/>
  <c r="AM1173" i="3"/>
  <c r="AL1173" i="3"/>
  <c r="AK1173" i="3"/>
  <c r="AJ1173" i="3"/>
  <c r="AI1173" i="3"/>
  <c r="AH1173" i="3"/>
  <c r="AQ1172" i="3"/>
  <c r="AP1172" i="3"/>
  <c r="AO1172" i="3"/>
  <c r="AN1172" i="3"/>
  <c r="AM1172" i="3"/>
  <c r="AL1172" i="3"/>
  <c r="AK1172" i="3"/>
  <c r="AJ1172" i="3"/>
  <c r="AI1172" i="3"/>
  <c r="AH1172" i="3"/>
  <c r="AQ1171" i="3"/>
  <c r="AP1171" i="3"/>
  <c r="AO1171" i="3"/>
  <c r="AN1171" i="3"/>
  <c r="AM1171" i="3"/>
  <c r="AL1171" i="3"/>
  <c r="AK1171" i="3"/>
  <c r="AJ1171" i="3"/>
  <c r="AI1171" i="3"/>
  <c r="AH1171" i="3"/>
  <c r="AQ1170" i="3"/>
  <c r="AP1170" i="3"/>
  <c r="AO1170" i="3"/>
  <c r="AN1170" i="3"/>
  <c r="AM1170" i="3"/>
  <c r="AL1170" i="3"/>
  <c r="AK1170" i="3"/>
  <c r="AJ1170" i="3"/>
  <c r="AI1170" i="3"/>
  <c r="AH1170" i="3"/>
  <c r="AQ1169" i="3"/>
  <c r="AP1169" i="3"/>
  <c r="AO1169" i="3"/>
  <c r="AN1169" i="3"/>
  <c r="AM1169" i="3"/>
  <c r="AL1169" i="3"/>
  <c r="AK1169" i="3"/>
  <c r="AJ1169" i="3"/>
  <c r="AI1169" i="3"/>
  <c r="AH1169" i="3"/>
  <c r="AQ1168" i="3"/>
  <c r="AP1168" i="3"/>
  <c r="AO1168" i="3"/>
  <c r="AN1168" i="3"/>
  <c r="AM1168" i="3"/>
  <c r="AL1168" i="3"/>
  <c r="AK1168" i="3"/>
  <c r="AJ1168" i="3"/>
  <c r="AI1168" i="3"/>
  <c r="AH1168" i="3"/>
  <c r="AQ1167" i="3"/>
  <c r="AP1167" i="3"/>
  <c r="AO1167" i="3"/>
  <c r="AN1167" i="3"/>
  <c r="AM1167" i="3"/>
  <c r="AL1167" i="3"/>
  <c r="AK1167" i="3"/>
  <c r="AJ1167" i="3"/>
  <c r="AI1167" i="3"/>
  <c r="AH1167" i="3"/>
  <c r="AQ1166" i="3"/>
  <c r="AP1166" i="3"/>
  <c r="AO1166" i="3"/>
  <c r="AN1166" i="3"/>
  <c r="AM1166" i="3"/>
  <c r="AL1166" i="3"/>
  <c r="AK1166" i="3"/>
  <c r="AJ1166" i="3"/>
  <c r="AI1166" i="3"/>
  <c r="AH1166" i="3"/>
  <c r="AQ1165" i="3"/>
  <c r="AP1165" i="3"/>
  <c r="AO1165" i="3"/>
  <c r="AN1165" i="3"/>
  <c r="AM1165" i="3"/>
  <c r="AL1165" i="3"/>
  <c r="AK1165" i="3"/>
  <c r="AJ1165" i="3"/>
  <c r="AI1165" i="3"/>
  <c r="AH1165" i="3"/>
  <c r="AQ1164" i="3"/>
  <c r="AP1164" i="3"/>
  <c r="AO1164" i="3"/>
  <c r="AN1164" i="3"/>
  <c r="AM1164" i="3"/>
  <c r="AL1164" i="3"/>
  <c r="AK1164" i="3"/>
  <c r="AJ1164" i="3"/>
  <c r="AI1164" i="3"/>
  <c r="AH1164" i="3"/>
  <c r="AQ1163" i="3"/>
  <c r="AP1163" i="3"/>
  <c r="AO1163" i="3"/>
  <c r="AN1163" i="3"/>
  <c r="AM1163" i="3"/>
  <c r="AL1163" i="3"/>
  <c r="AK1163" i="3"/>
  <c r="AJ1163" i="3"/>
  <c r="AI1163" i="3"/>
  <c r="AH1163" i="3"/>
  <c r="AQ1162" i="3"/>
  <c r="AP1162" i="3"/>
  <c r="AO1162" i="3"/>
  <c r="AN1162" i="3"/>
  <c r="AM1162" i="3"/>
  <c r="AL1162" i="3"/>
  <c r="AK1162" i="3"/>
  <c r="AJ1162" i="3"/>
  <c r="AI1162" i="3"/>
  <c r="AH1162" i="3"/>
  <c r="AQ1161" i="3"/>
  <c r="AP1161" i="3"/>
  <c r="AO1161" i="3"/>
  <c r="AN1161" i="3"/>
  <c r="AM1161" i="3"/>
  <c r="AL1161" i="3"/>
  <c r="AK1161" i="3"/>
  <c r="AJ1161" i="3"/>
  <c r="AI1161" i="3"/>
  <c r="AH1161" i="3"/>
  <c r="AQ1160" i="3"/>
  <c r="AP1160" i="3"/>
  <c r="AO1160" i="3"/>
  <c r="AN1160" i="3"/>
  <c r="AM1160" i="3"/>
  <c r="AL1160" i="3"/>
  <c r="AK1160" i="3"/>
  <c r="AJ1160" i="3"/>
  <c r="AI1160" i="3"/>
  <c r="AH1160" i="3"/>
  <c r="AQ1159" i="3"/>
  <c r="AP1159" i="3"/>
  <c r="AO1159" i="3"/>
  <c r="AN1159" i="3"/>
  <c r="AM1159" i="3"/>
  <c r="AL1159" i="3"/>
  <c r="AK1159" i="3"/>
  <c r="AJ1159" i="3"/>
  <c r="AI1159" i="3"/>
  <c r="AH1159" i="3"/>
  <c r="AQ1158" i="3"/>
  <c r="AP1158" i="3"/>
  <c r="AO1158" i="3"/>
  <c r="AN1158" i="3"/>
  <c r="AM1158" i="3"/>
  <c r="AL1158" i="3"/>
  <c r="AK1158" i="3"/>
  <c r="AJ1158" i="3"/>
  <c r="AI1158" i="3"/>
  <c r="AH1158" i="3"/>
  <c r="AQ1157" i="3"/>
  <c r="AP1157" i="3"/>
  <c r="AO1157" i="3"/>
  <c r="AN1157" i="3"/>
  <c r="AM1157" i="3"/>
  <c r="AL1157" i="3"/>
  <c r="AK1157" i="3"/>
  <c r="AJ1157" i="3"/>
  <c r="AI1157" i="3"/>
  <c r="AH1157" i="3"/>
  <c r="AQ1156" i="3"/>
  <c r="AP1156" i="3"/>
  <c r="AO1156" i="3"/>
  <c r="AN1156" i="3"/>
  <c r="AM1156" i="3"/>
  <c r="AL1156" i="3"/>
  <c r="AK1156" i="3"/>
  <c r="AJ1156" i="3"/>
  <c r="AI1156" i="3"/>
  <c r="AH1156" i="3"/>
  <c r="AQ1155" i="3"/>
  <c r="AP1155" i="3"/>
  <c r="AO1155" i="3"/>
  <c r="AN1155" i="3"/>
  <c r="AM1155" i="3"/>
  <c r="AL1155" i="3"/>
  <c r="AK1155" i="3"/>
  <c r="AJ1155" i="3"/>
  <c r="AI1155" i="3"/>
  <c r="AH1155" i="3"/>
  <c r="AQ1154" i="3"/>
  <c r="AP1154" i="3"/>
  <c r="AO1154" i="3"/>
  <c r="AN1154" i="3"/>
  <c r="AM1154" i="3"/>
  <c r="AL1154" i="3"/>
  <c r="AK1154" i="3"/>
  <c r="AJ1154" i="3"/>
  <c r="AI1154" i="3"/>
  <c r="AH1154" i="3"/>
  <c r="AQ1153" i="3"/>
  <c r="AP1153" i="3"/>
  <c r="AO1153" i="3"/>
  <c r="AN1153" i="3"/>
  <c r="AM1153" i="3"/>
  <c r="AL1153" i="3"/>
  <c r="AK1153" i="3"/>
  <c r="AJ1153" i="3"/>
  <c r="AI1153" i="3"/>
  <c r="AH1153" i="3"/>
  <c r="AQ1152" i="3"/>
  <c r="AP1152" i="3"/>
  <c r="AO1152" i="3"/>
  <c r="AN1152" i="3"/>
  <c r="AM1152" i="3"/>
  <c r="AL1152" i="3"/>
  <c r="AK1152" i="3"/>
  <c r="AJ1152" i="3"/>
  <c r="AI1152" i="3"/>
  <c r="AH1152" i="3"/>
  <c r="AQ1151" i="3"/>
  <c r="AP1151" i="3"/>
  <c r="AO1151" i="3"/>
  <c r="AN1151" i="3"/>
  <c r="AM1151" i="3"/>
  <c r="AL1151" i="3"/>
  <c r="AK1151" i="3"/>
  <c r="AJ1151" i="3"/>
  <c r="AI1151" i="3"/>
  <c r="AH1151" i="3"/>
  <c r="AQ1150" i="3"/>
  <c r="AP1150" i="3"/>
  <c r="AO1150" i="3"/>
  <c r="AN1150" i="3"/>
  <c r="AM1150" i="3"/>
  <c r="AL1150" i="3"/>
  <c r="AK1150" i="3"/>
  <c r="AJ1150" i="3"/>
  <c r="AI1150" i="3"/>
  <c r="AH1150" i="3"/>
  <c r="AQ1149" i="3"/>
  <c r="AP1149" i="3"/>
  <c r="AO1149" i="3"/>
  <c r="AN1149" i="3"/>
  <c r="AM1149" i="3"/>
  <c r="AL1149" i="3"/>
  <c r="AK1149" i="3"/>
  <c r="AJ1149" i="3"/>
  <c r="AI1149" i="3"/>
  <c r="AH1149" i="3"/>
  <c r="AQ1148" i="3"/>
  <c r="AP1148" i="3"/>
  <c r="AO1148" i="3"/>
  <c r="AN1148" i="3"/>
  <c r="AM1148" i="3"/>
  <c r="AL1148" i="3"/>
  <c r="AK1148" i="3"/>
  <c r="AJ1148" i="3"/>
  <c r="AI1148" i="3"/>
  <c r="AH1148" i="3"/>
  <c r="AQ1147" i="3"/>
  <c r="AP1147" i="3"/>
  <c r="AO1147" i="3"/>
  <c r="AN1147" i="3"/>
  <c r="AM1147" i="3"/>
  <c r="AL1147" i="3"/>
  <c r="AK1147" i="3"/>
  <c r="AJ1147" i="3"/>
  <c r="AI1147" i="3"/>
  <c r="AH1147" i="3"/>
  <c r="AQ1146" i="3"/>
  <c r="AP1146" i="3"/>
  <c r="AO1146" i="3"/>
  <c r="AN1146" i="3"/>
  <c r="AM1146" i="3"/>
  <c r="AL1146" i="3"/>
  <c r="AK1146" i="3"/>
  <c r="AJ1146" i="3"/>
  <c r="AI1146" i="3"/>
  <c r="AH1146" i="3"/>
  <c r="AQ1145" i="3"/>
  <c r="AP1145" i="3"/>
  <c r="AO1145" i="3"/>
  <c r="AN1145" i="3"/>
  <c r="AM1145" i="3"/>
  <c r="AL1145" i="3"/>
  <c r="AK1145" i="3"/>
  <c r="AJ1145" i="3"/>
  <c r="AI1145" i="3"/>
  <c r="AH1145" i="3"/>
  <c r="AQ1144" i="3"/>
  <c r="AP1144" i="3"/>
  <c r="AO1144" i="3"/>
  <c r="AN1144" i="3"/>
  <c r="AM1144" i="3"/>
  <c r="AL1144" i="3"/>
  <c r="AK1144" i="3"/>
  <c r="AJ1144" i="3"/>
  <c r="AI1144" i="3"/>
  <c r="AH1144" i="3"/>
  <c r="AQ1143" i="3"/>
  <c r="AP1143" i="3"/>
  <c r="AO1143" i="3"/>
  <c r="AN1143" i="3"/>
  <c r="AM1143" i="3"/>
  <c r="AL1143" i="3"/>
  <c r="AK1143" i="3"/>
  <c r="AJ1143" i="3"/>
  <c r="AI1143" i="3"/>
  <c r="AH1143" i="3"/>
  <c r="AQ1142" i="3"/>
  <c r="AP1142" i="3"/>
  <c r="AO1142" i="3"/>
  <c r="AN1142" i="3"/>
  <c r="AM1142" i="3"/>
  <c r="AL1142" i="3"/>
  <c r="AK1142" i="3"/>
  <c r="AJ1142" i="3"/>
  <c r="AI1142" i="3"/>
  <c r="AH1142" i="3"/>
  <c r="AQ1141" i="3"/>
  <c r="AP1141" i="3"/>
  <c r="AO1141" i="3"/>
  <c r="AN1141" i="3"/>
  <c r="AM1141" i="3"/>
  <c r="AL1141" i="3"/>
  <c r="AK1141" i="3"/>
  <c r="AJ1141" i="3"/>
  <c r="AI1141" i="3"/>
  <c r="AH1141" i="3"/>
  <c r="AQ1140" i="3"/>
  <c r="AP1140" i="3"/>
  <c r="AO1140" i="3"/>
  <c r="AN1140" i="3"/>
  <c r="AM1140" i="3"/>
  <c r="AL1140" i="3"/>
  <c r="AK1140" i="3"/>
  <c r="AJ1140" i="3"/>
  <c r="AI1140" i="3"/>
  <c r="AH1140" i="3"/>
  <c r="AQ1139" i="3"/>
  <c r="AP1139" i="3"/>
  <c r="AO1139" i="3"/>
  <c r="AN1139" i="3"/>
  <c r="AM1139" i="3"/>
  <c r="AL1139" i="3"/>
  <c r="AK1139" i="3"/>
  <c r="AJ1139" i="3"/>
  <c r="AI1139" i="3"/>
  <c r="AH1139" i="3"/>
  <c r="AQ1138" i="3"/>
  <c r="AP1138" i="3"/>
  <c r="AO1138" i="3"/>
  <c r="AN1138" i="3"/>
  <c r="AM1138" i="3"/>
  <c r="AL1138" i="3"/>
  <c r="AK1138" i="3"/>
  <c r="AJ1138" i="3"/>
  <c r="AI1138" i="3"/>
  <c r="AH1138" i="3"/>
  <c r="AQ1137" i="3"/>
  <c r="AP1137" i="3"/>
  <c r="AO1137" i="3"/>
  <c r="AN1137" i="3"/>
  <c r="AM1137" i="3"/>
  <c r="AL1137" i="3"/>
  <c r="AK1137" i="3"/>
  <c r="AJ1137" i="3"/>
  <c r="AI1137" i="3"/>
  <c r="AH1137" i="3"/>
  <c r="AQ1136" i="3"/>
  <c r="AP1136" i="3"/>
  <c r="AO1136" i="3"/>
  <c r="AN1136" i="3"/>
  <c r="AM1136" i="3"/>
  <c r="AL1136" i="3"/>
  <c r="AK1136" i="3"/>
  <c r="AJ1136" i="3"/>
  <c r="AI1136" i="3"/>
  <c r="AH1136" i="3"/>
  <c r="AQ1135" i="3"/>
  <c r="AP1135" i="3"/>
  <c r="AO1135" i="3"/>
  <c r="AN1135" i="3"/>
  <c r="AM1135" i="3"/>
  <c r="AL1135" i="3"/>
  <c r="AK1135" i="3"/>
  <c r="AJ1135" i="3"/>
  <c r="AI1135" i="3"/>
  <c r="AH1135" i="3"/>
  <c r="AQ1134" i="3"/>
  <c r="AP1134" i="3"/>
  <c r="AO1134" i="3"/>
  <c r="AN1134" i="3"/>
  <c r="AM1134" i="3"/>
  <c r="AL1134" i="3"/>
  <c r="AK1134" i="3"/>
  <c r="AJ1134" i="3"/>
  <c r="AI1134" i="3"/>
  <c r="AH1134" i="3"/>
  <c r="AQ1133" i="3"/>
  <c r="AP1133" i="3"/>
  <c r="AO1133" i="3"/>
  <c r="AN1133" i="3"/>
  <c r="AM1133" i="3"/>
  <c r="AL1133" i="3"/>
  <c r="AK1133" i="3"/>
  <c r="AJ1133" i="3"/>
  <c r="AI1133" i="3"/>
  <c r="AH1133" i="3"/>
  <c r="AQ1132" i="3"/>
  <c r="AP1132" i="3"/>
  <c r="AO1132" i="3"/>
  <c r="AN1132" i="3"/>
  <c r="AM1132" i="3"/>
  <c r="AL1132" i="3"/>
  <c r="AK1132" i="3"/>
  <c r="AJ1132" i="3"/>
  <c r="AI1132" i="3"/>
  <c r="AH1132" i="3"/>
  <c r="AQ1131" i="3"/>
  <c r="AP1131" i="3"/>
  <c r="AO1131" i="3"/>
  <c r="AN1131" i="3"/>
  <c r="AM1131" i="3"/>
  <c r="AL1131" i="3"/>
  <c r="AK1131" i="3"/>
  <c r="AJ1131" i="3"/>
  <c r="AI1131" i="3"/>
  <c r="AH1131" i="3"/>
  <c r="AQ1130" i="3"/>
  <c r="AP1130" i="3"/>
  <c r="AO1130" i="3"/>
  <c r="AN1130" i="3"/>
  <c r="AM1130" i="3"/>
  <c r="AL1130" i="3"/>
  <c r="AK1130" i="3"/>
  <c r="AJ1130" i="3"/>
  <c r="AI1130" i="3"/>
  <c r="AH1130" i="3"/>
  <c r="AQ1129" i="3"/>
  <c r="AP1129" i="3"/>
  <c r="AO1129" i="3"/>
  <c r="AN1129" i="3"/>
  <c r="AM1129" i="3"/>
  <c r="AL1129" i="3"/>
  <c r="AK1129" i="3"/>
  <c r="AJ1129" i="3"/>
  <c r="AI1129" i="3"/>
  <c r="AH1129" i="3"/>
  <c r="AQ1128" i="3"/>
  <c r="AP1128" i="3"/>
  <c r="AO1128" i="3"/>
  <c r="AN1128" i="3"/>
  <c r="AM1128" i="3"/>
  <c r="AL1128" i="3"/>
  <c r="AK1128" i="3"/>
  <c r="AJ1128" i="3"/>
  <c r="AI1128" i="3"/>
  <c r="AH1128" i="3"/>
  <c r="AQ1127" i="3"/>
  <c r="AP1127" i="3"/>
  <c r="AO1127" i="3"/>
  <c r="AN1127" i="3"/>
  <c r="AM1127" i="3"/>
  <c r="AL1127" i="3"/>
  <c r="AK1127" i="3"/>
  <c r="AJ1127" i="3"/>
  <c r="AI1127" i="3"/>
  <c r="AH1127" i="3"/>
  <c r="AQ1126" i="3"/>
  <c r="AP1126" i="3"/>
  <c r="AO1126" i="3"/>
  <c r="AN1126" i="3"/>
  <c r="AM1126" i="3"/>
  <c r="AL1126" i="3"/>
  <c r="AK1126" i="3"/>
  <c r="AJ1126" i="3"/>
  <c r="AI1126" i="3"/>
  <c r="AH1126" i="3"/>
  <c r="AQ1125" i="3"/>
  <c r="AP1125" i="3"/>
  <c r="AO1125" i="3"/>
  <c r="AN1125" i="3"/>
  <c r="AM1125" i="3"/>
  <c r="AL1125" i="3"/>
  <c r="AK1125" i="3"/>
  <c r="AJ1125" i="3"/>
  <c r="AI1125" i="3"/>
  <c r="AH1125" i="3"/>
  <c r="AQ1124" i="3"/>
  <c r="AP1124" i="3"/>
  <c r="AO1124" i="3"/>
  <c r="AN1124" i="3"/>
  <c r="AM1124" i="3"/>
  <c r="AL1124" i="3"/>
  <c r="AK1124" i="3"/>
  <c r="AJ1124" i="3"/>
  <c r="AI1124" i="3"/>
  <c r="AH1124" i="3"/>
  <c r="AQ1123" i="3"/>
  <c r="AP1123" i="3"/>
  <c r="AO1123" i="3"/>
  <c r="AN1123" i="3"/>
  <c r="AM1123" i="3"/>
  <c r="AL1123" i="3"/>
  <c r="AK1123" i="3"/>
  <c r="AJ1123" i="3"/>
  <c r="AI1123" i="3"/>
  <c r="AH1123" i="3"/>
  <c r="AQ1122" i="3"/>
  <c r="AP1122" i="3"/>
  <c r="AO1122" i="3"/>
  <c r="AN1122" i="3"/>
  <c r="AM1122" i="3"/>
  <c r="AL1122" i="3"/>
  <c r="AK1122" i="3"/>
  <c r="AJ1122" i="3"/>
  <c r="AI1122" i="3"/>
  <c r="AH1122" i="3"/>
  <c r="AQ1121" i="3"/>
  <c r="AP1121" i="3"/>
  <c r="AO1121" i="3"/>
  <c r="AN1121" i="3"/>
  <c r="AM1121" i="3"/>
  <c r="AL1121" i="3"/>
  <c r="AK1121" i="3"/>
  <c r="AJ1121" i="3"/>
  <c r="AI1121" i="3"/>
  <c r="AH1121" i="3"/>
  <c r="AQ1120" i="3"/>
  <c r="AP1120" i="3"/>
  <c r="AO1120" i="3"/>
  <c r="AN1120" i="3"/>
  <c r="AM1120" i="3"/>
  <c r="AL1120" i="3"/>
  <c r="AK1120" i="3"/>
  <c r="AJ1120" i="3"/>
  <c r="AI1120" i="3"/>
  <c r="AH1120" i="3"/>
  <c r="AQ1119" i="3"/>
  <c r="AP1119" i="3"/>
  <c r="AO1119" i="3"/>
  <c r="AN1119" i="3"/>
  <c r="AM1119" i="3"/>
  <c r="AL1119" i="3"/>
  <c r="AK1119" i="3"/>
  <c r="AJ1119" i="3"/>
  <c r="AI1119" i="3"/>
  <c r="AH1119" i="3"/>
  <c r="AQ1118" i="3"/>
  <c r="AP1118" i="3"/>
  <c r="AO1118" i="3"/>
  <c r="AN1118" i="3"/>
  <c r="AM1118" i="3"/>
  <c r="AL1118" i="3"/>
  <c r="AK1118" i="3"/>
  <c r="AJ1118" i="3"/>
  <c r="AI1118" i="3"/>
  <c r="AH1118" i="3"/>
  <c r="AQ1117" i="3"/>
  <c r="AP1117" i="3"/>
  <c r="AO1117" i="3"/>
  <c r="AN1117" i="3"/>
  <c r="AM1117" i="3"/>
  <c r="AL1117" i="3"/>
  <c r="AK1117" i="3"/>
  <c r="AJ1117" i="3"/>
  <c r="AI1117" i="3"/>
  <c r="AH1117" i="3"/>
  <c r="AQ1116" i="3"/>
  <c r="AP1116" i="3"/>
  <c r="AO1116" i="3"/>
  <c r="AN1116" i="3"/>
  <c r="AM1116" i="3"/>
  <c r="AL1116" i="3"/>
  <c r="AK1116" i="3"/>
  <c r="AJ1116" i="3"/>
  <c r="AI1116" i="3"/>
  <c r="AH1116" i="3"/>
  <c r="AQ1115" i="3"/>
  <c r="AP1115" i="3"/>
  <c r="AO1115" i="3"/>
  <c r="AN1115" i="3"/>
  <c r="AM1115" i="3"/>
  <c r="AL1115" i="3"/>
  <c r="AK1115" i="3"/>
  <c r="AJ1115" i="3"/>
  <c r="AI1115" i="3"/>
  <c r="AH1115" i="3"/>
  <c r="AQ1114" i="3"/>
  <c r="AP1114" i="3"/>
  <c r="AO1114" i="3"/>
  <c r="AN1114" i="3"/>
  <c r="AM1114" i="3"/>
  <c r="AL1114" i="3"/>
  <c r="AK1114" i="3"/>
  <c r="AJ1114" i="3"/>
  <c r="AI1114" i="3"/>
  <c r="AH1114" i="3"/>
  <c r="AQ1113" i="3"/>
  <c r="AP1113" i="3"/>
  <c r="AO1113" i="3"/>
  <c r="AN1113" i="3"/>
  <c r="AM1113" i="3"/>
  <c r="AL1113" i="3"/>
  <c r="AK1113" i="3"/>
  <c r="AJ1113" i="3"/>
  <c r="AI1113" i="3"/>
  <c r="AH1113" i="3"/>
  <c r="AQ1112" i="3"/>
  <c r="AP1112" i="3"/>
  <c r="AO1112" i="3"/>
  <c r="AN1112" i="3"/>
  <c r="AM1112" i="3"/>
  <c r="AL1112" i="3"/>
  <c r="AK1112" i="3"/>
  <c r="AJ1112" i="3"/>
  <c r="AI1112" i="3"/>
  <c r="AH1112" i="3"/>
  <c r="AQ1111" i="3"/>
  <c r="AP1111" i="3"/>
  <c r="AO1111" i="3"/>
  <c r="AN1111" i="3"/>
  <c r="AM1111" i="3"/>
  <c r="AL1111" i="3"/>
  <c r="AK1111" i="3"/>
  <c r="AJ1111" i="3"/>
  <c r="AI1111" i="3"/>
  <c r="AH1111" i="3"/>
  <c r="AQ1110" i="3"/>
  <c r="AP1110" i="3"/>
  <c r="AO1110" i="3"/>
  <c r="AN1110" i="3"/>
  <c r="AM1110" i="3"/>
  <c r="AL1110" i="3"/>
  <c r="AK1110" i="3"/>
  <c r="AJ1110" i="3"/>
  <c r="AI1110" i="3"/>
  <c r="AH1110" i="3"/>
  <c r="AQ1109" i="3"/>
  <c r="AP1109" i="3"/>
  <c r="AO1109" i="3"/>
  <c r="AN1109" i="3"/>
  <c r="AM1109" i="3"/>
  <c r="AL1109" i="3"/>
  <c r="AK1109" i="3"/>
  <c r="AJ1109" i="3"/>
  <c r="AI1109" i="3"/>
  <c r="AH1109" i="3"/>
  <c r="AQ1108" i="3"/>
  <c r="AP1108" i="3"/>
  <c r="AO1108" i="3"/>
  <c r="AN1108" i="3"/>
  <c r="AM1108" i="3"/>
  <c r="AL1108" i="3"/>
  <c r="AK1108" i="3"/>
  <c r="AJ1108" i="3"/>
  <c r="AI1108" i="3"/>
  <c r="AH1108" i="3"/>
  <c r="AQ1107" i="3"/>
  <c r="AP1107" i="3"/>
  <c r="AO1107" i="3"/>
  <c r="AN1107" i="3"/>
  <c r="AM1107" i="3"/>
  <c r="AL1107" i="3"/>
  <c r="AK1107" i="3"/>
  <c r="AJ1107" i="3"/>
  <c r="AI1107" i="3"/>
  <c r="AH1107" i="3"/>
  <c r="AQ1106" i="3"/>
  <c r="AP1106" i="3"/>
  <c r="AO1106" i="3"/>
  <c r="AN1106" i="3"/>
  <c r="AM1106" i="3"/>
  <c r="AL1106" i="3"/>
  <c r="AK1106" i="3"/>
  <c r="AJ1106" i="3"/>
  <c r="AI1106" i="3"/>
  <c r="AH1106" i="3"/>
  <c r="AQ1105" i="3"/>
  <c r="AP1105" i="3"/>
  <c r="AO1105" i="3"/>
  <c r="AN1105" i="3"/>
  <c r="AM1105" i="3"/>
  <c r="AL1105" i="3"/>
  <c r="AK1105" i="3"/>
  <c r="AJ1105" i="3"/>
  <c r="AI1105" i="3"/>
  <c r="AH1105" i="3"/>
  <c r="AQ1104" i="3"/>
  <c r="AP1104" i="3"/>
  <c r="AO1104" i="3"/>
  <c r="AN1104" i="3"/>
  <c r="AM1104" i="3"/>
  <c r="AL1104" i="3"/>
  <c r="AK1104" i="3"/>
  <c r="AJ1104" i="3"/>
  <c r="AI1104" i="3"/>
  <c r="AH1104" i="3"/>
  <c r="AQ1103" i="3"/>
  <c r="AP1103" i="3"/>
  <c r="AO1103" i="3"/>
  <c r="AN1103" i="3"/>
  <c r="AM1103" i="3"/>
  <c r="AL1103" i="3"/>
  <c r="AK1103" i="3"/>
  <c r="AJ1103" i="3"/>
  <c r="AI1103" i="3"/>
  <c r="AH1103" i="3"/>
  <c r="AQ1102" i="3"/>
  <c r="AP1102" i="3"/>
  <c r="AO1102" i="3"/>
  <c r="AN1102" i="3"/>
  <c r="AM1102" i="3"/>
  <c r="AL1102" i="3"/>
  <c r="AK1102" i="3"/>
  <c r="AJ1102" i="3"/>
  <c r="AI1102" i="3"/>
  <c r="AH1102" i="3"/>
  <c r="AQ1101" i="3"/>
  <c r="AP1101" i="3"/>
  <c r="AO1101" i="3"/>
  <c r="AN1101" i="3"/>
  <c r="AM1101" i="3"/>
  <c r="AL1101" i="3"/>
  <c r="AK1101" i="3"/>
  <c r="AJ1101" i="3"/>
  <c r="AI1101" i="3"/>
  <c r="AH1101" i="3"/>
  <c r="AQ1100" i="3"/>
  <c r="AP1100" i="3"/>
  <c r="AO1100" i="3"/>
  <c r="AN1100" i="3"/>
  <c r="AM1100" i="3"/>
  <c r="AL1100" i="3"/>
  <c r="AK1100" i="3"/>
  <c r="AJ1100" i="3"/>
  <c r="AI1100" i="3"/>
  <c r="AH1100" i="3"/>
  <c r="AQ1099" i="3"/>
  <c r="AP1099" i="3"/>
  <c r="AO1099" i="3"/>
  <c r="AN1099" i="3"/>
  <c r="AM1099" i="3"/>
  <c r="AL1099" i="3"/>
  <c r="AK1099" i="3"/>
  <c r="AJ1099" i="3"/>
  <c r="AI1099" i="3"/>
  <c r="AH1099" i="3"/>
  <c r="AQ1098" i="3"/>
  <c r="AP1098" i="3"/>
  <c r="AO1098" i="3"/>
  <c r="AN1098" i="3"/>
  <c r="AM1098" i="3"/>
  <c r="AL1098" i="3"/>
  <c r="AK1098" i="3"/>
  <c r="AJ1098" i="3"/>
  <c r="AI1098" i="3"/>
  <c r="AH1098" i="3"/>
  <c r="AQ1097" i="3"/>
  <c r="AP1097" i="3"/>
  <c r="AO1097" i="3"/>
  <c r="AN1097" i="3"/>
  <c r="AM1097" i="3"/>
  <c r="AL1097" i="3"/>
  <c r="AK1097" i="3"/>
  <c r="AJ1097" i="3"/>
  <c r="AI1097" i="3"/>
  <c r="AH1097" i="3"/>
  <c r="AQ1096" i="3"/>
  <c r="AP1096" i="3"/>
  <c r="AO1096" i="3"/>
  <c r="AN1096" i="3"/>
  <c r="AM1096" i="3"/>
  <c r="AL1096" i="3"/>
  <c r="AK1096" i="3"/>
  <c r="AJ1096" i="3"/>
  <c r="AI1096" i="3"/>
  <c r="AH1096" i="3"/>
  <c r="AQ1095" i="3"/>
  <c r="AP1095" i="3"/>
  <c r="AO1095" i="3"/>
  <c r="AN1095" i="3"/>
  <c r="AM1095" i="3"/>
  <c r="AL1095" i="3"/>
  <c r="AK1095" i="3"/>
  <c r="AJ1095" i="3"/>
  <c r="AI1095" i="3"/>
  <c r="AH1095" i="3"/>
  <c r="AQ1094" i="3"/>
  <c r="AP1094" i="3"/>
  <c r="AO1094" i="3"/>
  <c r="AN1094" i="3"/>
  <c r="AM1094" i="3"/>
  <c r="AL1094" i="3"/>
  <c r="AK1094" i="3"/>
  <c r="AJ1094" i="3"/>
  <c r="AI1094" i="3"/>
  <c r="AH1094" i="3"/>
  <c r="AQ1093" i="3"/>
  <c r="AP1093" i="3"/>
  <c r="AO1093" i="3"/>
  <c r="AN1093" i="3"/>
  <c r="AM1093" i="3"/>
  <c r="AL1093" i="3"/>
  <c r="AK1093" i="3"/>
  <c r="AJ1093" i="3"/>
  <c r="AI1093" i="3"/>
  <c r="AH1093" i="3"/>
  <c r="AQ1092" i="3"/>
  <c r="AP1092" i="3"/>
  <c r="AO1092" i="3"/>
  <c r="AN1092" i="3"/>
  <c r="AM1092" i="3"/>
  <c r="AL1092" i="3"/>
  <c r="AK1092" i="3"/>
  <c r="AJ1092" i="3"/>
  <c r="AI1092" i="3"/>
  <c r="AH1092" i="3"/>
  <c r="AQ1091" i="3"/>
  <c r="AP1091" i="3"/>
  <c r="AO1091" i="3"/>
  <c r="AN1091" i="3"/>
  <c r="AM1091" i="3"/>
  <c r="AL1091" i="3"/>
  <c r="AK1091" i="3"/>
  <c r="AJ1091" i="3"/>
  <c r="AI1091" i="3"/>
  <c r="AH1091" i="3"/>
  <c r="AQ1090" i="3"/>
  <c r="AP1090" i="3"/>
  <c r="AO1090" i="3"/>
  <c r="AN1090" i="3"/>
  <c r="AM1090" i="3"/>
  <c r="AL1090" i="3"/>
  <c r="AK1090" i="3"/>
  <c r="AJ1090" i="3"/>
  <c r="AI1090" i="3"/>
  <c r="AH1090" i="3"/>
  <c r="AQ1089" i="3"/>
  <c r="AP1089" i="3"/>
  <c r="AO1089" i="3"/>
  <c r="AN1089" i="3"/>
  <c r="AM1089" i="3"/>
  <c r="AL1089" i="3"/>
  <c r="AK1089" i="3"/>
  <c r="AJ1089" i="3"/>
  <c r="AI1089" i="3"/>
  <c r="AH1089" i="3"/>
  <c r="AQ1088" i="3"/>
  <c r="AP1088" i="3"/>
  <c r="AO1088" i="3"/>
  <c r="AN1088" i="3"/>
  <c r="AM1088" i="3"/>
  <c r="AL1088" i="3"/>
  <c r="AK1088" i="3"/>
  <c r="AJ1088" i="3"/>
  <c r="AI1088" i="3"/>
  <c r="AH1088" i="3"/>
  <c r="AQ1087" i="3"/>
  <c r="AP1087" i="3"/>
  <c r="AO1087" i="3"/>
  <c r="AN1087" i="3"/>
  <c r="AM1087" i="3"/>
  <c r="AL1087" i="3"/>
  <c r="AK1087" i="3"/>
  <c r="AJ1087" i="3"/>
  <c r="AI1087" i="3"/>
  <c r="AH1087" i="3"/>
  <c r="AQ1086" i="3"/>
  <c r="AP1086" i="3"/>
  <c r="AO1086" i="3"/>
  <c r="AN1086" i="3"/>
  <c r="AM1086" i="3"/>
  <c r="AL1086" i="3"/>
  <c r="AK1086" i="3"/>
  <c r="AJ1086" i="3"/>
  <c r="AI1086" i="3"/>
  <c r="AH1086" i="3"/>
  <c r="AQ1085" i="3"/>
  <c r="AP1085" i="3"/>
  <c r="AO1085" i="3"/>
  <c r="AN1085" i="3"/>
  <c r="AM1085" i="3"/>
  <c r="AL1085" i="3"/>
  <c r="AK1085" i="3"/>
  <c r="AJ1085" i="3"/>
  <c r="AI1085" i="3"/>
  <c r="AH1085" i="3"/>
  <c r="AQ1084" i="3"/>
  <c r="AP1084" i="3"/>
  <c r="AO1084" i="3"/>
  <c r="AN1084" i="3"/>
  <c r="AM1084" i="3"/>
  <c r="AL1084" i="3"/>
  <c r="AK1084" i="3"/>
  <c r="AJ1084" i="3"/>
  <c r="AI1084" i="3"/>
  <c r="AH1084" i="3"/>
  <c r="AQ1083" i="3"/>
  <c r="AP1083" i="3"/>
  <c r="AO1083" i="3"/>
  <c r="AN1083" i="3"/>
  <c r="AM1083" i="3"/>
  <c r="AL1083" i="3"/>
  <c r="AK1083" i="3"/>
  <c r="AJ1083" i="3"/>
  <c r="AI1083" i="3"/>
  <c r="AH1083" i="3"/>
  <c r="AQ1082" i="3"/>
  <c r="AP1082" i="3"/>
  <c r="AO1082" i="3"/>
  <c r="AN1082" i="3"/>
  <c r="AM1082" i="3"/>
  <c r="AL1082" i="3"/>
  <c r="AK1082" i="3"/>
  <c r="AJ1082" i="3"/>
  <c r="AI1082" i="3"/>
  <c r="AH1082" i="3"/>
  <c r="AQ1081" i="3"/>
  <c r="AP1081" i="3"/>
  <c r="AO1081" i="3"/>
  <c r="AN1081" i="3"/>
  <c r="AM1081" i="3"/>
  <c r="AL1081" i="3"/>
  <c r="AK1081" i="3"/>
  <c r="AJ1081" i="3"/>
  <c r="AI1081" i="3"/>
  <c r="AH1081" i="3"/>
  <c r="AQ1080" i="3"/>
  <c r="AP1080" i="3"/>
  <c r="AO1080" i="3"/>
  <c r="AN1080" i="3"/>
  <c r="AM1080" i="3"/>
  <c r="AL1080" i="3"/>
  <c r="AK1080" i="3"/>
  <c r="AJ1080" i="3"/>
  <c r="AI1080" i="3"/>
  <c r="AH1080" i="3"/>
  <c r="AQ1079" i="3"/>
  <c r="AP1079" i="3"/>
  <c r="AO1079" i="3"/>
  <c r="AN1079" i="3"/>
  <c r="AM1079" i="3"/>
  <c r="AL1079" i="3"/>
  <c r="AK1079" i="3"/>
  <c r="AJ1079" i="3"/>
  <c r="AI1079" i="3"/>
  <c r="AH1079" i="3"/>
  <c r="AQ1078" i="3"/>
  <c r="AP1078" i="3"/>
  <c r="AO1078" i="3"/>
  <c r="AN1078" i="3"/>
  <c r="AM1078" i="3"/>
  <c r="AL1078" i="3"/>
  <c r="AK1078" i="3"/>
  <c r="AJ1078" i="3"/>
  <c r="AI1078" i="3"/>
  <c r="AH1078" i="3"/>
  <c r="AQ1077" i="3"/>
  <c r="AP1077" i="3"/>
  <c r="AO1077" i="3"/>
  <c r="AN1077" i="3"/>
  <c r="AM1077" i="3"/>
  <c r="AL1077" i="3"/>
  <c r="AK1077" i="3"/>
  <c r="AJ1077" i="3"/>
  <c r="AI1077" i="3"/>
  <c r="AH1077" i="3"/>
  <c r="AQ1076" i="3"/>
  <c r="AP1076" i="3"/>
  <c r="AO1076" i="3"/>
  <c r="AN1076" i="3"/>
  <c r="AM1076" i="3"/>
  <c r="AL1076" i="3"/>
  <c r="AK1076" i="3"/>
  <c r="AJ1076" i="3"/>
  <c r="AI1076" i="3"/>
  <c r="AH1076" i="3"/>
  <c r="AQ1075" i="3"/>
  <c r="AP1075" i="3"/>
  <c r="AO1075" i="3"/>
  <c r="AN1075" i="3"/>
  <c r="AM1075" i="3"/>
  <c r="AL1075" i="3"/>
  <c r="AK1075" i="3"/>
  <c r="AJ1075" i="3"/>
  <c r="AI1075" i="3"/>
  <c r="AH1075" i="3"/>
  <c r="AQ1074" i="3"/>
  <c r="AP1074" i="3"/>
  <c r="AO1074" i="3"/>
  <c r="AN1074" i="3"/>
  <c r="AM1074" i="3"/>
  <c r="AL1074" i="3"/>
  <c r="AK1074" i="3"/>
  <c r="AJ1074" i="3"/>
  <c r="AI1074" i="3"/>
  <c r="AH1074" i="3"/>
  <c r="AQ1073" i="3"/>
  <c r="AP1073" i="3"/>
  <c r="AO1073" i="3"/>
  <c r="AN1073" i="3"/>
  <c r="AM1073" i="3"/>
  <c r="AL1073" i="3"/>
  <c r="AK1073" i="3"/>
  <c r="AJ1073" i="3"/>
  <c r="AI1073" i="3"/>
  <c r="AH1073" i="3"/>
  <c r="AQ1072" i="3"/>
  <c r="AP1072" i="3"/>
  <c r="AO1072" i="3"/>
  <c r="AN1072" i="3"/>
  <c r="AM1072" i="3"/>
  <c r="AL1072" i="3"/>
  <c r="AK1072" i="3"/>
  <c r="AJ1072" i="3"/>
  <c r="AI1072" i="3"/>
  <c r="AH1072" i="3"/>
  <c r="AQ1071" i="3"/>
  <c r="AP1071" i="3"/>
  <c r="AO1071" i="3"/>
  <c r="AN1071" i="3"/>
  <c r="AM1071" i="3"/>
  <c r="AL1071" i="3"/>
  <c r="AK1071" i="3"/>
  <c r="AJ1071" i="3"/>
  <c r="AI1071" i="3"/>
  <c r="AH1071" i="3"/>
  <c r="AQ1070" i="3"/>
  <c r="AP1070" i="3"/>
  <c r="AO1070" i="3"/>
  <c r="AN1070" i="3"/>
  <c r="AM1070" i="3"/>
  <c r="AL1070" i="3"/>
  <c r="AK1070" i="3"/>
  <c r="AJ1070" i="3"/>
  <c r="AI1070" i="3"/>
  <c r="AH1070" i="3"/>
  <c r="AQ1069" i="3"/>
  <c r="AP1069" i="3"/>
  <c r="AO1069" i="3"/>
  <c r="AN1069" i="3"/>
  <c r="AM1069" i="3"/>
  <c r="AL1069" i="3"/>
  <c r="AK1069" i="3"/>
  <c r="AJ1069" i="3"/>
  <c r="AI1069" i="3"/>
  <c r="AH1069" i="3"/>
  <c r="AQ1068" i="3"/>
  <c r="AP1068" i="3"/>
  <c r="AO1068" i="3"/>
  <c r="AN1068" i="3"/>
  <c r="AM1068" i="3"/>
  <c r="AL1068" i="3"/>
  <c r="AK1068" i="3"/>
  <c r="AJ1068" i="3"/>
  <c r="AI1068" i="3"/>
  <c r="AH1068" i="3"/>
  <c r="AQ1067" i="3"/>
  <c r="AP1067" i="3"/>
  <c r="AO1067" i="3"/>
  <c r="AN1067" i="3"/>
  <c r="AM1067" i="3"/>
  <c r="AL1067" i="3"/>
  <c r="AK1067" i="3"/>
  <c r="AJ1067" i="3"/>
  <c r="AI1067" i="3"/>
  <c r="AH1067" i="3"/>
  <c r="AQ1066" i="3"/>
  <c r="AP1066" i="3"/>
  <c r="AO1066" i="3"/>
  <c r="AN1066" i="3"/>
  <c r="AM1066" i="3"/>
  <c r="AL1066" i="3"/>
  <c r="AK1066" i="3"/>
  <c r="AJ1066" i="3"/>
  <c r="AI1066" i="3"/>
  <c r="AH1066" i="3"/>
  <c r="AQ1065" i="3"/>
  <c r="AP1065" i="3"/>
  <c r="AO1065" i="3"/>
  <c r="AN1065" i="3"/>
  <c r="AM1065" i="3"/>
  <c r="AL1065" i="3"/>
  <c r="AK1065" i="3"/>
  <c r="AJ1065" i="3"/>
  <c r="AI1065" i="3"/>
  <c r="AH1065" i="3"/>
  <c r="AQ1064" i="3"/>
  <c r="AP1064" i="3"/>
  <c r="AO1064" i="3"/>
  <c r="AN1064" i="3"/>
  <c r="AM1064" i="3"/>
  <c r="AL1064" i="3"/>
  <c r="AK1064" i="3"/>
  <c r="AJ1064" i="3"/>
  <c r="AI1064" i="3"/>
  <c r="AH1064" i="3"/>
  <c r="AQ1063" i="3"/>
  <c r="AP1063" i="3"/>
  <c r="AO1063" i="3"/>
  <c r="AN1063" i="3"/>
  <c r="AM1063" i="3"/>
  <c r="AL1063" i="3"/>
  <c r="AK1063" i="3"/>
  <c r="AJ1063" i="3"/>
  <c r="AI1063" i="3"/>
  <c r="AH1063" i="3"/>
  <c r="AQ1062" i="3"/>
  <c r="AP1062" i="3"/>
  <c r="AO1062" i="3"/>
  <c r="AN1062" i="3"/>
  <c r="AM1062" i="3"/>
  <c r="AL1062" i="3"/>
  <c r="AK1062" i="3"/>
  <c r="AJ1062" i="3"/>
  <c r="AI1062" i="3"/>
  <c r="AH1062" i="3"/>
  <c r="AQ1061" i="3"/>
  <c r="AP1061" i="3"/>
  <c r="AO1061" i="3"/>
  <c r="AN1061" i="3"/>
  <c r="AM1061" i="3"/>
  <c r="AL1061" i="3"/>
  <c r="AK1061" i="3"/>
  <c r="AJ1061" i="3"/>
  <c r="AI1061" i="3"/>
  <c r="AH1061" i="3"/>
  <c r="AQ1060" i="3"/>
  <c r="AP1060" i="3"/>
  <c r="AO1060" i="3"/>
  <c r="AN1060" i="3"/>
  <c r="AM1060" i="3"/>
  <c r="AL1060" i="3"/>
  <c r="AK1060" i="3"/>
  <c r="AJ1060" i="3"/>
  <c r="AI1060" i="3"/>
  <c r="AH1060" i="3"/>
  <c r="AQ1059" i="3"/>
  <c r="AP1059" i="3"/>
  <c r="AO1059" i="3"/>
  <c r="AN1059" i="3"/>
  <c r="AM1059" i="3"/>
  <c r="AL1059" i="3"/>
  <c r="AK1059" i="3"/>
  <c r="AJ1059" i="3"/>
  <c r="AI1059" i="3"/>
  <c r="AH1059" i="3"/>
  <c r="AQ1058" i="3"/>
  <c r="AP1058" i="3"/>
  <c r="AO1058" i="3"/>
  <c r="AN1058" i="3"/>
  <c r="AM1058" i="3"/>
  <c r="AL1058" i="3"/>
  <c r="AK1058" i="3"/>
  <c r="AJ1058" i="3"/>
  <c r="AI1058" i="3"/>
  <c r="AH1058" i="3"/>
  <c r="AQ1057" i="3"/>
  <c r="AP1057" i="3"/>
  <c r="AO1057" i="3"/>
  <c r="AN1057" i="3"/>
  <c r="AM1057" i="3"/>
  <c r="AL1057" i="3"/>
  <c r="AK1057" i="3"/>
  <c r="AJ1057" i="3"/>
  <c r="AI1057" i="3"/>
  <c r="AH1057" i="3"/>
  <c r="AQ1056" i="3"/>
  <c r="AP1056" i="3"/>
  <c r="AO1056" i="3"/>
  <c r="AN1056" i="3"/>
  <c r="AM1056" i="3"/>
  <c r="AL1056" i="3"/>
  <c r="AK1056" i="3"/>
  <c r="AJ1056" i="3"/>
  <c r="AI1056" i="3"/>
  <c r="AH1056" i="3"/>
  <c r="AQ1055" i="3"/>
  <c r="AP1055" i="3"/>
  <c r="AO1055" i="3"/>
  <c r="AN1055" i="3"/>
  <c r="AM1055" i="3"/>
  <c r="AL1055" i="3"/>
  <c r="AK1055" i="3"/>
  <c r="AJ1055" i="3"/>
  <c r="AI1055" i="3"/>
  <c r="AH1055" i="3"/>
  <c r="AQ1054" i="3"/>
  <c r="AP1054" i="3"/>
  <c r="AO1054" i="3"/>
  <c r="AN1054" i="3"/>
  <c r="AM1054" i="3"/>
  <c r="AL1054" i="3"/>
  <c r="AK1054" i="3"/>
  <c r="AJ1054" i="3"/>
  <c r="AI1054" i="3"/>
  <c r="AH1054" i="3"/>
  <c r="AQ1053" i="3"/>
  <c r="AP1053" i="3"/>
  <c r="AO1053" i="3"/>
  <c r="AN1053" i="3"/>
  <c r="AM1053" i="3"/>
  <c r="AL1053" i="3"/>
  <c r="AK1053" i="3"/>
  <c r="AJ1053" i="3"/>
  <c r="AI1053" i="3"/>
  <c r="AH1053" i="3"/>
  <c r="AQ1052" i="3"/>
  <c r="AP1052" i="3"/>
  <c r="AO1052" i="3"/>
  <c r="AN1052" i="3"/>
  <c r="AM1052" i="3"/>
  <c r="AL1052" i="3"/>
  <c r="AK1052" i="3"/>
  <c r="AJ1052" i="3"/>
  <c r="AI1052" i="3"/>
  <c r="AH1052" i="3"/>
  <c r="AQ1051" i="3"/>
  <c r="AP1051" i="3"/>
  <c r="AO1051" i="3"/>
  <c r="AN1051" i="3"/>
  <c r="AM1051" i="3"/>
  <c r="AL1051" i="3"/>
  <c r="AK1051" i="3"/>
  <c r="AJ1051" i="3"/>
  <c r="AI1051" i="3"/>
  <c r="AH1051" i="3"/>
  <c r="AQ1050" i="3"/>
  <c r="AP1050" i="3"/>
  <c r="AO1050" i="3"/>
  <c r="AN1050" i="3"/>
  <c r="AM1050" i="3"/>
  <c r="AL1050" i="3"/>
  <c r="AK1050" i="3"/>
  <c r="AJ1050" i="3"/>
  <c r="AI1050" i="3"/>
  <c r="AH1050" i="3"/>
  <c r="AQ1049" i="3"/>
  <c r="AP1049" i="3"/>
  <c r="AO1049" i="3"/>
  <c r="AN1049" i="3"/>
  <c r="AM1049" i="3"/>
  <c r="AL1049" i="3"/>
  <c r="AK1049" i="3"/>
  <c r="AJ1049" i="3"/>
  <c r="AI1049" i="3"/>
  <c r="AH1049" i="3"/>
  <c r="AQ1048" i="3"/>
  <c r="AP1048" i="3"/>
  <c r="AO1048" i="3"/>
  <c r="AN1048" i="3"/>
  <c r="AM1048" i="3"/>
  <c r="AL1048" i="3"/>
  <c r="AK1048" i="3"/>
  <c r="AJ1048" i="3"/>
  <c r="AI1048" i="3"/>
  <c r="AH1048" i="3"/>
  <c r="AQ1047" i="3"/>
  <c r="AP1047" i="3"/>
  <c r="AO1047" i="3"/>
  <c r="AN1047" i="3"/>
  <c r="AM1047" i="3"/>
  <c r="AL1047" i="3"/>
  <c r="AK1047" i="3"/>
  <c r="AJ1047" i="3"/>
  <c r="AI1047" i="3"/>
  <c r="AH1047" i="3"/>
  <c r="AQ1046" i="3"/>
  <c r="AP1046" i="3"/>
  <c r="AO1046" i="3"/>
  <c r="AN1046" i="3"/>
  <c r="AM1046" i="3"/>
  <c r="AL1046" i="3"/>
  <c r="AK1046" i="3"/>
  <c r="AJ1046" i="3"/>
  <c r="AI1046" i="3"/>
  <c r="AH1046" i="3"/>
  <c r="AQ1045" i="3"/>
  <c r="AP1045" i="3"/>
  <c r="AO1045" i="3"/>
  <c r="AN1045" i="3"/>
  <c r="AM1045" i="3"/>
  <c r="AL1045" i="3"/>
  <c r="AK1045" i="3"/>
  <c r="AJ1045" i="3"/>
  <c r="AI1045" i="3"/>
  <c r="AH1045" i="3"/>
  <c r="AQ1044" i="3"/>
  <c r="AP1044" i="3"/>
  <c r="AO1044" i="3"/>
  <c r="AN1044" i="3"/>
  <c r="AM1044" i="3"/>
  <c r="AL1044" i="3"/>
  <c r="AK1044" i="3"/>
  <c r="AJ1044" i="3"/>
  <c r="AI1044" i="3"/>
  <c r="AH1044" i="3"/>
  <c r="AQ1043" i="3"/>
  <c r="AP1043" i="3"/>
  <c r="AO1043" i="3"/>
  <c r="AN1043" i="3"/>
  <c r="AM1043" i="3"/>
  <c r="AL1043" i="3"/>
  <c r="AK1043" i="3"/>
  <c r="AJ1043" i="3"/>
  <c r="AI1043" i="3"/>
  <c r="AH1043" i="3"/>
  <c r="AQ1042" i="3"/>
  <c r="AP1042" i="3"/>
  <c r="AO1042" i="3"/>
  <c r="AN1042" i="3"/>
  <c r="AM1042" i="3"/>
  <c r="AL1042" i="3"/>
  <c r="AK1042" i="3"/>
  <c r="AJ1042" i="3"/>
  <c r="AI1042" i="3"/>
  <c r="AH1042" i="3"/>
  <c r="AQ1041" i="3"/>
  <c r="AP1041" i="3"/>
  <c r="AO1041" i="3"/>
  <c r="AN1041" i="3"/>
  <c r="AM1041" i="3"/>
  <c r="AL1041" i="3"/>
  <c r="AK1041" i="3"/>
  <c r="AJ1041" i="3"/>
  <c r="AI1041" i="3"/>
  <c r="AH1041" i="3"/>
  <c r="AQ1040" i="3"/>
  <c r="AP1040" i="3"/>
  <c r="AO1040" i="3"/>
  <c r="AN1040" i="3"/>
  <c r="AM1040" i="3"/>
  <c r="AL1040" i="3"/>
  <c r="AK1040" i="3"/>
  <c r="AJ1040" i="3"/>
  <c r="AI1040" i="3"/>
  <c r="AH1040" i="3"/>
  <c r="AQ1039" i="3"/>
  <c r="AP1039" i="3"/>
  <c r="AO1039" i="3"/>
  <c r="AN1039" i="3"/>
  <c r="AM1039" i="3"/>
  <c r="AL1039" i="3"/>
  <c r="AK1039" i="3"/>
  <c r="AJ1039" i="3"/>
  <c r="AI1039" i="3"/>
  <c r="AH1039" i="3"/>
  <c r="AQ1038" i="3"/>
  <c r="AP1038" i="3"/>
  <c r="AO1038" i="3"/>
  <c r="AN1038" i="3"/>
  <c r="AM1038" i="3"/>
  <c r="AL1038" i="3"/>
  <c r="AK1038" i="3"/>
  <c r="AJ1038" i="3"/>
  <c r="AI1038" i="3"/>
  <c r="AH1038" i="3"/>
  <c r="AQ1037" i="3"/>
  <c r="AP1037" i="3"/>
  <c r="AO1037" i="3"/>
  <c r="AN1037" i="3"/>
  <c r="AM1037" i="3"/>
  <c r="AL1037" i="3"/>
  <c r="AK1037" i="3"/>
  <c r="AJ1037" i="3"/>
  <c r="AI1037" i="3"/>
  <c r="AH1037" i="3"/>
  <c r="AQ1036" i="3"/>
  <c r="AP1036" i="3"/>
  <c r="AO1036" i="3"/>
  <c r="AN1036" i="3"/>
  <c r="AM1036" i="3"/>
  <c r="AL1036" i="3"/>
  <c r="AK1036" i="3"/>
  <c r="AJ1036" i="3"/>
  <c r="AI1036" i="3"/>
  <c r="AH1036" i="3"/>
  <c r="AQ1035" i="3"/>
  <c r="AP1035" i="3"/>
  <c r="AO1035" i="3"/>
  <c r="AN1035" i="3"/>
  <c r="AM1035" i="3"/>
  <c r="AL1035" i="3"/>
  <c r="AK1035" i="3"/>
  <c r="AJ1035" i="3"/>
  <c r="AI1035" i="3"/>
  <c r="AH1035" i="3"/>
  <c r="AQ1034" i="3"/>
  <c r="AP1034" i="3"/>
  <c r="AO1034" i="3"/>
  <c r="AN1034" i="3"/>
  <c r="AM1034" i="3"/>
  <c r="AL1034" i="3"/>
  <c r="AK1034" i="3"/>
  <c r="AJ1034" i="3"/>
  <c r="AI1034" i="3"/>
  <c r="AH1034" i="3"/>
  <c r="AQ1033" i="3"/>
  <c r="AP1033" i="3"/>
  <c r="AO1033" i="3"/>
  <c r="AN1033" i="3"/>
  <c r="AM1033" i="3"/>
  <c r="AL1033" i="3"/>
  <c r="AK1033" i="3"/>
  <c r="AJ1033" i="3"/>
  <c r="AI1033" i="3"/>
  <c r="AH1033" i="3"/>
  <c r="AQ1032" i="3"/>
  <c r="AP1032" i="3"/>
  <c r="AO1032" i="3"/>
  <c r="AN1032" i="3"/>
  <c r="AM1032" i="3"/>
  <c r="AL1032" i="3"/>
  <c r="AK1032" i="3"/>
  <c r="AJ1032" i="3"/>
  <c r="AI1032" i="3"/>
  <c r="AH1032" i="3"/>
  <c r="AQ1031" i="3"/>
  <c r="AP1031" i="3"/>
  <c r="AO1031" i="3"/>
  <c r="AN1031" i="3"/>
  <c r="AM1031" i="3"/>
  <c r="AL1031" i="3"/>
  <c r="AK1031" i="3"/>
  <c r="AJ1031" i="3"/>
  <c r="AI1031" i="3"/>
  <c r="AH1031" i="3"/>
  <c r="AQ1030" i="3"/>
  <c r="AP1030" i="3"/>
  <c r="AO1030" i="3"/>
  <c r="AN1030" i="3"/>
  <c r="AM1030" i="3"/>
  <c r="AL1030" i="3"/>
  <c r="AK1030" i="3"/>
  <c r="AJ1030" i="3"/>
  <c r="AI1030" i="3"/>
  <c r="AH1030" i="3"/>
  <c r="AQ1029" i="3"/>
  <c r="AP1029" i="3"/>
  <c r="AO1029" i="3"/>
  <c r="AN1029" i="3"/>
  <c r="AM1029" i="3"/>
  <c r="AL1029" i="3"/>
  <c r="AK1029" i="3"/>
  <c r="AJ1029" i="3"/>
  <c r="AI1029" i="3"/>
  <c r="AH1029" i="3"/>
  <c r="AQ1028" i="3"/>
  <c r="AP1028" i="3"/>
  <c r="AO1028" i="3"/>
  <c r="AN1028" i="3"/>
  <c r="AM1028" i="3"/>
  <c r="AL1028" i="3"/>
  <c r="AK1028" i="3"/>
  <c r="AJ1028" i="3"/>
  <c r="AI1028" i="3"/>
  <c r="AH1028" i="3"/>
  <c r="AQ1027" i="3"/>
  <c r="AP1027" i="3"/>
  <c r="AO1027" i="3"/>
  <c r="AN1027" i="3"/>
  <c r="AM1027" i="3"/>
  <c r="AL1027" i="3"/>
  <c r="AK1027" i="3"/>
  <c r="AJ1027" i="3"/>
  <c r="AI1027" i="3"/>
  <c r="AH1027" i="3"/>
  <c r="AQ1026" i="3"/>
  <c r="AP1026" i="3"/>
  <c r="AO1026" i="3"/>
  <c r="AN1026" i="3"/>
  <c r="AM1026" i="3"/>
  <c r="AL1026" i="3"/>
  <c r="AK1026" i="3"/>
  <c r="AJ1026" i="3"/>
  <c r="AI1026" i="3"/>
  <c r="AH1026" i="3"/>
  <c r="AQ1025" i="3"/>
  <c r="AP1025" i="3"/>
  <c r="AO1025" i="3"/>
  <c r="AN1025" i="3"/>
  <c r="AM1025" i="3"/>
  <c r="AL1025" i="3"/>
  <c r="AK1025" i="3"/>
  <c r="AJ1025" i="3"/>
  <c r="AI1025" i="3"/>
  <c r="AH1025" i="3"/>
  <c r="AQ1024" i="3"/>
  <c r="AP1024" i="3"/>
  <c r="AO1024" i="3"/>
  <c r="AN1024" i="3"/>
  <c r="AM1024" i="3"/>
  <c r="AL1024" i="3"/>
  <c r="AK1024" i="3"/>
  <c r="AJ1024" i="3"/>
  <c r="AI1024" i="3"/>
  <c r="AH1024" i="3"/>
  <c r="AQ1023" i="3"/>
  <c r="AP1023" i="3"/>
  <c r="AO1023" i="3"/>
  <c r="AN1023" i="3"/>
  <c r="AM1023" i="3"/>
  <c r="AL1023" i="3"/>
  <c r="AK1023" i="3"/>
  <c r="AJ1023" i="3"/>
  <c r="AI1023" i="3"/>
  <c r="AH1023" i="3"/>
  <c r="AQ1022" i="3"/>
  <c r="AP1022" i="3"/>
  <c r="AO1022" i="3"/>
  <c r="AN1022" i="3"/>
  <c r="AM1022" i="3"/>
  <c r="AL1022" i="3"/>
  <c r="AK1022" i="3"/>
  <c r="AJ1022" i="3"/>
  <c r="AI1022" i="3"/>
  <c r="AH1022" i="3"/>
  <c r="AQ1021" i="3"/>
  <c r="AP1021" i="3"/>
  <c r="AO1021" i="3"/>
  <c r="AN1021" i="3"/>
  <c r="AM1021" i="3"/>
  <c r="AL1021" i="3"/>
  <c r="AK1021" i="3"/>
  <c r="AJ1021" i="3"/>
  <c r="AI1021" i="3"/>
  <c r="AH1021" i="3"/>
  <c r="AQ1020" i="3"/>
  <c r="AP1020" i="3"/>
  <c r="AO1020" i="3"/>
  <c r="AN1020" i="3"/>
  <c r="AM1020" i="3"/>
  <c r="AL1020" i="3"/>
  <c r="AK1020" i="3"/>
  <c r="AJ1020" i="3"/>
  <c r="AI1020" i="3"/>
  <c r="AH1020" i="3"/>
  <c r="AQ1019" i="3"/>
  <c r="AP1019" i="3"/>
  <c r="AO1019" i="3"/>
  <c r="AN1019" i="3"/>
  <c r="AM1019" i="3"/>
  <c r="AL1019" i="3"/>
  <c r="AK1019" i="3"/>
  <c r="AJ1019" i="3"/>
  <c r="AI1019" i="3"/>
  <c r="AH1019" i="3"/>
  <c r="AQ1018" i="3"/>
  <c r="AP1018" i="3"/>
  <c r="AO1018" i="3"/>
  <c r="AN1018" i="3"/>
  <c r="AM1018" i="3"/>
  <c r="AL1018" i="3"/>
  <c r="AK1018" i="3"/>
  <c r="AJ1018" i="3"/>
  <c r="AI1018" i="3"/>
  <c r="AH1018" i="3"/>
  <c r="AQ1017" i="3"/>
  <c r="AP1017" i="3"/>
  <c r="AO1017" i="3"/>
  <c r="AN1017" i="3"/>
  <c r="AM1017" i="3"/>
  <c r="AL1017" i="3"/>
  <c r="AK1017" i="3"/>
  <c r="AJ1017" i="3"/>
  <c r="AI1017" i="3"/>
  <c r="AH1017" i="3"/>
  <c r="AQ1016" i="3"/>
  <c r="AP1016" i="3"/>
  <c r="AO1016" i="3"/>
  <c r="AN1016" i="3"/>
  <c r="AM1016" i="3"/>
  <c r="AL1016" i="3"/>
  <c r="AK1016" i="3"/>
  <c r="AJ1016" i="3"/>
  <c r="AI1016" i="3"/>
  <c r="AH1016" i="3"/>
  <c r="AQ1015" i="3"/>
  <c r="AP1015" i="3"/>
  <c r="AO1015" i="3"/>
  <c r="AN1015" i="3"/>
  <c r="AM1015" i="3"/>
  <c r="AL1015" i="3"/>
  <c r="AK1015" i="3"/>
  <c r="AJ1015" i="3"/>
  <c r="AI1015" i="3"/>
  <c r="AH1015" i="3"/>
  <c r="AQ1014" i="3"/>
  <c r="AP1014" i="3"/>
  <c r="AO1014" i="3"/>
  <c r="AN1014" i="3"/>
  <c r="AM1014" i="3"/>
  <c r="AL1014" i="3"/>
  <c r="AK1014" i="3"/>
  <c r="AJ1014" i="3"/>
  <c r="AI1014" i="3"/>
  <c r="AH1014" i="3"/>
  <c r="AQ1013" i="3"/>
  <c r="AP1013" i="3"/>
  <c r="AO1013" i="3"/>
  <c r="AN1013" i="3"/>
  <c r="AM1013" i="3"/>
  <c r="AL1013" i="3"/>
  <c r="AK1013" i="3"/>
  <c r="AJ1013" i="3"/>
  <c r="AI1013" i="3"/>
  <c r="AH1013" i="3"/>
  <c r="AQ1012" i="3"/>
  <c r="AP1012" i="3"/>
  <c r="AO1012" i="3"/>
  <c r="AN1012" i="3"/>
  <c r="AM1012" i="3"/>
  <c r="AL1012" i="3"/>
  <c r="AK1012" i="3"/>
  <c r="AJ1012" i="3"/>
  <c r="AI1012" i="3"/>
  <c r="AH1012" i="3"/>
  <c r="AQ1011" i="3"/>
  <c r="AP1011" i="3"/>
  <c r="AO1011" i="3"/>
  <c r="AN1011" i="3"/>
  <c r="AM1011" i="3"/>
  <c r="AL1011" i="3"/>
  <c r="AK1011" i="3"/>
  <c r="AJ1011" i="3"/>
  <c r="AI1011" i="3"/>
  <c r="AH1011" i="3"/>
  <c r="AQ1010" i="3"/>
  <c r="AP1010" i="3"/>
  <c r="AO1010" i="3"/>
  <c r="AN1010" i="3"/>
  <c r="AM1010" i="3"/>
  <c r="AL1010" i="3"/>
  <c r="AK1010" i="3"/>
  <c r="AJ1010" i="3"/>
  <c r="AI1010" i="3"/>
  <c r="AH1010" i="3"/>
  <c r="AQ1009" i="3"/>
  <c r="AP1009" i="3"/>
  <c r="AO1009" i="3"/>
  <c r="AN1009" i="3"/>
  <c r="AM1009" i="3"/>
  <c r="AL1009" i="3"/>
  <c r="AK1009" i="3"/>
  <c r="AJ1009" i="3"/>
  <c r="AI1009" i="3"/>
  <c r="AH1009" i="3"/>
  <c r="AQ1008" i="3"/>
  <c r="AP1008" i="3"/>
  <c r="AO1008" i="3"/>
  <c r="AN1008" i="3"/>
  <c r="AM1008" i="3"/>
  <c r="AL1008" i="3"/>
  <c r="AK1008" i="3"/>
  <c r="AJ1008" i="3"/>
  <c r="AI1008" i="3"/>
  <c r="AH1008" i="3"/>
  <c r="AQ1007" i="3"/>
  <c r="AP1007" i="3"/>
  <c r="AO1007" i="3"/>
  <c r="AN1007" i="3"/>
  <c r="AM1007" i="3"/>
  <c r="AL1007" i="3"/>
  <c r="AK1007" i="3"/>
  <c r="AJ1007" i="3"/>
  <c r="AI1007" i="3"/>
  <c r="AH1007" i="3"/>
  <c r="AQ1006" i="3"/>
  <c r="AP1006" i="3"/>
  <c r="AO1006" i="3"/>
  <c r="AN1006" i="3"/>
  <c r="AM1006" i="3"/>
  <c r="AL1006" i="3"/>
  <c r="AK1006" i="3"/>
  <c r="AJ1006" i="3"/>
  <c r="AI1006" i="3"/>
  <c r="AH1006" i="3"/>
  <c r="AQ1005" i="3"/>
  <c r="AP1005" i="3"/>
  <c r="AO1005" i="3"/>
  <c r="AN1005" i="3"/>
  <c r="AM1005" i="3"/>
  <c r="AL1005" i="3"/>
  <c r="AK1005" i="3"/>
  <c r="AJ1005" i="3"/>
  <c r="AI1005" i="3"/>
  <c r="AH1005" i="3"/>
  <c r="AQ1004" i="3"/>
  <c r="AP1004" i="3"/>
  <c r="AO1004" i="3"/>
  <c r="AN1004" i="3"/>
  <c r="AM1004" i="3"/>
  <c r="AL1004" i="3"/>
  <c r="AK1004" i="3"/>
  <c r="AJ1004" i="3"/>
  <c r="AI1004" i="3"/>
  <c r="AH1004" i="3"/>
  <c r="AQ1003" i="3"/>
  <c r="AP1003" i="3"/>
  <c r="AO1003" i="3"/>
  <c r="AN1003" i="3"/>
  <c r="AM1003" i="3"/>
  <c r="AL1003" i="3"/>
  <c r="AK1003" i="3"/>
  <c r="AJ1003" i="3"/>
  <c r="AI1003" i="3"/>
  <c r="AH1003" i="3"/>
  <c r="AQ1002" i="3"/>
  <c r="AP1002" i="3"/>
  <c r="AO1002" i="3"/>
  <c r="AN1002" i="3"/>
  <c r="AM1002" i="3"/>
  <c r="AL1002" i="3"/>
  <c r="AK1002" i="3"/>
  <c r="AJ1002" i="3"/>
  <c r="AI1002" i="3"/>
  <c r="AH1002" i="3"/>
  <c r="AQ1001" i="3"/>
  <c r="AP1001" i="3"/>
  <c r="AO1001" i="3"/>
  <c r="AN1001" i="3"/>
  <c r="AM1001" i="3"/>
  <c r="AL1001" i="3"/>
  <c r="AK1001" i="3"/>
  <c r="AJ1001" i="3"/>
  <c r="AI1001" i="3"/>
  <c r="AH1001" i="3"/>
  <c r="AQ1000" i="3"/>
  <c r="AP1000" i="3"/>
  <c r="AO1000" i="3"/>
  <c r="AN1000" i="3"/>
  <c r="AM1000" i="3"/>
  <c r="AL1000" i="3"/>
  <c r="AK1000" i="3"/>
  <c r="AJ1000" i="3"/>
  <c r="AI1000" i="3"/>
  <c r="AH1000" i="3"/>
  <c r="AQ999" i="3"/>
  <c r="AP999" i="3"/>
  <c r="AO999" i="3"/>
  <c r="AN999" i="3"/>
  <c r="AM999" i="3"/>
  <c r="AL999" i="3"/>
  <c r="AK999" i="3"/>
  <c r="AJ999" i="3"/>
  <c r="AI999" i="3"/>
  <c r="AH999" i="3"/>
  <c r="AQ998" i="3"/>
  <c r="AP998" i="3"/>
  <c r="AO998" i="3"/>
  <c r="AN998" i="3"/>
  <c r="AM998" i="3"/>
  <c r="AL998" i="3"/>
  <c r="AK998" i="3"/>
  <c r="AJ998" i="3"/>
  <c r="AI998" i="3"/>
  <c r="AH998" i="3"/>
  <c r="AQ997" i="3"/>
  <c r="AP997" i="3"/>
  <c r="AO997" i="3"/>
  <c r="AN997" i="3"/>
  <c r="AM997" i="3"/>
  <c r="AL997" i="3"/>
  <c r="AK997" i="3"/>
  <c r="AJ997" i="3"/>
  <c r="AI997" i="3"/>
  <c r="AH997" i="3"/>
  <c r="AQ996" i="3"/>
  <c r="AP996" i="3"/>
  <c r="AO996" i="3"/>
  <c r="AN996" i="3"/>
  <c r="AM996" i="3"/>
  <c r="AL996" i="3"/>
  <c r="AK996" i="3"/>
  <c r="AJ996" i="3"/>
  <c r="AI996" i="3"/>
  <c r="AH996" i="3"/>
  <c r="AQ995" i="3"/>
  <c r="AP995" i="3"/>
  <c r="AO995" i="3"/>
  <c r="AN995" i="3"/>
  <c r="AM995" i="3"/>
  <c r="AL995" i="3"/>
  <c r="AK995" i="3"/>
  <c r="AJ995" i="3"/>
  <c r="AI995" i="3"/>
  <c r="AH995" i="3"/>
  <c r="AQ994" i="3"/>
  <c r="AP994" i="3"/>
  <c r="AO994" i="3"/>
  <c r="AN994" i="3"/>
  <c r="AM994" i="3"/>
  <c r="AL994" i="3"/>
  <c r="AK994" i="3"/>
  <c r="AJ994" i="3"/>
  <c r="AI994" i="3"/>
  <c r="AH994" i="3"/>
  <c r="AQ993" i="3"/>
  <c r="AP993" i="3"/>
  <c r="AO993" i="3"/>
  <c r="AN993" i="3"/>
  <c r="AM993" i="3"/>
  <c r="AL993" i="3"/>
  <c r="AK993" i="3"/>
  <c r="AJ993" i="3"/>
  <c r="AI993" i="3"/>
  <c r="AH993" i="3"/>
  <c r="AQ992" i="3"/>
  <c r="AP992" i="3"/>
  <c r="AO992" i="3"/>
  <c r="AN992" i="3"/>
  <c r="AM992" i="3"/>
  <c r="AL992" i="3"/>
  <c r="AK992" i="3"/>
  <c r="AJ992" i="3"/>
  <c r="AI992" i="3"/>
  <c r="AH992" i="3"/>
  <c r="AQ991" i="3"/>
  <c r="AP991" i="3"/>
  <c r="AO991" i="3"/>
  <c r="AN991" i="3"/>
  <c r="AM991" i="3"/>
  <c r="AL991" i="3"/>
  <c r="AK991" i="3"/>
  <c r="AJ991" i="3"/>
  <c r="AI991" i="3"/>
  <c r="AH991" i="3"/>
  <c r="AQ990" i="3"/>
  <c r="AP990" i="3"/>
  <c r="AO990" i="3"/>
  <c r="AN990" i="3"/>
  <c r="AM990" i="3"/>
  <c r="AL990" i="3"/>
  <c r="AK990" i="3"/>
  <c r="AJ990" i="3"/>
  <c r="AI990" i="3"/>
  <c r="AH990" i="3"/>
  <c r="AQ989" i="3"/>
  <c r="AP989" i="3"/>
  <c r="AO989" i="3"/>
  <c r="AN989" i="3"/>
  <c r="AM989" i="3"/>
  <c r="AL989" i="3"/>
  <c r="AK989" i="3"/>
  <c r="AJ989" i="3"/>
  <c r="AI989" i="3"/>
  <c r="AH989" i="3"/>
  <c r="AQ988" i="3"/>
  <c r="AP988" i="3"/>
  <c r="AO988" i="3"/>
  <c r="AN988" i="3"/>
  <c r="AM988" i="3"/>
  <c r="AL988" i="3"/>
  <c r="AK988" i="3"/>
  <c r="AJ988" i="3"/>
  <c r="AI988" i="3"/>
  <c r="AH988" i="3"/>
  <c r="AQ987" i="3"/>
  <c r="AP987" i="3"/>
  <c r="AO987" i="3"/>
  <c r="AN987" i="3"/>
  <c r="AM987" i="3"/>
  <c r="AL987" i="3"/>
  <c r="AK987" i="3"/>
  <c r="AJ987" i="3"/>
  <c r="AI987" i="3"/>
  <c r="AH987" i="3"/>
  <c r="AQ986" i="3"/>
  <c r="AP986" i="3"/>
  <c r="AO986" i="3"/>
  <c r="AN986" i="3"/>
  <c r="AM986" i="3"/>
  <c r="AL986" i="3"/>
  <c r="AK986" i="3"/>
  <c r="AJ986" i="3"/>
  <c r="AI986" i="3"/>
  <c r="AH986" i="3"/>
  <c r="AQ985" i="3"/>
  <c r="AP985" i="3"/>
  <c r="AO985" i="3"/>
  <c r="AN985" i="3"/>
  <c r="AM985" i="3"/>
  <c r="AL985" i="3"/>
  <c r="AK985" i="3"/>
  <c r="AJ985" i="3"/>
  <c r="AI985" i="3"/>
  <c r="AH985" i="3"/>
  <c r="AQ984" i="3"/>
  <c r="AP984" i="3"/>
  <c r="AO984" i="3"/>
  <c r="AN984" i="3"/>
  <c r="AM984" i="3"/>
  <c r="AL984" i="3"/>
  <c r="AK984" i="3"/>
  <c r="AJ984" i="3"/>
  <c r="AI984" i="3"/>
  <c r="AH984" i="3"/>
  <c r="AQ983" i="3"/>
  <c r="AP983" i="3"/>
  <c r="AO983" i="3"/>
  <c r="AN983" i="3"/>
  <c r="AM983" i="3"/>
  <c r="AL983" i="3"/>
  <c r="AK983" i="3"/>
  <c r="AJ983" i="3"/>
  <c r="AI983" i="3"/>
  <c r="AH983" i="3"/>
  <c r="AQ982" i="3"/>
  <c r="AP982" i="3"/>
  <c r="AO982" i="3"/>
  <c r="AN982" i="3"/>
  <c r="AM982" i="3"/>
  <c r="AL982" i="3"/>
  <c r="AK982" i="3"/>
  <c r="AJ982" i="3"/>
  <c r="AI982" i="3"/>
  <c r="AH982" i="3"/>
  <c r="AQ981" i="3"/>
  <c r="AP981" i="3"/>
  <c r="AO981" i="3"/>
  <c r="AN981" i="3"/>
  <c r="AM981" i="3"/>
  <c r="AL981" i="3"/>
  <c r="AK981" i="3"/>
  <c r="AJ981" i="3"/>
  <c r="AI981" i="3"/>
  <c r="AH981" i="3"/>
  <c r="AQ980" i="3"/>
  <c r="AP980" i="3"/>
  <c r="AO980" i="3"/>
  <c r="AN980" i="3"/>
  <c r="AM980" i="3"/>
  <c r="AL980" i="3"/>
  <c r="AK980" i="3"/>
  <c r="AJ980" i="3"/>
  <c r="AI980" i="3"/>
  <c r="AH980" i="3"/>
  <c r="AQ979" i="3"/>
  <c r="AP979" i="3"/>
  <c r="AO979" i="3"/>
  <c r="AN979" i="3"/>
  <c r="AM979" i="3"/>
  <c r="AL979" i="3"/>
  <c r="AK979" i="3"/>
  <c r="AJ979" i="3"/>
  <c r="AI979" i="3"/>
  <c r="AH979" i="3"/>
  <c r="AQ978" i="3"/>
  <c r="AP978" i="3"/>
  <c r="AO978" i="3"/>
  <c r="AN978" i="3"/>
  <c r="AM978" i="3"/>
  <c r="AL978" i="3"/>
  <c r="AK978" i="3"/>
  <c r="AJ978" i="3"/>
  <c r="AI978" i="3"/>
  <c r="AH978" i="3"/>
  <c r="AQ977" i="3"/>
  <c r="AP977" i="3"/>
  <c r="AO977" i="3"/>
  <c r="AN977" i="3"/>
  <c r="AM977" i="3"/>
  <c r="AL977" i="3"/>
  <c r="AK977" i="3"/>
  <c r="AJ977" i="3"/>
  <c r="AI977" i="3"/>
  <c r="AH977" i="3"/>
  <c r="AQ976" i="3"/>
  <c r="AP976" i="3"/>
  <c r="AO976" i="3"/>
  <c r="AN976" i="3"/>
  <c r="AM976" i="3"/>
  <c r="AL976" i="3"/>
  <c r="AK976" i="3"/>
  <c r="AJ976" i="3"/>
  <c r="AI976" i="3"/>
  <c r="AH976" i="3"/>
  <c r="AQ975" i="3"/>
  <c r="AP975" i="3"/>
  <c r="AO975" i="3"/>
  <c r="AN975" i="3"/>
  <c r="AM975" i="3"/>
  <c r="AL975" i="3"/>
  <c r="AK975" i="3"/>
  <c r="AJ975" i="3"/>
  <c r="AI975" i="3"/>
  <c r="AH975" i="3"/>
  <c r="AQ974" i="3"/>
  <c r="AP974" i="3"/>
  <c r="AO974" i="3"/>
  <c r="AN974" i="3"/>
  <c r="AM974" i="3"/>
  <c r="AL974" i="3"/>
  <c r="AK974" i="3"/>
  <c r="AJ974" i="3"/>
  <c r="AI974" i="3"/>
  <c r="AH974" i="3"/>
  <c r="AQ973" i="3"/>
  <c r="AP973" i="3"/>
  <c r="AO973" i="3"/>
  <c r="AN973" i="3"/>
  <c r="AM973" i="3"/>
  <c r="AL973" i="3"/>
  <c r="AK973" i="3"/>
  <c r="AJ973" i="3"/>
  <c r="AI973" i="3"/>
  <c r="AH973" i="3"/>
  <c r="AQ972" i="3"/>
  <c r="AP972" i="3"/>
  <c r="AO972" i="3"/>
  <c r="AN972" i="3"/>
  <c r="AM972" i="3"/>
  <c r="AL972" i="3"/>
  <c r="AK972" i="3"/>
  <c r="AJ972" i="3"/>
  <c r="AI972" i="3"/>
  <c r="AH972" i="3"/>
  <c r="AQ971" i="3"/>
  <c r="AP971" i="3"/>
  <c r="AO971" i="3"/>
  <c r="AN971" i="3"/>
  <c r="AM971" i="3"/>
  <c r="AL971" i="3"/>
  <c r="AK971" i="3"/>
  <c r="AJ971" i="3"/>
  <c r="AI971" i="3"/>
  <c r="AH971" i="3"/>
  <c r="AQ970" i="3"/>
  <c r="AP970" i="3"/>
  <c r="AO970" i="3"/>
  <c r="AN970" i="3"/>
  <c r="AM970" i="3"/>
  <c r="AL970" i="3"/>
  <c r="AK970" i="3"/>
  <c r="AJ970" i="3"/>
  <c r="AI970" i="3"/>
  <c r="AH970" i="3"/>
  <c r="AQ969" i="3"/>
  <c r="AP969" i="3"/>
  <c r="AO969" i="3"/>
  <c r="AN969" i="3"/>
  <c r="AM969" i="3"/>
  <c r="AL969" i="3"/>
  <c r="AK969" i="3"/>
  <c r="AJ969" i="3"/>
  <c r="AI969" i="3"/>
  <c r="AH969" i="3"/>
  <c r="AQ968" i="3"/>
  <c r="AP968" i="3"/>
  <c r="AO968" i="3"/>
  <c r="AN968" i="3"/>
  <c r="AM968" i="3"/>
  <c r="AL968" i="3"/>
  <c r="AK968" i="3"/>
  <c r="AJ968" i="3"/>
  <c r="AI968" i="3"/>
  <c r="AH968" i="3"/>
  <c r="AQ967" i="3"/>
  <c r="AP967" i="3"/>
  <c r="AO967" i="3"/>
  <c r="AN967" i="3"/>
  <c r="AM967" i="3"/>
  <c r="AL967" i="3"/>
  <c r="AK967" i="3"/>
  <c r="AJ967" i="3"/>
  <c r="AI967" i="3"/>
  <c r="AH967" i="3"/>
  <c r="AQ966" i="3"/>
  <c r="AP966" i="3"/>
  <c r="AO966" i="3"/>
  <c r="AN966" i="3"/>
  <c r="AM966" i="3"/>
  <c r="AL966" i="3"/>
  <c r="AK966" i="3"/>
  <c r="AJ966" i="3"/>
  <c r="AI966" i="3"/>
  <c r="AH966" i="3"/>
  <c r="AQ965" i="3"/>
  <c r="AP965" i="3"/>
  <c r="AO965" i="3"/>
  <c r="AN965" i="3"/>
  <c r="AM965" i="3"/>
  <c r="AL965" i="3"/>
  <c r="AK965" i="3"/>
  <c r="AJ965" i="3"/>
  <c r="AI965" i="3"/>
  <c r="AH965" i="3"/>
  <c r="AQ964" i="3"/>
  <c r="AP964" i="3"/>
  <c r="AO964" i="3"/>
  <c r="AN964" i="3"/>
  <c r="AM964" i="3"/>
  <c r="AL964" i="3"/>
  <c r="AK964" i="3"/>
  <c r="AJ964" i="3"/>
  <c r="AI964" i="3"/>
  <c r="AH964" i="3"/>
  <c r="AQ963" i="3"/>
  <c r="AP963" i="3"/>
  <c r="AO963" i="3"/>
  <c r="AN963" i="3"/>
  <c r="AM963" i="3"/>
  <c r="AL963" i="3"/>
  <c r="AK963" i="3"/>
  <c r="AJ963" i="3"/>
  <c r="AI963" i="3"/>
  <c r="AH963" i="3"/>
  <c r="AQ962" i="3"/>
  <c r="AP962" i="3"/>
  <c r="AO962" i="3"/>
  <c r="AN962" i="3"/>
  <c r="AM962" i="3"/>
  <c r="AL962" i="3"/>
  <c r="AK962" i="3"/>
  <c r="AJ962" i="3"/>
  <c r="AI962" i="3"/>
  <c r="AH962" i="3"/>
  <c r="AQ961" i="3"/>
  <c r="AP961" i="3"/>
  <c r="AO961" i="3"/>
  <c r="AN961" i="3"/>
  <c r="AM961" i="3"/>
  <c r="AL961" i="3"/>
  <c r="AK961" i="3"/>
  <c r="AJ961" i="3"/>
  <c r="AI961" i="3"/>
  <c r="AH961" i="3"/>
  <c r="AQ960" i="3"/>
  <c r="AP960" i="3"/>
  <c r="AO960" i="3"/>
  <c r="AN960" i="3"/>
  <c r="AM960" i="3"/>
  <c r="AL960" i="3"/>
  <c r="AK960" i="3"/>
  <c r="AJ960" i="3"/>
  <c r="AI960" i="3"/>
  <c r="AH960" i="3"/>
  <c r="AQ959" i="3"/>
  <c r="AP959" i="3"/>
  <c r="AO959" i="3"/>
  <c r="AN959" i="3"/>
  <c r="AM959" i="3"/>
  <c r="AL959" i="3"/>
  <c r="AK959" i="3"/>
  <c r="AJ959" i="3"/>
  <c r="AI959" i="3"/>
  <c r="AH959" i="3"/>
  <c r="AQ958" i="3"/>
  <c r="AP958" i="3"/>
  <c r="AO958" i="3"/>
  <c r="AN958" i="3"/>
  <c r="AM958" i="3"/>
  <c r="AL958" i="3"/>
  <c r="AK958" i="3"/>
  <c r="AJ958" i="3"/>
  <c r="AI958" i="3"/>
  <c r="AH958" i="3"/>
  <c r="AQ957" i="3"/>
  <c r="AP957" i="3"/>
  <c r="AO957" i="3"/>
  <c r="AN957" i="3"/>
  <c r="AM957" i="3"/>
  <c r="AL957" i="3"/>
  <c r="AK957" i="3"/>
  <c r="AJ957" i="3"/>
  <c r="AI957" i="3"/>
  <c r="AH957" i="3"/>
  <c r="AQ956" i="3"/>
  <c r="AP956" i="3"/>
  <c r="AO956" i="3"/>
  <c r="AN956" i="3"/>
  <c r="AM956" i="3"/>
  <c r="AL956" i="3"/>
  <c r="AK956" i="3"/>
  <c r="AJ956" i="3"/>
  <c r="AI956" i="3"/>
  <c r="AH956" i="3"/>
  <c r="AQ955" i="3"/>
  <c r="AP955" i="3"/>
  <c r="AO955" i="3"/>
  <c r="AN955" i="3"/>
  <c r="AM955" i="3"/>
  <c r="AL955" i="3"/>
  <c r="AK955" i="3"/>
  <c r="AJ955" i="3"/>
  <c r="AI955" i="3"/>
  <c r="AH955" i="3"/>
  <c r="AQ954" i="3"/>
  <c r="AP954" i="3"/>
  <c r="AO954" i="3"/>
  <c r="AN954" i="3"/>
  <c r="AM954" i="3"/>
  <c r="AL954" i="3"/>
  <c r="AK954" i="3"/>
  <c r="AJ954" i="3"/>
  <c r="AI954" i="3"/>
  <c r="AH954" i="3"/>
  <c r="AQ953" i="3"/>
  <c r="AP953" i="3"/>
  <c r="AO953" i="3"/>
  <c r="AN953" i="3"/>
  <c r="AM953" i="3"/>
  <c r="AL953" i="3"/>
  <c r="AK953" i="3"/>
  <c r="AJ953" i="3"/>
  <c r="AI953" i="3"/>
  <c r="AH953" i="3"/>
  <c r="AQ952" i="3"/>
  <c r="AP952" i="3"/>
  <c r="AO952" i="3"/>
  <c r="AN952" i="3"/>
  <c r="AM952" i="3"/>
  <c r="AL952" i="3"/>
  <c r="AK952" i="3"/>
  <c r="AJ952" i="3"/>
  <c r="AI952" i="3"/>
  <c r="AH952" i="3"/>
  <c r="AQ951" i="3"/>
  <c r="AP951" i="3"/>
  <c r="AO951" i="3"/>
  <c r="AN951" i="3"/>
  <c r="AM951" i="3"/>
  <c r="AL951" i="3"/>
  <c r="AK951" i="3"/>
  <c r="AJ951" i="3"/>
  <c r="AI951" i="3"/>
  <c r="AH951" i="3"/>
  <c r="AQ950" i="3"/>
  <c r="AP950" i="3"/>
  <c r="AO950" i="3"/>
  <c r="AN950" i="3"/>
  <c r="AM950" i="3"/>
  <c r="AL950" i="3"/>
  <c r="AK950" i="3"/>
  <c r="AJ950" i="3"/>
  <c r="AI950" i="3"/>
  <c r="AH950" i="3"/>
  <c r="AQ949" i="3"/>
  <c r="AP949" i="3"/>
  <c r="AO949" i="3"/>
  <c r="AN949" i="3"/>
  <c r="AM949" i="3"/>
  <c r="AL949" i="3"/>
  <c r="AK949" i="3"/>
  <c r="AJ949" i="3"/>
  <c r="AI949" i="3"/>
  <c r="AH949" i="3"/>
  <c r="AQ948" i="3"/>
  <c r="AP948" i="3"/>
  <c r="AO948" i="3"/>
  <c r="AN948" i="3"/>
  <c r="AM948" i="3"/>
  <c r="AL948" i="3"/>
  <c r="AK948" i="3"/>
  <c r="AJ948" i="3"/>
  <c r="AI948" i="3"/>
  <c r="AH948" i="3"/>
  <c r="AQ947" i="3"/>
  <c r="AP947" i="3"/>
  <c r="AO947" i="3"/>
  <c r="AN947" i="3"/>
  <c r="AM947" i="3"/>
  <c r="AL947" i="3"/>
  <c r="AK947" i="3"/>
  <c r="AJ947" i="3"/>
  <c r="AI947" i="3"/>
  <c r="AH947" i="3"/>
  <c r="AQ946" i="3"/>
  <c r="AP946" i="3"/>
  <c r="AO946" i="3"/>
  <c r="AN946" i="3"/>
  <c r="AM946" i="3"/>
  <c r="AL946" i="3"/>
  <c r="AK946" i="3"/>
  <c r="AJ946" i="3"/>
  <c r="AI946" i="3"/>
  <c r="AH946" i="3"/>
  <c r="AQ945" i="3"/>
  <c r="AP945" i="3"/>
  <c r="AO945" i="3"/>
  <c r="AN945" i="3"/>
  <c r="AM945" i="3"/>
  <c r="AL945" i="3"/>
  <c r="AK945" i="3"/>
  <c r="AJ945" i="3"/>
  <c r="AI945" i="3"/>
  <c r="AH945" i="3"/>
  <c r="AQ944" i="3"/>
  <c r="AP944" i="3"/>
  <c r="AO944" i="3"/>
  <c r="AN944" i="3"/>
  <c r="AM944" i="3"/>
  <c r="AL944" i="3"/>
  <c r="AK944" i="3"/>
  <c r="AJ944" i="3"/>
  <c r="AI944" i="3"/>
  <c r="AH944" i="3"/>
  <c r="AQ943" i="3"/>
  <c r="AP943" i="3"/>
  <c r="AO943" i="3"/>
  <c r="AN943" i="3"/>
  <c r="AM943" i="3"/>
  <c r="AL943" i="3"/>
  <c r="AK943" i="3"/>
  <c r="AJ943" i="3"/>
  <c r="AI943" i="3"/>
  <c r="AH943" i="3"/>
  <c r="AQ942" i="3"/>
  <c r="AP942" i="3"/>
  <c r="AO942" i="3"/>
  <c r="AN942" i="3"/>
  <c r="AM942" i="3"/>
  <c r="AL942" i="3"/>
  <c r="AK942" i="3"/>
  <c r="AJ942" i="3"/>
  <c r="AI942" i="3"/>
  <c r="AH942" i="3"/>
  <c r="AQ941" i="3"/>
  <c r="AP941" i="3"/>
  <c r="AO941" i="3"/>
  <c r="AN941" i="3"/>
  <c r="AM941" i="3"/>
  <c r="AL941" i="3"/>
  <c r="AK941" i="3"/>
  <c r="AJ941" i="3"/>
  <c r="AI941" i="3"/>
  <c r="AH941" i="3"/>
  <c r="AQ940" i="3"/>
  <c r="AP940" i="3"/>
  <c r="AO940" i="3"/>
  <c r="AN940" i="3"/>
  <c r="AM940" i="3"/>
  <c r="AL940" i="3"/>
  <c r="AK940" i="3"/>
  <c r="AJ940" i="3"/>
  <c r="AI940" i="3"/>
  <c r="AH940" i="3"/>
  <c r="AQ939" i="3"/>
  <c r="AP939" i="3"/>
  <c r="AO939" i="3"/>
  <c r="AN939" i="3"/>
  <c r="AM939" i="3"/>
  <c r="AL939" i="3"/>
  <c r="AK939" i="3"/>
  <c r="AJ939" i="3"/>
  <c r="AI939" i="3"/>
  <c r="AH939" i="3"/>
  <c r="AQ938" i="3"/>
  <c r="AP938" i="3"/>
  <c r="AO938" i="3"/>
  <c r="AN938" i="3"/>
  <c r="AM938" i="3"/>
  <c r="AL938" i="3"/>
  <c r="AK938" i="3"/>
  <c r="AJ938" i="3"/>
  <c r="AI938" i="3"/>
  <c r="AH938" i="3"/>
  <c r="AQ937" i="3"/>
  <c r="AP937" i="3"/>
  <c r="AO937" i="3"/>
  <c r="AN937" i="3"/>
  <c r="AM937" i="3"/>
  <c r="AL937" i="3"/>
  <c r="AK937" i="3"/>
  <c r="AJ937" i="3"/>
  <c r="AI937" i="3"/>
  <c r="AH937" i="3"/>
  <c r="AQ936" i="3"/>
  <c r="AP936" i="3"/>
  <c r="AO936" i="3"/>
  <c r="AN936" i="3"/>
  <c r="AM936" i="3"/>
  <c r="AL936" i="3"/>
  <c r="AK936" i="3"/>
  <c r="AJ936" i="3"/>
  <c r="AI936" i="3"/>
  <c r="AH936" i="3"/>
  <c r="AQ935" i="3"/>
  <c r="AP935" i="3"/>
  <c r="AO935" i="3"/>
  <c r="AN935" i="3"/>
  <c r="AM935" i="3"/>
  <c r="AL935" i="3"/>
  <c r="AK935" i="3"/>
  <c r="AJ935" i="3"/>
  <c r="AI935" i="3"/>
  <c r="AH935" i="3"/>
  <c r="AQ934" i="3"/>
  <c r="AP934" i="3"/>
  <c r="AO934" i="3"/>
  <c r="AN934" i="3"/>
  <c r="AM934" i="3"/>
  <c r="AL934" i="3"/>
  <c r="AK934" i="3"/>
  <c r="AJ934" i="3"/>
  <c r="AI934" i="3"/>
  <c r="AH934" i="3"/>
  <c r="AQ933" i="3"/>
  <c r="AP933" i="3"/>
  <c r="AO933" i="3"/>
  <c r="AN933" i="3"/>
  <c r="AM933" i="3"/>
  <c r="AL933" i="3"/>
  <c r="AK933" i="3"/>
  <c r="AJ933" i="3"/>
  <c r="AI933" i="3"/>
  <c r="AH933" i="3"/>
  <c r="AQ932" i="3"/>
  <c r="AP932" i="3"/>
  <c r="AO932" i="3"/>
  <c r="AN932" i="3"/>
  <c r="AM932" i="3"/>
  <c r="AL932" i="3"/>
  <c r="AK932" i="3"/>
  <c r="AJ932" i="3"/>
  <c r="AI932" i="3"/>
  <c r="AH932" i="3"/>
  <c r="AQ931" i="3"/>
  <c r="AP931" i="3"/>
  <c r="AO931" i="3"/>
  <c r="AN931" i="3"/>
  <c r="AM931" i="3"/>
  <c r="AL931" i="3"/>
  <c r="AK931" i="3"/>
  <c r="AJ931" i="3"/>
  <c r="AI931" i="3"/>
  <c r="AH931" i="3"/>
  <c r="AQ930" i="3"/>
  <c r="AP930" i="3"/>
  <c r="AO930" i="3"/>
  <c r="AN930" i="3"/>
  <c r="AM930" i="3"/>
  <c r="AL930" i="3"/>
  <c r="AK930" i="3"/>
  <c r="AJ930" i="3"/>
  <c r="AI930" i="3"/>
  <c r="AH930" i="3"/>
  <c r="AQ929" i="3"/>
  <c r="AP929" i="3"/>
  <c r="AO929" i="3"/>
  <c r="AN929" i="3"/>
  <c r="AM929" i="3"/>
  <c r="AL929" i="3"/>
  <c r="AK929" i="3"/>
  <c r="AJ929" i="3"/>
  <c r="AI929" i="3"/>
  <c r="AH929" i="3"/>
  <c r="AQ928" i="3"/>
  <c r="AP928" i="3"/>
  <c r="AO928" i="3"/>
  <c r="AN928" i="3"/>
  <c r="AM928" i="3"/>
  <c r="AL928" i="3"/>
  <c r="AK928" i="3"/>
  <c r="AJ928" i="3"/>
  <c r="AI928" i="3"/>
  <c r="AH928" i="3"/>
  <c r="AQ927" i="3"/>
  <c r="AP927" i="3"/>
  <c r="AO927" i="3"/>
  <c r="AN927" i="3"/>
  <c r="AM927" i="3"/>
  <c r="AL927" i="3"/>
  <c r="AK927" i="3"/>
  <c r="AJ927" i="3"/>
  <c r="AI927" i="3"/>
  <c r="AH927" i="3"/>
  <c r="AQ926" i="3"/>
  <c r="AP926" i="3"/>
  <c r="AO926" i="3"/>
  <c r="AN926" i="3"/>
  <c r="AM926" i="3"/>
  <c r="AL926" i="3"/>
  <c r="AK926" i="3"/>
  <c r="AJ926" i="3"/>
  <c r="AI926" i="3"/>
  <c r="AH926" i="3"/>
  <c r="AQ925" i="3"/>
  <c r="AP925" i="3"/>
  <c r="AO925" i="3"/>
  <c r="AN925" i="3"/>
  <c r="AM925" i="3"/>
  <c r="AL925" i="3"/>
  <c r="AK925" i="3"/>
  <c r="AJ925" i="3"/>
  <c r="AI925" i="3"/>
  <c r="AH925" i="3"/>
  <c r="AQ924" i="3"/>
  <c r="AP924" i="3"/>
  <c r="AO924" i="3"/>
  <c r="AN924" i="3"/>
  <c r="AM924" i="3"/>
  <c r="AL924" i="3"/>
  <c r="AK924" i="3"/>
  <c r="AJ924" i="3"/>
  <c r="AI924" i="3"/>
  <c r="AH924" i="3"/>
  <c r="AQ923" i="3"/>
  <c r="AP923" i="3"/>
  <c r="AO923" i="3"/>
  <c r="AN923" i="3"/>
  <c r="AM923" i="3"/>
  <c r="AL923" i="3"/>
  <c r="AK923" i="3"/>
  <c r="AJ923" i="3"/>
  <c r="AI923" i="3"/>
  <c r="AH923" i="3"/>
  <c r="AQ922" i="3"/>
  <c r="AP922" i="3"/>
  <c r="AO922" i="3"/>
  <c r="AN922" i="3"/>
  <c r="AM922" i="3"/>
  <c r="AL922" i="3"/>
  <c r="AK922" i="3"/>
  <c r="AJ922" i="3"/>
  <c r="AI922" i="3"/>
  <c r="AH922" i="3"/>
  <c r="AQ921" i="3"/>
  <c r="AP921" i="3"/>
  <c r="AO921" i="3"/>
  <c r="AN921" i="3"/>
  <c r="AM921" i="3"/>
  <c r="AL921" i="3"/>
  <c r="AK921" i="3"/>
  <c r="AJ921" i="3"/>
  <c r="AI921" i="3"/>
  <c r="AH921" i="3"/>
  <c r="AQ920" i="3"/>
  <c r="AP920" i="3"/>
  <c r="AO920" i="3"/>
  <c r="AN920" i="3"/>
  <c r="AM920" i="3"/>
  <c r="AL920" i="3"/>
  <c r="AK920" i="3"/>
  <c r="AJ920" i="3"/>
  <c r="AI920" i="3"/>
  <c r="AH920" i="3"/>
  <c r="AQ919" i="3"/>
  <c r="AP919" i="3"/>
  <c r="AO919" i="3"/>
  <c r="AN919" i="3"/>
  <c r="AM919" i="3"/>
  <c r="AL919" i="3"/>
  <c r="AK919" i="3"/>
  <c r="AJ919" i="3"/>
  <c r="AI919" i="3"/>
  <c r="AH919" i="3"/>
  <c r="AQ918" i="3"/>
  <c r="AP918" i="3"/>
  <c r="AO918" i="3"/>
  <c r="AN918" i="3"/>
  <c r="AM918" i="3"/>
  <c r="AL918" i="3"/>
  <c r="AK918" i="3"/>
  <c r="AJ918" i="3"/>
  <c r="AI918" i="3"/>
  <c r="AH918" i="3"/>
  <c r="AQ917" i="3"/>
  <c r="AP917" i="3"/>
  <c r="AO917" i="3"/>
  <c r="AN917" i="3"/>
  <c r="AM917" i="3"/>
  <c r="AL917" i="3"/>
  <c r="AK917" i="3"/>
  <c r="AJ917" i="3"/>
  <c r="AI917" i="3"/>
  <c r="AH917" i="3"/>
  <c r="AQ916" i="3"/>
  <c r="AP916" i="3"/>
  <c r="AO916" i="3"/>
  <c r="AN916" i="3"/>
  <c r="AM916" i="3"/>
  <c r="AL916" i="3"/>
  <c r="AK916" i="3"/>
  <c r="AJ916" i="3"/>
  <c r="AI916" i="3"/>
  <c r="AH916" i="3"/>
  <c r="AQ915" i="3"/>
  <c r="AP915" i="3"/>
  <c r="AO915" i="3"/>
  <c r="AN915" i="3"/>
  <c r="AM915" i="3"/>
  <c r="AL915" i="3"/>
  <c r="AK915" i="3"/>
  <c r="AJ915" i="3"/>
  <c r="AI915" i="3"/>
  <c r="AH915" i="3"/>
  <c r="AQ914" i="3"/>
  <c r="AP914" i="3"/>
  <c r="AO914" i="3"/>
  <c r="AN914" i="3"/>
  <c r="AM914" i="3"/>
  <c r="AL914" i="3"/>
  <c r="AK914" i="3"/>
  <c r="AJ914" i="3"/>
  <c r="AI914" i="3"/>
  <c r="AH914" i="3"/>
  <c r="AQ913" i="3"/>
  <c r="AP913" i="3"/>
  <c r="AO913" i="3"/>
  <c r="AN913" i="3"/>
  <c r="AM913" i="3"/>
  <c r="AL913" i="3"/>
  <c r="AK913" i="3"/>
  <c r="AJ913" i="3"/>
  <c r="AI913" i="3"/>
  <c r="AH913" i="3"/>
  <c r="AQ912" i="3"/>
  <c r="AP912" i="3"/>
  <c r="AO912" i="3"/>
  <c r="AN912" i="3"/>
  <c r="AM912" i="3"/>
  <c r="AL912" i="3"/>
  <c r="AK912" i="3"/>
  <c r="AJ912" i="3"/>
  <c r="AI912" i="3"/>
  <c r="AH912" i="3"/>
  <c r="AQ911" i="3"/>
  <c r="AP911" i="3"/>
  <c r="AO911" i="3"/>
  <c r="AN911" i="3"/>
  <c r="AM911" i="3"/>
  <c r="AL911" i="3"/>
  <c r="AK911" i="3"/>
  <c r="AJ911" i="3"/>
  <c r="AI911" i="3"/>
  <c r="AH911" i="3"/>
  <c r="AQ910" i="3"/>
  <c r="AP910" i="3"/>
  <c r="AO910" i="3"/>
  <c r="AN910" i="3"/>
  <c r="AM910" i="3"/>
  <c r="AL910" i="3"/>
  <c r="AK910" i="3"/>
  <c r="AJ910" i="3"/>
  <c r="AI910" i="3"/>
  <c r="AH910" i="3"/>
  <c r="AQ909" i="3"/>
  <c r="AP909" i="3"/>
  <c r="AO909" i="3"/>
  <c r="AN909" i="3"/>
  <c r="AM909" i="3"/>
  <c r="AL909" i="3"/>
  <c r="AK909" i="3"/>
  <c r="AJ909" i="3"/>
  <c r="AI909" i="3"/>
  <c r="AH909" i="3"/>
  <c r="AQ908" i="3"/>
  <c r="AP908" i="3"/>
  <c r="AO908" i="3"/>
  <c r="AN908" i="3"/>
  <c r="AM908" i="3"/>
  <c r="AL908" i="3"/>
  <c r="AK908" i="3"/>
  <c r="AJ908" i="3"/>
  <c r="AI908" i="3"/>
  <c r="AH908" i="3"/>
  <c r="AQ907" i="3"/>
  <c r="AP907" i="3"/>
  <c r="AO907" i="3"/>
  <c r="AN907" i="3"/>
  <c r="AM907" i="3"/>
  <c r="AL907" i="3"/>
  <c r="AK907" i="3"/>
  <c r="AJ907" i="3"/>
  <c r="AI907" i="3"/>
  <c r="AH907" i="3"/>
  <c r="AQ906" i="3"/>
  <c r="AP906" i="3"/>
  <c r="AO906" i="3"/>
  <c r="AN906" i="3"/>
  <c r="AM906" i="3"/>
  <c r="AL906" i="3"/>
  <c r="AK906" i="3"/>
  <c r="AJ906" i="3"/>
  <c r="AI906" i="3"/>
  <c r="AH906" i="3"/>
  <c r="AQ905" i="3"/>
  <c r="AP905" i="3"/>
  <c r="AO905" i="3"/>
  <c r="AN905" i="3"/>
  <c r="AM905" i="3"/>
  <c r="AL905" i="3"/>
  <c r="AK905" i="3"/>
  <c r="AJ905" i="3"/>
  <c r="AI905" i="3"/>
  <c r="AH905" i="3"/>
  <c r="AQ904" i="3"/>
  <c r="AP904" i="3"/>
  <c r="AO904" i="3"/>
  <c r="AN904" i="3"/>
  <c r="AM904" i="3"/>
  <c r="AL904" i="3"/>
  <c r="AK904" i="3"/>
  <c r="AJ904" i="3"/>
  <c r="AI904" i="3"/>
  <c r="AH904" i="3"/>
  <c r="AQ903" i="3"/>
  <c r="AP903" i="3"/>
  <c r="AO903" i="3"/>
  <c r="AN903" i="3"/>
  <c r="AM903" i="3"/>
  <c r="AL903" i="3"/>
  <c r="AK903" i="3"/>
  <c r="AJ903" i="3"/>
  <c r="AI903" i="3"/>
  <c r="AH903" i="3"/>
  <c r="AQ902" i="3"/>
  <c r="AP902" i="3"/>
  <c r="AO902" i="3"/>
  <c r="AN902" i="3"/>
  <c r="AM902" i="3"/>
  <c r="AL902" i="3"/>
  <c r="AK902" i="3"/>
  <c r="AJ902" i="3"/>
  <c r="AI902" i="3"/>
  <c r="AH902" i="3"/>
  <c r="AQ901" i="3"/>
  <c r="AP901" i="3"/>
  <c r="AO901" i="3"/>
  <c r="AN901" i="3"/>
  <c r="AM901" i="3"/>
  <c r="AL901" i="3"/>
  <c r="AK901" i="3"/>
  <c r="AJ901" i="3"/>
  <c r="AI901" i="3"/>
  <c r="AH901" i="3"/>
  <c r="AQ900" i="3"/>
  <c r="AP900" i="3"/>
  <c r="AO900" i="3"/>
  <c r="AN900" i="3"/>
  <c r="AM900" i="3"/>
  <c r="AL900" i="3"/>
  <c r="AK900" i="3"/>
  <c r="AJ900" i="3"/>
  <c r="AI900" i="3"/>
  <c r="AH900" i="3"/>
  <c r="AQ899" i="3"/>
  <c r="AP899" i="3"/>
  <c r="AO899" i="3"/>
  <c r="AN899" i="3"/>
  <c r="AM899" i="3"/>
  <c r="AL899" i="3"/>
  <c r="AK899" i="3"/>
  <c r="AJ899" i="3"/>
  <c r="AI899" i="3"/>
  <c r="AH899" i="3"/>
  <c r="AQ898" i="3"/>
  <c r="AP898" i="3"/>
  <c r="AO898" i="3"/>
  <c r="AN898" i="3"/>
  <c r="AM898" i="3"/>
  <c r="AL898" i="3"/>
  <c r="AK898" i="3"/>
  <c r="AJ898" i="3"/>
  <c r="AI898" i="3"/>
  <c r="AH898" i="3"/>
  <c r="AQ897" i="3"/>
  <c r="AP897" i="3"/>
  <c r="AO897" i="3"/>
  <c r="AN897" i="3"/>
  <c r="AM897" i="3"/>
  <c r="AL897" i="3"/>
  <c r="AK897" i="3"/>
  <c r="AJ897" i="3"/>
  <c r="AI897" i="3"/>
  <c r="AH897" i="3"/>
  <c r="AQ896" i="3"/>
  <c r="AP896" i="3"/>
  <c r="AO896" i="3"/>
  <c r="AN896" i="3"/>
  <c r="AM896" i="3"/>
  <c r="AL896" i="3"/>
  <c r="AK896" i="3"/>
  <c r="AJ896" i="3"/>
  <c r="AI896" i="3"/>
  <c r="AH896" i="3"/>
  <c r="AQ895" i="3"/>
  <c r="AP895" i="3"/>
  <c r="AO895" i="3"/>
  <c r="AN895" i="3"/>
  <c r="AM895" i="3"/>
  <c r="AL895" i="3"/>
  <c r="AK895" i="3"/>
  <c r="AJ895" i="3"/>
  <c r="AI895" i="3"/>
  <c r="AH895" i="3"/>
  <c r="AQ894" i="3"/>
  <c r="AP894" i="3"/>
  <c r="AO894" i="3"/>
  <c r="AN894" i="3"/>
  <c r="AM894" i="3"/>
  <c r="AL894" i="3"/>
  <c r="AK894" i="3"/>
  <c r="AJ894" i="3"/>
  <c r="AI894" i="3"/>
  <c r="AH894" i="3"/>
  <c r="AQ893" i="3"/>
  <c r="AP893" i="3"/>
  <c r="AO893" i="3"/>
  <c r="AN893" i="3"/>
  <c r="AM893" i="3"/>
  <c r="AL893" i="3"/>
  <c r="AK893" i="3"/>
  <c r="AJ893" i="3"/>
  <c r="AI893" i="3"/>
  <c r="AH893" i="3"/>
  <c r="AQ892" i="3"/>
  <c r="AP892" i="3"/>
  <c r="AO892" i="3"/>
  <c r="AN892" i="3"/>
  <c r="AM892" i="3"/>
  <c r="AL892" i="3"/>
  <c r="AK892" i="3"/>
  <c r="AJ892" i="3"/>
  <c r="AI892" i="3"/>
  <c r="AH892" i="3"/>
  <c r="AQ891" i="3"/>
  <c r="AP891" i="3"/>
  <c r="AO891" i="3"/>
  <c r="AN891" i="3"/>
  <c r="AM891" i="3"/>
  <c r="AL891" i="3"/>
  <c r="AK891" i="3"/>
  <c r="AJ891" i="3"/>
  <c r="AI891" i="3"/>
  <c r="AH891" i="3"/>
  <c r="AQ890" i="3"/>
  <c r="AP890" i="3"/>
  <c r="AO890" i="3"/>
  <c r="AN890" i="3"/>
  <c r="AM890" i="3"/>
  <c r="AL890" i="3"/>
  <c r="AK890" i="3"/>
  <c r="AJ890" i="3"/>
  <c r="AI890" i="3"/>
  <c r="AH890" i="3"/>
  <c r="AQ889" i="3"/>
  <c r="AP889" i="3"/>
  <c r="AO889" i="3"/>
  <c r="AN889" i="3"/>
  <c r="AM889" i="3"/>
  <c r="AL889" i="3"/>
  <c r="AK889" i="3"/>
  <c r="AJ889" i="3"/>
  <c r="AI889" i="3"/>
  <c r="AH889" i="3"/>
  <c r="AQ888" i="3"/>
  <c r="AP888" i="3"/>
  <c r="AO888" i="3"/>
  <c r="AN888" i="3"/>
  <c r="AM888" i="3"/>
  <c r="AL888" i="3"/>
  <c r="AK888" i="3"/>
  <c r="AJ888" i="3"/>
  <c r="AI888" i="3"/>
  <c r="AH888" i="3"/>
  <c r="AQ887" i="3"/>
  <c r="AP887" i="3"/>
  <c r="AO887" i="3"/>
  <c r="AN887" i="3"/>
  <c r="AM887" i="3"/>
  <c r="AL887" i="3"/>
  <c r="AK887" i="3"/>
  <c r="AJ887" i="3"/>
  <c r="AI887" i="3"/>
  <c r="AH887" i="3"/>
  <c r="AQ886" i="3"/>
  <c r="AP886" i="3"/>
  <c r="AO886" i="3"/>
  <c r="AN886" i="3"/>
  <c r="AM886" i="3"/>
  <c r="AL886" i="3"/>
  <c r="AK886" i="3"/>
  <c r="AJ886" i="3"/>
  <c r="AI886" i="3"/>
  <c r="AH886" i="3"/>
  <c r="AQ885" i="3"/>
  <c r="AP885" i="3"/>
  <c r="AO885" i="3"/>
  <c r="AN885" i="3"/>
  <c r="AM885" i="3"/>
  <c r="AL885" i="3"/>
  <c r="AK885" i="3"/>
  <c r="AJ885" i="3"/>
  <c r="AI885" i="3"/>
  <c r="AH885" i="3"/>
  <c r="AQ884" i="3"/>
  <c r="AP884" i="3"/>
  <c r="AO884" i="3"/>
  <c r="AN884" i="3"/>
  <c r="AM884" i="3"/>
  <c r="AL884" i="3"/>
  <c r="AK884" i="3"/>
  <c r="AJ884" i="3"/>
  <c r="AI884" i="3"/>
  <c r="AH884" i="3"/>
  <c r="AQ883" i="3"/>
  <c r="AP883" i="3"/>
  <c r="AO883" i="3"/>
  <c r="AN883" i="3"/>
  <c r="AM883" i="3"/>
  <c r="AL883" i="3"/>
  <c r="AK883" i="3"/>
  <c r="AJ883" i="3"/>
  <c r="AI883" i="3"/>
  <c r="AH883" i="3"/>
  <c r="AQ882" i="3"/>
  <c r="AP882" i="3"/>
  <c r="AO882" i="3"/>
  <c r="AN882" i="3"/>
  <c r="AM882" i="3"/>
  <c r="AL882" i="3"/>
  <c r="AK882" i="3"/>
  <c r="AJ882" i="3"/>
  <c r="AI882" i="3"/>
  <c r="AH882" i="3"/>
  <c r="AQ881" i="3"/>
  <c r="AP881" i="3"/>
  <c r="AO881" i="3"/>
  <c r="AN881" i="3"/>
  <c r="AM881" i="3"/>
  <c r="AL881" i="3"/>
  <c r="AK881" i="3"/>
  <c r="AJ881" i="3"/>
  <c r="AI881" i="3"/>
  <c r="AH881" i="3"/>
  <c r="AQ880" i="3"/>
  <c r="AP880" i="3"/>
  <c r="AO880" i="3"/>
  <c r="AN880" i="3"/>
  <c r="AM880" i="3"/>
  <c r="AL880" i="3"/>
  <c r="AK880" i="3"/>
  <c r="AJ880" i="3"/>
  <c r="AI880" i="3"/>
  <c r="AH880" i="3"/>
  <c r="AQ879" i="3"/>
  <c r="AP879" i="3"/>
  <c r="AO879" i="3"/>
  <c r="AN879" i="3"/>
  <c r="AM879" i="3"/>
  <c r="AL879" i="3"/>
  <c r="AK879" i="3"/>
  <c r="AJ879" i="3"/>
  <c r="AI879" i="3"/>
  <c r="AH879" i="3"/>
  <c r="AQ878" i="3"/>
  <c r="AP878" i="3"/>
  <c r="AO878" i="3"/>
  <c r="AN878" i="3"/>
  <c r="AM878" i="3"/>
  <c r="AL878" i="3"/>
  <c r="AK878" i="3"/>
  <c r="AJ878" i="3"/>
  <c r="AI878" i="3"/>
  <c r="AH878" i="3"/>
  <c r="AQ877" i="3"/>
  <c r="AP877" i="3"/>
  <c r="AO877" i="3"/>
  <c r="AN877" i="3"/>
  <c r="AM877" i="3"/>
  <c r="AL877" i="3"/>
  <c r="AK877" i="3"/>
  <c r="AJ877" i="3"/>
  <c r="AI877" i="3"/>
  <c r="AH877" i="3"/>
  <c r="AQ876" i="3"/>
  <c r="AP876" i="3"/>
  <c r="AO876" i="3"/>
  <c r="AN876" i="3"/>
  <c r="AM876" i="3"/>
  <c r="AL876" i="3"/>
  <c r="AK876" i="3"/>
  <c r="AJ876" i="3"/>
  <c r="AI876" i="3"/>
  <c r="AH876" i="3"/>
  <c r="AQ875" i="3"/>
  <c r="AP875" i="3"/>
  <c r="AO875" i="3"/>
  <c r="AN875" i="3"/>
  <c r="AM875" i="3"/>
  <c r="AL875" i="3"/>
  <c r="AK875" i="3"/>
  <c r="AJ875" i="3"/>
  <c r="AI875" i="3"/>
  <c r="AH875" i="3"/>
  <c r="AQ874" i="3"/>
  <c r="AP874" i="3"/>
  <c r="AO874" i="3"/>
  <c r="AN874" i="3"/>
  <c r="AM874" i="3"/>
  <c r="AL874" i="3"/>
  <c r="AK874" i="3"/>
  <c r="AJ874" i="3"/>
  <c r="AI874" i="3"/>
  <c r="AH874" i="3"/>
  <c r="AQ873" i="3"/>
  <c r="AP873" i="3"/>
  <c r="AO873" i="3"/>
  <c r="AN873" i="3"/>
  <c r="AM873" i="3"/>
  <c r="AL873" i="3"/>
  <c r="AK873" i="3"/>
  <c r="AJ873" i="3"/>
  <c r="AI873" i="3"/>
  <c r="AH873" i="3"/>
  <c r="AQ872" i="3"/>
  <c r="AP872" i="3"/>
  <c r="AO872" i="3"/>
  <c r="AN872" i="3"/>
  <c r="AM872" i="3"/>
  <c r="AL872" i="3"/>
  <c r="AK872" i="3"/>
  <c r="AJ872" i="3"/>
  <c r="AI872" i="3"/>
  <c r="AH872" i="3"/>
  <c r="AQ871" i="3"/>
  <c r="AP871" i="3"/>
  <c r="AO871" i="3"/>
  <c r="AN871" i="3"/>
  <c r="AM871" i="3"/>
  <c r="AL871" i="3"/>
  <c r="AK871" i="3"/>
  <c r="AJ871" i="3"/>
  <c r="AI871" i="3"/>
  <c r="AH871" i="3"/>
  <c r="AQ870" i="3"/>
  <c r="AP870" i="3"/>
  <c r="AO870" i="3"/>
  <c r="AN870" i="3"/>
  <c r="AM870" i="3"/>
  <c r="AL870" i="3"/>
  <c r="AK870" i="3"/>
  <c r="AJ870" i="3"/>
  <c r="AI870" i="3"/>
  <c r="AH870" i="3"/>
  <c r="AQ869" i="3"/>
  <c r="AP869" i="3"/>
  <c r="AO869" i="3"/>
  <c r="AN869" i="3"/>
  <c r="AM869" i="3"/>
  <c r="AL869" i="3"/>
  <c r="AK869" i="3"/>
  <c r="AJ869" i="3"/>
  <c r="AI869" i="3"/>
  <c r="AH869" i="3"/>
  <c r="AQ868" i="3"/>
  <c r="AP868" i="3"/>
  <c r="AO868" i="3"/>
  <c r="AN868" i="3"/>
  <c r="AM868" i="3"/>
  <c r="AL868" i="3"/>
  <c r="AK868" i="3"/>
  <c r="AJ868" i="3"/>
  <c r="AI868" i="3"/>
  <c r="AH868" i="3"/>
  <c r="AQ867" i="3"/>
  <c r="AP867" i="3"/>
  <c r="AO867" i="3"/>
  <c r="AN867" i="3"/>
  <c r="AM867" i="3"/>
  <c r="AL867" i="3"/>
  <c r="AK867" i="3"/>
  <c r="AJ867" i="3"/>
  <c r="AI867" i="3"/>
  <c r="AH867" i="3"/>
  <c r="AQ866" i="3"/>
  <c r="AP866" i="3"/>
  <c r="AO866" i="3"/>
  <c r="AN866" i="3"/>
  <c r="AM866" i="3"/>
  <c r="AL866" i="3"/>
  <c r="AK866" i="3"/>
  <c r="AJ866" i="3"/>
  <c r="AI866" i="3"/>
  <c r="AH866" i="3"/>
  <c r="AQ865" i="3"/>
  <c r="AP865" i="3"/>
  <c r="AO865" i="3"/>
  <c r="AN865" i="3"/>
  <c r="AM865" i="3"/>
  <c r="AL865" i="3"/>
  <c r="AK865" i="3"/>
  <c r="AJ865" i="3"/>
  <c r="AI865" i="3"/>
  <c r="AH865" i="3"/>
  <c r="AQ864" i="3"/>
  <c r="AP864" i="3"/>
  <c r="AO864" i="3"/>
  <c r="AN864" i="3"/>
  <c r="AM864" i="3"/>
  <c r="AL864" i="3"/>
  <c r="AK864" i="3"/>
  <c r="AJ864" i="3"/>
  <c r="AI864" i="3"/>
  <c r="AH864" i="3"/>
  <c r="AQ863" i="3"/>
  <c r="AP863" i="3"/>
  <c r="AO863" i="3"/>
  <c r="AN863" i="3"/>
  <c r="AM863" i="3"/>
  <c r="AL863" i="3"/>
  <c r="AK863" i="3"/>
  <c r="AJ863" i="3"/>
  <c r="AI863" i="3"/>
  <c r="AH863" i="3"/>
  <c r="AQ862" i="3"/>
  <c r="AP862" i="3"/>
  <c r="AO862" i="3"/>
  <c r="AN862" i="3"/>
  <c r="AM862" i="3"/>
  <c r="AL862" i="3"/>
  <c r="AK862" i="3"/>
  <c r="AJ862" i="3"/>
  <c r="AI862" i="3"/>
  <c r="AH862" i="3"/>
  <c r="AQ861" i="3"/>
  <c r="AP861" i="3"/>
  <c r="AO861" i="3"/>
  <c r="AN861" i="3"/>
  <c r="AM861" i="3"/>
  <c r="AL861" i="3"/>
  <c r="AK861" i="3"/>
  <c r="AJ861" i="3"/>
  <c r="AI861" i="3"/>
  <c r="AH861" i="3"/>
  <c r="AQ860" i="3"/>
  <c r="AP860" i="3"/>
  <c r="AO860" i="3"/>
  <c r="AN860" i="3"/>
  <c r="AM860" i="3"/>
  <c r="AL860" i="3"/>
  <c r="AK860" i="3"/>
  <c r="AJ860" i="3"/>
  <c r="AI860" i="3"/>
  <c r="AH860" i="3"/>
  <c r="AQ859" i="3"/>
  <c r="AP859" i="3"/>
  <c r="AO859" i="3"/>
  <c r="AN859" i="3"/>
  <c r="AM859" i="3"/>
  <c r="AL859" i="3"/>
  <c r="AK859" i="3"/>
  <c r="AJ859" i="3"/>
  <c r="AI859" i="3"/>
  <c r="AH859" i="3"/>
  <c r="AQ858" i="3"/>
  <c r="AP858" i="3"/>
  <c r="AO858" i="3"/>
  <c r="AN858" i="3"/>
  <c r="AM858" i="3"/>
  <c r="AL858" i="3"/>
  <c r="AK858" i="3"/>
  <c r="AJ858" i="3"/>
  <c r="AI858" i="3"/>
  <c r="AH858" i="3"/>
  <c r="AQ857" i="3"/>
  <c r="AP857" i="3"/>
  <c r="AO857" i="3"/>
  <c r="AN857" i="3"/>
  <c r="AM857" i="3"/>
  <c r="AL857" i="3"/>
  <c r="AK857" i="3"/>
  <c r="AJ857" i="3"/>
  <c r="AI857" i="3"/>
  <c r="AH857" i="3"/>
  <c r="AQ856" i="3"/>
  <c r="AP856" i="3"/>
  <c r="AO856" i="3"/>
  <c r="AN856" i="3"/>
  <c r="AM856" i="3"/>
  <c r="AL856" i="3"/>
  <c r="AK856" i="3"/>
  <c r="AJ856" i="3"/>
  <c r="AI856" i="3"/>
  <c r="AH856" i="3"/>
  <c r="AQ855" i="3"/>
  <c r="AP855" i="3"/>
  <c r="AO855" i="3"/>
  <c r="AN855" i="3"/>
  <c r="AM855" i="3"/>
  <c r="AL855" i="3"/>
  <c r="AK855" i="3"/>
  <c r="AJ855" i="3"/>
  <c r="AI855" i="3"/>
  <c r="AH855" i="3"/>
  <c r="AQ854" i="3"/>
  <c r="AP854" i="3"/>
  <c r="AO854" i="3"/>
  <c r="AN854" i="3"/>
  <c r="AM854" i="3"/>
  <c r="AL854" i="3"/>
  <c r="AK854" i="3"/>
  <c r="AJ854" i="3"/>
  <c r="AI854" i="3"/>
  <c r="AH854" i="3"/>
  <c r="AQ853" i="3"/>
  <c r="AP853" i="3"/>
  <c r="AO853" i="3"/>
  <c r="AN853" i="3"/>
  <c r="AM853" i="3"/>
  <c r="AL853" i="3"/>
  <c r="AK853" i="3"/>
  <c r="AJ853" i="3"/>
  <c r="AI853" i="3"/>
  <c r="AH853" i="3"/>
  <c r="AQ852" i="3"/>
  <c r="AP852" i="3"/>
  <c r="AO852" i="3"/>
  <c r="AN852" i="3"/>
  <c r="AM852" i="3"/>
  <c r="AL852" i="3"/>
  <c r="AK852" i="3"/>
  <c r="AJ852" i="3"/>
  <c r="AI852" i="3"/>
  <c r="AH852" i="3"/>
  <c r="AQ851" i="3"/>
  <c r="AP851" i="3"/>
  <c r="AO851" i="3"/>
  <c r="AN851" i="3"/>
  <c r="AM851" i="3"/>
  <c r="AL851" i="3"/>
  <c r="AK851" i="3"/>
  <c r="AJ851" i="3"/>
  <c r="AI851" i="3"/>
  <c r="AH851" i="3"/>
  <c r="AQ850" i="3"/>
  <c r="AP850" i="3"/>
  <c r="AO850" i="3"/>
  <c r="AN850" i="3"/>
  <c r="AM850" i="3"/>
  <c r="AL850" i="3"/>
  <c r="AK850" i="3"/>
  <c r="AJ850" i="3"/>
  <c r="AI850" i="3"/>
  <c r="AH850" i="3"/>
  <c r="AQ849" i="3"/>
  <c r="AP849" i="3"/>
  <c r="AO849" i="3"/>
  <c r="AN849" i="3"/>
  <c r="AM849" i="3"/>
  <c r="AL849" i="3"/>
  <c r="AK849" i="3"/>
  <c r="AJ849" i="3"/>
  <c r="AI849" i="3"/>
  <c r="AH849" i="3"/>
  <c r="AQ848" i="3"/>
  <c r="AP848" i="3"/>
  <c r="AO848" i="3"/>
  <c r="AN848" i="3"/>
  <c r="AM848" i="3"/>
  <c r="AL848" i="3"/>
  <c r="AK848" i="3"/>
  <c r="AJ848" i="3"/>
  <c r="AI848" i="3"/>
  <c r="AH848" i="3"/>
  <c r="AQ847" i="3"/>
  <c r="AP847" i="3"/>
  <c r="AO847" i="3"/>
  <c r="AN847" i="3"/>
  <c r="AM847" i="3"/>
  <c r="AL847" i="3"/>
  <c r="AK847" i="3"/>
  <c r="AJ847" i="3"/>
  <c r="AI847" i="3"/>
  <c r="AH847" i="3"/>
  <c r="AQ846" i="3"/>
  <c r="AP846" i="3"/>
  <c r="AO846" i="3"/>
  <c r="AN846" i="3"/>
  <c r="AM846" i="3"/>
  <c r="AL846" i="3"/>
  <c r="AK846" i="3"/>
  <c r="AJ846" i="3"/>
  <c r="AI846" i="3"/>
  <c r="AH846" i="3"/>
  <c r="AQ845" i="3"/>
  <c r="AP845" i="3"/>
  <c r="AO845" i="3"/>
  <c r="AN845" i="3"/>
  <c r="AM845" i="3"/>
  <c r="AL845" i="3"/>
  <c r="AK845" i="3"/>
  <c r="AJ845" i="3"/>
  <c r="AI845" i="3"/>
  <c r="AH845" i="3"/>
  <c r="AQ844" i="3"/>
  <c r="AP844" i="3"/>
  <c r="AO844" i="3"/>
  <c r="AN844" i="3"/>
  <c r="AM844" i="3"/>
  <c r="AL844" i="3"/>
  <c r="AK844" i="3"/>
  <c r="AJ844" i="3"/>
  <c r="AI844" i="3"/>
  <c r="AH844" i="3"/>
  <c r="AQ843" i="3"/>
  <c r="AP843" i="3"/>
  <c r="AO843" i="3"/>
  <c r="AN843" i="3"/>
  <c r="AM843" i="3"/>
  <c r="AL843" i="3"/>
  <c r="AK843" i="3"/>
  <c r="AJ843" i="3"/>
  <c r="AI843" i="3"/>
  <c r="AH843" i="3"/>
  <c r="AQ842" i="3"/>
  <c r="AP842" i="3"/>
  <c r="AO842" i="3"/>
  <c r="AN842" i="3"/>
  <c r="AM842" i="3"/>
  <c r="AL842" i="3"/>
  <c r="AK842" i="3"/>
  <c r="AJ842" i="3"/>
  <c r="AI842" i="3"/>
  <c r="AH842" i="3"/>
  <c r="AQ841" i="3"/>
  <c r="AP841" i="3"/>
  <c r="AO841" i="3"/>
  <c r="AN841" i="3"/>
  <c r="AM841" i="3"/>
  <c r="AL841" i="3"/>
  <c r="AK841" i="3"/>
  <c r="AJ841" i="3"/>
  <c r="AI841" i="3"/>
  <c r="AH841" i="3"/>
  <c r="AQ840" i="3"/>
  <c r="AP840" i="3"/>
  <c r="AO840" i="3"/>
  <c r="AN840" i="3"/>
  <c r="AM840" i="3"/>
  <c r="AL840" i="3"/>
  <c r="AK840" i="3"/>
  <c r="AJ840" i="3"/>
  <c r="AI840" i="3"/>
  <c r="AH840" i="3"/>
  <c r="AQ839" i="3"/>
  <c r="AP839" i="3"/>
  <c r="AO839" i="3"/>
  <c r="AN839" i="3"/>
  <c r="AM839" i="3"/>
  <c r="AL839" i="3"/>
  <c r="AK839" i="3"/>
  <c r="AJ839" i="3"/>
  <c r="AI839" i="3"/>
  <c r="AH839" i="3"/>
  <c r="AQ838" i="3"/>
  <c r="AP838" i="3"/>
  <c r="AO838" i="3"/>
  <c r="AN838" i="3"/>
  <c r="AM838" i="3"/>
  <c r="AL838" i="3"/>
  <c r="AK838" i="3"/>
  <c r="AJ838" i="3"/>
  <c r="AI838" i="3"/>
  <c r="AH838" i="3"/>
  <c r="AQ837" i="3"/>
  <c r="AP837" i="3"/>
  <c r="AO837" i="3"/>
  <c r="AN837" i="3"/>
  <c r="AM837" i="3"/>
  <c r="AL837" i="3"/>
  <c r="AK837" i="3"/>
  <c r="AJ837" i="3"/>
  <c r="AI837" i="3"/>
  <c r="AH837" i="3"/>
  <c r="AQ836" i="3"/>
  <c r="AP836" i="3"/>
  <c r="AO836" i="3"/>
  <c r="AN836" i="3"/>
  <c r="AM836" i="3"/>
  <c r="AL836" i="3"/>
  <c r="AK836" i="3"/>
  <c r="AJ836" i="3"/>
  <c r="AI836" i="3"/>
  <c r="AH836" i="3"/>
  <c r="AQ835" i="3"/>
  <c r="AP835" i="3"/>
  <c r="AO835" i="3"/>
  <c r="AN835" i="3"/>
  <c r="AM835" i="3"/>
  <c r="AL835" i="3"/>
  <c r="AK835" i="3"/>
  <c r="AJ835" i="3"/>
  <c r="AI835" i="3"/>
  <c r="AH835" i="3"/>
  <c r="AQ834" i="3"/>
  <c r="AP834" i="3"/>
  <c r="AO834" i="3"/>
  <c r="AN834" i="3"/>
  <c r="AM834" i="3"/>
  <c r="AL834" i="3"/>
  <c r="AK834" i="3"/>
  <c r="AJ834" i="3"/>
  <c r="AI834" i="3"/>
  <c r="AH834" i="3"/>
  <c r="AQ833" i="3"/>
  <c r="AP833" i="3"/>
  <c r="AO833" i="3"/>
  <c r="AN833" i="3"/>
  <c r="AM833" i="3"/>
  <c r="AL833" i="3"/>
  <c r="AK833" i="3"/>
  <c r="AJ833" i="3"/>
  <c r="AI833" i="3"/>
  <c r="AH833" i="3"/>
  <c r="AQ832" i="3"/>
  <c r="AP832" i="3"/>
  <c r="AO832" i="3"/>
  <c r="AN832" i="3"/>
  <c r="AM832" i="3"/>
  <c r="AL832" i="3"/>
  <c r="AK832" i="3"/>
  <c r="AJ832" i="3"/>
  <c r="AI832" i="3"/>
  <c r="AH832" i="3"/>
  <c r="AQ831" i="3"/>
  <c r="AP831" i="3"/>
  <c r="AO831" i="3"/>
  <c r="AN831" i="3"/>
  <c r="AM831" i="3"/>
  <c r="AL831" i="3"/>
  <c r="AK831" i="3"/>
  <c r="AJ831" i="3"/>
  <c r="AI831" i="3"/>
  <c r="AH831" i="3"/>
  <c r="AQ830" i="3"/>
  <c r="AP830" i="3"/>
  <c r="AO830" i="3"/>
  <c r="AN830" i="3"/>
  <c r="AM830" i="3"/>
  <c r="AL830" i="3"/>
  <c r="AK830" i="3"/>
  <c r="AJ830" i="3"/>
  <c r="AI830" i="3"/>
  <c r="AH830" i="3"/>
  <c r="AQ829" i="3"/>
  <c r="AP829" i="3"/>
  <c r="AO829" i="3"/>
  <c r="AN829" i="3"/>
  <c r="AM829" i="3"/>
  <c r="AL829" i="3"/>
  <c r="AK829" i="3"/>
  <c r="AJ829" i="3"/>
  <c r="AI829" i="3"/>
  <c r="AH829" i="3"/>
  <c r="AQ828" i="3"/>
  <c r="AP828" i="3"/>
  <c r="AO828" i="3"/>
  <c r="AN828" i="3"/>
  <c r="AM828" i="3"/>
  <c r="AL828" i="3"/>
  <c r="AK828" i="3"/>
  <c r="AJ828" i="3"/>
  <c r="AI828" i="3"/>
  <c r="AH828" i="3"/>
  <c r="AQ827" i="3"/>
  <c r="AP827" i="3"/>
  <c r="AO827" i="3"/>
  <c r="AN827" i="3"/>
  <c r="AM827" i="3"/>
  <c r="AL827" i="3"/>
  <c r="AK827" i="3"/>
  <c r="AJ827" i="3"/>
  <c r="AI827" i="3"/>
  <c r="AH827" i="3"/>
  <c r="AQ826" i="3"/>
  <c r="AP826" i="3"/>
  <c r="AO826" i="3"/>
  <c r="AN826" i="3"/>
  <c r="AM826" i="3"/>
  <c r="AL826" i="3"/>
  <c r="AK826" i="3"/>
  <c r="AJ826" i="3"/>
  <c r="AI826" i="3"/>
  <c r="AH826" i="3"/>
  <c r="AQ825" i="3"/>
  <c r="AP825" i="3"/>
  <c r="AO825" i="3"/>
  <c r="AN825" i="3"/>
  <c r="AM825" i="3"/>
  <c r="AL825" i="3"/>
  <c r="AK825" i="3"/>
  <c r="AJ825" i="3"/>
  <c r="AI825" i="3"/>
  <c r="AH825" i="3"/>
  <c r="AQ824" i="3"/>
  <c r="AP824" i="3"/>
  <c r="AO824" i="3"/>
  <c r="AN824" i="3"/>
  <c r="AM824" i="3"/>
  <c r="AL824" i="3"/>
  <c r="AK824" i="3"/>
  <c r="AJ824" i="3"/>
  <c r="AI824" i="3"/>
  <c r="AH824" i="3"/>
  <c r="AQ823" i="3"/>
  <c r="AP823" i="3"/>
  <c r="AO823" i="3"/>
  <c r="AN823" i="3"/>
  <c r="AM823" i="3"/>
  <c r="AL823" i="3"/>
  <c r="AK823" i="3"/>
  <c r="AJ823" i="3"/>
  <c r="AI823" i="3"/>
  <c r="AH823" i="3"/>
  <c r="AQ822" i="3"/>
  <c r="AP822" i="3"/>
  <c r="AO822" i="3"/>
  <c r="AN822" i="3"/>
  <c r="AM822" i="3"/>
  <c r="AL822" i="3"/>
  <c r="AK822" i="3"/>
  <c r="AJ822" i="3"/>
  <c r="AI822" i="3"/>
  <c r="AH822" i="3"/>
  <c r="AQ821" i="3"/>
  <c r="AP821" i="3"/>
  <c r="AO821" i="3"/>
  <c r="AN821" i="3"/>
  <c r="AM821" i="3"/>
  <c r="AL821" i="3"/>
  <c r="AK821" i="3"/>
  <c r="AJ821" i="3"/>
  <c r="AI821" i="3"/>
  <c r="AH821" i="3"/>
  <c r="AQ820" i="3"/>
  <c r="AP820" i="3"/>
  <c r="AO820" i="3"/>
  <c r="AN820" i="3"/>
  <c r="AM820" i="3"/>
  <c r="AL820" i="3"/>
  <c r="AK820" i="3"/>
  <c r="AJ820" i="3"/>
  <c r="AI820" i="3"/>
  <c r="AH820" i="3"/>
  <c r="AQ819" i="3"/>
  <c r="AP819" i="3"/>
  <c r="AO819" i="3"/>
  <c r="AN819" i="3"/>
  <c r="AM819" i="3"/>
  <c r="AL819" i="3"/>
  <c r="AK819" i="3"/>
  <c r="AJ819" i="3"/>
  <c r="AI819" i="3"/>
  <c r="AH819" i="3"/>
  <c r="AQ818" i="3"/>
  <c r="AP818" i="3"/>
  <c r="AO818" i="3"/>
  <c r="AN818" i="3"/>
  <c r="AM818" i="3"/>
  <c r="AL818" i="3"/>
  <c r="AK818" i="3"/>
  <c r="AJ818" i="3"/>
  <c r="AI818" i="3"/>
  <c r="AH818" i="3"/>
  <c r="AQ817" i="3"/>
  <c r="AP817" i="3"/>
  <c r="AO817" i="3"/>
  <c r="AN817" i="3"/>
  <c r="AM817" i="3"/>
  <c r="AL817" i="3"/>
  <c r="AK817" i="3"/>
  <c r="AJ817" i="3"/>
  <c r="AI817" i="3"/>
  <c r="AH817" i="3"/>
  <c r="AQ816" i="3"/>
  <c r="AP816" i="3"/>
  <c r="AO816" i="3"/>
  <c r="AN816" i="3"/>
  <c r="AM816" i="3"/>
  <c r="AL816" i="3"/>
  <c r="AK816" i="3"/>
  <c r="AJ816" i="3"/>
  <c r="AI816" i="3"/>
  <c r="AH816" i="3"/>
  <c r="AQ815" i="3"/>
  <c r="AP815" i="3"/>
  <c r="AO815" i="3"/>
  <c r="AN815" i="3"/>
  <c r="AM815" i="3"/>
  <c r="AL815" i="3"/>
  <c r="AK815" i="3"/>
  <c r="AJ815" i="3"/>
  <c r="AI815" i="3"/>
  <c r="AH815" i="3"/>
  <c r="AQ814" i="3"/>
  <c r="AP814" i="3"/>
  <c r="AO814" i="3"/>
  <c r="AN814" i="3"/>
  <c r="AM814" i="3"/>
  <c r="AL814" i="3"/>
  <c r="AK814" i="3"/>
  <c r="AJ814" i="3"/>
  <c r="AI814" i="3"/>
  <c r="AH814" i="3"/>
  <c r="AQ813" i="3"/>
  <c r="AP813" i="3"/>
  <c r="AO813" i="3"/>
  <c r="AN813" i="3"/>
  <c r="AM813" i="3"/>
  <c r="AL813" i="3"/>
  <c r="AK813" i="3"/>
  <c r="AJ813" i="3"/>
  <c r="AI813" i="3"/>
  <c r="AH813" i="3"/>
  <c r="AQ812" i="3"/>
  <c r="AP812" i="3"/>
  <c r="AO812" i="3"/>
  <c r="AN812" i="3"/>
  <c r="AM812" i="3"/>
  <c r="AL812" i="3"/>
  <c r="AK812" i="3"/>
  <c r="AJ812" i="3"/>
  <c r="AI812" i="3"/>
  <c r="AH812" i="3"/>
  <c r="AQ811" i="3"/>
  <c r="AP811" i="3"/>
  <c r="AO811" i="3"/>
  <c r="AN811" i="3"/>
  <c r="AM811" i="3"/>
  <c r="AL811" i="3"/>
  <c r="AK811" i="3"/>
  <c r="AJ811" i="3"/>
  <c r="AI811" i="3"/>
  <c r="AH811" i="3"/>
  <c r="AQ810" i="3"/>
  <c r="AP810" i="3"/>
  <c r="AO810" i="3"/>
  <c r="AN810" i="3"/>
  <c r="AM810" i="3"/>
  <c r="AL810" i="3"/>
  <c r="AK810" i="3"/>
  <c r="AJ810" i="3"/>
  <c r="AI810" i="3"/>
  <c r="AH810" i="3"/>
  <c r="AQ809" i="3"/>
  <c r="AP809" i="3"/>
  <c r="AO809" i="3"/>
  <c r="AN809" i="3"/>
  <c r="AM809" i="3"/>
  <c r="AL809" i="3"/>
  <c r="AK809" i="3"/>
  <c r="AJ809" i="3"/>
  <c r="AI809" i="3"/>
  <c r="AH809" i="3"/>
  <c r="AQ808" i="3"/>
  <c r="AP808" i="3"/>
  <c r="AO808" i="3"/>
  <c r="AN808" i="3"/>
  <c r="AM808" i="3"/>
  <c r="AL808" i="3"/>
  <c r="AK808" i="3"/>
  <c r="AJ808" i="3"/>
  <c r="AI808" i="3"/>
  <c r="AH808" i="3"/>
  <c r="AQ807" i="3"/>
  <c r="AP807" i="3"/>
  <c r="AO807" i="3"/>
  <c r="AN807" i="3"/>
  <c r="AM807" i="3"/>
  <c r="AL807" i="3"/>
  <c r="AK807" i="3"/>
  <c r="AJ807" i="3"/>
  <c r="AI807" i="3"/>
  <c r="AH807" i="3"/>
  <c r="AQ806" i="3"/>
  <c r="AP806" i="3"/>
  <c r="AO806" i="3"/>
  <c r="AN806" i="3"/>
  <c r="AM806" i="3"/>
  <c r="AL806" i="3"/>
  <c r="AK806" i="3"/>
  <c r="AJ806" i="3"/>
  <c r="AI806" i="3"/>
  <c r="AH806" i="3"/>
  <c r="AQ805" i="3"/>
  <c r="AP805" i="3"/>
  <c r="AO805" i="3"/>
  <c r="AN805" i="3"/>
  <c r="AM805" i="3"/>
  <c r="AL805" i="3"/>
  <c r="AK805" i="3"/>
  <c r="AJ805" i="3"/>
  <c r="AI805" i="3"/>
  <c r="AH805" i="3"/>
  <c r="AQ804" i="3"/>
  <c r="AP804" i="3"/>
  <c r="AO804" i="3"/>
  <c r="AN804" i="3"/>
  <c r="AM804" i="3"/>
  <c r="AL804" i="3"/>
  <c r="AK804" i="3"/>
  <c r="AJ804" i="3"/>
  <c r="AI804" i="3"/>
  <c r="AH804" i="3"/>
  <c r="AQ803" i="3"/>
  <c r="AP803" i="3"/>
  <c r="AO803" i="3"/>
  <c r="AN803" i="3"/>
  <c r="AM803" i="3"/>
  <c r="AL803" i="3"/>
  <c r="AK803" i="3"/>
  <c r="AJ803" i="3"/>
  <c r="AI803" i="3"/>
  <c r="AH803" i="3"/>
  <c r="AQ802" i="3"/>
  <c r="AP802" i="3"/>
  <c r="AO802" i="3"/>
  <c r="AN802" i="3"/>
  <c r="AM802" i="3"/>
  <c r="AL802" i="3"/>
  <c r="AK802" i="3"/>
  <c r="AJ802" i="3"/>
  <c r="AI802" i="3"/>
  <c r="AH802" i="3"/>
  <c r="AQ801" i="3"/>
  <c r="AP801" i="3"/>
  <c r="AO801" i="3"/>
  <c r="AN801" i="3"/>
  <c r="AM801" i="3"/>
  <c r="AL801" i="3"/>
  <c r="AK801" i="3"/>
  <c r="AJ801" i="3"/>
  <c r="AI801" i="3"/>
  <c r="AH801" i="3"/>
  <c r="AQ800" i="3"/>
  <c r="AP800" i="3"/>
  <c r="AO800" i="3"/>
  <c r="AN800" i="3"/>
  <c r="AM800" i="3"/>
  <c r="AL800" i="3"/>
  <c r="AK800" i="3"/>
  <c r="AJ800" i="3"/>
  <c r="AI800" i="3"/>
  <c r="AH800" i="3"/>
  <c r="AQ799" i="3"/>
  <c r="AP799" i="3"/>
  <c r="AO799" i="3"/>
  <c r="AN799" i="3"/>
  <c r="AM799" i="3"/>
  <c r="AL799" i="3"/>
  <c r="AK799" i="3"/>
  <c r="AJ799" i="3"/>
  <c r="AI799" i="3"/>
  <c r="AH799" i="3"/>
  <c r="AQ798" i="3"/>
  <c r="AP798" i="3"/>
  <c r="AO798" i="3"/>
  <c r="AN798" i="3"/>
  <c r="AM798" i="3"/>
  <c r="AL798" i="3"/>
  <c r="AK798" i="3"/>
  <c r="AJ798" i="3"/>
  <c r="AI798" i="3"/>
  <c r="AH798" i="3"/>
  <c r="AQ797" i="3"/>
  <c r="AP797" i="3"/>
  <c r="AO797" i="3"/>
  <c r="AN797" i="3"/>
  <c r="AM797" i="3"/>
  <c r="AL797" i="3"/>
  <c r="AK797" i="3"/>
  <c r="AJ797" i="3"/>
  <c r="AI797" i="3"/>
  <c r="AH797" i="3"/>
  <c r="AQ796" i="3"/>
  <c r="AP796" i="3"/>
  <c r="AO796" i="3"/>
  <c r="AN796" i="3"/>
  <c r="AM796" i="3"/>
  <c r="AL796" i="3"/>
  <c r="AK796" i="3"/>
  <c r="AJ796" i="3"/>
  <c r="AI796" i="3"/>
  <c r="AH796" i="3"/>
  <c r="AQ795" i="3"/>
  <c r="AP795" i="3"/>
  <c r="AO795" i="3"/>
  <c r="AN795" i="3"/>
  <c r="AM795" i="3"/>
  <c r="AL795" i="3"/>
  <c r="AK795" i="3"/>
  <c r="AJ795" i="3"/>
  <c r="AI795" i="3"/>
  <c r="AH795" i="3"/>
  <c r="AQ794" i="3"/>
  <c r="AP794" i="3"/>
  <c r="AO794" i="3"/>
  <c r="AN794" i="3"/>
  <c r="AM794" i="3"/>
  <c r="AL794" i="3"/>
  <c r="AK794" i="3"/>
  <c r="AJ794" i="3"/>
  <c r="AI794" i="3"/>
  <c r="AH794" i="3"/>
  <c r="AQ793" i="3"/>
  <c r="AP793" i="3"/>
  <c r="AO793" i="3"/>
  <c r="AN793" i="3"/>
  <c r="AM793" i="3"/>
  <c r="AL793" i="3"/>
  <c r="AK793" i="3"/>
  <c r="AJ793" i="3"/>
  <c r="AI793" i="3"/>
  <c r="AH793" i="3"/>
  <c r="AQ792" i="3"/>
  <c r="AP792" i="3"/>
  <c r="AO792" i="3"/>
  <c r="AN792" i="3"/>
  <c r="AM792" i="3"/>
  <c r="AL792" i="3"/>
  <c r="AK792" i="3"/>
  <c r="AJ792" i="3"/>
  <c r="AI792" i="3"/>
  <c r="AH792" i="3"/>
  <c r="AQ791" i="3"/>
  <c r="AP791" i="3"/>
  <c r="AO791" i="3"/>
  <c r="AN791" i="3"/>
  <c r="AM791" i="3"/>
  <c r="AL791" i="3"/>
  <c r="AK791" i="3"/>
  <c r="AJ791" i="3"/>
  <c r="AI791" i="3"/>
  <c r="AH791" i="3"/>
  <c r="AQ790" i="3"/>
  <c r="AP790" i="3"/>
  <c r="AO790" i="3"/>
  <c r="AN790" i="3"/>
  <c r="AM790" i="3"/>
  <c r="AL790" i="3"/>
  <c r="AK790" i="3"/>
  <c r="AJ790" i="3"/>
  <c r="AI790" i="3"/>
  <c r="AH790" i="3"/>
  <c r="AQ789" i="3"/>
  <c r="AP789" i="3"/>
  <c r="AO789" i="3"/>
  <c r="AN789" i="3"/>
  <c r="AM789" i="3"/>
  <c r="AL789" i="3"/>
  <c r="AK789" i="3"/>
  <c r="AJ789" i="3"/>
  <c r="AI789" i="3"/>
  <c r="AH789" i="3"/>
  <c r="AQ788" i="3"/>
  <c r="AP788" i="3"/>
  <c r="AO788" i="3"/>
  <c r="AN788" i="3"/>
  <c r="AM788" i="3"/>
  <c r="AL788" i="3"/>
  <c r="AK788" i="3"/>
  <c r="AJ788" i="3"/>
  <c r="AI788" i="3"/>
  <c r="AH788" i="3"/>
  <c r="AQ787" i="3"/>
  <c r="AP787" i="3"/>
  <c r="AO787" i="3"/>
  <c r="AN787" i="3"/>
  <c r="AM787" i="3"/>
  <c r="AL787" i="3"/>
  <c r="AK787" i="3"/>
  <c r="AJ787" i="3"/>
  <c r="AI787" i="3"/>
  <c r="AH787" i="3"/>
  <c r="AQ786" i="3"/>
  <c r="AP786" i="3"/>
  <c r="AO786" i="3"/>
  <c r="AN786" i="3"/>
  <c r="AM786" i="3"/>
  <c r="AL786" i="3"/>
  <c r="AK786" i="3"/>
  <c r="AJ786" i="3"/>
  <c r="AI786" i="3"/>
  <c r="AH786" i="3"/>
  <c r="AQ785" i="3"/>
  <c r="AP785" i="3"/>
  <c r="AO785" i="3"/>
  <c r="AN785" i="3"/>
  <c r="AM785" i="3"/>
  <c r="AL785" i="3"/>
  <c r="AK785" i="3"/>
  <c r="AJ785" i="3"/>
  <c r="AI785" i="3"/>
  <c r="AH785" i="3"/>
  <c r="AQ784" i="3"/>
  <c r="AP784" i="3"/>
  <c r="AO784" i="3"/>
  <c r="AN784" i="3"/>
  <c r="AM784" i="3"/>
  <c r="AL784" i="3"/>
  <c r="AK784" i="3"/>
  <c r="AJ784" i="3"/>
  <c r="AI784" i="3"/>
  <c r="AH784" i="3"/>
  <c r="AQ783" i="3"/>
  <c r="AP783" i="3"/>
  <c r="AO783" i="3"/>
  <c r="AN783" i="3"/>
  <c r="AM783" i="3"/>
  <c r="AL783" i="3"/>
  <c r="AK783" i="3"/>
  <c r="AJ783" i="3"/>
  <c r="AI783" i="3"/>
  <c r="AH783" i="3"/>
  <c r="AQ782" i="3"/>
  <c r="AP782" i="3"/>
  <c r="AO782" i="3"/>
  <c r="AN782" i="3"/>
  <c r="AM782" i="3"/>
  <c r="AL782" i="3"/>
  <c r="AK782" i="3"/>
  <c r="AJ782" i="3"/>
  <c r="AI782" i="3"/>
  <c r="AH782" i="3"/>
  <c r="AQ781" i="3"/>
  <c r="AP781" i="3"/>
  <c r="AO781" i="3"/>
  <c r="AN781" i="3"/>
  <c r="AM781" i="3"/>
  <c r="AL781" i="3"/>
  <c r="AK781" i="3"/>
  <c r="AJ781" i="3"/>
  <c r="AI781" i="3"/>
  <c r="AH781" i="3"/>
  <c r="AQ780" i="3"/>
  <c r="AP780" i="3"/>
  <c r="AO780" i="3"/>
  <c r="AN780" i="3"/>
  <c r="AM780" i="3"/>
  <c r="AL780" i="3"/>
  <c r="AK780" i="3"/>
  <c r="AJ780" i="3"/>
  <c r="AI780" i="3"/>
  <c r="AH780" i="3"/>
  <c r="AQ779" i="3"/>
  <c r="AP779" i="3"/>
  <c r="AO779" i="3"/>
  <c r="AN779" i="3"/>
  <c r="AM779" i="3"/>
  <c r="AL779" i="3"/>
  <c r="AK779" i="3"/>
  <c r="AJ779" i="3"/>
  <c r="AI779" i="3"/>
  <c r="AH779" i="3"/>
  <c r="AQ778" i="3"/>
  <c r="AP778" i="3"/>
  <c r="AO778" i="3"/>
  <c r="AN778" i="3"/>
  <c r="AM778" i="3"/>
  <c r="AL778" i="3"/>
  <c r="AK778" i="3"/>
  <c r="AJ778" i="3"/>
  <c r="AI778" i="3"/>
  <c r="AH778" i="3"/>
  <c r="AQ777" i="3"/>
  <c r="AP777" i="3"/>
  <c r="AO777" i="3"/>
  <c r="AN777" i="3"/>
  <c r="AM777" i="3"/>
  <c r="AL777" i="3"/>
  <c r="AK777" i="3"/>
  <c r="AJ777" i="3"/>
  <c r="AI777" i="3"/>
  <c r="AH777" i="3"/>
  <c r="AQ776" i="3"/>
  <c r="AP776" i="3"/>
  <c r="AO776" i="3"/>
  <c r="AN776" i="3"/>
  <c r="AM776" i="3"/>
  <c r="AL776" i="3"/>
  <c r="AK776" i="3"/>
  <c r="AJ776" i="3"/>
  <c r="AI776" i="3"/>
  <c r="AH776" i="3"/>
  <c r="AQ775" i="3"/>
  <c r="AP775" i="3"/>
  <c r="AO775" i="3"/>
  <c r="AN775" i="3"/>
  <c r="AM775" i="3"/>
  <c r="AL775" i="3"/>
  <c r="AK775" i="3"/>
  <c r="AJ775" i="3"/>
  <c r="AI775" i="3"/>
  <c r="AH775" i="3"/>
  <c r="AQ774" i="3"/>
  <c r="AP774" i="3"/>
  <c r="AO774" i="3"/>
  <c r="AN774" i="3"/>
  <c r="AM774" i="3"/>
  <c r="AL774" i="3"/>
  <c r="AK774" i="3"/>
  <c r="AJ774" i="3"/>
  <c r="AI774" i="3"/>
  <c r="AH774" i="3"/>
  <c r="AQ773" i="3"/>
  <c r="AP773" i="3"/>
  <c r="AO773" i="3"/>
  <c r="AN773" i="3"/>
  <c r="AM773" i="3"/>
  <c r="AL773" i="3"/>
  <c r="AK773" i="3"/>
  <c r="AJ773" i="3"/>
  <c r="AI773" i="3"/>
  <c r="AH773" i="3"/>
  <c r="AQ772" i="3"/>
  <c r="AP772" i="3"/>
  <c r="AO772" i="3"/>
  <c r="AN772" i="3"/>
  <c r="AM772" i="3"/>
  <c r="AL772" i="3"/>
  <c r="AK772" i="3"/>
  <c r="AJ772" i="3"/>
  <c r="AI772" i="3"/>
  <c r="AH772" i="3"/>
  <c r="AQ771" i="3"/>
  <c r="AP771" i="3"/>
  <c r="AO771" i="3"/>
  <c r="AN771" i="3"/>
  <c r="AM771" i="3"/>
  <c r="AL771" i="3"/>
  <c r="AK771" i="3"/>
  <c r="AJ771" i="3"/>
  <c r="AI771" i="3"/>
  <c r="AH771" i="3"/>
  <c r="AQ770" i="3"/>
  <c r="AP770" i="3"/>
  <c r="AO770" i="3"/>
  <c r="AN770" i="3"/>
  <c r="AM770" i="3"/>
  <c r="AL770" i="3"/>
  <c r="AK770" i="3"/>
  <c r="AJ770" i="3"/>
  <c r="AI770" i="3"/>
  <c r="AH770" i="3"/>
  <c r="AQ769" i="3"/>
  <c r="AP769" i="3"/>
  <c r="AO769" i="3"/>
  <c r="AN769" i="3"/>
  <c r="AM769" i="3"/>
  <c r="AL769" i="3"/>
  <c r="AK769" i="3"/>
  <c r="AJ769" i="3"/>
  <c r="AI769" i="3"/>
  <c r="AH769" i="3"/>
  <c r="AQ768" i="3"/>
  <c r="AP768" i="3"/>
  <c r="AO768" i="3"/>
  <c r="AN768" i="3"/>
  <c r="AM768" i="3"/>
  <c r="AL768" i="3"/>
  <c r="AK768" i="3"/>
  <c r="AJ768" i="3"/>
  <c r="AI768" i="3"/>
  <c r="AH768" i="3"/>
  <c r="AQ767" i="3"/>
  <c r="AP767" i="3"/>
  <c r="AO767" i="3"/>
  <c r="AN767" i="3"/>
  <c r="AM767" i="3"/>
  <c r="AL767" i="3"/>
  <c r="AK767" i="3"/>
  <c r="AJ767" i="3"/>
  <c r="AI767" i="3"/>
  <c r="AH767" i="3"/>
  <c r="AQ766" i="3"/>
  <c r="AP766" i="3"/>
  <c r="AO766" i="3"/>
  <c r="AN766" i="3"/>
  <c r="AM766" i="3"/>
  <c r="AL766" i="3"/>
  <c r="AK766" i="3"/>
  <c r="AJ766" i="3"/>
  <c r="AI766" i="3"/>
  <c r="AH766" i="3"/>
  <c r="AQ765" i="3"/>
  <c r="AP765" i="3"/>
  <c r="AO765" i="3"/>
  <c r="AN765" i="3"/>
  <c r="AM765" i="3"/>
  <c r="AL765" i="3"/>
  <c r="AK765" i="3"/>
  <c r="AJ765" i="3"/>
  <c r="AI765" i="3"/>
  <c r="AH765" i="3"/>
  <c r="AQ764" i="3"/>
  <c r="AP764" i="3"/>
  <c r="AO764" i="3"/>
  <c r="AN764" i="3"/>
  <c r="AM764" i="3"/>
  <c r="AL764" i="3"/>
  <c r="AK764" i="3"/>
  <c r="AJ764" i="3"/>
  <c r="AI764" i="3"/>
  <c r="AH764" i="3"/>
  <c r="AQ763" i="3"/>
  <c r="AP763" i="3"/>
  <c r="AO763" i="3"/>
  <c r="AN763" i="3"/>
  <c r="AM763" i="3"/>
  <c r="AL763" i="3"/>
  <c r="AK763" i="3"/>
  <c r="AJ763" i="3"/>
  <c r="AI763" i="3"/>
  <c r="AH763" i="3"/>
  <c r="AQ762" i="3"/>
  <c r="AP762" i="3"/>
  <c r="AO762" i="3"/>
  <c r="AN762" i="3"/>
  <c r="AM762" i="3"/>
  <c r="AL762" i="3"/>
  <c r="AK762" i="3"/>
  <c r="AJ762" i="3"/>
  <c r="AI762" i="3"/>
  <c r="AH762" i="3"/>
  <c r="AQ761" i="3"/>
  <c r="AP761" i="3"/>
  <c r="AO761" i="3"/>
  <c r="AN761" i="3"/>
  <c r="AM761" i="3"/>
  <c r="AL761" i="3"/>
  <c r="AK761" i="3"/>
  <c r="AJ761" i="3"/>
  <c r="AI761" i="3"/>
  <c r="AH761" i="3"/>
  <c r="AQ760" i="3"/>
  <c r="AP760" i="3"/>
  <c r="AO760" i="3"/>
  <c r="AN760" i="3"/>
  <c r="AM760" i="3"/>
  <c r="AL760" i="3"/>
  <c r="AK760" i="3"/>
  <c r="AJ760" i="3"/>
  <c r="AI760" i="3"/>
  <c r="AH760" i="3"/>
  <c r="AQ759" i="3"/>
  <c r="AP759" i="3"/>
  <c r="AO759" i="3"/>
  <c r="AN759" i="3"/>
  <c r="AM759" i="3"/>
  <c r="AL759" i="3"/>
  <c r="AK759" i="3"/>
  <c r="AJ759" i="3"/>
  <c r="AI759" i="3"/>
  <c r="AH759" i="3"/>
  <c r="AQ758" i="3"/>
  <c r="AP758" i="3"/>
  <c r="AO758" i="3"/>
  <c r="AN758" i="3"/>
  <c r="AM758" i="3"/>
  <c r="AL758" i="3"/>
  <c r="AK758" i="3"/>
  <c r="AJ758" i="3"/>
  <c r="AI758" i="3"/>
  <c r="AH758" i="3"/>
  <c r="AQ757" i="3"/>
  <c r="AP757" i="3"/>
  <c r="AO757" i="3"/>
  <c r="AN757" i="3"/>
  <c r="AM757" i="3"/>
  <c r="AL757" i="3"/>
  <c r="AK757" i="3"/>
  <c r="AJ757" i="3"/>
  <c r="AI757" i="3"/>
  <c r="AH757" i="3"/>
  <c r="AQ756" i="3"/>
  <c r="AP756" i="3"/>
  <c r="AO756" i="3"/>
  <c r="AN756" i="3"/>
  <c r="AM756" i="3"/>
  <c r="AL756" i="3"/>
  <c r="AK756" i="3"/>
  <c r="AJ756" i="3"/>
  <c r="AI756" i="3"/>
  <c r="AH756" i="3"/>
  <c r="AQ755" i="3"/>
  <c r="AP755" i="3"/>
  <c r="AO755" i="3"/>
  <c r="AN755" i="3"/>
  <c r="AM755" i="3"/>
  <c r="AL755" i="3"/>
  <c r="AK755" i="3"/>
  <c r="AJ755" i="3"/>
  <c r="AI755" i="3"/>
  <c r="AH755" i="3"/>
  <c r="AQ754" i="3"/>
  <c r="AP754" i="3"/>
  <c r="AO754" i="3"/>
  <c r="AN754" i="3"/>
  <c r="AM754" i="3"/>
  <c r="AL754" i="3"/>
  <c r="AK754" i="3"/>
  <c r="AJ754" i="3"/>
  <c r="AI754" i="3"/>
  <c r="AH754" i="3"/>
  <c r="AQ753" i="3"/>
  <c r="AP753" i="3"/>
  <c r="AO753" i="3"/>
  <c r="AN753" i="3"/>
  <c r="AM753" i="3"/>
  <c r="AL753" i="3"/>
  <c r="AK753" i="3"/>
  <c r="AJ753" i="3"/>
  <c r="AI753" i="3"/>
  <c r="AH753" i="3"/>
  <c r="AQ752" i="3"/>
  <c r="AP752" i="3"/>
  <c r="AO752" i="3"/>
  <c r="AN752" i="3"/>
  <c r="AM752" i="3"/>
  <c r="AL752" i="3"/>
  <c r="AK752" i="3"/>
  <c r="AJ752" i="3"/>
  <c r="AI752" i="3"/>
  <c r="AH752" i="3"/>
  <c r="AQ751" i="3"/>
  <c r="AP751" i="3"/>
  <c r="AO751" i="3"/>
  <c r="AN751" i="3"/>
  <c r="AM751" i="3"/>
  <c r="AL751" i="3"/>
  <c r="AK751" i="3"/>
  <c r="AJ751" i="3"/>
  <c r="AI751" i="3"/>
  <c r="AH751" i="3"/>
  <c r="AQ750" i="3"/>
  <c r="AP750" i="3"/>
  <c r="AO750" i="3"/>
  <c r="AN750" i="3"/>
  <c r="AM750" i="3"/>
  <c r="AL750" i="3"/>
  <c r="AK750" i="3"/>
  <c r="AJ750" i="3"/>
  <c r="AI750" i="3"/>
  <c r="AH750" i="3"/>
  <c r="AQ749" i="3"/>
  <c r="AP749" i="3"/>
  <c r="AO749" i="3"/>
  <c r="AN749" i="3"/>
  <c r="AM749" i="3"/>
  <c r="AL749" i="3"/>
  <c r="AK749" i="3"/>
  <c r="AJ749" i="3"/>
  <c r="AI749" i="3"/>
  <c r="AH749" i="3"/>
  <c r="AQ748" i="3"/>
  <c r="AP748" i="3"/>
  <c r="AO748" i="3"/>
  <c r="AN748" i="3"/>
  <c r="AM748" i="3"/>
  <c r="AL748" i="3"/>
  <c r="AK748" i="3"/>
  <c r="AJ748" i="3"/>
  <c r="AI748" i="3"/>
  <c r="AH748" i="3"/>
  <c r="AQ747" i="3"/>
  <c r="AP747" i="3"/>
  <c r="AO747" i="3"/>
  <c r="AN747" i="3"/>
  <c r="AM747" i="3"/>
  <c r="AL747" i="3"/>
  <c r="AK747" i="3"/>
  <c r="AJ747" i="3"/>
  <c r="AI747" i="3"/>
  <c r="AH747" i="3"/>
  <c r="AQ746" i="3"/>
  <c r="AP746" i="3"/>
  <c r="AO746" i="3"/>
  <c r="AN746" i="3"/>
  <c r="AM746" i="3"/>
  <c r="AL746" i="3"/>
  <c r="AK746" i="3"/>
  <c r="AJ746" i="3"/>
  <c r="AI746" i="3"/>
  <c r="AH746" i="3"/>
  <c r="AQ745" i="3"/>
  <c r="AP745" i="3"/>
  <c r="AO745" i="3"/>
  <c r="AN745" i="3"/>
  <c r="AM745" i="3"/>
  <c r="AL745" i="3"/>
  <c r="AK745" i="3"/>
  <c r="AJ745" i="3"/>
  <c r="AI745" i="3"/>
  <c r="AH745" i="3"/>
  <c r="AQ744" i="3"/>
  <c r="AP744" i="3"/>
  <c r="AO744" i="3"/>
  <c r="AN744" i="3"/>
  <c r="AM744" i="3"/>
  <c r="AL744" i="3"/>
  <c r="AK744" i="3"/>
  <c r="AJ744" i="3"/>
  <c r="AI744" i="3"/>
  <c r="AH744" i="3"/>
  <c r="AQ743" i="3"/>
  <c r="AP743" i="3"/>
  <c r="AO743" i="3"/>
  <c r="AN743" i="3"/>
  <c r="AM743" i="3"/>
  <c r="AL743" i="3"/>
  <c r="AK743" i="3"/>
  <c r="AJ743" i="3"/>
  <c r="AI743" i="3"/>
  <c r="AH743" i="3"/>
  <c r="AQ742" i="3"/>
  <c r="AP742" i="3"/>
  <c r="AO742" i="3"/>
  <c r="AN742" i="3"/>
  <c r="AM742" i="3"/>
  <c r="AL742" i="3"/>
  <c r="AK742" i="3"/>
  <c r="AJ742" i="3"/>
  <c r="AI742" i="3"/>
  <c r="AH742" i="3"/>
  <c r="AQ741" i="3"/>
  <c r="AP741" i="3"/>
  <c r="AO741" i="3"/>
  <c r="AN741" i="3"/>
  <c r="AM741" i="3"/>
  <c r="AL741" i="3"/>
  <c r="AK741" i="3"/>
  <c r="AJ741" i="3"/>
  <c r="AI741" i="3"/>
  <c r="AH741" i="3"/>
  <c r="AQ740" i="3"/>
  <c r="AP740" i="3"/>
  <c r="AO740" i="3"/>
  <c r="AN740" i="3"/>
  <c r="AM740" i="3"/>
  <c r="AL740" i="3"/>
  <c r="AK740" i="3"/>
  <c r="AJ740" i="3"/>
  <c r="AI740" i="3"/>
  <c r="AH740" i="3"/>
  <c r="AQ739" i="3"/>
  <c r="AP739" i="3"/>
  <c r="AO739" i="3"/>
  <c r="AN739" i="3"/>
  <c r="AM739" i="3"/>
  <c r="AL739" i="3"/>
  <c r="AK739" i="3"/>
  <c r="AJ739" i="3"/>
  <c r="AI739" i="3"/>
  <c r="AH739" i="3"/>
  <c r="AQ738" i="3"/>
  <c r="AP738" i="3"/>
  <c r="AO738" i="3"/>
  <c r="AN738" i="3"/>
  <c r="AM738" i="3"/>
  <c r="AL738" i="3"/>
  <c r="AK738" i="3"/>
  <c r="AJ738" i="3"/>
  <c r="AI738" i="3"/>
  <c r="AH738" i="3"/>
  <c r="AQ737" i="3"/>
  <c r="AP737" i="3"/>
  <c r="AO737" i="3"/>
  <c r="AN737" i="3"/>
  <c r="AM737" i="3"/>
  <c r="AL737" i="3"/>
  <c r="AK737" i="3"/>
  <c r="AJ737" i="3"/>
  <c r="AI737" i="3"/>
  <c r="AH737" i="3"/>
  <c r="AQ736" i="3"/>
  <c r="AP736" i="3"/>
  <c r="AO736" i="3"/>
  <c r="AN736" i="3"/>
  <c r="AM736" i="3"/>
  <c r="AL736" i="3"/>
  <c r="AK736" i="3"/>
  <c r="AJ736" i="3"/>
  <c r="AI736" i="3"/>
  <c r="AH736" i="3"/>
  <c r="AQ735" i="3"/>
  <c r="AP735" i="3"/>
  <c r="AO735" i="3"/>
  <c r="AN735" i="3"/>
  <c r="AM735" i="3"/>
  <c r="AL735" i="3"/>
  <c r="AK735" i="3"/>
  <c r="AJ735" i="3"/>
  <c r="AI735" i="3"/>
  <c r="AH735" i="3"/>
  <c r="AQ734" i="3"/>
  <c r="AP734" i="3"/>
  <c r="AO734" i="3"/>
  <c r="AN734" i="3"/>
  <c r="AM734" i="3"/>
  <c r="AL734" i="3"/>
  <c r="AK734" i="3"/>
  <c r="AJ734" i="3"/>
  <c r="AI734" i="3"/>
  <c r="AH734" i="3"/>
  <c r="AQ733" i="3"/>
  <c r="AP733" i="3"/>
  <c r="AO733" i="3"/>
  <c r="AN733" i="3"/>
  <c r="AM733" i="3"/>
  <c r="AL733" i="3"/>
  <c r="AK733" i="3"/>
  <c r="AJ733" i="3"/>
  <c r="AI733" i="3"/>
  <c r="AH733" i="3"/>
  <c r="AQ732" i="3"/>
  <c r="AP732" i="3"/>
  <c r="AO732" i="3"/>
  <c r="AN732" i="3"/>
  <c r="AM732" i="3"/>
  <c r="AL732" i="3"/>
  <c r="AK732" i="3"/>
  <c r="AJ732" i="3"/>
  <c r="AI732" i="3"/>
  <c r="AH732" i="3"/>
  <c r="AQ731" i="3"/>
  <c r="AP731" i="3"/>
  <c r="AO731" i="3"/>
  <c r="AN731" i="3"/>
  <c r="AM731" i="3"/>
  <c r="AL731" i="3"/>
  <c r="AK731" i="3"/>
  <c r="AJ731" i="3"/>
  <c r="AI731" i="3"/>
  <c r="AH731" i="3"/>
  <c r="AQ730" i="3"/>
  <c r="AP730" i="3"/>
  <c r="AO730" i="3"/>
  <c r="AN730" i="3"/>
  <c r="AM730" i="3"/>
  <c r="AL730" i="3"/>
  <c r="AK730" i="3"/>
  <c r="AJ730" i="3"/>
  <c r="AI730" i="3"/>
  <c r="AH730" i="3"/>
  <c r="AQ729" i="3"/>
  <c r="AP729" i="3"/>
  <c r="AO729" i="3"/>
  <c r="AN729" i="3"/>
  <c r="AM729" i="3"/>
  <c r="AL729" i="3"/>
  <c r="AK729" i="3"/>
  <c r="AJ729" i="3"/>
  <c r="AI729" i="3"/>
  <c r="AH729" i="3"/>
  <c r="AQ728" i="3"/>
  <c r="AP728" i="3"/>
  <c r="AO728" i="3"/>
  <c r="AN728" i="3"/>
  <c r="AM728" i="3"/>
  <c r="AL728" i="3"/>
  <c r="AK728" i="3"/>
  <c r="AJ728" i="3"/>
  <c r="AI728" i="3"/>
  <c r="AH728" i="3"/>
  <c r="AQ727" i="3"/>
  <c r="AP727" i="3"/>
  <c r="AO727" i="3"/>
  <c r="AN727" i="3"/>
  <c r="AM727" i="3"/>
  <c r="AL727" i="3"/>
  <c r="AK727" i="3"/>
  <c r="AJ727" i="3"/>
  <c r="AI727" i="3"/>
  <c r="AH727" i="3"/>
  <c r="AQ726" i="3"/>
  <c r="AP726" i="3"/>
  <c r="AO726" i="3"/>
  <c r="AN726" i="3"/>
  <c r="AM726" i="3"/>
  <c r="AL726" i="3"/>
  <c r="AK726" i="3"/>
  <c r="AJ726" i="3"/>
  <c r="AI726" i="3"/>
  <c r="AH726" i="3"/>
  <c r="AQ725" i="3"/>
  <c r="AP725" i="3"/>
  <c r="AO725" i="3"/>
  <c r="AN725" i="3"/>
  <c r="AM725" i="3"/>
  <c r="AL725" i="3"/>
  <c r="AK725" i="3"/>
  <c r="AJ725" i="3"/>
  <c r="AI725" i="3"/>
  <c r="AH725" i="3"/>
  <c r="AQ724" i="3"/>
  <c r="AP724" i="3"/>
  <c r="AO724" i="3"/>
  <c r="AN724" i="3"/>
  <c r="AM724" i="3"/>
  <c r="AL724" i="3"/>
  <c r="AK724" i="3"/>
  <c r="AJ724" i="3"/>
  <c r="AI724" i="3"/>
  <c r="AH724" i="3"/>
  <c r="AQ723" i="3"/>
  <c r="AP723" i="3"/>
  <c r="AO723" i="3"/>
  <c r="AN723" i="3"/>
  <c r="AM723" i="3"/>
  <c r="AL723" i="3"/>
  <c r="AK723" i="3"/>
  <c r="AJ723" i="3"/>
  <c r="AI723" i="3"/>
  <c r="AH723" i="3"/>
  <c r="AQ722" i="3"/>
  <c r="AP722" i="3"/>
  <c r="AO722" i="3"/>
  <c r="AN722" i="3"/>
  <c r="AM722" i="3"/>
  <c r="AL722" i="3"/>
  <c r="AK722" i="3"/>
  <c r="AJ722" i="3"/>
  <c r="AI722" i="3"/>
  <c r="AH722" i="3"/>
  <c r="AQ721" i="3"/>
  <c r="AP721" i="3"/>
  <c r="AO721" i="3"/>
  <c r="AN721" i="3"/>
  <c r="AM721" i="3"/>
  <c r="AL721" i="3"/>
  <c r="AK721" i="3"/>
  <c r="AJ721" i="3"/>
  <c r="AI721" i="3"/>
  <c r="AH721" i="3"/>
  <c r="AQ720" i="3"/>
  <c r="AP720" i="3"/>
  <c r="AO720" i="3"/>
  <c r="AN720" i="3"/>
  <c r="AM720" i="3"/>
  <c r="AL720" i="3"/>
  <c r="AK720" i="3"/>
  <c r="AJ720" i="3"/>
  <c r="AI720" i="3"/>
  <c r="AH720" i="3"/>
  <c r="AQ719" i="3"/>
  <c r="AP719" i="3"/>
  <c r="AO719" i="3"/>
  <c r="AN719" i="3"/>
  <c r="AM719" i="3"/>
  <c r="AL719" i="3"/>
  <c r="AK719" i="3"/>
  <c r="AJ719" i="3"/>
  <c r="AI719" i="3"/>
  <c r="AH719" i="3"/>
  <c r="AQ718" i="3"/>
  <c r="AP718" i="3"/>
  <c r="AO718" i="3"/>
  <c r="AN718" i="3"/>
  <c r="AM718" i="3"/>
  <c r="AL718" i="3"/>
  <c r="AK718" i="3"/>
  <c r="AJ718" i="3"/>
  <c r="AI718" i="3"/>
  <c r="AH718" i="3"/>
  <c r="AQ717" i="3"/>
  <c r="AP717" i="3"/>
  <c r="AO717" i="3"/>
  <c r="AN717" i="3"/>
  <c r="AM717" i="3"/>
  <c r="AL717" i="3"/>
  <c r="AK717" i="3"/>
  <c r="AJ717" i="3"/>
  <c r="AI717" i="3"/>
  <c r="AH717" i="3"/>
  <c r="AQ716" i="3"/>
  <c r="AP716" i="3"/>
  <c r="AO716" i="3"/>
  <c r="AN716" i="3"/>
  <c r="AM716" i="3"/>
  <c r="AL716" i="3"/>
  <c r="AK716" i="3"/>
  <c r="AJ716" i="3"/>
  <c r="AI716" i="3"/>
  <c r="AH716" i="3"/>
  <c r="AQ715" i="3"/>
  <c r="AP715" i="3"/>
  <c r="AO715" i="3"/>
  <c r="AN715" i="3"/>
  <c r="AM715" i="3"/>
  <c r="AL715" i="3"/>
  <c r="AK715" i="3"/>
  <c r="AJ715" i="3"/>
  <c r="AI715" i="3"/>
  <c r="AH715" i="3"/>
  <c r="AQ714" i="3"/>
  <c r="AP714" i="3"/>
  <c r="AO714" i="3"/>
  <c r="AN714" i="3"/>
  <c r="AM714" i="3"/>
  <c r="AL714" i="3"/>
  <c r="AK714" i="3"/>
  <c r="AJ714" i="3"/>
  <c r="AI714" i="3"/>
  <c r="AH714" i="3"/>
  <c r="AQ713" i="3"/>
  <c r="AP713" i="3"/>
  <c r="AO713" i="3"/>
  <c r="AN713" i="3"/>
  <c r="AM713" i="3"/>
  <c r="AL713" i="3"/>
  <c r="AK713" i="3"/>
  <c r="AJ713" i="3"/>
  <c r="AI713" i="3"/>
  <c r="AH713" i="3"/>
  <c r="AQ712" i="3"/>
  <c r="AP712" i="3"/>
  <c r="AO712" i="3"/>
  <c r="AN712" i="3"/>
  <c r="AM712" i="3"/>
  <c r="AL712" i="3"/>
  <c r="AK712" i="3"/>
  <c r="AJ712" i="3"/>
  <c r="AI712" i="3"/>
  <c r="AH712" i="3"/>
  <c r="AQ711" i="3"/>
  <c r="AP711" i="3"/>
  <c r="AO711" i="3"/>
  <c r="AN711" i="3"/>
  <c r="AM711" i="3"/>
  <c r="AL711" i="3"/>
  <c r="AK711" i="3"/>
  <c r="AJ711" i="3"/>
  <c r="AI711" i="3"/>
  <c r="AH711" i="3"/>
  <c r="AQ710" i="3"/>
  <c r="AP710" i="3"/>
  <c r="AO710" i="3"/>
  <c r="AN710" i="3"/>
  <c r="AM710" i="3"/>
  <c r="AL710" i="3"/>
  <c r="AK710" i="3"/>
  <c r="AJ710" i="3"/>
  <c r="AI710" i="3"/>
  <c r="AH710" i="3"/>
  <c r="AQ709" i="3"/>
  <c r="AP709" i="3"/>
  <c r="AO709" i="3"/>
  <c r="AN709" i="3"/>
  <c r="AM709" i="3"/>
  <c r="AL709" i="3"/>
  <c r="AK709" i="3"/>
  <c r="AJ709" i="3"/>
  <c r="AI709" i="3"/>
  <c r="AH709" i="3"/>
  <c r="AQ708" i="3"/>
  <c r="AP708" i="3"/>
  <c r="AO708" i="3"/>
  <c r="AN708" i="3"/>
  <c r="AM708" i="3"/>
  <c r="AL708" i="3"/>
  <c r="AK708" i="3"/>
  <c r="AJ708" i="3"/>
  <c r="AI708" i="3"/>
  <c r="AH708" i="3"/>
  <c r="AQ707" i="3"/>
  <c r="AP707" i="3"/>
  <c r="AO707" i="3"/>
  <c r="AN707" i="3"/>
  <c r="AM707" i="3"/>
  <c r="AL707" i="3"/>
  <c r="AK707" i="3"/>
  <c r="AJ707" i="3"/>
  <c r="AI707" i="3"/>
  <c r="AH707" i="3"/>
  <c r="AQ706" i="3"/>
  <c r="AP706" i="3"/>
  <c r="AO706" i="3"/>
  <c r="AN706" i="3"/>
  <c r="AM706" i="3"/>
  <c r="AL706" i="3"/>
  <c r="AK706" i="3"/>
  <c r="AJ706" i="3"/>
  <c r="AI706" i="3"/>
  <c r="AH706" i="3"/>
  <c r="AQ705" i="3"/>
  <c r="AP705" i="3"/>
  <c r="AO705" i="3"/>
  <c r="AN705" i="3"/>
  <c r="AM705" i="3"/>
  <c r="AL705" i="3"/>
  <c r="AK705" i="3"/>
  <c r="AJ705" i="3"/>
  <c r="AI705" i="3"/>
  <c r="AH705" i="3"/>
  <c r="AQ704" i="3"/>
  <c r="AP704" i="3"/>
  <c r="AO704" i="3"/>
  <c r="AN704" i="3"/>
  <c r="AM704" i="3"/>
  <c r="AL704" i="3"/>
  <c r="AK704" i="3"/>
  <c r="AJ704" i="3"/>
  <c r="AI704" i="3"/>
  <c r="AH704" i="3"/>
  <c r="AQ703" i="3"/>
  <c r="AP703" i="3"/>
  <c r="AO703" i="3"/>
  <c r="AN703" i="3"/>
  <c r="AM703" i="3"/>
  <c r="AL703" i="3"/>
  <c r="AK703" i="3"/>
  <c r="AJ703" i="3"/>
  <c r="AI703" i="3"/>
  <c r="AH703" i="3"/>
  <c r="AQ702" i="3"/>
  <c r="AP702" i="3"/>
  <c r="AO702" i="3"/>
  <c r="AN702" i="3"/>
  <c r="AM702" i="3"/>
  <c r="AL702" i="3"/>
  <c r="AK702" i="3"/>
  <c r="AJ702" i="3"/>
  <c r="AI702" i="3"/>
  <c r="AH702" i="3"/>
  <c r="AQ701" i="3"/>
  <c r="AP701" i="3"/>
  <c r="AO701" i="3"/>
  <c r="AN701" i="3"/>
  <c r="AM701" i="3"/>
  <c r="AL701" i="3"/>
  <c r="AK701" i="3"/>
  <c r="AJ701" i="3"/>
  <c r="AI701" i="3"/>
  <c r="AH701" i="3"/>
  <c r="AQ700" i="3"/>
  <c r="AP700" i="3"/>
  <c r="AO700" i="3"/>
  <c r="AN700" i="3"/>
  <c r="AM700" i="3"/>
  <c r="AL700" i="3"/>
  <c r="AK700" i="3"/>
  <c r="AJ700" i="3"/>
  <c r="AI700" i="3"/>
  <c r="AH700" i="3"/>
  <c r="AQ699" i="3"/>
  <c r="AP699" i="3"/>
  <c r="AO699" i="3"/>
  <c r="AN699" i="3"/>
  <c r="AM699" i="3"/>
  <c r="AL699" i="3"/>
  <c r="AK699" i="3"/>
  <c r="AJ699" i="3"/>
  <c r="AI699" i="3"/>
  <c r="AH699" i="3"/>
  <c r="AQ698" i="3"/>
  <c r="AP698" i="3"/>
  <c r="AO698" i="3"/>
  <c r="AN698" i="3"/>
  <c r="AM698" i="3"/>
  <c r="AL698" i="3"/>
  <c r="AK698" i="3"/>
  <c r="AJ698" i="3"/>
  <c r="AI698" i="3"/>
  <c r="AH698" i="3"/>
  <c r="AQ697" i="3"/>
  <c r="AP697" i="3"/>
  <c r="AO697" i="3"/>
  <c r="AN697" i="3"/>
  <c r="AM697" i="3"/>
  <c r="AL697" i="3"/>
  <c r="AK697" i="3"/>
  <c r="AJ697" i="3"/>
  <c r="AI697" i="3"/>
  <c r="AH697" i="3"/>
  <c r="AQ696" i="3"/>
  <c r="AP696" i="3"/>
  <c r="AO696" i="3"/>
  <c r="AN696" i="3"/>
  <c r="AM696" i="3"/>
  <c r="AL696" i="3"/>
  <c r="AK696" i="3"/>
  <c r="AJ696" i="3"/>
  <c r="AI696" i="3"/>
  <c r="AH696" i="3"/>
  <c r="AQ695" i="3"/>
  <c r="AP695" i="3"/>
  <c r="AO695" i="3"/>
  <c r="AN695" i="3"/>
  <c r="AM695" i="3"/>
  <c r="AL695" i="3"/>
  <c r="AK695" i="3"/>
  <c r="AJ695" i="3"/>
  <c r="AI695" i="3"/>
  <c r="AH695" i="3"/>
  <c r="AQ694" i="3"/>
  <c r="AP694" i="3"/>
  <c r="AO694" i="3"/>
  <c r="AN694" i="3"/>
  <c r="AM694" i="3"/>
  <c r="AL694" i="3"/>
  <c r="AK694" i="3"/>
  <c r="AJ694" i="3"/>
  <c r="AI694" i="3"/>
  <c r="AH694" i="3"/>
  <c r="AQ693" i="3"/>
  <c r="AP693" i="3"/>
  <c r="AO693" i="3"/>
  <c r="AN693" i="3"/>
  <c r="AM693" i="3"/>
  <c r="AL693" i="3"/>
  <c r="AK693" i="3"/>
  <c r="AJ693" i="3"/>
  <c r="AI693" i="3"/>
  <c r="AH693" i="3"/>
  <c r="AQ692" i="3"/>
  <c r="AP692" i="3"/>
  <c r="AO692" i="3"/>
  <c r="AN692" i="3"/>
  <c r="AM692" i="3"/>
  <c r="AL692" i="3"/>
  <c r="AK692" i="3"/>
  <c r="AJ692" i="3"/>
  <c r="AI692" i="3"/>
  <c r="AH692" i="3"/>
  <c r="AQ691" i="3"/>
  <c r="AP691" i="3"/>
  <c r="AO691" i="3"/>
  <c r="AN691" i="3"/>
  <c r="AM691" i="3"/>
  <c r="AL691" i="3"/>
  <c r="AK691" i="3"/>
  <c r="AJ691" i="3"/>
  <c r="AI691" i="3"/>
  <c r="AH691" i="3"/>
  <c r="AQ690" i="3"/>
  <c r="AP690" i="3"/>
  <c r="AO690" i="3"/>
  <c r="AN690" i="3"/>
  <c r="AM690" i="3"/>
  <c r="AL690" i="3"/>
  <c r="AK690" i="3"/>
  <c r="AJ690" i="3"/>
  <c r="AI690" i="3"/>
  <c r="AH690" i="3"/>
  <c r="AQ689" i="3"/>
  <c r="AP689" i="3"/>
  <c r="AO689" i="3"/>
  <c r="AN689" i="3"/>
  <c r="AM689" i="3"/>
  <c r="AL689" i="3"/>
  <c r="AK689" i="3"/>
  <c r="AJ689" i="3"/>
  <c r="AI689" i="3"/>
  <c r="AH689" i="3"/>
  <c r="AQ688" i="3"/>
  <c r="AP688" i="3"/>
  <c r="AO688" i="3"/>
  <c r="AN688" i="3"/>
  <c r="AM688" i="3"/>
  <c r="AL688" i="3"/>
  <c r="AK688" i="3"/>
  <c r="AJ688" i="3"/>
  <c r="AI688" i="3"/>
  <c r="AH688" i="3"/>
  <c r="AQ687" i="3"/>
  <c r="AP687" i="3"/>
  <c r="AO687" i="3"/>
  <c r="AN687" i="3"/>
  <c r="AM687" i="3"/>
  <c r="AL687" i="3"/>
  <c r="AK687" i="3"/>
  <c r="AJ687" i="3"/>
  <c r="AI687" i="3"/>
  <c r="AH687" i="3"/>
  <c r="AQ686" i="3"/>
  <c r="AP686" i="3"/>
  <c r="AO686" i="3"/>
  <c r="AN686" i="3"/>
  <c r="AM686" i="3"/>
  <c r="AL686" i="3"/>
  <c r="AK686" i="3"/>
  <c r="AJ686" i="3"/>
  <c r="AI686" i="3"/>
  <c r="AH686" i="3"/>
  <c r="AQ685" i="3"/>
  <c r="AP685" i="3"/>
  <c r="AO685" i="3"/>
  <c r="AN685" i="3"/>
  <c r="AM685" i="3"/>
  <c r="AL685" i="3"/>
  <c r="AK685" i="3"/>
  <c r="AJ685" i="3"/>
  <c r="AI685" i="3"/>
  <c r="AH685" i="3"/>
  <c r="AQ684" i="3"/>
  <c r="AP684" i="3"/>
  <c r="AO684" i="3"/>
  <c r="AN684" i="3"/>
  <c r="AM684" i="3"/>
  <c r="AL684" i="3"/>
  <c r="AK684" i="3"/>
  <c r="AJ684" i="3"/>
  <c r="AI684" i="3"/>
  <c r="AH684" i="3"/>
  <c r="AQ683" i="3"/>
  <c r="AP683" i="3"/>
  <c r="AO683" i="3"/>
  <c r="AN683" i="3"/>
  <c r="AM683" i="3"/>
  <c r="AL683" i="3"/>
  <c r="AK683" i="3"/>
  <c r="AJ683" i="3"/>
  <c r="AI683" i="3"/>
  <c r="AH683" i="3"/>
  <c r="AQ682" i="3"/>
  <c r="AP682" i="3"/>
  <c r="AO682" i="3"/>
  <c r="AN682" i="3"/>
  <c r="AM682" i="3"/>
  <c r="AL682" i="3"/>
  <c r="AK682" i="3"/>
  <c r="AJ682" i="3"/>
  <c r="AI682" i="3"/>
  <c r="AH682" i="3"/>
  <c r="AQ681" i="3"/>
  <c r="AP681" i="3"/>
  <c r="AO681" i="3"/>
  <c r="AN681" i="3"/>
  <c r="AM681" i="3"/>
  <c r="AL681" i="3"/>
  <c r="AK681" i="3"/>
  <c r="AJ681" i="3"/>
  <c r="AI681" i="3"/>
  <c r="AH681" i="3"/>
  <c r="AQ680" i="3"/>
  <c r="AP680" i="3"/>
  <c r="AO680" i="3"/>
  <c r="AN680" i="3"/>
  <c r="AM680" i="3"/>
  <c r="AL680" i="3"/>
  <c r="AK680" i="3"/>
  <c r="AJ680" i="3"/>
  <c r="AI680" i="3"/>
  <c r="AH680" i="3"/>
  <c r="AQ679" i="3"/>
  <c r="AP679" i="3"/>
  <c r="AO679" i="3"/>
  <c r="AN679" i="3"/>
  <c r="AM679" i="3"/>
  <c r="AL679" i="3"/>
  <c r="AK679" i="3"/>
  <c r="AJ679" i="3"/>
  <c r="AI679" i="3"/>
  <c r="AH679" i="3"/>
  <c r="AQ678" i="3"/>
  <c r="AP678" i="3"/>
  <c r="AO678" i="3"/>
  <c r="AN678" i="3"/>
  <c r="AM678" i="3"/>
  <c r="AL678" i="3"/>
  <c r="AK678" i="3"/>
  <c r="AJ678" i="3"/>
  <c r="AI678" i="3"/>
  <c r="AH678" i="3"/>
  <c r="AQ677" i="3"/>
  <c r="AP677" i="3"/>
  <c r="AO677" i="3"/>
  <c r="AN677" i="3"/>
  <c r="AM677" i="3"/>
  <c r="AL677" i="3"/>
  <c r="AK677" i="3"/>
  <c r="AJ677" i="3"/>
  <c r="AI677" i="3"/>
  <c r="AH677" i="3"/>
  <c r="AQ676" i="3"/>
  <c r="AP676" i="3"/>
  <c r="AO676" i="3"/>
  <c r="AN676" i="3"/>
  <c r="AM676" i="3"/>
  <c r="AL676" i="3"/>
  <c r="AK676" i="3"/>
  <c r="AJ676" i="3"/>
  <c r="AI676" i="3"/>
  <c r="AH676" i="3"/>
  <c r="AQ675" i="3"/>
  <c r="AP675" i="3"/>
  <c r="AO675" i="3"/>
  <c r="AN675" i="3"/>
  <c r="AM675" i="3"/>
  <c r="AL675" i="3"/>
  <c r="AK675" i="3"/>
  <c r="AJ675" i="3"/>
  <c r="AI675" i="3"/>
  <c r="AH675" i="3"/>
  <c r="AQ674" i="3"/>
  <c r="AP674" i="3"/>
  <c r="AO674" i="3"/>
  <c r="AN674" i="3"/>
  <c r="AM674" i="3"/>
  <c r="AL674" i="3"/>
  <c r="AK674" i="3"/>
  <c r="AJ674" i="3"/>
  <c r="AI674" i="3"/>
  <c r="AH674" i="3"/>
  <c r="AQ673" i="3"/>
  <c r="AP673" i="3"/>
  <c r="AO673" i="3"/>
  <c r="AN673" i="3"/>
  <c r="AM673" i="3"/>
  <c r="AL673" i="3"/>
  <c r="AK673" i="3"/>
  <c r="AJ673" i="3"/>
  <c r="AI673" i="3"/>
  <c r="AH673" i="3"/>
  <c r="AQ672" i="3"/>
  <c r="AP672" i="3"/>
  <c r="AO672" i="3"/>
  <c r="AN672" i="3"/>
  <c r="AM672" i="3"/>
  <c r="AL672" i="3"/>
  <c r="AK672" i="3"/>
  <c r="AJ672" i="3"/>
  <c r="AI672" i="3"/>
  <c r="AH672" i="3"/>
  <c r="AQ671" i="3"/>
  <c r="AP671" i="3"/>
  <c r="AO671" i="3"/>
  <c r="AN671" i="3"/>
  <c r="AM671" i="3"/>
  <c r="AL671" i="3"/>
  <c r="AK671" i="3"/>
  <c r="AJ671" i="3"/>
  <c r="AI671" i="3"/>
  <c r="AH671" i="3"/>
  <c r="AQ670" i="3"/>
  <c r="AP670" i="3"/>
  <c r="AO670" i="3"/>
  <c r="AN670" i="3"/>
  <c r="AM670" i="3"/>
  <c r="AL670" i="3"/>
  <c r="AK670" i="3"/>
  <c r="AJ670" i="3"/>
  <c r="AI670" i="3"/>
  <c r="AH670" i="3"/>
  <c r="AQ669" i="3"/>
  <c r="AP669" i="3"/>
  <c r="AO669" i="3"/>
  <c r="AN669" i="3"/>
  <c r="AM669" i="3"/>
  <c r="AL669" i="3"/>
  <c r="AK669" i="3"/>
  <c r="AJ669" i="3"/>
  <c r="AI669" i="3"/>
  <c r="AH669" i="3"/>
  <c r="AQ668" i="3"/>
  <c r="AP668" i="3"/>
  <c r="AO668" i="3"/>
  <c r="AN668" i="3"/>
  <c r="AM668" i="3"/>
  <c r="AL668" i="3"/>
  <c r="AK668" i="3"/>
  <c r="AJ668" i="3"/>
  <c r="AI668" i="3"/>
  <c r="AH668" i="3"/>
  <c r="AQ667" i="3"/>
  <c r="AP667" i="3"/>
  <c r="AO667" i="3"/>
  <c r="AN667" i="3"/>
  <c r="AM667" i="3"/>
  <c r="AL667" i="3"/>
  <c r="AK667" i="3"/>
  <c r="AJ667" i="3"/>
  <c r="AI667" i="3"/>
  <c r="AH667" i="3"/>
  <c r="AQ666" i="3"/>
  <c r="AP666" i="3"/>
  <c r="AO666" i="3"/>
  <c r="AN666" i="3"/>
  <c r="AM666" i="3"/>
  <c r="AL666" i="3"/>
  <c r="AK666" i="3"/>
  <c r="AJ666" i="3"/>
  <c r="AI666" i="3"/>
  <c r="AH666" i="3"/>
  <c r="AQ665" i="3"/>
  <c r="AP665" i="3"/>
  <c r="AO665" i="3"/>
  <c r="AN665" i="3"/>
  <c r="AM665" i="3"/>
  <c r="AL665" i="3"/>
  <c r="AK665" i="3"/>
  <c r="AJ665" i="3"/>
  <c r="AI665" i="3"/>
  <c r="AH665" i="3"/>
  <c r="AQ664" i="3"/>
  <c r="AP664" i="3"/>
  <c r="AO664" i="3"/>
  <c r="AN664" i="3"/>
  <c r="AM664" i="3"/>
  <c r="AL664" i="3"/>
  <c r="AK664" i="3"/>
  <c r="AJ664" i="3"/>
  <c r="AI664" i="3"/>
  <c r="AH664" i="3"/>
  <c r="AQ663" i="3"/>
  <c r="AP663" i="3"/>
  <c r="AO663" i="3"/>
  <c r="AN663" i="3"/>
  <c r="AM663" i="3"/>
  <c r="AL663" i="3"/>
  <c r="AK663" i="3"/>
  <c r="AJ663" i="3"/>
  <c r="AI663" i="3"/>
  <c r="AH663" i="3"/>
  <c r="AQ662" i="3"/>
  <c r="AP662" i="3"/>
  <c r="AO662" i="3"/>
  <c r="AN662" i="3"/>
  <c r="AM662" i="3"/>
  <c r="AL662" i="3"/>
  <c r="AK662" i="3"/>
  <c r="AJ662" i="3"/>
  <c r="AI662" i="3"/>
  <c r="AH662" i="3"/>
  <c r="AQ661" i="3"/>
  <c r="AP661" i="3"/>
  <c r="AO661" i="3"/>
  <c r="AN661" i="3"/>
  <c r="AM661" i="3"/>
  <c r="AL661" i="3"/>
  <c r="AK661" i="3"/>
  <c r="AJ661" i="3"/>
  <c r="AI661" i="3"/>
  <c r="AH661" i="3"/>
  <c r="AQ660" i="3"/>
  <c r="AP660" i="3"/>
  <c r="AO660" i="3"/>
  <c r="AN660" i="3"/>
  <c r="AM660" i="3"/>
  <c r="AL660" i="3"/>
  <c r="AK660" i="3"/>
  <c r="AJ660" i="3"/>
  <c r="AI660" i="3"/>
  <c r="AH660" i="3"/>
  <c r="AQ659" i="3"/>
  <c r="AP659" i="3"/>
  <c r="AO659" i="3"/>
  <c r="AN659" i="3"/>
  <c r="AM659" i="3"/>
  <c r="AL659" i="3"/>
  <c r="AK659" i="3"/>
  <c r="AJ659" i="3"/>
  <c r="AI659" i="3"/>
  <c r="AH659" i="3"/>
  <c r="AQ658" i="3"/>
  <c r="AP658" i="3"/>
  <c r="AO658" i="3"/>
  <c r="AN658" i="3"/>
  <c r="AM658" i="3"/>
  <c r="AL658" i="3"/>
  <c r="AK658" i="3"/>
  <c r="AJ658" i="3"/>
  <c r="AI658" i="3"/>
  <c r="AH658" i="3"/>
  <c r="AQ657" i="3"/>
  <c r="AP657" i="3"/>
  <c r="AO657" i="3"/>
  <c r="AN657" i="3"/>
  <c r="AM657" i="3"/>
  <c r="AL657" i="3"/>
  <c r="AK657" i="3"/>
  <c r="AJ657" i="3"/>
  <c r="AI657" i="3"/>
  <c r="AH657" i="3"/>
  <c r="AQ656" i="3"/>
  <c r="AP656" i="3"/>
  <c r="AO656" i="3"/>
  <c r="AN656" i="3"/>
  <c r="AM656" i="3"/>
  <c r="AL656" i="3"/>
  <c r="AK656" i="3"/>
  <c r="AJ656" i="3"/>
  <c r="AI656" i="3"/>
  <c r="AH656" i="3"/>
  <c r="AQ655" i="3"/>
  <c r="AP655" i="3"/>
  <c r="AO655" i="3"/>
  <c r="AN655" i="3"/>
  <c r="AM655" i="3"/>
  <c r="AL655" i="3"/>
  <c r="AK655" i="3"/>
  <c r="AJ655" i="3"/>
  <c r="AI655" i="3"/>
  <c r="AH655" i="3"/>
  <c r="AQ654" i="3"/>
  <c r="AP654" i="3"/>
  <c r="AO654" i="3"/>
  <c r="AN654" i="3"/>
  <c r="AM654" i="3"/>
  <c r="AL654" i="3"/>
  <c r="AK654" i="3"/>
  <c r="AJ654" i="3"/>
  <c r="AI654" i="3"/>
  <c r="AH654" i="3"/>
  <c r="AQ653" i="3"/>
  <c r="AP653" i="3"/>
  <c r="AO653" i="3"/>
  <c r="AN653" i="3"/>
  <c r="AM653" i="3"/>
  <c r="AL653" i="3"/>
  <c r="AK653" i="3"/>
  <c r="AJ653" i="3"/>
  <c r="AI653" i="3"/>
  <c r="AH653" i="3"/>
  <c r="AQ652" i="3"/>
  <c r="AP652" i="3"/>
  <c r="AO652" i="3"/>
  <c r="AN652" i="3"/>
  <c r="AM652" i="3"/>
  <c r="AL652" i="3"/>
  <c r="AK652" i="3"/>
  <c r="AJ652" i="3"/>
  <c r="AI652" i="3"/>
  <c r="AH652" i="3"/>
  <c r="AQ651" i="3"/>
  <c r="AP651" i="3"/>
  <c r="AO651" i="3"/>
  <c r="AN651" i="3"/>
  <c r="AM651" i="3"/>
  <c r="AL651" i="3"/>
  <c r="AK651" i="3"/>
  <c r="AJ651" i="3"/>
  <c r="AI651" i="3"/>
  <c r="AH651" i="3"/>
  <c r="AQ650" i="3"/>
  <c r="AP650" i="3"/>
  <c r="AO650" i="3"/>
  <c r="AN650" i="3"/>
  <c r="AM650" i="3"/>
  <c r="AL650" i="3"/>
  <c r="AK650" i="3"/>
  <c r="AJ650" i="3"/>
  <c r="AI650" i="3"/>
  <c r="AH650" i="3"/>
  <c r="AQ649" i="3"/>
  <c r="AP649" i="3"/>
  <c r="AO649" i="3"/>
  <c r="AN649" i="3"/>
  <c r="AM649" i="3"/>
  <c r="AL649" i="3"/>
  <c r="AK649" i="3"/>
  <c r="AJ649" i="3"/>
  <c r="AI649" i="3"/>
  <c r="AH649" i="3"/>
  <c r="AQ648" i="3"/>
  <c r="AP648" i="3"/>
  <c r="AO648" i="3"/>
  <c r="AN648" i="3"/>
  <c r="AM648" i="3"/>
  <c r="AL648" i="3"/>
  <c r="AK648" i="3"/>
  <c r="AJ648" i="3"/>
  <c r="AI648" i="3"/>
  <c r="AH648" i="3"/>
  <c r="AQ647" i="3"/>
  <c r="AP647" i="3"/>
  <c r="AO647" i="3"/>
  <c r="AN647" i="3"/>
  <c r="AM647" i="3"/>
  <c r="AL647" i="3"/>
  <c r="AK647" i="3"/>
  <c r="AJ647" i="3"/>
  <c r="AI647" i="3"/>
  <c r="AH647" i="3"/>
  <c r="AQ646" i="3"/>
  <c r="AP646" i="3"/>
  <c r="AO646" i="3"/>
  <c r="AN646" i="3"/>
  <c r="AM646" i="3"/>
  <c r="AL646" i="3"/>
  <c r="AK646" i="3"/>
  <c r="AJ646" i="3"/>
  <c r="AI646" i="3"/>
  <c r="AH646" i="3"/>
  <c r="AQ645" i="3"/>
  <c r="AP645" i="3"/>
  <c r="AO645" i="3"/>
  <c r="AN645" i="3"/>
  <c r="AM645" i="3"/>
  <c r="AL645" i="3"/>
  <c r="AK645" i="3"/>
  <c r="AJ645" i="3"/>
  <c r="AI645" i="3"/>
  <c r="AH645" i="3"/>
  <c r="AQ644" i="3"/>
  <c r="AP644" i="3"/>
  <c r="AO644" i="3"/>
  <c r="AN644" i="3"/>
  <c r="AM644" i="3"/>
  <c r="AL644" i="3"/>
  <c r="AK644" i="3"/>
  <c r="AJ644" i="3"/>
  <c r="AI644" i="3"/>
  <c r="AH644" i="3"/>
  <c r="AQ643" i="3"/>
  <c r="AP643" i="3"/>
  <c r="AO643" i="3"/>
  <c r="AN643" i="3"/>
  <c r="AM643" i="3"/>
  <c r="AL643" i="3"/>
  <c r="AK643" i="3"/>
  <c r="AJ643" i="3"/>
  <c r="AI643" i="3"/>
  <c r="AH643" i="3"/>
  <c r="AQ642" i="3"/>
  <c r="AP642" i="3"/>
  <c r="AO642" i="3"/>
  <c r="AN642" i="3"/>
  <c r="AM642" i="3"/>
  <c r="AL642" i="3"/>
  <c r="AK642" i="3"/>
  <c r="AJ642" i="3"/>
  <c r="AI642" i="3"/>
  <c r="AH642" i="3"/>
  <c r="AQ641" i="3"/>
  <c r="AP641" i="3"/>
  <c r="AO641" i="3"/>
  <c r="AN641" i="3"/>
  <c r="AM641" i="3"/>
  <c r="AL641" i="3"/>
  <c r="AK641" i="3"/>
  <c r="AJ641" i="3"/>
  <c r="AI641" i="3"/>
  <c r="AH641" i="3"/>
  <c r="AQ640" i="3"/>
  <c r="AP640" i="3"/>
  <c r="AO640" i="3"/>
  <c r="AN640" i="3"/>
  <c r="AM640" i="3"/>
  <c r="AL640" i="3"/>
  <c r="AK640" i="3"/>
  <c r="AJ640" i="3"/>
  <c r="AI640" i="3"/>
  <c r="AH640" i="3"/>
  <c r="AQ639" i="3"/>
  <c r="AP639" i="3"/>
  <c r="AO639" i="3"/>
  <c r="AN639" i="3"/>
  <c r="AM639" i="3"/>
  <c r="AL639" i="3"/>
  <c r="AK639" i="3"/>
  <c r="AJ639" i="3"/>
  <c r="AI639" i="3"/>
  <c r="AH639" i="3"/>
  <c r="AQ638" i="3"/>
  <c r="AP638" i="3"/>
  <c r="AO638" i="3"/>
  <c r="AN638" i="3"/>
  <c r="AM638" i="3"/>
  <c r="AL638" i="3"/>
  <c r="AK638" i="3"/>
  <c r="AJ638" i="3"/>
  <c r="AI638" i="3"/>
  <c r="AH638" i="3"/>
  <c r="AQ637" i="3"/>
  <c r="AP637" i="3"/>
  <c r="AO637" i="3"/>
  <c r="AN637" i="3"/>
  <c r="AM637" i="3"/>
  <c r="AL637" i="3"/>
  <c r="AK637" i="3"/>
  <c r="AJ637" i="3"/>
  <c r="AI637" i="3"/>
  <c r="AH637" i="3"/>
  <c r="AQ636" i="3"/>
  <c r="AP636" i="3"/>
  <c r="AO636" i="3"/>
  <c r="AN636" i="3"/>
  <c r="AM636" i="3"/>
  <c r="AL636" i="3"/>
  <c r="AK636" i="3"/>
  <c r="AJ636" i="3"/>
  <c r="AI636" i="3"/>
  <c r="AH636" i="3"/>
  <c r="AQ635" i="3"/>
  <c r="AP635" i="3"/>
  <c r="AO635" i="3"/>
  <c r="AN635" i="3"/>
  <c r="AM635" i="3"/>
  <c r="AL635" i="3"/>
  <c r="AK635" i="3"/>
  <c r="AJ635" i="3"/>
  <c r="AI635" i="3"/>
  <c r="AH635" i="3"/>
  <c r="AQ634" i="3"/>
  <c r="AP634" i="3"/>
  <c r="AO634" i="3"/>
  <c r="AN634" i="3"/>
  <c r="AM634" i="3"/>
  <c r="AL634" i="3"/>
  <c r="AK634" i="3"/>
  <c r="AJ634" i="3"/>
  <c r="AI634" i="3"/>
  <c r="AH634" i="3"/>
  <c r="AQ633" i="3"/>
  <c r="AP633" i="3"/>
  <c r="AO633" i="3"/>
  <c r="AN633" i="3"/>
  <c r="AM633" i="3"/>
  <c r="AL633" i="3"/>
  <c r="AK633" i="3"/>
  <c r="AJ633" i="3"/>
  <c r="AI633" i="3"/>
  <c r="AH633" i="3"/>
  <c r="AQ632" i="3"/>
  <c r="AP632" i="3"/>
  <c r="AO632" i="3"/>
  <c r="AN632" i="3"/>
  <c r="AM632" i="3"/>
  <c r="AL632" i="3"/>
  <c r="AK632" i="3"/>
  <c r="AJ632" i="3"/>
  <c r="AI632" i="3"/>
  <c r="AH632" i="3"/>
  <c r="AQ631" i="3"/>
  <c r="AP631" i="3"/>
  <c r="AO631" i="3"/>
  <c r="AN631" i="3"/>
  <c r="AM631" i="3"/>
  <c r="AL631" i="3"/>
  <c r="AK631" i="3"/>
  <c r="AJ631" i="3"/>
  <c r="AI631" i="3"/>
  <c r="AH631" i="3"/>
  <c r="AQ630" i="3"/>
  <c r="AP630" i="3"/>
  <c r="AO630" i="3"/>
  <c r="AN630" i="3"/>
  <c r="AM630" i="3"/>
  <c r="AL630" i="3"/>
  <c r="AK630" i="3"/>
  <c r="AJ630" i="3"/>
  <c r="AI630" i="3"/>
  <c r="AH630" i="3"/>
  <c r="AQ629" i="3"/>
  <c r="AP629" i="3"/>
  <c r="AO629" i="3"/>
  <c r="AN629" i="3"/>
  <c r="AM629" i="3"/>
  <c r="AL629" i="3"/>
  <c r="AK629" i="3"/>
  <c r="AJ629" i="3"/>
  <c r="AI629" i="3"/>
  <c r="AH629" i="3"/>
  <c r="AQ628" i="3"/>
  <c r="AP628" i="3"/>
  <c r="AO628" i="3"/>
  <c r="AN628" i="3"/>
  <c r="AM628" i="3"/>
  <c r="AL628" i="3"/>
  <c r="AK628" i="3"/>
  <c r="AJ628" i="3"/>
  <c r="AI628" i="3"/>
  <c r="AH628" i="3"/>
  <c r="AQ627" i="3"/>
  <c r="AP627" i="3"/>
  <c r="AO627" i="3"/>
  <c r="AN627" i="3"/>
  <c r="AM627" i="3"/>
  <c r="AL627" i="3"/>
  <c r="AK627" i="3"/>
  <c r="AJ627" i="3"/>
  <c r="AI627" i="3"/>
  <c r="AH627" i="3"/>
  <c r="AQ626" i="3"/>
  <c r="AP626" i="3"/>
  <c r="AO626" i="3"/>
  <c r="AN626" i="3"/>
  <c r="AM626" i="3"/>
  <c r="AL626" i="3"/>
  <c r="AK626" i="3"/>
  <c r="AJ626" i="3"/>
  <c r="AI626" i="3"/>
  <c r="AH626" i="3"/>
  <c r="AQ625" i="3"/>
  <c r="AP625" i="3"/>
  <c r="AO625" i="3"/>
  <c r="AN625" i="3"/>
  <c r="AM625" i="3"/>
  <c r="AL625" i="3"/>
  <c r="AK625" i="3"/>
  <c r="AJ625" i="3"/>
  <c r="AI625" i="3"/>
  <c r="AH625" i="3"/>
  <c r="AQ624" i="3"/>
  <c r="AP624" i="3"/>
  <c r="AO624" i="3"/>
  <c r="AN624" i="3"/>
  <c r="AM624" i="3"/>
  <c r="AL624" i="3"/>
  <c r="AK624" i="3"/>
  <c r="AJ624" i="3"/>
  <c r="AI624" i="3"/>
  <c r="AH624" i="3"/>
  <c r="AQ623" i="3"/>
  <c r="AP623" i="3"/>
  <c r="AO623" i="3"/>
  <c r="AN623" i="3"/>
  <c r="AM623" i="3"/>
  <c r="AL623" i="3"/>
  <c r="AK623" i="3"/>
  <c r="AJ623" i="3"/>
  <c r="AI623" i="3"/>
  <c r="AH623" i="3"/>
  <c r="AQ622" i="3"/>
  <c r="AP622" i="3"/>
  <c r="AO622" i="3"/>
  <c r="AN622" i="3"/>
  <c r="AM622" i="3"/>
  <c r="AL622" i="3"/>
  <c r="AK622" i="3"/>
  <c r="AJ622" i="3"/>
  <c r="AI622" i="3"/>
  <c r="AH622" i="3"/>
  <c r="AQ621" i="3"/>
  <c r="AP621" i="3"/>
  <c r="AO621" i="3"/>
  <c r="AN621" i="3"/>
  <c r="AM621" i="3"/>
  <c r="AL621" i="3"/>
  <c r="AK621" i="3"/>
  <c r="AJ621" i="3"/>
  <c r="AI621" i="3"/>
  <c r="AH621" i="3"/>
  <c r="AQ620" i="3"/>
  <c r="AP620" i="3"/>
  <c r="AO620" i="3"/>
  <c r="AN620" i="3"/>
  <c r="AM620" i="3"/>
  <c r="AL620" i="3"/>
  <c r="AK620" i="3"/>
  <c r="AJ620" i="3"/>
  <c r="AI620" i="3"/>
  <c r="AH620" i="3"/>
  <c r="AQ619" i="3"/>
  <c r="AP619" i="3"/>
  <c r="AO619" i="3"/>
  <c r="AN619" i="3"/>
  <c r="AM619" i="3"/>
  <c r="AL619" i="3"/>
  <c r="AK619" i="3"/>
  <c r="AJ619" i="3"/>
  <c r="AI619" i="3"/>
  <c r="AH619" i="3"/>
  <c r="AQ618" i="3"/>
  <c r="AP618" i="3"/>
  <c r="AO618" i="3"/>
  <c r="AN618" i="3"/>
  <c r="AM618" i="3"/>
  <c r="AL618" i="3"/>
  <c r="AK618" i="3"/>
  <c r="AJ618" i="3"/>
  <c r="AI618" i="3"/>
  <c r="AH618" i="3"/>
  <c r="AQ617" i="3"/>
  <c r="AP617" i="3"/>
  <c r="AO617" i="3"/>
  <c r="AN617" i="3"/>
  <c r="AM617" i="3"/>
  <c r="AL617" i="3"/>
  <c r="AK617" i="3"/>
  <c r="AJ617" i="3"/>
  <c r="AI617" i="3"/>
  <c r="AH617" i="3"/>
  <c r="AQ616" i="3"/>
  <c r="AP616" i="3"/>
  <c r="AO616" i="3"/>
  <c r="AN616" i="3"/>
  <c r="AM616" i="3"/>
  <c r="AL616" i="3"/>
  <c r="AK616" i="3"/>
  <c r="AJ616" i="3"/>
  <c r="AI616" i="3"/>
  <c r="AH616" i="3"/>
  <c r="AQ615" i="3"/>
  <c r="AP615" i="3"/>
  <c r="AO615" i="3"/>
  <c r="AN615" i="3"/>
  <c r="AM615" i="3"/>
  <c r="AL615" i="3"/>
  <c r="AK615" i="3"/>
  <c r="AJ615" i="3"/>
  <c r="AI615" i="3"/>
  <c r="AH615" i="3"/>
  <c r="AQ614" i="3"/>
  <c r="AP614" i="3"/>
  <c r="AO614" i="3"/>
  <c r="AN614" i="3"/>
  <c r="AM614" i="3"/>
  <c r="AL614" i="3"/>
  <c r="AK614" i="3"/>
  <c r="AJ614" i="3"/>
  <c r="AI614" i="3"/>
  <c r="AH614" i="3"/>
  <c r="AQ613" i="3"/>
  <c r="AP613" i="3"/>
  <c r="AO613" i="3"/>
  <c r="AN613" i="3"/>
  <c r="AM613" i="3"/>
  <c r="AL613" i="3"/>
  <c r="AK613" i="3"/>
  <c r="AJ613" i="3"/>
  <c r="AI613" i="3"/>
  <c r="AH613" i="3"/>
  <c r="AQ612" i="3"/>
  <c r="AP612" i="3"/>
  <c r="AO612" i="3"/>
  <c r="AN612" i="3"/>
  <c r="AM612" i="3"/>
  <c r="AL612" i="3"/>
  <c r="AK612" i="3"/>
  <c r="AJ612" i="3"/>
  <c r="AI612" i="3"/>
  <c r="AH612" i="3"/>
  <c r="AQ611" i="3"/>
  <c r="AP611" i="3"/>
  <c r="AO611" i="3"/>
  <c r="AN611" i="3"/>
  <c r="AM611" i="3"/>
  <c r="AL611" i="3"/>
  <c r="AK611" i="3"/>
  <c r="AJ611" i="3"/>
  <c r="AI611" i="3"/>
  <c r="AH611" i="3"/>
  <c r="AQ610" i="3"/>
  <c r="AP610" i="3"/>
  <c r="AO610" i="3"/>
  <c r="AN610" i="3"/>
  <c r="AM610" i="3"/>
  <c r="AL610" i="3"/>
  <c r="AK610" i="3"/>
  <c r="AJ610" i="3"/>
  <c r="AI610" i="3"/>
  <c r="AH610" i="3"/>
  <c r="AQ609" i="3"/>
  <c r="AP609" i="3"/>
  <c r="AO609" i="3"/>
  <c r="AN609" i="3"/>
  <c r="AM609" i="3"/>
  <c r="AL609" i="3"/>
  <c r="AK609" i="3"/>
  <c r="AJ609" i="3"/>
  <c r="AI609" i="3"/>
  <c r="AH609" i="3"/>
  <c r="AQ608" i="3"/>
  <c r="AP608" i="3"/>
  <c r="AO608" i="3"/>
  <c r="AN608" i="3"/>
  <c r="AM608" i="3"/>
  <c r="AL608" i="3"/>
  <c r="AK608" i="3"/>
  <c r="AJ608" i="3"/>
  <c r="AI608" i="3"/>
  <c r="AH608" i="3"/>
  <c r="AQ607" i="3"/>
  <c r="AP607" i="3"/>
  <c r="AO607" i="3"/>
  <c r="AN607" i="3"/>
  <c r="AM607" i="3"/>
  <c r="AL607" i="3"/>
  <c r="AK607" i="3"/>
  <c r="AJ607" i="3"/>
  <c r="AI607" i="3"/>
  <c r="AH607" i="3"/>
  <c r="AQ606" i="3"/>
  <c r="AP606" i="3"/>
  <c r="AO606" i="3"/>
  <c r="AN606" i="3"/>
  <c r="AM606" i="3"/>
  <c r="AL606" i="3"/>
  <c r="AK606" i="3"/>
  <c r="AJ606" i="3"/>
  <c r="AI606" i="3"/>
  <c r="AH606" i="3"/>
  <c r="AQ605" i="3"/>
  <c r="AP605" i="3"/>
  <c r="AO605" i="3"/>
  <c r="AN605" i="3"/>
  <c r="AM605" i="3"/>
  <c r="AL605" i="3"/>
  <c r="AK605" i="3"/>
  <c r="AJ605" i="3"/>
  <c r="AI605" i="3"/>
  <c r="AH605" i="3"/>
  <c r="AQ604" i="3"/>
  <c r="AP604" i="3"/>
  <c r="AO604" i="3"/>
  <c r="AN604" i="3"/>
  <c r="AM604" i="3"/>
  <c r="AL604" i="3"/>
  <c r="AK604" i="3"/>
  <c r="AJ604" i="3"/>
  <c r="AI604" i="3"/>
  <c r="AH604" i="3"/>
  <c r="AQ603" i="3"/>
  <c r="AP603" i="3"/>
  <c r="AO603" i="3"/>
  <c r="AN603" i="3"/>
  <c r="AM603" i="3"/>
  <c r="AL603" i="3"/>
  <c r="AK603" i="3"/>
  <c r="AJ603" i="3"/>
  <c r="AI603" i="3"/>
  <c r="AH603" i="3"/>
  <c r="AQ602" i="3"/>
  <c r="AP602" i="3"/>
  <c r="AO602" i="3"/>
  <c r="AN602" i="3"/>
  <c r="AM602" i="3"/>
  <c r="AL602" i="3"/>
  <c r="AK602" i="3"/>
  <c r="AJ602" i="3"/>
  <c r="AI602" i="3"/>
  <c r="AH602" i="3"/>
  <c r="AQ601" i="3"/>
  <c r="AP601" i="3"/>
  <c r="AO601" i="3"/>
  <c r="AN601" i="3"/>
  <c r="AM601" i="3"/>
  <c r="AL601" i="3"/>
  <c r="AK601" i="3"/>
  <c r="AJ601" i="3"/>
  <c r="AI601" i="3"/>
  <c r="AH601" i="3"/>
  <c r="AQ600" i="3"/>
  <c r="AP600" i="3"/>
  <c r="AO600" i="3"/>
  <c r="AN600" i="3"/>
  <c r="AM600" i="3"/>
  <c r="AL600" i="3"/>
  <c r="AK600" i="3"/>
  <c r="AJ600" i="3"/>
  <c r="AI600" i="3"/>
  <c r="AH600" i="3"/>
  <c r="AQ599" i="3"/>
  <c r="AP599" i="3"/>
  <c r="AO599" i="3"/>
  <c r="AN599" i="3"/>
  <c r="AM599" i="3"/>
  <c r="AL599" i="3"/>
  <c r="AK599" i="3"/>
  <c r="AJ599" i="3"/>
  <c r="AI599" i="3"/>
  <c r="AH599" i="3"/>
  <c r="AQ598" i="3"/>
  <c r="AP598" i="3"/>
  <c r="AO598" i="3"/>
  <c r="AN598" i="3"/>
  <c r="AM598" i="3"/>
  <c r="AL598" i="3"/>
  <c r="AK598" i="3"/>
  <c r="AJ598" i="3"/>
  <c r="AI598" i="3"/>
  <c r="AH598" i="3"/>
  <c r="AQ597" i="3"/>
  <c r="AP597" i="3"/>
  <c r="AO597" i="3"/>
  <c r="AN597" i="3"/>
  <c r="AM597" i="3"/>
  <c r="AL597" i="3"/>
  <c r="AK597" i="3"/>
  <c r="AJ597" i="3"/>
  <c r="AI597" i="3"/>
  <c r="AH597" i="3"/>
  <c r="AQ596" i="3"/>
  <c r="AP596" i="3"/>
  <c r="AO596" i="3"/>
  <c r="AN596" i="3"/>
  <c r="AM596" i="3"/>
  <c r="AL596" i="3"/>
  <c r="AK596" i="3"/>
  <c r="AJ596" i="3"/>
  <c r="AI596" i="3"/>
  <c r="AH596" i="3"/>
  <c r="AQ595" i="3"/>
  <c r="AP595" i="3"/>
  <c r="AO595" i="3"/>
  <c r="AN595" i="3"/>
  <c r="AM595" i="3"/>
  <c r="AL595" i="3"/>
  <c r="AK595" i="3"/>
  <c r="AJ595" i="3"/>
  <c r="AI595" i="3"/>
  <c r="AH595" i="3"/>
  <c r="AQ594" i="3"/>
  <c r="AP594" i="3"/>
  <c r="AO594" i="3"/>
  <c r="AN594" i="3"/>
  <c r="AM594" i="3"/>
  <c r="AL594" i="3"/>
  <c r="AK594" i="3"/>
  <c r="AJ594" i="3"/>
  <c r="AI594" i="3"/>
  <c r="AH594" i="3"/>
  <c r="AQ593" i="3"/>
  <c r="AP593" i="3"/>
  <c r="AO593" i="3"/>
  <c r="AN593" i="3"/>
  <c r="AM593" i="3"/>
  <c r="AL593" i="3"/>
  <c r="AK593" i="3"/>
  <c r="AJ593" i="3"/>
  <c r="AI593" i="3"/>
  <c r="AH593" i="3"/>
  <c r="AQ592" i="3"/>
  <c r="AP592" i="3"/>
  <c r="AO592" i="3"/>
  <c r="AN592" i="3"/>
  <c r="AM592" i="3"/>
  <c r="AL592" i="3"/>
  <c r="AK592" i="3"/>
  <c r="AJ592" i="3"/>
  <c r="AI592" i="3"/>
  <c r="AH592" i="3"/>
  <c r="AQ591" i="3"/>
  <c r="AP591" i="3"/>
  <c r="AO591" i="3"/>
  <c r="AN591" i="3"/>
  <c r="AM591" i="3"/>
  <c r="AL591" i="3"/>
  <c r="AK591" i="3"/>
  <c r="AJ591" i="3"/>
  <c r="AI591" i="3"/>
  <c r="AH591" i="3"/>
  <c r="AQ590" i="3"/>
  <c r="AP590" i="3"/>
  <c r="AO590" i="3"/>
  <c r="AN590" i="3"/>
  <c r="AM590" i="3"/>
  <c r="AL590" i="3"/>
  <c r="AK590" i="3"/>
  <c r="AJ590" i="3"/>
  <c r="AI590" i="3"/>
  <c r="AH590" i="3"/>
  <c r="AQ589" i="3"/>
  <c r="AP589" i="3"/>
  <c r="AO589" i="3"/>
  <c r="AN589" i="3"/>
  <c r="AM589" i="3"/>
  <c r="AL589" i="3"/>
  <c r="AK589" i="3"/>
  <c r="AJ589" i="3"/>
  <c r="AI589" i="3"/>
  <c r="AH589" i="3"/>
  <c r="AQ588" i="3"/>
  <c r="AP588" i="3"/>
  <c r="AO588" i="3"/>
  <c r="AN588" i="3"/>
  <c r="AM588" i="3"/>
  <c r="AL588" i="3"/>
  <c r="AK588" i="3"/>
  <c r="AJ588" i="3"/>
  <c r="AI588" i="3"/>
  <c r="AH588" i="3"/>
  <c r="AQ587" i="3"/>
  <c r="AP587" i="3"/>
  <c r="AO587" i="3"/>
  <c r="AN587" i="3"/>
  <c r="AM587" i="3"/>
  <c r="AL587" i="3"/>
  <c r="AK587" i="3"/>
  <c r="AJ587" i="3"/>
  <c r="AI587" i="3"/>
  <c r="AH587" i="3"/>
  <c r="AQ586" i="3"/>
  <c r="AP586" i="3"/>
  <c r="AO586" i="3"/>
  <c r="AN586" i="3"/>
  <c r="AM586" i="3"/>
  <c r="AL586" i="3"/>
  <c r="AK586" i="3"/>
  <c r="AJ586" i="3"/>
  <c r="AI586" i="3"/>
  <c r="AH586" i="3"/>
  <c r="AQ585" i="3"/>
  <c r="AP585" i="3"/>
  <c r="AO585" i="3"/>
  <c r="AN585" i="3"/>
  <c r="AM585" i="3"/>
  <c r="AL585" i="3"/>
  <c r="AK585" i="3"/>
  <c r="AJ585" i="3"/>
  <c r="AI585" i="3"/>
  <c r="AH585" i="3"/>
  <c r="AQ584" i="3"/>
  <c r="AP584" i="3"/>
  <c r="AO584" i="3"/>
  <c r="AN584" i="3"/>
  <c r="AM584" i="3"/>
  <c r="AL584" i="3"/>
  <c r="AK584" i="3"/>
  <c r="AJ584" i="3"/>
  <c r="AI584" i="3"/>
  <c r="AH584" i="3"/>
  <c r="AQ583" i="3"/>
  <c r="AP583" i="3"/>
  <c r="AO583" i="3"/>
  <c r="AN583" i="3"/>
  <c r="AM583" i="3"/>
  <c r="AL583" i="3"/>
  <c r="AK583" i="3"/>
  <c r="AJ583" i="3"/>
  <c r="AI583" i="3"/>
  <c r="AH583" i="3"/>
  <c r="AQ582" i="3"/>
  <c r="AP582" i="3"/>
  <c r="AO582" i="3"/>
  <c r="AN582" i="3"/>
  <c r="AM582" i="3"/>
  <c r="AL582" i="3"/>
  <c r="AK582" i="3"/>
  <c r="AJ582" i="3"/>
  <c r="AI582" i="3"/>
  <c r="AH582" i="3"/>
  <c r="AQ581" i="3"/>
  <c r="AP581" i="3"/>
  <c r="AO581" i="3"/>
  <c r="AN581" i="3"/>
  <c r="AM581" i="3"/>
  <c r="AL581" i="3"/>
  <c r="AK581" i="3"/>
  <c r="AJ581" i="3"/>
  <c r="AI581" i="3"/>
  <c r="AH581" i="3"/>
  <c r="AQ580" i="3"/>
  <c r="AP580" i="3"/>
  <c r="AO580" i="3"/>
  <c r="AN580" i="3"/>
  <c r="AM580" i="3"/>
  <c r="AL580" i="3"/>
  <c r="AK580" i="3"/>
  <c r="AJ580" i="3"/>
  <c r="AI580" i="3"/>
  <c r="AH580" i="3"/>
  <c r="AQ579" i="3"/>
  <c r="AP579" i="3"/>
  <c r="AO579" i="3"/>
  <c r="AN579" i="3"/>
  <c r="AM579" i="3"/>
  <c r="AL579" i="3"/>
  <c r="AK579" i="3"/>
  <c r="AJ579" i="3"/>
  <c r="AI579" i="3"/>
  <c r="AH579" i="3"/>
  <c r="AQ578" i="3"/>
  <c r="AP578" i="3"/>
  <c r="AO578" i="3"/>
  <c r="AN578" i="3"/>
  <c r="AM578" i="3"/>
  <c r="AL578" i="3"/>
  <c r="AK578" i="3"/>
  <c r="AJ578" i="3"/>
  <c r="AI578" i="3"/>
  <c r="AH578" i="3"/>
  <c r="AQ577" i="3"/>
  <c r="AP577" i="3"/>
  <c r="AO577" i="3"/>
  <c r="AN577" i="3"/>
  <c r="AM577" i="3"/>
  <c r="AL577" i="3"/>
  <c r="AK577" i="3"/>
  <c r="AJ577" i="3"/>
  <c r="AI577" i="3"/>
  <c r="AH577" i="3"/>
  <c r="AQ576" i="3"/>
  <c r="AP576" i="3"/>
  <c r="AO576" i="3"/>
  <c r="AN576" i="3"/>
  <c r="AM576" i="3"/>
  <c r="AL576" i="3"/>
  <c r="AK576" i="3"/>
  <c r="AJ576" i="3"/>
  <c r="AI576" i="3"/>
  <c r="AH576" i="3"/>
  <c r="AQ575" i="3"/>
  <c r="AP575" i="3"/>
  <c r="AO575" i="3"/>
  <c r="AN575" i="3"/>
  <c r="AM575" i="3"/>
  <c r="AL575" i="3"/>
  <c r="AK575" i="3"/>
  <c r="AJ575" i="3"/>
  <c r="AI575" i="3"/>
  <c r="AH575" i="3"/>
  <c r="AQ574" i="3"/>
  <c r="AP574" i="3"/>
  <c r="AO574" i="3"/>
  <c r="AN574" i="3"/>
  <c r="AM574" i="3"/>
  <c r="AL574" i="3"/>
  <c r="AK574" i="3"/>
  <c r="AJ574" i="3"/>
  <c r="AI574" i="3"/>
  <c r="AH574" i="3"/>
  <c r="AQ573" i="3"/>
  <c r="AP573" i="3"/>
  <c r="AO573" i="3"/>
  <c r="AN573" i="3"/>
  <c r="AM573" i="3"/>
  <c r="AL573" i="3"/>
  <c r="AK573" i="3"/>
  <c r="AJ573" i="3"/>
  <c r="AI573" i="3"/>
  <c r="AH573" i="3"/>
  <c r="AQ572" i="3"/>
  <c r="AP572" i="3"/>
  <c r="AO572" i="3"/>
  <c r="AN572" i="3"/>
  <c r="AM572" i="3"/>
  <c r="AL572" i="3"/>
  <c r="AK572" i="3"/>
  <c r="AJ572" i="3"/>
  <c r="AI572" i="3"/>
  <c r="AH572" i="3"/>
  <c r="AQ571" i="3"/>
  <c r="AP571" i="3"/>
  <c r="AO571" i="3"/>
  <c r="AN571" i="3"/>
  <c r="AM571" i="3"/>
  <c r="AL571" i="3"/>
  <c r="AK571" i="3"/>
  <c r="AJ571" i="3"/>
  <c r="AI571" i="3"/>
  <c r="AH571" i="3"/>
  <c r="AQ570" i="3"/>
  <c r="AP570" i="3"/>
  <c r="AO570" i="3"/>
  <c r="AN570" i="3"/>
  <c r="AM570" i="3"/>
  <c r="AL570" i="3"/>
  <c r="AK570" i="3"/>
  <c r="AJ570" i="3"/>
  <c r="AI570" i="3"/>
  <c r="AH570" i="3"/>
  <c r="AQ569" i="3"/>
  <c r="AP569" i="3"/>
  <c r="AO569" i="3"/>
  <c r="AN569" i="3"/>
  <c r="AM569" i="3"/>
  <c r="AL569" i="3"/>
  <c r="AK569" i="3"/>
  <c r="AJ569" i="3"/>
  <c r="AI569" i="3"/>
  <c r="AH569" i="3"/>
  <c r="AQ568" i="3"/>
  <c r="AP568" i="3"/>
  <c r="AO568" i="3"/>
  <c r="AN568" i="3"/>
  <c r="AM568" i="3"/>
  <c r="AL568" i="3"/>
  <c r="AK568" i="3"/>
  <c r="AJ568" i="3"/>
  <c r="AI568" i="3"/>
  <c r="AH568" i="3"/>
  <c r="AQ567" i="3"/>
  <c r="AP567" i="3"/>
  <c r="AO567" i="3"/>
  <c r="AN567" i="3"/>
  <c r="AM567" i="3"/>
  <c r="AL567" i="3"/>
  <c r="AK567" i="3"/>
  <c r="AJ567" i="3"/>
  <c r="AI567" i="3"/>
  <c r="AH567" i="3"/>
  <c r="AQ566" i="3"/>
  <c r="AP566" i="3"/>
  <c r="AO566" i="3"/>
  <c r="AN566" i="3"/>
  <c r="AM566" i="3"/>
  <c r="AL566" i="3"/>
  <c r="AK566" i="3"/>
  <c r="AJ566" i="3"/>
  <c r="AI566" i="3"/>
  <c r="AH566" i="3"/>
  <c r="AQ565" i="3"/>
  <c r="AP565" i="3"/>
  <c r="AO565" i="3"/>
  <c r="AN565" i="3"/>
  <c r="AM565" i="3"/>
  <c r="AL565" i="3"/>
  <c r="AK565" i="3"/>
  <c r="AJ565" i="3"/>
  <c r="AI565" i="3"/>
  <c r="AH565" i="3"/>
  <c r="AQ564" i="3"/>
  <c r="AP564" i="3"/>
  <c r="AO564" i="3"/>
  <c r="AN564" i="3"/>
  <c r="AM564" i="3"/>
  <c r="AL564" i="3"/>
  <c r="AK564" i="3"/>
  <c r="AJ564" i="3"/>
  <c r="AI564" i="3"/>
  <c r="AH564" i="3"/>
  <c r="AQ563" i="3"/>
  <c r="AP563" i="3"/>
  <c r="AO563" i="3"/>
  <c r="AN563" i="3"/>
  <c r="AM563" i="3"/>
  <c r="AL563" i="3"/>
  <c r="AK563" i="3"/>
  <c r="AJ563" i="3"/>
  <c r="AI563" i="3"/>
  <c r="AH563" i="3"/>
  <c r="AQ562" i="3"/>
  <c r="AP562" i="3"/>
  <c r="AO562" i="3"/>
  <c r="AN562" i="3"/>
  <c r="AM562" i="3"/>
  <c r="AL562" i="3"/>
  <c r="AK562" i="3"/>
  <c r="AJ562" i="3"/>
  <c r="AI562" i="3"/>
  <c r="AH562" i="3"/>
  <c r="AQ561" i="3"/>
  <c r="AP561" i="3"/>
  <c r="AO561" i="3"/>
  <c r="AN561" i="3"/>
  <c r="AM561" i="3"/>
  <c r="AL561" i="3"/>
  <c r="AK561" i="3"/>
  <c r="AJ561" i="3"/>
  <c r="AI561" i="3"/>
  <c r="AH561" i="3"/>
  <c r="AQ560" i="3"/>
  <c r="AP560" i="3"/>
  <c r="AO560" i="3"/>
  <c r="AN560" i="3"/>
  <c r="AM560" i="3"/>
  <c r="AL560" i="3"/>
  <c r="AK560" i="3"/>
  <c r="AJ560" i="3"/>
  <c r="AI560" i="3"/>
  <c r="AH560" i="3"/>
  <c r="AQ559" i="3"/>
  <c r="AP559" i="3"/>
  <c r="AO559" i="3"/>
  <c r="AN559" i="3"/>
  <c r="AM559" i="3"/>
  <c r="AL559" i="3"/>
  <c r="AK559" i="3"/>
  <c r="AJ559" i="3"/>
  <c r="AI559" i="3"/>
  <c r="AH559" i="3"/>
  <c r="AQ558" i="3"/>
  <c r="AP558" i="3"/>
  <c r="AO558" i="3"/>
  <c r="AN558" i="3"/>
  <c r="AM558" i="3"/>
  <c r="AL558" i="3"/>
  <c r="AK558" i="3"/>
  <c r="AJ558" i="3"/>
  <c r="AI558" i="3"/>
  <c r="AH558" i="3"/>
  <c r="AQ557" i="3"/>
  <c r="AP557" i="3"/>
  <c r="AO557" i="3"/>
  <c r="AN557" i="3"/>
  <c r="AM557" i="3"/>
  <c r="AL557" i="3"/>
  <c r="AK557" i="3"/>
  <c r="AJ557" i="3"/>
  <c r="AI557" i="3"/>
  <c r="AH557" i="3"/>
  <c r="AQ556" i="3"/>
  <c r="AP556" i="3"/>
  <c r="AO556" i="3"/>
  <c r="AN556" i="3"/>
  <c r="AM556" i="3"/>
  <c r="AL556" i="3"/>
  <c r="AK556" i="3"/>
  <c r="AJ556" i="3"/>
  <c r="AI556" i="3"/>
  <c r="AH556" i="3"/>
  <c r="AQ555" i="3"/>
  <c r="AP555" i="3"/>
  <c r="AO555" i="3"/>
  <c r="AN555" i="3"/>
  <c r="AM555" i="3"/>
  <c r="AL555" i="3"/>
  <c r="AK555" i="3"/>
  <c r="AJ555" i="3"/>
  <c r="AI555" i="3"/>
  <c r="AH555" i="3"/>
  <c r="AQ554" i="3"/>
  <c r="AP554" i="3"/>
  <c r="AO554" i="3"/>
  <c r="AN554" i="3"/>
  <c r="AM554" i="3"/>
  <c r="AL554" i="3"/>
  <c r="AK554" i="3"/>
  <c r="AJ554" i="3"/>
  <c r="AI554" i="3"/>
  <c r="AH554" i="3"/>
  <c r="AQ553" i="3"/>
  <c r="AP553" i="3"/>
  <c r="AO553" i="3"/>
  <c r="AN553" i="3"/>
  <c r="AM553" i="3"/>
  <c r="AL553" i="3"/>
  <c r="AK553" i="3"/>
  <c r="AJ553" i="3"/>
  <c r="AI553" i="3"/>
  <c r="AH553" i="3"/>
  <c r="AQ552" i="3"/>
  <c r="AP552" i="3"/>
  <c r="AO552" i="3"/>
  <c r="AN552" i="3"/>
  <c r="AM552" i="3"/>
  <c r="AL552" i="3"/>
  <c r="AK552" i="3"/>
  <c r="AJ552" i="3"/>
  <c r="AI552" i="3"/>
  <c r="AH552" i="3"/>
  <c r="AQ551" i="3"/>
  <c r="AP551" i="3"/>
  <c r="AO551" i="3"/>
  <c r="AN551" i="3"/>
  <c r="AM551" i="3"/>
  <c r="AL551" i="3"/>
  <c r="AK551" i="3"/>
  <c r="AJ551" i="3"/>
  <c r="AI551" i="3"/>
  <c r="AH551" i="3"/>
  <c r="AQ550" i="3"/>
  <c r="AP550" i="3"/>
  <c r="AO550" i="3"/>
  <c r="AN550" i="3"/>
  <c r="AM550" i="3"/>
  <c r="AL550" i="3"/>
  <c r="AK550" i="3"/>
  <c r="AJ550" i="3"/>
  <c r="AI550" i="3"/>
  <c r="AH550" i="3"/>
  <c r="AQ549" i="3"/>
  <c r="AP549" i="3"/>
  <c r="AO549" i="3"/>
  <c r="AN549" i="3"/>
  <c r="AM549" i="3"/>
  <c r="AL549" i="3"/>
  <c r="AK549" i="3"/>
  <c r="AJ549" i="3"/>
  <c r="AI549" i="3"/>
  <c r="AH549" i="3"/>
  <c r="AQ548" i="3"/>
  <c r="AP548" i="3"/>
  <c r="AO548" i="3"/>
  <c r="AN548" i="3"/>
  <c r="AM548" i="3"/>
  <c r="AL548" i="3"/>
  <c r="AK548" i="3"/>
  <c r="AJ548" i="3"/>
  <c r="AI548" i="3"/>
  <c r="AH548" i="3"/>
  <c r="AQ547" i="3"/>
  <c r="AP547" i="3"/>
  <c r="AO547" i="3"/>
  <c r="AN547" i="3"/>
  <c r="AM547" i="3"/>
  <c r="AL547" i="3"/>
  <c r="AK547" i="3"/>
  <c r="AJ547" i="3"/>
  <c r="AI547" i="3"/>
  <c r="AH547" i="3"/>
  <c r="AQ546" i="3"/>
  <c r="AP546" i="3"/>
  <c r="AO546" i="3"/>
  <c r="AN546" i="3"/>
  <c r="AM546" i="3"/>
  <c r="AL546" i="3"/>
  <c r="AK546" i="3"/>
  <c r="AJ546" i="3"/>
  <c r="AI546" i="3"/>
  <c r="AH546" i="3"/>
  <c r="AQ545" i="3"/>
  <c r="AP545" i="3"/>
  <c r="AO545" i="3"/>
  <c r="AN545" i="3"/>
  <c r="AM545" i="3"/>
  <c r="AL545" i="3"/>
  <c r="AK545" i="3"/>
  <c r="AJ545" i="3"/>
  <c r="AI545" i="3"/>
  <c r="AH545" i="3"/>
  <c r="AQ544" i="3"/>
  <c r="AP544" i="3"/>
  <c r="AO544" i="3"/>
  <c r="AN544" i="3"/>
  <c r="AM544" i="3"/>
  <c r="AL544" i="3"/>
  <c r="AK544" i="3"/>
  <c r="AJ544" i="3"/>
  <c r="AI544" i="3"/>
  <c r="AH544" i="3"/>
  <c r="AQ543" i="3"/>
  <c r="AP543" i="3"/>
  <c r="AO543" i="3"/>
  <c r="AN543" i="3"/>
  <c r="AM543" i="3"/>
  <c r="AL543" i="3"/>
  <c r="AK543" i="3"/>
  <c r="AJ543" i="3"/>
  <c r="AI543" i="3"/>
  <c r="AH543" i="3"/>
  <c r="AQ542" i="3"/>
  <c r="AP542" i="3"/>
  <c r="AO542" i="3"/>
  <c r="AN542" i="3"/>
  <c r="AM542" i="3"/>
  <c r="AL542" i="3"/>
  <c r="AK542" i="3"/>
  <c r="AJ542" i="3"/>
  <c r="AI542" i="3"/>
  <c r="AH542" i="3"/>
  <c r="AQ541" i="3"/>
  <c r="AP541" i="3"/>
  <c r="AO541" i="3"/>
  <c r="AN541" i="3"/>
  <c r="AM541" i="3"/>
  <c r="AL541" i="3"/>
  <c r="AK541" i="3"/>
  <c r="AJ541" i="3"/>
  <c r="AI541" i="3"/>
  <c r="AH541" i="3"/>
  <c r="AQ540" i="3"/>
  <c r="AP540" i="3"/>
  <c r="AO540" i="3"/>
  <c r="AN540" i="3"/>
  <c r="AM540" i="3"/>
  <c r="AL540" i="3"/>
  <c r="AK540" i="3"/>
  <c r="AJ540" i="3"/>
  <c r="AI540" i="3"/>
  <c r="AH540" i="3"/>
  <c r="AQ539" i="3"/>
  <c r="AP539" i="3"/>
  <c r="AO539" i="3"/>
  <c r="AN539" i="3"/>
  <c r="AM539" i="3"/>
  <c r="AL539" i="3"/>
  <c r="AK539" i="3"/>
  <c r="AJ539" i="3"/>
  <c r="AI539" i="3"/>
  <c r="AH539" i="3"/>
  <c r="AQ538" i="3"/>
  <c r="AP538" i="3"/>
  <c r="AO538" i="3"/>
  <c r="AN538" i="3"/>
  <c r="AM538" i="3"/>
  <c r="AL538" i="3"/>
  <c r="AK538" i="3"/>
  <c r="AJ538" i="3"/>
  <c r="AI538" i="3"/>
  <c r="AH538" i="3"/>
  <c r="AQ537" i="3"/>
  <c r="AP537" i="3"/>
  <c r="AO537" i="3"/>
  <c r="AN537" i="3"/>
  <c r="AM537" i="3"/>
  <c r="AL537" i="3"/>
  <c r="AK537" i="3"/>
  <c r="AJ537" i="3"/>
  <c r="AI537" i="3"/>
  <c r="AH537" i="3"/>
  <c r="AQ536" i="3"/>
  <c r="AP536" i="3"/>
  <c r="AO536" i="3"/>
  <c r="AN536" i="3"/>
  <c r="AM536" i="3"/>
  <c r="AL536" i="3"/>
  <c r="AK536" i="3"/>
  <c r="AJ536" i="3"/>
  <c r="AI536" i="3"/>
  <c r="AH536" i="3"/>
  <c r="AQ535" i="3"/>
  <c r="AP535" i="3"/>
  <c r="AO535" i="3"/>
  <c r="AN535" i="3"/>
  <c r="AM535" i="3"/>
  <c r="AL535" i="3"/>
  <c r="AK535" i="3"/>
  <c r="AJ535" i="3"/>
  <c r="AI535" i="3"/>
  <c r="AH535" i="3"/>
  <c r="AQ534" i="3"/>
  <c r="AP534" i="3"/>
  <c r="AO534" i="3"/>
  <c r="AN534" i="3"/>
  <c r="AM534" i="3"/>
  <c r="AL534" i="3"/>
  <c r="AK534" i="3"/>
  <c r="AJ534" i="3"/>
  <c r="AI534" i="3"/>
  <c r="AH534" i="3"/>
  <c r="AQ533" i="3"/>
  <c r="AP533" i="3"/>
  <c r="AO533" i="3"/>
  <c r="AN533" i="3"/>
  <c r="AM533" i="3"/>
  <c r="AL533" i="3"/>
  <c r="AK533" i="3"/>
  <c r="AJ533" i="3"/>
  <c r="AI533" i="3"/>
  <c r="AH533" i="3"/>
  <c r="AQ532" i="3"/>
  <c r="AP532" i="3"/>
  <c r="AO532" i="3"/>
  <c r="AN532" i="3"/>
  <c r="AM532" i="3"/>
  <c r="AL532" i="3"/>
  <c r="AK532" i="3"/>
  <c r="AJ532" i="3"/>
  <c r="AI532" i="3"/>
  <c r="AH532" i="3"/>
  <c r="AQ531" i="3"/>
  <c r="AP531" i="3"/>
  <c r="AO531" i="3"/>
  <c r="AN531" i="3"/>
  <c r="AM531" i="3"/>
  <c r="AL531" i="3"/>
  <c r="AK531" i="3"/>
  <c r="AJ531" i="3"/>
  <c r="AI531" i="3"/>
  <c r="AH531" i="3"/>
  <c r="AQ530" i="3"/>
  <c r="AP530" i="3"/>
  <c r="AO530" i="3"/>
  <c r="AN530" i="3"/>
  <c r="AM530" i="3"/>
  <c r="AL530" i="3"/>
  <c r="AK530" i="3"/>
  <c r="AJ530" i="3"/>
  <c r="AI530" i="3"/>
  <c r="AH530" i="3"/>
  <c r="AQ529" i="3"/>
  <c r="AP529" i="3"/>
  <c r="AO529" i="3"/>
  <c r="AN529" i="3"/>
  <c r="AM529" i="3"/>
  <c r="AL529" i="3"/>
  <c r="AK529" i="3"/>
  <c r="AJ529" i="3"/>
  <c r="AI529" i="3"/>
  <c r="AH529" i="3"/>
  <c r="AQ528" i="3"/>
  <c r="AP528" i="3"/>
  <c r="AO528" i="3"/>
  <c r="AN528" i="3"/>
  <c r="AM528" i="3"/>
  <c r="AL528" i="3"/>
  <c r="AK528" i="3"/>
  <c r="AJ528" i="3"/>
  <c r="AI528" i="3"/>
  <c r="AH528" i="3"/>
  <c r="AQ527" i="3"/>
  <c r="AP527" i="3"/>
  <c r="AO527" i="3"/>
  <c r="AN527" i="3"/>
  <c r="AM527" i="3"/>
  <c r="AL527" i="3"/>
  <c r="AK527" i="3"/>
  <c r="AJ527" i="3"/>
  <c r="AI527" i="3"/>
  <c r="AH527" i="3"/>
  <c r="AQ526" i="3"/>
  <c r="AP526" i="3"/>
  <c r="AO526" i="3"/>
  <c r="AN526" i="3"/>
  <c r="AM526" i="3"/>
  <c r="AL526" i="3"/>
  <c r="AK526" i="3"/>
  <c r="AJ526" i="3"/>
  <c r="AI526" i="3"/>
  <c r="AH526" i="3"/>
  <c r="AQ525" i="3"/>
  <c r="AP525" i="3"/>
  <c r="AO525" i="3"/>
  <c r="AN525" i="3"/>
  <c r="AM525" i="3"/>
  <c r="AL525" i="3"/>
  <c r="AK525" i="3"/>
  <c r="AJ525" i="3"/>
  <c r="AI525" i="3"/>
  <c r="AH525" i="3"/>
  <c r="AQ524" i="3"/>
  <c r="AP524" i="3"/>
  <c r="AO524" i="3"/>
  <c r="AN524" i="3"/>
  <c r="AM524" i="3"/>
  <c r="AL524" i="3"/>
  <c r="AK524" i="3"/>
  <c r="AJ524" i="3"/>
  <c r="AI524" i="3"/>
  <c r="AH524" i="3"/>
  <c r="AQ523" i="3"/>
  <c r="AP523" i="3"/>
  <c r="AO523" i="3"/>
  <c r="AN523" i="3"/>
  <c r="AM523" i="3"/>
  <c r="AL523" i="3"/>
  <c r="AK523" i="3"/>
  <c r="AJ523" i="3"/>
  <c r="AI523" i="3"/>
  <c r="AH523" i="3"/>
  <c r="AQ522" i="3"/>
  <c r="AP522" i="3"/>
  <c r="AO522" i="3"/>
  <c r="AN522" i="3"/>
  <c r="AM522" i="3"/>
  <c r="AL522" i="3"/>
  <c r="AK522" i="3"/>
  <c r="AJ522" i="3"/>
  <c r="AI522" i="3"/>
  <c r="AH522" i="3"/>
  <c r="AQ521" i="3"/>
  <c r="AP521" i="3"/>
  <c r="AO521" i="3"/>
  <c r="AN521" i="3"/>
  <c r="AM521" i="3"/>
  <c r="AL521" i="3"/>
  <c r="AK521" i="3"/>
  <c r="AJ521" i="3"/>
  <c r="AI521" i="3"/>
  <c r="AH521" i="3"/>
  <c r="AQ520" i="3"/>
  <c r="AP520" i="3"/>
  <c r="AO520" i="3"/>
  <c r="AN520" i="3"/>
  <c r="AM520" i="3"/>
  <c r="AL520" i="3"/>
  <c r="AK520" i="3"/>
  <c r="AJ520" i="3"/>
  <c r="AI520" i="3"/>
  <c r="AH520" i="3"/>
  <c r="AQ519" i="3"/>
  <c r="AP519" i="3"/>
  <c r="AO519" i="3"/>
  <c r="AN519" i="3"/>
  <c r="AM519" i="3"/>
  <c r="AL519" i="3"/>
  <c r="AK519" i="3"/>
  <c r="AJ519" i="3"/>
  <c r="AI519" i="3"/>
  <c r="AH519" i="3"/>
  <c r="AQ518" i="3"/>
  <c r="AP518" i="3"/>
  <c r="AO518" i="3"/>
  <c r="AN518" i="3"/>
  <c r="AM518" i="3"/>
  <c r="AL518" i="3"/>
  <c r="AK518" i="3"/>
  <c r="AJ518" i="3"/>
  <c r="AI518" i="3"/>
  <c r="AH518" i="3"/>
  <c r="AQ517" i="3"/>
  <c r="AP517" i="3"/>
  <c r="AO517" i="3"/>
  <c r="AN517" i="3"/>
  <c r="AM517" i="3"/>
  <c r="AL517" i="3"/>
  <c r="AK517" i="3"/>
  <c r="AJ517" i="3"/>
  <c r="AI517" i="3"/>
  <c r="AH517" i="3"/>
  <c r="AQ516" i="3"/>
  <c r="AP516" i="3"/>
  <c r="AO516" i="3"/>
  <c r="AN516" i="3"/>
  <c r="AM516" i="3"/>
  <c r="AL516" i="3"/>
  <c r="AK516" i="3"/>
  <c r="AJ516" i="3"/>
  <c r="AI516" i="3"/>
  <c r="AH516" i="3"/>
  <c r="AQ515" i="3"/>
  <c r="AP515" i="3"/>
  <c r="AO515" i="3"/>
  <c r="AN515" i="3"/>
  <c r="AM515" i="3"/>
  <c r="AL515" i="3"/>
  <c r="AK515" i="3"/>
  <c r="AJ515" i="3"/>
  <c r="AI515" i="3"/>
  <c r="AH515" i="3"/>
  <c r="AQ514" i="3"/>
  <c r="AP514" i="3"/>
  <c r="AO514" i="3"/>
  <c r="AN514" i="3"/>
  <c r="AM514" i="3"/>
  <c r="AL514" i="3"/>
  <c r="AK514" i="3"/>
  <c r="AJ514" i="3"/>
  <c r="AI514" i="3"/>
  <c r="AH514" i="3"/>
  <c r="AQ513" i="3"/>
  <c r="AP513" i="3"/>
  <c r="AO513" i="3"/>
  <c r="AN513" i="3"/>
  <c r="AM513" i="3"/>
  <c r="AL513" i="3"/>
  <c r="AK513" i="3"/>
  <c r="AJ513" i="3"/>
  <c r="AI513" i="3"/>
  <c r="AH513" i="3"/>
  <c r="AQ512" i="3"/>
  <c r="AP512" i="3"/>
  <c r="AO512" i="3"/>
  <c r="AN512" i="3"/>
  <c r="AM512" i="3"/>
  <c r="AL512" i="3"/>
  <c r="AK512" i="3"/>
  <c r="AJ512" i="3"/>
  <c r="AI512" i="3"/>
  <c r="AH512" i="3"/>
  <c r="AQ511" i="3"/>
  <c r="AP511" i="3"/>
  <c r="AO511" i="3"/>
  <c r="AN511" i="3"/>
  <c r="AM511" i="3"/>
  <c r="AL511" i="3"/>
  <c r="AK511" i="3"/>
  <c r="AJ511" i="3"/>
  <c r="AI511" i="3"/>
  <c r="AH511" i="3"/>
  <c r="AQ510" i="3"/>
  <c r="AP510" i="3"/>
  <c r="AO510" i="3"/>
  <c r="AN510" i="3"/>
  <c r="AM510" i="3"/>
  <c r="AL510" i="3"/>
  <c r="AK510" i="3"/>
  <c r="AJ510" i="3"/>
  <c r="AI510" i="3"/>
  <c r="AH510" i="3"/>
  <c r="AQ509" i="3"/>
  <c r="AP509" i="3"/>
  <c r="AO509" i="3"/>
  <c r="AN509" i="3"/>
  <c r="AM509" i="3"/>
  <c r="AL509" i="3"/>
  <c r="AK509" i="3"/>
  <c r="AJ509" i="3"/>
  <c r="AI509" i="3"/>
  <c r="AH509" i="3"/>
  <c r="AQ508" i="3"/>
  <c r="AP508" i="3"/>
  <c r="AO508" i="3"/>
  <c r="AN508" i="3"/>
  <c r="AM508" i="3"/>
  <c r="AL508" i="3"/>
  <c r="AK508" i="3"/>
  <c r="AJ508" i="3"/>
  <c r="AI508" i="3"/>
  <c r="AH508" i="3"/>
  <c r="AQ507" i="3"/>
  <c r="AP507" i="3"/>
  <c r="AO507" i="3"/>
  <c r="AN507" i="3"/>
  <c r="AM507" i="3"/>
  <c r="AL507" i="3"/>
  <c r="AK507" i="3"/>
  <c r="AJ507" i="3"/>
  <c r="AI507" i="3"/>
  <c r="AH507" i="3"/>
  <c r="AQ506" i="3"/>
  <c r="AP506" i="3"/>
  <c r="AO506" i="3"/>
  <c r="AN506" i="3"/>
  <c r="AM506" i="3"/>
  <c r="AL506" i="3"/>
  <c r="AK506" i="3"/>
  <c r="AJ506" i="3"/>
  <c r="AI506" i="3"/>
  <c r="AH506" i="3"/>
  <c r="AQ505" i="3"/>
  <c r="AP505" i="3"/>
  <c r="AO505" i="3"/>
  <c r="AN505" i="3"/>
  <c r="AM505" i="3"/>
  <c r="AL505" i="3"/>
  <c r="AK505" i="3"/>
  <c r="AJ505" i="3"/>
  <c r="AI505" i="3"/>
  <c r="AH505" i="3"/>
  <c r="AQ504" i="3"/>
  <c r="AP504" i="3"/>
  <c r="AO504" i="3"/>
  <c r="AN504" i="3"/>
  <c r="AM504" i="3"/>
  <c r="AL504" i="3"/>
  <c r="AK504" i="3"/>
  <c r="AJ504" i="3"/>
  <c r="AI504" i="3"/>
  <c r="AH504" i="3"/>
  <c r="AQ503" i="3"/>
  <c r="AP503" i="3"/>
  <c r="AO503" i="3"/>
  <c r="AN503" i="3"/>
  <c r="AM503" i="3"/>
  <c r="AL503" i="3"/>
  <c r="AK503" i="3"/>
  <c r="AJ503" i="3"/>
  <c r="AI503" i="3"/>
  <c r="AH503" i="3"/>
  <c r="AQ502" i="3"/>
  <c r="AP502" i="3"/>
  <c r="AO502" i="3"/>
  <c r="AN502" i="3"/>
  <c r="AM502" i="3"/>
  <c r="AL502" i="3"/>
  <c r="AK502" i="3"/>
  <c r="AJ502" i="3"/>
  <c r="AI502" i="3"/>
  <c r="AH502" i="3"/>
  <c r="AQ501" i="3"/>
  <c r="AP501" i="3"/>
  <c r="AO501" i="3"/>
  <c r="AN501" i="3"/>
  <c r="AM501" i="3"/>
  <c r="AL501" i="3"/>
  <c r="AK501" i="3"/>
  <c r="AJ501" i="3"/>
  <c r="AI501" i="3"/>
  <c r="AH501" i="3"/>
  <c r="AQ500" i="3"/>
  <c r="AP500" i="3"/>
  <c r="AO500" i="3"/>
  <c r="AN500" i="3"/>
  <c r="AM500" i="3"/>
  <c r="AL500" i="3"/>
  <c r="AK500" i="3"/>
  <c r="AJ500" i="3"/>
  <c r="AI500" i="3"/>
  <c r="AH500" i="3"/>
  <c r="AQ499" i="3"/>
  <c r="AP499" i="3"/>
  <c r="AO499" i="3"/>
  <c r="AN499" i="3"/>
  <c r="AM499" i="3"/>
  <c r="AL499" i="3"/>
  <c r="AK499" i="3"/>
  <c r="AJ499" i="3"/>
  <c r="AI499" i="3"/>
  <c r="AH499" i="3"/>
  <c r="AQ498" i="3"/>
  <c r="AP498" i="3"/>
  <c r="AO498" i="3"/>
  <c r="AN498" i="3"/>
  <c r="AM498" i="3"/>
  <c r="AL498" i="3"/>
  <c r="AK498" i="3"/>
  <c r="AJ498" i="3"/>
  <c r="AI498" i="3"/>
  <c r="AH498" i="3"/>
  <c r="AQ497" i="3"/>
  <c r="AP497" i="3"/>
  <c r="AO497" i="3"/>
  <c r="AN497" i="3"/>
  <c r="AM497" i="3"/>
  <c r="AL497" i="3"/>
  <c r="AK497" i="3"/>
  <c r="AJ497" i="3"/>
  <c r="AI497" i="3"/>
  <c r="AH497" i="3"/>
  <c r="AQ496" i="3"/>
  <c r="AP496" i="3"/>
  <c r="AO496" i="3"/>
  <c r="AN496" i="3"/>
  <c r="AM496" i="3"/>
  <c r="AL496" i="3"/>
  <c r="AK496" i="3"/>
  <c r="AJ496" i="3"/>
  <c r="AI496" i="3"/>
  <c r="AH496" i="3"/>
  <c r="AQ495" i="3"/>
  <c r="AP495" i="3"/>
  <c r="AO495" i="3"/>
  <c r="AN495" i="3"/>
  <c r="AM495" i="3"/>
  <c r="AL495" i="3"/>
  <c r="AK495" i="3"/>
  <c r="AJ495" i="3"/>
  <c r="AI495" i="3"/>
  <c r="AH495" i="3"/>
  <c r="AQ494" i="3"/>
  <c r="AP494" i="3"/>
  <c r="AO494" i="3"/>
  <c r="AN494" i="3"/>
  <c r="AM494" i="3"/>
  <c r="AL494" i="3"/>
  <c r="AK494" i="3"/>
  <c r="AJ494" i="3"/>
  <c r="AI494" i="3"/>
  <c r="AH494" i="3"/>
  <c r="AQ493" i="3"/>
  <c r="AP493" i="3"/>
  <c r="AO493" i="3"/>
  <c r="AN493" i="3"/>
  <c r="AM493" i="3"/>
  <c r="AL493" i="3"/>
  <c r="AK493" i="3"/>
  <c r="AJ493" i="3"/>
  <c r="AI493" i="3"/>
  <c r="AH493" i="3"/>
  <c r="AQ492" i="3"/>
  <c r="AP492" i="3"/>
  <c r="AO492" i="3"/>
  <c r="AN492" i="3"/>
  <c r="AM492" i="3"/>
  <c r="AL492" i="3"/>
  <c r="AK492" i="3"/>
  <c r="AJ492" i="3"/>
  <c r="AI492" i="3"/>
  <c r="AH492" i="3"/>
  <c r="AQ491" i="3"/>
  <c r="AP491" i="3"/>
  <c r="AO491" i="3"/>
  <c r="AN491" i="3"/>
  <c r="AM491" i="3"/>
  <c r="AL491" i="3"/>
  <c r="AK491" i="3"/>
  <c r="AJ491" i="3"/>
  <c r="AI491" i="3"/>
  <c r="AH491" i="3"/>
  <c r="AQ490" i="3"/>
  <c r="AP490" i="3"/>
  <c r="AO490" i="3"/>
  <c r="AN490" i="3"/>
  <c r="AM490" i="3"/>
  <c r="AL490" i="3"/>
  <c r="AK490" i="3"/>
  <c r="AJ490" i="3"/>
  <c r="AI490" i="3"/>
  <c r="AH490" i="3"/>
  <c r="AQ489" i="3"/>
  <c r="AP489" i="3"/>
  <c r="AO489" i="3"/>
  <c r="AN489" i="3"/>
  <c r="AM489" i="3"/>
  <c r="AL489" i="3"/>
  <c r="AK489" i="3"/>
  <c r="AJ489" i="3"/>
  <c r="AI489" i="3"/>
  <c r="AH489" i="3"/>
  <c r="AQ488" i="3"/>
  <c r="AP488" i="3"/>
  <c r="AO488" i="3"/>
  <c r="AN488" i="3"/>
  <c r="AM488" i="3"/>
  <c r="AL488" i="3"/>
  <c r="AK488" i="3"/>
  <c r="AJ488" i="3"/>
  <c r="AI488" i="3"/>
  <c r="AH488" i="3"/>
  <c r="AQ487" i="3"/>
  <c r="AP487" i="3"/>
  <c r="AO487" i="3"/>
  <c r="AN487" i="3"/>
  <c r="AM487" i="3"/>
  <c r="AL487" i="3"/>
  <c r="AK487" i="3"/>
  <c r="AJ487" i="3"/>
  <c r="AI487" i="3"/>
  <c r="AH487" i="3"/>
  <c r="AQ486" i="3"/>
  <c r="AP486" i="3"/>
  <c r="AO486" i="3"/>
  <c r="AN486" i="3"/>
  <c r="AM486" i="3"/>
  <c r="AL486" i="3"/>
  <c r="AK486" i="3"/>
  <c r="AJ486" i="3"/>
  <c r="AI486" i="3"/>
  <c r="AH486" i="3"/>
  <c r="AQ485" i="3"/>
  <c r="AP485" i="3"/>
  <c r="AO485" i="3"/>
  <c r="AN485" i="3"/>
  <c r="AM485" i="3"/>
  <c r="AL485" i="3"/>
  <c r="AK485" i="3"/>
  <c r="AJ485" i="3"/>
  <c r="AI485" i="3"/>
  <c r="AH485" i="3"/>
  <c r="AQ484" i="3"/>
  <c r="AP484" i="3"/>
  <c r="AO484" i="3"/>
  <c r="AN484" i="3"/>
  <c r="AM484" i="3"/>
  <c r="AL484" i="3"/>
  <c r="AK484" i="3"/>
  <c r="AJ484" i="3"/>
  <c r="AI484" i="3"/>
  <c r="AH484" i="3"/>
  <c r="AQ483" i="3"/>
  <c r="AP483" i="3"/>
  <c r="AO483" i="3"/>
  <c r="AN483" i="3"/>
  <c r="AM483" i="3"/>
  <c r="AL483" i="3"/>
  <c r="AK483" i="3"/>
  <c r="AJ483" i="3"/>
  <c r="AI483" i="3"/>
  <c r="AH483" i="3"/>
  <c r="AQ482" i="3"/>
  <c r="AP482" i="3"/>
  <c r="AO482" i="3"/>
  <c r="AN482" i="3"/>
  <c r="AM482" i="3"/>
  <c r="AL482" i="3"/>
  <c r="AK482" i="3"/>
  <c r="AJ482" i="3"/>
  <c r="AI482" i="3"/>
  <c r="AH482" i="3"/>
  <c r="AQ481" i="3"/>
  <c r="AP481" i="3"/>
  <c r="AO481" i="3"/>
  <c r="AN481" i="3"/>
  <c r="AM481" i="3"/>
  <c r="AL481" i="3"/>
  <c r="AK481" i="3"/>
  <c r="AJ481" i="3"/>
  <c r="AI481" i="3"/>
  <c r="AH481" i="3"/>
  <c r="AQ480" i="3"/>
  <c r="AP480" i="3"/>
  <c r="AO480" i="3"/>
  <c r="AN480" i="3"/>
  <c r="AM480" i="3"/>
  <c r="AL480" i="3"/>
  <c r="AK480" i="3"/>
  <c r="AJ480" i="3"/>
  <c r="AI480" i="3"/>
  <c r="AH480" i="3"/>
  <c r="AQ479" i="3"/>
  <c r="AP479" i="3"/>
  <c r="AO479" i="3"/>
  <c r="AN479" i="3"/>
  <c r="AM479" i="3"/>
  <c r="AL479" i="3"/>
  <c r="AK479" i="3"/>
  <c r="AJ479" i="3"/>
  <c r="AI479" i="3"/>
  <c r="AH479" i="3"/>
  <c r="AQ478" i="3"/>
  <c r="AP478" i="3"/>
  <c r="AO478" i="3"/>
  <c r="AN478" i="3"/>
  <c r="AM478" i="3"/>
  <c r="AL478" i="3"/>
  <c r="AK478" i="3"/>
  <c r="AJ478" i="3"/>
  <c r="AI478" i="3"/>
  <c r="AH478" i="3"/>
  <c r="AQ477" i="3"/>
  <c r="AP477" i="3"/>
  <c r="AO477" i="3"/>
  <c r="AN477" i="3"/>
  <c r="AM477" i="3"/>
  <c r="AL477" i="3"/>
  <c r="AK477" i="3"/>
  <c r="AJ477" i="3"/>
  <c r="AI477" i="3"/>
  <c r="AH477" i="3"/>
  <c r="AQ476" i="3"/>
  <c r="AP476" i="3"/>
  <c r="AO476" i="3"/>
  <c r="AN476" i="3"/>
  <c r="AM476" i="3"/>
  <c r="AL476" i="3"/>
  <c r="AK476" i="3"/>
  <c r="AJ476" i="3"/>
  <c r="AI476" i="3"/>
  <c r="AH476" i="3"/>
  <c r="AQ475" i="3"/>
  <c r="AP475" i="3"/>
  <c r="AO475" i="3"/>
  <c r="AN475" i="3"/>
  <c r="AM475" i="3"/>
  <c r="AL475" i="3"/>
  <c r="AK475" i="3"/>
  <c r="AJ475" i="3"/>
  <c r="AI475" i="3"/>
  <c r="AH475" i="3"/>
  <c r="AQ474" i="3"/>
  <c r="AP474" i="3"/>
  <c r="AO474" i="3"/>
  <c r="AN474" i="3"/>
  <c r="AM474" i="3"/>
  <c r="AL474" i="3"/>
  <c r="AK474" i="3"/>
  <c r="AJ474" i="3"/>
  <c r="AI474" i="3"/>
  <c r="AH474" i="3"/>
  <c r="AQ473" i="3"/>
  <c r="AP473" i="3"/>
  <c r="AO473" i="3"/>
  <c r="AN473" i="3"/>
  <c r="AM473" i="3"/>
  <c r="AL473" i="3"/>
  <c r="AK473" i="3"/>
  <c r="AJ473" i="3"/>
  <c r="AI473" i="3"/>
  <c r="AH473" i="3"/>
  <c r="AQ472" i="3"/>
  <c r="AP472" i="3"/>
  <c r="AO472" i="3"/>
  <c r="AN472" i="3"/>
  <c r="AM472" i="3"/>
  <c r="AL472" i="3"/>
  <c r="AK472" i="3"/>
  <c r="AJ472" i="3"/>
  <c r="AI472" i="3"/>
  <c r="AH472" i="3"/>
  <c r="AQ471" i="3"/>
  <c r="AP471" i="3"/>
  <c r="AO471" i="3"/>
  <c r="AN471" i="3"/>
  <c r="AM471" i="3"/>
  <c r="AL471" i="3"/>
  <c r="AK471" i="3"/>
  <c r="AJ471" i="3"/>
  <c r="AI471" i="3"/>
  <c r="AH471" i="3"/>
  <c r="AQ470" i="3"/>
  <c r="AP470" i="3"/>
  <c r="AO470" i="3"/>
  <c r="AN470" i="3"/>
  <c r="AM470" i="3"/>
  <c r="AL470" i="3"/>
  <c r="AK470" i="3"/>
  <c r="AJ470" i="3"/>
  <c r="AI470" i="3"/>
  <c r="AH470" i="3"/>
  <c r="AQ469" i="3"/>
  <c r="AP469" i="3"/>
  <c r="AO469" i="3"/>
  <c r="AN469" i="3"/>
  <c r="AM469" i="3"/>
  <c r="AL469" i="3"/>
  <c r="AK469" i="3"/>
  <c r="AJ469" i="3"/>
  <c r="AI469" i="3"/>
  <c r="AH469" i="3"/>
  <c r="AQ468" i="3"/>
  <c r="AP468" i="3"/>
  <c r="AO468" i="3"/>
  <c r="AN468" i="3"/>
  <c r="AM468" i="3"/>
  <c r="AL468" i="3"/>
  <c r="AK468" i="3"/>
  <c r="AJ468" i="3"/>
  <c r="AI468" i="3"/>
  <c r="AH468" i="3"/>
  <c r="AQ467" i="3"/>
  <c r="AP467" i="3"/>
  <c r="AO467" i="3"/>
  <c r="AN467" i="3"/>
  <c r="AM467" i="3"/>
  <c r="AL467" i="3"/>
  <c r="AK467" i="3"/>
  <c r="AJ467" i="3"/>
  <c r="AI467" i="3"/>
  <c r="AH467" i="3"/>
  <c r="AQ466" i="3"/>
  <c r="AP466" i="3"/>
  <c r="AO466" i="3"/>
  <c r="AN466" i="3"/>
  <c r="AM466" i="3"/>
  <c r="AL466" i="3"/>
  <c r="AK466" i="3"/>
  <c r="AJ466" i="3"/>
  <c r="AI466" i="3"/>
  <c r="AH466" i="3"/>
  <c r="AQ465" i="3"/>
  <c r="AP465" i="3"/>
  <c r="AO465" i="3"/>
  <c r="AN465" i="3"/>
  <c r="AM465" i="3"/>
  <c r="AL465" i="3"/>
  <c r="AK465" i="3"/>
  <c r="AJ465" i="3"/>
  <c r="AI465" i="3"/>
  <c r="AH465" i="3"/>
  <c r="AQ464" i="3"/>
  <c r="AP464" i="3"/>
  <c r="AO464" i="3"/>
  <c r="AN464" i="3"/>
  <c r="AM464" i="3"/>
  <c r="AL464" i="3"/>
  <c r="AK464" i="3"/>
  <c r="AJ464" i="3"/>
  <c r="AI464" i="3"/>
  <c r="AH464" i="3"/>
  <c r="AQ463" i="3"/>
  <c r="AP463" i="3"/>
  <c r="AO463" i="3"/>
  <c r="AN463" i="3"/>
  <c r="AM463" i="3"/>
  <c r="AL463" i="3"/>
  <c r="AK463" i="3"/>
  <c r="AJ463" i="3"/>
  <c r="AI463" i="3"/>
  <c r="AH463" i="3"/>
  <c r="AQ462" i="3"/>
  <c r="AP462" i="3"/>
  <c r="AO462" i="3"/>
  <c r="AN462" i="3"/>
  <c r="AM462" i="3"/>
  <c r="AL462" i="3"/>
  <c r="AK462" i="3"/>
  <c r="AJ462" i="3"/>
  <c r="AI462" i="3"/>
  <c r="AH462" i="3"/>
  <c r="AQ461" i="3"/>
  <c r="AP461" i="3"/>
  <c r="AO461" i="3"/>
  <c r="AN461" i="3"/>
  <c r="AM461" i="3"/>
  <c r="AL461" i="3"/>
  <c r="AK461" i="3"/>
  <c r="AJ461" i="3"/>
  <c r="AI461" i="3"/>
  <c r="AH461" i="3"/>
  <c r="AQ460" i="3"/>
  <c r="AP460" i="3"/>
  <c r="AO460" i="3"/>
  <c r="AN460" i="3"/>
  <c r="AM460" i="3"/>
  <c r="AL460" i="3"/>
  <c r="AK460" i="3"/>
  <c r="AJ460" i="3"/>
  <c r="AI460" i="3"/>
  <c r="AH460" i="3"/>
  <c r="AQ459" i="3"/>
  <c r="AP459" i="3"/>
  <c r="AO459" i="3"/>
  <c r="AN459" i="3"/>
  <c r="AM459" i="3"/>
  <c r="AL459" i="3"/>
  <c r="AK459" i="3"/>
  <c r="AJ459" i="3"/>
  <c r="AI459" i="3"/>
  <c r="AH459" i="3"/>
  <c r="AQ458" i="3"/>
  <c r="AP458" i="3"/>
  <c r="AO458" i="3"/>
  <c r="AN458" i="3"/>
  <c r="AM458" i="3"/>
  <c r="AL458" i="3"/>
  <c r="AK458" i="3"/>
  <c r="AJ458" i="3"/>
  <c r="AI458" i="3"/>
  <c r="AH458" i="3"/>
  <c r="AQ457" i="3"/>
  <c r="AP457" i="3"/>
  <c r="AO457" i="3"/>
  <c r="AN457" i="3"/>
  <c r="AM457" i="3"/>
  <c r="AL457" i="3"/>
  <c r="AK457" i="3"/>
  <c r="AJ457" i="3"/>
  <c r="AI457" i="3"/>
  <c r="AH457" i="3"/>
  <c r="AQ456" i="3"/>
  <c r="AP456" i="3"/>
  <c r="AO456" i="3"/>
  <c r="AN456" i="3"/>
  <c r="AM456" i="3"/>
  <c r="AL456" i="3"/>
  <c r="AK456" i="3"/>
  <c r="AJ456" i="3"/>
  <c r="AI456" i="3"/>
  <c r="AH456" i="3"/>
  <c r="AQ455" i="3"/>
  <c r="AP455" i="3"/>
  <c r="AO455" i="3"/>
  <c r="AN455" i="3"/>
  <c r="AM455" i="3"/>
  <c r="AL455" i="3"/>
  <c r="AK455" i="3"/>
  <c r="AJ455" i="3"/>
  <c r="AI455" i="3"/>
  <c r="AH455" i="3"/>
  <c r="AQ454" i="3"/>
  <c r="AP454" i="3"/>
  <c r="AO454" i="3"/>
  <c r="AN454" i="3"/>
  <c r="AM454" i="3"/>
  <c r="AL454" i="3"/>
  <c r="AK454" i="3"/>
  <c r="AJ454" i="3"/>
  <c r="AI454" i="3"/>
  <c r="AH454" i="3"/>
  <c r="AQ453" i="3"/>
  <c r="AP453" i="3"/>
  <c r="AO453" i="3"/>
  <c r="AN453" i="3"/>
  <c r="AM453" i="3"/>
  <c r="AL453" i="3"/>
  <c r="AK453" i="3"/>
  <c r="AJ453" i="3"/>
  <c r="AI453" i="3"/>
  <c r="AH453" i="3"/>
  <c r="AQ452" i="3"/>
  <c r="AP452" i="3"/>
  <c r="AO452" i="3"/>
  <c r="AN452" i="3"/>
  <c r="AM452" i="3"/>
  <c r="AL452" i="3"/>
  <c r="AK452" i="3"/>
  <c r="AJ452" i="3"/>
  <c r="AI452" i="3"/>
  <c r="AH452" i="3"/>
  <c r="AQ451" i="3"/>
  <c r="AP451" i="3"/>
  <c r="AO451" i="3"/>
  <c r="AN451" i="3"/>
  <c r="AM451" i="3"/>
  <c r="AL451" i="3"/>
  <c r="AK451" i="3"/>
  <c r="AJ451" i="3"/>
  <c r="AI451" i="3"/>
  <c r="AH451" i="3"/>
  <c r="AQ450" i="3"/>
  <c r="AP450" i="3"/>
  <c r="AO450" i="3"/>
  <c r="AN450" i="3"/>
  <c r="AM450" i="3"/>
  <c r="AL450" i="3"/>
  <c r="AK450" i="3"/>
  <c r="AJ450" i="3"/>
  <c r="AI450" i="3"/>
  <c r="AH450" i="3"/>
  <c r="AQ449" i="3"/>
  <c r="AP449" i="3"/>
  <c r="AO449" i="3"/>
  <c r="AN449" i="3"/>
  <c r="AM449" i="3"/>
  <c r="AL449" i="3"/>
  <c r="AK449" i="3"/>
  <c r="AJ449" i="3"/>
  <c r="AI449" i="3"/>
  <c r="AH449" i="3"/>
  <c r="AQ448" i="3"/>
  <c r="AP448" i="3"/>
  <c r="AO448" i="3"/>
  <c r="AN448" i="3"/>
  <c r="AM448" i="3"/>
  <c r="AL448" i="3"/>
  <c r="AK448" i="3"/>
  <c r="AJ448" i="3"/>
  <c r="AI448" i="3"/>
  <c r="AH448" i="3"/>
  <c r="AQ447" i="3"/>
  <c r="AP447" i="3"/>
  <c r="AO447" i="3"/>
  <c r="AN447" i="3"/>
  <c r="AM447" i="3"/>
  <c r="AL447" i="3"/>
  <c r="AK447" i="3"/>
  <c r="AJ447" i="3"/>
  <c r="AI447" i="3"/>
  <c r="AH447" i="3"/>
  <c r="AQ446" i="3"/>
  <c r="AP446" i="3"/>
  <c r="AO446" i="3"/>
  <c r="AN446" i="3"/>
  <c r="AM446" i="3"/>
  <c r="AL446" i="3"/>
  <c r="AK446" i="3"/>
  <c r="AJ446" i="3"/>
  <c r="AI446" i="3"/>
  <c r="AH446" i="3"/>
  <c r="AQ445" i="3"/>
  <c r="AP445" i="3"/>
  <c r="AO445" i="3"/>
  <c r="AN445" i="3"/>
  <c r="AM445" i="3"/>
  <c r="AL445" i="3"/>
  <c r="AK445" i="3"/>
  <c r="AJ445" i="3"/>
  <c r="AI445" i="3"/>
  <c r="AH445" i="3"/>
  <c r="AQ444" i="3"/>
  <c r="AP444" i="3"/>
  <c r="AO444" i="3"/>
  <c r="AN444" i="3"/>
  <c r="AM444" i="3"/>
  <c r="AL444" i="3"/>
  <c r="AK444" i="3"/>
  <c r="AJ444" i="3"/>
  <c r="AI444" i="3"/>
  <c r="AH444" i="3"/>
  <c r="AQ443" i="3"/>
  <c r="AP443" i="3"/>
  <c r="AO443" i="3"/>
  <c r="AN443" i="3"/>
  <c r="AM443" i="3"/>
  <c r="AL443" i="3"/>
  <c r="AK443" i="3"/>
  <c r="AJ443" i="3"/>
  <c r="AI443" i="3"/>
  <c r="AH443" i="3"/>
  <c r="AQ442" i="3"/>
  <c r="AP442" i="3"/>
  <c r="AO442" i="3"/>
  <c r="AN442" i="3"/>
  <c r="AM442" i="3"/>
  <c r="AL442" i="3"/>
  <c r="AK442" i="3"/>
  <c r="AJ442" i="3"/>
  <c r="AI442" i="3"/>
  <c r="AH442" i="3"/>
  <c r="AQ441" i="3"/>
  <c r="AP441" i="3"/>
  <c r="AO441" i="3"/>
  <c r="AN441" i="3"/>
  <c r="AM441" i="3"/>
  <c r="AL441" i="3"/>
  <c r="AK441" i="3"/>
  <c r="AJ441" i="3"/>
  <c r="AI441" i="3"/>
  <c r="AH441" i="3"/>
  <c r="AQ440" i="3"/>
  <c r="AP440" i="3"/>
  <c r="AO440" i="3"/>
  <c r="AN440" i="3"/>
  <c r="AM440" i="3"/>
  <c r="AL440" i="3"/>
  <c r="AK440" i="3"/>
  <c r="AJ440" i="3"/>
  <c r="AI440" i="3"/>
  <c r="AH440" i="3"/>
  <c r="AQ439" i="3"/>
  <c r="AP439" i="3"/>
  <c r="AO439" i="3"/>
  <c r="AN439" i="3"/>
  <c r="AM439" i="3"/>
  <c r="AL439" i="3"/>
  <c r="AK439" i="3"/>
  <c r="AJ439" i="3"/>
  <c r="AI439" i="3"/>
  <c r="AH439" i="3"/>
  <c r="AQ438" i="3"/>
  <c r="AP438" i="3"/>
  <c r="AO438" i="3"/>
  <c r="AN438" i="3"/>
  <c r="AM438" i="3"/>
  <c r="AL438" i="3"/>
  <c r="AK438" i="3"/>
  <c r="AJ438" i="3"/>
  <c r="AI438" i="3"/>
  <c r="AH438" i="3"/>
  <c r="AQ437" i="3"/>
  <c r="AP437" i="3"/>
  <c r="AO437" i="3"/>
  <c r="AN437" i="3"/>
  <c r="AM437" i="3"/>
  <c r="AL437" i="3"/>
  <c r="AK437" i="3"/>
  <c r="AJ437" i="3"/>
  <c r="AI437" i="3"/>
  <c r="AH437" i="3"/>
  <c r="AQ436" i="3"/>
  <c r="AP436" i="3"/>
  <c r="AO436" i="3"/>
  <c r="AN436" i="3"/>
  <c r="AM436" i="3"/>
  <c r="AL436" i="3"/>
  <c r="AK436" i="3"/>
  <c r="AJ436" i="3"/>
  <c r="AI436" i="3"/>
  <c r="AH436" i="3"/>
  <c r="AQ435" i="3"/>
  <c r="AP435" i="3"/>
  <c r="AO435" i="3"/>
  <c r="AN435" i="3"/>
  <c r="AM435" i="3"/>
  <c r="AL435" i="3"/>
  <c r="AK435" i="3"/>
  <c r="AJ435" i="3"/>
  <c r="AI435" i="3"/>
  <c r="AH435" i="3"/>
  <c r="AQ434" i="3"/>
  <c r="AP434" i="3"/>
  <c r="AO434" i="3"/>
  <c r="AN434" i="3"/>
  <c r="AM434" i="3"/>
  <c r="AL434" i="3"/>
  <c r="AK434" i="3"/>
  <c r="AJ434" i="3"/>
  <c r="AI434" i="3"/>
  <c r="AH434" i="3"/>
  <c r="AQ433" i="3"/>
  <c r="AP433" i="3"/>
  <c r="AO433" i="3"/>
  <c r="AN433" i="3"/>
  <c r="AM433" i="3"/>
  <c r="AL433" i="3"/>
  <c r="AK433" i="3"/>
  <c r="AJ433" i="3"/>
  <c r="AI433" i="3"/>
  <c r="AH433" i="3"/>
  <c r="AQ432" i="3"/>
  <c r="AP432" i="3"/>
  <c r="AO432" i="3"/>
  <c r="AN432" i="3"/>
  <c r="AM432" i="3"/>
  <c r="AL432" i="3"/>
  <c r="AK432" i="3"/>
  <c r="AJ432" i="3"/>
  <c r="AI432" i="3"/>
  <c r="AH432" i="3"/>
  <c r="AQ431" i="3"/>
  <c r="AP431" i="3"/>
  <c r="AO431" i="3"/>
  <c r="AN431" i="3"/>
  <c r="AM431" i="3"/>
  <c r="AL431" i="3"/>
  <c r="AK431" i="3"/>
  <c r="AJ431" i="3"/>
  <c r="AI431" i="3"/>
  <c r="AH431" i="3"/>
  <c r="AQ430" i="3"/>
  <c r="AP430" i="3"/>
  <c r="AO430" i="3"/>
  <c r="AN430" i="3"/>
  <c r="AM430" i="3"/>
  <c r="AL430" i="3"/>
  <c r="AK430" i="3"/>
  <c r="AJ430" i="3"/>
  <c r="AI430" i="3"/>
  <c r="AH430" i="3"/>
  <c r="AQ429" i="3"/>
  <c r="AP429" i="3"/>
  <c r="AO429" i="3"/>
  <c r="AN429" i="3"/>
  <c r="AM429" i="3"/>
  <c r="AL429" i="3"/>
  <c r="AK429" i="3"/>
  <c r="AJ429" i="3"/>
  <c r="AI429" i="3"/>
  <c r="AH429" i="3"/>
  <c r="AQ428" i="3"/>
  <c r="AP428" i="3"/>
  <c r="AO428" i="3"/>
  <c r="AN428" i="3"/>
  <c r="AM428" i="3"/>
  <c r="AL428" i="3"/>
  <c r="AK428" i="3"/>
  <c r="AJ428" i="3"/>
  <c r="AI428" i="3"/>
  <c r="AH428" i="3"/>
  <c r="AQ427" i="3"/>
  <c r="AP427" i="3"/>
  <c r="AO427" i="3"/>
  <c r="AN427" i="3"/>
  <c r="AM427" i="3"/>
  <c r="AL427" i="3"/>
  <c r="AK427" i="3"/>
  <c r="AJ427" i="3"/>
  <c r="AI427" i="3"/>
  <c r="AH427" i="3"/>
  <c r="AQ426" i="3"/>
  <c r="AP426" i="3"/>
  <c r="AO426" i="3"/>
  <c r="AN426" i="3"/>
  <c r="AM426" i="3"/>
  <c r="AL426" i="3"/>
  <c r="AK426" i="3"/>
  <c r="AJ426" i="3"/>
  <c r="AI426" i="3"/>
  <c r="AH426" i="3"/>
  <c r="AQ425" i="3"/>
  <c r="AP425" i="3"/>
  <c r="AO425" i="3"/>
  <c r="AN425" i="3"/>
  <c r="AM425" i="3"/>
  <c r="AL425" i="3"/>
  <c r="AK425" i="3"/>
  <c r="AJ425" i="3"/>
  <c r="AI425" i="3"/>
  <c r="AH425" i="3"/>
  <c r="AQ424" i="3"/>
  <c r="AP424" i="3"/>
  <c r="AO424" i="3"/>
  <c r="AN424" i="3"/>
  <c r="AM424" i="3"/>
  <c r="AL424" i="3"/>
  <c r="AK424" i="3"/>
  <c r="AJ424" i="3"/>
  <c r="AI424" i="3"/>
  <c r="AH424" i="3"/>
  <c r="AQ423" i="3"/>
  <c r="AP423" i="3"/>
  <c r="AO423" i="3"/>
  <c r="AN423" i="3"/>
  <c r="AM423" i="3"/>
  <c r="AL423" i="3"/>
  <c r="AK423" i="3"/>
  <c r="AJ423" i="3"/>
  <c r="AI423" i="3"/>
  <c r="AH423" i="3"/>
  <c r="AQ422" i="3"/>
  <c r="AP422" i="3"/>
  <c r="AO422" i="3"/>
  <c r="AN422" i="3"/>
  <c r="AM422" i="3"/>
  <c r="AL422" i="3"/>
  <c r="AK422" i="3"/>
  <c r="AJ422" i="3"/>
  <c r="AI422" i="3"/>
  <c r="AH422" i="3"/>
  <c r="AQ421" i="3"/>
  <c r="AP421" i="3"/>
  <c r="AO421" i="3"/>
  <c r="AN421" i="3"/>
  <c r="AM421" i="3"/>
  <c r="AL421" i="3"/>
  <c r="AK421" i="3"/>
  <c r="AJ421" i="3"/>
  <c r="AI421" i="3"/>
  <c r="AH421" i="3"/>
  <c r="AQ420" i="3"/>
  <c r="AP420" i="3"/>
  <c r="AO420" i="3"/>
  <c r="AN420" i="3"/>
  <c r="AM420" i="3"/>
  <c r="AL420" i="3"/>
  <c r="AK420" i="3"/>
  <c r="AJ420" i="3"/>
  <c r="AI420" i="3"/>
  <c r="AH420" i="3"/>
  <c r="AQ419" i="3"/>
  <c r="AP419" i="3"/>
  <c r="AO419" i="3"/>
  <c r="AN419" i="3"/>
  <c r="AM419" i="3"/>
  <c r="AL419" i="3"/>
  <c r="AK419" i="3"/>
  <c r="AJ419" i="3"/>
  <c r="AI419" i="3"/>
  <c r="AH419" i="3"/>
  <c r="AQ418" i="3"/>
  <c r="AP418" i="3"/>
  <c r="AO418" i="3"/>
  <c r="AN418" i="3"/>
  <c r="AM418" i="3"/>
  <c r="AL418" i="3"/>
  <c r="AK418" i="3"/>
  <c r="AJ418" i="3"/>
  <c r="AI418" i="3"/>
  <c r="AH418" i="3"/>
  <c r="AQ417" i="3"/>
  <c r="AP417" i="3"/>
  <c r="AO417" i="3"/>
  <c r="AN417" i="3"/>
  <c r="AM417" i="3"/>
  <c r="AL417" i="3"/>
  <c r="AK417" i="3"/>
  <c r="AJ417" i="3"/>
  <c r="AI417" i="3"/>
  <c r="AH417" i="3"/>
  <c r="AQ416" i="3"/>
  <c r="AP416" i="3"/>
  <c r="AO416" i="3"/>
  <c r="AN416" i="3"/>
  <c r="AM416" i="3"/>
  <c r="AL416" i="3"/>
  <c r="AK416" i="3"/>
  <c r="AJ416" i="3"/>
  <c r="AI416" i="3"/>
  <c r="AH416" i="3"/>
  <c r="AQ415" i="3"/>
  <c r="AP415" i="3"/>
  <c r="AO415" i="3"/>
  <c r="AN415" i="3"/>
  <c r="AM415" i="3"/>
  <c r="AL415" i="3"/>
  <c r="AK415" i="3"/>
  <c r="AJ415" i="3"/>
  <c r="AI415" i="3"/>
  <c r="AH415" i="3"/>
  <c r="AQ414" i="3"/>
  <c r="AP414" i="3"/>
  <c r="AO414" i="3"/>
  <c r="AN414" i="3"/>
  <c r="AM414" i="3"/>
  <c r="AL414" i="3"/>
  <c r="AK414" i="3"/>
  <c r="AJ414" i="3"/>
  <c r="AI414" i="3"/>
  <c r="AH414" i="3"/>
  <c r="AQ413" i="3"/>
  <c r="AP413" i="3"/>
  <c r="AO413" i="3"/>
  <c r="AN413" i="3"/>
  <c r="AM413" i="3"/>
  <c r="AL413" i="3"/>
  <c r="AK413" i="3"/>
  <c r="AJ413" i="3"/>
  <c r="AI413" i="3"/>
  <c r="AH413" i="3"/>
  <c r="AQ412" i="3"/>
  <c r="AP412" i="3"/>
  <c r="AO412" i="3"/>
  <c r="AN412" i="3"/>
  <c r="AM412" i="3"/>
  <c r="AL412" i="3"/>
  <c r="AK412" i="3"/>
  <c r="AJ412" i="3"/>
  <c r="AI412" i="3"/>
  <c r="AH412" i="3"/>
  <c r="AQ411" i="3"/>
  <c r="AP411" i="3"/>
  <c r="AO411" i="3"/>
  <c r="AN411" i="3"/>
  <c r="AM411" i="3"/>
  <c r="AL411" i="3"/>
  <c r="AK411" i="3"/>
  <c r="AJ411" i="3"/>
  <c r="AI411" i="3"/>
  <c r="AH411" i="3"/>
  <c r="AQ410" i="3"/>
  <c r="AP410" i="3"/>
  <c r="AO410" i="3"/>
  <c r="AN410" i="3"/>
  <c r="AM410" i="3"/>
  <c r="AL410" i="3"/>
  <c r="AK410" i="3"/>
  <c r="AJ410" i="3"/>
  <c r="AI410" i="3"/>
  <c r="AH410" i="3"/>
  <c r="AQ409" i="3"/>
  <c r="AP409" i="3"/>
  <c r="AO409" i="3"/>
  <c r="AN409" i="3"/>
  <c r="AM409" i="3"/>
  <c r="AL409" i="3"/>
  <c r="AK409" i="3"/>
  <c r="AJ409" i="3"/>
  <c r="AI409" i="3"/>
  <c r="AH409" i="3"/>
  <c r="AQ408" i="3"/>
  <c r="AP408" i="3"/>
  <c r="AO408" i="3"/>
  <c r="AN408" i="3"/>
  <c r="AM408" i="3"/>
  <c r="AL408" i="3"/>
  <c r="AK408" i="3"/>
  <c r="AJ408" i="3"/>
  <c r="AI408" i="3"/>
  <c r="AH408" i="3"/>
  <c r="AQ407" i="3"/>
  <c r="AP407" i="3"/>
  <c r="AO407" i="3"/>
  <c r="AN407" i="3"/>
  <c r="AM407" i="3"/>
  <c r="AL407" i="3"/>
  <c r="AK407" i="3"/>
  <c r="AJ407" i="3"/>
  <c r="AI407" i="3"/>
  <c r="AH407" i="3"/>
  <c r="AQ406" i="3"/>
  <c r="AP406" i="3"/>
  <c r="AO406" i="3"/>
  <c r="AN406" i="3"/>
  <c r="AM406" i="3"/>
  <c r="AL406" i="3"/>
  <c r="AK406" i="3"/>
  <c r="AJ406" i="3"/>
  <c r="AI406" i="3"/>
  <c r="AH406" i="3"/>
  <c r="AQ405" i="3"/>
  <c r="AP405" i="3"/>
  <c r="AO405" i="3"/>
  <c r="AN405" i="3"/>
  <c r="AM405" i="3"/>
  <c r="AL405" i="3"/>
  <c r="AK405" i="3"/>
  <c r="AJ405" i="3"/>
  <c r="AI405" i="3"/>
  <c r="AH405" i="3"/>
  <c r="AQ404" i="3"/>
  <c r="AP404" i="3"/>
  <c r="AO404" i="3"/>
  <c r="AN404" i="3"/>
  <c r="AM404" i="3"/>
  <c r="AL404" i="3"/>
  <c r="AK404" i="3"/>
  <c r="AJ404" i="3"/>
  <c r="AI404" i="3"/>
  <c r="AH404" i="3"/>
  <c r="AQ403" i="3"/>
  <c r="AP403" i="3"/>
  <c r="AO403" i="3"/>
  <c r="AN403" i="3"/>
  <c r="AM403" i="3"/>
  <c r="AL403" i="3"/>
  <c r="AK403" i="3"/>
  <c r="AJ403" i="3"/>
  <c r="AI403" i="3"/>
  <c r="AH403" i="3"/>
  <c r="AQ402" i="3"/>
  <c r="AP402" i="3"/>
  <c r="AO402" i="3"/>
  <c r="AN402" i="3"/>
  <c r="AM402" i="3"/>
  <c r="AL402" i="3"/>
  <c r="AK402" i="3"/>
  <c r="AJ402" i="3"/>
  <c r="AI402" i="3"/>
  <c r="AH402" i="3"/>
  <c r="AQ401" i="3"/>
  <c r="AP401" i="3"/>
  <c r="AO401" i="3"/>
  <c r="AN401" i="3"/>
  <c r="AM401" i="3"/>
  <c r="AL401" i="3"/>
  <c r="AK401" i="3"/>
  <c r="AJ401" i="3"/>
  <c r="AI401" i="3"/>
  <c r="AH401" i="3"/>
  <c r="AQ400" i="3"/>
  <c r="AP400" i="3"/>
  <c r="AO400" i="3"/>
  <c r="AN400" i="3"/>
  <c r="AM400" i="3"/>
  <c r="AL400" i="3"/>
  <c r="AK400" i="3"/>
  <c r="AJ400" i="3"/>
  <c r="AI400" i="3"/>
  <c r="AH400" i="3"/>
  <c r="AQ399" i="3"/>
  <c r="AP399" i="3"/>
  <c r="AO399" i="3"/>
  <c r="AN399" i="3"/>
  <c r="AM399" i="3"/>
  <c r="AL399" i="3"/>
  <c r="AK399" i="3"/>
  <c r="AJ399" i="3"/>
  <c r="AI399" i="3"/>
  <c r="AH399" i="3"/>
  <c r="AQ398" i="3"/>
  <c r="AP398" i="3"/>
  <c r="AO398" i="3"/>
  <c r="AN398" i="3"/>
  <c r="AM398" i="3"/>
  <c r="AL398" i="3"/>
  <c r="AK398" i="3"/>
  <c r="AJ398" i="3"/>
  <c r="AI398" i="3"/>
  <c r="AH398" i="3"/>
  <c r="AQ397" i="3"/>
  <c r="AP397" i="3"/>
  <c r="AO397" i="3"/>
  <c r="AN397" i="3"/>
  <c r="AM397" i="3"/>
  <c r="AL397" i="3"/>
  <c r="AK397" i="3"/>
  <c r="AJ397" i="3"/>
  <c r="AI397" i="3"/>
  <c r="AH397" i="3"/>
  <c r="AQ396" i="3"/>
  <c r="AP396" i="3"/>
  <c r="AO396" i="3"/>
  <c r="AN396" i="3"/>
  <c r="AM396" i="3"/>
  <c r="AL396" i="3"/>
  <c r="AK396" i="3"/>
  <c r="AJ396" i="3"/>
  <c r="AI396" i="3"/>
  <c r="AH396" i="3"/>
  <c r="AQ395" i="3"/>
  <c r="AP395" i="3"/>
  <c r="AO395" i="3"/>
  <c r="AN395" i="3"/>
  <c r="AM395" i="3"/>
  <c r="AL395" i="3"/>
  <c r="AK395" i="3"/>
  <c r="AJ395" i="3"/>
  <c r="AI395" i="3"/>
  <c r="AH395" i="3"/>
  <c r="AQ394" i="3"/>
  <c r="AP394" i="3"/>
  <c r="AO394" i="3"/>
  <c r="AN394" i="3"/>
  <c r="AM394" i="3"/>
  <c r="AL394" i="3"/>
  <c r="AK394" i="3"/>
  <c r="AJ394" i="3"/>
  <c r="AI394" i="3"/>
  <c r="AH394" i="3"/>
  <c r="AQ393" i="3"/>
  <c r="AP393" i="3"/>
  <c r="AO393" i="3"/>
  <c r="AN393" i="3"/>
  <c r="AM393" i="3"/>
  <c r="AL393" i="3"/>
  <c r="AK393" i="3"/>
  <c r="AJ393" i="3"/>
  <c r="AI393" i="3"/>
  <c r="AH393" i="3"/>
  <c r="AQ392" i="3"/>
  <c r="AP392" i="3"/>
  <c r="AO392" i="3"/>
  <c r="AN392" i="3"/>
  <c r="AM392" i="3"/>
  <c r="AL392" i="3"/>
  <c r="AK392" i="3"/>
  <c r="AJ392" i="3"/>
  <c r="AI392" i="3"/>
  <c r="AH392" i="3"/>
  <c r="AQ391" i="3"/>
  <c r="AP391" i="3"/>
  <c r="AO391" i="3"/>
  <c r="AN391" i="3"/>
  <c r="AM391" i="3"/>
  <c r="AL391" i="3"/>
  <c r="AK391" i="3"/>
  <c r="AJ391" i="3"/>
  <c r="AI391" i="3"/>
  <c r="AH391" i="3"/>
  <c r="AQ390" i="3"/>
  <c r="AP390" i="3"/>
  <c r="AO390" i="3"/>
  <c r="AN390" i="3"/>
  <c r="AM390" i="3"/>
  <c r="AL390" i="3"/>
  <c r="AK390" i="3"/>
  <c r="AJ390" i="3"/>
  <c r="AI390" i="3"/>
  <c r="AH390" i="3"/>
  <c r="AQ389" i="3"/>
  <c r="AP389" i="3"/>
  <c r="AO389" i="3"/>
  <c r="AN389" i="3"/>
  <c r="AM389" i="3"/>
  <c r="AL389" i="3"/>
  <c r="AK389" i="3"/>
  <c r="AJ389" i="3"/>
  <c r="AI389" i="3"/>
  <c r="AH389" i="3"/>
  <c r="AQ388" i="3"/>
  <c r="AP388" i="3"/>
  <c r="AO388" i="3"/>
  <c r="AN388" i="3"/>
  <c r="AM388" i="3"/>
  <c r="AL388" i="3"/>
  <c r="AK388" i="3"/>
  <c r="AJ388" i="3"/>
  <c r="AI388" i="3"/>
  <c r="AH388" i="3"/>
  <c r="AQ387" i="3"/>
  <c r="AP387" i="3"/>
  <c r="AO387" i="3"/>
  <c r="AN387" i="3"/>
  <c r="AM387" i="3"/>
  <c r="AL387" i="3"/>
  <c r="AK387" i="3"/>
  <c r="AJ387" i="3"/>
  <c r="AI387" i="3"/>
  <c r="AH387" i="3"/>
  <c r="AQ386" i="3"/>
  <c r="AP386" i="3"/>
  <c r="AO386" i="3"/>
  <c r="AN386" i="3"/>
  <c r="AM386" i="3"/>
  <c r="AL386" i="3"/>
  <c r="AK386" i="3"/>
  <c r="AJ386" i="3"/>
  <c r="AI386" i="3"/>
  <c r="AH386" i="3"/>
  <c r="AQ385" i="3"/>
  <c r="AP385" i="3"/>
  <c r="AO385" i="3"/>
  <c r="AN385" i="3"/>
  <c r="AM385" i="3"/>
  <c r="AL385" i="3"/>
  <c r="AK385" i="3"/>
  <c r="AJ385" i="3"/>
  <c r="AI385" i="3"/>
  <c r="AH385" i="3"/>
  <c r="AQ384" i="3"/>
  <c r="AP384" i="3"/>
  <c r="AO384" i="3"/>
  <c r="AN384" i="3"/>
  <c r="AM384" i="3"/>
  <c r="AL384" i="3"/>
  <c r="AK384" i="3"/>
  <c r="AJ384" i="3"/>
  <c r="AI384" i="3"/>
  <c r="AH384" i="3"/>
  <c r="AQ383" i="3"/>
  <c r="AP383" i="3"/>
  <c r="AO383" i="3"/>
  <c r="AN383" i="3"/>
  <c r="AM383" i="3"/>
  <c r="AL383" i="3"/>
  <c r="AK383" i="3"/>
  <c r="AJ383" i="3"/>
  <c r="AI383" i="3"/>
  <c r="AH383" i="3"/>
  <c r="AQ382" i="3"/>
  <c r="AP382" i="3"/>
  <c r="AO382" i="3"/>
  <c r="AN382" i="3"/>
  <c r="AM382" i="3"/>
  <c r="AL382" i="3"/>
  <c r="AK382" i="3"/>
  <c r="AJ382" i="3"/>
  <c r="AI382" i="3"/>
  <c r="AH382" i="3"/>
  <c r="AQ381" i="3"/>
  <c r="AP381" i="3"/>
  <c r="AO381" i="3"/>
  <c r="AN381" i="3"/>
  <c r="AM381" i="3"/>
  <c r="AL381" i="3"/>
  <c r="AK381" i="3"/>
  <c r="AJ381" i="3"/>
  <c r="AI381" i="3"/>
  <c r="AH381" i="3"/>
  <c r="AQ380" i="3"/>
  <c r="AP380" i="3"/>
  <c r="AO380" i="3"/>
  <c r="AN380" i="3"/>
  <c r="AM380" i="3"/>
  <c r="AL380" i="3"/>
  <c r="AK380" i="3"/>
  <c r="AJ380" i="3"/>
  <c r="AI380" i="3"/>
  <c r="AH380" i="3"/>
  <c r="AQ379" i="3"/>
  <c r="AP379" i="3"/>
  <c r="AO379" i="3"/>
  <c r="AN379" i="3"/>
  <c r="AM379" i="3"/>
  <c r="AL379" i="3"/>
  <c r="AK379" i="3"/>
  <c r="AJ379" i="3"/>
  <c r="AI379" i="3"/>
  <c r="AH379" i="3"/>
  <c r="AQ378" i="3"/>
  <c r="AP378" i="3"/>
  <c r="AO378" i="3"/>
  <c r="AN378" i="3"/>
  <c r="AM378" i="3"/>
  <c r="AL378" i="3"/>
  <c r="AK378" i="3"/>
  <c r="AJ378" i="3"/>
  <c r="AI378" i="3"/>
  <c r="AH378" i="3"/>
  <c r="AQ377" i="3"/>
  <c r="AP377" i="3"/>
  <c r="AO377" i="3"/>
  <c r="AN377" i="3"/>
  <c r="AM377" i="3"/>
  <c r="AL377" i="3"/>
  <c r="AK377" i="3"/>
  <c r="AJ377" i="3"/>
  <c r="AI377" i="3"/>
  <c r="AH377" i="3"/>
  <c r="AQ376" i="3"/>
  <c r="AP376" i="3"/>
  <c r="AO376" i="3"/>
  <c r="AN376" i="3"/>
  <c r="AM376" i="3"/>
  <c r="AL376" i="3"/>
  <c r="AK376" i="3"/>
  <c r="AJ376" i="3"/>
  <c r="AI376" i="3"/>
  <c r="AH376" i="3"/>
  <c r="AQ375" i="3"/>
  <c r="AP375" i="3"/>
  <c r="AO375" i="3"/>
  <c r="AN375" i="3"/>
  <c r="AM375" i="3"/>
  <c r="AL375" i="3"/>
  <c r="AK375" i="3"/>
  <c r="AJ375" i="3"/>
  <c r="AI375" i="3"/>
  <c r="AH375" i="3"/>
  <c r="AQ374" i="3"/>
  <c r="AP374" i="3"/>
  <c r="AO374" i="3"/>
  <c r="AN374" i="3"/>
  <c r="AM374" i="3"/>
  <c r="AL374" i="3"/>
  <c r="AK374" i="3"/>
  <c r="AJ374" i="3"/>
  <c r="AI374" i="3"/>
  <c r="AH374" i="3"/>
  <c r="AQ373" i="3"/>
  <c r="AP373" i="3"/>
  <c r="AO373" i="3"/>
  <c r="AN373" i="3"/>
  <c r="AM373" i="3"/>
  <c r="AL373" i="3"/>
  <c r="AK373" i="3"/>
  <c r="AJ373" i="3"/>
  <c r="AI373" i="3"/>
  <c r="AH373" i="3"/>
  <c r="AQ372" i="3"/>
  <c r="AP372" i="3"/>
  <c r="AO372" i="3"/>
  <c r="AN372" i="3"/>
  <c r="AM372" i="3"/>
  <c r="AL372" i="3"/>
  <c r="AK372" i="3"/>
  <c r="AJ372" i="3"/>
  <c r="AI372" i="3"/>
  <c r="AH372" i="3"/>
  <c r="AQ371" i="3"/>
  <c r="AP371" i="3"/>
  <c r="AO371" i="3"/>
  <c r="AN371" i="3"/>
  <c r="AM371" i="3"/>
  <c r="AL371" i="3"/>
  <c r="AK371" i="3"/>
  <c r="AJ371" i="3"/>
  <c r="AI371" i="3"/>
  <c r="AH371" i="3"/>
  <c r="AQ370" i="3"/>
  <c r="AP370" i="3"/>
  <c r="AO370" i="3"/>
  <c r="AN370" i="3"/>
  <c r="AM370" i="3"/>
  <c r="AL370" i="3"/>
  <c r="AK370" i="3"/>
  <c r="AJ370" i="3"/>
  <c r="AI370" i="3"/>
  <c r="AH370" i="3"/>
  <c r="AQ369" i="3"/>
  <c r="AP369" i="3"/>
  <c r="AO369" i="3"/>
  <c r="AN369" i="3"/>
  <c r="AM369" i="3"/>
  <c r="AL369" i="3"/>
  <c r="AK369" i="3"/>
  <c r="AJ369" i="3"/>
  <c r="AI369" i="3"/>
  <c r="AH369" i="3"/>
  <c r="AQ368" i="3"/>
  <c r="AP368" i="3"/>
  <c r="AO368" i="3"/>
  <c r="AN368" i="3"/>
  <c r="AM368" i="3"/>
  <c r="AL368" i="3"/>
  <c r="AK368" i="3"/>
  <c r="AJ368" i="3"/>
  <c r="AI368" i="3"/>
  <c r="AH368" i="3"/>
  <c r="AQ367" i="3"/>
  <c r="AP367" i="3"/>
  <c r="AO367" i="3"/>
  <c r="AN367" i="3"/>
  <c r="AM367" i="3"/>
  <c r="AL367" i="3"/>
  <c r="AK367" i="3"/>
  <c r="AJ367" i="3"/>
  <c r="AI367" i="3"/>
  <c r="AH367" i="3"/>
  <c r="AQ366" i="3"/>
  <c r="AP366" i="3"/>
  <c r="AO366" i="3"/>
  <c r="AN366" i="3"/>
  <c r="AM366" i="3"/>
  <c r="AL366" i="3"/>
  <c r="AK366" i="3"/>
  <c r="AJ366" i="3"/>
  <c r="AI366" i="3"/>
  <c r="AH366" i="3"/>
  <c r="AQ365" i="3"/>
  <c r="AP365" i="3"/>
  <c r="AO365" i="3"/>
  <c r="AN365" i="3"/>
  <c r="AM365" i="3"/>
  <c r="AL365" i="3"/>
  <c r="AK365" i="3"/>
  <c r="AJ365" i="3"/>
  <c r="AI365" i="3"/>
  <c r="AH365" i="3"/>
  <c r="AQ364" i="3"/>
  <c r="AP364" i="3"/>
  <c r="AO364" i="3"/>
  <c r="AN364" i="3"/>
  <c r="AM364" i="3"/>
  <c r="AL364" i="3"/>
  <c r="AK364" i="3"/>
  <c r="AJ364" i="3"/>
  <c r="AI364" i="3"/>
  <c r="AH364" i="3"/>
  <c r="AQ363" i="3"/>
  <c r="AP363" i="3"/>
  <c r="AO363" i="3"/>
  <c r="AN363" i="3"/>
  <c r="AM363" i="3"/>
  <c r="AL363" i="3"/>
  <c r="AK363" i="3"/>
  <c r="AJ363" i="3"/>
  <c r="AI363" i="3"/>
  <c r="AH363" i="3"/>
  <c r="AQ362" i="3"/>
  <c r="AP362" i="3"/>
  <c r="AO362" i="3"/>
  <c r="AN362" i="3"/>
  <c r="AM362" i="3"/>
  <c r="AL362" i="3"/>
  <c r="AK362" i="3"/>
  <c r="AJ362" i="3"/>
  <c r="AI362" i="3"/>
  <c r="AH362" i="3"/>
  <c r="AQ361" i="3"/>
  <c r="AP361" i="3"/>
  <c r="AO361" i="3"/>
  <c r="AN361" i="3"/>
  <c r="AM361" i="3"/>
  <c r="AL361" i="3"/>
  <c r="AK361" i="3"/>
  <c r="AJ361" i="3"/>
  <c r="AI361" i="3"/>
  <c r="AH361" i="3"/>
  <c r="AQ360" i="3"/>
  <c r="AP360" i="3"/>
  <c r="AO360" i="3"/>
  <c r="AN360" i="3"/>
  <c r="AM360" i="3"/>
  <c r="AL360" i="3"/>
  <c r="AK360" i="3"/>
  <c r="AJ360" i="3"/>
  <c r="AI360" i="3"/>
  <c r="AH360" i="3"/>
  <c r="AQ359" i="3"/>
  <c r="AP359" i="3"/>
  <c r="AO359" i="3"/>
  <c r="AN359" i="3"/>
  <c r="AM359" i="3"/>
  <c r="AL359" i="3"/>
  <c r="AK359" i="3"/>
  <c r="AJ359" i="3"/>
  <c r="AI359" i="3"/>
  <c r="AH359" i="3"/>
  <c r="AQ358" i="3"/>
  <c r="AP358" i="3"/>
  <c r="AO358" i="3"/>
  <c r="AN358" i="3"/>
  <c r="AM358" i="3"/>
  <c r="AL358" i="3"/>
  <c r="AK358" i="3"/>
  <c r="AJ358" i="3"/>
  <c r="AI358" i="3"/>
  <c r="AH358" i="3"/>
  <c r="AQ357" i="3"/>
  <c r="AP357" i="3"/>
  <c r="AO357" i="3"/>
  <c r="AN357" i="3"/>
  <c r="AM357" i="3"/>
  <c r="AL357" i="3"/>
  <c r="AK357" i="3"/>
  <c r="AJ357" i="3"/>
  <c r="AI357" i="3"/>
  <c r="AH357" i="3"/>
  <c r="AQ356" i="3"/>
  <c r="AP356" i="3"/>
  <c r="AO356" i="3"/>
  <c r="AN356" i="3"/>
  <c r="AM356" i="3"/>
  <c r="AL356" i="3"/>
  <c r="AK356" i="3"/>
  <c r="AJ356" i="3"/>
  <c r="AI356" i="3"/>
  <c r="AH356" i="3"/>
  <c r="AQ355" i="3"/>
  <c r="AP355" i="3"/>
  <c r="AO355" i="3"/>
  <c r="AN355" i="3"/>
  <c r="AM355" i="3"/>
  <c r="AL355" i="3"/>
  <c r="AK355" i="3"/>
  <c r="AJ355" i="3"/>
  <c r="AI355" i="3"/>
  <c r="AH355" i="3"/>
  <c r="AQ354" i="3"/>
  <c r="AP354" i="3"/>
  <c r="AO354" i="3"/>
  <c r="AN354" i="3"/>
  <c r="AM354" i="3"/>
  <c r="AL354" i="3"/>
  <c r="AK354" i="3"/>
  <c r="AJ354" i="3"/>
  <c r="AI354" i="3"/>
  <c r="AH354" i="3"/>
  <c r="AQ353" i="3"/>
  <c r="AP353" i="3"/>
  <c r="AO353" i="3"/>
  <c r="AN353" i="3"/>
  <c r="AM353" i="3"/>
  <c r="AL353" i="3"/>
  <c r="AK353" i="3"/>
  <c r="AJ353" i="3"/>
  <c r="AI353" i="3"/>
  <c r="AH353" i="3"/>
  <c r="AQ352" i="3"/>
  <c r="AP352" i="3"/>
  <c r="AO352" i="3"/>
  <c r="AN352" i="3"/>
  <c r="AM352" i="3"/>
  <c r="AL352" i="3"/>
  <c r="AK352" i="3"/>
  <c r="AJ352" i="3"/>
  <c r="AI352" i="3"/>
  <c r="AH352" i="3"/>
  <c r="AQ351" i="3"/>
  <c r="AP351" i="3"/>
  <c r="AO351" i="3"/>
  <c r="AN351" i="3"/>
  <c r="AM351" i="3"/>
  <c r="AL351" i="3"/>
  <c r="AK351" i="3"/>
  <c r="AJ351" i="3"/>
  <c r="AI351" i="3"/>
  <c r="AH351" i="3"/>
  <c r="AQ350" i="3"/>
  <c r="AP350" i="3"/>
  <c r="AO350" i="3"/>
  <c r="AN350" i="3"/>
  <c r="AM350" i="3"/>
  <c r="AL350" i="3"/>
  <c r="AK350" i="3"/>
  <c r="AJ350" i="3"/>
  <c r="AI350" i="3"/>
  <c r="AH350" i="3"/>
  <c r="AQ349" i="3"/>
  <c r="AP349" i="3"/>
  <c r="AO349" i="3"/>
  <c r="AN349" i="3"/>
  <c r="AM349" i="3"/>
  <c r="AL349" i="3"/>
  <c r="AK349" i="3"/>
  <c r="AJ349" i="3"/>
  <c r="AI349" i="3"/>
  <c r="AH349" i="3"/>
  <c r="AQ348" i="3"/>
  <c r="AP348" i="3"/>
  <c r="AO348" i="3"/>
  <c r="AN348" i="3"/>
  <c r="AM348" i="3"/>
  <c r="AL348" i="3"/>
  <c r="AK348" i="3"/>
  <c r="AJ348" i="3"/>
  <c r="AI348" i="3"/>
  <c r="AH348" i="3"/>
  <c r="AQ347" i="3"/>
  <c r="AP347" i="3"/>
  <c r="AO347" i="3"/>
  <c r="AN347" i="3"/>
  <c r="AM347" i="3"/>
  <c r="AL347" i="3"/>
  <c r="AK347" i="3"/>
  <c r="AJ347" i="3"/>
  <c r="AI347" i="3"/>
  <c r="AH347" i="3"/>
  <c r="AQ346" i="3"/>
  <c r="AP346" i="3"/>
  <c r="AO346" i="3"/>
  <c r="AN346" i="3"/>
  <c r="AM346" i="3"/>
  <c r="AL346" i="3"/>
  <c r="AK346" i="3"/>
  <c r="AJ346" i="3"/>
  <c r="AI346" i="3"/>
  <c r="AH346" i="3"/>
  <c r="AQ345" i="3"/>
  <c r="AP345" i="3"/>
  <c r="AO345" i="3"/>
  <c r="AN345" i="3"/>
  <c r="AM345" i="3"/>
  <c r="AL345" i="3"/>
  <c r="AK345" i="3"/>
  <c r="AJ345" i="3"/>
  <c r="AI345" i="3"/>
  <c r="AH345" i="3"/>
  <c r="AQ344" i="3"/>
  <c r="AP344" i="3"/>
  <c r="AO344" i="3"/>
  <c r="AN344" i="3"/>
  <c r="AM344" i="3"/>
  <c r="AL344" i="3"/>
  <c r="AK344" i="3"/>
  <c r="AJ344" i="3"/>
  <c r="AI344" i="3"/>
  <c r="AH344" i="3"/>
  <c r="AQ343" i="3"/>
  <c r="AP343" i="3"/>
  <c r="AO343" i="3"/>
  <c r="AN343" i="3"/>
  <c r="AM343" i="3"/>
  <c r="AL343" i="3"/>
  <c r="AK343" i="3"/>
  <c r="AJ343" i="3"/>
  <c r="AI343" i="3"/>
  <c r="AH343" i="3"/>
  <c r="AQ342" i="3"/>
  <c r="AP342" i="3"/>
  <c r="AO342" i="3"/>
  <c r="AN342" i="3"/>
  <c r="AM342" i="3"/>
  <c r="AL342" i="3"/>
  <c r="AK342" i="3"/>
  <c r="AJ342" i="3"/>
  <c r="AI342" i="3"/>
  <c r="AH342" i="3"/>
  <c r="AQ341" i="3"/>
  <c r="AP341" i="3"/>
  <c r="AO341" i="3"/>
  <c r="AN341" i="3"/>
  <c r="AM341" i="3"/>
  <c r="AL341" i="3"/>
  <c r="AK341" i="3"/>
  <c r="AJ341" i="3"/>
  <c r="AI341" i="3"/>
  <c r="AH341" i="3"/>
  <c r="AQ340" i="3"/>
  <c r="AP340" i="3"/>
  <c r="AO340" i="3"/>
  <c r="AN340" i="3"/>
  <c r="AM340" i="3"/>
  <c r="AL340" i="3"/>
  <c r="AK340" i="3"/>
  <c r="AJ340" i="3"/>
  <c r="AI340" i="3"/>
  <c r="AH340" i="3"/>
  <c r="AQ339" i="3"/>
  <c r="AP339" i="3"/>
  <c r="AO339" i="3"/>
  <c r="AN339" i="3"/>
  <c r="AM339" i="3"/>
  <c r="AL339" i="3"/>
  <c r="AK339" i="3"/>
  <c r="AJ339" i="3"/>
  <c r="AI339" i="3"/>
  <c r="AH339" i="3"/>
  <c r="AQ338" i="3"/>
  <c r="AP338" i="3"/>
  <c r="AO338" i="3"/>
  <c r="AN338" i="3"/>
  <c r="AM338" i="3"/>
  <c r="AL338" i="3"/>
  <c r="AK338" i="3"/>
  <c r="AJ338" i="3"/>
  <c r="AI338" i="3"/>
  <c r="AH338" i="3"/>
  <c r="AQ337" i="3"/>
  <c r="AP337" i="3"/>
  <c r="AO337" i="3"/>
  <c r="AN337" i="3"/>
  <c r="AM337" i="3"/>
  <c r="AL337" i="3"/>
  <c r="AK337" i="3"/>
  <c r="AJ337" i="3"/>
  <c r="AI337" i="3"/>
  <c r="AH337" i="3"/>
  <c r="AQ336" i="3"/>
  <c r="AP336" i="3"/>
  <c r="AO336" i="3"/>
  <c r="AN336" i="3"/>
  <c r="AM336" i="3"/>
  <c r="AL336" i="3"/>
  <c r="AK336" i="3"/>
  <c r="AJ336" i="3"/>
  <c r="AI336" i="3"/>
  <c r="AH336" i="3"/>
  <c r="AQ335" i="3"/>
  <c r="AP335" i="3"/>
  <c r="AO335" i="3"/>
  <c r="AN335" i="3"/>
  <c r="AM335" i="3"/>
  <c r="AL335" i="3"/>
  <c r="AK335" i="3"/>
  <c r="AJ335" i="3"/>
  <c r="AI335" i="3"/>
  <c r="AH335" i="3"/>
  <c r="AQ334" i="3"/>
  <c r="AP334" i="3"/>
  <c r="AO334" i="3"/>
  <c r="AN334" i="3"/>
  <c r="AM334" i="3"/>
  <c r="AL334" i="3"/>
  <c r="AK334" i="3"/>
  <c r="AJ334" i="3"/>
  <c r="AI334" i="3"/>
  <c r="AH334" i="3"/>
  <c r="AQ333" i="3"/>
  <c r="AP333" i="3"/>
  <c r="AO333" i="3"/>
  <c r="AN333" i="3"/>
  <c r="AM333" i="3"/>
  <c r="AL333" i="3"/>
  <c r="AK333" i="3"/>
  <c r="AJ333" i="3"/>
  <c r="AI333" i="3"/>
  <c r="AH333" i="3"/>
  <c r="AQ332" i="3"/>
  <c r="AP332" i="3"/>
  <c r="AO332" i="3"/>
  <c r="AN332" i="3"/>
  <c r="AM332" i="3"/>
  <c r="AL332" i="3"/>
  <c r="AK332" i="3"/>
  <c r="AJ332" i="3"/>
  <c r="AI332" i="3"/>
  <c r="AH332" i="3"/>
  <c r="AQ331" i="3"/>
  <c r="AP331" i="3"/>
  <c r="AO331" i="3"/>
  <c r="AN331" i="3"/>
  <c r="AM331" i="3"/>
  <c r="AL331" i="3"/>
  <c r="AK331" i="3"/>
  <c r="AJ331" i="3"/>
  <c r="AI331" i="3"/>
  <c r="AH331" i="3"/>
  <c r="AQ330" i="3"/>
  <c r="AP330" i="3"/>
  <c r="AO330" i="3"/>
  <c r="AN330" i="3"/>
  <c r="AM330" i="3"/>
  <c r="AL330" i="3"/>
  <c r="AK330" i="3"/>
  <c r="AJ330" i="3"/>
  <c r="AI330" i="3"/>
  <c r="AH330" i="3"/>
  <c r="AQ329" i="3"/>
  <c r="AP329" i="3"/>
  <c r="AO329" i="3"/>
  <c r="AN329" i="3"/>
  <c r="AM329" i="3"/>
  <c r="AL329" i="3"/>
  <c r="AK329" i="3"/>
  <c r="AJ329" i="3"/>
  <c r="AI329" i="3"/>
  <c r="AH329" i="3"/>
  <c r="AQ328" i="3"/>
  <c r="AP328" i="3"/>
  <c r="AO328" i="3"/>
  <c r="AN328" i="3"/>
  <c r="AM328" i="3"/>
  <c r="AL328" i="3"/>
  <c r="AK328" i="3"/>
  <c r="AJ328" i="3"/>
  <c r="AI328" i="3"/>
  <c r="AH328" i="3"/>
  <c r="AQ327" i="3"/>
  <c r="AP327" i="3"/>
  <c r="AO327" i="3"/>
  <c r="AN327" i="3"/>
  <c r="AM327" i="3"/>
  <c r="AL327" i="3"/>
  <c r="AK327" i="3"/>
  <c r="AJ327" i="3"/>
  <c r="AI327" i="3"/>
  <c r="AH327" i="3"/>
  <c r="AQ326" i="3"/>
  <c r="AP326" i="3"/>
  <c r="AO326" i="3"/>
  <c r="AN326" i="3"/>
  <c r="AM326" i="3"/>
  <c r="AL326" i="3"/>
  <c r="AK326" i="3"/>
  <c r="AJ326" i="3"/>
  <c r="AI326" i="3"/>
  <c r="AH326" i="3"/>
  <c r="AQ325" i="3"/>
  <c r="AP325" i="3"/>
  <c r="AO325" i="3"/>
  <c r="AN325" i="3"/>
  <c r="AM325" i="3"/>
  <c r="AL325" i="3"/>
  <c r="AK325" i="3"/>
  <c r="AJ325" i="3"/>
  <c r="AI325" i="3"/>
  <c r="AH325" i="3"/>
  <c r="AQ324" i="3"/>
  <c r="AP324" i="3"/>
  <c r="AO324" i="3"/>
  <c r="AN324" i="3"/>
  <c r="AM324" i="3"/>
  <c r="AL324" i="3"/>
  <c r="AK324" i="3"/>
  <c r="AJ324" i="3"/>
  <c r="AI324" i="3"/>
  <c r="AH324" i="3"/>
  <c r="AQ323" i="3"/>
  <c r="AP323" i="3"/>
  <c r="AO323" i="3"/>
  <c r="AN323" i="3"/>
  <c r="AM323" i="3"/>
  <c r="AL323" i="3"/>
  <c r="AK323" i="3"/>
  <c r="AJ323" i="3"/>
  <c r="AI323" i="3"/>
  <c r="AH323" i="3"/>
  <c r="AQ322" i="3"/>
  <c r="AP322" i="3"/>
  <c r="AO322" i="3"/>
  <c r="AN322" i="3"/>
  <c r="AM322" i="3"/>
  <c r="AL322" i="3"/>
  <c r="AK322" i="3"/>
  <c r="AJ322" i="3"/>
  <c r="AI322" i="3"/>
  <c r="AH322" i="3"/>
  <c r="AQ321" i="3"/>
  <c r="AP321" i="3"/>
  <c r="AO321" i="3"/>
  <c r="AN321" i="3"/>
  <c r="AM321" i="3"/>
  <c r="AL321" i="3"/>
  <c r="AK321" i="3"/>
  <c r="AJ321" i="3"/>
  <c r="AI321" i="3"/>
  <c r="AH321" i="3"/>
  <c r="AQ320" i="3"/>
  <c r="AP320" i="3"/>
  <c r="AO320" i="3"/>
  <c r="AN320" i="3"/>
  <c r="AM320" i="3"/>
  <c r="AL320" i="3"/>
  <c r="AK320" i="3"/>
  <c r="AJ320" i="3"/>
  <c r="AI320" i="3"/>
  <c r="AH320" i="3"/>
  <c r="AQ319" i="3"/>
  <c r="AP319" i="3"/>
  <c r="AO319" i="3"/>
  <c r="AN319" i="3"/>
  <c r="AM319" i="3"/>
  <c r="AL319" i="3"/>
  <c r="AK319" i="3"/>
  <c r="AJ319" i="3"/>
  <c r="AI319" i="3"/>
  <c r="AH319" i="3"/>
  <c r="AQ318" i="3"/>
  <c r="AP318" i="3"/>
  <c r="AO318" i="3"/>
  <c r="AN318" i="3"/>
  <c r="AM318" i="3"/>
  <c r="AL318" i="3"/>
  <c r="AK318" i="3"/>
  <c r="AJ318" i="3"/>
  <c r="AI318" i="3"/>
  <c r="AH318" i="3"/>
  <c r="AQ317" i="3"/>
  <c r="AP317" i="3"/>
  <c r="AO317" i="3"/>
  <c r="AN317" i="3"/>
  <c r="AM317" i="3"/>
  <c r="AL317" i="3"/>
  <c r="AK317" i="3"/>
  <c r="AJ317" i="3"/>
  <c r="AI317" i="3"/>
  <c r="AH317" i="3"/>
  <c r="AQ316" i="3"/>
  <c r="AP316" i="3"/>
  <c r="AO316" i="3"/>
  <c r="AN316" i="3"/>
  <c r="AM316" i="3"/>
  <c r="AL316" i="3"/>
  <c r="AK316" i="3"/>
  <c r="AJ316" i="3"/>
  <c r="AI316" i="3"/>
  <c r="AH316" i="3"/>
  <c r="AQ315" i="3"/>
  <c r="AP315" i="3"/>
  <c r="AO315" i="3"/>
  <c r="AN315" i="3"/>
  <c r="AM315" i="3"/>
  <c r="AL315" i="3"/>
  <c r="AK315" i="3"/>
  <c r="AJ315" i="3"/>
  <c r="AI315" i="3"/>
  <c r="AH315" i="3"/>
  <c r="AQ314" i="3"/>
  <c r="AP314" i="3"/>
  <c r="AO314" i="3"/>
  <c r="AN314" i="3"/>
  <c r="AM314" i="3"/>
  <c r="AL314" i="3"/>
  <c r="AK314" i="3"/>
  <c r="AJ314" i="3"/>
  <c r="AI314" i="3"/>
  <c r="AH314" i="3"/>
  <c r="AQ313" i="3"/>
  <c r="AP313" i="3"/>
  <c r="AO313" i="3"/>
  <c r="AN313" i="3"/>
  <c r="AM313" i="3"/>
  <c r="AL313" i="3"/>
  <c r="AK313" i="3"/>
  <c r="AJ313" i="3"/>
  <c r="AI313" i="3"/>
  <c r="AH313" i="3"/>
  <c r="AQ312" i="3"/>
  <c r="AP312" i="3"/>
  <c r="AO312" i="3"/>
  <c r="AN312" i="3"/>
  <c r="AM312" i="3"/>
  <c r="AL312" i="3"/>
  <c r="AK312" i="3"/>
  <c r="AJ312" i="3"/>
  <c r="AI312" i="3"/>
  <c r="AH312" i="3"/>
  <c r="AQ311" i="3"/>
  <c r="AP311" i="3"/>
  <c r="AO311" i="3"/>
  <c r="AN311" i="3"/>
  <c r="AM311" i="3"/>
  <c r="AL311" i="3"/>
  <c r="AK311" i="3"/>
  <c r="AJ311" i="3"/>
  <c r="AI311" i="3"/>
  <c r="AH311" i="3"/>
  <c r="AQ310" i="3"/>
  <c r="AP310" i="3"/>
  <c r="AO310" i="3"/>
  <c r="AN310" i="3"/>
  <c r="AM310" i="3"/>
  <c r="AL310" i="3"/>
  <c r="AK310" i="3"/>
  <c r="AJ310" i="3"/>
  <c r="AI310" i="3"/>
  <c r="AH310" i="3"/>
  <c r="AQ309" i="3"/>
  <c r="AP309" i="3"/>
  <c r="AO309" i="3"/>
  <c r="AN309" i="3"/>
  <c r="AM309" i="3"/>
  <c r="AL309" i="3"/>
  <c r="AK309" i="3"/>
  <c r="AJ309" i="3"/>
  <c r="AI309" i="3"/>
  <c r="AH309" i="3"/>
  <c r="AQ308" i="3"/>
  <c r="AP308" i="3"/>
  <c r="AO308" i="3"/>
  <c r="AN308" i="3"/>
  <c r="AM308" i="3"/>
  <c r="AL308" i="3"/>
  <c r="AK308" i="3"/>
  <c r="AJ308" i="3"/>
  <c r="AI308" i="3"/>
  <c r="AH308" i="3"/>
  <c r="AQ307" i="3"/>
  <c r="AP307" i="3"/>
  <c r="AO307" i="3"/>
  <c r="AN307" i="3"/>
  <c r="AM307" i="3"/>
  <c r="AL307" i="3"/>
  <c r="AK307" i="3"/>
  <c r="AJ307" i="3"/>
  <c r="AI307" i="3"/>
  <c r="AH307" i="3"/>
  <c r="AQ306" i="3"/>
  <c r="AP306" i="3"/>
  <c r="AO306" i="3"/>
  <c r="AN306" i="3"/>
  <c r="AM306" i="3"/>
  <c r="AL306" i="3"/>
  <c r="AK306" i="3"/>
  <c r="AJ306" i="3"/>
  <c r="AI306" i="3"/>
  <c r="AH306" i="3"/>
  <c r="AQ305" i="3"/>
  <c r="AP305" i="3"/>
  <c r="AO305" i="3"/>
  <c r="AN305" i="3"/>
  <c r="AM305" i="3"/>
  <c r="AL305" i="3"/>
  <c r="AK305" i="3"/>
  <c r="AJ305" i="3"/>
  <c r="AI305" i="3"/>
  <c r="AH305" i="3"/>
  <c r="AQ304" i="3"/>
  <c r="AP304" i="3"/>
  <c r="AO304" i="3"/>
  <c r="AN304" i="3"/>
  <c r="AM304" i="3"/>
  <c r="AL304" i="3"/>
  <c r="AK304" i="3"/>
  <c r="AJ304" i="3"/>
  <c r="AI304" i="3"/>
  <c r="AH304" i="3"/>
  <c r="AQ303" i="3"/>
  <c r="AP303" i="3"/>
  <c r="AO303" i="3"/>
  <c r="AN303" i="3"/>
  <c r="AM303" i="3"/>
  <c r="AL303" i="3"/>
  <c r="AK303" i="3"/>
  <c r="AJ303" i="3"/>
  <c r="AI303" i="3"/>
  <c r="AH303" i="3"/>
  <c r="AQ302" i="3"/>
  <c r="AP302" i="3"/>
  <c r="AO302" i="3"/>
  <c r="AN302" i="3"/>
  <c r="AM302" i="3"/>
  <c r="AL302" i="3"/>
  <c r="AK302" i="3"/>
  <c r="AJ302" i="3"/>
  <c r="AI302" i="3"/>
  <c r="AH302" i="3"/>
  <c r="AQ301" i="3"/>
  <c r="AP301" i="3"/>
  <c r="AO301" i="3"/>
  <c r="AN301" i="3"/>
  <c r="AM301" i="3"/>
  <c r="AL301" i="3"/>
  <c r="AK301" i="3"/>
  <c r="AJ301" i="3"/>
  <c r="AI301" i="3"/>
  <c r="AH301" i="3"/>
  <c r="AQ300" i="3"/>
  <c r="AP300" i="3"/>
  <c r="AO300" i="3"/>
  <c r="AN300" i="3"/>
  <c r="AM300" i="3"/>
  <c r="AL300" i="3"/>
  <c r="AK300" i="3"/>
  <c r="AJ300" i="3"/>
  <c r="AI300" i="3"/>
  <c r="AH300" i="3"/>
  <c r="AQ299" i="3"/>
  <c r="AP299" i="3"/>
  <c r="AO299" i="3"/>
  <c r="AN299" i="3"/>
  <c r="AM299" i="3"/>
  <c r="AL299" i="3"/>
  <c r="AK299" i="3"/>
  <c r="AJ299" i="3"/>
  <c r="AI299" i="3"/>
  <c r="AH299" i="3"/>
  <c r="AQ298" i="3"/>
  <c r="AP298" i="3"/>
  <c r="AO298" i="3"/>
  <c r="AN298" i="3"/>
  <c r="AM298" i="3"/>
  <c r="AL298" i="3"/>
  <c r="AK298" i="3"/>
  <c r="AJ298" i="3"/>
  <c r="AI298" i="3"/>
  <c r="AH298" i="3"/>
  <c r="AQ297" i="3"/>
  <c r="AP297" i="3"/>
  <c r="AO297" i="3"/>
  <c r="AN297" i="3"/>
  <c r="AM297" i="3"/>
  <c r="AL297" i="3"/>
  <c r="AK297" i="3"/>
  <c r="AJ297" i="3"/>
  <c r="AI297" i="3"/>
  <c r="AH297" i="3"/>
  <c r="AQ296" i="3"/>
  <c r="AP296" i="3"/>
  <c r="AO296" i="3"/>
  <c r="AN296" i="3"/>
  <c r="AM296" i="3"/>
  <c r="AL296" i="3"/>
  <c r="AK296" i="3"/>
  <c r="AJ296" i="3"/>
  <c r="AI296" i="3"/>
  <c r="AH296" i="3"/>
  <c r="AQ295" i="3"/>
  <c r="AP295" i="3"/>
  <c r="AO295" i="3"/>
  <c r="AN295" i="3"/>
  <c r="AM295" i="3"/>
  <c r="AL295" i="3"/>
  <c r="AK295" i="3"/>
  <c r="AJ295" i="3"/>
  <c r="AI295" i="3"/>
  <c r="AH295" i="3"/>
  <c r="AQ294" i="3"/>
  <c r="AP294" i="3"/>
  <c r="AO294" i="3"/>
  <c r="AN294" i="3"/>
  <c r="AM294" i="3"/>
  <c r="AL294" i="3"/>
  <c r="AK294" i="3"/>
  <c r="AJ294" i="3"/>
  <c r="AI294" i="3"/>
  <c r="AH294" i="3"/>
  <c r="AQ293" i="3"/>
  <c r="AP293" i="3"/>
  <c r="AO293" i="3"/>
  <c r="AN293" i="3"/>
  <c r="AM293" i="3"/>
  <c r="AL293" i="3"/>
  <c r="AK293" i="3"/>
  <c r="AJ293" i="3"/>
  <c r="AI293" i="3"/>
  <c r="AH293" i="3"/>
  <c r="AQ292" i="3"/>
  <c r="AP292" i="3"/>
  <c r="AO292" i="3"/>
  <c r="AN292" i="3"/>
  <c r="AM292" i="3"/>
  <c r="AL292" i="3"/>
  <c r="AK292" i="3"/>
  <c r="AJ292" i="3"/>
  <c r="AI292" i="3"/>
  <c r="AH292" i="3"/>
  <c r="AQ291" i="3"/>
  <c r="AP291" i="3"/>
  <c r="AO291" i="3"/>
  <c r="AN291" i="3"/>
  <c r="AM291" i="3"/>
  <c r="AL291" i="3"/>
  <c r="AK291" i="3"/>
  <c r="AJ291" i="3"/>
  <c r="AI291" i="3"/>
  <c r="AH291" i="3"/>
  <c r="AQ290" i="3"/>
  <c r="AP290" i="3"/>
  <c r="AO290" i="3"/>
  <c r="AN290" i="3"/>
  <c r="AM290" i="3"/>
  <c r="AL290" i="3"/>
  <c r="AK290" i="3"/>
  <c r="AJ290" i="3"/>
  <c r="AI290" i="3"/>
  <c r="AH290" i="3"/>
  <c r="AQ289" i="3"/>
  <c r="AP289" i="3"/>
  <c r="AO289" i="3"/>
  <c r="AN289" i="3"/>
  <c r="AM289" i="3"/>
  <c r="AL289" i="3"/>
  <c r="AK289" i="3"/>
  <c r="AJ289" i="3"/>
  <c r="AI289" i="3"/>
  <c r="AH289" i="3"/>
  <c r="AQ288" i="3"/>
  <c r="AP288" i="3"/>
  <c r="AO288" i="3"/>
  <c r="AN288" i="3"/>
  <c r="AM288" i="3"/>
  <c r="AL288" i="3"/>
  <c r="AK288" i="3"/>
  <c r="AJ288" i="3"/>
  <c r="AI288" i="3"/>
  <c r="AH288" i="3"/>
  <c r="AQ287" i="3"/>
  <c r="AP287" i="3"/>
  <c r="AO287" i="3"/>
  <c r="AN287" i="3"/>
  <c r="AM287" i="3"/>
  <c r="AL287" i="3"/>
  <c r="AK287" i="3"/>
  <c r="AJ287" i="3"/>
  <c r="AI287" i="3"/>
  <c r="AH287" i="3"/>
  <c r="AQ286" i="3"/>
  <c r="AP286" i="3"/>
  <c r="AO286" i="3"/>
  <c r="AN286" i="3"/>
  <c r="AM286" i="3"/>
  <c r="AL286" i="3"/>
  <c r="AK286" i="3"/>
  <c r="AJ286" i="3"/>
  <c r="AI286" i="3"/>
  <c r="AH286" i="3"/>
  <c r="AQ285" i="3"/>
  <c r="AP285" i="3"/>
  <c r="AO285" i="3"/>
  <c r="AN285" i="3"/>
  <c r="AM285" i="3"/>
  <c r="AL285" i="3"/>
  <c r="AK285" i="3"/>
  <c r="AJ285" i="3"/>
  <c r="AI285" i="3"/>
  <c r="AH285" i="3"/>
  <c r="AQ284" i="3"/>
  <c r="AP284" i="3"/>
  <c r="AO284" i="3"/>
  <c r="AN284" i="3"/>
  <c r="AM284" i="3"/>
  <c r="AL284" i="3"/>
  <c r="AK284" i="3"/>
  <c r="AJ284" i="3"/>
  <c r="AI284" i="3"/>
  <c r="AH284" i="3"/>
  <c r="AQ283" i="3"/>
  <c r="AP283" i="3"/>
  <c r="AO283" i="3"/>
  <c r="AN283" i="3"/>
  <c r="AM283" i="3"/>
  <c r="AL283" i="3"/>
  <c r="AK283" i="3"/>
  <c r="AJ283" i="3"/>
  <c r="AI283" i="3"/>
  <c r="AH283" i="3"/>
  <c r="AQ282" i="3"/>
  <c r="AP282" i="3"/>
  <c r="AO282" i="3"/>
  <c r="AN282" i="3"/>
  <c r="AM282" i="3"/>
  <c r="AL282" i="3"/>
  <c r="AK282" i="3"/>
  <c r="AJ282" i="3"/>
  <c r="AI282" i="3"/>
  <c r="AH282" i="3"/>
  <c r="AQ281" i="3"/>
  <c r="AP281" i="3"/>
  <c r="AO281" i="3"/>
  <c r="AN281" i="3"/>
  <c r="AM281" i="3"/>
  <c r="AL281" i="3"/>
  <c r="AK281" i="3"/>
  <c r="AJ281" i="3"/>
  <c r="AI281" i="3"/>
  <c r="AH281" i="3"/>
  <c r="AQ280" i="3"/>
  <c r="AP280" i="3"/>
  <c r="AO280" i="3"/>
  <c r="AN280" i="3"/>
  <c r="AM280" i="3"/>
  <c r="AL280" i="3"/>
  <c r="AK280" i="3"/>
  <c r="AJ280" i="3"/>
  <c r="AI280" i="3"/>
  <c r="AH280" i="3"/>
  <c r="AQ279" i="3"/>
  <c r="AP279" i="3"/>
  <c r="AO279" i="3"/>
  <c r="AN279" i="3"/>
  <c r="AM279" i="3"/>
  <c r="AL279" i="3"/>
  <c r="AK279" i="3"/>
  <c r="AJ279" i="3"/>
  <c r="AI279" i="3"/>
  <c r="AH279" i="3"/>
  <c r="AQ278" i="3"/>
  <c r="AP278" i="3"/>
  <c r="AO278" i="3"/>
  <c r="AN278" i="3"/>
  <c r="AM278" i="3"/>
  <c r="AL278" i="3"/>
  <c r="AK278" i="3"/>
  <c r="AJ278" i="3"/>
  <c r="AI278" i="3"/>
  <c r="AH278" i="3"/>
  <c r="AQ277" i="3"/>
  <c r="AP277" i="3"/>
  <c r="AO277" i="3"/>
  <c r="AN277" i="3"/>
  <c r="AM277" i="3"/>
  <c r="AL277" i="3"/>
  <c r="AK277" i="3"/>
  <c r="AJ277" i="3"/>
  <c r="AI277" i="3"/>
  <c r="AH277" i="3"/>
  <c r="AQ276" i="3"/>
  <c r="AP276" i="3"/>
  <c r="AO276" i="3"/>
  <c r="AN276" i="3"/>
  <c r="AM276" i="3"/>
  <c r="AL276" i="3"/>
  <c r="AK276" i="3"/>
  <c r="AJ276" i="3"/>
  <c r="AI276" i="3"/>
  <c r="AH276" i="3"/>
  <c r="AQ275" i="3"/>
  <c r="AP275" i="3"/>
  <c r="AO275" i="3"/>
  <c r="AN275" i="3"/>
  <c r="AM275" i="3"/>
  <c r="AL275" i="3"/>
  <c r="AK275" i="3"/>
  <c r="AJ275" i="3"/>
  <c r="AI275" i="3"/>
  <c r="AH275" i="3"/>
  <c r="AQ274" i="3"/>
  <c r="AP274" i="3"/>
  <c r="AO274" i="3"/>
  <c r="AN274" i="3"/>
  <c r="AM274" i="3"/>
  <c r="AL274" i="3"/>
  <c r="AK274" i="3"/>
  <c r="AJ274" i="3"/>
  <c r="AI274" i="3"/>
  <c r="AH274" i="3"/>
  <c r="AQ273" i="3"/>
  <c r="AP273" i="3"/>
  <c r="AO273" i="3"/>
  <c r="AN273" i="3"/>
  <c r="AM273" i="3"/>
  <c r="AL273" i="3"/>
  <c r="AK273" i="3"/>
  <c r="AJ273" i="3"/>
  <c r="AI273" i="3"/>
  <c r="AH273" i="3"/>
  <c r="AQ272" i="3"/>
  <c r="AP272" i="3"/>
  <c r="AO272" i="3"/>
  <c r="AN272" i="3"/>
  <c r="AM272" i="3"/>
  <c r="AL272" i="3"/>
  <c r="AK272" i="3"/>
  <c r="AJ272" i="3"/>
  <c r="AI272" i="3"/>
  <c r="AH272" i="3"/>
  <c r="AQ271" i="3"/>
  <c r="AP271" i="3"/>
  <c r="AO271" i="3"/>
  <c r="AN271" i="3"/>
  <c r="AM271" i="3"/>
  <c r="AL271" i="3"/>
  <c r="AK271" i="3"/>
  <c r="AJ271" i="3"/>
  <c r="AI271" i="3"/>
  <c r="AH271" i="3"/>
  <c r="AQ270" i="3"/>
  <c r="AP270" i="3"/>
  <c r="AO270" i="3"/>
  <c r="AN270" i="3"/>
  <c r="AM270" i="3"/>
  <c r="AL270" i="3"/>
  <c r="AK270" i="3"/>
  <c r="AJ270" i="3"/>
  <c r="AI270" i="3"/>
  <c r="AH270" i="3"/>
  <c r="AQ269" i="3"/>
  <c r="AP269" i="3"/>
  <c r="AO269" i="3"/>
  <c r="AN269" i="3"/>
  <c r="AM269" i="3"/>
  <c r="AL269" i="3"/>
  <c r="AK269" i="3"/>
  <c r="AJ269" i="3"/>
  <c r="AI269" i="3"/>
  <c r="AH269" i="3"/>
  <c r="AQ268" i="3"/>
  <c r="AP268" i="3"/>
  <c r="AO268" i="3"/>
  <c r="AN268" i="3"/>
  <c r="AM268" i="3"/>
  <c r="AL268" i="3"/>
  <c r="AK268" i="3"/>
  <c r="AJ268" i="3"/>
  <c r="AI268" i="3"/>
  <c r="AH268" i="3"/>
  <c r="AQ267" i="3"/>
  <c r="AP267" i="3"/>
  <c r="AO267" i="3"/>
  <c r="AN267" i="3"/>
  <c r="AM267" i="3"/>
  <c r="AL267" i="3"/>
  <c r="AK267" i="3"/>
  <c r="AJ267" i="3"/>
  <c r="AI267" i="3"/>
  <c r="AH267" i="3"/>
  <c r="AQ266" i="3"/>
  <c r="AP266" i="3"/>
  <c r="AO266" i="3"/>
  <c r="AN266" i="3"/>
  <c r="AM266" i="3"/>
  <c r="AL266" i="3"/>
  <c r="AK266" i="3"/>
  <c r="AJ266" i="3"/>
  <c r="AI266" i="3"/>
  <c r="AH266" i="3"/>
  <c r="AQ265" i="3"/>
  <c r="AP265" i="3"/>
  <c r="AO265" i="3"/>
  <c r="AN265" i="3"/>
  <c r="AM265" i="3"/>
  <c r="AL265" i="3"/>
  <c r="AK265" i="3"/>
  <c r="AJ265" i="3"/>
  <c r="AI265" i="3"/>
  <c r="AH265" i="3"/>
  <c r="AQ264" i="3"/>
  <c r="AP264" i="3"/>
  <c r="AO264" i="3"/>
  <c r="AN264" i="3"/>
  <c r="AM264" i="3"/>
  <c r="AL264" i="3"/>
  <c r="AK264" i="3"/>
  <c r="AJ264" i="3"/>
  <c r="AI264" i="3"/>
  <c r="AH264" i="3"/>
  <c r="AQ263" i="3"/>
  <c r="AP263" i="3"/>
  <c r="AO263" i="3"/>
  <c r="AN263" i="3"/>
  <c r="AM263" i="3"/>
  <c r="AL263" i="3"/>
  <c r="AK263" i="3"/>
  <c r="AJ263" i="3"/>
  <c r="AI263" i="3"/>
  <c r="AH263" i="3"/>
  <c r="AQ262" i="3"/>
  <c r="AP262" i="3"/>
  <c r="AO262" i="3"/>
  <c r="AN262" i="3"/>
  <c r="AM262" i="3"/>
  <c r="AL262" i="3"/>
  <c r="AK262" i="3"/>
  <c r="AJ262" i="3"/>
  <c r="AI262" i="3"/>
  <c r="AH262" i="3"/>
  <c r="AQ261" i="3"/>
  <c r="AP261" i="3"/>
  <c r="AO261" i="3"/>
  <c r="AN261" i="3"/>
  <c r="AM261" i="3"/>
  <c r="AL261" i="3"/>
  <c r="AK261" i="3"/>
  <c r="AJ261" i="3"/>
  <c r="AI261" i="3"/>
  <c r="AH261" i="3"/>
  <c r="AQ260" i="3"/>
  <c r="AP260" i="3"/>
  <c r="AO260" i="3"/>
  <c r="AN260" i="3"/>
  <c r="AM260" i="3"/>
  <c r="AL260" i="3"/>
  <c r="AK260" i="3"/>
  <c r="AJ260" i="3"/>
  <c r="AI260" i="3"/>
  <c r="AH260" i="3"/>
  <c r="AQ259" i="3"/>
  <c r="AP259" i="3"/>
  <c r="AO259" i="3"/>
  <c r="AN259" i="3"/>
  <c r="AM259" i="3"/>
  <c r="AL259" i="3"/>
  <c r="AK259" i="3"/>
  <c r="AJ259" i="3"/>
  <c r="AI259" i="3"/>
  <c r="AH259" i="3"/>
  <c r="AQ258" i="3"/>
  <c r="AP258" i="3"/>
  <c r="AO258" i="3"/>
  <c r="AN258" i="3"/>
  <c r="AM258" i="3"/>
  <c r="AL258" i="3"/>
  <c r="AK258" i="3"/>
  <c r="AJ258" i="3"/>
  <c r="AI258" i="3"/>
  <c r="AH258" i="3"/>
  <c r="AQ257" i="3"/>
  <c r="AP257" i="3"/>
  <c r="AO257" i="3"/>
  <c r="AN257" i="3"/>
  <c r="AM257" i="3"/>
  <c r="AL257" i="3"/>
  <c r="AK257" i="3"/>
  <c r="AJ257" i="3"/>
  <c r="AI257" i="3"/>
  <c r="AH257" i="3"/>
  <c r="AQ256" i="3"/>
  <c r="AP256" i="3"/>
  <c r="AO256" i="3"/>
  <c r="AN256" i="3"/>
  <c r="AM256" i="3"/>
  <c r="AL256" i="3"/>
  <c r="AK256" i="3"/>
  <c r="AJ256" i="3"/>
  <c r="AI256" i="3"/>
  <c r="AH256" i="3"/>
  <c r="AQ255" i="3"/>
  <c r="AP255" i="3"/>
  <c r="AO255" i="3"/>
  <c r="AN255" i="3"/>
  <c r="AM255" i="3"/>
  <c r="AL255" i="3"/>
  <c r="AK255" i="3"/>
  <c r="AJ255" i="3"/>
  <c r="AI255" i="3"/>
  <c r="AH255" i="3"/>
  <c r="AQ254" i="3"/>
  <c r="AP254" i="3"/>
  <c r="AO254" i="3"/>
  <c r="AN254" i="3"/>
  <c r="AM254" i="3"/>
  <c r="AL254" i="3"/>
  <c r="AK254" i="3"/>
  <c r="AJ254" i="3"/>
  <c r="AI254" i="3"/>
  <c r="AH254" i="3"/>
  <c r="AQ253" i="3"/>
  <c r="AP253" i="3"/>
  <c r="AO253" i="3"/>
  <c r="AN253" i="3"/>
  <c r="AM253" i="3"/>
  <c r="AL253" i="3"/>
  <c r="AK253" i="3"/>
  <c r="AJ253" i="3"/>
  <c r="AI253" i="3"/>
  <c r="AH253" i="3"/>
  <c r="AQ252" i="3"/>
  <c r="AP252" i="3"/>
  <c r="AO252" i="3"/>
  <c r="AN252" i="3"/>
  <c r="AM252" i="3"/>
  <c r="AL252" i="3"/>
  <c r="AK252" i="3"/>
  <c r="AJ252" i="3"/>
  <c r="AI252" i="3"/>
  <c r="AH252" i="3"/>
  <c r="AQ251" i="3"/>
  <c r="AP251" i="3"/>
  <c r="AO251" i="3"/>
  <c r="AN251" i="3"/>
  <c r="AM251" i="3"/>
  <c r="AL251" i="3"/>
  <c r="AK251" i="3"/>
  <c r="AJ251" i="3"/>
  <c r="AI251" i="3"/>
  <c r="AH251" i="3"/>
  <c r="AQ250" i="3"/>
  <c r="AP250" i="3"/>
  <c r="AO250" i="3"/>
  <c r="AN250" i="3"/>
  <c r="AM250" i="3"/>
  <c r="AL250" i="3"/>
  <c r="AK250" i="3"/>
  <c r="AJ250" i="3"/>
  <c r="AI250" i="3"/>
  <c r="AH250" i="3"/>
  <c r="AQ249" i="3"/>
  <c r="AP249" i="3"/>
  <c r="AO249" i="3"/>
  <c r="AN249" i="3"/>
  <c r="AM249" i="3"/>
  <c r="AL249" i="3"/>
  <c r="AK249" i="3"/>
  <c r="AJ249" i="3"/>
  <c r="AI249" i="3"/>
  <c r="AH249" i="3"/>
  <c r="AQ248" i="3"/>
  <c r="AP248" i="3"/>
  <c r="AO248" i="3"/>
  <c r="AN248" i="3"/>
  <c r="AM248" i="3"/>
  <c r="AL248" i="3"/>
  <c r="AK248" i="3"/>
  <c r="AJ248" i="3"/>
  <c r="AI248" i="3"/>
  <c r="AH248" i="3"/>
  <c r="AQ247" i="3"/>
  <c r="AP247" i="3"/>
  <c r="AO247" i="3"/>
  <c r="AN247" i="3"/>
  <c r="AM247" i="3"/>
  <c r="AL247" i="3"/>
  <c r="AK247" i="3"/>
  <c r="AJ247" i="3"/>
  <c r="AI247" i="3"/>
  <c r="AH247" i="3"/>
  <c r="AQ246" i="3"/>
  <c r="AP246" i="3"/>
  <c r="AO246" i="3"/>
  <c r="AN246" i="3"/>
  <c r="AM246" i="3"/>
  <c r="AL246" i="3"/>
  <c r="AK246" i="3"/>
  <c r="AJ246" i="3"/>
  <c r="AI246" i="3"/>
  <c r="AH246" i="3"/>
  <c r="AQ245" i="3"/>
  <c r="AP245" i="3"/>
  <c r="AO245" i="3"/>
  <c r="AN245" i="3"/>
  <c r="AM245" i="3"/>
  <c r="AL245" i="3"/>
  <c r="AK245" i="3"/>
  <c r="AJ245" i="3"/>
  <c r="AI245" i="3"/>
  <c r="AH245" i="3"/>
  <c r="AQ244" i="3"/>
  <c r="AP244" i="3"/>
  <c r="AO244" i="3"/>
  <c r="AN244" i="3"/>
  <c r="AM244" i="3"/>
  <c r="AL244" i="3"/>
  <c r="AK244" i="3"/>
  <c r="AJ244" i="3"/>
  <c r="AI244" i="3"/>
  <c r="AH244" i="3"/>
  <c r="AQ243" i="3"/>
  <c r="AP243" i="3"/>
  <c r="AO243" i="3"/>
  <c r="AN243" i="3"/>
  <c r="AM243" i="3"/>
  <c r="AL243" i="3"/>
  <c r="AK243" i="3"/>
  <c r="AJ243" i="3"/>
  <c r="AI243" i="3"/>
  <c r="AH243" i="3"/>
  <c r="AQ242" i="3"/>
  <c r="AP242" i="3"/>
  <c r="AO242" i="3"/>
  <c r="AN242" i="3"/>
  <c r="AM242" i="3"/>
  <c r="AL242" i="3"/>
  <c r="AK242" i="3"/>
  <c r="AJ242" i="3"/>
  <c r="AI242" i="3"/>
  <c r="AH242" i="3"/>
  <c r="AQ241" i="3"/>
  <c r="AP241" i="3"/>
  <c r="AO241" i="3"/>
  <c r="AN241" i="3"/>
  <c r="AM241" i="3"/>
  <c r="AL241" i="3"/>
  <c r="AK241" i="3"/>
  <c r="AJ241" i="3"/>
  <c r="AI241" i="3"/>
  <c r="AH241" i="3"/>
  <c r="AQ240" i="3"/>
  <c r="AP240" i="3"/>
  <c r="AO240" i="3"/>
  <c r="AN240" i="3"/>
  <c r="AM240" i="3"/>
  <c r="AL240" i="3"/>
  <c r="AK240" i="3"/>
  <c r="AJ240" i="3"/>
  <c r="AI240" i="3"/>
  <c r="AH240" i="3"/>
  <c r="AQ239" i="3"/>
  <c r="AP239" i="3"/>
  <c r="AO239" i="3"/>
  <c r="AN239" i="3"/>
  <c r="AM239" i="3"/>
  <c r="AL239" i="3"/>
  <c r="AK239" i="3"/>
  <c r="AJ239" i="3"/>
  <c r="AI239" i="3"/>
  <c r="AH239" i="3"/>
  <c r="AQ238" i="3"/>
  <c r="AP238" i="3"/>
  <c r="AO238" i="3"/>
  <c r="AN238" i="3"/>
  <c r="AM238" i="3"/>
  <c r="AL238" i="3"/>
  <c r="AK238" i="3"/>
  <c r="AJ238" i="3"/>
  <c r="AI238" i="3"/>
  <c r="AH238" i="3"/>
  <c r="AQ237" i="3"/>
  <c r="AP237" i="3"/>
  <c r="AO237" i="3"/>
  <c r="AN237" i="3"/>
  <c r="AM237" i="3"/>
  <c r="AL237" i="3"/>
  <c r="AK237" i="3"/>
  <c r="AJ237" i="3"/>
  <c r="AI237" i="3"/>
  <c r="AH237" i="3"/>
  <c r="AQ236" i="3"/>
  <c r="AP236" i="3"/>
  <c r="AO236" i="3"/>
  <c r="AN236" i="3"/>
  <c r="AM236" i="3"/>
  <c r="AL236" i="3"/>
  <c r="AK236" i="3"/>
  <c r="AJ236" i="3"/>
  <c r="AI236" i="3"/>
  <c r="AH236" i="3"/>
  <c r="AQ235" i="3"/>
  <c r="AP235" i="3"/>
  <c r="AO235" i="3"/>
  <c r="AN235" i="3"/>
  <c r="AM235" i="3"/>
  <c r="AL235" i="3"/>
  <c r="AK235" i="3"/>
  <c r="AJ235" i="3"/>
  <c r="AI235" i="3"/>
  <c r="AH235" i="3"/>
  <c r="AQ234" i="3"/>
  <c r="AP234" i="3"/>
  <c r="AO234" i="3"/>
  <c r="AN234" i="3"/>
  <c r="AM234" i="3"/>
  <c r="AL234" i="3"/>
  <c r="AK234" i="3"/>
  <c r="AJ234" i="3"/>
  <c r="AI234" i="3"/>
  <c r="AH234" i="3"/>
  <c r="AQ233" i="3"/>
  <c r="AP233" i="3"/>
  <c r="AO233" i="3"/>
  <c r="AN233" i="3"/>
  <c r="AM233" i="3"/>
  <c r="AL233" i="3"/>
  <c r="AK233" i="3"/>
  <c r="AJ233" i="3"/>
  <c r="AI233" i="3"/>
  <c r="AH233" i="3"/>
  <c r="AQ232" i="3"/>
  <c r="AP232" i="3"/>
  <c r="AO232" i="3"/>
  <c r="AN232" i="3"/>
  <c r="AM232" i="3"/>
  <c r="AL232" i="3"/>
  <c r="AK232" i="3"/>
  <c r="AJ232" i="3"/>
  <c r="AI232" i="3"/>
  <c r="AH232" i="3"/>
  <c r="AQ231" i="3"/>
  <c r="AP231" i="3"/>
  <c r="AO231" i="3"/>
  <c r="AN231" i="3"/>
  <c r="AM231" i="3"/>
  <c r="AL231" i="3"/>
  <c r="AK231" i="3"/>
  <c r="AJ231" i="3"/>
  <c r="AI231" i="3"/>
  <c r="AH231" i="3"/>
  <c r="AQ230" i="3"/>
  <c r="AP230" i="3"/>
  <c r="AO230" i="3"/>
  <c r="AN230" i="3"/>
  <c r="AM230" i="3"/>
  <c r="AL230" i="3"/>
  <c r="AK230" i="3"/>
  <c r="AJ230" i="3"/>
  <c r="AI230" i="3"/>
  <c r="AH230" i="3"/>
  <c r="AQ229" i="3"/>
  <c r="AP229" i="3"/>
  <c r="AO229" i="3"/>
  <c r="AN229" i="3"/>
  <c r="AM229" i="3"/>
  <c r="AL229" i="3"/>
  <c r="AK229" i="3"/>
  <c r="AJ229" i="3"/>
  <c r="AI229" i="3"/>
  <c r="AH229" i="3"/>
  <c r="AQ228" i="3"/>
  <c r="AP228" i="3"/>
  <c r="AO228" i="3"/>
  <c r="AN228" i="3"/>
  <c r="AM228" i="3"/>
  <c r="AL228" i="3"/>
  <c r="AK228" i="3"/>
  <c r="AJ228" i="3"/>
  <c r="AI228" i="3"/>
  <c r="AH228" i="3"/>
  <c r="AQ227" i="3"/>
  <c r="AP227" i="3"/>
  <c r="AO227" i="3"/>
  <c r="AN227" i="3"/>
  <c r="AM227" i="3"/>
  <c r="AL227" i="3"/>
  <c r="AK227" i="3"/>
  <c r="AJ227" i="3"/>
  <c r="AI227" i="3"/>
  <c r="AH227" i="3"/>
  <c r="AQ226" i="3"/>
  <c r="AP226" i="3"/>
  <c r="AO226" i="3"/>
  <c r="AN226" i="3"/>
  <c r="AM226" i="3"/>
  <c r="AL226" i="3"/>
  <c r="AK226" i="3"/>
  <c r="AJ226" i="3"/>
  <c r="AI226" i="3"/>
  <c r="AH226" i="3"/>
  <c r="AQ225" i="3"/>
  <c r="AP225" i="3"/>
  <c r="AO225" i="3"/>
  <c r="AN225" i="3"/>
  <c r="AM225" i="3"/>
  <c r="AL225" i="3"/>
  <c r="AK225" i="3"/>
  <c r="AJ225" i="3"/>
  <c r="AI225" i="3"/>
  <c r="AH225" i="3"/>
  <c r="AQ224" i="3"/>
  <c r="AP224" i="3"/>
  <c r="AO224" i="3"/>
  <c r="AN224" i="3"/>
  <c r="AM224" i="3"/>
  <c r="AL224" i="3"/>
  <c r="AK224" i="3"/>
  <c r="AJ224" i="3"/>
  <c r="AI224" i="3"/>
  <c r="AH224" i="3"/>
  <c r="AQ223" i="3"/>
  <c r="AP223" i="3"/>
  <c r="AO223" i="3"/>
  <c r="AN223" i="3"/>
  <c r="AM223" i="3"/>
  <c r="AL223" i="3"/>
  <c r="AK223" i="3"/>
  <c r="AJ223" i="3"/>
  <c r="AI223" i="3"/>
  <c r="AH223" i="3"/>
  <c r="AQ222" i="3"/>
  <c r="AP222" i="3"/>
  <c r="AO222" i="3"/>
  <c r="AN222" i="3"/>
  <c r="AM222" i="3"/>
  <c r="AL222" i="3"/>
  <c r="AK222" i="3"/>
  <c r="AJ222" i="3"/>
  <c r="AI222" i="3"/>
  <c r="AH222" i="3"/>
  <c r="AQ221" i="3"/>
  <c r="AP221" i="3"/>
  <c r="AO221" i="3"/>
  <c r="AN221" i="3"/>
  <c r="AM221" i="3"/>
  <c r="AL221" i="3"/>
  <c r="AK221" i="3"/>
  <c r="AJ221" i="3"/>
  <c r="AI221" i="3"/>
  <c r="AH221" i="3"/>
  <c r="AQ220" i="3"/>
  <c r="AP220" i="3"/>
  <c r="AO220" i="3"/>
  <c r="AN220" i="3"/>
  <c r="AM220" i="3"/>
  <c r="AL220" i="3"/>
  <c r="AK220" i="3"/>
  <c r="AJ220" i="3"/>
  <c r="AI220" i="3"/>
  <c r="AH220" i="3"/>
  <c r="AQ219" i="3"/>
  <c r="AP219" i="3"/>
  <c r="AO219" i="3"/>
  <c r="AN219" i="3"/>
  <c r="AM219" i="3"/>
  <c r="AL219" i="3"/>
  <c r="AK219" i="3"/>
  <c r="AJ219" i="3"/>
  <c r="AI219" i="3"/>
  <c r="AH219" i="3"/>
  <c r="AQ218" i="3"/>
  <c r="AP218" i="3"/>
  <c r="AO218" i="3"/>
  <c r="AN218" i="3"/>
  <c r="AM218" i="3"/>
  <c r="AL218" i="3"/>
  <c r="AK218" i="3"/>
  <c r="AJ218" i="3"/>
  <c r="AI218" i="3"/>
  <c r="AH218" i="3"/>
  <c r="AQ217" i="3"/>
  <c r="AP217" i="3"/>
  <c r="AO217" i="3"/>
  <c r="AN217" i="3"/>
  <c r="AM217" i="3"/>
  <c r="AL217" i="3"/>
  <c r="AK217" i="3"/>
  <c r="AJ217" i="3"/>
  <c r="AI217" i="3"/>
  <c r="AH217" i="3"/>
  <c r="AQ216" i="3"/>
  <c r="AP216" i="3"/>
  <c r="AO216" i="3"/>
  <c r="AN216" i="3"/>
  <c r="AM216" i="3"/>
  <c r="AL216" i="3"/>
  <c r="AK216" i="3"/>
  <c r="AJ216" i="3"/>
  <c r="AI216" i="3"/>
  <c r="AH216" i="3"/>
  <c r="AQ215" i="3"/>
  <c r="AP215" i="3"/>
  <c r="AO215" i="3"/>
  <c r="AN215" i="3"/>
  <c r="AM215" i="3"/>
  <c r="AL215" i="3"/>
  <c r="AK215" i="3"/>
  <c r="AJ215" i="3"/>
  <c r="AI215" i="3"/>
  <c r="AH215" i="3"/>
  <c r="AQ214" i="3"/>
  <c r="AP214" i="3"/>
  <c r="AO214" i="3"/>
  <c r="AN214" i="3"/>
  <c r="AM214" i="3"/>
  <c r="AL214" i="3"/>
  <c r="AK214" i="3"/>
  <c r="AJ214" i="3"/>
  <c r="AI214" i="3"/>
  <c r="AH214" i="3"/>
  <c r="AQ213" i="3"/>
  <c r="AP213" i="3"/>
  <c r="AO213" i="3"/>
  <c r="AN213" i="3"/>
  <c r="AM213" i="3"/>
  <c r="AL213" i="3"/>
  <c r="AK213" i="3"/>
  <c r="AJ213" i="3"/>
  <c r="AI213" i="3"/>
  <c r="AH213" i="3"/>
  <c r="AQ212" i="3"/>
  <c r="AP212" i="3"/>
  <c r="AO212" i="3"/>
  <c r="AN212" i="3"/>
  <c r="AM212" i="3"/>
  <c r="AL212" i="3"/>
  <c r="AK212" i="3"/>
  <c r="AJ212" i="3"/>
  <c r="AI212" i="3"/>
  <c r="AH212" i="3"/>
  <c r="AQ211" i="3"/>
  <c r="AP211" i="3"/>
  <c r="AO211" i="3"/>
  <c r="AN211" i="3"/>
  <c r="AM211" i="3"/>
  <c r="AL211" i="3"/>
  <c r="AK211" i="3"/>
  <c r="AJ211" i="3"/>
  <c r="AI211" i="3"/>
  <c r="AH211" i="3"/>
  <c r="AQ210" i="3"/>
  <c r="AP210" i="3"/>
  <c r="AO210" i="3"/>
  <c r="AN210" i="3"/>
  <c r="AM210" i="3"/>
  <c r="AL210" i="3"/>
  <c r="AK210" i="3"/>
  <c r="AJ210" i="3"/>
  <c r="AI210" i="3"/>
  <c r="AH210" i="3"/>
  <c r="AQ209" i="3"/>
  <c r="AP209" i="3"/>
  <c r="AO209" i="3"/>
  <c r="AN209" i="3"/>
  <c r="AM209" i="3"/>
  <c r="AL209" i="3"/>
  <c r="AK209" i="3"/>
  <c r="AJ209" i="3"/>
  <c r="AI209" i="3"/>
  <c r="AH209" i="3"/>
  <c r="AQ208" i="3"/>
  <c r="AP208" i="3"/>
  <c r="AO208" i="3"/>
  <c r="AN208" i="3"/>
  <c r="AM208" i="3"/>
  <c r="AL208" i="3"/>
  <c r="AK208" i="3"/>
  <c r="AJ208" i="3"/>
  <c r="AI208" i="3"/>
  <c r="AH208" i="3"/>
  <c r="AQ207" i="3"/>
  <c r="AP207" i="3"/>
  <c r="AO207" i="3"/>
  <c r="AN207" i="3"/>
  <c r="AM207" i="3"/>
  <c r="AL207" i="3"/>
  <c r="AK207" i="3"/>
  <c r="AJ207" i="3"/>
  <c r="AI207" i="3"/>
  <c r="AH207" i="3"/>
  <c r="AQ206" i="3"/>
  <c r="AP206" i="3"/>
  <c r="AO206" i="3"/>
  <c r="AN206" i="3"/>
  <c r="AM206" i="3"/>
  <c r="AL206" i="3"/>
  <c r="AK206" i="3"/>
  <c r="AJ206" i="3"/>
  <c r="AI206" i="3"/>
  <c r="AH206" i="3"/>
  <c r="AQ205" i="3"/>
  <c r="AP205" i="3"/>
  <c r="AO205" i="3"/>
  <c r="AN205" i="3"/>
  <c r="AM205" i="3"/>
  <c r="AL205" i="3"/>
  <c r="AK205" i="3"/>
  <c r="AJ205" i="3"/>
  <c r="AI205" i="3"/>
  <c r="AH205" i="3"/>
  <c r="AQ204" i="3"/>
  <c r="AP204" i="3"/>
  <c r="AO204" i="3"/>
  <c r="AN204" i="3"/>
  <c r="AM204" i="3"/>
  <c r="AL204" i="3"/>
  <c r="AK204" i="3"/>
  <c r="AJ204" i="3"/>
  <c r="AI204" i="3"/>
  <c r="AH204" i="3"/>
  <c r="AQ203" i="3"/>
  <c r="AP203" i="3"/>
  <c r="AO203" i="3"/>
  <c r="AN203" i="3"/>
  <c r="AM203" i="3"/>
  <c r="AL203" i="3"/>
  <c r="AK203" i="3"/>
  <c r="AJ203" i="3"/>
  <c r="AI203" i="3"/>
  <c r="AH203" i="3"/>
  <c r="AQ202" i="3"/>
  <c r="AP202" i="3"/>
  <c r="AO202" i="3"/>
  <c r="AN202" i="3"/>
  <c r="AM202" i="3"/>
  <c r="AL202" i="3"/>
  <c r="AK202" i="3"/>
  <c r="AJ202" i="3"/>
  <c r="AI202" i="3"/>
  <c r="AH202" i="3"/>
  <c r="AQ201" i="3"/>
  <c r="AP201" i="3"/>
  <c r="AO201" i="3"/>
  <c r="AN201" i="3"/>
  <c r="AM201" i="3"/>
  <c r="AL201" i="3"/>
  <c r="AK201" i="3"/>
  <c r="AJ201" i="3"/>
  <c r="AI201" i="3"/>
  <c r="AH201" i="3"/>
  <c r="AQ200" i="3"/>
  <c r="AP200" i="3"/>
  <c r="AO200" i="3"/>
  <c r="AN200" i="3"/>
  <c r="AM200" i="3"/>
  <c r="AL200" i="3"/>
  <c r="AK200" i="3"/>
  <c r="AJ200" i="3"/>
  <c r="AI200" i="3"/>
  <c r="AH200" i="3"/>
  <c r="AQ199" i="3"/>
  <c r="AP199" i="3"/>
  <c r="AO199" i="3"/>
  <c r="AN199" i="3"/>
  <c r="AM199" i="3"/>
  <c r="AL199" i="3"/>
  <c r="AK199" i="3"/>
  <c r="AJ199" i="3"/>
  <c r="AI199" i="3"/>
  <c r="AH199" i="3"/>
  <c r="AQ198" i="3"/>
  <c r="AP198" i="3"/>
  <c r="AO198" i="3"/>
  <c r="AN198" i="3"/>
  <c r="AM198" i="3"/>
  <c r="AL198" i="3"/>
  <c r="AK198" i="3"/>
  <c r="AJ198" i="3"/>
  <c r="AI198" i="3"/>
  <c r="AH198" i="3"/>
  <c r="AQ197" i="3"/>
  <c r="AP197" i="3"/>
  <c r="AO197" i="3"/>
  <c r="AN197" i="3"/>
  <c r="AM197" i="3"/>
  <c r="AL197" i="3"/>
  <c r="AK197" i="3"/>
  <c r="AJ197" i="3"/>
  <c r="AI197" i="3"/>
  <c r="AH197" i="3"/>
  <c r="AQ196" i="3"/>
  <c r="AP196" i="3"/>
  <c r="AO196" i="3"/>
  <c r="AN196" i="3"/>
  <c r="AM196" i="3"/>
  <c r="AL196" i="3"/>
  <c r="AK196" i="3"/>
  <c r="AJ196" i="3"/>
  <c r="AI196" i="3"/>
  <c r="AH196" i="3"/>
  <c r="AQ195" i="3"/>
  <c r="AP195" i="3"/>
  <c r="AO195" i="3"/>
  <c r="AN195" i="3"/>
  <c r="AM195" i="3"/>
  <c r="AL195" i="3"/>
  <c r="AK195" i="3"/>
  <c r="AJ195" i="3"/>
  <c r="AI195" i="3"/>
  <c r="AH195" i="3"/>
  <c r="AQ194" i="3"/>
  <c r="AP194" i="3"/>
  <c r="AO194" i="3"/>
  <c r="AN194" i="3"/>
  <c r="AM194" i="3"/>
  <c r="AL194" i="3"/>
  <c r="AK194" i="3"/>
  <c r="AJ194" i="3"/>
  <c r="AI194" i="3"/>
  <c r="AH194" i="3"/>
  <c r="AQ193" i="3"/>
  <c r="AP193" i="3"/>
  <c r="AO193" i="3"/>
  <c r="AN193" i="3"/>
  <c r="AM193" i="3"/>
  <c r="AL193" i="3"/>
  <c r="AK193" i="3"/>
  <c r="AJ193" i="3"/>
  <c r="AI193" i="3"/>
  <c r="AH193" i="3"/>
  <c r="AQ192" i="3"/>
  <c r="AP192" i="3"/>
  <c r="AO192" i="3"/>
  <c r="AN192" i="3"/>
  <c r="AM192" i="3"/>
  <c r="AL192" i="3"/>
  <c r="AK192" i="3"/>
  <c r="AJ192" i="3"/>
  <c r="AI192" i="3"/>
  <c r="AH192" i="3"/>
  <c r="AQ191" i="3"/>
  <c r="AP191" i="3"/>
  <c r="AO191" i="3"/>
  <c r="AN191" i="3"/>
  <c r="AM191" i="3"/>
  <c r="AL191" i="3"/>
  <c r="AK191" i="3"/>
  <c r="AJ191" i="3"/>
  <c r="AI191" i="3"/>
  <c r="AH191" i="3"/>
  <c r="AQ190" i="3"/>
  <c r="AP190" i="3"/>
  <c r="AO190" i="3"/>
  <c r="AN190" i="3"/>
  <c r="AM190" i="3"/>
  <c r="AL190" i="3"/>
  <c r="AK190" i="3"/>
  <c r="AJ190" i="3"/>
  <c r="AI190" i="3"/>
  <c r="AH190" i="3"/>
  <c r="AQ189" i="3"/>
  <c r="AP189" i="3"/>
  <c r="AO189" i="3"/>
  <c r="AN189" i="3"/>
  <c r="AM189" i="3"/>
  <c r="AL189" i="3"/>
  <c r="AK189" i="3"/>
  <c r="AJ189" i="3"/>
  <c r="AI189" i="3"/>
  <c r="AH189" i="3"/>
  <c r="AQ188" i="3"/>
  <c r="AP188" i="3"/>
  <c r="AO188" i="3"/>
  <c r="AN188" i="3"/>
  <c r="AM188" i="3"/>
  <c r="AL188" i="3"/>
  <c r="AK188" i="3"/>
  <c r="AJ188" i="3"/>
  <c r="AI188" i="3"/>
  <c r="AH188" i="3"/>
  <c r="AQ187" i="3"/>
  <c r="AP187" i="3"/>
  <c r="AO187" i="3"/>
  <c r="AN187" i="3"/>
  <c r="AM187" i="3"/>
  <c r="AL187" i="3"/>
  <c r="AK187" i="3"/>
  <c r="AJ187" i="3"/>
  <c r="AI187" i="3"/>
  <c r="AH187" i="3"/>
  <c r="AQ186" i="3"/>
  <c r="AP186" i="3"/>
  <c r="AO186" i="3"/>
  <c r="AN186" i="3"/>
  <c r="AM186" i="3"/>
  <c r="AL186" i="3"/>
  <c r="AK186" i="3"/>
  <c r="AJ186" i="3"/>
  <c r="AI186" i="3"/>
  <c r="AH186" i="3"/>
  <c r="AQ185" i="3"/>
  <c r="AP185" i="3"/>
  <c r="AO185" i="3"/>
  <c r="AN185" i="3"/>
  <c r="AM185" i="3"/>
  <c r="AL185" i="3"/>
  <c r="AK185" i="3"/>
  <c r="AJ185" i="3"/>
  <c r="AI185" i="3"/>
  <c r="AH185" i="3"/>
  <c r="AQ184" i="3"/>
  <c r="AP184" i="3"/>
  <c r="AO184" i="3"/>
  <c r="AN184" i="3"/>
  <c r="AM184" i="3"/>
  <c r="AL184" i="3"/>
  <c r="AK184" i="3"/>
  <c r="AJ184" i="3"/>
  <c r="AI184" i="3"/>
  <c r="AH184" i="3"/>
  <c r="AQ183" i="3"/>
  <c r="AP183" i="3"/>
  <c r="AO183" i="3"/>
  <c r="AN183" i="3"/>
  <c r="AM183" i="3"/>
  <c r="AL183" i="3"/>
  <c r="AK183" i="3"/>
  <c r="AJ183" i="3"/>
  <c r="AI183" i="3"/>
  <c r="AH183" i="3"/>
  <c r="AQ182" i="3"/>
  <c r="AP182" i="3"/>
  <c r="AO182" i="3"/>
  <c r="AN182" i="3"/>
  <c r="AM182" i="3"/>
  <c r="AL182" i="3"/>
  <c r="AK182" i="3"/>
  <c r="AJ182" i="3"/>
  <c r="AI182" i="3"/>
  <c r="AH182" i="3"/>
  <c r="AQ181" i="3"/>
  <c r="AP181" i="3"/>
  <c r="AO181" i="3"/>
  <c r="AN181" i="3"/>
  <c r="AM181" i="3"/>
  <c r="AL181" i="3"/>
  <c r="AK181" i="3"/>
  <c r="AJ181" i="3"/>
  <c r="AI181" i="3"/>
  <c r="AH181" i="3"/>
  <c r="AQ180" i="3"/>
  <c r="AP180" i="3"/>
  <c r="AO180" i="3"/>
  <c r="AN180" i="3"/>
  <c r="AM180" i="3"/>
  <c r="AL180" i="3"/>
  <c r="AK180" i="3"/>
  <c r="AJ180" i="3"/>
  <c r="AI180" i="3"/>
  <c r="AH180" i="3"/>
  <c r="AQ179" i="3"/>
  <c r="AP179" i="3"/>
  <c r="AO179" i="3"/>
  <c r="AN179" i="3"/>
  <c r="AM179" i="3"/>
  <c r="AL179" i="3"/>
  <c r="AK179" i="3"/>
  <c r="AJ179" i="3"/>
  <c r="AI179" i="3"/>
  <c r="AH179" i="3"/>
  <c r="AQ178" i="3"/>
  <c r="AP178" i="3"/>
  <c r="AO178" i="3"/>
  <c r="AN178" i="3"/>
  <c r="AM178" i="3"/>
  <c r="AL178" i="3"/>
  <c r="AK178" i="3"/>
  <c r="AJ178" i="3"/>
  <c r="AI178" i="3"/>
  <c r="AH178" i="3"/>
  <c r="AQ177" i="3"/>
  <c r="AP177" i="3"/>
  <c r="AO177" i="3"/>
  <c r="AN177" i="3"/>
  <c r="AM177" i="3"/>
  <c r="AL177" i="3"/>
  <c r="AK177" i="3"/>
  <c r="AJ177" i="3"/>
  <c r="AI177" i="3"/>
  <c r="AH177" i="3"/>
  <c r="AQ176" i="3"/>
  <c r="AP176" i="3"/>
  <c r="AO176" i="3"/>
  <c r="AN176" i="3"/>
  <c r="AM176" i="3"/>
  <c r="AL176" i="3"/>
  <c r="AK176" i="3"/>
  <c r="AJ176" i="3"/>
  <c r="AI176" i="3"/>
  <c r="AH176" i="3"/>
  <c r="AQ175" i="3"/>
  <c r="AP175" i="3"/>
  <c r="AO175" i="3"/>
  <c r="AN175" i="3"/>
  <c r="AM175" i="3"/>
  <c r="AL175" i="3"/>
  <c r="AK175" i="3"/>
  <c r="AJ175" i="3"/>
  <c r="AI175" i="3"/>
  <c r="AH175" i="3"/>
  <c r="AQ174" i="3"/>
  <c r="AP174" i="3"/>
  <c r="AO174" i="3"/>
  <c r="AN174" i="3"/>
  <c r="AM174" i="3"/>
  <c r="AL174" i="3"/>
  <c r="AK174" i="3"/>
  <c r="AJ174" i="3"/>
  <c r="AI174" i="3"/>
  <c r="AH174" i="3"/>
  <c r="AQ173" i="3"/>
  <c r="AP173" i="3"/>
  <c r="AO173" i="3"/>
  <c r="AN173" i="3"/>
  <c r="AM173" i="3"/>
  <c r="AL173" i="3"/>
  <c r="AK173" i="3"/>
  <c r="AJ173" i="3"/>
  <c r="AI173" i="3"/>
  <c r="AH173" i="3"/>
  <c r="AQ172" i="3"/>
  <c r="AP172" i="3"/>
  <c r="AO172" i="3"/>
  <c r="AN172" i="3"/>
  <c r="AM172" i="3"/>
  <c r="AL172" i="3"/>
  <c r="AK172" i="3"/>
  <c r="AJ172" i="3"/>
  <c r="AI172" i="3"/>
  <c r="AH172" i="3"/>
  <c r="AQ171" i="3"/>
  <c r="AP171" i="3"/>
  <c r="AO171" i="3"/>
  <c r="AN171" i="3"/>
  <c r="AM171" i="3"/>
  <c r="AL171" i="3"/>
  <c r="AK171" i="3"/>
  <c r="AJ171" i="3"/>
  <c r="AI171" i="3"/>
  <c r="AH171" i="3"/>
  <c r="AQ170" i="3"/>
  <c r="AP170" i="3"/>
  <c r="AO170" i="3"/>
  <c r="AN170" i="3"/>
  <c r="AM170" i="3"/>
  <c r="AL170" i="3"/>
  <c r="AK170" i="3"/>
  <c r="AJ170" i="3"/>
  <c r="AI170" i="3"/>
  <c r="AH170" i="3"/>
  <c r="AQ169" i="3"/>
  <c r="AP169" i="3"/>
  <c r="AO169" i="3"/>
  <c r="AN169" i="3"/>
  <c r="AM169" i="3"/>
  <c r="AL169" i="3"/>
  <c r="AK169" i="3"/>
  <c r="AJ169" i="3"/>
  <c r="AI169" i="3"/>
  <c r="AH169" i="3"/>
  <c r="AQ168" i="3"/>
  <c r="AP168" i="3"/>
  <c r="AO168" i="3"/>
  <c r="AN168" i="3"/>
  <c r="AM168" i="3"/>
  <c r="AL168" i="3"/>
  <c r="AK168" i="3"/>
  <c r="AJ168" i="3"/>
  <c r="AI168" i="3"/>
  <c r="AH168" i="3"/>
  <c r="AQ167" i="3"/>
  <c r="AP167" i="3"/>
  <c r="AO167" i="3"/>
  <c r="AN167" i="3"/>
  <c r="AM167" i="3"/>
  <c r="AL167" i="3"/>
  <c r="AK167" i="3"/>
  <c r="AJ167" i="3"/>
  <c r="AI167" i="3"/>
  <c r="AH167" i="3"/>
  <c r="AQ166" i="3"/>
  <c r="AP166" i="3"/>
  <c r="AO166" i="3"/>
  <c r="AN166" i="3"/>
  <c r="AM166" i="3"/>
  <c r="AL166" i="3"/>
  <c r="AK166" i="3"/>
  <c r="AJ166" i="3"/>
  <c r="AI166" i="3"/>
  <c r="AH166" i="3"/>
  <c r="AQ165" i="3"/>
  <c r="AP165" i="3"/>
  <c r="AO165" i="3"/>
  <c r="AN165" i="3"/>
  <c r="AM165" i="3"/>
  <c r="AL165" i="3"/>
  <c r="AK165" i="3"/>
  <c r="AJ165" i="3"/>
  <c r="AI165" i="3"/>
  <c r="AH165" i="3"/>
  <c r="AQ164" i="3"/>
  <c r="AP164" i="3"/>
  <c r="AO164" i="3"/>
  <c r="AN164" i="3"/>
  <c r="AM164" i="3"/>
  <c r="AL164" i="3"/>
  <c r="AK164" i="3"/>
  <c r="AJ164" i="3"/>
  <c r="AI164" i="3"/>
  <c r="AH164" i="3"/>
  <c r="AQ163" i="3"/>
  <c r="AP163" i="3"/>
  <c r="AO163" i="3"/>
  <c r="AN163" i="3"/>
  <c r="AM163" i="3"/>
  <c r="AL163" i="3"/>
  <c r="AK163" i="3"/>
  <c r="AJ163" i="3"/>
  <c r="AI163" i="3"/>
  <c r="AH163" i="3"/>
  <c r="AQ162" i="3"/>
  <c r="AP162" i="3"/>
  <c r="AO162" i="3"/>
  <c r="AN162" i="3"/>
  <c r="AM162" i="3"/>
  <c r="AL162" i="3"/>
  <c r="AK162" i="3"/>
  <c r="AJ162" i="3"/>
  <c r="AI162" i="3"/>
  <c r="AH162" i="3"/>
  <c r="AQ161" i="3"/>
  <c r="AP161" i="3"/>
  <c r="AO161" i="3"/>
  <c r="AN161" i="3"/>
  <c r="AM161" i="3"/>
  <c r="AL161" i="3"/>
  <c r="AK161" i="3"/>
  <c r="AJ161" i="3"/>
  <c r="AI161" i="3"/>
  <c r="AH161" i="3"/>
  <c r="AQ160" i="3"/>
  <c r="AP160" i="3"/>
  <c r="AO160" i="3"/>
  <c r="AN160" i="3"/>
  <c r="AM160" i="3"/>
  <c r="AL160" i="3"/>
  <c r="AK160" i="3"/>
  <c r="AJ160" i="3"/>
  <c r="AI160" i="3"/>
  <c r="AH160" i="3"/>
  <c r="AQ159" i="3"/>
  <c r="AP159" i="3"/>
  <c r="AO159" i="3"/>
  <c r="AN159" i="3"/>
  <c r="AM159" i="3"/>
  <c r="AL159" i="3"/>
  <c r="AK159" i="3"/>
  <c r="AJ159" i="3"/>
  <c r="AI159" i="3"/>
  <c r="AH159" i="3"/>
  <c r="AQ158" i="3"/>
  <c r="AP158" i="3"/>
  <c r="AO158" i="3"/>
  <c r="AN158" i="3"/>
  <c r="AM158" i="3"/>
  <c r="AL158" i="3"/>
  <c r="AK158" i="3"/>
  <c r="AJ158" i="3"/>
  <c r="AI158" i="3"/>
  <c r="AH158" i="3"/>
  <c r="AQ157" i="3"/>
  <c r="AP157" i="3"/>
  <c r="AO157" i="3"/>
  <c r="AN157" i="3"/>
  <c r="AM157" i="3"/>
  <c r="AL157" i="3"/>
  <c r="AK157" i="3"/>
  <c r="AJ157" i="3"/>
  <c r="AI157" i="3"/>
  <c r="AH157" i="3"/>
  <c r="AQ156" i="3"/>
  <c r="AP156" i="3"/>
  <c r="AO156" i="3"/>
  <c r="AN156" i="3"/>
  <c r="AM156" i="3"/>
  <c r="AL156" i="3"/>
  <c r="AK156" i="3"/>
  <c r="AJ156" i="3"/>
  <c r="AI156" i="3"/>
  <c r="AH156" i="3"/>
  <c r="AQ155" i="3"/>
  <c r="AP155" i="3"/>
  <c r="AO155" i="3"/>
  <c r="AN155" i="3"/>
  <c r="AM155" i="3"/>
  <c r="AL155" i="3"/>
  <c r="AK155" i="3"/>
  <c r="AJ155" i="3"/>
  <c r="AI155" i="3"/>
  <c r="AH155" i="3"/>
  <c r="AQ154" i="3"/>
  <c r="AP154" i="3"/>
  <c r="AO154" i="3"/>
  <c r="AN154" i="3"/>
  <c r="AM154" i="3"/>
  <c r="AL154" i="3"/>
  <c r="AK154" i="3"/>
  <c r="AJ154" i="3"/>
  <c r="AI154" i="3"/>
  <c r="AH154" i="3"/>
  <c r="AQ153" i="3"/>
  <c r="AP153" i="3"/>
  <c r="AO153" i="3"/>
  <c r="AN153" i="3"/>
  <c r="AM153" i="3"/>
  <c r="AL153" i="3"/>
  <c r="AK153" i="3"/>
  <c r="AJ153" i="3"/>
  <c r="AI153" i="3"/>
  <c r="AH153" i="3"/>
  <c r="AQ152" i="3"/>
  <c r="AP152" i="3"/>
  <c r="AO152" i="3"/>
  <c r="AN152" i="3"/>
  <c r="AM152" i="3"/>
  <c r="AL152" i="3"/>
  <c r="AK152" i="3"/>
  <c r="AJ152" i="3"/>
  <c r="AI152" i="3"/>
  <c r="AH152" i="3"/>
  <c r="AQ151" i="3"/>
  <c r="AP151" i="3"/>
  <c r="AO151" i="3"/>
  <c r="AN151" i="3"/>
  <c r="AM151" i="3"/>
  <c r="AL151" i="3"/>
  <c r="AK151" i="3"/>
  <c r="AJ151" i="3"/>
  <c r="AI151" i="3"/>
  <c r="AH151" i="3"/>
  <c r="AQ150" i="3"/>
  <c r="AP150" i="3"/>
  <c r="AO150" i="3"/>
  <c r="AN150" i="3"/>
  <c r="AM150" i="3"/>
  <c r="AL150" i="3"/>
  <c r="AK150" i="3"/>
  <c r="AJ150" i="3"/>
  <c r="AI150" i="3"/>
  <c r="AH150" i="3"/>
  <c r="AQ149" i="3"/>
  <c r="AP149" i="3"/>
  <c r="AO149" i="3"/>
  <c r="AN149" i="3"/>
  <c r="AM149" i="3"/>
  <c r="AL149" i="3"/>
  <c r="AK149" i="3"/>
  <c r="AJ149" i="3"/>
  <c r="AI149" i="3"/>
  <c r="AH149" i="3"/>
  <c r="AQ148" i="3"/>
  <c r="AP148" i="3"/>
  <c r="AO148" i="3"/>
  <c r="AN148" i="3"/>
  <c r="AM148" i="3"/>
  <c r="AL148" i="3"/>
  <c r="AK148" i="3"/>
  <c r="AJ148" i="3"/>
  <c r="AI148" i="3"/>
  <c r="AH148" i="3"/>
  <c r="AQ147" i="3"/>
  <c r="AP147" i="3"/>
  <c r="AO147" i="3"/>
  <c r="AN147" i="3"/>
  <c r="AM147" i="3"/>
  <c r="AL147" i="3"/>
  <c r="AK147" i="3"/>
  <c r="AJ147" i="3"/>
  <c r="AI147" i="3"/>
  <c r="AH147" i="3"/>
  <c r="AQ146" i="3"/>
  <c r="AP146" i="3"/>
  <c r="AO146" i="3"/>
  <c r="AN146" i="3"/>
  <c r="AM146" i="3"/>
  <c r="AL146" i="3"/>
  <c r="AK146" i="3"/>
  <c r="AJ146" i="3"/>
  <c r="AI146" i="3"/>
  <c r="AH146" i="3"/>
  <c r="AQ145" i="3"/>
  <c r="AP145" i="3"/>
  <c r="AO145" i="3"/>
  <c r="AN145" i="3"/>
  <c r="AM145" i="3"/>
  <c r="AL145" i="3"/>
  <c r="AK145" i="3"/>
  <c r="AJ145" i="3"/>
  <c r="AI145" i="3"/>
  <c r="AH145" i="3"/>
  <c r="AQ144" i="3"/>
  <c r="AP144" i="3"/>
  <c r="AO144" i="3"/>
  <c r="AN144" i="3"/>
  <c r="AM144" i="3"/>
  <c r="AL144" i="3"/>
  <c r="AK144" i="3"/>
  <c r="AJ144" i="3"/>
  <c r="AI144" i="3"/>
  <c r="AH144" i="3"/>
  <c r="AQ143" i="3"/>
  <c r="AP143" i="3"/>
  <c r="AO143" i="3"/>
  <c r="AN143" i="3"/>
  <c r="AM143" i="3"/>
  <c r="AL143" i="3"/>
  <c r="AK143" i="3"/>
  <c r="AJ143" i="3"/>
  <c r="AI143" i="3"/>
  <c r="AH143" i="3"/>
  <c r="AQ142" i="3"/>
  <c r="AP142" i="3"/>
  <c r="AO142" i="3"/>
  <c r="AN142" i="3"/>
  <c r="AM142" i="3"/>
  <c r="AL142" i="3"/>
  <c r="AK142" i="3"/>
  <c r="AJ142" i="3"/>
  <c r="AI142" i="3"/>
  <c r="AH142" i="3"/>
  <c r="AQ141" i="3"/>
  <c r="AP141" i="3"/>
  <c r="AO141" i="3"/>
  <c r="AN141" i="3"/>
  <c r="AM141" i="3"/>
  <c r="AL141" i="3"/>
  <c r="AK141" i="3"/>
  <c r="AJ141" i="3"/>
  <c r="AI141" i="3"/>
  <c r="AH141" i="3"/>
  <c r="AQ140" i="3"/>
  <c r="AP140" i="3"/>
  <c r="AO140" i="3"/>
  <c r="AN140" i="3"/>
  <c r="AM140" i="3"/>
  <c r="AL140" i="3"/>
  <c r="AK140" i="3"/>
  <c r="AJ140" i="3"/>
  <c r="AI140" i="3"/>
  <c r="AH140" i="3"/>
  <c r="AQ139" i="3"/>
  <c r="AP139" i="3"/>
  <c r="AO139" i="3"/>
  <c r="AN139" i="3"/>
  <c r="AM139" i="3"/>
  <c r="AL139" i="3"/>
  <c r="AK139" i="3"/>
  <c r="AJ139" i="3"/>
  <c r="AI139" i="3"/>
  <c r="AH139" i="3"/>
  <c r="AQ138" i="3"/>
  <c r="AP138" i="3"/>
  <c r="AO138" i="3"/>
  <c r="AN138" i="3"/>
  <c r="AM138" i="3"/>
  <c r="AL138" i="3"/>
  <c r="AK138" i="3"/>
  <c r="AJ138" i="3"/>
  <c r="AI138" i="3"/>
  <c r="AH138" i="3"/>
  <c r="AQ137" i="3"/>
  <c r="AP137" i="3"/>
  <c r="AO137" i="3"/>
  <c r="AN137" i="3"/>
  <c r="AM137" i="3"/>
  <c r="AL137" i="3"/>
  <c r="AK137" i="3"/>
  <c r="AJ137" i="3"/>
  <c r="AI137" i="3"/>
  <c r="AH137" i="3"/>
  <c r="AQ136" i="3"/>
  <c r="AP136" i="3"/>
  <c r="AO136" i="3"/>
  <c r="AN136" i="3"/>
  <c r="AM136" i="3"/>
  <c r="AL136" i="3"/>
  <c r="AK136" i="3"/>
  <c r="AJ136" i="3"/>
  <c r="AI136" i="3"/>
  <c r="AH136" i="3"/>
  <c r="AQ135" i="3"/>
  <c r="AP135" i="3"/>
  <c r="AO135" i="3"/>
  <c r="AN135" i="3"/>
  <c r="AM135" i="3"/>
  <c r="AL135" i="3"/>
  <c r="AK135" i="3"/>
  <c r="AJ135" i="3"/>
  <c r="AI135" i="3"/>
  <c r="AH135" i="3"/>
  <c r="AQ134" i="3"/>
  <c r="AP134" i="3"/>
  <c r="AO134" i="3"/>
  <c r="AN134" i="3"/>
  <c r="AM134" i="3"/>
  <c r="AL134" i="3"/>
  <c r="AK134" i="3"/>
  <c r="AJ134" i="3"/>
  <c r="AI134" i="3"/>
  <c r="AH134" i="3"/>
  <c r="AQ133" i="3"/>
  <c r="AP133" i="3"/>
  <c r="AO133" i="3"/>
  <c r="AN133" i="3"/>
  <c r="AM133" i="3"/>
  <c r="AL133" i="3"/>
  <c r="AK133" i="3"/>
  <c r="AJ133" i="3"/>
  <c r="AI133" i="3"/>
  <c r="AH133" i="3"/>
  <c r="AQ132" i="3"/>
  <c r="AP132" i="3"/>
  <c r="AO132" i="3"/>
  <c r="AN132" i="3"/>
  <c r="AM132" i="3"/>
  <c r="AL132" i="3"/>
  <c r="AK132" i="3"/>
  <c r="AJ132" i="3"/>
  <c r="AI132" i="3"/>
  <c r="AH132" i="3"/>
  <c r="AQ131" i="3"/>
  <c r="AP131" i="3"/>
  <c r="AO131" i="3"/>
  <c r="AN131" i="3"/>
  <c r="AM131" i="3"/>
  <c r="AL131" i="3"/>
  <c r="AK131" i="3"/>
  <c r="AJ131" i="3"/>
  <c r="AI131" i="3"/>
  <c r="AH131" i="3"/>
  <c r="AQ130" i="3"/>
  <c r="AP130" i="3"/>
  <c r="AO130" i="3"/>
  <c r="AN130" i="3"/>
  <c r="AM130" i="3"/>
  <c r="AL130" i="3"/>
  <c r="AK130" i="3"/>
  <c r="AJ130" i="3"/>
  <c r="AI130" i="3"/>
  <c r="AH130" i="3"/>
  <c r="AQ129" i="3"/>
  <c r="AP129" i="3"/>
  <c r="AO129" i="3"/>
  <c r="AN129" i="3"/>
  <c r="AM129" i="3"/>
  <c r="AL129" i="3"/>
  <c r="AK129" i="3"/>
  <c r="AJ129" i="3"/>
  <c r="AI129" i="3"/>
  <c r="AH129" i="3"/>
  <c r="AQ128" i="3"/>
  <c r="AP128" i="3"/>
  <c r="AO128" i="3"/>
  <c r="AN128" i="3"/>
  <c r="AM128" i="3"/>
  <c r="AL128" i="3"/>
  <c r="AK128" i="3"/>
  <c r="AJ128" i="3"/>
  <c r="AI128" i="3"/>
  <c r="AH128" i="3"/>
  <c r="AQ127" i="3"/>
  <c r="AP127" i="3"/>
  <c r="AO127" i="3"/>
  <c r="AN127" i="3"/>
  <c r="AM127" i="3"/>
  <c r="AL127" i="3"/>
  <c r="AK127" i="3"/>
  <c r="AJ127" i="3"/>
  <c r="AI127" i="3"/>
  <c r="AH127" i="3"/>
  <c r="AQ126" i="3"/>
  <c r="AP126" i="3"/>
  <c r="AO126" i="3"/>
  <c r="AN126" i="3"/>
  <c r="AM126" i="3"/>
  <c r="AL126" i="3"/>
  <c r="AK126" i="3"/>
  <c r="AJ126" i="3"/>
  <c r="AI126" i="3"/>
  <c r="AH126" i="3"/>
  <c r="AQ125" i="3"/>
  <c r="AP125" i="3"/>
  <c r="AO125" i="3"/>
  <c r="AN125" i="3"/>
  <c r="AM125" i="3"/>
  <c r="AL125" i="3"/>
  <c r="AK125" i="3"/>
  <c r="AJ125" i="3"/>
  <c r="AI125" i="3"/>
  <c r="AH125" i="3"/>
  <c r="AQ124" i="3"/>
  <c r="AP124" i="3"/>
  <c r="AO124" i="3"/>
  <c r="AN124" i="3"/>
  <c r="AM124" i="3"/>
  <c r="AL124" i="3"/>
  <c r="AK124" i="3"/>
  <c r="AJ124" i="3"/>
  <c r="AI124" i="3"/>
  <c r="AH124" i="3"/>
  <c r="AQ123" i="3"/>
  <c r="AP123" i="3"/>
  <c r="AO123" i="3"/>
  <c r="AN123" i="3"/>
  <c r="AM123" i="3"/>
  <c r="AL123" i="3"/>
  <c r="AK123" i="3"/>
  <c r="AJ123" i="3"/>
  <c r="AI123" i="3"/>
  <c r="AH123" i="3"/>
  <c r="AQ122" i="3"/>
  <c r="AP122" i="3"/>
  <c r="AO122" i="3"/>
  <c r="AN122" i="3"/>
  <c r="AM122" i="3"/>
  <c r="AL122" i="3"/>
  <c r="AK122" i="3"/>
  <c r="AJ122" i="3"/>
  <c r="AI122" i="3"/>
  <c r="AH122" i="3"/>
  <c r="AQ121" i="3"/>
  <c r="AP121" i="3"/>
  <c r="AO121" i="3"/>
  <c r="AN121" i="3"/>
  <c r="AM121" i="3"/>
  <c r="AL121" i="3"/>
  <c r="AK121" i="3"/>
  <c r="AJ121" i="3"/>
  <c r="AI121" i="3"/>
  <c r="AH121" i="3"/>
  <c r="AQ120" i="3"/>
  <c r="AP120" i="3"/>
  <c r="AO120" i="3"/>
  <c r="AN120" i="3"/>
  <c r="AM120" i="3"/>
  <c r="AL120" i="3"/>
  <c r="AK120" i="3"/>
  <c r="AJ120" i="3"/>
  <c r="AI120" i="3"/>
  <c r="AH120" i="3"/>
  <c r="AQ119" i="3"/>
  <c r="AP119" i="3"/>
  <c r="AO119" i="3"/>
  <c r="AN119" i="3"/>
  <c r="AM119" i="3"/>
  <c r="AL119" i="3"/>
  <c r="AK119" i="3"/>
  <c r="AJ119" i="3"/>
  <c r="AI119" i="3"/>
  <c r="AH119" i="3"/>
  <c r="AQ118" i="3"/>
  <c r="AP118" i="3"/>
  <c r="AO118" i="3"/>
  <c r="AN118" i="3"/>
  <c r="AM118" i="3"/>
  <c r="AL118" i="3"/>
  <c r="AK118" i="3"/>
  <c r="AJ118" i="3"/>
  <c r="AI118" i="3"/>
  <c r="AH118" i="3"/>
  <c r="AQ117" i="3"/>
  <c r="AP117" i="3"/>
  <c r="AO117" i="3"/>
  <c r="AN117" i="3"/>
  <c r="AM117" i="3"/>
  <c r="AL117" i="3"/>
  <c r="AK117" i="3"/>
  <c r="AJ117" i="3"/>
  <c r="AI117" i="3"/>
  <c r="AH117" i="3"/>
  <c r="AQ116" i="3"/>
  <c r="AP116" i="3"/>
  <c r="AO116" i="3"/>
  <c r="AN116" i="3"/>
  <c r="AM116" i="3"/>
  <c r="AL116" i="3"/>
  <c r="AK116" i="3"/>
  <c r="AJ116" i="3"/>
  <c r="AI116" i="3"/>
  <c r="AH116" i="3"/>
  <c r="AQ115" i="3"/>
  <c r="AP115" i="3"/>
  <c r="AO115" i="3"/>
  <c r="AN115" i="3"/>
  <c r="AM115" i="3"/>
  <c r="AL115" i="3"/>
  <c r="AK115" i="3"/>
  <c r="AJ115" i="3"/>
  <c r="AI115" i="3"/>
  <c r="AH115" i="3"/>
  <c r="AQ114" i="3"/>
  <c r="AP114" i="3"/>
  <c r="AO114" i="3"/>
  <c r="AN114" i="3"/>
  <c r="AM114" i="3"/>
  <c r="AL114" i="3"/>
  <c r="AK114" i="3"/>
  <c r="AJ114" i="3"/>
  <c r="AI114" i="3"/>
  <c r="AH114" i="3"/>
  <c r="AQ113" i="3"/>
  <c r="AP113" i="3"/>
  <c r="AO113" i="3"/>
  <c r="AN113" i="3"/>
  <c r="AM113" i="3"/>
  <c r="AL113" i="3"/>
  <c r="AK113" i="3"/>
  <c r="AJ113" i="3"/>
  <c r="AI113" i="3"/>
  <c r="AH113" i="3"/>
  <c r="AQ112" i="3"/>
  <c r="AP112" i="3"/>
  <c r="AO112" i="3"/>
  <c r="AN112" i="3"/>
  <c r="AM112" i="3"/>
  <c r="AL112" i="3"/>
  <c r="AK112" i="3"/>
  <c r="AJ112" i="3"/>
  <c r="AI112" i="3"/>
  <c r="AH112" i="3"/>
  <c r="AQ111" i="3"/>
  <c r="AP111" i="3"/>
  <c r="AO111" i="3"/>
  <c r="AN111" i="3"/>
  <c r="AM111" i="3"/>
  <c r="AL111" i="3"/>
  <c r="AK111" i="3"/>
  <c r="AJ111" i="3"/>
  <c r="AI111" i="3"/>
  <c r="AH111" i="3"/>
  <c r="AQ110" i="3"/>
  <c r="AP110" i="3"/>
  <c r="AO110" i="3"/>
  <c r="AN110" i="3"/>
  <c r="AM110" i="3"/>
  <c r="AL110" i="3"/>
  <c r="AK110" i="3"/>
  <c r="AJ110" i="3"/>
  <c r="AI110" i="3"/>
  <c r="AH110" i="3"/>
  <c r="AQ109" i="3"/>
  <c r="AP109" i="3"/>
  <c r="AO109" i="3"/>
  <c r="AN109" i="3"/>
  <c r="AM109" i="3"/>
  <c r="AL109" i="3"/>
  <c r="AK109" i="3"/>
  <c r="AJ109" i="3"/>
  <c r="AI109" i="3"/>
  <c r="AH109" i="3"/>
  <c r="AQ108" i="3"/>
  <c r="AP108" i="3"/>
  <c r="AO108" i="3"/>
  <c r="AN108" i="3"/>
  <c r="AM108" i="3"/>
  <c r="AL108" i="3"/>
  <c r="AK108" i="3"/>
  <c r="AJ108" i="3"/>
  <c r="AI108" i="3"/>
  <c r="AH108" i="3"/>
  <c r="AQ107" i="3"/>
  <c r="AP107" i="3"/>
  <c r="AO107" i="3"/>
  <c r="AN107" i="3"/>
  <c r="AM107" i="3"/>
  <c r="AL107" i="3"/>
  <c r="AK107" i="3"/>
  <c r="AJ107" i="3"/>
  <c r="AI107" i="3"/>
  <c r="AH107" i="3"/>
  <c r="AQ106" i="3"/>
  <c r="AP106" i="3"/>
  <c r="AO106" i="3"/>
  <c r="AN106" i="3"/>
  <c r="AM106" i="3"/>
  <c r="AL106" i="3"/>
  <c r="AK106" i="3"/>
  <c r="AJ106" i="3"/>
  <c r="AI106" i="3"/>
  <c r="AH106" i="3"/>
  <c r="AQ105" i="3"/>
  <c r="AP105" i="3"/>
  <c r="AO105" i="3"/>
  <c r="AN105" i="3"/>
  <c r="AM105" i="3"/>
  <c r="AL105" i="3"/>
  <c r="AK105" i="3"/>
  <c r="AJ105" i="3"/>
  <c r="AI105" i="3"/>
  <c r="AH105" i="3"/>
  <c r="AQ104" i="3"/>
  <c r="AP104" i="3"/>
  <c r="AO104" i="3"/>
  <c r="AN104" i="3"/>
  <c r="AM104" i="3"/>
  <c r="AL104" i="3"/>
  <c r="AK104" i="3"/>
  <c r="AJ104" i="3"/>
  <c r="AI104" i="3"/>
  <c r="AH104" i="3"/>
  <c r="AQ103" i="3"/>
  <c r="AP103" i="3"/>
  <c r="AO103" i="3"/>
  <c r="AN103" i="3"/>
  <c r="AM103" i="3"/>
  <c r="AL103" i="3"/>
  <c r="AK103" i="3"/>
  <c r="AJ103" i="3"/>
  <c r="AI103" i="3"/>
  <c r="AH103" i="3"/>
  <c r="AQ102" i="3"/>
  <c r="AP102" i="3"/>
  <c r="AO102" i="3"/>
  <c r="AN102" i="3"/>
  <c r="AM102" i="3"/>
  <c r="AL102" i="3"/>
  <c r="AK102" i="3"/>
  <c r="AJ102" i="3"/>
  <c r="AI102" i="3"/>
  <c r="AH102" i="3"/>
  <c r="AQ101" i="3"/>
  <c r="AP101" i="3"/>
  <c r="AO101" i="3"/>
  <c r="AN101" i="3"/>
  <c r="AM101" i="3"/>
  <c r="AL101" i="3"/>
  <c r="AK101" i="3"/>
  <c r="AJ101" i="3"/>
  <c r="AI101" i="3"/>
  <c r="AH101" i="3"/>
  <c r="AQ100" i="3"/>
  <c r="AP100" i="3"/>
  <c r="AO100" i="3"/>
  <c r="AN100" i="3"/>
  <c r="AM100" i="3"/>
  <c r="AL100" i="3"/>
  <c r="AK100" i="3"/>
  <c r="AJ100" i="3"/>
  <c r="AI100" i="3"/>
  <c r="AH100" i="3"/>
  <c r="AQ99" i="3"/>
  <c r="AP99" i="3"/>
  <c r="AO99" i="3"/>
  <c r="AN99" i="3"/>
  <c r="AM99" i="3"/>
  <c r="AL99" i="3"/>
  <c r="AK99" i="3"/>
  <c r="AJ99" i="3"/>
  <c r="AI99" i="3"/>
  <c r="AH99" i="3"/>
  <c r="AQ98" i="3"/>
  <c r="AP98" i="3"/>
  <c r="AO98" i="3"/>
  <c r="AN98" i="3"/>
  <c r="AM98" i="3"/>
  <c r="AL98" i="3"/>
  <c r="AK98" i="3"/>
  <c r="AJ98" i="3"/>
  <c r="AI98" i="3"/>
  <c r="AH98" i="3"/>
  <c r="AQ97" i="3"/>
  <c r="AP97" i="3"/>
  <c r="AO97" i="3"/>
  <c r="AN97" i="3"/>
  <c r="AM97" i="3"/>
  <c r="AL97" i="3"/>
  <c r="AK97" i="3"/>
  <c r="AJ97" i="3"/>
  <c r="AI97" i="3"/>
  <c r="AH97" i="3"/>
  <c r="AQ96" i="3"/>
  <c r="AP96" i="3"/>
  <c r="AO96" i="3"/>
  <c r="AN96" i="3"/>
  <c r="AM96" i="3"/>
  <c r="AL96" i="3"/>
  <c r="AK96" i="3"/>
  <c r="AJ96" i="3"/>
  <c r="AI96" i="3"/>
  <c r="AH96" i="3"/>
  <c r="AQ95" i="3"/>
  <c r="AP95" i="3"/>
  <c r="AO95" i="3"/>
  <c r="AN95" i="3"/>
  <c r="AM95" i="3"/>
  <c r="AL95" i="3"/>
  <c r="AK95" i="3"/>
  <c r="AJ95" i="3"/>
  <c r="AI95" i="3"/>
  <c r="AH95" i="3"/>
  <c r="AQ94" i="3"/>
  <c r="AP94" i="3"/>
  <c r="AO94" i="3"/>
  <c r="AN94" i="3"/>
  <c r="AM94" i="3"/>
  <c r="AL94" i="3"/>
  <c r="AK94" i="3"/>
  <c r="AJ94" i="3"/>
  <c r="AI94" i="3"/>
  <c r="AH94" i="3"/>
  <c r="AQ93" i="3"/>
  <c r="AP93" i="3"/>
  <c r="AO93" i="3"/>
  <c r="AN93" i="3"/>
  <c r="AM93" i="3"/>
  <c r="AL93" i="3"/>
  <c r="AK93" i="3"/>
  <c r="AJ93" i="3"/>
  <c r="AI93" i="3"/>
  <c r="AH93" i="3"/>
  <c r="AQ92" i="3"/>
  <c r="AP92" i="3"/>
  <c r="AO92" i="3"/>
  <c r="AN92" i="3"/>
  <c r="AM92" i="3"/>
  <c r="AL92" i="3"/>
  <c r="AK92" i="3"/>
  <c r="AJ92" i="3"/>
  <c r="AI92" i="3"/>
  <c r="AH92" i="3"/>
  <c r="AQ91" i="3"/>
  <c r="AP91" i="3"/>
  <c r="AO91" i="3"/>
  <c r="AN91" i="3"/>
  <c r="AM91" i="3"/>
  <c r="AL91" i="3"/>
  <c r="AK91" i="3"/>
  <c r="AJ91" i="3"/>
  <c r="AI91" i="3"/>
  <c r="AH91" i="3"/>
  <c r="AQ90" i="3"/>
  <c r="AP90" i="3"/>
  <c r="AO90" i="3"/>
  <c r="AN90" i="3"/>
  <c r="AM90" i="3"/>
  <c r="AL90" i="3"/>
  <c r="AK90" i="3"/>
  <c r="AJ90" i="3"/>
  <c r="AI90" i="3"/>
  <c r="AH90" i="3"/>
  <c r="AQ89" i="3"/>
  <c r="AP89" i="3"/>
  <c r="AO89" i="3"/>
  <c r="AN89" i="3"/>
  <c r="AM89" i="3"/>
  <c r="AL89" i="3"/>
  <c r="AK89" i="3"/>
  <c r="AJ89" i="3"/>
  <c r="AI89" i="3"/>
  <c r="AH89" i="3"/>
  <c r="AQ88" i="3"/>
  <c r="AP88" i="3"/>
  <c r="AO88" i="3"/>
  <c r="AN88" i="3"/>
  <c r="AM88" i="3"/>
  <c r="AL88" i="3"/>
  <c r="AK88" i="3"/>
  <c r="AJ88" i="3"/>
  <c r="AI88" i="3"/>
  <c r="AH88" i="3"/>
  <c r="AQ87" i="3"/>
  <c r="AP87" i="3"/>
  <c r="AO87" i="3"/>
  <c r="AN87" i="3"/>
  <c r="AM87" i="3"/>
  <c r="AL87" i="3"/>
  <c r="AK87" i="3"/>
  <c r="AJ87" i="3"/>
  <c r="AI87" i="3"/>
  <c r="AH87" i="3"/>
  <c r="AQ86" i="3"/>
  <c r="AP86" i="3"/>
  <c r="AO86" i="3"/>
  <c r="AN86" i="3"/>
  <c r="AM86" i="3"/>
  <c r="AL86" i="3"/>
  <c r="AK86" i="3"/>
  <c r="AJ86" i="3"/>
  <c r="AI86" i="3"/>
  <c r="AH86" i="3"/>
  <c r="AQ85" i="3"/>
  <c r="AP85" i="3"/>
  <c r="AO85" i="3"/>
  <c r="AN85" i="3"/>
  <c r="AM85" i="3"/>
  <c r="AL85" i="3"/>
  <c r="AK85" i="3"/>
  <c r="AJ85" i="3"/>
  <c r="AI85" i="3"/>
  <c r="AH85" i="3"/>
  <c r="AQ84" i="3"/>
  <c r="AP84" i="3"/>
  <c r="AO84" i="3"/>
  <c r="AN84" i="3"/>
  <c r="AM84" i="3"/>
  <c r="AL84" i="3"/>
  <c r="AK84" i="3"/>
  <c r="AJ84" i="3"/>
  <c r="AI84" i="3"/>
  <c r="AH84" i="3"/>
  <c r="AQ83" i="3"/>
  <c r="AP83" i="3"/>
  <c r="AO83" i="3"/>
  <c r="AN83" i="3"/>
  <c r="AM83" i="3"/>
  <c r="AL83" i="3"/>
  <c r="AK83" i="3"/>
  <c r="AJ83" i="3"/>
  <c r="AI83" i="3"/>
  <c r="AH83" i="3"/>
  <c r="AQ82" i="3"/>
  <c r="AP82" i="3"/>
  <c r="AO82" i="3"/>
  <c r="AN82" i="3"/>
  <c r="AM82" i="3"/>
  <c r="AL82" i="3"/>
  <c r="AK82" i="3"/>
  <c r="AJ82" i="3"/>
  <c r="AI82" i="3"/>
  <c r="AH82" i="3"/>
  <c r="AQ81" i="3"/>
  <c r="AP81" i="3"/>
  <c r="AO81" i="3"/>
  <c r="AN81" i="3"/>
  <c r="AM81" i="3"/>
  <c r="AL81" i="3"/>
  <c r="AK81" i="3"/>
  <c r="AJ81" i="3"/>
  <c r="AI81" i="3"/>
  <c r="AH81" i="3"/>
  <c r="AQ80" i="3"/>
  <c r="AP80" i="3"/>
  <c r="AO80" i="3"/>
  <c r="AN80" i="3"/>
  <c r="AM80" i="3"/>
  <c r="AL80" i="3"/>
  <c r="AK80" i="3"/>
  <c r="AJ80" i="3"/>
  <c r="AI80" i="3"/>
  <c r="AH80" i="3"/>
  <c r="AQ79" i="3"/>
  <c r="AP79" i="3"/>
  <c r="AO79" i="3"/>
  <c r="AN79" i="3"/>
  <c r="AM79" i="3"/>
  <c r="AL79" i="3"/>
  <c r="AK79" i="3"/>
  <c r="AJ79" i="3"/>
  <c r="AI79" i="3"/>
  <c r="AH79" i="3"/>
  <c r="AQ78" i="3"/>
  <c r="AP78" i="3"/>
  <c r="AO78" i="3"/>
  <c r="AN78" i="3"/>
  <c r="AM78" i="3"/>
  <c r="AL78" i="3"/>
  <c r="AK78" i="3"/>
  <c r="AJ78" i="3"/>
  <c r="AI78" i="3"/>
  <c r="AH78" i="3"/>
  <c r="AQ77" i="3"/>
  <c r="AP77" i="3"/>
  <c r="AO77" i="3"/>
  <c r="AN77" i="3"/>
  <c r="AM77" i="3"/>
  <c r="AL77" i="3"/>
  <c r="AK77" i="3"/>
  <c r="AJ77" i="3"/>
  <c r="AI77" i="3"/>
  <c r="AH77" i="3"/>
  <c r="AQ76" i="3"/>
  <c r="AP76" i="3"/>
  <c r="AO76" i="3"/>
  <c r="AN76" i="3"/>
  <c r="AM76" i="3"/>
  <c r="AL76" i="3"/>
  <c r="AK76" i="3"/>
  <c r="AJ76" i="3"/>
  <c r="AI76" i="3"/>
  <c r="AH76" i="3"/>
  <c r="AQ75" i="3"/>
  <c r="AP75" i="3"/>
  <c r="AO75" i="3"/>
  <c r="AN75" i="3"/>
  <c r="AM75" i="3"/>
  <c r="AL75" i="3"/>
  <c r="AK75" i="3"/>
  <c r="AJ75" i="3"/>
  <c r="AI75" i="3"/>
  <c r="AH75" i="3"/>
  <c r="AQ74" i="3"/>
  <c r="AP74" i="3"/>
  <c r="AO74" i="3"/>
  <c r="AN74" i="3"/>
  <c r="AM74" i="3"/>
  <c r="AL74" i="3"/>
  <c r="AK74" i="3"/>
  <c r="AJ74" i="3"/>
  <c r="AI74" i="3"/>
  <c r="AH74" i="3"/>
  <c r="AQ73" i="3"/>
  <c r="AP73" i="3"/>
  <c r="AO73" i="3"/>
  <c r="AN73" i="3"/>
  <c r="AM73" i="3"/>
  <c r="AL73" i="3"/>
  <c r="AK73" i="3"/>
  <c r="AJ73" i="3"/>
  <c r="AI73" i="3"/>
  <c r="AH73" i="3"/>
  <c r="AQ72" i="3"/>
  <c r="AP72" i="3"/>
  <c r="AO72" i="3"/>
  <c r="AN72" i="3"/>
  <c r="AM72" i="3"/>
  <c r="AL72" i="3"/>
  <c r="AK72" i="3"/>
  <c r="AJ72" i="3"/>
  <c r="AI72" i="3"/>
  <c r="AH72" i="3"/>
  <c r="AQ71" i="3"/>
  <c r="AP71" i="3"/>
  <c r="AO71" i="3"/>
  <c r="AN71" i="3"/>
  <c r="AM71" i="3"/>
  <c r="AL71" i="3"/>
  <c r="AK71" i="3"/>
  <c r="AJ71" i="3"/>
  <c r="AI71" i="3"/>
  <c r="AH71" i="3"/>
  <c r="AQ70" i="3"/>
  <c r="AP70" i="3"/>
  <c r="AO70" i="3"/>
  <c r="AN70" i="3"/>
  <c r="AM70" i="3"/>
  <c r="AL70" i="3"/>
  <c r="AK70" i="3"/>
  <c r="AJ70" i="3"/>
  <c r="AI70" i="3"/>
  <c r="AH70" i="3"/>
  <c r="AQ69" i="3"/>
  <c r="AP69" i="3"/>
  <c r="AO69" i="3"/>
  <c r="AN69" i="3"/>
  <c r="AM69" i="3"/>
  <c r="AL69" i="3"/>
  <c r="AK69" i="3"/>
  <c r="AJ69" i="3"/>
  <c r="AI69" i="3"/>
  <c r="AH69" i="3"/>
  <c r="AQ68" i="3"/>
  <c r="AP68" i="3"/>
  <c r="AO68" i="3"/>
  <c r="AN68" i="3"/>
  <c r="AM68" i="3"/>
  <c r="AL68" i="3"/>
  <c r="AK68" i="3"/>
  <c r="AJ68" i="3"/>
  <c r="AI68" i="3"/>
  <c r="AH68" i="3"/>
  <c r="AQ67" i="3"/>
  <c r="AP67" i="3"/>
  <c r="AO67" i="3"/>
  <c r="AN67" i="3"/>
  <c r="AM67" i="3"/>
  <c r="AL67" i="3"/>
  <c r="AK67" i="3"/>
  <c r="AJ67" i="3"/>
  <c r="AI67" i="3"/>
  <c r="AH67" i="3"/>
  <c r="AQ66" i="3"/>
  <c r="AP66" i="3"/>
  <c r="AO66" i="3"/>
  <c r="AN66" i="3"/>
  <c r="AM66" i="3"/>
  <c r="AL66" i="3"/>
  <c r="AK66" i="3"/>
  <c r="AJ66" i="3"/>
  <c r="AI66" i="3"/>
  <c r="AH66" i="3"/>
  <c r="AQ65" i="3"/>
  <c r="AP65" i="3"/>
  <c r="AO65" i="3"/>
  <c r="AN65" i="3"/>
  <c r="AM65" i="3"/>
  <c r="AL65" i="3"/>
  <c r="AK65" i="3"/>
  <c r="AJ65" i="3"/>
  <c r="AI65" i="3"/>
  <c r="AH65" i="3"/>
  <c r="AQ64" i="3"/>
  <c r="AP64" i="3"/>
  <c r="AO64" i="3"/>
  <c r="AN64" i="3"/>
  <c r="AM64" i="3"/>
  <c r="AL64" i="3"/>
  <c r="AK64" i="3"/>
  <c r="AJ64" i="3"/>
  <c r="AI64" i="3"/>
  <c r="AH64" i="3"/>
  <c r="AQ63" i="3"/>
  <c r="AP63" i="3"/>
  <c r="AO63" i="3"/>
  <c r="AN63" i="3"/>
  <c r="AM63" i="3"/>
  <c r="AL63" i="3"/>
  <c r="AK63" i="3"/>
  <c r="AJ63" i="3"/>
  <c r="AI63" i="3"/>
  <c r="AH63" i="3"/>
  <c r="AQ62" i="3"/>
  <c r="AP62" i="3"/>
  <c r="AO62" i="3"/>
  <c r="AN62" i="3"/>
  <c r="AM62" i="3"/>
  <c r="AL62" i="3"/>
  <c r="AK62" i="3"/>
  <c r="AJ62" i="3"/>
  <c r="AI62" i="3"/>
  <c r="AH62" i="3"/>
  <c r="AQ61" i="3"/>
  <c r="AP61" i="3"/>
  <c r="AO61" i="3"/>
  <c r="AN61" i="3"/>
  <c r="AM61" i="3"/>
  <c r="AL61" i="3"/>
  <c r="AK61" i="3"/>
  <c r="AJ61" i="3"/>
  <c r="AI61" i="3"/>
  <c r="AH61" i="3"/>
  <c r="AQ60" i="3"/>
  <c r="AP60" i="3"/>
  <c r="AO60" i="3"/>
  <c r="AN60" i="3"/>
  <c r="AM60" i="3"/>
  <c r="AL60" i="3"/>
  <c r="AK60" i="3"/>
  <c r="AJ60" i="3"/>
  <c r="AI60" i="3"/>
  <c r="AH60" i="3"/>
  <c r="AQ59" i="3"/>
  <c r="AP59" i="3"/>
  <c r="AO59" i="3"/>
  <c r="AN59" i="3"/>
  <c r="AM59" i="3"/>
  <c r="AL59" i="3"/>
  <c r="AK59" i="3"/>
  <c r="AJ59" i="3"/>
  <c r="AI59" i="3"/>
  <c r="AH59" i="3"/>
  <c r="AQ58" i="3"/>
  <c r="AP58" i="3"/>
  <c r="AO58" i="3"/>
  <c r="AN58" i="3"/>
  <c r="AM58" i="3"/>
  <c r="AL58" i="3"/>
  <c r="AK58" i="3"/>
  <c r="AJ58" i="3"/>
  <c r="AI58" i="3"/>
  <c r="AH58" i="3"/>
  <c r="AQ57" i="3"/>
  <c r="AP57" i="3"/>
  <c r="AO57" i="3"/>
  <c r="AN57" i="3"/>
  <c r="AM57" i="3"/>
  <c r="AL57" i="3"/>
  <c r="AK57" i="3"/>
  <c r="AJ57" i="3"/>
  <c r="AI57" i="3"/>
  <c r="AH57" i="3"/>
  <c r="AQ56" i="3"/>
  <c r="AP56" i="3"/>
  <c r="AO56" i="3"/>
  <c r="AN56" i="3"/>
  <c r="AM56" i="3"/>
  <c r="AL56" i="3"/>
  <c r="AK56" i="3"/>
  <c r="AJ56" i="3"/>
  <c r="AI56" i="3"/>
  <c r="AH56" i="3"/>
  <c r="AQ55" i="3"/>
  <c r="AP55" i="3"/>
  <c r="AO55" i="3"/>
  <c r="AN55" i="3"/>
  <c r="AM55" i="3"/>
  <c r="AL55" i="3"/>
  <c r="AK55" i="3"/>
  <c r="AJ55" i="3"/>
  <c r="AI55" i="3"/>
  <c r="AH55" i="3"/>
  <c r="AQ54" i="3"/>
  <c r="AP54" i="3"/>
  <c r="AO54" i="3"/>
  <c r="AN54" i="3"/>
  <c r="AM54" i="3"/>
  <c r="AL54" i="3"/>
  <c r="AK54" i="3"/>
  <c r="AJ54" i="3"/>
  <c r="AI54" i="3"/>
  <c r="AH54" i="3"/>
  <c r="AQ53" i="3"/>
  <c r="AP53" i="3"/>
  <c r="AO53" i="3"/>
  <c r="AN53" i="3"/>
  <c r="AM53" i="3"/>
  <c r="AL53" i="3"/>
  <c r="AK53" i="3"/>
  <c r="AJ53" i="3"/>
  <c r="AI53" i="3"/>
  <c r="AH53" i="3"/>
  <c r="AQ52" i="3"/>
  <c r="AP52" i="3"/>
  <c r="AO52" i="3"/>
  <c r="AN52" i="3"/>
  <c r="AM52" i="3"/>
  <c r="AL52" i="3"/>
  <c r="AK52" i="3"/>
  <c r="AJ52" i="3"/>
  <c r="AI52" i="3"/>
  <c r="AH52" i="3"/>
  <c r="AQ51" i="3"/>
  <c r="AP51" i="3"/>
  <c r="AO51" i="3"/>
  <c r="AN51" i="3"/>
  <c r="AM51" i="3"/>
  <c r="AL51" i="3"/>
  <c r="AK51" i="3"/>
  <c r="AJ51" i="3"/>
  <c r="AI51" i="3"/>
  <c r="AH51" i="3"/>
  <c r="AQ50" i="3"/>
  <c r="AP50" i="3"/>
  <c r="AO50" i="3"/>
  <c r="AN50" i="3"/>
  <c r="AM50" i="3"/>
  <c r="AL50" i="3"/>
  <c r="AK50" i="3"/>
  <c r="AJ50" i="3"/>
  <c r="AI50" i="3"/>
  <c r="AH50" i="3"/>
  <c r="AQ49" i="3"/>
  <c r="AP49" i="3"/>
  <c r="AO49" i="3"/>
  <c r="AN49" i="3"/>
  <c r="AM49" i="3"/>
  <c r="AL49" i="3"/>
  <c r="AK49" i="3"/>
  <c r="AJ49" i="3"/>
  <c r="AI49" i="3"/>
  <c r="AH49" i="3"/>
  <c r="AQ48" i="3"/>
  <c r="AP48" i="3"/>
  <c r="AO48" i="3"/>
  <c r="AN48" i="3"/>
  <c r="AM48" i="3"/>
  <c r="AL48" i="3"/>
  <c r="AK48" i="3"/>
  <c r="AJ48" i="3"/>
  <c r="AI48" i="3"/>
  <c r="AH48" i="3"/>
  <c r="AQ47" i="3"/>
  <c r="AP47" i="3"/>
  <c r="AO47" i="3"/>
  <c r="AN47" i="3"/>
  <c r="AM47" i="3"/>
  <c r="AL47" i="3"/>
  <c r="AK47" i="3"/>
  <c r="AJ47" i="3"/>
  <c r="AI47" i="3"/>
  <c r="AH47" i="3"/>
  <c r="AQ46" i="3"/>
  <c r="AP46" i="3"/>
  <c r="AO46" i="3"/>
  <c r="AN46" i="3"/>
  <c r="AM46" i="3"/>
  <c r="AL46" i="3"/>
  <c r="AK46" i="3"/>
  <c r="AJ46" i="3"/>
  <c r="AI46" i="3"/>
  <c r="AH46" i="3"/>
  <c r="AQ45" i="3"/>
  <c r="AP45" i="3"/>
  <c r="AO45" i="3"/>
  <c r="AN45" i="3"/>
  <c r="AM45" i="3"/>
  <c r="AL45" i="3"/>
  <c r="AK45" i="3"/>
  <c r="AJ45" i="3"/>
  <c r="AI45" i="3"/>
  <c r="AH45" i="3"/>
  <c r="AQ44" i="3"/>
  <c r="AP44" i="3"/>
  <c r="AO44" i="3"/>
  <c r="AN44" i="3"/>
  <c r="AM44" i="3"/>
  <c r="AL44" i="3"/>
  <c r="AK44" i="3"/>
  <c r="AJ44" i="3"/>
  <c r="AI44" i="3"/>
  <c r="AH44" i="3"/>
  <c r="AQ43" i="3"/>
  <c r="AP43" i="3"/>
  <c r="AO43" i="3"/>
  <c r="AN43" i="3"/>
  <c r="AM43" i="3"/>
  <c r="AL43" i="3"/>
  <c r="AK43" i="3"/>
  <c r="AJ43" i="3"/>
  <c r="AI43" i="3"/>
  <c r="AH43" i="3"/>
  <c r="AQ42" i="3"/>
  <c r="AP42" i="3"/>
  <c r="AO42" i="3"/>
  <c r="AN42" i="3"/>
  <c r="AM42" i="3"/>
  <c r="AL42" i="3"/>
  <c r="AK42" i="3"/>
  <c r="AJ42" i="3"/>
  <c r="AI42" i="3"/>
  <c r="AH42" i="3"/>
  <c r="AQ41" i="3"/>
  <c r="AP41" i="3"/>
  <c r="AO41" i="3"/>
  <c r="AN41" i="3"/>
  <c r="AM41" i="3"/>
  <c r="AL41" i="3"/>
  <c r="AK41" i="3"/>
  <c r="AJ41" i="3"/>
  <c r="AI41" i="3"/>
  <c r="AH41" i="3"/>
  <c r="AQ40" i="3"/>
  <c r="AP40" i="3"/>
  <c r="AO40" i="3"/>
  <c r="AN40" i="3"/>
  <c r="AM40" i="3"/>
  <c r="AL40" i="3"/>
  <c r="AK40" i="3"/>
  <c r="AJ40" i="3"/>
  <c r="AI40" i="3"/>
  <c r="AH40" i="3"/>
  <c r="AQ39" i="3"/>
  <c r="AP39" i="3"/>
  <c r="AO39" i="3"/>
  <c r="AN39" i="3"/>
  <c r="AM39" i="3"/>
  <c r="AL39" i="3"/>
  <c r="AK39" i="3"/>
  <c r="AJ39" i="3"/>
  <c r="AI39" i="3"/>
  <c r="AH39" i="3"/>
  <c r="AQ38" i="3"/>
  <c r="AP38" i="3"/>
  <c r="AO38" i="3"/>
  <c r="AN38" i="3"/>
  <c r="AM38" i="3"/>
  <c r="AL38" i="3"/>
  <c r="AK38" i="3"/>
  <c r="AJ38" i="3"/>
  <c r="AI38" i="3"/>
  <c r="AH38" i="3"/>
  <c r="AQ37" i="3"/>
  <c r="AP37" i="3"/>
  <c r="AO37" i="3"/>
  <c r="AN37" i="3"/>
  <c r="AM37" i="3"/>
  <c r="AL37" i="3"/>
  <c r="AK37" i="3"/>
  <c r="AJ37" i="3"/>
  <c r="AI37" i="3"/>
  <c r="AH37" i="3"/>
  <c r="AQ36" i="3"/>
  <c r="AP36" i="3"/>
  <c r="AO36" i="3"/>
  <c r="AN36" i="3"/>
  <c r="AM36" i="3"/>
  <c r="AL36" i="3"/>
  <c r="AK36" i="3"/>
  <c r="AJ36" i="3"/>
  <c r="AI36" i="3"/>
  <c r="AH36" i="3"/>
  <c r="AQ35" i="3"/>
  <c r="AP35" i="3"/>
  <c r="AO35" i="3"/>
  <c r="AN35" i="3"/>
  <c r="AM35" i="3"/>
  <c r="AL35" i="3"/>
  <c r="AK35" i="3"/>
  <c r="AJ35" i="3"/>
  <c r="AI35" i="3"/>
  <c r="AH35" i="3"/>
  <c r="AQ34" i="3"/>
  <c r="AP34" i="3"/>
  <c r="AO34" i="3"/>
  <c r="AN34" i="3"/>
  <c r="AM34" i="3"/>
  <c r="AL34" i="3"/>
  <c r="AK34" i="3"/>
  <c r="AJ34" i="3"/>
  <c r="AI34" i="3"/>
  <c r="AH34" i="3"/>
  <c r="AQ33" i="3"/>
  <c r="AP33" i="3"/>
  <c r="AO33" i="3"/>
  <c r="AN33" i="3"/>
  <c r="AM33" i="3"/>
  <c r="AL33" i="3"/>
  <c r="AK33" i="3"/>
  <c r="AJ33" i="3"/>
  <c r="AI33" i="3"/>
  <c r="AH33" i="3"/>
  <c r="AQ32" i="3"/>
  <c r="AP32" i="3"/>
  <c r="AO32" i="3"/>
  <c r="AN32" i="3"/>
  <c r="AM32" i="3"/>
  <c r="AL32" i="3"/>
  <c r="AK32" i="3"/>
  <c r="AJ32" i="3"/>
  <c r="AI32" i="3"/>
  <c r="AH32" i="3"/>
  <c r="AQ31" i="3"/>
  <c r="AP31" i="3"/>
  <c r="AO31" i="3"/>
  <c r="AN31" i="3"/>
  <c r="AM31" i="3"/>
  <c r="AL31" i="3"/>
  <c r="AK31" i="3"/>
  <c r="AJ31" i="3"/>
  <c r="AI31" i="3"/>
  <c r="AH31" i="3"/>
  <c r="AQ30" i="3"/>
  <c r="AP30" i="3"/>
  <c r="AO30" i="3"/>
  <c r="AN30" i="3"/>
  <c r="AM30" i="3"/>
  <c r="AL30" i="3"/>
  <c r="AK30" i="3"/>
  <c r="AJ30" i="3"/>
  <c r="AI30" i="3"/>
  <c r="AH30" i="3"/>
  <c r="AQ29" i="3"/>
  <c r="AP29" i="3"/>
  <c r="AO29" i="3"/>
  <c r="AN29" i="3"/>
  <c r="AM29" i="3"/>
  <c r="AL29" i="3"/>
  <c r="AK29" i="3"/>
  <c r="AJ29" i="3"/>
  <c r="AI29" i="3"/>
  <c r="AH29" i="3"/>
  <c r="AQ28" i="3"/>
  <c r="AP28" i="3"/>
  <c r="AO28" i="3"/>
  <c r="AN28" i="3"/>
  <c r="AM28" i="3"/>
  <c r="AL28" i="3"/>
  <c r="AK28" i="3"/>
  <c r="AJ28" i="3"/>
  <c r="AI28" i="3"/>
  <c r="AH28" i="3"/>
  <c r="AQ27" i="3"/>
  <c r="AP27" i="3"/>
  <c r="AO27" i="3"/>
  <c r="AN27" i="3"/>
  <c r="AM27" i="3"/>
  <c r="AL27" i="3"/>
  <c r="AK27" i="3"/>
  <c r="AJ27" i="3"/>
  <c r="AI27" i="3"/>
  <c r="AH27" i="3"/>
  <c r="AQ26" i="3"/>
  <c r="AP26" i="3"/>
  <c r="AO26" i="3"/>
  <c r="AN26" i="3"/>
  <c r="AM26" i="3"/>
  <c r="AL26" i="3"/>
  <c r="AK26" i="3"/>
  <c r="AJ26" i="3"/>
  <c r="AI26" i="3"/>
  <c r="AH26" i="3"/>
  <c r="AQ25" i="3"/>
  <c r="AP25" i="3"/>
  <c r="AO25" i="3"/>
  <c r="AN25" i="3"/>
  <c r="AM25" i="3"/>
  <c r="AL25" i="3"/>
  <c r="AK25" i="3"/>
  <c r="AJ25" i="3"/>
  <c r="AI25" i="3"/>
  <c r="AH25" i="3"/>
  <c r="AQ24" i="3"/>
  <c r="AP24" i="3"/>
  <c r="AO24" i="3"/>
  <c r="AN24" i="3"/>
  <c r="AM24" i="3"/>
  <c r="AL24" i="3"/>
  <c r="AK24" i="3"/>
  <c r="AJ24" i="3"/>
  <c r="AI24" i="3"/>
  <c r="AH24" i="3"/>
  <c r="AQ23" i="3"/>
  <c r="AP23" i="3"/>
  <c r="AO23" i="3"/>
  <c r="AN23" i="3"/>
  <c r="AM23" i="3"/>
  <c r="AL23" i="3"/>
  <c r="AK23" i="3"/>
  <c r="AJ23" i="3"/>
  <c r="AI23" i="3"/>
  <c r="AH23" i="3"/>
  <c r="AQ22" i="3"/>
  <c r="AP22" i="3"/>
  <c r="AO22" i="3"/>
  <c r="AN22" i="3"/>
  <c r="AM22" i="3"/>
  <c r="AL22" i="3"/>
  <c r="AK22" i="3"/>
  <c r="AJ22" i="3"/>
  <c r="AI22" i="3"/>
  <c r="AH22" i="3"/>
  <c r="AQ21" i="3"/>
  <c r="AP21" i="3"/>
  <c r="AO21" i="3"/>
  <c r="AN21" i="3"/>
  <c r="AM21" i="3"/>
  <c r="AL21" i="3"/>
  <c r="AK21" i="3"/>
  <c r="AJ21" i="3"/>
  <c r="AI21" i="3"/>
  <c r="AH21" i="3"/>
  <c r="AQ20" i="3"/>
  <c r="AP20" i="3"/>
  <c r="AO20" i="3"/>
  <c r="AN20" i="3"/>
  <c r="AM20" i="3"/>
  <c r="AL20" i="3"/>
  <c r="AK20" i="3"/>
  <c r="AJ20" i="3"/>
  <c r="AI20" i="3"/>
  <c r="AH20" i="3"/>
  <c r="AQ19" i="3"/>
  <c r="AP19" i="3"/>
  <c r="AO19" i="3"/>
  <c r="AN19" i="3"/>
  <c r="AM19" i="3"/>
  <c r="AL19" i="3"/>
  <c r="AK19" i="3"/>
  <c r="AJ19" i="3"/>
  <c r="AI19" i="3"/>
  <c r="AH19" i="3"/>
  <c r="AQ18" i="3"/>
  <c r="AP18" i="3"/>
  <c r="AO18" i="3"/>
  <c r="AN18" i="3"/>
  <c r="AM18" i="3"/>
  <c r="AL18" i="3"/>
  <c r="AK18" i="3"/>
  <c r="AJ18" i="3"/>
  <c r="AI18" i="3"/>
  <c r="AH18" i="3"/>
  <c r="AQ17" i="3"/>
  <c r="AP17" i="3"/>
  <c r="AO17" i="3"/>
  <c r="AN17" i="3"/>
  <c r="AM17" i="3"/>
  <c r="AL17" i="3"/>
  <c r="AK17" i="3"/>
  <c r="AJ17" i="3"/>
  <c r="AI17" i="3"/>
  <c r="AH17" i="3"/>
  <c r="AQ16" i="3"/>
  <c r="AP16" i="3"/>
  <c r="AO16" i="3"/>
  <c r="AN16" i="3"/>
  <c r="AM16" i="3"/>
  <c r="AL16" i="3"/>
  <c r="AK16" i="3"/>
  <c r="AJ16" i="3"/>
  <c r="AI16" i="3"/>
  <c r="AH16" i="3"/>
  <c r="AQ15" i="3"/>
  <c r="AP15" i="3"/>
  <c r="AO15" i="3"/>
  <c r="AN15" i="3"/>
  <c r="AM15" i="3"/>
  <c r="AL15" i="3"/>
  <c r="AK15" i="3"/>
  <c r="AJ15" i="3"/>
  <c r="AI15" i="3"/>
  <c r="AH15" i="3"/>
  <c r="AQ14" i="3"/>
  <c r="AP14" i="3"/>
  <c r="AO14" i="3"/>
  <c r="AN14" i="3"/>
  <c r="AM14" i="3"/>
  <c r="AL14" i="3"/>
  <c r="AK14" i="3"/>
  <c r="AJ14" i="3"/>
  <c r="AI14" i="3"/>
  <c r="AH14" i="3"/>
  <c r="AQ13" i="3"/>
  <c r="AP13" i="3"/>
  <c r="AO13" i="3"/>
  <c r="AN13" i="3"/>
  <c r="AM13" i="3"/>
  <c r="AL13" i="3"/>
  <c r="AK13" i="3"/>
  <c r="AJ13" i="3"/>
  <c r="AI13" i="3"/>
  <c r="AH13" i="3"/>
  <c r="AQ12" i="3"/>
  <c r="AP12" i="3"/>
  <c r="AO12" i="3"/>
  <c r="AN12" i="3"/>
  <c r="AM12" i="3"/>
  <c r="AL12" i="3"/>
  <c r="AK12" i="3"/>
  <c r="AJ12" i="3"/>
  <c r="AI12" i="3"/>
  <c r="AH12" i="3"/>
  <c r="AQ11" i="3"/>
  <c r="AP11" i="3"/>
  <c r="AO11" i="3"/>
  <c r="AN11" i="3"/>
  <c r="AM11" i="3"/>
  <c r="AL11" i="3"/>
  <c r="AK11" i="3"/>
  <c r="AJ11" i="3"/>
  <c r="AI11" i="3"/>
  <c r="AH11" i="3"/>
  <c r="AQ10" i="3"/>
  <c r="AP10" i="3"/>
  <c r="AO10" i="3"/>
  <c r="AN10" i="3"/>
  <c r="AM10" i="3"/>
  <c r="AL10" i="3"/>
  <c r="AK10" i="3"/>
  <c r="AJ10" i="3"/>
  <c r="AI10" i="3"/>
  <c r="AH10" i="3"/>
  <c r="AQ9" i="3"/>
  <c r="AP9" i="3"/>
  <c r="AO9" i="3"/>
  <c r="AN9" i="3"/>
  <c r="AM9" i="3"/>
  <c r="AL9" i="3"/>
  <c r="AK9" i="3"/>
  <c r="AJ9" i="3"/>
  <c r="AI9" i="3"/>
  <c r="AH9" i="3"/>
  <c r="AQ8" i="3"/>
  <c r="AP8" i="3"/>
  <c r="AO8" i="3"/>
  <c r="AN8" i="3"/>
  <c r="AM8" i="3"/>
  <c r="AL8" i="3"/>
  <c r="AK8" i="3"/>
  <c r="AJ8" i="3"/>
  <c r="AI8" i="3"/>
  <c r="AH8" i="3"/>
  <c r="AQ7" i="3"/>
  <c r="AP7" i="3"/>
  <c r="AO7" i="3"/>
  <c r="AN7" i="3"/>
  <c r="AM7" i="3"/>
  <c r="AL7" i="3"/>
  <c r="AK7" i="3"/>
  <c r="AJ7" i="3"/>
  <c r="AI7" i="3"/>
  <c r="AH7" i="3"/>
  <c r="AQ6" i="3"/>
  <c r="AP6" i="3"/>
  <c r="AO6" i="3"/>
  <c r="AN6" i="3"/>
  <c r="AM6" i="3"/>
  <c r="AL6" i="3"/>
  <c r="AK6" i="3"/>
  <c r="AJ6" i="3"/>
  <c r="AI6" i="3"/>
  <c r="AH6" i="3"/>
  <c r="AQ5" i="3"/>
  <c r="AP5" i="3"/>
  <c r="AO5" i="3"/>
  <c r="AN5" i="3"/>
  <c r="AM5" i="3"/>
  <c r="AL5" i="3"/>
  <c r="AK5" i="3"/>
  <c r="AJ5" i="3"/>
  <c r="AI5" i="3"/>
  <c r="AH5" i="3"/>
  <c r="AQ4" i="3"/>
  <c r="AP4" i="3"/>
  <c r="AO4" i="3"/>
  <c r="AN4" i="3"/>
  <c r="AM4" i="3"/>
  <c r="AL4" i="3"/>
  <c r="AK4" i="3"/>
  <c r="AJ4" i="3"/>
  <c r="AI4" i="3"/>
  <c r="AH4" i="3"/>
  <c r="AQ3185" i="3" l="1"/>
  <c r="AO3185" i="3"/>
  <c r="AN3185" i="3"/>
  <c r="AM3185" i="3"/>
  <c r="AL3185" i="3"/>
  <c r="AK3185" i="3"/>
  <c r="AJ3185" i="3"/>
  <c r="AH3185" i="3"/>
  <c r="AQ3" i="3"/>
  <c r="AO3" i="3"/>
  <c r="AN3" i="3"/>
  <c r="AM3" i="3"/>
  <c r="AL3" i="3"/>
  <c r="AK3" i="3"/>
  <c r="AJ3" i="3"/>
  <c r="AH3" i="3"/>
  <c r="AP3185" i="3"/>
  <c r="AI3185" i="3"/>
  <c r="AP3" i="3"/>
  <c r="AI3" i="3"/>
  <c r="I5" i="5" l="1"/>
  <c r="I6" i="5" s="1"/>
  <c r="J6" i="5" s="1" a="1"/>
  <c r="J6" i="5" s="1"/>
  <c r="J5" i="5" l="1" a="1"/>
  <c r="J5" i="5" s="1"/>
  <c r="I8" i="5"/>
  <c r="J8" i="5" s="1" a="1"/>
  <c r="J8" i="5" s="1"/>
  <c r="V3" i="4"/>
  <c r="U3" i="4"/>
  <c r="U13" i="4" s="1"/>
  <c r="B24" i="5"/>
  <c r="I7" i="5" l="1"/>
  <c r="J7" i="5" s="1" a="1"/>
  <c r="J7" i="5" s="1"/>
  <c r="J4" i="5" s="1"/>
  <c r="K3" i="4"/>
  <c r="J3" i="4"/>
  <c r="J13" i="4" s="1"/>
  <c r="B13" i="5" l="1"/>
  <c r="D13" i="5"/>
  <c r="D24" i="5" s="1"/>
  <c r="K15" i="2" l="1"/>
  <c r="L15" i="2" s="1"/>
  <c r="X13" i="4" l="1"/>
  <c r="K14" i="2" l="1"/>
  <c r="K13" i="2"/>
  <c r="K12" i="2"/>
  <c r="K10" i="2"/>
  <c r="K9" i="2"/>
  <c r="K8" i="2"/>
  <c r="K7" i="2"/>
  <c r="K5" i="2"/>
  <c r="K4" i="2"/>
  <c r="Q1" i="4" l="1"/>
  <c r="D12" i="5"/>
  <c r="D11" i="5"/>
  <c r="D23" i="5" s="1"/>
  <c r="D10" i="5"/>
  <c r="D22" i="5" s="1"/>
  <c r="D8" i="5"/>
  <c r="D19" i="5" s="1"/>
  <c r="D9" i="5"/>
  <c r="D21" i="5" s="1"/>
  <c r="D7" i="5"/>
  <c r="D18" i="5" s="1"/>
  <c r="D6" i="5"/>
  <c r="D17" i="5" s="1"/>
  <c r="D5" i="5"/>
  <c r="D16" i="5" s="1"/>
  <c r="D4" i="5"/>
  <c r="D20" i="5" l="1"/>
  <c r="D15" i="5"/>
  <c r="V1" i="4"/>
  <c r="T1" i="4"/>
  <c r="R1" i="4"/>
  <c r="S1" i="4"/>
  <c r="P1" i="4"/>
  <c r="O1" i="4"/>
  <c r="N1" i="4"/>
  <c r="M1" i="4"/>
  <c r="AR1" i="3" l="1"/>
  <c r="AS1" i="3"/>
  <c r="AT1" i="3"/>
  <c r="AU1" i="3"/>
  <c r="AL1" i="3" l="1"/>
  <c r="AM1" i="3"/>
  <c r="AJ1" i="3"/>
  <c r="AK1" i="3"/>
  <c r="AN1" i="3"/>
  <c r="AE1" i="3" l="1"/>
  <c r="AV1" i="3" l="1"/>
  <c r="AH1" i="3"/>
  <c r="AW1" i="3"/>
  <c r="AX1" i="3" l="1"/>
  <c r="L5" i="2"/>
  <c r="C1" i="5" a="1"/>
  <c r="C1" i="5" l="1"/>
  <c r="B23" i="5"/>
  <c r="B22" i="5"/>
  <c r="B21" i="5"/>
  <c r="B20" i="5"/>
  <c r="B19" i="5"/>
  <c r="B18" i="5"/>
  <c r="B17" i="5"/>
  <c r="B16" i="5"/>
  <c r="B15" i="5"/>
  <c r="B12" i="5"/>
  <c r="B11" i="5"/>
  <c r="B10" i="5"/>
  <c r="B9" i="5"/>
  <c r="B8" i="5"/>
  <c r="B7" i="5"/>
  <c r="B6" i="5"/>
  <c r="B5" i="5"/>
  <c r="B4" i="5"/>
  <c r="X2" i="4" l="1"/>
  <c r="V13" i="4"/>
  <c r="T3" i="4"/>
  <c r="T13" i="4" s="1"/>
  <c r="S3" i="4"/>
  <c r="S13" i="4" s="1"/>
  <c r="R3" i="4"/>
  <c r="R13" i="4" s="1"/>
  <c r="Q3" i="4"/>
  <c r="Q13" i="4" s="1"/>
  <c r="P3" i="4"/>
  <c r="P13" i="4" s="1"/>
  <c r="O3" i="4"/>
  <c r="O13" i="4" s="1"/>
  <c r="N3" i="4"/>
  <c r="N13" i="4" s="1"/>
  <c r="M3" i="4"/>
  <c r="M13" i="4" s="1"/>
  <c r="K13" i="4"/>
  <c r="I3" i="4"/>
  <c r="I13" i="4" s="1"/>
  <c r="H3" i="4"/>
  <c r="H13" i="4" s="1"/>
  <c r="G3" i="4"/>
  <c r="G13" i="4" s="1"/>
  <c r="F3" i="4"/>
  <c r="F13" i="4" s="1"/>
  <c r="E3" i="4"/>
  <c r="E13" i="4" s="1"/>
  <c r="D3" i="4"/>
  <c r="D13" i="4" s="1"/>
  <c r="C3" i="4"/>
  <c r="C13" i="4" s="1"/>
  <c r="B3" i="4"/>
  <c r="B13" i="4" s="1"/>
  <c r="L14" i="2" l="1"/>
  <c r="L13" i="2"/>
  <c r="L12" i="2"/>
  <c r="L10" i="2"/>
  <c r="L9" i="2"/>
  <c r="L8" i="2"/>
  <c r="L7" i="2"/>
  <c r="L4" i="2"/>
  <c r="BD1" i="3" l="1"/>
  <c r="BC1" i="3"/>
  <c r="Q4" i="2" a="1"/>
  <c r="Q6" i="2" a="1"/>
  <c r="Q7" i="2" a="1"/>
  <c r="Q5" i="2" a="1"/>
  <c r="Q7" i="2" l="1"/>
  <c r="Q5" i="2"/>
  <c r="Q4" i="2"/>
  <c r="Q6" i="2"/>
  <c r="BB1" i="3"/>
  <c r="R9" i="2" l="1"/>
  <c r="BA1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<sst xmlns="http://schemas.openxmlformats.org/spreadsheetml/2006/main" count="27992" uniqueCount="908">
  <si>
    <t>Filters</t>
  </si>
  <si>
    <t>Status</t>
  </si>
  <si>
    <t>Description</t>
  </si>
  <si>
    <t>Value</t>
  </si>
  <si>
    <t>Result</t>
  </si>
  <si>
    <t>Count</t>
  </si>
  <si>
    <t>Weight</t>
  </si>
  <si>
    <t>Win / Loss Ratio</t>
  </si>
  <si>
    <t>Column</t>
  </si>
  <si>
    <t>Data</t>
  </si>
  <si>
    <t>sma20 &gt; sma50</t>
  </si>
  <si>
    <t>ON</t>
  </si>
  <si>
    <t>sma20 &gt; sma50 check</t>
  </si>
  <si>
    <t>-</t>
  </si>
  <si>
    <t>Win</t>
  </si>
  <si>
    <t>sma20percent</t>
  </si>
  <si>
    <t>Lower % bound for sma20</t>
  </si>
  <si>
    <t>Update Win</t>
  </si>
  <si>
    <t>Upper % bound for sma20</t>
  </si>
  <si>
    <t>Loss</t>
  </si>
  <si>
    <t>momentum</t>
  </si>
  <si>
    <t>Momentum threshold</t>
  </si>
  <si>
    <t>Update Loss</t>
  </si>
  <si>
    <t>percentChange</t>
  </si>
  <si>
    <t>% up for Day</t>
  </si>
  <si>
    <t>percentOverOpen</t>
  </si>
  <si>
    <t>% up from open</t>
  </si>
  <si>
    <t>RSI</t>
  </si>
  <si>
    <t>Lower bound for RSI</t>
  </si>
  <si>
    <t>Upper bound for RSI</t>
  </si>
  <si>
    <t>volumeRatio</t>
  </si>
  <si>
    <t>Total/Average volume ratio</t>
  </si>
  <si>
    <t>mktcap</t>
  </si>
  <si>
    <t>Market cap threshold</t>
  </si>
  <si>
    <t>MACD</t>
  </si>
  <si>
    <t>MACD pass/fail check</t>
  </si>
  <si>
    <t>regression</t>
  </si>
  <si>
    <t>Date</t>
  </si>
  <si>
    <t>Stock</t>
  </si>
  <si>
    <t>Price</t>
  </si>
  <si>
    <t>%Up</t>
  </si>
  <si>
    <t>% Open</t>
  </si>
  <si>
    <t>mrkt cap</t>
  </si>
  <si>
    <t>Mom</t>
  </si>
  <si>
    <t>Macd</t>
  </si>
  <si>
    <t>14minRSI</t>
  </si>
  <si>
    <t>20SMA</t>
  </si>
  <si>
    <t>20SMA %</t>
  </si>
  <si>
    <t>50SMA</t>
  </si>
  <si>
    <t>50sma%</t>
  </si>
  <si>
    <t>Volume</t>
  </si>
  <si>
    <t>Total Volume</t>
  </si>
  <si>
    <t>Volume Ratio</t>
  </si>
  <si>
    <t>1% Win</t>
  </si>
  <si>
    <t>2% Win</t>
  </si>
  <si>
    <t>2% L</t>
  </si>
  <si>
    <t>50SMA L</t>
  </si>
  <si>
    <t>4% L</t>
  </si>
  <si>
    <t>Long trend</t>
  </si>
  <si>
    <t>Max Price</t>
  </si>
  <si>
    <t>Min Price</t>
  </si>
  <si>
    <t>%Pot Win</t>
  </si>
  <si>
    <t>% Pot Loss</t>
  </si>
  <si>
    <t>Filtered out</t>
  </si>
  <si>
    <t>sma20 bound check</t>
  </si>
  <si>
    <t>8% Daily</t>
  </si>
  <si>
    <t>2% UP</t>
  </si>
  <si>
    <t>RSI (60-72)</t>
  </si>
  <si>
    <t>Volume Ration</t>
  </si>
  <si>
    <t>win</t>
  </si>
  <si>
    <t>upwin</t>
  </si>
  <si>
    <t>update loss</t>
  </si>
  <si>
    <t>greater than 1%</t>
  </si>
  <si>
    <t>Up loss</t>
  </si>
  <si>
    <t>Pass</t>
  </si>
  <si>
    <t>Fail</t>
  </si>
  <si>
    <t>ELY</t>
  </si>
  <si>
    <t>MCRB</t>
  </si>
  <si>
    <t>NTLA</t>
  </si>
  <si>
    <t>RUN</t>
  </si>
  <si>
    <t>BNR</t>
  </si>
  <si>
    <t>DADA</t>
  </si>
  <si>
    <t>FUBO</t>
  </si>
  <si>
    <t>LI</t>
  </si>
  <si>
    <t>QFIN</t>
  </si>
  <si>
    <t>RIG</t>
  </si>
  <si>
    <t>UPST</t>
  </si>
  <si>
    <t>YALA</t>
  </si>
  <si>
    <t>FILTERS</t>
  </si>
  <si>
    <t>Low</t>
  </si>
  <si>
    <t>High</t>
  </si>
  <si>
    <t>Step</t>
  </si>
  <si>
    <t>VARIABLES</t>
  </si>
  <si>
    <t>Simulation:</t>
  </si>
  <si>
    <t>Filters:</t>
  </si>
  <si>
    <t>Address</t>
  </si>
  <si>
    <t>Variables</t>
  </si>
  <si>
    <t>OFF</t>
  </si>
  <si>
    <t>$D$4</t>
  </si>
  <si>
    <t>$D$5</t>
  </si>
  <si>
    <t>$D$7</t>
  </si>
  <si>
    <t>$D$8</t>
  </si>
  <si>
    <t>$D$9</t>
  </si>
  <si>
    <t>$D$10</t>
  </si>
  <si>
    <t>$D$12</t>
  </si>
  <si>
    <t>$D$13</t>
  </si>
  <si>
    <t>$D$14</t>
  </si>
  <si>
    <t>$G$5</t>
  </si>
  <si>
    <t>$G$6</t>
  </si>
  <si>
    <t>$G$7</t>
  </si>
  <si>
    <t>$G$8</t>
  </si>
  <si>
    <t>$G$9</t>
  </si>
  <si>
    <t>$G$10</t>
  </si>
  <si>
    <t>$G$11</t>
  </si>
  <si>
    <t>$G$12</t>
  </si>
  <si>
    <t>$G$13</t>
  </si>
  <si>
    <t>AEVA</t>
  </si>
  <si>
    <t>DASH</t>
  </si>
  <si>
    <t>JMIA</t>
  </si>
  <si>
    <t>LEDS</t>
  </si>
  <si>
    <t>WISH</t>
  </si>
  <si>
    <t>TIRX</t>
  </si>
  <si>
    <t>CAPR</t>
  </si>
  <si>
    <t>CLOV</t>
  </si>
  <si>
    <t>ENLC</t>
  </si>
  <si>
    <t>FIVN</t>
  </si>
  <si>
    <t>VINO</t>
  </si>
  <si>
    <t>CRCT</t>
  </si>
  <si>
    <t>BNTX</t>
  </si>
  <si>
    <t>AMC</t>
  </si>
  <si>
    <t>LBRT</t>
  </si>
  <si>
    <t>GSAT</t>
  </si>
  <si>
    <t>ZIM</t>
  </si>
  <si>
    <t>ADMP</t>
  </si>
  <si>
    <t>BCRX</t>
  </si>
  <si>
    <t>EARS</t>
  </si>
  <si>
    <t>RVLV</t>
  </si>
  <si>
    <t>TWST</t>
  </si>
  <si>
    <t>NKLA</t>
  </si>
  <si>
    <t>KNBE</t>
  </si>
  <si>
    <t>MNSO</t>
  </si>
  <si>
    <t>NOVA</t>
  </si>
  <si>
    <t>HWC</t>
  </si>
  <si>
    <t>top 10%</t>
  </si>
  <si>
    <t>Low 10%</t>
  </si>
  <si>
    <t>tot %</t>
  </si>
  <si>
    <t>Fit EQ</t>
  </si>
  <si>
    <t>Sell Time</t>
  </si>
  <si>
    <t>IBRX</t>
  </si>
  <si>
    <t>VERX</t>
  </si>
  <si>
    <t>BEST CASE (MAXIMUM NUMBER OF WINS) IN WHICH THE WIN / LOSS RATIO IS EQUAL TO ZERO</t>
  </si>
  <si>
    <t>APPN</t>
  </si>
  <si>
    <t>RLLCF</t>
  </si>
  <si>
    <t>MEGEF</t>
  </si>
  <si>
    <t>LPL</t>
  </si>
  <si>
    <t>IMAB</t>
  </si>
  <si>
    <t>HIMS</t>
  </si>
  <si>
    <t>BMBL</t>
  </si>
  <si>
    <t>DV</t>
  </si>
  <si>
    <t>GELYF</t>
  </si>
  <si>
    <t>PCT</t>
  </si>
  <si>
    <t>CPG</t>
  </si>
  <si>
    <t>AGTI</t>
  </si>
  <si>
    <t>GOED</t>
  </si>
  <si>
    <t>WXIBF</t>
  </si>
  <si>
    <t>DOCU</t>
  </si>
  <si>
    <t>ASAN</t>
  </si>
  <si>
    <t>CLNE</t>
  </si>
  <si>
    <t>FINV</t>
  </si>
  <si>
    <t>CLNY</t>
  </si>
  <si>
    <t>CICOY</t>
  </si>
  <si>
    <t>MRNA</t>
  </si>
  <si>
    <t>GLBE</t>
  </si>
  <si>
    <t>SAVA</t>
  </si>
  <si>
    <t>TDUP</t>
  </si>
  <si>
    <t>BYDDY</t>
  </si>
  <si>
    <t>EH</t>
  </si>
  <si>
    <t>TSP</t>
  </si>
  <si>
    <t>PDSB</t>
  </si>
  <si>
    <t>TAL</t>
  </si>
  <si>
    <t>GOTU</t>
  </si>
  <si>
    <t>AVIR</t>
  </si>
  <si>
    <t>BYDDF</t>
  </si>
  <si>
    <t>FIGS</t>
  </si>
  <si>
    <t>OLO</t>
  </si>
  <si>
    <t>NEGG</t>
  </si>
  <si>
    <t>DAO</t>
  </si>
  <si>
    <t>VNET</t>
  </si>
  <si>
    <t>XPEV</t>
  </si>
  <si>
    <t>TASK</t>
  </si>
  <si>
    <t>LKCO</t>
  </si>
  <si>
    <t>RXRX</t>
  </si>
  <si>
    <t>AVXL</t>
  </si>
  <si>
    <t>CLSD</t>
  </si>
  <si>
    <t>TRCH</t>
  </si>
  <si>
    <t>PAY</t>
  </si>
  <si>
    <t>PRTA</t>
  </si>
  <si>
    <t>TIL</t>
  </si>
  <si>
    <t>GCPEF</t>
  </si>
  <si>
    <t>AGL</t>
  </si>
  <si>
    <t>AGMH</t>
  </si>
  <si>
    <t>DLO</t>
  </si>
  <si>
    <t>Fit Equation</t>
  </si>
  <si>
    <t>Fit equation threshold</t>
  </si>
  <si>
    <t>$D$15</t>
  </si>
  <si>
    <t>$G$15</t>
  </si>
  <si>
    <t>Path</t>
  </si>
  <si>
    <t>Validation if 'Input' file is already included</t>
  </si>
  <si>
    <t>Row</t>
  </si>
  <si>
    <t>Rows:</t>
  </si>
  <si>
    <t>2021-06-17 10:00:00+00:00</t>
  </si>
  <si>
    <t>OUST</t>
  </si>
  <si>
    <t>APOP</t>
  </si>
  <si>
    <t>KULR</t>
  </si>
  <si>
    <t>STSA</t>
  </si>
  <si>
    <t>TGASF</t>
  </si>
  <si>
    <t>NOAH</t>
  </si>
  <si>
    <t>SNPX</t>
  </si>
  <si>
    <t>ISUN</t>
  </si>
  <si>
    <t>JFU</t>
  </si>
  <si>
    <t>MTP</t>
  </si>
  <si>
    <t>AUOTY</t>
  </si>
  <si>
    <t>2021-06-17 10:05:00+00:00</t>
  </si>
  <si>
    <t>2021-06-17 10:10:00+00:00</t>
  </si>
  <si>
    <t>2021-06-17 10:15:00+00:00</t>
  </si>
  <si>
    <t>NTEC</t>
  </si>
  <si>
    <t>2021-06-17 10:20:00+00:00</t>
  </si>
  <si>
    <t>HBRIY</t>
  </si>
  <si>
    <t>2021-06-17 10:25:00+00:00</t>
  </si>
  <si>
    <t>2021-06-17 10:30:00+00:00</t>
  </si>
  <si>
    <t>2021-06-17 10:35:00+00:00</t>
  </si>
  <si>
    <t>TWLO</t>
  </si>
  <si>
    <t>2021-06-17 10:40:00+00:00</t>
  </si>
  <si>
    <t>2021-06-17 10:45:00+00:00</t>
  </si>
  <si>
    <t>ACOR</t>
  </si>
  <si>
    <t>2021-06-17 10:50:00+00:00</t>
  </si>
  <si>
    <t>2021-06-17 10:55:00+00:00</t>
  </si>
  <si>
    <t>2021-06-17 11:00:00+00:00</t>
  </si>
  <si>
    <t>2021-06-17 11:05:00+00:00</t>
  </si>
  <si>
    <t>2021-06-17 11:10:00+00:00</t>
  </si>
  <si>
    <t>NVTA</t>
  </si>
  <si>
    <t>2021-06-17 11:15:00+00:00</t>
  </si>
  <si>
    <t>2021-06-17 11:20:00+00:00</t>
  </si>
  <si>
    <t>2021-06-17 11:25:00+00:00</t>
  </si>
  <si>
    <t>2021-06-17 11:30:00+00:00</t>
  </si>
  <si>
    <t>2021-06-17 11:35:00+00:00</t>
  </si>
  <si>
    <t>2021-06-17 11:40:00+00:00</t>
  </si>
  <si>
    <t>2021-06-17 11:45:00+00:00</t>
  </si>
  <si>
    <t>2021-06-17 11:50:00+00:00</t>
  </si>
  <si>
    <t>YSHLF</t>
  </si>
  <si>
    <t>2021-06-17 11:55:00+00:00</t>
  </si>
  <si>
    <t>2021-06-17 12:00:00+00:00</t>
  </si>
  <si>
    <t>IRDM</t>
  </si>
  <si>
    <t>2021-06-17 12:05:00+00:00</t>
  </si>
  <si>
    <t>2021-06-17 12:10:00+00:00</t>
  </si>
  <si>
    <t>2021-06-17 12:15:00+00:00</t>
  </si>
  <si>
    <t>2021-06-17 12:20:00+00:00</t>
  </si>
  <si>
    <t>GH</t>
  </si>
  <si>
    <t>2021-06-17 12:25:00+00:00</t>
  </si>
  <si>
    <t>2021-06-17 12:30:00+00:00</t>
  </si>
  <si>
    <t>2021-06-17 12:35:00+00:00</t>
  </si>
  <si>
    <t>2021-06-17 12:40:00+00:00</t>
  </si>
  <si>
    <t>2021-06-17 12:45:00+00:00</t>
  </si>
  <si>
    <t>2021-06-17 12:50:00+00:00</t>
  </si>
  <si>
    <t>2021-06-17 12:55:00+00:00</t>
  </si>
  <si>
    <t>2021-06-17 13:00:00+00:00</t>
  </si>
  <si>
    <t>2021-06-17 13:05:00+00:00</t>
  </si>
  <si>
    <t>2021-06-17 13:10:00+00:00</t>
  </si>
  <si>
    <t>2021-06-17 13:15:00+00:00</t>
  </si>
  <si>
    <t>2021-06-17 13:20:00+00:00</t>
  </si>
  <si>
    <t>2021-06-17 13:25:00+00:00</t>
  </si>
  <si>
    <t>2021-06-17 13:30:00+00:00</t>
  </si>
  <si>
    <t>2021-06-18 10:00:00+00:00</t>
  </si>
  <si>
    <t>GERN</t>
  </si>
  <si>
    <t>SYKE</t>
  </si>
  <si>
    <t>CAI</t>
  </si>
  <si>
    <t>LSPD</t>
  </si>
  <si>
    <t>ZIP</t>
  </si>
  <si>
    <t>FVRR</t>
  </si>
  <si>
    <t>EBR</t>
  </si>
  <si>
    <t>VERV</t>
  </si>
  <si>
    <t>UTME</t>
  </si>
  <si>
    <t>CVAC</t>
  </si>
  <si>
    <t>ANPC</t>
  </si>
  <si>
    <t>2021-06-18 10:05:00+00:00</t>
  </si>
  <si>
    <t>2021-06-18 10:10:00+00:00</t>
  </si>
  <si>
    <t>SSNT</t>
  </si>
  <si>
    <t>NBY</t>
  </si>
  <si>
    <t>2021-06-18 10:15:00+00:00</t>
  </si>
  <si>
    <t>MNDY</t>
  </si>
  <si>
    <t>2021-06-18 10:20:00+00:00</t>
  </si>
  <si>
    <t>GELYY</t>
  </si>
  <si>
    <t>2021-06-18 10:25:00+00:00</t>
  </si>
  <si>
    <t>ANPDF</t>
  </si>
  <si>
    <t>2021-06-18 10:30:00+00:00</t>
  </si>
  <si>
    <t>WAFU</t>
  </si>
  <si>
    <t>BPTS</t>
  </si>
  <si>
    <t>2021-06-18 10:35:00+00:00</t>
  </si>
  <si>
    <t>2021-06-18 10:40:00+00:00</t>
  </si>
  <si>
    <t>2021-06-18 10:45:00+00:00</t>
  </si>
  <si>
    <t>2021-06-18 10:50:00+00:00</t>
  </si>
  <si>
    <t>2021-06-18 10:55:00+00:00</t>
  </si>
  <si>
    <t>SWBI</t>
  </si>
  <si>
    <t>2021-06-18 11:00:00+00:00</t>
  </si>
  <si>
    <t>2021-06-18 11:05:00+00:00</t>
  </si>
  <si>
    <t>2021-06-18 11:10:00+00:00</t>
  </si>
  <si>
    <t>2021-06-18 11:15:00+00:00</t>
  </si>
  <si>
    <t>2021-06-18 11:20:00+00:00</t>
  </si>
  <si>
    <t>2021-06-18 11:25:00+00:00</t>
  </si>
  <si>
    <t>2021-06-18 11:30:00+00:00</t>
  </si>
  <si>
    <t>2021-06-18 11:35:00+00:00</t>
  </si>
  <si>
    <t>LEN</t>
  </si>
  <si>
    <t>2021-06-18 11:40:00+00:00</t>
  </si>
  <si>
    <t>ZHUZF</t>
  </si>
  <si>
    <t>2021-06-18 11:45:00+00:00</t>
  </si>
  <si>
    <t>2021-06-18 11:50:00+00:00</t>
  </si>
  <si>
    <t>IHHHF</t>
  </si>
  <si>
    <t>2021-06-18 11:55:00+00:00</t>
  </si>
  <si>
    <t>2021-06-18 12:00:00+00:00</t>
  </si>
  <si>
    <t>2021-06-18 12:05:00+00:00</t>
  </si>
  <si>
    <t>2021-06-18 12:10:00+00:00</t>
  </si>
  <si>
    <t>2021-06-18 12:15:00+00:00</t>
  </si>
  <si>
    <t>2021-06-18 12:20:00+00:00</t>
  </si>
  <si>
    <t>2021-06-18 12:25:00+00:00</t>
  </si>
  <si>
    <t>2021-06-18 12:30:00+00:00</t>
  </si>
  <si>
    <t>2021-06-18 12:35:00+00:00</t>
  </si>
  <si>
    <t>WXXWY</t>
  </si>
  <si>
    <t>2021-06-18 12:40:00+00:00</t>
  </si>
  <si>
    <t>2021-06-18 12:45:00+00:00</t>
  </si>
  <si>
    <t>AXON</t>
  </si>
  <si>
    <t>2021-06-18 12:50:00+00:00</t>
  </si>
  <si>
    <t>2021-06-18 12:55:00+00:00</t>
  </si>
  <si>
    <t>2021-06-18 13:00:00+00:00</t>
  </si>
  <si>
    <t>2021-06-18 13:05:00+00:00</t>
  </si>
  <si>
    <t>2021-06-18 13:10:00+00:00</t>
  </si>
  <si>
    <t>2021-06-18 13:15:00+00:00</t>
  </si>
  <si>
    <t>2021-06-18 13:20:00+00:00</t>
  </si>
  <si>
    <t>2021-06-18 13:25:00+00:00</t>
  </si>
  <si>
    <t>2021-06-18 13:30:00+00:00</t>
  </si>
  <si>
    <t>2021-06-21 10:00:00+00:00</t>
  </si>
  <si>
    <t>FLYW</t>
  </si>
  <si>
    <t>GLBS</t>
  </si>
  <si>
    <t>AEI</t>
  </si>
  <si>
    <t>CF</t>
  </si>
  <si>
    <t>TEX</t>
  </si>
  <si>
    <t>LDL</t>
  </si>
  <si>
    <t>RAVN</t>
  </si>
  <si>
    <t>MNOV</t>
  </si>
  <si>
    <t>BFLY</t>
  </si>
  <si>
    <t>NTRA</t>
  </si>
  <si>
    <t>TRQ</t>
  </si>
  <si>
    <t>2021-06-21 10:05:00+00:00</t>
  </si>
  <si>
    <t>2021-06-21 10:10:00+00:00</t>
  </si>
  <si>
    <t>2021-06-21 10:15:00+00:00</t>
  </si>
  <si>
    <t>LINK</t>
  </si>
  <si>
    <t>ADNT</t>
  </si>
  <si>
    <t>SWIM</t>
  </si>
  <si>
    <t>PHJMF</t>
  </si>
  <si>
    <t>2021-06-21 10:20:00+00:00</t>
  </si>
  <si>
    <t>LOB</t>
  </si>
  <si>
    <t>EOG</t>
  </si>
  <si>
    <t>APA</t>
  </si>
  <si>
    <t>2021-06-21 10:25:00+00:00</t>
  </si>
  <si>
    <t>GPI</t>
  </si>
  <si>
    <t>2021-06-21 10:30:00+00:00</t>
  </si>
  <si>
    <t>CPE</t>
  </si>
  <si>
    <t>2021-06-21 10:35:00+00:00</t>
  </si>
  <si>
    <t>2021-06-21 10:40:00+00:00</t>
  </si>
  <si>
    <t>2021-06-21 10:45:00+00:00</t>
  </si>
  <si>
    <t>2021-06-21 10:50:00+00:00</t>
  </si>
  <si>
    <t>2021-06-21 10:55:00+00:00</t>
  </si>
  <si>
    <t>2021-06-21 11:00:00+00:00</t>
  </si>
  <si>
    <t>MRWSF</t>
  </si>
  <si>
    <t>DCP</t>
  </si>
  <si>
    <t>2021-06-21 11:05:00+00:00</t>
  </si>
  <si>
    <t>2021-06-21 11:10:00+00:00</t>
  </si>
  <si>
    <t>2021-06-21 11:15:00+00:00</t>
  </si>
  <si>
    <t>2021-06-21 11:20:00+00:00</t>
  </si>
  <si>
    <t>2021-06-21 11:25:00+00:00</t>
  </si>
  <si>
    <t>VIRI</t>
  </si>
  <si>
    <t>2021-06-21 11:30:00+00:00</t>
  </si>
  <si>
    <t>2021-06-21 11:35:00+00:00</t>
  </si>
  <si>
    <t>CIBEY</t>
  </si>
  <si>
    <t>2021-06-21 11:40:00+00:00</t>
  </si>
  <si>
    <t>2021-06-21 11:45:00+00:00</t>
  </si>
  <si>
    <t>ENG</t>
  </si>
  <si>
    <t>2021-06-21 11:50:00+00:00</t>
  </si>
  <si>
    <t>2021-06-21 11:55:00+00:00</t>
  </si>
  <si>
    <t>MOXC</t>
  </si>
  <si>
    <t>2021-06-21 12:00:00+00:00</t>
  </si>
  <si>
    <t>2021-06-21 12:05:00+00:00</t>
  </si>
  <si>
    <t>VSTO</t>
  </si>
  <si>
    <t>2021-06-21 12:10:00+00:00</t>
  </si>
  <si>
    <t>2021-06-21 12:15:00+00:00</t>
  </si>
  <si>
    <t>2021-06-21 12:20:00+00:00</t>
  </si>
  <si>
    <t>2021-06-21 12:25:00+00:00</t>
  </si>
  <si>
    <t>2021-06-21 12:30:00+00:00</t>
  </si>
  <si>
    <t>2021-06-21 12:35:00+00:00</t>
  </si>
  <si>
    <t>2021-06-21 12:40:00+00:00</t>
  </si>
  <si>
    <t>2021-06-21 12:45:00+00:00</t>
  </si>
  <si>
    <t>VNOM</t>
  </si>
  <si>
    <t>2021-06-21 12:50:00+00:00</t>
  </si>
  <si>
    <t>2021-06-21 12:55:00+00:00</t>
  </si>
  <si>
    <t>AYTU</t>
  </si>
  <si>
    <t>2021-06-21 13:00:00+00:00</t>
  </si>
  <si>
    <t>2021-06-21 13:05:00+00:00</t>
  </si>
  <si>
    <t>2021-06-21 13:10:00+00:00</t>
  </si>
  <si>
    <t>2021-06-21 13:15:00+00:00</t>
  </si>
  <si>
    <t>2021-06-21 13:20:00+00:00</t>
  </si>
  <si>
    <t>2021-06-21 13:25:00+00:00</t>
  </si>
  <si>
    <t>MRWSY</t>
  </si>
  <si>
    <t>2021-06-21 13:30:00+00:00</t>
  </si>
  <si>
    <t>GBR</t>
  </si>
  <si>
    <t>2021-06-23 11:45:00+00:00</t>
  </si>
  <si>
    <t>2021-06-23 13:30:00+00:00</t>
  </si>
  <si>
    <t>C:\Users\kittr\Documents\alpaca_trading\2-Percent\Pending\daily_verdicts_2percent_part1_2021-06-22.xlsx</t>
  </si>
  <si>
    <t>C:\Users\kittr\Documents\alpaca_trading\2-Percent\Pending\daily_verdicts_2percent_part1_2021-06-23.xlsx</t>
  </si>
  <si>
    <t>C:\Users\kittr\Documents\alpaca_trading\2-Percent\Pending\daily_verdicts_2percent_part1_2021-06-24.xlsx</t>
  </si>
  <si>
    <t>C:\Users\kittr\Documents\alpaca_trading\2-Percent\Pending\daily_verdicts_2percent_part1_2021-06-25.xlsx</t>
  </si>
  <si>
    <t>C:\Users\kittr\Documents\alpaca_trading\2-Percent\Pending\daily_verdicts_2percent_part1_2021-06-28.xlsx</t>
  </si>
  <si>
    <t>C:\Users\kittr\Documents\alpaca_trading\2-Percent\Pending\daily_verdicts_2percent_part1_2021-06-29.xlsx</t>
  </si>
  <si>
    <t>C:\Users\kittr\Documents\alpaca_trading\2-Percent\Pending\daily_verdicts_2percent_part2_2021-06-22.xlsx</t>
  </si>
  <si>
    <t>C:\Users\kittr\Documents\alpaca_trading\2-Percent\Pending\daily_verdicts_2percent_part2_2021-06-23.xlsx</t>
  </si>
  <si>
    <t>C:\Users\kittr\Documents\alpaca_trading\2-Percent\Pending\daily_verdicts_2percent_part2_2021-06-24.xlsx</t>
  </si>
  <si>
    <t>C:\Users\kittr\Documents\alpaca_trading\2-Percent\Pending\daily_verdicts_2percent_part2_2021-06-25.xlsx</t>
  </si>
  <si>
    <t>C:\Users\kittr\Documents\alpaca_trading\2-Percent\Pending\daily_verdicts_2percent_part2_2021-06-28.xlsx</t>
  </si>
  <si>
    <t>C:\Users\kittr\Documents\alpaca_trading\2-Percent\Pending\daily_verdicts_2percent_part2_2021-06-29.xlsx</t>
  </si>
  <si>
    <t>2021-06-22 10:00:00+00:00</t>
  </si>
  <si>
    <t>2021-06-22 11:40:00+00:00</t>
  </si>
  <si>
    <t>SAFM</t>
  </si>
  <si>
    <t>PTON</t>
  </si>
  <si>
    <t>DDD</t>
  </si>
  <si>
    <t>SBH</t>
  </si>
  <si>
    <t>BBIG</t>
  </si>
  <si>
    <t>XAIR</t>
  </si>
  <si>
    <t>GROY</t>
  </si>
  <si>
    <t>AUUD</t>
  </si>
  <si>
    <t>ADIL</t>
  </si>
  <si>
    <t>CRWD</t>
  </si>
  <si>
    <t>GME</t>
  </si>
  <si>
    <t>PILBF</t>
  </si>
  <si>
    <t>NEXOY</t>
  </si>
  <si>
    <t>SPLK</t>
  </si>
  <si>
    <t>TUP</t>
  </si>
  <si>
    <t>SHWGF</t>
  </si>
  <si>
    <t>ALF</t>
  </si>
  <si>
    <t>JAN</t>
  </si>
  <si>
    <t>TAIPY</t>
  </si>
  <si>
    <t>2021-06-22 10:05:00+00:00</t>
  </si>
  <si>
    <t>PLUG</t>
  </si>
  <si>
    <t>2021-06-22 10:10:00+00:00</t>
  </si>
  <si>
    <t>TUYA</t>
  </si>
  <si>
    <t>ICBK</t>
  </si>
  <si>
    <t>SHSP</t>
  </si>
  <si>
    <t>2021-06-22 10:15:00+00:00</t>
  </si>
  <si>
    <t>BLDP</t>
  </si>
  <si>
    <t>UPWK</t>
  </si>
  <si>
    <t>2021-06-22 10:20:00+00:00</t>
  </si>
  <si>
    <t>SPCE</t>
  </si>
  <si>
    <t>2021-06-22 10:25:00+00:00</t>
  </si>
  <si>
    <t>2021-06-22 10:30:00+00:00</t>
  </si>
  <si>
    <t>DM</t>
  </si>
  <si>
    <t>2021-06-22 10:35:00+00:00</t>
  </si>
  <si>
    <t>2021-06-22 10:40:00+00:00</t>
  </si>
  <si>
    <t>BAND</t>
  </si>
  <si>
    <t>LUNMF</t>
  </si>
  <si>
    <t>IDRA</t>
  </si>
  <si>
    <t>2021-06-22 10:45:00+00:00</t>
  </si>
  <si>
    <t>AEO</t>
  </si>
  <si>
    <t>2021-06-22 10:50:00+00:00</t>
  </si>
  <si>
    <t>2021-06-22 10:55:00+00:00</t>
  </si>
  <si>
    <t>EVRI</t>
  </si>
  <si>
    <t>2021-06-22 11:00:00+00:00</t>
  </si>
  <si>
    <t>ROKU</t>
  </si>
  <si>
    <t>2021-06-22 11:05:00+00:00</t>
  </si>
  <si>
    <t>DOCN</t>
  </si>
  <si>
    <t>2021-06-22 11:10:00+00:00</t>
  </si>
  <si>
    <t>AKBTY</t>
  </si>
  <si>
    <t>2021-06-22 11:15:00+00:00</t>
  </si>
  <si>
    <t>NTNX</t>
  </si>
  <si>
    <t>2021-06-22 11:20:00+00:00</t>
  </si>
  <si>
    <t>2021-06-22 11:25:00+00:00</t>
  </si>
  <si>
    <t>2021-06-22 11:30:00+00:00</t>
  </si>
  <si>
    <t>2021-06-22 11:35:00+00:00</t>
  </si>
  <si>
    <t>SSYS</t>
  </si>
  <si>
    <t>WWR</t>
  </si>
  <si>
    <t>2021-06-23 10:00:00+00:00</t>
  </si>
  <si>
    <t>2021-06-23 11:40:00+00:00</t>
  </si>
  <si>
    <t>ENTX</t>
  </si>
  <si>
    <t>CARG</t>
  </si>
  <si>
    <t>MP</t>
  </si>
  <si>
    <t>ACH</t>
  </si>
  <si>
    <t>PTEN</t>
  </si>
  <si>
    <t>SM</t>
  </si>
  <si>
    <t>ACST</t>
  </si>
  <si>
    <t>OLB</t>
  </si>
  <si>
    <t>SEAC</t>
  </si>
  <si>
    <t>BLPH</t>
  </si>
  <si>
    <t>EXPI</t>
  </si>
  <si>
    <t>MDLA</t>
  </si>
  <si>
    <t>RETO</t>
  </si>
  <si>
    <t>HCM</t>
  </si>
  <si>
    <t>LOOP</t>
  </si>
  <si>
    <t>RLX</t>
  </si>
  <si>
    <t>2021-06-23 10:05:00+00:00</t>
  </si>
  <si>
    <t>SHLS</t>
  </si>
  <si>
    <t>GWLLF</t>
  </si>
  <si>
    <t>TIGR</t>
  </si>
  <si>
    <t>NOKPF</t>
  </si>
  <si>
    <t>2021-06-23 10:10:00+00:00</t>
  </si>
  <si>
    <t>AIKI</t>
  </si>
  <si>
    <t>CDEV</t>
  </si>
  <si>
    <t>SKYT</t>
  </si>
  <si>
    <t>2021-06-23 10:15:00+00:00</t>
  </si>
  <si>
    <t>2021-06-23 10:20:00+00:00</t>
  </si>
  <si>
    <t>OSTK</t>
  </si>
  <si>
    <t>VODPF</t>
  </si>
  <si>
    <t>HNHAF</t>
  </si>
  <si>
    <t>2021-06-23 10:25:00+00:00</t>
  </si>
  <si>
    <t>RRC</t>
  </si>
  <si>
    <t>2021-06-23 10:30:00+00:00</t>
  </si>
  <si>
    <t>FMCC</t>
  </si>
  <si>
    <t>FNMA</t>
  </si>
  <si>
    <t>2021-06-23 10:35:00+00:00</t>
  </si>
  <si>
    <t>ORPH</t>
  </si>
  <si>
    <t>BEST</t>
  </si>
  <si>
    <t>2021-06-23 10:40:00+00:00</t>
  </si>
  <si>
    <t>2021-06-23 10:45:00+00:00</t>
  </si>
  <si>
    <t>2021-06-23 10:50:00+00:00</t>
  </si>
  <si>
    <t>2021-06-23 10:55:00+00:00</t>
  </si>
  <si>
    <t>CASBF</t>
  </si>
  <si>
    <t>2021-06-23 11:00:00+00:00</t>
  </si>
  <si>
    <t>2021-06-23 11:05:00+00:00</t>
  </si>
  <si>
    <t>CD</t>
  </si>
  <si>
    <t>2021-06-23 11:10:00+00:00</t>
  </si>
  <si>
    <t>2021-06-23 11:15:00+00:00</t>
  </si>
  <si>
    <t>DNMR</t>
  </si>
  <si>
    <t>2021-06-23 11:20:00+00:00</t>
  </si>
  <si>
    <t>2021-06-23 11:25:00+00:00</t>
  </si>
  <si>
    <t>2021-06-23 11:30:00+00:00</t>
  </si>
  <si>
    <t>HIMX</t>
  </si>
  <si>
    <t>FUTU</t>
  </si>
  <si>
    <t>PEI</t>
  </si>
  <si>
    <t>2021-06-23 11:35:00+00:00</t>
  </si>
  <si>
    <t>NIU</t>
  </si>
  <si>
    <t>FTCI</t>
  </si>
  <si>
    <t>FSR</t>
  </si>
  <si>
    <t>2021-06-24 10:00:00+00:00</t>
  </si>
  <si>
    <t>2021-06-24 11:40:00+00:00</t>
  </si>
  <si>
    <t>LX</t>
  </si>
  <si>
    <t>DHX</t>
  </si>
  <si>
    <t>MRIN</t>
  </si>
  <si>
    <t>TTD</t>
  </si>
  <si>
    <t>FSLR</t>
  </si>
  <si>
    <t>FNMAH</t>
  </si>
  <si>
    <t>SEMR</t>
  </si>
  <si>
    <t>STAF</t>
  </si>
  <si>
    <t>ARAV</t>
  </si>
  <si>
    <t>IGC</t>
  </si>
  <si>
    <t>RCUS</t>
  </si>
  <si>
    <t>LAZR</t>
  </si>
  <si>
    <t>LLY</t>
  </si>
  <si>
    <t>CRTO</t>
  </si>
  <si>
    <t>API</t>
  </si>
  <si>
    <t>ADYEY</t>
  </si>
  <si>
    <t>TSEM</t>
  </si>
  <si>
    <t>RAMP</t>
  </si>
  <si>
    <t>EC</t>
  </si>
  <si>
    <t>GTT</t>
  </si>
  <si>
    <t>2021-06-24 10:05:00+00:00</t>
  </si>
  <si>
    <t>FMCKN</t>
  </si>
  <si>
    <t>FNMAI</t>
  </si>
  <si>
    <t>APP</t>
  </si>
  <si>
    <t>CJRCF</t>
  </si>
  <si>
    <t>2021-06-24 10:10:00+00:00</t>
  </si>
  <si>
    <t>GRWG</t>
  </si>
  <si>
    <t>SHAK</t>
  </si>
  <si>
    <t>DCT</t>
  </si>
  <si>
    <t>DBGI</t>
  </si>
  <si>
    <t>ARVL</t>
  </si>
  <si>
    <t>2021-06-24 10:15:00+00:00</t>
  </si>
  <si>
    <t>BEAM</t>
  </si>
  <si>
    <t>2021-06-24 10:20:00+00:00</t>
  </si>
  <si>
    <t>2021-06-24 10:25:00+00:00</t>
  </si>
  <si>
    <t>BZ</t>
  </si>
  <si>
    <t>VZIO</t>
  </si>
  <si>
    <t>2021-06-24 10:30:00+00:00</t>
  </si>
  <si>
    <t>BON</t>
  </si>
  <si>
    <t>MIRO</t>
  </si>
  <si>
    <t>IFBD</t>
  </si>
  <si>
    <t>KLDO</t>
  </si>
  <si>
    <t>2021-06-24 10:35:00+00:00</t>
  </si>
  <si>
    <t>2021-06-24 10:40:00+00:00</t>
  </si>
  <si>
    <t>PIRS</t>
  </si>
  <si>
    <t>2021-06-24 10:45:00+00:00</t>
  </si>
  <si>
    <t>2021-06-24 10:50:00+00:00</t>
  </si>
  <si>
    <t>MGNI</t>
  </si>
  <si>
    <t>2021-06-24 10:55:00+00:00</t>
  </si>
  <si>
    <t>SOHVF</t>
  </si>
  <si>
    <t>2021-06-24 11:10:00+00:00</t>
  </si>
  <si>
    <t>2021-06-24 11:15:00+00:00</t>
  </si>
  <si>
    <t>CX</t>
  </si>
  <si>
    <t>2021-06-24 11:20:00+00:00</t>
  </si>
  <si>
    <t>2021-06-24 11:25:00+00:00</t>
  </si>
  <si>
    <t>2021-06-24 11:30:00+00:00</t>
  </si>
  <si>
    <t>2021-06-25 10:00:00+00:00</t>
  </si>
  <si>
    <t>2021-06-25 11:35:00+00:00</t>
  </si>
  <si>
    <t>GMS</t>
  </si>
  <si>
    <t>IKNX</t>
  </si>
  <si>
    <t>NOK</t>
  </si>
  <si>
    <t>XYF</t>
  </si>
  <si>
    <t>CHGCY</t>
  </si>
  <si>
    <t>KMX</t>
  </si>
  <si>
    <t>MATX</t>
  </si>
  <si>
    <t>ENPH</t>
  </si>
  <si>
    <t>GRVI</t>
  </si>
  <si>
    <t>CYT</t>
  </si>
  <si>
    <t>LYSCF</t>
  </si>
  <si>
    <t>ZIJMF</t>
  </si>
  <si>
    <t>LYSDY</t>
  </si>
  <si>
    <t>NKE</t>
  </si>
  <si>
    <t>FFHL</t>
  </si>
  <si>
    <t>OSMT</t>
  </si>
  <si>
    <t>PSFE</t>
  </si>
  <si>
    <t>2021-06-25 10:05:00+00:00</t>
  </si>
  <si>
    <t>GVA</t>
  </si>
  <si>
    <t>INCZY</t>
  </si>
  <si>
    <t>2021-06-25 10:10:00+00:00</t>
  </si>
  <si>
    <t>STRM</t>
  </si>
  <si>
    <t>SNCR</t>
  </si>
  <si>
    <t>ITMPF</t>
  </si>
  <si>
    <t>ADDYY</t>
  </si>
  <si>
    <t>2021-06-25 10:15:00+00:00</t>
  </si>
  <si>
    <t>PBF</t>
  </si>
  <si>
    <t>2021-06-25 10:20:00+00:00</t>
  </si>
  <si>
    <t>2021-06-25 10:25:00+00:00</t>
  </si>
  <si>
    <t>VERY</t>
  </si>
  <si>
    <t>2021-06-25 10:30:00+00:00</t>
  </si>
  <si>
    <t>NOKBF</t>
  </si>
  <si>
    <t>2021-06-25 10:35:00+00:00</t>
  </si>
  <si>
    <t>2021-06-25 10:40:00+00:00</t>
  </si>
  <si>
    <t>BPAQF</t>
  </si>
  <si>
    <t>ATOS</t>
  </si>
  <si>
    <t>2021-06-25 10:45:00+00:00</t>
  </si>
  <si>
    <t>AMSYF</t>
  </si>
  <si>
    <t>2021-06-25 10:50:00+00:00</t>
  </si>
  <si>
    <t>2021-06-25 10:55:00+00:00</t>
  </si>
  <si>
    <t>FNMAK</t>
  </si>
  <si>
    <t>2021-06-25 11:00:00+00:00</t>
  </si>
  <si>
    <t>DQ</t>
  </si>
  <si>
    <t>2021-06-25 11:05:00+00:00</t>
  </si>
  <si>
    <t>2021-06-25 11:10:00+00:00</t>
  </si>
  <si>
    <t>2021-06-25 11:15:00+00:00</t>
  </si>
  <si>
    <t>2021-06-25 11:20:00+00:00</t>
  </si>
  <si>
    <t>2021-06-25 11:25:00+00:00</t>
  </si>
  <si>
    <t>2021-06-25 11:30:00+00:00</t>
  </si>
  <si>
    <t>2021-06-28 10:00:00+00:00</t>
  </si>
  <si>
    <t>2021-06-28 11:40:00+00:00</t>
  </si>
  <si>
    <t>CCIV</t>
  </si>
  <si>
    <t>CSIQ</t>
  </si>
  <si>
    <t>WKHS</t>
  </si>
  <si>
    <t>JKS</t>
  </si>
  <si>
    <t>SNR</t>
  </si>
  <si>
    <t>NIO</t>
  </si>
  <si>
    <t>SPWR</t>
  </si>
  <si>
    <t>CRSP</t>
  </si>
  <si>
    <t>EDIT</t>
  </si>
  <si>
    <t>QADB</t>
  </si>
  <si>
    <t>BTRS</t>
  </si>
  <si>
    <t>FATE</t>
  </si>
  <si>
    <t>LNNGF</t>
  </si>
  <si>
    <t>2021-06-28 10:05:00+00:00</t>
  </si>
  <si>
    <t>NLLSF</t>
  </si>
  <si>
    <t>BDRAF</t>
  </si>
  <si>
    <t>2021-06-28 10:10:00+00:00</t>
  </si>
  <si>
    <t>BNGO</t>
  </si>
  <si>
    <t>2021-06-28 10:15:00+00:00</t>
  </si>
  <si>
    <t>RBLX</t>
  </si>
  <si>
    <t>FMCKL</t>
  </si>
  <si>
    <t>2021-06-28 10:20:00+00:00</t>
  </si>
  <si>
    <t>FLGT</t>
  </si>
  <si>
    <t>2021-06-28 10:25:00+00:00</t>
  </si>
  <si>
    <t>PGCMF</t>
  </si>
  <si>
    <t>2021-06-28 10:30:00+00:00</t>
  </si>
  <si>
    <t>FNMAM</t>
  </si>
  <si>
    <t>2021-06-28 10:35:00+00:00</t>
  </si>
  <si>
    <t>2021-06-28 10:40:00+00:00</t>
  </si>
  <si>
    <t>QADA</t>
  </si>
  <si>
    <t>GRAY</t>
  </si>
  <si>
    <t>2021-06-28 10:45:00+00:00</t>
  </si>
  <si>
    <t>2021-06-28 10:50:00+00:00</t>
  </si>
  <si>
    <t>2021-06-28 10:55:00+00:00</t>
  </si>
  <si>
    <t>GGPXF</t>
  </si>
  <si>
    <t>2021-06-28 11:00:00+00:00</t>
  </si>
  <si>
    <t>VIAC</t>
  </si>
  <si>
    <t>FNMAO</t>
  </si>
  <si>
    <t>2021-06-28 11:05:00+00:00</t>
  </si>
  <si>
    <t>2021-06-28 11:10:00+00:00</t>
  </si>
  <si>
    <t>2021-06-28 11:15:00+00:00</t>
  </si>
  <si>
    <t>WTT</t>
  </si>
  <si>
    <t>2021-06-28 11:20:00+00:00</t>
  </si>
  <si>
    <t>CHPT</t>
  </si>
  <si>
    <t>2021-06-28 11:25:00+00:00</t>
  </si>
  <si>
    <t>FNMAL</t>
  </si>
  <si>
    <t>2021-06-28 11:30:00+00:00</t>
  </si>
  <si>
    <t>MSTR</t>
  </si>
  <si>
    <t>2021-06-28 11:35:00+00:00</t>
  </si>
  <si>
    <t>FNMAG</t>
  </si>
  <si>
    <t>2021-06-29 10:00:00+00:00</t>
  </si>
  <si>
    <t>2021-06-29 11:40:00+00:00</t>
  </si>
  <si>
    <t>BTTR</t>
  </si>
  <si>
    <t>OTLY</t>
  </si>
  <si>
    <t>STEM</t>
  </si>
  <si>
    <t>JEF</t>
  </si>
  <si>
    <t>RIOT</t>
  </si>
  <si>
    <t>MARA</t>
  </si>
  <si>
    <t>VERB</t>
  </si>
  <si>
    <t>BSQR</t>
  </si>
  <si>
    <t>CERE</t>
  </si>
  <si>
    <t>XELA</t>
  </si>
  <si>
    <t>ZNTL</t>
  </si>
  <si>
    <t>FCEL</t>
  </si>
  <si>
    <t>AMST</t>
  </si>
  <si>
    <t>FMCCH</t>
  </si>
  <si>
    <t>2021-06-29 10:05:00+00:00</t>
  </si>
  <si>
    <t>SKY</t>
  </si>
  <si>
    <t>TWOU</t>
  </si>
  <si>
    <t>GIL</t>
  </si>
  <si>
    <t>CPNG</t>
  </si>
  <si>
    <t>ZH</t>
  </si>
  <si>
    <t>2021-06-29 10:10:00+00:00</t>
  </si>
  <si>
    <t>CXM</t>
  </si>
  <si>
    <t>AA</t>
  </si>
  <si>
    <t>AVGR</t>
  </si>
  <si>
    <t>2021-06-29 10:15:00+00:00</t>
  </si>
  <si>
    <t>COIN</t>
  </si>
  <si>
    <t>2021-06-29 10:20:00+00:00</t>
  </si>
  <si>
    <t>QDEL</t>
  </si>
  <si>
    <t>2021-06-29 10:25:00+00:00</t>
  </si>
  <si>
    <t>CNSP</t>
  </si>
  <si>
    <t>2021-06-29 10:30:00+00:00</t>
  </si>
  <si>
    <t>KTOS</t>
  </si>
  <si>
    <t>2021-06-29 10:35:00+00:00</t>
  </si>
  <si>
    <t>2021-06-29 10:40:00+00:00</t>
  </si>
  <si>
    <t>BAOS</t>
  </si>
  <si>
    <t>PBTS</t>
  </si>
  <si>
    <t>2021-06-29 10:45:00+00:00</t>
  </si>
  <si>
    <t>2021-06-29 10:50:00+00:00</t>
  </si>
  <si>
    <t>2021-06-29 10:55:00+00:00</t>
  </si>
  <si>
    <t>FNMAN</t>
  </si>
  <si>
    <t>2021-06-29 11:00:00+00:00</t>
  </si>
  <si>
    <t>2021-06-29 11:05:00+00:00</t>
  </si>
  <si>
    <t>CITAF</t>
  </si>
  <si>
    <t>2021-06-29 11:10:00+00:00</t>
  </si>
  <si>
    <t>BLIN</t>
  </si>
  <si>
    <t>2021-06-29 11:15:00+00:00</t>
  </si>
  <si>
    <t>FARYF</t>
  </si>
  <si>
    <t>2021-06-29 11:20:00+00:00</t>
  </si>
  <si>
    <t>2021-06-29 11:25:00+00:00</t>
  </si>
  <si>
    <t>2021-06-29 11:30:00+00:00</t>
  </si>
  <si>
    <t>2021-06-29 11:35:00+00:00</t>
  </si>
  <si>
    <t>2021-06-22 11:45:00+00:00</t>
  </si>
  <si>
    <t>2021-06-22 13:30:00+00:00</t>
  </si>
  <si>
    <t>2021-06-22 11:50:00+00:00</t>
  </si>
  <si>
    <t>NVAX</t>
  </si>
  <si>
    <t>2021-06-22 11:55:00+00:00</t>
  </si>
  <si>
    <t>HSTO</t>
  </si>
  <si>
    <t>2021-06-22 12:00:00+00:00</t>
  </si>
  <si>
    <t>OLK</t>
  </si>
  <si>
    <t>NGCRF</t>
  </si>
  <si>
    <t>2021-06-22 12:05:00+00:00</t>
  </si>
  <si>
    <t>BIG</t>
  </si>
  <si>
    <t>2021-06-22 12:10:00+00:00</t>
  </si>
  <si>
    <t>2021-06-22 12:15:00+00:00</t>
  </si>
  <si>
    <t>2021-06-22 12:20:00+00:00</t>
  </si>
  <si>
    <t>NVRO</t>
  </si>
  <si>
    <t>2021-06-22 12:25:00+00:00</t>
  </si>
  <si>
    <t>2021-06-22 12:30:00+00:00</t>
  </si>
  <si>
    <t>2021-06-22 12:35:00+00:00</t>
  </si>
  <si>
    <t>2021-06-22 12:40:00+00:00</t>
  </si>
  <si>
    <t>2021-06-22 12:45:00+00:00</t>
  </si>
  <si>
    <t>2021-06-22 12:50:00+00:00</t>
  </si>
  <si>
    <t>2021-06-22 12:55:00+00:00</t>
  </si>
  <si>
    <t>2021-06-22 13:00:00+00:00</t>
  </si>
  <si>
    <t>2021-06-22 13:05:00+00:00</t>
  </si>
  <si>
    <t>2021-06-22 13:10:00+00:00</t>
  </si>
  <si>
    <t>2021-06-22 13:15:00+00:00</t>
  </si>
  <si>
    <t>2021-06-22 13:20:00+00:00</t>
  </si>
  <si>
    <t>2021-06-22 13:25:00+00:00</t>
  </si>
  <si>
    <t>HYSNY</t>
  </si>
  <si>
    <t>2021-06-23 11:50:00+00:00</t>
  </si>
  <si>
    <t>2021-06-23 11:55:00+00:00</t>
  </si>
  <si>
    <t>2021-06-23 12:00:00+00:00</t>
  </si>
  <si>
    <t>2021-06-23 12:05:00+00:00</t>
  </si>
  <si>
    <t>2021-06-23 12:10:00+00:00</t>
  </si>
  <si>
    <t>2021-06-23 12:15:00+00:00</t>
  </si>
  <si>
    <t>2021-06-23 12:20:00+00:00</t>
  </si>
  <si>
    <t>2021-06-23 12:25:00+00:00</t>
  </si>
  <si>
    <t>2021-06-23 12:30:00+00:00</t>
  </si>
  <si>
    <t>EGFEY</t>
  </si>
  <si>
    <t>GNPX</t>
  </si>
  <si>
    <t>2021-06-23 12:35:00+00:00</t>
  </si>
  <si>
    <t>GNENF</t>
  </si>
  <si>
    <t>AMRS</t>
  </si>
  <si>
    <t>2021-06-23 12:40:00+00:00</t>
  </si>
  <si>
    <t>FA</t>
  </si>
  <si>
    <t>2021-06-23 12:45:00+00:00</t>
  </si>
  <si>
    <t>2021-06-23 12:50:00+00:00</t>
  </si>
  <si>
    <t>2021-06-23 12:55:00+00:00</t>
  </si>
  <si>
    <t>2021-06-23 13:00:00+00:00</t>
  </si>
  <si>
    <t>2021-06-23 13:05:00+00:00</t>
  </si>
  <si>
    <t>2021-06-23 13:10:00+00:00</t>
  </si>
  <si>
    <t>2021-06-23 13:15:00+00:00</t>
  </si>
  <si>
    <t>MCARY</t>
  </si>
  <si>
    <t>2021-06-23 13:20:00+00:00</t>
  </si>
  <si>
    <t>2021-06-23 13:25:00+00:00</t>
  </si>
  <si>
    <t>2021-06-24 12:15:00+00:00</t>
  </si>
  <si>
    <t>2021-06-24 13:30:00+00:00</t>
  </si>
  <si>
    <t>VIPS</t>
  </si>
  <si>
    <t>2021-06-24 12:20:00+00:00</t>
  </si>
  <si>
    <t>2021-06-24 12:25:00+00:00</t>
  </si>
  <si>
    <t>2021-06-24 12:30:00+00:00</t>
  </si>
  <si>
    <t>2021-06-24 12:35:00+00:00</t>
  </si>
  <si>
    <t>2021-06-24 12:45:00+00:00</t>
  </si>
  <si>
    <t>CFLT</t>
  </si>
  <si>
    <t>2021-06-24 13:00:00+00:00</t>
  </si>
  <si>
    <t>2021-06-24 13:05:00+00:00</t>
  </si>
  <si>
    <t>2021-06-24 13:10:00+00:00</t>
  </si>
  <si>
    <t>2021-06-24 13:15:00+00:00</t>
  </si>
  <si>
    <t>2021-06-24 13:20:00+00:00</t>
  </si>
  <si>
    <t>2021-06-24 13:25:00+00:00</t>
  </si>
  <si>
    <t>2021-06-25 11:45:00+00:00</t>
  </si>
  <si>
    <t>2021-06-25 13:30:00+00:00</t>
  </si>
  <si>
    <t>EXPR</t>
  </si>
  <si>
    <t>GHRS</t>
  </si>
  <si>
    <t>2021-06-25 11:50:00+00:00</t>
  </si>
  <si>
    <t>RETA</t>
  </si>
  <si>
    <t>2021-06-25 11:55:00+00:00</t>
  </si>
  <si>
    <t>2021-06-25 12:00:00+00:00</t>
  </si>
  <si>
    <t>2021-06-25 12:05:00+00:00</t>
  </si>
  <si>
    <t>2021-06-25 12:20:00+00:00</t>
  </si>
  <si>
    <t>GRPH</t>
  </si>
  <si>
    <t>2021-06-25 12:25:00+00:00</t>
  </si>
  <si>
    <t>2021-06-25 12:30:00+00:00</t>
  </si>
  <si>
    <t>2021-06-25 12:35:00+00:00</t>
  </si>
  <si>
    <t>VMEO</t>
  </si>
  <si>
    <t>2021-06-25 12:40:00+00:00</t>
  </si>
  <si>
    <t>MCW</t>
  </si>
  <si>
    <t>2021-06-25 12:45:00+00:00</t>
  </si>
  <si>
    <t>2021-06-25 12:50:00+00:00</t>
  </si>
  <si>
    <t>2021-06-25 12:55:00+00:00</t>
  </si>
  <si>
    <t>2021-06-25 13:00:00+00:00</t>
  </si>
  <si>
    <t>2021-06-25 13:05:00+00:00</t>
  </si>
  <si>
    <t>2021-06-25 13:10:00+00:00</t>
  </si>
  <si>
    <t>2021-06-25 13:15:00+00:00</t>
  </si>
  <si>
    <t>CLLNY</t>
  </si>
  <si>
    <t>2021-06-25 13:20:00+00:00</t>
  </si>
  <si>
    <t>2021-06-25 13:25:00+00:00</t>
  </si>
  <si>
    <t>2021-06-28 11:45:00+00:00</t>
  </si>
  <si>
    <t>2021-06-28 13:30:00+00:00</t>
  </si>
  <si>
    <t>2021-06-28 11:50:00+00:00</t>
  </si>
  <si>
    <t>2021-06-28 11:55:00+00:00</t>
  </si>
  <si>
    <t>BBBY</t>
  </si>
  <si>
    <t>2021-06-28 12:00:00+00:00</t>
  </si>
  <si>
    <t>2021-06-28 12:05:00+00:00</t>
  </si>
  <si>
    <t>2021-06-28 12:10:00+00:00</t>
  </si>
  <si>
    <t>2021-06-28 12:15:00+00:00</t>
  </si>
  <si>
    <t>GROM</t>
  </si>
  <si>
    <t>2021-06-28 12:20:00+00:00</t>
  </si>
  <si>
    <t>2021-06-28 12:25:00+00:00</t>
  </si>
  <si>
    <t>2021-06-28 12:30:00+00:00</t>
  </si>
  <si>
    <t>2021-06-28 12:35:00+00:00</t>
  </si>
  <si>
    <t>2021-06-28 12:40:00+00:00</t>
  </si>
  <si>
    <t>2021-06-28 12:45:00+00:00</t>
  </si>
  <si>
    <t>2021-06-28 12:50:00+00:00</t>
  </si>
  <si>
    <t>2021-06-28 12:55:00+00:00</t>
  </si>
  <si>
    <t>2021-06-28 13:00:00+00:00</t>
  </si>
  <si>
    <t>2021-06-28 13:05:00+00:00</t>
  </si>
  <si>
    <t>2021-06-28 13:10:00+00:00</t>
  </si>
  <si>
    <t>2021-06-28 13:15:00+00:00</t>
  </si>
  <si>
    <t>2021-06-28 13:20:00+00:00</t>
  </si>
  <si>
    <t>2021-06-28 13:25:00+00:00</t>
  </si>
  <si>
    <t>RSLS</t>
  </si>
  <si>
    <t>2021-06-29 11:45:00+00:00</t>
  </si>
  <si>
    <t>2021-06-29 13:30:00+00:00</t>
  </si>
  <si>
    <t>2021-06-29 11:50:00+00:00</t>
  </si>
  <si>
    <t>2021-06-29 11:55:00+00:00</t>
  </si>
  <si>
    <t>2021-06-29 12:00:00+00:00</t>
  </si>
  <si>
    <t>2021-06-29 12:05:00+00:00</t>
  </si>
  <si>
    <t>2021-06-29 12:10:00+00:00</t>
  </si>
  <si>
    <t>WEI</t>
  </si>
  <si>
    <t>2021-06-29 12:15:00+00:00</t>
  </si>
  <si>
    <t>2021-06-29 12:20:00+00:00</t>
  </si>
  <si>
    <t>2021-06-29 12:25:00+00:00</t>
  </si>
  <si>
    <t>2021-06-29 12:30:00+00:00</t>
  </si>
  <si>
    <t>2021-06-29 12:35:00+00:00</t>
  </si>
  <si>
    <t>2021-06-29 12:40:00+00:00</t>
  </si>
  <si>
    <t>2021-06-29 12:45:00+00:00</t>
  </si>
  <si>
    <t>2021-06-29 12:50:00+00:00</t>
  </si>
  <si>
    <t>2021-06-29 12:55:00+00:00</t>
  </si>
  <si>
    <t>2021-06-29 13:00:00+00:00</t>
  </si>
  <si>
    <t>2021-06-29 13:05:00+00:00</t>
  </si>
  <si>
    <t>2021-06-29 13:10:00+00:00</t>
  </si>
  <si>
    <t>2021-06-29 13:15:00+00:00</t>
  </si>
  <si>
    <t>2021-06-29 13:20:00+00:00</t>
  </si>
  <si>
    <t>2021-06-29 13:25:00+00:00</t>
  </si>
  <si>
    <t>Dynamic</t>
  </si>
  <si>
    <t>Method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</si>
</sst>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_-;\-* #,##0_-;_-* &quot;-&quot;_-;_-@_-"/>
    <numFmt numFmtId="165" formatCode="_-* #,##0.00_-;\-* #,##0.00_-;_-* &quot;-&quot;??_-;_-@_-"/>
    <numFmt numFmtId="166" formatCode="#,##0.0"/>
  </numFmts>
  <fonts count="26" x14ac:knownFonts="1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 Narrow"/>
      <family val="2"/>
    </font>
    <font>
      <b/>
      <sz val="8"/>
      <color theme="1"/>
      <name val="Arial Black"/>
      <family val="2"/>
    </font>
    <font>
      <b/>
      <sz val="10"/>
      <color rgb="FFC0C0C0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rgb="FFC0C0C0"/>
      <name val="Arial Narrow"/>
      <family val="2"/>
    </font>
    <font>
      <sz val="10"/>
      <name val="Arial Narrow"/>
      <family val="2"/>
    </font>
    <font>
      <sz val="10"/>
      <color rgb="FFCCFFFF"/>
      <name val="Arial Black"/>
      <family val="2"/>
    </font>
    <font>
      <sz val="8"/>
      <color theme="1"/>
      <name val="Arial Narrow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sz val="9"/>
      <color rgb="FFCCFFFF"/>
      <name val="Arial Black"/>
      <family val="2"/>
    </font>
    <font>
      <sz val="9"/>
      <color rgb="FFC0C0C0"/>
      <name val="Arial"/>
      <family val="2"/>
    </font>
    <font>
      <sz val="9"/>
      <color theme="1"/>
      <name val="Arial"/>
      <family val="2"/>
    </font>
    <font>
      <sz val="8"/>
      <color theme="1"/>
      <name val="Arial Black"/>
      <family val="2"/>
    </font>
    <font>
      <sz val="8"/>
      <color rgb="FFEAEAEA"/>
      <name val="Arial Narrow"/>
      <family val="2"/>
    </font>
    <font>
      <sz val="9"/>
      <color theme="1"/>
      <name val="Arial Narrow"/>
      <family val="2"/>
    </font>
    <font>
      <b/>
      <sz val="9"/>
      <color rgb="FFCCFFFF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AEAEA"/>
        <bgColor indexed="64"/>
      </patternFill>
    </fill>
  </fills>
  <borders count="41">
    <border>
      <left/>
      <right/>
      <top/>
      <bottom/>
      <diagonal/>
    </border>
    <border>
      <left style="thin">
        <color rgb="FF000066"/>
      </left>
      <right style="hair">
        <color rgb="FF000066"/>
      </right>
      <top style="thin">
        <color rgb="FF000066"/>
      </top>
      <bottom style="hair">
        <color rgb="FF000066"/>
      </bottom>
      <diagonal/>
    </border>
    <border>
      <left style="hair">
        <color rgb="FF000066"/>
      </left>
      <right style="hair">
        <color rgb="FF000066"/>
      </right>
      <top style="thin">
        <color rgb="FF000066"/>
      </top>
      <bottom style="hair">
        <color rgb="FF000066"/>
      </bottom>
      <diagonal/>
    </border>
    <border>
      <left style="hair">
        <color rgb="FF000066"/>
      </left>
      <right style="thin">
        <color rgb="FF000066"/>
      </right>
      <top style="thin">
        <color rgb="FF000066"/>
      </top>
      <bottom style="hair">
        <color rgb="FF000066"/>
      </bottom>
      <diagonal/>
    </border>
    <border>
      <left style="thin">
        <color rgb="FF000066"/>
      </left>
      <right style="hair">
        <color rgb="FF000066"/>
      </right>
      <top style="hair">
        <color rgb="FF000066"/>
      </top>
      <bottom style="hair">
        <color rgb="FF000066"/>
      </bottom>
      <diagonal/>
    </border>
    <border>
      <left style="hair">
        <color rgb="FF000066"/>
      </left>
      <right style="hair">
        <color rgb="FF000066"/>
      </right>
      <top style="hair">
        <color rgb="FF000066"/>
      </top>
      <bottom style="hair">
        <color rgb="FF000066"/>
      </bottom>
      <diagonal/>
    </border>
    <border>
      <left style="hair">
        <color rgb="FF000066"/>
      </left>
      <right style="thin">
        <color rgb="FF000066"/>
      </right>
      <top style="hair">
        <color rgb="FF000066"/>
      </top>
      <bottom style="hair">
        <color rgb="FF000066"/>
      </bottom>
      <diagonal/>
    </border>
    <border>
      <left style="thin">
        <color rgb="FF000066"/>
      </left>
      <right style="hair">
        <color rgb="FF000066"/>
      </right>
      <top style="hair">
        <color rgb="FF000066"/>
      </top>
      <bottom style="thin">
        <color rgb="FF000066"/>
      </bottom>
      <diagonal/>
    </border>
    <border>
      <left style="hair">
        <color rgb="FF000066"/>
      </left>
      <right style="hair">
        <color rgb="FF000066"/>
      </right>
      <top style="hair">
        <color rgb="FF000066"/>
      </top>
      <bottom style="thin">
        <color rgb="FF000066"/>
      </bottom>
      <diagonal/>
    </border>
    <border>
      <left style="hair">
        <color rgb="FF000066"/>
      </left>
      <right style="thin">
        <color rgb="FF000066"/>
      </right>
      <top style="hair">
        <color rgb="FF000066"/>
      </top>
      <bottom style="thin">
        <color rgb="FF000066"/>
      </bottom>
      <diagonal/>
    </border>
    <border>
      <left style="thin">
        <color rgb="FF000066"/>
      </left>
      <right style="hair">
        <color rgb="FF000066"/>
      </right>
      <top/>
      <bottom style="hair">
        <color rgb="FF000066"/>
      </bottom>
      <diagonal/>
    </border>
    <border>
      <left style="hair">
        <color rgb="FF000066"/>
      </left>
      <right style="hair">
        <color rgb="FF000066"/>
      </right>
      <top/>
      <bottom style="hair">
        <color rgb="FF000066"/>
      </bottom>
      <diagonal/>
    </border>
    <border>
      <left style="hair">
        <color rgb="FF000066"/>
      </left>
      <right style="thin">
        <color rgb="FF000066"/>
      </right>
      <top/>
      <bottom style="hair">
        <color rgb="FF000066"/>
      </bottom>
      <diagonal/>
    </border>
    <border>
      <left style="thin">
        <color rgb="FF000066"/>
      </left>
      <right style="thin">
        <color rgb="FF000066"/>
      </right>
      <top style="thin">
        <color rgb="FF000066"/>
      </top>
      <bottom/>
      <diagonal/>
    </border>
    <border>
      <left style="thin">
        <color rgb="FF000066"/>
      </left>
      <right style="thin">
        <color rgb="FF000066"/>
      </right>
      <top/>
      <bottom style="thin">
        <color rgb="FF000066"/>
      </bottom>
      <diagonal/>
    </border>
    <border>
      <left style="thin">
        <color rgb="FF000066"/>
      </left>
      <right style="thin">
        <color rgb="FF000066"/>
      </right>
      <top/>
      <bottom style="hair">
        <color rgb="FF000066"/>
      </bottom>
      <diagonal/>
    </border>
    <border>
      <left style="thin">
        <color rgb="FF000066"/>
      </left>
      <right style="thin">
        <color rgb="FF000066"/>
      </right>
      <top style="hair">
        <color rgb="FF000066"/>
      </top>
      <bottom style="hair">
        <color rgb="FF000066"/>
      </bottom>
      <diagonal/>
    </border>
    <border>
      <left style="thin">
        <color rgb="FF000066"/>
      </left>
      <right style="thin">
        <color rgb="FF000066"/>
      </right>
      <top style="hair">
        <color rgb="FF000066"/>
      </top>
      <bottom style="thin">
        <color rgb="FF000066"/>
      </bottom>
      <diagonal/>
    </border>
    <border>
      <left style="double">
        <color rgb="FF000066"/>
      </left>
      <right/>
      <top style="double">
        <color rgb="FF000066"/>
      </top>
      <bottom/>
      <diagonal/>
    </border>
    <border>
      <left/>
      <right/>
      <top style="double">
        <color rgb="FF000066"/>
      </top>
      <bottom/>
      <diagonal/>
    </border>
    <border>
      <left/>
      <right style="double">
        <color rgb="FF000066"/>
      </right>
      <top style="double">
        <color rgb="FF000066"/>
      </top>
      <bottom/>
      <diagonal/>
    </border>
    <border>
      <left style="double">
        <color rgb="FF000066"/>
      </left>
      <right/>
      <top/>
      <bottom/>
      <diagonal/>
    </border>
    <border>
      <left/>
      <right style="double">
        <color rgb="FF000066"/>
      </right>
      <top/>
      <bottom/>
      <diagonal/>
    </border>
    <border>
      <left style="double">
        <color rgb="FF000066"/>
      </left>
      <right/>
      <top/>
      <bottom style="double">
        <color rgb="FF000066"/>
      </bottom>
      <diagonal/>
    </border>
    <border>
      <left/>
      <right/>
      <top/>
      <bottom style="double">
        <color rgb="FF000066"/>
      </bottom>
      <diagonal/>
    </border>
    <border>
      <left/>
      <right style="double">
        <color rgb="FF000066"/>
      </right>
      <top/>
      <bottom style="double">
        <color rgb="FF000066"/>
      </bottom>
      <diagonal/>
    </border>
    <border>
      <left/>
      <right/>
      <top/>
      <bottom style="dotted">
        <color rgb="FF000066"/>
      </bottom>
      <diagonal/>
    </border>
    <border>
      <left/>
      <right/>
      <top style="dotted">
        <color rgb="FF000066"/>
      </top>
      <bottom/>
      <diagonal/>
    </border>
    <border>
      <left style="thin">
        <color rgb="FF000066"/>
      </left>
      <right style="thin">
        <color rgb="FF000066"/>
      </right>
      <top style="thin">
        <color rgb="FF000066"/>
      </top>
      <bottom style="thin">
        <color rgb="FF000066"/>
      </bottom>
      <diagonal/>
    </border>
    <border>
      <left style="thin">
        <color rgb="FF000066"/>
      </left>
      <right style="hair">
        <color rgb="FF000066"/>
      </right>
      <top style="thin">
        <color rgb="FF000066"/>
      </top>
      <bottom style="thin">
        <color rgb="FF000066"/>
      </bottom>
      <diagonal/>
    </border>
    <border>
      <left style="hair">
        <color rgb="FF000066"/>
      </left>
      <right style="hair">
        <color rgb="FF000066"/>
      </right>
      <top style="thin">
        <color rgb="FF000066"/>
      </top>
      <bottom style="thin">
        <color rgb="FF000066"/>
      </bottom>
      <diagonal/>
    </border>
    <border>
      <left style="hair">
        <color rgb="FF000066"/>
      </left>
      <right style="thin">
        <color rgb="FF000066"/>
      </right>
      <top style="thin">
        <color rgb="FF000066"/>
      </top>
      <bottom style="thin">
        <color rgb="FF000066"/>
      </bottom>
      <diagonal/>
    </border>
    <border>
      <left style="thin">
        <color rgb="FF000066"/>
      </left>
      <right/>
      <top style="thin">
        <color rgb="FF000066"/>
      </top>
      <bottom style="thin">
        <color rgb="FF000066"/>
      </bottom>
      <diagonal/>
    </border>
    <border>
      <left/>
      <right/>
      <top style="thin">
        <color rgb="FF000066"/>
      </top>
      <bottom style="thin">
        <color rgb="FF000066"/>
      </bottom>
      <diagonal/>
    </border>
    <border>
      <left/>
      <right style="thin">
        <color rgb="FF000066"/>
      </right>
      <top style="thin">
        <color rgb="FF000066"/>
      </top>
      <bottom style="thin">
        <color rgb="FF000066"/>
      </bottom>
      <diagonal/>
    </border>
    <border>
      <left style="hair">
        <color rgb="FF000066"/>
      </left>
      <right/>
      <top style="thin">
        <color rgb="FF000066"/>
      </top>
      <bottom style="hair">
        <color rgb="FF000066"/>
      </bottom>
      <diagonal/>
    </border>
    <border>
      <left style="hair">
        <color rgb="FF000066"/>
      </left>
      <right/>
      <top style="hair">
        <color rgb="FF000066"/>
      </top>
      <bottom style="thin">
        <color rgb="FF000066"/>
      </bottom>
      <diagonal/>
    </border>
    <border>
      <left style="hair">
        <color rgb="FF000066"/>
      </left>
      <right/>
      <top/>
      <bottom style="hair">
        <color rgb="FF000066"/>
      </bottom>
      <diagonal/>
    </border>
    <border>
      <left style="hair">
        <color rgb="FF000066"/>
      </left>
      <right/>
      <top style="hair">
        <color rgb="FF000066"/>
      </top>
      <bottom style="hair">
        <color rgb="FF000066"/>
      </bottom>
      <diagonal/>
    </border>
    <border>
      <left style="hair">
        <color rgb="FF000066"/>
      </left>
      <right/>
      <top style="thin">
        <color rgb="FF000066"/>
      </top>
      <bottom style="thin">
        <color rgb="FF00006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32">
    <xf numFmtId="0" fontId="0" fillId="0" borderId="0" xfId="0"/>
    <xf numFmtId="0" fontId="6" fillId="0" borderId="0" xfId="1" applyFont="1" applyAlignment="1">
      <alignment vertical="center"/>
    </xf>
    <xf numFmtId="0" fontId="10" fillId="5" borderId="0" xfId="1" applyFont="1" applyFill="1" applyBorder="1" applyAlignment="1">
      <alignment horizontal="left" vertical="center"/>
    </xf>
    <xf numFmtId="0" fontId="11" fillId="0" borderId="0" xfId="1" applyFont="1" applyBorder="1" applyAlignment="1">
      <alignment vertical="center"/>
    </xf>
    <xf numFmtId="0" fontId="11" fillId="2" borderId="0" xfId="1" applyFont="1" applyFill="1" applyBorder="1" applyAlignment="1">
      <alignment vertical="center"/>
    </xf>
    <xf numFmtId="4" fontId="11" fillId="0" borderId="0" xfId="1" applyNumberFormat="1" applyFont="1" applyBorder="1" applyAlignment="1">
      <alignment vertical="center"/>
    </xf>
    <xf numFmtId="3" fontId="11" fillId="0" borderId="0" xfId="1" applyNumberFormat="1" applyFont="1" applyBorder="1" applyAlignment="1">
      <alignment vertical="center"/>
    </xf>
    <xf numFmtId="0" fontId="11" fillId="0" borderId="0" xfId="1" applyFont="1" applyAlignment="1">
      <alignment vertical="center"/>
    </xf>
    <xf numFmtId="0" fontId="12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vertical="center"/>
    </xf>
    <xf numFmtId="0" fontId="13" fillId="0" borderId="0" xfId="1" applyFont="1" applyBorder="1" applyAlignment="1">
      <alignment horizontal="center" vertical="center"/>
    </xf>
    <xf numFmtId="3" fontId="14" fillId="0" borderId="0" xfId="1" applyNumberFormat="1" applyFont="1" applyFill="1" applyBorder="1" applyAlignment="1">
      <alignment vertical="center"/>
    </xf>
    <xf numFmtId="0" fontId="11" fillId="6" borderId="0" xfId="1" applyFont="1" applyFill="1" applyAlignment="1">
      <alignment vertical="center"/>
    </xf>
    <xf numFmtId="0" fontId="12" fillId="0" borderId="0" xfId="1" applyFont="1" applyFill="1" applyBorder="1" applyAlignment="1">
      <alignment horizontal="left" vertical="center"/>
    </xf>
    <xf numFmtId="0" fontId="11" fillId="0" borderId="0" xfId="1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5" borderId="7" xfId="0" applyFont="1" applyFill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16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4" fontId="16" fillId="0" borderId="15" xfId="0" applyNumberFormat="1" applyFont="1" applyBorder="1" applyAlignment="1">
      <alignment horizontal="center" vertical="center"/>
    </xf>
    <xf numFmtId="4" fontId="16" fillId="0" borderId="16" xfId="0" applyNumberFormat="1" applyFont="1" applyBorder="1" applyAlignment="1">
      <alignment horizontal="center" vertical="center"/>
    </xf>
    <xf numFmtId="4" fontId="16" fillId="0" borderId="17" xfId="0" applyNumberFormat="1" applyFont="1" applyBorder="1" applyAlignment="1">
      <alignment horizontal="center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1" xfId="0" applyNumberFormat="1" applyFont="1" applyBorder="1" applyAlignment="1">
      <alignment horizontal="center" vertical="center"/>
    </xf>
    <xf numFmtId="4" fontId="16" fillId="0" borderId="4" xfId="0" applyNumberFormat="1" applyFont="1" applyBorder="1" applyAlignment="1">
      <alignment horizontal="center" vertical="center"/>
    </xf>
    <xf numFmtId="4" fontId="16" fillId="0" borderId="5" xfId="0" applyNumberFormat="1" applyFont="1" applyBorder="1" applyAlignment="1">
      <alignment horizontal="center" vertical="center"/>
    </xf>
    <xf numFmtId="4" fontId="16" fillId="0" borderId="7" xfId="0" applyNumberFormat="1" applyFont="1" applyBorder="1" applyAlignment="1">
      <alignment horizontal="center" vertical="center"/>
    </xf>
    <xf numFmtId="4" fontId="16" fillId="0" borderId="8" xfId="0" applyNumberFormat="1" applyFont="1" applyBorder="1" applyAlignment="1">
      <alignment horizontal="center" vertical="center"/>
    </xf>
    <xf numFmtId="3" fontId="16" fillId="0" borderId="11" xfId="0" applyNumberFormat="1" applyFont="1" applyBorder="1" applyAlignment="1">
      <alignment horizontal="center" vertical="center"/>
    </xf>
    <xf numFmtId="3" fontId="16" fillId="0" borderId="5" xfId="0" applyNumberFormat="1" applyFont="1" applyBorder="1" applyAlignment="1">
      <alignment horizontal="center" vertical="center"/>
    </xf>
    <xf numFmtId="3" fontId="16" fillId="0" borderId="8" xfId="0" applyNumberFormat="1" applyFont="1" applyBorder="1" applyAlignment="1">
      <alignment horizontal="center" vertical="center"/>
    </xf>
    <xf numFmtId="0" fontId="9" fillId="5" borderId="1" xfId="0" applyFont="1" applyFill="1" applyBorder="1" applyAlignment="1">
      <alignment horizontal="centerContinuous" vertical="center"/>
    </xf>
    <xf numFmtId="0" fontId="9" fillId="5" borderId="2" xfId="0" applyFont="1" applyFill="1" applyBorder="1" applyAlignment="1">
      <alignment horizontal="centerContinuous" vertical="center"/>
    </xf>
    <xf numFmtId="0" fontId="9" fillId="5" borderId="3" xfId="0" applyFont="1" applyFill="1" applyBorder="1" applyAlignment="1">
      <alignment horizontal="centerContinuous" vertical="center"/>
    </xf>
    <xf numFmtId="0" fontId="6" fillId="0" borderId="0" xfId="1" applyFont="1" applyFill="1" applyBorder="1" applyAlignment="1">
      <alignment vertical="center"/>
    </xf>
    <xf numFmtId="0" fontId="5" fillId="0" borderId="0" xfId="1" applyFont="1" applyFill="1" applyBorder="1" applyAlignment="1">
      <alignment vertical="center"/>
    </xf>
    <xf numFmtId="0" fontId="15" fillId="3" borderId="0" xfId="1" applyFont="1" applyFill="1" applyBorder="1" applyAlignment="1">
      <alignment vertical="center"/>
    </xf>
    <xf numFmtId="0" fontId="6" fillId="0" borderId="18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5" fillId="0" borderId="19" xfId="1" applyFont="1" applyBorder="1" applyAlignment="1">
      <alignment vertical="center"/>
    </xf>
    <xf numFmtId="0" fontId="6" fillId="0" borderId="20" xfId="1" applyFont="1" applyBorder="1" applyAlignment="1">
      <alignment vertical="center"/>
    </xf>
    <xf numFmtId="0" fontId="6" fillId="0" borderId="21" xfId="1" applyFont="1" applyFill="1" applyBorder="1" applyAlignment="1">
      <alignment vertical="center"/>
    </xf>
    <xf numFmtId="0" fontId="6" fillId="0" borderId="22" xfId="1" applyFont="1" applyFill="1" applyBorder="1" applyAlignment="1">
      <alignment vertical="center"/>
    </xf>
    <xf numFmtId="0" fontId="6" fillId="0" borderId="23" xfId="1" applyFont="1" applyFill="1" applyBorder="1" applyAlignment="1">
      <alignment vertical="center"/>
    </xf>
    <xf numFmtId="0" fontId="6" fillId="0" borderId="24" xfId="1" applyFont="1" applyFill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11" fillId="0" borderId="18" xfId="1" applyFont="1" applyBorder="1" applyAlignment="1">
      <alignment vertical="center"/>
    </xf>
    <xf numFmtId="0" fontId="11" fillId="0" borderId="19" xfId="1" applyFont="1" applyBorder="1" applyAlignment="1">
      <alignment vertical="center"/>
    </xf>
    <xf numFmtId="0" fontId="11" fillId="0" borderId="20" xfId="1" applyFont="1" applyBorder="1" applyAlignment="1">
      <alignment vertical="center"/>
    </xf>
    <xf numFmtId="0" fontId="11" fillId="0" borderId="21" xfId="1" applyFont="1" applyBorder="1" applyAlignment="1">
      <alignment vertical="center"/>
    </xf>
    <xf numFmtId="0" fontId="11" fillId="0" borderId="22" xfId="1" applyFont="1" applyBorder="1" applyAlignment="1">
      <alignment vertical="center"/>
    </xf>
    <xf numFmtId="0" fontId="11" fillId="0" borderId="23" xfId="1" applyFont="1" applyBorder="1" applyAlignment="1">
      <alignment vertical="center"/>
    </xf>
    <xf numFmtId="0" fontId="11" fillId="0" borderId="24" xfId="1" applyFont="1" applyBorder="1" applyAlignment="1">
      <alignment vertical="center"/>
    </xf>
    <xf numFmtId="0" fontId="11" fillId="0" borderId="25" xfId="1" applyFont="1" applyBorder="1" applyAlignment="1">
      <alignment vertical="center"/>
    </xf>
    <xf numFmtId="0" fontId="11" fillId="0" borderId="19" xfId="1" applyFont="1" applyFill="1" applyBorder="1" applyAlignment="1">
      <alignment vertical="center"/>
    </xf>
    <xf numFmtId="0" fontId="11" fillId="0" borderId="24" xfId="1" applyFont="1" applyFill="1" applyBorder="1" applyAlignment="1">
      <alignment vertical="center"/>
    </xf>
    <xf numFmtId="164" fontId="17" fillId="5" borderId="0" xfId="0" applyNumberFormat="1" applyFont="1" applyFill="1" applyAlignment="1">
      <alignment vertical="center"/>
    </xf>
    <xf numFmtId="0" fontId="17" fillId="5" borderId="0" xfId="0" applyFont="1" applyFill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6" fillId="0" borderId="0" xfId="1" applyFont="1" applyFill="1" applyBorder="1" applyAlignment="1">
      <alignment horizontal="right" vertical="center" indent="1"/>
    </xf>
    <xf numFmtId="3" fontId="11" fillId="0" borderId="0" xfId="1" applyNumberFormat="1" applyFont="1" applyFill="1" applyBorder="1" applyAlignment="1">
      <alignment vertical="center"/>
    </xf>
    <xf numFmtId="4" fontId="11" fillId="0" borderId="0" xfId="1" applyNumberFormat="1" applyFont="1" applyFill="1" applyBorder="1" applyAlignment="1">
      <alignment vertical="center"/>
    </xf>
    <xf numFmtId="0" fontId="18" fillId="0" borderId="0" xfId="1" applyFont="1" applyFill="1" applyBorder="1" applyAlignment="1">
      <alignment vertical="center"/>
    </xf>
    <xf numFmtId="165" fontId="19" fillId="3" borderId="0" xfId="1" applyNumberFormat="1" applyFont="1" applyFill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21" fillId="0" borderId="0" xfId="1" applyFont="1" applyAlignment="1">
      <alignment vertical="center"/>
    </xf>
    <xf numFmtId="0" fontId="21" fillId="0" borderId="0" xfId="1" applyFont="1" applyAlignment="1">
      <alignment horizontal="right" vertical="center"/>
    </xf>
    <xf numFmtId="0" fontId="6" fillId="0" borderId="0" xfId="1" applyFont="1" applyBorder="1" applyAlignment="1">
      <alignment vertical="center"/>
    </xf>
    <xf numFmtId="16" fontId="6" fillId="0" borderId="0" xfId="1" applyNumberFormat="1" applyFont="1" applyBorder="1" applyAlignment="1">
      <alignment vertical="center"/>
    </xf>
    <xf numFmtId="0" fontId="6" fillId="0" borderId="0" xfId="0" applyFont="1" applyBorder="1"/>
    <xf numFmtId="0" fontId="6" fillId="0" borderId="0" xfId="1" applyFont="1" applyBorder="1" applyAlignment="1">
      <alignment horizontal="center" vertical="center"/>
    </xf>
    <xf numFmtId="0" fontId="6" fillId="0" borderId="0" xfId="1" applyFont="1" applyBorder="1" applyAlignment="1">
      <alignment horizontal="right" vertical="center"/>
    </xf>
    <xf numFmtId="9" fontId="6" fillId="0" borderId="0" xfId="1" applyNumberFormat="1" applyFont="1" applyBorder="1" applyAlignment="1">
      <alignment vertical="center"/>
    </xf>
    <xf numFmtId="0" fontId="6" fillId="0" borderId="0" xfId="1" applyFont="1" applyAlignment="1">
      <alignment horizontal="right" vertical="center"/>
    </xf>
    <xf numFmtId="0" fontId="23" fillId="6" borderId="0" xfId="0" applyFont="1" applyFill="1" applyAlignment="1">
      <alignment horizontal="center" vertical="center"/>
    </xf>
    <xf numFmtId="0" fontId="16" fillId="6" borderId="26" xfId="0" applyFont="1" applyFill="1" applyBorder="1" applyAlignment="1">
      <alignment vertical="center"/>
    </xf>
    <xf numFmtId="0" fontId="16" fillId="6" borderId="27" xfId="0" applyFont="1" applyFill="1" applyBorder="1" applyAlignment="1">
      <alignment vertical="center"/>
    </xf>
    <xf numFmtId="0" fontId="8" fillId="5" borderId="29" xfId="0" applyFont="1" applyFill="1" applyBorder="1" applyAlignment="1">
      <alignment horizontal="center" vertical="center" wrapText="1"/>
    </xf>
    <xf numFmtId="0" fontId="8" fillId="5" borderId="30" xfId="0" applyFont="1" applyFill="1" applyBorder="1" applyAlignment="1">
      <alignment horizontal="center" vertical="center" wrapText="1"/>
    </xf>
    <xf numFmtId="0" fontId="8" fillId="5" borderId="31" xfId="0" applyFont="1" applyFill="1" applyBorder="1" applyAlignment="1">
      <alignment horizontal="center" vertical="center" wrapText="1"/>
    </xf>
    <xf numFmtId="0" fontId="8" fillId="5" borderId="28" xfId="0" applyFont="1" applyFill="1" applyBorder="1" applyAlignment="1">
      <alignment horizontal="center" vertical="center" wrapText="1"/>
    </xf>
    <xf numFmtId="0" fontId="16" fillId="0" borderId="29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4" fontId="16" fillId="0" borderId="29" xfId="0" applyNumberFormat="1" applyFont="1" applyBorder="1" applyAlignment="1">
      <alignment horizontal="center" vertical="center"/>
    </xf>
    <xf numFmtId="4" fontId="16" fillId="0" borderId="30" xfId="0" applyNumberFormat="1" applyFont="1" applyBorder="1" applyAlignment="1">
      <alignment horizontal="center" vertical="center"/>
    </xf>
    <xf numFmtId="3" fontId="16" fillId="0" borderId="30" xfId="0" applyNumberFormat="1" applyFont="1" applyBorder="1" applyAlignment="1">
      <alignment horizontal="center" vertical="center"/>
    </xf>
    <xf numFmtId="3" fontId="16" fillId="0" borderId="31" xfId="0" applyNumberFormat="1" applyFont="1" applyBorder="1" applyAlignment="1">
      <alignment horizontal="center" vertical="center"/>
    </xf>
    <xf numFmtId="0" fontId="22" fillId="6" borderId="0" xfId="0" applyFont="1" applyFill="1" applyAlignment="1">
      <alignment horizontal="centerContinuous" vertical="center"/>
    </xf>
    <xf numFmtId="0" fontId="22" fillId="5" borderId="32" xfId="0" applyFont="1" applyFill="1" applyBorder="1" applyAlignment="1">
      <alignment horizontal="centerContinuous" vertical="center"/>
    </xf>
    <xf numFmtId="0" fontId="22" fillId="5" borderId="33" xfId="0" applyFont="1" applyFill="1" applyBorder="1" applyAlignment="1">
      <alignment horizontal="centerContinuous" vertical="center"/>
    </xf>
    <xf numFmtId="0" fontId="22" fillId="5" borderId="34" xfId="0" applyFont="1" applyFill="1" applyBorder="1" applyAlignment="1">
      <alignment horizontal="centerContinuous" vertical="center"/>
    </xf>
    <xf numFmtId="3" fontId="16" fillId="0" borderId="28" xfId="0" applyNumberFormat="1" applyFont="1" applyBorder="1" applyAlignment="1">
      <alignment horizontal="center" vertical="center"/>
    </xf>
    <xf numFmtId="166" fontId="11" fillId="0" borderId="0" xfId="1" applyNumberFormat="1" applyFont="1" applyBorder="1" applyAlignment="1">
      <alignment vertical="center"/>
    </xf>
    <xf numFmtId="166" fontId="11" fillId="0" borderId="0" xfId="1" applyNumberFormat="1" applyFont="1" applyFill="1" applyBorder="1" applyAlignment="1">
      <alignment vertical="center"/>
    </xf>
    <xf numFmtId="0" fontId="9" fillId="5" borderId="35" xfId="0" applyFont="1" applyFill="1" applyBorder="1" applyAlignment="1">
      <alignment horizontal="centerContinuous" vertical="center"/>
    </xf>
    <xf numFmtId="0" fontId="8" fillId="5" borderId="36" xfId="0" applyFont="1" applyFill="1" applyBorder="1" applyAlignment="1">
      <alignment horizontal="center" vertical="center" wrapText="1"/>
    </xf>
    <xf numFmtId="0" fontId="16" fillId="0" borderId="37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8" fillId="5" borderId="39" xfId="0" applyFont="1" applyFill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/>
    </xf>
    <xf numFmtId="4" fontId="16" fillId="0" borderId="37" xfId="0" applyNumberFormat="1" applyFont="1" applyBorder="1" applyAlignment="1">
      <alignment horizontal="center" vertical="center"/>
    </xf>
    <xf numFmtId="4" fontId="16" fillId="0" borderId="38" xfId="0" applyNumberFormat="1" applyFont="1" applyBorder="1" applyAlignment="1">
      <alignment horizontal="center" vertical="center"/>
    </xf>
    <xf numFmtId="4" fontId="16" fillId="0" borderId="36" xfId="0" applyNumberFormat="1" applyFont="1" applyBorder="1" applyAlignment="1">
      <alignment horizontal="center" vertical="center"/>
    </xf>
    <xf numFmtId="4" fontId="16" fillId="0" borderId="39" xfId="0" applyNumberFormat="1" applyFont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164" fontId="0" fillId="0" borderId="0" xfId="0" applyNumberFormat="1" applyFont="1" applyAlignment="1">
      <alignment horizontal="left" vertical="center" indent="1"/>
    </xf>
    <xf numFmtId="0" fontId="0" fillId="0" borderId="0" xfId="0" applyFont="1" applyAlignment="1">
      <alignment horizontal="center" vertical="center"/>
    </xf>
    <xf numFmtId="0" fontId="17" fillId="4" borderId="0" xfId="0" applyFont="1" applyFill="1" applyAlignment="1">
      <alignment horizontal="centerContinuous" vertical="center"/>
    </xf>
    <xf numFmtId="3" fontId="0" fillId="0" borderId="0" xfId="0" applyNumberFormat="1" applyFont="1" applyAlignment="1">
      <alignment horizontal="center" vertical="center"/>
    </xf>
    <xf numFmtId="164" fontId="0" fillId="0" borderId="0" xfId="0" applyNumberFormat="1" applyFont="1" applyAlignment="1">
      <alignment horizontal="right" vertical="center"/>
    </xf>
    <xf numFmtId="0" fontId="25" fillId="3" borderId="40" xfId="0" applyFont="1" applyFill="1" applyBorder="1" applyAlignment="1">
      <alignment horizontal="center" vertical="center"/>
    </xf>
    <xf numFmtId="0" fontId="1" fillId="0" borderId="0" xfId="4"/>
    <xf numFmtId="0" fontId="8" fillId="5" borderId="13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4" fontId="16" fillId="0" borderId="12" xfId="0" applyNumberFormat="1" applyFont="1" applyBorder="1" applyAlignment="1">
      <alignment horizontal="center" vertical="center"/>
    </xf>
    <xf numFmtId="4" fontId="16" fillId="0" borderId="6" xfId="0" applyNumberFormat="1" applyFont="1" applyBorder="1" applyAlignment="1">
      <alignment horizontal="center" vertical="center"/>
    </xf>
    <xf numFmtId="4" fontId="16" fillId="0" borderId="9" xfId="0" applyNumberFormat="1" applyFont="1" applyBorder="1" applyAlignment="1">
      <alignment horizontal="center" vertical="center"/>
    </xf>
  </cellXfs>
  <cellStyles count="5">
    <cellStyle name="Normal" xfId="0" builtinId="0"/>
    <cellStyle name="Normal 2" xfId="1"/>
    <cellStyle name="Normal 3" xfId="2"/>
    <cellStyle name="Normal 4" xfId="3"/>
    <cellStyle name="Normal 5" xfId="4"/>
  </cellStyles>
  <dxfs count="3">
    <dxf>
      <fill>
        <patternFill>
          <bgColor rgb="FFC0C0C0"/>
        </patternFill>
      </fill>
    </dxf>
    <dxf>
      <font>
        <color rgb="FFFFFFFF"/>
      </font>
    </dxf>
    <dxf>
      <font>
        <color rgb="FFFFFFFF"/>
      </font>
    </dxf>
  </dxfs>
  <tableStyles count="0" defaultTableStyle="TableStyleMedium2" defaultPivotStyle="PivotStyleLight16"/>
  <colors>
    <mruColors>
      <color rgb="FFFFFF00"/>
      <color rgb="FFCCFFFF"/>
      <color rgb="FF000066"/>
      <color rgb="FFEAEAEA"/>
      <color rgb="FFFFFFFF"/>
      <color rgb="FFC0C0C0"/>
      <color rgb="FFFF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00">
    <pageSetUpPr fitToPage="1"/>
  </sheetPr>
  <dimension ref="A1:K37"/>
  <sheetViews>
    <sheetView showGridLines="0" workbookViewId="0">
      <pane ySplit="2" topLeftCell="A3" activePane="bottomLeft" state="frozen"/>
      <selection pane="bottomLeft" activeCell="H7" sqref="H7:H8"/>
    </sheetView>
  </sheetViews>
  <sheetFormatPr defaultColWidth="0" defaultRowHeight="11.5" zeroHeight="1" x14ac:dyDescent="0.25"/>
  <cols>
    <col min="1" max="1" width="1" style="119" customWidth="1"/>
    <col min="2" max="2" width="25.69921875" style="119" customWidth="1"/>
    <col min="3" max="4" width="9.59765625" style="119" customWidth="1"/>
    <col min="5" max="5" width="1" style="119" customWidth="1"/>
    <col min="6" max="6" width="72.69921875" style="118" customWidth="1"/>
    <col min="7" max="7" width="1" style="119" customWidth="1"/>
    <col min="8" max="8" width="25.69921875" style="119" customWidth="1"/>
    <col min="9" max="10" width="8.59765625" style="119" customWidth="1"/>
    <col min="11" max="11" width="1" style="119" customWidth="1"/>
    <col min="12" max="256" width="11.3984375" style="119" hidden="1" customWidth="1"/>
    <col min="257" max="16384" width="11.3984375" style="119" hidden="1"/>
  </cols>
  <sheetData>
    <row r="1" spans="2:10" ht="7" customHeight="1" x14ac:dyDescent="0.25">
      <c r="C1" s="76" t="e" cm="1">
        <f t="array" aca="1" ref="C1" ca="1">+CELL("direccion",OFFSET(INDIRECT(MID(_xlfn.FORMULATEXT(B1),FIND("$",_xlfn.FORMULATEXT(B1)),18)),0,1))</f>
        <v>#N/A</v>
      </c>
      <c r="D1" s="76"/>
    </row>
    <row r="2" spans="2:10" ht="18" customHeight="1" x14ac:dyDescent="0.25">
      <c r="B2" s="70" t="s">
        <v>2</v>
      </c>
      <c r="C2" s="70" t="s">
        <v>95</v>
      </c>
      <c r="D2" s="70" t="s">
        <v>1</v>
      </c>
      <c r="F2" s="70" t="s">
        <v>206</v>
      </c>
      <c r="H2" s="122" t="s">
        <v>207</v>
      </c>
      <c r="I2" s="122"/>
      <c r="J2" s="122"/>
    </row>
    <row r="3" spans="2:10" ht="18" customHeight="1" x14ac:dyDescent="0.25">
      <c r="B3" s="68" t="s">
        <v>0</v>
      </c>
      <c r="C3" s="69"/>
      <c r="D3" s="69"/>
      <c r="F3" s="118" t="s">
        <v>415</v>
      </c>
      <c r="H3" s="124" t="s">
        <v>209</v>
      </c>
      <c r="I3" s="123">
        <v>550</v>
      </c>
    </row>
    <row r="4" spans="2:10" ht="18" customHeight="1" x14ac:dyDescent="0.25">
      <c r="B4" s="120" t="str">
        <f>+Variables!$C$4</f>
        <v>sma20 &gt; sma50</v>
      </c>
      <c r="C4" s="121" t="s">
        <v>98</v>
      </c>
      <c r="D4" s="121" t="str">
        <f>+Variables!D4</f>
        <v>OFF</v>
      </c>
      <c r="F4" s="118" t="s">
        <v>416</v>
      </c>
      <c r="H4" s="68" t="s">
        <v>37</v>
      </c>
      <c r="I4" s="68" t="s">
        <v>208</v>
      </c>
      <c r="J4" s="125" t="str">
        <f>+IF(SUM(J5:J8)=4,"Old","New")</f>
        <v>Old</v>
      </c>
    </row>
    <row r="5" spans="2:10" ht="18" customHeight="1" x14ac:dyDescent="0.25">
      <c r="B5" s="120" t="str">
        <f>+Variables!$C$5</f>
        <v>sma20percent</v>
      </c>
      <c r="C5" s="121" t="s">
        <v>99</v>
      </c>
      <c r="D5" s="121" t="str">
        <f>+Variables!D5</f>
        <v>OFF</v>
      </c>
      <c r="F5" s="118" t="s">
        <v>417</v>
      </c>
      <c r="H5" s="121" t="s">
        <v>883</v>
      </c>
      <c r="I5" s="123">
        <f>+IFERROR(MATCH(H5,Data!C:C,0),0)</f>
        <v>8711</v>
      </c>
      <c r="J5" s="121" cm="1">
        <f t="array" ref="J5">+IFERROR(--(H5=INDEX(Data!C:C,I5)),0)</f>
        <v>1</v>
      </c>
    </row>
    <row r="6" spans="2:10" ht="18" customHeight="1" x14ac:dyDescent="0.25">
      <c r="B6" s="120" t="str">
        <f>+Variables!$C$7</f>
        <v>momentum</v>
      </c>
      <c r="C6" s="121" t="s">
        <v>100</v>
      </c>
      <c r="D6" s="121" t="str">
        <f>+Variables!D7</f>
        <v>ON</v>
      </c>
      <c r="F6" s="118" t="s">
        <v>418</v>
      </c>
      <c r="H6" s="121" t="s">
        <v>883</v>
      </c>
      <c r="I6" s="123">
        <f>+(I$5&lt;&gt;0)*(I$5+1)</f>
        <v>8712</v>
      </c>
      <c r="J6" s="121" cm="1">
        <f t="array" ref="J6">+IFERROR(--(H6=INDEX(Data!C:C,I6)),0)</f>
        <v>1</v>
      </c>
    </row>
    <row r="7" spans="2:10" ht="18" customHeight="1" x14ac:dyDescent="0.25">
      <c r="B7" s="120" t="str">
        <f>+Variables!$C$8</f>
        <v>percentChange</v>
      </c>
      <c r="C7" s="121" t="s">
        <v>101</v>
      </c>
      <c r="D7" s="121" t="str">
        <f>+Variables!D8</f>
        <v>OFF</v>
      </c>
      <c r="F7" s="118" t="s">
        <v>419</v>
      </c>
      <c r="H7" s="121" t="s">
        <v>884</v>
      </c>
      <c r="I7" s="123">
        <f>+(I$5&lt;&gt;0)*(I8-1)</f>
        <v>9259</v>
      </c>
      <c r="J7" s="121" cm="1">
        <f t="array" ref="J7">+IFERROR(--(H7=INDEX(Data!C:C,I7)),0)</f>
        <v>1</v>
      </c>
    </row>
    <row r="8" spans="2:10" ht="18" customHeight="1" x14ac:dyDescent="0.25">
      <c r="B8" s="120" t="str">
        <f>+Variables!$C$9</f>
        <v>percentOverOpen</v>
      </c>
      <c r="C8" s="121" t="s">
        <v>102</v>
      </c>
      <c r="D8" s="121" t="str">
        <f>+Variables!D9</f>
        <v>ON</v>
      </c>
      <c r="F8" s="118" t="s">
        <v>420</v>
      </c>
      <c r="H8" s="121" t="s">
        <v>884</v>
      </c>
      <c r="I8" s="123">
        <f>+(I$5&lt;&gt;0)*(I3&gt;0)*(I$5+I3-1)</f>
        <v>9260</v>
      </c>
      <c r="J8" s="121" cm="1">
        <f t="array" ref="J8">+IFERROR(--(H8=INDEX(Data!C:C,I8)),0)</f>
        <v>1</v>
      </c>
    </row>
    <row r="9" spans="2:10" ht="18" customHeight="1" x14ac:dyDescent="0.25">
      <c r="B9" s="120" t="str">
        <f>+Variables!$C$10</f>
        <v>RSI</v>
      </c>
      <c r="C9" s="121" t="s">
        <v>103</v>
      </c>
      <c r="D9" s="121" t="str">
        <f>+Variables!D10</f>
        <v>ON</v>
      </c>
      <c r="F9" s="118" t="s">
        <v>421</v>
      </c>
    </row>
    <row r="10" spans="2:10" ht="18" customHeight="1" x14ac:dyDescent="0.25">
      <c r="B10" s="120" t="str">
        <f>+Variables!$C$12</f>
        <v>volumeRatio</v>
      </c>
      <c r="C10" s="121" t="s">
        <v>104</v>
      </c>
      <c r="D10" s="121" t="str">
        <f>+Variables!D12</f>
        <v>OFF</v>
      </c>
      <c r="F10" s="118" t="s">
        <v>422</v>
      </c>
    </row>
    <row r="11" spans="2:10" ht="18" customHeight="1" x14ac:dyDescent="0.25">
      <c r="B11" s="120" t="str">
        <f>+Variables!$C$13</f>
        <v>mktcap</v>
      </c>
      <c r="C11" s="121" t="s">
        <v>105</v>
      </c>
      <c r="D11" s="121" t="str">
        <f>+Variables!D13</f>
        <v>ON</v>
      </c>
      <c r="F11" s="118" t="s">
        <v>423</v>
      </c>
    </row>
    <row r="12" spans="2:10" ht="18" customHeight="1" x14ac:dyDescent="0.25">
      <c r="B12" s="120" t="str">
        <f>+Variables!$C$14</f>
        <v>MACD</v>
      </c>
      <c r="C12" s="121" t="s">
        <v>106</v>
      </c>
      <c r="D12" s="121" t="str">
        <f>+Variables!D14</f>
        <v>OFF</v>
      </c>
      <c r="F12" s="118" t="s">
        <v>424</v>
      </c>
    </row>
    <row r="13" spans="2:10" ht="18" customHeight="1" x14ac:dyDescent="0.25">
      <c r="B13" s="120" t="str">
        <f>+Variables!$C$15</f>
        <v>Fit Equation</v>
      </c>
      <c r="C13" s="121" t="s">
        <v>204</v>
      </c>
      <c r="D13" s="121" t="str">
        <f>+Variables!D15</f>
        <v>OFF</v>
      </c>
      <c r="F13" s="118" t="s">
        <v>425</v>
      </c>
    </row>
    <row r="14" spans="2:10" ht="18" customHeight="1" x14ac:dyDescent="0.25">
      <c r="B14" s="68" t="s">
        <v>96</v>
      </c>
      <c r="C14" s="69"/>
      <c r="D14" s="69"/>
      <c r="F14" s="118" t="s">
        <v>426</v>
      </c>
    </row>
    <row r="15" spans="2:10" ht="18" customHeight="1" x14ac:dyDescent="0.25">
      <c r="B15" s="120" t="str">
        <f>+Variables!$F$5</f>
        <v>Lower % bound for sma20</v>
      </c>
      <c r="C15" s="121" t="s">
        <v>107</v>
      </c>
      <c r="D15" s="121" t="str">
        <f>+D5</f>
        <v>OFF</v>
      </c>
    </row>
    <row r="16" spans="2:10" ht="18" customHeight="1" x14ac:dyDescent="0.25">
      <c r="B16" s="120" t="str">
        <f>+Variables!$F$6</f>
        <v>Upper % bound for sma20</v>
      </c>
      <c r="C16" s="121" t="s">
        <v>108</v>
      </c>
      <c r="D16" s="121" t="str">
        <f>+D5</f>
        <v>OFF</v>
      </c>
    </row>
    <row r="17" spans="2:4" ht="18" customHeight="1" x14ac:dyDescent="0.25">
      <c r="B17" s="120" t="str">
        <f>+Variables!$F$7</f>
        <v>Momentum threshold</v>
      </c>
      <c r="C17" s="121" t="s">
        <v>109</v>
      </c>
      <c r="D17" s="121" t="str">
        <f>+D6</f>
        <v>ON</v>
      </c>
    </row>
    <row r="18" spans="2:4" ht="18" customHeight="1" x14ac:dyDescent="0.25">
      <c r="B18" s="120" t="str">
        <f>+Variables!$F$8</f>
        <v>% up for Day</v>
      </c>
      <c r="C18" s="121" t="s">
        <v>110</v>
      </c>
      <c r="D18" s="121" t="str">
        <f t="shared" ref="D18:D19" si="0">+D7</f>
        <v>OFF</v>
      </c>
    </row>
    <row r="19" spans="2:4" ht="18" customHeight="1" x14ac:dyDescent="0.25">
      <c r="B19" s="120" t="str">
        <f>+Variables!$F$9</f>
        <v>% up from open</v>
      </c>
      <c r="C19" s="121" t="s">
        <v>111</v>
      </c>
      <c r="D19" s="121" t="str">
        <f t="shared" si="0"/>
        <v>ON</v>
      </c>
    </row>
    <row r="20" spans="2:4" ht="18" customHeight="1" x14ac:dyDescent="0.25">
      <c r="B20" s="120" t="str">
        <f>+Variables!$F$10</f>
        <v>Lower bound for RSI</v>
      </c>
      <c r="C20" s="121" t="s">
        <v>112</v>
      </c>
      <c r="D20" s="121" t="str">
        <f>+D9</f>
        <v>ON</v>
      </c>
    </row>
    <row r="21" spans="2:4" ht="18" customHeight="1" x14ac:dyDescent="0.25">
      <c r="B21" s="120" t="str">
        <f>+Variables!$F$11</f>
        <v>Upper bound for RSI</v>
      </c>
      <c r="C21" s="121" t="s">
        <v>113</v>
      </c>
      <c r="D21" s="121" t="str">
        <f>+D9</f>
        <v>ON</v>
      </c>
    </row>
    <row r="22" spans="2:4" ht="18" customHeight="1" x14ac:dyDescent="0.25">
      <c r="B22" s="120" t="str">
        <f>+Variables!$F$12</f>
        <v>Total/Average volume ratio</v>
      </c>
      <c r="C22" s="121" t="s">
        <v>114</v>
      </c>
      <c r="D22" s="121" t="str">
        <f>+D10</f>
        <v>OFF</v>
      </c>
    </row>
    <row r="23" spans="2:4" ht="18" customHeight="1" x14ac:dyDescent="0.25">
      <c r="B23" s="120" t="str">
        <f>+Variables!$F$13</f>
        <v>Market cap threshold</v>
      </c>
      <c r="C23" s="121" t="s">
        <v>115</v>
      </c>
      <c r="D23" s="121" t="str">
        <f>+D11</f>
        <v>ON</v>
      </c>
    </row>
    <row r="24" spans="2:4" ht="18" customHeight="1" x14ac:dyDescent="0.25">
      <c r="B24" s="120" t="str">
        <f>+Variables!$F$15</f>
        <v>Fit equation threshold</v>
      </c>
      <c r="C24" s="121" t="s">
        <v>205</v>
      </c>
      <c r="D24" s="121" t="str">
        <f>+D13</f>
        <v>OFF</v>
      </c>
    </row>
    <row r="25" spans="2:4" ht="7" customHeight="1" x14ac:dyDescent="0.25"/>
    <row r="26" spans="2:4" hidden="1" x14ac:dyDescent="0.25"/>
    <row r="27" spans="2:4" hidden="1" x14ac:dyDescent="0.25"/>
    <row r="28" spans="2:4" hidden="1" x14ac:dyDescent="0.25"/>
    <row r="29" spans="2:4" hidden="1" x14ac:dyDescent="0.25"/>
    <row r="30" spans="2:4" hidden="1" x14ac:dyDescent="0.25"/>
    <row r="31" spans="2:4" hidden="1" x14ac:dyDescent="0.25"/>
    <row r="32" spans="2:4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</sheetData>
  <printOptions horizontalCentered="1"/>
  <pageMargins left="0.70866141732283472" right="0.70866141732283472" top="0.70866141732283472" bottom="0.70866141732283472" header="0.27559055118110237" footer="0.27559055118110237"/>
  <pageSetup paperSize="9" pageOrder="overThenDown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01">
    <outlinePr summaryBelow="0" summaryRight="0"/>
  </sheetPr>
  <dimension ref="A1:Y110"/>
  <sheetViews>
    <sheetView showGridLines="0" tabSelected="1" workbookViewId="0">
      <selection activeCell="G11" sqref="G11"/>
    </sheetView>
  </sheetViews>
  <sheetFormatPr defaultColWidth="0" defaultRowHeight="13" zeroHeight="1" x14ac:dyDescent="0.25"/>
  <cols>
    <col min="1" max="1" width="1" style="7" customWidth="1"/>
    <col min="2" max="2" width="2.69921875" style="7" customWidth="1"/>
    <col min="3" max="3" width="15.69921875" style="7" customWidth="1"/>
    <col min="4" max="4" width="7.69921875" style="7" customWidth="1"/>
    <col min="5" max="5" width="1" style="7" customWidth="1"/>
    <col min="6" max="6" width="25.69921875" style="7" customWidth="1"/>
    <col min="7" max="10" width="7.69921875" style="7" customWidth="1"/>
    <col min="11" max="11" width="9.296875" style="7" customWidth="1"/>
    <col min="12" max="12" width="12.09765625" style="7" customWidth="1"/>
    <col min="13" max="13" width="2.69921875" style="7" customWidth="1"/>
    <col min="14" max="14" width="1" style="7" customWidth="1"/>
    <col min="15" max="15" width="2.69921875" style="7" customWidth="1"/>
    <col min="16" max="16" width="11.69921875" style="7" customWidth="1"/>
    <col min="17" max="18" width="7.69921875" style="7" customWidth="1"/>
    <col min="19" max="19" width="2.69921875" style="7" customWidth="1"/>
    <col min="20" max="20" width="1" style="7" customWidth="1"/>
    <col min="21" max="23" width="9.09765625" style="7" hidden="1" customWidth="1"/>
    <col min="24" max="25" width="0" style="7" hidden="1" customWidth="1"/>
    <col min="26" max="16384" width="9.09765625" style="7" hidden="1"/>
  </cols>
  <sheetData>
    <row r="1" spans="1:20" ht="7" customHeight="1" thickBot="1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</row>
    <row r="2" spans="1:20" ht="14.15" customHeight="1" thickTop="1" x14ac:dyDescent="0.25">
      <c r="A2" s="12"/>
      <c r="B2" s="58"/>
      <c r="C2" s="59"/>
      <c r="D2" s="59"/>
      <c r="E2" s="66"/>
      <c r="F2" s="59"/>
      <c r="G2" s="59"/>
      <c r="H2" s="59"/>
      <c r="I2" s="59"/>
      <c r="J2" s="59"/>
      <c r="K2" s="59"/>
      <c r="L2" s="59"/>
      <c r="M2" s="60"/>
      <c r="N2" s="12"/>
      <c r="O2" s="58"/>
      <c r="P2" s="59"/>
      <c r="Q2" s="59"/>
      <c r="R2" s="59"/>
      <c r="S2" s="60"/>
      <c r="T2" s="12"/>
    </row>
    <row r="3" spans="1:20" ht="18" customHeight="1" x14ac:dyDescent="0.25">
      <c r="A3" s="12"/>
      <c r="B3" s="61"/>
      <c r="C3" s="8" t="s">
        <v>0</v>
      </c>
      <c r="D3" s="8" t="s">
        <v>1</v>
      </c>
      <c r="E3" s="13"/>
      <c r="F3" s="8" t="s">
        <v>2</v>
      </c>
      <c r="G3" s="8" t="s">
        <v>3</v>
      </c>
      <c r="H3" s="8" t="s">
        <v>89</v>
      </c>
      <c r="I3" s="8" t="s">
        <v>90</v>
      </c>
      <c r="J3" s="8" t="s">
        <v>91</v>
      </c>
      <c r="K3" s="2" t="s">
        <v>8</v>
      </c>
      <c r="L3" s="2" t="s">
        <v>9</v>
      </c>
      <c r="M3" s="62"/>
      <c r="N3" s="12"/>
      <c r="O3" s="61"/>
      <c r="P3" s="9" t="s">
        <v>4</v>
      </c>
      <c r="Q3" s="9" t="s">
        <v>5</v>
      </c>
      <c r="R3" s="9" t="s">
        <v>6</v>
      </c>
      <c r="S3" s="62"/>
      <c r="T3" s="12"/>
    </row>
    <row r="4" spans="1:20" ht="18" customHeight="1" x14ac:dyDescent="0.25">
      <c r="A4" s="12"/>
      <c r="B4" s="61"/>
      <c r="C4" s="3" t="s">
        <v>10</v>
      </c>
      <c r="D4" s="3" t="s">
        <v>97</v>
      </c>
      <c r="E4" s="14"/>
      <c r="F4" s="3" t="s">
        <v>12</v>
      </c>
      <c r="G4" s="4" t="s">
        <v>13</v>
      </c>
      <c r="H4" s="3"/>
      <c r="I4" s="3"/>
      <c r="J4" s="3"/>
      <c r="K4" s="10" t="str">
        <f>+MID(ADDRESS(1,COLUMN(Data!$AI$1),4),1,2)</f>
        <v>AI</v>
      </c>
      <c r="L4" s="10" t="str">
        <f>+$L$3&amp;"!"&amp;K4&amp;ROW(data_row)</f>
        <v>Data!AI2</v>
      </c>
      <c r="M4" s="62"/>
      <c r="N4" s="12"/>
      <c r="O4" s="61"/>
      <c r="P4" s="3" t="s">
        <v>14</v>
      </c>
      <c r="Q4" s="11">
        <f t="array" aca="1" ref="Q4" ca="1">+SUM(OFFSET(Data!$AR$2,1,0,registers)*IF($D$4="ON",(OFFSET(INDIRECT($L$4),1,0,registers)=0)*(OFFSET(INDIRECT($L$4),1,0,registers)&lt;&gt;""),1)*IF($D$5="ON",(OFFSET(INDIRECT($L$5),1,0,registers)=0)*(OFFSET(INDIRECT($L$5),1,0,registers)&lt;&gt;""),1)*IF($D$7="ON",(OFFSET(INDIRECT($L$7),1,0,registers)=0)*(OFFSET(INDIRECT($L$7),1,0,registers)&lt;&gt;""),1)*IF($D$8="ON",(OFFSET(INDIRECT($L$8),1,0,registers)=0)*(OFFSET(INDIRECT($L$8),1,0,registers)&lt;&gt;""),1)*IF($D$9="ON",(OFFSET(INDIRECT($L$9),1,0,registers)=0)*(OFFSET(INDIRECT($L$9),1,0,registers)&lt;&gt;""),1)*IF($D$10="ON",(OFFSET(INDIRECT($L$10),1,0,registers)=0)*(OFFSET(INDIRECT($L$10),1,0,registers)&lt;&gt;""),1)*IF($D$12="ON",(OFFSET(INDIRECT($L$12),1,0,registers)=0)*(OFFSET(INDIRECT($L$12),1,0,registers)&lt;&gt;""),1)*IF($D$13="ON",(OFFSET(INDIRECT($L$13),1,0,registers)=0)*(OFFSET(INDIRECT($L$13),1,0,registers)&lt;&gt;""),1)*IF($D$14="ON",(OFFSET(INDIRECT($L$14),1,0,registers)=0)*(OFFSET(INDIRECT($L$14),1,0,registers)&lt;&gt;""),1)*IF($D$15="ON",(OFFSET(INDIRECT($L$15),1,0,registers)=0)*(OFFSET(INDIRECT($L$15),1,0,registers)&lt;&gt;""),1))</f>
        <v>25</v>
      </c>
      <c r="R4" s="5">
        <v>2</v>
      </c>
      <c r="S4" s="62"/>
      <c r="T4" s="12"/>
    </row>
    <row r="5" spans="1:20" ht="18" customHeight="1" x14ac:dyDescent="0.25">
      <c r="A5" s="12"/>
      <c r="B5" s="61"/>
      <c r="C5" s="3" t="s">
        <v>15</v>
      </c>
      <c r="D5" s="3" t="s">
        <v>97</v>
      </c>
      <c r="E5" s="14"/>
      <c r="F5" s="3" t="s">
        <v>16</v>
      </c>
      <c r="G5" s="5">
        <v>-8</v>
      </c>
      <c r="H5" s="5">
        <v>-5</v>
      </c>
      <c r="I5" s="5">
        <v>-3</v>
      </c>
      <c r="J5" s="5">
        <v>2</v>
      </c>
      <c r="K5" s="10" t="str">
        <f>+MID(ADDRESS(1,COLUMN(Data!$AH$1),4),1,2)</f>
        <v>AH</v>
      </c>
      <c r="L5" s="10" t="str">
        <f>+$L$3&amp;"!"&amp;K5&amp;ROW(data_row)</f>
        <v>Data!AH2</v>
      </c>
      <c r="M5" s="62"/>
      <c r="N5" s="12"/>
      <c r="O5" s="61"/>
      <c r="P5" s="3" t="s">
        <v>17</v>
      </c>
      <c r="Q5" s="11">
        <f t="array" aca="1" ref="Q5" ca="1">+SUM(OFFSET(Data!$AS$2,1,0,registers)*IF($D$4="ON",(OFFSET(INDIRECT($L$4),1,0,registers)=0)*(OFFSET(INDIRECT($L$4),1,0,registers)&lt;&gt;""),1)*IF($D$5="ON",(OFFSET(INDIRECT($L$5),1,0,registers)=0)*(OFFSET(INDIRECT($L$5),1,0,registers)&lt;&gt;""),1)*IF($D$7="ON",(OFFSET(INDIRECT($L$7),1,0,registers)=0)*(OFFSET(INDIRECT($L$7),1,0,registers)&lt;&gt;""),1)*IF($D$8="ON",(OFFSET(INDIRECT($L$8),1,0,registers)=0)*(OFFSET(INDIRECT($L$8),1,0,registers)&lt;&gt;""),1)*IF($D$9="ON",(OFFSET(INDIRECT($L$9),1,0,registers)=0)*(OFFSET(INDIRECT($L$9),1,0,registers)&lt;&gt;""),1)*IF($D$10="ON",(OFFSET(INDIRECT($L$10),1,0,registers)=0)*(OFFSET(INDIRECT($L$10),1,0,registers)&lt;&gt;""),1)*IF($D$12="ON",(OFFSET(INDIRECT($L$12),1,0,registers)=0)*(OFFSET(INDIRECT($L$12),1,0,registers)&lt;&gt;""),1)*IF($D$13="ON",(OFFSET(INDIRECT($L$13),1,0,registers)=0)*(OFFSET(INDIRECT($L$13),1,0,registers)&lt;&gt;""),1)*IF($D$14="ON",(OFFSET(INDIRECT($L$14),1,0,registers)=0)*(OFFSET(INDIRECT($L$14),1,0,registers)&lt;&gt;""),1)*IF($D$15="ON",(OFFSET(INDIRECT($L$15),1,0,registers)=0)*(OFFSET(INDIRECT($L$15),1,0,registers)&lt;&gt;""),1))</f>
        <v>0</v>
      </c>
      <c r="R5" s="5">
        <v>1</v>
      </c>
      <c r="S5" s="62"/>
      <c r="T5" s="12"/>
    </row>
    <row r="6" spans="1:20" ht="18" customHeight="1" x14ac:dyDescent="0.25">
      <c r="A6" s="12"/>
      <c r="B6" s="61"/>
      <c r="C6" s="3" t="s">
        <v>15</v>
      </c>
      <c r="D6" s="4" t="s">
        <v>13</v>
      </c>
      <c r="E6" s="14"/>
      <c r="F6" s="3" t="s">
        <v>18</v>
      </c>
      <c r="G6" s="5">
        <v>-1</v>
      </c>
      <c r="H6" s="5">
        <v>-2</v>
      </c>
      <c r="I6" s="5">
        <v>0</v>
      </c>
      <c r="J6" s="5">
        <v>2</v>
      </c>
      <c r="K6" s="10"/>
      <c r="L6" s="10"/>
      <c r="M6" s="62"/>
      <c r="N6" s="12"/>
      <c r="O6" s="61"/>
      <c r="P6" s="3" t="s">
        <v>19</v>
      </c>
      <c r="Q6" s="11">
        <f t="array" aca="1" ref="Q6" ca="1">+SUM(OFFSET(Data!$AT$2,1,0,registers)*IF($D$4="ON",(OFFSET(INDIRECT($L$4),1,0,registers)=0)*(OFFSET(INDIRECT($L$4),1,0,registers)&lt;&gt;""),1)*IF($D$5="ON",(OFFSET(INDIRECT($L$5),1,0,registers)=0)*(OFFSET(INDIRECT($L$5),1,0,registers)&lt;&gt;""),1)*IF($D$7="ON",(OFFSET(INDIRECT($L$7),1,0,registers)=0)*(OFFSET(INDIRECT($L$7),1,0,registers)&lt;&gt;""),1)*IF($D$8="ON",(OFFSET(INDIRECT($L$8),1,0,registers)=0)*(OFFSET(INDIRECT($L$8),1,0,registers)&lt;&gt;""),1)*IF($D$9="ON",(OFFSET(INDIRECT($L$9),1,0,registers)=0)*(OFFSET(INDIRECT($L$9),1,0,registers)&lt;&gt;""),1)*IF($D$10="ON",(OFFSET(INDIRECT($L$10),1,0,registers)=0)*(OFFSET(INDIRECT($L$10),1,0,registers)&lt;&gt;""),1)*IF($D$12="ON",(OFFSET(INDIRECT($L$12),1,0,registers)=0)*(OFFSET(INDIRECT($L$12),1,0,registers)&lt;&gt;""),1)*IF($D$13="ON",(OFFSET(INDIRECT($L$13),1,0,registers)=0)*(OFFSET(INDIRECT($L$13),1,0,registers)&lt;&gt;""),1)*IF($D$14="ON",(OFFSET(INDIRECT($L$14),1,0,registers)=0)*(OFFSET(INDIRECT($L$14),1,0,registers)&lt;&gt;""),1)*IF($D$15="ON",(OFFSET(INDIRECT($L$15),1,0,registers)=0)*(OFFSET(INDIRECT($L$15),1,0,registers)&lt;&gt;""),1))</f>
        <v>13</v>
      </c>
      <c r="R6" s="5">
        <v>2.25</v>
      </c>
      <c r="S6" s="62"/>
      <c r="T6" s="12"/>
    </row>
    <row r="7" spans="1:20" ht="18" customHeight="1" x14ac:dyDescent="0.25">
      <c r="A7" s="12"/>
      <c r="B7" s="61"/>
      <c r="C7" s="3" t="s">
        <v>20</v>
      </c>
      <c r="D7" s="3" t="s">
        <v>11</v>
      </c>
      <c r="E7" s="14"/>
      <c r="F7" s="3" t="s">
        <v>21</v>
      </c>
      <c r="G7" s="6">
        <v>50</v>
      </c>
      <c r="H7" s="6">
        <v>-50</v>
      </c>
      <c r="I7" s="6">
        <v>50</v>
      </c>
      <c r="J7" s="6">
        <v>25</v>
      </c>
      <c r="K7" s="10" t="str">
        <f>+MID(ADDRESS(1,COLUMN(Data!$AJ$1),4),1,2)</f>
        <v>AJ</v>
      </c>
      <c r="L7" s="10" t="str">
        <f>+$L$3&amp;"!"&amp;K7&amp;ROW(data_row)</f>
        <v>Data!AJ2</v>
      </c>
      <c r="M7" s="62"/>
      <c r="N7" s="12"/>
      <c r="O7" s="61"/>
      <c r="P7" s="3" t="s">
        <v>22</v>
      </c>
      <c r="Q7" s="11">
        <f t="array" aca="1" ref="Q7" ca="1">+SUM(OFFSET(Data!$AU$2,1,0,registers)*IF($D$4="ON",(OFFSET(INDIRECT($L$4),1,0,registers)=0)*(OFFSET(INDIRECT($L$4),1,0,registers)&lt;&gt;""),1)*IF($D$5="ON",(OFFSET(INDIRECT($L$5),1,0,registers)=0)*(OFFSET(INDIRECT($L$5),1,0,registers)&lt;&gt;""),1)*IF($D$7="ON",(OFFSET(INDIRECT($L$7),1,0,registers)=0)*(OFFSET(INDIRECT($L$7),1,0,registers)&lt;&gt;""),1)*IF($D$8="ON",(OFFSET(INDIRECT($L$8),1,0,registers)=0)*(OFFSET(INDIRECT($L$8),1,0,registers)&lt;&gt;""),1)*IF($D$9="ON",(OFFSET(INDIRECT($L$9),1,0,registers)=0)*(OFFSET(INDIRECT($L$9),1,0,registers)&lt;&gt;""),1)*IF($D$10="ON",(OFFSET(INDIRECT($L$10),1,0,registers)=0)*(OFFSET(INDIRECT($L$10),1,0,registers)&lt;&gt;""),1)*IF($D$12="ON",(OFFSET(INDIRECT($L$12),1,0,registers)=0)*(OFFSET(INDIRECT($L$12),1,0,registers)&lt;&gt;""),1)*IF($D$13="ON",(OFFSET(INDIRECT($L$13),1,0,registers)=0)*(OFFSET(INDIRECT($L$13),1,0,registers)&lt;&gt;""),1)*IF($D$14="ON",(OFFSET(INDIRECT($L$14),1,0,registers)=0)*(OFFSET(INDIRECT($L$14),1,0,registers)&lt;&gt;""),1)*IF($D$15="ON",(OFFSET(INDIRECT($L$15),1,0,registers)=0)*(OFFSET(INDIRECT($L$15),1,0,registers)&lt;&gt;""),1))</f>
        <v>2</v>
      </c>
      <c r="R7" s="5">
        <v>1.5</v>
      </c>
      <c r="S7" s="62"/>
      <c r="T7" s="12"/>
    </row>
    <row r="8" spans="1:20" ht="18" customHeight="1" x14ac:dyDescent="0.25">
      <c r="A8" s="12"/>
      <c r="B8" s="61"/>
      <c r="C8" s="3" t="s">
        <v>23</v>
      </c>
      <c r="D8" s="3" t="s">
        <v>97</v>
      </c>
      <c r="E8" s="14"/>
      <c r="F8" s="3" t="s">
        <v>24</v>
      </c>
      <c r="G8" s="5">
        <v>9</v>
      </c>
      <c r="H8" s="5">
        <v>5</v>
      </c>
      <c r="I8" s="5">
        <v>18</v>
      </c>
      <c r="J8" s="5">
        <v>10</v>
      </c>
      <c r="K8" s="10" t="str">
        <f>+MID(ADDRESS(1,COLUMN(Data!$AK$1),4),1,2)</f>
        <v>AK</v>
      </c>
      <c r="L8" s="10" t="str">
        <f>+$L$3&amp;"!"&amp;K8&amp;ROW(data_row)</f>
        <v>Data!AK2</v>
      </c>
      <c r="M8" s="62"/>
      <c r="N8" s="12"/>
      <c r="O8" s="61"/>
      <c r="P8" s="3"/>
      <c r="Q8" s="11"/>
      <c r="R8" s="5"/>
      <c r="S8" s="62"/>
      <c r="T8" s="12"/>
    </row>
    <row r="9" spans="1:20" ht="18" customHeight="1" x14ac:dyDescent="0.25">
      <c r="A9" s="12"/>
      <c r="B9" s="61"/>
      <c r="C9" s="3" t="s">
        <v>25</v>
      </c>
      <c r="D9" s="3" t="s">
        <v>11</v>
      </c>
      <c r="E9" s="14"/>
      <c r="F9" s="3" t="s">
        <v>26</v>
      </c>
      <c r="G9" s="5">
        <v>10.5</v>
      </c>
      <c r="H9" s="5">
        <v>5</v>
      </c>
      <c r="I9" s="5">
        <v>14</v>
      </c>
      <c r="J9" s="73">
        <v>9</v>
      </c>
      <c r="K9" s="10" t="str">
        <f>+MID(ADDRESS(1,COLUMN(Data!$AL$1),4),1,2)</f>
        <v>AL</v>
      </c>
      <c r="L9" s="10" t="str">
        <f>+$L$3&amp;"!"&amp;K9&amp;ROW(data_row)</f>
        <v>Data!AL2</v>
      </c>
      <c r="M9" s="62"/>
      <c r="N9" s="12"/>
      <c r="O9" s="61"/>
      <c r="P9" s="48" t="s">
        <v>7</v>
      </c>
      <c r="Q9" s="48"/>
      <c r="R9" s="75">
        <f ca="1">+IF((Q6*R6+Q7*R7)=0,0,(Q4*R4+Q5*R5)/(Q6*R6+Q7*R7))</f>
        <v>1.5503875968992249</v>
      </c>
      <c r="S9" s="62"/>
      <c r="T9" s="12"/>
    </row>
    <row r="10" spans="1:20" ht="18" customHeight="1" thickBot="1" x14ac:dyDescent="0.3">
      <c r="A10" s="12"/>
      <c r="B10" s="61"/>
      <c r="C10" s="3" t="s">
        <v>27</v>
      </c>
      <c r="D10" s="3" t="s">
        <v>11</v>
      </c>
      <c r="E10" s="14"/>
      <c r="F10" s="3" t="s">
        <v>28</v>
      </c>
      <c r="G10" s="105">
        <v>62</v>
      </c>
      <c r="H10" s="105">
        <v>50</v>
      </c>
      <c r="I10" s="105">
        <v>70</v>
      </c>
      <c r="J10" s="106">
        <v>20</v>
      </c>
      <c r="K10" s="10" t="str">
        <f>+MID(ADDRESS(1,COLUMN(Data!$AM$1),4),1,2)</f>
        <v>AM</v>
      </c>
      <c r="L10" s="10" t="str">
        <f>+$L$3&amp;"!"&amp;K10&amp;ROW(data_row)</f>
        <v>Data!AM2</v>
      </c>
      <c r="M10" s="62"/>
      <c r="N10" s="12"/>
      <c r="O10" s="63"/>
      <c r="P10" s="64"/>
      <c r="Q10" s="64"/>
      <c r="R10" s="64"/>
      <c r="S10" s="65"/>
      <c r="T10" s="12"/>
    </row>
    <row r="11" spans="1:20" ht="18" customHeight="1" thickTop="1" x14ac:dyDescent="0.25">
      <c r="A11" s="12"/>
      <c r="B11" s="61"/>
      <c r="C11" s="3" t="s">
        <v>27</v>
      </c>
      <c r="D11" s="4" t="s">
        <v>13</v>
      </c>
      <c r="E11" s="14"/>
      <c r="F11" s="3" t="s">
        <v>29</v>
      </c>
      <c r="G11" s="105">
        <v>70</v>
      </c>
      <c r="H11" s="105">
        <v>60</v>
      </c>
      <c r="I11" s="105">
        <v>80</v>
      </c>
      <c r="J11" s="106">
        <v>20</v>
      </c>
      <c r="K11" s="10"/>
      <c r="L11" s="10"/>
      <c r="M11" s="62"/>
      <c r="N11" s="12"/>
      <c r="O11" s="49"/>
      <c r="P11" s="50"/>
      <c r="Q11" s="51"/>
      <c r="R11" s="50"/>
      <c r="S11" s="52"/>
      <c r="T11" s="12"/>
    </row>
    <row r="12" spans="1:20" ht="18" customHeight="1" x14ac:dyDescent="0.25">
      <c r="A12" s="12"/>
      <c r="B12" s="61"/>
      <c r="C12" s="3" t="s">
        <v>30</v>
      </c>
      <c r="D12" s="3" t="s">
        <v>97</v>
      </c>
      <c r="E12" s="14"/>
      <c r="F12" s="3" t="s">
        <v>31</v>
      </c>
      <c r="G12" s="5">
        <v>2.2000000000000002</v>
      </c>
      <c r="H12" s="5">
        <v>0.5</v>
      </c>
      <c r="I12" s="5">
        <v>2.5</v>
      </c>
      <c r="J12" s="73">
        <v>2</v>
      </c>
      <c r="K12" s="10" t="str">
        <f>+MID(ADDRESS(1,COLUMN(Data!$AO$1),4),1,2)</f>
        <v>AO</v>
      </c>
      <c r="L12" s="10" t="str">
        <f>+$L$3&amp;"!"&amp;K12&amp;ROW(data_row)</f>
        <v>Data!AO2</v>
      </c>
      <c r="M12" s="62"/>
      <c r="N12" s="12"/>
      <c r="O12" s="53"/>
      <c r="P12" s="47" t="s">
        <v>93</v>
      </c>
      <c r="Q12" s="74" t="s">
        <v>907</v>
      </c>
      <c r="R12" s="46"/>
      <c r="S12" s="54"/>
      <c r="T12" s="12"/>
    </row>
    <row r="13" spans="1:20" ht="18" customHeight="1" x14ac:dyDescent="0.25">
      <c r="A13" s="12"/>
      <c r="B13" s="61"/>
      <c r="C13" s="3" t="s">
        <v>32</v>
      </c>
      <c r="D13" s="3" t="s">
        <v>11</v>
      </c>
      <c r="E13" s="14"/>
      <c r="F13" s="3" t="s">
        <v>33</v>
      </c>
      <c r="G13" s="6">
        <v>1500</v>
      </c>
      <c r="H13" s="6">
        <v>500</v>
      </c>
      <c r="I13" s="6">
        <v>5000</v>
      </c>
      <c r="J13" s="72">
        <v>4500</v>
      </c>
      <c r="K13" s="10" t="str">
        <f>+MID(ADDRESS(1,COLUMN(Data!$AN$1),4),1,2)</f>
        <v>AN</v>
      </c>
      <c r="L13" s="10" t="str">
        <f>+$L$3&amp;"!"&amp;K13&amp;ROW(data_row)</f>
        <v>Data!AN2</v>
      </c>
      <c r="M13" s="62"/>
      <c r="N13" s="12"/>
      <c r="O13" s="53"/>
      <c r="P13" s="46"/>
      <c r="Q13" s="47"/>
      <c r="R13" s="46"/>
      <c r="S13" s="54"/>
      <c r="T13" s="12"/>
    </row>
    <row r="14" spans="1:20" ht="18" customHeight="1" x14ac:dyDescent="0.25">
      <c r="A14" s="12"/>
      <c r="B14" s="61"/>
      <c r="C14" s="3" t="s">
        <v>34</v>
      </c>
      <c r="D14" s="3" t="s">
        <v>97</v>
      </c>
      <c r="E14" s="14"/>
      <c r="F14" s="3" t="s">
        <v>35</v>
      </c>
      <c r="G14" s="4" t="s">
        <v>13</v>
      </c>
      <c r="H14" s="3"/>
      <c r="I14" s="3"/>
      <c r="J14" s="14"/>
      <c r="K14" s="10" t="str">
        <f>+MID(ADDRESS(1,COLUMN(Data!$AP$1),4),1,2)</f>
        <v>AP</v>
      </c>
      <c r="L14" s="10" t="str">
        <f>+$L$3&amp;"!"&amp;K14&amp;ROW(data_row)</f>
        <v>Data!AP2</v>
      </c>
      <c r="M14" s="62"/>
      <c r="N14" s="12"/>
      <c r="O14" s="53"/>
      <c r="P14" s="71" t="s">
        <v>94</v>
      </c>
      <c r="Q14" s="46" t="s">
        <v>906</v>
      </c>
      <c r="R14" s="46"/>
      <c r="S14" s="54"/>
      <c r="T14" s="12"/>
    </row>
    <row r="15" spans="1:20" ht="18" customHeight="1" x14ac:dyDescent="0.25">
      <c r="A15" s="12"/>
      <c r="B15" s="61"/>
      <c r="C15" s="3" t="s">
        <v>202</v>
      </c>
      <c r="D15" s="3" t="s">
        <v>97</v>
      </c>
      <c r="E15" s="14"/>
      <c r="F15" s="3" t="s">
        <v>203</v>
      </c>
      <c r="G15" s="14">
        <v>2.7</v>
      </c>
      <c r="H15" s="3">
        <v>2.4</v>
      </c>
      <c r="I15" s="3">
        <v>3</v>
      </c>
      <c r="J15" s="14">
        <v>0.3</v>
      </c>
      <c r="K15" s="10" t="str">
        <f>+MID(ADDRESS(1,COLUMN(Data!$AQ$1),4),1,2)</f>
        <v>AQ</v>
      </c>
      <c r="L15" s="10" t="str">
        <f>+$L$3&amp;"!"&amp;K15&amp;ROW(data_row)</f>
        <v>Data!AQ2</v>
      </c>
      <c r="M15" s="62"/>
      <c r="N15" s="12"/>
      <c r="O15" s="53"/>
      <c r="P15" s="71"/>
      <c r="Q15" s="46"/>
      <c r="R15" s="46"/>
      <c r="S15" s="54"/>
      <c r="T15" s="12"/>
    </row>
    <row r="16" spans="1:20" ht="18" hidden="1" customHeight="1" x14ac:dyDescent="0.25">
      <c r="A16" s="12"/>
      <c r="B16" s="61"/>
      <c r="C16" s="3"/>
      <c r="D16" s="3"/>
      <c r="E16" s="14"/>
      <c r="F16" s="3"/>
      <c r="G16" s="14"/>
      <c r="H16" s="3"/>
      <c r="I16" s="3"/>
      <c r="J16" s="14"/>
      <c r="K16" s="10"/>
      <c r="L16" s="10"/>
      <c r="M16" s="62"/>
      <c r="N16" s="12"/>
      <c r="O16" s="53"/>
      <c r="P16" s="71"/>
      <c r="Q16" s="46"/>
      <c r="R16" s="46"/>
      <c r="S16" s="54"/>
      <c r="T16" s="12"/>
    </row>
    <row r="17" spans="1:20" ht="13.5" thickBot="1" x14ac:dyDescent="0.3">
      <c r="A17" s="12"/>
      <c r="B17" s="63"/>
      <c r="C17" s="64"/>
      <c r="D17" s="64"/>
      <c r="E17" s="67"/>
      <c r="F17" s="64"/>
      <c r="G17" s="64"/>
      <c r="H17" s="64"/>
      <c r="I17" s="64"/>
      <c r="J17" s="64"/>
      <c r="K17" s="64"/>
      <c r="L17" s="64"/>
      <c r="M17" s="65"/>
      <c r="N17" s="12"/>
      <c r="O17" s="55"/>
      <c r="P17" s="56"/>
      <c r="Q17" s="56"/>
      <c r="R17" s="56"/>
      <c r="S17" s="57"/>
      <c r="T17" s="12"/>
    </row>
    <row r="18" spans="1:20" ht="7" customHeight="1" thickTop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</row>
    <row r="19" spans="1:20" hidden="1" x14ac:dyDescent="0.25"/>
    <row r="20" spans="1:20" hidden="1" x14ac:dyDescent="0.25"/>
    <row r="21" spans="1:20" hidden="1" x14ac:dyDescent="0.25"/>
    <row r="22" spans="1:20" hidden="1" x14ac:dyDescent="0.25"/>
    <row r="23" spans="1:20" hidden="1" x14ac:dyDescent="0.25"/>
    <row r="24" spans="1:20" hidden="1" x14ac:dyDescent="0.25"/>
    <row r="25" spans="1:20" hidden="1" x14ac:dyDescent="0.25"/>
    <row r="26" spans="1:20" hidden="1" x14ac:dyDescent="0.25"/>
    <row r="27" spans="1:20" hidden="1" x14ac:dyDescent="0.25"/>
    <row r="28" spans="1:20" hidden="1" x14ac:dyDescent="0.25"/>
    <row r="29" spans="1:20" hidden="1" x14ac:dyDescent="0.25"/>
    <row r="30" spans="1:20" hidden="1" x14ac:dyDescent="0.25"/>
    <row r="31" spans="1:20" hidden="1" x14ac:dyDescent="0.25"/>
    <row r="32" spans="1:20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</sheetData>
  <conditionalFormatting sqref="P14:Q16">
    <cfRule type="expression" dxfId="2" priority="1">
      <formula>$Q$12&lt;&gt;"Method 1"</formula>
    </cfRule>
  </conditionalFormatting>
  <dataValidations count="3">
    <dataValidation type="list" allowBlank="1" showInputMessage="1" showErrorMessage="1" sqref="Q14:Q16">
      <formula1>"Static,Dynamic"</formula1>
    </dataValidation>
    <dataValidation type="list" allowBlank="1" showInputMessage="1" showErrorMessage="1" sqref="Q12">
      <formula1>"Method 1,Method 2"</formula1>
    </dataValidation>
    <dataValidation type="list" allowBlank="1" showInputMessage="1" showErrorMessage="1" sqref="D4:D5 D7:D10 D12:D16">
      <formula1>"ON,OFF"</formula1>
    </dataValidation>
  </dataValidations>
  <pageMargins left="0.7" right="0.7" top="0.75" bottom="0.75" header="0.3" footer="0.3"/>
  <pageSetup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02"/>
  <dimension ref="A1:BK9260"/>
  <sheetViews>
    <sheetView showGridLines="0" zoomScale="90" zoomScaleNormal="90" workbookViewId="0">
      <pane ySplit="2" topLeftCell="A9235" activePane="bottomLeft" state="frozen"/>
      <selection pane="bottomLeft" activeCell="C9260" sqref="C9260"/>
    </sheetView>
  </sheetViews>
  <sheetFormatPr defaultColWidth="9.09765625" defaultRowHeight="11.5" x14ac:dyDescent="0.25"/>
  <cols>
    <col min="1" max="1" width="7.59765625" style="77" customWidth="1"/>
    <col min="2" max="2" width="11.09765625" style="77" customWidth="1"/>
    <col min="3" max="3" width="26.09765625" style="77" bestFit="1" customWidth="1"/>
    <col min="4" max="4" width="9.59765625" style="77" bestFit="1" customWidth="1"/>
    <col min="5" max="5" width="9.8984375" style="77" bestFit="1" customWidth="1"/>
    <col min="6" max="6" width="9.09765625" style="77" customWidth="1"/>
    <col min="7" max="7" width="7.8984375" style="77" customWidth="1"/>
    <col min="8" max="8" width="12.59765625" style="77" customWidth="1"/>
    <col min="9" max="10" width="16.69921875" style="77" customWidth="1"/>
    <col min="11" max="11" width="12.8984375" style="77" customWidth="1"/>
    <col min="12" max="12" width="9.09765625" style="77" customWidth="1"/>
    <col min="13" max="13" width="16.69921875" style="77" customWidth="1"/>
    <col min="14" max="15" width="9.09765625" style="77" customWidth="1"/>
    <col min="16" max="16" width="12.3984375" style="77" customWidth="1"/>
    <col min="17" max="22" width="16.8984375" style="77" customWidth="1"/>
    <col min="23" max="23" width="16" style="77" bestFit="1" customWidth="1"/>
    <col min="24" max="24" width="16.59765625" style="77" bestFit="1" customWidth="1"/>
    <col min="25" max="25" width="12.59765625" style="77" bestFit="1" customWidth="1"/>
    <col min="26" max="26" width="16.296875" style="77" bestFit="1" customWidth="1"/>
    <col min="27" max="27" width="15.296875" style="77" bestFit="1" customWidth="1"/>
    <col min="28" max="28" width="10.3984375" style="77" customWidth="1"/>
    <col min="29" max="30" width="9.296875" style="77" bestFit="1" customWidth="1"/>
    <col min="31" max="31" width="12.59765625" style="77" bestFit="1" customWidth="1"/>
    <col min="32" max="32" width="9.296875" style="77" bestFit="1" customWidth="1"/>
    <col min="33" max="33" width="17.3984375" style="77" customWidth="1"/>
    <col min="34" max="34" width="15.69921875" style="77" customWidth="1"/>
    <col min="35" max="35" width="14.8984375" style="77" customWidth="1"/>
    <col min="36" max="36" width="11.8984375" style="77" customWidth="1"/>
    <col min="37" max="37" width="13.59765625" style="77" customWidth="1"/>
    <col min="38" max="41" width="9.296875" style="77" bestFit="1" customWidth="1"/>
    <col min="42" max="42" width="9.296875" style="78" bestFit="1" customWidth="1"/>
    <col min="43" max="47" width="9.296875" style="77" bestFit="1" customWidth="1"/>
    <col min="48" max="48" width="14" style="77" customWidth="1"/>
    <col min="49" max="55" width="9.296875" style="77" bestFit="1" customWidth="1"/>
    <col min="56" max="56" width="11.09765625" style="77" bestFit="1" customWidth="1"/>
    <col min="57" max="16384" width="9.09765625" style="77"/>
  </cols>
  <sheetData>
    <row r="1" spans="1:63" ht="14.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>
        <v>1.0089999999999999</v>
      </c>
      <c r="X1" s="1">
        <v>0.97499999999999998</v>
      </c>
      <c r="Y1" s="1"/>
      <c r="Z1" s="1"/>
      <c r="AA1" s="1"/>
      <c r="AB1" s="1"/>
      <c r="AC1" s="1"/>
      <c r="AD1" s="1"/>
      <c r="AE1" s="1" t="e">
        <f>COUNTIF(#REF!,"&gt;"&amp;1.009)</f>
        <v>#REF!</v>
      </c>
      <c r="AF1" s="1"/>
      <c r="AG1" s="1"/>
      <c r="AH1" s="1" t="e">
        <f>SUBTOTAL(9,#REF!)</f>
        <v>#REF!</v>
      </c>
      <c r="AI1" s="1"/>
      <c r="AJ1" s="1" t="e">
        <f>SUBTOTAL(9,#REF!)</f>
        <v>#REF!</v>
      </c>
      <c r="AK1" s="1" t="e">
        <f>SUBTOTAL(9,#REF!)</f>
        <v>#REF!</v>
      </c>
      <c r="AL1" s="1" t="e">
        <f>SUBTOTAL(9,#REF!)</f>
        <v>#REF!</v>
      </c>
      <c r="AM1" s="1" t="e">
        <f>SUBTOTAL(9,#REF!)</f>
        <v>#REF!</v>
      </c>
      <c r="AN1" s="1" t="e">
        <f>SUBTOTAL(9,#REF!)</f>
        <v>#REF!</v>
      </c>
      <c r="AO1" s="1"/>
      <c r="AP1" s="85"/>
      <c r="AQ1" s="1"/>
      <c r="AR1" s="1" t="e">
        <f>SUBTOTAL(3,#REF!)</f>
        <v>#REF!</v>
      </c>
      <c r="AS1" s="1" t="e">
        <f>SUBTOTAL(3,#REF!)</f>
        <v>#REF!</v>
      </c>
      <c r="AT1" s="1" t="e">
        <f>SUBTOTAL(3,#REF!)</f>
        <v>#REF!</v>
      </c>
      <c r="AU1" s="1" t="e">
        <f>SUBTOTAL(3,#REF!)</f>
        <v>#REF!</v>
      </c>
      <c r="AV1" s="1" t="e">
        <f>SUBTOTAL(9,#REF!)/3</f>
        <v>#REF!</v>
      </c>
      <c r="AW1" s="1" t="e">
        <f>SUBTOTAL(9,#REF!)</f>
        <v>#REF!</v>
      </c>
      <c r="AX1" s="1" t="e">
        <f>SUBTOTAL(9,#REF!)/2</f>
        <v>#REF!</v>
      </c>
      <c r="AY1" s="1" t="s">
        <v>36</v>
      </c>
      <c r="AZ1" s="1"/>
      <c r="BA1" s="1" t="e">
        <f>$AV$1-(2.25*$AW$1)-(1.5*$AX$1)</f>
        <v>#REF!</v>
      </c>
      <c r="BB1" s="1" t="e">
        <f>$AV$1/((2.25*$AW$1)+(1.5*$AX$1))</f>
        <v>#REF!</v>
      </c>
      <c r="BC1" s="1" t="e">
        <f>(2*AR1)+AS1-(2.25*AT1)-(1.5*AU1)</f>
        <v>#REF!</v>
      </c>
      <c r="BD1" s="1" t="e">
        <f>((2*AR1)+AS1)/((2.25*AT1)+(1.5*AU1))</f>
        <v>#REF!</v>
      </c>
    </row>
    <row r="2" spans="1:63" s="1" customFormat="1" ht="14.15" customHeight="1" x14ac:dyDescent="0.25">
      <c r="A2" s="79"/>
      <c r="B2" s="79" t="s">
        <v>147</v>
      </c>
      <c r="C2" s="80" t="s">
        <v>37</v>
      </c>
      <c r="D2" s="79" t="s">
        <v>38</v>
      </c>
      <c r="E2" s="79" t="s">
        <v>39</v>
      </c>
      <c r="F2" s="79" t="s">
        <v>40</v>
      </c>
      <c r="G2" s="79" t="s">
        <v>41</v>
      </c>
      <c r="H2" s="79" t="s">
        <v>42</v>
      </c>
      <c r="I2" s="79" t="s">
        <v>43</v>
      </c>
      <c r="J2" s="79" t="s">
        <v>44</v>
      </c>
      <c r="K2" s="79" t="s">
        <v>45</v>
      </c>
      <c r="L2" s="79" t="s">
        <v>46</v>
      </c>
      <c r="M2" s="79" t="s">
        <v>47</v>
      </c>
      <c r="N2" s="79" t="s">
        <v>48</v>
      </c>
      <c r="O2" s="79" t="s">
        <v>49</v>
      </c>
      <c r="P2" s="79" t="s">
        <v>50</v>
      </c>
      <c r="Q2" s="79" t="s">
        <v>51</v>
      </c>
      <c r="R2" s="79" t="s">
        <v>52</v>
      </c>
      <c r="S2" s="81" t="s">
        <v>143</v>
      </c>
      <c r="T2" s="81" t="s">
        <v>144</v>
      </c>
      <c r="U2" s="81" t="s">
        <v>145</v>
      </c>
      <c r="V2" s="81" t="s">
        <v>146</v>
      </c>
      <c r="W2" s="79" t="s">
        <v>53</v>
      </c>
      <c r="X2" s="79" t="s">
        <v>54</v>
      </c>
      <c r="Y2" s="82" t="s">
        <v>55</v>
      </c>
      <c r="Z2" s="82" t="s">
        <v>56</v>
      </c>
      <c r="AA2" s="82" t="s">
        <v>57</v>
      </c>
      <c r="AB2" s="79" t="s">
        <v>58</v>
      </c>
      <c r="AC2" s="79" t="s">
        <v>59</v>
      </c>
      <c r="AD2" s="79" t="s">
        <v>60</v>
      </c>
      <c r="AE2" s="79" t="s">
        <v>61</v>
      </c>
      <c r="AF2" s="79" t="s">
        <v>62</v>
      </c>
      <c r="AG2" s="79" t="s">
        <v>63</v>
      </c>
      <c r="AH2" s="79" t="s">
        <v>64</v>
      </c>
      <c r="AI2" s="79" t="s">
        <v>10</v>
      </c>
      <c r="AJ2" s="79" t="s">
        <v>20</v>
      </c>
      <c r="AK2" s="79" t="s">
        <v>65</v>
      </c>
      <c r="AL2" s="79" t="s">
        <v>66</v>
      </c>
      <c r="AM2" s="79" t="s">
        <v>67</v>
      </c>
      <c r="AN2" s="79" t="s">
        <v>42</v>
      </c>
      <c r="AO2" s="79" t="s">
        <v>68</v>
      </c>
      <c r="AP2" s="83" t="s">
        <v>34</v>
      </c>
      <c r="AQ2" s="79" t="s">
        <v>146</v>
      </c>
      <c r="AR2" s="79" t="s">
        <v>69</v>
      </c>
      <c r="AS2" s="79" t="s">
        <v>70</v>
      </c>
      <c r="AT2" s="79" t="s">
        <v>19</v>
      </c>
      <c r="AU2" s="79" t="s">
        <v>71</v>
      </c>
      <c r="AV2" s="84" t="s">
        <v>72</v>
      </c>
      <c r="AW2" s="79" t="s">
        <v>19</v>
      </c>
      <c r="AX2" s="79" t="s">
        <v>73</v>
      </c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</row>
    <row r="3" spans="1:63" x14ac:dyDescent="0.25">
      <c r="C3" t="s">
        <v>210</v>
      </c>
      <c r="D3" t="s">
        <v>211</v>
      </c>
      <c r="E3">
        <v>11.82</v>
      </c>
      <c r="F3">
        <v>5.7</v>
      </c>
      <c r="G3">
        <v>6.89</v>
      </c>
      <c r="H3">
        <v>1840</v>
      </c>
      <c r="I3">
        <v>200.18299999999999</v>
      </c>
      <c r="J3" t="s">
        <v>75</v>
      </c>
      <c r="K3">
        <v>69.41</v>
      </c>
      <c r="L3">
        <v>11.639125</v>
      </c>
      <c r="M3">
        <v>1.2962744192540181</v>
      </c>
      <c r="N3">
        <v>11.54186333333333</v>
      </c>
      <c r="O3">
        <v>2.14988394421583</v>
      </c>
      <c r="P3">
        <v>168910</v>
      </c>
      <c r="Q3">
        <v>1780000</v>
      </c>
      <c r="R3">
        <v>0.09</v>
      </c>
      <c r="S3">
        <v>26.701000000000001</v>
      </c>
      <c r="T3">
        <v>6.1510000000000007</v>
      </c>
      <c r="U3">
        <v>14.907999999999999</v>
      </c>
      <c r="V3">
        <v>2.4617204025517392</v>
      </c>
      <c r="AC3">
        <v>11.79</v>
      </c>
      <c r="AD3">
        <v>11.11</v>
      </c>
      <c r="AH3" s="77">
        <f>IF(AND(M3&lt;Variables!$G$6,M3&gt;Variables!$G$5),0,1)</f>
        <v>1</v>
      </c>
      <c r="AI3" s="77">
        <f t="shared" ref="AI3:AI66" si="0">IF(L3&gt;N3,0,1)</f>
        <v>0</v>
      </c>
      <c r="AJ3" s="77">
        <f>IF(I3&gt;Variables!$G$7,0,1)</f>
        <v>0</v>
      </c>
      <c r="AK3" s="77">
        <f>IF(F3&gt;Variables!$G$8,0,1)</f>
        <v>1</v>
      </c>
      <c r="AL3" s="77">
        <f>IF(G3&gt;Variables!$G$9,0,1)</f>
        <v>1</v>
      </c>
      <c r="AM3" s="77">
        <f>IF(AND(K3&gt;Variables!$G$10,K3&lt;Variables!$G$11),0,1)</f>
        <v>0</v>
      </c>
      <c r="AN3" s="77">
        <f>IF(H3&lt;Variables!$G$13,1,0)</f>
        <v>0</v>
      </c>
      <c r="AO3" s="77">
        <f>IF(R3&lt;Variables!$G$12,0,1)</f>
        <v>0</v>
      </c>
      <c r="AP3" s="78">
        <f t="shared" ref="AP3:AP66" si="1">IF(J3="Pass", 0,1)</f>
        <v>1</v>
      </c>
      <c r="AQ3" s="77">
        <f>IF(V3&lt;Variables!$G$15,1,0)</f>
        <v>1</v>
      </c>
      <c r="AR3">
        <v>0</v>
      </c>
      <c r="AS3">
        <v>0</v>
      </c>
      <c r="AT3">
        <v>1</v>
      </c>
      <c r="AU3">
        <v>0</v>
      </c>
      <c r="BA3">
        <v>-1.91</v>
      </c>
    </row>
    <row r="4" spans="1:63" x14ac:dyDescent="0.25">
      <c r="C4" t="s">
        <v>210</v>
      </c>
      <c r="D4" t="s">
        <v>138</v>
      </c>
      <c r="E4">
        <v>17.04</v>
      </c>
      <c r="F4">
        <v>8.49</v>
      </c>
      <c r="G4">
        <v>6.31</v>
      </c>
      <c r="H4">
        <v>5940</v>
      </c>
      <c r="I4">
        <v>28.067</v>
      </c>
      <c r="J4" t="s">
        <v>75</v>
      </c>
      <c r="K4">
        <v>80.290000000000006</v>
      </c>
      <c r="L4">
        <v>16.82931</v>
      </c>
      <c r="M4">
        <v>1.5745743586635521</v>
      </c>
      <c r="N4">
        <v>16.705196774193549</v>
      </c>
      <c r="O4">
        <v>2.329234615227926</v>
      </c>
      <c r="P4">
        <v>2911000</v>
      </c>
      <c r="Q4">
        <v>14396000</v>
      </c>
      <c r="R4">
        <v>0.2</v>
      </c>
      <c r="S4">
        <v>26.701000000000001</v>
      </c>
      <c r="T4">
        <v>6.1510000000000007</v>
      </c>
      <c r="U4">
        <v>14.907999999999999</v>
      </c>
      <c r="V4">
        <v>2.5021256067232689</v>
      </c>
      <c r="AC4">
        <v>17.170000000000002</v>
      </c>
      <c r="AD4">
        <v>16.510000000000002</v>
      </c>
      <c r="AH4" s="77">
        <f>IF(AND(M4&lt;Variables!$G$6,M4&gt;Variables!$G$5),0,1)</f>
        <v>1</v>
      </c>
      <c r="AI4" s="77">
        <f t="shared" si="0"/>
        <v>0</v>
      </c>
      <c r="AJ4" s="77">
        <f>IF(I4&gt;Variables!$G$7,0,1)</f>
        <v>1</v>
      </c>
      <c r="AK4" s="77">
        <f>IF(F4&gt;Variables!$G$8,0,1)</f>
        <v>1</v>
      </c>
      <c r="AL4" s="77">
        <f>IF(G4&gt;Variables!$G$9,0,1)</f>
        <v>1</v>
      </c>
      <c r="AM4" s="77">
        <f>IF(AND(K4&gt;Variables!$G$10,K4&lt;Variables!$G$11),0,1)</f>
        <v>1</v>
      </c>
      <c r="AN4" s="77">
        <f>IF(H4&lt;Variables!$G$13,1,0)</f>
        <v>0</v>
      </c>
      <c r="AO4" s="77">
        <f>IF(R4&lt;Variables!$G$12,0,1)</f>
        <v>0</v>
      </c>
      <c r="AP4" s="78">
        <f t="shared" si="1"/>
        <v>1</v>
      </c>
      <c r="AQ4" s="77">
        <f>IF(V4&lt;Variables!$G$15,1,0)</f>
        <v>1</v>
      </c>
      <c r="AR4">
        <v>0</v>
      </c>
      <c r="AS4">
        <v>0</v>
      </c>
      <c r="AT4">
        <v>0</v>
      </c>
      <c r="AU4">
        <v>1</v>
      </c>
      <c r="BA4">
        <v>-0.55000000000000004</v>
      </c>
    </row>
    <row r="5" spans="1:63" x14ac:dyDescent="0.25">
      <c r="C5" t="s">
        <v>210</v>
      </c>
      <c r="D5" t="s">
        <v>182</v>
      </c>
      <c r="E5">
        <v>28.96</v>
      </c>
      <c r="F5">
        <v>7.89</v>
      </c>
      <c r="G5">
        <v>1.57</v>
      </c>
      <c r="H5">
        <v>-99999</v>
      </c>
      <c r="I5">
        <v>5.2329999999999997</v>
      </c>
      <c r="J5" t="s">
        <v>75</v>
      </c>
      <c r="K5">
        <v>77.31</v>
      </c>
      <c r="L5">
        <v>28.805468749999999</v>
      </c>
      <c r="M5">
        <v>0.13723522551598669</v>
      </c>
      <c r="N5">
        <v>28.727191999999999</v>
      </c>
      <c r="O5">
        <v>0.41009229165175681</v>
      </c>
      <c r="P5">
        <v>39078</v>
      </c>
      <c r="Q5">
        <v>193031</v>
      </c>
      <c r="R5">
        <v>0.2</v>
      </c>
      <c r="S5">
        <v>26.701000000000001</v>
      </c>
      <c r="T5">
        <v>6.1510000000000007</v>
      </c>
      <c r="U5">
        <v>14.907999999999999</v>
      </c>
      <c r="V5">
        <v>2.6355395662390499</v>
      </c>
      <c r="AC5">
        <v>29</v>
      </c>
      <c r="AD5">
        <v>28.58</v>
      </c>
      <c r="AH5" s="77">
        <f>IF(AND(M5&lt;Variables!$G$6,M5&gt;Variables!$G$5),0,1)</f>
        <v>1</v>
      </c>
      <c r="AI5" s="77">
        <f t="shared" si="0"/>
        <v>0</v>
      </c>
      <c r="AJ5" s="77">
        <f>IF(I5&gt;Variables!$G$7,0,1)</f>
        <v>1</v>
      </c>
      <c r="AK5" s="77">
        <f>IF(F5&gt;Variables!$G$8,0,1)</f>
        <v>1</v>
      </c>
      <c r="AL5" s="77">
        <f>IF(G5&gt;Variables!$G$9,0,1)</f>
        <v>1</v>
      </c>
      <c r="AM5" s="77">
        <f>IF(AND(K5&gt;Variables!$G$10,K5&lt;Variables!$G$11),0,1)</f>
        <v>1</v>
      </c>
      <c r="AN5" s="77">
        <f>IF(H5&lt;Variables!$G$13,1,0)</f>
        <v>1</v>
      </c>
      <c r="AO5" s="77">
        <f>IF(R5&lt;Variables!$G$12,0,1)</f>
        <v>0</v>
      </c>
      <c r="AP5" s="78">
        <f t="shared" si="1"/>
        <v>1</v>
      </c>
      <c r="AQ5" s="77">
        <f>IF(V5&lt;Variables!$G$15,1,0)</f>
        <v>1</v>
      </c>
      <c r="AR5">
        <v>0</v>
      </c>
      <c r="AS5">
        <v>0</v>
      </c>
      <c r="AT5">
        <v>0</v>
      </c>
      <c r="AU5">
        <v>1</v>
      </c>
      <c r="BA5">
        <v>-0.73</v>
      </c>
    </row>
    <row r="6" spans="1:63" x14ac:dyDescent="0.25">
      <c r="C6" t="s">
        <v>210</v>
      </c>
      <c r="D6" t="s">
        <v>168</v>
      </c>
      <c r="E6">
        <v>10.029999999999999</v>
      </c>
      <c r="F6">
        <v>6.69</v>
      </c>
      <c r="G6">
        <v>4.41</v>
      </c>
      <c r="H6">
        <v>2610</v>
      </c>
      <c r="I6">
        <v>61.656999999999996</v>
      </c>
      <c r="J6" t="s">
        <v>75</v>
      </c>
      <c r="K6">
        <v>58.45</v>
      </c>
      <c r="L6">
        <v>10.05959</v>
      </c>
      <c r="M6">
        <v>-4.5628102139372399E-2</v>
      </c>
      <c r="N6">
        <v>9.9565096774193567</v>
      </c>
      <c r="O6">
        <v>0.98920531161649916</v>
      </c>
      <c r="P6">
        <v>1263000</v>
      </c>
      <c r="Q6">
        <v>2114000</v>
      </c>
      <c r="R6">
        <v>0.6</v>
      </c>
      <c r="S6">
        <v>26.701000000000001</v>
      </c>
      <c r="T6">
        <v>6.1510000000000007</v>
      </c>
      <c r="U6">
        <v>14.907999999999999</v>
      </c>
      <c r="V6">
        <v>2.4568418206089921</v>
      </c>
      <c r="AC6">
        <v>10.41</v>
      </c>
      <c r="AD6">
        <v>9.66</v>
      </c>
      <c r="AH6" s="77">
        <f>IF(AND(M6&lt;Variables!$G$6,M6&gt;Variables!$G$5),0,1)</f>
        <v>1</v>
      </c>
      <c r="AI6" s="77">
        <f t="shared" si="0"/>
        <v>0</v>
      </c>
      <c r="AJ6" s="77">
        <f>IF(I6&gt;Variables!$G$7,0,1)</f>
        <v>0</v>
      </c>
      <c r="AK6" s="77">
        <f>IF(F6&gt;Variables!$G$8,0,1)</f>
        <v>1</v>
      </c>
      <c r="AL6" s="77">
        <f>IF(G6&gt;Variables!$G$9,0,1)</f>
        <v>1</v>
      </c>
      <c r="AM6" s="77">
        <f>IF(AND(K6&gt;Variables!$G$10,K6&lt;Variables!$G$11),0,1)</f>
        <v>1</v>
      </c>
      <c r="AN6" s="77">
        <f>IF(H6&lt;Variables!$G$13,1,0)</f>
        <v>0</v>
      </c>
      <c r="AO6" s="77">
        <f>IF(R6&lt;Variables!$G$12,0,1)</f>
        <v>0</v>
      </c>
      <c r="AP6" s="78">
        <f t="shared" si="1"/>
        <v>1</v>
      </c>
      <c r="AQ6" s="77">
        <f>IF(V6&lt;Variables!$G$15,1,0)</f>
        <v>1</v>
      </c>
      <c r="AR6">
        <v>1</v>
      </c>
      <c r="AS6">
        <v>0</v>
      </c>
      <c r="AT6">
        <v>0</v>
      </c>
      <c r="AU6">
        <v>0</v>
      </c>
      <c r="BA6">
        <v>0.85</v>
      </c>
    </row>
    <row r="7" spans="1:63" x14ac:dyDescent="0.25">
      <c r="C7" t="s">
        <v>210</v>
      </c>
      <c r="D7" t="s">
        <v>79</v>
      </c>
      <c r="E7">
        <v>50.83</v>
      </c>
      <c r="F7">
        <v>6.63</v>
      </c>
      <c r="G7">
        <v>2.0099999999999998</v>
      </c>
      <c r="H7">
        <v>9750</v>
      </c>
      <c r="I7">
        <v>-40.093000000000004</v>
      </c>
      <c r="J7" t="s">
        <v>75</v>
      </c>
      <c r="K7">
        <v>57.91</v>
      </c>
      <c r="L7">
        <v>50.816665000000008</v>
      </c>
      <c r="M7">
        <v>-2.9449000637902491E-2</v>
      </c>
      <c r="N7">
        <v>50.441412903225789</v>
      </c>
      <c r="O7">
        <v>0.71426844736771244</v>
      </c>
      <c r="P7">
        <v>4989000</v>
      </c>
      <c r="Q7">
        <v>6236000</v>
      </c>
      <c r="R7">
        <v>0.8</v>
      </c>
      <c r="S7">
        <v>26.701000000000001</v>
      </c>
      <c r="T7">
        <v>6.1510000000000007</v>
      </c>
      <c r="U7">
        <v>14.907999999999999</v>
      </c>
      <c r="V7">
        <v>2.4503860093430778</v>
      </c>
      <c r="AC7">
        <v>52.75</v>
      </c>
      <c r="AD7">
        <v>49.85</v>
      </c>
      <c r="AH7" s="77">
        <f>IF(AND(M7&lt;Variables!$G$6,M7&gt;Variables!$G$5),0,1)</f>
        <v>1</v>
      </c>
      <c r="AI7" s="77">
        <f t="shared" si="0"/>
        <v>0</v>
      </c>
      <c r="AJ7" s="77">
        <f>IF(I7&gt;Variables!$G$7,0,1)</f>
        <v>1</v>
      </c>
      <c r="AK7" s="77">
        <f>IF(F7&gt;Variables!$G$8,0,1)</f>
        <v>1</v>
      </c>
      <c r="AL7" s="77">
        <f>IF(G7&gt;Variables!$G$9,0,1)</f>
        <v>1</v>
      </c>
      <c r="AM7" s="77">
        <f>IF(AND(K7&gt;Variables!$G$10,K7&lt;Variables!$G$11),0,1)</f>
        <v>1</v>
      </c>
      <c r="AN7" s="77">
        <f>IF(H7&lt;Variables!$G$13,1,0)</f>
        <v>0</v>
      </c>
      <c r="AO7" s="77">
        <f>IF(R7&lt;Variables!$G$12,0,1)</f>
        <v>0</v>
      </c>
      <c r="AP7" s="78">
        <f t="shared" si="1"/>
        <v>1</v>
      </c>
      <c r="AQ7" s="77">
        <f>IF(V7&lt;Variables!$G$15,1,0)</f>
        <v>1</v>
      </c>
      <c r="AR7">
        <v>1</v>
      </c>
      <c r="AS7">
        <v>0</v>
      </c>
      <c r="AT7">
        <v>0</v>
      </c>
      <c r="AU7">
        <v>0</v>
      </c>
      <c r="BA7">
        <v>1.28</v>
      </c>
    </row>
    <row r="8" spans="1:63" x14ac:dyDescent="0.25">
      <c r="C8" t="s">
        <v>210</v>
      </c>
      <c r="D8" t="s">
        <v>116</v>
      </c>
      <c r="E8">
        <v>11.2</v>
      </c>
      <c r="F8">
        <v>6.36</v>
      </c>
      <c r="G8">
        <v>6.09</v>
      </c>
      <c r="H8">
        <v>2290</v>
      </c>
      <c r="I8">
        <v>-13.44</v>
      </c>
      <c r="J8" t="s">
        <v>75</v>
      </c>
      <c r="K8">
        <v>69.77</v>
      </c>
      <c r="L8">
        <v>11.067740000000001</v>
      </c>
      <c r="M8">
        <v>1.0323697520903241</v>
      </c>
      <c r="N8">
        <v>10.97015483870968</v>
      </c>
      <c r="O8">
        <v>1.931104568759588</v>
      </c>
      <c r="P8">
        <v>174252</v>
      </c>
      <c r="Q8">
        <v>1631000</v>
      </c>
      <c r="R8">
        <v>0.11</v>
      </c>
      <c r="S8">
        <v>26.701000000000001</v>
      </c>
      <c r="T8">
        <v>6.1510000000000007</v>
      </c>
      <c r="U8">
        <v>14.907999999999999</v>
      </c>
      <c r="V8">
        <v>2.4860316508490432</v>
      </c>
      <c r="AC8">
        <v>11.42</v>
      </c>
      <c r="AD8">
        <v>10.7</v>
      </c>
      <c r="AH8" s="77">
        <f>IF(AND(M8&lt;Variables!$G$6,M8&gt;Variables!$G$5),0,1)</f>
        <v>1</v>
      </c>
      <c r="AI8" s="77">
        <f t="shared" si="0"/>
        <v>0</v>
      </c>
      <c r="AJ8" s="77">
        <f>IF(I8&gt;Variables!$G$7,0,1)</f>
        <v>1</v>
      </c>
      <c r="AK8" s="77">
        <f>IF(F8&gt;Variables!$G$8,0,1)</f>
        <v>1</v>
      </c>
      <c r="AL8" s="77">
        <f>IF(G8&gt;Variables!$G$9,0,1)</f>
        <v>1</v>
      </c>
      <c r="AM8" s="77">
        <f>IF(AND(K8&gt;Variables!$G$10,K8&lt;Variables!$G$11),0,1)</f>
        <v>0</v>
      </c>
      <c r="AN8" s="77">
        <f>IF(H8&lt;Variables!$G$13,1,0)</f>
        <v>0</v>
      </c>
      <c r="AO8" s="77">
        <f>IF(R8&lt;Variables!$G$12,0,1)</f>
        <v>0</v>
      </c>
      <c r="AP8" s="78">
        <f t="shared" si="1"/>
        <v>1</v>
      </c>
      <c r="AQ8" s="77">
        <f>IF(V8&lt;Variables!$G$15,1,0)</f>
        <v>1</v>
      </c>
      <c r="AR8">
        <v>1</v>
      </c>
      <c r="AS8">
        <v>0</v>
      </c>
      <c r="AT8">
        <v>0</v>
      </c>
      <c r="AU8">
        <v>0</v>
      </c>
      <c r="BA8">
        <v>0.98</v>
      </c>
    </row>
    <row r="9" spans="1:63" x14ac:dyDescent="0.25">
      <c r="C9" t="s">
        <v>210</v>
      </c>
      <c r="D9" t="s">
        <v>166</v>
      </c>
      <c r="E9">
        <v>52.59</v>
      </c>
      <c r="F9">
        <v>6</v>
      </c>
      <c r="G9">
        <v>6.05</v>
      </c>
      <c r="H9">
        <v>8010</v>
      </c>
      <c r="I9">
        <v>197.43700000000001</v>
      </c>
      <c r="J9" t="s">
        <v>75</v>
      </c>
      <c r="K9">
        <v>72.77</v>
      </c>
      <c r="L9">
        <v>51.975565000000003</v>
      </c>
      <c r="M9">
        <v>0.92107704841688642</v>
      </c>
      <c r="N9">
        <v>51.752125806451623</v>
      </c>
      <c r="O9">
        <v>1.356802609760335</v>
      </c>
      <c r="P9">
        <v>583652</v>
      </c>
      <c r="Q9">
        <v>1484000</v>
      </c>
      <c r="R9">
        <v>0.39</v>
      </c>
      <c r="S9">
        <v>26.701000000000001</v>
      </c>
      <c r="T9">
        <v>6.1510000000000007</v>
      </c>
      <c r="U9">
        <v>14.907999999999999</v>
      </c>
      <c r="V9">
        <v>2.5183793910957579</v>
      </c>
      <c r="AC9">
        <v>54.83</v>
      </c>
      <c r="AD9">
        <v>52.3611</v>
      </c>
      <c r="AH9" s="77">
        <f>IF(AND(M9&lt;Variables!$G$6,M9&gt;Variables!$G$5),0,1)</f>
        <v>1</v>
      </c>
      <c r="AI9" s="77">
        <f t="shared" si="0"/>
        <v>0</v>
      </c>
      <c r="AJ9" s="77">
        <f>IF(I9&gt;Variables!$G$7,0,1)</f>
        <v>0</v>
      </c>
      <c r="AK9" s="77">
        <f>IF(F9&gt;Variables!$G$8,0,1)</f>
        <v>1</v>
      </c>
      <c r="AL9" s="77">
        <f>IF(G9&gt;Variables!$G$9,0,1)</f>
        <v>1</v>
      </c>
      <c r="AM9" s="77">
        <f>IF(AND(K9&gt;Variables!$G$10,K9&lt;Variables!$G$11),0,1)</f>
        <v>1</v>
      </c>
      <c r="AN9" s="77">
        <f>IF(H9&lt;Variables!$G$13,1,0)</f>
        <v>0</v>
      </c>
      <c r="AO9" s="77">
        <f>IF(R9&lt;Variables!$G$12,0,1)</f>
        <v>0</v>
      </c>
      <c r="AP9" s="78">
        <f t="shared" si="1"/>
        <v>1</v>
      </c>
      <c r="AQ9" s="77">
        <f>IF(V9&lt;Variables!$G$15,1,0)</f>
        <v>1</v>
      </c>
      <c r="AR9">
        <v>0</v>
      </c>
      <c r="AS9">
        <v>1</v>
      </c>
      <c r="AT9">
        <v>0</v>
      </c>
      <c r="AU9">
        <v>0</v>
      </c>
      <c r="BA9">
        <v>1.32</v>
      </c>
    </row>
    <row r="10" spans="1:63" x14ac:dyDescent="0.25">
      <c r="C10" t="s">
        <v>210</v>
      </c>
      <c r="D10" t="s">
        <v>174</v>
      </c>
      <c r="E10">
        <v>29.8</v>
      </c>
      <c r="F10">
        <v>12.27</v>
      </c>
      <c r="G10">
        <v>11.14</v>
      </c>
      <c r="H10">
        <v>404.55</v>
      </c>
      <c r="I10">
        <v>122.48</v>
      </c>
      <c r="J10" t="s">
        <v>75</v>
      </c>
      <c r="K10">
        <v>67.59</v>
      </c>
      <c r="L10">
        <v>29.38854705882353</v>
      </c>
      <c r="M10">
        <v>1.8083675253244951</v>
      </c>
      <c r="N10">
        <v>29.132149999999999</v>
      </c>
      <c r="O10">
        <v>2.7044004647786122</v>
      </c>
      <c r="P10">
        <v>63555</v>
      </c>
      <c r="Q10">
        <v>701001</v>
      </c>
      <c r="R10">
        <v>0.09</v>
      </c>
      <c r="S10">
        <v>26.701000000000001</v>
      </c>
      <c r="T10">
        <v>6.1510000000000007</v>
      </c>
      <c r="U10">
        <v>14.907999999999999</v>
      </c>
      <c r="V10">
        <v>2.410349918724481</v>
      </c>
      <c r="AC10">
        <v>31.8599</v>
      </c>
      <c r="AD10">
        <v>27.67</v>
      </c>
      <c r="AH10" s="77">
        <f>IF(AND(M10&lt;Variables!$G$6,M10&gt;Variables!$G$5),0,1)</f>
        <v>1</v>
      </c>
      <c r="AI10" s="77">
        <f t="shared" si="0"/>
        <v>0</v>
      </c>
      <c r="AJ10" s="77">
        <f>IF(I10&gt;Variables!$G$7,0,1)</f>
        <v>0</v>
      </c>
      <c r="AK10" s="77">
        <f>IF(F10&gt;Variables!$G$8,0,1)</f>
        <v>0</v>
      </c>
      <c r="AL10" s="77">
        <f>IF(G10&gt;Variables!$G$9,0,1)</f>
        <v>0</v>
      </c>
      <c r="AM10" s="77">
        <f>IF(AND(K10&gt;Variables!$G$10,K10&lt;Variables!$G$11),0,1)</f>
        <v>0</v>
      </c>
      <c r="AN10" s="77">
        <f>IF(H10&lt;Variables!$G$13,1,0)</f>
        <v>1</v>
      </c>
      <c r="AO10" s="77">
        <f>IF(R10&lt;Variables!$G$12,0,1)</f>
        <v>0</v>
      </c>
      <c r="AP10" s="78">
        <f t="shared" si="1"/>
        <v>1</v>
      </c>
      <c r="AQ10" s="77">
        <f>IF(V10&lt;Variables!$G$15,1,0)</f>
        <v>1</v>
      </c>
      <c r="AR10">
        <v>1</v>
      </c>
      <c r="AS10">
        <v>0</v>
      </c>
      <c r="AT10">
        <v>0</v>
      </c>
      <c r="AU10">
        <v>0</v>
      </c>
      <c r="BA10">
        <v>2</v>
      </c>
    </row>
    <row r="11" spans="1:63" x14ac:dyDescent="0.25">
      <c r="C11" t="s">
        <v>210</v>
      </c>
      <c r="D11" t="s">
        <v>175</v>
      </c>
      <c r="E11">
        <v>57.96</v>
      </c>
      <c r="F11">
        <v>7.9</v>
      </c>
      <c r="G11">
        <v>1.01</v>
      </c>
      <c r="H11">
        <v>-99999</v>
      </c>
      <c r="I11">
        <v>5.6959999999999997</v>
      </c>
      <c r="J11" t="s">
        <v>75</v>
      </c>
      <c r="K11">
        <v>69.599999999999994</v>
      </c>
      <c r="L11">
        <v>57.678342105263162</v>
      </c>
      <c r="M11">
        <v>0.1242370916384207</v>
      </c>
      <c r="N11">
        <v>57.575283333333353</v>
      </c>
      <c r="O11">
        <v>0.30345776269155028</v>
      </c>
      <c r="P11">
        <v>32826</v>
      </c>
      <c r="Q11">
        <v>208562</v>
      </c>
      <c r="R11">
        <v>0.16</v>
      </c>
      <c r="S11">
        <v>26.701000000000001</v>
      </c>
      <c r="T11">
        <v>6.1510000000000007</v>
      </c>
      <c r="U11">
        <v>14.907999999999999</v>
      </c>
      <c r="V11">
        <v>2.559793419892626</v>
      </c>
      <c r="AC11">
        <v>57.95</v>
      </c>
      <c r="AD11">
        <v>57.44</v>
      </c>
      <c r="AH11" s="77">
        <f>IF(AND(M11&lt;Variables!$G$6,M11&gt;Variables!$G$5),0,1)</f>
        <v>1</v>
      </c>
      <c r="AI11" s="77">
        <f t="shared" si="0"/>
        <v>0</v>
      </c>
      <c r="AJ11" s="77">
        <f>IF(I11&gt;Variables!$G$7,0,1)</f>
        <v>1</v>
      </c>
      <c r="AK11" s="77">
        <f>IF(F11&gt;Variables!$G$8,0,1)</f>
        <v>1</v>
      </c>
      <c r="AL11" s="77">
        <f>IF(G11&gt;Variables!$G$9,0,1)</f>
        <v>1</v>
      </c>
      <c r="AM11" s="77">
        <f>IF(AND(K11&gt;Variables!$G$10,K11&lt;Variables!$G$11),0,1)</f>
        <v>0</v>
      </c>
      <c r="AN11" s="77">
        <f>IF(H11&lt;Variables!$G$13,1,0)</f>
        <v>1</v>
      </c>
      <c r="AO11" s="77">
        <f>IF(R11&lt;Variables!$G$12,0,1)</f>
        <v>0</v>
      </c>
      <c r="AP11" s="78">
        <f t="shared" si="1"/>
        <v>1</v>
      </c>
      <c r="AQ11" s="77">
        <f>IF(V11&lt;Variables!$G$15,1,0)</f>
        <v>1</v>
      </c>
      <c r="AR11">
        <v>0</v>
      </c>
      <c r="AS11">
        <v>0</v>
      </c>
      <c r="AT11">
        <v>0</v>
      </c>
      <c r="AU11">
        <v>1</v>
      </c>
      <c r="BA11">
        <v>-0.78</v>
      </c>
    </row>
    <row r="12" spans="1:63" x14ac:dyDescent="0.25">
      <c r="C12" t="s">
        <v>210</v>
      </c>
      <c r="D12" t="s">
        <v>82</v>
      </c>
      <c r="E12">
        <v>30.36</v>
      </c>
      <c r="F12">
        <v>5.7</v>
      </c>
      <c r="G12">
        <v>6.08</v>
      </c>
      <c r="H12">
        <v>3760</v>
      </c>
      <c r="I12">
        <v>5.9669999999999996</v>
      </c>
      <c r="J12" t="s">
        <v>75</v>
      </c>
      <c r="K12">
        <v>63.49</v>
      </c>
      <c r="L12">
        <v>30.05267499999999</v>
      </c>
      <c r="M12">
        <v>0.77305930337318263</v>
      </c>
      <c r="N12">
        <v>29.98606451612903</v>
      </c>
      <c r="O12">
        <v>0.99691469585874137</v>
      </c>
      <c r="P12">
        <v>2737000</v>
      </c>
      <c r="Q12">
        <v>15336000</v>
      </c>
      <c r="R12">
        <v>0.18</v>
      </c>
      <c r="S12">
        <v>26.701000000000001</v>
      </c>
      <c r="T12">
        <v>6.1510000000000007</v>
      </c>
      <c r="U12">
        <v>14.907999999999999</v>
      </c>
      <c r="V12">
        <v>2.4565391479450649</v>
      </c>
      <c r="AC12">
        <v>30.63</v>
      </c>
      <c r="AD12">
        <v>29.01</v>
      </c>
      <c r="AH12" s="77">
        <f>IF(AND(M12&lt;Variables!$G$6,M12&gt;Variables!$G$5),0,1)</f>
        <v>1</v>
      </c>
      <c r="AI12" s="77">
        <f t="shared" si="0"/>
        <v>0</v>
      </c>
      <c r="AJ12" s="77">
        <f>IF(I12&gt;Variables!$G$7,0,1)</f>
        <v>1</v>
      </c>
      <c r="AK12" s="77">
        <f>IF(F12&gt;Variables!$G$8,0,1)</f>
        <v>1</v>
      </c>
      <c r="AL12" s="77">
        <f>IF(G12&gt;Variables!$G$9,0,1)</f>
        <v>1</v>
      </c>
      <c r="AM12" s="77">
        <f>IF(AND(K12&gt;Variables!$G$10,K12&lt;Variables!$G$11),0,1)</f>
        <v>0</v>
      </c>
      <c r="AN12" s="77">
        <f>IF(H12&lt;Variables!$G$13,1,0)</f>
        <v>0</v>
      </c>
      <c r="AO12" s="77">
        <f>IF(R12&lt;Variables!$G$12,0,1)</f>
        <v>0</v>
      </c>
      <c r="AP12" s="78">
        <f t="shared" si="1"/>
        <v>1</v>
      </c>
      <c r="AQ12" s="77">
        <f>IF(V12&lt;Variables!$G$15,1,0)</f>
        <v>1</v>
      </c>
      <c r="AR12">
        <v>0</v>
      </c>
      <c r="AS12">
        <v>0</v>
      </c>
      <c r="AT12">
        <v>1</v>
      </c>
      <c r="AU12">
        <v>0</v>
      </c>
      <c r="BA12">
        <v>-1.22</v>
      </c>
    </row>
    <row r="13" spans="1:63" x14ac:dyDescent="0.25">
      <c r="C13" t="s">
        <v>210</v>
      </c>
      <c r="D13" t="s">
        <v>83</v>
      </c>
      <c r="E13">
        <v>29.94</v>
      </c>
      <c r="F13">
        <v>5.6</v>
      </c>
      <c r="G13">
        <v>4.5199999999999996</v>
      </c>
      <c r="H13">
        <v>24680</v>
      </c>
      <c r="I13">
        <v>1.325</v>
      </c>
      <c r="J13" t="s">
        <v>75</v>
      </c>
      <c r="K13">
        <v>67.64</v>
      </c>
      <c r="L13">
        <v>29.74299000000001</v>
      </c>
      <c r="M13">
        <v>0.74642798185384251</v>
      </c>
      <c r="N13">
        <v>29.49324838709677</v>
      </c>
      <c r="O13">
        <v>1.5995240900951979</v>
      </c>
      <c r="P13">
        <v>3823000</v>
      </c>
      <c r="Q13">
        <v>13870000</v>
      </c>
      <c r="R13">
        <v>0.28000000000000003</v>
      </c>
      <c r="S13">
        <v>26.701000000000001</v>
      </c>
      <c r="T13">
        <v>6.1510000000000007</v>
      </c>
      <c r="U13">
        <v>14.907999999999999</v>
      </c>
      <c r="V13">
        <v>2.4923170065072831</v>
      </c>
      <c r="AC13">
        <v>31.315000000000001</v>
      </c>
      <c r="AD13">
        <v>29.69</v>
      </c>
      <c r="AH13" s="77">
        <f>IF(AND(M13&lt;Variables!$G$6,M13&gt;Variables!$G$5),0,1)</f>
        <v>1</v>
      </c>
      <c r="AI13" s="77">
        <f t="shared" si="0"/>
        <v>0</v>
      </c>
      <c r="AJ13" s="77">
        <f>IF(I13&gt;Variables!$G$7,0,1)</f>
        <v>1</v>
      </c>
      <c r="AK13" s="77">
        <f>IF(F13&gt;Variables!$G$8,0,1)</f>
        <v>1</v>
      </c>
      <c r="AL13" s="77">
        <f>IF(G13&gt;Variables!$G$9,0,1)</f>
        <v>1</v>
      </c>
      <c r="AM13" s="77">
        <f>IF(AND(K13&gt;Variables!$G$10,K13&lt;Variables!$G$11),0,1)</f>
        <v>0</v>
      </c>
      <c r="AN13" s="77">
        <f>IF(H13&lt;Variables!$G$13,1,0)</f>
        <v>0</v>
      </c>
      <c r="AO13" s="77">
        <f>IF(R13&lt;Variables!$G$12,0,1)</f>
        <v>0</v>
      </c>
      <c r="AP13" s="78">
        <f t="shared" si="1"/>
        <v>1</v>
      </c>
      <c r="AQ13" s="77">
        <f>IF(V13&lt;Variables!$G$15,1,0)</f>
        <v>1</v>
      </c>
      <c r="AR13">
        <v>1</v>
      </c>
      <c r="AS13">
        <v>0</v>
      </c>
      <c r="AT13">
        <v>0</v>
      </c>
      <c r="AU13">
        <v>0</v>
      </c>
      <c r="BA13">
        <v>1.73</v>
      </c>
    </row>
    <row r="14" spans="1:63" x14ac:dyDescent="0.25">
      <c r="C14" t="s">
        <v>210</v>
      </c>
      <c r="D14" t="s">
        <v>84</v>
      </c>
      <c r="E14">
        <v>43.97</v>
      </c>
      <c r="F14">
        <v>5.54</v>
      </c>
      <c r="G14">
        <v>3.35</v>
      </c>
      <c r="H14">
        <v>6100</v>
      </c>
      <c r="I14">
        <v>184.54400000000001</v>
      </c>
      <c r="J14" t="s">
        <v>75</v>
      </c>
      <c r="K14">
        <v>59.12</v>
      </c>
      <c r="L14">
        <v>43.806770000000007</v>
      </c>
      <c r="M14">
        <v>7.3732895623095668E-3</v>
      </c>
      <c r="N14">
        <v>43.468483870967738</v>
      </c>
      <c r="O14">
        <v>0.78566376974643082</v>
      </c>
      <c r="P14">
        <v>1045000</v>
      </c>
      <c r="Q14">
        <v>2976000</v>
      </c>
      <c r="R14">
        <v>0.35</v>
      </c>
      <c r="S14">
        <v>26.701000000000001</v>
      </c>
      <c r="T14">
        <v>6.1510000000000007</v>
      </c>
      <c r="U14">
        <v>14.907999999999999</v>
      </c>
      <c r="V14">
        <v>2.461097292641846</v>
      </c>
      <c r="AC14">
        <v>45</v>
      </c>
      <c r="AD14">
        <v>43.2</v>
      </c>
      <c r="AH14" s="77">
        <f>IF(AND(M14&lt;Variables!$G$6,M14&gt;Variables!$G$5),0,1)</f>
        <v>1</v>
      </c>
      <c r="AI14" s="77">
        <f t="shared" si="0"/>
        <v>0</v>
      </c>
      <c r="AJ14" s="77">
        <f>IF(I14&gt;Variables!$G$7,0,1)</f>
        <v>0</v>
      </c>
      <c r="AK14" s="77">
        <f>IF(F14&gt;Variables!$G$8,0,1)</f>
        <v>1</v>
      </c>
      <c r="AL14" s="77">
        <f>IF(G14&gt;Variables!$G$9,0,1)</f>
        <v>1</v>
      </c>
      <c r="AM14" s="77">
        <f>IF(AND(K14&gt;Variables!$G$10,K14&lt;Variables!$G$11),0,1)</f>
        <v>1</v>
      </c>
      <c r="AN14" s="77">
        <f>IF(H14&lt;Variables!$G$13,1,0)</f>
        <v>0</v>
      </c>
      <c r="AO14" s="77">
        <f>IF(R14&lt;Variables!$G$12,0,1)</f>
        <v>0</v>
      </c>
      <c r="AP14" s="78">
        <f t="shared" si="1"/>
        <v>1</v>
      </c>
      <c r="AQ14" s="77">
        <f>IF(V14&lt;Variables!$G$15,1,0)</f>
        <v>1</v>
      </c>
      <c r="AR14">
        <v>1</v>
      </c>
      <c r="AS14">
        <v>0</v>
      </c>
      <c r="AT14">
        <v>0</v>
      </c>
      <c r="AU14">
        <v>0</v>
      </c>
      <c r="BA14">
        <v>1.07</v>
      </c>
    </row>
    <row r="15" spans="1:63" x14ac:dyDescent="0.25">
      <c r="C15" t="s">
        <v>210</v>
      </c>
      <c r="D15" t="s">
        <v>212</v>
      </c>
      <c r="E15">
        <v>5.18</v>
      </c>
      <c r="F15">
        <v>57.65</v>
      </c>
      <c r="G15">
        <v>-11.59</v>
      </c>
      <c r="H15">
        <v>12.78</v>
      </c>
      <c r="I15">
        <v>0</v>
      </c>
      <c r="J15" t="s">
        <v>74</v>
      </c>
      <c r="K15">
        <v>51.06</v>
      </c>
      <c r="L15">
        <v>5.2244050000000009</v>
      </c>
      <c r="M15">
        <v>-2.1917328384763661</v>
      </c>
      <c r="N15">
        <v>5.3645548387096769</v>
      </c>
      <c r="O15">
        <v>-4.7469891979131802</v>
      </c>
      <c r="P15">
        <v>35250000</v>
      </c>
      <c r="Q15">
        <v>441580</v>
      </c>
      <c r="R15">
        <v>79.83</v>
      </c>
      <c r="S15">
        <v>26.701000000000001</v>
      </c>
      <c r="T15">
        <v>6.1510000000000007</v>
      </c>
      <c r="U15">
        <v>14.907999999999999</v>
      </c>
      <c r="V15">
        <v>2.441676161704156</v>
      </c>
      <c r="AC15">
        <v>5.65</v>
      </c>
      <c r="AD15">
        <v>3.91</v>
      </c>
      <c r="AH15" s="77">
        <f>IF(AND(M15&lt;Variables!$G$6,M15&gt;Variables!$G$5),0,1)</f>
        <v>0</v>
      </c>
      <c r="AI15" s="77">
        <f t="shared" si="0"/>
        <v>1</v>
      </c>
      <c r="AJ15" s="77">
        <f>IF(I15&gt;Variables!$G$7,0,1)</f>
        <v>1</v>
      </c>
      <c r="AK15" s="77">
        <f>IF(F15&gt;Variables!$G$8,0,1)</f>
        <v>0</v>
      </c>
      <c r="AL15" s="77">
        <f>IF(G15&gt;Variables!$G$9,0,1)</f>
        <v>1</v>
      </c>
      <c r="AM15" s="77">
        <f>IF(AND(K15&gt;Variables!$G$10,K15&lt;Variables!$G$11),0,1)</f>
        <v>1</v>
      </c>
      <c r="AN15" s="77">
        <f>IF(H15&lt;Variables!$G$13,1,0)</f>
        <v>1</v>
      </c>
      <c r="AO15" s="77">
        <f>IF(R15&lt;Variables!$G$12,0,1)</f>
        <v>1</v>
      </c>
      <c r="AP15" s="78">
        <f t="shared" si="1"/>
        <v>0</v>
      </c>
      <c r="AQ15" s="77">
        <f>IF(V15&lt;Variables!$G$15,1,0)</f>
        <v>1</v>
      </c>
      <c r="AR15">
        <v>1</v>
      </c>
      <c r="AS15">
        <v>0</v>
      </c>
      <c r="AT15">
        <v>0</v>
      </c>
      <c r="AU15">
        <v>0</v>
      </c>
      <c r="BA15">
        <v>2</v>
      </c>
    </row>
    <row r="16" spans="1:63" x14ac:dyDescent="0.25">
      <c r="C16" t="s">
        <v>210</v>
      </c>
      <c r="D16" t="s">
        <v>213</v>
      </c>
      <c r="E16">
        <v>2.79</v>
      </c>
      <c r="F16">
        <v>23.35</v>
      </c>
      <c r="G16">
        <v>-7.05</v>
      </c>
      <c r="H16">
        <v>-99999</v>
      </c>
      <c r="I16">
        <v>-2.8000000000000001E-2</v>
      </c>
      <c r="J16" t="s">
        <v>74</v>
      </c>
      <c r="K16">
        <v>49.16</v>
      </c>
      <c r="L16">
        <v>2.862975</v>
      </c>
      <c r="M16">
        <v>-3.2474960486905959</v>
      </c>
      <c r="N16">
        <v>2.857674193548386</v>
      </c>
      <c r="O16">
        <v>-3.0680262202851418</v>
      </c>
      <c r="P16">
        <v>19490000</v>
      </c>
      <c r="Q16">
        <v>328380</v>
      </c>
      <c r="R16">
        <v>59.35</v>
      </c>
      <c r="S16">
        <v>26.701000000000001</v>
      </c>
      <c r="T16">
        <v>6.1510000000000007</v>
      </c>
      <c r="U16">
        <v>14.907999999999999</v>
      </c>
      <c r="V16">
        <v>2.4348543316515161</v>
      </c>
      <c r="AC16">
        <v>2.84</v>
      </c>
      <c r="AD16">
        <v>2.2599999999999998</v>
      </c>
      <c r="AH16" s="77">
        <f>IF(AND(M16&lt;Variables!$G$6,M16&gt;Variables!$G$5),0,1)</f>
        <v>0</v>
      </c>
      <c r="AI16" s="77">
        <f t="shared" si="0"/>
        <v>0</v>
      </c>
      <c r="AJ16" s="77">
        <f>IF(I16&gt;Variables!$G$7,0,1)</f>
        <v>1</v>
      </c>
      <c r="AK16" s="77">
        <f>IF(F16&gt;Variables!$G$8,0,1)</f>
        <v>0</v>
      </c>
      <c r="AL16" s="77">
        <f>IF(G16&gt;Variables!$G$9,0,1)</f>
        <v>1</v>
      </c>
      <c r="AM16" s="77">
        <f>IF(AND(K16&gt;Variables!$G$10,K16&lt;Variables!$G$11),0,1)</f>
        <v>1</v>
      </c>
      <c r="AN16" s="77">
        <f>IF(H16&lt;Variables!$G$13,1,0)</f>
        <v>1</v>
      </c>
      <c r="AO16" s="77">
        <f>IF(R16&lt;Variables!$G$12,0,1)</f>
        <v>1</v>
      </c>
      <c r="AP16" s="78">
        <f t="shared" si="1"/>
        <v>0</v>
      </c>
      <c r="AQ16" s="77">
        <f>IF(V16&lt;Variables!$G$15,1,0)</f>
        <v>1</v>
      </c>
      <c r="AR16">
        <v>0</v>
      </c>
      <c r="AS16">
        <v>0</v>
      </c>
      <c r="AT16">
        <v>1</v>
      </c>
      <c r="AU16">
        <v>0</v>
      </c>
      <c r="BA16">
        <v>-2.25</v>
      </c>
    </row>
    <row r="17" spans="3:53" x14ac:dyDescent="0.25">
      <c r="C17" t="s">
        <v>210</v>
      </c>
      <c r="D17" t="s">
        <v>214</v>
      </c>
      <c r="E17">
        <v>5.72</v>
      </c>
      <c r="F17">
        <v>14.55</v>
      </c>
      <c r="G17">
        <v>1.25</v>
      </c>
      <c r="H17">
        <v>157.94999999999999</v>
      </c>
      <c r="I17">
        <v>-12.212999999999999</v>
      </c>
      <c r="J17" t="s">
        <v>74</v>
      </c>
      <c r="K17">
        <v>56.65</v>
      </c>
      <c r="L17">
        <v>5.676495000000001</v>
      </c>
      <c r="M17">
        <v>-0.1144191970573572</v>
      </c>
      <c r="N17">
        <v>5.670116129032257</v>
      </c>
      <c r="O17">
        <v>-2.0480891328221612E-3</v>
      </c>
      <c r="P17">
        <v>1370000</v>
      </c>
      <c r="Q17">
        <v>83970</v>
      </c>
      <c r="R17">
        <v>16.32</v>
      </c>
      <c r="S17">
        <v>26.701000000000001</v>
      </c>
      <c r="T17">
        <v>6.1510000000000007</v>
      </c>
      <c r="U17">
        <v>14.907999999999999</v>
      </c>
      <c r="V17">
        <v>2.4410663426868169</v>
      </c>
      <c r="AC17">
        <v>6.14</v>
      </c>
      <c r="AD17">
        <v>5.15</v>
      </c>
      <c r="AH17" s="77">
        <f>IF(AND(M17&lt;Variables!$G$6,M17&gt;Variables!$G$5),0,1)</f>
        <v>1</v>
      </c>
      <c r="AI17" s="77">
        <f t="shared" si="0"/>
        <v>0</v>
      </c>
      <c r="AJ17" s="77">
        <f>IF(I17&gt;Variables!$G$7,0,1)</f>
        <v>1</v>
      </c>
      <c r="AK17" s="77">
        <f>IF(F17&gt;Variables!$G$8,0,1)</f>
        <v>0</v>
      </c>
      <c r="AL17" s="77">
        <f>IF(G17&gt;Variables!$G$9,0,1)</f>
        <v>1</v>
      </c>
      <c r="AM17" s="77">
        <f>IF(AND(K17&gt;Variables!$G$10,K17&lt;Variables!$G$11),0,1)</f>
        <v>1</v>
      </c>
      <c r="AN17" s="77">
        <f>IF(H17&lt;Variables!$G$13,1,0)</f>
        <v>1</v>
      </c>
      <c r="AO17" s="77">
        <f>IF(R17&lt;Variables!$G$12,0,1)</f>
        <v>1</v>
      </c>
      <c r="AP17" s="78">
        <f t="shared" si="1"/>
        <v>0</v>
      </c>
      <c r="AQ17" s="77">
        <f>IF(V17&lt;Variables!$G$15,1,0)</f>
        <v>1</v>
      </c>
      <c r="AR17">
        <v>0</v>
      </c>
      <c r="AS17">
        <v>0</v>
      </c>
      <c r="AT17">
        <v>1</v>
      </c>
      <c r="AU17">
        <v>0</v>
      </c>
      <c r="BA17">
        <v>-2.25</v>
      </c>
    </row>
    <row r="18" spans="3:53" x14ac:dyDescent="0.25">
      <c r="C18" t="s">
        <v>210</v>
      </c>
      <c r="D18" t="s">
        <v>160</v>
      </c>
      <c r="E18">
        <v>22.17</v>
      </c>
      <c r="F18">
        <v>7.64</v>
      </c>
      <c r="G18">
        <v>9.3800000000000008</v>
      </c>
      <c r="H18">
        <v>2340</v>
      </c>
      <c r="I18">
        <v>-38.713000000000001</v>
      </c>
      <c r="J18" t="s">
        <v>74</v>
      </c>
      <c r="K18">
        <v>62.76</v>
      </c>
      <c r="L18">
        <v>21.957625</v>
      </c>
      <c r="M18">
        <v>0.62563688012704066</v>
      </c>
      <c r="N18">
        <v>21.783348387096769</v>
      </c>
      <c r="O18">
        <v>1.4306873643348199</v>
      </c>
      <c r="P18">
        <v>159092</v>
      </c>
      <c r="Q18">
        <v>1490000</v>
      </c>
      <c r="R18">
        <v>0.11</v>
      </c>
      <c r="S18">
        <v>26.701000000000001</v>
      </c>
      <c r="T18">
        <v>6.1510000000000007</v>
      </c>
      <c r="U18">
        <v>14.907999999999999</v>
      </c>
      <c r="V18">
        <v>2.4598717715235612</v>
      </c>
      <c r="AC18">
        <v>22.89</v>
      </c>
      <c r="AD18">
        <v>21.12</v>
      </c>
      <c r="AH18" s="77">
        <f>IF(AND(M18&lt;Variables!$G$6,M18&gt;Variables!$G$5),0,1)</f>
        <v>1</v>
      </c>
      <c r="AI18" s="77">
        <f t="shared" si="0"/>
        <v>0</v>
      </c>
      <c r="AJ18" s="77">
        <f>IF(I18&gt;Variables!$G$7,0,1)</f>
        <v>1</v>
      </c>
      <c r="AK18" s="77">
        <f>IF(F18&gt;Variables!$G$8,0,1)</f>
        <v>1</v>
      </c>
      <c r="AL18" s="77">
        <f>IF(G18&gt;Variables!$G$9,0,1)</f>
        <v>1</v>
      </c>
      <c r="AM18" s="77">
        <f>IF(AND(K18&gt;Variables!$G$10,K18&lt;Variables!$G$11),0,1)</f>
        <v>0</v>
      </c>
      <c r="AN18" s="77">
        <f>IF(H18&lt;Variables!$G$13,1,0)</f>
        <v>0</v>
      </c>
      <c r="AO18" s="77">
        <f>IF(R18&lt;Variables!$G$12,0,1)</f>
        <v>0</v>
      </c>
      <c r="AP18" s="78">
        <f t="shared" si="1"/>
        <v>0</v>
      </c>
      <c r="AQ18" s="77">
        <f>IF(V18&lt;Variables!$G$15,1,0)</f>
        <v>1</v>
      </c>
      <c r="AR18">
        <v>1</v>
      </c>
      <c r="AS18">
        <v>0</v>
      </c>
      <c r="AT18">
        <v>0</v>
      </c>
      <c r="AU18">
        <v>0</v>
      </c>
      <c r="BA18">
        <v>2</v>
      </c>
    </row>
    <row r="19" spans="3:53" x14ac:dyDescent="0.25">
      <c r="C19" t="s">
        <v>210</v>
      </c>
      <c r="D19" t="s">
        <v>215</v>
      </c>
      <c r="E19">
        <v>0.74</v>
      </c>
      <c r="F19">
        <v>11.09</v>
      </c>
      <c r="G19">
        <v>0</v>
      </c>
      <c r="H19">
        <v>-99999</v>
      </c>
      <c r="I19">
        <v>1338655.1310000001</v>
      </c>
      <c r="J19" t="s">
        <v>75</v>
      </c>
      <c r="K19">
        <v>-99999</v>
      </c>
      <c r="L19">
        <v>-99999</v>
      </c>
      <c r="M19">
        <v>-99999</v>
      </c>
      <c r="N19">
        <v>0.7</v>
      </c>
      <c r="O19">
        <v>0</v>
      </c>
      <c r="P19">
        <v>50000</v>
      </c>
      <c r="Q19">
        <v>534</v>
      </c>
      <c r="R19">
        <v>93.63</v>
      </c>
      <c r="S19">
        <v>26.701000000000001</v>
      </c>
      <c r="T19">
        <v>6.1510000000000007</v>
      </c>
      <c r="U19">
        <v>14.907999999999999</v>
      </c>
      <c r="V19">
        <v>-99999</v>
      </c>
      <c r="AC19">
        <v>0.73509999999999998</v>
      </c>
      <c r="AD19">
        <v>0.68789999999999996</v>
      </c>
      <c r="AH19" s="77">
        <f>IF(AND(M19&lt;Variables!$G$6,M19&gt;Variables!$G$5),0,1)</f>
        <v>1</v>
      </c>
      <c r="AI19" s="77">
        <f t="shared" si="0"/>
        <v>1</v>
      </c>
      <c r="AJ19" s="77">
        <f>IF(I19&gt;Variables!$G$7,0,1)</f>
        <v>0</v>
      </c>
      <c r="AK19" s="77">
        <f>IF(F19&gt;Variables!$G$8,0,1)</f>
        <v>0</v>
      </c>
      <c r="AL19" s="77">
        <f>IF(G19&gt;Variables!$G$9,0,1)</f>
        <v>1</v>
      </c>
      <c r="AM19" s="77">
        <f>IF(AND(K19&gt;Variables!$G$10,K19&lt;Variables!$G$11),0,1)</f>
        <v>1</v>
      </c>
      <c r="AN19" s="77">
        <f>IF(H19&lt;Variables!$G$13,1,0)</f>
        <v>1</v>
      </c>
      <c r="AO19" s="77">
        <f>IF(R19&lt;Variables!$G$12,0,1)</f>
        <v>1</v>
      </c>
      <c r="AP19" s="78">
        <f t="shared" si="1"/>
        <v>1</v>
      </c>
      <c r="AQ19" s="77">
        <f>IF(V19&lt;Variables!$G$15,1,0)</f>
        <v>1</v>
      </c>
      <c r="AR19">
        <v>0</v>
      </c>
      <c r="AS19">
        <v>0</v>
      </c>
      <c r="AT19">
        <v>1</v>
      </c>
      <c r="AU19">
        <v>0</v>
      </c>
      <c r="BA19">
        <v>-2.25</v>
      </c>
    </row>
    <row r="20" spans="3:53" x14ac:dyDescent="0.25">
      <c r="C20" t="s">
        <v>210</v>
      </c>
      <c r="D20" t="s">
        <v>216</v>
      </c>
      <c r="E20">
        <v>47.15</v>
      </c>
      <c r="F20">
        <v>5.65</v>
      </c>
      <c r="G20">
        <v>1.85</v>
      </c>
      <c r="H20">
        <v>2660</v>
      </c>
      <c r="I20">
        <v>1.036</v>
      </c>
      <c r="J20" t="s">
        <v>74</v>
      </c>
      <c r="K20">
        <v>69.7</v>
      </c>
      <c r="L20">
        <v>46.2393</v>
      </c>
      <c r="M20">
        <v>0.80169898765768377</v>
      </c>
      <c r="N20">
        <v>45.947606666666672</v>
      </c>
      <c r="O20">
        <v>1.441627500075813</v>
      </c>
      <c r="P20">
        <v>23006</v>
      </c>
      <c r="Q20">
        <v>141185</v>
      </c>
      <c r="R20">
        <v>0.16</v>
      </c>
      <c r="S20">
        <v>26.701000000000001</v>
      </c>
      <c r="T20">
        <v>6.1510000000000007</v>
      </c>
      <c r="U20">
        <v>14.907999999999999</v>
      </c>
      <c r="V20">
        <v>2.5046362847966992</v>
      </c>
      <c r="AC20">
        <v>47.98</v>
      </c>
      <c r="AD20">
        <v>46.42</v>
      </c>
      <c r="AH20" s="77">
        <f>IF(AND(M20&lt;Variables!$G$6,M20&gt;Variables!$G$5),0,1)</f>
        <v>1</v>
      </c>
      <c r="AI20" s="77">
        <f t="shared" si="0"/>
        <v>0</v>
      </c>
      <c r="AJ20" s="77">
        <f>IF(I20&gt;Variables!$G$7,0,1)</f>
        <v>1</v>
      </c>
      <c r="AK20" s="77">
        <f>IF(F20&gt;Variables!$G$8,0,1)</f>
        <v>1</v>
      </c>
      <c r="AL20" s="77">
        <f>IF(G20&gt;Variables!$G$9,0,1)</f>
        <v>1</v>
      </c>
      <c r="AM20" s="77">
        <f>IF(AND(K20&gt;Variables!$G$10,K20&lt;Variables!$G$11),0,1)</f>
        <v>0</v>
      </c>
      <c r="AN20" s="77">
        <f>IF(H20&lt;Variables!$G$13,1,0)</f>
        <v>0</v>
      </c>
      <c r="AO20" s="77">
        <f>IF(R20&lt;Variables!$G$12,0,1)</f>
        <v>0</v>
      </c>
      <c r="AP20" s="78">
        <f t="shared" si="1"/>
        <v>0</v>
      </c>
      <c r="AQ20" s="77">
        <f>IF(V20&lt;Variables!$G$15,1,0)</f>
        <v>1</v>
      </c>
      <c r="AR20">
        <v>0</v>
      </c>
      <c r="AS20">
        <v>0</v>
      </c>
      <c r="AT20">
        <v>0</v>
      </c>
      <c r="AU20">
        <v>1</v>
      </c>
      <c r="BA20">
        <v>0.08</v>
      </c>
    </row>
    <row r="21" spans="3:53" x14ac:dyDescent="0.25">
      <c r="C21" t="s">
        <v>210</v>
      </c>
      <c r="D21" t="s">
        <v>217</v>
      </c>
      <c r="E21">
        <v>10.45</v>
      </c>
      <c r="F21">
        <v>18.989999999999998</v>
      </c>
      <c r="G21">
        <v>-4.59</v>
      </c>
      <c r="H21">
        <v>124.89</v>
      </c>
      <c r="I21">
        <v>-16.864000000000001</v>
      </c>
      <c r="J21" t="s">
        <v>75</v>
      </c>
      <c r="K21">
        <v>51.88</v>
      </c>
      <c r="L21">
        <v>10.53275</v>
      </c>
      <c r="M21">
        <v>-0.35840592437871471</v>
      </c>
      <c r="N21">
        <v>10.75102580645161</v>
      </c>
      <c r="O21">
        <v>-2.3814081657023962</v>
      </c>
      <c r="P21">
        <v>1170000</v>
      </c>
      <c r="Q21">
        <v>283960</v>
      </c>
      <c r="R21">
        <v>4.12</v>
      </c>
      <c r="S21">
        <v>26.701000000000001</v>
      </c>
      <c r="T21">
        <v>6.1510000000000007</v>
      </c>
      <c r="U21">
        <v>14.907999999999999</v>
      </c>
      <c r="V21">
        <v>2.397741297495906</v>
      </c>
      <c r="AC21">
        <v>12.87</v>
      </c>
      <c r="AD21">
        <v>10.199999999999999</v>
      </c>
      <c r="AH21" s="77">
        <f>IF(AND(M21&lt;Variables!$G$6,M21&gt;Variables!$G$5),0,1)</f>
        <v>1</v>
      </c>
      <c r="AI21" s="77">
        <f t="shared" si="0"/>
        <v>1</v>
      </c>
      <c r="AJ21" s="77">
        <f>IF(I21&gt;Variables!$G$7,0,1)</f>
        <v>1</v>
      </c>
      <c r="AK21" s="77">
        <f>IF(F21&gt;Variables!$G$8,0,1)</f>
        <v>0</v>
      </c>
      <c r="AL21" s="77">
        <f>IF(G21&gt;Variables!$G$9,0,1)</f>
        <v>1</v>
      </c>
      <c r="AM21" s="77">
        <f>IF(AND(K21&gt;Variables!$G$10,K21&lt;Variables!$G$11),0,1)</f>
        <v>1</v>
      </c>
      <c r="AN21" s="77">
        <f>IF(H21&lt;Variables!$G$13,1,0)</f>
        <v>1</v>
      </c>
      <c r="AO21" s="77">
        <f>IF(R21&lt;Variables!$G$12,0,1)</f>
        <v>1</v>
      </c>
      <c r="AP21" s="78">
        <f t="shared" si="1"/>
        <v>1</v>
      </c>
      <c r="AQ21" s="77">
        <f>IF(V21&lt;Variables!$G$15,1,0)</f>
        <v>1</v>
      </c>
      <c r="AR21">
        <v>0</v>
      </c>
      <c r="AS21">
        <v>0</v>
      </c>
      <c r="AT21">
        <v>1</v>
      </c>
      <c r="AU21">
        <v>0</v>
      </c>
      <c r="BA21">
        <v>-2.25</v>
      </c>
    </row>
    <row r="22" spans="3:53" x14ac:dyDescent="0.25">
      <c r="C22" t="s">
        <v>210</v>
      </c>
      <c r="D22" t="s">
        <v>218</v>
      </c>
      <c r="E22">
        <v>11.83</v>
      </c>
      <c r="F22">
        <v>22.66</v>
      </c>
      <c r="G22">
        <v>-14.51</v>
      </c>
      <c r="H22">
        <v>89.12</v>
      </c>
      <c r="I22">
        <v>-46.84</v>
      </c>
      <c r="J22" t="s">
        <v>75</v>
      </c>
      <c r="K22">
        <v>45.8</v>
      </c>
      <c r="L22">
        <v>12.13561</v>
      </c>
      <c r="M22">
        <v>-3.493108298635168</v>
      </c>
      <c r="N22">
        <v>12.354077419354841</v>
      </c>
      <c r="O22">
        <v>-5.199719878300594</v>
      </c>
      <c r="P22">
        <v>2800000</v>
      </c>
      <c r="Q22">
        <v>138930</v>
      </c>
      <c r="R22">
        <v>20.149999999999999</v>
      </c>
      <c r="S22">
        <v>26.701000000000001</v>
      </c>
      <c r="T22">
        <v>6.1510000000000007</v>
      </c>
      <c r="U22">
        <v>14.907999999999999</v>
      </c>
      <c r="V22">
        <v>2.371938809345389</v>
      </c>
      <c r="AC22">
        <v>13</v>
      </c>
      <c r="AD22">
        <v>11.35</v>
      </c>
      <c r="AH22" s="77">
        <f>IF(AND(M22&lt;Variables!$G$6,M22&gt;Variables!$G$5),0,1)</f>
        <v>0</v>
      </c>
      <c r="AI22" s="77">
        <f t="shared" si="0"/>
        <v>1</v>
      </c>
      <c r="AJ22" s="77">
        <f>IF(I22&gt;Variables!$G$7,0,1)</f>
        <v>1</v>
      </c>
      <c r="AK22" s="77">
        <f>IF(F22&gt;Variables!$G$8,0,1)</f>
        <v>0</v>
      </c>
      <c r="AL22" s="77">
        <f>IF(G22&gt;Variables!$G$9,0,1)</f>
        <v>1</v>
      </c>
      <c r="AM22" s="77">
        <f>IF(AND(K22&gt;Variables!$G$10,K22&lt;Variables!$G$11),0,1)</f>
        <v>1</v>
      </c>
      <c r="AN22" s="77">
        <f>IF(H22&lt;Variables!$G$13,1,0)</f>
        <v>1</v>
      </c>
      <c r="AO22" s="77">
        <f>IF(R22&lt;Variables!$G$12,0,1)</f>
        <v>1</v>
      </c>
      <c r="AP22" s="78">
        <f t="shared" si="1"/>
        <v>1</v>
      </c>
      <c r="AQ22" s="77">
        <f>IF(V22&lt;Variables!$G$15,1,0)</f>
        <v>1</v>
      </c>
      <c r="AR22">
        <v>1</v>
      </c>
      <c r="AS22">
        <v>0</v>
      </c>
      <c r="AT22">
        <v>0</v>
      </c>
      <c r="AU22">
        <v>0</v>
      </c>
      <c r="BA22">
        <v>2</v>
      </c>
    </row>
    <row r="23" spans="3:53" x14ac:dyDescent="0.25">
      <c r="C23" t="s">
        <v>210</v>
      </c>
      <c r="D23" t="s">
        <v>193</v>
      </c>
      <c r="E23">
        <v>5.04</v>
      </c>
      <c r="F23">
        <v>24.02</v>
      </c>
      <c r="G23">
        <v>1.57</v>
      </c>
      <c r="H23">
        <v>242.76</v>
      </c>
      <c r="I23">
        <v>39.688000000000002</v>
      </c>
      <c r="J23" t="s">
        <v>75</v>
      </c>
      <c r="K23">
        <v>43.1</v>
      </c>
      <c r="L23">
        <v>5.3826200000000002</v>
      </c>
      <c r="M23">
        <v>-5.80609442985015</v>
      </c>
      <c r="N23">
        <v>5.4357516129032266</v>
      </c>
      <c r="O23">
        <v>-6.7267903124059893</v>
      </c>
      <c r="P23">
        <v>24040000</v>
      </c>
      <c r="Q23">
        <v>3950000</v>
      </c>
      <c r="R23">
        <v>6.09</v>
      </c>
      <c r="S23">
        <v>26.701000000000001</v>
      </c>
      <c r="T23">
        <v>6.1510000000000007</v>
      </c>
      <c r="U23">
        <v>14.907999999999999</v>
      </c>
      <c r="V23">
        <v>2.3307752502535939</v>
      </c>
      <c r="AC23">
        <v>5.13</v>
      </c>
      <c r="AD23">
        <v>4.41</v>
      </c>
      <c r="AH23" s="77">
        <f>IF(AND(M23&lt;Variables!$G$6,M23&gt;Variables!$G$5),0,1)</f>
        <v>0</v>
      </c>
      <c r="AI23" s="77">
        <f t="shared" si="0"/>
        <v>1</v>
      </c>
      <c r="AJ23" s="77">
        <f>IF(I23&gt;Variables!$G$7,0,1)</f>
        <v>1</v>
      </c>
      <c r="AK23" s="77">
        <f>IF(F23&gt;Variables!$G$8,0,1)</f>
        <v>0</v>
      </c>
      <c r="AL23" s="77">
        <f>IF(G23&gt;Variables!$G$9,0,1)</f>
        <v>1</v>
      </c>
      <c r="AM23" s="77">
        <f>IF(AND(K23&gt;Variables!$G$10,K23&lt;Variables!$G$11),0,1)</f>
        <v>1</v>
      </c>
      <c r="AN23" s="77">
        <f>IF(H23&lt;Variables!$G$13,1,0)</f>
        <v>1</v>
      </c>
      <c r="AO23" s="77">
        <f>IF(R23&lt;Variables!$G$12,0,1)</f>
        <v>1</v>
      </c>
      <c r="AP23" s="78">
        <f t="shared" si="1"/>
        <v>1</v>
      </c>
      <c r="AQ23" s="77">
        <f>IF(V23&lt;Variables!$G$15,1,0)</f>
        <v>1</v>
      </c>
      <c r="AR23">
        <v>0</v>
      </c>
      <c r="AS23">
        <v>0</v>
      </c>
      <c r="AT23">
        <v>1</v>
      </c>
      <c r="AU23">
        <v>0</v>
      </c>
      <c r="BA23">
        <v>-2.25</v>
      </c>
    </row>
    <row r="24" spans="3:53" x14ac:dyDescent="0.25">
      <c r="C24" t="s">
        <v>210</v>
      </c>
      <c r="D24" t="s">
        <v>219</v>
      </c>
      <c r="E24">
        <v>2.85</v>
      </c>
      <c r="F24">
        <v>25.08</v>
      </c>
      <c r="G24">
        <v>20.97</v>
      </c>
      <c r="H24">
        <v>417.61</v>
      </c>
      <c r="I24">
        <v>1.0589999999999999</v>
      </c>
      <c r="J24" t="s">
        <v>75</v>
      </c>
      <c r="K24">
        <v>62.65</v>
      </c>
      <c r="L24">
        <v>2.78125</v>
      </c>
      <c r="M24">
        <v>2.6516853932584099</v>
      </c>
      <c r="N24">
        <v>2.700574193548388</v>
      </c>
      <c r="O24">
        <v>5.718258243766539</v>
      </c>
      <c r="P24">
        <v>5600000</v>
      </c>
      <c r="Q24">
        <v>1300000</v>
      </c>
      <c r="R24">
        <v>4.3099999999999996</v>
      </c>
      <c r="S24">
        <v>26.701000000000001</v>
      </c>
      <c r="T24">
        <v>6.1510000000000007</v>
      </c>
      <c r="U24">
        <v>14.907999999999999</v>
      </c>
      <c r="V24">
        <v>2.3322356269662929</v>
      </c>
      <c r="AC24">
        <v>3.15</v>
      </c>
      <c r="AD24">
        <v>2.5299999999999998</v>
      </c>
      <c r="AH24" s="77">
        <f>IF(AND(M24&lt;Variables!$G$6,M24&gt;Variables!$G$5),0,1)</f>
        <v>1</v>
      </c>
      <c r="AI24" s="77">
        <f t="shared" si="0"/>
        <v>0</v>
      </c>
      <c r="AJ24" s="77">
        <f>IF(I24&gt;Variables!$G$7,0,1)</f>
        <v>1</v>
      </c>
      <c r="AK24" s="77">
        <f>IF(F24&gt;Variables!$G$8,0,1)</f>
        <v>0</v>
      </c>
      <c r="AL24" s="77">
        <f>IF(G24&gt;Variables!$G$9,0,1)</f>
        <v>0</v>
      </c>
      <c r="AM24" s="77">
        <f>IF(AND(K24&gt;Variables!$G$10,K24&lt;Variables!$G$11),0,1)</f>
        <v>0</v>
      </c>
      <c r="AN24" s="77">
        <f>IF(H24&lt;Variables!$G$13,1,0)</f>
        <v>1</v>
      </c>
      <c r="AO24" s="77">
        <f>IF(R24&lt;Variables!$G$12,0,1)</f>
        <v>1</v>
      </c>
      <c r="AP24" s="78">
        <f t="shared" si="1"/>
        <v>1</v>
      </c>
      <c r="AQ24" s="77">
        <f>IF(V24&lt;Variables!$G$15,1,0)</f>
        <v>1</v>
      </c>
      <c r="AR24">
        <v>0</v>
      </c>
      <c r="AS24">
        <v>0</v>
      </c>
      <c r="AT24">
        <v>1</v>
      </c>
      <c r="AU24">
        <v>0</v>
      </c>
      <c r="BA24">
        <v>-2.25</v>
      </c>
    </row>
    <row r="25" spans="3:53" x14ac:dyDescent="0.25">
      <c r="C25" t="s">
        <v>210</v>
      </c>
      <c r="D25" t="s">
        <v>220</v>
      </c>
      <c r="E25">
        <v>3.09</v>
      </c>
      <c r="F25">
        <v>57.35</v>
      </c>
      <c r="G25">
        <v>-11.27</v>
      </c>
      <c r="H25">
        <v>25.86</v>
      </c>
      <c r="I25">
        <v>-0.378</v>
      </c>
      <c r="J25" t="s">
        <v>75</v>
      </c>
      <c r="K25">
        <v>52.46</v>
      </c>
      <c r="L25">
        <v>3.1210599999999999</v>
      </c>
      <c r="M25">
        <v>-1.6359826469212559</v>
      </c>
      <c r="N25">
        <v>3.1913032258064509</v>
      </c>
      <c r="O25">
        <v>-3.801056096002843</v>
      </c>
      <c r="P25">
        <v>36520000</v>
      </c>
      <c r="Q25">
        <v>122770</v>
      </c>
      <c r="R25">
        <v>297.47000000000003</v>
      </c>
      <c r="S25">
        <v>26.701000000000001</v>
      </c>
      <c r="T25">
        <v>6.1510000000000007</v>
      </c>
      <c r="U25">
        <v>14.907999999999999</v>
      </c>
      <c r="V25">
        <v>2.446643954815352</v>
      </c>
      <c r="AC25">
        <v>3.3</v>
      </c>
      <c r="AD25">
        <v>2.56</v>
      </c>
      <c r="AH25" s="77">
        <f>IF(AND(M25&lt;Variables!$G$6,M25&gt;Variables!$G$5),0,1)</f>
        <v>0</v>
      </c>
      <c r="AI25" s="77">
        <f t="shared" si="0"/>
        <v>1</v>
      </c>
      <c r="AJ25" s="77">
        <f>IF(I25&gt;Variables!$G$7,0,1)</f>
        <v>1</v>
      </c>
      <c r="AK25" s="77">
        <f>IF(F25&gt;Variables!$G$8,0,1)</f>
        <v>0</v>
      </c>
      <c r="AL25" s="77">
        <f>IF(G25&gt;Variables!$G$9,0,1)</f>
        <v>1</v>
      </c>
      <c r="AM25" s="77">
        <f>IF(AND(K25&gt;Variables!$G$10,K25&lt;Variables!$G$11),0,1)</f>
        <v>1</v>
      </c>
      <c r="AN25" s="77">
        <f>IF(H25&lt;Variables!$G$13,1,0)</f>
        <v>1</v>
      </c>
      <c r="AO25" s="77">
        <f>IF(R25&lt;Variables!$G$12,0,1)</f>
        <v>1</v>
      </c>
      <c r="AP25" s="78">
        <f t="shared" si="1"/>
        <v>1</v>
      </c>
      <c r="AQ25" s="77">
        <f>IF(V25&lt;Variables!$G$15,1,0)</f>
        <v>1</v>
      </c>
      <c r="AR25">
        <v>1</v>
      </c>
      <c r="AS25">
        <v>0</v>
      </c>
      <c r="AT25">
        <v>0</v>
      </c>
      <c r="AU25">
        <v>0</v>
      </c>
      <c r="BA25">
        <v>2</v>
      </c>
    </row>
    <row r="26" spans="3:53" x14ac:dyDescent="0.25">
      <c r="C26" t="s">
        <v>210</v>
      </c>
      <c r="D26" t="s">
        <v>177</v>
      </c>
      <c r="E26">
        <v>54.87</v>
      </c>
      <c r="F26">
        <v>9.11</v>
      </c>
      <c r="G26">
        <v>9.09</v>
      </c>
      <c r="H26">
        <v>9490</v>
      </c>
      <c r="I26">
        <v>126.643</v>
      </c>
      <c r="J26" t="s">
        <v>75</v>
      </c>
      <c r="K26">
        <v>71.55</v>
      </c>
      <c r="L26">
        <v>53.595694999999999</v>
      </c>
      <c r="M26">
        <v>2.1348822885867969</v>
      </c>
      <c r="N26">
        <v>52.780438709677419</v>
      </c>
      <c r="O26">
        <v>3.71247632309526</v>
      </c>
      <c r="P26">
        <v>127437</v>
      </c>
      <c r="Q26">
        <v>1777000</v>
      </c>
      <c r="R26">
        <v>7.0000000000000007E-2</v>
      </c>
      <c r="S26">
        <v>26.701000000000001</v>
      </c>
      <c r="T26">
        <v>6.1510000000000007</v>
      </c>
      <c r="U26">
        <v>14.907999999999999</v>
      </c>
      <c r="V26">
        <v>2.4018836724313402</v>
      </c>
      <c r="AC26">
        <v>56.21</v>
      </c>
      <c r="AD26">
        <v>50.84</v>
      </c>
      <c r="AH26" s="77">
        <f>IF(AND(M26&lt;Variables!$G$6,M26&gt;Variables!$G$5),0,1)</f>
        <v>1</v>
      </c>
      <c r="AI26" s="77">
        <f t="shared" si="0"/>
        <v>0</v>
      </c>
      <c r="AJ26" s="77">
        <f>IF(I26&gt;Variables!$G$7,0,1)</f>
        <v>0</v>
      </c>
      <c r="AK26" s="77">
        <f>IF(F26&gt;Variables!$G$8,0,1)</f>
        <v>0</v>
      </c>
      <c r="AL26" s="77">
        <f>IF(G26&gt;Variables!$G$9,0,1)</f>
        <v>1</v>
      </c>
      <c r="AM26" s="77">
        <f>IF(AND(K26&gt;Variables!$G$10,K26&lt;Variables!$G$11),0,1)</f>
        <v>1</v>
      </c>
      <c r="AN26" s="77">
        <f>IF(H26&lt;Variables!$G$13,1,0)</f>
        <v>0</v>
      </c>
      <c r="AO26" s="77">
        <f>IF(R26&lt;Variables!$G$12,0,1)</f>
        <v>0</v>
      </c>
      <c r="AP26" s="78">
        <f t="shared" si="1"/>
        <v>1</v>
      </c>
      <c r="AQ26" s="77">
        <f>IF(V26&lt;Variables!$G$15,1,0)</f>
        <v>1</v>
      </c>
      <c r="AR26">
        <v>1</v>
      </c>
      <c r="AS26">
        <v>0</v>
      </c>
      <c r="AT26">
        <v>0</v>
      </c>
      <c r="AU26">
        <v>0</v>
      </c>
      <c r="BA26">
        <v>2</v>
      </c>
    </row>
    <row r="27" spans="3:53" x14ac:dyDescent="0.25">
      <c r="C27" t="s">
        <v>210</v>
      </c>
      <c r="D27" t="s">
        <v>221</v>
      </c>
      <c r="E27">
        <v>8.3000000000000007</v>
      </c>
      <c r="F27">
        <v>10.79</v>
      </c>
      <c r="G27">
        <v>0.97</v>
      </c>
      <c r="H27">
        <v>-99999</v>
      </c>
      <c r="I27">
        <v>0.89100000000000001</v>
      </c>
      <c r="J27" t="s">
        <v>75</v>
      </c>
      <c r="K27">
        <v>71.92</v>
      </c>
      <c r="L27">
        <v>8.3285714285714292</v>
      </c>
      <c r="M27">
        <v>-0.46312178387651842</v>
      </c>
      <c r="N27">
        <v>8.3132142857142846</v>
      </c>
      <c r="O27">
        <v>-0.27924560725178998</v>
      </c>
      <c r="P27">
        <v>16239</v>
      </c>
      <c r="Q27">
        <v>327629</v>
      </c>
      <c r="R27">
        <v>0.05</v>
      </c>
      <c r="S27">
        <v>26.701000000000001</v>
      </c>
      <c r="T27">
        <v>6.1510000000000007</v>
      </c>
      <c r="U27">
        <v>14.907999999999999</v>
      </c>
      <c r="V27">
        <v>2.635450272384221</v>
      </c>
      <c r="AC27">
        <v>8.35</v>
      </c>
      <c r="AD27">
        <v>8.26</v>
      </c>
      <c r="AH27" s="77">
        <f>IF(AND(M27&lt;Variables!$G$6,M27&gt;Variables!$G$5),0,1)</f>
        <v>1</v>
      </c>
      <c r="AI27" s="77">
        <f t="shared" si="0"/>
        <v>0</v>
      </c>
      <c r="AJ27" s="77">
        <f>IF(I27&gt;Variables!$G$7,0,1)</f>
        <v>1</v>
      </c>
      <c r="AK27" s="77">
        <f>IF(F27&gt;Variables!$G$8,0,1)</f>
        <v>0</v>
      </c>
      <c r="AL27" s="77">
        <f>IF(G27&gt;Variables!$G$9,0,1)</f>
        <v>1</v>
      </c>
      <c r="AM27" s="77">
        <f>IF(AND(K27&gt;Variables!$G$10,K27&lt;Variables!$G$11),0,1)</f>
        <v>1</v>
      </c>
      <c r="AN27" s="77">
        <f>IF(H27&lt;Variables!$G$13,1,0)</f>
        <v>1</v>
      </c>
      <c r="AO27" s="77">
        <f>IF(R27&lt;Variables!$G$12,0,1)</f>
        <v>0</v>
      </c>
      <c r="AP27" s="78">
        <f t="shared" si="1"/>
        <v>1</v>
      </c>
      <c r="AQ27" s="77">
        <f>IF(V27&lt;Variables!$G$15,1,0)</f>
        <v>1</v>
      </c>
      <c r="AR27">
        <v>0</v>
      </c>
      <c r="AS27">
        <v>0</v>
      </c>
      <c r="AT27">
        <v>0</v>
      </c>
      <c r="AU27">
        <v>0</v>
      </c>
      <c r="BA27">
        <v>0</v>
      </c>
    </row>
    <row r="28" spans="3:53" x14ac:dyDescent="0.25">
      <c r="C28" t="s">
        <v>222</v>
      </c>
      <c r="D28" t="s">
        <v>176</v>
      </c>
      <c r="E28">
        <v>40.119999999999997</v>
      </c>
      <c r="F28">
        <v>7.05</v>
      </c>
      <c r="G28">
        <v>5.23</v>
      </c>
      <c r="H28">
        <v>2010</v>
      </c>
      <c r="I28">
        <v>-2.0129999999999999</v>
      </c>
      <c r="J28" t="s">
        <v>75</v>
      </c>
      <c r="K28">
        <v>56.48</v>
      </c>
      <c r="L28">
        <v>39.477265000000003</v>
      </c>
      <c r="M28">
        <v>0.91884531514531376</v>
      </c>
      <c r="N28">
        <v>39.209922222222218</v>
      </c>
      <c r="O28">
        <v>1.6069345259264221</v>
      </c>
      <c r="P28">
        <v>565254</v>
      </c>
      <c r="Q28">
        <v>2590000</v>
      </c>
      <c r="R28">
        <v>0.22</v>
      </c>
      <c r="S28">
        <v>26.81</v>
      </c>
      <c r="T28">
        <v>6.2060000000000004</v>
      </c>
      <c r="U28">
        <v>15.078799999999999</v>
      </c>
      <c r="V28">
        <v>2.3930473300557171</v>
      </c>
      <c r="AC28">
        <v>41.65</v>
      </c>
      <c r="AD28">
        <v>38.700000000000003</v>
      </c>
      <c r="AH28" s="77">
        <f>IF(AND(M28&lt;Variables!$G$6,M28&gt;Variables!$G$5),0,1)</f>
        <v>1</v>
      </c>
      <c r="AI28" s="77">
        <f t="shared" si="0"/>
        <v>0</v>
      </c>
      <c r="AJ28" s="77">
        <f>IF(I28&gt;Variables!$G$7,0,1)</f>
        <v>1</v>
      </c>
      <c r="AK28" s="77">
        <f>IF(F28&gt;Variables!$G$8,0,1)</f>
        <v>1</v>
      </c>
      <c r="AL28" s="77">
        <f>IF(G28&gt;Variables!$G$9,0,1)</f>
        <v>1</v>
      </c>
      <c r="AM28" s="77">
        <f>IF(AND(K28&gt;Variables!$G$10,K28&lt;Variables!$G$11),0,1)</f>
        <v>1</v>
      </c>
      <c r="AN28" s="77">
        <f>IF(H28&lt;Variables!$G$13,1,0)</f>
        <v>0</v>
      </c>
      <c r="AO28" s="77">
        <f>IF(R28&lt;Variables!$G$12,0,1)</f>
        <v>0</v>
      </c>
      <c r="AP28" s="78">
        <f t="shared" si="1"/>
        <v>1</v>
      </c>
      <c r="AQ28" s="77">
        <f>IF(V28&lt;Variables!$G$15,1,0)</f>
        <v>1</v>
      </c>
      <c r="AR28">
        <v>1</v>
      </c>
      <c r="AS28">
        <v>0</v>
      </c>
      <c r="AT28">
        <v>0</v>
      </c>
      <c r="AU28">
        <v>0</v>
      </c>
      <c r="BA28">
        <v>2</v>
      </c>
    </row>
    <row r="29" spans="3:53" x14ac:dyDescent="0.25">
      <c r="C29" t="s">
        <v>222</v>
      </c>
      <c r="D29" t="s">
        <v>166</v>
      </c>
      <c r="E29">
        <v>52.96</v>
      </c>
      <c r="F29">
        <v>6.08</v>
      </c>
      <c r="G29">
        <v>6.49</v>
      </c>
      <c r="H29">
        <v>8010</v>
      </c>
      <c r="I29">
        <v>197.721</v>
      </c>
      <c r="J29" t="s">
        <v>75</v>
      </c>
      <c r="K29">
        <v>74.459999999999994</v>
      </c>
      <c r="L29">
        <v>52.202505000000009</v>
      </c>
      <c r="M29">
        <v>0.8955413154981593</v>
      </c>
      <c r="N29">
        <v>51.862211111111122</v>
      </c>
      <c r="O29">
        <v>1.5575673917146651</v>
      </c>
      <c r="P29">
        <v>619296</v>
      </c>
      <c r="Q29">
        <v>1484000</v>
      </c>
      <c r="R29">
        <v>0.42</v>
      </c>
      <c r="S29">
        <v>26.81</v>
      </c>
      <c r="T29">
        <v>6.2060000000000004</v>
      </c>
      <c r="U29">
        <v>15.078799999999999</v>
      </c>
      <c r="V29">
        <v>2.533860057410426</v>
      </c>
      <c r="AC29">
        <v>54.83</v>
      </c>
      <c r="AD29">
        <v>52.52</v>
      </c>
      <c r="AH29" s="77">
        <f>IF(AND(M29&lt;Variables!$G$6,M29&gt;Variables!$G$5),0,1)</f>
        <v>1</v>
      </c>
      <c r="AI29" s="77">
        <f t="shared" si="0"/>
        <v>0</v>
      </c>
      <c r="AJ29" s="77">
        <f>IF(I29&gt;Variables!$G$7,0,1)</f>
        <v>0</v>
      </c>
      <c r="AK29" s="77">
        <f>IF(F29&gt;Variables!$G$8,0,1)</f>
        <v>1</v>
      </c>
      <c r="AL29" s="77">
        <f>IF(G29&gt;Variables!$G$9,0,1)</f>
        <v>1</v>
      </c>
      <c r="AM29" s="77">
        <f>IF(AND(K29&gt;Variables!$G$10,K29&lt;Variables!$G$11),0,1)</f>
        <v>1</v>
      </c>
      <c r="AN29" s="77">
        <f>IF(H29&lt;Variables!$G$13,1,0)</f>
        <v>0</v>
      </c>
      <c r="AO29" s="77">
        <f>IF(R29&lt;Variables!$G$12,0,1)</f>
        <v>0</v>
      </c>
      <c r="AP29" s="78">
        <f t="shared" si="1"/>
        <v>1</v>
      </c>
      <c r="AQ29" s="77">
        <f>IF(V29&lt;Variables!$G$15,1,0)</f>
        <v>1</v>
      </c>
      <c r="AR29">
        <v>0</v>
      </c>
      <c r="AS29">
        <v>1</v>
      </c>
      <c r="AT29">
        <v>0</v>
      </c>
      <c r="AU29">
        <v>0</v>
      </c>
      <c r="BA29">
        <v>0.61</v>
      </c>
    </row>
    <row r="30" spans="3:53" x14ac:dyDescent="0.25">
      <c r="C30" t="s">
        <v>222</v>
      </c>
      <c r="D30" t="s">
        <v>175</v>
      </c>
      <c r="E30">
        <v>58.01</v>
      </c>
      <c r="F30">
        <v>8.0500000000000007</v>
      </c>
      <c r="G30">
        <v>1.1000000000000001</v>
      </c>
      <c r="H30">
        <v>-99999</v>
      </c>
      <c r="I30">
        <v>5.7050000000000001</v>
      </c>
      <c r="J30" t="s">
        <v>75</v>
      </c>
      <c r="K30">
        <v>69.62</v>
      </c>
      <c r="L30">
        <v>57.702694444444447</v>
      </c>
      <c r="M30">
        <v>0.16863260284878931</v>
      </c>
      <c r="N30">
        <v>57.599661764705893</v>
      </c>
      <c r="O30">
        <v>0.34781147867237761</v>
      </c>
      <c r="P30">
        <v>36481</v>
      </c>
      <c r="Q30">
        <v>208562</v>
      </c>
      <c r="R30">
        <v>0.17</v>
      </c>
      <c r="S30">
        <v>26.81</v>
      </c>
      <c r="T30">
        <v>6.2060000000000004</v>
      </c>
      <c r="U30">
        <v>15.078799999999999</v>
      </c>
      <c r="V30">
        <v>2.5563235973490559</v>
      </c>
      <c r="AC30">
        <v>57.95</v>
      </c>
      <c r="AD30">
        <v>57.44</v>
      </c>
      <c r="AH30" s="77">
        <f>IF(AND(M30&lt;Variables!$G$6,M30&gt;Variables!$G$5),0,1)</f>
        <v>1</v>
      </c>
      <c r="AI30" s="77">
        <f t="shared" si="0"/>
        <v>0</v>
      </c>
      <c r="AJ30" s="77">
        <f>IF(I30&gt;Variables!$G$7,0,1)</f>
        <v>1</v>
      </c>
      <c r="AK30" s="77">
        <f>IF(F30&gt;Variables!$G$8,0,1)</f>
        <v>1</v>
      </c>
      <c r="AL30" s="77">
        <f>IF(G30&gt;Variables!$G$9,0,1)</f>
        <v>1</v>
      </c>
      <c r="AM30" s="77">
        <f>IF(AND(K30&gt;Variables!$G$10,K30&lt;Variables!$G$11),0,1)</f>
        <v>0</v>
      </c>
      <c r="AN30" s="77">
        <f>IF(H30&lt;Variables!$G$13,1,0)</f>
        <v>1</v>
      </c>
      <c r="AO30" s="77">
        <f>IF(R30&lt;Variables!$G$12,0,1)</f>
        <v>0</v>
      </c>
      <c r="AP30" s="78">
        <f t="shared" si="1"/>
        <v>1</v>
      </c>
      <c r="AQ30" s="77">
        <f>IF(V30&lt;Variables!$G$15,1,0)</f>
        <v>1</v>
      </c>
      <c r="AR30">
        <v>0</v>
      </c>
      <c r="AS30">
        <v>0</v>
      </c>
      <c r="AT30">
        <v>0</v>
      </c>
      <c r="AU30">
        <v>1</v>
      </c>
      <c r="BA30">
        <v>-0.78</v>
      </c>
    </row>
    <row r="31" spans="3:53" x14ac:dyDescent="0.25">
      <c r="C31" t="s">
        <v>222</v>
      </c>
      <c r="D31" t="s">
        <v>138</v>
      </c>
      <c r="E31">
        <v>17.04</v>
      </c>
      <c r="F31">
        <v>7.84</v>
      </c>
      <c r="G31">
        <v>5.6</v>
      </c>
      <c r="H31">
        <v>5940</v>
      </c>
      <c r="I31">
        <v>27.937000000000001</v>
      </c>
      <c r="J31" t="s">
        <v>75</v>
      </c>
      <c r="K31">
        <v>67.38</v>
      </c>
      <c r="L31">
        <v>16.931640000000002</v>
      </c>
      <c r="M31">
        <v>0.28561911309242582</v>
      </c>
      <c r="N31">
        <v>16.742672222222229</v>
      </c>
      <c r="O31">
        <v>1.4175023832980169</v>
      </c>
      <c r="P31">
        <v>3246000</v>
      </c>
      <c r="Q31">
        <v>14396000</v>
      </c>
      <c r="R31">
        <v>0.23</v>
      </c>
      <c r="S31">
        <v>26.81</v>
      </c>
      <c r="T31">
        <v>6.2060000000000004</v>
      </c>
      <c r="U31">
        <v>15.078799999999999</v>
      </c>
      <c r="V31">
        <v>2.5252944972437388</v>
      </c>
      <c r="AC31">
        <v>17.170000000000002</v>
      </c>
      <c r="AD31">
        <v>16.510000000000002</v>
      </c>
      <c r="AH31" s="77">
        <f>IF(AND(M31&lt;Variables!$G$6,M31&gt;Variables!$G$5),0,1)</f>
        <v>1</v>
      </c>
      <c r="AI31" s="77">
        <f t="shared" si="0"/>
        <v>0</v>
      </c>
      <c r="AJ31" s="77">
        <f>IF(I31&gt;Variables!$G$7,0,1)</f>
        <v>1</v>
      </c>
      <c r="AK31" s="77">
        <f>IF(F31&gt;Variables!$G$8,0,1)</f>
        <v>1</v>
      </c>
      <c r="AL31" s="77">
        <f>IF(G31&gt;Variables!$G$9,0,1)</f>
        <v>1</v>
      </c>
      <c r="AM31" s="77">
        <f>IF(AND(K31&gt;Variables!$G$10,K31&lt;Variables!$G$11),0,1)</f>
        <v>0</v>
      </c>
      <c r="AN31" s="77">
        <f>IF(H31&lt;Variables!$G$13,1,0)</f>
        <v>0</v>
      </c>
      <c r="AO31" s="77">
        <f>IF(R31&lt;Variables!$G$12,0,1)</f>
        <v>0</v>
      </c>
      <c r="AP31" s="78">
        <f t="shared" si="1"/>
        <v>1</v>
      </c>
      <c r="AQ31" s="77">
        <f>IF(V31&lt;Variables!$G$15,1,0)</f>
        <v>1</v>
      </c>
      <c r="AR31">
        <v>0</v>
      </c>
      <c r="AS31">
        <v>1</v>
      </c>
      <c r="AT31">
        <v>0</v>
      </c>
      <c r="AU31">
        <v>0</v>
      </c>
      <c r="BA31">
        <v>-0.05</v>
      </c>
    </row>
    <row r="32" spans="3:53" x14ac:dyDescent="0.25">
      <c r="C32" t="s">
        <v>222</v>
      </c>
      <c r="D32" t="s">
        <v>220</v>
      </c>
      <c r="E32">
        <v>3.1</v>
      </c>
      <c r="F32">
        <v>50.25</v>
      </c>
      <c r="G32">
        <v>-10.84</v>
      </c>
      <c r="H32">
        <v>25.86</v>
      </c>
      <c r="I32">
        <v>-0.35199999999999998</v>
      </c>
      <c r="J32" t="s">
        <v>75</v>
      </c>
      <c r="K32">
        <v>53.75</v>
      </c>
      <c r="L32">
        <v>3.1028799999999999</v>
      </c>
      <c r="M32">
        <v>-0.5762388490692627</v>
      </c>
      <c r="N32">
        <v>3.1767500000000002</v>
      </c>
      <c r="O32">
        <v>-2.8881718737703692</v>
      </c>
      <c r="P32">
        <v>38790000</v>
      </c>
      <c r="Q32">
        <v>122770</v>
      </c>
      <c r="R32">
        <v>315.95999999999998</v>
      </c>
      <c r="S32">
        <v>26.81</v>
      </c>
      <c r="T32">
        <v>6.2060000000000004</v>
      </c>
      <c r="U32">
        <v>15.078799999999999</v>
      </c>
      <c r="V32">
        <v>2.4270728768112209</v>
      </c>
      <c r="AC32">
        <v>3.3</v>
      </c>
      <c r="AD32">
        <v>2.56</v>
      </c>
      <c r="AH32" s="77">
        <f>IF(AND(M32&lt;Variables!$G$6,M32&gt;Variables!$G$5),0,1)</f>
        <v>1</v>
      </c>
      <c r="AI32" s="77">
        <f t="shared" si="0"/>
        <v>1</v>
      </c>
      <c r="AJ32" s="77">
        <f>IF(I32&gt;Variables!$G$7,0,1)</f>
        <v>1</v>
      </c>
      <c r="AK32" s="77">
        <f>IF(F32&gt;Variables!$G$8,0,1)</f>
        <v>0</v>
      </c>
      <c r="AL32" s="77">
        <f>IF(G32&gt;Variables!$G$9,0,1)</f>
        <v>1</v>
      </c>
      <c r="AM32" s="77">
        <f>IF(AND(K32&gt;Variables!$G$10,K32&lt;Variables!$G$11),0,1)</f>
        <v>1</v>
      </c>
      <c r="AN32" s="77">
        <f>IF(H32&lt;Variables!$G$13,1,0)</f>
        <v>1</v>
      </c>
      <c r="AO32" s="77">
        <f>IF(R32&lt;Variables!$G$12,0,1)</f>
        <v>1</v>
      </c>
      <c r="AP32" s="78">
        <f t="shared" si="1"/>
        <v>1</v>
      </c>
      <c r="AQ32" s="77">
        <f>IF(V32&lt;Variables!$G$15,1,0)</f>
        <v>1</v>
      </c>
      <c r="AR32">
        <v>1</v>
      </c>
      <c r="AS32">
        <v>0</v>
      </c>
      <c r="AT32">
        <v>0</v>
      </c>
      <c r="AU32">
        <v>0</v>
      </c>
      <c r="BA32">
        <v>2</v>
      </c>
    </row>
    <row r="33" spans="3:53" x14ac:dyDescent="0.25">
      <c r="C33" t="s">
        <v>222</v>
      </c>
      <c r="D33" t="s">
        <v>218</v>
      </c>
      <c r="E33">
        <v>11.8</v>
      </c>
      <c r="F33">
        <v>30.21</v>
      </c>
      <c r="G33">
        <v>-12.99</v>
      </c>
      <c r="H33">
        <v>89.12</v>
      </c>
      <c r="I33">
        <v>-46.417999999999999</v>
      </c>
      <c r="J33" t="s">
        <v>75</v>
      </c>
      <c r="K33">
        <v>50.75</v>
      </c>
      <c r="L33">
        <v>11.992025</v>
      </c>
      <c r="M33">
        <v>-0.60060748705909339</v>
      </c>
      <c r="N33">
        <v>12.28028055555556</v>
      </c>
      <c r="O33">
        <v>-2.9338137180633619</v>
      </c>
      <c r="P33">
        <v>3200000</v>
      </c>
      <c r="Q33">
        <v>138930</v>
      </c>
      <c r="R33">
        <v>23.03</v>
      </c>
      <c r="S33">
        <v>26.81</v>
      </c>
      <c r="T33">
        <v>6.2060000000000004</v>
      </c>
      <c r="U33">
        <v>15.078799999999999</v>
      </c>
      <c r="V33">
        <v>2.391686710480506</v>
      </c>
      <c r="AC33">
        <v>13</v>
      </c>
      <c r="AD33">
        <v>11.35</v>
      </c>
      <c r="AH33" s="77">
        <f>IF(AND(M33&lt;Variables!$G$6,M33&gt;Variables!$G$5),0,1)</f>
        <v>1</v>
      </c>
      <c r="AI33" s="77">
        <f t="shared" si="0"/>
        <v>1</v>
      </c>
      <c r="AJ33" s="77">
        <f>IF(I33&gt;Variables!$G$7,0,1)</f>
        <v>1</v>
      </c>
      <c r="AK33" s="77">
        <f>IF(F33&gt;Variables!$G$8,0,1)</f>
        <v>0</v>
      </c>
      <c r="AL33" s="77">
        <f>IF(G33&gt;Variables!$G$9,0,1)</f>
        <v>1</v>
      </c>
      <c r="AM33" s="77">
        <f>IF(AND(K33&gt;Variables!$G$10,K33&lt;Variables!$G$11),0,1)</f>
        <v>1</v>
      </c>
      <c r="AN33" s="77">
        <f>IF(H33&lt;Variables!$G$13,1,0)</f>
        <v>1</v>
      </c>
      <c r="AO33" s="77">
        <f>IF(R33&lt;Variables!$G$12,0,1)</f>
        <v>1</v>
      </c>
      <c r="AP33" s="78">
        <f t="shared" si="1"/>
        <v>1</v>
      </c>
      <c r="AQ33" s="77">
        <f>IF(V33&lt;Variables!$G$15,1,0)</f>
        <v>1</v>
      </c>
      <c r="AR33">
        <v>1</v>
      </c>
      <c r="AS33">
        <v>0</v>
      </c>
      <c r="AT33">
        <v>0</v>
      </c>
      <c r="AU33">
        <v>0</v>
      </c>
      <c r="BA33">
        <v>2</v>
      </c>
    </row>
    <row r="34" spans="3:53" x14ac:dyDescent="0.25">
      <c r="C34" t="s">
        <v>222</v>
      </c>
      <c r="D34" t="s">
        <v>219</v>
      </c>
      <c r="E34">
        <v>2.96</v>
      </c>
      <c r="F34">
        <v>26.01</v>
      </c>
      <c r="G34">
        <v>22.45</v>
      </c>
      <c r="H34">
        <v>417.61</v>
      </c>
      <c r="I34">
        <v>1.0880000000000001</v>
      </c>
      <c r="J34" t="s">
        <v>75</v>
      </c>
      <c r="K34">
        <v>62.96</v>
      </c>
      <c r="L34">
        <v>2.7971550000000001</v>
      </c>
      <c r="M34">
        <v>3.3156904068598219</v>
      </c>
      <c r="N34">
        <v>2.719211111111111</v>
      </c>
      <c r="O34">
        <v>6.2771473752599807</v>
      </c>
      <c r="P34">
        <v>6480000</v>
      </c>
      <c r="Q34">
        <v>1300000</v>
      </c>
      <c r="R34">
        <v>4.9800000000000004</v>
      </c>
      <c r="S34">
        <v>26.81</v>
      </c>
      <c r="T34">
        <v>6.2060000000000004</v>
      </c>
      <c r="U34">
        <v>15.078799999999999</v>
      </c>
      <c r="V34">
        <v>2.2909563973422999</v>
      </c>
      <c r="AC34">
        <v>3.15</v>
      </c>
      <c r="AD34">
        <v>2.5299999999999998</v>
      </c>
      <c r="AH34" s="77">
        <f>IF(AND(M34&lt;Variables!$G$6,M34&gt;Variables!$G$5),0,1)</f>
        <v>1</v>
      </c>
      <c r="AI34" s="77">
        <f t="shared" si="0"/>
        <v>0</v>
      </c>
      <c r="AJ34" s="77">
        <f>IF(I34&gt;Variables!$G$7,0,1)</f>
        <v>1</v>
      </c>
      <c r="AK34" s="77">
        <f>IF(F34&gt;Variables!$G$8,0,1)</f>
        <v>0</v>
      </c>
      <c r="AL34" s="77">
        <f>IF(G34&gt;Variables!$G$9,0,1)</f>
        <v>0</v>
      </c>
      <c r="AM34" s="77">
        <f>IF(AND(K34&gt;Variables!$G$10,K34&lt;Variables!$G$11),0,1)</f>
        <v>0</v>
      </c>
      <c r="AN34" s="77">
        <f>IF(H34&lt;Variables!$G$13,1,0)</f>
        <v>1</v>
      </c>
      <c r="AO34" s="77">
        <f>IF(R34&lt;Variables!$G$12,0,1)</f>
        <v>1</v>
      </c>
      <c r="AP34" s="78">
        <f t="shared" si="1"/>
        <v>1</v>
      </c>
      <c r="AQ34" s="77">
        <f>IF(V34&lt;Variables!$G$15,1,0)</f>
        <v>1</v>
      </c>
      <c r="AR34">
        <v>0</v>
      </c>
      <c r="AS34">
        <v>0</v>
      </c>
      <c r="AT34">
        <v>1</v>
      </c>
      <c r="AU34">
        <v>0</v>
      </c>
      <c r="BA34">
        <v>-2.25</v>
      </c>
    </row>
    <row r="35" spans="3:53" x14ac:dyDescent="0.25">
      <c r="C35" t="s">
        <v>222</v>
      </c>
      <c r="D35" t="s">
        <v>193</v>
      </c>
      <c r="E35">
        <v>5.05</v>
      </c>
      <c r="F35">
        <v>24.87</v>
      </c>
      <c r="G35">
        <v>1.91</v>
      </c>
      <c r="H35">
        <v>242.76</v>
      </c>
      <c r="I35">
        <v>39.726999999999997</v>
      </c>
      <c r="J35" t="s">
        <v>75</v>
      </c>
      <c r="K35">
        <v>45.22</v>
      </c>
      <c r="L35">
        <v>5.2199800000000014</v>
      </c>
      <c r="M35">
        <v>-2.5456036230023891</v>
      </c>
      <c r="N35">
        <v>5.3841916666666663</v>
      </c>
      <c r="O35">
        <v>-5.5178508689790799</v>
      </c>
      <c r="P35">
        <v>25090000</v>
      </c>
      <c r="Q35">
        <v>3950000</v>
      </c>
      <c r="R35">
        <v>6.35</v>
      </c>
      <c r="S35">
        <v>26.81</v>
      </c>
      <c r="T35">
        <v>6.2060000000000004</v>
      </c>
      <c r="U35">
        <v>15.078799999999999</v>
      </c>
      <c r="V35">
        <v>2.348523752599819</v>
      </c>
      <c r="AC35">
        <v>5.1100000000000003</v>
      </c>
      <c r="AD35">
        <v>4.41</v>
      </c>
      <c r="AH35" s="77">
        <f>IF(AND(M35&lt;Variables!$G$6,M35&gt;Variables!$G$5),0,1)</f>
        <v>0</v>
      </c>
      <c r="AI35" s="77">
        <f t="shared" si="0"/>
        <v>1</v>
      </c>
      <c r="AJ35" s="77">
        <f>IF(I35&gt;Variables!$G$7,0,1)</f>
        <v>1</v>
      </c>
      <c r="AK35" s="77">
        <f>IF(F35&gt;Variables!$G$8,0,1)</f>
        <v>0</v>
      </c>
      <c r="AL35" s="77">
        <f>IF(G35&gt;Variables!$G$9,0,1)</f>
        <v>1</v>
      </c>
      <c r="AM35" s="77">
        <f>IF(AND(K35&gt;Variables!$G$10,K35&lt;Variables!$G$11),0,1)</f>
        <v>1</v>
      </c>
      <c r="AN35" s="77">
        <f>IF(H35&lt;Variables!$G$13,1,0)</f>
        <v>1</v>
      </c>
      <c r="AO35" s="77">
        <f>IF(R35&lt;Variables!$G$12,0,1)</f>
        <v>1</v>
      </c>
      <c r="AP35" s="78">
        <f t="shared" si="1"/>
        <v>1</v>
      </c>
      <c r="AQ35" s="77">
        <f>IF(V35&lt;Variables!$G$15,1,0)</f>
        <v>1</v>
      </c>
      <c r="AR35">
        <v>0</v>
      </c>
      <c r="AS35">
        <v>0</v>
      </c>
      <c r="AT35">
        <v>1</v>
      </c>
      <c r="AU35">
        <v>0</v>
      </c>
      <c r="BA35">
        <v>-2.25</v>
      </c>
    </row>
    <row r="36" spans="3:53" x14ac:dyDescent="0.25">
      <c r="C36" t="s">
        <v>222</v>
      </c>
      <c r="D36" t="s">
        <v>217</v>
      </c>
      <c r="E36">
        <v>10.31</v>
      </c>
      <c r="F36">
        <v>14.94</v>
      </c>
      <c r="G36">
        <v>-7.18</v>
      </c>
      <c r="H36">
        <v>124.89</v>
      </c>
      <c r="I36">
        <v>-17.295999999999999</v>
      </c>
      <c r="J36" t="s">
        <v>75</v>
      </c>
      <c r="K36">
        <v>44.95</v>
      </c>
      <c r="L36">
        <v>10.30597</v>
      </c>
      <c r="M36">
        <v>-0.93120783390597328</v>
      </c>
      <c r="N36">
        <v>10.67893611111111</v>
      </c>
      <c r="O36">
        <v>-4.3912249893807012</v>
      </c>
      <c r="P36">
        <v>1210000</v>
      </c>
      <c r="Q36">
        <v>283960</v>
      </c>
      <c r="R36">
        <v>4.26</v>
      </c>
      <c r="S36">
        <v>26.81</v>
      </c>
      <c r="T36">
        <v>6.2060000000000004</v>
      </c>
      <c r="U36">
        <v>15.078799999999999</v>
      </c>
      <c r="V36">
        <v>2.3253122961487369</v>
      </c>
      <c r="AC36">
        <v>12.87</v>
      </c>
      <c r="AD36">
        <v>10.210000000000001</v>
      </c>
      <c r="AH36" s="77">
        <f>IF(AND(M36&lt;Variables!$G$6,M36&gt;Variables!$G$5),0,1)</f>
        <v>1</v>
      </c>
      <c r="AI36" s="77">
        <f t="shared" si="0"/>
        <v>1</v>
      </c>
      <c r="AJ36" s="77">
        <f>IF(I36&gt;Variables!$G$7,0,1)</f>
        <v>1</v>
      </c>
      <c r="AK36" s="77">
        <f>IF(F36&gt;Variables!$G$8,0,1)</f>
        <v>0</v>
      </c>
      <c r="AL36" s="77">
        <f>IF(G36&gt;Variables!$G$9,0,1)</f>
        <v>1</v>
      </c>
      <c r="AM36" s="77">
        <f>IF(AND(K36&gt;Variables!$G$10,K36&lt;Variables!$G$11),0,1)</f>
        <v>1</v>
      </c>
      <c r="AN36" s="77">
        <f>IF(H36&lt;Variables!$G$13,1,0)</f>
        <v>1</v>
      </c>
      <c r="AO36" s="77">
        <f>IF(R36&lt;Variables!$G$12,0,1)</f>
        <v>1</v>
      </c>
      <c r="AP36" s="78">
        <f t="shared" si="1"/>
        <v>1</v>
      </c>
      <c r="AQ36" s="77">
        <f>IF(V36&lt;Variables!$G$15,1,0)</f>
        <v>1</v>
      </c>
      <c r="AR36">
        <v>1</v>
      </c>
      <c r="AS36">
        <v>0</v>
      </c>
      <c r="AT36">
        <v>0</v>
      </c>
      <c r="AU36">
        <v>0</v>
      </c>
      <c r="BA36">
        <v>2</v>
      </c>
    </row>
    <row r="37" spans="3:53" x14ac:dyDescent="0.25">
      <c r="C37" t="s">
        <v>222</v>
      </c>
      <c r="D37" t="s">
        <v>174</v>
      </c>
      <c r="E37">
        <v>29.9</v>
      </c>
      <c r="F37">
        <v>11.56</v>
      </c>
      <c r="G37">
        <v>10.44</v>
      </c>
      <c r="H37">
        <v>404.55</v>
      </c>
      <c r="I37">
        <v>121.89100000000001</v>
      </c>
      <c r="J37" t="s">
        <v>75</v>
      </c>
      <c r="K37">
        <v>62.72</v>
      </c>
      <c r="L37">
        <v>29.67133333333334</v>
      </c>
      <c r="M37">
        <v>0.197721706697813</v>
      </c>
      <c r="N37">
        <v>29.189425806451609</v>
      </c>
      <c r="O37">
        <v>1.8519521320248331</v>
      </c>
      <c r="P37">
        <v>67324</v>
      </c>
      <c r="Q37">
        <v>701001</v>
      </c>
      <c r="R37">
        <v>0.1</v>
      </c>
      <c r="S37">
        <v>26.81</v>
      </c>
      <c r="T37">
        <v>6.2060000000000004</v>
      </c>
      <c r="U37">
        <v>15.078799999999999</v>
      </c>
      <c r="V37">
        <v>2.4863750575504979</v>
      </c>
      <c r="AC37">
        <v>31.8599</v>
      </c>
      <c r="AD37">
        <v>27.67</v>
      </c>
      <c r="AH37" s="77">
        <f>IF(AND(M37&lt;Variables!$G$6,M37&gt;Variables!$G$5),0,1)</f>
        <v>1</v>
      </c>
      <c r="AI37" s="77">
        <f t="shared" si="0"/>
        <v>0</v>
      </c>
      <c r="AJ37" s="77">
        <f>IF(I37&gt;Variables!$G$7,0,1)</f>
        <v>0</v>
      </c>
      <c r="AK37" s="77">
        <f>IF(F37&gt;Variables!$G$8,0,1)</f>
        <v>0</v>
      </c>
      <c r="AL37" s="77">
        <f>IF(G37&gt;Variables!$G$9,0,1)</f>
        <v>1</v>
      </c>
      <c r="AM37" s="77">
        <f>IF(AND(K37&gt;Variables!$G$10,K37&lt;Variables!$G$11),0,1)</f>
        <v>0</v>
      </c>
      <c r="AN37" s="77">
        <f>IF(H37&lt;Variables!$G$13,1,0)</f>
        <v>1</v>
      </c>
      <c r="AO37" s="77">
        <f>IF(R37&lt;Variables!$G$12,0,1)</f>
        <v>0</v>
      </c>
      <c r="AP37" s="78">
        <f t="shared" si="1"/>
        <v>1</v>
      </c>
      <c r="AQ37" s="77">
        <f>IF(V37&lt;Variables!$G$15,1,0)</f>
        <v>1</v>
      </c>
      <c r="AR37">
        <v>1</v>
      </c>
      <c r="AS37">
        <v>0</v>
      </c>
      <c r="AT37">
        <v>0</v>
      </c>
      <c r="AU37">
        <v>0</v>
      </c>
      <c r="BA37">
        <v>1.08</v>
      </c>
    </row>
    <row r="38" spans="3:53" x14ac:dyDescent="0.25">
      <c r="C38" t="s">
        <v>222</v>
      </c>
      <c r="D38" t="s">
        <v>221</v>
      </c>
      <c r="E38">
        <v>8.32</v>
      </c>
      <c r="F38">
        <v>11.06</v>
      </c>
      <c r="G38">
        <v>0.85</v>
      </c>
      <c r="H38">
        <v>-99999</v>
      </c>
      <c r="I38">
        <v>0.88600000000000001</v>
      </c>
      <c r="J38" t="s">
        <v>75</v>
      </c>
      <c r="K38">
        <v>70.61</v>
      </c>
      <c r="L38">
        <v>8.3087499999999999</v>
      </c>
      <c r="M38">
        <v>-0.34602076124568071</v>
      </c>
      <c r="N38">
        <v>8.3109999999999999</v>
      </c>
      <c r="O38">
        <v>-0.37299963903261441</v>
      </c>
      <c r="P38">
        <v>16973</v>
      </c>
      <c r="Q38">
        <v>327629</v>
      </c>
      <c r="R38">
        <v>0.05</v>
      </c>
      <c r="S38">
        <v>26.81</v>
      </c>
      <c r="T38">
        <v>6.2060000000000004</v>
      </c>
      <c r="U38">
        <v>15.078799999999999</v>
      </c>
      <c r="V38">
        <v>2.6101118768166089</v>
      </c>
      <c r="AC38">
        <v>8.35</v>
      </c>
      <c r="AD38">
        <v>8.26</v>
      </c>
      <c r="AH38" s="77">
        <f>IF(AND(M38&lt;Variables!$G$6,M38&gt;Variables!$G$5),0,1)</f>
        <v>1</v>
      </c>
      <c r="AI38" s="77">
        <f t="shared" si="0"/>
        <v>1</v>
      </c>
      <c r="AJ38" s="77">
        <f>IF(I38&gt;Variables!$G$7,0,1)</f>
        <v>1</v>
      </c>
      <c r="AK38" s="77">
        <f>IF(F38&gt;Variables!$G$8,0,1)</f>
        <v>0</v>
      </c>
      <c r="AL38" s="77">
        <f>IF(G38&gt;Variables!$G$9,0,1)</f>
        <v>1</v>
      </c>
      <c r="AM38" s="77">
        <f>IF(AND(K38&gt;Variables!$G$10,K38&lt;Variables!$G$11),0,1)</f>
        <v>1</v>
      </c>
      <c r="AN38" s="77">
        <f>IF(H38&lt;Variables!$G$13,1,0)</f>
        <v>1</v>
      </c>
      <c r="AO38" s="77">
        <f>IF(R38&lt;Variables!$G$12,0,1)</f>
        <v>0</v>
      </c>
      <c r="AP38" s="78">
        <f t="shared" si="1"/>
        <v>1</v>
      </c>
      <c r="AQ38" s="77">
        <f>IF(V38&lt;Variables!$G$15,1,0)</f>
        <v>1</v>
      </c>
      <c r="AR38">
        <v>0</v>
      </c>
      <c r="AS38">
        <v>0</v>
      </c>
      <c r="AT38">
        <v>0</v>
      </c>
      <c r="AU38">
        <v>0</v>
      </c>
      <c r="BA38">
        <v>0</v>
      </c>
    </row>
    <row r="39" spans="3:53" x14ac:dyDescent="0.25">
      <c r="C39" t="s">
        <v>222</v>
      </c>
      <c r="D39" t="s">
        <v>177</v>
      </c>
      <c r="E39">
        <v>54.78</v>
      </c>
      <c r="F39">
        <v>10.76</v>
      </c>
      <c r="G39">
        <v>8.49</v>
      </c>
      <c r="H39">
        <v>9490</v>
      </c>
      <c r="I39">
        <v>125.91200000000001</v>
      </c>
      <c r="J39" t="s">
        <v>75</v>
      </c>
      <c r="K39">
        <v>58.14</v>
      </c>
      <c r="L39">
        <v>54.245694999999998</v>
      </c>
      <c r="M39">
        <v>0.3581943230702454</v>
      </c>
      <c r="N39">
        <v>53.129266666666673</v>
      </c>
      <c r="O39">
        <v>2.4670646059485071</v>
      </c>
      <c r="P39">
        <v>175285</v>
      </c>
      <c r="Q39">
        <v>1777000</v>
      </c>
      <c r="R39">
        <v>0.1</v>
      </c>
      <c r="S39">
        <v>26.81</v>
      </c>
      <c r="T39">
        <v>6.2060000000000004</v>
      </c>
      <c r="U39">
        <v>15.078799999999999</v>
      </c>
      <c r="V39">
        <v>2.4335968008312552</v>
      </c>
      <c r="AC39">
        <v>55.4</v>
      </c>
      <c r="AD39">
        <v>50.84</v>
      </c>
      <c r="AH39" s="77">
        <f>IF(AND(M39&lt;Variables!$G$6,M39&gt;Variables!$G$5),0,1)</f>
        <v>1</v>
      </c>
      <c r="AI39" s="77">
        <f t="shared" si="0"/>
        <v>0</v>
      </c>
      <c r="AJ39" s="77">
        <f>IF(I39&gt;Variables!$G$7,0,1)</f>
        <v>0</v>
      </c>
      <c r="AK39" s="77">
        <f>IF(F39&gt;Variables!$G$8,0,1)</f>
        <v>0</v>
      </c>
      <c r="AL39" s="77">
        <f>IF(G39&gt;Variables!$G$9,0,1)</f>
        <v>1</v>
      </c>
      <c r="AM39" s="77">
        <f>IF(AND(K39&gt;Variables!$G$10,K39&lt;Variables!$G$11),0,1)</f>
        <v>1</v>
      </c>
      <c r="AN39" s="77">
        <f>IF(H39&lt;Variables!$G$13,1,0)</f>
        <v>0</v>
      </c>
      <c r="AO39" s="77">
        <f>IF(R39&lt;Variables!$G$12,0,1)</f>
        <v>0</v>
      </c>
      <c r="AP39" s="78">
        <f t="shared" si="1"/>
        <v>1</v>
      </c>
      <c r="AQ39" s="77">
        <f>IF(V39&lt;Variables!$G$15,1,0)</f>
        <v>1</v>
      </c>
      <c r="AR39">
        <v>0</v>
      </c>
      <c r="AS39">
        <v>0</v>
      </c>
      <c r="AT39">
        <v>1</v>
      </c>
      <c r="AU39">
        <v>0</v>
      </c>
      <c r="BA39">
        <v>-2.25</v>
      </c>
    </row>
    <row r="40" spans="3:53" x14ac:dyDescent="0.25">
      <c r="C40" t="s">
        <v>222</v>
      </c>
      <c r="D40" t="s">
        <v>151</v>
      </c>
      <c r="E40">
        <v>123.54</v>
      </c>
      <c r="F40">
        <v>5.96</v>
      </c>
      <c r="G40">
        <v>7.63</v>
      </c>
      <c r="H40">
        <v>8109.9999999999991</v>
      </c>
      <c r="I40">
        <v>-42.343000000000004</v>
      </c>
      <c r="J40" t="s">
        <v>75</v>
      </c>
      <c r="K40">
        <v>73.03</v>
      </c>
      <c r="L40">
        <v>121.64202</v>
      </c>
      <c r="M40">
        <v>1.25612843325031</v>
      </c>
      <c r="N40">
        <v>119.7833416666667</v>
      </c>
      <c r="O40">
        <v>2.8273199647057181</v>
      </c>
      <c r="P40">
        <v>183650</v>
      </c>
      <c r="Q40">
        <v>898929</v>
      </c>
      <c r="R40">
        <v>0.2</v>
      </c>
      <c r="S40">
        <v>26.81</v>
      </c>
      <c r="T40">
        <v>6.2060000000000004</v>
      </c>
      <c r="U40">
        <v>15.078799999999999</v>
      </c>
      <c r="V40">
        <v>2.4893855547178161</v>
      </c>
      <c r="AC40">
        <v>131.84</v>
      </c>
      <c r="AD40">
        <v>122.58</v>
      </c>
      <c r="AH40" s="77">
        <f>IF(AND(M40&lt;Variables!$G$6,M40&gt;Variables!$G$5),0,1)</f>
        <v>1</v>
      </c>
      <c r="AI40" s="77">
        <f t="shared" si="0"/>
        <v>0</v>
      </c>
      <c r="AJ40" s="77">
        <f>IF(I40&gt;Variables!$G$7,0,1)</f>
        <v>1</v>
      </c>
      <c r="AK40" s="77">
        <f>IF(F40&gt;Variables!$G$8,0,1)</f>
        <v>1</v>
      </c>
      <c r="AL40" s="77">
        <f>IF(G40&gt;Variables!$G$9,0,1)</f>
        <v>1</v>
      </c>
      <c r="AM40" s="77">
        <f>IF(AND(K40&gt;Variables!$G$10,K40&lt;Variables!$G$11),0,1)</f>
        <v>1</v>
      </c>
      <c r="AN40" s="77">
        <f>IF(H40&lt;Variables!$G$13,1,0)</f>
        <v>0</v>
      </c>
      <c r="AO40" s="77">
        <f>IF(R40&lt;Variables!$G$12,0,1)</f>
        <v>0</v>
      </c>
      <c r="AP40" s="78">
        <f t="shared" si="1"/>
        <v>1</v>
      </c>
      <c r="AQ40" s="77">
        <f>IF(V40&lt;Variables!$G$15,1,0)</f>
        <v>1</v>
      </c>
      <c r="AR40">
        <v>1</v>
      </c>
      <c r="AS40">
        <v>0</v>
      </c>
      <c r="AT40">
        <v>0</v>
      </c>
      <c r="AU40">
        <v>0</v>
      </c>
      <c r="BA40">
        <v>1.56</v>
      </c>
    </row>
    <row r="41" spans="3:53" x14ac:dyDescent="0.25">
      <c r="C41" t="s">
        <v>222</v>
      </c>
      <c r="D41" t="s">
        <v>79</v>
      </c>
      <c r="E41">
        <v>51.02</v>
      </c>
      <c r="F41">
        <v>5.8</v>
      </c>
      <c r="G41">
        <v>2.29</v>
      </c>
      <c r="H41">
        <v>9750</v>
      </c>
      <c r="I41">
        <v>-40.003</v>
      </c>
      <c r="J41" t="s">
        <v>75</v>
      </c>
      <c r="K41">
        <v>59.34</v>
      </c>
      <c r="L41">
        <v>50.686834999999988</v>
      </c>
      <c r="M41">
        <v>0.49927165505600529</v>
      </c>
      <c r="N41">
        <v>50.461744444444463</v>
      </c>
      <c r="O41">
        <v>0.94756049522221353</v>
      </c>
      <c r="P41">
        <v>5329000</v>
      </c>
      <c r="Q41">
        <v>6236000</v>
      </c>
      <c r="R41">
        <v>0.85</v>
      </c>
      <c r="S41">
        <v>26.81</v>
      </c>
      <c r="T41">
        <v>6.2060000000000004</v>
      </c>
      <c r="U41">
        <v>15.078799999999999</v>
      </c>
      <c r="V41">
        <v>2.4373140232867958</v>
      </c>
      <c r="AC41">
        <v>52.75</v>
      </c>
      <c r="AD41">
        <v>49.85</v>
      </c>
      <c r="AH41" s="77">
        <f>IF(AND(M41&lt;Variables!$G$6,M41&gt;Variables!$G$5),0,1)</f>
        <v>1</v>
      </c>
      <c r="AI41" s="77">
        <f t="shared" si="0"/>
        <v>0</v>
      </c>
      <c r="AJ41" s="77">
        <f>IF(I41&gt;Variables!$G$7,0,1)</f>
        <v>1</v>
      </c>
      <c r="AK41" s="77">
        <f>IF(F41&gt;Variables!$G$8,0,1)</f>
        <v>1</v>
      </c>
      <c r="AL41" s="77">
        <f>IF(G41&gt;Variables!$G$9,0,1)</f>
        <v>1</v>
      </c>
      <c r="AM41" s="77">
        <f>IF(AND(K41&gt;Variables!$G$10,K41&lt;Variables!$G$11),0,1)</f>
        <v>1</v>
      </c>
      <c r="AN41" s="77">
        <f>IF(H41&lt;Variables!$G$13,1,0)</f>
        <v>0</v>
      </c>
      <c r="AO41" s="77">
        <f>IF(R41&lt;Variables!$G$12,0,1)</f>
        <v>0</v>
      </c>
      <c r="AP41" s="78">
        <f t="shared" si="1"/>
        <v>1</v>
      </c>
      <c r="AQ41" s="77">
        <f>IF(V41&lt;Variables!$G$15,1,0)</f>
        <v>1</v>
      </c>
      <c r="AR41">
        <v>0</v>
      </c>
      <c r="AS41">
        <v>0</v>
      </c>
      <c r="AT41">
        <v>1</v>
      </c>
      <c r="AU41">
        <v>0</v>
      </c>
      <c r="BA41">
        <v>-2.25</v>
      </c>
    </row>
    <row r="42" spans="3:53" x14ac:dyDescent="0.25">
      <c r="C42" t="s">
        <v>222</v>
      </c>
      <c r="D42" t="s">
        <v>182</v>
      </c>
      <c r="E42">
        <v>29.04</v>
      </c>
      <c r="F42">
        <v>7.57</v>
      </c>
      <c r="G42">
        <v>1.48</v>
      </c>
      <c r="H42">
        <v>-99999</v>
      </c>
      <c r="I42">
        <v>5.2240000000000002</v>
      </c>
      <c r="J42" t="s">
        <v>75</v>
      </c>
      <c r="K42">
        <v>71.42</v>
      </c>
      <c r="L42">
        <v>28.821249999999999</v>
      </c>
      <c r="M42">
        <v>-4.3370776770572522E-3</v>
      </c>
      <c r="N42">
        <v>28.74249285714286</v>
      </c>
      <c r="O42">
        <v>0.26966047531914827</v>
      </c>
      <c r="P42">
        <v>22732</v>
      </c>
      <c r="Q42">
        <v>193031</v>
      </c>
      <c r="R42">
        <v>0.12</v>
      </c>
      <c r="S42">
        <v>26.81</v>
      </c>
      <c r="T42">
        <v>6.2060000000000004</v>
      </c>
      <c r="U42">
        <v>15.078799999999999</v>
      </c>
      <c r="V42">
        <v>2.589292259808301</v>
      </c>
      <c r="AC42">
        <v>29</v>
      </c>
      <c r="AD42">
        <v>28.58</v>
      </c>
      <c r="AH42" s="77">
        <f>IF(AND(M42&lt;Variables!$G$6,M42&gt;Variables!$G$5),0,1)</f>
        <v>1</v>
      </c>
      <c r="AI42" s="77">
        <f t="shared" si="0"/>
        <v>0</v>
      </c>
      <c r="AJ42" s="77">
        <f>IF(I42&gt;Variables!$G$7,0,1)</f>
        <v>1</v>
      </c>
      <c r="AK42" s="77">
        <f>IF(F42&gt;Variables!$G$8,0,1)</f>
        <v>1</v>
      </c>
      <c r="AL42" s="77">
        <f>IF(G42&gt;Variables!$G$9,0,1)</f>
        <v>1</v>
      </c>
      <c r="AM42" s="77">
        <f>IF(AND(K42&gt;Variables!$G$10,K42&lt;Variables!$G$11),0,1)</f>
        <v>1</v>
      </c>
      <c r="AN42" s="77">
        <f>IF(H42&lt;Variables!$G$13,1,0)</f>
        <v>1</v>
      </c>
      <c r="AO42" s="77">
        <f>IF(R42&lt;Variables!$G$12,0,1)</f>
        <v>0</v>
      </c>
      <c r="AP42" s="78">
        <f t="shared" si="1"/>
        <v>1</v>
      </c>
      <c r="AQ42" s="77">
        <f>IF(V42&lt;Variables!$G$15,1,0)</f>
        <v>1</v>
      </c>
      <c r="AR42">
        <v>0</v>
      </c>
      <c r="AS42">
        <v>0</v>
      </c>
      <c r="AT42">
        <v>0</v>
      </c>
      <c r="AU42">
        <v>1</v>
      </c>
      <c r="BA42">
        <v>-0.97</v>
      </c>
    </row>
    <row r="43" spans="3:53" x14ac:dyDescent="0.25">
      <c r="C43" t="s">
        <v>222</v>
      </c>
      <c r="D43" t="s">
        <v>116</v>
      </c>
      <c r="E43">
        <v>11.17</v>
      </c>
      <c r="F43">
        <v>5.75</v>
      </c>
      <c r="G43">
        <v>5.69</v>
      </c>
      <c r="H43">
        <v>2290</v>
      </c>
      <c r="I43">
        <v>-13.494999999999999</v>
      </c>
      <c r="J43" t="s">
        <v>75</v>
      </c>
      <c r="K43">
        <v>61.37</v>
      </c>
      <c r="L43">
        <v>11.122985</v>
      </c>
      <c r="M43">
        <v>0.15297152697773331</v>
      </c>
      <c r="N43">
        <v>10.99610555555555</v>
      </c>
      <c r="O43">
        <v>1.3085946084952531</v>
      </c>
      <c r="P43">
        <v>195753</v>
      </c>
      <c r="Q43">
        <v>1631000</v>
      </c>
      <c r="R43">
        <v>0.12</v>
      </c>
      <c r="S43">
        <v>26.81</v>
      </c>
      <c r="T43">
        <v>6.2060000000000004</v>
      </c>
      <c r="U43">
        <v>15.078799999999999</v>
      </c>
      <c r="V43">
        <v>2.4757928815746828</v>
      </c>
      <c r="AC43">
        <v>11.42</v>
      </c>
      <c r="AD43">
        <v>10.7</v>
      </c>
      <c r="AH43" s="77">
        <f>IF(AND(M43&lt;Variables!$G$6,M43&gt;Variables!$G$5),0,1)</f>
        <v>1</v>
      </c>
      <c r="AI43" s="77">
        <f t="shared" si="0"/>
        <v>0</v>
      </c>
      <c r="AJ43" s="77">
        <f>IF(I43&gt;Variables!$G$7,0,1)</f>
        <v>1</v>
      </c>
      <c r="AK43" s="77">
        <f>IF(F43&gt;Variables!$G$8,0,1)</f>
        <v>1</v>
      </c>
      <c r="AL43" s="77">
        <f>IF(G43&gt;Variables!$G$9,0,1)</f>
        <v>1</v>
      </c>
      <c r="AM43" s="77">
        <f>IF(AND(K43&gt;Variables!$G$10,K43&lt;Variables!$G$11),0,1)</f>
        <v>1</v>
      </c>
      <c r="AN43" s="77">
        <f>IF(H43&lt;Variables!$G$13,1,0)</f>
        <v>0</v>
      </c>
      <c r="AO43" s="77">
        <f>IF(R43&lt;Variables!$G$12,0,1)</f>
        <v>0</v>
      </c>
      <c r="AP43" s="78">
        <f t="shared" si="1"/>
        <v>1</v>
      </c>
      <c r="AQ43" s="77">
        <f>IF(V43&lt;Variables!$G$15,1,0)</f>
        <v>1</v>
      </c>
      <c r="AR43">
        <v>1</v>
      </c>
      <c r="AS43">
        <v>0</v>
      </c>
      <c r="AT43">
        <v>0</v>
      </c>
      <c r="AU43">
        <v>0</v>
      </c>
      <c r="BA43">
        <v>0.98</v>
      </c>
    </row>
    <row r="44" spans="3:53" x14ac:dyDescent="0.25">
      <c r="C44" t="s">
        <v>222</v>
      </c>
      <c r="D44" t="s">
        <v>215</v>
      </c>
      <c r="E44">
        <v>0.74</v>
      </c>
      <c r="F44">
        <v>11.09</v>
      </c>
      <c r="G44">
        <v>0</v>
      </c>
      <c r="H44">
        <v>-99999</v>
      </c>
      <c r="I44">
        <v>1338655.1310000001</v>
      </c>
      <c r="J44" t="s">
        <v>75</v>
      </c>
      <c r="K44">
        <v>-99999</v>
      </c>
      <c r="L44">
        <v>-99999</v>
      </c>
      <c r="M44">
        <v>-99999</v>
      </c>
      <c r="N44">
        <v>0.7</v>
      </c>
      <c r="O44">
        <v>0</v>
      </c>
      <c r="P44">
        <v>50000</v>
      </c>
      <c r="Q44">
        <v>534</v>
      </c>
      <c r="R44">
        <v>93.63</v>
      </c>
      <c r="S44">
        <v>26.81</v>
      </c>
      <c r="T44">
        <v>6.2060000000000004</v>
      </c>
      <c r="U44">
        <v>15.078799999999999</v>
      </c>
      <c r="V44">
        <v>-99999</v>
      </c>
      <c r="AC44">
        <v>0.73509999999999998</v>
      </c>
      <c r="AD44">
        <v>0.68789999999999996</v>
      </c>
      <c r="AH44" s="77">
        <f>IF(AND(M44&lt;Variables!$G$6,M44&gt;Variables!$G$5),0,1)</f>
        <v>1</v>
      </c>
      <c r="AI44" s="77">
        <f t="shared" si="0"/>
        <v>1</v>
      </c>
      <c r="AJ44" s="77">
        <f>IF(I44&gt;Variables!$G$7,0,1)</f>
        <v>0</v>
      </c>
      <c r="AK44" s="77">
        <f>IF(F44&gt;Variables!$G$8,0,1)</f>
        <v>0</v>
      </c>
      <c r="AL44" s="77">
        <f>IF(G44&gt;Variables!$G$9,0,1)</f>
        <v>1</v>
      </c>
      <c r="AM44" s="77">
        <f>IF(AND(K44&gt;Variables!$G$10,K44&lt;Variables!$G$11),0,1)</f>
        <v>1</v>
      </c>
      <c r="AN44" s="77">
        <f>IF(H44&lt;Variables!$G$13,1,0)</f>
        <v>1</v>
      </c>
      <c r="AO44" s="77">
        <f>IF(R44&lt;Variables!$G$12,0,1)</f>
        <v>1</v>
      </c>
      <c r="AP44" s="78">
        <f t="shared" si="1"/>
        <v>1</v>
      </c>
      <c r="AQ44" s="77">
        <f>IF(V44&lt;Variables!$G$15,1,0)</f>
        <v>1</v>
      </c>
      <c r="AR44">
        <v>0</v>
      </c>
      <c r="AS44">
        <v>0</v>
      </c>
      <c r="AT44">
        <v>1</v>
      </c>
      <c r="AU44">
        <v>0</v>
      </c>
      <c r="BA44">
        <v>-2.25</v>
      </c>
    </row>
    <row r="45" spans="3:53" x14ac:dyDescent="0.25">
      <c r="C45" t="s">
        <v>222</v>
      </c>
      <c r="D45" t="s">
        <v>216</v>
      </c>
      <c r="E45">
        <v>47.4</v>
      </c>
      <c r="F45">
        <v>6.87</v>
      </c>
      <c r="G45">
        <v>3.26</v>
      </c>
      <c r="H45">
        <v>2660</v>
      </c>
      <c r="I45">
        <v>1.139</v>
      </c>
      <c r="J45" t="s">
        <v>74</v>
      </c>
      <c r="K45">
        <v>73.63</v>
      </c>
      <c r="L45">
        <v>46.841722222222216</v>
      </c>
      <c r="M45">
        <v>0.88313955625979268</v>
      </c>
      <c r="N45">
        <v>46.259474999999988</v>
      </c>
      <c r="O45">
        <v>2.1529102956745771</v>
      </c>
      <c r="P45">
        <v>29147</v>
      </c>
      <c r="Q45">
        <v>141185</v>
      </c>
      <c r="R45">
        <v>0.21</v>
      </c>
      <c r="S45">
        <v>26.81</v>
      </c>
      <c r="T45">
        <v>6.2060000000000004</v>
      </c>
      <c r="U45">
        <v>15.078799999999999</v>
      </c>
      <c r="V45">
        <v>2.5285766902180038</v>
      </c>
      <c r="AC45">
        <v>47.98</v>
      </c>
      <c r="AD45">
        <v>46.42</v>
      </c>
      <c r="AH45" s="77">
        <f>IF(AND(M45&lt;Variables!$G$6,M45&gt;Variables!$G$5),0,1)</f>
        <v>1</v>
      </c>
      <c r="AI45" s="77">
        <f t="shared" si="0"/>
        <v>0</v>
      </c>
      <c r="AJ45" s="77">
        <f>IF(I45&gt;Variables!$G$7,0,1)</f>
        <v>1</v>
      </c>
      <c r="AK45" s="77">
        <f>IF(F45&gt;Variables!$G$8,0,1)</f>
        <v>1</v>
      </c>
      <c r="AL45" s="77">
        <f>IF(G45&gt;Variables!$G$9,0,1)</f>
        <v>1</v>
      </c>
      <c r="AM45" s="77">
        <f>IF(AND(K45&gt;Variables!$G$10,K45&lt;Variables!$G$11),0,1)</f>
        <v>1</v>
      </c>
      <c r="AN45" s="77">
        <f>IF(H45&lt;Variables!$G$13,1,0)</f>
        <v>0</v>
      </c>
      <c r="AO45" s="77">
        <f>IF(R45&lt;Variables!$G$12,0,1)</f>
        <v>0</v>
      </c>
      <c r="AP45" s="78">
        <f t="shared" si="1"/>
        <v>0</v>
      </c>
      <c r="AQ45" s="77">
        <f>IF(V45&lt;Variables!$G$15,1,0)</f>
        <v>1</v>
      </c>
      <c r="AR45">
        <v>0</v>
      </c>
      <c r="AS45">
        <v>0</v>
      </c>
      <c r="AT45">
        <v>0</v>
      </c>
      <c r="AU45">
        <v>1</v>
      </c>
      <c r="BA45">
        <v>-0.62</v>
      </c>
    </row>
    <row r="46" spans="3:53" x14ac:dyDescent="0.25">
      <c r="C46" t="s">
        <v>222</v>
      </c>
      <c r="D46" t="s">
        <v>168</v>
      </c>
      <c r="E46">
        <v>9.94</v>
      </c>
      <c r="F46">
        <v>5.76</v>
      </c>
      <c r="G46">
        <v>2.91</v>
      </c>
      <c r="H46">
        <v>2610</v>
      </c>
      <c r="I46">
        <v>61.061</v>
      </c>
      <c r="J46" t="s">
        <v>75</v>
      </c>
      <c r="K46">
        <v>45.39</v>
      </c>
      <c r="L46">
        <v>10.044454999999999</v>
      </c>
      <c r="M46">
        <v>-1.3385992570029841</v>
      </c>
      <c r="N46">
        <v>9.9516472222222241</v>
      </c>
      <c r="O46">
        <v>-0.41849576549724232</v>
      </c>
      <c r="P46">
        <v>1361000</v>
      </c>
      <c r="Q46">
        <v>2114000</v>
      </c>
      <c r="R46">
        <v>0.64</v>
      </c>
      <c r="S46">
        <v>26.81</v>
      </c>
      <c r="T46">
        <v>6.2060000000000004</v>
      </c>
      <c r="U46">
        <v>15.078799999999999</v>
      </c>
      <c r="V46">
        <v>2.3362222985261019</v>
      </c>
      <c r="AC46">
        <v>10.41</v>
      </c>
      <c r="AD46">
        <v>9.66</v>
      </c>
      <c r="AH46" s="77">
        <f>IF(AND(M46&lt;Variables!$G$6,M46&gt;Variables!$G$5),0,1)</f>
        <v>0</v>
      </c>
      <c r="AI46" s="77">
        <f t="shared" si="0"/>
        <v>0</v>
      </c>
      <c r="AJ46" s="77">
        <f>IF(I46&gt;Variables!$G$7,0,1)</f>
        <v>0</v>
      </c>
      <c r="AK46" s="77">
        <f>IF(F46&gt;Variables!$G$8,0,1)</f>
        <v>1</v>
      </c>
      <c r="AL46" s="77">
        <f>IF(G46&gt;Variables!$G$9,0,1)</f>
        <v>1</v>
      </c>
      <c r="AM46" s="77">
        <f>IF(AND(K46&gt;Variables!$G$10,K46&lt;Variables!$G$11),0,1)</f>
        <v>1</v>
      </c>
      <c r="AN46" s="77">
        <f>IF(H46&lt;Variables!$G$13,1,0)</f>
        <v>0</v>
      </c>
      <c r="AO46" s="77">
        <f>IF(R46&lt;Variables!$G$12,0,1)</f>
        <v>0</v>
      </c>
      <c r="AP46" s="78">
        <f t="shared" si="1"/>
        <v>1</v>
      </c>
      <c r="AQ46" s="77">
        <f>IF(V46&lt;Variables!$G$15,1,0)</f>
        <v>1</v>
      </c>
      <c r="AR46">
        <v>1</v>
      </c>
      <c r="AS46">
        <v>0</v>
      </c>
      <c r="AT46">
        <v>0</v>
      </c>
      <c r="AU46">
        <v>0</v>
      </c>
      <c r="BA46">
        <v>1</v>
      </c>
    </row>
    <row r="47" spans="3:53" x14ac:dyDescent="0.25">
      <c r="C47" t="s">
        <v>222</v>
      </c>
      <c r="D47" t="s">
        <v>214</v>
      </c>
      <c r="E47">
        <v>5.72</v>
      </c>
      <c r="F47">
        <v>14.55</v>
      </c>
      <c r="G47">
        <v>1.25</v>
      </c>
      <c r="H47">
        <v>157.94999999999999</v>
      </c>
      <c r="I47">
        <v>-12.212999999999999</v>
      </c>
      <c r="J47" t="s">
        <v>74</v>
      </c>
      <c r="K47">
        <v>54.56</v>
      </c>
      <c r="L47">
        <v>5.6926800000000002</v>
      </c>
      <c r="M47">
        <v>-0.39840637450199662</v>
      </c>
      <c r="N47">
        <v>5.6732416666666659</v>
      </c>
      <c r="O47">
        <v>-5.7139583630157163E-2</v>
      </c>
      <c r="P47">
        <v>1450000</v>
      </c>
      <c r="Q47">
        <v>193950</v>
      </c>
      <c r="R47">
        <v>7.48</v>
      </c>
      <c r="S47">
        <v>26.81</v>
      </c>
      <c r="T47">
        <v>6.2060000000000004</v>
      </c>
      <c r="U47">
        <v>15.078799999999999</v>
      </c>
      <c r="V47">
        <v>2.4298468908366542</v>
      </c>
      <c r="AC47">
        <v>6.14</v>
      </c>
      <c r="AD47">
        <v>5.15</v>
      </c>
      <c r="AH47" s="77">
        <f>IF(AND(M47&lt;Variables!$G$6,M47&gt;Variables!$G$5),0,1)</f>
        <v>1</v>
      </c>
      <c r="AI47" s="77">
        <f t="shared" si="0"/>
        <v>0</v>
      </c>
      <c r="AJ47" s="77">
        <f>IF(I47&gt;Variables!$G$7,0,1)</f>
        <v>1</v>
      </c>
      <c r="AK47" s="77">
        <f>IF(F47&gt;Variables!$G$8,0,1)</f>
        <v>0</v>
      </c>
      <c r="AL47" s="77">
        <f>IF(G47&gt;Variables!$G$9,0,1)</f>
        <v>1</v>
      </c>
      <c r="AM47" s="77">
        <f>IF(AND(K47&gt;Variables!$G$10,K47&lt;Variables!$G$11),0,1)</f>
        <v>1</v>
      </c>
      <c r="AN47" s="77">
        <f>IF(H47&lt;Variables!$G$13,1,0)</f>
        <v>1</v>
      </c>
      <c r="AO47" s="77">
        <f>IF(R47&lt;Variables!$G$12,0,1)</f>
        <v>1</v>
      </c>
      <c r="AP47" s="78">
        <f t="shared" si="1"/>
        <v>0</v>
      </c>
      <c r="AQ47" s="77">
        <f>IF(V47&lt;Variables!$G$15,1,0)</f>
        <v>1</v>
      </c>
      <c r="AR47">
        <v>0</v>
      </c>
      <c r="AS47">
        <v>0</v>
      </c>
      <c r="AT47">
        <v>1</v>
      </c>
      <c r="AU47">
        <v>0</v>
      </c>
      <c r="BA47">
        <v>-2.25</v>
      </c>
    </row>
    <row r="48" spans="3:53" x14ac:dyDescent="0.25">
      <c r="C48" t="s">
        <v>222</v>
      </c>
      <c r="D48" t="s">
        <v>213</v>
      </c>
      <c r="E48">
        <v>2.74</v>
      </c>
      <c r="F48">
        <v>24.67</v>
      </c>
      <c r="G48">
        <v>-6.71</v>
      </c>
      <c r="H48">
        <v>-99999</v>
      </c>
      <c r="I48">
        <v>-2.7E-2</v>
      </c>
      <c r="J48" t="s">
        <v>74</v>
      </c>
      <c r="K48">
        <v>49.16</v>
      </c>
      <c r="L48">
        <v>2.854225</v>
      </c>
      <c r="M48">
        <v>-2.59702721404234</v>
      </c>
      <c r="N48">
        <v>2.850086111111112</v>
      </c>
      <c r="O48">
        <v>-2.4555788275403132</v>
      </c>
      <c r="P48">
        <v>19900000</v>
      </c>
      <c r="Q48">
        <v>328380</v>
      </c>
      <c r="R48">
        <v>60.6</v>
      </c>
      <c r="S48">
        <v>26.81</v>
      </c>
      <c r="T48">
        <v>6.2060000000000004</v>
      </c>
      <c r="U48">
        <v>15.078799999999999</v>
      </c>
      <c r="V48">
        <v>2.419520127306011</v>
      </c>
      <c r="AC48">
        <v>2.7949999999999999</v>
      </c>
      <c r="AD48">
        <v>2.2599999999999998</v>
      </c>
      <c r="AH48" s="77">
        <f>IF(AND(M48&lt;Variables!$G$6,M48&gt;Variables!$G$5),0,1)</f>
        <v>0</v>
      </c>
      <c r="AI48" s="77">
        <f t="shared" si="0"/>
        <v>0</v>
      </c>
      <c r="AJ48" s="77">
        <f>IF(I48&gt;Variables!$G$7,0,1)</f>
        <v>1</v>
      </c>
      <c r="AK48" s="77">
        <f>IF(F48&gt;Variables!$G$8,0,1)</f>
        <v>0</v>
      </c>
      <c r="AL48" s="77">
        <f>IF(G48&gt;Variables!$G$9,0,1)</f>
        <v>1</v>
      </c>
      <c r="AM48" s="77">
        <f>IF(AND(K48&gt;Variables!$G$10,K48&lt;Variables!$G$11),0,1)</f>
        <v>1</v>
      </c>
      <c r="AN48" s="77">
        <f>IF(H48&lt;Variables!$G$13,1,0)</f>
        <v>1</v>
      </c>
      <c r="AO48" s="77">
        <f>IF(R48&lt;Variables!$G$12,0,1)</f>
        <v>1</v>
      </c>
      <c r="AP48" s="78">
        <f t="shared" si="1"/>
        <v>0</v>
      </c>
      <c r="AQ48" s="77">
        <f>IF(V48&lt;Variables!$G$15,1,0)</f>
        <v>1</v>
      </c>
      <c r="AR48">
        <v>1</v>
      </c>
      <c r="AS48">
        <v>0</v>
      </c>
      <c r="AT48">
        <v>0</v>
      </c>
      <c r="AU48">
        <v>0</v>
      </c>
      <c r="BA48">
        <v>2</v>
      </c>
    </row>
    <row r="49" spans="3:53" x14ac:dyDescent="0.25">
      <c r="C49" t="s">
        <v>222</v>
      </c>
      <c r="D49" t="s">
        <v>212</v>
      </c>
      <c r="E49">
        <v>5.23</v>
      </c>
      <c r="F49">
        <v>59.95</v>
      </c>
      <c r="G49">
        <v>-9.86</v>
      </c>
      <c r="H49">
        <v>12.78</v>
      </c>
      <c r="I49">
        <v>0</v>
      </c>
      <c r="J49" t="s">
        <v>74</v>
      </c>
      <c r="K49">
        <v>55.07</v>
      </c>
      <c r="L49">
        <v>5.2215199999999999</v>
      </c>
      <c r="M49">
        <v>-0.21487995832630699</v>
      </c>
      <c r="N49">
        <v>5.346055555555556</v>
      </c>
      <c r="O49">
        <v>-2.539359236820506</v>
      </c>
      <c r="P49">
        <v>36570000</v>
      </c>
      <c r="Q49">
        <v>441580</v>
      </c>
      <c r="R49">
        <v>82.82</v>
      </c>
      <c r="S49">
        <v>26.81</v>
      </c>
      <c r="T49">
        <v>6.2060000000000004</v>
      </c>
      <c r="U49">
        <v>15.078799999999999</v>
      </c>
      <c r="V49">
        <v>2.4282583856470912</v>
      </c>
      <c r="AC49">
        <v>5.65</v>
      </c>
      <c r="AD49">
        <v>3.91</v>
      </c>
      <c r="AH49" s="77">
        <f>IF(AND(M49&lt;Variables!$G$6,M49&gt;Variables!$G$5),0,1)</f>
        <v>1</v>
      </c>
      <c r="AI49" s="77">
        <f t="shared" si="0"/>
        <v>1</v>
      </c>
      <c r="AJ49" s="77">
        <f>IF(I49&gt;Variables!$G$7,0,1)</f>
        <v>1</v>
      </c>
      <c r="AK49" s="77">
        <f>IF(F49&gt;Variables!$G$8,0,1)</f>
        <v>0</v>
      </c>
      <c r="AL49" s="77">
        <f>IF(G49&gt;Variables!$G$9,0,1)</f>
        <v>1</v>
      </c>
      <c r="AM49" s="77">
        <f>IF(AND(K49&gt;Variables!$G$10,K49&lt;Variables!$G$11),0,1)</f>
        <v>1</v>
      </c>
      <c r="AN49" s="77">
        <f>IF(H49&lt;Variables!$G$13,1,0)</f>
        <v>1</v>
      </c>
      <c r="AO49" s="77">
        <f>IF(R49&lt;Variables!$G$12,0,1)</f>
        <v>1</v>
      </c>
      <c r="AP49" s="78">
        <f t="shared" si="1"/>
        <v>0</v>
      </c>
      <c r="AQ49" s="77">
        <f>IF(V49&lt;Variables!$G$15,1,0)</f>
        <v>1</v>
      </c>
      <c r="AR49">
        <v>1</v>
      </c>
      <c r="AS49">
        <v>0</v>
      </c>
      <c r="AT49">
        <v>0</v>
      </c>
      <c r="AU49">
        <v>0</v>
      </c>
      <c r="BA49">
        <v>2</v>
      </c>
    </row>
    <row r="50" spans="3:53" x14ac:dyDescent="0.25">
      <c r="C50" t="s">
        <v>222</v>
      </c>
      <c r="D50" t="s">
        <v>211</v>
      </c>
      <c r="E50">
        <v>11.76</v>
      </c>
      <c r="F50">
        <v>5.52</v>
      </c>
      <c r="G50">
        <v>6.17</v>
      </c>
      <c r="H50">
        <v>1840</v>
      </c>
      <c r="I50">
        <v>199.18100000000001</v>
      </c>
      <c r="J50" t="s">
        <v>75</v>
      </c>
      <c r="K50">
        <v>58.12</v>
      </c>
      <c r="L50">
        <v>11.69322</v>
      </c>
      <c r="M50">
        <v>0.14350196096542001</v>
      </c>
      <c r="N50">
        <v>11.56900857142857</v>
      </c>
      <c r="O50">
        <v>1.21869931810429</v>
      </c>
      <c r="P50">
        <v>192559</v>
      </c>
      <c r="Q50">
        <v>1780000</v>
      </c>
      <c r="R50">
        <v>0.11</v>
      </c>
      <c r="S50">
        <v>26.81</v>
      </c>
      <c r="T50">
        <v>6.2060000000000004</v>
      </c>
      <c r="U50">
        <v>15.078799999999999</v>
      </c>
      <c r="V50">
        <v>2.4440269476691618</v>
      </c>
      <c r="AC50">
        <v>11.7499</v>
      </c>
      <c r="AD50">
        <v>11.11</v>
      </c>
      <c r="AH50" s="77">
        <f>IF(AND(M50&lt;Variables!$G$6,M50&gt;Variables!$G$5),0,1)</f>
        <v>1</v>
      </c>
      <c r="AI50" s="77">
        <f t="shared" si="0"/>
        <v>0</v>
      </c>
      <c r="AJ50" s="77">
        <f>IF(I50&gt;Variables!$G$7,0,1)</f>
        <v>0</v>
      </c>
      <c r="AK50" s="77">
        <f>IF(F50&gt;Variables!$G$8,0,1)</f>
        <v>1</v>
      </c>
      <c r="AL50" s="77">
        <f>IF(G50&gt;Variables!$G$9,0,1)</f>
        <v>1</v>
      </c>
      <c r="AM50" s="77">
        <f>IF(AND(K50&gt;Variables!$G$10,K50&lt;Variables!$G$11),0,1)</f>
        <v>1</v>
      </c>
      <c r="AN50" s="77">
        <f>IF(H50&lt;Variables!$G$13,1,0)</f>
        <v>0</v>
      </c>
      <c r="AO50" s="77">
        <f>IF(R50&lt;Variables!$G$12,0,1)</f>
        <v>0</v>
      </c>
      <c r="AP50" s="78">
        <f t="shared" si="1"/>
        <v>1</v>
      </c>
      <c r="AQ50" s="77">
        <f>IF(V50&lt;Variables!$G$15,1,0)</f>
        <v>1</v>
      </c>
      <c r="AR50">
        <v>0</v>
      </c>
      <c r="AS50">
        <v>0</v>
      </c>
      <c r="AT50">
        <v>1</v>
      </c>
      <c r="AU50">
        <v>0</v>
      </c>
      <c r="BA50">
        <v>-1.66</v>
      </c>
    </row>
    <row r="51" spans="3:53" x14ac:dyDescent="0.25">
      <c r="C51" t="s">
        <v>222</v>
      </c>
      <c r="D51" t="s">
        <v>154</v>
      </c>
      <c r="E51">
        <v>10.5</v>
      </c>
      <c r="F51">
        <v>5.7</v>
      </c>
      <c r="G51">
        <v>1.06</v>
      </c>
      <c r="H51">
        <v>7130</v>
      </c>
      <c r="I51">
        <v>0</v>
      </c>
      <c r="J51" t="s">
        <v>75</v>
      </c>
      <c r="K51">
        <v>76.33</v>
      </c>
      <c r="L51">
        <v>10.445745000000001</v>
      </c>
      <c r="M51">
        <v>0.23219980958755851</v>
      </c>
      <c r="N51">
        <v>10.416802777777781</v>
      </c>
      <c r="O51">
        <v>0.5106866603609681</v>
      </c>
      <c r="P51">
        <v>242699</v>
      </c>
      <c r="Q51">
        <v>620320</v>
      </c>
      <c r="R51">
        <v>0.39</v>
      </c>
      <c r="S51">
        <v>26.81</v>
      </c>
      <c r="T51">
        <v>6.2060000000000004</v>
      </c>
      <c r="U51">
        <v>15.078799999999999</v>
      </c>
      <c r="V51">
        <v>2.616084889941884</v>
      </c>
      <c r="AC51">
        <v>10.48</v>
      </c>
      <c r="AD51">
        <v>10.31</v>
      </c>
      <c r="AH51" s="77">
        <f>IF(AND(M51&lt;Variables!$G$6,M51&gt;Variables!$G$5),0,1)</f>
        <v>1</v>
      </c>
      <c r="AI51" s="77">
        <f t="shared" si="0"/>
        <v>0</v>
      </c>
      <c r="AJ51" s="77">
        <f>IF(I51&gt;Variables!$G$7,0,1)</f>
        <v>1</v>
      </c>
      <c r="AK51" s="77">
        <f>IF(F51&gt;Variables!$G$8,0,1)</f>
        <v>1</v>
      </c>
      <c r="AL51" s="77">
        <f>IF(G51&gt;Variables!$G$9,0,1)</f>
        <v>1</v>
      </c>
      <c r="AM51" s="77">
        <f>IF(AND(K51&gt;Variables!$G$10,K51&lt;Variables!$G$11),0,1)</f>
        <v>1</v>
      </c>
      <c r="AN51" s="77">
        <f>IF(H51&lt;Variables!$G$13,1,0)</f>
        <v>0</v>
      </c>
      <c r="AO51" s="77">
        <f>IF(R51&lt;Variables!$G$12,0,1)</f>
        <v>0</v>
      </c>
      <c r="AP51" s="78">
        <f t="shared" si="1"/>
        <v>1</v>
      </c>
      <c r="AQ51" s="77">
        <f>IF(V51&lt;Variables!$G$15,1,0)</f>
        <v>1</v>
      </c>
      <c r="AR51">
        <v>0</v>
      </c>
      <c r="AS51">
        <v>0</v>
      </c>
      <c r="AT51">
        <v>0</v>
      </c>
      <c r="AU51">
        <v>1</v>
      </c>
      <c r="BA51">
        <v>-1.43</v>
      </c>
    </row>
    <row r="52" spans="3:53" x14ac:dyDescent="0.25">
      <c r="C52" t="s">
        <v>222</v>
      </c>
      <c r="D52" t="s">
        <v>160</v>
      </c>
      <c r="E52">
        <v>22.89</v>
      </c>
      <c r="F52">
        <v>9.1</v>
      </c>
      <c r="G52">
        <v>12.72</v>
      </c>
      <c r="H52">
        <v>2340</v>
      </c>
      <c r="I52">
        <v>-38.305999999999997</v>
      </c>
      <c r="J52" t="s">
        <v>74</v>
      </c>
      <c r="K52">
        <v>73.790000000000006</v>
      </c>
      <c r="L52">
        <v>22.114650000000001</v>
      </c>
      <c r="M52">
        <v>2.9634201762180372</v>
      </c>
      <c r="N52">
        <v>21.887341666666671</v>
      </c>
      <c r="O52">
        <v>4.0327342935281019</v>
      </c>
      <c r="P52">
        <v>195070</v>
      </c>
      <c r="Q52">
        <v>1490000</v>
      </c>
      <c r="R52">
        <v>0.13</v>
      </c>
      <c r="S52">
        <v>26.81</v>
      </c>
      <c r="T52">
        <v>6.2060000000000004</v>
      </c>
      <c r="U52">
        <v>15.078799999999999</v>
      </c>
      <c r="V52">
        <v>2.3328121512327789</v>
      </c>
      <c r="AC52">
        <v>22.89</v>
      </c>
      <c r="AD52">
        <v>21.12</v>
      </c>
      <c r="AH52" s="77">
        <f>IF(AND(M52&lt;Variables!$G$6,M52&gt;Variables!$G$5),0,1)</f>
        <v>1</v>
      </c>
      <c r="AI52" s="77">
        <f t="shared" si="0"/>
        <v>0</v>
      </c>
      <c r="AJ52" s="77">
        <f>IF(I52&gt;Variables!$G$7,0,1)</f>
        <v>1</v>
      </c>
      <c r="AK52" s="77">
        <f>IF(F52&gt;Variables!$G$8,0,1)</f>
        <v>0</v>
      </c>
      <c r="AL52" s="77">
        <f>IF(G52&gt;Variables!$G$9,0,1)</f>
        <v>0</v>
      </c>
      <c r="AM52" s="77">
        <f>IF(AND(K52&gt;Variables!$G$10,K52&lt;Variables!$G$11),0,1)</f>
        <v>1</v>
      </c>
      <c r="AN52" s="77">
        <f>IF(H52&lt;Variables!$G$13,1,0)</f>
        <v>0</v>
      </c>
      <c r="AO52" s="77">
        <f>IF(R52&lt;Variables!$G$12,0,1)</f>
        <v>0</v>
      </c>
      <c r="AP52" s="78">
        <f t="shared" si="1"/>
        <v>0</v>
      </c>
      <c r="AQ52" s="77">
        <f>IF(V52&lt;Variables!$G$15,1,0)</f>
        <v>1</v>
      </c>
      <c r="AR52">
        <v>0</v>
      </c>
      <c r="AS52">
        <v>0</v>
      </c>
      <c r="AT52">
        <v>1</v>
      </c>
      <c r="AU52">
        <v>0</v>
      </c>
      <c r="BA52">
        <v>-2.25</v>
      </c>
    </row>
    <row r="53" spans="3:53" x14ac:dyDescent="0.25">
      <c r="C53" t="s">
        <v>223</v>
      </c>
      <c r="D53" t="s">
        <v>213</v>
      </c>
      <c r="E53">
        <v>2.6</v>
      </c>
      <c r="F53">
        <v>19.899999999999999</v>
      </c>
      <c r="G53">
        <v>-12.75</v>
      </c>
      <c r="H53">
        <v>-99999</v>
      </c>
      <c r="I53">
        <v>-6.2E-2</v>
      </c>
      <c r="J53" t="s">
        <v>75</v>
      </c>
      <c r="K53">
        <v>36.29</v>
      </c>
      <c r="L53">
        <v>2.7626750000000002</v>
      </c>
      <c r="M53">
        <v>-5.8883147673902902</v>
      </c>
      <c r="N53">
        <v>2.8287463414634151</v>
      </c>
      <c r="O53">
        <v>-8.0864918183182031</v>
      </c>
      <c r="P53">
        <v>20560000</v>
      </c>
      <c r="Q53">
        <v>286140</v>
      </c>
      <c r="R53">
        <v>71.849999999999994</v>
      </c>
      <c r="S53">
        <v>26.274999999999999</v>
      </c>
      <c r="T53">
        <v>5.9979999999999993</v>
      </c>
      <c r="U53">
        <v>14.6496</v>
      </c>
      <c r="V53">
        <v>2.1449158226610079</v>
      </c>
      <c r="AC53">
        <v>2.7898999999999998</v>
      </c>
      <c r="AD53">
        <v>2.2599999999999998</v>
      </c>
      <c r="AH53" s="77">
        <f>IF(AND(M53&lt;Variables!$G$6,M53&gt;Variables!$G$5),0,1)</f>
        <v>0</v>
      </c>
      <c r="AI53" s="77">
        <f t="shared" si="0"/>
        <v>1</v>
      </c>
      <c r="AJ53" s="77">
        <f>IF(I53&gt;Variables!$G$7,0,1)</f>
        <v>1</v>
      </c>
      <c r="AK53" s="77">
        <f>IF(F53&gt;Variables!$G$8,0,1)</f>
        <v>0</v>
      </c>
      <c r="AL53" s="77">
        <f>IF(G53&gt;Variables!$G$9,0,1)</f>
        <v>1</v>
      </c>
      <c r="AM53" s="77">
        <f>IF(AND(K53&gt;Variables!$G$10,K53&lt;Variables!$G$11),0,1)</f>
        <v>1</v>
      </c>
      <c r="AN53" s="77">
        <f>IF(H53&lt;Variables!$G$13,1,0)</f>
        <v>1</v>
      </c>
      <c r="AO53" s="77">
        <f>IF(R53&lt;Variables!$G$12,0,1)</f>
        <v>1</v>
      </c>
      <c r="AP53" s="78">
        <f t="shared" si="1"/>
        <v>1</v>
      </c>
      <c r="AQ53" s="77">
        <f>IF(V53&lt;Variables!$G$15,1,0)</f>
        <v>1</v>
      </c>
      <c r="AR53">
        <v>0</v>
      </c>
      <c r="AS53">
        <v>0</v>
      </c>
      <c r="AT53">
        <v>1</v>
      </c>
      <c r="AU53">
        <v>0</v>
      </c>
      <c r="BA53">
        <v>-2.25</v>
      </c>
    </row>
    <row r="54" spans="3:53" x14ac:dyDescent="0.25">
      <c r="C54" t="s">
        <v>223</v>
      </c>
      <c r="D54" t="s">
        <v>221</v>
      </c>
      <c r="E54">
        <v>8.3000000000000007</v>
      </c>
      <c r="F54">
        <v>9.8000000000000007</v>
      </c>
      <c r="G54">
        <v>1.1000000000000001</v>
      </c>
      <c r="H54">
        <v>-99999</v>
      </c>
      <c r="I54">
        <v>0.89500000000000002</v>
      </c>
      <c r="J54" t="s">
        <v>75</v>
      </c>
      <c r="K54">
        <v>71.72</v>
      </c>
      <c r="L54">
        <v>8.2925000000000004</v>
      </c>
      <c r="M54">
        <v>9.0443171540552106E-2</v>
      </c>
      <c r="N54">
        <v>8.3103125000000002</v>
      </c>
      <c r="O54">
        <v>-0.12409280637761221</v>
      </c>
      <c r="P54">
        <v>28161</v>
      </c>
      <c r="Q54">
        <v>327629</v>
      </c>
      <c r="R54">
        <v>0.09</v>
      </c>
      <c r="S54">
        <v>26.274999999999999</v>
      </c>
      <c r="T54">
        <v>5.9979999999999993</v>
      </c>
      <c r="U54">
        <v>14.6496</v>
      </c>
      <c r="V54">
        <v>2.5839944161591801</v>
      </c>
      <c r="AC54">
        <v>8.35</v>
      </c>
      <c r="AD54">
        <v>8.26</v>
      </c>
      <c r="AH54" s="77">
        <f>IF(AND(M54&lt;Variables!$G$6,M54&gt;Variables!$G$5),0,1)</f>
        <v>1</v>
      </c>
      <c r="AI54" s="77">
        <f t="shared" si="0"/>
        <v>1</v>
      </c>
      <c r="AJ54" s="77">
        <f>IF(I54&gt;Variables!$G$7,0,1)</f>
        <v>1</v>
      </c>
      <c r="AK54" s="77">
        <f>IF(F54&gt;Variables!$G$8,0,1)</f>
        <v>0</v>
      </c>
      <c r="AL54" s="77">
        <f>IF(G54&gt;Variables!$G$9,0,1)</f>
        <v>1</v>
      </c>
      <c r="AM54" s="77">
        <f>IF(AND(K54&gt;Variables!$G$10,K54&lt;Variables!$G$11),0,1)</f>
        <v>1</v>
      </c>
      <c r="AN54" s="77">
        <f>IF(H54&lt;Variables!$G$13,1,0)</f>
        <v>1</v>
      </c>
      <c r="AO54" s="77">
        <f>IF(R54&lt;Variables!$G$12,0,1)</f>
        <v>0</v>
      </c>
      <c r="AP54" s="78">
        <f t="shared" si="1"/>
        <v>1</v>
      </c>
      <c r="AQ54" s="77">
        <f>IF(V54&lt;Variables!$G$15,1,0)</f>
        <v>1</v>
      </c>
      <c r="AR54">
        <v>0</v>
      </c>
      <c r="AS54">
        <v>0</v>
      </c>
      <c r="AT54">
        <v>0</v>
      </c>
      <c r="AU54">
        <v>0</v>
      </c>
      <c r="BA54">
        <v>0</v>
      </c>
    </row>
    <row r="55" spans="3:53" x14ac:dyDescent="0.25">
      <c r="C55" t="s">
        <v>223</v>
      </c>
      <c r="D55" t="s">
        <v>193</v>
      </c>
      <c r="E55">
        <v>5</v>
      </c>
      <c r="F55">
        <v>21.07</v>
      </c>
      <c r="G55">
        <v>-1.34</v>
      </c>
      <c r="H55">
        <v>242.76</v>
      </c>
      <c r="I55">
        <v>39.17</v>
      </c>
      <c r="J55" t="s">
        <v>75</v>
      </c>
      <c r="K55">
        <v>37.18</v>
      </c>
      <c r="L55">
        <v>5.1021399999999986</v>
      </c>
      <c r="M55">
        <v>-3.4718765067207018</v>
      </c>
      <c r="N55">
        <v>5.3304292682926828</v>
      </c>
      <c r="O55">
        <v>-7.6059403077407408</v>
      </c>
      <c r="P55">
        <v>26210000</v>
      </c>
      <c r="Q55">
        <v>3950000</v>
      </c>
      <c r="R55">
        <v>6.64</v>
      </c>
      <c r="S55">
        <v>26.274999999999999</v>
      </c>
      <c r="T55">
        <v>5.9979999999999993</v>
      </c>
      <c r="U55">
        <v>14.6496</v>
      </c>
      <c r="V55">
        <v>2.19591027788967</v>
      </c>
      <c r="AC55">
        <v>5.0999999999999996</v>
      </c>
      <c r="AD55">
        <v>4.41</v>
      </c>
      <c r="AH55" s="77">
        <f>IF(AND(M55&lt;Variables!$G$6,M55&gt;Variables!$G$5),0,1)</f>
        <v>0</v>
      </c>
      <c r="AI55" s="77">
        <f t="shared" si="0"/>
        <v>1</v>
      </c>
      <c r="AJ55" s="77">
        <f>IF(I55&gt;Variables!$G$7,0,1)</f>
        <v>1</v>
      </c>
      <c r="AK55" s="77">
        <f>IF(F55&gt;Variables!$G$8,0,1)</f>
        <v>0</v>
      </c>
      <c r="AL55" s="77">
        <f>IF(G55&gt;Variables!$G$9,0,1)</f>
        <v>1</v>
      </c>
      <c r="AM55" s="77">
        <f>IF(AND(K55&gt;Variables!$G$10,K55&lt;Variables!$G$11),0,1)</f>
        <v>1</v>
      </c>
      <c r="AN55" s="77">
        <f>IF(H55&lt;Variables!$G$13,1,0)</f>
        <v>1</v>
      </c>
      <c r="AO55" s="77">
        <f>IF(R55&lt;Variables!$G$12,0,1)</f>
        <v>1</v>
      </c>
      <c r="AP55" s="78">
        <f t="shared" si="1"/>
        <v>1</v>
      </c>
      <c r="AQ55" s="77">
        <f>IF(V55&lt;Variables!$G$15,1,0)</f>
        <v>1</v>
      </c>
      <c r="AR55">
        <v>0</v>
      </c>
      <c r="AS55">
        <v>0</v>
      </c>
      <c r="AT55">
        <v>1</v>
      </c>
      <c r="AU55">
        <v>0</v>
      </c>
      <c r="BA55">
        <v>-2.25</v>
      </c>
    </row>
    <row r="56" spans="3:53" x14ac:dyDescent="0.25">
      <c r="C56" t="s">
        <v>223</v>
      </c>
      <c r="D56" t="s">
        <v>219</v>
      </c>
      <c r="E56">
        <v>3.09</v>
      </c>
      <c r="F56">
        <v>39.01</v>
      </c>
      <c r="G56">
        <v>31.36</v>
      </c>
      <c r="H56">
        <v>417.61</v>
      </c>
      <c r="I56">
        <v>1.284</v>
      </c>
      <c r="J56" t="s">
        <v>75</v>
      </c>
      <c r="K56">
        <v>74.150000000000006</v>
      </c>
      <c r="L56">
        <v>2.888055</v>
      </c>
      <c r="M56">
        <v>7.3386760293692319</v>
      </c>
      <c r="N56">
        <v>2.7631121951219511</v>
      </c>
      <c r="O56">
        <v>12.192331729156599</v>
      </c>
      <c r="P56">
        <v>8730000</v>
      </c>
      <c r="Q56">
        <v>1300000</v>
      </c>
      <c r="R56">
        <v>6.72</v>
      </c>
      <c r="S56">
        <v>26.274999999999999</v>
      </c>
      <c r="T56">
        <v>5.9979999999999993</v>
      </c>
      <c r="U56">
        <v>14.6496</v>
      </c>
      <c r="V56">
        <v>1.9145509958328371</v>
      </c>
      <c r="AC56">
        <v>3.14</v>
      </c>
      <c r="AD56">
        <v>2.5299999999999998</v>
      </c>
      <c r="AH56" s="77">
        <f>IF(AND(M56&lt;Variables!$G$6,M56&gt;Variables!$G$5),0,1)</f>
        <v>1</v>
      </c>
      <c r="AI56" s="77">
        <f t="shared" si="0"/>
        <v>0</v>
      </c>
      <c r="AJ56" s="77">
        <f>IF(I56&gt;Variables!$G$7,0,1)</f>
        <v>1</v>
      </c>
      <c r="AK56" s="77">
        <f>IF(F56&gt;Variables!$G$8,0,1)</f>
        <v>0</v>
      </c>
      <c r="AL56" s="77">
        <f>IF(G56&gt;Variables!$G$9,0,1)</f>
        <v>0</v>
      </c>
      <c r="AM56" s="77">
        <f>IF(AND(K56&gt;Variables!$G$10,K56&lt;Variables!$G$11),0,1)</f>
        <v>1</v>
      </c>
      <c r="AN56" s="77">
        <f>IF(H56&lt;Variables!$G$13,1,0)</f>
        <v>1</v>
      </c>
      <c r="AO56" s="77">
        <f>IF(R56&lt;Variables!$G$12,0,1)</f>
        <v>1</v>
      </c>
      <c r="AP56" s="78">
        <f t="shared" si="1"/>
        <v>1</v>
      </c>
      <c r="AQ56" s="77">
        <f>IF(V56&lt;Variables!$G$15,1,0)</f>
        <v>1</v>
      </c>
      <c r="AR56">
        <v>0</v>
      </c>
      <c r="AS56">
        <v>0</v>
      </c>
      <c r="AT56">
        <v>1</v>
      </c>
      <c r="AU56">
        <v>0</v>
      </c>
      <c r="BA56">
        <v>-2.25</v>
      </c>
    </row>
    <row r="57" spans="3:53" x14ac:dyDescent="0.25">
      <c r="C57" t="s">
        <v>223</v>
      </c>
      <c r="D57" t="s">
        <v>220</v>
      </c>
      <c r="E57">
        <v>3.17</v>
      </c>
      <c r="F57">
        <v>52.54</v>
      </c>
      <c r="G57">
        <v>-9.5399999999999991</v>
      </c>
      <c r="H57">
        <v>25.86</v>
      </c>
      <c r="I57">
        <v>-0.308</v>
      </c>
      <c r="J57" t="s">
        <v>75</v>
      </c>
      <c r="K57">
        <v>56.05</v>
      </c>
      <c r="L57">
        <v>3.10154</v>
      </c>
      <c r="M57">
        <v>0.91760867182109296</v>
      </c>
      <c r="N57">
        <v>3.171412195121952</v>
      </c>
      <c r="O57">
        <v>-1.3057966790204409</v>
      </c>
      <c r="P57">
        <v>40560000</v>
      </c>
      <c r="Q57">
        <v>122770</v>
      </c>
      <c r="R57">
        <v>330.37</v>
      </c>
      <c r="S57">
        <v>26.274999999999999</v>
      </c>
      <c r="T57">
        <v>5.9979999999999993</v>
      </c>
      <c r="U57">
        <v>14.6496</v>
      </c>
      <c r="V57">
        <v>2.389787348775124</v>
      </c>
      <c r="AC57">
        <v>3.3</v>
      </c>
      <c r="AD57">
        <v>2.56</v>
      </c>
      <c r="AH57" s="77">
        <f>IF(AND(M57&lt;Variables!$G$6,M57&gt;Variables!$G$5),0,1)</f>
        <v>1</v>
      </c>
      <c r="AI57" s="77">
        <f t="shared" si="0"/>
        <v>1</v>
      </c>
      <c r="AJ57" s="77">
        <f>IF(I57&gt;Variables!$G$7,0,1)</f>
        <v>1</v>
      </c>
      <c r="AK57" s="77">
        <f>IF(F57&gt;Variables!$G$8,0,1)</f>
        <v>0</v>
      </c>
      <c r="AL57" s="77">
        <f>IF(G57&gt;Variables!$G$9,0,1)</f>
        <v>1</v>
      </c>
      <c r="AM57" s="77">
        <f>IF(AND(K57&gt;Variables!$G$10,K57&lt;Variables!$G$11),0,1)</f>
        <v>1</v>
      </c>
      <c r="AN57" s="77">
        <f>IF(H57&lt;Variables!$G$13,1,0)</f>
        <v>1</v>
      </c>
      <c r="AO57" s="77">
        <f>IF(R57&lt;Variables!$G$12,0,1)</f>
        <v>1</v>
      </c>
      <c r="AP57" s="78">
        <f t="shared" si="1"/>
        <v>1</v>
      </c>
      <c r="AQ57" s="77">
        <f>IF(V57&lt;Variables!$G$15,1,0)</f>
        <v>1</v>
      </c>
      <c r="AR57">
        <v>0</v>
      </c>
      <c r="AS57">
        <v>0</v>
      </c>
      <c r="AT57">
        <v>0</v>
      </c>
      <c r="AU57">
        <v>0</v>
      </c>
      <c r="BA57">
        <v>0</v>
      </c>
    </row>
    <row r="58" spans="3:53" x14ac:dyDescent="0.25">
      <c r="C58" t="s">
        <v>223</v>
      </c>
      <c r="D58" t="s">
        <v>175</v>
      </c>
      <c r="E58">
        <v>57.93</v>
      </c>
      <c r="F58">
        <v>8.39</v>
      </c>
      <c r="G58">
        <v>0.84</v>
      </c>
      <c r="H58">
        <v>-99999</v>
      </c>
      <c r="I58">
        <v>5.6760000000000002</v>
      </c>
      <c r="J58" t="s">
        <v>75</v>
      </c>
      <c r="K58">
        <v>59.83</v>
      </c>
      <c r="L58">
        <v>57.74459375</v>
      </c>
      <c r="M58">
        <v>-0.1638140367036548</v>
      </c>
      <c r="N58">
        <v>57.614013513513513</v>
      </c>
      <c r="O58">
        <v>6.2461342808629937E-2</v>
      </c>
      <c r="P58">
        <v>44677</v>
      </c>
      <c r="Q58">
        <v>208562</v>
      </c>
      <c r="R58">
        <v>0.21</v>
      </c>
      <c r="S58">
        <v>26.274999999999999</v>
      </c>
      <c r="T58">
        <v>5.9979999999999993</v>
      </c>
      <c r="U58">
        <v>14.6496</v>
      </c>
      <c r="V58">
        <v>2.4777484881948362</v>
      </c>
      <c r="AC58">
        <v>57.95</v>
      </c>
      <c r="AD58">
        <v>57.44</v>
      </c>
      <c r="AH58" s="77">
        <f>IF(AND(M58&lt;Variables!$G$6,M58&gt;Variables!$G$5),0,1)</f>
        <v>1</v>
      </c>
      <c r="AI58" s="77">
        <f t="shared" si="0"/>
        <v>0</v>
      </c>
      <c r="AJ58" s="77">
        <f>IF(I58&gt;Variables!$G$7,0,1)</f>
        <v>1</v>
      </c>
      <c r="AK58" s="77">
        <f>IF(F58&gt;Variables!$G$8,0,1)</f>
        <v>1</v>
      </c>
      <c r="AL58" s="77">
        <f>IF(G58&gt;Variables!$G$9,0,1)</f>
        <v>1</v>
      </c>
      <c r="AM58" s="77">
        <f>IF(AND(K58&gt;Variables!$G$10,K58&lt;Variables!$G$11),0,1)</f>
        <v>1</v>
      </c>
      <c r="AN58" s="77">
        <f>IF(H58&lt;Variables!$G$13,1,0)</f>
        <v>1</v>
      </c>
      <c r="AO58" s="77">
        <f>IF(R58&lt;Variables!$G$12,0,1)</f>
        <v>0</v>
      </c>
      <c r="AP58" s="78">
        <f t="shared" si="1"/>
        <v>1</v>
      </c>
      <c r="AQ58" s="77">
        <f>IF(V58&lt;Variables!$G$15,1,0)</f>
        <v>1</v>
      </c>
      <c r="AR58">
        <v>0</v>
      </c>
      <c r="AS58">
        <v>0</v>
      </c>
      <c r="AT58">
        <v>0</v>
      </c>
      <c r="AU58">
        <v>1</v>
      </c>
      <c r="BA58">
        <v>-0.79</v>
      </c>
    </row>
    <row r="59" spans="3:53" x14ac:dyDescent="0.25">
      <c r="C59" t="s">
        <v>223</v>
      </c>
      <c r="D59" t="s">
        <v>177</v>
      </c>
      <c r="E59">
        <v>54.64</v>
      </c>
      <c r="F59">
        <v>7.94</v>
      </c>
      <c r="G59">
        <v>8.49</v>
      </c>
      <c r="H59">
        <v>9490</v>
      </c>
      <c r="I59">
        <v>125.91200000000001</v>
      </c>
      <c r="J59" t="s">
        <v>75</v>
      </c>
      <c r="K59">
        <v>54.79</v>
      </c>
      <c r="L59">
        <v>54.555014999999997</v>
      </c>
      <c r="M59">
        <v>-0.21082388117757231</v>
      </c>
      <c r="N59">
        <v>53.302980487804888</v>
      </c>
      <c r="O59">
        <v>2.1331255809517948</v>
      </c>
      <c r="P59">
        <v>216638</v>
      </c>
      <c r="Q59">
        <v>1777000</v>
      </c>
      <c r="R59">
        <v>0.12</v>
      </c>
      <c r="S59">
        <v>26.274999999999999</v>
      </c>
      <c r="T59">
        <v>5.9979999999999993</v>
      </c>
      <c r="U59">
        <v>14.6496</v>
      </c>
      <c r="V59">
        <v>2.425022257287365</v>
      </c>
      <c r="AC59">
        <v>55.4</v>
      </c>
      <c r="AD59">
        <v>50.84</v>
      </c>
      <c r="AH59" s="77">
        <f>IF(AND(M59&lt;Variables!$G$6,M59&gt;Variables!$G$5),0,1)</f>
        <v>1</v>
      </c>
      <c r="AI59" s="77">
        <f t="shared" si="0"/>
        <v>0</v>
      </c>
      <c r="AJ59" s="77">
        <f>IF(I59&gt;Variables!$G$7,0,1)</f>
        <v>0</v>
      </c>
      <c r="AK59" s="77">
        <f>IF(F59&gt;Variables!$G$8,0,1)</f>
        <v>1</v>
      </c>
      <c r="AL59" s="77">
        <f>IF(G59&gt;Variables!$G$9,0,1)</f>
        <v>1</v>
      </c>
      <c r="AM59" s="77">
        <f>IF(AND(K59&gt;Variables!$G$10,K59&lt;Variables!$G$11),0,1)</f>
        <v>1</v>
      </c>
      <c r="AN59" s="77">
        <f>IF(H59&lt;Variables!$G$13,1,0)</f>
        <v>0</v>
      </c>
      <c r="AO59" s="77">
        <f>IF(R59&lt;Variables!$G$12,0,1)</f>
        <v>0</v>
      </c>
      <c r="AP59" s="78">
        <f t="shared" si="1"/>
        <v>1</v>
      </c>
      <c r="AQ59" s="77">
        <f>IF(V59&lt;Variables!$G$15,1,0)</f>
        <v>1</v>
      </c>
      <c r="AR59">
        <v>0</v>
      </c>
      <c r="AS59">
        <v>0</v>
      </c>
      <c r="AT59">
        <v>1</v>
      </c>
      <c r="AU59">
        <v>0</v>
      </c>
      <c r="BA59">
        <v>-2.25</v>
      </c>
    </row>
    <row r="60" spans="3:53" x14ac:dyDescent="0.25">
      <c r="C60" t="s">
        <v>223</v>
      </c>
      <c r="D60" t="s">
        <v>138</v>
      </c>
      <c r="E60">
        <v>16.91</v>
      </c>
      <c r="F60">
        <v>6.92</v>
      </c>
      <c r="G60">
        <v>4.42</v>
      </c>
      <c r="H60">
        <v>5940</v>
      </c>
      <c r="I60">
        <v>27.539000000000001</v>
      </c>
      <c r="J60" t="s">
        <v>75</v>
      </c>
      <c r="K60">
        <v>47.71</v>
      </c>
      <c r="L60">
        <v>16.971945000000002</v>
      </c>
      <c r="M60">
        <v>-1.072033877083616</v>
      </c>
      <c r="N60">
        <v>16.764965853658541</v>
      </c>
      <c r="O60">
        <v>0.14932417137013321</v>
      </c>
      <c r="P60">
        <v>3667000</v>
      </c>
      <c r="Q60">
        <v>14396000</v>
      </c>
      <c r="R60">
        <v>0.25</v>
      </c>
      <c r="S60">
        <v>26.274999999999999</v>
      </c>
      <c r="T60">
        <v>5.9979999999999993</v>
      </c>
      <c r="U60">
        <v>14.6496</v>
      </c>
      <c r="V60">
        <v>2.3640585633174038</v>
      </c>
      <c r="AC60">
        <v>17.170000000000002</v>
      </c>
      <c r="AD60">
        <v>16.510000000000002</v>
      </c>
      <c r="AH60" s="77">
        <f>IF(AND(M60&lt;Variables!$G$6,M60&gt;Variables!$G$5),0,1)</f>
        <v>0</v>
      </c>
      <c r="AI60" s="77">
        <f t="shared" si="0"/>
        <v>0</v>
      </c>
      <c r="AJ60" s="77">
        <f>IF(I60&gt;Variables!$G$7,0,1)</f>
        <v>1</v>
      </c>
      <c r="AK60" s="77">
        <f>IF(F60&gt;Variables!$G$8,0,1)</f>
        <v>1</v>
      </c>
      <c r="AL60" s="77">
        <f>IF(G60&gt;Variables!$G$9,0,1)</f>
        <v>1</v>
      </c>
      <c r="AM60" s="77">
        <f>IF(AND(K60&gt;Variables!$G$10,K60&lt;Variables!$G$11),0,1)</f>
        <v>1</v>
      </c>
      <c r="AN60" s="77">
        <f>IF(H60&lt;Variables!$G$13,1,0)</f>
        <v>0</v>
      </c>
      <c r="AO60" s="77">
        <f>IF(R60&lt;Variables!$G$12,0,1)</f>
        <v>0</v>
      </c>
      <c r="AP60" s="78">
        <f t="shared" si="1"/>
        <v>1</v>
      </c>
      <c r="AQ60" s="77">
        <f>IF(V60&lt;Variables!$G$15,1,0)</f>
        <v>1</v>
      </c>
      <c r="AR60">
        <v>0</v>
      </c>
      <c r="AS60">
        <v>1</v>
      </c>
      <c r="AT60">
        <v>0</v>
      </c>
      <c r="AU60">
        <v>0</v>
      </c>
      <c r="BA60">
        <v>1.06</v>
      </c>
    </row>
    <row r="61" spans="3:53" x14ac:dyDescent="0.25">
      <c r="C61" t="s">
        <v>223</v>
      </c>
      <c r="D61" t="s">
        <v>166</v>
      </c>
      <c r="E61">
        <v>53.01</v>
      </c>
      <c r="F61">
        <v>6.65</v>
      </c>
      <c r="G61">
        <v>6.66</v>
      </c>
      <c r="H61">
        <v>8010</v>
      </c>
      <c r="I61">
        <v>197.83099999999999</v>
      </c>
      <c r="J61" t="s">
        <v>75</v>
      </c>
      <c r="K61">
        <v>72.12</v>
      </c>
      <c r="L61">
        <v>52.502764999999997</v>
      </c>
      <c r="M61">
        <v>0.48042231680561198</v>
      </c>
      <c r="N61">
        <v>51.980117073170732</v>
      </c>
      <c r="O61">
        <v>1.4907294759234451</v>
      </c>
      <c r="P61">
        <v>767115</v>
      </c>
      <c r="Q61">
        <v>1484000</v>
      </c>
      <c r="R61">
        <v>0.52</v>
      </c>
      <c r="S61">
        <v>26.274999999999999</v>
      </c>
      <c r="T61">
        <v>5.9979999999999993</v>
      </c>
      <c r="U61">
        <v>14.6496</v>
      </c>
      <c r="V61">
        <v>2.55298161228438</v>
      </c>
      <c r="AC61">
        <v>54.83</v>
      </c>
      <c r="AD61">
        <v>52.52</v>
      </c>
      <c r="AH61" s="77">
        <f>IF(AND(M61&lt;Variables!$G$6,M61&gt;Variables!$G$5),0,1)</f>
        <v>1</v>
      </c>
      <c r="AI61" s="77">
        <f t="shared" si="0"/>
        <v>0</v>
      </c>
      <c r="AJ61" s="77">
        <f>IF(I61&gt;Variables!$G$7,0,1)</f>
        <v>0</v>
      </c>
      <c r="AK61" s="77">
        <f>IF(F61&gt;Variables!$G$8,0,1)</f>
        <v>1</v>
      </c>
      <c r="AL61" s="77">
        <f>IF(G61&gt;Variables!$G$9,0,1)</f>
        <v>1</v>
      </c>
      <c r="AM61" s="77">
        <f>IF(AND(K61&gt;Variables!$G$10,K61&lt;Variables!$G$11),0,1)</f>
        <v>1</v>
      </c>
      <c r="AN61" s="77">
        <f>IF(H61&lt;Variables!$G$13,1,0)</f>
        <v>0</v>
      </c>
      <c r="AO61" s="77">
        <f>IF(R61&lt;Variables!$G$12,0,1)</f>
        <v>0</v>
      </c>
      <c r="AP61" s="78">
        <f t="shared" si="1"/>
        <v>1</v>
      </c>
      <c r="AQ61" s="77">
        <f>IF(V61&lt;Variables!$G$15,1,0)</f>
        <v>1</v>
      </c>
      <c r="AR61">
        <v>0</v>
      </c>
      <c r="AS61">
        <v>1</v>
      </c>
      <c r="AT61">
        <v>0</v>
      </c>
      <c r="AU61">
        <v>0</v>
      </c>
      <c r="BA61">
        <v>0.54</v>
      </c>
    </row>
    <row r="62" spans="3:53" x14ac:dyDescent="0.25">
      <c r="C62" t="s">
        <v>223</v>
      </c>
      <c r="D62" t="s">
        <v>182</v>
      </c>
      <c r="E62">
        <v>29.04</v>
      </c>
      <c r="F62">
        <v>7.55</v>
      </c>
      <c r="G62">
        <v>1.62</v>
      </c>
      <c r="H62">
        <v>-99999</v>
      </c>
      <c r="I62">
        <v>5.2380000000000004</v>
      </c>
      <c r="J62" t="s">
        <v>75</v>
      </c>
      <c r="K62">
        <v>63.98</v>
      </c>
      <c r="L62">
        <v>28.861999999999998</v>
      </c>
      <c r="M62">
        <v>-6.9295267133339484E-3</v>
      </c>
      <c r="N62">
        <v>28.7695393939394</v>
      </c>
      <c r="O62">
        <v>0.31443188860944798</v>
      </c>
      <c r="P62">
        <v>27552</v>
      </c>
      <c r="Q62">
        <v>193031</v>
      </c>
      <c r="R62">
        <v>0.14000000000000001</v>
      </c>
      <c r="S62">
        <v>26.274999999999999</v>
      </c>
      <c r="T62">
        <v>5.9979999999999993</v>
      </c>
      <c r="U62">
        <v>14.6496</v>
      </c>
      <c r="V62">
        <v>2.5122927420691572</v>
      </c>
      <c r="AC62">
        <v>29</v>
      </c>
      <c r="AD62">
        <v>28.58</v>
      </c>
      <c r="AH62" s="77">
        <f>IF(AND(M62&lt;Variables!$G$6,M62&gt;Variables!$G$5),0,1)</f>
        <v>1</v>
      </c>
      <c r="AI62" s="77">
        <f t="shared" si="0"/>
        <v>0</v>
      </c>
      <c r="AJ62" s="77">
        <f>IF(I62&gt;Variables!$G$7,0,1)</f>
        <v>1</v>
      </c>
      <c r="AK62" s="77">
        <f>IF(F62&gt;Variables!$G$8,0,1)</f>
        <v>1</v>
      </c>
      <c r="AL62" s="77">
        <f>IF(G62&gt;Variables!$G$9,0,1)</f>
        <v>1</v>
      </c>
      <c r="AM62" s="77">
        <f>IF(AND(K62&gt;Variables!$G$10,K62&lt;Variables!$G$11),0,1)</f>
        <v>0</v>
      </c>
      <c r="AN62" s="77">
        <f>IF(H62&lt;Variables!$G$13,1,0)</f>
        <v>1</v>
      </c>
      <c r="AO62" s="77">
        <f>IF(R62&lt;Variables!$G$12,0,1)</f>
        <v>0</v>
      </c>
      <c r="AP62" s="78">
        <f t="shared" si="1"/>
        <v>1</v>
      </c>
      <c r="AQ62" s="77">
        <f>IF(V62&lt;Variables!$G$15,1,0)</f>
        <v>1</v>
      </c>
      <c r="AR62">
        <v>0</v>
      </c>
      <c r="AS62">
        <v>0</v>
      </c>
      <c r="AT62">
        <v>0</v>
      </c>
      <c r="AU62">
        <v>1</v>
      </c>
      <c r="BA62">
        <v>-0.84</v>
      </c>
    </row>
    <row r="63" spans="3:53" x14ac:dyDescent="0.25">
      <c r="C63" t="s">
        <v>223</v>
      </c>
      <c r="D63" t="s">
        <v>116</v>
      </c>
      <c r="E63">
        <v>11.17</v>
      </c>
      <c r="F63">
        <v>6.09</v>
      </c>
      <c r="G63">
        <v>5.69</v>
      </c>
      <c r="H63">
        <v>2290</v>
      </c>
      <c r="I63">
        <v>-13.494999999999999</v>
      </c>
      <c r="J63" t="s">
        <v>75</v>
      </c>
      <c r="K63">
        <v>55.48</v>
      </c>
      <c r="L63">
        <v>11.157914999999999</v>
      </c>
      <c r="M63">
        <v>-0.16055867068353341</v>
      </c>
      <c r="N63">
        <v>11.019500000000001</v>
      </c>
      <c r="O63">
        <v>1.093516039747735</v>
      </c>
      <c r="P63">
        <v>218877</v>
      </c>
      <c r="Q63">
        <v>1631000</v>
      </c>
      <c r="R63">
        <v>0.13</v>
      </c>
      <c r="S63">
        <v>26.274999999999999</v>
      </c>
      <c r="T63">
        <v>5.9979999999999993</v>
      </c>
      <c r="U63">
        <v>14.6496</v>
      </c>
      <c r="V63">
        <v>2.430488365494091</v>
      </c>
      <c r="AC63">
        <v>11.42</v>
      </c>
      <c r="AD63">
        <v>10.7</v>
      </c>
      <c r="AH63" s="77">
        <f>IF(AND(M63&lt;Variables!$G$6,M63&gt;Variables!$G$5),0,1)</f>
        <v>1</v>
      </c>
      <c r="AI63" s="77">
        <f t="shared" si="0"/>
        <v>0</v>
      </c>
      <c r="AJ63" s="77">
        <f>IF(I63&gt;Variables!$G$7,0,1)</f>
        <v>1</v>
      </c>
      <c r="AK63" s="77">
        <f>IF(F63&gt;Variables!$G$8,0,1)</f>
        <v>1</v>
      </c>
      <c r="AL63" s="77">
        <f>IF(G63&gt;Variables!$G$9,0,1)</f>
        <v>1</v>
      </c>
      <c r="AM63" s="77">
        <f>IF(AND(K63&gt;Variables!$G$10,K63&lt;Variables!$G$11),0,1)</f>
        <v>1</v>
      </c>
      <c r="AN63" s="77">
        <f>IF(H63&lt;Variables!$G$13,1,0)</f>
        <v>0</v>
      </c>
      <c r="AO63" s="77">
        <f>IF(R63&lt;Variables!$G$12,0,1)</f>
        <v>0</v>
      </c>
      <c r="AP63" s="78">
        <f t="shared" si="1"/>
        <v>1</v>
      </c>
      <c r="AQ63" s="77">
        <f>IF(V63&lt;Variables!$G$15,1,0)</f>
        <v>1</v>
      </c>
      <c r="AR63">
        <v>1</v>
      </c>
      <c r="AS63">
        <v>0</v>
      </c>
      <c r="AT63">
        <v>0</v>
      </c>
      <c r="AU63">
        <v>0</v>
      </c>
      <c r="BA63">
        <v>1.37</v>
      </c>
    </row>
    <row r="64" spans="3:53" x14ac:dyDescent="0.25">
      <c r="C64" t="s">
        <v>223</v>
      </c>
      <c r="D64" t="s">
        <v>168</v>
      </c>
      <c r="E64">
        <v>10.01</v>
      </c>
      <c r="F64">
        <v>6.05</v>
      </c>
      <c r="G64">
        <v>3.74</v>
      </c>
      <c r="H64">
        <v>2610</v>
      </c>
      <c r="I64">
        <v>61.363</v>
      </c>
      <c r="J64" t="s">
        <v>75</v>
      </c>
      <c r="K64">
        <v>50.18</v>
      </c>
      <c r="L64">
        <v>10.020465</v>
      </c>
      <c r="M64">
        <v>-0.30402780709277982</v>
      </c>
      <c r="N64">
        <v>9.9563536585365853</v>
      </c>
      <c r="O64">
        <v>0.33793839207957971</v>
      </c>
      <c r="P64">
        <v>1440000</v>
      </c>
      <c r="Q64">
        <v>2114000</v>
      </c>
      <c r="R64">
        <v>0.68</v>
      </c>
      <c r="S64">
        <v>26.274999999999999</v>
      </c>
      <c r="T64">
        <v>5.9979999999999993</v>
      </c>
      <c r="U64">
        <v>14.6496</v>
      </c>
      <c r="V64">
        <v>2.3769275687996512</v>
      </c>
      <c r="AC64">
        <v>10.41</v>
      </c>
      <c r="AD64">
        <v>9.66</v>
      </c>
      <c r="AH64" s="77">
        <f>IF(AND(M64&lt;Variables!$G$6,M64&gt;Variables!$G$5),0,1)</f>
        <v>1</v>
      </c>
      <c r="AI64" s="77">
        <f t="shared" si="0"/>
        <v>0</v>
      </c>
      <c r="AJ64" s="77">
        <f>IF(I64&gt;Variables!$G$7,0,1)</f>
        <v>0</v>
      </c>
      <c r="AK64" s="77">
        <f>IF(F64&gt;Variables!$G$8,0,1)</f>
        <v>1</v>
      </c>
      <c r="AL64" s="77">
        <f>IF(G64&gt;Variables!$G$9,0,1)</f>
        <v>1</v>
      </c>
      <c r="AM64" s="77">
        <f>IF(AND(K64&gt;Variables!$G$10,K64&lt;Variables!$G$11),0,1)</f>
        <v>1</v>
      </c>
      <c r="AN64" s="77">
        <f>IF(H64&lt;Variables!$G$13,1,0)</f>
        <v>0</v>
      </c>
      <c r="AO64" s="77">
        <f>IF(R64&lt;Variables!$G$12,0,1)</f>
        <v>0</v>
      </c>
      <c r="AP64" s="78">
        <f t="shared" si="1"/>
        <v>1</v>
      </c>
      <c r="AQ64" s="77">
        <f>IF(V64&lt;Variables!$G$15,1,0)</f>
        <v>1</v>
      </c>
      <c r="AR64">
        <v>1</v>
      </c>
      <c r="AS64">
        <v>0</v>
      </c>
      <c r="AT64">
        <v>0</v>
      </c>
      <c r="AU64">
        <v>0</v>
      </c>
      <c r="BA64">
        <v>1.05</v>
      </c>
    </row>
    <row r="65" spans="3:53" x14ac:dyDescent="0.25">
      <c r="C65" t="s">
        <v>223</v>
      </c>
      <c r="D65" t="s">
        <v>218</v>
      </c>
      <c r="E65">
        <v>11.56</v>
      </c>
      <c r="F65">
        <v>16.739999999999998</v>
      </c>
      <c r="G65">
        <v>-14.01</v>
      </c>
      <c r="H65">
        <v>89.12</v>
      </c>
      <c r="I65">
        <v>-46.701999999999998</v>
      </c>
      <c r="J65" t="s">
        <v>75</v>
      </c>
      <c r="K65">
        <v>47.37</v>
      </c>
      <c r="L65">
        <v>11.85026</v>
      </c>
      <c r="M65">
        <v>-0.59289838366416514</v>
      </c>
      <c r="N65">
        <v>12.22828536585366</v>
      </c>
      <c r="O65">
        <v>-3.6659707591176569</v>
      </c>
      <c r="P65">
        <v>3910000</v>
      </c>
      <c r="Q65">
        <v>138930</v>
      </c>
      <c r="R65">
        <v>28.14</v>
      </c>
      <c r="S65">
        <v>26.274999999999999</v>
      </c>
      <c r="T65">
        <v>5.9979999999999993</v>
      </c>
      <c r="U65">
        <v>14.6496</v>
      </c>
      <c r="V65">
        <v>2.3506652338760499</v>
      </c>
      <c r="AC65">
        <v>13</v>
      </c>
      <c r="AD65">
        <v>11.35</v>
      </c>
      <c r="AH65" s="77">
        <f>IF(AND(M65&lt;Variables!$G$6,M65&gt;Variables!$G$5),0,1)</f>
        <v>1</v>
      </c>
      <c r="AI65" s="77">
        <f t="shared" si="0"/>
        <v>1</v>
      </c>
      <c r="AJ65" s="77">
        <f>IF(I65&gt;Variables!$G$7,0,1)</f>
        <v>1</v>
      </c>
      <c r="AK65" s="77">
        <f>IF(F65&gt;Variables!$G$8,0,1)</f>
        <v>0</v>
      </c>
      <c r="AL65" s="77">
        <f>IF(G65&gt;Variables!$G$9,0,1)</f>
        <v>1</v>
      </c>
      <c r="AM65" s="77">
        <f>IF(AND(K65&gt;Variables!$G$10,K65&lt;Variables!$G$11),0,1)</f>
        <v>1</v>
      </c>
      <c r="AN65" s="77">
        <f>IF(H65&lt;Variables!$G$13,1,0)</f>
        <v>1</v>
      </c>
      <c r="AO65" s="77">
        <f>IF(R65&lt;Variables!$G$12,0,1)</f>
        <v>1</v>
      </c>
      <c r="AP65" s="78">
        <f t="shared" si="1"/>
        <v>1</v>
      </c>
      <c r="AQ65" s="77">
        <f>IF(V65&lt;Variables!$G$15,1,0)</f>
        <v>1</v>
      </c>
      <c r="AR65">
        <v>1</v>
      </c>
      <c r="AS65">
        <v>0</v>
      </c>
      <c r="AT65">
        <v>0</v>
      </c>
      <c r="AU65">
        <v>0</v>
      </c>
      <c r="BA65">
        <v>2</v>
      </c>
    </row>
    <row r="66" spans="3:53" x14ac:dyDescent="0.25">
      <c r="C66" t="s">
        <v>223</v>
      </c>
      <c r="D66" t="s">
        <v>176</v>
      </c>
      <c r="E66">
        <v>40.369999999999997</v>
      </c>
      <c r="F66">
        <v>5.92</v>
      </c>
      <c r="G66">
        <v>6.21</v>
      </c>
      <c r="H66">
        <v>2010</v>
      </c>
      <c r="I66">
        <v>-1.978</v>
      </c>
      <c r="J66" t="s">
        <v>75</v>
      </c>
      <c r="K66">
        <v>58.3</v>
      </c>
      <c r="L66">
        <v>39.844965000000002</v>
      </c>
      <c r="M66">
        <v>0.91613833767955088</v>
      </c>
      <c r="N66">
        <v>39.341980487804882</v>
      </c>
      <c r="O66">
        <v>2.2063442191584248</v>
      </c>
      <c r="P66">
        <v>641067</v>
      </c>
      <c r="Q66">
        <v>2590000</v>
      </c>
      <c r="R66">
        <v>0.25</v>
      </c>
      <c r="S66">
        <v>26.274999999999999</v>
      </c>
      <c r="T66">
        <v>5.9979999999999993</v>
      </c>
      <c r="U66">
        <v>14.6496</v>
      </c>
      <c r="V66">
        <v>2.407208200810818</v>
      </c>
      <c r="AC66">
        <v>41.65</v>
      </c>
      <c r="AD66">
        <v>38.700000000000003</v>
      </c>
      <c r="AH66" s="77">
        <f>IF(AND(M66&lt;Variables!$G$6,M66&gt;Variables!$G$5),0,1)</f>
        <v>1</v>
      </c>
      <c r="AI66" s="77">
        <f t="shared" si="0"/>
        <v>0</v>
      </c>
      <c r="AJ66" s="77">
        <f>IF(I66&gt;Variables!$G$7,0,1)</f>
        <v>1</v>
      </c>
      <c r="AK66" s="77">
        <f>IF(F66&gt;Variables!$G$8,0,1)</f>
        <v>1</v>
      </c>
      <c r="AL66" s="77">
        <f>IF(G66&gt;Variables!$G$9,0,1)</f>
        <v>1</v>
      </c>
      <c r="AM66" s="77">
        <f>IF(AND(K66&gt;Variables!$G$10,K66&lt;Variables!$G$11),0,1)</f>
        <v>1</v>
      </c>
      <c r="AN66" s="77">
        <f>IF(H66&lt;Variables!$G$13,1,0)</f>
        <v>0</v>
      </c>
      <c r="AO66" s="77">
        <f>IF(R66&lt;Variables!$G$12,0,1)</f>
        <v>0</v>
      </c>
      <c r="AP66" s="78">
        <f t="shared" si="1"/>
        <v>1</v>
      </c>
      <c r="AQ66" s="77">
        <f>IF(V66&lt;Variables!$G$15,1,0)</f>
        <v>1</v>
      </c>
      <c r="AR66">
        <v>1</v>
      </c>
      <c r="AS66">
        <v>0</v>
      </c>
      <c r="AT66">
        <v>0</v>
      </c>
      <c r="AU66">
        <v>0</v>
      </c>
      <c r="BA66">
        <v>2</v>
      </c>
    </row>
    <row r="67" spans="3:53" x14ac:dyDescent="0.25">
      <c r="C67" t="s">
        <v>223</v>
      </c>
      <c r="D67" t="s">
        <v>154</v>
      </c>
      <c r="E67">
        <v>10.47</v>
      </c>
      <c r="F67">
        <v>5.29</v>
      </c>
      <c r="G67">
        <v>0.77</v>
      </c>
      <c r="H67">
        <v>7130</v>
      </c>
      <c r="I67">
        <v>0</v>
      </c>
      <c r="J67" t="s">
        <v>75</v>
      </c>
      <c r="K67">
        <v>58.63</v>
      </c>
      <c r="L67">
        <v>10.454745000000001</v>
      </c>
      <c r="M67">
        <v>-0.1410364384784262</v>
      </c>
      <c r="N67">
        <v>10.42194878048781</v>
      </c>
      <c r="O67">
        <v>0.17320387858736169</v>
      </c>
      <c r="P67">
        <v>278301</v>
      </c>
      <c r="Q67">
        <v>620320</v>
      </c>
      <c r="R67">
        <v>0.45</v>
      </c>
      <c r="S67">
        <v>26.274999999999999</v>
      </c>
      <c r="T67">
        <v>5.9979999999999993</v>
      </c>
      <c r="U67">
        <v>14.6496</v>
      </c>
      <c r="V67">
        <v>2.4635888606126701</v>
      </c>
      <c r="AC67">
        <v>10.46</v>
      </c>
      <c r="AD67">
        <v>10.31</v>
      </c>
      <c r="AH67" s="77">
        <f>IF(AND(M67&lt;Variables!$G$6,M67&gt;Variables!$G$5),0,1)</f>
        <v>1</v>
      </c>
      <c r="AI67" s="77">
        <f t="shared" ref="AI67:AI130" si="2">IF(L67&gt;N67,0,1)</f>
        <v>0</v>
      </c>
      <c r="AJ67" s="77">
        <f>IF(I67&gt;Variables!$G$7,0,1)</f>
        <v>1</v>
      </c>
      <c r="AK67" s="77">
        <f>IF(F67&gt;Variables!$G$8,0,1)</f>
        <v>1</v>
      </c>
      <c r="AL67" s="77">
        <f>IF(G67&gt;Variables!$G$9,0,1)</f>
        <v>1</v>
      </c>
      <c r="AM67" s="77">
        <f>IF(AND(K67&gt;Variables!$G$10,K67&lt;Variables!$G$11),0,1)</f>
        <v>1</v>
      </c>
      <c r="AN67" s="77">
        <f>IF(H67&lt;Variables!$G$13,1,0)</f>
        <v>0</v>
      </c>
      <c r="AO67" s="77">
        <f>IF(R67&lt;Variables!$G$12,0,1)</f>
        <v>0</v>
      </c>
      <c r="AP67" s="78">
        <f t="shared" ref="AP67:AP130" si="3">IF(J67="Pass", 0,1)</f>
        <v>1</v>
      </c>
      <c r="AQ67" s="77">
        <f>IF(V67&lt;Variables!$G$15,1,0)</f>
        <v>1</v>
      </c>
      <c r="AR67">
        <v>0</v>
      </c>
      <c r="AS67">
        <v>0</v>
      </c>
      <c r="AT67">
        <v>0</v>
      </c>
      <c r="AU67">
        <v>1</v>
      </c>
      <c r="BA67">
        <v>-1.04</v>
      </c>
    </row>
    <row r="68" spans="3:53" x14ac:dyDescent="0.25">
      <c r="C68" t="s">
        <v>223</v>
      </c>
      <c r="D68" t="s">
        <v>151</v>
      </c>
      <c r="E68">
        <v>123.57</v>
      </c>
      <c r="F68">
        <v>5.62</v>
      </c>
      <c r="G68">
        <v>7.35</v>
      </c>
      <c r="H68">
        <v>8109.9999999999991</v>
      </c>
      <c r="I68">
        <v>-42.398000000000003</v>
      </c>
      <c r="J68" t="s">
        <v>75</v>
      </c>
      <c r="K68">
        <v>60.47</v>
      </c>
      <c r="L68">
        <v>122.33909</v>
      </c>
      <c r="M68">
        <v>0.42170495137737207</v>
      </c>
      <c r="N68">
        <v>120.20077317073169</v>
      </c>
      <c r="O68">
        <v>2.2081611950184921</v>
      </c>
      <c r="P68">
        <v>214665</v>
      </c>
      <c r="Q68">
        <v>898929</v>
      </c>
      <c r="R68">
        <v>0.24</v>
      </c>
      <c r="S68">
        <v>26.274999999999999</v>
      </c>
      <c r="T68">
        <v>5.9979999999999993</v>
      </c>
      <c r="U68">
        <v>14.6496</v>
      </c>
      <c r="V68">
        <v>2.4517536268356079</v>
      </c>
      <c r="AC68">
        <v>131.84</v>
      </c>
      <c r="AD68">
        <v>122.58</v>
      </c>
      <c r="AH68" s="77">
        <f>IF(AND(M68&lt;Variables!$G$6,M68&gt;Variables!$G$5),0,1)</f>
        <v>1</v>
      </c>
      <c r="AI68" s="77">
        <f t="shared" si="2"/>
        <v>0</v>
      </c>
      <c r="AJ68" s="77">
        <f>IF(I68&gt;Variables!$G$7,0,1)</f>
        <v>1</v>
      </c>
      <c r="AK68" s="77">
        <f>IF(F68&gt;Variables!$G$8,0,1)</f>
        <v>1</v>
      </c>
      <c r="AL68" s="77">
        <f>IF(G68&gt;Variables!$G$9,0,1)</f>
        <v>1</v>
      </c>
      <c r="AM68" s="77">
        <f>IF(AND(K68&gt;Variables!$G$10,K68&lt;Variables!$G$11),0,1)</f>
        <v>1</v>
      </c>
      <c r="AN68" s="77">
        <f>IF(H68&lt;Variables!$G$13,1,0)</f>
        <v>0</v>
      </c>
      <c r="AO68" s="77">
        <f>IF(R68&lt;Variables!$G$12,0,1)</f>
        <v>0</v>
      </c>
      <c r="AP68" s="78">
        <f t="shared" si="3"/>
        <v>1</v>
      </c>
      <c r="AQ68" s="77">
        <f>IF(V68&lt;Variables!$G$15,1,0)</f>
        <v>1</v>
      </c>
      <c r="AR68">
        <v>1</v>
      </c>
      <c r="AS68">
        <v>0</v>
      </c>
      <c r="AT68">
        <v>0</v>
      </c>
      <c r="AU68">
        <v>0</v>
      </c>
      <c r="BA68">
        <v>2</v>
      </c>
    </row>
    <row r="69" spans="3:53" x14ac:dyDescent="0.25">
      <c r="C69" t="s">
        <v>223</v>
      </c>
      <c r="D69" t="s">
        <v>215</v>
      </c>
      <c r="E69">
        <v>0.74</v>
      </c>
      <c r="F69">
        <v>11.09</v>
      </c>
      <c r="G69">
        <v>0</v>
      </c>
      <c r="H69">
        <v>-99999</v>
      </c>
      <c r="I69">
        <v>1338655.1310000001</v>
      </c>
      <c r="J69" t="s">
        <v>75</v>
      </c>
      <c r="K69">
        <v>-99999</v>
      </c>
      <c r="L69">
        <v>-99999</v>
      </c>
      <c r="M69">
        <v>-99999</v>
      </c>
      <c r="N69">
        <v>0.7</v>
      </c>
      <c r="O69">
        <v>0</v>
      </c>
      <c r="P69">
        <v>50000</v>
      </c>
      <c r="Q69">
        <v>534</v>
      </c>
      <c r="R69">
        <v>93.63</v>
      </c>
      <c r="S69">
        <v>26.274999999999999</v>
      </c>
      <c r="T69">
        <v>5.9979999999999993</v>
      </c>
      <c r="U69">
        <v>14.6496</v>
      </c>
      <c r="V69">
        <v>-99999</v>
      </c>
      <c r="AC69">
        <v>0.73509999999999998</v>
      </c>
      <c r="AD69">
        <v>0.68789999999999996</v>
      </c>
      <c r="AH69" s="77">
        <f>IF(AND(M69&lt;Variables!$G$6,M69&gt;Variables!$G$5),0,1)</f>
        <v>1</v>
      </c>
      <c r="AI69" s="77">
        <f t="shared" si="2"/>
        <v>1</v>
      </c>
      <c r="AJ69" s="77">
        <f>IF(I69&gt;Variables!$G$7,0,1)</f>
        <v>0</v>
      </c>
      <c r="AK69" s="77">
        <f>IF(F69&gt;Variables!$G$8,0,1)</f>
        <v>0</v>
      </c>
      <c r="AL69" s="77">
        <f>IF(G69&gt;Variables!$G$9,0,1)</f>
        <v>1</v>
      </c>
      <c r="AM69" s="77">
        <f>IF(AND(K69&gt;Variables!$G$10,K69&lt;Variables!$G$11),0,1)</f>
        <v>1</v>
      </c>
      <c r="AN69" s="77">
        <f>IF(H69&lt;Variables!$G$13,1,0)</f>
        <v>1</v>
      </c>
      <c r="AO69" s="77">
        <f>IF(R69&lt;Variables!$G$12,0,1)</f>
        <v>1</v>
      </c>
      <c r="AP69" s="78">
        <f t="shared" si="3"/>
        <v>1</v>
      </c>
      <c r="AQ69" s="77">
        <f>IF(V69&lt;Variables!$G$15,1,0)</f>
        <v>1</v>
      </c>
      <c r="AR69">
        <v>0</v>
      </c>
      <c r="AS69">
        <v>0</v>
      </c>
      <c r="AT69">
        <v>1</v>
      </c>
      <c r="AU69">
        <v>0</v>
      </c>
      <c r="BA69">
        <v>-2.25</v>
      </c>
    </row>
    <row r="70" spans="3:53" x14ac:dyDescent="0.25">
      <c r="C70" t="s">
        <v>223</v>
      </c>
      <c r="D70" t="s">
        <v>83</v>
      </c>
      <c r="E70">
        <v>29.96</v>
      </c>
      <c r="F70">
        <v>5.25</v>
      </c>
      <c r="G70">
        <v>4.09</v>
      </c>
      <c r="H70">
        <v>24680</v>
      </c>
      <c r="I70">
        <v>1.31</v>
      </c>
      <c r="J70" t="s">
        <v>75</v>
      </c>
      <c r="K70">
        <v>57.09</v>
      </c>
      <c r="L70">
        <v>29.893754999999999</v>
      </c>
      <c r="M70">
        <v>-0.17011914361377001</v>
      </c>
      <c r="N70">
        <v>29.579702439024391</v>
      </c>
      <c r="O70">
        <v>0.88979110428229669</v>
      </c>
      <c r="P70">
        <v>4542000</v>
      </c>
      <c r="Q70">
        <v>13870000</v>
      </c>
      <c r="R70">
        <v>0.33</v>
      </c>
      <c r="S70">
        <v>26.274999999999999</v>
      </c>
      <c r="T70">
        <v>5.9979999999999993</v>
      </c>
      <c r="U70">
        <v>14.6496</v>
      </c>
      <c r="V70">
        <v>2.448358843709062</v>
      </c>
      <c r="AC70">
        <v>31.315000000000001</v>
      </c>
      <c r="AD70">
        <v>29.8</v>
      </c>
      <c r="AH70" s="77">
        <f>IF(AND(M70&lt;Variables!$G$6,M70&gt;Variables!$G$5),0,1)</f>
        <v>1</v>
      </c>
      <c r="AI70" s="77">
        <f t="shared" si="2"/>
        <v>0</v>
      </c>
      <c r="AJ70" s="77">
        <f>IF(I70&gt;Variables!$G$7,0,1)</f>
        <v>1</v>
      </c>
      <c r="AK70" s="77">
        <f>IF(F70&gt;Variables!$G$8,0,1)</f>
        <v>1</v>
      </c>
      <c r="AL70" s="77">
        <f>IF(G70&gt;Variables!$G$9,0,1)</f>
        <v>1</v>
      </c>
      <c r="AM70" s="77">
        <f>IF(AND(K70&gt;Variables!$G$10,K70&lt;Variables!$G$11),0,1)</f>
        <v>1</v>
      </c>
      <c r="AN70" s="77">
        <f>IF(H70&lt;Variables!$G$13,1,0)</f>
        <v>0</v>
      </c>
      <c r="AO70" s="77">
        <f>IF(R70&lt;Variables!$G$12,0,1)</f>
        <v>0</v>
      </c>
      <c r="AP70" s="78">
        <f t="shared" si="3"/>
        <v>1</v>
      </c>
      <c r="AQ70" s="77">
        <f>IF(V70&lt;Variables!$G$15,1,0)</f>
        <v>1</v>
      </c>
      <c r="AR70">
        <v>1</v>
      </c>
      <c r="AS70">
        <v>0</v>
      </c>
      <c r="AT70">
        <v>0</v>
      </c>
      <c r="AU70">
        <v>0</v>
      </c>
      <c r="BA70">
        <v>1.55</v>
      </c>
    </row>
    <row r="71" spans="3:53" x14ac:dyDescent="0.25">
      <c r="C71" t="s">
        <v>223</v>
      </c>
      <c r="D71" t="s">
        <v>79</v>
      </c>
      <c r="E71">
        <v>50.39</v>
      </c>
      <c r="F71">
        <v>5.13</v>
      </c>
      <c r="G71">
        <v>0.82</v>
      </c>
      <c r="H71">
        <v>9750</v>
      </c>
      <c r="I71">
        <v>-40.506</v>
      </c>
      <c r="J71" t="s">
        <v>75</v>
      </c>
      <c r="K71">
        <v>46.14</v>
      </c>
      <c r="L71">
        <v>50.613525000000003</v>
      </c>
      <c r="M71">
        <v>-0.79726713363670065</v>
      </c>
      <c r="N71">
        <v>50.4636</v>
      </c>
      <c r="O71">
        <v>-0.50254044499401296</v>
      </c>
      <c r="P71">
        <v>5835000</v>
      </c>
      <c r="Q71">
        <v>6236000</v>
      </c>
      <c r="R71">
        <v>0.94</v>
      </c>
      <c r="S71">
        <v>26.274999999999999</v>
      </c>
      <c r="T71">
        <v>5.9979999999999993</v>
      </c>
      <c r="U71">
        <v>14.6496</v>
      </c>
      <c r="V71">
        <v>2.338851666594254</v>
      </c>
      <c r="AC71">
        <v>52.75</v>
      </c>
      <c r="AD71">
        <v>49.85</v>
      </c>
      <c r="AH71" s="77">
        <f>IF(AND(M71&lt;Variables!$G$6,M71&gt;Variables!$G$5),0,1)</f>
        <v>1</v>
      </c>
      <c r="AI71" s="77">
        <f t="shared" si="2"/>
        <v>0</v>
      </c>
      <c r="AJ71" s="77">
        <f>IF(I71&gt;Variables!$G$7,0,1)</f>
        <v>1</v>
      </c>
      <c r="AK71" s="77">
        <f>IF(F71&gt;Variables!$G$8,0,1)</f>
        <v>1</v>
      </c>
      <c r="AL71" s="77">
        <f>IF(G71&gt;Variables!$G$9,0,1)</f>
        <v>1</v>
      </c>
      <c r="AM71" s="77">
        <f>IF(AND(K71&gt;Variables!$G$10,K71&lt;Variables!$G$11),0,1)</f>
        <v>1</v>
      </c>
      <c r="AN71" s="77">
        <f>IF(H71&lt;Variables!$G$13,1,0)</f>
        <v>0</v>
      </c>
      <c r="AO71" s="77">
        <f>IF(R71&lt;Variables!$G$12,0,1)</f>
        <v>0</v>
      </c>
      <c r="AP71" s="78">
        <f t="shared" si="3"/>
        <v>1</v>
      </c>
      <c r="AQ71" s="77">
        <f>IF(V71&lt;Variables!$G$15,1,0)</f>
        <v>1</v>
      </c>
      <c r="AR71">
        <v>1</v>
      </c>
      <c r="AS71">
        <v>0</v>
      </c>
      <c r="AT71">
        <v>0</v>
      </c>
      <c r="AU71">
        <v>0</v>
      </c>
      <c r="BA71">
        <v>2</v>
      </c>
    </row>
    <row r="72" spans="3:53" x14ac:dyDescent="0.25">
      <c r="C72" t="s">
        <v>223</v>
      </c>
      <c r="D72" t="s">
        <v>212</v>
      </c>
      <c r="E72">
        <v>5.38</v>
      </c>
      <c r="F72">
        <v>59.11</v>
      </c>
      <c r="G72">
        <v>-10.029999999999999</v>
      </c>
      <c r="H72">
        <v>12.78</v>
      </c>
      <c r="I72">
        <v>0</v>
      </c>
      <c r="J72" t="s">
        <v>74</v>
      </c>
      <c r="K72">
        <v>53.87</v>
      </c>
      <c r="L72">
        <v>5.2179200000000012</v>
      </c>
      <c r="M72">
        <v>-0.34343186557097538</v>
      </c>
      <c r="N72">
        <v>5.3266097560975618</v>
      </c>
      <c r="O72">
        <v>-2.3769294522210291</v>
      </c>
      <c r="P72">
        <v>38360000</v>
      </c>
      <c r="Q72">
        <v>441580</v>
      </c>
      <c r="R72">
        <v>86.87</v>
      </c>
      <c r="S72">
        <v>26.274999999999999</v>
      </c>
      <c r="T72">
        <v>5.9979999999999993</v>
      </c>
      <c r="U72">
        <v>14.6496</v>
      </c>
      <c r="V72">
        <v>2.4198608153563108</v>
      </c>
      <c r="AC72">
        <v>5.65</v>
      </c>
      <c r="AD72">
        <v>3.91</v>
      </c>
      <c r="AH72" s="77">
        <f>IF(AND(M72&lt;Variables!$G$6,M72&gt;Variables!$G$5),0,1)</f>
        <v>1</v>
      </c>
      <c r="AI72" s="77">
        <f t="shared" si="2"/>
        <v>1</v>
      </c>
      <c r="AJ72" s="77">
        <f>IF(I72&gt;Variables!$G$7,0,1)</f>
        <v>1</v>
      </c>
      <c r="AK72" s="77">
        <f>IF(F72&gt;Variables!$G$8,0,1)</f>
        <v>0</v>
      </c>
      <c r="AL72" s="77">
        <f>IF(G72&gt;Variables!$G$9,0,1)</f>
        <v>1</v>
      </c>
      <c r="AM72" s="77">
        <f>IF(AND(K72&gt;Variables!$G$10,K72&lt;Variables!$G$11),0,1)</f>
        <v>1</v>
      </c>
      <c r="AN72" s="77">
        <f>IF(H72&lt;Variables!$G$13,1,0)</f>
        <v>1</v>
      </c>
      <c r="AO72" s="77">
        <f>IF(R72&lt;Variables!$G$12,0,1)</f>
        <v>1</v>
      </c>
      <c r="AP72" s="78">
        <f t="shared" si="3"/>
        <v>0</v>
      </c>
      <c r="AQ72" s="77">
        <f>IF(V72&lt;Variables!$G$15,1,0)</f>
        <v>1</v>
      </c>
      <c r="AR72">
        <v>0</v>
      </c>
      <c r="AS72">
        <v>0</v>
      </c>
      <c r="AT72">
        <v>1</v>
      </c>
      <c r="AU72">
        <v>0</v>
      </c>
      <c r="BA72">
        <v>-2.25</v>
      </c>
    </row>
    <row r="73" spans="3:53" x14ac:dyDescent="0.25">
      <c r="C73" t="s">
        <v>223</v>
      </c>
      <c r="D73" t="s">
        <v>214</v>
      </c>
      <c r="E73">
        <v>5.71</v>
      </c>
      <c r="F73">
        <v>14.62</v>
      </c>
      <c r="G73">
        <v>1.61</v>
      </c>
      <c r="H73">
        <v>157.94999999999999</v>
      </c>
      <c r="I73">
        <v>-12.090999999999999</v>
      </c>
      <c r="J73" t="s">
        <v>74</v>
      </c>
      <c r="K73">
        <v>55.85</v>
      </c>
      <c r="L73">
        <v>5.7070999999999996</v>
      </c>
      <c r="M73">
        <v>-0.29787457728092132</v>
      </c>
      <c r="N73">
        <v>5.6772951219512198</v>
      </c>
      <c r="O73">
        <v>0.22554540100038881</v>
      </c>
      <c r="P73">
        <v>1500000</v>
      </c>
      <c r="Q73">
        <v>193950</v>
      </c>
      <c r="R73">
        <v>7.73</v>
      </c>
      <c r="S73">
        <v>26.274999999999999</v>
      </c>
      <c r="T73">
        <v>5.9979999999999993</v>
      </c>
      <c r="U73">
        <v>14.6496</v>
      </c>
      <c r="V73">
        <v>2.440383270417549</v>
      </c>
      <c r="AC73">
        <v>6.14</v>
      </c>
      <c r="AD73">
        <v>5.15</v>
      </c>
      <c r="AH73" s="77">
        <f>IF(AND(M73&lt;Variables!$G$6,M73&gt;Variables!$G$5),0,1)</f>
        <v>1</v>
      </c>
      <c r="AI73" s="77">
        <f t="shared" si="2"/>
        <v>0</v>
      </c>
      <c r="AJ73" s="77">
        <f>IF(I73&gt;Variables!$G$7,0,1)</f>
        <v>1</v>
      </c>
      <c r="AK73" s="77">
        <f>IF(F73&gt;Variables!$G$8,0,1)</f>
        <v>0</v>
      </c>
      <c r="AL73" s="77">
        <f>IF(G73&gt;Variables!$G$9,0,1)</f>
        <v>1</v>
      </c>
      <c r="AM73" s="77">
        <f>IF(AND(K73&gt;Variables!$G$10,K73&lt;Variables!$G$11),0,1)</f>
        <v>1</v>
      </c>
      <c r="AN73" s="77">
        <f>IF(H73&lt;Variables!$G$13,1,0)</f>
        <v>1</v>
      </c>
      <c r="AO73" s="77">
        <f>IF(R73&lt;Variables!$G$12,0,1)</f>
        <v>1</v>
      </c>
      <c r="AP73" s="78">
        <f t="shared" si="3"/>
        <v>0</v>
      </c>
      <c r="AQ73" s="77">
        <f>IF(V73&lt;Variables!$G$15,1,0)</f>
        <v>1</v>
      </c>
      <c r="AR73">
        <v>0</v>
      </c>
      <c r="AS73">
        <v>0</v>
      </c>
      <c r="AT73">
        <v>1</v>
      </c>
      <c r="AU73">
        <v>0</v>
      </c>
      <c r="BA73">
        <v>-2.25</v>
      </c>
    </row>
    <row r="74" spans="3:53" x14ac:dyDescent="0.25">
      <c r="C74" t="s">
        <v>223</v>
      </c>
      <c r="D74" t="s">
        <v>160</v>
      </c>
      <c r="E74">
        <v>22.63</v>
      </c>
      <c r="F74">
        <v>9.83</v>
      </c>
      <c r="G74">
        <v>11.67</v>
      </c>
      <c r="H74">
        <v>2340</v>
      </c>
      <c r="I74">
        <v>-38.435000000000002</v>
      </c>
      <c r="J74" t="s">
        <v>74</v>
      </c>
      <c r="K74">
        <v>62.1</v>
      </c>
      <c r="L74">
        <v>22.271599999999999</v>
      </c>
      <c r="M74">
        <v>1.2792076007112381</v>
      </c>
      <c r="N74">
        <v>21.986117073170728</v>
      </c>
      <c r="O74">
        <v>2.594286771652353</v>
      </c>
      <c r="P74">
        <v>246971</v>
      </c>
      <c r="Q74">
        <v>1490000</v>
      </c>
      <c r="R74">
        <v>0.17</v>
      </c>
      <c r="S74">
        <v>26.274999999999999</v>
      </c>
      <c r="T74">
        <v>5.9979999999999993</v>
      </c>
      <c r="U74">
        <v>14.6496</v>
      </c>
      <c r="V74">
        <v>2.4143949486161742</v>
      </c>
      <c r="AC74">
        <v>22.640999999999998</v>
      </c>
      <c r="AD74">
        <v>21.12</v>
      </c>
      <c r="AH74" s="77">
        <f>IF(AND(M74&lt;Variables!$G$6,M74&gt;Variables!$G$5),0,1)</f>
        <v>1</v>
      </c>
      <c r="AI74" s="77">
        <f t="shared" si="2"/>
        <v>0</v>
      </c>
      <c r="AJ74" s="77">
        <f>IF(I74&gt;Variables!$G$7,0,1)</f>
        <v>1</v>
      </c>
      <c r="AK74" s="77">
        <f>IF(F74&gt;Variables!$G$8,0,1)</f>
        <v>0</v>
      </c>
      <c r="AL74" s="77">
        <f>IF(G74&gt;Variables!$G$9,0,1)</f>
        <v>0</v>
      </c>
      <c r="AM74" s="77">
        <f>IF(AND(K74&gt;Variables!$G$10,K74&lt;Variables!$G$11),0,1)</f>
        <v>0</v>
      </c>
      <c r="AN74" s="77">
        <f>IF(H74&lt;Variables!$G$13,1,0)</f>
        <v>0</v>
      </c>
      <c r="AO74" s="77">
        <f>IF(R74&lt;Variables!$G$12,0,1)</f>
        <v>0</v>
      </c>
      <c r="AP74" s="78">
        <f t="shared" si="3"/>
        <v>0</v>
      </c>
      <c r="AQ74" s="77">
        <f>IF(V74&lt;Variables!$G$15,1,0)</f>
        <v>1</v>
      </c>
      <c r="AR74">
        <v>0</v>
      </c>
      <c r="AS74">
        <v>0</v>
      </c>
      <c r="AT74">
        <v>1</v>
      </c>
      <c r="AU74">
        <v>0</v>
      </c>
      <c r="BA74">
        <v>-2.25</v>
      </c>
    </row>
    <row r="75" spans="3:53" x14ac:dyDescent="0.25">
      <c r="C75" t="s">
        <v>223</v>
      </c>
      <c r="D75" t="s">
        <v>216</v>
      </c>
      <c r="E75">
        <v>47.09</v>
      </c>
      <c r="F75">
        <v>7.06</v>
      </c>
      <c r="G75">
        <v>2.98</v>
      </c>
      <c r="H75">
        <v>2660</v>
      </c>
      <c r="I75">
        <v>1.119</v>
      </c>
      <c r="J75" t="s">
        <v>74</v>
      </c>
      <c r="K75">
        <v>68.650000000000006</v>
      </c>
      <c r="L75">
        <v>47.000241666666668</v>
      </c>
      <c r="M75">
        <v>0.27608014072266901</v>
      </c>
      <c r="N75">
        <v>46.415287499999998</v>
      </c>
      <c r="O75">
        <v>1.5398213358045121</v>
      </c>
      <c r="P75">
        <v>35766</v>
      </c>
      <c r="Q75">
        <v>141185</v>
      </c>
      <c r="R75">
        <v>0.25</v>
      </c>
      <c r="S75">
        <v>26.274999999999999</v>
      </c>
      <c r="T75">
        <v>5.9979999999999993</v>
      </c>
      <c r="U75">
        <v>14.6496</v>
      </c>
      <c r="V75">
        <v>2.5381659086657189</v>
      </c>
      <c r="AC75">
        <v>47.98</v>
      </c>
      <c r="AD75">
        <v>46.42</v>
      </c>
      <c r="AH75" s="77">
        <f>IF(AND(M75&lt;Variables!$G$6,M75&gt;Variables!$G$5),0,1)</f>
        <v>1</v>
      </c>
      <c r="AI75" s="77">
        <f t="shared" si="2"/>
        <v>0</v>
      </c>
      <c r="AJ75" s="77">
        <f>IF(I75&gt;Variables!$G$7,0,1)</f>
        <v>1</v>
      </c>
      <c r="AK75" s="77">
        <f>IF(F75&gt;Variables!$G$8,0,1)</f>
        <v>1</v>
      </c>
      <c r="AL75" s="77">
        <f>IF(G75&gt;Variables!$G$9,0,1)</f>
        <v>1</v>
      </c>
      <c r="AM75" s="77">
        <f>IF(AND(K75&gt;Variables!$G$10,K75&lt;Variables!$G$11),0,1)</f>
        <v>0</v>
      </c>
      <c r="AN75" s="77">
        <f>IF(H75&lt;Variables!$G$13,1,0)</f>
        <v>0</v>
      </c>
      <c r="AO75" s="77">
        <f>IF(R75&lt;Variables!$G$12,0,1)</f>
        <v>0</v>
      </c>
      <c r="AP75" s="78">
        <f t="shared" si="3"/>
        <v>0</v>
      </c>
      <c r="AQ75" s="77">
        <f>IF(V75&lt;Variables!$G$15,1,0)</f>
        <v>1</v>
      </c>
      <c r="AR75">
        <v>1</v>
      </c>
      <c r="AS75">
        <v>0</v>
      </c>
      <c r="AT75">
        <v>0</v>
      </c>
      <c r="AU75">
        <v>0</v>
      </c>
      <c r="BA75">
        <v>1.41</v>
      </c>
    </row>
    <row r="76" spans="3:53" x14ac:dyDescent="0.25">
      <c r="C76" t="s">
        <v>223</v>
      </c>
      <c r="D76" t="s">
        <v>217</v>
      </c>
      <c r="E76">
        <v>10.53</v>
      </c>
      <c r="F76">
        <v>16.850000000000001</v>
      </c>
      <c r="G76">
        <v>-5.09</v>
      </c>
      <c r="H76">
        <v>124.89</v>
      </c>
      <c r="I76">
        <v>-16.946999999999999</v>
      </c>
      <c r="J76" t="s">
        <v>75</v>
      </c>
      <c r="K76">
        <v>52.37</v>
      </c>
      <c r="L76">
        <v>10.366390000000001</v>
      </c>
      <c r="M76">
        <v>0.71008325945675022</v>
      </c>
      <c r="N76">
        <v>10.64491951219512</v>
      </c>
      <c r="O76">
        <v>-1.9250452007679399</v>
      </c>
      <c r="P76">
        <v>1220000</v>
      </c>
      <c r="Q76">
        <v>283960</v>
      </c>
      <c r="R76">
        <v>4.3</v>
      </c>
      <c r="S76">
        <v>26.274999999999999</v>
      </c>
      <c r="T76">
        <v>5.9979999999999993</v>
      </c>
      <c r="U76">
        <v>14.6496</v>
      </c>
      <c r="V76">
        <v>2.3682308277797768</v>
      </c>
      <c r="AC76">
        <v>12.87</v>
      </c>
      <c r="AD76">
        <v>10.44</v>
      </c>
      <c r="AH76" s="77">
        <f>IF(AND(M76&lt;Variables!$G$6,M76&gt;Variables!$G$5),0,1)</f>
        <v>1</v>
      </c>
      <c r="AI76" s="77">
        <f t="shared" si="2"/>
        <v>1</v>
      </c>
      <c r="AJ76" s="77">
        <f>IF(I76&gt;Variables!$G$7,0,1)</f>
        <v>1</v>
      </c>
      <c r="AK76" s="77">
        <f>IF(F76&gt;Variables!$G$8,0,1)</f>
        <v>0</v>
      </c>
      <c r="AL76" s="77">
        <f>IF(G76&gt;Variables!$G$9,0,1)</f>
        <v>1</v>
      </c>
      <c r="AM76" s="77">
        <f>IF(AND(K76&gt;Variables!$G$10,K76&lt;Variables!$G$11),0,1)</f>
        <v>1</v>
      </c>
      <c r="AN76" s="77">
        <f>IF(H76&lt;Variables!$G$13,1,0)</f>
        <v>1</v>
      </c>
      <c r="AO76" s="77">
        <f>IF(R76&lt;Variables!$G$12,0,1)</f>
        <v>1</v>
      </c>
      <c r="AP76" s="78">
        <f t="shared" si="3"/>
        <v>1</v>
      </c>
      <c r="AQ76" s="77">
        <f>IF(V76&lt;Variables!$G$15,1,0)</f>
        <v>1</v>
      </c>
      <c r="AR76">
        <v>1</v>
      </c>
      <c r="AS76">
        <v>0</v>
      </c>
      <c r="AT76">
        <v>0</v>
      </c>
      <c r="AU76">
        <v>0</v>
      </c>
      <c r="BA76">
        <v>2</v>
      </c>
    </row>
    <row r="77" spans="3:53" x14ac:dyDescent="0.25">
      <c r="C77" t="s">
        <v>223</v>
      </c>
      <c r="D77" t="s">
        <v>174</v>
      </c>
      <c r="E77">
        <v>30.54</v>
      </c>
      <c r="F77">
        <v>11.82</v>
      </c>
      <c r="G77">
        <v>11.4</v>
      </c>
      <c r="H77">
        <v>404.55</v>
      </c>
      <c r="I77">
        <v>122.69499999999999</v>
      </c>
      <c r="J77" t="s">
        <v>75</v>
      </c>
      <c r="K77">
        <v>65.040000000000006</v>
      </c>
      <c r="L77">
        <v>29.834824999999999</v>
      </c>
      <c r="M77">
        <v>0.52011365912151264</v>
      </c>
      <c r="N77">
        <v>29.287291666666661</v>
      </c>
      <c r="O77">
        <v>2.3993626359555851</v>
      </c>
      <c r="P77">
        <v>71903</v>
      </c>
      <c r="Q77">
        <v>701001</v>
      </c>
      <c r="R77">
        <v>0.1</v>
      </c>
      <c r="S77">
        <v>26.274999999999999</v>
      </c>
      <c r="T77">
        <v>5.9979999999999993</v>
      </c>
      <c r="U77">
        <v>14.6496</v>
      </c>
      <c r="V77">
        <v>2.4867000376197952</v>
      </c>
      <c r="AC77">
        <v>31.8599</v>
      </c>
      <c r="AD77">
        <v>27.67</v>
      </c>
      <c r="AH77" s="77">
        <f>IF(AND(M77&lt;Variables!$G$6,M77&gt;Variables!$G$5),0,1)</f>
        <v>1</v>
      </c>
      <c r="AI77" s="77">
        <f t="shared" si="2"/>
        <v>0</v>
      </c>
      <c r="AJ77" s="77">
        <f>IF(I77&gt;Variables!$G$7,0,1)</f>
        <v>0</v>
      </c>
      <c r="AK77" s="77">
        <f>IF(F77&gt;Variables!$G$8,0,1)</f>
        <v>0</v>
      </c>
      <c r="AL77" s="77">
        <f>IF(G77&gt;Variables!$G$9,0,1)</f>
        <v>0</v>
      </c>
      <c r="AM77" s="77">
        <f>IF(AND(K77&gt;Variables!$G$10,K77&lt;Variables!$G$11),0,1)</f>
        <v>0</v>
      </c>
      <c r="AN77" s="77">
        <f>IF(H77&lt;Variables!$G$13,1,0)</f>
        <v>1</v>
      </c>
      <c r="AO77" s="77">
        <f>IF(R77&lt;Variables!$G$12,0,1)</f>
        <v>0</v>
      </c>
      <c r="AP77" s="78">
        <f t="shared" si="3"/>
        <v>1</v>
      </c>
      <c r="AQ77" s="77">
        <f>IF(V77&lt;Variables!$G$15,1,0)</f>
        <v>1</v>
      </c>
      <c r="AR77">
        <v>0</v>
      </c>
      <c r="AS77">
        <v>0</v>
      </c>
      <c r="AT77">
        <v>1</v>
      </c>
      <c r="AU77">
        <v>0</v>
      </c>
      <c r="BA77">
        <v>-2.25</v>
      </c>
    </row>
    <row r="78" spans="3:53" x14ac:dyDescent="0.25">
      <c r="C78" t="s">
        <v>224</v>
      </c>
      <c r="D78" t="s">
        <v>216</v>
      </c>
      <c r="E78">
        <v>47.36</v>
      </c>
      <c r="F78">
        <v>6.56</v>
      </c>
      <c r="G78">
        <v>2.87</v>
      </c>
      <c r="H78">
        <v>2660</v>
      </c>
      <c r="I78">
        <v>1.111</v>
      </c>
      <c r="J78" t="s">
        <v>74</v>
      </c>
      <c r="K78">
        <v>65.83</v>
      </c>
      <c r="L78">
        <v>47.061066666666669</v>
      </c>
      <c r="M78">
        <v>4.0231415635846493E-2</v>
      </c>
      <c r="N78">
        <v>46.434676000000003</v>
      </c>
      <c r="O78">
        <v>1.3897458873192139</v>
      </c>
      <c r="P78">
        <v>38899</v>
      </c>
      <c r="Q78">
        <v>141185</v>
      </c>
      <c r="R78">
        <v>0.28000000000000003</v>
      </c>
      <c r="S78">
        <v>27.21</v>
      </c>
      <c r="T78">
        <v>6.3010000000000002</v>
      </c>
      <c r="U78">
        <v>15.176399999999999</v>
      </c>
      <c r="V78">
        <v>2.528113521955587</v>
      </c>
      <c r="AC78">
        <v>47.98</v>
      </c>
      <c r="AD78">
        <v>46.42</v>
      </c>
      <c r="AH78" s="77">
        <f>IF(AND(M78&lt;Variables!$G$6,M78&gt;Variables!$G$5),0,1)</f>
        <v>1</v>
      </c>
      <c r="AI78" s="77">
        <f t="shared" si="2"/>
        <v>0</v>
      </c>
      <c r="AJ78" s="77">
        <f>IF(I78&gt;Variables!$G$7,0,1)</f>
        <v>1</v>
      </c>
      <c r="AK78" s="77">
        <f>IF(F78&gt;Variables!$G$8,0,1)</f>
        <v>1</v>
      </c>
      <c r="AL78" s="77">
        <f>IF(G78&gt;Variables!$G$9,0,1)</f>
        <v>1</v>
      </c>
      <c r="AM78" s="77">
        <f>IF(AND(K78&gt;Variables!$G$10,K78&lt;Variables!$G$11),0,1)</f>
        <v>0</v>
      </c>
      <c r="AN78" s="77">
        <f>IF(H78&lt;Variables!$G$13,1,0)</f>
        <v>0</v>
      </c>
      <c r="AO78" s="77">
        <f>IF(R78&lt;Variables!$G$12,0,1)</f>
        <v>0</v>
      </c>
      <c r="AP78" s="78">
        <f t="shared" si="3"/>
        <v>0</v>
      </c>
      <c r="AQ78" s="77">
        <f>IF(V78&lt;Variables!$G$15,1,0)</f>
        <v>1</v>
      </c>
      <c r="AR78">
        <v>0</v>
      </c>
      <c r="AS78">
        <v>0</v>
      </c>
      <c r="AT78">
        <v>1</v>
      </c>
      <c r="AU78">
        <v>0</v>
      </c>
      <c r="BA78">
        <v>-1.04</v>
      </c>
    </row>
    <row r="79" spans="3:53" x14ac:dyDescent="0.25">
      <c r="C79" t="s">
        <v>224</v>
      </c>
      <c r="D79" t="s">
        <v>215</v>
      </c>
      <c r="E79">
        <v>0.74</v>
      </c>
      <c r="F79">
        <v>11.09</v>
      </c>
      <c r="G79">
        <v>0</v>
      </c>
      <c r="H79">
        <v>-99999</v>
      </c>
      <c r="I79">
        <v>1338655.1310000001</v>
      </c>
      <c r="J79" t="s">
        <v>75</v>
      </c>
      <c r="K79">
        <v>-99999</v>
      </c>
      <c r="L79">
        <v>-99999</v>
      </c>
      <c r="M79">
        <v>-99999</v>
      </c>
      <c r="N79">
        <v>0.7</v>
      </c>
      <c r="O79">
        <v>0</v>
      </c>
      <c r="P79">
        <v>50000</v>
      </c>
      <c r="Q79">
        <v>534</v>
      </c>
      <c r="R79">
        <v>93.63</v>
      </c>
      <c r="S79">
        <v>27.21</v>
      </c>
      <c r="T79">
        <v>6.3010000000000002</v>
      </c>
      <c r="U79">
        <v>15.176399999999999</v>
      </c>
      <c r="V79">
        <v>-99999</v>
      </c>
      <c r="AC79">
        <v>0.73509999999999998</v>
      </c>
      <c r="AD79">
        <v>0.68789999999999996</v>
      </c>
      <c r="AH79" s="77">
        <f>IF(AND(M79&lt;Variables!$G$6,M79&gt;Variables!$G$5),0,1)</f>
        <v>1</v>
      </c>
      <c r="AI79" s="77">
        <f t="shared" si="2"/>
        <v>1</v>
      </c>
      <c r="AJ79" s="77">
        <f>IF(I79&gt;Variables!$G$7,0,1)</f>
        <v>0</v>
      </c>
      <c r="AK79" s="77">
        <f>IF(F79&gt;Variables!$G$8,0,1)</f>
        <v>0</v>
      </c>
      <c r="AL79" s="77">
        <f>IF(G79&gt;Variables!$G$9,0,1)</f>
        <v>1</v>
      </c>
      <c r="AM79" s="77">
        <f>IF(AND(K79&gt;Variables!$G$10,K79&lt;Variables!$G$11),0,1)</f>
        <v>1</v>
      </c>
      <c r="AN79" s="77">
        <f>IF(H79&lt;Variables!$G$13,1,0)</f>
        <v>1</v>
      </c>
      <c r="AO79" s="77">
        <f>IF(R79&lt;Variables!$G$12,0,1)</f>
        <v>1</v>
      </c>
      <c r="AP79" s="78">
        <f t="shared" si="3"/>
        <v>1</v>
      </c>
      <c r="AQ79" s="77">
        <f>IF(V79&lt;Variables!$G$15,1,0)</f>
        <v>1</v>
      </c>
      <c r="AR79">
        <v>0</v>
      </c>
      <c r="AS79">
        <v>0</v>
      </c>
      <c r="AT79">
        <v>1</v>
      </c>
      <c r="AU79">
        <v>0</v>
      </c>
      <c r="BA79">
        <v>-2.25</v>
      </c>
    </row>
    <row r="80" spans="3:53" x14ac:dyDescent="0.25">
      <c r="C80" t="s">
        <v>224</v>
      </c>
      <c r="D80" t="s">
        <v>168</v>
      </c>
      <c r="E80">
        <v>10.07</v>
      </c>
      <c r="F80">
        <v>6.48</v>
      </c>
      <c r="G80">
        <v>4.3600000000000003</v>
      </c>
      <c r="H80">
        <v>2610</v>
      </c>
      <c r="I80">
        <v>61.618000000000002</v>
      </c>
      <c r="J80" t="s">
        <v>75</v>
      </c>
      <c r="K80">
        <v>57.69</v>
      </c>
      <c r="L80">
        <v>10.001664999999999</v>
      </c>
      <c r="M80">
        <v>0.48326953562231678</v>
      </c>
      <c r="N80">
        <v>9.9643586956521748</v>
      </c>
      <c r="O80">
        <v>0.85947632922121153</v>
      </c>
      <c r="P80">
        <v>1530000</v>
      </c>
      <c r="Q80">
        <v>2114000</v>
      </c>
      <c r="R80">
        <v>0.72</v>
      </c>
      <c r="S80">
        <v>27.21</v>
      </c>
      <c r="T80">
        <v>6.3010000000000002</v>
      </c>
      <c r="U80">
        <v>15.176399999999999</v>
      </c>
      <c r="V80">
        <v>2.423370594272654</v>
      </c>
      <c r="AC80">
        <v>10.41</v>
      </c>
      <c r="AD80">
        <v>9.66</v>
      </c>
      <c r="AH80" s="77">
        <f>IF(AND(M80&lt;Variables!$G$6,M80&gt;Variables!$G$5),0,1)</f>
        <v>1</v>
      </c>
      <c r="AI80" s="77">
        <f t="shared" si="2"/>
        <v>0</v>
      </c>
      <c r="AJ80" s="77">
        <f>IF(I80&gt;Variables!$G$7,0,1)</f>
        <v>0</v>
      </c>
      <c r="AK80" s="77">
        <f>IF(F80&gt;Variables!$G$8,0,1)</f>
        <v>1</v>
      </c>
      <c r="AL80" s="77">
        <f>IF(G80&gt;Variables!$G$9,0,1)</f>
        <v>1</v>
      </c>
      <c r="AM80" s="77">
        <f>IF(AND(K80&gt;Variables!$G$10,K80&lt;Variables!$G$11),0,1)</f>
        <v>1</v>
      </c>
      <c r="AN80" s="77">
        <f>IF(H80&lt;Variables!$G$13,1,0)</f>
        <v>0</v>
      </c>
      <c r="AO80" s="77">
        <f>IF(R80&lt;Variables!$G$12,0,1)</f>
        <v>0</v>
      </c>
      <c r="AP80" s="78">
        <f t="shared" si="3"/>
        <v>1</v>
      </c>
      <c r="AQ80" s="77">
        <f>IF(V80&lt;Variables!$G$15,1,0)</f>
        <v>1</v>
      </c>
      <c r="AR80">
        <v>1</v>
      </c>
      <c r="AS80">
        <v>0</v>
      </c>
      <c r="AT80">
        <v>0</v>
      </c>
      <c r="AU80">
        <v>0</v>
      </c>
      <c r="BA80">
        <v>1.2</v>
      </c>
    </row>
    <row r="81" spans="3:53" x14ac:dyDescent="0.25">
      <c r="C81" t="s">
        <v>224</v>
      </c>
      <c r="D81" t="s">
        <v>160</v>
      </c>
      <c r="E81">
        <v>22.15</v>
      </c>
      <c r="F81">
        <v>7.2</v>
      </c>
      <c r="G81">
        <v>9.31</v>
      </c>
      <c r="H81">
        <v>2340</v>
      </c>
      <c r="I81">
        <v>-38.722000000000001</v>
      </c>
      <c r="J81" t="s">
        <v>74</v>
      </c>
      <c r="K81">
        <v>45.17</v>
      </c>
      <c r="L81">
        <v>22.353275</v>
      </c>
      <c r="M81">
        <v>-1.222527795144104</v>
      </c>
      <c r="N81">
        <v>22.00694130434783</v>
      </c>
      <c r="O81">
        <v>0.33198023588009679</v>
      </c>
      <c r="P81">
        <v>277821</v>
      </c>
      <c r="Q81">
        <v>1490000</v>
      </c>
      <c r="R81">
        <v>0.19</v>
      </c>
      <c r="S81">
        <v>27.21</v>
      </c>
      <c r="T81">
        <v>6.3010000000000002</v>
      </c>
      <c r="U81">
        <v>15.176399999999999</v>
      </c>
      <c r="V81">
        <v>2.3316938335581701</v>
      </c>
      <c r="AC81">
        <v>22.59</v>
      </c>
      <c r="AD81">
        <v>21.12</v>
      </c>
      <c r="AH81" s="77">
        <f>IF(AND(M81&lt;Variables!$G$6,M81&gt;Variables!$G$5),0,1)</f>
        <v>0</v>
      </c>
      <c r="AI81" s="77">
        <f t="shared" si="2"/>
        <v>0</v>
      </c>
      <c r="AJ81" s="77">
        <f>IF(I81&gt;Variables!$G$7,0,1)</f>
        <v>1</v>
      </c>
      <c r="AK81" s="77">
        <f>IF(F81&gt;Variables!$G$8,0,1)</f>
        <v>1</v>
      </c>
      <c r="AL81" s="77">
        <f>IF(G81&gt;Variables!$G$9,0,1)</f>
        <v>1</v>
      </c>
      <c r="AM81" s="77">
        <f>IF(AND(K81&gt;Variables!$G$10,K81&lt;Variables!$G$11),0,1)</f>
        <v>1</v>
      </c>
      <c r="AN81" s="77">
        <f>IF(H81&lt;Variables!$G$13,1,0)</f>
        <v>0</v>
      </c>
      <c r="AO81" s="77">
        <f>IF(R81&lt;Variables!$G$12,0,1)</f>
        <v>0</v>
      </c>
      <c r="AP81" s="78">
        <f t="shared" si="3"/>
        <v>0</v>
      </c>
      <c r="AQ81" s="77">
        <f>IF(V81&lt;Variables!$G$15,1,0)</f>
        <v>1</v>
      </c>
      <c r="AR81">
        <v>1</v>
      </c>
      <c r="AS81">
        <v>0</v>
      </c>
      <c r="AT81">
        <v>0</v>
      </c>
      <c r="AU81">
        <v>0</v>
      </c>
      <c r="BA81">
        <v>0.77</v>
      </c>
    </row>
    <row r="82" spans="3:53" x14ac:dyDescent="0.25">
      <c r="C82" t="s">
        <v>224</v>
      </c>
      <c r="D82" t="s">
        <v>138</v>
      </c>
      <c r="E82">
        <v>16.96</v>
      </c>
      <c r="F82">
        <v>7.43</v>
      </c>
      <c r="G82">
        <v>5.48</v>
      </c>
      <c r="H82">
        <v>5940</v>
      </c>
      <c r="I82">
        <v>27.852</v>
      </c>
      <c r="J82" t="s">
        <v>75</v>
      </c>
      <c r="K82">
        <v>58.22</v>
      </c>
      <c r="L82">
        <v>16.976669999999999</v>
      </c>
      <c r="M82">
        <v>-9.0536012068310343E-2</v>
      </c>
      <c r="N82">
        <v>16.784206521739129</v>
      </c>
      <c r="O82">
        <v>1.0551197521997511</v>
      </c>
      <c r="P82">
        <v>3850000</v>
      </c>
      <c r="Q82">
        <v>14396000</v>
      </c>
      <c r="R82">
        <v>0.27</v>
      </c>
      <c r="S82">
        <v>27.21</v>
      </c>
      <c r="T82">
        <v>6.3010000000000002</v>
      </c>
      <c r="U82">
        <v>15.176399999999999</v>
      </c>
      <c r="V82">
        <v>2.45666240329723</v>
      </c>
      <c r="AC82">
        <v>17.170000000000002</v>
      </c>
      <c r="AD82">
        <v>16.510000000000002</v>
      </c>
      <c r="AH82" s="77">
        <f>IF(AND(M82&lt;Variables!$G$6,M82&gt;Variables!$G$5),0,1)</f>
        <v>1</v>
      </c>
      <c r="AI82" s="77">
        <f t="shared" si="2"/>
        <v>0</v>
      </c>
      <c r="AJ82" s="77">
        <f>IF(I82&gt;Variables!$G$7,0,1)</f>
        <v>1</v>
      </c>
      <c r="AK82" s="77">
        <f>IF(F82&gt;Variables!$G$8,0,1)</f>
        <v>1</v>
      </c>
      <c r="AL82" s="77">
        <f>IF(G82&gt;Variables!$G$9,0,1)</f>
        <v>1</v>
      </c>
      <c r="AM82" s="77">
        <f>IF(AND(K82&gt;Variables!$G$10,K82&lt;Variables!$G$11),0,1)</f>
        <v>1</v>
      </c>
      <c r="AN82" s="77">
        <f>IF(H82&lt;Variables!$G$13,1,0)</f>
        <v>0</v>
      </c>
      <c r="AO82" s="77">
        <f>IF(R82&lt;Variables!$G$12,0,1)</f>
        <v>0</v>
      </c>
      <c r="AP82" s="78">
        <f t="shared" si="3"/>
        <v>1</v>
      </c>
      <c r="AQ82" s="77">
        <f>IF(V82&lt;Variables!$G$15,1,0)</f>
        <v>1</v>
      </c>
      <c r="AR82">
        <v>0</v>
      </c>
      <c r="AS82">
        <v>0</v>
      </c>
      <c r="AT82">
        <v>0</v>
      </c>
      <c r="AU82">
        <v>1</v>
      </c>
      <c r="BA82">
        <v>-0.06</v>
      </c>
    </row>
    <row r="83" spans="3:53" x14ac:dyDescent="0.25">
      <c r="C83" t="s">
        <v>224</v>
      </c>
      <c r="D83" t="s">
        <v>182</v>
      </c>
      <c r="E83">
        <v>28.97</v>
      </c>
      <c r="F83">
        <v>7.89</v>
      </c>
      <c r="G83">
        <v>1.7</v>
      </c>
      <c r="H83">
        <v>-99999</v>
      </c>
      <c r="I83">
        <v>5.2469999999999999</v>
      </c>
      <c r="J83" t="s">
        <v>75</v>
      </c>
      <c r="K83">
        <v>62.32</v>
      </c>
      <c r="L83">
        <v>28.887437500000001</v>
      </c>
      <c r="M83">
        <v>-1.1899636303832331E-2</v>
      </c>
      <c r="N83">
        <v>28.78496756756757</v>
      </c>
      <c r="O83">
        <v>0.34404218868745701</v>
      </c>
      <c r="P83">
        <v>39078</v>
      </c>
      <c r="Q83">
        <v>193031</v>
      </c>
      <c r="R83">
        <v>0.2</v>
      </c>
      <c r="S83">
        <v>27.21</v>
      </c>
      <c r="T83">
        <v>6.3010000000000002</v>
      </c>
      <c r="U83">
        <v>15.176399999999999</v>
      </c>
      <c r="V83">
        <v>2.495367981507532</v>
      </c>
      <c r="AC83">
        <v>29</v>
      </c>
      <c r="AD83">
        <v>28.58</v>
      </c>
      <c r="AH83" s="77">
        <f>IF(AND(M83&lt;Variables!$G$6,M83&gt;Variables!$G$5),0,1)</f>
        <v>1</v>
      </c>
      <c r="AI83" s="77">
        <f t="shared" si="2"/>
        <v>0</v>
      </c>
      <c r="AJ83" s="77">
        <f>IF(I83&gt;Variables!$G$7,0,1)</f>
        <v>1</v>
      </c>
      <c r="AK83" s="77">
        <f>IF(F83&gt;Variables!$G$8,0,1)</f>
        <v>1</v>
      </c>
      <c r="AL83" s="77">
        <f>IF(G83&gt;Variables!$G$9,0,1)</f>
        <v>1</v>
      </c>
      <c r="AM83" s="77">
        <f>IF(AND(K83&gt;Variables!$G$10,K83&lt;Variables!$G$11),0,1)</f>
        <v>0</v>
      </c>
      <c r="AN83" s="77">
        <f>IF(H83&lt;Variables!$G$13,1,0)</f>
        <v>1</v>
      </c>
      <c r="AO83" s="77">
        <f>IF(R83&lt;Variables!$G$12,0,1)</f>
        <v>0</v>
      </c>
      <c r="AP83" s="78">
        <f t="shared" si="3"/>
        <v>1</v>
      </c>
      <c r="AQ83" s="77">
        <f>IF(V83&lt;Variables!$G$15,1,0)</f>
        <v>1</v>
      </c>
      <c r="AR83">
        <v>0</v>
      </c>
      <c r="AS83">
        <v>0</v>
      </c>
      <c r="AT83">
        <v>0</v>
      </c>
      <c r="AU83">
        <v>1</v>
      </c>
      <c r="BA83">
        <v>-0.99</v>
      </c>
    </row>
    <row r="84" spans="3:53" x14ac:dyDescent="0.25">
      <c r="C84" t="s">
        <v>224</v>
      </c>
      <c r="D84" t="s">
        <v>175</v>
      </c>
      <c r="E84">
        <v>57.79</v>
      </c>
      <c r="F84">
        <v>8.09</v>
      </c>
      <c r="G84">
        <v>0.65</v>
      </c>
      <c r="H84">
        <v>-99999</v>
      </c>
      <c r="I84">
        <v>5.6550000000000002</v>
      </c>
      <c r="J84" t="s">
        <v>75</v>
      </c>
      <c r="K84">
        <v>54.29</v>
      </c>
      <c r="L84">
        <v>57.740384615384613</v>
      </c>
      <c r="M84">
        <v>-0.34704412989175448</v>
      </c>
      <c r="N84">
        <v>57.614960526315791</v>
      </c>
      <c r="O84">
        <v>-0.13010601002070171</v>
      </c>
      <c r="P84">
        <v>56459</v>
      </c>
      <c r="Q84">
        <v>208562</v>
      </c>
      <c r="R84">
        <v>0.27</v>
      </c>
      <c r="S84">
        <v>27.21</v>
      </c>
      <c r="T84">
        <v>6.3010000000000002</v>
      </c>
      <c r="U84">
        <v>15.176399999999999</v>
      </c>
      <c r="V84">
        <v>2.424767257565362</v>
      </c>
      <c r="AC84">
        <v>57.95</v>
      </c>
      <c r="AD84">
        <v>57.44</v>
      </c>
      <c r="AH84" s="77">
        <f>IF(AND(M84&lt;Variables!$G$6,M84&gt;Variables!$G$5),0,1)</f>
        <v>1</v>
      </c>
      <c r="AI84" s="77">
        <f t="shared" si="2"/>
        <v>0</v>
      </c>
      <c r="AJ84" s="77">
        <f>IF(I84&gt;Variables!$G$7,0,1)</f>
        <v>1</v>
      </c>
      <c r="AK84" s="77">
        <f>IF(F84&gt;Variables!$G$8,0,1)</f>
        <v>1</v>
      </c>
      <c r="AL84" s="77">
        <f>IF(G84&gt;Variables!$G$9,0,1)</f>
        <v>1</v>
      </c>
      <c r="AM84" s="77">
        <f>IF(AND(K84&gt;Variables!$G$10,K84&lt;Variables!$G$11),0,1)</f>
        <v>1</v>
      </c>
      <c r="AN84" s="77">
        <f>IF(H84&lt;Variables!$G$13,1,0)</f>
        <v>1</v>
      </c>
      <c r="AO84" s="77">
        <f>IF(R84&lt;Variables!$G$12,0,1)</f>
        <v>0</v>
      </c>
      <c r="AP84" s="78">
        <f t="shared" si="3"/>
        <v>1</v>
      </c>
      <c r="AQ84" s="77">
        <f>IF(V84&lt;Variables!$G$15,1,0)</f>
        <v>1</v>
      </c>
      <c r="AR84">
        <v>0</v>
      </c>
      <c r="AS84">
        <v>0</v>
      </c>
      <c r="AT84">
        <v>0</v>
      </c>
      <c r="AU84">
        <v>1</v>
      </c>
      <c r="BA84">
        <v>-0.51</v>
      </c>
    </row>
    <row r="85" spans="3:53" x14ac:dyDescent="0.25">
      <c r="C85" t="s">
        <v>224</v>
      </c>
      <c r="D85" t="s">
        <v>176</v>
      </c>
      <c r="E85">
        <v>41.41</v>
      </c>
      <c r="F85">
        <v>9.09</v>
      </c>
      <c r="G85">
        <v>8.9</v>
      </c>
      <c r="H85">
        <v>2010</v>
      </c>
      <c r="I85">
        <v>-1.881</v>
      </c>
      <c r="J85" t="s">
        <v>75</v>
      </c>
      <c r="K85">
        <v>69.03</v>
      </c>
      <c r="L85">
        <v>40.339075000000001</v>
      </c>
      <c r="M85">
        <v>2.208590553947992</v>
      </c>
      <c r="N85">
        <v>39.510486956521753</v>
      </c>
      <c r="O85">
        <v>4.3520421435717642</v>
      </c>
      <c r="P85">
        <v>782882</v>
      </c>
      <c r="Q85">
        <v>2590000</v>
      </c>
      <c r="R85">
        <v>0.3</v>
      </c>
      <c r="S85">
        <v>27.21</v>
      </c>
      <c r="T85">
        <v>6.3010000000000002</v>
      </c>
      <c r="U85">
        <v>15.176399999999999</v>
      </c>
      <c r="V85">
        <v>2.3853463124355239</v>
      </c>
      <c r="AC85">
        <v>41.65</v>
      </c>
      <c r="AD85">
        <v>38.700000000000003</v>
      </c>
      <c r="AH85" s="77">
        <f>IF(AND(M85&lt;Variables!$G$6,M85&gt;Variables!$G$5),0,1)</f>
        <v>1</v>
      </c>
      <c r="AI85" s="77">
        <f t="shared" si="2"/>
        <v>0</v>
      </c>
      <c r="AJ85" s="77">
        <f>IF(I85&gt;Variables!$G$7,0,1)</f>
        <v>1</v>
      </c>
      <c r="AK85" s="77">
        <f>IF(F85&gt;Variables!$G$8,0,1)</f>
        <v>0</v>
      </c>
      <c r="AL85" s="77">
        <f>IF(G85&gt;Variables!$G$9,0,1)</f>
        <v>1</v>
      </c>
      <c r="AM85" s="77">
        <f>IF(AND(K85&gt;Variables!$G$10,K85&lt;Variables!$G$11),0,1)</f>
        <v>0</v>
      </c>
      <c r="AN85" s="77">
        <f>IF(H85&lt;Variables!$G$13,1,0)</f>
        <v>0</v>
      </c>
      <c r="AO85" s="77">
        <f>IF(R85&lt;Variables!$G$12,0,1)</f>
        <v>0</v>
      </c>
      <c r="AP85" s="78">
        <f t="shared" si="3"/>
        <v>1</v>
      </c>
      <c r="AQ85" s="77">
        <f>IF(V85&lt;Variables!$G$15,1,0)</f>
        <v>1</v>
      </c>
      <c r="AR85">
        <v>0</v>
      </c>
      <c r="AS85">
        <v>0</v>
      </c>
      <c r="AT85">
        <v>1</v>
      </c>
      <c r="AU85">
        <v>0</v>
      </c>
      <c r="BA85">
        <v>-2.25</v>
      </c>
    </row>
    <row r="86" spans="3:53" x14ac:dyDescent="0.25">
      <c r="C86" t="s">
        <v>224</v>
      </c>
      <c r="D86" t="s">
        <v>177</v>
      </c>
      <c r="E86">
        <v>54.82</v>
      </c>
      <c r="F86">
        <v>9.43</v>
      </c>
      <c r="G86">
        <v>9.35</v>
      </c>
      <c r="H86">
        <v>9490</v>
      </c>
      <c r="I86">
        <v>126.95699999999999</v>
      </c>
      <c r="J86" t="s">
        <v>75</v>
      </c>
      <c r="K86">
        <v>56.76</v>
      </c>
      <c r="L86">
        <v>54.847569999999997</v>
      </c>
      <c r="M86">
        <v>4.0895157251269201E-2</v>
      </c>
      <c r="N86">
        <v>53.487065217391297</v>
      </c>
      <c r="O86">
        <v>2.585549939948919</v>
      </c>
      <c r="P86">
        <v>242761</v>
      </c>
      <c r="Q86">
        <v>1777000</v>
      </c>
      <c r="R86">
        <v>0.14000000000000001</v>
      </c>
      <c r="S86">
        <v>27.21</v>
      </c>
      <c r="T86">
        <v>6.3010000000000002</v>
      </c>
      <c r="U86">
        <v>15.176399999999999</v>
      </c>
      <c r="V86">
        <v>2.4351719346638689</v>
      </c>
      <c r="AC86">
        <v>55.15</v>
      </c>
      <c r="AD86">
        <v>50.84</v>
      </c>
      <c r="AH86" s="77">
        <f>IF(AND(M86&lt;Variables!$G$6,M86&gt;Variables!$G$5),0,1)</f>
        <v>1</v>
      </c>
      <c r="AI86" s="77">
        <f t="shared" si="2"/>
        <v>0</v>
      </c>
      <c r="AJ86" s="77">
        <f>IF(I86&gt;Variables!$G$7,0,1)</f>
        <v>0</v>
      </c>
      <c r="AK86" s="77">
        <f>IF(F86&gt;Variables!$G$8,0,1)</f>
        <v>0</v>
      </c>
      <c r="AL86" s="77">
        <f>IF(G86&gt;Variables!$G$9,0,1)</f>
        <v>1</v>
      </c>
      <c r="AM86" s="77">
        <f>IF(AND(K86&gt;Variables!$G$10,K86&lt;Variables!$G$11),0,1)</f>
        <v>1</v>
      </c>
      <c r="AN86" s="77">
        <f>IF(H86&lt;Variables!$G$13,1,0)</f>
        <v>0</v>
      </c>
      <c r="AO86" s="77">
        <f>IF(R86&lt;Variables!$G$12,0,1)</f>
        <v>0</v>
      </c>
      <c r="AP86" s="78">
        <f t="shared" si="3"/>
        <v>1</v>
      </c>
      <c r="AQ86" s="77">
        <f>IF(V86&lt;Variables!$G$15,1,0)</f>
        <v>1</v>
      </c>
      <c r="AR86">
        <v>0</v>
      </c>
      <c r="AS86">
        <v>0</v>
      </c>
      <c r="AT86">
        <v>1</v>
      </c>
      <c r="AU86">
        <v>0</v>
      </c>
      <c r="BA86">
        <v>-2.25</v>
      </c>
    </row>
    <row r="87" spans="3:53" x14ac:dyDescent="0.25">
      <c r="C87" t="s">
        <v>224</v>
      </c>
      <c r="D87" t="s">
        <v>221</v>
      </c>
      <c r="E87">
        <v>8.3000000000000007</v>
      </c>
      <c r="F87">
        <v>9.8000000000000007</v>
      </c>
      <c r="G87">
        <v>0.93</v>
      </c>
      <c r="H87">
        <v>-99999</v>
      </c>
      <c r="I87">
        <v>0.88900000000000001</v>
      </c>
      <c r="J87" t="s">
        <v>75</v>
      </c>
      <c r="K87">
        <v>69.31</v>
      </c>
      <c r="L87">
        <v>8.2865000000000002</v>
      </c>
      <c r="M87">
        <v>-6.0339105774526161E-3</v>
      </c>
      <c r="N87">
        <v>8.3072777777777773</v>
      </c>
      <c r="O87">
        <v>-0.25613417953467782</v>
      </c>
      <c r="P87">
        <v>28322</v>
      </c>
      <c r="Q87">
        <v>327629</v>
      </c>
      <c r="R87">
        <v>0.09</v>
      </c>
      <c r="S87">
        <v>27.21</v>
      </c>
      <c r="T87">
        <v>6.3010000000000002</v>
      </c>
      <c r="U87">
        <v>15.176399999999999</v>
      </c>
      <c r="V87">
        <v>2.567544976455681</v>
      </c>
      <c r="AC87">
        <v>8.35</v>
      </c>
      <c r="AD87">
        <v>8.26</v>
      </c>
      <c r="AH87" s="77">
        <f>IF(AND(M87&lt;Variables!$G$6,M87&gt;Variables!$G$5),0,1)</f>
        <v>1</v>
      </c>
      <c r="AI87" s="77">
        <f t="shared" si="2"/>
        <v>1</v>
      </c>
      <c r="AJ87" s="77">
        <f>IF(I87&gt;Variables!$G$7,0,1)</f>
        <v>1</v>
      </c>
      <c r="AK87" s="77">
        <f>IF(F87&gt;Variables!$G$8,0,1)</f>
        <v>0</v>
      </c>
      <c r="AL87" s="77">
        <f>IF(G87&gt;Variables!$G$9,0,1)</f>
        <v>1</v>
      </c>
      <c r="AM87" s="77">
        <f>IF(AND(K87&gt;Variables!$G$10,K87&lt;Variables!$G$11),0,1)</f>
        <v>0</v>
      </c>
      <c r="AN87" s="77">
        <f>IF(H87&lt;Variables!$G$13,1,0)</f>
        <v>1</v>
      </c>
      <c r="AO87" s="77">
        <f>IF(R87&lt;Variables!$G$12,0,1)</f>
        <v>0</v>
      </c>
      <c r="AP87" s="78">
        <f t="shared" si="3"/>
        <v>1</v>
      </c>
      <c r="AQ87" s="77">
        <f>IF(V87&lt;Variables!$G$15,1,0)</f>
        <v>1</v>
      </c>
      <c r="AR87">
        <v>0</v>
      </c>
      <c r="AS87">
        <v>0</v>
      </c>
      <c r="AT87">
        <v>0</v>
      </c>
      <c r="AU87">
        <v>0</v>
      </c>
      <c r="BA87">
        <v>0</v>
      </c>
    </row>
    <row r="88" spans="3:53" x14ac:dyDescent="0.25">
      <c r="C88" t="s">
        <v>224</v>
      </c>
      <c r="D88" t="s">
        <v>174</v>
      </c>
      <c r="E88">
        <v>30.14</v>
      </c>
      <c r="F88">
        <v>12.66</v>
      </c>
      <c r="G88">
        <v>12.11</v>
      </c>
      <c r="H88">
        <v>404.55</v>
      </c>
      <c r="I88">
        <v>123.28</v>
      </c>
      <c r="J88" t="s">
        <v>75</v>
      </c>
      <c r="K88">
        <v>62.09</v>
      </c>
      <c r="L88">
        <v>29.9328</v>
      </c>
      <c r="M88">
        <v>0.82952480222364899</v>
      </c>
      <c r="N88">
        <v>29.391582926829269</v>
      </c>
      <c r="O88">
        <v>2.686201267676696</v>
      </c>
      <c r="P88">
        <v>81999</v>
      </c>
      <c r="Q88">
        <v>701001</v>
      </c>
      <c r="R88">
        <v>0.12</v>
      </c>
      <c r="S88">
        <v>27.21</v>
      </c>
      <c r="T88">
        <v>6.3010000000000002</v>
      </c>
      <c r="U88">
        <v>15.176399999999999</v>
      </c>
      <c r="V88">
        <v>2.441721133509728</v>
      </c>
      <c r="AC88">
        <v>31.8599</v>
      </c>
      <c r="AD88">
        <v>27.67</v>
      </c>
      <c r="AH88" s="77">
        <f>IF(AND(M88&lt;Variables!$G$6,M88&gt;Variables!$G$5),0,1)</f>
        <v>1</v>
      </c>
      <c r="AI88" s="77">
        <f t="shared" si="2"/>
        <v>0</v>
      </c>
      <c r="AJ88" s="77">
        <f>IF(I88&gt;Variables!$G$7,0,1)</f>
        <v>0</v>
      </c>
      <c r="AK88" s="77">
        <f>IF(F88&gt;Variables!$G$8,0,1)</f>
        <v>0</v>
      </c>
      <c r="AL88" s="77">
        <f>IF(G88&gt;Variables!$G$9,0,1)</f>
        <v>0</v>
      </c>
      <c r="AM88" s="77">
        <f>IF(AND(K88&gt;Variables!$G$10,K88&lt;Variables!$G$11),0,1)</f>
        <v>0</v>
      </c>
      <c r="AN88" s="77">
        <f>IF(H88&lt;Variables!$G$13,1,0)</f>
        <v>1</v>
      </c>
      <c r="AO88" s="77">
        <f>IF(R88&lt;Variables!$G$12,0,1)</f>
        <v>0</v>
      </c>
      <c r="AP88" s="78">
        <f t="shared" si="3"/>
        <v>1</v>
      </c>
      <c r="AQ88" s="77">
        <f>IF(V88&lt;Variables!$G$15,1,0)</f>
        <v>1</v>
      </c>
      <c r="AR88">
        <v>1</v>
      </c>
      <c r="AS88">
        <v>0</v>
      </c>
      <c r="AT88">
        <v>0</v>
      </c>
      <c r="AU88">
        <v>0</v>
      </c>
      <c r="BA88">
        <v>1.27</v>
      </c>
    </row>
    <row r="89" spans="3:53" x14ac:dyDescent="0.25">
      <c r="C89" t="s">
        <v>224</v>
      </c>
      <c r="D89" t="s">
        <v>213</v>
      </c>
      <c r="E89">
        <v>2.59</v>
      </c>
      <c r="F89">
        <v>13.68</v>
      </c>
      <c r="G89">
        <v>-15.1</v>
      </c>
      <c r="H89">
        <v>-99999</v>
      </c>
      <c r="I89">
        <v>-7.9000000000000001E-2</v>
      </c>
      <c r="J89" t="s">
        <v>75</v>
      </c>
      <c r="K89">
        <v>33.47</v>
      </c>
      <c r="L89">
        <v>2.7072099999999999</v>
      </c>
      <c r="M89">
        <v>-6.5458534801511714</v>
      </c>
      <c r="N89">
        <v>2.8011369565217392</v>
      </c>
      <c r="O89">
        <v>-9.6795323017128876</v>
      </c>
      <c r="P89">
        <v>21880000</v>
      </c>
      <c r="Q89">
        <v>328380</v>
      </c>
      <c r="R89">
        <v>66.63</v>
      </c>
      <c r="S89">
        <v>27.21</v>
      </c>
      <c r="T89">
        <v>6.3010000000000002</v>
      </c>
      <c r="U89">
        <v>15.176399999999999</v>
      </c>
      <c r="V89">
        <v>2.0534512477022462</v>
      </c>
      <c r="AC89">
        <v>2.7898999999999998</v>
      </c>
      <c r="AD89">
        <v>2.2599999999999998</v>
      </c>
      <c r="AH89" s="77">
        <f>IF(AND(M89&lt;Variables!$G$6,M89&gt;Variables!$G$5),0,1)</f>
        <v>0</v>
      </c>
      <c r="AI89" s="77">
        <f t="shared" si="2"/>
        <v>1</v>
      </c>
      <c r="AJ89" s="77">
        <f>IF(I89&gt;Variables!$G$7,0,1)</f>
        <v>1</v>
      </c>
      <c r="AK89" s="77">
        <f>IF(F89&gt;Variables!$G$8,0,1)</f>
        <v>0</v>
      </c>
      <c r="AL89" s="77">
        <f>IF(G89&gt;Variables!$G$9,0,1)</f>
        <v>1</v>
      </c>
      <c r="AM89" s="77">
        <f>IF(AND(K89&gt;Variables!$G$10,K89&lt;Variables!$G$11),0,1)</f>
        <v>1</v>
      </c>
      <c r="AN89" s="77">
        <f>IF(H89&lt;Variables!$G$13,1,0)</f>
        <v>1</v>
      </c>
      <c r="AO89" s="77">
        <f>IF(R89&lt;Variables!$G$12,0,1)</f>
        <v>1</v>
      </c>
      <c r="AP89" s="78">
        <f t="shared" si="3"/>
        <v>1</v>
      </c>
      <c r="AQ89" s="77">
        <f>IF(V89&lt;Variables!$G$15,1,0)</f>
        <v>1</v>
      </c>
      <c r="AR89">
        <v>0</v>
      </c>
      <c r="AS89">
        <v>0</v>
      </c>
      <c r="AT89">
        <v>1</v>
      </c>
      <c r="AU89">
        <v>0</v>
      </c>
      <c r="BA89">
        <v>-2.25</v>
      </c>
    </row>
    <row r="90" spans="3:53" x14ac:dyDescent="0.25">
      <c r="C90" t="s">
        <v>224</v>
      </c>
      <c r="D90" t="s">
        <v>225</v>
      </c>
      <c r="E90">
        <v>4.43</v>
      </c>
      <c r="F90">
        <v>17.13</v>
      </c>
      <c r="G90">
        <v>1.62</v>
      </c>
      <c r="H90">
        <v>17.88</v>
      </c>
      <c r="I90">
        <v>-11.131</v>
      </c>
      <c r="J90" t="s">
        <v>75</v>
      </c>
      <c r="K90">
        <v>42.79</v>
      </c>
      <c r="L90">
        <v>4.58995</v>
      </c>
      <c r="M90">
        <v>-3.2451333892526089</v>
      </c>
      <c r="N90">
        <v>4.5537782608695654</v>
      </c>
      <c r="O90">
        <v>-2.4765865707310479</v>
      </c>
      <c r="P90">
        <v>2220000</v>
      </c>
      <c r="Q90">
        <v>778540</v>
      </c>
      <c r="R90">
        <v>2.85</v>
      </c>
      <c r="S90">
        <v>27.21</v>
      </c>
      <c r="T90">
        <v>6.3010000000000002</v>
      </c>
      <c r="U90">
        <v>15.176399999999999</v>
      </c>
      <c r="V90">
        <v>2.3091061430255229</v>
      </c>
      <c r="AC90">
        <v>4.55</v>
      </c>
      <c r="AD90">
        <v>4.12</v>
      </c>
      <c r="AH90" s="77">
        <f>IF(AND(M90&lt;Variables!$G$6,M90&gt;Variables!$G$5),0,1)</f>
        <v>0</v>
      </c>
      <c r="AI90" s="77">
        <f t="shared" si="2"/>
        <v>0</v>
      </c>
      <c r="AJ90" s="77">
        <f>IF(I90&gt;Variables!$G$7,0,1)</f>
        <v>1</v>
      </c>
      <c r="AK90" s="77">
        <f>IF(F90&gt;Variables!$G$8,0,1)</f>
        <v>0</v>
      </c>
      <c r="AL90" s="77">
        <f>IF(G90&gt;Variables!$G$9,0,1)</f>
        <v>1</v>
      </c>
      <c r="AM90" s="77">
        <f>IF(AND(K90&gt;Variables!$G$10,K90&lt;Variables!$G$11),0,1)</f>
        <v>1</v>
      </c>
      <c r="AN90" s="77">
        <f>IF(H90&lt;Variables!$G$13,1,0)</f>
        <v>1</v>
      </c>
      <c r="AO90" s="77">
        <f>IF(R90&lt;Variables!$G$12,0,1)</f>
        <v>1</v>
      </c>
      <c r="AP90" s="78">
        <f t="shared" si="3"/>
        <v>1</v>
      </c>
      <c r="AQ90" s="77">
        <f>IF(V90&lt;Variables!$G$15,1,0)</f>
        <v>1</v>
      </c>
      <c r="AR90">
        <v>1</v>
      </c>
      <c r="AS90">
        <v>0</v>
      </c>
      <c r="AT90">
        <v>0</v>
      </c>
      <c r="AU90">
        <v>0</v>
      </c>
      <c r="BA90">
        <v>2</v>
      </c>
    </row>
    <row r="91" spans="3:53" x14ac:dyDescent="0.25">
      <c r="C91" t="s">
        <v>224</v>
      </c>
      <c r="D91" t="s">
        <v>218</v>
      </c>
      <c r="E91">
        <v>11.6</v>
      </c>
      <c r="F91">
        <v>17.34</v>
      </c>
      <c r="G91">
        <v>-16.25</v>
      </c>
      <c r="H91">
        <v>89.12</v>
      </c>
      <c r="I91">
        <v>-47.319000000000003</v>
      </c>
      <c r="J91" t="s">
        <v>75</v>
      </c>
      <c r="K91">
        <v>42.16</v>
      </c>
      <c r="L91">
        <v>11.751435000000001</v>
      </c>
      <c r="M91">
        <v>-2.360009649885304</v>
      </c>
      <c r="N91">
        <v>12.14424130434783</v>
      </c>
      <c r="O91">
        <v>-5.5181817254232683</v>
      </c>
      <c r="P91">
        <v>4060000</v>
      </c>
      <c r="Q91">
        <v>138930</v>
      </c>
      <c r="R91">
        <v>29.22</v>
      </c>
      <c r="S91">
        <v>27.21</v>
      </c>
      <c r="T91">
        <v>6.3010000000000002</v>
      </c>
      <c r="U91">
        <v>15.176399999999999</v>
      </c>
      <c r="V91">
        <v>2.293702701205087</v>
      </c>
      <c r="AC91">
        <v>13</v>
      </c>
      <c r="AD91">
        <v>11.45</v>
      </c>
      <c r="AH91" s="77">
        <f>IF(AND(M91&lt;Variables!$G$6,M91&gt;Variables!$G$5),0,1)</f>
        <v>0</v>
      </c>
      <c r="AI91" s="77">
        <f t="shared" si="2"/>
        <v>1</v>
      </c>
      <c r="AJ91" s="77">
        <f>IF(I91&gt;Variables!$G$7,0,1)</f>
        <v>1</v>
      </c>
      <c r="AK91" s="77">
        <f>IF(F91&gt;Variables!$G$8,0,1)</f>
        <v>0</v>
      </c>
      <c r="AL91" s="77">
        <f>IF(G91&gt;Variables!$G$9,0,1)</f>
        <v>1</v>
      </c>
      <c r="AM91" s="77">
        <f>IF(AND(K91&gt;Variables!$G$10,K91&lt;Variables!$G$11),0,1)</f>
        <v>1</v>
      </c>
      <c r="AN91" s="77">
        <f>IF(H91&lt;Variables!$G$13,1,0)</f>
        <v>1</v>
      </c>
      <c r="AO91" s="77">
        <f>IF(R91&lt;Variables!$G$12,0,1)</f>
        <v>1</v>
      </c>
      <c r="AP91" s="78">
        <f t="shared" si="3"/>
        <v>1</v>
      </c>
      <c r="AQ91" s="77">
        <f>IF(V91&lt;Variables!$G$15,1,0)</f>
        <v>1</v>
      </c>
      <c r="AR91">
        <v>1</v>
      </c>
      <c r="AS91">
        <v>0</v>
      </c>
      <c r="AT91">
        <v>0</v>
      </c>
      <c r="AU91">
        <v>0</v>
      </c>
      <c r="BA91">
        <v>2</v>
      </c>
    </row>
    <row r="92" spans="3:53" x14ac:dyDescent="0.25">
      <c r="C92" t="s">
        <v>224</v>
      </c>
      <c r="D92" t="s">
        <v>193</v>
      </c>
      <c r="E92">
        <v>4.96</v>
      </c>
      <c r="F92">
        <v>19.36</v>
      </c>
      <c r="G92">
        <v>-1.44</v>
      </c>
      <c r="H92">
        <v>242.76</v>
      </c>
      <c r="I92">
        <v>39.151000000000003</v>
      </c>
      <c r="J92" t="s">
        <v>75</v>
      </c>
      <c r="K92">
        <v>40.630000000000003</v>
      </c>
      <c r="L92">
        <v>5.0008549999999996</v>
      </c>
      <c r="M92">
        <v>-1.6228224973529679</v>
      </c>
      <c r="N92">
        <v>5.2875347826086951</v>
      </c>
      <c r="O92">
        <v>-6.9566404332420841</v>
      </c>
      <c r="P92">
        <v>27380000</v>
      </c>
      <c r="Q92">
        <v>3950000</v>
      </c>
      <c r="R92">
        <v>6.93</v>
      </c>
      <c r="S92">
        <v>27.21</v>
      </c>
      <c r="T92">
        <v>6.3010000000000002</v>
      </c>
      <c r="U92">
        <v>15.176399999999999</v>
      </c>
      <c r="V92">
        <v>2.2682056993722068</v>
      </c>
      <c r="AC92">
        <v>5.0999999999999996</v>
      </c>
      <c r="AD92">
        <v>4.41</v>
      </c>
      <c r="AH92" s="77">
        <f>IF(AND(M92&lt;Variables!$G$6,M92&gt;Variables!$G$5),0,1)</f>
        <v>0</v>
      </c>
      <c r="AI92" s="77">
        <f t="shared" si="2"/>
        <v>1</v>
      </c>
      <c r="AJ92" s="77">
        <f>IF(I92&gt;Variables!$G$7,0,1)</f>
        <v>1</v>
      </c>
      <c r="AK92" s="77">
        <f>IF(F92&gt;Variables!$G$8,0,1)</f>
        <v>0</v>
      </c>
      <c r="AL92" s="77">
        <f>IF(G92&gt;Variables!$G$9,0,1)</f>
        <v>1</v>
      </c>
      <c r="AM92" s="77">
        <f>IF(AND(K92&gt;Variables!$G$10,K92&lt;Variables!$G$11),0,1)</f>
        <v>1</v>
      </c>
      <c r="AN92" s="77">
        <f>IF(H92&lt;Variables!$G$13,1,0)</f>
        <v>1</v>
      </c>
      <c r="AO92" s="77">
        <f>IF(R92&lt;Variables!$G$12,0,1)</f>
        <v>1</v>
      </c>
      <c r="AP92" s="78">
        <f t="shared" si="3"/>
        <v>1</v>
      </c>
      <c r="AQ92" s="77">
        <f>IF(V92&lt;Variables!$G$15,1,0)</f>
        <v>1</v>
      </c>
      <c r="AR92">
        <v>0</v>
      </c>
      <c r="AS92">
        <v>0</v>
      </c>
      <c r="AT92">
        <v>1</v>
      </c>
      <c r="AU92">
        <v>0</v>
      </c>
      <c r="BA92">
        <v>-2.25</v>
      </c>
    </row>
    <row r="93" spans="3:53" x14ac:dyDescent="0.25">
      <c r="C93" t="s">
        <v>224</v>
      </c>
      <c r="D93" t="s">
        <v>121</v>
      </c>
      <c r="E93">
        <v>7.88</v>
      </c>
      <c r="F93">
        <v>24.02</v>
      </c>
      <c r="G93">
        <v>9.8800000000000008</v>
      </c>
      <c r="H93">
        <v>43.68</v>
      </c>
      <c r="I93">
        <v>-74.887</v>
      </c>
      <c r="J93" t="s">
        <v>75</v>
      </c>
      <c r="K93">
        <v>64.22</v>
      </c>
      <c r="L93">
        <v>7.4392849999999999</v>
      </c>
      <c r="M93">
        <v>4.7210854268925022</v>
      </c>
      <c r="N93">
        <v>7.1460891304347838</v>
      </c>
      <c r="O93">
        <v>9.0176718734266412</v>
      </c>
      <c r="P93">
        <v>5670000</v>
      </c>
      <c r="Q93">
        <v>690990</v>
      </c>
      <c r="R93">
        <v>8.2100000000000009</v>
      </c>
      <c r="S93">
        <v>27.21</v>
      </c>
      <c r="T93">
        <v>6.3010000000000002</v>
      </c>
      <c r="U93">
        <v>15.176399999999999</v>
      </c>
      <c r="V93">
        <v>2.1976884640838472</v>
      </c>
      <c r="AC93">
        <v>8</v>
      </c>
      <c r="AD93">
        <v>6.6</v>
      </c>
      <c r="AH93" s="77">
        <f>IF(AND(M93&lt;Variables!$G$6,M93&gt;Variables!$G$5),0,1)</f>
        <v>1</v>
      </c>
      <c r="AI93" s="77">
        <f t="shared" si="2"/>
        <v>0</v>
      </c>
      <c r="AJ93" s="77">
        <f>IF(I93&gt;Variables!$G$7,0,1)</f>
        <v>1</v>
      </c>
      <c r="AK93" s="77">
        <f>IF(F93&gt;Variables!$G$8,0,1)</f>
        <v>0</v>
      </c>
      <c r="AL93" s="77">
        <f>IF(G93&gt;Variables!$G$9,0,1)</f>
        <v>1</v>
      </c>
      <c r="AM93" s="77">
        <f>IF(AND(K93&gt;Variables!$G$10,K93&lt;Variables!$G$11),0,1)</f>
        <v>0</v>
      </c>
      <c r="AN93" s="77">
        <f>IF(H93&lt;Variables!$G$13,1,0)</f>
        <v>1</v>
      </c>
      <c r="AO93" s="77">
        <f>IF(R93&lt;Variables!$G$12,0,1)</f>
        <v>1</v>
      </c>
      <c r="AP93" s="78">
        <f t="shared" si="3"/>
        <v>1</v>
      </c>
      <c r="AQ93" s="77">
        <f>IF(V93&lt;Variables!$G$15,1,0)</f>
        <v>1</v>
      </c>
      <c r="AR93">
        <v>0</v>
      </c>
      <c r="AS93">
        <v>0</v>
      </c>
      <c r="AT93">
        <v>1</v>
      </c>
      <c r="AU93">
        <v>0</v>
      </c>
      <c r="BA93">
        <v>-2.25</v>
      </c>
    </row>
    <row r="94" spans="3:53" x14ac:dyDescent="0.25">
      <c r="C94" t="s">
        <v>224</v>
      </c>
      <c r="D94" t="s">
        <v>219</v>
      </c>
      <c r="E94">
        <v>2.99</v>
      </c>
      <c r="F94">
        <v>32.74</v>
      </c>
      <c r="G94">
        <v>26.7</v>
      </c>
      <c r="H94">
        <v>417.61</v>
      </c>
      <c r="I94">
        <v>1.1830000000000001</v>
      </c>
      <c r="J94" t="s">
        <v>75</v>
      </c>
      <c r="K94">
        <v>59.34</v>
      </c>
      <c r="L94">
        <v>2.93398</v>
      </c>
      <c r="M94">
        <v>1.912760141514271</v>
      </c>
      <c r="N94">
        <v>2.787308695652174</v>
      </c>
      <c r="O94">
        <v>7.2755236857744769</v>
      </c>
      <c r="P94">
        <v>11010000</v>
      </c>
      <c r="Q94">
        <v>1300000</v>
      </c>
      <c r="R94">
        <v>8.4700000000000006</v>
      </c>
      <c r="S94">
        <v>27.21</v>
      </c>
      <c r="T94">
        <v>6.3010000000000002</v>
      </c>
      <c r="U94">
        <v>15.176399999999999</v>
      </c>
      <c r="V94">
        <v>2.3624359972842339</v>
      </c>
      <c r="AC94">
        <v>3.14</v>
      </c>
      <c r="AD94">
        <v>2.5299999999999998</v>
      </c>
      <c r="AH94" s="77">
        <f>IF(AND(M94&lt;Variables!$G$6,M94&gt;Variables!$G$5),0,1)</f>
        <v>1</v>
      </c>
      <c r="AI94" s="77">
        <f t="shared" si="2"/>
        <v>0</v>
      </c>
      <c r="AJ94" s="77">
        <f>IF(I94&gt;Variables!$G$7,0,1)</f>
        <v>1</v>
      </c>
      <c r="AK94" s="77">
        <f>IF(F94&gt;Variables!$G$8,0,1)</f>
        <v>0</v>
      </c>
      <c r="AL94" s="77">
        <f>IF(G94&gt;Variables!$G$9,0,1)</f>
        <v>0</v>
      </c>
      <c r="AM94" s="77">
        <f>IF(AND(K94&gt;Variables!$G$10,K94&lt;Variables!$G$11),0,1)</f>
        <v>1</v>
      </c>
      <c r="AN94" s="77">
        <f>IF(H94&lt;Variables!$G$13,1,0)</f>
        <v>1</v>
      </c>
      <c r="AO94" s="77">
        <f>IF(R94&lt;Variables!$G$12,0,1)</f>
        <v>1</v>
      </c>
      <c r="AP94" s="78">
        <f t="shared" si="3"/>
        <v>1</v>
      </c>
      <c r="AQ94" s="77">
        <f>IF(V94&lt;Variables!$G$15,1,0)</f>
        <v>1</v>
      </c>
      <c r="AR94">
        <v>0</v>
      </c>
      <c r="AS94">
        <v>0</v>
      </c>
      <c r="AT94">
        <v>1</v>
      </c>
      <c r="AU94">
        <v>0</v>
      </c>
      <c r="BA94">
        <v>-2.25</v>
      </c>
    </row>
    <row r="95" spans="3:53" x14ac:dyDescent="0.25">
      <c r="C95" t="s">
        <v>224</v>
      </c>
      <c r="D95" t="s">
        <v>220</v>
      </c>
      <c r="E95">
        <v>2.95</v>
      </c>
      <c r="F95">
        <v>55.88</v>
      </c>
      <c r="G95">
        <v>-12.14</v>
      </c>
      <c r="H95">
        <v>25.86</v>
      </c>
      <c r="I95">
        <v>-0.41199999999999998</v>
      </c>
      <c r="J95" t="s">
        <v>75</v>
      </c>
      <c r="K95">
        <v>45.88</v>
      </c>
      <c r="L95">
        <v>3.11625</v>
      </c>
      <c r="M95">
        <v>-2.4500601684717389</v>
      </c>
      <c r="N95">
        <v>3.1656065217391309</v>
      </c>
      <c r="O95">
        <v>-3.9710090586391029</v>
      </c>
      <c r="P95">
        <v>42120000</v>
      </c>
      <c r="Q95">
        <v>122770</v>
      </c>
      <c r="R95">
        <v>343.08</v>
      </c>
      <c r="S95">
        <v>27.21</v>
      </c>
      <c r="T95">
        <v>6.3010000000000002</v>
      </c>
      <c r="U95">
        <v>15.176399999999999</v>
      </c>
      <c r="V95">
        <v>2.3588661764620942</v>
      </c>
      <c r="AC95">
        <v>3.3</v>
      </c>
      <c r="AD95">
        <v>2.56</v>
      </c>
      <c r="AH95" s="77">
        <f>IF(AND(M95&lt;Variables!$G$6,M95&gt;Variables!$G$5),0,1)</f>
        <v>0</v>
      </c>
      <c r="AI95" s="77">
        <f t="shared" si="2"/>
        <v>1</v>
      </c>
      <c r="AJ95" s="77">
        <f>IF(I95&gt;Variables!$G$7,0,1)</f>
        <v>1</v>
      </c>
      <c r="AK95" s="77">
        <f>IF(F95&gt;Variables!$G$8,0,1)</f>
        <v>0</v>
      </c>
      <c r="AL95" s="77">
        <f>IF(G95&gt;Variables!$G$9,0,1)</f>
        <v>1</v>
      </c>
      <c r="AM95" s="77">
        <f>IF(AND(K95&gt;Variables!$G$10,K95&lt;Variables!$G$11),0,1)</f>
        <v>1</v>
      </c>
      <c r="AN95" s="77">
        <f>IF(H95&lt;Variables!$G$13,1,0)</f>
        <v>1</v>
      </c>
      <c r="AO95" s="77">
        <f>IF(R95&lt;Variables!$G$12,0,1)</f>
        <v>1</v>
      </c>
      <c r="AP95" s="78">
        <f t="shared" si="3"/>
        <v>1</v>
      </c>
      <c r="AQ95" s="77">
        <f>IF(V95&lt;Variables!$G$15,1,0)</f>
        <v>1</v>
      </c>
      <c r="AR95">
        <v>1</v>
      </c>
      <c r="AS95">
        <v>0</v>
      </c>
      <c r="AT95">
        <v>0</v>
      </c>
      <c r="AU95">
        <v>0</v>
      </c>
      <c r="BA95">
        <v>2</v>
      </c>
    </row>
    <row r="96" spans="3:53" x14ac:dyDescent="0.25">
      <c r="C96" t="s">
        <v>224</v>
      </c>
      <c r="D96" t="s">
        <v>155</v>
      </c>
      <c r="E96">
        <v>76.489999999999995</v>
      </c>
      <c r="F96">
        <v>5.82</v>
      </c>
      <c r="G96">
        <v>9.1300000000000008</v>
      </c>
      <c r="H96">
        <v>5490</v>
      </c>
      <c r="I96">
        <v>609.67700000000002</v>
      </c>
      <c r="J96" t="s">
        <v>75</v>
      </c>
      <c r="K96">
        <v>75.040000000000006</v>
      </c>
      <c r="L96">
        <v>74.843334999999996</v>
      </c>
      <c r="M96">
        <v>1.9195630445917531</v>
      </c>
      <c r="N96">
        <v>73.693456097560983</v>
      </c>
      <c r="O96">
        <v>3.5098691789061371</v>
      </c>
      <c r="P96">
        <v>92882</v>
      </c>
      <c r="Q96">
        <v>562703</v>
      </c>
      <c r="R96">
        <v>0.17</v>
      </c>
      <c r="S96">
        <v>27.21</v>
      </c>
      <c r="T96">
        <v>6.3010000000000002</v>
      </c>
      <c r="U96">
        <v>15.176399999999999</v>
      </c>
      <c r="V96">
        <v>2.4376915610981791</v>
      </c>
      <c r="AC96">
        <v>76.28</v>
      </c>
      <c r="AD96">
        <v>74.3</v>
      </c>
      <c r="AH96" s="77">
        <f>IF(AND(M96&lt;Variables!$G$6,M96&gt;Variables!$G$5),0,1)</f>
        <v>1</v>
      </c>
      <c r="AI96" s="77">
        <f t="shared" si="2"/>
        <v>0</v>
      </c>
      <c r="AJ96" s="77">
        <f>IF(I96&gt;Variables!$G$7,0,1)</f>
        <v>0</v>
      </c>
      <c r="AK96" s="77">
        <f>IF(F96&gt;Variables!$G$8,0,1)</f>
        <v>1</v>
      </c>
      <c r="AL96" s="77">
        <f>IF(G96&gt;Variables!$G$9,0,1)</f>
        <v>1</v>
      </c>
      <c r="AM96" s="77">
        <f>IF(AND(K96&gt;Variables!$G$10,K96&lt;Variables!$G$11),0,1)</f>
        <v>1</v>
      </c>
      <c r="AN96" s="77">
        <f>IF(H96&lt;Variables!$G$13,1,0)</f>
        <v>0</v>
      </c>
      <c r="AO96" s="77">
        <f>IF(R96&lt;Variables!$G$12,0,1)</f>
        <v>0</v>
      </c>
      <c r="AP96" s="78">
        <f t="shared" si="3"/>
        <v>1</v>
      </c>
      <c r="AQ96" s="77">
        <f>IF(V96&lt;Variables!$G$15,1,0)</f>
        <v>1</v>
      </c>
      <c r="AR96">
        <v>0</v>
      </c>
      <c r="AS96">
        <v>0</v>
      </c>
      <c r="AT96">
        <v>1</v>
      </c>
      <c r="AU96">
        <v>0</v>
      </c>
      <c r="BA96">
        <v>-2.25</v>
      </c>
    </row>
    <row r="97" spans="3:53" x14ac:dyDescent="0.25">
      <c r="C97" t="s">
        <v>224</v>
      </c>
      <c r="D97" t="s">
        <v>116</v>
      </c>
      <c r="E97">
        <v>11.21</v>
      </c>
      <c r="F97">
        <v>5.74</v>
      </c>
      <c r="G97">
        <v>6.07</v>
      </c>
      <c r="H97">
        <v>2290</v>
      </c>
      <c r="I97">
        <v>-13.443</v>
      </c>
      <c r="J97" t="s">
        <v>75</v>
      </c>
      <c r="K97">
        <v>58.94</v>
      </c>
      <c r="L97">
        <v>11.17489</v>
      </c>
      <c r="M97">
        <v>4.5727519465501611E-2</v>
      </c>
      <c r="N97">
        <v>11.034684782608689</v>
      </c>
      <c r="O97">
        <v>1.3168950473359431</v>
      </c>
      <c r="P97">
        <v>251385</v>
      </c>
      <c r="Q97">
        <v>1631000</v>
      </c>
      <c r="R97">
        <v>0.15</v>
      </c>
      <c r="S97">
        <v>27.21</v>
      </c>
      <c r="T97">
        <v>6.3010000000000002</v>
      </c>
      <c r="U97">
        <v>15.176399999999999</v>
      </c>
      <c r="V97">
        <v>2.4572488584725232</v>
      </c>
      <c r="AC97">
        <v>11.42</v>
      </c>
      <c r="AD97">
        <v>10.7</v>
      </c>
      <c r="AH97" s="77">
        <f>IF(AND(M97&lt;Variables!$G$6,M97&gt;Variables!$G$5),0,1)</f>
        <v>1</v>
      </c>
      <c r="AI97" s="77">
        <f t="shared" si="2"/>
        <v>0</v>
      </c>
      <c r="AJ97" s="77">
        <f>IF(I97&gt;Variables!$G$7,0,1)</f>
        <v>1</v>
      </c>
      <c r="AK97" s="77">
        <f>IF(F97&gt;Variables!$G$8,0,1)</f>
        <v>1</v>
      </c>
      <c r="AL97" s="77">
        <f>IF(G97&gt;Variables!$G$9,0,1)</f>
        <v>1</v>
      </c>
      <c r="AM97" s="77">
        <f>IF(AND(K97&gt;Variables!$G$10,K97&lt;Variables!$G$11),0,1)</f>
        <v>1</v>
      </c>
      <c r="AN97" s="77">
        <f>IF(H97&lt;Variables!$G$13,1,0)</f>
        <v>0</v>
      </c>
      <c r="AO97" s="77">
        <f>IF(R97&lt;Variables!$G$12,0,1)</f>
        <v>0</v>
      </c>
      <c r="AP97" s="78">
        <f t="shared" si="3"/>
        <v>1</v>
      </c>
      <c r="AQ97" s="77">
        <f>IF(V97&lt;Variables!$G$15,1,0)</f>
        <v>1</v>
      </c>
      <c r="AR97">
        <v>1</v>
      </c>
      <c r="AS97">
        <v>0</v>
      </c>
      <c r="AT97">
        <v>0</v>
      </c>
      <c r="AU97">
        <v>0</v>
      </c>
      <c r="BA97">
        <v>1.52</v>
      </c>
    </row>
    <row r="98" spans="3:53" x14ac:dyDescent="0.25">
      <c r="C98" t="s">
        <v>224</v>
      </c>
      <c r="D98" t="s">
        <v>201</v>
      </c>
      <c r="E98">
        <v>34.9</v>
      </c>
      <c r="F98">
        <v>5.67</v>
      </c>
      <c r="G98">
        <v>5.71</v>
      </c>
      <c r="H98">
        <v>-99999</v>
      </c>
      <c r="I98">
        <v>-0.441</v>
      </c>
      <c r="J98" t="s">
        <v>75</v>
      </c>
      <c r="K98">
        <v>76.33</v>
      </c>
      <c r="L98">
        <v>34.012116666666671</v>
      </c>
      <c r="M98">
        <v>2.3458796791535499</v>
      </c>
      <c r="N98">
        <v>33.721717948717938</v>
      </c>
      <c r="O98">
        <v>3.227243798602021</v>
      </c>
      <c r="P98">
        <v>69767</v>
      </c>
      <c r="Q98">
        <v>2417000</v>
      </c>
      <c r="R98">
        <v>0.03</v>
      </c>
      <c r="S98">
        <v>27.21</v>
      </c>
      <c r="T98">
        <v>6.3010000000000002</v>
      </c>
      <c r="U98">
        <v>15.176399999999999</v>
      </c>
      <c r="V98">
        <v>2.400402797824305</v>
      </c>
      <c r="AC98">
        <v>34.83</v>
      </c>
      <c r="AD98">
        <v>33.344999999999999</v>
      </c>
      <c r="AH98" s="77">
        <f>IF(AND(M98&lt;Variables!$G$6,M98&gt;Variables!$G$5),0,1)</f>
        <v>1</v>
      </c>
      <c r="AI98" s="77">
        <f t="shared" si="2"/>
        <v>0</v>
      </c>
      <c r="AJ98" s="77">
        <f>IF(I98&gt;Variables!$G$7,0,1)</f>
        <v>1</v>
      </c>
      <c r="AK98" s="77">
        <f>IF(F98&gt;Variables!$G$8,0,1)</f>
        <v>1</v>
      </c>
      <c r="AL98" s="77">
        <f>IF(G98&gt;Variables!$G$9,0,1)</f>
        <v>1</v>
      </c>
      <c r="AM98" s="77">
        <f>IF(AND(K98&gt;Variables!$G$10,K98&lt;Variables!$G$11),0,1)</f>
        <v>1</v>
      </c>
      <c r="AN98" s="77">
        <f>IF(H98&lt;Variables!$G$13,1,0)</f>
        <v>1</v>
      </c>
      <c r="AO98" s="77">
        <f>IF(R98&lt;Variables!$G$12,0,1)</f>
        <v>0</v>
      </c>
      <c r="AP98" s="78">
        <f t="shared" si="3"/>
        <v>1</v>
      </c>
      <c r="AQ98" s="77">
        <f>IF(V98&lt;Variables!$G$15,1,0)</f>
        <v>1</v>
      </c>
      <c r="AR98">
        <v>0</v>
      </c>
      <c r="AS98">
        <v>0</v>
      </c>
      <c r="AT98">
        <v>1</v>
      </c>
      <c r="AU98">
        <v>0</v>
      </c>
      <c r="BA98">
        <v>-2.25</v>
      </c>
    </row>
    <row r="99" spans="3:53" x14ac:dyDescent="0.25">
      <c r="C99" t="s">
        <v>224</v>
      </c>
      <c r="D99" t="s">
        <v>84</v>
      </c>
      <c r="E99">
        <v>43.98</v>
      </c>
      <c r="F99">
        <v>5.63</v>
      </c>
      <c r="G99">
        <v>3.56</v>
      </c>
      <c r="H99">
        <v>6100</v>
      </c>
      <c r="I99">
        <v>184.72300000000001</v>
      </c>
      <c r="J99" t="s">
        <v>75</v>
      </c>
      <c r="K99">
        <v>58.75</v>
      </c>
      <c r="L99">
        <v>43.676254999999998</v>
      </c>
      <c r="M99">
        <v>0.51228064310916999</v>
      </c>
      <c r="N99">
        <v>43.524632608695647</v>
      </c>
      <c r="O99">
        <v>0.86242518042381078</v>
      </c>
      <c r="P99">
        <v>1251000</v>
      </c>
      <c r="Q99">
        <v>2976000</v>
      </c>
      <c r="R99">
        <v>0.42</v>
      </c>
      <c r="S99">
        <v>27.21</v>
      </c>
      <c r="T99">
        <v>6.3010000000000002</v>
      </c>
      <c r="U99">
        <v>15.176399999999999</v>
      </c>
      <c r="V99">
        <v>2.4313853714277931</v>
      </c>
      <c r="AC99">
        <v>45</v>
      </c>
      <c r="AD99">
        <v>43.33</v>
      </c>
      <c r="AH99" s="77">
        <f>IF(AND(M99&lt;Variables!$G$6,M99&gt;Variables!$G$5),0,1)</f>
        <v>1</v>
      </c>
      <c r="AI99" s="77">
        <f t="shared" si="2"/>
        <v>0</v>
      </c>
      <c r="AJ99" s="77">
        <f>IF(I99&gt;Variables!$G$7,0,1)</f>
        <v>0</v>
      </c>
      <c r="AK99" s="77">
        <f>IF(F99&gt;Variables!$G$8,0,1)</f>
        <v>1</v>
      </c>
      <c r="AL99" s="77">
        <f>IF(G99&gt;Variables!$G$9,0,1)</f>
        <v>1</v>
      </c>
      <c r="AM99" s="77">
        <f>IF(AND(K99&gt;Variables!$G$10,K99&lt;Variables!$G$11),0,1)</f>
        <v>1</v>
      </c>
      <c r="AN99" s="77">
        <f>IF(H99&lt;Variables!$G$13,1,0)</f>
        <v>0</v>
      </c>
      <c r="AO99" s="77">
        <f>IF(R99&lt;Variables!$G$12,0,1)</f>
        <v>0</v>
      </c>
      <c r="AP99" s="78">
        <f t="shared" si="3"/>
        <v>1</v>
      </c>
      <c r="AQ99" s="77">
        <f>IF(V99&lt;Variables!$G$15,1,0)</f>
        <v>1</v>
      </c>
      <c r="AR99">
        <v>1</v>
      </c>
      <c r="AS99">
        <v>0</v>
      </c>
      <c r="AT99">
        <v>0</v>
      </c>
      <c r="AU99">
        <v>0</v>
      </c>
      <c r="BA99">
        <v>1.46</v>
      </c>
    </row>
    <row r="100" spans="3:53" x14ac:dyDescent="0.25">
      <c r="C100" t="s">
        <v>224</v>
      </c>
      <c r="D100" t="s">
        <v>212</v>
      </c>
      <c r="E100">
        <v>5.48</v>
      </c>
      <c r="F100">
        <v>68.2</v>
      </c>
      <c r="G100">
        <v>-4.84</v>
      </c>
      <c r="H100">
        <v>12.78</v>
      </c>
      <c r="I100">
        <v>1E-3</v>
      </c>
      <c r="J100" t="s">
        <v>74</v>
      </c>
      <c r="K100">
        <v>63.4</v>
      </c>
      <c r="L100">
        <v>5.2687749999999998</v>
      </c>
      <c r="M100">
        <v>4.3885912759607359</v>
      </c>
      <c r="N100">
        <v>5.3479565217391309</v>
      </c>
      <c r="O100">
        <v>2.8430200889409099</v>
      </c>
      <c r="P100">
        <v>42380000</v>
      </c>
      <c r="Q100">
        <v>441580</v>
      </c>
      <c r="R100">
        <v>95.97</v>
      </c>
      <c r="S100">
        <v>27.21</v>
      </c>
      <c r="T100">
        <v>6.3010000000000002</v>
      </c>
      <c r="U100">
        <v>15.176399999999999</v>
      </c>
      <c r="V100">
        <v>2.2218856553183608</v>
      </c>
      <c r="AC100">
        <v>5.65</v>
      </c>
      <c r="AD100">
        <v>3.91</v>
      </c>
      <c r="AH100" s="77">
        <f>IF(AND(M100&lt;Variables!$G$6,M100&gt;Variables!$G$5),0,1)</f>
        <v>1</v>
      </c>
      <c r="AI100" s="77">
        <f t="shared" si="2"/>
        <v>1</v>
      </c>
      <c r="AJ100" s="77">
        <f>IF(I100&gt;Variables!$G$7,0,1)</f>
        <v>1</v>
      </c>
      <c r="AK100" s="77">
        <f>IF(F100&gt;Variables!$G$8,0,1)</f>
        <v>0</v>
      </c>
      <c r="AL100" s="77">
        <f>IF(G100&gt;Variables!$G$9,0,1)</f>
        <v>1</v>
      </c>
      <c r="AM100" s="77">
        <f>IF(AND(K100&gt;Variables!$G$10,K100&lt;Variables!$G$11),0,1)</f>
        <v>0</v>
      </c>
      <c r="AN100" s="77">
        <f>IF(H100&lt;Variables!$G$13,1,0)</f>
        <v>1</v>
      </c>
      <c r="AO100" s="77">
        <f>IF(R100&lt;Variables!$G$12,0,1)</f>
        <v>1</v>
      </c>
      <c r="AP100" s="78">
        <f t="shared" si="3"/>
        <v>0</v>
      </c>
      <c r="AQ100" s="77">
        <f>IF(V100&lt;Variables!$G$15,1,0)</f>
        <v>1</v>
      </c>
      <c r="AR100">
        <v>1</v>
      </c>
      <c r="AS100">
        <v>0</v>
      </c>
      <c r="AT100">
        <v>0</v>
      </c>
      <c r="AU100">
        <v>0</v>
      </c>
      <c r="BA100">
        <v>2</v>
      </c>
    </row>
    <row r="101" spans="3:53" x14ac:dyDescent="0.25">
      <c r="C101" t="s">
        <v>224</v>
      </c>
      <c r="D101" t="s">
        <v>151</v>
      </c>
      <c r="E101">
        <v>124.5</v>
      </c>
      <c r="F101">
        <v>6.07</v>
      </c>
      <c r="G101">
        <v>8.35</v>
      </c>
      <c r="H101">
        <v>8109.9999999999991</v>
      </c>
      <c r="I101">
        <v>-42.197000000000003</v>
      </c>
      <c r="J101" t="s">
        <v>75</v>
      </c>
      <c r="K101">
        <v>67.569999999999993</v>
      </c>
      <c r="L101">
        <v>122.99446</v>
      </c>
      <c r="M101">
        <v>0.81746771358646686</v>
      </c>
      <c r="N101">
        <v>120.5728608695652</v>
      </c>
      <c r="O101">
        <v>2.8422972679914689</v>
      </c>
      <c r="P101">
        <v>229331</v>
      </c>
      <c r="Q101">
        <v>898929</v>
      </c>
      <c r="R101">
        <v>0.26</v>
      </c>
      <c r="S101">
        <v>27.21</v>
      </c>
      <c r="T101">
        <v>6.3010000000000002</v>
      </c>
      <c r="U101">
        <v>15.176399999999999</v>
      </c>
      <c r="V101">
        <v>2.4862909619291131</v>
      </c>
      <c r="AC101">
        <v>131.84</v>
      </c>
      <c r="AD101">
        <v>123.09</v>
      </c>
      <c r="AH101" s="77">
        <f>IF(AND(M101&lt;Variables!$G$6,M101&gt;Variables!$G$5),0,1)</f>
        <v>1</v>
      </c>
      <c r="AI101" s="77">
        <f t="shared" si="2"/>
        <v>0</v>
      </c>
      <c r="AJ101" s="77">
        <f>IF(I101&gt;Variables!$G$7,0,1)</f>
        <v>1</v>
      </c>
      <c r="AK101" s="77">
        <f>IF(F101&gt;Variables!$G$8,0,1)</f>
        <v>1</v>
      </c>
      <c r="AL101" s="77">
        <f>IF(G101&gt;Variables!$G$9,0,1)</f>
        <v>1</v>
      </c>
      <c r="AM101" s="77">
        <f>IF(AND(K101&gt;Variables!$G$10,K101&lt;Variables!$G$11),0,1)</f>
        <v>0</v>
      </c>
      <c r="AN101" s="77">
        <f>IF(H101&lt;Variables!$G$13,1,0)</f>
        <v>0</v>
      </c>
      <c r="AO101" s="77">
        <f>IF(R101&lt;Variables!$G$12,0,1)</f>
        <v>0</v>
      </c>
      <c r="AP101" s="78">
        <f t="shared" si="3"/>
        <v>1</v>
      </c>
      <c r="AQ101" s="77">
        <f>IF(V101&lt;Variables!$G$15,1,0)</f>
        <v>1</v>
      </c>
      <c r="AR101">
        <v>1</v>
      </c>
      <c r="AS101">
        <v>0</v>
      </c>
      <c r="AT101">
        <v>0</v>
      </c>
      <c r="AU101">
        <v>0</v>
      </c>
      <c r="BA101">
        <v>1.66</v>
      </c>
    </row>
    <row r="102" spans="3:53" x14ac:dyDescent="0.25">
      <c r="C102" t="s">
        <v>224</v>
      </c>
      <c r="D102" t="s">
        <v>166</v>
      </c>
      <c r="E102">
        <v>52.97</v>
      </c>
      <c r="F102">
        <v>6.41</v>
      </c>
      <c r="G102">
        <v>6.88</v>
      </c>
      <c r="H102">
        <v>8010</v>
      </c>
      <c r="I102">
        <v>197.97300000000001</v>
      </c>
      <c r="J102" t="s">
        <v>75</v>
      </c>
      <c r="K102">
        <v>72.819999999999993</v>
      </c>
      <c r="L102">
        <v>52.680889999999998</v>
      </c>
      <c r="M102">
        <v>0.34948156722485901</v>
      </c>
      <c r="N102">
        <v>52.07618260869566</v>
      </c>
      <c r="O102">
        <v>1.514737355523109</v>
      </c>
      <c r="P102">
        <v>834555</v>
      </c>
      <c r="Q102">
        <v>1484000</v>
      </c>
      <c r="R102">
        <v>0.56000000000000005</v>
      </c>
      <c r="S102">
        <v>27.21</v>
      </c>
      <c r="T102">
        <v>6.3010000000000002</v>
      </c>
      <c r="U102">
        <v>15.176399999999999</v>
      </c>
      <c r="V102">
        <v>2.5712963901287158</v>
      </c>
      <c r="AC102">
        <v>54.83</v>
      </c>
      <c r="AD102">
        <v>52.52</v>
      </c>
      <c r="AH102" s="77">
        <f>IF(AND(M102&lt;Variables!$G$6,M102&gt;Variables!$G$5),0,1)</f>
        <v>1</v>
      </c>
      <c r="AI102" s="77">
        <f t="shared" si="2"/>
        <v>0</v>
      </c>
      <c r="AJ102" s="77">
        <f>IF(I102&gt;Variables!$G$7,0,1)</f>
        <v>0</v>
      </c>
      <c r="AK102" s="77">
        <f>IF(F102&gt;Variables!$G$8,0,1)</f>
        <v>1</v>
      </c>
      <c r="AL102" s="77">
        <f>IF(G102&gt;Variables!$G$9,0,1)</f>
        <v>1</v>
      </c>
      <c r="AM102" s="77">
        <f>IF(AND(K102&gt;Variables!$G$10,K102&lt;Variables!$G$11),0,1)</f>
        <v>1</v>
      </c>
      <c r="AN102" s="77">
        <f>IF(H102&lt;Variables!$G$13,1,0)</f>
        <v>0</v>
      </c>
      <c r="AO102" s="77">
        <f>IF(R102&lt;Variables!$G$12,0,1)</f>
        <v>0</v>
      </c>
      <c r="AP102" s="78">
        <f t="shared" si="3"/>
        <v>1</v>
      </c>
      <c r="AQ102" s="77">
        <f>IF(V102&lt;Variables!$G$15,1,0)</f>
        <v>1</v>
      </c>
      <c r="AR102">
        <v>0</v>
      </c>
      <c r="AS102">
        <v>1</v>
      </c>
      <c r="AT102">
        <v>0</v>
      </c>
      <c r="AU102">
        <v>0</v>
      </c>
      <c r="BA102">
        <v>1</v>
      </c>
    </row>
    <row r="103" spans="3:53" x14ac:dyDescent="0.25">
      <c r="C103" t="s">
        <v>226</v>
      </c>
      <c r="D103" t="s">
        <v>227</v>
      </c>
      <c r="E103">
        <v>0.33</v>
      </c>
      <c r="F103">
        <v>6.73</v>
      </c>
      <c r="G103">
        <v>7.54</v>
      </c>
      <c r="H103">
        <v>-99999</v>
      </c>
      <c r="I103">
        <v>25.283999999999999</v>
      </c>
      <c r="J103" t="s">
        <v>74</v>
      </c>
      <c r="K103">
        <v>-99999</v>
      </c>
      <c r="L103">
        <v>0.35220000000000001</v>
      </c>
      <c r="M103">
        <v>0</v>
      </c>
      <c r="N103">
        <v>0.35220000000000001</v>
      </c>
      <c r="O103">
        <v>0</v>
      </c>
      <c r="P103">
        <v>25015</v>
      </c>
      <c r="Q103">
        <v>49209</v>
      </c>
      <c r="R103">
        <v>0.51</v>
      </c>
      <c r="S103">
        <v>25.501999999999999</v>
      </c>
      <c r="T103">
        <v>6.8360000000000003</v>
      </c>
      <c r="U103">
        <v>14.672000000000001</v>
      </c>
      <c r="V103">
        <v>-99999</v>
      </c>
      <c r="AC103">
        <v>0.32900000000000001</v>
      </c>
      <c r="AD103">
        <v>0.315</v>
      </c>
      <c r="AH103" s="77">
        <f>IF(AND(M103&lt;Variables!$G$6,M103&gt;Variables!$G$5),0,1)</f>
        <v>1</v>
      </c>
      <c r="AI103" s="77">
        <f t="shared" si="2"/>
        <v>1</v>
      </c>
      <c r="AJ103" s="77">
        <f>IF(I103&gt;Variables!$G$7,0,1)</f>
        <v>1</v>
      </c>
      <c r="AK103" s="77">
        <f>IF(F103&gt;Variables!$G$8,0,1)</f>
        <v>1</v>
      </c>
      <c r="AL103" s="77">
        <f>IF(G103&gt;Variables!$G$9,0,1)</f>
        <v>1</v>
      </c>
      <c r="AM103" s="77">
        <f>IF(AND(K103&gt;Variables!$G$10,K103&lt;Variables!$G$11),0,1)</f>
        <v>1</v>
      </c>
      <c r="AN103" s="77">
        <f>IF(H103&lt;Variables!$G$13,1,0)</f>
        <v>1</v>
      </c>
      <c r="AO103" s="77">
        <f>IF(R103&lt;Variables!$G$12,0,1)</f>
        <v>0</v>
      </c>
      <c r="AP103" s="78">
        <f t="shared" si="3"/>
        <v>0</v>
      </c>
      <c r="AQ103" s="77">
        <f>IF(V103&lt;Variables!$G$15,1,0)</f>
        <v>1</v>
      </c>
      <c r="AR103">
        <v>0</v>
      </c>
      <c r="AS103">
        <v>0</v>
      </c>
      <c r="AT103">
        <v>1</v>
      </c>
      <c r="AU103">
        <v>0</v>
      </c>
      <c r="BA103">
        <v>-2.25</v>
      </c>
    </row>
    <row r="104" spans="3:53" x14ac:dyDescent="0.25">
      <c r="C104" t="s">
        <v>226</v>
      </c>
      <c r="D104" t="s">
        <v>151</v>
      </c>
      <c r="E104">
        <v>124.25</v>
      </c>
      <c r="F104">
        <v>6.52</v>
      </c>
      <c r="G104">
        <v>8.2799999999999994</v>
      </c>
      <c r="H104">
        <v>8109.9999999999991</v>
      </c>
      <c r="I104">
        <v>-42.210999999999999</v>
      </c>
      <c r="J104" t="s">
        <v>75</v>
      </c>
      <c r="K104">
        <v>61.18</v>
      </c>
      <c r="L104">
        <v>123.46411500000001</v>
      </c>
      <c r="M104">
        <v>0.36924494214369957</v>
      </c>
      <c r="N104">
        <v>120.9010725490196</v>
      </c>
      <c r="O104">
        <v>2.497022886009832</v>
      </c>
      <c r="P104">
        <v>249519</v>
      </c>
      <c r="Q104">
        <v>898929</v>
      </c>
      <c r="R104">
        <v>0.28000000000000003</v>
      </c>
      <c r="S104">
        <v>25.501999999999999</v>
      </c>
      <c r="T104">
        <v>6.8360000000000003</v>
      </c>
      <c r="U104">
        <v>14.672000000000001</v>
      </c>
      <c r="V104">
        <v>2.461302309891519</v>
      </c>
      <c r="AC104">
        <v>131.84</v>
      </c>
      <c r="AD104">
        <v>123.63500000000001</v>
      </c>
      <c r="AH104" s="77">
        <f>IF(AND(M104&lt;Variables!$G$6,M104&gt;Variables!$G$5),0,1)</f>
        <v>1</v>
      </c>
      <c r="AI104" s="77">
        <f t="shared" si="2"/>
        <v>0</v>
      </c>
      <c r="AJ104" s="77">
        <f>IF(I104&gt;Variables!$G$7,0,1)</f>
        <v>1</v>
      </c>
      <c r="AK104" s="77">
        <f>IF(F104&gt;Variables!$G$8,0,1)</f>
        <v>1</v>
      </c>
      <c r="AL104" s="77">
        <f>IF(G104&gt;Variables!$G$9,0,1)</f>
        <v>1</v>
      </c>
      <c r="AM104" s="77">
        <f>IF(AND(K104&gt;Variables!$G$10,K104&lt;Variables!$G$11),0,1)</f>
        <v>1</v>
      </c>
      <c r="AN104" s="77">
        <f>IF(H104&lt;Variables!$G$13,1,0)</f>
        <v>0</v>
      </c>
      <c r="AO104" s="77">
        <f>IF(R104&lt;Variables!$G$12,0,1)</f>
        <v>0</v>
      </c>
      <c r="AP104" s="78">
        <f t="shared" si="3"/>
        <v>1</v>
      </c>
      <c r="AQ104" s="77">
        <f>IF(V104&lt;Variables!$G$15,1,0)</f>
        <v>1</v>
      </c>
      <c r="AR104">
        <v>1</v>
      </c>
      <c r="AS104">
        <v>0</v>
      </c>
      <c r="AT104">
        <v>0</v>
      </c>
      <c r="AU104">
        <v>0</v>
      </c>
      <c r="BA104">
        <v>2</v>
      </c>
    </row>
    <row r="105" spans="3:53" x14ac:dyDescent="0.25">
      <c r="C105" t="s">
        <v>226</v>
      </c>
      <c r="D105" t="s">
        <v>215</v>
      </c>
      <c r="E105">
        <v>0.74</v>
      </c>
      <c r="F105">
        <v>11.09</v>
      </c>
      <c r="G105">
        <v>0</v>
      </c>
      <c r="H105">
        <v>-99999</v>
      </c>
      <c r="I105">
        <v>1338655.1310000001</v>
      </c>
      <c r="J105" t="s">
        <v>75</v>
      </c>
      <c r="K105">
        <v>-99999</v>
      </c>
      <c r="L105">
        <v>-99999</v>
      </c>
      <c r="M105">
        <v>-99999</v>
      </c>
      <c r="N105">
        <v>0.7</v>
      </c>
      <c r="O105">
        <v>0</v>
      </c>
      <c r="P105">
        <v>50000</v>
      </c>
      <c r="Q105">
        <v>534</v>
      </c>
      <c r="R105">
        <v>93.63</v>
      </c>
      <c r="S105">
        <v>25.501999999999999</v>
      </c>
      <c r="T105">
        <v>6.8360000000000003</v>
      </c>
      <c r="U105">
        <v>14.672000000000001</v>
      </c>
      <c r="V105">
        <v>-99999</v>
      </c>
      <c r="AC105">
        <v>0.73509999999999998</v>
      </c>
      <c r="AD105">
        <v>0.68789999999999996</v>
      </c>
      <c r="AH105" s="77">
        <f>IF(AND(M105&lt;Variables!$G$6,M105&gt;Variables!$G$5),0,1)</f>
        <v>1</v>
      </c>
      <c r="AI105" s="77">
        <f t="shared" si="2"/>
        <v>1</v>
      </c>
      <c r="AJ105" s="77">
        <f>IF(I105&gt;Variables!$G$7,0,1)</f>
        <v>0</v>
      </c>
      <c r="AK105" s="77">
        <f>IF(F105&gt;Variables!$G$8,0,1)</f>
        <v>0</v>
      </c>
      <c r="AL105" s="77">
        <f>IF(G105&gt;Variables!$G$9,0,1)</f>
        <v>1</v>
      </c>
      <c r="AM105" s="77">
        <f>IF(AND(K105&gt;Variables!$G$10,K105&lt;Variables!$G$11),0,1)</f>
        <v>1</v>
      </c>
      <c r="AN105" s="77">
        <f>IF(H105&lt;Variables!$G$13,1,0)</f>
        <v>1</v>
      </c>
      <c r="AO105" s="77">
        <f>IF(R105&lt;Variables!$G$12,0,1)</f>
        <v>1</v>
      </c>
      <c r="AP105" s="78">
        <f t="shared" si="3"/>
        <v>1</v>
      </c>
      <c r="AQ105" s="77">
        <f>IF(V105&lt;Variables!$G$15,1,0)</f>
        <v>1</v>
      </c>
      <c r="AR105">
        <v>0</v>
      </c>
      <c r="AS105">
        <v>0</v>
      </c>
      <c r="AT105">
        <v>1</v>
      </c>
      <c r="AU105">
        <v>0</v>
      </c>
      <c r="BA105">
        <v>-2.25</v>
      </c>
    </row>
    <row r="106" spans="3:53" x14ac:dyDescent="0.25">
      <c r="C106" t="s">
        <v>226</v>
      </c>
      <c r="D106" t="s">
        <v>216</v>
      </c>
      <c r="E106">
        <v>47.51</v>
      </c>
      <c r="F106">
        <v>6.92</v>
      </c>
      <c r="G106">
        <v>2.94</v>
      </c>
      <c r="H106">
        <v>2660</v>
      </c>
      <c r="I106">
        <v>1.1160000000000001</v>
      </c>
      <c r="J106" t="s">
        <v>74</v>
      </c>
      <c r="K106">
        <v>64.72</v>
      </c>
      <c r="L106">
        <v>47.165233333333333</v>
      </c>
      <c r="M106">
        <v>-0.1171060321974456</v>
      </c>
      <c r="N106">
        <v>46.488774074074072</v>
      </c>
      <c r="O106">
        <v>1.336292337879422</v>
      </c>
      <c r="P106">
        <v>43381</v>
      </c>
      <c r="Q106">
        <v>141185</v>
      </c>
      <c r="R106">
        <v>0.31</v>
      </c>
      <c r="S106">
        <v>25.501999999999999</v>
      </c>
      <c r="T106">
        <v>6.8360000000000003</v>
      </c>
      <c r="U106">
        <v>14.672000000000001</v>
      </c>
      <c r="V106">
        <v>2.5275222935300512</v>
      </c>
      <c r="AC106">
        <v>47.98</v>
      </c>
      <c r="AD106">
        <v>46.42</v>
      </c>
      <c r="AH106" s="77">
        <f>IF(AND(M106&lt;Variables!$G$6,M106&gt;Variables!$G$5),0,1)</f>
        <v>1</v>
      </c>
      <c r="AI106" s="77">
        <f t="shared" si="2"/>
        <v>0</v>
      </c>
      <c r="AJ106" s="77">
        <f>IF(I106&gt;Variables!$G$7,0,1)</f>
        <v>1</v>
      </c>
      <c r="AK106" s="77">
        <f>IF(F106&gt;Variables!$G$8,0,1)</f>
        <v>1</v>
      </c>
      <c r="AL106" s="77">
        <f>IF(G106&gt;Variables!$G$9,0,1)</f>
        <v>1</v>
      </c>
      <c r="AM106" s="77">
        <f>IF(AND(K106&gt;Variables!$G$10,K106&lt;Variables!$G$11),0,1)</f>
        <v>0</v>
      </c>
      <c r="AN106" s="77">
        <f>IF(H106&lt;Variables!$G$13,1,0)</f>
        <v>0</v>
      </c>
      <c r="AO106" s="77">
        <f>IF(R106&lt;Variables!$G$12,0,1)</f>
        <v>0</v>
      </c>
      <c r="AP106" s="78">
        <f t="shared" si="3"/>
        <v>0</v>
      </c>
      <c r="AQ106" s="77">
        <f>IF(V106&lt;Variables!$G$15,1,0)</f>
        <v>1</v>
      </c>
      <c r="AR106">
        <v>0</v>
      </c>
      <c r="AS106">
        <v>0</v>
      </c>
      <c r="AT106">
        <v>1</v>
      </c>
      <c r="AU106">
        <v>0</v>
      </c>
      <c r="BA106">
        <v>-1.01</v>
      </c>
    </row>
    <row r="107" spans="3:53" x14ac:dyDescent="0.25">
      <c r="C107" t="s">
        <v>226</v>
      </c>
      <c r="D107" t="s">
        <v>160</v>
      </c>
      <c r="E107">
        <v>22.47</v>
      </c>
      <c r="F107">
        <v>8.56</v>
      </c>
      <c r="G107">
        <v>10.45</v>
      </c>
      <c r="H107">
        <v>2340</v>
      </c>
      <c r="I107">
        <v>-38.582999999999998</v>
      </c>
      <c r="J107" t="s">
        <v>74</v>
      </c>
      <c r="K107">
        <v>53.5</v>
      </c>
      <c r="L107">
        <v>22.418025</v>
      </c>
      <c r="M107">
        <v>-0.48186671216575871</v>
      </c>
      <c r="N107">
        <v>22.032241176470588</v>
      </c>
      <c r="O107">
        <v>1.260692551904542</v>
      </c>
      <c r="P107">
        <v>303065</v>
      </c>
      <c r="Q107">
        <v>1490000</v>
      </c>
      <c r="R107">
        <v>0.2</v>
      </c>
      <c r="S107">
        <v>25.501999999999999</v>
      </c>
      <c r="T107">
        <v>6.8360000000000003</v>
      </c>
      <c r="U107">
        <v>14.672000000000001</v>
      </c>
      <c r="V107">
        <v>2.4206592432428811</v>
      </c>
      <c r="AC107">
        <v>22.59</v>
      </c>
      <c r="AD107">
        <v>21.12</v>
      </c>
      <c r="AH107" s="77">
        <f>IF(AND(M107&lt;Variables!$G$6,M107&gt;Variables!$G$5),0,1)</f>
        <v>1</v>
      </c>
      <c r="AI107" s="77">
        <f t="shared" si="2"/>
        <v>0</v>
      </c>
      <c r="AJ107" s="77">
        <f>IF(I107&gt;Variables!$G$7,0,1)</f>
        <v>1</v>
      </c>
      <c r="AK107" s="77">
        <f>IF(F107&gt;Variables!$G$8,0,1)</f>
        <v>1</v>
      </c>
      <c r="AL107" s="77">
        <f>IF(G107&gt;Variables!$G$9,0,1)</f>
        <v>1</v>
      </c>
      <c r="AM107" s="77">
        <f>IF(AND(K107&gt;Variables!$G$10,K107&lt;Variables!$G$11),0,1)</f>
        <v>1</v>
      </c>
      <c r="AN107" s="77">
        <f>IF(H107&lt;Variables!$G$13,1,0)</f>
        <v>0</v>
      </c>
      <c r="AO107" s="77">
        <f>IF(R107&lt;Variables!$G$12,0,1)</f>
        <v>0</v>
      </c>
      <c r="AP107" s="78">
        <f t="shared" si="3"/>
        <v>0</v>
      </c>
      <c r="AQ107" s="77">
        <f>IF(V107&lt;Variables!$G$15,1,0)</f>
        <v>1</v>
      </c>
      <c r="AR107">
        <v>0</v>
      </c>
      <c r="AS107">
        <v>0</v>
      </c>
      <c r="AT107">
        <v>1</v>
      </c>
      <c r="AU107">
        <v>0</v>
      </c>
      <c r="BA107">
        <v>-2.25</v>
      </c>
    </row>
    <row r="108" spans="3:53" x14ac:dyDescent="0.25">
      <c r="C108" t="s">
        <v>226</v>
      </c>
      <c r="D108" t="s">
        <v>212</v>
      </c>
      <c r="E108">
        <v>5.47</v>
      </c>
      <c r="F108">
        <v>72.12</v>
      </c>
      <c r="G108">
        <v>-4.43</v>
      </c>
      <c r="H108">
        <v>12.78</v>
      </c>
      <c r="I108">
        <v>1E-3</v>
      </c>
      <c r="J108" t="s">
        <v>74</v>
      </c>
      <c r="K108">
        <v>62.45</v>
      </c>
      <c r="L108">
        <v>5.3633250000000006</v>
      </c>
      <c r="M108">
        <v>2.9958095025007698</v>
      </c>
      <c r="N108">
        <v>5.3646666666666682</v>
      </c>
      <c r="O108">
        <v>2.9700509506648141</v>
      </c>
      <c r="P108">
        <v>45670000</v>
      </c>
      <c r="Q108">
        <v>441580</v>
      </c>
      <c r="R108">
        <v>103.42</v>
      </c>
      <c r="S108">
        <v>25.501999999999999</v>
      </c>
      <c r="T108">
        <v>6.8360000000000003</v>
      </c>
      <c r="U108">
        <v>14.672000000000001</v>
      </c>
      <c r="V108">
        <v>2.3103748247868632</v>
      </c>
      <c r="AC108">
        <v>5.6</v>
      </c>
      <c r="AD108">
        <v>3.91</v>
      </c>
      <c r="AH108" s="77">
        <f>IF(AND(M108&lt;Variables!$G$6,M108&gt;Variables!$G$5),0,1)</f>
        <v>1</v>
      </c>
      <c r="AI108" s="77">
        <f t="shared" si="2"/>
        <v>1</v>
      </c>
      <c r="AJ108" s="77">
        <f>IF(I108&gt;Variables!$G$7,0,1)</f>
        <v>1</v>
      </c>
      <c r="AK108" s="77">
        <f>IF(F108&gt;Variables!$G$8,0,1)</f>
        <v>0</v>
      </c>
      <c r="AL108" s="77">
        <f>IF(G108&gt;Variables!$G$9,0,1)</f>
        <v>1</v>
      </c>
      <c r="AM108" s="77">
        <f>IF(AND(K108&gt;Variables!$G$10,K108&lt;Variables!$G$11),0,1)</f>
        <v>0</v>
      </c>
      <c r="AN108" s="77">
        <f>IF(H108&lt;Variables!$G$13,1,0)</f>
        <v>1</v>
      </c>
      <c r="AO108" s="77">
        <f>IF(R108&lt;Variables!$G$12,0,1)</f>
        <v>1</v>
      </c>
      <c r="AP108" s="78">
        <f t="shared" si="3"/>
        <v>0</v>
      </c>
      <c r="AQ108" s="77">
        <f>IF(V108&lt;Variables!$G$15,1,0)</f>
        <v>1</v>
      </c>
      <c r="AR108">
        <v>1</v>
      </c>
      <c r="AS108">
        <v>0</v>
      </c>
      <c r="AT108">
        <v>0</v>
      </c>
      <c r="AU108">
        <v>0</v>
      </c>
      <c r="BA108">
        <v>2</v>
      </c>
    </row>
    <row r="109" spans="3:53" x14ac:dyDescent="0.25">
      <c r="C109" t="s">
        <v>226</v>
      </c>
      <c r="D109" t="s">
        <v>167</v>
      </c>
      <c r="E109">
        <v>11.18</v>
      </c>
      <c r="F109">
        <v>6.16</v>
      </c>
      <c r="G109">
        <v>7.35</v>
      </c>
      <c r="H109">
        <v>2180</v>
      </c>
      <c r="I109">
        <v>-37.887999999999998</v>
      </c>
      <c r="J109" t="s">
        <v>75</v>
      </c>
      <c r="K109">
        <v>63.37</v>
      </c>
      <c r="L109">
        <v>11.178245</v>
      </c>
      <c r="M109">
        <v>0.55245702701989241</v>
      </c>
      <c r="N109">
        <v>10.83395098039216</v>
      </c>
      <c r="O109">
        <v>3.7479311134297202</v>
      </c>
      <c r="P109">
        <v>9016000</v>
      </c>
      <c r="Q109">
        <v>13224000</v>
      </c>
      <c r="R109">
        <v>0.68</v>
      </c>
      <c r="S109">
        <v>25.501999999999999</v>
      </c>
      <c r="T109">
        <v>6.8360000000000003</v>
      </c>
      <c r="U109">
        <v>14.672000000000001</v>
      </c>
      <c r="V109">
        <v>2.4698175371942548</v>
      </c>
      <c r="AC109">
        <v>11.36</v>
      </c>
      <c r="AD109">
        <v>10.49</v>
      </c>
      <c r="AH109" s="77">
        <f>IF(AND(M109&lt;Variables!$G$6,M109&gt;Variables!$G$5),0,1)</f>
        <v>1</v>
      </c>
      <c r="AI109" s="77">
        <f t="shared" si="2"/>
        <v>0</v>
      </c>
      <c r="AJ109" s="77">
        <f>IF(I109&gt;Variables!$G$7,0,1)</f>
        <v>1</v>
      </c>
      <c r="AK109" s="77">
        <f>IF(F109&gt;Variables!$G$8,0,1)</f>
        <v>1</v>
      </c>
      <c r="AL109" s="77">
        <f>IF(G109&gt;Variables!$G$9,0,1)</f>
        <v>1</v>
      </c>
      <c r="AM109" s="77">
        <f>IF(AND(K109&gt;Variables!$G$10,K109&lt;Variables!$G$11),0,1)</f>
        <v>0</v>
      </c>
      <c r="AN109" s="77">
        <f>IF(H109&lt;Variables!$G$13,1,0)</f>
        <v>0</v>
      </c>
      <c r="AO109" s="77">
        <f>IF(R109&lt;Variables!$G$12,0,1)</f>
        <v>0</v>
      </c>
      <c r="AP109" s="78">
        <f t="shared" si="3"/>
        <v>1</v>
      </c>
      <c r="AQ109" s="77">
        <f>IF(V109&lt;Variables!$G$15,1,0)</f>
        <v>1</v>
      </c>
      <c r="AR109">
        <v>0</v>
      </c>
      <c r="AS109">
        <v>0</v>
      </c>
      <c r="AT109">
        <v>1</v>
      </c>
      <c r="AU109">
        <v>0</v>
      </c>
      <c r="BA109">
        <v>-2.25</v>
      </c>
    </row>
    <row r="110" spans="3:53" x14ac:dyDescent="0.25">
      <c r="C110" t="s">
        <v>226</v>
      </c>
      <c r="D110" t="s">
        <v>116</v>
      </c>
      <c r="E110">
        <v>11.2</v>
      </c>
      <c r="F110">
        <v>6.17</v>
      </c>
      <c r="G110">
        <v>6.21</v>
      </c>
      <c r="H110">
        <v>2290</v>
      </c>
      <c r="I110">
        <v>-13.423</v>
      </c>
      <c r="J110" t="s">
        <v>75</v>
      </c>
      <c r="K110">
        <v>59.85</v>
      </c>
      <c r="L110">
        <v>11.175884999999999</v>
      </c>
      <c r="M110">
        <v>0.17103790885467129</v>
      </c>
      <c r="N110">
        <v>11.050598039215689</v>
      </c>
      <c r="O110">
        <v>1.3067343529451181</v>
      </c>
      <c r="P110">
        <v>275991</v>
      </c>
      <c r="Q110">
        <v>1631000</v>
      </c>
      <c r="R110">
        <v>0.17</v>
      </c>
      <c r="S110">
        <v>25.501999999999999</v>
      </c>
      <c r="T110">
        <v>6.8360000000000003</v>
      </c>
      <c r="U110">
        <v>14.672000000000001</v>
      </c>
      <c r="V110">
        <v>2.459733533184171</v>
      </c>
      <c r="AC110">
        <v>11.42</v>
      </c>
      <c r="AD110">
        <v>10.7</v>
      </c>
      <c r="AH110" s="77">
        <f>IF(AND(M110&lt;Variables!$G$6,M110&gt;Variables!$G$5),0,1)</f>
        <v>1</v>
      </c>
      <c r="AI110" s="77">
        <f t="shared" si="2"/>
        <v>0</v>
      </c>
      <c r="AJ110" s="77">
        <f>IF(I110&gt;Variables!$G$7,0,1)</f>
        <v>1</v>
      </c>
      <c r="AK110" s="77">
        <f>IF(F110&gt;Variables!$G$8,0,1)</f>
        <v>1</v>
      </c>
      <c r="AL110" s="77">
        <f>IF(G110&gt;Variables!$G$9,0,1)</f>
        <v>1</v>
      </c>
      <c r="AM110" s="77">
        <f>IF(AND(K110&gt;Variables!$G$10,K110&lt;Variables!$G$11),0,1)</f>
        <v>1</v>
      </c>
      <c r="AN110" s="77">
        <f>IF(H110&lt;Variables!$G$13,1,0)</f>
        <v>0</v>
      </c>
      <c r="AO110" s="77">
        <f>IF(R110&lt;Variables!$G$12,0,1)</f>
        <v>0</v>
      </c>
      <c r="AP110" s="78">
        <f t="shared" si="3"/>
        <v>1</v>
      </c>
      <c r="AQ110" s="77">
        <f>IF(V110&lt;Variables!$G$15,1,0)</f>
        <v>1</v>
      </c>
      <c r="AR110">
        <v>1</v>
      </c>
      <c r="AS110">
        <v>0</v>
      </c>
      <c r="AT110">
        <v>0</v>
      </c>
      <c r="AU110">
        <v>0</v>
      </c>
      <c r="BA110">
        <v>1.1200000000000001</v>
      </c>
    </row>
    <row r="111" spans="3:53" x14ac:dyDescent="0.25">
      <c r="C111" t="s">
        <v>226</v>
      </c>
      <c r="D111" t="s">
        <v>83</v>
      </c>
      <c r="E111">
        <v>30.24</v>
      </c>
      <c r="F111">
        <v>6.2</v>
      </c>
      <c r="G111">
        <v>5.13</v>
      </c>
      <c r="H111">
        <v>24680</v>
      </c>
      <c r="I111">
        <v>1.3480000000000001</v>
      </c>
      <c r="J111" t="s">
        <v>75</v>
      </c>
      <c r="K111">
        <v>65.56</v>
      </c>
      <c r="L111">
        <v>29.951199999999989</v>
      </c>
      <c r="M111">
        <v>0.63035871684609524</v>
      </c>
      <c r="N111">
        <v>29.670609803921572</v>
      </c>
      <c r="O111">
        <v>1.5820038724528991</v>
      </c>
      <c r="P111">
        <v>5483000</v>
      </c>
      <c r="Q111">
        <v>13870000</v>
      </c>
      <c r="R111">
        <v>0.4</v>
      </c>
      <c r="S111">
        <v>25.501999999999999</v>
      </c>
      <c r="T111">
        <v>6.8360000000000003</v>
      </c>
      <c r="U111">
        <v>14.672000000000001</v>
      </c>
      <c r="V111">
        <v>2.4834856672026482</v>
      </c>
      <c r="AC111">
        <v>31.315000000000001</v>
      </c>
      <c r="AD111">
        <v>30.1</v>
      </c>
      <c r="AH111" s="77">
        <f>IF(AND(M111&lt;Variables!$G$6,M111&gt;Variables!$G$5),0,1)</f>
        <v>1</v>
      </c>
      <c r="AI111" s="77">
        <f t="shared" si="2"/>
        <v>0</v>
      </c>
      <c r="AJ111" s="77">
        <f>IF(I111&gt;Variables!$G$7,0,1)</f>
        <v>1</v>
      </c>
      <c r="AK111" s="77">
        <f>IF(F111&gt;Variables!$G$8,0,1)</f>
        <v>1</v>
      </c>
      <c r="AL111" s="77">
        <f>IF(G111&gt;Variables!$G$9,0,1)</f>
        <v>1</v>
      </c>
      <c r="AM111" s="77">
        <f>IF(AND(K111&gt;Variables!$G$10,K111&lt;Variables!$G$11),0,1)</f>
        <v>0</v>
      </c>
      <c r="AN111" s="77">
        <f>IF(H111&lt;Variables!$G$13,1,0)</f>
        <v>0</v>
      </c>
      <c r="AO111" s="77">
        <f>IF(R111&lt;Variables!$G$12,0,1)</f>
        <v>0</v>
      </c>
      <c r="AP111" s="78">
        <f t="shared" si="3"/>
        <v>1</v>
      </c>
      <c r="AQ111" s="77">
        <f>IF(V111&lt;Variables!$G$15,1,0)</f>
        <v>1</v>
      </c>
      <c r="AR111">
        <v>1</v>
      </c>
      <c r="AS111">
        <v>0</v>
      </c>
      <c r="AT111">
        <v>0</v>
      </c>
      <c r="AU111">
        <v>0</v>
      </c>
      <c r="BA111">
        <v>1.6</v>
      </c>
    </row>
    <row r="112" spans="3:53" x14ac:dyDescent="0.25">
      <c r="C112" t="s">
        <v>226</v>
      </c>
      <c r="D112" t="s">
        <v>166</v>
      </c>
      <c r="E112">
        <v>53.18</v>
      </c>
      <c r="F112">
        <v>7.18</v>
      </c>
      <c r="G112">
        <v>7.27</v>
      </c>
      <c r="H112">
        <v>8010</v>
      </c>
      <c r="I112">
        <v>198.215</v>
      </c>
      <c r="J112" t="s">
        <v>75</v>
      </c>
      <c r="K112">
        <v>73.62</v>
      </c>
      <c r="L112">
        <v>52.815240000000003</v>
      </c>
      <c r="M112">
        <v>0.45395987976197177</v>
      </c>
      <c r="N112">
        <v>52.16851764705882</v>
      </c>
      <c r="O112">
        <v>1.6992669006594969</v>
      </c>
      <c r="P112">
        <v>924258</v>
      </c>
      <c r="Q112">
        <v>1484000</v>
      </c>
      <c r="R112">
        <v>0.62</v>
      </c>
      <c r="S112">
        <v>25.501999999999999</v>
      </c>
      <c r="T112">
        <v>6.8360000000000003</v>
      </c>
      <c r="U112">
        <v>14.672000000000001</v>
      </c>
      <c r="V112">
        <v>2.5689335696705728</v>
      </c>
      <c r="AC112">
        <v>54.83</v>
      </c>
      <c r="AD112">
        <v>52.52</v>
      </c>
      <c r="AH112" s="77">
        <f>IF(AND(M112&lt;Variables!$G$6,M112&gt;Variables!$G$5),0,1)</f>
        <v>1</v>
      </c>
      <c r="AI112" s="77">
        <f t="shared" si="2"/>
        <v>0</v>
      </c>
      <c r="AJ112" s="77">
        <f>IF(I112&gt;Variables!$G$7,0,1)</f>
        <v>0</v>
      </c>
      <c r="AK112" s="77">
        <f>IF(F112&gt;Variables!$G$8,0,1)</f>
        <v>1</v>
      </c>
      <c r="AL112" s="77">
        <f>IF(G112&gt;Variables!$G$9,0,1)</f>
        <v>1</v>
      </c>
      <c r="AM112" s="77">
        <f>IF(AND(K112&gt;Variables!$G$10,K112&lt;Variables!$G$11),0,1)</f>
        <v>1</v>
      </c>
      <c r="AN112" s="77">
        <f>IF(H112&lt;Variables!$G$13,1,0)</f>
        <v>0</v>
      </c>
      <c r="AO112" s="77">
        <f>IF(R112&lt;Variables!$G$12,0,1)</f>
        <v>0</v>
      </c>
      <c r="AP112" s="78">
        <f t="shared" si="3"/>
        <v>1</v>
      </c>
      <c r="AQ112" s="77">
        <f>IF(V112&lt;Variables!$G$15,1,0)</f>
        <v>1</v>
      </c>
      <c r="AR112">
        <v>1</v>
      </c>
      <c r="AS112">
        <v>0</v>
      </c>
      <c r="AT112">
        <v>0</v>
      </c>
      <c r="AU112">
        <v>0</v>
      </c>
      <c r="BA112">
        <v>0.87</v>
      </c>
    </row>
    <row r="113" spans="3:53" x14ac:dyDescent="0.25">
      <c r="C113" t="s">
        <v>226</v>
      </c>
      <c r="D113" t="s">
        <v>177</v>
      </c>
      <c r="E113">
        <v>54.06</v>
      </c>
      <c r="F113">
        <v>7.4</v>
      </c>
      <c r="G113">
        <v>7.41</v>
      </c>
      <c r="H113">
        <v>9490</v>
      </c>
      <c r="I113">
        <v>124.572</v>
      </c>
      <c r="J113" t="s">
        <v>75</v>
      </c>
      <c r="K113">
        <v>44.97</v>
      </c>
      <c r="L113">
        <v>54.728570000000012</v>
      </c>
      <c r="M113">
        <v>-1.513962451421649</v>
      </c>
      <c r="N113">
        <v>53.542843137254899</v>
      </c>
      <c r="O113">
        <v>0.66704874417957782</v>
      </c>
      <c r="P113">
        <v>277331</v>
      </c>
      <c r="Q113">
        <v>1777000</v>
      </c>
      <c r="R113">
        <v>0.16</v>
      </c>
      <c r="S113">
        <v>25.501999999999999</v>
      </c>
      <c r="T113">
        <v>6.8360000000000003</v>
      </c>
      <c r="U113">
        <v>14.672000000000001</v>
      </c>
      <c r="V113">
        <v>2.3322594362316429</v>
      </c>
      <c r="AC113">
        <v>54.093000000000004</v>
      </c>
      <c r="AD113">
        <v>50.84</v>
      </c>
      <c r="AH113" s="77">
        <f>IF(AND(M113&lt;Variables!$G$6,M113&gt;Variables!$G$5),0,1)</f>
        <v>0</v>
      </c>
      <c r="AI113" s="77">
        <f t="shared" si="2"/>
        <v>0</v>
      </c>
      <c r="AJ113" s="77">
        <f>IF(I113&gt;Variables!$G$7,0,1)</f>
        <v>0</v>
      </c>
      <c r="AK113" s="77">
        <f>IF(F113&gt;Variables!$G$8,0,1)</f>
        <v>1</v>
      </c>
      <c r="AL113" s="77">
        <f>IF(G113&gt;Variables!$G$9,0,1)</f>
        <v>1</v>
      </c>
      <c r="AM113" s="77">
        <f>IF(AND(K113&gt;Variables!$G$10,K113&lt;Variables!$G$11),0,1)</f>
        <v>1</v>
      </c>
      <c r="AN113" s="77">
        <f>IF(H113&lt;Variables!$G$13,1,0)</f>
        <v>0</v>
      </c>
      <c r="AO113" s="77">
        <f>IF(R113&lt;Variables!$G$12,0,1)</f>
        <v>0</v>
      </c>
      <c r="AP113" s="78">
        <f t="shared" si="3"/>
        <v>1</v>
      </c>
      <c r="AQ113" s="77">
        <f>IF(V113&lt;Variables!$G$15,1,0)</f>
        <v>1</v>
      </c>
      <c r="AR113">
        <v>0</v>
      </c>
      <c r="AS113">
        <v>0</v>
      </c>
      <c r="AT113">
        <v>1</v>
      </c>
      <c r="AU113">
        <v>0</v>
      </c>
      <c r="BA113">
        <v>-1.56</v>
      </c>
    </row>
    <row r="114" spans="3:53" x14ac:dyDescent="0.25">
      <c r="C114" t="s">
        <v>226</v>
      </c>
      <c r="D114" t="s">
        <v>138</v>
      </c>
      <c r="E114">
        <v>16.96</v>
      </c>
      <c r="F114">
        <v>7.49</v>
      </c>
      <c r="G114">
        <v>5.35</v>
      </c>
      <c r="H114">
        <v>5940</v>
      </c>
      <c r="I114">
        <v>27.812999999999999</v>
      </c>
      <c r="J114" t="s">
        <v>75</v>
      </c>
      <c r="K114">
        <v>54.2</v>
      </c>
      <c r="L114">
        <v>16.952365</v>
      </c>
      <c r="M114">
        <v>-7.2349787183103087E-2</v>
      </c>
      <c r="N114">
        <v>16.800262745098038</v>
      </c>
      <c r="O114">
        <v>0.83235159487469434</v>
      </c>
      <c r="P114">
        <v>4034000</v>
      </c>
      <c r="Q114">
        <v>14396000</v>
      </c>
      <c r="R114">
        <v>0.28000000000000003</v>
      </c>
      <c r="S114">
        <v>25.501999999999999</v>
      </c>
      <c r="T114">
        <v>6.8360000000000003</v>
      </c>
      <c r="U114">
        <v>14.672000000000001</v>
      </c>
      <c r="V114">
        <v>2.4132706684453771</v>
      </c>
      <c r="AC114">
        <v>17.170000000000002</v>
      </c>
      <c r="AD114">
        <v>16.510000000000002</v>
      </c>
      <c r="AH114" s="77">
        <f>IF(AND(M114&lt;Variables!$G$6,M114&gt;Variables!$G$5),0,1)</f>
        <v>1</v>
      </c>
      <c r="AI114" s="77">
        <f t="shared" si="2"/>
        <v>0</v>
      </c>
      <c r="AJ114" s="77">
        <f>IF(I114&gt;Variables!$G$7,0,1)</f>
        <v>1</v>
      </c>
      <c r="AK114" s="77">
        <f>IF(F114&gt;Variables!$G$8,0,1)</f>
        <v>1</v>
      </c>
      <c r="AL114" s="77">
        <f>IF(G114&gt;Variables!$G$9,0,1)</f>
        <v>1</v>
      </c>
      <c r="AM114" s="77">
        <f>IF(AND(K114&gt;Variables!$G$10,K114&lt;Variables!$G$11),0,1)</f>
        <v>1</v>
      </c>
      <c r="AN114" s="77">
        <f>IF(H114&lt;Variables!$G$13,1,0)</f>
        <v>0</v>
      </c>
      <c r="AO114" s="77">
        <f>IF(R114&lt;Variables!$G$12,0,1)</f>
        <v>0</v>
      </c>
      <c r="AP114" s="78">
        <f t="shared" si="3"/>
        <v>1</v>
      </c>
      <c r="AQ114" s="77">
        <f>IF(V114&lt;Variables!$G$15,1,0)</f>
        <v>1</v>
      </c>
      <c r="AR114">
        <v>0</v>
      </c>
      <c r="AS114">
        <v>1</v>
      </c>
      <c r="AT114">
        <v>0</v>
      </c>
      <c r="AU114">
        <v>0</v>
      </c>
      <c r="BA114">
        <v>0.79</v>
      </c>
    </row>
    <row r="115" spans="3:53" x14ac:dyDescent="0.25">
      <c r="C115" t="s">
        <v>226</v>
      </c>
      <c r="D115" t="s">
        <v>175</v>
      </c>
      <c r="E115">
        <v>57.97</v>
      </c>
      <c r="F115">
        <v>8.26</v>
      </c>
      <c r="G115">
        <v>0.86</v>
      </c>
      <c r="H115">
        <v>-99999</v>
      </c>
      <c r="I115">
        <v>5.6779999999999999</v>
      </c>
      <c r="J115" t="s">
        <v>75</v>
      </c>
      <c r="K115">
        <v>58.18</v>
      </c>
      <c r="L115">
        <v>57.720833333333331</v>
      </c>
      <c r="M115">
        <v>-0.1053923337905173</v>
      </c>
      <c r="N115">
        <v>57.617821428571418</v>
      </c>
      <c r="O115">
        <v>7.3204037193354221E-2</v>
      </c>
      <c r="P115">
        <v>71680</v>
      </c>
      <c r="Q115">
        <v>208562</v>
      </c>
      <c r="R115">
        <v>0.34</v>
      </c>
      <c r="S115">
        <v>25.501999999999999</v>
      </c>
      <c r="T115">
        <v>6.8360000000000003</v>
      </c>
      <c r="U115">
        <v>14.672000000000001</v>
      </c>
      <c r="V115">
        <v>2.456974772309247</v>
      </c>
      <c r="AC115">
        <v>57.95</v>
      </c>
      <c r="AD115">
        <v>57.44</v>
      </c>
      <c r="AH115" s="77">
        <f>IF(AND(M115&lt;Variables!$G$6,M115&gt;Variables!$G$5),0,1)</f>
        <v>1</v>
      </c>
      <c r="AI115" s="77">
        <f t="shared" si="2"/>
        <v>0</v>
      </c>
      <c r="AJ115" s="77">
        <f>IF(I115&gt;Variables!$G$7,0,1)</f>
        <v>1</v>
      </c>
      <c r="AK115" s="77">
        <f>IF(F115&gt;Variables!$G$8,0,1)</f>
        <v>1</v>
      </c>
      <c r="AL115" s="77">
        <f>IF(G115&gt;Variables!$G$9,0,1)</f>
        <v>1</v>
      </c>
      <c r="AM115" s="77">
        <f>IF(AND(K115&gt;Variables!$G$10,K115&lt;Variables!$G$11),0,1)</f>
        <v>1</v>
      </c>
      <c r="AN115" s="77">
        <f>IF(H115&lt;Variables!$G$13,1,0)</f>
        <v>1</v>
      </c>
      <c r="AO115" s="77">
        <f>IF(R115&lt;Variables!$G$12,0,1)</f>
        <v>0</v>
      </c>
      <c r="AP115" s="78">
        <f t="shared" si="3"/>
        <v>1</v>
      </c>
      <c r="AQ115" s="77">
        <f>IF(V115&lt;Variables!$G$15,1,0)</f>
        <v>1</v>
      </c>
      <c r="AR115">
        <v>0</v>
      </c>
      <c r="AS115">
        <v>0</v>
      </c>
      <c r="AT115">
        <v>0</v>
      </c>
      <c r="AU115">
        <v>1</v>
      </c>
      <c r="BA115">
        <v>-0.76</v>
      </c>
    </row>
    <row r="116" spans="3:53" x14ac:dyDescent="0.25">
      <c r="C116" t="s">
        <v>226</v>
      </c>
      <c r="D116" t="s">
        <v>152</v>
      </c>
      <c r="E116">
        <v>0.05</v>
      </c>
      <c r="F116">
        <v>7.59</v>
      </c>
      <c r="G116">
        <v>7.59</v>
      </c>
      <c r="H116">
        <v>-99999</v>
      </c>
      <c r="I116">
        <v>-0.20499999999999999</v>
      </c>
      <c r="J116" t="s">
        <v>75</v>
      </c>
      <c r="K116">
        <v>49.82</v>
      </c>
      <c r="L116">
        <v>5.1165000000000002E-2</v>
      </c>
      <c r="M116">
        <v>-0.32248607446497679</v>
      </c>
      <c r="N116">
        <v>5.0703921568627457E-2</v>
      </c>
      <c r="O116">
        <v>0.58393596040060269</v>
      </c>
      <c r="P116">
        <v>27646000</v>
      </c>
      <c r="Q116">
        <v>11774000</v>
      </c>
      <c r="R116">
        <v>2.35</v>
      </c>
      <c r="S116">
        <v>25.501999999999999</v>
      </c>
      <c r="T116">
        <v>6.8360000000000003</v>
      </c>
      <c r="U116">
        <v>14.672000000000001</v>
      </c>
      <c r="V116">
        <v>2.373352196775139</v>
      </c>
      <c r="AC116">
        <v>5.2999999999999999E-2</v>
      </c>
      <c r="AD116">
        <v>3.1099999999999999E-2</v>
      </c>
      <c r="AH116" s="77">
        <f>IF(AND(M116&lt;Variables!$G$6,M116&gt;Variables!$G$5),0,1)</f>
        <v>1</v>
      </c>
      <c r="AI116" s="77">
        <f t="shared" si="2"/>
        <v>0</v>
      </c>
      <c r="AJ116" s="77">
        <f>IF(I116&gt;Variables!$G$7,0,1)</f>
        <v>1</v>
      </c>
      <c r="AK116" s="77">
        <f>IF(F116&gt;Variables!$G$8,0,1)</f>
        <v>1</v>
      </c>
      <c r="AL116" s="77">
        <f>IF(G116&gt;Variables!$G$9,0,1)</f>
        <v>1</v>
      </c>
      <c r="AM116" s="77">
        <f>IF(AND(K116&gt;Variables!$G$10,K116&lt;Variables!$G$11),0,1)</f>
        <v>1</v>
      </c>
      <c r="AN116" s="77">
        <f>IF(H116&lt;Variables!$G$13,1,0)</f>
        <v>1</v>
      </c>
      <c r="AO116" s="77">
        <f>IF(R116&lt;Variables!$G$12,0,1)</f>
        <v>1</v>
      </c>
      <c r="AP116" s="78">
        <f t="shared" si="3"/>
        <v>1</v>
      </c>
      <c r="AQ116" s="77">
        <f>IF(V116&lt;Variables!$G$15,1,0)</f>
        <v>1</v>
      </c>
      <c r="AR116">
        <v>1</v>
      </c>
      <c r="AS116">
        <v>0</v>
      </c>
      <c r="AT116">
        <v>0</v>
      </c>
      <c r="AU116">
        <v>0</v>
      </c>
      <c r="BA116">
        <v>2</v>
      </c>
    </row>
    <row r="117" spans="3:53" x14ac:dyDescent="0.25">
      <c r="C117" t="s">
        <v>226</v>
      </c>
      <c r="D117" t="s">
        <v>221</v>
      </c>
      <c r="E117">
        <v>8.34</v>
      </c>
      <c r="F117">
        <v>9.67</v>
      </c>
      <c r="G117">
        <v>1.1000000000000001</v>
      </c>
      <c r="H117">
        <v>-99999</v>
      </c>
      <c r="I117">
        <v>0.89500000000000002</v>
      </c>
      <c r="J117" t="s">
        <v>75</v>
      </c>
      <c r="K117">
        <v>70.27</v>
      </c>
      <c r="L117">
        <v>8.2880000000000003</v>
      </c>
      <c r="M117">
        <v>0.1447876447876503</v>
      </c>
      <c r="N117">
        <v>8.306578947368422</v>
      </c>
      <c r="O117">
        <v>-7.9201647394268049E-2</v>
      </c>
      <c r="P117">
        <v>28933</v>
      </c>
      <c r="Q117">
        <v>327629</v>
      </c>
      <c r="R117">
        <v>0.09</v>
      </c>
      <c r="S117">
        <v>25.501999999999999</v>
      </c>
      <c r="T117">
        <v>6.8360000000000003</v>
      </c>
      <c r="U117">
        <v>14.672000000000001</v>
      </c>
      <c r="V117">
        <v>2.564756887258687</v>
      </c>
      <c r="AC117">
        <v>8.35</v>
      </c>
      <c r="AD117">
        <v>8.26</v>
      </c>
      <c r="AH117" s="77">
        <f>IF(AND(M117&lt;Variables!$G$6,M117&gt;Variables!$G$5),0,1)</f>
        <v>1</v>
      </c>
      <c r="AI117" s="77">
        <f t="shared" si="2"/>
        <v>1</v>
      </c>
      <c r="AJ117" s="77">
        <f>IF(I117&gt;Variables!$G$7,0,1)</f>
        <v>1</v>
      </c>
      <c r="AK117" s="77">
        <f>IF(F117&gt;Variables!$G$8,0,1)</f>
        <v>0</v>
      </c>
      <c r="AL117" s="77">
        <f>IF(G117&gt;Variables!$G$9,0,1)</f>
        <v>1</v>
      </c>
      <c r="AM117" s="77">
        <f>IF(AND(K117&gt;Variables!$G$10,K117&lt;Variables!$G$11),0,1)</f>
        <v>1</v>
      </c>
      <c r="AN117" s="77">
        <f>IF(H117&lt;Variables!$G$13,1,0)</f>
        <v>1</v>
      </c>
      <c r="AO117" s="77">
        <f>IF(R117&lt;Variables!$G$12,0,1)</f>
        <v>0</v>
      </c>
      <c r="AP117" s="78">
        <f t="shared" si="3"/>
        <v>1</v>
      </c>
      <c r="AQ117" s="77">
        <f>IF(V117&lt;Variables!$G$15,1,0)</f>
        <v>1</v>
      </c>
      <c r="AR117">
        <v>0</v>
      </c>
      <c r="AS117">
        <v>0</v>
      </c>
      <c r="AT117">
        <v>0</v>
      </c>
      <c r="AU117">
        <v>0</v>
      </c>
      <c r="BA117">
        <v>0</v>
      </c>
    </row>
    <row r="118" spans="3:53" x14ac:dyDescent="0.25">
      <c r="C118" t="s">
        <v>226</v>
      </c>
      <c r="D118" t="s">
        <v>213</v>
      </c>
      <c r="E118">
        <v>2.52</v>
      </c>
      <c r="F118">
        <v>12.78</v>
      </c>
      <c r="G118">
        <v>-15.14</v>
      </c>
      <c r="H118">
        <v>-99999</v>
      </c>
      <c r="I118">
        <v>-8.2000000000000003E-2</v>
      </c>
      <c r="J118" t="s">
        <v>75</v>
      </c>
      <c r="K118">
        <v>35.07</v>
      </c>
      <c r="L118">
        <v>2.6495299999999999</v>
      </c>
      <c r="M118">
        <v>-4.5604314727517794</v>
      </c>
      <c r="N118">
        <v>2.776149019607844</v>
      </c>
      <c r="O118">
        <v>-8.9133910989690968</v>
      </c>
      <c r="P118">
        <v>22830000</v>
      </c>
      <c r="Q118">
        <v>286140</v>
      </c>
      <c r="R118">
        <v>79.790000000000006</v>
      </c>
      <c r="S118">
        <v>25.501999999999999</v>
      </c>
      <c r="T118">
        <v>6.8360000000000003</v>
      </c>
      <c r="U118">
        <v>14.672000000000001</v>
      </c>
      <c r="V118">
        <v>2.134260463718471</v>
      </c>
      <c r="AC118">
        <v>2.7898999999999998</v>
      </c>
      <c r="AD118">
        <v>2.2599999999999998</v>
      </c>
      <c r="AH118" s="77">
        <f>IF(AND(M118&lt;Variables!$G$6,M118&gt;Variables!$G$5),0,1)</f>
        <v>0</v>
      </c>
      <c r="AI118" s="77">
        <f t="shared" si="2"/>
        <v>1</v>
      </c>
      <c r="AJ118" s="77">
        <f>IF(I118&gt;Variables!$G$7,0,1)</f>
        <v>1</v>
      </c>
      <c r="AK118" s="77">
        <f>IF(F118&gt;Variables!$G$8,0,1)</f>
        <v>0</v>
      </c>
      <c r="AL118" s="77">
        <f>IF(G118&gt;Variables!$G$9,0,1)</f>
        <v>1</v>
      </c>
      <c r="AM118" s="77">
        <f>IF(AND(K118&gt;Variables!$G$10,K118&lt;Variables!$G$11),0,1)</f>
        <v>1</v>
      </c>
      <c r="AN118" s="77">
        <f>IF(H118&lt;Variables!$G$13,1,0)</f>
        <v>1</v>
      </c>
      <c r="AO118" s="77">
        <f>IF(R118&lt;Variables!$G$12,0,1)</f>
        <v>1</v>
      </c>
      <c r="AP118" s="78">
        <f t="shared" si="3"/>
        <v>1</v>
      </c>
      <c r="AQ118" s="77">
        <f>IF(V118&lt;Variables!$G$15,1,0)</f>
        <v>1</v>
      </c>
      <c r="AR118">
        <v>1</v>
      </c>
      <c r="AS118">
        <v>0</v>
      </c>
      <c r="AT118">
        <v>0</v>
      </c>
      <c r="AU118">
        <v>0</v>
      </c>
      <c r="BA118">
        <v>2</v>
      </c>
    </row>
    <row r="119" spans="3:53" x14ac:dyDescent="0.25">
      <c r="C119" t="s">
        <v>226</v>
      </c>
      <c r="D119" t="s">
        <v>174</v>
      </c>
      <c r="E119">
        <v>30.24</v>
      </c>
      <c r="F119">
        <v>13.02</v>
      </c>
      <c r="G119">
        <v>12</v>
      </c>
      <c r="H119">
        <v>404.55</v>
      </c>
      <c r="I119">
        <v>123.185</v>
      </c>
      <c r="J119" t="s">
        <v>75</v>
      </c>
      <c r="K119">
        <v>58.57</v>
      </c>
      <c r="L119">
        <v>30.038094117647059</v>
      </c>
      <c r="M119">
        <v>0.37254654677707849</v>
      </c>
      <c r="N119">
        <v>29.47953913043478</v>
      </c>
      <c r="O119">
        <v>2.274326157538292</v>
      </c>
      <c r="P119">
        <v>92212</v>
      </c>
      <c r="Q119">
        <v>701001</v>
      </c>
      <c r="R119">
        <v>0.13</v>
      </c>
      <c r="S119">
        <v>25.501999999999999</v>
      </c>
      <c r="T119">
        <v>6.8360000000000003</v>
      </c>
      <c r="U119">
        <v>14.672000000000001</v>
      </c>
      <c r="V119">
        <v>2.436878403143615</v>
      </c>
      <c r="AC119">
        <v>31.8599</v>
      </c>
      <c r="AD119">
        <v>27.67</v>
      </c>
      <c r="AH119" s="77">
        <f>IF(AND(M119&lt;Variables!$G$6,M119&gt;Variables!$G$5),0,1)</f>
        <v>1</v>
      </c>
      <c r="AI119" s="77">
        <f t="shared" si="2"/>
        <v>0</v>
      </c>
      <c r="AJ119" s="77">
        <f>IF(I119&gt;Variables!$G$7,0,1)</f>
        <v>0</v>
      </c>
      <c r="AK119" s="77">
        <f>IF(F119&gt;Variables!$G$8,0,1)</f>
        <v>0</v>
      </c>
      <c r="AL119" s="77">
        <f>IF(G119&gt;Variables!$G$9,0,1)</f>
        <v>0</v>
      </c>
      <c r="AM119" s="77">
        <f>IF(AND(K119&gt;Variables!$G$10,K119&lt;Variables!$G$11),0,1)</f>
        <v>1</v>
      </c>
      <c r="AN119" s="77">
        <f>IF(H119&lt;Variables!$G$13,1,0)</f>
        <v>1</v>
      </c>
      <c r="AO119" s="77">
        <f>IF(R119&lt;Variables!$G$12,0,1)</f>
        <v>0</v>
      </c>
      <c r="AP119" s="78">
        <f t="shared" si="3"/>
        <v>1</v>
      </c>
      <c r="AQ119" s="77">
        <f>IF(V119&lt;Variables!$G$15,1,0)</f>
        <v>1</v>
      </c>
      <c r="AR119">
        <v>1</v>
      </c>
      <c r="AS119">
        <v>0</v>
      </c>
      <c r="AT119">
        <v>0</v>
      </c>
      <c r="AU119">
        <v>0</v>
      </c>
      <c r="BA119">
        <v>2</v>
      </c>
    </row>
    <row r="120" spans="3:53" x14ac:dyDescent="0.25">
      <c r="C120" t="s">
        <v>226</v>
      </c>
      <c r="D120" t="s">
        <v>218</v>
      </c>
      <c r="E120">
        <v>11.67</v>
      </c>
      <c r="F120">
        <v>15.6</v>
      </c>
      <c r="G120">
        <v>-15.33</v>
      </c>
      <c r="H120">
        <v>89.12</v>
      </c>
      <c r="I120">
        <v>-47.066000000000003</v>
      </c>
      <c r="J120" t="s">
        <v>75</v>
      </c>
      <c r="K120">
        <v>46.24</v>
      </c>
      <c r="L120">
        <v>11.68008</v>
      </c>
      <c r="M120">
        <v>-0.68561174238531608</v>
      </c>
      <c r="N120">
        <v>12.09192156862745</v>
      </c>
      <c r="O120">
        <v>-4.068183587162415</v>
      </c>
      <c r="P120">
        <v>4170000</v>
      </c>
      <c r="Q120">
        <v>138930</v>
      </c>
      <c r="R120">
        <v>30.02</v>
      </c>
      <c r="S120">
        <v>25.501999999999999</v>
      </c>
      <c r="T120">
        <v>6.8360000000000003</v>
      </c>
      <c r="U120">
        <v>14.672000000000001</v>
      </c>
      <c r="V120">
        <v>2.338427329664865</v>
      </c>
      <c r="AC120">
        <v>13</v>
      </c>
      <c r="AD120">
        <v>11.45</v>
      </c>
      <c r="AH120" s="77">
        <f>IF(AND(M120&lt;Variables!$G$6,M120&gt;Variables!$G$5),0,1)</f>
        <v>1</v>
      </c>
      <c r="AI120" s="77">
        <f t="shared" si="2"/>
        <v>1</v>
      </c>
      <c r="AJ120" s="77">
        <f>IF(I120&gt;Variables!$G$7,0,1)</f>
        <v>1</v>
      </c>
      <c r="AK120" s="77">
        <f>IF(F120&gt;Variables!$G$8,0,1)</f>
        <v>0</v>
      </c>
      <c r="AL120" s="77">
        <f>IF(G120&gt;Variables!$G$9,0,1)</f>
        <v>1</v>
      </c>
      <c r="AM120" s="77">
        <f>IF(AND(K120&gt;Variables!$G$10,K120&lt;Variables!$G$11),0,1)</f>
        <v>1</v>
      </c>
      <c r="AN120" s="77">
        <f>IF(H120&lt;Variables!$G$13,1,0)</f>
        <v>1</v>
      </c>
      <c r="AO120" s="77">
        <f>IF(R120&lt;Variables!$G$12,0,1)</f>
        <v>1</v>
      </c>
      <c r="AP120" s="78">
        <f t="shared" si="3"/>
        <v>1</v>
      </c>
      <c r="AQ120" s="77">
        <f>IF(V120&lt;Variables!$G$15,1,0)</f>
        <v>1</v>
      </c>
      <c r="AR120">
        <v>1</v>
      </c>
      <c r="AS120">
        <v>0</v>
      </c>
      <c r="AT120">
        <v>0</v>
      </c>
      <c r="AU120">
        <v>0</v>
      </c>
      <c r="BA120">
        <v>2</v>
      </c>
    </row>
    <row r="121" spans="3:53" x14ac:dyDescent="0.25">
      <c r="C121" t="s">
        <v>226</v>
      </c>
      <c r="D121" t="s">
        <v>121</v>
      </c>
      <c r="E121">
        <v>7.26</v>
      </c>
      <c r="F121">
        <v>16.559999999999999</v>
      </c>
      <c r="G121">
        <v>2.19</v>
      </c>
      <c r="H121">
        <v>43.68</v>
      </c>
      <c r="I121">
        <v>-75.081000000000003</v>
      </c>
      <c r="J121" t="s">
        <v>75</v>
      </c>
      <c r="K121">
        <v>44.89</v>
      </c>
      <c r="L121">
        <v>7.5515750000000006</v>
      </c>
      <c r="M121">
        <v>-4.0597491251825124</v>
      </c>
      <c r="N121">
        <v>7.1688901960784319</v>
      </c>
      <c r="O121">
        <v>1.0616678710353551</v>
      </c>
      <c r="P121">
        <v>7590000</v>
      </c>
      <c r="Q121">
        <v>690990</v>
      </c>
      <c r="R121">
        <v>10.98</v>
      </c>
      <c r="S121">
        <v>25.501999999999999</v>
      </c>
      <c r="T121">
        <v>6.8360000000000003</v>
      </c>
      <c r="U121">
        <v>14.672000000000001</v>
      </c>
      <c r="V121">
        <v>2.3597013987850222</v>
      </c>
      <c r="AC121">
        <v>7.47</v>
      </c>
      <c r="AD121">
        <v>6.6</v>
      </c>
      <c r="AH121" s="77">
        <f>IF(AND(M121&lt;Variables!$G$6,M121&gt;Variables!$G$5),0,1)</f>
        <v>0</v>
      </c>
      <c r="AI121" s="77">
        <f t="shared" si="2"/>
        <v>0</v>
      </c>
      <c r="AJ121" s="77">
        <f>IF(I121&gt;Variables!$G$7,0,1)</f>
        <v>1</v>
      </c>
      <c r="AK121" s="77">
        <f>IF(F121&gt;Variables!$G$8,0,1)</f>
        <v>0</v>
      </c>
      <c r="AL121" s="77">
        <f>IF(G121&gt;Variables!$G$9,0,1)</f>
        <v>1</v>
      </c>
      <c r="AM121" s="77">
        <f>IF(AND(K121&gt;Variables!$G$10,K121&lt;Variables!$G$11),0,1)</f>
        <v>1</v>
      </c>
      <c r="AN121" s="77">
        <f>IF(H121&lt;Variables!$G$13,1,0)</f>
        <v>1</v>
      </c>
      <c r="AO121" s="77">
        <f>IF(R121&lt;Variables!$G$12,0,1)</f>
        <v>1</v>
      </c>
      <c r="AP121" s="78">
        <f t="shared" si="3"/>
        <v>1</v>
      </c>
      <c r="AQ121" s="77">
        <f>IF(V121&lt;Variables!$G$15,1,0)</f>
        <v>1</v>
      </c>
      <c r="AR121">
        <v>1</v>
      </c>
      <c r="AS121">
        <v>0</v>
      </c>
      <c r="AT121">
        <v>0</v>
      </c>
      <c r="AU121">
        <v>0</v>
      </c>
      <c r="BA121">
        <v>2</v>
      </c>
    </row>
    <row r="122" spans="3:53" x14ac:dyDescent="0.25">
      <c r="C122" t="s">
        <v>226</v>
      </c>
      <c r="D122" t="s">
        <v>225</v>
      </c>
      <c r="E122">
        <v>4.45</v>
      </c>
      <c r="F122">
        <v>17.87</v>
      </c>
      <c r="G122">
        <v>3.2</v>
      </c>
      <c r="H122">
        <v>17.88</v>
      </c>
      <c r="I122">
        <v>-10.711</v>
      </c>
      <c r="J122" t="s">
        <v>75</v>
      </c>
      <c r="K122">
        <v>49.62</v>
      </c>
      <c r="L122">
        <v>4.549525</v>
      </c>
      <c r="M122">
        <v>-0.86877201466087683</v>
      </c>
      <c r="N122">
        <v>4.5453745098039224</v>
      </c>
      <c r="O122">
        <v>-0.77825291904159832</v>
      </c>
      <c r="P122">
        <v>2510000</v>
      </c>
      <c r="Q122">
        <v>778540</v>
      </c>
      <c r="R122">
        <v>3.22</v>
      </c>
      <c r="S122">
        <v>25.501999999999999</v>
      </c>
      <c r="T122">
        <v>6.8360000000000003</v>
      </c>
      <c r="U122">
        <v>14.672000000000001</v>
      </c>
      <c r="V122">
        <v>2.384697847221414</v>
      </c>
      <c r="AC122">
        <v>4.54</v>
      </c>
      <c r="AD122">
        <v>4.12</v>
      </c>
      <c r="AH122" s="77">
        <f>IF(AND(M122&lt;Variables!$G$6,M122&gt;Variables!$G$5),0,1)</f>
        <v>1</v>
      </c>
      <c r="AI122" s="77">
        <f t="shared" si="2"/>
        <v>0</v>
      </c>
      <c r="AJ122" s="77">
        <f>IF(I122&gt;Variables!$G$7,0,1)</f>
        <v>1</v>
      </c>
      <c r="AK122" s="77">
        <f>IF(F122&gt;Variables!$G$8,0,1)</f>
        <v>0</v>
      </c>
      <c r="AL122" s="77">
        <f>IF(G122&gt;Variables!$G$9,0,1)</f>
        <v>1</v>
      </c>
      <c r="AM122" s="77">
        <f>IF(AND(K122&gt;Variables!$G$10,K122&lt;Variables!$G$11),0,1)</f>
        <v>1</v>
      </c>
      <c r="AN122" s="77">
        <f>IF(H122&lt;Variables!$G$13,1,0)</f>
        <v>1</v>
      </c>
      <c r="AO122" s="77">
        <f>IF(R122&lt;Variables!$G$12,0,1)</f>
        <v>1</v>
      </c>
      <c r="AP122" s="78">
        <f t="shared" si="3"/>
        <v>1</v>
      </c>
      <c r="AQ122" s="77">
        <f>IF(V122&lt;Variables!$G$15,1,0)</f>
        <v>1</v>
      </c>
      <c r="AR122">
        <v>0</v>
      </c>
      <c r="AS122">
        <v>0</v>
      </c>
      <c r="AT122">
        <v>1</v>
      </c>
      <c r="AU122">
        <v>0</v>
      </c>
      <c r="BA122">
        <v>-2.25</v>
      </c>
    </row>
    <row r="123" spans="3:53" x14ac:dyDescent="0.25">
      <c r="C123" t="s">
        <v>226</v>
      </c>
      <c r="D123" t="s">
        <v>193</v>
      </c>
      <c r="E123">
        <v>4.96</v>
      </c>
      <c r="F123">
        <v>21.32</v>
      </c>
      <c r="G123">
        <v>-1.84</v>
      </c>
      <c r="H123">
        <v>242.76</v>
      </c>
      <c r="I123">
        <v>39.079000000000001</v>
      </c>
      <c r="J123" t="s">
        <v>75</v>
      </c>
      <c r="K123">
        <v>39.619999999999997</v>
      </c>
      <c r="L123">
        <v>4.9719800000000003</v>
      </c>
      <c r="M123">
        <v>-1.4477129835598681</v>
      </c>
      <c r="N123">
        <v>5.2528862745098026</v>
      </c>
      <c r="O123">
        <v>-6.7179500196343671</v>
      </c>
      <c r="P123">
        <v>27850000</v>
      </c>
      <c r="Q123">
        <v>3950000</v>
      </c>
      <c r="R123">
        <v>7.05</v>
      </c>
      <c r="S123">
        <v>25.501999999999999</v>
      </c>
      <c r="T123">
        <v>6.8360000000000003</v>
      </c>
      <c r="U123">
        <v>14.672000000000001</v>
      </c>
      <c r="V123">
        <v>2.25370500847067</v>
      </c>
      <c r="AC123">
        <v>5.0999999999999996</v>
      </c>
      <c r="AD123">
        <v>4.41</v>
      </c>
      <c r="AH123" s="77">
        <f>IF(AND(M123&lt;Variables!$G$6,M123&gt;Variables!$G$5),0,1)</f>
        <v>0</v>
      </c>
      <c r="AI123" s="77">
        <f t="shared" si="2"/>
        <v>1</v>
      </c>
      <c r="AJ123" s="77">
        <f>IF(I123&gt;Variables!$G$7,0,1)</f>
        <v>1</v>
      </c>
      <c r="AK123" s="77">
        <f>IF(F123&gt;Variables!$G$8,0,1)</f>
        <v>0</v>
      </c>
      <c r="AL123" s="77">
        <f>IF(G123&gt;Variables!$G$9,0,1)</f>
        <v>1</v>
      </c>
      <c r="AM123" s="77">
        <f>IF(AND(K123&gt;Variables!$G$10,K123&lt;Variables!$G$11),0,1)</f>
        <v>1</v>
      </c>
      <c r="AN123" s="77">
        <f>IF(H123&lt;Variables!$G$13,1,0)</f>
        <v>1</v>
      </c>
      <c r="AO123" s="77">
        <f>IF(R123&lt;Variables!$G$12,0,1)</f>
        <v>1</v>
      </c>
      <c r="AP123" s="78">
        <f t="shared" si="3"/>
        <v>1</v>
      </c>
      <c r="AQ123" s="77">
        <f>IF(V123&lt;Variables!$G$15,1,0)</f>
        <v>1</v>
      </c>
      <c r="AR123">
        <v>0</v>
      </c>
      <c r="AS123">
        <v>0</v>
      </c>
      <c r="AT123">
        <v>1</v>
      </c>
      <c r="AU123">
        <v>0</v>
      </c>
      <c r="BA123">
        <v>-2.25</v>
      </c>
    </row>
    <row r="124" spans="3:53" x14ac:dyDescent="0.25">
      <c r="C124" t="s">
        <v>226</v>
      </c>
      <c r="D124" t="s">
        <v>219</v>
      </c>
      <c r="E124">
        <v>2.77</v>
      </c>
      <c r="F124">
        <v>32.01</v>
      </c>
      <c r="G124">
        <v>16.46</v>
      </c>
      <c r="H124">
        <v>417.61</v>
      </c>
      <c r="I124">
        <v>0.94799999999999995</v>
      </c>
      <c r="J124" t="s">
        <v>75</v>
      </c>
      <c r="K124">
        <v>37.99</v>
      </c>
      <c r="L124">
        <v>2.9359500000000001</v>
      </c>
      <c r="M124">
        <v>-6.3846455150803019</v>
      </c>
      <c r="N124">
        <v>2.7923294117647059</v>
      </c>
      <c r="O124">
        <v>-1.569636146080865</v>
      </c>
      <c r="P124">
        <v>11520000</v>
      </c>
      <c r="Q124">
        <v>1300000</v>
      </c>
      <c r="R124">
        <v>8.86</v>
      </c>
      <c r="S124">
        <v>25.501999999999999</v>
      </c>
      <c r="T124">
        <v>6.8360000000000003</v>
      </c>
      <c r="U124">
        <v>14.672000000000001</v>
      </c>
      <c r="V124">
        <v>2.1871265198589889</v>
      </c>
      <c r="AC124">
        <v>3.14</v>
      </c>
      <c r="AD124">
        <v>2.5299999999999998</v>
      </c>
      <c r="AH124" s="77">
        <f>IF(AND(M124&lt;Variables!$G$6,M124&gt;Variables!$G$5),0,1)</f>
        <v>0</v>
      </c>
      <c r="AI124" s="77">
        <f t="shared" si="2"/>
        <v>0</v>
      </c>
      <c r="AJ124" s="77">
        <f>IF(I124&gt;Variables!$G$7,0,1)</f>
        <v>1</v>
      </c>
      <c r="AK124" s="77">
        <f>IF(F124&gt;Variables!$G$8,0,1)</f>
        <v>0</v>
      </c>
      <c r="AL124" s="77">
        <f>IF(G124&gt;Variables!$G$9,0,1)</f>
        <v>0</v>
      </c>
      <c r="AM124" s="77">
        <f>IF(AND(K124&gt;Variables!$G$10,K124&lt;Variables!$G$11),0,1)</f>
        <v>1</v>
      </c>
      <c r="AN124" s="77">
        <f>IF(H124&lt;Variables!$G$13,1,0)</f>
        <v>1</v>
      </c>
      <c r="AO124" s="77">
        <f>IF(R124&lt;Variables!$G$12,0,1)</f>
        <v>1</v>
      </c>
      <c r="AP124" s="78">
        <f t="shared" si="3"/>
        <v>1</v>
      </c>
      <c r="AQ124" s="77">
        <f>IF(V124&lt;Variables!$G$15,1,0)</f>
        <v>1</v>
      </c>
      <c r="AR124">
        <v>0</v>
      </c>
      <c r="AS124">
        <v>0</v>
      </c>
      <c r="AT124">
        <v>1</v>
      </c>
      <c r="AU124">
        <v>0</v>
      </c>
      <c r="BA124">
        <v>-2.25</v>
      </c>
    </row>
    <row r="125" spans="3:53" x14ac:dyDescent="0.25">
      <c r="C125" t="s">
        <v>226</v>
      </c>
      <c r="D125" t="s">
        <v>220</v>
      </c>
      <c r="E125">
        <v>2.92</v>
      </c>
      <c r="F125">
        <v>42.65</v>
      </c>
      <c r="G125">
        <v>-15.65</v>
      </c>
      <c r="H125">
        <v>25.86</v>
      </c>
      <c r="I125">
        <v>-0.56399999999999995</v>
      </c>
      <c r="J125" t="s">
        <v>75</v>
      </c>
      <c r="K125">
        <v>38.97</v>
      </c>
      <c r="L125">
        <v>3.0568650000000011</v>
      </c>
      <c r="M125">
        <v>-4.5296406612657254</v>
      </c>
      <c r="N125">
        <v>3.1387803921568631</v>
      </c>
      <c r="O125">
        <v>-7.0212109361822774</v>
      </c>
      <c r="P125">
        <v>46770000</v>
      </c>
      <c r="Q125">
        <v>122770</v>
      </c>
      <c r="R125">
        <v>380.96</v>
      </c>
      <c r="S125">
        <v>25.501999999999999</v>
      </c>
      <c r="T125">
        <v>6.8360000000000003</v>
      </c>
      <c r="U125">
        <v>14.672000000000001</v>
      </c>
      <c r="V125">
        <v>2.226209784598927</v>
      </c>
      <c r="AC125">
        <v>3.3</v>
      </c>
      <c r="AD125">
        <v>2.56</v>
      </c>
      <c r="AH125" s="77">
        <f>IF(AND(M125&lt;Variables!$G$6,M125&gt;Variables!$G$5),0,1)</f>
        <v>0</v>
      </c>
      <c r="AI125" s="77">
        <f t="shared" si="2"/>
        <v>1</v>
      </c>
      <c r="AJ125" s="77">
        <f>IF(I125&gt;Variables!$G$7,0,1)</f>
        <v>1</v>
      </c>
      <c r="AK125" s="77">
        <f>IF(F125&gt;Variables!$G$8,0,1)</f>
        <v>0</v>
      </c>
      <c r="AL125" s="77">
        <f>IF(G125&gt;Variables!$G$9,0,1)</f>
        <v>1</v>
      </c>
      <c r="AM125" s="77">
        <f>IF(AND(K125&gt;Variables!$G$10,K125&lt;Variables!$G$11),0,1)</f>
        <v>1</v>
      </c>
      <c r="AN125" s="77">
        <f>IF(H125&lt;Variables!$G$13,1,0)</f>
        <v>1</v>
      </c>
      <c r="AO125" s="77">
        <f>IF(R125&lt;Variables!$G$12,0,1)</f>
        <v>1</v>
      </c>
      <c r="AP125" s="78">
        <f t="shared" si="3"/>
        <v>1</v>
      </c>
      <c r="AQ125" s="77">
        <f>IF(V125&lt;Variables!$G$15,1,0)</f>
        <v>1</v>
      </c>
      <c r="AR125">
        <v>0</v>
      </c>
      <c r="AS125">
        <v>0</v>
      </c>
      <c r="AT125">
        <v>1</v>
      </c>
      <c r="AU125">
        <v>0</v>
      </c>
      <c r="BA125">
        <v>-2.25</v>
      </c>
    </row>
    <row r="126" spans="3:53" x14ac:dyDescent="0.25">
      <c r="C126" t="s">
        <v>226</v>
      </c>
      <c r="D126" t="s">
        <v>176</v>
      </c>
      <c r="E126">
        <v>41.13</v>
      </c>
      <c r="F126">
        <v>9.19</v>
      </c>
      <c r="G126">
        <v>9.35</v>
      </c>
      <c r="H126">
        <v>2010</v>
      </c>
      <c r="I126">
        <v>-1.8720000000000001</v>
      </c>
      <c r="J126" t="s">
        <v>75</v>
      </c>
      <c r="K126">
        <v>66.930000000000007</v>
      </c>
      <c r="L126">
        <v>40.655955000000013</v>
      </c>
      <c r="M126">
        <v>1.8301009040372871</v>
      </c>
      <c r="N126">
        <v>39.670980392156856</v>
      </c>
      <c r="O126">
        <v>4.3583989877521914</v>
      </c>
      <c r="P126">
        <v>947716</v>
      </c>
      <c r="Q126">
        <v>2590000</v>
      </c>
      <c r="R126">
        <v>0.37</v>
      </c>
      <c r="S126">
        <v>25.501999999999999</v>
      </c>
      <c r="T126">
        <v>6.8360000000000003</v>
      </c>
      <c r="U126">
        <v>14.672000000000001</v>
      </c>
      <c r="V126">
        <v>2.4053315157091761</v>
      </c>
      <c r="AC126">
        <v>41.43</v>
      </c>
      <c r="AD126">
        <v>38.700000000000003</v>
      </c>
      <c r="AH126" s="77">
        <f>IF(AND(M126&lt;Variables!$G$6,M126&gt;Variables!$G$5),0,1)</f>
        <v>1</v>
      </c>
      <c r="AI126" s="77">
        <f t="shared" si="2"/>
        <v>0</v>
      </c>
      <c r="AJ126" s="77">
        <f>IF(I126&gt;Variables!$G$7,0,1)</f>
        <v>1</v>
      </c>
      <c r="AK126" s="77">
        <f>IF(F126&gt;Variables!$G$8,0,1)</f>
        <v>0</v>
      </c>
      <c r="AL126" s="77">
        <f>IF(G126&gt;Variables!$G$9,0,1)</f>
        <v>1</v>
      </c>
      <c r="AM126" s="77">
        <f>IF(AND(K126&gt;Variables!$G$10,K126&lt;Variables!$G$11),0,1)</f>
        <v>0</v>
      </c>
      <c r="AN126" s="77">
        <f>IF(H126&lt;Variables!$G$13,1,0)</f>
        <v>0</v>
      </c>
      <c r="AO126" s="77">
        <f>IF(R126&lt;Variables!$G$12,0,1)</f>
        <v>0</v>
      </c>
      <c r="AP126" s="78">
        <f t="shared" si="3"/>
        <v>1</v>
      </c>
      <c r="AQ126" s="77">
        <f>IF(V126&lt;Variables!$G$15,1,0)</f>
        <v>1</v>
      </c>
      <c r="AR126">
        <v>0</v>
      </c>
      <c r="AS126">
        <v>0</v>
      </c>
      <c r="AT126">
        <v>1</v>
      </c>
      <c r="AU126">
        <v>0</v>
      </c>
      <c r="BA126">
        <v>-2.25</v>
      </c>
    </row>
    <row r="127" spans="3:53" x14ac:dyDescent="0.25">
      <c r="C127" t="s">
        <v>226</v>
      </c>
      <c r="D127" t="s">
        <v>182</v>
      </c>
      <c r="E127">
        <v>28.98</v>
      </c>
      <c r="F127">
        <v>7.74</v>
      </c>
      <c r="G127">
        <v>1.69</v>
      </c>
      <c r="H127">
        <v>-99999</v>
      </c>
      <c r="I127">
        <v>5.2450000000000001</v>
      </c>
      <c r="J127" t="s">
        <v>75</v>
      </c>
      <c r="K127">
        <v>61.51</v>
      </c>
      <c r="L127">
        <v>28.899266666666669</v>
      </c>
      <c r="M127">
        <v>-6.6668358366648625E-2</v>
      </c>
      <c r="N127">
        <v>28.792345000000001</v>
      </c>
      <c r="O127">
        <v>0.30443855823482963</v>
      </c>
      <c r="P127">
        <v>41963</v>
      </c>
      <c r="Q127">
        <v>193031</v>
      </c>
      <c r="R127">
        <v>0.22</v>
      </c>
      <c r="S127">
        <v>25.501999999999999</v>
      </c>
      <c r="T127">
        <v>6.8360000000000003</v>
      </c>
      <c r="U127">
        <v>14.672000000000001</v>
      </c>
      <c r="V127">
        <v>2.4901930922177948</v>
      </c>
      <c r="AC127">
        <v>29</v>
      </c>
      <c r="AD127">
        <v>28.58</v>
      </c>
      <c r="AH127" s="77">
        <f>IF(AND(M127&lt;Variables!$G$6,M127&gt;Variables!$G$5),0,1)</f>
        <v>1</v>
      </c>
      <c r="AI127" s="77">
        <f t="shared" si="2"/>
        <v>0</v>
      </c>
      <c r="AJ127" s="77">
        <f>IF(I127&gt;Variables!$G$7,0,1)</f>
        <v>1</v>
      </c>
      <c r="AK127" s="77">
        <f>IF(F127&gt;Variables!$G$8,0,1)</f>
        <v>1</v>
      </c>
      <c r="AL127" s="77">
        <f>IF(G127&gt;Variables!$G$9,0,1)</f>
        <v>1</v>
      </c>
      <c r="AM127" s="77">
        <f>IF(AND(K127&gt;Variables!$G$10,K127&lt;Variables!$G$11),0,1)</f>
        <v>1</v>
      </c>
      <c r="AN127" s="77">
        <f>IF(H127&lt;Variables!$G$13,1,0)</f>
        <v>1</v>
      </c>
      <c r="AO127" s="77">
        <f>IF(R127&lt;Variables!$G$12,0,1)</f>
        <v>0</v>
      </c>
      <c r="AP127" s="78">
        <f t="shared" si="3"/>
        <v>1</v>
      </c>
      <c r="AQ127" s="77">
        <f>IF(V127&lt;Variables!$G$15,1,0)</f>
        <v>1</v>
      </c>
      <c r="AR127">
        <v>0</v>
      </c>
      <c r="AS127">
        <v>0</v>
      </c>
      <c r="AT127">
        <v>0</v>
      </c>
      <c r="AU127">
        <v>1</v>
      </c>
      <c r="BA127">
        <v>-1</v>
      </c>
    </row>
    <row r="128" spans="3:53" x14ac:dyDescent="0.25">
      <c r="C128" t="s">
        <v>228</v>
      </c>
      <c r="D128" t="s">
        <v>79</v>
      </c>
      <c r="E128">
        <v>51.56</v>
      </c>
      <c r="F128">
        <v>7.84</v>
      </c>
      <c r="G128">
        <v>3.31</v>
      </c>
      <c r="H128">
        <v>9750</v>
      </c>
      <c r="I128">
        <v>-39.636000000000003</v>
      </c>
      <c r="J128" t="s">
        <v>75</v>
      </c>
      <c r="K128">
        <v>68.2</v>
      </c>
      <c r="L128">
        <v>50.564540000000001</v>
      </c>
      <c r="M128">
        <v>1.7511481366190651</v>
      </c>
      <c r="N128">
        <v>50.634047999999993</v>
      </c>
      <c r="O128">
        <v>1.61146902574333</v>
      </c>
      <c r="P128">
        <v>7034000</v>
      </c>
      <c r="Q128">
        <v>6236000</v>
      </c>
      <c r="R128">
        <v>1.1299999999999999</v>
      </c>
      <c r="S128">
        <v>21.885000000000002</v>
      </c>
      <c r="T128">
        <v>6.9939999999999998</v>
      </c>
      <c r="U128">
        <v>13.246</v>
      </c>
      <c r="V128">
        <v>2.4179790005501882</v>
      </c>
      <c r="AC128">
        <v>52.75</v>
      </c>
      <c r="AD128">
        <v>50.51</v>
      </c>
      <c r="AH128" s="77">
        <f>IF(AND(M128&lt;Variables!$G$6,M128&gt;Variables!$G$5),0,1)</f>
        <v>1</v>
      </c>
      <c r="AI128" s="77">
        <f t="shared" si="2"/>
        <v>1</v>
      </c>
      <c r="AJ128" s="77">
        <f>IF(I128&gt;Variables!$G$7,0,1)</f>
        <v>1</v>
      </c>
      <c r="AK128" s="77">
        <f>IF(F128&gt;Variables!$G$8,0,1)</f>
        <v>1</v>
      </c>
      <c r="AL128" s="77">
        <f>IF(G128&gt;Variables!$G$9,0,1)</f>
        <v>1</v>
      </c>
      <c r="AM128" s="77">
        <f>IF(AND(K128&gt;Variables!$G$10,K128&lt;Variables!$G$11),0,1)</f>
        <v>0</v>
      </c>
      <c r="AN128" s="77">
        <f>IF(H128&lt;Variables!$G$13,1,0)</f>
        <v>0</v>
      </c>
      <c r="AO128" s="77">
        <f>IF(R128&lt;Variables!$G$12,0,1)</f>
        <v>0</v>
      </c>
      <c r="AP128" s="78">
        <f t="shared" si="3"/>
        <v>1</v>
      </c>
      <c r="AQ128" s="77">
        <f>IF(V128&lt;Variables!$G$15,1,0)</f>
        <v>1</v>
      </c>
      <c r="AR128">
        <v>1</v>
      </c>
      <c r="AS128">
        <v>0</v>
      </c>
      <c r="AT128">
        <v>0</v>
      </c>
      <c r="AU128">
        <v>0</v>
      </c>
      <c r="BA128">
        <v>2</v>
      </c>
    </row>
    <row r="129" spans="3:53" x14ac:dyDescent="0.25">
      <c r="C129" t="s">
        <v>228</v>
      </c>
      <c r="D129" t="s">
        <v>176</v>
      </c>
      <c r="E129">
        <v>41</v>
      </c>
      <c r="F129">
        <v>8.35</v>
      </c>
      <c r="G129">
        <v>8.24</v>
      </c>
      <c r="H129">
        <v>2010</v>
      </c>
      <c r="I129">
        <v>-1.909</v>
      </c>
      <c r="J129" t="s">
        <v>75</v>
      </c>
      <c r="K129">
        <v>57.24</v>
      </c>
      <c r="L129">
        <v>40.835135000000001</v>
      </c>
      <c r="M129">
        <v>0.35475577587779689</v>
      </c>
      <c r="N129">
        <v>39.933951999999998</v>
      </c>
      <c r="O129">
        <v>2.6194452279604059</v>
      </c>
      <c r="P129">
        <v>1008000</v>
      </c>
      <c r="Q129">
        <v>2590000</v>
      </c>
      <c r="R129">
        <v>0.39</v>
      </c>
      <c r="S129">
        <v>21.885000000000002</v>
      </c>
      <c r="T129">
        <v>6.9939999999999998</v>
      </c>
      <c r="U129">
        <v>13.246</v>
      </c>
      <c r="V129">
        <v>2.4253651187386551</v>
      </c>
      <c r="AC129">
        <v>41.19</v>
      </c>
      <c r="AD129">
        <v>38.700000000000003</v>
      </c>
      <c r="AH129" s="77">
        <f>IF(AND(M129&lt;Variables!$G$6,M129&gt;Variables!$G$5),0,1)</f>
        <v>1</v>
      </c>
      <c r="AI129" s="77">
        <f t="shared" si="2"/>
        <v>0</v>
      </c>
      <c r="AJ129" s="77">
        <f>IF(I129&gt;Variables!$G$7,0,1)</f>
        <v>1</v>
      </c>
      <c r="AK129" s="77">
        <f>IF(F129&gt;Variables!$G$8,0,1)</f>
        <v>1</v>
      </c>
      <c r="AL129" s="77">
        <f>IF(G129&gt;Variables!$G$9,0,1)</f>
        <v>1</v>
      </c>
      <c r="AM129" s="77">
        <f>IF(AND(K129&gt;Variables!$G$10,K129&lt;Variables!$G$11),0,1)</f>
        <v>1</v>
      </c>
      <c r="AN129" s="77">
        <f>IF(H129&lt;Variables!$G$13,1,0)</f>
        <v>0</v>
      </c>
      <c r="AO129" s="77">
        <f>IF(R129&lt;Variables!$G$12,0,1)</f>
        <v>0</v>
      </c>
      <c r="AP129" s="78">
        <f t="shared" si="3"/>
        <v>1</v>
      </c>
      <c r="AQ129" s="77">
        <f>IF(V129&lt;Variables!$G$15,1,0)</f>
        <v>1</v>
      </c>
      <c r="AR129">
        <v>0</v>
      </c>
      <c r="AS129">
        <v>0</v>
      </c>
      <c r="AT129">
        <v>1</v>
      </c>
      <c r="AU129">
        <v>0</v>
      </c>
      <c r="BA129">
        <v>-2.46</v>
      </c>
    </row>
    <row r="130" spans="3:53" x14ac:dyDescent="0.25">
      <c r="C130" t="s">
        <v>228</v>
      </c>
      <c r="D130" t="s">
        <v>221</v>
      </c>
      <c r="E130">
        <v>8.3699999999999992</v>
      </c>
      <c r="F130">
        <v>9.93</v>
      </c>
      <c r="G130">
        <v>1.34</v>
      </c>
      <c r="H130">
        <v>-99999</v>
      </c>
      <c r="I130">
        <v>0.90300000000000002</v>
      </c>
      <c r="J130" t="s">
        <v>75</v>
      </c>
      <c r="K130">
        <v>71.59</v>
      </c>
      <c r="L130">
        <v>8.2959999999999994</v>
      </c>
      <c r="M130">
        <v>0.28929604628737843</v>
      </c>
      <c r="N130">
        <v>8.3243749999999999</v>
      </c>
      <c r="O130">
        <v>-5.2556498235598159E-2</v>
      </c>
      <c r="P130">
        <v>29298</v>
      </c>
      <c r="Q130">
        <v>327629</v>
      </c>
      <c r="R130">
        <v>0.09</v>
      </c>
      <c r="S130">
        <v>21.885000000000002</v>
      </c>
      <c r="T130">
        <v>6.9939999999999998</v>
      </c>
      <c r="U130">
        <v>13.246</v>
      </c>
      <c r="V130">
        <v>2.5651125388621012</v>
      </c>
      <c r="AC130">
        <v>8.35</v>
      </c>
      <c r="AD130">
        <v>8.26</v>
      </c>
      <c r="AH130" s="77">
        <f>IF(AND(M130&lt;Variables!$G$6,M130&gt;Variables!$G$5),0,1)</f>
        <v>1</v>
      </c>
      <c r="AI130" s="77">
        <f t="shared" si="2"/>
        <v>1</v>
      </c>
      <c r="AJ130" s="77">
        <f>IF(I130&gt;Variables!$G$7,0,1)</f>
        <v>1</v>
      </c>
      <c r="AK130" s="77">
        <f>IF(F130&gt;Variables!$G$8,0,1)</f>
        <v>0</v>
      </c>
      <c r="AL130" s="77">
        <f>IF(G130&gt;Variables!$G$9,0,1)</f>
        <v>1</v>
      </c>
      <c r="AM130" s="77">
        <f>IF(AND(K130&gt;Variables!$G$10,K130&lt;Variables!$G$11),0,1)</f>
        <v>1</v>
      </c>
      <c r="AN130" s="77">
        <f>IF(H130&lt;Variables!$G$13,1,0)</f>
        <v>1</v>
      </c>
      <c r="AO130" s="77">
        <f>IF(R130&lt;Variables!$G$12,0,1)</f>
        <v>0</v>
      </c>
      <c r="AP130" s="78">
        <f t="shared" si="3"/>
        <v>1</v>
      </c>
      <c r="AQ130" s="77">
        <f>IF(V130&lt;Variables!$G$15,1,0)</f>
        <v>1</v>
      </c>
      <c r="AR130">
        <v>0</v>
      </c>
      <c r="AS130">
        <v>0</v>
      </c>
      <c r="AT130">
        <v>0</v>
      </c>
      <c r="AU130">
        <v>0</v>
      </c>
      <c r="BA130">
        <v>0</v>
      </c>
    </row>
    <row r="131" spans="3:53" x14ac:dyDescent="0.25">
      <c r="C131" t="s">
        <v>228</v>
      </c>
      <c r="D131" t="s">
        <v>175</v>
      </c>
      <c r="E131">
        <v>58.02</v>
      </c>
      <c r="F131">
        <v>8.33</v>
      </c>
      <c r="G131">
        <v>0.93</v>
      </c>
      <c r="H131">
        <v>-99999</v>
      </c>
      <c r="I131">
        <v>5.6859999999999999</v>
      </c>
      <c r="J131" t="s">
        <v>75</v>
      </c>
      <c r="K131">
        <v>57.85</v>
      </c>
      <c r="L131">
        <v>57.705454545454558</v>
      </c>
      <c r="M131">
        <v>-9.4523914550541533E-3</v>
      </c>
      <c r="N131">
        <v>57.674705128205119</v>
      </c>
      <c r="O131">
        <v>4.3857825954473482E-2</v>
      </c>
      <c r="P131">
        <v>75039</v>
      </c>
      <c r="Q131">
        <v>208562</v>
      </c>
      <c r="R131">
        <v>0.36</v>
      </c>
      <c r="S131">
        <v>21.885000000000002</v>
      </c>
      <c r="T131">
        <v>6.9939999999999998</v>
      </c>
      <c r="U131">
        <v>13.246</v>
      </c>
      <c r="V131">
        <v>2.4487860554540299</v>
      </c>
      <c r="AC131">
        <v>57.95</v>
      </c>
      <c r="AD131">
        <v>57.44</v>
      </c>
      <c r="AH131" s="77">
        <f>IF(AND(M131&lt;Variables!$G$6,M131&gt;Variables!$G$5),0,1)</f>
        <v>1</v>
      </c>
      <c r="AI131" s="77">
        <f t="shared" ref="AI131:AI194" si="4">IF(L131&gt;N131,0,1)</f>
        <v>0</v>
      </c>
      <c r="AJ131" s="77">
        <f>IF(I131&gt;Variables!$G$7,0,1)</f>
        <v>1</v>
      </c>
      <c r="AK131" s="77">
        <f>IF(F131&gt;Variables!$G$8,0,1)</f>
        <v>1</v>
      </c>
      <c r="AL131" s="77">
        <f>IF(G131&gt;Variables!$G$9,0,1)</f>
        <v>1</v>
      </c>
      <c r="AM131" s="77">
        <f>IF(AND(K131&gt;Variables!$G$10,K131&lt;Variables!$G$11),0,1)</f>
        <v>1</v>
      </c>
      <c r="AN131" s="77">
        <f>IF(H131&lt;Variables!$G$13,1,0)</f>
        <v>1</v>
      </c>
      <c r="AO131" s="77">
        <f>IF(R131&lt;Variables!$G$12,0,1)</f>
        <v>0</v>
      </c>
      <c r="AP131" s="78">
        <f t="shared" ref="AP131:AP194" si="5">IF(J131="Pass", 0,1)</f>
        <v>1</v>
      </c>
      <c r="AQ131" s="77">
        <f>IF(V131&lt;Variables!$G$15,1,0)</f>
        <v>1</v>
      </c>
      <c r="AR131">
        <v>0</v>
      </c>
      <c r="AS131">
        <v>0</v>
      </c>
      <c r="AT131">
        <v>0</v>
      </c>
      <c r="AU131">
        <v>1</v>
      </c>
      <c r="BA131">
        <v>-0.8</v>
      </c>
    </row>
    <row r="132" spans="3:53" x14ac:dyDescent="0.25">
      <c r="C132" t="s">
        <v>228</v>
      </c>
      <c r="D132" t="s">
        <v>160</v>
      </c>
      <c r="E132">
        <v>22.09</v>
      </c>
      <c r="F132">
        <v>7.32</v>
      </c>
      <c r="G132">
        <v>9.01</v>
      </c>
      <c r="H132">
        <v>2340</v>
      </c>
      <c r="I132">
        <v>-38.758000000000003</v>
      </c>
      <c r="J132" t="s">
        <v>74</v>
      </c>
      <c r="K132">
        <v>42.16</v>
      </c>
      <c r="L132">
        <v>22.327000000000002</v>
      </c>
      <c r="M132">
        <v>-1.3750167958077759</v>
      </c>
      <c r="N132">
        <v>22.164059999999999</v>
      </c>
      <c r="O132">
        <v>-0.64997116954205669</v>
      </c>
      <c r="P132">
        <v>335492</v>
      </c>
      <c r="Q132">
        <v>1490000</v>
      </c>
      <c r="R132">
        <v>0.23</v>
      </c>
      <c r="S132">
        <v>21.885000000000002</v>
      </c>
      <c r="T132">
        <v>6.9939999999999998</v>
      </c>
      <c r="U132">
        <v>13.246</v>
      </c>
      <c r="V132">
        <v>2.290395016401666</v>
      </c>
      <c r="AC132">
        <v>22.59</v>
      </c>
      <c r="AD132">
        <v>21.12</v>
      </c>
      <c r="AH132" s="77">
        <f>IF(AND(M132&lt;Variables!$G$6,M132&gt;Variables!$G$5),0,1)</f>
        <v>0</v>
      </c>
      <c r="AI132" s="77">
        <f t="shared" si="4"/>
        <v>0</v>
      </c>
      <c r="AJ132" s="77">
        <f>IF(I132&gt;Variables!$G$7,0,1)</f>
        <v>1</v>
      </c>
      <c r="AK132" s="77">
        <f>IF(F132&gt;Variables!$G$8,0,1)</f>
        <v>1</v>
      </c>
      <c r="AL132" s="77">
        <f>IF(G132&gt;Variables!$G$9,0,1)</f>
        <v>1</v>
      </c>
      <c r="AM132" s="77">
        <f>IF(AND(K132&gt;Variables!$G$10,K132&lt;Variables!$G$11),0,1)</f>
        <v>1</v>
      </c>
      <c r="AN132" s="77">
        <f>IF(H132&lt;Variables!$G$13,1,0)</f>
        <v>0</v>
      </c>
      <c r="AO132" s="77">
        <f>IF(R132&lt;Variables!$G$12,0,1)</f>
        <v>0</v>
      </c>
      <c r="AP132" s="78">
        <f t="shared" si="5"/>
        <v>0</v>
      </c>
      <c r="AQ132" s="77">
        <f>IF(V132&lt;Variables!$G$15,1,0)</f>
        <v>1</v>
      </c>
      <c r="AR132">
        <v>1</v>
      </c>
      <c r="AS132">
        <v>0</v>
      </c>
      <c r="AT132">
        <v>0</v>
      </c>
      <c r="AU132">
        <v>0</v>
      </c>
      <c r="BA132">
        <v>0.78</v>
      </c>
    </row>
    <row r="133" spans="3:53" x14ac:dyDescent="0.25">
      <c r="C133" t="s">
        <v>228</v>
      </c>
      <c r="D133" t="s">
        <v>166</v>
      </c>
      <c r="E133">
        <v>53.15</v>
      </c>
      <c r="F133">
        <v>7.05</v>
      </c>
      <c r="G133">
        <v>7.16</v>
      </c>
      <c r="H133">
        <v>8010</v>
      </c>
      <c r="I133">
        <v>198.14599999999999</v>
      </c>
      <c r="J133" t="s">
        <v>75</v>
      </c>
      <c r="K133">
        <v>66.81</v>
      </c>
      <c r="L133">
        <v>52.915239999999997</v>
      </c>
      <c r="M133">
        <v>0.16018069652524081</v>
      </c>
      <c r="N133">
        <v>52.365488000000013</v>
      </c>
      <c r="O133">
        <v>1.21169881965006</v>
      </c>
      <c r="P133">
        <v>962104</v>
      </c>
      <c r="Q133">
        <v>1484000</v>
      </c>
      <c r="R133">
        <v>0.65</v>
      </c>
      <c r="S133">
        <v>21.885000000000002</v>
      </c>
      <c r="T133">
        <v>6.9939999999999998</v>
      </c>
      <c r="U133">
        <v>13.246</v>
      </c>
      <c r="V133">
        <v>2.5292105647655378</v>
      </c>
      <c r="AC133">
        <v>54.83</v>
      </c>
      <c r="AD133">
        <v>52.52</v>
      </c>
      <c r="AH133" s="77">
        <f>IF(AND(M133&lt;Variables!$G$6,M133&gt;Variables!$G$5),0,1)</f>
        <v>1</v>
      </c>
      <c r="AI133" s="77">
        <f t="shared" si="4"/>
        <v>0</v>
      </c>
      <c r="AJ133" s="77">
        <f>IF(I133&gt;Variables!$G$7,0,1)</f>
        <v>0</v>
      </c>
      <c r="AK133" s="77">
        <f>IF(F133&gt;Variables!$G$8,0,1)</f>
        <v>1</v>
      </c>
      <c r="AL133" s="77">
        <f>IF(G133&gt;Variables!$G$9,0,1)</f>
        <v>1</v>
      </c>
      <c r="AM133" s="77">
        <f>IF(AND(K133&gt;Variables!$G$10,K133&lt;Variables!$G$11),0,1)</f>
        <v>0</v>
      </c>
      <c r="AN133" s="77">
        <f>IF(H133&lt;Variables!$G$13,1,0)</f>
        <v>0</v>
      </c>
      <c r="AO133" s="77">
        <f>IF(R133&lt;Variables!$G$12,0,1)</f>
        <v>0</v>
      </c>
      <c r="AP133" s="78">
        <f t="shared" si="5"/>
        <v>1</v>
      </c>
      <c r="AQ133" s="77">
        <f>IF(V133&lt;Variables!$G$15,1,0)</f>
        <v>1</v>
      </c>
      <c r="AR133">
        <v>1</v>
      </c>
      <c r="AS133">
        <v>0</v>
      </c>
      <c r="AT133">
        <v>0</v>
      </c>
      <c r="AU133">
        <v>0</v>
      </c>
      <c r="BA133">
        <v>0.94</v>
      </c>
    </row>
    <row r="134" spans="3:53" x14ac:dyDescent="0.25">
      <c r="C134" t="s">
        <v>228</v>
      </c>
      <c r="D134" t="s">
        <v>84</v>
      </c>
      <c r="E134">
        <v>44.44</v>
      </c>
      <c r="F134">
        <v>7.02</v>
      </c>
      <c r="G134">
        <v>4.53</v>
      </c>
      <c r="H134">
        <v>6100</v>
      </c>
      <c r="I134">
        <v>185.529</v>
      </c>
      <c r="J134" t="s">
        <v>75</v>
      </c>
      <c r="K134">
        <v>63.8</v>
      </c>
      <c r="L134">
        <v>43.909655000000008</v>
      </c>
      <c r="M134">
        <v>0.91174708614766908</v>
      </c>
      <c r="N134">
        <v>43.764189999999992</v>
      </c>
      <c r="O134">
        <v>1.2471612064567179</v>
      </c>
      <c r="P134">
        <v>1418000</v>
      </c>
      <c r="Q134">
        <v>2976000</v>
      </c>
      <c r="R134">
        <v>0.48</v>
      </c>
      <c r="S134">
        <v>21.885000000000002</v>
      </c>
      <c r="T134">
        <v>6.9939999999999998</v>
      </c>
      <c r="U134">
        <v>13.246</v>
      </c>
      <c r="V134">
        <v>2.449925442689997</v>
      </c>
      <c r="AC134">
        <v>45</v>
      </c>
      <c r="AD134">
        <v>43.33</v>
      </c>
      <c r="AH134" s="77">
        <f>IF(AND(M134&lt;Variables!$G$6,M134&gt;Variables!$G$5),0,1)</f>
        <v>1</v>
      </c>
      <c r="AI134" s="77">
        <f t="shared" si="4"/>
        <v>0</v>
      </c>
      <c r="AJ134" s="77">
        <f>IF(I134&gt;Variables!$G$7,0,1)</f>
        <v>0</v>
      </c>
      <c r="AK134" s="77">
        <f>IF(F134&gt;Variables!$G$8,0,1)</f>
        <v>1</v>
      </c>
      <c r="AL134" s="77">
        <f>IF(G134&gt;Variables!$G$9,0,1)</f>
        <v>1</v>
      </c>
      <c r="AM134" s="77">
        <f>IF(AND(K134&gt;Variables!$G$10,K134&lt;Variables!$G$11),0,1)</f>
        <v>0</v>
      </c>
      <c r="AN134" s="77">
        <f>IF(H134&lt;Variables!$G$13,1,0)</f>
        <v>0</v>
      </c>
      <c r="AO134" s="77">
        <f>IF(R134&lt;Variables!$G$12,0,1)</f>
        <v>0</v>
      </c>
      <c r="AP134" s="78">
        <f t="shared" si="5"/>
        <v>1</v>
      </c>
      <c r="AQ134" s="77">
        <f>IF(V134&lt;Variables!$G$15,1,0)</f>
        <v>1</v>
      </c>
      <c r="AR134">
        <v>0</v>
      </c>
      <c r="AS134">
        <v>0</v>
      </c>
      <c r="AT134">
        <v>1</v>
      </c>
      <c r="AU134">
        <v>0</v>
      </c>
      <c r="BA134">
        <v>-0.56999999999999995</v>
      </c>
    </row>
    <row r="135" spans="3:53" x14ac:dyDescent="0.25">
      <c r="C135" t="s">
        <v>228</v>
      </c>
      <c r="D135" t="s">
        <v>83</v>
      </c>
      <c r="E135">
        <v>30.41</v>
      </c>
      <c r="F135">
        <v>6.76</v>
      </c>
      <c r="G135">
        <v>5.74</v>
      </c>
      <c r="H135">
        <v>24680</v>
      </c>
      <c r="I135">
        <v>1.371</v>
      </c>
      <c r="J135" t="s">
        <v>75</v>
      </c>
      <c r="K135">
        <v>70.05</v>
      </c>
      <c r="L135">
        <v>30.069669999999999</v>
      </c>
      <c r="M135">
        <v>0.81587194006452068</v>
      </c>
      <c r="N135">
        <v>29.820005999999999</v>
      </c>
      <c r="O135">
        <v>1.659939303835144</v>
      </c>
      <c r="P135">
        <v>5950000</v>
      </c>
      <c r="Q135">
        <v>13870000</v>
      </c>
      <c r="R135">
        <v>0.43</v>
      </c>
      <c r="S135">
        <v>21.885000000000002</v>
      </c>
      <c r="T135">
        <v>6.9939999999999998</v>
      </c>
      <c r="U135">
        <v>13.246</v>
      </c>
      <c r="V135">
        <v>2.5062627543920502</v>
      </c>
      <c r="AC135">
        <v>31.315000000000001</v>
      </c>
      <c r="AD135">
        <v>30.254799999999999</v>
      </c>
      <c r="AH135" s="77">
        <f>IF(AND(M135&lt;Variables!$G$6,M135&gt;Variables!$G$5),0,1)</f>
        <v>1</v>
      </c>
      <c r="AI135" s="77">
        <f t="shared" si="4"/>
        <v>0</v>
      </c>
      <c r="AJ135" s="77">
        <f>IF(I135&gt;Variables!$G$7,0,1)</f>
        <v>1</v>
      </c>
      <c r="AK135" s="77">
        <f>IF(F135&gt;Variables!$G$8,0,1)</f>
        <v>1</v>
      </c>
      <c r="AL135" s="77">
        <f>IF(G135&gt;Variables!$G$9,0,1)</f>
        <v>1</v>
      </c>
      <c r="AM135" s="77">
        <f>IF(AND(K135&gt;Variables!$G$10,K135&lt;Variables!$G$11),0,1)</f>
        <v>1</v>
      </c>
      <c r="AN135" s="77">
        <f>IF(H135&lt;Variables!$G$13,1,0)</f>
        <v>0</v>
      </c>
      <c r="AO135" s="77">
        <f>IF(R135&lt;Variables!$G$12,0,1)</f>
        <v>0</v>
      </c>
      <c r="AP135" s="78">
        <f t="shared" si="5"/>
        <v>1</v>
      </c>
      <c r="AQ135" s="77">
        <f>IF(V135&lt;Variables!$G$15,1,0)</f>
        <v>1</v>
      </c>
      <c r="AR135">
        <v>1</v>
      </c>
      <c r="AS135">
        <v>0</v>
      </c>
      <c r="AT135">
        <v>0</v>
      </c>
      <c r="AU135">
        <v>0</v>
      </c>
      <c r="BA135">
        <v>1.32</v>
      </c>
    </row>
    <row r="136" spans="3:53" x14ac:dyDescent="0.25">
      <c r="C136" t="s">
        <v>228</v>
      </c>
      <c r="D136" t="s">
        <v>213</v>
      </c>
      <c r="E136">
        <v>2.5299999999999998</v>
      </c>
      <c r="F136">
        <v>11.2</v>
      </c>
      <c r="G136">
        <v>-15.1</v>
      </c>
      <c r="H136">
        <v>-99999</v>
      </c>
      <c r="I136">
        <v>-7.9000000000000001E-2</v>
      </c>
      <c r="J136" t="s">
        <v>75</v>
      </c>
      <c r="K136">
        <v>39.51</v>
      </c>
      <c r="L136">
        <v>2.5824900000000008</v>
      </c>
      <c r="M136">
        <v>-2.0325344919051389</v>
      </c>
      <c r="N136">
        <v>2.7354020000000001</v>
      </c>
      <c r="O136">
        <v>-7.5090242677310428</v>
      </c>
      <c r="P136">
        <v>23490000</v>
      </c>
      <c r="Q136">
        <v>286140</v>
      </c>
      <c r="R136">
        <v>82.09</v>
      </c>
      <c r="S136">
        <v>21.885000000000002</v>
      </c>
      <c r="T136">
        <v>6.9939999999999998</v>
      </c>
      <c r="U136">
        <v>13.246</v>
      </c>
      <c r="V136">
        <v>2.2495936204531279</v>
      </c>
      <c r="AC136">
        <v>2.7898999999999998</v>
      </c>
      <c r="AD136">
        <v>2.2599999999999998</v>
      </c>
      <c r="AH136" s="77">
        <f>IF(AND(M136&lt;Variables!$G$6,M136&gt;Variables!$G$5),0,1)</f>
        <v>0</v>
      </c>
      <c r="AI136" s="77">
        <f t="shared" si="4"/>
        <v>1</v>
      </c>
      <c r="AJ136" s="77">
        <f>IF(I136&gt;Variables!$G$7,0,1)</f>
        <v>1</v>
      </c>
      <c r="AK136" s="77">
        <f>IF(F136&gt;Variables!$G$8,0,1)</f>
        <v>0</v>
      </c>
      <c r="AL136" s="77">
        <f>IF(G136&gt;Variables!$G$9,0,1)</f>
        <v>1</v>
      </c>
      <c r="AM136" s="77">
        <f>IF(AND(K136&gt;Variables!$G$10,K136&lt;Variables!$G$11),0,1)</f>
        <v>1</v>
      </c>
      <c r="AN136" s="77">
        <f>IF(H136&lt;Variables!$G$13,1,0)</f>
        <v>1</v>
      </c>
      <c r="AO136" s="77">
        <f>IF(R136&lt;Variables!$G$12,0,1)</f>
        <v>1</v>
      </c>
      <c r="AP136" s="78">
        <f t="shared" si="5"/>
        <v>1</v>
      </c>
      <c r="AQ136" s="77">
        <f>IF(V136&lt;Variables!$G$15,1,0)</f>
        <v>1</v>
      </c>
      <c r="AR136">
        <v>1</v>
      </c>
      <c r="AS136">
        <v>0</v>
      </c>
      <c r="AT136">
        <v>0</v>
      </c>
      <c r="AU136">
        <v>0</v>
      </c>
      <c r="BA136">
        <v>2</v>
      </c>
    </row>
    <row r="137" spans="3:53" x14ac:dyDescent="0.25">
      <c r="C137" t="s">
        <v>228</v>
      </c>
      <c r="D137" t="s">
        <v>116</v>
      </c>
      <c r="E137">
        <v>11.28</v>
      </c>
      <c r="F137">
        <v>6.74</v>
      </c>
      <c r="G137">
        <v>6.66</v>
      </c>
      <c r="H137">
        <v>2290</v>
      </c>
      <c r="I137">
        <v>-13.362</v>
      </c>
      <c r="J137" t="s">
        <v>75</v>
      </c>
      <c r="K137">
        <v>65.349999999999994</v>
      </c>
      <c r="L137">
        <v>11.185635</v>
      </c>
      <c r="M137">
        <v>0.5003292168929051</v>
      </c>
      <c r="N137">
        <v>11.10585</v>
      </c>
      <c r="O137">
        <v>1.2223287726738761</v>
      </c>
      <c r="P137">
        <v>300786</v>
      </c>
      <c r="Q137">
        <v>1631000</v>
      </c>
      <c r="R137">
        <v>0.18</v>
      </c>
      <c r="S137">
        <v>21.885000000000002</v>
      </c>
      <c r="T137">
        <v>6.9939999999999998</v>
      </c>
      <c r="U137">
        <v>13.246</v>
      </c>
      <c r="V137">
        <v>2.4908374459125482</v>
      </c>
      <c r="AC137">
        <v>11.42</v>
      </c>
      <c r="AD137">
        <v>10.7</v>
      </c>
      <c r="AH137" s="77">
        <f>IF(AND(M137&lt;Variables!$G$6,M137&gt;Variables!$G$5),0,1)</f>
        <v>1</v>
      </c>
      <c r="AI137" s="77">
        <f t="shared" si="4"/>
        <v>0</v>
      </c>
      <c r="AJ137" s="77">
        <f>IF(I137&gt;Variables!$G$7,0,1)</f>
        <v>1</v>
      </c>
      <c r="AK137" s="77">
        <f>IF(F137&gt;Variables!$G$8,0,1)</f>
        <v>1</v>
      </c>
      <c r="AL137" s="77">
        <f>IF(G137&gt;Variables!$G$9,0,1)</f>
        <v>1</v>
      </c>
      <c r="AM137" s="77">
        <f>IF(AND(K137&gt;Variables!$G$10,K137&lt;Variables!$G$11),0,1)</f>
        <v>0</v>
      </c>
      <c r="AN137" s="77">
        <f>IF(H137&lt;Variables!$G$13,1,0)</f>
        <v>0</v>
      </c>
      <c r="AO137" s="77">
        <f>IF(R137&lt;Variables!$G$12,0,1)</f>
        <v>0</v>
      </c>
      <c r="AP137" s="78">
        <f t="shared" si="5"/>
        <v>1</v>
      </c>
      <c r="AQ137" s="77">
        <f>IF(V137&lt;Variables!$G$15,1,0)</f>
        <v>1</v>
      </c>
      <c r="AR137">
        <v>1</v>
      </c>
      <c r="AS137">
        <v>0</v>
      </c>
      <c r="AT137">
        <v>0</v>
      </c>
      <c r="AU137">
        <v>0</v>
      </c>
      <c r="BA137">
        <v>0.72</v>
      </c>
    </row>
    <row r="138" spans="3:53" x14ac:dyDescent="0.25">
      <c r="C138" t="s">
        <v>228</v>
      </c>
      <c r="D138" t="s">
        <v>138</v>
      </c>
      <c r="E138">
        <v>17.07</v>
      </c>
      <c r="F138">
        <v>7.75</v>
      </c>
      <c r="G138">
        <v>5.78</v>
      </c>
      <c r="H138">
        <v>5940</v>
      </c>
      <c r="I138">
        <v>27.94</v>
      </c>
      <c r="J138" t="s">
        <v>75</v>
      </c>
      <c r="K138">
        <v>59.39</v>
      </c>
      <c r="L138">
        <v>16.946935</v>
      </c>
      <c r="M138">
        <v>0.37213218791479491</v>
      </c>
      <c r="N138">
        <v>16.868697999999998</v>
      </c>
      <c r="O138">
        <v>0.83765801012030183</v>
      </c>
      <c r="P138">
        <v>4222000</v>
      </c>
      <c r="Q138">
        <v>14396000</v>
      </c>
      <c r="R138">
        <v>0.28999999999999998</v>
      </c>
      <c r="S138">
        <v>21.885000000000002</v>
      </c>
      <c r="T138">
        <v>6.9939999999999998</v>
      </c>
      <c r="U138">
        <v>13.246</v>
      </c>
      <c r="V138">
        <v>2.4445133633600422</v>
      </c>
      <c r="AC138">
        <v>17.170000000000002</v>
      </c>
      <c r="AD138">
        <v>16.510000000000002</v>
      </c>
      <c r="AH138" s="77">
        <f>IF(AND(M138&lt;Variables!$G$6,M138&gt;Variables!$G$5),0,1)</f>
        <v>1</v>
      </c>
      <c r="AI138" s="77">
        <f t="shared" si="4"/>
        <v>0</v>
      </c>
      <c r="AJ138" s="77">
        <f>IF(I138&gt;Variables!$G$7,0,1)</f>
        <v>1</v>
      </c>
      <c r="AK138" s="77">
        <f>IF(F138&gt;Variables!$G$8,0,1)</f>
        <v>1</v>
      </c>
      <c r="AL138" s="77">
        <f>IF(G138&gt;Variables!$G$9,0,1)</f>
        <v>1</v>
      </c>
      <c r="AM138" s="77">
        <f>IF(AND(K138&gt;Variables!$G$10,K138&lt;Variables!$G$11),0,1)</f>
        <v>1</v>
      </c>
      <c r="AN138" s="77">
        <f>IF(H138&lt;Variables!$G$13,1,0)</f>
        <v>0</v>
      </c>
      <c r="AO138" s="77">
        <f>IF(R138&lt;Variables!$G$12,0,1)</f>
        <v>0</v>
      </c>
      <c r="AP138" s="78">
        <f t="shared" si="5"/>
        <v>1</v>
      </c>
      <c r="AQ138" s="77">
        <f>IF(V138&lt;Variables!$G$15,1,0)</f>
        <v>1</v>
      </c>
      <c r="AR138">
        <v>0</v>
      </c>
      <c r="AS138">
        <v>1</v>
      </c>
      <c r="AT138">
        <v>0</v>
      </c>
      <c r="AU138">
        <v>0</v>
      </c>
      <c r="BA138">
        <v>0.21</v>
      </c>
    </row>
    <row r="139" spans="3:53" x14ac:dyDescent="0.25">
      <c r="C139" t="s">
        <v>228</v>
      </c>
      <c r="D139" t="s">
        <v>174</v>
      </c>
      <c r="E139">
        <v>30.3</v>
      </c>
      <c r="F139">
        <v>12.16</v>
      </c>
      <c r="G139">
        <v>11.03</v>
      </c>
      <c r="H139">
        <v>404.55</v>
      </c>
      <c r="I139">
        <v>122.387</v>
      </c>
      <c r="J139" t="s">
        <v>75</v>
      </c>
      <c r="K139">
        <v>51.1</v>
      </c>
      <c r="L139">
        <v>30.064294736842101</v>
      </c>
      <c r="M139">
        <v>-0.57973998182140984</v>
      </c>
      <c r="N139">
        <v>29.636793181818181</v>
      </c>
      <c r="O139">
        <v>0.85436645128380162</v>
      </c>
      <c r="P139">
        <v>101657</v>
      </c>
      <c r="Q139">
        <v>701001</v>
      </c>
      <c r="R139">
        <v>0.15</v>
      </c>
      <c r="S139">
        <v>21.885000000000002</v>
      </c>
      <c r="T139">
        <v>6.9939999999999998</v>
      </c>
      <c r="U139">
        <v>13.246</v>
      </c>
      <c r="V139">
        <v>2.3953109575016072</v>
      </c>
      <c r="AC139">
        <v>31.8599</v>
      </c>
      <c r="AD139">
        <v>27.67</v>
      </c>
      <c r="AH139" s="77">
        <f>IF(AND(M139&lt;Variables!$G$6,M139&gt;Variables!$G$5),0,1)</f>
        <v>1</v>
      </c>
      <c r="AI139" s="77">
        <f t="shared" si="4"/>
        <v>0</v>
      </c>
      <c r="AJ139" s="77">
        <f>IF(I139&gt;Variables!$G$7,0,1)</f>
        <v>0</v>
      </c>
      <c r="AK139" s="77">
        <f>IF(F139&gt;Variables!$G$8,0,1)</f>
        <v>0</v>
      </c>
      <c r="AL139" s="77">
        <f>IF(G139&gt;Variables!$G$9,0,1)</f>
        <v>0</v>
      </c>
      <c r="AM139" s="77">
        <f>IF(AND(K139&gt;Variables!$G$10,K139&lt;Variables!$G$11),0,1)</f>
        <v>1</v>
      </c>
      <c r="AN139" s="77">
        <f>IF(H139&lt;Variables!$G$13,1,0)</f>
        <v>1</v>
      </c>
      <c r="AO139" s="77">
        <f>IF(R139&lt;Variables!$G$12,0,1)</f>
        <v>0</v>
      </c>
      <c r="AP139" s="78">
        <f t="shared" si="5"/>
        <v>1</v>
      </c>
      <c r="AQ139" s="77">
        <f>IF(V139&lt;Variables!$G$15,1,0)</f>
        <v>1</v>
      </c>
      <c r="AR139">
        <v>1</v>
      </c>
      <c r="AS139">
        <v>0</v>
      </c>
      <c r="AT139">
        <v>0</v>
      </c>
      <c r="AU139">
        <v>0</v>
      </c>
      <c r="BA139">
        <v>2</v>
      </c>
    </row>
    <row r="140" spans="3:53" x14ac:dyDescent="0.25">
      <c r="C140" t="s">
        <v>228</v>
      </c>
      <c r="D140" t="s">
        <v>182</v>
      </c>
      <c r="E140">
        <v>29.04</v>
      </c>
      <c r="F140">
        <v>7.91</v>
      </c>
      <c r="G140">
        <v>1.76</v>
      </c>
      <c r="H140">
        <v>-99999</v>
      </c>
      <c r="I140">
        <v>5.2530000000000001</v>
      </c>
      <c r="J140" t="s">
        <v>75</v>
      </c>
      <c r="K140">
        <v>62.53</v>
      </c>
      <c r="L140">
        <v>28.901599999999991</v>
      </c>
      <c r="M140">
        <v>-5.5360256871462878E-3</v>
      </c>
      <c r="N140">
        <v>28.839012820512831</v>
      </c>
      <c r="O140">
        <v>0.21147457392782659</v>
      </c>
      <c r="P140">
        <v>45371</v>
      </c>
      <c r="Q140">
        <v>193031</v>
      </c>
      <c r="R140">
        <v>0.24</v>
      </c>
      <c r="S140">
        <v>21.885000000000002</v>
      </c>
      <c r="T140">
        <v>6.9939999999999998</v>
      </c>
      <c r="U140">
        <v>13.246</v>
      </c>
      <c r="V140">
        <v>2.497155066836438</v>
      </c>
      <c r="AC140">
        <v>29</v>
      </c>
      <c r="AD140">
        <v>28.58</v>
      </c>
      <c r="AH140" s="77">
        <f>IF(AND(M140&lt;Variables!$G$6,M140&gt;Variables!$G$5),0,1)</f>
        <v>1</v>
      </c>
      <c r="AI140" s="77">
        <f t="shared" si="4"/>
        <v>0</v>
      </c>
      <c r="AJ140" s="77">
        <f>IF(I140&gt;Variables!$G$7,0,1)</f>
        <v>1</v>
      </c>
      <c r="AK140" s="77">
        <f>IF(F140&gt;Variables!$G$8,0,1)</f>
        <v>1</v>
      </c>
      <c r="AL140" s="77">
        <f>IF(G140&gt;Variables!$G$9,0,1)</f>
        <v>1</v>
      </c>
      <c r="AM140" s="77">
        <f>IF(AND(K140&gt;Variables!$G$10,K140&lt;Variables!$G$11),0,1)</f>
        <v>0</v>
      </c>
      <c r="AN140" s="77">
        <f>IF(H140&lt;Variables!$G$13,1,0)</f>
        <v>1</v>
      </c>
      <c r="AO140" s="77">
        <f>IF(R140&lt;Variables!$G$12,0,1)</f>
        <v>0</v>
      </c>
      <c r="AP140" s="78">
        <f t="shared" si="5"/>
        <v>1</v>
      </c>
      <c r="AQ140" s="77">
        <f>IF(V140&lt;Variables!$G$15,1,0)</f>
        <v>1</v>
      </c>
      <c r="AR140">
        <v>0</v>
      </c>
      <c r="AS140">
        <v>0</v>
      </c>
      <c r="AT140">
        <v>0</v>
      </c>
      <c r="AU140">
        <v>1</v>
      </c>
      <c r="BA140">
        <v>-1.1100000000000001</v>
      </c>
    </row>
    <row r="141" spans="3:53" x14ac:dyDescent="0.25">
      <c r="C141" t="s">
        <v>228</v>
      </c>
      <c r="D141" t="s">
        <v>121</v>
      </c>
      <c r="E141">
        <v>7.41</v>
      </c>
      <c r="F141">
        <v>14.84</v>
      </c>
      <c r="G141">
        <v>3.67</v>
      </c>
      <c r="H141">
        <v>43.68</v>
      </c>
      <c r="I141">
        <v>-75.043999999999997</v>
      </c>
      <c r="J141" t="s">
        <v>75</v>
      </c>
      <c r="K141">
        <v>49.83</v>
      </c>
      <c r="L141">
        <v>7.5705249999999991</v>
      </c>
      <c r="M141">
        <v>-2.912941969017993</v>
      </c>
      <c r="N141">
        <v>7.2056500000000003</v>
      </c>
      <c r="O141">
        <v>2.0032890856480581</v>
      </c>
      <c r="P141">
        <v>8310000.0000000009</v>
      </c>
      <c r="Q141">
        <v>690990</v>
      </c>
      <c r="R141">
        <v>12.03</v>
      </c>
      <c r="S141">
        <v>21.885000000000002</v>
      </c>
      <c r="T141">
        <v>6.9939999999999998</v>
      </c>
      <c r="U141">
        <v>13.246</v>
      </c>
      <c r="V141">
        <v>2.4395451532053589</v>
      </c>
      <c r="AC141">
        <v>7.4</v>
      </c>
      <c r="AD141">
        <v>6.6</v>
      </c>
      <c r="AH141" s="77">
        <f>IF(AND(M141&lt;Variables!$G$6,M141&gt;Variables!$G$5),0,1)</f>
        <v>0</v>
      </c>
      <c r="AI141" s="77">
        <f t="shared" si="4"/>
        <v>0</v>
      </c>
      <c r="AJ141" s="77">
        <f>IF(I141&gt;Variables!$G$7,0,1)</f>
        <v>1</v>
      </c>
      <c r="AK141" s="77">
        <f>IF(F141&gt;Variables!$G$8,0,1)</f>
        <v>0</v>
      </c>
      <c r="AL141" s="77">
        <f>IF(G141&gt;Variables!$G$9,0,1)</f>
        <v>1</v>
      </c>
      <c r="AM141" s="77">
        <f>IF(AND(K141&gt;Variables!$G$10,K141&lt;Variables!$G$11),0,1)</f>
        <v>1</v>
      </c>
      <c r="AN141" s="77">
        <f>IF(H141&lt;Variables!$G$13,1,0)</f>
        <v>1</v>
      </c>
      <c r="AO141" s="77">
        <f>IF(R141&lt;Variables!$G$12,0,1)</f>
        <v>1</v>
      </c>
      <c r="AP141" s="78">
        <f t="shared" si="5"/>
        <v>1</v>
      </c>
      <c r="AQ141" s="77">
        <f>IF(V141&lt;Variables!$G$15,1,0)</f>
        <v>1</v>
      </c>
      <c r="AR141">
        <v>0</v>
      </c>
      <c r="AS141">
        <v>0</v>
      </c>
      <c r="AT141">
        <v>1</v>
      </c>
      <c r="AU141">
        <v>0</v>
      </c>
      <c r="BA141">
        <v>-2.25</v>
      </c>
    </row>
    <row r="142" spans="3:53" x14ac:dyDescent="0.25">
      <c r="C142" t="s">
        <v>228</v>
      </c>
      <c r="D142" t="s">
        <v>227</v>
      </c>
      <c r="E142">
        <v>0.33</v>
      </c>
      <c r="F142">
        <v>6.73</v>
      </c>
      <c r="G142">
        <v>7.54</v>
      </c>
      <c r="H142">
        <v>-99999</v>
      </c>
      <c r="I142">
        <v>25.283999999999999</v>
      </c>
      <c r="J142" t="s">
        <v>74</v>
      </c>
      <c r="K142">
        <v>-99999</v>
      </c>
      <c r="L142">
        <v>-99999</v>
      </c>
      <c r="M142">
        <v>-99999</v>
      </c>
      <c r="N142">
        <v>0.35220000000000001</v>
      </c>
      <c r="O142">
        <v>0</v>
      </c>
      <c r="P142">
        <v>25015</v>
      </c>
      <c r="Q142">
        <v>49209</v>
      </c>
      <c r="R142">
        <v>0.51</v>
      </c>
      <c r="S142">
        <v>21.885000000000002</v>
      </c>
      <c r="T142">
        <v>6.9939999999999998</v>
      </c>
      <c r="U142">
        <v>13.246</v>
      </c>
      <c r="V142">
        <v>-99999</v>
      </c>
      <c r="AC142">
        <v>0.32900000000000001</v>
      </c>
      <c r="AD142">
        <v>0.315</v>
      </c>
      <c r="AH142" s="77">
        <f>IF(AND(M142&lt;Variables!$G$6,M142&gt;Variables!$G$5),0,1)</f>
        <v>1</v>
      </c>
      <c r="AI142" s="77">
        <f t="shared" si="4"/>
        <v>1</v>
      </c>
      <c r="AJ142" s="77">
        <f>IF(I142&gt;Variables!$G$7,0,1)</f>
        <v>1</v>
      </c>
      <c r="AK142" s="77">
        <f>IF(F142&gt;Variables!$G$8,0,1)</f>
        <v>1</v>
      </c>
      <c r="AL142" s="77">
        <f>IF(G142&gt;Variables!$G$9,0,1)</f>
        <v>1</v>
      </c>
      <c r="AM142" s="77">
        <f>IF(AND(K142&gt;Variables!$G$10,K142&lt;Variables!$G$11),0,1)</f>
        <v>1</v>
      </c>
      <c r="AN142" s="77">
        <f>IF(H142&lt;Variables!$G$13,1,0)</f>
        <v>1</v>
      </c>
      <c r="AO142" s="77">
        <f>IF(R142&lt;Variables!$G$12,0,1)</f>
        <v>0</v>
      </c>
      <c r="AP142" s="78">
        <f t="shared" si="5"/>
        <v>0</v>
      </c>
      <c r="AQ142" s="77">
        <f>IF(V142&lt;Variables!$G$15,1,0)</f>
        <v>1</v>
      </c>
      <c r="AR142">
        <v>0</v>
      </c>
      <c r="AS142">
        <v>0</v>
      </c>
      <c r="AT142">
        <v>1</v>
      </c>
      <c r="AU142">
        <v>0</v>
      </c>
      <c r="BA142">
        <v>-2.25</v>
      </c>
    </row>
    <row r="143" spans="3:53" x14ac:dyDescent="0.25">
      <c r="C143" t="s">
        <v>228</v>
      </c>
      <c r="D143" t="s">
        <v>218</v>
      </c>
      <c r="E143">
        <v>11.81</v>
      </c>
      <c r="F143">
        <v>16.309999999999999</v>
      </c>
      <c r="G143">
        <v>-14.99</v>
      </c>
      <c r="H143">
        <v>89.12</v>
      </c>
      <c r="I143">
        <v>-46.970999999999997</v>
      </c>
      <c r="J143" t="s">
        <v>75</v>
      </c>
      <c r="K143">
        <v>49.15</v>
      </c>
      <c r="L143">
        <v>11.64414</v>
      </c>
      <c r="M143">
        <v>2.3702909789819749E-2</v>
      </c>
      <c r="N143">
        <v>11.941034</v>
      </c>
      <c r="O143">
        <v>-2.4632205217738781</v>
      </c>
      <c r="P143">
        <v>4290000</v>
      </c>
      <c r="Q143">
        <v>138930</v>
      </c>
      <c r="R143">
        <v>30.88</v>
      </c>
      <c r="S143">
        <v>21.885000000000002</v>
      </c>
      <c r="T143">
        <v>6.9939999999999998</v>
      </c>
      <c r="U143">
        <v>13.246</v>
      </c>
      <c r="V143">
        <v>2.3576359102484168</v>
      </c>
      <c r="AC143">
        <v>13</v>
      </c>
      <c r="AD143">
        <v>11.45</v>
      </c>
      <c r="AH143" s="77">
        <f>IF(AND(M143&lt;Variables!$G$6,M143&gt;Variables!$G$5),0,1)</f>
        <v>1</v>
      </c>
      <c r="AI143" s="77">
        <f t="shared" si="4"/>
        <v>1</v>
      </c>
      <c r="AJ143" s="77">
        <f>IF(I143&gt;Variables!$G$7,0,1)</f>
        <v>1</v>
      </c>
      <c r="AK143" s="77">
        <f>IF(F143&gt;Variables!$G$8,0,1)</f>
        <v>0</v>
      </c>
      <c r="AL143" s="77">
        <f>IF(G143&gt;Variables!$G$9,0,1)</f>
        <v>1</v>
      </c>
      <c r="AM143" s="77">
        <f>IF(AND(K143&gt;Variables!$G$10,K143&lt;Variables!$G$11),0,1)</f>
        <v>1</v>
      </c>
      <c r="AN143" s="77">
        <f>IF(H143&lt;Variables!$G$13,1,0)</f>
        <v>1</v>
      </c>
      <c r="AO143" s="77">
        <f>IF(R143&lt;Variables!$G$12,0,1)</f>
        <v>1</v>
      </c>
      <c r="AP143" s="78">
        <f t="shared" si="5"/>
        <v>1</v>
      </c>
      <c r="AQ143" s="77">
        <f>IF(V143&lt;Variables!$G$15,1,0)</f>
        <v>1</v>
      </c>
      <c r="AR143">
        <v>1</v>
      </c>
      <c r="AS143">
        <v>0</v>
      </c>
      <c r="AT143">
        <v>0</v>
      </c>
      <c r="AU143">
        <v>0</v>
      </c>
      <c r="BA143">
        <v>2</v>
      </c>
    </row>
    <row r="144" spans="3:53" x14ac:dyDescent="0.25">
      <c r="C144" t="s">
        <v>228</v>
      </c>
      <c r="D144" t="s">
        <v>193</v>
      </c>
      <c r="E144">
        <v>4.99</v>
      </c>
      <c r="F144">
        <v>21.59</v>
      </c>
      <c r="G144">
        <v>0.16</v>
      </c>
      <c r="H144">
        <v>242.76</v>
      </c>
      <c r="I144">
        <v>39.433999999999997</v>
      </c>
      <c r="J144" t="s">
        <v>75</v>
      </c>
      <c r="K144">
        <v>49.98</v>
      </c>
      <c r="L144">
        <v>4.9511649999999996</v>
      </c>
      <c r="M144">
        <v>0.9802743394736253</v>
      </c>
      <c r="N144">
        <v>5.2072260000000004</v>
      </c>
      <c r="O144">
        <v>-3.9853465165522008</v>
      </c>
      <c r="P144">
        <v>28470000</v>
      </c>
      <c r="Q144">
        <v>3950000</v>
      </c>
      <c r="R144">
        <v>7.21</v>
      </c>
      <c r="S144">
        <v>21.885000000000002</v>
      </c>
      <c r="T144">
        <v>6.9939999999999998</v>
      </c>
      <c r="U144">
        <v>13.246</v>
      </c>
      <c r="V144">
        <v>2.3413622878195328</v>
      </c>
      <c r="AC144">
        <v>5.0999999999999996</v>
      </c>
      <c r="AD144">
        <v>4.41</v>
      </c>
      <c r="AH144" s="77">
        <f>IF(AND(M144&lt;Variables!$G$6,M144&gt;Variables!$G$5),0,1)</f>
        <v>1</v>
      </c>
      <c r="AI144" s="77">
        <f t="shared" si="4"/>
        <v>1</v>
      </c>
      <c r="AJ144" s="77">
        <f>IF(I144&gt;Variables!$G$7,0,1)</f>
        <v>1</v>
      </c>
      <c r="AK144" s="77">
        <f>IF(F144&gt;Variables!$G$8,0,1)</f>
        <v>0</v>
      </c>
      <c r="AL144" s="77">
        <f>IF(G144&gt;Variables!$G$9,0,1)</f>
        <v>1</v>
      </c>
      <c r="AM144" s="77">
        <f>IF(AND(K144&gt;Variables!$G$10,K144&lt;Variables!$G$11),0,1)</f>
        <v>1</v>
      </c>
      <c r="AN144" s="77">
        <f>IF(H144&lt;Variables!$G$13,1,0)</f>
        <v>1</v>
      </c>
      <c r="AO144" s="77">
        <f>IF(R144&lt;Variables!$G$12,0,1)</f>
        <v>1</v>
      </c>
      <c r="AP144" s="78">
        <f t="shared" si="5"/>
        <v>1</v>
      </c>
      <c r="AQ144" s="77">
        <f>IF(V144&lt;Variables!$G$15,1,0)</f>
        <v>1</v>
      </c>
      <c r="AR144">
        <v>0</v>
      </c>
      <c r="AS144">
        <v>0</v>
      </c>
      <c r="AT144">
        <v>1</v>
      </c>
      <c r="AU144">
        <v>0</v>
      </c>
      <c r="BA144">
        <v>-2.25</v>
      </c>
    </row>
    <row r="145" spans="3:53" x14ac:dyDescent="0.25">
      <c r="C145" t="s">
        <v>228</v>
      </c>
      <c r="D145" t="s">
        <v>215</v>
      </c>
      <c r="E145">
        <v>0.74</v>
      </c>
      <c r="F145">
        <v>11.09</v>
      </c>
      <c r="G145">
        <v>0</v>
      </c>
      <c r="H145">
        <v>-99999</v>
      </c>
      <c r="I145">
        <v>1338655.1310000001</v>
      </c>
      <c r="J145" t="s">
        <v>75</v>
      </c>
      <c r="K145">
        <v>-99999</v>
      </c>
      <c r="L145">
        <v>-99999</v>
      </c>
      <c r="M145">
        <v>-99999</v>
      </c>
      <c r="N145">
        <v>-99999</v>
      </c>
      <c r="O145">
        <v>-99999</v>
      </c>
      <c r="P145">
        <v>50000</v>
      </c>
      <c r="Q145">
        <v>534</v>
      </c>
      <c r="R145">
        <v>93.63</v>
      </c>
      <c r="S145">
        <v>21.885000000000002</v>
      </c>
      <c r="T145">
        <v>6.9939999999999998</v>
      </c>
      <c r="U145">
        <v>13.246</v>
      </c>
      <c r="V145">
        <v>-99999</v>
      </c>
      <c r="AC145">
        <v>0.73509999999999998</v>
      </c>
      <c r="AD145">
        <v>0.68789999999999996</v>
      </c>
      <c r="AH145" s="77">
        <f>IF(AND(M145&lt;Variables!$G$6,M145&gt;Variables!$G$5),0,1)</f>
        <v>1</v>
      </c>
      <c r="AI145" s="77">
        <f t="shared" si="4"/>
        <v>1</v>
      </c>
      <c r="AJ145" s="77">
        <f>IF(I145&gt;Variables!$G$7,0,1)</f>
        <v>0</v>
      </c>
      <c r="AK145" s="77">
        <f>IF(F145&gt;Variables!$G$8,0,1)</f>
        <v>0</v>
      </c>
      <c r="AL145" s="77">
        <f>IF(G145&gt;Variables!$G$9,0,1)</f>
        <v>1</v>
      </c>
      <c r="AM145" s="77">
        <f>IF(AND(K145&gt;Variables!$G$10,K145&lt;Variables!$G$11),0,1)</f>
        <v>1</v>
      </c>
      <c r="AN145" s="77">
        <f>IF(H145&lt;Variables!$G$13,1,0)</f>
        <v>1</v>
      </c>
      <c r="AO145" s="77">
        <f>IF(R145&lt;Variables!$G$12,0,1)</f>
        <v>1</v>
      </c>
      <c r="AP145" s="78">
        <f t="shared" si="5"/>
        <v>1</v>
      </c>
      <c r="AQ145" s="77">
        <f>IF(V145&lt;Variables!$G$15,1,0)</f>
        <v>1</v>
      </c>
      <c r="AR145">
        <v>0</v>
      </c>
      <c r="AS145">
        <v>0</v>
      </c>
      <c r="AT145">
        <v>1</v>
      </c>
      <c r="AU145">
        <v>0</v>
      </c>
      <c r="BA145">
        <v>-2.25</v>
      </c>
    </row>
    <row r="146" spans="3:53" x14ac:dyDescent="0.25">
      <c r="C146" t="s">
        <v>228</v>
      </c>
      <c r="D146" t="s">
        <v>219</v>
      </c>
      <c r="E146">
        <v>2.71</v>
      </c>
      <c r="F146">
        <v>25.97</v>
      </c>
      <c r="G146">
        <v>18.649999999999999</v>
      </c>
      <c r="H146">
        <v>417.61</v>
      </c>
      <c r="I146">
        <v>1.0029999999999999</v>
      </c>
      <c r="J146" t="s">
        <v>75</v>
      </c>
      <c r="K146">
        <v>44.32</v>
      </c>
      <c r="L146">
        <v>2.923225</v>
      </c>
      <c r="M146">
        <v>-4.2119576837226127</v>
      </c>
      <c r="N146">
        <v>2.835075999999999</v>
      </c>
      <c r="O146">
        <v>-1.233688267968811</v>
      </c>
      <c r="P146">
        <v>13290000</v>
      </c>
      <c r="Q146">
        <v>1300000</v>
      </c>
      <c r="R146">
        <v>10.220000000000001</v>
      </c>
      <c r="S146">
        <v>21.885000000000002</v>
      </c>
      <c r="T146">
        <v>6.9939999999999998</v>
      </c>
      <c r="U146">
        <v>13.246</v>
      </c>
      <c r="V146">
        <v>2.3485738198462309</v>
      </c>
      <c r="AC146">
        <v>3.14</v>
      </c>
      <c r="AD146">
        <v>2.5299999999999998</v>
      </c>
      <c r="AH146" s="77">
        <f>IF(AND(M146&lt;Variables!$G$6,M146&gt;Variables!$G$5),0,1)</f>
        <v>0</v>
      </c>
      <c r="AI146" s="77">
        <f t="shared" si="4"/>
        <v>0</v>
      </c>
      <c r="AJ146" s="77">
        <f>IF(I146&gt;Variables!$G$7,0,1)</f>
        <v>1</v>
      </c>
      <c r="AK146" s="77">
        <f>IF(F146&gt;Variables!$G$8,0,1)</f>
        <v>0</v>
      </c>
      <c r="AL146" s="77">
        <f>IF(G146&gt;Variables!$G$9,0,1)</f>
        <v>0</v>
      </c>
      <c r="AM146" s="77">
        <f>IF(AND(K146&gt;Variables!$G$10,K146&lt;Variables!$G$11),0,1)</f>
        <v>1</v>
      </c>
      <c r="AN146" s="77">
        <f>IF(H146&lt;Variables!$G$13,1,0)</f>
        <v>1</v>
      </c>
      <c r="AO146" s="77">
        <f>IF(R146&lt;Variables!$G$12,0,1)</f>
        <v>1</v>
      </c>
      <c r="AP146" s="78">
        <f t="shared" si="5"/>
        <v>1</v>
      </c>
      <c r="AQ146" s="77">
        <f>IF(V146&lt;Variables!$G$15,1,0)</f>
        <v>1</v>
      </c>
      <c r="AR146">
        <v>1</v>
      </c>
      <c r="AS146">
        <v>0</v>
      </c>
      <c r="AT146">
        <v>0</v>
      </c>
      <c r="AU146">
        <v>0</v>
      </c>
      <c r="BA146">
        <v>2</v>
      </c>
    </row>
    <row r="147" spans="3:53" x14ac:dyDescent="0.25">
      <c r="C147" t="s">
        <v>228</v>
      </c>
      <c r="D147" t="s">
        <v>220</v>
      </c>
      <c r="E147">
        <v>2.92</v>
      </c>
      <c r="F147">
        <v>40.200000000000003</v>
      </c>
      <c r="G147">
        <v>-16.52</v>
      </c>
      <c r="H147">
        <v>25.86</v>
      </c>
      <c r="I147">
        <v>-0.61299999999999999</v>
      </c>
      <c r="J147" t="s">
        <v>75</v>
      </c>
      <c r="K147">
        <v>39.369999999999997</v>
      </c>
      <c r="L147">
        <v>3.004179999999999</v>
      </c>
      <c r="M147">
        <v>-3.8572921729057299</v>
      </c>
      <c r="N147">
        <v>3.0831279999999999</v>
      </c>
      <c r="O147">
        <v>-6.3191667682950499</v>
      </c>
      <c r="P147">
        <v>48330000</v>
      </c>
      <c r="Q147">
        <v>122770</v>
      </c>
      <c r="R147">
        <v>393.66</v>
      </c>
      <c r="S147">
        <v>21.885000000000002</v>
      </c>
      <c r="T147">
        <v>6.9939999999999998</v>
      </c>
      <c r="U147">
        <v>13.246</v>
      </c>
      <c r="V147">
        <v>2.2387460868709601</v>
      </c>
      <c r="AC147">
        <v>3.3</v>
      </c>
      <c r="AD147">
        <v>2.56</v>
      </c>
      <c r="AH147" s="77">
        <f>IF(AND(M147&lt;Variables!$G$6,M147&gt;Variables!$G$5),0,1)</f>
        <v>0</v>
      </c>
      <c r="AI147" s="77">
        <f t="shared" si="4"/>
        <v>1</v>
      </c>
      <c r="AJ147" s="77">
        <f>IF(I147&gt;Variables!$G$7,0,1)</f>
        <v>1</v>
      </c>
      <c r="AK147" s="77">
        <f>IF(F147&gt;Variables!$G$8,0,1)</f>
        <v>0</v>
      </c>
      <c r="AL147" s="77">
        <f>IF(G147&gt;Variables!$G$9,0,1)</f>
        <v>1</v>
      </c>
      <c r="AM147" s="77">
        <f>IF(AND(K147&gt;Variables!$G$10,K147&lt;Variables!$G$11),0,1)</f>
        <v>1</v>
      </c>
      <c r="AN147" s="77">
        <f>IF(H147&lt;Variables!$G$13,1,0)</f>
        <v>1</v>
      </c>
      <c r="AO147" s="77">
        <f>IF(R147&lt;Variables!$G$12,0,1)</f>
        <v>1</v>
      </c>
      <c r="AP147" s="78">
        <f t="shared" si="5"/>
        <v>1</v>
      </c>
      <c r="AQ147" s="77">
        <f>IF(V147&lt;Variables!$G$15,1,0)</f>
        <v>1</v>
      </c>
      <c r="AR147">
        <v>0</v>
      </c>
      <c r="AS147">
        <v>0</v>
      </c>
      <c r="AT147">
        <v>1</v>
      </c>
      <c r="AU147">
        <v>0</v>
      </c>
      <c r="BA147">
        <v>-2.25</v>
      </c>
    </row>
    <row r="148" spans="3:53" x14ac:dyDescent="0.25">
      <c r="C148" t="s">
        <v>228</v>
      </c>
      <c r="D148" t="s">
        <v>216</v>
      </c>
      <c r="E148">
        <v>47.54</v>
      </c>
      <c r="F148">
        <v>7.51</v>
      </c>
      <c r="G148">
        <v>3.68</v>
      </c>
      <c r="H148">
        <v>2660</v>
      </c>
      <c r="I148">
        <v>1.169</v>
      </c>
      <c r="J148" t="s">
        <v>74</v>
      </c>
      <c r="K148">
        <v>69.33</v>
      </c>
      <c r="L148">
        <v>47.222849999999987</v>
      </c>
      <c r="M148">
        <v>0.4810171347134044</v>
      </c>
      <c r="N148">
        <v>46.714192307692308</v>
      </c>
      <c r="O148">
        <v>1.5751266498650871</v>
      </c>
      <c r="P148">
        <v>44349</v>
      </c>
      <c r="Q148">
        <v>141185</v>
      </c>
      <c r="R148">
        <v>0.31</v>
      </c>
      <c r="S148">
        <v>21.885000000000002</v>
      </c>
      <c r="T148">
        <v>6.9939999999999998</v>
      </c>
      <c r="U148">
        <v>13.246</v>
      </c>
      <c r="V148">
        <v>2.5278995537113902</v>
      </c>
      <c r="AC148">
        <v>47.98</v>
      </c>
      <c r="AD148">
        <v>46.42</v>
      </c>
      <c r="AH148" s="77">
        <f>IF(AND(M148&lt;Variables!$G$6,M148&gt;Variables!$G$5),0,1)</f>
        <v>1</v>
      </c>
      <c r="AI148" s="77">
        <f t="shared" si="4"/>
        <v>0</v>
      </c>
      <c r="AJ148" s="77">
        <f>IF(I148&gt;Variables!$G$7,0,1)</f>
        <v>1</v>
      </c>
      <c r="AK148" s="77">
        <f>IF(F148&gt;Variables!$G$8,0,1)</f>
        <v>1</v>
      </c>
      <c r="AL148" s="77">
        <f>IF(G148&gt;Variables!$G$9,0,1)</f>
        <v>1</v>
      </c>
      <c r="AM148" s="77">
        <f>IF(AND(K148&gt;Variables!$G$10,K148&lt;Variables!$G$11),0,1)</f>
        <v>0</v>
      </c>
      <c r="AN148" s="77">
        <f>IF(H148&lt;Variables!$G$13,1,0)</f>
        <v>0</v>
      </c>
      <c r="AO148" s="77">
        <f>IF(R148&lt;Variables!$G$12,0,1)</f>
        <v>0</v>
      </c>
      <c r="AP148" s="78">
        <f t="shared" si="5"/>
        <v>0</v>
      </c>
      <c r="AQ148" s="77">
        <f>IF(V148&lt;Variables!$G$15,1,0)</f>
        <v>1</v>
      </c>
      <c r="AR148">
        <v>0</v>
      </c>
      <c r="AS148">
        <v>0</v>
      </c>
      <c r="AT148">
        <v>1</v>
      </c>
      <c r="AU148">
        <v>0</v>
      </c>
      <c r="BA148">
        <v>-0.95</v>
      </c>
    </row>
    <row r="149" spans="3:53" x14ac:dyDescent="0.25">
      <c r="C149" t="s">
        <v>228</v>
      </c>
      <c r="D149" t="s">
        <v>168</v>
      </c>
      <c r="E149">
        <v>10.1</v>
      </c>
      <c r="F149">
        <v>6.58</v>
      </c>
      <c r="G149">
        <v>4.67</v>
      </c>
      <c r="H149">
        <v>2610</v>
      </c>
      <c r="I149">
        <v>61.734000000000002</v>
      </c>
      <c r="J149" t="s">
        <v>75</v>
      </c>
      <c r="K149">
        <v>61.21</v>
      </c>
      <c r="L149">
        <v>10.007669999999999</v>
      </c>
      <c r="M149">
        <v>0.72474412125899867</v>
      </c>
      <c r="N149">
        <v>10.014054</v>
      </c>
      <c r="O149">
        <v>0.66053168876460844</v>
      </c>
      <c r="P149">
        <v>1618000</v>
      </c>
      <c r="Q149">
        <v>2114000</v>
      </c>
      <c r="R149">
        <v>0.77</v>
      </c>
      <c r="S149">
        <v>21.885000000000002</v>
      </c>
      <c r="T149">
        <v>6.9939999999999998</v>
      </c>
      <c r="U149">
        <v>13.246</v>
      </c>
      <c r="V149">
        <v>2.4408290387884488</v>
      </c>
      <c r="AC149">
        <v>10.41</v>
      </c>
      <c r="AD149">
        <v>9.66</v>
      </c>
      <c r="AH149" s="77">
        <f>IF(AND(M149&lt;Variables!$G$6,M149&gt;Variables!$G$5),0,1)</f>
        <v>1</v>
      </c>
      <c r="AI149" s="77">
        <f t="shared" si="4"/>
        <v>1</v>
      </c>
      <c r="AJ149" s="77">
        <f>IF(I149&gt;Variables!$G$7,0,1)</f>
        <v>0</v>
      </c>
      <c r="AK149" s="77">
        <f>IF(F149&gt;Variables!$G$8,0,1)</f>
        <v>1</v>
      </c>
      <c r="AL149" s="77">
        <f>IF(G149&gt;Variables!$G$9,0,1)</f>
        <v>1</v>
      </c>
      <c r="AM149" s="77">
        <f>IF(AND(K149&gt;Variables!$G$10,K149&lt;Variables!$G$11),0,1)</f>
        <v>1</v>
      </c>
      <c r="AN149" s="77">
        <f>IF(H149&lt;Variables!$G$13,1,0)</f>
        <v>0</v>
      </c>
      <c r="AO149" s="77">
        <f>IF(R149&lt;Variables!$G$12,0,1)</f>
        <v>0</v>
      </c>
      <c r="AP149" s="78">
        <f t="shared" si="5"/>
        <v>1</v>
      </c>
      <c r="AQ149" s="77">
        <f>IF(V149&lt;Variables!$G$15,1,0)</f>
        <v>1</v>
      </c>
      <c r="AR149">
        <v>1</v>
      </c>
      <c r="AS149">
        <v>0</v>
      </c>
      <c r="AT149">
        <v>0</v>
      </c>
      <c r="AU149">
        <v>0</v>
      </c>
      <c r="BA149">
        <v>1.41</v>
      </c>
    </row>
    <row r="150" spans="3:53" x14ac:dyDescent="0.25">
      <c r="C150" t="s">
        <v>228</v>
      </c>
      <c r="D150" t="s">
        <v>212</v>
      </c>
      <c r="E150">
        <v>4.84</v>
      </c>
      <c r="F150">
        <v>51.38</v>
      </c>
      <c r="G150">
        <v>-14.36</v>
      </c>
      <c r="H150">
        <v>12.78</v>
      </c>
      <c r="I150">
        <v>0</v>
      </c>
      <c r="J150" t="s">
        <v>74</v>
      </c>
      <c r="K150">
        <v>34.78</v>
      </c>
      <c r="L150">
        <v>5.3780875000000004</v>
      </c>
      <c r="M150">
        <v>-7.9598463208343144</v>
      </c>
      <c r="N150">
        <v>5.3075739130434787</v>
      </c>
      <c r="O150">
        <v>-6.7370500892080436</v>
      </c>
      <c r="P150">
        <v>48300000</v>
      </c>
      <c r="Q150">
        <v>622920</v>
      </c>
      <c r="R150">
        <v>77.540000000000006</v>
      </c>
      <c r="S150">
        <v>21.885000000000002</v>
      </c>
      <c r="T150">
        <v>6.9939999999999998</v>
      </c>
      <c r="U150">
        <v>13.246</v>
      </c>
      <c r="V150">
        <v>2.0663988937647439</v>
      </c>
      <c r="AC150">
        <v>4.93</v>
      </c>
      <c r="AD150">
        <v>3.91</v>
      </c>
      <c r="AH150" s="77">
        <f>IF(AND(M150&lt;Variables!$G$6,M150&gt;Variables!$G$5),0,1)</f>
        <v>0</v>
      </c>
      <c r="AI150" s="77">
        <f t="shared" si="4"/>
        <v>0</v>
      </c>
      <c r="AJ150" s="77">
        <f>IF(I150&gt;Variables!$G$7,0,1)</f>
        <v>1</v>
      </c>
      <c r="AK150" s="77">
        <f>IF(F150&gt;Variables!$G$8,0,1)</f>
        <v>0</v>
      </c>
      <c r="AL150" s="77">
        <f>IF(G150&gt;Variables!$G$9,0,1)</f>
        <v>1</v>
      </c>
      <c r="AM150" s="77">
        <f>IF(AND(K150&gt;Variables!$G$10,K150&lt;Variables!$G$11),0,1)</f>
        <v>1</v>
      </c>
      <c r="AN150" s="77">
        <f>IF(H150&lt;Variables!$G$13,1,0)</f>
        <v>1</v>
      </c>
      <c r="AO150" s="77">
        <f>IF(R150&lt;Variables!$G$12,0,1)</f>
        <v>1</v>
      </c>
      <c r="AP150" s="78">
        <f t="shared" si="5"/>
        <v>0</v>
      </c>
      <c r="AQ150" s="77">
        <f>IF(V150&lt;Variables!$G$15,1,0)</f>
        <v>1</v>
      </c>
      <c r="AR150">
        <v>0</v>
      </c>
      <c r="AS150">
        <v>0</v>
      </c>
      <c r="AT150">
        <v>1</v>
      </c>
      <c r="AU150">
        <v>0</v>
      </c>
      <c r="BA150">
        <v>-2.25</v>
      </c>
    </row>
    <row r="151" spans="3:53" x14ac:dyDescent="0.25">
      <c r="C151" t="s">
        <v>228</v>
      </c>
      <c r="D151" t="s">
        <v>225</v>
      </c>
      <c r="E151">
        <v>4.4800000000000004</v>
      </c>
      <c r="F151">
        <v>14.11</v>
      </c>
      <c r="G151">
        <v>2.06</v>
      </c>
      <c r="H151">
        <v>17.88</v>
      </c>
      <c r="I151">
        <v>-11.015000000000001</v>
      </c>
      <c r="J151" t="s">
        <v>75</v>
      </c>
      <c r="K151">
        <v>46.14</v>
      </c>
      <c r="L151">
        <v>4.4805299999999999</v>
      </c>
      <c r="M151">
        <v>-0.45820472131645013</v>
      </c>
      <c r="N151">
        <v>4.5375719999999999</v>
      </c>
      <c r="O151">
        <v>-1.7095486308536809</v>
      </c>
      <c r="P151">
        <v>3090000</v>
      </c>
      <c r="Q151">
        <v>778540</v>
      </c>
      <c r="R151">
        <v>3.97</v>
      </c>
      <c r="S151">
        <v>21.885000000000002</v>
      </c>
      <c r="T151">
        <v>6.9939999999999998</v>
      </c>
      <c r="U151">
        <v>13.246</v>
      </c>
      <c r="V151">
        <v>2.3338158031465031</v>
      </c>
      <c r="AC151">
        <v>4.54</v>
      </c>
      <c r="AD151">
        <v>4.12</v>
      </c>
      <c r="AH151" s="77">
        <f>IF(AND(M151&lt;Variables!$G$6,M151&gt;Variables!$G$5),0,1)</f>
        <v>1</v>
      </c>
      <c r="AI151" s="77">
        <f t="shared" si="4"/>
        <v>1</v>
      </c>
      <c r="AJ151" s="77">
        <f>IF(I151&gt;Variables!$G$7,0,1)</f>
        <v>1</v>
      </c>
      <c r="AK151" s="77">
        <f>IF(F151&gt;Variables!$G$8,0,1)</f>
        <v>0</v>
      </c>
      <c r="AL151" s="77">
        <f>IF(G151&gt;Variables!$G$9,0,1)</f>
        <v>1</v>
      </c>
      <c r="AM151" s="77">
        <f>IF(AND(K151&gt;Variables!$G$10,K151&lt;Variables!$G$11),0,1)</f>
        <v>1</v>
      </c>
      <c r="AN151" s="77">
        <f>IF(H151&lt;Variables!$G$13,1,0)</f>
        <v>1</v>
      </c>
      <c r="AO151" s="77">
        <f>IF(R151&lt;Variables!$G$12,0,1)</f>
        <v>1</v>
      </c>
      <c r="AP151" s="78">
        <f t="shared" si="5"/>
        <v>1</v>
      </c>
      <c r="AQ151" s="77">
        <f>IF(V151&lt;Variables!$G$15,1,0)</f>
        <v>1</v>
      </c>
      <c r="AR151">
        <v>0</v>
      </c>
      <c r="AS151">
        <v>0</v>
      </c>
      <c r="AT151">
        <v>1</v>
      </c>
      <c r="AU151">
        <v>0</v>
      </c>
      <c r="BA151">
        <v>-2.25</v>
      </c>
    </row>
    <row r="152" spans="3:53" x14ac:dyDescent="0.25">
      <c r="C152" t="s">
        <v>228</v>
      </c>
      <c r="D152" t="s">
        <v>177</v>
      </c>
      <c r="E152">
        <v>53.75</v>
      </c>
      <c r="F152">
        <v>6.48</v>
      </c>
      <c r="G152">
        <v>6.9</v>
      </c>
      <c r="H152">
        <v>9490</v>
      </c>
      <c r="I152">
        <v>123.916</v>
      </c>
      <c r="J152" t="s">
        <v>75</v>
      </c>
      <c r="K152">
        <v>42.27</v>
      </c>
      <c r="L152">
        <v>54.329825000000007</v>
      </c>
      <c r="M152">
        <v>-1.269698549553594</v>
      </c>
      <c r="N152">
        <v>53.913999999999987</v>
      </c>
      <c r="O152">
        <v>-0.50821678970210671</v>
      </c>
      <c r="P152">
        <v>296413</v>
      </c>
      <c r="Q152">
        <v>1777000</v>
      </c>
      <c r="R152">
        <v>0.17</v>
      </c>
      <c r="S152">
        <v>21.885000000000002</v>
      </c>
      <c r="T152">
        <v>6.9939999999999998</v>
      </c>
      <c r="U152">
        <v>13.246</v>
      </c>
      <c r="V152">
        <v>2.2915843071405071</v>
      </c>
      <c r="AC152">
        <v>53.99</v>
      </c>
      <c r="AD152">
        <v>50.84</v>
      </c>
      <c r="AH152" s="77">
        <f>IF(AND(M152&lt;Variables!$G$6,M152&gt;Variables!$G$5),0,1)</f>
        <v>0</v>
      </c>
      <c r="AI152" s="77">
        <f t="shared" si="4"/>
        <v>0</v>
      </c>
      <c r="AJ152" s="77">
        <f>IF(I152&gt;Variables!$G$7,0,1)</f>
        <v>0</v>
      </c>
      <c r="AK152" s="77">
        <f>IF(F152&gt;Variables!$G$8,0,1)</f>
        <v>1</v>
      </c>
      <c r="AL152" s="77">
        <f>IF(G152&gt;Variables!$G$9,0,1)</f>
        <v>1</v>
      </c>
      <c r="AM152" s="77">
        <f>IF(AND(K152&gt;Variables!$G$10,K152&lt;Variables!$G$11),0,1)</f>
        <v>1</v>
      </c>
      <c r="AN152" s="77">
        <f>IF(H152&lt;Variables!$G$13,1,0)</f>
        <v>0</v>
      </c>
      <c r="AO152" s="77">
        <f>IF(R152&lt;Variables!$G$12,0,1)</f>
        <v>0</v>
      </c>
      <c r="AP152" s="78">
        <f t="shared" si="5"/>
        <v>1</v>
      </c>
      <c r="AQ152" s="77">
        <f>IF(V152&lt;Variables!$G$15,1,0)</f>
        <v>1</v>
      </c>
      <c r="AR152">
        <v>0</v>
      </c>
      <c r="AS152">
        <v>0</v>
      </c>
      <c r="AT152">
        <v>1</v>
      </c>
      <c r="AU152">
        <v>0</v>
      </c>
      <c r="BA152">
        <v>-1.27</v>
      </c>
    </row>
    <row r="153" spans="3:53" x14ac:dyDescent="0.25">
      <c r="C153" t="s">
        <v>229</v>
      </c>
      <c r="D153" t="s">
        <v>216</v>
      </c>
      <c r="E153">
        <v>47.76</v>
      </c>
      <c r="F153">
        <v>7.57</v>
      </c>
      <c r="G153">
        <v>4.03</v>
      </c>
      <c r="H153">
        <v>2660</v>
      </c>
      <c r="I153">
        <v>1.194</v>
      </c>
      <c r="J153" t="s">
        <v>74</v>
      </c>
      <c r="K153">
        <v>71.599999999999994</v>
      </c>
      <c r="L153">
        <v>47.322450000000003</v>
      </c>
      <c r="M153">
        <v>0.60763971434277619</v>
      </c>
      <c r="N153">
        <v>46.951145833333328</v>
      </c>
      <c r="O153">
        <v>1.403276011634444</v>
      </c>
      <c r="P153">
        <v>45950</v>
      </c>
      <c r="Q153">
        <v>141185</v>
      </c>
      <c r="R153">
        <v>0.33</v>
      </c>
      <c r="S153">
        <v>21.178999999999998</v>
      </c>
      <c r="T153">
        <v>6.8370000000000006</v>
      </c>
      <c r="U153">
        <v>12.9184</v>
      </c>
      <c r="V153">
        <v>2.5370723159346138</v>
      </c>
      <c r="AC153">
        <v>47.98</v>
      </c>
      <c r="AD153">
        <v>46.42</v>
      </c>
      <c r="AH153" s="77">
        <f>IF(AND(M153&lt;Variables!$G$6,M153&gt;Variables!$G$5),0,1)</f>
        <v>1</v>
      </c>
      <c r="AI153" s="77">
        <f t="shared" si="4"/>
        <v>0</v>
      </c>
      <c r="AJ153" s="77">
        <f>IF(I153&gt;Variables!$G$7,0,1)</f>
        <v>1</v>
      </c>
      <c r="AK153" s="77">
        <f>IF(F153&gt;Variables!$G$8,0,1)</f>
        <v>1</v>
      </c>
      <c r="AL153" s="77">
        <f>IF(G153&gt;Variables!$G$9,0,1)</f>
        <v>1</v>
      </c>
      <c r="AM153" s="77">
        <f>IF(AND(K153&gt;Variables!$G$10,K153&lt;Variables!$G$11),0,1)</f>
        <v>1</v>
      </c>
      <c r="AN153" s="77">
        <f>IF(H153&lt;Variables!$G$13,1,0)</f>
        <v>0</v>
      </c>
      <c r="AO153" s="77">
        <f>IF(R153&lt;Variables!$G$12,0,1)</f>
        <v>0</v>
      </c>
      <c r="AP153" s="78">
        <f t="shared" si="5"/>
        <v>0</v>
      </c>
      <c r="AQ153" s="77">
        <f>IF(V153&lt;Variables!$G$15,1,0)</f>
        <v>1</v>
      </c>
      <c r="AR153">
        <v>0</v>
      </c>
      <c r="AS153">
        <v>0</v>
      </c>
      <c r="AT153">
        <v>1</v>
      </c>
      <c r="AU153">
        <v>0</v>
      </c>
      <c r="BA153">
        <v>-1.27</v>
      </c>
    </row>
    <row r="154" spans="3:53" x14ac:dyDescent="0.25">
      <c r="C154" t="s">
        <v>229</v>
      </c>
      <c r="D154" t="s">
        <v>227</v>
      </c>
      <c r="E154">
        <v>0.33</v>
      </c>
      <c r="F154">
        <v>6.73</v>
      </c>
      <c r="G154">
        <v>7.54</v>
      </c>
      <c r="H154">
        <v>-99999</v>
      </c>
      <c r="I154">
        <v>25.283999999999999</v>
      </c>
      <c r="J154" t="s">
        <v>74</v>
      </c>
      <c r="K154">
        <v>-99999</v>
      </c>
      <c r="L154">
        <v>-99999</v>
      </c>
      <c r="M154">
        <v>-99999</v>
      </c>
      <c r="N154">
        <v>0.35220000000000001</v>
      </c>
      <c r="O154">
        <v>0</v>
      </c>
      <c r="P154">
        <v>25015</v>
      </c>
      <c r="Q154">
        <v>49209</v>
      </c>
      <c r="R154">
        <v>0.51</v>
      </c>
      <c r="S154">
        <v>21.178999999999998</v>
      </c>
      <c r="T154">
        <v>6.8370000000000006</v>
      </c>
      <c r="U154">
        <v>12.9184</v>
      </c>
      <c r="V154">
        <v>-99999</v>
      </c>
      <c r="AC154">
        <v>0.32900000000000001</v>
      </c>
      <c r="AD154">
        <v>0.315</v>
      </c>
      <c r="AH154" s="77">
        <f>IF(AND(M154&lt;Variables!$G$6,M154&gt;Variables!$G$5),0,1)</f>
        <v>1</v>
      </c>
      <c r="AI154" s="77">
        <f t="shared" si="4"/>
        <v>1</v>
      </c>
      <c r="AJ154" s="77">
        <f>IF(I154&gt;Variables!$G$7,0,1)</f>
        <v>1</v>
      </c>
      <c r="AK154" s="77">
        <f>IF(F154&gt;Variables!$G$8,0,1)</f>
        <v>1</v>
      </c>
      <c r="AL154" s="77">
        <f>IF(G154&gt;Variables!$G$9,0,1)</f>
        <v>1</v>
      </c>
      <c r="AM154" s="77">
        <f>IF(AND(K154&gt;Variables!$G$10,K154&lt;Variables!$G$11),0,1)</f>
        <v>1</v>
      </c>
      <c r="AN154" s="77">
        <f>IF(H154&lt;Variables!$G$13,1,0)</f>
        <v>1</v>
      </c>
      <c r="AO154" s="77">
        <f>IF(R154&lt;Variables!$G$12,0,1)</f>
        <v>0</v>
      </c>
      <c r="AP154" s="78">
        <f t="shared" si="5"/>
        <v>0</v>
      </c>
      <c r="AQ154" s="77">
        <f>IF(V154&lt;Variables!$G$15,1,0)</f>
        <v>1</v>
      </c>
      <c r="AR154">
        <v>0</v>
      </c>
      <c r="AS154">
        <v>0</v>
      </c>
      <c r="AT154">
        <v>1</v>
      </c>
      <c r="AU154">
        <v>0</v>
      </c>
      <c r="BA154">
        <v>-2.25</v>
      </c>
    </row>
    <row r="155" spans="3:53" x14ac:dyDescent="0.25">
      <c r="C155" t="s">
        <v>229</v>
      </c>
      <c r="D155" t="s">
        <v>220</v>
      </c>
      <c r="E155">
        <v>2.82</v>
      </c>
      <c r="F155">
        <v>42.15</v>
      </c>
      <c r="G155">
        <v>-18.739999999999998</v>
      </c>
      <c r="H155">
        <v>25.86</v>
      </c>
      <c r="I155">
        <v>-0.755</v>
      </c>
      <c r="J155" t="s">
        <v>75</v>
      </c>
      <c r="K155">
        <v>33.700000000000003</v>
      </c>
      <c r="L155">
        <v>2.9358050000000002</v>
      </c>
      <c r="M155">
        <v>-4.2272903002753823</v>
      </c>
      <c r="N155">
        <v>3.0453079999999999</v>
      </c>
      <c r="O155">
        <v>-7.6710795755306131</v>
      </c>
      <c r="P155">
        <v>49020000</v>
      </c>
      <c r="Q155">
        <v>122770</v>
      </c>
      <c r="R155">
        <v>399.28</v>
      </c>
      <c r="S155">
        <v>21.178999999999998</v>
      </c>
      <c r="T155">
        <v>6.8370000000000006</v>
      </c>
      <c r="U155">
        <v>12.9184</v>
      </c>
      <c r="V155">
        <v>2.1090443932958771</v>
      </c>
      <c r="AC155">
        <v>3.3</v>
      </c>
      <c r="AD155">
        <v>2.56</v>
      </c>
      <c r="AH155" s="77">
        <f>IF(AND(M155&lt;Variables!$G$6,M155&gt;Variables!$G$5),0,1)</f>
        <v>0</v>
      </c>
      <c r="AI155" s="77">
        <f t="shared" si="4"/>
        <v>1</v>
      </c>
      <c r="AJ155" s="77">
        <f>IF(I155&gt;Variables!$G$7,0,1)</f>
        <v>1</v>
      </c>
      <c r="AK155" s="77">
        <f>IF(F155&gt;Variables!$G$8,0,1)</f>
        <v>0</v>
      </c>
      <c r="AL155" s="77">
        <f>IF(G155&gt;Variables!$G$9,0,1)</f>
        <v>1</v>
      </c>
      <c r="AM155" s="77">
        <f>IF(AND(K155&gt;Variables!$G$10,K155&lt;Variables!$G$11),0,1)</f>
        <v>1</v>
      </c>
      <c r="AN155" s="77">
        <f>IF(H155&lt;Variables!$G$13,1,0)</f>
        <v>1</v>
      </c>
      <c r="AO155" s="77">
        <f>IF(R155&lt;Variables!$G$12,0,1)</f>
        <v>1</v>
      </c>
      <c r="AP155" s="78">
        <f t="shared" si="5"/>
        <v>1</v>
      </c>
      <c r="AQ155" s="77">
        <f>IF(V155&lt;Variables!$G$15,1,0)</f>
        <v>1</v>
      </c>
      <c r="AR155">
        <v>1</v>
      </c>
      <c r="AS155">
        <v>0</v>
      </c>
      <c r="AT155">
        <v>0</v>
      </c>
      <c r="AU155">
        <v>0</v>
      </c>
      <c r="BA155">
        <v>2</v>
      </c>
    </row>
    <row r="156" spans="3:53" x14ac:dyDescent="0.25">
      <c r="C156" t="s">
        <v>229</v>
      </c>
      <c r="D156" t="s">
        <v>218</v>
      </c>
      <c r="E156">
        <v>12.04</v>
      </c>
      <c r="F156">
        <v>13.74</v>
      </c>
      <c r="G156">
        <v>-12.33</v>
      </c>
      <c r="H156">
        <v>89.12</v>
      </c>
      <c r="I156">
        <v>-46.378</v>
      </c>
      <c r="J156" t="s">
        <v>75</v>
      </c>
      <c r="K156">
        <v>56.29</v>
      </c>
      <c r="L156">
        <v>11.665715000000001</v>
      </c>
      <c r="M156">
        <v>2.9572555132711491</v>
      </c>
      <c r="N156">
        <v>11.883176000000001</v>
      </c>
      <c r="O156">
        <v>1.073147448123305</v>
      </c>
      <c r="P156">
        <v>4440000</v>
      </c>
      <c r="Q156">
        <v>138930</v>
      </c>
      <c r="R156">
        <v>31.96</v>
      </c>
      <c r="S156">
        <v>21.178999999999998</v>
      </c>
      <c r="T156">
        <v>6.8370000000000006</v>
      </c>
      <c r="U156">
        <v>12.9184</v>
      </c>
      <c r="V156">
        <v>2.3015556724835129</v>
      </c>
      <c r="AC156">
        <v>13</v>
      </c>
      <c r="AD156">
        <v>11.45</v>
      </c>
      <c r="AH156" s="77">
        <f>IF(AND(M156&lt;Variables!$G$6,M156&gt;Variables!$G$5),0,1)</f>
        <v>1</v>
      </c>
      <c r="AI156" s="77">
        <f t="shared" si="4"/>
        <v>1</v>
      </c>
      <c r="AJ156" s="77">
        <f>IF(I156&gt;Variables!$G$7,0,1)</f>
        <v>1</v>
      </c>
      <c r="AK156" s="77">
        <f>IF(F156&gt;Variables!$G$8,0,1)</f>
        <v>0</v>
      </c>
      <c r="AL156" s="77">
        <f>IF(G156&gt;Variables!$G$9,0,1)</f>
        <v>1</v>
      </c>
      <c r="AM156" s="77">
        <f>IF(AND(K156&gt;Variables!$G$10,K156&lt;Variables!$G$11),0,1)</f>
        <v>1</v>
      </c>
      <c r="AN156" s="77">
        <f>IF(H156&lt;Variables!$G$13,1,0)</f>
        <v>1</v>
      </c>
      <c r="AO156" s="77">
        <f>IF(R156&lt;Variables!$G$12,0,1)</f>
        <v>1</v>
      </c>
      <c r="AP156" s="78">
        <f t="shared" si="5"/>
        <v>1</v>
      </c>
      <c r="AQ156" s="77">
        <f>IF(V156&lt;Variables!$G$15,1,0)</f>
        <v>1</v>
      </c>
      <c r="AR156">
        <v>0</v>
      </c>
      <c r="AS156">
        <v>0</v>
      </c>
      <c r="AT156">
        <v>1</v>
      </c>
      <c r="AU156">
        <v>0</v>
      </c>
      <c r="BA156">
        <v>-2.25</v>
      </c>
    </row>
    <row r="157" spans="3:53" x14ac:dyDescent="0.25">
      <c r="C157" t="s">
        <v>229</v>
      </c>
      <c r="D157" t="s">
        <v>219</v>
      </c>
      <c r="E157">
        <v>2.73</v>
      </c>
      <c r="F157">
        <v>20.9</v>
      </c>
      <c r="G157">
        <v>15.25</v>
      </c>
      <c r="H157">
        <v>417.61</v>
      </c>
      <c r="I157">
        <v>0.92800000000000005</v>
      </c>
      <c r="J157" t="s">
        <v>75</v>
      </c>
      <c r="K157">
        <v>39.56</v>
      </c>
      <c r="L157">
        <v>2.8302499999999999</v>
      </c>
      <c r="M157">
        <v>-3.8954155993286719</v>
      </c>
      <c r="N157">
        <v>2.835582</v>
      </c>
      <c r="O157">
        <v>-4.0761296975364996</v>
      </c>
      <c r="P157">
        <v>14140000</v>
      </c>
      <c r="Q157">
        <v>1300000</v>
      </c>
      <c r="R157">
        <v>10.88</v>
      </c>
      <c r="S157">
        <v>21.178999999999998</v>
      </c>
      <c r="T157">
        <v>6.8370000000000006</v>
      </c>
      <c r="U157">
        <v>12.9184</v>
      </c>
      <c r="V157">
        <v>2.2426728205635551</v>
      </c>
      <c r="AC157">
        <v>3.14</v>
      </c>
      <c r="AD157">
        <v>2.5299999999999998</v>
      </c>
      <c r="AH157" s="77">
        <f>IF(AND(M157&lt;Variables!$G$6,M157&gt;Variables!$G$5),0,1)</f>
        <v>0</v>
      </c>
      <c r="AI157" s="77">
        <f t="shared" si="4"/>
        <v>1</v>
      </c>
      <c r="AJ157" s="77">
        <f>IF(I157&gt;Variables!$G$7,0,1)</f>
        <v>1</v>
      </c>
      <c r="AK157" s="77">
        <f>IF(F157&gt;Variables!$G$8,0,1)</f>
        <v>0</v>
      </c>
      <c r="AL157" s="77">
        <f>IF(G157&gt;Variables!$G$9,0,1)</f>
        <v>0</v>
      </c>
      <c r="AM157" s="77">
        <f>IF(AND(K157&gt;Variables!$G$10,K157&lt;Variables!$G$11),0,1)</f>
        <v>1</v>
      </c>
      <c r="AN157" s="77">
        <f>IF(H157&lt;Variables!$G$13,1,0)</f>
        <v>1</v>
      </c>
      <c r="AO157" s="77">
        <f>IF(R157&lt;Variables!$G$12,0,1)</f>
        <v>1</v>
      </c>
      <c r="AP157" s="78">
        <f t="shared" si="5"/>
        <v>1</v>
      </c>
      <c r="AQ157" s="77">
        <f>IF(V157&lt;Variables!$G$15,1,0)</f>
        <v>1</v>
      </c>
      <c r="AR157">
        <v>1</v>
      </c>
      <c r="AS157">
        <v>0</v>
      </c>
      <c r="AT157">
        <v>0</v>
      </c>
      <c r="AU157">
        <v>0</v>
      </c>
      <c r="BA157">
        <v>2</v>
      </c>
    </row>
    <row r="158" spans="3:53" x14ac:dyDescent="0.25">
      <c r="C158" t="s">
        <v>229</v>
      </c>
      <c r="D158" t="s">
        <v>193</v>
      </c>
      <c r="E158">
        <v>4.9800000000000004</v>
      </c>
      <c r="F158">
        <v>22.06</v>
      </c>
      <c r="G158">
        <v>-1.24</v>
      </c>
      <c r="H158">
        <v>242.76</v>
      </c>
      <c r="I158">
        <v>39.186999999999998</v>
      </c>
      <c r="J158" t="s">
        <v>75</v>
      </c>
      <c r="K158">
        <v>43.66</v>
      </c>
      <c r="L158">
        <v>4.9487049999999986</v>
      </c>
      <c r="M158">
        <v>-0.38403986497475712</v>
      </c>
      <c r="N158">
        <v>5.1345259999999993</v>
      </c>
      <c r="O158">
        <v>-3.9891900440274108</v>
      </c>
      <c r="P158">
        <v>29130000</v>
      </c>
      <c r="Q158">
        <v>3950000</v>
      </c>
      <c r="R158">
        <v>7.37</v>
      </c>
      <c r="S158">
        <v>21.178999999999998</v>
      </c>
      <c r="T158">
        <v>6.8370000000000006</v>
      </c>
      <c r="U158">
        <v>12.9184</v>
      </c>
      <c r="V158">
        <v>2.3042708972848449</v>
      </c>
      <c r="AC158">
        <v>5.0999999999999996</v>
      </c>
      <c r="AD158">
        <v>4.41</v>
      </c>
      <c r="AH158" s="77">
        <f>IF(AND(M158&lt;Variables!$G$6,M158&gt;Variables!$G$5),0,1)</f>
        <v>1</v>
      </c>
      <c r="AI158" s="77">
        <f t="shared" si="4"/>
        <v>1</v>
      </c>
      <c r="AJ158" s="77">
        <f>IF(I158&gt;Variables!$G$7,0,1)</f>
        <v>1</v>
      </c>
      <c r="AK158" s="77">
        <f>IF(F158&gt;Variables!$G$8,0,1)</f>
        <v>0</v>
      </c>
      <c r="AL158" s="77">
        <f>IF(G158&gt;Variables!$G$9,0,1)</f>
        <v>1</v>
      </c>
      <c r="AM158" s="77">
        <f>IF(AND(K158&gt;Variables!$G$10,K158&lt;Variables!$G$11),0,1)</f>
        <v>1</v>
      </c>
      <c r="AN158" s="77">
        <f>IF(H158&lt;Variables!$G$13,1,0)</f>
        <v>1</v>
      </c>
      <c r="AO158" s="77">
        <f>IF(R158&lt;Variables!$G$12,0,1)</f>
        <v>1</v>
      </c>
      <c r="AP158" s="78">
        <f t="shared" si="5"/>
        <v>1</v>
      </c>
      <c r="AQ158" s="77">
        <f>IF(V158&lt;Variables!$G$15,1,0)</f>
        <v>1</v>
      </c>
      <c r="AR158">
        <v>0</v>
      </c>
      <c r="AS158">
        <v>0</v>
      </c>
      <c r="AT158">
        <v>1</v>
      </c>
      <c r="AU158">
        <v>0</v>
      </c>
      <c r="BA158">
        <v>-2.25</v>
      </c>
    </row>
    <row r="159" spans="3:53" x14ac:dyDescent="0.25">
      <c r="C159" t="s">
        <v>229</v>
      </c>
      <c r="D159" t="s">
        <v>152</v>
      </c>
      <c r="E159">
        <v>0.05</v>
      </c>
      <c r="F159">
        <v>9.49</v>
      </c>
      <c r="G159">
        <v>5.49</v>
      </c>
      <c r="H159">
        <v>-99999</v>
      </c>
      <c r="I159">
        <v>-0.221</v>
      </c>
      <c r="J159" t="s">
        <v>75</v>
      </c>
      <c r="K159">
        <v>46.25</v>
      </c>
      <c r="L159">
        <v>5.1119999999999999E-2</v>
      </c>
      <c r="M159">
        <v>-2.1909233176838732</v>
      </c>
      <c r="N159">
        <v>5.0579999999999993E-2</v>
      </c>
      <c r="O159">
        <v>-1.146698299723178</v>
      </c>
      <c r="P159">
        <v>30523000</v>
      </c>
      <c r="Q159">
        <v>11774000</v>
      </c>
      <c r="R159">
        <v>2.59</v>
      </c>
      <c r="S159">
        <v>21.178999999999998</v>
      </c>
      <c r="T159">
        <v>6.8370000000000006</v>
      </c>
      <c r="U159">
        <v>12.9184</v>
      </c>
      <c r="V159">
        <v>2.3613863067292642</v>
      </c>
      <c r="AC159">
        <v>5.0999999999999997E-2</v>
      </c>
      <c r="AD159">
        <v>3.1099999999999999E-2</v>
      </c>
      <c r="AH159" s="77">
        <f>IF(AND(M159&lt;Variables!$G$6,M159&gt;Variables!$G$5),0,1)</f>
        <v>0</v>
      </c>
      <c r="AI159" s="77">
        <f t="shared" si="4"/>
        <v>0</v>
      </c>
      <c r="AJ159" s="77">
        <f>IF(I159&gt;Variables!$G$7,0,1)</f>
        <v>1</v>
      </c>
      <c r="AK159" s="77">
        <f>IF(F159&gt;Variables!$G$8,0,1)</f>
        <v>0</v>
      </c>
      <c r="AL159" s="77">
        <f>IF(G159&gt;Variables!$G$9,0,1)</f>
        <v>1</v>
      </c>
      <c r="AM159" s="77">
        <f>IF(AND(K159&gt;Variables!$G$10,K159&lt;Variables!$G$11),0,1)</f>
        <v>1</v>
      </c>
      <c r="AN159" s="77">
        <f>IF(H159&lt;Variables!$G$13,1,0)</f>
        <v>1</v>
      </c>
      <c r="AO159" s="77">
        <f>IF(R159&lt;Variables!$G$12,0,1)</f>
        <v>1</v>
      </c>
      <c r="AP159" s="78">
        <f t="shared" si="5"/>
        <v>1</v>
      </c>
      <c r="AQ159" s="77">
        <f>IF(V159&lt;Variables!$G$15,1,0)</f>
        <v>1</v>
      </c>
      <c r="AR159">
        <v>0</v>
      </c>
      <c r="AS159">
        <v>0</v>
      </c>
      <c r="AT159">
        <v>1</v>
      </c>
      <c r="AU159">
        <v>0</v>
      </c>
      <c r="BA159">
        <v>-2.25</v>
      </c>
    </row>
    <row r="160" spans="3:53" x14ac:dyDescent="0.25">
      <c r="C160" t="s">
        <v>229</v>
      </c>
      <c r="D160" t="s">
        <v>215</v>
      </c>
      <c r="E160">
        <v>0.74</v>
      </c>
      <c r="F160">
        <v>11.09</v>
      </c>
      <c r="G160">
        <v>0</v>
      </c>
      <c r="H160">
        <v>-99999</v>
      </c>
      <c r="I160">
        <v>1338655.1310000001</v>
      </c>
      <c r="J160" t="s">
        <v>75</v>
      </c>
      <c r="K160">
        <v>-99999</v>
      </c>
      <c r="L160">
        <v>-99999</v>
      </c>
      <c r="M160">
        <v>-99999</v>
      </c>
      <c r="N160">
        <v>-99999</v>
      </c>
      <c r="O160">
        <v>-99999</v>
      </c>
      <c r="P160">
        <v>50000</v>
      </c>
      <c r="Q160">
        <v>534</v>
      </c>
      <c r="R160">
        <v>93.63</v>
      </c>
      <c r="S160">
        <v>21.178999999999998</v>
      </c>
      <c r="T160">
        <v>6.8370000000000006</v>
      </c>
      <c r="U160">
        <v>12.9184</v>
      </c>
      <c r="V160">
        <v>-99999</v>
      </c>
      <c r="AC160">
        <v>0.73509999999999998</v>
      </c>
      <c r="AD160">
        <v>0.68789999999999996</v>
      </c>
      <c r="AH160" s="77">
        <f>IF(AND(M160&lt;Variables!$G$6,M160&gt;Variables!$G$5),0,1)</f>
        <v>1</v>
      </c>
      <c r="AI160" s="77">
        <f t="shared" si="4"/>
        <v>1</v>
      </c>
      <c r="AJ160" s="77">
        <f>IF(I160&gt;Variables!$G$7,0,1)</f>
        <v>0</v>
      </c>
      <c r="AK160" s="77">
        <f>IF(F160&gt;Variables!$G$8,0,1)</f>
        <v>0</v>
      </c>
      <c r="AL160" s="77">
        <f>IF(G160&gt;Variables!$G$9,0,1)</f>
        <v>1</v>
      </c>
      <c r="AM160" s="77">
        <f>IF(AND(K160&gt;Variables!$G$10,K160&lt;Variables!$G$11),0,1)</f>
        <v>1</v>
      </c>
      <c r="AN160" s="77">
        <f>IF(H160&lt;Variables!$G$13,1,0)</f>
        <v>1</v>
      </c>
      <c r="AO160" s="77">
        <f>IF(R160&lt;Variables!$G$12,0,1)</f>
        <v>1</v>
      </c>
      <c r="AP160" s="78">
        <f t="shared" si="5"/>
        <v>1</v>
      </c>
      <c r="AQ160" s="77">
        <f>IF(V160&lt;Variables!$G$15,1,0)</f>
        <v>1</v>
      </c>
      <c r="AR160">
        <v>0</v>
      </c>
      <c r="AS160">
        <v>0</v>
      </c>
      <c r="AT160">
        <v>1</v>
      </c>
      <c r="AU160">
        <v>0</v>
      </c>
      <c r="BA160">
        <v>-2.25</v>
      </c>
    </row>
    <row r="161" spans="3:53" x14ac:dyDescent="0.25">
      <c r="C161" t="s">
        <v>229</v>
      </c>
      <c r="D161" t="s">
        <v>212</v>
      </c>
      <c r="E161">
        <v>4.6900000000000004</v>
      </c>
      <c r="F161">
        <v>47.71</v>
      </c>
      <c r="G161">
        <v>-18.510000000000002</v>
      </c>
      <c r="H161">
        <v>12.78</v>
      </c>
      <c r="I161">
        <v>0</v>
      </c>
      <c r="J161" t="s">
        <v>74</v>
      </c>
      <c r="K161">
        <v>29.85</v>
      </c>
      <c r="L161">
        <v>5.2298749999999998</v>
      </c>
      <c r="M161">
        <v>-9.9404861492865475</v>
      </c>
      <c r="N161">
        <v>5.226323913043478</v>
      </c>
      <c r="O161">
        <v>-9.8792941584595333</v>
      </c>
      <c r="P161">
        <v>50170000</v>
      </c>
      <c r="Q161">
        <v>441580</v>
      </c>
      <c r="R161">
        <v>113.61</v>
      </c>
      <c r="S161">
        <v>21.178999999999998</v>
      </c>
      <c r="T161">
        <v>6.8370000000000006</v>
      </c>
      <c r="U161">
        <v>12.9184</v>
      </c>
      <c r="V161">
        <v>1.8382299412987879</v>
      </c>
      <c r="AC161">
        <v>4.75</v>
      </c>
      <c r="AD161">
        <v>3.91</v>
      </c>
      <c r="AH161" s="77">
        <f>IF(AND(M161&lt;Variables!$G$6,M161&gt;Variables!$G$5),0,1)</f>
        <v>1</v>
      </c>
      <c r="AI161" s="77">
        <f t="shared" si="4"/>
        <v>0</v>
      </c>
      <c r="AJ161" s="77">
        <f>IF(I161&gt;Variables!$G$7,0,1)</f>
        <v>1</v>
      </c>
      <c r="AK161" s="77">
        <f>IF(F161&gt;Variables!$G$8,0,1)</f>
        <v>0</v>
      </c>
      <c r="AL161" s="77">
        <f>IF(G161&gt;Variables!$G$9,0,1)</f>
        <v>1</v>
      </c>
      <c r="AM161" s="77">
        <f>IF(AND(K161&gt;Variables!$G$10,K161&lt;Variables!$G$11),0,1)</f>
        <v>1</v>
      </c>
      <c r="AN161" s="77">
        <f>IF(H161&lt;Variables!$G$13,1,0)</f>
        <v>1</v>
      </c>
      <c r="AO161" s="77">
        <f>IF(R161&lt;Variables!$G$12,0,1)</f>
        <v>1</v>
      </c>
      <c r="AP161" s="78">
        <f t="shared" si="5"/>
        <v>0</v>
      </c>
      <c r="AQ161" s="77">
        <f>IF(V161&lt;Variables!$G$15,1,0)</f>
        <v>1</v>
      </c>
      <c r="AR161">
        <v>0</v>
      </c>
      <c r="AS161">
        <v>0</v>
      </c>
      <c r="AT161">
        <v>1</v>
      </c>
      <c r="AU161">
        <v>0</v>
      </c>
      <c r="BA161">
        <v>-2.25</v>
      </c>
    </row>
    <row r="162" spans="3:53" x14ac:dyDescent="0.25">
      <c r="C162" t="s">
        <v>229</v>
      </c>
      <c r="D162" t="s">
        <v>116</v>
      </c>
      <c r="E162">
        <v>11.23</v>
      </c>
      <c r="F162">
        <v>6.26</v>
      </c>
      <c r="G162">
        <v>6.45</v>
      </c>
      <c r="H162">
        <v>2290</v>
      </c>
      <c r="I162">
        <v>-13.39</v>
      </c>
      <c r="J162" t="s">
        <v>75</v>
      </c>
      <c r="K162">
        <v>55.43</v>
      </c>
      <c r="L162">
        <v>11.20027</v>
      </c>
      <c r="M162">
        <v>0.17615646765660731</v>
      </c>
      <c r="N162">
        <v>11.141598</v>
      </c>
      <c r="O162">
        <v>0.70368720896229375</v>
      </c>
      <c r="P162">
        <v>334652</v>
      </c>
      <c r="Q162">
        <v>1631000</v>
      </c>
      <c r="R162">
        <v>0.21</v>
      </c>
      <c r="S162">
        <v>21.178999999999998</v>
      </c>
      <c r="T162">
        <v>6.8370000000000006</v>
      </c>
      <c r="U162">
        <v>12.9184</v>
      </c>
      <c r="V162">
        <v>2.415912274300172</v>
      </c>
      <c r="AC162">
        <v>11.42</v>
      </c>
      <c r="AD162">
        <v>10.7</v>
      </c>
      <c r="AH162" s="77">
        <f>IF(AND(M162&lt;Variables!$G$6,M162&gt;Variables!$G$5),0,1)</f>
        <v>1</v>
      </c>
      <c r="AI162" s="77">
        <f t="shared" si="4"/>
        <v>0</v>
      </c>
      <c r="AJ162" s="77">
        <f>IF(I162&gt;Variables!$G$7,0,1)</f>
        <v>1</v>
      </c>
      <c r="AK162" s="77">
        <f>IF(F162&gt;Variables!$G$8,0,1)</f>
        <v>1</v>
      </c>
      <c r="AL162" s="77">
        <f>IF(G162&gt;Variables!$G$9,0,1)</f>
        <v>1</v>
      </c>
      <c r="AM162" s="77">
        <f>IF(AND(K162&gt;Variables!$G$10,K162&lt;Variables!$G$11),0,1)</f>
        <v>1</v>
      </c>
      <c r="AN162" s="77">
        <f>IF(H162&lt;Variables!$G$13,1,0)</f>
        <v>0</v>
      </c>
      <c r="AO162" s="77">
        <f>IF(R162&lt;Variables!$G$12,0,1)</f>
        <v>0</v>
      </c>
      <c r="AP162" s="78">
        <f t="shared" si="5"/>
        <v>1</v>
      </c>
      <c r="AQ162" s="77">
        <f>IF(V162&lt;Variables!$G$15,1,0)</f>
        <v>1</v>
      </c>
      <c r="AR162">
        <v>1</v>
      </c>
      <c r="AS162">
        <v>0</v>
      </c>
      <c r="AT162">
        <v>0</v>
      </c>
      <c r="AU162">
        <v>0</v>
      </c>
      <c r="BA162">
        <v>1.38</v>
      </c>
    </row>
    <row r="163" spans="3:53" x14ac:dyDescent="0.25">
      <c r="C163" t="s">
        <v>229</v>
      </c>
      <c r="D163" t="s">
        <v>79</v>
      </c>
      <c r="E163">
        <v>51.27</v>
      </c>
      <c r="F163">
        <v>6.58</v>
      </c>
      <c r="G163">
        <v>2.79</v>
      </c>
      <c r="H163">
        <v>9750</v>
      </c>
      <c r="I163">
        <v>-39.82</v>
      </c>
      <c r="J163" t="s">
        <v>75</v>
      </c>
      <c r="K163">
        <v>59.36</v>
      </c>
      <c r="L163">
        <v>50.709439999999987</v>
      </c>
      <c r="M163">
        <v>0.94767364814126154</v>
      </c>
      <c r="N163">
        <v>50.717498000000013</v>
      </c>
      <c r="O163">
        <v>0.93163507395414391</v>
      </c>
      <c r="P163">
        <v>7433000</v>
      </c>
      <c r="Q163">
        <v>6236000</v>
      </c>
      <c r="R163">
        <v>1.19</v>
      </c>
      <c r="S163">
        <v>21.178999999999998</v>
      </c>
      <c r="T163">
        <v>6.8370000000000006</v>
      </c>
      <c r="U163">
        <v>12.9184</v>
      </c>
      <c r="V163">
        <v>2.4137128743473402</v>
      </c>
      <c r="AC163">
        <v>52.75</v>
      </c>
      <c r="AD163">
        <v>50.51</v>
      </c>
      <c r="AH163" s="77">
        <f>IF(AND(M163&lt;Variables!$G$6,M163&gt;Variables!$G$5),0,1)</f>
        <v>1</v>
      </c>
      <c r="AI163" s="77">
        <f t="shared" si="4"/>
        <v>1</v>
      </c>
      <c r="AJ163" s="77">
        <f>IF(I163&gt;Variables!$G$7,0,1)</f>
        <v>1</v>
      </c>
      <c r="AK163" s="77">
        <f>IF(F163&gt;Variables!$G$8,0,1)</f>
        <v>1</v>
      </c>
      <c r="AL163" s="77">
        <f>IF(G163&gt;Variables!$G$9,0,1)</f>
        <v>1</v>
      </c>
      <c r="AM163" s="77">
        <f>IF(AND(K163&gt;Variables!$G$10,K163&lt;Variables!$G$11),0,1)</f>
        <v>1</v>
      </c>
      <c r="AN163" s="77">
        <f>IF(H163&lt;Variables!$G$13,1,0)</f>
        <v>0</v>
      </c>
      <c r="AO163" s="77">
        <f>IF(R163&lt;Variables!$G$12,0,1)</f>
        <v>0</v>
      </c>
      <c r="AP163" s="78">
        <f t="shared" si="5"/>
        <v>1</v>
      </c>
      <c r="AQ163" s="77">
        <f>IF(V163&lt;Variables!$G$15,1,0)</f>
        <v>1</v>
      </c>
      <c r="AR163">
        <v>1</v>
      </c>
      <c r="AS163">
        <v>0</v>
      </c>
      <c r="AT163">
        <v>0</v>
      </c>
      <c r="AU163">
        <v>0</v>
      </c>
      <c r="BA163">
        <v>2</v>
      </c>
    </row>
    <row r="164" spans="3:53" x14ac:dyDescent="0.25">
      <c r="C164" t="s">
        <v>229</v>
      </c>
      <c r="D164" t="s">
        <v>166</v>
      </c>
      <c r="E164">
        <v>53.24</v>
      </c>
      <c r="F164">
        <v>6.99</v>
      </c>
      <c r="G164">
        <v>7.28</v>
      </c>
      <c r="H164">
        <v>8010</v>
      </c>
      <c r="I164">
        <v>198.22200000000001</v>
      </c>
      <c r="J164" t="s">
        <v>75</v>
      </c>
      <c r="K164">
        <v>67.58</v>
      </c>
      <c r="L164">
        <v>52.95825</v>
      </c>
      <c r="M164">
        <v>0.19213248171909511</v>
      </c>
      <c r="N164">
        <v>52.512895999999991</v>
      </c>
      <c r="O164">
        <v>1.0418469398450461</v>
      </c>
      <c r="P164">
        <v>998346</v>
      </c>
      <c r="Q164">
        <v>1484000</v>
      </c>
      <c r="R164">
        <v>0.67</v>
      </c>
      <c r="S164">
        <v>21.178999999999998</v>
      </c>
      <c r="T164">
        <v>6.8370000000000006</v>
      </c>
      <c r="U164">
        <v>12.9184</v>
      </c>
      <c r="V164">
        <v>2.5343785895606441</v>
      </c>
      <c r="AC164">
        <v>54.83</v>
      </c>
      <c r="AD164">
        <v>52.52</v>
      </c>
      <c r="AH164" s="77">
        <f>IF(AND(M164&lt;Variables!$G$6,M164&gt;Variables!$G$5),0,1)</f>
        <v>1</v>
      </c>
      <c r="AI164" s="77">
        <f t="shared" si="4"/>
        <v>0</v>
      </c>
      <c r="AJ164" s="77">
        <f>IF(I164&gt;Variables!$G$7,0,1)</f>
        <v>0</v>
      </c>
      <c r="AK164" s="77">
        <f>IF(F164&gt;Variables!$G$8,0,1)</f>
        <v>1</v>
      </c>
      <c r="AL164" s="77">
        <f>IF(G164&gt;Variables!$G$9,0,1)</f>
        <v>1</v>
      </c>
      <c r="AM164" s="77">
        <f>IF(AND(K164&gt;Variables!$G$10,K164&lt;Variables!$G$11),0,1)</f>
        <v>0</v>
      </c>
      <c r="AN164" s="77">
        <f>IF(H164&lt;Variables!$G$13,1,0)</f>
        <v>0</v>
      </c>
      <c r="AO164" s="77">
        <f>IF(R164&lt;Variables!$G$12,0,1)</f>
        <v>0</v>
      </c>
      <c r="AP164" s="78">
        <f t="shared" si="5"/>
        <v>1</v>
      </c>
      <c r="AQ164" s="77">
        <f>IF(V164&lt;Variables!$G$15,1,0)</f>
        <v>1</v>
      </c>
      <c r="AR164">
        <v>1</v>
      </c>
      <c r="AS164">
        <v>0</v>
      </c>
      <c r="AT164">
        <v>0</v>
      </c>
      <c r="AU164">
        <v>0</v>
      </c>
      <c r="BA164">
        <v>0.96</v>
      </c>
    </row>
    <row r="165" spans="3:53" x14ac:dyDescent="0.25">
      <c r="C165" t="s">
        <v>229</v>
      </c>
      <c r="D165" t="s">
        <v>151</v>
      </c>
      <c r="E165">
        <v>125.19</v>
      </c>
      <c r="F165">
        <v>7</v>
      </c>
      <c r="G165">
        <v>9.0500000000000007</v>
      </c>
      <c r="H165">
        <v>8109.9999999999991</v>
      </c>
      <c r="I165">
        <v>-42.058</v>
      </c>
      <c r="J165" t="s">
        <v>75</v>
      </c>
      <c r="K165">
        <v>67.59</v>
      </c>
      <c r="L165">
        <v>124.06677000000001</v>
      </c>
      <c r="M165">
        <v>0.58696619570253228</v>
      </c>
      <c r="N165">
        <v>122.488444</v>
      </c>
      <c r="O165">
        <v>1.8830804969650861</v>
      </c>
      <c r="P165">
        <v>290673</v>
      </c>
      <c r="Q165">
        <v>898929</v>
      </c>
      <c r="R165">
        <v>0.32</v>
      </c>
      <c r="S165">
        <v>21.178999999999998</v>
      </c>
      <c r="T165">
        <v>6.8370000000000006</v>
      </c>
      <c r="U165">
        <v>12.9184</v>
      </c>
      <c r="V165">
        <v>2.5041534431273411</v>
      </c>
      <c r="AC165">
        <v>131.84</v>
      </c>
      <c r="AD165">
        <v>124.19</v>
      </c>
      <c r="AH165" s="77">
        <f>IF(AND(M165&lt;Variables!$G$6,M165&gt;Variables!$G$5),0,1)</f>
        <v>1</v>
      </c>
      <c r="AI165" s="77">
        <f t="shared" si="4"/>
        <v>0</v>
      </c>
      <c r="AJ165" s="77">
        <f>IF(I165&gt;Variables!$G$7,0,1)</f>
        <v>1</v>
      </c>
      <c r="AK165" s="77">
        <f>IF(F165&gt;Variables!$G$8,0,1)</f>
        <v>1</v>
      </c>
      <c r="AL165" s="77">
        <f>IF(G165&gt;Variables!$G$9,0,1)</f>
        <v>1</v>
      </c>
      <c r="AM165" s="77">
        <f>IF(AND(K165&gt;Variables!$G$10,K165&lt;Variables!$G$11),0,1)</f>
        <v>0</v>
      </c>
      <c r="AN165" s="77">
        <f>IF(H165&lt;Variables!$G$13,1,0)</f>
        <v>0</v>
      </c>
      <c r="AO165" s="77">
        <f>IF(R165&lt;Variables!$G$12,0,1)</f>
        <v>0</v>
      </c>
      <c r="AP165" s="78">
        <f t="shared" si="5"/>
        <v>1</v>
      </c>
      <c r="AQ165" s="77">
        <f>IF(V165&lt;Variables!$G$15,1,0)</f>
        <v>1</v>
      </c>
      <c r="AR165">
        <v>1</v>
      </c>
      <c r="AS165">
        <v>0</v>
      </c>
      <c r="AT165">
        <v>0</v>
      </c>
      <c r="AU165">
        <v>0</v>
      </c>
      <c r="BA165">
        <v>1.99</v>
      </c>
    </row>
    <row r="166" spans="3:53" x14ac:dyDescent="0.25">
      <c r="C166" t="s">
        <v>229</v>
      </c>
      <c r="D166" t="s">
        <v>83</v>
      </c>
      <c r="E166">
        <v>30.47</v>
      </c>
      <c r="F166">
        <v>7.01</v>
      </c>
      <c r="G166">
        <v>5.9</v>
      </c>
      <c r="H166">
        <v>24680</v>
      </c>
      <c r="I166">
        <v>1.377</v>
      </c>
      <c r="J166" t="s">
        <v>75</v>
      </c>
      <c r="K166">
        <v>68.48</v>
      </c>
      <c r="L166">
        <v>30.191749999999999</v>
      </c>
      <c r="M166">
        <v>0.56654549670024912</v>
      </c>
      <c r="N166">
        <v>29.943438</v>
      </c>
      <c r="O166">
        <v>1.4005138621690649</v>
      </c>
      <c r="P166">
        <v>6245000</v>
      </c>
      <c r="Q166">
        <v>13870000</v>
      </c>
      <c r="R166">
        <v>0.45</v>
      </c>
      <c r="S166">
        <v>21.178999999999998</v>
      </c>
      <c r="T166">
        <v>6.8370000000000006</v>
      </c>
      <c r="U166">
        <v>12.9184</v>
      </c>
      <c r="V166">
        <v>2.5134859479559819</v>
      </c>
      <c r="AC166">
        <v>31.315000000000001</v>
      </c>
      <c r="AD166">
        <v>30.254799999999999</v>
      </c>
      <c r="AH166" s="77">
        <f>IF(AND(M166&lt;Variables!$G$6,M166&gt;Variables!$G$5),0,1)</f>
        <v>1</v>
      </c>
      <c r="AI166" s="77">
        <f t="shared" si="4"/>
        <v>0</v>
      </c>
      <c r="AJ166" s="77">
        <f>IF(I166&gt;Variables!$G$7,0,1)</f>
        <v>1</v>
      </c>
      <c r="AK166" s="77">
        <f>IF(F166&gt;Variables!$G$8,0,1)</f>
        <v>1</v>
      </c>
      <c r="AL166" s="77">
        <f>IF(G166&gt;Variables!$G$9,0,1)</f>
        <v>1</v>
      </c>
      <c r="AM166" s="77">
        <f>IF(AND(K166&gt;Variables!$G$10,K166&lt;Variables!$G$11),0,1)</f>
        <v>0</v>
      </c>
      <c r="AN166" s="77">
        <f>IF(H166&lt;Variables!$G$13,1,0)</f>
        <v>0</v>
      </c>
      <c r="AO166" s="77">
        <f>IF(R166&lt;Variables!$G$12,0,1)</f>
        <v>0</v>
      </c>
      <c r="AP166" s="78">
        <f t="shared" si="5"/>
        <v>1</v>
      </c>
      <c r="AQ166" s="77">
        <f>IF(V166&lt;Variables!$G$15,1,0)</f>
        <v>1</v>
      </c>
      <c r="AR166">
        <v>1</v>
      </c>
      <c r="AS166">
        <v>0</v>
      </c>
      <c r="AT166">
        <v>0</v>
      </c>
      <c r="AU166">
        <v>0</v>
      </c>
      <c r="BA166">
        <v>1.72</v>
      </c>
    </row>
    <row r="167" spans="3:53" x14ac:dyDescent="0.25">
      <c r="C167" t="s">
        <v>229</v>
      </c>
      <c r="D167" t="s">
        <v>168</v>
      </c>
      <c r="E167">
        <v>10.029999999999999</v>
      </c>
      <c r="F167">
        <v>6.52</v>
      </c>
      <c r="G167">
        <v>4.26</v>
      </c>
      <c r="H167">
        <v>2610</v>
      </c>
      <c r="I167">
        <v>61.579000000000001</v>
      </c>
      <c r="J167" t="s">
        <v>75</v>
      </c>
      <c r="K167">
        <v>53.57</v>
      </c>
      <c r="L167">
        <v>10.023569999999999</v>
      </c>
      <c r="M167">
        <v>0.1639136555139509</v>
      </c>
      <c r="N167">
        <v>10.024637999999999</v>
      </c>
      <c r="O167">
        <v>0.15324244127318759</v>
      </c>
      <c r="P167">
        <v>1691000</v>
      </c>
      <c r="Q167">
        <v>2114000</v>
      </c>
      <c r="R167">
        <v>0.8</v>
      </c>
      <c r="S167">
        <v>21.178999999999998</v>
      </c>
      <c r="T167">
        <v>6.8370000000000006</v>
      </c>
      <c r="U167">
        <v>12.9184</v>
      </c>
      <c r="V167">
        <v>2.3980334689421041</v>
      </c>
      <c r="AC167">
        <v>10.41</v>
      </c>
      <c r="AD167">
        <v>9.66</v>
      </c>
      <c r="AH167" s="77">
        <f>IF(AND(M167&lt;Variables!$G$6,M167&gt;Variables!$G$5),0,1)</f>
        <v>1</v>
      </c>
      <c r="AI167" s="77">
        <f t="shared" si="4"/>
        <v>1</v>
      </c>
      <c r="AJ167" s="77">
        <f>IF(I167&gt;Variables!$G$7,0,1)</f>
        <v>0</v>
      </c>
      <c r="AK167" s="77">
        <f>IF(F167&gt;Variables!$G$8,0,1)</f>
        <v>1</v>
      </c>
      <c r="AL167" s="77">
        <f>IF(G167&gt;Variables!$G$9,0,1)</f>
        <v>1</v>
      </c>
      <c r="AM167" s="77">
        <f>IF(AND(K167&gt;Variables!$G$10,K167&lt;Variables!$G$11),0,1)</f>
        <v>1</v>
      </c>
      <c r="AN167" s="77">
        <f>IF(H167&lt;Variables!$G$13,1,0)</f>
        <v>0</v>
      </c>
      <c r="AO167" s="77">
        <f>IF(R167&lt;Variables!$G$12,0,1)</f>
        <v>0</v>
      </c>
      <c r="AP167" s="78">
        <f t="shared" si="5"/>
        <v>1</v>
      </c>
      <c r="AQ167" s="77">
        <f>IF(V167&lt;Variables!$G$15,1,0)</f>
        <v>1</v>
      </c>
      <c r="AR167">
        <v>1</v>
      </c>
      <c r="AS167">
        <v>0</v>
      </c>
      <c r="AT167">
        <v>0</v>
      </c>
      <c r="AU167">
        <v>0</v>
      </c>
      <c r="BA167">
        <v>1.8</v>
      </c>
    </row>
    <row r="168" spans="3:53" x14ac:dyDescent="0.25">
      <c r="C168" t="s">
        <v>229</v>
      </c>
      <c r="D168" t="s">
        <v>175</v>
      </c>
      <c r="E168">
        <v>58.07</v>
      </c>
      <c r="F168">
        <v>7.77</v>
      </c>
      <c r="G168">
        <v>1.28</v>
      </c>
      <c r="H168">
        <v>-99999</v>
      </c>
      <c r="I168">
        <v>5.7240000000000002</v>
      </c>
      <c r="J168" t="s">
        <v>75</v>
      </c>
      <c r="K168">
        <v>62.03</v>
      </c>
      <c r="L168">
        <v>57.74923076923077</v>
      </c>
      <c r="M168">
        <v>0.26107573860457223</v>
      </c>
      <c r="N168">
        <v>57.723038461538458</v>
      </c>
      <c r="O168">
        <v>0.30657003369538871</v>
      </c>
      <c r="P168">
        <v>76941</v>
      </c>
      <c r="Q168">
        <v>208562</v>
      </c>
      <c r="R168">
        <v>0.37</v>
      </c>
      <c r="S168">
        <v>21.178999999999998</v>
      </c>
      <c r="T168">
        <v>6.8370000000000006</v>
      </c>
      <c r="U168">
        <v>12.9184</v>
      </c>
      <c r="V168">
        <v>2.475772370397209</v>
      </c>
      <c r="AC168">
        <v>57.95</v>
      </c>
      <c r="AD168">
        <v>57.44</v>
      </c>
      <c r="AH168" s="77">
        <f>IF(AND(M168&lt;Variables!$G$6,M168&gt;Variables!$G$5),0,1)</f>
        <v>1</v>
      </c>
      <c r="AI168" s="77">
        <f t="shared" si="4"/>
        <v>0</v>
      </c>
      <c r="AJ168" s="77">
        <f>IF(I168&gt;Variables!$G$7,0,1)</f>
        <v>1</v>
      </c>
      <c r="AK168" s="77">
        <f>IF(F168&gt;Variables!$G$8,0,1)</f>
        <v>1</v>
      </c>
      <c r="AL168" s="77">
        <f>IF(G168&gt;Variables!$G$9,0,1)</f>
        <v>1</v>
      </c>
      <c r="AM168" s="77">
        <f>IF(AND(K168&gt;Variables!$G$10,K168&lt;Variables!$G$11),0,1)</f>
        <v>0</v>
      </c>
      <c r="AN168" s="77">
        <f>IF(H168&lt;Variables!$G$13,1,0)</f>
        <v>1</v>
      </c>
      <c r="AO168" s="77">
        <f>IF(R168&lt;Variables!$G$12,0,1)</f>
        <v>0</v>
      </c>
      <c r="AP168" s="78">
        <f t="shared" si="5"/>
        <v>1</v>
      </c>
      <c r="AQ168" s="77">
        <f>IF(V168&lt;Variables!$G$15,1,0)</f>
        <v>1</v>
      </c>
      <c r="AR168">
        <v>0</v>
      </c>
      <c r="AS168">
        <v>0</v>
      </c>
      <c r="AT168">
        <v>0</v>
      </c>
      <c r="AU168">
        <v>1</v>
      </c>
      <c r="BA168">
        <v>-1.05</v>
      </c>
    </row>
    <row r="169" spans="3:53" x14ac:dyDescent="0.25">
      <c r="C169" t="s">
        <v>229</v>
      </c>
      <c r="D169" t="s">
        <v>213</v>
      </c>
      <c r="E169">
        <v>2.65</v>
      </c>
      <c r="F169">
        <v>14.51</v>
      </c>
      <c r="G169">
        <v>-12.77</v>
      </c>
      <c r="H169">
        <v>-99999</v>
      </c>
      <c r="I169">
        <v>-6.2E-2</v>
      </c>
      <c r="J169" t="s">
        <v>75</v>
      </c>
      <c r="K169">
        <v>48.98</v>
      </c>
      <c r="L169">
        <v>2.5600100000000001</v>
      </c>
      <c r="M169">
        <v>1.546478334069026</v>
      </c>
      <c r="N169">
        <v>2.7167479999999999</v>
      </c>
      <c r="O169">
        <v>-4.3120672215457523</v>
      </c>
      <c r="P169">
        <v>24030000</v>
      </c>
      <c r="Q169">
        <v>286140</v>
      </c>
      <c r="R169">
        <v>83.98</v>
      </c>
      <c r="S169">
        <v>21.178999999999998</v>
      </c>
      <c r="T169">
        <v>6.8370000000000006</v>
      </c>
      <c r="U169">
        <v>12.9184</v>
      </c>
      <c r="V169">
        <v>2.320779917331572</v>
      </c>
      <c r="AC169">
        <v>2.7898999999999998</v>
      </c>
      <c r="AD169">
        <v>2.2599999999999998</v>
      </c>
      <c r="AH169" s="77">
        <f>IF(AND(M169&lt;Variables!$G$6,M169&gt;Variables!$G$5),0,1)</f>
        <v>1</v>
      </c>
      <c r="AI169" s="77">
        <f t="shared" si="4"/>
        <v>1</v>
      </c>
      <c r="AJ169" s="77">
        <f>IF(I169&gt;Variables!$G$7,0,1)</f>
        <v>1</v>
      </c>
      <c r="AK169" s="77">
        <f>IF(F169&gt;Variables!$G$8,0,1)</f>
        <v>0</v>
      </c>
      <c r="AL169" s="77">
        <f>IF(G169&gt;Variables!$G$9,0,1)</f>
        <v>1</v>
      </c>
      <c r="AM169" s="77">
        <f>IF(AND(K169&gt;Variables!$G$10,K169&lt;Variables!$G$11),0,1)</f>
        <v>1</v>
      </c>
      <c r="AN169" s="77">
        <f>IF(H169&lt;Variables!$G$13,1,0)</f>
        <v>1</v>
      </c>
      <c r="AO169" s="77">
        <f>IF(R169&lt;Variables!$G$12,0,1)</f>
        <v>1</v>
      </c>
      <c r="AP169" s="78">
        <f t="shared" si="5"/>
        <v>1</v>
      </c>
      <c r="AQ169" s="77">
        <f>IF(V169&lt;Variables!$G$15,1,0)</f>
        <v>1</v>
      </c>
      <c r="AR169">
        <v>0</v>
      </c>
      <c r="AS169">
        <v>0</v>
      </c>
      <c r="AT169">
        <v>1</v>
      </c>
      <c r="AU169">
        <v>0</v>
      </c>
      <c r="BA169">
        <v>-2.25</v>
      </c>
    </row>
    <row r="170" spans="3:53" x14ac:dyDescent="0.25">
      <c r="C170" t="s">
        <v>229</v>
      </c>
      <c r="D170" t="s">
        <v>176</v>
      </c>
      <c r="E170">
        <v>40.93</v>
      </c>
      <c r="F170">
        <v>7.24</v>
      </c>
      <c r="G170">
        <v>7.29</v>
      </c>
      <c r="H170">
        <v>2010</v>
      </c>
      <c r="I170">
        <v>-1.9410000000000001</v>
      </c>
      <c r="J170" t="s">
        <v>75</v>
      </c>
      <c r="K170">
        <v>48.86</v>
      </c>
      <c r="L170">
        <v>40.975440000000013</v>
      </c>
      <c r="M170">
        <v>-0.86744645084960292</v>
      </c>
      <c r="N170">
        <v>40.112561999999997</v>
      </c>
      <c r="O170">
        <v>1.265035127898321</v>
      </c>
      <c r="P170">
        <v>1060000</v>
      </c>
      <c r="Q170">
        <v>2590000</v>
      </c>
      <c r="R170">
        <v>0.41</v>
      </c>
      <c r="S170">
        <v>21.178999999999998</v>
      </c>
      <c r="T170">
        <v>6.8370000000000006</v>
      </c>
      <c r="U170">
        <v>12.9184</v>
      </c>
      <c r="V170">
        <v>2.374887296423029</v>
      </c>
      <c r="AC170">
        <v>41.08</v>
      </c>
      <c r="AD170">
        <v>38.700000000000003</v>
      </c>
      <c r="AH170" s="77">
        <f>IF(AND(M170&lt;Variables!$G$6,M170&gt;Variables!$G$5),0,1)</f>
        <v>1</v>
      </c>
      <c r="AI170" s="77">
        <f t="shared" si="4"/>
        <v>0</v>
      </c>
      <c r="AJ170" s="77">
        <f>IF(I170&gt;Variables!$G$7,0,1)</f>
        <v>1</v>
      </c>
      <c r="AK170" s="77">
        <f>IF(F170&gt;Variables!$G$8,0,1)</f>
        <v>1</v>
      </c>
      <c r="AL170" s="77">
        <f>IF(G170&gt;Variables!$G$9,0,1)</f>
        <v>1</v>
      </c>
      <c r="AM170" s="77">
        <f>IF(AND(K170&gt;Variables!$G$10,K170&lt;Variables!$G$11),0,1)</f>
        <v>1</v>
      </c>
      <c r="AN170" s="77">
        <f>IF(H170&lt;Variables!$G$13,1,0)</f>
        <v>0</v>
      </c>
      <c r="AO170" s="77">
        <f>IF(R170&lt;Variables!$G$12,0,1)</f>
        <v>0</v>
      </c>
      <c r="AP170" s="78">
        <f t="shared" si="5"/>
        <v>1</v>
      </c>
      <c r="AQ170" s="77">
        <f>IF(V170&lt;Variables!$G$15,1,0)</f>
        <v>1</v>
      </c>
      <c r="AR170">
        <v>0</v>
      </c>
      <c r="AS170">
        <v>0</v>
      </c>
      <c r="AT170">
        <v>1</v>
      </c>
      <c r="AU170">
        <v>0</v>
      </c>
      <c r="BA170">
        <v>-2.25</v>
      </c>
    </row>
    <row r="171" spans="3:53" x14ac:dyDescent="0.25">
      <c r="C171" t="s">
        <v>229</v>
      </c>
      <c r="D171" t="s">
        <v>225</v>
      </c>
      <c r="E171">
        <v>4.37</v>
      </c>
      <c r="F171">
        <v>12.85</v>
      </c>
      <c r="G171">
        <v>-0.03</v>
      </c>
      <c r="H171">
        <v>17.88</v>
      </c>
      <c r="I171">
        <v>-11.577999999999999</v>
      </c>
      <c r="J171" t="s">
        <v>75</v>
      </c>
      <c r="K171">
        <v>37.67</v>
      </c>
      <c r="L171">
        <v>4.4452500000000006</v>
      </c>
      <c r="M171">
        <v>-1.7220628761037291</v>
      </c>
      <c r="N171">
        <v>4.5303719999999998</v>
      </c>
      <c r="O171">
        <v>-3.5686252696246639</v>
      </c>
      <c r="P171">
        <v>3310000</v>
      </c>
      <c r="Q171">
        <v>778540</v>
      </c>
      <c r="R171">
        <v>4.25</v>
      </c>
      <c r="S171">
        <v>21.178999999999998</v>
      </c>
      <c r="T171">
        <v>6.8370000000000006</v>
      </c>
      <c r="U171">
        <v>12.9184</v>
      </c>
      <c r="V171">
        <v>2.222713828941004</v>
      </c>
      <c r="AC171">
        <v>4.54</v>
      </c>
      <c r="AD171">
        <v>4.12</v>
      </c>
      <c r="AH171" s="77">
        <f>IF(AND(M171&lt;Variables!$G$6,M171&gt;Variables!$G$5),0,1)</f>
        <v>0</v>
      </c>
      <c r="AI171" s="77">
        <f t="shared" si="4"/>
        <v>1</v>
      </c>
      <c r="AJ171" s="77">
        <f>IF(I171&gt;Variables!$G$7,0,1)</f>
        <v>1</v>
      </c>
      <c r="AK171" s="77">
        <f>IF(F171&gt;Variables!$G$8,0,1)</f>
        <v>0</v>
      </c>
      <c r="AL171" s="77">
        <f>IF(G171&gt;Variables!$G$9,0,1)</f>
        <v>1</v>
      </c>
      <c r="AM171" s="77">
        <f>IF(AND(K171&gt;Variables!$G$10,K171&lt;Variables!$G$11),0,1)</f>
        <v>1</v>
      </c>
      <c r="AN171" s="77">
        <f>IF(H171&lt;Variables!$G$13,1,0)</f>
        <v>1</v>
      </c>
      <c r="AO171" s="77">
        <f>IF(R171&lt;Variables!$G$12,0,1)</f>
        <v>1</v>
      </c>
      <c r="AP171" s="78">
        <f t="shared" si="5"/>
        <v>1</v>
      </c>
      <c r="AQ171" s="77">
        <f>IF(V171&lt;Variables!$G$15,1,0)</f>
        <v>1</v>
      </c>
      <c r="AR171">
        <v>0</v>
      </c>
      <c r="AS171">
        <v>0</v>
      </c>
      <c r="AT171">
        <v>1</v>
      </c>
      <c r="AU171">
        <v>0</v>
      </c>
      <c r="BA171">
        <v>-2.25</v>
      </c>
    </row>
    <row r="172" spans="3:53" x14ac:dyDescent="0.25">
      <c r="C172" t="s">
        <v>229</v>
      </c>
      <c r="D172" t="s">
        <v>174</v>
      </c>
      <c r="E172">
        <v>30.11</v>
      </c>
      <c r="F172">
        <v>12.72</v>
      </c>
      <c r="G172">
        <v>11.59</v>
      </c>
      <c r="H172">
        <v>404.55</v>
      </c>
      <c r="I172">
        <v>122.849</v>
      </c>
      <c r="J172" t="s">
        <v>75</v>
      </c>
      <c r="K172">
        <v>53.11</v>
      </c>
      <c r="L172">
        <v>30.097888888888889</v>
      </c>
      <c r="M172">
        <v>-0.19233537974238721</v>
      </c>
      <c r="N172">
        <v>29.778702325581399</v>
      </c>
      <c r="O172">
        <v>0.87746494646320483</v>
      </c>
      <c r="P172">
        <v>106079</v>
      </c>
      <c r="Q172">
        <v>701001</v>
      </c>
      <c r="R172">
        <v>0.15</v>
      </c>
      <c r="S172">
        <v>21.178999999999998</v>
      </c>
      <c r="T172">
        <v>6.8370000000000006</v>
      </c>
      <c r="U172">
        <v>12.9184</v>
      </c>
      <c r="V172">
        <v>2.4059478147068272</v>
      </c>
      <c r="AC172">
        <v>31.8599</v>
      </c>
      <c r="AD172">
        <v>27.67</v>
      </c>
      <c r="AH172" s="77">
        <f>IF(AND(M172&lt;Variables!$G$6,M172&gt;Variables!$G$5),0,1)</f>
        <v>1</v>
      </c>
      <c r="AI172" s="77">
        <f t="shared" si="4"/>
        <v>0</v>
      </c>
      <c r="AJ172" s="77">
        <f>IF(I172&gt;Variables!$G$7,0,1)</f>
        <v>0</v>
      </c>
      <c r="AK172" s="77">
        <f>IF(F172&gt;Variables!$G$8,0,1)</f>
        <v>0</v>
      </c>
      <c r="AL172" s="77">
        <f>IF(G172&gt;Variables!$G$9,0,1)</f>
        <v>0</v>
      </c>
      <c r="AM172" s="77">
        <f>IF(AND(K172&gt;Variables!$G$10,K172&lt;Variables!$G$11),0,1)</f>
        <v>1</v>
      </c>
      <c r="AN172" s="77">
        <f>IF(H172&lt;Variables!$G$13,1,0)</f>
        <v>1</v>
      </c>
      <c r="AO172" s="77">
        <f>IF(R172&lt;Variables!$G$12,0,1)</f>
        <v>0</v>
      </c>
      <c r="AP172" s="78">
        <f t="shared" si="5"/>
        <v>1</v>
      </c>
      <c r="AQ172" s="77">
        <f>IF(V172&lt;Variables!$G$15,1,0)</f>
        <v>1</v>
      </c>
      <c r="AR172">
        <v>1</v>
      </c>
      <c r="AS172">
        <v>0</v>
      </c>
      <c r="AT172">
        <v>0</v>
      </c>
      <c r="AU172">
        <v>0</v>
      </c>
      <c r="BA172">
        <v>2</v>
      </c>
    </row>
    <row r="173" spans="3:53" x14ac:dyDescent="0.25">
      <c r="C173" t="s">
        <v>229</v>
      </c>
      <c r="D173" t="s">
        <v>121</v>
      </c>
      <c r="E173">
        <v>7.08</v>
      </c>
      <c r="F173">
        <v>14.06</v>
      </c>
      <c r="G173">
        <v>-1</v>
      </c>
      <c r="H173">
        <v>43.68</v>
      </c>
      <c r="I173">
        <v>-75.164000000000001</v>
      </c>
      <c r="J173" t="s">
        <v>75</v>
      </c>
      <c r="K173">
        <v>38.590000000000003</v>
      </c>
      <c r="L173">
        <v>7.4568099999999999</v>
      </c>
      <c r="M173">
        <v>-5.8659131719864099</v>
      </c>
      <c r="N173">
        <v>7.2224819999999994</v>
      </c>
      <c r="O173">
        <v>-2.8118034769764528</v>
      </c>
      <c r="P173">
        <v>8600000</v>
      </c>
      <c r="Q173">
        <v>690990</v>
      </c>
      <c r="R173">
        <v>12.45</v>
      </c>
      <c r="S173">
        <v>21.178999999999998</v>
      </c>
      <c r="T173">
        <v>6.8370000000000006</v>
      </c>
      <c r="U173">
        <v>12.9184</v>
      </c>
      <c r="V173">
        <v>2.2080121023552972</v>
      </c>
      <c r="AC173">
        <v>7.2</v>
      </c>
      <c r="AD173">
        <v>6.6</v>
      </c>
      <c r="AH173" s="77">
        <f>IF(AND(M173&lt;Variables!$G$6,M173&gt;Variables!$G$5),0,1)</f>
        <v>0</v>
      </c>
      <c r="AI173" s="77">
        <f t="shared" si="4"/>
        <v>0</v>
      </c>
      <c r="AJ173" s="77">
        <f>IF(I173&gt;Variables!$G$7,0,1)</f>
        <v>1</v>
      </c>
      <c r="AK173" s="77">
        <f>IF(F173&gt;Variables!$G$8,0,1)</f>
        <v>0</v>
      </c>
      <c r="AL173" s="77">
        <f>IF(G173&gt;Variables!$G$9,0,1)</f>
        <v>1</v>
      </c>
      <c r="AM173" s="77">
        <f>IF(AND(K173&gt;Variables!$G$10,K173&lt;Variables!$G$11),0,1)</f>
        <v>1</v>
      </c>
      <c r="AN173" s="77">
        <f>IF(H173&lt;Variables!$G$13,1,0)</f>
        <v>1</v>
      </c>
      <c r="AO173" s="77">
        <f>IF(R173&lt;Variables!$G$12,0,1)</f>
        <v>1</v>
      </c>
      <c r="AP173" s="78">
        <f t="shared" si="5"/>
        <v>1</v>
      </c>
      <c r="AQ173" s="77">
        <f>IF(V173&lt;Variables!$G$15,1,0)</f>
        <v>1</v>
      </c>
      <c r="AR173">
        <v>0</v>
      </c>
      <c r="AS173">
        <v>0</v>
      </c>
      <c r="AT173">
        <v>1</v>
      </c>
      <c r="AU173">
        <v>0</v>
      </c>
      <c r="BA173">
        <v>-2.25</v>
      </c>
    </row>
    <row r="174" spans="3:53" x14ac:dyDescent="0.25">
      <c r="C174" t="s">
        <v>229</v>
      </c>
      <c r="D174" t="s">
        <v>221</v>
      </c>
      <c r="E174">
        <v>8.3699999999999992</v>
      </c>
      <c r="F174">
        <v>9.67</v>
      </c>
      <c r="G174">
        <v>1.34</v>
      </c>
      <c r="H174">
        <v>-99999</v>
      </c>
      <c r="I174">
        <v>0.90300000000000002</v>
      </c>
      <c r="J174" t="s">
        <v>75</v>
      </c>
      <c r="K174">
        <v>71.59</v>
      </c>
      <c r="L174">
        <v>8.2999999999999989</v>
      </c>
      <c r="M174">
        <v>0.24096385542170301</v>
      </c>
      <c r="N174">
        <v>8.3123076923076926</v>
      </c>
      <c r="O174">
        <v>9.2541180825467001E-2</v>
      </c>
      <c r="P174">
        <v>30543</v>
      </c>
      <c r="Q174">
        <v>327629</v>
      </c>
      <c r="R174">
        <v>0.09</v>
      </c>
      <c r="S174">
        <v>21.178999999999998</v>
      </c>
      <c r="T174">
        <v>6.8370000000000006</v>
      </c>
      <c r="U174">
        <v>12.9184</v>
      </c>
      <c r="V174">
        <v>2.5693827807228899</v>
      </c>
      <c r="AC174">
        <v>8.35</v>
      </c>
      <c r="AD174">
        <v>8.26</v>
      </c>
      <c r="AH174" s="77">
        <f>IF(AND(M174&lt;Variables!$G$6,M174&gt;Variables!$G$5),0,1)</f>
        <v>1</v>
      </c>
      <c r="AI174" s="77">
        <f t="shared" si="4"/>
        <v>1</v>
      </c>
      <c r="AJ174" s="77">
        <f>IF(I174&gt;Variables!$G$7,0,1)</f>
        <v>1</v>
      </c>
      <c r="AK174" s="77">
        <f>IF(F174&gt;Variables!$G$8,0,1)</f>
        <v>0</v>
      </c>
      <c r="AL174" s="77">
        <f>IF(G174&gt;Variables!$G$9,0,1)</f>
        <v>1</v>
      </c>
      <c r="AM174" s="77">
        <f>IF(AND(K174&gt;Variables!$G$10,K174&lt;Variables!$G$11),0,1)</f>
        <v>1</v>
      </c>
      <c r="AN174" s="77">
        <f>IF(H174&lt;Variables!$G$13,1,0)</f>
        <v>1</v>
      </c>
      <c r="AO174" s="77">
        <f>IF(R174&lt;Variables!$G$12,0,1)</f>
        <v>0</v>
      </c>
      <c r="AP174" s="78">
        <f t="shared" si="5"/>
        <v>1</v>
      </c>
      <c r="AQ174" s="77">
        <f>IF(V174&lt;Variables!$G$15,1,0)</f>
        <v>1</v>
      </c>
      <c r="AR174">
        <v>0</v>
      </c>
      <c r="AS174">
        <v>0</v>
      </c>
      <c r="AT174">
        <v>0</v>
      </c>
      <c r="AU174">
        <v>0</v>
      </c>
      <c r="BA174">
        <v>0</v>
      </c>
    </row>
    <row r="175" spans="3:53" x14ac:dyDescent="0.25">
      <c r="C175" t="s">
        <v>229</v>
      </c>
      <c r="D175" t="s">
        <v>182</v>
      </c>
      <c r="E175">
        <v>29.06</v>
      </c>
      <c r="F175">
        <v>7.94</v>
      </c>
      <c r="G175">
        <v>1.94</v>
      </c>
      <c r="H175">
        <v>-99999</v>
      </c>
      <c r="I175">
        <v>5.2709999999999999</v>
      </c>
      <c r="J175" t="s">
        <v>75</v>
      </c>
      <c r="K175">
        <v>61.16</v>
      </c>
      <c r="L175">
        <v>28.905642857142851</v>
      </c>
      <c r="M175">
        <v>0.15345496059841829</v>
      </c>
      <c r="N175">
        <v>28.86503947368422</v>
      </c>
      <c r="O175">
        <v>0.29433712153153219</v>
      </c>
      <c r="P175">
        <v>48814</v>
      </c>
      <c r="Q175">
        <v>193031</v>
      </c>
      <c r="R175">
        <v>0.25</v>
      </c>
      <c r="S175">
        <v>21.178999999999998</v>
      </c>
      <c r="T175">
        <v>6.8370000000000006</v>
      </c>
      <c r="U175">
        <v>12.9184</v>
      </c>
      <c r="V175">
        <v>2.4736819053679571</v>
      </c>
      <c r="AC175">
        <v>29</v>
      </c>
      <c r="AD175">
        <v>28.58</v>
      </c>
      <c r="AH175" s="77">
        <f>IF(AND(M175&lt;Variables!$G$6,M175&gt;Variables!$G$5),0,1)</f>
        <v>1</v>
      </c>
      <c r="AI175" s="77">
        <f t="shared" si="4"/>
        <v>0</v>
      </c>
      <c r="AJ175" s="77">
        <f>IF(I175&gt;Variables!$G$7,0,1)</f>
        <v>1</v>
      </c>
      <c r="AK175" s="77">
        <f>IF(F175&gt;Variables!$G$8,0,1)</f>
        <v>1</v>
      </c>
      <c r="AL175" s="77">
        <f>IF(G175&gt;Variables!$G$9,0,1)</f>
        <v>1</v>
      </c>
      <c r="AM175" s="77">
        <f>IF(AND(K175&gt;Variables!$G$10,K175&lt;Variables!$G$11),0,1)</f>
        <v>1</v>
      </c>
      <c r="AN175" s="77">
        <f>IF(H175&lt;Variables!$G$13,1,0)</f>
        <v>1</v>
      </c>
      <c r="AO175" s="77">
        <f>IF(R175&lt;Variables!$G$12,0,1)</f>
        <v>0</v>
      </c>
      <c r="AP175" s="78">
        <f t="shared" si="5"/>
        <v>1</v>
      </c>
      <c r="AQ175" s="77">
        <f>IF(V175&lt;Variables!$G$15,1,0)</f>
        <v>1</v>
      </c>
      <c r="AR175">
        <v>0</v>
      </c>
      <c r="AS175">
        <v>0</v>
      </c>
      <c r="AT175">
        <v>0</v>
      </c>
      <c r="AU175">
        <v>1</v>
      </c>
      <c r="BA175">
        <v>-1.21</v>
      </c>
    </row>
    <row r="176" spans="3:53" x14ac:dyDescent="0.25">
      <c r="C176" t="s">
        <v>229</v>
      </c>
      <c r="D176" t="s">
        <v>138</v>
      </c>
      <c r="E176">
        <v>17.100000000000001</v>
      </c>
      <c r="F176">
        <v>7.93</v>
      </c>
      <c r="G176">
        <v>5.69</v>
      </c>
      <c r="H176">
        <v>5940</v>
      </c>
      <c r="I176">
        <v>27.913</v>
      </c>
      <c r="J176" t="s">
        <v>75</v>
      </c>
      <c r="K176">
        <v>52.82</v>
      </c>
      <c r="L176">
        <v>16.983219999999999</v>
      </c>
      <c r="M176">
        <v>6.9362582596222175E-2</v>
      </c>
      <c r="N176">
        <v>16.915438000000002</v>
      </c>
      <c r="O176">
        <v>0.47035140325661567</v>
      </c>
      <c r="P176">
        <v>4646000</v>
      </c>
      <c r="Q176">
        <v>14396000</v>
      </c>
      <c r="R176">
        <v>0.32</v>
      </c>
      <c r="S176">
        <v>21.178999999999998</v>
      </c>
      <c r="T176">
        <v>6.8370000000000006</v>
      </c>
      <c r="U176">
        <v>12.9184</v>
      </c>
      <c r="V176">
        <v>2.393846872881821</v>
      </c>
      <c r="AC176">
        <v>17.170000000000002</v>
      </c>
      <c r="AD176">
        <v>16.510000000000002</v>
      </c>
      <c r="AH176" s="77">
        <f>IF(AND(M176&lt;Variables!$G$6,M176&gt;Variables!$G$5),0,1)</f>
        <v>1</v>
      </c>
      <c r="AI176" s="77">
        <f t="shared" si="4"/>
        <v>0</v>
      </c>
      <c r="AJ176" s="77">
        <f>IF(I176&gt;Variables!$G$7,0,1)</f>
        <v>1</v>
      </c>
      <c r="AK176" s="77">
        <f>IF(F176&gt;Variables!$G$8,0,1)</f>
        <v>1</v>
      </c>
      <c r="AL176" s="77">
        <f>IF(G176&gt;Variables!$G$9,0,1)</f>
        <v>1</v>
      </c>
      <c r="AM176" s="77">
        <f>IF(AND(K176&gt;Variables!$G$10,K176&lt;Variables!$G$11),0,1)</f>
        <v>1</v>
      </c>
      <c r="AN176" s="77">
        <f>IF(H176&lt;Variables!$G$13,1,0)</f>
        <v>0</v>
      </c>
      <c r="AO176" s="77">
        <f>IF(R176&lt;Variables!$G$12,0,1)</f>
        <v>0</v>
      </c>
      <c r="AP176" s="78">
        <f t="shared" si="5"/>
        <v>1</v>
      </c>
      <c r="AQ176" s="77">
        <f>IF(V176&lt;Variables!$G$15,1,0)</f>
        <v>1</v>
      </c>
      <c r="AR176">
        <v>0</v>
      </c>
      <c r="AS176">
        <v>0</v>
      </c>
      <c r="AT176">
        <v>0</v>
      </c>
      <c r="AU176">
        <v>1</v>
      </c>
      <c r="BA176">
        <v>-0.92</v>
      </c>
    </row>
    <row r="177" spans="3:53" x14ac:dyDescent="0.25">
      <c r="C177" t="s">
        <v>229</v>
      </c>
      <c r="D177" t="s">
        <v>160</v>
      </c>
      <c r="E177">
        <v>22.18</v>
      </c>
      <c r="F177">
        <v>6.47</v>
      </c>
      <c r="G177">
        <v>8.81</v>
      </c>
      <c r="H177">
        <v>2340</v>
      </c>
      <c r="I177">
        <v>-38.781999999999996</v>
      </c>
      <c r="J177" t="s">
        <v>74</v>
      </c>
      <c r="K177">
        <v>43.25</v>
      </c>
      <c r="L177">
        <v>22.140750000000001</v>
      </c>
      <c r="M177">
        <v>-0.72603683253730655</v>
      </c>
      <c r="N177">
        <v>22.16236</v>
      </c>
      <c r="O177">
        <v>-0.82283655711757553</v>
      </c>
      <c r="P177">
        <v>355718</v>
      </c>
      <c r="Q177">
        <v>1490000</v>
      </c>
      <c r="R177">
        <v>0.24</v>
      </c>
      <c r="S177">
        <v>21.178999999999998</v>
      </c>
      <c r="T177">
        <v>6.8370000000000006</v>
      </c>
      <c r="U177">
        <v>12.9184</v>
      </c>
      <c r="V177">
        <v>2.3017935956324882</v>
      </c>
      <c r="AC177">
        <v>22.59</v>
      </c>
      <c r="AD177">
        <v>21.12</v>
      </c>
      <c r="AH177" s="77">
        <f>IF(AND(M177&lt;Variables!$G$6,M177&gt;Variables!$G$5),0,1)</f>
        <v>1</v>
      </c>
      <c r="AI177" s="77">
        <f t="shared" si="4"/>
        <v>1</v>
      </c>
      <c r="AJ177" s="77">
        <f>IF(I177&gt;Variables!$G$7,0,1)</f>
        <v>1</v>
      </c>
      <c r="AK177" s="77">
        <f>IF(F177&gt;Variables!$G$8,0,1)</f>
        <v>1</v>
      </c>
      <c r="AL177" s="77">
        <f>IF(G177&gt;Variables!$G$9,0,1)</f>
        <v>1</v>
      </c>
      <c r="AM177" s="77">
        <f>IF(AND(K177&gt;Variables!$G$10,K177&lt;Variables!$G$11),0,1)</f>
        <v>1</v>
      </c>
      <c r="AN177" s="77">
        <f>IF(H177&lt;Variables!$G$13,1,0)</f>
        <v>0</v>
      </c>
      <c r="AO177" s="77">
        <f>IF(R177&lt;Variables!$G$12,0,1)</f>
        <v>0</v>
      </c>
      <c r="AP177" s="78">
        <f t="shared" si="5"/>
        <v>0</v>
      </c>
      <c r="AQ177" s="77">
        <f>IF(V177&lt;Variables!$G$15,1,0)</f>
        <v>1</v>
      </c>
      <c r="AR177">
        <v>1</v>
      </c>
      <c r="AS177">
        <v>0</v>
      </c>
      <c r="AT177">
        <v>0</v>
      </c>
      <c r="AU177">
        <v>0</v>
      </c>
      <c r="BA177">
        <v>0.83</v>
      </c>
    </row>
    <row r="178" spans="3:53" x14ac:dyDescent="0.25">
      <c r="C178" t="s">
        <v>230</v>
      </c>
      <c r="D178" t="s">
        <v>213</v>
      </c>
      <c r="E178">
        <v>2.64</v>
      </c>
      <c r="F178">
        <v>17.66</v>
      </c>
      <c r="G178">
        <v>-11.41</v>
      </c>
      <c r="H178">
        <v>-99999</v>
      </c>
      <c r="I178">
        <v>-5.1999999999999998E-2</v>
      </c>
      <c r="J178" t="s">
        <v>75</v>
      </c>
      <c r="K178">
        <v>52.73</v>
      </c>
      <c r="L178">
        <v>2.578535</v>
      </c>
      <c r="M178">
        <v>2.3798397151871078</v>
      </c>
      <c r="N178">
        <v>2.6987199999999998</v>
      </c>
      <c r="O178">
        <v>-2.1795517875140922</v>
      </c>
      <c r="P178">
        <v>24610000</v>
      </c>
      <c r="Q178">
        <v>328380</v>
      </c>
      <c r="R178">
        <v>74.94</v>
      </c>
      <c r="S178">
        <v>20.495999999999999</v>
      </c>
      <c r="T178">
        <v>6.846000000000001</v>
      </c>
      <c r="U178">
        <v>12.637600000000001</v>
      </c>
      <c r="V178">
        <v>2.314643739929068</v>
      </c>
      <c r="AC178">
        <v>2.7898999999999998</v>
      </c>
      <c r="AD178">
        <v>2.2599999999999998</v>
      </c>
      <c r="AH178" s="77">
        <f>IF(AND(M178&lt;Variables!$G$6,M178&gt;Variables!$G$5),0,1)</f>
        <v>1</v>
      </c>
      <c r="AI178" s="77">
        <f t="shared" si="4"/>
        <v>1</v>
      </c>
      <c r="AJ178" s="77">
        <f>IF(I178&gt;Variables!$G$7,0,1)</f>
        <v>1</v>
      </c>
      <c r="AK178" s="77">
        <f>IF(F178&gt;Variables!$G$8,0,1)</f>
        <v>0</v>
      </c>
      <c r="AL178" s="77">
        <f>IF(G178&gt;Variables!$G$9,0,1)</f>
        <v>1</v>
      </c>
      <c r="AM178" s="77">
        <f>IF(AND(K178&gt;Variables!$G$10,K178&lt;Variables!$G$11),0,1)</f>
        <v>1</v>
      </c>
      <c r="AN178" s="77">
        <f>IF(H178&lt;Variables!$G$13,1,0)</f>
        <v>1</v>
      </c>
      <c r="AO178" s="77">
        <f>IF(R178&lt;Variables!$G$12,0,1)</f>
        <v>1</v>
      </c>
      <c r="AP178" s="78">
        <f t="shared" si="5"/>
        <v>1</v>
      </c>
      <c r="AQ178" s="77">
        <f>IF(V178&lt;Variables!$G$15,1,0)</f>
        <v>1</v>
      </c>
      <c r="AR178">
        <v>0</v>
      </c>
      <c r="AS178">
        <v>0</v>
      </c>
      <c r="AT178">
        <v>1</v>
      </c>
      <c r="AU178">
        <v>0</v>
      </c>
      <c r="BA178">
        <v>-2.25</v>
      </c>
    </row>
    <row r="179" spans="3:53" x14ac:dyDescent="0.25">
      <c r="C179" t="s">
        <v>230</v>
      </c>
      <c r="D179" t="s">
        <v>193</v>
      </c>
      <c r="E179">
        <v>5</v>
      </c>
      <c r="F179">
        <v>22.43</v>
      </c>
      <c r="G179">
        <v>0.51</v>
      </c>
      <c r="H179">
        <v>242.76</v>
      </c>
      <c r="I179">
        <v>39.494</v>
      </c>
      <c r="J179" t="s">
        <v>75</v>
      </c>
      <c r="K179">
        <v>53.44</v>
      </c>
      <c r="L179">
        <v>4.9666099999999993</v>
      </c>
      <c r="M179">
        <v>1.022629117244982</v>
      </c>
      <c r="N179">
        <v>5.0627700000000004</v>
      </c>
      <c r="O179">
        <v>-0.89614973621158467</v>
      </c>
      <c r="P179">
        <v>29630000</v>
      </c>
      <c r="Q179">
        <v>3950000</v>
      </c>
      <c r="R179">
        <v>7.5</v>
      </c>
      <c r="S179">
        <v>20.495999999999999</v>
      </c>
      <c r="T179">
        <v>6.846000000000001</v>
      </c>
      <c r="U179">
        <v>12.637600000000001</v>
      </c>
      <c r="V179">
        <v>2.3658905090079538</v>
      </c>
      <c r="AC179">
        <v>5.0999999999999996</v>
      </c>
      <c r="AD179">
        <v>4.41</v>
      </c>
      <c r="AH179" s="77">
        <f>IF(AND(M179&lt;Variables!$G$6,M179&gt;Variables!$G$5),0,1)</f>
        <v>1</v>
      </c>
      <c r="AI179" s="77">
        <f t="shared" si="4"/>
        <v>1</v>
      </c>
      <c r="AJ179" s="77">
        <f>IF(I179&gt;Variables!$G$7,0,1)</f>
        <v>1</v>
      </c>
      <c r="AK179" s="77">
        <f>IF(F179&gt;Variables!$G$8,0,1)</f>
        <v>0</v>
      </c>
      <c r="AL179" s="77">
        <f>IF(G179&gt;Variables!$G$9,0,1)</f>
        <v>1</v>
      </c>
      <c r="AM179" s="77">
        <f>IF(AND(K179&gt;Variables!$G$10,K179&lt;Variables!$G$11),0,1)</f>
        <v>1</v>
      </c>
      <c r="AN179" s="77">
        <f>IF(H179&lt;Variables!$G$13,1,0)</f>
        <v>1</v>
      </c>
      <c r="AO179" s="77">
        <f>IF(R179&lt;Variables!$G$12,0,1)</f>
        <v>1</v>
      </c>
      <c r="AP179" s="78">
        <f t="shared" si="5"/>
        <v>1</v>
      </c>
      <c r="AQ179" s="77">
        <f>IF(V179&lt;Variables!$G$15,1,0)</f>
        <v>1</v>
      </c>
      <c r="AR179">
        <v>0</v>
      </c>
      <c r="AS179">
        <v>0</v>
      </c>
      <c r="AT179">
        <v>1</v>
      </c>
      <c r="AU179">
        <v>0</v>
      </c>
      <c r="BA179">
        <v>-2.25</v>
      </c>
    </row>
    <row r="180" spans="3:53" x14ac:dyDescent="0.25">
      <c r="C180" t="s">
        <v>230</v>
      </c>
      <c r="D180" t="s">
        <v>218</v>
      </c>
      <c r="E180">
        <v>12.16</v>
      </c>
      <c r="F180">
        <v>14.29</v>
      </c>
      <c r="G180">
        <v>-12.89</v>
      </c>
      <c r="H180">
        <v>89.12</v>
      </c>
      <c r="I180">
        <v>-46.39</v>
      </c>
      <c r="J180" t="s">
        <v>75</v>
      </c>
      <c r="K180">
        <v>55.41</v>
      </c>
      <c r="L180">
        <v>11.763845</v>
      </c>
      <c r="M180">
        <v>1.4464233420280479</v>
      </c>
      <c r="N180">
        <v>11.834645999999999</v>
      </c>
      <c r="O180">
        <v>0.83951814021308058</v>
      </c>
      <c r="P180">
        <v>4520000</v>
      </c>
      <c r="Q180">
        <v>138930</v>
      </c>
      <c r="R180">
        <v>32.53</v>
      </c>
      <c r="S180">
        <v>20.495999999999999</v>
      </c>
      <c r="T180">
        <v>6.846000000000001</v>
      </c>
      <c r="U180">
        <v>12.637600000000001</v>
      </c>
      <c r="V180">
        <v>2.3628415590975571</v>
      </c>
      <c r="AC180">
        <v>13</v>
      </c>
      <c r="AD180">
        <v>11.45</v>
      </c>
      <c r="AH180" s="77">
        <f>IF(AND(M180&lt;Variables!$G$6,M180&gt;Variables!$G$5),0,1)</f>
        <v>1</v>
      </c>
      <c r="AI180" s="77">
        <f t="shared" si="4"/>
        <v>1</v>
      </c>
      <c r="AJ180" s="77">
        <f>IF(I180&gt;Variables!$G$7,0,1)</f>
        <v>1</v>
      </c>
      <c r="AK180" s="77">
        <f>IF(F180&gt;Variables!$G$8,0,1)</f>
        <v>0</v>
      </c>
      <c r="AL180" s="77">
        <f>IF(G180&gt;Variables!$G$9,0,1)</f>
        <v>1</v>
      </c>
      <c r="AM180" s="77">
        <f>IF(AND(K180&gt;Variables!$G$10,K180&lt;Variables!$G$11),0,1)</f>
        <v>1</v>
      </c>
      <c r="AN180" s="77">
        <f>IF(H180&lt;Variables!$G$13,1,0)</f>
        <v>1</v>
      </c>
      <c r="AO180" s="77">
        <f>IF(R180&lt;Variables!$G$12,0,1)</f>
        <v>1</v>
      </c>
      <c r="AP180" s="78">
        <f t="shared" si="5"/>
        <v>1</v>
      </c>
      <c r="AQ180" s="77">
        <f>IF(V180&lt;Variables!$G$15,1,0)</f>
        <v>1</v>
      </c>
      <c r="AR180">
        <v>0</v>
      </c>
      <c r="AS180">
        <v>0</v>
      </c>
      <c r="AT180">
        <v>1</v>
      </c>
      <c r="AU180">
        <v>0</v>
      </c>
      <c r="BA180">
        <v>-2.25</v>
      </c>
    </row>
    <row r="181" spans="3:53" x14ac:dyDescent="0.25">
      <c r="C181" t="s">
        <v>230</v>
      </c>
      <c r="D181" t="s">
        <v>174</v>
      </c>
      <c r="E181">
        <v>29.9</v>
      </c>
      <c r="F181">
        <v>12.31</v>
      </c>
      <c r="G181">
        <v>10.36</v>
      </c>
      <c r="H181">
        <v>404.55</v>
      </c>
      <c r="I181">
        <v>121.828</v>
      </c>
      <c r="J181" t="s">
        <v>75</v>
      </c>
      <c r="K181">
        <v>44.35</v>
      </c>
      <c r="L181">
        <v>30.07768888888889</v>
      </c>
      <c r="M181">
        <v>-1.222463900890731</v>
      </c>
      <c r="N181">
        <v>29.9189534883721</v>
      </c>
      <c r="O181">
        <v>-0.69839838633830709</v>
      </c>
      <c r="P181">
        <v>112310</v>
      </c>
      <c r="Q181">
        <v>701001</v>
      </c>
      <c r="R181">
        <v>0.16</v>
      </c>
      <c r="S181">
        <v>20.495999999999999</v>
      </c>
      <c r="T181">
        <v>6.846000000000001</v>
      </c>
      <c r="U181">
        <v>12.637600000000001</v>
      </c>
      <c r="V181">
        <v>2.320302873459545</v>
      </c>
      <c r="AC181">
        <v>31.8599</v>
      </c>
      <c r="AD181">
        <v>27.67</v>
      </c>
      <c r="AH181" s="77">
        <f>IF(AND(M181&lt;Variables!$G$6,M181&gt;Variables!$G$5),0,1)</f>
        <v>0</v>
      </c>
      <c r="AI181" s="77">
        <f t="shared" si="4"/>
        <v>0</v>
      </c>
      <c r="AJ181" s="77">
        <f>IF(I181&gt;Variables!$G$7,0,1)</f>
        <v>0</v>
      </c>
      <c r="AK181" s="77">
        <f>IF(F181&gt;Variables!$G$8,0,1)</f>
        <v>0</v>
      </c>
      <c r="AL181" s="77">
        <f>IF(G181&gt;Variables!$G$9,0,1)</f>
        <v>1</v>
      </c>
      <c r="AM181" s="77">
        <f>IF(AND(K181&gt;Variables!$G$10,K181&lt;Variables!$G$11),0,1)</f>
        <v>1</v>
      </c>
      <c r="AN181" s="77">
        <f>IF(H181&lt;Variables!$G$13,1,0)</f>
        <v>1</v>
      </c>
      <c r="AO181" s="77">
        <f>IF(R181&lt;Variables!$G$12,0,1)</f>
        <v>0</v>
      </c>
      <c r="AP181" s="78">
        <f t="shared" si="5"/>
        <v>1</v>
      </c>
      <c r="AQ181" s="77">
        <f>IF(V181&lt;Variables!$G$15,1,0)</f>
        <v>1</v>
      </c>
      <c r="AR181">
        <v>1</v>
      </c>
      <c r="AS181">
        <v>0</v>
      </c>
      <c r="AT181">
        <v>0</v>
      </c>
      <c r="AU181">
        <v>0</v>
      </c>
      <c r="BA181">
        <v>2</v>
      </c>
    </row>
    <row r="182" spans="3:53" x14ac:dyDescent="0.25">
      <c r="C182" t="s">
        <v>230</v>
      </c>
      <c r="D182" t="s">
        <v>225</v>
      </c>
      <c r="E182">
        <v>4.18</v>
      </c>
      <c r="F182">
        <v>12.09</v>
      </c>
      <c r="G182">
        <v>-4.17</v>
      </c>
      <c r="H182">
        <v>17.88</v>
      </c>
      <c r="I182">
        <v>-12.714</v>
      </c>
      <c r="J182" t="s">
        <v>75</v>
      </c>
      <c r="K182">
        <v>26.23</v>
      </c>
      <c r="L182">
        <v>4.3988950000000004</v>
      </c>
      <c r="M182">
        <v>-4.8033653906265243</v>
      </c>
      <c r="N182">
        <v>4.5083859999999998</v>
      </c>
      <c r="O182">
        <v>-7.1153179874127908</v>
      </c>
      <c r="P182">
        <v>3390000</v>
      </c>
      <c r="Q182">
        <v>778540</v>
      </c>
      <c r="R182">
        <v>4.3499999999999996</v>
      </c>
      <c r="S182">
        <v>20.495999999999999</v>
      </c>
      <c r="T182">
        <v>6.846000000000001</v>
      </c>
      <c r="U182">
        <v>12.637600000000001</v>
      </c>
      <c r="V182">
        <v>1.9158900256282541</v>
      </c>
      <c r="AC182">
        <v>4.54</v>
      </c>
      <c r="AD182">
        <v>4.12</v>
      </c>
      <c r="AH182" s="77">
        <f>IF(AND(M182&lt;Variables!$G$6,M182&gt;Variables!$G$5),0,1)</f>
        <v>0</v>
      </c>
      <c r="AI182" s="77">
        <f t="shared" si="4"/>
        <v>1</v>
      </c>
      <c r="AJ182" s="77">
        <f>IF(I182&gt;Variables!$G$7,0,1)</f>
        <v>1</v>
      </c>
      <c r="AK182" s="77">
        <f>IF(F182&gt;Variables!$G$8,0,1)</f>
        <v>0</v>
      </c>
      <c r="AL182" s="77">
        <f>IF(G182&gt;Variables!$G$9,0,1)</f>
        <v>1</v>
      </c>
      <c r="AM182" s="77">
        <f>IF(AND(K182&gt;Variables!$G$10,K182&lt;Variables!$G$11),0,1)</f>
        <v>1</v>
      </c>
      <c r="AN182" s="77">
        <f>IF(H182&lt;Variables!$G$13,1,0)</f>
        <v>1</v>
      </c>
      <c r="AO182" s="77">
        <f>IF(R182&lt;Variables!$G$12,0,1)</f>
        <v>1</v>
      </c>
      <c r="AP182" s="78">
        <f t="shared" si="5"/>
        <v>1</v>
      </c>
      <c r="AQ182" s="77">
        <f>IF(V182&lt;Variables!$G$15,1,0)</f>
        <v>1</v>
      </c>
      <c r="AR182">
        <v>1</v>
      </c>
      <c r="AS182">
        <v>0</v>
      </c>
      <c r="AT182">
        <v>0</v>
      </c>
      <c r="AU182">
        <v>0</v>
      </c>
      <c r="BA182">
        <v>2</v>
      </c>
    </row>
    <row r="183" spans="3:53" x14ac:dyDescent="0.25">
      <c r="C183" t="s">
        <v>230</v>
      </c>
      <c r="D183" t="s">
        <v>121</v>
      </c>
      <c r="E183">
        <v>7.13</v>
      </c>
      <c r="F183">
        <v>10.31</v>
      </c>
      <c r="G183">
        <v>-0.28000000000000003</v>
      </c>
      <c r="H183">
        <v>43.68</v>
      </c>
      <c r="I183">
        <v>-75.150000000000006</v>
      </c>
      <c r="J183" t="s">
        <v>75</v>
      </c>
      <c r="K183">
        <v>40.619999999999997</v>
      </c>
      <c r="L183">
        <v>7.2286649999999986</v>
      </c>
      <c r="M183">
        <v>-2.194941942945194</v>
      </c>
      <c r="N183">
        <v>7.2343379999999993</v>
      </c>
      <c r="O183">
        <v>-2.271638400085799</v>
      </c>
      <c r="P183">
        <v>9210000</v>
      </c>
      <c r="Q183">
        <v>690990</v>
      </c>
      <c r="R183">
        <v>13.33</v>
      </c>
      <c r="S183">
        <v>20.495999999999999</v>
      </c>
      <c r="T183">
        <v>6.846000000000001</v>
      </c>
      <c r="U183">
        <v>12.637600000000001</v>
      </c>
      <c r="V183">
        <v>2.2674319424496781</v>
      </c>
      <c r="AC183">
        <v>7.2</v>
      </c>
      <c r="AD183">
        <v>6.6</v>
      </c>
      <c r="AH183" s="77">
        <f>IF(AND(M183&lt;Variables!$G$6,M183&gt;Variables!$G$5),0,1)</f>
        <v>0</v>
      </c>
      <c r="AI183" s="77">
        <f t="shared" si="4"/>
        <v>1</v>
      </c>
      <c r="AJ183" s="77">
        <f>IF(I183&gt;Variables!$G$7,0,1)</f>
        <v>1</v>
      </c>
      <c r="AK183" s="77">
        <f>IF(F183&gt;Variables!$G$8,0,1)</f>
        <v>0</v>
      </c>
      <c r="AL183" s="77">
        <f>IF(G183&gt;Variables!$G$9,0,1)</f>
        <v>1</v>
      </c>
      <c r="AM183" s="77">
        <f>IF(AND(K183&gt;Variables!$G$10,K183&lt;Variables!$G$11),0,1)</f>
        <v>1</v>
      </c>
      <c r="AN183" s="77">
        <f>IF(H183&lt;Variables!$G$13,1,0)</f>
        <v>1</v>
      </c>
      <c r="AO183" s="77">
        <f>IF(R183&lt;Variables!$G$12,0,1)</f>
        <v>1</v>
      </c>
      <c r="AP183" s="78">
        <f t="shared" si="5"/>
        <v>1</v>
      </c>
      <c r="AQ183" s="77">
        <f>IF(V183&lt;Variables!$G$15,1,0)</f>
        <v>1</v>
      </c>
      <c r="AR183">
        <v>0</v>
      </c>
      <c r="AS183">
        <v>0</v>
      </c>
      <c r="AT183">
        <v>1</v>
      </c>
      <c r="AU183">
        <v>0</v>
      </c>
      <c r="BA183">
        <v>-2.25</v>
      </c>
    </row>
    <row r="184" spans="3:53" x14ac:dyDescent="0.25">
      <c r="C184" t="s">
        <v>230</v>
      </c>
      <c r="D184" t="s">
        <v>221</v>
      </c>
      <c r="E184">
        <v>8.36</v>
      </c>
      <c r="F184">
        <v>9.93</v>
      </c>
      <c r="G184">
        <v>1.69</v>
      </c>
      <c r="H184">
        <v>-99999</v>
      </c>
      <c r="I184">
        <v>0.91500000000000004</v>
      </c>
      <c r="J184" t="s">
        <v>75</v>
      </c>
      <c r="K184">
        <v>73.400000000000006</v>
      </c>
      <c r="L184">
        <v>8.3228333333333335</v>
      </c>
      <c r="M184">
        <v>0.30838856959768579</v>
      </c>
      <c r="N184">
        <v>8.3063500000000001</v>
      </c>
      <c r="O184">
        <v>0.50744310076025534</v>
      </c>
      <c r="P184">
        <v>31774</v>
      </c>
      <c r="Q184">
        <v>327629</v>
      </c>
      <c r="R184">
        <v>0.1</v>
      </c>
      <c r="S184">
        <v>20.495999999999999</v>
      </c>
      <c r="T184">
        <v>6.846000000000001</v>
      </c>
      <c r="U184">
        <v>12.637600000000001</v>
      </c>
      <c r="V184">
        <v>2.5805652443679041</v>
      </c>
      <c r="AC184">
        <v>8.35</v>
      </c>
      <c r="AD184">
        <v>8.26</v>
      </c>
      <c r="AH184" s="77">
        <f>IF(AND(M184&lt;Variables!$G$6,M184&gt;Variables!$G$5),0,1)</f>
        <v>1</v>
      </c>
      <c r="AI184" s="77">
        <f t="shared" si="4"/>
        <v>0</v>
      </c>
      <c r="AJ184" s="77">
        <f>IF(I184&gt;Variables!$G$7,0,1)</f>
        <v>1</v>
      </c>
      <c r="AK184" s="77">
        <f>IF(F184&gt;Variables!$G$8,0,1)</f>
        <v>0</v>
      </c>
      <c r="AL184" s="77">
        <f>IF(G184&gt;Variables!$G$9,0,1)</f>
        <v>1</v>
      </c>
      <c r="AM184" s="77">
        <f>IF(AND(K184&gt;Variables!$G$10,K184&lt;Variables!$G$11),0,1)</f>
        <v>1</v>
      </c>
      <c r="AN184" s="77">
        <f>IF(H184&lt;Variables!$G$13,1,0)</f>
        <v>1</v>
      </c>
      <c r="AO184" s="77">
        <f>IF(R184&lt;Variables!$G$12,0,1)</f>
        <v>0</v>
      </c>
      <c r="AP184" s="78">
        <f t="shared" si="5"/>
        <v>1</v>
      </c>
      <c r="AQ184" s="77">
        <f>IF(V184&lt;Variables!$G$15,1,0)</f>
        <v>1</v>
      </c>
      <c r="AR184">
        <v>0</v>
      </c>
      <c r="AS184">
        <v>0</v>
      </c>
      <c r="AT184">
        <v>0</v>
      </c>
      <c r="AU184">
        <v>0</v>
      </c>
      <c r="BA184">
        <v>0</v>
      </c>
    </row>
    <row r="185" spans="3:53" x14ac:dyDescent="0.25">
      <c r="C185" t="s">
        <v>230</v>
      </c>
      <c r="D185" t="s">
        <v>138</v>
      </c>
      <c r="E185">
        <v>17.079999999999998</v>
      </c>
      <c r="F185">
        <v>8.1199999999999992</v>
      </c>
      <c r="G185">
        <v>5.81</v>
      </c>
      <c r="H185">
        <v>5940</v>
      </c>
      <c r="I185">
        <v>27.949000000000002</v>
      </c>
      <c r="J185" t="s">
        <v>75</v>
      </c>
      <c r="K185">
        <v>52.93</v>
      </c>
      <c r="L185">
        <v>17.005224999999999</v>
      </c>
      <c r="M185">
        <v>5.748233263598479E-2</v>
      </c>
      <c r="N185">
        <v>16.960391999999999</v>
      </c>
      <c r="O185">
        <v>0.32197369023075512</v>
      </c>
      <c r="P185">
        <v>4936000</v>
      </c>
      <c r="Q185">
        <v>14396000</v>
      </c>
      <c r="R185">
        <v>0.34</v>
      </c>
      <c r="S185">
        <v>20.495999999999999</v>
      </c>
      <c r="T185">
        <v>6.846000000000001</v>
      </c>
      <c r="U185">
        <v>12.637600000000001</v>
      </c>
      <c r="V185">
        <v>2.3953738530498718</v>
      </c>
      <c r="AC185">
        <v>17.170000000000002</v>
      </c>
      <c r="AD185">
        <v>16.510000000000002</v>
      </c>
      <c r="AH185" s="77">
        <f>IF(AND(M185&lt;Variables!$G$6,M185&gt;Variables!$G$5),0,1)</f>
        <v>1</v>
      </c>
      <c r="AI185" s="77">
        <f t="shared" si="4"/>
        <v>0</v>
      </c>
      <c r="AJ185" s="77">
        <f>IF(I185&gt;Variables!$G$7,0,1)</f>
        <v>1</v>
      </c>
      <c r="AK185" s="77">
        <f>IF(F185&gt;Variables!$G$8,0,1)</f>
        <v>1</v>
      </c>
      <c r="AL185" s="77">
        <f>IF(G185&gt;Variables!$G$9,0,1)</f>
        <v>1</v>
      </c>
      <c r="AM185" s="77">
        <f>IF(AND(K185&gt;Variables!$G$10,K185&lt;Variables!$G$11),0,1)</f>
        <v>1</v>
      </c>
      <c r="AN185" s="77">
        <f>IF(H185&lt;Variables!$G$13,1,0)</f>
        <v>0</v>
      </c>
      <c r="AO185" s="77">
        <f>IF(R185&lt;Variables!$G$12,0,1)</f>
        <v>0</v>
      </c>
      <c r="AP185" s="78">
        <f t="shared" si="5"/>
        <v>1</v>
      </c>
      <c r="AQ185" s="77">
        <f>IF(V185&lt;Variables!$G$15,1,0)</f>
        <v>1</v>
      </c>
      <c r="AR185">
        <v>0</v>
      </c>
      <c r="AS185">
        <v>1</v>
      </c>
      <c r="AT185">
        <v>0</v>
      </c>
      <c r="AU185">
        <v>0</v>
      </c>
      <c r="BA185">
        <v>0.03</v>
      </c>
    </row>
    <row r="186" spans="3:53" x14ac:dyDescent="0.25">
      <c r="C186" t="s">
        <v>230</v>
      </c>
      <c r="D186" t="s">
        <v>175</v>
      </c>
      <c r="E186">
        <v>58.08</v>
      </c>
      <c r="F186">
        <v>8</v>
      </c>
      <c r="G186">
        <v>1.29</v>
      </c>
      <c r="H186">
        <v>-99999</v>
      </c>
      <c r="I186">
        <v>5.726</v>
      </c>
      <c r="J186" t="s">
        <v>75</v>
      </c>
      <c r="K186">
        <v>60.52</v>
      </c>
      <c r="L186">
        <v>57.815937499999997</v>
      </c>
      <c r="M186">
        <v>0.16269302906313629</v>
      </c>
      <c r="N186">
        <v>57.751243589743588</v>
      </c>
      <c r="O186">
        <v>0.27489695526590557</v>
      </c>
      <c r="P186">
        <v>78044</v>
      </c>
      <c r="Q186">
        <v>208562</v>
      </c>
      <c r="R186">
        <v>0.37</v>
      </c>
      <c r="S186">
        <v>20.495999999999999</v>
      </c>
      <c r="T186">
        <v>6.846000000000001</v>
      </c>
      <c r="U186">
        <v>12.637600000000001</v>
      </c>
      <c r="V186">
        <v>2.4668142806816888</v>
      </c>
      <c r="AC186">
        <v>57.95</v>
      </c>
      <c r="AD186">
        <v>57.44</v>
      </c>
      <c r="AH186" s="77">
        <f>IF(AND(M186&lt;Variables!$G$6,M186&gt;Variables!$G$5),0,1)</f>
        <v>1</v>
      </c>
      <c r="AI186" s="77">
        <f t="shared" si="4"/>
        <v>0</v>
      </c>
      <c r="AJ186" s="77">
        <f>IF(I186&gt;Variables!$G$7,0,1)</f>
        <v>1</v>
      </c>
      <c r="AK186" s="77">
        <f>IF(F186&gt;Variables!$G$8,0,1)</f>
        <v>1</v>
      </c>
      <c r="AL186" s="77">
        <f>IF(G186&gt;Variables!$G$9,0,1)</f>
        <v>1</v>
      </c>
      <c r="AM186" s="77">
        <f>IF(AND(K186&gt;Variables!$G$10,K186&lt;Variables!$G$11),0,1)</f>
        <v>1</v>
      </c>
      <c r="AN186" s="77">
        <f>IF(H186&lt;Variables!$G$13,1,0)</f>
        <v>1</v>
      </c>
      <c r="AO186" s="77">
        <f>IF(R186&lt;Variables!$G$12,0,1)</f>
        <v>0</v>
      </c>
      <c r="AP186" s="78">
        <f t="shared" si="5"/>
        <v>1</v>
      </c>
      <c r="AQ186" s="77">
        <f>IF(V186&lt;Variables!$G$15,1,0)</f>
        <v>1</v>
      </c>
      <c r="AR186">
        <v>0</v>
      </c>
      <c r="AS186">
        <v>0</v>
      </c>
      <c r="AT186">
        <v>0</v>
      </c>
      <c r="AU186">
        <v>1</v>
      </c>
      <c r="BA186">
        <v>-1.0900000000000001</v>
      </c>
    </row>
    <row r="187" spans="3:53" x14ac:dyDescent="0.25">
      <c r="C187" t="s">
        <v>230</v>
      </c>
      <c r="D187" t="s">
        <v>182</v>
      </c>
      <c r="E187">
        <v>29.04</v>
      </c>
      <c r="F187">
        <v>7.96</v>
      </c>
      <c r="G187">
        <v>2.11</v>
      </c>
      <c r="H187">
        <v>-99999</v>
      </c>
      <c r="I187">
        <v>5.2889999999999997</v>
      </c>
      <c r="J187" t="s">
        <v>75</v>
      </c>
      <c r="K187">
        <v>62.36</v>
      </c>
      <c r="L187">
        <v>28.931785714285709</v>
      </c>
      <c r="M187">
        <v>0.23577627177227711</v>
      </c>
      <c r="N187">
        <v>28.88639189189189</v>
      </c>
      <c r="O187">
        <v>0.39329282983244018</v>
      </c>
      <c r="P187">
        <v>52234</v>
      </c>
      <c r="Q187">
        <v>193031</v>
      </c>
      <c r="R187">
        <v>0.27</v>
      </c>
      <c r="S187">
        <v>20.495999999999999</v>
      </c>
      <c r="T187">
        <v>6.846000000000001</v>
      </c>
      <c r="U187">
        <v>12.637600000000001</v>
      </c>
      <c r="V187">
        <v>2.4805032225851442</v>
      </c>
      <c r="AC187">
        <v>28.99</v>
      </c>
      <c r="AD187">
        <v>28.58</v>
      </c>
      <c r="AH187" s="77">
        <f>IF(AND(M187&lt;Variables!$G$6,M187&gt;Variables!$G$5),0,1)</f>
        <v>1</v>
      </c>
      <c r="AI187" s="77">
        <f t="shared" si="4"/>
        <v>0</v>
      </c>
      <c r="AJ187" s="77">
        <f>IF(I187&gt;Variables!$G$7,0,1)</f>
        <v>1</v>
      </c>
      <c r="AK187" s="77">
        <f>IF(F187&gt;Variables!$G$8,0,1)</f>
        <v>1</v>
      </c>
      <c r="AL187" s="77">
        <f>IF(G187&gt;Variables!$G$9,0,1)</f>
        <v>1</v>
      </c>
      <c r="AM187" s="77">
        <f>IF(AND(K187&gt;Variables!$G$10,K187&lt;Variables!$G$11),0,1)</f>
        <v>0</v>
      </c>
      <c r="AN187" s="77">
        <f>IF(H187&lt;Variables!$G$13,1,0)</f>
        <v>1</v>
      </c>
      <c r="AO187" s="77">
        <f>IF(R187&lt;Variables!$G$12,0,1)</f>
        <v>0</v>
      </c>
      <c r="AP187" s="78">
        <f t="shared" si="5"/>
        <v>1</v>
      </c>
      <c r="AQ187" s="77">
        <f>IF(V187&lt;Variables!$G$15,1,0)</f>
        <v>1</v>
      </c>
      <c r="AR187">
        <v>0</v>
      </c>
      <c r="AS187">
        <v>0</v>
      </c>
      <c r="AT187">
        <v>0</v>
      </c>
      <c r="AU187">
        <v>1</v>
      </c>
      <c r="BA187">
        <v>-1.32</v>
      </c>
    </row>
    <row r="188" spans="3:53" x14ac:dyDescent="0.25">
      <c r="C188" t="s">
        <v>230</v>
      </c>
      <c r="D188" t="s">
        <v>152</v>
      </c>
      <c r="E188">
        <v>0.05</v>
      </c>
      <c r="F188">
        <v>7.59</v>
      </c>
      <c r="G188">
        <v>2.74</v>
      </c>
      <c r="H188">
        <v>-99999</v>
      </c>
      <c r="I188">
        <v>-0.24299999999999999</v>
      </c>
      <c r="J188" t="s">
        <v>75</v>
      </c>
      <c r="K188">
        <v>40.39</v>
      </c>
      <c r="L188">
        <v>5.0760000000000013E-2</v>
      </c>
      <c r="M188">
        <v>-4.0583136327817302</v>
      </c>
      <c r="N188">
        <v>5.0592000000000012E-2</v>
      </c>
      <c r="O188">
        <v>-3.7397216951296741</v>
      </c>
      <c r="P188">
        <v>32832000</v>
      </c>
      <c r="Q188">
        <v>11774000</v>
      </c>
      <c r="R188">
        <v>2.79</v>
      </c>
      <c r="S188">
        <v>20.495999999999999</v>
      </c>
      <c r="T188">
        <v>6.846000000000001</v>
      </c>
      <c r="U188">
        <v>12.637600000000001</v>
      </c>
      <c r="V188">
        <v>2.2603234165484629</v>
      </c>
      <c r="AC188">
        <v>5.0999999999999997E-2</v>
      </c>
      <c r="AD188">
        <v>3.1099999999999999E-2</v>
      </c>
      <c r="AH188" s="77">
        <f>IF(AND(M188&lt;Variables!$G$6,M188&gt;Variables!$G$5),0,1)</f>
        <v>0</v>
      </c>
      <c r="AI188" s="77">
        <f t="shared" si="4"/>
        <v>0</v>
      </c>
      <c r="AJ188" s="77">
        <f>IF(I188&gt;Variables!$G$7,0,1)</f>
        <v>1</v>
      </c>
      <c r="AK188" s="77">
        <f>IF(F188&gt;Variables!$G$8,0,1)</f>
        <v>1</v>
      </c>
      <c r="AL188" s="77">
        <f>IF(G188&gt;Variables!$G$9,0,1)</f>
        <v>1</v>
      </c>
      <c r="AM188" s="77">
        <f>IF(AND(K188&gt;Variables!$G$10,K188&lt;Variables!$G$11),0,1)</f>
        <v>1</v>
      </c>
      <c r="AN188" s="77">
        <f>IF(H188&lt;Variables!$G$13,1,0)</f>
        <v>1</v>
      </c>
      <c r="AO188" s="77">
        <f>IF(R188&lt;Variables!$G$12,0,1)</f>
        <v>1</v>
      </c>
      <c r="AP188" s="78">
        <f t="shared" si="5"/>
        <v>1</v>
      </c>
      <c r="AQ188" s="77">
        <f>IF(V188&lt;Variables!$G$15,1,0)</f>
        <v>1</v>
      </c>
      <c r="AR188">
        <v>0</v>
      </c>
      <c r="AS188">
        <v>0</v>
      </c>
      <c r="AT188">
        <v>1</v>
      </c>
      <c r="AU188">
        <v>0</v>
      </c>
      <c r="BA188">
        <v>-2.25</v>
      </c>
    </row>
    <row r="189" spans="3:53" x14ac:dyDescent="0.25">
      <c r="C189" t="s">
        <v>230</v>
      </c>
      <c r="D189" t="s">
        <v>160</v>
      </c>
      <c r="E189">
        <v>21.99</v>
      </c>
      <c r="F189">
        <v>6.69</v>
      </c>
      <c r="G189">
        <v>8.81</v>
      </c>
      <c r="H189">
        <v>2340</v>
      </c>
      <c r="I189">
        <v>-38.781999999999996</v>
      </c>
      <c r="J189" t="s">
        <v>74</v>
      </c>
      <c r="K189">
        <v>46.16</v>
      </c>
      <c r="L189">
        <v>22.081105000000001</v>
      </c>
      <c r="M189">
        <v>-0.4578801649645724</v>
      </c>
      <c r="N189">
        <v>22.165901999999999</v>
      </c>
      <c r="O189">
        <v>-0.83868457056248924</v>
      </c>
      <c r="P189">
        <v>386093</v>
      </c>
      <c r="Q189">
        <v>1490000</v>
      </c>
      <c r="R189">
        <v>0.26</v>
      </c>
      <c r="S189">
        <v>20.495999999999999</v>
      </c>
      <c r="T189">
        <v>6.846000000000001</v>
      </c>
      <c r="U189">
        <v>12.637600000000001</v>
      </c>
      <c r="V189">
        <v>2.3340446298900348</v>
      </c>
      <c r="AC189">
        <v>22.59</v>
      </c>
      <c r="AD189">
        <v>21.12</v>
      </c>
      <c r="AH189" s="77">
        <f>IF(AND(M189&lt;Variables!$G$6,M189&gt;Variables!$G$5),0,1)</f>
        <v>1</v>
      </c>
      <c r="AI189" s="77">
        <f t="shared" si="4"/>
        <v>1</v>
      </c>
      <c r="AJ189" s="77">
        <f>IF(I189&gt;Variables!$G$7,0,1)</f>
        <v>1</v>
      </c>
      <c r="AK189" s="77">
        <f>IF(F189&gt;Variables!$G$8,0,1)</f>
        <v>1</v>
      </c>
      <c r="AL189" s="77">
        <f>IF(G189&gt;Variables!$G$9,0,1)</f>
        <v>1</v>
      </c>
      <c r="AM189" s="77">
        <f>IF(AND(K189&gt;Variables!$G$10,K189&lt;Variables!$G$11),0,1)</f>
        <v>1</v>
      </c>
      <c r="AN189" s="77">
        <f>IF(H189&lt;Variables!$G$13,1,0)</f>
        <v>0</v>
      </c>
      <c r="AO189" s="77">
        <f>IF(R189&lt;Variables!$G$12,0,1)</f>
        <v>0</v>
      </c>
      <c r="AP189" s="78">
        <f t="shared" si="5"/>
        <v>0</v>
      </c>
      <c r="AQ189" s="77">
        <f>IF(V189&lt;Variables!$G$15,1,0)</f>
        <v>1</v>
      </c>
      <c r="AR189">
        <v>1</v>
      </c>
      <c r="AS189">
        <v>0</v>
      </c>
      <c r="AT189">
        <v>0</v>
      </c>
      <c r="AU189">
        <v>0</v>
      </c>
      <c r="BA189">
        <v>1.34</v>
      </c>
    </row>
    <row r="190" spans="3:53" x14ac:dyDescent="0.25">
      <c r="C190" t="s">
        <v>230</v>
      </c>
      <c r="D190" t="s">
        <v>151</v>
      </c>
      <c r="E190">
        <v>125.29</v>
      </c>
      <c r="F190">
        <v>6.96</v>
      </c>
      <c r="G190">
        <v>9.02</v>
      </c>
      <c r="H190">
        <v>8109.9999999999991</v>
      </c>
      <c r="I190">
        <v>-42.061999999999998</v>
      </c>
      <c r="J190" t="s">
        <v>75</v>
      </c>
      <c r="K190">
        <v>63.48</v>
      </c>
      <c r="L190">
        <v>124.32277000000001</v>
      </c>
      <c r="M190">
        <v>0.35168939688201428</v>
      </c>
      <c r="N190">
        <v>123.071444</v>
      </c>
      <c r="O190">
        <v>1.3720128285810891</v>
      </c>
      <c r="P190">
        <v>318435</v>
      </c>
      <c r="Q190">
        <v>898929</v>
      </c>
      <c r="R190">
        <v>0.35</v>
      </c>
      <c r="S190">
        <v>20.495999999999999</v>
      </c>
      <c r="T190">
        <v>6.846000000000001</v>
      </c>
      <c r="U190">
        <v>12.637600000000001</v>
      </c>
      <c r="V190">
        <v>2.483817523054995</v>
      </c>
      <c r="AC190">
        <v>131.84</v>
      </c>
      <c r="AD190">
        <v>124.6</v>
      </c>
      <c r="AH190" s="77">
        <f>IF(AND(M190&lt;Variables!$G$6,M190&gt;Variables!$G$5),0,1)</f>
        <v>1</v>
      </c>
      <c r="AI190" s="77">
        <f t="shared" si="4"/>
        <v>0</v>
      </c>
      <c r="AJ190" s="77">
        <f>IF(I190&gt;Variables!$G$7,0,1)</f>
        <v>1</v>
      </c>
      <c r="AK190" s="77">
        <f>IF(F190&gt;Variables!$G$8,0,1)</f>
        <v>1</v>
      </c>
      <c r="AL190" s="77">
        <f>IF(G190&gt;Variables!$G$9,0,1)</f>
        <v>1</v>
      </c>
      <c r="AM190" s="77">
        <f>IF(AND(K190&gt;Variables!$G$10,K190&lt;Variables!$G$11),0,1)</f>
        <v>0</v>
      </c>
      <c r="AN190" s="77">
        <f>IF(H190&lt;Variables!$G$13,1,0)</f>
        <v>0</v>
      </c>
      <c r="AO190" s="77">
        <f>IF(R190&lt;Variables!$G$12,0,1)</f>
        <v>0</v>
      </c>
      <c r="AP190" s="78">
        <f t="shared" si="5"/>
        <v>1</v>
      </c>
      <c r="AQ190" s="77">
        <f>IF(V190&lt;Variables!$G$15,1,0)</f>
        <v>1</v>
      </c>
      <c r="AR190">
        <v>1</v>
      </c>
      <c r="AS190">
        <v>0</v>
      </c>
      <c r="AT190">
        <v>0</v>
      </c>
      <c r="AU190">
        <v>0</v>
      </c>
      <c r="BA190">
        <v>2</v>
      </c>
    </row>
    <row r="191" spans="3:53" x14ac:dyDescent="0.25">
      <c r="C191" t="s">
        <v>230</v>
      </c>
      <c r="D191" t="s">
        <v>176</v>
      </c>
      <c r="E191">
        <v>40.72</v>
      </c>
      <c r="F191">
        <v>6.87</v>
      </c>
      <c r="G191">
        <v>7.24</v>
      </c>
      <c r="H191">
        <v>2010</v>
      </c>
      <c r="I191">
        <v>-1.9430000000000001</v>
      </c>
      <c r="J191" t="s">
        <v>75</v>
      </c>
      <c r="K191">
        <v>49.25</v>
      </c>
      <c r="L191">
        <v>40.889009999999999</v>
      </c>
      <c r="M191">
        <v>-0.70681584122481211</v>
      </c>
      <c r="N191">
        <v>40.265295999999999</v>
      </c>
      <c r="O191">
        <v>0.83124683846854652</v>
      </c>
      <c r="P191">
        <v>1109000</v>
      </c>
      <c r="Q191">
        <v>2590000</v>
      </c>
      <c r="R191">
        <v>0.43</v>
      </c>
      <c r="S191">
        <v>20.495999999999999</v>
      </c>
      <c r="T191">
        <v>6.846000000000001</v>
      </c>
      <c r="U191">
        <v>12.637600000000001</v>
      </c>
      <c r="V191">
        <v>2.3760762487597522</v>
      </c>
      <c r="AC191">
        <v>41.08</v>
      </c>
      <c r="AD191">
        <v>38.700000000000003</v>
      </c>
      <c r="AH191" s="77">
        <f>IF(AND(M191&lt;Variables!$G$6,M191&gt;Variables!$G$5),0,1)</f>
        <v>1</v>
      </c>
      <c r="AI191" s="77">
        <f t="shared" si="4"/>
        <v>0</v>
      </c>
      <c r="AJ191" s="77">
        <f>IF(I191&gt;Variables!$G$7,0,1)</f>
        <v>1</v>
      </c>
      <c r="AK191" s="77">
        <f>IF(F191&gt;Variables!$G$8,0,1)</f>
        <v>1</v>
      </c>
      <c r="AL191" s="77">
        <f>IF(G191&gt;Variables!$G$9,0,1)</f>
        <v>1</v>
      </c>
      <c r="AM191" s="77">
        <f>IF(AND(K191&gt;Variables!$G$10,K191&lt;Variables!$G$11),0,1)</f>
        <v>1</v>
      </c>
      <c r="AN191" s="77">
        <f>IF(H191&lt;Variables!$G$13,1,0)</f>
        <v>0</v>
      </c>
      <c r="AO191" s="77">
        <f>IF(R191&lt;Variables!$G$12,0,1)</f>
        <v>0</v>
      </c>
      <c r="AP191" s="78">
        <f t="shared" si="5"/>
        <v>1</v>
      </c>
      <c r="AQ191" s="77">
        <f>IF(V191&lt;Variables!$G$15,1,0)</f>
        <v>1</v>
      </c>
      <c r="AR191">
        <v>0</v>
      </c>
      <c r="AS191">
        <v>0</v>
      </c>
      <c r="AT191">
        <v>1</v>
      </c>
      <c r="AU191">
        <v>0</v>
      </c>
      <c r="BA191">
        <v>-2.1</v>
      </c>
    </row>
    <row r="192" spans="3:53" x14ac:dyDescent="0.25">
      <c r="C192" t="s">
        <v>230</v>
      </c>
      <c r="D192" t="s">
        <v>79</v>
      </c>
      <c r="E192">
        <v>51.17</v>
      </c>
      <c r="F192">
        <v>6.83</v>
      </c>
      <c r="G192">
        <v>2.31</v>
      </c>
      <c r="H192">
        <v>9750</v>
      </c>
      <c r="I192">
        <v>-40.01</v>
      </c>
      <c r="J192" t="s">
        <v>75</v>
      </c>
      <c r="K192">
        <v>52.72</v>
      </c>
      <c r="L192">
        <v>50.897835000000001</v>
      </c>
      <c r="M192">
        <v>0.1024896245586914</v>
      </c>
      <c r="N192">
        <v>50.694936000000013</v>
      </c>
      <c r="O192">
        <v>0.5031350665873161</v>
      </c>
      <c r="P192">
        <v>7702000</v>
      </c>
      <c r="Q192">
        <v>6236000</v>
      </c>
      <c r="R192">
        <v>1.24</v>
      </c>
      <c r="S192">
        <v>20.495999999999999</v>
      </c>
      <c r="T192">
        <v>6.846000000000001</v>
      </c>
      <c r="U192">
        <v>12.637600000000001</v>
      </c>
      <c r="V192">
        <v>2.3917093768642999</v>
      </c>
      <c r="AC192">
        <v>52.75</v>
      </c>
      <c r="AD192">
        <v>50.51</v>
      </c>
      <c r="AH192" s="77">
        <f>IF(AND(M192&lt;Variables!$G$6,M192&gt;Variables!$G$5),0,1)</f>
        <v>1</v>
      </c>
      <c r="AI192" s="77">
        <f t="shared" si="4"/>
        <v>0</v>
      </c>
      <c r="AJ192" s="77">
        <f>IF(I192&gt;Variables!$G$7,0,1)</f>
        <v>1</v>
      </c>
      <c r="AK192" s="77">
        <f>IF(F192&gt;Variables!$G$8,0,1)</f>
        <v>1</v>
      </c>
      <c r="AL192" s="77">
        <f>IF(G192&gt;Variables!$G$9,0,1)</f>
        <v>1</v>
      </c>
      <c r="AM192" s="77">
        <f>IF(AND(K192&gt;Variables!$G$10,K192&lt;Variables!$G$11),0,1)</f>
        <v>1</v>
      </c>
      <c r="AN192" s="77">
        <f>IF(H192&lt;Variables!$G$13,1,0)</f>
        <v>0</v>
      </c>
      <c r="AO192" s="77">
        <f>IF(R192&lt;Variables!$G$12,0,1)</f>
        <v>0</v>
      </c>
      <c r="AP192" s="78">
        <f t="shared" si="5"/>
        <v>1</v>
      </c>
      <c r="AQ192" s="77">
        <f>IF(V192&lt;Variables!$G$15,1,0)</f>
        <v>1</v>
      </c>
      <c r="AR192">
        <v>1</v>
      </c>
      <c r="AS192">
        <v>0</v>
      </c>
      <c r="AT192">
        <v>0</v>
      </c>
      <c r="AU192">
        <v>0</v>
      </c>
      <c r="BA192">
        <v>2</v>
      </c>
    </row>
    <row r="193" spans="3:53" x14ac:dyDescent="0.25">
      <c r="C193" t="s">
        <v>230</v>
      </c>
      <c r="D193" t="s">
        <v>231</v>
      </c>
      <c r="E193">
        <v>357</v>
      </c>
      <c r="F193">
        <v>6.14</v>
      </c>
      <c r="G193">
        <v>6.01</v>
      </c>
      <c r="H193">
        <v>56250</v>
      </c>
      <c r="I193">
        <v>-7.0069999999999997</v>
      </c>
      <c r="J193" t="s">
        <v>75</v>
      </c>
      <c r="K193">
        <v>73.56</v>
      </c>
      <c r="L193">
        <v>353.02075000000002</v>
      </c>
      <c r="M193">
        <v>0.59890247244672434</v>
      </c>
      <c r="N193">
        <v>348.53044999999997</v>
      </c>
      <c r="O193">
        <v>1.894970726374128</v>
      </c>
      <c r="P193">
        <v>641014</v>
      </c>
      <c r="Q193">
        <v>2076000</v>
      </c>
      <c r="R193">
        <v>0.31</v>
      </c>
      <c r="S193">
        <v>20.495999999999999</v>
      </c>
      <c r="T193">
        <v>6.846000000000001</v>
      </c>
      <c r="U193">
        <v>12.637600000000001</v>
      </c>
      <c r="V193">
        <v>2.5547600448959451</v>
      </c>
      <c r="AC193">
        <v>365</v>
      </c>
      <c r="AD193">
        <v>353.6139</v>
      </c>
      <c r="AH193" s="77">
        <f>IF(AND(M193&lt;Variables!$G$6,M193&gt;Variables!$G$5),0,1)</f>
        <v>1</v>
      </c>
      <c r="AI193" s="77">
        <f t="shared" si="4"/>
        <v>0</v>
      </c>
      <c r="AJ193" s="77">
        <f>IF(I193&gt;Variables!$G$7,0,1)</f>
        <v>1</v>
      </c>
      <c r="AK193" s="77">
        <f>IF(F193&gt;Variables!$G$8,0,1)</f>
        <v>1</v>
      </c>
      <c r="AL193" s="77">
        <f>IF(G193&gt;Variables!$G$9,0,1)</f>
        <v>1</v>
      </c>
      <c r="AM193" s="77">
        <f>IF(AND(K193&gt;Variables!$G$10,K193&lt;Variables!$G$11),0,1)</f>
        <v>1</v>
      </c>
      <c r="AN193" s="77">
        <f>IF(H193&lt;Variables!$G$13,1,0)</f>
        <v>0</v>
      </c>
      <c r="AO193" s="77">
        <f>IF(R193&lt;Variables!$G$12,0,1)</f>
        <v>0</v>
      </c>
      <c r="AP193" s="78">
        <f t="shared" si="5"/>
        <v>1</v>
      </c>
      <c r="AQ193" s="77">
        <f>IF(V193&lt;Variables!$G$15,1,0)</f>
        <v>1</v>
      </c>
      <c r="AR193">
        <v>1</v>
      </c>
      <c r="AS193">
        <v>0</v>
      </c>
      <c r="AT193">
        <v>0</v>
      </c>
      <c r="AU193">
        <v>0</v>
      </c>
      <c r="BA193">
        <v>2</v>
      </c>
    </row>
    <row r="194" spans="3:53" x14ac:dyDescent="0.25">
      <c r="C194" t="s">
        <v>230</v>
      </c>
      <c r="D194" t="s">
        <v>86</v>
      </c>
      <c r="E194">
        <v>126.21</v>
      </c>
      <c r="F194">
        <v>6.06</v>
      </c>
      <c r="G194">
        <v>3.49</v>
      </c>
      <c r="H194">
        <v>10680</v>
      </c>
      <c r="I194">
        <v>4.524</v>
      </c>
      <c r="J194" t="s">
        <v>75</v>
      </c>
      <c r="K194">
        <v>56.63</v>
      </c>
      <c r="L194">
        <v>125.048175</v>
      </c>
      <c r="M194">
        <v>9.7422453386477176E-2</v>
      </c>
      <c r="N194">
        <v>124.373728</v>
      </c>
      <c r="O194">
        <v>0.64022524113773249</v>
      </c>
      <c r="P194">
        <v>3358000</v>
      </c>
      <c r="Q194">
        <v>4372000</v>
      </c>
      <c r="R194">
        <v>0.77</v>
      </c>
      <c r="S194">
        <v>20.495999999999999</v>
      </c>
      <c r="T194">
        <v>6.846000000000001</v>
      </c>
      <c r="U194">
        <v>12.637600000000001</v>
      </c>
      <c r="V194">
        <v>2.4312884256310809</v>
      </c>
      <c r="AC194">
        <v>128.30000000000001</v>
      </c>
      <c r="AD194">
        <v>123.74</v>
      </c>
      <c r="AH194" s="77">
        <f>IF(AND(M194&lt;Variables!$G$6,M194&gt;Variables!$G$5),0,1)</f>
        <v>1</v>
      </c>
      <c r="AI194" s="77">
        <f t="shared" si="4"/>
        <v>0</v>
      </c>
      <c r="AJ194" s="77">
        <f>IF(I194&gt;Variables!$G$7,0,1)</f>
        <v>1</v>
      </c>
      <c r="AK194" s="77">
        <f>IF(F194&gt;Variables!$G$8,0,1)</f>
        <v>1</v>
      </c>
      <c r="AL194" s="77">
        <f>IF(G194&gt;Variables!$G$9,0,1)</f>
        <v>1</v>
      </c>
      <c r="AM194" s="77">
        <f>IF(AND(K194&gt;Variables!$G$10,K194&lt;Variables!$G$11),0,1)</f>
        <v>1</v>
      </c>
      <c r="AN194" s="77">
        <f>IF(H194&lt;Variables!$G$13,1,0)</f>
        <v>0</v>
      </c>
      <c r="AO194" s="77">
        <f>IF(R194&lt;Variables!$G$12,0,1)</f>
        <v>0</v>
      </c>
      <c r="AP194" s="78">
        <f t="shared" si="5"/>
        <v>1</v>
      </c>
      <c r="AQ194" s="77">
        <f>IF(V194&lt;Variables!$G$15,1,0)</f>
        <v>1</v>
      </c>
      <c r="AR194">
        <v>0</v>
      </c>
      <c r="AS194">
        <v>0</v>
      </c>
      <c r="AT194">
        <v>1</v>
      </c>
      <c r="AU194">
        <v>0</v>
      </c>
      <c r="BA194">
        <v>-1.01</v>
      </c>
    </row>
    <row r="195" spans="3:53" x14ac:dyDescent="0.25">
      <c r="C195" t="s">
        <v>230</v>
      </c>
      <c r="D195" t="s">
        <v>212</v>
      </c>
      <c r="E195">
        <v>4.53</v>
      </c>
      <c r="F195">
        <v>38.61</v>
      </c>
      <c r="G195">
        <v>-22.47</v>
      </c>
      <c r="H195">
        <v>12.78</v>
      </c>
      <c r="I195">
        <v>-1E-3</v>
      </c>
      <c r="J195" t="s">
        <v>74</v>
      </c>
      <c r="K195">
        <v>25.55</v>
      </c>
      <c r="L195">
        <v>4.9237812500000002</v>
      </c>
      <c r="M195">
        <v>-8.9927075862681818</v>
      </c>
      <c r="N195">
        <v>5.1466347826086958</v>
      </c>
      <c r="O195">
        <v>-12.93339843848999</v>
      </c>
      <c r="P195">
        <v>53060000</v>
      </c>
      <c r="Q195">
        <v>441580</v>
      </c>
      <c r="R195">
        <v>120.16</v>
      </c>
      <c r="S195">
        <v>20.495999999999999</v>
      </c>
      <c r="T195">
        <v>6.846000000000001</v>
      </c>
      <c r="U195">
        <v>12.637600000000001</v>
      </c>
      <c r="V195">
        <v>1.712518926244438</v>
      </c>
      <c r="AC195">
        <v>4.57</v>
      </c>
      <c r="AD195">
        <v>3.91</v>
      </c>
      <c r="AH195" s="77">
        <f>IF(AND(M195&lt;Variables!$G$6,M195&gt;Variables!$G$5),0,1)</f>
        <v>1</v>
      </c>
      <c r="AI195" s="77">
        <f t="shared" ref="AI195:AI258" si="6">IF(L195&gt;N195,0,1)</f>
        <v>1</v>
      </c>
      <c r="AJ195" s="77">
        <f>IF(I195&gt;Variables!$G$7,0,1)</f>
        <v>1</v>
      </c>
      <c r="AK195" s="77">
        <f>IF(F195&gt;Variables!$G$8,0,1)</f>
        <v>0</v>
      </c>
      <c r="AL195" s="77">
        <f>IF(G195&gt;Variables!$G$9,0,1)</f>
        <v>1</v>
      </c>
      <c r="AM195" s="77">
        <f>IF(AND(K195&gt;Variables!$G$10,K195&lt;Variables!$G$11),0,1)</f>
        <v>1</v>
      </c>
      <c r="AN195" s="77">
        <f>IF(H195&lt;Variables!$G$13,1,0)</f>
        <v>1</v>
      </c>
      <c r="AO195" s="77">
        <f>IF(R195&lt;Variables!$G$12,0,1)</f>
        <v>1</v>
      </c>
      <c r="AP195" s="78">
        <f t="shared" ref="AP195:AP258" si="7">IF(J195="Pass", 0,1)</f>
        <v>0</v>
      </c>
      <c r="AQ195" s="77">
        <f>IF(V195&lt;Variables!$G$15,1,0)</f>
        <v>1</v>
      </c>
      <c r="AR195">
        <v>0</v>
      </c>
      <c r="AS195">
        <v>0</v>
      </c>
      <c r="AT195">
        <v>1</v>
      </c>
      <c r="AU195">
        <v>0</v>
      </c>
      <c r="BA195">
        <v>-2.25</v>
      </c>
    </row>
    <row r="196" spans="3:53" x14ac:dyDescent="0.25">
      <c r="C196" t="s">
        <v>230</v>
      </c>
      <c r="D196" t="s">
        <v>216</v>
      </c>
      <c r="E196">
        <v>48.12</v>
      </c>
      <c r="F196">
        <v>8.51</v>
      </c>
      <c r="G196">
        <v>4.84</v>
      </c>
      <c r="H196">
        <v>2660</v>
      </c>
      <c r="I196">
        <v>1.25</v>
      </c>
      <c r="J196" t="s">
        <v>74</v>
      </c>
      <c r="K196">
        <v>75.75</v>
      </c>
      <c r="L196">
        <v>47.570790909090903</v>
      </c>
      <c r="M196">
        <v>0.8602108207347321</v>
      </c>
      <c r="N196">
        <v>47.221215384615377</v>
      </c>
      <c r="O196">
        <v>1.6068722696024129</v>
      </c>
      <c r="P196">
        <v>53748</v>
      </c>
      <c r="Q196">
        <v>141185</v>
      </c>
      <c r="R196">
        <v>0.38</v>
      </c>
      <c r="S196">
        <v>20.495999999999999</v>
      </c>
      <c r="T196">
        <v>6.846000000000001</v>
      </c>
      <c r="U196">
        <v>12.637600000000001</v>
      </c>
      <c r="V196">
        <v>2.5474340807661382</v>
      </c>
      <c r="AC196">
        <v>47.98</v>
      </c>
      <c r="AD196">
        <v>46.42</v>
      </c>
      <c r="AH196" s="77">
        <f>IF(AND(M196&lt;Variables!$G$6,M196&gt;Variables!$G$5),0,1)</f>
        <v>1</v>
      </c>
      <c r="AI196" s="77">
        <f t="shared" si="6"/>
        <v>0</v>
      </c>
      <c r="AJ196" s="77">
        <f>IF(I196&gt;Variables!$G$7,0,1)</f>
        <v>1</v>
      </c>
      <c r="AK196" s="77">
        <f>IF(F196&gt;Variables!$G$8,0,1)</f>
        <v>1</v>
      </c>
      <c r="AL196" s="77">
        <f>IF(G196&gt;Variables!$G$9,0,1)</f>
        <v>1</v>
      </c>
      <c r="AM196" s="77">
        <f>IF(AND(K196&gt;Variables!$G$10,K196&lt;Variables!$G$11),0,1)</f>
        <v>1</v>
      </c>
      <c r="AN196" s="77">
        <f>IF(H196&lt;Variables!$G$13,1,0)</f>
        <v>0</v>
      </c>
      <c r="AO196" s="77">
        <f>IF(R196&lt;Variables!$G$12,0,1)</f>
        <v>0</v>
      </c>
      <c r="AP196" s="78">
        <f t="shared" si="7"/>
        <v>0</v>
      </c>
      <c r="AQ196" s="77">
        <f>IF(V196&lt;Variables!$G$15,1,0)</f>
        <v>1</v>
      </c>
      <c r="AR196">
        <v>0</v>
      </c>
      <c r="AS196">
        <v>0</v>
      </c>
      <c r="AT196">
        <v>1</v>
      </c>
      <c r="AU196">
        <v>0</v>
      </c>
      <c r="BA196">
        <v>-1.84</v>
      </c>
    </row>
    <row r="197" spans="3:53" x14ac:dyDescent="0.25">
      <c r="C197" t="s">
        <v>230</v>
      </c>
      <c r="D197" t="s">
        <v>215</v>
      </c>
      <c r="E197">
        <v>0.74</v>
      </c>
      <c r="F197">
        <v>11.09</v>
      </c>
      <c r="G197">
        <v>0</v>
      </c>
      <c r="H197">
        <v>-99999</v>
      </c>
      <c r="I197">
        <v>1338655.1310000001</v>
      </c>
      <c r="J197" t="s">
        <v>75</v>
      </c>
      <c r="K197">
        <v>-99999</v>
      </c>
      <c r="L197">
        <v>-99999</v>
      </c>
      <c r="M197">
        <v>-99999</v>
      </c>
      <c r="N197">
        <v>-99999</v>
      </c>
      <c r="O197">
        <v>-99999</v>
      </c>
      <c r="P197">
        <v>50000</v>
      </c>
      <c r="Q197">
        <v>534</v>
      </c>
      <c r="R197">
        <v>93.63</v>
      </c>
      <c r="S197">
        <v>20.495999999999999</v>
      </c>
      <c r="T197">
        <v>6.846000000000001</v>
      </c>
      <c r="U197">
        <v>12.637600000000001</v>
      </c>
      <c r="V197">
        <v>-99999</v>
      </c>
      <c r="AC197">
        <v>0.73509999999999998</v>
      </c>
      <c r="AD197">
        <v>0.68789999999999996</v>
      </c>
      <c r="AH197" s="77">
        <f>IF(AND(M197&lt;Variables!$G$6,M197&gt;Variables!$G$5),0,1)</f>
        <v>1</v>
      </c>
      <c r="AI197" s="77">
        <f t="shared" si="6"/>
        <v>1</v>
      </c>
      <c r="AJ197" s="77">
        <f>IF(I197&gt;Variables!$G$7,0,1)</f>
        <v>0</v>
      </c>
      <c r="AK197" s="77">
        <f>IF(F197&gt;Variables!$G$8,0,1)</f>
        <v>0</v>
      </c>
      <c r="AL197" s="77">
        <f>IF(G197&gt;Variables!$G$9,0,1)</f>
        <v>1</v>
      </c>
      <c r="AM197" s="77">
        <f>IF(AND(K197&gt;Variables!$G$10,K197&lt;Variables!$G$11),0,1)</f>
        <v>1</v>
      </c>
      <c r="AN197" s="77">
        <f>IF(H197&lt;Variables!$G$13,1,0)</f>
        <v>1</v>
      </c>
      <c r="AO197" s="77">
        <f>IF(R197&lt;Variables!$G$12,0,1)</f>
        <v>1</v>
      </c>
      <c r="AP197" s="78">
        <f t="shared" si="7"/>
        <v>1</v>
      </c>
      <c r="AQ197" s="77">
        <f>IF(V197&lt;Variables!$G$15,1,0)</f>
        <v>1</v>
      </c>
      <c r="AR197">
        <v>0</v>
      </c>
      <c r="AS197">
        <v>0</v>
      </c>
      <c r="AT197">
        <v>1</v>
      </c>
      <c r="AU197">
        <v>0</v>
      </c>
      <c r="BA197">
        <v>-2.25</v>
      </c>
    </row>
    <row r="198" spans="3:53" x14ac:dyDescent="0.25">
      <c r="C198" t="s">
        <v>230</v>
      </c>
      <c r="D198" t="s">
        <v>227</v>
      </c>
      <c r="E198">
        <v>0.33</v>
      </c>
      <c r="F198">
        <v>6.73</v>
      </c>
      <c r="G198">
        <v>7.54</v>
      </c>
      <c r="H198">
        <v>-99999</v>
      </c>
      <c r="I198">
        <v>25.283999999999999</v>
      </c>
      <c r="J198" t="s">
        <v>74</v>
      </c>
      <c r="K198">
        <v>-99999</v>
      </c>
      <c r="L198">
        <v>-99999</v>
      </c>
      <c r="M198">
        <v>-99999</v>
      </c>
      <c r="N198">
        <v>0.35220000000000001</v>
      </c>
      <c r="O198">
        <v>0</v>
      </c>
      <c r="P198">
        <v>25015</v>
      </c>
      <c r="Q198">
        <v>49209</v>
      </c>
      <c r="R198">
        <v>0.51</v>
      </c>
      <c r="S198">
        <v>20.495999999999999</v>
      </c>
      <c r="T198">
        <v>6.846000000000001</v>
      </c>
      <c r="U198">
        <v>12.637600000000001</v>
      </c>
      <c r="V198">
        <v>-99999</v>
      </c>
      <c r="AC198">
        <v>0.32900000000000001</v>
      </c>
      <c r="AD198">
        <v>0.315</v>
      </c>
      <c r="AH198" s="77">
        <f>IF(AND(M198&lt;Variables!$G$6,M198&gt;Variables!$G$5),0,1)</f>
        <v>1</v>
      </c>
      <c r="AI198" s="77">
        <f t="shared" si="6"/>
        <v>1</v>
      </c>
      <c r="AJ198" s="77">
        <f>IF(I198&gt;Variables!$G$7,0,1)</f>
        <v>1</v>
      </c>
      <c r="AK198" s="77">
        <f>IF(F198&gt;Variables!$G$8,0,1)</f>
        <v>1</v>
      </c>
      <c r="AL198" s="77">
        <f>IF(G198&gt;Variables!$G$9,0,1)</f>
        <v>1</v>
      </c>
      <c r="AM198" s="77">
        <f>IF(AND(K198&gt;Variables!$G$10,K198&lt;Variables!$G$11),0,1)</f>
        <v>1</v>
      </c>
      <c r="AN198" s="77">
        <f>IF(H198&lt;Variables!$G$13,1,0)</f>
        <v>1</v>
      </c>
      <c r="AO198" s="77">
        <f>IF(R198&lt;Variables!$G$12,0,1)</f>
        <v>0</v>
      </c>
      <c r="AP198" s="78">
        <f t="shared" si="7"/>
        <v>0</v>
      </c>
      <c r="AQ198" s="77">
        <f>IF(V198&lt;Variables!$G$15,1,0)</f>
        <v>1</v>
      </c>
      <c r="AR198">
        <v>0</v>
      </c>
      <c r="AS198">
        <v>0</v>
      </c>
      <c r="AT198">
        <v>1</v>
      </c>
      <c r="AU198">
        <v>0</v>
      </c>
      <c r="BA198">
        <v>-2.25</v>
      </c>
    </row>
    <row r="199" spans="3:53" x14ac:dyDescent="0.25">
      <c r="C199" t="s">
        <v>230</v>
      </c>
      <c r="D199" t="s">
        <v>219</v>
      </c>
      <c r="E199">
        <v>2.85</v>
      </c>
      <c r="F199">
        <v>26.46</v>
      </c>
      <c r="G199">
        <v>19.52</v>
      </c>
      <c r="H199">
        <v>417.61</v>
      </c>
      <c r="I199">
        <v>1.022</v>
      </c>
      <c r="J199" t="s">
        <v>75</v>
      </c>
      <c r="K199">
        <v>52.74</v>
      </c>
      <c r="L199">
        <v>2.781200000000001</v>
      </c>
      <c r="M199">
        <v>1.4202502516898969</v>
      </c>
      <c r="N199">
        <v>2.8376319999999988</v>
      </c>
      <c r="O199">
        <v>-0.59669470882761699</v>
      </c>
      <c r="P199">
        <v>14560000</v>
      </c>
      <c r="Q199">
        <v>1300000</v>
      </c>
      <c r="R199">
        <v>11.2</v>
      </c>
      <c r="S199">
        <v>20.495999999999999</v>
      </c>
      <c r="T199">
        <v>6.846000000000001</v>
      </c>
      <c r="U199">
        <v>12.637600000000001</v>
      </c>
      <c r="V199">
        <v>2.3472212827844099</v>
      </c>
      <c r="AC199">
        <v>3.14</v>
      </c>
      <c r="AD199">
        <v>2.5299999999999998</v>
      </c>
      <c r="AH199" s="77">
        <f>IF(AND(M199&lt;Variables!$G$6,M199&gt;Variables!$G$5),0,1)</f>
        <v>1</v>
      </c>
      <c r="AI199" s="77">
        <f t="shared" si="6"/>
        <v>1</v>
      </c>
      <c r="AJ199" s="77">
        <f>IF(I199&gt;Variables!$G$7,0,1)</f>
        <v>1</v>
      </c>
      <c r="AK199" s="77">
        <f>IF(F199&gt;Variables!$G$8,0,1)</f>
        <v>0</v>
      </c>
      <c r="AL199" s="77">
        <f>IF(G199&gt;Variables!$G$9,0,1)</f>
        <v>0</v>
      </c>
      <c r="AM199" s="77">
        <f>IF(AND(K199&gt;Variables!$G$10,K199&lt;Variables!$G$11),0,1)</f>
        <v>1</v>
      </c>
      <c r="AN199" s="77">
        <f>IF(H199&lt;Variables!$G$13,1,0)</f>
        <v>1</v>
      </c>
      <c r="AO199" s="77">
        <f>IF(R199&lt;Variables!$G$12,0,1)</f>
        <v>1</v>
      </c>
      <c r="AP199" s="78">
        <f t="shared" si="7"/>
        <v>1</v>
      </c>
      <c r="AQ199" s="77">
        <f>IF(V199&lt;Variables!$G$15,1,0)</f>
        <v>1</v>
      </c>
      <c r="AR199">
        <v>0</v>
      </c>
      <c r="AS199">
        <v>0</v>
      </c>
      <c r="AT199">
        <v>1</v>
      </c>
      <c r="AU199">
        <v>0</v>
      </c>
      <c r="BA199">
        <v>-2.25</v>
      </c>
    </row>
    <row r="200" spans="3:53" x14ac:dyDescent="0.25">
      <c r="C200" t="s">
        <v>230</v>
      </c>
      <c r="D200" t="s">
        <v>166</v>
      </c>
      <c r="E200">
        <v>53.16</v>
      </c>
      <c r="F200">
        <v>7.15</v>
      </c>
      <c r="G200">
        <v>7.21</v>
      </c>
      <c r="H200">
        <v>8010</v>
      </c>
      <c r="I200">
        <v>198.17699999999999</v>
      </c>
      <c r="J200" t="s">
        <v>75</v>
      </c>
      <c r="K200">
        <v>59.83</v>
      </c>
      <c r="L200">
        <v>53.001070000000013</v>
      </c>
      <c r="M200">
        <v>4.5150031876701538E-2</v>
      </c>
      <c r="N200">
        <v>52.648926000000003</v>
      </c>
      <c r="O200">
        <v>0.71430516930202059</v>
      </c>
      <c r="P200">
        <v>1062000</v>
      </c>
      <c r="Q200">
        <v>1484000</v>
      </c>
      <c r="R200">
        <v>0.72</v>
      </c>
      <c r="S200">
        <v>20.495999999999999</v>
      </c>
      <c r="T200">
        <v>6.846000000000001</v>
      </c>
      <c r="U200">
        <v>12.637600000000001</v>
      </c>
      <c r="V200">
        <v>2.466383133110257</v>
      </c>
      <c r="AC200">
        <v>54.83</v>
      </c>
      <c r="AD200">
        <v>52.52</v>
      </c>
      <c r="AH200" s="77">
        <f>IF(AND(M200&lt;Variables!$G$6,M200&gt;Variables!$G$5),0,1)</f>
        <v>1</v>
      </c>
      <c r="AI200" s="77">
        <f t="shared" si="6"/>
        <v>0</v>
      </c>
      <c r="AJ200" s="77">
        <f>IF(I200&gt;Variables!$G$7,0,1)</f>
        <v>0</v>
      </c>
      <c r="AK200" s="77">
        <f>IF(F200&gt;Variables!$G$8,0,1)</f>
        <v>1</v>
      </c>
      <c r="AL200" s="77">
        <f>IF(G200&gt;Variables!$G$9,0,1)</f>
        <v>1</v>
      </c>
      <c r="AM200" s="77">
        <f>IF(AND(K200&gt;Variables!$G$10,K200&lt;Variables!$G$11),0,1)</f>
        <v>1</v>
      </c>
      <c r="AN200" s="77">
        <f>IF(H200&lt;Variables!$G$13,1,0)</f>
        <v>0</v>
      </c>
      <c r="AO200" s="77">
        <f>IF(R200&lt;Variables!$G$12,0,1)</f>
        <v>0</v>
      </c>
      <c r="AP200" s="78">
        <f t="shared" si="7"/>
        <v>1</v>
      </c>
      <c r="AQ200" s="77">
        <f>IF(V200&lt;Variables!$G$15,1,0)</f>
        <v>1</v>
      </c>
      <c r="AR200">
        <v>1</v>
      </c>
      <c r="AS200">
        <v>0</v>
      </c>
      <c r="AT200">
        <v>0</v>
      </c>
      <c r="AU200">
        <v>0</v>
      </c>
      <c r="BA200">
        <v>0.9</v>
      </c>
    </row>
    <row r="201" spans="3:53" x14ac:dyDescent="0.25">
      <c r="C201" t="s">
        <v>230</v>
      </c>
      <c r="D201" t="s">
        <v>220</v>
      </c>
      <c r="E201">
        <v>2.84</v>
      </c>
      <c r="F201">
        <v>39.71</v>
      </c>
      <c r="G201">
        <v>-17.579999999999998</v>
      </c>
      <c r="H201">
        <v>25.86</v>
      </c>
      <c r="I201">
        <v>-0.67700000000000005</v>
      </c>
      <c r="J201" t="s">
        <v>75</v>
      </c>
      <c r="K201">
        <v>41.69</v>
      </c>
      <c r="L201">
        <v>2.8729399999999998</v>
      </c>
      <c r="M201">
        <v>-0.73931234206073582</v>
      </c>
      <c r="N201">
        <v>3.0137299999999998</v>
      </c>
      <c r="O201">
        <v>-5.3763940366256993</v>
      </c>
      <c r="P201">
        <v>50510000</v>
      </c>
      <c r="Q201">
        <v>122770</v>
      </c>
      <c r="R201">
        <v>411.42</v>
      </c>
      <c r="S201">
        <v>20.495999999999999</v>
      </c>
      <c r="T201">
        <v>6.846000000000001</v>
      </c>
      <c r="U201">
        <v>12.637600000000001</v>
      </c>
      <c r="V201">
        <v>2.2823875569890082</v>
      </c>
      <c r="AC201">
        <v>3.3</v>
      </c>
      <c r="AD201">
        <v>2.56</v>
      </c>
      <c r="AH201" s="77">
        <f>IF(AND(M201&lt;Variables!$G$6,M201&gt;Variables!$G$5),0,1)</f>
        <v>1</v>
      </c>
      <c r="AI201" s="77">
        <f t="shared" si="6"/>
        <v>1</v>
      </c>
      <c r="AJ201" s="77">
        <f>IF(I201&gt;Variables!$G$7,0,1)</f>
        <v>1</v>
      </c>
      <c r="AK201" s="77">
        <f>IF(F201&gt;Variables!$G$8,0,1)</f>
        <v>0</v>
      </c>
      <c r="AL201" s="77">
        <f>IF(G201&gt;Variables!$G$9,0,1)</f>
        <v>1</v>
      </c>
      <c r="AM201" s="77">
        <f>IF(AND(K201&gt;Variables!$G$10,K201&lt;Variables!$G$11),0,1)</f>
        <v>1</v>
      </c>
      <c r="AN201" s="77">
        <f>IF(H201&lt;Variables!$G$13,1,0)</f>
        <v>1</v>
      </c>
      <c r="AO201" s="77">
        <f>IF(R201&lt;Variables!$G$12,0,1)</f>
        <v>1</v>
      </c>
      <c r="AP201" s="78">
        <f t="shared" si="7"/>
        <v>1</v>
      </c>
      <c r="AQ201" s="77">
        <f>IF(V201&lt;Variables!$G$15,1,0)</f>
        <v>1</v>
      </c>
      <c r="AR201">
        <v>1</v>
      </c>
      <c r="AS201">
        <v>0</v>
      </c>
      <c r="AT201">
        <v>0</v>
      </c>
      <c r="AU201">
        <v>0</v>
      </c>
      <c r="BA201">
        <v>2</v>
      </c>
    </row>
    <row r="202" spans="3:53" x14ac:dyDescent="0.25">
      <c r="C202" t="s">
        <v>230</v>
      </c>
      <c r="D202" t="s">
        <v>83</v>
      </c>
      <c r="E202">
        <v>30.51</v>
      </c>
      <c r="F202">
        <v>7.44</v>
      </c>
      <c r="G202">
        <v>6.17</v>
      </c>
      <c r="H202">
        <v>24680</v>
      </c>
      <c r="I202">
        <v>1.3859999999999999</v>
      </c>
      <c r="J202" t="s">
        <v>75</v>
      </c>
      <c r="K202">
        <v>65.75</v>
      </c>
      <c r="L202">
        <v>30.301665</v>
      </c>
      <c r="M202">
        <v>0.4565260687820219</v>
      </c>
      <c r="N202">
        <v>30.045216</v>
      </c>
      <c r="O202">
        <v>1.313966256724536</v>
      </c>
      <c r="P202">
        <v>6857000</v>
      </c>
      <c r="Q202">
        <v>13870000</v>
      </c>
      <c r="R202">
        <v>0.49</v>
      </c>
      <c r="S202">
        <v>20.495999999999999</v>
      </c>
      <c r="T202">
        <v>6.846000000000001</v>
      </c>
      <c r="U202">
        <v>12.637600000000001</v>
      </c>
      <c r="V202">
        <v>2.497534777447048</v>
      </c>
      <c r="AC202">
        <v>31.315000000000001</v>
      </c>
      <c r="AD202">
        <v>30.254799999999999</v>
      </c>
      <c r="AH202" s="77">
        <f>IF(AND(M202&lt;Variables!$G$6,M202&gt;Variables!$G$5),0,1)</f>
        <v>1</v>
      </c>
      <c r="AI202" s="77">
        <f t="shared" si="6"/>
        <v>0</v>
      </c>
      <c r="AJ202" s="77">
        <f>IF(I202&gt;Variables!$G$7,0,1)</f>
        <v>1</v>
      </c>
      <c r="AK202" s="77">
        <f>IF(F202&gt;Variables!$G$8,0,1)</f>
        <v>1</v>
      </c>
      <c r="AL202" s="77">
        <f>IF(G202&gt;Variables!$G$9,0,1)</f>
        <v>1</v>
      </c>
      <c r="AM202" s="77">
        <f>IF(AND(K202&gt;Variables!$G$10,K202&lt;Variables!$G$11),0,1)</f>
        <v>0</v>
      </c>
      <c r="AN202" s="77">
        <f>IF(H202&lt;Variables!$G$13,1,0)</f>
        <v>0</v>
      </c>
      <c r="AO202" s="77">
        <f>IF(R202&lt;Variables!$G$12,0,1)</f>
        <v>0</v>
      </c>
      <c r="AP202" s="78">
        <f t="shared" si="7"/>
        <v>1</v>
      </c>
      <c r="AQ202" s="77">
        <f>IF(V202&lt;Variables!$G$15,1,0)</f>
        <v>1</v>
      </c>
      <c r="AR202">
        <v>1</v>
      </c>
      <c r="AS202">
        <v>0</v>
      </c>
      <c r="AT202">
        <v>0</v>
      </c>
      <c r="AU202">
        <v>0</v>
      </c>
      <c r="BA202">
        <v>1.62</v>
      </c>
    </row>
    <row r="203" spans="3:53" x14ac:dyDescent="0.25">
      <c r="C203" t="s">
        <v>232</v>
      </c>
      <c r="D203" t="s">
        <v>176</v>
      </c>
      <c r="E203">
        <v>40.97</v>
      </c>
      <c r="F203">
        <v>7.9</v>
      </c>
      <c r="G203">
        <v>7.9</v>
      </c>
      <c r="H203">
        <v>2010</v>
      </c>
      <c r="I203">
        <v>-1.92</v>
      </c>
      <c r="J203" t="s">
        <v>75</v>
      </c>
      <c r="K203">
        <v>53.29</v>
      </c>
      <c r="L203">
        <v>40.843834999999999</v>
      </c>
      <c r="M203">
        <v>1.5094077233449949E-2</v>
      </c>
      <c r="N203">
        <v>40.471695999999987</v>
      </c>
      <c r="O203">
        <v>0.93473720498396495</v>
      </c>
      <c r="P203">
        <v>1138000</v>
      </c>
      <c r="Q203">
        <v>2590000</v>
      </c>
      <c r="R203">
        <v>0.44</v>
      </c>
      <c r="S203">
        <v>19.545000000000002</v>
      </c>
      <c r="T203">
        <v>7.395999999999999</v>
      </c>
      <c r="U203">
        <v>12.628</v>
      </c>
      <c r="V203">
        <v>2.4005485373152151</v>
      </c>
      <c r="AC203">
        <v>41.03</v>
      </c>
      <c r="AD203">
        <v>38.700000000000003</v>
      </c>
      <c r="AH203" s="77">
        <f>IF(AND(M203&lt;Variables!$G$6,M203&gt;Variables!$G$5),0,1)</f>
        <v>1</v>
      </c>
      <c r="AI203" s="77">
        <f t="shared" si="6"/>
        <v>0</v>
      </c>
      <c r="AJ203" s="77">
        <f>IF(I203&gt;Variables!$G$7,0,1)</f>
        <v>1</v>
      </c>
      <c r="AK203" s="77">
        <f>IF(F203&gt;Variables!$G$8,0,1)</f>
        <v>1</v>
      </c>
      <c r="AL203" s="77">
        <f>IF(G203&gt;Variables!$G$9,0,1)</f>
        <v>1</v>
      </c>
      <c r="AM203" s="77">
        <f>IF(AND(K203&gt;Variables!$G$10,K203&lt;Variables!$G$11),0,1)</f>
        <v>1</v>
      </c>
      <c r="AN203" s="77">
        <f>IF(H203&lt;Variables!$G$13,1,0)</f>
        <v>0</v>
      </c>
      <c r="AO203" s="77">
        <f>IF(R203&lt;Variables!$G$12,0,1)</f>
        <v>0</v>
      </c>
      <c r="AP203" s="78">
        <f t="shared" si="7"/>
        <v>1</v>
      </c>
      <c r="AQ203" s="77">
        <f>IF(V203&lt;Variables!$G$15,1,0)</f>
        <v>1</v>
      </c>
      <c r="AR203">
        <v>0</v>
      </c>
      <c r="AS203">
        <v>0</v>
      </c>
      <c r="AT203">
        <v>1</v>
      </c>
      <c r="AU203">
        <v>0</v>
      </c>
      <c r="BA203">
        <v>-2.25</v>
      </c>
    </row>
    <row r="204" spans="3:53" x14ac:dyDescent="0.25">
      <c r="C204" t="s">
        <v>232</v>
      </c>
      <c r="D204" t="s">
        <v>84</v>
      </c>
      <c r="E204">
        <v>44.62</v>
      </c>
      <c r="F204">
        <v>6.88</v>
      </c>
      <c r="G204">
        <v>4.9000000000000004</v>
      </c>
      <c r="H204">
        <v>6100</v>
      </c>
      <c r="I204">
        <v>185.82900000000001</v>
      </c>
      <c r="J204" t="s">
        <v>75</v>
      </c>
      <c r="K204">
        <v>65.510000000000005</v>
      </c>
      <c r="L204">
        <v>44.168565000000008</v>
      </c>
      <c r="M204">
        <v>0.67114473834500921</v>
      </c>
      <c r="N204">
        <v>43.908636000000008</v>
      </c>
      <c r="O204">
        <v>1.267094700914861</v>
      </c>
      <c r="P204">
        <v>1585000</v>
      </c>
      <c r="Q204">
        <v>2976000</v>
      </c>
      <c r="R204">
        <v>0.53</v>
      </c>
      <c r="S204">
        <v>19.545000000000002</v>
      </c>
      <c r="T204">
        <v>7.395999999999999</v>
      </c>
      <c r="U204">
        <v>12.628</v>
      </c>
      <c r="V204">
        <v>2.4801713310757099</v>
      </c>
      <c r="AC204">
        <v>45</v>
      </c>
      <c r="AD204">
        <v>43.33</v>
      </c>
      <c r="AH204" s="77">
        <f>IF(AND(M204&lt;Variables!$G$6,M204&gt;Variables!$G$5),0,1)</f>
        <v>1</v>
      </c>
      <c r="AI204" s="77">
        <f t="shared" si="6"/>
        <v>0</v>
      </c>
      <c r="AJ204" s="77">
        <f>IF(I204&gt;Variables!$G$7,0,1)</f>
        <v>0</v>
      </c>
      <c r="AK204" s="77">
        <f>IF(F204&gt;Variables!$G$8,0,1)</f>
        <v>1</v>
      </c>
      <c r="AL204" s="77">
        <f>IF(G204&gt;Variables!$G$9,0,1)</f>
        <v>1</v>
      </c>
      <c r="AM204" s="77">
        <f>IF(AND(K204&gt;Variables!$G$10,K204&lt;Variables!$G$11),0,1)</f>
        <v>0</v>
      </c>
      <c r="AN204" s="77">
        <f>IF(H204&lt;Variables!$G$13,1,0)</f>
        <v>0</v>
      </c>
      <c r="AO204" s="77">
        <f>IF(R204&lt;Variables!$G$12,0,1)</f>
        <v>0</v>
      </c>
      <c r="AP204" s="78">
        <f t="shared" si="7"/>
        <v>1</v>
      </c>
      <c r="AQ204" s="77">
        <f>IF(V204&lt;Variables!$G$15,1,0)</f>
        <v>1</v>
      </c>
      <c r="AR204">
        <v>0</v>
      </c>
      <c r="AS204">
        <v>0</v>
      </c>
      <c r="AT204">
        <v>1</v>
      </c>
      <c r="AU204">
        <v>0</v>
      </c>
      <c r="BA204">
        <v>-1.01</v>
      </c>
    </row>
    <row r="205" spans="3:53" x14ac:dyDescent="0.25">
      <c r="C205" t="s">
        <v>232</v>
      </c>
      <c r="D205" t="s">
        <v>231</v>
      </c>
      <c r="E205">
        <v>358.71</v>
      </c>
      <c r="F205">
        <v>6.88</v>
      </c>
      <c r="G205">
        <v>6.69</v>
      </c>
      <c r="H205">
        <v>56250</v>
      </c>
      <c r="I205">
        <v>-6.9189999999999996</v>
      </c>
      <c r="J205" t="s">
        <v>75</v>
      </c>
      <c r="K205">
        <v>76.97</v>
      </c>
      <c r="L205">
        <v>354.69570499999998</v>
      </c>
      <c r="M205">
        <v>0.76383642705793131</v>
      </c>
      <c r="N205">
        <v>350.1933499999999</v>
      </c>
      <c r="O205">
        <v>2.0593337937456782</v>
      </c>
      <c r="P205">
        <v>725633</v>
      </c>
      <c r="Q205">
        <v>2076000</v>
      </c>
      <c r="R205">
        <v>0.35</v>
      </c>
      <c r="S205">
        <v>19.545000000000002</v>
      </c>
      <c r="T205">
        <v>7.395999999999999</v>
      </c>
      <c r="U205">
        <v>12.628</v>
      </c>
      <c r="V205">
        <v>2.5670547224482649</v>
      </c>
      <c r="AC205">
        <v>365</v>
      </c>
      <c r="AD205">
        <v>353.6139</v>
      </c>
      <c r="AH205" s="77">
        <f>IF(AND(M205&lt;Variables!$G$6,M205&gt;Variables!$G$5),0,1)</f>
        <v>1</v>
      </c>
      <c r="AI205" s="77">
        <f t="shared" si="6"/>
        <v>0</v>
      </c>
      <c r="AJ205" s="77">
        <f>IF(I205&gt;Variables!$G$7,0,1)</f>
        <v>1</v>
      </c>
      <c r="AK205" s="77">
        <f>IF(F205&gt;Variables!$G$8,0,1)</f>
        <v>1</v>
      </c>
      <c r="AL205" s="77">
        <f>IF(G205&gt;Variables!$G$9,0,1)</f>
        <v>1</v>
      </c>
      <c r="AM205" s="77">
        <f>IF(AND(K205&gt;Variables!$G$10,K205&lt;Variables!$G$11),0,1)</f>
        <v>1</v>
      </c>
      <c r="AN205" s="77">
        <f>IF(H205&lt;Variables!$G$13,1,0)</f>
        <v>0</v>
      </c>
      <c r="AO205" s="77">
        <f>IF(R205&lt;Variables!$G$12,0,1)</f>
        <v>0</v>
      </c>
      <c r="AP205" s="78">
        <f t="shared" si="7"/>
        <v>1</v>
      </c>
      <c r="AQ205" s="77">
        <f>IF(V205&lt;Variables!$G$15,1,0)</f>
        <v>1</v>
      </c>
      <c r="AR205">
        <v>0</v>
      </c>
      <c r="AS205">
        <v>1</v>
      </c>
      <c r="AT205">
        <v>0</v>
      </c>
      <c r="AU205">
        <v>0</v>
      </c>
      <c r="BA205">
        <v>1.08</v>
      </c>
    </row>
    <row r="206" spans="3:53" x14ac:dyDescent="0.25">
      <c r="C206" t="s">
        <v>232</v>
      </c>
      <c r="D206" t="s">
        <v>212</v>
      </c>
      <c r="E206">
        <v>4.47</v>
      </c>
      <c r="F206">
        <v>39.14</v>
      </c>
      <c r="G206">
        <v>-21.89</v>
      </c>
      <c r="H206">
        <v>12.78</v>
      </c>
      <c r="I206">
        <v>-1E-3</v>
      </c>
      <c r="J206" t="s">
        <v>74</v>
      </c>
      <c r="K206">
        <v>32.26</v>
      </c>
      <c r="L206">
        <v>4.6141249999999996</v>
      </c>
      <c r="M206">
        <v>-2.1482946387451558</v>
      </c>
      <c r="N206">
        <v>5.0726391304347827</v>
      </c>
      <c r="O206">
        <v>-10.99307709647753</v>
      </c>
      <c r="P206">
        <v>54970000</v>
      </c>
      <c r="Q206">
        <v>441580</v>
      </c>
      <c r="R206">
        <v>124.48</v>
      </c>
      <c r="S206">
        <v>19.545000000000002</v>
      </c>
      <c r="T206">
        <v>7.395999999999999</v>
      </c>
      <c r="U206">
        <v>12.628</v>
      </c>
      <c r="V206">
        <v>2.1290054235851859</v>
      </c>
      <c r="AC206">
        <v>4.5255999999999998</v>
      </c>
      <c r="AD206">
        <v>3.91</v>
      </c>
      <c r="AH206" s="77">
        <f>IF(AND(M206&lt;Variables!$G$6,M206&gt;Variables!$G$5),0,1)</f>
        <v>0</v>
      </c>
      <c r="AI206" s="77">
        <f t="shared" si="6"/>
        <v>1</v>
      </c>
      <c r="AJ206" s="77">
        <f>IF(I206&gt;Variables!$G$7,0,1)</f>
        <v>1</v>
      </c>
      <c r="AK206" s="77">
        <f>IF(F206&gt;Variables!$G$8,0,1)</f>
        <v>0</v>
      </c>
      <c r="AL206" s="77">
        <f>IF(G206&gt;Variables!$G$9,0,1)</f>
        <v>1</v>
      </c>
      <c r="AM206" s="77">
        <f>IF(AND(K206&gt;Variables!$G$10,K206&lt;Variables!$G$11),0,1)</f>
        <v>1</v>
      </c>
      <c r="AN206" s="77">
        <f>IF(H206&lt;Variables!$G$13,1,0)</f>
        <v>1</v>
      </c>
      <c r="AO206" s="77">
        <f>IF(R206&lt;Variables!$G$12,0,1)</f>
        <v>1</v>
      </c>
      <c r="AP206" s="78">
        <f t="shared" si="7"/>
        <v>0</v>
      </c>
      <c r="AQ206" s="77">
        <f>IF(V206&lt;Variables!$G$15,1,0)</f>
        <v>1</v>
      </c>
      <c r="AR206">
        <v>0</v>
      </c>
      <c r="AS206">
        <v>0</v>
      </c>
      <c r="AT206">
        <v>1</v>
      </c>
      <c r="AU206">
        <v>0</v>
      </c>
      <c r="BA206">
        <v>-2.25</v>
      </c>
    </row>
    <row r="207" spans="3:53" x14ac:dyDescent="0.25">
      <c r="C207" t="s">
        <v>232</v>
      </c>
      <c r="D207" t="s">
        <v>216</v>
      </c>
      <c r="E207">
        <v>47.83</v>
      </c>
      <c r="F207">
        <v>8.73</v>
      </c>
      <c r="G207">
        <v>4.68</v>
      </c>
      <c r="H207">
        <v>2660</v>
      </c>
      <c r="I207">
        <v>1.2390000000000001</v>
      </c>
      <c r="J207" t="s">
        <v>74</v>
      </c>
      <c r="K207">
        <v>72.5</v>
      </c>
      <c r="L207">
        <v>47.687207692307688</v>
      </c>
      <c r="M207">
        <v>0.45671012884120948</v>
      </c>
      <c r="N207">
        <v>47.327378571428582</v>
      </c>
      <c r="O207">
        <v>1.2204805041117039</v>
      </c>
      <c r="P207">
        <v>57516</v>
      </c>
      <c r="Q207">
        <v>141185</v>
      </c>
      <c r="R207">
        <v>0.41</v>
      </c>
      <c r="S207">
        <v>19.545000000000002</v>
      </c>
      <c r="T207">
        <v>7.395999999999999</v>
      </c>
      <c r="U207">
        <v>12.628</v>
      </c>
      <c r="V207">
        <v>2.5585485124780272</v>
      </c>
      <c r="AC207">
        <v>47.8</v>
      </c>
      <c r="AD207">
        <v>46.42</v>
      </c>
      <c r="AH207" s="77">
        <f>IF(AND(M207&lt;Variables!$G$6,M207&gt;Variables!$G$5),0,1)</f>
        <v>1</v>
      </c>
      <c r="AI207" s="77">
        <f t="shared" si="6"/>
        <v>0</v>
      </c>
      <c r="AJ207" s="77">
        <f>IF(I207&gt;Variables!$G$7,0,1)</f>
        <v>1</v>
      </c>
      <c r="AK207" s="77">
        <f>IF(F207&gt;Variables!$G$8,0,1)</f>
        <v>1</v>
      </c>
      <c r="AL207" s="77">
        <f>IF(G207&gt;Variables!$G$9,0,1)</f>
        <v>1</v>
      </c>
      <c r="AM207" s="77">
        <f>IF(AND(K207&gt;Variables!$G$10,K207&lt;Variables!$G$11),0,1)</f>
        <v>1</v>
      </c>
      <c r="AN207" s="77">
        <f>IF(H207&lt;Variables!$G$13,1,0)</f>
        <v>0</v>
      </c>
      <c r="AO207" s="77">
        <f>IF(R207&lt;Variables!$G$12,0,1)</f>
        <v>0</v>
      </c>
      <c r="AP207" s="78">
        <f t="shared" si="7"/>
        <v>0</v>
      </c>
      <c r="AQ207" s="77">
        <f>IF(V207&lt;Variables!$G$15,1,0)</f>
        <v>1</v>
      </c>
      <c r="AR207">
        <v>0</v>
      </c>
      <c r="AS207">
        <v>0</v>
      </c>
      <c r="AT207">
        <v>1</v>
      </c>
      <c r="AU207">
        <v>0</v>
      </c>
      <c r="BA207">
        <v>-1.47</v>
      </c>
    </row>
    <row r="208" spans="3:53" x14ac:dyDescent="0.25">
      <c r="C208" t="s">
        <v>232</v>
      </c>
      <c r="D208" t="s">
        <v>160</v>
      </c>
      <c r="E208">
        <v>22.18</v>
      </c>
      <c r="F208">
        <v>7.49</v>
      </c>
      <c r="G208">
        <v>9.85</v>
      </c>
      <c r="H208">
        <v>2340</v>
      </c>
      <c r="I208">
        <v>-38.655999999999999</v>
      </c>
      <c r="J208" t="s">
        <v>74</v>
      </c>
      <c r="K208">
        <v>55.23</v>
      </c>
      <c r="L208">
        <v>22.038855000000002</v>
      </c>
      <c r="M208">
        <v>0.68581149066048674</v>
      </c>
      <c r="N208">
        <v>22.170252000000001</v>
      </c>
      <c r="O208">
        <v>8.9074314536433219E-2</v>
      </c>
      <c r="P208">
        <v>405136</v>
      </c>
      <c r="Q208">
        <v>1490000</v>
      </c>
      <c r="R208">
        <v>0.27</v>
      </c>
      <c r="S208">
        <v>19.545000000000002</v>
      </c>
      <c r="T208">
        <v>7.395999999999999</v>
      </c>
      <c r="U208">
        <v>12.628</v>
      </c>
      <c r="V208">
        <v>2.3929930398931329</v>
      </c>
      <c r="AC208">
        <v>22.59</v>
      </c>
      <c r="AD208">
        <v>21.12</v>
      </c>
      <c r="AH208" s="77">
        <f>IF(AND(M208&lt;Variables!$G$6,M208&gt;Variables!$G$5),0,1)</f>
        <v>1</v>
      </c>
      <c r="AI208" s="77">
        <f t="shared" si="6"/>
        <v>1</v>
      </c>
      <c r="AJ208" s="77">
        <f>IF(I208&gt;Variables!$G$7,0,1)</f>
        <v>1</v>
      </c>
      <c r="AK208" s="77">
        <f>IF(F208&gt;Variables!$G$8,0,1)</f>
        <v>1</v>
      </c>
      <c r="AL208" s="77">
        <f>IF(G208&gt;Variables!$G$9,0,1)</f>
        <v>1</v>
      </c>
      <c r="AM208" s="77">
        <f>IF(AND(K208&gt;Variables!$G$10,K208&lt;Variables!$G$11),0,1)</f>
        <v>1</v>
      </c>
      <c r="AN208" s="77">
        <f>IF(H208&lt;Variables!$G$13,1,0)</f>
        <v>0</v>
      </c>
      <c r="AO208" s="77">
        <f>IF(R208&lt;Variables!$G$12,0,1)</f>
        <v>0</v>
      </c>
      <c r="AP208" s="78">
        <f t="shared" si="7"/>
        <v>0</v>
      </c>
      <c r="AQ208" s="77">
        <f>IF(V208&lt;Variables!$G$15,1,0)</f>
        <v>1</v>
      </c>
      <c r="AR208">
        <v>0</v>
      </c>
      <c r="AS208">
        <v>0</v>
      </c>
      <c r="AT208">
        <v>0</v>
      </c>
      <c r="AU208">
        <v>1</v>
      </c>
      <c r="BA208">
        <v>-0.45</v>
      </c>
    </row>
    <row r="209" spans="3:53" x14ac:dyDescent="0.25">
      <c r="C209" t="s">
        <v>232</v>
      </c>
      <c r="D209" t="s">
        <v>79</v>
      </c>
      <c r="E209">
        <v>51.83</v>
      </c>
      <c r="F209">
        <v>7.9</v>
      </c>
      <c r="G209">
        <v>3.17</v>
      </c>
      <c r="H209">
        <v>9750</v>
      </c>
      <c r="I209">
        <v>-39.679000000000002</v>
      </c>
      <c r="J209" t="s">
        <v>75</v>
      </c>
      <c r="K209">
        <v>59.23</v>
      </c>
      <c r="L209">
        <v>51.173119999999997</v>
      </c>
      <c r="M209">
        <v>0.40388391405488999</v>
      </c>
      <c r="N209">
        <v>50.763350000000003</v>
      </c>
      <c r="O209">
        <v>1.2143603603781079</v>
      </c>
      <c r="P209">
        <v>8157999.9999999991</v>
      </c>
      <c r="Q209">
        <v>6236000</v>
      </c>
      <c r="R209">
        <v>1.31</v>
      </c>
      <c r="S209">
        <v>19.545000000000002</v>
      </c>
      <c r="T209">
        <v>7.395999999999999</v>
      </c>
      <c r="U209">
        <v>12.628</v>
      </c>
      <c r="V209">
        <v>2.4413557916893871</v>
      </c>
      <c r="AC209">
        <v>52.75</v>
      </c>
      <c r="AD209">
        <v>50.51</v>
      </c>
      <c r="AH209" s="77">
        <f>IF(AND(M209&lt;Variables!$G$6,M209&gt;Variables!$G$5),0,1)</f>
        <v>1</v>
      </c>
      <c r="AI209" s="77">
        <f t="shared" si="6"/>
        <v>0</v>
      </c>
      <c r="AJ209" s="77">
        <f>IF(I209&gt;Variables!$G$7,0,1)</f>
        <v>1</v>
      </c>
      <c r="AK209" s="77">
        <f>IF(F209&gt;Variables!$G$8,0,1)</f>
        <v>1</v>
      </c>
      <c r="AL209" s="77">
        <f>IF(G209&gt;Variables!$G$9,0,1)</f>
        <v>1</v>
      </c>
      <c r="AM209" s="77">
        <f>IF(AND(K209&gt;Variables!$G$10,K209&lt;Variables!$G$11),0,1)</f>
        <v>1</v>
      </c>
      <c r="AN209" s="77">
        <f>IF(H209&lt;Variables!$G$13,1,0)</f>
        <v>0</v>
      </c>
      <c r="AO209" s="77">
        <f>IF(R209&lt;Variables!$G$12,0,1)</f>
        <v>0</v>
      </c>
      <c r="AP209" s="78">
        <f t="shared" si="7"/>
        <v>1</v>
      </c>
      <c r="AQ209" s="77">
        <f>IF(V209&lt;Variables!$G$15,1,0)</f>
        <v>1</v>
      </c>
      <c r="AR209">
        <v>0</v>
      </c>
      <c r="AS209">
        <v>0</v>
      </c>
      <c r="AT209">
        <v>1</v>
      </c>
      <c r="AU209">
        <v>0</v>
      </c>
      <c r="BA209">
        <v>-1</v>
      </c>
    </row>
    <row r="210" spans="3:53" x14ac:dyDescent="0.25">
      <c r="C210" t="s">
        <v>232</v>
      </c>
      <c r="D210" t="s">
        <v>182</v>
      </c>
      <c r="E210">
        <v>29.04</v>
      </c>
      <c r="F210">
        <v>8.0399999999999991</v>
      </c>
      <c r="G210">
        <v>2.0099999999999998</v>
      </c>
      <c r="H210">
        <v>-99999</v>
      </c>
      <c r="I210">
        <v>5.2779999999999996</v>
      </c>
      <c r="J210" t="s">
        <v>75</v>
      </c>
      <c r="K210">
        <v>58.72</v>
      </c>
      <c r="L210">
        <v>28.948214285714279</v>
      </c>
      <c r="M210">
        <v>7.5257541175751813E-2</v>
      </c>
      <c r="N210">
        <v>28.902888888888889</v>
      </c>
      <c r="O210">
        <v>0.232195166957536</v>
      </c>
      <c r="P210">
        <v>56518</v>
      </c>
      <c r="Q210">
        <v>193031</v>
      </c>
      <c r="R210">
        <v>0.28999999999999998</v>
      </c>
      <c r="S210">
        <v>19.545000000000002</v>
      </c>
      <c r="T210">
        <v>7.395999999999999</v>
      </c>
      <c r="U210">
        <v>12.628</v>
      </c>
      <c r="V210">
        <v>2.453487266177286</v>
      </c>
      <c r="AC210">
        <v>28.99</v>
      </c>
      <c r="AD210">
        <v>28.58</v>
      </c>
      <c r="AH210" s="77">
        <f>IF(AND(M210&lt;Variables!$G$6,M210&gt;Variables!$G$5),0,1)</f>
        <v>1</v>
      </c>
      <c r="AI210" s="77">
        <f t="shared" si="6"/>
        <v>0</v>
      </c>
      <c r="AJ210" s="77">
        <f>IF(I210&gt;Variables!$G$7,0,1)</f>
        <v>1</v>
      </c>
      <c r="AK210" s="77">
        <f>IF(F210&gt;Variables!$G$8,0,1)</f>
        <v>1</v>
      </c>
      <c r="AL210" s="77">
        <f>IF(G210&gt;Variables!$G$9,0,1)</f>
        <v>1</v>
      </c>
      <c r="AM210" s="77">
        <f>IF(AND(K210&gt;Variables!$G$10,K210&lt;Variables!$G$11),0,1)</f>
        <v>1</v>
      </c>
      <c r="AN210" s="77">
        <f>IF(H210&lt;Variables!$G$13,1,0)</f>
        <v>1</v>
      </c>
      <c r="AO210" s="77">
        <f>IF(R210&lt;Variables!$G$12,0,1)</f>
        <v>0</v>
      </c>
      <c r="AP210" s="78">
        <f t="shared" si="7"/>
        <v>1</v>
      </c>
      <c r="AQ210" s="77">
        <f>IF(V210&lt;Variables!$G$15,1,0)</f>
        <v>1</v>
      </c>
      <c r="AR210">
        <v>0</v>
      </c>
      <c r="AS210">
        <v>1</v>
      </c>
      <c r="AT210">
        <v>0</v>
      </c>
      <c r="AU210">
        <v>0</v>
      </c>
      <c r="BA210">
        <v>-0.5</v>
      </c>
    </row>
    <row r="211" spans="3:53" x14ac:dyDescent="0.25">
      <c r="C211" t="s">
        <v>232</v>
      </c>
      <c r="D211" t="s">
        <v>175</v>
      </c>
      <c r="E211">
        <v>58.07</v>
      </c>
      <c r="F211">
        <v>8.07</v>
      </c>
      <c r="G211">
        <v>1.28</v>
      </c>
      <c r="H211">
        <v>-99999</v>
      </c>
      <c r="I211">
        <v>5.7240000000000002</v>
      </c>
      <c r="J211" t="s">
        <v>75</v>
      </c>
      <c r="K211">
        <v>59.19</v>
      </c>
      <c r="L211">
        <v>57.868333333333339</v>
      </c>
      <c r="M211">
        <v>5.4721926211789722E-2</v>
      </c>
      <c r="N211">
        <v>57.789064102564112</v>
      </c>
      <c r="O211">
        <v>0.19196693900250361</v>
      </c>
      <c r="P211">
        <v>83261</v>
      </c>
      <c r="Q211">
        <v>208562</v>
      </c>
      <c r="R211">
        <v>0.4</v>
      </c>
      <c r="S211">
        <v>19.545000000000002</v>
      </c>
      <c r="T211">
        <v>7.395999999999999</v>
      </c>
      <c r="U211">
        <v>12.628</v>
      </c>
      <c r="V211">
        <v>2.4593332705970461</v>
      </c>
      <c r="AC211">
        <v>57.95</v>
      </c>
      <c r="AD211">
        <v>57.44</v>
      </c>
      <c r="AH211" s="77">
        <f>IF(AND(M211&lt;Variables!$G$6,M211&gt;Variables!$G$5),0,1)</f>
        <v>1</v>
      </c>
      <c r="AI211" s="77">
        <f t="shared" si="6"/>
        <v>0</v>
      </c>
      <c r="AJ211" s="77">
        <f>IF(I211&gt;Variables!$G$7,0,1)</f>
        <v>1</v>
      </c>
      <c r="AK211" s="77">
        <f>IF(F211&gt;Variables!$G$8,0,1)</f>
        <v>1</v>
      </c>
      <c r="AL211" s="77">
        <f>IF(G211&gt;Variables!$G$9,0,1)</f>
        <v>1</v>
      </c>
      <c r="AM211" s="77">
        <f>IF(AND(K211&gt;Variables!$G$10,K211&lt;Variables!$G$11),0,1)</f>
        <v>1</v>
      </c>
      <c r="AN211" s="77">
        <f>IF(H211&lt;Variables!$G$13,1,0)</f>
        <v>1</v>
      </c>
      <c r="AO211" s="77">
        <f>IF(R211&lt;Variables!$G$12,0,1)</f>
        <v>0</v>
      </c>
      <c r="AP211" s="78">
        <f t="shared" si="7"/>
        <v>1</v>
      </c>
      <c r="AQ211" s="77">
        <f>IF(V211&lt;Variables!$G$15,1,0)</f>
        <v>1</v>
      </c>
      <c r="AR211">
        <v>0</v>
      </c>
      <c r="AS211">
        <v>1</v>
      </c>
      <c r="AT211">
        <v>0</v>
      </c>
      <c r="AU211">
        <v>0</v>
      </c>
      <c r="BA211">
        <v>-0.31</v>
      </c>
    </row>
    <row r="212" spans="3:53" x14ac:dyDescent="0.25">
      <c r="C212" t="s">
        <v>232</v>
      </c>
      <c r="D212" t="s">
        <v>138</v>
      </c>
      <c r="E212">
        <v>17.14</v>
      </c>
      <c r="F212">
        <v>8.57</v>
      </c>
      <c r="G212">
        <v>6.26</v>
      </c>
      <c r="H212">
        <v>5940</v>
      </c>
      <c r="I212">
        <v>28.08</v>
      </c>
      <c r="J212" t="s">
        <v>75</v>
      </c>
      <c r="K212">
        <v>55.68</v>
      </c>
      <c r="L212">
        <v>17.046965</v>
      </c>
      <c r="M212">
        <v>0.2360244184228846</v>
      </c>
      <c r="N212">
        <v>16.996392</v>
      </c>
      <c r="O212">
        <v>0.53427809855173447</v>
      </c>
      <c r="P212">
        <v>5219000</v>
      </c>
      <c r="Q212">
        <v>14396000</v>
      </c>
      <c r="R212">
        <v>0.36</v>
      </c>
      <c r="S212">
        <v>19.545000000000002</v>
      </c>
      <c r="T212">
        <v>7.395999999999999</v>
      </c>
      <c r="U212">
        <v>12.628</v>
      </c>
      <c r="V212">
        <v>2.4158364583251029</v>
      </c>
      <c r="AC212">
        <v>17.16</v>
      </c>
      <c r="AD212">
        <v>16.510000000000002</v>
      </c>
      <c r="AH212" s="77">
        <f>IF(AND(M212&lt;Variables!$G$6,M212&gt;Variables!$G$5),0,1)</f>
        <v>1</v>
      </c>
      <c r="AI212" s="77">
        <f t="shared" si="6"/>
        <v>0</v>
      </c>
      <c r="AJ212" s="77">
        <f>IF(I212&gt;Variables!$G$7,0,1)</f>
        <v>1</v>
      </c>
      <c r="AK212" s="77">
        <f>IF(F212&gt;Variables!$G$8,0,1)</f>
        <v>1</v>
      </c>
      <c r="AL212" s="77">
        <f>IF(G212&gt;Variables!$G$9,0,1)</f>
        <v>1</v>
      </c>
      <c r="AM212" s="77">
        <f>IF(AND(K212&gt;Variables!$G$10,K212&lt;Variables!$G$11),0,1)</f>
        <v>1</v>
      </c>
      <c r="AN212" s="77">
        <f>IF(H212&lt;Variables!$G$13,1,0)</f>
        <v>0</v>
      </c>
      <c r="AO212" s="77">
        <f>IF(R212&lt;Variables!$G$12,0,1)</f>
        <v>0</v>
      </c>
      <c r="AP212" s="78">
        <f t="shared" si="7"/>
        <v>1</v>
      </c>
      <c r="AQ212" s="77">
        <f>IF(V212&lt;Variables!$G$15,1,0)</f>
        <v>1</v>
      </c>
      <c r="AR212">
        <v>0</v>
      </c>
      <c r="AS212">
        <v>0</v>
      </c>
      <c r="AT212">
        <v>0</v>
      </c>
      <c r="AU212">
        <v>1</v>
      </c>
      <c r="BA212">
        <v>-0.88</v>
      </c>
    </row>
    <row r="213" spans="3:53" x14ac:dyDescent="0.25">
      <c r="C213" t="s">
        <v>232</v>
      </c>
      <c r="D213" t="s">
        <v>121</v>
      </c>
      <c r="E213">
        <v>7.07</v>
      </c>
      <c r="F213">
        <v>10.72</v>
      </c>
      <c r="G213">
        <v>-0.56000000000000005</v>
      </c>
      <c r="H213">
        <v>43.68</v>
      </c>
      <c r="I213">
        <v>-75.150000000000006</v>
      </c>
      <c r="J213" t="s">
        <v>75</v>
      </c>
      <c r="K213">
        <v>41.98</v>
      </c>
      <c r="L213">
        <v>7.1645700000000021</v>
      </c>
      <c r="M213">
        <v>-1.5991189980696989</v>
      </c>
      <c r="N213">
        <v>7.2624120000000003</v>
      </c>
      <c r="O213">
        <v>-2.9248134090988018</v>
      </c>
      <c r="P213">
        <v>9500000</v>
      </c>
      <c r="Q213">
        <v>690990</v>
      </c>
      <c r="R213">
        <v>13.75</v>
      </c>
      <c r="S213">
        <v>19.545000000000002</v>
      </c>
      <c r="T213">
        <v>7.395999999999999</v>
      </c>
      <c r="U213">
        <v>12.628</v>
      </c>
      <c r="V213">
        <v>2.2884514835050811</v>
      </c>
      <c r="AC213">
        <v>7.09</v>
      </c>
      <c r="AD213">
        <v>6.6</v>
      </c>
      <c r="AH213" s="77">
        <f>IF(AND(M213&lt;Variables!$G$6,M213&gt;Variables!$G$5),0,1)</f>
        <v>0</v>
      </c>
      <c r="AI213" s="77">
        <f t="shared" si="6"/>
        <v>1</v>
      </c>
      <c r="AJ213" s="77">
        <f>IF(I213&gt;Variables!$G$7,0,1)</f>
        <v>1</v>
      </c>
      <c r="AK213" s="77">
        <f>IF(F213&gt;Variables!$G$8,0,1)</f>
        <v>0</v>
      </c>
      <c r="AL213" s="77">
        <f>IF(G213&gt;Variables!$G$9,0,1)</f>
        <v>1</v>
      </c>
      <c r="AM213" s="77">
        <f>IF(AND(K213&gt;Variables!$G$10,K213&lt;Variables!$G$11),0,1)</f>
        <v>1</v>
      </c>
      <c r="AN213" s="77">
        <f>IF(H213&lt;Variables!$G$13,1,0)</f>
        <v>1</v>
      </c>
      <c r="AO213" s="77">
        <f>IF(R213&lt;Variables!$G$12,0,1)</f>
        <v>1</v>
      </c>
      <c r="AP213" s="78">
        <f t="shared" si="7"/>
        <v>1</v>
      </c>
      <c r="AQ213" s="77">
        <f>IF(V213&lt;Variables!$G$15,1,0)</f>
        <v>1</v>
      </c>
      <c r="AR213">
        <v>0</v>
      </c>
      <c r="AS213">
        <v>0</v>
      </c>
      <c r="AT213">
        <v>1</v>
      </c>
      <c r="AU213">
        <v>0</v>
      </c>
      <c r="BA213">
        <v>-2.25</v>
      </c>
    </row>
    <row r="214" spans="3:53" x14ac:dyDescent="0.25">
      <c r="C214" t="s">
        <v>232</v>
      </c>
      <c r="D214" t="s">
        <v>151</v>
      </c>
      <c r="E214">
        <v>126.14</v>
      </c>
      <c r="F214">
        <v>7.87</v>
      </c>
      <c r="G214">
        <v>9.84</v>
      </c>
      <c r="H214">
        <v>8109.9999999999991</v>
      </c>
      <c r="I214">
        <v>-41.899000000000001</v>
      </c>
      <c r="J214" t="s">
        <v>75</v>
      </c>
      <c r="K214">
        <v>66.680000000000007</v>
      </c>
      <c r="L214">
        <v>124.82912</v>
      </c>
      <c r="M214">
        <v>0.69765772601778653</v>
      </c>
      <c r="N214">
        <v>123.62094399999999</v>
      </c>
      <c r="O214">
        <v>1.6817991617990089</v>
      </c>
      <c r="P214">
        <v>382496</v>
      </c>
      <c r="Q214">
        <v>898929</v>
      </c>
      <c r="R214">
        <v>0.43</v>
      </c>
      <c r="S214">
        <v>19.545000000000002</v>
      </c>
      <c r="T214">
        <v>7.395999999999999</v>
      </c>
      <c r="U214">
        <v>12.628</v>
      </c>
      <c r="V214">
        <v>2.4880582427710451</v>
      </c>
      <c r="AC214">
        <v>131.84</v>
      </c>
      <c r="AD214">
        <v>125.01</v>
      </c>
      <c r="AH214" s="77">
        <f>IF(AND(M214&lt;Variables!$G$6,M214&gt;Variables!$G$5),0,1)</f>
        <v>1</v>
      </c>
      <c r="AI214" s="77">
        <f t="shared" si="6"/>
        <v>0</v>
      </c>
      <c r="AJ214" s="77">
        <f>IF(I214&gt;Variables!$G$7,0,1)</f>
        <v>1</v>
      </c>
      <c r="AK214" s="77">
        <f>IF(F214&gt;Variables!$G$8,0,1)</f>
        <v>1</v>
      </c>
      <c r="AL214" s="77">
        <f>IF(G214&gt;Variables!$G$9,0,1)</f>
        <v>1</v>
      </c>
      <c r="AM214" s="77">
        <f>IF(AND(K214&gt;Variables!$G$10,K214&lt;Variables!$G$11),0,1)</f>
        <v>0</v>
      </c>
      <c r="AN214" s="77">
        <f>IF(H214&lt;Variables!$G$13,1,0)</f>
        <v>0</v>
      </c>
      <c r="AO214" s="77">
        <f>IF(R214&lt;Variables!$G$12,0,1)</f>
        <v>0</v>
      </c>
      <c r="AP214" s="78">
        <f t="shared" si="7"/>
        <v>1</v>
      </c>
      <c r="AQ214" s="77">
        <f>IF(V214&lt;Variables!$G$15,1,0)</f>
        <v>1</v>
      </c>
      <c r="AR214">
        <v>1</v>
      </c>
      <c r="AS214">
        <v>0</v>
      </c>
      <c r="AT214">
        <v>0</v>
      </c>
      <c r="AU214">
        <v>0</v>
      </c>
      <c r="BA214">
        <v>1.64</v>
      </c>
    </row>
    <row r="215" spans="3:53" x14ac:dyDescent="0.25">
      <c r="C215" t="s">
        <v>232</v>
      </c>
      <c r="D215" t="s">
        <v>225</v>
      </c>
      <c r="E215">
        <v>4.28</v>
      </c>
      <c r="F215">
        <v>12.34</v>
      </c>
      <c r="G215">
        <v>-2.29</v>
      </c>
      <c r="H215">
        <v>17.88</v>
      </c>
      <c r="I215">
        <v>-12.196</v>
      </c>
      <c r="J215" t="s">
        <v>75</v>
      </c>
      <c r="K215">
        <v>39.32</v>
      </c>
      <c r="L215">
        <v>4.3459899999999996</v>
      </c>
      <c r="M215">
        <v>-1.7508093667956131</v>
      </c>
      <c r="N215">
        <v>4.47994</v>
      </c>
      <c r="O215">
        <v>-4.6884556489595894</v>
      </c>
      <c r="P215">
        <v>3490000</v>
      </c>
      <c r="Q215">
        <v>778540</v>
      </c>
      <c r="R215">
        <v>4.4800000000000004</v>
      </c>
      <c r="S215">
        <v>19.545000000000002</v>
      </c>
      <c r="T215">
        <v>7.395999999999999</v>
      </c>
      <c r="U215">
        <v>12.628</v>
      </c>
      <c r="V215">
        <v>2.24787455955674</v>
      </c>
      <c r="AC215">
        <v>4.54</v>
      </c>
      <c r="AD215">
        <v>4.12</v>
      </c>
      <c r="AH215" s="77">
        <f>IF(AND(M215&lt;Variables!$G$6,M215&gt;Variables!$G$5),0,1)</f>
        <v>0</v>
      </c>
      <c r="AI215" s="77">
        <f t="shared" si="6"/>
        <v>1</v>
      </c>
      <c r="AJ215" s="77">
        <f>IF(I215&gt;Variables!$G$7,0,1)</f>
        <v>1</v>
      </c>
      <c r="AK215" s="77">
        <f>IF(F215&gt;Variables!$G$8,0,1)</f>
        <v>0</v>
      </c>
      <c r="AL215" s="77">
        <f>IF(G215&gt;Variables!$G$9,0,1)</f>
        <v>1</v>
      </c>
      <c r="AM215" s="77">
        <f>IF(AND(K215&gt;Variables!$G$10,K215&lt;Variables!$G$11),0,1)</f>
        <v>1</v>
      </c>
      <c r="AN215" s="77">
        <f>IF(H215&lt;Variables!$G$13,1,0)</f>
        <v>1</v>
      </c>
      <c r="AO215" s="77">
        <f>IF(R215&lt;Variables!$G$12,0,1)</f>
        <v>1</v>
      </c>
      <c r="AP215" s="78">
        <f t="shared" si="7"/>
        <v>1</v>
      </c>
      <c r="AQ215" s="77">
        <f>IF(V215&lt;Variables!$G$15,1,0)</f>
        <v>1</v>
      </c>
      <c r="AR215">
        <v>0</v>
      </c>
      <c r="AS215">
        <v>0</v>
      </c>
      <c r="AT215">
        <v>1</v>
      </c>
      <c r="AU215">
        <v>0</v>
      </c>
      <c r="BA215">
        <v>-2.25</v>
      </c>
    </row>
    <row r="216" spans="3:53" x14ac:dyDescent="0.25">
      <c r="C216" t="s">
        <v>232</v>
      </c>
      <c r="D216" t="s">
        <v>174</v>
      </c>
      <c r="E216">
        <v>30.04</v>
      </c>
      <c r="F216">
        <v>12.72</v>
      </c>
      <c r="G216">
        <v>11.59</v>
      </c>
      <c r="H216">
        <v>404.55</v>
      </c>
      <c r="I216">
        <v>122.849</v>
      </c>
      <c r="J216" t="s">
        <v>75</v>
      </c>
      <c r="K216">
        <v>52.68</v>
      </c>
      <c r="L216">
        <v>30.028485714285718</v>
      </c>
      <c r="M216">
        <v>3.8344543324084143E-2</v>
      </c>
      <c r="N216">
        <v>29.986807500000001</v>
      </c>
      <c r="O216">
        <v>0.17738633897590311</v>
      </c>
      <c r="P216">
        <v>119379</v>
      </c>
      <c r="Q216">
        <v>701001</v>
      </c>
      <c r="R216">
        <v>0.17</v>
      </c>
      <c r="S216">
        <v>19.545000000000002</v>
      </c>
      <c r="T216">
        <v>7.395999999999999</v>
      </c>
      <c r="U216">
        <v>12.628</v>
      </c>
      <c r="V216">
        <v>2.3934710612433721</v>
      </c>
      <c r="AC216">
        <v>31.8599</v>
      </c>
      <c r="AD216">
        <v>27.67</v>
      </c>
      <c r="AH216" s="77">
        <f>IF(AND(M216&lt;Variables!$G$6,M216&gt;Variables!$G$5),0,1)</f>
        <v>1</v>
      </c>
      <c r="AI216" s="77">
        <f t="shared" si="6"/>
        <v>0</v>
      </c>
      <c r="AJ216" s="77">
        <f>IF(I216&gt;Variables!$G$7,0,1)</f>
        <v>0</v>
      </c>
      <c r="AK216" s="77">
        <f>IF(F216&gt;Variables!$G$8,0,1)</f>
        <v>0</v>
      </c>
      <c r="AL216" s="77">
        <f>IF(G216&gt;Variables!$G$9,0,1)</f>
        <v>0</v>
      </c>
      <c r="AM216" s="77">
        <f>IF(AND(K216&gt;Variables!$G$10,K216&lt;Variables!$G$11),0,1)</f>
        <v>1</v>
      </c>
      <c r="AN216" s="77">
        <f>IF(H216&lt;Variables!$G$13,1,0)</f>
        <v>1</v>
      </c>
      <c r="AO216" s="77">
        <f>IF(R216&lt;Variables!$G$12,0,1)</f>
        <v>0</v>
      </c>
      <c r="AP216" s="78">
        <f t="shared" si="7"/>
        <v>1</v>
      </c>
      <c r="AQ216" s="77">
        <f>IF(V216&lt;Variables!$G$15,1,0)</f>
        <v>1</v>
      </c>
      <c r="AR216">
        <v>1</v>
      </c>
      <c r="AS216">
        <v>0</v>
      </c>
      <c r="AT216">
        <v>0</v>
      </c>
      <c r="AU216">
        <v>0</v>
      </c>
      <c r="BA216">
        <v>2</v>
      </c>
    </row>
    <row r="217" spans="3:53" x14ac:dyDescent="0.25">
      <c r="C217" t="s">
        <v>232</v>
      </c>
      <c r="D217" t="s">
        <v>213</v>
      </c>
      <c r="E217">
        <v>2.62</v>
      </c>
      <c r="F217">
        <v>14.76</v>
      </c>
      <c r="G217">
        <v>-12.08</v>
      </c>
      <c r="H217">
        <v>-99999</v>
      </c>
      <c r="I217">
        <v>-5.7000000000000002E-2</v>
      </c>
      <c r="J217" t="s">
        <v>75</v>
      </c>
      <c r="K217">
        <v>50.44</v>
      </c>
      <c r="L217">
        <v>2.5970200000000001</v>
      </c>
      <c r="M217">
        <v>0.88486033992807145</v>
      </c>
      <c r="N217">
        <v>2.655586</v>
      </c>
      <c r="O217">
        <v>-1.3400432145673269</v>
      </c>
      <c r="P217">
        <v>25130000</v>
      </c>
      <c r="Q217">
        <v>286140</v>
      </c>
      <c r="R217">
        <v>87.82</v>
      </c>
      <c r="S217">
        <v>19.545000000000002</v>
      </c>
      <c r="T217">
        <v>7.395999999999999</v>
      </c>
      <c r="U217">
        <v>12.628</v>
      </c>
      <c r="V217">
        <v>2.3474276214307168</v>
      </c>
      <c r="AC217">
        <v>2.7898999999999998</v>
      </c>
      <c r="AD217">
        <v>2.2599999999999998</v>
      </c>
      <c r="AH217" s="77">
        <f>IF(AND(M217&lt;Variables!$G$6,M217&gt;Variables!$G$5),0,1)</f>
        <v>1</v>
      </c>
      <c r="AI217" s="77">
        <f t="shared" si="6"/>
        <v>1</v>
      </c>
      <c r="AJ217" s="77">
        <f>IF(I217&gt;Variables!$G$7,0,1)</f>
        <v>1</v>
      </c>
      <c r="AK217" s="77">
        <f>IF(F217&gt;Variables!$G$8,0,1)</f>
        <v>0</v>
      </c>
      <c r="AL217" s="77">
        <f>IF(G217&gt;Variables!$G$9,0,1)</f>
        <v>1</v>
      </c>
      <c r="AM217" s="77">
        <f>IF(AND(K217&gt;Variables!$G$10,K217&lt;Variables!$G$11),0,1)</f>
        <v>1</v>
      </c>
      <c r="AN217" s="77">
        <f>IF(H217&lt;Variables!$G$13,1,0)</f>
        <v>1</v>
      </c>
      <c r="AO217" s="77">
        <f>IF(R217&lt;Variables!$G$12,0,1)</f>
        <v>1</v>
      </c>
      <c r="AP217" s="78">
        <f t="shared" si="7"/>
        <v>1</v>
      </c>
      <c r="AQ217" s="77">
        <f>IF(V217&lt;Variables!$G$15,1,0)</f>
        <v>1</v>
      </c>
      <c r="AR217">
        <v>0</v>
      </c>
      <c r="AS217">
        <v>0</v>
      </c>
      <c r="AT217">
        <v>1</v>
      </c>
      <c r="AU217">
        <v>0</v>
      </c>
      <c r="BA217">
        <v>-2.25</v>
      </c>
    </row>
    <row r="218" spans="3:53" x14ac:dyDescent="0.25">
      <c r="C218" t="s">
        <v>232</v>
      </c>
      <c r="D218" t="s">
        <v>218</v>
      </c>
      <c r="E218">
        <v>11.9</v>
      </c>
      <c r="F218">
        <v>15.12</v>
      </c>
      <c r="G218">
        <v>-13.21</v>
      </c>
      <c r="H218">
        <v>89.12</v>
      </c>
      <c r="I218">
        <v>-46.478999999999999</v>
      </c>
      <c r="J218" t="s">
        <v>75</v>
      </c>
      <c r="K218">
        <v>52.2</v>
      </c>
      <c r="L218">
        <v>11.847655</v>
      </c>
      <c r="M218">
        <v>0.35741250061720392</v>
      </c>
      <c r="N218">
        <v>11.786531999999999</v>
      </c>
      <c r="O218">
        <v>0.87784939624311231</v>
      </c>
      <c r="P218">
        <v>4590000</v>
      </c>
      <c r="Q218">
        <v>138930</v>
      </c>
      <c r="R218">
        <v>33.04</v>
      </c>
      <c r="S218">
        <v>19.545000000000002</v>
      </c>
      <c r="T218">
        <v>7.395999999999999</v>
      </c>
      <c r="U218">
        <v>12.628</v>
      </c>
      <c r="V218">
        <v>2.3782284189200311</v>
      </c>
      <c r="AC218">
        <v>13</v>
      </c>
      <c r="AD218">
        <v>11.45</v>
      </c>
      <c r="AH218" s="77">
        <f>IF(AND(M218&lt;Variables!$G$6,M218&gt;Variables!$G$5),0,1)</f>
        <v>1</v>
      </c>
      <c r="AI218" s="77">
        <f t="shared" si="6"/>
        <v>0</v>
      </c>
      <c r="AJ218" s="77">
        <f>IF(I218&gt;Variables!$G$7,0,1)</f>
        <v>1</v>
      </c>
      <c r="AK218" s="77">
        <f>IF(F218&gt;Variables!$G$8,0,1)</f>
        <v>0</v>
      </c>
      <c r="AL218" s="77">
        <f>IF(G218&gt;Variables!$G$9,0,1)</f>
        <v>1</v>
      </c>
      <c r="AM218" s="77">
        <f>IF(AND(K218&gt;Variables!$G$10,K218&lt;Variables!$G$11),0,1)</f>
        <v>1</v>
      </c>
      <c r="AN218" s="77">
        <f>IF(H218&lt;Variables!$G$13,1,0)</f>
        <v>1</v>
      </c>
      <c r="AO218" s="77">
        <f>IF(R218&lt;Variables!$G$12,0,1)</f>
        <v>1</v>
      </c>
      <c r="AP218" s="78">
        <f t="shared" si="7"/>
        <v>1</v>
      </c>
      <c r="AQ218" s="77">
        <f>IF(V218&lt;Variables!$G$15,1,0)</f>
        <v>1</v>
      </c>
      <c r="AR218">
        <v>0</v>
      </c>
      <c r="AS218">
        <v>0</v>
      </c>
      <c r="AT218">
        <v>1</v>
      </c>
      <c r="AU218">
        <v>0</v>
      </c>
      <c r="BA218">
        <v>-2.25</v>
      </c>
    </row>
    <row r="219" spans="3:53" x14ac:dyDescent="0.25">
      <c r="C219" t="s">
        <v>232</v>
      </c>
      <c r="D219" t="s">
        <v>193</v>
      </c>
      <c r="E219">
        <v>4.83</v>
      </c>
      <c r="F219">
        <v>17.89</v>
      </c>
      <c r="G219">
        <v>-3.24</v>
      </c>
      <c r="H219">
        <v>242.76</v>
      </c>
      <c r="I219">
        <v>38.893000000000001</v>
      </c>
      <c r="J219" t="s">
        <v>75</v>
      </c>
      <c r="K219">
        <v>39.92</v>
      </c>
      <c r="L219">
        <v>4.9460099999999994</v>
      </c>
      <c r="M219">
        <v>-2.3455270005519462</v>
      </c>
      <c r="N219">
        <v>5.0071540000000008</v>
      </c>
      <c r="O219">
        <v>-3.5380178041258699</v>
      </c>
      <c r="P219">
        <v>30940000</v>
      </c>
      <c r="Q219">
        <v>3950000</v>
      </c>
      <c r="R219">
        <v>7.83</v>
      </c>
      <c r="S219">
        <v>19.545000000000002</v>
      </c>
      <c r="T219">
        <v>7.395999999999999</v>
      </c>
      <c r="U219">
        <v>12.628</v>
      </c>
      <c r="V219">
        <v>2.2552741716802029</v>
      </c>
      <c r="AC219">
        <v>5.0999999999999996</v>
      </c>
      <c r="AD219">
        <v>4.41</v>
      </c>
      <c r="AH219" s="77">
        <f>IF(AND(M219&lt;Variables!$G$6,M219&gt;Variables!$G$5),0,1)</f>
        <v>0</v>
      </c>
      <c r="AI219" s="77">
        <f t="shared" si="6"/>
        <v>1</v>
      </c>
      <c r="AJ219" s="77">
        <f>IF(I219&gt;Variables!$G$7,0,1)</f>
        <v>1</v>
      </c>
      <c r="AK219" s="77">
        <f>IF(F219&gt;Variables!$G$8,0,1)</f>
        <v>0</v>
      </c>
      <c r="AL219" s="77">
        <f>IF(G219&gt;Variables!$G$9,0,1)</f>
        <v>1</v>
      </c>
      <c r="AM219" s="77">
        <f>IF(AND(K219&gt;Variables!$G$10,K219&lt;Variables!$G$11),0,1)</f>
        <v>1</v>
      </c>
      <c r="AN219" s="77">
        <f>IF(H219&lt;Variables!$G$13,1,0)</f>
        <v>1</v>
      </c>
      <c r="AO219" s="77">
        <f>IF(R219&lt;Variables!$G$12,0,1)</f>
        <v>1</v>
      </c>
      <c r="AP219" s="78">
        <f t="shared" si="7"/>
        <v>1</v>
      </c>
      <c r="AQ219" s="77">
        <f>IF(V219&lt;Variables!$G$15,1,0)</f>
        <v>1</v>
      </c>
      <c r="AR219">
        <v>0</v>
      </c>
      <c r="AS219">
        <v>0</v>
      </c>
      <c r="AT219">
        <v>1</v>
      </c>
      <c r="AU219">
        <v>0</v>
      </c>
      <c r="BA219">
        <v>-2.25</v>
      </c>
    </row>
    <row r="220" spans="3:53" x14ac:dyDescent="0.25">
      <c r="C220" t="s">
        <v>232</v>
      </c>
      <c r="D220" t="s">
        <v>219</v>
      </c>
      <c r="E220">
        <v>2.8</v>
      </c>
      <c r="F220">
        <v>22.87</v>
      </c>
      <c r="G220">
        <v>18.22</v>
      </c>
      <c r="H220">
        <v>417.61</v>
      </c>
      <c r="I220">
        <v>0.98399999999999999</v>
      </c>
      <c r="J220" t="s">
        <v>75</v>
      </c>
      <c r="K220">
        <v>49.45</v>
      </c>
      <c r="L220">
        <v>2.76478</v>
      </c>
      <c r="M220">
        <v>0.91218831154739333</v>
      </c>
      <c r="N220">
        <v>2.8441519999999998</v>
      </c>
      <c r="O220">
        <v>-1.9039770026355749</v>
      </c>
      <c r="P220">
        <v>15040000</v>
      </c>
      <c r="Q220">
        <v>1300000</v>
      </c>
      <c r="R220">
        <v>11.57</v>
      </c>
      <c r="S220">
        <v>19.545000000000002</v>
      </c>
      <c r="T220">
        <v>7.395999999999999</v>
      </c>
      <c r="U220">
        <v>12.628</v>
      </c>
      <c r="V220">
        <v>2.3390340238138299</v>
      </c>
      <c r="AC220">
        <v>3.14</v>
      </c>
      <c r="AD220">
        <v>2.5299999999999998</v>
      </c>
      <c r="AH220" s="77">
        <f>IF(AND(M220&lt;Variables!$G$6,M220&gt;Variables!$G$5),0,1)</f>
        <v>1</v>
      </c>
      <c r="AI220" s="77">
        <f t="shared" si="6"/>
        <v>1</v>
      </c>
      <c r="AJ220" s="77">
        <f>IF(I220&gt;Variables!$G$7,0,1)</f>
        <v>1</v>
      </c>
      <c r="AK220" s="77">
        <f>IF(F220&gt;Variables!$G$8,0,1)</f>
        <v>0</v>
      </c>
      <c r="AL220" s="77">
        <f>IF(G220&gt;Variables!$G$9,0,1)</f>
        <v>0</v>
      </c>
      <c r="AM220" s="77">
        <f>IF(AND(K220&gt;Variables!$G$10,K220&lt;Variables!$G$11),0,1)</f>
        <v>1</v>
      </c>
      <c r="AN220" s="77">
        <f>IF(H220&lt;Variables!$G$13,1,0)</f>
        <v>1</v>
      </c>
      <c r="AO220" s="77">
        <f>IF(R220&lt;Variables!$G$12,0,1)</f>
        <v>1</v>
      </c>
      <c r="AP220" s="78">
        <f t="shared" si="7"/>
        <v>1</v>
      </c>
      <c r="AQ220" s="77">
        <f>IF(V220&lt;Variables!$G$15,1,0)</f>
        <v>1</v>
      </c>
      <c r="AR220">
        <v>1</v>
      </c>
      <c r="AS220">
        <v>0</v>
      </c>
      <c r="AT220">
        <v>0</v>
      </c>
      <c r="AU220">
        <v>0</v>
      </c>
      <c r="BA220">
        <v>2</v>
      </c>
    </row>
    <row r="221" spans="3:53" x14ac:dyDescent="0.25">
      <c r="C221" t="s">
        <v>232</v>
      </c>
      <c r="D221" t="s">
        <v>220</v>
      </c>
      <c r="E221">
        <v>2.86</v>
      </c>
      <c r="F221">
        <v>38.76</v>
      </c>
      <c r="G221">
        <v>-18.79</v>
      </c>
      <c r="H221">
        <v>25.86</v>
      </c>
      <c r="I221">
        <v>-0.75800000000000001</v>
      </c>
      <c r="J221" t="s">
        <v>75</v>
      </c>
      <c r="K221">
        <v>38.200000000000003</v>
      </c>
      <c r="L221">
        <v>2.8513500000000001</v>
      </c>
      <c r="M221">
        <v>-1.450190260753663</v>
      </c>
      <c r="N221">
        <v>2.9821119999999999</v>
      </c>
      <c r="O221">
        <v>-5.7714800785483664</v>
      </c>
      <c r="P221">
        <v>51260000</v>
      </c>
      <c r="Q221">
        <v>122770</v>
      </c>
      <c r="R221">
        <v>417.53</v>
      </c>
      <c r="S221">
        <v>19.545000000000002</v>
      </c>
      <c r="T221">
        <v>7.395999999999999</v>
      </c>
      <c r="U221">
        <v>12.628</v>
      </c>
      <c r="V221">
        <v>2.2330367829975279</v>
      </c>
      <c r="AC221">
        <v>3.3</v>
      </c>
      <c r="AD221">
        <v>2.56</v>
      </c>
      <c r="AH221" s="77">
        <f>IF(AND(M221&lt;Variables!$G$6,M221&gt;Variables!$G$5),0,1)</f>
        <v>0</v>
      </c>
      <c r="AI221" s="77">
        <f t="shared" si="6"/>
        <v>1</v>
      </c>
      <c r="AJ221" s="77">
        <f>IF(I221&gt;Variables!$G$7,0,1)</f>
        <v>1</v>
      </c>
      <c r="AK221" s="77">
        <f>IF(F221&gt;Variables!$G$8,0,1)</f>
        <v>0</v>
      </c>
      <c r="AL221" s="77">
        <f>IF(G221&gt;Variables!$G$9,0,1)</f>
        <v>1</v>
      </c>
      <c r="AM221" s="77">
        <f>IF(AND(K221&gt;Variables!$G$10,K221&lt;Variables!$G$11),0,1)</f>
        <v>1</v>
      </c>
      <c r="AN221" s="77">
        <f>IF(H221&lt;Variables!$G$13,1,0)</f>
        <v>1</v>
      </c>
      <c r="AO221" s="77">
        <f>IF(R221&lt;Variables!$G$12,0,1)</f>
        <v>1</v>
      </c>
      <c r="AP221" s="78">
        <f t="shared" si="7"/>
        <v>1</v>
      </c>
      <c r="AQ221" s="77">
        <f>IF(V221&lt;Variables!$G$15,1,0)</f>
        <v>1</v>
      </c>
      <c r="AR221">
        <v>1</v>
      </c>
      <c r="AS221">
        <v>0</v>
      </c>
      <c r="AT221">
        <v>0</v>
      </c>
      <c r="AU221">
        <v>0</v>
      </c>
      <c r="BA221">
        <v>2</v>
      </c>
    </row>
    <row r="222" spans="3:53" x14ac:dyDescent="0.25">
      <c r="C222" t="s">
        <v>232</v>
      </c>
      <c r="D222" t="s">
        <v>221</v>
      </c>
      <c r="E222">
        <v>8.35</v>
      </c>
      <c r="F222">
        <v>10.199999999999999</v>
      </c>
      <c r="G222">
        <v>1.4</v>
      </c>
      <c r="H222">
        <v>-99999</v>
      </c>
      <c r="I222">
        <v>0.90500000000000003</v>
      </c>
      <c r="J222" t="s">
        <v>75</v>
      </c>
      <c r="K222">
        <v>67.37</v>
      </c>
      <c r="L222">
        <v>8.3257200000000005</v>
      </c>
      <c r="M222">
        <v>-8.6479007221136918E-3</v>
      </c>
      <c r="N222">
        <v>8.3048833333333345</v>
      </c>
      <c r="O222">
        <v>0.2422269628511512</v>
      </c>
      <c r="P222">
        <v>32680</v>
      </c>
      <c r="Q222">
        <v>327629</v>
      </c>
      <c r="R222">
        <v>0.1</v>
      </c>
      <c r="S222">
        <v>19.545000000000002</v>
      </c>
      <c r="T222">
        <v>7.395999999999999</v>
      </c>
      <c r="U222">
        <v>12.628</v>
      </c>
      <c r="V222">
        <v>2.5476118635534228</v>
      </c>
      <c r="AC222">
        <v>8.35</v>
      </c>
      <c r="AD222">
        <v>8.26</v>
      </c>
      <c r="AH222" s="77">
        <f>IF(AND(M222&lt;Variables!$G$6,M222&gt;Variables!$G$5),0,1)</f>
        <v>1</v>
      </c>
      <c r="AI222" s="77">
        <f t="shared" si="6"/>
        <v>0</v>
      </c>
      <c r="AJ222" s="77">
        <f>IF(I222&gt;Variables!$G$7,0,1)</f>
        <v>1</v>
      </c>
      <c r="AK222" s="77">
        <f>IF(F222&gt;Variables!$G$8,0,1)</f>
        <v>0</v>
      </c>
      <c r="AL222" s="77">
        <f>IF(G222&gt;Variables!$G$9,0,1)</f>
        <v>1</v>
      </c>
      <c r="AM222" s="77">
        <f>IF(AND(K222&gt;Variables!$G$10,K222&lt;Variables!$G$11),0,1)</f>
        <v>0</v>
      </c>
      <c r="AN222" s="77">
        <f>IF(H222&lt;Variables!$G$13,1,0)</f>
        <v>1</v>
      </c>
      <c r="AO222" s="77">
        <f>IF(R222&lt;Variables!$G$12,0,1)</f>
        <v>0</v>
      </c>
      <c r="AP222" s="78">
        <f t="shared" si="7"/>
        <v>1</v>
      </c>
      <c r="AQ222" s="77">
        <f>IF(V222&lt;Variables!$G$15,1,0)</f>
        <v>1</v>
      </c>
      <c r="AR222">
        <v>0</v>
      </c>
      <c r="AS222">
        <v>0</v>
      </c>
      <c r="AT222">
        <v>0</v>
      </c>
      <c r="AU222">
        <v>0</v>
      </c>
      <c r="BA222">
        <v>0</v>
      </c>
    </row>
    <row r="223" spans="3:53" x14ac:dyDescent="0.25">
      <c r="C223" t="s">
        <v>232</v>
      </c>
      <c r="D223" t="s">
        <v>83</v>
      </c>
      <c r="E223">
        <v>30.38</v>
      </c>
      <c r="F223">
        <v>6.9</v>
      </c>
      <c r="G223">
        <v>5.72</v>
      </c>
      <c r="H223">
        <v>24680</v>
      </c>
      <c r="I223">
        <v>1.369</v>
      </c>
      <c r="J223" t="s">
        <v>75</v>
      </c>
      <c r="K223">
        <v>52.16</v>
      </c>
      <c r="L223">
        <v>30.374835000000001</v>
      </c>
      <c r="M223">
        <v>-0.21344971915073341</v>
      </c>
      <c r="N223">
        <v>30.116702</v>
      </c>
      <c r="O223">
        <v>0.64182990554543007</v>
      </c>
      <c r="P223">
        <v>7492000</v>
      </c>
      <c r="Q223">
        <v>13870000</v>
      </c>
      <c r="R223">
        <v>0.54</v>
      </c>
      <c r="S223">
        <v>19.545000000000002</v>
      </c>
      <c r="T223">
        <v>7.395999999999999</v>
      </c>
      <c r="U223">
        <v>12.628</v>
      </c>
      <c r="V223">
        <v>2.3962588091219592</v>
      </c>
      <c r="AC223">
        <v>31.315000000000001</v>
      </c>
      <c r="AD223">
        <v>30.254799999999999</v>
      </c>
      <c r="AH223" s="77">
        <f>IF(AND(M223&lt;Variables!$G$6,M223&gt;Variables!$G$5),0,1)</f>
        <v>1</v>
      </c>
      <c r="AI223" s="77">
        <f t="shared" si="6"/>
        <v>0</v>
      </c>
      <c r="AJ223" s="77">
        <f>IF(I223&gt;Variables!$G$7,0,1)</f>
        <v>1</v>
      </c>
      <c r="AK223" s="77">
        <f>IF(F223&gt;Variables!$G$8,0,1)</f>
        <v>1</v>
      </c>
      <c r="AL223" s="77">
        <f>IF(G223&gt;Variables!$G$9,0,1)</f>
        <v>1</v>
      </c>
      <c r="AM223" s="77">
        <f>IF(AND(K223&gt;Variables!$G$10,K223&lt;Variables!$G$11),0,1)</f>
        <v>1</v>
      </c>
      <c r="AN223" s="77">
        <f>IF(H223&lt;Variables!$G$13,1,0)</f>
        <v>0</v>
      </c>
      <c r="AO223" s="77">
        <f>IF(R223&lt;Variables!$G$12,0,1)</f>
        <v>0</v>
      </c>
      <c r="AP223" s="78">
        <f t="shared" si="7"/>
        <v>1</v>
      </c>
      <c r="AQ223" s="77">
        <f>IF(V223&lt;Variables!$G$15,1,0)</f>
        <v>1</v>
      </c>
      <c r="AR223">
        <v>1</v>
      </c>
      <c r="AS223">
        <v>0</v>
      </c>
      <c r="AT223">
        <v>0</v>
      </c>
      <c r="AU223">
        <v>0</v>
      </c>
      <c r="BA223">
        <v>1.57</v>
      </c>
    </row>
    <row r="224" spans="3:53" x14ac:dyDescent="0.25">
      <c r="C224" t="s">
        <v>232</v>
      </c>
      <c r="D224" t="s">
        <v>215</v>
      </c>
      <c r="E224">
        <v>0.74</v>
      </c>
      <c r="F224">
        <v>11.09</v>
      </c>
      <c r="G224">
        <v>0</v>
      </c>
      <c r="H224">
        <v>-99999</v>
      </c>
      <c r="I224">
        <v>1338655.1310000001</v>
      </c>
      <c r="J224" t="s">
        <v>75</v>
      </c>
      <c r="K224">
        <v>-99999</v>
      </c>
      <c r="L224">
        <v>-99999</v>
      </c>
      <c r="M224">
        <v>-99999</v>
      </c>
      <c r="N224">
        <v>-99999</v>
      </c>
      <c r="O224">
        <v>-99999</v>
      </c>
      <c r="P224">
        <v>50000</v>
      </c>
      <c r="Q224">
        <v>534</v>
      </c>
      <c r="R224">
        <v>93.63</v>
      </c>
      <c r="S224">
        <v>19.545000000000002</v>
      </c>
      <c r="T224">
        <v>7.395999999999999</v>
      </c>
      <c r="U224">
        <v>12.628</v>
      </c>
      <c r="V224">
        <v>-99999</v>
      </c>
      <c r="AC224">
        <v>0.73509999999999998</v>
      </c>
      <c r="AD224">
        <v>0.68789999999999996</v>
      </c>
      <c r="AH224" s="77">
        <f>IF(AND(M224&lt;Variables!$G$6,M224&gt;Variables!$G$5),0,1)</f>
        <v>1</v>
      </c>
      <c r="AI224" s="77">
        <f t="shared" si="6"/>
        <v>1</v>
      </c>
      <c r="AJ224" s="77">
        <f>IF(I224&gt;Variables!$G$7,0,1)</f>
        <v>0</v>
      </c>
      <c r="AK224" s="77">
        <f>IF(F224&gt;Variables!$G$8,0,1)</f>
        <v>0</v>
      </c>
      <c r="AL224" s="77">
        <f>IF(G224&gt;Variables!$G$9,0,1)</f>
        <v>1</v>
      </c>
      <c r="AM224" s="77">
        <f>IF(AND(K224&gt;Variables!$G$10,K224&lt;Variables!$G$11),0,1)</f>
        <v>1</v>
      </c>
      <c r="AN224" s="77">
        <f>IF(H224&lt;Variables!$G$13,1,0)</f>
        <v>1</v>
      </c>
      <c r="AO224" s="77">
        <f>IF(R224&lt;Variables!$G$12,0,1)</f>
        <v>1</v>
      </c>
      <c r="AP224" s="78">
        <f t="shared" si="7"/>
        <v>1</v>
      </c>
      <c r="AQ224" s="77">
        <f>IF(V224&lt;Variables!$G$15,1,0)</f>
        <v>1</v>
      </c>
      <c r="AR224">
        <v>0</v>
      </c>
      <c r="AS224">
        <v>0</v>
      </c>
      <c r="AT224">
        <v>1</v>
      </c>
      <c r="AU224">
        <v>0</v>
      </c>
      <c r="BA224">
        <v>-2.25</v>
      </c>
    </row>
    <row r="225" spans="3:53" x14ac:dyDescent="0.25">
      <c r="C225" t="s">
        <v>232</v>
      </c>
      <c r="D225" t="s">
        <v>152</v>
      </c>
      <c r="E225">
        <v>0.05</v>
      </c>
      <c r="F225">
        <v>10.76</v>
      </c>
      <c r="G225">
        <v>5.49</v>
      </c>
      <c r="H225">
        <v>-99999</v>
      </c>
      <c r="I225">
        <v>-0.221</v>
      </c>
      <c r="J225" t="s">
        <v>75</v>
      </c>
      <c r="K225">
        <v>45.03</v>
      </c>
      <c r="L225">
        <v>5.0230000000000011E-2</v>
      </c>
      <c r="M225">
        <v>-0.45789368903047573</v>
      </c>
      <c r="N225">
        <v>5.0571999999999999E-2</v>
      </c>
      <c r="O225">
        <v>-1.1310606659811679</v>
      </c>
      <c r="P225">
        <v>34503000</v>
      </c>
      <c r="Q225">
        <v>11774000</v>
      </c>
      <c r="R225">
        <v>2.93</v>
      </c>
      <c r="S225">
        <v>19.545000000000002</v>
      </c>
      <c r="T225">
        <v>7.395999999999999</v>
      </c>
      <c r="U225">
        <v>12.628</v>
      </c>
      <c r="V225">
        <v>2.3208437229544101</v>
      </c>
      <c r="AC225">
        <v>5.0999999999999997E-2</v>
      </c>
      <c r="AD225">
        <v>3.1099999999999999E-2</v>
      </c>
      <c r="AH225" s="77">
        <f>IF(AND(M225&lt;Variables!$G$6,M225&gt;Variables!$G$5),0,1)</f>
        <v>1</v>
      </c>
      <c r="AI225" s="77">
        <f t="shared" si="6"/>
        <v>1</v>
      </c>
      <c r="AJ225" s="77">
        <f>IF(I225&gt;Variables!$G$7,0,1)</f>
        <v>1</v>
      </c>
      <c r="AK225" s="77">
        <f>IF(F225&gt;Variables!$G$8,0,1)</f>
        <v>0</v>
      </c>
      <c r="AL225" s="77">
        <f>IF(G225&gt;Variables!$G$9,0,1)</f>
        <v>1</v>
      </c>
      <c r="AM225" s="77">
        <f>IF(AND(K225&gt;Variables!$G$10,K225&lt;Variables!$G$11),0,1)</f>
        <v>1</v>
      </c>
      <c r="AN225" s="77">
        <f>IF(H225&lt;Variables!$G$13,1,0)</f>
        <v>1</v>
      </c>
      <c r="AO225" s="77">
        <f>IF(R225&lt;Variables!$G$12,0,1)</f>
        <v>1</v>
      </c>
      <c r="AP225" s="78">
        <f t="shared" si="7"/>
        <v>1</v>
      </c>
      <c r="AQ225" s="77">
        <f>IF(V225&lt;Variables!$G$15,1,0)</f>
        <v>1</v>
      </c>
      <c r="AR225">
        <v>0</v>
      </c>
      <c r="AS225">
        <v>0</v>
      </c>
      <c r="AT225">
        <v>1</v>
      </c>
      <c r="AU225">
        <v>0</v>
      </c>
      <c r="BA225">
        <v>-2.25</v>
      </c>
    </row>
    <row r="226" spans="3:53" x14ac:dyDescent="0.25">
      <c r="C226" t="s">
        <v>232</v>
      </c>
      <c r="D226" t="s">
        <v>129</v>
      </c>
      <c r="E226">
        <v>59.1</v>
      </c>
      <c r="F226">
        <v>7.05</v>
      </c>
      <c r="G226">
        <v>9.26</v>
      </c>
      <c r="H226">
        <v>23990</v>
      </c>
      <c r="I226">
        <v>82951.508000000002</v>
      </c>
      <c r="J226" t="s">
        <v>75</v>
      </c>
      <c r="K226">
        <v>68</v>
      </c>
      <c r="L226">
        <v>58.034250000000007</v>
      </c>
      <c r="M226">
        <v>1.664103525073543</v>
      </c>
      <c r="N226">
        <v>56.880085999999999</v>
      </c>
      <c r="O226">
        <v>3.7269880358479091</v>
      </c>
      <c r="P226">
        <v>67431000</v>
      </c>
      <c r="Q226">
        <v>146893000</v>
      </c>
      <c r="R226">
        <v>0.46</v>
      </c>
      <c r="S226">
        <v>19.545000000000002</v>
      </c>
      <c r="T226">
        <v>7.395999999999999</v>
      </c>
      <c r="U226">
        <v>12.628</v>
      </c>
      <c r="V226">
        <v>2.4237065507006652</v>
      </c>
      <c r="AC226">
        <v>63.83</v>
      </c>
      <c r="AD226">
        <v>58.07</v>
      </c>
      <c r="AH226" s="77">
        <f>IF(AND(M226&lt;Variables!$G$6,M226&gt;Variables!$G$5),0,1)</f>
        <v>1</v>
      </c>
      <c r="AI226" s="77">
        <f t="shared" si="6"/>
        <v>0</v>
      </c>
      <c r="AJ226" s="77">
        <f>IF(I226&gt;Variables!$G$7,0,1)</f>
        <v>0</v>
      </c>
      <c r="AK226" s="77">
        <f>IF(F226&gt;Variables!$G$8,0,1)</f>
        <v>1</v>
      </c>
      <c r="AL226" s="77">
        <f>IF(G226&gt;Variables!$G$9,0,1)</f>
        <v>1</v>
      </c>
      <c r="AM226" s="77">
        <f>IF(AND(K226&gt;Variables!$G$10,K226&lt;Variables!$G$11),0,1)</f>
        <v>0</v>
      </c>
      <c r="AN226" s="77">
        <f>IF(H226&lt;Variables!$G$13,1,0)</f>
        <v>0</v>
      </c>
      <c r="AO226" s="77">
        <f>IF(R226&lt;Variables!$G$12,0,1)</f>
        <v>0</v>
      </c>
      <c r="AP226" s="78">
        <f t="shared" si="7"/>
        <v>1</v>
      </c>
      <c r="AQ226" s="77">
        <f>IF(V226&lt;Variables!$G$15,1,0)</f>
        <v>1</v>
      </c>
      <c r="AR226">
        <v>1</v>
      </c>
      <c r="AS226">
        <v>0</v>
      </c>
      <c r="AT226">
        <v>0</v>
      </c>
      <c r="AU226">
        <v>0</v>
      </c>
      <c r="BA226">
        <v>2</v>
      </c>
    </row>
    <row r="227" spans="3:53" x14ac:dyDescent="0.25">
      <c r="C227" t="s">
        <v>232</v>
      </c>
      <c r="D227" t="s">
        <v>166</v>
      </c>
      <c r="E227">
        <v>52.99</v>
      </c>
      <c r="F227">
        <v>7.05</v>
      </c>
      <c r="G227">
        <v>7.16</v>
      </c>
      <c r="H227">
        <v>8010</v>
      </c>
      <c r="I227">
        <v>198.14599999999999</v>
      </c>
      <c r="J227" t="s">
        <v>75</v>
      </c>
      <c r="K227">
        <v>54.87</v>
      </c>
      <c r="L227">
        <v>52.991069999999993</v>
      </c>
      <c r="M227">
        <v>1.685189598927998E-2</v>
      </c>
      <c r="N227">
        <v>52.785126000000012</v>
      </c>
      <c r="O227">
        <v>0.40707300764989651</v>
      </c>
      <c r="P227">
        <v>1146000</v>
      </c>
      <c r="Q227">
        <v>1484000</v>
      </c>
      <c r="R227">
        <v>0.77</v>
      </c>
      <c r="S227">
        <v>19.545000000000002</v>
      </c>
      <c r="T227">
        <v>7.395999999999999</v>
      </c>
      <c r="U227">
        <v>12.628</v>
      </c>
      <c r="V227">
        <v>2.416778036202023</v>
      </c>
      <c r="AC227">
        <v>54.83</v>
      </c>
      <c r="AD227">
        <v>52.52</v>
      </c>
      <c r="AH227" s="77">
        <f>IF(AND(M227&lt;Variables!$G$6,M227&gt;Variables!$G$5),0,1)</f>
        <v>1</v>
      </c>
      <c r="AI227" s="77">
        <f t="shared" si="6"/>
        <v>0</v>
      </c>
      <c r="AJ227" s="77">
        <f>IF(I227&gt;Variables!$G$7,0,1)</f>
        <v>0</v>
      </c>
      <c r="AK227" s="77">
        <f>IF(F227&gt;Variables!$G$8,0,1)</f>
        <v>1</v>
      </c>
      <c r="AL227" s="77">
        <f>IF(G227&gt;Variables!$G$9,0,1)</f>
        <v>1</v>
      </c>
      <c r="AM227" s="77">
        <f>IF(AND(K227&gt;Variables!$G$10,K227&lt;Variables!$G$11),0,1)</f>
        <v>1</v>
      </c>
      <c r="AN227" s="77">
        <f>IF(H227&lt;Variables!$G$13,1,0)</f>
        <v>0</v>
      </c>
      <c r="AO227" s="77">
        <f>IF(R227&lt;Variables!$G$12,0,1)</f>
        <v>0</v>
      </c>
      <c r="AP227" s="78">
        <f t="shared" si="7"/>
        <v>1</v>
      </c>
      <c r="AQ227" s="77">
        <f>IF(V227&lt;Variables!$G$15,1,0)</f>
        <v>1</v>
      </c>
      <c r="AR227">
        <v>1</v>
      </c>
      <c r="AS227">
        <v>0</v>
      </c>
      <c r="AT227">
        <v>0</v>
      </c>
      <c r="AU227">
        <v>0</v>
      </c>
      <c r="BA227">
        <v>1.1499999999999999</v>
      </c>
    </row>
    <row r="228" spans="3:53" x14ac:dyDescent="0.25">
      <c r="C228" t="s">
        <v>233</v>
      </c>
      <c r="D228" t="s">
        <v>166</v>
      </c>
      <c r="E228">
        <v>53.13</v>
      </c>
      <c r="F228">
        <v>7.12</v>
      </c>
      <c r="G228">
        <v>7.1</v>
      </c>
      <c r="H228">
        <v>8010</v>
      </c>
      <c r="I228">
        <v>198.107</v>
      </c>
      <c r="J228" t="s">
        <v>75</v>
      </c>
      <c r="K228">
        <v>54.02</v>
      </c>
      <c r="L228">
        <v>52.963575000000013</v>
      </c>
      <c r="M228">
        <v>1.213097869619454E-2</v>
      </c>
      <c r="N228">
        <v>52.856985999999978</v>
      </c>
      <c r="O228">
        <v>0.21381090476860329</v>
      </c>
      <c r="P228">
        <v>1214000</v>
      </c>
      <c r="Q228">
        <v>1484000</v>
      </c>
      <c r="R228">
        <v>0.82</v>
      </c>
      <c r="S228">
        <v>22.196999999999999</v>
      </c>
      <c r="T228">
        <v>7.6390000000000011</v>
      </c>
      <c r="U228">
        <v>13.736000000000001</v>
      </c>
      <c r="V228">
        <v>2.4081909568026711</v>
      </c>
      <c r="AC228">
        <v>54.83</v>
      </c>
      <c r="AD228">
        <v>52.52</v>
      </c>
      <c r="AH228" s="77">
        <f>IF(AND(M228&lt;Variables!$G$6,M228&gt;Variables!$G$5),0,1)</f>
        <v>1</v>
      </c>
      <c r="AI228" s="77">
        <f t="shared" si="6"/>
        <v>0</v>
      </c>
      <c r="AJ228" s="77">
        <f>IF(I228&gt;Variables!$G$7,0,1)</f>
        <v>0</v>
      </c>
      <c r="AK228" s="77">
        <f>IF(F228&gt;Variables!$G$8,0,1)</f>
        <v>1</v>
      </c>
      <c r="AL228" s="77">
        <f>IF(G228&gt;Variables!$G$9,0,1)</f>
        <v>1</v>
      </c>
      <c r="AM228" s="77">
        <f>IF(AND(K228&gt;Variables!$G$10,K228&lt;Variables!$G$11),0,1)</f>
        <v>1</v>
      </c>
      <c r="AN228" s="77">
        <f>IF(H228&lt;Variables!$G$13,1,0)</f>
        <v>0</v>
      </c>
      <c r="AO228" s="77">
        <f>IF(R228&lt;Variables!$G$12,0,1)</f>
        <v>0</v>
      </c>
      <c r="AP228" s="78">
        <f t="shared" si="7"/>
        <v>1</v>
      </c>
      <c r="AQ228" s="77">
        <f>IF(V228&lt;Variables!$G$15,1,0)</f>
        <v>1</v>
      </c>
      <c r="AR228">
        <v>1</v>
      </c>
      <c r="AS228">
        <v>0</v>
      </c>
      <c r="AT228">
        <v>0</v>
      </c>
      <c r="AU228">
        <v>0</v>
      </c>
      <c r="BA228">
        <v>1.35</v>
      </c>
    </row>
    <row r="229" spans="3:53" x14ac:dyDescent="0.25">
      <c r="C229" t="s">
        <v>233</v>
      </c>
      <c r="D229" t="s">
        <v>221</v>
      </c>
      <c r="E229">
        <v>8.35</v>
      </c>
      <c r="F229">
        <v>10.199999999999999</v>
      </c>
      <c r="G229">
        <v>1.4</v>
      </c>
      <c r="H229">
        <v>-99999</v>
      </c>
      <c r="I229">
        <v>0.90500000000000003</v>
      </c>
      <c r="J229" t="s">
        <v>75</v>
      </c>
      <c r="K229">
        <v>67.37</v>
      </c>
      <c r="L229">
        <v>8.3267199999999999</v>
      </c>
      <c r="M229">
        <v>-2.0656392913423409E-2</v>
      </c>
      <c r="N229">
        <v>8.3085090909090908</v>
      </c>
      <c r="O229">
        <v>0.1984821694297991</v>
      </c>
      <c r="P229">
        <v>32922</v>
      </c>
      <c r="Q229">
        <v>327629</v>
      </c>
      <c r="R229">
        <v>0.1</v>
      </c>
      <c r="S229">
        <v>22.196999999999999</v>
      </c>
      <c r="T229">
        <v>7.6390000000000011</v>
      </c>
      <c r="U229">
        <v>13.736000000000001</v>
      </c>
      <c r="V229">
        <v>2.5485264850774381</v>
      </c>
      <c r="AC229">
        <v>8.35</v>
      </c>
      <c r="AD229">
        <v>8.26</v>
      </c>
      <c r="AH229" s="77">
        <f>IF(AND(M229&lt;Variables!$G$6,M229&gt;Variables!$G$5),0,1)</f>
        <v>1</v>
      </c>
      <c r="AI229" s="77">
        <f t="shared" si="6"/>
        <v>0</v>
      </c>
      <c r="AJ229" s="77">
        <f>IF(I229&gt;Variables!$G$7,0,1)</f>
        <v>1</v>
      </c>
      <c r="AK229" s="77">
        <f>IF(F229&gt;Variables!$G$8,0,1)</f>
        <v>0</v>
      </c>
      <c r="AL229" s="77">
        <f>IF(G229&gt;Variables!$G$9,0,1)</f>
        <v>1</v>
      </c>
      <c r="AM229" s="77">
        <f>IF(AND(K229&gt;Variables!$G$10,K229&lt;Variables!$G$11),0,1)</f>
        <v>0</v>
      </c>
      <c r="AN229" s="77">
        <f>IF(H229&lt;Variables!$G$13,1,0)</f>
        <v>1</v>
      </c>
      <c r="AO229" s="77">
        <f>IF(R229&lt;Variables!$G$12,0,1)</f>
        <v>0</v>
      </c>
      <c r="AP229" s="78">
        <f t="shared" si="7"/>
        <v>1</v>
      </c>
      <c r="AQ229" s="77">
        <f>IF(V229&lt;Variables!$G$15,1,0)</f>
        <v>1</v>
      </c>
      <c r="AR229">
        <v>0</v>
      </c>
      <c r="AS229">
        <v>0</v>
      </c>
      <c r="AT229">
        <v>0</v>
      </c>
      <c r="AU229">
        <v>0</v>
      </c>
      <c r="BA229">
        <v>0</v>
      </c>
    </row>
    <row r="230" spans="3:53" x14ac:dyDescent="0.25">
      <c r="C230" t="s">
        <v>233</v>
      </c>
      <c r="D230" t="s">
        <v>215</v>
      </c>
      <c r="E230">
        <v>0.74</v>
      </c>
      <c r="F230">
        <v>11.09</v>
      </c>
      <c r="G230">
        <v>0</v>
      </c>
      <c r="H230">
        <v>-99999</v>
      </c>
      <c r="I230">
        <v>1338655.1310000001</v>
      </c>
      <c r="J230" t="s">
        <v>75</v>
      </c>
      <c r="K230">
        <v>-99999</v>
      </c>
      <c r="L230">
        <v>-99999</v>
      </c>
      <c r="M230">
        <v>-99999</v>
      </c>
      <c r="N230">
        <v>-99999</v>
      </c>
      <c r="O230">
        <v>-99999</v>
      </c>
      <c r="P230">
        <v>50000</v>
      </c>
      <c r="Q230">
        <v>534</v>
      </c>
      <c r="R230">
        <v>93.63</v>
      </c>
      <c r="S230">
        <v>22.196999999999999</v>
      </c>
      <c r="T230">
        <v>7.6390000000000011</v>
      </c>
      <c r="U230">
        <v>13.736000000000001</v>
      </c>
      <c r="V230">
        <v>-99999</v>
      </c>
      <c r="AC230">
        <v>0.73509999999999998</v>
      </c>
      <c r="AD230">
        <v>0.68789999999999996</v>
      </c>
      <c r="AH230" s="77">
        <f>IF(AND(M230&lt;Variables!$G$6,M230&gt;Variables!$G$5),0,1)</f>
        <v>1</v>
      </c>
      <c r="AI230" s="77">
        <f t="shared" si="6"/>
        <v>1</v>
      </c>
      <c r="AJ230" s="77">
        <f>IF(I230&gt;Variables!$G$7,0,1)</f>
        <v>0</v>
      </c>
      <c r="AK230" s="77">
        <f>IF(F230&gt;Variables!$G$8,0,1)</f>
        <v>0</v>
      </c>
      <c r="AL230" s="77">
        <f>IF(G230&gt;Variables!$G$9,0,1)</f>
        <v>1</v>
      </c>
      <c r="AM230" s="77">
        <f>IF(AND(K230&gt;Variables!$G$10,K230&lt;Variables!$G$11),0,1)</f>
        <v>1</v>
      </c>
      <c r="AN230" s="77">
        <f>IF(H230&lt;Variables!$G$13,1,0)</f>
        <v>1</v>
      </c>
      <c r="AO230" s="77">
        <f>IF(R230&lt;Variables!$G$12,0,1)</f>
        <v>1</v>
      </c>
      <c r="AP230" s="78">
        <f t="shared" si="7"/>
        <v>1</v>
      </c>
      <c r="AQ230" s="77">
        <f>IF(V230&lt;Variables!$G$15,1,0)</f>
        <v>1</v>
      </c>
      <c r="AR230">
        <v>0</v>
      </c>
      <c r="AS230">
        <v>0</v>
      </c>
      <c r="AT230">
        <v>1</v>
      </c>
      <c r="AU230">
        <v>0</v>
      </c>
      <c r="BA230">
        <v>-2.25</v>
      </c>
    </row>
    <row r="231" spans="3:53" x14ac:dyDescent="0.25">
      <c r="C231" t="s">
        <v>233</v>
      </c>
      <c r="D231" t="s">
        <v>220</v>
      </c>
      <c r="E231">
        <v>2.92</v>
      </c>
      <c r="F231">
        <v>40.69</v>
      </c>
      <c r="G231">
        <v>-16.329999999999998</v>
      </c>
      <c r="H231">
        <v>25.86</v>
      </c>
      <c r="I231">
        <v>-0.59299999999999997</v>
      </c>
      <c r="J231" t="s">
        <v>75</v>
      </c>
      <c r="K231">
        <v>50.98</v>
      </c>
      <c r="L231">
        <v>2.85304</v>
      </c>
      <c r="M231">
        <v>1.470711942349229</v>
      </c>
      <c r="N231">
        <v>2.9642900000000001</v>
      </c>
      <c r="O231">
        <v>-2.337490596399125</v>
      </c>
      <c r="P231">
        <v>51940000</v>
      </c>
      <c r="Q231">
        <v>122770</v>
      </c>
      <c r="R231">
        <v>423.07</v>
      </c>
      <c r="S231">
        <v>22.196999999999999</v>
      </c>
      <c r="T231">
        <v>7.6390000000000011</v>
      </c>
      <c r="U231">
        <v>13.736000000000001</v>
      </c>
      <c r="V231">
        <v>2.334751821731206</v>
      </c>
      <c r="AC231">
        <v>3.3</v>
      </c>
      <c r="AD231">
        <v>2.56</v>
      </c>
      <c r="AH231" s="77">
        <f>IF(AND(M231&lt;Variables!$G$6,M231&gt;Variables!$G$5),0,1)</f>
        <v>1</v>
      </c>
      <c r="AI231" s="77">
        <f t="shared" si="6"/>
        <v>1</v>
      </c>
      <c r="AJ231" s="77">
        <f>IF(I231&gt;Variables!$G$7,0,1)</f>
        <v>1</v>
      </c>
      <c r="AK231" s="77">
        <f>IF(F231&gt;Variables!$G$8,0,1)</f>
        <v>0</v>
      </c>
      <c r="AL231" s="77">
        <f>IF(G231&gt;Variables!$G$9,0,1)</f>
        <v>1</v>
      </c>
      <c r="AM231" s="77">
        <f>IF(AND(K231&gt;Variables!$G$10,K231&lt;Variables!$G$11),0,1)</f>
        <v>1</v>
      </c>
      <c r="AN231" s="77">
        <f>IF(H231&lt;Variables!$G$13,1,0)</f>
        <v>1</v>
      </c>
      <c r="AO231" s="77">
        <f>IF(R231&lt;Variables!$G$12,0,1)</f>
        <v>1</v>
      </c>
      <c r="AP231" s="78">
        <f t="shared" si="7"/>
        <v>1</v>
      </c>
      <c r="AQ231" s="77">
        <f>IF(V231&lt;Variables!$G$15,1,0)</f>
        <v>1</v>
      </c>
      <c r="AR231">
        <v>0</v>
      </c>
      <c r="AS231">
        <v>0</v>
      </c>
      <c r="AT231">
        <v>1</v>
      </c>
      <c r="AU231">
        <v>0</v>
      </c>
      <c r="BA231">
        <v>-2.25</v>
      </c>
    </row>
    <row r="232" spans="3:53" x14ac:dyDescent="0.25">
      <c r="C232" t="s">
        <v>233</v>
      </c>
      <c r="D232" t="s">
        <v>219</v>
      </c>
      <c r="E232">
        <v>2.91</v>
      </c>
      <c r="F232">
        <v>30.49</v>
      </c>
      <c r="G232">
        <v>22.46</v>
      </c>
      <c r="H232">
        <v>417.61</v>
      </c>
      <c r="I232">
        <v>1.0880000000000001</v>
      </c>
      <c r="J232" t="s">
        <v>75</v>
      </c>
      <c r="K232">
        <v>60.15</v>
      </c>
      <c r="L232">
        <v>2.7891350000000008</v>
      </c>
      <c r="M232">
        <v>3.6199395152977201</v>
      </c>
      <c r="N232">
        <v>2.8513400000000009</v>
      </c>
      <c r="O232">
        <v>1.3593608619105051</v>
      </c>
      <c r="P232">
        <v>15520000</v>
      </c>
      <c r="Q232">
        <v>1300000</v>
      </c>
      <c r="R232">
        <v>11.94</v>
      </c>
      <c r="S232">
        <v>22.196999999999999</v>
      </c>
      <c r="T232">
        <v>7.6390000000000011</v>
      </c>
      <c r="U232">
        <v>13.736000000000001</v>
      </c>
      <c r="V232">
        <v>2.271923561602434</v>
      </c>
      <c r="AC232">
        <v>3.14</v>
      </c>
      <c r="AD232">
        <v>2.5299999999999998</v>
      </c>
      <c r="AH232" s="77">
        <f>IF(AND(M232&lt;Variables!$G$6,M232&gt;Variables!$G$5),0,1)</f>
        <v>1</v>
      </c>
      <c r="AI232" s="77">
        <f t="shared" si="6"/>
        <v>1</v>
      </c>
      <c r="AJ232" s="77">
        <f>IF(I232&gt;Variables!$G$7,0,1)</f>
        <v>1</v>
      </c>
      <c r="AK232" s="77">
        <f>IF(F232&gt;Variables!$G$8,0,1)</f>
        <v>0</v>
      </c>
      <c r="AL232" s="77">
        <f>IF(G232&gt;Variables!$G$9,0,1)</f>
        <v>0</v>
      </c>
      <c r="AM232" s="77">
        <f>IF(AND(K232&gt;Variables!$G$10,K232&lt;Variables!$G$11),0,1)</f>
        <v>1</v>
      </c>
      <c r="AN232" s="77">
        <f>IF(H232&lt;Variables!$G$13,1,0)</f>
        <v>1</v>
      </c>
      <c r="AO232" s="77">
        <f>IF(R232&lt;Variables!$G$12,0,1)</f>
        <v>1</v>
      </c>
      <c r="AP232" s="78">
        <f t="shared" si="7"/>
        <v>1</v>
      </c>
      <c r="AQ232" s="77">
        <f>IF(V232&lt;Variables!$G$15,1,0)</f>
        <v>1</v>
      </c>
      <c r="AR232">
        <v>1</v>
      </c>
      <c r="AS232">
        <v>0</v>
      </c>
      <c r="AT232">
        <v>0</v>
      </c>
      <c r="AU232">
        <v>0</v>
      </c>
      <c r="BA232">
        <v>2</v>
      </c>
    </row>
    <row r="233" spans="3:53" x14ac:dyDescent="0.25">
      <c r="C233" t="s">
        <v>233</v>
      </c>
      <c r="D233" t="s">
        <v>217</v>
      </c>
      <c r="E233">
        <v>11.03</v>
      </c>
      <c r="F233">
        <v>26.52</v>
      </c>
      <c r="G233">
        <v>0.38</v>
      </c>
      <c r="H233">
        <v>124.89</v>
      </c>
      <c r="I233">
        <v>-16.061</v>
      </c>
      <c r="J233" t="s">
        <v>75</v>
      </c>
      <c r="K233">
        <v>52.48</v>
      </c>
      <c r="L233">
        <v>11.049939999999999</v>
      </c>
      <c r="M233">
        <v>-7.2760576075536668E-2</v>
      </c>
      <c r="N233">
        <v>10.732894</v>
      </c>
      <c r="O233">
        <v>2.8790557327781139</v>
      </c>
      <c r="P233">
        <v>1570000</v>
      </c>
      <c r="Q233">
        <v>283960</v>
      </c>
      <c r="R233">
        <v>5.53</v>
      </c>
      <c r="S233">
        <v>22.196999999999999</v>
      </c>
      <c r="T233">
        <v>7.6390000000000011</v>
      </c>
      <c r="U233">
        <v>13.736000000000001</v>
      </c>
      <c r="V233">
        <v>2.395105703686355</v>
      </c>
      <c r="AC233">
        <v>12.87</v>
      </c>
      <c r="AD233">
        <v>10.6</v>
      </c>
      <c r="AH233" s="77">
        <f>IF(AND(M233&lt;Variables!$G$6,M233&gt;Variables!$G$5),0,1)</f>
        <v>1</v>
      </c>
      <c r="AI233" s="77">
        <f t="shared" si="6"/>
        <v>0</v>
      </c>
      <c r="AJ233" s="77">
        <f>IF(I233&gt;Variables!$G$7,0,1)</f>
        <v>1</v>
      </c>
      <c r="AK233" s="77">
        <f>IF(F233&gt;Variables!$G$8,0,1)</f>
        <v>0</v>
      </c>
      <c r="AL233" s="77">
        <f>IF(G233&gt;Variables!$G$9,0,1)</f>
        <v>1</v>
      </c>
      <c r="AM233" s="77">
        <f>IF(AND(K233&gt;Variables!$G$10,K233&lt;Variables!$G$11),0,1)</f>
        <v>1</v>
      </c>
      <c r="AN233" s="77">
        <f>IF(H233&lt;Variables!$G$13,1,0)</f>
        <v>1</v>
      </c>
      <c r="AO233" s="77">
        <f>IF(R233&lt;Variables!$G$12,0,1)</f>
        <v>1</v>
      </c>
      <c r="AP233" s="78">
        <f t="shared" si="7"/>
        <v>1</v>
      </c>
      <c r="AQ233" s="77">
        <f>IF(V233&lt;Variables!$G$15,1,0)</f>
        <v>1</v>
      </c>
      <c r="AR233">
        <v>0</v>
      </c>
      <c r="AS233">
        <v>0</v>
      </c>
      <c r="AT233">
        <v>1</v>
      </c>
      <c r="AU233">
        <v>0</v>
      </c>
      <c r="BA233">
        <v>-2.25</v>
      </c>
    </row>
    <row r="234" spans="3:53" x14ac:dyDescent="0.25">
      <c r="C234" t="s">
        <v>233</v>
      </c>
      <c r="D234" t="s">
        <v>200</v>
      </c>
      <c r="E234">
        <v>18.940000000000001</v>
      </c>
      <c r="F234">
        <v>19.97</v>
      </c>
      <c r="G234">
        <v>23.27</v>
      </c>
      <c r="H234">
        <v>306.89</v>
      </c>
      <c r="I234">
        <v>0</v>
      </c>
      <c r="J234" t="s">
        <v>75</v>
      </c>
      <c r="K234">
        <v>64.599999999999994</v>
      </c>
      <c r="L234">
        <v>17.42807333333333</v>
      </c>
      <c r="M234">
        <v>6.0949173574742099</v>
      </c>
      <c r="N234">
        <v>17.414580000000001</v>
      </c>
      <c r="O234">
        <v>6.177122847636868</v>
      </c>
      <c r="P234">
        <v>57540</v>
      </c>
      <c r="Q234">
        <v>6440</v>
      </c>
      <c r="R234">
        <v>8.93</v>
      </c>
      <c r="S234">
        <v>22.196999999999999</v>
      </c>
      <c r="T234">
        <v>7.6390000000000011</v>
      </c>
      <c r="U234">
        <v>13.736000000000001</v>
      </c>
      <c r="V234">
        <v>2.1027971773112419</v>
      </c>
      <c r="AC234">
        <v>26.5</v>
      </c>
      <c r="AD234">
        <v>11.77</v>
      </c>
      <c r="AH234" s="77">
        <f>IF(AND(M234&lt;Variables!$G$6,M234&gt;Variables!$G$5),0,1)</f>
        <v>1</v>
      </c>
      <c r="AI234" s="77">
        <f t="shared" si="6"/>
        <v>0</v>
      </c>
      <c r="AJ234" s="77">
        <f>IF(I234&gt;Variables!$G$7,0,1)</f>
        <v>1</v>
      </c>
      <c r="AK234" s="77">
        <f>IF(F234&gt;Variables!$G$8,0,1)</f>
        <v>0</v>
      </c>
      <c r="AL234" s="77">
        <f>IF(G234&gt;Variables!$G$9,0,1)</f>
        <v>0</v>
      </c>
      <c r="AM234" s="77">
        <f>IF(AND(K234&gt;Variables!$G$10,K234&lt;Variables!$G$11),0,1)</f>
        <v>0</v>
      </c>
      <c r="AN234" s="77">
        <f>IF(H234&lt;Variables!$G$13,1,0)</f>
        <v>1</v>
      </c>
      <c r="AO234" s="77">
        <f>IF(R234&lt;Variables!$G$12,0,1)</f>
        <v>1</v>
      </c>
      <c r="AP234" s="78">
        <f t="shared" si="7"/>
        <v>1</v>
      </c>
      <c r="AQ234" s="77">
        <f>IF(V234&lt;Variables!$G$15,1,0)</f>
        <v>1</v>
      </c>
      <c r="AR234">
        <v>0</v>
      </c>
      <c r="AS234">
        <v>0</v>
      </c>
      <c r="AT234">
        <v>1</v>
      </c>
      <c r="AU234">
        <v>0</v>
      </c>
      <c r="BA234">
        <v>-2.25</v>
      </c>
    </row>
    <row r="235" spans="3:53" x14ac:dyDescent="0.25">
      <c r="C235" t="s">
        <v>233</v>
      </c>
      <c r="D235" t="s">
        <v>218</v>
      </c>
      <c r="E235">
        <v>11.68</v>
      </c>
      <c r="F235">
        <v>17.239999999999998</v>
      </c>
      <c r="G235">
        <v>-15.26</v>
      </c>
      <c r="H235">
        <v>89.12</v>
      </c>
      <c r="I235">
        <v>-47.045999999999999</v>
      </c>
      <c r="J235" t="s">
        <v>75</v>
      </c>
      <c r="K235">
        <v>42.79</v>
      </c>
      <c r="L235">
        <v>11.856505</v>
      </c>
      <c r="M235">
        <v>-2.0790696752542241</v>
      </c>
      <c r="N235">
        <v>11.76905</v>
      </c>
      <c r="O235">
        <v>-1.351425985954706</v>
      </c>
      <c r="P235">
        <v>4660000</v>
      </c>
      <c r="Q235">
        <v>138930</v>
      </c>
      <c r="R235">
        <v>33.54</v>
      </c>
      <c r="S235">
        <v>22.196999999999999</v>
      </c>
      <c r="T235">
        <v>7.6390000000000011</v>
      </c>
      <c r="U235">
        <v>13.736000000000001</v>
      </c>
      <c r="V235">
        <v>2.3030688248250222</v>
      </c>
      <c r="AC235">
        <v>13</v>
      </c>
      <c r="AD235">
        <v>11.45</v>
      </c>
      <c r="AH235" s="77">
        <f>IF(AND(M235&lt;Variables!$G$6,M235&gt;Variables!$G$5),0,1)</f>
        <v>0</v>
      </c>
      <c r="AI235" s="77">
        <f t="shared" si="6"/>
        <v>0</v>
      </c>
      <c r="AJ235" s="77">
        <f>IF(I235&gt;Variables!$G$7,0,1)</f>
        <v>1</v>
      </c>
      <c r="AK235" s="77">
        <f>IF(F235&gt;Variables!$G$8,0,1)</f>
        <v>0</v>
      </c>
      <c r="AL235" s="77">
        <f>IF(G235&gt;Variables!$G$9,0,1)</f>
        <v>1</v>
      </c>
      <c r="AM235" s="77">
        <f>IF(AND(K235&gt;Variables!$G$10,K235&lt;Variables!$G$11),0,1)</f>
        <v>1</v>
      </c>
      <c r="AN235" s="77">
        <f>IF(H235&lt;Variables!$G$13,1,0)</f>
        <v>1</v>
      </c>
      <c r="AO235" s="77">
        <f>IF(R235&lt;Variables!$G$12,0,1)</f>
        <v>1</v>
      </c>
      <c r="AP235" s="78">
        <f t="shared" si="7"/>
        <v>1</v>
      </c>
      <c r="AQ235" s="77">
        <f>IF(V235&lt;Variables!$G$15,1,0)</f>
        <v>1</v>
      </c>
      <c r="AR235">
        <v>1</v>
      </c>
      <c r="AS235">
        <v>0</v>
      </c>
      <c r="AT235">
        <v>0</v>
      </c>
      <c r="AU235">
        <v>0</v>
      </c>
      <c r="BA235">
        <v>2</v>
      </c>
    </row>
    <row r="236" spans="3:53" x14ac:dyDescent="0.25">
      <c r="C236" t="s">
        <v>233</v>
      </c>
      <c r="D236" t="s">
        <v>193</v>
      </c>
      <c r="E236">
        <v>4.82</v>
      </c>
      <c r="F236">
        <v>17.16</v>
      </c>
      <c r="G236">
        <v>-3.44</v>
      </c>
      <c r="H236">
        <v>242.76</v>
      </c>
      <c r="I236">
        <v>38.777999999999999</v>
      </c>
      <c r="J236" t="s">
        <v>75</v>
      </c>
      <c r="K236">
        <v>39.35</v>
      </c>
      <c r="L236">
        <v>4.9051650000000011</v>
      </c>
      <c r="M236">
        <v>-1.7382697625870169</v>
      </c>
      <c r="N236">
        <v>4.9539140000000002</v>
      </c>
      <c r="O236">
        <v>-2.7052145031181509</v>
      </c>
      <c r="P236">
        <v>31310000</v>
      </c>
      <c r="Q236">
        <v>3950000</v>
      </c>
      <c r="R236">
        <v>7.93</v>
      </c>
      <c r="S236">
        <v>22.196999999999999</v>
      </c>
      <c r="T236">
        <v>7.6390000000000011</v>
      </c>
      <c r="U236">
        <v>13.736000000000001</v>
      </c>
      <c r="V236">
        <v>2.2483967030854211</v>
      </c>
      <c r="AC236">
        <v>5.0999999999999996</v>
      </c>
      <c r="AD236">
        <v>4.41</v>
      </c>
      <c r="AH236" s="77">
        <f>IF(AND(M236&lt;Variables!$G$6,M236&gt;Variables!$G$5),0,1)</f>
        <v>0</v>
      </c>
      <c r="AI236" s="77">
        <f t="shared" si="6"/>
        <v>1</v>
      </c>
      <c r="AJ236" s="77">
        <f>IF(I236&gt;Variables!$G$7,0,1)</f>
        <v>1</v>
      </c>
      <c r="AK236" s="77">
        <f>IF(F236&gt;Variables!$G$8,0,1)</f>
        <v>0</v>
      </c>
      <c r="AL236" s="77">
        <f>IF(G236&gt;Variables!$G$9,0,1)</f>
        <v>1</v>
      </c>
      <c r="AM236" s="77">
        <f>IF(AND(K236&gt;Variables!$G$10,K236&lt;Variables!$G$11),0,1)</f>
        <v>1</v>
      </c>
      <c r="AN236" s="77">
        <f>IF(H236&lt;Variables!$G$13,1,0)</f>
        <v>1</v>
      </c>
      <c r="AO236" s="77">
        <f>IF(R236&lt;Variables!$G$12,0,1)</f>
        <v>1</v>
      </c>
      <c r="AP236" s="78">
        <f t="shared" si="7"/>
        <v>1</v>
      </c>
      <c r="AQ236" s="77">
        <f>IF(V236&lt;Variables!$G$15,1,0)</f>
        <v>1</v>
      </c>
      <c r="AR236">
        <v>0</v>
      </c>
      <c r="AS236">
        <v>0</v>
      </c>
      <c r="AT236">
        <v>1</v>
      </c>
      <c r="AU236">
        <v>0</v>
      </c>
      <c r="BA236">
        <v>-2.25</v>
      </c>
    </row>
    <row r="237" spans="3:53" x14ac:dyDescent="0.25">
      <c r="C237" t="s">
        <v>233</v>
      </c>
      <c r="D237" t="s">
        <v>174</v>
      </c>
      <c r="E237">
        <v>30.14</v>
      </c>
      <c r="F237">
        <v>12.61</v>
      </c>
      <c r="G237">
        <v>11.96</v>
      </c>
      <c r="H237">
        <v>404.55</v>
      </c>
      <c r="I237">
        <v>122.88</v>
      </c>
      <c r="J237" t="s">
        <v>75</v>
      </c>
      <c r="K237">
        <v>52.77</v>
      </c>
      <c r="L237">
        <v>30.026526666666669</v>
      </c>
      <c r="M237">
        <v>0.37791028776999769</v>
      </c>
      <c r="N237">
        <v>30.009039999999999</v>
      </c>
      <c r="O237">
        <v>0.43640183091495682</v>
      </c>
      <c r="P237">
        <v>123791</v>
      </c>
      <c r="Q237">
        <v>701001</v>
      </c>
      <c r="R237">
        <v>0.18</v>
      </c>
      <c r="S237">
        <v>22.196999999999999</v>
      </c>
      <c r="T237">
        <v>7.6390000000000011</v>
      </c>
      <c r="U237">
        <v>13.736000000000001</v>
      </c>
      <c r="V237">
        <v>2.3828483409142889</v>
      </c>
      <c r="AC237">
        <v>31.8599</v>
      </c>
      <c r="AD237">
        <v>27.67</v>
      </c>
      <c r="AH237" s="77">
        <f>IF(AND(M237&lt;Variables!$G$6,M237&gt;Variables!$G$5),0,1)</f>
        <v>1</v>
      </c>
      <c r="AI237" s="77">
        <f t="shared" si="6"/>
        <v>0</v>
      </c>
      <c r="AJ237" s="77">
        <f>IF(I237&gt;Variables!$G$7,0,1)</f>
        <v>0</v>
      </c>
      <c r="AK237" s="77">
        <f>IF(F237&gt;Variables!$G$8,0,1)</f>
        <v>0</v>
      </c>
      <c r="AL237" s="77">
        <f>IF(G237&gt;Variables!$G$9,0,1)</f>
        <v>0</v>
      </c>
      <c r="AM237" s="77">
        <f>IF(AND(K237&gt;Variables!$G$10,K237&lt;Variables!$G$11),0,1)</f>
        <v>1</v>
      </c>
      <c r="AN237" s="77">
        <f>IF(H237&lt;Variables!$G$13,1,0)</f>
        <v>1</v>
      </c>
      <c r="AO237" s="77">
        <f>IF(R237&lt;Variables!$G$12,0,1)</f>
        <v>0</v>
      </c>
      <c r="AP237" s="78">
        <f t="shared" si="7"/>
        <v>1</v>
      </c>
      <c r="AQ237" s="77">
        <f>IF(V237&lt;Variables!$G$15,1,0)</f>
        <v>1</v>
      </c>
      <c r="AR237">
        <v>1</v>
      </c>
      <c r="AS237">
        <v>0</v>
      </c>
      <c r="AT237">
        <v>0</v>
      </c>
      <c r="AU237">
        <v>0</v>
      </c>
      <c r="BA237">
        <v>2</v>
      </c>
    </row>
    <row r="238" spans="3:53" x14ac:dyDescent="0.25">
      <c r="C238" t="s">
        <v>233</v>
      </c>
      <c r="D238" t="s">
        <v>181</v>
      </c>
      <c r="E238">
        <v>25.18</v>
      </c>
      <c r="F238">
        <v>7.16</v>
      </c>
      <c r="G238">
        <v>7.52</v>
      </c>
      <c r="H238">
        <v>2050</v>
      </c>
      <c r="I238">
        <v>-77.311999999999998</v>
      </c>
      <c r="J238" t="s">
        <v>75</v>
      </c>
      <c r="K238">
        <v>69.180000000000007</v>
      </c>
      <c r="L238">
        <v>23.97036111111111</v>
      </c>
      <c r="M238">
        <v>4.4206212996837619</v>
      </c>
      <c r="N238">
        <v>23.427144444444441</v>
      </c>
      <c r="O238">
        <v>6.8418733634250719</v>
      </c>
      <c r="P238">
        <v>977184</v>
      </c>
      <c r="Q238">
        <v>874921</v>
      </c>
      <c r="R238">
        <v>1.1200000000000001</v>
      </c>
      <c r="S238">
        <v>22.196999999999999</v>
      </c>
      <c r="T238">
        <v>7.6390000000000011</v>
      </c>
      <c r="U238">
        <v>13.736000000000001</v>
      </c>
      <c r="V238">
        <v>2.205902298475547</v>
      </c>
      <c r="AC238">
        <v>25.282499999999999</v>
      </c>
      <c r="AD238">
        <v>21.78</v>
      </c>
      <c r="AH238" s="77">
        <f>IF(AND(M238&lt;Variables!$G$6,M238&gt;Variables!$G$5),0,1)</f>
        <v>1</v>
      </c>
      <c r="AI238" s="77">
        <f t="shared" si="6"/>
        <v>0</v>
      </c>
      <c r="AJ238" s="77">
        <f>IF(I238&gt;Variables!$G$7,0,1)</f>
        <v>1</v>
      </c>
      <c r="AK238" s="77">
        <f>IF(F238&gt;Variables!$G$8,0,1)</f>
        <v>1</v>
      </c>
      <c r="AL238" s="77">
        <f>IF(G238&gt;Variables!$G$9,0,1)</f>
        <v>1</v>
      </c>
      <c r="AM238" s="77">
        <f>IF(AND(K238&gt;Variables!$G$10,K238&lt;Variables!$G$11),0,1)</f>
        <v>0</v>
      </c>
      <c r="AN238" s="77">
        <f>IF(H238&lt;Variables!$G$13,1,0)</f>
        <v>0</v>
      </c>
      <c r="AO238" s="77">
        <f>IF(R238&lt;Variables!$G$12,0,1)</f>
        <v>0</v>
      </c>
      <c r="AP238" s="78">
        <f t="shared" si="7"/>
        <v>1</v>
      </c>
      <c r="AQ238" s="77">
        <f>IF(V238&lt;Variables!$G$15,1,0)</f>
        <v>1</v>
      </c>
      <c r="AR238">
        <v>0</v>
      </c>
      <c r="AS238">
        <v>0</v>
      </c>
      <c r="AT238">
        <v>1</v>
      </c>
      <c r="AU238">
        <v>0</v>
      </c>
      <c r="BA238">
        <v>-2.25</v>
      </c>
    </row>
    <row r="239" spans="3:53" x14ac:dyDescent="0.25">
      <c r="C239" t="s">
        <v>233</v>
      </c>
      <c r="D239" t="s">
        <v>234</v>
      </c>
      <c r="E239">
        <v>4.74</v>
      </c>
      <c r="F239">
        <v>12.56</v>
      </c>
      <c r="G239">
        <v>7.75</v>
      </c>
      <c r="H239">
        <v>38.46</v>
      </c>
      <c r="I239">
        <v>-34.241999999999997</v>
      </c>
      <c r="J239" t="s">
        <v>75</v>
      </c>
      <c r="K239">
        <v>56.57</v>
      </c>
      <c r="L239">
        <v>4.6913631578947372</v>
      </c>
      <c r="M239">
        <v>1.055915742142044</v>
      </c>
      <c r="N239">
        <v>4.6461367346938776</v>
      </c>
      <c r="O239">
        <v>2.0396142153652321</v>
      </c>
      <c r="P239">
        <v>802120</v>
      </c>
      <c r="Q239">
        <v>270440</v>
      </c>
      <c r="R239">
        <v>2.97</v>
      </c>
      <c r="S239">
        <v>22.196999999999999</v>
      </c>
      <c r="T239">
        <v>7.6390000000000011</v>
      </c>
      <c r="U239">
        <v>13.736000000000001</v>
      </c>
      <c r="V239">
        <v>2.387576276466385</v>
      </c>
      <c r="AC239">
        <v>4.91</v>
      </c>
      <c r="AD239">
        <v>4.5</v>
      </c>
      <c r="AH239" s="77">
        <f>IF(AND(M239&lt;Variables!$G$6,M239&gt;Variables!$G$5),0,1)</f>
        <v>1</v>
      </c>
      <c r="AI239" s="77">
        <f t="shared" si="6"/>
        <v>0</v>
      </c>
      <c r="AJ239" s="77">
        <f>IF(I239&gt;Variables!$G$7,0,1)</f>
        <v>1</v>
      </c>
      <c r="AK239" s="77">
        <f>IF(F239&gt;Variables!$G$8,0,1)</f>
        <v>0</v>
      </c>
      <c r="AL239" s="77">
        <f>IF(G239&gt;Variables!$G$9,0,1)</f>
        <v>1</v>
      </c>
      <c r="AM239" s="77">
        <f>IF(AND(K239&gt;Variables!$G$10,K239&lt;Variables!$G$11),0,1)</f>
        <v>1</v>
      </c>
      <c r="AN239" s="77">
        <f>IF(H239&lt;Variables!$G$13,1,0)</f>
        <v>1</v>
      </c>
      <c r="AO239" s="77">
        <f>IF(R239&lt;Variables!$G$12,0,1)</f>
        <v>1</v>
      </c>
      <c r="AP239" s="78">
        <f t="shared" si="7"/>
        <v>1</v>
      </c>
      <c r="AQ239" s="77">
        <f>IF(V239&lt;Variables!$G$15,1,0)</f>
        <v>1</v>
      </c>
      <c r="AR239">
        <v>0</v>
      </c>
      <c r="AS239">
        <v>0</v>
      </c>
      <c r="AT239">
        <v>1</v>
      </c>
      <c r="AU239">
        <v>0</v>
      </c>
      <c r="BA239">
        <v>-2.25</v>
      </c>
    </row>
    <row r="240" spans="3:53" x14ac:dyDescent="0.25">
      <c r="C240" t="s">
        <v>233</v>
      </c>
      <c r="D240" t="s">
        <v>231</v>
      </c>
      <c r="E240">
        <v>362.32</v>
      </c>
      <c r="F240">
        <v>8.7100000000000009</v>
      </c>
      <c r="G240">
        <v>8.01</v>
      </c>
      <c r="H240">
        <v>56250</v>
      </c>
      <c r="I240">
        <v>-6.7240000000000002</v>
      </c>
      <c r="J240" t="s">
        <v>75</v>
      </c>
      <c r="K240">
        <v>80.239999999999995</v>
      </c>
      <c r="L240">
        <v>356.41395</v>
      </c>
      <c r="M240">
        <v>1.5195954030418799</v>
      </c>
      <c r="N240">
        <v>351.87575199999998</v>
      </c>
      <c r="O240">
        <v>2.8289099045392612</v>
      </c>
      <c r="P240">
        <v>898371</v>
      </c>
      <c r="Q240">
        <v>2076000</v>
      </c>
      <c r="R240">
        <v>0.43</v>
      </c>
      <c r="S240">
        <v>22.196999999999999</v>
      </c>
      <c r="T240">
        <v>7.6390000000000011</v>
      </c>
      <c r="U240">
        <v>13.736000000000001</v>
      </c>
      <c r="V240">
        <v>2.5080659118356059</v>
      </c>
      <c r="AC240">
        <v>364.31</v>
      </c>
      <c r="AD240">
        <v>353.6139</v>
      </c>
      <c r="AH240" s="77">
        <f>IF(AND(M240&lt;Variables!$G$6,M240&gt;Variables!$G$5),0,1)</f>
        <v>1</v>
      </c>
      <c r="AI240" s="77">
        <f t="shared" si="6"/>
        <v>0</v>
      </c>
      <c r="AJ240" s="77">
        <f>IF(I240&gt;Variables!$G$7,0,1)</f>
        <v>1</v>
      </c>
      <c r="AK240" s="77">
        <f>IF(F240&gt;Variables!$G$8,0,1)</f>
        <v>1</v>
      </c>
      <c r="AL240" s="77">
        <f>IF(G240&gt;Variables!$G$9,0,1)</f>
        <v>1</v>
      </c>
      <c r="AM240" s="77">
        <f>IF(AND(K240&gt;Variables!$G$10,K240&lt;Variables!$G$11),0,1)</f>
        <v>1</v>
      </c>
      <c r="AN240" s="77">
        <f>IF(H240&lt;Variables!$G$13,1,0)</f>
        <v>0</v>
      </c>
      <c r="AO240" s="77">
        <f>IF(R240&lt;Variables!$G$12,0,1)</f>
        <v>0</v>
      </c>
      <c r="AP240" s="78">
        <f t="shared" si="7"/>
        <v>1</v>
      </c>
      <c r="AQ240" s="77">
        <f>IF(V240&lt;Variables!$G$15,1,0)</f>
        <v>1</v>
      </c>
      <c r="AR240">
        <v>0</v>
      </c>
      <c r="AS240">
        <v>0</v>
      </c>
      <c r="AT240">
        <v>1</v>
      </c>
      <c r="AU240">
        <v>0</v>
      </c>
      <c r="BA240">
        <v>-1.41</v>
      </c>
    </row>
    <row r="241" spans="3:53" x14ac:dyDescent="0.25">
      <c r="C241" t="s">
        <v>233</v>
      </c>
      <c r="D241" t="s">
        <v>138</v>
      </c>
      <c r="E241">
        <v>17.149999999999999</v>
      </c>
      <c r="F241">
        <v>8.6199999999999992</v>
      </c>
      <c r="G241">
        <v>6.53</v>
      </c>
      <c r="H241">
        <v>5940</v>
      </c>
      <c r="I241">
        <v>28.155999999999999</v>
      </c>
      <c r="J241" t="s">
        <v>75</v>
      </c>
      <c r="K241">
        <v>57.33</v>
      </c>
      <c r="L241">
        <v>17.081959999999999</v>
      </c>
      <c r="M241">
        <v>0.28123236443591221</v>
      </c>
      <c r="N241">
        <v>17.015758000000002</v>
      </c>
      <c r="O241">
        <v>0.6713894262012734</v>
      </c>
      <c r="P241">
        <v>5378000</v>
      </c>
      <c r="Q241">
        <v>14396000</v>
      </c>
      <c r="R241">
        <v>0.37</v>
      </c>
      <c r="S241">
        <v>22.196999999999999</v>
      </c>
      <c r="T241">
        <v>7.6390000000000011</v>
      </c>
      <c r="U241">
        <v>13.736000000000001</v>
      </c>
      <c r="V241">
        <v>2.429673339352628</v>
      </c>
      <c r="AC241">
        <v>17.14</v>
      </c>
      <c r="AD241">
        <v>16.510000000000002</v>
      </c>
      <c r="AH241" s="77">
        <f>IF(AND(M241&lt;Variables!$G$6,M241&gt;Variables!$G$5),0,1)</f>
        <v>1</v>
      </c>
      <c r="AI241" s="77">
        <f t="shared" si="6"/>
        <v>0</v>
      </c>
      <c r="AJ241" s="77">
        <f>IF(I241&gt;Variables!$G$7,0,1)</f>
        <v>1</v>
      </c>
      <c r="AK241" s="77">
        <f>IF(F241&gt;Variables!$G$8,0,1)</f>
        <v>1</v>
      </c>
      <c r="AL241" s="77">
        <f>IF(G241&gt;Variables!$G$9,0,1)</f>
        <v>1</v>
      </c>
      <c r="AM241" s="77">
        <f>IF(AND(K241&gt;Variables!$G$10,K241&lt;Variables!$G$11),0,1)</f>
        <v>1</v>
      </c>
      <c r="AN241" s="77">
        <f>IF(H241&lt;Variables!$G$13,1,0)</f>
        <v>0</v>
      </c>
      <c r="AO241" s="77">
        <f>IF(R241&lt;Variables!$G$12,0,1)</f>
        <v>0</v>
      </c>
      <c r="AP241" s="78">
        <f t="shared" si="7"/>
        <v>1</v>
      </c>
      <c r="AQ241" s="77">
        <f>IF(V241&lt;Variables!$G$15,1,0)</f>
        <v>1</v>
      </c>
      <c r="AR241">
        <v>0</v>
      </c>
      <c r="AS241">
        <v>0</v>
      </c>
      <c r="AT241">
        <v>0</v>
      </c>
      <c r="AU241">
        <v>1</v>
      </c>
      <c r="BA241">
        <v>-0.98</v>
      </c>
    </row>
    <row r="242" spans="3:53" x14ac:dyDescent="0.25">
      <c r="C242" t="s">
        <v>233</v>
      </c>
      <c r="D242" t="s">
        <v>175</v>
      </c>
      <c r="E242">
        <v>57.94</v>
      </c>
      <c r="F242">
        <v>8.43</v>
      </c>
      <c r="G242">
        <v>1.24</v>
      </c>
      <c r="H242">
        <v>-99999</v>
      </c>
      <c r="I242">
        <v>5.72</v>
      </c>
      <c r="J242" t="s">
        <v>75</v>
      </c>
      <c r="K242">
        <v>55.74</v>
      </c>
      <c r="L242">
        <v>57.884473684210533</v>
      </c>
      <c r="M242">
        <v>-7.7286428048564167E-3</v>
      </c>
      <c r="N242">
        <v>57.804102564102578</v>
      </c>
      <c r="O242">
        <v>0.13130112315688469</v>
      </c>
      <c r="P242">
        <v>88697</v>
      </c>
      <c r="Q242">
        <v>208562</v>
      </c>
      <c r="R242">
        <v>0.43</v>
      </c>
      <c r="S242">
        <v>22.196999999999999</v>
      </c>
      <c r="T242">
        <v>7.6390000000000011</v>
      </c>
      <c r="U242">
        <v>13.736000000000001</v>
      </c>
      <c r="V242">
        <v>2.4267954633521391</v>
      </c>
      <c r="AC242">
        <v>57.95</v>
      </c>
      <c r="AD242">
        <v>57.44</v>
      </c>
      <c r="AH242" s="77">
        <f>IF(AND(M242&lt;Variables!$G$6,M242&gt;Variables!$G$5),0,1)</f>
        <v>1</v>
      </c>
      <c r="AI242" s="77">
        <f t="shared" si="6"/>
        <v>0</v>
      </c>
      <c r="AJ242" s="77">
        <f>IF(I242&gt;Variables!$G$7,0,1)</f>
        <v>1</v>
      </c>
      <c r="AK242" s="77">
        <f>IF(F242&gt;Variables!$G$8,0,1)</f>
        <v>1</v>
      </c>
      <c r="AL242" s="77">
        <f>IF(G242&gt;Variables!$G$9,0,1)</f>
        <v>1</v>
      </c>
      <c r="AM242" s="77">
        <f>IF(AND(K242&gt;Variables!$G$10,K242&lt;Variables!$G$11),0,1)</f>
        <v>1</v>
      </c>
      <c r="AN242" s="77">
        <f>IF(H242&lt;Variables!$G$13,1,0)</f>
        <v>1</v>
      </c>
      <c r="AO242" s="77">
        <f>IF(R242&lt;Variables!$G$12,0,1)</f>
        <v>0</v>
      </c>
      <c r="AP242" s="78">
        <f t="shared" si="7"/>
        <v>1</v>
      </c>
      <c r="AQ242" s="77">
        <f>IF(V242&lt;Variables!$G$15,1,0)</f>
        <v>1</v>
      </c>
      <c r="AR242">
        <v>0</v>
      </c>
      <c r="AS242">
        <v>1</v>
      </c>
      <c r="AT242">
        <v>0</v>
      </c>
      <c r="AU242">
        <v>0</v>
      </c>
      <c r="BA242">
        <v>-0.14000000000000001</v>
      </c>
    </row>
    <row r="243" spans="3:53" x14ac:dyDescent="0.25">
      <c r="C243" t="s">
        <v>233</v>
      </c>
      <c r="D243" t="s">
        <v>182</v>
      </c>
      <c r="E243">
        <v>29.03</v>
      </c>
      <c r="F243">
        <v>8.2200000000000006</v>
      </c>
      <c r="G243">
        <v>1.97</v>
      </c>
      <c r="H243">
        <v>-99999</v>
      </c>
      <c r="I243">
        <v>5.274</v>
      </c>
      <c r="J243" t="s">
        <v>75</v>
      </c>
      <c r="K243">
        <v>57.34</v>
      </c>
      <c r="L243">
        <v>28.96346153846153</v>
      </c>
      <c r="M243">
        <v>-1.19513976495391E-2</v>
      </c>
      <c r="N243">
        <v>28.916499999999999</v>
      </c>
      <c r="O243">
        <v>0.15043314370687361</v>
      </c>
      <c r="P243">
        <v>72567</v>
      </c>
      <c r="Q243">
        <v>193031</v>
      </c>
      <c r="R243">
        <v>0.38</v>
      </c>
      <c r="S243">
        <v>22.196999999999999</v>
      </c>
      <c r="T243">
        <v>7.6390000000000011</v>
      </c>
      <c r="U243">
        <v>13.736000000000001</v>
      </c>
      <c r="V243">
        <v>2.4436064811101512</v>
      </c>
      <c r="AC243">
        <v>28.99</v>
      </c>
      <c r="AD243">
        <v>28.58</v>
      </c>
      <c r="AH243" s="77">
        <f>IF(AND(M243&lt;Variables!$G$6,M243&gt;Variables!$G$5),0,1)</f>
        <v>1</v>
      </c>
      <c r="AI243" s="77">
        <f t="shared" si="6"/>
        <v>0</v>
      </c>
      <c r="AJ243" s="77">
        <f>IF(I243&gt;Variables!$G$7,0,1)</f>
        <v>1</v>
      </c>
      <c r="AK243" s="77">
        <f>IF(F243&gt;Variables!$G$8,0,1)</f>
        <v>1</v>
      </c>
      <c r="AL243" s="77">
        <f>IF(G243&gt;Variables!$G$9,0,1)</f>
        <v>1</v>
      </c>
      <c r="AM243" s="77">
        <f>IF(AND(K243&gt;Variables!$G$10,K243&lt;Variables!$G$11),0,1)</f>
        <v>1</v>
      </c>
      <c r="AN243" s="77">
        <f>IF(H243&lt;Variables!$G$13,1,0)</f>
        <v>1</v>
      </c>
      <c r="AO243" s="77">
        <f>IF(R243&lt;Variables!$G$12,0,1)</f>
        <v>0</v>
      </c>
      <c r="AP243" s="78">
        <f t="shared" si="7"/>
        <v>1</v>
      </c>
      <c r="AQ243" s="77">
        <f>IF(V243&lt;Variables!$G$15,1,0)</f>
        <v>1</v>
      </c>
      <c r="AR243">
        <v>0</v>
      </c>
      <c r="AS243">
        <v>0</v>
      </c>
      <c r="AT243">
        <v>1</v>
      </c>
      <c r="AU243">
        <v>0</v>
      </c>
      <c r="BA243">
        <v>-1.25</v>
      </c>
    </row>
    <row r="244" spans="3:53" x14ac:dyDescent="0.25">
      <c r="C244" t="s">
        <v>233</v>
      </c>
      <c r="D244" t="s">
        <v>151</v>
      </c>
      <c r="E244">
        <v>126.52</v>
      </c>
      <c r="F244">
        <v>8.17</v>
      </c>
      <c r="G244">
        <v>10.08</v>
      </c>
      <c r="H244">
        <v>8109.9999999999991</v>
      </c>
      <c r="I244">
        <v>-41.85</v>
      </c>
      <c r="J244" t="s">
        <v>75</v>
      </c>
      <c r="K244">
        <v>65.94</v>
      </c>
      <c r="L244">
        <v>125.274495</v>
      </c>
      <c r="M244">
        <v>0.56316730712025798</v>
      </c>
      <c r="N244">
        <v>124.09949400000001</v>
      </c>
      <c r="O244">
        <v>1.515321246998808</v>
      </c>
      <c r="P244">
        <v>405683</v>
      </c>
      <c r="Q244">
        <v>898929</v>
      </c>
      <c r="R244">
        <v>0.45</v>
      </c>
      <c r="S244">
        <v>22.196999999999999</v>
      </c>
      <c r="T244">
        <v>7.6390000000000011</v>
      </c>
      <c r="U244">
        <v>13.736000000000001</v>
      </c>
      <c r="V244">
        <v>2.4915708007184381</v>
      </c>
      <c r="AC244">
        <v>131.84</v>
      </c>
      <c r="AD244">
        <v>125.68</v>
      </c>
      <c r="AH244" s="77">
        <f>IF(AND(M244&lt;Variables!$G$6,M244&gt;Variables!$G$5),0,1)</f>
        <v>1</v>
      </c>
      <c r="AI244" s="77">
        <f t="shared" si="6"/>
        <v>0</v>
      </c>
      <c r="AJ244" s="77">
        <f>IF(I244&gt;Variables!$G$7,0,1)</f>
        <v>1</v>
      </c>
      <c r="AK244" s="77">
        <f>IF(F244&gt;Variables!$G$8,0,1)</f>
        <v>1</v>
      </c>
      <c r="AL244" s="77">
        <f>IF(G244&gt;Variables!$G$9,0,1)</f>
        <v>1</v>
      </c>
      <c r="AM244" s="77">
        <f>IF(AND(K244&gt;Variables!$G$10,K244&lt;Variables!$G$11),0,1)</f>
        <v>0</v>
      </c>
      <c r="AN244" s="77">
        <f>IF(H244&lt;Variables!$G$13,1,0)</f>
        <v>0</v>
      </c>
      <c r="AO244" s="77">
        <f>IF(R244&lt;Variables!$G$12,0,1)</f>
        <v>0</v>
      </c>
      <c r="AP244" s="78">
        <f t="shared" si="7"/>
        <v>1</v>
      </c>
      <c r="AQ244" s="77">
        <f>IF(V244&lt;Variables!$G$15,1,0)</f>
        <v>1</v>
      </c>
      <c r="AR244">
        <v>1</v>
      </c>
      <c r="AS244">
        <v>0</v>
      </c>
      <c r="AT244">
        <v>0</v>
      </c>
      <c r="AU244">
        <v>0</v>
      </c>
      <c r="BA244">
        <v>1.49</v>
      </c>
    </row>
    <row r="245" spans="3:53" x14ac:dyDescent="0.25">
      <c r="C245" t="s">
        <v>233</v>
      </c>
      <c r="D245" t="s">
        <v>176</v>
      </c>
      <c r="E245">
        <v>40.98</v>
      </c>
      <c r="F245">
        <v>7.87</v>
      </c>
      <c r="G245">
        <v>7.95</v>
      </c>
      <c r="H245">
        <v>2010</v>
      </c>
      <c r="I245">
        <v>-1.919</v>
      </c>
      <c r="J245" t="s">
        <v>75</v>
      </c>
      <c r="K245">
        <v>53.63</v>
      </c>
      <c r="L245">
        <v>40.777085000000007</v>
      </c>
      <c r="M245">
        <v>0.22786081937929289</v>
      </c>
      <c r="N245">
        <v>40.662513999999987</v>
      </c>
      <c r="O245">
        <v>0.51026358084992718</v>
      </c>
      <c r="P245">
        <v>1156000</v>
      </c>
      <c r="Q245">
        <v>2590000</v>
      </c>
      <c r="R245">
        <v>0.45</v>
      </c>
      <c r="S245">
        <v>22.196999999999999</v>
      </c>
      <c r="T245">
        <v>7.6390000000000011</v>
      </c>
      <c r="U245">
        <v>13.736000000000001</v>
      </c>
      <c r="V245">
        <v>2.3962936534678252</v>
      </c>
      <c r="AC245">
        <v>41.03</v>
      </c>
      <c r="AD245">
        <v>38.700000000000003</v>
      </c>
      <c r="AH245" s="77">
        <f>IF(AND(M245&lt;Variables!$G$6,M245&gt;Variables!$G$5),0,1)</f>
        <v>1</v>
      </c>
      <c r="AI245" s="77">
        <f t="shared" si="6"/>
        <v>0</v>
      </c>
      <c r="AJ245" s="77">
        <f>IF(I245&gt;Variables!$G$7,0,1)</f>
        <v>1</v>
      </c>
      <c r="AK245" s="77">
        <f>IF(F245&gt;Variables!$G$8,0,1)</f>
        <v>1</v>
      </c>
      <c r="AL245" s="77">
        <f>IF(G245&gt;Variables!$G$9,0,1)</f>
        <v>1</v>
      </c>
      <c r="AM245" s="77">
        <f>IF(AND(K245&gt;Variables!$G$10,K245&lt;Variables!$G$11),0,1)</f>
        <v>1</v>
      </c>
      <c r="AN245" s="77">
        <f>IF(H245&lt;Variables!$G$13,1,0)</f>
        <v>0</v>
      </c>
      <c r="AO245" s="77">
        <f>IF(R245&lt;Variables!$G$12,0,1)</f>
        <v>0</v>
      </c>
      <c r="AP245" s="78">
        <f t="shared" si="7"/>
        <v>1</v>
      </c>
      <c r="AQ245" s="77">
        <f>IF(V245&lt;Variables!$G$15,1,0)</f>
        <v>1</v>
      </c>
      <c r="AR245">
        <v>0</v>
      </c>
      <c r="AS245">
        <v>0</v>
      </c>
      <c r="AT245">
        <v>1</v>
      </c>
      <c r="AU245">
        <v>0</v>
      </c>
      <c r="BA245">
        <v>-2.25</v>
      </c>
    </row>
    <row r="246" spans="3:53" x14ac:dyDescent="0.25">
      <c r="C246" t="s">
        <v>233</v>
      </c>
      <c r="D246" t="s">
        <v>137</v>
      </c>
      <c r="E246">
        <v>115.18</v>
      </c>
      <c r="F246">
        <v>7.52</v>
      </c>
      <c r="G246">
        <v>8.2100000000000009</v>
      </c>
      <c r="H246">
        <v>5090</v>
      </c>
      <c r="I246">
        <v>-25.510999999999999</v>
      </c>
      <c r="J246" t="s">
        <v>75</v>
      </c>
      <c r="K246">
        <v>77.84</v>
      </c>
      <c r="L246">
        <v>113.57783000000001</v>
      </c>
      <c r="M246">
        <v>1.234545509453749</v>
      </c>
      <c r="N246">
        <v>111.9468304347826</v>
      </c>
      <c r="O246">
        <v>2.709473375384599</v>
      </c>
      <c r="P246">
        <v>130793</v>
      </c>
      <c r="Q246">
        <v>791751</v>
      </c>
      <c r="R246">
        <v>0.17</v>
      </c>
      <c r="S246">
        <v>22.196999999999999</v>
      </c>
      <c r="T246">
        <v>7.6390000000000011</v>
      </c>
      <c r="U246">
        <v>13.736000000000001</v>
      </c>
      <c r="V246">
        <v>2.5240643874667432</v>
      </c>
      <c r="AC246">
        <v>117.34990000000001</v>
      </c>
      <c r="AD246">
        <v>111.8681</v>
      </c>
      <c r="AH246" s="77">
        <f>IF(AND(M246&lt;Variables!$G$6,M246&gt;Variables!$G$5),0,1)</f>
        <v>1</v>
      </c>
      <c r="AI246" s="77">
        <f t="shared" si="6"/>
        <v>0</v>
      </c>
      <c r="AJ246" s="77">
        <f>IF(I246&gt;Variables!$G$7,0,1)</f>
        <v>1</v>
      </c>
      <c r="AK246" s="77">
        <f>IF(F246&gt;Variables!$G$8,0,1)</f>
        <v>1</v>
      </c>
      <c r="AL246" s="77">
        <f>IF(G246&gt;Variables!$G$9,0,1)</f>
        <v>1</v>
      </c>
      <c r="AM246" s="77">
        <f>IF(AND(K246&gt;Variables!$G$10,K246&lt;Variables!$G$11),0,1)</f>
        <v>1</v>
      </c>
      <c r="AN246" s="77">
        <f>IF(H246&lt;Variables!$G$13,1,0)</f>
        <v>0</v>
      </c>
      <c r="AO246" s="77">
        <f>IF(R246&lt;Variables!$G$12,0,1)</f>
        <v>0</v>
      </c>
      <c r="AP246" s="78">
        <f t="shared" si="7"/>
        <v>1</v>
      </c>
      <c r="AQ246" s="77">
        <f>IF(V246&lt;Variables!$G$15,1,0)</f>
        <v>1</v>
      </c>
      <c r="AR246">
        <v>0</v>
      </c>
      <c r="AS246">
        <v>0</v>
      </c>
      <c r="AT246">
        <v>1</v>
      </c>
      <c r="AU246">
        <v>0</v>
      </c>
      <c r="BA246">
        <v>-0.85</v>
      </c>
    </row>
    <row r="247" spans="3:53" x14ac:dyDescent="0.25">
      <c r="C247" t="s">
        <v>233</v>
      </c>
      <c r="D247" t="s">
        <v>177</v>
      </c>
      <c r="E247">
        <v>53.94</v>
      </c>
      <c r="F247">
        <v>7.36</v>
      </c>
      <c r="G247">
        <v>7.33</v>
      </c>
      <c r="H247">
        <v>9490</v>
      </c>
      <c r="I247">
        <v>124.47199999999999</v>
      </c>
      <c r="J247" t="s">
        <v>75</v>
      </c>
      <c r="K247">
        <v>55.62</v>
      </c>
      <c r="L247">
        <v>53.432729999999992</v>
      </c>
      <c r="M247">
        <v>0.79964096912137417</v>
      </c>
      <c r="N247">
        <v>54.088221999999988</v>
      </c>
      <c r="O247">
        <v>-0.4219439862526731</v>
      </c>
      <c r="P247">
        <v>398799</v>
      </c>
      <c r="Q247">
        <v>1777000</v>
      </c>
      <c r="R247">
        <v>0.22</v>
      </c>
      <c r="S247">
        <v>22.196999999999999</v>
      </c>
      <c r="T247">
        <v>7.6390000000000011</v>
      </c>
      <c r="U247">
        <v>13.736000000000001</v>
      </c>
      <c r="V247">
        <v>2.3914539140750621</v>
      </c>
      <c r="AC247">
        <v>53.99</v>
      </c>
      <c r="AD247">
        <v>50.84</v>
      </c>
      <c r="AH247" s="77">
        <f>IF(AND(M247&lt;Variables!$G$6,M247&gt;Variables!$G$5),0,1)</f>
        <v>1</v>
      </c>
      <c r="AI247" s="77">
        <f t="shared" si="6"/>
        <v>1</v>
      </c>
      <c r="AJ247" s="77">
        <f>IF(I247&gt;Variables!$G$7,0,1)</f>
        <v>0</v>
      </c>
      <c r="AK247" s="77">
        <f>IF(F247&gt;Variables!$G$8,0,1)</f>
        <v>1</v>
      </c>
      <c r="AL247" s="77">
        <f>IF(G247&gt;Variables!$G$9,0,1)</f>
        <v>1</v>
      </c>
      <c r="AM247" s="77">
        <f>IF(AND(K247&gt;Variables!$G$10,K247&lt;Variables!$G$11),0,1)</f>
        <v>1</v>
      </c>
      <c r="AN247" s="77">
        <f>IF(H247&lt;Variables!$G$13,1,0)</f>
        <v>0</v>
      </c>
      <c r="AO247" s="77">
        <f>IF(R247&lt;Variables!$G$12,0,1)</f>
        <v>0</v>
      </c>
      <c r="AP247" s="78">
        <f t="shared" si="7"/>
        <v>1</v>
      </c>
      <c r="AQ247" s="77">
        <f>IF(V247&lt;Variables!$G$15,1,0)</f>
        <v>1</v>
      </c>
      <c r="AR247">
        <v>0</v>
      </c>
      <c r="AS247">
        <v>0</v>
      </c>
      <c r="AT247">
        <v>1</v>
      </c>
      <c r="AU247">
        <v>0</v>
      </c>
      <c r="BA247">
        <v>-2.25</v>
      </c>
    </row>
    <row r="248" spans="3:53" x14ac:dyDescent="0.25">
      <c r="C248" t="s">
        <v>233</v>
      </c>
      <c r="D248" t="s">
        <v>160</v>
      </c>
      <c r="E248">
        <v>22.12</v>
      </c>
      <c r="F248">
        <v>7.49</v>
      </c>
      <c r="G248">
        <v>8.76</v>
      </c>
      <c r="H248">
        <v>2340</v>
      </c>
      <c r="I248">
        <v>-38.787999999999997</v>
      </c>
      <c r="J248" t="s">
        <v>74</v>
      </c>
      <c r="K248">
        <v>45.11</v>
      </c>
      <c r="L248">
        <v>22.005604999999999</v>
      </c>
      <c r="M248">
        <v>-0.16179968694338001</v>
      </c>
      <c r="N248">
        <v>22.187851999999999</v>
      </c>
      <c r="O248">
        <v>-0.98185259213014675</v>
      </c>
      <c r="P248">
        <v>432384</v>
      </c>
      <c r="Q248">
        <v>1490000</v>
      </c>
      <c r="R248">
        <v>0.28999999999999998</v>
      </c>
      <c r="S248">
        <v>22.196999999999999</v>
      </c>
      <c r="T248">
        <v>7.6390000000000011</v>
      </c>
      <c r="U248">
        <v>13.736000000000001</v>
      </c>
      <c r="V248">
        <v>2.3182614049056141</v>
      </c>
      <c r="AC248">
        <v>22.59</v>
      </c>
      <c r="AD248">
        <v>21.12</v>
      </c>
      <c r="AH248" s="77">
        <f>IF(AND(M248&lt;Variables!$G$6,M248&gt;Variables!$G$5),0,1)</f>
        <v>1</v>
      </c>
      <c r="AI248" s="77">
        <f t="shared" si="6"/>
        <v>1</v>
      </c>
      <c r="AJ248" s="77">
        <f>IF(I248&gt;Variables!$G$7,0,1)</f>
        <v>1</v>
      </c>
      <c r="AK248" s="77">
        <f>IF(F248&gt;Variables!$G$8,0,1)</f>
        <v>1</v>
      </c>
      <c r="AL248" s="77">
        <f>IF(G248&gt;Variables!$G$9,0,1)</f>
        <v>1</v>
      </c>
      <c r="AM248" s="77">
        <f>IF(AND(K248&gt;Variables!$G$10,K248&lt;Variables!$G$11),0,1)</f>
        <v>1</v>
      </c>
      <c r="AN248" s="77">
        <f>IF(H248&lt;Variables!$G$13,1,0)</f>
        <v>0</v>
      </c>
      <c r="AO248" s="77">
        <f>IF(R248&lt;Variables!$G$12,0,1)</f>
        <v>0</v>
      </c>
      <c r="AP248" s="78">
        <f t="shared" si="7"/>
        <v>0</v>
      </c>
      <c r="AQ248" s="77">
        <f>IF(V248&lt;Variables!$G$15,1,0)</f>
        <v>1</v>
      </c>
      <c r="AR248">
        <v>0</v>
      </c>
      <c r="AS248">
        <v>0</v>
      </c>
      <c r="AT248">
        <v>0</v>
      </c>
      <c r="AU248">
        <v>1</v>
      </c>
      <c r="BA248">
        <v>-0.24</v>
      </c>
    </row>
    <row r="249" spans="3:53" x14ac:dyDescent="0.25">
      <c r="C249" t="s">
        <v>233</v>
      </c>
      <c r="D249" t="s">
        <v>83</v>
      </c>
      <c r="E249">
        <v>30.51</v>
      </c>
      <c r="F249">
        <v>7.34</v>
      </c>
      <c r="G249">
        <v>6.09</v>
      </c>
      <c r="H249">
        <v>24680</v>
      </c>
      <c r="I249">
        <v>1.383</v>
      </c>
      <c r="J249" t="s">
        <v>75</v>
      </c>
      <c r="K249">
        <v>57.19</v>
      </c>
      <c r="L249">
        <v>30.402004999999999</v>
      </c>
      <c r="M249">
        <v>4.2743891397964202E-2</v>
      </c>
      <c r="N249">
        <v>30.165312</v>
      </c>
      <c r="O249">
        <v>0.82773219783040552</v>
      </c>
      <c r="P249">
        <v>7862000</v>
      </c>
      <c r="Q249">
        <v>13870000</v>
      </c>
      <c r="R249">
        <v>0.56999999999999995</v>
      </c>
      <c r="S249">
        <v>22.196999999999999</v>
      </c>
      <c r="T249">
        <v>7.6390000000000011</v>
      </c>
      <c r="U249">
        <v>13.736000000000001</v>
      </c>
      <c r="V249">
        <v>2.4394894938870642</v>
      </c>
      <c r="AC249">
        <v>31.315000000000001</v>
      </c>
      <c r="AD249">
        <v>30.26</v>
      </c>
      <c r="AH249" s="77">
        <f>IF(AND(M249&lt;Variables!$G$6,M249&gt;Variables!$G$5),0,1)</f>
        <v>1</v>
      </c>
      <c r="AI249" s="77">
        <f t="shared" si="6"/>
        <v>0</v>
      </c>
      <c r="AJ249" s="77">
        <f>IF(I249&gt;Variables!$G$7,0,1)</f>
        <v>1</v>
      </c>
      <c r="AK249" s="77">
        <f>IF(F249&gt;Variables!$G$8,0,1)</f>
        <v>1</v>
      </c>
      <c r="AL249" s="77">
        <f>IF(G249&gt;Variables!$G$9,0,1)</f>
        <v>1</v>
      </c>
      <c r="AM249" s="77">
        <f>IF(AND(K249&gt;Variables!$G$10,K249&lt;Variables!$G$11),0,1)</f>
        <v>1</v>
      </c>
      <c r="AN249" s="77">
        <f>IF(H249&lt;Variables!$G$13,1,0)</f>
        <v>0</v>
      </c>
      <c r="AO249" s="77">
        <f>IF(R249&lt;Variables!$G$12,0,1)</f>
        <v>0</v>
      </c>
      <c r="AP249" s="78">
        <f t="shared" si="7"/>
        <v>1</v>
      </c>
      <c r="AQ249" s="77">
        <f>IF(V249&lt;Variables!$G$15,1,0)</f>
        <v>1</v>
      </c>
      <c r="AR249">
        <v>1</v>
      </c>
      <c r="AS249">
        <v>0</v>
      </c>
      <c r="AT249">
        <v>0</v>
      </c>
      <c r="AU249">
        <v>0</v>
      </c>
      <c r="BA249">
        <v>1.54</v>
      </c>
    </row>
    <row r="250" spans="3:53" x14ac:dyDescent="0.25">
      <c r="C250" t="s">
        <v>233</v>
      </c>
      <c r="D250" t="s">
        <v>212</v>
      </c>
      <c r="E250">
        <v>4.45</v>
      </c>
      <c r="F250">
        <v>33.64</v>
      </c>
      <c r="G250">
        <v>-23.88</v>
      </c>
      <c r="H250">
        <v>12.78</v>
      </c>
      <c r="I250">
        <v>-2E-3</v>
      </c>
      <c r="J250" t="s">
        <v>74</v>
      </c>
      <c r="K250">
        <v>33.840000000000003</v>
      </c>
      <c r="L250">
        <v>4.5402749999999994</v>
      </c>
      <c r="M250">
        <v>-3.0895705656595478</v>
      </c>
      <c r="N250">
        <v>4.9709347826086958</v>
      </c>
      <c r="O250">
        <v>-11.48546113713193</v>
      </c>
      <c r="P250">
        <v>56240000</v>
      </c>
      <c r="Q250">
        <v>441580</v>
      </c>
      <c r="R250">
        <v>127.36</v>
      </c>
      <c r="S250">
        <v>22.196999999999999</v>
      </c>
      <c r="T250">
        <v>7.6390000000000011</v>
      </c>
      <c r="U250">
        <v>13.736000000000001</v>
      </c>
      <c r="V250">
        <v>2.135720729242172</v>
      </c>
      <c r="AC250">
        <v>4.5</v>
      </c>
      <c r="AD250">
        <v>3.91</v>
      </c>
      <c r="AH250" s="77">
        <f>IF(AND(M250&lt;Variables!$G$6,M250&gt;Variables!$G$5),0,1)</f>
        <v>0</v>
      </c>
      <c r="AI250" s="77">
        <f t="shared" si="6"/>
        <v>1</v>
      </c>
      <c r="AJ250" s="77">
        <f>IF(I250&gt;Variables!$G$7,0,1)</f>
        <v>1</v>
      </c>
      <c r="AK250" s="77">
        <f>IF(F250&gt;Variables!$G$8,0,1)</f>
        <v>0</v>
      </c>
      <c r="AL250" s="77">
        <f>IF(G250&gt;Variables!$G$9,0,1)</f>
        <v>1</v>
      </c>
      <c r="AM250" s="77">
        <f>IF(AND(K250&gt;Variables!$G$10,K250&lt;Variables!$G$11),0,1)</f>
        <v>1</v>
      </c>
      <c r="AN250" s="77">
        <f>IF(H250&lt;Variables!$G$13,1,0)</f>
        <v>1</v>
      </c>
      <c r="AO250" s="77">
        <f>IF(R250&lt;Variables!$G$12,0,1)</f>
        <v>1</v>
      </c>
      <c r="AP250" s="78">
        <f t="shared" si="7"/>
        <v>0</v>
      </c>
      <c r="AQ250" s="77">
        <f>IF(V250&lt;Variables!$G$15,1,0)</f>
        <v>1</v>
      </c>
      <c r="AR250">
        <v>0</v>
      </c>
      <c r="AS250">
        <v>0</v>
      </c>
      <c r="AT250">
        <v>1</v>
      </c>
      <c r="AU250">
        <v>0</v>
      </c>
      <c r="BA250">
        <v>-2.25</v>
      </c>
    </row>
    <row r="251" spans="3:53" x14ac:dyDescent="0.25">
      <c r="C251" t="s">
        <v>233</v>
      </c>
      <c r="D251" t="s">
        <v>79</v>
      </c>
      <c r="E251">
        <v>52.37</v>
      </c>
      <c r="F251">
        <v>9.08</v>
      </c>
      <c r="G251">
        <v>4.71</v>
      </c>
      <c r="H251">
        <v>9750</v>
      </c>
      <c r="I251">
        <v>-39.151000000000003</v>
      </c>
      <c r="J251" t="s">
        <v>75</v>
      </c>
      <c r="K251">
        <v>70.930000000000007</v>
      </c>
      <c r="L251">
        <v>51.367005000000013</v>
      </c>
      <c r="M251">
        <v>1.514581198572891</v>
      </c>
      <c r="N251">
        <v>50.915709999999997</v>
      </c>
      <c r="O251">
        <v>2.4143628754268689</v>
      </c>
      <c r="P251">
        <v>8815000</v>
      </c>
      <c r="Q251">
        <v>6236000</v>
      </c>
      <c r="R251">
        <v>1.41</v>
      </c>
      <c r="S251">
        <v>22.196999999999999</v>
      </c>
      <c r="T251">
        <v>7.6390000000000011</v>
      </c>
      <c r="U251">
        <v>13.736000000000001</v>
      </c>
      <c r="V251">
        <v>2.4529055560411601</v>
      </c>
      <c r="AC251">
        <v>52.75</v>
      </c>
      <c r="AD251">
        <v>50.51</v>
      </c>
      <c r="AH251" s="77">
        <f>IF(AND(M251&lt;Variables!$G$6,M251&gt;Variables!$G$5),0,1)</f>
        <v>1</v>
      </c>
      <c r="AI251" s="77">
        <f t="shared" si="6"/>
        <v>0</v>
      </c>
      <c r="AJ251" s="77">
        <f>IF(I251&gt;Variables!$G$7,0,1)</f>
        <v>1</v>
      </c>
      <c r="AK251" s="77">
        <f>IF(F251&gt;Variables!$G$8,0,1)</f>
        <v>0</v>
      </c>
      <c r="AL251" s="77">
        <f>IF(G251&gt;Variables!$G$9,0,1)</f>
        <v>1</v>
      </c>
      <c r="AM251" s="77">
        <f>IF(AND(K251&gt;Variables!$G$10,K251&lt;Variables!$G$11),0,1)</f>
        <v>1</v>
      </c>
      <c r="AN251" s="77">
        <f>IF(H251&lt;Variables!$G$13,1,0)</f>
        <v>0</v>
      </c>
      <c r="AO251" s="77">
        <f>IF(R251&lt;Variables!$G$12,0,1)</f>
        <v>0</v>
      </c>
      <c r="AP251" s="78">
        <f t="shared" si="7"/>
        <v>1</v>
      </c>
      <c r="AQ251" s="77">
        <f>IF(V251&lt;Variables!$G$15,1,0)</f>
        <v>1</v>
      </c>
      <c r="AR251">
        <v>0</v>
      </c>
      <c r="AS251">
        <v>0</v>
      </c>
      <c r="AT251">
        <v>1</v>
      </c>
      <c r="AU251">
        <v>0</v>
      </c>
      <c r="BA251">
        <v>-2.08</v>
      </c>
    </row>
    <row r="252" spans="3:53" x14ac:dyDescent="0.25">
      <c r="C252" t="s">
        <v>233</v>
      </c>
      <c r="D252" t="s">
        <v>216</v>
      </c>
      <c r="E252">
        <v>47.64</v>
      </c>
      <c r="F252">
        <v>8.14</v>
      </c>
      <c r="G252">
        <v>4.1100000000000003</v>
      </c>
      <c r="H252">
        <v>2660</v>
      </c>
      <c r="I252">
        <v>1.1990000000000001</v>
      </c>
      <c r="J252" t="s">
        <v>74</v>
      </c>
      <c r="K252">
        <v>61.52</v>
      </c>
      <c r="L252">
        <v>47.758549999999993</v>
      </c>
      <c r="M252">
        <v>-0.23775847466053601</v>
      </c>
      <c r="N252">
        <v>47.390741379310342</v>
      </c>
      <c r="O252">
        <v>0.53651538948209987</v>
      </c>
      <c r="P252">
        <v>58907</v>
      </c>
      <c r="Q252">
        <v>141185</v>
      </c>
      <c r="R252">
        <v>0.42</v>
      </c>
      <c r="S252">
        <v>22.196999999999999</v>
      </c>
      <c r="T252">
        <v>7.6390000000000011</v>
      </c>
      <c r="U252">
        <v>13.736000000000001</v>
      </c>
      <c r="V252">
        <v>2.5004390877310958</v>
      </c>
      <c r="AC252">
        <v>47.79</v>
      </c>
      <c r="AD252">
        <v>46.42</v>
      </c>
      <c r="AH252" s="77">
        <f>IF(AND(M252&lt;Variables!$G$6,M252&gt;Variables!$G$5),0,1)</f>
        <v>1</v>
      </c>
      <c r="AI252" s="77">
        <f t="shared" si="6"/>
        <v>0</v>
      </c>
      <c r="AJ252" s="77">
        <f>IF(I252&gt;Variables!$G$7,0,1)</f>
        <v>1</v>
      </c>
      <c r="AK252" s="77">
        <f>IF(F252&gt;Variables!$G$8,0,1)</f>
        <v>1</v>
      </c>
      <c r="AL252" s="77">
        <f>IF(G252&gt;Variables!$G$9,0,1)</f>
        <v>1</v>
      </c>
      <c r="AM252" s="77">
        <f>IF(AND(K252&gt;Variables!$G$10,K252&lt;Variables!$G$11),0,1)</f>
        <v>1</v>
      </c>
      <c r="AN252" s="77">
        <f>IF(H252&lt;Variables!$G$13,1,0)</f>
        <v>0</v>
      </c>
      <c r="AO252" s="77">
        <f>IF(R252&lt;Variables!$G$12,0,1)</f>
        <v>0</v>
      </c>
      <c r="AP252" s="78">
        <f t="shared" si="7"/>
        <v>0</v>
      </c>
      <c r="AQ252" s="77">
        <f>IF(V252&lt;Variables!$G$15,1,0)</f>
        <v>1</v>
      </c>
      <c r="AR252">
        <v>0</v>
      </c>
      <c r="AS252">
        <v>0</v>
      </c>
      <c r="AT252">
        <v>1</v>
      </c>
      <c r="AU252">
        <v>0</v>
      </c>
      <c r="BA252">
        <v>-1.33</v>
      </c>
    </row>
    <row r="253" spans="3:53" x14ac:dyDescent="0.25">
      <c r="C253" t="s">
        <v>235</v>
      </c>
      <c r="D253" t="s">
        <v>221</v>
      </c>
      <c r="E253">
        <v>8.34</v>
      </c>
      <c r="F253">
        <v>10.58</v>
      </c>
      <c r="G253">
        <v>1.4</v>
      </c>
      <c r="H253">
        <v>-99999</v>
      </c>
      <c r="I253">
        <v>0.90500000000000003</v>
      </c>
      <c r="J253" t="s">
        <v>75</v>
      </c>
      <c r="K253">
        <v>67.38</v>
      </c>
      <c r="L253">
        <v>8.326433333333334</v>
      </c>
      <c r="M253">
        <v>-1.7214253401833478E-2</v>
      </c>
      <c r="N253">
        <v>8.3098833333333335</v>
      </c>
      <c r="O253">
        <v>0.18191190008683369</v>
      </c>
      <c r="P253">
        <v>33280</v>
      </c>
      <c r="Q253">
        <v>327629</v>
      </c>
      <c r="R253">
        <v>0.1</v>
      </c>
      <c r="S253">
        <v>23.338000000000001</v>
      </c>
      <c r="T253">
        <v>7.520999999999999</v>
      </c>
      <c r="U253">
        <v>14.153600000000001</v>
      </c>
      <c r="V253">
        <v>2.548368413183717</v>
      </c>
      <c r="AC253">
        <v>8.35</v>
      </c>
      <c r="AD253">
        <v>8.26</v>
      </c>
      <c r="AH253" s="77">
        <f>IF(AND(M253&lt;Variables!$G$6,M253&gt;Variables!$G$5),0,1)</f>
        <v>1</v>
      </c>
      <c r="AI253" s="77">
        <f t="shared" si="6"/>
        <v>0</v>
      </c>
      <c r="AJ253" s="77">
        <f>IF(I253&gt;Variables!$G$7,0,1)</f>
        <v>1</v>
      </c>
      <c r="AK253" s="77">
        <f>IF(F253&gt;Variables!$G$8,0,1)</f>
        <v>0</v>
      </c>
      <c r="AL253" s="77">
        <f>IF(G253&gt;Variables!$G$9,0,1)</f>
        <v>1</v>
      </c>
      <c r="AM253" s="77">
        <f>IF(AND(K253&gt;Variables!$G$10,K253&lt;Variables!$G$11),0,1)</f>
        <v>0</v>
      </c>
      <c r="AN253" s="77">
        <f>IF(H253&lt;Variables!$G$13,1,0)</f>
        <v>1</v>
      </c>
      <c r="AO253" s="77">
        <f>IF(R253&lt;Variables!$G$12,0,1)</f>
        <v>0</v>
      </c>
      <c r="AP253" s="78">
        <f t="shared" si="7"/>
        <v>1</v>
      </c>
      <c r="AQ253" s="77">
        <f>IF(V253&lt;Variables!$G$15,1,0)</f>
        <v>1</v>
      </c>
      <c r="AR253">
        <v>0</v>
      </c>
      <c r="AS253">
        <v>0</v>
      </c>
      <c r="AT253">
        <v>0</v>
      </c>
      <c r="AU253">
        <v>0</v>
      </c>
      <c r="BA253">
        <v>0</v>
      </c>
    </row>
    <row r="254" spans="3:53" x14ac:dyDescent="0.25">
      <c r="C254" t="s">
        <v>235</v>
      </c>
      <c r="D254" t="s">
        <v>138</v>
      </c>
      <c r="E254">
        <v>17.059999999999999</v>
      </c>
      <c r="F254">
        <v>8.06</v>
      </c>
      <c r="G254">
        <v>5.91</v>
      </c>
      <c r="H254">
        <v>5940</v>
      </c>
      <c r="I254">
        <v>27.975999999999999</v>
      </c>
      <c r="J254" t="s">
        <v>75</v>
      </c>
      <c r="K254">
        <v>48.51</v>
      </c>
      <c r="L254">
        <v>17.065825</v>
      </c>
      <c r="M254">
        <v>-0.2099224619964116</v>
      </c>
      <c r="N254">
        <v>17.012968000000001</v>
      </c>
      <c r="O254">
        <v>0.1001118676059576</v>
      </c>
      <c r="P254">
        <v>5538000</v>
      </c>
      <c r="Q254">
        <v>14396000</v>
      </c>
      <c r="R254">
        <v>0.38</v>
      </c>
      <c r="S254">
        <v>23.338000000000001</v>
      </c>
      <c r="T254">
        <v>7.520999999999999</v>
      </c>
      <c r="U254">
        <v>14.153600000000001</v>
      </c>
      <c r="V254">
        <v>2.3561182624672412</v>
      </c>
      <c r="AC254">
        <v>17.11</v>
      </c>
      <c r="AD254">
        <v>16.510000000000002</v>
      </c>
      <c r="AH254" s="77">
        <f>IF(AND(M254&lt;Variables!$G$6,M254&gt;Variables!$G$5),0,1)</f>
        <v>1</v>
      </c>
      <c r="AI254" s="77">
        <f t="shared" si="6"/>
        <v>0</v>
      </c>
      <c r="AJ254" s="77">
        <f>IF(I254&gt;Variables!$G$7,0,1)</f>
        <v>1</v>
      </c>
      <c r="AK254" s="77">
        <f>IF(F254&gt;Variables!$G$8,0,1)</f>
        <v>1</v>
      </c>
      <c r="AL254" s="77">
        <f>IF(G254&gt;Variables!$G$9,0,1)</f>
        <v>1</v>
      </c>
      <c r="AM254" s="77">
        <f>IF(AND(K254&gt;Variables!$G$10,K254&lt;Variables!$G$11),0,1)</f>
        <v>1</v>
      </c>
      <c r="AN254" s="77">
        <f>IF(H254&lt;Variables!$G$13,1,0)</f>
        <v>0</v>
      </c>
      <c r="AO254" s="77">
        <f>IF(R254&lt;Variables!$G$12,0,1)</f>
        <v>0</v>
      </c>
      <c r="AP254" s="78">
        <f t="shared" si="7"/>
        <v>1</v>
      </c>
      <c r="AQ254" s="77">
        <f>IF(V254&lt;Variables!$G$15,1,0)</f>
        <v>1</v>
      </c>
      <c r="AR254">
        <v>0</v>
      </c>
      <c r="AS254">
        <v>0</v>
      </c>
      <c r="AT254">
        <v>0</v>
      </c>
      <c r="AU254">
        <v>1</v>
      </c>
      <c r="BA254">
        <v>-0.7</v>
      </c>
    </row>
    <row r="255" spans="3:53" x14ac:dyDescent="0.25">
      <c r="C255" t="s">
        <v>235</v>
      </c>
      <c r="D255" t="s">
        <v>80</v>
      </c>
      <c r="E255">
        <v>29.89</v>
      </c>
      <c r="F255">
        <v>6.84</v>
      </c>
      <c r="G255">
        <v>5.82</v>
      </c>
      <c r="H255">
        <v>2880</v>
      </c>
      <c r="I255">
        <v>7.3810000000000002</v>
      </c>
      <c r="J255" t="s">
        <v>74</v>
      </c>
      <c r="K255">
        <v>67.09</v>
      </c>
      <c r="L255">
        <v>29.63473529411765</v>
      </c>
      <c r="M255">
        <v>0.5576722863968292</v>
      </c>
      <c r="N255">
        <v>29.469521951219519</v>
      </c>
      <c r="O255">
        <v>1.121423175196125</v>
      </c>
      <c r="P255">
        <v>104917</v>
      </c>
      <c r="Q255">
        <v>397851</v>
      </c>
      <c r="R255">
        <v>0.26</v>
      </c>
      <c r="S255">
        <v>23.338000000000001</v>
      </c>
      <c r="T255">
        <v>7.520999999999999</v>
      </c>
      <c r="U255">
        <v>14.153600000000001</v>
      </c>
      <c r="V255">
        <v>2.502028491800063</v>
      </c>
      <c r="AC255">
        <v>29.83</v>
      </c>
      <c r="AD255">
        <v>28</v>
      </c>
      <c r="AH255" s="77">
        <f>IF(AND(M255&lt;Variables!$G$6,M255&gt;Variables!$G$5),0,1)</f>
        <v>1</v>
      </c>
      <c r="AI255" s="77">
        <f t="shared" si="6"/>
        <v>0</v>
      </c>
      <c r="AJ255" s="77">
        <f>IF(I255&gt;Variables!$G$7,0,1)</f>
        <v>1</v>
      </c>
      <c r="AK255" s="77">
        <f>IF(F255&gt;Variables!$G$8,0,1)</f>
        <v>1</v>
      </c>
      <c r="AL255" s="77">
        <f>IF(G255&gt;Variables!$G$9,0,1)</f>
        <v>1</v>
      </c>
      <c r="AM255" s="77">
        <f>IF(AND(K255&gt;Variables!$G$10,K255&lt;Variables!$G$11),0,1)</f>
        <v>0</v>
      </c>
      <c r="AN255" s="77">
        <f>IF(H255&lt;Variables!$G$13,1,0)</f>
        <v>0</v>
      </c>
      <c r="AO255" s="77">
        <f>IF(R255&lt;Variables!$G$12,0,1)</f>
        <v>0</v>
      </c>
      <c r="AP255" s="78">
        <f t="shared" si="7"/>
        <v>0</v>
      </c>
      <c r="AQ255" s="77">
        <f>IF(V255&lt;Variables!$G$15,1,0)</f>
        <v>1</v>
      </c>
      <c r="AR255">
        <v>0</v>
      </c>
      <c r="AS255">
        <v>0</v>
      </c>
      <c r="AT255">
        <v>1</v>
      </c>
      <c r="AU255">
        <v>0</v>
      </c>
      <c r="BA255">
        <v>-1.56</v>
      </c>
    </row>
    <row r="256" spans="3:53" x14ac:dyDescent="0.25">
      <c r="C256" t="s">
        <v>235</v>
      </c>
      <c r="D256" t="s">
        <v>215</v>
      </c>
      <c r="E256">
        <v>0.74</v>
      </c>
      <c r="F256">
        <v>11.09</v>
      </c>
      <c r="G256">
        <v>0</v>
      </c>
      <c r="H256">
        <v>-99999</v>
      </c>
      <c r="I256">
        <v>1338655.1310000001</v>
      </c>
      <c r="J256" t="s">
        <v>75</v>
      </c>
      <c r="K256">
        <v>-99999</v>
      </c>
      <c r="L256">
        <v>-99999</v>
      </c>
      <c r="M256">
        <v>-99999</v>
      </c>
      <c r="N256">
        <v>-99999</v>
      </c>
      <c r="O256">
        <v>-99999</v>
      </c>
      <c r="P256">
        <v>50000</v>
      </c>
      <c r="Q256">
        <v>534</v>
      </c>
      <c r="R256">
        <v>93.63</v>
      </c>
      <c r="S256">
        <v>23.338000000000001</v>
      </c>
      <c r="T256">
        <v>7.520999999999999</v>
      </c>
      <c r="U256">
        <v>14.153600000000001</v>
      </c>
      <c r="V256">
        <v>-99999</v>
      </c>
      <c r="AC256">
        <v>0.73509999999999998</v>
      </c>
      <c r="AD256">
        <v>0.68789999999999996</v>
      </c>
      <c r="AH256" s="77">
        <f>IF(AND(M256&lt;Variables!$G$6,M256&gt;Variables!$G$5),0,1)</f>
        <v>1</v>
      </c>
      <c r="AI256" s="77">
        <f t="shared" si="6"/>
        <v>1</v>
      </c>
      <c r="AJ256" s="77">
        <f>IF(I256&gt;Variables!$G$7,0,1)</f>
        <v>0</v>
      </c>
      <c r="AK256" s="77">
        <f>IF(F256&gt;Variables!$G$8,0,1)</f>
        <v>0</v>
      </c>
      <c r="AL256" s="77">
        <f>IF(G256&gt;Variables!$G$9,0,1)</f>
        <v>1</v>
      </c>
      <c r="AM256" s="77">
        <f>IF(AND(K256&gt;Variables!$G$10,K256&lt;Variables!$G$11),0,1)</f>
        <v>1</v>
      </c>
      <c r="AN256" s="77">
        <f>IF(H256&lt;Variables!$G$13,1,0)</f>
        <v>1</v>
      </c>
      <c r="AO256" s="77">
        <f>IF(R256&lt;Variables!$G$12,0,1)</f>
        <v>1</v>
      </c>
      <c r="AP256" s="78">
        <f t="shared" si="7"/>
        <v>1</v>
      </c>
      <c r="AQ256" s="77">
        <f>IF(V256&lt;Variables!$G$15,1,0)</f>
        <v>1</v>
      </c>
      <c r="AR256">
        <v>0</v>
      </c>
      <c r="AS256">
        <v>0</v>
      </c>
      <c r="AT256">
        <v>1</v>
      </c>
      <c r="AU256">
        <v>0</v>
      </c>
      <c r="BA256">
        <v>-2.25</v>
      </c>
    </row>
    <row r="257" spans="3:53" x14ac:dyDescent="0.25">
      <c r="C257" t="s">
        <v>235</v>
      </c>
      <c r="D257" t="s">
        <v>220</v>
      </c>
      <c r="E257">
        <v>2.88</v>
      </c>
      <c r="F257">
        <v>39.659999999999997</v>
      </c>
      <c r="G257">
        <v>-17.25</v>
      </c>
      <c r="H257">
        <v>25.86</v>
      </c>
      <c r="I257">
        <v>-0.65700000000000003</v>
      </c>
      <c r="J257" t="s">
        <v>75</v>
      </c>
      <c r="K257">
        <v>46.28</v>
      </c>
      <c r="L257">
        <v>2.8579749999999988</v>
      </c>
      <c r="M257">
        <v>0.1758237913208032</v>
      </c>
      <c r="N257">
        <v>2.9395859999999998</v>
      </c>
      <c r="O257">
        <v>-2.6053328597972731</v>
      </c>
      <c r="P257">
        <v>53290000</v>
      </c>
      <c r="Q257">
        <v>122770</v>
      </c>
      <c r="R257">
        <v>434.06</v>
      </c>
      <c r="S257">
        <v>23.338000000000001</v>
      </c>
      <c r="T257">
        <v>7.520999999999999</v>
      </c>
      <c r="U257">
        <v>14.153600000000001</v>
      </c>
      <c r="V257">
        <v>2.3257783197123829</v>
      </c>
      <c r="AC257">
        <v>3.3</v>
      </c>
      <c r="AD257">
        <v>2.56</v>
      </c>
      <c r="AH257" s="77">
        <f>IF(AND(M257&lt;Variables!$G$6,M257&gt;Variables!$G$5),0,1)</f>
        <v>1</v>
      </c>
      <c r="AI257" s="77">
        <f t="shared" si="6"/>
        <v>1</v>
      </c>
      <c r="AJ257" s="77">
        <f>IF(I257&gt;Variables!$G$7,0,1)</f>
        <v>1</v>
      </c>
      <c r="AK257" s="77">
        <f>IF(F257&gt;Variables!$G$8,0,1)</f>
        <v>0</v>
      </c>
      <c r="AL257" s="77">
        <f>IF(G257&gt;Variables!$G$9,0,1)</f>
        <v>1</v>
      </c>
      <c r="AM257" s="77">
        <f>IF(AND(K257&gt;Variables!$G$10,K257&lt;Variables!$G$11),0,1)</f>
        <v>1</v>
      </c>
      <c r="AN257" s="77">
        <f>IF(H257&lt;Variables!$G$13,1,0)</f>
        <v>1</v>
      </c>
      <c r="AO257" s="77">
        <f>IF(R257&lt;Variables!$G$12,0,1)</f>
        <v>1</v>
      </c>
      <c r="AP257" s="78">
        <f t="shared" si="7"/>
        <v>1</v>
      </c>
      <c r="AQ257" s="77">
        <f>IF(V257&lt;Variables!$G$15,1,0)</f>
        <v>1</v>
      </c>
      <c r="AR257">
        <v>0</v>
      </c>
      <c r="AS257">
        <v>0</v>
      </c>
      <c r="AT257">
        <v>1</v>
      </c>
      <c r="AU257">
        <v>0</v>
      </c>
      <c r="BA257">
        <v>-2.25</v>
      </c>
    </row>
    <row r="258" spans="3:53" x14ac:dyDescent="0.25">
      <c r="C258" t="s">
        <v>235</v>
      </c>
      <c r="D258" t="s">
        <v>219</v>
      </c>
      <c r="E258">
        <v>2.96</v>
      </c>
      <c r="F258">
        <v>33.18</v>
      </c>
      <c r="G258">
        <v>25.43</v>
      </c>
      <c r="H258">
        <v>417.61</v>
      </c>
      <c r="I258">
        <v>1.155</v>
      </c>
      <c r="J258" t="s">
        <v>75</v>
      </c>
      <c r="K258">
        <v>63.42</v>
      </c>
      <c r="L258">
        <v>2.8496100000000002</v>
      </c>
      <c r="M258">
        <v>3.877372693105388</v>
      </c>
      <c r="N258">
        <v>2.863286</v>
      </c>
      <c r="O258">
        <v>3.3812200387945941</v>
      </c>
      <c r="P258">
        <v>16660000</v>
      </c>
      <c r="Q258">
        <v>1300000</v>
      </c>
      <c r="R258">
        <v>12.82</v>
      </c>
      <c r="S258">
        <v>23.338000000000001</v>
      </c>
      <c r="T258">
        <v>7.520999999999999</v>
      </c>
      <c r="U258">
        <v>14.153600000000001</v>
      </c>
      <c r="V258">
        <v>2.254944331607482</v>
      </c>
      <c r="AC258">
        <v>3.14</v>
      </c>
      <c r="AD258">
        <v>2.5299999999999998</v>
      </c>
      <c r="AH258" s="77">
        <f>IF(AND(M258&lt;Variables!$G$6,M258&gt;Variables!$G$5),0,1)</f>
        <v>1</v>
      </c>
      <c r="AI258" s="77">
        <f t="shared" si="6"/>
        <v>1</v>
      </c>
      <c r="AJ258" s="77">
        <f>IF(I258&gt;Variables!$G$7,0,1)</f>
        <v>1</v>
      </c>
      <c r="AK258" s="77">
        <f>IF(F258&gt;Variables!$G$8,0,1)</f>
        <v>0</v>
      </c>
      <c r="AL258" s="77">
        <f>IF(G258&gt;Variables!$G$9,0,1)</f>
        <v>0</v>
      </c>
      <c r="AM258" s="77">
        <f>IF(AND(K258&gt;Variables!$G$10,K258&lt;Variables!$G$11),0,1)</f>
        <v>0</v>
      </c>
      <c r="AN258" s="77">
        <f>IF(H258&lt;Variables!$G$13,1,0)</f>
        <v>1</v>
      </c>
      <c r="AO258" s="77">
        <f>IF(R258&lt;Variables!$G$12,0,1)</f>
        <v>1</v>
      </c>
      <c r="AP258" s="78">
        <f t="shared" si="7"/>
        <v>1</v>
      </c>
      <c r="AQ258" s="77">
        <f>IF(V258&lt;Variables!$G$15,1,0)</f>
        <v>1</v>
      </c>
      <c r="AR258">
        <v>0</v>
      </c>
      <c r="AS258">
        <v>0</v>
      </c>
      <c r="AT258">
        <v>1</v>
      </c>
      <c r="AU258">
        <v>0</v>
      </c>
      <c r="BA258">
        <v>-2.25</v>
      </c>
    </row>
    <row r="259" spans="3:53" x14ac:dyDescent="0.25">
      <c r="C259" t="s">
        <v>235</v>
      </c>
      <c r="D259" t="s">
        <v>200</v>
      </c>
      <c r="E259">
        <v>18.79</v>
      </c>
      <c r="F259">
        <v>29.01</v>
      </c>
      <c r="G259">
        <v>22.57</v>
      </c>
      <c r="H259">
        <v>306.89</v>
      </c>
      <c r="I259">
        <v>0</v>
      </c>
      <c r="J259" t="s">
        <v>75</v>
      </c>
      <c r="K259">
        <v>56.67</v>
      </c>
      <c r="L259">
        <v>17.873333333333331</v>
      </c>
      <c r="M259">
        <v>2.8627377844088229</v>
      </c>
      <c r="N259">
        <v>17.536821052631581</v>
      </c>
      <c r="O259">
        <v>4.8365604280437511</v>
      </c>
      <c r="P259">
        <v>71390</v>
      </c>
      <c r="Q259">
        <v>6440</v>
      </c>
      <c r="R259">
        <v>11.09</v>
      </c>
      <c r="S259">
        <v>23.338000000000001</v>
      </c>
      <c r="T259">
        <v>7.520999999999999</v>
      </c>
      <c r="U259">
        <v>14.153600000000001</v>
      </c>
      <c r="V259">
        <v>2.3065252141738148</v>
      </c>
      <c r="AC259">
        <v>26.5</v>
      </c>
      <c r="AD259">
        <v>11.77</v>
      </c>
      <c r="AH259" s="77">
        <f>IF(AND(M259&lt;Variables!$G$6,M259&gt;Variables!$G$5),0,1)</f>
        <v>1</v>
      </c>
      <c r="AI259" s="77">
        <f t="shared" ref="AI259:AI322" si="8">IF(L259&gt;N259,0,1)</f>
        <v>0</v>
      </c>
      <c r="AJ259" s="77">
        <f>IF(I259&gt;Variables!$G$7,0,1)</f>
        <v>1</v>
      </c>
      <c r="AK259" s="77">
        <f>IF(F259&gt;Variables!$G$8,0,1)</f>
        <v>0</v>
      </c>
      <c r="AL259" s="77">
        <f>IF(G259&gt;Variables!$G$9,0,1)</f>
        <v>0</v>
      </c>
      <c r="AM259" s="77">
        <f>IF(AND(K259&gt;Variables!$G$10,K259&lt;Variables!$G$11),0,1)</f>
        <v>1</v>
      </c>
      <c r="AN259" s="77">
        <f>IF(H259&lt;Variables!$G$13,1,0)</f>
        <v>1</v>
      </c>
      <c r="AO259" s="77">
        <f>IF(R259&lt;Variables!$G$12,0,1)</f>
        <v>1</v>
      </c>
      <c r="AP259" s="78">
        <f t="shared" ref="AP259:AP322" si="9">IF(J259="Pass", 0,1)</f>
        <v>1</v>
      </c>
      <c r="AQ259" s="77">
        <f>IF(V259&lt;Variables!$G$15,1,0)</f>
        <v>1</v>
      </c>
      <c r="AR259">
        <v>0</v>
      </c>
      <c r="AS259">
        <v>0</v>
      </c>
      <c r="AT259">
        <v>1</v>
      </c>
      <c r="AU259">
        <v>0</v>
      </c>
      <c r="BA259">
        <v>-2.25</v>
      </c>
    </row>
    <row r="260" spans="3:53" x14ac:dyDescent="0.25">
      <c r="C260" t="s">
        <v>235</v>
      </c>
      <c r="D260" t="s">
        <v>217</v>
      </c>
      <c r="E260">
        <v>10.84</v>
      </c>
      <c r="F260">
        <v>20.84</v>
      </c>
      <c r="G260">
        <v>-2.91</v>
      </c>
      <c r="H260">
        <v>124.89</v>
      </c>
      <c r="I260">
        <v>-16.588000000000001</v>
      </c>
      <c r="J260" t="s">
        <v>75</v>
      </c>
      <c r="K260">
        <v>40.07</v>
      </c>
      <c r="L260">
        <v>11.09394210526316</v>
      </c>
      <c r="M260">
        <v>-3.731244505654824</v>
      </c>
      <c r="N260">
        <v>10.77141428571429</v>
      </c>
      <c r="O260">
        <v>-0.84867486561653849</v>
      </c>
      <c r="P260">
        <v>1630000</v>
      </c>
      <c r="Q260">
        <v>283960</v>
      </c>
      <c r="R260">
        <v>5.74</v>
      </c>
      <c r="S260">
        <v>23.338000000000001</v>
      </c>
      <c r="T260">
        <v>7.520999999999999</v>
      </c>
      <c r="U260">
        <v>14.153600000000001</v>
      </c>
      <c r="V260">
        <v>2.254133524212977</v>
      </c>
      <c r="AC260">
        <v>12.87</v>
      </c>
      <c r="AD260">
        <v>10.6</v>
      </c>
      <c r="AH260" s="77">
        <f>IF(AND(M260&lt;Variables!$G$6,M260&gt;Variables!$G$5),0,1)</f>
        <v>0</v>
      </c>
      <c r="AI260" s="77">
        <f t="shared" si="8"/>
        <v>0</v>
      </c>
      <c r="AJ260" s="77">
        <f>IF(I260&gt;Variables!$G$7,0,1)</f>
        <v>1</v>
      </c>
      <c r="AK260" s="77">
        <f>IF(F260&gt;Variables!$G$8,0,1)</f>
        <v>0</v>
      </c>
      <c r="AL260" s="77">
        <f>IF(G260&gt;Variables!$G$9,0,1)</f>
        <v>1</v>
      </c>
      <c r="AM260" s="77">
        <f>IF(AND(K260&gt;Variables!$G$10,K260&lt;Variables!$G$11),0,1)</f>
        <v>1</v>
      </c>
      <c r="AN260" s="77">
        <f>IF(H260&lt;Variables!$G$13,1,0)</f>
        <v>1</v>
      </c>
      <c r="AO260" s="77">
        <f>IF(R260&lt;Variables!$G$12,0,1)</f>
        <v>1</v>
      </c>
      <c r="AP260" s="78">
        <f t="shared" si="9"/>
        <v>1</v>
      </c>
      <c r="AQ260" s="77">
        <f>IF(V260&lt;Variables!$G$15,1,0)</f>
        <v>1</v>
      </c>
      <c r="AR260">
        <v>1</v>
      </c>
      <c r="AS260">
        <v>0</v>
      </c>
      <c r="AT260">
        <v>0</v>
      </c>
      <c r="AU260">
        <v>0</v>
      </c>
      <c r="BA260">
        <v>2</v>
      </c>
    </row>
    <row r="261" spans="3:53" x14ac:dyDescent="0.25">
      <c r="C261" t="s">
        <v>235</v>
      </c>
      <c r="D261" t="s">
        <v>193</v>
      </c>
      <c r="E261">
        <v>4.93</v>
      </c>
      <c r="F261">
        <v>19.02</v>
      </c>
      <c r="G261">
        <v>-2.64</v>
      </c>
      <c r="H261">
        <v>242.76</v>
      </c>
      <c r="I261">
        <v>38.930999999999997</v>
      </c>
      <c r="J261" t="s">
        <v>75</v>
      </c>
      <c r="K261">
        <v>46.03</v>
      </c>
      <c r="L261">
        <v>4.8749699999999994</v>
      </c>
      <c r="M261">
        <v>-0.30707881279267452</v>
      </c>
      <c r="N261">
        <v>4.9334359999999986</v>
      </c>
      <c r="O261">
        <v>-1.4885365899141929</v>
      </c>
      <c r="P261">
        <v>31650000</v>
      </c>
      <c r="Q261">
        <v>3950000</v>
      </c>
      <c r="R261">
        <v>8.01</v>
      </c>
      <c r="S261">
        <v>23.338000000000001</v>
      </c>
      <c r="T261">
        <v>7.520999999999999</v>
      </c>
      <c r="U261">
        <v>14.153600000000001</v>
      </c>
      <c r="V261">
        <v>2.330334079995569</v>
      </c>
      <c r="AC261">
        <v>5.0999999999999996</v>
      </c>
      <c r="AD261">
        <v>4.41</v>
      </c>
      <c r="AH261" s="77">
        <f>IF(AND(M261&lt;Variables!$G$6,M261&gt;Variables!$G$5),0,1)</f>
        <v>1</v>
      </c>
      <c r="AI261" s="77">
        <f t="shared" si="8"/>
        <v>1</v>
      </c>
      <c r="AJ261" s="77">
        <f>IF(I261&gt;Variables!$G$7,0,1)</f>
        <v>1</v>
      </c>
      <c r="AK261" s="77">
        <f>IF(F261&gt;Variables!$G$8,0,1)</f>
        <v>0</v>
      </c>
      <c r="AL261" s="77">
        <f>IF(G261&gt;Variables!$G$9,0,1)</f>
        <v>1</v>
      </c>
      <c r="AM261" s="77">
        <f>IF(AND(K261&gt;Variables!$G$10,K261&lt;Variables!$G$11),0,1)</f>
        <v>1</v>
      </c>
      <c r="AN261" s="77">
        <f>IF(H261&lt;Variables!$G$13,1,0)</f>
        <v>1</v>
      </c>
      <c r="AO261" s="77">
        <f>IF(R261&lt;Variables!$G$12,0,1)</f>
        <v>1</v>
      </c>
      <c r="AP261" s="78">
        <f t="shared" si="9"/>
        <v>1</v>
      </c>
      <c r="AQ261" s="77">
        <f>IF(V261&lt;Variables!$G$15,1,0)</f>
        <v>1</v>
      </c>
      <c r="AR261">
        <v>0</v>
      </c>
      <c r="AS261">
        <v>0</v>
      </c>
      <c r="AT261">
        <v>1</v>
      </c>
      <c r="AU261">
        <v>0</v>
      </c>
      <c r="BA261">
        <v>-2.25</v>
      </c>
    </row>
    <row r="262" spans="3:53" x14ac:dyDescent="0.25">
      <c r="C262" t="s">
        <v>235</v>
      </c>
      <c r="D262" t="s">
        <v>218</v>
      </c>
      <c r="E262">
        <v>11.91</v>
      </c>
      <c r="F262">
        <v>17.55</v>
      </c>
      <c r="G262">
        <v>-13.07</v>
      </c>
      <c r="H262">
        <v>89.12</v>
      </c>
      <c r="I262">
        <v>-46.439</v>
      </c>
      <c r="J262" t="s">
        <v>75</v>
      </c>
      <c r="K262">
        <v>55.08</v>
      </c>
      <c r="L262">
        <v>11.819660000000001</v>
      </c>
      <c r="M262">
        <v>0.76431978584833404</v>
      </c>
      <c r="N262">
        <v>11.756373999999999</v>
      </c>
      <c r="O262">
        <v>1.306746450903987</v>
      </c>
      <c r="P262">
        <v>4800000</v>
      </c>
      <c r="Q262">
        <v>138930</v>
      </c>
      <c r="R262">
        <v>34.549999999999997</v>
      </c>
      <c r="S262">
        <v>23.338000000000001</v>
      </c>
      <c r="T262">
        <v>7.520999999999999</v>
      </c>
      <c r="U262">
        <v>14.153600000000001</v>
      </c>
      <c r="V262">
        <v>2.3885431194169708</v>
      </c>
      <c r="AC262">
        <v>13</v>
      </c>
      <c r="AD262">
        <v>11.45</v>
      </c>
      <c r="AH262" s="77">
        <f>IF(AND(M262&lt;Variables!$G$6,M262&gt;Variables!$G$5),0,1)</f>
        <v>1</v>
      </c>
      <c r="AI262" s="77">
        <f t="shared" si="8"/>
        <v>0</v>
      </c>
      <c r="AJ262" s="77">
        <f>IF(I262&gt;Variables!$G$7,0,1)</f>
        <v>1</v>
      </c>
      <c r="AK262" s="77">
        <f>IF(F262&gt;Variables!$G$8,0,1)</f>
        <v>0</v>
      </c>
      <c r="AL262" s="77">
        <f>IF(G262&gt;Variables!$G$9,0,1)</f>
        <v>1</v>
      </c>
      <c r="AM262" s="77">
        <f>IF(AND(K262&gt;Variables!$G$10,K262&lt;Variables!$G$11),0,1)</f>
        <v>1</v>
      </c>
      <c r="AN262" s="77">
        <f>IF(H262&lt;Variables!$G$13,1,0)</f>
        <v>1</v>
      </c>
      <c r="AO262" s="77">
        <f>IF(R262&lt;Variables!$G$12,0,1)</f>
        <v>1</v>
      </c>
      <c r="AP262" s="78">
        <f t="shared" si="9"/>
        <v>1</v>
      </c>
      <c r="AQ262" s="77">
        <f>IF(V262&lt;Variables!$G$15,1,0)</f>
        <v>1</v>
      </c>
      <c r="AR262">
        <v>1</v>
      </c>
      <c r="AS262">
        <v>0</v>
      </c>
      <c r="AT262">
        <v>0</v>
      </c>
      <c r="AU262">
        <v>0</v>
      </c>
      <c r="BA262">
        <v>2</v>
      </c>
    </row>
    <row r="263" spans="3:53" x14ac:dyDescent="0.25">
      <c r="C263" t="s">
        <v>235</v>
      </c>
      <c r="D263" t="s">
        <v>234</v>
      </c>
      <c r="E263">
        <v>4.67</v>
      </c>
      <c r="F263">
        <v>13.69</v>
      </c>
      <c r="G263">
        <v>5.93</v>
      </c>
      <c r="H263">
        <v>38.46</v>
      </c>
      <c r="I263">
        <v>-34.82</v>
      </c>
      <c r="J263" t="s">
        <v>75</v>
      </c>
      <c r="K263">
        <v>49.14</v>
      </c>
      <c r="L263">
        <v>4.7023842105263158</v>
      </c>
      <c r="M263">
        <v>-0.8843218389775398</v>
      </c>
      <c r="N263">
        <v>4.6542062500000014</v>
      </c>
      <c r="O263">
        <v>0.1416729222087979</v>
      </c>
      <c r="P263">
        <v>819700</v>
      </c>
      <c r="Q263">
        <v>270440</v>
      </c>
      <c r="R263">
        <v>3.03</v>
      </c>
      <c r="S263">
        <v>23.338000000000001</v>
      </c>
      <c r="T263">
        <v>7.520999999999999</v>
      </c>
      <c r="U263">
        <v>14.153600000000001</v>
      </c>
      <c r="V263">
        <v>2.3788863953483839</v>
      </c>
      <c r="AC263">
        <v>4.91</v>
      </c>
      <c r="AD263">
        <v>4.5</v>
      </c>
      <c r="AH263" s="77">
        <f>IF(AND(M263&lt;Variables!$G$6,M263&gt;Variables!$G$5),0,1)</f>
        <v>1</v>
      </c>
      <c r="AI263" s="77">
        <f t="shared" si="8"/>
        <v>0</v>
      </c>
      <c r="AJ263" s="77">
        <f>IF(I263&gt;Variables!$G$7,0,1)</f>
        <v>1</v>
      </c>
      <c r="AK263" s="77">
        <f>IF(F263&gt;Variables!$G$8,0,1)</f>
        <v>0</v>
      </c>
      <c r="AL263" s="77">
        <f>IF(G263&gt;Variables!$G$9,0,1)</f>
        <v>1</v>
      </c>
      <c r="AM263" s="77">
        <f>IF(AND(K263&gt;Variables!$G$10,K263&lt;Variables!$G$11),0,1)</f>
        <v>1</v>
      </c>
      <c r="AN263" s="77">
        <f>IF(H263&lt;Variables!$G$13,1,0)</f>
        <v>1</v>
      </c>
      <c r="AO263" s="77">
        <f>IF(R263&lt;Variables!$G$12,0,1)</f>
        <v>1</v>
      </c>
      <c r="AP263" s="78">
        <f t="shared" si="9"/>
        <v>1</v>
      </c>
      <c r="AQ263" s="77">
        <f>IF(V263&lt;Variables!$G$15,1,0)</f>
        <v>1</v>
      </c>
      <c r="AR263">
        <v>0</v>
      </c>
      <c r="AS263">
        <v>0</v>
      </c>
      <c r="AT263">
        <v>1</v>
      </c>
      <c r="AU263">
        <v>0</v>
      </c>
      <c r="BA263">
        <v>-2.25</v>
      </c>
    </row>
    <row r="264" spans="3:53" x14ac:dyDescent="0.25">
      <c r="C264" t="s">
        <v>235</v>
      </c>
      <c r="D264" t="s">
        <v>174</v>
      </c>
      <c r="E264">
        <v>30.19</v>
      </c>
      <c r="F264">
        <v>13.13</v>
      </c>
      <c r="G264">
        <v>11.76</v>
      </c>
      <c r="H264">
        <v>404.55</v>
      </c>
      <c r="I264">
        <v>122.98699999999999</v>
      </c>
      <c r="J264" t="s">
        <v>75</v>
      </c>
      <c r="K264">
        <v>53.25</v>
      </c>
      <c r="L264">
        <v>30.025173333333331</v>
      </c>
      <c r="M264">
        <v>0.19925502511671181</v>
      </c>
      <c r="N264">
        <v>30.038182926829268</v>
      </c>
      <c r="O264">
        <v>0.15585853939558111</v>
      </c>
      <c r="P264">
        <v>125010</v>
      </c>
      <c r="Q264">
        <v>701001</v>
      </c>
      <c r="R264">
        <v>0.18</v>
      </c>
      <c r="S264">
        <v>23.338000000000001</v>
      </c>
      <c r="T264">
        <v>7.520999999999999</v>
      </c>
      <c r="U264">
        <v>14.153600000000001</v>
      </c>
      <c r="V264">
        <v>2.3936191616812201</v>
      </c>
      <c r="AC264">
        <v>31.8599</v>
      </c>
      <c r="AD264">
        <v>27.67</v>
      </c>
      <c r="AH264" s="77">
        <f>IF(AND(M264&lt;Variables!$G$6,M264&gt;Variables!$G$5),0,1)</f>
        <v>1</v>
      </c>
      <c r="AI264" s="77">
        <f t="shared" si="8"/>
        <v>1</v>
      </c>
      <c r="AJ264" s="77">
        <f>IF(I264&gt;Variables!$G$7,0,1)</f>
        <v>0</v>
      </c>
      <c r="AK264" s="77">
        <f>IF(F264&gt;Variables!$G$8,0,1)</f>
        <v>0</v>
      </c>
      <c r="AL264" s="77">
        <f>IF(G264&gt;Variables!$G$9,0,1)</f>
        <v>0</v>
      </c>
      <c r="AM264" s="77">
        <f>IF(AND(K264&gt;Variables!$G$10,K264&lt;Variables!$G$11),0,1)</f>
        <v>1</v>
      </c>
      <c r="AN264" s="77">
        <f>IF(H264&lt;Variables!$G$13,1,0)</f>
        <v>1</v>
      </c>
      <c r="AO264" s="77">
        <f>IF(R264&lt;Variables!$G$12,0,1)</f>
        <v>0</v>
      </c>
      <c r="AP264" s="78">
        <f t="shared" si="9"/>
        <v>1</v>
      </c>
      <c r="AQ264" s="77">
        <f>IF(V264&lt;Variables!$G$15,1,0)</f>
        <v>1</v>
      </c>
      <c r="AR264">
        <v>1</v>
      </c>
      <c r="AS264">
        <v>0</v>
      </c>
      <c r="AT264">
        <v>0</v>
      </c>
      <c r="AU264">
        <v>0</v>
      </c>
      <c r="BA264">
        <v>2</v>
      </c>
    </row>
    <row r="265" spans="3:53" x14ac:dyDescent="0.25">
      <c r="C265" t="s">
        <v>235</v>
      </c>
      <c r="D265" t="s">
        <v>79</v>
      </c>
      <c r="E265">
        <v>52.35</v>
      </c>
      <c r="F265">
        <v>8.9499999999999993</v>
      </c>
      <c r="G265">
        <v>4.84</v>
      </c>
      <c r="H265">
        <v>9750</v>
      </c>
      <c r="I265">
        <v>-39.094999999999999</v>
      </c>
      <c r="J265" t="s">
        <v>75</v>
      </c>
      <c r="K265">
        <v>64.83</v>
      </c>
      <c r="L265">
        <v>51.641795000000002</v>
      </c>
      <c r="M265">
        <v>1.0964084420380751</v>
      </c>
      <c r="N265">
        <v>51.047572000000002</v>
      </c>
      <c r="O265">
        <v>2.2732285876397729</v>
      </c>
      <c r="P265">
        <v>9547000</v>
      </c>
      <c r="Q265">
        <v>6236000</v>
      </c>
      <c r="R265">
        <v>1.53</v>
      </c>
      <c r="S265">
        <v>23.338000000000001</v>
      </c>
      <c r="T265">
        <v>7.520999999999999</v>
      </c>
      <c r="U265">
        <v>14.153600000000001</v>
      </c>
      <c r="V265">
        <v>2.4451740594866238</v>
      </c>
      <c r="AC265">
        <v>52.75</v>
      </c>
      <c r="AD265">
        <v>50.51</v>
      </c>
      <c r="AH265" s="77">
        <f>IF(AND(M265&lt;Variables!$G$6,M265&gt;Variables!$G$5),0,1)</f>
        <v>1</v>
      </c>
      <c r="AI265" s="77">
        <f t="shared" si="8"/>
        <v>0</v>
      </c>
      <c r="AJ265" s="77">
        <f>IF(I265&gt;Variables!$G$7,0,1)</f>
        <v>1</v>
      </c>
      <c r="AK265" s="77">
        <f>IF(F265&gt;Variables!$G$8,0,1)</f>
        <v>1</v>
      </c>
      <c r="AL265" s="77">
        <f>IF(G265&gt;Variables!$G$9,0,1)</f>
        <v>1</v>
      </c>
      <c r="AM265" s="77">
        <f>IF(AND(K265&gt;Variables!$G$10,K265&lt;Variables!$G$11),0,1)</f>
        <v>0</v>
      </c>
      <c r="AN265" s="77">
        <f>IF(H265&lt;Variables!$G$13,1,0)</f>
        <v>0</v>
      </c>
      <c r="AO265" s="77">
        <f>IF(R265&lt;Variables!$G$12,0,1)</f>
        <v>0</v>
      </c>
      <c r="AP265" s="78">
        <f t="shared" si="9"/>
        <v>1</v>
      </c>
      <c r="AQ265" s="77">
        <f>IF(V265&lt;Variables!$G$15,1,0)</f>
        <v>1</v>
      </c>
      <c r="AR265">
        <v>0</v>
      </c>
      <c r="AS265">
        <v>0</v>
      </c>
      <c r="AT265">
        <v>1</v>
      </c>
      <c r="AU265">
        <v>0</v>
      </c>
      <c r="BA265">
        <v>-1.82</v>
      </c>
    </row>
    <row r="266" spans="3:53" x14ac:dyDescent="0.25">
      <c r="C266" t="s">
        <v>235</v>
      </c>
      <c r="D266" t="s">
        <v>182</v>
      </c>
      <c r="E266">
        <v>29.05</v>
      </c>
      <c r="F266">
        <v>8.41</v>
      </c>
      <c r="G266">
        <v>1.76</v>
      </c>
      <c r="H266">
        <v>-99999</v>
      </c>
      <c r="I266">
        <v>5.2530000000000001</v>
      </c>
      <c r="J266" t="s">
        <v>75</v>
      </c>
      <c r="K266">
        <v>49.48</v>
      </c>
      <c r="L266">
        <v>28.955928571428561</v>
      </c>
      <c r="M266">
        <v>-0.19315067479393089</v>
      </c>
      <c r="N266">
        <v>28.926166666666671</v>
      </c>
      <c r="O266">
        <v>-9.0460194633481789E-2</v>
      </c>
      <c r="P266">
        <v>74396</v>
      </c>
      <c r="Q266">
        <v>193031</v>
      </c>
      <c r="R266">
        <v>0.39</v>
      </c>
      <c r="S266">
        <v>23.338000000000001</v>
      </c>
      <c r="T266">
        <v>7.520999999999999</v>
      </c>
      <c r="U266">
        <v>14.153600000000001</v>
      </c>
      <c r="V266">
        <v>2.366344651587263</v>
      </c>
      <c r="AC266">
        <v>28.99</v>
      </c>
      <c r="AD266">
        <v>28.58</v>
      </c>
      <c r="AH266" s="77">
        <f>IF(AND(M266&lt;Variables!$G$6,M266&gt;Variables!$G$5),0,1)</f>
        <v>1</v>
      </c>
      <c r="AI266" s="77">
        <f t="shared" si="8"/>
        <v>0</v>
      </c>
      <c r="AJ266" s="77">
        <f>IF(I266&gt;Variables!$G$7,0,1)</f>
        <v>1</v>
      </c>
      <c r="AK266" s="77">
        <f>IF(F266&gt;Variables!$G$8,0,1)</f>
        <v>1</v>
      </c>
      <c r="AL266" s="77">
        <f>IF(G266&gt;Variables!$G$9,0,1)</f>
        <v>1</v>
      </c>
      <c r="AM266" s="77">
        <f>IF(AND(K266&gt;Variables!$G$10,K266&lt;Variables!$G$11),0,1)</f>
        <v>1</v>
      </c>
      <c r="AN266" s="77">
        <f>IF(H266&lt;Variables!$G$13,1,0)</f>
        <v>1</v>
      </c>
      <c r="AO266" s="77">
        <f>IF(R266&lt;Variables!$G$12,0,1)</f>
        <v>0</v>
      </c>
      <c r="AP266" s="78">
        <f t="shared" si="9"/>
        <v>1</v>
      </c>
      <c r="AQ266" s="77">
        <f>IF(V266&lt;Variables!$G$15,1,0)</f>
        <v>1</v>
      </c>
      <c r="AR266">
        <v>0</v>
      </c>
      <c r="AS266">
        <v>0</v>
      </c>
      <c r="AT266">
        <v>1</v>
      </c>
      <c r="AU266">
        <v>0</v>
      </c>
      <c r="BA266">
        <v>-1.36</v>
      </c>
    </row>
    <row r="267" spans="3:53" x14ac:dyDescent="0.25">
      <c r="C267" t="s">
        <v>235</v>
      </c>
      <c r="D267" t="s">
        <v>151</v>
      </c>
      <c r="E267">
        <v>127.78</v>
      </c>
      <c r="F267">
        <v>8.86</v>
      </c>
      <c r="G267">
        <v>11.29</v>
      </c>
      <c r="H267">
        <v>8109.9999999999991</v>
      </c>
      <c r="I267">
        <v>-41.606999999999999</v>
      </c>
      <c r="J267" t="s">
        <v>75</v>
      </c>
      <c r="K267">
        <v>74.2</v>
      </c>
      <c r="L267">
        <v>125.69049</v>
      </c>
      <c r="M267">
        <v>1.3282707387010759</v>
      </c>
      <c r="N267">
        <v>124.53999</v>
      </c>
      <c r="O267">
        <v>2.264340955864879</v>
      </c>
      <c r="P267">
        <v>451322</v>
      </c>
      <c r="Q267">
        <v>898929</v>
      </c>
      <c r="R267">
        <v>0.5</v>
      </c>
      <c r="S267">
        <v>23.338000000000001</v>
      </c>
      <c r="T267">
        <v>7.520999999999999</v>
      </c>
      <c r="U267">
        <v>14.153600000000001</v>
      </c>
      <c r="V267">
        <v>2.490344650174249</v>
      </c>
      <c r="AC267">
        <v>131.84</v>
      </c>
      <c r="AD267">
        <v>125.94</v>
      </c>
      <c r="AH267" s="77">
        <f>IF(AND(M267&lt;Variables!$G$6,M267&gt;Variables!$G$5),0,1)</f>
        <v>1</v>
      </c>
      <c r="AI267" s="77">
        <f t="shared" si="8"/>
        <v>0</v>
      </c>
      <c r="AJ267" s="77">
        <f>IF(I267&gt;Variables!$G$7,0,1)</f>
        <v>1</v>
      </c>
      <c r="AK267" s="77">
        <f>IF(F267&gt;Variables!$G$8,0,1)</f>
        <v>1</v>
      </c>
      <c r="AL267" s="77">
        <f>IF(G267&gt;Variables!$G$9,0,1)</f>
        <v>0</v>
      </c>
      <c r="AM267" s="77">
        <f>IF(AND(K267&gt;Variables!$G$10,K267&lt;Variables!$G$11),0,1)</f>
        <v>1</v>
      </c>
      <c r="AN267" s="77">
        <f>IF(H267&lt;Variables!$G$13,1,0)</f>
        <v>0</v>
      </c>
      <c r="AO267" s="77">
        <f>IF(R267&lt;Variables!$G$12,0,1)</f>
        <v>0</v>
      </c>
      <c r="AP267" s="78">
        <f t="shared" si="9"/>
        <v>1</v>
      </c>
      <c r="AQ267" s="77">
        <f>IF(V267&lt;Variables!$G$15,1,0)</f>
        <v>1</v>
      </c>
      <c r="AR267">
        <v>1</v>
      </c>
      <c r="AS267">
        <v>0</v>
      </c>
      <c r="AT267">
        <v>0</v>
      </c>
      <c r="AU267">
        <v>0</v>
      </c>
      <c r="BA267">
        <v>0.47</v>
      </c>
    </row>
    <row r="268" spans="3:53" x14ac:dyDescent="0.25">
      <c r="C268" t="s">
        <v>235</v>
      </c>
      <c r="D268" t="s">
        <v>231</v>
      </c>
      <c r="E268">
        <v>362.03</v>
      </c>
      <c r="F268">
        <v>7.84</v>
      </c>
      <c r="G268">
        <v>7.9</v>
      </c>
      <c r="H268">
        <v>56250</v>
      </c>
      <c r="I268">
        <v>-6.74</v>
      </c>
      <c r="J268" t="s">
        <v>75</v>
      </c>
      <c r="K268">
        <v>67.16</v>
      </c>
      <c r="L268">
        <v>358.08767</v>
      </c>
      <c r="M268">
        <v>0.94734621831575916</v>
      </c>
      <c r="N268">
        <v>353.349042</v>
      </c>
      <c r="O268">
        <v>2.301112224325776</v>
      </c>
      <c r="P268">
        <v>1004000</v>
      </c>
      <c r="Q268">
        <v>2076000</v>
      </c>
      <c r="R268">
        <v>0.48</v>
      </c>
      <c r="S268">
        <v>23.338000000000001</v>
      </c>
      <c r="T268">
        <v>7.520999999999999</v>
      </c>
      <c r="U268">
        <v>14.153600000000001</v>
      </c>
      <c r="V268">
        <v>2.4731979386487999</v>
      </c>
      <c r="AC268">
        <v>364</v>
      </c>
      <c r="AD268">
        <v>353.6139</v>
      </c>
      <c r="AH268" s="77">
        <f>IF(AND(M268&lt;Variables!$G$6,M268&gt;Variables!$G$5),0,1)</f>
        <v>1</v>
      </c>
      <c r="AI268" s="77">
        <f t="shared" si="8"/>
        <v>0</v>
      </c>
      <c r="AJ268" s="77">
        <f>IF(I268&gt;Variables!$G$7,0,1)</f>
        <v>1</v>
      </c>
      <c r="AK268" s="77">
        <f>IF(F268&gt;Variables!$G$8,0,1)</f>
        <v>1</v>
      </c>
      <c r="AL268" s="77">
        <f>IF(G268&gt;Variables!$G$9,0,1)</f>
        <v>1</v>
      </c>
      <c r="AM268" s="77">
        <f>IF(AND(K268&gt;Variables!$G$10,K268&lt;Variables!$G$11),0,1)</f>
        <v>0</v>
      </c>
      <c r="AN268" s="77">
        <f>IF(H268&lt;Variables!$G$13,1,0)</f>
        <v>0</v>
      </c>
      <c r="AO268" s="77">
        <f>IF(R268&lt;Variables!$G$12,0,1)</f>
        <v>0</v>
      </c>
      <c r="AP268" s="78">
        <f t="shared" si="9"/>
        <v>1</v>
      </c>
      <c r="AQ268" s="77">
        <f>IF(V268&lt;Variables!$G$15,1,0)</f>
        <v>1</v>
      </c>
      <c r="AR268">
        <v>0</v>
      </c>
      <c r="AS268">
        <v>1</v>
      </c>
      <c r="AT268">
        <v>0</v>
      </c>
      <c r="AU268">
        <v>0</v>
      </c>
      <c r="BA268">
        <v>0.41</v>
      </c>
    </row>
    <row r="269" spans="3:53" x14ac:dyDescent="0.25">
      <c r="C269" t="s">
        <v>235</v>
      </c>
      <c r="D269" t="s">
        <v>137</v>
      </c>
      <c r="E269">
        <v>115.76</v>
      </c>
      <c r="F269">
        <v>7.83</v>
      </c>
      <c r="G269">
        <v>8.52</v>
      </c>
      <c r="H269">
        <v>5090</v>
      </c>
      <c r="I269">
        <v>-25.45</v>
      </c>
      <c r="J269" t="s">
        <v>75</v>
      </c>
      <c r="K269">
        <v>72.48</v>
      </c>
      <c r="L269">
        <v>114.12247499999999</v>
      </c>
      <c r="M269">
        <v>1.0449519255519031</v>
      </c>
      <c r="N269">
        <v>112.37451276595741</v>
      </c>
      <c r="O269">
        <v>2.6166851910332252</v>
      </c>
      <c r="P269">
        <v>141672</v>
      </c>
      <c r="Q269">
        <v>791751</v>
      </c>
      <c r="R269">
        <v>0.18</v>
      </c>
      <c r="S269">
        <v>23.338000000000001</v>
      </c>
      <c r="T269">
        <v>7.520999999999999</v>
      </c>
      <c r="U269">
        <v>14.153600000000001</v>
      </c>
      <c r="V269">
        <v>2.5048834302365082</v>
      </c>
      <c r="AC269">
        <v>117.34990000000001</v>
      </c>
      <c r="AD269">
        <v>111.8681</v>
      </c>
      <c r="AH269" s="77">
        <f>IF(AND(M269&lt;Variables!$G$6,M269&gt;Variables!$G$5),0,1)</f>
        <v>1</v>
      </c>
      <c r="AI269" s="77">
        <f t="shared" si="8"/>
        <v>0</v>
      </c>
      <c r="AJ269" s="77">
        <f>IF(I269&gt;Variables!$G$7,0,1)</f>
        <v>1</v>
      </c>
      <c r="AK269" s="77">
        <f>IF(F269&gt;Variables!$G$8,0,1)</f>
        <v>1</v>
      </c>
      <c r="AL269" s="77">
        <f>IF(G269&gt;Variables!$G$9,0,1)</f>
        <v>1</v>
      </c>
      <c r="AM269" s="77">
        <f>IF(AND(K269&gt;Variables!$G$10,K269&lt;Variables!$G$11),0,1)</f>
        <v>1</v>
      </c>
      <c r="AN269" s="77">
        <f>IF(H269&lt;Variables!$G$13,1,0)</f>
        <v>0</v>
      </c>
      <c r="AO269" s="77">
        <f>IF(R269&lt;Variables!$G$12,0,1)</f>
        <v>0</v>
      </c>
      <c r="AP269" s="78">
        <f t="shared" si="9"/>
        <v>1</v>
      </c>
      <c r="AQ269" s="77">
        <f>IF(V269&lt;Variables!$G$15,1,0)</f>
        <v>1</v>
      </c>
      <c r="AR269">
        <v>0</v>
      </c>
      <c r="AS269">
        <v>0</v>
      </c>
      <c r="AT269">
        <v>1</v>
      </c>
      <c r="AU269">
        <v>0</v>
      </c>
      <c r="BA269">
        <v>-1.23</v>
      </c>
    </row>
    <row r="270" spans="3:53" x14ac:dyDescent="0.25">
      <c r="C270" t="s">
        <v>235</v>
      </c>
      <c r="D270" t="s">
        <v>84</v>
      </c>
      <c r="E270">
        <v>44.84</v>
      </c>
      <c r="F270">
        <v>7.71</v>
      </c>
      <c r="G270">
        <v>5.62</v>
      </c>
      <c r="H270">
        <v>6100</v>
      </c>
      <c r="I270">
        <v>186.417</v>
      </c>
      <c r="J270" t="s">
        <v>75</v>
      </c>
      <c r="K270">
        <v>71.05</v>
      </c>
      <c r="L270">
        <v>44.33632999999999</v>
      </c>
      <c r="M270">
        <v>0.98400115661356635</v>
      </c>
      <c r="N270">
        <v>44.062114000000008</v>
      </c>
      <c r="O270">
        <v>1.6124646221014021</v>
      </c>
      <c r="P270">
        <v>1816000</v>
      </c>
      <c r="Q270">
        <v>2976000</v>
      </c>
      <c r="R270">
        <v>0.61</v>
      </c>
      <c r="S270">
        <v>23.338000000000001</v>
      </c>
      <c r="T270">
        <v>7.520999999999999</v>
      </c>
      <c r="U270">
        <v>14.153600000000001</v>
      </c>
      <c r="V270">
        <v>2.499674178014732</v>
      </c>
      <c r="AC270">
        <v>45</v>
      </c>
      <c r="AD270">
        <v>43.33</v>
      </c>
      <c r="AH270" s="77">
        <f>IF(AND(M270&lt;Variables!$G$6,M270&gt;Variables!$G$5),0,1)</f>
        <v>1</v>
      </c>
      <c r="AI270" s="77">
        <f t="shared" si="8"/>
        <v>0</v>
      </c>
      <c r="AJ270" s="77">
        <f>IF(I270&gt;Variables!$G$7,0,1)</f>
        <v>0</v>
      </c>
      <c r="AK270" s="77">
        <f>IF(F270&gt;Variables!$G$8,0,1)</f>
        <v>1</v>
      </c>
      <c r="AL270" s="77">
        <f>IF(G270&gt;Variables!$G$9,0,1)</f>
        <v>1</v>
      </c>
      <c r="AM270" s="77">
        <f>IF(AND(K270&gt;Variables!$G$10,K270&lt;Variables!$G$11),0,1)</f>
        <v>1</v>
      </c>
      <c r="AN270" s="77">
        <f>IF(H270&lt;Variables!$G$13,1,0)</f>
        <v>0</v>
      </c>
      <c r="AO270" s="77">
        <f>IF(R270&lt;Variables!$G$12,0,1)</f>
        <v>0</v>
      </c>
      <c r="AP270" s="78">
        <f t="shared" si="9"/>
        <v>1</v>
      </c>
      <c r="AQ270" s="77">
        <f>IF(V270&lt;Variables!$G$15,1,0)</f>
        <v>1</v>
      </c>
      <c r="AR270">
        <v>0</v>
      </c>
      <c r="AS270">
        <v>0</v>
      </c>
      <c r="AT270">
        <v>0</v>
      </c>
      <c r="AU270">
        <v>1</v>
      </c>
      <c r="BA270">
        <v>-1.65</v>
      </c>
    </row>
    <row r="271" spans="3:53" x14ac:dyDescent="0.25">
      <c r="C271" t="s">
        <v>235</v>
      </c>
      <c r="D271" t="s">
        <v>83</v>
      </c>
      <c r="E271">
        <v>30.7</v>
      </c>
      <c r="F271">
        <v>7.68</v>
      </c>
      <c r="G271">
        <v>6.77</v>
      </c>
      <c r="H271">
        <v>24680</v>
      </c>
      <c r="I271">
        <v>1.4079999999999999</v>
      </c>
      <c r="J271" t="s">
        <v>75</v>
      </c>
      <c r="K271">
        <v>66.31</v>
      </c>
      <c r="L271">
        <v>30.426995000000009</v>
      </c>
      <c r="M271">
        <v>0.60145604257007401</v>
      </c>
      <c r="N271">
        <v>30.219206</v>
      </c>
      <c r="O271">
        <v>1.2931974453597599</v>
      </c>
      <c r="P271">
        <v>8298000</v>
      </c>
      <c r="Q271">
        <v>13870000</v>
      </c>
      <c r="R271">
        <v>0.6</v>
      </c>
      <c r="S271">
        <v>23.338000000000001</v>
      </c>
      <c r="T271">
        <v>7.520999999999999</v>
      </c>
      <c r="U271">
        <v>14.153600000000001</v>
      </c>
      <c r="V271">
        <v>2.4920031905123081</v>
      </c>
      <c r="AC271">
        <v>31.315000000000001</v>
      </c>
      <c r="AD271">
        <v>30.26</v>
      </c>
      <c r="AH271" s="77">
        <f>IF(AND(M271&lt;Variables!$G$6,M271&gt;Variables!$G$5),0,1)</f>
        <v>1</v>
      </c>
      <c r="AI271" s="77">
        <f t="shared" si="8"/>
        <v>0</v>
      </c>
      <c r="AJ271" s="77">
        <f>IF(I271&gt;Variables!$G$7,0,1)</f>
        <v>1</v>
      </c>
      <c r="AK271" s="77">
        <f>IF(F271&gt;Variables!$G$8,0,1)</f>
        <v>1</v>
      </c>
      <c r="AL271" s="77">
        <f>IF(G271&gt;Variables!$G$9,0,1)</f>
        <v>1</v>
      </c>
      <c r="AM271" s="77">
        <f>IF(AND(K271&gt;Variables!$G$10,K271&lt;Variables!$G$11),0,1)</f>
        <v>0</v>
      </c>
      <c r="AN271" s="77">
        <f>IF(H271&lt;Variables!$G$13,1,0)</f>
        <v>0</v>
      </c>
      <c r="AO271" s="77">
        <f>IF(R271&lt;Variables!$G$12,0,1)</f>
        <v>0</v>
      </c>
      <c r="AP271" s="78">
        <f t="shared" si="9"/>
        <v>1</v>
      </c>
      <c r="AQ271" s="77">
        <f>IF(V271&lt;Variables!$G$15,1,0)</f>
        <v>1</v>
      </c>
      <c r="AR271">
        <v>1</v>
      </c>
      <c r="AS271">
        <v>0</v>
      </c>
      <c r="AT271">
        <v>0</v>
      </c>
      <c r="AU271">
        <v>0</v>
      </c>
      <c r="BA271">
        <v>1.39</v>
      </c>
    </row>
    <row r="272" spans="3:53" x14ac:dyDescent="0.25">
      <c r="C272" t="s">
        <v>235</v>
      </c>
      <c r="D272" t="s">
        <v>168</v>
      </c>
      <c r="E272">
        <v>10.130000000000001</v>
      </c>
      <c r="F272">
        <v>7.43</v>
      </c>
      <c r="G272">
        <v>4.88</v>
      </c>
      <c r="H272">
        <v>2610</v>
      </c>
      <c r="I272">
        <v>61.81</v>
      </c>
      <c r="J272" t="s">
        <v>75</v>
      </c>
      <c r="K272">
        <v>60.28</v>
      </c>
      <c r="L272">
        <v>10.030345000000001</v>
      </c>
      <c r="M272">
        <v>0.69444271358561571</v>
      </c>
      <c r="N272">
        <v>10.013339999999999</v>
      </c>
      <c r="O272">
        <v>0.86544549570870855</v>
      </c>
      <c r="P272">
        <v>1934000</v>
      </c>
      <c r="Q272">
        <v>2114000</v>
      </c>
      <c r="R272">
        <v>0.91</v>
      </c>
      <c r="S272">
        <v>23.338000000000001</v>
      </c>
      <c r="T272">
        <v>7.520999999999999</v>
      </c>
      <c r="U272">
        <v>14.153600000000001</v>
      </c>
      <c r="V272">
        <v>2.4348282297225081</v>
      </c>
      <c r="AC272">
        <v>10.41</v>
      </c>
      <c r="AD272">
        <v>9.66</v>
      </c>
      <c r="AH272" s="77">
        <f>IF(AND(M272&lt;Variables!$G$6,M272&gt;Variables!$G$5),0,1)</f>
        <v>1</v>
      </c>
      <c r="AI272" s="77">
        <f t="shared" si="8"/>
        <v>0</v>
      </c>
      <c r="AJ272" s="77">
        <f>IF(I272&gt;Variables!$G$7,0,1)</f>
        <v>0</v>
      </c>
      <c r="AK272" s="77">
        <f>IF(F272&gt;Variables!$G$8,0,1)</f>
        <v>1</v>
      </c>
      <c r="AL272" s="77">
        <f>IF(G272&gt;Variables!$G$9,0,1)</f>
        <v>1</v>
      </c>
      <c r="AM272" s="77">
        <f>IF(AND(K272&gt;Variables!$G$10,K272&lt;Variables!$G$11),0,1)</f>
        <v>1</v>
      </c>
      <c r="AN272" s="77">
        <f>IF(H272&lt;Variables!$G$13,1,0)</f>
        <v>0</v>
      </c>
      <c r="AO272" s="77">
        <f>IF(R272&lt;Variables!$G$12,0,1)</f>
        <v>0</v>
      </c>
      <c r="AP272" s="78">
        <f t="shared" si="9"/>
        <v>1</v>
      </c>
      <c r="AQ272" s="77">
        <f>IF(V272&lt;Variables!$G$15,1,0)</f>
        <v>1</v>
      </c>
      <c r="AR272">
        <v>1</v>
      </c>
      <c r="AS272">
        <v>0</v>
      </c>
      <c r="AT272">
        <v>0</v>
      </c>
      <c r="AU272">
        <v>0</v>
      </c>
      <c r="BA272">
        <v>2</v>
      </c>
    </row>
    <row r="273" spans="3:53" x14ac:dyDescent="0.25">
      <c r="C273" t="s">
        <v>235</v>
      </c>
      <c r="D273" t="s">
        <v>166</v>
      </c>
      <c r="E273">
        <v>53.21</v>
      </c>
      <c r="F273">
        <v>6.85</v>
      </c>
      <c r="G273">
        <v>7.06</v>
      </c>
      <c r="H273">
        <v>8010</v>
      </c>
      <c r="I273">
        <v>198.08199999999999</v>
      </c>
      <c r="J273" t="s">
        <v>75</v>
      </c>
      <c r="K273">
        <v>53.27</v>
      </c>
      <c r="L273">
        <v>52.932904999999991</v>
      </c>
      <c r="M273">
        <v>3.2295601384454253E-2</v>
      </c>
      <c r="N273">
        <v>52.896057999999996</v>
      </c>
      <c r="O273">
        <v>0.1019773533974862</v>
      </c>
      <c r="P273">
        <v>1275000</v>
      </c>
      <c r="Q273">
        <v>1484000</v>
      </c>
      <c r="R273">
        <v>0.86</v>
      </c>
      <c r="S273">
        <v>23.338000000000001</v>
      </c>
      <c r="T273">
        <v>7.520999999999999</v>
      </c>
      <c r="U273">
        <v>14.153600000000001</v>
      </c>
      <c r="V273">
        <v>2.3997325224554742</v>
      </c>
      <c r="AC273">
        <v>54.83</v>
      </c>
      <c r="AD273">
        <v>52.52</v>
      </c>
      <c r="AH273" s="77">
        <f>IF(AND(M273&lt;Variables!$G$6,M273&gt;Variables!$G$5),0,1)</f>
        <v>1</v>
      </c>
      <c r="AI273" s="77">
        <f t="shared" si="8"/>
        <v>0</v>
      </c>
      <c r="AJ273" s="77">
        <f>IF(I273&gt;Variables!$G$7,0,1)</f>
        <v>0</v>
      </c>
      <c r="AK273" s="77">
        <f>IF(F273&gt;Variables!$G$8,0,1)</f>
        <v>1</v>
      </c>
      <c r="AL273" s="77">
        <f>IF(G273&gt;Variables!$G$9,0,1)</f>
        <v>1</v>
      </c>
      <c r="AM273" s="77">
        <f>IF(AND(K273&gt;Variables!$G$10,K273&lt;Variables!$G$11),0,1)</f>
        <v>1</v>
      </c>
      <c r="AN273" s="77">
        <f>IF(H273&lt;Variables!$G$13,1,0)</f>
        <v>0</v>
      </c>
      <c r="AO273" s="77">
        <f>IF(R273&lt;Variables!$G$12,0,1)</f>
        <v>0</v>
      </c>
      <c r="AP273" s="78">
        <f t="shared" si="9"/>
        <v>1</v>
      </c>
      <c r="AQ273" s="77">
        <f>IF(V273&lt;Variables!$G$15,1,0)</f>
        <v>1</v>
      </c>
      <c r="AR273">
        <v>1</v>
      </c>
      <c r="AS273">
        <v>0</v>
      </c>
      <c r="AT273">
        <v>0</v>
      </c>
      <c r="AU273">
        <v>0</v>
      </c>
      <c r="BA273">
        <v>1.41</v>
      </c>
    </row>
    <row r="274" spans="3:53" x14ac:dyDescent="0.25">
      <c r="C274" t="s">
        <v>235</v>
      </c>
      <c r="D274" t="s">
        <v>212</v>
      </c>
      <c r="E274">
        <v>4.4000000000000004</v>
      </c>
      <c r="F274">
        <v>36.21</v>
      </c>
      <c r="G274">
        <v>-23.01</v>
      </c>
      <c r="H274">
        <v>12.78</v>
      </c>
      <c r="I274">
        <v>-1E-3</v>
      </c>
      <c r="J274" t="s">
        <v>74</v>
      </c>
      <c r="K274">
        <v>37.39</v>
      </c>
      <c r="L274">
        <v>4.4666000000000006</v>
      </c>
      <c r="M274">
        <v>-0.3694084986343219</v>
      </c>
      <c r="N274">
        <v>4.8947652173913037</v>
      </c>
      <c r="O274">
        <v>-9.0845055409683333</v>
      </c>
      <c r="P274">
        <v>56900000</v>
      </c>
      <c r="Q274">
        <v>441580</v>
      </c>
      <c r="R274">
        <v>128.86000000000001</v>
      </c>
      <c r="S274">
        <v>23.338000000000001</v>
      </c>
      <c r="T274">
        <v>7.520999999999999</v>
      </c>
      <c r="U274">
        <v>14.153600000000001</v>
      </c>
      <c r="V274">
        <v>2.232512020471948</v>
      </c>
      <c r="AC274">
        <v>4.49</v>
      </c>
      <c r="AD274">
        <v>3.91</v>
      </c>
      <c r="AH274" s="77">
        <f>IF(AND(M274&lt;Variables!$G$6,M274&gt;Variables!$G$5),0,1)</f>
        <v>1</v>
      </c>
      <c r="AI274" s="77">
        <f t="shared" si="8"/>
        <v>1</v>
      </c>
      <c r="AJ274" s="77">
        <f>IF(I274&gt;Variables!$G$7,0,1)</f>
        <v>1</v>
      </c>
      <c r="AK274" s="77">
        <f>IF(F274&gt;Variables!$G$8,0,1)</f>
        <v>0</v>
      </c>
      <c r="AL274" s="77">
        <f>IF(G274&gt;Variables!$G$9,0,1)</f>
        <v>1</v>
      </c>
      <c r="AM274" s="77">
        <f>IF(AND(K274&gt;Variables!$G$10,K274&lt;Variables!$G$11),0,1)</f>
        <v>1</v>
      </c>
      <c r="AN274" s="77">
        <f>IF(H274&lt;Variables!$G$13,1,0)</f>
        <v>1</v>
      </c>
      <c r="AO274" s="77">
        <f>IF(R274&lt;Variables!$G$12,0,1)</f>
        <v>1</v>
      </c>
      <c r="AP274" s="78">
        <f t="shared" si="9"/>
        <v>0</v>
      </c>
      <c r="AQ274" s="77">
        <f>IF(V274&lt;Variables!$G$15,1,0)</f>
        <v>1</v>
      </c>
      <c r="AR274">
        <v>0</v>
      </c>
      <c r="AS274">
        <v>0</v>
      </c>
      <c r="AT274">
        <v>1</v>
      </c>
      <c r="AU274">
        <v>0</v>
      </c>
      <c r="BA274">
        <v>-2.25</v>
      </c>
    </row>
    <row r="275" spans="3:53" x14ac:dyDescent="0.25">
      <c r="C275" t="s">
        <v>235</v>
      </c>
      <c r="D275" t="s">
        <v>216</v>
      </c>
      <c r="E275">
        <v>47.65</v>
      </c>
      <c r="F275">
        <v>7.6</v>
      </c>
      <c r="G275">
        <v>3.59</v>
      </c>
      <c r="H275">
        <v>2660</v>
      </c>
      <c r="I275">
        <v>1.1639999999999999</v>
      </c>
      <c r="J275" t="s">
        <v>74</v>
      </c>
      <c r="K275">
        <v>53.29</v>
      </c>
      <c r="L275">
        <v>47.724546153846141</v>
      </c>
      <c r="M275">
        <v>-0.6590867366913562</v>
      </c>
      <c r="N275">
        <v>47.452716666666667</v>
      </c>
      <c r="O275">
        <v>-9.001943337984758E-2</v>
      </c>
      <c r="P275">
        <v>60479</v>
      </c>
      <c r="Q275">
        <v>141185</v>
      </c>
      <c r="R275">
        <v>0.43</v>
      </c>
      <c r="S275">
        <v>23.338000000000001</v>
      </c>
      <c r="T275">
        <v>7.520999999999999</v>
      </c>
      <c r="U275">
        <v>14.153600000000001</v>
      </c>
      <c r="V275">
        <v>2.4244829809643829</v>
      </c>
      <c r="AC275">
        <v>47.79</v>
      </c>
      <c r="AD275">
        <v>46.42</v>
      </c>
      <c r="AH275" s="77">
        <f>IF(AND(M275&lt;Variables!$G$6,M275&gt;Variables!$G$5),0,1)</f>
        <v>1</v>
      </c>
      <c r="AI275" s="77">
        <f t="shared" si="8"/>
        <v>0</v>
      </c>
      <c r="AJ275" s="77">
        <f>IF(I275&gt;Variables!$G$7,0,1)</f>
        <v>1</v>
      </c>
      <c r="AK275" s="77">
        <f>IF(F275&gt;Variables!$G$8,0,1)</f>
        <v>1</v>
      </c>
      <c r="AL275" s="77">
        <f>IF(G275&gt;Variables!$G$9,0,1)</f>
        <v>1</v>
      </c>
      <c r="AM275" s="77">
        <f>IF(AND(K275&gt;Variables!$G$10,K275&lt;Variables!$G$11),0,1)</f>
        <v>1</v>
      </c>
      <c r="AN275" s="77">
        <f>IF(H275&lt;Variables!$G$13,1,0)</f>
        <v>0</v>
      </c>
      <c r="AO275" s="77">
        <f>IF(R275&lt;Variables!$G$12,0,1)</f>
        <v>0</v>
      </c>
      <c r="AP275" s="78">
        <f t="shared" si="9"/>
        <v>0</v>
      </c>
      <c r="AQ275" s="77">
        <f>IF(V275&lt;Variables!$G$15,1,0)</f>
        <v>1</v>
      </c>
      <c r="AR275">
        <v>0</v>
      </c>
      <c r="AS275">
        <v>0</v>
      </c>
      <c r="AT275">
        <v>1</v>
      </c>
      <c r="AU275">
        <v>0</v>
      </c>
      <c r="BA275">
        <v>-1.38</v>
      </c>
    </row>
    <row r="276" spans="3:53" x14ac:dyDescent="0.25">
      <c r="C276" t="s">
        <v>235</v>
      </c>
      <c r="D276" t="s">
        <v>160</v>
      </c>
      <c r="E276">
        <v>22.11</v>
      </c>
      <c r="F276">
        <v>7.37</v>
      </c>
      <c r="G276">
        <v>9.19</v>
      </c>
      <c r="H276">
        <v>2340</v>
      </c>
      <c r="I276">
        <v>-38.716999999999999</v>
      </c>
      <c r="J276" t="s">
        <v>74</v>
      </c>
      <c r="K276">
        <v>51.52</v>
      </c>
      <c r="L276">
        <v>22.029050000000002</v>
      </c>
      <c r="M276">
        <v>0.12687791802187129</v>
      </c>
      <c r="N276">
        <v>22.193529999999999</v>
      </c>
      <c r="O276">
        <v>-0.61517928873865713</v>
      </c>
      <c r="P276">
        <v>460194</v>
      </c>
      <c r="Q276">
        <v>1490000</v>
      </c>
      <c r="R276">
        <v>0.31</v>
      </c>
      <c r="S276">
        <v>23.338000000000001</v>
      </c>
      <c r="T276">
        <v>7.520999999999999</v>
      </c>
      <c r="U276">
        <v>14.153600000000001</v>
      </c>
      <c r="V276">
        <v>2.3788914105220158</v>
      </c>
      <c r="AC276">
        <v>22.59</v>
      </c>
      <c r="AD276">
        <v>21.12</v>
      </c>
      <c r="AH276" s="77">
        <f>IF(AND(M276&lt;Variables!$G$6,M276&gt;Variables!$G$5),0,1)</f>
        <v>1</v>
      </c>
      <c r="AI276" s="77">
        <f t="shared" si="8"/>
        <v>1</v>
      </c>
      <c r="AJ276" s="77">
        <f>IF(I276&gt;Variables!$G$7,0,1)</f>
        <v>1</v>
      </c>
      <c r="AK276" s="77">
        <f>IF(F276&gt;Variables!$G$8,0,1)</f>
        <v>1</v>
      </c>
      <c r="AL276" s="77">
        <f>IF(G276&gt;Variables!$G$9,0,1)</f>
        <v>1</v>
      </c>
      <c r="AM276" s="77">
        <f>IF(AND(K276&gt;Variables!$G$10,K276&lt;Variables!$G$11),0,1)</f>
        <v>1</v>
      </c>
      <c r="AN276" s="77">
        <f>IF(H276&lt;Variables!$G$13,1,0)</f>
        <v>0</v>
      </c>
      <c r="AO276" s="77">
        <f>IF(R276&lt;Variables!$G$12,0,1)</f>
        <v>0</v>
      </c>
      <c r="AP276" s="78">
        <f t="shared" si="9"/>
        <v>0</v>
      </c>
      <c r="AQ276" s="77">
        <f>IF(V276&lt;Variables!$G$15,1,0)</f>
        <v>1</v>
      </c>
      <c r="AR276">
        <v>1</v>
      </c>
      <c r="AS276">
        <v>0</v>
      </c>
      <c r="AT276">
        <v>0</v>
      </c>
      <c r="AU276">
        <v>0</v>
      </c>
      <c r="BA276">
        <v>1.1000000000000001</v>
      </c>
    </row>
    <row r="277" spans="3:53" x14ac:dyDescent="0.25">
      <c r="C277" t="s">
        <v>235</v>
      </c>
      <c r="D277" t="s">
        <v>175</v>
      </c>
      <c r="E277">
        <v>57.9</v>
      </c>
      <c r="F277">
        <v>8.4499999999999993</v>
      </c>
      <c r="G277">
        <v>1.1000000000000001</v>
      </c>
      <c r="H277">
        <v>-99999</v>
      </c>
      <c r="I277">
        <v>5.7050000000000001</v>
      </c>
      <c r="J277" t="s">
        <v>75</v>
      </c>
      <c r="K277">
        <v>49.91</v>
      </c>
      <c r="L277">
        <v>57.870277777777773</v>
      </c>
      <c r="M277">
        <v>-0.1214401943043069</v>
      </c>
      <c r="N277">
        <v>57.814078947368422</v>
      </c>
      <c r="O277">
        <v>-2.4352108733310399E-2</v>
      </c>
      <c r="P277">
        <v>94711</v>
      </c>
      <c r="Q277">
        <v>208562</v>
      </c>
      <c r="R277">
        <v>0.45</v>
      </c>
      <c r="S277">
        <v>23.338000000000001</v>
      </c>
      <c r="T277">
        <v>7.520999999999999</v>
      </c>
      <c r="U277">
        <v>14.153600000000001</v>
      </c>
      <c r="V277">
        <v>2.3691934803166079</v>
      </c>
      <c r="AC277">
        <v>57.95</v>
      </c>
      <c r="AD277">
        <v>57.44</v>
      </c>
      <c r="AH277" s="77">
        <f>IF(AND(M277&lt;Variables!$G$6,M277&gt;Variables!$G$5),0,1)</f>
        <v>1</v>
      </c>
      <c r="AI277" s="77">
        <f t="shared" si="8"/>
        <v>0</v>
      </c>
      <c r="AJ277" s="77">
        <f>IF(I277&gt;Variables!$G$7,0,1)</f>
        <v>1</v>
      </c>
      <c r="AK277" s="77">
        <f>IF(F277&gt;Variables!$G$8,0,1)</f>
        <v>1</v>
      </c>
      <c r="AL277" s="77">
        <f>IF(G277&gt;Variables!$G$9,0,1)</f>
        <v>1</v>
      </c>
      <c r="AM277" s="77">
        <f>IF(AND(K277&gt;Variables!$G$10,K277&lt;Variables!$G$11),0,1)</f>
        <v>1</v>
      </c>
      <c r="AN277" s="77">
        <f>IF(H277&lt;Variables!$G$13,1,0)</f>
        <v>1</v>
      </c>
      <c r="AO277" s="77">
        <f>IF(R277&lt;Variables!$G$12,0,1)</f>
        <v>0</v>
      </c>
      <c r="AP277" s="78">
        <f t="shared" si="9"/>
        <v>1</v>
      </c>
      <c r="AQ277" s="77">
        <f>IF(V277&lt;Variables!$G$15,1,0)</f>
        <v>1</v>
      </c>
      <c r="AR277">
        <v>0</v>
      </c>
      <c r="AS277">
        <v>1</v>
      </c>
      <c r="AT277">
        <v>0</v>
      </c>
      <c r="AU277">
        <v>0</v>
      </c>
      <c r="BA277">
        <v>-0.1</v>
      </c>
    </row>
    <row r="278" spans="3:53" x14ac:dyDescent="0.25">
      <c r="C278" t="s">
        <v>236</v>
      </c>
      <c r="D278" t="s">
        <v>137</v>
      </c>
      <c r="E278">
        <v>115.5</v>
      </c>
      <c r="F278">
        <v>7.69</v>
      </c>
      <c r="G278">
        <v>8.3699999999999992</v>
      </c>
      <c r="H278">
        <v>5090</v>
      </c>
      <c r="I278">
        <v>-25.48</v>
      </c>
      <c r="J278" t="s">
        <v>75</v>
      </c>
      <c r="K278">
        <v>66.27</v>
      </c>
      <c r="L278">
        <v>114.694975</v>
      </c>
      <c r="M278">
        <v>0.39672618612978139</v>
      </c>
      <c r="N278">
        <v>112.8526479166667</v>
      </c>
      <c r="O278">
        <v>2.0357095077022569</v>
      </c>
      <c r="P278">
        <v>148799</v>
      </c>
      <c r="Q278">
        <v>791751</v>
      </c>
      <c r="R278">
        <v>0.19</v>
      </c>
      <c r="S278">
        <v>23.276</v>
      </c>
      <c r="T278">
        <v>7.7909999999999986</v>
      </c>
      <c r="U278">
        <v>14.2728</v>
      </c>
      <c r="V278">
        <v>2.506601044341044</v>
      </c>
      <c r="AC278">
        <v>117.34990000000001</v>
      </c>
      <c r="AD278">
        <v>111.8681</v>
      </c>
      <c r="AH278" s="77">
        <f>IF(AND(M278&lt;Variables!$G$6,M278&gt;Variables!$G$5),0,1)</f>
        <v>1</v>
      </c>
      <c r="AI278" s="77">
        <f t="shared" si="8"/>
        <v>0</v>
      </c>
      <c r="AJ278" s="77">
        <f>IF(I278&gt;Variables!$G$7,0,1)</f>
        <v>1</v>
      </c>
      <c r="AK278" s="77">
        <f>IF(F278&gt;Variables!$G$8,0,1)</f>
        <v>1</v>
      </c>
      <c r="AL278" s="77">
        <f>IF(G278&gt;Variables!$G$9,0,1)</f>
        <v>1</v>
      </c>
      <c r="AM278" s="77">
        <f>IF(AND(K278&gt;Variables!$G$10,K278&lt;Variables!$G$11),0,1)</f>
        <v>0</v>
      </c>
      <c r="AN278" s="77">
        <f>IF(H278&lt;Variables!$G$13,1,0)</f>
        <v>0</v>
      </c>
      <c r="AO278" s="77">
        <f>IF(R278&lt;Variables!$G$12,0,1)</f>
        <v>0</v>
      </c>
      <c r="AP278" s="78">
        <f t="shared" si="9"/>
        <v>1</v>
      </c>
      <c r="AQ278" s="77">
        <f>IF(V278&lt;Variables!$G$15,1,0)</f>
        <v>1</v>
      </c>
      <c r="AR278">
        <v>1</v>
      </c>
      <c r="AS278">
        <v>0</v>
      </c>
      <c r="AT278">
        <v>0</v>
      </c>
      <c r="AU278">
        <v>0</v>
      </c>
      <c r="BA278">
        <v>0.61</v>
      </c>
    </row>
    <row r="279" spans="3:53" x14ac:dyDescent="0.25">
      <c r="C279" t="s">
        <v>236</v>
      </c>
      <c r="D279" t="s">
        <v>215</v>
      </c>
      <c r="E279">
        <v>0.74</v>
      </c>
      <c r="F279">
        <v>11.09</v>
      </c>
      <c r="G279">
        <v>5.01</v>
      </c>
      <c r="H279">
        <v>-99999</v>
      </c>
      <c r="I279">
        <v>2539594.2799999998</v>
      </c>
      <c r="J279" t="s">
        <v>75</v>
      </c>
      <c r="K279">
        <v>-99999</v>
      </c>
      <c r="L279">
        <v>0.73509999999999998</v>
      </c>
      <c r="M279">
        <v>0</v>
      </c>
      <c r="N279">
        <v>0.73509999999999998</v>
      </c>
      <c r="O279">
        <v>0</v>
      </c>
      <c r="P279">
        <v>50000</v>
      </c>
      <c r="Q279">
        <v>534</v>
      </c>
      <c r="R279">
        <v>93.63</v>
      </c>
      <c r="S279">
        <v>23.276</v>
      </c>
      <c r="T279">
        <v>7.7909999999999986</v>
      </c>
      <c r="U279">
        <v>14.2728</v>
      </c>
      <c r="V279">
        <v>-99999</v>
      </c>
      <c r="AC279">
        <v>0.73499999999999999</v>
      </c>
      <c r="AD279">
        <v>0.68789999999999996</v>
      </c>
      <c r="AH279" s="77">
        <f>IF(AND(M279&lt;Variables!$G$6,M279&gt;Variables!$G$5),0,1)</f>
        <v>1</v>
      </c>
      <c r="AI279" s="77">
        <f t="shared" si="8"/>
        <v>1</v>
      </c>
      <c r="AJ279" s="77">
        <f>IF(I279&gt;Variables!$G$7,0,1)</f>
        <v>0</v>
      </c>
      <c r="AK279" s="77">
        <f>IF(F279&gt;Variables!$G$8,0,1)</f>
        <v>0</v>
      </c>
      <c r="AL279" s="77">
        <f>IF(G279&gt;Variables!$G$9,0,1)</f>
        <v>1</v>
      </c>
      <c r="AM279" s="77">
        <f>IF(AND(K279&gt;Variables!$G$10,K279&lt;Variables!$G$11),0,1)</f>
        <v>1</v>
      </c>
      <c r="AN279" s="77">
        <f>IF(H279&lt;Variables!$G$13,1,0)</f>
        <v>1</v>
      </c>
      <c r="AO279" s="77">
        <f>IF(R279&lt;Variables!$G$12,0,1)</f>
        <v>1</v>
      </c>
      <c r="AP279" s="78">
        <f t="shared" si="9"/>
        <v>1</v>
      </c>
      <c r="AQ279" s="77">
        <f>IF(V279&lt;Variables!$G$15,1,0)</f>
        <v>1</v>
      </c>
      <c r="AR279">
        <v>0</v>
      </c>
      <c r="AS279">
        <v>0</v>
      </c>
      <c r="AT279">
        <v>1</v>
      </c>
      <c r="AU279">
        <v>0</v>
      </c>
      <c r="BA279">
        <v>-2.25</v>
      </c>
    </row>
    <row r="280" spans="3:53" x14ac:dyDescent="0.25">
      <c r="C280" t="s">
        <v>236</v>
      </c>
      <c r="D280" t="s">
        <v>166</v>
      </c>
      <c r="E280">
        <v>53.24</v>
      </c>
      <c r="F280">
        <v>7.05</v>
      </c>
      <c r="G280">
        <v>7.26</v>
      </c>
      <c r="H280">
        <v>8010</v>
      </c>
      <c r="I280">
        <v>198.209</v>
      </c>
      <c r="J280" t="s">
        <v>75</v>
      </c>
      <c r="K280">
        <v>57.06</v>
      </c>
      <c r="L280">
        <v>52.931835</v>
      </c>
      <c r="M280">
        <v>0.2232399462440659</v>
      </c>
      <c r="N280">
        <v>52.93755800000001</v>
      </c>
      <c r="O280">
        <v>0.21240496208757351</v>
      </c>
      <c r="P280">
        <v>1319000</v>
      </c>
      <c r="Q280">
        <v>1484000</v>
      </c>
      <c r="R280">
        <v>0.89</v>
      </c>
      <c r="S280">
        <v>23.276</v>
      </c>
      <c r="T280">
        <v>7.7909999999999986</v>
      </c>
      <c r="U280">
        <v>14.2728</v>
      </c>
      <c r="V280">
        <v>2.4297856596264991</v>
      </c>
      <c r="AC280">
        <v>54.83</v>
      </c>
      <c r="AD280">
        <v>52.52</v>
      </c>
      <c r="AH280" s="77">
        <f>IF(AND(M280&lt;Variables!$G$6,M280&gt;Variables!$G$5),0,1)</f>
        <v>1</v>
      </c>
      <c r="AI280" s="77">
        <f t="shared" si="8"/>
        <v>1</v>
      </c>
      <c r="AJ280" s="77">
        <f>IF(I280&gt;Variables!$G$7,0,1)</f>
        <v>0</v>
      </c>
      <c r="AK280" s="77">
        <f>IF(F280&gt;Variables!$G$8,0,1)</f>
        <v>1</v>
      </c>
      <c r="AL280" s="77">
        <f>IF(G280&gt;Variables!$G$9,0,1)</f>
        <v>1</v>
      </c>
      <c r="AM280" s="77">
        <f>IF(AND(K280&gt;Variables!$G$10,K280&lt;Variables!$G$11),0,1)</f>
        <v>1</v>
      </c>
      <c r="AN280" s="77">
        <f>IF(H280&lt;Variables!$G$13,1,0)</f>
        <v>0</v>
      </c>
      <c r="AO280" s="77">
        <f>IF(R280&lt;Variables!$G$12,0,1)</f>
        <v>0</v>
      </c>
      <c r="AP280" s="78">
        <f t="shared" si="9"/>
        <v>1</v>
      </c>
      <c r="AQ280" s="77">
        <f>IF(V280&lt;Variables!$G$15,1,0)</f>
        <v>1</v>
      </c>
      <c r="AR280">
        <v>1</v>
      </c>
      <c r="AS280">
        <v>0</v>
      </c>
      <c r="AT280">
        <v>0</v>
      </c>
      <c r="AU280">
        <v>0</v>
      </c>
      <c r="BA280">
        <v>1.54</v>
      </c>
    </row>
    <row r="281" spans="3:53" x14ac:dyDescent="0.25">
      <c r="C281" t="s">
        <v>236</v>
      </c>
      <c r="D281" t="s">
        <v>182</v>
      </c>
      <c r="E281">
        <v>29.02</v>
      </c>
      <c r="F281">
        <v>8.3000000000000007</v>
      </c>
      <c r="G281">
        <v>1.81</v>
      </c>
      <c r="H281">
        <v>-99999</v>
      </c>
      <c r="I281">
        <v>5.258</v>
      </c>
      <c r="J281" t="s">
        <v>75</v>
      </c>
      <c r="K281">
        <v>50.64</v>
      </c>
      <c r="L281">
        <v>28.940249999999999</v>
      </c>
      <c r="M281">
        <v>-8.724872798264087E-2</v>
      </c>
      <c r="N281">
        <v>28.93091428571428</v>
      </c>
      <c r="O281">
        <v>-5.5007890718970227E-2</v>
      </c>
      <c r="P281">
        <v>76068</v>
      </c>
      <c r="Q281">
        <v>193031</v>
      </c>
      <c r="R281">
        <v>0.39</v>
      </c>
      <c r="S281">
        <v>23.276</v>
      </c>
      <c r="T281">
        <v>7.7909999999999986</v>
      </c>
      <c r="U281">
        <v>14.2728</v>
      </c>
      <c r="V281">
        <v>2.376060130496453</v>
      </c>
      <c r="AC281">
        <v>28.99</v>
      </c>
      <c r="AD281">
        <v>28.58</v>
      </c>
      <c r="AH281" s="77">
        <f>IF(AND(M281&lt;Variables!$G$6,M281&gt;Variables!$G$5),0,1)</f>
        <v>1</v>
      </c>
      <c r="AI281" s="77">
        <f t="shared" si="8"/>
        <v>0</v>
      </c>
      <c r="AJ281" s="77">
        <f>IF(I281&gt;Variables!$G$7,0,1)</f>
        <v>1</v>
      </c>
      <c r="AK281" s="77">
        <f>IF(F281&gt;Variables!$G$8,0,1)</f>
        <v>1</v>
      </c>
      <c r="AL281" s="77">
        <f>IF(G281&gt;Variables!$G$9,0,1)</f>
        <v>1</v>
      </c>
      <c r="AM281" s="77">
        <f>IF(AND(K281&gt;Variables!$G$10,K281&lt;Variables!$G$11),0,1)</f>
        <v>1</v>
      </c>
      <c r="AN281" s="77">
        <f>IF(H281&lt;Variables!$G$13,1,0)</f>
        <v>1</v>
      </c>
      <c r="AO281" s="77">
        <f>IF(R281&lt;Variables!$G$12,0,1)</f>
        <v>0</v>
      </c>
      <c r="AP281" s="78">
        <f t="shared" si="9"/>
        <v>1</v>
      </c>
      <c r="AQ281" s="77">
        <f>IF(V281&lt;Variables!$G$15,1,0)</f>
        <v>1</v>
      </c>
      <c r="AR281">
        <v>0</v>
      </c>
      <c r="AS281">
        <v>1</v>
      </c>
      <c r="AT281">
        <v>0</v>
      </c>
      <c r="AU281">
        <v>0</v>
      </c>
      <c r="BA281">
        <v>-0.49</v>
      </c>
    </row>
    <row r="282" spans="3:53" x14ac:dyDescent="0.25">
      <c r="C282" t="s">
        <v>236</v>
      </c>
      <c r="D282" t="s">
        <v>219</v>
      </c>
      <c r="E282">
        <v>2.92</v>
      </c>
      <c r="F282">
        <v>30.13</v>
      </c>
      <c r="G282">
        <v>21.61</v>
      </c>
      <c r="H282">
        <v>417.61</v>
      </c>
      <c r="I282">
        <v>1.0880000000000001</v>
      </c>
      <c r="J282" t="s">
        <v>75</v>
      </c>
      <c r="K282">
        <v>52.9</v>
      </c>
      <c r="L282">
        <v>2.8741300000000001</v>
      </c>
      <c r="M282">
        <v>-0.14369565746851981</v>
      </c>
      <c r="N282">
        <v>2.86741</v>
      </c>
      <c r="O282">
        <v>9.0325415618976446E-2</v>
      </c>
      <c r="P282">
        <v>17300000</v>
      </c>
      <c r="Q282">
        <v>1300000</v>
      </c>
      <c r="R282">
        <v>13.31</v>
      </c>
      <c r="S282">
        <v>23.276</v>
      </c>
      <c r="T282">
        <v>7.7909999999999986</v>
      </c>
      <c r="U282">
        <v>14.2728</v>
      </c>
      <c r="V282">
        <v>2.4019835669646121</v>
      </c>
      <c r="AC282">
        <v>3.14</v>
      </c>
      <c r="AD282">
        <v>2.5299999999999998</v>
      </c>
      <c r="AH282" s="77">
        <f>IF(AND(M282&lt;Variables!$G$6,M282&gt;Variables!$G$5),0,1)</f>
        <v>1</v>
      </c>
      <c r="AI282" s="77">
        <f t="shared" si="8"/>
        <v>0</v>
      </c>
      <c r="AJ282" s="77">
        <f>IF(I282&gt;Variables!$G$7,0,1)</f>
        <v>1</v>
      </c>
      <c r="AK282" s="77">
        <f>IF(F282&gt;Variables!$G$8,0,1)</f>
        <v>0</v>
      </c>
      <c r="AL282" s="77">
        <f>IF(G282&gt;Variables!$G$9,0,1)</f>
        <v>0</v>
      </c>
      <c r="AM282" s="77">
        <f>IF(AND(K282&gt;Variables!$G$10,K282&lt;Variables!$G$11),0,1)</f>
        <v>1</v>
      </c>
      <c r="AN282" s="77">
        <f>IF(H282&lt;Variables!$G$13,1,0)</f>
        <v>1</v>
      </c>
      <c r="AO282" s="77">
        <f>IF(R282&lt;Variables!$G$12,0,1)</f>
        <v>1</v>
      </c>
      <c r="AP282" s="78">
        <f t="shared" si="9"/>
        <v>1</v>
      </c>
      <c r="AQ282" s="77">
        <f>IF(V282&lt;Variables!$G$15,1,0)</f>
        <v>1</v>
      </c>
      <c r="AR282">
        <v>1</v>
      </c>
      <c r="AS282">
        <v>0</v>
      </c>
      <c r="AT282">
        <v>0</v>
      </c>
      <c r="AU282">
        <v>0</v>
      </c>
      <c r="BA282">
        <v>2</v>
      </c>
    </row>
    <row r="283" spans="3:53" x14ac:dyDescent="0.25">
      <c r="C283" t="s">
        <v>236</v>
      </c>
      <c r="D283" t="s">
        <v>212</v>
      </c>
      <c r="E283">
        <v>4.2300000000000004</v>
      </c>
      <c r="F283">
        <v>33.33</v>
      </c>
      <c r="G283">
        <v>-26.8</v>
      </c>
      <c r="H283">
        <v>12.78</v>
      </c>
      <c r="I283">
        <v>-5.0000000000000001E-3</v>
      </c>
      <c r="J283" t="s">
        <v>74</v>
      </c>
      <c r="K283">
        <v>26.74</v>
      </c>
      <c r="L283">
        <v>4.4060100000000002</v>
      </c>
      <c r="M283">
        <v>-3.97207450732069</v>
      </c>
      <c r="N283">
        <v>4.7928260869565209</v>
      </c>
      <c r="O283">
        <v>-11.722229781829711</v>
      </c>
      <c r="P283">
        <v>57600000</v>
      </c>
      <c r="Q283">
        <v>441580</v>
      </c>
      <c r="R283">
        <v>130.44</v>
      </c>
      <c r="S283">
        <v>23.276</v>
      </c>
      <c r="T283">
        <v>7.7909999999999986</v>
      </c>
      <c r="U283">
        <v>14.2728</v>
      </c>
      <c r="V283">
        <v>1.962476708810011</v>
      </c>
      <c r="AC283">
        <v>4.42</v>
      </c>
      <c r="AD283">
        <v>3.91</v>
      </c>
      <c r="AH283" s="77">
        <f>IF(AND(M283&lt;Variables!$G$6,M283&gt;Variables!$G$5),0,1)</f>
        <v>0</v>
      </c>
      <c r="AI283" s="77">
        <f t="shared" si="8"/>
        <v>1</v>
      </c>
      <c r="AJ283" s="77">
        <f>IF(I283&gt;Variables!$G$7,0,1)</f>
        <v>1</v>
      </c>
      <c r="AK283" s="77">
        <f>IF(F283&gt;Variables!$G$8,0,1)</f>
        <v>0</v>
      </c>
      <c r="AL283" s="77">
        <f>IF(G283&gt;Variables!$G$9,0,1)</f>
        <v>1</v>
      </c>
      <c r="AM283" s="77">
        <f>IF(AND(K283&gt;Variables!$G$10,K283&lt;Variables!$G$11),0,1)</f>
        <v>1</v>
      </c>
      <c r="AN283" s="77">
        <f>IF(H283&lt;Variables!$G$13,1,0)</f>
        <v>1</v>
      </c>
      <c r="AO283" s="77">
        <f>IF(R283&lt;Variables!$G$12,0,1)</f>
        <v>1</v>
      </c>
      <c r="AP283" s="78">
        <f t="shared" si="9"/>
        <v>0</v>
      </c>
      <c r="AQ283" s="77">
        <f>IF(V283&lt;Variables!$G$15,1,0)</f>
        <v>1</v>
      </c>
      <c r="AR283">
        <v>1</v>
      </c>
      <c r="AS283">
        <v>0</v>
      </c>
      <c r="AT283">
        <v>0</v>
      </c>
      <c r="AU283">
        <v>0</v>
      </c>
      <c r="BA283">
        <v>2</v>
      </c>
    </row>
    <row r="284" spans="3:53" x14ac:dyDescent="0.25">
      <c r="C284" t="s">
        <v>236</v>
      </c>
      <c r="D284" t="s">
        <v>216</v>
      </c>
      <c r="E284">
        <v>47.7</v>
      </c>
      <c r="F284">
        <v>7.93</v>
      </c>
      <c r="G284">
        <v>3.91</v>
      </c>
      <c r="H284">
        <v>2660</v>
      </c>
      <c r="I284">
        <v>1.1850000000000001</v>
      </c>
      <c r="J284" t="s">
        <v>74</v>
      </c>
      <c r="K284">
        <v>57.18</v>
      </c>
      <c r="L284">
        <v>47.674888888888887</v>
      </c>
      <c r="M284">
        <v>-0.253569314383991</v>
      </c>
      <c r="N284">
        <v>47.509619230769239</v>
      </c>
      <c r="O284">
        <v>9.3414281043153649E-2</v>
      </c>
      <c r="P284">
        <v>63816</v>
      </c>
      <c r="Q284">
        <v>141185</v>
      </c>
      <c r="R284">
        <v>0.45</v>
      </c>
      <c r="S284">
        <v>23.276</v>
      </c>
      <c r="T284">
        <v>7.7909999999999986</v>
      </c>
      <c r="U284">
        <v>14.2728</v>
      </c>
      <c r="V284">
        <v>2.45323557490596</v>
      </c>
      <c r="AC284">
        <v>47.79</v>
      </c>
      <c r="AD284">
        <v>46.42</v>
      </c>
      <c r="AH284" s="77">
        <f>IF(AND(M284&lt;Variables!$G$6,M284&gt;Variables!$G$5),0,1)</f>
        <v>1</v>
      </c>
      <c r="AI284" s="77">
        <f t="shared" si="8"/>
        <v>0</v>
      </c>
      <c r="AJ284" s="77">
        <f>IF(I284&gt;Variables!$G$7,0,1)</f>
        <v>1</v>
      </c>
      <c r="AK284" s="77">
        <f>IF(F284&gt;Variables!$G$8,0,1)</f>
        <v>1</v>
      </c>
      <c r="AL284" s="77">
        <f>IF(G284&gt;Variables!$G$9,0,1)</f>
        <v>1</v>
      </c>
      <c r="AM284" s="77">
        <f>IF(AND(K284&gt;Variables!$G$10,K284&lt;Variables!$G$11),0,1)</f>
        <v>1</v>
      </c>
      <c r="AN284" s="77">
        <f>IF(H284&lt;Variables!$G$13,1,0)</f>
        <v>0</v>
      </c>
      <c r="AO284" s="77">
        <f>IF(R284&lt;Variables!$G$12,0,1)</f>
        <v>0</v>
      </c>
      <c r="AP284" s="78">
        <f t="shared" si="9"/>
        <v>0</v>
      </c>
      <c r="AQ284" s="77">
        <f>IF(V284&lt;Variables!$G$15,1,0)</f>
        <v>1</v>
      </c>
      <c r="AR284">
        <v>0</v>
      </c>
      <c r="AS284">
        <v>0</v>
      </c>
      <c r="AT284">
        <v>1</v>
      </c>
      <c r="AU284">
        <v>0</v>
      </c>
      <c r="BA284">
        <v>-1.42</v>
      </c>
    </row>
    <row r="285" spans="3:53" x14ac:dyDescent="0.25">
      <c r="C285" t="s">
        <v>236</v>
      </c>
      <c r="D285" t="s">
        <v>160</v>
      </c>
      <c r="E285">
        <v>22.06</v>
      </c>
      <c r="F285">
        <v>7.2</v>
      </c>
      <c r="G285">
        <v>8.86</v>
      </c>
      <c r="H285">
        <v>2340</v>
      </c>
      <c r="I285">
        <v>-38.776000000000003</v>
      </c>
      <c r="J285" t="s">
        <v>74</v>
      </c>
      <c r="K285">
        <v>45.23</v>
      </c>
      <c r="L285">
        <v>22.064499999999999</v>
      </c>
      <c r="M285">
        <v>-0.33764644564798862</v>
      </c>
      <c r="N285">
        <v>22.143742</v>
      </c>
      <c r="O285">
        <v>-0.69429096491459141</v>
      </c>
      <c r="P285">
        <v>474317</v>
      </c>
      <c r="Q285">
        <v>1490000</v>
      </c>
      <c r="R285">
        <v>0.32</v>
      </c>
      <c r="S285">
        <v>23.276</v>
      </c>
      <c r="T285">
        <v>7.7909999999999986</v>
      </c>
      <c r="U285">
        <v>14.2728</v>
      </c>
      <c r="V285">
        <v>2.3217102711867481</v>
      </c>
      <c r="AC285">
        <v>22.59</v>
      </c>
      <c r="AD285">
        <v>21.12</v>
      </c>
      <c r="AH285" s="77">
        <f>IF(AND(M285&lt;Variables!$G$6,M285&gt;Variables!$G$5),0,1)</f>
        <v>1</v>
      </c>
      <c r="AI285" s="77">
        <f t="shared" si="8"/>
        <v>1</v>
      </c>
      <c r="AJ285" s="77">
        <f>IF(I285&gt;Variables!$G$7,0,1)</f>
        <v>1</v>
      </c>
      <c r="AK285" s="77">
        <f>IF(F285&gt;Variables!$G$8,0,1)</f>
        <v>1</v>
      </c>
      <c r="AL285" s="77">
        <f>IF(G285&gt;Variables!$G$9,0,1)</f>
        <v>1</v>
      </c>
      <c r="AM285" s="77">
        <f>IF(AND(K285&gt;Variables!$G$10,K285&lt;Variables!$G$11),0,1)</f>
        <v>1</v>
      </c>
      <c r="AN285" s="77">
        <f>IF(H285&lt;Variables!$G$13,1,0)</f>
        <v>0</v>
      </c>
      <c r="AO285" s="77">
        <f>IF(R285&lt;Variables!$G$12,0,1)</f>
        <v>0</v>
      </c>
      <c r="AP285" s="78">
        <f t="shared" si="9"/>
        <v>0</v>
      </c>
      <c r="AQ285" s="77">
        <f>IF(V285&lt;Variables!$G$15,1,0)</f>
        <v>1</v>
      </c>
      <c r="AR285">
        <v>0</v>
      </c>
      <c r="AS285">
        <v>0</v>
      </c>
      <c r="AT285">
        <v>1</v>
      </c>
      <c r="AU285">
        <v>0</v>
      </c>
      <c r="BA285">
        <v>-1</v>
      </c>
    </row>
    <row r="286" spans="3:53" x14ac:dyDescent="0.25">
      <c r="C286" t="s">
        <v>236</v>
      </c>
      <c r="D286" t="s">
        <v>168</v>
      </c>
      <c r="E286">
        <v>10.210000000000001</v>
      </c>
      <c r="F286">
        <v>7.75</v>
      </c>
      <c r="G286">
        <v>5.56</v>
      </c>
      <c r="H286">
        <v>2610</v>
      </c>
      <c r="I286">
        <v>62.055</v>
      </c>
      <c r="J286" t="s">
        <v>75</v>
      </c>
      <c r="K286">
        <v>64.48</v>
      </c>
      <c r="L286">
        <v>10.079095000000001</v>
      </c>
      <c r="M286">
        <v>0.85230866461721377</v>
      </c>
      <c r="N286">
        <v>10.034090000000001</v>
      </c>
      <c r="O286">
        <v>1.304652439832612</v>
      </c>
      <c r="P286">
        <v>2024000</v>
      </c>
      <c r="Q286">
        <v>2114000</v>
      </c>
      <c r="R286">
        <v>0.96</v>
      </c>
      <c r="S286">
        <v>23.276</v>
      </c>
      <c r="T286">
        <v>7.7909999999999986</v>
      </c>
      <c r="U286">
        <v>14.2728</v>
      </c>
      <c r="V286">
        <v>2.45921072642891</v>
      </c>
      <c r="AC286">
        <v>10.41</v>
      </c>
      <c r="AD286">
        <v>9.66</v>
      </c>
      <c r="AH286" s="77">
        <f>IF(AND(M286&lt;Variables!$G$6,M286&gt;Variables!$G$5),0,1)</f>
        <v>1</v>
      </c>
      <c r="AI286" s="77">
        <f t="shared" si="8"/>
        <v>0</v>
      </c>
      <c r="AJ286" s="77">
        <f>IF(I286&gt;Variables!$G$7,0,1)</f>
        <v>0</v>
      </c>
      <c r="AK286" s="77">
        <f>IF(F286&gt;Variables!$G$8,0,1)</f>
        <v>1</v>
      </c>
      <c r="AL286" s="77">
        <f>IF(G286&gt;Variables!$G$9,0,1)</f>
        <v>1</v>
      </c>
      <c r="AM286" s="77">
        <f>IF(AND(K286&gt;Variables!$G$10,K286&lt;Variables!$G$11),0,1)</f>
        <v>0</v>
      </c>
      <c r="AN286" s="77">
        <f>IF(H286&lt;Variables!$G$13,1,0)</f>
        <v>0</v>
      </c>
      <c r="AO286" s="77">
        <f>IF(R286&lt;Variables!$G$12,0,1)</f>
        <v>0</v>
      </c>
      <c r="AP286" s="78">
        <f t="shared" si="9"/>
        <v>1</v>
      </c>
      <c r="AQ286" s="77">
        <f>IF(V286&lt;Variables!$G$15,1,0)</f>
        <v>1</v>
      </c>
      <c r="AR286">
        <v>0</v>
      </c>
      <c r="AS286">
        <v>0</v>
      </c>
      <c r="AT286">
        <v>1</v>
      </c>
      <c r="AU286">
        <v>0</v>
      </c>
      <c r="BA286">
        <v>-2.25</v>
      </c>
    </row>
    <row r="287" spans="3:53" x14ac:dyDescent="0.25">
      <c r="C287" t="s">
        <v>236</v>
      </c>
      <c r="D287" t="s">
        <v>138</v>
      </c>
      <c r="E287">
        <v>17.04</v>
      </c>
      <c r="F287">
        <v>7.77</v>
      </c>
      <c r="G287">
        <v>5.66</v>
      </c>
      <c r="H287">
        <v>5940</v>
      </c>
      <c r="I287">
        <v>27.904</v>
      </c>
      <c r="J287" t="s">
        <v>75</v>
      </c>
      <c r="K287">
        <v>44.94</v>
      </c>
      <c r="L287">
        <v>17.062860000000001</v>
      </c>
      <c r="M287">
        <v>-0.42700930559122058</v>
      </c>
      <c r="N287">
        <v>17.013283999999999</v>
      </c>
      <c r="O287">
        <v>-0.13685776361579491</v>
      </c>
      <c r="P287">
        <v>5670000</v>
      </c>
      <c r="Q287">
        <v>14396000</v>
      </c>
      <c r="R287">
        <v>0.39</v>
      </c>
      <c r="S287">
        <v>23.276</v>
      </c>
      <c r="T287">
        <v>7.7909999999999986</v>
      </c>
      <c r="U287">
        <v>14.2728</v>
      </c>
      <c r="V287">
        <v>2.319440635400162</v>
      </c>
      <c r="AC287">
        <v>17.11</v>
      </c>
      <c r="AD287">
        <v>16.510000000000002</v>
      </c>
      <c r="AH287" s="77">
        <f>IF(AND(M287&lt;Variables!$G$6,M287&gt;Variables!$G$5),0,1)</f>
        <v>1</v>
      </c>
      <c r="AI287" s="77">
        <f t="shared" si="8"/>
        <v>0</v>
      </c>
      <c r="AJ287" s="77">
        <f>IF(I287&gt;Variables!$G$7,0,1)</f>
        <v>1</v>
      </c>
      <c r="AK287" s="77">
        <f>IF(F287&gt;Variables!$G$8,0,1)</f>
        <v>1</v>
      </c>
      <c r="AL287" s="77">
        <f>IF(G287&gt;Variables!$G$9,0,1)</f>
        <v>1</v>
      </c>
      <c r="AM287" s="77">
        <f>IF(AND(K287&gt;Variables!$G$10,K287&lt;Variables!$G$11),0,1)</f>
        <v>1</v>
      </c>
      <c r="AN287" s="77">
        <f>IF(H287&lt;Variables!$G$13,1,0)</f>
        <v>0</v>
      </c>
      <c r="AO287" s="77">
        <f>IF(R287&lt;Variables!$G$12,0,1)</f>
        <v>0</v>
      </c>
      <c r="AP287" s="78">
        <f t="shared" si="9"/>
        <v>1</v>
      </c>
      <c r="AQ287" s="77">
        <f>IF(V287&lt;Variables!$G$15,1,0)</f>
        <v>1</v>
      </c>
      <c r="AR287">
        <v>0</v>
      </c>
      <c r="AS287">
        <v>0</v>
      </c>
      <c r="AT287">
        <v>0</v>
      </c>
      <c r="AU287">
        <v>1</v>
      </c>
      <c r="BA287">
        <v>-1.29</v>
      </c>
    </row>
    <row r="288" spans="3:53" x14ac:dyDescent="0.25">
      <c r="C288" t="s">
        <v>236</v>
      </c>
      <c r="D288" t="s">
        <v>83</v>
      </c>
      <c r="E288">
        <v>30.69</v>
      </c>
      <c r="F288">
        <v>7.86</v>
      </c>
      <c r="G288">
        <v>6.97</v>
      </c>
      <c r="H288">
        <v>24680</v>
      </c>
      <c r="I288">
        <v>1.415</v>
      </c>
      <c r="J288" t="s">
        <v>75</v>
      </c>
      <c r="K288">
        <v>62.72</v>
      </c>
      <c r="L288">
        <v>30.498819999999991</v>
      </c>
      <c r="M288">
        <v>0.5524148147371144</v>
      </c>
      <c r="N288">
        <v>30.306996000000002</v>
      </c>
      <c r="O288">
        <v>1.1888476178899521</v>
      </c>
      <c r="P288">
        <v>8988000</v>
      </c>
      <c r="Q288">
        <v>13870000</v>
      </c>
      <c r="R288">
        <v>0.65</v>
      </c>
      <c r="S288">
        <v>23.276</v>
      </c>
      <c r="T288">
        <v>7.7909999999999986</v>
      </c>
      <c r="U288">
        <v>14.2728</v>
      </c>
      <c r="V288">
        <v>2.4641232577281338</v>
      </c>
      <c r="AC288">
        <v>31.315000000000001</v>
      </c>
      <c r="AD288">
        <v>30.26</v>
      </c>
      <c r="AH288" s="77">
        <f>IF(AND(M288&lt;Variables!$G$6,M288&gt;Variables!$G$5),0,1)</f>
        <v>1</v>
      </c>
      <c r="AI288" s="77">
        <f t="shared" si="8"/>
        <v>0</v>
      </c>
      <c r="AJ288" s="77">
        <f>IF(I288&gt;Variables!$G$7,0,1)</f>
        <v>1</v>
      </c>
      <c r="AK288" s="77">
        <f>IF(F288&gt;Variables!$G$8,0,1)</f>
        <v>1</v>
      </c>
      <c r="AL288" s="77">
        <f>IF(G288&gt;Variables!$G$9,0,1)</f>
        <v>1</v>
      </c>
      <c r="AM288" s="77">
        <f>IF(AND(K288&gt;Variables!$G$10,K288&lt;Variables!$G$11),0,1)</f>
        <v>0</v>
      </c>
      <c r="AN288" s="77">
        <f>IF(H288&lt;Variables!$G$13,1,0)</f>
        <v>0</v>
      </c>
      <c r="AO288" s="77">
        <f>IF(R288&lt;Variables!$G$12,0,1)</f>
        <v>0</v>
      </c>
      <c r="AP288" s="78">
        <f t="shared" si="9"/>
        <v>1</v>
      </c>
      <c r="AQ288" s="77">
        <f>IF(V288&lt;Variables!$G$15,1,0)</f>
        <v>1</v>
      </c>
      <c r="AR288">
        <v>1</v>
      </c>
      <c r="AS288">
        <v>0</v>
      </c>
      <c r="AT288">
        <v>0</v>
      </c>
      <c r="AU288">
        <v>0</v>
      </c>
      <c r="BA288">
        <v>1.47</v>
      </c>
    </row>
    <row r="289" spans="3:53" x14ac:dyDescent="0.25">
      <c r="C289" t="s">
        <v>236</v>
      </c>
      <c r="D289" t="s">
        <v>84</v>
      </c>
      <c r="E289">
        <v>45.07</v>
      </c>
      <c r="F289">
        <v>7.98</v>
      </c>
      <c r="G289">
        <v>6.13</v>
      </c>
      <c r="H289">
        <v>6100</v>
      </c>
      <c r="I289">
        <v>186.82599999999999</v>
      </c>
      <c r="J289" t="s">
        <v>75</v>
      </c>
      <c r="K289">
        <v>72.069999999999993</v>
      </c>
      <c r="L289">
        <v>44.584090000000003</v>
      </c>
      <c r="M289">
        <v>0.91088547506520423</v>
      </c>
      <c r="N289">
        <v>44.208493999999988</v>
      </c>
      <c r="O289">
        <v>1.7682258074658841</v>
      </c>
      <c r="P289">
        <v>1952000</v>
      </c>
      <c r="Q289">
        <v>2976000</v>
      </c>
      <c r="R289">
        <v>0.66</v>
      </c>
      <c r="S289">
        <v>23.276</v>
      </c>
      <c r="T289">
        <v>7.7909999999999986</v>
      </c>
      <c r="U289">
        <v>14.2728</v>
      </c>
      <c r="V289">
        <v>2.5139040134969219</v>
      </c>
      <c r="AC289">
        <v>45</v>
      </c>
      <c r="AD289">
        <v>43.33</v>
      </c>
      <c r="AH289" s="77">
        <f>IF(AND(M289&lt;Variables!$G$6,M289&gt;Variables!$G$5),0,1)</f>
        <v>1</v>
      </c>
      <c r="AI289" s="77">
        <f t="shared" si="8"/>
        <v>0</v>
      </c>
      <c r="AJ289" s="77">
        <f>IF(I289&gt;Variables!$G$7,0,1)</f>
        <v>0</v>
      </c>
      <c r="AK289" s="77">
        <f>IF(F289&gt;Variables!$G$8,0,1)</f>
        <v>1</v>
      </c>
      <c r="AL289" s="77">
        <f>IF(G289&gt;Variables!$G$9,0,1)</f>
        <v>1</v>
      </c>
      <c r="AM289" s="77">
        <f>IF(AND(K289&gt;Variables!$G$10,K289&lt;Variables!$G$11),0,1)</f>
        <v>1</v>
      </c>
      <c r="AN289" s="77">
        <f>IF(H289&lt;Variables!$G$13,1,0)</f>
        <v>0</v>
      </c>
      <c r="AO289" s="77">
        <f>IF(R289&lt;Variables!$G$12,0,1)</f>
        <v>0</v>
      </c>
      <c r="AP289" s="78">
        <f t="shared" si="9"/>
        <v>1</v>
      </c>
      <c r="AQ289" s="77">
        <f>IF(V289&lt;Variables!$G$15,1,0)</f>
        <v>1</v>
      </c>
      <c r="AR289">
        <v>0</v>
      </c>
      <c r="AS289">
        <v>0</v>
      </c>
      <c r="AT289">
        <v>1</v>
      </c>
      <c r="AU289">
        <v>0</v>
      </c>
      <c r="BA289">
        <v>-1.97</v>
      </c>
    </row>
    <row r="290" spans="3:53" x14ac:dyDescent="0.25">
      <c r="C290" t="s">
        <v>236</v>
      </c>
      <c r="D290" t="s">
        <v>220</v>
      </c>
      <c r="E290">
        <v>2.9</v>
      </c>
      <c r="F290">
        <v>39.71</v>
      </c>
      <c r="G290">
        <v>-17.010000000000002</v>
      </c>
      <c r="H290">
        <v>25.86</v>
      </c>
      <c r="I290">
        <v>-0.64100000000000001</v>
      </c>
      <c r="J290" t="s">
        <v>75</v>
      </c>
      <c r="K290">
        <v>49.01</v>
      </c>
      <c r="L290">
        <v>2.864195</v>
      </c>
      <c r="M290">
        <v>0.25853686637957007</v>
      </c>
      <c r="N290">
        <v>2.9175559999999998</v>
      </c>
      <c r="O290">
        <v>-1.575153998757876</v>
      </c>
      <c r="P290">
        <v>53530000</v>
      </c>
      <c r="Q290">
        <v>122770</v>
      </c>
      <c r="R290">
        <v>436.02</v>
      </c>
      <c r="S290">
        <v>23.276</v>
      </c>
      <c r="T290">
        <v>7.7909999999999986</v>
      </c>
      <c r="U290">
        <v>14.2728</v>
      </c>
      <c r="V290">
        <v>2.3507608293995341</v>
      </c>
      <c r="AC290">
        <v>3.3</v>
      </c>
      <c r="AD290">
        <v>2.56</v>
      </c>
      <c r="AH290" s="77">
        <f>IF(AND(M290&lt;Variables!$G$6,M290&gt;Variables!$G$5),0,1)</f>
        <v>1</v>
      </c>
      <c r="AI290" s="77">
        <f t="shared" si="8"/>
        <v>1</v>
      </c>
      <c r="AJ290" s="77">
        <f>IF(I290&gt;Variables!$G$7,0,1)</f>
        <v>1</v>
      </c>
      <c r="AK290" s="77">
        <f>IF(F290&gt;Variables!$G$8,0,1)</f>
        <v>0</v>
      </c>
      <c r="AL290" s="77">
        <f>IF(G290&gt;Variables!$G$9,0,1)</f>
        <v>1</v>
      </c>
      <c r="AM290" s="77">
        <f>IF(AND(K290&gt;Variables!$G$10,K290&lt;Variables!$G$11),0,1)</f>
        <v>1</v>
      </c>
      <c r="AN290" s="77">
        <f>IF(H290&lt;Variables!$G$13,1,0)</f>
        <v>1</v>
      </c>
      <c r="AO290" s="77">
        <f>IF(R290&lt;Variables!$G$12,0,1)</f>
        <v>1</v>
      </c>
      <c r="AP290" s="78">
        <f t="shared" si="9"/>
        <v>1</v>
      </c>
      <c r="AQ290" s="77">
        <f>IF(V290&lt;Variables!$G$15,1,0)</f>
        <v>1</v>
      </c>
      <c r="AR290">
        <v>0</v>
      </c>
      <c r="AS290">
        <v>0</v>
      </c>
      <c r="AT290">
        <v>1</v>
      </c>
      <c r="AU290">
        <v>0</v>
      </c>
      <c r="BA290">
        <v>-2.25</v>
      </c>
    </row>
    <row r="291" spans="3:53" x14ac:dyDescent="0.25">
      <c r="C291" t="s">
        <v>236</v>
      </c>
      <c r="D291" t="s">
        <v>175</v>
      </c>
      <c r="E291">
        <v>57.91</v>
      </c>
      <c r="F291">
        <v>8.4499999999999993</v>
      </c>
      <c r="G291">
        <v>1.07</v>
      </c>
      <c r="H291">
        <v>-99999</v>
      </c>
      <c r="I291">
        <v>5.7009999999999996</v>
      </c>
      <c r="J291" t="s">
        <v>75</v>
      </c>
      <c r="K291">
        <v>49.23</v>
      </c>
      <c r="L291">
        <v>57.833611111111118</v>
      </c>
      <c r="M291">
        <v>-9.2698882330065915E-2</v>
      </c>
      <c r="N291">
        <v>57.81166666666666</v>
      </c>
      <c r="O291">
        <v>-5.4775564332445903E-2</v>
      </c>
      <c r="P291">
        <v>105080</v>
      </c>
      <c r="Q291">
        <v>208562</v>
      </c>
      <c r="R291">
        <v>0.5</v>
      </c>
      <c r="S291">
        <v>23.276</v>
      </c>
      <c r="T291">
        <v>7.7909999999999986</v>
      </c>
      <c r="U291">
        <v>14.2728</v>
      </c>
      <c r="V291">
        <v>2.3612268308740121</v>
      </c>
      <c r="AC291">
        <v>57.95</v>
      </c>
      <c r="AD291">
        <v>57.44</v>
      </c>
      <c r="AH291" s="77">
        <f>IF(AND(M291&lt;Variables!$G$6,M291&gt;Variables!$G$5),0,1)</f>
        <v>1</v>
      </c>
      <c r="AI291" s="77">
        <f t="shared" si="8"/>
        <v>0</v>
      </c>
      <c r="AJ291" s="77">
        <f>IF(I291&gt;Variables!$G$7,0,1)</f>
        <v>1</v>
      </c>
      <c r="AK291" s="77">
        <f>IF(F291&gt;Variables!$G$8,0,1)</f>
        <v>1</v>
      </c>
      <c r="AL291" s="77">
        <f>IF(G291&gt;Variables!$G$9,0,1)</f>
        <v>1</v>
      </c>
      <c r="AM291" s="77">
        <f>IF(AND(K291&gt;Variables!$G$10,K291&lt;Variables!$G$11),0,1)</f>
        <v>1</v>
      </c>
      <c r="AN291" s="77">
        <f>IF(H291&lt;Variables!$G$13,1,0)</f>
        <v>1</v>
      </c>
      <c r="AO291" s="77">
        <f>IF(R291&lt;Variables!$G$12,0,1)</f>
        <v>0</v>
      </c>
      <c r="AP291" s="78">
        <f t="shared" si="9"/>
        <v>1</v>
      </c>
      <c r="AQ291" s="77">
        <f>IF(V291&lt;Variables!$G$15,1,0)</f>
        <v>1</v>
      </c>
      <c r="AR291">
        <v>0</v>
      </c>
      <c r="AS291">
        <v>1</v>
      </c>
      <c r="AT291">
        <v>0</v>
      </c>
      <c r="AU291">
        <v>0</v>
      </c>
      <c r="BA291">
        <v>-0.13</v>
      </c>
    </row>
    <row r="292" spans="3:53" x14ac:dyDescent="0.25">
      <c r="C292" t="s">
        <v>236</v>
      </c>
      <c r="D292" t="s">
        <v>231</v>
      </c>
      <c r="E292">
        <v>364.08</v>
      </c>
      <c r="F292">
        <v>8.3800000000000008</v>
      </c>
      <c r="G292">
        <v>8.39</v>
      </c>
      <c r="H292">
        <v>56250</v>
      </c>
      <c r="I292">
        <v>-6.6680000000000001</v>
      </c>
      <c r="J292" t="s">
        <v>75</v>
      </c>
      <c r="K292">
        <v>68.709999999999994</v>
      </c>
      <c r="L292">
        <v>360.04358999999999</v>
      </c>
      <c r="M292">
        <v>0.8544548730891196</v>
      </c>
      <c r="N292">
        <v>354.88923199999999</v>
      </c>
      <c r="O292">
        <v>2.3192498554027732</v>
      </c>
      <c r="P292">
        <v>1083000</v>
      </c>
      <c r="Q292">
        <v>2076000</v>
      </c>
      <c r="R292">
        <v>0.52</v>
      </c>
      <c r="S292">
        <v>23.276</v>
      </c>
      <c r="T292">
        <v>7.7909999999999986</v>
      </c>
      <c r="U292">
        <v>14.2728</v>
      </c>
      <c r="V292">
        <v>2.492449748548847</v>
      </c>
      <c r="AC292">
        <v>363.8</v>
      </c>
      <c r="AD292">
        <v>353.6139</v>
      </c>
      <c r="AH292" s="77">
        <f>IF(AND(M292&lt;Variables!$G$6,M292&gt;Variables!$G$5),0,1)</f>
        <v>1</v>
      </c>
      <c r="AI292" s="77">
        <f t="shared" si="8"/>
        <v>0</v>
      </c>
      <c r="AJ292" s="77">
        <f>IF(I292&gt;Variables!$G$7,0,1)</f>
        <v>1</v>
      </c>
      <c r="AK292" s="77">
        <f>IF(F292&gt;Variables!$G$8,0,1)</f>
        <v>1</v>
      </c>
      <c r="AL292" s="77">
        <f>IF(G292&gt;Variables!$G$9,0,1)</f>
        <v>1</v>
      </c>
      <c r="AM292" s="77">
        <f>IF(AND(K292&gt;Variables!$G$10,K292&lt;Variables!$G$11),0,1)</f>
        <v>0</v>
      </c>
      <c r="AN292" s="77">
        <f>IF(H292&lt;Variables!$G$13,1,0)</f>
        <v>0</v>
      </c>
      <c r="AO292" s="77">
        <f>IF(R292&lt;Variables!$G$12,0,1)</f>
        <v>0</v>
      </c>
      <c r="AP292" s="78">
        <f t="shared" si="9"/>
        <v>1</v>
      </c>
      <c r="AQ292" s="77">
        <f>IF(V292&lt;Variables!$G$15,1,0)</f>
        <v>1</v>
      </c>
      <c r="AR292">
        <v>0</v>
      </c>
      <c r="AS292">
        <v>0</v>
      </c>
      <c r="AT292">
        <v>0</v>
      </c>
      <c r="AU292">
        <v>1</v>
      </c>
      <c r="BA292">
        <v>-1.49</v>
      </c>
    </row>
    <row r="293" spans="3:53" x14ac:dyDescent="0.25">
      <c r="C293" t="s">
        <v>236</v>
      </c>
      <c r="D293" t="s">
        <v>151</v>
      </c>
      <c r="E293">
        <v>127.08</v>
      </c>
      <c r="F293">
        <v>8.82</v>
      </c>
      <c r="G293">
        <v>10.75</v>
      </c>
      <c r="H293">
        <v>8109.9999999999991</v>
      </c>
      <c r="I293">
        <v>-41.716000000000001</v>
      </c>
      <c r="J293" t="s">
        <v>75</v>
      </c>
      <c r="K293">
        <v>61.45</v>
      </c>
      <c r="L293">
        <v>126.25586</v>
      </c>
      <c r="M293">
        <v>0.38338022488618989</v>
      </c>
      <c r="N293">
        <v>124.91998</v>
      </c>
      <c r="O293">
        <v>1.4568686290215631</v>
      </c>
      <c r="P293">
        <v>513849</v>
      </c>
      <c r="Q293">
        <v>898929</v>
      </c>
      <c r="R293">
        <v>0.56999999999999995</v>
      </c>
      <c r="S293">
        <v>23.276</v>
      </c>
      <c r="T293">
        <v>7.7909999999999986</v>
      </c>
      <c r="U293">
        <v>14.2728</v>
      </c>
      <c r="V293">
        <v>2.4629766502285131</v>
      </c>
      <c r="AC293">
        <v>131.84</v>
      </c>
      <c r="AD293">
        <v>125.94</v>
      </c>
      <c r="AH293" s="77">
        <f>IF(AND(M293&lt;Variables!$G$6,M293&gt;Variables!$G$5),0,1)</f>
        <v>1</v>
      </c>
      <c r="AI293" s="77">
        <f t="shared" si="8"/>
        <v>0</v>
      </c>
      <c r="AJ293" s="77">
        <f>IF(I293&gt;Variables!$G$7,0,1)</f>
        <v>1</v>
      </c>
      <c r="AK293" s="77">
        <f>IF(F293&gt;Variables!$G$8,0,1)</f>
        <v>1</v>
      </c>
      <c r="AL293" s="77">
        <f>IF(G293&gt;Variables!$G$9,0,1)</f>
        <v>0</v>
      </c>
      <c r="AM293" s="77">
        <f>IF(AND(K293&gt;Variables!$G$10,K293&lt;Variables!$G$11),0,1)</f>
        <v>1</v>
      </c>
      <c r="AN293" s="77">
        <f>IF(H293&lt;Variables!$G$13,1,0)</f>
        <v>0</v>
      </c>
      <c r="AO293" s="77">
        <f>IF(R293&lt;Variables!$G$12,0,1)</f>
        <v>0</v>
      </c>
      <c r="AP293" s="78">
        <f t="shared" si="9"/>
        <v>1</v>
      </c>
      <c r="AQ293" s="77">
        <f>IF(V293&lt;Variables!$G$15,1,0)</f>
        <v>1</v>
      </c>
      <c r="AR293">
        <v>1</v>
      </c>
      <c r="AS293">
        <v>0</v>
      </c>
      <c r="AT293">
        <v>0</v>
      </c>
      <c r="AU293">
        <v>0</v>
      </c>
      <c r="BA293">
        <v>0.76</v>
      </c>
    </row>
    <row r="294" spans="3:53" x14ac:dyDescent="0.25">
      <c r="C294" t="s">
        <v>236</v>
      </c>
      <c r="D294" t="s">
        <v>200</v>
      </c>
      <c r="E294">
        <v>18.47</v>
      </c>
      <c r="F294">
        <v>28.29</v>
      </c>
      <c r="G294">
        <v>24.46</v>
      </c>
      <c r="H294">
        <v>306.89</v>
      </c>
      <c r="I294">
        <v>0</v>
      </c>
      <c r="J294" t="s">
        <v>75</v>
      </c>
      <c r="K294">
        <v>59.66</v>
      </c>
      <c r="L294">
        <v>18.20528823529412</v>
      </c>
      <c r="M294">
        <v>2.5449295760540132</v>
      </c>
      <c r="N294">
        <v>17.594638888888891</v>
      </c>
      <c r="O294">
        <v>6.1039110713964266</v>
      </c>
      <c r="P294">
        <v>73250</v>
      </c>
      <c r="Q294">
        <v>6440</v>
      </c>
      <c r="R294">
        <v>11.37</v>
      </c>
      <c r="S294">
        <v>23.276</v>
      </c>
      <c r="T294">
        <v>7.7909999999999986</v>
      </c>
      <c r="U294">
        <v>14.2728</v>
      </c>
      <c r="V294">
        <v>2.329910782115475</v>
      </c>
      <c r="AC294">
        <v>26.5</v>
      </c>
      <c r="AD294">
        <v>11.77</v>
      </c>
      <c r="AH294" s="77">
        <f>IF(AND(M294&lt;Variables!$G$6,M294&gt;Variables!$G$5),0,1)</f>
        <v>1</v>
      </c>
      <c r="AI294" s="77">
        <f t="shared" si="8"/>
        <v>0</v>
      </c>
      <c r="AJ294" s="77">
        <f>IF(I294&gt;Variables!$G$7,0,1)</f>
        <v>1</v>
      </c>
      <c r="AK294" s="77">
        <f>IF(F294&gt;Variables!$G$8,0,1)</f>
        <v>0</v>
      </c>
      <c r="AL294" s="77">
        <f>IF(G294&gt;Variables!$G$9,0,1)</f>
        <v>0</v>
      </c>
      <c r="AM294" s="77">
        <f>IF(AND(K294&gt;Variables!$G$10,K294&lt;Variables!$G$11),0,1)</f>
        <v>1</v>
      </c>
      <c r="AN294" s="77">
        <f>IF(H294&lt;Variables!$G$13,1,0)</f>
        <v>1</v>
      </c>
      <c r="AO294" s="77">
        <f>IF(R294&lt;Variables!$G$12,0,1)</f>
        <v>1</v>
      </c>
      <c r="AP294" s="78">
        <f t="shared" si="9"/>
        <v>1</v>
      </c>
      <c r="AQ294" s="77">
        <f>IF(V294&lt;Variables!$G$15,1,0)</f>
        <v>1</v>
      </c>
      <c r="AR294">
        <v>0</v>
      </c>
      <c r="AS294">
        <v>0</v>
      </c>
      <c r="AT294">
        <v>1</v>
      </c>
      <c r="AU294">
        <v>0</v>
      </c>
      <c r="BA294">
        <v>-2.25</v>
      </c>
    </row>
    <row r="295" spans="3:53" x14ac:dyDescent="0.25">
      <c r="C295" t="s">
        <v>236</v>
      </c>
      <c r="D295" t="s">
        <v>217</v>
      </c>
      <c r="E295">
        <v>11.14</v>
      </c>
      <c r="F295">
        <v>23.03</v>
      </c>
      <c r="G295">
        <v>-0.27</v>
      </c>
      <c r="H295">
        <v>124.89</v>
      </c>
      <c r="I295">
        <v>-16.164000000000001</v>
      </c>
      <c r="J295" t="s">
        <v>75</v>
      </c>
      <c r="K295">
        <v>50.39</v>
      </c>
      <c r="L295">
        <v>11.065373684210529</v>
      </c>
      <c r="M295">
        <v>-0.8619111015348383</v>
      </c>
      <c r="N295">
        <v>10.841516326530609</v>
      </c>
      <c r="O295">
        <v>1.185107964602421</v>
      </c>
      <c r="P295">
        <v>1650000</v>
      </c>
      <c r="Q295">
        <v>283960</v>
      </c>
      <c r="R295">
        <v>5.81</v>
      </c>
      <c r="S295">
        <v>23.276</v>
      </c>
      <c r="T295">
        <v>7.7909999999999986</v>
      </c>
      <c r="U295">
        <v>14.2728</v>
      </c>
      <c r="V295">
        <v>2.3944208763517869</v>
      </c>
      <c r="AC295">
        <v>12.87</v>
      </c>
      <c r="AD295">
        <v>10.6</v>
      </c>
      <c r="AH295" s="77">
        <f>IF(AND(M295&lt;Variables!$G$6,M295&gt;Variables!$G$5),0,1)</f>
        <v>1</v>
      </c>
      <c r="AI295" s="77">
        <f t="shared" si="8"/>
        <v>0</v>
      </c>
      <c r="AJ295" s="77">
        <f>IF(I295&gt;Variables!$G$7,0,1)</f>
        <v>1</v>
      </c>
      <c r="AK295" s="77">
        <f>IF(F295&gt;Variables!$G$8,0,1)</f>
        <v>0</v>
      </c>
      <c r="AL295" s="77">
        <f>IF(G295&gt;Variables!$G$9,0,1)</f>
        <v>1</v>
      </c>
      <c r="AM295" s="77">
        <f>IF(AND(K295&gt;Variables!$G$10,K295&lt;Variables!$G$11),0,1)</f>
        <v>1</v>
      </c>
      <c r="AN295" s="77">
        <f>IF(H295&lt;Variables!$G$13,1,0)</f>
        <v>1</v>
      </c>
      <c r="AO295" s="77">
        <f>IF(R295&lt;Variables!$G$12,0,1)</f>
        <v>1</v>
      </c>
      <c r="AP295" s="78">
        <f t="shared" si="9"/>
        <v>1</v>
      </c>
      <c r="AQ295" s="77">
        <f>IF(V295&lt;Variables!$G$15,1,0)</f>
        <v>1</v>
      </c>
      <c r="AR295">
        <v>1</v>
      </c>
      <c r="AS295">
        <v>0</v>
      </c>
      <c r="AT295">
        <v>0</v>
      </c>
      <c r="AU295">
        <v>0</v>
      </c>
      <c r="BA295">
        <v>2</v>
      </c>
    </row>
    <row r="296" spans="3:53" x14ac:dyDescent="0.25">
      <c r="C296" t="s">
        <v>236</v>
      </c>
      <c r="D296" t="s">
        <v>183</v>
      </c>
      <c r="E296">
        <v>37.89</v>
      </c>
      <c r="F296">
        <v>8.5</v>
      </c>
      <c r="G296">
        <v>7.48</v>
      </c>
      <c r="H296">
        <v>5440</v>
      </c>
      <c r="I296">
        <v>562.26099999999997</v>
      </c>
      <c r="J296" t="s">
        <v>75</v>
      </c>
      <c r="K296">
        <v>92.13</v>
      </c>
      <c r="L296">
        <v>35.423364285714293</v>
      </c>
      <c r="M296">
        <v>4.6766752613438509</v>
      </c>
      <c r="N296">
        <v>35.017441935483873</v>
      </c>
      <c r="O296">
        <v>5.8900877691642606</v>
      </c>
      <c r="P296">
        <v>274660</v>
      </c>
      <c r="Q296">
        <v>2360000</v>
      </c>
      <c r="R296">
        <v>0.12</v>
      </c>
      <c r="S296">
        <v>23.276</v>
      </c>
      <c r="T296">
        <v>7.7909999999999986</v>
      </c>
      <c r="U296">
        <v>14.2728</v>
      </c>
      <c r="V296">
        <v>2.1128554297449771</v>
      </c>
      <c r="AC296">
        <v>37.979999999999997</v>
      </c>
      <c r="AD296">
        <v>34.700000000000003</v>
      </c>
      <c r="AH296" s="77">
        <f>IF(AND(M296&lt;Variables!$G$6,M296&gt;Variables!$G$5),0,1)</f>
        <v>1</v>
      </c>
      <c r="AI296" s="77">
        <f t="shared" si="8"/>
        <v>0</v>
      </c>
      <c r="AJ296" s="77">
        <f>IF(I296&gt;Variables!$G$7,0,1)</f>
        <v>0</v>
      </c>
      <c r="AK296" s="77">
        <f>IF(F296&gt;Variables!$G$8,0,1)</f>
        <v>1</v>
      </c>
      <c r="AL296" s="77">
        <f>IF(G296&gt;Variables!$G$9,0,1)</f>
        <v>1</v>
      </c>
      <c r="AM296" s="77">
        <f>IF(AND(K296&gt;Variables!$G$10,K296&lt;Variables!$G$11),0,1)</f>
        <v>1</v>
      </c>
      <c r="AN296" s="77">
        <f>IF(H296&lt;Variables!$G$13,1,0)</f>
        <v>0</v>
      </c>
      <c r="AO296" s="77">
        <f>IF(R296&lt;Variables!$G$12,0,1)</f>
        <v>0</v>
      </c>
      <c r="AP296" s="78">
        <f t="shared" si="9"/>
        <v>1</v>
      </c>
      <c r="AQ296" s="77">
        <f>IF(V296&lt;Variables!$G$15,1,0)</f>
        <v>1</v>
      </c>
      <c r="AR296">
        <v>0</v>
      </c>
      <c r="AS296">
        <v>0</v>
      </c>
      <c r="AT296">
        <v>1</v>
      </c>
      <c r="AU296">
        <v>0</v>
      </c>
      <c r="BA296">
        <v>-2.25</v>
      </c>
    </row>
    <row r="297" spans="3:53" x14ac:dyDescent="0.25">
      <c r="C297" t="s">
        <v>236</v>
      </c>
      <c r="D297" t="s">
        <v>218</v>
      </c>
      <c r="E297">
        <v>11.9</v>
      </c>
      <c r="F297">
        <v>18.48</v>
      </c>
      <c r="G297">
        <v>-13.35</v>
      </c>
      <c r="H297">
        <v>89.12</v>
      </c>
      <c r="I297">
        <v>-46.518999999999998</v>
      </c>
      <c r="J297" t="s">
        <v>75</v>
      </c>
      <c r="K297">
        <v>53.15</v>
      </c>
      <c r="L297">
        <v>11.79607</v>
      </c>
      <c r="M297">
        <v>0.63012511794183634</v>
      </c>
      <c r="N297">
        <v>11.763066</v>
      </c>
      <c r="O297">
        <v>0.91246618866202089</v>
      </c>
      <c r="P297">
        <v>4880000</v>
      </c>
      <c r="Q297">
        <v>138930</v>
      </c>
      <c r="R297">
        <v>35.130000000000003</v>
      </c>
      <c r="S297">
        <v>23.276</v>
      </c>
      <c r="T297">
        <v>7.7909999999999986</v>
      </c>
      <c r="U297">
        <v>14.2728</v>
      </c>
      <c r="V297">
        <v>2.377518372710572</v>
      </c>
      <c r="AC297">
        <v>13</v>
      </c>
      <c r="AD297">
        <v>11.45</v>
      </c>
      <c r="AH297" s="77">
        <f>IF(AND(M297&lt;Variables!$G$6,M297&gt;Variables!$G$5),0,1)</f>
        <v>1</v>
      </c>
      <c r="AI297" s="77">
        <f t="shared" si="8"/>
        <v>0</v>
      </c>
      <c r="AJ297" s="77">
        <f>IF(I297&gt;Variables!$G$7,0,1)</f>
        <v>1</v>
      </c>
      <c r="AK297" s="77">
        <f>IF(F297&gt;Variables!$G$8,0,1)</f>
        <v>0</v>
      </c>
      <c r="AL297" s="77">
        <f>IF(G297&gt;Variables!$G$9,0,1)</f>
        <v>1</v>
      </c>
      <c r="AM297" s="77">
        <f>IF(AND(K297&gt;Variables!$G$10,K297&lt;Variables!$G$11),0,1)</f>
        <v>1</v>
      </c>
      <c r="AN297" s="77">
        <f>IF(H297&lt;Variables!$G$13,1,0)</f>
        <v>1</v>
      </c>
      <c r="AO297" s="77">
        <f>IF(R297&lt;Variables!$G$12,0,1)</f>
        <v>1</v>
      </c>
      <c r="AP297" s="78">
        <f t="shared" si="9"/>
        <v>1</v>
      </c>
      <c r="AQ297" s="77">
        <f>IF(V297&lt;Variables!$G$15,1,0)</f>
        <v>1</v>
      </c>
      <c r="AR297">
        <v>1</v>
      </c>
      <c r="AS297">
        <v>0</v>
      </c>
      <c r="AT297">
        <v>0</v>
      </c>
      <c r="AU297">
        <v>0</v>
      </c>
      <c r="BA297">
        <v>2</v>
      </c>
    </row>
    <row r="298" spans="3:53" x14ac:dyDescent="0.25">
      <c r="C298" t="s">
        <v>236</v>
      </c>
      <c r="D298" t="s">
        <v>174</v>
      </c>
      <c r="E298">
        <v>31.01</v>
      </c>
      <c r="F298">
        <v>17.940000000000001</v>
      </c>
      <c r="G298">
        <v>14.95</v>
      </c>
      <c r="H298">
        <v>404.55</v>
      </c>
      <c r="I298">
        <v>125.55200000000001</v>
      </c>
      <c r="J298" t="s">
        <v>75</v>
      </c>
      <c r="K298">
        <v>64.12</v>
      </c>
      <c r="L298">
        <v>30.301568750000001</v>
      </c>
      <c r="M298">
        <v>2.1174852539606541</v>
      </c>
      <c r="N298">
        <v>30.144784090909091</v>
      </c>
      <c r="O298">
        <v>2.6486038403296712</v>
      </c>
      <c r="P298">
        <v>211935</v>
      </c>
      <c r="Q298">
        <v>701001</v>
      </c>
      <c r="R298">
        <v>0.3</v>
      </c>
      <c r="S298">
        <v>23.276</v>
      </c>
      <c r="T298">
        <v>7.7909999999999986</v>
      </c>
      <c r="U298">
        <v>14.2728</v>
      </c>
      <c r="V298">
        <v>2.3718805839192729</v>
      </c>
      <c r="AC298">
        <v>31.8599</v>
      </c>
      <c r="AD298">
        <v>27.67</v>
      </c>
      <c r="AH298" s="77">
        <f>IF(AND(M298&lt;Variables!$G$6,M298&gt;Variables!$G$5),0,1)</f>
        <v>1</v>
      </c>
      <c r="AI298" s="77">
        <f t="shared" si="8"/>
        <v>0</v>
      </c>
      <c r="AJ298" s="77">
        <f>IF(I298&gt;Variables!$G$7,0,1)</f>
        <v>0</v>
      </c>
      <c r="AK298" s="77">
        <f>IF(F298&gt;Variables!$G$8,0,1)</f>
        <v>0</v>
      </c>
      <c r="AL298" s="77">
        <f>IF(G298&gt;Variables!$G$9,0,1)</f>
        <v>0</v>
      </c>
      <c r="AM298" s="77">
        <f>IF(AND(K298&gt;Variables!$G$10,K298&lt;Variables!$G$11),0,1)</f>
        <v>0</v>
      </c>
      <c r="AN298" s="77">
        <f>IF(H298&lt;Variables!$G$13,1,0)</f>
        <v>1</v>
      </c>
      <c r="AO298" s="77">
        <f>IF(R298&lt;Variables!$G$12,0,1)</f>
        <v>0</v>
      </c>
      <c r="AP298" s="78">
        <f t="shared" si="9"/>
        <v>1</v>
      </c>
      <c r="AQ298" s="77">
        <f>IF(V298&lt;Variables!$G$15,1,0)</f>
        <v>1</v>
      </c>
      <c r="AR298">
        <v>1</v>
      </c>
      <c r="AS298">
        <v>0</v>
      </c>
      <c r="AT298">
        <v>0</v>
      </c>
      <c r="AU298">
        <v>0</v>
      </c>
      <c r="BA298">
        <v>2</v>
      </c>
    </row>
    <row r="299" spans="3:53" x14ac:dyDescent="0.25">
      <c r="C299" t="s">
        <v>236</v>
      </c>
      <c r="D299" t="s">
        <v>193</v>
      </c>
      <c r="E299">
        <v>4.91</v>
      </c>
      <c r="F299">
        <v>18.559999999999999</v>
      </c>
      <c r="G299">
        <v>-2.2400000000000002</v>
      </c>
      <c r="H299">
        <v>242.76</v>
      </c>
      <c r="I299">
        <v>39.005000000000003</v>
      </c>
      <c r="J299" t="s">
        <v>75</v>
      </c>
      <c r="K299">
        <v>49.5</v>
      </c>
      <c r="L299">
        <v>4.8479899999999994</v>
      </c>
      <c r="M299">
        <v>0.66027363917830983</v>
      </c>
      <c r="N299">
        <v>4.9144139999999989</v>
      </c>
      <c r="O299">
        <v>-0.70026660350550574</v>
      </c>
      <c r="P299">
        <v>31900000</v>
      </c>
      <c r="Q299">
        <v>3950000</v>
      </c>
      <c r="R299">
        <v>8.08</v>
      </c>
      <c r="S299">
        <v>23.276</v>
      </c>
      <c r="T299">
        <v>7.7909999999999986</v>
      </c>
      <c r="U299">
        <v>14.2728</v>
      </c>
      <c r="V299">
        <v>2.3456063205163371</v>
      </c>
      <c r="AC299">
        <v>5.0999999999999996</v>
      </c>
      <c r="AD299">
        <v>4.41</v>
      </c>
      <c r="AH299" s="77">
        <f>IF(AND(M299&lt;Variables!$G$6,M299&gt;Variables!$G$5),0,1)</f>
        <v>1</v>
      </c>
      <c r="AI299" s="77">
        <f t="shared" si="8"/>
        <v>1</v>
      </c>
      <c r="AJ299" s="77">
        <f>IF(I299&gt;Variables!$G$7,0,1)</f>
        <v>1</v>
      </c>
      <c r="AK299" s="77">
        <f>IF(F299&gt;Variables!$G$8,0,1)</f>
        <v>0</v>
      </c>
      <c r="AL299" s="77">
        <f>IF(G299&gt;Variables!$G$9,0,1)</f>
        <v>1</v>
      </c>
      <c r="AM299" s="77">
        <f>IF(AND(K299&gt;Variables!$G$10,K299&lt;Variables!$G$11),0,1)</f>
        <v>1</v>
      </c>
      <c r="AN299" s="77">
        <f>IF(H299&lt;Variables!$G$13,1,0)</f>
        <v>1</v>
      </c>
      <c r="AO299" s="77">
        <f>IF(R299&lt;Variables!$G$12,0,1)</f>
        <v>1</v>
      </c>
      <c r="AP299" s="78">
        <f t="shared" si="9"/>
        <v>1</v>
      </c>
      <c r="AQ299" s="77">
        <f>IF(V299&lt;Variables!$G$15,1,0)</f>
        <v>1</v>
      </c>
      <c r="AR299">
        <v>0</v>
      </c>
      <c r="AS299">
        <v>0</v>
      </c>
      <c r="AT299">
        <v>1</v>
      </c>
      <c r="AU299">
        <v>0</v>
      </c>
      <c r="BA299">
        <v>-2.25</v>
      </c>
    </row>
    <row r="300" spans="3:53" x14ac:dyDescent="0.25">
      <c r="C300" t="s">
        <v>236</v>
      </c>
      <c r="D300" t="s">
        <v>221</v>
      </c>
      <c r="E300">
        <v>8.3800000000000008</v>
      </c>
      <c r="F300">
        <v>10.26</v>
      </c>
      <c r="G300">
        <v>1.45</v>
      </c>
      <c r="H300">
        <v>-99999</v>
      </c>
      <c r="I300">
        <v>0.90700000000000003</v>
      </c>
      <c r="J300" t="s">
        <v>75</v>
      </c>
      <c r="K300">
        <v>66.62</v>
      </c>
      <c r="L300">
        <v>8.3227285714285717</v>
      </c>
      <c r="M300">
        <v>7.5353034976514383E-2</v>
      </c>
      <c r="N300">
        <v>8.315900000000001</v>
      </c>
      <c r="O300">
        <v>0.15752955182240849</v>
      </c>
      <c r="P300">
        <v>36154</v>
      </c>
      <c r="Q300">
        <v>327629</v>
      </c>
      <c r="R300">
        <v>0.11</v>
      </c>
      <c r="S300">
        <v>23.276</v>
      </c>
      <c r="T300">
        <v>7.7909999999999986</v>
      </c>
      <c r="U300">
        <v>14.2728</v>
      </c>
      <c r="V300">
        <v>2.533607183920108</v>
      </c>
      <c r="AC300">
        <v>8.35</v>
      </c>
      <c r="AD300">
        <v>8.26</v>
      </c>
      <c r="AH300" s="77">
        <f>IF(AND(M300&lt;Variables!$G$6,M300&gt;Variables!$G$5),0,1)</f>
        <v>1</v>
      </c>
      <c r="AI300" s="77">
        <f t="shared" si="8"/>
        <v>0</v>
      </c>
      <c r="AJ300" s="77">
        <f>IF(I300&gt;Variables!$G$7,0,1)</f>
        <v>1</v>
      </c>
      <c r="AK300" s="77">
        <f>IF(F300&gt;Variables!$G$8,0,1)</f>
        <v>0</v>
      </c>
      <c r="AL300" s="77">
        <f>IF(G300&gt;Variables!$G$9,0,1)</f>
        <v>1</v>
      </c>
      <c r="AM300" s="77">
        <f>IF(AND(K300&gt;Variables!$G$10,K300&lt;Variables!$G$11),0,1)</f>
        <v>0</v>
      </c>
      <c r="AN300" s="77">
        <f>IF(H300&lt;Variables!$G$13,1,0)</f>
        <v>1</v>
      </c>
      <c r="AO300" s="77">
        <f>IF(R300&lt;Variables!$G$12,0,1)</f>
        <v>0</v>
      </c>
      <c r="AP300" s="78">
        <f t="shared" si="9"/>
        <v>1</v>
      </c>
      <c r="AQ300" s="77">
        <f>IF(V300&lt;Variables!$G$15,1,0)</f>
        <v>1</v>
      </c>
      <c r="AR300">
        <v>0</v>
      </c>
      <c r="AS300">
        <v>0</v>
      </c>
      <c r="AT300">
        <v>0</v>
      </c>
      <c r="AU300">
        <v>0</v>
      </c>
      <c r="BA300">
        <v>0</v>
      </c>
    </row>
    <row r="301" spans="3:53" x14ac:dyDescent="0.25">
      <c r="C301" t="s">
        <v>236</v>
      </c>
      <c r="D301" t="s">
        <v>79</v>
      </c>
      <c r="E301">
        <v>52.67</v>
      </c>
      <c r="F301">
        <v>10.119999999999999</v>
      </c>
      <c r="G301">
        <v>5.6</v>
      </c>
      <c r="H301">
        <v>9750</v>
      </c>
      <c r="I301">
        <v>-38.820999999999998</v>
      </c>
      <c r="J301" t="s">
        <v>75</v>
      </c>
      <c r="K301">
        <v>70.58</v>
      </c>
      <c r="L301">
        <v>52.015700000000002</v>
      </c>
      <c r="M301">
        <v>1.1040897267555769</v>
      </c>
      <c r="N301">
        <v>51.229287999999997</v>
      </c>
      <c r="O301">
        <v>2.6561212406465602</v>
      </c>
      <c r="P301">
        <v>10141000</v>
      </c>
      <c r="Q301">
        <v>6236000</v>
      </c>
      <c r="R301">
        <v>1.63</v>
      </c>
      <c r="S301">
        <v>23.276</v>
      </c>
      <c r="T301">
        <v>7.7909999999999986</v>
      </c>
      <c r="U301">
        <v>14.2728</v>
      </c>
      <c r="V301">
        <v>2.4858808500310481</v>
      </c>
      <c r="AC301">
        <v>52.709099999999999</v>
      </c>
      <c r="AD301">
        <v>50.51</v>
      </c>
      <c r="AH301" s="77">
        <f>IF(AND(M301&lt;Variables!$G$6,M301&gt;Variables!$G$5),0,1)</f>
        <v>1</v>
      </c>
      <c r="AI301" s="77">
        <f t="shared" si="8"/>
        <v>0</v>
      </c>
      <c r="AJ301" s="77">
        <f>IF(I301&gt;Variables!$G$7,0,1)</f>
        <v>1</v>
      </c>
      <c r="AK301" s="77">
        <f>IF(F301&gt;Variables!$G$8,0,1)</f>
        <v>0</v>
      </c>
      <c r="AL301" s="77">
        <f>IF(G301&gt;Variables!$G$9,0,1)</f>
        <v>1</v>
      </c>
      <c r="AM301" s="77">
        <f>IF(AND(K301&gt;Variables!$G$10,K301&lt;Variables!$G$11),0,1)</f>
        <v>1</v>
      </c>
      <c r="AN301" s="77">
        <f>IF(H301&lt;Variables!$G$13,1,0)</f>
        <v>0</v>
      </c>
      <c r="AO301" s="77">
        <f>IF(R301&lt;Variables!$G$12,0,1)</f>
        <v>0</v>
      </c>
      <c r="AP301" s="78">
        <f t="shared" si="9"/>
        <v>1</v>
      </c>
      <c r="AQ301" s="77">
        <f>IF(V301&lt;Variables!$G$15,1,0)</f>
        <v>1</v>
      </c>
      <c r="AR301">
        <v>0</v>
      </c>
      <c r="AS301">
        <v>0</v>
      </c>
      <c r="AT301">
        <v>1</v>
      </c>
      <c r="AU301">
        <v>0</v>
      </c>
      <c r="BA301">
        <v>-2.25</v>
      </c>
    </row>
    <row r="302" spans="3:53" x14ac:dyDescent="0.25">
      <c r="C302" t="s">
        <v>236</v>
      </c>
      <c r="D302" t="s">
        <v>234</v>
      </c>
      <c r="E302">
        <v>4.5999999999999996</v>
      </c>
      <c r="F302">
        <v>12.2</v>
      </c>
      <c r="G302">
        <v>4.55</v>
      </c>
      <c r="H302">
        <v>38.46</v>
      </c>
      <c r="I302">
        <v>-35.255000000000003</v>
      </c>
      <c r="J302" t="s">
        <v>75</v>
      </c>
      <c r="K302">
        <v>44.85</v>
      </c>
      <c r="L302">
        <v>4.6705333333333332</v>
      </c>
      <c r="M302">
        <v>-1.510177281680898</v>
      </c>
      <c r="N302">
        <v>4.6473021276595752</v>
      </c>
      <c r="O302">
        <v>-1.0178405956876599</v>
      </c>
      <c r="P302">
        <v>839580</v>
      </c>
      <c r="Q302">
        <v>270440</v>
      </c>
      <c r="R302">
        <v>3.1</v>
      </c>
      <c r="S302">
        <v>23.276</v>
      </c>
      <c r="T302">
        <v>7.7909999999999986</v>
      </c>
      <c r="U302">
        <v>14.2728</v>
      </c>
      <c r="V302">
        <v>2.3304494405778069</v>
      </c>
      <c r="AC302">
        <v>4.91</v>
      </c>
      <c r="AD302">
        <v>4.5</v>
      </c>
      <c r="AH302" s="77">
        <f>IF(AND(M302&lt;Variables!$G$6,M302&gt;Variables!$G$5),0,1)</f>
        <v>0</v>
      </c>
      <c r="AI302" s="77">
        <f t="shared" si="8"/>
        <v>0</v>
      </c>
      <c r="AJ302" s="77">
        <f>IF(I302&gt;Variables!$G$7,0,1)</f>
        <v>1</v>
      </c>
      <c r="AK302" s="77">
        <f>IF(F302&gt;Variables!$G$8,0,1)</f>
        <v>0</v>
      </c>
      <c r="AL302" s="77">
        <f>IF(G302&gt;Variables!$G$9,0,1)</f>
        <v>1</v>
      </c>
      <c r="AM302" s="77">
        <f>IF(AND(K302&gt;Variables!$G$10,K302&lt;Variables!$G$11),0,1)</f>
        <v>1</v>
      </c>
      <c r="AN302" s="77">
        <f>IF(H302&lt;Variables!$G$13,1,0)</f>
        <v>1</v>
      </c>
      <c r="AO302" s="77">
        <f>IF(R302&lt;Variables!$G$12,0,1)</f>
        <v>1</v>
      </c>
      <c r="AP302" s="78">
        <f t="shared" si="9"/>
        <v>1</v>
      </c>
      <c r="AQ302" s="77">
        <f>IF(V302&lt;Variables!$G$15,1,0)</f>
        <v>1</v>
      </c>
      <c r="AR302">
        <v>1</v>
      </c>
      <c r="AS302">
        <v>0</v>
      </c>
      <c r="AT302">
        <v>0</v>
      </c>
      <c r="AU302">
        <v>0</v>
      </c>
      <c r="BA302">
        <v>2</v>
      </c>
    </row>
    <row r="303" spans="3:53" x14ac:dyDescent="0.25">
      <c r="C303" t="s">
        <v>237</v>
      </c>
      <c r="D303" t="s">
        <v>217</v>
      </c>
      <c r="E303">
        <v>11.07</v>
      </c>
      <c r="F303">
        <v>23.6</v>
      </c>
      <c r="G303">
        <v>0</v>
      </c>
      <c r="H303">
        <v>124.89</v>
      </c>
      <c r="I303">
        <v>-16.120999999999999</v>
      </c>
      <c r="J303" t="s">
        <v>75</v>
      </c>
      <c r="K303">
        <v>50.43</v>
      </c>
      <c r="L303">
        <v>11.026244999999999</v>
      </c>
      <c r="M303">
        <v>-0.23802300783268629</v>
      </c>
      <c r="N303">
        <v>10.910736</v>
      </c>
      <c r="O303">
        <v>0.81812995933546562</v>
      </c>
      <c r="P303">
        <v>1660000</v>
      </c>
      <c r="Q303">
        <v>283960</v>
      </c>
      <c r="R303">
        <v>5.85</v>
      </c>
      <c r="S303">
        <v>23.026</v>
      </c>
      <c r="T303">
        <v>7.7230000000000008</v>
      </c>
      <c r="U303">
        <v>14.151999999999999</v>
      </c>
      <c r="V303">
        <v>2.377938984695696</v>
      </c>
      <c r="AC303">
        <v>12.87</v>
      </c>
      <c r="AD303">
        <v>10.6</v>
      </c>
      <c r="AH303" s="77">
        <f>IF(AND(M303&lt;Variables!$G$6,M303&gt;Variables!$G$5),0,1)</f>
        <v>1</v>
      </c>
      <c r="AI303" s="77">
        <f t="shared" si="8"/>
        <v>0</v>
      </c>
      <c r="AJ303" s="77">
        <f>IF(I303&gt;Variables!$G$7,0,1)</f>
        <v>1</v>
      </c>
      <c r="AK303" s="77">
        <f>IF(F303&gt;Variables!$G$8,0,1)</f>
        <v>0</v>
      </c>
      <c r="AL303" s="77">
        <f>IF(G303&gt;Variables!$G$9,0,1)</f>
        <v>1</v>
      </c>
      <c r="AM303" s="77">
        <f>IF(AND(K303&gt;Variables!$G$10,K303&lt;Variables!$G$11),0,1)</f>
        <v>1</v>
      </c>
      <c r="AN303" s="77">
        <f>IF(H303&lt;Variables!$G$13,1,0)</f>
        <v>1</v>
      </c>
      <c r="AO303" s="77">
        <f>IF(R303&lt;Variables!$G$12,0,1)</f>
        <v>1</v>
      </c>
      <c r="AP303" s="78">
        <f t="shared" si="9"/>
        <v>1</v>
      </c>
      <c r="AQ303" s="77">
        <f>IF(V303&lt;Variables!$G$15,1,0)</f>
        <v>1</v>
      </c>
      <c r="AR303">
        <v>1</v>
      </c>
      <c r="AS303">
        <v>0</v>
      </c>
      <c r="AT303">
        <v>0</v>
      </c>
      <c r="AU303">
        <v>0</v>
      </c>
      <c r="BA303">
        <v>2</v>
      </c>
    </row>
    <row r="304" spans="3:53" x14ac:dyDescent="0.25">
      <c r="C304" t="s">
        <v>237</v>
      </c>
      <c r="D304" t="s">
        <v>215</v>
      </c>
      <c r="E304">
        <v>0.74</v>
      </c>
      <c r="F304">
        <v>11.09</v>
      </c>
      <c r="G304">
        <v>5.01</v>
      </c>
      <c r="H304">
        <v>-99999</v>
      </c>
      <c r="I304">
        <v>2539594.2799999998</v>
      </c>
      <c r="J304" t="s">
        <v>75</v>
      </c>
      <c r="K304">
        <v>-99999</v>
      </c>
      <c r="L304">
        <v>0.73509999999999998</v>
      </c>
      <c r="M304">
        <v>0</v>
      </c>
      <c r="N304">
        <v>0.73509999999999998</v>
      </c>
      <c r="O304">
        <v>0</v>
      </c>
      <c r="P304">
        <v>50000</v>
      </c>
      <c r="Q304">
        <v>534</v>
      </c>
      <c r="R304">
        <v>93.63</v>
      </c>
      <c r="S304">
        <v>23.026</v>
      </c>
      <c r="T304">
        <v>7.7230000000000008</v>
      </c>
      <c r="U304">
        <v>14.151999999999999</v>
      </c>
      <c r="V304">
        <v>-99999</v>
      </c>
      <c r="AC304">
        <v>0.73499999999999999</v>
      </c>
      <c r="AD304">
        <v>0.68789999999999996</v>
      </c>
      <c r="AH304" s="77">
        <f>IF(AND(M304&lt;Variables!$G$6,M304&gt;Variables!$G$5),0,1)</f>
        <v>1</v>
      </c>
      <c r="AI304" s="77">
        <f t="shared" si="8"/>
        <v>1</v>
      </c>
      <c r="AJ304" s="77">
        <f>IF(I304&gt;Variables!$G$7,0,1)</f>
        <v>0</v>
      </c>
      <c r="AK304" s="77">
        <f>IF(F304&gt;Variables!$G$8,0,1)</f>
        <v>0</v>
      </c>
      <c r="AL304" s="77">
        <f>IF(G304&gt;Variables!$G$9,0,1)</f>
        <v>1</v>
      </c>
      <c r="AM304" s="77">
        <f>IF(AND(K304&gt;Variables!$G$10,K304&lt;Variables!$G$11),0,1)</f>
        <v>1</v>
      </c>
      <c r="AN304" s="77">
        <f>IF(H304&lt;Variables!$G$13,1,0)</f>
        <v>1</v>
      </c>
      <c r="AO304" s="77">
        <f>IF(R304&lt;Variables!$G$12,0,1)</f>
        <v>1</v>
      </c>
      <c r="AP304" s="78">
        <f t="shared" si="9"/>
        <v>1</v>
      </c>
      <c r="AQ304" s="77">
        <f>IF(V304&lt;Variables!$G$15,1,0)</f>
        <v>1</v>
      </c>
      <c r="AR304">
        <v>0</v>
      </c>
      <c r="AS304">
        <v>0</v>
      </c>
      <c r="AT304">
        <v>1</v>
      </c>
      <c r="AU304">
        <v>0</v>
      </c>
      <c r="BA304">
        <v>-2.25</v>
      </c>
    </row>
    <row r="305" spans="3:53" x14ac:dyDescent="0.25">
      <c r="C305" t="s">
        <v>237</v>
      </c>
      <c r="D305" t="s">
        <v>175</v>
      </c>
      <c r="E305">
        <v>57.92</v>
      </c>
      <c r="F305">
        <v>8.4499999999999993</v>
      </c>
      <c r="G305">
        <v>1.01</v>
      </c>
      <c r="H305">
        <v>-99999</v>
      </c>
      <c r="I305">
        <v>5.6959999999999997</v>
      </c>
      <c r="J305" t="s">
        <v>75</v>
      </c>
      <c r="K305">
        <v>47.35</v>
      </c>
      <c r="L305">
        <v>57.789711764705878</v>
      </c>
      <c r="M305">
        <v>-6.871770682569521E-2</v>
      </c>
      <c r="N305">
        <v>57.804377500000001</v>
      </c>
      <c r="O305">
        <v>-9.4071595183255932E-2</v>
      </c>
      <c r="P305">
        <v>108625</v>
      </c>
      <c r="Q305">
        <v>208562</v>
      </c>
      <c r="R305">
        <v>0.52</v>
      </c>
      <c r="S305">
        <v>23.026</v>
      </c>
      <c r="T305">
        <v>7.7230000000000008</v>
      </c>
      <c r="U305">
        <v>14.151999999999999</v>
      </c>
      <c r="V305">
        <v>2.3408067500235901</v>
      </c>
      <c r="AC305">
        <v>57.95</v>
      </c>
      <c r="AD305">
        <v>57.44</v>
      </c>
      <c r="AH305" s="77">
        <f>IF(AND(M305&lt;Variables!$G$6,M305&gt;Variables!$G$5),0,1)</f>
        <v>1</v>
      </c>
      <c r="AI305" s="77">
        <f t="shared" si="8"/>
        <v>1</v>
      </c>
      <c r="AJ305" s="77">
        <f>IF(I305&gt;Variables!$G$7,0,1)</f>
        <v>1</v>
      </c>
      <c r="AK305" s="77">
        <f>IF(F305&gt;Variables!$G$8,0,1)</f>
        <v>1</v>
      </c>
      <c r="AL305" s="77">
        <f>IF(G305&gt;Variables!$G$9,0,1)</f>
        <v>1</v>
      </c>
      <c r="AM305" s="77">
        <f>IF(AND(K305&gt;Variables!$G$10,K305&lt;Variables!$G$11),0,1)</f>
        <v>1</v>
      </c>
      <c r="AN305" s="77">
        <f>IF(H305&lt;Variables!$G$13,1,0)</f>
        <v>1</v>
      </c>
      <c r="AO305" s="77">
        <f>IF(R305&lt;Variables!$G$12,0,1)</f>
        <v>0</v>
      </c>
      <c r="AP305" s="78">
        <f t="shared" si="9"/>
        <v>1</v>
      </c>
      <c r="AQ305" s="77">
        <f>IF(V305&lt;Variables!$G$15,1,0)</f>
        <v>1</v>
      </c>
      <c r="AR305">
        <v>0</v>
      </c>
      <c r="AS305">
        <v>0</v>
      </c>
      <c r="AT305">
        <v>0</v>
      </c>
      <c r="AU305">
        <v>1</v>
      </c>
      <c r="BA305">
        <v>-0.33</v>
      </c>
    </row>
    <row r="306" spans="3:53" x14ac:dyDescent="0.25">
      <c r="C306" t="s">
        <v>237</v>
      </c>
      <c r="D306" t="s">
        <v>220</v>
      </c>
      <c r="E306">
        <v>2.84</v>
      </c>
      <c r="F306">
        <v>39.71</v>
      </c>
      <c r="G306">
        <v>-18.21</v>
      </c>
      <c r="H306">
        <v>25.86</v>
      </c>
      <c r="I306">
        <v>-0.71799999999999997</v>
      </c>
      <c r="J306" t="s">
        <v>75</v>
      </c>
      <c r="K306">
        <v>43.31</v>
      </c>
      <c r="L306">
        <v>2.86863</v>
      </c>
      <c r="M306">
        <v>-1.34663585056281</v>
      </c>
      <c r="N306">
        <v>2.8891780000000011</v>
      </c>
      <c r="O306">
        <v>-2.0482642467857848</v>
      </c>
      <c r="P306">
        <v>53940000</v>
      </c>
      <c r="Q306">
        <v>122770</v>
      </c>
      <c r="R306">
        <v>439.36</v>
      </c>
      <c r="S306">
        <v>23.026</v>
      </c>
      <c r="T306">
        <v>7.7230000000000008</v>
      </c>
      <c r="U306">
        <v>14.151999999999999</v>
      </c>
      <c r="V306">
        <v>2.3066861579039468</v>
      </c>
      <c r="AC306">
        <v>3.3</v>
      </c>
      <c r="AD306">
        <v>2.56</v>
      </c>
      <c r="AH306" s="77">
        <f>IF(AND(M306&lt;Variables!$G$6,M306&gt;Variables!$G$5),0,1)</f>
        <v>0</v>
      </c>
      <c r="AI306" s="77">
        <f t="shared" si="8"/>
        <v>1</v>
      </c>
      <c r="AJ306" s="77">
        <f>IF(I306&gt;Variables!$G$7,0,1)</f>
        <v>1</v>
      </c>
      <c r="AK306" s="77">
        <f>IF(F306&gt;Variables!$G$8,0,1)</f>
        <v>0</v>
      </c>
      <c r="AL306" s="77">
        <f>IF(G306&gt;Variables!$G$9,0,1)</f>
        <v>1</v>
      </c>
      <c r="AM306" s="77">
        <f>IF(AND(K306&gt;Variables!$G$10,K306&lt;Variables!$G$11),0,1)</f>
        <v>1</v>
      </c>
      <c r="AN306" s="77">
        <f>IF(H306&lt;Variables!$G$13,1,0)</f>
        <v>1</v>
      </c>
      <c r="AO306" s="77">
        <f>IF(R306&lt;Variables!$G$12,0,1)</f>
        <v>1</v>
      </c>
      <c r="AP306" s="78">
        <f t="shared" si="9"/>
        <v>1</v>
      </c>
      <c r="AQ306" s="77">
        <f>IF(V306&lt;Variables!$G$15,1,0)</f>
        <v>1</v>
      </c>
      <c r="AR306">
        <v>0</v>
      </c>
      <c r="AS306">
        <v>0</v>
      </c>
      <c r="AT306">
        <v>1</v>
      </c>
      <c r="AU306">
        <v>0</v>
      </c>
      <c r="BA306">
        <v>-2.25</v>
      </c>
    </row>
    <row r="307" spans="3:53" x14ac:dyDescent="0.25">
      <c r="C307" t="s">
        <v>237</v>
      </c>
      <c r="D307" t="s">
        <v>219</v>
      </c>
      <c r="E307">
        <v>3.07</v>
      </c>
      <c r="F307">
        <v>38.5</v>
      </c>
      <c r="G307">
        <v>28.39</v>
      </c>
      <c r="H307">
        <v>417.61</v>
      </c>
      <c r="I307">
        <v>1.2210000000000001</v>
      </c>
      <c r="J307" t="s">
        <v>75</v>
      </c>
      <c r="K307">
        <v>62.61</v>
      </c>
      <c r="L307">
        <v>2.936655</v>
      </c>
      <c r="M307">
        <v>3.1786164871256508</v>
      </c>
      <c r="N307">
        <v>2.864004</v>
      </c>
      <c r="O307">
        <v>5.7959416257798457</v>
      </c>
      <c r="P307">
        <v>19160000</v>
      </c>
      <c r="Q307">
        <v>1300000</v>
      </c>
      <c r="R307">
        <v>14.74</v>
      </c>
      <c r="S307">
        <v>23.026</v>
      </c>
      <c r="T307">
        <v>7.7230000000000008</v>
      </c>
      <c r="U307">
        <v>14.151999999999999</v>
      </c>
      <c r="V307">
        <v>2.2992377332638672</v>
      </c>
      <c r="AC307">
        <v>3.14</v>
      </c>
      <c r="AD307">
        <v>2.5299999999999998</v>
      </c>
      <c r="AH307" s="77">
        <f>IF(AND(M307&lt;Variables!$G$6,M307&gt;Variables!$G$5),0,1)</f>
        <v>1</v>
      </c>
      <c r="AI307" s="77">
        <f t="shared" si="8"/>
        <v>0</v>
      </c>
      <c r="AJ307" s="77">
        <f>IF(I307&gt;Variables!$G$7,0,1)</f>
        <v>1</v>
      </c>
      <c r="AK307" s="77">
        <f>IF(F307&gt;Variables!$G$8,0,1)</f>
        <v>0</v>
      </c>
      <c r="AL307" s="77">
        <f>IF(G307&gt;Variables!$G$9,0,1)</f>
        <v>0</v>
      </c>
      <c r="AM307" s="77">
        <f>IF(AND(K307&gt;Variables!$G$10,K307&lt;Variables!$G$11),0,1)</f>
        <v>0</v>
      </c>
      <c r="AN307" s="77">
        <f>IF(H307&lt;Variables!$G$13,1,0)</f>
        <v>1</v>
      </c>
      <c r="AO307" s="77">
        <f>IF(R307&lt;Variables!$G$12,0,1)</f>
        <v>1</v>
      </c>
      <c r="AP307" s="78">
        <f t="shared" si="9"/>
        <v>1</v>
      </c>
      <c r="AQ307" s="77">
        <f>IF(V307&lt;Variables!$G$15,1,0)</f>
        <v>1</v>
      </c>
      <c r="AR307">
        <v>0</v>
      </c>
      <c r="AS307">
        <v>0</v>
      </c>
      <c r="AT307">
        <v>1</v>
      </c>
      <c r="AU307">
        <v>0</v>
      </c>
      <c r="BA307">
        <v>-2.25</v>
      </c>
    </row>
    <row r="308" spans="3:53" x14ac:dyDescent="0.25">
      <c r="C308" t="s">
        <v>237</v>
      </c>
      <c r="D308" t="s">
        <v>200</v>
      </c>
      <c r="E308">
        <v>18.559999999999999</v>
      </c>
      <c r="F308">
        <v>25.62</v>
      </c>
      <c r="G308">
        <v>20</v>
      </c>
      <c r="H308">
        <v>306.89</v>
      </c>
      <c r="I308">
        <v>0</v>
      </c>
      <c r="J308" t="s">
        <v>75</v>
      </c>
      <c r="K308">
        <v>49.05</v>
      </c>
      <c r="L308">
        <v>18.344105555555561</v>
      </c>
      <c r="M308">
        <v>-1.8758371974770101</v>
      </c>
      <c r="N308">
        <v>17.75275675675676</v>
      </c>
      <c r="O308">
        <v>1.392703379147795</v>
      </c>
      <c r="P308">
        <v>78440</v>
      </c>
      <c r="Q308">
        <v>6440</v>
      </c>
      <c r="R308">
        <v>12.18</v>
      </c>
      <c r="S308">
        <v>23.026</v>
      </c>
      <c r="T308">
        <v>7.7230000000000008</v>
      </c>
      <c r="U308">
        <v>14.151999999999999</v>
      </c>
      <c r="V308">
        <v>2.4007832201994042</v>
      </c>
      <c r="AC308">
        <v>26.5</v>
      </c>
      <c r="AD308">
        <v>11.77</v>
      </c>
      <c r="AH308" s="77">
        <f>IF(AND(M308&lt;Variables!$G$6,M308&gt;Variables!$G$5),0,1)</f>
        <v>0</v>
      </c>
      <c r="AI308" s="77">
        <f t="shared" si="8"/>
        <v>0</v>
      </c>
      <c r="AJ308" s="77">
        <f>IF(I308&gt;Variables!$G$7,0,1)</f>
        <v>1</v>
      </c>
      <c r="AK308" s="77">
        <f>IF(F308&gt;Variables!$G$8,0,1)</f>
        <v>0</v>
      </c>
      <c r="AL308" s="77">
        <f>IF(G308&gt;Variables!$G$9,0,1)</f>
        <v>0</v>
      </c>
      <c r="AM308" s="77">
        <f>IF(AND(K308&gt;Variables!$G$10,K308&lt;Variables!$G$11),0,1)</f>
        <v>1</v>
      </c>
      <c r="AN308" s="77">
        <f>IF(H308&lt;Variables!$G$13,1,0)</f>
        <v>1</v>
      </c>
      <c r="AO308" s="77">
        <f>IF(R308&lt;Variables!$G$12,0,1)</f>
        <v>1</v>
      </c>
      <c r="AP308" s="78">
        <f t="shared" si="9"/>
        <v>1</v>
      </c>
      <c r="AQ308" s="77">
        <f>IF(V308&lt;Variables!$G$15,1,0)</f>
        <v>1</v>
      </c>
      <c r="AR308">
        <v>0</v>
      </c>
      <c r="AS308">
        <v>0</v>
      </c>
      <c r="AT308">
        <v>1</v>
      </c>
      <c r="AU308">
        <v>0</v>
      </c>
      <c r="BA308">
        <v>-2.25</v>
      </c>
    </row>
    <row r="309" spans="3:53" x14ac:dyDescent="0.25">
      <c r="C309" t="s">
        <v>237</v>
      </c>
      <c r="D309" t="s">
        <v>193</v>
      </c>
      <c r="E309">
        <v>4.74</v>
      </c>
      <c r="F309">
        <v>18.82</v>
      </c>
      <c r="G309">
        <v>-3.44</v>
      </c>
      <c r="H309">
        <v>242.76</v>
      </c>
      <c r="I309">
        <v>38.777999999999999</v>
      </c>
      <c r="J309" t="s">
        <v>75</v>
      </c>
      <c r="K309">
        <v>42.35</v>
      </c>
      <c r="L309">
        <v>4.8425099999999999</v>
      </c>
      <c r="M309">
        <v>-0.4648415800896557</v>
      </c>
      <c r="N309">
        <v>4.9013960000000001</v>
      </c>
      <c r="O309">
        <v>-1.660669735724267</v>
      </c>
      <c r="P309">
        <v>32080000</v>
      </c>
      <c r="Q309">
        <v>3950000</v>
      </c>
      <c r="R309">
        <v>8.1199999999999992</v>
      </c>
      <c r="S309">
        <v>23.026</v>
      </c>
      <c r="T309">
        <v>7.7230000000000008</v>
      </c>
      <c r="U309">
        <v>14.151999999999999</v>
      </c>
      <c r="V309">
        <v>2.2895620430850938</v>
      </c>
      <c r="AC309">
        <v>5.0999999999999996</v>
      </c>
      <c r="AD309">
        <v>4.41</v>
      </c>
      <c r="AH309" s="77">
        <f>IF(AND(M309&lt;Variables!$G$6,M309&gt;Variables!$G$5),0,1)</f>
        <v>1</v>
      </c>
      <c r="AI309" s="77">
        <f t="shared" si="8"/>
        <v>1</v>
      </c>
      <c r="AJ309" s="77">
        <f>IF(I309&gt;Variables!$G$7,0,1)</f>
        <v>1</v>
      </c>
      <c r="AK309" s="77">
        <f>IF(F309&gt;Variables!$G$8,0,1)</f>
        <v>0</v>
      </c>
      <c r="AL309" s="77">
        <f>IF(G309&gt;Variables!$G$9,0,1)</f>
        <v>1</v>
      </c>
      <c r="AM309" s="77">
        <f>IF(AND(K309&gt;Variables!$G$10,K309&lt;Variables!$G$11),0,1)</f>
        <v>1</v>
      </c>
      <c r="AN309" s="77">
        <f>IF(H309&lt;Variables!$G$13,1,0)</f>
        <v>1</v>
      </c>
      <c r="AO309" s="77">
        <f>IF(R309&lt;Variables!$G$12,0,1)</f>
        <v>1</v>
      </c>
      <c r="AP309" s="78">
        <f t="shared" si="9"/>
        <v>1</v>
      </c>
      <c r="AQ309" s="77">
        <f>IF(V309&lt;Variables!$G$15,1,0)</f>
        <v>1</v>
      </c>
      <c r="AR309">
        <v>1</v>
      </c>
      <c r="AS309">
        <v>0</v>
      </c>
      <c r="AT309">
        <v>0</v>
      </c>
      <c r="AU309">
        <v>0</v>
      </c>
      <c r="BA309">
        <v>2</v>
      </c>
    </row>
    <row r="310" spans="3:53" x14ac:dyDescent="0.25">
      <c r="C310" t="s">
        <v>237</v>
      </c>
      <c r="D310" t="s">
        <v>182</v>
      </c>
      <c r="E310">
        <v>29.01</v>
      </c>
      <c r="F310">
        <v>8.26</v>
      </c>
      <c r="G310">
        <v>1.83</v>
      </c>
      <c r="H310">
        <v>-99999</v>
      </c>
      <c r="I310">
        <v>5.26</v>
      </c>
      <c r="J310" t="s">
        <v>75</v>
      </c>
      <c r="K310">
        <v>50.98</v>
      </c>
      <c r="L310">
        <v>28.93197142857143</v>
      </c>
      <c r="M310">
        <v>-4.1377852874586299E-2</v>
      </c>
      <c r="N310">
        <v>28.929474285714281</v>
      </c>
      <c r="O310">
        <v>-3.2749595173107889E-2</v>
      </c>
      <c r="P310">
        <v>77118</v>
      </c>
      <c r="Q310">
        <v>193031</v>
      </c>
      <c r="R310">
        <v>0.4</v>
      </c>
      <c r="S310">
        <v>23.026</v>
      </c>
      <c r="T310">
        <v>7.7230000000000008</v>
      </c>
      <c r="U310">
        <v>14.151999999999999</v>
      </c>
      <c r="V310">
        <v>2.3783457334290592</v>
      </c>
      <c r="AC310">
        <v>28.99</v>
      </c>
      <c r="AD310">
        <v>28.58</v>
      </c>
      <c r="AH310" s="77">
        <f>IF(AND(M310&lt;Variables!$G$6,M310&gt;Variables!$G$5),0,1)</f>
        <v>1</v>
      </c>
      <c r="AI310" s="77">
        <f t="shared" si="8"/>
        <v>0</v>
      </c>
      <c r="AJ310" s="77">
        <f>IF(I310&gt;Variables!$G$7,0,1)</f>
        <v>1</v>
      </c>
      <c r="AK310" s="77">
        <f>IF(F310&gt;Variables!$G$8,0,1)</f>
        <v>1</v>
      </c>
      <c r="AL310" s="77">
        <f>IF(G310&gt;Variables!$G$9,0,1)</f>
        <v>1</v>
      </c>
      <c r="AM310" s="77">
        <f>IF(AND(K310&gt;Variables!$G$10,K310&lt;Variables!$G$11),0,1)</f>
        <v>1</v>
      </c>
      <c r="AN310" s="77">
        <f>IF(H310&lt;Variables!$G$13,1,0)</f>
        <v>1</v>
      </c>
      <c r="AO310" s="77">
        <f>IF(R310&lt;Variables!$G$12,0,1)</f>
        <v>0</v>
      </c>
      <c r="AP310" s="78">
        <f t="shared" si="9"/>
        <v>1</v>
      </c>
      <c r="AQ310" s="77">
        <f>IF(V310&lt;Variables!$G$15,1,0)</f>
        <v>1</v>
      </c>
      <c r="AR310">
        <v>0</v>
      </c>
      <c r="AS310">
        <v>0</v>
      </c>
      <c r="AT310">
        <v>0</v>
      </c>
      <c r="AU310">
        <v>1</v>
      </c>
      <c r="BA310">
        <v>-1.23</v>
      </c>
    </row>
    <row r="311" spans="3:53" x14ac:dyDescent="0.25">
      <c r="C311" t="s">
        <v>237</v>
      </c>
      <c r="D311" t="s">
        <v>218</v>
      </c>
      <c r="E311">
        <v>12.25</v>
      </c>
      <c r="F311">
        <v>14.49</v>
      </c>
      <c r="G311">
        <v>-11.39</v>
      </c>
      <c r="H311">
        <v>89.12</v>
      </c>
      <c r="I311">
        <v>-45.970999999999997</v>
      </c>
      <c r="J311" t="s">
        <v>75</v>
      </c>
      <c r="K311">
        <v>62.52</v>
      </c>
      <c r="L311">
        <v>11.80542</v>
      </c>
      <c r="M311">
        <v>2.834121954153253</v>
      </c>
      <c r="N311">
        <v>11.772316</v>
      </c>
      <c r="O311">
        <v>3.1232936662590491</v>
      </c>
      <c r="P311">
        <v>5010000</v>
      </c>
      <c r="Q311">
        <v>138930</v>
      </c>
      <c r="R311">
        <v>36.06</v>
      </c>
      <c r="S311">
        <v>23.026</v>
      </c>
      <c r="T311">
        <v>7.7230000000000008</v>
      </c>
      <c r="U311">
        <v>14.151999999999999</v>
      </c>
      <c r="V311">
        <v>2.320544527763011</v>
      </c>
      <c r="AC311">
        <v>13</v>
      </c>
      <c r="AD311">
        <v>11.45</v>
      </c>
      <c r="AH311" s="77">
        <f>IF(AND(M311&lt;Variables!$G$6,M311&gt;Variables!$G$5),0,1)</f>
        <v>1</v>
      </c>
      <c r="AI311" s="77">
        <f t="shared" si="8"/>
        <v>0</v>
      </c>
      <c r="AJ311" s="77">
        <f>IF(I311&gt;Variables!$G$7,0,1)</f>
        <v>1</v>
      </c>
      <c r="AK311" s="77">
        <f>IF(F311&gt;Variables!$G$8,0,1)</f>
        <v>0</v>
      </c>
      <c r="AL311" s="77">
        <f>IF(G311&gt;Variables!$G$9,0,1)</f>
        <v>1</v>
      </c>
      <c r="AM311" s="77">
        <f>IF(AND(K311&gt;Variables!$G$10,K311&lt;Variables!$G$11),0,1)</f>
        <v>0</v>
      </c>
      <c r="AN311" s="77">
        <f>IF(H311&lt;Variables!$G$13,1,0)</f>
        <v>1</v>
      </c>
      <c r="AO311" s="77">
        <f>IF(R311&lt;Variables!$G$12,0,1)</f>
        <v>1</v>
      </c>
      <c r="AP311" s="78">
        <f t="shared" si="9"/>
        <v>1</v>
      </c>
      <c r="AQ311" s="77">
        <f>IF(V311&lt;Variables!$G$15,1,0)</f>
        <v>1</v>
      </c>
      <c r="AR311">
        <v>0</v>
      </c>
      <c r="AS311">
        <v>0</v>
      </c>
      <c r="AT311">
        <v>1</v>
      </c>
      <c r="AU311">
        <v>0</v>
      </c>
      <c r="BA311">
        <v>-2.25</v>
      </c>
    </row>
    <row r="312" spans="3:53" x14ac:dyDescent="0.25">
      <c r="C312" t="s">
        <v>237</v>
      </c>
      <c r="D312" t="s">
        <v>129</v>
      </c>
      <c r="E312">
        <v>59.23</v>
      </c>
      <c r="F312">
        <v>7.34</v>
      </c>
      <c r="G312">
        <v>9.48</v>
      </c>
      <c r="H312">
        <v>23990</v>
      </c>
      <c r="I312">
        <v>82978.414000000004</v>
      </c>
      <c r="J312" t="s">
        <v>75</v>
      </c>
      <c r="K312">
        <v>54.91</v>
      </c>
      <c r="L312">
        <v>58.994284999999998</v>
      </c>
      <c r="M312">
        <v>0.21326642063717829</v>
      </c>
      <c r="N312">
        <v>58.307893999999997</v>
      </c>
      <c r="O312">
        <v>1.392960616962081</v>
      </c>
      <c r="P312">
        <v>83124000</v>
      </c>
      <c r="Q312">
        <v>146893000</v>
      </c>
      <c r="R312">
        <v>0.56999999999999995</v>
      </c>
      <c r="S312">
        <v>23.026</v>
      </c>
      <c r="T312">
        <v>7.7230000000000008</v>
      </c>
      <c r="U312">
        <v>14.151999999999999</v>
      </c>
      <c r="V312">
        <v>2.409298538157485</v>
      </c>
      <c r="AC312">
        <v>63.83</v>
      </c>
      <c r="AD312">
        <v>58.07</v>
      </c>
      <c r="AH312" s="77">
        <f>IF(AND(M312&lt;Variables!$G$6,M312&gt;Variables!$G$5),0,1)</f>
        <v>1</v>
      </c>
      <c r="AI312" s="77">
        <f t="shared" si="8"/>
        <v>0</v>
      </c>
      <c r="AJ312" s="77">
        <f>IF(I312&gt;Variables!$G$7,0,1)</f>
        <v>0</v>
      </c>
      <c r="AK312" s="77">
        <f>IF(F312&gt;Variables!$G$8,0,1)</f>
        <v>1</v>
      </c>
      <c r="AL312" s="77">
        <f>IF(G312&gt;Variables!$G$9,0,1)</f>
        <v>1</v>
      </c>
      <c r="AM312" s="77">
        <f>IF(AND(K312&gt;Variables!$G$10,K312&lt;Variables!$G$11),0,1)</f>
        <v>1</v>
      </c>
      <c r="AN312" s="77">
        <f>IF(H312&lt;Variables!$G$13,1,0)</f>
        <v>0</v>
      </c>
      <c r="AO312" s="77">
        <f>IF(R312&lt;Variables!$G$12,0,1)</f>
        <v>0</v>
      </c>
      <c r="AP312" s="78">
        <f t="shared" si="9"/>
        <v>1</v>
      </c>
      <c r="AQ312" s="77">
        <f>IF(V312&lt;Variables!$G$15,1,0)</f>
        <v>1</v>
      </c>
      <c r="AR312">
        <v>1</v>
      </c>
      <c r="AS312">
        <v>0</v>
      </c>
      <c r="AT312">
        <v>0</v>
      </c>
      <c r="AU312">
        <v>0</v>
      </c>
      <c r="BA312">
        <v>2</v>
      </c>
    </row>
    <row r="313" spans="3:53" x14ac:dyDescent="0.25">
      <c r="C313" t="s">
        <v>237</v>
      </c>
      <c r="D313" t="s">
        <v>137</v>
      </c>
      <c r="E313">
        <v>116.17</v>
      </c>
      <c r="F313">
        <v>7.6</v>
      </c>
      <c r="G313">
        <v>9</v>
      </c>
      <c r="H313">
        <v>5090</v>
      </c>
      <c r="I313">
        <v>-25.358000000000001</v>
      </c>
      <c r="J313" t="s">
        <v>75</v>
      </c>
      <c r="K313">
        <v>69.28</v>
      </c>
      <c r="L313">
        <v>115.08246</v>
      </c>
      <c r="M313">
        <v>0.64087959190305432</v>
      </c>
      <c r="N313">
        <v>113.3563510204082</v>
      </c>
      <c r="O313">
        <v>2.1733665184302682</v>
      </c>
      <c r="P313">
        <v>155599</v>
      </c>
      <c r="Q313">
        <v>791751</v>
      </c>
      <c r="R313">
        <v>0.2</v>
      </c>
      <c r="S313">
        <v>23.026</v>
      </c>
      <c r="T313">
        <v>7.7230000000000008</v>
      </c>
      <c r="U313">
        <v>14.151999999999999</v>
      </c>
      <c r="V313">
        <v>2.514393344770419</v>
      </c>
      <c r="AC313">
        <v>117.34990000000001</v>
      </c>
      <c r="AD313">
        <v>111.8681</v>
      </c>
      <c r="AH313" s="77">
        <f>IF(AND(M313&lt;Variables!$G$6,M313&gt;Variables!$G$5),0,1)</f>
        <v>1</v>
      </c>
      <c r="AI313" s="77">
        <f t="shared" si="8"/>
        <v>0</v>
      </c>
      <c r="AJ313" s="77">
        <f>IF(I313&gt;Variables!$G$7,0,1)</f>
        <v>1</v>
      </c>
      <c r="AK313" s="77">
        <f>IF(F313&gt;Variables!$G$8,0,1)</f>
        <v>1</v>
      </c>
      <c r="AL313" s="77">
        <f>IF(G313&gt;Variables!$G$9,0,1)</f>
        <v>1</v>
      </c>
      <c r="AM313" s="77">
        <f>IF(AND(K313&gt;Variables!$G$10,K313&lt;Variables!$G$11),0,1)</f>
        <v>0</v>
      </c>
      <c r="AN313" s="77">
        <f>IF(H313&lt;Variables!$G$13,1,0)</f>
        <v>0</v>
      </c>
      <c r="AO313" s="77">
        <f>IF(R313&lt;Variables!$G$12,0,1)</f>
        <v>0</v>
      </c>
      <c r="AP313" s="78">
        <f t="shared" si="9"/>
        <v>1</v>
      </c>
      <c r="AQ313" s="77">
        <f>IF(V313&lt;Variables!$G$15,1,0)</f>
        <v>1</v>
      </c>
      <c r="AR313">
        <v>0</v>
      </c>
      <c r="AS313">
        <v>0</v>
      </c>
      <c r="AT313">
        <v>1</v>
      </c>
      <c r="AU313">
        <v>0</v>
      </c>
      <c r="BA313">
        <v>-1.84</v>
      </c>
    </row>
    <row r="314" spans="3:53" x14ac:dyDescent="0.25">
      <c r="C314" t="s">
        <v>237</v>
      </c>
      <c r="D314" t="s">
        <v>216</v>
      </c>
      <c r="E314">
        <v>47.72</v>
      </c>
      <c r="F314">
        <v>8.1</v>
      </c>
      <c r="G314">
        <v>4.03</v>
      </c>
      <c r="H314">
        <v>2660</v>
      </c>
      <c r="I314">
        <v>1.194</v>
      </c>
      <c r="J314" t="s">
        <v>74</v>
      </c>
      <c r="K314">
        <v>58.52</v>
      </c>
      <c r="L314">
        <v>47.576272727272723</v>
      </c>
      <c r="M314">
        <v>7.0890952136194271E-2</v>
      </c>
      <c r="N314">
        <v>47.58084074074074</v>
      </c>
      <c r="O314">
        <v>6.1283615012485339E-2</v>
      </c>
      <c r="P314">
        <v>74042</v>
      </c>
      <c r="Q314">
        <v>141185</v>
      </c>
      <c r="R314">
        <v>0.52</v>
      </c>
      <c r="S314">
        <v>23.026</v>
      </c>
      <c r="T314">
        <v>7.7230000000000008</v>
      </c>
      <c r="U314">
        <v>14.151999999999999</v>
      </c>
      <c r="V314">
        <v>2.451679709490024</v>
      </c>
      <c r="AC314">
        <v>47.79</v>
      </c>
      <c r="AD314">
        <v>46.42</v>
      </c>
      <c r="AH314" s="77">
        <f>IF(AND(M314&lt;Variables!$G$6,M314&gt;Variables!$G$5),0,1)</f>
        <v>1</v>
      </c>
      <c r="AI314" s="77">
        <f t="shared" si="8"/>
        <v>1</v>
      </c>
      <c r="AJ314" s="77">
        <f>IF(I314&gt;Variables!$G$7,0,1)</f>
        <v>1</v>
      </c>
      <c r="AK314" s="77">
        <f>IF(F314&gt;Variables!$G$8,0,1)</f>
        <v>1</v>
      </c>
      <c r="AL314" s="77">
        <f>IF(G314&gt;Variables!$G$9,0,1)</f>
        <v>1</v>
      </c>
      <c r="AM314" s="77">
        <f>IF(AND(K314&gt;Variables!$G$10,K314&lt;Variables!$G$11),0,1)</f>
        <v>1</v>
      </c>
      <c r="AN314" s="77">
        <f>IF(H314&lt;Variables!$G$13,1,0)</f>
        <v>0</v>
      </c>
      <c r="AO314" s="77">
        <f>IF(R314&lt;Variables!$G$12,0,1)</f>
        <v>0</v>
      </c>
      <c r="AP314" s="78">
        <f t="shared" si="9"/>
        <v>0</v>
      </c>
      <c r="AQ314" s="77">
        <f>IF(V314&lt;Variables!$G$15,1,0)</f>
        <v>1</v>
      </c>
      <c r="AR314">
        <v>0</v>
      </c>
      <c r="AS314">
        <v>0</v>
      </c>
      <c r="AT314">
        <v>1</v>
      </c>
      <c r="AU314">
        <v>0</v>
      </c>
      <c r="BA314">
        <v>-1.74</v>
      </c>
    </row>
    <row r="315" spans="3:53" x14ac:dyDescent="0.25">
      <c r="C315" t="s">
        <v>237</v>
      </c>
      <c r="D315" t="s">
        <v>231</v>
      </c>
      <c r="E315">
        <v>361.84</v>
      </c>
      <c r="F315">
        <v>7.81</v>
      </c>
      <c r="G315">
        <v>7.72</v>
      </c>
      <c r="H315">
        <v>56250</v>
      </c>
      <c r="I315">
        <v>-6.766</v>
      </c>
      <c r="J315" t="s">
        <v>75</v>
      </c>
      <c r="K315">
        <v>56.84</v>
      </c>
      <c r="L315">
        <v>361.00333999999992</v>
      </c>
      <c r="M315">
        <v>-3.6935946354379648E-2</v>
      </c>
      <c r="N315">
        <v>356.26651199999998</v>
      </c>
      <c r="O315">
        <v>1.2921472675489709</v>
      </c>
      <c r="P315">
        <v>1166000</v>
      </c>
      <c r="Q315">
        <v>2076000</v>
      </c>
      <c r="R315">
        <v>0.56000000000000005</v>
      </c>
      <c r="S315">
        <v>23.026</v>
      </c>
      <c r="T315">
        <v>7.7230000000000008</v>
      </c>
      <c r="U315">
        <v>14.151999999999999</v>
      </c>
      <c r="V315">
        <v>2.4395523643346229</v>
      </c>
      <c r="AC315">
        <v>363.62</v>
      </c>
      <c r="AD315">
        <v>353.6139</v>
      </c>
      <c r="AH315" s="77">
        <f>IF(AND(M315&lt;Variables!$G$6,M315&gt;Variables!$G$5),0,1)</f>
        <v>1</v>
      </c>
      <c r="AI315" s="77">
        <f t="shared" si="8"/>
        <v>0</v>
      </c>
      <c r="AJ315" s="77">
        <f>IF(I315&gt;Variables!$G$7,0,1)</f>
        <v>1</v>
      </c>
      <c r="AK315" s="77">
        <f>IF(F315&gt;Variables!$G$8,0,1)</f>
        <v>1</v>
      </c>
      <c r="AL315" s="77">
        <f>IF(G315&gt;Variables!$G$9,0,1)</f>
        <v>1</v>
      </c>
      <c r="AM315" s="77">
        <f>IF(AND(K315&gt;Variables!$G$10,K315&lt;Variables!$G$11),0,1)</f>
        <v>1</v>
      </c>
      <c r="AN315" s="77">
        <f>IF(H315&lt;Variables!$G$13,1,0)</f>
        <v>0</v>
      </c>
      <c r="AO315" s="77">
        <f>IF(R315&lt;Variables!$G$12,0,1)</f>
        <v>0</v>
      </c>
      <c r="AP315" s="78">
        <f t="shared" si="9"/>
        <v>1</v>
      </c>
      <c r="AQ315" s="77">
        <f>IF(V315&lt;Variables!$G$15,1,0)</f>
        <v>1</v>
      </c>
      <c r="AR315">
        <v>0</v>
      </c>
      <c r="AS315">
        <v>0</v>
      </c>
      <c r="AT315">
        <v>0</v>
      </c>
      <c r="AU315">
        <v>1</v>
      </c>
      <c r="BA315">
        <v>-1.08</v>
      </c>
    </row>
    <row r="316" spans="3:53" x14ac:dyDescent="0.25">
      <c r="C316" t="s">
        <v>237</v>
      </c>
      <c r="D316" t="s">
        <v>138</v>
      </c>
      <c r="E316">
        <v>17.09</v>
      </c>
      <c r="F316">
        <v>7.93</v>
      </c>
      <c r="G316">
        <v>5.91</v>
      </c>
      <c r="H316">
        <v>5940</v>
      </c>
      <c r="I316">
        <v>27.975999999999999</v>
      </c>
      <c r="J316" t="s">
        <v>75</v>
      </c>
      <c r="K316">
        <v>51.32</v>
      </c>
      <c r="L316">
        <v>17.034205</v>
      </c>
      <c r="M316">
        <v>-2.4685625187646571E-2</v>
      </c>
      <c r="N316">
        <v>17.020451999999999</v>
      </c>
      <c r="O316">
        <v>5.6097217629721779E-2</v>
      </c>
      <c r="P316">
        <v>5767000</v>
      </c>
      <c r="Q316">
        <v>14396000</v>
      </c>
      <c r="R316">
        <v>0.4</v>
      </c>
      <c r="S316">
        <v>23.026</v>
      </c>
      <c r="T316">
        <v>7.7230000000000008</v>
      </c>
      <c r="U316">
        <v>14.151999999999999</v>
      </c>
      <c r="V316">
        <v>2.381411131807794</v>
      </c>
      <c r="AC316">
        <v>17.11</v>
      </c>
      <c r="AD316">
        <v>16.510000000000002</v>
      </c>
      <c r="AH316" s="77">
        <f>IF(AND(M316&lt;Variables!$G$6,M316&gt;Variables!$G$5),0,1)</f>
        <v>1</v>
      </c>
      <c r="AI316" s="77">
        <f t="shared" si="8"/>
        <v>0</v>
      </c>
      <c r="AJ316" s="77">
        <f>IF(I316&gt;Variables!$G$7,0,1)</f>
        <v>1</v>
      </c>
      <c r="AK316" s="77">
        <f>IF(F316&gt;Variables!$G$8,0,1)</f>
        <v>1</v>
      </c>
      <c r="AL316" s="77">
        <f>IF(G316&gt;Variables!$G$9,0,1)</f>
        <v>1</v>
      </c>
      <c r="AM316" s="77">
        <f>IF(AND(K316&gt;Variables!$G$10,K316&lt;Variables!$G$11),0,1)</f>
        <v>1</v>
      </c>
      <c r="AN316" s="77">
        <f>IF(H316&lt;Variables!$G$13,1,0)</f>
        <v>0</v>
      </c>
      <c r="AO316" s="77">
        <f>IF(R316&lt;Variables!$G$12,0,1)</f>
        <v>0</v>
      </c>
      <c r="AP316" s="78">
        <f t="shared" si="9"/>
        <v>1</v>
      </c>
      <c r="AQ316" s="77">
        <f>IF(V316&lt;Variables!$G$15,1,0)</f>
        <v>1</v>
      </c>
      <c r="AR316">
        <v>0</v>
      </c>
      <c r="AS316">
        <v>0</v>
      </c>
      <c r="AT316">
        <v>1</v>
      </c>
      <c r="AU316">
        <v>0</v>
      </c>
      <c r="BA316">
        <v>-1.36</v>
      </c>
    </row>
    <row r="317" spans="3:53" x14ac:dyDescent="0.25">
      <c r="C317" t="s">
        <v>237</v>
      </c>
      <c r="D317" t="s">
        <v>168</v>
      </c>
      <c r="E317">
        <v>10.220000000000001</v>
      </c>
      <c r="F317">
        <v>8.01</v>
      </c>
      <c r="G317">
        <v>5.82</v>
      </c>
      <c r="H317">
        <v>2610</v>
      </c>
      <c r="I317">
        <v>62.148000000000003</v>
      </c>
      <c r="J317" t="s">
        <v>75</v>
      </c>
      <c r="K317">
        <v>62.52</v>
      </c>
      <c r="L317">
        <v>10.119149999999999</v>
      </c>
      <c r="M317">
        <v>0.70015762193463182</v>
      </c>
      <c r="N317">
        <v>10.053488</v>
      </c>
      <c r="O317">
        <v>1.3578570939757399</v>
      </c>
      <c r="P317">
        <v>2164000</v>
      </c>
      <c r="Q317">
        <v>2114000</v>
      </c>
      <c r="R317">
        <v>1.02</v>
      </c>
      <c r="S317">
        <v>23.026</v>
      </c>
      <c r="T317">
        <v>7.7230000000000008</v>
      </c>
      <c r="U317">
        <v>14.151999999999999</v>
      </c>
      <c r="V317">
        <v>2.4531869705736158</v>
      </c>
      <c r="AC317">
        <v>10.41</v>
      </c>
      <c r="AD317">
        <v>9.66</v>
      </c>
      <c r="AH317" s="77">
        <f>IF(AND(M317&lt;Variables!$G$6,M317&gt;Variables!$G$5),0,1)</f>
        <v>1</v>
      </c>
      <c r="AI317" s="77">
        <f t="shared" si="8"/>
        <v>0</v>
      </c>
      <c r="AJ317" s="77">
        <f>IF(I317&gt;Variables!$G$7,0,1)</f>
        <v>0</v>
      </c>
      <c r="AK317" s="77">
        <f>IF(F317&gt;Variables!$G$8,0,1)</f>
        <v>1</v>
      </c>
      <c r="AL317" s="77">
        <f>IF(G317&gt;Variables!$G$9,0,1)</f>
        <v>1</v>
      </c>
      <c r="AM317" s="77">
        <f>IF(AND(K317&gt;Variables!$G$10,K317&lt;Variables!$G$11),0,1)</f>
        <v>0</v>
      </c>
      <c r="AN317" s="77">
        <f>IF(H317&lt;Variables!$G$13,1,0)</f>
        <v>0</v>
      </c>
      <c r="AO317" s="77">
        <f>IF(R317&lt;Variables!$G$12,0,1)</f>
        <v>0</v>
      </c>
      <c r="AP317" s="78">
        <f t="shared" si="9"/>
        <v>1</v>
      </c>
      <c r="AQ317" s="77">
        <f>IF(V317&lt;Variables!$G$15,1,0)</f>
        <v>1</v>
      </c>
      <c r="AR317">
        <v>0</v>
      </c>
      <c r="AS317">
        <v>0</v>
      </c>
      <c r="AT317">
        <v>1</v>
      </c>
      <c r="AU317">
        <v>0</v>
      </c>
      <c r="BA317">
        <v>-2.25</v>
      </c>
    </row>
    <row r="318" spans="3:53" x14ac:dyDescent="0.25">
      <c r="C318" t="s">
        <v>237</v>
      </c>
      <c r="D318" t="s">
        <v>84</v>
      </c>
      <c r="E318">
        <v>45.04</v>
      </c>
      <c r="F318">
        <v>8.08</v>
      </c>
      <c r="G318">
        <v>5.86</v>
      </c>
      <c r="H318">
        <v>6100</v>
      </c>
      <c r="I318">
        <v>186.60599999999999</v>
      </c>
      <c r="J318" t="s">
        <v>75</v>
      </c>
      <c r="K318">
        <v>62.89</v>
      </c>
      <c r="L318">
        <v>44.735405</v>
      </c>
      <c r="M318">
        <v>0.30757517451780642</v>
      </c>
      <c r="N318">
        <v>44.342285999999987</v>
      </c>
      <c r="O318">
        <v>1.196857554885653</v>
      </c>
      <c r="P318">
        <v>2101000</v>
      </c>
      <c r="Q318">
        <v>2976000</v>
      </c>
      <c r="R318">
        <v>0.71</v>
      </c>
      <c r="S318">
        <v>23.026</v>
      </c>
      <c r="T318">
        <v>7.7230000000000008</v>
      </c>
      <c r="U318">
        <v>14.151999999999999</v>
      </c>
      <c r="V318">
        <v>2.4810935535918821</v>
      </c>
      <c r="AC318">
        <v>44.93</v>
      </c>
      <c r="AD318">
        <v>43.33</v>
      </c>
      <c r="AH318" s="77">
        <f>IF(AND(M318&lt;Variables!$G$6,M318&gt;Variables!$G$5),0,1)</f>
        <v>1</v>
      </c>
      <c r="AI318" s="77">
        <f t="shared" si="8"/>
        <v>0</v>
      </c>
      <c r="AJ318" s="77">
        <f>IF(I318&gt;Variables!$G$7,0,1)</f>
        <v>0</v>
      </c>
      <c r="AK318" s="77">
        <f>IF(F318&gt;Variables!$G$8,0,1)</f>
        <v>1</v>
      </c>
      <c r="AL318" s="77">
        <f>IF(G318&gt;Variables!$G$9,0,1)</f>
        <v>1</v>
      </c>
      <c r="AM318" s="77">
        <f>IF(AND(K318&gt;Variables!$G$10,K318&lt;Variables!$G$11),0,1)</f>
        <v>0</v>
      </c>
      <c r="AN318" s="77">
        <f>IF(H318&lt;Variables!$G$13,1,0)</f>
        <v>0</v>
      </c>
      <c r="AO318" s="77">
        <f>IF(R318&lt;Variables!$G$12,0,1)</f>
        <v>0</v>
      </c>
      <c r="AP318" s="78">
        <f t="shared" si="9"/>
        <v>1</v>
      </c>
      <c r="AQ318" s="77">
        <f>IF(V318&lt;Variables!$G$15,1,0)</f>
        <v>1</v>
      </c>
      <c r="AR318">
        <v>0</v>
      </c>
      <c r="AS318">
        <v>0</v>
      </c>
      <c r="AT318">
        <v>1</v>
      </c>
      <c r="AU318">
        <v>0</v>
      </c>
      <c r="BA318">
        <v>-1.87</v>
      </c>
    </row>
    <row r="319" spans="3:53" x14ac:dyDescent="0.25">
      <c r="C319" t="s">
        <v>237</v>
      </c>
      <c r="D319" t="s">
        <v>141</v>
      </c>
      <c r="E319">
        <v>35.75</v>
      </c>
      <c r="F319">
        <v>7</v>
      </c>
      <c r="G319">
        <v>8.18</v>
      </c>
      <c r="H319">
        <v>3720</v>
      </c>
      <c r="I319">
        <v>-28.721</v>
      </c>
      <c r="J319" t="s">
        <v>75</v>
      </c>
      <c r="K319">
        <v>66.37</v>
      </c>
      <c r="L319">
        <v>35.482750000000003</v>
      </c>
      <c r="M319">
        <v>0.61226934214514672</v>
      </c>
      <c r="N319">
        <v>35.216195999999997</v>
      </c>
      <c r="O319">
        <v>1.3738110726099051</v>
      </c>
      <c r="P319">
        <v>712253</v>
      </c>
      <c r="Q319">
        <v>2416000</v>
      </c>
      <c r="R319">
        <v>0.28999999999999998</v>
      </c>
      <c r="S319">
        <v>23.026</v>
      </c>
      <c r="T319">
        <v>7.7230000000000008</v>
      </c>
      <c r="U319">
        <v>14.151999999999999</v>
      </c>
      <c r="V319">
        <v>2.4917282088141399</v>
      </c>
      <c r="AC319">
        <v>35.81</v>
      </c>
      <c r="AD319">
        <v>34.61</v>
      </c>
      <c r="AH319" s="77">
        <f>IF(AND(M319&lt;Variables!$G$6,M319&gt;Variables!$G$5),0,1)</f>
        <v>1</v>
      </c>
      <c r="AI319" s="77">
        <f t="shared" si="8"/>
        <v>0</v>
      </c>
      <c r="AJ319" s="77">
        <f>IF(I319&gt;Variables!$G$7,0,1)</f>
        <v>1</v>
      </c>
      <c r="AK319" s="77">
        <f>IF(F319&gt;Variables!$G$8,0,1)</f>
        <v>1</v>
      </c>
      <c r="AL319" s="77">
        <f>IF(G319&gt;Variables!$G$9,0,1)</f>
        <v>1</v>
      </c>
      <c r="AM319" s="77">
        <f>IF(AND(K319&gt;Variables!$G$10,K319&lt;Variables!$G$11),0,1)</f>
        <v>0</v>
      </c>
      <c r="AN319" s="77">
        <f>IF(H319&lt;Variables!$G$13,1,0)</f>
        <v>0</v>
      </c>
      <c r="AO319" s="77">
        <f>IF(R319&lt;Variables!$G$12,0,1)</f>
        <v>0</v>
      </c>
      <c r="AP319" s="78">
        <f t="shared" si="9"/>
        <v>1</v>
      </c>
      <c r="AQ319" s="77">
        <f>IF(V319&lt;Variables!$G$15,1,0)</f>
        <v>1</v>
      </c>
      <c r="AR319">
        <v>0</v>
      </c>
      <c r="AS319">
        <v>1</v>
      </c>
      <c r="AT319">
        <v>0</v>
      </c>
      <c r="AU319">
        <v>0</v>
      </c>
      <c r="BA319">
        <v>-0.33</v>
      </c>
    </row>
    <row r="320" spans="3:53" x14ac:dyDescent="0.25">
      <c r="C320" t="s">
        <v>237</v>
      </c>
      <c r="D320" t="s">
        <v>212</v>
      </c>
      <c r="E320">
        <v>4.26</v>
      </c>
      <c r="F320">
        <v>30.28</v>
      </c>
      <c r="G320">
        <v>-26.82</v>
      </c>
      <c r="H320">
        <v>12.78</v>
      </c>
      <c r="I320">
        <v>-5.0000000000000001E-3</v>
      </c>
      <c r="J320" t="s">
        <v>74</v>
      </c>
      <c r="K320">
        <v>29.91</v>
      </c>
      <c r="L320">
        <v>4.3404299999999996</v>
      </c>
      <c r="M320">
        <v>-2.5442179691873652</v>
      </c>
      <c r="N320">
        <v>4.6864478260869564</v>
      </c>
      <c r="O320">
        <v>-9.7397398418937762</v>
      </c>
      <c r="P320">
        <v>59180000</v>
      </c>
      <c r="Q320">
        <v>441580</v>
      </c>
      <c r="R320">
        <v>134.02000000000001</v>
      </c>
      <c r="S320">
        <v>23.026</v>
      </c>
      <c r="T320">
        <v>7.7230000000000008</v>
      </c>
      <c r="U320">
        <v>14.151999999999999</v>
      </c>
      <c r="V320">
        <v>2.0774019441640581</v>
      </c>
      <c r="AC320">
        <v>4.42</v>
      </c>
      <c r="AD320">
        <v>3.91</v>
      </c>
      <c r="AH320" s="77">
        <f>IF(AND(M320&lt;Variables!$G$6,M320&gt;Variables!$G$5),0,1)</f>
        <v>0</v>
      </c>
      <c r="AI320" s="77">
        <f t="shared" si="8"/>
        <v>1</v>
      </c>
      <c r="AJ320" s="77">
        <f>IF(I320&gt;Variables!$G$7,0,1)</f>
        <v>1</v>
      </c>
      <c r="AK320" s="77">
        <f>IF(F320&gt;Variables!$G$8,0,1)</f>
        <v>0</v>
      </c>
      <c r="AL320" s="77">
        <f>IF(G320&gt;Variables!$G$9,0,1)</f>
        <v>1</v>
      </c>
      <c r="AM320" s="77">
        <f>IF(AND(K320&gt;Variables!$G$10,K320&lt;Variables!$G$11),0,1)</f>
        <v>1</v>
      </c>
      <c r="AN320" s="77">
        <f>IF(H320&lt;Variables!$G$13,1,0)</f>
        <v>1</v>
      </c>
      <c r="AO320" s="77">
        <f>IF(R320&lt;Variables!$G$12,0,1)</f>
        <v>1</v>
      </c>
      <c r="AP320" s="78">
        <f t="shared" si="9"/>
        <v>0</v>
      </c>
      <c r="AQ320" s="77">
        <f>IF(V320&lt;Variables!$G$15,1,0)</f>
        <v>1</v>
      </c>
      <c r="AR320">
        <v>1</v>
      </c>
      <c r="AS320">
        <v>0</v>
      </c>
      <c r="AT320">
        <v>0</v>
      </c>
      <c r="AU320">
        <v>0</v>
      </c>
      <c r="BA320">
        <v>2</v>
      </c>
    </row>
    <row r="321" spans="3:53" x14ac:dyDescent="0.25">
      <c r="C321" t="s">
        <v>237</v>
      </c>
      <c r="D321" t="s">
        <v>174</v>
      </c>
      <c r="E321">
        <v>31.29</v>
      </c>
      <c r="F321">
        <v>15.95</v>
      </c>
      <c r="G321">
        <v>15.21</v>
      </c>
      <c r="H321">
        <v>404.55</v>
      </c>
      <c r="I321">
        <v>125.762</v>
      </c>
      <c r="J321" t="s">
        <v>75</v>
      </c>
      <c r="K321">
        <v>62.79</v>
      </c>
      <c r="L321">
        <v>30.47750555555556</v>
      </c>
      <c r="M321">
        <v>1.7642337673085291</v>
      </c>
      <c r="N321">
        <v>30.23687441860465</v>
      </c>
      <c r="O321">
        <v>2.5740940370359362</v>
      </c>
      <c r="P321">
        <v>236141</v>
      </c>
      <c r="Q321">
        <v>701001</v>
      </c>
      <c r="R321">
        <v>0.34</v>
      </c>
      <c r="S321">
        <v>23.026</v>
      </c>
      <c r="T321">
        <v>7.7230000000000008</v>
      </c>
      <c r="U321">
        <v>14.151999999999999</v>
      </c>
      <c r="V321">
        <v>2.3884679019853441</v>
      </c>
      <c r="AC321">
        <v>31.8599</v>
      </c>
      <c r="AD321">
        <v>27.67</v>
      </c>
      <c r="AH321" s="77">
        <f>IF(AND(M321&lt;Variables!$G$6,M321&gt;Variables!$G$5),0,1)</f>
        <v>1</v>
      </c>
      <c r="AI321" s="77">
        <f t="shared" si="8"/>
        <v>0</v>
      </c>
      <c r="AJ321" s="77">
        <f>IF(I321&gt;Variables!$G$7,0,1)</f>
        <v>0</v>
      </c>
      <c r="AK321" s="77">
        <f>IF(F321&gt;Variables!$G$8,0,1)</f>
        <v>0</v>
      </c>
      <c r="AL321" s="77">
        <f>IF(G321&gt;Variables!$G$9,0,1)</f>
        <v>0</v>
      </c>
      <c r="AM321" s="77">
        <f>IF(AND(K321&gt;Variables!$G$10,K321&lt;Variables!$G$11),0,1)</f>
        <v>0</v>
      </c>
      <c r="AN321" s="77">
        <f>IF(H321&lt;Variables!$G$13,1,0)</f>
        <v>1</v>
      </c>
      <c r="AO321" s="77">
        <f>IF(R321&lt;Variables!$G$12,0,1)</f>
        <v>0</v>
      </c>
      <c r="AP321" s="78">
        <f t="shared" si="9"/>
        <v>1</v>
      </c>
      <c r="AQ321" s="77">
        <f>IF(V321&lt;Variables!$G$15,1,0)</f>
        <v>1</v>
      </c>
      <c r="AR321">
        <v>0</v>
      </c>
      <c r="AS321">
        <v>0</v>
      </c>
      <c r="AT321">
        <v>1</v>
      </c>
      <c r="AU321">
        <v>0</v>
      </c>
      <c r="BA321">
        <v>-1.83</v>
      </c>
    </row>
    <row r="322" spans="3:53" x14ac:dyDescent="0.25">
      <c r="C322" t="s">
        <v>237</v>
      </c>
      <c r="D322" t="s">
        <v>160</v>
      </c>
      <c r="E322">
        <v>22.17</v>
      </c>
      <c r="F322">
        <v>7.1</v>
      </c>
      <c r="G322">
        <v>9.48</v>
      </c>
      <c r="H322">
        <v>2340</v>
      </c>
      <c r="I322">
        <v>-38.701000000000001</v>
      </c>
      <c r="J322" t="s">
        <v>74</v>
      </c>
      <c r="K322">
        <v>54.61</v>
      </c>
      <c r="L322">
        <v>22.048500000000001</v>
      </c>
      <c r="M322">
        <v>0.30160781912600748</v>
      </c>
      <c r="N322">
        <v>22.079342</v>
      </c>
      <c r="O322">
        <v>0.16149937801589159</v>
      </c>
      <c r="P322">
        <v>501351</v>
      </c>
      <c r="Q322">
        <v>1490000</v>
      </c>
      <c r="R322">
        <v>0.34</v>
      </c>
      <c r="S322">
        <v>23.026</v>
      </c>
      <c r="T322">
        <v>7.7230000000000008</v>
      </c>
      <c r="U322">
        <v>14.151999999999999</v>
      </c>
      <c r="V322">
        <v>2.402902286713382</v>
      </c>
      <c r="AC322">
        <v>22.59</v>
      </c>
      <c r="AD322">
        <v>21.12</v>
      </c>
      <c r="AH322" s="77">
        <f>IF(AND(M322&lt;Variables!$G$6,M322&gt;Variables!$G$5),0,1)</f>
        <v>1</v>
      </c>
      <c r="AI322" s="77">
        <f t="shared" si="8"/>
        <v>1</v>
      </c>
      <c r="AJ322" s="77">
        <f>IF(I322&gt;Variables!$G$7,0,1)</f>
        <v>1</v>
      </c>
      <c r="AK322" s="77">
        <f>IF(F322&gt;Variables!$G$8,0,1)</f>
        <v>1</v>
      </c>
      <c r="AL322" s="77">
        <f>IF(G322&gt;Variables!$G$9,0,1)</f>
        <v>1</v>
      </c>
      <c r="AM322" s="77">
        <f>IF(AND(K322&gt;Variables!$G$10,K322&lt;Variables!$G$11),0,1)</f>
        <v>1</v>
      </c>
      <c r="AN322" s="77">
        <f>IF(H322&lt;Variables!$G$13,1,0)</f>
        <v>0</v>
      </c>
      <c r="AO322" s="77">
        <f>IF(R322&lt;Variables!$G$12,0,1)</f>
        <v>0</v>
      </c>
      <c r="AP322" s="78">
        <f t="shared" si="9"/>
        <v>0</v>
      </c>
      <c r="AQ322" s="77">
        <f>IF(V322&lt;Variables!$G$15,1,0)</f>
        <v>1</v>
      </c>
      <c r="AR322">
        <v>0</v>
      </c>
      <c r="AS322">
        <v>0</v>
      </c>
      <c r="AT322">
        <v>1</v>
      </c>
      <c r="AU322">
        <v>0</v>
      </c>
      <c r="BA322">
        <v>-0.91</v>
      </c>
    </row>
    <row r="323" spans="3:53" x14ac:dyDescent="0.25">
      <c r="C323" t="s">
        <v>237</v>
      </c>
      <c r="D323" t="s">
        <v>151</v>
      </c>
      <c r="E323">
        <v>128.05000000000001</v>
      </c>
      <c r="F323">
        <v>9.27</v>
      </c>
      <c r="G323">
        <v>11.41</v>
      </c>
      <c r="H323">
        <v>8109.9999999999991</v>
      </c>
      <c r="I323">
        <v>-41.582000000000001</v>
      </c>
      <c r="J323" t="s">
        <v>75</v>
      </c>
      <c r="K323">
        <v>67.88</v>
      </c>
      <c r="L323">
        <v>126.54286500000001</v>
      </c>
      <c r="M323">
        <v>0.75637215895184795</v>
      </c>
      <c r="N323">
        <v>125.29505399999999</v>
      </c>
      <c r="O323">
        <v>1.7598029049095409</v>
      </c>
      <c r="P323">
        <v>556731</v>
      </c>
      <c r="Q323">
        <v>898929</v>
      </c>
      <c r="R323">
        <v>0.62</v>
      </c>
      <c r="S323">
        <v>23.026</v>
      </c>
      <c r="T323">
        <v>7.7230000000000008</v>
      </c>
      <c r="U323">
        <v>14.151999999999999</v>
      </c>
      <c r="V323">
        <v>2.4935140018917048</v>
      </c>
      <c r="AC323">
        <v>131.84</v>
      </c>
      <c r="AD323">
        <v>126.19</v>
      </c>
      <c r="AH323" s="77">
        <f>IF(AND(M323&lt;Variables!$G$6,M323&gt;Variables!$G$5),0,1)</f>
        <v>1</v>
      </c>
      <c r="AI323" s="77">
        <f t="shared" ref="AI323:AI386" si="10">IF(L323&gt;N323,0,1)</f>
        <v>0</v>
      </c>
      <c r="AJ323" s="77">
        <f>IF(I323&gt;Variables!$G$7,0,1)</f>
        <v>1</v>
      </c>
      <c r="AK323" s="77">
        <f>IF(F323&gt;Variables!$G$8,0,1)</f>
        <v>0</v>
      </c>
      <c r="AL323" s="77">
        <f>IF(G323&gt;Variables!$G$9,0,1)</f>
        <v>0</v>
      </c>
      <c r="AM323" s="77">
        <f>IF(AND(K323&gt;Variables!$G$10,K323&lt;Variables!$G$11),0,1)</f>
        <v>0</v>
      </c>
      <c r="AN323" s="77">
        <f>IF(H323&lt;Variables!$G$13,1,0)</f>
        <v>0</v>
      </c>
      <c r="AO323" s="77">
        <f>IF(R323&lt;Variables!$G$12,0,1)</f>
        <v>0</v>
      </c>
      <c r="AP323" s="78">
        <f t="shared" ref="AP323:AP386" si="11">IF(J323="Pass", 0,1)</f>
        <v>1</v>
      </c>
      <c r="AQ323" s="77">
        <f>IF(V323&lt;Variables!$G$15,1,0)</f>
        <v>1</v>
      </c>
      <c r="AR323">
        <v>1</v>
      </c>
      <c r="AS323">
        <v>0</v>
      </c>
      <c r="AT323">
        <v>0</v>
      </c>
      <c r="AU323">
        <v>0</v>
      </c>
      <c r="BA323">
        <v>0.66</v>
      </c>
    </row>
    <row r="324" spans="3:53" x14ac:dyDescent="0.25">
      <c r="C324" t="s">
        <v>237</v>
      </c>
      <c r="D324" t="s">
        <v>79</v>
      </c>
      <c r="E324">
        <v>52.48</v>
      </c>
      <c r="F324">
        <v>9.76</v>
      </c>
      <c r="G324">
        <v>5.28</v>
      </c>
      <c r="H324">
        <v>9750</v>
      </c>
      <c r="I324">
        <v>-38.935000000000002</v>
      </c>
      <c r="J324" t="s">
        <v>75</v>
      </c>
      <c r="K324">
        <v>61.56</v>
      </c>
      <c r="L324">
        <v>52.222569999999997</v>
      </c>
      <c r="M324">
        <v>0.39911861863558212</v>
      </c>
      <c r="N324">
        <v>51.412568000000007</v>
      </c>
      <c r="O324">
        <v>1.9809008567710329</v>
      </c>
      <c r="P324">
        <v>10654000</v>
      </c>
      <c r="Q324">
        <v>6236000</v>
      </c>
      <c r="R324">
        <v>1.71</v>
      </c>
      <c r="S324">
        <v>23.026</v>
      </c>
      <c r="T324">
        <v>7.7230000000000008</v>
      </c>
      <c r="U324">
        <v>14.151999999999999</v>
      </c>
      <c r="V324">
        <v>2.4630598290791128</v>
      </c>
      <c r="AC324">
        <v>52.55</v>
      </c>
      <c r="AD324">
        <v>50.51</v>
      </c>
      <c r="AH324" s="77">
        <f>IF(AND(M324&lt;Variables!$G$6,M324&gt;Variables!$G$5),0,1)</f>
        <v>1</v>
      </c>
      <c r="AI324" s="77">
        <f t="shared" si="10"/>
        <v>0</v>
      </c>
      <c r="AJ324" s="77">
        <f>IF(I324&gt;Variables!$G$7,0,1)</f>
        <v>1</v>
      </c>
      <c r="AK324" s="77">
        <f>IF(F324&gt;Variables!$G$8,0,1)</f>
        <v>0</v>
      </c>
      <c r="AL324" s="77">
        <f>IF(G324&gt;Variables!$G$9,0,1)</f>
        <v>1</v>
      </c>
      <c r="AM324" s="77">
        <f>IF(AND(K324&gt;Variables!$G$10,K324&lt;Variables!$G$11),0,1)</f>
        <v>1</v>
      </c>
      <c r="AN324" s="77">
        <f>IF(H324&lt;Variables!$G$13,1,0)</f>
        <v>0</v>
      </c>
      <c r="AO324" s="77">
        <f>IF(R324&lt;Variables!$G$12,0,1)</f>
        <v>0</v>
      </c>
      <c r="AP324" s="78">
        <f t="shared" si="11"/>
        <v>1</v>
      </c>
      <c r="AQ324" s="77">
        <f>IF(V324&lt;Variables!$G$15,1,0)</f>
        <v>1</v>
      </c>
      <c r="AR324">
        <v>0</v>
      </c>
      <c r="AS324">
        <v>0</v>
      </c>
      <c r="AT324">
        <v>1</v>
      </c>
      <c r="AU324">
        <v>0</v>
      </c>
      <c r="BA324">
        <v>-2.25</v>
      </c>
    </row>
    <row r="325" spans="3:53" x14ac:dyDescent="0.25">
      <c r="C325" t="s">
        <v>237</v>
      </c>
      <c r="D325" t="s">
        <v>221</v>
      </c>
      <c r="E325">
        <v>8.3800000000000008</v>
      </c>
      <c r="F325">
        <v>10.26</v>
      </c>
      <c r="G325">
        <v>1.45</v>
      </c>
      <c r="H325">
        <v>-99999</v>
      </c>
      <c r="I325">
        <v>0.90700000000000003</v>
      </c>
      <c r="J325" t="s">
        <v>75</v>
      </c>
      <c r="K325">
        <v>66.62</v>
      </c>
      <c r="L325">
        <v>8.3268000000000004</v>
      </c>
      <c r="M325">
        <v>2.642071383965271E-2</v>
      </c>
      <c r="N325">
        <v>8.3202166666666688</v>
      </c>
      <c r="O325">
        <v>0.1055661611376123</v>
      </c>
      <c r="P325">
        <v>36454</v>
      </c>
      <c r="Q325">
        <v>327629</v>
      </c>
      <c r="R325">
        <v>0.11</v>
      </c>
      <c r="S325">
        <v>23.026</v>
      </c>
      <c r="T325">
        <v>7.7230000000000008</v>
      </c>
      <c r="U325">
        <v>14.151999999999999</v>
      </c>
      <c r="V325">
        <v>2.5372281052216938</v>
      </c>
      <c r="AC325">
        <v>8.35</v>
      </c>
      <c r="AD325">
        <v>8.26</v>
      </c>
      <c r="AH325" s="77">
        <f>IF(AND(M325&lt;Variables!$G$6,M325&gt;Variables!$G$5),0,1)</f>
        <v>1</v>
      </c>
      <c r="AI325" s="77">
        <f t="shared" si="10"/>
        <v>0</v>
      </c>
      <c r="AJ325" s="77">
        <f>IF(I325&gt;Variables!$G$7,0,1)</f>
        <v>1</v>
      </c>
      <c r="AK325" s="77">
        <f>IF(F325&gt;Variables!$G$8,0,1)</f>
        <v>0</v>
      </c>
      <c r="AL325" s="77">
        <f>IF(G325&gt;Variables!$G$9,0,1)</f>
        <v>1</v>
      </c>
      <c r="AM325" s="77">
        <f>IF(AND(K325&gt;Variables!$G$10,K325&lt;Variables!$G$11),0,1)</f>
        <v>0</v>
      </c>
      <c r="AN325" s="77">
        <f>IF(H325&lt;Variables!$G$13,1,0)</f>
        <v>1</v>
      </c>
      <c r="AO325" s="77">
        <f>IF(R325&lt;Variables!$G$12,0,1)</f>
        <v>0</v>
      </c>
      <c r="AP325" s="78">
        <f t="shared" si="11"/>
        <v>1</v>
      </c>
      <c r="AQ325" s="77">
        <f>IF(V325&lt;Variables!$G$15,1,0)</f>
        <v>1</v>
      </c>
      <c r="AR325">
        <v>0</v>
      </c>
      <c r="AS325">
        <v>0</v>
      </c>
      <c r="AT325">
        <v>0</v>
      </c>
      <c r="AU325">
        <v>0</v>
      </c>
      <c r="BA325">
        <v>0</v>
      </c>
    </row>
    <row r="326" spans="3:53" x14ac:dyDescent="0.25">
      <c r="C326" t="s">
        <v>237</v>
      </c>
      <c r="D326" t="s">
        <v>234</v>
      </c>
      <c r="E326">
        <v>4.63</v>
      </c>
      <c r="F326">
        <v>12.2</v>
      </c>
      <c r="G326">
        <v>4.55</v>
      </c>
      <c r="H326">
        <v>38.46</v>
      </c>
      <c r="I326">
        <v>-35.255000000000003</v>
      </c>
      <c r="J326" t="s">
        <v>75</v>
      </c>
      <c r="K326">
        <v>45.99</v>
      </c>
      <c r="L326">
        <v>4.6347631578947359</v>
      </c>
      <c r="M326">
        <v>-0.75005252071018147</v>
      </c>
      <c r="N326">
        <v>4.6383291666666659</v>
      </c>
      <c r="O326">
        <v>-0.82635719220012904</v>
      </c>
      <c r="P326">
        <v>860290</v>
      </c>
      <c r="Q326">
        <v>270440</v>
      </c>
      <c r="R326">
        <v>3.18</v>
      </c>
      <c r="S326">
        <v>23.026</v>
      </c>
      <c r="T326">
        <v>7.7230000000000008</v>
      </c>
      <c r="U326">
        <v>14.151999999999999</v>
      </c>
      <c r="V326">
        <v>2.3362714973024228</v>
      </c>
      <c r="AC326">
        <v>4.91</v>
      </c>
      <c r="AD326">
        <v>4.5</v>
      </c>
      <c r="AH326" s="77">
        <f>IF(AND(M326&lt;Variables!$G$6,M326&gt;Variables!$G$5),0,1)</f>
        <v>1</v>
      </c>
      <c r="AI326" s="77">
        <f t="shared" si="10"/>
        <v>1</v>
      </c>
      <c r="AJ326" s="77">
        <f>IF(I326&gt;Variables!$G$7,0,1)</f>
        <v>1</v>
      </c>
      <c r="AK326" s="77">
        <f>IF(F326&gt;Variables!$G$8,0,1)</f>
        <v>0</v>
      </c>
      <c r="AL326" s="77">
        <f>IF(G326&gt;Variables!$G$9,0,1)</f>
        <v>1</v>
      </c>
      <c r="AM326" s="77">
        <f>IF(AND(K326&gt;Variables!$G$10,K326&lt;Variables!$G$11),0,1)</f>
        <v>1</v>
      </c>
      <c r="AN326" s="77">
        <f>IF(H326&lt;Variables!$G$13,1,0)</f>
        <v>1</v>
      </c>
      <c r="AO326" s="77">
        <f>IF(R326&lt;Variables!$G$12,0,1)</f>
        <v>1</v>
      </c>
      <c r="AP326" s="78">
        <f t="shared" si="11"/>
        <v>1</v>
      </c>
      <c r="AQ326" s="77">
        <f>IF(V326&lt;Variables!$G$15,1,0)</f>
        <v>1</v>
      </c>
      <c r="AR326">
        <v>1</v>
      </c>
      <c r="AS326">
        <v>0</v>
      </c>
      <c r="AT326">
        <v>0</v>
      </c>
      <c r="AU326">
        <v>0</v>
      </c>
      <c r="BA326">
        <v>2</v>
      </c>
    </row>
    <row r="327" spans="3:53" x14ac:dyDescent="0.25">
      <c r="C327" t="s">
        <v>237</v>
      </c>
      <c r="D327" t="s">
        <v>83</v>
      </c>
      <c r="E327">
        <v>31</v>
      </c>
      <c r="F327">
        <v>8.57</v>
      </c>
      <c r="G327">
        <v>7.67</v>
      </c>
      <c r="H327">
        <v>24680</v>
      </c>
      <c r="I327">
        <v>1.4410000000000001</v>
      </c>
      <c r="J327" t="s">
        <v>75</v>
      </c>
      <c r="K327">
        <v>69.72</v>
      </c>
      <c r="L327">
        <v>30.593630000000001</v>
      </c>
      <c r="M327">
        <v>0.90335798661355315</v>
      </c>
      <c r="N327">
        <v>30.39605199999999</v>
      </c>
      <c r="O327">
        <v>1.559241969976914</v>
      </c>
      <c r="P327">
        <v>9492000</v>
      </c>
      <c r="Q327">
        <v>13870000</v>
      </c>
      <c r="R327">
        <v>0.68</v>
      </c>
      <c r="S327">
        <v>23.026</v>
      </c>
      <c r="T327">
        <v>7.7230000000000008</v>
      </c>
      <c r="U327">
        <v>14.151999999999999</v>
      </c>
      <c r="V327">
        <v>2.4963644264435438</v>
      </c>
      <c r="AC327">
        <v>31.315000000000001</v>
      </c>
      <c r="AD327">
        <v>30.26</v>
      </c>
      <c r="AH327" s="77">
        <f>IF(AND(M327&lt;Variables!$G$6,M327&gt;Variables!$G$5),0,1)</f>
        <v>1</v>
      </c>
      <c r="AI327" s="77">
        <f t="shared" si="10"/>
        <v>0</v>
      </c>
      <c r="AJ327" s="77">
        <f>IF(I327&gt;Variables!$G$7,0,1)</f>
        <v>1</v>
      </c>
      <c r="AK327" s="77">
        <f>IF(F327&gt;Variables!$G$8,0,1)</f>
        <v>1</v>
      </c>
      <c r="AL327" s="77">
        <f>IF(G327&gt;Variables!$G$9,0,1)</f>
        <v>1</v>
      </c>
      <c r="AM327" s="77">
        <f>IF(AND(K327&gt;Variables!$G$10,K327&lt;Variables!$G$11),0,1)</f>
        <v>0</v>
      </c>
      <c r="AN327" s="77">
        <f>IF(H327&lt;Variables!$G$13,1,0)</f>
        <v>0</v>
      </c>
      <c r="AO327" s="77">
        <f>IF(R327&lt;Variables!$G$12,0,1)</f>
        <v>0</v>
      </c>
      <c r="AP327" s="78">
        <f t="shared" si="11"/>
        <v>1</v>
      </c>
      <c r="AQ327" s="77">
        <f>IF(V327&lt;Variables!$G$15,1,0)</f>
        <v>1</v>
      </c>
      <c r="AR327">
        <v>0</v>
      </c>
      <c r="AS327">
        <v>0</v>
      </c>
      <c r="AT327">
        <v>1</v>
      </c>
      <c r="AU327">
        <v>0</v>
      </c>
      <c r="BA327">
        <v>-1.1100000000000001</v>
      </c>
    </row>
    <row r="328" spans="3:53" x14ac:dyDescent="0.25">
      <c r="C328" t="s">
        <v>238</v>
      </c>
      <c r="D328" t="s">
        <v>137</v>
      </c>
      <c r="E328">
        <v>117.13</v>
      </c>
      <c r="F328">
        <v>8.98</v>
      </c>
      <c r="G328">
        <v>9.8699999999999992</v>
      </c>
      <c r="H328">
        <v>5090</v>
      </c>
      <c r="I328">
        <v>-25.187999999999999</v>
      </c>
      <c r="J328" t="s">
        <v>75</v>
      </c>
      <c r="K328">
        <v>72.77</v>
      </c>
      <c r="L328">
        <v>115.53946000000001</v>
      </c>
      <c r="M328">
        <v>1.04772862881648</v>
      </c>
      <c r="N328">
        <v>113.90872400000001</v>
      </c>
      <c r="O328">
        <v>2.4943445069229231</v>
      </c>
      <c r="P328">
        <v>163543</v>
      </c>
      <c r="Q328">
        <v>791751</v>
      </c>
      <c r="R328">
        <v>0.21</v>
      </c>
      <c r="S328">
        <v>22.971</v>
      </c>
      <c r="T328">
        <v>7.9370000000000003</v>
      </c>
      <c r="U328">
        <v>14.2212</v>
      </c>
      <c r="V328">
        <v>2.5067578724746711</v>
      </c>
      <c r="AC328">
        <v>117.34990000000001</v>
      </c>
      <c r="AD328">
        <v>111.8681</v>
      </c>
      <c r="AH328" s="77">
        <f>IF(AND(M328&lt;Variables!$G$6,M328&gt;Variables!$G$5),0,1)</f>
        <v>1</v>
      </c>
      <c r="AI328" s="77">
        <f t="shared" si="10"/>
        <v>0</v>
      </c>
      <c r="AJ328" s="77">
        <f>IF(I328&gt;Variables!$G$7,0,1)</f>
        <v>1</v>
      </c>
      <c r="AK328" s="77">
        <f>IF(F328&gt;Variables!$G$8,0,1)</f>
        <v>1</v>
      </c>
      <c r="AL328" s="77">
        <f>IF(G328&gt;Variables!$G$9,0,1)</f>
        <v>1</v>
      </c>
      <c r="AM328" s="77">
        <f>IF(AND(K328&gt;Variables!$G$10,K328&lt;Variables!$G$11),0,1)</f>
        <v>1</v>
      </c>
      <c r="AN328" s="77">
        <f>IF(H328&lt;Variables!$G$13,1,0)</f>
        <v>0</v>
      </c>
      <c r="AO328" s="77">
        <f>IF(R328&lt;Variables!$G$12,0,1)</f>
        <v>0</v>
      </c>
      <c r="AP328" s="78">
        <f t="shared" si="11"/>
        <v>1</v>
      </c>
      <c r="AQ328" s="77">
        <f>IF(V328&lt;Variables!$G$15,1,0)</f>
        <v>1</v>
      </c>
      <c r="AR328">
        <v>0</v>
      </c>
      <c r="AS328">
        <v>0</v>
      </c>
      <c r="AT328">
        <v>1</v>
      </c>
      <c r="AU328">
        <v>0</v>
      </c>
      <c r="BA328">
        <v>-2.25</v>
      </c>
    </row>
    <row r="329" spans="3:53" x14ac:dyDescent="0.25">
      <c r="C329" t="s">
        <v>238</v>
      </c>
      <c r="D329" t="s">
        <v>83</v>
      </c>
      <c r="E329">
        <v>30.98</v>
      </c>
      <c r="F329">
        <v>8.52</v>
      </c>
      <c r="G329">
        <v>7.8</v>
      </c>
      <c r="H329">
        <v>24680</v>
      </c>
      <c r="I329">
        <v>1.4450000000000001</v>
      </c>
      <c r="J329" t="s">
        <v>75</v>
      </c>
      <c r="K329">
        <v>64.22</v>
      </c>
      <c r="L329">
        <v>30.713649999999991</v>
      </c>
      <c r="M329">
        <v>0.62301289491808054</v>
      </c>
      <c r="N329">
        <v>30.486989999999999</v>
      </c>
      <c r="O329">
        <v>1.3711094470132961</v>
      </c>
      <c r="P329">
        <v>10064000</v>
      </c>
      <c r="Q329">
        <v>13870000</v>
      </c>
      <c r="R329">
        <v>0.73</v>
      </c>
      <c r="S329">
        <v>22.971</v>
      </c>
      <c r="T329">
        <v>7.9370000000000003</v>
      </c>
      <c r="U329">
        <v>14.2212</v>
      </c>
      <c r="V329">
        <v>2.472535369891887</v>
      </c>
      <c r="AC329">
        <v>31.315000000000001</v>
      </c>
      <c r="AD329">
        <v>30.26</v>
      </c>
      <c r="AH329" s="77">
        <f>IF(AND(M329&lt;Variables!$G$6,M329&gt;Variables!$G$5),0,1)</f>
        <v>1</v>
      </c>
      <c r="AI329" s="77">
        <f t="shared" si="10"/>
        <v>0</v>
      </c>
      <c r="AJ329" s="77">
        <f>IF(I329&gt;Variables!$G$7,0,1)</f>
        <v>1</v>
      </c>
      <c r="AK329" s="77">
        <f>IF(F329&gt;Variables!$G$8,0,1)</f>
        <v>1</v>
      </c>
      <c r="AL329" s="77">
        <f>IF(G329&gt;Variables!$G$9,0,1)</f>
        <v>1</v>
      </c>
      <c r="AM329" s="77">
        <f>IF(AND(K329&gt;Variables!$G$10,K329&lt;Variables!$G$11),0,1)</f>
        <v>0</v>
      </c>
      <c r="AN329" s="77">
        <f>IF(H329&lt;Variables!$G$13,1,0)</f>
        <v>0</v>
      </c>
      <c r="AO329" s="77">
        <f>IF(R329&lt;Variables!$G$12,0,1)</f>
        <v>0</v>
      </c>
      <c r="AP329" s="78">
        <f t="shared" si="11"/>
        <v>1</v>
      </c>
      <c r="AQ329" s="77">
        <f>IF(V329&lt;Variables!$G$15,1,0)</f>
        <v>1</v>
      </c>
      <c r="AR329">
        <v>0</v>
      </c>
      <c r="AS329">
        <v>0</v>
      </c>
      <c r="AT329">
        <v>1</v>
      </c>
      <c r="AU329">
        <v>0</v>
      </c>
      <c r="BA329">
        <v>-0.74</v>
      </c>
    </row>
    <row r="330" spans="3:53" x14ac:dyDescent="0.25">
      <c r="C330" t="s">
        <v>238</v>
      </c>
      <c r="D330" t="s">
        <v>151</v>
      </c>
      <c r="E330">
        <v>127.66</v>
      </c>
      <c r="F330">
        <v>9.41</v>
      </c>
      <c r="G330">
        <v>11.08</v>
      </c>
      <c r="H330">
        <v>8109.9999999999991</v>
      </c>
      <c r="I330">
        <v>-41.649000000000001</v>
      </c>
      <c r="J330" t="s">
        <v>75</v>
      </c>
      <c r="K330">
        <v>56.4</v>
      </c>
      <c r="L330">
        <v>127.007645</v>
      </c>
      <c r="M330">
        <v>8.8778120403713703E-2</v>
      </c>
      <c r="N330">
        <v>125.705462</v>
      </c>
      <c r="O330">
        <v>1.1255978678158161</v>
      </c>
      <c r="P330">
        <v>586020</v>
      </c>
      <c r="Q330">
        <v>898929</v>
      </c>
      <c r="R330">
        <v>0.65</v>
      </c>
      <c r="S330">
        <v>22.971</v>
      </c>
      <c r="T330">
        <v>7.9370000000000003</v>
      </c>
      <c r="U330">
        <v>14.2212</v>
      </c>
      <c r="V330">
        <v>2.429354865114457</v>
      </c>
      <c r="AC330">
        <v>131.84</v>
      </c>
      <c r="AD330">
        <v>126.19</v>
      </c>
      <c r="AH330" s="77">
        <f>IF(AND(M330&lt;Variables!$G$6,M330&gt;Variables!$G$5),0,1)</f>
        <v>1</v>
      </c>
      <c r="AI330" s="77">
        <f t="shared" si="10"/>
        <v>0</v>
      </c>
      <c r="AJ330" s="77">
        <f>IF(I330&gt;Variables!$G$7,0,1)</f>
        <v>1</v>
      </c>
      <c r="AK330" s="77">
        <f>IF(F330&gt;Variables!$G$8,0,1)</f>
        <v>0</v>
      </c>
      <c r="AL330" s="77">
        <f>IF(G330&gt;Variables!$G$9,0,1)</f>
        <v>0</v>
      </c>
      <c r="AM330" s="77">
        <f>IF(AND(K330&gt;Variables!$G$10,K330&lt;Variables!$G$11),0,1)</f>
        <v>1</v>
      </c>
      <c r="AN330" s="77">
        <f>IF(H330&lt;Variables!$G$13,1,0)</f>
        <v>0</v>
      </c>
      <c r="AO330" s="77">
        <f>IF(R330&lt;Variables!$G$12,0,1)</f>
        <v>0</v>
      </c>
      <c r="AP330" s="78">
        <f t="shared" si="11"/>
        <v>1</v>
      </c>
      <c r="AQ330" s="77">
        <f>IF(V330&lt;Variables!$G$15,1,0)</f>
        <v>1</v>
      </c>
      <c r="AR330">
        <v>1</v>
      </c>
      <c r="AS330">
        <v>0</v>
      </c>
      <c r="AT330">
        <v>0</v>
      </c>
      <c r="AU330">
        <v>0</v>
      </c>
      <c r="BA330">
        <v>0.92</v>
      </c>
    </row>
    <row r="331" spans="3:53" x14ac:dyDescent="0.25">
      <c r="C331" t="s">
        <v>238</v>
      </c>
      <c r="D331" t="s">
        <v>221</v>
      </c>
      <c r="E331">
        <v>8.3800000000000008</v>
      </c>
      <c r="F331">
        <v>10.26</v>
      </c>
      <c r="G331">
        <v>1.71</v>
      </c>
      <c r="H331">
        <v>-99999</v>
      </c>
      <c r="I331">
        <v>0.91600000000000004</v>
      </c>
      <c r="J331" t="s">
        <v>75</v>
      </c>
      <c r="K331">
        <v>68.84</v>
      </c>
      <c r="L331">
        <v>8.3317999999999994</v>
      </c>
      <c r="M331">
        <v>0.21844019299551379</v>
      </c>
      <c r="N331">
        <v>8.3260500000000004</v>
      </c>
      <c r="O331">
        <v>0.28765140732999739</v>
      </c>
      <c r="P331">
        <v>36605</v>
      </c>
      <c r="Q331">
        <v>327629</v>
      </c>
      <c r="R331">
        <v>0.11</v>
      </c>
      <c r="S331">
        <v>22.971</v>
      </c>
      <c r="T331">
        <v>7.9370000000000003</v>
      </c>
      <c r="U331">
        <v>14.2212</v>
      </c>
      <c r="V331">
        <v>2.5446176415564459</v>
      </c>
      <c r="AC331">
        <v>8.35</v>
      </c>
      <c r="AD331">
        <v>8.26</v>
      </c>
      <c r="AH331" s="77">
        <f>IF(AND(M331&lt;Variables!$G$6,M331&gt;Variables!$G$5),0,1)</f>
        <v>1</v>
      </c>
      <c r="AI331" s="77">
        <f t="shared" si="10"/>
        <v>0</v>
      </c>
      <c r="AJ331" s="77">
        <f>IF(I331&gt;Variables!$G$7,0,1)</f>
        <v>1</v>
      </c>
      <c r="AK331" s="77">
        <f>IF(F331&gt;Variables!$G$8,0,1)</f>
        <v>0</v>
      </c>
      <c r="AL331" s="77">
        <f>IF(G331&gt;Variables!$G$9,0,1)</f>
        <v>1</v>
      </c>
      <c r="AM331" s="77">
        <f>IF(AND(K331&gt;Variables!$G$10,K331&lt;Variables!$G$11),0,1)</f>
        <v>0</v>
      </c>
      <c r="AN331" s="77">
        <f>IF(H331&lt;Variables!$G$13,1,0)</f>
        <v>1</v>
      </c>
      <c r="AO331" s="77">
        <f>IF(R331&lt;Variables!$G$12,0,1)</f>
        <v>0</v>
      </c>
      <c r="AP331" s="78">
        <f t="shared" si="11"/>
        <v>1</v>
      </c>
      <c r="AQ331" s="77">
        <f>IF(V331&lt;Variables!$G$15,1,0)</f>
        <v>1</v>
      </c>
      <c r="AR331">
        <v>0</v>
      </c>
      <c r="AS331">
        <v>0</v>
      </c>
      <c r="AT331">
        <v>0</v>
      </c>
      <c r="AU331">
        <v>0</v>
      </c>
      <c r="BA331">
        <v>0</v>
      </c>
    </row>
    <row r="332" spans="3:53" x14ac:dyDescent="0.25">
      <c r="C332" t="s">
        <v>238</v>
      </c>
      <c r="D332" t="s">
        <v>79</v>
      </c>
      <c r="E332">
        <v>52.22</v>
      </c>
      <c r="F332">
        <v>9.2799999999999994</v>
      </c>
      <c r="G332">
        <v>4.5199999999999996</v>
      </c>
      <c r="H332">
        <v>9750</v>
      </c>
      <c r="I332">
        <v>-39.188000000000002</v>
      </c>
      <c r="J332" t="s">
        <v>75</v>
      </c>
      <c r="K332">
        <v>51.27</v>
      </c>
      <c r="L332">
        <v>52.256349999999998</v>
      </c>
      <c r="M332">
        <v>-0.39488023943501688</v>
      </c>
      <c r="N332">
        <v>51.613362000000002</v>
      </c>
      <c r="O332">
        <v>0.84597860530767621</v>
      </c>
      <c r="P332">
        <v>11109000</v>
      </c>
      <c r="Q332">
        <v>6236000</v>
      </c>
      <c r="R332">
        <v>1.78</v>
      </c>
      <c r="S332">
        <v>22.971</v>
      </c>
      <c r="T332">
        <v>7.9370000000000003</v>
      </c>
      <c r="U332">
        <v>14.2212</v>
      </c>
      <c r="V332">
        <v>2.391872412172301</v>
      </c>
      <c r="AC332">
        <v>52.55</v>
      </c>
      <c r="AD332">
        <v>50.51</v>
      </c>
      <c r="AH332" s="77">
        <f>IF(AND(M332&lt;Variables!$G$6,M332&gt;Variables!$G$5),0,1)</f>
        <v>1</v>
      </c>
      <c r="AI332" s="77">
        <f t="shared" si="10"/>
        <v>0</v>
      </c>
      <c r="AJ332" s="77">
        <f>IF(I332&gt;Variables!$G$7,0,1)</f>
        <v>1</v>
      </c>
      <c r="AK332" s="77">
        <f>IF(F332&gt;Variables!$G$8,0,1)</f>
        <v>0</v>
      </c>
      <c r="AL332" s="77">
        <f>IF(G332&gt;Variables!$G$9,0,1)</f>
        <v>1</v>
      </c>
      <c r="AM332" s="77">
        <f>IF(AND(K332&gt;Variables!$G$10,K332&lt;Variables!$G$11),0,1)</f>
        <v>1</v>
      </c>
      <c r="AN332" s="77">
        <f>IF(H332&lt;Variables!$G$13,1,0)</f>
        <v>0</v>
      </c>
      <c r="AO332" s="77">
        <f>IF(R332&lt;Variables!$G$12,0,1)</f>
        <v>0</v>
      </c>
      <c r="AP332" s="78">
        <f t="shared" si="11"/>
        <v>1</v>
      </c>
      <c r="AQ332" s="77">
        <f>IF(V332&lt;Variables!$G$15,1,0)</f>
        <v>1</v>
      </c>
      <c r="AR332">
        <v>0</v>
      </c>
      <c r="AS332">
        <v>0</v>
      </c>
      <c r="AT332">
        <v>1</v>
      </c>
      <c r="AU332">
        <v>0</v>
      </c>
      <c r="BA332">
        <v>-2.17</v>
      </c>
    </row>
    <row r="333" spans="3:53" x14ac:dyDescent="0.25">
      <c r="C333" t="s">
        <v>238</v>
      </c>
      <c r="D333" t="s">
        <v>193</v>
      </c>
      <c r="E333">
        <v>4.82</v>
      </c>
      <c r="F333">
        <v>17.579999999999998</v>
      </c>
      <c r="G333">
        <v>-3.94</v>
      </c>
      <c r="H333">
        <v>242.76</v>
      </c>
      <c r="I333">
        <v>38.680999999999997</v>
      </c>
      <c r="J333" t="s">
        <v>75</v>
      </c>
      <c r="K333">
        <v>43.87</v>
      </c>
      <c r="L333">
        <v>4.8314799999999991</v>
      </c>
      <c r="M333">
        <v>-0.75504814259811037</v>
      </c>
      <c r="N333">
        <v>4.8854060000000006</v>
      </c>
      <c r="O333">
        <v>-1.8505319721636371</v>
      </c>
      <c r="P333">
        <v>32530000</v>
      </c>
      <c r="Q333">
        <v>3950000</v>
      </c>
      <c r="R333">
        <v>8.24</v>
      </c>
      <c r="S333">
        <v>22.971</v>
      </c>
      <c r="T333">
        <v>7.9370000000000003</v>
      </c>
      <c r="U333">
        <v>14.2212</v>
      </c>
      <c r="V333">
        <v>2.3097575022179542</v>
      </c>
      <c r="AC333">
        <v>5.0999999999999996</v>
      </c>
      <c r="AD333">
        <v>4.41</v>
      </c>
      <c r="AH333" s="77">
        <f>IF(AND(M333&lt;Variables!$G$6,M333&gt;Variables!$G$5),0,1)</f>
        <v>1</v>
      </c>
      <c r="AI333" s="77">
        <f t="shared" si="10"/>
        <v>1</v>
      </c>
      <c r="AJ333" s="77">
        <f>IF(I333&gt;Variables!$G$7,0,1)</f>
        <v>1</v>
      </c>
      <c r="AK333" s="77">
        <f>IF(F333&gt;Variables!$G$8,0,1)</f>
        <v>0</v>
      </c>
      <c r="AL333" s="77">
        <f>IF(G333&gt;Variables!$G$9,0,1)</f>
        <v>1</v>
      </c>
      <c r="AM333" s="77">
        <f>IF(AND(K333&gt;Variables!$G$10,K333&lt;Variables!$G$11),0,1)</f>
        <v>1</v>
      </c>
      <c r="AN333" s="77">
        <f>IF(H333&lt;Variables!$G$13,1,0)</f>
        <v>1</v>
      </c>
      <c r="AO333" s="77">
        <f>IF(R333&lt;Variables!$G$12,0,1)</f>
        <v>1</v>
      </c>
      <c r="AP333" s="78">
        <f t="shared" si="11"/>
        <v>1</v>
      </c>
      <c r="AQ333" s="77">
        <f>IF(V333&lt;Variables!$G$15,1,0)</f>
        <v>1</v>
      </c>
      <c r="AR333">
        <v>1</v>
      </c>
      <c r="AS333">
        <v>0</v>
      </c>
      <c r="AT333">
        <v>0</v>
      </c>
      <c r="AU333">
        <v>0</v>
      </c>
      <c r="BA333">
        <v>2</v>
      </c>
    </row>
    <row r="334" spans="3:53" x14ac:dyDescent="0.25">
      <c r="C334" t="s">
        <v>238</v>
      </c>
      <c r="D334" t="s">
        <v>218</v>
      </c>
      <c r="E334">
        <v>12.38</v>
      </c>
      <c r="F334">
        <v>15.17</v>
      </c>
      <c r="G334">
        <v>-10.45</v>
      </c>
      <c r="H334">
        <v>89.12</v>
      </c>
      <c r="I334">
        <v>-45.71</v>
      </c>
      <c r="J334" t="s">
        <v>75</v>
      </c>
      <c r="K334">
        <v>61.07</v>
      </c>
      <c r="L334">
        <v>11.967090000000001</v>
      </c>
      <c r="M334">
        <v>2.5144792927938049</v>
      </c>
      <c r="N334">
        <v>11.853555999999999</v>
      </c>
      <c r="O334">
        <v>3.4963685159120139</v>
      </c>
      <c r="P334">
        <v>5040000</v>
      </c>
      <c r="Q334">
        <v>138930</v>
      </c>
      <c r="R334">
        <v>36.28</v>
      </c>
      <c r="S334">
        <v>22.971</v>
      </c>
      <c r="T334">
        <v>7.9370000000000003</v>
      </c>
      <c r="U334">
        <v>14.2212</v>
      </c>
      <c r="V334">
        <v>2.335920433080056</v>
      </c>
      <c r="AC334">
        <v>13</v>
      </c>
      <c r="AD334">
        <v>11.45</v>
      </c>
      <c r="AH334" s="77">
        <f>IF(AND(M334&lt;Variables!$G$6,M334&gt;Variables!$G$5),0,1)</f>
        <v>1</v>
      </c>
      <c r="AI334" s="77">
        <f t="shared" si="10"/>
        <v>0</v>
      </c>
      <c r="AJ334" s="77">
        <f>IF(I334&gt;Variables!$G$7,0,1)</f>
        <v>1</v>
      </c>
      <c r="AK334" s="77">
        <f>IF(F334&gt;Variables!$G$8,0,1)</f>
        <v>0</v>
      </c>
      <c r="AL334" s="77">
        <f>IF(G334&gt;Variables!$G$9,0,1)</f>
        <v>1</v>
      </c>
      <c r="AM334" s="77">
        <f>IF(AND(K334&gt;Variables!$G$10,K334&lt;Variables!$G$11),0,1)</f>
        <v>1</v>
      </c>
      <c r="AN334" s="77">
        <f>IF(H334&lt;Variables!$G$13,1,0)</f>
        <v>1</v>
      </c>
      <c r="AO334" s="77">
        <f>IF(R334&lt;Variables!$G$12,0,1)</f>
        <v>1</v>
      </c>
      <c r="AP334" s="78">
        <f t="shared" si="11"/>
        <v>1</v>
      </c>
      <c r="AQ334" s="77">
        <f>IF(V334&lt;Variables!$G$15,1,0)</f>
        <v>1</v>
      </c>
      <c r="AR334">
        <v>1</v>
      </c>
      <c r="AS334">
        <v>0</v>
      </c>
      <c r="AT334">
        <v>0</v>
      </c>
      <c r="AU334">
        <v>0</v>
      </c>
      <c r="BA334">
        <v>2</v>
      </c>
    </row>
    <row r="335" spans="3:53" x14ac:dyDescent="0.25">
      <c r="C335" t="s">
        <v>238</v>
      </c>
      <c r="D335" t="s">
        <v>168</v>
      </c>
      <c r="E335">
        <v>10.199999999999999</v>
      </c>
      <c r="F335">
        <v>8.44</v>
      </c>
      <c r="G335">
        <v>5.92</v>
      </c>
      <c r="H335">
        <v>2610</v>
      </c>
      <c r="I335">
        <v>62.185000000000002</v>
      </c>
      <c r="J335" t="s">
        <v>75</v>
      </c>
      <c r="K335">
        <v>58.25</v>
      </c>
      <c r="L335">
        <v>10.167275</v>
      </c>
      <c r="M335">
        <v>0.32186598670734518</v>
      </c>
      <c r="N335">
        <v>10.073342</v>
      </c>
      <c r="O335">
        <v>1.257358282881698</v>
      </c>
      <c r="P335">
        <v>2536000</v>
      </c>
      <c r="Q335">
        <v>2114000</v>
      </c>
      <c r="R335">
        <v>1.2</v>
      </c>
      <c r="S335">
        <v>22.971</v>
      </c>
      <c r="T335">
        <v>7.9370000000000003</v>
      </c>
      <c r="U335">
        <v>14.2212</v>
      </c>
      <c r="V335">
        <v>2.4364327053463199</v>
      </c>
      <c r="AC335">
        <v>10.220000000000001</v>
      </c>
      <c r="AD335">
        <v>9.66</v>
      </c>
      <c r="AH335" s="77">
        <f>IF(AND(M335&lt;Variables!$G$6,M335&gt;Variables!$G$5),0,1)</f>
        <v>1</v>
      </c>
      <c r="AI335" s="77">
        <f t="shared" si="10"/>
        <v>0</v>
      </c>
      <c r="AJ335" s="77">
        <f>IF(I335&gt;Variables!$G$7,0,1)</f>
        <v>0</v>
      </c>
      <c r="AK335" s="77">
        <f>IF(F335&gt;Variables!$G$8,0,1)</f>
        <v>1</v>
      </c>
      <c r="AL335" s="77">
        <f>IF(G335&gt;Variables!$G$9,0,1)</f>
        <v>1</v>
      </c>
      <c r="AM335" s="77">
        <f>IF(AND(K335&gt;Variables!$G$10,K335&lt;Variables!$G$11),0,1)</f>
        <v>1</v>
      </c>
      <c r="AN335" s="77">
        <f>IF(H335&lt;Variables!$G$13,1,0)</f>
        <v>0</v>
      </c>
      <c r="AO335" s="77">
        <f>IF(R335&lt;Variables!$G$12,0,1)</f>
        <v>0</v>
      </c>
      <c r="AP335" s="78">
        <f t="shared" si="11"/>
        <v>1</v>
      </c>
      <c r="AQ335" s="77">
        <f>IF(V335&lt;Variables!$G$15,1,0)</f>
        <v>1</v>
      </c>
      <c r="AR335">
        <v>0</v>
      </c>
      <c r="AS335">
        <v>0</v>
      </c>
      <c r="AT335">
        <v>1</v>
      </c>
      <c r="AU335">
        <v>0</v>
      </c>
      <c r="BA335">
        <v>-2.25</v>
      </c>
    </row>
    <row r="336" spans="3:53" x14ac:dyDescent="0.25">
      <c r="C336" t="s">
        <v>238</v>
      </c>
      <c r="D336" t="s">
        <v>174</v>
      </c>
      <c r="E336">
        <v>31.86</v>
      </c>
      <c r="F336">
        <v>18.239999999999998</v>
      </c>
      <c r="G336">
        <v>17.440000000000001</v>
      </c>
      <c r="H336">
        <v>404.55</v>
      </c>
      <c r="I336">
        <v>127.48</v>
      </c>
      <c r="J336" t="s">
        <v>75</v>
      </c>
      <c r="K336">
        <v>67.489999999999995</v>
      </c>
      <c r="L336">
        <v>30.905578947368419</v>
      </c>
      <c r="M336">
        <v>2.295446572412398</v>
      </c>
      <c r="N336">
        <v>30.42792954545455</v>
      </c>
      <c r="O336">
        <v>3.901252803849685</v>
      </c>
      <c r="P336">
        <v>261102</v>
      </c>
      <c r="Q336">
        <v>701001</v>
      </c>
      <c r="R336">
        <v>0.37</v>
      </c>
      <c r="S336">
        <v>22.971</v>
      </c>
      <c r="T336">
        <v>7.9370000000000003</v>
      </c>
      <c r="U336">
        <v>14.2212</v>
      </c>
      <c r="V336">
        <v>2.3725692118445658</v>
      </c>
      <c r="AC336">
        <v>31.8</v>
      </c>
      <c r="AD336">
        <v>27.67</v>
      </c>
      <c r="AH336" s="77">
        <f>IF(AND(M336&lt;Variables!$G$6,M336&gt;Variables!$G$5),0,1)</f>
        <v>1</v>
      </c>
      <c r="AI336" s="77">
        <f t="shared" si="10"/>
        <v>0</v>
      </c>
      <c r="AJ336" s="77">
        <f>IF(I336&gt;Variables!$G$7,0,1)</f>
        <v>0</v>
      </c>
      <c r="AK336" s="77">
        <f>IF(F336&gt;Variables!$G$8,0,1)</f>
        <v>0</v>
      </c>
      <c r="AL336" s="77">
        <f>IF(G336&gt;Variables!$G$9,0,1)</f>
        <v>0</v>
      </c>
      <c r="AM336" s="77">
        <f>IF(AND(K336&gt;Variables!$G$10,K336&lt;Variables!$G$11),0,1)</f>
        <v>0</v>
      </c>
      <c r="AN336" s="77">
        <f>IF(H336&lt;Variables!$G$13,1,0)</f>
        <v>1</v>
      </c>
      <c r="AO336" s="77">
        <f>IF(R336&lt;Variables!$G$12,0,1)</f>
        <v>0</v>
      </c>
      <c r="AP336" s="78">
        <f t="shared" si="11"/>
        <v>1</v>
      </c>
      <c r="AQ336" s="77">
        <f>IF(V336&lt;Variables!$G$15,1,0)</f>
        <v>1</v>
      </c>
      <c r="AR336">
        <v>0</v>
      </c>
      <c r="AS336">
        <v>0</v>
      </c>
      <c r="AT336">
        <v>1</v>
      </c>
      <c r="AU336">
        <v>0</v>
      </c>
      <c r="BA336">
        <v>-2.25</v>
      </c>
    </row>
    <row r="337" spans="3:53" x14ac:dyDescent="0.25">
      <c r="C337" t="s">
        <v>238</v>
      </c>
      <c r="D337" t="s">
        <v>200</v>
      </c>
      <c r="E337">
        <v>18.989999999999998</v>
      </c>
      <c r="F337">
        <v>24.66</v>
      </c>
      <c r="G337">
        <v>21.47</v>
      </c>
      <c r="H337">
        <v>306.89</v>
      </c>
      <c r="I337">
        <v>0</v>
      </c>
      <c r="J337" t="s">
        <v>75</v>
      </c>
      <c r="K337">
        <v>50.75</v>
      </c>
      <c r="L337">
        <v>18.491362500000001</v>
      </c>
      <c r="M337">
        <v>-1.467509492607709</v>
      </c>
      <c r="N337">
        <v>17.87421351351351</v>
      </c>
      <c r="O337">
        <v>1.9345549734261529</v>
      </c>
      <c r="P337">
        <v>86420</v>
      </c>
      <c r="Q337">
        <v>6440</v>
      </c>
      <c r="R337">
        <v>13.42</v>
      </c>
      <c r="S337">
        <v>22.971</v>
      </c>
      <c r="T337">
        <v>7.9370000000000003</v>
      </c>
      <c r="U337">
        <v>14.2212</v>
      </c>
      <c r="V337">
        <v>2.416103872368788</v>
      </c>
      <c r="AC337">
        <v>26.5</v>
      </c>
      <c r="AD337">
        <v>11.77</v>
      </c>
      <c r="AH337" s="77">
        <f>IF(AND(M337&lt;Variables!$G$6,M337&gt;Variables!$G$5),0,1)</f>
        <v>0</v>
      </c>
      <c r="AI337" s="77">
        <f t="shared" si="10"/>
        <v>0</v>
      </c>
      <c r="AJ337" s="77">
        <f>IF(I337&gt;Variables!$G$7,0,1)</f>
        <v>1</v>
      </c>
      <c r="AK337" s="77">
        <f>IF(F337&gt;Variables!$G$8,0,1)</f>
        <v>0</v>
      </c>
      <c r="AL337" s="77">
        <f>IF(G337&gt;Variables!$G$9,0,1)</f>
        <v>0</v>
      </c>
      <c r="AM337" s="77">
        <f>IF(AND(K337&gt;Variables!$G$10,K337&lt;Variables!$G$11),0,1)</f>
        <v>1</v>
      </c>
      <c r="AN337" s="77">
        <f>IF(H337&lt;Variables!$G$13,1,0)</f>
        <v>1</v>
      </c>
      <c r="AO337" s="77">
        <f>IF(R337&lt;Variables!$G$12,0,1)</f>
        <v>1</v>
      </c>
      <c r="AP337" s="78">
        <f t="shared" si="11"/>
        <v>1</v>
      </c>
      <c r="AQ337" s="77">
        <f>IF(V337&lt;Variables!$G$15,1,0)</f>
        <v>1</v>
      </c>
      <c r="AR337">
        <v>0</v>
      </c>
      <c r="AS337">
        <v>0</v>
      </c>
      <c r="AT337">
        <v>1</v>
      </c>
      <c r="AU337">
        <v>0</v>
      </c>
      <c r="BA337">
        <v>-2.25</v>
      </c>
    </row>
    <row r="338" spans="3:53" x14ac:dyDescent="0.25">
      <c r="C338" t="s">
        <v>238</v>
      </c>
      <c r="D338" t="s">
        <v>217</v>
      </c>
      <c r="E338">
        <v>11.13</v>
      </c>
      <c r="F338">
        <v>24.89</v>
      </c>
      <c r="G338">
        <v>0.91</v>
      </c>
      <c r="H338">
        <v>124.89</v>
      </c>
      <c r="I338">
        <v>-15.978</v>
      </c>
      <c r="J338" t="s">
        <v>75</v>
      </c>
      <c r="K338">
        <v>53.51</v>
      </c>
      <c r="L338">
        <v>11.009015</v>
      </c>
      <c r="M338">
        <v>0.82645904288439853</v>
      </c>
      <c r="N338">
        <v>10.961956000000001</v>
      </c>
      <c r="O338">
        <v>1.259300803615695</v>
      </c>
      <c r="P338">
        <v>1680000</v>
      </c>
      <c r="Q338">
        <v>283960</v>
      </c>
      <c r="R338">
        <v>5.92</v>
      </c>
      <c r="S338">
        <v>22.971</v>
      </c>
      <c r="T338">
        <v>7.9370000000000003</v>
      </c>
      <c r="U338">
        <v>14.2212</v>
      </c>
      <c r="V338">
        <v>2.3734979487423722</v>
      </c>
      <c r="AC338">
        <v>12.87</v>
      </c>
      <c r="AD338">
        <v>10.6</v>
      </c>
      <c r="AH338" s="77">
        <f>IF(AND(M338&lt;Variables!$G$6,M338&gt;Variables!$G$5),0,1)</f>
        <v>1</v>
      </c>
      <c r="AI338" s="77">
        <f t="shared" si="10"/>
        <v>0</v>
      </c>
      <c r="AJ338" s="77">
        <f>IF(I338&gt;Variables!$G$7,0,1)</f>
        <v>1</v>
      </c>
      <c r="AK338" s="77">
        <f>IF(F338&gt;Variables!$G$8,0,1)</f>
        <v>0</v>
      </c>
      <c r="AL338" s="77">
        <f>IF(G338&gt;Variables!$G$9,0,1)</f>
        <v>1</v>
      </c>
      <c r="AM338" s="77">
        <f>IF(AND(K338&gt;Variables!$G$10,K338&lt;Variables!$G$11),0,1)</f>
        <v>1</v>
      </c>
      <c r="AN338" s="77">
        <f>IF(H338&lt;Variables!$G$13,1,0)</f>
        <v>1</v>
      </c>
      <c r="AO338" s="77">
        <f>IF(R338&lt;Variables!$G$12,0,1)</f>
        <v>1</v>
      </c>
      <c r="AP338" s="78">
        <f t="shared" si="11"/>
        <v>1</v>
      </c>
      <c r="AQ338" s="77">
        <f>IF(V338&lt;Variables!$G$15,1,0)</f>
        <v>1</v>
      </c>
      <c r="AR338">
        <v>1</v>
      </c>
      <c r="AS338">
        <v>0</v>
      </c>
      <c r="AT338">
        <v>0</v>
      </c>
      <c r="AU338">
        <v>0</v>
      </c>
      <c r="BA338">
        <v>2</v>
      </c>
    </row>
    <row r="339" spans="3:53" x14ac:dyDescent="0.25">
      <c r="C339" t="s">
        <v>238</v>
      </c>
      <c r="D339" t="s">
        <v>220</v>
      </c>
      <c r="E339">
        <v>2.74</v>
      </c>
      <c r="F339">
        <v>35.78</v>
      </c>
      <c r="G339">
        <v>-20.52</v>
      </c>
      <c r="H339">
        <v>25.86</v>
      </c>
      <c r="I339">
        <v>-0.88700000000000001</v>
      </c>
      <c r="J339" t="s">
        <v>75</v>
      </c>
      <c r="K339">
        <v>33.159999999999997</v>
      </c>
      <c r="L339">
        <v>2.8367249999999999</v>
      </c>
      <c r="M339">
        <v>-3.057222677559523</v>
      </c>
      <c r="N339">
        <v>2.8551280000000001</v>
      </c>
      <c r="O339">
        <v>-3.6820766004186041</v>
      </c>
      <c r="P339">
        <v>54900000</v>
      </c>
      <c r="Q339">
        <v>122770</v>
      </c>
      <c r="R339">
        <v>447.18</v>
      </c>
      <c r="S339">
        <v>22.971</v>
      </c>
      <c r="T339">
        <v>7.9370000000000003</v>
      </c>
      <c r="U339">
        <v>14.2212</v>
      </c>
      <c r="V339">
        <v>2.1233406664939318</v>
      </c>
      <c r="AC339">
        <v>3.3</v>
      </c>
      <c r="AD339">
        <v>2.56</v>
      </c>
      <c r="AH339" s="77">
        <f>IF(AND(M339&lt;Variables!$G$6,M339&gt;Variables!$G$5),0,1)</f>
        <v>0</v>
      </c>
      <c r="AI339" s="77">
        <f t="shared" si="10"/>
        <v>1</v>
      </c>
      <c r="AJ339" s="77">
        <f>IF(I339&gt;Variables!$G$7,0,1)</f>
        <v>1</v>
      </c>
      <c r="AK339" s="77">
        <f>IF(F339&gt;Variables!$G$8,0,1)</f>
        <v>0</v>
      </c>
      <c r="AL339" s="77">
        <f>IF(G339&gt;Variables!$G$9,0,1)</f>
        <v>1</v>
      </c>
      <c r="AM339" s="77">
        <f>IF(AND(K339&gt;Variables!$G$10,K339&lt;Variables!$G$11),0,1)</f>
        <v>1</v>
      </c>
      <c r="AN339" s="77">
        <f>IF(H339&lt;Variables!$G$13,1,0)</f>
        <v>1</v>
      </c>
      <c r="AO339" s="77">
        <f>IF(R339&lt;Variables!$G$12,0,1)</f>
        <v>1</v>
      </c>
      <c r="AP339" s="78">
        <f t="shared" si="11"/>
        <v>1</v>
      </c>
      <c r="AQ339" s="77">
        <f>IF(V339&lt;Variables!$G$15,1,0)</f>
        <v>1</v>
      </c>
      <c r="AR339">
        <v>1</v>
      </c>
      <c r="AS339">
        <v>0</v>
      </c>
      <c r="AT339">
        <v>0</v>
      </c>
      <c r="AU339">
        <v>0</v>
      </c>
      <c r="BA339">
        <v>2</v>
      </c>
    </row>
    <row r="340" spans="3:53" x14ac:dyDescent="0.25">
      <c r="C340" t="s">
        <v>238</v>
      </c>
      <c r="D340" t="s">
        <v>234</v>
      </c>
      <c r="E340">
        <v>4.6900000000000004</v>
      </c>
      <c r="F340">
        <v>12.84</v>
      </c>
      <c r="G340">
        <v>6.59</v>
      </c>
      <c r="H340">
        <v>38.46</v>
      </c>
      <c r="I340">
        <v>-34.61</v>
      </c>
      <c r="J340" t="s">
        <v>75</v>
      </c>
      <c r="K340">
        <v>58</v>
      </c>
      <c r="L340">
        <v>4.6230526315789477</v>
      </c>
      <c r="M340">
        <v>1.448120403470025</v>
      </c>
      <c r="N340">
        <v>4.6464708333333329</v>
      </c>
      <c r="O340">
        <v>0.93682212216621408</v>
      </c>
      <c r="P340">
        <v>867880</v>
      </c>
      <c r="Q340">
        <v>270440</v>
      </c>
      <c r="R340">
        <v>3.21</v>
      </c>
      <c r="S340">
        <v>22.971</v>
      </c>
      <c r="T340">
        <v>7.9370000000000003</v>
      </c>
      <c r="U340">
        <v>14.2212</v>
      </c>
      <c r="V340">
        <v>2.3787714957080079</v>
      </c>
      <c r="AC340">
        <v>4.91</v>
      </c>
      <c r="AD340">
        <v>4.5</v>
      </c>
      <c r="AH340" s="77">
        <f>IF(AND(M340&lt;Variables!$G$6,M340&gt;Variables!$G$5),0,1)</f>
        <v>1</v>
      </c>
      <c r="AI340" s="77">
        <f t="shared" si="10"/>
        <v>1</v>
      </c>
      <c r="AJ340" s="77">
        <f>IF(I340&gt;Variables!$G$7,0,1)</f>
        <v>1</v>
      </c>
      <c r="AK340" s="77">
        <f>IF(F340&gt;Variables!$G$8,0,1)</f>
        <v>0</v>
      </c>
      <c r="AL340" s="77">
        <f>IF(G340&gt;Variables!$G$9,0,1)</f>
        <v>1</v>
      </c>
      <c r="AM340" s="77">
        <f>IF(AND(K340&gt;Variables!$G$10,K340&lt;Variables!$G$11),0,1)</f>
        <v>1</v>
      </c>
      <c r="AN340" s="77">
        <f>IF(H340&lt;Variables!$G$13,1,0)</f>
        <v>1</v>
      </c>
      <c r="AO340" s="77">
        <f>IF(R340&lt;Variables!$G$12,0,1)</f>
        <v>1</v>
      </c>
      <c r="AP340" s="78">
        <f t="shared" si="11"/>
        <v>1</v>
      </c>
      <c r="AQ340" s="77">
        <f>IF(V340&lt;Variables!$G$15,1,0)</f>
        <v>1</v>
      </c>
      <c r="AR340">
        <v>0</v>
      </c>
      <c r="AS340">
        <v>0</v>
      </c>
      <c r="AT340">
        <v>1</v>
      </c>
      <c r="AU340">
        <v>0</v>
      </c>
      <c r="BA340">
        <v>-1.1299999999999999</v>
      </c>
    </row>
    <row r="341" spans="3:53" x14ac:dyDescent="0.25">
      <c r="C341" t="s">
        <v>238</v>
      </c>
      <c r="D341" t="s">
        <v>175</v>
      </c>
      <c r="E341">
        <v>57.91</v>
      </c>
      <c r="F341">
        <v>8.26</v>
      </c>
      <c r="G341">
        <v>1.19</v>
      </c>
      <c r="H341">
        <v>-99999</v>
      </c>
      <c r="I341">
        <v>5.7149999999999999</v>
      </c>
      <c r="J341" t="s">
        <v>75</v>
      </c>
      <c r="K341">
        <v>57.66</v>
      </c>
      <c r="L341">
        <v>57.77000588235294</v>
      </c>
      <c r="M341">
        <v>0.13846998355853901</v>
      </c>
      <c r="N341">
        <v>57.811907142857137</v>
      </c>
      <c r="O341">
        <v>6.5891023191353995E-2</v>
      </c>
      <c r="P341">
        <v>117160</v>
      </c>
      <c r="Q341">
        <v>208562</v>
      </c>
      <c r="R341">
        <v>0.56000000000000005</v>
      </c>
      <c r="S341">
        <v>22.971</v>
      </c>
      <c r="T341">
        <v>7.9370000000000003</v>
      </c>
      <c r="U341">
        <v>14.2212</v>
      </c>
      <c r="V341">
        <v>2.4396941363735971</v>
      </c>
      <c r="AC341">
        <v>57.95</v>
      </c>
      <c r="AD341">
        <v>57.44</v>
      </c>
      <c r="AH341" s="77">
        <f>IF(AND(M341&lt;Variables!$G$6,M341&gt;Variables!$G$5),0,1)</f>
        <v>1</v>
      </c>
      <c r="AI341" s="77">
        <f t="shared" si="10"/>
        <v>1</v>
      </c>
      <c r="AJ341" s="77">
        <f>IF(I341&gt;Variables!$G$7,0,1)</f>
        <v>1</v>
      </c>
      <c r="AK341" s="77">
        <f>IF(F341&gt;Variables!$G$8,0,1)</f>
        <v>1</v>
      </c>
      <c r="AL341" s="77">
        <f>IF(G341&gt;Variables!$G$9,0,1)</f>
        <v>1</v>
      </c>
      <c r="AM341" s="77">
        <f>IF(AND(K341&gt;Variables!$G$10,K341&lt;Variables!$G$11),0,1)</f>
        <v>1</v>
      </c>
      <c r="AN341" s="77">
        <f>IF(H341&lt;Variables!$G$13,1,0)</f>
        <v>1</v>
      </c>
      <c r="AO341" s="77">
        <f>IF(R341&lt;Variables!$G$12,0,1)</f>
        <v>0</v>
      </c>
      <c r="AP341" s="78">
        <f t="shared" si="11"/>
        <v>1</v>
      </c>
      <c r="AQ341" s="77">
        <f>IF(V341&lt;Variables!$G$15,1,0)</f>
        <v>1</v>
      </c>
      <c r="AR341">
        <v>0</v>
      </c>
      <c r="AS341">
        <v>1</v>
      </c>
      <c r="AT341">
        <v>0</v>
      </c>
      <c r="AU341">
        <v>0</v>
      </c>
      <c r="BA341">
        <v>-0.13</v>
      </c>
    </row>
    <row r="342" spans="3:53" x14ac:dyDescent="0.25">
      <c r="C342" t="s">
        <v>238</v>
      </c>
      <c r="D342" t="s">
        <v>219</v>
      </c>
      <c r="E342">
        <v>3.09</v>
      </c>
      <c r="F342">
        <v>38.57</v>
      </c>
      <c r="G342">
        <v>29.87</v>
      </c>
      <c r="H342">
        <v>417.61</v>
      </c>
      <c r="I342">
        <v>1.2549999999999999</v>
      </c>
      <c r="J342" t="s">
        <v>75</v>
      </c>
      <c r="K342">
        <v>62.4</v>
      </c>
      <c r="L342">
        <v>2.9897649999999998</v>
      </c>
      <c r="M342">
        <v>2.5164185144986222</v>
      </c>
      <c r="N342">
        <v>2.873958</v>
      </c>
      <c r="O342">
        <v>6.6473483606928117</v>
      </c>
      <c r="P342">
        <v>21280000</v>
      </c>
      <c r="Q342">
        <v>1300000</v>
      </c>
      <c r="R342">
        <v>16.37</v>
      </c>
      <c r="S342">
        <v>22.971</v>
      </c>
      <c r="T342">
        <v>7.9370000000000003</v>
      </c>
      <c r="U342">
        <v>14.2212</v>
      </c>
      <c r="V342">
        <v>2.3399211519166232</v>
      </c>
      <c r="AC342">
        <v>3.11</v>
      </c>
      <c r="AD342">
        <v>2.5299999999999998</v>
      </c>
      <c r="AH342" s="77">
        <f>IF(AND(M342&lt;Variables!$G$6,M342&gt;Variables!$G$5),0,1)</f>
        <v>1</v>
      </c>
      <c r="AI342" s="77">
        <f t="shared" si="10"/>
        <v>0</v>
      </c>
      <c r="AJ342" s="77">
        <f>IF(I342&gt;Variables!$G$7,0,1)</f>
        <v>1</v>
      </c>
      <c r="AK342" s="77">
        <f>IF(F342&gt;Variables!$G$8,0,1)</f>
        <v>0</v>
      </c>
      <c r="AL342" s="77">
        <f>IF(G342&gt;Variables!$G$9,0,1)</f>
        <v>0</v>
      </c>
      <c r="AM342" s="77">
        <f>IF(AND(K342&gt;Variables!$G$10,K342&lt;Variables!$G$11),0,1)</f>
        <v>0</v>
      </c>
      <c r="AN342" s="77">
        <f>IF(H342&lt;Variables!$G$13,1,0)</f>
        <v>1</v>
      </c>
      <c r="AO342" s="77">
        <f>IF(R342&lt;Variables!$G$12,0,1)</f>
        <v>1</v>
      </c>
      <c r="AP342" s="78">
        <f t="shared" si="11"/>
        <v>1</v>
      </c>
      <c r="AQ342" s="77">
        <f>IF(V342&lt;Variables!$G$15,1,0)</f>
        <v>1</v>
      </c>
      <c r="AR342">
        <v>0</v>
      </c>
      <c r="AS342">
        <v>0</v>
      </c>
      <c r="AT342">
        <v>1</v>
      </c>
      <c r="AU342">
        <v>0</v>
      </c>
      <c r="BA342">
        <v>-2.25</v>
      </c>
    </row>
    <row r="343" spans="3:53" x14ac:dyDescent="0.25">
      <c r="C343" t="s">
        <v>238</v>
      </c>
      <c r="D343" t="s">
        <v>84</v>
      </c>
      <c r="E343">
        <v>44.83</v>
      </c>
      <c r="F343">
        <v>7.98</v>
      </c>
      <c r="G343">
        <v>5.71</v>
      </c>
      <c r="H343">
        <v>6100</v>
      </c>
      <c r="I343">
        <v>186.48699999999999</v>
      </c>
      <c r="J343" t="s">
        <v>75</v>
      </c>
      <c r="K343">
        <v>55.66</v>
      </c>
      <c r="L343">
        <v>44.82114</v>
      </c>
      <c r="M343">
        <v>-2.485434328532805E-2</v>
      </c>
      <c r="N343">
        <v>44.429727999999997</v>
      </c>
      <c r="O343">
        <v>0.85589540408621245</v>
      </c>
      <c r="P343">
        <v>2173000</v>
      </c>
      <c r="Q343">
        <v>2976000</v>
      </c>
      <c r="R343">
        <v>0.73</v>
      </c>
      <c r="S343">
        <v>22.971</v>
      </c>
      <c r="T343">
        <v>7.9370000000000003</v>
      </c>
      <c r="U343">
        <v>14.2212</v>
      </c>
      <c r="V343">
        <v>2.4266900840091079</v>
      </c>
      <c r="AC343">
        <v>44.9</v>
      </c>
      <c r="AD343">
        <v>43.33</v>
      </c>
      <c r="AH343" s="77">
        <f>IF(AND(M343&lt;Variables!$G$6,M343&gt;Variables!$G$5),0,1)</f>
        <v>1</v>
      </c>
      <c r="AI343" s="77">
        <f t="shared" si="10"/>
        <v>0</v>
      </c>
      <c r="AJ343" s="77">
        <f>IF(I343&gt;Variables!$G$7,0,1)</f>
        <v>0</v>
      </c>
      <c r="AK343" s="77">
        <f>IF(F343&gt;Variables!$G$8,0,1)</f>
        <v>1</v>
      </c>
      <c r="AL343" s="77">
        <f>IF(G343&gt;Variables!$G$9,0,1)</f>
        <v>1</v>
      </c>
      <c r="AM343" s="77">
        <f>IF(AND(K343&gt;Variables!$G$10,K343&lt;Variables!$G$11),0,1)</f>
        <v>1</v>
      </c>
      <c r="AN343" s="77">
        <f>IF(H343&lt;Variables!$G$13,1,0)</f>
        <v>0</v>
      </c>
      <c r="AO343" s="77">
        <f>IF(R343&lt;Variables!$G$12,0,1)</f>
        <v>0</v>
      </c>
      <c r="AP343" s="78">
        <f t="shared" si="11"/>
        <v>1</v>
      </c>
      <c r="AQ343" s="77">
        <f>IF(V343&lt;Variables!$G$15,1,0)</f>
        <v>1</v>
      </c>
      <c r="AR343">
        <v>0</v>
      </c>
      <c r="AS343">
        <v>0</v>
      </c>
      <c r="AT343">
        <v>1</v>
      </c>
      <c r="AU343">
        <v>0</v>
      </c>
      <c r="BA343">
        <v>-1.55</v>
      </c>
    </row>
    <row r="344" spans="3:53" x14ac:dyDescent="0.25">
      <c r="C344" t="s">
        <v>238</v>
      </c>
      <c r="D344" t="s">
        <v>215</v>
      </c>
      <c r="E344">
        <v>0.74</v>
      </c>
      <c r="F344">
        <v>11.09</v>
      </c>
      <c r="G344">
        <v>5.01</v>
      </c>
      <c r="H344">
        <v>-99999</v>
      </c>
      <c r="I344">
        <v>2539594.2799999998</v>
      </c>
      <c r="J344" t="s">
        <v>75</v>
      </c>
      <c r="K344">
        <v>-99999</v>
      </c>
      <c r="L344">
        <v>0.73509999999999998</v>
      </c>
      <c r="M344">
        <v>0</v>
      </c>
      <c r="N344">
        <v>0.73509999999999998</v>
      </c>
      <c r="O344">
        <v>0</v>
      </c>
      <c r="P344">
        <v>50000</v>
      </c>
      <c r="Q344">
        <v>534</v>
      </c>
      <c r="R344">
        <v>93.63</v>
      </c>
      <c r="S344">
        <v>22.971</v>
      </c>
      <c r="T344">
        <v>7.9370000000000003</v>
      </c>
      <c r="U344">
        <v>14.2212</v>
      </c>
      <c r="V344">
        <v>-99999</v>
      </c>
      <c r="AC344">
        <v>0.73499999999999999</v>
      </c>
      <c r="AD344">
        <v>0.68789999999999996</v>
      </c>
      <c r="AH344" s="77">
        <f>IF(AND(M344&lt;Variables!$G$6,M344&gt;Variables!$G$5),0,1)</f>
        <v>1</v>
      </c>
      <c r="AI344" s="77">
        <f t="shared" si="10"/>
        <v>1</v>
      </c>
      <c r="AJ344" s="77">
        <f>IF(I344&gt;Variables!$G$7,0,1)</f>
        <v>0</v>
      </c>
      <c r="AK344" s="77">
        <f>IF(F344&gt;Variables!$G$8,0,1)</f>
        <v>0</v>
      </c>
      <c r="AL344" s="77">
        <f>IF(G344&gt;Variables!$G$9,0,1)</f>
        <v>1</v>
      </c>
      <c r="AM344" s="77">
        <f>IF(AND(K344&gt;Variables!$G$10,K344&lt;Variables!$G$11),0,1)</f>
        <v>1</v>
      </c>
      <c r="AN344" s="77">
        <f>IF(H344&lt;Variables!$G$13,1,0)</f>
        <v>1</v>
      </c>
      <c r="AO344" s="77">
        <f>IF(R344&lt;Variables!$G$12,0,1)</f>
        <v>1</v>
      </c>
      <c r="AP344" s="78">
        <f t="shared" si="11"/>
        <v>1</v>
      </c>
      <c r="AQ344" s="77">
        <f>IF(V344&lt;Variables!$G$15,1,0)</f>
        <v>1</v>
      </c>
      <c r="AR344">
        <v>0</v>
      </c>
      <c r="AS344">
        <v>0</v>
      </c>
      <c r="AT344">
        <v>1</v>
      </c>
      <c r="AU344">
        <v>0</v>
      </c>
      <c r="BA344">
        <v>-2.25</v>
      </c>
    </row>
    <row r="345" spans="3:53" x14ac:dyDescent="0.25">
      <c r="C345" t="s">
        <v>238</v>
      </c>
      <c r="D345" t="s">
        <v>182</v>
      </c>
      <c r="E345">
        <v>28.97</v>
      </c>
      <c r="F345">
        <v>8.0399999999999991</v>
      </c>
      <c r="G345">
        <v>1.69</v>
      </c>
      <c r="H345">
        <v>-99999</v>
      </c>
      <c r="I345">
        <v>5.2450000000000001</v>
      </c>
      <c r="J345" t="s">
        <v>75</v>
      </c>
      <c r="K345">
        <v>45.57</v>
      </c>
      <c r="L345">
        <v>28.920542857142859</v>
      </c>
      <c r="M345">
        <v>-0.14018705438251039</v>
      </c>
      <c r="N345">
        <v>28.931841176470581</v>
      </c>
      <c r="O345">
        <v>-0.17918381396599881</v>
      </c>
      <c r="P345">
        <v>83442</v>
      </c>
      <c r="Q345">
        <v>193031</v>
      </c>
      <c r="R345">
        <v>0.43</v>
      </c>
      <c r="S345">
        <v>22.971</v>
      </c>
      <c r="T345">
        <v>7.9370000000000003</v>
      </c>
      <c r="U345">
        <v>14.2212</v>
      </c>
      <c r="V345">
        <v>2.322956532670104</v>
      </c>
      <c r="AC345">
        <v>28.99</v>
      </c>
      <c r="AD345">
        <v>28.58</v>
      </c>
      <c r="AH345" s="77">
        <f>IF(AND(M345&lt;Variables!$G$6,M345&gt;Variables!$G$5),0,1)</f>
        <v>1</v>
      </c>
      <c r="AI345" s="77">
        <f t="shared" si="10"/>
        <v>1</v>
      </c>
      <c r="AJ345" s="77">
        <f>IF(I345&gt;Variables!$G$7,0,1)</f>
        <v>1</v>
      </c>
      <c r="AK345" s="77">
        <f>IF(F345&gt;Variables!$G$8,0,1)</f>
        <v>1</v>
      </c>
      <c r="AL345" s="77">
        <f>IF(G345&gt;Variables!$G$9,0,1)</f>
        <v>1</v>
      </c>
      <c r="AM345" s="77">
        <f>IF(AND(K345&gt;Variables!$G$10,K345&lt;Variables!$G$11),0,1)</f>
        <v>1</v>
      </c>
      <c r="AN345" s="77">
        <f>IF(H345&lt;Variables!$G$13,1,0)</f>
        <v>1</v>
      </c>
      <c r="AO345" s="77">
        <f>IF(R345&lt;Variables!$G$12,0,1)</f>
        <v>0</v>
      </c>
      <c r="AP345" s="78">
        <f t="shared" si="11"/>
        <v>1</v>
      </c>
      <c r="AQ345" s="77">
        <f>IF(V345&lt;Variables!$G$15,1,0)</f>
        <v>1</v>
      </c>
      <c r="AR345">
        <v>0</v>
      </c>
      <c r="AS345">
        <v>1</v>
      </c>
      <c r="AT345">
        <v>0</v>
      </c>
      <c r="AU345">
        <v>0</v>
      </c>
      <c r="BA345">
        <v>-0.16</v>
      </c>
    </row>
    <row r="346" spans="3:53" x14ac:dyDescent="0.25">
      <c r="C346" t="s">
        <v>238</v>
      </c>
      <c r="D346" t="s">
        <v>160</v>
      </c>
      <c r="E346">
        <v>22.21</v>
      </c>
      <c r="F346">
        <v>7.59</v>
      </c>
      <c r="G346">
        <v>9.68</v>
      </c>
      <c r="H346">
        <v>2340</v>
      </c>
      <c r="I346">
        <v>-38.677</v>
      </c>
      <c r="J346" t="s">
        <v>74</v>
      </c>
      <c r="K346">
        <v>58.17</v>
      </c>
      <c r="L346">
        <v>22.058299999999999</v>
      </c>
      <c r="M346">
        <v>0.43838373764071581</v>
      </c>
      <c r="N346">
        <v>22.07136199999999</v>
      </c>
      <c r="O346">
        <v>0.37894353778442702</v>
      </c>
      <c r="P346">
        <v>553512</v>
      </c>
      <c r="Q346">
        <v>1490000</v>
      </c>
      <c r="R346">
        <v>0.37</v>
      </c>
      <c r="S346">
        <v>22.971</v>
      </c>
      <c r="T346">
        <v>7.9370000000000003</v>
      </c>
      <c r="U346">
        <v>14.2212</v>
      </c>
      <c r="V346">
        <v>2.4298995760670579</v>
      </c>
      <c r="AC346">
        <v>22.59</v>
      </c>
      <c r="AD346">
        <v>21.12</v>
      </c>
      <c r="AH346" s="77">
        <f>IF(AND(M346&lt;Variables!$G$6,M346&gt;Variables!$G$5),0,1)</f>
        <v>1</v>
      </c>
      <c r="AI346" s="77">
        <f t="shared" si="10"/>
        <v>1</v>
      </c>
      <c r="AJ346" s="77">
        <f>IF(I346&gt;Variables!$G$7,0,1)</f>
        <v>1</v>
      </c>
      <c r="AK346" s="77">
        <f>IF(F346&gt;Variables!$G$8,0,1)</f>
        <v>1</v>
      </c>
      <c r="AL346" s="77">
        <f>IF(G346&gt;Variables!$G$9,0,1)</f>
        <v>1</v>
      </c>
      <c r="AM346" s="77">
        <f>IF(AND(K346&gt;Variables!$G$10,K346&lt;Variables!$G$11),0,1)</f>
        <v>1</v>
      </c>
      <c r="AN346" s="77">
        <f>IF(H346&lt;Variables!$G$13,1,0)</f>
        <v>0</v>
      </c>
      <c r="AO346" s="77">
        <f>IF(R346&lt;Variables!$G$12,0,1)</f>
        <v>0</v>
      </c>
      <c r="AP346" s="78">
        <f t="shared" si="11"/>
        <v>0</v>
      </c>
      <c r="AQ346" s="77">
        <f>IF(V346&lt;Variables!$G$15,1,0)</f>
        <v>1</v>
      </c>
      <c r="AR346">
        <v>0</v>
      </c>
      <c r="AS346">
        <v>0</v>
      </c>
      <c r="AT346">
        <v>1</v>
      </c>
      <c r="AU346">
        <v>0</v>
      </c>
      <c r="BA346">
        <v>-1.43</v>
      </c>
    </row>
    <row r="347" spans="3:53" x14ac:dyDescent="0.25">
      <c r="C347" t="s">
        <v>238</v>
      </c>
      <c r="D347" t="s">
        <v>216</v>
      </c>
      <c r="E347">
        <v>47.71</v>
      </c>
      <c r="F347">
        <v>7.98</v>
      </c>
      <c r="G347">
        <v>3.94</v>
      </c>
      <c r="H347">
        <v>2660</v>
      </c>
      <c r="I347">
        <v>1.1879999999999999</v>
      </c>
      <c r="J347" t="s">
        <v>74</v>
      </c>
      <c r="K347">
        <v>56.34</v>
      </c>
      <c r="L347">
        <v>47.553545454545457</v>
      </c>
      <c r="M347">
        <v>3.460214227406351E-2</v>
      </c>
      <c r="N347">
        <v>47.609914814814807</v>
      </c>
      <c r="O347">
        <v>-8.3837190152656962E-2</v>
      </c>
      <c r="P347">
        <v>75249</v>
      </c>
      <c r="Q347">
        <v>141185</v>
      </c>
      <c r="R347">
        <v>0.53</v>
      </c>
      <c r="S347">
        <v>22.971</v>
      </c>
      <c r="T347">
        <v>7.9370000000000003</v>
      </c>
      <c r="U347">
        <v>14.2212</v>
      </c>
      <c r="V347">
        <v>2.431149181844007</v>
      </c>
      <c r="AC347">
        <v>47.79</v>
      </c>
      <c r="AD347">
        <v>46.42</v>
      </c>
      <c r="AH347" s="77">
        <f>IF(AND(M347&lt;Variables!$G$6,M347&gt;Variables!$G$5),0,1)</f>
        <v>1</v>
      </c>
      <c r="AI347" s="77">
        <f t="shared" si="10"/>
        <v>1</v>
      </c>
      <c r="AJ347" s="77">
        <f>IF(I347&gt;Variables!$G$7,0,1)</f>
        <v>1</v>
      </c>
      <c r="AK347" s="77">
        <f>IF(F347&gt;Variables!$G$8,0,1)</f>
        <v>1</v>
      </c>
      <c r="AL347" s="77">
        <f>IF(G347&gt;Variables!$G$9,0,1)</f>
        <v>1</v>
      </c>
      <c r="AM347" s="77">
        <f>IF(AND(K347&gt;Variables!$G$10,K347&lt;Variables!$G$11),0,1)</f>
        <v>1</v>
      </c>
      <c r="AN347" s="77">
        <f>IF(H347&lt;Variables!$G$13,1,0)</f>
        <v>0</v>
      </c>
      <c r="AO347" s="77">
        <f>IF(R347&lt;Variables!$G$12,0,1)</f>
        <v>0</v>
      </c>
      <c r="AP347" s="78">
        <f t="shared" si="11"/>
        <v>0</v>
      </c>
      <c r="AQ347" s="77">
        <f>IF(V347&lt;Variables!$G$15,1,0)</f>
        <v>1</v>
      </c>
      <c r="AR347">
        <v>0</v>
      </c>
      <c r="AS347">
        <v>0</v>
      </c>
      <c r="AT347">
        <v>1</v>
      </c>
      <c r="AU347">
        <v>0</v>
      </c>
      <c r="BA347">
        <v>-2.2200000000000002</v>
      </c>
    </row>
    <row r="348" spans="3:53" x14ac:dyDescent="0.25">
      <c r="C348" t="s">
        <v>238</v>
      </c>
      <c r="D348" t="s">
        <v>231</v>
      </c>
      <c r="E348">
        <v>363.86</v>
      </c>
      <c r="F348">
        <v>8.24</v>
      </c>
      <c r="G348">
        <v>8.08</v>
      </c>
      <c r="H348">
        <v>56250</v>
      </c>
      <c r="I348">
        <v>-6.7140000000000004</v>
      </c>
      <c r="J348" t="s">
        <v>75</v>
      </c>
      <c r="K348">
        <v>58.86</v>
      </c>
      <c r="L348">
        <v>361.54135000000002</v>
      </c>
      <c r="M348">
        <v>0.14760413988606449</v>
      </c>
      <c r="N348">
        <v>357.53143799999998</v>
      </c>
      <c r="O348">
        <v>1.27081468007857</v>
      </c>
      <c r="P348">
        <v>1226000</v>
      </c>
      <c r="Q348">
        <v>2076000</v>
      </c>
      <c r="R348">
        <v>0.59</v>
      </c>
      <c r="S348">
        <v>22.971</v>
      </c>
      <c r="T348">
        <v>7.9370000000000003</v>
      </c>
      <c r="U348">
        <v>14.2212</v>
      </c>
      <c r="V348">
        <v>2.4511750448648821</v>
      </c>
      <c r="AC348">
        <v>363.62</v>
      </c>
      <c r="AD348">
        <v>353.6139</v>
      </c>
      <c r="AH348" s="77">
        <f>IF(AND(M348&lt;Variables!$G$6,M348&gt;Variables!$G$5),0,1)</f>
        <v>1</v>
      </c>
      <c r="AI348" s="77">
        <f t="shared" si="10"/>
        <v>0</v>
      </c>
      <c r="AJ348" s="77">
        <f>IF(I348&gt;Variables!$G$7,0,1)</f>
        <v>1</v>
      </c>
      <c r="AK348" s="77">
        <f>IF(F348&gt;Variables!$G$8,0,1)</f>
        <v>1</v>
      </c>
      <c r="AL348" s="77">
        <f>IF(G348&gt;Variables!$G$9,0,1)</f>
        <v>1</v>
      </c>
      <c r="AM348" s="77">
        <f>IF(AND(K348&gt;Variables!$G$10,K348&lt;Variables!$G$11),0,1)</f>
        <v>1</v>
      </c>
      <c r="AN348" s="77">
        <f>IF(H348&lt;Variables!$G$13,1,0)</f>
        <v>0</v>
      </c>
      <c r="AO348" s="77">
        <f>IF(R348&lt;Variables!$G$12,0,1)</f>
        <v>0</v>
      </c>
      <c r="AP348" s="78">
        <f t="shared" si="11"/>
        <v>1</v>
      </c>
      <c r="AQ348" s="77">
        <f>IF(V348&lt;Variables!$G$15,1,0)</f>
        <v>1</v>
      </c>
      <c r="AR348">
        <v>0</v>
      </c>
      <c r="AS348">
        <v>0</v>
      </c>
      <c r="AT348">
        <v>1</v>
      </c>
      <c r="AU348">
        <v>0</v>
      </c>
      <c r="BA348">
        <v>-1.54</v>
      </c>
    </row>
    <row r="349" spans="3:53" x14ac:dyDescent="0.25">
      <c r="C349" t="s">
        <v>238</v>
      </c>
      <c r="D349" t="s">
        <v>183</v>
      </c>
      <c r="E349">
        <v>36.869999999999997</v>
      </c>
      <c r="F349">
        <v>7.41</v>
      </c>
      <c r="G349">
        <v>6.35</v>
      </c>
      <c r="H349">
        <v>5440</v>
      </c>
      <c r="I349">
        <v>521.23400000000004</v>
      </c>
      <c r="J349" t="s">
        <v>75</v>
      </c>
      <c r="K349">
        <v>60.48</v>
      </c>
      <c r="L349">
        <v>36.33295555555555</v>
      </c>
      <c r="M349">
        <v>0.98270134918834895</v>
      </c>
      <c r="N349">
        <v>35.693719354838713</v>
      </c>
      <c r="O349">
        <v>2.7911931375294659</v>
      </c>
      <c r="P349">
        <v>487020</v>
      </c>
      <c r="Q349">
        <v>2360000</v>
      </c>
      <c r="R349">
        <v>0.21</v>
      </c>
      <c r="S349">
        <v>22.971</v>
      </c>
      <c r="T349">
        <v>7.9370000000000003</v>
      </c>
      <c r="U349">
        <v>14.2212</v>
      </c>
      <c r="V349">
        <v>2.4202798900382452</v>
      </c>
      <c r="AC349">
        <v>37.965299999999999</v>
      </c>
      <c r="AD349">
        <v>34.700000000000003</v>
      </c>
      <c r="AH349" s="77">
        <f>IF(AND(M349&lt;Variables!$G$6,M349&gt;Variables!$G$5),0,1)</f>
        <v>1</v>
      </c>
      <c r="AI349" s="77">
        <f t="shared" si="10"/>
        <v>0</v>
      </c>
      <c r="AJ349" s="77">
        <f>IF(I349&gt;Variables!$G$7,0,1)</f>
        <v>0</v>
      </c>
      <c r="AK349" s="77">
        <f>IF(F349&gt;Variables!$G$8,0,1)</f>
        <v>1</v>
      </c>
      <c r="AL349" s="77">
        <f>IF(G349&gt;Variables!$G$9,0,1)</f>
        <v>1</v>
      </c>
      <c r="AM349" s="77">
        <f>IF(AND(K349&gt;Variables!$G$10,K349&lt;Variables!$G$11),0,1)</f>
        <v>1</v>
      </c>
      <c r="AN349" s="77">
        <f>IF(H349&lt;Variables!$G$13,1,0)</f>
        <v>0</v>
      </c>
      <c r="AO349" s="77">
        <f>IF(R349&lt;Variables!$G$12,0,1)</f>
        <v>0</v>
      </c>
      <c r="AP349" s="78">
        <f t="shared" si="11"/>
        <v>1</v>
      </c>
      <c r="AQ349" s="77">
        <f>IF(V349&lt;Variables!$G$15,1,0)</f>
        <v>1</v>
      </c>
      <c r="AR349">
        <v>0</v>
      </c>
      <c r="AS349">
        <v>0</v>
      </c>
      <c r="AT349">
        <v>1</v>
      </c>
      <c r="AU349">
        <v>0</v>
      </c>
      <c r="BA349">
        <v>-1.55</v>
      </c>
    </row>
    <row r="350" spans="3:53" x14ac:dyDescent="0.25">
      <c r="C350" t="s">
        <v>238</v>
      </c>
      <c r="D350" t="s">
        <v>116</v>
      </c>
      <c r="E350">
        <v>11.41</v>
      </c>
      <c r="F350">
        <v>7.5</v>
      </c>
      <c r="G350">
        <v>7.45</v>
      </c>
      <c r="H350">
        <v>2290</v>
      </c>
      <c r="I350">
        <v>-13.246</v>
      </c>
      <c r="J350" t="s">
        <v>75</v>
      </c>
      <c r="K350">
        <v>65.37</v>
      </c>
      <c r="L350">
        <v>11.277089999999999</v>
      </c>
      <c r="M350">
        <v>0.42484364317388718</v>
      </c>
      <c r="N350">
        <v>11.24213</v>
      </c>
      <c r="O350">
        <v>0.73713789112915429</v>
      </c>
      <c r="P350">
        <v>492958</v>
      </c>
      <c r="Q350">
        <v>1631000</v>
      </c>
      <c r="R350">
        <v>0.3</v>
      </c>
      <c r="S350">
        <v>22.971</v>
      </c>
      <c r="T350">
        <v>7.9370000000000003</v>
      </c>
      <c r="U350">
        <v>14.2212</v>
      </c>
      <c r="V350">
        <v>2.4963290677318359</v>
      </c>
      <c r="AC350">
        <v>11.42</v>
      </c>
      <c r="AD350">
        <v>10.7</v>
      </c>
      <c r="AH350" s="77">
        <f>IF(AND(M350&lt;Variables!$G$6,M350&gt;Variables!$G$5),0,1)</f>
        <v>1</v>
      </c>
      <c r="AI350" s="77">
        <f t="shared" si="10"/>
        <v>0</v>
      </c>
      <c r="AJ350" s="77">
        <f>IF(I350&gt;Variables!$G$7,0,1)</f>
        <v>1</v>
      </c>
      <c r="AK350" s="77">
        <f>IF(F350&gt;Variables!$G$8,0,1)</f>
        <v>1</v>
      </c>
      <c r="AL350" s="77">
        <f>IF(G350&gt;Variables!$G$9,0,1)</f>
        <v>1</v>
      </c>
      <c r="AM350" s="77">
        <f>IF(AND(K350&gt;Variables!$G$10,K350&lt;Variables!$G$11),0,1)</f>
        <v>0</v>
      </c>
      <c r="AN350" s="77">
        <f>IF(H350&lt;Variables!$G$13,1,0)</f>
        <v>0</v>
      </c>
      <c r="AO350" s="77">
        <f>IF(R350&lt;Variables!$G$12,0,1)</f>
        <v>0</v>
      </c>
      <c r="AP350" s="78">
        <f t="shared" si="11"/>
        <v>1</v>
      </c>
      <c r="AQ350" s="77">
        <f>IF(V350&lt;Variables!$G$15,1,0)</f>
        <v>1</v>
      </c>
      <c r="AR350">
        <v>0</v>
      </c>
      <c r="AS350">
        <v>0</v>
      </c>
      <c r="AT350">
        <v>1</v>
      </c>
      <c r="AU350">
        <v>0</v>
      </c>
      <c r="BA350">
        <v>-1.93</v>
      </c>
    </row>
    <row r="351" spans="3:53" x14ac:dyDescent="0.25">
      <c r="C351" t="s">
        <v>238</v>
      </c>
      <c r="D351" t="s">
        <v>138</v>
      </c>
      <c r="E351">
        <v>17.059999999999999</v>
      </c>
      <c r="F351">
        <v>7.93</v>
      </c>
      <c r="G351">
        <v>5.88</v>
      </c>
      <c r="H351">
        <v>5940</v>
      </c>
      <c r="I351">
        <v>27.968</v>
      </c>
      <c r="J351" t="s">
        <v>75</v>
      </c>
      <c r="K351">
        <v>50.45</v>
      </c>
      <c r="L351">
        <v>17.012129999999999</v>
      </c>
      <c r="M351">
        <v>7.8003165976289354E-2</v>
      </c>
      <c r="N351">
        <v>17.030362</v>
      </c>
      <c r="O351">
        <v>-2.913619804440459E-2</v>
      </c>
      <c r="P351">
        <v>5885000</v>
      </c>
      <c r="Q351">
        <v>14396000</v>
      </c>
      <c r="R351">
        <v>0.41</v>
      </c>
      <c r="S351">
        <v>22.971</v>
      </c>
      <c r="T351">
        <v>7.9370000000000003</v>
      </c>
      <c r="U351">
        <v>14.2212</v>
      </c>
      <c r="V351">
        <v>2.369532544770113</v>
      </c>
      <c r="AC351">
        <v>17.11</v>
      </c>
      <c r="AD351">
        <v>16.510000000000002</v>
      </c>
      <c r="AH351" s="77">
        <f>IF(AND(M351&lt;Variables!$G$6,M351&gt;Variables!$G$5),0,1)</f>
        <v>1</v>
      </c>
      <c r="AI351" s="77">
        <f t="shared" si="10"/>
        <v>1</v>
      </c>
      <c r="AJ351" s="77">
        <f>IF(I351&gt;Variables!$G$7,0,1)</f>
        <v>1</v>
      </c>
      <c r="AK351" s="77">
        <f>IF(F351&gt;Variables!$G$8,0,1)</f>
        <v>1</v>
      </c>
      <c r="AL351" s="77">
        <f>IF(G351&gt;Variables!$G$9,0,1)</f>
        <v>1</v>
      </c>
      <c r="AM351" s="77">
        <f>IF(AND(K351&gt;Variables!$G$10,K351&lt;Variables!$G$11),0,1)</f>
        <v>1</v>
      </c>
      <c r="AN351" s="77">
        <f>IF(H351&lt;Variables!$G$13,1,0)</f>
        <v>0</v>
      </c>
      <c r="AO351" s="77">
        <f>IF(R351&lt;Variables!$G$12,0,1)</f>
        <v>0</v>
      </c>
      <c r="AP351" s="78">
        <f t="shared" si="11"/>
        <v>1</v>
      </c>
      <c r="AQ351" s="77">
        <f>IF(V351&lt;Variables!$G$15,1,0)</f>
        <v>1</v>
      </c>
      <c r="AR351">
        <v>0</v>
      </c>
      <c r="AS351">
        <v>0</v>
      </c>
      <c r="AT351">
        <v>1</v>
      </c>
      <c r="AU351">
        <v>0</v>
      </c>
      <c r="BA351">
        <v>-1.44</v>
      </c>
    </row>
    <row r="352" spans="3:53" x14ac:dyDescent="0.25">
      <c r="C352" t="s">
        <v>238</v>
      </c>
      <c r="D352" t="s">
        <v>212</v>
      </c>
      <c r="E352">
        <v>4.29</v>
      </c>
      <c r="F352">
        <v>30.89</v>
      </c>
      <c r="G352">
        <v>-25.95</v>
      </c>
      <c r="H352">
        <v>12.78</v>
      </c>
      <c r="I352">
        <v>-4.0000000000000001E-3</v>
      </c>
      <c r="J352" t="s">
        <v>74</v>
      </c>
      <c r="K352">
        <v>37.89</v>
      </c>
      <c r="L352">
        <v>4.3076049999999997</v>
      </c>
      <c r="M352">
        <v>-0.64084334566422496</v>
      </c>
      <c r="N352">
        <v>4.5537652173913044</v>
      </c>
      <c r="O352">
        <v>-6.0118430424512486</v>
      </c>
      <c r="P352">
        <v>59750000</v>
      </c>
      <c r="Q352">
        <v>441580</v>
      </c>
      <c r="R352">
        <v>135.31</v>
      </c>
      <c r="S352">
        <v>22.971</v>
      </c>
      <c r="T352">
        <v>7.9370000000000003</v>
      </c>
      <c r="U352">
        <v>14.2212</v>
      </c>
      <c r="V352">
        <v>2.2357896768858798</v>
      </c>
      <c r="AC352">
        <v>4.42</v>
      </c>
      <c r="AD352">
        <v>3.91</v>
      </c>
      <c r="AH352" s="77">
        <f>IF(AND(M352&lt;Variables!$G$6,M352&gt;Variables!$G$5),0,1)</f>
        <v>1</v>
      </c>
      <c r="AI352" s="77">
        <f t="shared" si="10"/>
        <v>1</v>
      </c>
      <c r="AJ352" s="77">
        <f>IF(I352&gt;Variables!$G$7,0,1)</f>
        <v>1</v>
      </c>
      <c r="AK352" s="77">
        <f>IF(F352&gt;Variables!$G$8,0,1)</f>
        <v>0</v>
      </c>
      <c r="AL352" s="77">
        <f>IF(G352&gt;Variables!$G$9,0,1)</f>
        <v>1</v>
      </c>
      <c r="AM352" s="77">
        <f>IF(AND(K352&gt;Variables!$G$10,K352&lt;Variables!$G$11),0,1)</f>
        <v>1</v>
      </c>
      <c r="AN352" s="77">
        <f>IF(H352&lt;Variables!$G$13,1,0)</f>
        <v>1</v>
      </c>
      <c r="AO352" s="77">
        <f>IF(R352&lt;Variables!$G$12,0,1)</f>
        <v>1</v>
      </c>
      <c r="AP352" s="78">
        <f t="shared" si="11"/>
        <v>0</v>
      </c>
      <c r="AQ352" s="77">
        <f>IF(V352&lt;Variables!$G$15,1,0)</f>
        <v>1</v>
      </c>
      <c r="AR352">
        <v>1</v>
      </c>
      <c r="AS352">
        <v>0</v>
      </c>
      <c r="AT352">
        <v>0</v>
      </c>
      <c r="AU352">
        <v>0</v>
      </c>
      <c r="BA352">
        <v>2</v>
      </c>
    </row>
    <row r="353" spans="3:53" x14ac:dyDescent="0.25">
      <c r="C353" t="s">
        <v>239</v>
      </c>
      <c r="D353" t="s">
        <v>160</v>
      </c>
      <c r="E353">
        <v>22.36</v>
      </c>
      <c r="F353">
        <v>8.1300000000000008</v>
      </c>
      <c r="G353">
        <v>10</v>
      </c>
      <c r="H353">
        <v>2340</v>
      </c>
      <c r="I353">
        <v>-38.637999999999998</v>
      </c>
      <c r="J353" t="s">
        <v>74</v>
      </c>
      <c r="K353">
        <v>60.72</v>
      </c>
      <c r="L353">
        <v>22.092749999999999</v>
      </c>
      <c r="M353">
        <v>0.57598080818366437</v>
      </c>
      <c r="N353">
        <v>22.060642000000001</v>
      </c>
      <c r="O353">
        <v>0.72236338362229446</v>
      </c>
      <c r="P353">
        <v>597200</v>
      </c>
      <c r="Q353">
        <v>1490000</v>
      </c>
      <c r="R353">
        <v>0.4</v>
      </c>
      <c r="S353">
        <v>23.620999999999999</v>
      </c>
      <c r="T353">
        <v>7.9720000000000013</v>
      </c>
      <c r="U353">
        <v>14.5204</v>
      </c>
      <c r="V353">
        <v>2.445251701793576</v>
      </c>
      <c r="AC353">
        <v>22.59</v>
      </c>
      <c r="AD353">
        <v>21.12</v>
      </c>
      <c r="AH353" s="77">
        <f>IF(AND(M353&lt;Variables!$G$6,M353&gt;Variables!$G$5),0,1)</f>
        <v>1</v>
      </c>
      <c r="AI353" s="77">
        <f t="shared" si="10"/>
        <v>0</v>
      </c>
      <c r="AJ353" s="77">
        <f>IF(I353&gt;Variables!$G$7,0,1)</f>
        <v>1</v>
      </c>
      <c r="AK353" s="77">
        <f>IF(F353&gt;Variables!$G$8,0,1)</f>
        <v>1</v>
      </c>
      <c r="AL353" s="77">
        <f>IF(G353&gt;Variables!$G$9,0,1)</f>
        <v>1</v>
      </c>
      <c r="AM353" s="77">
        <f>IF(AND(K353&gt;Variables!$G$10,K353&lt;Variables!$G$11),0,1)</f>
        <v>1</v>
      </c>
      <c r="AN353" s="77">
        <f>IF(H353&lt;Variables!$G$13,1,0)</f>
        <v>0</v>
      </c>
      <c r="AO353" s="77">
        <f>IF(R353&lt;Variables!$G$12,0,1)</f>
        <v>0</v>
      </c>
      <c r="AP353" s="78">
        <f t="shared" si="11"/>
        <v>0</v>
      </c>
      <c r="AQ353" s="77">
        <f>IF(V353&lt;Variables!$G$15,1,0)</f>
        <v>1</v>
      </c>
      <c r="AR353">
        <v>0</v>
      </c>
      <c r="AS353">
        <v>0</v>
      </c>
      <c r="AT353">
        <v>1</v>
      </c>
      <c r="AU353">
        <v>0</v>
      </c>
      <c r="BA353">
        <v>-1.54</v>
      </c>
    </row>
    <row r="354" spans="3:53" x14ac:dyDescent="0.25">
      <c r="C354" t="s">
        <v>239</v>
      </c>
      <c r="D354" t="s">
        <v>212</v>
      </c>
      <c r="E354">
        <v>4.33</v>
      </c>
      <c r="F354">
        <v>31.04</v>
      </c>
      <c r="G354">
        <v>-25.09</v>
      </c>
      <c r="H354">
        <v>12.78</v>
      </c>
      <c r="I354">
        <v>-3.0000000000000001E-3</v>
      </c>
      <c r="J354" t="s">
        <v>74</v>
      </c>
      <c r="K354">
        <v>46.78</v>
      </c>
      <c r="L354">
        <v>4.2766350000000006</v>
      </c>
      <c r="M354">
        <v>1.2454885675303049</v>
      </c>
      <c r="N354">
        <v>4.4226782608695654</v>
      </c>
      <c r="O354">
        <v>-2.0977845413363498</v>
      </c>
      <c r="P354">
        <v>60130000</v>
      </c>
      <c r="Q354">
        <v>441580</v>
      </c>
      <c r="R354">
        <v>136.16999999999999</v>
      </c>
      <c r="S354">
        <v>23.620999999999999</v>
      </c>
      <c r="T354">
        <v>7.9720000000000013</v>
      </c>
      <c r="U354">
        <v>14.5204</v>
      </c>
      <c r="V354">
        <v>2.3128403438095608</v>
      </c>
      <c r="AC354">
        <v>4.42</v>
      </c>
      <c r="AD354">
        <v>3.91</v>
      </c>
      <c r="AH354" s="77">
        <f>IF(AND(M354&lt;Variables!$G$6,M354&gt;Variables!$G$5),0,1)</f>
        <v>1</v>
      </c>
      <c r="AI354" s="77">
        <f t="shared" si="10"/>
        <v>1</v>
      </c>
      <c r="AJ354" s="77">
        <f>IF(I354&gt;Variables!$G$7,0,1)</f>
        <v>1</v>
      </c>
      <c r="AK354" s="77">
        <f>IF(F354&gt;Variables!$G$8,0,1)</f>
        <v>0</v>
      </c>
      <c r="AL354" s="77">
        <f>IF(G354&gt;Variables!$G$9,0,1)</f>
        <v>1</v>
      </c>
      <c r="AM354" s="77">
        <f>IF(AND(K354&gt;Variables!$G$10,K354&lt;Variables!$G$11),0,1)</f>
        <v>1</v>
      </c>
      <c r="AN354" s="77">
        <f>IF(H354&lt;Variables!$G$13,1,0)</f>
        <v>1</v>
      </c>
      <c r="AO354" s="77">
        <f>IF(R354&lt;Variables!$G$12,0,1)</f>
        <v>1</v>
      </c>
      <c r="AP354" s="78">
        <f t="shared" si="11"/>
        <v>0</v>
      </c>
      <c r="AQ354" s="77">
        <f>IF(V354&lt;Variables!$G$15,1,0)</f>
        <v>1</v>
      </c>
      <c r="AR354">
        <v>0</v>
      </c>
      <c r="AS354">
        <v>0</v>
      </c>
      <c r="AT354">
        <v>1</v>
      </c>
      <c r="AU354">
        <v>0</v>
      </c>
      <c r="BA354">
        <v>-2.25</v>
      </c>
    </row>
    <row r="355" spans="3:53" x14ac:dyDescent="0.25">
      <c r="C355" t="s">
        <v>239</v>
      </c>
      <c r="D355" t="s">
        <v>141</v>
      </c>
      <c r="E355">
        <v>35.78</v>
      </c>
      <c r="F355">
        <v>7.36</v>
      </c>
      <c r="G355">
        <v>8.48</v>
      </c>
      <c r="H355">
        <v>3720</v>
      </c>
      <c r="I355">
        <v>-28.643000000000001</v>
      </c>
      <c r="J355" t="s">
        <v>75</v>
      </c>
      <c r="K355">
        <v>63.16</v>
      </c>
      <c r="L355">
        <v>35.606915000000001</v>
      </c>
      <c r="M355">
        <v>0.54226826446491194</v>
      </c>
      <c r="N355">
        <v>35.396369999999997</v>
      </c>
      <c r="O355">
        <v>1.140314670685157</v>
      </c>
      <c r="P355">
        <v>832815</v>
      </c>
      <c r="Q355">
        <v>2416000</v>
      </c>
      <c r="R355">
        <v>0.34</v>
      </c>
      <c r="S355">
        <v>23.620999999999999</v>
      </c>
      <c r="T355">
        <v>7.9720000000000013</v>
      </c>
      <c r="U355">
        <v>14.5204</v>
      </c>
      <c r="V355">
        <v>2.4686291340831978</v>
      </c>
      <c r="AC355">
        <v>35.81</v>
      </c>
      <c r="AD355">
        <v>34.61</v>
      </c>
      <c r="AH355" s="77">
        <f>IF(AND(M355&lt;Variables!$G$6,M355&gt;Variables!$G$5),0,1)</f>
        <v>1</v>
      </c>
      <c r="AI355" s="77">
        <f t="shared" si="10"/>
        <v>0</v>
      </c>
      <c r="AJ355" s="77">
        <f>IF(I355&gt;Variables!$G$7,0,1)</f>
        <v>1</v>
      </c>
      <c r="AK355" s="77">
        <f>IF(F355&gt;Variables!$G$8,0,1)</f>
        <v>1</v>
      </c>
      <c r="AL355" s="77">
        <f>IF(G355&gt;Variables!$G$9,0,1)</f>
        <v>1</v>
      </c>
      <c r="AM355" s="77">
        <f>IF(AND(K355&gt;Variables!$G$10,K355&lt;Variables!$G$11),0,1)</f>
        <v>0</v>
      </c>
      <c r="AN355" s="77">
        <f>IF(H355&lt;Variables!$G$13,1,0)</f>
        <v>0</v>
      </c>
      <c r="AO355" s="77">
        <f>IF(R355&lt;Variables!$G$12,0,1)</f>
        <v>0</v>
      </c>
      <c r="AP355" s="78">
        <f t="shared" si="11"/>
        <v>1</v>
      </c>
      <c r="AQ355" s="77">
        <f>IF(V355&lt;Variables!$G$15,1,0)</f>
        <v>1</v>
      </c>
      <c r="AR355">
        <v>0</v>
      </c>
      <c r="AS355">
        <v>0</v>
      </c>
      <c r="AT355">
        <v>0</v>
      </c>
      <c r="AU355">
        <v>1</v>
      </c>
      <c r="BA355">
        <v>-0.97</v>
      </c>
    </row>
    <row r="356" spans="3:53" x14ac:dyDescent="0.25">
      <c r="C356" t="s">
        <v>239</v>
      </c>
      <c r="D356" t="s">
        <v>181</v>
      </c>
      <c r="E356">
        <v>25.28</v>
      </c>
      <c r="F356">
        <v>7.54</v>
      </c>
      <c r="G356">
        <v>8.14</v>
      </c>
      <c r="H356">
        <v>2050</v>
      </c>
      <c r="I356">
        <v>-77.281999999999996</v>
      </c>
      <c r="J356" t="s">
        <v>75</v>
      </c>
      <c r="K356">
        <v>65.06</v>
      </c>
      <c r="L356">
        <v>24.686579999999999</v>
      </c>
      <c r="M356">
        <v>1.9784838564110601</v>
      </c>
      <c r="N356">
        <v>24.264335416666668</v>
      </c>
      <c r="O356">
        <v>3.7530992202976878</v>
      </c>
      <c r="P356">
        <v>1533000</v>
      </c>
      <c r="Q356">
        <v>874921</v>
      </c>
      <c r="R356">
        <v>1.75</v>
      </c>
      <c r="S356">
        <v>23.620999999999999</v>
      </c>
      <c r="T356">
        <v>7.9720000000000013</v>
      </c>
      <c r="U356">
        <v>14.5204</v>
      </c>
      <c r="V356">
        <v>2.385530267390946</v>
      </c>
      <c r="AC356">
        <v>25.206</v>
      </c>
      <c r="AD356">
        <v>21.78</v>
      </c>
      <c r="AH356" s="77">
        <f>IF(AND(M356&lt;Variables!$G$6,M356&gt;Variables!$G$5),0,1)</f>
        <v>1</v>
      </c>
      <c r="AI356" s="77">
        <f t="shared" si="10"/>
        <v>0</v>
      </c>
      <c r="AJ356" s="77">
        <f>IF(I356&gt;Variables!$G$7,0,1)</f>
        <v>1</v>
      </c>
      <c r="AK356" s="77">
        <f>IF(F356&gt;Variables!$G$8,0,1)</f>
        <v>1</v>
      </c>
      <c r="AL356" s="77">
        <f>IF(G356&gt;Variables!$G$9,0,1)</f>
        <v>1</v>
      </c>
      <c r="AM356" s="77">
        <f>IF(AND(K356&gt;Variables!$G$10,K356&lt;Variables!$G$11),0,1)</f>
        <v>0</v>
      </c>
      <c r="AN356" s="77">
        <f>IF(H356&lt;Variables!$G$13,1,0)</f>
        <v>0</v>
      </c>
      <c r="AO356" s="77">
        <f>IF(R356&lt;Variables!$G$12,0,1)</f>
        <v>0</v>
      </c>
      <c r="AP356" s="78">
        <f t="shared" si="11"/>
        <v>1</v>
      </c>
      <c r="AQ356" s="77">
        <f>IF(V356&lt;Variables!$G$15,1,0)</f>
        <v>1</v>
      </c>
      <c r="AR356">
        <v>0</v>
      </c>
      <c r="AS356">
        <v>0</v>
      </c>
      <c r="AT356">
        <v>1</v>
      </c>
      <c r="AU356">
        <v>0</v>
      </c>
      <c r="BA356">
        <v>-2.25</v>
      </c>
    </row>
    <row r="357" spans="3:53" x14ac:dyDescent="0.25">
      <c r="C357" t="s">
        <v>239</v>
      </c>
      <c r="D357" t="s">
        <v>219</v>
      </c>
      <c r="E357">
        <v>3.07</v>
      </c>
      <c r="F357">
        <v>35.43</v>
      </c>
      <c r="G357">
        <v>29.87</v>
      </c>
      <c r="H357">
        <v>417.61</v>
      </c>
      <c r="I357">
        <v>1.25</v>
      </c>
      <c r="J357" t="s">
        <v>75</v>
      </c>
      <c r="K357">
        <v>59.58</v>
      </c>
      <c r="L357">
        <v>3.0130750000000002</v>
      </c>
      <c r="M357">
        <v>1.723322519353145</v>
      </c>
      <c r="N357">
        <v>2.8935360000000001</v>
      </c>
      <c r="O357">
        <v>5.9257600389281597</v>
      </c>
      <c r="P357">
        <v>22560000</v>
      </c>
      <c r="Q357">
        <v>1300000</v>
      </c>
      <c r="R357">
        <v>17.350000000000001</v>
      </c>
      <c r="S357">
        <v>23.620999999999999</v>
      </c>
      <c r="T357">
        <v>7.9720000000000013</v>
      </c>
      <c r="U357">
        <v>14.5204</v>
      </c>
      <c r="V357">
        <v>2.3737631814209741</v>
      </c>
      <c r="AC357">
        <v>3.1</v>
      </c>
      <c r="AD357">
        <v>2.5299999999999998</v>
      </c>
      <c r="AH357" s="77">
        <f>IF(AND(M357&lt;Variables!$G$6,M357&gt;Variables!$G$5),0,1)</f>
        <v>1</v>
      </c>
      <c r="AI357" s="77">
        <f t="shared" si="10"/>
        <v>0</v>
      </c>
      <c r="AJ357" s="77">
        <f>IF(I357&gt;Variables!$G$7,0,1)</f>
        <v>1</v>
      </c>
      <c r="AK357" s="77">
        <f>IF(F357&gt;Variables!$G$8,0,1)</f>
        <v>0</v>
      </c>
      <c r="AL357" s="77">
        <f>IF(G357&gt;Variables!$G$9,0,1)</f>
        <v>0</v>
      </c>
      <c r="AM357" s="77">
        <f>IF(AND(K357&gt;Variables!$G$10,K357&lt;Variables!$G$11),0,1)</f>
        <v>1</v>
      </c>
      <c r="AN357" s="77">
        <f>IF(H357&lt;Variables!$G$13,1,0)</f>
        <v>1</v>
      </c>
      <c r="AO357" s="77">
        <f>IF(R357&lt;Variables!$G$12,0,1)</f>
        <v>1</v>
      </c>
      <c r="AP357" s="78">
        <f t="shared" si="11"/>
        <v>1</v>
      </c>
      <c r="AQ357" s="77">
        <f>IF(V357&lt;Variables!$G$15,1,0)</f>
        <v>1</v>
      </c>
      <c r="AR357">
        <v>0</v>
      </c>
      <c r="AS357">
        <v>0</v>
      </c>
      <c r="AT357">
        <v>1</v>
      </c>
      <c r="AU357">
        <v>0</v>
      </c>
      <c r="BA357">
        <v>-2.25</v>
      </c>
    </row>
    <row r="358" spans="3:53" x14ac:dyDescent="0.25">
      <c r="C358" t="s">
        <v>239</v>
      </c>
      <c r="D358" t="s">
        <v>220</v>
      </c>
      <c r="E358">
        <v>2.79</v>
      </c>
      <c r="F358">
        <v>35.29</v>
      </c>
      <c r="G358">
        <v>-20.52</v>
      </c>
      <c r="H358">
        <v>25.86</v>
      </c>
      <c r="I358">
        <v>-0.89</v>
      </c>
      <c r="J358" t="s">
        <v>75</v>
      </c>
      <c r="K358">
        <v>36.89</v>
      </c>
      <c r="L358">
        <v>2.8019449999999999</v>
      </c>
      <c r="M358">
        <v>-1.853890779440722</v>
      </c>
      <c r="N358">
        <v>2.83806</v>
      </c>
      <c r="O358">
        <v>-3.1028237598923369</v>
      </c>
      <c r="P358">
        <v>55740000</v>
      </c>
      <c r="Q358">
        <v>122770</v>
      </c>
      <c r="R358">
        <v>454.02</v>
      </c>
      <c r="S358">
        <v>23.620999999999999</v>
      </c>
      <c r="T358">
        <v>7.9720000000000013</v>
      </c>
      <c r="U358">
        <v>14.5204</v>
      </c>
      <c r="V358">
        <v>2.2091901408193242</v>
      </c>
      <c r="AC358">
        <v>3.3</v>
      </c>
      <c r="AD358">
        <v>2.56</v>
      </c>
      <c r="AH358" s="77">
        <f>IF(AND(M358&lt;Variables!$G$6,M358&gt;Variables!$G$5),0,1)</f>
        <v>0</v>
      </c>
      <c r="AI358" s="77">
        <f t="shared" si="10"/>
        <v>1</v>
      </c>
      <c r="AJ358" s="77">
        <f>IF(I358&gt;Variables!$G$7,0,1)</f>
        <v>1</v>
      </c>
      <c r="AK358" s="77">
        <f>IF(F358&gt;Variables!$G$8,0,1)</f>
        <v>0</v>
      </c>
      <c r="AL358" s="77">
        <f>IF(G358&gt;Variables!$G$9,0,1)</f>
        <v>1</v>
      </c>
      <c r="AM358" s="77">
        <f>IF(AND(K358&gt;Variables!$G$10,K358&lt;Variables!$G$11),0,1)</f>
        <v>1</v>
      </c>
      <c r="AN358" s="77">
        <f>IF(H358&lt;Variables!$G$13,1,0)</f>
        <v>1</v>
      </c>
      <c r="AO358" s="77">
        <f>IF(R358&lt;Variables!$G$12,0,1)</f>
        <v>1</v>
      </c>
      <c r="AP358" s="78">
        <f t="shared" si="11"/>
        <v>1</v>
      </c>
      <c r="AQ358" s="77">
        <f>IF(V358&lt;Variables!$G$15,1,0)</f>
        <v>1</v>
      </c>
      <c r="AR358">
        <v>0</v>
      </c>
      <c r="AS358">
        <v>0</v>
      </c>
      <c r="AT358">
        <v>1</v>
      </c>
      <c r="AU358">
        <v>0</v>
      </c>
      <c r="BA358">
        <v>-2.25</v>
      </c>
    </row>
    <row r="359" spans="3:53" x14ac:dyDescent="0.25">
      <c r="C359" t="s">
        <v>239</v>
      </c>
      <c r="D359" t="s">
        <v>217</v>
      </c>
      <c r="E359">
        <v>11.37</v>
      </c>
      <c r="F359">
        <v>26.07</v>
      </c>
      <c r="G359">
        <v>2.2799999999999998</v>
      </c>
      <c r="H359">
        <v>124.89</v>
      </c>
      <c r="I359">
        <v>-15.763</v>
      </c>
      <c r="J359" t="s">
        <v>75</v>
      </c>
      <c r="K359">
        <v>59.3</v>
      </c>
      <c r="L359">
        <v>11.09107</v>
      </c>
      <c r="M359">
        <v>1.4437741354080571</v>
      </c>
      <c r="N359">
        <v>11.022500000000001</v>
      </c>
      <c r="O359">
        <v>2.07484690405991</v>
      </c>
      <c r="P359">
        <v>1700000</v>
      </c>
      <c r="Q359">
        <v>283960</v>
      </c>
      <c r="R359">
        <v>5.99</v>
      </c>
      <c r="S359">
        <v>23.620999999999999</v>
      </c>
      <c r="T359">
        <v>7.9720000000000013</v>
      </c>
      <c r="U359">
        <v>14.5204</v>
      </c>
      <c r="V359">
        <v>2.387032409240947</v>
      </c>
      <c r="AC359">
        <v>12.87</v>
      </c>
      <c r="AD359">
        <v>10.6</v>
      </c>
      <c r="AH359" s="77">
        <f>IF(AND(M359&lt;Variables!$G$6,M359&gt;Variables!$G$5),0,1)</f>
        <v>1</v>
      </c>
      <c r="AI359" s="77">
        <f t="shared" si="10"/>
        <v>0</v>
      </c>
      <c r="AJ359" s="77">
        <f>IF(I359&gt;Variables!$G$7,0,1)</f>
        <v>1</v>
      </c>
      <c r="AK359" s="77">
        <f>IF(F359&gt;Variables!$G$8,0,1)</f>
        <v>0</v>
      </c>
      <c r="AL359" s="77">
        <f>IF(G359&gt;Variables!$G$9,0,1)</f>
        <v>1</v>
      </c>
      <c r="AM359" s="77">
        <f>IF(AND(K359&gt;Variables!$G$10,K359&lt;Variables!$G$11),0,1)</f>
        <v>1</v>
      </c>
      <c r="AN359" s="77">
        <f>IF(H359&lt;Variables!$G$13,1,0)</f>
        <v>1</v>
      </c>
      <c r="AO359" s="77">
        <f>IF(R359&lt;Variables!$G$12,0,1)</f>
        <v>1</v>
      </c>
      <c r="AP359" s="78">
        <f t="shared" si="11"/>
        <v>1</v>
      </c>
      <c r="AQ359" s="77">
        <f>IF(V359&lt;Variables!$G$15,1,0)</f>
        <v>1</v>
      </c>
      <c r="AR359">
        <v>1</v>
      </c>
      <c r="AS359">
        <v>0</v>
      </c>
      <c r="AT359">
        <v>0</v>
      </c>
      <c r="AU359">
        <v>0</v>
      </c>
      <c r="BA359">
        <v>2</v>
      </c>
    </row>
    <row r="360" spans="3:53" x14ac:dyDescent="0.25">
      <c r="C360" t="s">
        <v>239</v>
      </c>
      <c r="D360" t="s">
        <v>200</v>
      </c>
      <c r="E360">
        <v>18.940000000000001</v>
      </c>
      <c r="F360">
        <v>23.29</v>
      </c>
      <c r="G360">
        <v>20.43</v>
      </c>
      <c r="H360">
        <v>306.89</v>
      </c>
      <c r="I360">
        <v>0</v>
      </c>
      <c r="J360" t="s">
        <v>75</v>
      </c>
      <c r="K360">
        <v>48.54</v>
      </c>
      <c r="L360">
        <v>18.45853571428572</v>
      </c>
      <c r="M360">
        <v>-2.137957855347612</v>
      </c>
      <c r="N360">
        <v>17.97425405405405</v>
      </c>
      <c r="O360">
        <v>0.4987464051434557</v>
      </c>
      <c r="P360">
        <v>88450</v>
      </c>
      <c r="Q360">
        <v>6440</v>
      </c>
      <c r="R360">
        <v>13.73</v>
      </c>
      <c r="S360">
        <v>23.620999999999999</v>
      </c>
      <c r="T360">
        <v>7.9720000000000013</v>
      </c>
      <c r="U360">
        <v>14.5204</v>
      </c>
      <c r="V360">
        <v>2.398446647701121</v>
      </c>
      <c r="AC360">
        <v>26.5</v>
      </c>
      <c r="AD360">
        <v>11.77</v>
      </c>
      <c r="AH360" s="77">
        <f>IF(AND(M360&lt;Variables!$G$6,M360&gt;Variables!$G$5),0,1)</f>
        <v>0</v>
      </c>
      <c r="AI360" s="77">
        <f t="shared" si="10"/>
        <v>0</v>
      </c>
      <c r="AJ360" s="77">
        <f>IF(I360&gt;Variables!$G$7,0,1)</f>
        <v>1</v>
      </c>
      <c r="AK360" s="77">
        <f>IF(F360&gt;Variables!$G$8,0,1)</f>
        <v>0</v>
      </c>
      <c r="AL360" s="77">
        <f>IF(G360&gt;Variables!$G$9,0,1)</f>
        <v>0</v>
      </c>
      <c r="AM360" s="77">
        <f>IF(AND(K360&gt;Variables!$G$10,K360&lt;Variables!$G$11),0,1)</f>
        <v>1</v>
      </c>
      <c r="AN360" s="77">
        <f>IF(H360&lt;Variables!$G$13,1,0)</f>
        <v>1</v>
      </c>
      <c r="AO360" s="77">
        <f>IF(R360&lt;Variables!$G$12,0,1)</f>
        <v>1</v>
      </c>
      <c r="AP360" s="78">
        <f t="shared" si="11"/>
        <v>1</v>
      </c>
      <c r="AQ360" s="77">
        <f>IF(V360&lt;Variables!$G$15,1,0)</f>
        <v>1</v>
      </c>
      <c r="AR360">
        <v>0</v>
      </c>
      <c r="AS360">
        <v>0</v>
      </c>
      <c r="AT360">
        <v>1</v>
      </c>
      <c r="AU360">
        <v>0</v>
      </c>
      <c r="BA360">
        <v>-2.25</v>
      </c>
    </row>
    <row r="361" spans="3:53" x14ac:dyDescent="0.25">
      <c r="C361" t="s">
        <v>239</v>
      </c>
      <c r="D361" t="s">
        <v>174</v>
      </c>
      <c r="E361">
        <v>31.74</v>
      </c>
      <c r="F361">
        <v>19.05</v>
      </c>
      <c r="G361">
        <v>17.57</v>
      </c>
      <c r="H361">
        <v>404.55</v>
      </c>
      <c r="I361">
        <v>127.578</v>
      </c>
      <c r="J361" t="s">
        <v>75</v>
      </c>
      <c r="K361">
        <v>64.92</v>
      </c>
      <c r="L361">
        <v>31.221121052631581</v>
      </c>
      <c r="M361">
        <v>1.373682087345381</v>
      </c>
      <c r="N361">
        <v>30.561167441860469</v>
      </c>
      <c r="O361">
        <v>3.562797658862106</v>
      </c>
      <c r="P361">
        <v>276366</v>
      </c>
      <c r="Q361">
        <v>701001</v>
      </c>
      <c r="R361">
        <v>0.39</v>
      </c>
      <c r="S361">
        <v>23.620999999999999</v>
      </c>
      <c r="T361">
        <v>7.9720000000000013</v>
      </c>
      <c r="U361">
        <v>14.5204</v>
      </c>
      <c r="V361">
        <v>2.426664933214679</v>
      </c>
      <c r="AC361">
        <v>31.65</v>
      </c>
      <c r="AD361">
        <v>27.67</v>
      </c>
      <c r="AH361" s="77">
        <f>IF(AND(M361&lt;Variables!$G$6,M361&gt;Variables!$G$5),0,1)</f>
        <v>1</v>
      </c>
      <c r="AI361" s="77">
        <f t="shared" si="10"/>
        <v>0</v>
      </c>
      <c r="AJ361" s="77">
        <f>IF(I361&gt;Variables!$G$7,0,1)</f>
        <v>0</v>
      </c>
      <c r="AK361" s="77">
        <f>IF(F361&gt;Variables!$G$8,0,1)</f>
        <v>0</v>
      </c>
      <c r="AL361" s="77">
        <f>IF(G361&gt;Variables!$G$9,0,1)</f>
        <v>0</v>
      </c>
      <c r="AM361" s="77">
        <f>IF(AND(K361&gt;Variables!$G$10,K361&lt;Variables!$G$11),0,1)</f>
        <v>0</v>
      </c>
      <c r="AN361" s="77">
        <f>IF(H361&lt;Variables!$G$13,1,0)</f>
        <v>1</v>
      </c>
      <c r="AO361" s="77">
        <f>IF(R361&lt;Variables!$G$12,0,1)</f>
        <v>0</v>
      </c>
      <c r="AP361" s="78">
        <f t="shared" si="11"/>
        <v>1</v>
      </c>
      <c r="AQ361" s="77">
        <f>IF(V361&lt;Variables!$G$15,1,0)</f>
        <v>1</v>
      </c>
      <c r="AR361">
        <v>0</v>
      </c>
      <c r="AS361">
        <v>0</v>
      </c>
      <c r="AT361">
        <v>1</v>
      </c>
      <c r="AU361">
        <v>0</v>
      </c>
      <c r="BA361">
        <v>-2.25</v>
      </c>
    </row>
    <row r="362" spans="3:53" x14ac:dyDescent="0.25">
      <c r="C362" t="s">
        <v>239</v>
      </c>
      <c r="D362" t="s">
        <v>234</v>
      </c>
      <c r="E362">
        <v>4.78</v>
      </c>
      <c r="F362">
        <v>16.41</v>
      </c>
      <c r="G362">
        <v>8.41</v>
      </c>
      <c r="H362">
        <v>38.46</v>
      </c>
      <c r="I362">
        <v>-34.030999999999999</v>
      </c>
      <c r="J362" t="s">
        <v>75</v>
      </c>
      <c r="K362">
        <v>66.14</v>
      </c>
      <c r="L362">
        <v>4.640421052631579</v>
      </c>
      <c r="M362">
        <v>2.7902413574085778</v>
      </c>
      <c r="N362">
        <v>4.6607404255319151</v>
      </c>
      <c r="O362">
        <v>2.3421080021985272</v>
      </c>
      <c r="P362">
        <v>924030</v>
      </c>
      <c r="Q362">
        <v>270440</v>
      </c>
      <c r="R362">
        <v>3.42</v>
      </c>
      <c r="S362">
        <v>23.620999999999999</v>
      </c>
      <c r="T362">
        <v>7.9720000000000013</v>
      </c>
      <c r="U362">
        <v>14.5204</v>
      </c>
      <c r="V362">
        <v>2.3316045016786142</v>
      </c>
      <c r="AC362">
        <v>4.91</v>
      </c>
      <c r="AD362">
        <v>4.5</v>
      </c>
      <c r="AH362" s="77">
        <f>IF(AND(M362&lt;Variables!$G$6,M362&gt;Variables!$G$5),0,1)</f>
        <v>1</v>
      </c>
      <c r="AI362" s="77">
        <f t="shared" si="10"/>
        <v>1</v>
      </c>
      <c r="AJ362" s="77">
        <f>IF(I362&gt;Variables!$G$7,0,1)</f>
        <v>1</v>
      </c>
      <c r="AK362" s="77">
        <f>IF(F362&gt;Variables!$G$8,0,1)</f>
        <v>0</v>
      </c>
      <c r="AL362" s="77">
        <f>IF(G362&gt;Variables!$G$9,0,1)</f>
        <v>1</v>
      </c>
      <c r="AM362" s="77">
        <f>IF(AND(K362&gt;Variables!$G$10,K362&lt;Variables!$G$11),0,1)</f>
        <v>0</v>
      </c>
      <c r="AN362" s="77">
        <f>IF(H362&lt;Variables!$G$13,1,0)</f>
        <v>1</v>
      </c>
      <c r="AO362" s="77">
        <f>IF(R362&lt;Variables!$G$12,0,1)</f>
        <v>1</v>
      </c>
      <c r="AP362" s="78">
        <f t="shared" si="11"/>
        <v>1</v>
      </c>
      <c r="AQ362" s="77">
        <f>IF(V362&lt;Variables!$G$15,1,0)</f>
        <v>1</v>
      </c>
      <c r="AR362">
        <v>0</v>
      </c>
      <c r="AS362">
        <v>0</v>
      </c>
      <c r="AT362">
        <v>1</v>
      </c>
      <c r="AU362">
        <v>0</v>
      </c>
      <c r="BA362">
        <v>-2.25</v>
      </c>
    </row>
    <row r="363" spans="3:53" x14ac:dyDescent="0.25">
      <c r="C363" t="s">
        <v>239</v>
      </c>
      <c r="D363" t="s">
        <v>218</v>
      </c>
      <c r="E363">
        <v>12.15</v>
      </c>
      <c r="F363">
        <v>16.059999999999999</v>
      </c>
      <c r="G363">
        <v>-11.89</v>
      </c>
      <c r="H363">
        <v>89.12</v>
      </c>
      <c r="I363">
        <v>-46.113</v>
      </c>
      <c r="J363" t="s">
        <v>75</v>
      </c>
      <c r="K363">
        <v>49.56</v>
      </c>
      <c r="L363">
        <v>12.101929999999999</v>
      </c>
      <c r="M363">
        <v>-0.25971064119526438</v>
      </c>
      <c r="N363">
        <v>11.923133999999999</v>
      </c>
      <c r="O363">
        <v>1.2359669865322309</v>
      </c>
      <c r="P363">
        <v>5090000</v>
      </c>
      <c r="Q363">
        <v>138930</v>
      </c>
      <c r="R363">
        <v>36.64</v>
      </c>
      <c r="S363">
        <v>23.620999999999999</v>
      </c>
      <c r="T363">
        <v>7.9720000000000013</v>
      </c>
      <c r="U363">
        <v>14.5204</v>
      </c>
      <c r="V363">
        <v>2.368864057165097</v>
      </c>
      <c r="AC363">
        <v>13</v>
      </c>
      <c r="AD363">
        <v>11.45</v>
      </c>
      <c r="AH363" s="77">
        <f>IF(AND(M363&lt;Variables!$G$6,M363&gt;Variables!$G$5),0,1)</f>
        <v>1</v>
      </c>
      <c r="AI363" s="77">
        <f t="shared" si="10"/>
        <v>0</v>
      </c>
      <c r="AJ363" s="77">
        <f>IF(I363&gt;Variables!$G$7,0,1)</f>
        <v>1</v>
      </c>
      <c r="AK363" s="77">
        <f>IF(F363&gt;Variables!$G$8,0,1)</f>
        <v>0</v>
      </c>
      <c r="AL363" s="77">
        <f>IF(G363&gt;Variables!$G$9,0,1)</f>
        <v>1</v>
      </c>
      <c r="AM363" s="77">
        <f>IF(AND(K363&gt;Variables!$G$10,K363&lt;Variables!$G$11),0,1)</f>
        <v>1</v>
      </c>
      <c r="AN363" s="77">
        <f>IF(H363&lt;Variables!$G$13,1,0)</f>
        <v>1</v>
      </c>
      <c r="AO363" s="77">
        <f>IF(R363&lt;Variables!$G$12,0,1)</f>
        <v>1</v>
      </c>
      <c r="AP363" s="78">
        <f t="shared" si="11"/>
        <v>1</v>
      </c>
      <c r="AQ363" s="77">
        <f>IF(V363&lt;Variables!$G$15,1,0)</f>
        <v>1</v>
      </c>
      <c r="AR363">
        <v>0</v>
      </c>
      <c r="AS363">
        <v>0</v>
      </c>
      <c r="AT363">
        <v>1</v>
      </c>
      <c r="AU363">
        <v>0</v>
      </c>
      <c r="BA363">
        <v>-2.25</v>
      </c>
    </row>
    <row r="364" spans="3:53" x14ac:dyDescent="0.25">
      <c r="C364" t="s">
        <v>239</v>
      </c>
      <c r="D364" t="s">
        <v>221</v>
      </c>
      <c r="E364">
        <v>8.36</v>
      </c>
      <c r="F364">
        <v>10.32</v>
      </c>
      <c r="G364">
        <v>1.71</v>
      </c>
      <c r="H364">
        <v>-99999</v>
      </c>
      <c r="I364">
        <v>0.91600000000000004</v>
      </c>
      <c r="J364" t="s">
        <v>75</v>
      </c>
      <c r="K364">
        <v>68.84</v>
      </c>
      <c r="L364">
        <v>8.3335000000000008</v>
      </c>
      <c r="M364">
        <v>0.19799604007918459</v>
      </c>
      <c r="N364">
        <v>8.3284181818181828</v>
      </c>
      <c r="O364">
        <v>0.25913466051611339</v>
      </c>
      <c r="P364">
        <v>38574</v>
      </c>
      <c r="Q364">
        <v>327629</v>
      </c>
      <c r="R364">
        <v>0.12</v>
      </c>
      <c r="S364">
        <v>23.620999999999999</v>
      </c>
      <c r="T364">
        <v>7.9720000000000013</v>
      </c>
      <c r="U364">
        <v>14.5204</v>
      </c>
      <c r="V364">
        <v>2.5462615542569158</v>
      </c>
      <c r="AC364">
        <v>8.35</v>
      </c>
      <c r="AD364">
        <v>8.26</v>
      </c>
      <c r="AH364" s="77">
        <f>IF(AND(M364&lt;Variables!$G$6,M364&gt;Variables!$G$5),0,1)</f>
        <v>1</v>
      </c>
      <c r="AI364" s="77">
        <f t="shared" si="10"/>
        <v>0</v>
      </c>
      <c r="AJ364" s="77">
        <f>IF(I364&gt;Variables!$G$7,0,1)</f>
        <v>1</v>
      </c>
      <c r="AK364" s="77">
        <f>IF(F364&gt;Variables!$G$8,0,1)</f>
        <v>0</v>
      </c>
      <c r="AL364" s="77">
        <f>IF(G364&gt;Variables!$G$9,0,1)</f>
        <v>1</v>
      </c>
      <c r="AM364" s="77">
        <f>IF(AND(K364&gt;Variables!$G$10,K364&lt;Variables!$G$11),0,1)</f>
        <v>0</v>
      </c>
      <c r="AN364" s="77">
        <f>IF(H364&lt;Variables!$G$13,1,0)</f>
        <v>1</v>
      </c>
      <c r="AO364" s="77">
        <f>IF(R364&lt;Variables!$G$12,0,1)</f>
        <v>0</v>
      </c>
      <c r="AP364" s="78">
        <f t="shared" si="11"/>
        <v>1</v>
      </c>
      <c r="AQ364" s="77">
        <f>IF(V364&lt;Variables!$G$15,1,0)</f>
        <v>1</v>
      </c>
      <c r="AR364">
        <v>0</v>
      </c>
      <c r="AS364">
        <v>0</v>
      </c>
      <c r="AT364">
        <v>0</v>
      </c>
      <c r="AU364">
        <v>0</v>
      </c>
      <c r="BA364">
        <v>0</v>
      </c>
    </row>
    <row r="365" spans="3:53" x14ac:dyDescent="0.25">
      <c r="C365" t="s">
        <v>239</v>
      </c>
      <c r="D365" t="s">
        <v>216</v>
      </c>
      <c r="E365">
        <v>47.58</v>
      </c>
      <c r="F365">
        <v>7.69</v>
      </c>
      <c r="G365">
        <v>3.79</v>
      </c>
      <c r="H365">
        <v>2660</v>
      </c>
      <c r="I365">
        <v>1.177</v>
      </c>
      <c r="J365" t="s">
        <v>74</v>
      </c>
      <c r="K365">
        <v>52.55</v>
      </c>
      <c r="L365">
        <v>47.564399999999999</v>
      </c>
      <c r="M365">
        <v>-0.13539537973778529</v>
      </c>
      <c r="N365">
        <v>47.619025000000001</v>
      </c>
      <c r="O365">
        <v>-0.24995261872749511</v>
      </c>
      <c r="P365">
        <v>80225</v>
      </c>
      <c r="Q365">
        <v>141185</v>
      </c>
      <c r="R365">
        <v>0.56999999999999995</v>
      </c>
      <c r="S365">
        <v>23.620999999999999</v>
      </c>
      <c r="T365">
        <v>7.9720000000000013</v>
      </c>
      <c r="U365">
        <v>14.5204</v>
      </c>
      <c r="V365">
        <v>2.397935385607723</v>
      </c>
      <c r="AC365">
        <v>47.79</v>
      </c>
      <c r="AD365">
        <v>46.42</v>
      </c>
      <c r="AH365" s="77">
        <f>IF(AND(M365&lt;Variables!$G$6,M365&gt;Variables!$G$5),0,1)</f>
        <v>1</v>
      </c>
      <c r="AI365" s="77">
        <f t="shared" si="10"/>
        <v>1</v>
      </c>
      <c r="AJ365" s="77">
        <f>IF(I365&gt;Variables!$G$7,0,1)</f>
        <v>1</v>
      </c>
      <c r="AK365" s="77">
        <f>IF(F365&gt;Variables!$G$8,0,1)</f>
        <v>1</v>
      </c>
      <c r="AL365" s="77">
        <f>IF(G365&gt;Variables!$G$9,0,1)</f>
        <v>1</v>
      </c>
      <c r="AM365" s="77">
        <f>IF(AND(K365&gt;Variables!$G$10,K365&lt;Variables!$G$11),0,1)</f>
        <v>1</v>
      </c>
      <c r="AN365" s="77">
        <f>IF(H365&lt;Variables!$G$13,1,0)</f>
        <v>0</v>
      </c>
      <c r="AO365" s="77">
        <f>IF(R365&lt;Variables!$G$12,0,1)</f>
        <v>0</v>
      </c>
      <c r="AP365" s="78">
        <f t="shared" si="11"/>
        <v>0</v>
      </c>
      <c r="AQ365" s="77">
        <f>IF(V365&lt;Variables!$G$15,1,0)</f>
        <v>1</v>
      </c>
      <c r="AR365">
        <v>0</v>
      </c>
      <c r="AS365">
        <v>0</v>
      </c>
      <c r="AT365">
        <v>1</v>
      </c>
      <c r="AU365">
        <v>0</v>
      </c>
      <c r="BA365">
        <v>-2.34</v>
      </c>
    </row>
    <row r="366" spans="3:53" x14ac:dyDescent="0.25">
      <c r="C366" t="s">
        <v>239</v>
      </c>
      <c r="D366" t="s">
        <v>137</v>
      </c>
      <c r="E366">
        <v>117</v>
      </c>
      <c r="F366">
        <v>9.19</v>
      </c>
      <c r="G366">
        <v>9.8699999999999992</v>
      </c>
      <c r="H366">
        <v>5090</v>
      </c>
      <c r="I366">
        <v>-25.187999999999999</v>
      </c>
      <c r="J366" t="s">
        <v>75</v>
      </c>
      <c r="K366">
        <v>67.98</v>
      </c>
      <c r="L366">
        <v>115.9321789473684</v>
      </c>
      <c r="M366">
        <v>0.7055168461923762</v>
      </c>
      <c r="N366">
        <v>114.453406122449</v>
      </c>
      <c r="O366">
        <v>2.0066627594235888</v>
      </c>
      <c r="P366">
        <v>173705</v>
      </c>
      <c r="Q366">
        <v>791751</v>
      </c>
      <c r="R366">
        <v>0.22</v>
      </c>
      <c r="S366">
        <v>23.620999999999999</v>
      </c>
      <c r="T366">
        <v>7.9720000000000013</v>
      </c>
      <c r="U366">
        <v>14.5204</v>
      </c>
      <c r="V366">
        <v>2.49829452491957</v>
      </c>
      <c r="AC366">
        <v>117.34990000000001</v>
      </c>
      <c r="AD366">
        <v>111.8681</v>
      </c>
      <c r="AH366" s="77">
        <f>IF(AND(M366&lt;Variables!$G$6,M366&gt;Variables!$G$5),0,1)</f>
        <v>1</v>
      </c>
      <c r="AI366" s="77">
        <f t="shared" si="10"/>
        <v>0</v>
      </c>
      <c r="AJ366" s="77">
        <f>IF(I366&gt;Variables!$G$7,0,1)</f>
        <v>1</v>
      </c>
      <c r="AK366" s="77">
        <f>IF(F366&gt;Variables!$G$8,0,1)</f>
        <v>0</v>
      </c>
      <c r="AL366" s="77">
        <f>IF(G366&gt;Variables!$G$9,0,1)</f>
        <v>1</v>
      </c>
      <c r="AM366" s="77">
        <f>IF(AND(K366&gt;Variables!$G$10,K366&lt;Variables!$G$11),0,1)</f>
        <v>0</v>
      </c>
      <c r="AN366" s="77">
        <f>IF(H366&lt;Variables!$G$13,1,0)</f>
        <v>0</v>
      </c>
      <c r="AO366" s="77">
        <f>IF(R366&lt;Variables!$G$12,0,1)</f>
        <v>0</v>
      </c>
      <c r="AP366" s="78">
        <f t="shared" si="11"/>
        <v>1</v>
      </c>
      <c r="AQ366" s="77">
        <f>IF(V366&lt;Variables!$G$15,1,0)</f>
        <v>1</v>
      </c>
      <c r="AR366">
        <v>0</v>
      </c>
      <c r="AS366">
        <v>0</v>
      </c>
      <c r="AT366">
        <v>1</v>
      </c>
      <c r="AU366">
        <v>0</v>
      </c>
      <c r="BA366">
        <v>-2.25</v>
      </c>
    </row>
    <row r="367" spans="3:53" x14ac:dyDescent="0.25">
      <c r="C367" t="s">
        <v>239</v>
      </c>
      <c r="D367" t="s">
        <v>129</v>
      </c>
      <c r="E367">
        <v>61.06</v>
      </c>
      <c r="F367">
        <v>9.0399999999999991</v>
      </c>
      <c r="G367">
        <v>12.76</v>
      </c>
      <c r="H367">
        <v>23990</v>
      </c>
      <c r="I367">
        <v>83950.195000000007</v>
      </c>
      <c r="J367" t="s">
        <v>75</v>
      </c>
      <c r="K367">
        <v>76.069999999999993</v>
      </c>
      <c r="L367">
        <v>59.26429499999999</v>
      </c>
      <c r="M367">
        <v>2.7431440802594729</v>
      </c>
      <c r="N367">
        <v>58.704532</v>
      </c>
      <c r="O367">
        <v>3.7228267146393401</v>
      </c>
      <c r="P367">
        <v>90641000</v>
      </c>
      <c r="Q367">
        <v>146893000</v>
      </c>
      <c r="R367">
        <v>0.62</v>
      </c>
      <c r="S367">
        <v>23.620999999999999</v>
      </c>
      <c r="T367">
        <v>7.9720000000000013</v>
      </c>
      <c r="U367">
        <v>14.5204</v>
      </c>
      <c r="V367">
        <v>2.359231697207465</v>
      </c>
      <c r="AC367">
        <v>63.83</v>
      </c>
      <c r="AD367">
        <v>58.07</v>
      </c>
      <c r="AH367" s="77">
        <f>IF(AND(M367&lt;Variables!$G$6,M367&gt;Variables!$G$5),0,1)</f>
        <v>1</v>
      </c>
      <c r="AI367" s="77">
        <f t="shared" si="10"/>
        <v>0</v>
      </c>
      <c r="AJ367" s="77">
        <f>IF(I367&gt;Variables!$G$7,0,1)</f>
        <v>0</v>
      </c>
      <c r="AK367" s="77">
        <f>IF(F367&gt;Variables!$G$8,0,1)</f>
        <v>0</v>
      </c>
      <c r="AL367" s="77">
        <f>IF(G367&gt;Variables!$G$9,0,1)</f>
        <v>0</v>
      </c>
      <c r="AM367" s="77">
        <f>IF(AND(K367&gt;Variables!$G$10,K367&lt;Variables!$G$11),0,1)</f>
        <v>1</v>
      </c>
      <c r="AN367" s="77">
        <f>IF(H367&lt;Variables!$G$13,1,0)</f>
        <v>0</v>
      </c>
      <c r="AO367" s="77">
        <f>IF(R367&lt;Variables!$G$12,0,1)</f>
        <v>0</v>
      </c>
      <c r="AP367" s="78">
        <f t="shared" si="11"/>
        <v>1</v>
      </c>
      <c r="AQ367" s="77">
        <f>IF(V367&lt;Variables!$G$15,1,0)</f>
        <v>1</v>
      </c>
      <c r="AR367">
        <v>1</v>
      </c>
      <c r="AS367">
        <v>0</v>
      </c>
      <c r="AT367">
        <v>0</v>
      </c>
      <c r="AU367">
        <v>0</v>
      </c>
      <c r="BA367">
        <v>2</v>
      </c>
    </row>
    <row r="368" spans="3:53" x14ac:dyDescent="0.25">
      <c r="C368" t="s">
        <v>239</v>
      </c>
      <c r="D368" t="s">
        <v>231</v>
      </c>
      <c r="E368">
        <v>363.41</v>
      </c>
      <c r="F368">
        <v>8.56</v>
      </c>
      <c r="G368">
        <v>8.1300000000000008</v>
      </c>
      <c r="H368">
        <v>56250</v>
      </c>
      <c r="I368">
        <v>-6.7069999999999999</v>
      </c>
      <c r="J368" t="s">
        <v>75</v>
      </c>
      <c r="K368">
        <v>56.69</v>
      </c>
      <c r="L368">
        <v>362.08213000000001</v>
      </c>
      <c r="M368">
        <v>4.2219703027047251E-2</v>
      </c>
      <c r="N368">
        <v>358.73441999999989</v>
      </c>
      <c r="O368">
        <v>0.97581380677105678</v>
      </c>
      <c r="P368">
        <v>1266000</v>
      </c>
      <c r="Q368">
        <v>2076000</v>
      </c>
      <c r="R368">
        <v>0.61</v>
      </c>
      <c r="S368">
        <v>23.620999999999999</v>
      </c>
      <c r="T368">
        <v>7.9720000000000013</v>
      </c>
      <c r="U368">
        <v>14.5204</v>
      </c>
      <c r="V368">
        <v>2.4343949726606282</v>
      </c>
      <c r="AC368">
        <v>363.62</v>
      </c>
      <c r="AD368">
        <v>353.6139</v>
      </c>
      <c r="AH368" s="77">
        <f>IF(AND(M368&lt;Variables!$G$6,M368&gt;Variables!$G$5),0,1)</f>
        <v>1</v>
      </c>
      <c r="AI368" s="77">
        <f t="shared" si="10"/>
        <v>0</v>
      </c>
      <c r="AJ368" s="77">
        <f>IF(I368&gt;Variables!$G$7,0,1)</f>
        <v>1</v>
      </c>
      <c r="AK368" s="77">
        <f>IF(F368&gt;Variables!$G$8,0,1)</f>
        <v>1</v>
      </c>
      <c r="AL368" s="77">
        <f>IF(G368&gt;Variables!$G$9,0,1)</f>
        <v>1</v>
      </c>
      <c r="AM368" s="77">
        <f>IF(AND(K368&gt;Variables!$G$10,K368&lt;Variables!$G$11),0,1)</f>
        <v>1</v>
      </c>
      <c r="AN368" s="77">
        <f>IF(H368&lt;Variables!$G$13,1,0)</f>
        <v>0</v>
      </c>
      <c r="AO368" s="77">
        <f>IF(R368&lt;Variables!$G$12,0,1)</f>
        <v>0</v>
      </c>
      <c r="AP368" s="78">
        <f t="shared" si="11"/>
        <v>1</v>
      </c>
      <c r="AQ368" s="77">
        <f>IF(V368&lt;Variables!$G$15,1,0)</f>
        <v>1</v>
      </c>
      <c r="AR368">
        <v>0</v>
      </c>
      <c r="AS368">
        <v>0</v>
      </c>
      <c r="AT368">
        <v>1</v>
      </c>
      <c r="AU368">
        <v>0</v>
      </c>
      <c r="BA368">
        <v>-1.45</v>
      </c>
    </row>
    <row r="369" spans="3:53" x14ac:dyDescent="0.25">
      <c r="C369" t="s">
        <v>239</v>
      </c>
      <c r="D369" t="s">
        <v>79</v>
      </c>
      <c r="E369">
        <v>52.11</v>
      </c>
      <c r="F369">
        <v>8.52</v>
      </c>
      <c r="G369">
        <v>4.08</v>
      </c>
      <c r="H369">
        <v>9750</v>
      </c>
      <c r="I369">
        <v>-39.366</v>
      </c>
      <c r="J369" t="s">
        <v>75</v>
      </c>
      <c r="K369">
        <v>44.45</v>
      </c>
      <c r="L369">
        <v>52.206505000000007</v>
      </c>
      <c r="M369">
        <v>-0.72118407466657408</v>
      </c>
      <c r="N369">
        <v>51.77309799999999</v>
      </c>
      <c r="O369">
        <v>0.1099065000900816</v>
      </c>
      <c r="P369">
        <v>11599000</v>
      </c>
      <c r="Q369">
        <v>6236000</v>
      </c>
      <c r="R369">
        <v>1.86</v>
      </c>
      <c r="S369">
        <v>23.620999999999999</v>
      </c>
      <c r="T369">
        <v>7.9720000000000013</v>
      </c>
      <c r="U369">
        <v>14.5204</v>
      </c>
      <c r="V369">
        <v>2.316693359118946</v>
      </c>
      <c r="AC369">
        <v>52.55</v>
      </c>
      <c r="AD369">
        <v>50.51</v>
      </c>
      <c r="AH369" s="77">
        <f>IF(AND(M369&lt;Variables!$G$6,M369&gt;Variables!$G$5),0,1)</f>
        <v>1</v>
      </c>
      <c r="AI369" s="77">
        <f t="shared" si="10"/>
        <v>0</v>
      </c>
      <c r="AJ369" s="77">
        <f>IF(I369&gt;Variables!$G$7,0,1)</f>
        <v>1</v>
      </c>
      <c r="AK369" s="77">
        <f>IF(F369&gt;Variables!$G$8,0,1)</f>
        <v>1</v>
      </c>
      <c r="AL369" s="77">
        <f>IF(G369&gt;Variables!$G$9,0,1)</f>
        <v>1</v>
      </c>
      <c r="AM369" s="77">
        <f>IF(AND(K369&gt;Variables!$G$10,K369&lt;Variables!$G$11),0,1)</f>
        <v>1</v>
      </c>
      <c r="AN369" s="77">
        <f>IF(H369&lt;Variables!$G$13,1,0)</f>
        <v>0</v>
      </c>
      <c r="AO369" s="77">
        <f>IF(R369&lt;Variables!$G$12,0,1)</f>
        <v>0</v>
      </c>
      <c r="AP369" s="78">
        <f t="shared" si="11"/>
        <v>1</v>
      </c>
      <c r="AQ369" s="77">
        <f>IF(V369&lt;Variables!$G$15,1,0)</f>
        <v>1</v>
      </c>
      <c r="AR369">
        <v>0</v>
      </c>
      <c r="AS369">
        <v>0</v>
      </c>
      <c r="AT369">
        <v>1</v>
      </c>
      <c r="AU369">
        <v>0</v>
      </c>
      <c r="BA369">
        <v>-1.65</v>
      </c>
    </row>
    <row r="370" spans="3:53" x14ac:dyDescent="0.25">
      <c r="C370" t="s">
        <v>239</v>
      </c>
      <c r="D370" t="s">
        <v>83</v>
      </c>
      <c r="E370">
        <v>30.82</v>
      </c>
      <c r="F370">
        <v>8.2200000000000006</v>
      </c>
      <c r="G370">
        <v>7.11</v>
      </c>
      <c r="H370">
        <v>24680</v>
      </c>
      <c r="I370">
        <v>1.419</v>
      </c>
      <c r="J370" t="s">
        <v>75</v>
      </c>
      <c r="K370">
        <v>50.92</v>
      </c>
      <c r="L370">
        <v>30.774180000000008</v>
      </c>
      <c r="M370">
        <v>-0.2134256704809275</v>
      </c>
      <c r="N370">
        <v>30.547872000000002</v>
      </c>
      <c r="O370">
        <v>0.52582386098776079</v>
      </c>
      <c r="P370">
        <v>10414000</v>
      </c>
      <c r="Q370">
        <v>13870000</v>
      </c>
      <c r="R370">
        <v>0.75</v>
      </c>
      <c r="S370">
        <v>23.620999999999999</v>
      </c>
      <c r="T370">
        <v>7.9720000000000013</v>
      </c>
      <c r="U370">
        <v>14.5204</v>
      </c>
      <c r="V370">
        <v>2.3826473309019449</v>
      </c>
      <c r="AC370">
        <v>31.315000000000001</v>
      </c>
      <c r="AD370">
        <v>30.26</v>
      </c>
      <c r="AH370" s="77">
        <f>IF(AND(M370&lt;Variables!$G$6,M370&gt;Variables!$G$5),0,1)</f>
        <v>1</v>
      </c>
      <c r="AI370" s="77">
        <f t="shared" si="10"/>
        <v>0</v>
      </c>
      <c r="AJ370" s="77">
        <f>IF(I370&gt;Variables!$G$7,0,1)</f>
        <v>1</v>
      </c>
      <c r="AK370" s="77">
        <f>IF(F370&gt;Variables!$G$8,0,1)</f>
        <v>1</v>
      </c>
      <c r="AL370" s="77">
        <f>IF(G370&gt;Variables!$G$9,0,1)</f>
        <v>1</v>
      </c>
      <c r="AM370" s="77">
        <f>IF(AND(K370&gt;Variables!$G$10,K370&lt;Variables!$G$11),0,1)</f>
        <v>1</v>
      </c>
      <c r="AN370" s="77">
        <f>IF(H370&lt;Variables!$G$13,1,0)</f>
        <v>0</v>
      </c>
      <c r="AO370" s="77">
        <f>IF(R370&lt;Variables!$G$12,0,1)</f>
        <v>0</v>
      </c>
      <c r="AP370" s="78">
        <f t="shared" si="11"/>
        <v>1</v>
      </c>
      <c r="AQ370" s="77">
        <f>IF(V370&lt;Variables!$G$15,1,0)</f>
        <v>1</v>
      </c>
      <c r="AR370">
        <v>1</v>
      </c>
      <c r="AS370">
        <v>0</v>
      </c>
      <c r="AT370">
        <v>0</v>
      </c>
      <c r="AU370">
        <v>0</v>
      </c>
      <c r="BA370">
        <v>1.53</v>
      </c>
    </row>
    <row r="371" spans="3:53" x14ac:dyDescent="0.25">
      <c r="C371" t="s">
        <v>239</v>
      </c>
      <c r="D371" t="s">
        <v>175</v>
      </c>
      <c r="E371">
        <v>57.99</v>
      </c>
      <c r="F371">
        <v>8.15</v>
      </c>
      <c r="G371">
        <v>1</v>
      </c>
      <c r="H371">
        <v>-99999</v>
      </c>
      <c r="I371">
        <v>5.694</v>
      </c>
      <c r="J371" t="s">
        <v>75</v>
      </c>
      <c r="K371">
        <v>46.36</v>
      </c>
      <c r="L371">
        <v>57.750841666666673</v>
      </c>
      <c r="M371">
        <v>-1.877317516729635E-2</v>
      </c>
      <c r="N371">
        <v>57.821156410256393</v>
      </c>
      <c r="O371">
        <v>-0.14035763947812541</v>
      </c>
      <c r="P371">
        <v>119996</v>
      </c>
      <c r="Q371">
        <v>208562</v>
      </c>
      <c r="R371">
        <v>0.57999999999999996</v>
      </c>
      <c r="S371">
        <v>23.620999999999999</v>
      </c>
      <c r="T371">
        <v>7.9720000000000013</v>
      </c>
      <c r="U371">
        <v>14.5204</v>
      </c>
      <c r="V371">
        <v>2.3295803529295749</v>
      </c>
      <c r="AC371">
        <v>57.95</v>
      </c>
      <c r="AD371">
        <v>57.44</v>
      </c>
      <c r="AH371" s="77">
        <f>IF(AND(M371&lt;Variables!$G$6,M371&gt;Variables!$G$5),0,1)</f>
        <v>1</v>
      </c>
      <c r="AI371" s="77">
        <f t="shared" si="10"/>
        <v>1</v>
      </c>
      <c r="AJ371" s="77">
        <f>IF(I371&gt;Variables!$G$7,0,1)</f>
        <v>1</v>
      </c>
      <c r="AK371" s="77">
        <f>IF(F371&gt;Variables!$G$8,0,1)</f>
        <v>1</v>
      </c>
      <c r="AL371" s="77">
        <f>IF(G371&gt;Variables!$G$9,0,1)</f>
        <v>1</v>
      </c>
      <c r="AM371" s="77">
        <f>IF(AND(K371&gt;Variables!$G$10,K371&lt;Variables!$G$11),0,1)</f>
        <v>1</v>
      </c>
      <c r="AN371" s="77">
        <f>IF(H371&lt;Variables!$G$13,1,0)</f>
        <v>1</v>
      </c>
      <c r="AO371" s="77">
        <f>IF(R371&lt;Variables!$G$12,0,1)</f>
        <v>0</v>
      </c>
      <c r="AP371" s="78">
        <f t="shared" si="11"/>
        <v>1</v>
      </c>
      <c r="AQ371" s="77">
        <f>IF(V371&lt;Variables!$G$15,1,0)</f>
        <v>1</v>
      </c>
      <c r="AR371">
        <v>0</v>
      </c>
      <c r="AS371">
        <v>1</v>
      </c>
      <c r="AT371">
        <v>0</v>
      </c>
      <c r="AU371">
        <v>0</v>
      </c>
      <c r="BA371">
        <v>-0.16</v>
      </c>
    </row>
    <row r="372" spans="3:53" x14ac:dyDescent="0.25">
      <c r="C372" t="s">
        <v>239</v>
      </c>
      <c r="D372" t="s">
        <v>193</v>
      </c>
      <c r="E372">
        <v>4.8499999999999996</v>
      </c>
      <c r="F372">
        <v>16.91</v>
      </c>
      <c r="G372">
        <v>-3.04</v>
      </c>
      <c r="H372">
        <v>242.76</v>
      </c>
      <c r="I372">
        <v>38.893000000000001</v>
      </c>
      <c r="J372" t="s">
        <v>75</v>
      </c>
      <c r="K372">
        <v>53.21</v>
      </c>
      <c r="L372">
        <v>4.8185650000000004</v>
      </c>
      <c r="M372">
        <v>0.44484198096320021</v>
      </c>
      <c r="N372">
        <v>4.8722699999999994</v>
      </c>
      <c r="O372">
        <v>-0.6623196169341925</v>
      </c>
      <c r="P372">
        <v>32720000</v>
      </c>
      <c r="Q372">
        <v>3950000</v>
      </c>
      <c r="R372">
        <v>8.2799999999999994</v>
      </c>
      <c r="S372">
        <v>23.620999999999999</v>
      </c>
      <c r="T372">
        <v>7.9720000000000013</v>
      </c>
      <c r="U372">
        <v>14.5204</v>
      </c>
      <c r="V372">
        <v>2.3845658098072771</v>
      </c>
      <c r="AC372">
        <v>5.0999999999999996</v>
      </c>
      <c r="AD372">
        <v>4.41</v>
      </c>
      <c r="AH372" s="77">
        <f>IF(AND(M372&lt;Variables!$G$6,M372&gt;Variables!$G$5),0,1)</f>
        <v>1</v>
      </c>
      <c r="AI372" s="77">
        <f t="shared" si="10"/>
        <v>1</v>
      </c>
      <c r="AJ372" s="77">
        <f>IF(I372&gt;Variables!$G$7,0,1)</f>
        <v>1</v>
      </c>
      <c r="AK372" s="77">
        <f>IF(F372&gt;Variables!$G$8,0,1)</f>
        <v>0</v>
      </c>
      <c r="AL372" s="77">
        <f>IF(G372&gt;Variables!$G$9,0,1)</f>
        <v>1</v>
      </c>
      <c r="AM372" s="77">
        <f>IF(AND(K372&gt;Variables!$G$10,K372&lt;Variables!$G$11),0,1)</f>
        <v>1</v>
      </c>
      <c r="AN372" s="77">
        <f>IF(H372&lt;Variables!$G$13,1,0)</f>
        <v>1</v>
      </c>
      <c r="AO372" s="77">
        <f>IF(R372&lt;Variables!$G$12,0,1)</f>
        <v>1</v>
      </c>
      <c r="AP372" s="78">
        <f t="shared" si="11"/>
        <v>1</v>
      </c>
      <c r="AQ372" s="77">
        <f>IF(V372&lt;Variables!$G$15,1,0)</f>
        <v>1</v>
      </c>
      <c r="AR372">
        <v>1</v>
      </c>
      <c r="AS372">
        <v>0</v>
      </c>
      <c r="AT372">
        <v>0</v>
      </c>
      <c r="AU372">
        <v>0</v>
      </c>
      <c r="BA372">
        <v>2</v>
      </c>
    </row>
    <row r="373" spans="3:53" x14ac:dyDescent="0.25">
      <c r="C373" t="s">
        <v>239</v>
      </c>
      <c r="D373" t="s">
        <v>151</v>
      </c>
      <c r="E373">
        <v>128.13</v>
      </c>
      <c r="F373">
        <v>9.9700000000000006</v>
      </c>
      <c r="G373">
        <v>12.54</v>
      </c>
      <c r="H373">
        <v>8109.9999999999991</v>
      </c>
      <c r="I373">
        <v>-41.356000000000002</v>
      </c>
      <c r="J373" t="s">
        <v>75</v>
      </c>
      <c r="K373">
        <v>70.709999999999994</v>
      </c>
      <c r="L373">
        <v>127.46289</v>
      </c>
      <c r="M373">
        <v>1.0410951768000649</v>
      </c>
      <c r="N373">
        <v>126.14109999999999</v>
      </c>
      <c r="O373">
        <v>2.0998707003506349</v>
      </c>
      <c r="P373">
        <v>601630</v>
      </c>
      <c r="Q373">
        <v>898929</v>
      </c>
      <c r="R373">
        <v>0.67</v>
      </c>
      <c r="S373">
        <v>23.620999999999999</v>
      </c>
      <c r="T373">
        <v>7.9720000000000013</v>
      </c>
      <c r="U373">
        <v>14.5204</v>
      </c>
      <c r="V373">
        <v>2.4922187231531021</v>
      </c>
      <c r="AC373">
        <v>131.84</v>
      </c>
      <c r="AD373">
        <v>126.19</v>
      </c>
      <c r="AH373" s="77">
        <f>IF(AND(M373&lt;Variables!$G$6,M373&gt;Variables!$G$5),0,1)</f>
        <v>1</v>
      </c>
      <c r="AI373" s="77">
        <f t="shared" si="10"/>
        <v>0</v>
      </c>
      <c r="AJ373" s="77">
        <f>IF(I373&gt;Variables!$G$7,0,1)</f>
        <v>1</v>
      </c>
      <c r="AK373" s="77">
        <f>IF(F373&gt;Variables!$G$8,0,1)</f>
        <v>0</v>
      </c>
      <c r="AL373" s="77">
        <f>IF(G373&gt;Variables!$G$9,0,1)</f>
        <v>0</v>
      </c>
      <c r="AM373" s="77">
        <f>IF(AND(K373&gt;Variables!$G$10,K373&lt;Variables!$G$11),0,1)</f>
        <v>1</v>
      </c>
      <c r="AN373" s="77">
        <f>IF(H373&lt;Variables!$G$13,1,0)</f>
        <v>0</v>
      </c>
      <c r="AO373" s="77">
        <f>IF(R373&lt;Variables!$G$12,0,1)</f>
        <v>0</v>
      </c>
      <c r="AP373" s="78">
        <f t="shared" si="11"/>
        <v>1</v>
      </c>
      <c r="AQ373" s="77">
        <f>IF(V373&lt;Variables!$G$15,1,0)</f>
        <v>1</v>
      </c>
      <c r="AR373">
        <v>1</v>
      </c>
      <c r="AS373">
        <v>0</v>
      </c>
      <c r="AT373">
        <v>0</v>
      </c>
      <c r="AU373">
        <v>0</v>
      </c>
      <c r="BA373">
        <v>1.29</v>
      </c>
    </row>
    <row r="374" spans="3:53" x14ac:dyDescent="0.25">
      <c r="C374" t="s">
        <v>239</v>
      </c>
      <c r="D374" t="s">
        <v>240</v>
      </c>
      <c r="E374">
        <v>32.6</v>
      </c>
      <c r="F374">
        <v>7.9</v>
      </c>
      <c r="G374">
        <v>8.92</v>
      </c>
      <c r="H374">
        <v>6330</v>
      </c>
      <c r="I374">
        <v>-47.476999999999997</v>
      </c>
      <c r="J374" t="s">
        <v>75</v>
      </c>
      <c r="K374">
        <v>77.930000000000007</v>
      </c>
      <c r="L374">
        <v>32.155000000000001</v>
      </c>
      <c r="M374">
        <v>0.97962991758668239</v>
      </c>
      <c r="N374">
        <v>31.82488</v>
      </c>
      <c r="O374">
        <v>2.0270932679086369</v>
      </c>
      <c r="P374">
        <v>1398000</v>
      </c>
      <c r="Q374">
        <v>3646000</v>
      </c>
      <c r="R374">
        <v>0.38</v>
      </c>
      <c r="S374">
        <v>23.620999999999999</v>
      </c>
      <c r="T374">
        <v>7.9720000000000013</v>
      </c>
      <c r="U374">
        <v>14.5204</v>
      </c>
      <c r="V374">
        <v>2.5518656704711562</v>
      </c>
      <c r="AC374">
        <v>32.97</v>
      </c>
      <c r="AD374">
        <v>31.92</v>
      </c>
      <c r="AH374" s="77">
        <f>IF(AND(M374&lt;Variables!$G$6,M374&gt;Variables!$G$5),0,1)</f>
        <v>1</v>
      </c>
      <c r="AI374" s="77">
        <f t="shared" si="10"/>
        <v>0</v>
      </c>
      <c r="AJ374" s="77">
        <f>IF(I374&gt;Variables!$G$7,0,1)</f>
        <v>1</v>
      </c>
      <c r="AK374" s="77">
        <f>IF(F374&gt;Variables!$G$8,0,1)</f>
        <v>1</v>
      </c>
      <c r="AL374" s="77">
        <f>IF(G374&gt;Variables!$G$9,0,1)</f>
        <v>1</v>
      </c>
      <c r="AM374" s="77">
        <f>IF(AND(K374&gt;Variables!$G$10,K374&lt;Variables!$G$11),0,1)</f>
        <v>1</v>
      </c>
      <c r="AN374" s="77">
        <f>IF(H374&lt;Variables!$G$13,1,0)</f>
        <v>0</v>
      </c>
      <c r="AO374" s="77">
        <f>IF(R374&lt;Variables!$G$12,0,1)</f>
        <v>0</v>
      </c>
      <c r="AP374" s="78">
        <f t="shared" si="11"/>
        <v>1</v>
      </c>
      <c r="AQ374" s="77">
        <f>IF(V374&lt;Variables!$G$15,1,0)</f>
        <v>1</v>
      </c>
      <c r="AR374">
        <v>1</v>
      </c>
      <c r="AS374">
        <v>0</v>
      </c>
      <c r="AT374">
        <v>0</v>
      </c>
      <c r="AU374">
        <v>0</v>
      </c>
      <c r="BA374">
        <v>1.08</v>
      </c>
    </row>
    <row r="375" spans="3:53" x14ac:dyDescent="0.25">
      <c r="C375" t="s">
        <v>239</v>
      </c>
      <c r="D375" t="s">
        <v>182</v>
      </c>
      <c r="E375">
        <v>28.97</v>
      </c>
      <c r="F375">
        <v>8.09</v>
      </c>
      <c r="G375">
        <v>1.69</v>
      </c>
      <c r="H375">
        <v>-99999</v>
      </c>
      <c r="I375">
        <v>5.2450000000000001</v>
      </c>
      <c r="J375" t="s">
        <v>75</v>
      </c>
      <c r="K375">
        <v>45.57</v>
      </c>
      <c r="L375">
        <v>28.909960000000002</v>
      </c>
      <c r="M375">
        <v>-0.1036321046449136</v>
      </c>
      <c r="N375">
        <v>28.93476875</v>
      </c>
      <c r="O375">
        <v>-0.1892835241684708</v>
      </c>
      <c r="P375">
        <v>84739</v>
      </c>
      <c r="Q375">
        <v>193031</v>
      </c>
      <c r="R375">
        <v>0.44</v>
      </c>
      <c r="S375">
        <v>23.620999999999999</v>
      </c>
      <c r="T375">
        <v>7.9720000000000013</v>
      </c>
      <c r="U375">
        <v>14.5204</v>
      </c>
      <c r="V375">
        <v>2.322473782155078</v>
      </c>
      <c r="AC375">
        <v>28.99</v>
      </c>
      <c r="AD375">
        <v>28.58</v>
      </c>
      <c r="AH375" s="77">
        <f>IF(AND(M375&lt;Variables!$G$6,M375&gt;Variables!$G$5),0,1)</f>
        <v>1</v>
      </c>
      <c r="AI375" s="77">
        <f t="shared" si="10"/>
        <v>1</v>
      </c>
      <c r="AJ375" s="77">
        <f>IF(I375&gt;Variables!$G$7,0,1)</f>
        <v>1</v>
      </c>
      <c r="AK375" s="77">
        <f>IF(F375&gt;Variables!$G$8,0,1)</f>
        <v>1</v>
      </c>
      <c r="AL375" s="77">
        <f>IF(G375&gt;Variables!$G$9,0,1)</f>
        <v>1</v>
      </c>
      <c r="AM375" s="77">
        <f>IF(AND(K375&gt;Variables!$G$10,K375&lt;Variables!$G$11),0,1)</f>
        <v>1</v>
      </c>
      <c r="AN375" s="77">
        <f>IF(H375&lt;Variables!$G$13,1,0)</f>
        <v>1</v>
      </c>
      <c r="AO375" s="77">
        <f>IF(R375&lt;Variables!$G$12,0,1)</f>
        <v>0</v>
      </c>
      <c r="AP375" s="78">
        <f t="shared" si="11"/>
        <v>1</v>
      </c>
      <c r="AQ375" s="77">
        <f>IF(V375&lt;Variables!$G$15,1,0)</f>
        <v>1</v>
      </c>
      <c r="AR375">
        <v>0</v>
      </c>
      <c r="AS375">
        <v>0</v>
      </c>
      <c r="AT375">
        <v>0</v>
      </c>
      <c r="AU375">
        <v>1</v>
      </c>
      <c r="BA375">
        <v>-0.67</v>
      </c>
    </row>
    <row r="376" spans="3:53" x14ac:dyDescent="0.25">
      <c r="C376" t="s">
        <v>239</v>
      </c>
      <c r="D376" t="s">
        <v>138</v>
      </c>
      <c r="E376">
        <v>17.12</v>
      </c>
      <c r="F376">
        <v>8.1199999999999992</v>
      </c>
      <c r="G376">
        <v>6.16</v>
      </c>
      <c r="H376">
        <v>5940</v>
      </c>
      <c r="I376">
        <v>28.048999999999999</v>
      </c>
      <c r="J376" t="s">
        <v>75</v>
      </c>
      <c r="K376">
        <v>56.97</v>
      </c>
      <c r="L376">
        <v>17.017434999999999</v>
      </c>
      <c r="M376">
        <v>0.30888908933691422</v>
      </c>
      <c r="N376">
        <v>17.039180000000002</v>
      </c>
      <c r="O376">
        <v>0.18087724878780589</v>
      </c>
      <c r="P376">
        <v>6004000</v>
      </c>
      <c r="Q376">
        <v>14396000</v>
      </c>
      <c r="R376">
        <v>0.42</v>
      </c>
      <c r="S376">
        <v>23.620999999999999</v>
      </c>
      <c r="T376">
        <v>7.9720000000000013</v>
      </c>
      <c r="U376">
        <v>14.5204</v>
      </c>
      <c r="V376">
        <v>2.4249603439979048</v>
      </c>
      <c r="AC376">
        <v>17.11</v>
      </c>
      <c r="AD376">
        <v>16.510000000000002</v>
      </c>
      <c r="AH376" s="77">
        <f>IF(AND(M376&lt;Variables!$G$6,M376&gt;Variables!$G$5),0,1)</f>
        <v>1</v>
      </c>
      <c r="AI376" s="77">
        <f t="shared" si="10"/>
        <v>1</v>
      </c>
      <c r="AJ376" s="77">
        <f>IF(I376&gt;Variables!$G$7,0,1)</f>
        <v>1</v>
      </c>
      <c r="AK376" s="77">
        <f>IF(F376&gt;Variables!$G$8,0,1)</f>
        <v>1</v>
      </c>
      <c r="AL376" s="77">
        <f>IF(G376&gt;Variables!$G$9,0,1)</f>
        <v>1</v>
      </c>
      <c r="AM376" s="77">
        <f>IF(AND(K376&gt;Variables!$G$10,K376&lt;Variables!$G$11),0,1)</f>
        <v>1</v>
      </c>
      <c r="AN376" s="77">
        <f>IF(H376&lt;Variables!$G$13,1,0)</f>
        <v>0</v>
      </c>
      <c r="AO376" s="77">
        <f>IF(R376&lt;Variables!$G$12,0,1)</f>
        <v>0</v>
      </c>
      <c r="AP376" s="78">
        <f t="shared" si="11"/>
        <v>1</v>
      </c>
      <c r="AQ376" s="77">
        <f>IF(V376&lt;Variables!$G$15,1,0)</f>
        <v>1</v>
      </c>
      <c r="AR376">
        <v>0</v>
      </c>
      <c r="AS376">
        <v>0</v>
      </c>
      <c r="AT376">
        <v>1</v>
      </c>
      <c r="AU376">
        <v>0</v>
      </c>
      <c r="BA376">
        <v>-1.3</v>
      </c>
    </row>
    <row r="377" spans="3:53" x14ac:dyDescent="0.25">
      <c r="C377" t="s">
        <v>239</v>
      </c>
      <c r="D377" t="s">
        <v>215</v>
      </c>
      <c r="E377">
        <v>0.74</v>
      </c>
      <c r="F377">
        <v>16.66</v>
      </c>
      <c r="G377">
        <v>5.01</v>
      </c>
      <c r="H377">
        <v>-99999</v>
      </c>
      <c r="I377">
        <v>2539594.2799999998</v>
      </c>
      <c r="J377" t="s">
        <v>75</v>
      </c>
      <c r="K377">
        <v>-99999</v>
      </c>
      <c r="L377">
        <v>0.73509999999999998</v>
      </c>
      <c r="M377">
        <v>0</v>
      </c>
      <c r="N377">
        <v>0.73509999999999998</v>
      </c>
      <c r="O377">
        <v>0</v>
      </c>
      <c r="P377">
        <v>50600</v>
      </c>
      <c r="Q377">
        <v>534</v>
      </c>
      <c r="R377">
        <v>94.76</v>
      </c>
      <c r="S377">
        <v>23.620999999999999</v>
      </c>
      <c r="T377">
        <v>7.9720000000000013</v>
      </c>
      <c r="U377">
        <v>14.5204</v>
      </c>
      <c r="V377">
        <v>-99999</v>
      </c>
      <c r="AC377">
        <v>0.73499999999999999</v>
      </c>
      <c r="AD377">
        <v>0.68789999999999996</v>
      </c>
      <c r="AH377" s="77">
        <f>IF(AND(M377&lt;Variables!$G$6,M377&gt;Variables!$G$5),0,1)</f>
        <v>1</v>
      </c>
      <c r="AI377" s="77">
        <f t="shared" si="10"/>
        <v>1</v>
      </c>
      <c r="AJ377" s="77">
        <f>IF(I377&gt;Variables!$G$7,0,1)</f>
        <v>0</v>
      </c>
      <c r="AK377" s="77">
        <f>IF(F377&gt;Variables!$G$8,0,1)</f>
        <v>0</v>
      </c>
      <c r="AL377" s="77">
        <f>IF(G377&gt;Variables!$G$9,0,1)</f>
        <v>1</v>
      </c>
      <c r="AM377" s="77">
        <f>IF(AND(K377&gt;Variables!$G$10,K377&lt;Variables!$G$11),0,1)</f>
        <v>1</v>
      </c>
      <c r="AN377" s="77">
        <f>IF(H377&lt;Variables!$G$13,1,0)</f>
        <v>1</v>
      </c>
      <c r="AO377" s="77">
        <f>IF(R377&lt;Variables!$G$12,0,1)</f>
        <v>1</v>
      </c>
      <c r="AP377" s="78">
        <f t="shared" si="11"/>
        <v>1</v>
      </c>
      <c r="AQ377" s="77">
        <f>IF(V377&lt;Variables!$G$15,1,0)</f>
        <v>1</v>
      </c>
      <c r="AR377">
        <v>0</v>
      </c>
      <c r="AS377">
        <v>0</v>
      </c>
      <c r="AT377">
        <v>1</v>
      </c>
      <c r="AU377">
        <v>0</v>
      </c>
      <c r="BA377">
        <v>-2.25</v>
      </c>
    </row>
    <row r="378" spans="3:53" x14ac:dyDescent="0.25">
      <c r="C378" t="s">
        <v>241</v>
      </c>
      <c r="D378" t="s">
        <v>218</v>
      </c>
      <c r="E378">
        <v>12.17</v>
      </c>
      <c r="F378">
        <v>16.649999999999999</v>
      </c>
      <c r="G378">
        <v>-10.95</v>
      </c>
      <c r="H378">
        <v>89.12</v>
      </c>
      <c r="I378">
        <v>-45.848999999999997</v>
      </c>
      <c r="J378" t="s">
        <v>75</v>
      </c>
      <c r="K378">
        <v>53.87</v>
      </c>
      <c r="L378">
        <v>12.184342105263161</v>
      </c>
      <c r="M378">
        <v>0.1285083314435039</v>
      </c>
      <c r="N378">
        <v>11.97254285714286</v>
      </c>
      <c r="O378">
        <v>1.8998231668173891</v>
      </c>
      <c r="P378">
        <v>5140000</v>
      </c>
      <c r="Q378">
        <v>138930</v>
      </c>
      <c r="R378">
        <v>37</v>
      </c>
      <c r="S378">
        <v>24.396000000000001</v>
      </c>
      <c r="T378">
        <v>7.9960000000000004</v>
      </c>
      <c r="U378">
        <v>14.8704</v>
      </c>
      <c r="V378">
        <v>2.4023157023055912</v>
      </c>
      <c r="AC378">
        <v>13</v>
      </c>
      <c r="AD378">
        <v>11.45</v>
      </c>
      <c r="AH378" s="77">
        <f>IF(AND(M378&lt;Variables!$G$6,M378&gt;Variables!$G$5),0,1)</f>
        <v>1</v>
      </c>
      <c r="AI378" s="77">
        <f t="shared" si="10"/>
        <v>0</v>
      </c>
      <c r="AJ378" s="77">
        <f>IF(I378&gt;Variables!$G$7,0,1)</f>
        <v>1</v>
      </c>
      <c r="AK378" s="77">
        <f>IF(F378&gt;Variables!$G$8,0,1)</f>
        <v>0</v>
      </c>
      <c r="AL378" s="77">
        <f>IF(G378&gt;Variables!$G$9,0,1)</f>
        <v>1</v>
      </c>
      <c r="AM378" s="77">
        <f>IF(AND(K378&gt;Variables!$G$10,K378&lt;Variables!$G$11),0,1)</f>
        <v>1</v>
      </c>
      <c r="AN378" s="77">
        <f>IF(H378&lt;Variables!$G$13,1,0)</f>
        <v>1</v>
      </c>
      <c r="AO378" s="77">
        <f>IF(R378&lt;Variables!$G$12,0,1)</f>
        <v>1</v>
      </c>
      <c r="AP378" s="78">
        <f t="shared" si="11"/>
        <v>1</v>
      </c>
      <c r="AQ378" s="77">
        <f>IF(V378&lt;Variables!$G$15,1,0)</f>
        <v>1</v>
      </c>
      <c r="AR378">
        <v>0</v>
      </c>
      <c r="AS378">
        <v>0</v>
      </c>
      <c r="AT378">
        <v>1</v>
      </c>
      <c r="AU378">
        <v>0</v>
      </c>
      <c r="BA378">
        <v>-2.25</v>
      </c>
    </row>
    <row r="379" spans="3:53" x14ac:dyDescent="0.25">
      <c r="C379" t="s">
        <v>241</v>
      </c>
      <c r="D379" t="s">
        <v>182</v>
      </c>
      <c r="E379">
        <v>28.96</v>
      </c>
      <c r="F379">
        <v>8.11</v>
      </c>
      <c r="G379">
        <v>1.76</v>
      </c>
      <c r="H379">
        <v>-99999</v>
      </c>
      <c r="I379">
        <v>5.2530000000000001</v>
      </c>
      <c r="J379" t="s">
        <v>75</v>
      </c>
      <c r="K379">
        <v>48.96</v>
      </c>
      <c r="L379">
        <v>28.904509999999998</v>
      </c>
      <c r="M379">
        <v>-1.5603101384523701E-2</v>
      </c>
      <c r="N379">
        <v>28.934922580645161</v>
      </c>
      <c r="O379">
        <v>-0.1206935340774631</v>
      </c>
      <c r="P379">
        <v>88350</v>
      </c>
      <c r="Q379">
        <v>193031</v>
      </c>
      <c r="R379">
        <v>0.46</v>
      </c>
      <c r="S379">
        <v>24.396000000000001</v>
      </c>
      <c r="T379">
        <v>7.9960000000000004</v>
      </c>
      <c r="U379">
        <v>14.8704</v>
      </c>
      <c r="V379">
        <v>2.3565844164089271</v>
      </c>
      <c r="AC379">
        <v>28.99</v>
      </c>
      <c r="AD379">
        <v>28.58</v>
      </c>
      <c r="AH379" s="77">
        <f>IF(AND(M379&lt;Variables!$G$6,M379&gt;Variables!$G$5),0,1)</f>
        <v>1</v>
      </c>
      <c r="AI379" s="77">
        <f t="shared" si="10"/>
        <v>1</v>
      </c>
      <c r="AJ379" s="77">
        <f>IF(I379&gt;Variables!$G$7,0,1)</f>
        <v>1</v>
      </c>
      <c r="AK379" s="77">
        <f>IF(F379&gt;Variables!$G$8,0,1)</f>
        <v>1</v>
      </c>
      <c r="AL379" s="77">
        <f>IF(G379&gt;Variables!$G$9,0,1)</f>
        <v>1</v>
      </c>
      <c r="AM379" s="77">
        <f>IF(AND(K379&gt;Variables!$G$10,K379&lt;Variables!$G$11),0,1)</f>
        <v>1</v>
      </c>
      <c r="AN379" s="77">
        <f>IF(H379&lt;Variables!$G$13,1,0)</f>
        <v>1</v>
      </c>
      <c r="AO379" s="77">
        <f>IF(R379&lt;Variables!$G$12,0,1)</f>
        <v>0</v>
      </c>
      <c r="AP379" s="78">
        <f t="shared" si="11"/>
        <v>1</v>
      </c>
      <c r="AQ379" s="77">
        <f>IF(V379&lt;Variables!$G$15,1,0)</f>
        <v>1</v>
      </c>
      <c r="AR379">
        <v>0</v>
      </c>
      <c r="AS379">
        <v>1</v>
      </c>
      <c r="AT379">
        <v>0</v>
      </c>
      <c r="AU379">
        <v>0</v>
      </c>
      <c r="BA379">
        <v>-0.25</v>
      </c>
    </row>
    <row r="380" spans="3:53" x14ac:dyDescent="0.25">
      <c r="C380" t="s">
        <v>241</v>
      </c>
      <c r="D380" t="s">
        <v>216</v>
      </c>
      <c r="E380">
        <v>47.76</v>
      </c>
      <c r="F380">
        <v>7.69</v>
      </c>
      <c r="G380">
        <v>4.05</v>
      </c>
      <c r="H380">
        <v>2660</v>
      </c>
      <c r="I380">
        <v>1.1950000000000001</v>
      </c>
      <c r="J380" t="s">
        <v>74</v>
      </c>
      <c r="K380">
        <v>57.73</v>
      </c>
      <c r="L380">
        <v>47.556333333333328</v>
      </c>
      <c r="M380">
        <v>0.12925022254309179</v>
      </c>
      <c r="N380">
        <v>47.63402142857143</v>
      </c>
      <c r="O380">
        <v>-3.4054291627994393E-2</v>
      </c>
      <c r="P380">
        <v>85637</v>
      </c>
      <c r="Q380">
        <v>141185</v>
      </c>
      <c r="R380">
        <v>0.61</v>
      </c>
      <c r="S380">
        <v>24.396000000000001</v>
      </c>
      <c r="T380">
        <v>7.9960000000000004</v>
      </c>
      <c r="U380">
        <v>14.8704</v>
      </c>
      <c r="V380">
        <v>2.4408368812257741</v>
      </c>
      <c r="AC380">
        <v>47.79</v>
      </c>
      <c r="AD380">
        <v>46.42</v>
      </c>
      <c r="AH380" s="77">
        <f>IF(AND(M380&lt;Variables!$G$6,M380&gt;Variables!$G$5),0,1)</f>
        <v>1</v>
      </c>
      <c r="AI380" s="77">
        <f t="shared" si="10"/>
        <v>1</v>
      </c>
      <c r="AJ380" s="77">
        <f>IF(I380&gt;Variables!$G$7,0,1)</f>
        <v>1</v>
      </c>
      <c r="AK380" s="77">
        <f>IF(F380&gt;Variables!$G$8,0,1)</f>
        <v>1</v>
      </c>
      <c r="AL380" s="77">
        <f>IF(G380&gt;Variables!$G$9,0,1)</f>
        <v>1</v>
      </c>
      <c r="AM380" s="77">
        <f>IF(AND(K380&gt;Variables!$G$10,K380&lt;Variables!$G$11),0,1)</f>
        <v>1</v>
      </c>
      <c r="AN380" s="77">
        <f>IF(H380&lt;Variables!$G$13,1,0)</f>
        <v>0</v>
      </c>
      <c r="AO380" s="77">
        <f>IF(R380&lt;Variables!$G$12,0,1)</f>
        <v>0</v>
      </c>
      <c r="AP380" s="78">
        <f t="shared" si="11"/>
        <v>0</v>
      </c>
      <c r="AQ380" s="77">
        <f>IF(V380&lt;Variables!$G$15,1,0)</f>
        <v>1</v>
      </c>
      <c r="AR380">
        <v>0</v>
      </c>
      <c r="AS380">
        <v>0</v>
      </c>
      <c r="AT380">
        <v>1</v>
      </c>
      <c r="AU380">
        <v>0</v>
      </c>
      <c r="BA380">
        <v>-2.25</v>
      </c>
    </row>
    <row r="381" spans="3:53" x14ac:dyDescent="0.25">
      <c r="C381" t="s">
        <v>241</v>
      </c>
      <c r="D381" t="s">
        <v>160</v>
      </c>
      <c r="E381">
        <v>22.38</v>
      </c>
      <c r="F381">
        <v>8.61</v>
      </c>
      <c r="G381">
        <v>10.5</v>
      </c>
      <c r="H381">
        <v>2340</v>
      </c>
      <c r="I381">
        <v>-38.576999999999998</v>
      </c>
      <c r="J381" t="s">
        <v>74</v>
      </c>
      <c r="K381">
        <v>63</v>
      </c>
      <c r="L381">
        <v>22.167750000000002</v>
      </c>
      <c r="M381">
        <v>0.68680853943227727</v>
      </c>
      <c r="N381">
        <v>22.080041999999999</v>
      </c>
      <c r="O381">
        <v>1.0867642371332511</v>
      </c>
      <c r="P381">
        <v>617210</v>
      </c>
      <c r="Q381">
        <v>1490000</v>
      </c>
      <c r="R381">
        <v>0.41</v>
      </c>
      <c r="S381">
        <v>24.396000000000001</v>
      </c>
      <c r="T381">
        <v>7.9960000000000004</v>
      </c>
      <c r="U381">
        <v>14.8704</v>
      </c>
      <c r="V381">
        <v>2.4580374381703152</v>
      </c>
      <c r="AC381">
        <v>22.59</v>
      </c>
      <c r="AD381">
        <v>21.12</v>
      </c>
      <c r="AH381" s="77">
        <f>IF(AND(M381&lt;Variables!$G$6,M381&gt;Variables!$G$5),0,1)</f>
        <v>1</v>
      </c>
      <c r="AI381" s="77">
        <f t="shared" si="10"/>
        <v>0</v>
      </c>
      <c r="AJ381" s="77">
        <f>IF(I381&gt;Variables!$G$7,0,1)</f>
        <v>1</v>
      </c>
      <c r="AK381" s="77">
        <f>IF(F381&gt;Variables!$G$8,0,1)</f>
        <v>1</v>
      </c>
      <c r="AL381" s="77">
        <f>IF(G381&gt;Variables!$G$9,0,1)</f>
        <v>1</v>
      </c>
      <c r="AM381" s="77">
        <f>IF(AND(K381&gt;Variables!$G$10,K381&lt;Variables!$G$11),0,1)</f>
        <v>0</v>
      </c>
      <c r="AN381" s="77">
        <f>IF(H381&lt;Variables!$G$13,1,0)</f>
        <v>0</v>
      </c>
      <c r="AO381" s="77">
        <f>IF(R381&lt;Variables!$G$12,0,1)</f>
        <v>0</v>
      </c>
      <c r="AP381" s="78">
        <f t="shared" si="11"/>
        <v>0</v>
      </c>
      <c r="AQ381" s="77">
        <f>IF(V381&lt;Variables!$G$15,1,0)</f>
        <v>1</v>
      </c>
      <c r="AR381">
        <v>0</v>
      </c>
      <c r="AS381">
        <v>0</v>
      </c>
      <c r="AT381">
        <v>1</v>
      </c>
      <c r="AU381">
        <v>0</v>
      </c>
      <c r="BA381">
        <v>-1.62</v>
      </c>
    </row>
    <row r="382" spans="3:53" x14ac:dyDescent="0.25">
      <c r="C382" t="s">
        <v>241</v>
      </c>
      <c r="D382" t="s">
        <v>212</v>
      </c>
      <c r="E382">
        <v>4.2699999999999996</v>
      </c>
      <c r="F382">
        <v>31.65</v>
      </c>
      <c r="G382">
        <v>-26.15</v>
      </c>
      <c r="H382">
        <v>12.78</v>
      </c>
      <c r="I382">
        <v>-4.0000000000000001E-3</v>
      </c>
      <c r="J382" t="s">
        <v>74</v>
      </c>
      <c r="K382">
        <v>41.22</v>
      </c>
      <c r="L382">
        <v>4.2763350000000004</v>
      </c>
      <c r="M382">
        <v>-0.18555608950189101</v>
      </c>
      <c r="N382">
        <v>4.3986460000000003</v>
      </c>
      <c r="O382">
        <v>-2.9610475587260381</v>
      </c>
      <c r="P382">
        <v>60600000</v>
      </c>
      <c r="Q382">
        <v>441580</v>
      </c>
      <c r="R382">
        <v>137.22999999999999</v>
      </c>
      <c r="S382">
        <v>24.396000000000001</v>
      </c>
      <c r="T382">
        <v>7.9960000000000004</v>
      </c>
      <c r="U382">
        <v>14.8704</v>
      </c>
      <c r="V382">
        <v>2.2761585793657422</v>
      </c>
      <c r="AC382">
        <v>4.42</v>
      </c>
      <c r="AD382">
        <v>3.91</v>
      </c>
      <c r="AH382" s="77">
        <f>IF(AND(M382&lt;Variables!$G$6,M382&gt;Variables!$G$5),0,1)</f>
        <v>1</v>
      </c>
      <c r="AI382" s="77">
        <f t="shared" si="10"/>
        <v>1</v>
      </c>
      <c r="AJ382" s="77">
        <f>IF(I382&gt;Variables!$G$7,0,1)</f>
        <v>1</v>
      </c>
      <c r="AK382" s="77">
        <f>IF(F382&gt;Variables!$G$8,0,1)</f>
        <v>0</v>
      </c>
      <c r="AL382" s="77">
        <f>IF(G382&gt;Variables!$G$9,0,1)</f>
        <v>1</v>
      </c>
      <c r="AM382" s="77">
        <f>IF(AND(K382&gt;Variables!$G$10,K382&lt;Variables!$G$11),0,1)</f>
        <v>1</v>
      </c>
      <c r="AN382" s="77">
        <f>IF(H382&lt;Variables!$G$13,1,0)</f>
        <v>1</v>
      </c>
      <c r="AO382" s="77">
        <f>IF(R382&lt;Variables!$G$12,0,1)</f>
        <v>1</v>
      </c>
      <c r="AP382" s="78">
        <f t="shared" si="11"/>
        <v>0</v>
      </c>
      <c r="AQ382" s="77">
        <f>IF(V382&lt;Variables!$G$15,1,0)</f>
        <v>1</v>
      </c>
      <c r="AR382">
        <v>1</v>
      </c>
      <c r="AS382">
        <v>0</v>
      </c>
      <c r="AT382">
        <v>0</v>
      </c>
      <c r="AU382">
        <v>0</v>
      </c>
      <c r="BA382">
        <v>2</v>
      </c>
    </row>
    <row r="383" spans="3:53" x14ac:dyDescent="0.25">
      <c r="C383" t="s">
        <v>241</v>
      </c>
      <c r="D383" t="s">
        <v>166</v>
      </c>
      <c r="E383">
        <v>53.66</v>
      </c>
      <c r="F383">
        <v>7.76</v>
      </c>
      <c r="G383">
        <v>8.1300000000000008</v>
      </c>
      <c r="H383">
        <v>8010</v>
      </c>
      <c r="I383">
        <v>198.69</v>
      </c>
      <c r="J383" t="s">
        <v>75</v>
      </c>
      <c r="K383">
        <v>73.430000000000007</v>
      </c>
      <c r="L383">
        <v>53.117930000000001</v>
      </c>
      <c r="M383">
        <v>0.681634242900647</v>
      </c>
      <c r="N383">
        <v>53.01943399999999</v>
      </c>
      <c r="O383">
        <v>0.86867392812983857</v>
      </c>
      <c r="P383">
        <v>1533000</v>
      </c>
      <c r="Q383">
        <v>1484000</v>
      </c>
      <c r="R383">
        <v>1.03</v>
      </c>
      <c r="S383">
        <v>24.396000000000001</v>
      </c>
      <c r="T383">
        <v>7.9960000000000004</v>
      </c>
      <c r="U383">
        <v>14.8704</v>
      </c>
      <c r="V383">
        <v>2.545888956065947</v>
      </c>
      <c r="AC383">
        <v>54.83</v>
      </c>
      <c r="AD383">
        <v>52.52</v>
      </c>
      <c r="AH383" s="77">
        <f>IF(AND(M383&lt;Variables!$G$6,M383&gt;Variables!$G$5),0,1)</f>
        <v>1</v>
      </c>
      <c r="AI383" s="77">
        <f t="shared" si="10"/>
        <v>0</v>
      </c>
      <c r="AJ383" s="77">
        <f>IF(I383&gt;Variables!$G$7,0,1)</f>
        <v>0</v>
      </c>
      <c r="AK383" s="77">
        <f>IF(F383&gt;Variables!$G$8,0,1)</f>
        <v>1</v>
      </c>
      <c r="AL383" s="77">
        <f>IF(G383&gt;Variables!$G$9,0,1)</f>
        <v>1</v>
      </c>
      <c r="AM383" s="77">
        <f>IF(AND(K383&gt;Variables!$G$10,K383&lt;Variables!$G$11),0,1)</f>
        <v>1</v>
      </c>
      <c r="AN383" s="77">
        <f>IF(H383&lt;Variables!$G$13,1,0)</f>
        <v>0</v>
      </c>
      <c r="AO383" s="77">
        <f>IF(R383&lt;Variables!$G$12,0,1)</f>
        <v>0</v>
      </c>
      <c r="AP383" s="78">
        <f t="shared" si="11"/>
        <v>1</v>
      </c>
      <c r="AQ383" s="77">
        <f>IF(V383&lt;Variables!$G$15,1,0)</f>
        <v>1</v>
      </c>
      <c r="AR383">
        <v>1</v>
      </c>
      <c r="AS383">
        <v>0</v>
      </c>
      <c r="AT383">
        <v>0</v>
      </c>
      <c r="AU383">
        <v>0</v>
      </c>
      <c r="BA383">
        <v>2</v>
      </c>
    </row>
    <row r="384" spans="3:53" x14ac:dyDescent="0.25">
      <c r="C384" t="s">
        <v>241</v>
      </c>
      <c r="D384" t="s">
        <v>231</v>
      </c>
      <c r="E384">
        <v>361.36</v>
      </c>
      <c r="F384">
        <v>7.83</v>
      </c>
      <c r="G384">
        <v>7.58</v>
      </c>
      <c r="H384">
        <v>56250</v>
      </c>
      <c r="I384">
        <v>-6.766</v>
      </c>
      <c r="J384" t="s">
        <v>75</v>
      </c>
      <c r="K384">
        <v>47.92</v>
      </c>
      <c r="L384">
        <v>361.69797999999997</v>
      </c>
      <c r="M384">
        <v>-0.36438688432819949</v>
      </c>
      <c r="N384">
        <v>359.55551000000008</v>
      </c>
      <c r="O384">
        <v>0.2293081254685575</v>
      </c>
      <c r="P384">
        <v>1364000</v>
      </c>
      <c r="Q384">
        <v>2076000</v>
      </c>
      <c r="R384">
        <v>0.66</v>
      </c>
      <c r="S384">
        <v>24.396000000000001</v>
      </c>
      <c r="T384">
        <v>7.9960000000000004</v>
      </c>
      <c r="U384">
        <v>14.8704</v>
      </c>
      <c r="V384">
        <v>2.352736372402898</v>
      </c>
      <c r="AC384">
        <v>363.62</v>
      </c>
      <c r="AD384">
        <v>353.6139</v>
      </c>
      <c r="AH384" s="77">
        <f>IF(AND(M384&lt;Variables!$G$6,M384&gt;Variables!$G$5),0,1)</f>
        <v>1</v>
      </c>
      <c r="AI384" s="77">
        <f t="shared" si="10"/>
        <v>0</v>
      </c>
      <c r="AJ384" s="77">
        <f>IF(I384&gt;Variables!$G$7,0,1)</f>
        <v>1</v>
      </c>
      <c r="AK384" s="77">
        <f>IF(F384&gt;Variables!$G$8,0,1)</f>
        <v>1</v>
      </c>
      <c r="AL384" s="77">
        <f>IF(G384&gt;Variables!$G$9,0,1)</f>
        <v>1</v>
      </c>
      <c r="AM384" s="77">
        <f>IF(AND(K384&gt;Variables!$G$10,K384&lt;Variables!$G$11),0,1)</f>
        <v>1</v>
      </c>
      <c r="AN384" s="77">
        <f>IF(H384&lt;Variables!$G$13,1,0)</f>
        <v>0</v>
      </c>
      <c r="AO384" s="77">
        <f>IF(R384&lt;Variables!$G$12,0,1)</f>
        <v>0</v>
      </c>
      <c r="AP384" s="78">
        <f t="shared" si="11"/>
        <v>1</v>
      </c>
      <c r="AQ384" s="77">
        <f>IF(V384&lt;Variables!$G$15,1,0)</f>
        <v>1</v>
      </c>
      <c r="AR384">
        <v>0</v>
      </c>
      <c r="AS384">
        <v>0</v>
      </c>
      <c r="AT384">
        <v>0</v>
      </c>
      <c r="AU384">
        <v>1</v>
      </c>
      <c r="BA384">
        <v>-1</v>
      </c>
    </row>
    <row r="385" spans="3:53" x14ac:dyDescent="0.25">
      <c r="C385" t="s">
        <v>241</v>
      </c>
      <c r="D385" t="s">
        <v>240</v>
      </c>
      <c r="E385">
        <v>32.659999999999997</v>
      </c>
      <c r="F385">
        <v>7.92</v>
      </c>
      <c r="G385">
        <v>9.16</v>
      </c>
      <c r="H385">
        <v>6330</v>
      </c>
      <c r="I385">
        <v>-47.417000000000002</v>
      </c>
      <c r="J385" t="s">
        <v>75</v>
      </c>
      <c r="K385">
        <v>72.5</v>
      </c>
      <c r="L385">
        <v>32.276749999999993</v>
      </c>
      <c r="M385">
        <v>0.81560256221585647</v>
      </c>
      <c r="N385">
        <v>31.944780000000009</v>
      </c>
      <c r="O385">
        <v>1.8632778187860239</v>
      </c>
      <c r="P385">
        <v>1553000</v>
      </c>
      <c r="Q385">
        <v>3646000</v>
      </c>
      <c r="R385">
        <v>0.43</v>
      </c>
      <c r="S385">
        <v>24.396000000000001</v>
      </c>
      <c r="T385">
        <v>7.9960000000000004</v>
      </c>
      <c r="U385">
        <v>14.8704</v>
      </c>
      <c r="V385">
        <v>2.5258964788896008</v>
      </c>
      <c r="AC385">
        <v>32.97</v>
      </c>
      <c r="AD385">
        <v>31.92</v>
      </c>
      <c r="AH385" s="77">
        <f>IF(AND(M385&lt;Variables!$G$6,M385&gt;Variables!$G$5),0,1)</f>
        <v>1</v>
      </c>
      <c r="AI385" s="77">
        <f t="shared" si="10"/>
        <v>0</v>
      </c>
      <c r="AJ385" s="77">
        <f>IF(I385&gt;Variables!$G$7,0,1)</f>
        <v>1</v>
      </c>
      <c r="AK385" s="77">
        <f>IF(F385&gt;Variables!$G$8,0,1)</f>
        <v>1</v>
      </c>
      <c r="AL385" s="77">
        <f>IF(G385&gt;Variables!$G$9,0,1)</f>
        <v>1</v>
      </c>
      <c r="AM385" s="77">
        <f>IF(AND(K385&gt;Variables!$G$10,K385&lt;Variables!$G$11),0,1)</f>
        <v>1</v>
      </c>
      <c r="AN385" s="77">
        <f>IF(H385&lt;Variables!$G$13,1,0)</f>
        <v>0</v>
      </c>
      <c r="AO385" s="77">
        <f>IF(R385&lt;Variables!$G$12,0,1)</f>
        <v>0</v>
      </c>
      <c r="AP385" s="78">
        <f t="shared" si="11"/>
        <v>1</v>
      </c>
      <c r="AQ385" s="77">
        <f>IF(V385&lt;Variables!$G$15,1,0)</f>
        <v>1</v>
      </c>
      <c r="AR385">
        <v>0</v>
      </c>
      <c r="AS385">
        <v>0</v>
      </c>
      <c r="AT385">
        <v>1</v>
      </c>
      <c r="AU385">
        <v>0</v>
      </c>
      <c r="BA385">
        <v>-0.92</v>
      </c>
    </row>
    <row r="386" spans="3:53" x14ac:dyDescent="0.25">
      <c r="C386" t="s">
        <v>241</v>
      </c>
      <c r="D386" t="s">
        <v>138</v>
      </c>
      <c r="E386">
        <v>17.11</v>
      </c>
      <c r="F386">
        <v>8.01</v>
      </c>
      <c r="G386">
        <v>5.85</v>
      </c>
      <c r="H386">
        <v>5940</v>
      </c>
      <c r="I386">
        <v>27.94</v>
      </c>
      <c r="J386" t="s">
        <v>75</v>
      </c>
      <c r="K386">
        <v>48.55</v>
      </c>
      <c r="L386">
        <v>17.024775000000002</v>
      </c>
      <c r="M386">
        <v>-2.8047360390951671E-2</v>
      </c>
      <c r="N386">
        <v>17.044219999999999</v>
      </c>
      <c r="O386">
        <v>-0.1421009585654239</v>
      </c>
      <c r="P386">
        <v>6153000</v>
      </c>
      <c r="Q386">
        <v>14396000</v>
      </c>
      <c r="R386">
        <v>0.43</v>
      </c>
      <c r="S386">
        <v>24.396000000000001</v>
      </c>
      <c r="T386">
        <v>7.9960000000000004</v>
      </c>
      <c r="U386">
        <v>14.8704</v>
      </c>
      <c r="V386">
        <v>2.352589780243791</v>
      </c>
      <c r="AC386">
        <v>17.11</v>
      </c>
      <c r="AD386">
        <v>16.510000000000002</v>
      </c>
      <c r="AH386" s="77">
        <f>IF(AND(M386&lt;Variables!$G$6,M386&gt;Variables!$G$5),0,1)</f>
        <v>1</v>
      </c>
      <c r="AI386" s="77">
        <f t="shared" si="10"/>
        <v>1</v>
      </c>
      <c r="AJ386" s="77">
        <f>IF(I386&gt;Variables!$G$7,0,1)</f>
        <v>1</v>
      </c>
      <c r="AK386" s="77">
        <f>IF(F386&gt;Variables!$G$8,0,1)</f>
        <v>1</v>
      </c>
      <c r="AL386" s="77">
        <f>IF(G386&gt;Variables!$G$9,0,1)</f>
        <v>1</v>
      </c>
      <c r="AM386" s="77">
        <f>IF(AND(K386&gt;Variables!$G$10,K386&lt;Variables!$G$11),0,1)</f>
        <v>1</v>
      </c>
      <c r="AN386" s="77">
        <f>IF(H386&lt;Variables!$G$13,1,0)</f>
        <v>0</v>
      </c>
      <c r="AO386" s="77">
        <f>IF(R386&lt;Variables!$G$12,0,1)</f>
        <v>0</v>
      </c>
      <c r="AP386" s="78">
        <f t="shared" si="11"/>
        <v>1</v>
      </c>
      <c r="AQ386" s="77">
        <f>IF(V386&lt;Variables!$G$15,1,0)</f>
        <v>1</v>
      </c>
      <c r="AR386">
        <v>0</v>
      </c>
      <c r="AS386">
        <v>0</v>
      </c>
      <c r="AT386">
        <v>1</v>
      </c>
      <c r="AU386">
        <v>0</v>
      </c>
      <c r="BA386">
        <v>-1.29</v>
      </c>
    </row>
    <row r="387" spans="3:53" x14ac:dyDescent="0.25">
      <c r="C387" t="s">
        <v>241</v>
      </c>
      <c r="D387" t="s">
        <v>234</v>
      </c>
      <c r="E387">
        <v>4.75</v>
      </c>
      <c r="F387">
        <v>14.51</v>
      </c>
      <c r="G387">
        <v>7.05</v>
      </c>
      <c r="H387">
        <v>38.46</v>
      </c>
      <c r="I387">
        <v>-34.466000000000001</v>
      </c>
      <c r="J387" t="s">
        <v>75</v>
      </c>
      <c r="K387">
        <v>54.96</v>
      </c>
      <c r="L387">
        <v>4.6673611111111111</v>
      </c>
      <c r="M387">
        <v>0.91355453057580738</v>
      </c>
      <c r="N387">
        <v>4.6693260869565218</v>
      </c>
      <c r="O387">
        <v>0.87108743930089205</v>
      </c>
      <c r="P387">
        <v>948250</v>
      </c>
      <c r="Q387">
        <v>270440</v>
      </c>
      <c r="R387">
        <v>3.51</v>
      </c>
      <c r="S387">
        <v>24.396000000000001</v>
      </c>
      <c r="T387">
        <v>7.9960000000000004</v>
      </c>
      <c r="U387">
        <v>14.8704</v>
      </c>
      <c r="V387">
        <v>2.3815469886028859</v>
      </c>
      <c r="AC387">
        <v>4.91</v>
      </c>
      <c r="AD387">
        <v>4.5</v>
      </c>
      <c r="AH387" s="77">
        <f>IF(AND(M387&lt;Variables!$G$6,M387&gt;Variables!$G$5),0,1)</f>
        <v>1</v>
      </c>
      <c r="AI387" s="77">
        <f t="shared" ref="AI387:AI450" si="12">IF(L387&gt;N387,0,1)</f>
        <v>1</v>
      </c>
      <c r="AJ387" s="77">
        <f>IF(I387&gt;Variables!$G$7,0,1)</f>
        <v>1</v>
      </c>
      <c r="AK387" s="77">
        <f>IF(F387&gt;Variables!$G$8,0,1)</f>
        <v>0</v>
      </c>
      <c r="AL387" s="77">
        <f>IF(G387&gt;Variables!$G$9,0,1)</f>
        <v>1</v>
      </c>
      <c r="AM387" s="77">
        <f>IF(AND(K387&gt;Variables!$G$10,K387&lt;Variables!$G$11),0,1)</f>
        <v>1</v>
      </c>
      <c r="AN387" s="77">
        <f>IF(H387&lt;Variables!$G$13,1,0)</f>
        <v>1</v>
      </c>
      <c r="AO387" s="77">
        <f>IF(R387&lt;Variables!$G$12,0,1)</f>
        <v>1</v>
      </c>
      <c r="AP387" s="78">
        <f t="shared" ref="AP387:AP450" si="13">IF(J387="Pass", 0,1)</f>
        <v>1</v>
      </c>
      <c r="AQ387" s="77">
        <f>IF(V387&lt;Variables!$G$15,1,0)</f>
        <v>1</v>
      </c>
      <c r="AR387">
        <v>0</v>
      </c>
      <c r="AS387">
        <v>0</v>
      </c>
      <c r="AT387">
        <v>1</v>
      </c>
      <c r="AU387">
        <v>0</v>
      </c>
      <c r="BA387">
        <v>-2.25</v>
      </c>
    </row>
    <row r="388" spans="3:53" x14ac:dyDescent="0.25">
      <c r="C388" t="s">
        <v>241</v>
      </c>
      <c r="D388" t="s">
        <v>215</v>
      </c>
      <c r="E388">
        <v>0.74</v>
      </c>
      <c r="F388">
        <v>16.66</v>
      </c>
      <c r="G388">
        <v>5.01</v>
      </c>
      <c r="H388">
        <v>-99999</v>
      </c>
      <c r="I388">
        <v>2539594.2799999998</v>
      </c>
      <c r="J388" t="s">
        <v>75</v>
      </c>
      <c r="K388">
        <v>-99999</v>
      </c>
      <c r="L388">
        <v>-99999</v>
      </c>
      <c r="M388">
        <v>-99999</v>
      </c>
      <c r="N388">
        <v>0.73509999999999998</v>
      </c>
      <c r="O388">
        <v>0</v>
      </c>
      <c r="P388">
        <v>50600</v>
      </c>
      <c r="Q388">
        <v>534</v>
      </c>
      <c r="R388">
        <v>94.76</v>
      </c>
      <c r="S388">
        <v>24.396000000000001</v>
      </c>
      <c r="T388">
        <v>7.9960000000000004</v>
      </c>
      <c r="U388">
        <v>14.8704</v>
      </c>
      <c r="V388">
        <v>-99999</v>
      </c>
      <c r="AC388">
        <v>0.73499999999999999</v>
      </c>
      <c r="AD388">
        <v>0.68789999999999996</v>
      </c>
      <c r="AH388" s="77">
        <f>IF(AND(M388&lt;Variables!$G$6,M388&gt;Variables!$G$5),0,1)</f>
        <v>1</v>
      </c>
      <c r="AI388" s="77">
        <f t="shared" si="12"/>
        <v>1</v>
      </c>
      <c r="AJ388" s="77">
        <f>IF(I388&gt;Variables!$G$7,0,1)</f>
        <v>0</v>
      </c>
      <c r="AK388" s="77">
        <f>IF(F388&gt;Variables!$G$8,0,1)</f>
        <v>0</v>
      </c>
      <c r="AL388" s="77">
        <f>IF(G388&gt;Variables!$G$9,0,1)</f>
        <v>1</v>
      </c>
      <c r="AM388" s="77">
        <f>IF(AND(K388&gt;Variables!$G$10,K388&lt;Variables!$G$11),0,1)</f>
        <v>1</v>
      </c>
      <c r="AN388" s="77">
        <f>IF(H388&lt;Variables!$G$13,1,0)</f>
        <v>1</v>
      </c>
      <c r="AO388" s="77">
        <f>IF(R388&lt;Variables!$G$12,0,1)</f>
        <v>1</v>
      </c>
      <c r="AP388" s="78">
        <f t="shared" si="13"/>
        <v>1</v>
      </c>
      <c r="AQ388" s="77">
        <f>IF(V388&lt;Variables!$G$15,1,0)</f>
        <v>1</v>
      </c>
      <c r="AR388">
        <v>0</v>
      </c>
      <c r="AS388">
        <v>0</v>
      </c>
      <c r="AT388">
        <v>1</v>
      </c>
      <c r="AU388">
        <v>0</v>
      </c>
      <c r="BA388">
        <v>-2.25</v>
      </c>
    </row>
    <row r="389" spans="3:53" x14ac:dyDescent="0.25">
      <c r="C389" t="s">
        <v>241</v>
      </c>
      <c r="D389" t="s">
        <v>184</v>
      </c>
      <c r="E389">
        <v>40.119999999999997</v>
      </c>
      <c r="F389">
        <v>8.1</v>
      </c>
      <c r="G389">
        <v>7.88</v>
      </c>
      <c r="H389">
        <v>5480</v>
      </c>
      <c r="I389">
        <v>77.183999999999997</v>
      </c>
      <c r="J389" t="s">
        <v>75</v>
      </c>
      <c r="K389">
        <v>74.900000000000006</v>
      </c>
      <c r="L389">
        <v>39.670813333333328</v>
      </c>
      <c r="M389">
        <v>1.0818700969411441</v>
      </c>
      <c r="N389">
        <v>39.168542500000001</v>
      </c>
      <c r="O389">
        <v>2.378075467066461</v>
      </c>
      <c r="P389">
        <v>297747</v>
      </c>
      <c r="Q389">
        <v>872221</v>
      </c>
      <c r="R389">
        <v>0.34</v>
      </c>
      <c r="S389">
        <v>24.396000000000001</v>
      </c>
      <c r="T389">
        <v>7.9960000000000004</v>
      </c>
      <c r="U389">
        <v>14.8704</v>
      </c>
      <c r="V389">
        <v>2.519036800564376</v>
      </c>
      <c r="AC389">
        <v>40.56</v>
      </c>
      <c r="AD389">
        <v>37.840000000000003</v>
      </c>
      <c r="AH389" s="77">
        <f>IF(AND(M389&lt;Variables!$G$6,M389&gt;Variables!$G$5),0,1)</f>
        <v>1</v>
      </c>
      <c r="AI389" s="77">
        <f t="shared" si="12"/>
        <v>0</v>
      </c>
      <c r="AJ389" s="77">
        <f>IF(I389&gt;Variables!$G$7,0,1)</f>
        <v>0</v>
      </c>
      <c r="AK389" s="77">
        <f>IF(F389&gt;Variables!$G$8,0,1)</f>
        <v>1</v>
      </c>
      <c r="AL389" s="77">
        <f>IF(G389&gt;Variables!$G$9,0,1)</f>
        <v>1</v>
      </c>
      <c r="AM389" s="77">
        <f>IF(AND(K389&gt;Variables!$G$10,K389&lt;Variables!$G$11),0,1)</f>
        <v>1</v>
      </c>
      <c r="AN389" s="77">
        <f>IF(H389&lt;Variables!$G$13,1,0)</f>
        <v>0</v>
      </c>
      <c r="AO389" s="77">
        <f>IF(R389&lt;Variables!$G$12,0,1)</f>
        <v>0</v>
      </c>
      <c r="AP389" s="78">
        <f t="shared" si="13"/>
        <v>1</v>
      </c>
      <c r="AQ389" s="77">
        <f>IF(V389&lt;Variables!$G$15,1,0)</f>
        <v>1</v>
      </c>
      <c r="AR389">
        <v>0</v>
      </c>
      <c r="AS389">
        <v>0</v>
      </c>
      <c r="AT389">
        <v>1</v>
      </c>
      <c r="AU389">
        <v>0</v>
      </c>
      <c r="BA389">
        <v>-1.03</v>
      </c>
    </row>
    <row r="390" spans="3:53" x14ac:dyDescent="0.25">
      <c r="C390" t="s">
        <v>241</v>
      </c>
      <c r="D390" t="s">
        <v>175</v>
      </c>
      <c r="E390">
        <v>58.06</v>
      </c>
      <c r="F390">
        <v>8.15</v>
      </c>
      <c r="G390">
        <v>1.05</v>
      </c>
      <c r="H390">
        <v>-99999</v>
      </c>
      <c r="I390">
        <v>5.6989999999999998</v>
      </c>
      <c r="J390" t="s">
        <v>75</v>
      </c>
      <c r="K390">
        <v>50.01</v>
      </c>
      <c r="L390">
        <v>57.751645454545447</v>
      </c>
      <c r="M390">
        <v>3.1781857140323062E-2</v>
      </c>
      <c r="N390">
        <v>57.820848717948721</v>
      </c>
      <c r="O390">
        <v>-8.7941839450954226E-2</v>
      </c>
      <c r="P390">
        <v>122670</v>
      </c>
      <c r="Q390">
        <v>208562</v>
      </c>
      <c r="R390">
        <v>0.59</v>
      </c>
      <c r="S390">
        <v>24.396000000000001</v>
      </c>
      <c r="T390">
        <v>7.9960000000000004</v>
      </c>
      <c r="U390">
        <v>14.8704</v>
      </c>
      <c r="V390">
        <v>2.366276353854317</v>
      </c>
      <c r="AC390">
        <v>57.95</v>
      </c>
      <c r="AD390">
        <v>57.44</v>
      </c>
      <c r="AH390" s="77">
        <f>IF(AND(M390&lt;Variables!$G$6,M390&gt;Variables!$G$5),0,1)</f>
        <v>1</v>
      </c>
      <c r="AI390" s="77">
        <f t="shared" si="12"/>
        <v>1</v>
      </c>
      <c r="AJ390" s="77">
        <f>IF(I390&gt;Variables!$G$7,0,1)</f>
        <v>1</v>
      </c>
      <c r="AK390" s="77">
        <f>IF(F390&gt;Variables!$G$8,0,1)</f>
        <v>1</v>
      </c>
      <c r="AL390" s="77">
        <f>IF(G390&gt;Variables!$G$9,0,1)</f>
        <v>1</v>
      </c>
      <c r="AM390" s="77">
        <f>IF(AND(K390&gt;Variables!$G$10,K390&lt;Variables!$G$11),0,1)</f>
        <v>1</v>
      </c>
      <c r="AN390" s="77">
        <f>IF(H390&lt;Variables!$G$13,1,0)</f>
        <v>1</v>
      </c>
      <c r="AO390" s="77">
        <f>IF(R390&lt;Variables!$G$12,0,1)</f>
        <v>0</v>
      </c>
      <c r="AP390" s="78">
        <f t="shared" si="13"/>
        <v>1</v>
      </c>
      <c r="AQ390" s="77">
        <f>IF(V390&lt;Variables!$G$15,1,0)</f>
        <v>1</v>
      </c>
      <c r="AR390">
        <v>0</v>
      </c>
      <c r="AS390">
        <v>0</v>
      </c>
      <c r="AT390">
        <v>0</v>
      </c>
      <c r="AU390">
        <v>1</v>
      </c>
      <c r="BA390">
        <v>-0.61</v>
      </c>
    </row>
    <row r="391" spans="3:53" x14ac:dyDescent="0.25">
      <c r="C391" t="s">
        <v>241</v>
      </c>
      <c r="D391" t="s">
        <v>79</v>
      </c>
      <c r="E391">
        <v>51.52</v>
      </c>
      <c r="F391">
        <v>8.32</v>
      </c>
      <c r="G391">
        <v>3.57</v>
      </c>
      <c r="H391">
        <v>9750</v>
      </c>
      <c r="I391">
        <v>-39.543999999999997</v>
      </c>
      <c r="J391" t="s">
        <v>75</v>
      </c>
      <c r="K391">
        <v>40.9</v>
      </c>
      <c r="L391">
        <v>52.026899999999998</v>
      </c>
      <c r="M391">
        <v>-0.85897872062336877</v>
      </c>
      <c r="N391">
        <v>51.812460000000002</v>
      </c>
      <c r="O391">
        <v>-0.44865655867334459</v>
      </c>
      <c r="P391">
        <v>12131000</v>
      </c>
      <c r="Q391">
        <v>6236000</v>
      </c>
      <c r="R391">
        <v>1.95</v>
      </c>
      <c r="S391">
        <v>24.396000000000001</v>
      </c>
      <c r="T391">
        <v>7.9960000000000004</v>
      </c>
      <c r="U391">
        <v>14.8704</v>
      </c>
      <c r="V391">
        <v>2.2724827987752492</v>
      </c>
      <c r="AC391">
        <v>52.55</v>
      </c>
      <c r="AD391">
        <v>50.51</v>
      </c>
      <c r="AH391" s="77">
        <f>IF(AND(M391&lt;Variables!$G$6,M391&gt;Variables!$G$5),0,1)</f>
        <v>1</v>
      </c>
      <c r="AI391" s="77">
        <f t="shared" si="12"/>
        <v>0</v>
      </c>
      <c r="AJ391" s="77">
        <f>IF(I391&gt;Variables!$G$7,0,1)</f>
        <v>1</v>
      </c>
      <c r="AK391" s="77">
        <f>IF(F391&gt;Variables!$G$8,0,1)</f>
        <v>1</v>
      </c>
      <c r="AL391" s="77">
        <f>IF(G391&gt;Variables!$G$9,0,1)</f>
        <v>1</v>
      </c>
      <c r="AM391" s="77">
        <f>IF(AND(K391&gt;Variables!$G$10,K391&lt;Variables!$G$11),0,1)</f>
        <v>1</v>
      </c>
      <c r="AN391" s="77">
        <f>IF(H391&lt;Variables!$G$13,1,0)</f>
        <v>0</v>
      </c>
      <c r="AO391" s="77">
        <f>IF(R391&lt;Variables!$G$12,0,1)</f>
        <v>0</v>
      </c>
      <c r="AP391" s="78">
        <f t="shared" si="13"/>
        <v>1</v>
      </c>
      <c r="AQ391" s="77">
        <f>IF(V391&lt;Variables!$G$15,1,0)</f>
        <v>1</v>
      </c>
      <c r="AR391">
        <v>0</v>
      </c>
      <c r="AS391">
        <v>0</v>
      </c>
      <c r="AT391">
        <v>1</v>
      </c>
      <c r="AU391">
        <v>0</v>
      </c>
      <c r="BA391">
        <v>-1.03</v>
      </c>
    </row>
    <row r="392" spans="3:53" x14ac:dyDescent="0.25">
      <c r="C392" t="s">
        <v>241</v>
      </c>
      <c r="D392" t="s">
        <v>83</v>
      </c>
      <c r="E392">
        <v>30.93</v>
      </c>
      <c r="F392">
        <v>8.42</v>
      </c>
      <c r="G392">
        <v>7.39</v>
      </c>
      <c r="H392">
        <v>24680</v>
      </c>
      <c r="I392">
        <v>1.4319999999999999</v>
      </c>
      <c r="J392" t="s">
        <v>75</v>
      </c>
      <c r="K392">
        <v>55.88</v>
      </c>
      <c r="L392">
        <v>30.799464999999991</v>
      </c>
      <c r="M392">
        <v>-3.073105328287885E-2</v>
      </c>
      <c r="N392">
        <v>30.597767999999991</v>
      </c>
      <c r="O392">
        <v>0.62825497598388291</v>
      </c>
      <c r="P392">
        <v>10784000</v>
      </c>
      <c r="Q392">
        <v>13870000</v>
      </c>
      <c r="R392">
        <v>0.78</v>
      </c>
      <c r="S392">
        <v>24.396000000000001</v>
      </c>
      <c r="T392">
        <v>7.9960000000000004</v>
      </c>
      <c r="U392">
        <v>14.8704</v>
      </c>
      <c r="V392">
        <v>2.4292376649228151</v>
      </c>
      <c r="AC392">
        <v>31.315000000000001</v>
      </c>
      <c r="AD392">
        <v>30.26</v>
      </c>
      <c r="AH392" s="77">
        <f>IF(AND(M392&lt;Variables!$G$6,M392&gt;Variables!$G$5),0,1)</f>
        <v>1</v>
      </c>
      <c r="AI392" s="77">
        <f t="shared" si="12"/>
        <v>0</v>
      </c>
      <c r="AJ392" s="77">
        <f>IF(I392&gt;Variables!$G$7,0,1)</f>
        <v>1</v>
      </c>
      <c r="AK392" s="77">
        <f>IF(F392&gt;Variables!$G$8,0,1)</f>
        <v>1</v>
      </c>
      <c r="AL392" s="77">
        <f>IF(G392&gt;Variables!$G$9,0,1)</f>
        <v>1</v>
      </c>
      <c r="AM392" s="77">
        <f>IF(AND(K392&gt;Variables!$G$10,K392&lt;Variables!$G$11),0,1)</f>
        <v>1</v>
      </c>
      <c r="AN392" s="77">
        <f>IF(H392&lt;Variables!$G$13,1,0)</f>
        <v>0</v>
      </c>
      <c r="AO392" s="77">
        <f>IF(R392&lt;Variables!$G$12,0,1)</f>
        <v>0</v>
      </c>
      <c r="AP392" s="78">
        <f t="shared" si="13"/>
        <v>1</v>
      </c>
      <c r="AQ392" s="77">
        <f>IF(V392&lt;Variables!$G$15,1,0)</f>
        <v>1</v>
      </c>
      <c r="AR392">
        <v>0</v>
      </c>
      <c r="AS392">
        <v>0</v>
      </c>
      <c r="AT392">
        <v>1</v>
      </c>
      <c r="AU392">
        <v>0</v>
      </c>
      <c r="BA392">
        <v>-0.6</v>
      </c>
    </row>
    <row r="393" spans="3:53" x14ac:dyDescent="0.25">
      <c r="C393" t="s">
        <v>241</v>
      </c>
      <c r="D393" t="s">
        <v>151</v>
      </c>
      <c r="E393">
        <v>128.13999999999999</v>
      </c>
      <c r="F393">
        <v>9.82</v>
      </c>
      <c r="G393">
        <v>11.58</v>
      </c>
      <c r="H393">
        <v>8109.9999999999991</v>
      </c>
      <c r="I393">
        <v>-41.548000000000002</v>
      </c>
      <c r="J393" t="s">
        <v>75</v>
      </c>
      <c r="K393">
        <v>54.31</v>
      </c>
      <c r="L393">
        <v>127.68029</v>
      </c>
      <c r="M393">
        <v>1.1520963807318711E-2</v>
      </c>
      <c r="N393">
        <v>126.51626</v>
      </c>
      <c r="O393">
        <v>0.93169051946365677</v>
      </c>
      <c r="P393">
        <v>633390</v>
      </c>
      <c r="Q393">
        <v>898929</v>
      </c>
      <c r="R393">
        <v>0.7</v>
      </c>
      <c r="S393">
        <v>24.396000000000001</v>
      </c>
      <c r="T393">
        <v>7.9960000000000004</v>
      </c>
      <c r="U393">
        <v>14.8704</v>
      </c>
      <c r="V393">
        <v>2.4112086502786299</v>
      </c>
      <c r="AC393">
        <v>131.84</v>
      </c>
      <c r="AD393">
        <v>126.19</v>
      </c>
      <c r="AH393" s="77">
        <f>IF(AND(M393&lt;Variables!$G$6,M393&gt;Variables!$G$5),0,1)</f>
        <v>1</v>
      </c>
      <c r="AI393" s="77">
        <f t="shared" si="12"/>
        <v>0</v>
      </c>
      <c r="AJ393" s="77">
        <f>IF(I393&gt;Variables!$G$7,0,1)</f>
        <v>1</v>
      </c>
      <c r="AK393" s="77">
        <f>IF(F393&gt;Variables!$G$8,0,1)</f>
        <v>0</v>
      </c>
      <c r="AL393" s="77">
        <f>IF(G393&gt;Variables!$G$9,0,1)</f>
        <v>0</v>
      </c>
      <c r="AM393" s="77">
        <f>IF(AND(K393&gt;Variables!$G$10,K393&lt;Variables!$G$11),0,1)</f>
        <v>1</v>
      </c>
      <c r="AN393" s="77">
        <f>IF(H393&lt;Variables!$G$13,1,0)</f>
        <v>0</v>
      </c>
      <c r="AO393" s="77">
        <f>IF(R393&lt;Variables!$G$12,0,1)</f>
        <v>0</v>
      </c>
      <c r="AP393" s="78">
        <f t="shared" si="13"/>
        <v>1</v>
      </c>
      <c r="AQ393" s="77">
        <f>IF(V393&lt;Variables!$G$15,1,0)</f>
        <v>1</v>
      </c>
      <c r="AR393">
        <v>1</v>
      </c>
      <c r="AS393">
        <v>0</v>
      </c>
      <c r="AT393">
        <v>0</v>
      </c>
      <c r="AU393">
        <v>0</v>
      </c>
      <c r="BA393">
        <v>1.37</v>
      </c>
    </row>
    <row r="394" spans="3:53" x14ac:dyDescent="0.25">
      <c r="C394" t="s">
        <v>241</v>
      </c>
      <c r="D394" t="s">
        <v>221</v>
      </c>
      <c r="E394">
        <v>8.35</v>
      </c>
      <c r="F394">
        <v>10.32</v>
      </c>
      <c r="G394">
        <v>1.34</v>
      </c>
      <c r="H394">
        <v>-99999</v>
      </c>
      <c r="I394">
        <v>0.90300000000000002</v>
      </c>
      <c r="J394" t="s">
        <v>75</v>
      </c>
      <c r="K394">
        <v>62.27</v>
      </c>
      <c r="L394">
        <v>8.3350333333333335</v>
      </c>
      <c r="M394">
        <v>-0.1791634506560677</v>
      </c>
      <c r="N394">
        <v>8.3289749999999998</v>
      </c>
      <c r="O394">
        <v>-0.1065557286460788</v>
      </c>
      <c r="P394">
        <v>38604</v>
      </c>
      <c r="Q394">
        <v>327629</v>
      </c>
      <c r="R394">
        <v>0.12</v>
      </c>
      <c r="S394">
        <v>24.396000000000001</v>
      </c>
      <c r="T394">
        <v>7.9960000000000004</v>
      </c>
      <c r="U394">
        <v>14.8704</v>
      </c>
      <c r="V394">
        <v>2.505124242755278</v>
      </c>
      <c r="AC394">
        <v>8.35</v>
      </c>
      <c r="AD394">
        <v>8.26</v>
      </c>
      <c r="AH394" s="77">
        <f>IF(AND(M394&lt;Variables!$G$6,M394&gt;Variables!$G$5),0,1)</f>
        <v>1</v>
      </c>
      <c r="AI394" s="77">
        <f t="shared" si="12"/>
        <v>0</v>
      </c>
      <c r="AJ394" s="77">
        <f>IF(I394&gt;Variables!$G$7,0,1)</f>
        <v>1</v>
      </c>
      <c r="AK394" s="77">
        <f>IF(F394&gt;Variables!$G$8,0,1)</f>
        <v>0</v>
      </c>
      <c r="AL394" s="77">
        <f>IF(G394&gt;Variables!$G$9,0,1)</f>
        <v>1</v>
      </c>
      <c r="AM394" s="77">
        <f>IF(AND(K394&gt;Variables!$G$10,K394&lt;Variables!$G$11),0,1)</f>
        <v>0</v>
      </c>
      <c r="AN394" s="77">
        <f>IF(H394&lt;Variables!$G$13,1,0)</f>
        <v>1</v>
      </c>
      <c r="AO394" s="77">
        <f>IF(R394&lt;Variables!$G$12,0,1)</f>
        <v>0</v>
      </c>
      <c r="AP394" s="78">
        <f t="shared" si="13"/>
        <v>1</v>
      </c>
      <c r="AQ394" s="77">
        <f>IF(V394&lt;Variables!$G$15,1,0)</f>
        <v>1</v>
      </c>
      <c r="AR394">
        <v>0</v>
      </c>
      <c r="AS394">
        <v>0</v>
      </c>
      <c r="AT394">
        <v>0</v>
      </c>
      <c r="AU394">
        <v>0</v>
      </c>
      <c r="BA394">
        <v>0</v>
      </c>
    </row>
    <row r="395" spans="3:53" x14ac:dyDescent="0.25">
      <c r="C395" t="s">
        <v>241</v>
      </c>
      <c r="D395" t="s">
        <v>220</v>
      </c>
      <c r="E395">
        <v>2.78</v>
      </c>
      <c r="F395">
        <v>34.78</v>
      </c>
      <c r="G395">
        <v>-20.23</v>
      </c>
      <c r="H395">
        <v>25.86</v>
      </c>
      <c r="I395">
        <v>-0.86699999999999999</v>
      </c>
      <c r="J395" t="s">
        <v>75</v>
      </c>
      <c r="K395">
        <v>41.24</v>
      </c>
      <c r="L395">
        <v>2.7781199999999999</v>
      </c>
      <c r="M395">
        <v>-0.65223964407587065</v>
      </c>
      <c r="N395">
        <v>2.826827999999999</v>
      </c>
      <c r="O395">
        <v>-2.3640631831862309</v>
      </c>
      <c r="P395">
        <v>56320000</v>
      </c>
      <c r="Q395">
        <v>122770</v>
      </c>
      <c r="R395">
        <v>458.74</v>
      </c>
      <c r="S395">
        <v>24.396000000000001</v>
      </c>
      <c r="T395">
        <v>7.9960000000000004</v>
      </c>
      <c r="U395">
        <v>14.8704</v>
      </c>
      <c r="V395">
        <v>2.2767036982592539</v>
      </c>
      <c r="AC395">
        <v>3.3</v>
      </c>
      <c r="AD395">
        <v>2.56</v>
      </c>
      <c r="AH395" s="77">
        <f>IF(AND(M395&lt;Variables!$G$6,M395&gt;Variables!$G$5),0,1)</f>
        <v>1</v>
      </c>
      <c r="AI395" s="77">
        <f t="shared" si="12"/>
        <v>1</v>
      </c>
      <c r="AJ395" s="77">
        <f>IF(I395&gt;Variables!$G$7,0,1)</f>
        <v>1</v>
      </c>
      <c r="AK395" s="77">
        <f>IF(F395&gt;Variables!$G$8,0,1)</f>
        <v>0</v>
      </c>
      <c r="AL395" s="77">
        <f>IF(G395&gt;Variables!$G$9,0,1)</f>
        <v>1</v>
      </c>
      <c r="AM395" s="77">
        <f>IF(AND(K395&gt;Variables!$G$10,K395&lt;Variables!$G$11),0,1)</f>
        <v>1</v>
      </c>
      <c r="AN395" s="77">
        <f>IF(H395&lt;Variables!$G$13,1,0)</f>
        <v>1</v>
      </c>
      <c r="AO395" s="77">
        <f>IF(R395&lt;Variables!$G$12,0,1)</f>
        <v>1</v>
      </c>
      <c r="AP395" s="78">
        <f t="shared" si="13"/>
        <v>1</v>
      </c>
      <c r="AQ395" s="77">
        <f>IF(V395&lt;Variables!$G$15,1,0)</f>
        <v>1</v>
      </c>
      <c r="AR395">
        <v>0</v>
      </c>
      <c r="AS395">
        <v>0</v>
      </c>
      <c r="AT395">
        <v>1</v>
      </c>
      <c r="AU395">
        <v>0</v>
      </c>
      <c r="BA395">
        <v>-2.25</v>
      </c>
    </row>
    <row r="396" spans="3:53" x14ac:dyDescent="0.25">
      <c r="C396" t="s">
        <v>241</v>
      </c>
      <c r="D396" t="s">
        <v>219</v>
      </c>
      <c r="E396">
        <v>2.96</v>
      </c>
      <c r="F396">
        <v>33.6</v>
      </c>
      <c r="G396">
        <v>24.58</v>
      </c>
      <c r="H396">
        <v>417.61</v>
      </c>
      <c r="I396">
        <v>1.135</v>
      </c>
      <c r="J396" t="s">
        <v>75</v>
      </c>
      <c r="K396">
        <v>43.57</v>
      </c>
      <c r="L396">
        <v>3.03287</v>
      </c>
      <c r="M396">
        <v>-3.0621160814673889</v>
      </c>
      <c r="N396">
        <v>2.913608</v>
      </c>
      <c r="O396">
        <v>0.90581849033910955</v>
      </c>
      <c r="P396">
        <v>23690000</v>
      </c>
      <c r="Q396">
        <v>1300000</v>
      </c>
      <c r="R396">
        <v>18.22</v>
      </c>
      <c r="S396">
        <v>24.396000000000001</v>
      </c>
      <c r="T396">
        <v>7.9960000000000004</v>
      </c>
      <c r="U396">
        <v>14.8704</v>
      </c>
      <c r="V396">
        <v>2.3231372124238758</v>
      </c>
      <c r="AC396">
        <v>3.1</v>
      </c>
      <c r="AD396">
        <v>2.5299999999999998</v>
      </c>
      <c r="AH396" s="77">
        <f>IF(AND(M396&lt;Variables!$G$6,M396&gt;Variables!$G$5),0,1)</f>
        <v>0</v>
      </c>
      <c r="AI396" s="77">
        <f t="shared" si="12"/>
        <v>0</v>
      </c>
      <c r="AJ396" s="77">
        <f>IF(I396&gt;Variables!$G$7,0,1)</f>
        <v>1</v>
      </c>
      <c r="AK396" s="77">
        <f>IF(F396&gt;Variables!$G$8,0,1)</f>
        <v>0</v>
      </c>
      <c r="AL396" s="77">
        <f>IF(G396&gt;Variables!$G$9,0,1)</f>
        <v>0</v>
      </c>
      <c r="AM396" s="77">
        <f>IF(AND(K396&gt;Variables!$G$10,K396&lt;Variables!$G$11),0,1)</f>
        <v>1</v>
      </c>
      <c r="AN396" s="77">
        <f>IF(H396&lt;Variables!$G$13,1,0)</f>
        <v>1</v>
      </c>
      <c r="AO396" s="77">
        <f>IF(R396&lt;Variables!$G$12,0,1)</f>
        <v>1</v>
      </c>
      <c r="AP396" s="78">
        <f t="shared" si="13"/>
        <v>1</v>
      </c>
      <c r="AQ396" s="77">
        <f>IF(V396&lt;Variables!$G$15,1,0)</f>
        <v>1</v>
      </c>
      <c r="AR396">
        <v>1</v>
      </c>
      <c r="AS396">
        <v>0</v>
      </c>
      <c r="AT396">
        <v>0</v>
      </c>
      <c r="AU396">
        <v>0</v>
      </c>
      <c r="BA396">
        <v>2</v>
      </c>
    </row>
    <row r="397" spans="3:53" x14ac:dyDescent="0.25">
      <c r="C397" t="s">
        <v>241</v>
      </c>
      <c r="D397" t="s">
        <v>200</v>
      </c>
      <c r="E397">
        <v>18.91</v>
      </c>
      <c r="F397">
        <v>30.38</v>
      </c>
      <c r="G397">
        <v>25.86</v>
      </c>
      <c r="H397">
        <v>306.89</v>
      </c>
      <c r="I397">
        <v>1E-3</v>
      </c>
      <c r="J397" t="s">
        <v>75</v>
      </c>
      <c r="K397">
        <v>56.51</v>
      </c>
      <c r="L397">
        <v>18.43085833333333</v>
      </c>
      <c r="M397">
        <v>2.4336450237667568</v>
      </c>
      <c r="N397">
        <v>18.056772222222222</v>
      </c>
      <c r="O397">
        <v>4.5557853178508951</v>
      </c>
      <c r="P397">
        <v>91310</v>
      </c>
      <c r="Q397">
        <v>6440</v>
      </c>
      <c r="R397">
        <v>14.18</v>
      </c>
      <c r="S397">
        <v>24.396000000000001</v>
      </c>
      <c r="T397">
        <v>7.9960000000000004</v>
      </c>
      <c r="U397">
        <v>14.8704</v>
      </c>
      <c r="V397">
        <v>2.325414161327628</v>
      </c>
      <c r="AC397">
        <v>26.5</v>
      </c>
      <c r="AD397">
        <v>11.77</v>
      </c>
      <c r="AH397" s="77">
        <f>IF(AND(M397&lt;Variables!$G$6,M397&gt;Variables!$G$5),0,1)</f>
        <v>1</v>
      </c>
      <c r="AI397" s="77">
        <f t="shared" si="12"/>
        <v>0</v>
      </c>
      <c r="AJ397" s="77">
        <f>IF(I397&gt;Variables!$G$7,0,1)</f>
        <v>1</v>
      </c>
      <c r="AK397" s="77">
        <f>IF(F397&gt;Variables!$G$8,0,1)</f>
        <v>0</v>
      </c>
      <c r="AL397" s="77">
        <f>IF(G397&gt;Variables!$G$9,0,1)</f>
        <v>0</v>
      </c>
      <c r="AM397" s="77">
        <f>IF(AND(K397&gt;Variables!$G$10,K397&lt;Variables!$G$11),0,1)</f>
        <v>1</v>
      </c>
      <c r="AN397" s="77">
        <f>IF(H397&lt;Variables!$G$13,1,0)</f>
        <v>1</v>
      </c>
      <c r="AO397" s="77">
        <f>IF(R397&lt;Variables!$G$12,0,1)</f>
        <v>1</v>
      </c>
      <c r="AP397" s="78">
        <f t="shared" si="13"/>
        <v>1</v>
      </c>
      <c r="AQ397" s="77">
        <f>IF(V397&lt;Variables!$G$15,1,0)</f>
        <v>1</v>
      </c>
      <c r="AR397">
        <v>0</v>
      </c>
      <c r="AS397">
        <v>0</v>
      </c>
      <c r="AT397">
        <v>1</v>
      </c>
      <c r="AU397">
        <v>0</v>
      </c>
      <c r="BA397">
        <v>-2.25</v>
      </c>
    </row>
    <row r="398" spans="3:53" x14ac:dyDescent="0.25">
      <c r="C398" t="s">
        <v>241</v>
      </c>
      <c r="D398" t="s">
        <v>217</v>
      </c>
      <c r="E398">
        <v>11.28</v>
      </c>
      <c r="F398">
        <v>27.19</v>
      </c>
      <c r="G398">
        <v>2.73</v>
      </c>
      <c r="H398">
        <v>124.89</v>
      </c>
      <c r="I398">
        <v>-15.694000000000001</v>
      </c>
      <c r="J398" t="s">
        <v>75</v>
      </c>
      <c r="K398">
        <v>56.16</v>
      </c>
      <c r="L398">
        <v>11.183909999999999</v>
      </c>
      <c r="M398">
        <v>1.038009068384848</v>
      </c>
      <c r="N398">
        <v>11.0831</v>
      </c>
      <c r="O398">
        <v>1.9570336819121401</v>
      </c>
      <c r="P398">
        <v>1820000</v>
      </c>
      <c r="Q398">
        <v>283960</v>
      </c>
      <c r="R398">
        <v>6.41</v>
      </c>
      <c r="S398">
        <v>24.396000000000001</v>
      </c>
      <c r="T398">
        <v>7.9960000000000004</v>
      </c>
      <c r="U398">
        <v>14.8704</v>
      </c>
      <c r="V398">
        <v>2.3853630998547022</v>
      </c>
      <c r="AC398">
        <v>12.87</v>
      </c>
      <c r="AD398">
        <v>10.6</v>
      </c>
      <c r="AH398" s="77">
        <f>IF(AND(M398&lt;Variables!$G$6,M398&gt;Variables!$G$5),0,1)</f>
        <v>1</v>
      </c>
      <c r="AI398" s="77">
        <f t="shared" si="12"/>
        <v>0</v>
      </c>
      <c r="AJ398" s="77">
        <f>IF(I398&gt;Variables!$G$7,0,1)</f>
        <v>1</v>
      </c>
      <c r="AK398" s="77">
        <f>IF(F398&gt;Variables!$G$8,0,1)</f>
        <v>0</v>
      </c>
      <c r="AL398" s="77">
        <f>IF(G398&gt;Variables!$G$9,0,1)</f>
        <v>1</v>
      </c>
      <c r="AM398" s="77">
        <f>IF(AND(K398&gt;Variables!$G$10,K398&lt;Variables!$G$11),0,1)</f>
        <v>1</v>
      </c>
      <c r="AN398" s="77">
        <f>IF(H398&lt;Variables!$G$13,1,0)</f>
        <v>1</v>
      </c>
      <c r="AO398" s="77">
        <f>IF(R398&lt;Variables!$G$12,0,1)</f>
        <v>1</v>
      </c>
      <c r="AP398" s="78">
        <f t="shared" si="13"/>
        <v>1</v>
      </c>
      <c r="AQ398" s="77">
        <f>IF(V398&lt;Variables!$G$15,1,0)</f>
        <v>1</v>
      </c>
      <c r="AR398">
        <v>1</v>
      </c>
      <c r="AS398">
        <v>0</v>
      </c>
      <c r="AT398">
        <v>0</v>
      </c>
      <c r="AU398">
        <v>0</v>
      </c>
      <c r="BA398">
        <v>2</v>
      </c>
    </row>
    <row r="399" spans="3:53" x14ac:dyDescent="0.25">
      <c r="C399" t="s">
        <v>241</v>
      </c>
      <c r="D399" t="s">
        <v>193</v>
      </c>
      <c r="E399">
        <v>4.9400000000000004</v>
      </c>
      <c r="F399">
        <v>20.83</v>
      </c>
      <c r="G399">
        <v>-1.04</v>
      </c>
      <c r="H399">
        <v>242.76</v>
      </c>
      <c r="I399">
        <v>39.223999999999997</v>
      </c>
      <c r="J399" t="s">
        <v>75</v>
      </c>
      <c r="K399">
        <v>60.89</v>
      </c>
      <c r="L399">
        <v>4.8343100000000003</v>
      </c>
      <c r="M399">
        <v>2.1862478823244689</v>
      </c>
      <c r="N399">
        <v>4.8684719999999997</v>
      </c>
      <c r="O399">
        <v>1.4692084087163431</v>
      </c>
      <c r="P399">
        <v>33190000</v>
      </c>
      <c r="Q399">
        <v>3950000</v>
      </c>
      <c r="R399">
        <v>8.4</v>
      </c>
      <c r="S399">
        <v>24.396000000000001</v>
      </c>
      <c r="T399">
        <v>7.9960000000000004</v>
      </c>
      <c r="U399">
        <v>14.8704</v>
      </c>
      <c r="V399">
        <v>2.3542197595611372</v>
      </c>
      <c r="AC399">
        <v>5.0999999999999996</v>
      </c>
      <c r="AD399">
        <v>4.41</v>
      </c>
      <c r="AH399" s="77">
        <f>IF(AND(M399&lt;Variables!$G$6,M399&gt;Variables!$G$5),0,1)</f>
        <v>1</v>
      </c>
      <c r="AI399" s="77">
        <f t="shared" si="12"/>
        <v>1</v>
      </c>
      <c r="AJ399" s="77">
        <f>IF(I399&gt;Variables!$G$7,0,1)</f>
        <v>1</v>
      </c>
      <c r="AK399" s="77">
        <f>IF(F399&gt;Variables!$G$8,0,1)</f>
        <v>0</v>
      </c>
      <c r="AL399" s="77">
        <f>IF(G399&gt;Variables!$G$9,0,1)</f>
        <v>1</v>
      </c>
      <c r="AM399" s="77">
        <f>IF(AND(K399&gt;Variables!$G$10,K399&lt;Variables!$G$11),0,1)</f>
        <v>1</v>
      </c>
      <c r="AN399" s="77">
        <f>IF(H399&lt;Variables!$G$13,1,0)</f>
        <v>1</v>
      </c>
      <c r="AO399" s="77">
        <f>IF(R399&lt;Variables!$G$12,0,1)</f>
        <v>1</v>
      </c>
      <c r="AP399" s="78">
        <f t="shared" si="13"/>
        <v>1</v>
      </c>
      <c r="AQ399" s="77">
        <f>IF(V399&lt;Variables!$G$15,1,0)</f>
        <v>1</v>
      </c>
      <c r="AR399">
        <v>1</v>
      </c>
      <c r="AS399">
        <v>0</v>
      </c>
      <c r="AT399">
        <v>0</v>
      </c>
      <c r="AU399">
        <v>0</v>
      </c>
      <c r="BA399">
        <v>2</v>
      </c>
    </row>
    <row r="400" spans="3:53" x14ac:dyDescent="0.25">
      <c r="C400" t="s">
        <v>241</v>
      </c>
      <c r="D400" t="s">
        <v>174</v>
      </c>
      <c r="E400">
        <v>31.74</v>
      </c>
      <c r="F400">
        <v>17.71</v>
      </c>
      <c r="G400">
        <v>16.53</v>
      </c>
      <c r="H400">
        <v>404.55</v>
      </c>
      <c r="I400">
        <v>126.785</v>
      </c>
      <c r="J400" t="s">
        <v>75</v>
      </c>
      <c r="K400">
        <v>55.94</v>
      </c>
      <c r="L400">
        <v>31.39216842105262</v>
      </c>
      <c r="M400">
        <v>-7.0617680038171107E-2</v>
      </c>
      <c r="N400">
        <v>30.717697727272721</v>
      </c>
      <c r="O400">
        <v>2.123538940055826</v>
      </c>
      <c r="P400">
        <v>288135</v>
      </c>
      <c r="Q400">
        <v>701001</v>
      </c>
      <c r="R400">
        <v>0.41</v>
      </c>
      <c r="S400">
        <v>24.396000000000001</v>
      </c>
      <c r="T400">
        <v>7.9960000000000004</v>
      </c>
      <c r="U400">
        <v>14.8704</v>
      </c>
      <c r="V400">
        <v>2.4315858862090969</v>
      </c>
      <c r="AC400">
        <v>31.640599999999999</v>
      </c>
      <c r="AD400">
        <v>27.67</v>
      </c>
      <c r="AH400" s="77">
        <f>IF(AND(M400&lt;Variables!$G$6,M400&gt;Variables!$G$5),0,1)</f>
        <v>1</v>
      </c>
      <c r="AI400" s="77">
        <f t="shared" si="12"/>
        <v>0</v>
      </c>
      <c r="AJ400" s="77">
        <f>IF(I400&gt;Variables!$G$7,0,1)</f>
        <v>0</v>
      </c>
      <c r="AK400" s="77">
        <f>IF(F400&gt;Variables!$G$8,0,1)</f>
        <v>0</v>
      </c>
      <c r="AL400" s="77">
        <f>IF(G400&gt;Variables!$G$9,0,1)</f>
        <v>0</v>
      </c>
      <c r="AM400" s="77">
        <f>IF(AND(K400&gt;Variables!$G$10,K400&lt;Variables!$G$11),0,1)</f>
        <v>1</v>
      </c>
      <c r="AN400" s="77">
        <f>IF(H400&lt;Variables!$G$13,1,0)</f>
        <v>1</v>
      </c>
      <c r="AO400" s="77">
        <f>IF(R400&lt;Variables!$G$12,0,1)</f>
        <v>0</v>
      </c>
      <c r="AP400" s="78">
        <f t="shared" si="13"/>
        <v>1</v>
      </c>
      <c r="AQ400" s="77">
        <f>IF(V400&lt;Variables!$G$15,1,0)</f>
        <v>1</v>
      </c>
      <c r="AR400">
        <v>0</v>
      </c>
      <c r="AS400">
        <v>0</v>
      </c>
      <c r="AT400">
        <v>1</v>
      </c>
      <c r="AU400">
        <v>0</v>
      </c>
      <c r="BA400">
        <v>-2.25</v>
      </c>
    </row>
    <row r="401" spans="3:53" x14ac:dyDescent="0.25">
      <c r="C401" t="s">
        <v>241</v>
      </c>
      <c r="D401" t="s">
        <v>137</v>
      </c>
      <c r="E401">
        <v>116.01</v>
      </c>
      <c r="F401">
        <v>8.07</v>
      </c>
      <c r="G401">
        <v>8.85</v>
      </c>
      <c r="H401">
        <v>5090</v>
      </c>
      <c r="I401">
        <v>-25.387</v>
      </c>
      <c r="J401" t="s">
        <v>75</v>
      </c>
      <c r="K401">
        <v>49.86</v>
      </c>
      <c r="L401">
        <v>116.0907947368421</v>
      </c>
      <c r="M401">
        <v>-0.37108432052571821</v>
      </c>
      <c r="N401">
        <v>114.8754265306122</v>
      </c>
      <c r="O401">
        <v>0.68297763332238093</v>
      </c>
      <c r="P401">
        <v>194182</v>
      </c>
      <c r="Q401">
        <v>791751</v>
      </c>
      <c r="R401">
        <v>0.25</v>
      </c>
      <c r="S401">
        <v>24.396000000000001</v>
      </c>
      <c r="T401">
        <v>7.9960000000000004</v>
      </c>
      <c r="U401">
        <v>14.8704</v>
      </c>
      <c r="V401">
        <v>2.375047755521194</v>
      </c>
      <c r="AC401">
        <v>116.3</v>
      </c>
      <c r="AD401">
        <v>111.8681</v>
      </c>
      <c r="AH401" s="77">
        <f>IF(AND(M401&lt;Variables!$G$6,M401&gt;Variables!$G$5),0,1)</f>
        <v>1</v>
      </c>
      <c r="AI401" s="77">
        <f t="shared" si="12"/>
        <v>0</v>
      </c>
      <c r="AJ401" s="77">
        <f>IF(I401&gt;Variables!$G$7,0,1)</f>
        <v>1</v>
      </c>
      <c r="AK401" s="77">
        <f>IF(F401&gt;Variables!$G$8,0,1)</f>
        <v>1</v>
      </c>
      <c r="AL401" s="77">
        <f>IF(G401&gt;Variables!$G$9,0,1)</f>
        <v>1</v>
      </c>
      <c r="AM401" s="77">
        <f>IF(AND(K401&gt;Variables!$G$10,K401&lt;Variables!$G$11),0,1)</f>
        <v>1</v>
      </c>
      <c r="AN401" s="77">
        <f>IF(H401&lt;Variables!$G$13,1,0)</f>
        <v>0</v>
      </c>
      <c r="AO401" s="77">
        <f>IF(R401&lt;Variables!$G$12,0,1)</f>
        <v>0</v>
      </c>
      <c r="AP401" s="78">
        <f t="shared" si="13"/>
        <v>1</v>
      </c>
      <c r="AQ401" s="77">
        <f>IF(V401&lt;Variables!$G$15,1,0)</f>
        <v>1</v>
      </c>
      <c r="AR401">
        <v>0</v>
      </c>
      <c r="AS401">
        <v>0</v>
      </c>
      <c r="AT401">
        <v>1</v>
      </c>
      <c r="AU401">
        <v>0</v>
      </c>
      <c r="BA401">
        <v>-1.21</v>
      </c>
    </row>
    <row r="402" spans="3:53" x14ac:dyDescent="0.25">
      <c r="C402" t="s">
        <v>241</v>
      </c>
      <c r="D402" t="s">
        <v>129</v>
      </c>
      <c r="E402">
        <v>61.3</v>
      </c>
      <c r="F402">
        <v>10.67</v>
      </c>
      <c r="G402">
        <v>13.35</v>
      </c>
      <c r="H402">
        <v>23990</v>
      </c>
      <c r="I402">
        <v>84124.922999999995</v>
      </c>
      <c r="J402" t="s">
        <v>75</v>
      </c>
      <c r="K402">
        <v>76.03</v>
      </c>
      <c r="L402">
        <v>59.833739999999999</v>
      </c>
      <c r="M402">
        <v>2.3001403555920161</v>
      </c>
      <c r="N402">
        <v>59.027450000000002</v>
      </c>
      <c r="O402">
        <v>3.6975170026826492</v>
      </c>
      <c r="P402">
        <v>98610000</v>
      </c>
      <c r="Q402">
        <v>146893000</v>
      </c>
      <c r="R402">
        <v>0.67</v>
      </c>
      <c r="S402">
        <v>24.396000000000001</v>
      </c>
      <c r="T402">
        <v>7.9960000000000004</v>
      </c>
      <c r="U402">
        <v>14.8704</v>
      </c>
      <c r="V402">
        <v>2.4039549275735062</v>
      </c>
      <c r="AC402">
        <v>63.83</v>
      </c>
      <c r="AD402">
        <v>58.07</v>
      </c>
      <c r="AH402" s="77">
        <f>IF(AND(M402&lt;Variables!$G$6,M402&gt;Variables!$G$5),0,1)</f>
        <v>1</v>
      </c>
      <c r="AI402" s="77">
        <f t="shared" si="12"/>
        <v>0</v>
      </c>
      <c r="AJ402" s="77">
        <f>IF(I402&gt;Variables!$G$7,0,1)</f>
        <v>0</v>
      </c>
      <c r="AK402" s="77">
        <f>IF(F402&gt;Variables!$G$8,0,1)</f>
        <v>0</v>
      </c>
      <c r="AL402" s="77">
        <f>IF(G402&gt;Variables!$G$9,0,1)</f>
        <v>0</v>
      </c>
      <c r="AM402" s="77">
        <f>IF(AND(K402&gt;Variables!$G$10,K402&lt;Variables!$G$11),0,1)</f>
        <v>1</v>
      </c>
      <c r="AN402" s="77">
        <f>IF(H402&lt;Variables!$G$13,1,0)</f>
        <v>0</v>
      </c>
      <c r="AO402" s="77">
        <f>IF(R402&lt;Variables!$G$12,0,1)</f>
        <v>0</v>
      </c>
      <c r="AP402" s="78">
        <f t="shared" si="13"/>
        <v>1</v>
      </c>
      <c r="AQ402" s="77">
        <f>IF(V402&lt;Variables!$G$15,1,0)</f>
        <v>1</v>
      </c>
      <c r="AR402">
        <v>1</v>
      </c>
      <c r="AS402">
        <v>0</v>
      </c>
      <c r="AT402">
        <v>0</v>
      </c>
      <c r="AU402">
        <v>0</v>
      </c>
      <c r="BA402">
        <v>2</v>
      </c>
    </row>
    <row r="403" spans="3:53" x14ac:dyDescent="0.25">
      <c r="C403" t="s">
        <v>242</v>
      </c>
      <c r="D403" t="s">
        <v>215</v>
      </c>
      <c r="E403">
        <v>0.74</v>
      </c>
      <c r="F403">
        <v>16.66</v>
      </c>
      <c r="G403">
        <v>5.01</v>
      </c>
      <c r="H403">
        <v>-99999</v>
      </c>
      <c r="I403">
        <v>2539594.2799999998</v>
      </c>
      <c r="J403" t="s">
        <v>75</v>
      </c>
      <c r="K403">
        <v>-99999</v>
      </c>
      <c r="L403">
        <v>-99999</v>
      </c>
      <c r="M403">
        <v>-99999</v>
      </c>
      <c r="N403">
        <v>0.73509999999999998</v>
      </c>
      <c r="O403">
        <v>0</v>
      </c>
      <c r="P403">
        <v>50600</v>
      </c>
      <c r="Q403">
        <v>534</v>
      </c>
      <c r="R403">
        <v>94.76</v>
      </c>
      <c r="S403">
        <v>24.309000000000001</v>
      </c>
      <c r="T403">
        <v>7.8390000000000004</v>
      </c>
      <c r="U403">
        <v>14.676</v>
      </c>
      <c r="V403">
        <v>-99999</v>
      </c>
      <c r="AC403">
        <v>0.73499999999999999</v>
      </c>
      <c r="AD403">
        <v>0.68789999999999996</v>
      </c>
      <c r="AH403" s="77">
        <f>IF(AND(M403&lt;Variables!$G$6,M403&gt;Variables!$G$5),0,1)</f>
        <v>1</v>
      </c>
      <c r="AI403" s="77">
        <f t="shared" si="12"/>
        <v>1</v>
      </c>
      <c r="AJ403" s="77">
        <f>IF(I403&gt;Variables!$G$7,0,1)</f>
        <v>0</v>
      </c>
      <c r="AK403" s="77">
        <f>IF(F403&gt;Variables!$G$8,0,1)</f>
        <v>0</v>
      </c>
      <c r="AL403" s="77">
        <f>IF(G403&gt;Variables!$G$9,0,1)</f>
        <v>1</v>
      </c>
      <c r="AM403" s="77">
        <f>IF(AND(K403&gt;Variables!$G$10,K403&lt;Variables!$G$11),0,1)</f>
        <v>1</v>
      </c>
      <c r="AN403" s="77">
        <f>IF(H403&lt;Variables!$G$13,1,0)</f>
        <v>1</v>
      </c>
      <c r="AO403" s="77">
        <f>IF(R403&lt;Variables!$G$12,0,1)</f>
        <v>1</v>
      </c>
      <c r="AP403" s="78">
        <f t="shared" si="13"/>
        <v>1</v>
      </c>
      <c r="AQ403" s="77">
        <f>IF(V403&lt;Variables!$G$15,1,0)</f>
        <v>1</v>
      </c>
      <c r="AR403">
        <v>0</v>
      </c>
      <c r="AS403">
        <v>0</v>
      </c>
      <c r="AT403">
        <v>1</v>
      </c>
      <c r="AU403">
        <v>0</v>
      </c>
      <c r="BA403">
        <v>-2.25</v>
      </c>
    </row>
    <row r="404" spans="3:53" x14ac:dyDescent="0.25">
      <c r="C404" t="s">
        <v>242</v>
      </c>
      <c r="D404" t="s">
        <v>182</v>
      </c>
      <c r="E404">
        <v>28.96</v>
      </c>
      <c r="F404">
        <v>7.96</v>
      </c>
      <c r="G404">
        <v>1.62</v>
      </c>
      <c r="H404">
        <v>-99999</v>
      </c>
      <c r="I404">
        <v>5.2380000000000004</v>
      </c>
      <c r="J404" t="s">
        <v>75</v>
      </c>
      <c r="K404">
        <v>42.89</v>
      </c>
      <c r="L404">
        <v>28.890555555555551</v>
      </c>
      <c r="M404">
        <v>-0.10576312905024519</v>
      </c>
      <c r="N404">
        <v>28.928920000000002</v>
      </c>
      <c r="O404">
        <v>-0.23823910467448681</v>
      </c>
      <c r="P404">
        <v>92253</v>
      </c>
      <c r="Q404">
        <v>193031</v>
      </c>
      <c r="R404">
        <v>0.48</v>
      </c>
      <c r="S404">
        <v>24.309000000000001</v>
      </c>
      <c r="T404">
        <v>7.8390000000000004</v>
      </c>
      <c r="U404">
        <v>14.676</v>
      </c>
      <c r="V404">
        <v>2.2939185351075899</v>
      </c>
      <c r="AC404">
        <v>28.99</v>
      </c>
      <c r="AD404">
        <v>28.58</v>
      </c>
      <c r="AH404" s="77">
        <f>IF(AND(M404&lt;Variables!$G$6,M404&gt;Variables!$G$5),0,1)</f>
        <v>1</v>
      </c>
      <c r="AI404" s="77">
        <f t="shared" si="12"/>
        <v>1</v>
      </c>
      <c r="AJ404" s="77">
        <f>IF(I404&gt;Variables!$G$7,0,1)</f>
        <v>1</v>
      </c>
      <c r="AK404" s="77">
        <f>IF(F404&gt;Variables!$G$8,0,1)</f>
        <v>1</v>
      </c>
      <c r="AL404" s="77">
        <f>IF(G404&gt;Variables!$G$9,0,1)</f>
        <v>1</v>
      </c>
      <c r="AM404" s="77">
        <f>IF(AND(K404&gt;Variables!$G$10,K404&lt;Variables!$G$11),0,1)</f>
        <v>1</v>
      </c>
      <c r="AN404" s="77">
        <f>IF(H404&lt;Variables!$G$13,1,0)</f>
        <v>1</v>
      </c>
      <c r="AO404" s="77">
        <f>IF(R404&lt;Variables!$G$12,0,1)</f>
        <v>0</v>
      </c>
      <c r="AP404" s="78">
        <f t="shared" si="13"/>
        <v>1</v>
      </c>
      <c r="AQ404" s="77">
        <f>IF(V404&lt;Variables!$G$15,1,0)</f>
        <v>1</v>
      </c>
      <c r="AR404">
        <v>0</v>
      </c>
      <c r="AS404">
        <v>1</v>
      </c>
      <c r="AT404">
        <v>0</v>
      </c>
      <c r="AU404">
        <v>0</v>
      </c>
      <c r="BA404">
        <v>-0.16</v>
      </c>
    </row>
    <row r="405" spans="3:53" x14ac:dyDescent="0.25">
      <c r="C405" t="s">
        <v>242</v>
      </c>
      <c r="D405" t="s">
        <v>200</v>
      </c>
      <c r="E405">
        <v>18.899999999999999</v>
      </c>
      <c r="F405">
        <v>29.04</v>
      </c>
      <c r="G405">
        <v>21.18</v>
      </c>
      <c r="H405">
        <v>306.89</v>
      </c>
      <c r="I405">
        <v>0</v>
      </c>
      <c r="J405" t="s">
        <v>75</v>
      </c>
      <c r="K405">
        <v>47.99</v>
      </c>
      <c r="L405">
        <v>18.534872727272731</v>
      </c>
      <c r="M405">
        <v>-1.9297285313777131</v>
      </c>
      <c r="N405">
        <v>18.218435135135142</v>
      </c>
      <c r="O405">
        <v>-0.2263374149825581</v>
      </c>
      <c r="P405">
        <v>94570</v>
      </c>
      <c r="Q405">
        <v>6440</v>
      </c>
      <c r="R405">
        <v>14.68</v>
      </c>
      <c r="S405">
        <v>24.309000000000001</v>
      </c>
      <c r="T405">
        <v>7.8390000000000004</v>
      </c>
      <c r="U405">
        <v>14.676</v>
      </c>
      <c r="V405">
        <v>2.385147499258597</v>
      </c>
      <c r="AC405">
        <v>26.5</v>
      </c>
      <c r="AD405">
        <v>11.77</v>
      </c>
      <c r="AH405" s="77">
        <f>IF(AND(M405&lt;Variables!$G$6,M405&gt;Variables!$G$5),0,1)</f>
        <v>0</v>
      </c>
      <c r="AI405" s="77">
        <f t="shared" si="12"/>
        <v>0</v>
      </c>
      <c r="AJ405" s="77">
        <f>IF(I405&gt;Variables!$G$7,0,1)</f>
        <v>1</v>
      </c>
      <c r="AK405" s="77">
        <f>IF(F405&gt;Variables!$G$8,0,1)</f>
        <v>0</v>
      </c>
      <c r="AL405" s="77">
        <f>IF(G405&gt;Variables!$G$9,0,1)</f>
        <v>0</v>
      </c>
      <c r="AM405" s="77">
        <f>IF(AND(K405&gt;Variables!$G$10,K405&lt;Variables!$G$11),0,1)</f>
        <v>1</v>
      </c>
      <c r="AN405" s="77">
        <f>IF(H405&lt;Variables!$G$13,1,0)</f>
        <v>1</v>
      </c>
      <c r="AO405" s="77">
        <f>IF(R405&lt;Variables!$G$12,0,1)</f>
        <v>1</v>
      </c>
      <c r="AP405" s="78">
        <f t="shared" si="13"/>
        <v>1</v>
      </c>
      <c r="AQ405" s="77">
        <f>IF(V405&lt;Variables!$G$15,1,0)</f>
        <v>1</v>
      </c>
      <c r="AR405">
        <v>0</v>
      </c>
      <c r="AS405">
        <v>0</v>
      </c>
      <c r="AT405">
        <v>1</v>
      </c>
      <c r="AU405">
        <v>0</v>
      </c>
      <c r="BA405">
        <v>-2.25</v>
      </c>
    </row>
    <row r="406" spans="3:53" x14ac:dyDescent="0.25">
      <c r="C406" t="s">
        <v>242</v>
      </c>
      <c r="D406" t="s">
        <v>212</v>
      </c>
      <c r="E406">
        <v>4.3600000000000003</v>
      </c>
      <c r="F406">
        <v>32.42</v>
      </c>
      <c r="G406">
        <v>-25.26</v>
      </c>
      <c r="H406">
        <v>12.78</v>
      </c>
      <c r="I406">
        <v>-3.0000000000000001E-3</v>
      </c>
      <c r="J406" t="s">
        <v>74</v>
      </c>
      <c r="K406">
        <v>47.77</v>
      </c>
      <c r="L406">
        <v>4.302249999999999</v>
      </c>
      <c r="M406">
        <v>0.41257481550354508</v>
      </c>
      <c r="N406">
        <v>4.3591799999999994</v>
      </c>
      <c r="O406">
        <v>-0.89879289224118097</v>
      </c>
      <c r="P406">
        <v>61180000</v>
      </c>
      <c r="Q406">
        <v>441580</v>
      </c>
      <c r="R406">
        <v>138.55000000000001</v>
      </c>
      <c r="S406">
        <v>24.309000000000001</v>
      </c>
      <c r="T406">
        <v>7.8390000000000004</v>
      </c>
      <c r="U406">
        <v>14.676</v>
      </c>
      <c r="V406">
        <v>2.335827335626707</v>
      </c>
      <c r="AC406">
        <v>4.42</v>
      </c>
      <c r="AD406">
        <v>3.91</v>
      </c>
      <c r="AH406" s="77">
        <f>IF(AND(M406&lt;Variables!$G$6,M406&gt;Variables!$G$5),0,1)</f>
        <v>1</v>
      </c>
      <c r="AI406" s="77">
        <f t="shared" si="12"/>
        <v>1</v>
      </c>
      <c r="AJ406" s="77">
        <f>IF(I406&gt;Variables!$G$7,0,1)</f>
        <v>1</v>
      </c>
      <c r="AK406" s="77">
        <f>IF(F406&gt;Variables!$G$8,0,1)</f>
        <v>0</v>
      </c>
      <c r="AL406" s="77">
        <f>IF(G406&gt;Variables!$G$9,0,1)</f>
        <v>1</v>
      </c>
      <c r="AM406" s="77">
        <f>IF(AND(K406&gt;Variables!$G$10,K406&lt;Variables!$G$11),0,1)</f>
        <v>1</v>
      </c>
      <c r="AN406" s="77">
        <f>IF(H406&lt;Variables!$G$13,1,0)</f>
        <v>1</v>
      </c>
      <c r="AO406" s="77">
        <f>IF(R406&lt;Variables!$G$12,0,1)</f>
        <v>1</v>
      </c>
      <c r="AP406" s="78">
        <f t="shared" si="13"/>
        <v>0</v>
      </c>
      <c r="AQ406" s="77">
        <f>IF(V406&lt;Variables!$G$15,1,0)</f>
        <v>1</v>
      </c>
      <c r="AR406">
        <v>0</v>
      </c>
      <c r="AS406">
        <v>0</v>
      </c>
      <c r="AT406">
        <v>1</v>
      </c>
      <c r="AU406">
        <v>0</v>
      </c>
      <c r="BA406">
        <v>-2.25</v>
      </c>
    </row>
    <row r="407" spans="3:53" x14ac:dyDescent="0.25">
      <c r="C407" t="s">
        <v>242</v>
      </c>
      <c r="D407" t="s">
        <v>160</v>
      </c>
      <c r="E407">
        <v>22.22</v>
      </c>
      <c r="F407">
        <v>7.49</v>
      </c>
      <c r="G407">
        <v>9.41</v>
      </c>
      <c r="H407">
        <v>2340</v>
      </c>
      <c r="I407">
        <v>-38.71</v>
      </c>
      <c r="J407" t="s">
        <v>74</v>
      </c>
      <c r="K407">
        <v>44.05</v>
      </c>
      <c r="L407">
        <v>22.192499999999999</v>
      </c>
      <c r="M407">
        <v>-0.41680748000451112</v>
      </c>
      <c r="N407">
        <v>22.097142000000002</v>
      </c>
      <c r="O407">
        <v>1.2933799312161541E-2</v>
      </c>
      <c r="P407">
        <v>639064</v>
      </c>
      <c r="Q407">
        <v>1490000</v>
      </c>
      <c r="R407">
        <v>0.43</v>
      </c>
      <c r="S407">
        <v>24.309000000000001</v>
      </c>
      <c r="T407">
        <v>7.8390000000000004</v>
      </c>
      <c r="U407">
        <v>14.676</v>
      </c>
      <c r="V407">
        <v>2.3090327414667118</v>
      </c>
      <c r="AC407">
        <v>22.59</v>
      </c>
      <c r="AD407">
        <v>21.12</v>
      </c>
      <c r="AH407" s="77">
        <f>IF(AND(M407&lt;Variables!$G$6,M407&gt;Variables!$G$5),0,1)</f>
        <v>1</v>
      </c>
      <c r="AI407" s="77">
        <f t="shared" si="12"/>
        <v>0</v>
      </c>
      <c r="AJ407" s="77">
        <f>IF(I407&gt;Variables!$G$7,0,1)</f>
        <v>1</v>
      </c>
      <c r="AK407" s="77">
        <f>IF(F407&gt;Variables!$G$8,0,1)</f>
        <v>1</v>
      </c>
      <c r="AL407" s="77">
        <f>IF(G407&gt;Variables!$G$9,0,1)</f>
        <v>1</v>
      </c>
      <c r="AM407" s="77">
        <f>IF(AND(K407&gt;Variables!$G$10,K407&lt;Variables!$G$11),0,1)</f>
        <v>1</v>
      </c>
      <c r="AN407" s="77">
        <f>IF(H407&lt;Variables!$G$13,1,0)</f>
        <v>0</v>
      </c>
      <c r="AO407" s="77">
        <f>IF(R407&lt;Variables!$G$12,0,1)</f>
        <v>0</v>
      </c>
      <c r="AP407" s="78">
        <f t="shared" si="13"/>
        <v>0</v>
      </c>
      <c r="AQ407" s="77">
        <f>IF(V407&lt;Variables!$G$15,1,0)</f>
        <v>1</v>
      </c>
      <c r="AR407">
        <v>0</v>
      </c>
      <c r="AS407">
        <v>0</v>
      </c>
      <c r="AT407">
        <v>1</v>
      </c>
      <c r="AU407">
        <v>0</v>
      </c>
      <c r="BA407">
        <v>-1.29</v>
      </c>
    </row>
    <row r="408" spans="3:53" x14ac:dyDescent="0.25">
      <c r="C408" t="s">
        <v>242</v>
      </c>
      <c r="D408" t="s">
        <v>151</v>
      </c>
      <c r="E408">
        <v>126.8</v>
      </c>
      <c r="F408">
        <v>9.02</v>
      </c>
      <c r="G408">
        <v>11.18</v>
      </c>
      <c r="H408">
        <v>8109.9999999999991</v>
      </c>
      <c r="I408">
        <v>-41.628999999999998</v>
      </c>
      <c r="J408" t="s">
        <v>75</v>
      </c>
      <c r="K408">
        <v>49.47</v>
      </c>
      <c r="L408">
        <v>127.68076000000001</v>
      </c>
      <c r="M408">
        <v>-0.34912072891796142</v>
      </c>
      <c r="N408">
        <v>126.74675000000001</v>
      </c>
      <c r="O408">
        <v>0.38521697795013121</v>
      </c>
      <c r="P408">
        <v>672116</v>
      </c>
      <c r="Q408">
        <v>898929</v>
      </c>
      <c r="R408">
        <v>0.75</v>
      </c>
      <c r="S408">
        <v>24.309000000000001</v>
      </c>
      <c r="T408">
        <v>7.8390000000000004</v>
      </c>
      <c r="U408">
        <v>14.676</v>
      </c>
      <c r="V408">
        <v>2.3700519607993562</v>
      </c>
      <c r="AC408">
        <v>131.84</v>
      </c>
      <c r="AD408">
        <v>126.19</v>
      </c>
      <c r="AH408" s="77">
        <f>IF(AND(M408&lt;Variables!$G$6,M408&gt;Variables!$G$5),0,1)</f>
        <v>1</v>
      </c>
      <c r="AI408" s="77">
        <f t="shared" si="12"/>
        <v>0</v>
      </c>
      <c r="AJ408" s="77">
        <f>IF(I408&gt;Variables!$G$7,0,1)</f>
        <v>1</v>
      </c>
      <c r="AK408" s="77">
        <f>IF(F408&gt;Variables!$G$8,0,1)</f>
        <v>0</v>
      </c>
      <c r="AL408" s="77">
        <f>IF(G408&gt;Variables!$G$9,0,1)</f>
        <v>0</v>
      </c>
      <c r="AM408" s="77">
        <f>IF(AND(K408&gt;Variables!$G$10,K408&lt;Variables!$G$11),0,1)</f>
        <v>1</v>
      </c>
      <c r="AN408" s="77">
        <f>IF(H408&lt;Variables!$G$13,1,0)</f>
        <v>0</v>
      </c>
      <c r="AO408" s="77">
        <f>IF(R408&lt;Variables!$G$12,0,1)</f>
        <v>0</v>
      </c>
      <c r="AP408" s="78">
        <f t="shared" si="13"/>
        <v>1</v>
      </c>
      <c r="AQ408" s="77">
        <f>IF(V408&lt;Variables!$G$15,1,0)</f>
        <v>1</v>
      </c>
      <c r="AR408">
        <v>1</v>
      </c>
      <c r="AS408">
        <v>0</v>
      </c>
      <c r="AT408">
        <v>0</v>
      </c>
      <c r="AU408">
        <v>0</v>
      </c>
      <c r="BA408">
        <v>2</v>
      </c>
    </row>
    <row r="409" spans="3:53" x14ac:dyDescent="0.25">
      <c r="C409" t="s">
        <v>242</v>
      </c>
      <c r="D409" t="s">
        <v>217</v>
      </c>
      <c r="E409">
        <v>11.29</v>
      </c>
      <c r="F409">
        <v>25.29</v>
      </c>
      <c r="G409">
        <v>1.1100000000000001</v>
      </c>
      <c r="H409">
        <v>124.89</v>
      </c>
      <c r="I409">
        <v>-15.946</v>
      </c>
      <c r="J409" t="s">
        <v>75</v>
      </c>
      <c r="K409">
        <v>48.25</v>
      </c>
      <c r="L409">
        <v>11.20894</v>
      </c>
      <c r="M409">
        <v>-0.7738465903109546</v>
      </c>
      <c r="N409">
        <v>11.120480000000001</v>
      </c>
      <c r="O409">
        <v>1.546695826076803E-2</v>
      </c>
      <c r="P409">
        <v>1850000</v>
      </c>
      <c r="Q409">
        <v>283960</v>
      </c>
      <c r="R409">
        <v>6.52</v>
      </c>
      <c r="S409">
        <v>24.309000000000001</v>
      </c>
      <c r="T409">
        <v>7.8390000000000004</v>
      </c>
      <c r="U409">
        <v>14.676</v>
      </c>
      <c r="V409">
        <v>2.3650789906806531</v>
      </c>
      <c r="AC409">
        <v>12.87</v>
      </c>
      <c r="AD409">
        <v>10.6</v>
      </c>
      <c r="AH409" s="77">
        <f>IF(AND(M409&lt;Variables!$G$6,M409&gt;Variables!$G$5),0,1)</f>
        <v>1</v>
      </c>
      <c r="AI409" s="77">
        <f t="shared" si="12"/>
        <v>0</v>
      </c>
      <c r="AJ409" s="77">
        <f>IF(I409&gt;Variables!$G$7,0,1)</f>
        <v>1</v>
      </c>
      <c r="AK409" s="77">
        <f>IF(F409&gt;Variables!$G$8,0,1)</f>
        <v>0</v>
      </c>
      <c r="AL409" s="77">
        <f>IF(G409&gt;Variables!$G$9,0,1)</f>
        <v>1</v>
      </c>
      <c r="AM409" s="77">
        <f>IF(AND(K409&gt;Variables!$G$10,K409&lt;Variables!$G$11),0,1)</f>
        <v>1</v>
      </c>
      <c r="AN409" s="77">
        <f>IF(H409&lt;Variables!$G$13,1,0)</f>
        <v>1</v>
      </c>
      <c r="AO409" s="77">
        <f>IF(R409&lt;Variables!$G$12,0,1)</f>
        <v>1</v>
      </c>
      <c r="AP409" s="78">
        <f t="shared" si="13"/>
        <v>1</v>
      </c>
      <c r="AQ409" s="77">
        <f>IF(V409&lt;Variables!$G$15,1,0)</f>
        <v>1</v>
      </c>
      <c r="AR409">
        <v>1</v>
      </c>
      <c r="AS409">
        <v>0</v>
      </c>
      <c r="AT409">
        <v>0</v>
      </c>
      <c r="AU409">
        <v>0</v>
      </c>
      <c r="BA409">
        <v>2</v>
      </c>
    </row>
    <row r="410" spans="3:53" x14ac:dyDescent="0.25">
      <c r="C410" t="s">
        <v>242</v>
      </c>
      <c r="D410" t="s">
        <v>166</v>
      </c>
      <c r="E410">
        <v>53.81</v>
      </c>
      <c r="F410">
        <v>8.77</v>
      </c>
      <c r="G410">
        <v>8.75</v>
      </c>
      <c r="H410">
        <v>8010</v>
      </c>
      <c r="I410">
        <v>199.11799999999999</v>
      </c>
      <c r="J410" t="s">
        <v>75</v>
      </c>
      <c r="K410">
        <v>70.33</v>
      </c>
      <c r="L410">
        <v>53.29498000000001</v>
      </c>
      <c r="M410">
        <v>0.92470247666851091</v>
      </c>
      <c r="N410">
        <v>53.095354000000007</v>
      </c>
      <c r="O410">
        <v>1.304155538731298</v>
      </c>
      <c r="P410">
        <v>1617000</v>
      </c>
      <c r="Q410">
        <v>1484000</v>
      </c>
      <c r="R410">
        <v>1.0900000000000001</v>
      </c>
      <c r="S410">
        <v>24.309000000000001</v>
      </c>
      <c r="T410">
        <v>7.8390000000000004</v>
      </c>
      <c r="U410">
        <v>14.676</v>
      </c>
      <c r="V410">
        <v>2.499284442105882</v>
      </c>
      <c r="AC410">
        <v>54.83</v>
      </c>
      <c r="AD410">
        <v>52.52</v>
      </c>
      <c r="AH410" s="77">
        <f>IF(AND(M410&lt;Variables!$G$6,M410&gt;Variables!$G$5),0,1)</f>
        <v>1</v>
      </c>
      <c r="AI410" s="77">
        <f t="shared" si="12"/>
        <v>0</v>
      </c>
      <c r="AJ410" s="77">
        <f>IF(I410&gt;Variables!$G$7,0,1)</f>
        <v>0</v>
      </c>
      <c r="AK410" s="77">
        <f>IF(F410&gt;Variables!$G$8,0,1)</f>
        <v>1</v>
      </c>
      <c r="AL410" s="77">
        <f>IF(G410&gt;Variables!$G$9,0,1)</f>
        <v>1</v>
      </c>
      <c r="AM410" s="77">
        <f>IF(AND(K410&gt;Variables!$G$10,K410&lt;Variables!$G$11),0,1)</f>
        <v>1</v>
      </c>
      <c r="AN410" s="77">
        <f>IF(H410&lt;Variables!$G$13,1,0)</f>
        <v>0</v>
      </c>
      <c r="AO410" s="77">
        <f>IF(R410&lt;Variables!$G$12,0,1)</f>
        <v>0</v>
      </c>
      <c r="AP410" s="78">
        <f t="shared" si="13"/>
        <v>1</v>
      </c>
      <c r="AQ410" s="77">
        <f>IF(V410&lt;Variables!$G$15,1,0)</f>
        <v>1</v>
      </c>
      <c r="AR410">
        <v>1</v>
      </c>
      <c r="AS410">
        <v>0</v>
      </c>
      <c r="AT410">
        <v>0</v>
      </c>
      <c r="AU410">
        <v>0</v>
      </c>
      <c r="BA410">
        <v>1.81</v>
      </c>
    </row>
    <row r="411" spans="3:53" x14ac:dyDescent="0.25">
      <c r="C411" t="s">
        <v>242</v>
      </c>
      <c r="D411" t="s">
        <v>141</v>
      </c>
      <c r="E411">
        <v>35.770000000000003</v>
      </c>
      <c r="F411">
        <v>7.3</v>
      </c>
      <c r="G411">
        <v>8.2100000000000009</v>
      </c>
      <c r="H411">
        <v>3720</v>
      </c>
      <c r="I411">
        <v>-28.713999999999999</v>
      </c>
      <c r="J411" t="s">
        <v>75</v>
      </c>
      <c r="K411">
        <v>55.92</v>
      </c>
      <c r="L411">
        <v>35.65388500000001</v>
      </c>
      <c r="M411">
        <v>0.15738817803443089</v>
      </c>
      <c r="N411">
        <v>35.498159999999999</v>
      </c>
      <c r="O411">
        <v>0.59676332519770681</v>
      </c>
      <c r="P411">
        <v>889923</v>
      </c>
      <c r="Q411">
        <v>2416000</v>
      </c>
      <c r="R411">
        <v>0.37</v>
      </c>
      <c r="S411">
        <v>24.309000000000001</v>
      </c>
      <c r="T411">
        <v>7.8390000000000004</v>
      </c>
      <c r="U411">
        <v>14.676</v>
      </c>
      <c r="V411">
        <v>2.4215482479867769</v>
      </c>
      <c r="AC411">
        <v>35.78</v>
      </c>
      <c r="AD411">
        <v>34.61</v>
      </c>
      <c r="AH411" s="77">
        <f>IF(AND(M411&lt;Variables!$G$6,M411&gt;Variables!$G$5),0,1)</f>
        <v>1</v>
      </c>
      <c r="AI411" s="77">
        <f t="shared" si="12"/>
        <v>0</v>
      </c>
      <c r="AJ411" s="77">
        <f>IF(I411&gt;Variables!$G$7,0,1)</f>
        <v>1</v>
      </c>
      <c r="AK411" s="77">
        <f>IF(F411&gt;Variables!$G$8,0,1)</f>
        <v>1</v>
      </c>
      <c r="AL411" s="77">
        <f>IF(G411&gt;Variables!$G$9,0,1)</f>
        <v>1</v>
      </c>
      <c r="AM411" s="77">
        <f>IF(AND(K411&gt;Variables!$G$10,K411&lt;Variables!$G$11),0,1)</f>
        <v>1</v>
      </c>
      <c r="AN411" s="77">
        <f>IF(H411&lt;Variables!$G$13,1,0)</f>
        <v>0</v>
      </c>
      <c r="AO411" s="77">
        <f>IF(R411&lt;Variables!$G$12,0,1)</f>
        <v>0</v>
      </c>
      <c r="AP411" s="78">
        <f t="shared" si="13"/>
        <v>1</v>
      </c>
      <c r="AQ411" s="77">
        <f>IF(V411&lt;Variables!$G$15,1,0)</f>
        <v>1</v>
      </c>
      <c r="AR411">
        <v>0</v>
      </c>
      <c r="AS411">
        <v>0</v>
      </c>
      <c r="AT411">
        <v>1</v>
      </c>
      <c r="AU411">
        <v>0</v>
      </c>
      <c r="BA411">
        <v>-1.26</v>
      </c>
    </row>
    <row r="412" spans="3:53" x14ac:dyDescent="0.25">
      <c r="C412" t="s">
        <v>242</v>
      </c>
      <c r="D412" t="s">
        <v>218</v>
      </c>
      <c r="E412">
        <v>12.24</v>
      </c>
      <c r="F412">
        <v>20.99</v>
      </c>
      <c r="G412">
        <v>-10.73</v>
      </c>
      <c r="H412">
        <v>89.12</v>
      </c>
      <c r="I412">
        <v>-45.787999999999997</v>
      </c>
      <c r="J412" t="s">
        <v>75</v>
      </c>
      <c r="K412">
        <v>55.11</v>
      </c>
      <c r="L412">
        <v>12.239929999999999</v>
      </c>
      <c r="M412">
        <v>-8.1127914947216898E-2</v>
      </c>
      <c r="N412">
        <v>12.00201</v>
      </c>
      <c r="O412">
        <v>1.899598483920611</v>
      </c>
      <c r="P412">
        <v>5380000</v>
      </c>
      <c r="Q412">
        <v>138930</v>
      </c>
      <c r="R412">
        <v>38.72</v>
      </c>
      <c r="S412">
        <v>24.309000000000001</v>
      </c>
      <c r="T412">
        <v>7.8390000000000004</v>
      </c>
      <c r="U412">
        <v>14.676</v>
      </c>
      <c r="V412">
        <v>2.423246185596486</v>
      </c>
      <c r="AC412">
        <v>13</v>
      </c>
      <c r="AD412">
        <v>11.45</v>
      </c>
      <c r="AH412" s="77">
        <f>IF(AND(M412&lt;Variables!$G$6,M412&gt;Variables!$G$5),0,1)</f>
        <v>1</v>
      </c>
      <c r="AI412" s="77">
        <f t="shared" si="12"/>
        <v>0</v>
      </c>
      <c r="AJ412" s="77">
        <f>IF(I412&gt;Variables!$G$7,0,1)</f>
        <v>1</v>
      </c>
      <c r="AK412" s="77">
        <f>IF(F412&gt;Variables!$G$8,0,1)</f>
        <v>0</v>
      </c>
      <c r="AL412" s="77">
        <f>IF(G412&gt;Variables!$G$9,0,1)</f>
        <v>1</v>
      </c>
      <c r="AM412" s="77">
        <f>IF(AND(K412&gt;Variables!$G$10,K412&lt;Variables!$G$11),0,1)</f>
        <v>1</v>
      </c>
      <c r="AN412" s="77">
        <f>IF(H412&lt;Variables!$G$13,1,0)</f>
        <v>1</v>
      </c>
      <c r="AO412" s="77">
        <f>IF(R412&lt;Variables!$G$12,0,1)</f>
        <v>1</v>
      </c>
      <c r="AP412" s="78">
        <f t="shared" si="13"/>
        <v>1</v>
      </c>
      <c r="AQ412" s="77">
        <f>IF(V412&lt;Variables!$G$15,1,0)</f>
        <v>1</v>
      </c>
      <c r="AR412">
        <v>0</v>
      </c>
      <c r="AS412">
        <v>0</v>
      </c>
      <c r="AT412">
        <v>1</v>
      </c>
      <c r="AU412">
        <v>0</v>
      </c>
      <c r="BA412">
        <v>-2.25</v>
      </c>
    </row>
    <row r="413" spans="3:53" x14ac:dyDescent="0.25">
      <c r="C413" t="s">
        <v>242</v>
      </c>
      <c r="D413" t="s">
        <v>83</v>
      </c>
      <c r="E413">
        <v>31.03</v>
      </c>
      <c r="F413">
        <v>8.93</v>
      </c>
      <c r="G413">
        <v>7.79</v>
      </c>
      <c r="H413">
        <v>24680</v>
      </c>
      <c r="I413">
        <v>1.4450000000000001</v>
      </c>
      <c r="J413" t="s">
        <v>75</v>
      </c>
      <c r="K413">
        <v>60.63</v>
      </c>
      <c r="L413">
        <v>30.820614999999989</v>
      </c>
      <c r="M413">
        <v>0.26633147975796861</v>
      </c>
      <c r="N413">
        <v>30.648430000000001</v>
      </c>
      <c r="O413">
        <v>0.82963466644129769</v>
      </c>
      <c r="P413">
        <v>11113000</v>
      </c>
      <c r="Q413">
        <v>13870000</v>
      </c>
      <c r="R413">
        <v>0.8</v>
      </c>
      <c r="S413">
        <v>24.309000000000001</v>
      </c>
      <c r="T413">
        <v>7.8390000000000004</v>
      </c>
      <c r="U413">
        <v>14.676</v>
      </c>
      <c r="V413">
        <v>2.462025954243352</v>
      </c>
      <c r="AC413">
        <v>31.315000000000001</v>
      </c>
      <c r="AD413">
        <v>30.26</v>
      </c>
      <c r="AH413" s="77">
        <f>IF(AND(M413&lt;Variables!$G$6,M413&gt;Variables!$G$5),0,1)</f>
        <v>1</v>
      </c>
      <c r="AI413" s="77">
        <f t="shared" si="12"/>
        <v>0</v>
      </c>
      <c r="AJ413" s="77">
        <f>IF(I413&gt;Variables!$G$7,0,1)</f>
        <v>1</v>
      </c>
      <c r="AK413" s="77">
        <f>IF(F413&gt;Variables!$G$8,0,1)</f>
        <v>1</v>
      </c>
      <c r="AL413" s="77">
        <f>IF(G413&gt;Variables!$G$9,0,1)</f>
        <v>1</v>
      </c>
      <c r="AM413" s="77">
        <f>IF(AND(K413&gt;Variables!$G$10,K413&lt;Variables!$G$11),0,1)</f>
        <v>1</v>
      </c>
      <c r="AN413" s="77">
        <f>IF(H413&lt;Variables!$G$13,1,0)</f>
        <v>0</v>
      </c>
      <c r="AO413" s="77">
        <f>IF(R413&lt;Variables!$G$12,0,1)</f>
        <v>0</v>
      </c>
      <c r="AP413" s="78">
        <f t="shared" si="13"/>
        <v>1</v>
      </c>
      <c r="AQ413" s="77">
        <f>IF(V413&lt;Variables!$G$15,1,0)</f>
        <v>1</v>
      </c>
      <c r="AR413">
        <v>0</v>
      </c>
      <c r="AS413">
        <v>0</v>
      </c>
      <c r="AT413">
        <v>1</v>
      </c>
      <c r="AU413">
        <v>0</v>
      </c>
      <c r="BA413">
        <v>-1.1399999999999999</v>
      </c>
    </row>
    <row r="414" spans="3:53" x14ac:dyDescent="0.25">
      <c r="C414" t="s">
        <v>242</v>
      </c>
      <c r="D414" t="s">
        <v>174</v>
      </c>
      <c r="E414">
        <v>31.27</v>
      </c>
      <c r="F414">
        <v>17.73</v>
      </c>
      <c r="G414">
        <v>16.55</v>
      </c>
      <c r="H414">
        <v>404.55</v>
      </c>
      <c r="I414">
        <v>126.642</v>
      </c>
      <c r="J414" t="s">
        <v>75</v>
      </c>
      <c r="K414">
        <v>51.62</v>
      </c>
      <c r="L414">
        <v>31.525810526315791</v>
      </c>
      <c r="M414">
        <v>-0.47837160662341599</v>
      </c>
      <c r="N414">
        <v>30.87713636363636</v>
      </c>
      <c r="O414">
        <v>1.612402233485511</v>
      </c>
      <c r="P414">
        <v>306343</v>
      </c>
      <c r="Q414">
        <v>701001</v>
      </c>
      <c r="R414">
        <v>0.44</v>
      </c>
      <c r="S414">
        <v>24.309000000000001</v>
      </c>
      <c r="T414">
        <v>7.8390000000000004</v>
      </c>
      <c r="U414">
        <v>14.676</v>
      </c>
      <c r="V414">
        <v>2.3984589520360928</v>
      </c>
      <c r="AC414">
        <v>31.3</v>
      </c>
      <c r="AD414">
        <v>27.67</v>
      </c>
      <c r="AH414" s="77">
        <f>IF(AND(M414&lt;Variables!$G$6,M414&gt;Variables!$G$5),0,1)</f>
        <v>1</v>
      </c>
      <c r="AI414" s="77">
        <f t="shared" si="12"/>
        <v>0</v>
      </c>
      <c r="AJ414" s="77">
        <f>IF(I414&gt;Variables!$G$7,0,1)</f>
        <v>0</v>
      </c>
      <c r="AK414" s="77">
        <f>IF(F414&gt;Variables!$G$8,0,1)</f>
        <v>0</v>
      </c>
      <c r="AL414" s="77">
        <f>IF(G414&gt;Variables!$G$9,0,1)</f>
        <v>0</v>
      </c>
      <c r="AM414" s="77">
        <f>IF(AND(K414&gt;Variables!$G$10,K414&lt;Variables!$G$11),0,1)</f>
        <v>1</v>
      </c>
      <c r="AN414" s="77">
        <f>IF(H414&lt;Variables!$G$13,1,0)</f>
        <v>1</v>
      </c>
      <c r="AO414" s="77">
        <f>IF(R414&lt;Variables!$G$12,0,1)</f>
        <v>0</v>
      </c>
      <c r="AP414" s="78">
        <f t="shared" si="13"/>
        <v>1</v>
      </c>
      <c r="AQ414" s="77">
        <f>IF(V414&lt;Variables!$G$15,1,0)</f>
        <v>1</v>
      </c>
      <c r="AR414">
        <v>0</v>
      </c>
      <c r="AS414">
        <v>0</v>
      </c>
      <c r="AT414">
        <v>1</v>
      </c>
      <c r="AU414">
        <v>0</v>
      </c>
      <c r="BA414">
        <v>-2.25</v>
      </c>
    </row>
    <row r="415" spans="3:53" x14ac:dyDescent="0.25">
      <c r="C415" t="s">
        <v>242</v>
      </c>
      <c r="D415" t="s">
        <v>221</v>
      </c>
      <c r="E415">
        <v>8.3699999999999992</v>
      </c>
      <c r="F415">
        <v>10.32</v>
      </c>
      <c r="G415">
        <v>1.52</v>
      </c>
      <c r="H415">
        <v>-99999</v>
      </c>
      <c r="I415">
        <v>0.91</v>
      </c>
      <c r="J415" t="s">
        <v>75</v>
      </c>
      <c r="K415">
        <v>64.17</v>
      </c>
      <c r="L415">
        <v>8.3350250000000017</v>
      </c>
      <c r="M415">
        <v>-2.9993911237014779E-4</v>
      </c>
      <c r="N415">
        <v>8.3294384615384622</v>
      </c>
      <c r="O415">
        <v>6.6769668654366787E-2</v>
      </c>
      <c r="P415">
        <v>38604</v>
      </c>
      <c r="Q415">
        <v>327629</v>
      </c>
      <c r="R415">
        <v>0.12</v>
      </c>
      <c r="S415">
        <v>24.309000000000001</v>
      </c>
      <c r="T415">
        <v>7.8390000000000004</v>
      </c>
      <c r="U415">
        <v>14.676</v>
      </c>
      <c r="V415">
        <v>2.5138212728132201</v>
      </c>
      <c r="AC415">
        <v>8.35</v>
      </c>
      <c r="AD415">
        <v>8.26</v>
      </c>
      <c r="AH415" s="77">
        <f>IF(AND(M415&lt;Variables!$G$6,M415&gt;Variables!$G$5),0,1)</f>
        <v>1</v>
      </c>
      <c r="AI415" s="77">
        <f t="shared" si="12"/>
        <v>0</v>
      </c>
      <c r="AJ415" s="77">
        <f>IF(I415&gt;Variables!$G$7,0,1)</f>
        <v>1</v>
      </c>
      <c r="AK415" s="77">
        <f>IF(F415&gt;Variables!$G$8,0,1)</f>
        <v>0</v>
      </c>
      <c r="AL415" s="77">
        <f>IF(G415&gt;Variables!$G$9,0,1)</f>
        <v>1</v>
      </c>
      <c r="AM415" s="77">
        <f>IF(AND(K415&gt;Variables!$G$10,K415&lt;Variables!$G$11),0,1)</f>
        <v>0</v>
      </c>
      <c r="AN415" s="77">
        <f>IF(H415&lt;Variables!$G$13,1,0)</f>
        <v>1</v>
      </c>
      <c r="AO415" s="77">
        <f>IF(R415&lt;Variables!$G$12,0,1)</f>
        <v>0</v>
      </c>
      <c r="AP415" s="78">
        <f t="shared" si="13"/>
        <v>1</v>
      </c>
      <c r="AQ415" s="77">
        <f>IF(V415&lt;Variables!$G$15,1,0)</f>
        <v>1</v>
      </c>
      <c r="AR415">
        <v>0</v>
      </c>
      <c r="AS415">
        <v>0</v>
      </c>
      <c r="AT415">
        <v>0</v>
      </c>
      <c r="AU415">
        <v>0</v>
      </c>
      <c r="BA415">
        <v>0</v>
      </c>
    </row>
    <row r="416" spans="3:53" x14ac:dyDescent="0.25">
      <c r="C416" t="s">
        <v>242</v>
      </c>
      <c r="D416" t="s">
        <v>138</v>
      </c>
      <c r="E416">
        <v>17.09</v>
      </c>
      <c r="F416">
        <v>8.09</v>
      </c>
      <c r="G416">
        <v>5.85</v>
      </c>
      <c r="H416">
        <v>5940</v>
      </c>
      <c r="I416">
        <v>27.957999999999998</v>
      </c>
      <c r="J416" t="s">
        <v>75</v>
      </c>
      <c r="K416">
        <v>47.86</v>
      </c>
      <c r="L416">
        <v>17.034479999999999</v>
      </c>
      <c r="M416">
        <v>-8.5004062348829776E-2</v>
      </c>
      <c r="N416">
        <v>17.040156</v>
      </c>
      <c r="O416">
        <v>-0.1182853020828948</v>
      </c>
      <c r="P416">
        <v>6241000</v>
      </c>
      <c r="Q416">
        <v>14396000</v>
      </c>
      <c r="R416">
        <v>0.43</v>
      </c>
      <c r="S416">
        <v>24.309000000000001</v>
      </c>
      <c r="T416">
        <v>7.8390000000000004</v>
      </c>
      <c r="U416">
        <v>14.676</v>
      </c>
      <c r="V416">
        <v>2.3465143533144541</v>
      </c>
      <c r="AC416">
        <v>17.11</v>
      </c>
      <c r="AD416">
        <v>16.510000000000002</v>
      </c>
      <c r="AH416" s="77">
        <f>IF(AND(M416&lt;Variables!$G$6,M416&gt;Variables!$G$5),0,1)</f>
        <v>1</v>
      </c>
      <c r="AI416" s="77">
        <f t="shared" si="12"/>
        <v>1</v>
      </c>
      <c r="AJ416" s="77">
        <f>IF(I416&gt;Variables!$G$7,0,1)</f>
        <v>1</v>
      </c>
      <c r="AK416" s="77">
        <f>IF(F416&gt;Variables!$G$8,0,1)</f>
        <v>1</v>
      </c>
      <c r="AL416" s="77">
        <f>IF(G416&gt;Variables!$G$9,0,1)</f>
        <v>1</v>
      </c>
      <c r="AM416" s="77">
        <f>IF(AND(K416&gt;Variables!$G$10,K416&lt;Variables!$G$11),0,1)</f>
        <v>1</v>
      </c>
      <c r="AN416" s="77">
        <f>IF(H416&lt;Variables!$G$13,1,0)</f>
        <v>0</v>
      </c>
      <c r="AO416" s="77">
        <f>IF(R416&lt;Variables!$G$12,0,1)</f>
        <v>0</v>
      </c>
      <c r="AP416" s="78">
        <f t="shared" si="13"/>
        <v>1</v>
      </c>
      <c r="AQ416" s="77">
        <f>IF(V416&lt;Variables!$G$15,1,0)</f>
        <v>1</v>
      </c>
      <c r="AR416">
        <v>0</v>
      </c>
      <c r="AS416">
        <v>0</v>
      </c>
      <c r="AT416">
        <v>1</v>
      </c>
      <c r="AU416">
        <v>0</v>
      </c>
      <c r="BA416">
        <v>-1.29</v>
      </c>
    </row>
    <row r="417" spans="3:53" x14ac:dyDescent="0.25">
      <c r="C417" t="s">
        <v>242</v>
      </c>
      <c r="D417" t="s">
        <v>129</v>
      </c>
      <c r="E417">
        <v>62.11</v>
      </c>
      <c r="F417">
        <v>12.29</v>
      </c>
      <c r="G417">
        <v>14.69</v>
      </c>
      <c r="H417">
        <v>23990</v>
      </c>
      <c r="I417">
        <v>84494.337</v>
      </c>
      <c r="J417" t="s">
        <v>75</v>
      </c>
      <c r="K417">
        <v>81.489999999999995</v>
      </c>
      <c r="L417">
        <v>60.391810000000021</v>
      </c>
      <c r="M417">
        <v>2.5552968192209851</v>
      </c>
      <c r="N417">
        <v>59.395426</v>
      </c>
      <c r="O417">
        <v>4.2757063481622337</v>
      </c>
      <c r="P417">
        <v>104630000</v>
      </c>
      <c r="Q417">
        <v>146893000</v>
      </c>
      <c r="R417">
        <v>0.71</v>
      </c>
      <c r="S417">
        <v>24.309000000000001</v>
      </c>
      <c r="T417">
        <v>7.8390000000000004</v>
      </c>
      <c r="U417">
        <v>14.676</v>
      </c>
      <c r="V417">
        <v>2.3944120174342221</v>
      </c>
      <c r="AC417">
        <v>63.83</v>
      </c>
      <c r="AD417">
        <v>58.07</v>
      </c>
      <c r="AH417" s="77">
        <f>IF(AND(M417&lt;Variables!$G$6,M417&gt;Variables!$G$5),0,1)</f>
        <v>1</v>
      </c>
      <c r="AI417" s="77">
        <f t="shared" si="12"/>
        <v>0</v>
      </c>
      <c r="AJ417" s="77">
        <f>IF(I417&gt;Variables!$G$7,0,1)</f>
        <v>0</v>
      </c>
      <c r="AK417" s="77">
        <f>IF(F417&gt;Variables!$G$8,0,1)</f>
        <v>0</v>
      </c>
      <c r="AL417" s="77">
        <f>IF(G417&gt;Variables!$G$9,0,1)</f>
        <v>0</v>
      </c>
      <c r="AM417" s="77">
        <f>IF(AND(K417&gt;Variables!$G$10,K417&lt;Variables!$G$11),0,1)</f>
        <v>1</v>
      </c>
      <c r="AN417" s="77">
        <f>IF(H417&lt;Variables!$G$13,1,0)</f>
        <v>0</v>
      </c>
      <c r="AO417" s="77">
        <f>IF(R417&lt;Variables!$G$12,0,1)</f>
        <v>0</v>
      </c>
      <c r="AP417" s="78">
        <f t="shared" si="13"/>
        <v>1</v>
      </c>
      <c r="AQ417" s="77">
        <f>IF(V417&lt;Variables!$G$15,1,0)</f>
        <v>1</v>
      </c>
      <c r="AR417">
        <v>0</v>
      </c>
      <c r="AS417">
        <v>0</v>
      </c>
      <c r="AT417">
        <v>1</v>
      </c>
      <c r="AU417">
        <v>0</v>
      </c>
      <c r="BA417">
        <v>-2.25</v>
      </c>
    </row>
    <row r="418" spans="3:53" x14ac:dyDescent="0.25">
      <c r="C418" t="s">
        <v>242</v>
      </c>
      <c r="D418" t="s">
        <v>240</v>
      </c>
      <c r="E418">
        <v>32.700000000000003</v>
      </c>
      <c r="F418">
        <v>8.1300000000000008</v>
      </c>
      <c r="G418">
        <v>9.39</v>
      </c>
      <c r="H418">
        <v>6330</v>
      </c>
      <c r="I418">
        <v>-47.356000000000002</v>
      </c>
      <c r="J418" t="s">
        <v>75</v>
      </c>
      <c r="K418">
        <v>73.16</v>
      </c>
      <c r="L418">
        <v>32.425674999999998</v>
      </c>
      <c r="M418">
        <v>0.56845385639620827</v>
      </c>
      <c r="N418">
        <v>32.063049999999997</v>
      </c>
      <c r="O418">
        <v>1.7058576772952121</v>
      </c>
      <c r="P418">
        <v>1613000</v>
      </c>
      <c r="Q418">
        <v>3646000</v>
      </c>
      <c r="R418">
        <v>0.44</v>
      </c>
      <c r="S418">
        <v>24.309000000000001</v>
      </c>
      <c r="T418">
        <v>7.8390000000000004</v>
      </c>
      <c r="U418">
        <v>14.676</v>
      </c>
      <c r="V418">
        <v>2.5541361496184729</v>
      </c>
      <c r="AC418">
        <v>32.97</v>
      </c>
      <c r="AD418">
        <v>31.92</v>
      </c>
      <c r="AH418" s="77">
        <f>IF(AND(M418&lt;Variables!$G$6,M418&gt;Variables!$G$5),0,1)</f>
        <v>1</v>
      </c>
      <c r="AI418" s="77">
        <f t="shared" si="12"/>
        <v>0</v>
      </c>
      <c r="AJ418" s="77">
        <f>IF(I418&gt;Variables!$G$7,0,1)</f>
        <v>1</v>
      </c>
      <c r="AK418" s="77">
        <f>IF(F418&gt;Variables!$G$8,0,1)</f>
        <v>1</v>
      </c>
      <c r="AL418" s="77">
        <f>IF(G418&gt;Variables!$G$9,0,1)</f>
        <v>1</v>
      </c>
      <c r="AM418" s="77">
        <f>IF(AND(K418&gt;Variables!$G$10,K418&lt;Variables!$G$11),0,1)</f>
        <v>1</v>
      </c>
      <c r="AN418" s="77">
        <f>IF(H418&lt;Variables!$G$13,1,0)</f>
        <v>0</v>
      </c>
      <c r="AO418" s="77">
        <f>IF(R418&lt;Variables!$G$12,0,1)</f>
        <v>0</v>
      </c>
      <c r="AP418" s="78">
        <f t="shared" si="13"/>
        <v>1</v>
      </c>
      <c r="AQ418" s="77">
        <f>IF(V418&lt;Variables!$G$15,1,0)</f>
        <v>1</v>
      </c>
      <c r="AR418">
        <v>0</v>
      </c>
      <c r="AS418">
        <v>0</v>
      </c>
      <c r="AT418">
        <v>1</v>
      </c>
      <c r="AU418">
        <v>0</v>
      </c>
      <c r="BA418">
        <v>-0.83</v>
      </c>
    </row>
    <row r="419" spans="3:53" x14ac:dyDescent="0.25">
      <c r="C419" t="s">
        <v>242</v>
      </c>
      <c r="D419" t="s">
        <v>220</v>
      </c>
      <c r="E419">
        <v>2.77</v>
      </c>
      <c r="F419">
        <v>36.270000000000003</v>
      </c>
      <c r="G419">
        <v>-19.940000000000001</v>
      </c>
      <c r="H419">
        <v>25.86</v>
      </c>
      <c r="I419">
        <v>-0.84399999999999997</v>
      </c>
      <c r="J419" t="s">
        <v>75</v>
      </c>
      <c r="K419">
        <v>45.33</v>
      </c>
      <c r="L419">
        <v>2.760190000000001</v>
      </c>
      <c r="M419">
        <v>0.35541031595648948</v>
      </c>
      <c r="N419">
        <v>2.8188800000000001</v>
      </c>
      <c r="O419">
        <v>-1.7340220229311101</v>
      </c>
      <c r="P419">
        <v>56700000</v>
      </c>
      <c r="Q419">
        <v>122770</v>
      </c>
      <c r="R419">
        <v>461.84</v>
      </c>
      <c r="S419">
        <v>24.309000000000001</v>
      </c>
      <c r="T419">
        <v>7.8390000000000004</v>
      </c>
      <c r="U419">
        <v>14.676</v>
      </c>
      <c r="V419">
        <v>2.3141715365000231</v>
      </c>
      <c r="AC419">
        <v>3.3</v>
      </c>
      <c r="AD419">
        <v>2.56</v>
      </c>
      <c r="AH419" s="77">
        <f>IF(AND(M419&lt;Variables!$G$6,M419&gt;Variables!$G$5),0,1)</f>
        <v>1</v>
      </c>
      <c r="AI419" s="77">
        <f t="shared" si="12"/>
        <v>1</v>
      </c>
      <c r="AJ419" s="77">
        <f>IF(I419&gt;Variables!$G$7,0,1)</f>
        <v>1</v>
      </c>
      <c r="AK419" s="77">
        <f>IF(F419&gt;Variables!$G$8,0,1)</f>
        <v>0</v>
      </c>
      <c r="AL419" s="77">
        <f>IF(G419&gt;Variables!$G$9,0,1)</f>
        <v>1</v>
      </c>
      <c r="AM419" s="77">
        <f>IF(AND(K419&gt;Variables!$G$10,K419&lt;Variables!$G$11),0,1)</f>
        <v>1</v>
      </c>
      <c r="AN419" s="77">
        <f>IF(H419&lt;Variables!$G$13,1,0)</f>
        <v>1</v>
      </c>
      <c r="AO419" s="77">
        <f>IF(R419&lt;Variables!$G$12,0,1)</f>
        <v>1</v>
      </c>
      <c r="AP419" s="78">
        <f t="shared" si="13"/>
        <v>1</v>
      </c>
      <c r="AQ419" s="77">
        <f>IF(V419&lt;Variables!$G$15,1,0)</f>
        <v>1</v>
      </c>
      <c r="AR419">
        <v>0</v>
      </c>
      <c r="AS419">
        <v>0</v>
      </c>
      <c r="AT419">
        <v>1</v>
      </c>
      <c r="AU419">
        <v>0</v>
      </c>
      <c r="BA419">
        <v>-2.25</v>
      </c>
    </row>
    <row r="420" spans="3:53" x14ac:dyDescent="0.25">
      <c r="C420" t="s">
        <v>242</v>
      </c>
      <c r="D420" t="s">
        <v>79</v>
      </c>
      <c r="E420">
        <v>51.77</v>
      </c>
      <c r="F420">
        <v>7.98</v>
      </c>
      <c r="G420">
        <v>3.73</v>
      </c>
      <c r="H420">
        <v>9750</v>
      </c>
      <c r="I420">
        <v>-39.49</v>
      </c>
      <c r="J420" t="s">
        <v>75</v>
      </c>
      <c r="K420">
        <v>46.56</v>
      </c>
      <c r="L420">
        <v>51.822634999999991</v>
      </c>
      <c r="M420">
        <v>-0.31383004743003617</v>
      </c>
      <c r="N420">
        <v>51.857453999999997</v>
      </c>
      <c r="O420">
        <v>-0.3807630046781712</v>
      </c>
      <c r="P420">
        <v>12452000</v>
      </c>
      <c r="Q420">
        <v>6236000</v>
      </c>
      <c r="R420">
        <v>2</v>
      </c>
      <c r="S420">
        <v>24.309000000000001</v>
      </c>
      <c r="T420">
        <v>7.8390000000000004</v>
      </c>
      <c r="U420">
        <v>14.676</v>
      </c>
      <c r="V420">
        <v>2.3364033675843769</v>
      </c>
      <c r="AC420">
        <v>52.55</v>
      </c>
      <c r="AD420">
        <v>50.51</v>
      </c>
      <c r="AH420" s="77">
        <f>IF(AND(M420&lt;Variables!$G$6,M420&gt;Variables!$G$5),0,1)</f>
        <v>1</v>
      </c>
      <c r="AI420" s="77">
        <f t="shared" si="12"/>
        <v>1</v>
      </c>
      <c r="AJ420" s="77">
        <f>IF(I420&gt;Variables!$G$7,0,1)</f>
        <v>1</v>
      </c>
      <c r="AK420" s="77">
        <f>IF(F420&gt;Variables!$G$8,0,1)</f>
        <v>1</v>
      </c>
      <c r="AL420" s="77">
        <f>IF(G420&gt;Variables!$G$9,0,1)</f>
        <v>1</v>
      </c>
      <c r="AM420" s="77">
        <f>IF(AND(K420&gt;Variables!$G$10,K420&lt;Variables!$G$11),0,1)</f>
        <v>1</v>
      </c>
      <c r="AN420" s="77">
        <f>IF(H420&lt;Variables!$G$13,1,0)</f>
        <v>0</v>
      </c>
      <c r="AO420" s="77">
        <f>IF(R420&lt;Variables!$G$12,0,1)</f>
        <v>0</v>
      </c>
      <c r="AP420" s="78">
        <f t="shared" si="13"/>
        <v>1</v>
      </c>
      <c r="AQ420" s="77">
        <f>IF(V420&lt;Variables!$G$15,1,0)</f>
        <v>1</v>
      </c>
      <c r="AR420">
        <v>0</v>
      </c>
      <c r="AS420">
        <v>0</v>
      </c>
      <c r="AT420">
        <v>1</v>
      </c>
      <c r="AU420">
        <v>0</v>
      </c>
      <c r="BA420">
        <v>-1.32</v>
      </c>
    </row>
    <row r="421" spans="3:53" x14ac:dyDescent="0.25">
      <c r="C421" t="s">
        <v>242</v>
      </c>
      <c r="D421" t="s">
        <v>231</v>
      </c>
      <c r="E421">
        <v>358.87</v>
      </c>
      <c r="F421">
        <v>7.23</v>
      </c>
      <c r="G421">
        <v>6.94</v>
      </c>
      <c r="H421">
        <v>56250</v>
      </c>
      <c r="I421">
        <v>-6.8819999999999997</v>
      </c>
      <c r="J421" t="s">
        <v>75</v>
      </c>
      <c r="K421">
        <v>37.840000000000003</v>
      </c>
      <c r="L421">
        <v>361.05047500000001</v>
      </c>
      <c r="M421">
        <v>-0.7784160926529724</v>
      </c>
      <c r="N421">
        <v>360.02350999999999</v>
      </c>
      <c r="O421">
        <v>-0.49538709291513627</v>
      </c>
      <c r="P421">
        <v>1439000</v>
      </c>
      <c r="Q421">
        <v>2076000</v>
      </c>
      <c r="R421">
        <v>0.69</v>
      </c>
      <c r="S421">
        <v>24.309000000000001</v>
      </c>
      <c r="T421">
        <v>7.8390000000000004</v>
      </c>
      <c r="U421">
        <v>14.676</v>
      </c>
      <c r="V421">
        <v>2.233924739793903</v>
      </c>
      <c r="AC421">
        <v>363.62</v>
      </c>
      <c r="AD421">
        <v>353.6139</v>
      </c>
      <c r="AH421" s="77">
        <f>IF(AND(M421&lt;Variables!$G$6,M421&gt;Variables!$G$5),0,1)</f>
        <v>1</v>
      </c>
      <c r="AI421" s="77">
        <f t="shared" si="12"/>
        <v>0</v>
      </c>
      <c r="AJ421" s="77">
        <f>IF(I421&gt;Variables!$G$7,0,1)</f>
        <v>1</v>
      </c>
      <c r="AK421" s="77">
        <f>IF(F421&gt;Variables!$G$8,0,1)</f>
        <v>1</v>
      </c>
      <c r="AL421" s="77">
        <f>IF(G421&gt;Variables!$G$9,0,1)</f>
        <v>1</v>
      </c>
      <c r="AM421" s="77">
        <f>IF(AND(K421&gt;Variables!$G$10,K421&lt;Variables!$G$11),0,1)</f>
        <v>1</v>
      </c>
      <c r="AN421" s="77">
        <f>IF(H421&lt;Variables!$G$13,1,0)</f>
        <v>0</v>
      </c>
      <c r="AO421" s="77">
        <f>IF(R421&lt;Variables!$G$12,0,1)</f>
        <v>0</v>
      </c>
      <c r="AP421" s="78">
        <f t="shared" si="13"/>
        <v>1</v>
      </c>
      <c r="AQ421" s="77">
        <f>IF(V421&lt;Variables!$G$15,1,0)</f>
        <v>1</v>
      </c>
      <c r="AR421">
        <v>0</v>
      </c>
      <c r="AS421">
        <v>0</v>
      </c>
      <c r="AT421">
        <v>1</v>
      </c>
      <c r="AU421">
        <v>0</v>
      </c>
      <c r="BA421">
        <v>-0.48</v>
      </c>
    </row>
    <row r="422" spans="3:53" x14ac:dyDescent="0.25">
      <c r="C422" t="s">
        <v>242</v>
      </c>
      <c r="D422" t="s">
        <v>184</v>
      </c>
      <c r="E422">
        <v>40.28</v>
      </c>
      <c r="F422">
        <v>7.97</v>
      </c>
      <c r="G422">
        <v>7.86</v>
      </c>
      <c r="H422">
        <v>5480</v>
      </c>
      <c r="I422">
        <v>77.168999999999997</v>
      </c>
      <c r="J422" t="s">
        <v>75</v>
      </c>
      <c r="K422">
        <v>69.06</v>
      </c>
      <c r="L422">
        <v>39.886599999999987</v>
      </c>
      <c r="M422">
        <v>0.50994569604831985</v>
      </c>
      <c r="N422">
        <v>39.366469047619049</v>
      </c>
      <c r="O422">
        <v>1.8379371325016389</v>
      </c>
      <c r="P422">
        <v>312596</v>
      </c>
      <c r="Q422">
        <v>872221</v>
      </c>
      <c r="R422">
        <v>0.36</v>
      </c>
      <c r="S422">
        <v>24.309000000000001</v>
      </c>
      <c r="T422">
        <v>7.8390000000000004</v>
      </c>
      <c r="U422">
        <v>14.676</v>
      </c>
      <c r="V422">
        <v>2.5231329082789689</v>
      </c>
      <c r="AC422">
        <v>40.56</v>
      </c>
      <c r="AD422">
        <v>37.840000000000003</v>
      </c>
      <c r="AH422" s="77">
        <f>IF(AND(M422&lt;Variables!$G$6,M422&gt;Variables!$G$5),0,1)</f>
        <v>1</v>
      </c>
      <c r="AI422" s="77">
        <f t="shared" si="12"/>
        <v>0</v>
      </c>
      <c r="AJ422" s="77">
        <f>IF(I422&gt;Variables!$G$7,0,1)</f>
        <v>0</v>
      </c>
      <c r="AK422" s="77">
        <f>IF(F422&gt;Variables!$G$8,0,1)</f>
        <v>1</v>
      </c>
      <c r="AL422" s="77">
        <f>IF(G422&gt;Variables!$G$9,0,1)</f>
        <v>1</v>
      </c>
      <c r="AM422" s="77">
        <f>IF(AND(K422&gt;Variables!$G$10,K422&lt;Variables!$G$11),0,1)</f>
        <v>0</v>
      </c>
      <c r="AN422" s="77">
        <f>IF(H422&lt;Variables!$G$13,1,0)</f>
        <v>0</v>
      </c>
      <c r="AO422" s="77">
        <f>IF(R422&lt;Variables!$G$12,0,1)</f>
        <v>0</v>
      </c>
      <c r="AP422" s="78">
        <f t="shared" si="13"/>
        <v>1</v>
      </c>
      <c r="AQ422" s="77">
        <f>IF(V422&lt;Variables!$G$15,1,0)</f>
        <v>1</v>
      </c>
      <c r="AR422">
        <v>0</v>
      </c>
      <c r="AS422">
        <v>0</v>
      </c>
      <c r="AT422">
        <v>1</v>
      </c>
      <c r="AU422">
        <v>0</v>
      </c>
      <c r="BA422">
        <v>-1.6</v>
      </c>
    </row>
    <row r="423" spans="3:53" x14ac:dyDescent="0.25">
      <c r="C423" t="s">
        <v>242</v>
      </c>
      <c r="D423" t="s">
        <v>216</v>
      </c>
      <c r="E423">
        <v>47.76</v>
      </c>
      <c r="F423">
        <v>8.09</v>
      </c>
      <c r="G423">
        <v>4.0599999999999996</v>
      </c>
      <c r="H423">
        <v>2660</v>
      </c>
      <c r="I423">
        <v>1.1950000000000001</v>
      </c>
      <c r="J423" t="s">
        <v>74</v>
      </c>
      <c r="K423">
        <v>56.2</v>
      </c>
      <c r="L423">
        <v>47.569081818181822</v>
      </c>
      <c r="M423">
        <v>0.11124490907863591</v>
      </c>
      <c r="N423">
        <v>47.643933333333337</v>
      </c>
      <c r="O423">
        <v>-4.6035941616932953E-2</v>
      </c>
      <c r="P423">
        <v>88347</v>
      </c>
      <c r="Q423">
        <v>141185</v>
      </c>
      <c r="R423">
        <v>0.63</v>
      </c>
      <c r="S423">
        <v>24.309000000000001</v>
      </c>
      <c r="T423">
        <v>7.8390000000000004</v>
      </c>
      <c r="U423">
        <v>14.676</v>
      </c>
      <c r="V423">
        <v>2.4263477255199568</v>
      </c>
      <c r="AC423">
        <v>47.63</v>
      </c>
      <c r="AD423">
        <v>46.42</v>
      </c>
      <c r="AH423" s="77">
        <f>IF(AND(M423&lt;Variables!$G$6,M423&gt;Variables!$G$5),0,1)</f>
        <v>1</v>
      </c>
      <c r="AI423" s="77">
        <f t="shared" si="12"/>
        <v>1</v>
      </c>
      <c r="AJ423" s="77">
        <f>IF(I423&gt;Variables!$G$7,0,1)</f>
        <v>1</v>
      </c>
      <c r="AK423" s="77">
        <f>IF(F423&gt;Variables!$G$8,0,1)</f>
        <v>1</v>
      </c>
      <c r="AL423" s="77">
        <f>IF(G423&gt;Variables!$G$9,0,1)</f>
        <v>1</v>
      </c>
      <c r="AM423" s="77">
        <f>IF(AND(K423&gt;Variables!$G$10,K423&lt;Variables!$G$11),0,1)</f>
        <v>1</v>
      </c>
      <c r="AN423" s="77">
        <f>IF(H423&lt;Variables!$G$13,1,0)</f>
        <v>0</v>
      </c>
      <c r="AO423" s="77">
        <f>IF(R423&lt;Variables!$G$12,0,1)</f>
        <v>0</v>
      </c>
      <c r="AP423" s="78">
        <f t="shared" si="13"/>
        <v>0</v>
      </c>
      <c r="AQ423" s="77">
        <f>IF(V423&lt;Variables!$G$15,1,0)</f>
        <v>1</v>
      </c>
      <c r="AR423">
        <v>0</v>
      </c>
      <c r="AS423">
        <v>0</v>
      </c>
      <c r="AT423">
        <v>1</v>
      </c>
      <c r="AU423">
        <v>0</v>
      </c>
      <c r="BA423">
        <v>-2.25</v>
      </c>
    </row>
    <row r="424" spans="3:53" x14ac:dyDescent="0.25">
      <c r="C424" t="s">
        <v>242</v>
      </c>
      <c r="D424" t="s">
        <v>213</v>
      </c>
      <c r="E424">
        <v>2.63</v>
      </c>
      <c r="F424">
        <v>16.3</v>
      </c>
      <c r="G424">
        <v>-11.91</v>
      </c>
      <c r="H424">
        <v>-99999</v>
      </c>
      <c r="I424">
        <v>-5.6000000000000001E-2</v>
      </c>
      <c r="J424" t="s">
        <v>75</v>
      </c>
      <c r="K424">
        <v>42.98</v>
      </c>
      <c r="L424">
        <v>2.6698750000000002</v>
      </c>
      <c r="M424">
        <v>-1.6807902991713179</v>
      </c>
      <c r="N424">
        <v>2.6395740000000001</v>
      </c>
      <c r="O424">
        <v>-0.5521345489840439</v>
      </c>
      <c r="P424">
        <v>26640000</v>
      </c>
      <c r="Q424">
        <v>328380</v>
      </c>
      <c r="R424">
        <v>81.13</v>
      </c>
      <c r="S424">
        <v>24.309000000000001</v>
      </c>
      <c r="T424">
        <v>7.8390000000000004</v>
      </c>
      <c r="U424">
        <v>14.676</v>
      </c>
      <c r="V424">
        <v>2.303897408642726</v>
      </c>
      <c r="AC424">
        <v>2.7898999999999998</v>
      </c>
      <c r="AD424">
        <v>2.2599999999999998</v>
      </c>
      <c r="AH424" s="77">
        <f>IF(AND(M424&lt;Variables!$G$6,M424&gt;Variables!$G$5),0,1)</f>
        <v>0</v>
      </c>
      <c r="AI424" s="77">
        <f t="shared" si="12"/>
        <v>0</v>
      </c>
      <c r="AJ424" s="77">
        <f>IF(I424&gt;Variables!$G$7,0,1)</f>
        <v>1</v>
      </c>
      <c r="AK424" s="77">
        <f>IF(F424&gt;Variables!$G$8,0,1)</f>
        <v>0</v>
      </c>
      <c r="AL424" s="77">
        <f>IF(G424&gt;Variables!$G$9,0,1)</f>
        <v>1</v>
      </c>
      <c r="AM424" s="77">
        <f>IF(AND(K424&gt;Variables!$G$10,K424&lt;Variables!$G$11),0,1)</f>
        <v>1</v>
      </c>
      <c r="AN424" s="77">
        <f>IF(H424&lt;Variables!$G$13,1,0)</f>
        <v>1</v>
      </c>
      <c r="AO424" s="77">
        <f>IF(R424&lt;Variables!$G$12,0,1)</f>
        <v>1</v>
      </c>
      <c r="AP424" s="78">
        <f t="shared" si="13"/>
        <v>1</v>
      </c>
      <c r="AQ424" s="77">
        <f>IF(V424&lt;Variables!$G$15,1,0)</f>
        <v>1</v>
      </c>
      <c r="AR424">
        <v>1</v>
      </c>
      <c r="AS424">
        <v>0</v>
      </c>
      <c r="AT424">
        <v>0</v>
      </c>
      <c r="AU424">
        <v>0</v>
      </c>
      <c r="BA424">
        <v>2</v>
      </c>
    </row>
    <row r="425" spans="3:53" x14ac:dyDescent="0.25">
      <c r="C425" t="s">
        <v>242</v>
      </c>
      <c r="D425" t="s">
        <v>175</v>
      </c>
      <c r="E425">
        <v>57.91</v>
      </c>
      <c r="F425">
        <v>8.15</v>
      </c>
      <c r="G425">
        <v>1</v>
      </c>
      <c r="H425">
        <v>-99999</v>
      </c>
      <c r="I425">
        <v>5.694</v>
      </c>
      <c r="J425" t="s">
        <v>75</v>
      </c>
      <c r="K425">
        <v>46.93</v>
      </c>
      <c r="L425">
        <v>57.766508333333341</v>
      </c>
      <c r="M425">
        <v>-4.5715647518381482E-2</v>
      </c>
      <c r="N425">
        <v>57.811107692307701</v>
      </c>
      <c r="O425">
        <v>-0.1228270744882316</v>
      </c>
      <c r="P425">
        <v>126456</v>
      </c>
      <c r="Q425">
        <v>208562</v>
      </c>
      <c r="R425">
        <v>0.61</v>
      </c>
      <c r="S425">
        <v>24.309000000000001</v>
      </c>
      <c r="T425">
        <v>7.8390000000000004</v>
      </c>
      <c r="U425">
        <v>14.676</v>
      </c>
      <c r="V425">
        <v>2.3359780845900762</v>
      </c>
      <c r="AC425">
        <v>57.95</v>
      </c>
      <c r="AD425">
        <v>57.44</v>
      </c>
      <c r="AH425" s="77">
        <f>IF(AND(M425&lt;Variables!$G$6,M425&gt;Variables!$G$5),0,1)</f>
        <v>1</v>
      </c>
      <c r="AI425" s="77">
        <f t="shared" si="12"/>
        <v>1</v>
      </c>
      <c r="AJ425" s="77">
        <f>IF(I425&gt;Variables!$G$7,0,1)</f>
        <v>1</v>
      </c>
      <c r="AK425" s="77">
        <f>IF(F425&gt;Variables!$G$8,0,1)</f>
        <v>1</v>
      </c>
      <c r="AL425" s="77">
        <f>IF(G425&gt;Variables!$G$9,0,1)</f>
        <v>1</v>
      </c>
      <c r="AM425" s="77">
        <f>IF(AND(K425&gt;Variables!$G$10,K425&lt;Variables!$G$11),0,1)</f>
        <v>1</v>
      </c>
      <c r="AN425" s="77">
        <f>IF(H425&lt;Variables!$G$13,1,0)</f>
        <v>1</v>
      </c>
      <c r="AO425" s="77">
        <f>IF(R425&lt;Variables!$G$12,0,1)</f>
        <v>0</v>
      </c>
      <c r="AP425" s="78">
        <f t="shared" si="13"/>
        <v>1</v>
      </c>
      <c r="AQ425" s="77">
        <f>IF(V425&lt;Variables!$G$15,1,0)</f>
        <v>1</v>
      </c>
      <c r="AR425">
        <v>0</v>
      </c>
      <c r="AS425">
        <v>1</v>
      </c>
      <c r="AT425">
        <v>0</v>
      </c>
      <c r="AU425">
        <v>0</v>
      </c>
      <c r="BA425">
        <v>-0.1</v>
      </c>
    </row>
    <row r="426" spans="3:53" x14ac:dyDescent="0.25">
      <c r="C426" t="s">
        <v>242</v>
      </c>
      <c r="D426" t="s">
        <v>219</v>
      </c>
      <c r="E426">
        <v>3.09</v>
      </c>
      <c r="F426">
        <v>36.1</v>
      </c>
      <c r="G426">
        <v>28.81</v>
      </c>
      <c r="H426">
        <v>417.61</v>
      </c>
      <c r="I426">
        <v>1.2310000000000001</v>
      </c>
      <c r="J426" t="s">
        <v>75</v>
      </c>
      <c r="K426">
        <v>55.23</v>
      </c>
      <c r="L426">
        <v>3.0317099999999999</v>
      </c>
      <c r="M426">
        <v>0.27344304039634831</v>
      </c>
      <c r="N426">
        <v>2.94543</v>
      </c>
      <c r="O426">
        <v>3.210736632681817</v>
      </c>
      <c r="P426">
        <v>24730000</v>
      </c>
      <c r="Q426">
        <v>1300000</v>
      </c>
      <c r="R426">
        <v>19.02</v>
      </c>
      <c r="S426">
        <v>24.309000000000001</v>
      </c>
      <c r="T426">
        <v>7.8390000000000004</v>
      </c>
      <c r="U426">
        <v>14.676</v>
      </c>
      <c r="V426">
        <v>2.409943131641219</v>
      </c>
      <c r="AC426">
        <v>3.1</v>
      </c>
      <c r="AD426">
        <v>2.5299999999999998</v>
      </c>
      <c r="AH426" s="77">
        <f>IF(AND(M426&lt;Variables!$G$6,M426&gt;Variables!$G$5),0,1)</f>
        <v>1</v>
      </c>
      <c r="AI426" s="77">
        <f t="shared" si="12"/>
        <v>0</v>
      </c>
      <c r="AJ426" s="77">
        <f>IF(I426&gt;Variables!$G$7,0,1)</f>
        <v>1</v>
      </c>
      <c r="AK426" s="77">
        <f>IF(F426&gt;Variables!$G$8,0,1)</f>
        <v>0</v>
      </c>
      <c r="AL426" s="77">
        <f>IF(G426&gt;Variables!$G$9,0,1)</f>
        <v>0</v>
      </c>
      <c r="AM426" s="77">
        <f>IF(AND(K426&gt;Variables!$G$10,K426&lt;Variables!$G$11),0,1)</f>
        <v>1</v>
      </c>
      <c r="AN426" s="77">
        <f>IF(H426&lt;Variables!$G$13,1,0)</f>
        <v>1</v>
      </c>
      <c r="AO426" s="77">
        <f>IF(R426&lt;Variables!$G$12,0,1)</f>
        <v>1</v>
      </c>
      <c r="AP426" s="78">
        <f t="shared" si="13"/>
        <v>1</v>
      </c>
      <c r="AQ426" s="77">
        <f>IF(V426&lt;Variables!$G$15,1,0)</f>
        <v>1</v>
      </c>
      <c r="AR426">
        <v>0</v>
      </c>
      <c r="AS426">
        <v>0</v>
      </c>
      <c r="AT426">
        <v>1</v>
      </c>
      <c r="AU426">
        <v>0</v>
      </c>
      <c r="BA426">
        <v>-2.25</v>
      </c>
    </row>
    <row r="427" spans="3:53" x14ac:dyDescent="0.25">
      <c r="C427" t="s">
        <v>242</v>
      </c>
      <c r="D427" t="s">
        <v>137</v>
      </c>
      <c r="E427">
        <v>115.96</v>
      </c>
      <c r="F427">
        <v>8.3800000000000008</v>
      </c>
      <c r="G427">
        <v>9.0399999999999991</v>
      </c>
      <c r="H427">
        <v>5090</v>
      </c>
      <c r="I427">
        <v>-25.349</v>
      </c>
      <c r="J427" t="s">
        <v>75</v>
      </c>
      <c r="K427">
        <v>52.52</v>
      </c>
      <c r="L427">
        <v>116.2313210526316</v>
      </c>
      <c r="M427">
        <v>-0.31086375802951982</v>
      </c>
      <c r="N427">
        <v>115.1862428571429</v>
      </c>
      <c r="O427">
        <v>0.59361007521111775</v>
      </c>
      <c r="P427">
        <v>199421</v>
      </c>
      <c r="Q427">
        <v>791751</v>
      </c>
      <c r="R427">
        <v>0.25</v>
      </c>
      <c r="S427">
        <v>24.309000000000001</v>
      </c>
      <c r="T427">
        <v>7.8390000000000004</v>
      </c>
      <c r="U427">
        <v>14.676</v>
      </c>
      <c r="V427">
        <v>2.403452049532405</v>
      </c>
      <c r="AC427">
        <v>116.3</v>
      </c>
      <c r="AD427">
        <v>111.8681</v>
      </c>
      <c r="AH427" s="77">
        <f>IF(AND(M427&lt;Variables!$G$6,M427&gt;Variables!$G$5),0,1)</f>
        <v>1</v>
      </c>
      <c r="AI427" s="77">
        <f t="shared" si="12"/>
        <v>0</v>
      </c>
      <c r="AJ427" s="77">
        <f>IF(I427&gt;Variables!$G$7,0,1)</f>
        <v>1</v>
      </c>
      <c r="AK427" s="77">
        <f>IF(F427&gt;Variables!$G$8,0,1)</f>
        <v>1</v>
      </c>
      <c r="AL427" s="77">
        <f>IF(G427&gt;Variables!$G$9,0,1)</f>
        <v>1</v>
      </c>
      <c r="AM427" s="77">
        <f>IF(AND(K427&gt;Variables!$G$10,K427&lt;Variables!$G$11),0,1)</f>
        <v>1</v>
      </c>
      <c r="AN427" s="77">
        <f>IF(H427&lt;Variables!$G$13,1,0)</f>
        <v>0</v>
      </c>
      <c r="AO427" s="77">
        <f>IF(R427&lt;Variables!$G$12,0,1)</f>
        <v>0</v>
      </c>
      <c r="AP427" s="78">
        <f t="shared" si="13"/>
        <v>1</v>
      </c>
      <c r="AQ427" s="77">
        <f>IF(V427&lt;Variables!$G$15,1,0)</f>
        <v>1</v>
      </c>
      <c r="AR427">
        <v>0</v>
      </c>
      <c r="AS427">
        <v>0</v>
      </c>
      <c r="AT427">
        <v>1</v>
      </c>
      <c r="AU427">
        <v>0</v>
      </c>
      <c r="BA427">
        <v>-1.07</v>
      </c>
    </row>
    <row r="428" spans="3:53" x14ac:dyDescent="0.25">
      <c r="C428" t="s">
        <v>243</v>
      </c>
      <c r="D428" t="s">
        <v>240</v>
      </c>
      <c r="E428">
        <v>32.71</v>
      </c>
      <c r="F428">
        <v>8.26</v>
      </c>
      <c r="G428">
        <v>9.66</v>
      </c>
      <c r="H428">
        <v>6330</v>
      </c>
      <c r="I428">
        <v>-47.286999999999999</v>
      </c>
      <c r="J428" t="s">
        <v>75</v>
      </c>
      <c r="K428">
        <v>71.36</v>
      </c>
      <c r="L428">
        <v>32.549675000000001</v>
      </c>
      <c r="M428">
        <v>0.43111029526407602</v>
      </c>
      <c r="N428">
        <v>32.189010000000003</v>
      </c>
      <c r="O428">
        <v>1.55640077156767</v>
      </c>
      <c r="P428">
        <v>1684000</v>
      </c>
      <c r="Q428">
        <v>3646000</v>
      </c>
      <c r="R428">
        <v>0.46</v>
      </c>
      <c r="S428">
        <v>24.646999999999998</v>
      </c>
      <c r="T428">
        <v>7.6759999999999993</v>
      </c>
      <c r="U428">
        <v>14.79</v>
      </c>
      <c r="V428">
        <v>2.5504865383841779</v>
      </c>
      <c r="AC428">
        <v>32.97</v>
      </c>
      <c r="AD428">
        <v>31.92</v>
      </c>
      <c r="AH428" s="77">
        <f>IF(AND(M428&lt;Variables!$G$6,M428&gt;Variables!$G$5),0,1)</f>
        <v>1</v>
      </c>
      <c r="AI428" s="77">
        <f t="shared" si="12"/>
        <v>0</v>
      </c>
      <c r="AJ428" s="77">
        <f>IF(I428&gt;Variables!$G$7,0,1)</f>
        <v>1</v>
      </c>
      <c r="AK428" s="77">
        <f>IF(F428&gt;Variables!$G$8,0,1)</f>
        <v>1</v>
      </c>
      <c r="AL428" s="77">
        <f>IF(G428&gt;Variables!$G$9,0,1)</f>
        <v>1</v>
      </c>
      <c r="AM428" s="77">
        <f>IF(AND(K428&gt;Variables!$G$10,K428&lt;Variables!$G$11),0,1)</f>
        <v>1</v>
      </c>
      <c r="AN428" s="77">
        <f>IF(H428&lt;Variables!$G$13,1,0)</f>
        <v>0</v>
      </c>
      <c r="AO428" s="77">
        <f>IF(R428&lt;Variables!$G$12,0,1)</f>
        <v>0</v>
      </c>
      <c r="AP428" s="78">
        <f t="shared" si="13"/>
        <v>1</v>
      </c>
      <c r="AQ428" s="77">
        <f>IF(V428&lt;Variables!$G$15,1,0)</f>
        <v>1</v>
      </c>
      <c r="AR428">
        <v>0</v>
      </c>
      <c r="AS428">
        <v>0</v>
      </c>
      <c r="AT428">
        <v>1</v>
      </c>
      <c r="AU428">
        <v>0</v>
      </c>
      <c r="BA428">
        <v>-1.5</v>
      </c>
    </row>
    <row r="429" spans="3:53" x14ac:dyDescent="0.25">
      <c r="C429" t="s">
        <v>243</v>
      </c>
      <c r="D429" t="s">
        <v>184</v>
      </c>
      <c r="E429">
        <v>40.06</v>
      </c>
      <c r="F429">
        <v>8.15</v>
      </c>
      <c r="G429">
        <v>8.1199999999999992</v>
      </c>
      <c r="H429">
        <v>5480</v>
      </c>
      <c r="I429">
        <v>77.316999999999993</v>
      </c>
      <c r="J429" t="s">
        <v>75</v>
      </c>
      <c r="K429">
        <v>74.209999999999994</v>
      </c>
      <c r="L429">
        <v>39.994999999999997</v>
      </c>
      <c r="M429">
        <v>0.48756094511814052</v>
      </c>
      <c r="N429">
        <v>39.494255263157903</v>
      </c>
      <c r="O429">
        <v>1.761635286464353</v>
      </c>
      <c r="P429">
        <v>315434</v>
      </c>
      <c r="Q429">
        <v>872221</v>
      </c>
      <c r="R429">
        <v>0.36</v>
      </c>
      <c r="S429">
        <v>24.646999999999998</v>
      </c>
      <c r="T429">
        <v>7.6759999999999993</v>
      </c>
      <c r="U429">
        <v>14.79</v>
      </c>
      <c r="V429">
        <v>2.5710494952369052</v>
      </c>
      <c r="AC429">
        <v>40.56</v>
      </c>
      <c r="AD429">
        <v>37.840000000000003</v>
      </c>
      <c r="AH429" s="77">
        <f>IF(AND(M429&lt;Variables!$G$6,M429&gt;Variables!$G$5),0,1)</f>
        <v>1</v>
      </c>
      <c r="AI429" s="77">
        <f t="shared" si="12"/>
        <v>0</v>
      </c>
      <c r="AJ429" s="77">
        <f>IF(I429&gt;Variables!$G$7,0,1)</f>
        <v>0</v>
      </c>
      <c r="AK429" s="77">
        <f>IF(F429&gt;Variables!$G$8,0,1)</f>
        <v>1</v>
      </c>
      <c r="AL429" s="77">
        <f>IF(G429&gt;Variables!$G$9,0,1)</f>
        <v>1</v>
      </c>
      <c r="AM429" s="77">
        <f>IF(AND(K429&gt;Variables!$G$10,K429&lt;Variables!$G$11),0,1)</f>
        <v>1</v>
      </c>
      <c r="AN429" s="77">
        <f>IF(H429&lt;Variables!$G$13,1,0)</f>
        <v>0</v>
      </c>
      <c r="AO429" s="77">
        <f>IF(R429&lt;Variables!$G$12,0,1)</f>
        <v>0</v>
      </c>
      <c r="AP429" s="78">
        <f t="shared" si="13"/>
        <v>1</v>
      </c>
      <c r="AQ429" s="77">
        <f>IF(V429&lt;Variables!$G$15,1,0)</f>
        <v>1</v>
      </c>
      <c r="AR429">
        <v>0</v>
      </c>
      <c r="AS429">
        <v>0</v>
      </c>
      <c r="AT429">
        <v>1</v>
      </c>
      <c r="AU429">
        <v>0</v>
      </c>
      <c r="BA429">
        <v>-1.36</v>
      </c>
    </row>
    <row r="430" spans="3:53" x14ac:dyDescent="0.25">
      <c r="C430" t="s">
        <v>243</v>
      </c>
      <c r="D430" t="s">
        <v>138</v>
      </c>
      <c r="E430">
        <v>17.07</v>
      </c>
      <c r="F430">
        <v>7.8</v>
      </c>
      <c r="G430">
        <v>5.86</v>
      </c>
      <c r="H430">
        <v>5940</v>
      </c>
      <c r="I430">
        <v>27.962</v>
      </c>
      <c r="J430" t="s">
        <v>75</v>
      </c>
      <c r="K430">
        <v>49.62</v>
      </c>
      <c r="L430">
        <v>17.030460000000001</v>
      </c>
      <c r="M430">
        <v>-4.8501332318659517E-2</v>
      </c>
      <c r="N430">
        <v>17.039798000000001</v>
      </c>
      <c r="O430">
        <v>-0.10327587216702661</v>
      </c>
      <c r="P430">
        <v>6327000</v>
      </c>
      <c r="Q430">
        <v>14396000</v>
      </c>
      <c r="R430">
        <v>0.44</v>
      </c>
      <c r="S430">
        <v>24.646999999999998</v>
      </c>
      <c r="T430">
        <v>7.6759999999999993</v>
      </c>
      <c r="U430">
        <v>14.79</v>
      </c>
      <c r="V430">
        <v>2.3642710073381461</v>
      </c>
      <c r="AC430">
        <v>17.11</v>
      </c>
      <c r="AD430">
        <v>16.510000000000002</v>
      </c>
      <c r="AH430" s="77">
        <f>IF(AND(M430&lt;Variables!$G$6,M430&gt;Variables!$G$5),0,1)</f>
        <v>1</v>
      </c>
      <c r="AI430" s="77">
        <f t="shared" si="12"/>
        <v>1</v>
      </c>
      <c r="AJ430" s="77">
        <f>IF(I430&gt;Variables!$G$7,0,1)</f>
        <v>1</v>
      </c>
      <c r="AK430" s="77">
        <f>IF(F430&gt;Variables!$G$8,0,1)</f>
        <v>1</v>
      </c>
      <c r="AL430" s="77">
        <f>IF(G430&gt;Variables!$G$9,0,1)</f>
        <v>1</v>
      </c>
      <c r="AM430" s="77">
        <f>IF(AND(K430&gt;Variables!$G$10,K430&lt;Variables!$G$11),0,1)</f>
        <v>1</v>
      </c>
      <c r="AN430" s="77">
        <f>IF(H430&lt;Variables!$G$13,1,0)</f>
        <v>0</v>
      </c>
      <c r="AO430" s="77">
        <f>IF(R430&lt;Variables!$G$12,0,1)</f>
        <v>0</v>
      </c>
      <c r="AP430" s="78">
        <f t="shared" si="13"/>
        <v>1</v>
      </c>
      <c r="AQ430" s="77">
        <f>IF(V430&lt;Variables!$G$15,1,0)</f>
        <v>1</v>
      </c>
      <c r="AR430">
        <v>0</v>
      </c>
      <c r="AS430">
        <v>0</v>
      </c>
      <c r="AT430">
        <v>1</v>
      </c>
      <c r="AU430">
        <v>0</v>
      </c>
      <c r="BA430">
        <v>-1.9</v>
      </c>
    </row>
    <row r="431" spans="3:53" x14ac:dyDescent="0.25">
      <c r="C431" t="s">
        <v>243</v>
      </c>
      <c r="D431" t="s">
        <v>152</v>
      </c>
      <c r="E431">
        <v>0.05</v>
      </c>
      <c r="F431">
        <v>7.38</v>
      </c>
      <c r="G431">
        <v>3.38</v>
      </c>
      <c r="H431">
        <v>-99999</v>
      </c>
      <c r="I431">
        <v>-0.23799999999999999</v>
      </c>
      <c r="J431" t="s">
        <v>75</v>
      </c>
      <c r="K431">
        <v>40.81</v>
      </c>
      <c r="L431">
        <v>5.0158823529411763E-2</v>
      </c>
      <c r="M431">
        <v>-2.3103084320393958</v>
      </c>
      <c r="N431">
        <v>4.9778260869565202E-2</v>
      </c>
      <c r="O431">
        <v>-1.563455323609015</v>
      </c>
      <c r="P431">
        <v>43595000</v>
      </c>
      <c r="Q431">
        <v>11774000</v>
      </c>
      <c r="R431">
        <v>3.7</v>
      </c>
      <c r="S431">
        <v>24.646999999999998</v>
      </c>
      <c r="T431">
        <v>7.6759999999999993</v>
      </c>
      <c r="U431">
        <v>14.79</v>
      </c>
      <c r="V431">
        <v>2.2705423700246281</v>
      </c>
      <c r="AC431">
        <v>0.05</v>
      </c>
      <c r="AD431">
        <v>3.1099999999999999E-2</v>
      </c>
      <c r="AH431" s="77">
        <f>IF(AND(M431&lt;Variables!$G$6,M431&gt;Variables!$G$5),0,1)</f>
        <v>0</v>
      </c>
      <c r="AI431" s="77">
        <f t="shared" si="12"/>
        <v>0</v>
      </c>
      <c r="AJ431" s="77">
        <f>IF(I431&gt;Variables!$G$7,0,1)</f>
        <v>1</v>
      </c>
      <c r="AK431" s="77">
        <f>IF(F431&gt;Variables!$G$8,0,1)</f>
        <v>1</v>
      </c>
      <c r="AL431" s="77">
        <f>IF(G431&gt;Variables!$G$9,0,1)</f>
        <v>1</v>
      </c>
      <c r="AM431" s="77">
        <f>IF(AND(K431&gt;Variables!$G$10,K431&lt;Variables!$G$11),0,1)</f>
        <v>1</v>
      </c>
      <c r="AN431" s="77">
        <f>IF(H431&lt;Variables!$G$13,1,0)</f>
        <v>1</v>
      </c>
      <c r="AO431" s="77">
        <f>IF(R431&lt;Variables!$G$12,0,1)</f>
        <v>1</v>
      </c>
      <c r="AP431" s="78">
        <f t="shared" si="13"/>
        <v>1</v>
      </c>
      <c r="AQ431" s="77">
        <f>IF(V431&lt;Variables!$G$15,1,0)</f>
        <v>1</v>
      </c>
      <c r="AR431">
        <v>0</v>
      </c>
      <c r="AS431">
        <v>0</v>
      </c>
      <c r="AT431">
        <v>1</v>
      </c>
      <c r="AU431">
        <v>0</v>
      </c>
      <c r="BA431">
        <v>-2.25</v>
      </c>
    </row>
    <row r="432" spans="3:53" x14ac:dyDescent="0.25">
      <c r="C432" t="s">
        <v>243</v>
      </c>
      <c r="D432" t="s">
        <v>137</v>
      </c>
      <c r="E432">
        <v>115.21</v>
      </c>
      <c r="F432">
        <v>7.31</v>
      </c>
      <c r="G432">
        <v>8.23</v>
      </c>
      <c r="H432">
        <v>5090</v>
      </c>
      <c r="I432">
        <v>-25.501000000000001</v>
      </c>
      <c r="J432" t="s">
        <v>75</v>
      </c>
      <c r="K432">
        <v>42.66</v>
      </c>
      <c r="L432">
        <v>115.85605789473679</v>
      </c>
      <c r="M432">
        <v>-0.73889782743566912</v>
      </c>
      <c r="N432">
        <v>115.3925693877551</v>
      </c>
      <c r="O432">
        <v>-0.34020335090722581</v>
      </c>
      <c r="P432">
        <v>209638</v>
      </c>
      <c r="Q432">
        <v>791751</v>
      </c>
      <c r="R432">
        <v>0.26</v>
      </c>
      <c r="S432">
        <v>24.646999999999998</v>
      </c>
      <c r="T432">
        <v>7.6759999999999993</v>
      </c>
      <c r="U432">
        <v>14.79</v>
      </c>
      <c r="V432">
        <v>2.2945058464791721</v>
      </c>
      <c r="AC432">
        <v>116.3</v>
      </c>
      <c r="AD432">
        <v>111.8681</v>
      </c>
      <c r="AH432" s="77">
        <f>IF(AND(M432&lt;Variables!$G$6,M432&gt;Variables!$G$5),0,1)</f>
        <v>1</v>
      </c>
      <c r="AI432" s="77">
        <f t="shared" si="12"/>
        <v>0</v>
      </c>
      <c r="AJ432" s="77">
        <f>IF(I432&gt;Variables!$G$7,0,1)</f>
        <v>1</v>
      </c>
      <c r="AK432" s="77">
        <f>IF(F432&gt;Variables!$G$8,0,1)</f>
        <v>1</v>
      </c>
      <c r="AL432" s="77">
        <f>IF(G432&gt;Variables!$G$9,0,1)</f>
        <v>1</v>
      </c>
      <c r="AM432" s="77">
        <f>IF(AND(K432&gt;Variables!$G$10,K432&lt;Variables!$G$11),0,1)</f>
        <v>1</v>
      </c>
      <c r="AN432" s="77">
        <f>IF(H432&lt;Variables!$G$13,1,0)</f>
        <v>0</v>
      </c>
      <c r="AO432" s="77">
        <f>IF(R432&lt;Variables!$G$12,0,1)</f>
        <v>0</v>
      </c>
      <c r="AP432" s="78">
        <f t="shared" si="13"/>
        <v>1</v>
      </c>
      <c r="AQ432" s="77">
        <f>IF(V432&lt;Variables!$G$15,1,0)</f>
        <v>1</v>
      </c>
      <c r="AR432">
        <v>0</v>
      </c>
      <c r="AS432">
        <v>0</v>
      </c>
      <c r="AT432">
        <v>1</v>
      </c>
      <c r="AU432">
        <v>0</v>
      </c>
      <c r="BA432">
        <v>-1.22</v>
      </c>
    </row>
    <row r="433" spans="3:53" x14ac:dyDescent="0.25">
      <c r="C433" t="s">
        <v>243</v>
      </c>
      <c r="D433" t="s">
        <v>221</v>
      </c>
      <c r="E433">
        <v>8.3699999999999992</v>
      </c>
      <c r="F433">
        <v>10.6</v>
      </c>
      <c r="G433">
        <v>1.64</v>
      </c>
      <c r="H433">
        <v>-99999</v>
      </c>
      <c r="I433">
        <v>0.91400000000000003</v>
      </c>
      <c r="J433" t="s">
        <v>75</v>
      </c>
      <c r="K433">
        <v>64.88</v>
      </c>
      <c r="L433">
        <v>8.336920000000001</v>
      </c>
      <c r="M433">
        <v>9.691828636954225E-2</v>
      </c>
      <c r="N433">
        <v>8.3302846153846151</v>
      </c>
      <c r="O433">
        <v>0.1766492418303304</v>
      </c>
      <c r="P433">
        <v>41000</v>
      </c>
      <c r="Q433">
        <v>327629</v>
      </c>
      <c r="R433">
        <v>0.13</v>
      </c>
      <c r="S433">
        <v>24.646999999999998</v>
      </c>
      <c r="T433">
        <v>7.6759999999999993</v>
      </c>
      <c r="U433">
        <v>14.79</v>
      </c>
      <c r="V433">
        <v>2.514472012390188</v>
      </c>
      <c r="AC433">
        <v>8.35</v>
      </c>
      <c r="AD433">
        <v>8.26</v>
      </c>
      <c r="AH433" s="77">
        <f>IF(AND(M433&lt;Variables!$G$6,M433&gt;Variables!$G$5),0,1)</f>
        <v>1</v>
      </c>
      <c r="AI433" s="77">
        <f t="shared" si="12"/>
        <v>0</v>
      </c>
      <c r="AJ433" s="77">
        <f>IF(I433&gt;Variables!$G$7,0,1)</f>
        <v>1</v>
      </c>
      <c r="AK433" s="77">
        <f>IF(F433&gt;Variables!$G$8,0,1)</f>
        <v>0</v>
      </c>
      <c r="AL433" s="77">
        <f>IF(G433&gt;Variables!$G$9,0,1)</f>
        <v>1</v>
      </c>
      <c r="AM433" s="77">
        <f>IF(AND(K433&gt;Variables!$G$10,K433&lt;Variables!$G$11),0,1)</f>
        <v>0</v>
      </c>
      <c r="AN433" s="77">
        <f>IF(H433&lt;Variables!$G$13,1,0)</f>
        <v>1</v>
      </c>
      <c r="AO433" s="77">
        <f>IF(R433&lt;Variables!$G$12,0,1)</f>
        <v>0</v>
      </c>
      <c r="AP433" s="78">
        <f t="shared" si="13"/>
        <v>1</v>
      </c>
      <c r="AQ433" s="77">
        <f>IF(V433&lt;Variables!$G$15,1,0)</f>
        <v>1</v>
      </c>
      <c r="AR433">
        <v>0</v>
      </c>
      <c r="AS433">
        <v>0</v>
      </c>
      <c r="AT433">
        <v>0</v>
      </c>
      <c r="AU433">
        <v>0</v>
      </c>
      <c r="BA433">
        <v>0</v>
      </c>
    </row>
    <row r="434" spans="3:53" x14ac:dyDescent="0.25">
      <c r="C434" t="s">
        <v>243</v>
      </c>
      <c r="D434" t="s">
        <v>212</v>
      </c>
      <c r="E434">
        <v>4.33</v>
      </c>
      <c r="F434">
        <v>34.25</v>
      </c>
      <c r="G434">
        <v>-24.92</v>
      </c>
      <c r="H434">
        <v>12.78</v>
      </c>
      <c r="I434">
        <v>-3.0000000000000001E-3</v>
      </c>
      <c r="J434" t="s">
        <v>74</v>
      </c>
      <c r="K434">
        <v>47.42</v>
      </c>
      <c r="L434">
        <v>4.3285850000000012</v>
      </c>
      <c r="M434">
        <v>0.24985070178820859</v>
      </c>
      <c r="N434">
        <v>4.3446879999999997</v>
      </c>
      <c r="O434">
        <v>-0.1217118467424886</v>
      </c>
      <c r="P434">
        <v>61810000</v>
      </c>
      <c r="Q434">
        <v>622920</v>
      </c>
      <c r="R434">
        <v>99.23</v>
      </c>
      <c r="S434">
        <v>24.646999999999998</v>
      </c>
      <c r="T434">
        <v>7.6759999999999993</v>
      </c>
      <c r="U434">
        <v>14.79</v>
      </c>
      <c r="V434">
        <v>2.3356367293265592</v>
      </c>
      <c r="AC434">
        <v>4.37</v>
      </c>
      <c r="AD434">
        <v>3.91</v>
      </c>
      <c r="AH434" s="77">
        <f>IF(AND(M434&lt;Variables!$G$6,M434&gt;Variables!$G$5),0,1)</f>
        <v>1</v>
      </c>
      <c r="AI434" s="77">
        <f t="shared" si="12"/>
        <v>1</v>
      </c>
      <c r="AJ434" s="77">
        <f>IF(I434&gt;Variables!$G$7,0,1)</f>
        <v>1</v>
      </c>
      <c r="AK434" s="77">
        <f>IF(F434&gt;Variables!$G$8,0,1)</f>
        <v>0</v>
      </c>
      <c r="AL434" s="77">
        <f>IF(G434&gt;Variables!$G$9,0,1)</f>
        <v>1</v>
      </c>
      <c r="AM434" s="77">
        <f>IF(AND(K434&gt;Variables!$G$10,K434&lt;Variables!$G$11),0,1)</f>
        <v>1</v>
      </c>
      <c r="AN434" s="77">
        <f>IF(H434&lt;Variables!$G$13,1,0)</f>
        <v>1</v>
      </c>
      <c r="AO434" s="77">
        <f>IF(R434&lt;Variables!$G$12,0,1)</f>
        <v>1</v>
      </c>
      <c r="AP434" s="78">
        <f t="shared" si="13"/>
        <v>0</v>
      </c>
      <c r="AQ434" s="77">
        <f>IF(V434&lt;Variables!$G$15,1,0)</f>
        <v>1</v>
      </c>
      <c r="AR434">
        <v>0</v>
      </c>
      <c r="AS434">
        <v>0</v>
      </c>
      <c r="AT434">
        <v>1</v>
      </c>
      <c r="AU434">
        <v>0</v>
      </c>
      <c r="BA434">
        <v>-2.25</v>
      </c>
    </row>
    <row r="435" spans="3:53" x14ac:dyDescent="0.25">
      <c r="C435" t="s">
        <v>243</v>
      </c>
      <c r="D435" t="s">
        <v>151</v>
      </c>
      <c r="E435">
        <v>126.85</v>
      </c>
      <c r="F435">
        <v>8.94</v>
      </c>
      <c r="G435">
        <v>10.72</v>
      </c>
      <c r="H435">
        <v>8109.9999999999991</v>
      </c>
      <c r="I435">
        <v>-41.720999999999997</v>
      </c>
      <c r="J435" t="s">
        <v>75</v>
      </c>
      <c r="K435">
        <v>45.14</v>
      </c>
      <c r="L435">
        <v>127.42095999999999</v>
      </c>
      <c r="M435">
        <v>-0.55796157869161733</v>
      </c>
      <c r="N435">
        <v>126.94484</v>
      </c>
      <c r="O435">
        <v>-0.18499373428650889</v>
      </c>
      <c r="P435">
        <v>688229</v>
      </c>
      <c r="Q435">
        <v>898929</v>
      </c>
      <c r="R435">
        <v>0.77</v>
      </c>
      <c r="S435">
        <v>24.646999999999998</v>
      </c>
      <c r="T435">
        <v>7.6759999999999993</v>
      </c>
      <c r="U435">
        <v>14.79</v>
      </c>
      <c r="V435">
        <v>2.323326030875172</v>
      </c>
      <c r="AC435">
        <v>131.84</v>
      </c>
      <c r="AD435">
        <v>126.19</v>
      </c>
      <c r="AH435" s="77">
        <f>IF(AND(M435&lt;Variables!$G$6,M435&gt;Variables!$G$5),0,1)</f>
        <v>1</v>
      </c>
      <c r="AI435" s="77">
        <f t="shared" si="12"/>
        <v>0</v>
      </c>
      <c r="AJ435" s="77">
        <f>IF(I435&gt;Variables!$G$7,0,1)</f>
        <v>1</v>
      </c>
      <c r="AK435" s="77">
        <f>IF(F435&gt;Variables!$G$8,0,1)</f>
        <v>1</v>
      </c>
      <c r="AL435" s="77">
        <f>IF(G435&gt;Variables!$G$9,0,1)</f>
        <v>0</v>
      </c>
      <c r="AM435" s="77">
        <f>IF(AND(K435&gt;Variables!$G$10,K435&lt;Variables!$G$11),0,1)</f>
        <v>1</v>
      </c>
      <c r="AN435" s="77">
        <f>IF(H435&lt;Variables!$G$13,1,0)</f>
        <v>0</v>
      </c>
      <c r="AO435" s="77">
        <f>IF(R435&lt;Variables!$G$12,0,1)</f>
        <v>0</v>
      </c>
      <c r="AP435" s="78">
        <f t="shared" si="13"/>
        <v>1</v>
      </c>
      <c r="AQ435" s="77">
        <f>IF(V435&lt;Variables!$G$15,1,0)</f>
        <v>1</v>
      </c>
      <c r="AR435">
        <v>1</v>
      </c>
      <c r="AS435">
        <v>0</v>
      </c>
      <c r="AT435">
        <v>0</v>
      </c>
      <c r="AU435">
        <v>0</v>
      </c>
      <c r="BA435">
        <v>2</v>
      </c>
    </row>
    <row r="436" spans="3:53" x14ac:dyDescent="0.25">
      <c r="C436" t="s">
        <v>243</v>
      </c>
      <c r="D436" t="s">
        <v>216</v>
      </c>
      <c r="E436">
        <v>47.59</v>
      </c>
      <c r="F436">
        <v>7.85</v>
      </c>
      <c r="G436">
        <v>3.83</v>
      </c>
      <c r="H436">
        <v>2660</v>
      </c>
      <c r="I436">
        <v>1.18</v>
      </c>
      <c r="J436" t="s">
        <v>74</v>
      </c>
      <c r="K436">
        <v>50.56</v>
      </c>
      <c r="L436">
        <v>47.555445454545463</v>
      </c>
      <c r="M436">
        <v>-7.4535006888606592E-2</v>
      </c>
      <c r="N436">
        <v>47.603662962962957</v>
      </c>
      <c r="O436">
        <v>-0.17574900281948139</v>
      </c>
      <c r="P436">
        <v>90630</v>
      </c>
      <c r="Q436">
        <v>141185</v>
      </c>
      <c r="R436">
        <v>0.64</v>
      </c>
      <c r="S436">
        <v>24.646999999999998</v>
      </c>
      <c r="T436">
        <v>7.6759999999999993</v>
      </c>
      <c r="U436">
        <v>14.79</v>
      </c>
      <c r="V436">
        <v>2.374860054155044</v>
      </c>
      <c r="AC436">
        <v>47.56</v>
      </c>
      <c r="AD436">
        <v>46.42</v>
      </c>
      <c r="AH436" s="77">
        <f>IF(AND(M436&lt;Variables!$G$6,M436&gt;Variables!$G$5),0,1)</f>
        <v>1</v>
      </c>
      <c r="AI436" s="77">
        <f t="shared" si="12"/>
        <v>1</v>
      </c>
      <c r="AJ436" s="77">
        <f>IF(I436&gt;Variables!$G$7,0,1)</f>
        <v>1</v>
      </c>
      <c r="AK436" s="77">
        <f>IF(F436&gt;Variables!$G$8,0,1)</f>
        <v>1</v>
      </c>
      <c r="AL436" s="77">
        <f>IF(G436&gt;Variables!$G$9,0,1)</f>
        <v>1</v>
      </c>
      <c r="AM436" s="77">
        <f>IF(AND(K436&gt;Variables!$G$10,K436&lt;Variables!$G$11),0,1)</f>
        <v>1</v>
      </c>
      <c r="AN436" s="77">
        <f>IF(H436&lt;Variables!$G$13,1,0)</f>
        <v>0</v>
      </c>
      <c r="AO436" s="77">
        <f>IF(R436&lt;Variables!$G$12,0,1)</f>
        <v>0</v>
      </c>
      <c r="AP436" s="78">
        <f t="shared" si="13"/>
        <v>0</v>
      </c>
      <c r="AQ436" s="77">
        <f>IF(V436&lt;Variables!$G$15,1,0)</f>
        <v>1</v>
      </c>
      <c r="AR436">
        <v>0</v>
      </c>
      <c r="AS436">
        <v>0</v>
      </c>
      <c r="AT436">
        <v>1</v>
      </c>
      <c r="AU436">
        <v>0</v>
      </c>
      <c r="BA436">
        <v>-2.25</v>
      </c>
    </row>
    <row r="437" spans="3:53" x14ac:dyDescent="0.25">
      <c r="C437" t="s">
        <v>243</v>
      </c>
      <c r="D437" t="s">
        <v>160</v>
      </c>
      <c r="E437">
        <v>22.18</v>
      </c>
      <c r="F437">
        <v>7.69</v>
      </c>
      <c r="G437">
        <v>9.4600000000000009</v>
      </c>
      <c r="H437">
        <v>2340</v>
      </c>
      <c r="I437">
        <v>-38.704000000000001</v>
      </c>
      <c r="J437" t="s">
        <v>74</v>
      </c>
      <c r="K437">
        <v>44.9</v>
      </c>
      <c r="L437">
        <v>22.218755000000002</v>
      </c>
      <c r="M437">
        <v>-0.48947387016058558</v>
      </c>
      <c r="N437">
        <v>22.127402</v>
      </c>
      <c r="O437">
        <v>-7.8644569299174988E-2</v>
      </c>
      <c r="P437">
        <v>655811</v>
      </c>
      <c r="Q437">
        <v>1490000</v>
      </c>
      <c r="R437">
        <v>0.44</v>
      </c>
      <c r="S437">
        <v>24.646999999999998</v>
      </c>
      <c r="T437">
        <v>7.6759999999999993</v>
      </c>
      <c r="U437">
        <v>14.79</v>
      </c>
      <c r="V437">
        <v>2.3196809578853541</v>
      </c>
      <c r="AC437">
        <v>22.59</v>
      </c>
      <c r="AD437">
        <v>21.12</v>
      </c>
      <c r="AH437" s="77">
        <f>IF(AND(M437&lt;Variables!$G$6,M437&gt;Variables!$G$5),0,1)</f>
        <v>1</v>
      </c>
      <c r="AI437" s="77">
        <f t="shared" si="12"/>
        <v>0</v>
      </c>
      <c r="AJ437" s="77">
        <f>IF(I437&gt;Variables!$G$7,0,1)</f>
        <v>1</v>
      </c>
      <c r="AK437" s="77">
        <f>IF(F437&gt;Variables!$G$8,0,1)</f>
        <v>1</v>
      </c>
      <c r="AL437" s="77">
        <f>IF(G437&gt;Variables!$G$9,0,1)</f>
        <v>1</v>
      </c>
      <c r="AM437" s="77">
        <f>IF(AND(K437&gt;Variables!$G$10,K437&lt;Variables!$G$11),0,1)</f>
        <v>1</v>
      </c>
      <c r="AN437" s="77">
        <f>IF(H437&lt;Variables!$G$13,1,0)</f>
        <v>0</v>
      </c>
      <c r="AO437" s="77">
        <f>IF(R437&lt;Variables!$G$12,0,1)</f>
        <v>0</v>
      </c>
      <c r="AP437" s="78">
        <f t="shared" si="13"/>
        <v>0</v>
      </c>
      <c r="AQ437" s="77">
        <f>IF(V437&lt;Variables!$G$15,1,0)</f>
        <v>1</v>
      </c>
      <c r="AR437">
        <v>0</v>
      </c>
      <c r="AS437">
        <v>0</v>
      </c>
      <c r="AT437">
        <v>1</v>
      </c>
      <c r="AU437">
        <v>0</v>
      </c>
      <c r="BA437">
        <v>-1.8</v>
      </c>
    </row>
    <row r="438" spans="3:53" x14ac:dyDescent="0.25">
      <c r="C438" t="s">
        <v>243</v>
      </c>
      <c r="D438" t="s">
        <v>175</v>
      </c>
      <c r="E438">
        <v>57.91</v>
      </c>
      <c r="F438">
        <v>8.15</v>
      </c>
      <c r="G438">
        <v>1.01</v>
      </c>
      <c r="H438">
        <v>-99999</v>
      </c>
      <c r="I438">
        <v>5.6959999999999997</v>
      </c>
      <c r="J438" t="s">
        <v>75</v>
      </c>
      <c r="K438">
        <v>48.03</v>
      </c>
      <c r="L438">
        <v>57.771810000000002</v>
      </c>
      <c r="M438">
        <v>-3.7751976266616888E-2</v>
      </c>
      <c r="N438">
        <v>57.795922222222217</v>
      </c>
      <c r="O438">
        <v>-7.9455817048213487E-2</v>
      </c>
      <c r="P438">
        <v>131116</v>
      </c>
      <c r="Q438">
        <v>208562</v>
      </c>
      <c r="R438">
        <v>0.63</v>
      </c>
      <c r="S438">
        <v>24.646999999999998</v>
      </c>
      <c r="T438">
        <v>7.6759999999999993</v>
      </c>
      <c r="U438">
        <v>14.79</v>
      </c>
      <c r="V438">
        <v>2.3473575667992401</v>
      </c>
      <c r="AC438">
        <v>57.95</v>
      </c>
      <c r="AD438">
        <v>57.44</v>
      </c>
      <c r="AH438" s="77">
        <f>IF(AND(M438&lt;Variables!$G$6,M438&gt;Variables!$G$5),0,1)</f>
        <v>1</v>
      </c>
      <c r="AI438" s="77">
        <f t="shared" si="12"/>
        <v>1</v>
      </c>
      <c r="AJ438" s="77">
        <f>IF(I438&gt;Variables!$G$7,0,1)</f>
        <v>1</v>
      </c>
      <c r="AK438" s="77">
        <f>IF(F438&gt;Variables!$G$8,0,1)</f>
        <v>1</v>
      </c>
      <c r="AL438" s="77">
        <f>IF(G438&gt;Variables!$G$9,0,1)</f>
        <v>1</v>
      </c>
      <c r="AM438" s="77">
        <f>IF(AND(K438&gt;Variables!$G$10,K438&lt;Variables!$G$11),0,1)</f>
        <v>1</v>
      </c>
      <c r="AN438" s="77">
        <f>IF(H438&lt;Variables!$G$13,1,0)</f>
        <v>1</v>
      </c>
      <c r="AO438" s="77">
        <f>IF(R438&lt;Variables!$G$12,0,1)</f>
        <v>0</v>
      </c>
      <c r="AP438" s="78">
        <f t="shared" si="13"/>
        <v>1</v>
      </c>
      <c r="AQ438" s="77">
        <f>IF(V438&lt;Variables!$G$15,1,0)</f>
        <v>1</v>
      </c>
      <c r="AR438">
        <v>0</v>
      </c>
      <c r="AS438">
        <v>0</v>
      </c>
      <c r="AT438">
        <v>0</v>
      </c>
      <c r="AU438">
        <v>1</v>
      </c>
      <c r="BA438">
        <v>-0.35</v>
      </c>
    </row>
    <row r="439" spans="3:53" x14ac:dyDescent="0.25">
      <c r="C439" t="s">
        <v>243</v>
      </c>
      <c r="D439" t="s">
        <v>182</v>
      </c>
      <c r="E439">
        <v>28.95</v>
      </c>
      <c r="F439">
        <v>7.96</v>
      </c>
      <c r="G439">
        <v>1.62</v>
      </c>
      <c r="H439">
        <v>-99999</v>
      </c>
      <c r="I439">
        <v>5.2380000000000004</v>
      </c>
      <c r="J439" t="s">
        <v>75</v>
      </c>
      <c r="K439">
        <v>43.24</v>
      </c>
      <c r="L439">
        <v>28.877222222222219</v>
      </c>
      <c r="M439">
        <v>-5.9639469785865942E-2</v>
      </c>
      <c r="N439">
        <v>28.91366428571429</v>
      </c>
      <c r="O439">
        <v>-0.18560181505877771</v>
      </c>
      <c r="P439">
        <v>92757</v>
      </c>
      <c r="Q439">
        <v>193031</v>
      </c>
      <c r="R439">
        <v>0.48</v>
      </c>
      <c r="S439">
        <v>24.646999999999998</v>
      </c>
      <c r="T439">
        <v>7.6759999999999993</v>
      </c>
      <c r="U439">
        <v>14.79</v>
      </c>
      <c r="V439">
        <v>2.2973526920025389</v>
      </c>
      <c r="AC439">
        <v>28.99</v>
      </c>
      <c r="AD439">
        <v>28.58</v>
      </c>
      <c r="AH439" s="77">
        <f>IF(AND(M439&lt;Variables!$G$6,M439&gt;Variables!$G$5),0,1)</f>
        <v>1</v>
      </c>
      <c r="AI439" s="77">
        <f t="shared" si="12"/>
        <v>1</v>
      </c>
      <c r="AJ439" s="77">
        <f>IF(I439&gt;Variables!$G$7,0,1)</f>
        <v>1</v>
      </c>
      <c r="AK439" s="77">
        <f>IF(F439&gt;Variables!$G$8,0,1)</f>
        <v>1</v>
      </c>
      <c r="AL439" s="77">
        <f>IF(G439&gt;Variables!$G$9,0,1)</f>
        <v>1</v>
      </c>
      <c r="AM439" s="77">
        <f>IF(AND(K439&gt;Variables!$G$10,K439&lt;Variables!$G$11),0,1)</f>
        <v>1</v>
      </c>
      <c r="AN439" s="77">
        <f>IF(H439&lt;Variables!$G$13,1,0)</f>
        <v>1</v>
      </c>
      <c r="AO439" s="77">
        <f>IF(R439&lt;Variables!$G$12,0,1)</f>
        <v>0</v>
      </c>
      <c r="AP439" s="78">
        <f t="shared" si="13"/>
        <v>1</v>
      </c>
      <c r="AQ439" s="77">
        <f>IF(V439&lt;Variables!$G$15,1,0)</f>
        <v>1</v>
      </c>
      <c r="AR439">
        <v>0</v>
      </c>
      <c r="AS439">
        <v>1</v>
      </c>
      <c r="AT439">
        <v>0</v>
      </c>
      <c r="AU439">
        <v>0</v>
      </c>
      <c r="BA439">
        <v>0.01</v>
      </c>
    </row>
    <row r="440" spans="3:53" x14ac:dyDescent="0.25">
      <c r="C440" t="s">
        <v>243</v>
      </c>
      <c r="D440" t="s">
        <v>118</v>
      </c>
      <c r="E440">
        <v>30.57</v>
      </c>
      <c r="F440">
        <v>7.16</v>
      </c>
      <c r="G440">
        <v>10.24</v>
      </c>
      <c r="H440">
        <v>2800</v>
      </c>
      <c r="I440">
        <v>-25.434999999999999</v>
      </c>
      <c r="J440" t="s">
        <v>75</v>
      </c>
      <c r="K440">
        <v>74.17</v>
      </c>
      <c r="L440">
        <v>30.227685000000001</v>
      </c>
      <c r="M440">
        <v>0.76855041992133977</v>
      </c>
      <c r="N440">
        <v>29.897442000000002</v>
      </c>
      <c r="O440">
        <v>1.881625859496606</v>
      </c>
      <c r="P440">
        <v>2292000</v>
      </c>
      <c r="Q440">
        <v>6711000</v>
      </c>
      <c r="R440">
        <v>0.34</v>
      </c>
      <c r="S440">
        <v>24.646999999999998</v>
      </c>
      <c r="T440">
        <v>7.6759999999999993</v>
      </c>
      <c r="U440">
        <v>14.79</v>
      </c>
      <c r="V440">
        <v>2.543771794862292</v>
      </c>
      <c r="AC440">
        <v>30.805</v>
      </c>
      <c r="AD440">
        <v>29.2</v>
      </c>
      <c r="AH440" s="77">
        <f>IF(AND(M440&lt;Variables!$G$6,M440&gt;Variables!$G$5),0,1)</f>
        <v>1</v>
      </c>
      <c r="AI440" s="77">
        <f t="shared" si="12"/>
        <v>0</v>
      </c>
      <c r="AJ440" s="77">
        <f>IF(I440&gt;Variables!$G$7,0,1)</f>
        <v>1</v>
      </c>
      <c r="AK440" s="77">
        <f>IF(F440&gt;Variables!$G$8,0,1)</f>
        <v>1</v>
      </c>
      <c r="AL440" s="77">
        <f>IF(G440&gt;Variables!$G$9,0,1)</f>
        <v>1</v>
      </c>
      <c r="AM440" s="77">
        <f>IF(AND(K440&gt;Variables!$G$10,K440&lt;Variables!$G$11),0,1)</f>
        <v>1</v>
      </c>
      <c r="AN440" s="77">
        <f>IF(H440&lt;Variables!$G$13,1,0)</f>
        <v>0</v>
      </c>
      <c r="AO440" s="77">
        <f>IF(R440&lt;Variables!$G$12,0,1)</f>
        <v>0</v>
      </c>
      <c r="AP440" s="78">
        <f t="shared" si="13"/>
        <v>1</v>
      </c>
      <c r="AQ440" s="77">
        <f>IF(V440&lt;Variables!$G$15,1,0)</f>
        <v>1</v>
      </c>
      <c r="AR440">
        <v>0</v>
      </c>
      <c r="AS440">
        <v>0</v>
      </c>
      <c r="AT440">
        <v>1</v>
      </c>
      <c r="AU440">
        <v>0</v>
      </c>
      <c r="BA440">
        <v>-1.76</v>
      </c>
    </row>
    <row r="441" spans="3:53" x14ac:dyDescent="0.25">
      <c r="C441" t="s">
        <v>243</v>
      </c>
      <c r="D441" t="s">
        <v>83</v>
      </c>
      <c r="E441">
        <v>31.07</v>
      </c>
      <c r="F441">
        <v>9.15</v>
      </c>
      <c r="G441">
        <v>8.32</v>
      </c>
      <c r="H441">
        <v>24680</v>
      </c>
      <c r="I441">
        <v>1.4650000000000001</v>
      </c>
      <c r="J441" t="s">
        <v>75</v>
      </c>
      <c r="K441">
        <v>70.599999999999994</v>
      </c>
      <c r="L441">
        <v>30.856010000000001</v>
      </c>
      <c r="M441">
        <v>0.64489867614121854</v>
      </c>
      <c r="N441">
        <v>30.708729999999999</v>
      </c>
      <c r="O441">
        <v>1.1275946611924379</v>
      </c>
      <c r="P441">
        <v>11740000</v>
      </c>
      <c r="Q441">
        <v>13870000</v>
      </c>
      <c r="R441">
        <v>0.85</v>
      </c>
      <c r="S441">
        <v>24.646999999999998</v>
      </c>
      <c r="T441">
        <v>7.6759999999999993</v>
      </c>
      <c r="U441">
        <v>14.79</v>
      </c>
      <c r="V441">
        <v>2.5252818064603941</v>
      </c>
      <c r="AC441">
        <v>31.315000000000001</v>
      </c>
      <c r="AD441">
        <v>30.26</v>
      </c>
      <c r="AH441" s="77">
        <f>IF(AND(M441&lt;Variables!$G$6,M441&gt;Variables!$G$5),0,1)</f>
        <v>1</v>
      </c>
      <c r="AI441" s="77">
        <f t="shared" si="12"/>
        <v>0</v>
      </c>
      <c r="AJ441" s="77">
        <f>IF(I441&gt;Variables!$G$7,0,1)</f>
        <v>1</v>
      </c>
      <c r="AK441" s="77">
        <f>IF(F441&gt;Variables!$G$8,0,1)</f>
        <v>0</v>
      </c>
      <c r="AL441" s="77">
        <f>IF(G441&gt;Variables!$G$9,0,1)</f>
        <v>1</v>
      </c>
      <c r="AM441" s="77">
        <f>IF(AND(K441&gt;Variables!$G$10,K441&lt;Variables!$G$11),0,1)</f>
        <v>1</v>
      </c>
      <c r="AN441" s="77">
        <f>IF(H441&lt;Variables!$G$13,1,0)</f>
        <v>0</v>
      </c>
      <c r="AO441" s="77">
        <f>IF(R441&lt;Variables!$G$12,0,1)</f>
        <v>0</v>
      </c>
      <c r="AP441" s="78">
        <f t="shared" si="13"/>
        <v>1</v>
      </c>
      <c r="AQ441" s="77">
        <f>IF(V441&lt;Variables!$G$15,1,0)</f>
        <v>1</v>
      </c>
      <c r="AR441">
        <v>0</v>
      </c>
      <c r="AS441">
        <v>0</v>
      </c>
      <c r="AT441">
        <v>1</v>
      </c>
      <c r="AU441">
        <v>0</v>
      </c>
      <c r="BA441">
        <v>-1.47</v>
      </c>
    </row>
    <row r="442" spans="3:53" x14ac:dyDescent="0.25">
      <c r="C442" t="s">
        <v>243</v>
      </c>
      <c r="D442" t="s">
        <v>79</v>
      </c>
      <c r="E442">
        <v>51.29</v>
      </c>
      <c r="F442">
        <v>7.31</v>
      </c>
      <c r="G442">
        <v>3.04</v>
      </c>
      <c r="H442">
        <v>9750</v>
      </c>
      <c r="I442">
        <v>-39.731000000000002</v>
      </c>
      <c r="J442" t="s">
        <v>75</v>
      </c>
      <c r="K442">
        <v>40.64</v>
      </c>
      <c r="L442">
        <v>51.654159999999997</v>
      </c>
      <c r="M442">
        <v>-0.65408091042426453</v>
      </c>
      <c r="N442">
        <v>51.912718000000012</v>
      </c>
      <c r="O442">
        <v>-1.148886097622565</v>
      </c>
      <c r="P442">
        <v>12833000</v>
      </c>
      <c r="Q442">
        <v>6236000</v>
      </c>
      <c r="R442">
        <v>2.06</v>
      </c>
      <c r="S442">
        <v>24.646999999999998</v>
      </c>
      <c r="T442">
        <v>7.6759999999999993</v>
      </c>
      <c r="U442">
        <v>14.79</v>
      </c>
      <c r="V442">
        <v>2.2693555978063329</v>
      </c>
      <c r="AC442">
        <v>52.55</v>
      </c>
      <c r="AD442">
        <v>50.51</v>
      </c>
      <c r="AH442" s="77">
        <f>IF(AND(M442&lt;Variables!$G$6,M442&gt;Variables!$G$5),0,1)</f>
        <v>1</v>
      </c>
      <c r="AI442" s="77">
        <f t="shared" si="12"/>
        <v>1</v>
      </c>
      <c r="AJ442" s="77">
        <f>IF(I442&gt;Variables!$G$7,0,1)</f>
        <v>1</v>
      </c>
      <c r="AK442" s="77">
        <f>IF(F442&gt;Variables!$G$8,0,1)</f>
        <v>1</v>
      </c>
      <c r="AL442" s="77">
        <f>IF(G442&gt;Variables!$G$9,0,1)</f>
        <v>1</v>
      </c>
      <c r="AM442" s="77">
        <f>IF(AND(K442&gt;Variables!$G$10,K442&lt;Variables!$G$11),0,1)</f>
        <v>1</v>
      </c>
      <c r="AN442" s="77">
        <f>IF(H442&lt;Variables!$G$13,1,0)</f>
        <v>0</v>
      </c>
      <c r="AO442" s="77">
        <f>IF(R442&lt;Variables!$G$12,0,1)</f>
        <v>0</v>
      </c>
      <c r="AP442" s="78">
        <f t="shared" si="13"/>
        <v>1</v>
      </c>
      <c r="AQ442" s="77">
        <f>IF(V442&lt;Variables!$G$15,1,0)</f>
        <v>1</v>
      </c>
      <c r="AR442">
        <v>1</v>
      </c>
      <c r="AS442">
        <v>0</v>
      </c>
      <c r="AT442">
        <v>0</v>
      </c>
      <c r="AU442">
        <v>0</v>
      </c>
      <c r="BA442">
        <v>0.53</v>
      </c>
    </row>
    <row r="443" spans="3:53" x14ac:dyDescent="0.25">
      <c r="C443" t="s">
        <v>243</v>
      </c>
      <c r="D443" t="s">
        <v>129</v>
      </c>
      <c r="E443">
        <v>62.25</v>
      </c>
      <c r="F443">
        <v>13.84</v>
      </c>
      <c r="G443">
        <v>16.57</v>
      </c>
      <c r="H443">
        <v>23990</v>
      </c>
      <c r="I443">
        <v>85005.751999999993</v>
      </c>
      <c r="J443" t="s">
        <v>75</v>
      </c>
      <c r="K443">
        <v>79.069999999999993</v>
      </c>
      <c r="L443">
        <v>61.329165000000003</v>
      </c>
      <c r="M443">
        <v>2.639095118937286</v>
      </c>
      <c r="N443">
        <v>59.877659999999999</v>
      </c>
      <c r="O443">
        <v>5.1271876689904028</v>
      </c>
      <c r="P443">
        <v>112029000</v>
      </c>
      <c r="Q443">
        <v>146893000</v>
      </c>
      <c r="R443">
        <v>0.76</v>
      </c>
      <c r="S443">
        <v>24.646999999999998</v>
      </c>
      <c r="T443">
        <v>7.6759999999999993</v>
      </c>
      <c r="U443">
        <v>14.79</v>
      </c>
      <c r="V443">
        <v>2.37798571303715</v>
      </c>
      <c r="AC443">
        <v>63.83</v>
      </c>
      <c r="AD443">
        <v>58.07</v>
      </c>
      <c r="AH443" s="77">
        <f>IF(AND(M443&lt;Variables!$G$6,M443&gt;Variables!$G$5),0,1)</f>
        <v>1</v>
      </c>
      <c r="AI443" s="77">
        <f t="shared" si="12"/>
        <v>0</v>
      </c>
      <c r="AJ443" s="77">
        <f>IF(I443&gt;Variables!$G$7,0,1)</f>
        <v>0</v>
      </c>
      <c r="AK443" s="77">
        <f>IF(F443&gt;Variables!$G$8,0,1)</f>
        <v>0</v>
      </c>
      <c r="AL443" s="77">
        <f>IF(G443&gt;Variables!$G$9,0,1)</f>
        <v>0</v>
      </c>
      <c r="AM443" s="77">
        <f>IF(AND(K443&gt;Variables!$G$10,K443&lt;Variables!$G$11),0,1)</f>
        <v>1</v>
      </c>
      <c r="AN443" s="77">
        <f>IF(H443&lt;Variables!$G$13,1,0)</f>
        <v>0</v>
      </c>
      <c r="AO443" s="77">
        <f>IF(R443&lt;Variables!$G$12,0,1)</f>
        <v>0</v>
      </c>
      <c r="AP443" s="78">
        <f t="shared" si="13"/>
        <v>1</v>
      </c>
      <c r="AQ443" s="77">
        <f>IF(V443&lt;Variables!$G$15,1,0)</f>
        <v>1</v>
      </c>
      <c r="AR443">
        <v>0</v>
      </c>
      <c r="AS443">
        <v>0</v>
      </c>
      <c r="AT443">
        <v>1</v>
      </c>
      <c r="AU443">
        <v>0</v>
      </c>
      <c r="BA443">
        <v>-2.25</v>
      </c>
    </row>
    <row r="444" spans="3:53" x14ac:dyDescent="0.25">
      <c r="C444" t="s">
        <v>243</v>
      </c>
      <c r="D444" t="s">
        <v>174</v>
      </c>
      <c r="E444">
        <v>30.91</v>
      </c>
      <c r="F444">
        <v>15.46</v>
      </c>
      <c r="G444">
        <v>14.26</v>
      </c>
      <c r="H444">
        <v>404.55</v>
      </c>
      <c r="I444">
        <v>125.014</v>
      </c>
      <c r="J444" t="s">
        <v>75</v>
      </c>
      <c r="K444">
        <v>38.94</v>
      </c>
      <c r="L444">
        <v>31.336185</v>
      </c>
      <c r="M444">
        <v>-1.8387209547045971</v>
      </c>
      <c r="N444">
        <v>30.960839130434781</v>
      </c>
      <c r="O444">
        <v>-0.64868761983053935</v>
      </c>
      <c r="P444">
        <v>322497</v>
      </c>
      <c r="Q444">
        <v>701001</v>
      </c>
      <c r="R444">
        <v>0.46</v>
      </c>
      <c r="S444">
        <v>24.646999999999998</v>
      </c>
      <c r="T444">
        <v>7.6759999999999993</v>
      </c>
      <c r="U444">
        <v>14.79</v>
      </c>
      <c r="V444">
        <v>2.2414940439662319</v>
      </c>
      <c r="AC444">
        <v>31.058800000000002</v>
      </c>
      <c r="AD444">
        <v>27.67</v>
      </c>
      <c r="AH444" s="77">
        <f>IF(AND(M444&lt;Variables!$G$6,M444&gt;Variables!$G$5),0,1)</f>
        <v>0</v>
      </c>
      <c r="AI444" s="77">
        <f t="shared" si="12"/>
        <v>0</v>
      </c>
      <c r="AJ444" s="77">
        <f>IF(I444&gt;Variables!$G$7,0,1)</f>
        <v>0</v>
      </c>
      <c r="AK444" s="77">
        <f>IF(F444&gt;Variables!$G$8,0,1)</f>
        <v>0</v>
      </c>
      <c r="AL444" s="77">
        <f>IF(G444&gt;Variables!$G$9,0,1)</f>
        <v>0</v>
      </c>
      <c r="AM444" s="77">
        <f>IF(AND(K444&gt;Variables!$G$10,K444&lt;Variables!$G$11),0,1)</f>
        <v>1</v>
      </c>
      <c r="AN444" s="77">
        <f>IF(H444&lt;Variables!$G$13,1,0)</f>
        <v>1</v>
      </c>
      <c r="AO444" s="77">
        <f>IF(R444&lt;Variables!$G$12,0,1)</f>
        <v>0</v>
      </c>
      <c r="AP444" s="78">
        <f t="shared" si="13"/>
        <v>1</v>
      </c>
      <c r="AQ444" s="77">
        <f>IF(V444&lt;Variables!$G$15,1,0)</f>
        <v>1</v>
      </c>
      <c r="AR444">
        <v>0</v>
      </c>
      <c r="AS444">
        <v>0</v>
      </c>
      <c r="AT444">
        <v>1</v>
      </c>
      <c r="AU444">
        <v>0</v>
      </c>
      <c r="BA444">
        <v>-1.95</v>
      </c>
    </row>
    <row r="445" spans="3:53" x14ac:dyDescent="0.25">
      <c r="C445" t="s">
        <v>243</v>
      </c>
      <c r="D445" t="s">
        <v>213</v>
      </c>
      <c r="E445">
        <v>2.61</v>
      </c>
      <c r="F445">
        <v>15.47</v>
      </c>
      <c r="G445">
        <v>-13.59</v>
      </c>
      <c r="H445">
        <v>-99999</v>
      </c>
      <c r="I445">
        <v>-6.9000000000000006E-2</v>
      </c>
      <c r="J445" t="s">
        <v>75</v>
      </c>
      <c r="K445">
        <v>34.78</v>
      </c>
      <c r="L445">
        <v>2.6528999999999998</v>
      </c>
      <c r="M445">
        <v>-2.9364092125598429</v>
      </c>
      <c r="N445">
        <v>2.634754</v>
      </c>
      <c r="O445">
        <v>-2.2679157143323221</v>
      </c>
      <c r="P445">
        <v>26720000</v>
      </c>
      <c r="Q445">
        <v>286140</v>
      </c>
      <c r="R445">
        <v>93.38</v>
      </c>
      <c r="S445">
        <v>24.646999999999998</v>
      </c>
      <c r="T445">
        <v>7.6759999999999993</v>
      </c>
      <c r="U445">
        <v>14.79</v>
      </c>
      <c r="V445">
        <v>2.156596515481171</v>
      </c>
      <c r="AC445">
        <v>2.7898999999999998</v>
      </c>
      <c r="AD445">
        <v>2.2599999999999998</v>
      </c>
      <c r="AH445" s="77">
        <f>IF(AND(M445&lt;Variables!$G$6,M445&gt;Variables!$G$5),0,1)</f>
        <v>0</v>
      </c>
      <c r="AI445" s="77">
        <f t="shared" si="12"/>
        <v>0</v>
      </c>
      <c r="AJ445" s="77">
        <f>IF(I445&gt;Variables!$G$7,0,1)</f>
        <v>1</v>
      </c>
      <c r="AK445" s="77">
        <f>IF(F445&gt;Variables!$G$8,0,1)</f>
        <v>0</v>
      </c>
      <c r="AL445" s="77">
        <f>IF(G445&gt;Variables!$G$9,0,1)</f>
        <v>1</v>
      </c>
      <c r="AM445" s="77">
        <f>IF(AND(K445&gt;Variables!$G$10,K445&lt;Variables!$G$11),0,1)</f>
        <v>1</v>
      </c>
      <c r="AN445" s="77">
        <f>IF(H445&lt;Variables!$G$13,1,0)</f>
        <v>1</v>
      </c>
      <c r="AO445" s="77">
        <f>IF(R445&lt;Variables!$G$12,0,1)</f>
        <v>1</v>
      </c>
      <c r="AP445" s="78">
        <f t="shared" si="13"/>
        <v>1</v>
      </c>
      <c r="AQ445" s="77">
        <f>IF(V445&lt;Variables!$G$15,1,0)</f>
        <v>1</v>
      </c>
      <c r="AR445">
        <v>1</v>
      </c>
      <c r="AS445">
        <v>0</v>
      </c>
      <c r="AT445">
        <v>0</v>
      </c>
      <c r="AU445">
        <v>0</v>
      </c>
      <c r="BA445">
        <v>2</v>
      </c>
    </row>
    <row r="446" spans="3:53" x14ac:dyDescent="0.25">
      <c r="C446" t="s">
        <v>243</v>
      </c>
      <c r="D446" t="s">
        <v>218</v>
      </c>
      <c r="E446">
        <v>11.97</v>
      </c>
      <c r="F446">
        <v>20.79</v>
      </c>
      <c r="G446">
        <v>-11.75</v>
      </c>
      <c r="H446">
        <v>89.12</v>
      </c>
      <c r="I446">
        <v>-46.072000000000003</v>
      </c>
      <c r="J446" t="s">
        <v>75</v>
      </c>
      <c r="K446">
        <v>47.59</v>
      </c>
      <c r="L446">
        <v>12.18674</v>
      </c>
      <c r="M446">
        <v>-0.78971078401606898</v>
      </c>
      <c r="N446">
        <v>12.020434</v>
      </c>
      <c r="O446">
        <v>0.58289076750473923</v>
      </c>
      <c r="P446">
        <v>5570000</v>
      </c>
      <c r="Q446">
        <v>138930</v>
      </c>
      <c r="R446">
        <v>40.090000000000003</v>
      </c>
      <c r="S446">
        <v>24.646999999999998</v>
      </c>
      <c r="T446">
        <v>7.6759999999999993</v>
      </c>
      <c r="U446">
        <v>14.79</v>
      </c>
      <c r="V446">
        <v>2.3570684301508029</v>
      </c>
      <c r="AC446">
        <v>13</v>
      </c>
      <c r="AD446">
        <v>11.45</v>
      </c>
      <c r="AH446" s="77">
        <f>IF(AND(M446&lt;Variables!$G$6,M446&gt;Variables!$G$5),0,1)</f>
        <v>1</v>
      </c>
      <c r="AI446" s="77">
        <f t="shared" si="12"/>
        <v>0</v>
      </c>
      <c r="AJ446" s="77">
        <f>IF(I446&gt;Variables!$G$7,0,1)</f>
        <v>1</v>
      </c>
      <c r="AK446" s="77">
        <f>IF(F446&gt;Variables!$G$8,0,1)</f>
        <v>0</v>
      </c>
      <c r="AL446" s="77">
        <f>IF(G446&gt;Variables!$G$9,0,1)</f>
        <v>1</v>
      </c>
      <c r="AM446" s="77">
        <f>IF(AND(K446&gt;Variables!$G$10,K446&lt;Variables!$G$11),0,1)</f>
        <v>1</v>
      </c>
      <c r="AN446" s="77">
        <f>IF(H446&lt;Variables!$G$13,1,0)</f>
        <v>1</v>
      </c>
      <c r="AO446" s="77">
        <f>IF(R446&lt;Variables!$G$12,0,1)</f>
        <v>1</v>
      </c>
      <c r="AP446" s="78">
        <f t="shared" si="13"/>
        <v>1</v>
      </c>
      <c r="AQ446" s="77">
        <f>IF(V446&lt;Variables!$G$15,1,0)</f>
        <v>1</v>
      </c>
      <c r="AR446">
        <v>1</v>
      </c>
      <c r="AS446">
        <v>0</v>
      </c>
      <c r="AT446">
        <v>0</v>
      </c>
      <c r="AU446">
        <v>0</v>
      </c>
      <c r="BA446">
        <v>2</v>
      </c>
    </row>
    <row r="447" spans="3:53" x14ac:dyDescent="0.25">
      <c r="C447" t="s">
        <v>243</v>
      </c>
      <c r="D447" t="s">
        <v>217</v>
      </c>
      <c r="E447">
        <v>11.45</v>
      </c>
      <c r="F447">
        <v>29.21</v>
      </c>
      <c r="G447">
        <v>3.7</v>
      </c>
      <c r="H447">
        <v>124.89</v>
      </c>
      <c r="I447">
        <v>-15.544</v>
      </c>
      <c r="J447" t="s">
        <v>75</v>
      </c>
      <c r="K447">
        <v>58.36</v>
      </c>
      <c r="L447">
        <v>11.268599999999999</v>
      </c>
      <c r="M447">
        <v>1.2326287205154269</v>
      </c>
      <c r="N447">
        <v>11.147589999999999</v>
      </c>
      <c r="O447">
        <v>2.3315353363372679</v>
      </c>
      <c r="P447">
        <v>1900000</v>
      </c>
      <c r="Q447">
        <v>283960</v>
      </c>
      <c r="R447">
        <v>6.69</v>
      </c>
      <c r="S447">
        <v>24.646999999999998</v>
      </c>
      <c r="T447">
        <v>7.6759999999999993</v>
      </c>
      <c r="U447">
        <v>14.79</v>
      </c>
      <c r="V447">
        <v>2.3918010598796648</v>
      </c>
      <c r="AC447">
        <v>12.87</v>
      </c>
      <c r="AD447">
        <v>10.6</v>
      </c>
      <c r="AH447" s="77">
        <f>IF(AND(M447&lt;Variables!$G$6,M447&gt;Variables!$G$5),0,1)</f>
        <v>1</v>
      </c>
      <c r="AI447" s="77">
        <f t="shared" si="12"/>
        <v>0</v>
      </c>
      <c r="AJ447" s="77">
        <f>IF(I447&gt;Variables!$G$7,0,1)</f>
        <v>1</v>
      </c>
      <c r="AK447" s="77">
        <f>IF(F447&gt;Variables!$G$8,0,1)</f>
        <v>0</v>
      </c>
      <c r="AL447" s="77">
        <f>IF(G447&gt;Variables!$G$9,0,1)</f>
        <v>1</v>
      </c>
      <c r="AM447" s="77">
        <f>IF(AND(K447&gt;Variables!$G$10,K447&lt;Variables!$G$11),0,1)</f>
        <v>1</v>
      </c>
      <c r="AN447" s="77">
        <f>IF(H447&lt;Variables!$G$13,1,0)</f>
        <v>1</v>
      </c>
      <c r="AO447" s="77">
        <f>IF(R447&lt;Variables!$G$12,0,1)</f>
        <v>1</v>
      </c>
      <c r="AP447" s="78">
        <f t="shared" si="13"/>
        <v>1</v>
      </c>
      <c r="AQ447" s="77">
        <f>IF(V447&lt;Variables!$G$15,1,0)</f>
        <v>1</v>
      </c>
      <c r="AR447">
        <v>1</v>
      </c>
      <c r="AS447">
        <v>0</v>
      </c>
      <c r="AT447">
        <v>0</v>
      </c>
      <c r="AU447">
        <v>0</v>
      </c>
      <c r="BA447">
        <v>2</v>
      </c>
    </row>
    <row r="448" spans="3:53" x14ac:dyDescent="0.25">
      <c r="C448" t="s">
        <v>243</v>
      </c>
      <c r="D448" t="s">
        <v>200</v>
      </c>
      <c r="E448">
        <v>19.11</v>
      </c>
      <c r="F448">
        <v>29.6</v>
      </c>
      <c r="G448">
        <v>26.67</v>
      </c>
      <c r="H448">
        <v>306.89</v>
      </c>
      <c r="I448">
        <v>1E-3</v>
      </c>
      <c r="J448" t="s">
        <v>75</v>
      </c>
      <c r="K448">
        <v>55.36</v>
      </c>
      <c r="L448">
        <v>18.641892307692309</v>
      </c>
      <c r="M448">
        <v>1.9209835911342881</v>
      </c>
      <c r="N448">
        <v>18.41183333333333</v>
      </c>
      <c r="O448">
        <v>3.1945035348643702</v>
      </c>
      <c r="P448">
        <v>99890</v>
      </c>
      <c r="Q448">
        <v>6440</v>
      </c>
      <c r="R448">
        <v>15.51</v>
      </c>
      <c r="S448">
        <v>24.646999999999998</v>
      </c>
      <c r="T448">
        <v>7.6759999999999993</v>
      </c>
      <c r="U448">
        <v>14.79</v>
      </c>
      <c r="V448">
        <v>2.342847815354498</v>
      </c>
      <c r="AC448">
        <v>26.5</v>
      </c>
      <c r="AD448">
        <v>11.77</v>
      </c>
      <c r="AH448" s="77">
        <f>IF(AND(M448&lt;Variables!$G$6,M448&gt;Variables!$G$5),0,1)</f>
        <v>1</v>
      </c>
      <c r="AI448" s="77">
        <f t="shared" si="12"/>
        <v>0</v>
      </c>
      <c r="AJ448" s="77">
        <f>IF(I448&gt;Variables!$G$7,0,1)</f>
        <v>1</v>
      </c>
      <c r="AK448" s="77">
        <f>IF(F448&gt;Variables!$G$8,0,1)</f>
        <v>0</v>
      </c>
      <c r="AL448" s="77">
        <f>IF(G448&gt;Variables!$G$9,0,1)</f>
        <v>0</v>
      </c>
      <c r="AM448" s="77">
        <f>IF(AND(K448&gt;Variables!$G$10,K448&lt;Variables!$G$11),0,1)</f>
        <v>1</v>
      </c>
      <c r="AN448" s="77">
        <f>IF(H448&lt;Variables!$G$13,1,0)</f>
        <v>1</v>
      </c>
      <c r="AO448" s="77">
        <f>IF(R448&lt;Variables!$G$12,0,1)</f>
        <v>1</v>
      </c>
      <c r="AP448" s="78">
        <f t="shared" si="13"/>
        <v>1</v>
      </c>
      <c r="AQ448" s="77">
        <f>IF(V448&lt;Variables!$G$15,1,0)</f>
        <v>1</v>
      </c>
      <c r="AR448">
        <v>1</v>
      </c>
      <c r="AS448">
        <v>0</v>
      </c>
      <c r="AT448">
        <v>0</v>
      </c>
      <c r="AU448">
        <v>0</v>
      </c>
      <c r="BA448">
        <v>2</v>
      </c>
    </row>
    <row r="449" spans="3:53" x14ac:dyDescent="0.25">
      <c r="C449" t="s">
        <v>243</v>
      </c>
      <c r="D449" t="s">
        <v>220</v>
      </c>
      <c r="E449">
        <v>2.72</v>
      </c>
      <c r="F449">
        <v>34.83</v>
      </c>
      <c r="G449">
        <v>-21.18</v>
      </c>
      <c r="H449">
        <v>25.86</v>
      </c>
      <c r="I449">
        <v>-0.94599999999999995</v>
      </c>
      <c r="J449" t="s">
        <v>75</v>
      </c>
      <c r="K449">
        <v>36.18</v>
      </c>
      <c r="L449">
        <v>2.7574099999999988</v>
      </c>
      <c r="M449">
        <v>-1.1028465117628281</v>
      </c>
      <c r="N449">
        <v>2.808996</v>
      </c>
      <c r="O449">
        <v>-2.9190500805269992</v>
      </c>
      <c r="P449">
        <v>57030000</v>
      </c>
      <c r="Q449">
        <v>122770</v>
      </c>
      <c r="R449">
        <v>464.53</v>
      </c>
      <c r="S449">
        <v>24.646999999999998</v>
      </c>
      <c r="T449">
        <v>7.6759999999999993</v>
      </c>
      <c r="U449">
        <v>14.79</v>
      </c>
      <c r="V449">
        <v>2.2084818228729142</v>
      </c>
      <c r="AC449">
        <v>3.3</v>
      </c>
      <c r="AD449">
        <v>2.56</v>
      </c>
      <c r="AH449" s="77">
        <f>IF(AND(M449&lt;Variables!$G$6,M449&gt;Variables!$G$5),0,1)</f>
        <v>0</v>
      </c>
      <c r="AI449" s="77">
        <f t="shared" si="12"/>
        <v>1</v>
      </c>
      <c r="AJ449" s="77">
        <f>IF(I449&gt;Variables!$G$7,0,1)</f>
        <v>1</v>
      </c>
      <c r="AK449" s="77">
        <f>IF(F449&gt;Variables!$G$8,0,1)</f>
        <v>0</v>
      </c>
      <c r="AL449" s="77">
        <f>IF(G449&gt;Variables!$G$9,0,1)</f>
        <v>1</v>
      </c>
      <c r="AM449" s="77">
        <f>IF(AND(K449&gt;Variables!$G$10,K449&lt;Variables!$G$11),0,1)</f>
        <v>1</v>
      </c>
      <c r="AN449" s="77">
        <f>IF(H449&lt;Variables!$G$13,1,0)</f>
        <v>1</v>
      </c>
      <c r="AO449" s="77">
        <f>IF(R449&lt;Variables!$G$12,0,1)</f>
        <v>1</v>
      </c>
      <c r="AP449" s="78">
        <f t="shared" si="13"/>
        <v>1</v>
      </c>
      <c r="AQ449" s="77">
        <f>IF(V449&lt;Variables!$G$15,1,0)</f>
        <v>1</v>
      </c>
      <c r="AR449">
        <v>0</v>
      </c>
      <c r="AS449">
        <v>0</v>
      </c>
      <c r="AT449">
        <v>1</v>
      </c>
      <c r="AU449">
        <v>0</v>
      </c>
      <c r="BA449">
        <v>-2.25</v>
      </c>
    </row>
    <row r="450" spans="3:53" x14ac:dyDescent="0.25">
      <c r="C450" t="s">
        <v>243</v>
      </c>
      <c r="D450" t="s">
        <v>219</v>
      </c>
      <c r="E450">
        <v>3.06</v>
      </c>
      <c r="F450">
        <v>36.36</v>
      </c>
      <c r="G450">
        <v>30.54</v>
      </c>
      <c r="H450">
        <v>417.61</v>
      </c>
      <c r="I450">
        <v>1.2789999999999999</v>
      </c>
      <c r="J450" t="s">
        <v>75</v>
      </c>
      <c r="K450">
        <v>59.24</v>
      </c>
      <c r="L450">
        <v>3.0329350000000002</v>
      </c>
      <c r="M450">
        <v>1.578174276731954</v>
      </c>
      <c r="N450">
        <v>2.9745159999999999</v>
      </c>
      <c r="O450">
        <v>3.5731527414880291</v>
      </c>
      <c r="P450">
        <v>25970000</v>
      </c>
      <c r="Q450">
        <v>1300000</v>
      </c>
      <c r="R450">
        <v>19.98</v>
      </c>
      <c r="S450">
        <v>24.646999999999998</v>
      </c>
      <c r="T450">
        <v>7.6759999999999993</v>
      </c>
      <c r="U450">
        <v>14.79</v>
      </c>
      <c r="V450">
        <v>2.379580098849464</v>
      </c>
      <c r="AC450">
        <v>3.09</v>
      </c>
      <c r="AD450">
        <v>2.5299999999999998</v>
      </c>
      <c r="AH450" s="77">
        <f>IF(AND(M450&lt;Variables!$G$6,M450&gt;Variables!$G$5),0,1)</f>
        <v>1</v>
      </c>
      <c r="AI450" s="77">
        <f t="shared" si="12"/>
        <v>0</v>
      </c>
      <c r="AJ450" s="77">
        <f>IF(I450&gt;Variables!$G$7,0,1)</f>
        <v>1</v>
      </c>
      <c r="AK450" s="77">
        <f>IF(F450&gt;Variables!$G$8,0,1)</f>
        <v>0</v>
      </c>
      <c r="AL450" s="77">
        <f>IF(G450&gt;Variables!$G$9,0,1)</f>
        <v>0</v>
      </c>
      <c r="AM450" s="77">
        <f>IF(AND(K450&gt;Variables!$G$10,K450&lt;Variables!$G$11),0,1)</f>
        <v>1</v>
      </c>
      <c r="AN450" s="77">
        <f>IF(H450&lt;Variables!$G$13,1,0)</f>
        <v>1</v>
      </c>
      <c r="AO450" s="77">
        <f>IF(R450&lt;Variables!$G$12,0,1)</f>
        <v>1</v>
      </c>
      <c r="AP450" s="78">
        <f t="shared" si="13"/>
        <v>1</v>
      </c>
      <c r="AQ450" s="77">
        <f>IF(V450&lt;Variables!$G$15,1,0)</f>
        <v>1</v>
      </c>
      <c r="AR450">
        <v>0</v>
      </c>
      <c r="AS450">
        <v>0</v>
      </c>
      <c r="AT450">
        <v>1</v>
      </c>
      <c r="AU450">
        <v>0</v>
      </c>
      <c r="BA450">
        <v>-2.25</v>
      </c>
    </row>
    <row r="451" spans="3:53" x14ac:dyDescent="0.25">
      <c r="C451" t="s">
        <v>243</v>
      </c>
      <c r="D451" t="s">
        <v>166</v>
      </c>
      <c r="E451">
        <v>53.98</v>
      </c>
      <c r="F451">
        <v>9.57</v>
      </c>
      <c r="G451">
        <v>9.5</v>
      </c>
      <c r="H451">
        <v>8010</v>
      </c>
      <c r="I451">
        <v>199.55799999999999</v>
      </c>
      <c r="J451" t="s">
        <v>75</v>
      </c>
      <c r="K451">
        <v>75.040000000000006</v>
      </c>
      <c r="L451">
        <v>53.509189999999997</v>
      </c>
      <c r="M451">
        <v>1.21625836608626</v>
      </c>
      <c r="N451">
        <v>53.188825999999992</v>
      </c>
      <c r="O451">
        <v>1.825898544931233</v>
      </c>
      <c r="P451">
        <v>1783000</v>
      </c>
      <c r="Q451">
        <v>1484000</v>
      </c>
      <c r="R451">
        <v>1.2</v>
      </c>
      <c r="S451">
        <v>24.646999999999998</v>
      </c>
      <c r="T451">
        <v>7.6759999999999993</v>
      </c>
      <c r="U451">
        <v>14.79</v>
      </c>
      <c r="V451">
        <v>2.506837326283879</v>
      </c>
      <c r="AC451">
        <v>54.83</v>
      </c>
      <c r="AD451">
        <v>52.52</v>
      </c>
      <c r="AH451" s="77">
        <f>IF(AND(M451&lt;Variables!$G$6,M451&gt;Variables!$G$5),0,1)</f>
        <v>1</v>
      </c>
      <c r="AI451" s="77">
        <f t="shared" ref="AI451:AI514" si="14">IF(L451&gt;N451,0,1)</f>
        <v>0</v>
      </c>
      <c r="AJ451" s="77">
        <f>IF(I451&gt;Variables!$G$7,0,1)</f>
        <v>0</v>
      </c>
      <c r="AK451" s="77">
        <f>IF(F451&gt;Variables!$G$8,0,1)</f>
        <v>0</v>
      </c>
      <c r="AL451" s="77">
        <f>IF(G451&gt;Variables!$G$9,0,1)</f>
        <v>1</v>
      </c>
      <c r="AM451" s="77">
        <f>IF(AND(K451&gt;Variables!$G$10,K451&lt;Variables!$G$11),0,1)</f>
        <v>1</v>
      </c>
      <c r="AN451" s="77">
        <f>IF(H451&lt;Variables!$G$13,1,0)</f>
        <v>0</v>
      </c>
      <c r="AO451" s="77">
        <f>IF(R451&lt;Variables!$G$12,0,1)</f>
        <v>0</v>
      </c>
      <c r="AP451" s="78">
        <f t="shared" ref="AP451:AP514" si="15">IF(J451="Pass", 0,1)</f>
        <v>1</v>
      </c>
      <c r="AQ451" s="77">
        <f>IF(V451&lt;Variables!$G$15,1,0)</f>
        <v>1</v>
      </c>
      <c r="AR451">
        <v>0</v>
      </c>
      <c r="AS451">
        <v>0</v>
      </c>
      <c r="AT451">
        <v>1</v>
      </c>
      <c r="AU451">
        <v>0</v>
      </c>
      <c r="BA451">
        <v>-1.1299999999999999</v>
      </c>
    </row>
    <row r="452" spans="3:53" x14ac:dyDescent="0.25">
      <c r="C452" t="s">
        <v>243</v>
      </c>
      <c r="D452" t="s">
        <v>215</v>
      </c>
      <c r="E452">
        <v>0.74</v>
      </c>
      <c r="F452">
        <v>16.66</v>
      </c>
      <c r="G452">
        <v>5.01</v>
      </c>
      <c r="H452">
        <v>-99999</v>
      </c>
      <c r="I452">
        <v>2539594.2799999998</v>
      </c>
      <c r="J452" t="s">
        <v>75</v>
      </c>
      <c r="K452">
        <v>-99999</v>
      </c>
      <c r="L452">
        <v>-99999</v>
      </c>
      <c r="M452">
        <v>-99999</v>
      </c>
      <c r="N452">
        <v>0.73509999999999998</v>
      </c>
      <c r="O452">
        <v>0</v>
      </c>
      <c r="P452">
        <v>50600</v>
      </c>
      <c r="Q452">
        <v>534</v>
      </c>
      <c r="R452">
        <v>94.76</v>
      </c>
      <c r="S452">
        <v>24.646999999999998</v>
      </c>
      <c r="T452">
        <v>7.6759999999999993</v>
      </c>
      <c r="U452">
        <v>14.79</v>
      </c>
      <c r="V452">
        <v>-99999</v>
      </c>
      <c r="AC452">
        <v>0.73499999999999999</v>
      </c>
      <c r="AD452">
        <v>0.68789999999999996</v>
      </c>
      <c r="AH452" s="77">
        <f>IF(AND(M452&lt;Variables!$G$6,M452&gt;Variables!$G$5),0,1)</f>
        <v>1</v>
      </c>
      <c r="AI452" s="77">
        <f t="shared" si="14"/>
        <v>1</v>
      </c>
      <c r="AJ452" s="77">
        <f>IF(I452&gt;Variables!$G$7,0,1)</f>
        <v>0</v>
      </c>
      <c r="AK452" s="77">
        <f>IF(F452&gt;Variables!$G$8,0,1)</f>
        <v>0</v>
      </c>
      <c r="AL452" s="77">
        <f>IF(G452&gt;Variables!$G$9,0,1)</f>
        <v>1</v>
      </c>
      <c r="AM452" s="77">
        <f>IF(AND(K452&gt;Variables!$G$10,K452&lt;Variables!$G$11),0,1)</f>
        <v>1</v>
      </c>
      <c r="AN452" s="77">
        <f>IF(H452&lt;Variables!$G$13,1,0)</f>
        <v>1</v>
      </c>
      <c r="AO452" s="77">
        <f>IF(R452&lt;Variables!$G$12,0,1)</f>
        <v>1</v>
      </c>
      <c r="AP452" s="78">
        <f t="shared" si="15"/>
        <v>1</v>
      </c>
      <c r="AQ452" s="77">
        <f>IF(V452&lt;Variables!$G$15,1,0)</f>
        <v>1</v>
      </c>
      <c r="AR452">
        <v>0</v>
      </c>
      <c r="AS452">
        <v>0</v>
      </c>
      <c r="AT452">
        <v>1</v>
      </c>
      <c r="AU452">
        <v>0</v>
      </c>
      <c r="BA452">
        <v>-2.25</v>
      </c>
    </row>
    <row r="453" spans="3:53" x14ac:dyDescent="0.25">
      <c r="C453" t="s">
        <v>244</v>
      </c>
      <c r="D453" t="s">
        <v>217</v>
      </c>
      <c r="E453">
        <v>11.76</v>
      </c>
      <c r="F453">
        <v>26.87</v>
      </c>
      <c r="G453">
        <v>6.05</v>
      </c>
      <c r="H453">
        <v>124.89</v>
      </c>
      <c r="I453">
        <v>-15.19</v>
      </c>
      <c r="J453" t="s">
        <v>75</v>
      </c>
      <c r="K453">
        <v>65.69</v>
      </c>
      <c r="L453">
        <v>11.33657</v>
      </c>
      <c r="M453">
        <v>2.8970843914870281</v>
      </c>
      <c r="N453">
        <v>11.177974000000001</v>
      </c>
      <c r="O453">
        <v>4.3570149653237547</v>
      </c>
      <c r="P453">
        <v>1930000</v>
      </c>
      <c r="Q453">
        <v>283960</v>
      </c>
      <c r="R453">
        <v>6.8</v>
      </c>
      <c r="S453">
        <v>23.794</v>
      </c>
      <c r="T453">
        <v>7.6419999999999986</v>
      </c>
      <c r="U453">
        <v>14.444800000000001</v>
      </c>
      <c r="V453">
        <v>2.3229494319735151</v>
      </c>
      <c r="AC453">
        <v>12.87</v>
      </c>
      <c r="AD453">
        <v>10.6</v>
      </c>
      <c r="AH453" s="77">
        <f>IF(AND(M453&lt;Variables!$G$6,M453&gt;Variables!$G$5),0,1)</f>
        <v>1</v>
      </c>
      <c r="AI453" s="77">
        <f t="shared" si="14"/>
        <v>0</v>
      </c>
      <c r="AJ453" s="77">
        <f>IF(I453&gt;Variables!$G$7,0,1)</f>
        <v>1</v>
      </c>
      <c r="AK453" s="77">
        <f>IF(F453&gt;Variables!$G$8,0,1)</f>
        <v>0</v>
      </c>
      <c r="AL453" s="77">
        <f>IF(G453&gt;Variables!$G$9,0,1)</f>
        <v>1</v>
      </c>
      <c r="AM453" s="77">
        <f>IF(AND(K453&gt;Variables!$G$10,K453&lt;Variables!$G$11),0,1)</f>
        <v>0</v>
      </c>
      <c r="AN453" s="77">
        <f>IF(H453&lt;Variables!$G$13,1,0)</f>
        <v>1</v>
      </c>
      <c r="AO453" s="77">
        <f>IF(R453&lt;Variables!$G$12,0,1)</f>
        <v>1</v>
      </c>
      <c r="AP453" s="78">
        <f t="shared" si="15"/>
        <v>1</v>
      </c>
      <c r="AQ453" s="77">
        <f>IF(V453&lt;Variables!$G$15,1,0)</f>
        <v>1</v>
      </c>
      <c r="AR453">
        <v>1</v>
      </c>
      <c r="AS453">
        <v>0</v>
      </c>
      <c r="AT453">
        <v>0</v>
      </c>
      <c r="AU453">
        <v>0</v>
      </c>
      <c r="BA453">
        <v>2</v>
      </c>
    </row>
    <row r="454" spans="3:53" x14ac:dyDescent="0.25">
      <c r="C454" t="s">
        <v>244</v>
      </c>
      <c r="D454" t="s">
        <v>129</v>
      </c>
      <c r="E454">
        <v>61.39</v>
      </c>
      <c r="F454">
        <v>11.62</v>
      </c>
      <c r="G454">
        <v>13.57</v>
      </c>
      <c r="H454">
        <v>23990</v>
      </c>
      <c r="I454">
        <v>84167.706999999995</v>
      </c>
      <c r="J454" t="s">
        <v>75</v>
      </c>
      <c r="K454">
        <v>51.62</v>
      </c>
      <c r="L454">
        <v>61.687269999999998</v>
      </c>
      <c r="M454">
        <v>-0.57981168562006202</v>
      </c>
      <c r="N454">
        <v>60.168411999999996</v>
      </c>
      <c r="O454">
        <v>1.9298963715379469</v>
      </c>
      <c r="P454">
        <v>117838000</v>
      </c>
      <c r="Q454">
        <v>146893000</v>
      </c>
      <c r="R454">
        <v>0.8</v>
      </c>
      <c r="S454">
        <v>23.794</v>
      </c>
      <c r="T454">
        <v>7.6419999999999986</v>
      </c>
      <c r="U454">
        <v>14.444800000000001</v>
      </c>
      <c r="V454">
        <v>2.4015709875859961</v>
      </c>
      <c r="AC454">
        <v>63.83</v>
      </c>
      <c r="AD454">
        <v>58.07</v>
      </c>
      <c r="AH454" s="77">
        <f>IF(AND(M454&lt;Variables!$G$6,M454&gt;Variables!$G$5),0,1)</f>
        <v>1</v>
      </c>
      <c r="AI454" s="77">
        <f t="shared" si="14"/>
        <v>0</v>
      </c>
      <c r="AJ454" s="77">
        <f>IF(I454&gt;Variables!$G$7,0,1)</f>
        <v>0</v>
      </c>
      <c r="AK454" s="77">
        <f>IF(F454&gt;Variables!$G$8,0,1)</f>
        <v>0</v>
      </c>
      <c r="AL454" s="77">
        <f>IF(G454&gt;Variables!$G$9,0,1)</f>
        <v>0</v>
      </c>
      <c r="AM454" s="77">
        <f>IF(AND(K454&gt;Variables!$G$10,K454&lt;Variables!$G$11),0,1)</f>
        <v>1</v>
      </c>
      <c r="AN454" s="77">
        <f>IF(H454&lt;Variables!$G$13,1,0)</f>
        <v>0</v>
      </c>
      <c r="AO454" s="77">
        <f>IF(R454&lt;Variables!$G$12,0,1)</f>
        <v>0</v>
      </c>
      <c r="AP454" s="78">
        <f t="shared" si="15"/>
        <v>1</v>
      </c>
      <c r="AQ454" s="77">
        <f>IF(V454&lt;Variables!$G$15,1,0)</f>
        <v>1</v>
      </c>
      <c r="AR454">
        <v>0</v>
      </c>
      <c r="AS454">
        <v>0</v>
      </c>
      <c r="AT454">
        <v>1</v>
      </c>
      <c r="AU454">
        <v>0</v>
      </c>
      <c r="BA454">
        <v>-2.25</v>
      </c>
    </row>
    <row r="455" spans="3:53" x14ac:dyDescent="0.25">
      <c r="C455" t="s">
        <v>244</v>
      </c>
      <c r="D455" t="s">
        <v>231</v>
      </c>
      <c r="E455">
        <v>360.85</v>
      </c>
      <c r="F455">
        <v>7.48</v>
      </c>
      <c r="G455">
        <v>7.4</v>
      </c>
      <c r="H455">
        <v>56250</v>
      </c>
      <c r="I455">
        <v>-6.8140000000000001</v>
      </c>
      <c r="J455" t="s">
        <v>75</v>
      </c>
      <c r="K455">
        <v>52.07</v>
      </c>
      <c r="L455">
        <v>359.20206999999999</v>
      </c>
      <c r="M455">
        <v>0.16089272536764079</v>
      </c>
      <c r="N455">
        <v>360.53596599999997</v>
      </c>
      <c r="O455">
        <v>-0.20967838753707049</v>
      </c>
      <c r="P455">
        <v>1520000</v>
      </c>
      <c r="Q455">
        <v>2076000</v>
      </c>
      <c r="R455">
        <v>0.73</v>
      </c>
      <c r="S455">
        <v>23.794</v>
      </c>
      <c r="T455">
        <v>7.6419999999999986</v>
      </c>
      <c r="U455">
        <v>14.444800000000001</v>
      </c>
      <c r="V455">
        <v>2.3833001466853569</v>
      </c>
      <c r="AC455">
        <v>363.62</v>
      </c>
      <c r="AD455">
        <v>353.6139</v>
      </c>
      <c r="AH455" s="77">
        <f>IF(AND(M455&lt;Variables!$G$6,M455&gt;Variables!$G$5),0,1)</f>
        <v>1</v>
      </c>
      <c r="AI455" s="77">
        <f t="shared" si="14"/>
        <v>1</v>
      </c>
      <c r="AJ455" s="77">
        <f>IF(I455&gt;Variables!$G$7,0,1)</f>
        <v>1</v>
      </c>
      <c r="AK455" s="77">
        <f>IF(F455&gt;Variables!$G$8,0,1)</f>
        <v>1</v>
      </c>
      <c r="AL455" s="77">
        <f>IF(G455&gt;Variables!$G$9,0,1)</f>
        <v>1</v>
      </c>
      <c r="AM455" s="77">
        <f>IF(AND(K455&gt;Variables!$G$10,K455&lt;Variables!$G$11),0,1)</f>
        <v>1</v>
      </c>
      <c r="AN455" s="77">
        <f>IF(H455&lt;Variables!$G$13,1,0)</f>
        <v>0</v>
      </c>
      <c r="AO455" s="77">
        <f>IF(R455&lt;Variables!$G$12,0,1)</f>
        <v>0</v>
      </c>
      <c r="AP455" s="78">
        <f t="shared" si="15"/>
        <v>1</v>
      </c>
      <c r="AQ455" s="77">
        <f>IF(V455&lt;Variables!$G$15,1,0)</f>
        <v>1</v>
      </c>
      <c r="AR455">
        <v>0</v>
      </c>
      <c r="AS455">
        <v>0</v>
      </c>
      <c r="AT455">
        <v>1</v>
      </c>
      <c r="AU455">
        <v>0</v>
      </c>
      <c r="BA455">
        <v>-1.36</v>
      </c>
    </row>
    <row r="456" spans="3:53" x14ac:dyDescent="0.25">
      <c r="C456" t="s">
        <v>244</v>
      </c>
      <c r="D456" t="s">
        <v>200</v>
      </c>
      <c r="E456">
        <v>21.14</v>
      </c>
      <c r="F456">
        <v>35.340000000000003</v>
      </c>
      <c r="G456">
        <v>39.869999999999997</v>
      </c>
      <c r="H456">
        <v>306.89</v>
      </c>
      <c r="I456">
        <v>1.4999999999999999E-2</v>
      </c>
      <c r="J456" t="s">
        <v>75</v>
      </c>
      <c r="K456">
        <v>66.010000000000005</v>
      </c>
      <c r="L456">
        <v>19.195080000000001</v>
      </c>
      <c r="M456">
        <v>9.2988411613809348</v>
      </c>
      <c r="N456">
        <v>18.694635000000002</v>
      </c>
      <c r="O456">
        <v>12.22471045837484</v>
      </c>
      <c r="P456">
        <v>119310</v>
      </c>
      <c r="Q456">
        <v>6440</v>
      </c>
      <c r="R456">
        <v>18.53</v>
      </c>
      <c r="S456">
        <v>23.794</v>
      </c>
      <c r="T456">
        <v>7.6419999999999986</v>
      </c>
      <c r="U456">
        <v>14.444800000000001</v>
      </c>
      <c r="V456">
        <v>1.861144326886264</v>
      </c>
      <c r="AC456">
        <v>26.5</v>
      </c>
      <c r="AD456">
        <v>11.77</v>
      </c>
      <c r="AH456" s="77">
        <f>IF(AND(M456&lt;Variables!$G$6,M456&gt;Variables!$G$5),0,1)</f>
        <v>1</v>
      </c>
      <c r="AI456" s="77">
        <f t="shared" si="14"/>
        <v>0</v>
      </c>
      <c r="AJ456" s="77">
        <f>IF(I456&gt;Variables!$G$7,0,1)</f>
        <v>1</v>
      </c>
      <c r="AK456" s="77">
        <f>IF(F456&gt;Variables!$G$8,0,1)</f>
        <v>0</v>
      </c>
      <c r="AL456" s="77">
        <f>IF(G456&gt;Variables!$G$9,0,1)</f>
        <v>0</v>
      </c>
      <c r="AM456" s="77">
        <f>IF(AND(K456&gt;Variables!$G$10,K456&lt;Variables!$G$11),0,1)</f>
        <v>0</v>
      </c>
      <c r="AN456" s="77">
        <f>IF(H456&lt;Variables!$G$13,1,0)</f>
        <v>1</v>
      </c>
      <c r="AO456" s="77">
        <f>IF(R456&lt;Variables!$G$12,0,1)</f>
        <v>1</v>
      </c>
      <c r="AP456" s="78">
        <f t="shared" si="15"/>
        <v>1</v>
      </c>
      <c r="AQ456" s="77">
        <f>IF(V456&lt;Variables!$G$15,1,0)</f>
        <v>1</v>
      </c>
      <c r="AR456">
        <v>0</v>
      </c>
      <c r="AS456">
        <v>0</v>
      </c>
      <c r="AT456">
        <v>0</v>
      </c>
      <c r="AU456">
        <v>0</v>
      </c>
      <c r="BA456">
        <v>0</v>
      </c>
    </row>
    <row r="457" spans="3:53" x14ac:dyDescent="0.25">
      <c r="C457" t="s">
        <v>244</v>
      </c>
      <c r="D457" t="s">
        <v>166</v>
      </c>
      <c r="E457">
        <v>54.85</v>
      </c>
      <c r="F457">
        <v>10.16</v>
      </c>
      <c r="G457">
        <v>10.63</v>
      </c>
      <c r="H457">
        <v>8010</v>
      </c>
      <c r="I457">
        <v>200.19800000000001</v>
      </c>
      <c r="J457" t="s">
        <v>75</v>
      </c>
      <c r="K457">
        <v>72.510000000000005</v>
      </c>
      <c r="L457">
        <v>53.863385000000008</v>
      </c>
      <c r="M457">
        <v>1.5903475060098631</v>
      </c>
      <c r="N457">
        <v>53.343960000000003</v>
      </c>
      <c r="O457">
        <v>2.5795610224662799</v>
      </c>
      <c r="P457">
        <v>1894000</v>
      </c>
      <c r="Q457">
        <v>1484000</v>
      </c>
      <c r="R457">
        <v>1.28</v>
      </c>
      <c r="S457">
        <v>23.794</v>
      </c>
      <c r="T457">
        <v>7.6419999999999986</v>
      </c>
      <c r="U457">
        <v>14.444800000000001</v>
      </c>
      <c r="V457">
        <v>2.455467854667249</v>
      </c>
      <c r="AC457">
        <v>54.83</v>
      </c>
      <c r="AD457">
        <v>52.52</v>
      </c>
      <c r="AH457" s="77">
        <f>IF(AND(M457&lt;Variables!$G$6,M457&gt;Variables!$G$5),0,1)</f>
        <v>1</v>
      </c>
      <c r="AI457" s="77">
        <f t="shared" si="14"/>
        <v>0</v>
      </c>
      <c r="AJ457" s="77">
        <f>IF(I457&gt;Variables!$G$7,0,1)</f>
        <v>0</v>
      </c>
      <c r="AK457" s="77">
        <f>IF(F457&gt;Variables!$G$8,0,1)</f>
        <v>0</v>
      </c>
      <c r="AL457" s="77">
        <f>IF(G457&gt;Variables!$G$9,0,1)</f>
        <v>0</v>
      </c>
      <c r="AM457" s="77">
        <f>IF(AND(K457&gt;Variables!$G$10,K457&lt;Variables!$G$11),0,1)</f>
        <v>1</v>
      </c>
      <c r="AN457" s="77">
        <f>IF(H457&lt;Variables!$G$13,1,0)</f>
        <v>0</v>
      </c>
      <c r="AO457" s="77">
        <f>IF(R457&lt;Variables!$G$12,0,1)</f>
        <v>0</v>
      </c>
      <c r="AP457" s="78">
        <f t="shared" si="15"/>
        <v>1</v>
      </c>
      <c r="AQ457" s="77">
        <f>IF(V457&lt;Variables!$G$15,1,0)</f>
        <v>1</v>
      </c>
      <c r="AR457">
        <v>0</v>
      </c>
      <c r="AS457">
        <v>0</v>
      </c>
      <c r="AT457">
        <v>1</v>
      </c>
      <c r="AU457">
        <v>0</v>
      </c>
      <c r="BA457">
        <v>-2.25</v>
      </c>
    </row>
    <row r="458" spans="3:53" x14ac:dyDescent="0.25">
      <c r="C458" t="s">
        <v>244</v>
      </c>
      <c r="D458" t="s">
        <v>79</v>
      </c>
      <c r="E458">
        <v>51.57</v>
      </c>
      <c r="F458">
        <v>7.31</v>
      </c>
      <c r="G458">
        <v>3.41</v>
      </c>
      <c r="H458">
        <v>9750</v>
      </c>
      <c r="I458">
        <v>-39.597000000000001</v>
      </c>
      <c r="J458" t="s">
        <v>75</v>
      </c>
      <c r="K458">
        <v>47.97</v>
      </c>
      <c r="L458">
        <v>51.464559999999992</v>
      </c>
      <c r="M458">
        <v>6.9057230840041534E-2</v>
      </c>
      <c r="N458">
        <v>51.885566000000011</v>
      </c>
      <c r="O458">
        <v>-0.74291566945614118</v>
      </c>
      <c r="P458">
        <v>13095000</v>
      </c>
      <c r="Q458">
        <v>6236000</v>
      </c>
      <c r="R458">
        <v>2.1</v>
      </c>
      <c r="S458">
        <v>23.794</v>
      </c>
      <c r="T458">
        <v>7.6419999999999986</v>
      </c>
      <c r="U458">
        <v>14.444800000000001</v>
      </c>
      <c r="V458">
        <v>2.3445785696819712</v>
      </c>
      <c r="AC458">
        <v>52.55</v>
      </c>
      <c r="AD458">
        <v>50.51</v>
      </c>
      <c r="AH458" s="77">
        <f>IF(AND(M458&lt;Variables!$G$6,M458&gt;Variables!$G$5),0,1)</f>
        <v>1</v>
      </c>
      <c r="AI458" s="77">
        <f t="shared" si="14"/>
        <v>1</v>
      </c>
      <c r="AJ458" s="77">
        <f>IF(I458&gt;Variables!$G$7,0,1)</f>
        <v>1</v>
      </c>
      <c r="AK458" s="77">
        <f>IF(F458&gt;Variables!$G$8,0,1)</f>
        <v>1</v>
      </c>
      <c r="AL458" s="77">
        <f>IF(G458&gt;Variables!$G$9,0,1)</f>
        <v>1</v>
      </c>
      <c r="AM458" s="77">
        <f>IF(AND(K458&gt;Variables!$G$10,K458&lt;Variables!$G$11),0,1)</f>
        <v>1</v>
      </c>
      <c r="AN458" s="77">
        <f>IF(H458&lt;Variables!$G$13,1,0)</f>
        <v>0</v>
      </c>
      <c r="AO458" s="77">
        <f>IF(R458&lt;Variables!$G$12,0,1)</f>
        <v>0</v>
      </c>
      <c r="AP458" s="78">
        <f t="shared" si="15"/>
        <v>1</v>
      </c>
      <c r="AQ458" s="77">
        <f>IF(V458&lt;Variables!$G$15,1,0)</f>
        <v>1</v>
      </c>
      <c r="AR458">
        <v>0</v>
      </c>
      <c r="AS458">
        <v>0</v>
      </c>
      <c r="AT458">
        <v>1</v>
      </c>
      <c r="AU458">
        <v>0</v>
      </c>
      <c r="BA458">
        <v>-1.91</v>
      </c>
    </row>
    <row r="459" spans="3:53" x14ac:dyDescent="0.25">
      <c r="C459" t="s">
        <v>244</v>
      </c>
      <c r="D459" t="s">
        <v>83</v>
      </c>
      <c r="E459">
        <v>31.1</v>
      </c>
      <c r="F459">
        <v>9.01</v>
      </c>
      <c r="G459">
        <v>7.95</v>
      </c>
      <c r="H459">
        <v>24680</v>
      </c>
      <c r="I459">
        <v>1.4510000000000001</v>
      </c>
      <c r="J459" t="s">
        <v>75</v>
      </c>
      <c r="K459">
        <v>56.99</v>
      </c>
      <c r="L459">
        <v>30.908024999999999</v>
      </c>
      <c r="M459">
        <v>0.1358061539033866</v>
      </c>
      <c r="N459">
        <v>30.762146000000001</v>
      </c>
      <c r="O459">
        <v>0.61066610892491546</v>
      </c>
      <c r="P459">
        <v>12583000</v>
      </c>
      <c r="Q459">
        <v>13870000</v>
      </c>
      <c r="R459">
        <v>0.91</v>
      </c>
      <c r="S459">
        <v>23.794</v>
      </c>
      <c r="T459">
        <v>7.6419999999999986</v>
      </c>
      <c r="U459">
        <v>14.444800000000001</v>
      </c>
      <c r="V459">
        <v>2.4331439048729262</v>
      </c>
      <c r="AC459">
        <v>31.315000000000001</v>
      </c>
      <c r="AD459">
        <v>30.26</v>
      </c>
      <c r="AH459" s="77">
        <f>IF(AND(M459&lt;Variables!$G$6,M459&gt;Variables!$G$5),0,1)</f>
        <v>1</v>
      </c>
      <c r="AI459" s="77">
        <f t="shared" si="14"/>
        <v>0</v>
      </c>
      <c r="AJ459" s="77">
        <f>IF(I459&gt;Variables!$G$7,0,1)</f>
        <v>1</v>
      </c>
      <c r="AK459" s="77">
        <f>IF(F459&gt;Variables!$G$8,0,1)</f>
        <v>0</v>
      </c>
      <c r="AL459" s="77">
        <f>IF(G459&gt;Variables!$G$9,0,1)</f>
        <v>1</v>
      </c>
      <c r="AM459" s="77">
        <f>IF(AND(K459&gt;Variables!$G$10,K459&lt;Variables!$G$11),0,1)</f>
        <v>1</v>
      </c>
      <c r="AN459" s="77">
        <f>IF(H459&lt;Variables!$G$13,1,0)</f>
        <v>0</v>
      </c>
      <c r="AO459" s="77">
        <f>IF(R459&lt;Variables!$G$12,0,1)</f>
        <v>0</v>
      </c>
      <c r="AP459" s="78">
        <f t="shared" si="15"/>
        <v>1</v>
      </c>
      <c r="AQ459" s="77">
        <f>IF(V459&lt;Variables!$G$15,1,0)</f>
        <v>1</v>
      </c>
      <c r="AR459">
        <v>0</v>
      </c>
      <c r="AS459">
        <v>0</v>
      </c>
      <c r="AT459">
        <v>1</v>
      </c>
      <c r="AU459">
        <v>0</v>
      </c>
      <c r="BA459">
        <v>-1.78</v>
      </c>
    </row>
    <row r="460" spans="3:53" x14ac:dyDescent="0.25">
      <c r="C460" t="s">
        <v>244</v>
      </c>
      <c r="D460" t="s">
        <v>138</v>
      </c>
      <c r="E460">
        <v>17.059999999999999</v>
      </c>
      <c r="F460">
        <v>7.74</v>
      </c>
      <c r="G460">
        <v>5.67</v>
      </c>
      <c r="H460">
        <v>5940</v>
      </c>
      <c r="I460">
        <v>27.913</v>
      </c>
      <c r="J460" t="s">
        <v>75</v>
      </c>
      <c r="K460">
        <v>45.67</v>
      </c>
      <c r="L460">
        <v>17.018735</v>
      </c>
      <c r="M460">
        <v>-0.16296745909728219</v>
      </c>
      <c r="N460">
        <v>17.027932</v>
      </c>
      <c r="O460">
        <v>-0.2168906946539379</v>
      </c>
      <c r="P460">
        <v>6416000</v>
      </c>
      <c r="Q460">
        <v>14396000</v>
      </c>
      <c r="R460">
        <v>0.45</v>
      </c>
      <c r="S460">
        <v>23.794</v>
      </c>
      <c r="T460">
        <v>7.6419999999999986</v>
      </c>
      <c r="U460">
        <v>14.444800000000001</v>
      </c>
      <c r="V460">
        <v>2.3243404393418192</v>
      </c>
      <c r="AC460">
        <v>17.11</v>
      </c>
      <c r="AD460">
        <v>16.510000000000002</v>
      </c>
      <c r="AH460" s="77">
        <f>IF(AND(M460&lt;Variables!$G$6,M460&gt;Variables!$G$5),0,1)</f>
        <v>1</v>
      </c>
      <c r="AI460" s="77">
        <f t="shared" si="14"/>
        <v>1</v>
      </c>
      <c r="AJ460" s="77">
        <f>IF(I460&gt;Variables!$G$7,0,1)</f>
        <v>1</v>
      </c>
      <c r="AK460" s="77">
        <f>IF(F460&gt;Variables!$G$8,0,1)</f>
        <v>1</v>
      </c>
      <c r="AL460" s="77">
        <f>IF(G460&gt;Variables!$G$9,0,1)</f>
        <v>1</v>
      </c>
      <c r="AM460" s="77">
        <f>IF(AND(K460&gt;Variables!$G$10,K460&lt;Variables!$G$11),0,1)</f>
        <v>1</v>
      </c>
      <c r="AN460" s="77">
        <f>IF(H460&lt;Variables!$G$13,1,0)</f>
        <v>0</v>
      </c>
      <c r="AO460" s="77">
        <f>IF(R460&lt;Variables!$G$12,0,1)</f>
        <v>0</v>
      </c>
      <c r="AP460" s="78">
        <f t="shared" si="15"/>
        <v>1</v>
      </c>
      <c r="AQ460" s="77">
        <f>IF(V460&lt;Variables!$G$15,1,0)</f>
        <v>1</v>
      </c>
      <c r="AR460">
        <v>0</v>
      </c>
      <c r="AS460">
        <v>0</v>
      </c>
      <c r="AT460">
        <v>1</v>
      </c>
      <c r="AU460">
        <v>0</v>
      </c>
      <c r="BA460">
        <v>-2.13</v>
      </c>
    </row>
    <row r="461" spans="3:53" x14ac:dyDescent="0.25">
      <c r="C461" t="s">
        <v>244</v>
      </c>
      <c r="D461" t="s">
        <v>118</v>
      </c>
      <c r="E461">
        <v>30.66</v>
      </c>
      <c r="F461">
        <v>7.16</v>
      </c>
      <c r="G461">
        <v>10.53</v>
      </c>
      <c r="H461">
        <v>2800</v>
      </c>
      <c r="I461">
        <v>-25.385999999999999</v>
      </c>
      <c r="J461" t="s">
        <v>75</v>
      </c>
      <c r="K461">
        <v>70.59</v>
      </c>
      <c r="L461">
        <v>30.335425000000001</v>
      </c>
      <c r="M461">
        <v>0.67437657458236355</v>
      </c>
      <c r="N461">
        <v>29.983101999999999</v>
      </c>
      <c r="O461">
        <v>1.8573728628878921</v>
      </c>
      <c r="P461">
        <v>2373000</v>
      </c>
      <c r="Q461">
        <v>6711000</v>
      </c>
      <c r="R461">
        <v>0.35</v>
      </c>
      <c r="S461">
        <v>23.794</v>
      </c>
      <c r="T461">
        <v>7.6419999999999986</v>
      </c>
      <c r="U461">
        <v>14.444800000000001</v>
      </c>
      <c r="V461">
        <v>2.5226775343800192</v>
      </c>
      <c r="AC461">
        <v>30.805</v>
      </c>
      <c r="AD461">
        <v>29.2</v>
      </c>
      <c r="AH461" s="77">
        <f>IF(AND(M461&lt;Variables!$G$6,M461&gt;Variables!$G$5),0,1)</f>
        <v>1</v>
      </c>
      <c r="AI461" s="77">
        <f t="shared" si="14"/>
        <v>0</v>
      </c>
      <c r="AJ461" s="77">
        <f>IF(I461&gt;Variables!$G$7,0,1)</f>
        <v>1</v>
      </c>
      <c r="AK461" s="77">
        <f>IF(F461&gt;Variables!$G$8,0,1)</f>
        <v>1</v>
      </c>
      <c r="AL461" s="77">
        <f>IF(G461&gt;Variables!$G$9,0,1)</f>
        <v>0</v>
      </c>
      <c r="AM461" s="77">
        <f>IF(AND(K461&gt;Variables!$G$10,K461&lt;Variables!$G$11),0,1)</f>
        <v>1</v>
      </c>
      <c r="AN461" s="77">
        <f>IF(H461&lt;Variables!$G$13,1,0)</f>
        <v>0</v>
      </c>
      <c r="AO461" s="77">
        <f>IF(R461&lt;Variables!$G$12,0,1)</f>
        <v>0</v>
      </c>
      <c r="AP461" s="78">
        <f t="shared" si="15"/>
        <v>1</v>
      </c>
      <c r="AQ461" s="77">
        <f>IF(V461&lt;Variables!$G$15,1,0)</f>
        <v>1</v>
      </c>
      <c r="AR461">
        <v>0</v>
      </c>
      <c r="AS461">
        <v>0</v>
      </c>
      <c r="AT461">
        <v>1</v>
      </c>
      <c r="AU461">
        <v>0</v>
      </c>
      <c r="BA461">
        <v>-2.25</v>
      </c>
    </row>
    <row r="462" spans="3:53" x14ac:dyDescent="0.25">
      <c r="C462" t="s">
        <v>244</v>
      </c>
      <c r="D462" t="s">
        <v>184</v>
      </c>
      <c r="E462">
        <v>40.409999999999997</v>
      </c>
      <c r="F462">
        <v>7.8</v>
      </c>
      <c r="G462">
        <v>7.86</v>
      </c>
      <c r="H462">
        <v>5480</v>
      </c>
      <c r="I462">
        <v>77.168999999999997</v>
      </c>
      <c r="J462" t="s">
        <v>75</v>
      </c>
      <c r="K462">
        <v>63.89</v>
      </c>
      <c r="L462">
        <v>40.06033333333334</v>
      </c>
      <c r="M462">
        <v>7.4054967091296886E-2</v>
      </c>
      <c r="N462">
        <v>39.633087804878038</v>
      </c>
      <c r="O462">
        <v>1.152855405492079</v>
      </c>
      <c r="P462">
        <v>330612</v>
      </c>
      <c r="Q462">
        <v>872221</v>
      </c>
      <c r="R462">
        <v>0.38</v>
      </c>
      <c r="S462">
        <v>23.794</v>
      </c>
      <c r="T462">
        <v>7.6419999999999986</v>
      </c>
      <c r="U462">
        <v>14.444800000000001</v>
      </c>
      <c r="V462">
        <v>2.5060043062081361</v>
      </c>
      <c r="AC462">
        <v>40.56</v>
      </c>
      <c r="AD462">
        <v>37.840000000000003</v>
      </c>
      <c r="AH462" s="77">
        <f>IF(AND(M462&lt;Variables!$G$6,M462&gt;Variables!$G$5),0,1)</f>
        <v>1</v>
      </c>
      <c r="AI462" s="77">
        <f t="shared" si="14"/>
        <v>0</v>
      </c>
      <c r="AJ462" s="77">
        <f>IF(I462&gt;Variables!$G$7,0,1)</f>
        <v>0</v>
      </c>
      <c r="AK462" s="77">
        <f>IF(F462&gt;Variables!$G$8,0,1)</f>
        <v>1</v>
      </c>
      <c r="AL462" s="77">
        <f>IF(G462&gt;Variables!$G$9,0,1)</f>
        <v>1</v>
      </c>
      <c r="AM462" s="77">
        <f>IF(AND(K462&gt;Variables!$G$10,K462&lt;Variables!$G$11),0,1)</f>
        <v>0</v>
      </c>
      <c r="AN462" s="77">
        <f>IF(H462&lt;Variables!$G$13,1,0)</f>
        <v>0</v>
      </c>
      <c r="AO462" s="77">
        <f>IF(R462&lt;Variables!$G$12,0,1)</f>
        <v>0</v>
      </c>
      <c r="AP462" s="78">
        <f t="shared" si="15"/>
        <v>1</v>
      </c>
      <c r="AQ462" s="77">
        <f>IF(V462&lt;Variables!$G$15,1,0)</f>
        <v>1</v>
      </c>
      <c r="AR462">
        <v>0</v>
      </c>
      <c r="AS462">
        <v>0</v>
      </c>
      <c r="AT462">
        <v>1</v>
      </c>
      <c r="AU462">
        <v>0</v>
      </c>
      <c r="BA462">
        <v>-2.11</v>
      </c>
    </row>
    <row r="463" spans="3:53" x14ac:dyDescent="0.25">
      <c r="C463" t="s">
        <v>244</v>
      </c>
      <c r="D463" t="s">
        <v>182</v>
      </c>
      <c r="E463">
        <v>28.95</v>
      </c>
      <c r="F463">
        <v>8.0399999999999991</v>
      </c>
      <c r="G463">
        <v>1.74</v>
      </c>
      <c r="H463">
        <v>-99999</v>
      </c>
      <c r="I463">
        <v>5.2510000000000003</v>
      </c>
      <c r="J463" t="s">
        <v>75</v>
      </c>
      <c r="K463">
        <v>50.03</v>
      </c>
      <c r="L463">
        <v>28.884</v>
      </c>
      <c r="M463">
        <v>3.8083367954561957E-2</v>
      </c>
      <c r="N463">
        <v>28.908882758620688</v>
      </c>
      <c r="O463">
        <v>-4.8022466785065727E-2</v>
      </c>
      <c r="P463">
        <v>94087</v>
      </c>
      <c r="Q463">
        <v>193031</v>
      </c>
      <c r="R463">
        <v>0.49</v>
      </c>
      <c r="S463">
        <v>23.794</v>
      </c>
      <c r="T463">
        <v>7.6419999999999986</v>
      </c>
      <c r="U463">
        <v>14.444800000000001</v>
      </c>
      <c r="V463">
        <v>2.3663173328901821</v>
      </c>
      <c r="AC463">
        <v>28.99</v>
      </c>
      <c r="AD463">
        <v>28.58</v>
      </c>
      <c r="AH463" s="77">
        <f>IF(AND(M463&lt;Variables!$G$6,M463&gt;Variables!$G$5),0,1)</f>
        <v>1</v>
      </c>
      <c r="AI463" s="77">
        <f t="shared" si="14"/>
        <v>1</v>
      </c>
      <c r="AJ463" s="77">
        <f>IF(I463&gt;Variables!$G$7,0,1)</f>
        <v>1</v>
      </c>
      <c r="AK463" s="77">
        <f>IF(F463&gt;Variables!$G$8,0,1)</f>
        <v>1</v>
      </c>
      <c r="AL463" s="77">
        <f>IF(G463&gt;Variables!$G$9,0,1)</f>
        <v>1</v>
      </c>
      <c r="AM463" s="77">
        <f>IF(AND(K463&gt;Variables!$G$10,K463&lt;Variables!$G$11),0,1)</f>
        <v>1</v>
      </c>
      <c r="AN463" s="77">
        <f>IF(H463&lt;Variables!$G$13,1,0)</f>
        <v>1</v>
      </c>
      <c r="AO463" s="77">
        <f>IF(R463&lt;Variables!$G$12,0,1)</f>
        <v>0</v>
      </c>
      <c r="AP463" s="78">
        <f t="shared" si="15"/>
        <v>1</v>
      </c>
      <c r="AQ463" s="77">
        <f>IF(V463&lt;Variables!$G$15,1,0)</f>
        <v>1</v>
      </c>
      <c r="AR463">
        <v>0</v>
      </c>
      <c r="AS463">
        <v>0</v>
      </c>
      <c r="AT463">
        <v>0</v>
      </c>
      <c r="AU463">
        <v>1</v>
      </c>
      <c r="BA463">
        <v>-0.51</v>
      </c>
    </row>
    <row r="464" spans="3:53" x14ac:dyDescent="0.25">
      <c r="C464" t="s">
        <v>244</v>
      </c>
      <c r="D464" t="s">
        <v>218</v>
      </c>
      <c r="E464">
        <v>11.94</v>
      </c>
      <c r="F464">
        <v>20.14</v>
      </c>
      <c r="G464">
        <v>-12.56</v>
      </c>
      <c r="H464">
        <v>89.12</v>
      </c>
      <c r="I464">
        <v>-46.296999999999997</v>
      </c>
      <c r="J464" t="s">
        <v>75</v>
      </c>
      <c r="K464">
        <v>45.21</v>
      </c>
      <c r="L464">
        <v>12.091745</v>
      </c>
      <c r="M464">
        <v>-0.92496988648039535</v>
      </c>
      <c r="N464">
        <v>12.02267</v>
      </c>
      <c r="O464">
        <v>-0.35574460581550588</v>
      </c>
      <c r="P464">
        <v>5680000</v>
      </c>
      <c r="Q464">
        <v>138930</v>
      </c>
      <c r="R464">
        <v>40.880000000000003</v>
      </c>
      <c r="S464">
        <v>23.794</v>
      </c>
      <c r="T464">
        <v>7.6419999999999986</v>
      </c>
      <c r="U464">
        <v>14.444800000000001</v>
      </c>
      <c r="V464">
        <v>2.3286292276244658</v>
      </c>
      <c r="AC464">
        <v>13</v>
      </c>
      <c r="AD464">
        <v>11.45</v>
      </c>
      <c r="AH464" s="77">
        <f>IF(AND(M464&lt;Variables!$G$6,M464&gt;Variables!$G$5),0,1)</f>
        <v>1</v>
      </c>
      <c r="AI464" s="77">
        <f t="shared" si="14"/>
        <v>0</v>
      </c>
      <c r="AJ464" s="77">
        <f>IF(I464&gt;Variables!$G$7,0,1)</f>
        <v>1</v>
      </c>
      <c r="AK464" s="77">
        <f>IF(F464&gt;Variables!$G$8,0,1)</f>
        <v>0</v>
      </c>
      <c r="AL464" s="77">
        <f>IF(G464&gt;Variables!$G$9,0,1)</f>
        <v>1</v>
      </c>
      <c r="AM464" s="77">
        <f>IF(AND(K464&gt;Variables!$G$10,K464&lt;Variables!$G$11),0,1)</f>
        <v>1</v>
      </c>
      <c r="AN464" s="77">
        <f>IF(H464&lt;Variables!$G$13,1,0)</f>
        <v>1</v>
      </c>
      <c r="AO464" s="77">
        <f>IF(R464&lt;Variables!$G$12,0,1)</f>
        <v>1</v>
      </c>
      <c r="AP464" s="78">
        <f t="shared" si="15"/>
        <v>1</v>
      </c>
      <c r="AQ464" s="77">
        <f>IF(V464&lt;Variables!$G$15,1,0)</f>
        <v>1</v>
      </c>
      <c r="AR464">
        <v>1</v>
      </c>
      <c r="AS464">
        <v>0</v>
      </c>
      <c r="AT464">
        <v>0</v>
      </c>
      <c r="AU464">
        <v>0</v>
      </c>
      <c r="BA464">
        <v>2</v>
      </c>
    </row>
    <row r="465" spans="3:53" x14ac:dyDescent="0.25">
      <c r="C465" t="s">
        <v>244</v>
      </c>
      <c r="D465" t="s">
        <v>213</v>
      </c>
      <c r="E465">
        <v>2.6</v>
      </c>
      <c r="F465">
        <v>14.54</v>
      </c>
      <c r="G465">
        <v>-13.09</v>
      </c>
      <c r="H465">
        <v>-99999</v>
      </c>
      <c r="I465">
        <v>-6.4000000000000001E-2</v>
      </c>
      <c r="J465" t="s">
        <v>75</v>
      </c>
      <c r="K465">
        <v>39.82</v>
      </c>
      <c r="L465">
        <v>2.6293799999999998</v>
      </c>
      <c r="M465">
        <v>-1.497691470993161</v>
      </c>
      <c r="N465">
        <v>2.634310000000001</v>
      </c>
      <c r="O465">
        <v>-1.6820343847155701</v>
      </c>
      <c r="P465">
        <v>26900000</v>
      </c>
      <c r="Q465">
        <v>328380</v>
      </c>
      <c r="R465">
        <v>81.92</v>
      </c>
      <c r="S465">
        <v>23.794</v>
      </c>
      <c r="T465">
        <v>7.6419999999999986</v>
      </c>
      <c r="U465">
        <v>14.444800000000001</v>
      </c>
      <c r="V465">
        <v>2.2564432886292578</v>
      </c>
      <c r="AC465">
        <v>2.7898999999999998</v>
      </c>
      <c r="AD465">
        <v>2.2599999999999998</v>
      </c>
      <c r="AH465" s="77">
        <f>IF(AND(M465&lt;Variables!$G$6,M465&gt;Variables!$G$5),0,1)</f>
        <v>0</v>
      </c>
      <c r="AI465" s="77">
        <f t="shared" si="14"/>
        <v>1</v>
      </c>
      <c r="AJ465" s="77">
        <f>IF(I465&gt;Variables!$G$7,0,1)</f>
        <v>1</v>
      </c>
      <c r="AK465" s="77">
        <f>IF(F465&gt;Variables!$G$8,0,1)</f>
        <v>0</v>
      </c>
      <c r="AL465" s="77">
        <f>IF(G465&gt;Variables!$G$9,0,1)</f>
        <v>1</v>
      </c>
      <c r="AM465" s="77">
        <f>IF(AND(K465&gt;Variables!$G$10,K465&lt;Variables!$G$11),0,1)</f>
        <v>1</v>
      </c>
      <c r="AN465" s="77">
        <f>IF(H465&lt;Variables!$G$13,1,0)</f>
        <v>1</v>
      </c>
      <c r="AO465" s="77">
        <f>IF(R465&lt;Variables!$G$12,0,1)</f>
        <v>1</v>
      </c>
      <c r="AP465" s="78">
        <f t="shared" si="15"/>
        <v>1</v>
      </c>
      <c r="AQ465" s="77">
        <f>IF(V465&lt;Variables!$G$15,1,0)</f>
        <v>1</v>
      </c>
      <c r="AR465">
        <v>1</v>
      </c>
      <c r="AS465">
        <v>0</v>
      </c>
      <c r="AT465">
        <v>0</v>
      </c>
      <c r="AU465">
        <v>0</v>
      </c>
      <c r="BA465">
        <v>2</v>
      </c>
    </row>
    <row r="466" spans="3:53" x14ac:dyDescent="0.25">
      <c r="C466" t="s">
        <v>244</v>
      </c>
      <c r="D466" t="s">
        <v>188</v>
      </c>
      <c r="E466">
        <v>44.11</v>
      </c>
      <c r="F466">
        <v>7.02</v>
      </c>
      <c r="G466">
        <v>7.01</v>
      </c>
      <c r="H466">
        <v>30630</v>
      </c>
      <c r="I466">
        <v>0.187</v>
      </c>
      <c r="J466" t="s">
        <v>75</v>
      </c>
      <c r="K466">
        <v>61.11</v>
      </c>
      <c r="L466">
        <v>43.864570000000001</v>
      </c>
      <c r="M466">
        <v>0.24035343330619299</v>
      </c>
      <c r="N466">
        <v>43.628210000000003</v>
      </c>
      <c r="O466">
        <v>0.7834151343820962</v>
      </c>
      <c r="P466">
        <v>8763000</v>
      </c>
      <c r="Q466">
        <v>14910000</v>
      </c>
      <c r="R466">
        <v>0.59</v>
      </c>
      <c r="S466">
        <v>23.794</v>
      </c>
      <c r="T466">
        <v>7.6419999999999986</v>
      </c>
      <c r="U466">
        <v>14.444800000000001</v>
      </c>
      <c r="V466">
        <v>2.4681385073860751</v>
      </c>
      <c r="AC466">
        <v>44.4</v>
      </c>
      <c r="AD466">
        <v>43.12</v>
      </c>
      <c r="AH466" s="77">
        <f>IF(AND(M466&lt;Variables!$G$6,M466&gt;Variables!$G$5),0,1)</f>
        <v>1</v>
      </c>
      <c r="AI466" s="77">
        <f t="shared" si="14"/>
        <v>0</v>
      </c>
      <c r="AJ466" s="77">
        <f>IF(I466&gt;Variables!$G$7,0,1)</f>
        <v>1</v>
      </c>
      <c r="AK466" s="77">
        <f>IF(F466&gt;Variables!$G$8,0,1)</f>
        <v>1</v>
      </c>
      <c r="AL466" s="77">
        <f>IF(G466&gt;Variables!$G$9,0,1)</f>
        <v>1</v>
      </c>
      <c r="AM466" s="77">
        <f>IF(AND(K466&gt;Variables!$G$10,K466&lt;Variables!$G$11),0,1)</f>
        <v>1</v>
      </c>
      <c r="AN466" s="77">
        <f>IF(H466&lt;Variables!$G$13,1,0)</f>
        <v>0</v>
      </c>
      <c r="AO466" s="77">
        <f>IF(R466&lt;Variables!$G$12,0,1)</f>
        <v>0</v>
      </c>
      <c r="AP466" s="78">
        <f t="shared" si="15"/>
        <v>1</v>
      </c>
      <c r="AQ466" s="77">
        <f>IF(V466&lt;Variables!$G$15,1,0)</f>
        <v>1</v>
      </c>
      <c r="AR466">
        <v>0</v>
      </c>
      <c r="AS466">
        <v>0</v>
      </c>
      <c r="AT466">
        <v>1</v>
      </c>
      <c r="AU466">
        <v>0</v>
      </c>
      <c r="BA466">
        <v>-1.85</v>
      </c>
    </row>
    <row r="467" spans="3:53" x14ac:dyDescent="0.25">
      <c r="C467" t="s">
        <v>244</v>
      </c>
      <c r="D467" t="s">
        <v>175</v>
      </c>
      <c r="E467">
        <v>57.87</v>
      </c>
      <c r="F467">
        <v>8.17</v>
      </c>
      <c r="G467">
        <v>0.93</v>
      </c>
      <c r="H467">
        <v>-99999</v>
      </c>
      <c r="I467">
        <v>5.6859999999999999</v>
      </c>
      <c r="J467" t="s">
        <v>75</v>
      </c>
      <c r="K467">
        <v>44.45</v>
      </c>
      <c r="L467">
        <v>57.761340000000011</v>
      </c>
      <c r="M467">
        <v>-0.10619559726282039</v>
      </c>
      <c r="N467">
        <v>57.773870270270272</v>
      </c>
      <c r="O467">
        <v>-0.1278610380864085</v>
      </c>
      <c r="P467">
        <v>131680</v>
      </c>
      <c r="Q467">
        <v>208562</v>
      </c>
      <c r="R467">
        <v>0.63</v>
      </c>
      <c r="S467">
        <v>23.794</v>
      </c>
      <c r="T467">
        <v>7.6419999999999986</v>
      </c>
      <c r="U467">
        <v>14.444800000000001</v>
      </c>
      <c r="V467">
        <v>2.3105609400176661</v>
      </c>
      <c r="AC467">
        <v>57.95</v>
      </c>
      <c r="AD467">
        <v>57.44</v>
      </c>
      <c r="AH467" s="77">
        <f>IF(AND(M467&lt;Variables!$G$6,M467&gt;Variables!$G$5),0,1)</f>
        <v>1</v>
      </c>
      <c r="AI467" s="77">
        <f t="shared" si="14"/>
        <v>1</v>
      </c>
      <c r="AJ467" s="77">
        <f>IF(I467&gt;Variables!$G$7,0,1)</f>
        <v>1</v>
      </c>
      <c r="AK467" s="77">
        <f>IF(F467&gt;Variables!$G$8,0,1)</f>
        <v>1</v>
      </c>
      <c r="AL467" s="77">
        <f>IF(G467&gt;Variables!$G$9,0,1)</f>
        <v>1</v>
      </c>
      <c r="AM467" s="77">
        <f>IF(AND(K467&gt;Variables!$G$10,K467&lt;Variables!$G$11),0,1)</f>
        <v>1</v>
      </c>
      <c r="AN467" s="77">
        <f>IF(H467&lt;Variables!$G$13,1,0)</f>
        <v>1</v>
      </c>
      <c r="AO467" s="77">
        <f>IF(R467&lt;Variables!$G$12,0,1)</f>
        <v>0</v>
      </c>
      <c r="AP467" s="78">
        <f t="shared" si="15"/>
        <v>1</v>
      </c>
      <c r="AQ467" s="77">
        <f>IF(V467&lt;Variables!$G$15,1,0)</f>
        <v>1</v>
      </c>
      <c r="AR467">
        <v>0</v>
      </c>
      <c r="AS467">
        <v>1</v>
      </c>
      <c r="AT467">
        <v>0</v>
      </c>
      <c r="AU467">
        <v>0</v>
      </c>
      <c r="BA467">
        <v>-0.04</v>
      </c>
    </row>
    <row r="468" spans="3:53" x14ac:dyDescent="0.25">
      <c r="C468" t="s">
        <v>244</v>
      </c>
      <c r="D468" t="s">
        <v>174</v>
      </c>
      <c r="E468">
        <v>30.94</v>
      </c>
      <c r="F468">
        <v>15.5</v>
      </c>
      <c r="G468">
        <v>14.38</v>
      </c>
      <c r="H468">
        <v>404.55</v>
      </c>
      <c r="I468">
        <v>125.10299999999999</v>
      </c>
      <c r="J468" t="s">
        <v>75</v>
      </c>
      <c r="K468">
        <v>40.5</v>
      </c>
      <c r="L468">
        <v>31.164063157894731</v>
      </c>
      <c r="M468">
        <v>-1.2003029130043681</v>
      </c>
      <c r="N468">
        <v>30.99059583333333</v>
      </c>
      <c r="O468">
        <v>-0.64727969223996396</v>
      </c>
      <c r="P468">
        <v>329281</v>
      </c>
      <c r="Q468">
        <v>701001</v>
      </c>
      <c r="R468">
        <v>0.47</v>
      </c>
      <c r="S468">
        <v>23.794</v>
      </c>
      <c r="T468">
        <v>7.6419999999999986</v>
      </c>
      <c r="U468">
        <v>14.444800000000001</v>
      </c>
      <c r="V468">
        <v>2.2668563650169258</v>
      </c>
      <c r="AC468">
        <v>30.966000000000001</v>
      </c>
      <c r="AD468">
        <v>27.67</v>
      </c>
      <c r="AH468" s="77">
        <f>IF(AND(M468&lt;Variables!$G$6,M468&gt;Variables!$G$5),0,1)</f>
        <v>0</v>
      </c>
      <c r="AI468" s="77">
        <f t="shared" si="14"/>
        <v>0</v>
      </c>
      <c r="AJ468" s="77">
        <f>IF(I468&gt;Variables!$G$7,0,1)</f>
        <v>0</v>
      </c>
      <c r="AK468" s="77">
        <f>IF(F468&gt;Variables!$G$8,0,1)</f>
        <v>0</v>
      </c>
      <c r="AL468" s="77">
        <f>IF(G468&gt;Variables!$G$9,0,1)</f>
        <v>0</v>
      </c>
      <c r="AM468" s="77">
        <f>IF(AND(K468&gt;Variables!$G$10,K468&lt;Variables!$G$11),0,1)</f>
        <v>1</v>
      </c>
      <c r="AN468" s="77">
        <f>IF(H468&lt;Variables!$G$13,1,0)</f>
        <v>1</v>
      </c>
      <c r="AO468" s="77">
        <f>IF(R468&lt;Variables!$G$12,0,1)</f>
        <v>0</v>
      </c>
      <c r="AP468" s="78">
        <f t="shared" si="15"/>
        <v>1</v>
      </c>
      <c r="AQ468" s="77">
        <f>IF(V468&lt;Variables!$G$15,1,0)</f>
        <v>1</v>
      </c>
      <c r="AR468">
        <v>0</v>
      </c>
      <c r="AS468">
        <v>0</v>
      </c>
      <c r="AT468">
        <v>1</v>
      </c>
      <c r="AU468">
        <v>0</v>
      </c>
      <c r="BA468">
        <v>-2.25</v>
      </c>
    </row>
    <row r="469" spans="3:53" x14ac:dyDescent="0.25">
      <c r="C469" t="s">
        <v>244</v>
      </c>
      <c r="D469" t="s">
        <v>219</v>
      </c>
      <c r="E469">
        <v>2.82</v>
      </c>
      <c r="F469">
        <v>35.869999999999997</v>
      </c>
      <c r="G469">
        <v>24.16</v>
      </c>
      <c r="H469">
        <v>417.61</v>
      </c>
      <c r="I469">
        <v>1.1259999999999999</v>
      </c>
      <c r="J469" t="s">
        <v>75</v>
      </c>
      <c r="K469">
        <v>40.03</v>
      </c>
      <c r="L469">
        <v>3.0203449999999998</v>
      </c>
      <c r="M469">
        <v>-2.9879036997429069</v>
      </c>
      <c r="N469">
        <v>2.9957600000000002</v>
      </c>
      <c r="O469">
        <v>-2.1917643602958941</v>
      </c>
      <c r="P469">
        <v>26890000</v>
      </c>
      <c r="Q469">
        <v>1300000</v>
      </c>
      <c r="R469">
        <v>20.68</v>
      </c>
      <c r="S469">
        <v>23.794</v>
      </c>
      <c r="T469">
        <v>7.6419999999999986</v>
      </c>
      <c r="U469">
        <v>14.444800000000001</v>
      </c>
      <c r="V469">
        <v>2.2553645093212862</v>
      </c>
      <c r="AC469">
        <v>3.02</v>
      </c>
      <c r="AD469">
        <v>2.5299999999999998</v>
      </c>
      <c r="AH469" s="77">
        <f>IF(AND(M469&lt;Variables!$G$6,M469&gt;Variables!$G$5),0,1)</f>
        <v>0</v>
      </c>
      <c r="AI469" s="77">
        <f t="shared" si="14"/>
        <v>0</v>
      </c>
      <c r="AJ469" s="77">
        <f>IF(I469&gt;Variables!$G$7,0,1)</f>
        <v>1</v>
      </c>
      <c r="AK469" s="77">
        <f>IF(F469&gt;Variables!$G$8,0,1)</f>
        <v>0</v>
      </c>
      <c r="AL469" s="77">
        <f>IF(G469&gt;Variables!$G$9,0,1)</f>
        <v>0</v>
      </c>
      <c r="AM469" s="77">
        <f>IF(AND(K469&gt;Variables!$G$10,K469&lt;Variables!$G$11),0,1)</f>
        <v>1</v>
      </c>
      <c r="AN469" s="77">
        <f>IF(H469&lt;Variables!$G$13,1,0)</f>
        <v>1</v>
      </c>
      <c r="AO469" s="77">
        <f>IF(R469&lt;Variables!$G$12,0,1)</f>
        <v>1</v>
      </c>
      <c r="AP469" s="78">
        <f t="shared" si="15"/>
        <v>1</v>
      </c>
      <c r="AQ469" s="77">
        <f>IF(V469&lt;Variables!$G$15,1,0)</f>
        <v>1</v>
      </c>
      <c r="AR469">
        <v>1</v>
      </c>
      <c r="AS469">
        <v>0</v>
      </c>
      <c r="AT469">
        <v>0</v>
      </c>
      <c r="AU469">
        <v>0</v>
      </c>
      <c r="BA469">
        <v>2</v>
      </c>
    </row>
    <row r="470" spans="3:53" x14ac:dyDescent="0.25">
      <c r="C470" t="s">
        <v>244</v>
      </c>
      <c r="D470" t="s">
        <v>151</v>
      </c>
      <c r="E470">
        <v>127.56</v>
      </c>
      <c r="F470">
        <v>9.02</v>
      </c>
      <c r="G470">
        <v>11.05</v>
      </c>
      <c r="H470">
        <v>8109.9999999999991</v>
      </c>
      <c r="I470">
        <v>-41.655000000000001</v>
      </c>
      <c r="J470" t="s">
        <v>75</v>
      </c>
      <c r="K470">
        <v>51.09</v>
      </c>
      <c r="L470">
        <v>127.12296000000001</v>
      </c>
      <c r="M470">
        <v>-2.5927653037659579E-2</v>
      </c>
      <c r="N470">
        <v>127.036546</v>
      </c>
      <c r="O470">
        <v>4.2077655354390793E-2</v>
      </c>
      <c r="P470">
        <v>714050</v>
      </c>
      <c r="Q470">
        <v>898929</v>
      </c>
      <c r="R470">
        <v>0.79</v>
      </c>
      <c r="S470">
        <v>23.794</v>
      </c>
      <c r="T470">
        <v>7.6419999999999986</v>
      </c>
      <c r="U470">
        <v>14.444800000000001</v>
      </c>
      <c r="V470">
        <v>2.3790481371565289</v>
      </c>
      <c r="AC470">
        <v>131.84</v>
      </c>
      <c r="AD470">
        <v>126.19</v>
      </c>
      <c r="AH470" s="77">
        <f>IF(AND(M470&lt;Variables!$G$6,M470&gt;Variables!$G$5),0,1)</f>
        <v>1</v>
      </c>
      <c r="AI470" s="77">
        <f t="shared" si="14"/>
        <v>0</v>
      </c>
      <c r="AJ470" s="77">
        <f>IF(I470&gt;Variables!$G$7,0,1)</f>
        <v>1</v>
      </c>
      <c r="AK470" s="77">
        <f>IF(F470&gt;Variables!$G$8,0,1)</f>
        <v>0</v>
      </c>
      <c r="AL470" s="77">
        <f>IF(G470&gt;Variables!$G$9,0,1)</f>
        <v>0</v>
      </c>
      <c r="AM470" s="77">
        <f>IF(AND(K470&gt;Variables!$G$10,K470&lt;Variables!$G$11),0,1)</f>
        <v>1</v>
      </c>
      <c r="AN470" s="77">
        <f>IF(H470&lt;Variables!$G$13,1,0)</f>
        <v>0</v>
      </c>
      <c r="AO470" s="77">
        <f>IF(R470&lt;Variables!$G$12,0,1)</f>
        <v>0</v>
      </c>
      <c r="AP470" s="78">
        <f t="shared" si="15"/>
        <v>1</v>
      </c>
      <c r="AQ470" s="77">
        <f>IF(V470&lt;Variables!$G$15,1,0)</f>
        <v>1</v>
      </c>
      <c r="AR470">
        <v>1</v>
      </c>
      <c r="AS470">
        <v>0</v>
      </c>
      <c r="AT470">
        <v>0</v>
      </c>
      <c r="AU470">
        <v>0</v>
      </c>
      <c r="BA470">
        <v>0.54</v>
      </c>
    </row>
    <row r="471" spans="3:53" x14ac:dyDescent="0.25">
      <c r="C471" t="s">
        <v>244</v>
      </c>
      <c r="D471" t="s">
        <v>221</v>
      </c>
      <c r="E471">
        <v>8.3699999999999992</v>
      </c>
      <c r="F471">
        <v>10.4</v>
      </c>
      <c r="G471">
        <v>1.64</v>
      </c>
      <c r="H471">
        <v>-99999</v>
      </c>
      <c r="I471">
        <v>0.91400000000000003</v>
      </c>
      <c r="J471" t="s">
        <v>75</v>
      </c>
      <c r="K471">
        <v>64.88</v>
      </c>
      <c r="L471">
        <v>8.3382666666666676</v>
      </c>
      <c r="M471">
        <v>8.0752194700733596E-2</v>
      </c>
      <c r="N471">
        <v>8.3344666666666694</v>
      </c>
      <c r="O471">
        <v>0.12638281193755191</v>
      </c>
      <c r="P471">
        <v>41350</v>
      </c>
      <c r="Q471">
        <v>327629</v>
      </c>
      <c r="R471">
        <v>0.13</v>
      </c>
      <c r="S471">
        <v>23.794</v>
      </c>
      <c r="T471">
        <v>7.6419999999999986</v>
      </c>
      <c r="U471">
        <v>14.444800000000001</v>
      </c>
      <c r="V471">
        <v>2.5155870433439409</v>
      </c>
      <c r="AC471">
        <v>8.35</v>
      </c>
      <c r="AD471">
        <v>8.26</v>
      </c>
      <c r="AH471" s="77">
        <f>IF(AND(M471&lt;Variables!$G$6,M471&gt;Variables!$G$5),0,1)</f>
        <v>1</v>
      </c>
      <c r="AI471" s="77">
        <f t="shared" si="14"/>
        <v>0</v>
      </c>
      <c r="AJ471" s="77">
        <f>IF(I471&gt;Variables!$G$7,0,1)</f>
        <v>1</v>
      </c>
      <c r="AK471" s="77">
        <f>IF(F471&gt;Variables!$G$8,0,1)</f>
        <v>0</v>
      </c>
      <c r="AL471" s="77">
        <f>IF(G471&gt;Variables!$G$9,0,1)</f>
        <v>1</v>
      </c>
      <c r="AM471" s="77">
        <f>IF(AND(K471&gt;Variables!$G$10,K471&lt;Variables!$G$11),0,1)</f>
        <v>0</v>
      </c>
      <c r="AN471" s="77">
        <f>IF(H471&lt;Variables!$G$13,1,0)</f>
        <v>1</v>
      </c>
      <c r="AO471" s="77">
        <f>IF(R471&lt;Variables!$G$12,0,1)</f>
        <v>0</v>
      </c>
      <c r="AP471" s="78">
        <f t="shared" si="15"/>
        <v>1</v>
      </c>
      <c r="AQ471" s="77">
        <f>IF(V471&lt;Variables!$G$15,1,0)</f>
        <v>1</v>
      </c>
      <c r="AR471">
        <v>0</v>
      </c>
      <c r="AS471">
        <v>0</v>
      </c>
      <c r="AT471">
        <v>0</v>
      </c>
      <c r="AU471">
        <v>0</v>
      </c>
      <c r="BA471">
        <v>0</v>
      </c>
    </row>
    <row r="472" spans="3:53" x14ac:dyDescent="0.25">
      <c r="C472" t="s">
        <v>244</v>
      </c>
      <c r="D472" t="s">
        <v>215</v>
      </c>
      <c r="E472">
        <v>0.74</v>
      </c>
      <c r="F472">
        <v>16.66</v>
      </c>
      <c r="G472">
        <v>5.01</v>
      </c>
      <c r="H472">
        <v>-99999</v>
      </c>
      <c r="I472">
        <v>2539594.2799999998</v>
      </c>
      <c r="J472" t="s">
        <v>75</v>
      </c>
      <c r="K472">
        <v>-99999</v>
      </c>
      <c r="L472">
        <v>-99999</v>
      </c>
      <c r="M472">
        <v>-99999</v>
      </c>
      <c r="N472">
        <v>0.73509999999999998</v>
      </c>
      <c r="O472">
        <v>0</v>
      </c>
      <c r="P472">
        <v>50600</v>
      </c>
      <c r="Q472">
        <v>534</v>
      </c>
      <c r="R472">
        <v>94.76</v>
      </c>
      <c r="S472">
        <v>23.794</v>
      </c>
      <c r="T472">
        <v>7.6419999999999986</v>
      </c>
      <c r="U472">
        <v>14.444800000000001</v>
      </c>
      <c r="V472">
        <v>-99999</v>
      </c>
      <c r="AC472">
        <v>0.73499999999999999</v>
      </c>
      <c r="AD472">
        <v>0.68789999999999996</v>
      </c>
      <c r="AH472" s="77">
        <f>IF(AND(M472&lt;Variables!$G$6,M472&gt;Variables!$G$5),0,1)</f>
        <v>1</v>
      </c>
      <c r="AI472" s="77">
        <f t="shared" si="14"/>
        <v>1</v>
      </c>
      <c r="AJ472" s="77">
        <f>IF(I472&gt;Variables!$G$7,0,1)</f>
        <v>0</v>
      </c>
      <c r="AK472" s="77">
        <f>IF(F472&gt;Variables!$G$8,0,1)</f>
        <v>0</v>
      </c>
      <c r="AL472" s="77">
        <f>IF(G472&gt;Variables!$G$9,0,1)</f>
        <v>1</v>
      </c>
      <c r="AM472" s="77">
        <f>IF(AND(K472&gt;Variables!$G$10,K472&lt;Variables!$G$11),0,1)</f>
        <v>1</v>
      </c>
      <c r="AN472" s="77">
        <f>IF(H472&lt;Variables!$G$13,1,0)</f>
        <v>1</v>
      </c>
      <c r="AO472" s="77">
        <f>IF(R472&lt;Variables!$G$12,0,1)</f>
        <v>1</v>
      </c>
      <c r="AP472" s="78">
        <f t="shared" si="15"/>
        <v>1</v>
      </c>
      <c r="AQ472" s="77">
        <f>IF(V472&lt;Variables!$G$15,1,0)</f>
        <v>1</v>
      </c>
      <c r="AR472">
        <v>0</v>
      </c>
      <c r="AS472">
        <v>0</v>
      </c>
      <c r="AT472">
        <v>1</v>
      </c>
      <c r="AU472">
        <v>0</v>
      </c>
      <c r="BA472">
        <v>-2.25</v>
      </c>
    </row>
    <row r="473" spans="3:53" x14ac:dyDescent="0.25">
      <c r="C473" t="s">
        <v>244</v>
      </c>
      <c r="D473" t="s">
        <v>212</v>
      </c>
      <c r="E473">
        <v>4.28</v>
      </c>
      <c r="F473">
        <v>31.5</v>
      </c>
      <c r="G473">
        <v>-26.47</v>
      </c>
      <c r="H473">
        <v>12.78</v>
      </c>
      <c r="I473">
        <v>-4.0000000000000001E-3</v>
      </c>
      <c r="J473" t="s">
        <v>74</v>
      </c>
      <c r="K473">
        <v>38.159999999999997</v>
      </c>
      <c r="L473">
        <v>4.3245500000000003</v>
      </c>
      <c r="M473">
        <v>-1.723878785075911</v>
      </c>
      <c r="N473">
        <v>4.3231619999999999</v>
      </c>
      <c r="O473">
        <v>-1.69232612610862</v>
      </c>
      <c r="P473">
        <v>62380000</v>
      </c>
      <c r="Q473">
        <v>441580</v>
      </c>
      <c r="R473">
        <v>141.27000000000001</v>
      </c>
      <c r="S473">
        <v>23.794</v>
      </c>
      <c r="T473">
        <v>7.6419999999999986</v>
      </c>
      <c r="U473">
        <v>14.444800000000001</v>
      </c>
      <c r="V473">
        <v>2.2302122751453899</v>
      </c>
      <c r="AC473">
        <v>4.3600000000000003</v>
      </c>
      <c r="AD473">
        <v>3.91</v>
      </c>
      <c r="AH473" s="77">
        <f>IF(AND(M473&lt;Variables!$G$6,M473&gt;Variables!$G$5),0,1)</f>
        <v>0</v>
      </c>
      <c r="AI473" s="77">
        <f t="shared" si="14"/>
        <v>0</v>
      </c>
      <c r="AJ473" s="77">
        <f>IF(I473&gt;Variables!$G$7,0,1)</f>
        <v>1</v>
      </c>
      <c r="AK473" s="77">
        <f>IF(F473&gt;Variables!$G$8,0,1)</f>
        <v>0</v>
      </c>
      <c r="AL473" s="77">
        <f>IF(G473&gt;Variables!$G$9,0,1)</f>
        <v>1</v>
      </c>
      <c r="AM473" s="77">
        <f>IF(AND(K473&gt;Variables!$G$10,K473&lt;Variables!$G$11),0,1)</f>
        <v>1</v>
      </c>
      <c r="AN473" s="77">
        <f>IF(H473&lt;Variables!$G$13,1,0)</f>
        <v>1</v>
      </c>
      <c r="AO473" s="77">
        <f>IF(R473&lt;Variables!$G$12,0,1)</f>
        <v>1</v>
      </c>
      <c r="AP473" s="78">
        <f t="shared" si="15"/>
        <v>0</v>
      </c>
      <c r="AQ473" s="77">
        <f>IF(V473&lt;Variables!$G$15,1,0)</f>
        <v>1</v>
      </c>
      <c r="AR473">
        <v>0</v>
      </c>
      <c r="AS473">
        <v>0</v>
      </c>
      <c r="AT473">
        <v>1</v>
      </c>
      <c r="AU473">
        <v>0</v>
      </c>
      <c r="BA473">
        <v>-2.25</v>
      </c>
    </row>
    <row r="474" spans="3:53" x14ac:dyDescent="0.25">
      <c r="C474" t="s">
        <v>244</v>
      </c>
      <c r="D474" t="s">
        <v>216</v>
      </c>
      <c r="E474">
        <v>47.58</v>
      </c>
      <c r="F474">
        <v>7.69</v>
      </c>
      <c r="G474">
        <v>3.68</v>
      </c>
      <c r="H474">
        <v>2660</v>
      </c>
      <c r="I474">
        <v>1.169</v>
      </c>
      <c r="J474" t="s">
        <v>74</v>
      </c>
      <c r="K474">
        <v>47.12</v>
      </c>
      <c r="L474">
        <v>47.558489999999999</v>
      </c>
      <c r="M474">
        <v>-0.2281191013423601</v>
      </c>
      <c r="N474">
        <v>47.559356000000001</v>
      </c>
      <c r="O474">
        <v>-0.22993583008146329</v>
      </c>
      <c r="P474">
        <v>91745</v>
      </c>
      <c r="Q474">
        <v>141185</v>
      </c>
      <c r="R474">
        <v>0.65</v>
      </c>
      <c r="S474">
        <v>23.794</v>
      </c>
      <c r="T474">
        <v>7.6419999999999986</v>
      </c>
      <c r="U474">
        <v>14.444800000000001</v>
      </c>
      <c r="V474">
        <v>2.3411969296966322</v>
      </c>
      <c r="AC474">
        <v>47.56</v>
      </c>
      <c r="AD474">
        <v>46.42</v>
      </c>
      <c r="AH474" s="77">
        <f>IF(AND(M474&lt;Variables!$G$6,M474&gt;Variables!$G$5),0,1)</f>
        <v>1</v>
      </c>
      <c r="AI474" s="77">
        <f t="shared" si="14"/>
        <v>1</v>
      </c>
      <c r="AJ474" s="77">
        <f>IF(I474&gt;Variables!$G$7,0,1)</f>
        <v>1</v>
      </c>
      <c r="AK474" s="77">
        <f>IF(F474&gt;Variables!$G$8,0,1)</f>
        <v>1</v>
      </c>
      <c r="AL474" s="77">
        <f>IF(G474&gt;Variables!$G$9,0,1)</f>
        <v>1</v>
      </c>
      <c r="AM474" s="77">
        <f>IF(AND(K474&gt;Variables!$G$10,K474&lt;Variables!$G$11),0,1)</f>
        <v>1</v>
      </c>
      <c r="AN474" s="77">
        <f>IF(H474&lt;Variables!$G$13,1,0)</f>
        <v>0</v>
      </c>
      <c r="AO474" s="77">
        <f>IF(R474&lt;Variables!$G$12,0,1)</f>
        <v>0</v>
      </c>
      <c r="AP474" s="78">
        <f t="shared" si="15"/>
        <v>0</v>
      </c>
      <c r="AQ474" s="77">
        <f>IF(V474&lt;Variables!$G$15,1,0)</f>
        <v>1</v>
      </c>
      <c r="AR474">
        <v>0</v>
      </c>
      <c r="AS474">
        <v>0</v>
      </c>
      <c r="AT474">
        <v>1</v>
      </c>
      <c r="AU474">
        <v>0</v>
      </c>
      <c r="BA474">
        <v>-2.25</v>
      </c>
    </row>
    <row r="475" spans="3:53" x14ac:dyDescent="0.25">
      <c r="C475" t="s">
        <v>244</v>
      </c>
      <c r="D475" t="s">
        <v>160</v>
      </c>
      <c r="E475">
        <v>22.33</v>
      </c>
      <c r="F475">
        <v>8.08</v>
      </c>
      <c r="G475">
        <v>10.199999999999999</v>
      </c>
      <c r="H475">
        <v>2340</v>
      </c>
      <c r="I475">
        <v>-38.613999999999997</v>
      </c>
      <c r="J475" t="s">
        <v>74</v>
      </c>
      <c r="K475">
        <v>55.87</v>
      </c>
      <c r="L475">
        <v>22.22325</v>
      </c>
      <c r="M475">
        <v>0.1649173725715099</v>
      </c>
      <c r="N475">
        <v>22.1374</v>
      </c>
      <c r="O475">
        <v>0.55336218345422294</v>
      </c>
      <c r="P475">
        <v>663641</v>
      </c>
      <c r="Q475">
        <v>1490000</v>
      </c>
      <c r="R475">
        <v>0.45</v>
      </c>
      <c r="S475">
        <v>23.794</v>
      </c>
      <c r="T475">
        <v>7.6419999999999986</v>
      </c>
      <c r="U475">
        <v>14.444800000000001</v>
      </c>
      <c r="V475">
        <v>2.4207295766595802</v>
      </c>
      <c r="AC475">
        <v>22.59</v>
      </c>
      <c r="AD475">
        <v>21.12</v>
      </c>
      <c r="AH475" s="77">
        <f>IF(AND(M475&lt;Variables!$G$6,M475&gt;Variables!$G$5),0,1)</f>
        <v>1</v>
      </c>
      <c r="AI475" s="77">
        <f t="shared" si="14"/>
        <v>0</v>
      </c>
      <c r="AJ475" s="77">
        <f>IF(I475&gt;Variables!$G$7,0,1)</f>
        <v>1</v>
      </c>
      <c r="AK475" s="77">
        <f>IF(F475&gt;Variables!$G$8,0,1)</f>
        <v>1</v>
      </c>
      <c r="AL475" s="77">
        <f>IF(G475&gt;Variables!$G$9,0,1)</f>
        <v>1</v>
      </c>
      <c r="AM475" s="77">
        <f>IF(AND(K475&gt;Variables!$G$10,K475&lt;Variables!$G$11),0,1)</f>
        <v>1</v>
      </c>
      <c r="AN475" s="77">
        <f>IF(H475&lt;Variables!$G$13,1,0)</f>
        <v>0</v>
      </c>
      <c r="AO475" s="77">
        <f>IF(R475&lt;Variables!$G$12,0,1)</f>
        <v>0</v>
      </c>
      <c r="AP475" s="78">
        <f t="shared" si="15"/>
        <v>0</v>
      </c>
      <c r="AQ475" s="77">
        <f>IF(V475&lt;Variables!$G$15,1,0)</f>
        <v>1</v>
      </c>
      <c r="AR475">
        <v>0</v>
      </c>
      <c r="AS475">
        <v>0</v>
      </c>
      <c r="AT475">
        <v>1</v>
      </c>
      <c r="AU475">
        <v>0</v>
      </c>
      <c r="BA475">
        <v>-2.25</v>
      </c>
    </row>
    <row r="476" spans="3:53" x14ac:dyDescent="0.25">
      <c r="C476" t="s">
        <v>244</v>
      </c>
      <c r="D476" t="s">
        <v>220</v>
      </c>
      <c r="E476">
        <v>2.67</v>
      </c>
      <c r="F476">
        <v>29.9</v>
      </c>
      <c r="G476">
        <v>-23.72</v>
      </c>
      <c r="H476">
        <v>25.86</v>
      </c>
      <c r="I476">
        <v>-1.202</v>
      </c>
      <c r="J476" t="s">
        <v>75</v>
      </c>
      <c r="K476">
        <v>26.31</v>
      </c>
      <c r="L476">
        <v>2.7318500000000001</v>
      </c>
      <c r="M476">
        <v>-3.3914746417262829</v>
      </c>
      <c r="N476">
        <v>2.7902239999999989</v>
      </c>
      <c r="O476">
        <v>-5.4126120340158783</v>
      </c>
      <c r="P476">
        <v>58120000</v>
      </c>
      <c r="Q476">
        <v>122770</v>
      </c>
      <c r="R476">
        <v>473.41</v>
      </c>
      <c r="S476">
        <v>23.794</v>
      </c>
      <c r="T476">
        <v>7.6419999999999986</v>
      </c>
      <c r="U476">
        <v>14.444800000000001</v>
      </c>
      <c r="V476">
        <v>1.9777163697347959</v>
      </c>
      <c r="AC476">
        <v>3.3</v>
      </c>
      <c r="AD476">
        <v>2.56</v>
      </c>
      <c r="AH476" s="77">
        <f>IF(AND(M476&lt;Variables!$G$6,M476&gt;Variables!$G$5),0,1)</f>
        <v>0</v>
      </c>
      <c r="AI476" s="77">
        <f t="shared" si="14"/>
        <v>1</v>
      </c>
      <c r="AJ476" s="77">
        <f>IF(I476&gt;Variables!$G$7,0,1)</f>
        <v>1</v>
      </c>
      <c r="AK476" s="77">
        <f>IF(F476&gt;Variables!$G$8,0,1)</f>
        <v>0</v>
      </c>
      <c r="AL476" s="77">
        <f>IF(G476&gt;Variables!$G$9,0,1)</f>
        <v>1</v>
      </c>
      <c r="AM476" s="77">
        <f>IF(AND(K476&gt;Variables!$G$10,K476&lt;Variables!$G$11),0,1)</f>
        <v>1</v>
      </c>
      <c r="AN476" s="77">
        <f>IF(H476&lt;Variables!$G$13,1,0)</f>
        <v>1</v>
      </c>
      <c r="AO476" s="77">
        <f>IF(R476&lt;Variables!$G$12,0,1)</f>
        <v>1</v>
      </c>
      <c r="AP476" s="78">
        <f t="shared" si="15"/>
        <v>1</v>
      </c>
      <c r="AQ476" s="77">
        <f>IF(V476&lt;Variables!$G$15,1,0)</f>
        <v>1</v>
      </c>
      <c r="AR476">
        <v>0</v>
      </c>
      <c r="AS476">
        <v>0</v>
      </c>
      <c r="AT476">
        <v>1</v>
      </c>
      <c r="AU476">
        <v>0</v>
      </c>
      <c r="BA476">
        <v>-2.25</v>
      </c>
    </row>
    <row r="477" spans="3:53" x14ac:dyDescent="0.25">
      <c r="C477" t="s">
        <v>244</v>
      </c>
      <c r="D477" t="s">
        <v>240</v>
      </c>
      <c r="E477">
        <v>32.799999999999997</v>
      </c>
      <c r="F477">
        <v>8.1</v>
      </c>
      <c r="G477">
        <v>9.49</v>
      </c>
      <c r="H477">
        <v>6330</v>
      </c>
      <c r="I477">
        <v>-47.33</v>
      </c>
      <c r="J477" t="s">
        <v>75</v>
      </c>
      <c r="K477">
        <v>65.709999999999994</v>
      </c>
      <c r="L477">
        <v>32.579909999999998</v>
      </c>
      <c r="M477">
        <v>0.1844388152085209</v>
      </c>
      <c r="N477">
        <v>32.281004000000003</v>
      </c>
      <c r="O477">
        <v>1.112096761302708</v>
      </c>
      <c r="P477">
        <v>1729000</v>
      </c>
      <c r="Q477">
        <v>3646000</v>
      </c>
      <c r="R477">
        <v>0.47</v>
      </c>
      <c r="S477">
        <v>23.794</v>
      </c>
      <c r="T477">
        <v>7.6419999999999986</v>
      </c>
      <c r="U477">
        <v>14.444800000000001</v>
      </c>
      <c r="V477">
        <v>2.5165921132279361</v>
      </c>
      <c r="AC477">
        <v>32.97</v>
      </c>
      <c r="AD477">
        <v>31.92</v>
      </c>
      <c r="AH477" s="77">
        <f>IF(AND(M477&lt;Variables!$G$6,M477&gt;Variables!$G$5),0,1)</f>
        <v>1</v>
      </c>
      <c r="AI477" s="77">
        <f t="shared" si="14"/>
        <v>0</v>
      </c>
      <c r="AJ477" s="77">
        <f>IF(I477&gt;Variables!$G$7,0,1)</f>
        <v>1</v>
      </c>
      <c r="AK477" s="77">
        <f>IF(F477&gt;Variables!$G$8,0,1)</f>
        <v>1</v>
      </c>
      <c r="AL477" s="77">
        <f>IF(G477&gt;Variables!$G$9,0,1)</f>
        <v>1</v>
      </c>
      <c r="AM477" s="77">
        <f>IF(AND(K477&gt;Variables!$G$10,K477&lt;Variables!$G$11),0,1)</f>
        <v>0</v>
      </c>
      <c r="AN477" s="77">
        <f>IF(H477&lt;Variables!$G$13,1,0)</f>
        <v>0</v>
      </c>
      <c r="AO477" s="77">
        <f>IF(R477&lt;Variables!$G$12,0,1)</f>
        <v>0</v>
      </c>
      <c r="AP477" s="78">
        <f t="shared" si="15"/>
        <v>1</v>
      </c>
      <c r="AQ477" s="77">
        <f>IF(V477&lt;Variables!$G$15,1,0)</f>
        <v>1</v>
      </c>
      <c r="AR477">
        <v>0</v>
      </c>
      <c r="AS477">
        <v>0</v>
      </c>
      <c r="AT477">
        <v>1</v>
      </c>
      <c r="AU477">
        <v>0</v>
      </c>
      <c r="BA477">
        <v>-2.0099999999999998</v>
      </c>
    </row>
    <row r="478" spans="3:53" x14ac:dyDescent="0.25">
      <c r="C478" t="s">
        <v>245</v>
      </c>
      <c r="D478" t="s">
        <v>184</v>
      </c>
      <c r="E478">
        <v>40.340000000000003</v>
      </c>
      <c r="F478">
        <v>7.91</v>
      </c>
      <c r="G478">
        <v>8.2100000000000009</v>
      </c>
      <c r="H478">
        <v>5480</v>
      </c>
      <c r="I478">
        <v>77.361000000000004</v>
      </c>
      <c r="J478" t="s">
        <v>75</v>
      </c>
      <c r="K478">
        <v>62.96</v>
      </c>
      <c r="L478">
        <v>40.09881764705883</v>
      </c>
      <c r="M478">
        <v>0.30220929207387082</v>
      </c>
      <c r="N478">
        <v>39.743966666666672</v>
      </c>
      <c r="O478">
        <v>1.1977499310167841</v>
      </c>
      <c r="P478">
        <v>345606</v>
      </c>
      <c r="Q478">
        <v>872221</v>
      </c>
      <c r="R478">
        <v>0.4</v>
      </c>
      <c r="S478">
        <v>24.907</v>
      </c>
      <c r="T478">
        <v>7.8289999999999988</v>
      </c>
      <c r="U478">
        <v>15.001200000000001</v>
      </c>
      <c r="V478">
        <v>2.482096923961878</v>
      </c>
      <c r="AC478">
        <v>40.56</v>
      </c>
      <c r="AD478">
        <v>37.840000000000003</v>
      </c>
      <c r="AH478" s="77">
        <f>IF(AND(M478&lt;Variables!$G$6,M478&gt;Variables!$G$5),0,1)</f>
        <v>1</v>
      </c>
      <c r="AI478" s="77">
        <f t="shared" si="14"/>
        <v>0</v>
      </c>
      <c r="AJ478" s="77">
        <f>IF(I478&gt;Variables!$G$7,0,1)</f>
        <v>0</v>
      </c>
      <c r="AK478" s="77">
        <f>IF(F478&gt;Variables!$G$8,0,1)</f>
        <v>1</v>
      </c>
      <c r="AL478" s="77">
        <f>IF(G478&gt;Variables!$G$9,0,1)</f>
        <v>1</v>
      </c>
      <c r="AM478" s="77">
        <f>IF(AND(K478&gt;Variables!$G$10,K478&lt;Variables!$G$11),0,1)</f>
        <v>0</v>
      </c>
      <c r="AN478" s="77">
        <f>IF(H478&lt;Variables!$G$13,1,0)</f>
        <v>0</v>
      </c>
      <c r="AO478" s="77">
        <f>IF(R478&lt;Variables!$G$12,0,1)</f>
        <v>0</v>
      </c>
      <c r="AP478" s="78">
        <f t="shared" si="15"/>
        <v>1</v>
      </c>
      <c r="AQ478" s="77">
        <f>IF(V478&lt;Variables!$G$15,1,0)</f>
        <v>1</v>
      </c>
      <c r="AR478">
        <v>0</v>
      </c>
      <c r="AS478">
        <v>0</v>
      </c>
      <c r="AT478">
        <v>1</v>
      </c>
      <c r="AU478">
        <v>0</v>
      </c>
      <c r="BA478">
        <v>-2.09</v>
      </c>
    </row>
    <row r="479" spans="3:53" x14ac:dyDescent="0.25">
      <c r="C479" t="s">
        <v>245</v>
      </c>
      <c r="D479" t="s">
        <v>220</v>
      </c>
      <c r="E479">
        <v>2.59</v>
      </c>
      <c r="F479">
        <v>27.45</v>
      </c>
      <c r="G479">
        <v>-25.14</v>
      </c>
      <c r="H479">
        <v>25.86</v>
      </c>
      <c r="I479">
        <v>-1.3140000000000001</v>
      </c>
      <c r="J479" t="s">
        <v>75</v>
      </c>
      <c r="K479">
        <v>29.02</v>
      </c>
      <c r="L479">
        <v>2.6957300000000002</v>
      </c>
      <c r="M479">
        <v>-3.9221286998327098</v>
      </c>
      <c r="N479">
        <v>2.7637700000000001</v>
      </c>
      <c r="O479">
        <v>-6.2874262330078183</v>
      </c>
      <c r="P479">
        <v>59430000</v>
      </c>
      <c r="Q479">
        <v>122770</v>
      </c>
      <c r="R479">
        <v>484.08</v>
      </c>
      <c r="S479">
        <v>24.907</v>
      </c>
      <c r="T479">
        <v>7.8289999999999988</v>
      </c>
      <c r="U479">
        <v>15.001200000000001</v>
      </c>
      <c r="V479">
        <v>2.013979826961898</v>
      </c>
      <c r="AC479">
        <v>3.3</v>
      </c>
      <c r="AD479">
        <v>2.56</v>
      </c>
      <c r="AH479" s="77">
        <f>IF(AND(M479&lt;Variables!$G$6,M479&gt;Variables!$G$5),0,1)</f>
        <v>0</v>
      </c>
      <c r="AI479" s="77">
        <f t="shared" si="14"/>
        <v>1</v>
      </c>
      <c r="AJ479" s="77">
        <f>IF(I479&gt;Variables!$G$7,0,1)</f>
        <v>1</v>
      </c>
      <c r="AK479" s="77">
        <f>IF(F479&gt;Variables!$G$8,0,1)</f>
        <v>0</v>
      </c>
      <c r="AL479" s="77">
        <f>IF(G479&gt;Variables!$G$9,0,1)</f>
        <v>1</v>
      </c>
      <c r="AM479" s="77">
        <f>IF(AND(K479&gt;Variables!$G$10,K479&lt;Variables!$G$11),0,1)</f>
        <v>1</v>
      </c>
      <c r="AN479" s="77">
        <f>IF(H479&lt;Variables!$G$13,1,0)</f>
        <v>1</v>
      </c>
      <c r="AO479" s="77">
        <f>IF(R479&lt;Variables!$G$12,0,1)</f>
        <v>1</v>
      </c>
      <c r="AP479" s="78">
        <f t="shared" si="15"/>
        <v>1</v>
      </c>
      <c r="AQ479" s="77">
        <f>IF(V479&lt;Variables!$G$15,1,0)</f>
        <v>1</v>
      </c>
      <c r="AR479">
        <v>1</v>
      </c>
      <c r="AS479">
        <v>0</v>
      </c>
      <c r="AT479">
        <v>0</v>
      </c>
      <c r="AU479">
        <v>0</v>
      </c>
      <c r="BA479">
        <v>2</v>
      </c>
    </row>
    <row r="480" spans="3:53" x14ac:dyDescent="0.25">
      <c r="C480" t="s">
        <v>245</v>
      </c>
      <c r="D480" t="s">
        <v>182</v>
      </c>
      <c r="E480">
        <v>28.95</v>
      </c>
      <c r="F480">
        <v>7.89</v>
      </c>
      <c r="G480">
        <v>1.62</v>
      </c>
      <c r="H480">
        <v>-99999</v>
      </c>
      <c r="I480">
        <v>5.2380000000000004</v>
      </c>
      <c r="J480" t="s">
        <v>75</v>
      </c>
      <c r="K480">
        <v>44.56</v>
      </c>
      <c r="L480">
        <v>28.872949999999999</v>
      </c>
      <c r="M480">
        <v>-4.1388219769698781E-2</v>
      </c>
      <c r="N480">
        <v>28.89953928571429</v>
      </c>
      <c r="O480">
        <v>-0.1333560557255683</v>
      </c>
      <c r="P480">
        <v>95991</v>
      </c>
      <c r="Q480">
        <v>193031</v>
      </c>
      <c r="R480">
        <v>0.5</v>
      </c>
      <c r="S480">
        <v>24.907</v>
      </c>
      <c r="T480">
        <v>7.8289999999999988</v>
      </c>
      <c r="U480">
        <v>15.001200000000001</v>
      </c>
      <c r="V480">
        <v>2.3110674549819121</v>
      </c>
      <c r="AC480">
        <v>28.99</v>
      </c>
      <c r="AD480">
        <v>28.58</v>
      </c>
      <c r="AH480" s="77">
        <f>IF(AND(M480&lt;Variables!$G$6,M480&gt;Variables!$G$5),0,1)</f>
        <v>1</v>
      </c>
      <c r="AI480" s="77">
        <f t="shared" si="14"/>
        <v>1</v>
      </c>
      <c r="AJ480" s="77">
        <f>IF(I480&gt;Variables!$G$7,0,1)</f>
        <v>1</v>
      </c>
      <c r="AK480" s="77">
        <f>IF(F480&gt;Variables!$G$8,0,1)</f>
        <v>1</v>
      </c>
      <c r="AL480" s="77">
        <f>IF(G480&gt;Variables!$G$9,0,1)</f>
        <v>1</v>
      </c>
      <c r="AM480" s="77">
        <f>IF(AND(K480&gt;Variables!$G$10,K480&lt;Variables!$G$11),0,1)</f>
        <v>1</v>
      </c>
      <c r="AN480" s="77">
        <f>IF(H480&lt;Variables!$G$13,1,0)</f>
        <v>1</v>
      </c>
      <c r="AO480" s="77">
        <f>IF(R480&lt;Variables!$G$12,0,1)</f>
        <v>0</v>
      </c>
      <c r="AP480" s="78">
        <f t="shared" si="15"/>
        <v>1</v>
      </c>
      <c r="AQ480" s="77">
        <f>IF(V480&lt;Variables!$G$15,1,0)</f>
        <v>1</v>
      </c>
      <c r="AR480">
        <v>0</v>
      </c>
      <c r="AS480">
        <v>1</v>
      </c>
      <c r="AT480">
        <v>0</v>
      </c>
      <c r="AU480">
        <v>0</v>
      </c>
      <c r="BA480">
        <v>-0.04</v>
      </c>
    </row>
    <row r="481" spans="3:53" x14ac:dyDescent="0.25">
      <c r="C481" t="s">
        <v>245</v>
      </c>
      <c r="D481" t="s">
        <v>83</v>
      </c>
      <c r="E481">
        <v>31.32</v>
      </c>
      <c r="F481">
        <v>9.7200000000000006</v>
      </c>
      <c r="G481">
        <v>8.77</v>
      </c>
      <c r="H481">
        <v>24680</v>
      </c>
      <c r="I481">
        <v>1.482</v>
      </c>
      <c r="J481" t="s">
        <v>75</v>
      </c>
      <c r="K481">
        <v>71.099999999999994</v>
      </c>
      <c r="L481">
        <v>31.002835000000001</v>
      </c>
      <c r="M481">
        <v>0.58757529754940563</v>
      </c>
      <c r="N481">
        <v>30.838899999999999</v>
      </c>
      <c r="O481">
        <v>1.1222838687501819</v>
      </c>
      <c r="P481">
        <v>13265000</v>
      </c>
      <c r="Q481">
        <v>13870000</v>
      </c>
      <c r="R481">
        <v>0.96</v>
      </c>
      <c r="S481">
        <v>24.907</v>
      </c>
      <c r="T481">
        <v>7.8289999999999988</v>
      </c>
      <c r="U481">
        <v>15.001200000000001</v>
      </c>
      <c r="V481">
        <v>2.5345140838720059</v>
      </c>
      <c r="AC481">
        <v>31.315000000000001</v>
      </c>
      <c r="AD481">
        <v>30.26</v>
      </c>
      <c r="AH481" s="77">
        <f>IF(AND(M481&lt;Variables!$G$6,M481&gt;Variables!$G$5),0,1)</f>
        <v>1</v>
      </c>
      <c r="AI481" s="77">
        <f t="shared" si="14"/>
        <v>0</v>
      </c>
      <c r="AJ481" s="77">
        <f>IF(I481&gt;Variables!$G$7,0,1)</f>
        <v>1</v>
      </c>
      <c r="AK481" s="77">
        <f>IF(F481&gt;Variables!$G$8,0,1)</f>
        <v>0</v>
      </c>
      <c r="AL481" s="77">
        <f>IF(G481&gt;Variables!$G$9,0,1)</f>
        <v>1</v>
      </c>
      <c r="AM481" s="77">
        <f>IF(AND(K481&gt;Variables!$G$10,K481&lt;Variables!$G$11),0,1)</f>
        <v>1</v>
      </c>
      <c r="AN481" s="77">
        <f>IF(H481&lt;Variables!$G$13,1,0)</f>
        <v>0</v>
      </c>
      <c r="AO481" s="77">
        <f>IF(R481&lt;Variables!$G$12,0,1)</f>
        <v>0</v>
      </c>
      <c r="AP481" s="78">
        <f t="shared" si="15"/>
        <v>1</v>
      </c>
      <c r="AQ481" s="77">
        <f>IF(V481&lt;Variables!$G$15,1,0)</f>
        <v>1</v>
      </c>
      <c r="AR481">
        <v>0</v>
      </c>
      <c r="AS481">
        <v>0</v>
      </c>
      <c r="AT481">
        <v>1</v>
      </c>
      <c r="AU481">
        <v>0</v>
      </c>
      <c r="BA481">
        <v>-2.25</v>
      </c>
    </row>
    <row r="482" spans="3:53" x14ac:dyDescent="0.25">
      <c r="C482" t="s">
        <v>245</v>
      </c>
      <c r="D482" t="s">
        <v>219</v>
      </c>
      <c r="E482">
        <v>2.79</v>
      </c>
      <c r="F482">
        <v>23.77</v>
      </c>
      <c r="G482">
        <v>17.579999999999998</v>
      </c>
      <c r="H482">
        <v>417.61</v>
      </c>
      <c r="I482">
        <v>0.97899999999999998</v>
      </c>
      <c r="J482" t="s">
        <v>75</v>
      </c>
      <c r="K482">
        <v>32.35</v>
      </c>
      <c r="L482">
        <v>2.9616349999999998</v>
      </c>
      <c r="M482">
        <v>-6.3017556180960961</v>
      </c>
      <c r="N482">
        <v>2.982866</v>
      </c>
      <c r="O482">
        <v>-6.9686670470614542</v>
      </c>
      <c r="P482">
        <v>29210000</v>
      </c>
      <c r="Q482">
        <v>1300000</v>
      </c>
      <c r="R482">
        <v>22.47</v>
      </c>
      <c r="S482">
        <v>24.907</v>
      </c>
      <c r="T482">
        <v>7.8289999999999988</v>
      </c>
      <c r="U482">
        <v>15.001200000000001</v>
      </c>
      <c r="V482">
        <v>2.0267709965981631</v>
      </c>
      <c r="AC482">
        <v>3.02</v>
      </c>
      <c r="AD482">
        <v>2.5299999999999998</v>
      </c>
      <c r="AH482" s="77">
        <f>IF(AND(M482&lt;Variables!$G$6,M482&gt;Variables!$G$5),0,1)</f>
        <v>0</v>
      </c>
      <c r="AI482" s="77">
        <f t="shared" si="14"/>
        <v>1</v>
      </c>
      <c r="AJ482" s="77">
        <f>IF(I482&gt;Variables!$G$7,0,1)</f>
        <v>1</v>
      </c>
      <c r="AK482" s="77">
        <f>IF(F482&gt;Variables!$G$8,0,1)</f>
        <v>0</v>
      </c>
      <c r="AL482" s="77">
        <f>IF(G482&gt;Variables!$G$9,0,1)</f>
        <v>0</v>
      </c>
      <c r="AM482" s="77">
        <f>IF(AND(K482&gt;Variables!$G$10,K482&lt;Variables!$G$11),0,1)</f>
        <v>1</v>
      </c>
      <c r="AN482" s="77">
        <f>IF(H482&lt;Variables!$G$13,1,0)</f>
        <v>1</v>
      </c>
      <c r="AO482" s="77">
        <f>IF(R482&lt;Variables!$G$12,0,1)</f>
        <v>1</v>
      </c>
      <c r="AP482" s="78">
        <f t="shared" si="15"/>
        <v>1</v>
      </c>
      <c r="AQ482" s="77">
        <f>IF(V482&lt;Variables!$G$15,1,0)</f>
        <v>1</v>
      </c>
      <c r="AR482">
        <v>0</v>
      </c>
      <c r="AS482">
        <v>0</v>
      </c>
      <c r="AT482">
        <v>1</v>
      </c>
      <c r="AU482">
        <v>0</v>
      </c>
      <c r="BA482">
        <v>-2.25</v>
      </c>
    </row>
    <row r="483" spans="3:53" x14ac:dyDescent="0.25">
      <c r="C483" t="s">
        <v>245</v>
      </c>
      <c r="D483" t="s">
        <v>175</v>
      </c>
      <c r="E483">
        <v>58.05</v>
      </c>
      <c r="F483">
        <v>8.15</v>
      </c>
      <c r="G483">
        <v>1.24</v>
      </c>
      <c r="H483">
        <v>-99999</v>
      </c>
      <c r="I483">
        <v>5.72</v>
      </c>
      <c r="J483" t="s">
        <v>75</v>
      </c>
      <c r="K483">
        <v>58.01</v>
      </c>
      <c r="L483">
        <v>57.770007142857153</v>
      </c>
      <c r="M483">
        <v>0.19039785969016651</v>
      </c>
      <c r="N483">
        <v>57.767594117647057</v>
      </c>
      <c r="O483">
        <v>0.19458293887749081</v>
      </c>
      <c r="P483">
        <v>137578</v>
      </c>
      <c r="Q483">
        <v>208562</v>
      </c>
      <c r="R483">
        <v>0.66</v>
      </c>
      <c r="S483">
        <v>24.907</v>
      </c>
      <c r="T483">
        <v>7.8289999999999988</v>
      </c>
      <c r="U483">
        <v>15.001200000000001</v>
      </c>
      <c r="V483">
        <v>2.4406288048075861</v>
      </c>
      <c r="AC483">
        <v>57.95</v>
      </c>
      <c r="AD483">
        <v>57.44</v>
      </c>
      <c r="AH483" s="77">
        <f>IF(AND(M483&lt;Variables!$G$6,M483&gt;Variables!$G$5),0,1)</f>
        <v>1</v>
      </c>
      <c r="AI483" s="77">
        <f t="shared" si="14"/>
        <v>0</v>
      </c>
      <c r="AJ483" s="77">
        <f>IF(I483&gt;Variables!$G$7,0,1)</f>
        <v>1</v>
      </c>
      <c r="AK483" s="77">
        <f>IF(F483&gt;Variables!$G$8,0,1)</f>
        <v>1</v>
      </c>
      <c r="AL483" s="77">
        <f>IF(G483&gt;Variables!$G$9,0,1)</f>
        <v>1</v>
      </c>
      <c r="AM483" s="77">
        <f>IF(AND(K483&gt;Variables!$G$10,K483&lt;Variables!$G$11),0,1)</f>
        <v>1</v>
      </c>
      <c r="AN483" s="77">
        <f>IF(H483&lt;Variables!$G$13,1,0)</f>
        <v>1</v>
      </c>
      <c r="AO483" s="77">
        <f>IF(R483&lt;Variables!$G$12,0,1)</f>
        <v>0</v>
      </c>
      <c r="AP483" s="78">
        <f t="shared" si="15"/>
        <v>1</v>
      </c>
      <c r="AQ483" s="77">
        <f>IF(V483&lt;Variables!$G$15,1,0)</f>
        <v>1</v>
      </c>
      <c r="AR483">
        <v>0</v>
      </c>
      <c r="AS483">
        <v>0</v>
      </c>
      <c r="AT483">
        <v>0</v>
      </c>
      <c r="AU483">
        <v>1</v>
      </c>
      <c r="BA483">
        <v>-0.55000000000000004</v>
      </c>
    </row>
    <row r="484" spans="3:53" x14ac:dyDescent="0.25">
      <c r="C484" t="s">
        <v>245</v>
      </c>
      <c r="D484" t="s">
        <v>240</v>
      </c>
      <c r="E484">
        <v>32.75</v>
      </c>
      <c r="F484">
        <v>8.23</v>
      </c>
      <c r="G484">
        <v>9.5299999999999994</v>
      </c>
      <c r="H484">
        <v>6330</v>
      </c>
      <c r="I484">
        <v>-47.326000000000001</v>
      </c>
      <c r="J484" t="s">
        <v>75</v>
      </c>
      <c r="K484">
        <v>60.94</v>
      </c>
      <c r="L484">
        <v>32.617959999999997</v>
      </c>
      <c r="M484">
        <v>9.822809274400382E-2</v>
      </c>
      <c r="N484">
        <v>32.354883999999998</v>
      </c>
      <c r="O484">
        <v>0.91212195352021708</v>
      </c>
      <c r="P484">
        <v>1794000</v>
      </c>
      <c r="Q484">
        <v>3646000</v>
      </c>
      <c r="R484">
        <v>0.49</v>
      </c>
      <c r="S484">
        <v>24.907</v>
      </c>
      <c r="T484">
        <v>7.8289999999999988</v>
      </c>
      <c r="U484">
        <v>15.001200000000001</v>
      </c>
      <c r="V484">
        <v>2.4746809805022751</v>
      </c>
      <c r="AC484">
        <v>32.97</v>
      </c>
      <c r="AD484">
        <v>31.92</v>
      </c>
      <c r="AH484" s="77">
        <f>IF(AND(M484&lt;Variables!$G$6,M484&gt;Variables!$G$5),0,1)</f>
        <v>1</v>
      </c>
      <c r="AI484" s="77">
        <f t="shared" si="14"/>
        <v>0</v>
      </c>
      <c r="AJ484" s="77">
        <f>IF(I484&gt;Variables!$G$7,0,1)</f>
        <v>1</v>
      </c>
      <c r="AK484" s="77">
        <f>IF(F484&gt;Variables!$G$8,0,1)</f>
        <v>1</v>
      </c>
      <c r="AL484" s="77">
        <f>IF(G484&gt;Variables!$G$9,0,1)</f>
        <v>1</v>
      </c>
      <c r="AM484" s="77">
        <f>IF(AND(K484&gt;Variables!$G$10,K484&lt;Variables!$G$11),0,1)</f>
        <v>1</v>
      </c>
      <c r="AN484" s="77">
        <f>IF(H484&lt;Variables!$G$13,1,0)</f>
        <v>0</v>
      </c>
      <c r="AO484" s="77">
        <f>IF(R484&lt;Variables!$G$12,0,1)</f>
        <v>0</v>
      </c>
      <c r="AP484" s="78">
        <f t="shared" si="15"/>
        <v>1</v>
      </c>
      <c r="AQ484" s="77">
        <f>IF(V484&lt;Variables!$G$15,1,0)</f>
        <v>1</v>
      </c>
      <c r="AR484">
        <v>0</v>
      </c>
      <c r="AS484">
        <v>0</v>
      </c>
      <c r="AT484">
        <v>1</v>
      </c>
      <c r="AU484">
        <v>0</v>
      </c>
      <c r="BA484">
        <v>-1.84</v>
      </c>
    </row>
    <row r="485" spans="3:53" x14ac:dyDescent="0.25">
      <c r="C485" t="s">
        <v>245</v>
      </c>
      <c r="D485" t="s">
        <v>151</v>
      </c>
      <c r="E485">
        <v>127.83</v>
      </c>
      <c r="F485">
        <v>9.4499999999999993</v>
      </c>
      <c r="G485">
        <v>11.34</v>
      </c>
      <c r="H485">
        <v>8109.9999999999991</v>
      </c>
      <c r="I485">
        <v>-41.597000000000001</v>
      </c>
      <c r="J485" t="s">
        <v>75</v>
      </c>
      <c r="K485">
        <v>54.34</v>
      </c>
      <c r="L485">
        <v>126.95117</v>
      </c>
      <c r="M485">
        <v>0.3692994715999724</v>
      </c>
      <c r="N485">
        <v>127.185034</v>
      </c>
      <c r="O485">
        <v>0.18474343451447281</v>
      </c>
      <c r="P485">
        <v>739727</v>
      </c>
      <c r="Q485">
        <v>898929</v>
      </c>
      <c r="R485">
        <v>0.82</v>
      </c>
      <c r="S485">
        <v>24.907</v>
      </c>
      <c r="T485">
        <v>7.8289999999999988</v>
      </c>
      <c r="U485">
        <v>15.001200000000001</v>
      </c>
      <c r="V485">
        <v>2.397731843705325</v>
      </c>
      <c r="AC485">
        <v>131.84</v>
      </c>
      <c r="AD485">
        <v>126.19</v>
      </c>
      <c r="AH485" s="77">
        <f>IF(AND(M485&lt;Variables!$G$6,M485&gt;Variables!$G$5),0,1)</f>
        <v>1</v>
      </c>
      <c r="AI485" s="77">
        <f t="shared" si="14"/>
        <v>1</v>
      </c>
      <c r="AJ485" s="77">
        <f>IF(I485&gt;Variables!$G$7,0,1)</f>
        <v>1</v>
      </c>
      <c r="AK485" s="77">
        <f>IF(F485&gt;Variables!$G$8,0,1)</f>
        <v>0</v>
      </c>
      <c r="AL485" s="77">
        <f>IF(G485&gt;Variables!$G$9,0,1)</f>
        <v>0</v>
      </c>
      <c r="AM485" s="77">
        <f>IF(AND(K485&gt;Variables!$G$10,K485&lt;Variables!$G$11),0,1)</f>
        <v>1</v>
      </c>
      <c r="AN485" s="77">
        <f>IF(H485&lt;Variables!$G$13,1,0)</f>
        <v>0</v>
      </c>
      <c r="AO485" s="77">
        <f>IF(R485&lt;Variables!$G$12,0,1)</f>
        <v>0</v>
      </c>
      <c r="AP485" s="78">
        <f t="shared" si="15"/>
        <v>1</v>
      </c>
      <c r="AQ485" s="77">
        <f>IF(V485&lt;Variables!$G$15,1,0)</f>
        <v>1</v>
      </c>
      <c r="AR485">
        <v>0</v>
      </c>
      <c r="AS485">
        <v>0</v>
      </c>
      <c r="AT485">
        <v>0</v>
      </c>
      <c r="AU485">
        <v>1</v>
      </c>
      <c r="BA485">
        <v>-0.5</v>
      </c>
    </row>
    <row r="486" spans="3:53" x14ac:dyDescent="0.25">
      <c r="C486" t="s">
        <v>245</v>
      </c>
      <c r="D486" t="s">
        <v>166</v>
      </c>
      <c r="E486">
        <v>54.46</v>
      </c>
      <c r="F486">
        <v>9.98</v>
      </c>
      <c r="G486">
        <v>9.67</v>
      </c>
      <c r="H486">
        <v>8010</v>
      </c>
      <c r="I486">
        <v>199.65700000000001</v>
      </c>
      <c r="J486" t="s">
        <v>75</v>
      </c>
      <c r="K486">
        <v>56.9</v>
      </c>
      <c r="L486">
        <v>54.140664999999991</v>
      </c>
      <c r="M486">
        <v>0.19271096873303289</v>
      </c>
      <c r="N486">
        <v>53.491570000000003</v>
      </c>
      <c r="O486">
        <v>1.4085023116726649</v>
      </c>
      <c r="P486">
        <v>2013000</v>
      </c>
      <c r="Q486">
        <v>1484000</v>
      </c>
      <c r="R486">
        <v>1.36</v>
      </c>
      <c r="S486">
        <v>24.907</v>
      </c>
      <c r="T486">
        <v>7.8289999999999988</v>
      </c>
      <c r="U486">
        <v>15.001200000000001</v>
      </c>
      <c r="V486">
        <v>2.4296333247968041</v>
      </c>
      <c r="AC486">
        <v>54.83</v>
      </c>
      <c r="AD486">
        <v>52.52</v>
      </c>
      <c r="AH486" s="77">
        <f>IF(AND(M486&lt;Variables!$G$6,M486&gt;Variables!$G$5),0,1)</f>
        <v>1</v>
      </c>
      <c r="AI486" s="77">
        <f t="shared" si="14"/>
        <v>0</v>
      </c>
      <c r="AJ486" s="77">
        <f>IF(I486&gt;Variables!$G$7,0,1)</f>
        <v>0</v>
      </c>
      <c r="AK486" s="77">
        <f>IF(F486&gt;Variables!$G$8,0,1)</f>
        <v>0</v>
      </c>
      <c r="AL486" s="77">
        <f>IF(G486&gt;Variables!$G$9,0,1)</f>
        <v>1</v>
      </c>
      <c r="AM486" s="77">
        <f>IF(AND(K486&gt;Variables!$G$10,K486&lt;Variables!$G$11),0,1)</f>
        <v>1</v>
      </c>
      <c r="AN486" s="77">
        <f>IF(H486&lt;Variables!$G$13,1,0)</f>
        <v>0</v>
      </c>
      <c r="AO486" s="77">
        <f>IF(R486&lt;Variables!$G$12,0,1)</f>
        <v>0</v>
      </c>
      <c r="AP486" s="78">
        <f t="shared" si="15"/>
        <v>1</v>
      </c>
      <c r="AQ486" s="77">
        <f>IF(V486&lt;Variables!$G$15,1,0)</f>
        <v>1</v>
      </c>
      <c r="AR486">
        <v>0</v>
      </c>
      <c r="AS486">
        <v>0</v>
      </c>
      <c r="AT486">
        <v>1</v>
      </c>
      <c r="AU486">
        <v>0</v>
      </c>
      <c r="BA486">
        <v>-1.89</v>
      </c>
    </row>
    <row r="487" spans="3:53" x14ac:dyDescent="0.25">
      <c r="C487" t="s">
        <v>245</v>
      </c>
      <c r="D487" t="s">
        <v>129</v>
      </c>
      <c r="E487">
        <v>61</v>
      </c>
      <c r="F487">
        <v>10.29</v>
      </c>
      <c r="G487">
        <v>13.07</v>
      </c>
      <c r="H487">
        <v>23990</v>
      </c>
      <c r="I487">
        <v>84041.403000000006</v>
      </c>
      <c r="J487" t="s">
        <v>75</v>
      </c>
      <c r="K487">
        <v>49.59</v>
      </c>
      <c r="L487">
        <v>61.62677</v>
      </c>
      <c r="M487">
        <v>-0.92325137273947711</v>
      </c>
      <c r="N487">
        <v>60.351324000000012</v>
      </c>
      <c r="O487">
        <v>1.17060563576036</v>
      </c>
      <c r="P487">
        <v>126071000</v>
      </c>
      <c r="Q487">
        <v>146893000</v>
      </c>
      <c r="R487">
        <v>0.86</v>
      </c>
      <c r="S487">
        <v>24.907</v>
      </c>
      <c r="T487">
        <v>7.8289999999999988</v>
      </c>
      <c r="U487">
        <v>15.001200000000001</v>
      </c>
      <c r="V487">
        <v>2.385663732205793</v>
      </c>
      <c r="AC487">
        <v>63.83</v>
      </c>
      <c r="AD487">
        <v>58.07</v>
      </c>
      <c r="AH487" s="77">
        <f>IF(AND(M487&lt;Variables!$G$6,M487&gt;Variables!$G$5),0,1)</f>
        <v>1</v>
      </c>
      <c r="AI487" s="77">
        <f t="shared" si="14"/>
        <v>0</v>
      </c>
      <c r="AJ487" s="77">
        <f>IF(I487&gt;Variables!$G$7,0,1)</f>
        <v>0</v>
      </c>
      <c r="AK487" s="77">
        <f>IF(F487&gt;Variables!$G$8,0,1)</f>
        <v>0</v>
      </c>
      <c r="AL487" s="77">
        <f>IF(G487&gt;Variables!$G$9,0,1)</f>
        <v>0</v>
      </c>
      <c r="AM487" s="77">
        <f>IF(AND(K487&gt;Variables!$G$10,K487&lt;Variables!$G$11),0,1)</f>
        <v>1</v>
      </c>
      <c r="AN487" s="77">
        <f>IF(H487&lt;Variables!$G$13,1,0)</f>
        <v>0</v>
      </c>
      <c r="AO487" s="77">
        <f>IF(R487&lt;Variables!$G$12,0,1)</f>
        <v>0</v>
      </c>
      <c r="AP487" s="78">
        <f t="shared" si="15"/>
        <v>1</v>
      </c>
      <c r="AQ487" s="77">
        <f>IF(V487&lt;Variables!$G$15,1,0)</f>
        <v>1</v>
      </c>
      <c r="AR487">
        <v>0</v>
      </c>
      <c r="AS487">
        <v>0</v>
      </c>
      <c r="AT487">
        <v>1</v>
      </c>
      <c r="AU487">
        <v>0</v>
      </c>
      <c r="BA487">
        <v>-2.25</v>
      </c>
    </row>
    <row r="488" spans="3:53" x14ac:dyDescent="0.25">
      <c r="C488" t="s">
        <v>245</v>
      </c>
      <c r="D488" t="s">
        <v>213</v>
      </c>
      <c r="E488">
        <v>2.6</v>
      </c>
      <c r="F488">
        <v>14.07</v>
      </c>
      <c r="G488">
        <v>-12.92</v>
      </c>
      <c r="H488">
        <v>-99999</v>
      </c>
      <c r="I488">
        <v>-6.3E-2</v>
      </c>
      <c r="J488" t="s">
        <v>75</v>
      </c>
      <c r="K488">
        <v>43.21</v>
      </c>
      <c r="L488">
        <v>2.6090999999999989</v>
      </c>
      <c r="M488">
        <v>-0.54041623548346618</v>
      </c>
      <c r="N488">
        <v>2.6341199999999998</v>
      </c>
      <c r="O488">
        <v>-1.48512596237072</v>
      </c>
      <c r="P488">
        <v>26980000</v>
      </c>
      <c r="Q488">
        <v>286140</v>
      </c>
      <c r="R488">
        <v>94.29</v>
      </c>
      <c r="S488">
        <v>24.907</v>
      </c>
      <c r="T488">
        <v>7.8289999999999988</v>
      </c>
      <c r="U488">
        <v>15.001200000000001</v>
      </c>
      <c r="V488">
        <v>2.300109119144532</v>
      </c>
      <c r="AC488">
        <v>2.7898999999999998</v>
      </c>
      <c r="AD488">
        <v>2.2599999999999998</v>
      </c>
      <c r="AH488" s="77">
        <f>IF(AND(M488&lt;Variables!$G$6,M488&gt;Variables!$G$5),0,1)</f>
        <v>1</v>
      </c>
      <c r="AI488" s="77">
        <f t="shared" si="14"/>
        <v>1</v>
      </c>
      <c r="AJ488" s="77">
        <f>IF(I488&gt;Variables!$G$7,0,1)</f>
        <v>1</v>
      </c>
      <c r="AK488" s="77">
        <f>IF(F488&gt;Variables!$G$8,0,1)</f>
        <v>0</v>
      </c>
      <c r="AL488" s="77">
        <f>IF(G488&gt;Variables!$G$9,0,1)</f>
        <v>1</v>
      </c>
      <c r="AM488" s="77">
        <f>IF(AND(K488&gt;Variables!$G$10,K488&lt;Variables!$G$11),0,1)</f>
        <v>1</v>
      </c>
      <c r="AN488" s="77">
        <f>IF(H488&lt;Variables!$G$13,1,0)</f>
        <v>1</v>
      </c>
      <c r="AO488" s="77">
        <f>IF(R488&lt;Variables!$G$12,0,1)</f>
        <v>1</v>
      </c>
      <c r="AP488" s="78">
        <f t="shared" si="15"/>
        <v>1</v>
      </c>
      <c r="AQ488" s="77">
        <f>IF(V488&lt;Variables!$G$15,1,0)</f>
        <v>1</v>
      </c>
      <c r="AR488">
        <v>1</v>
      </c>
      <c r="AS488">
        <v>0</v>
      </c>
      <c r="AT488">
        <v>0</v>
      </c>
      <c r="AU488">
        <v>0</v>
      </c>
      <c r="BA488">
        <v>2</v>
      </c>
    </row>
    <row r="489" spans="3:53" x14ac:dyDescent="0.25">
      <c r="C489" t="s">
        <v>245</v>
      </c>
      <c r="D489" t="s">
        <v>174</v>
      </c>
      <c r="E489">
        <v>30.94</v>
      </c>
      <c r="F489">
        <v>15.57</v>
      </c>
      <c r="G489">
        <v>14.41</v>
      </c>
      <c r="H489">
        <v>404.55</v>
      </c>
      <c r="I489">
        <v>125.13200000000001</v>
      </c>
      <c r="J489" t="s">
        <v>75</v>
      </c>
      <c r="K489">
        <v>41.51</v>
      </c>
      <c r="L489">
        <v>30.980654999999999</v>
      </c>
      <c r="M489">
        <v>-0.58312195142418544</v>
      </c>
      <c r="N489">
        <v>31.06907142857143</v>
      </c>
      <c r="O489">
        <v>-0.86604271128613453</v>
      </c>
      <c r="P489">
        <v>337199</v>
      </c>
      <c r="Q489">
        <v>701001</v>
      </c>
      <c r="R489">
        <v>0.48</v>
      </c>
      <c r="S489">
        <v>24.907</v>
      </c>
      <c r="T489">
        <v>7.8289999999999988</v>
      </c>
      <c r="U489">
        <v>15.001200000000001</v>
      </c>
      <c r="V489">
        <v>2.2799071336354251</v>
      </c>
      <c r="AC489">
        <v>30.966000000000001</v>
      </c>
      <c r="AD489">
        <v>27.67</v>
      </c>
      <c r="AH489" s="77">
        <f>IF(AND(M489&lt;Variables!$G$6,M489&gt;Variables!$G$5),0,1)</f>
        <v>1</v>
      </c>
      <c r="AI489" s="77">
        <f t="shared" si="14"/>
        <v>1</v>
      </c>
      <c r="AJ489" s="77">
        <f>IF(I489&gt;Variables!$G$7,0,1)</f>
        <v>0</v>
      </c>
      <c r="AK489" s="77">
        <f>IF(F489&gt;Variables!$G$8,0,1)</f>
        <v>0</v>
      </c>
      <c r="AL489" s="77">
        <f>IF(G489&gt;Variables!$G$9,0,1)</f>
        <v>0</v>
      </c>
      <c r="AM489" s="77">
        <f>IF(AND(K489&gt;Variables!$G$10,K489&lt;Variables!$G$11),0,1)</f>
        <v>1</v>
      </c>
      <c r="AN489" s="77">
        <f>IF(H489&lt;Variables!$G$13,1,0)</f>
        <v>1</v>
      </c>
      <c r="AO489" s="77">
        <f>IF(R489&lt;Variables!$G$12,0,1)</f>
        <v>0</v>
      </c>
      <c r="AP489" s="78">
        <f t="shared" si="15"/>
        <v>1</v>
      </c>
      <c r="AQ489" s="77">
        <f>IF(V489&lt;Variables!$G$15,1,0)</f>
        <v>1</v>
      </c>
      <c r="AR489">
        <v>0</v>
      </c>
      <c r="AS489">
        <v>0</v>
      </c>
      <c r="AT489">
        <v>1</v>
      </c>
      <c r="AU489">
        <v>0</v>
      </c>
      <c r="BA489">
        <v>-2.25</v>
      </c>
    </row>
    <row r="490" spans="3:53" x14ac:dyDescent="0.25">
      <c r="C490" t="s">
        <v>245</v>
      </c>
      <c r="D490" t="s">
        <v>218</v>
      </c>
      <c r="E490">
        <v>12.11</v>
      </c>
      <c r="F490">
        <v>20.2</v>
      </c>
      <c r="G490">
        <v>-12.77</v>
      </c>
      <c r="H490">
        <v>89.12</v>
      </c>
      <c r="I490">
        <v>-46.356999999999999</v>
      </c>
      <c r="J490" t="s">
        <v>75</v>
      </c>
      <c r="K490">
        <v>45.76</v>
      </c>
      <c r="L490">
        <v>12.020804999999999</v>
      </c>
      <c r="M490">
        <v>-0.58735667037273054</v>
      </c>
      <c r="N490">
        <v>12.04177</v>
      </c>
      <c r="O490">
        <v>-0.76043638103035549</v>
      </c>
      <c r="P490">
        <v>5710000</v>
      </c>
      <c r="Q490">
        <v>138930</v>
      </c>
      <c r="R490">
        <v>41.1</v>
      </c>
      <c r="S490">
        <v>24.907</v>
      </c>
      <c r="T490">
        <v>7.8289999999999988</v>
      </c>
      <c r="U490">
        <v>15.001200000000001</v>
      </c>
      <c r="V490">
        <v>2.3311526205181758</v>
      </c>
      <c r="AC490">
        <v>13</v>
      </c>
      <c r="AD490">
        <v>11.45</v>
      </c>
      <c r="AH490" s="77">
        <f>IF(AND(M490&lt;Variables!$G$6,M490&gt;Variables!$G$5),0,1)</f>
        <v>1</v>
      </c>
      <c r="AI490" s="77">
        <f t="shared" si="14"/>
        <v>1</v>
      </c>
      <c r="AJ490" s="77">
        <f>IF(I490&gt;Variables!$G$7,0,1)</f>
        <v>1</v>
      </c>
      <c r="AK490" s="77">
        <f>IF(F490&gt;Variables!$G$8,0,1)</f>
        <v>0</v>
      </c>
      <c r="AL490" s="77">
        <f>IF(G490&gt;Variables!$G$9,0,1)</f>
        <v>1</v>
      </c>
      <c r="AM490" s="77">
        <f>IF(AND(K490&gt;Variables!$G$10,K490&lt;Variables!$G$11),0,1)</f>
        <v>1</v>
      </c>
      <c r="AN490" s="77">
        <f>IF(H490&lt;Variables!$G$13,1,0)</f>
        <v>1</v>
      </c>
      <c r="AO490" s="77">
        <f>IF(R490&lt;Variables!$G$12,0,1)</f>
        <v>1</v>
      </c>
      <c r="AP490" s="78">
        <f t="shared" si="15"/>
        <v>1</v>
      </c>
      <c r="AQ490" s="77">
        <f>IF(V490&lt;Variables!$G$15,1,0)</f>
        <v>1</v>
      </c>
      <c r="AR490">
        <v>1</v>
      </c>
      <c r="AS490">
        <v>0</v>
      </c>
      <c r="AT490">
        <v>0</v>
      </c>
      <c r="AU490">
        <v>0</v>
      </c>
      <c r="BA490">
        <v>2</v>
      </c>
    </row>
    <row r="491" spans="3:53" x14ac:dyDescent="0.25">
      <c r="C491" t="s">
        <v>245</v>
      </c>
      <c r="D491" t="s">
        <v>215</v>
      </c>
      <c r="E491">
        <v>0.74</v>
      </c>
      <c r="F491">
        <v>16.66</v>
      </c>
      <c r="G491">
        <v>5.01</v>
      </c>
      <c r="H491">
        <v>-99999</v>
      </c>
      <c r="I491">
        <v>2539594.2799999998</v>
      </c>
      <c r="J491" t="s">
        <v>75</v>
      </c>
      <c r="K491">
        <v>-99999</v>
      </c>
      <c r="L491">
        <v>-99999</v>
      </c>
      <c r="M491">
        <v>-99999</v>
      </c>
      <c r="N491">
        <v>0.73509999999999998</v>
      </c>
      <c r="O491">
        <v>0</v>
      </c>
      <c r="P491">
        <v>50600</v>
      </c>
      <c r="Q491">
        <v>534</v>
      </c>
      <c r="R491">
        <v>94.76</v>
      </c>
      <c r="S491">
        <v>24.907</v>
      </c>
      <c r="T491">
        <v>7.8289999999999988</v>
      </c>
      <c r="U491">
        <v>15.001200000000001</v>
      </c>
      <c r="V491">
        <v>-99999</v>
      </c>
      <c r="AC491">
        <v>0.73499999999999999</v>
      </c>
      <c r="AD491">
        <v>0.68789999999999996</v>
      </c>
      <c r="AH491" s="77">
        <f>IF(AND(M491&lt;Variables!$G$6,M491&gt;Variables!$G$5),0,1)</f>
        <v>1</v>
      </c>
      <c r="AI491" s="77">
        <f t="shared" si="14"/>
        <v>1</v>
      </c>
      <c r="AJ491" s="77">
        <f>IF(I491&gt;Variables!$G$7,0,1)</f>
        <v>0</v>
      </c>
      <c r="AK491" s="77">
        <f>IF(F491&gt;Variables!$G$8,0,1)</f>
        <v>0</v>
      </c>
      <c r="AL491" s="77">
        <f>IF(G491&gt;Variables!$G$9,0,1)</f>
        <v>1</v>
      </c>
      <c r="AM491" s="77">
        <f>IF(AND(K491&gt;Variables!$G$10,K491&lt;Variables!$G$11),0,1)</f>
        <v>1</v>
      </c>
      <c r="AN491" s="77">
        <f>IF(H491&lt;Variables!$G$13,1,0)</f>
        <v>1</v>
      </c>
      <c r="AO491" s="77">
        <f>IF(R491&lt;Variables!$G$12,0,1)</f>
        <v>1</v>
      </c>
      <c r="AP491" s="78">
        <f t="shared" si="15"/>
        <v>1</v>
      </c>
      <c r="AQ491" s="77">
        <f>IF(V491&lt;Variables!$G$15,1,0)</f>
        <v>1</v>
      </c>
      <c r="AR491">
        <v>0</v>
      </c>
      <c r="AS491">
        <v>0</v>
      </c>
      <c r="AT491">
        <v>1</v>
      </c>
      <c r="AU491">
        <v>0</v>
      </c>
      <c r="BA491">
        <v>-2.25</v>
      </c>
    </row>
    <row r="492" spans="3:53" x14ac:dyDescent="0.25">
      <c r="C492" t="s">
        <v>245</v>
      </c>
      <c r="D492" t="s">
        <v>118</v>
      </c>
      <c r="E492">
        <v>30.6</v>
      </c>
      <c r="F492">
        <v>8.11</v>
      </c>
      <c r="G492">
        <v>10.82</v>
      </c>
      <c r="H492">
        <v>2800</v>
      </c>
      <c r="I492">
        <v>-25.335999999999999</v>
      </c>
      <c r="J492" t="s">
        <v>75</v>
      </c>
      <c r="K492">
        <v>69.650000000000006</v>
      </c>
      <c r="L492">
        <v>30.436174999999999</v>
      </c>
      <c r="M492">
        <v>0.60396879699897366</v>
      </c>
      <c r="N492">
        <v>30.083425999999999</v>
      </c>
      <c r="O492">
        <v>1.783619990622084</v>
      </c>
      <c r="P492">
        <v>2515000</v>
      </c>
      <c r="Q492">
        <v>6711000</v>
      </c>
      <c r="R492">
        <v>0.37</v>
      </c>
      <c r="S492">
        <v>24.907</v>
      </c>
      <c r="T492">
        <v>7.8289999999999988</v>
      </c>
      <c r="U492">
        <v>15.001200000000001</v>
      </c>
      <c r="V492">
        <v>2.5205960652233732</v>
      </c>
      <c r="AC492">
        <v>30.805</v>
      </c>
      <c r="AD492">
        <v>29.2</v>
      </c>
      <c r="AH492" s="77">
        <f>IF(AND(M492&lt;Variables!$G$6,M492&gt;Variables!$G$5),0,1)</f>
        <v>1</v>
      </c>
      <c r="AI492" s="77">
        <f t="shared" si="14"/>
        <v>0</v>
      </c>
      <c r="AJ492" s="77">
        <f>IF(I492&gt;Variables!$G$7,0,1)</f>
        <v>1</v>
      </c>
      <c r="AK492" s="77">
        <f>IF(F492&gt;Variables!$G$8,0,1)</f>
        <v>1</v>
      </c>
      <c r="AL492" s="77">
        <f>IF(G492&gt;Variables!$G$9,0,1)</f>
        <v>0</v>
      </c>
      <c r="AM492" s="77">
        <f>IF(AND(K492&gt;Variables!$G$10,K492&lt;Variables!$G$11),0,1)</f>
        <v>0</v>
      </c>
      <c r="AN492" s="77">
        <f>IF(H492&lt;Variables!$G$13,1,0)</f>
        <v>0</v>
      </c>
      <c r="AO492" s="77">
        <f>IF(R492&lt;Variables!$G$12,0,1)</f>
        <v>0</v>
      </c>
      <c r="AP492" s="78">
        <f t="shared" si="15"/>
        <v>1</v>
      </c>
      <c r="AQ492" s="77">
        <f>IF(V492&lt;Variables!$G$15,1,0)</f>
        <v>1</v>
      </c>
      <c r="AR492">
        <v>0</v>
      </c>
      <c r="AS492">
        <v>0</v>
      </c>
      <c r="AT492">
        <v>1</v>
      </c>
      <c r="AU492">
        <v>0</v>
      </c>
      <c r="BA492">
        <v>-1.73</v>
      </c>
    </row>
    <row r="493" spans="3:53" x14ac:dyDescent="0.25">
      <c r="C493" t="s">
        <v>245</v>
      </c>
      <c r="D493" t="s">
        <v>231</v>
      </c>
      <c r="E493">
        <v>361.93</v>
      </c>
      <c r="F493">
        <v>7.83</v>
      </c>
      <c r="G493">
        <v>7.7</v>
      </c>
      <c r="H493">
        <v>56250</v>
      </c>
      <c r="I493">
        <v>-6.7690000000000001</v>
      </c>
      <c r="J493" t="s">
        <v>75</v>
      </c>
      <c r="K493">
        <v>58.36</v>
      </c>
      <c r="L493">
        <v>359.00241999999997</v>
      </c>
      <c r="M493">
        <v>0.50350078420083433</v>
      </c>
      <c r="N493">
        <v>360.58729799999998</v>
      </c>
      <c r="O493">
        <v>6.1760910945889647E-2</v>
      </c>
      <c r="P493">
        <v>1556000</v>
      </c>
      <c r="Q493">
        <v>2076000</v>
      </c>
      <c r="R493">
        <v>0.75</v>
      </c>
      <c r="S493">
        <v>24.907</v>
      </c>
      <c r="T493">
        <v>7.8289999999999988</v>
      </c>
      <c r="U493">
        <v>15.001200000000001</v>
      </c>
      <c r="V493">
        <v>2.428362217797285</v>
      </c>
      <c r="AC493">
        <v>363.62</v>
      </c>
      <c r="AD493">
        <v>353.6139</v>
      </c>
      <c r="AH493" s="77">
        <f>IF(AND(M493&lt;Variables!$G$6,M493&gt;Variables!$G$5),0,1)</f>
        <v>1</v>
      </c>
      <c r="AI493" s="77">
        <f t="shared" si="14"/>
        <v>1</v>
      </c>
      <c r="AJ493" s="77">
        <f>IF(I493&gt;Variables!$G$7,0,1)</f>
        <v>1</v>
      </c>
      <c r="AK493" s="77">
        <f>IF(F493&gt;Variables!$G$8,0,1)</f>
        <v>1</v>
      </c>
      <c r="AL493" s="77">
        <f>IF(G493&gt;Variables!$G$9,0,1)</f>
        <v>1</v>
      </c>
      <c r="AM493" s="77">
        <f>IF(AND(K493&gt;Variables!$G$10,K493&lt;Variables!$G$11),0,1)</f>
        <v>1</v>
      </c>
      <c r="AN493" s="77">
        <f>IF(H493&lt;Variables!$G$13,1,0)</f>
        <v>0</v>
      </c>
      <c r="AO493" s="77">
        <f>IF(R493&lt;Variables!$G$12,0,1)</f>
        <v>0</v>
      </c>
      <c r="AP493" s="78">
        <f t="shared" si="15"/>
        <v>1</v>
      </c>
      <c r="AQ493" s="77">
        <f>IF(V493&lt;Variables!$G$15,1,0)</f>
        <v>1</v>
      </c>
      <c r="AR493">
        <v>0</v>
      </c>
      <c r="AS493">
        <v>0</v>
      </c>
      <c r="AT493">
        <v>1</v>
      </c>
      <c r="AU493">
        <v>0</v>
      </c>
      <c r="BA493">
        <v>-1.56</v>
      </c>
    </row>
    <row r="494" spans="3:53" x14ac:dyDescent="0.25">
      <c r="C494" t="s">
        <v>245</v>
      </c>
      <c r="D494" t="s">
        <v>217</v>
      </c>
      <c r="E494">
        <v>12.75</v>
      </c>
      <c r="F494">
        <v>38.6</v>
      </c>
      <c r="G494">
        <v>15</v>
      </c>
      <c r="H494">
        <v>124.89</v>
      </c>
      <c r="I494">
        <v>-14.023</v>
      </c>
      <c r="J494" t="s">
        <v>75</v>
      </c>
      <c r="K494">
        <v>68.87</v>
      </c>
      <c r="L494">
        <v>11.621930000000001</v>
      </c>
      <c r="M494">
        <v>8.8459489947022529</v>
      </c>
      <c r="N494">
        <v>11.31171</v>
      </c>
      <c r="O494">
        <v>11.83101405534619</v>
      </c>
      <c r="P494">
        <v>2360000</v>
      </c>
      <c r="Q494">
        <v>283960</v>
      </c>
      <c r="R494">
        <v>8.31</v>
      </c>
      <c r="S494">
        <v>24.907</v>
      </c>
      <c r="T494">
        <v>7.8289999999999988</v>
      </c>
      <c r="U494">
        <v>15.001200000000001</v>
      </c>
      <c r="V494">
        <v>1.85042473599101</v>
      </c>
      <c r="AC494">
        <v>12.79</v>
      </c>
      <c r="AD494">
        <v>10.6</v>
      </c>
      <c r="AH494" s="77">
        <f>IF(AND(M494&lt;Variables!$G$6,M494&gt;Variables!$G$5),0,1)</f>
        <v>1</v>
      </c>
      <c r="AI494" s="77">
        <f t="shared" si="14"/>
        <v>0</v>
      </c>
      <c r="AJ494" s="77">
        <f>IF(I494&gt;Variables!$G$7,0,1)</f>
        <v>1</v>
      </c>
      <c r="AK494" s="77">
        <f>IF(F494&gt;Variables!$G$8,0,1)</f>
        <v>0</v>
      </c>
      <c r="AL494" s="77">
        <f>IF(G494&gt;Variables!$G$9,0,1)</f>
        <v>0</v>
      </c>
      <c r="AM494" s="77">
        <f>IF(AND(K494&gt;Variables!$G$10,K494&lt;Variables!$G$11),0,1)</f>
        <v>0</v>
      </c>
      <c r="AN494" s="77">
        <f>IF(H494&lt;Variables!$G$13,1,0)</f>
        <v>1</v>
      </c>
      <c r="AO494" s="77">
        <f>IF(R494&lt;Variables!$G$12,0,1)</f>
        <v>1</v>
      </c>
      <c r="AP494" s="78">
        <f t="shared" si="15"/>
        <v>1</v>
      </c>
      <c r="AQ494" s="77">
        <f>IF(V494&lt;Variables!$G$15,1,0)</f>
        <v>1</v>
      </c>
      <c r="AR494">
        <v>0</v>
      </c>
      <c r="AS494">
        <v>0</v>
      </c>
      <c r="AT494">
        <v>1</v>
      </c>
      <c r="AU494">
        <v>0</v>
      </c>
      <c r="BA494">
        <v>-2.25</v>
      </c>
    </row>
    <row r="495" spans="3:53" x14ac:dyDescent="0.25">
      <c r="C495" t="s">
        <v>245</v>
      </c>
      <c r="D495" t="s">
        <v>200</v>
      </c>
      <c r="E495">
        <v>24.93</v>
      </c>
      <c r="F495">
        <v>52.07</v>
      </c>
      <c r="G495">
        <v>46.8</v>
      </c>
      <c r="H495">
        <v>306.89</v>
      </c>
      <c r="I495">
        <v>0.03</v>
      </c>
      <c r="J495" t="s">
        <v>75</v>
      </c>
      <c r="K495">
        <v>70.180000000000007</v>
      </c>
      <c r="L495">
        <v>19.404119999999999</v>
      </c>
      <c r="M495">
        <v>13.48105453893297</v>
      </c>
      <c r="N495">
        <v>18.879322222222221</v>
      </c>
      <c r="O495">
        <v>16.63554306033819</v>
      </c>
      <c r="P495">
        <v>161360</v>
      </c>
      <c r="Q495">
        <v>6440</v>
      </c>
      <c r="R495">
        <v>25.06</v>
      </c>
      <c r="S495">
        <v>24.907</v>
      </c>
      <c r="T495">
        <v>7.8289999999999988</v>
      </c>
      <c r="U495">
        <v>15.001200000000001</v>
      </c>
      <c r="V495">
        <v>1.4398836804274551</v>
      </c>
      <c r="AC495">
        <v>26.5</v>
      </c>
      <c r="AD495">
        <v>11.77</v>
      </c>
      <c r="AH495" s="77">
        <f>IF(AND(M495&lt;Variables!$G$6,M495&gt;Variables!$G$5),0,1)</f>
        <v>1</v>
      </c>
      <c r="AI495" s="77">
        <f t="shared" si="14"/>
        <v>0</v>
      </c>
      <c r="AJ495" s="77">
        <f>IF(I495&gt;Variables!$G$7,0,1)</f>
        <v>1</v>
      </c>
      <c r="AK495" s="77">
        <f>IF(F495&gt;Variables!$G$8,0,1)</f>
        <v>0</v>
      </c>
      <c r="AL495" s="77">
        <f>IF(G495&gt;Variables!$G$9,0,1)</f>
        <v>0</v>
      </c>
      <c r="AM495" s="77">
        <f>IF(AND(K495&gt;Variables!$G$10,K495&lt;Variables!$G$11),0,1)</f>
        <v>1</v>
      </c>
      <c r="AN495" s="77">
        <f>IF(H495&lt;Variables!$G$13,1,0)</f>
        <v>1</v>
      </c>
      <c r="AO495" s="77">
        <f>IF(R495&lt;Variables!$G$12,0,1)</f>
        <v>1</v>
      </c>
      <c r="AP495" s="78">
        <f t="shared" si="15"/>
        <v>1</v>
      </c>
      <c r="AQ495" s="77">
        <f>IF(V495&lt;Variables!$G$15,1,0)</f>
        <v>1</v>
      </c>
      <c r="AR495">
        <v>0</v>
      </c>
      <c r="AS495">
        <v>0</v>
      </c>
      <c r="AT495">
        <v>0</v>
      </c>
      <c r="AU495">
        <v>0</v>
      </c>
      <c r="BA495">
        <v>0</v>
      </c>
    </row>
    <row r="496" spans="3:53" x14ac:dyDescent="0.25">
      <c r="C496" t="s">
        <v>245</v>
      </c>
      <c r="D496" t="s">
        <v>160</v>
      </c>
      <c r="E496">
        <v>22.14</v>
      </c>
      <c r="F496">
        <v>8</v>
      </c>
      <c r="G496">
        <v>9.6999999999999993</v>
      </c>
      <c r="H496">
        <v>2340</v>
      </c>
      <c r="I496">
        <v>-38.673999999999999</v>
      </c>
      <c r="J496" t="s">
        <v>74</v>
      </c>
      <c r="K496">
        <v>48.56</v>
      </c>
      <c r="L496">
        <v>22.182205</v>
      </c>
      <c r="M496">
        <v>-0.1001027625522331</v>
      </c>
      <c r="N496">
        <v>22.148982</v>
      </c>
      <c r="O496">
        <v>4.9744949903356858E-2</v>
      </c>
      <c r="P496">
        <v>686948</v>
      </c>
      <c r="Q496">
        <v>1490000</v>
      </c>
      <c r="R496">
        <v>0.46</v>
      </c>
      <c r="S496">
        <v>24.907</v>
      </c>
      <c r="T496">
        <v>7.8289999999999988</v>
      </c>
      <c r="U496">
        <v>15.001200000000001</v>
      </c>
      <c r="V496">
        <v>2.354267972465677</v>
      </c>
      <c r="AC496">
        <v>22.59</v>
      </c>
      <c r="AD496">
        <v>21.12</v>
      </c>
      <c r="AH496" s="77">
        <f>IF(AND(M496&lt;Variables!$G$6,M496&gt;Variables!$G$5),0,1)</f>
        <v>1</v>
      </c>
      <c r="AI496" s="77">
        <f t="shared" si="14"/>
        <v>0</v>
      </c>
      <c r="AJ496" s="77">
        <f>IF(I496&gt;Variables!$G$7,0,1)</f>
        <v>1</v>
      </c>
      <c r="AK496" s="77">
        <f>IF(F496&gt;Variables!$G$8,0,1)</f>
        <v>1</v>
      </c>
      <c r="AL496" s="77">
        <f>IF(G496&gt;Variables!$G$9,0,1)</f>
        <v>1</v>
      </c>
      <c r="AM496" s="77">
        <f>IF(AND(K496&gt;Variables!$G$10,K496&lt;Variables!$G$11),0,1)</f>
        <v>1</v>
      </c>
      <c r="AN496" s="77">
        <f>IF(H496&lt;Variables!$G$13,1,0)</f>
        <v>0</v>
      </c>
      <c r="AO496" s="77">
        <f>IF(R496&lt;Variables!$G$12,0,1)</f>
        <v>0</v>
      </c>
      <c r="AP496" s="78">
        <f t="shared" si="15"/>
        <v>0</v>
      </c>
      <c r="AQ496" s="77">
        <f>IF(V496&lt;Variables!$G$15,1,0)</f>
        <v>1</v>
      </c>
      <c r="AR496">
        <v>0</v>
      </c>
      <c r="AS496">
        <v>0</v>
      </c>
      <c r="AT496">
        <v>1</v>
      </c>
      <c r="AU496">
        <v>0</v>
      </c>
      <c r="BA496">
        <v>-2.25</v>
      </c>
    </row>
    <row r="497" spans="3:53" x14ac:dyDescent="0.25">
      <c r="C497" t="s">
        <v>245</v>
      </c>
      <c r="D497" t="s">
        <v>79</v>
      </c>
      <c r="E497">
        <v>51.27</v>
      </c>
      <c r="F497">
        <v>7.44</v>
      </c>
      <c r="G497">
        <v>2.73</v>
      </c>
      <c r="H497">
        <v>9750</v>
      </c>
      <c r="I497">
        <v>-39.854999999999997</v>
      </c>
      <c r="J497" t="s">
        <v>75</v>
      </c>
      <c r="K497">
        <v>39.51</v>
      </c>
      <c r="L497">
        <v>51.378660000000004</v>
      </c>
      <c r="M497">
        <v>-0.42558525270999081</v>
      </c>
      <c r="N497">
        <v>51.811622</v>
      </c>
      <c r="O497">
        <v>-1.2576753532248099</v>
      </c>
      <c r="P497">
        <v>13488000</v>
      </c>
      <c r="Q497">
        <v>6236000</v>
      </c>
      <c r="R497">
        <v>2.16</v>
      </c>
      <c r="S497">
        <v>24.907</v>
      </c>
      <c r="T497">
        <v>7.8289999999999988</v>
      </c>
      <c r="U497">
        <v>15.001200000000001</v>
      </c>
      <c r="V497">
        <v>2.2564956602693802</v>
      </c>
      <c r="AC497">
        <v>52.55</v>
      </c>
      <c r="AD497">
        <v>50.51</v>
      </c>
      <c r="AH497" s="77">
        <f>IF(AND(M497&lt;Variables!$G$6,M497&gt;Variables!$G$5),0,1)</f>
        <v>1</v>
      </c>
      <c r="AI497" s="77">
        <f t="shared" si="14"/>
        <v>1</v>
      </c>
      <c r="AJ497" s="77">
        <f>IF(I497&gt;Variables!$G$7,0,1)</f>
        <v>1</v>
      </c>
      <c r="AK497" s="77">
        <f>IF(F497&gt;Variables!$G$8,0,1)</f>
        <v>1</v>
      </c>
      <c r="AL497" s="77">
        <f>IF(G497&gt;Variables!$G$9,0,1)</f>
        <v>1</v>
      </c>
      <c r="AM497" s="77">
        <f>IF(AND(K497&gt;Variables!$G$10,K497&lt;Variables!$G$11),0,1)</f>
        <v>1</v>
      </c>
      <c r="AN497" s="77">
        <f>IF(H497&lt;Variables!$G$13,1,0)</f>
        <v>0</v>
      </c>
      <c r="AO497" s="77">
        <f>IF(R497&lt;Variables!$G$12,0,1)</f>
        <v>0</v>
      </c>
      <c r="AP497" s="78">
        <f t="shared" si="15"/>
        <v>1</v>
      </c>
      <c r="AQ497" s="77">
        <f>IF(V497&lt;Variables!$G$15,1,0)</f>
        <v>1</v>
      </c>
      <c r="AR497">
        <v>1</v>
      </c>
      <c r="AS497">
        <v>0</v>
      </c>
      <c r="AT497">
        <v>0</v>
      </c>
      <c r="AU497">
        <v>0</v>
      </c>
      <c r="BA497">
        <v>0.66</v>
      </c>
    </row>
    <row r="498" spans="3:53" x14ac:dyDescent="0.25">
      <c r="C498" t="s">
        <v>245</v>
      </c>
      <c r="D498" t="s">
        <v>188</v>
      </c>
      <c r="E498">
        <v>44.43</v>
      </c>
      <c r="F498">
        <v>7.6</v>
      </c>
      <c r="G498">
        <v>7.64</v>
      </c>
      <c r="H498">
        <v>30630</v>
      </c>
      <c r="I498">
        <v>0.193</v>
      </c>
      <c r="J498" t="s">
        <v>75</v>
      </c>
      <c r="K498">
        <v>74.400000000000006</v>
      </c>
      <c r="L498">
        <v>43.949249999999999</v>
      </c>
      <c r="M498">
        <v>0.63880498529553431</v>
      </c>
      <c r="N498">
        <v>43.717371999999997</v>
      </c>
      <c r="O498">
        <v>1.172595644587235</v>
      </c>
      <c r="P498">
        <v>9271000</v>
      </c>
      <c r="Q498">
        <v>14910000</v>
      </c>
      <c r="R498">
        <v>0.62</v>
      </c>
      <c r="S498">
        <v>24.907</v>
      </c>
      <c r="T498">
        <v>7.8289999999999988</v>
      </c>
      <c r="U498">
        <v>15.001200000000001</v>
      </c>
      <c r="V498">
        <v>2.5581602717224992</v>
      </c>
      <c r="AC498">
        <v>44.4</v>
      </c>
      <c r="AD498">
        <v>43.12</v>
      </c>
      <c r="AH498" s="77">
        <f>IF(AND(M498&lt;Variables!$G$6,M498&gt;Variables!$G$5),0,1)</f>
        <v>1</v>
      </c>
      <c r="AI498" s="77">
        <f t="shared" si="14"/>
        <v>0</v>
      </c>
      <c r="AJ498" s="77">
        <f>IF(I498&gt;Variables!$G$7,0,1)</f>
        <v>1</v>
      </c>
      <c r="AK498" s="77">
        <f>IF(F498&gt;Variables!$G$8,0,1)</f>
        <v>1</v>
      </c>
      <c r="AL498" s="77">
        <f>IF(G498&gt;Variables!$G$9,0,1)</f>
        <v>1</v>
      </c>
      <c r="AM498" s="77">
        <f>IF(AND(K498&gt;Variables!$G$10,K498&lt;Variables!$G$11),0,1)</f>
        <v>1</v>
      </c>
      <c r="AN498" s="77">
        <f>IF(H498&lt;Variables!$G$13,1,0)</f>
        <v>0</v>
      </c>
      <c r="AO498" s="77">
        <f>IF(R498&lt;Variables!$G$12,0,1)</f>
        <v>0</v>
      </c>
      <c r="AP498" s="78">
        <f t="shared" si="15"/>
        <v>1</v>
      </c>
      <c r="AQ498" s="77">
        <f>IF(V498&lt;Variables!$G$15,1,0)</f>
        <v>1</v>
      </c>
      <c r="AR498">
        <v>0</v>
      </c>
      <c r="AS498">
        <v>0</v>
      </c>
      <c r="AT498">
        <v>1</v>
      </c>
      <c r="AU498">
        <v>0</v>
      </c>
      <c r="BA498">
        <v>-2.25</v>
      </c>
    </row>
    <row r="499" spans="3:53" x14ac:dyDescent="0.25">
      <c r="C499" t="s">
        <v>245</v>
      </c>
      <c r="D499" t="s">
        <v>216</v>
      </c>
      <c r="E499">
        <v>47.58</v>
      </c>
      <c r="F499">
        <v>7.67</v>
      </c>
      <c r="G499">
        <v>3.66</v>
      </c>
      <c r="H499">
        <v>2660</v>
      </c>
      <c r="I499">
        <v>1.167</v>
      </c>
      <c r="J499" t="s">
        <v>74</v>
      </c>
      <c r="K499">
        <v>46.63</v>
      </c>
      <c r="L499">
        <v>47.554862499999999</v>
      </c>
      <c r="M499">
        <v>-0.2415368144529931</v>
      </c>
      <c r="N499">
        <v>47.54537083333333</v>
      </c>
      <c r="O499">
        <v>-0.2216216457806193</v>
      </c>
      <c r="P499">
        <v>92753</v>
      </c>
      <c r="Q499">
        <v>141185</v>
      </c>
      <c r="R499">
        <v>0.66</v>
      </c>
      <c r="S499">
        <v>24.907</v>
      </c>
      <c r="T499">
        <v>7.8289999999999988</v>
      </c>
      <c r="U499">
        <v>15.001200000000001</v>
      </c>
      <c r="V499">
        <v>2.3360159856369052</v>
      </c>
      <c r="AC499">
        <v>47.56</v>
      </c>
      <c r="AD499">
        <v>46.42</v>
      </c>
      <c r="AH499" s="77">
        <f>IF(AND(M499&lt;Variables!$G$6,M499&gt;Variables!$G$5),0,1)</f>
        <v>1</v>
      </c>
      <c r="AI499" s="77">
        <f t="shared" si="14"/>
        <v>0</v>
      </c>
      <c r="AJ499" s="77">
        <f>IF(I499&gt;Variables!$G$7,0,1)</f>
        <v>1</v>
      </c>
      <c r="AK499" s="77">
        <f>IF(F499&gt;Variables!$G$8,0,1)</f>
        <v>1</v>
      </c>
      <c r="AL499" s="77">
        <f>IF(G499&gt;Variables!$G$9,0,1)</f>
        <v>1</v>
      </c>
      <c r="AM499" s="77">
        <f>IF(AND(K499&gt;Variables!$G$10,K499&lt;Variables!$G$11),0,1)</f>
        <v>1</v>
      </c>
      <c r="AN499" s="77">
        <f>IF(H499&lt;Variables!$G$13,1,0)</f>
        <v>0</v>
      </c>
      <c r="AO499" s="77">
        <f>IF(R499&lt;Variables!$G$12,0,1)</f>
        <v>0</v>
      </c>
      <c r="AP499" s="78">
        <f t="shared" si="15"/>
        <v>0</v>
      </c>
      <c r="AQ499" s="77">
        <f>IF(V499&lt;Variables!$G$15,1,0)</f>
        <v>1</v>
      </c>
      <c r="AR499">
        <v>0</v>
      </c>
      <c r="AS499">
        <v>0</v>
      </c>
      <c r="AT499">
        <v>1</v>
      </c>
      <c r="AU499">
        <v>0</v>
      </c>
      <c r="BA499">
        <v>-2.25</v>
      </c>
    </row>
    <row r="500" spans="3:53" x14ac:dyDescent="0.25">
      <c r="C500" t="s">
        <v>245</v>
      </c>
      <c r="D500" t="s">
        <v>221</v>
      </c>
      <c r="E500">
        <v>8.3699999999999992</v>
      </c>
      <c r="F500">
        <v>10.4</v>
      </c>
      <c r="G500">
        <v>1.64</v>
      </c>
      <c r="H500">
        <v>-99999</v>
      </c>
      <c r="I500">
        <v>0.91400000000000003</v>
      </c>
      <c r="J500" t="s">
        <v>75</v>
      </c>
      <c r="K500">
        <v>64.88</v>
      </c>
      <c r="L500">
        <v>8.3436249999999994</v>
      </c>
      <c r="M500">
        <v>1.647964763518538E-2</v>
      </c>
      <c r="N500">
        <v>8.3353272727272731</v>
      </c>
      <c r="O500">
        <v>0.1160449608784543</v>
      </c>
      <c r="P500">
        <v>42700</v>
      </c>
      <c r="Q500">
        <v>327629</v>
      </c>
      <c r="R500">
        <v>0.13</v>
      </c>
      <c r="S500">
        <v>24.907</v>
      </c>
      <c r="T500">
        <v>7.8289999999999988</v>
      </c>
      <c r="U500">
        <v>15.001200000000001</v>
      </c>
      <c r="V500">
        <v>2.5200201420126129</v>
      </c>
      <c r="AC500">
        <v>8.35</v>
      </c>
      <c r="AD500">
        <v>8.26</v>
      </c>
      <c r="AH500" s="77">
        <f>IF(AND(M500&lt;Variables!$G$6,M500&gt;Variables!$G$5),0,1)</f>
        <v>1</v>
      </c>
      <c r="AI500" s="77">
        <f t="shared" si="14"/>
        <v>0</v>
      </c>
      <c r="AJ500" s="77">
        <f>IF(I500&gt;Variables!$G$7,0,1)</f>
        <v>1</v>
      </c>
      <c r="AK500" s="77">
        <f>IF(F500&gt;Variables!$G$8,0,1)</f>
        <v>0</v>
      </c>
      <c r="AL500" s="77">
        <f>IF(G500&gt;Variables!$G$9,0,1)</f>
        <v>1</v>
      </c>
      <c r="AM500" s="77">
        <f>IF(AND(K500&gt;Variables!$G$10,K500&lt;Variables!$G$11),0,1)</f>
        <v>0</v>
      </c>
      <c r="AN500" s="77">
        <f>IF(H500&lt;Variables!$G$13,1,0)</f>
        <v>1</v>
      </c>
      <c r="AO500" s="77">
        <f>IF(R500&lt;Variables!$G$12,0,1)</f>
        <v>0</v>
      </c>
      <c r="AP500" s="78">
        <f t="shared" si="15"/>
        <v>1</v>
      </c>
      <c r="AQ500" s="77">
        <f>IF(V500&lt;Variables!$G$15,1,0)</f>
        <v>1</v>
      </c>
      <c r="AR500">
        <v>0</v>
      </c>
      <c r="AS500">
        <v>0</v>
      </c>
      <c r="AT500">
        <v>0</v>
      </c>
      <c r="AU500">
        <v>0</v>
      </c>
      <c r="BA500">
        <v>0</v>
      </c>
    </row>
    <row r="501" spans="3:53" x14ac:dyDescent="0.25">
      <c r="C501" t="s">
        <v>245</v>
      </c>
      <c r="D501" t="s">
        <v>212</v>
      </c>
      <c r="E501">
        <v>4.17</v>
      </c>
      <c r="F501">
        <v>30.28</v>
      </c>
      <c r="G501">
        <v>-27.85</v>
      </c>
      <c r="H501">
        <v>12.78</v>
      </c>
      <c r="I501">
        <v>-6.0000000000000001E-3</v>
      </c>
      <c r="J501" t="s">
        <v>74</v>
      </c>
      <c r="K501">
        <v>31.17</v>
      </c>
      <c r="L501">
        <v>4.3133549999999996</v>
      </c>
      <c r="M501">
        <v>-3.3235149900715468</v>
      </c>
      <c r="N501">
        <v>4.3075340000000004</v>
      </c>
      <c r="O501">
        <v>-3.1928709094345051</v>
      </c>
      <c r="P501">
        <v>62830000</v>
      </c>
      <c r="Q501">
        <v>441580</v>
      </c>
      <c r="R501">
        <v>142.28</v>
      </c>
      <c r="S501">
        <v>24.907</v>
      </c>
      <c r="T501">
        <v>7.8289999999999988</v>
      </c>
      <c r="U501">
        <v>15.001200000000001</v>
      </c>
      <c r="V501">
        <v>2.0775963881261799</v>
      </c>
      <c r="AC501">
        <v>4.3600000000000003</v>
      </c>
      <c r="AD501">
        <v>3.91</v>
      </c>
      <c r="AH501" s="77">
        <f>IF(AND(M501&lt;Variables!$G$6,M501&gt;Variables!$G$5),0,1)</f>
        <v>0</v>
      </c>
      <c r="AI501" s="77">
        <f t="shared" si="14"/>
        <v>0</v>
      </c>
      <c r="AJ501" s="77">
        <f>IF(I501&gt;Variables!$G$7,0,1)</f>
        <v>1</v>
      </c>
      <c r="AK501" s="77">
        <f>IF(F501&gt;Variables!$G$8,0,1)</f>
        <v>0</v>
      </c>
      <c r="AL501" s="77">
        <f>IF(G501&gt;Variables!$G$9,0,1)</f>
        <v>1</v>
      </c>
      <c r="AM501" s="77">
        <f>IF(AND(K501&gt;Variables!$G$10,K501&lt;Variables!$G$11),0,1)</f>
        <v>1</v>
      </c>
      <c r="AN501" s="77">
        <f>IF(H501&lt;Variables!$G$13,1,0)</f>
        <v>1</v>
      </c>
      <c r="AO501" s="77">
        <f>IF(R501&lt;Variables!$G$12,0,1)</f>
        <v>1</v>
      </c>
      <c r="AP501" s="78">
        <f t="shared" si="15"/>
        <v>0</v>
      </c>
      <c r="AQ501" s="77">
        <f>IF(V501&lt;Variables!$G$15,1,0)</f>
        <v>1</v>
      </c>
      <c r="AR501">
        <v>1</v>
      </c>
      <c r="AS501">
        <v>0</v>
      </c>
      <c r="AT501">
        <v>0</v>
      </c>
      <c r="AU501">
        <v>0</v>
      </c>
      <c r="BA501">
        <v>2</v>
      </c>
    </row>
    <row r="502" spans="3:53" x14ac:dyDescent="0.25">
      <c r="C502" t="s">
        <v>245</v>
      </c>
      <c r="D502" t="s">
        <v>138</v>
      </c>
      <c r="E502">
        <v>17.010000000000002</v>
      </c>
      <c r="F502">
        <v>7.69</v>
      </c>
      <c r="G502">
        <v>5.66</v>
      </c>
      <c r="H502">
        <v>5940</v>
      </c>
      <c r="I502">
        <v>27.904</v>
      </c>
      <c r="J502" t="s">
        <v>75</v>
      </c>
      <c r="K502">
        <v>46.08</v>
      </c>
      <c r="L502">
        <v>17.009740000000001</v>
      </c>
      <c r="M502">
        <v>-0.1160511565726388</v>
      </c>
      <c r="N502">
        <v>17.016431999999998</v>
      </c>
      <c r="O502">
        <v>-0.15533221065381589</v>
      </c>
      <c r="P502">
        <v>6553000</v>
      </c>
      <c r="Q502">
        <v>14396000</v>
      </c>
      <c r="R502">
        <v>0.46</v>
      </c>
      <c r="S502">
        <v>24.907</v>
      </c>
      <c r="T502">
        <v>7.8289999999999988</v>
      </c>
      <c r="U502">
        <v>15.001200000000001</v>
      </c>
      <c r="V502">
        <v>2.3280923195693761</v>
      </c>
      <c r="AC502">
        <v>17.11</v>
      </c>
      <c r="AD502">
        <v>16.510000000000002</v>
      </c>
      <c r="AH502" s="77">
        <f>IF(AND(M502&lt;Variables!$G$6,M502&gt;Variables!$G$5),0,1)</f>
        <v>1</v>
      </c>
      <c r="AI502" s="77">
        <f t="shared" si="14"/>
        <v>1</v>
      </c>
      <c r="AJ502" s="77">
        <f>IF(I502&gt;Variables!$G$7,0,1)</f>
        <v>1</v>
      </c>
      <c r="AK502" s="77">
        <f>IF(F502&gt;Variables!$G$8,0,1)</f>
        <v>1</v>
      </c>
      <c r="AL502" s="77">
        <f>IF(G502&gt;Variables!$G$9,0,1)</f>
        <v>1</v>
      </c>
      <c r="AM502" s="77">
        <f>IF(AND(K502&gt;Variables!$G$10,K502&lt;Variables!$G$11),0,1)</f>
        <v>1</v>
      </c>
      <c r="AN502" s="77">
        <f>IF(H502&lt;Variables!$G$13,1,0)</f>
        <v>0</v>
      </c>
      <c r="AO502" s="77">
        <f>IF(R502&lt;Variables!$G$12,0,1)</f>
        <v>0</v>
      </c>
      <c r="AP502" s="78">
        <f t="shared" si="15"/>
        <v>1</v>
      </c>
      <c r="AQ502" s="77">
        <f>IF(V502&lt;Variables!$G$15,1,0)</f>
        <v>1</v>
      </c>
      <c r="AR502">
        <v>0</v>
      </c>
      <c r="AS502">
        <v>0</v>
      </c>
      <c r="AT502">
        <v>1</v>
      </c>
      <c r="AU502">
        <v>0</v>
      </c>
      <c r="BA502">
        <v>-1.79</v>
      </c>
    </row>
    <row r="503" spans="3:53" x14ac:dyDescent="0.25">
      <c r="C503" t="s">
        <v>246</v>
      </c>
      <c r="D503" t="s">
        <v>215</v>
      </c>
      <c r="E503">
        <v>0.72</v>
      </c>
      <c r="F503">
        <v>16.66</v>
      </c>
      <c r="G503">
        <v>5</v>
      </c>
      <c r="H503">
        <v>-99999</v>
      </c>
      <c r="I503">
        <v>2535086.7760000001</v>
      </c>
      <c r="J503" t="s">
        <v>75</v>
      </c>
      <c r="K503">
        <v>-99999</v>
      </c>
      <c r="L503">
        <v>0.73499999999999999</v>
      </c>
      <c r="M503">
        <v>0</v>
      </c>
      <c r="N503">
        <v>0.73504999999999998</v>
      </c>
      <c r="O503">
        <v>-6.8022583497713753E-3</v>
      </c>
      <c r="P503">
        <v>50600</v>
      </c>
      <c r="Q503">
        <v>534</v>
      </c>
      <c r="R503">
        <v>94.76</v>
      </c>
      <c r="S503">
        <v>24.815999999999999</v>
      </c>
      <c r="T503">
        <v>7.9420000000000019</v>
      </c>
      <c r="U503">
        <v>15.0236</v>
      </c>
      <c r="V503">
        <v>-99999</v>
      </c>
      <c r="AC503">
        <v>0.73</v>
      </c>
      <c r="AD503">
        <v>0.68789999999999996</v>
      </c>
      <c r="AH503" s="77">
        <f>IF(AND(M503&lt;Variables!$G$6,M503&gt;Variables!$G$5),0,1)</f>
        <v>1</v>
      </c>
      <c r="AI503" s="77">
        <f t="shared" si="14"/>
        <v>1</v>
      </c>
      <c r="AJ503" s="77">
        <f>IF(I503&gt;Variables!$G$7,0,1)</f>
        <v>0</v>
      </c>
      <c r="AK503" s="77">
        <f>IF(F503&gt;Variables!$G$8,0,1)</f>
        <v>0</v>
      </c>
      <c r="AL503" s="77">
        <f>IF(G503&gt;Variables!$G$9,0,1)</f>
        <v>1</v>
      </c>
      <c r="AM503" s="77">
        <f>IF(AND(K503&gt;Variables!$G$10,K503&lt;Variables!$G$11),0,1)</f>
        <v>1</v>
      </c>
      <c r="AN503" s="77">
        <f>IF(H503&lt;Variables!$G$13,1,0)</f>
        <v>1</v>
      </c>
      <c r="AO503" s="77">
        <f>IF(R503&lt;Variables!$G$12,0,1)</f>
        <v>1</v>
      </c>
      <c r="AP503" s="78">
        <f t="shared" si="15"/>
        <v>1</v>
      </c>
      <c r="AQ503" s="77">
        <f>IF(V503&lt;Variables!$G$15,1,0)</f>
        <v>1</v>
      </c>
      <c r="AR503">
        <v>0</v>
      </c>
      <c r="AS503">
        <v>0</v>
      </c>
      <c r="AT503">
        <v>1</v>
      </c>
      <c r="AU503">
        <v>0</v>
      </c>
      <c r="BA503">
        <v>-2.25</v>
      </c>
    </row>
    <row r="504" spans="3:53" x14ac:dyDescent="0.25">
      <c r="C504" t="s">
        <v>246</v>
      </c>
      <c r="D504" t="s">
        <v>151</v>
      </c>
      <c r="E504">
        <v>129.25</v>
      </c>
      <c r="F504">
        <v>10.16</v>
      </c>
      <c r="G504">
        <v>12.39</v>
      </c>
      <c r="H504">
        <v>8109.9999999999991</v>
      </c>
      <c r="I504">
        <v>-41.386000000000003</v>
      </c>
      <c r="J504" t="s">
        <v>75</v>
      </c>
      <c r="K504">
        <v>67.099999999999994</v>
      </c>
      <c r="L504">
        <v>127.2312</v>
      </c>
      <c r="M504">
        <v>1.0915561591810949</v>
      </c>
      <c r="N504">
        <v>127.345934</v>
      </c>
      <c r="O504">
        <v>1.0004763874125771</v>
      </c>
      <c r="P504">
        <v>776450</v>
      </c>
      <c r="Q504">
        <v>898929</v>
      </c>
      <c r="R504">
        <v>0.86</v>
      </c>
      <c r="S504">
        <v>24.815999999999999</v>
      </c>
      <c r="T504">
        <v>7.9420000000000019</v>
      </c>
      <c r="U504">
        <v>15.0236</v>
      </c>
      <c r="V504">
        <v>2.4618692572513652</v>
      </c>
      <c r="AC504">
        <v>131.84</v>
      </c>
      <c r="AD504">
        <v>126.19</v>
      </c>
      <c r="AH504" s="77">
        <f>IF(AND(M504&lt;Variables!$G$6,M504&gt;Variables!$G$5),0,1)</f>
        <v>1</v>
      </c>
      <c r="AI504" s="77">
        <f t="shared" si="14"/>
        <v>1</v>
      </c>
      <c r="AJ504" s="77">
        <f>IF(I504&gt;Variables!$G$7,0,1)</f>
        <v>1</v>
      </c>
      <c r="AK504" s="77">
        <f>IF(F504&gt;Variables!$G$8,0,1)</f>
        <v>0</v>
      </c>
      <c r="AL504" s="77">
        <f>IF(G504&gt;Variables!$G$9,0,1)</f>
        <v>0</v>
      </c>
      <c r="AM504" s="77">
        <f>IF(AND(K504&gt;Variables!$G$10,K504&lt;Variables!$G$11),0,1)</f>
        <v>0</v>
      </c>
      <c r="AN504" s="77">
        <f>IF(H504&lt;Variables!$G$13,1,0)</f>
        <v>0</v>
      </c>
      <c r="AO504" s="77">
        <f>IF(R504&lt;Variables!$G$12,0,1)</f>
        <v>0</v>
      </c>
      <c r="AP504" s="78">
        <f t="shared" si="15"/>
        <v>1</v>
      </c>
      <c r="AQ504" s="77">
        <f>IF(V504&lt;Variables!$G$15,1,0)</f>
        <v>1</v>
      </c>
      <c r="AR504">
        <v>0</v>
      </c>
      <c r="AS504">
        <v>0</v>
      </c>
      <c r="AT504">
        <v>1</v>
      </c>
      <c r="AU504">
        <v>0</v>
      </c>
      <c r="BA504">
        <v>-2.25</v>
      </c>
    </row>
    <row r="505" spans="3:53" x14ac:dyDescent="0.25">
      <c r="C505" t="s">
        <v>246</v>
      </c>
      <c r="D505" t="s">
        <v>217</v>
      </c>
      <c r="E505">
        <v>12.42</v>
      </c>
      <c r="F505">
        <v>41.01</v>
      </c>
      <c r="G505">
        <v>11.91</v>
      </c>
      <c r="H505">
        <v>124.89</v>
      </c>
      <c r="I505">
        <v>-14.340999999999999</v>
      </c>
      <c r="J505" t="s">
        <v>75</v>
      </c>
      <c r="K505">
        <v>59.55</v>
      </c>
      <c r="L505">
        <v>11.906494736842101</v>
      </c>
      <c r="M505">
        <v>3.3889509219647622</v>
      </c>
      <c r="N505">
        <v>11.441848979591841</v>
      </c>
      <c r="O505">
        <v>7.5875063720613323</v>
      </c>
      <c r="P505">
        <v>2860000</v>
      </c>
      <c r="Q505">
        <v>283960</v>
      </c>
      <c r="R505">
        <v>10.07</v>
      </c>
      <c r="S505">
        <v>24.815999999999999</v>
      </c>
      <c r="T505">
        <v>7.9420000000000019</v>
      </c>
      <c r="U505">
        <v>15.0236</v>
      </c>
      <c r="V505">
        <v>2.2843566540207592</v>
      </c>
      <c r="AC505">
        <v>12.459899999999999</v>
      </c>
      <c r="AD505">
        <v>10.6</v>
      </c>
      <c r="AH505" s="77">
        <f>IF(AND(M505&lt;Variables!$G$6,M505&gt;Variables!$G$5),0,1)</f>
        <v>1</v>
      </c>
      <c r="AI505" s="77">
        <f t="shared" si="14"/>
        <v>0</v>
      </c>
      <c r="AJ505" s="77">
        <f>IF(I505&gt;Variables!$G$7,0,1)</f>
        <v>1</v>
      </c>
      <c r="AK505" s="77">
        <f>IF(F505&gt;Variables!$G$8,0,1)</f>
        <v>0</v>
      </c>
      <c r="AL505" s="77">
        <f>IF(G505&gt;Variables!$G$9,0,1)</f>
        <v>0</v>
      </c>
      <c r="AM505" s="77">
        <f>IF(AND(K505&gt;Variables!$G$10,K505&lt;Variables!$G$11),0,1)</f>
        <v>1</v>
      </c>
      <c r="AN505" s="77">
        <f>IF(H505&lt;Variables!$G$13,1,0)</f>
        <v>1</v>
      </c>
      <c r="AO505" s="77">
        <f>IF(R505&lt;Variables!$G$12,0,1)</f>
        <v>1</v>
      </c>
      <c r="AP505" s="78">
        <f t="shared" si="15"/>
        <v>1</v>
      </c>
      <c r="AQ505" s="77">
        <f>IF(V505&lt;Variables!$G$15,1,0)</f>
        <v>1</v>
      </c>
      <c r="AR505">
        <v>0</v>
      </c>
      <c r="AS505">
        <v>0</v>
      </c>
      <c r="AT505">
        <v>1</v>
      </c>
      <c r="AU505">
        <v>0</v>
      </c>
      <c r="BA505">
        <v>-2.25</v>
      </c>
    </row>
    <row r="506" spans="3:53" x14ac:dyDescent="0.25">
      <c r="C506" t="s">
        <v>246</v>
      </c>
      <c r="D506" t="s">
        <v>220</v>
      </c>
      <c r="E506">
        <v>2.61</v>
      </c>
      <c r="F506">
        <v>28.39</v>
      </c>
      <c r="G506">
        <v>-24.29</v>
      </c>
      <c r="H506">
        <v>25.86</v>
      </c>
      <c r="I506">
        <v>-1.254</v>
      </c>
      <c r="J506" t="s">
        <v>75</v>
      </c>
      <c r="K506">
        <v>36.33</v>
      </c>
      <c r="L506">
        <v>2.6542849999999998</v>
      </c>
      <c r="M506">
        <v>-1.3142899123492791</v>
      </c>
      <c r="N506">
        <v>2.737018</v>
      </c>
      <c r="O506">
        <v>-4.2973045847707168</v>
      </c>
      <c r="P506">
        <v>60790000</v>
      </c>
      <c r="Q506">
        <v>122770</v>
      </c>
      <c r="R506">
        <v>495.15</v>
      </c>
      <c r="S506">
        <v>24.815999999999999</v>
      </c>
      <c r="T506">
        <v>7.9420000000000019</v>
      </c>
      <c r="U506">
        <v>15.0236</v>
      </c>
      <c r="V506">
        <v>2.207663538843041</v>
      </c>
      <c r="AC506">
        <v>3.3</v>
      </c>
      <c r="AD506">
        <v>2.56</v>
      </c>
      <c r="AH506" s="77">
        <f>IF(AND(M506&lt;Variables!$G$6,M506&gt;Variables!$G$5),0,1)</f>
        <v>0</v>
      </c>
      <c r="AI506" s="77">
        <f t="shared" si="14"/>
        <v>1</v>
      </c>
      <c r="AJ506" s="77">
        <f>IF(I506&gt;Variables!$G$7,0,1)</f>
        <v>1</v>
      </c>
      <c r="AK506" s="77">
        <f>IF(F506&gt;Variables!$G$8,0,1)</f>
        <v>0</v>
      </c>
      <c r="AL506" s="77">
        <f>IF(G506&gt;Variables!$G$9,0,1)</f>
        <v>1</v>
      </c>
      <c r="AM506" s="77">
        <f>IF(AND(K506&gt;Variables!$G$10,K506&lt;Variables!$G$11),0,1)</f>
        <v>1</v>
      </c>
      <c r="AN506" s="77">
        <f>IF(H506&lt;Variables!$G$13,1,0)</f>
        <v>1</v>
      </c>
      <c r="AO506" s="77">
        <f>IF(R506&lt;Variables!$G$12,0,1)</f>
        <v>1</v>
      </c>
      <c r="AP506" s="78">
        <f t="shared" si="15"/>
        <v>1</v>
      </c>
      <c r="AQ506" s="77">
        <f>IF(V506&lt;Variables!$G$15,1,0)</f>
        <v>1</v>
      </c>
      <c r="AR506">
        <v>1</v>
      </c>
      <c r="AS506">
        <v>0</v>
      </c>
      <c r="AT506">
        <v>0</v>
      </c>
      <c r="AU506">
        <v>0</v>
      </c>
      <c r="BA506">
        <v>2</v>
      </c>
    </row>
    <row r="507" spans="3:53" x14ac:dyDescent="0.25">
      <c r="C507" t="s">
        <v>246</v>
      </c>
      <c r="D507" t="s">
        <v>219</v>
      </c>
      <c r="E507">
        <v>2.77</v>
      </c>
      <c r="F507">
        <v>22.42</v>
      </c>
      <c r="G507">
        <v>15.68</v>
      </c>
      <c r="H507">
        <v>417.61</v>
      </c>
      <c r="I507">
        <v>0.93700000000000006</v>
      </c>
      <c r="J507" t="s">
        <v>75</v>
      </c>
      <c r="K507">
        <v>29.17</v>
      </c>
      <c r="L507">
        <v>2.8878849999999998</v>
      </c>
      <c r="M507">
        <v>-5.4636870928031982</v>
      </c>
      <c r="N507">
        <v>2.9617659999999999</v>
      </c>
      <c r="O507">
        <v>-7.8218873469409713</v>
      </c>
      <c r="P507">
        <v>29890000</v>
      </c>
      <c r="Q507">
        <v>1300000</v>
      </c>
      <c r="R507">
        <v>22.99</v>
      </c>
      <c r="S507">
        <v>24.815999999999999</v>
      </c>
      <c r="T507">
        <v>7.9420000000000019</v>
      </c>
      <c r="U507">
        <v>15.0236</v>
      </c>
      <c r="V507">
        <v>1.9645778214236369</v>
      </c>
      <c r="AC507">
        <v>3.02</v>
      </c>
      <c r="AD507">
        <v>2.5299999999999998</v>
      </c>
      <c r="AH507" s="77">
        <f>IF(AND(M507&lt;Variables!$G$6,M507&gt;Variables!$G$5),0,1)</f>
        <v>0</v>
      </c>
      <c r="AI507" s="77">
        <f t="shared" si="14"/>
        <v>1</v>
      </c>
      <c r="AJ507" s="77">
        <f>IF(I507&gt;Variables!$G$7,0,1)</f>
        <v>1</v>
      </c>
      <c r="AK507" s="77">
        <f>IF(F507&gt;Variables!$G$8,0,1)</f>
        <v>0</v>
      </c>
      <c r="AL507" s="77">
        <f>IF(G507&gt;Variables!$G$9,0,1)</f>
        <v>0</v>
      </c>
      <c r="AM507" s="77">
        <f>IF(AND(K507&gt;Variables!$G$10,K507&lt;Variables!$G$11),0,1)</f>
        <v>1</v>
      </c>
      <c r="AN507" s="77">
        <f>IF(H507&lt;Variables!$G$13,1,0)</f>
        <v>1</v>
      </c>
      <c r="AO507" s="77">
        <f>IF(R507&lt;Variables!$G$12,0,1)</f>
        <v>1</v>
      </c>
      <c r="AP507" s="78">
        <f t="shared" si="15"/>
        <v>1</v>
      </c>
      <c r="AQ507" s="77">
        <f>IF(V507&lt;Variables!$G$15,1,0)</f>
        <v>1</v>
      </c>
      <c r="AR507">
        <v>1</v>
      </c>
      <c r="AS507">
        <v>0</v>
      </c>
      <c r="AT507">
        <v>0</v>
      </c>
      <c r="AU507">
        <v>0</v>
      </c>
      <c r="BA507">
        <v>2</v>
      </c>
    </row>
    <row r="508" spans="3:53" x14ac:dyDescent="0.25">
      <c r="C508" t="s">
        <v>246</v>
      </c>
      <c r="D508" t="s">
        <v>218</v>
      </c>
      <c r="E508">
        <v>12.04</v>
      </c>
      <c r="F508">
        <v>19.36</v>
      </c>
      <c r="G508">
        <v>-12.63</v>
      </c>
      <c r="H508">
        <v>89.12</v>
      </c>
      <c r="I508">
        <v>-46.317</v>
      </c>
      <c r="J508" t="s">
        <v>75</v>
      </c>
      <c r="K508">
        <v>47.83</v>
      </c>
      <c r="L508">
        <v>11.976570000000001</v>
      </c>
      <c r="M508">
        <v>-5.4857108504339627E-2</v>
      </c>
      <c r="N508">
        <v>12.064973999999999</v>
      </c>
      <c r="O508">
        <v>-0.78718777180952715</v>
      </c>
      <c r="P508">
        <v>5740000</v>
      </c>
      <c r="Q508">
        <v>138930</v>
      </c>
      <c r="R508">
        <v>41.32</v>
      </c>
      <c r="S508">
        <v>24.815999999999999</v>
      </c>
      <c r="T508">
        <v>7.9420000000000019</v>
      </c>
      <c r="U508">
        <v>15.0236</v>
      </c>
      <c r="V508">
        <v>2.3456012975163998</v>
      </c>
      <c r="AC508">
        <v>13</v>
      </c>
      <c r="AD508">
        <v>11.45</v>
      </c>
      <c r="AH508" s="77">
        <f>IF(AND(M508&lt;Variables!$G$6,M508&gt;Variables!$G$5),0,1)</f>
        <v>1</v>
      </c>
      <c r="AI508" s="77">
        <f t="shared" si="14"/>
        <v>1</v>
      </c>
      <c r="AJ508" s="77">
        <f>IF(I508&gt;Variables!$G$7,0,1)</f>
        <v>1</v>
      </c>
      <c r="AK508" s="77">
        <f>IF(F508&gt;Variables!$G$8,0,1)</f>
        <v>0</v>
      </c>
      <c r="AL508" s="77">
        <f>IF(G508&gt;Variables!$G$9,0,1)</f>
        <v>1</v>
      </c>
      <c r="AM508" s="77">
        <f>IF(AND(K508&gt;Variables!$G$10,K508&lt;Variables!$G$11),0,1)</f>
        <v>1</v>
      </c>
      <c r="AN508" s="77">
        <f>IF(H508&lt;Variables!$G$13,1,0)</f>
        <v>1</v>
      </c>
      <c r="AO508" s="77">
        <f>IF(R508&lt;Variables!$G$12,0,1)</f>
        <v>1</v>
      </c>
      <c r="AP508" s="78">
        <f t="shared" si="15"/>
        <v>1</v>
      </c>
      <c r="AQ508" s="77">
        <f>IF(V508&lt;Variables!$G$15,1,0)</f>
        <v>1</v>
      </c>
      <c r="AR508">
        <v>1</v>
      </c>
      <c r="AS508">
        <v>0</v>
      </c>
      <c r="AT508">
        <v>0</v>
      </c>
      <c r="AU508">
        <v>0</v>
      </c>
      <c r="BA508">
        <v>2</v>
      </c>
    </row>
    <row r="509" spans="3:53" x14ac:dyDescent="0.25">
      <c r="C509" t="s">
        <v>246</v>
      </c>
      <c r="D509" t="s">
        <v>174</v>
      </c>
      <c r="E509">
        <v>30.84</v>
      </c>
      <c r="F509">
        <v>15.57</v>
      </c>
      <c r="G509">
        <v>14.12</v>
      </c>
      <c r="H509">
        <v>404.55</v>
      </c>
      <c r="I509">
        <v>124.896</v>
      </c>
      <c r="J509" t="s">
        <v>75</v>
      </c>
      <c r="K509">
        <v>39.42</v>
      </c>
      <c r="L509">
        <v>30.824915000000001</v>
      </c>
      <c r="M509">
        <v>-0.34035779174086389</v>
      </c>
      <c r="N509">
        <v>31.117570000000001</v>
      </c>
      <c r="O509">
        <v>-1.277638324586416</v>
      </c>
      <c r="P509">
        <v>347008</v>
      </c>
      <c r="Q509">
        <v>701001</v>
      </c>
      <c r="R509">
        <v>0.5</v>
      </c>
      <c r="S509">
        <v>24.815999999999999</v>
      </c>
      <c r="T509">
        <v>7.9420000000000019</v>
      </c>
      <c r="U509">
        <v>15.0236</v>
      </c>
      <c r="V509">
        <v>2.255840856644308</v>
      </c>
      <c r="AC509">
        <v>30.966000000000001</v>
      </c>
      <c r="AD509">
        <v>27.67</v>
      </c>
      <c r="AH509" s="77">
        <f>IF(AND(M509&lt;Variables!$G$6,M509&gt;Variables!$G$5),0,1)</f>
        <v>1</v>
      </c>
      <c r="AI509" s="77">
        <f t="shared" si="14"/>
        <v>1</v>
      </c>
      <c r="AJ509" s="77">
        <f>IF(I509&gt;Variables!$G$7,0,1)</f>
        <v>0</v>
      </c>
      <c r="AK509" s="77">
        <f>IF(F509&gt;Variables!$G$8,0,1)</f>
        <v>0</v>
      </c>
      <c r="AL509" s="77">
        <f>IF(G509&gt;Variables!$G$9,0,1)</f>
        <v>0</v>
      </c>
      <c r="AM509" s="77">
        <f>IF(AND(K509&gt;Variables!$G$10,K509&lt;Variables!$G$11),0,1)</f>
        <v>1</v>
      </c>
      <c r="AN509" s="77">
        <f>IF(H509&lt;Variables!$G$13,1,0)</f>
        <v>1</v>
      </c>
      <c r="AO509" s="77">
        <f>IF(R509&lt;Variables!$G$12,0,1)</f>
        <v>0</v>
      </c>
      <c r="AP509" s="78">
        <f t="shared" si="15"/>
        <v>1</v>
      </c>
      <c r="AQ509" s="77">
        <f>IF(V509&lt;Variables!$G$15,1,0)</f>
        <v>1</v>
      </c>
      <c r="AR509">
        <v>0</v>
      </c>
      <c r="AS509">
        <v>0</v>
      </c>
      <c r="AT509">
        <v>1</v>
      </c>
      <c r="AU509">
        <v>0</v>
      </c>
      <c r="BA509">
        <v>-2.25</v>
      </c>
    </row>
    <row r="510" spans="3:53" x14ac:dyDescent="0.25">
      <c r="C510" t="s">
        <v>246</v>
      </c>
      <c r="D510" t="s">
        <v>213</v>
      </c>
      <c r="E510">
        <v>2.68</v>
      </c>
      <c r="F510">
        <v>14.32</v>
      </c>
      <c r="G510">
        <v>-11.74</v>
      </c>
      <c r="H510">
        <v>-99999</v>
      </c>
      <c r="I510">
        <v>-5.3999999999999999E-2</v>
      </c>
      <c r="J510" t="s">
        <v>75</v>
      </c>
      <c r="K510">
        <v>55.58</v>
      </c>
      <c r="L510">
        <v>2.6017450000000002</v>
      </c>
      <c r="M510">
        <v>1.0860018948820771</v>
      </c>
      <c r="N510">
        <v>2.6376719999999998</v>
      </c>
      <c r="O510">
        <v>-0.29086254848974191</v>
      </c>
      <c r="P510">
        <v>27040000</v>
      </c>
      <c r="Q510">
        <v>286140</v>
      </c>
      <c r="R510">
        <v>94.5</v>
      </c>
      <c r="S510">
        <v>24.815999999999999</v>
      </c>
      <c r="T510">
        <v>7.9420000000000019</v>
      </c>
      <c r="U510">
        <v>15.0236</v>
      </c>
      <c r="V510">
        <v>2.379071786756966</v>
      </c>
      <c r="AC510">
        <v>2.7898999999999998</v>
      </c>
      <c r="AD510">
        <v>2.2599999999999998</v>
      </c>
      <c r="AH510" s="77">
        <f>IF(AND(M510&lt;Variables!$G$6,M510&gt;Variables!$G$5),0,1)</f>
        <v>1</v>
      </c>
      <c r="AI510" s="77">
        <f t="shared" si="14"/>
        <v>1</v>
      </c>
      <c r="AJ510" s="77">
        <f>IF(I510&gt;Variables!$G$7,0,1)</f>
        <v>1</v>
      </c>
      <c r="AK510" s="77">
        <f>IF(F510&gt;Variables!$G$8,0,1)</f>
        <v>0</v>
      </c>
      <c r="AL510" s="77">
        <f>IF(G510&gt;Variables!$G$9,0,1)</f>
        <v>1</v>
      </c>
      <c r="AM510" s="77">
        <f>IF(AND(K510&gt;Variables!$G$10,K510&lt;Variables!$G$11),0,1)</f>
        <v>1</v>
      </c>
      <c r="AN510" s="77">
        <f>IF(H510&lt;Variables!$G$13,1,0)</f>
        <v>1</v>
      </c>
      <c r="AO510" s="77">
        <f>IF(R510&lt;Variables!$G$12,0,1)</f>
        <v>1</v>
      </c>
      <c r="AP510" s="78">
        <f t="shared" si="15"/>
        <v>1</v>
      </c>
      <c r="AQ510" s="77">
        <f>IF(V510&lt;Variables!$G$15,1,0)</f>
        <v>1</v>
      </c>
      <c r="AR510">
        <v>1</v>
      </c>
      <c r="AS510">
        <v>0</v>
      </c>
      <c r="AT510">
        <v>0</v>
      </c>
      <c r="AU510">
        <v>0</v>
      </c>
      <c r="BA510">
        <v>2</v>
      </c>
    </row>
    <row r="511" spans="3:53" x14ac:dyDescent="0.25">
      <c r="C511" t="s">
        <v>246</v>
      </c>
      <c r="D511" t="s">
        <v>129</v>
      </c>
      <c r="E511">
        <v>61.45</v>
      </c>
      <c r="F511">
        <v>11.14</v>
      </c>
      <c r="G511">
        <v>13.76</v>
      </c>
      <c r="H511">
        <v>23990</v>
      </c>
      <c r="I511">
        <v>84236.149000000005</v>
      </c>
      <c r="J511" t="s">
        <v>75</v>
      </c>
      <c r="K511">
        <v>53.63</v>
      </c>
      <c r="L511">
        <v>61.527664999999999</v>
      </c>
      <c r="M511">
        <v>-0.15873347379589201</v>
      </c>
      <c r="N511">
        <v>60.578791999999993</v>
      </c>
      <c r="O511">
        <v>1.405125410886382</v>
      </c>
      <c r="P511">
        <v>129615000</v>
      </c>
      <c r="Q511">
        <v>146893000</v>
      </c>
      <c r="R511">
        <v>0.88</v>
      </c>
      <c r="S511">
        <v>24.815999999999999</v>
      </c>
      <c r="T511">
        <v>7.9420000000000019</v>
      </c>
      <c r="U511">
        <v>15.0236</v>
      </c>
      <c r="V511">
        <v>2.410397943167224</v>
      </c>
      <c r="AC511">
        <v>63.83</v>
      </c>
      <c r="AD511">
        <v>58.07</v>
      </c>
      <c r="AH511" s="77">
        <f>IF(AND(M511&lt;Variables!$G$6,M511&gt;Variables!$G$5),0,1)</f>
        <v>1</v>
      </c>
      <c r="AI511" s="77">
        <f t="shared" si="14"/>
        <v>0</v>
      </c>
      <c r="AJ511" s="77">
        <f>IF(I511&gt;Variables!$G$7,0,1)</f>
        <v>0</v>
      </c>
      <c r="AK511" s="77">
        <f>IF(F511&gt;Variables!$G$8,0,1)</f>
        <v>0</v>
      </c>
      <c r="AL511" s="77">
        <f>IF(G511&gt;Variables!$G$9,0,1)</f>
        <v>0</v>
      </c>
      <c r="AM511" s="77">
        <f>IF(AND(K511&gt;Variables!$G$10,K511&lt;Variables!$G$11),0,1)</f>
        <v>1</v>
      </c>
      <c r="AN511" s="77">
        <f>IF(H511&lt;Variables!$G$13,1,0)</f>
        <v>0</v>
      </c>
      <c r="AO511" s="77">
        <f>IF(R511&lt;Variables!$G$12,0,1)</f>
        <v>0</v>
      </c>
      <c r="AP511" s="78">
        <f t="shared" si="15"/>
        <v>1</v>
      </c>
      <c r="AQ511" s="77">
        <f>IF(V511&lt;Variables!$G$15,1,0)</f>
        <v>1</v>
      </c>
      <c r="AR511">
        <v>0</v>
      </c>
      <c r="AS511">
        <v>0</v>
      </c>
      <c r="AT511">
        <v>1</v>
      </c>
      <c r="AU511">
        <v>0</v>
      </c>
      <c r="BA511">
        <v>-2.25</v>
      </c>
    </row>
    <row r="512" spans="3:53" x14ac:dyDescent="0.25">
      <c r="C512" t="s">
        <v>246</v>
      </c>
      <c r="D512" t="s">
        <v>83</v>
      </c>
      <c r="E512">
        <v>31.24</v>
      </c>
      <c r="F512">
        <v>9.4</v>
      </c>
      <c r="G512">
        <v>8.58</v>
      </c>
      <c r="H512">
        <v>24680</v>
      </c>
      <c r="I512">
        <v>1.4750000000000001</v>
      </c>
      <c r="J512" t="s">
        <v>75</v>
      </c>
      <c r="K512">
        <v>58.56</v>
      </c>
      <c r="L512">
        <v>31.067215000000001</v>
      </c>
      <c r="M512">
        <v>0.2020940724812138</v>
      </c>
      <c r="N512">
        <v>30.9056</v>
      </c>
      <c r="O512">
        <v>0.72608200455580629</v>
      </c>
      <c r="P512">
        <v>13730000</v>
      </c>
      <c r="Q512">
        <v>13870000</v>
      </c>
      <c r="R512">
        <v>0.99</v>
      </c>
      <c r="S512">
        <v>24.815999999999999</v>
      </c>
      <c r="T512">
        <v>7.9420000000000019</v>
      </c>
      <c r="U512">
        <v>15.0236</v>
      </c>
      <c r="V512">
        <v>2.4454311299633398</v>
      </c>
      <c r="AC512">
        <v>31.295000000000002</v>
      </c>
      <c r="AD512">
        <v>30.26</v>
      </c>
      <c r="AH512" s="77">
        <f>IF(AND(M512&lt;Variables!$G$6,M512&gt;Variables!$G$5),0,1)</f>
        <v>1</v>
      </c>
      <c r="AI512" s="77">
        <f t="shared" si="14"/>
        <v>0</v>
      </c>
      <c r="AJ512" s="77">
        <f>IF(I512&gt;Variables!$G$7,0,1)</f>
        <v>1</v>
      </c>
      <c r="AK512" s="77">
        <f>IF(F512&gt;Variables!$G$8,0,1)</f>
        <v>0</v>
      </c>
      <c r="AL512" s="77">
        <f>IF(G512&gt;Variables!$G$9,0,1)</f>
        <v>1</v>
      </c>
      <c r="AM512" s="77">
        <f>IF(AND(K512&gt;Variables!$G$10,K512&lt;Variables!$G$11),0,1)</f>
        <v>1</v>
      </c>
      <c r="AN512" s="77">
        <f>IF(H512&lt;Variables!$G$13,1,0)</f>
        <v>0</v>
      </c>
      <c r="AO512" s="77">
        <f>IF(R512&lt;Variables!$G$12,0,1)</f>
        <v>0</v>
      </c>
      <c r="AP512" s="78">
        <f t="shared" si="15"/>
        <v>1</v>
      </c>
      <c r="AQ512" s="77">
        <f>IF(V512&lt;Variables!$G$15,1,0)</f>
        <v>1</v>
      </c>
      <c r="AR512">
        <v>0</v>
      </c>
      <c r="AS512">
        <v>0</v>
      </c>
      <c r="AT512">
        <v>1</v>
      </c>
      <c r="AU512">
        <v>0</v>
      </c>
      <c r="BA512">
        <v>-2.38</v>
      </c>
    </row>
    <row r="513" spans="3:53" x14ac:dyDescent="0.25">
      <c r="C513" t="s">
        <v>246</v>
      </c>
      <c r="D513" t="s">
        <v>240</v>
      </c>
      <c r="E513">
        <v>32.75</v>
      </c>
      <c r="F513">
        <v>8.52</v>
      </c>
      <c r="G513">
        <v>9.86</v>
      </c>
      <c r="H513">
        <v>6330</v>
      </c>
      <c r="I513">
        <v>-47.234999999999999</v>
      </c>
      <c r="J513" t="s">
        <v>75</v>
      </c>
      <c r="K513">
        <v>67.290000000000006</v>
      </c>
      <c r="L513">
        <v>32.647785000000013</v>
      </c>
      <c r="M513">
        <v>0.31308402698680449</v>
      </c>
      <c r="N513">
        <v>32.428584000000001</v>
      </c>
      <c r="O513">
        <v>0.99115027655848087</v>
      </c>
      <c r="P513">
        <v>1838000</v>
      </c>
      <c r="Q513">
        <v>3646000</v>
      </c>
      <c r="R513">
        <v>0.5</v>
      </c>
      <c r="S513">
        <v>24.815999999999999</v>
      </c>
      <c r="T513">
        <v>7.9420000000000019</v>
      </c>
      <c r="U513">
        <v>15.0236</v>
      </c>
      <c r="V513">
        <v>2.5223508277751172</v>
      </c>
      <c r="AC513">
        <v>32.97</v>
      </c>
      <c r="AD513">
        <v>31.92</v>
      </c>
      <c r="AH513" s="77">
        <f>IF(AND(M513&lt;Variables!$G$6,M513&gt;Variables!$G$5),0,1)</f>
        <v>1</v>
      </c>
      <c r="AI513" s="77">
        <f t="shared" si="14"/>
        <v>0</v>
      </c>
      <c r="AJ513" s="77">
        <f>IF(I513&gt;Variables!$G$7,0,1)</f>
        <v>1</v>
      </c>
      <c r="AK513" s="77">
        <f>IF(F513&gt;Variables!$G$8,0,1)</f>
        <v>1</v>
      </c>
      <c r="AL513" s="77">
        <f>IF(G513&gt;Variables!$G$9,0,1)</f>
        <v>1</v>
      </c>
      <c r="AM513" s="77">
        <f>IF(AND(K513&gt;Variables!$G$10,K513&lt;Variables!$G$11),0,1)</f>
        <v>0</v>
      </c>
      <c r="AN513" s="77">
        <f>IF(H513&lt;Variables!$G$13,1,0)</f>
        <v>0</v>
      </c>
      <c r="AO513" s="77">
        <f>IF(R513&lt;Variables!$G$12,0,1)</f>
        <v>0</v>
      </c>
      <c r="AP513" s="78">
        <f t="shared" si="15"/>
        <v>1</v>
      </c>
      <c r="AQ513" s="77">
        <f>IF(V513&lt;Variables!$G$15,1,0)</f>
        <v>1</v>
      </c>
      <c r="AR513">
        <v>0</v>
      </c>
      <c r="AS513">
        <v>0</v>
      </c>
      <c r="AT513">
        <v>1</v>
      </c>
      <c r="AU513">
        <v>0</v>
      </c>
      <c r="BA513">
        <v>-1.95</v>
      </c>
    </row>
    <row r="514" spans="3:53" x14ac:dyDescent="0.25">
      <c r="C514" t="s">
        <v>246</v>
      </c>
      <c r="D514" t="s">
        <v>200</v>
      </c>
      <c r="E514">
        <v>24.93</v>
      </c>
      <c r="F514">
        <v>52.07</v>
      </c>
      <c r="G514">
        <v>46.8</v>
      </c>
      <c r="H514">
        <v>306.89</v>
      </c>
      <c r="I514">
        <v>0.03</v>
      </c>
      <c r="J514" t="s">
        <v>75</v>
      </c>
      <c r="K514">
        <v>70.180000000000007</v>
      </c>
      <c r="L514">
        <v>19.668372727272729</v>
      </c>
      <c r="M514">
        <v>11.956389607496311</v>
      </c>
      <c r="N514">
        <v>18.94231612903226</v>
      </c>
      <c r="O514">
        <v>16.247663960431321</v>
      </c>
      <c r="P514">
        <v>161360</v>
      </c>
      <c r="Q514">
        <v>6440</v>
      </c>
      <c r="R514">
        <v>25.06</v>
      </c>
      <c r="S514">
        <v>24.815999999999999</v>
      </c>
      <c r="T514">
        <v>7.9420000000000019</v>
      </c>
      <c r="U514">
        <v>15.0236</v>
      </c>
      <c r="V514">
        <v>1.568382196902548</v>
      </c>
      <c r="AC514">
        <v>26.5</v>
      </c>
      <c r="AD514">
        <v>11.77</v>
      </c>
      <c r="AH514" s="77">
        <f>IF(AND(M514&lt;Variables!$G$6,M514&gt;Variables!$G$5),0,1)</f>
        <v>1</v>
      </c>
      <c r="AI514" s="77">
        <f t="shared" si="14"/>
        <v>0</v>
      </c>
      <c r="AJ514" s="77">
        <f>IF(I514&gt;Variables!$G$7,0,1)</f>
        <v>1</v>
      </c>
      <c r="AK514" s="77">
        <f>IF(F514&gt;Variables!$G$8,0,1)</f>
        <v>0</v>
      </c>
      <c r="AL514" s="77">
        <f>IF(G514&gt;Variables!$G$9,0,1)</f>
        <v>0</v>
      </c>
      <c r="AM514" s="77">
        <f>IF(AND(K514&gt;Variables!$G$10,K514&lt;Variables!$G$11),0,1)</f>
        <v>1</v>
      </c>
      <c r="AN514" s="77">
        <f>IF(H514&lt;Variables!$G$13,1,0)</f>
        <v>1</v>
      </c>
      <c r="AO514" s="77">
        <f>IF(R514&lt;Variables!$G$12,0,1)</f>
        <v>1</v>
      </c>
      <c r="AP514" s="78">
        <f t="shared" si="15"/>
        <v>1</v>
      </c>
      <c r="AQ514" s="77">
        <f>IF(V514&lt;Variables!$G$15,1,0)</f>
        <v>1</v>
      </c>
      <c r="AR514">
        <v>0</v>
      </c>
      <c r="AS514">
        <v>0</v>
      </c>
      <c r="AT514">
        <v>0</v>
      </c>
      <c r="AU514">
        <v>0</v>
      </c>
      <c r="BA514">
        <v>0</v>
      </c>
    </row>
    <row r="515" spans="3:53" x14ac:dyDescent="0.25">
      <c r="C515" t="s">
        <v>246</v>
      </c>
      <c r="D515" t="s">
        <v>184</v>
      </c>
      <c r="E515">
        <v>40.54</v>
      </c>
      <c r="F515">
        <v>8.3800000000000008</v>
      </c>
      <c r="G515">
        <v>9.1199999999999992</v>
      </c>
      <c r="H515">
        <v>5480</v>
      </c>
      <c r="I515">
        <v>77.858000000000004</v>
      </c>
      <c r="J515" t="s">
        <v>75</v>
      </c>
      <c r="K515">
        <v>72.06</v>
      </c>
      <c r="L515">
        <v>40.184049999999999</v>
      </c>
      <c r="M515">
        <v>0.93532135262622806</v>
      </c>
      <c r="N515">
        <v>39.872990476190473</v>
      </c>
      <c r="O515">
        <v>1.7227439316840369</v>
      </c>
      <c r="P515">
        <v>353184</v>
      </c>
      <c r="Q515">
        <v>872221</v>
      </c>
      <c r="R515">
        <v>0.4</v>
      </c>
      <c r="S515">
        <v>24.815999999999999</v>
      </c>
      <c r="T515">
        <v>7.9420000000000019</v>
      </c>
      <c r="U515">
        <v>15.0236</v>
      </c>
      <c r="V515">
        <v>2.5116345948872749</v>
      </c>
      <c r="AC515">
        <v>40.559899999999999</v>
      </c>
      <c r="AD515">
        <v>37.840000000000003</v>
      </c>
      <c r="AH515" s="77">
        <f>IF(AND(M515&lt;Variables!$G$6,M515&gt;Variables!$G$5),0,1)</f>
        <v>1</v>
      </c>
      <c r="AI515" s="77">
        <f t="shared" ref="AI515:AI578" si="16">IF(L515&gt;N515,0,1)</f>
        <v>0</v>
      </c>
      <c r="AJ515" s="77">
        <f>IF(I515&gt;Variables!$G$7,0,1)</f>
        <v>0</v>
      </c>
      <c r="AK515" s="77">
        <f>IF(F515&gt;Variables!$G$8,0,1)</f>
        <v>1</v>
      </c>
      <c r="AL515" s="77">
        <f>IF(G515&gt;Variables!$G$9,0,1)</f>
        <v>1</v>
      </c>
      <c r="AM515" s="77">
        <f>IF(AND(K515&gt;Variables!$G$10,K515&lt;Variables!$G$11),0,1)</f>
        <v>1</v>
      </c>
      <c r="AN515" s="77">
        <f>IF(H515&lt;Variables!$G$13,1,0)</f>
        <v>0</v>
      </c>
      <c r="AO515" s="77">
        <f>IF(R515&lt;Variables!$G$12,0,1)</f>
        <v>0</v>
      </c>
      <c r="AP515" s="78">
        <f t="shared" ref="AP515:AP578" si="17">IF(J515="Pass", 0,1)</f>
        <v>1</v>
      </c>
      <c r="AQ515" s="77">
        <f>IF(V515&lt;Variables!$G$15,1,0)</f>
        <v>1</v>
      </c>
      <c r="AR515">
        <v>0</v>
      </c>
      <c r="AS515">
        <v>0</v>
      </c>
      <c r="AT515">
        <v>1</v>
      </c>
      <c r="AU515">
        <v>0</v>
      </c>
      <c r="BA515">
        <v>-2.25</v>
      </c>
    </row>
    <row r="516" spans="3:53" x14ac:dyDescent="0.25">
      <c r="C516" t="s">
        <v>246</v>
      </c>
      <c r="D516" t="s">
        <v>118</v>
      </c>
      <c r="E516">
        <v>30.8</v>
      </c>
      <c r="F516">
        <v>8.3800000000000008</v>
      </c>
      <c r="G516">
        <v>11.29</v>
      </c>
      <c r="H516">
        <v>2800</v>
      </c>
      <c r="I516">
        <v>-25.251000000000001</v>
      </c>
      <c r="J516" t="s">
        <v>75</v>
      </c>
      <c r="K516">
        <v>67.53</v>
      </c>
      <c r="L516">
        <v>30.53436</v>
      </c>
      <c r="M516">
        <v>0.70622079519597103</v>
      </c>
      <c r="N516">
        <v>30.186648000000002</v>
      </c>
      <c r="O516">
        <v>1.8662290692229171</v>
      </c>
      <c r="P516">
        <v>2633000</v>
      </c>
      <c r="Q516">
        <v>6711000</v>
      </c>
      <c r="R516">
        <v>0.39</v>
      </c>
      <c r="S516">
        <v>24.815999999999999</v>
      </c>
      <c r="T516">
        <v>7.9420000000000019</v>
      </c>
      <c r="U516">
        <v>15.0236</v>
      </c>
      <c r="V516">
        <v>2.4944954733660052</v>
      </c>
      <c r="AC516">
        <v>30.805</v>
      </c>
      <c r="AD516">
        <v>29.2</v>
      </c>
      <c r="AH516" s="77">
        <f>IF(AND(M516&lt;Variables!$G$6,M516&gt;Variables!$G$5),0,1)</f>
        <v>1</v>
      </c>
      <c r="AI516" s="77">
        <f t="shared" si="16"/>
        <v>0</v>
      </c>
      <c r="AJ516" s="77">
        <f>IF(I516&gt;Variables!$G$7,0,1)</f>
        <v>1</v>
      </c>
      <c r="AK516" s="77">
        <f>IF(F516&gt;Variables!$G$8,0,1)</f>
        <v>1</v>
      </c>
      <c r="AL516" s="77">
        <f>IF(G516&gt;Variables!$G$9,0,1)</f>
        <v>0</v>
      </c>
      <c r="AM516" s="77">
        <f>IF(AND(K516&gt;Variables!$G$10,K516&lt;Variables!$G$11),0,1)</f>
        <v>0</v>
      </c>
      <c r="AN516" s="77">
        <f>IF(H516&lt;Variables!$G$13,1,0)</f>
        <v>0</v>
      </c>
      <c r="AO516" s="77">
        <f>IF(R516&lt;Variables!$G$12,0,1)</f>
        <v>0</v>
      </c>
      <c r="AP516" s="78">
        <f t="shared" si="17"/>
        <v>1</v>
      </c>
      <c r="AQ516" s="77">
        <f>IF(V516&lt;Variables!$G$15,1,0)</f>
        <v>1</v>
      </c>
      <c r="AR516">
        <v>0</v>
      </c>
      <c r="AS516">
        <v>0</v>
      </c>
      <c r="AT516">
        <v>1</v>
      </c>
      <c r="AU516">
        <v>0</v>
      </c>
      <c r="BA516">
        <v>-2.25</v>
      </c>
    </row>
    <row r="517" spans="3:53" x14ac:dyDescent="0.25">
      <c r="C517" t="s">
        <v>246</v>
      </c>
      <c r="D517" t="s">
        <v>175</v>
      </c>
      <c r="E517">
        <v>58.01</v>
      </c>
      <c r="F517">
        <v>8.17</v>
      </c>
      <c r="G517">
        <v>1.07</v>
      </c>
      <c r="H517">
        <v>-99999</v>
      </c>
      <c r="I517">
        <v>5.702</v>
      </c>
      <c r="J517" t="s">
        <v>75</v>
      </c>
      <c r="K517">
        <v>48.96</v>
      </c>
      <c r="L517">
        <v>57.800169230769228</v>
      </c>
      <c r="M517">
        <v>-3.1088543525680992E-2</v>
      </c>
      <c r="N517">
        <v>57.776981818181817</v>
      </c>
      <c r="O517">
        <v>9.0315929527221232E-3</v>
      </c>
      <c r="P517">
        <v>139595</v>
      </c>
      <c r="Q517">
        <v>208562</v>
      </c>
      <c r="R517">
        <v>0.67</v>
      </c>
      <c r="S517">
        <v>24.815999999999999</v>
      </c>
      <c r="T517">
        <v>7.9420000000000019</v>
      </c>
      <c r="U517">
        <v>15.0236</v>
      </c>
      <c r="V517">
        <v>2.3569405270694168</v>
      </c>
      <c r="AC517">
        <v>57.92</v>
      </c>
      <c r="AD517">
        <v>57.44</v>
      </c>
      <c r="AH517" s="77">
        <f>IF(AND(M517&lt;Variables!$G$6,M517&gt;Variables!$G$5),0,1)</f>
        <v>1</v>
      </c>
      <c r="AI517" s="77">
        <f t="shared" si="16"/>
        <v>0</v>
      </c>
      <c r="AJ517" s="77">
        <f>IF(I517&gt;Variables!$G$7,0,1)</f>
        <v>1</v>
      </c>
      <c r="AK517" s="77">
        <f>IF(F517&gt;Variables!$G$8,0,1)</f>
        <v>1</v>
      </c>
      <c r="AL517" s="77">
        <f>IF(G517&gt;Variables!$G$9,0,1)</f>
        <v>1</v>
      </c>
      <c r="AM517" s="77">
        <f>IF(AND(K517&gt;Variables!$G$10,K517&lt;Variables!$G$11),0,1)</f>
        <v>1</v>
      </c>
      <c r="AN517" s="77">
        <f>IF(H517&lt;Variables!$G$13,1,0)</f>
        <v>1</v>
      </c>
      <c r="AO517" s="77">
        <f>IF(R517&lt;Variables!$G$12,0,1)</f>
        <v>0</v>
      </c>
      <c r="AP517" s="78">
        <f t="shared" si="17"/>
        <v>1</v>
      </c>
      <c r="AQ517" s="77">
        <f>IF(V517&lt;Variables!$G$15,1,0)</f>
        <v>1</v>
      </c>
      <c r="AR517">
        <v>0</v>
      </c>
      <c r="AS517">
        <v>0</v>
      </c>
      <c r="AT517">
        <v>0</v>
      </c>
      <c r="AU517">
        <v>0</v>
      </c>
      <c r="BA517">
        <v>0</v>
      </c>
    </row>
    <row r="518" spans="3:53" x14ac:dyDescent="0.25">
      <c r="C518" t="s">
        <v>246</v>
      </c>
      <c r="D518" t="s">
        <v>231</v>
      </c>
      <c r="E518">
        <v>362.15</v>
      </c>
      <c r="F518">
        <v>8.1300000000000008</v>
      </c>
      <c r="G518">
        <v>7.78</v>
      </c>
      <c r="H518">
        <v>56250</v>
      </c>
      <c r="I518">
        <v>-6.758</v>
      </c>
      <c r="J518" t="s">
        <v>75</v>
      </c>
      <c r="K518">
        <v>57.28</v>
      </c>
      <c r="L518">
        <v>359.58848999999998</v>
      </c>
      <c r="M518">
        <v>0.40922055096925469</v>
      </c>
      <c r="N518">
        <v>360.62573800000013</v>
      </c>
      <c r="O518">
        <v>0.1204190256658644</v>
      </c>
      <c r="P518">
        <v>1576000</v>
      </c>
      <c r="Q518">
        <v>2076000</v>
      </c>
      <c r="R518">
        <v>0.76</v>
      </c>
      <c r="S518">
        <v>24.815999999999999</v>
      </c>
      <c r="T518">
        <v>7.9420000000000019</v>
      </c>
      <c r="U518">
        <v>15.0236</v>
      </c>
      <c r="V518">
        <v>2.4231773509100689</v>
      </c>
      <c r="AC518">
        <v>363.62</v>
      </c>
      <c r="AD518">
        <v>353.6139</v>
      </c>
      <c r="AH518" s="77">
        <f>IF(AND(M518&lt;Variables!$G$6,M518&gt;Variables!$G$5),0,1)</f>
        <v>1</v>
      </c>
      <c r="AI518" s="77">
        <f t="shared" si="16"/>
        <v>1</v>
      </c>
      <c r="AJ518" s="77">
        <f>IF(I518&gt;Variables!$G$7,0,1)</f>
        <v>1</v>
      </c>
      <c r="AK518" s="77">
        <f>IF(F518&gt;Variables!$G$8,0,1)</f>
        <v>1</v>
      </c>
      <c r="AL518" s="77">
        <f>IF(G518&gt;Variables!$G$9,0,1)</f>
        <v>1</v>
      </c>
      <c r="AM518" s="77">
        <f>IF(AND(K518&gt;Variables!$G$10,K518&lt;Variables!$G$11),0,1)</f>
        <v>1</v>
      </c>
      <c r="AN518" s="77">
        <f>IF(H518&lt;Variables!$G$13,1,0)</f>
        <v>0</v>
      </c>
      <c r="AO518" s="77">
        <f>IF(R518&lt;Variables!$G$12,0,1)</f>
        <v>0</v>
      </c>
      <c r="AP518" s="78">
        <f t="shared" si="17"/>
        <v>1</v>
      </c>
      <c r="AQ518" s="77">
        <f>IF(V518&lt;Variables!$G$15,1,0)</f>
        <v>1</v>
      </c>
      <c r="AR518">
        <v>0</v>
      </c>
      <c r="AS518">
        <v>0</v>
      </c>
      <c r="AT518">
        <v>1</v>
      </c>
      <c r="AU518">
        <v>0</v>
      </c>
      <c r="BA518">
        <v>-1.64</v>
      </c>
    </row>
    <row r="519" spans="3:53" x14ac:dyDescent="0.25">
      <c r="C519" t="s">
        <v>246</v>
      </c>
      <c r="D519" t="s">
        <v>182</v>
      </c>
      <c r="E519">
        <v>28.96</v>
      </c>
      <c r="F519">
        <v>7.89</v>
      </c>
      <c r="G519">
        <v>1.85</v>
      </c>
      <c r="H519">
        <v>-99999</v>
      </c>
      <c r="I519">
        <v>5.2619999999999996</v>
      </c>
      <c r="J519" t="s">
        <v>75</v>
      </c>
      <c r="K519">
        <v>53.65</v>
      </c>
      <c r="L519">
        <v>28.892041666666671</v>
      </c>
      <c r="M519">
        <v>0.11407408902970639</v>
      </c>
      <c r="N519">
        <v>28.897374074074079</v>
      </c>
      <c r="O519">
        <v>9.5600125655396662E-2</v>
      </c>
      <c r="P519">
        <v>97496</v>
      </c>
      <c r="Q519">
        <v>193031</v>
      </c>
      <c r="R519">
        <v>0.51</v>
      </c>
      <c r="S519">
        <v>24.815999999999999</v>
      </c>
      <c r="T519">
        <v>7.9420000000000019</v>
      </c>
      <c r="U519">
        <v>15.0236</v>
      </c>
      <c r="V519">
        <v>2.4006455958979469</v>
      </c>
      <c r="AC519">
        <v>28.99</v>
      </c>
      <c r="AD519">
        <v>28.58</v>
      </c>
      <c r="AH519" s="77">
        <f>IF(AND(M519&lt;Variables!$G$6,M519&gt;Variables!$G$5),0,1)</f>
        <v>1</v>
      </c>
      <c r="AI519" s="77">
        <f t="shared" si="16"/>
        <v>1</v>
      </c>
      <c r="AJ519" s="77">
        <f>IF(I519&gt;Variables!$G$7,0,1)</f>
        <v>1</v>
      </c>
      <c r="AK519" s="77">
        <f>IF(F519&gt;Variables!$G$8,0,1)</f>
        <v>1</v>
      </c>
      <c r="AL519" s="77">
        <f>IF(G519&gt;Variables!$G$9,0,1)</f>
        <v>1</v>
      </c>
      <c r="AM519" s="77">
        <f>IF(AND(K519&gt;Variables!$G$10,K519&lt;Variables!$G$11),0,1)</f>
        <v>1</v>
      </c>
      <c r="AN519" s="77">
        <f>IF(H519&lt;Variables!$G$13,1,0)</f>
        <v>1</v>
      </c>
      <c r="AO519" s="77">
        <f>IF(R519&lt;Variables!$G$12,0,1)</f>
        <v>0</v>
      </c>
      <c r="AP519" s="78">
        <f t="shared" si="17"/>
        <v>1</v>
      </c>
      <c r="AQ519" s="77">
        <f>IF(V519&lt;Variables!$G$15,1,0)</f>
        <v>1</v>
      </c>
      <c r="AR519">
        <v>0</v>
      </c>
      <c r="AS519">
        <v>1</v>
      </c>
      <c r="AT519">
        <v>0</v>
      </c>
      <c r="AU519">
        <v>0</v>
      </c>
      <c r="BA519">
        <v>-0.06</v>
      </c>
    </row>
    <row r="520" spans="3:53" x14ac:dyDescent="0.25">
      <c r="C520" t="s">
        <v>246</v>
      </c>
      <c r="D520" t="s">
        <v>79</v>
      </c>
      <c r="E520">
        <v>51.71</v>
      </c>
      <c r="F520">
        <v>7.8</v>
      </c>
      <c r="G520">
        <v>3.52</v>
      </c>
      <c r="H520">
        <v>9750</v>
      </c>
      <c r="I520">
        <v>-39.561999999999998</v>
      </c>
      <c r="J520" t="s">
        <v>75</v>
      </c>
      <c r="K520">
        <v>53.71</v>
      </c>
      <c r="L520">
        <v>51.34141000000001</v>
      </c>
      <c r="M520">
        <v>0.41601896013371908</v>
      </c>
      <c r="N520">
        <v>51.735705999999993</v>
      </c>
      <c r="O520">
        <v>-0.34928681556987667</v>
      </c>
      <c r="P520">
        <v>13743000</v>
      </c>
      <c r="Q520">
        <v>6236000</v>
      </c>
      <c r="R520">
        <v>2.2000000000000002</v>
      </c>
      <c r="S520">
        <v>24.815999999999999</v>
      </c>
      <c r="T520">
        <v>7.9420000000000019</v>
      </c>
      <c r="U520">
        <v>15.0236</v>
      </c>
      <c r="V520">
        <v>2.3901616802085499</v>
      </c>
      <c r="AC520">
        <v>52.55</v>
      </c>
      <c r="AD520">
        <v>50.51</v>
      </c>
      <c r="AH520" s="77">
        <f>IF(AND(M520&lt;Variables!$G$6,M520&gt;Variables!$G$5),0,1)</f>
        <v>1</v>
      </c>
      <c r="AI520" s="77">
        <f t="shared" si="16"/>
        <v>1</v>
      </c>
      <c r="AJ520" s="77">
        <f>IF(I520&gt;Variables!$G$7,0,1)</f>
        <v>1</v>
      </c>
      <c r="AK520" s="77">
        <f>IF(F520&gt;Variables!$G$8,0,1)</f>
        <v>1</v>
      </c>
      <c r="AL520" s="77">
        <f>IF(G520&gt;Variables!$G$9,0,1)</f>
        <v>1</v>
      </c>
      <c r="AM520" s="77">
        <f>IF(AND(K520&gt;Variables!$G$10,K520&lt;Variables!$G$11),0,1)</f>
        <v>1</v>
      </c>
      <c r="AN520" s="77">
        <f>IF(H520&lt;Variables!$G$13,1,0)</f>
        <v>0</v>
      </c>
      <c r="AO520" s="77">
        <f>IF(R520&lt;Variables!$G$12,0,1)</f>
        <v>1</v>
      </c>
      <c r="AP520" s="78">
        <f t="shared" si="17"/>
        <v>1</v>
      </c>
      <c r="AQ520" s="77">
        <f>IF(V520&lt;Variables!$G$15,1,0)</f>
        <v>1</v>
      </c>
      <c r="AR520">
        <v>0</v>
      </c>
      <c r="AS520">
        <v>0</v>
      </c>
      <c r="AT520">
        <v>1</v>
      </c>
      <c r="AU520">
        <v>0</v>
      </c>
      <c r="BA520">
        <v>-2.25</v>
      </c>
    </row>
    <row r="521" spans="3:53" x14ac:dyDescent="0.25">
      <c r="C521" t="s">
        <v>246</v>
      </c>
      <c r="D521" t="s">
        <v>188</v>
      </c>
      <c r="E521">
        <v>44.1</v>
      </c>
      <c r="F521">
        <v>7.29</v>
      </c>
      <c r="G521">
        <v>7.05</v>
      </c>
      <c r="H521">
        <v>30630</v>
      </c>
      <c r="I521">
        <v>0.187</v>
      </c>
      <c r="J521" t="s">
        <v>75</v>
      </c>
      <c r="K521">
        <v>51.4</v>
      </c>
      <c r="L521">
        <v>44.012315000000008</v>
      </c>
      <c r="M521">
        <v>-5.5245901062028931E-2</v>
      </c>
      <c r="N521">
        <v>43.804788000000009</v>
      </c>
      <c r="O521">
        <v>0.41824651679626967</v>
      </c>
      <c r="P521">
        <v>9659000</v>
      </c>
      <c r="Q521">
        <v>14910000</v>
      </c>
      <c r="R521">
        <v>0.65</v>
      </c>
      <c r="S521">
        <v>24.815999999999999</v>
      </c>
      <c r="T521">
        <v>7.9420000000000019</v>
      </c>
      <c r="U521">
        <v>15.0236</v>
      </c>
      <c r="V521">
        <v>2.3831637636547871</v>
      </c>
      <c r="AC521">
        <v>44.4</v>
      </c>
      <c r="AD521">
        <v>43.12</v>
      </c>
      <c r="AH521" s="77">
        <f>IF(AND(M521&lt;Variables!$G$6,M521&gt;Variables!$G$5),0,1)</f>
        <v>1</v>
      </c>
      <c r="AI521" s="77">
        <f t="shared" si="16"/>
        <v>0</v>
      </c>
      <c r="AJ521" s="77">
        <f>IF(I521&gt;Variables!$G$7,0,1)</f>
        <v>1</v>
      </c>
      <c r="AK521" s="77">
        <f>IF(F521&gt;Variables!$G$8,0,1)</f>
        <v>1</v>
      </c>
      <c r="AL521" s="77">
        <f>IF(G521&gt;Variables!$G$9,0,1)</f>
        <v>1</v>
      </c>
      <c r="AM521" s="77">
        <f>IF(AND(K521&gt;Variables!$G$10,K521&lt;Variables!$G$11),0,1)</f>
        <v>1</v>
      </c>
      <c r="AN521" s="77">
        <f>IF(H521&lt;Variables!$G$13,1,0)</f>
        <v>0</v>
      </c>
      <c r="AO521" s="77">
        <f>IF(R521&lt;Variables!$G$12,0,1)</f>
        <v>0</v>
      </c>
      <c r="AP521" s="78">
        <f t="shared" si="17"/>
        <v>1</v>
      </c>
      <c r="AQ521" s="77">
        <f>IF(V521&lt;Variables!$G$15,1,0)</f>
        <v>1</v>
      </c>
      <c r="AR521">
        <v>0</v>
      </c>
      <c r="AS521">
        <v>0</v>
      </c>
      <c r="AT521">
        <v>1</v>
      </c>
      <c r="AU521">
        <v>0</v>
      </c>
      <c r="BA521">
        <v>-1.75</v>
      </c>
    </row>
    <row r="522" spans="3:53" x14ac:dyDescent="0.25">
      <c r="C522" t="s">
        <v>246</v>
      </c>
      <c r="D522" t="s">
        <v>212</v>
      </c>
      <c r="E522">
        <v>4.2</v>
      </c>
      <c r="F522">
        <v>27.22</v>
      </c>
      <c r="G522">
        <v>-27.68</v>
      </c>
      <c r="H522">
        <v>12.78</v>
      </c>
      <c r="I522">
        <v>-6.0000000000000001E-3</v>
      </c>
      <c r="J522" t="s">
        <v>74</v>
      </c>
      <c r="K522">
        <v>39.15</v>
      </c>
      <c r="L522">
        <v>4.2726050000000004</v>
      </c>
      <c r="M522">
        <v>-2.167413088736279</v>
      </c>
      <c r="N522">
        <v>4.2836259999999999</v>
      </c>
      <c r="O522">
        <v>-2.4191187559324789</v>
      </c>
      <c r="P522">
        <v>63350000</v>
      </c>
      <c r="Q522">
        <v>441580</v>
      </c>
      <c r="R522">
        <v>143.46</v>
      </c>
      <c r="S522">
        <v>24.815999999999999</v>
      </c>
      <c r="T522">
        <v>7.9420000000000019</v>
      </c>
      <c r="U522">
        <v>15.0236</v>
      </c>
      <c r="V522">
        <v>2.2430312846542102</v>
      </c>
      <c r="AC522">
        <v>4.3600000000000003</v>
      </c>
      <c r="AD522">
        <v>3.91</v>
      </c>
      <c r="AH522" s="77">
        <f>IF(AND(M522&lt;Variables!$G$6,M522&gt;Variables!$G$5),0,1)</f>
        <v>0</v>
      </c>
      <c r="AI522" s="77">
        <f t="shared" si="16"/>
        <v>1</v>
      </c>
      <c r="AJ522" s="77">
        <f>IF(I522&gt;Variables!$G$7,0,1)</f>
        <v>1</v>
      </c>
      <c r="AK522" s="77">
        <f>IF(F522&gt;Variables!$G$8,0,1)</f>
        <v>0</v>
      </c>
      <c r="AL522" s="77">
        <f>IF(G522&gt;Variables!$G$9,0,1)</f>
        <v>1</v>
      </c>
      <c r="AM522" s="77">
        <f>IF(AND(K522&gt;Variables!$G$10,K522&lt;Variables!$G$11),0,1)</f>
        <v>1</v>
      </c>
      <c r="AN522" s="77">
        <f>IF(H522&lt;Variables!$G$13,1,0)</f>
        <v>1</v>
      </c>
      <c r="AO522" s="77">
        <f>IF(R522&lt;Variables!$G$12,0,1)</f>
        <v>1</v>
      </c>
      <c r="AP522" s="78">
        <f t="shared" si="17"/>
        <v>0</v>
      </c>
      <c r="AQ522" s="77">
        <f>IF(V522&lt;Variables!$G$15,1,0)</f>
        <v>1</v>
      </c>
      <c r="AR522">
        <v>1</v>
      </c>
      <c r="AS522">
        <v>0</v>
      </c>
      <c r="AT522">
        <v>0</v>
      </c>
      <c r="AU522">
        <v>0</v>
      </c>
      <c r="BA522">
        <v>2</v>
      </c>
    </row>
    <row r="523" spans="3:53" x14ac:dyDescent="0.25">
      <c r="C523" t="s">
        <v>246</v>
      </c>
      <c r="D523" t="s">
        <v>216</v>
      </c>
      <c r="E523">
        <v>47.67</v>
      </c>
      <c r="F523">
        <v>7.67</v>
      </c>
      <c r="G523">
        <v>3.81</v>
      </c>
      <c r="H523">
        <v>2660</v>
      </c>
      <c r="I523">
        <v>1.1779999999999999</v>
      </c>
      <c r="J523" t="s">
        <v>74</v>
      </c>
      <c r="K523">
        <v>51.04</v>
      </c>
      <c r="L523">
        <v>47.465000000000003</v>
      </c>
      <c r="M523">
        <v>9.4806699673447181E-2</v>
      </c>
      <c r="N523">
        <v>47.544329166666671</v>
      </c>
      <c r="O523">
        <v>-7.220454524940724E-2</v>
      </c>
      <c r="P523">
        <v>94222</v>
      </c>
      <c r="Q523">
        <v>141185</v>
      </c>
      <c r="R523">
        <v>0.67</v>
      </c>
      <c r="S523">
        <v>24.815999999999999</v>
      </c>
      <c r="T523">
        <v>7.9420000000000019</v>
      </c>
      <c r="U523">
        <v>15.0236</v>
      </c>
      <c r="V523">
        <v>2.3750246719898871</v>
      </c>
      <c r="AC523">
        <v>47.56</v>
      </c>
      <c r="AD523">
        <v>46.42</v>
      </c>
      <c r="AH523" s="77">
        <f>IF(AND(M523&lt;Variables!$G$6,M523&gt;Variables!$G$5),0,1)</f>
        <v>1</v>
      </c>
      <c r="AI523" s="77">
        <f t="shared" si="16"/>
        <v>1</v>
      </c>
      <c r="AJ523" s="77">
        <f>IF(I523&gt;Variables!$G$7,0,1)</f>
        <v>1</v>
      </c>
      <c r="AK523" s="77">
        <f>IF(F523&gt;Variables!$G$8,0,1)</f>
        <v>1</v>
      </c>
      <c r="AL523" s="77">
        <f>IF(G523&gt;Variables!$G$9,0,1)</f>
        <v>1</v>
      </c>
      <c r="AM523" s="77">
        <f>IF(AND(K523&gt;Variables!$G$10,K523&lt;Variables!$G$11),0,1)</f>
        <v>1</v>
      </c>
      <c r="AN523" s="77">
        <f>IF(H523&lt;Variables!$G$13,1,0)</f>
        <v>0</v>
      </c>
      <c r="AO523" s="77">
        <f>IF(R523&lt;Variables!$G$12,0,1)</f>
        <v>0</v>
      </c>
      <c r="AP523" s="78">
        <f t="shared" si="17"/>
        <v>0</v>
      </c>
      <c r="AQ523" s="77">
        <f>IF(V523&lt;Variables!$G$15,1,0)</f>
        <v>1</v>
      </c>
      <c r="AR523">
        <v>0</v>
      </c>
      <c r="AS523">
        <v>0</v>
      </c>
      <c r="AT523">
        <v>1</v>
      </c>
      <c r="AU523">
        <v>0</v>
      </c>
      <c r="BA523">
        <v>-2.25</v>
      </c>
    </row>
    <row r="524" spans="3:53" x14ac:dyDescent="0.25">
      <c r="C524" t="s">
        <v>246</v>
      </c>
      <c r="D524" t="s">
        <v>160</v>
      </c>
      <c r="E524">
        <v>22.24</v>
      </c>
      <c r="F524">
        <v>7.62</v>
      </c>
      <c r="G524">
        <v>9.65</v>
      </c>
      <c r="H524">
        <v>2340</v>
      </c>
      <c r="I524">
        <v>-38.68</v>
      </c>
      <c r="J524" t="s">
        <v>74</v>
      </c>
      <c r="K524">
        <v>49.79</v>
      </c>
      <c r="L524">
        <v>22.16469</v>
      </c>
      <c r="M524">
        <v>-6.6276586769323853E-2</v>
      </c>
      <c r="N524">
        <v>22.153376000000002</v>
      </c>
      <c r="O524">
        <v>-1.523921229885202E-2</v>
      </c>
      <c r="P524">
        <v>695436</v>
      </c>
      <c r="Q524">
        <v>1490000</v>
      </c>
      <c r="R524">
        <v>0.47</v>
      </c>
      <c r="S524">
        <v>24.815999999999999</v>
      </c>
      <c r="T524">
        <v>7.9420000000000019</v>
      </c>
      <c r="U524">
        <v>15.0236</v>
      </c>
      <c r="V524">
        <v>2.366507395831658</v>
      </c>
      <c r="AC524">
        <v>22.59</v>
      </c>
      <c r="AD524">
        <v>21.12</v>
      </c>
      <c r="AH524" s="77">
        <f>IF(AND(M524&lt;Variables!$G$6,M524&gt;Variables!$G$5),0,1)</f>
        <v>1</v>
      </c>
      <c r="AI524" s="77">
        <f t="shared" si="16"/>
        <v>0</v>
      </c>
      <c r="AJ524" s="77">
        <f>IF(I524&gt;Variables!$G$7,0,1)</f>
        <v>1</v>
      </c>
      <c r="AK524" s="77">
        <f>IF(F524&gt;Variables!$G$8,0,1)</f>
        <v>1</v>
      </c>
      <c r="AL524" s="77">
        <f>IF(G524&gt;Variables!$G$9,0,1)</f>
        <v>1</v>
      </c>
      <c r="AM524" s="77">
        <f>IF(AND(K524&gt;Variables!$G$10,K524&lt;Variables!$G$11),0,1)</f>
        <v>1</v>
      </c>
      <c r="AN524" s="77">
        <f>IF(H524&lt;Variables!$G$13,1,0)</f>
        <v>0</v>
      </c>
      <c r="AO524" s="77">
        <f>IF(R524&lt;Variables!$G$12,0,1)</f>
        <v>0</v>
      </c>
      <c r="AP524" s="78">
        <f t="shared" si="17"/>
        <v>0</v>
      </c>
      <c r="AQ524" s="77">
        <f>IF(V524&lt;Variables!$G$15,1,0)</f>
        <v>1</v>
      </c>
      <c r="AR524">
        <v>0</v>
      </c>
      <c r="AS524">
        <v>0</v>
      </c>
      <c r="AT524">
        <v>1</v>
      </c>
      <c r="AU524">
        <v>0</v>
      </c>
      <c r="BA524">
        <v>-2.25</v>
      </c>
    </row>
    <row r="525" spans="3:53" x14ac:dyDescent="0.25">
      <c r="C525" t="s">
        <v>246</v>
      </c>
      <c r="D525" t="s">
        <v>221</v>
      </c>
      <c r="E525">
        <v>8.3699999999999992</v>
      </c>
      <c r="F525">
        <v>10.53</v>
      </c>
      <c r="G525">
        <v>1.64</v>
      </c>
      <c r="H525">
        <v>-99999</v>
      </c>
      <c r="I525">
        <v>0.91400000000000003</v>
      </c>
      <c r="J525" t="s">
        <v>75</v>
      </c>
      <c r="K525">
        <v>64.88</v>
      </c>
      <c r="L525">
        <v>8.3461250000000007</v>
      </c>
      <c r="M525">
        <v>-1.347930926028597E-2</v>
      </c>
      <c r="N525">
        <v>8.3371454545454551</v>
      </c>
      <c r="O525">
        <v>9.4211447999425504E-2</v>
      </c>
      <c r="P525">
        <v>44815</v>
      </c>
      <c r="Q525">
        <v>327629</v>
      </c>
      <c r="R525">
        <v>0.14000000000000001</v>
      </c>
      <c r="S525">
        <v>24.815999999999999</v>
      </c>
      <c r="T525">
        <v>7.9420000000000019</v>
      </c>
      <c r="U525">
        <v>15.0236</v>
      </c>
      <c r="V525">
        <v>2.5220865143285049</v>
      </c>
      <c r="AC525">
        <v>8.35</v>
      </c>
      <c r="AD525">
        <v>8.26</v>
      </c>
      <c r="AH525" s="77">
        <f>IF(AND(M525&lt;Variables!$G$6,M525&gt;Variables!$G$5),0,1)</f>
        <v>1</v>
      </c>
      <c r="AI525" s="77">
        <f t="shared" si="16"/>
        <v>0</v>
      </c>
      <c r="AJ525" s="77">
        <f>IF(I525&gt;Variables!$G$7,0,1)</f>
        <v>1</v>
      </c>
      <c r="AK525" s="77">
        <f>IF(F525&gt;Variables!$G$8,0,1)</f>
        <v>0</v>
      </c>
      <c r="AL525" s="77">
        <f>IF(G525&gt;Variables!$G$9,0,1)</f>
        <v>1</v>
      </c>
      <c r="AM525" s="77">
        <f>IF(AND(K525&gt;Variables!$G$10,K525&lt;Variables!$G$11),0,1)</f>
        <v>0</v>
      </c>
      <c r="AN525" s="77">
        <f>IF(H525&lt;Variables!$G$13,1,0)</f>
        <v>1</v>
      </c>
      <c r="AO525" s="77">
        <f>IF(R525&lt;Variables!$G$12,0,1)</f>
        <v>0</v>
      </c>
      <c r="AP525" s="78">
        <f t="shared" si="17"/>
        <v>1</v>
      </c>
      <c r="AQ525" s="77">
        <f>IF(V525&lt;Variables!$G$15,1,0)</f>
        <v>1</v>
      </c>
      <c r="AR525">
        <v>0</v>
      </c>
      <c r="AS525">
        <v>0</v>
      </c>
      <c r="AT525">
        <v>0</v>
      </c>
      <c r="AU525">
        <v>0</v>
      </c>
      <c r="BA525">
        <v>0</v>
      </c>
    </row>
    <row r="526" spans="3:53" x14ac:dyDescent="0.25">
      <c r="C526" t="s">
        <v>246</v>
      </c>
      <c r="D526" t="s">
        <v>166</v>
      </c>
      <c r="E526">
        <v>54.28</v>
      </c>
      <c r="F526">
        <v>9.4</v>
      </c>
      <c r="G526">
        <v>9.44</v>
      </c>
      <c r="H526">
        <v>8010</v>
      </c>
      <c r="I526">
        <v>199.523</v>
      </c>
      <c r="J526" t="s">
        <v>75</v>
      </c>
      <c r="K526">
        <v>53.11</v>
      </c>
      <c r="L526">
        <v>54.228614999999998</v>
      </c>
      <c r="M526">
        <v>-0.1818504861317265</v>
      </c>
      <c r="N526">
        <v>53.609437999999997</v>
      </c>
      <c r="O526">
        <v>0.9710267807694708</v>
      </c>
      <c r="P526">
        <v>2089000</v>
      </c>
      <c r="Q526">
        <v>1484000</v>
      </c>
      <c r="R526">
        <v>1.41</v>
      </c>
      <c r="S526">
        <v>24.815999999999999</v>
      </c>
      <c r="T526">
        <v>7.9420000000000019</v>
      </c>
      <c r="U526">
        <v>15.0236</v>
      </c>
      <c r="V526">
        <v>2.4055810355137051</v>
      </c>
      <c r="AC526">
        <v>54.83</v>
      </c>
      <c r="AD526">
        <v>52.52</v>
      </c>
      <c r="AH526" s="77">
        <f>IF(AND(M526&lt;Variables!$G$6,M526&gt;Variables!$G$5),0,1)</f>
        <v>1</v>
      </c>
      <c r="AI526" s="77">
        <f t="shared" si="16"/>
        <v>0</v>
      </c>
      <c r="AJ526" s="77">
        <f>IF(I526&gt;Variables!$G$7,0,1)</f>
        <v>0</v>
      </c>
      <c r="AK526" s="77">
        <f>IF(F526&gt;Variables!$G$8,0,1)</f>
        <v>0</v>
      </c>
      <c r="AL526" s="77">
        <f>IF(G526&gt;Variables!$G$9,0,1)</f>
        <v>1</v>
      </c>
      <c r="AM526" s="77">
        <f>IF(AND(K526&gt;Variables!$G$10,K526&lt;Variables!$G$11),0,1)</f>
        <v>1</v>
      </c>
      <c r="AN526" s="77">
        <f>IF(H526&lt;Variables!$G$13,1,0)</f>
        <v>0</v>
      </c>
      <c r="AO526" s="77">
        <f>IF(R526&lt;Variables!$G$12,0,1)</f>
        <v>0</v>
      </c>
      <c r="AP526" s="78">
        <f t="shared" si="17"/>
        <v>1</v>
      </c>
      <c r="AQ526" s="77">
        <f>IF(V526&lt;Variables!$G$15,1,0)</f>
        <v>1</v>
      </c>
      <c r="AR526">
        <v>0</v>
      </c>
      <c r="AS526">
        <v>0</v>
      </c>
      <c r="AT526">
        <v>1</v>
      </c>
      <c r="AU526">
        <v>0</v>
      </c>
      <c r="BA526">
        <v>-1.89</v>
      </c>
    </row>
    <row r="527" spans="3:53" x14ac:dyDescent="0.25">
      <c r="C527" t="s">
        <v>246</v>
      </c>
      <c r="D527" t="s">
        <v>138</v>
      </c>
      <c r="E527">
        <v>17.11</v>
      </c>
      <c r="F527">
        <v>8.09</v>
      </c>
      <c r="G527">
        <v>5.97</v>
      </c>
      <c r="H527">
        <v>5940</v>
      </c>
      <c r="I527">
        <v>27.994</v>
      </c>
      <c r="J527" t="s">
        <v>75</v>
      </c>
      <c r="K527">
        <v>53.3</v>
      </c>
      <c r="L527">
        <v>17.007985000000009</v>
      </c>
      <c r="M527">
        <v>0.1882351142712915</v>
      </c>
      <c r="N527">
        <v>17.017703999999991</v>
      </c>
      <c r="O527">
        <v>0.1310164990530116</v>
      </c>
      <c r="P527">
        <v>6695000</v>
      </c>
      <c r="Q527">
        <v>14396000</v>
      </c>
      <c r="R527">
        <v>0.47</v>
      </c>
      <c r="S527">
        <v>24.815999999999999</v>
      </c>
      <c r="T527">
        <v>7.9420000000000019</v>
      </c>
      <c r="U527">
        <v>15.0236</v>
      </c>
      <c r="V527">
        <v>2.3944999310958952</v>
      </c>
      <c r="AC527">
        <v>17.11</v>
      </c>
      <c r="AD527">
        <v>16.510000000000002</v>
      </c>
      <c r="AH527" s="77">
        <f>IF(AND(M527&lt;Variables!$G$6,M527&gt;Variables!$G$5),0,1)</f>
        <v>1</v>
      </c>
      <c r="AI527" s="77">
        <f t="shared" si="16"/>
        <v>1</v>
      </c>
      <c r="AJ527" s="77">
        <f>IF(I527&gt;Variables!$G$7,0,1)</f>
        <v>1</v>
      </c>
      <c r="AK527" s="77">
        <f>IF(F527&gt;Variables!$G$8,0,1)</f>
        <v>1</v>
      </c>
      <c r="AL527" s="77">
        <f>IF(G527&gt;Variables!$G$9,0,1)</f>
        <v>1</v>
      </c>
      <c r="AM527" s="77">
        <f>IF(AND(K527&gt;Variables!$G$10,K527&lt;Variables!$G$11),0,1)</f>
        <v>1</v>
      </c>
      <c r="AN527" s="77">
        <f>IF(H527&lt;Variables!$G$13,1,0)</f>
        <v>0</v>
      </c>
      <c r="AO527" s="77">
        <f>IF(R527&lt;Variables!$G$12,0,1)</f>
        <v>0</v>
      </c>
      <c r="AP527" s="78">
        <f t="shared" si="17"/>
        <v>1</v>
      </c>
      <c r="AQ527" s="77">
        <f>IF(V527&lt;Variables!$G$15,1,0)</f>
        <v>1</v>
      </c>
      <c r="AR527">
        <v>0</v>
      </c>
      <c r="AS527">
        <v>0</v>
      </c>
      <c r="AT527">
        <v>1</v>
      </c>
      <c r="AU527">
        <v>0</v>
      </c>
      <c r="BA527">
        <v>-2.25</v>
      </c>
    </row>
    <row r="528" spans="3:53" x14ac:dyDescent="0.25">
      <c r="C528" t="s">
        <v>247</v>
      </c>
      <c r="D528" t="s">
        <v>221</v>
      </c>
      <c r="E528">
        <v>8.3699999999999992</v>
      </c>
      <c r="F528">
        <v>10.53</v>
      </c>
      <c r="G528">
        <v>1.58</v>
      </c>
      <c r="H528">
        <v>-99999</v>
      </c>
      <c r="I528">
        <v>0.91200000000000003</v>
      </c>
      <c r="J528" t="s">
        <v>75</v>
      </c>
      <c r="K528">
        <v>62.98</v>
      </c>
      <c r="L528">
        <v>8.3426000000000009</v>
      </c>
      <c r="M528">
        <v>-3.1165344137331831E-2</v>
      </c>
      <c r="N528">
        <v>8.3406909090909114</v>
      </c>
      <c r="O528">
        <v>-8.2835954292283347E-3</v>
      </c>
      <c r="P528">
        <v>47917</v>
      </c>
      <c r="Q528">
        <v>327629</v>
      </c>
      <c r="R528">
        <v>0.15</v>
      </c>
      <c r="S528">
        <v>27.148</v>
      </c>
      <c r="T528">
        <v>8.0560000000000009</v>
      </c>
      <c r="U528">
        <v>16.0688</v>
      </c>
      <c r="V528">
        <v>2.5034513705175852</v>
      </c>
      <c r="AC528">
        <v>8.35</v>
      </c>
      <c r="AD528">
        <v>8.26</v>
      </c>
      <c r="AH528" s="77">
        <f>IF(AND(M528&lt;Variables!$G$6,M528&gt;Variables!$G$5),0,1)</f>
        <v>1</v>
      </c>
      <c r="AI528" s="77">
        <f t="shared" si="16"/>
        <v>0</v>
      </c>
      <c r="AJ528" s="77">
        <f>IF(I528&gt;Variables!$G$7,0,1)</f>
        <v>1</v>
      </c>
      <c r="AK528" s="77">
        <f>IF(F528&gt;Variables!$G$8,0,1)</f>
        <v>0</v>
      </c>
      <c r="AL528" s="77">
        <f>IF(G528&gt;Variables!$G$9,0,1)</f>
        <v>1</v>
      </c>
      <c r="AM528" s="77">
        <f>IF(AND(K528&gt;Variables!$G$10,K528&lt;Variables!$G$11),0,1)</f>
        <v>0</v>
      </c>
      <c r="AN528" s="77">
        <f>IF(H528&lt;Variables!$G$13,1,0)</f>
        <v>1</v>
      </c>
      <c r="AO528" s="77">
        <f>IF(R528&lt;Variables!$G$12,0,1)</f>
        <v>0</v>
      </c>
      <c r="AP528" s="78">
        <f t="shared" si="17"/>
        <v>1</v>
      </c>
      <c r="AQ528" s="77">
        <f>IF(V528&lt;Variables!$G$15,1,0)</f>
        <v>1</v>
      </c>
      <c r="AR528">
        <v>0</v>
      </c>
      <c r="AS528">
        <v>0</v>
      </c>
      <c r="AT528">
        <v>0</v>
      </c>
      <c r="AU528">
        <v>0</v>
      </c>
      <c r="BA528">
        <v>0</v>
      </c>
    </row>
    <row r="529" spans="3:53" x14ac:dyDescent="0.25">
      <c r="C529" t="s">
        <v>247</v>
      </c>
      <c r="D529" t="s">
        <v>220</v>
      </c>
      <c r="E529">
        <v>2.59</v>
      </c>
      <c r="F529">
        <v>27.7</v>
      </c>
      <c r="G529">
        <v>-26</v>
      </c>
      <c r="H529">
        <v>25.86</v>
      </c>
      <c r="I529">
        <v>-1.4510000000000001</v>
      </c>
      <c r="J529" t="s">
        <v>75</v>
      </c>
      <c r="K529">
        <v>27.27</v>
      </c>
      <c r="L529">
        <v>2.6143999999999998</v>
      </c>
      <c r="M529">
        <v>-2.0616585067319479</v>
      </c>
      <c r="N529">
        <v>2.7085379999999999</v>
      </c>
      <c r="O529">
        <v>-5.4656054299404202</v>
      </c>
      <c r="P529">
        <v>61070000</v>
      </c>
      <c r="Q529">
        <v>122770</v>
      </c>
      <c r="R529">
        <v>497.43</v>
      </c>
      <c r="S529">
        <v>27.148</v>
      </c>
      <c r="T529">
        <v>8.0560000000000009</v>
      </c>
      <c r="U529">
        <v>16.0688</v>
      </c>
      <c r="V529">
        <v>2.0497843153610771</v>
      </c>
      <c r="AC529">
        <v>3.3</v>
      </c>
      <c r="AD529">
        <v>2.56</v>
      </c>
      <c r="AH529" s="77">
        <f>IF(AND(M529&lt;Variables!$G$6,M529&gt;Variables!$G$5),0,1)</f>
        <v>0</v>
      </c>
      <c r="AI529" s="77">
        <f t="shared" si="16"/>
        <v>1</v>
      </c>
      <c r="AJ529" s="77">
        <f>IF(I529&gt;Variables!$G$7,0,1)</f>
        <v>1</v>
      </c>
      <c r="AK529" s="77">
        <f>IF(F529&gt;Variables!$G$8,0,1)</f>
        <v>0</v>
      </c>
      <c r="AL529" s="77">
        <f>IF(G529&gt;Variables!$G$9,0,1)</f>
        <v>1</v>
      </c>
      <c r="AM529" s="77">
        <f>IF(AND(K529&gt;Variables!$G$10,K529&lt;Variables!$G$11),0,1)</f>
        <v>1</v>
      </c>
      <c r="AN529" s="77">
        <f>IF(H529&lt;Variables!$G$13,1,0)</f>
        <v>1</v>
      </c>
      <c r="AO529" s="77">
        <f>IF(R529&lt;Variables!$G$12,0,1)</f>
        <v>1</v>
      </c>
      <c r="AP529" s="78">
        <f t="shared" si="17"/>
        <v>1</v>
      </c>
      <c r="AQ529" s="77">
        <f>IF(V529&lt;Variables!$G$15,1,0)</f>
        <v>1</v>
      </c>
      <c r="AR529">
        <v>1</v>
      </c>
      <c r="AS529">
        <v>0</v>
      </c>
      <c r="AT529">
        <v>0</v>
      </c>
      <c r="AU529">
        <v>0</v>
      </c>
      <c r="BA529">
        <v>2</v>
      </c>
    </row>
    <row r="530" spans="3:53" x14ac:dyDescent="0.25">
      <c r="C530" t="s">
        <v>247</v>
      </c>
      <c r="D530" t="s">
        <v>219</v>
      </c>
      <c r="E530">
        <v>2.81</v>
      </c>
      <c r="F530">
        <v>24.22</v>
      </c>
      <c r="G530">
        <v>18.64</v>
      </c>
      <c r="H530">
        <v>417.61</v>
      </c>
      <c r="I530">
        <v>1.0029999999999999</v>
      </c>
      <c r="J530" t="s">
        <v>75</v>
      </c>
      <c r="K530">
        <v>42.12</v>
      </c>
      <c r="L530">
        <v>2.8226100000000001</v>
      </c>
      <c r="M530">
        <v>-0.80103166927064806</v>
      </c>
      <c r="N530">
        <v>2.9527040000000002</v>
      </c>
      <c r="O530">
        <v>-5.1716663776660292</v>
      </c>
      <c r="P530">
        <v>30650000</v>
      </c>
      <c r="Q530">
        <v>1300000</v>
      </c>
      <c r="R530">
        <v>23.58</v>
      </c>
      <c r="S530">
        <v>27.148</v>
      </c>
      <c r="T530">
        <v>8.0560000000000009</v>
      </c>
      <c r="U530">
        <v>16.0688</v>
      </c>
      <c r="V530">
        <v>2.28796059324951</v>
      </c>
      <c r="AC530">
        <v>3.02</v>
      </c>
      <c r="AD530">
        <v>2.5299999999999998</v>
      </c>
      <c r="AH530" s="77">
        <f>IF(AND(M530&lt;Variables!$G$6,M530&gt;Variables!$G$5),0,1)</f>
        <v>1</v>
      </c>
      <c r="AI530" s="77">
        <f t="shared" si="16"/>
        <v>1</v>
      </c>
      <c r="AJ530" s="77">
        <f>IF(I530&gt;Variables!$G$7,0,1)</f>
        <v>1</v>
      </c>
      <c r="AK530" s="77">
        <f>IF(F530&gt;Variables!$G$8,0,1)</f>
        <v>0</v>
      </c>
      <c r="AL530" s="77">
        <f>IF(G530&gt;Variables!$G$9,0,1)</f>
        <v>0</v>
      </c>
      <c r="AM530" s="77">
        <f>IF(AND(K530&gt;Variables!$G$10,K530&lt;Variables!$G$11),0,1)</f>
        <v>1</v>
      </c>
      <c r="AN530" s="77">
        <f>IF(H530&lt;Variables!$G$13,1,0)</f>
        <v>1</v>
      </c>
      <c r="AO530" s="77">
        <f>IF(R530&lt;Variables!$G$12,0,1)</f>
        <v>1</v>
      </c>
      <c r="AP530" s="78">
        <f t="shared" si="17"/>
        <v>1</v>
      </c>
      <c r="AQ530" s="77">
        <f>IF(V530&lt;Variables!$G$15,1,0)</f>
        <v>1</v>
      </c>
      <c r="AR530">
        <v>0</v>
      </c>
      <c r="AS530">
        <v>0</v>
      </c>
      <c r="AT530">
        <v>1</v>
      </c>
      <c r="AU530">
        <v>0</v>
      </c>
      <c r="BA530">
        <v>-2.25</v>
      </c>
    </row>
    <row r="531" spans="3:53" x14ac:dyDescent="0.25">
      <c r="C531" t="s">
        <v>247</v>
      </c>
      <c r="D531" t="s">
        <v>218</v>
      </c>
      <c r="E531">
        <v>12.35</v>
      </c>
      <c r="F531">
        <v>18.02</v>
      </c>
      <c r="G531">
        <v>-11.31</v>
      </c>
      <c r="H531">
        <v>89.12</v>
      </c>
      <c r="I531">
        <v>-45.951000000000001</v>
      </c>
      <c r="J531" t="s">
        <v>75</v>
      </c>
      <c r="K531">
        <v>54.51</v>
      </c>
      <c r="L531">
        <v>12.010165000000001</v>
      </c>
      <c r="M531">
        <v>1.164305402964918</v>
      </c>
      <c r="N531">
        <v>12.10303</v>
      </c>
      <c r="O531">
        <v>0.3880846366571159</v>
      </c>
      <c r="P531">
        <v>5800000</v>
      </c>
      <c r="Q531">
        <v>138930</v>
      </c>
      <c r="R531">
        <v>41.75</v>
      </c>
      <c r="S531">
        <v>27.148</v>
      </c>
      <c r="T531">
        <v>8.0560000000000009</v>
      </c>
      <c r="U531">
        <v>16.0688</v>
      </c>
      <c r="V531">
        <v>2.368286721365942</v>
      </c>
      <c r="AC531">
        <v>13</v>
      </c>
      <c r="AD531">
        <v>11.45</v>
      </c>
      <c r="AH531" s="77">
        <f>IF(AND(M531&lt;Variables!$G$6,M531&gt;Variables!$G$5),0,1)</f>
        <v>1</v>
      </c>
      <c r="AI531" s="77">
        <f t="shared" si="16"/>
        <v>1</v>
      </c>
      <c r="AJ531" s="77">
        <f>IF(I531&gt;Variables!$G$7,0,1)</f>
        <v>1</v>
      </c>
      <c r="AK531" s="77">
        <f>IF(F531&gt;Variables!$G$8,0,1)</f>
        <v>0</v>
      </c>
      <c r="AL531" s="77">
        <f>IF(G531&gt;Variables!$G$9,0,1)</f>
        <v>1</v>
      </c>
      <c r="AM531" s="77">
        <f>IF(AND(K531&gt;Variables!$G$10,K531&lt;Variables!$G$11),0,1)</f>
        <v>1</v>
      </c>
      <c r="AN531" s="77">
        <f>IF(H531&lt;Variables!$G$13,1,0)</f>
        <v>1</v>
      </c>
      <c r="AO531" s="77">
        <f>IF(R531&lt;Variables!$G$12,0,1)</f>
        <v>1</v>
      </c>
      <c r="AP531" s="78">
        <f t="shared" si="17"/>
        <v>1</v>
      </c>
      <c r="AQ531" s="77">
        <f>IF(V531&lt;Variables!$G$15,1,0)</f>
        <v>1</v>
      </c>
      <c r="AR531">
        <v>0</v>
      </c>
      <c r="AS531">
        <v>0</v>
      </c>
      <c r="AT531">
        <v>1</v>
      </c>
      <c r="AU531">
        <v>0</v>
      </c>
      <c r="BA531">
        <v>-2.25</v>
      </c>
    </row>
    <row r="532" spans="3:53" x14ac:dyDescent="0.25">
      <c r="C532" t="s">
        <v>247</v>
      </c>
      <c r="D532" t="s">
        <v>174</v>
      </c>
      <c r="E532">
        <v>30.51</v>
      </c>
      <c r="F532">
        <v>14.11</v>
      </c>
      <c r="G532">
        <v>12.93</v>
      </c>
      <c r="H532">
        <v>404.55</v>
      </c>
      <c r="I532">
        <v>123.94199999999999</v>
      </c>
      <c r="J532" t="s">
        <v>75</v>
      </c>
      <c r="K532">
        <v>29.48</v>
      </c>
      <c r="L532">
        <v>30.726505</v>
      </c>
      <c r="M532">
        <v>-1.062616786386859</v>
      </c>
      <c r="N532">
        <v>31.07970000000001</v>
      </c>
      <c r="O532">
        <v>-2.1869580465706151</v>
      </c>
      <c r="P532">
        <v>360115</v>
      </c>
      <c r="Q532">
        <v>701001</v>
      </c>
      <c r="R532">
        <v>0.51</v>
      </c>
      <c r="S532">
        <v>27.148</v>
      </c>
      <c r="T532">
        <v>8.0560000000000009</v>
      </c>
      <c r="U532">
        <v>16.0688</v>
      </c>
      <c r="V532">
        <v>2.119068295479229</v>
      </c>
      <c r="AC532">
        <v>30.966000000000001</v>
      </c>
      <c r="AD532">
        <v>27.67</v>
      </c>
      <c r="AH532" s="77">
        <f>IF(AND(M532&lt;Variables!$G$6,M532&gt;Variables!$G$5),0,1)</f>
        <v>0</v>
      </c>
      <c r="AI532" s="77">
        <f t="shared" si="16"/>
        <v>1</v>
      </c>
      <c r="AJ532" s="77">
        <f>IF(I532&gt;Variables!$G$7,0,1)</f>
        <v>0</v>
      </c>
      <c r="AK532" s="77">
        <f>IF(F532&gt;Variables!$G$8,0,1)</f>
        <v>0</v>
      </c>
      <c r="AL532" s="77">
        <f>IF(G532&gt;Variables!$G$9,0,1)</f>
        <v>0</v>
      </c>
      <c r="AM532" s="77">
        <f>IF(AND(K532&gt;Variables!$G$10,K532&lt;Variables!$G$11),0,1)</f>
        <v>1</v>
      </c>
      <c r="AN532" s="77">
        <f>IF(H532&lt;Variables!$G$13,1,0)</f>
        <v>1</v>
      </c>
      <c r="AO532" s="77">
        <f>IF(R532&lt;Variables!$G$12,0,1)</f>
        <v>0</v>
      </c>
      <c r="AP532" s="78">
        <f t="shared" si="17"/>
        <v>1</v>
      </c>
      <c r="AQ532" s="77">
        <f>IF(V532&lt;Variables!$G$15,1,0)</f>
        <v>1</v>
      </c>
      <c r="AR532">
        <v>0</v>
      </c>
      <c r="AS532">
        <v>0</v>
      </c>
      <c r="AT532">
        <v>1</v>
      </c>
      <c r="AU532">
        <v>0</v>
      </c>
      <c r="BA532">
        <v>-1.85</v>
      </c>
    </row>
    <row r="533" spans="3:53" x14ac:dyDescent="0.25">
      <c r="C533" t="s">
        <v>247</v>
      </c>
      <c r="D533" t="s">
        <v>151</v>
      </c>
      <c r="E533">
        <v>129.47999999999999</v>
      </c>
      <c r="F533">
        <v>10.84</v>
      </c>
      <c r="G533">
        <v>12.78</v>
      </c>
      <c r="H533">
        <v>8109.9999999999991</v>
      </c>
      <c r="I533">
        <v>-41.307000000000002</v>
      </c>
      <c r="J533" t="s">
        <v>75</v>
      </c>
      <c r="K533">
        <v>66.91</v>
      </c>
      <c r="L533">
        <v>127.75806</v>
      </c>
      <c r="M533">
        <v>1.0268941153301741</v>
      </c>
      <c r="N533">
        <v>127.54181800000001</v>
      </c>
      <c r="O533">
        <v>1.1981811330304131</v>
      </c>
      <c r="P533">
        <v>808050</v>
      </c>
      <c r="Q533">
        <v>898929</v>
      </c>
      <c r="R533">
        <v>0.9</v>
      </c>
      <c r="S533">
        <v>27.148</v>
      </c>
      <c r="T533">
        <v>8.0560000000000009</v>
      </c>
      <c r="U533">
        <v>16.0688</v>
      </c>
      <c r="V533">
        <v>2.465338869833622</v>
      </c>
      <c r="AC533">
        <v>131.84</v>
      </c>
      <c r="AD533">
        <v>126.19</v>
      </c>
      <c r="AH533" s="77">
        <f>IF(AND(M533&lt;Variables!$G$6,M533&gt;Variables!$G$5),0,1)</f>
        <v>1</v>
      </c>
      <c r="AI533" s="77">
        <f t="shared" si="16"/>
        <v>0</v>
      </c>
      <c r="AJ533" s="77">
        <f>IF(I533&gt;Variables!$G$7,0,1)</f>
        <v>1</v>
      </c>
      <c r="AK533" s="77">
        <f>IF(F533&gt;Variables!$G$8,0,1)</f>
        <v>0</v>
      </c>
      <c r="AL533" s="77">
        <f>IF(G533&gt;Variables!$G$9,0,1)</f>
        <v>0</v>
      </c>
      <c r="AM533" s="77">
        <f>IF(AND(K533&gt;Variables!$G$10,K533&lt;Variables!$G$11),0,1)</f>
        <v>0</v>
      </c>
      <c r="AN533" s="77">
        <f>IF(H533&lt;Variables!$G$13,1,0)</f>
        <v>0</v>
      </c>
      <c r="AO533" s="77">
        <f>IF(R533&lt;Variables!$G$12,0,1)</f>
        <v>0</v>
      </c>
      <c r="AP533" s="78">
        <f t="shared" si="17"/>
        <v>1</v>
      </c>
      <c r="AQ533" s="77">
        <f>IF(V533&lt;Variables!$G$15,1,0)</f>
        <v>1</v>
      </c>
      <c r="AR533">
        <v>0</v>
      </c>
      <c r="AS533">
        <v>0</v>
      </c>
      <c r="AT533">
        <v>1</v>
      </c>
      <c r="AU533">
        <v>0</v>
      </c>
      <c r="BA533">
        <v>-2.25</v>
      </c>
    </row>
    <row r="534" spans="3:53" x14ac:dyDescent="0.25">
      <c r="C534" t="s">
        <v>247</v>
      </c>
      <c r="D534" t="s">
        <v>129</v>
      </c>
      <c r="E534">
        <v>61.65</v>
      </c>
      <c r="F534">
        <v>10.28</v>
      </c>
      <c r="G534">
        <v>12.87</v>
      </c>
      <c r="H534">
        <v>23990</v>
      </c>
      <c r="I534">
        <v>83986.702999999994</v>
      </c>
      <c r="J534" t="s">
        <v>75</v>
      </c>
      <c r="K534">
        <v>48.53</v>
      </c>
      <c r="L534">
        <v>61.130139999999997</v>
      </c>
      <c r="M534">
        <v>-0.29909959309760908</v>
      </c>
      <c r="N534">
        <v>60.791580000000003</v>
      </c>
      <c r="O534">
        <v>0.25615389499663471</v>
      </c>
      <c r="P534">
        <v>133115000</v>
      </c>
      <c r="Q534">
        <v>146893000</v>
      </c>
      <c r="R534">
        <v>0.91</v>
      </c>
      <c r="S534">
        <v>27.148</v>
      </c>
      <c r="T534">
        <v>8.0560000000000009</v>
      </c>
      <c r="U534">
        <v>16.0688</v>
      </c>
      <c r="V534">
        <v>2.358277603971985</v>
      </c>
      <c r="AC534">
        <v>63.83</v>
      </c>
      <c r="AD534">
        <v>58.07</v>
      </c>
      <c r="AH534" s="77">
        <f>IF(AND(M534&lt;Variables!$G$6,M534&gt;Variables!$G$5),0,1)</f>
        <v>1</v>
      </c>
      <c r="AI534" s="77">
        <f t="shared" si="16"/>
        <v>0</v>
      </c>
      <c r="AJ534" s="77">
        <f>IF(I534&gt;Variables!$G$7,0,1)</f>
        <v>0</v>
      </c>
      <c r="AK534" s="77">
        <f>IF(F534&gt;Variables!$G$8,0,1)</f>
        <v>0</v>
      </c>
      <c r="AL534" s="77">
        <f>IF(G534&gt;Variables!$G$9,0,1)</f>
        <v>0</v>
      </c>
      <c r="AM534" s="77">
        <f>IF(AND(K534&gt;Variables!$G$10,K534&lt;Variables!$G$11),0,1)</f>
        <v>1</v>
      </c>
      <c r="AN534" s="77">
        <f>IF(H534&lt;Variables!$G$13,1,0)</f>
        <v>0</v>
      </c>
      <c r="AO534" s="77">
        <f>IF(R534&lt;Variables!$G$12,0,1)</f>
        <v>0</v>
      </c>
      <c r="AP534" s="78">
        <f t="shared" si="17"/>
        <v>1</v>
      </c>
      <c r="AQ534" s="77">
        <f>IF(V534&lt;Variables!$G$15,1,0)</f>
        <v>1</v>
      </c>
      <c r="AR534">
        <v>0</v>
      </c>
      <c r="AS534">
        <v>0</v>
      </c>
      <c r="AT534">
        <v>1</v>
      </c>
      <c r="AU534">
        <v>0</v>
      </c>
      <c r="BA534">
        <v>-2.25</v>
      </c>
    </row>
    <row r="535" spans="3:53" x14ac:dyDescent="0.25">
      <c r="C535" t="s">
        <v>247</v>
      </c>
      <c r="D535" t="s">
        <v>166</v>
      </c>
      <c r="E535">
        <v>54.62</v>
      </c>
      <c r="F535">
        <v>10.08</v>
      </c>
      <c r="G535">
        <v>10.27</v>
      </c>
      <c r="H535">
        <v>8010</v>
      </c>
      <c r="I535">
        <v>199.995</v>
      </c>
      <c r="J535" t="s">
        <v>75</v>
      </c>
      <c r="K535">
        <v>62.04</v>
      </c>
      <c r="L535">
        <v>54.362110000000008</v>
      </c>
      <c r="M535">
        <v>0.32723159568307919</v>
      </c>
      <c r="N535">
        <v>53.753512000000001</v>
      </c>
      <c r="O535">
        <v>1.4631378876230421</v>
      </c>
      <c r="P535">
        <v>2123000</v>
      </c>
      <c r="Q535">
        <v>1484000</v>
      </c>
      <c r="R535">
        <v>1.43</v>
      </c>
      <c r="S535">
        <v>27.148</v>
      </c>
      <c r="T535">
        <v>8.0560000000000009</v>
      </c>
      <c r="U535">
        <v>16.0688</v>
      </c>
      <c r="V535">
        <v>2.471848038538313</v>
      </c>
      <c r="AC535">
        <v>54.83</v>
      </c>
      <c r="AD535">
        <v>52.52</v>
      </c>
      <c r="AH535" s="77">
        <f>IF(AND(M535&lt;Variables!$G$6,M535&gt;Variables!$G$5),0,1)</f>
        <v>1</v>
      </c>
      <c r="AI535" s="77">
        <f t="shared" si="16"/>
        <v>0</v>
      </c>
      <c r="AJ535" s="77">
        <f>IF(I535&gt;Variables!$G$7,0,1)</f>
        <v>0</v>
      </c>
      <c r="AK535" s="77">
        <f>IF(F535&gt;Variables!$G$8,0,1)</f>
        <v>0</v>
      </c>
      <c r="AL535" s="77">
        <f>IF(G535&gt;Variables!$G$9,0,1)</f>
        <v>1</v>
      </c>
      <c r="AM535" s="77">
        <f>IF(AND(K535&gt;Variables!$G$10,K535&lt;Variables!$G$11),0,1)</f>
        <v>0</v>
      </c>
      <c r="AN535" s="77">
        <f>IF(H535&lt;Variables!$G$13,1,0)</f>
        <v>0</v>
      </c>
      <c r="AO535" s="77">
        <f>IF(R535&lt;Variables!$G$12,0,1)</f>
        <v>0</v>
      </c>
      <c r="AP535" s="78">
        <f t="shared" si="17"/>
        <v>1</v>
      </c>
      <c r="AQ535" s="77">
        <f>IF(V535&lt;Variables!$G$15,1,0)</f>
        <v>1</v>
      </c>
      <c r="AR535">
        <v>0</v>
      </c>
      <c r="AS535">
        <v>0</v>
      </c>
      <c r="AT535">
        <v>1</v>
      </c>
      <c r="AU535">
        <v>0</v>
      </c>
      <c r="BA535">
        <v>-2.25</v>
      </c>
    </row>
    <row r="536" spans="3:53" x14ac:dyDescent="0.25">
      <c r="C536" t="s">
        <v>247</v>
      </c>
      <c r="D536" t="s">
        <v>83</v>
      </c>
      <c r="E536">
        <v>31.35</v>
      </c>
      <c r="F536">
        <v>10.06</v>
      </c>
      <c r="G536">
        <v>8.82</v>
      </c>
      <c r="H536">
        <v>24680</v>
      </c>
      <c r="I536">
        <v>1.484</v>
      </c>
      <c r="J536" t="s">
        <v>75</v>
      </c>
      <c r="K536">
        <v>58.84</v>
      </c>
      <c r="L536">
        <v>31.12580500000001</v>
      </c>
      <c r="M536">
        <v>0.2383713449338658</v>
      </c>
      <c r="N536">
        <v>30.95937</v>
      </c>
      <c r="O536">
        <v>0.77724449819230645</v>
      </c>
      <c r="P536">
        <v>14083000</v>
      </c>
      <c r="Q536">
        <v>13870000</v>
      </c>
      <c r="R536">
        <v>1.02</v>
      </c>
      <c r="S536">
        <v>27.148</v>
      </c>
      <c r="T536">
        <v>8.0560000000000009</v>
      </c>
      <c r="U536">
        <v>16.0688</v>
      </c>
      <c r="V536">
        <v>2.4462991436652661</v>
      </c>
      <c r="AC536">
        <v>31.27</v>
      </c>
      <c r="AD536">
        <v>30.26</v>
      </c>
      <c r="AH536" s="77">
        <f>IF(AND(M536&lt;Variables!$G$6,M536&gt;Variables!$G$5),0,1)</f>
        <v>1</v>
      </c>
      <c r="AI536" s="77">
        <f t="shared" si="16"/>
        <v>0</v>
      </c>
      <c r="AJ536" s="77">
        <f>IF(I536&gt;Variables!$G$7,0,1)</f>
        <v>1</v>
      </c>
      <c r="AK536" s="77">
        <f>IF(F536&gt;Variables!$G$8,0,1)</f>
        <v>0</v>
      </c>
      <c r="AL536" s="77">
        <f>IF(G536&gt;Variables!$G$9,0,1)</f>
        <v>1</v>
      </c>
      <c r="AM536" s="77">
        <f>IF(AND(K536&gt;Variables!$G$10,K536&lt;Variables!$G$11),0,1)</f>
        <v>1</v>
      </c>
      <c r="AN536" s="77">
        <f>IF(H536&lt;Variables!$G$13,1,0)</f>
        <v>0</v>
      </c>
      <c r="AO536" s="77">
        <f>IF(R536&lt;Variables!$G$12,0,1)</f>
        <v>0</v>
      </c>
      <c r="AP536" s="78">
        <f t="shared" si="17"/>
        <v>1</v>
      </c>
      <c r="AQ536" s="77">
        <f>IF(V536&lt;Variables!$G$15,1,0)</f>
        <v>1</v>
      </c>
      <c r="AR536">
        <v>0</v>
      </c>
      <c r="AS536">
        <v>0</v>
      </c>
      <c r="AT536">
        <v>1</v>
      </c>
      <c r="AU536">
        <v>0</v>
      </c>
      <c r="BA536">
        <v>-2.25</v>
      </c>
    </row>
    <row r="537" spans="3:53" x14ac:dyDescent="0.25">
      <c r="C537" t="s">
        <v>247</v>
      </c>
      <c r="D537" t="s">
        <v>240</v>
      </c>
      <c r="E537">
        <v>32.89</v>
      </c>
      <c r="F537">
        <v>8.73</v>
      </c>
      <c r="G537">
        <v>9.86</v>
      </c>
      <c r="H537">
        <v>6330</v>
      </c>
      <c r="I537">
        <v>-47.234999999999999</v>
      </c>
      <c r="J537" t="s">
        <v>75</v>
      </c>
      <c r="K537">
        <v>61.23</v>
      </c>
      <c r="L537">
        <v>32.673270000000002</v>
      </c>
      <c r="M537">
        <v>0.23484028381609109</v>
      </c>
      <c r="N537">
        <v>32.503278000000002</v>
      </c>
      <c r="O537">
        <v>0.75906805461282489</v>
      </c>
      <c r="P537">
        <v>1916000</v>
      </c>
      <c r="Q537">
        <v>3646000</v>
      </c>
      <c r="R537">
        <v>0.53</v>
      </c>
      <c r="S537">
        <v>27.148</v>
      </c>
      <c r="T537">
        <v>8.0560000000000009</v>
      </c>
      <c r="U537">
        <v>16.0688</v>
      </c>
      <c r="V537">
        <v>2.46962055617439</v>
      </c>
      <c r="AC537">
        <v>32.97</v>
      </c>
      <c r="AD537">
        <v>31.92</v>
      </c>
      <c r="AH537" s="77">
        <f>IF(AND(M537&lt;Variables!$G$6,M537&gt;Variables!$G$5),0,1)</f>
        <v>1</v>
      </c>
      <c r="AI537" s="77">
        <f t="shared" si="16"/>
        <v>0</v>
      </c>
      <c r="AJ537" s="77">
        <f>IF(I537&gt;Variables!$G$7,0,1)</f>
        <v>1</v>
      </c>
      <c r="AK537" s="77">
        <f>IF(F537&gt;Variables!$G$8,0,1)</f>
        <v>1</v>
      </c>
      <c r="AL537" s="77">
        <f>IF(G537&gt;Variables!$G$9,0,1)</f>
        <v>1</v>
      </c>
      <c r="AM537" s="77">
        <f>IF(AND(K537&gt;Variables!$G$10,K537&lt;Variables!$G$11),0,1)</f>
        <v>1</v>
      </c>
      <c r="AN537" s="77">
        <f>IF(H537&lt;Variables!$G$13,1,0)</f>
        <v>0</v>
      </c>
      <c r="AO537" s="77">
        <f>IF(R537&lt;Variables!$G$12,0,1)</f>
        <v>0</v>
      </c>
      <c r="AP537" s="78">
        <f t="shared" si="17"/>
        <v>1</v>
      </c>
      <c r="AQ537" s="77">
        <f>IF(V537&lt;Variables!$G$15,1,0)</f>
        <v>1</v>
      </c>
      <c r="AR537">
        <v>0</v>
      </c>
      <c r="AS537">
        <v>0</v>
      </c>
      <c r="AT537">
        <v>1</v>
      </c>
      <c r="AU537">
        <v>0</v>
      </c>
      <c r="BA537">
        <v>-2.16</v>
      </c>
    </row>
    <row r="538" spans="3:53" x14ac:dyDescent="0.25">
      <c r="C538" t="s">
        <v>247</v>
      </c>
      <c r="D538" t="s">
        <v>137</v>
      </c>
      <c r="E538">
        <v>115.85</v>
      </c>
      <c r="F538">
        <v>8.2899999999999991</v>
      </c>
      <c r="G538">
        <v>8.65</v>
      </c>
      <c r="H538">
        <v>5090</v>
      </c>
      <c r="I538">
        <v>-25.425999999999998</v>
      </c>
      <c r="J538" t="s">
        <v>75</v>
      </c>
      <c r="K538">
        <v>55.15</v>
      </c>
      <c r="L538">
        <v>114.7962263157895</v>
      </c>
      <c r="M538">
        <v>0.56802710780471588</v>
      </c>
      <c r="N538">
        <v>115.4436125</v>
      </c>
      <c r="O538">
        <v>4.0604238714278202E-3</v>
      </c>
      <c r="P538">
        <v>232922</v>
      </c>
      <c r="Q538">
        <v>791751</v>
      </c>
      <c r="R538">
        <v>0.28999999999999998</v>
      </c>
      <c r="S538">
        <v>27.148</v>
      </c>
      <c r="T538">
        <v>8.0560000000000009</v>
      </c>
      <c r="U538">
        <v>16.0688</v>
      </c>
      <c r="V538">
        <v>2.3971369144172758</v>
      </c>
      <c r="AC538">
        <v>116.3</v>
      </c>
      <c r="AD538">
        <v>111.8681</v>
      </c>
      <c r="AH538" s="77">
        <f>IF(AND(M538&lt;Variables!$G$6,M538&gt;Variables!$G$5),0,1)</f>
        <v>1</v>
      </c>
      <c r="AI538" s="77">
        <f t="shared" si="16"/>
        <v>1</v>
      </c>
      <c r="AJ538" s="77">
        <f>IF(I538&gt;Variables!$G$7,0,1)</f>
        <v>1</v>
      </c>
      <c r="AK538" s="77">
        <f>IF(F538&gt;Variables!$G$8,0,1)</f>
        <v>1</v>
      </c>
      <c r="AL538" s="77">
        <f>IF(G538&gt;Variables!$G$9,0,1)</f>
        <v>1</v>
      </c>
      <c r="AM538" s="77">
        <f>IF(AND(K538&gt;Variables!$G$10,K538&lt;Variables!$G$11),0,1)</f>
        <v>1</v>
      </c>
      <c r="AN538" s="77">
        <f>IF(H538&lt;Variables!$G$13,1,0)</f>
        <v>0</v>
      </c>
      <c r="AO538" s="77">
        <f>IF(R538&lt;Variables!$G$12,0,1)</f>
        <v>0</v>
      </c>
      <c r="AP538" s="78">
        <f t="shared" si="17"/>
        <v>1</v>
      </c>
      <c r="AQ538" s="77">
        <f>IF(V538&lt;Variables!$G$15,1,0)</f>
        <v>1</v>
      </c>
      <c r="AR538">
        <v>0</v>
      </c>
      <c r="AS538">
        <v>0</v>
      </c>
      <c r="AT538">
        <v>1</v>
      </c>
      <c r="AU538">
        <v>0</v>
      </c>
      <c r="BA538">
        <v>-2.25</v>
      </c>
    </row>
    <row r="539" spans="3:53" x14ac:dyDescent="0.25">
      <c r="C539" t="s">
        <v>247</v>
      </c>
      <c r="D539" t="s">
        <v>138</v>
      </c>
      <c r="E539">
        <v>17.11</v>
      </c>
      <c r="F539">
        <v>8.25</v>
      </c>
      <c r="G539">
        <v>5.98</v>
      </c>
      <c r="H539">
        <v>5940</v>
      </c>
      <c r="I539">
        <v>27.998000000000001</v>
      </c>
      <c r="J539" t="s">
        <v>75</v>
      </c>
      <c r="K539">
        <v>51.72</v>
      </c>
      <c r="L539">
        <v>17.024190000000001</v>
      </c>
      <c r="M539">
        <v>0.1057906426091571</v>
      </c>
      <c r="N539">
        <v>17.024186</v>
      </c>
      <c r="O539">
        <v>0.1058141634496029</v>
      </c>
      <c r="P539">
        <v>6926000</v>
      </c>
      <c r="Q539">
        <v>14396000</v>
      </c>
      <c r="R539">
        <v>0.48</v>
      </c>
      <c r="S539">
        <v>27.148</v>
      </c>
      <c r="T539">
        <v>8.0560000000000009</v>
      </c>
      <c r="U539">
        <v>16.0688</v>
      </c>
      <c r="V539">
        <v>2.381543143085691</v>
      </c>
      <c r="AC539">
        <v>17.059999999999999</v>
      </c>
      <c r="AD539">
        <v>16.510000000000002</v>
      </c>
      <c r="AH539" s="77">
        <f>IF(AND(M539&lt;Variables!$G$6,M539&gt;Variables!$G$5),0,1)</f>
        <v>1</v>
      </c>
      <c r="AI539" s="77">
        <f t="shared" si="16"/>
        <v>0</v>
      </c>
      <c r="AJ539" s="77">
        <f>IF(I539&gt;Variables!$G$7,0,1)</f>
        <v>1</v>
      </c>
      <c r="AK539" s="77">
        <f>IF(F539&gt;Variables!$G$8,0,1)</f>
        <v>1</v>
      </c>
      <c r="AL539" s="77">
        <f>IF(G539&gt;Variables!$G$9,0,1)</f>
        <v>1</v>
      </c>
      <c r="AM539" s="77">
        <f>IF(AND(K539&gt;Variables!$G$10,K539&lt;Variables!$G$11),0,1)</f>
        <v>1</v>
      </c>
      <c r="AN539" s="77">
        <f>IF(H539&lt;Variables!$G$13,1,0)</f>
        <v>0</v>
      </c>
      <c r="AO539" s="77">
        <f>IF(R539&lt;Variables!$G$12,0,1)</f>
        <v>0</v>
      </c>
      <c r="AP539" s="78">
        <f t="shared" si="17"/>
        <v>1</v>
      </c>
      <c r="AQ539" s="77">
        <f>IF(V539&lt;Variables!$G$15,1,0)</f>
        <v>1</v>
      </c>
      <c r="AR539">
        <v>0</v>
      </c>
      <c r="AS539">
        <v>0</v>
      </c>
      <c r="AT539">
        <v>1</v>
      </c>
      <c r="AU539">
        <v>0</v>
      </c>
      <c r="BA539">
        <v>-2.25</v>
      </c>
    </row>
    <row r="540" spans="3:53" x14ac:dyDescent="0.25">
      <c r="C540" t="s">
        <v>247</v>
      </c>
      <c r="D540" t="s">
        <v>231</v>
      </c>
      <c r="E540">
        <v>363.39</v>
      </c>
      <c r="F540">
        <v>8.2200000000000006</v>
      </c>
      <c r="G540">
        <v>8</v>
      </c>
      <c r="H540">
        <v>56250</v>
      </c>
      <c r="I540">
        <v>-6.7149999999999999</v>
      </c>
      <c r="J540" t="s">
        <v>75</v>
      </c>
      <c r="K540">
        <v>60.03</v>
      </c>
      <c r="L540">
        <v>360.58368499999989</v>
      </c>
      <c r="M540">
        <v>0.3373183675795165</v>
      </c>
      <c r="N540">
        <v>360.57324399999999</v>
      </c>
      <c r="O540">
        <v>0.3402238020744609</v>
      </c>
      <c r="P540">
        <v>1613000</v>
      </c>
      <c r="Q540">
        <v>2076000</v>
      </c>
      <c r="R540">
        <v>0.78</v>
      </c>
      <c r="S540">
        <v>27.148</v>
      </c>
      <c r="T540">
        <v>8.0560000000000009</v>
      </c>
      <c r="U540">
        <v>16.0688</v>
      </c>
      <c r="V540">
        <v>2.452369542723869</v>
      </c>
      <c r="AC540">
        <v>363.62</v>
      </c>
      <c r="AD540">
        <v>353.6139</v>
      </c>
      <c r="AH540" s="77">
        <f>IF(AND(M540&lt;Variables!$G$6,M540&gt;Variables!$G$5),0,1)</f>
        <v>1</v>
      </c>
      <c r="AI540" s="77">
        <f t="shared" si="16"/>
        <v>0</v>
      </c>
      <c r="AJ540" s="77">
        <f>IF(I540&gt;Variables!$G$7,0,1)</f>
        <v>1</v>
      </c>
      <c r="AK540" s="77">
        <f>IF(F540&gt;Variables!$G$8,0,1)</f>
        <v>1</v>
      </c>
      <c r="AL540" s="77">
        <f>IF(G540&gt;Variables!$G$9,0,1)</f>
        <v>1</v>
      </c>
      <c r="AM540" s="77">
        <f>IF(AND(K540&gt;Variables!$G$10,K540&lt;Variables!$G$11),0,1)</f>
        <v>1</v>
      </c>
      <c r="AN540" s="77">
        <f>IF(H540&lt;Variables!$G$13,1,0)</f>
        <v>0</v>
      </c>
      <c r="AO540" s="77">
        <f>IF(R540&lt;Variables!$G$12,0,1)</f>
        <v>0</v>
      </c>
      <c r="AP540" s="78">
        <f t="shared" si="17"/>
        <v>1</v>
      </c>
      <c r="AQ540" s="77">
        <f>IF(V540&lt;Variables!$G$15,1,0)</f>
        <v>1</v>
      </c>
      <c r="AR540">
        <v>0</v>
      </c>
      <c r="AS540">
        <v>0</v>
      </c>
      <c r="AT540">
        <v>1</v>
      </c>
      <c r="AU540">
        <v>0</v>
      </c>
      <c r="BA540">
        <v>-1.9</v>
      </c>
    </row>
    <row r="541" spans="3:53" x14ac:dyDescent="0.25">
      <c r="C541" t="s">
        <v>247</v>
      </c>
      <c r="D541" t="s">
        <v>79</v>
      </c>
      <c r="E541">
        <v>51.78</v>
      </c>
      <c r="F541">
        <v>8.1300000000000008</v>
      </c>
      <c r="G541">
        <v>3.54</v>
      </c>
      <c r="H541">
        <v>9750</v>
      </c>
      <c r="I541">
        <v>-39.554000000000002</v>
      </c>
      <c r="J541" t="s">
        <v>75</v>
      </c>
      <c r="K541">
        <v>52.85</v>
      </c>
      <c r="L541">
        <v>51.379920000000013</v>
      </c>
      <c r="M541">
        <v>0.3602185445208792</v>
      </c>
      <c r="N541">
        <v>51.658203999999998</v>
      </c>
      <c r="O541">
        <v>-0.1804243910609187</v>
      </c>
      <c r="P541">
        <v>14073000</v>
      </c>
      <c r="Q541">
        <v>6236000</v>
      </c>
      <c r="R541">
        <v>2.2599999999999998</v>
      </c>
      <c r="S541">
        <v>27.148</v>
      </c>
      <c r="T541">
        <v>8.0560000000000009</v>
      </c>
      <c r="U541">
        <v>16.0688</v>
      </c>
      <c r="V541">
        <v>2.3841954310462148</v>
      </c>
      <c r="AC541">
        <v>52.55</v>
      </c>
      <c r="AD541">
        <v>50.51</v>
      </c>
      <c r="AH541" s="77">
        <f>IF(AND(M541&lt;Variables!$G$6,M541&gt;Variables!$G$5),0,1)</f>
        <v>1</v>
      </c>
      <c r="AI541" s="77">
        <f t="shared" si="16"/>
        <v>1</v>
      </c>
      <c r="AJ541" s="77">
        <f>IF(I541&gt;Variables!$G$7,0,1)</f>
        <v>1</v>
      </c>
      <c r="AK541" s="77">
        <f>IF(F541&gt;Variables!$G$8,0,1)</f>
        <v>1</v>
      </c>
      <c r="AL541" s="77">
        <f>IF(G541&gt;Variables!$G$9,0,1)</f>
        <v>1</v>
      </c>
      <c r="AM541" s="77">
        <f>IF(AND(K541&gt;Variables!$G$10,K541&lt;Variables!$G$11),0,1)</f>
        <v>1</v>
      </c>
      <c r="AN541" s="77">
        <f>IF(H541&lt;Variables!$G$13,1,0)</f>
        <v>0</v>
      </c>
      <c r="AO541" s="77">
        <f>IF(R541&lt;Variables!$G$12,0,1)</f>
        <v>1</v>
      </c>
      <c r="AP541" s="78">
        <f t="shared" si="17"/>
        <v>1</v>
      </c>
      <c r="AQ541" s="77">
        <f>IF(V541&lt;Variables!$G$15,1,0)</f>
        <v>1</v>
      </c>
      <c r="AR541">
        <v>0</v>
      </c>
      <c r="AS541">
        <v>0</v>
      </c>
      <c r="AT541">
        <v>1</v>
      </c>
      <c r="AU541">
        <v>0</v>
      </c>
      <c r="BA541">
        <v>-2.25</v>
      </c>
    </row>
    <row r="542" spans="3:53" x14ac:dyDescent="0.25">
      <c r="C542" t="s">
        <v>247</v>
      </c>
      <c r="D542" t="s">
        <v>182</v>
      </c>
      <c r="E542">
        <v>29.01</v>
      </c>
      <c r="F542">
        <v>8.07</v>
      </c>
      <c r="G542">
        <v>2.08</v>
      </c>
      <c r="H542">
        <v>-99999</v>
      </c>
      <c r="I542">
        <v>5.2850000000000001</v>
      </c>
      <c r="J542" t="s">
        <v>75</v>
      </c>
      <c r="K542">
        <v>59.28</v>
      </c>
      <c r="L542">
        <v>28.90813636363637</v>
      </c>
      <c r="M542">
        <v>0.28318545109192428</v>
      </c>
      <c r="N542">
        <v>28.898446153846159</v>
      </c>
      <c r="O542">
        <v>0.31681234923995433</v>
      </c>
      <c r="P542">
        <v>101877</v>
      </c>
      <c r="Q542">
        <v>193031</v>
      </c>
      <c r="R542">
        <v>0.53</v>
      </c>
      <c r="S542">
        <v>27.148</v>
      </c>
      <c r="T542">
        <v>8.0560000000000009</v>
      </c>
      <c r="U542">
        <v>16.0688</v>
      </c>
      <c r="V542">
        <v>2.4481884269436569</v>
      </c>
      <c r="AC542">
        <v>28.99</v>
      </c>
      <c r="AD542">
        <v>28.58</v>
      </c>
      <c r="AH542" s="77">
        <f>IF(AND(M542&lt;Variables!$G$6,M542&gt;Variables!$G$5),0,1)</f>
        <v>1</v>
      </c>
      <c r="AI542" s="77">
        <f t="shared" si="16"/>
        <v>0</v>
      </c>
      <c r="AJ542" s="77">
        <f>IF(I542&gt;Variables!$G$7,0,1)</f>
        <v>1</v>
      </c>
      <c r="AK542" s="77">
        <f>IF(F542&gt;Variables!$G$8,0,1)</f>
        <v>1</v>
      </c>
      <c r="AL542" s="77">
        <f>IF(G542&gt;Variables!$G$9,0,1)</f>
        <v>1</v>
      </c>
      <c r="AM542" s="77">
        <f>IF(AND(K542&gt;Variables!$G$10,K542&lt;Variables!$G$11),0,1)</f>
        <v>1</v>
      </c>
      <c r="AN542" s="77">
        <f>IF(H542&lt;Variables!$G$13,1,0)</f>
        <v>1</v>
      </c>
      <c r="AO542" s="77">
        <f>IF(R542&lt;Variables!$G$12,0,1)</f>
        <v>0</v>
      </c>
      <c r="AP542" s="78">
        <f t="shared" si="17"/>
        <v>1</v>
      </c>
      <c r="AQ542" s="77">
        <f>IF(V542&lt;Variables!$G$15,1,0)</f>
        <v>1</v>
      </c>
      <c r="AR542">
        <v>0</v>
      </c>
      <c r="AS542">
        <v>1</v>
      </c>
      <c r="AT542">
        <v>0</v>
      </c>
      <c r="AU542">
        <v>0</v>
      </c>
      <c r="BA542">
        <v>-0.23</v>
      </c>
    </row>
    <row r="543" spans="3:53" x14ac:dyDescent="0.25">
      <c r="C543" t="s">
        <v>247</v>
      </c>
      <c r="D543" t="s">
        <v>175</v>
      </c>
      <c r="E543">
        <v>58.06</v>
      </c>
      <c r="F543">
        <v>8.07</v>
      </c>
      <c r="G543">
        <v>1.25</v>
      </c>
      <c r="H543">
        <v>-99999</v>
      </c>
      <c r="I543">
        <v>5.7210000000000001</v>
      </c>
      <c r="J543" t="s">
        <v>75</v>
      </c>
      <c r="K543">
        <v>55.29</v>
      </c>
      <c r="L543">
        <v>57.832657142857151</v>
      </c>
      <c r="M543">
        <v>9.0507439444724919E-2</v>
      </c>
      <c r="N543">
        <v>57.789254545454547</v>
      </c>
      <c r="O543">
        <v>0.16568037656575371</v>
      </c>
      <c r="P543">
        <v>147541</v>
      </c>
      <c r="Q543">
        <v>208562</v>
      </c>
      <c r="R543">
        <v>0.71</v>
      </c>
      <c r="S543">
        <v>27.148</v>
      </c>
      <c r="T543">
        <v>8.0560000000000009</v>
      </c>
      <c r="U543">
        <v>16.0688</v>
      </c>
      <c r="V543">
        <v>2.418068477358172</v>
      </c>
      <c r="AC543">
        <v>57.92</v>
      </c>
      <c r="AD543">
        <v>57.44</v>
      </c>
      <c r="AH543" s="77">
        <f>IF(AND(M543&lt;Variables!$G$6,M543&gt;Variables!$G$5),0,1)</f>
        <v>1</v>
      </c>
      <c r="AI543" s="77">
        <f t="shared" si="16"/>
        <v>0</v>
      </c>
      <c r="AJ543" s="77">
        <f>IF(I543&gt;Variables!$G$7,0,1)</f>
        <v>1</v>
      </c>
      <c r="AK543" s="77">
        <f>IF(F543&gt;Variables!$G$8,0,1)</f>
        <v>1</v>
      </c>
      <c r="AL543" s="77">
        <f>IF(G543&gt;Variables!$G$9,0,1)</f>
        <v>1</v>
      </c>
      <c r="AM543" s="77">
        <f>IF(AND(K543&gt;Variables!$G$10,K543&lt;Variables!$G$11),0,1)</f>
        <v>1</v>
      </c>
      <c r="AN543" s="77">
        <f>IF(H543&lt;Variables!$G$13,1,0)</f>
        <v>1</v>
      </c>
      <c r="AO543" s="77">
        <f>IF(R543&lt;Variables!$G$12,0,1)</f>
        <v>0</v>
      </c>
      <c r="AP543" s="78">
        <f t="shared" si="17"/>
        <v>1</v>
      </c>
      <c r="AQ543" s="77">
        <f>IF(V543&lt;Variables!$G$15,1,0)</f>
        <v>1</v>
      </c>
      <c r="AR543">
        <v>0</v>
      </c>
      <c r="AS543">
        <v>0</v>
      </c>
      <c r="AT543">
        <v>0</v>
      </c>
      <c r="AU543">
        <v>1</v>
      </c>
      <c r="BA543">
        <v>-0.72</v>
      </c>
    </row>
    <row r="544" spans="3:53" x14ac:dyDescent="0.25">
      <c r="C544" t="s">
        <v>247</v>
      </c>
      <c r="D544" t="s">
        <v>184</v>
      </c>
      <c r="E544">
        <v>40.29</v>
      </c>
      <c r="F544">
        <v>7.83</v>
      </c>
      <c r="G544">
        <v>8.06</v>
      </c>
      <c r="H544">
        <v>5480</v>
      </c>
      <c r="I544">
        <v>77.28</v>
      </c>
      <c r="J544" t="s">
        <v>75</v>
      </c>
      <c r="K544">
        <v>53.08</v>
      </c>
      <c r="L544">
        <v>40.189438888888887</v>
      </c>
      <c r="M544">
        <v>-6.0809231391494682E-2</v>
      </c>
      <c r="N544">
        <v>39.976270731707316</v>
      </c>
      <c r="O544">
        <v>0.47210323734122439</v>
      </c>
      <c r="P544">
        <v>359956</v>
      </c>
      <c r="Q544">
        <v>872221</v>
      </c>
      <c r="R544">
        <v>0.41</v>
      </c>
      <c r="S544">
        <v>27.148</v>
      </c>
      <c r="T544">
        <v>8.0560000000000009</v>
      </c>
      <c r="U544">
        <v>16.0688</v>
      </c>
      <c r="V544">
        <v>2.401030740561775</v>
      </c>
      <c r="AC544">
        <v>40.26</v>
      </c>
      <c r="AD544">
        <v>37.840000000000003</v>
      </c>
      <c r="AH544" s="77">
        <f>IF(AND(M544&lt;Variables!$G$6,M544&gt;Variables!$G$5),0,1)</f>
        <v>1</v>
      </c>
      <c r="AI544" s="77">
        <f t="shared" si="16"/>
        <v>0</v>
      </c>
      <c r="AJ544" s="77">
        <f>IF(I544&gt;Variables!$G$7,0,1)</f>
        <v>0</v>
      </c>
      <c r="AK544" s="77">
        <f>IF(F544&gt;Variables!$G$8,0,1)</f>
        <v>1</v>
      </c>
      <c r="AL544" s="77">
        <f>IF(G544&gt;Variables!$G$9,0,1)</f>
        <v>1</v>
      </c>
      <c r="AM544" s="77">
        <f>IF(AND(K544&gt;Variables!$G$10,K544&lt;Variables!$G$11),0,1)</f>
        <v>1</v>
      </c>
      <c r="AN544" s="77">
        <f>IF(H544&lt;Variables!$G$13,1,0)</f>
        <v>0</v>
      </c>
      <c r="AO544" s="77">
        <f>IF(R544&lt;Variables!$G$12,0,1)</f>
        <v>0</v>
      </c>
      <c r="AP544" s="78">
        <f t="shared" si="17"/>
        <v>1</v>
      </c>
      <c r="AQ544" s="77">
        <f>IF(V544&lt;Variables!$G$15,1,0)</f>
        <v>1</v>
      </c>
      <c r="AR544">
        <v>0</v>
      </c>
      <c r="AS544">
        <v>0</v>
      </c>
      <c r="AT544">
        <v>1</v>
      </c>
      <c r="AU544">
        <v>0</v>
      </c>
      <c r="BA544">
        <v>-2.25</v>
      </c>
    </row>
    <row r="545" spans="3:53" x14ac:dyDescent="0.25">
      <c r="C545" t="s">
        <v>247</v>
      </c>
      <c r="D545" t="s">
        <v>188</v>
      </c>
      <c r="E545">
        <v>44.35</v>
      </c>
      <c r="F545">
        <v>7.77</v>
      </c>
      <c r="G545">
        <v>7.48</v>
      </c>
      <c r="H545">
        <v>30630</v>
      </c>
      <c r="I545">
        <v>0.192</v>
      </c>
      <c r="J545" t="s">
        <v>75</v>
      </c>
      <c r="K545">
        <v>57.96</v>
      </c>
      <c r="L545">
        <v>44.074914999999997</v>
      </c>
      <c r="M545">
        <v>0.2016680009479262</v>
      </c>
      <c r="N545">
        <v>43.872726</v>
      </c>
      <c r="O545">
        <v>0.6634509102534496</v>
      </c>
      <c r="P545">
        <v>9908000</v>
      </c>
      <c r="Q545">
        <v>14910000</v>
      </c>
      <c r="R545">
        <v>0.66</v>
      </c>
      <c r="S545">
        <v>27.148</v>
      </c>
      <c r="T545">
        <v>8.0560000000000009</v>
      </c>
      <c r="U545">
        <v>16.0688</v>
      </c>
      <c r="V545">
        <v>2.4395861911689232</v>
      </c>
      <c r="AC545">
        <v>44.4</v>
      </c>
      <c r="AD545">
        <v>43.12</v>
      </c>
      <c r="AH545" s="77">
        <f>IF(AND(M545&lt;Variables!$G$6,M545&gt;Variables!$G$5),0,1)</f>
        <v>1</v>
      </c>
      <c r="AI545" s="77">
        <f t="shared" si="16"/>
        <v>0</v>
      </c>
      <c r="AJ545" s="77">
        <f>IF(I545&gt;Variables!$G$7,0,1)</f>
        <v>1</v>
      </c>
      <c r="AK545" s="77">
        <f>IF(F545&gt;Variables!$G$8,0,1)</f>
        <v>1</v>
      </c>
      <c r="AL545" s="77">
        <f>IF(G545&gt;Variables!$G$9,0,1)</f>
        <v>1</v>
      </c>
      <c r="AM545" s="77">
        <f>IF(AND(K545&gt;Variables!$G$10,K545&lt;Variables!$G$11),0,1)</f>
        <v>1</v>
      </c>
      <c r="AN545" s="77">
        <f>IF(H545&lt;Variables!$G$13,1,0)</f>
        <v>0</v>
      </c>
      <c r="AO545" s="77">
        <f>IF(R545&lt;Variables!$G$12,0,1)</f>
        <v>0</v>
      </c>
      <c r="AP545" s="78">
        <f t="shared" si="17"/>
        <v>1</v>
      </c>
      <c r="AQ545" s="77">
        <f>IF(V545&lt;Variables!$G$15,1,0)</f>
        <v>1</v>
      </c>
      <c r="AR545">
        <v>0</v>
      </c>
      <c r="AS545">
        <v>0</v>
      </c>
      <c r="AT545">
        <v>1</v>
      </c>
      <c r="AU545">
        <v>0</v>
      </c>
      <c r="BA545">
        <v>-2.0499999999999998</v>
      </c>
    </row>
    <row r="546" spans="3:53" x14ac:dyDescent="0.25">
      <c r="C546" t="s">
        <v>247</v>
      </c>
      <c r="D546" t="s">
        <v>212</v>
      </c>
      <c r="E546">
        <v>4.22</v>
      </c>
      <c r="F546">
        <v>29.97</v>
      </c>
      <c r="G546">
        <v>-26.82</v>
      </c>
      <c r="H546">
        <v>12.78</v>
      </c>
      <c r="I546">
        <v>-5.0000000000000001E-3</v>
      </c>
      <c r="J546" t="s">
        <v>74</v>
      </c>
      <c r="K546">
        <v>45.74</v>
      </c>
      <c r="L546">
        <v>4.2427894736842102</v>
      </c>
      <c r="M546">
        <v>-0.30144021435746859</v>
      </c>
      <c r="N546">
        <v>4.2802306122448979</v>
      </c>
      <c r="O546">
        <v>-1.1735492031947421</v>
      </c>
      <c r="P546">
        <v>63770000</v>
      </c>
      <c r="Q546">
        <v>441580</v>
      </c>
      <c r="R546">
        <v>144.41</v>
      </c>
      <c r="S546">
        <v>27.148</v>
      </c>
      <c r="T546">
        <v>8.0560000000000009</v>
      </c>
      <c r="U546">
        <v>16.0688</v>
      </c>
      <c r="V546">
        <v>2.3269952627888801</v>
      </c>
      <c r="AC546">
        <v>4.3600000000000003</v>
      </c>
      <c r="AD546">
        <v>3.91</v>
      </c>
      <c r="AH546" s="77">
        <f>IF(AND(M546&lt;Variables!$G$6,M546&gt;Variables!$G$5),0,1)</f>
        <v>1</v>
      </c>
      <c r="AI546" s="77">
        <f t="shared" si="16"/>
        <v>1</v>
      </c>
      <c r="AJ546" s="77">
        <f>IF(I546&gt;Variables!$G$7,0,1)</f>
        <v>1</v>
      </c>
      <c r="AK546" s="77">
        <f>IF(F546&gt;Variables!$G$8,0,1)</f>
        <v>0</v>
      </c>
      <c r="AL546" s="77">
        <f>IF(G546&gt;Variables!$G$9,0,1)</f>
        <v>1</v>
      </c>
      <c r="AM546" s="77">
        <f>IF(AND(K546&gt;Variables!$G$10,K546&lt;Variables!$G$11),0,1)</f>
        <v>1</v>
      </c>
      <c r="AN546" s="77">
        <f>IF(H546&lt;Variables!$G$13,1,0)</f>
        <v>1</v>
      </c>
      <c r="AO546" s="77">
        <f>IF(R546&lt;Variables!$G$12,0,1)</f>
        <v>1</v>
      </c>
      <c r="AP546" s="78">
        <f t="shared" si="17"/>
        <v>0</v>
      </c>
      <c r="AQ546" s="77">
        <f>IF(V546&lt;Variables!$G$15,1,0)</f>
        <v>1</v>
      </c>
      <c r="AR546">
        <v>1</v>
      </c>
      <c r="AS546">
        <v>0</v>
      </c>
      <c r="AT546">
        <v>0</v>
      </c>
      <c r="AU546">
        <v>0</v>
      </c>
      <c r="BA546">
        <v>2</v>
      </c>
    </row>
    <row r="547" spans="3:53" x14ac:dyDescent="0.25">
      <c r="C547" t="s">
        <v>247</v>
      </c>
      <c r="D547" t="s">
        <v>213</v>
      </c>
      <c r="E547">
        <v>2.72</v>
      </c>
      <c r="F547">
        <v>19.38</v>
      </c>
      <c r="G547">
        <v>-9.36</v>
      </c>
      <c r="H547">
        <v>-99999</v>
      </c>
      <c r="I547">
        <v>-0.04</v>
      </c>
      <c r="J547" t="s">
        <v>74</v>
      </c>
      <c r="K547">
        <v>67.14</v>
      </c>
      <c r="L547">
        <v>2.627075</v>
      </c>
      <c r="M547">
        <v>2.8177726178354172</v>
      </c>
      <c r="N547">
        <v>2.6442739999999998</v>
      </c>
      <c r="O547">
        <v>2.1490208654625071</v>
      </c>
      <c r="P547">
        <v>27330000</v>
      </c>
      <c r="Q547">
        <v>286140</v>
      </c>
      <c r="R547">
        <v>95.51</v>
      </c>
      <c r="S547">
        <v>27.148</v>
      </c>
      <c r="T547">
        <v>8.0560000000000009</v>
      </c>
      <c r="U547">
        <v>16.0688</v>
      </c>
      <c r="V547">
        <v>2.331827665666188</v>
      </c>
      <c r="AC547">
        <v>2.7898999999999998</v>
      </c>
      <c r="AD547">
        <v>2.2599999999999998</v>
      </c>
      <c r="AH547" s="77">
        <f>IF(AND(M547&lt;Variables!$G$6,M547&gt;Variables!$G$5),0,1)</f>
        <v>1</v>
      </c>
      <c r="AI547" s="77">
        <f t="shared" si="16"/>
        <v>1</v>
      </c>
      <c r="AJ547" s="77">
        <f>IF(I547&gt;Variables!$G$7,0,1)</f>
        <v>1</v>
      </c>
      <c r="AK547" s="77">
        <f>IF(F547&gt;Variables!$G$8,0,1)</f>
        <v>0</v>
      </c>
      <c r="AL547" s="77">
        <f>IF(G547&gt;Variables!$G$9,0,1)</f>
        <v>1</v>
      </c>
      <c r="AM547" s="77">
        <f>IF(AND(K547&gt;Variables!$G$10,K547&lt;Variables!$G$11),0,1)</f>
        <v>0</v>
      </c>
      <c r="AN547" s="77">
        <f>IF(H547&lt;Variables!$G$13,1,0)</f>
        <v>1</v>
      </c>
      <c r="AO547" s="77">
        <f>IF(R547&lt;Variables!$G$12,0,1)</f>
        <v>1</v>
      </c>
      <c r="AP547" s="78">
        <f t="shared" si="17"/>
        <v>0</v>
      </c>
      <c r="AQ547" s="77">
        <f>IF(V547&lt;Variables!$G$15,1,0)</f>
        <v>1</v>
      </c>
      <c r="AR547">
        <v>1</v>
      </c>
      <c r="AS547">
        <v>0</v>
      </c>
      <c r="AT547">
        <v>0</v>
      </c>
      <c r="AU547">
        <v>0</v>
      </c>
      <c r="BA547">
        <v>2</v>
      </c>
    </row>
    <row r="548" spans="3:53" x14ac:dyDescent="0.25">
      <c r="C548" t="s">
        <v>247</v>
      </c>
      <c r="D548" t="s">
        <v>136</v>
      </c>
      <c r="E548">
        <v>61.69</v>
      </c>
      <c r="F548">
        <v>8.07</v>
      </c>
      <c r="G548">
        <v>7.74</v>
      </c>
      <c r="H548">
        <v>3960</v>
      </c>
      <c r="I548">
        <v>48.533000000000001</v>
      </c>
      <c r="J548" t="s">
        <v>74</v>
      </c>
      <c r="K548">
        <v>63.97</v>
      </c>
      <c r="L548">
        <v>60.777634999999997</v>
      </c>
      <c r="M548">
        <v>0.95753149986833785</v>
      </c>
      <c r="N548">
        <v>60.323284000000001</v>
      </c>
      <c r="O548">
        <v>1.7179369743862081</v>
      </c>
      <c r="P548">
        <v>915062</v>
      </c>
      <c r="Q548">
        <v>1136000</v>
      </c>
      <c r="R548">
        <v>0.81</v>
      </c>
      <c r="S548">
        <v>27.148</v>
      </c>
      <c r="T548">
        <v>8.0560000000000009</v>
      </c>
      <c r="U548">
        <v>16.0688</v>
      </c>
      <c r="V548">
        <v>2.4482014279298951</v>
      </c>
      <c r="AC548">
        <v>62.16</v>
      </c>
      <c r="AD548">
        <v>59.89</v>
      </c>
      <c r="AH548" s="77">
        <f>IF(AND(M548&lt;Variables!$G$6,M548&gt;Variables!$G$5),0,1)</f>
        <v>1</v>
      </c>
      <c r="AI548" s="77">
        <f t="shared" si="16"/>
        <v>0</v>
      </c>
      <c r="AJ548" s="77">
        <f>IF(I548&gt;Variables!$G$7,0,1)</f>
        <v>1</v>
      </c>
      <c r="AK548" s="77">
        <f>IF(F548&gt;Variables!$G$8,0,1)</f>
        <v>1</v>
      </c>
      <c r="AL548" s="77">
        <f>IF(G548&gt;Variables!$G$9,0,1)</f>
        <v>1</v>
      </c>
      <c r="AM548" s="77">
        <f>IF(AND(K548&gt;Variables!$G$10,K548&lt;Variables!$G$11),0,1)</f>
        <v>0</v>
      </c>
      <c r="AN548" s="77">
        <f>IF(H548&lt;Variables!$G$13,1,0)</f>
        <v>0</v>
      </c>
      <c r="AO548" s="77">
        <f>IF(R548&lt;Variables!$G$12,0,1)</f>
        <v>0</v>
      </c>
      <c r="AP548" s="78">
        <f t="shared" si="17"/>
        <v>0</v>
      </c>
      <c r="AQ548" s="77">
        <f>IF(V548&lt;Variables!$G$15,1,0)</f>
        <v>1</v>
      </c>
      <c r="AR548">
        <v>0</v>
      </c>
      <c r="AS548">
        <v>0</v>
      </c>
      <c r="AT548">
        <v>1</v>
      </c>
      <c r="AU548">
        <v>0</v>
      </c>
      <c r="BA548">
        <v>-1.69</v>
      </c>
    </row>
    <row r="549" spans="3:53" x14ac:dyDescent="0.25">
      <c r="C549" t="s">
        <v>247</v>
      </c>
      <c r="D549" t="s">
        <v>216</v>
      </c>
      <c r="E549">
        <v>47.59</v>
      </c>
      <c r="F549">
        <v>7.86</v>
      </c>
      <c r="G549">
        <v>3.79</v>
      </c>
      <c r="H549">
        <v>2660</v>
      </c>
      <c r="I549">
        <v>1.177</v>
      </c>
      <c r="J549" t="s">
        <v>74</v>
      </c>
      <c r="K549">
        <v>50.28</v>
      </c>
      <c r="L549">
        <v>47.472499999999989</v>
      </c>
      <c r="M549">
        <v>5.7928274264069768E-2</v>
      </c>
      <c r="N549">
        <v>47.541296000000003</v>
      </c>
      <c r="O549">
        <v>-8.686342921741691E-2</v>
      </c>
      <c r="P549">
        <v>95315</v>
      </c>
      <c r="Q549">
        <v>141185</v>
      </c>
      <c r="R549">
        <v>0.68</v>
      </c>
      <c r="S549">
        <v>27.148</v>
      </c>
      <c r="T549">
        <v>8.0560000000000009</v>
      </c>
      <c r="U549">
        <v>16.0688</v>
      </c>
      <c r="V549">
        <v>2.3683478217494329</v>
      </c>
      <c r="AC549">
        <v>47.56</v>
      </c>
      <c r="AD549">
        <v>46.42</v>
      </c>
      <c r="AH549" s="77">
        <f>IF(AND(M549&lt;Variables!$G$6,M549&gt;Variables!$G$5),0,1)</f>
        <v>1</v>
      </c>
      <c r="AI549" s="77">
        <f t="shared" si="16"/>
        <v>1</v>
      </c>
      <c r="AJ549" s="77">
        <f>IF(I549&gt;Variables!$G$7,0,1)</f>
        <v>1</v>
      </c>
      <c r="AK549" s="77">
        <f>IF(F549&gt;Variables!$G$8,0,1)</f>
        <v>1</v>
      </c>
      <c r="AL549" s="77">
        <f>IF(G549&gt;Variables!$G$9,0,1)</f>
        <v>1</v>
      </c>
      <c r="AM549" s="77">
        <f>IF(AND(K549&gt;Variables!$G$10,K549&lt;Variables!$G$11),0,1)</f>
        <v>1</v>
      </c>
      <c r="AN549" s="77">
        <f>IF(H549&lt;Variables!$G$13,1,0)</f>
        <v>0</v>
      </c>
      <c r="AO549" s="77">
        <f>IF(R549&lt;Variables!$G$12,0,1)</f>
        <v>0</v>
      </c>
      <c r="AP549" s="78">
        <f t="shared" si="17"/>
        <v>0</v>
      </c>
      <c r="AQ549" s="77">
        <f>IF(V549&lt;Variables!$G$15,1,0)</f>
        <v>1</v>
      </c>
      <c r="AR549">
        <v>0</v>
      </c>
      <c r="AS549">
        <v>0</v>
      </c>
      <c r="AT549">
        <v>1</v>
      </c>
      <c r="AU549">
        <v>0</v>
      </c>
      <c r="BA549">
        <v>-2.25</v>
      </c>
    </row>
    <row r="550" spans="3:53" x14ac:dyDescent="0.25">
      <c r="C550" t="s">
        <v>247</v>
      </c>
      <c r="D550" t="s">
        <v>215</v>
      </c>
      <c r="E550">
        <v>0.72</v>
      </c>
      <c r="F550">
        <v>16.66</v>
      </c>
      <c r="G550">
        <v>5</v>
      </c>
      <c r="H550">
        <v>-99999</v>
      </c>
      <c r="I550">
        <v>2535086.7760000001</v>
      </c>
      <c r="J550" t="s">
        <v>75</v>
      </c>
      <c r="K550">
        <v>-99999</v>
      </c>
      <c r="L550">
        <v>0.73499999999999999</v>
      </c>
      <c r="M550">
        <v>0</v>
      </c>
      <c r="N550">
        <v>0.73499999999999999</v>
      </c>
      <c r="O550">
        <v>0</v>
      </c>
      <c r="P550">
        <v>50600</v>
      </c>
      <c r="Q550">
        <v>534</v>
      </c>
      <c r="R550">
        <v>94.76</v>
      </c>
      <c r="S550">
        <v>27.148</v>
      </c>
      <c r="T550">
        <v>8.0560000000000009</v>
      </c>
      <c r="U550">
        <v>16.0688</v>
      </c>
      <c r="V550">
        <v>-99999</v>
      </c>
      <c r="AC550">
        <v>0.73</v>
      </c>
      <c r="AD550">
        <v>0.68789999999999996</v>
      </c>
      <c r="AH550" s="77">
        <f>IF(AND(M550&lt;Variables!$G$6,M550&gt;Variables!$G$5),0,1)</f>
        <v>1</v>
      </c>
      <c r="AI550" s="77">
        <f t="shared" si="16"/>
        <v>1</v>
      </c>
      <c r="AJ550" s="77">
        <f>IF(I550&gt;Variables!$G$7,0,1)</f>
        <v>0</v>
      </c>
      <c r="AK550" s="77">
        <f>IF(F550&gt;Variables!$G$8,0,1)</f>
        <v>0</v>
      </c>
      <c r="AL550" s="77">
        <f>IF(G550&gt;Variables!$G$9,0,1)</f>
        <v>1</v>
      </c>
      <c r="AM550" s="77">
        <f>IF(AND(K550&gt;Variables!$G$10,K550&lt;Variables!$G$11),0,1)</f>
        <v>1</v>
      </c>
      <c r="AN550" s="77">
        <f>IF(H550&lt;Variables!$G$13,1,0)</f>
        <v>1</v>
      </c>
      <c r="AO550" s="77">
        <f>IF(R550&lt;Variables!$G$12,0,1)</f>
        <v>1</v>
      </c>
      <c r="AP550" s="78">
        <f t="shared" si="17"/>
        <v>1</v>
      </c>
      <c r="AQ550" s="77">
        <f>IF(V550&lt;Variables!$G$15,1,0)</f>
        <v>1</v>
      </c>
      <c r="AR550">
        <v>0</v>
      </c>
      <c r="AS550">
        <v>0</v>
      </c>
      <c r="AT550">
        <v>1</v>
      </c>
      <c r="AU550">
        <v>0</v>
      </c>
      <c r="BA550">
        <v>-2.25</v>
      </c>
    </row>
    <row r="551" spans="3:53" x14ac:dyDescent="0.25">
      <c r="C551" t="s">
        <v>247</v>
      </c>
      <c r="D551" t="s">
        <v>200</v>
      </c>
      <c r="E551">
        <v>24.57</v>
      </c>
      <c r="F551">
        <v>72.27</v>
      </c>
      <c r="G551">
        <v>66.67</v>
      </c>
      <c r="H551">
        <v>306.89</v>
      </c>
      <c r="I551">
        <v>9.8000000000000004E-2</v>
      </c>
      <c r="J551" t="s">
        <v>75</v>
      </c>
      <c r="K551">
        <v>69.959999999999994</v>
      </c>
      <c r="L551">
        <v>22.230180000000001</v>
      </c>
      <c r="M551">
        <v>12.45972817134184</v>
      </c>
      <c r="N551">
        <v>19.850106060606059</v>
      </c>
      <c r="O551">
        <v>25.943911451507429</v>
      </c>
      <c r="P551">
        <v>486070</v>
      </c>
      <c r="Q551">
        <v>6440</v>
      </c>
      <c r="R551">
        <v>75.48</v>
      </c>
      <c r="S551">
        <v>27.148</v>
      </c>
      <c r="T551">
        <v>8.0560000000000009</v>
      </c>
      <c r="U551">
        <v>16.0688</v>
      </c>
      <c r="V551">
        <v>1.5315981161667609</v>
      </c>
      <c r="AC551">
        <v>25</v>
      </c>
      <c r="AD551">
        <v>11.77</v>
      </c>
      <c r="AH551" s="77">
        <f>IF(AND(M551&lt;Variables!$G$6,M551&gt;Variables!$G$5),0,1)</f>
        <v>1</v>
      </c>
      <c r="AI551" s="77">
        <f t="shared" si="16"/>
        <v>0</v>
      </c>
      <c r="AJ551" s="77">
        <f>IF(I551&gt;Variables!$G$7,0,1)</f>
        <v>1</v>
      </c>
      <c r="AK551" s="77">
        <f>IF(F551&gt;Variables!$G$8,0,1)</f>
        <v>0</v>
      </c>
      <c r="AL551" s="77">
        <f>IF(G551&gt;Variables!$G$9,0,1)</f>
        <v>0</v>
      </c>
      <c r="AM551" s="77">
        <f>IF(AND(K551&gt;Variables!$G$10,K551&lt;Variables!$G$11),0,1)</f>
        <v>0</v>
      </c>
      <c r="AN551" s="77">
        <f>IF(H551&lt;Variables!$G$13,1,0)</f>
        <v>1</v>
      </c>
      <c r="AO551" s="77">
        <f>IF(R551&lt;Variables!$G$12,0,1)</f>
        <v>1</v>
      </c>
      <c r="AP551" s="78">
        <f t="shared" si="17"/>
        <v>1</v>
      </c>
      <c r="AQ551" s="77">
        <f>IF(V551&lt;Variables!$G$15,1,0)</f>
        <v>1</v>
      </c>
      <c r="AR551">
        <v>0</v>
      </c>
      <c r="AS551">
        <v>0</v>
      </c>
      <c r="AT551">
        <v>1</v>
      </c>
      <c r="AU551">
        <v>0</v>
      </c>
      <c r="BA551">
        <v>-2.25</v>
      </c>
    </row>
    <row r="552" spans="3:53" x14ac:dyDescent="0.25">
      <c r="C552" t="s">
        <v>247</v>
      </c>
      <c r="D552" t="s">
        <v>217</v>
      </c>
      <c r="E552">
        <v>12.27</v>
      </c>
      <c r="F552">
        <v>38.31</v>
      </c>
      <c r="G552">
        <v>11.27</v>
      </c>
      <c r="H552">
        <v>124.89</v>
      </c>
      <c r="I552">
        <v>-14.430999999999999</v>
      </c>
      <c r="J552" t="s">
        <v>75</v>
      </c>
      <c r="K552">
        <v>55.86</v>
      </c>
      <c r="L552">
        <v>12.15001</v>
      </c>
      <c r="M552">
        <v>0.74065782661907464</v>
      </c>
      <c r="N552">
        <v>11.580822</v>
      </c>
      <c r="O552">
        <v>5.6919793776296936</v>
      </c>
      <c r="P552">
        <v>3050000</v>
      </c>
      <c r="Q552">
        <v>283960</v>
      </c>
      <c r="R552">
        <v>10.74</v>
      </c>
      <c r="S552">
        <v>27.148</v>
      </c>
      <c r="T552">
        <v>8.0560000000000009</v>
      </c>
      <c r="U552">
        <v>16.0688</v>
      </c>
      <c r="V552">
        <v>2.395917840460708</v>
      </c>
      <c r="AC552">
        <v>12.299899999999999</v>
      </c>
      <c r="AD552">
        <v>10.6</v>
      </c>
      <c r="AH552" s="77">
        <f>IF(AND(M552&lt;Variables!$G$6,M552&gt;Variables!$G$5),0,1)</f>
        <v>1</v>
      </c>
      <c r="AI552" s="77">
        <f t="shared" si="16"/>
        <v>0</v>
      </c>
      <c r="AJ552" s="77">
        <f>IF(I552&gt;Variables!$G$7,0,1)</f>
        <v>1</v>
      </c>
      <c r="AK552" s="77">
        <f>IF(F552&gt;Variables!$G$8,0,1)</f>
        <v>0</v>
      </c>
      <c r="AL552" s="77">
        <f>IF(G552&gt;Variables!$G$9,0,1)</f>
        <v>0</v>
      </c>
      <c r="AM552" s="77">
        <f>IF(AND(K552&gt;Variables!$G$10,K552&lt;Variables!$G$11),0,1)</f>
        <v>1</v>
      </c>
      <c r="AN552" s="77">
        <f>IF(H552&lt;Variables!$G$13,1,0)</f>
        <v>1</v>
      </c>
      <c r="AO552" s="77">
        <f>IF(R552&lt;Variables!$G$12,0,1)</f>
        <v>1</v>
      </c>
      <c r="AP552" s="78">
        <f t="shared" si="17"/>
        <v>1</v>
      </c>
      <c r="AQ552" s="77">
        <f>IF(V552&lt;Variables!$G$15,1,0)</f>
        <v>1</v>
      </c>
      <c r="AR552">
        <v>0</v>
      </c>
      <c r="AS552">
        <v>0</v>
      </c>
      <c r="AT552">
        <v>1</v>
      </c>
      <c r="AU552">
        <v>0</v>
      </c>
      <c r="BA552">
        <v>-2.25</v>
      </c>
    </row>
    <row r="553" spans="3:53" x14ac:dyDescent="0.25">
      <c r="C553" t="s">
        <v>248</v>
      </c>
      <c r="D553" t="s">
        <v>215</v>
      </c>
      <c r="E553">
        <v>0.72</v>
      </c>
      <c r="F553">
        <v>16.66</v>
      </c>
      <c r="G553">
        <v>5</v>
      </c>
      <c r="H553">
        <v>-99999</v>
      </c>
      <c r="I553">
        <v>2535086.7760000001</v>
      </c>
      <c r="J553" t="s">
        <v>75</v>
      </c>
      <c r="K553">
        <v>-99999</v>
      </c>
      <c r="L553">
        <v>0.73499999999999999</v>
      </c>
      <c r="M553">
        <v>0</v>
      </c>
      <c r="N553">
        <v>0.73499999999999999</v>
      </c>
      <c r="O553">
        <v>0</v>
      </c>
      <c r="P553">
        <v>50600</v>
      </c>
      <c r="Q553">
        <v>534</v>
      </c>
      <c r="R553">
        <v>94.76</v>
      </c>
      <c r="S553">
        <v>24.456</v>
      </c>
      <c r="T553">
        <v>8.4310000000000009</v>
      </c>
      <c r="U553">
        <v>15.2508</v>
      </c>
      <c r="V553">
        <v>-99999</v>
      </c>
      <c r="AC553">
        <v>0.73</v>
      </c>
      <c r="AD553">
        <v>0.68789999999999996</v>
      </c>
      <c r="AH553" s="77">
        <f>IF(AND(M553&lt;Variables!$G$6,M553&gt;Variables!$G$5),0,1)</f>
        <v>1</v>
      </c>
      <c r="AI553" s="77">
        <f t="shared" si="16"/>
        <v>1</v>
      </c>
      <c r="AJ553" s="77">
        <f>IF(I553&gt;Variables!$G$7,0,1)</f>
        <v>0</v>
      </c>
      <c r="AK553" s="77">
        <f>IF(F553&gt;Variables!$G$8,0,1)</f>
        <v>0</v>
      </c>
      <c r="AL553" s="77">
        <f>IF(G553&gt;Variables!$G$9,0,1)</f>
        <v>1</v>
      </c>
      <c r="AM553" s="77">
        <f>IF(AND(K553&gt;Variables!$G$10,K553&lt;Variables!$G$11),0,1)</f>
        <v>1</v>
      </c>
      <c r="AN553" s="77">
        <f>IF(H553&lt;Variables!$G$13,1,0)</f>
        <v>1</v>
      </c>
      <c r="AO553" s="77">
        <f>IF(R553&lt;Variables!$G$12,0,1)</f>
        <v>1</v>
      </c>
      <c r="AP553" s="78">
        <f t="shared" si="17"/>
        <v>1</v>
      </c>
      <c r="AQ553" s="77">
        <f>IF(V553&lt;Variables!$G$15,1,0)</f>
        <v>1</v>
      </c>
      <c r="AR553">
        <v>0</v>
      </c>
      <c r="AS553">
        <v>0</v>
      </c>
      <c r="AT553">
        <v>1</v>
      </c>
      <c r="AU553">
        <v>0</v>
      </c>
      <c r="BA553">
        <v>-2.25</v>
      </c>
    </row>
    <row r="554" spans="3:53" x14ac:dyDescent="0.25">
      <c r="C554" t="s">
        <v>248</v>
      </c>
      <c r="D554" t="s">
        <v>79</v>
      </c>
      <c r="E554">
        <v>51.73</v>
      </c>
      <c r="F554">
        <v>8.15</v>
      </c>
      <c r="G554">
        <v>3.43</v>
      </c>
      <c r="H554">
        <v>9750</v>
      </c>
      <c r="I554">
        <v>-39.594000000000001</v>
      </c>
      <c r="J554" t="s">
        <v>75</v>
      </c>
      <c r="K554">
        <v>48.58</v>
      </c>
      <c r="L554">
        <v>51.487450000000003</v>
      </c>
      <c r="M554">
        <v>4.3797080647799427E-2</v>
      </c>
      <c r="N554">
        <v>51.593829999999997</v>
      </c>
      <c r="O554">
        <v>-0.16248066871563141</v>
      </c>
      <c r="P554">
        <v>14276000</v>
      </c>
      <c r="Q554">
        <v>6236000</v>
      </c>
      <c r="R554">
        <v>2.29</v>
      </c>
      <c r="S554">
        <v>24.456</v>
      </c>
      <c r="T554">
        <v>8.4310000000000009</v>
      </c>
      <c r="U554">
        <v>15.2508</v>
      </c>
      <c r="V554">
        <v>2.3513296859790112</v>
      </c>
      <c r="AC554">
        <v>52.55</v>
      </c>
      <c r="AD554">
        <v>50.51</v>
      </c>
      <c r="AH554" s="77">
        <f>IF(AND(M554&lt;Variables!$G$6,M554&gt;Variables!$G$5),0,1)</f>
        <v>1</v>
      </c>
      <c r="AI554" s="77">
        <f t="shared" si="16"/>
        <v>1</v>
      </c>
      <c r="AJ554" s="77">
        <f>IF(I554&gt;Variables!$G$7,0,1)</f>
        <v>1</v>
      </c>
      <c r="AK554" s="77">
        <f>IF(F554&gt;Variables!$G$8,0,1)</f>
        <v>1</v>
      </c>
      <c r="AL554" s="77">
        <f>IF(G554&gt;Variables!$G$9,0,1)</f>
        <v>1</v>
      </c>
      <c r="AM554" s="77">
        <f>IF(AND(K554&gt;Variables!$G$10,K554&lt;Variables!$G$11),0,1)</f>
        <v>1</v>
      </c>
      <c r="AN554" s="77">
        <f>IF(H554&lt;Variables!$G$13,1,0)</f>
        <v>0</v>
      </c>
      <c r="AO554" s="77">
        <f>IF(R554&lt;Variables!$G$12,0,1)</f>
        <v>1</v>
      </c>
      <c r="AP554" s="78">
        <f t="shared" si="17"/>
        <v>1</v>
      </c>
      <c r="AQ554" s="77">
        <f>IF(V554&lt;Variables!$G$15,1,0)</f>
        <v>1</v>
      </c>
      <c r="AR554">
        <v>0</v>
      </c>
      <c r="AS554">
        <v>0</v>
      </c>
      <c r="AT554">
        <v>1</v>
      </c>
      <c r="AU554">
        <v>0</v>
      </c>
      <c r="BA554">
        <v>-2.25</v>
      </c>
    </row>
    <row r="555" spans="3:53" x14ac:dyDescent="0.25">
      <c r="C555" t="s">
        <v>248</v>
      </c>
      <c r="D555" t="s">
        <v>214</v>
      </c>
      <c r="E555">
        <v>5.66</v>
      </c>
      <c r="F555">
        <v>14.34</v>
      </c>
      <c r="G555">
        <v>1.45</v>
      </c>
      <c r="H555">
        <v>157.94999999999999</v>
      </c>
      <c r="I555">
        <v>-12.146000000000001</v>
      </c>
      <c r="J555" t="s">
        <v>74</v>
      </c>
      <c r="K555">
        <v>47.43</v>
      </c>
      <c r="L555">
        <v>5.7489299999999997</v>
      </c>
      <c r="M555">
        <v>-1.1798717326528561</v>
      </c>
      <c r="N555">
        <v>5.6886999999999999</v>
      </c>
      <c r="O555">
        <v>-0.13359818587726641</v>
      </c>
      <c r="P555">
        <v>3600000</v>
      </c>
      <c r="Q555">
        <v>193950</v>
      </c>
      <c r="R555">
        <v>18.559999999999999</v>
      </c>
      <c r="S555">
        <v>24.456</v>
      </c>
      <c r="T555">
        <v>8.4310000000000009</v>
      </c>
      <c r="U555">
        <v>15.2508</v>
      </c>
      <c r="V555">
        <v>2.3622942682697472</v>
      </c>
      <c r="AC555">
        <v>5.7</v>
      </c>
      <c r="AD555">
        <v>5.15</v>
      </c>
      <c r="AH555" s="77">
        <f>IF(AND(M555&lt;Variables!$G$6,M555&gt;Variables!$G$5),0,1)</f>
        <v>0</v>
      </c>
      <c r="AI555" s="77">
        <f t="shared" si="16"/>
        <v>0</v>
      </c>
      <c r="AJ555" s="77">
        <f>IF(I555&gt;Variables!$G$7,0,1)</f>
        <v>1</v>
      </c>
      <c r="AK555" s="77">
        <f>IF(F555&gt;Variables!$G$8,0,1)</f>
        <v>0</v>
      </c>
      <c r="AL555" s="77">
        <f>IF(G555&gt;Variables!$G$9,0,1)</f>
        <v>1</v>
      </c>
      <c r="AM555" s="77">
        <f>IF(AND(K555&gt;Variables!$G$10,K555&lt;Variables!$G$11),0,1)</f>
        <v>1</v>
      </c>
      <c r="AN555" s="77">
        <f>IF(H555&lt;Variables!$G$13,1,0)</f>
        <v>1</v>
      </c>
      <c r="AO555" s="77">
        <f>IF(R555&lt;Variables!$G$12,0,1)</f>
        <v>1</v>
      </c>
      <c r="AP555" s="78">
        <f t="shared" si="17"/>
        <v>0</v>
      </c>
      <c r="AQ555" s="77">
        <f>IF(V555&lt;Variables!$G$15,1,0)</f>
        <v>1</v>
      </c>
      <c r="AR555">
        <v>0</v>
      </c>
      <c r="AS555">
        <v>0</v>
      </c>
      <c r="AT555">
        <v>1</v>
      </c>
      <c r="AU555">
        <v>0</v>
      </c>
      <c r="BA555">
        <v>-2.25</v>
      </c>
    </row>
    <row r="556" spans="3:53" x14ac:dyDescent="0.25">
      <c r="C556" t="s">
        <v>248</v>
      </c>
      <c r="D556" t="s">
        <v>83</v>
      </c>
      <c r="E556">
        <v>31.11</v>
      </c>
      <c r="F556">
        <v>9.44</v>
      </c>
      <c r="G556">
        <v>8.39</v>
      </c>
      <c r="H556">
        <v>24680</v>
      </c>
      <c r="I556">
        <v>1.468</v>
      </c>
      <c r="J556" t="s">
        <v>75</v>
      </c>
      <c r="K556">
        <v>47.69</v>
      </c>
      <c r="L556">
        <v>31.170735000000001</v>
      </c>
      <c r="M556">
        <v>-0.30713103171933942</v>
      </c>
      <c r="N556">
        <v>30.993411999999989</v>
      </c>
      <c r="O556">
        <v>0.26324304016610728</v>
      </c>
      <c r="P556">
        <v>14495000</v>
      </c>
      <c r="Q556">
        <v>13870000</v>
      </c>
      <c r="R556">
        <v>1.05</v>
      </c>
      <c r="S556">
        <v>24.456</v>
      </c>
      <c r="T556">
        <v>8.4310000000000009</v>
      </c>
      <c r="U556">
        <v>15.2508</v>
      </c>
      <c r="V556">
        <v>2.3490048497154139</v>
      </c>
      <c r="AC556">
        <v>31.1</v>
      </c>
      <c r="AD556">
        <v>30.26</v>
      </c>
      <c r="AH556" s="77">
        <f>IF(AND(M556&lt;Variables!$G$6,M556&gt;Variables!$G$5),0,1)</f>
        <v>1</v>
      </c>
      <c r="AI556" s="77">
        <f t="shared" si="16"/>
        <v>0</v>
      </c>
      <c r="AJ556" s="77">
        <f>IF(I556&gt;Variables!$G$7,0,1)</f>
        <v>1</v>
      </c>
      <c r="AK556" s="77">
        <f>IF(F556&gt;Variables!$G$8,0,1)</f>
        <v>0</v>
      </c>
      <c r="AL556" s="77">
        <f>IF(G556&gt;Variables!$G$9,0,1)</f>
        <v>1</v>
      </c>
      <c r="AM556" s="77">
        <f>IF(AND(K556&gt;Variables!$G$10,K556&lt;Variables!$G$11),0,1)</f>
        <v>1</v>
      </c>
      <c r="AN556" s="77">
        <f>IF(H556&lt;Variables!$G$13,1,0)</f>
        <v>0</v>
      </c>
      <c r="AO556" s="77">
        <f>IF(R556&lt;Variables!$G$12,0,1)</f>
        <v>0</v>
      </c>
      <c r="AP556" s="78">
        <f t="shared" si="17"/>
        <v>1</v>
      </c>
      <c r="AQ556" s="77">
        <f>IF(V556&lt;Variables!$G$15,1,0)</f>
        <v>1</v>
      </c>
      <c r="AR556">
        <v>0</v>
      </c>
      <c r="AS556">
        <v>0</v>
      </c>
      <c r="AT556">
        <v>1</v>
      </c>
      <c r="AU556">
        <v>0</v>
      </c>
      <c r="BA556">
        <v>-2.25</v>
      </c>
    </row>
    <row r="557" spans="3:53" x14ac:dyDescent="0.25">
      <c r="C557" t="s">
        <v>248</v>
      </c>
      <c r="D557" t="s">
        <v>138</v>
      </c>
      <c r="E557">
        <v>17.079999999999998</v>
      </c>
      <c r="F557">
        <v>8.17</v>
      </c>
      <c r="G557">
        <v>5.97</v>
      </c>
      <c r="H557">
        <v>5940</v>
      </c>
      <c r="I557">
        <v>27.994</v>
      </c>
      <c r="J557" t="s">
        <v>75</v>
      </c>
      <c r="K557">
        <v>51.15</v>
      </c>
      <c r="L557">
        <v>17.033950000000001</v>
      </c>
      <c r="M557">
        <v>3.5517305146456221E-2</v>
      </c>
      <c r="N557">
        <v>17.027874000000001</v>
      </c>
      <c r="O557">
        <v>7.1212648155597857E-2</v>
      </c>
      <c r="P557">
        <v>6998000</v>
      </c>
      <c r="Q557">
        <v>14396000</v>
      </c>
      <c r="R557">
        <v>0.49</v>
      </c>
      <c r="S557">
        <v>24.456</v>
      </c>
      <c r="T557">
        <v>8.4310000000000009</v>
      </c>
      <c r="U557">
        <v>15.2508</v>
      </c>
      <c r="V557">
        <v>2.3778725899923399</v>
      </c>
      <c r="AC557">
        <v>17.059999999999999</v>
      </c>
      <c r="AD557">
        <v>16.510000000000002</v>
      </c>
      <c r="AH557" s="77">
        <f>IF(AND(M557&lt;Variables!$G$6,M557&gt;Variables!$G$5),0,1)</f>
        <v>1</v>
      </c>
      <c r="AI557" s="77">
        <f t="shared" si="16"/>
        <v>0</v>
      </c>
      <c r="AJ557" s="77">
        <f>IF(I557&gt;Variables!$G$7,0,1)</f>
        <v>1</v>
      </c>
      <c r="AK557" s="77">
        <f>IF(F557&gt;Variables!$G$8,0,1)</f>
        <v>1</v>
      </c>
      <c r="AL557" s="77">
        <f>IF(G557&gt;Variables!$G$9,0,1)</f>
        <v>1</v>
      </c>
      <c r="AM557" s="77">
        <f>IF(AND(K557&gt;Variables!$G$10,K557&lt;Variables!$G$11),0,1)</f>
        <v>1</v>
      </c>
      <c r="AN557" s="77">
        <f>IF(H557&lt;Variables!$G$13,1,0)</f>
        <v>0</v>
      </c>
      <c r="AO557" s="77">
        <f>IF(R557&lt;Variables!$G$12,0,1)</f>
        <v>0</v>
      </c>
      <c r="AP557" s="78">
        <f t="shared" si="17"/>
        <v>1</v>
      </c>
      <c r="AQ557" s="77">
        <f>IF(V557&lt;Variables!$G$15,1,0)</f>
        <v>1</v>
      </c>
      <c r="AR557">
        <v>0</v>
      </c>
      <c r="AS557">
        <v>0</v>
      </c>
      <c r="AT557">
        <v>1</v>
      </c>
      <c r="AU557">
        <v>0</v>
      </c>
      <c r="BA557">
        <v>-2.25</v>
      </c>
    </row>
    <row r="558" spans="3:53" x14ac:dyDescent="0.25">
      <c r="C558" t="s">
        <v>248</v>
      </c>
      <c r="D558" t="s">
        <v>166</v>
      </c>
      <c r="E558">
        <v>54.84</v>
      </c>
      <c r="F558">
        <v>10.46</v>
      </c>
      <c r="G558">
        <v>10.57</v>
      </c>
      <c r="H558">
        <v>8010</v>
      </c>
      <c r="I558">
        <v>200.16399999999999</v>
      </c>
      <c r="J558" t="s">
        <v>75</v>
      </c>
      <c r="K558">
        <v>64.73</v>
      </c>
      <c r="L558">
        <v>54.364235000000008</v>
      </c>
      <c r="M558">
        <v>0.59922667908412552</v>
      </c>
      <c r="N558">
        <v>53.907820000000001</v>
      </c>
      <c r="O558">
        <v>1.450958321074747</v>
      </c>
      <c r="P558">
        <v>2147000</v>
      </c>
      <c r="Q558">
        <v>1484000</v>
      </c>
      <c r="R558">
        <v>1.45</v>
      </c>
      <c r="S558">
        <v>24.456</v>
      </c>
      <c r="T558">
        <v>8.4310000000000009</v>
      </c>
      <c r="U558">
        <v>15.2508</v>
      </c>
      <c r="V558">
        <v>2.4785316596011708</v>
      </c>
      <c r="AC558">
        <v>54.83</v>
      </c>
      <c r="AD558">
        <v>52.52</v>
      </c>
      <c r="AH558" s="77">
        <f>IF(AND(M558&lt;Variables!$G$6,M558&gt;Variables!$G$5),0,1)</f>
        <v>1</v>
      </c>
      <c r="AI558" s="77">
        <f t="shared" si="16"/>
        <v>0</v>
      </c>
      <c r="AJ558" s="77">
        <f>IF(I558&gt;Variables!$G$7,0,1)</f>
        <v>0</v>
      </c>
      <c r="AK558" s="77">
        <f>IF(F558&gt;Variables!$G$8,0,1)</f>
        <v>0</v>
      </c>
      <c r="AL558" s="77">
        <f>IF(G558&gt;Variables!$G$9,0,1)</f>
        <v>0</v>
      </c>
      <c r="AM558" s="77">
        <f>IF(AND(K558&gt;Variables!$G$10,K558&lt;Variables!$G$11),0,1)</f>
        <v>0</v>
      </c>
      <c r="AN558" s="77">
        <f>IF(H558&lt;Variables!$G$13,1,0)</f>
        <v>0</v>
      </c>
      <c r="AO558" s="77">
        <f>IF(R558&lt;Variables!$G$12,0,1)</f>
        <v>0</v>
      </c>
      <c r="AP558" s="78">
        <f t="shared" si="17"/>
        <v>1</v>
      </c>
      <c r="AQ558" s="77">
        <f>IF(V558&lt;Variables!$G$15,1,0)</f>
        <v>1</v>
      </c>
      <c r="AR558">
        <v>0</v>
      </c>
      <c r="AS558">
        <v>0</v>
      </c>
      <c r="AT558">
        <v>1</v>
      </c>
      <c r="AU558">
        <v>0</v>
      </c>
      <c r="BA558">
        <v>-2.25</v>
      </c>
    </row>
    <row r="559" spans="3:53" x14ac:dyDescent="0.25">
      <c r="C559" t="s">
        <v>248</v>
      </c>
      <c r="D559" t="s">
        <v>184</v>
      </c>
      <c r="E559">
        <v>40.31</v>
      </c>
      <c r="F559">
        <v>8.02</v>
      </c>
      <c r="G559">
        <v>7.99</v>
      </c>
      <c r="H559">
        <v>5480</v>
      </c>
      <c r="I559">
        <v>77.242999999999995</v>
      </c>
      <c r="J559" t="s">
        <v>75</v>
      </c>
      <c r="K559">
        <v>51.53</v>
      </c>
      <c r="L559">
        <v>40.207058823529408</v>
      </c>
      <c r="M559">
        <v>-0.1667837078651582</v>
      </c>
      <c r="N559">
        <v>40.057734146341467</v>
      </c>
      <c r="O559">
        <v>0.20536821518160461</v>
      </c>
      <c r="P559">
        <v>364548</v>
      </c>
      <c r="Q559">
        <v>872221</v>
      </c>
      <c r="R559">
        <v>0.42</v>
      </c>
      <c r="S559">
        <v>24.456</v>
      </c>
      <c r="T559">
        <v>8.4310000000000009</v>
      </c>
      <c r="U559">
        <v>15.2508</v>
      </c>
      <c r="V559">
        <v>2.3879241335674162</v>
      </c>
      <c r="AC559">
        <v>40.192700000000002</v>
      </c>
      <c r="AD559">
        <v>37.840000000000003</v>
      </c>
      <c r="AH559" s="77">
        <f>IF(AND(M559&lt;Variables!$G$6,M559&gt;Variables!$G$5),0,1)</f>
        <v>1</v>
      </c>
      <c r="AI559" s="77">
        <f t="shared" si="16"/>
        <v>0</v>
      </c>
      <c r="AJ559" s="77">
        <f>IF(I559&gt;Variables!$G$7,0,1)</f>
        <v>0</v>
      </c>
      <c r="AK559" s="77">
        <f>IF(F559&gt;Variables!$G$8,0,1)</f>
        <v>1</v>
      </c>
      <c r="AL559" s="77">
        <f>IF(G559&gt;Variables!$G$9,0,1)</f>
        <v>1</v>
      </c>
      <c r="AM559" s="77">
        <f>IF(AND(K559&gt;Variables!$G$10,K559&lt;Variables!$G$11),0,1)</f>
        <v>1</v>
      </c>
      <c r="AN559" s="77">
        <f>IF(H559&lt;Variables!$G$13,1,0)</f>
        <v>0</v>
      </c>
      <c r="AO559" s="77">
        <f>IF(R559&lt;Variables!$G$12,0,1)</f>
        <v>0</v>
      </c>
      <c r="AP559" s="78">
        <f t="shared" si="17"/>
        <v>1</v>
      </c>
      <c r="AQ559" s="77">
        <f>IF(V559&lt;Variables!$G$15,1,0)</f>
        <v>1</v>
      </c>
      <c r="AR559">
        <v>0</v>
      </c>
      <c r="AS559">
        <v>0</v>
      </c>
      <c r="AT559">
        <v>1</v>
      </c>
      <c r="AU559">
        <v>0</v>
      </c>
      <c r="BA559">
        <v>-2.25</v>
      </c>
    </row>
    <row r="560" spans="3:53" x14ac:dyDescent="0.25">
      <c r="C560" t="s">
        <v>248</v>
      </c>
      <c r="D560" t="s">
        <v>212</v>
      </c>
      <c r="E560">
        <v>4.24</v>
      </c>
      <c r="F560">
        <v>30.24</v>
      </c>
      <c r="G560">
        <v>-26.38</v>
      </c>
      <c r="H560">
        <v>12.78</v>
      </c>
      <c r="I560">
        <v>-4.0000000000000001E-3</v>
      </c>
      <c r="J560" t="s">
        <v>74</v>
      </c>
      <c r="K560">
        <v>50.52</v>
      </c>
      <c r="L560">
        <v>4.2272499999999997</v>
      </c>
      <c r="M560">
        <v>0.65645514223195134</v>
      </c>
      <c r="N560">
        <v>4.2783879999999996</v>
      </c>
      <c r="O560">
        <v>-0.54665448762477231</v>
      </c>
      <c r="P560">
        <v>63910000</v>
      </c>
      <c r="Q560">
        <v>441580</v>
      </c>
      <c r="R560">
        <v>144.72999999999999</v>
      </c>
      <c r="S560">
        <v>24.456</v>
      </c>
      <c r="T560">
        <v>8.4310000000000009</v>
      </c>
      <c r="U560">
        <v>15.2508</v>
      </c>
      <c r="V560">
        <v>2.354333528227571</v>
      </c>
      <c r="AC560">
        <v>4.3600000000000003</v>
      </c>
      <c r="AD560">
        <v>3.91</v>
      </c>
      <c r="AH560" s="77">
        <f>IF(AND(M560&lt;Variables!$G$6,M560&gt;Variables!$G$5),0,1)</f>
        <v>1</v>
      </c>
      <c r="AI560" s="77">
        <f t="shared" si="16"/>
        <v>1</v>
      </c>
      <c r="AJ560" s="77">
        <f>IF(I560&gt;Variables!$G$7,0,1)</f>
        <v>1</v>
      </c>
      <c r="AK560" s="77">
        <f>IF(F560&gt;Variables!$G$8,0,1)</f>
        <v>0</v>
      </c>
      <c r="AL560" s="77">
        <f>IF(G560&gt;Variables!$G$9,0,1)</f>
        <v>1</v>
      </c>
      <c r="AM560" s="77">
        <f>IF(AND(K560&gt;Variables!$G$10,K560&lt;Variables!$G$11),0,1)</f>
        <v>1</v>
      </c>
      <c r="AN560" s="77">
        <f>IF(H560&lt;Variables!$G$13,1,0)</f>
        <v>1</v>
      </c>
      <c r="AO560" s="77">
        <f>IF(R560&lt;Variables!$G$12,0,1)</f>
        <v>1</v>
      </c>
      <c r="AP560" s="78">
        <f t="shared" si="17"/>
        <v>0</v>
      </c>
      <c r="AQ560" s="77">
        <f>IF(V560&lt;Variables!$G$15,1,0)</f>
        <v>1</v>
      </c>
      <c r="AR560">
        <v>1</v>
      </c>
      <c r="AS560">
        <v>0</v>
      </c>
      <c r="AT560">
        <v>0</v>
      </c>
      <c r="AU560">
        <v>0</v>
      </c>
      <c r="BA560">
        <v>2</v>
      </c>
    </row>
    <row r="561" spans="3:53" x14ac:dyDescent="0.25">
      <c r="C561" t="s">
        <v>248</v>
      </c>
      <c r="D561" t="s">
        <v>118</v>
      </c>
      <c r="E561">
        <v>30.83</v>
      </c>
      <c r="F561">
        <v>8.25</v>
      </c>
      <c r="G561">
        <v>11.29</v>
      </c>
      <c r="H561">
        <v>2800</v>
      </c>
      <c r="I561">
        <v>-25.251000000000001</v>
      </c>
      <c r="J561" t="s">
        <v>75</v>
      </c>
      <c r="K561">
        <v>61.93</v>
      </c>
      <c r="L561">
        <v>30.624684999999999</v>
      </c>
      <c r="M561">
        <v>0.40919604560830752</v>
      </c>
      <c r="N561">
        <v>30.379384000000002</v>
      </c>
      <c r="O561">
        <v>1.219958903709168</v>
      </c>
      <c r="P561">
        <v>2859000</v>
      </c>
      <c r="Q561">
        <v>6711000</v>
      </c>
      <c r="R561">
        <v>0.43</v>
      </c>
      <c r="S561">
        <v>24.456</v>
      </c>
      <c r="T561">
        <v>8.4310000000000009</v>
      </c>
      <c r="U561">
        <v>15.2508</v>
      </c>
      <c r="V561">
        <v>2.4658573277301632</v>
      </c>
      <c r="AC561">
        <v>30.7683</v>
      </c>
      <c r="AD561">
        <v>29.2</v>
      </c>
      <c r="AH561" s="77">
        <f>IF(AND(M561&lt;Variables!$G$6,M561&gt;Variables!$G$5),0,1)</f>
        <v>1</v>
      </c>
      <c r="AI561" s="77">
        <f t="shared" si="16"/>
        <v>0</v>
      </c>
      <c r="AJ561" s="77">
        <f>IF(I561&gt;Variables!$G$7,0,1)</f>
        <v>1</v>
      </c>
      <c r="AK561" s="77">
        <f>IF(F561&gt;Variables!$G$8,0,1)</f>
        <v>1</v>
      </c>
      <c r="AL561" s="77">
        <f>IF(G561&gt;Variables!$G$9,0,1)</f>
        <v>0</v>
      </c>
      <c r="AM561" s="77">
        <f>IF(AND(K561&gt;Variables!$G$10,K561&lt;Variables!$G$11),0,1)</f>
        <v>1</v>
      </c>
      <c r="AN561" s="77">
        <f>IF(H561&lt;Variables!$G$13,1,0)</f>
        <v>0</v>
      </c>
      <c r="AO561" s="77">
        <f>IF(R561&lt;Variables!$G$12,0,1)</f>
        <v>0</v>
      </c>
      <c r="AP561" s="78">
        <f t="shared" si="17"/>
        <v>1</v>
      </c>
      <c r="AQ561" s="77">
        <f>IF(V561&lt;Variables!$G$15,1,0)</f>
        <v>1</v>
      </c>
      <c r="AR561">
        <v>0</v>
      </c>
      <c r="AS561">
        <v>0</v>
      </c>
      <c r="AT561">
        <v>1</v>
      </c>
      <c r="AU561">
        <v>0</v>
      </c>
      <c r="BA561">
        <v>-2.25</v>
      </c>
    </row>
    <row r="562" spans="3:53" x14ac:dyDescent="0.25">
      <c r="C562" t="s">
        <v>248</v>
      </c>
      <c r="D562" t="s">
        <v>137</v>
      </c>
      <c r="E562">
        <v>116.6</v>
      </c>
      <c r="F562">
        <v>8.4600000000000009</v>
      </c>
      <c r="G562">
        <v>9.4499999999999993</v>
      </c>
      <c r="H562">
        <v>5090</v>
      </c>
      <c r="I562">
        <v>-25.27</v>
      </c>
      <c r="J562" t="s">
        <v>75</v>
      </c>
      <c r="K562">
        <v>63.91</v>
      </c>
      <c r="L562">
        <v>115.150975</v>
      </c>
      <c r="M562">
        <v>0.99784218066758035</v>
      </c>
      <c r="N562">
        <v>115.5088458333333</v>
      </c>
      <c r="O562">
        <v>0.68492950557934507</v>
      </c>
      <c r="P562">
        <v>244307</v>
      </c>
      <c r="Q562">
        <v>791751</v>
      </c>
      <c r="R562">
        <v>0.31</v>
      </c>
      <c r="S562">
        <v>24.456</v>
      </c>
      <c r="T562">
        <v>8.4310000000000009</v>
      </c>
      <c r="U562">
        <v>15.2508</v>
      </c>
      <c r="V562">
        <v>2.4450783073934899</v>
      </c>
      <c r="AC562">
        <v>116.3</v>
      </c>
      <c r="AD562">
        <v>111.8681</v>
      </c>
      <c r="AH562" s="77">
        <f>IF(AND(M562&lt;Variables!$G$6,M562&gt;Variables!$G$5),0,1)</f>
        <v>1</v>
      </c>
      <c r="AI562" s="77">
        <f t="shared" si="16"/>
        <v>1</v>
      </c>
      <c r="AJ562" s="77">
        <f>IF(I562&gt;Variables!$G$7,0,1)</f>
        <v>1</v>
      </c>
      <c r="AK562" s="77">
        <f>IF(F562&gt;Variables!$G$8,0,1)</f>
        <v>1</v>
      </c>
      <c r="AL562" s="77">
        <f>IF(G562&gt;Variables!$G$9,0,1)</f>
        <v>1</v>
      </c>
      <c r="AM562" s="77">
        <f>IF(AND(K562&gt;Variables!$G$10,K562&lt;Variables!$G$11),0,1)</f>
        <v>0</v>
      </c>
      <c r="AN562" s="77">
        <f>IF(H562&lt;Variables!$G$13,1,0)</f>
        <v>0</v>
      </c>
      <c r="AO562" s="77">
        <f>IF(R562&lt;Variables!$G$12,0,1)</f>
        <v>0</v>
      </c>
      <c r="AP562" s="78">
        <f t="shared" si="17"/>
        <v>1</v>
      </c>
      <c r="AQ562" s="77">
        <f>IF(V562&lt;Variables!$G$15,1,0)</f>
        <v>1</v>
      </c>
      <c r="AR562">
        <v>0</v>
      </c>
      <c r="AS562">
        <v>0</v>
      </c>
      <c r="AT562">
        <v>1</v>
      </c>
      <c r="AU562">
        <v>0</v>
      </c>
      <c r="BA562">
        <v>-2.25</v>
      </c>
    </row>
    <row r="563" spans="3:53" x14ac:dyDescent="0.25">
      <c r="C563" t="s">
        <v>248</v>
      </c>
      <c r="D563" t="s">
        <v>231</v>
      </c>
      <c r="E563">
        <v>364.59</v>
      </c>
      <c r="F563">
        <v>8.36</v>
      </c>
      <c r="G563">
        <v>8.3800000000000008</v>
      </c>
      <c r="H563">
        <v>56250</v>
      </c>
      <c r="I563">
        <v>-6.6710000000000003</v>
      </c>
      <c r="J563" t="s">
        <v>75</v>
      </c>
      <c r="K563">
        <v>62.08</v>
      </c>
      <c r="L563">
        <v>361.50457499999999</v>
      </c>
      <c r="M563">
        <v>0.43026426429041931</v>
      </c>
      <c r="N563">
        <v>360.73795799999999</v>
      </c>
      <c r="O563">
        <v>0.6436921728098296</v>
      </c>
      <c r="P563">
        <v>1643000</v>
      </c>
      <c r="Q563">
        <v>2076000</v>
      </c>
      <c r="R563">
        <v>0.79</v>
      </c>
      <c r="S563">
        <v>24.456</v>
      </c>
      <c r="T563">
        <v>8.4310000000000009</v>
      </c>
      <c r="U563">
        <v>15.2508</v>
      </c>
      <c r="V563">
        <v>2.465951282529578</v>
      </c>
      <c r="AC563">
        <v>363.62</v>
      </c>
      <c r="AD563">
        <v>353.6139</v>
      </c>
      <c r="AH563" s="77">
        <f>IF(AND(M563&lt;Variables!$G$6,M563&gt;Variables!$G$5),0,1)</f>
        <v>1</v>
      </c>
      <c r="AI563" s="77">
        <f t="shared" si="16"/>
        <v>0</v>
      </c>
      <c r="AJ563" s="77">
        <f>IF(I563&gt;Variables!$G$7,0,1)</f>
        <v>1</v>
      </c>
      <c r="AK563" s="77">
        <f>IF(F563&gt;Variables!$G$8,0,1)</f>
        <v>1</v>
      </c>
      <c r="AL563" s="77">
        <f>IF(G563&gt;Variables!$G$9,0,1)</f>
        <v>1</v>
      </c>
      <c r="AM563" s="77">
        <f>IF(AND(K563&gt;Variables!$G$10,K563&lt;Variables!$G$11),0,1)</f>
        <v>0</v>
      </c>
      <c r="AN563" s="77">
        <f>IF(H563&lt;Variables!$G$13,1,0)</f>
        <v>0</v>
      </c>
      <c r="AO563" s="77">
        <f>IF(R563&lt;Variables!$G$12,0,1)</f>
        <v>0</v>
      </c>
      <c r="AP563" s="78">
        <f t="shared" si="17"/>
        <v>1</v>
      </c>
      <c r="AQ563" s="77">
        <f>IF(V563&lt;Variables!$G$15,1,0)</f>
        <v>1</v>
      </c>
      <c r="AR563">
        <v>0</v>
      </c>
      <c r="AS563">
        <v>0</v>
      </c>
      <c r="AT563">
        <v>1</v>
      </c>
      <c r="AU563">
        <v>0</v>
      </c>
      <c r="BA563">
        <v>-2.36</v>
      </c>
    </row>
    <row r="564" spans="3:53" x14ac:dyDescent="0.25">
      <c r="C564" t="s">
        <v>248</v>
      </c>
      <c r="D564" t="s">
        <v>129</v>
      </c>
      <c r="E564">
        <v>60.05</v>
      </c>
      <c r="F564">
        <v>9.89</v>
      </c>
      <c r="G564">
        <v>11.83</v>
      </c>
      <c r="H564">
        <v>23990</v>
      </c>
      <c r="I564">
        <v>83683.187999999995</v>
      </c>
      <c r="J564" t="s">
        <v>75</v>
      </c>
      <c r="K564">
        <v>39.979999999999997</v>
      </c>
      <c r="L564">
        <v>60.982099999999988</v>
      </c>
      <c r="M564">
        <v>-0.97094065307686672</v>
      </c>
      <c r="N564">
        <v>60.960973999999993</v>
      </c>
      <c r="O564">
        <v>-0.93662217404858494</v>
      </c>
      <c r="P564">
        <v>136810000</v>
      </c>
      <c r="Q564">
        <v>146893000</v>
      </c>
      <c r="R564">
        <v>0.93</v>
      </c>
      <c r="S564">
        <v>24.456</v>
      </c>
      <c r="T564">
        <v>8.4310000000000009</v>
      </c>
      <c r="U564">
        <v>15.2508</v>
      </c>
      <c r="V564">
        <v>2.260340409387017</v>
      </c>
      <c r="AC564">
        <v>63.83</v>
      </c>
      <c r="AD564">
        <v>58.07</v>
      </c>
      <c r="AH564" s="77">
        <f>IF(AND(M564&lt;Variables!$G$6,M564&gt;Variables!$G$5),0,1)</f>
        <v>1</v>
      </c>
      <c r="AI564" s="77">
        <f t="shared" si="16"/>
        <v>0</v>
      </c>
      <c r="AJ564" s="77">
        <f>IF(I564&gt;Variables!$G$7,0,1)</f>
        <v>0</v>
      </c>
      <c r="AK564" s="77">
        <f>IF(F564&gt;Variables!$G$8,0,1)</f>
        <v>0</v>
      </c>
      <c r="AL564" s="77">
        <f>IF(G564&gt;Variables!$G$9,0,1)</f>
        <v>0</v>
      </c>
      <c r="AM564" s="77">
        <f>IF(AND(K564&gt;Variables!$G$10,K564&lt;Variables!$G$11),0,1)</f>
        <v>1</v>
      </c>
      <c r="AN564" s="77">
        <f>IF(H564&lt;Variables!$G$13,1,0)</f>
        <v>0</v>
      </c>
      <c r="AO564" s="77">
        <f>IF(R564&lt;Variables!$G$12,0,1)</f>
        <v>0</v>
      </c>
      <c r="AP564" s="78">
        <f t="shared" si="17"/>
        <v>1</v>
      </c>
      <c r="AQ564" s="77">
        <f>IF(V564&lt;Variables!$G$15,1,0)</f>
        <v>1</v>
      </c>
      <c r="AR564">
        <v>0</v>
      </c>
      <c r="AS564">
        <v>0</v>
      </c>
      <c r="AT564">
        <v>1</v>
      </c>
      <c r="AU564">
        <v>0</v>
      </c>
      <c r="BA564">
        <v>-2.1</v>
      </c>
    </row>
    <row r="565" spans="3:53" x14ac:dyDescent="0.25">
      <c r="C565" t="s">
        <v>248</v>
      </c>
      <c r="D565" t="s">
        <v>221</v>
      </c>
      <c r="E565">
        <v>8.34</v>
      </c>
      <c r="F565">
        <v>10.53</v>
      </c>
      <c r="G565">
        <v>1.58</v>
      </c>
      <c r="H565">
        <v>-99999</v>
      </c>
      <c r="I565">
        <v>0.91200000000000003</v>
      </c>
      <c r="J565" t="s">
        <v>75</v>
      </c>
      <c r="K565">
        <v>62.98</v>
      </c>
      <c r="L565">
        <v>8.3420000000000005</v>
      </c>
      <c r="M565">
        <v>-2.3975065931439318E-2</v>
      </c>
      <c r="N565">
        <v>8.3406909090909114</v>
      </c>
      <c r="O565">
        <v>-8.2835954292283347E-3</v>
      </c>
      <c r="P565">
        <v>47917</v>
      </c>
      <c r="Q565">
        <v>327629</v>
      </c>
      <c r="R565">
        <v>0.15</v>
      </c>
      <c r="S565">
        <v>24.456</v>
      </c>
      <c r="T565">
        <v>8.4310000000000009</v>
      </c>
      <c r="U565">
        <v>15.2508</v>
      </c>
      <c r="V565">
        <v>2.5029948867897391</v>
      </c>
      <c r="AC565">
        <v>8.35</v>
      </c>
      <c r="AD565">
        <v>8.26</v>
      </c>
      <c r="AH565" s="77">
        <f>IF(AND(M565&lt;Variables!$G$6,M565&gt;Variables!$G$5),0,1)</f>
        <v>1</v>
      </c>
      <c r="AI565" s="77">
        <f t="shared" si="16"/>
        <v>0</v>
      </c>
      <c r="AJ565" s="77">
        <f>IF(I565&gt;Variables!$G$7,0,1)</f>
        <v>1</v>
      </c>
      <c r="AK565" s="77">
        <f>IF(F565&gt;Variables!$G$8,0,1)</f>
        <v>0</v>
      </c>
      <c r="AL565" s="77">
        <f>IF(G565&gt;Variables!$G$9,0,1)</f>
        <v>1</v>
      </c>
      <c r="AM565" s="77">
        <f>IF(AND(K565&gt;Variables!$G$10,K565&lt;Variables!$G$11),0,1)</f>
        <v>0</v>
      </c>
      <c r="AN565" s="77">
        <f>IF(H565&lt;Variables!$G$13,1,0)</f>
        <v>1</v>
      </c>
      <c r="AO565" s="77">
        <f>IF(R565&lt;Variables!$G$12,0,1)</f>
        <v>0</v>
      </c>
      <c r="AP565" s="78">
        <f t="shared" si="17"/>
        <v>1</v>
      </c>
      <c r="AQ565" s="77">
        <f>IF(V565&lt;Variables!$G$15,1,0)</f>
        <v>1</v>
      </c>
      <c r="AR565">
        <v>0</v>
      </c>
      <c r="AS565">
        <v>0</v>
      </c>
      <c r="AT565">
        <v>0</v>
      </c>
      <c r="AU565">
        <v>0</v>
      </c>
      <c r="BA565">
        <v>0</v>
      </c>
    </row>
    <row r="566" spans="3:53" x14ac:dyDescent="0.25">
      <c r="C566" t="s">
        <v>248</v>
      </c>
      <c r="D566" t="s">
        <v>249</v>
      </c>
      <c r="E566">
        <v>1.2</v>
      </c>
      <c r="F566">
        <v>10.09</v>
      </c>
      <c r="G566">
        <v>10.09</v>
      </c>
      <c r="H566">
        <v>-99999</v>
      </c>
      <c r="I566">
        <v>-99999</v>
      </c>
      <c r="J566" t="s">
        <v>75</v>
      </c>
      <c r="K566">
        <v>70.25</v>
      </c>
      <c r="L566">
        <v>-99999</v>
      </c>
      <c r="M566">
        <v>-99999</v>
      </c>
      <c r="N566">
        <v>1.1133333333333331</v>
      </c>
      <c r="O566">
        <v>7.7844311377245514</v>
      </c>
      <c r="P566">
        <v>21500</v>
      </c>
      <c r="Q566">
        <v>1001</v>
      </c>
      <c r="R566">
        <v>21.48</v>
      </c>
      <c r="S566">
        <v>24.456</v>
      </c>
      <c r="T566">
        <v>8.4310000000000009</v>
      </c>
      <c r="U566">
        <v>15.2508</v>
      </c>
      <c r="V566">
        <v>-99999</v>
      </c>
      <c r="AC566">
        <v>1.2</v>
      </c>
      <c r="AD566">
        <v>1.06</v>
      </c>
      <c r="AH566" s="77">
        <f>IF(AND(M566&lt;Variables!$G$6,M566&gt;Variables!$G$5),0,1)</f>
        <v>1</v>
      </c>
      <c r="AI566" s="77">
        <f t="shared" si="16"/>
        <v>1</v>
      </c>
      <c r="AJ566" s="77">
        <f>IF(I566&gt;Variables!$G$7,0,1)</f>
        <v>1</v>
      </c>
      <c r="AK566" s="77">
        <f>IF(F566&gt;Variables!$G$8,0,1)</f>
        <v>0</v>
      </c>
      <c r="AL566" s="77">
        <f>IF(G566&gt;Variables!$G$9,0,1)</f>
        <v>1</v>
      </c>
      <c r="AM566" s="77">
        <f>IF(AND(K566&gt;Variables!$G$10,K566&lt;Variables!$G$11),0,1)</f>
        <v>1</v>
      </c>
      <c r="AN566" s="77">
        <f>IF(H566&lt;Variables!$G$13,1,0)</f>
        <v>1</v>
      </c>
      <c r="AO566" s="77">
        <f>IF(R566&lt;Variables!$G$12,0,1)</f>
        <v>1</v>
      </c>
      <c r="AP566" s="78">
        <f t="shared" si="17"/>
        <v>1</v>
      </c>
      <c r="AQ566" s="77">
        <f>IF(V566&lt;Variables!$G$15,1,0)</f>
        <v>1</v>
      </c>
      <c r="AR566">
        <v>0</v>
      </c>
      <c r="AS566">
        <v>0</v>
      </c>
      <c r="AT566">
        <v>1</v>
      </c>
      <c r="AU566">
        <v>0</v>
      </c>
      <c r="BA566">
        <v>-2.25</v>
      </c>
    </row>
    <row r="567" spans="3:53" x14ac:dyDescent="0.25">
      <c r="C567" t="s">
        <v>248</v>
      </c>
      <c r="D567" t="s">
        <v>240</v>
      </c>
      <c r="E567">
        <v>32.99</v>
      </c>
      <c r="F567">
        <v>9.16</v>
      </c>
      <c r="G567">
        <v>10.3</v>
      </c>
      <c r="H567">
        <v>6330</v>
      </c>
      <c r="I567">
        <v>-47.122</v>
      </c>
      <c r="J567" t="s">
        <v>75</v>
      </c>
      <c r="K567">
        <v>67.95</v>
      </c>
      <c r="L567">
        <v>32.728605000000002</v>
      </c>
      <c r="M567">
        <v>0.46257700259452189</v>
      </c>
      <c r="N567">
        <v>32.587806</v>
      </c>
      <c r="O567">
        <v>0.89663599936737703</v>
      </c>
      <c r="P567">
        <v>1980000</v>
      </c>
      <c r="Q567">
        <v>3646000</v>
      </c>
      <c r="R567">
        <v>0.54</v>
      </c>
      <c r="S567">
        <v>24.456</v>
      </c>
      <c r="T567">
        <v>8.4310000000000009</v>
      </c>
      <c r="U567">
        <v>15.2508</v>
      </c>
      <c r="V567">
        <v>2.5169551911488428</v>
      </c>
      <c r="AC567">
        <v>32.909999999999997</v>
      </c>
      <c r="AD567">
        <v>31.92</v>
      </c>
      <c r="AH567" s="77">
        <f>IF(AND(M567&lt;Variables!$G$6,M567&gt;Variables!$G$5),0,1)</f>
        <v>1</v>
      </c>
      <c r="AI567" s="77">
        <f t="shared" si="16"/>
        <v>0</v>
      </c>
      <c r="AJ567" s="77">
        <f>IF(I567&gt;Variables!$G$7,0,1)</f>
        <v>1</v>
      </c>
      <c r="AK567" s="77">
        <f>IF(F567&gt;Variables!$G$8,0,1)</f>
        <v>0</v>
      </c>
      <c r="AL567" s="77">
        <f>IF(G567&gt;Variables!$G$9,0,1)</f>
        <v>1</v>
      </c>
      <c r="AM567" s="77">
        <f>IF(AND(K567&gt;Variables!$G$10,K567&lt;Variables!$G$11),0,1)</f>
        <v>0</v>
      </c>
      <c r="AN567" s="77">
        <f>IF(H567&lt;Variables!$G$13,1,0)</f>
        <v>0</v>
      </c>
      <c r="AO567" s="77">
        <f>IF(R567&lt;Variables!$G$12,0,1)</f>
        <v>0</v>
      </c>
      <c r="AP567" s="78">
        <f t="shared" si="17"/>
        <v>1</v>
      </c>
      <c r="AQ567" s="77">
        <f>IF(V567&lt;Variables!$G$15,1,0)</f>
        <v>1</v>
      </c>
      <c r="AR567">
        <v>0</v>
      </c>
      <c r="AS567">
        <v>0</v>
      </c>
      <c r="AT567">
        <v>1</v>
      </c>
      <c r="AU567">
        <v>0</v>
      </c>
      <c r="BA567">
        <v>-2.25</v>
      </c>
    </row>
    <row r="568" spans="3:53" x14ac:dyDescent="0.25">
      <c r="C568" t="s">
        <v>248</v>
      </c>
      <c r="D568" t="s">
        <v>182</v>
      </c>
      <c r="E568">
        <v>29.03</v>
      </c>
      <c r="F568">
        <v>7.89</v>
      </c>
      <c r="G568">
        <v>1.92</v>
      </c>
      <c r="H568">
        <v>-99999</v>
      </c>
      <c r="I568">
        <v>5.2690000000000001</v>
      </c>
      <c r="J568" t="s">
        <v>75</v>
      </c>
      <c r="K568">
        <v>54.96</v>
      </c>
      <c r="L568">
        <v>28.910599999999999</v>
      </c>
      <c r="M568">
        <v>0.118987499394691</v>
      </c>
      <c r="N568">
        <v>28.895379999999999</v>
      </c>
      <c r="O568">
        <v>0.17172295363480561</v>
      </c>
      <c r="P568">
        <v>103227</v>
      </c>
      <c r="Q568">
        <v>193031</v>
      </c>
      <c r="R568">
        <v>0.53</v>
      </c>
      <c r="S568">
        <v>24.456</v>
      </c>
      <c r="T568">
        <v>8.4310000000000009</v>
      </c>
      <c r="U568">
        <v>15.2508</v>
      </c>
      <c r="V568">
        <v>2.413587490960408</v>
      </c>
      <c r="AC568">
        <v>28.95</v>
      </c>
      <c r="AD568">
        <v>28.58</v>
      </c>
      <c r="AH568" s="77">
        <f>IF(AND(M568&lt;Variables!$G$6,M568&gt;Variables!$G$5),0,1)</f>
        <v>1</v>
      </c>
      <c r="AI568" s="77">
        <f t="shared" si="16"/>
        <v>0</v>
      </c>
      <c r="AJ568" s="77">
        <f>IF(I568&gt;Variables!$G$7,0,1)</f>
        <v>1</v>
      </c>
      <c r="AK568" s="77">
        <f>IF(F568&gt;Variables!$G$8,0,1)</f>
        <v>1</v>
      </c>
      <c r="AL568" s="77">
        <f>IF(G568&gt;Variables!$G$9,0,1)</f>
        <v>1</v>
      </c>
      <c r="AM568" s="77">
        <f>IF(AND(K568&gt;Variables!$G$10,K568&lt;Variables!$G$11),0,1)</f>
        <v>1</v>
      </c>
      <c r="AN568" s="77">
        <f>IF(H568&lt;Variables!$G$13,1,0)</f>
        <v>1</v>
      </c>
      <c r="AO568" s="77">
        <f>IF(R568&lt;Variables!$G$12,0,1)</f>
        <v>0</v>
      </c>
      <c r="AP568" s="78">
        <f t="shared" si="17"/>
        <v>1</v>
      </c>
      <c r="AQ568" s="77">
        <f>IF(V568&lt;Variables!$G$15,1,0)</f>
        <v>1</v>
      </c>
      <c r="AR568">
        <v>0</v>
      </c>
      <c r="AS568">
        <v>1</v>
      </c>
      <c r="AT568">
        <v>0</v>
      </c>
      <c r="AU568">
        <v>0</v>
      </c>
      <c r="BA568">
        <v>-0.31</v>
      </c>
    </row>
    <row r="569" spans="3:53" x14ac:dyDescent="0.25">
      <c r="C569" t="s">
        <v>248</v>
      </c>
      <c r="D569" t="s">
        <v>200</v>
      </c>
      <c r="E569">
        <v>23.84</v>
      </c>
      <c r="F569">
        <v>46.92</v>
      </c>
      <c r="G569">
        <v>47.27</v>
      </c>
      <c r="H569">
        <v>306.89</v>
      </c>
      <c r="I569">
        <v>3.1E-2</v>
      </c>
      <c r="J569" t="s">
        <v>75</v>
      </c>
      <c r="K569">
        <v>52.61</v>
      </c>
      <c r="L569">
        <v>23.5382</v>
      </c>
      <c r="M569">
        <v>-6.1521271804980699</v>
      </c>
      <c r="N569">
        <v>20.48419393939394</v>
      </c>
      <c r="O569">
        <v>7.839732748857041</v>
      </c>
      <c r="P569">
        <v>781690</v>
      </c>
      <c r="Q569">
        <v>6440</v>
      </c>
      <c r="R569">
        <v>121.38</v>
      </c>
      <c r="S569">
        <v>24.456</v>
      </c>
      <c r="T569">
        <v>8.4310000000000009</v>
      </c>
      <c r="U569">
        <v>15.2508</v>
      </c>
      <c r="V569">
        <v>2.6003676726988472</v>
      </c>
      <c r="AC569">
        <v>24.799900000000001</v>
      </c>
      <c r="AD569">
        <v>11.77</v>
      </c>
      <c r="AH569" s="77">
        <f>IF(AND(M569&lt;Variables!$G$6,M569&gt;Variables!$G$5),0,1)</f>
        <v>0</v>
      </c>
      <c r="AI569" s="77">
        <f t="shared" si="16"/>
        <v>0</v>
      </c>
      <c r="AJ569" s="77">
        <f>IF(I569&gt;Variables!$G$7,0,1)</f>
        <v>1</v>
      </c>
      <c r="AK569" s="77">
        <f>IF(F569&gt;Variables!$G$8,0,1)</f>
        <v>0</v>
      </c>
      <c r="AL569" s="77">
        <f>IF(G569&gt;Variables!$G$9,0,1)</f>
        <v>0</v>
      </c>
      <c r="AM569" s="77">
        <f>IF(AND(K569&gt;Variables!$G$10,K569&lt;Variables!$G$11),0,1)</f>
        <v>1</v>
      </c>
      <c r="AN569" s="77">
        <f>IF(H569&lt;Variables!$G$13,1,0)</f>
        <v>1</v>
      </c>
      <c r="AO569" s="77">
        <f>IF(R569&lt;Variables!$G$12,0,1)</f>
        <v>1</v>
      </c>
      <c r="AP569" s="78">
        <f t="shared" si="17"/>
        <v>1</v>
      </c>
      <c r="AQ569" s="77">
        <f>IF(V569&lt;Variables!$G$15,1,0)</f>
        <v>1</v>
      </c>
      <c r="AR569">
        <v>0</v>
      </c>
      <c r="AS569">
        <v>0</v>
      </c>
      <c r="AT569">
        <v>0</v>
      </c>
      <c r="AU569">
        <v>0</v>
      </c>
      <c r="BA569">
        <v>0</v>
      </c>
    </row>
    <row r="570" spans="3:53" x14ac:dyDescent="0.25">
      <c r="C570" t="s">
        <v>248</v>
      </c>
      <c r="D570" t="s">
        <v>217</v>
      </c>
      <c r="E570">
        <v>12.21</v>
      </c>
      <c r="F570">
        <v>35.56</v>
      </c>
      <c r="G570">
        <v>9.91</v>
      </c>
      <c r="H570">
        <v>124.89</v>
      </c>
      <c r="I570">
        <v>-14.625</v>
      </c>
      <c r="J570" t="s">
        <v>75</v>
      </c>
      <c r="K570">
        <v>52.03</v>
      </c>
      <c r="L570">
        <v>12.289365</v>
      </c>
      <c r="M570">
        <v>-1.6230700284351549</v>
      </c>
      <c r="N570">
        <v>11.682568</v>
      </c>
      <c r="O570">
        <v>3.486664918192631</v>
      </c>
      <c r="P570">
        <v>3170000</v>
      </c>
      <c r="Q570">
        <v>283960</v>
      </c>
      <c r="R570">
        <v>11.16</v>
      </c>
      <c r="S570">
        <v>24.456</v>
      </c>
      <c r="T570">
        <v>8.4310000000000009</v>
      </c>
      <c r="U570">
        <v>15.2508</v>
      </c>
      <c r="V570">
        <v>2.4397460960108188</v>
      </c>
      <c r="AC570">
        <v>12.299899999999999</v>
      </c>
      <c r="AD570">
        <v>10.6</v>
      </c>
      <c r="AH570" s="77">
        <f>IF(AND(M570&lt;Variables!$G$6,M570&gt;Variables!$G$5),0,1)</f>
        <v>0</v>
      </c>
      <c r="AI570" s="77">
        <f t="shared" si="16"/>
        <v>0</v>
      </c>
      <c r="AJ570" s="77">
        <f>IF(I570&gt;Variables!$G$7,0,1)</f>
        <v>1</v>
      </c>
      <c r="AK570" s="77">
        <f>IF(F570&gt;Variables!$G$8,0,1)</f>
        <v>0</v>
      </c>
      <c r="AL570" s="77">
        <f>IF(G570&gt;Variables!$G$9,0,1)</f>
        <v>1</v>
      </c>
      <c r="AM570" s="77">
        <f>IF(AND(K570&gt;Variables!$G$10,K570&lt;Variables!$G$11),0,1)</f>
        <v>1</v>
      </c>
      <c r="AN570" s="77">
        <f>IF(H570&lt;Variables!$G$13,1,0)</f>
        <v>1</v>
      </c>
      <c r="AO570" s="77">
        <f>IF(R570&lt;Variables!$G$12,0,1)</f>
        <v>1</v>
      </c>
      <c r="AP570" s="78">
        <f t="shared" si="17"/>
        <v>1</v>
      </c>
      <c r="AQ570" s="77">
        <f>IF(V570&lt;Variables!$G$15,1,0)</f>
        <v>1</v>
      </c>
      <c r="AR570">
        <v>0</v>
      </c>
      <c r="AS570">
        <v>0</v>
      </c>
      <c r="AT570">
        <v>1</v>
      </c>
      <c r="AU570">
        <v>0</v>
      </c>
      <c r="BA570">
        <v>-2.25</v>
      </c>
    </row>
    <row r="571" spans="3:53" x14ac:dyDescent="0.25">
      <c r="C571" t="s">
        <v>248</v>
      </c>
      <c r="D571" t="s">
        <v>218</v>
      </c>
      <c r="E571">
        <v>12.27</v>
      </c>
      <c r="F571">
        <v>16.850000000000001</v>
      </c>
      <c r="G571">
        <v>-10.95</v>
      </c>
      <c r="H571">
        <v>89.12</v>
      </c>
      <c r="I571">
        <v>-45.848999999999997</v>
      </c>
      <c r="J571" t="s">
        <v>75</v>
      </c>
      <c r="K571">
        <v>53.78</v>
      </c>
      <c r="L571">
        <v>12.09909</v>
      </c>
      <c r="M571">
        <v>0.83402966669393275</v>
      </c>
      <c r="N571">
        <v>12.137134</v>
      </c>
      <c r="O571">
        <v>0.51796412563293659</v>
      </c>
      <c r="P571">
        <v>5820000</v>
      </c>
      <c r="Q571">
        <v>138930</v>
      </c>
      <c r="R571">
        <v>41.89</v>
      </c>
      <c r="S571">
        <v>24.456</v>
      </c>
      <c r="T571">
        <v>8.4310000000000009</v>
      </c>
      <c r="U571">
        <v>15.2508</v>
      </c>
      <c r="V571">
        <v>2.3753712270453402</v>
      </c>
      <c r="AC571">
        <v>13</v>
      </c>
      <c r="AD571">
        <v>11.45</v>
      </c>
      <c r="AH571" s="77">
        <f>IF(AND(M571&lt;Variables!$G$6,M571&gt;Variables!$G$5),0,1)</f>
        <v>1</v>
      </c>
      <c r="AI571" s="77">
        <f t="shared" si="16"/>
        <v>1</v>
      </c>
      <c r="AJ571" s="77">
        <f>IF(I571&gt;Variables!$G$7,0,1)</f>
        <v>1</v>
      </c>
      <c r="AK571" s="77">
        <f>IF(F571&gt;Variables!$G$8,0,1)</f>
        <v>0</v>
      </c>
      <c r="AL571" s="77">
        <f>IF(G571&gt;Variables!$G$9,0,1)</f>
        <v>1</v>
      </c>
      <c r="AM571" s="77">
        <f>IF(AND(K571&gt;Variables!$G$10,K571&lt;Variables!$G$11),0,1)</f>
        <v>1</v>
      </c>
      <c r="AN571" s="77">
        <f>IF(H571&lt;Variables!$G$13,1,0)</f>
        <v>1</v>
      </c>
      <c r="AO571" s="77">
        <f>IF(R571&lt;Variables!$G$12,0,1)</f>
        <v>1</v>
      </c>
      <c r="AP571" s="78">
        <f t="shared" si="17"/>
        <v>1</v>
      </c>
      <c r="AQ571" s="77">
        <f>IF(V571&lt;Variables!$G$15,1,0)</f>
        <v>1</v>
      </c>
      <c r="AR571">
        <v>0</v>
      </c>
      <c r="AS571">
        <v>0</v>
      </c>
      <c r="AT571">
        <v>1</v>
      </c>
      <c r="AU571">
        <v>0</v>
      </c>
      <c r="BA571">
        <v>-2.25</v>
      </c>
    </row>
    <row r="572" spans="3:53" x14ac:dyDescent="0.25">
      <c r="C572" t="s">
        <v>248</v>
      </c>
      <c r="D572" t="s">
        <v>220</v>
      </c>
      <c r="E572">
        <v>2.59</v>
      </c>
      <c r="F572">
        <v>27.7</v>
      </c>
      <c r="G572">
        <v>-25.14</v>
      </c>
      <c r="H572">
        <v>25.86</v>
      </c>
      <c r="I572">
        <v>-1.347</v>
      </c>
      <c r="J572" t="s">
        <v>75</v>
      </c>
      <c r="K572">
        <v>41.52</v>
      </c>
      <c r="L572">
        <v>2.6017299999999999</v>
      </c>
      <c r="M572">
        <v>-0.44701025855873783</v>
      </c>
      <c r="N572">
        <v>2.683948</v>
      </c>
      <c r="O572">
        <v>-3.4966400243223599</v>
      </c>
      <c r="P572">
        <v>61720000</v>
      </c>
      <c r="Q572">
        <v>122770</v>
      </c>
      <c r="R572">
        <v>502.73</v>
      </c>
      <c r="S572">
        <v>24.456</v>
      </c>
      <c r="T572">
        <v>8.4310000000000009</v>
      </c>
      <c r="U572">
        <v>15.2508</v>
      </c>
      <c r="V572">
        <v>2.2798220782079621</v>
      </c>
      <c r="AC572">
        <v>3.3</v>
      </c>
      <c r="AD572">
        <v>2.58</v>
      </c>
      <c r="AH572" s="77">
        <f>IF(AND(M572&lt;Variables!$G$6,M572&gt;Variables!$G$5),0,1)</f>
        <v>1</v>
      </c>
      <c r="AI572" s="77">
        <f t="shared" si="16"/>
        <v>1</v>
      </c>
      <c r="AJ572" s="77">
        <f>IF(I572&gt;Variables!$G$7,0,1)</f>
        <v>1</v>
      </c>
      <c r="AK572" s="77">
        <f>IF(F572&gt;Variables!$G$8,0,1)</f>
        <v>0</v>
      </c>
      <c r="AL572" s="77">
        <f>IF(G572&gt;Variables!$G$9,0,1)</f>
        <v>1</v>
      </c>
      <c r="AM572" s="77">
        <f>IF(AND(K572&gt;Variables!$G$10,K572&lt;Variables!$G$11),0,1)</f>
        <v>1</v>
      </c>
      <c r="AN572" s="77">
        <f>IF(H572&lt;Variables!$G$13,1,0)</f>
        <v>1</v>
      </c>
      <c r="AO572" s="77">
        <f>IF(R572&lt;Variables!$G$12,0,1)</f>
        <v>1</v>
      </c>
      <c r="AP572" s="78">
        <f t="shared" si="17"/>
        <v>1</v>
      </c>
      <c r="AQ572" s="77">
        <f>IF(V572&lt;Variables!$G$15,1,0)</f>
        <v>1</v>
      </c>
      <c r="AR572">
        <v>1</v>
      </c>
      <c r="AS572">
        <v>0</v>
      </c>
      <c r="AT572">
        <v>0</v>
      </c>
      <c r="AU572">
        <v>0</v>
      </c>
      <c r="BA572">
        <v>2</v>
      </c>
    </row>
    <row r="573" spans="3:53" x14ac:dyDescent="0.25">
      <c r="C573" t="s">
        <v>248</v>
      </c>
      <c r="D573" t="s">
        <v>193</v>
      </c>
      <c r="E573">
        <v>4.87</v>
      </c>
      <c r="F573">
        <v>18.5</v>
      </c>
      <c r="G573">
        <v>-2.44</v>
      </c>
      <c r="H573">
        <v>242.76</v>
      </c>
      <c r="I573">
        <v>38.93</v>
      </c>
      <c r="J573" t="s">
        <v>75</v>
      </c>
      <c r="K573">
        <v>44.34</v>
      </c>
      <c r="L573">
        <v>4.9082400000000002</v>
      </c>
      <c r="M573">
        <v>-0.77909800661744444</v>
      </c>
      <c r="N573">
        <v>4.9065660000000006</v>
      </c>
      <c r="O573">
        <v>-0.74524626796012805</v>
      </c>
      <c r="P573">
        <v>35820000</v>
      </c>
      <c r="Q573">
        <v>3950000</v>
      </c>
      <c r="R573">
        <v>9.07</v>
      </c>
      <c r="S573">
        <v>24.456</v>
      </c>
      <c r="T573">
        <v>8.4310000000000009</v>
      </c>
      <c r="U573">
        <v>15.2508</v>
      </c>
      <c r="V573">
        <v>2.315883749828044</v>
      </c>
      <c r="AC573">
        <v>4.91</v>
      </c>
      <c r="AD573">
        <v>4.41</v>
      </c>
      <c r="AH573" s="77">
        <f>IF(AND(M573&lt;Variables!$G$6,M573&gt;Variables!$G$5),0,1)</f>
        <v>1</v>
      </c>
      <c r="AI573" s="77">
        <f t="shared" si="16"/>
        <v>0</v>
      </c>
      <c r="AJ573" s="77">
        <f>IF(I573&gt;Variables!$G$7,0,1)</f>
        <v>1</v>
      </c>
      <c r="AK573" s="77">
        <f>IF(F573&gt;Variables!$G$8,0,1)</f>
        <v>0</v>
      </c>
      <c r="AL573" s="77">
        <f>IF(G573&gt;Variables!$G$9,0,1)</f>
        <v>1</v>
      </c>
      <c r="AM573" s="77">
        <f>IF(AND(K573&gt;Variables!$G$10,K573&lt;Variables!$G$11),0,1)</f>
        <v>1</v>
      </c>
      <c r="AN573" s="77">
        <f>IF(H573&lt;Variables!$G$13,1,0)</f>
        <v>1</v>
      </c>
      <c r="AO573" s="77">
        <f>IF(R573&lt;Variables!$G$12,0,1)</f>
        <v>1</v>
      </c>
      <c r="AP573" s="78">
        <f t="shared" si="17"/>
        <v>1</v>
      </c>
      <c r="AQ573" s="77">
        <f>IF(V573&lt;Variables!$G$15,1,0)</f>
        <v>1</v>
      </c>
      <c r="AR573">
        <v>0</v>
      </c>
      <c r="AS573">
        <v>0</v>
      </c>
      <c r="AT573">
        <v>1</v>
      </c>
      <c r="AU573">
        <v>0</v>
      </c>
      <c r="BA573">
        <v>-2.25</v>
      </c>
    </row>
    <row r="574" spans="3:53" x14ac:dyDescent="0.25">
      <c r="C574" t="s">
        <v>248</v>
      </c>
      <c r="D574" t="s">
        <v>174</v>
      </c>
      <c r="E574">
        <v>30.46</v>
      </c>
      <c r="F574">
        <v>13.53</v>
      </c>
      <c r="G574">
        <v>12.39</v>
      </c>
      <c r="H574">
        <v>404.55</v>
      </c>
      <c r="I574">
        <v>123.509</v>
      </c>
      <c r="J574" t="s">
        <v>75</v>
      </c>
      <c r="K574">
        <v>30.15</v>
      </c>
      <c r="L574">
        <v>30.603505263157889</v>
      </c>
      <c r="M574">
        <v>-1.1338742414439571</v>
      </c>
      <c r="N574">
        <v>31.021838775510201</v>
      </c>
      <c r="O574">
        <v>-2.4670967477091938</v>
      </c>
      <c r="P574">
        <v>367564</v>
      </c>
      <c r="Q574">
        <v>701001</v>
      </c>
      <c r="R574">
        <v>0.52</v>
      </c>
      <c r="S574">
        <v>24.456</v>
      </c>
      <c r="T574">
        <v>8.4310000000000009</v>
      </c>
      <c r="U574">
        <v>15.2508</v>
      </c>
      <c r="V574">
        <v>2.1258333484131331</v>
      </c>
      <c r="AC574">
        <v>30.966000000000001</v>
      </c>
      <c r="AD574">
        <v>27.67</v>
      </c>
      <c r="AH574" s="77">
        <f>IF(AND(M574&lt;Variables!$G$6,M574&gt;Variables!$G$5),0,1)</f>
        <v>0</v>
      </c>
      <c r="AI574" s="77">
        <f t="shared" si="16"/>
        <v>1</v>
      </c>
      <c r="AJ574" s="77">
        <f>IF(I574&gt;Variables!$G$7,0,1)</f>
        <v>0</v>
      </c>
      <c r="AK574" s="77">
        <f>IF(F574&gt;Variables!$G$8,0,1)</f>
        <v>0</v>
      </c>
      <c r="AL574" s="77">
        <f>IF(G574&gt;Variables!$G$9,0,1)</f>
        <v>0</v>
      </c>
      <c r="AM574" s="77">
        <f>IF(AND(K574&gt;Variables!$G$10,K574&lt;Variables!$G$11),0,1)</f>
        <v>1</v>
      </c>
      <c r="AN574" s="77">
        <f>IF(H574&lt;Variables!$G$13,1,0)</f>
        <v>1</v>
      </c>
      <c r="AO574" s="77">
        <f>IF(R574&lt;Variables!$G$12,0,1)</f>
        <v>0</v>
      </c>
      <c r="AP574" s="78">
        <f t="shared" si="17"/>
        <v>1</v>
      </c>
      <c r="AQ574" s="77">
        <f>IF(V574&lt;Variables!$G$15,1,0)</f>
        <v>1</v>
      </c>
      <c r="AR574">
        <v>0</v>
      </c>
      <c r="AS574">
        <v>0</v>
      </c>
      <c r="AT574">
        <v>1</v>
      </c>
      <c r="AU574">
        <v>0</v>
      </c>
      <c r="BA574">
        <v>-2.0499999999999998</v>
      </c>
    </row>
    <row r="575" spans="3:53" x14ac:dyDescent="0.25">
      <c r="C575" t="s">
        <v>248</v>
      </c>
      <c r="D575" t="s">
        <v>219</v>
      </c>
      <c r="E575">
        <v>2.76</v>
      </c>
      <c r="F575">
        <v>24.26</v>
      </c>
      <c r="G575">
        <v>18.57</v>
      </c>
      <c r="H575">
        <v>417.61</v>
      </c>
      <c r="I575">
        <v>1.0009999999999999</v>
      </c>
      <c r="J575" t="s">
        <v>75</v>
      </c>
      <c r="K575">
        <v>44.79</v>
      </c>
      <c r="L575">
        <v>2.7741850000000001</v>
      </c>
      <c r="M575">
        <v>0.86565964418378361</v>
      </c>
      <c r="N575">
        <v>2.927492</v>
      </c>
      <c r="O575">
        <v>-4.4164766291419264</v>
      </c>
      <c r="P575">
        <v>31030000</v>
      </c>
      <c r="Q575">
        <v>1300000</v>
      </c>
      <c r="R575">
        <v>23.87</v>
      </c>
      <c r="S575">
        <v>24.456</v>
      </c>
      <c r="T575">
        <v>8.4310000000000009</v>
      </c>
      <c r="U575">
        <v>15.2508</v>
      </c>
      <c r="V575">
        <v>2.3035423797742398</v>
      </c>
      <c r="AC575">
        <v>3.02</v>
      </c>
      <c r="AD575">
        <v>2.5299999999999998</v>
      </c>
      <c r="AH575" s="77">
        <f>IF(AND(M575&lt;Variables!$G$6,M575&gt;Variables!$G$5),0,1)</f>
        <v>1</v>
      </c>
      <c r="AI575" s="77">
        <f t="shared" si="16"/>
        <v>1</v>
      </c>
      <c r="AJ575" s="77">
        <f>IF(I575&gt;Variables!$G$7,0,1)</f>
        <v>1</v>
      </c>
      <c r="AK575" s="77">
        <f>IF(F575&gt;Variables!$G$8,0,1)</f>
        <v>0</v>
      </c>
      <c r="AL575" s="77">
        <f>IF(G575&gt;Variables!$G$9,0,1)</f>
        <v>0</v>
      </c>
      <c r="AM575" s="77">
        <f>IF(AND(K575&gt;Variables!$G$10,K575&lt;Variables!$G$11),0,1)</f>
        <v>1</v>
      </c>
      <c r="AN575" s="77">
        <f>IF(H575&lt;Variables!$G$13,1,0)</f>
        <v>1</v>
      </c>
      <c r="AO575" s="77">
        <f>IF(R575&lt;Variables!$G$12,0,1)</f>
        <v>1</v>
      </c>
      <c r="AP575" s="78">
        <f t="shared" si="17"/>
        <v>1</v>
      </c>
      <c r="AQ575" s="77">
        <f>IF(V575&lt;Variables!$G$15,1,0)</f>
        <v>1</v>
      </c>
      <c r="AR575">
        <v>1</v>
      </c>
      <c r="AS575">
        <v>0</v>
      </c>
      <c r="AT575">
        <v>0</v>
      </c>
      <c r="AU575">
        <v>0</v>
      </c>
      <c r="BA575">
        <v>2</v>
      </c>
    </row>
    <row r="576" spans="3:53" x14ac:dyDescent="0.25">
      <c r="C576" t="s">
        <v>248</v>
      </c>
      <c r="D576" t="s">
        <v>151</v>
      </c>
      <c r="E576">
        <v>130.30000000000001</v>
      </c>
      <c r="F576">
        <v>11.43</v>
      </c>
      <c r="G576">
        <v>13.42</v>
      </c>
      <c r="H576">
        <v>8109.9999999999991</v>
      </c>
      <c r="I576">
        <v>-41.177999999999997</v>
      </c>
      <c r="J576" t="s">
        <v>75</v>
      </c>
      <c r="K576">
        <v>73.05</v>
      </c>
      <c r="L576">
        <v>128.43533500000001</v>
      </c>
      <c r="M576">
        <v>1.0625308058720551</v>
      </c>
      <c r="N576">
        <v>127.79181800000001</v>
      </c>
      <c r="O576">
        <v>1.571448024943197</v>
      </c>
      <c r="P576">
        <v>841495</v>
      </c>
      <c r="Q576">
        <v>898929</v>
      </c>
      <c r="R576">
        <v>0.94</v>
      </c>
      <c r="S576">
        <v>24.456</v>
      </c>
      <c r="T576">
        <v>8.4310000000000009</v>
      </c>
      <c r="U576">
        <v>15.2508</v>
      </c>
      <c r="V576">
        <v>2.507441223349713</v>
      </c>
      <c r="AC576">
        <v>131.84</v>
      </c>
      <c r="AD576">
        <v>126.19</v>
      </c>
      <c r="AH576" s="77">
        <f>IF(AND(M576&lt;Variables!$G$6,M576&gt;Variables!$G$5),0,1)</f>
        <v>1</v>
      </c>
      <c r="AI576" s="77">
        <f t="shared" si="16"/>
        <v>0</v>
      </c>
      <c r="AJ576" s="77">
        <f>IF(I576&gt;Variables!$G$7,0,1)</f>
        <v>1</v>
      </c>
      <c r="AK576" s="77">
        <f>IF(F576&gt;Variables!$G$8,0,1)</f>
        <v>0</v>
      </c>
      <c r="AL576" s="77">
        <f>IF(G576&gt;Variables!$G$9,0,1)</f>
        <v>0</v>
      </c>
      <c r="AM576" s="77">
        <f>IF(AND(K576&gt;Variables!$G$10,K576&lt;Variables!$G$11),0,1)</f>
        <v>1</v>
      </c>
      <c r="AN576" s="77">
        <f>IF(H576&lt;Variables!$G$13,1,0)</f>
        <v>0</v>
      </c>
      <c r="AO576" s="77">
        <f>IF(R576&lt;Variables!$G$12,0,1)</f>
        <v>0</v>
      </c>
      <c r="AP576" s="78">
        <f t="shared" si="17"/>
        <v>1</v>
      </c>
      <c r="AQ576" s="77">
        <f>IF(V576&lt;Variables!$G$15,1,0)</f>
        <v>1</v>
      </c>
      <c r="AR576">
        <v>0</v>
      </c>
      <c r="AS576">
        <v>0</v>
      </c>
      <c r="AT576">
        <v>1</v>
      </c>
      <c r="AU576">
        <v>0</v>
      </c>
      <c r="BA576">
        <v>-2.25</v>
      </c>
    </row>
    <row r="577" spans="3:53" x14ac:dyDescent="0.25">
      <c r="C577" t="s">
        <v>248</v>
      </c>
      <c r="D577" t="s">
        <v>175</v>
      </c>
      <c r="E577">
        <v>58.05</v>
      </c>
      <c r="F577">
        <v>8.41</v>
      </c>
      <c r="G577">
        <v>1.25</v>
      </c>
      <c r="H577">
        <v>-99999</v>
      </c>
      <c r="I577">
        <v>5.7210000000000001</v>
      </c>
      <c r="J577" t="s">
        <v>75</v>
      </c>
      <c r="K577">
        <v>54.86</v>
      </c>
      <c r="L577">
        <v>57.875720000000001</v>
      </c>
      <c r="M577">
        <v>1.6034357758308401E-2</v>
      </c>
      <c r="N577">
        <v>57.798843333333338</v>
      </c>
      <c r="O577">
        <v>0.14906295991043261</v>
      </c>
      <c r="P577">
        <v>152002</v>
      </c>
      <c r="Q577">
        <v>208562</v>
      </c>
      <c r="R577">
        <v>0.73</v>
      </c>
      <c r="S577">
        <v>24.456</v>
      </c>
      <c r="T577">
        <v>8.4310000000000009</v>
      </c>
      <c r="U577">
        <v>15.2508</v>
      </c>
      <c r="V577">
        <v>2.4167076535837828</v>
      </c>
      <c r="AC577">
        <v>57.92</v>
      </c>
      <c r="AD577">
        <v>57.44</v>
      </c>
      <c r="AH577" s="77">
        <f>IF(AND(M577&lt;Variables!$G$6,M577&gt;Variables!$G$5),0,1)</f>
        <v>1</v>
      </c>
      <c r="AI577" s="77">
        <f t="shared" si="16"/>
        <v>0</v>
      </c>
      <c r="AJ577" s="77">
        <f>IF(I577&gt;Variables!$G$7,0,1)</f>
        <v>1</v>
      </c>
      <c r="AK577" s="77">
        <f>IF(F577&gt;Variables!$G$8,0,1)</f>
        <v>1</v>
      </c>
      <c r="AL577" s="77">
        <f>IF(G577&gt;Variables!$G$9,0,1)</f>
        <v>1</v>
      </c>
      <c r="AM577" s="77">
        <f>IF(AND(K577&gt;Variables!$G$10,K577&lt;Variables!$G$11),0,1)</f>
        <v>1</v>
      </c>
      <c r="AN577" s="77">
        <f>IF(H577&lt;Variables!$G$13,1,0)</f>
        <v>1</v>
      </c>
      <c r="AO577" s="77">
        <f>IF(R577&lt;Variables!$G$12,0,1)</f>
        <v>0</v>
      </c>
      <c r="AP577" s="78">
        <f t="shared" si="17"/>
        <v>1</v>
      </c>
      <c r="AQ577" s="77">
        <f>IF(V577&lt;Variables!$G$15,1,0)</f>
        <v>1</v>
      </c>
      <c r="AR577">
        <v>0</v>
      </c>
      <c r="AS577">
        <v>0</v>
      </c>
      <c r="AT577">
        <v>0</v>
      </c>
      <c r="AU577">
        <v>1</v>
      </c>
      <c r="BA577">
        <v>-0.66</v>
      </c>
    </row>
    <row r="578" spans="3:53" x14ac:dyDescent="0.25">
      <c r="C578" t="s">
        <v>250</v>
      </c>
      <c r="D578" t="s">
        <v>83</v>
      </c>
      <c r="E578">
        <v>30.95</v>
      </c>
      <c r="F578">
        <v>8.8699999999999992</v>
      </c>
      <c r="G578">
        <v>7.59</v>
      </c>
      <c r="H578">
        <v>24680</v>
      </c>
      <c r="I578">
        <v>1.4379999999999999</v>
      </c>
      <c r="J578" t="s">
        <v>75</v>
      </c>
      <c r="K578">
        <v>33.5</v>
      </c>
      <c r="L578">
        <v>31.10641</v>
      </c>
      <c r="M578">
        <v>-0.8403734149971066</v>
      </c>
      <c r="N578">
        <v>30.997015999999999</v>
      </c>
      <c r="O578">
        <v>-0.49042140056320171</v>
      </c>
      <c r="P578">
        <v>14891000</v>
      </c>
      <c r="Q578">
        <v>13870000</v>
      </c>
      <c r="R578">
        <v>1.07</v>
      </c>
      <c r="S578">
        <v>25.395</v>
      </c>
      <c r="T578">
        <v>7.8679999999999994</v>
      </c>
      <c r="U578">
        <v>15.203200000000001</v>
      </c>
      <c r="V578">
        <v>2.1778642348184829</v>
      </c>
      <c r="AC578">
        <v>31</v>
      </c>
      <c r="AD578">
        <v>30.26</v>
      </c>
      <c r="AH578" s="77">
        <f>IF(AND(M578&lt;Variables!$G$6,M578&gt;Variables!$G$5),0,1)</f>
        <v>1</v>
      </c>
      <c r="AI578" s="77">
        <f t="shared" si="16"/>
        <v>0</v>
      </c>
      <c r="AJ578" s="77">
        <f>IF(I578&gt;Variables!$G$7,0,1)</f>
        <v>1</v>
      </c>
      <c r="AK578" s="77">
        <f>IF(F578&gt;Variables!$G$8,0,1)</f>
        <v>1</v>
      </c>
      <c r="AL578" s="77">
        <f>IF(G578&gt;Variables!$G$9,0,1)</f>
        <v>1</v>
      </c>
      <c r="AM578" s="77">
        <f>IF(AND(K578&gt;Variables!$G$10,K578&lt;Variables!$G$11),0,1)</f>
        <v>1</v>
      </c>
      <c r="AN578" s="77">
        <f>IF(H578&lt;Variables!$G$13,1,0)</f>
        <v>0</v>
      </c>
      <c r="AO578" s="77">
        <f>IF(R578&lt;Variables!$G$12,0,1)</f>
        <v>0</v>
      </c>
      <c r="AP578" s="78">
        <f t="shared" si="17"/>
        <v>1</v>
      </c>
      <c r="AQ578" s="77">
        <f>IF(V578&lt;Variables!$G$15,1,0)</f>
        <v>1</v>
      </c>
      <c r="AR578">
        <v>0</v>
      </c>
      <c r="AS578">
        <v>1</v>
      </c>
      <c r="AT578">
        <v>0</v>
      </c>
      <c r="AU578">
        <v>0</v>
      </c>
      <c r="BA578">
        <v>-0.18</v>
      </c>
    </row>
    <row r="579" spans="3:53" x14ac:dyDescent="0.25">
      <c r="C579" t="s">
        <v>250</v>
      </c>
      <c r="D579" t="s">
        <v>166</v>
      </c>
      <c r="E579">
        <v>54.14</v>
      </c>
      <c r="F579">
        <v>9.27</v>
      </c>
      <c r="G579">
        <v>9.24</v>
      </c>
      <c r="H579">
        <v>8010</v>
      </c>
      <c r="I579">
        <v>199.40600000000001</v>
      </c>
      <c r="J579" t="s">
        <v>75</v>
      </c>
      <c r="K579">
        <v>42.85</v>
      </c>
      <c r="L579">
        <v>54.342350000000003</v>
      </c>
      <c r="M579">
        <v>-0.57478191502574894</v>
      </c>
      <c r="N579">
        <v>54.031461999999998</v>
      </c>
      <c r="O579">
        <v>-2.7058309101531011E-3</v>
      </c>
      <c r="P579">
        <v>2245000</v>
      </c>
      <c r="Q579">
        <v>1484000</v>
      </c>
      <c r="R579">
        <v>1.51</v>
      </c>
      <c r="S579">
        <v>25.395</v>
      </c>
      <c r="T579">
        <v>7.8679999999999994</v>
      </c>
      <c r="U579">
        <v>15.203200000000001</v>
      </c>
      <c r="V579">
        <v>2.2960015430709202</v>
      </c>
      <c r="AC579">
        <v>54.38</v>
      </c>
      <c r="AD579">
        <v>52.52</v>
      </c>
      <c r="AH579" s="77">
        <f>IF(AND(M579&lt;Variables!$G$6,M579&gt;Variables!$G$5),0,1)</f>
        <v>1</v>
      </c>
      <c r="AI579" s="77">
        <f t="shared" ref="AI579:AI642" si="18">IF(L579&gt;N579,0,1)</f>
        <v>0</v>
      </c>
      <c r="AJ579" s="77">
        <f>IF(I579&gt;Variables!$G$7,0,1)</f>
        <v>0</v>
      </c>
      <c r="AK579" s="77">
        <f>IF(F579&gt;Variables!$G$8,0,1)</f>
        <v>0</v>
      </c>
      <c r="AL579" s="77">
        <f>IF(G579&gt;Variables!$G$9,0,1)</f>
        <v>1</v>
      </c>
      <c r="AM579" s="77">
        <f>IF(AND(K579&gt;Variables!$G$10,K579&lt;Variables!$G$11),0,1)</f>
        <v>1</v>
      </c>
      <c r="AN579" s="77">
        <f>IF(H579&lt;Variables!$G$13,1,0)</f>
        <v>0</v>
      </c>
      <c r="AO579" s="77">
        <f>IF(R579&lt;Variables!$G$12,0,1)</f>
        <v>0</v>
      </c>
      <c r="AP579" s="78">
        <f t="shared" ref="AP579:AP642" si="19">IF(J579="Pass", 0,1)</f>
        <v>1</v>
      </c>
      <c r="AQ579" s="77">
        <f>IF(V579&lt;Variables!$G$15,1,0)</f>
        <v>1</v>
      </c>
      <c r="AR579">
        <v>0</v>
      </c>
      <c r="AS579">
        <v>0</v>
      </c>
      <c r="AT579">
        <v>1</v>
      </c>
      <c r="AU579">
        <v>0</v>
      </c>
      <c r="BA579">
        <v>-2.25</v>
      </c>
    </row>
    <row r="580" spans="3:53" x14ac:dyDescent="0.25">
      <c r="C580" t="s">
        <v>250</v>
      </c>
      <c r="D580" t="s">
        <v>151</v>
      </c>
      <c r="E580">
        <v>127.66</v>
      </c>
      <c r="F580">
        <v>9.73</v>
      </c>
      <c r="G580">
        <v>11.74</v>
      </c>
      <c r="H580">
        <v>8109.9999999999991</v>
      </c>
      <c r="I580">
        <v>-41.515999999999998</v>
      </c>
      <c r="J580" t="s">
        <v>75</v>
      </c>
      <c r="K580">
        <v>42.58</v>
      </c>
      <c r="L580">
        <v>128.81245789473681</v>
      </c>
      <c r="M580">
        <v>-0.72388797634684499</v>
      </c>
      <c r="N580">
        <v>127.8859265306122</v>
      </c>
      <c r="O580">
        <v>-4.6342320637009606E-3</v>
      </c>
      <c r="P580">
        <v>884026</v>
      </c>
      <c r="Q580">
        <v>898929</v>
      </c>
      <c r="R580">
        <v>0.98</v>
      </c>
      <c r="S580">
        <v>25.395</v>
      </c>
      <c r="T580">
        <v>7.8679999999999994</v>
      </c>
      <c r="U580">
        <v>15.203200000000001</v>
      </c>
      <c r="V580">
        <v>2.2934377208954002</v>
      </c>
      <c r="AC580">
        <v>131.84</v>
      </c>
      <c r="AD580">
        <v>126.19</v>
      </c>
      <c r="AH580" s="77">
        <f>IF(AND(M580&lt;Variables!$G$6,M580&gt;Variables!$G$5),0,1)</f>
        <v>1</v>
      </c>
      <c r="AI580" s="77">
        <f t="shared" si="18"/>
        <v>0</v>
      </c>
      <c r="AJ580" s="77">
        <f>IF(I580&gt;Variables!$G$7,0,1)</f>
        <v>1</v>
      </c>
      <c r="AK580" s="77">
        <f>IF(F580&gt;Variables!$G$8,0,1)</f>
        <v>0</v>
      </c>
      <c r="AL580" s="77">
        <f>IF(G580&gt;Variables!$G$9,0,1)</f>
        <v>0</v>
      </c>
      <c r="AM580" s="77">
        <f>IF(AND(K580&gt;Variables!$G$10,K580&lt;Variables!$G$11),0,1)</f>
        <v>1</v>
      </c>
      <c r="AN580" s="77">
        <f>IF(H580&lt;Variables!$G$13,1,0)</f>
        <v>0</v>
      </c>
      <c r="AO580" s="77">
        <f>IF(R580&lt;Variables!$G$12,0,1)</f>
        <v>0</v>
      </c>
      <c r="AP580" s="78">
        <f t="shared" si="19"/>
        <v>1</v>
      </c>
      <c r="AQ580" s="77">
        <f>IF(V580&lt;Variables!$G$15,1,0)</f>
        <v>1</v>
      </c>
      <c r="AR580">
        <v>1</v>
      </c>
      <c r="AS580">
        <v>0</v>
      </c>
      <c r="AT580">
        <v>0</v>
      </c>
      <c r="AU580">
        <v>0</v>
      </c>
      <c r="BA580">
        <v>0.73</v>
      </c>
    </row>
    <row r="581" spans="3:53" x14ac:dyDescent="0.25">
      <c r="C581" t="s">
        <v>250</v>
      </c>
      <c r="D581" t="s">
        <v>174</v>
      </c>
      <c r="E581">
        <v>30.41</v>
      </c>
      <c r="F581">
        <v>13.55</v>
      </c>
      <c r="G581">
        <v>12.52</v>
      </c>
      <c r="H581">
        <v>404.55</v>
      </c>
      <c r="I581">
        <v>123.61</v>
      </c>
      <c r="J581" t="s">
        <v>75</v>
      </c>
      <c r="K581">
        <v>34.79</v>
      </c>
      <c r="L581">
        <v>30.482394444444441</v>
      </c>
      <c r="M581">
        <v>-0.63116578586072036</v>
      </c>
      <c r="N581">
        <v>30.91180833333333</v>
      </c>
      <c r="O581">
        <v>-2.0115559938394538</v>
      </c>
      <c r="P581">
        <v>370592</v>
      </c>
      <c r="Q581">
        <v>701001</v>
      </c>
      <c r="R581">
        <v>0.53</v>
      </c>
      <c r="S581">
        <v>25.395</v>
      </c>
      <c r="T581">
        <v>7.8679999999999994</v>
      </c>
      <c r="U581">
        <v>15.203200000000001</v>
      </c>
      <c r="V581">
        <v>2.1981098191630841</v>
      </c>
      <c r="AC581">
        <v>30.966000000000001</v>
      </c>
      <c r="AD581">
        <v>27.67</v>
      </c>
      <c r="AH581" s="77">
        <f>IF(AND(M581&lt;Variables!$G$6,M581&gt;Variables!$G$5),0,1)</f>
        <v>1</v>
      </c>
      <c r="AI581" s="77">
        <f t="shared" si="18"/>
        <v>1</v>
      </c>
      <c r="AJ581" s="77">
        <f>IF(I581&gt;Variables!$G$7,0,1)</f>
        <v>0</v>
      </c>
      <c r="AK581" s="77">
        <f>IF(F581&gt;Variables!$G$8,0,1)</f>
        <v>0</v>
      </c>
      <c r="AL581" s="77">
        <f>IF(G581&gt;Variables!$G$9,0,1)</f>
        <v>0</v>
      </c>
      <c r="AM581" s="77">
        <f>IF(AND(K581&gt;Variables!$G$10,K581&lt;Variables!$G$11),0,1)</f>
        <v>1</v>
      </c>
      <c r="AN581" s="77">
        <f>IF(H581&lt;Variables!$G$13,1,0)</f>
        <v>1</v>
      </c>
      <c r="AO581" s="77">
        <f>IF(R581&lt;Variables!$G$12,0,1)</f>
        <v>0</v>
      </c>
      <c r="AP581" s="78">
        <f t="shared" si="19"/>
        <v>1</v>
      </c>
      <c r="AQ581" s="77">
        <f>IF(V581&lt;Variables!$G$15,1,0)</f>
        <v>1</v>
      </c>
      <c r="AR581">
        <v>0</v>
      </c>
      <c r="AS581">
        <v>0</v>
      </c>
      <c r="AT581">
        <v>1</v>
      </c>
      <c r="AU581">
        <v>0</v>
      </c>
      <c r="BA581">
        <v>-2.25</v>
      </c>
    </row>
    <row r="582" spans="3:53" x14ac:dyDescent="0.25">
      <c r="C582" t="s">
        <v>250</v>
      </c>
      <c r="D582" t="s">
        <v>218</v>
      </c>
      <c r="E582">
        <v>12</v>
      </c>
      <c r="F582">
        <v>18.23</v>
      </c>
      <c r="G582">
        <v>-12.77</v>
      </c>
      <c r="H582">
        <v>89.12</v>
      </c>
      <c r="I582">
        <v>-46.357999999999997</v>
      </c>
      <c r="J582" t="s">
        <v>75</v>
      </c>
      <c r="K582">
        <v>42.29</v>
      </c>
      <c r="L582">
        <v>12.11978</v>
      </c>
      <c r="M582">
        <v>-1.4008505104878231</v>
      </c>
      <c r="N582">
        <v>12.103792</v>
      </c>
      <c r="O582">
        <v>-1.2706100699681639</v>
      </c>
      <c r="P582">
        <v>5840000</v>
      </c>
      <c r="Q582">
        <v>138930</v>
      </c>
      <c r="R582">
        <v>42.04</v>
      </c>
      <c r="S582">
        <v>25.395</v>
      </c>
      <c r="T582">
        <v>7.8679999999999994</v>
      </c>
      <c r="U582">
        <v>15.203200000000001</v>
      </c>
      <c r="V582">
        <v>2.2923545033979158</v>
      </c>
      <c r="AC582">
        <v>13</v>
      </c>
      <c r="AD582">
        <v>11.45</v>
      </c>
      <c r="AH582" s="77">
        <f>IF(AND(M582&lt;Variables!$G$6,M582&gt;Variables!$G$5),0,1)</f>
        <v>0</v>
      </c>
      <c r="AI582" s="77">
        <f t="shared" si="18"/>
        <v>0</v>
      </c>
      <c r="AJ582" s="77">
        <f>IF(I582&gt;Variables!$G$7,0,1)</f>
        <v>1</v>
      </c>
      <c r="AK582" s="77">
        <f>IF(F582&gt;Variables!$G$8,0,1)</f>
        <v>0</v>
      </c>
      <c r="AL582" s="77">
        <f>IF(G582&gt;Variables!$G$9,0,1)</f>
        <v>1</v>
      </c>
      <c r="AM582" s="77">
        <f>IF(AND(K582&gt;Variables!$G$10,K582&lt;Variables!$G$11),0,1)</f>
        <v>1</v>
      </c>
      <c r="AN582" s="77">
        <f>IF(H582&lt;Variables!$G$13,1,0)</f>
        <v>1</v>
      </c>
      <c r="AO582" s="77">
        <f>IF(R582&lt;Variables!$G$12,0,1)</f>
        <v>1</v>
      </c>
      <c r="AP582" s="78">
        <f t="shared" si="19"/>
        <v>1</v>
      </c>
      <c r="AQ582" s="77">
        <f>IF(V582&lt;Variables!$G$15,1,0)</f>
        <v>1</v>
      </c>
      <c r="AR582">
        <v>1</v>
      </c>
      <c r="AS582">
        <v>0</v>
      </c>
      <c r="AT582">
        <v>0</v>
      </c>
      <c r="AU582">
        <v>0</v>
      </c>
      <c r="BA582">
        <v>2</v>
      </c>
    </row>
    <row r="583" spans="3:53" x14ac:dyDescent="0.25">
      <c r="C583" t="s">
        <v>250</v>
      </c>
      <c r="D583" t="s">
        <v>193</v>
      </c>
      <c r="E583">
        <v>4.88</v>
      </c>
      <c r="F583">
        <v>18.63</v>
      </c>
      <c r="G583">
        <v>-2.64</v>
      </c>
      <c r="H583">
        <v>242.76</v>
      </c>
      <c r="I583">
        <v>38.930999999999997</v>
      </c>
      <c r="J583" t="s">
        <v>75</v>
      </c>
      <c r="K583">
        <v>47.05</v>
      </c>
      <c r="L583">
        <v>4.8644049999999996</v>
      </c>
      <c r="M583">
        <v>-9.0555782259070253E-2</v>
      </c>
      <c r="N583">
        <v>4.9120340000000002</v>
      </c>
      <c r="O583">
        <v>-1.059316771830161</v>
      </c>
      <c r="P583">
        <v>35950000</v>
      </c>
      <c r="Q583">
        <v>3950000</v>
      </c>
      <c r="R583">
        <v>9.1</v>
      </c>
      <c r="S583">
        <v>25.395</v>
      </c>
      <c r="T583">
        <v>7.8679999999999994</v>
      </c>
      <c r="U583">
        <v>15.203200000000001</v>
      </c>
      <c r="V583">
        <v>2.3380209512962011</v>
      </c>
      <c r="AC583">
        <v>4.91</v>
      </c>
      <c r="AD583">
        <v>4.41</v>
      </c>
      <c r="AH583" s="77">
        <f>IF(AND(M583&lt;Variables!$G$6,M583&gt;Variables!$G$5),0,1)</f>
        <v>1</v>
      </c>
      <c r="AI583" s="77">
        <f t="shared" si="18"/>
        <v>1</v>
      </c>
      <c r="AJ583" s="77">
        <f>IF(I583&gt;Variables!$G$7,0,1)</f>
        <v>1</v>
      </c>
      <c r="AK583" s="77">
        <f>IF(F583&gt;Variables!$G$8,0,1)</f>
        <v>0</v>
      </c>
      <c r="AL583" s="77">
        <f>IF(G583&gt;Variables!$G$9,0,1)</f>
        <v>1</v>
      </c>
      <c r="AM583" s="77">
        <f>IF(AND(K583&gt;Variables!$G$10,K583&lt;Variables!$G$11),0,1)</f>
        <v>1</v>
      </c>
      <c r="AN583" s="77">
        <f>IF(H583&lt;Variables!$G$13,1,0)</f>
        <v>1</v>
      </c>
      <c r="AO583" s="77">
        <f>IF(R583&lt;Variables!$G$12,0,1)</f>
        <v>1</v>
      </c>
      <c r="AP583" s="78">
        <f t="shared" si="19"/>
        <v>1</v>
      </c>
      <c r="AQ583" s="77">
        <f>IF(V583&lt;Variables!$G$15,1,0)</f>
        <v>1</v>
      </c>
      <c r="AR583">
        <v>0</v>
      </c>
      <c r="AS583">
        <v>0</v>
      </c>
      <c r="AT583">
        <v>1</v>
      </c>
      <c r="AU583">
        <v>0</v>
      </c>
      <c r="BA583">
        <v>-2.25</v>
      </c>
    </row>
    <row r="584" spans="3:53" x14ac:dyDescent="0.25">
      <c r="C584" t="s">
        <v>250</v>
      </c>
      <c r="D584" t="s">
        <v>219</v>
      </c>
      <c r="E584">
        <v>2.73</v>
      </c>
      <c r="F584">
        <v>22.87</v>
      </c>
      <c r="G584">
        <v>16.100000000000001</v>
      </c>
      <c r="H584">
        <v>417.61</v>
      </c>
      <c r="I584">
        <v>0.94699999999999995</v>
      </c>
      <c r="J584" t="s">
        <v>75</v>
      </c>
      <c r="K584">
        <v>40.53</v>
      </c>
      <c r="L584">
        <v>2.7614450000000001</v>
      </c>
      <c r="M584">
        <v>-0.77658617137042141</v>
      </c>
      <c r="N584">
        <v>2.891292</v>
      </c>
      <c r="O584">
        <v>-5.2326779861736616</v>
      </c>
      <c r="P584">
        <v>31530000</v>
      </c>
      <c r="Q584">
        <v>1300000</v>
      </c>
      <c r="R584">
        <v>24.25</v>
      </c>
      <c r="S584">
        <v>25.395</v>
      </c>
      <c r="T584">
        <v>7.8679999999999994</v>
      </c>
      <c r="U584">
        <v>15.203200000000001</v>
      </c>
      <c r="V584">
        <v>2.267842905683799</v>
      </c>
      <c r="AC584">
        <v>3.02</v>
      </c>
      <c r="AD584">
        <v>2.5299999999999998</v>
      </c>
      <c r="AH584" s="77">
        <f>IF(AND(M584&lt;Variables!$G$6,M584&gt;Variables!$G$5),0,1)</f>
        <v>1</v>
      </c>
      <c r="AI584" s="77">
        <f t="shared" si="18"/>
        <v>1</v>
      </c>
      <c r="AJ584" s="77">
        <f>IF(I584&gt;Variables!$G$7,0,1)</f>
        <v>1</v>
      </c>
      <c r="AK584" s="77">
        <f>IF(F584&gt;Variables!$G$8,0,1)</f>
        <v>0</v>
      </c>
      <c r="AL584" s="77">
        <f>IF(G584&gt;Variables!$G$9,0,1)</f>
        <v>0</v>
      </c>
      <c r="AM584" s="77">
        <f>IF(AND(K584&gt;Variables!$G$10,K584&lt;Variables!$G$11),0,1)</f>
        <v>1</v>
      </c>
      <c r="AN584" s="77">
        <f>IF(H584&lt;Variables!$G$13,1,0)</f>
        <v>1</v>
      </c>
      <c r="AO584" s="77">
        <f>IF(R584&lt;Variables!$G$12,0,1)</f>
        <v>1</v>
      </c>
      <c r="AP584" s="78">
        <f t="shared" si="19"/>
        <v>1</v>
      </c>
      <c r="AQ584" s="77">
        <f>IF(V584&lt;Variables!$G$15,1,0)</f>
        <v>1</v>
      </c>
      <c r="AR584">
        <v>0</v>
      </c>
      <c r="AS584">
        <v>0</v>
      </c>
      <c r="AT584">
        <v>1</v>
      </c>
      <c r="AU584">
        <v>0</v>
      </c>
      <c r="BA584">
        <v>-2.25</v>
      </c>
    </row>
    <row r="585" spans="3:53" x14ac:dyDescent="0.25">
      <c r="C585" t="s">
        <v>250</v>
      </c>
      <c r="D585" t="s">
        <v>217</v>
      </c>
      <c r="E585">
        <v>11.76</v>
      </c>
      <c r="F585">
        <v>31.8</v>
      </c>
      <c r="G585">
        <v>7.36</v>
      </c>
      <c r="H585">
        <v>124.89</v>
      </c>
      <c r="I585">
        <v>-14.994999999999999</v>
      </c>
      <c r="J585" t="s">
        <v>75</v>
      </c>
      <c r="K585">
        <v>45.34</v>
      </c>
      <c r="L585">
        <v>12.13271052631579</v>
      </c>
      <c r="M585">
        <v>-2.6598386701457382</v>
      </c>
      <c r="N585">
        <v>11.75534081632653</v>
      </c>
      <c r="O585">
        <v>0.46497319412089039</v>
      </c>
      <c r="P585">
        <v>3320000</v>
      </c>
      <c r="Q585">
        <v>283960</v>
      </c>
      <c r="R585">
        <v>11.69</v>
      </c>
      <c r="S585">
        <v>25.395</v>
      </c>
      <c r="T585">
        <v>7.8679999999999994</v>
      </c>
      <c r="U585">
        <v>15.203200000000001</v>
      </c>
      <c r="V585">
        <v>2.3520818838138742</v>
      </c>
      <c r="AC585">
        <v>12.299899999999999</v>
      </c>
      <c r="AD585">
        <v>10.6</v>
      </c>
      <c r="AH585" s="77">
        <f>IF(AND(M585&lt;Variables!$G$6,M585&gt;Variables!$G$5),0,1)</f>
        <v>0</v>
      </c>
      <c r="AI585" s="77">
        <f t="shared" si="18"/>
        <v>0</v>
      </c>
      <c r="AJ585" s="77">
        <f>IF(I585&gt;Variables!$G$7,0,1)</f>
        <v>1</v>
      </c>
      <c r="AK585" s="77">
        <f>IF(F585&gt;Variables!$G$8,0,1)</f>
        <v>0</v>
      </c>
      <c r="AL585" s="77">
        <f>IF(G585&gt;Variables!$G$9,0,1)</f>
        <v>1</v>
      </c>
      <c r="AM585" s="77">
        <f>IF(AND(K585&gt;Variables!$G$10,K585&lt;Variables!$G$11),0,1)</f>
        <v>1</v>
      </c>
      <c r="AN585" s="77">
        <f>IF(H585&lt;Variables!$G$13,1,0)</f>
        <v>1</v>
      </c>
      <c r="AO585" s="77">
        <f>IF(R585&lt;Variables!$G$12,0,1)</f>
        <v>1</v>
      </c>
      <c r="AP585" s="78">
        <f t="shared" si="19"/>
        <v>1</v>
      </c>
      <c r="AQ585" s="77">
        <f>IF(V585&lt;Variables!$G$15,1,0)</f>
        <v>1</v>
      </c>
      <c r="AR585">
        <v>1</v>
      </c>
      <c r="AS585">
        <v>0</v>
      </c>
      <c r="AT585">
        <v>0</v>
      </c>
      <c r="AU585">
        <v>0</v>
      </c>
      <c r="BA585">
        <v>2</v>
      </c>
    </row>
    <row r="586" spans="3:53" x14ac:dyDescent="0.25">
      <c r="C586" t="s">
        <v>250</v>
      </c>
      <c r="D586" t="s">
        <v>200</v>
      </c>
      <c r="E586">
        <v>22.92</v>
      </c>
      <c r="F586">
        <v>61.99</v>
      </c>
      <c r="G586">
        <v>53.33</v>
      </c>
      <c r="H586">
        <v>306.89</v>
      </c>
      <c r="I586">
        <v>4.8000000000000001E-2</v>
      </c>
      <c r="J586" t="s">
        <v>75</v>
      </c>
      <c r="K586">
        <v>54.12</v>
      </c>
      <c r="L586">
        <v>23.681306666666661</v>
      </c>
      <c r="M586">
        <v>-2.8769808873158929</v>
      </c>
      <c r="N586">
        <v>21.178699999999999</v>
      </c>
      <c r="O586">
        <v>8.5996779783461541</v>
      </c>
      <c r="P586">
        <v>973740</v>
      </c>
      <c r="Q586">
        <v>6440</v>
      </c>
      <c r="R586">
        <v>151.19999999999999</v>
      </c>
      <c r="S586">
        <v>25.395</v>
      </c>
      <c r="T586">
        <v>7.8679999999999994</v>
      </c>
      <c r="U586">
        <v>15.203200000000001</v>
      </c>
      <c r="V586">
        <v>2.5187166327767949</v>
      </c>
      <c r="AC586">
        <v>23.3</v>
      </c>
      <c r="AD586">
        <v>11.77</v>
      </c>
      <c r="AH586" s="77">
        <f>IF(AND(M586&lt;Variables!$G$6,M586&gt;Variables!$G$5),0,1)</f>
        <v>0</v>
      </c>
      <c r="AI586" s="77">
        <f t="shared" si="18"/>
        <v>0</v>
      </c>
      <c r="AJ586" s="77">
        <f>IF(I586&gt;Variables!$G$7,0,1)</f>
        <v>1</v>
      </c>
      <c r="AK586" s="77">
        <f>IF(F586&gt;Variables!$G$8,0,1)</f>
        <v>0</v>
      </c>
      <c r="AL586" s="77">
        <f>IF(G586&gt;Variables!$G$9,0,1)</f>
        <v>0</v>
      </c>
      <c r="AM586" s="77">
        <f>IF(AND(K586&gt;Variables!$G$10,K586&lt;Variables!$G$11),0,1)</f>
        <v>1</v>
      </c>
      <c r="AN586" s="77">
        <f>IF(H586&lt;Variables!$G$13,1,0)</f>
        <v>1</v>
      </c>
      <c r="AO586" s="77">
        <f>IF(R586&lt;Variables!$G$12,0,1)</f>
        <v>1</v>
      </c>
      <c r="AP586" s="78">
        <f t="shared" si="19"/>
        <v>1</v>
      </c>
      <c r="AQ586" s="77">
        <f>IF(V586&lt;Variables!$G$15,1,0)</f>
        <v>1</v>
      </c>
      <c r="AR586">
        <v>0</v>
      </c>
      <c r="AS586">
        <v>0</v>
      </c>
      <c r="AT586">
        <v>1</v>
      </c>
      <c r="AU586">
        <v>0</v>
      </c>
      <c r="BA586">
        <v>-2.25</v>
      </c>
    </row>
    <row r="587" spans="3:53" x14ac:dyDescent="0.25">
      <c r="C587" t="s">
        <v>250</v>
      </c>
      <c r="D587" t="s">
        <v>215</v>
      </c>
      <c r="E587">
        <v>0.72</v>
      </c>
      <c r="F587">
        <v>16.649999999999999</v>
      </c>
      <c r="G587">
        <v>5</v>
      </c>
      <c r="H587">
        <v>-99999</v>
      </c>
      <c r="I587">
        <v>2535086.7760000001</v>
      </c>
      <c r="J587" t="s">
        <v>75</v>
      </c>
      <c r="K587">
        <v>-99999</v>
      </c>
      <c r="L587">
        <v>0.73499999999999999</v>
      </c>
      <c r="M587">
        <v>0</v>
      </c>
      <c r="N587">
        <v>0.73499999999999999</v>
      </c>
      <c r="O587">
        <v>0</v>
      </c>
      <c r="P587">
        <v>51600</v>
      </c>
      <c r="Q587">
        <v>534</v>
      </c>
      <c r="R587">
        <v>96.63</v>
      </c>
      <c r="S587">
        <v>25.395</v>
      </c>
      <c r="T587">
        <v>7.8679999999999994</v>
      </c>
      <c r="U587">
        <v>15.203200000000001</v>
      </c>
      <c r="V587">
        <v>-99999</v>
      </c>
      <c r="AC587">
        <v>0.73</v>
      </c>
      <c r="AD587">
        <v>0.68789999999999996</v>
      </c>
      <c r="AH587" s="77">
        <f>IF(AND(M587&lt;Variables!$G$6,M587&gt;Variables!$G$5),0,1)</f>
        <v>1</v>
      </c>
      <c r="AI587" s="77">
        <f t="shared" si="18"/>
        <v>1</v>
      </c>
      <c r="AJ587" s="77">
        <f>IF(I587&gt;Variables!$G$7,0,1)</f>
        <v>0</v>
      </c>
      <c r="AK587" s="77">
        <f>IF(F587&gt;Variables!$G$8,0,1)</f>
        <v>0</v>
      </c>
      <c r="AL587" s="77">
        <f>IF(G587&gt;Variables!$G$9,0,1)</f>
        <v>1</v>
      </c>
      <c r="AM587" s="77">
        <f>IF(AND(K587&gt;Variables!$G$10,K587&lt;Variables!$G$11),0,1)</f>
        <v>1</v>
      </c>
      <c r="AN587" s="77">
        <f>IF(H587&lt;Variables!$G$13,1,0)</f>
        <v>1</v>
      </c>
      <c r="AO587" s="77">
        <f>IF(R587&lt;Variables!$G$12,0,1)</f>
        <v>1</v>
      </c>
      <c r="AP587" s="78">
        <f t="shared" si="19"/>
        <v>1</v>
      </c>
      <c r="AQ587" s="77">
        <f>IF(V587&lt;Variables!$G$15,1,0)</f>
        <v>1</v>
      </c>
      <c r="AR587">
        <v>0</v>
      </c>
      <c r="AS587">
        <v>0</v>
      </c>
      <c r="AT587">
        <v>1</v>
      </c>
      <c r="AU587">
        <v>0</v>
      </c>
      <c r="BA587">
        <v>-2.25</v>
      </c>
    </row>
    <row r="588" spans="3:53" x14ac:dyDescent="0.25">
      <c r="C588" t="s">
        <v>250</v>
      </c>
      <c r="D588" t="s">
        <v>221</v>
      </c>
      <c r="E588">
        <v>8.35</v>
      </c>
      <c r="F588">
        <v>10.53</v>
      </c>
      <c r="G588">
        <v>1.34</v>
      </c>
      <c r="H588">
        <v>-99999</v>
      </c>
      <c r="I588">
        <v>0.90300000000000002</v>
      </c>
      <c r="J588" t="s">
        <v>75</v>
      </c>
      <c r="K588">
        <v>56.81</v>
      </c>
      <c r="L588">
        <v>8.3376000000000001</v>
      </c>
      <c r="M588">
        <v>-0.21109192093647861</v>
      </c>
      <c r="N588">
        <v>8.3379636363636376</v>
      </c>
      <c r="O588">
        <v>-0.21544392788299099</v>
      </c>
      <c r="P588">
        <v>48172</v>
      </c>
      <c r="Q588">
        <v>327629</v>
      </c>
      <c r="R588">
        <v>0.15</v>
      </c>
      <c r="S588">
        <v>25.395</v>
      </c>
      <c r="T588">
        <v>7.8679999999999994</v>
      </c>
      <c r="U588">
        <v>15.203200000000001</v>
      </c>
      <c r="V588">
        <v>2.4471915938591442</v>
      </c>
      <c r="AC588">
        <v>8.35</v>
      </c>
      <c r="AD588">
        <v>8.26</v>
      </c>
      <c r="AH588" s="77">
        <f>IF(AND(M588&lt;Variables!$G$6,M588&gt;Variables!$G$5),0,1)</f>
        <v>1</v>
      </c>
      <c r="AI588" s="77">
        <f t="shared" si="18"/>
        <v>1</v>
      </c>
      <c r="AJ588" s="77">
        <f>IF(I588&gt;Variables!$G$7,0,1)</f>
        <v>1</v>
      </c>
      <c r="AK588" s="77">
        <f>IF(F588&gt;Variables!$G$8,0,1)</f>
        <v>0</v>
      </c>
      <c r="AL588" s="77">
        <f>IF(G588&gt;Variables!$G$9,0,1)</f>
        <v>1</v>
      </c>
      <c r="AM588" s="77">
        <f>IF(AND(K588&gt;Variables!$G$10,K588&lt;Variables!$G$11),0,1)</f>
        <v>1</v>
      </c>
      <c r="AN588" s="77">
        <f>IF(H588&lt;Variables!$G$13,1,0)</f>
        <v>1</v>
      </c>
      <c r="AO588" s="77">
        <f>IF(R588&lt;Variables!$G$12,0,1)</f>
        <v>0</v>
      </c>
      <c r="AP588" s="78">
        <f t="shared" si="19"/>
        <v>1</v>
      </c>
      <c r="AQ588" s="77">
        <f>IF(V588&lt;Variables!$G$15,1,0)</f>
        <v>1</v>
      </c>
      <c r="AR588">
        <v>0</v>
      </c>
      <c r="AS588">
        <v>0</v>
      </c>
      <c r="AT588">
        <v>0</v>
      </c>
      <c r="AU588">
        <v>0</v>
      </c>
      <c r="BA588">
        <v>0</v>
      </c>
    </row>
    <row r="589" spans="3:53" x14ac:dyDescent="0.25">
      <c r="C589" t="s">
        <v>250</v>
      </c>
      <c r="D589" t="s">
        <v>129</v>
      </c>
      <c r="E589">
        <v>60</v>
      </c>
      <c r="F589">
        <v>8.81</v>
      </c>
      <c r="G589">
        <v>11.02</v>
      </c>
      <c r="H589">
        <v>23990</v>
      </c>
      <c r="I589">
        <v>83472.508000000002</v>
      </c>
      <c r="J589" t="s">
        <v>75</v>
      </c>
      <c r="K589">
        <v>38.869999999999997</v>
      </c>
      <c r="L589">
        <v>60.72545499999999</v>
      </c>
      <c r="M589">
        <v>-1.2769850798153539</v>
      </c>
      <c r="N589">
        <v>61.042306000000011</v>
      </c>
      <c r="O589">
        <v>-1.7894245345187449</v>
      </c>
      <c r="P589">
        <v>141566000</v>
      </c>
      <c r="Q589">
        <v>146893000</v>
      </c>
      <c r="R589">
        <v>0.96</v>
      </c>
      <c r="S589">
        <v>25.395</v>
      </c>
      <c r="T589">
        <v>7.8679999999999994</v>
      </c>
      <c r="U589">
        <v>15.203200000000001</v>
      </c>
      <c r="V589">
        <v>2.2438481187812589</v>
      </c>
      <c r="AC589">
        <v>63.83</v>
      </c>
      <c r="AD589">
        <v>58.07</v>
      </c>
      <c r="AH589" s="77">
        <f>IF(AND(M589&lt;Variables!$G$6,M589&gt;Variables!$G$5),0,1)</f>
        <v>0</v>
      </c>
      <c r="AI589" s="77">
        <f t="shared" si="18"/>
        <v>1</v>
      </c>
      <c r="AJ589" s="77">
        <f>IF(I589&gt;Variables!$G$7,0,1)</f>
        <v>0</v>
      </c>
      <c r="AK589" s="77">
        <f>IF(F589&gt;Variables!$G$8,0,1)</f>
        <v>1</v>
      </c>
      <c r="AL589" s="77">
        <f>IF(G589&gt;Variables!$G$9,0,1)</f>
        <v>0</v>
      </c>
      <c r="AM589" s="77">
        <f>IF(AND(K589&gt;Variables!$G$10,K589&lt;Variables!$G$11),0,1)</f>
        <v>1</v>
      </c>
      <c r="AN589" s="77">
        <f>IF(H589&lt;Variables!$G$13,1,0)</f>
        <v>0</v>
      </c>
      <c r="AO589" s="77">
        <f>IF(R589&lt;Variables!$G$12,0,1)</f>
        <v>0</v>
      </c>
      <c r="AP589" s="78">
        <f t="shared" si="19"/>
        <v>1</v>
      </c>
      <c r="AQ589" s="77">
        <f>IF(V589&lt;Variables!$G$15,1,0)</f>
        <v>1</v>
      </c>
      <c r="AR589">
        <v>0</v>
      </c>
      <c r="AS589">
        <v>0</v>
      </c>
      <c r="AT589">
        <v>1</v>
      </c>
      <c r="AU589">
        <v>0</v>
      </c>
      <c r="BA589">
        <v>-2.25</v>
      </c>
    </row>
    <row r="590" spans="3:53" x14ac:dyDescent="0.25">
      <c r="C590" t="s">
        <v>250</v>
      </c>
      <c r="D590" t="s">
        <v>220</v>
      </c>
      <c r="E590">
        <v>2.66</v>
      </c>
      <c r="F590">
        <v>29.41</v>
      </c>
      <c r="G590">
        <v>-23.7</v>
      </c>
      <c r="H590">
        <v>25.86</v>
      </c>
      <c r="I590">
        <v>-1.1919999999999999</v>
      </c>
      <c r="J590" t="s">
        <v>75</v>
      </c>
      <c r="K590">
        <v>53.44</v>
      </c>
      <c r="L590">
        <v>2.603289999999999</v>
      </c>
      <c r="M590">
        <v>1.410138709095057</v>
      </c>
      <c r="N590">
        <v>2.6705760000000001</v>
      </c>
      <c r="O590">
        <v>-1.144921545014989</v>
      </c>
      <c r="P590">
        <v>62210000</v>
      </c>
      <c r="Q590">
        <v>122770</v>
      </c>
      <c r="R590">
        <v>506.72</v>
      </c>
      <c r="S590">
        <v>25.395</v>
      </c>
      <c r="T590">
        <v>7.8679999999999994</v>
      </c>
      <c r="U590">
        <v>15.203200000000001</v>
      </c>
      <c r="V590">
        <v>2.351965460327508</v>
      </c>
      <c r="AC590">
        <v>3.3</v>
      </c>
      <c r="AD590">
        <v>2.62</v>
      </c>
      <c r="AH590" s="77">
        <f>IF(AND(M590&lt;Variables!$G$6,M590&gt;Variables!$G$5),0,1)</f>
        <v>1</v>
      </c>
      <c r="AI590" s="77">
        <f t="shared" si="18"/>
        <v>1</v>
      </c>
      <c r="AJ590" s="77">
        <f>IF(I590&gt;Variables!$G$7,0,1)</f>
        <v>1</v>
      </c>
      <c r="AK590" s="77">
        <f>IF(F590&gt;Variables!$G$8,0,1)</f>
        <v>0</v>
      </c>
      <c r="AL590" s="77">
        <f>IF(G590&gt;Variables!$G$9,0,1)</f>
        <v>1</v>
      </c>
      <c r="AM590" s="77">
        <f>IF(AND(K590&gt;Variables!$G$10,K590&lt;Variables!$G$11),0,1)</f>
        <v>1</v>
      </c>
      <c r="AN590" s="77">
        <f>IF(H590&lt;Variables!$G$13,1,0)</f>
        <v>1</v>
      </c>
      <c r="AO590" s="77">
        <f>IF(R590&lt;Variables!$G$12,0,1)</f>
        <v>1</v>
      </c>
      <c r="AP590" s="78">
        <f t="shared" si="19"/>
        <v>1</v>
      </c>
      <c r="AQ590" s="77">
        <f>IF(V590&lt;Variables!$G$15,1,0)</f>
        <v>1</v>
      </c>
      <c r="AR590">
        <v>1</v>
      </c>
      <c r="AS590">
        <v>0</v>
      </c>
      <c r="AT590">
        <v>0</v>
      </c>
      <c r="AU590">
        <v>0</v>
      </c>
      <c r="BA590">
        <v>2</v>
      </c>
    </row>
    <row r="591" spans="3:53" x14ac:dyDescent="0.25">
      <c r="C591" t="s">
        <v>250</v>
      </c>
      <c r="D591" t="s">
        <v>182</v>
      </c>
      <c r="E591">
        <v>28.84</v>
      </c>
      <c r="F591">
        <v>8.26</v>
      </c>
      <c r="G591">
        <v>1.64</v>
      </c>
      <c r="H591">
        <v>-99999</v>
      </c>
      <c r="I591">
        <v>5.24</v>
      </c>
      <c r="J591" t="s">
        <v>75</v>
      </c>
      <c r="K591">
        <v>47.75</v>
      </c>
      <c r="L591">
        <v>28.897281818181821</v>
      </c>
      <c r="M591">
        <v>-0.1117123000873762</v>
      </c>
      <c r="N591">
        <v>28.886783999999999</v>
      </c>
      <c r="O591">
        <v>-7.5411648454879049E-2</v>
      </c>
      <c r="P591">
        <v>107062</v>
      </c>
      <c r="Q591">
        <v>193031</v>
      </c>
      <c r="R591">
        <v>0.55000000000000004</v>
      </c>
      <c r="S591">
        <v>25.395</v>
      </c>
      <c r="T591">
        <v>7.8679999999999994</v>
      </c>
      <c r="U591">
        <v>15.203200000000001</v>
      </c>
      <c r="V591">
        <v>2.3458686132763038</v>
      </c>
      <c r="AC591">
        <v>28.95</v>
      </c>
      <c r="AD591">
        <v>28.58</v>
      </c>
      <c r="AH591" s="77">
        <f>IF(AND(M591&lt;Variables!$G$6,M591&gt;Variables!$G$5),0,1)</f>
        <v>1</v>
      </c>
      <c r="AI591" s="77">
        <f t="shared" si="18"/>
        <v>0</v>
      </c>
      <c r="AJ591" s="77">
        <f>IF(I591&gt;Variables!$G$7,0,1)</f>
        <v>1</v>
      </c>
      <c r="AK591" s="77">
        <f>IF(F591&gt;Variables!$G$8,0,1)</f>
        <v>1</v>
      </c>
      <c r="AL591" s="77">
        <f>IF(G591&gt;Variables!$G$9,0,1)</f>
        <v>1</v>
      </c>
      <c r="AM591" s="77">
        <f>IF(AND(K591&gt;Variables!$G$10,K591&lt;Variables!$G$11),0,1)</f>
        <v>1</v>
      </c>
      <c r="AN591" s="77">
        <f>IF(H591&lt;Variables!$G$13,1,0)</f>
        <v>1</v>
      </c>
      <c r="AO591" s="77">
        <f>IF(R591&lt;Variables!$G$12,0,1)</f>
        <v>0</v>
      </c>
      <c r="AP591" s="78">
        <f t="shared" si="19"/>
        <v>1</v>
      </c>
      <c r="AQ591" s="77">
        <f>IF(V591&lt;Variables!$G$15,1,0)</f>
        <v>1</v>
      </c>
      <c r="AR591">
        <v>0</v>
      </c>
      <c r="AS591">
        <v>0</v>
      </c>
      <c r="AT591">
        <v>0</v>
      </c>
      <c r="AU591">
        <v>1</v>
      </c>
      <c r="BA591">
        <v>-0.19</v>
      </c>
    </row>
    <row r="592" spans="3:53" x14ac:dyDescent="0.25">
      <c r="C592" t="s">
        <v>250</v>
      </c>
      <c r="D592" t="s">
        <v>240</v>
      </c>
      <c r="E592">
        <v>32.56</v>
      </c>
      <c r="F592">
        <v>7.97</v>
      </c>
      <c r="G592">
        <v>8.91</v>
      </c>
      <c r="H592">
        <v>6330</v>
      </c>
      <c r="I592">
        <v>-47.481000000000002</v>
      </c>
      <c r="J592" t="s">
        <v>75</v>
      </c>
      <c r="K592">
        <v>34.32</v>
      </c>
      <c r="L592">
        <v>32.732680000000002</v>
      </c>
      <c r="M592">
        <v>-0.81777599634371079</v>
      </c>
      <c r="N592">
        <v>32.635756000000001</v>
      </c>
      <c r="O592">
        <v>-0.5232175409081905</v>
      </c>
      <c r="P592">
        <v>2025000</v>
      </c>
      <c r="Q592">
        <v>3646000</v>
      </c>
      <c r="R592">
        <v>0.56000000000000005</v>
      </c>
      <c r="S592">
        <v>25.395</v>
      </c>
      <c r="T592">
        <v>7.8679999999999994</v>
      </c>
      <c r="U592">
        <v>15.203200000000001</v>
      </c>
      <c r="V592">
        <v>2.1887853385306668</v>
      </c>
      <c r="AC592">
        <v>32.808900000000001</v>
      </c>
      <c r="AD592">
        <v>31.92</v>
      </c>
      <c r="AH592" s="77">
        <f>IF(AND(M592&lt;Variables!$G$6,M592&gt;Variables!$G$5),0,1)</f>
        <v>1</v>
      </c>
      <c r="AI592" s="77">
        <f t="shared" si="18"/>
        <v>0</v>
      </c>
      <c r="AJ592" s="77">
        <f>IF(I592&gt;Variables!$G$7,0,1)</f>
        <v>1</v>
      </c>
      <c r="AK592" s="77">
        <f>IF(F592&gt;Variables!$G$8,0,1)</f>
        <v>1</v>
      </c>
      <c r="AL592" s="77">
        <f>IF(G592&gt;Variables!$G$9,0,1)</f>
        <v>1</v>
      </c>
      <c r="AM592" s="77">
        <f>IF(AND(K592&gt;Variables!$G$10,K592&lt;Variables!$G$11),0,1)</f>
        <v>1</v>
      </c>
      <c r="AN592" s="77">
        <f>IF(H592&lt;Variables!$G$13,1,0)</f>
        <v>0</v>
      </c>
      <c r="AO592" s="77">
        <f>IF(R592&lt;Variables!$G$12,0,1)</f>
        <v>0</v>
      </c>
      <c r="AP592" s="78">
        <f t="shared" si="19"/>
        <v>1</v>
      </c>
      <c r="AQ592" s="77">
        <f>IF(V592&lt;Variables!$G$15,1,0)</f>
        <v>1</v>
      </c>
      <c r="AR592">
        <v>0</v>
      </c>
      <c r="AS592">
        <v>1</v>
      </c>
      <c r="AT592">
        <v>0</v>
      </c>
      <c r="AU592">
        <v>0</v>
      </c>
      <c r="BA592">
        <v>-0.25</v>
      </c>
    </row>
    <row r="593" spans="3:53" x14ac:dyDescent="0.25">
      <c r="C593" t="s">
        <v>250</v>
      </c>
      <c r="D593" t="s">
        <v>231</v>
      </c>
      <c r="E593">
        <v>360.78</v>
      </c>
      <c r="F593">
        <v>7.9</v>
      </c>
      <c r="G593">
        <v>7.32</v>
      </c>
      <c r="H593">
        <v>56250</v>
      </c>
      <c r="I593">
        <v>-6.806</v>
      </c>
      <c r="J593" t="s">
        <v>75</v>
      </c>
      <c r="K593">
        <v>41.01</v>
      </c>
      <c r="L593">
        <v>361.88200000000001</v>
      </c>
      <c r="M593">
        <v>-0.64993561437154435</v>
      </c>
      <c r="N593">
        <v>360.71045800000002</v>
      </c>
      <c r="O593">
        <v>-0.32725915587400128</v>
      </c>
      <c r="P593">
        <v>1680000</v>
      </c>
      <c r="Q593">
        <v>2076000</v>
      </c>
      <c r="R593">
        <v>0.81</v>
      </c>
      <c r="S593">
        <v>25.395</v>
      </c>
      <c r="T593">
        <v>7.8679999999999994</v>
      </c>
      <c r="U593">
        <v>15.203200000000001</v>
      </c>
      <c r="V593">
        <v>2.2738875696254581</v>
      </c>
      <c r="AC593">
        <v>363</v>
      </c>
      <c r="AD593">
        <v>353.6139</v>
      </c>
      <c r="AH593" s="77">
        <f>IF(AND(M593&lt;Variables!$G$6,M593&gt;Variables!$G$5),0,1)</f>
        <v>1</v>
      </c>
      <c r="AI593" s="77">
        <f t="shared" si="18"/>
        <v>0</v>
      </c>
      <c r="AJ593" s="77">
        <f>IF(I593&gt;Variables!$G$7,0,1)</f>
        <v>1</v>
      </c>
      <c r="AK593" s="77">
        <f>IF(F593&gt;Variables!$G$8,0,1)</f>
        <v>1</v>
      </c>
      <c r="AL593" s="77">
        <f>IF(G593&gt;Variables!$G$9,0,1)</f>
        <v>1</v>
      </c>
      <c r="AM593" s="77">
        <f>IF(AND(K593&gt;Variables!$G$10,K593&lt;Variables!$G$11),0,1)</f>
        <v>1</v>
      </c>
      <c r="AN593" s="77">
        <f>IF(H593&lt;Variables!$G$13,1,0)</f>
        <v>0</v>
      </c>
      <c r="AO593" s="77">
        <f>IF(R593&lt;Variables!$G$12,0,1)</f>
        <v>0</v>
      </c>
      <c r="AP593" s="78">
        <f t="shared" si="19"/>
        <v>1</v>
      </c>
      <c r="AQ593" s="77">
        <f>IF(V593&lt;Variables!$G$15,1,0)</f>
        <v>1</v>
      </c>
      <c r="AR593">
        <v>0</v>
      </c>
      <c r="AS593">
        <v>0</v>
      </c>
      <c r="AT593">
        <v>1</v>
      </c>
      <c r="AU593">
        <v>0</v>
      </c>
      <c r="BA593">
        <v>-1.96</v>
      </c>
    </row>
    <row r="594" spans="3:53" x14ac:dyDescent="0.25">
      <c r="C594" t="s">
        <v>250</v>
      </c>
      <c r="D594" t="s">
        <v>137</v>
      </c>
      <c r="E594">
        <v>115.37</v>
      </c>
      <c r="F594">
        <v>7.9</v>
      </c>
      <c r="G594">
        <v>8.41</v>
      </c>
      <c r="H594">
        <v>5090</v>
      </c>
      <c r="I594">
        <v>-25.471</v>
      </c>
      <c r="J594" t="s">
        <v>75</v>
      </c>
      <c r="K594">
        <v>46.5</v>
      </c>
      <c r="L594">
        <v>115.434675</v>
      </c>
      <c r="M594">
        <v>-0.20329679968345371</v>
      </c>
      <c r="N594">
        <v>115.4177833333333</v>
      </c>
      <c r="O594">
        <v>-0.188691315188704</v>
      </c>
      <c r="P594">
        <v>250888</v>
      </c>
      <c r="Q594">
        <v>791751</v>
      </c>
      <c r="R594">
        <v>0.32</v>
      </c>
      <c r="S594">
        <v>25.395</v>
      </c>
      <c r="T594">
        <v>7.8679999999999994</v>
      </c>
      <c r="U594">
        <v>15.203200000000001</v>
      </c>
      <c r="V594">
        <v>2.33397079274057</v>
      </c>
      <c r="AC594">
        <v>115.49</v>
      </c>
      <c r="AD594">
        <v>111.8681</v>
      </c>
      <c r="AH594" s="77">
        <f>IF(AND(M594&lt;Variables!$G$6,M594&gt;Variables!$G$5),0,1)</f>
        <v>1</v>
      </c>
      <c r="AI594" s="77">
        <f t="shared" si="18"/>
        <v>0</v>
      </c>
      <c r="AJ594" s="77">
        <f>IF(I594&gt;Variables!$G$7,0,1)</f>
        <v>1</v>
      </c>
      <c r="AK594" s="77">
        <f>IF(F594&gt;Variables!$G$8,0,1)</f>
        <v>1</v>
      </c>
      <c r="AL594" s="77">
        <f>IF(G594&gt;Variables!$G$9,0,1)</f>
        <v>1</v>
      </c>
      <c r="AM594" s="77">
        <f>IF(AND(K594&gt;Variables!$G$10,K594&lt;Variables!$G$11),0,1)</f>
        <v>1</v>
      </c>
      <c r="AN594" s="77">
        <f>IF(H594&lt;Variables!$G$13,1,0)</f>
        <v>0</v>
      </c>
      <c r="AO594" s="77">
        <f>IF(R594&lt;Variables!$G$12,0,1)</f>
        <v>0</v>
      </c>
      <c r="AP594" s="78">
        <f t="shared" si="19"/>
        <v>1</v>
      </c>
      <c r="AQ594" s="77">
        <f>IF(V594&lt;Variables!$G$15,1,0)</f>
        <v>1</v>
      </c>
      <c r="AR594">
        <v>0</v>
      </c>
      <c r="AS594">
        <v>0</v>
      </c>
      <c r="AT594">
        <v>1</v>
      </c>
      <c r="AU594">
        <v>0</v>
      </c>
      <c r="BA594">
        <v>-2.25</v>
      </c>
    </row>
    <row r="595" spans="3:53" x14ac:dyDescent="0.25">
      <c r="C595" t="s">
        <v>250</v>
      </c>
      <c r="D595" t="s">
        <v>184</v>
      </c>
      <c r="E595">
        <v>40.020000000000003</v>
      </c>
      <c r="F595">
        <v>7.62</v>
      </c>
      <c r="G595">
        <v>7.59</v>
      </c>
      <c r="H595">
        <v>5480</v>
      </c>
      <c r="I595">
        <v>77.02</v>
      </c>
      <c r="J595" t="s">
        <v>75</v>
      </c>
      <c r="K595">
        <v>46.14</v>
      </c>
      <c r="L595">
        <v>40.181335294117652</v>
      </c>
      <c r="M595">
        <v>-0.47617953140960051</v>
      </c>
      <c r="N595">
        <v>40.099697560975613</v>
      </c>
      <c r="O595">
        <v>-0.27356206567095748</v>
      </c>
      <c r="P595">
        <v>380908</v>
      </c>
      <c r="Q595">
        <v>872221</v>
      </c>
      <c r="R595">
        <v>0.44</v>
      </c>
      <c r="S595">
        <v>25.395</v>
      </c>
      <c r="T595">
        <v>7.8679999999999994</v>
      </c>
      <c r="U595">
        <v>15.203200000000001</v>
      </c>
      <c r="V595">
        <v>2.334082770777945</v>
      </c>
      <c r="AC595">
        <v>39.935000000000002</v>
      </c>
      <c r="AD595">
        <v>37.840000000000003</v>
      </c>
      <c r="AH595" s="77">
        <f>IF(AND(M595&lt;Variables!$G$6,M595&gt;Variables!$G$5),0,1)</f>
        <v>1</v>
      </c>
      <c r="AI595" s="77">
        <f t="shared" si="18"/>
        <v>0</v>
      </c>
      <c r="AJ595" s="77">
        <f>IF(I595&gt;Variables!$G$7,0,1)</f>
        <v>0</v>
      </c>
      <c r="AK595" s="77">
        <f>IF(F595&gt;Variables!$G$8,0,1)</f>
        <v>1</v>
      </c>
      <c r="AL595" s="77">
        <f>IF(G595&gt;Variables!$G$9,0,1)</f>
        <v>1</v>
      </c>
      <c r="AM595" s="77">
        <f>IF(AND(K595&gt;Variables!$G$10,K595&lt;Variables!$G$11),0,1)</f>
        <v>1</v>
      </c>
      <c r="AN595" s="77">
        <f>IF(H595&lt;Variables!$G$13,1,0)</f>
        <v>0</v>
      </c>
      <c r="AO595" s="77">
        <f>IF(R595&lt;Variables!$G$12,0,1)</f>
        <v>0</v>
      </c>
      <c r="AP595" s="78">
        <f t="shared" si="19"/>
        <v>1</v>
      </c>
      <c r="AQ595" s="77">
        <f>IF(V595&lt;Variables!$G$15,1,0)</f>
        <v>1</v>
      </c>
      <c r="AR595">
        <v>0</v>
      </c>
      <c r="AS595">
        <v>0</v>
      </c>
      <c r="AT595">
        <v>1</v>
      </c>
      <c r="AU595">
        <v>0</v>
      </c>
      <c r="BA595">
        <v>-2.25</v>
      </c>
    </row>
    <row r="596" spans="3:53" x14ac:dyDescent="0.25">
      <c r="C596" t="s">
        <v>250</v>
      </c>
      <c r="D596" t="s">
        <v>138</v>
      </c>
      <c r="E596">
        <v>16.850000000000001</v>
      </c>
      <c r="F596">
        <v>7.11</v>
      </c>
      <c r="G596">
        <v>4.4800000000000004</v>
      </c>
      <c r="H596">
        <v>5940</v>
      </c>
      <c r="I596">
        <v>27.556999999999999</v>
      </c>
      <c r="J596" t="s">
        <v>75</v>
      </c>
      <c r="K596">
        <v>25.4</v>
      </c>
      <c r="L596">
        <v>17.010545</v>
      </c>
      <c r="M596">
        <v>-1.2371443713296659</v>
      </c>
      <c r="N596">
        <v>17.015356000000001</v>
      </c>
      <c r="O596">
        <v>-1.2650690352878899</v>
      </c>
      <c r="P596">
        <v>7210000</v>
      </c>
      <c r="Q596">
        <v>14396000</v>
      </c>
      <c r="R596">
        <v>0.5</v>
      </c>
      <c r="S596">
        <v>25.395</v>
      </c>
      <c r="T596">
        <v>7.8679999999999994</v>
      </c>
      <c r="U596">
        <v>15.203200000000001</v>
      </c>
      <c r="V596">
        <v>2.0564170792223289</v>
      </c>
      <c r="AC596">
        <v>17.05</v>
      </c>
      <c r="AD596">
        <v>16.510000000000002</v>
      </c>
      <c r="AH596" s="77">
        <f>IF(AND(M596&lt;Variables!$G$6,M596&gt;Variables!$G$5),0,1)</f>
        <v>0</v>
      </c>
      <c r="AI596" s="77">
        <f t="shared" si="18"/>
        <v>1</v>
      </c>
      <c r="AJ596" s="77">
        <f>IF(I596&gt;Variables!$G$7,0,1)</f>
        <v>1</v>
      </c>
      <c r="AK596" s="77">
        <f>IF(F596&gt;Variables!$G$8,0,1)</f>
        <v>1</v>
      </c>
      <c r="AL596" s="77">
        <f>IF(G596&gt;Variables!$G$9,0,1)</f>
        <v>1</v>
      </c>
      <c r="AM596" s="77">
        <f>IF(AND(K596&gt;Variables!$G$10,K596&lt;Variables!$G$11),0,1)</f>
        <v>1</v>
      </c>
      <c r="AN596" s="77">
        <f>IF(H596&lt;Variables!$G$13,1,0)</f>
        <v>0</v>
      </c>
      <c r="AO596" s="77">
        <f>IF(R596&lt;Variables!$G$12,0,1)</f>
        <v>0</v>
      </c>
      <c r="AP596" s="78">
        <f t="shared" si="19"/>
        <v>1</v>
      </c>
      <c r="AQ596" s="77">
        <f>IF(V596&lt;Variables!$G$15,1,0)</f>
        <v>1</v>
      </c>
      <c r="AR596">
        <v>0</v>
      </c>
      <c r="AS596">
        <v>0</v>
      </c>
      <c r="AT596">
        <v>1</v>
      </c>
      <c r="AU596">
        <v>0</v>
      </c>
      <c r="BA596">
        <v>-1.89</v>
      </c>
    </row>
    <row r="597" spans="3:53" x14ac:dyDescent="0.25">
      <c r="C597" t="s">
        <v>250</v>
      </c>
      <c r="D597" t="s">
        <v>212</v>
      </c>
      <c r="E597">
        <v>4.2699999999999996</v>
      </c>
      <c r="F597">
        <v>30.29</v>
      </c>
      <c r="G597">
        <v>-26.15</v>
      </c>
      <c r="H597">
        <v>12.78</v>
      </c>
      <c r="I597">
        <v>-4.0000000000000001E-3</v>
      </c>
      <c r="J597" t="s">
        <v>74</v>
      </c>
      <c r="K597">
        <v>53.13</v>
      </c>
      <c r="L597">
        <v>4.2306850000000003</v>
      </c>
      <c r="M597">
        <v>0.89382688618982864</v>
      </c>
      <c r="N597">
        <v>4.2765459999999997</v>
      </c>
      <c r="O597">
        <v>-0.18814248695090219</v>
      </c>
      <c r="P597">
        <v>64129999.999999993</v>
      </c>
      <c r="Q597">
        <v>441580</v>
      </c>
      <c r="R597">
        <v>145.22999999999999</v>
      </c>
      <c r="S597">
        <v>25.395</v>
      </c>
      <c r="T597">
        <v>7.8679999999999994</v>
      </c>
      <c r="U597">
        <v>15.203200000000001</v>
      </c>
      <c r="V597">
        <v>2.3681076064509652</v>
      </c>
      <c r="AC597">
        <v>4.3600000000000003</v>
      </c>
      <c r="AD597">
        <v>3.91</v>
      </c>
      <c r="AH597" s="77">
        <f>IF(AND(M597&lt;Variables!$G$6,M597&gt;Variables!$G$5),0,1)</f>
        <v>1</v>
      </c>
      <c r="AI597" s="77">
        <f t="shared" si="18"/>
        <v>1</v>
      </c>
      <c r="AJ597" s="77">
        <f>IF(I597&gt;Variables!$G$7,0,1)</f>
        <v>1</v>
      </c>
      <c r="AK597" s="77">
        <f>IF(F597&gt;Variables!$G$8,0,1)</f>
        <v>0</v>
      </c>
      <c r="AL597" s="77">
        <f>IF(G597&gt;Variables!$G$9,0,1)</f>
        <v>1</v>
      </c>
      <c r="AM597" s="77">
        <f>IF(AND(K597&gt;Variables!$G$10,K597&lt;Variables!$G$11),0,1)</f>
        <v>1</v>
      </c>
      <c r="AN597" s="77">
        <f>IF(H597&lt;Variables!$G$13,1,0)</f>
        <v>1</v>
      </c>
      <c r="AO597" s="77">
        <f>IF(R597&lt;Variables!$G$12,0,1)</f>
        <v>1</v>
      </c>
      <c r="AP597" s="78">
        <f t="shared" si="19"/>
        <v>0</v>
      </c>
      <c r="AQ597" s="77">
        <f>IF(V597&lt;Variables!$G$15,1,0)</f>
        <v>1</v>
      </c>
      <c r="AR597">
        <v>0</v>
      </c>
      <c r="AS597">
        <v>0</v>
      </c>
      <c r="AT597">
        <v>1</v>
      </c>
      <c r="AU597">
        <v>0</v>
      </c>
      <c r="BA597">
        <v>-2.25</v>
      </c>
    </row>
    <row r="598" spans="3:53" x14ac:dyDescent="0.25">
      <c r="C598" t="s">
        <v>250</v>
      </c>
      <c r="D598" t="s">
        <v>214</v>
      </c>
      <c r="E598">
        <v>5.45</v>
      </c>
      <c r="F598">
        <v>9.49</v>
      </c>
      <c r="G598">
        <v>-6.25</v>
      </c>
      <c r="H598">
        <v>157.94999999999999</v>
      </c>
      <c r="I598">
        <v>-14.698</v>
      </c>
      <c r="J598" t="s">
        <v>74</v>
      </c>
      <c r="K598">
        <v>28.69</v>
      </c>
      <c r="L598">
        <v>5.6897368421052628</v>
      </c>
      <c r="M598">
        <v>-7.7285971971694121</v>
      </c>
      <c r="N598">
        <v>5.6854106382978724</v>
      </c>
      <c r="O598">
        <v>-7.6583850490037273</v>
      </c>
      <c r="P598">
        <v>3720000</v>
      </c>
      <c r="Q598">
        <v>193950</v>
      </c>
      <c r="R598">
        <v>19.18</v>
      </c>
      <c r="S598">
        <v>25.395</v>
      </c>
      <c r="T598">
        <v>7.8679999999999994</v>
      </c>
      <c r="U598">
        <v>15.203200000000001</v>
      </c>
      <c r="V598">
        <v>1.8715287058137919</v>
      </c>
      <c r="AC598">
        <v>5.6</v>
      </c>
      <c r="AD598">
        <v>5.15</v>
      </c>
      <c r="AH598" s="77">
        <f>IF(AND(M598&lt;Variables!$G$6,M598&gt;Variables!$G$5),0,1)</f>
        <v>0</v>
      </c>
      <c r="AI598" s="77">
        <f t="shared" si="18"/>
        <v>0</v>
      </c>
      <c r="AJ598" s="77">
        <f>IF(I598&gt;Variables!$G$7,0,1)</f>
        <v>1</v>
      </c>
      <c r="AK598" s="77">
        <f>IF(F598&gt;Variables!$G$8,0,1)</f>
        <v>0</v>
      </c>
      <c r="AL598" s="77">
        <f>IF(G598&gt;Variables!$G$9,0,1)</f>
        <v>1</v>
      </c>
      <c r="AM598" s="77">
        <f>IF(AND(K598&gt;Variables!$G$10,K598&lt;Variables!$G$11),0,1)</f>
        <v>1</v>
      </c>
      <c r="AN598" s="77">
        <f>IF(H598&lt;Variables!$G$13,1,0)</f>
        <v>1</v>
      </c>
      <c r="AO598" s="77">
        <f>IF(R598&lt;Variables!$G$12,0,1)</f>
        <v>1</v>
      </c>
      <c r="AP598" s="78">
        <f t="shared" si="19"/>
        <v>0</v>
      </c>
      <c r="AQ598" s="77">
        <f>IF(V598&lt;Variables!$G$15,1,0)</f>
        <v>1</v>
      </c>
      <c r="AR598">
        <v>0</v>
      </c>
      <c r="AS598">
        <v>0</v>
      </c>
      <c r="AT598">
        <v>1</v>
      </c>
      <c r="AU598">
        <v>0</v>
      </c>
      <c r="BA598">
        <v>-2.25</v>
      </c>
    </row>
    <row r="599" spans="3:53" x14ac:dyDescent="0.25">
      <c r="C599" t="s">
        <v>250</v>
      </c>
      <c r="D599" t="s">
        <v>216</v>
      </c>
      <c r="E599">
        <v>47.7</v>
      </c>
      <c r="F599">
        <v>7.72</v>
      </c>
      <c r="G599">
        <v>3.59</v>
      </c>
      <c r="H599">
        <v>2660</v>
      </c>
      <c r="I599">
        <v>1.163</v>
      </c>
      <c r="J599" t="s">
        <v>74</v>
      </c>
      <c r="K599">
        <v>44.14</v>
      </c>
      <c r="L599">
        <v>47.463055555555563</v>
      </c>
      <c r="M599">
        <v>-0.111782848648372</v>
      </c>
      <c r="N599">
        <v>47.507609090909114</v>
      </c>
      <c r="O599">
        <v>-0.20545991005846681</v>
      </c>
      <c r="P599">
        <v>99343</v>
      </c>
      <c r="Q599">
        <v>141185</v>
      </c>
      <c r="R599">
        <v>0.7</v>
      </c>
      <c r="S599">
        <v>25.395</v>
      </c>
      <c r="T599">
        <v>7.8679999999999994</v>
      </c>
      <c r="U599">
        <v>15.203200000000001</v>
      </c>
      <c r="V599">
        <v>2.3073049769048439</v>
      </c>
      <c r="AC599">
        <v>47.56</v>
      </c>
      <c r="AD599">
        <v>46.42</v>
      </c>
      <c r="AH599" s="77">
        <f>IF(AND(M599&lt;Variables!$G$6,M599&gt;Variables!$G$5),0,1)</f>
        <v>1</v>
      </c>
      <c r="AI599" s="77">
        <f t="shared" si="18"/>
        <v>1</v>
      </c>
      <c r="AJ599" s="77">
        <f>IF(I599&gt;Variables!$G$7,0,1)</f>
        <v>1</v>
      </c>
      <c r="AK599" s="77">
        <f>IF(F599&gt;Variables!$G$8,0,1)</f>
        <v>1</v>
      </c>
      <c r="AL599" s="77">
        <f>IF(G599&gt;Variables!$G$9,0,1)</f>
        <v>1</v>
      </c>
      <c r="AM599" s="77">
        <f>IF(AND(K599&gt;Variables!$G$10,K599&lt;Variables!$G$11),0,1)</f>
        <v>1</v>
      </c>
      <c r="AN599" s="77">
        <f>IF(H599&lt;Variables!$G$13,1,0)</f>
        <v>0</v>
      </c>
      <c r="AO599" s="77">
        <f>IF(R599&lt;Variables!$G$12,0,1)</f>
        <v>0</v>
      </c>
      <c r="AP599" s="78">
        <f t="shared" si="19"/>
        <v>0</v>
      </c>
      <c r="AQ599" s="77">
        <f>IF(V599&lt;Variables!$G$15,1,0)</f>
        <v>1</v>
      </c>
      <c r="AR599">
        <v>0</v>
      </c>
      <c r="AS599">
        <v>0</v>
      </c>
      <c r="AT599">
        <v>1</v>
      </c>
      <c r="AU599">
        <v>0</v>
      </c>
      <c r="BA599">
        <v>-2.25</v>
      </c>
    </row>
    <row r="600" spans="3:53" x14ac:dyDescent="0.25">
      <c r="C600" t="s">
        <v>250</v>
      </c>
      <c r="D600" t="s">
        <v>136</v>
      </c>
      <c r="E600">
        <v>61.1</v>
      </c>
      <c r="F600">
        <v>7.16</v>
      </c>
      <c r="G600">
        <v>7.08</v>
      </c>
      <c r="H600">
        <v>3960</v>
      </c>
      <c r="I600">
        <v>48.165999999999997</v>
      </c>
      <c r="J600" t="s">
        <v>74</v>
      </c>
      <c r="K600">
        <v>48.14</v>
      </c>
      <c r="L600">
        <v>61.369000000000007</v>
      </c>
      <c r="M600">
        <v>-0.63387052094707419</v>
      </c>
      <c r="N600">
        <v>60.576984000000003</v>
      </c>
      <c r="O600">
        <v>0.66529558487096985</v>
      </c>
      <c r="P600">
        <v>961726</v>
      </c>
      <c r="Q600">
        <v>1136000</v>
      </c>
      <c r="R600">
        <v>0.85</v>
      </c>
      <c r="S600">
        <v>25.395</v>
      </c>
      <c r="T600">
        <v>7.8679999999999994</v>
      </c>
      <c r="U600">
        <v>15.203200000000001</v>
      </c>
      <c r="V600">
        <v>2.360806083944663</v>
      </c>
      <c r="AC600">
        <v>62.16</v>
      </c>
      <c r="AD600">
        <v>59.89</v>
      </c>
      <c r="AH600" s="77">
        <f>IF(AND(M600&lt;Variables!$G$6,M600&gt;Variables!$G$5),0,1)</f>
        <v>1</v>
      </c>
      <c r="AI600" s="77">
        <f t="shared" si="18"/>
        <v>0</v>
      </c>
      <c r="AJ600" s="77">
        <f>IF(I600&gt;Variables!$G$7,0,1)</f>
        <v>1</v>
      </c>
      <c r="AK600" s="77">
        <f>IF(F600&gt;Variables!$G$8,0,1)</f>
        <v>1</v>
      </c>
      <c r="AL600" s="77">
        <f>IF(G600&gt;Variables!$G$9,0,1)</f>
        <v>1</v>
      </c>
      <c r="AM600" s="77">
        <f>IF(AND(K600&gt;Variables!$G$10,K600&lt;Variables!$G$11),0,1)</f>
        <v>1</v>
      </c>
      <c r="AN600" s="77">
        <f>IF(H600&lt;Variables!$G$13,1,0)</f>
        <v>0</v>
      </c>
      <c r="AO600" s="77">
        <f>IF(R600&lt;Variables!$G$12,0,1)</f>
        <v>0</v>
      </c>
      <c r="AP600" s="78">
        <f t="shared" si="19"/>
        <v>0</v>
      </c>
      <c r="AQ600" s="77">
        <f>IF(V600&lt;Variables!$G$15,1,0)</f>
        <v>1</v>
      </c>
      <c r="AR600">
        <v>0</v>
      </c>
      <c r="AS600">
        <v>0</v>
      </c>
      <c r="AT600">
        <v>1</v>
      </c>
      <c r="AU600">
        <v>0</v>
      </c>
      <c r="BA600">
        <v>-1.64</v>
      </c>
    </row>
    <row r="601" spans="3:53" x14ac:dyDescent="0.25">
      <c r="C601" t="s">
        <v>250</v>
      </c>
      <c r="D601" t="s">
        <v>249</v>
      </c>
      <c r="E601">
        <v>1.2</v>
      </c>
      <c r="F601">
        <v>10.09</v>
      </c>
      <c r="G601">
        <v>10.09</v>
      </c>
      <c r="H601">
        <v>-99999</v>
      </c>
      <c r="I601">
        <v>-99999</v>
      </c>
      <c r="J601" t="s">
        <v>75</v>
      </c>
      <c r="K601">
        <v>70.25</v>
      </c>
      <c r="L601">
        <v>-99999</v>
      </c>
      <c r="M601">
        <v>-99999</v>
      </c>
      <c r="N601">
        <v>1.1133333333333331</v>
      </c>
      <c r="O601">
        <v>7.7844311377245514</v>
      </c>
      <c r="P601">
        <v>21500</v>
      </c>
      <c r="Q601">
        <v>1001</v>
      </c>
      <c r="R601">
        <v>21.48</v>
      </c>
      <c r="S601">
        <v>25.395</v>
      </c>
      <c r="T601">
        <v>7.8679999999999994</v>
      </c>
      <c r="U601">
        <v>15.203200000000001</v>
      </c>
      <c r="V601">
        <v>-99999</v>
      </c>
      <c r="AC601">
        <v>1.2</v>
      </c>
      <c r="AD601">
        <v>1.06</v>
      </c>
      <c r="AH601" s="77">
        <f>IF(AND(M601&lt;Variables!$G$6,M601&gt;Variables!$G$5),0,1)</f>
        <v>1</v>
      </c>
      <c r="AI601" s="77">
        <f t="shared" si="18"/>
        <v>1</v>
      </c>
      <c r="AJ601" s="77">
        <f>IF(I601&gt;Variables!$G$7,0,1)</f>
        <v>1</v>
      </c>
      <c r="AK601" s="77">
        <f>IF(F601&gt;Variables!$G$8,0,1)</f>
        <v>0</v>
      </c>
      <c r="AL601" s="77">
        <f>IF(G601&gt;Variables!$G$9,0,1)</f>
        <v>1</v>
      </c>
      <c r="AM601" s="77">
        <f>IF(AND(K601&gt;Variables!$G$10,K601&lt;Variables!$G$11),0,1)</f>
        <v>1</v>
      </c>
      <c r="AN601" s="77">
        <f>IF(H601&lt;Variables!$G$13,1,0)</f>
        <v>1</v>
      </c>
      <c r="AO601" s="77">
        <f>IF(R601&lt;Variables!$G$12,0,1)</f>
        <v>1</v>
      </c>
      <c r="AP601" s="78">
        <f t="shared" si="19"/>
        <v>1</v>
      </c>
      <c r="AQ601" s="77">
        <f>IF(V601&lt;Variables!$G$15,1,0)</f>
        <v>1</v>
      </c>
      <c r="AR601">
        <v>0</v>
      </c>
      <c r="AS601">
        <v>0</v>
      </c>
      <c r="AT601">
        <v>1</v>
      </c>
      <c r="AU601">
        <v>0</v>
      </c>
      <c r="BA601">
        <v>-2.25</v>
      </c>
    </row>
    <row r="602" spans="3:53" x14ac:dyDescent="0.25">
      <c r="C602" t="s">
        <v>250</v>
      </c>
      <c r="D602" t="s">
        <v>175</v>
      </c>
      <c r="E602">
        <v>57.84</v>
      </c>
      <c r="F602">
        <v>8.23</v>
      </c>
      <c r="G602">
        <v>0.87</v>
      </c>
      <c r="H602">
        <v>-99999</v>
      </c>
      <c r="I602">
        <v>5.68</v>
      </c>
      <c r="J602" t="s">
        <v>75</v>
      </c>
      <c r="K602">
        <v>39.880000000000003</v>
      </c>
      <c r="L602">
        <v>57.842266666666667</v>
      </c>
      <c r="M602">
        <v>-0.29782143161747721</v>
      </c>
      <c r="N602">
        <v>57.800872413793108</v>
      </c>
      <c r="O602">
        <v>-0.22641944373468709</v>
      </c>
      <c r="P602">
        <v>168236</v>
      </c>
      <c r="Q602">
        <v>208562</v>
      </c>
      <c r="R602">
        <v>0.81</v>
      </c>
      <c r="S602">
        <v>25.395</v>
      </c>
      <c r="T602">
        <v>7.8679999999999994</v>
      </c>
      <c r="U602">
        <v>15.203200000000001</v>
      </c>
      <c r="V602">
        <v>2.2611958612816001</v>
      </c>
      <c r="AC602">
        <v>57.92</v>
      </c>
      <c r="AD602">
        <v>57.44</v>
      </c>
      <c r="AH602" s="77">
        <f>IF(AND(M602&lt;Variables!$G$6,M602&gt;Variables!$G$5),0,1)</f>
        <v>1</v>
      </c>
      <c r="AI602" s="77">
        <f t="shared" si="18"/>
        <v>0</v>
      </c>
      <c r="AJ602" s="77">
        <f>IF(I602&gt;Variables!$G$7,0,1)</f>
        <v>1</v>
      </c>
      <c r="AK602" s="77">
        <f>IF(F602&gt;Variables!$G$8,0,1)</f>
        <v>1</v>
      </c>
      <c r="AL602" s="77">
        <f>IF(G602&gt;Variables!$G$9,0,1)</f>
        <v>1</v>
      </c>
      <c r="AM602" s="77">
        <f>IF(AND(K602&gt;Variables!$G$10,K602&lt;Variables!$G$11),0,1)</f>
        <v>1</v>
      </c>
      <c r="AN602" s="77">
        <f>IF(H602&lt;Variables!$G$13,1,0)</f>
        <v>1</v>
      </c>
      <c r="AO602" s="77">
        <f>IF(R602&lt;Variables!$G$12,0,1)</f>
        <v>0</v>
      </c>
      <c r="AP602" s="78">
        <f t="shared" si="19"/>
        <v>1</v>
      </c>
      <c r="AQ602" s="77">
        <f>IF(V602&lt;Variables!$G$15,1,0)</f>
        <v>1</v>
      </c>
      <c r="AR602">
        <v>0</v>
      </c>
      <c r="AS602">
        <v>0</v>
      </c>
      <c r="AT602">
        <v>0</v>
      </c>
      <c r="AU602">
        <v>0</v>
      </c>
      <c r="BA602">
        <v>0</v>
      </c>
    </row>
    <row r="603" spans="3:53" x14ac:dyDescent="0.25">
      <c r="C603" t="s">
        <v>251</v>
      </c>
      <c r="D603" t="s">
        <v>83</v>
      </c>
      <c r="E603">
        <v>30.79</v>
      </c>
      <c r="F603">
        <v>7.96</v>
      </c>
      <c r="G603">
        <v>6.92</v>
      </c>
      <c r="H603">
        <v>24680</v>
      </c>
      <c r="I603">
        <v>1.413</v>
      </c>
      <c r="J603" t="s">
        <v>75</v>
      </c>
      <c r="K603">
        <v>27.84</v>
      </c>
      <c r="L603">
        <v>30.987735000000001</v>
      </c>
      <c r="M603">
        <v>-1.0737635390259921</v>
      </c>
      <c r="N603">
        <v>30.990606</v>
      </c>
      <c r="O603">
        <v>-1.08292816216631</v>
      </c>
      <c r="P603">
        <v>15305000</v>
      </c>
      <c r="Q603">
        <v>13870000</v>
      </c>
      <c r="R603">
        <v>1.1000000000000001</v>
      </c>
      <c r="S603">
        <v>24.533000000000001</v>
      </c>
      <c r="T603">
        <v>7.3170000000000002</v>
      </c>
      <c r="U603">
        <v>14.531599999999999</v>
      </c>
      <c r="V603">
        <v>2.0966214471430069</v>
      </c>
      <c r="AC603">
        <v>31</v>
      </c>
      <c r="AD603">
        <v>30.26</v>
      </c>
      <c r="AH603" s="77">
        <f>IF(AND(M603&lt;Variables!$G$6,M603&gt;Variables!$G$5),0,1)</f>
        <v>0</v>
      </c>
      <c r="AI603" s="77">
        <f t="shared" si="18"/>
        <v>1</v>
      </c>
      <c r="AJ603" s="77">
        <f>IF(I603&gt;Variables!$G$7,0,1)</f>
        <v>1</v>
      </c>
      <c r="AK603" s="77">
        <f>IF(F603&gt;Variables!$G$8,0,1)</f>
        <v>1</v>
      </c>
      <c r="AL603" s="77">
        <f>IF(G603&gt;Variables!$G$9,0,1)</f>
        <v>1</v>
      </c>
      <c r="AM603" s="77">
        <f>IF(AND(K603&gt;Variables!$G$10,K603&lt;Variables!$G$11),0,1)</f>
        <v>1</v>
      </c>
      <c r="AN603" s="77">
        <f>IF(H603&lt;Variables!$G$13,1,0)</f>
        <v>0</v>
      </c>
      <c r="AO603" s="77">
        <f>IF(R603&lt;Variables!$G$12,0,1)</f>
        <v>0</v>
      </c>
      <c r="AP603" s="78">
        <f t="shared" si="19"/>
        <v>1</v>
      </c>
      <c r="AQ603" s="77">
        <f>IF(V603&lt;Variables!$G$15,1,0)</f>
        <v>1</v>
      </c>
      <c r="AR603">
        <v>0</v>
      </c>
      <c r="AS603">
        <v>1</v>
      </c>
      <c r="AT603">
        <v>0</v>
      </c>
      <c r="AU603">
        <v>0</v>
      </c>
      <c r="BA603">
        <v>0.15</v>
      </c>
    </row>
    <row r="604" spans="3:53" x14ac:dyDescent="0.25">
      <c r="C604" t="s">
        <v>251</v>
      </c>
      <c r="D604" t="s">
        <v>175</v>
      </c>
      <c r="E604">
        <v>57.74</v>
      </c>
      <c r="F604">
        <v>8.4499999999999993</v>
      </c>
      <c r="G604">
        <v>0.87</v>
      </c>
      <c r="H604">
        <v>-99999</v>
      </c>
      <c r="I604">
        <v>5.68</v>
      </c>
      <c r="J604" t="s">
        <v>75</v>
      </c>
      <c r="K604">
        <v>42.42</v>
      </c>
      <c r="L604">
        <v>57.766249999999992</v>
      </c>
      <c r="M604">
        <v>-0.16661978231232011</v>
      </c>
      <c r="N604">
        <v>57.781478125000007</v>
      </c>
      <c r="O604">
        <v>-0.1929305525186493</v>
      </c>
      <c r="P604">
        <v>175086</v>
      </c>
      <c r="Q604">
        <v>208562</v>
      </c>
      <c r="R604">
        <v>0.84</v>
      </c>
      <c r="S604">
        <v>24.533000000000001</v>
      </c>
      <c r="T604">
        <v>7.3170000000000002</v>
      </c>
      <c r="U604">
        <v>14.531599999999999</v>
      </c>
      <c r="V604">
        <v>2.2891558340207299</v>
      </c>
      <c r="AC604">
        <v>57.92</v>
      </c>
      <c r="AD604">
        <v>57.44</v>
      </c>
      <c r="AH604" s="77">
        <f>IF(AND(M604&lt;Variables!$G$6,M604&gt;Variables!$G$5),0,1)</f>
        <v>1</v>
      </c>
      <c r="AI604" s="77">
        <f t="shared" si="18"/>
        <v>1</v>
      </c>
      <c r="AJ604" s="77">
        <f>IF(I604&gt;Variables!$G$7,0,1)</f>
        <v>1</v>
      </c>
      <c r="AK604" s="77">
        <f>IF(F604&gt;Variables!$G$8,0,1)</f>
        <v>1</v>
      </c>
      <c r="AL604" s="77">
        <f>IF(G604&gt;Variables!$G$9,0,1)</f>
        <v>1</v>
      </c>
      <c r="AM604" s="77">
        <f>IF(AND(K604&gt;Variables!$G$10,K604&lt;Variables!$G$11),0,1)</f>
        <v>1</v>
      </c>
      <c r="AN604" s="77">
        <f>IF(H604&lt;Variables!$G$13,1,0)</f>
        <v>1</v>
      </c>
      <c r="AO604" s="77">
        <f>IF(R604&lt;Variables!$G$12,0,1)</f>
        <v>0</v>
      </c>
      <c r="AP604" s="78">
        <f t="shared" si="19"/>
        <v>1</v>
      </c>
      <c r="AQ604" s="77">
        <f>IF(V604&lt;Variables!$G$15,1,0)</f>
        <v>1</v>
      </c>
      <c r="AR604">
        <v>0</v>
      </c>
      <c r="AS604">
        <v>0</v>
      </c>
      <c r="AT604">
        <v>0</v>
      </c>
      <c r="AU604">
        <v>0</v>
      </c>
      <c r="BA604">
        <v>0</v>
      </c>
    </row>
    <row r="605" spans="3:53" x14ac:dyDescent="0.25">
      <c r="C605" t="s">
        <v>251</v>
      </c>
      <c r="D605" t="s">
        <v>166</v>
      </c>
      <c r="E605">
        <v>53.76</v>
      </c>
      <c r="F605">
        <v>8.3699999999999992</v>
      </c>
      <c r="G605">
        <v>8.57</v>
      </c>
      <c r="H605">
        <v>8010</v>
      </c>
      <c r="I605">
        <v>199.01300000000001</v>
      </c>
      <c r="J605" t="s">
        <v>75</v>
      </c>
      <c r="K605">
        <v>39.43</v>
      </c>
      <c r="L605">
        <v>54.240099999999998</v>
      </c>
      <c r="M605">
        <v>-0.9957577511840785</v>
      </c>
      <c r="N605">
        <v>54.085806000000012</v>
      </c>
      <c r="O605">
        <v>-0.71332208675969866</v>
      </c>
      <c r="P605">
        <v>2290000</v>
      </c>
      <c r="Q605">
        <v>1484000</v>
      </c>
      <c r="R605">
        <v>1.54</v>
      </c>
      <c r="S605">
        <v>24.533000000000001</v>
      </c>
      <c r="T605">
        <v>7.3170000000000002</v>
      </c>
      <c r="U605">
        <v>14.531599999999999</v>
      </c>
      <c r="V605">
        <v>2.2529878410969011</v>
      </c>
      <c r="AC605">
        <v>54.38</v>
      </c>
      <c r="AD605">
        <v>52.52</v>
      </c>
      <c r="AH605" s="77">
        <f>IF(AND(M605&lt;Variables!$G$6,M605&gt;Variables!$G$5),0,1)</f>
        <v>1</v>
      </c>
      <c r="AI605" s="77">
        <f t="shared" si="18"/>
        <v>0</v>
      </c>
      <c r="AJ605" s="77">
        <f>IF(I605&gt;Variables!$G$7,0,1)</f>
        <v>0</v>
      </c>
      <c r="AK605" s="77">
        <f>IF(F605&gt;Variables!$G$8,0,1)</f>
        <v>1</v>
      </c>
      <c r="AL605" s="77">
        <f>IF(G605&gt;Variables!$G$9,0,1)</f>
        <v>1</v>
      </c>
      <c r="AM605" s="77">
        <f>IF(AND(K605&gt;Variables!$G$10,K605&lt;Variables!$G$11),0,1)</f>
        <v>1</v>
      </c>
      <c r="AN605" s="77">
        <f>IF(H605&lt;Variables!$G$13,1,0)</f>
        <v>0</v>
      </c>
      <c r="AO605" s="77">
        <f>IF(R605&lt;Variables!$G$12,0,1)</f>
        <v>0</v>
      </c>
      <c r="AP605" s="78">
        <f t="shared" si="19"/>
        <v>1</v>
      </c>
      <c r="AQ605" s="77">
        <f>IF(V605&lt;Variables!$G$15,1,0)</f>
        <v>1</v>
      </c>
      <c r="AR605">
        <v>0</v>
      </c>
      <c r="AS605">
        <v>0</v>
      </c>
      <c r="AT605">
        <v>1</v>
      </c>
      <c r="AU605">
        <v>0</v>
      </c>
      <c r="BA605">
        <v>-2.25</v>
      </c>
    </row>
    <row r="606" spans="3:53" x14ac:dyDescent="0.25">
      <c r="C606" t="s">
        <v>251</v>
      </c>
      <c r="D606" t="s">
        <v>129</v>
      </c>
      <c r="E606">
        <v>59.47</v>
      </c>
      <c r="F606">
        <v>7.37</v>
      </c>
      <c r="G606">
        <v>9.7200000000000006</v>
      </c>
      <c r="H606">
        <v>23990</v>
      </c>
      <c r="I606">
        <v>83085.107999999993</v>
      </c>
      <c r="J606" t="s">
        <v>75</v>
      </c>
      <c r="K606">
        <v>37.04</v>
      </c>
      <c r="L606">
        <v>60.203405000000011</v>
      </c>
      <c r="M606">
        <v>-1.5836396629061269</v>
      </c>
      <c r="N606">
        <v>60.95172800000001</v>
      </c>
      <c r="O606">
        <v>-2.7919274085223789</v>
      </c>
      <c r="P606">
        <v>146450000</v>
      </c>
      <c r="Q606">
        <v>146893000</v>
      </c>
      <c r="R606">
        <v>1</v>
      </c>
      <c r="S606">
        <v>24.533000000000001</v>
      </c>
      <c r="T606">
        <v>7.3170000000000002</v>
      </c>
      <c r="U606">
        <v>14.531599999999999</v>
      </c>
      <c r="V606">
        <v>2.21463580578527</v>
      </c>
      <c r="AC606">
        <v>63.83</v>
      </c>
      <c r="AD606">
        <v>58.07</v>
      </c>
      <c r="AH606" s="77">
        <f>IF(AND(M606&lt;Variables!$G$6,M606&gt;Variables!$G$5),0,1)</f>
        <v>0</v>
      </c>
      <c r="AI606" s="77">
        <f t="shared" si="18"/>
        <v>1</v>
      </c>
      <c r="AJ606" s="77">
        <f>IF(I606&gt;Variables!$G$7,0,1)</f>
        <v>0</v>
      </c>
      <c r="AK606" s="77">
        <f>IF(F606&gt;Variables!$G$8,0,1)</f>
        <v>1</v>
      </c>
      <c r="AL606" s="77">
        <f>IF(G606&gt;Variables!$G$9,0,1)</f>
        <v>1</v>
      </c>
      <c r="AM606" s="77">
        <f>IF(AND(K606&gt;Variables!$G$10,K606&lt;Variables!$G$11),0,1)</f>
        <v>1</v>
      </c>
      <c r="AN606" s="77">
        <f>IF(H606&lt;Variables!$G$13,1,0)</f>
        <v>0</v>
      </c>
      <c r="AO606" s="77">
        <f>IF(R606&lt;Variables!$G$12,0,1)</f>
        <v>0</v>
      </c>
      <c r="AP606" s="78">
        <f t="shared" si="19"/>
        <v>1</v>
      </c>
      <c r="AQ606" s="77">
        <f>IF(V606&lt;Variables!$G$15,1,0)</f>
        <v>1</v>
      </c>
      <c r="AR606">
        <v>0</v>
      </c>
      <c r="AS606">
        <v>0</v>
      </c>
      <c r="AT606">
        <v>1</v>
      </c>
      <c r="AU606">
        <v>0</v>
      </c>
      <c r="BA606">
        <v>-2.25</v>
      </c>
    </row>
    <row r="607" spans="3:53" x14ac:dyDescent="0.25">
      <c r="C607" t="s">
        <v>251</v>
      </c>
      <c r="D607" t="s">
        <v>184</v>
      </c>
      <c r="E607">
        <v>39.68</v>
      </c>
      <c r="F607">
        <v>7.37</v>
      </c>
      <c r="G607">
        <v>6.65</v>
      </c>
      <c r="H607">
        <v>5480</v>
      </c>
      <c r="I607">
        <v>76.492000000000004</v>
      </c>
      <c r="J607" t="s">
        <v>75</v>
      </c>
      <c r="K607">
        <v>34.229999999999997</v>
      </c>
      <c r="L607">
        <v>40.038483333333332</v>
      </c>
      <c r="M607">
        <v>-0.99525081910777846</v>
      </c>
      <c r="N607">
        <v>40.092734883720937</v>
      </c>
      <c r="O607">
        <v>-1.1292192588856349</v>
      </c>
      <c r="P607">
        <v>383874</v>
      </c>
      <c r="Q607">
        <v>872221</v>
      </c>
      <c r="R607">
        <v>0.44</v>
      </c>
      <c r="S607">
        <v>24.533000000000001</v>
      </c>
      <c r="T607">
        <v>7.3170000000000002</v>
      </c>
      <c r="U607">
        <v>14.531599999999999</v>
      </c>
      <c r="V607">
        <v>2.1841718568515538</v>
      </c>
      <c r="AC607">
        <v>39.799999999999997</v>
      </c>
      <c r="AD607">
        <v>37.840000000000003</v>
      </c>
      <c r="AH607" s="77">
        <f>IF(AND(M607&lt;Variables!$G$6,M607&gt;Variables!$G$5),0,1)</f>
        <v>1</v>
      </c>
      <c r="AI607" s="77">
        <f t="shared" si="18"/>
        <v>1</v>
      </c>
      <c r="AJ607" s="77">
        <f>IF(I607&gt;Variables!$G$7,0,1)</f>
        <v>0</v>
      </c>
      <c r="AK607" s="77">
        <f>IF(F607&gt;Variables!$G$8,0,1)</f>
        <v>1</v>
      </c>
      <c r="AL607" s="77">
        <f>IF(G607&gt;Variables!$G$9,0,1)</f>
        <v>1</v>
      </c>
      <c r="AM607" s="77">
        <f>IF(AND(K607&gt;Variables!$G$10,K607&lt;Variables!$G$11),0,1)</f>
        <v>1</v>
      </c>
      <c r="AN607" s="77">
        <f>IF(H607&lt;Variables!$G$13,1,0)</f>
        <v>0</v>
      </c>
      <c r="AO607" s="77">
        <f>IF(R607&lt;Variables!$G$12,0,1)</f>
        <v>0</v>
      </c>
      <c r="AP607" s="78">
        <f t="shared" si="19"/>
        <v>1</v>
      </c>
      <c r="AQ607" s="77">
        <f>IF(V607&lt;Variables!$G$15,1,0)</f>
        <v>1</v>
      </c>
      <c r="AR607">
        <v>0</v>
      </c>
      <c r="AS607">
        <v>0</v>
      </c>
      <c r="AT607">
        <v>1</v>
      </c>
      <c r="AU607">
        <v>0</v>
      </c>
      <c r="BA607">
        <v>-2.25</v>
      </c>
    </row>
    <row r="608" spans="3:53" x14ac:dyDescent="0.25">
      <c r="C608" t="s">
        <v>251</v>
      </c>
      <c r="D608" t="s">
        <v>231</v>
      </c>
      <c r="E608">
        <v>360.23</v>
      </c>
      <c r="F608">
        <v>7.23</v>
      </c>
      <c r="G608">
        <v>7.05</v>
      </c>
      <c r="H608">
        <v>56250</v>
      </c>
      <c r="I608">
        <v>-6.8650000000000002</v>
      </c>
      <c r="J608" t="s">
        <v>75</v>
      </c>
      <c r="K608">
        <v>34.99</v>
      </c>
      <c r="L608">
        <v>361.35493000000002</v>
      </c>
      <c r="M608">
        <v>-0.75685420979313045</v>
      </c>
      <c r="N608">
        <v>360.33325799999989</v>
      </c>
      <c r="O608">
        <v>-0.47546485425996488</v>
      </c>
      <c r="P608">
        <v>1726000</v>
      </c>
      <c r="Q608">
        <v>2076000</v>
      </c>
      <c r="R608">
        <v>0.83</v>
      </c>
      <c r="S608">
        <v>24.533000000000001</v>
      </c>
      <c r="T608">
        <v>7.3170000000000002</v>
      </c>
      <c r="U608">
        <v>14.531599999999999</v>
      </c>
      <c r="V608">
        <v>2.1983658271368052</v>
      </c>
      <c r="AC608">
        <v>363</v>
      </c>
      <c r="AD608">
        <v>353.6139</v>
      </c>
      <c r="AH608" s="77">
        <f>IF(AND(M608&lt;Variables!$G$6,M608&gt;Variables!$G$5),0,1)</f>
        <v>1</v>
      </c>
      <c r="AI608" s="77">
        <f t="shared" si="18"/>
        <v>0</v>
      </c>
      <c r="AJ608" s="77">
        <f>IF(I608&gt;Variables!$G$7,0,1)</f>
        <v>1</v>
      </c>
      <c r="AK608" s="77">
        <f>IF(F608&gt;Variables!$G$8,0,1)</f>
        <v>1</v>
      </c>
      <c r="AL608" s="77">
        <f>IF(G608&gt;Variables!$G$9,0,1)</f>
        <v>1</v>
      </c>
      <c r="AM608" s="77">
        <f>IF(AND(K608&gt;Variables!$G$10,K608&lt;Variables!$G$11),0,1)</f>
        <v>1</v>
      </c>
      <c r="AN608" s="77">
        <f>IF(H608&lt;Variables!$G$13,1,0)</f>
        <v>0</v>
      </c>
      <c r="AO608" s="77">
        <f>IF(R608&lt;Variables!$G$12,0,1)</f>
        <v>0</v>
      </c>
      <c r="AP608" s="78">
        <f t="shared" si="19"/>
        <v>1</v>
      </c>
      <c r="AQ608" s="77">
        <f>IF(V608&lt;Variables!$G$15,1,0)</f>
        <v>1</v>
      </c>
      <c r="AR608">
        <v>0</v>
      </c>
      <c r="AS608">
        <v>1</v>
      </c>
      <c r="AT608">
        <v>0</v>
      </c>
      <c r="AU608">
        <v>0</v>
      </c>
      <c r="BA608">
        <v>-0.03</v>
      </c>
    </row>
    <row r="609" spans="3:53" x14ac:dyDescent="0.25">
      <c r="C609" t="s">
        <v>251</v>
      </c>
      <c r="D609" t="s">
        <v>214</v>
      </c>
      <c r="E609">
        <v>5.35</v>
      </c>
      <c r="F609">
        <v>9.2200000000000006</v>
      </c>
      <c r="G609">
        <v>-5</v>
      </c>
      <c r="H609">
        <v>157.94999999999999</v>
      </c>
      <c r="I609">
        <v>-14.302</v>
      </c>
      <c r="J609" t="s">
        <v>74</v>
      </c>
      <c r="K609">
        <v>33.619999999999997</v>
      </c>
      <c r="L609">
        <v>5.5609421052631571</v>
      </c>
      <c r="M609">
        <v>-4.3327569448190628</v>
      </c>
      <c r="N609">
        <v>5.6570723404255334</v>
      </c>
      <c r="O609">
        <v>-5.958423724172798</v>
      </c>
      <c r="P609">
        <v>3900000</v>
      </c>
      <c r="Q609">
        <v>193950</v>
      </c>
      <c r="R609">
        <v>20.11</v>
      </c>
      <c r="S609">
        <v>24.533000000000001</v>
      </c>
      <c r="T609">
        <v>7.3170000000000002</v>
      </c>
      <c r="U609">
        <v>14.531599999999999</v>
      </c>
      <c r="V609">
        <v>2.104991906877574</v>
      </c>
      <c r="AC609">
        <v>5.6</v>
      </c>
      <c r="AD609">
        <v>5.15</v>
      </c>
      <c r="AH609" s="77">
        <f>IF(AND(M609&lt;Variables!$G$6,M609&gt;Variables!$G$5),0,1)</f>
        <v>0</v>
      </c>
      <c r="AI609" s="77">
        <f t="shared" si="18"/>
        <v>1</v>
      </c>
      <c r="AJ609" s="77">
        <f>IF(I609&gt;Variables!$G$7,0,1)</f>
        <v>1</v>
      </c>
      <c r="AK609" s="77">
        <f>IF(F609&gt;Variables!$G$8,0,1)</f>
        <v>0</v>
      </c>
      <c r="AL609" s="77">
        <f>IF(G609&gt;Variables!$G$9,0,1)</f>
        <v>1</v>
      </c>
      <c r="AM609" s="77">
        <f>IF(AND(K609&gt;Variables!$G$10,K609&lt;Variables!$G$11),0,1)</f>
        <v>1</v>
      </c>
      <c r="AN609" s="77">
        <f>IF(H609&lt;Variables!$G$13,1,0)</f>
        <v>1</v>
      </c>
      <c r="AO609" s="77">
        <f>IF(R609&lt;Variables!$G$12,0,1)</f>
        <v>1</v>
      </c>
      <c r="AP609" s="78">
        <f t="shared" si="19"/>
        <v>0</v>
      </c>
      <c r="AQ609" s="77">
        <f>IF(V609&lt;Variables!$G$15,1,0)</f>
        <v>1</v>
      </c>
      <c r="AR609">
        <v>0</v>
      </c>
      <c r="AS609">
        <v>0</v>
      </c>
      <c r="AT609">
        <v>1</v>
      </c>
      <c r="AU609">
        <v>0</v>
      </c>
      <c r="BA609">
        <v>-2.25</v>
      </c>
    </row>
    <row r="610" spans="3:53" x14ac:dyDescent="0.25">
      <c r="C610" t="s">
        <v>251</v>
      </c>
      <c r="D610" t="s">
        <v>240</v>
      </c>
      <c r="E610">
        <v>32.32</v>
      </c>
      <c r="F610">
        <v>7</v>
      </c>
      <c r="G610">
        <v>7.92</v>
      </c>
      <c r="H610">
        <v>6330</v>
      </c>
      <c r="I610">
        <v>-47.731999999999999</v>
      </c>
      <c r="J610" t="s">
        <v>75</v>
      </c>
      <c r="K610">
        <v>22.8</v>
      </c>
      <c r="L610">
        <v>32.633724999999998</v>
      </c>
      <c r="M610">
        <v>-1.4209992883129241</v>
      </c>
      <c r="N610">
        <v>32.617473999999987</v>
      </c>
      <c r="O610">
        <v>-1.3718842850920729</v>
      </c>
      <c r="P610">
        <v>2084000</v>
      </c>
      <c r="Q610">
        <v>3646000</v>
      </c>
      <c r="R610">
        <v>0.56999999999999995</v>
      </c>
      <c r="S610">
        <v>24.533000000000001</v>
      </c>
      <c r="T610">
        <v>7.3170000000000002</v>
      </c>
      <c r="U610">
        <v>14.531599999999999</v>
      </c>
      <c r="V610">
        <v>2.0105293718017179</v>
      </c>
      <c r="AC610">
        <v>32.808900000000001</v>
      </c>
      <c r="AD610">
        <v>31.92</v>
      </c>
      <c r="AH610" s="77">
        <f>IF(AND(M610&lt;Variables!$G$6,M610&gt;Variables!$G$5),0,1)</f>
        <v>0</v>
      </c>
      <c r="AI610" s="77">
        <f t="shared" si="18"/>
        <v>0</v>
      </c>
      <c r="AJ610" s="77">
        <f>IF(I610&gt;Variables!$G$7,0,1)</f>
        <v>1</v>
      </c>
      <c r="AK610" s="77">
        <f>IF(F610&gt;Variables!$G$8,0,1)</f>
        <v>1</v>
      </c>
      <c r="AL610" s="77">
        <f>IF(G610&gt;Variables!$G$9,0,1)</f>
        <v>1</v>
      </c>
      <c r="AM610" s="77">
        <f>IF(AND(K610&gt;Variables!$G$10,K610&lt;Variables!$G$11),0,1)</f>
        <v>1</v>
      </c>
      <c r="AN610" s="77">
        <f>IF(H610&lt;Variables!$G$13,1,0)</f>
        <v>0</v>
      </c>
      <c r="AO610" s="77">
        <f>IF(R610&lt;Variables!$G$12,0,1)</f>
        <v>0</v>
      </c>
      <c r="AP610" s="78">
        <f t="shared" si="19"/>
        <v>1</v>
      </c>
      <c r="AQ610" s="77">
        <f>IF(V610&lt;Variables!$G$15,1,0)</f>
        <v>1</v>
      </c>
      <c r="AR610">
        <v>0</v>
      </c>
      <c r="AS610">
        <v>1</v>
      </c>
      <c r="AT610">
        <v>0</v>
      </c>
      <c r="AU610">
        <v>0</v>
      </c>
      <c r="BA610">
        <v>0.41</v>
      </c>
    </row>
    <row r="611" spans="3:53" x14ac:dyDescent="0.25">
      <c r="C611" t="s">
        <v>251</v>
      </c>
      <c r="D611" t="s">
        <v>149</v>
      </c>
      <c r="E611">
        <v>20.87</v>
      </c>
      <c r="F611">
        <v>6.48</v>
      </c>
      <c r="G611">
        <v>6.37</v>
      </c>
      <c r="H611">
        <v>2850</v>
      </c>
      <c r="I611">
        <v>-37.243000000000002</v>
      </c>
      <c r="J611" t="s">
        <v>75</v>
      </c>
      <c r="K611">
        <v>50.39</v>
      </c>
      <c r="L611">
        <v>20.940999999999999</v>
      </c>
      <c r="M611">
        <v>-0.29129458956116472</v>
      </c>
      <c r="N611">
        <v>20.88643571428571</v>
      </c>
      <c r="O611">
        <v>-3.0812889158071739E-2</v>
      </c>
      <c r="P611">
        <v>80476</v>
      </c>
      <c r="Q611">
        <v>304376</v>
      </c>
      <c r="R611">
        <v>0.26</v>
      </c>
      <c r="S611">
        <v>24.533000000000001</v>
      </c>
      <c r="T611">
        <v>7.3170000000000002</v>
      </c>
      <c r="U611">
        <v>14.531599999999999</v>
      </c>
      <c r="V611">
        <v>2.3789421502507051</v>
      </c>
      <c r="AC611">
        <v>21</v>
      </c>
      <c r="AD611">
        <v>20.59</v>
      </c>
      <c r="AH611" s="77">
        <f>IF(AND(M611&lt;Variables!$G$6,M611&gt;Variables!$G$5),0,1)</f>
        <v>1</v>
      </c>
      <c r="AI611" s="77">
        <f t="shared" si="18"/>
        <v>0</v>
      </c>
      <c r="AJ611" s="77">
        <f>IF(I611&gt;Variables!$G$7,0,1)</f>
        <v>1</v>
      </c>
      <c r="AK611" s="77">
        <f>IF(F611&gt;Variables!$G$8,0,1)</f>
        <v>1</v>
      </c>
      <c r="AL611" s="77">
        <f>IF(G611&gt;Variables!$G$9,0,1)</f>
        <v>1</v>
      </c>
      <c r="AM611" s="77">
        <f>IF(AND(K611&gt;Variables!$G$10,K611&lt;Variables!$G$11),0,1)</f>
        <v>1</v>
      </c>
      <c r="AN611" s="77">
        <f>IF(H611&lt;Variables!$G$13,1,0)</f>
        <v>0</v>
      </c>
      <c r="AO611" s="77">
        <f>IF(R611&lt;Variables!$G$12,0,1)</f>
        <v>0</v>
      </c>
      <c r="AP611" s="78">
        <f t="shared" si="19"/>
        <v>1</v>
      </c>
      <c r="AQ611" s="77">
        <f>IF(V611&lt;Variables!$G$15,1,0)</f>
        <v>1</v>
      </c>
      <c r="AR611">
        <v>0</v>
      </c>
      <c r="AS611">
        <v>0</v>
      </c>
      <c r="AT611">
        <v>0</v>
      </c>
      <c r="AU611">
        <v>1</v>
      </c>
      <c r="BA611">
        <v>-0.08</v>
      </c>
    </row>
    <row r="612" spans="3:53" x14ac:dyDescent="0.25">
      <c r="C612" t="s">
        <v>251</v>
      </c>
      <c r="D612" t="s">
        <v>212</v>
      </c>
      <c r="E612">
        <v>4.24</v>
      </c>
      <c r="F612">
        <v>31.19</v>
      </c>
      <c r="G612">
        <v>-25.92</v>
      </c>
      <c r="H612">
        <v>12.78</v>
      </c>
      <c r="I612">
        <v>-4.0000000000000001E-3</v>
      </c>
      <c r="J612" t="s">
        <v>74</v>
      </c>
      <c r="K612">
        <v>53.87</v>
      </c>
      <c r="L612">
        <v>4.254385000000001</v>
      </c>
      <c r="M612">
        <v>0.64204344458714624</v>
      </c>
      <c r="N612">
        <v>4.2751279999999996</v>
      </c>
      <c r="O612">
        <v>0.1537263913501386</v>
      </c>
      <c r="P612">
        <v>64530000</v>
      </c>
      <c r="Q612">
        <v>441580</v>
      </c>
      <c r="R612">
        <v>146.13</v>
      </c>
      <c r="S612">
        <v>24.533000000000001</v>
      </c>
      <c r="T612">
        <v>7.3170000000000002</v>
      </c>
      <c r="U612">
        <v>14.531599999999999</v>
      </c>
      <c r="V612">
        <v>2.3832242333596989</v>
      </c>
      <c r="AC612">
        <v>4.3600000000000003</v>
      </c>
      <c r="AD612">
        <v>3.91</v>
      </c>
      <c r="AH612" s="77">
        <f>IF(AND(M612&lt;Variables!$G$6,M612&gt;Variables!$G$5),0,1)</f>
        <v>1</v>
      </c>
      <c r="AI612" s="77">
        <f t="shared" si="18"/>
        <v>1</v>
      </c>
      <c r="AJ612" s="77">
        <f>IF(I612&gt;Variables!$G$7,0,1)</f>
        <v>1</v>
      </c>
      <c r="AK612" s="77">
        <f>IF(F612&gt;Variables!$G$8,0,1)</f>
        <v>0</v>
      </c>
      <c r="AL612" s="77">
        <f>IF(G612&gt;Variables!$G$9,0,1)</f>
        <v>1</v>
      </c>
      <c r="AM612" s="77">
        <f>IF(AND(K612&gt;Variables!$G$10,K612&lt;Variables!$G$11),0,1)</f>
        <v>1</v>
      </c>
      <c r="AN612" s="77">
        <f>IF(H612&lt;Variables!$G$13,1,0)</f>
        <v>1</v>
      </c>
      <c r="AO612" s="77">
        <f>IF(R612&lt;Variables!$G$12,0,1)</f>
        <v>1</v>
      </c>
      <c r="AP612" s="78">
        <f t="shared" si="19"/>
        <v>0</v>
      </c>
      <c r="AQ612" s="77">
        <f>IF(V612&lt;Variables!$G$15,1,0)</f>
        <v>1</v>
      </c>
      <c r="AR612">
        <v>0</v>
      </c>
      <c r="AS612">
        <v>0</v>
      </c>
      <c r="AT612">
        <v>1</v>
      </c>
      <c r="AU612">
        <v>0</v>
      </c>
      <c r="BA612">
        <v>-2.25</v>
      </c>
    </row>
    <row r="613" spans="3:53" x14ac:dyDescent="0.25">
      <c r="C613" t="s">
        <v>251</v>
      </c>
      <c r="D613" t="s">
        <v>151</v>
      </c>
      <c r="E613">
        <v>126.76</v>
      </c>
      <c r="F613">
        <v>8.66</v>
      </c>
      <c r="G613">
        <v>10.49</v>
      </c>
      <c r="H613">
        <v>8109.9999999999991</v>
      </c>
      <c r="I613">
        <v>-41.768999999999998</v>
      </c>
      <c r="J613" t="s">
        <v>75</v>
      </c>
      <c r="K613">
        <v>31.6</v>
      </c>
      <c r="L613">
        <v>128.39697000000001</v>
      </c>
      <c r="M613">
        <v>-1.524155904925137</v>
      </c>
      <c r="N613">
        <v>127.745256</v>
      </c>
      <c r="O613">
        <v>-1.0217647534402261</v>
      </c>
      <c r="P613">
        <v>904611</v>
      </c>
      <c r="Q613">
        <v>898929</v>
      </c>
      <c r="R613">
        <v>1.01</v>
      </c>
      <c r="S613">
        <v>24.533000000000001</v>
      </c>
      <c r="T613">
        <v>7.3170000000000002</v>
      </c>
      <c r="U613">
        <v>14.531599999999999</v>
      </c>
      <c r="V613">
        <v>2.135011628065056</v>
      </c>
      <c r="AC613">
        <v>131.84</v>
      </c>
      <c r="AD613">
        <v>126.36</v>
      </c>
      <c r="AH613" s="77">
        <f>IF(AND(M613&lt;Variables!$G$6,M613&gt;Variables!$G$5),0,1)</f>
        <v>0</v>
      </c>
      <c r="AI613" s="77">
        <f t="shared" si="18"/>
        <v>0</v>
      </c>
      <c r="AJ613" s="77">
        <f>IF(I613&gt;Variables!$G$7,0,1)</f>
        <v>1</v>
      </c>
      <c r="AK613" s="77">
        <f>IF(F613&gt;Variables!$G$8,0,1)</f>
        <v>1</v>
      </c>
      <c r="AL613" s="77">
        <f>IF(G613&gt;Variables!$G$9,0,1)</f>
        <v>1</v>
      </c>
      <c r="AM613" s="77">
        <f>IF(AND(K613&gt;Variables!$G$10,K613&lt;Variables!$G$11),0,1)</f>
        <v>1</v>
      </c>
      <c r="AN613" s="77">
        <f>IF(H613&lt;Variables!$G$13,1,0)</f>
        <v>0</v>
      </c>
      <c r="AO613" s="77">
        <f>IF(R613&lt;Variables!$G$12,0,1)</f>
        <v>0</v>
      </c>
      <c r="AP613" s="78">
        <f t="shared" si="19"/>
        <v>1</v>
      </c>
      <c r="AQ613" s="77">
        <f>IF(V613&lt;Variables!$G$15,1,0)</f>
        <v>1</v>
      </c>
      <c r="AR613">
        <v>1</v>
      </c>
      <c r="AS613">
        <v>0</v>
      </c>
      <c r="AT613">
        <v>0</v>
      </c>
      <c r="AU613">
        <v>0</v>
      </c>
      <c r="BA613">
        <v>1.03</v>
      </c>
    </row>
    <row r="614" spans="3:53" x14ac:dyDescent="0.25">
      <c r="C614" t="s">
        <v>251</v>
      </c>
      <c r="D614" t="s">
        <v>216</v>
      </c>
      <c r="E614">
        <v>47.43</v>
      </c>
      <c r="F614">
        <v>7.64</v>
      </c>
      <c r="G614">
        <v>3.38</v>
      </c>
      <c r="H614">
        <v>2660</v>
      </c>
      <c r="I614">
        <v>1.147</v>
      </c>
      <c r="J614" t="s">
        <v>74</v>
      </c>
      <c r="K614">
        <v>40.33</v>
      </c>
      <c r="L614">
        <v>47.452011111111112</v>
      </c>
      <c r="M614">
        <v>-0.29927311358539488</v>
      </c>
      <c r="N614">
        <v>47.499478260869573</v>
      </c>
      <c r="O614">
        <v>-0.39890598340667921</v>
      </c>
      <c r="P614">
        <v>101061</v>
      </c>
      <c r="Q614">
        <v>141185</v>
      </c>
      <c r="R614">
        <v>0.72</v>
      </c>
      <c r="S614">
        <v>24.533000000000001</v>
      </c>
      <c r="T614">
        <v>7.3170000000000002</v>
      </c>
      <c r="U614">
        <v>14.531599999999999</v>
      </c>
      <c r="V614">
        <v>2.266242112681045</v>
      </c>
      <c r="AC614">
        <v>47.42</v>
      </c>
      <c r="AD614">
        <v>46.42</v>
      </c>
      <c r="AH614" s="77">
        <f>IF(AND(M614&lt;Variables!$G$6,M614&gt;Variables!$G$5),0,1)</f>
        <v>1</v>
      </c>
      <c r="AI614" s="77">
        <f t="shared" si="18"/>
        <v>1</v>
      </c>
      <c r="AJ614" s="77">
        <f>IF(I614&gt;Variables!$G$7,0,1)</f>
        <v>1</v>
      </c>
      <c r="AK614" s="77">
        <f>IF(F614&gt;Variables!$G$8,0,1)</f>
        <v>1</v>
      </c>
      <c r="AL614" s="77">
        <f>IF(G614&gt;Variables!$G$9,0,1)</f>
        <v>1</v>
      </c>
      <c r="AM614" s="77">
        <f>IF(AND(K614&gt;Variables!$G$10,K614&lt;Variables!$G$11),0,1)</f>
        <v>1</v>
      </c>
      <c r="AN614" s="77">
        <f>IF(H614&lt;Variables!$G$13,1,0)</f>
        <v>0</v>
      </c>
      <c r="AO614" s="77">
        <f>IF(R614&lt;Variables!$G$12,0,1)</f>
        <v>0</v>
      </c>
      <c r="AP614" s="78">
        <f t="shared" si="19"/>
        <v>0</v>
      </c>
      <c r="AQ614" s="77">
        <f>IF(V614&lt;Variables!$G$15,1,0)</f>
        <v>1</v>
      </c>
      <c r="AR614">
        <v>0</v>
      </c>
      <c r="AS614">
        <v>1</v>
      </c>
      <c r="AT614">
        <v>0</v>
      </c>
      <c r="AU614">
        <v>0</v>
      </c>
      <c r="BA614">
        <v>-0.49</v>
      </c>
    </row>
    <row r="615" spans="3:53" x14ac:dyDescent="0.25">
      <c r="C615" t="s">
        <v>251</v>
      </c>
      <c r="D615" t="s">
        <v>136</v>
      </c>
      <c r="E615">
        <v>60.75</v>
      </c>
      <c r="F615">
        <v>6.91</v>
      </c>
      <c r="G615">
        <v>6.34</v>
      </c>
      <c r="H615">
        <v>3960</v>
      </c>
      <c r="I615">
        <v>47.865000000000002</v>
      </c>
      <c r="J615" t="s">
        <v>74</v>
      </c>
      <c r="K615">
        <v>41.37</v>
      </c>
      <c r="L615">
        <v>61.290500000000009</v>
      </c>
      <c r="M615">
        <v>-1.1918649709172</v>
      </c>
      <c r="N615">
        <v>60.657353999999998</v>
      </c>
      <c r="O615">
        <v>-0.16049826373896189</v>
      </c>
      <c r="P615">
        <v>985824</v>
      </c>
      <c r="Q615">
        <v>1136000</v>
      </c>
      <c r="R615">
        <v>0.87</v>
      </c>
      <c r="S615">
        <v>24.533000000000001</v>
      </c>
      <c r="T615">
        <v>7.3170000000000002</v>
      </c>
      <c r="U615">
        <v>14.531599999999999</v>
      </c>
      <c r="V615">
        <v>2.278876314153091</v>
      </c>
      <c r="AC615">
        <v>62.16</v>
      </c>
      <c r="AD615">
        <v>59.89</v>
      </c>
      <c r="AH615" s="77">
        <f>IF(AND(M615&lt;Variables!$G$6,M615&gt;Variables!$G$5),0,1)</f>
        <v>0</v>
      </c>
      <c r="AI615" s="77">
        <f t="shared" si="18"/>
        <v>0</v>
      </c>
      <c r="AJ615" s="77">
        <f>IF(I615&gt;Variables!$G$7,0,1)</f>
        <v>1</v>
      </c>
      <c r="AK615" s="77">
        <f>IF(F615&gt;Variables!$G$8,0,1)</f>
        <v>1</v>
      </c>
      <c r="AL615" s="77">
        <f>IF(G615&gt;Variables!$G$9,0,1)</f>
        <v>1</v>
      </c>
      <c r="AM615" s="77">
        <f>IF(AND(K615&gt;Variables!$G$10,K615&lt;Variables!$G$11),0,1)</f>
        <v>1</v>
      </c>
      <c r="AN615" s="77">
        <f>IF(H615&lt;Variables!$G$13,1,0)</f>
        <v>0</v>
      </c>
      <c r="AO615" s="77">
        <f>IF(R615&lt;Variables!$G$12,0,1)</f>
        <v>0</v>
      </c>
      <c r="AP615" s="78">
        <f t="shared" si="19"/>
        <v>0</v>
      </c>
      <c r="AQ615" s="77">
        <f>IF(V615&lt;Variables!$G$15,1,0)</f>
        <v>1</v>
      </c>
      <c r="AR615">
        <v>1</v>
      </c>
      <c r="AS615">
        <v>0</v>
      </c>
      <c r="AT615">
        <v>0</v>
      </c>
      <c r="AU615">
        <v>0</v>
      </c>
      <c r="BA615">
        <v>0.45</v>
      </c>
    </row>
    <row r="616" spans="3:53" x14ac:dyDescent="0.25">
      <c r="C616" t="s">
        <v>251</v>
      </c>
      <c r="D616" t="s">
        <v>252</v>
      </c>
      <c r="E616">
        <v>41.69</v>
      </c>
      <c r="F616">
        <v>7.02</v>
      </c>
      <c r="G616">
        <v>6.88</v>
      </c>
      <c r="H616">
        <v>5250</v>
      </c>
      <c r="I616">
        <v>-1.2110000000000001</v>
      </c>
      <c r="J616" t="s">
        <v>75</v>
      </c>
      <c r="K616">
        <v>36.619999999999997</v>
      </c>
      <c r="L616">
        <v>41.7928</v>
      </c>
      <c r="M616">
        <v>-0.72452671273520253</v>
      </c>
      <c r="N616">
        <v>41.61711224489796</v>
      </c>
      <c r="O616">
        <v>-0.30543264066463799</v>
      </c>
      <c r="P616">
        <v>472085</v>
      </c>
      <c r="Q616">
        <v>922442</v>
      </c>
      <c r="R616">
        <v>0.51</v>
      </c>
      <c r="S616">
        <v>24.533000000000001</v>
      </c>
      <c r="T616">
        <v>7.3170000000000002</v>
      </c>
      <c r="U616">
        <v>14.531599999999999</v>
      </c>
      <c r="V616">
        <v>2.2192241390325611</v>
      </c>
      <c r="AC616">
        <v>41.784999999999997</v>
      </c>
      <c r="AD616">
        <v>40.71</v>
      </c>
      <c r="AH616" s="77">
        <f>IF(AND(M616&lt;Variables!$G$6,M616&gt;Variables!$G$5),0,1)</f>
        <v>1</v>
      </c>
      <c r="AI616" s="77">
        <f t="shared" si="18"/>
        <v>0</v>
      </c>
      <c r="AJ616" s="77">
        <f>IF(I616&gt;Variables!$G$7,0,1)</f>
        <v>1</v>
      </c>
      <c r="AK616" s="77">
        <f>IF(F616&gt;Variables!$G$8,0,1)</f>
        <v>1</v>
      </c>
      <c r="AL616" s="77">
        <f>IF(G616&gt;Variables!$G$9,0,1)</f>
        <v>1</v>
      </c>
      <c r="AM616" s="77">
        <f>IF(AND(K616&gt;Variables!$G$10,K616&lt;Variables!$G$11),0,1)</f>
        <v>1</v>
      </c>
      <c r="AN616" s="77">
        <f>IF(H616&lt;Variables!$G$13,1,0)</f>
        <v>0</v>
      </c>
      <c r="AO616" s="77">
        <f>IF(R616&lt;Variables!$G$12,0,1)</f>
        <v>0</v>
      </c>
      <c r="AP616" s="78">
        <f t="shared" si="19"/>
        <v>1</v>
      </c>
      <c r="AQ616" s="77">
        <f>IF(V616&lt;Variables!$G$15,1,0)</f>
        <v>1</v>
      </c>
      <c r="AR616">
        <v>0</v>
      </c>
      <c r="AS616">
        <v>0</v>
      </c>
      <c r="AT616">
        <v>1</v>
      </c>
      <c r="AU616">
        <v>0</v>
      </c>
      <c r="BA616">
        <v>-2.25</v>
      </c>
    </row>
    <row r="617" spans="3:53" x14ac:dyDescent="0.25">
      <c r="C617" t="s">
        <v>251</v>
      </c>
      <c r="D617" t="s">
        <v>174</v>
      </c>
      <c r="E617">
        <v>30.44</v>
      </c>
      <c r="F617">
        <v>13.77</v>
      </c>
      <c r="G617">
        <v>12.78</v>
      </c>
      <c r="H617">
        <v>404.55</v>
      </c>
      <c r="I617">
        <v>123.821</v>
      </c>
      <c r="J617" t="s">
        <v>75</v>
      </c>
      <c r="K617">
        <v>41.24</v>
      </c>
      <c r="L617">
        <v>30.364788888888899</v>
      </c>
      <c r="M617">
        <v>-1.5771191120148489E-2</v>
      </c>
      <c r="N617">
        <v>30.78382083333333</v>
      </c>
      <c r="O617">
        <v>-1.37676487797906</v>
      </c>
      <c r="P617">
        <v>376454</v>
      </c>
      <c r="Q617">
        <v>701001</v>
      </c>
      <c r="R617">
        <v>0.54</v>
      </c>
      <c r="S617">
        <v>24.533000000000001</v>
      </c>
      <c r="T617">
        <v>7.3170000000000002</v>
      </c>
      <c r="U617">
        <v>14.531599999999999</v>
      </c>
      <c r="V617">
        <v>2.2762574574975178</v>
      </c>
      <c r="AC617">
        <v>30.966000000000001</v>
      </c>
      <c r="AD617">
        <v>27.67</v>
      </c>
      <c r="AH617" s="77">
        <f>IF(AND(M617&lt;Variables!$G$6,M617&gt;Variables!$G$5),0,1)</f>
        <v>1</v>
      </c>
      <c r="AI617" s="77">
        <f t="shared" si="18"/>
        <v>1</v>
      </c>
      <c r="AJ617" s="77">
        <f>IF(I617&gt;Variables!$G$7,0,1)</f>
        <v>0</v>
      </c>
      <c r="AK617" s="77">
        <f>IF(F617&gt;Variables!$G$8,0,1)</f>
        <v>0</v>
      </c>
      <c r="AL617" s="77">
        <f>IF(G617&gt;Variables!$G$9,0,1)</f>
        <v>0</v>
      </c>
      <c r="AM617" s="77">
        <f>IF(AND(K617&gt;Variables!$G$10,K617&lt;Variables!$G$11),0,1)</f>
        <v>1</v>
      </c>
      <c r="AN617" s="77">
        <f>IF(H617&lt;Variables!$G$13,1,0)</f>
        <v>1</v>
      </c>
      <c r="AO617" s="77">
        <f>IF(R617&lt;Variables!$G$12,0,1)</f>
        <v>0</v>
      </c>
      <c r="AP617" s="78">
        <f t="shared" si="19"/>
        <v>1</v>
      </c>
      <c r="AQ617" s="77">
        <f>IF(V617&lt;Variables!$G$15,1,0)</f>
        <v>1</v>
      </c>
      <c r="AR617">
        <v>0</v>
      </c>
      <c r="AS617">
        <v>0</v>
      </c>
      <c r="AT617">
        <v>1</v>
      </c>
      <c r="AU617">
        <v>0</v>
      </c>
      <c r="BA617">
        <v>-2.25</v>
      </c>
    </row>
    <row r="618" spans="3:53" x14ac:dyDescent="0.25">
      <c r="C618" t="s">
        <v>251</v>
      </c>
      <c r="D618" t="s">
        <v>218</v>
      </c>
      <c r="E618">
        <v>11.9</v>
      </c>
      <c r="F618">
        <v>20.89</v>
      </c>
      <c r="G618">
        <v>-13.36</v>
      </c>
      <c r="H618">
        <v>89.12</v>
      </c>
      <c r="I618">
        <v>-46.52</v>
      </c>
      <c r="J618" t="s">
        <v>75</v>
      </c>
      <c r="K618">
        <v>39.68</v>
      </c>
      <c r="L618">
        <v>12.124710526315789</v>
      </c>
      <c r="M618">
        <v>-2.100755525362537</v>
      </c>
      <c r="N618">
        <v>12.07305306122449</v>
      </c>
      <c r="O618">
        <v>-1.6818700306772001</v>
      </c>
      <c r="P618">
        <v>5900000</v>
      </c>
      <c r="Q618">
        <v>138930</v>
      </c>
      <c r="R618">
        <v>42.47</v>
      </c>
      <c r="S618">
        <v>24.533000000000001</v>
      </c>
      <c r="T618">
        <v>7.3170000000000002</v>
      </c>
      <c r="U618">
        <v>14.531599999999999</v>
      </c>
      <c r="V618">
        <v>2.2520931898606369</v>
      </c>
      <c r="AC618">
        <v>13</v>
      </c>
      <c r="AD618">
        <v>11.45</v>
      </c>
      <c r="AH618" s="77">
        <f>IF(AND(M618&lt;Variables!$G$6,M618&gt;Variables!$G$5),0,1)</f>
        <v>0</v>
      </c>
      <c r="AI618" s="77">
        <f t="shared" si="18"/>
        <v>0</v>
      </c>
      <c r="AJ618" s="77">
        <f>IF(I618&gt;Variables!$G$7,0,1)</f>
        <v>1</v>
      </c>
      <c r="AK618" s="77">
        <f>IF(F618&gt;Variables!$G$8,0,1)</f>
        <v>0</v>
      </c>
      <c r="AL618" s="77">
        <f>IF(G618&gt;Variables!$G$9,0,1)</f>
        <v>1</v>
      </c>
      <c r="AM618" s="77">
        <f>IF(AND(K618&gt;Variables!$G$10,K618&lt;Variables!$G$11),0,1)</f>
        <v>1</v>
      </c>
      <c r="AN618" s="77">
        <f>IF(H618&lt;Variables!$G$13,1,0)</f>
        <v>1</v>
      </c>
      <c r="AO618" s="77">
        <f>IF(R618&lt;Variables!$G$12,0,1)</f>
        <v>1</v>
      </c>
      <c r="AP618" s="78">
        <f t="shared" si="19"/>
        <v>1</v>
      </c>
      <c r="AQ618" s="77">
        <f>IF(V618&lt;Variables!$G$15,1,0)</f>
        <v>1</v>
      </c>
      <c r="AR618">
        <v>1</v>
      </c>
      <c r="AS618">
        <v>0</v>
      </c>
      <c r="AT618">
        <v>0</v>
      </c>
      <c r="AU618">
        <v>0</v>
      </c>
      <c r="BA618">
        <v>2</v>
      </c>
    </row>
    <row r="619" spans="3:53" x14ac:dyDescent="0.25">
      <c r="C619" t="s">
        <v>251</v>
      </c>
      <c r="D619" t="s">
        <v>219</v>
      </c>
      <c r="E619">
        <v>2.67</v>
      </c>
      <c r="F619">
        <v>19.28</v>
      </c>
      <c r="G619">
        <v>13.11</v>
      </c>
      <c r="H619">
        <v>417.61</v>
      </c>
      <c r="I619">
        <v>0.88100000000000001</v>
      </c>
      <c r="J619" t="s">
        <v>75</v>
      </c>
      <c r="K619">
        <v>33.5</v>
      </c>
      <c r="L619">
        <v>2.7426750000000002</v>
      </c>
      <c r="M619">
        <v>-2.6716617900407522</v>
      </c>
      <c r="N619">
        <v>2.8543059999999998</v>
      </c>
      <c r="O619">
        <v>-6.4781421473380858</v>
      </c>
      <c r="P619">
        <v>31840000</v>
      </c>
      <c r="Q619">
        <v>1300000</v>
      </c>
      <c r="R619">
        <v>24.49</v>
      </c>
      <c r="S619">
        <v>24.533000000000001</v>
      </c>
      <c r="T619">
        <v>7.3170000000000002</v>
      </c>
      <c r="U619">
        <v>14.531599999999999</v>
      </c>
      <c r="V619">
        <v>2.138213178922038</v>
      </c>
      <c r="AC619">
        <v>3.02</v>
      </c>
      <c r="AD619">
        <v>2.5299999999999998</v>
      </c>
      <c r="AH619" s="77">
        <f>IF(AND(M619&lt;Variables!$G$6,M619&gt;Variables!$G$5),0,1)</f>
        <v>0</v>
      </c>
      <c r="AI619" s="77">
        <f t="shared" si="18"/>
        <v>1</v>
      </c>
      <c r="AJ619" s="77">
        <f>IF(I619&gt;Variables!$G$7,0,1)</f>
        <v>1</v>
      </c>
      <c r="AK619" s="77">
        <f>IF(F619&gt;Variables!$G$8,0,1)</f>
        <v>0</v>
      </c>
      <c r="AL619" s="77">
        <f>IF(G619&gt;Variables!$G$9,0,1)</f>
        <v>0</v>
      </c>
      <c r="AM619" s="77">
        <f>IF(AND(K619&gt;Variables!$G$10,K619&lt;Variables!$G$11),0,1)</f>
        <v>1</v>
      </c>
      <c r="AN619" s="77">
        <f>IF(H619&lt;Variables!$G$13,1,0)</f>
        <v>1</v>
      </c>
      <c r="AO619" s="77">
        <f>IF(R619&lt;Variables!$G$12,0,1)</f>
        <v>1</v>
      </c>
      <c r="AP619" s="78">
        <f t="shared" si="19"/>
        <v>1</v>
      </c>
      <c r="AQ619" s="77">
        <f>IF(V619&lt;Variables!$G$15,1,0)</f>
        <v>1</v>
      </c>
      <c r="AR619">
        <v>1</v>
      </c>
      <c r="AS619">
        <v>0</v>
      </c>
      <c r="AT619">
        <v>0</v>
      </c>
      <c r="AU619">
        <v>0</v>
      </c>
      <c r="BA619">
        <v>2</v>
      </c>
    </row>
    <row r="620" spans="3:53" x14ac:dyDescent="0.25">
      <c r="C620" t="s">
        <v>251</v>
      </c>
      <c r="D620" t="s">
        <v>249</v>
      </c>
      <c r="E620">
        <v>1.2</v>
      </c>
      <c r="F620">
        <v>10.09</v>
      </c>
      <c r="G620">
        <v>10.09</v>
      </c>
      <c r="H620">
        <v>-99999</v>
      </c>
      <c r="I620">
        <v>-99999</v>
      </c>
      <c r="J620" t="s">
        <v>75</v>
      </c>
      <c r="K620">
        <v>70.25</v>
      </c>
      <c r="L620">
        <v>-99999</v>
      </c>
      <c r="M620">
        <v>-99999</v>
      </c>
      <c r="N620">
        <v>1.125</v>
      </c>
      <c r="O620">
        <v>6.6666666666666634</v>
      </c>
      <c r="P620">
        <v>21500</v>
      </c>
      <c r="Q620">
        <v>1001</v>
      </c>
      <c r="R620">
        <v>21.48</v>
      </c>
      <c r="S620">
        <v>24.533000000000001</v>
      </c>
      <c r="T620">
        <v>7.3170000000000002</v>
      </c>
      <c r="U620">
        <v>14.531599999999999</v>
      </c>
      <c r="V620">
        <v>-99999</v>
      </c>
      <c r="AC620">
        <v>1.2</v>
      </c>
      <c r="AD620">
        <v>1.06</v>
      </c>
      <c r="AH620" s="77">
        <f>IF(AND(M620&lt;Variables!$G$6,M620&gt;Variables!$G$5),0,1)</f>
        <v>1</v>
      </c>
      <c r="AI620" s="77">
        <f t="shared" si="18"/>
        <v>1</v>
      </c>
      <c r="AJ620" s="77">
        <f>IF(I620&gt;Variables!$G$7,0,1)</f>
        <v>1</v>
      </c>
      <c r="AK620" s="77">
        <f>IF(F620&gt;Variables!$G$8,0,1)</f>
        <v>0</v>
      </c>
      <c r="AL620" s="77">
        <f>IF(G620&gt;Variables!$G$9,0,1)</f>
        <v>1</v>
      </c>
      <c r="AM620" s="77">
        <f>IF(AND(K620&gt;Variables!$G$10,K620&lt;Variables!$G$11),0,1)</f>
        <v>1</v>
      </c>
      <c r="AN620" s="77">
        <f>IF(H620&lt;Variables!$G$13,1,0)</f>
        <v>1</v>
      </c>
      <c r="AO620" s="77">
        <f>IF(R620&lt;Variables!$G$12,0,1)</f>
        <v>1</v>
      </c>
      <c r="AP620" s="78">
        <f t="shared" si="19"/>
        <v>1</v>
      </c>
      <c r="AQ620" s="77">
        <f>IF(V620&lt;Variables!$G$15,1,0)</f>
        <v>1</v>
      </c>
      <c r="AR620">
        <v>0</v>
      </c>
      <c r="AS620">
        <v>0</v>
      </c>
      <c r="AT620">
        <v>1</v>
      </c>
      <c r="AU620">
        <v>0</v>
      </c>
      <c r="BA620">
        <v>-2.25</v>
      </c>
    </row>
    <row r="621" spans="3:53" x14ac:dyDescent="0.25">
      <c r="C621" t="s">
        <v>251</v>
      </c>
      <c r="D621" t="s">
        <v>193</v>
      </c>
      <c r="E621">
        <v>4.8499999999999996</v>
      </c>
      <c r="F621">
        <v>18.63</v>
      </c>
      <c r="G621">
        <v>-3.44</v>
      </c>
      <c r="H621">
        <v>242.76</v>
      </c>
      <c r="I621">
        <v>38.779000000000003</v>
      </c>
      <c r="J621" t="s">
        <v>75</v>
      </c>
      <c r="K621">
        <v>41.1</v>
      </c>
      <c r="L621">
        <v>4.8424399999999999</v>
      </c>
      <c r="M621">
        <v>-0.46133767274348891</v>
      </c>
      <c r="N621">
        <v>4.9164300000000001</v>
      </c>
      <c r="O621">
        <v>-1.9593485516929969</v>
      </c>
      <c r="P621">
        <v>36150000</v>
      </c>
      <c r="Q621">
        <v>3950000</v>
      </c>
      <c r="R621">
        <v>9.15</v>
      </c>
      <c r="S621">
        <v>24.533000000000001</v>
      </c>
      <c r="T621">
        <v>7.3170000000000002</v>
      </c>
      <c r="U621">
        <v>14.531599999999999</v>
      </c>
      <c r="V621">
        <v>2.27493292502127</v>
      </c>
      <c r="AC621">
        <v>4.87</v>
      </c>
      <c r="AD621">
        <v>4.41</v>
      </c>
      <c r="AH621" s="77">
        <f>IF(AND(M621&lt;Variables!$G$6,M621&gt;Variables!$G$5),0,1)</f>
        <v>1</v>
      </c>
      <c r="AI621" s="77">
        <f t="shared" si="18"/>
        <v>1</v>
      </c>
      <c r="AJ621" s="77">
        <f>IF(I621&gt;Variables!$G$7,0,1)</f>
        <v>1</v>
      </c>
      <c r="AK621" s="77">
        <f>IF(F621&gt;Variables!$G$8,0,1)</f>
        <v>0</v>
      </c>
      <c r="AL621" s="77">
        <f>IF(G621&gt;Variables!$G$9,0,1)</f>
        <v>1</v>
      </c>
      <c r="AM621" s="77">
        <f>IF(AND(K621&gt;Variables!$G$10,K621&lt;Variables!$G$11),0,1)</f>
        <v>1</v>
      </c>
      <c r="AN621" s="77">
        <f>IF(H621&lt;Variables!$G$13,1,0)</f>
        <v>1</v>
      </c>
      <c r="AO621" s="77">
        <f>IF(R621&lt;Variables!$G$12,0,1)</f>
        <v>1</v>
      </c>
      <c r="AP621" s="78">
        <f t="shared" si="19"/>
        <v>1</v>
      </c>
      <c r="AQ621" s="77">
        <f>IF(V621&lt;Variables!$G$15,1,0)</f>
        <v>1</v>
      </c>
      <c r="AR621">
        <v>0</v>
      </c>
      <c r="AS621">
        <v>0</v>
      </c>
      <c r="AT621">
        <v>1</v>
      </c>
      <c r="AU621">
        <v>0</v>
      </c>
      <c r="BA621">
        <v>-2.25</v>
      </c>
    </row>
    <row r="622" spans="3:53" x14ac:dyDescent="0.25">
      <c r="C622" t="s">
        <v>251</v>
      </c>
      <c r="D622" t="s">
        <v>182</v>
      </c>
      <c r="E622">
        <v>28.87</v>
      </c>
      <c r="F622">
        <v>8.19</v>
      </c>
      <c r="G622">
        <v>1.27</v>
      </c>
      <c r="H622">
        <v>-99999</v>
      </c>
      <c r="I622">
        <v>5.202</v>
      </c>
      <c r="J622" t="s">
        <v>75</v>
      </c>
      <c r="K622">
        <v>41.38</v>
      </c>
      <c r="L622">
        <v>28.844100000000001</v>
      </c>
      <c r="M622">
        <v>-0.29156742626741478</v>
      </c>
      <c r="N622">
        <v>28.86961481481481</v>
      </c>
      <c r="O622">
        <v>-0.37968921829382329</v>
      </c>
      <c r="P622">
        <v>108883</v>
      </c>
      <c r="Q622">
        <v>193031</v>
      </c>
      <c r="R622">
        <v>0.56000000000000005</v>
      </c>
      <c r="S622">
        <v>24.533000000000001</v>
      </c>
      <c r="T622">
        <v>7.3170000000000002</v>
      </c>
      <c r="U622">
        <v>14.531599999999999</v>
      </c>
      <c r="V622">
        <v>2.278019110295693</v>
      </c>
      <c r="AC622">
        <v>28.95</v>
      </c>
      <c r="AD622">
        <v>28.58</v>
      </c>
      <c r="AH622" s="77">
        <f>IF(AND(M622&lt;Variables!$G$6,M622&gt;Variables!$G$5),0,1)</f>
        <v>1</v>
      </c>
      <c r="AI622" s="77">
        <f t="shared" si="18"/>
        <v>1</v>
      </c>
      <c r="AJ622" s="77">
        <f>IF(I622&gt;Variables!$G$7,0,1)</f>
        <v>1</v>
      </c>
      <c r="AK622" s="77">
        <f>IF(F622&gt;Variables!$G$8,0,1)</f>
        <v>1</v>
      </c>
      <c r="AL622" s="77">
        <f>IF(G622&gt;Variables!$G$9,0,1)</f>
        <v>1</v>
      </c>
      <c r="AM622" s="77">
        <f>IF(AND(K622&gt;Variables!$G$10,K622&lt;Variables!$G$11),0,1)</f>
        <v>1</v>
      </c>
      <c r="AN622" s="77">
        <f>IF(H622&lt;Variables!$G$13,1,0)</f>
        <v>1</v>
      </c>
      <c r="AO622" s="77">
        <f>IF(R622&lt;Variables!$G$12,0,1)</f>
        <v>0</v>
      </c>
      <c r="AP622" s="78">
        <f t="shared" si="19"/>
        <v>1</v>
      </c>
      <c r="AQ622" s="77">
        <f>IF(V622&lt;Variables!$G$15,1,0)</f>
        <v>1</v>
      </c>
      <c r="AR622">
        <v>0</v>
      </c>
      <c r="AS622">
        <v>0</v>
      </c>
      <c r="AT622">
        <v>0</v>
      </c>
      <c r="AU622">
        <v>1</v>
      </c>
      <c r="BA622">
        <v>-0.27</v>
      </c>
    </row>
    <row r="623" spans="3:53" x14ac:dyDescent="0.25">
      <c r="C623" t="s">
        <v>251</v>
      </c>
      <c r="D623" t="s">
        <v>221</v>
      </c>
      <c r="E623">
        <v>8.35</v>
      </c>
      <c r="F623">
        <v>10.5</v>
      </c>
      <c r="G623">
        <v>1.34</v>
      </c>
      <c r="H623">
        <v>-99999</v>
      </c>
      <c r="I623">
        <v>0.90300000000000002</v>
      </c>
      <c r="J623" t="s">
        <v>75</v>
      </c>
      <c r="K623">
        <v>56.82</v>
      </c>
      <c r="L623">
        <v>8.3357500000000009</v>
      </c>
      <c r="M623">
        <v>-0.18894520589029901</v>
      </c>
      <c r="N623">
        <v>8.3379636363636376</v>
      </c>
      <c r="O623">
        <v>-0.21544392788299099</v>
      </c>
      <c r="P623">
        <v>48581</v>
      </c>
      <c r="Q623">
        <v>327629</v>
      </c>
      <c r="R623">
        <v>0.15</v>
      </c>
      <c r="S623">
        <v>24.533000000000001</v>
      </c>
      <c r="T623">
        <v>7.3170000000000002</v>
      </c>
      <c r="U623">
        <v>14.531599999999999</v>
      </c>
      <c r="V623">
        <v>2.4462892703595962</v>
      </c>
      <c r="AC623">
        <v>8.35</v>
      </c>
      <c r="AD623">
        <v>8.26</v>
      </c>
      <c r="AH623" s="77">
        <f>IF(AND(M623&lt;Variables!$G$6,M623&gt;Variables!$G$5),0,1)</f>
        <v>1</v>
      </c>
      <c r="AI623" s="77">
        <f t="shared" si="18"/>
        <v>1</v>
      </c>
      <c r="AJ623" s="77">
        <f>IF(I623&gt;Variables!$G$7,0,1)</f>
        <v>1</v>
      </c>
      <c r="AK623" s="77">
        <f>IF(F623&gt;Variables!$G$8,0,1)</f>
        <v>0</v>
      </c>
      <c r="AL623" s="77">
        <f>IF(G623&gt;Variables!$G$9,0,1)</f>
        <v>1</v>
      </c>
      <c r="AM623" s="77">
        <f>IF(AND(K623&gt;Variables!$G$10,K623&lt;Variables!$G$11),0,1)</f>
        <v>1</v>
      </c>
      <c r="AN623" s="77">
        <f>IF(H623&lt;Variables!$G$13,1,0)</f>
        <v>1</v>
      </c>
      <c r="AO623" s="77">
        <f>IF(R623&lt;Variables!$G$12,0,1)</f>
        <v>0</v>
      </c>
      <c r="AP623" s="78">
        <f t="shared" si="19"/>
        <v>1</v>
      </c>
      <c r="AQ623" s="77">
        <f>IF(V623&lt;Variables!$G$15,1,0)</f>
        <v>1</v>
      </c>
      <c r="AR623">
        <v>0</v>
      </c>
      <c r="AS623">
        <v>0</v>
      </c>
      <c r="AT623">
        <v>0</v>
      </c>
      <c r="AU623">
        <v>0</v>
      </c>
      <c r="BA623">
        <v>0</v>
      </c>
    </row>
    <row r="624" spans="3:53" x14ac:dyDescent="0.25">
      <c r="C624" t="s">
        <v>251</v>
      </c>
      <c r="D624" t="s">
        <v>215</v>
      </c>
      <c r="E624">
        <v>0.69</v>
      </c>
      <c r="F624">
        <v>16.649999999999999</v>
      </c>
      <c r="G624">
        <v>1.89</v>
      </c>
      <c r="H624">
        <v>-99999</v>
      </c>
      <c r="I624">
        <v>1711721.4669999999</v>
      </c>
      <c r="J624" t="s">
        <v>75</v>
      </c>
      <c r="K624">
        <v>-99999</v>
      </c>
      <c r="L624">
        <v>0.71325000000000005</v>
      </c>
      <c r="M624">
        <v>0</v>
      </c>
      <c r="N624">
        <v>0.72412500000000002</v>
      </c>
      <c r="O624">
        <v>-1.5018125323666449</v>
      </c>
      <c r="P624">
        <v>51600</v>
      </c>
      <c r="Q624">
        <v>534</v>
      </c>
      <c r="R624">
        <v>96.63</v>
      </c>
      <c r="S624">
        <v>24.533000000000001</v>
      </c>
      <c r="T624">
        <v>7.3170000000000002</v>
      </c>
      <c r="U624">
        <v>14.531599999999999</v>
      </c>
      <c r="V624">
        <v>-99999</v>
      </c>
      <c r="AC624">
        <v>0.73</v>
      </c>
      <c r="AD624">
        <v>0.68789999999999996</v>
      </c>
      <c r="AH624" s="77">
        <f>IF(AND(M624&lt;Variables!$G$6,M624&gt;Variables!$G$5),0,1)</f>
        <v>1</v>
      </c>
      <c r="AI624" s="77">
        <f t="shared" si="18"/>
        <v>1</v>
      </c>
      <c r="AJ624" s="77">
        <f>IF(I624&gt;Variables!$G$7,0,1)</f>
        <v>0</v>
      </c>
      <c r="AK624" s="77">
        <f>IF(F624&gt;Variables!$G$8,0,1)</f>
        <v>0</v>
      </c>
      <c r="AL624" s="77">
        <f>IF(G624&gt;Variables!$G$9,0,1)</f>
        <v>1</v>
      </c>
      <c r="AM624" s="77">
        <f>IF(AND(K624&gt;Variables!$G$10,K624&lt;Variables!$G$11),0,1)</f>
        <v>1</v>
      </c>
      <c r="AN624" s="77">
        <f>IF(H624&lt;Variables!$G$13,1,0)</f>
        <v>1</v>
      </c>
      <c r="AO624" s="77">
        <f>IF(R624&lt;Variables!$G$12,0,1)</f>
        <v>1</v>
      </c>
      <c r="AP624" s="78">
        <f t="shared" si="19"/>
        <v>1</v>
      </c>
      <c r="AQ624" s="77">
        <f>IF(V624&lt;Variables!$G$15,1,0)</f>
        <v>1</v>
      </c>
      <c r="AR624">
        <v>1</v>
      </c>
      <c r="AS624">
        <v>0</v>
      </c>
      <c r="AT624">
        <v>0</v>
      </c>
      <c r="AU624">
        <v>0</v>
      </c>
      <c r="BA624">
        <v>2</v>
      </c>
    </row>
    <row r="625" spans="3:53" x14ac:dyDescent="0.25">
      <c r="C625" t="s">
        <v>251</v>
      </c>
      <c r="D625" t="s">
        <v>217</v>
      </c>
      <c r="E625">
        <v>11.84</v>
      </c>
      <c r="F625">
        <v>35.28</v>
      </c>
      <c r="G625">
        <v>7.73</v>
      </c>
      <c r="H625">
        <v>124.89</v>
      </c>
      <c r="I625">
        <v>-14.941000000000001</v>
      </c>
      <c r="J625" t="s">
        <v>75</v>
      </c>
      <c r="K625">
        <v>46.74</v>
      </c>
      <c r="L625">
        <v>12.004424999999999</v>
      </c>
      <c r="M625">
        <v>-1.2864006397640999</v>
      </c>
      <c r="N625">
        <v>11.825340000000001</v>
      </c>
      <c r="O625">
        <v>0.2085352302766687</v>
      </c>
      <c r="P625">
        <v>3410000</v>
      </c>
      <c r="Q625">
        <v>283960</v>
      </c>
      <c r="R625">
        <v>12.01</v>
      </c>
      <c r="S625">
        <v>24.533000000000001</v>
      </c>
      <c r="T625">
        <v>7.3170000000000002</v>
      </c>
      <c r="U625">
        <v>14.531599999999999</v>
      </c>
      <c r="V625">
        <v>2.3545615089785641</v>
      </c>
      <c r="AC625">
        <v>12.299899999999999</v>
      </c>
      <c r="AD625">
        <v>10.6</v>
      </c>
      <c r="AH625" s="77">
        <f>IF(AND(M625&lt;Variables!$G$6,M625&gt;Variables!$G$5),0,1)</f>
        <v>0</v>
      </c>
      <c r="AI625" s="77">
        <f t="shared" si="18"/>
        <v>0</v>
      </c>
      <c r="AJ625" s="77">
        <f>IF(I625&gt;Variables!$G$7,0,1)</f>
        <v>1</v>
      </c>
      <c r="AK625" s="77">
        <f>IF(F625&gt;Variables!$G$8,0,1)</f>
        <v>0</v>
      </c>
      <c r="AL625" s="77">
        <f>IF(G625&gt;Variables!$G$9,0,1)</f>
        <v>1</v>
      </c>
      <c r="AM625" s="77">
        <f>IF(AND(K625&gt;Variables!$G$10,K625&lt;Variables!$G$11),0,1)</f>
        <v>1</v>
      </c>
      <c r="AN625" s="77">
        <f>IF(H625&lt;Variables!$G$13,1,0)</f>
        <v>1</v>
      </c>
      <c r="AO625" s="77">
        <f>IF(R625&lt;Variables!$G$12,0,1)</f>
        <v>1</v>
      </c>
      <c r="AP625" s="78">
        <f t="shared" si="19"/>
        <v>1</v>
      </c>
      <c r="AQ625" s="77">
        <f>IF(V625&lt;Variables!$G$15,1,0)</f>
        <v>1</v>
      </c>
      <c r="AR625">
        <v>0</v>
      </c>
      <c r="AS625">
        <v>0</v>
      </c>
      <c r="AT625">
        <v>1</v>
      </c>
      <c r="AU625">
        <v>0</v>
      </c>
      <c r="BA625">
        <v>-2.25</v>
      </c>
    </row>
    <row r="626" spans="3:53" x14ac:dyDescent="0.25">
      <c r="C626" t="s">
        <v>251</v>
      </c>
      <c r="D626" t="s">
        <v>220</v>
      </c>
      <c r="E626">
        <v>2.73</v>
      </c>
      <c r="F626">
        <v>29.41</v>
      </c>
      <c r="G626">
        <v>-21.97</v>
      </c>
      <c r="H626">
        <v>25.86</v>
      </c>
      <c r="I626">
        <v>-1.042</v>
      </c>
      <c r="J626" t="s">
        <v>75</v>
      </c>
      <c r="K626">
        <v>65.11</v>
      </c>
      <c r="L626">
        <v>2.6162299999999998</v>
      </c>
      <c r="M626">
        <v>3.201935609636763</v>
      </c>
      <c r="N626">
        <v>2.661616</v>
      </c>
      <c r="O626">
        <v>1.4421313968656879</v>
      </c>
      <c r="P626">
        <v>62520000</v>
      </c>
      <c r="Q626">
        <v>122770</v>
      </c>
      <c r="R626">
        <v>509.24</v>
      </c>
      <c r="S626">
        <v>24.533000000000001</v>
      </c>
      <c r="T626">
        <v>7.3170000000000002</v>
      </c>
      <c r="U626">
        <v>14.531599999999999</v>
      </c>
      <c r="V626">
        <v>2.30056423263551</v>
      </c>
      <c r="AC626">
        <v>3.3</v>
      </c>
      <c r="AD626">
        <v>2.64</v>
      </c>
      <c r="AH626" s="77">
        <f>IF(AND(M626&lt;Variables!$G$6,M626&gt;Variables!$G$5),0,1)</f>
        <v>1</v>
      </c>
      <c r="AI626" s="77">
        <f t="shared" si="18"/>
        <v>1</v>
      </c>
      <c r="AJ626" s="77">
        <f>IF(I626&gt;Variables!$G$7,0,1)</f>
        <v>1</v>
      </c>
      <c r="AK626" s="77">
        <f>IF(F626&gt;Variables!$G$8,0,1)</f>
        <v>0</v>
      </c>
      <c r="AL626" s="77">
        <f>IF(G626&gt;Variables!$G$9,0,1)</f>
        <v>1</v>
      </c>
      <c r="AM626" s="77">
        <f>IF(AND(K626&gt;Variables!$G$10,K626&lt;Variables!$G$11),0,1)</f>
        <v>0</v>
      </c>
      <c r="AN626" s="77">
        <f>IF(H626&lt;Variables!$G$13,1,0)</f>
        <v>1</v>
      </c>
      <c r="AO626" s="77">
        <f>IF(R626&lt;Variables!$G$12,0,1)</f>
        <v>1</v>
      </c>
      <c r="AP626" s="78">
        <f t="shared" si="19"/>
        <v>1</v>
      </c>
      <c r="AQ626" s="77">
        <f>IF(V626&lt;Variables!$G$15,1,0)</f>
        <v>1</v>
      </c>
      <c r="AR626">
        <v>1</v>
      </c>
      <c r="AS626">
        <v>0</v>
      </c>
      <c r="AT626">
        <v>0</v>
      </c>
      <c r="AU626">
        <v>0</v>
      </c>
      <c r="BA626">
        <v>2</v>
      </c>
    </row>
    <row r="627" spans="3:53" x14ac:dyDescent="0.25">
      <c r="C627" t="s">
        <v>251</v>
      </c>
      <c r="D627" t="s">
        <v>200</v>
      </c>
      <c r="E627">
        <v>22.47</v>
      </c>
      <c r="F627">
        <v>49.73</v>
      </c>
      <c r="G627">
        <v>51.85</v>
      </c>
      <c r="H627">
        <v>306.89</v>
      </c>
      <c r="I627">
        <v>4.5999999999999999E-2</v>
      </c>
      <c r="J627" t="s">
        <v>75</v>
      </c>
      <c r="K627">
        <v>54.25</v>
      </c>
      <c r="L627">
        <v>23.299299999999999</v>
      </c>
      <c r="M627">
        <v>-2.239552261226728</v>
      </c>
      <c r="N627">
        <v>21.552747222222219</v>
      </c>
      <c r="O627">
        <v>5.6825831303537058</v>
      </c>
      <c r="P627">
        <v>1080000</v>
      </c>
      <c r="Q627">
        <v>6440</v>
      </c>
      <c r="R627">
        <v>167.7</v>
      </c>
      <c r="S627">
        <v>24.533000000000001</v>
      </c>
      <c r="T627">
        <v>7.3170000000000002</v>
      </c>
      <c r="U627">
        <v>14.531599999999999</v>
      </c>
      <c r="V627">
        <v>2.496746623246191</v>
      </c>
      <c r="AC627">
        <v>22.9</v>
      </c>
      <c r="AD627">
        <v>11.77</v>
      </c>
      <c r="AH627" s="77">
        <f>IF(AND(M627&lt;Variables!$G$6,M627&gt;Variables!$G$5),0,1)</f>
        <v>0</v>
      </c>
      <c r="AI627" s="77">
        <f t="shared" si="18"/>
        <v>0</v>
      </c>
      <c r="AJ627" s="77">
        <f>IF(I627&gt;Variables!$G$7,0,1)</f>
        <v>1</v>
      </c>
      <c r="AK627" s="77">
        <f>IF(F627&gt;Variables!$G$8,0,1)</f>
        <v>0</v>
      </c>
      <c r="AL627" s="77">
        <f>IF(G627&gt;Variables!$G$9,0,1)</f>
        <v>0</v>
      </c>
      <c r="AM627" s="77">
        <f>IF(AND(K627&gt;Variables!$G$10,K627&lt;Variables!$G$11),0,1)</f>
        <v>1</v>
      </c>
      <c r="AN627" s="77">
        <f>IF(H627&lt;Variables!$G$13,1,0)</f>
        <v>1</v>
      </c>
      <c r="AO627" s="77">
        <f>IF(R627&lt;Variables!$G$12,0,1)</f>
        <v>1</v>
      </c>
      <c r="AP627" s="78">
        <f t="shared" si="19"/>
        <v>1</v>
      </c>
      <c r="AQ627" s="77">
        <f>IF(V627&lt;Variables!$G$15,1,0)</f>
        <v>1</v>
      </c>
      <c r="AR627">
        <v>0</v>
      </c>
      <c r="AS627">
        <v>0</v>
      </c>
      <c r="AT627">
        <v>1</v>
      </c>
      <c r="AU627">
        <v>0</v>
      </c>
      <c r="BA627">
        <v>-2.25</v>
      </c>
    </row>
    <row r="628" spans="3:53" x14ac:dyDescent="0.25">
      <c r="C628" t="s">
        <v>253</v>
      </c>
      <c r="D628" t="s">
        <v>136</v>
      </c>
      <c r="E628">
        <v>61.35</v>
      </c>
      <c r="F628">
        <v>6.96</v>
      </c>
      <c r="G628">
        <v>7.09</v>
      </c>
      <c r="H628">
        <v>3960</v>
      </c>
      <c r="I628">
        <v>48.173000000000002</v>
      </c>
      <c r="J628" t="s">
        <v>74</v>
      </c>
      <c r="K628">
        <v>51.24</v>
      </c>
      <c r="L628">
        <v>61.046965000000007</v>
      </c>
      <c r="M628">
        <v>-9.3313402230581585E-2</v>
      </c>
      <c r="N628">
        <v>60.734740000000002</v>
      </c>
      <c r="O628">
        <v>0.42028664319631059</v>
      </c>
      <c r="P628">
        <v>1020000</v>
      </c>
      <c r="Q628">
        <v>1136000</v>
      </c>
      <c r="R628">
        <v>0.9</v>
      </c>
      <c r="S628">
        <v>24.34</v>
      </c>
      <c r="T628">
        <v>7.3000000000000016</v>
      </c>
      <c r="U628">
        <v>14.4444</v>
      </c>
      <c r="V628">
        <v>2.3826067149489911</v>
      </c>
      <c r="AC628">
        <v>62.16</v>
      </c>
      <c r="AD628">
        <v>59.89</v>
      </c>
      <c r="AH628" s="77">
        <f>IF(AND(M628&lt;Variables!$G$6,M628&gt;Variables!$G$5),0,1)</f>
        <v>1</v>
      </c>
      <c r="AI628" s="77">
        <f t="shared" si="18"/>
        <v>0</v>
      </c>
      <c r="AJ628" s="77">
        <f>IF(I628&gt;Variables!$G$7,0,1)</f>
        <v>1</v>
      </c>
      <c r="AK628" s="77">
        <f>IF(F628&gt;Variables!$G$8,0,1)</f>
        <v>1</v>
      </c>
      <c r="AL628" s="77">
        <f>IF(G628&gt;Variables!$G$9,0,1)</f>
        <v>1</v>
      </c>
      <c r="AM628" s="77">
        <f>IF(AND(K628&gt;Variables!$G$10,K628&lt;Variables!$G$11),0,1)</f>
        <v>1</v>
      </c>
      <c r="AN628" s="77">
        <f>IF(H628&lt;Variables!$G$13,1,0)</f>
        <v>0</v>
      </c>
      <c r="AO628" s="77">
        <f>IF(R628&lt;Variables!$G$12,0,1)</f>
        <v>0</v>
      </c>
      <c r="AP628" s="78">
        <f t="shared" si="19"/>
        <v>0</v>
      </c>
      <c r="AQ628" s="77">
        <f>IF(V628&lt;Variables!$G$15,1,0)</f>
        <v>1</v>
      </c>
      <c r="AR628">
        <v>0</v>
      </c>
      <c r="AS628">
        <v>0</v>
      </c>
      <c r="AT628">
        <v>1</v>
      </c>
      <c r="AU628">
        <v>0</v>
      </c>
      <c r="BA628">
        <v>-2.25</v>
      </c>
    </row>
    <row r="629" spans="3:53" x14ac:dyDescent="0.25">
      <c r="C629" t="s">
        <v>253</v>
      </c>
      <c r="D629" t="s">
        <v>216</v>
      </c>
      <c r="E629">
        <v>47.37</v>
      </c>
      <c r="F629">
        <v>7.33</v>
      </c>
      <c r="G629">
        <v>3.33</v>
      </c>
      <c r="H629">
        <v>2660</v>
      </c>
      <c r="I629">
        <v>1.1439999999999999</v>
      </c>
      <c r="J629" t="s">
        <v>74</v>
      </c>
      <c r="K629">
        <v>39.4</v>
      </c>
      <c r="L629">
        <v>47.417012499999998</v>
      </c>
      <c r="M629">
        <v>-0.26680824735636172</v>
      </c>
      <c r="N629">
        <v>47.48535714285714</v>
      </c>
      <c r="O629">
        <v>-0.41035206341803682</v>
      </c>
      <c r="P629">
        <v>101836</v>
      </c>
      <c r="Q629">
        <v>141185</v>
      </c>
      <c r="R629">
        <v>0.72</v>
      </c>
      <c r="S629">
        <v>24.34</v>
      </c>
      <c r="T629">
        <v>7.3000000000000016</v>
      </c>
      <c r="U629">
        <v>14.4444</v>
      </c>
      <c r="V629">
        <v>2.2559532669165949</v>
      </c>
      <c r="AC629">
        <v>47.42</v>
      </c>
      <c r="AD629">
        <v>46.42</v>
      </c>
      <c r="AH629" s="77">
        <f>IF(AND(M629&lt;Variables!$G$6,M629&gt;Variables!$G$5),0,1)</f>
        <v>1</v>
      </c>
      <c r="AI629" s="77">
        <f t="shared" si="18"/>
        <v>1</v>
      </c>
      <c r="AJ629" s="77">
        <f>IF(I629&gt;Variables!$G$7,0,1)</f>
        <v>1</v>
      </c>
      <c r="AK629" s="77">
        <f>IF(F629&gt;Variables!$G$8,0,1)</f>
        <v>1</v>
      </c>
      <c r="AL629" s="77">
        <f>IF(G629&gt;Variables!$G$9,0,1)</f>
        <v>1</v>
      </c>
      <c r="AM629" s="77">
        <f>IF(AND(K629&gt;Variables!$G$10,K629&lt;Variables!$G$11),0,1)</f>
        <v>1</v>
      </c>
      <c r="AN629" s="77">
        <f>IF(H629&lt;Variables!$G$13,1,0)</f>
        <v>0</v>
      </c>
      <c r="AO629" s="77">
        <f>IF(R629&lt;Variables!$G$12,0,1)</f>
        <v>0</v>
      </c>
      <c r="AP629" s="78">
        <f t="shared" si="19"/>
        <v>0</v>
      </c>
      <c r="AQ629" s="77">
        <f>IF(V629&lt;Variables!$G$15,1,0)</f>
        <v>1</v>
      </c>
      <c r="AR629">
        <v>0</v>
      </c>
      <c r="AS629">
        <v>1</v>
      </c>
      <c r="AT629">
        <v>0</v>
      </c>
      <c r="AU629">
        <v>0</v>
      </c>
      <c r="BA629">
        <v>-0.38</v>
      </c>
    </row>
    <row r="630" spans="3:53" x14ac:dyDescent="0.25">
      <c r="C630" t="s">
        <v>253</v>
      </c>
      <c r="D630" t="s">
        <v>214</v>
      </c>
      <c r="E630">
        <v>5.29</v>
      </c>
      <c r="F630">
        <v>9.09</v>
      </c>
      <c r="G630">
        <v>-5.71</v>
      </c>
      <c r="H630">
        <v>157.94999999999999</v>
      </c>
      <c r="I630">
        <v>-14.53</v>
      </c>
      <c r="J630" t="s">
        <v>74</v>
      </c>
      <c r="K630">
        <v>34.17</v>
      </c>
      <c r="L630">
        <v>5.4591736842105263</v>
      </c>
      <c r="M630">
        <v>-3.282066015388867</v>
      </c>
      <c r="N630">
        <v>5.6236489361702118</v>
      </c>
      <c r="O630">
        <v>-6.1107821642266584</v>
      </c>
      <c r="P630">
        <v>3920000</v>
      </c>
      <c r="Q630">
        <v>193950</v>
      </c>
      <c r="R630">
        <v>20.21</v>
      </c>
      <c r="S630">
        <v>24.34</v>
      </c>
      <c r="T630">
        <v>7.3000000000000016</v>
      </c>
      <c r="U630">
        <v>14.4444</v>
      </c>
      <c r="V630">
        <v>2.1382885730919372</v>
      </c>
      <c r="AC630">
        <v>5.6</v>
      </c>
      <c r="AD630">
        <v>5.15</v>
      </c>
      <c r="AH630" s="77">
        <f>IF(AND(M630&lt;Variables!$G$6,M630&gt;Variables!$G$5),0,1)</f>
        <v>0</v>
      </c>
      <c r="AI630" s="77">
        <f t="shared" si="18"/>
        <v>1</v>
      </c>
      <c r="AJ630" s="77">
        <f>IF(I630&gt;Variables!$G$7,0,1)</f>
        <v>1</v>
      </c>
      <c r="AK630" s="77">
        <f>IF(F630&gt;Variables!$G$8,0,1)</f>
        <v>0</v>
      </c>
      <c r="AL630" s="77">
        <f>IF(G630&gt;Variables!$G$9,0,1)</f>
        <v>1</v>
      </c>
      <c r="AM630" s="77">
        <f>IF(AND(K630&gt;Variables!$G$10,K630&lt;Variables!$G$11),0,1)</f>
        <v>1</v>
      </c>
      <c r="AN630" s="77">
        <f>IF(H630&lt;Variables!$G$13,1,0)</f>
        <v>1</v>
      </c>
      <c r="AO630" s="77">
        <f>IF(R630&lt;Variables!$G$12,0,1)</f>
        <v>1</v>
      </c>
      <c r="AP630" s="78">
        <f t="shared" si="19"/>
        <v>0</v>
      </c>
      <c r="AQ630" s="77">
        <f>IF(V630&lt;Variables!$G$15,1,0)</f>
        <v>1</v>
      </c>
      <c r="AR630">
        <v>1</v>
      </c>
      <c r="AS630">
        <v>0</v>
      </c>
      <c r="AT630">
        <v>0</v>
      </c>
      <c r="AU630">
        <v>0</v>
      </c>
      <c r="BA630">
        <v>1.56</v>
      </c>
    </row>
    <row r="631" spans="3:53" x14ac:dyDescent="0.25">
      <c r="C631" t="s">
        <v>253</v>
      </c>
      <c r="D631" t="s">
        <v>212</v>
      </c>
      <c r="E631">
        <v>4.22</v>
      </c>
      <c r="F631">
        <v>29.68</v>
      </c>
      <c r="G631">
        <v>-26.64</v>
      </c>
      <c r="H631">
        <v>12.78</v>
      </c>
      <c r="I631">
        <v>-4.0000000000000001E-3</v>
      </c>
      <c r="J631" t="s">
        <v>74</v>
      </c>
      <c r="K631">
        <v>47.4</v>
      </c>
      <c r="L631">
        <v>4.2513100000000001</v>
      </c>
      <c r="M631">
        <v>-0.26603564548339048</v>
      </c>
      <c r="N631">
        <v>4.26905</v>
      </c>
      <c r="O631">
        <v>-0.68047926353637922</v>
      </c>
      <c r="P631">
        <v>64739999.999999993</v>
      </c>
      <c r="Q631">
        <v>441580</v>
      </c>
      <c r="R631">
        <v>146.61000000000001</v>
      </c>
      <c r="S631">
        <v>24.34</v>
      </c>
      <c r="T631">
        <v>7.3000000000000016</v>
      </c>
      <c r="U631">
        <v>14.4444</v>
      </c>
      <c r="V631">
        <v>2.344983318327762</v>
      </c>
      <c r="AC631">
        <v>4.3600000000000003</v>
      </c>
      <c r="AD631">
        <v>3.91</v>
      </c>
      <c r="AH631" s="77">
        <f>IF(AND(M631&lt;Variables!$G$6,M631&gt;Variables!$G$5),0,1)</f>
        <v>1</v>
      </c>
      <c r="AI631" s="77">
        <f t="shared" si="18"/>
        <v>1</v>
      </c>
      <c r="AJ631" s="77">
        <f>IF(I631&gt;Variables!$G$7,0,1)</f>
        <v>1</v>
      </c>
      <c r="AK631" s="77">
        <f>IF(F631&gt;Variables!$G$8,0,1)</f>
        <v>0</v>
      </c>
      <c r="AL631" s="77">
        <f>IF(G631&gt;Variables!$G$9,0,1)</f>
        <v>1</v>
      </c>
      <c r="AM631" s="77">
        <f>IF(AND(K631&gt;Variables!$G$10,K631&lt;Variables!$G$11),0,1)</f>
        <v>1</v>
      </c>
      <c r="AN631" s="77">
        <f>IF(H631&lt;Variables!$G$13,1,0)</f>
        <v>1</v>
      </c>
      <c r="AO631" s="77">
        <f>IF(R631&lt;Variables!$G$12,0,1)</f>
        <v>1</v>
      </c>
      <c r="AP631" s="78">
        <f t="shared" si="19"/>
        <v>0</v>
      </c>
      <c r="AQ631" s="77">
        <f>IF(V631&lt;Variables!$G$15,1,0)</f>
        <v>1</v>
      </c>
      <c r="AR631">
        <v>0</v>
      </c>
      <c r="AS631">
        <v>0</v>
      </c>
      <c r="AT631">
        <v>1</v>
      </c>
      <c r="AU631">
        <v>0</v>
      </c>
      <c r="BA631">
        <v>-2.25</v>
      </c>
    </row>
    <row r="632" spans="3:53" x14ac:dyDescent="0.25">
      <c r="C632" t="s">
        <v>253</v>
      </c>
      <c r="D632" t="s">
        <v>175</v>
      </c>
      <c r="E632">
        <v>57.78</v>
      </c>
      <c r="F632">
        <v>8.42</v>
      </c>
      <c r="G632">
        <v>0.91</v>
      </c>
      <c r="H632">
        <v>-99999</v>
      </c>
      <c r="I632">
        <v>5.6840000000000002</v>
      </c>
      <c r="J632" t="s">
        <v>75</v>
      </c>
      <c r="K632">
        <v>46.22</v>
      </c>
      <c r="L632">
        <v>57.696500000000007</v>
      </c>
      <c r="M632">
        <v>-1.1265848015073399E-2</v>
      </c>
      <c r="N632">
        <v>57.773196874999996</v>
      </c>
      <c r="O632">
        <v>-0.14400600884180489</v>
      </c>
      <c r="P632">
        <v>175450</v>
      </c>
      <c r="Q632">
        <v>208562</v>
      </c>
      <c r="R632">
        <v>0.84</v>
      </c>
      <c r="S632">
        <v>24.34</v>
      </c>
      <c r="T632">
        <v>7.3000000000000016</v>
      </c>
      <c r="U632">
        <v>14.4444</v>
      </c>
      <c r="V632">
        <v>2.3280091268413168</v>
      </c>
      <c r="AC632">
        <v>57.92</v>
      </c>
      <c r="AD632">
        <v>57.44</v>
      </c>
      <c r="AH632" s="77">
        <f>IF(AND(M632&lt;Variables!$G$6,M632&gt;Variables!$G$5),0,1)</f>
        <v>1</v>
      </c>
      <c r="AI632" s="77">
        <f t="shared" si="18"/>
        <v>1</v>
      </c>
      <c r="AJ632" s="77">
        <f>IF(I632&gt;Variables!$G$7,0,1)</f>
        <v>1</v>
      </c>
      <c r="AK632" s="77">
        <f>IF(F632&gt;Variables!$G$8,0,1)</f>
        <v>1</v>
      </c>
      <c r="AL632" s="77">
        <f>IF(G632&gt;Variables!$G$9,0,1)</f>
        <v>1</v>
      </c>
      <c r="AM632" s="77">
        <f>IF(AND(K632&gt;Variables!$G$10,K632&lt;Variables!$G$11),0,1)</f>
        <v>1</v>
      </c>
      <c r="AN632" s="77">
        <f>IF(H632&lt;Variables!$G$13,1,0)</f>
        <v>1</v>
      </c>
      <c r="AO632" s="77">
        <f>IF(R632&lt;Variables!$G$12,0,1)</f>
        <v>0</v>
      </c>
      <c r="AP632" s="78">
        <f t="shared" si="19"/>
        <v>1</v>
      </c>
      <c r="AQ632" s="77">
        <f>IF(V632&lt;Variables!$G$15,1,0)</f>
        <v>1</v>
      </c>
      <c r="AR632">
        <v>0</v>
      </c>
      <c r="AS632">
        <v>0</v>
      </c>
      <c r="AT632">
        <v>0</v>
      </c>
      <c r="AU632">
        <v>0</v>
      </c>
      <c r="BA632">
        <v>0</v>
      </c>
    </row>
    <row r="633" spans="3:53" x14ac:dyDescent="0.25">
      <c r="C633" t="s">
        <v>253</v>
      </c>
      <c r="D633" t="s">
        <v>118</v>
      </c>
      <c r="E633">
        <v>30.32</v>
      </c>
      <c r="F633">
        <v>6.7</v>
      </c>
      <c r="G633">
        <v>9.59</v>
      </c>
      <c r="H633">
        <v>2800</v>
      </c>
      <c r="I633">
        <v>-25.559000000000001</v>
      </c>
      <c r="J633" t="s">
        <v>75</v>
      </c>
      <c r="K633">
        <v>47.11</v>
      </c>
      <c r="L633">
        <v>30.334115000000001</v>
      </c>
      <c r="M633">
        <v>-0.17839650176046321</v>
      </c>
      <c r="N633">
        <v>30.428190000000001</v>
      </c>
      <c r="O633">
        <v>-0.48701549451347448</v>
      </c>
      <c r="P633">
        <v>3136000</v>
      </c>
      <c r="Q633">
        <v>6711000</v>
      </c>
      <c r="R633">
        <v>0.47</v>
      </c>
      <c r="S633">
        <v>24.34</v>
      </c>
      <c r="T633">
        <v>7.3000000000000016</v>
      </c>
      <c r="U633">
        <v>14.4444</v>
      </c>
      <c r="V633">
        <v>2.340208954755199</v>
      </c>
      <c r="AC633">
        <v>30.37</v>
      </c>
      <c r="AD633">
        <v>29.2</v>
      </c>
      <c r="AH633" s="77">
        <f>IF(AND(M633&lt;Variables!$G$6,M633&gt;Variables!$G$5),0,1)</f>
        <v>1</v>
      </c>
      <c r="AI633" s="77">
        <f t="shared" si="18"/>
        <v>1</v>
      </c>
      <c r="AJ633" s="77">
        <f>IF(I633&gt;Variables!$G$7,0,1)</f>
        <v>1</v>
      </c>
      <c r="AK633" s="77">
        <f>IF(F633&gt;Variables!$G$8,0,1)</f>
        <v>1</v>
      </c>
      <c r="AL633" s="77">
        <f>IF(G633&gt;Variables!$G$9,0,1)</f>
        <v>1</v>
      </c>
      <c r="AM633" s="77">
        <f>IF(AND(K633&gt;Variables!$G$10,K633&lt;Variables!$G$11),0,1)</f>
        <v>1</v>
      </c>
      <c r="AN633" s="77">
        <f>IF(H633&lt;Variables!$G$13,1,0)</f>
        <v>0</v>
      </c>
      <c r="AO633" s="77">
        <f>IF(R633&lt;Variables!$G$12,0,1)</f>
        <v>0</v>
      </c>
      <c r="AP633" s="78">
        <f t="shared" si="19"/>
        <v>1</v>
      </c>
      <c r="AQ633" s="77">
        <f>IF(V633&lt;Variables!$G$15,1,0)</f>
        <v>1</v>
      </c>
      <c r="AR633">
        <v>0</v>
      </c>
      <c r="AS633">
        <v>0</v>
      </c>
      <c r="AT633">
        <v>1</v>
      </c>
      <c r="AU633">
        <v>0</v>
      </c>
      <c r="BA633">
        <v>-2.25</v>
      </c>
    </row>
    <row r="634" spans="3:53" x14ac:dyDescent="0.25">
      <c r="C634" t="s">
        <v>253</v>
      </c>
      <c r="D634" t="s">
        <v>141</v>
      </c>
      <c r="E634">
        <v>35.65</v>
      </c>
      <c r="F634">
        <v>6.76</v>
      </c>
      <c r="G634">
        <v>7.73</v>
      </c>
      <c r="H634">
        <v>3720</v>
      </c>
      <c r="I634">
        <v>-28.838999999999999</v>
      </c>
      <c r="J634" t="s">
        <v>75</v>
      </c>
      <c r="K634">
        <v>55.87</v>
      </c>
      <c r="L634">
        <v>35.48245</v>
      </c>
      <c r="M634">
        <v>0.19037580550383951</v>
      </c>
      <c r="N634">
        <v>35.493052000000013</v>
      </c>
      <c r="O634">
        <v>0.16044830407932051</v>
      </c>
      <c r="P634">
        <v>1364000</v>
      </c>
      <c r="Q634">
        <v>2416000</v>
      </c>
      <c r="R634">
        <v>0.56000000000000005</v>
      </c>
      <c r="S634">
        <v>24.34</v>
      </c>
      <c r="T634">
        <v>7.3000000000000016</v>
      </c>
      <c r="U634">
        <v>14.4444</v>
      </c>
      <c r="V634">
        <v>2.4196360717915479</v>
      </c>
      <c r="AC634">
        <v>35.78</v>
      </c>
      <c r="AD634">
        <v>34.61</v>
      </c>
      <c r="AH634" s="77">
        <f>IF(AND(M634&lt;Variables!$G$6,M634&gt;Variables!$G$5),0,1)</f>
        <v>1</v>
      </c>
      <c r="AI634" s="77">
        <f t="shared" si="18"/>
        <v>1</v>
      </c>
      <c r="AJ634" s="77">
        <f>IF(I634&gt;Variables!$G$7,0,1)</f>
        <v>1</v>
      </c>
      <c r="AK634" s="77">
        <f>IF(F634&gt;Variables!$G$8,0,1)</f>
        <v>1</v>
      </c>
      <c r="AL634" s="77">
        <f>IF(G634&gt;Variables!$G$9,0,1)</f>
        <v>1</v>
      </c>
      <c r="AM634" s="77">
        <f>IF(AND(K634&gt;Variables!$G$10,K634&lt;Variables!$G$11),0,1)</f>
        <v>1</v>
      </c>
      <c r="AN634" s="77">
        <f>IF(H634&lt;Variables!$G$13,1,0)</f>
        <v>0</v>
      </c>
      <c r="AO634" s="77">
        <f>IF(R634&lt;Variables!$G$12,0,1)</f>
        <v>0</v>
      </c>
      <c r="AP634" s="78">
        <f t="shared" si="19"/>
        <v>1</v>
      </c>
      <c r="AQ634" s="77">
        <f>IF(V634&lt;Variables!$G$15,1,0)</f>
        <v>1</v>
      </c>
      <c r="AR634">
        <v>0</v>
      </c>
      <c r="AS634">
        <v>0</v>
      </c>
      <c r="AT634">
        <v>1</v>
      </c>
      <c r="AU634">
        <v>0</v>
      </c>
      <c r="BA634">
        <v>-1.9</v>
      </c>
    </row>
    <row r="635" spans="3:53" x14ac:dyDescent="0.25">
      <c r="C635" t="s">
        <v>253</v>
      </c>
      <c r="D635" t="s">
        <v>231</v>
      </c>
      <c r="E635">
        <v>359.85</v>
      </c>
      <c r="F635">
        <v>7.27</v>
      </c>
      <c r="G635">
        <v>7.13</v>
      </c>
      <c r="H635">
        <v>56250</v>
      </c>
      <c r="I635">
        <v>-6.8540000000000001</v>
      </c>
      <c r="J635" t="s">
        <v>75</v>
      </c>
      <c r="K635">
        <v>38.92</v>
      </c>
      <c r="L635">
        <v>360.63128999999998</v>
      </c>
      <c r="M635">
        <v>-0.48561787303591519</v>
      </c>
      <c r="N635">
        <v>360.15906799999999</v>
      </c>
      <c r="O635">
        <v>-0.35513974619682542</v>
      </c>
      <c r="P635">
        <v>1748000</v>
      </c>
      <c r="Q635">
        <v>2076000</v>
      </c>
      <c r="R635">
        <v>0.84</v>
      </c>
      <c r="S635">
        <v>24.34</v>
      </c>
      <c r="T635">
        <v>7.3000000000000016</v>
      </c>
      <c r="U635">
        <v>14.4444</v>
      </c>
      <c r="V635">
        <v>2.249297958954942</v>
      </c>
      <c r="AC635">
        <v>363</v>
      </c>
      <c r="AD635">
        <v>353.6139</v>
      </c>
      <c r="AH635" s="77">
        <f>IF(AND(M635&lt;Variables!$G$6,M635&gt;Variables!$G$5),0,1)</f>
        <v>1</v>
      </c>
      <c r="AI635" s="77">
        <f t="shared" si="18"/>
        <v>0</v>
      </c>
      <c r="AJ635" s="77">
        <f>IF(I635&gt;Variables!$G$7,0,1)</f>
        <v>1</v>
      </c>
      <c r="AK635" s="77">
        <f>IF(F635&gt;Variables!$G$8,0,1)</f>
        <v>1</v>
      </c>
      <c r="AL635" s="77">
        <f>IF(G635&gt;Variables!$G$9,0,1)</f>
        <v>1</v>
      </c>
      <c r="AM635" s="77">
        <f>IF(AND(K635&gt;Variables!$G$10,K635&lt;Variables!$G$11),0,1)</f>
        <v>1</v>
      </c>
      <c r="AN635" s="77">
        <f>IF(H635&lt;Variables!$G$13,1,0)</f>
        <v>0</v>
      </c>
      <c r="AO635" s="77">
        <f>IF(R635&lt;Variables!$G$12,0,1)</f>
        <v>0</v>
      </c>
      <c r="AP635" s="78">
        <f t="shared" si="19"/>
        <v>1</v>
      </c>
      <c r="AQ635" s="77">
        <f>IF(V635&lt;Variables!$G$15,1,0)</f>
        <v>1</v>
      </c>
      <c r="AR635">
        <v>0</v>
      </c>
      <c r="AS635">
        <v>1</v>
      </c>
      <c r="AT635">
        <v>0</v>
      </c>
      <c r="AU635">
        <v>0</v>
      </c>
      <c r="BA635">
        <v>0.14000000000000001</v>
      </c>
    </row>
    <row r="636" spans="3:53" x14ac:dyDescent="0.25">
      <c r="C636" t="s">
        <v>253</v>
      </c>
      <c r="D636" t="s">
        <v>129</v>
      </c>
      <c r="E636">
        <v>59.85</v>
      </c>
      <c r="F636">
        <v>7.81</v>
      </c>
      <c r="G636">
        <v>10.37</v>
      </c>
      <c r="H636">
        <v>23990</v>
      </c>
      <c r="I636">
        <v>83281.880999999994</v>
      </c>
      <c r="J636" t="s">
        <v>75</v>
      </c>
      <c r="K636">
        <v>44.81</v>
      </c>
      <c r="L636">
        <v>59.817660000000011</v>
      </c>
      <c r="M636">
        <v>-0.36387247511856741</v>
      </c>
      <c r="N636">
        <v>60.795330000000007</v>
      </c>
      <c r="O636">
        <v>-1.9661543082338819</v>
      </c>
      <c r="P636">
        <v>148840000</v>
      </c>
      <c r="Q636">
        <v>146893000</v>
      </c>
      <c r="R636">
        <v>1.01</v>
      </c>
      <c r="S636">
        <v>24.34</v>
      </c>
      <c r="T636">
        <v>7.3000000000000016</v>
      </c>
      <c r="U636">
        <v>14.4444</v>
      </c>
      <c r="V636">
        <v>2.3172383017078242</v>
      </c>
      <c r="AC636">
        <v>63.83</v>
      </c>
      <c r="AD636">
        <v>58.07</v>
      </c>
      <c r="AH636" s="77">
        <f>IF(AND(M636&lt;Variables!$G$6,M636&gt;Variables!$G$5),0,1)</f>
        <v>1</v>
      </c>
      <c r="AI636" s="77">
        <f t="shared" si="18"/>
        <v>1</v>
      </c>
      <c r="AJ636" s="77">
        <f>IF(I636&gt;Variables!$G$7,0,1)</f>
        <v>0</v>
      </c>
      <c r="AK636" s="77">
        <f>IF(F636&gt;Variables!$G$8,0,1)</f>
        <v>1</v>
      </c>
      <c r="AL636" s="77">
        <f>IF(G636&gt;Variables!$G$9,0,1)</f>
        <v>1</v>
      </c>
      <c r="AM636" s="77">
        <f>IF(AND(K636&gt;Variables!$G$10,K636&lt;Variables!$G$11),0,1)</f>
        <v>1</v>
      </c>
      <c r="AN636" s="77">
        <f>IF(H636&lt;Variables!$G$13,1,0)</f>
        <v>0</v>
      </c>
      <c r="AO636" s="77">
        <f>IF(R636&lt;Variables!$G$12,0,1)</f>
        <v>0</v>
      </c>
      <c r="AP636" s="78">
        <f t="shared" si="19"/>
        <v>1</v>
      </c>
      <c r="AQ636" s="77">
        <f>IF(V636&lt;Variables!$G$15,1,0)</f>
        <v>1</v>
      </c>
      <c r="AR636">
        <v>0</v>
      </c>
      <c r="AS636">
        <v>0</v>
      </c>
      <c r="AT636">
        <v>1</v>
      </c>
      <c r="AU636">
        <v>0</v>
      </c>
      <c r="BA636">
        <v>-2.25</v>
      </c>
    </row>
    <row r="637" spans="3:53" x14ac:dyDescent="0.25">
      <c r="C637" t="s">
        <v>253</v>
      </c>
      <c r="D637" t="s">
        <v>166</v>
      </c>
      <c r="E637">
        <v>53.78</v>
      </c>
      <c r="F637">
        <v>8.1</v>
      </c>
      <c r="G637">
        <v>8.3699999999999992</v>
      </c>
      <c r="H637">
        <v>8010</v>
      </c>
      <c r="I637">
        <v>198.892</v>
      </c>
      <c r="J637" t="s">
        <v>75</v>
      </c>
      <c r="K637">
        <v>39.19</v>
      </c>
      <c r="L637">
        <v>54.032509999999988</v>
      </c>
      <c r="M637">
        <v>-0.80046253635077569</v>
      </c>
      <c r="N637">
        <v>54.116444000000001</v>
      </c>
      <c r="O637">
        <v>-0.95431991059870802</v>
      </c>
      <c r="P637">
        <v>2364000</v>
      </c>
      <c r="Q637">
        <v>1484000</v>
      </c>
      <c r="R637">
        <v>1.59</v>
      </c>
      <c r="S637">
        <v>24.34</v>
      </c>
      <c r="T637">
        <v>7.3000000000000016</v>
      </c>
      <c r="U637">
        <v>14.4444</v>
      </c>
      <c r="V637">
        <v>2.2508305618932751</v>
      </c>
      <c r="AC637">
        <v>54.38</v>
      </c>
      <c r="AD637">
        <v>52.52</v>
      </c>
      <c r="AH637" s="77">
        <f>IF(AND(M637&lt;Variables!$G$6,M637&gt;Variables!$G$5),0,1)</f>
        <v>1</v>
      </c>
      <c r="AI637" s="77">
        <f t="shared" si="18"/>
        <v>1</v>
      </c>
      <c r="AJ637" s="77">
        <f>IF(I637&gt;Variables!$G$7,0,1)</f>
        <v>0</v>
      </c>
      <c r="AK637" s="77">
        <f>IF(F637&gt;Variables!$G$8,0,1)</f>
        <v>1</v>
      </c>
      <c r="AL637" s="77">
        <f>IF(G637&gt;Variables!$G$9,0,1)</f>
        <v>1</v>
      </c>
      <c r="AM637" s="77">
        <f>IF(AND(K637&gt;Variables!$G$10,K637&lt;Variables!$G$11),0,1)</f>
        <v>1</v>
      </c>
      <c r="AN637" s="77">
        <f>IF(H637&lt;Variables!$G$13,1,0)</f>
        <v>0</v>
      </c>
      <c r="AO637" s="77">
        <f>IF(R637&lt;Variables!$G$12,0,1)</f>
        <v>0</v>
      </c>
      <c r="AP637" s="78">
        <f t="shared" si="19"/>
        <v>1</v>
      </c>
      <c r="AQ637" s="77">
        <f>IF(V637&lt;Variables!$G$15,1,0)</f>
        <v>1</v>
      </c>
      <c r="AR637">
        <v>0</v>
      </c>
      <c r="AS637">
        <v>0</v>
      </c>
      <c r="AT637">
        <v>1</v>
      </c>
      <c r="AU637">
        <v>0</v>
      </c>
      <c r="BA637">
        <v>-2.25</v>
      </c>
    </row>
    <row r="638" spans="3:53" x14ac:dyDescent="0.25">
      <c r="C638" t="s">
        <v>253</v>
      </c>
      <c r="D638" t="s">
        <v>83</v>
      </c>
      <c r="E638">
        <v>30.8</v>
      </c>
      <c r="F638">
        <v>8.15</v>
      </c>
      <c r="G638">
        <v>7.13</v>
      </c>
      <c r="H638">
        <v>24680</v>
      </c>
      <c r="I638">
        <v>1.421</v>
      </c>
      <c r="J638" t="s">
        <v>75</v>
      </c>
      <c r="K638">
        <v>37.630000000000003</v>
      </c>
      <c r="L638">
        <v>30.872859999999999</v>
      </c>
      <c r="M638">
        <v>-0.5113228900723904</v>
      </c>
      <c r="N638">
        <v>30.989228000000001</v>
      </c>
      <c r="O638">
        <v>-0.88491394493597686</v>
      </c>
      <c r="P638">
        <v>15633000</v>
      </c>
      <c r="Q638">
        <v>13870000</v>
      </c>
      <c r="R638">
        <v>1.1299999999999999</v>
      </c>
      <c r="S638">
        <v>24.34</v>
      </c>
      <c r="T638">
        <v>7.3000000000000016</v>
      </c>
      <c r="U638">
        <v>14.4444</v>
      </c>
      <c r="V638">
        <v>2.2338744098761181</v>
      </c>
      <c r="AC638">
        <v>31</v>
      </c>
      <c r="AD638">
        <v>30.26</v>
      </c>
      <c r="AH638" s="77">
        <f>IF(AND(M638&lt;Variables!$G$6,M638&gt;Variables!$G$5),0,1)</f>
        <v>1</v>
      </c>
      <c r="AI638" s="77">
        <f t="shared" si="18"/>
        <v>1</v>
      </c>
      <c r="AJ638" s="77">
        <f>IF(I638&gt;Variables!$G$7,0,1)</f>
        <v>1</v>
      </c>
      <c r="AK638" s="77">
        <f>IF(F638&gt;Variables!$G$8,0,1)</f>
        <v>1</v>
      </c>
      <c r="AL638" s="77">
        <f>IF(G638&gt;Variables!$G$9,0,1)</f>
        <v>1</v>
      </c>
      <c r="AM638" s="77">
        <f>IF(AND(K638&gt;Variables!$G$10,K638&lt;Variables!$G$11),0,1)</f>
        <v>1</v>
      </c>
      <c r="AN638" s="77">
        <f>IF(H638&lt;Variables!$G$13,1,0)</f>
        <v>0</v>
      </c>
      <c r="AO638" s="77">
        <f>IF(R638&lt;Variables!$G$12,0,1)</f>
        <v>0</v>
      </c>
      <c r="AP638" s="78">
        <f t="shared" si="19"/>
        <v>1</v>
      </c>
      <c r="AQ638" s="77">
        <f>IF(V638&lt;Variables!$G$15,1,0)</f>
        <v>1</v>
      </c>
      <c r="AR638">
        <v>0</v>
      </c>
      <c r="AS638">
        <v>1</v>
      </c>
      <c r="AT638">
        <v>0</v>
      </c>
      <c r="AU638">
        <v>0</v>
      </c>
      <c r="BA638">
        <v>0.31</v>
      </c>
    </row>
    <row r="639" spans="3:53" x14ac:dyDescent="0.25">
      <c r="C639" t="s">
        <v>253</v>
      </c>
      <c r="D639" t="s">
        <v>151</v>
      </c>
      <c r="E639">
        <v>128.31</v>
      </c>
      <c r="F639">
        <v>8.9600000000000009</v>
      </c>
      <c r="G639">
        <v>11.39</v>
      </c>
      <c r="H639">
        <v>8109.9999999999991</v>
      </c>
      <c r="I639">
        <v>-41.585999999999999</v>
      </c>
      <c r="J639" t="s">
        <v>75</v>
      </c>
      <c r="K639">
        <v>47.75</v>
      </c>
      <c r="L639">
        <v>127.98814</v>
      </c>
      <c r="M639">
        <v>-0.39702116149197031</v>
      </c>
      <c r="N639">
        <v>127.664058</v>
      </c>
      <c r="O639">
        <v>-0.14417370314204439</v>
      </c>
      <c r="P639">
        <v>935419</v>
      </c>
      <c r="Q639">
        <v>898929</v>
      </c>
      <c r="R639">
        <v>1.04</v>
      </c>
      <c r="S639">
        <v>24.34</v>
      </c>
      <c r="T639">
        <v>7.3000000000000016</v>
      </c>
      <c r="U639">
        <v>14.4444</v>
      </c>
      <c r="V639">
        <v>2.351432706691416</v>
      </c>
      <c r="AC639">
        <v>131.84</v>
      </c>
      <c r="AD639">
        <v>126.36</v>
      </c>
      <c r="AH639" s="77">
        <f>IF(AND(M639&lt;Variables!$G$6,M639&gt;Variables!$G$5),0,1)</f>
        <v>1</v>
      </c>
      <c r="AI639" s="77">
        <f t="shared" si="18"/>
        <v>0</v>
      </c>
      <c r="AJ639" s="77">
        <f>IF(I639&gt;Variables!$G$7,0,1)</f>
        <v>1</v>
      </c>
      <c r="AK639" s="77">
        <f>IF(F639&gt;Variables!$G$8,0,1)</f>
        <v>1</v>
      </c>
      <c r="AL639" s="77">
        <f>IF(G639&gt;Variables!$G$9,0,1)</f>
        <v>0</v>
      </c>
      <c r="AM639" s="77">
        <f>IF(AND(K639&gt;Variables!$G$10,K639&lt;Variables!$G$11),0,1)</f>
        <v>1</v>
      </c>
      <c r="AN639" s="77">
        <f>IF(H639&lt;Variables!$G$13,1,0)</f>
        <v>0</v>
      </c>
      <c r="AO639" s="77">
        <f>IF(R639&lt;Variables!$G$12,0,1)</f>
        <v>0</v>
      </c>
      <c r="AP639" s="78">
        <f t="shared" si="19"/>
        <v>1</v>
      </c>
      <c r="AQ639" s="77">
        <f>IF(V639&lt;Variables!$G$15,1,0)</f>
        <v>1</v>
      </c>
      <c r="AR639">
        <v>0</v>
      </c>
      <c r="AS639">
        <v>0</v>
      </c>
      <c r="AT639">
        <v>1</v>
      </c>
      <c r="AU639">
        <v>0</v>
      </c>
      <c r="BA639">
        <v>-1.27</v>
      </c>
    </row>
    <row r="640" spans="3:53" x14ac:dyDescent="0.25">
      <c r="C640" t="s">
        <v>253</v>
      </c>
      <c r="D640" t="s">
        <v>137</v>
      </c>
      <c r="E640">
        <v>114.95</v>
      </c>
      <c r="F640">
        <v>6.93</v>
      </c>
      <c r="G640">
        <v>7.86</v>
      </c>
      <c r="H640">
        <v>5090</v>
      </c>
      <c r="I640">
        <v>-25.577999999999999</v>
      </c>
      <c r="J640" t="s">
        <v>75</v>
      </c>
      <c r="K640">
        <v>46.36</v>
      </c>
      <c r="L640">
        <v>115.1115611111111</v>
      </c>
      <c r="M640">
        <v>-0.4357174086336863</v>
      </c>
      <c r="N640">
        <v>115.0559170212766</v>
      </c>
      <c r="O640">
        <v>-0.38756548365448518</v>
      </c>
      <c r="P640">
        <v>267188</v>
      </c>
      <c r="Q640">
        <v>791751</v>
      </c>
      <c r="R640">
        <v>0.34</v>
      </c>
      <c r="S640">
        <v>24.34</v>
      </c>
      <c r="T640">
        <v>7.3000000000000016</v>
      </c>
      <c r="U640">
        <v>14.4444</v>
      </c>
      <c r="V640">
        <v>2.3360378517953482</v>
      </c>
      <c r="AC640">
        <v>114.92</v>
      </c>
      <c r="AD640">
        <v>111.8681</v>
      </c>
      <c r="AH640" s="77">
        <f>IF(AND(M640&lt;Variables!$G$6,M640&gt;Variables!$G$5),0,1)</f>
        <v>1</v>
      </c>
      <c r="AI640" s="77">
        <f t="shared" si="18"/>
        <v>0</v>
      </c>
      <c r="AJ640" s="77">
        <f>IF(I640&gt;Variables!$G$7,0,1)</f>
        <v>1</v>
      </c>
      <c r="AK640" s="77">
        <f>IF(F640&gt;Variables!$G$8,0,1)</f>
        <v>1</v>
      </c>
      <c r="AL640" s="77">
        <f>IF(G640&gt;Variables!$G$9,0,1)</f>
        <v>1</v>
      </c>
      <c r="AM640" s="77">
        <f>IF(AND(K640&gt;Variables!$G$10,K640&lt;Variables!$G$11),0,1)</f>
        <v>1</v>
      </c>
      <c r="AN640" s="77">
        <f>IF(H640&lt;Variables!$G$13,1,0)</f>
        <v>0</v>
      </c>
      <c r="AO640" s="77">
        <f>IF(R640&lt;Variables!$G$12,0,1)</f>
        <v>0</v>
      </c>
      <c r="AP640" s="78">
        <f t="shared" si="19"/>
        <v>1</v>
      </c>
      <c r="AQ640" s="77">
        <f>IF(V640&lt;Variables!$G$15,1,0)</f>
        <v>1</v>
      </c>
      <c r="AR640">
        <v>0</v>
      </c>
      <c r="AS640">
        <v>0</v>
      </c>
      <c r="AT640">
        <v>1</v>
      </c>
      <c r="AU640">
        <v>0</v>
      </c>
      <c r="BA640">
        <v>-2.25</v>
      </c>
    </row>
    <row r="641" spans="3:53" x14ac:dyDescent="0.25">
      <c r="C641" t="s">
        <v>253</v>
      </c>
      <c r="D641" t="s">
        <v>174</v>
      </c>
      <c r="E641">
        <v>30.26</v>
      </c>
      <c r="F641">
        <v>13.81</v>
      </c>
      <c r="G641">
        <v>12.48</v>
      </c>
      <c r="H641">
        <v>404.55</v>
      </c>
      <c r="I641">
        <v>123.58</v>
      </c>
      <c r="J641" t="s">
        <v>75</v>
      </c>
      <c r="K641">
        <v>39.04</v>
      </c>
      <c r="L641">
        <v>30.314476470588229</v>
      </c>
      <c r="M641">
        <v>-0.1137293946728094</v>
      </c>
      <c r="N641">
        <v>30.6650914893617</v>
      </c>
      <c r="O641">
        <v>-1.2557976208722359</v>
      </c>
      <c r="P641">
        <v>382805</v>
      </c>
      <c r="Q641">
        <v>701001</v>
      </c>
      <c r="R641">
        <v>0.55000000000000004</v>
      </c>
      <c r="S641">
        <v>24.34</v>
      </c>
      <c r="T641">
        <v>7.3000000000000016</v>
      </c>
      <c r="U641">
        <v>14.4444</v>
      </c>
      <c r="V641">
        <v>2.2528115468711989</v>
      </c>
      <c r="AC641">
        <v>30.966000000000001</v>
      </c>
      <c r="AD641">
        <v>27.67</v>
      </c>
      <c r="AH641" s="77">
        <f>IF(AND(M641&lt;Variables!$G$6,M641&gt;Variables!$G$5),0,1)</f>
        <v>1</v>
      </c>
      <c r="AI641" s="77">
        <f t="shared" si="18"/>
        <v>1</v>
      </c>
      <c r="AJ641" s="77">
        <f>IF(I641&gt;Variables!$G$7,0,1)</f>
        <v>0</v>
      </c>
      <c r="AK641" s="77">
        <f>IF(F641&gt;Variables!$G$8,0,1)</f>
        <v>0</v>
      </c>
      <c r="AL641" s="77">
        <f>IF(G641&gt;Variables!$G$9,0,1)</f>
        <v>0</v>
      </c>
      <c r="AM641" s="77">
        <f>IF(AND(K641&gt;Variables!$G$10,K641&lt;Variables!$G$11),0,1)</f>
        <v>1</v>
      </c>
      <c r="AN641" s="77">
        <f>IF(H641&lt;Variables!$G$13,1,0)</f>
        <v>1</v>
      </c>
      <c r="AO641" s="77">
        <f>IF(R641&lt;Variables!$G$12,0,1)</f>
        <v>0</v>
      </c>
      <c r="AP641" s="78">
        <f t="shared" si="19"/>
        <v>1</v>
      </c>
      <c r="AQ641" s="77">
        <f>IF(V641&lt;Variables!$G$15,1,0)</f>
        <v>1</v>
      </c>
      <c r="AR641">
        <v>0</v>
      </c>
      <c r="AS641">
        <v>0</v>
      </c>
      <c r="AT641">
        <v>1</v>
      </c>
      <c r="AU641">
        <v>0</v>
      </c>
      <c r="BA641">
        <v>-2.25</v>
      </c>
    </row>
    <row r="642" spans="3:53" x14ac:dyDescent="0.25">
      <c r="C642" t="s">
        <v>253</v>
      </c>
      <c r="D642" t="s">
        <v>193</v>
      </c>
      <c r="E642">
        <v>4.78</v>
      </c>
      <c r="F642">
        <v>19.12</v>
      </c>
      <c r="G642">
        <v>-2.8</v>
      </c>
      <c r="H642">
        <v>242.76</v>
      </c>
      <c r="I642">
        <v>38.9</v>
      </c>
      <c r="J642" t="s">
        <v>75</v>
      </c>
      <c r="K642">
        <v>47.52</v>
      </c>
      <c r="L642">
        <v>4.8446949999999998</v>
      </c>
      <c r="M642">
        <v>0.1466552589997954</v>
      </c>
      <c r="N642">
        <v>4.9085340000000004</v>
      </c>
      <c r="O642">
        <v>-1.155823714371738</v>
      </c>
      <c r="P642">
        <v>36240000</v>
      </c>
      <c r="Q642">
        <v>3950000</v>
      </c>
      <c r="R642">
        <v>9.17</v>
      </c>
      <c r="S642">
        <v>24.34</v>
      </c>
      <c r="T642">
        <v>7.3000000000000016</v>
      </c>
      <c r="U642">
        <v>14.4444</v>
      </c>
      <c r="V642">
        <v>2.3385445434282239</v>
      </c>
      <c r="AC642">
        <v>4.87</v>
      </c>
      <c r="AD642">
        <v>4.41</v>
      </c>
      <c r="AH642" s="77">
        <f>IF(AND(M642&lt;Variables!$G$6,M642&gt;Variables!$G$5),0,1)</f>
        <v>1</v>
      </c>
      <c r="AI642" s="77">
        <f t="shared" si="18"/>
        <v>1</v>
      </c>
      <c r="AJ642" s="77">
        <f>IF(I642&gt;Variables!$G$7,0,1)</f>
        <v>1</v>
      </c>
      <c r="AK642" s="77">
        <f>IF(F642&gt;Variables!$G$8,0,1)</f>
        <v>0</v>
      </c>
      <c r="AL642" s="77">
        <f>IF(G642&gt;Variables!$G$9,0,1)</f>
        <v>1</v>
      </c>
      <c r="AM642" s="77">
        <f>IF(AND(K642&gt;Variables!$G$10,K642&lt;Variables!$G$11),0,1)</f>
        <v>1</v>
      </c>
      <c r="AN642" s="77">
        <f>IF(H642&lt;Variables!$G$13,1,0)</f>
        <v>1</v>
      </c>
      <c r="AO642" s="77">
        <f>IF(R642&lt;Variables!$G$12,0,1)</f>
        <v>1</v>
      </c>
      <c r="AP642" s="78">
        <f t="shared" si="19"/>
        <v>1</v>
      </c>
      <c r="AQ642" s="77">
        <f>IF(V642&lt;Variables!$G$15,1,0)</f>
        <v>1</v>
      </c>
      <c r="AR642">
        <v>0</v>
      </c>
      <c r="AS642">
        <v>0</v>
      </c>
      <c r="AT642">
        <v>1</v>
      </c>
      <c r="AU642">
        <v>0</v>
      </c>
      <c r="BA642">
        <v>-2.25</v>
      </c>
    </row>
    <row r="643" spans="3:53" x14ac:dyDescent="0.25">
      <c r="C643" t="s">
        <v>253</v>
      </c>
      <c r="D643" t="s">
        <v>218</v>
      </c>
      <c r="E643">
        <v>11.97</v>
      </c>
      <c r="F643">
        <v>20.88</v>
      </c>
      <c r="G643">
        <v>-13.14</v>
      </c>
      <c r="H643">
        <v>89.12</v>
      </c>
      <c r="I643">
        <v>-46.459000000000003</v>
      </c>
      <c r="J643" t="s">
        <v>75</v>
      </c>
      <c r="K643">
        <v>42.76</v>
      </c>
      <c r="L643">
        <v>12.03063684210526</v>
      </c>
      <c r="M643">
        <v>-1.0850368423424219</v>
      </c>
      <c r="N643">
        <v>12.046144897959181</v>
      </c>
      <c r="O643">
        <v>-1.2123787252793621</v>
      </c>
      <c r="P643">
        <v>5940000</v>
      </c>
      <c r="Q643">
        <v>138930</v>
      </c>
      <c r="R643">
        <v>42.76</v>
      </c>
      <c r="S643">
        <v>24.34</v>
      </c>
      <c r="T643">
        <v>7.3000000000000016</v>
      </c>
      <c r="U643">
        <v>14.4444</v>
      </c>
      <c r="V643">
        <v>2.297517392359945</v>
      </c>
      <c r="AC643">
        <v>13</v>
      </c>
      <c r="AD643">
        <v>11.45</v>
      </c>
      <c r="AH643" s="77">
        <f>IF(AND(M643&lt;Variables!$G$6,M643&gt;Variables!$G$5),0,1)</f>
        <v>0</v>
      </c>
      <c r="AI643" s="77">
        <f t="shared" ref="AI643:AI706" si="20">IF(L643&gt;N643,0,1)</f>
        <v>1</v>
      </c>
      <c r="AJ643" s="77">
        <f>IF(I643&gt;Variables!$G$7,0,1)</f>
        <v>1</v>
      </c>
      <c r="AK643" s="77">
        <f>IF(F643&gt;Variables!$G$8,0,1)</f>
        <v>0</v>
      </c>
      <c r="AL643" s="77">
        <f>IF(G643&gt;Variables!$G$9,0,1)</f>
        <v>1</v>
      </c>
      <c r="AM643" s="77">
        <f>IF(AND(K643&gt;Variables!$G$10,K643&lt;Variables!$G$11),0,1)</f>
        <v>1</v>
      </c>
      <c r="AN643" s="77">
        <f>IF(H643&lt;Variables!$G$13,1,0)</f>
        <v>1</v>
      </c>
      <c r="AO643" s="77">
        <f>IF(R643&lt;Variables!$G$12,0,1)</f>
        <v>1</v>
      </c>
      <c r="AP643" s="78">
        <f t="shared" ref="AP643:AP706" si="21">IF(J643="Pass", 0,1)</f>
        <v>1</v>
      </c>
      <c r="AQ643" s="77">
        <f>IF(V643&lt;Variables!$G$15,1,0)</f>
        <v>1</v>
      </c>
      <c r="AR643">
        <v>1</v>
      </c>
      <c r="AS643">
        <v>0</v>
      </c>
      <c r="AT643">
        <v>0</v>
      </c>
      <c r="AU643">
        <v>0</v>
      </c>
      <c r="BA643">
        <v>2</v>
      </c>
    </row>
    <row r="644" spans="3:53" x14ac:dyDescent="0.25">
      <c r="C644" t="s">
        <v>253</v>
      </c>
      <c r="D644" t="s">
        <v>217</v>
      </c>
      <c r="E644">
        <v>11.28</v>
      </c>
      <c r="F644">
        <v>27.73</v>
      </c>
      <c r="G644">
        <v>2.82</v>
      </c>
      <c r="H644">
        <v>124.89</v>
      </c>
      <c r="I644">
        <v>-15.68</v>
      </c>
      <c r="J644" t="s">
        <v>75</v>
      </c>
      <c r="K644">
        <v>35.270000000000003</v>
      </c>
      <c r="L644">
        <v>11.83212631578948</v>
      </c>
      <c r="M644">
        <v>-4.4127851736396613</v>
      </c>
      <c r="N644">
        <v>11.840902040816321</v>
      </c>
      <c r="O644">
        <v>-4.4836283501566987</v>
      </c>
      <c r="P644">
        <v>3480000</v>
      </c>
      <c r="Q644">
        <v>283960</v>
      </c>
      <c r="R644">
        <v>12.26</v>
      </c>
      <c r="S644">
        <v>24.34</v>
      </c>
      <c r="T644">
        <v>7.3000000000000016</v>
      </c>
      <c r="U644">
        <v>14.4444</v>
      </c>
      <c r="V644">
        <v>2.141408674159559</v>
      </c>
      <c r="AC644">
        <v>12.299899999999999</v>
      </c>
      <c r="AD644">
        <v>10.6</v>
      </c>
      <c r="AH644" s="77">
        <f>IF(AND(M644&lt;Variables!$G$6,M644&gt;Variables!$G$5),0,1)</f>
        <v>0</v>
      </c>
      <c r="AI644" s="77">
        <f t="shared" si="20"/>
        <v>1</v>
      </c>
      <c r="AJ644" s="77">
        <f>IF(I644&gt;Variables!$G$7,0,1)</f>
        <v>1</v>
      </c>
      <c r="AK644" s="77">
        <f>IF(F644&gt;Variables!$G$8,0,1)</f>
        <v>0</v>
      </c>
      <c r="AL644" s="77">
        <f>IF(G644&gt;Variables!$G$9,0,1)</f>
        <v>1</v>
      </c>
      <c r="AM644" s="77">
        <f>IF(AND(K644&gt;Variables!$G$10,K644&lt;Variables!$G$11),0,1)</f>
        <v>1</v>
      </c>
      <c r="AN644" s="77">
        <f>IF(H644&lt;Variables!$G$13,1,0)</f>
        <v>1</v>
      </c>
      <c r="AO644" s="77">
        <f>IF(R644&lt;Variables!$G$12,0,1)</f>
        <v>1</v>
      </c>
      <c r="AP644" s="78">
        <f t="shared" si="21"/>
        <v>1</v>
      </c>
      <c r="AQ644" s="77">
        <f>IF(V644&lt;Variables!$G$15,1,0)</f>
        <v>1</v>
      </c>
      <c r="AR644">
        <v>0</v>
      </c>
      <c r="AS644">
        <v>0</v>
      </c>
      <c r="AT644">
        <v>1</v>
      </c>
      <c r="AU644">
        <v>0</v>
      </c>
      <c r="BA644">
        <v>-2.25</v>
      </c>
    </row>
    <row r="645" spans="3:53" x14ac:dyDescent="0.25">
      <c r="C645" t="s">
        <v>253</v>
      </c>
      <c r="D645" t="s">
        <v>220</v>
      </c>
      <c r="E645">
        <v>2.78</v>
      </c>
      <c r="F645">
        <v>34.31</v>
      </c>
      <c r="G645">
        <v>-19.940000000000001</v>
      </c>
      <c r="H645">
        <v>25.86</v>
      </c>
      <c r="I645">
        <v>-0.82199999999999995</v>
      </c>
      <c r="J645" t="s">
        <v>75</v>
      </c>
      <c r="K645">
        <v>73.930000000000007</v>
      </c>
      <c r="L645">
        <v>2.6614800000000001</v>
      </c>
      <c r="M645">
        <v>4.0811879104859017</v>
      </c>
      <c r="N645">
        <v>2.662064</v>
      </c>
      <c r="O645">
        <v>4.058354720247122</v>
      </c>
      <c r="P645">
        <v>63380000</v>
      </c>
      <c r="Q645">
        <v>122770</v>
      </c>
      <c r="R645">
        <v>516.25</v>
      </c>
      <c r="S645">
        <v>24.34</v>
      </c>
      <c r="T645">
        <v>7.3000000000000016</v>
      </c>
      <c r="U645">
        <v>14.4444</v>
      </c>
      <c r="V645">
        <v>2.2267536708237521</v>
      </c>
      <c r="AC645">
        <v>3.3</v>
      </c>
      <c r="AD645">
        <v>2.64</v>
      </c>
      <c r="AH645" s="77">
        <f>IF(AND(M645&lt;Variables!$G$6,M645&gt;Variables!$G$5),0,1)</f>
        <v>1</v>
      </c>
      <c r="AI645" s="77">
        <f t="shared" si="20"/>
        <v>1</v>
      </c>
      <c r="AJ645" s="77">
        <f>IF(I645&gt;Variables!$G$7,0,1)</f>
        <v>1</v>
      </c>
      <c r="AK645" s="77">
        <f>IF(F645&gt;Variables!$G$8,0,1)</f>
        <v>0</v>
      </c>
      <c r="AL645" s="77">
        <f>IF(G645&gt;Variables!$G$9,0,1)</f>
        <v>1</v>
      </c>
      <c r="AM645" s="77">
        <f>IF(AND(K645&gt;Variables!$G$10,K645&lt;Variables!$G$11),0,1)</f>
        <v>1</v>
      </c>
      <c r="AN645" s="77">
        <f>IF(H645&lt;Variables!$G$13,1,0)</f>
        <v>1</v>
      </c>
      <c r="AO645" s="77">
        <f>IF(R645&lt;Variables!$G$12,0,1)</f>
        <v>1</v>
      </c>
      <c r="AP645" s="78">
        <f t="shared" si="21"/>
        <v>1</v>
      </c>
      <c r="AQ645" s="77">
        <f>IF(V645&lt;Variables!$G$15,1,0)</f>
        <v>1</v>
      </c>
      <c r="AR645">
        <v>1</v>
      </c>
      <c r="AS645">
        <v>0</v>
      </c>
      <c r="AT645">
        <v>0</v>
      </c>
      <c r="AU645">
        <v>0</v>
      </c>
      <c r="BA645">
        <v>2</v>
      </c>
    </row>
    <row r="646" spans="3:53" x14ac:dyDescent="0.25">
      <c r="C646" t="s">
        <v>253</v>
      </c>
      <c r="D646" t="s">
        <v>200</v>
      </c>
      <c r="E646">
        <v>20.9</v>
      </c>
      <c r="F646">
        <v>51.93</v>
      </c>
      <c r="G646">
        <v>43.33</v>
      </c>
      <c r="H646">
        <v>306.89</v>
      </c>
      <c r="I646">
        <v>2.1999999999999999E-2</v>
      </c>
      <c r="J646" t="s">
        <v>75</v>
      </c>
      <c r="K646">
        <v>46.94</v>
      </c>
      <c r="L646">
        <v>22.482089999999999</v>
      </c>
      <c r="M646">
        <v>-4.3683216284606967</v>
      </c>
      <c r="N646">
        <v>21.626102499999998</v>
      </c>
      <c r="O646">
        <v>-0.58310321982427593</v>
      </c>
      <c r="P646">
        <v>1140000</v>
      </c>
      <c r="Q646">
        <v>6440</v>
      </c>
      <c r="R646">
        <v>177.02</v>
      </c>
      <c r="S646">
        <v>24.34</v>
      </c>
      <c r="T646">
        <v>7.3000000000000016</v>
      </c>
      <c r="U646">
        <v>14.4444</v>
      </c>
      <c r="V646">
        <v>2.4102706809792149</v>
      </c>
      <c r="AC646">
        <v>21.61</v>
      </c>
      <c r="AD646">
        <v>11.77</v>
      </c>
      <c r="AH646" s="77">
        <f>IF(AND(M646&lt;Variables!$G$6,M646&gt;Variables!$G$5),0,1)</f>
        <v>0</v>
      </c>
      <c r="AI646" s="77">
        <f t="shared" si="20"/>
        <v>0</v>
      </c>
      <c r="AJ646" s="77">
        <f>IF(I646&gt;Variables!$G$7,0,1)</f>
        <v>1</v>
      </c>
      <c r="AK646" s="77">
        <f>IF(F646&gt;Variables!$G$8,0,1)</f>
        <v>0</v>
      </c>
      <c r="AL646" s="77">
        <f>IF(G646&gt;Variables!$G$9,0,1)</f>
        <v>0</v>
      </c>
      <c r="AM646" s="77">
        <f>IF(AND(K646&gt;Variables!$G$10,K646&lt;Variables!$G$11),0,1)</f>
        <v>1</v>
      </c>
      <c r="AN646" s="77">
        <f>IF(H646&lt;Variables!$G$13,1,0)</f>
        <v>1</v>
      </c>
      <c r="AO646" s="77">
        <f>IF(R646&lt;Variables!$G$12,0,1)</f>
        <v>1</v>
      </c>
      <c r="AP646" s="78">
        <f t="shared" si="21"/>
        <v>1</v>
      </c>
      <c r="AQ646" s="77">
        <f>IF(V646&lt;Variables!$G$15,1,0)</f>
        <v>1</v>
      </c>
      <c r="AR646">
        <v>1</v>
      </c>
      <c r="AS646">
        <v>0</v>
      </c>
      <c r="AT646">
        <v>0</v>
      </c>
      <c r="AU646">
        <v>0</v>
      </c>
      <c r="BA646">
        <v>2</v>
      </c>
    </row>
    <row r="647" spans="3:53" x14ac:dyDescent="0.25">
      <c r="C647" t="s">
        <v>253</v>
      </c>
      <c r="D647" t="s">
        <v>215</v>
      </c>
      <c r="E647">
        <v>0.69</v>
      </c>
      <c r="F647">
        <v>16.649999999999999</v>
      </c>
      <c r="G647">
        <v>1.89</v>
      </c>
      <c r="H647">
        <v>-99999</v>
      </c>
      <c r="I647">
        <v>1711721.4669999999</v>
      </c>
      <c r="J647" t="s">
        <v>75</v>
      </c>
      <c r="K647">
        <v>-99999</v>
      </c>
      <c r="L647">
        <v>0.71325000000000005</v>
      </c>
      <c r="M647">
        <v>0</v>
      </c>
      <c r="N647">
        <v>0.72412500000000002</v>
      </c>
      <c r="O647">
        <v>-1.5018125323666449</v>
      </c>
      <c r="P647">
        <v>51600</v>
      </c>
      <c r="Q647">
        <v>534</v>
      </c>
      <c r="R647">
        <v>96.63</v>
      </c>
      <c r="S647">
        <v>24.34</v>
      </c>
      <c r="T647">
        <v>7.3000000000000016</v>
      </c>
      <c r="U647">
        <v>14.4444</v>
      </c>
      <c r="V647">
        <v>-99999</v>
      </c>
      <c r="AC647">
        <v>0.73</v>
      </c>
      <c r="AD647">
        <v>0.68789999999999996</v>
      </c>
      <c r="AH647" s="77">
        <f>IF(AND(M647&lt;Variables!$G$6,M647&gt;Variables!$G$5),0,1)</f>
        <v>1</v>
      </c>
      <c r="AI647" s="77">
        <f t="shared" si="20"/>
        <v>1</v>
      </c>
      <c r="AJ647" s="77">
        <f>IF(I647&gt;Variables!$G$7,0,1)</f>
        <v>0</v>
      </c>
      <c r="AK647" s="77">
        <f>IF(F647&gt;Variables!$G$8,0,1)</f>
        <v>0</v>
      </c>
      <c r="AL647" s="77">
        <f>IF(G647&gt;Variables!$G$9,0,1)</f>
        <v>1</v>
      </c>
      <c r="AM647" s="77">
        <f>IF(AND(K647&gt;Variables!$G$10,K647&lt;Variables!$G$11),0,1)</f>
        <v>1</v>
      </c>
      <c r="AN647" s="77">
        <f>IF(H647&lt;Variables!$G$13,1,0)</f>
        <v>1</v>
      </c>
      <c r="AO647" s="77">
        <f>IF(R647&lt;Variables!$G$12,0,1)</f>
        <v>1</v>
      </c>
      <c r="AP647" s="78">
        <f t="shared" si="21"/>
        <v>1</v>
      </c>
      <c r="AQ647" s="77">
        <f>IF(V647&lt;Variables!$G$15,1,0)</f>
        <v>1</v>
      </c>
      <c r="AR647">
        <v>1</v>
      </c>
      <c r="AS647">
        <v>0</v>
      </c>
      <c r="AT647">
        <v>0</v>
      </c>
      <c r="AU647">
        <v>0</v>
      </c>
      <c r="BA647">
        <v>2</v>
      </c>
    </row>
    <row r="648" spans="3:53" x14ac:dyDescent="0.25">
      <c r="C648" t="s">
        <v>253</v>
      </c>
      <c r="D648" t="s">
        <v>182</v>
      </c>
      <c r="E648">
        <v>28.87</v>
      </c>
      <c r="F648">
        <v>8.07</v>
      </c>
      <c r="G648">
        <v>1.27</v>
      </c>
      <c r="H648">
        <v>-99999</v>
      </c>
      <c r="I648">
        <v>5.202</v>
      </c>
      <c r="J648" t="s">
        <v>75</v>
      </c>
      <c r="K648">
        <v>41.22</v>
      </c>
      <c r="L648">
        <v>28.810841666666661</v>
      </c>
      <c r="M648">
        <v>-0.17646713433396749</v>
      </c>
      <c r="N648">
        <v>28.85641428571428</v>
      </c>
      <c r="O648">
        <v>-0.33411734652705222</v>
      </c>
      <c r="P648">
        <v>111963</v>
      </c>
      <c r="Q648">
        <v>193031</v>
      </c>
      <c r="R648">
        <v>0.57999999999999996</v>
      </c>
      <c r="S648">
        <v>24.34</v>
      </c>
      <c r="T648">
        <v>7.3000000000000016</v>
      </c>
      <c r="U648">
        <v>14.4444</v>
      </c>
      <c r="V648">
        <v>2.2761527318955448</v>
      </c>
      <c r="AC648">
        <v>28.95</v>
      </c>
      <c r="AD648">
        <v>28.58</v>
      </c>
      <c r="AH648" s="77">
        <f>IF(AND(M648&lt;Variables!$G$6,M648&gt;Variables!$G$5),0,1)</f>
        <v>1</v>
      </c>
      <c r="AI648" s="77">
        <f t="shared" si="20"/>
        <v>1</v>
      </c>
      <c r="AJ648" s="77">
        <f>IF(I648&gt;Variables!$G$7,0,1)</f>
        <v>1</v>
      </c>
      <c r="AK648" s="77">
        <f>IF(F648&gt;Variables!$G$8,0,1)</f>
        <v>1</v>
      </c>
      <c r="AL648" s="77">
        <f>IF(G648&gt;Variables!$G$9,0,1)</f>
        <v>1</v>
      </c>
      <c r="AM648" s="77">
        <f>IF(AND(K648&gt;Variables!$G$10,K648&lt;Variables!$G$11),0,1)</f>
        <v>1</v>
      </c>
      <c r="AN648" s="77">
        <f>IF(H648&lt;Variables!$G$13,1,0)</f>
        <v>1</v>
      </c>
      <c r="AO648" s="77">
        <f>IF(R648&lt;Variables!$G$12,0,1)</f>
        <v>0</v>
      </c>
      <c r="AP648" s="78">
        <f t="shared" si="21"/>
        <v>1</v>
      </c>
      <c r="AQ648" s="77">
        <f>IF(V648&lt;Variables!$G$15,1,0)</f>
        <v>1</v>
      </c>
      <c r="AR648">
        <v>0</v>
      </c>
      <c r="AS648">
        <v>1</v>
      </c>
      <c r="AT648">
        <v>0</v>
      </c>
      <c r="AU648">
        <v>0</v>
      </c>
      <c r="BA648">
        <v>0.09</v>
      </c>
    </row>
    <row r="649" spans="3:53" x14ac:dyDescent="0.25">
      <c r="C649" t="s">
        <v>253</v>
      </c>
      <c r="D649" t="s">
        <v>219</v>
      </c>
      <c r="E649">
        <v>2.7</v>
      </c>
      <c r="F649">
        <v>18.829999999999998</v>
      </c>
      <c r="G649">
        <v>12.29</v>
      </c>
      <c r="H649">
        <v>417.61</v>
      </c>
      <c r="I649">
        <v>0.86299999999999999</v>
      </c>
      <c r="J649" t="s">
        <v>75</v>
      </c>
      <c r="K649">
        <v>33.46</v>
      </c>
      <c r="L649">
        <v>2.7052399999999999</v>
      </c>
      <c r="M649">
        <v>-2.041963005130782</v>
      </c>
      <c r="N649">
        <v>2.8214359999999998</v>
      </c>
      <c r="O649">
        <v>-6.076196660140436</v>
      </c>
      <c r="P649">
        <v>32030000</v>
      </c>
      <c r="Q649">
        <v>1300000</v>
      </c>
      <c r="R649">
        <v>24.64</v>
      </c>
      <c r="S649">
        <v>24.34</v>
      </c>
      <c r="T649">
        <v>7.3000000000000016</v>
      </c>
      <c r="U649">
        <v>14.4444</v>
      </c>
      <c r="V649">
        <v>2.1511971294465559</v>
      </c>
      <c r="AC649">
        <v>3.02</v>
      </c>
      <c r="AD649">
        <v>2.5299999999999998</v>
      </c>
      <c r="AH649" s="77">
        <f>IF(AND(M649&lt;Variables!$G$6,M649&gt;Variables!$G$5),0,1)</f>
        <v>0</v>
      </c>
      <c r="AI649" s="77">
        <f t="shared" si="20"/>
        <v>1</v>
      </c>
      <c r="AJ649" s="77">
        <f>IF(I649&gt;Variables!$G$7,0,1)</f>
        <v>1</v>
      </c>
      <c r="AK649" s="77">
        <f>IF(F649&gt;Variables!$G$8,0,1)</f>
        <v>0</v>
      </c>
      <c r="AL649" s="77">
        <f>IF(G649&gt;Variables!$G$9,0,1)</f>
        <v>0</v>
      </c>
      <c r="AM649" s="77">
        <f>IF(AND(K649&gt;Variables!$G$10,K649&lt;Variables!$G$11),0,1)</f>
        <v>1</v>
      </c>
      <c r="AN649" s="77">
        <f>IF(H649&lt;Variables!$G$13,1,0)</f>
        <v>1</v>
      </c>
      <c r="AO649" s="77">
        <f>IF(R649&lt;Variables!$G$12,0,1)</f>
        <v>1</v>
      </c>
      <c r="AP649" s="78">
        <f t="shared" si="21"/>
        <v>1</v>
      </c>
      <c r="AQ649" s="77">
        <f>IF(V649&lt;Variables!$G$15,1,0)</f>
        <v>1</v>
      </c>
      <c r="AR649">
        <v>1</v>
      </c>
      <c r="AS649">
        <v>0</v>
      </c>
      <c r="AT649">
        <v>0</v>
      </c>
      <c r="AU649">
        <v>0</v>
      </c>
      <c r="BA649">
        <v>2</v>
      </c>
    </row>
    <row r="650" spans="3:53" x14ac:dyDescent="0.25">
      <c r="C650" t="s">
        <v>253</v>
      </c>
      <c r="D650" t="s">
        <v>249</v>
      </c>
      <c r="E650">
        <v>1.2</v>
      </c>
      <c r="F650">
        <v>10.09</v>
      </c>
      <c r="G650">
        <v>10.09</v>
      </c>
      <c r="H650">
        <v>-99999</v>
      </c>
      <c r="I650">
        <v>-99999</v>
      </c>
      <c r="J650" t="s">
        <v>75</v>
      </c>
      <c r="K650">
        <v>70.25</v>
      </c>
      <c r="L650">
        <v>-99999</v>
      </c>
      <c r="M650">
        <v>-99999</v>
      </c>
      <c r="N650">
        <v>1.2</v>
      </c>
      <c r="O650">
        <v>0</v>
      </c>
      <c r="P650">
        <v>21500</v>
      </c>
      <c r="Q650">
        <v>1001</v>
      </c>
      <c r="R650">
        <v>21.48</v>
      </c>
      <c r="S650">
        <v>24.34</v>
      </c>
      <c r="T650">
        <v>7.3000000000000016</v>
      </c>
      <c r="U650">
        <v>14.4444</v>
      </c>
      <c r="V650">
        <v>-99999</v>
      </c>
      <c r="AC650">
        <v>1.2</v>
      </c>
      <c r="AD650">
        <v>1.06</v>
      </c>
      <c r="AH650" s="77">
        <f>IF(AND(M650&lt;Variables!$G$6,M650&gt;Variables!$G$5),0,1)</f>
        <v>1</v>
      </c>
      <c r="AI650" s="77">
        <f t="shared" si="20"/>
        <v>1</v>
      </c>
      <c r="AJ650" s="77">
        <f>IF(I650&gt;Variables!$G$7,0,1)</f>
        <v>1</v>
      </c>
      <c r="AK650" s="77">
        <f>IF(F650&gt;Variables!$G$8,0,1)</f>
        <v>0</v>
      </c>
      <c r="AL650" s="77">
        <f>IF(G650&gt;Variables!$G$9,0,1)</f>
        <v>1</v>
      </c>
      <c r="AM650" s="77">
        <f>IF(AND(K650&gt;Variables!$G$10,K650&lt;Variables!$G$11),0,1)</f>
        <v>1</v>
      </c>
      <c r="AN650" s="77">
        <f>IF(H650&lt;Variables!$G$13,1,0)</f>
        <v>1</v>
      </c>
      <c r="AO650" s="77">
        <f>IF(R650&lt;Variables!$G$12,0,1)</f>
        <v>1</v>
      </c>
      <c r="AP650" s="78">
        <f t="shared" si="21"/>
        <v>1</v>
      </c>
      <c r="AQ650" s="77">
        <f>IF(V650&lt;Variables!$G$15,1,0)</f>
        <v>1</v>
      </c>
      <c r="AR650">
        <v>0</v>
      </c>
      <c r="AS650">
        <v>0</v>
      </c>
      <c r="AT650">
        <v>1</v>
      </c>
      <c r="AU650">
        <v>0</v>
      </c>
      <c r="BA650">
        <v>-2.25</v>
      </c>
    </row>
    <row r="651" spans="3:53" x14ac:dyDescent="0.25">
      <c r="C651" t="s">
        <v>253</v>
      </c>
      <c r="D651" t="s">
        <v>221</v>
      </c>
      <c r="E651">
        <v>8.3800000000000008</v>
      </c>
      <c r="F651">
        <v>10.46</v>
      </c>
      <c r="G651">
        <v>1.58</v>
      </c>
      <c r="H651">
        <v>-99999</v>
      </c>
      <c r="I651">
        <v>0.91200000000000003</v>
      </c>
      <c r="J651" t="s">
        <v>75</v>
      </c>
      <c r="K651">
        <v>61.08</v>
      </c>
      <c r="L651">
        <v>8.33</v>
      </c>
      <c r="M651">
        <v>0.1200480192076805</v>
      </c>
      <c r="N651">
        <v>8.3393181818181823</v>
      </c>
      <c r="O651">
        <v>8.1759463657844044E-3</v>
      </c>
      <c r="P651">
        <v>48874</v>
      </c>
      <c r="Q651">
        <v>327629</v>
      </c>
      <c r="R651">
        <v>0.15</v>
      </c>
      <c r="S651">
        <v>24.34</v>
      </c>
      <c r="T651">
        <v>7.3000000000000016</v>
      </c>
      <c r="U651">
        <v>14.4444</v>
      </c>
      <c r="V651">
        <v>2.4748261301320529</v>
      </c>
      <c r="AC651">
        <v>8.35</v>
      </c>
      <c r="AD651">
        <v>8.26</v>
      </c>
      <c r="AH651" s="77">
        <f>IF(AND(M651&lt;Variables!$G$6,M651&gt;Variables!$G$5),0,1)</f>
        <v>1</v>
      </c>
      <c r="AI651" s="77">
        <f t="shared" si="20"/>
        <v>1</v>
      </c>
      <c r="AJ651" s="77">
        <f>IF(I651&gt;Variables!$G$7,0,1)</f>
        <v>1</v>
      </c>
      <c r="AK651" s="77">
        <f>IF(F651&gt;Variables!$G$8,0,1)</f>
        <v>0</v>
      </c>
      <c r="AL651" s="77">
        <f>IF(G651&gt;Variables!$G$9,0,1)</f>
        <v>1</v>
      </c>
      <c r="AM651" s="77">
        <f>IF(AND(K651&gt;Variables!$G$10,K651&lt;Variables!$G$11),0,1)</f>
        <v>1</v>
      </c>
      <c r="AN651" s="77">
        <f>IF(H651&lt;Variables!$G$13,1,0)</f>
        <v>1</v>
      </c>
      <c r="AO651" s="77">
        <f>IF(R651&lt;Variables!$G$12,0,1)</f>
        <v>0</v>
      </c>
      <c r="AP651" s="78">
        <f t="shared" si="21"/>
        <v>1</v>
      </c>
      <c r="AQ651" s="77">
        <f>IF(V651&lt;Variables!$G$15,1,0)</f>
        <v>1</v>
      </c>
      <c r="AR651">
        <v>0</v>
      </c>
      <c r="AS651">
        <v>0</v>
      </c>
      <c r="AT651">
        <v>0</v>
      </c>
      <c r="AU651">
        <v>0</v>
      </c>
      <c r="BA651">
        <v>0</v>
      </c>
    </row>
    <row r="652" spans="3:53" x14ac:dyDescent="0.25">
      <c r="C652" t="s">
        <v>253</v>
      </c>
      <c r="D652" t="s">
        <v>240</v>
      </c>
      <c r="E652">
        <v>32.380000000000003</v>
      </c>
      <c r="F652">
        <v>7.07</v>
      </c>
      <c r="G652">
        <v>8.32</v>
      </c>
      <c r="H652">
        <v>6330</v>
      </c>
      <c r="I652">
        <v>-47.63</v>
      </c>
      <c r="J652" t="s">
        <v>75</v>
      </c>
      <c r="K652">
        <v>34.51</v>
      </c>
      <c r="L652">
        <v>32.51048999999999</v>
      </c>
      <c r="M652">
        <v>-0.6782118633093227</v>
      </c>
      <c r="N652">
        <v>32.597174000000003</v>
      </c>
      <c r="O652">
        <v>-0.94233322189219026</v>
      </c>
      <c r="P652">
        <v>2122000</v>
      </c>
      <c r="Q652">
        <v>3646000</v>
      </c>
      <c r="R652">
        <v>0.57999999999999996</v>
      </c>
      <c r="S652">
        <v>24.34</v>
      </c>
      <c r="T652">
        <v>7.3000000000000016</v>
      </c>
      <c r="U652">
        <v>14.4444</v>
      </c>
      <c r="V652">
        <v>2.1938172193554761</v>
      </c>
      <c r="AC652">
        <v>32.808900000000001</v>
      </c>
      <c r="AD652">
        <v>31.92</v>
      </c>
      <c r="AH652" s="77">
        <f>IF(AND(M652&lt;Variables!$G$6,M652&gt;Variables!$G$5),0,1)</f>
        <v>1</v>
      </c>
      <c r="AI652" s="77">
        <f t="shared" si="20"/>
        <v>1</v>
      </c>
      <c r="AJ652" s="77">
        <f>IF(I652&gt;Variables!$G$7,0,1)</f>
        <v>1</v>
      </c>
      <c r="AK652" s="77">
        <f>IF(F652&gt;Variables!$G$8,0,1)</f>
        <v>1</v>
      </c>
      <c r="AL652" s="77">
        <f>IF(G652&gt;Variables!$G$9,0,1)</f>
        <v>1</v>
      </c>
      <c r="AM652" s="77">
        <f>IF(AND(K652&gt;Variables!$G$10,K652&lt;Variables!$G$11),0,1)</f>
        <v>1</v>
      </c>
      <c r="AN652" s="77">
        <f>IF(H652&lt;Variables!$G$13,1,0)</f>
        <v>0</v>
      </c>
      <c r="AO652" s="77">
        <f>IF(R652&lt;Variables!$G$12,0,1)</f>
        <v>0</v>
      </c>
      <c r="AP652" s="78">
        <f t="shared" si="21"/>
        <v>1</v>
      </c>
      <c r="AQ652" s="77">
        <f>IF(V652&lt;Variables!$G$15,1,0)</f>
        <v>1</v>
      </c>
      <c r="AR652">
        <v>0</v>
      </c>
      <c r="AS652">
        <v>1</v>
      </c>
      <c r="AT652">
        <v>0</v>
      </c>
      <c r="AU652">
        <v>0</v>
      </c>
      <c r="BA652">
        <v>0.31</v>
      </c>
    </row>
    <row r="653" spans="3:53" x14ac:dyDescent="0.25">
      <c r="C653" t="s">
        <v>254</v>
      </c>
      <c r="D653" t="s">
        <v>182</v>
      </c>
      <c r="E653">
        <v>28.85</v>
      </c>
      <c r="F653">
        <v>7.91</v>
      </c>
      <c r="G653">
        <v>1.27</v>
      </c>
      <c r="H653">
        <v>-99999</v>
      </c>
      <c r="I653">
        <v>5.202</v>
      </c>
      <c r="J653" t="s">
        <v>75</v>
      </c>
      <c r="K653">
        <v>41.8</v>
      </c>
      <c r="L653">
        <v>28.782699999999991</v>
      </c>
      <c r="M653">
        <v>-7.8866819304628424E-2</v>
      </c>
      <c r="N653">
        <v>28.846365517241381</v>
      </c>
      <c r="O653">
        <v>-0.29939826280629828</v>
      </c>
      <c r="P653">
        <v>164629</v>
      </c>
      <c r="Q653">
        <v>193031</v>
      </c>
      <c r="R653">
        <v>0.85</v>
      </c>
      <c r="S653">
        <v>21.47</v>
      </c>
      <c r="T653">
        <v>7.3140000000000001</v>
      </c>
      <c r="U653">
        <v>13.2624</v>
      </c>
      <c r="V653">
        <v>2.2822308448338759</v>
      </c>
      <c r="AC653">
        <v>28.95</v>
      </c>
      <c r="AD653">
        <v>28.58</v>
      </c>
      <c r="AH653" s="77">
        <f>IF(AND(M653&lt;Variables!$G$6,M653&gt;Variables!$G$5),0,1)</f>
        <v>1</v>
      </c>
      <c r="AI653" s="77">
        <f t="shared" si="20"/>
        <v>1</v>
      </c>
      <c r="AJ653" s="77">
        <f>IF(I653&gt;Variables!$G$7,0,1)</f>
        <v>1</v>
      </c>
      <c r="AK653" s="77">
        <f>IF(F653&gt;Variables!$G$8,0,1)</f>
        <v>1</v>
      </c>
      <c r="AL653" s="77">
        <f>IF(G653&gt;Variables!$G$9,0,1)</f>
        <v>1</v>
      </c>
      <c r="AM653" s="77">
        <f>IF(AND(K653&gt;Variables!$G$10,K653&lt;Variables!$G$11),0,1)</f>
        <v>1</v>
      </c>
      <c r="AN653" s="77">
        <f>IF(H653&lt;Variables!$G$13,1,0)</f>
        <v>1</v>
      </c>
      <c r="AO653" s="77">
        <f>IF(R653&lt;Variables!$G$12,0,1)</f>
        <v>0</v>
      </c>
      <c r="AP653" s="78">
        <f t="shared" si="21"/>
        <v>1</v>
      </c>
      <c r="AQ653" s="77">
        <f>IF(V653&lt;Variables!$G$15,1,0)</f>
        <v>1</v>
      </c>
      <c r="AR653">
        <v>0</v>
      </c>
      <c r="AS653">
        <v>0</v>
      </c>
      <c r="AT653">
        <v>0</v>
      </c>
      <c r="AU653">
        <v>1</v>
      </c>
      <c r="BA653">
        <v>-0.28999999999999998</v>
      </c>
    </row>
    <row r="654" spans="3:53" x14ac:dyDescent="0.25">
      <c r="C654" t="s">
        <v>254</v>
      </c>
      <c r="D654" t="s">
        <v>249</v>
      </c>
      <c r="E654">
        <v>1.2</v>
      </c>
      <c r="F654">
        <v>10.09</v>
      </c>
      <c r="G654">
        <v>10.09</v>
      </c>
      <c r="H654">
        <v>-99999</v>
      </c>
      <c r="I654">
        <v>-99999</v>
      </c>
      <c r="J654" t="s">
        <v>75</v>
      </c>
      <c r="K654">
        <v>70.25</v>
      </c>
      <c r="L654">
        <v>-99999</v>
      </c>
      <c r="M654">
        <v>-99999</v>
      </c>
      <c r="N654">
        <v>1.2</v>
      </c>
      <c r="O654">
        <v>0</v>
      </c>
      <c r="P654">
        <v>21500</v>
      </c>
      <c r="Q654">
        <v>1001</v>
      </c>
      <c r="R654">
        <v>21.48</v>
      </c>
      <c r="S654">
        <v>21.47</v>
      </c>
      <c r="T654">
        <v>7.3140000000000001</v>
      </c>
      <c r="U654">
        <v>13.2624</v>
      </c>
      <c r="V654">
        <v>-99999</v>
      </c>
      <c r="AC654">
        <v>1.2</v>
      </c>
      <c r="AD654">
        <v>1.06</v>
      </c>
      <c r="AH654" s="77">
        <f>IF(AND(M654&lt;Variables!$G$6,M654&gt;Variables!$G$5),0,1)</f>
        <v>1</v>
      </c>
      <c r="AI654" s="77">
        <f t="shared" si="20"/>
        <v>1</v>
      </c>
      <c r="AJ654" s="77">
        <f>IF(I654&gt;Variables!$G$7,0,1)</f>
        <v>1</v>
      </c>
      <c r="AK654" s="77">
        <f>IF(F654&gt;Variables!$G$8,0,1)</f>
        <v>0</v>
      </c>
      <c r="AL654" s="77">
        <f>IF(G654&gt;Variables!$G$9,0,1)</f>
        <v>1</v>
      </c>
      <c r="AM654" s="77">
        <f>IF(AND(K654&gt;Variables!$G$10,K654&lt;Variables!$G$11),0,1)</f>
        <v>1</v>
      </c>
      <c r="AN654" s="77">
        <f>IF(H654&lt;Variables!$G$13,1,0)</f>
        <v>1</v>
      </c>
      <c r="AO654" s="77">
        <f>IF(R654&lt;Variables!$G$12,0,1)</f>
        <v>1</v>
      </c>
      <c r="AP654" s="78">
        <f t="shared" si="21"/>
        <v>1</v>
      </c>
      <c r="AQ654" s="77">
        <f>IF(V654&lt;Variables!$G$15,1,0)</f>
        <v>1</v>
      </c>
      <c r="AR654">
        <v>0</v>
      </c>
      <c r="AS654">
        <v>0</v>
      </c>
      <c r="AT654">
        <v>1</v>
      </c>
      <c r="AU654">
        <v>0</v>
      </c>
      <c r="BA654">
        <v>-2.25</v>
      </c>
    </row>
    <row r="655" spans="3:53" x14ac:dyDescent="0.25">
      <c r="C655" t="s">
        <v>254</v>
      </c>
      <c r="D655" t="s">
        <v>215</v>
      </c>
      <c r="E655">
        <v>0.69</v>
      </c>
      <c r="F655">
        <v>16.649999999999999</v>
      </c>
      <c r="G655">
        <v>1.89</v>
      </c>
      <c r="H655">
        <v>-99999</v>
      </c>
      <c r="I655">
        <v>1711721.4669999999</v>
      </c>
      <c r="J655" t="s">
        <v>75</v>
      </c>
      <c r="K655">
        <v>-99999</v>
      </c>
      <c r="L655">
        <v>0.71325000000000005</v>
      </c>
      <c r="M655">
        <v>0</v>
      </c>
      <c r="N655">
        <v>0.72412500000000002</v>
      </c>
      <c r="O655">
        <v>-1.5018125323666449</v>
      </c>
      <c r="P655">
        <v>51650</v>
      </c>
      <c r="Q655">
        <v>534</v>
      </c>
      <c r="R655">
        <v>96.72</v>
      </c>
      <c r="S655">
        <v>21.47</v>
      </c>
      <c r="T655">
        <v>7.3140000000000001</v>
      </c>
      <c r="U655">
        <v>13.2624</v>
      </c>
      <c r="V655">
        <v>-99999</v>
      </c>
      <c r="AC655">
        <v>0.73</v>
      </c>
      <c r="AD655">
        <v>0.68789999999999996</v>
      </c>
      <c r="AH655" s="77">
        <f>IF(AND(M655&lt;Variables!$G$6,M655&gt;Variables!$G$5),0,1)</f>
        <v>1</v>
      </c>
      <c r="AI655" s="77">
        <f t="shared" si="20"/>
        <v>1</v>
      </c>
      <c r="AJ655" s="77">
        <f>IF(I655&gt;Variables!$G$7,0,1)</f>
        <v>0</v>
      </c>
      <c r="AK655" s="77">
        <f>IF(F655&gt;Variables!$G$8,0,1)</f>
        <v>0</v>
      </c>
      <c r="AL655" s="77">
        <f>IF(G655&gt;Variables!$G$9,0,1)</f>
        <v>1</v>
      </c>
      <c r="AM655" s="77">
        <f>IF(AND(K655&gt;Variables!$G$10,K655&lt;Variables!$G$11),0,1)</f>
        <v>1</v>
      </c>
      <c r="AN655" s="77">
        <f>IF(H655&lt;Variables!$G$13,1,0)</f>
        <v>1</v>
      </c>
      <c r="AO655" s="77">
        <f>IF(R655&lt;Variables!$G$12,0,1)</f>
        <v>1</v>
      </c>
      <c r="AP655" s="78">
        <f t="shared" si="21"/>
        <v>1</v>
      </c>
      <c r="AQ655" s="77">
        <f>IF(V655&lt;Variables!$G$15,1,0)</f>
        <v>1</v>
      </c>
      <c r="AR655">
        <v>1</v>
      </c>
      <c r="AS655">
        <v>0</v>
      </c>
      <c r="AT655">
        <v>0</v>
      </c>
      <c r="AU655">
        <v>0</v>
      </c>
      <c r="BA655">
        <v>2</v>
      </c>
    </row>
    <row r="656" spans="3:53" x14ac:dyDescent="0.25">
      <c r="C656" t="s">
        <v>254</v>
      </c>
      <c r="D656" t="s">
        <v>166</v>
      </c>
      <c r="E656">
        <v>53.62</v>
      </c>
      <c r="F656">
        <v>7.66</v>
      </c>
      <c r="G656">
        <v>7.82</v>
      </c>
      <c r="H656">
        <v>8010</v>
      </c>
      <c r="I656">
        <v>198.56</v>
      </c>
      <c r="J656" t="s">
        <v>75</v>
      </c>
      <c r="K656">
        <v>36.47</v>
      </c>
      <c r="L656">
        <v>53.726880000000008</v>
      </c>
      <c r="M656">
        <v>-0.73869913905294715</v>
      </c>
      <c r="N656">
        <v>54.083171999999998</v>
      </c>
      <c r="O656">
        <v>-1.3926180217388251</v>
      </c>
      <c r="P656">
        <v>2397000</v>
      </c>
      <c r="Q656">
        <v>1484000</v>
      </c>
      <c r="R656">
        <v>1.62</v>
      </c>
      <c r="S656">
        <v>21.47</v>
      </c>
      <c r="T656">
        <v>7.3140000000000001</v>
      </c>
      <c r="U656">
        <v>13.2624</v>
      </c>
      <c r="V656">
        <v>2.2171709746885728</v>
      </c>
      <c r="AC656">
        <v>54.38</v>
      </c>
      <c r="AD656">
        <v>52.52</v>
      </c>
      <c r="AH656" s="77">
        <f>IF(AND(M656&lt;Variables!$G$6,M656&gt;Variables!$G$5),0,1)</f>
        <v>1</v>
      </c>
      <c r="AI656" s="77">
        <f t="shared" si="20"/>
        <v>1</v>
      </c>
      <c r="AJ656" s="77">
        <f>IF(I656&gt;Variables!$G$7,0,1)</f>
        <v>0</v>
      </c>
      <c r="AK656" s="77">
        <f>IF(F656&gt;Variables!$G$8,0,1)</f>
        <v>1</v>
      </c>
      <c r="AL656" s="77">
        <f>IF(G656&gt;Variables!$G$9,0,1)</f>
        <v>1</v>
      </c>
      <c r="AM656" s="77">
        <f>IF(AND(K656&gt;Variables!$G$10,K656&lt;Variables!$G$11),0,1)</f>
        <v>1</v>
      </c>
      <c r="AN656" s="77">
        <f>IF(H656&lt;Variables!$G$13,1,0)</f>
        <v>0</v>
      </c>
      <c r="AO656" s="77">
        <f>IF(R656&lt;Variables!$G$12,0,1)</f>
        <v>0</v>
      </c>
      <c r="AP656" s="78">
        <f t="shared" si="21"/>
        <v>1</v>
      </c>
      <c r="AQ656" s="77">
        <f>IF(V656&lt;Variables!$G$15,1,0)</f>
        <v>1</v>
      </c>
      <c r="AR656">
        <v>1</v>
      </c>
      <c r="AS656">
        <v>0</v>
      </c>
      <c r="AT656">
        <v>0</v>
      </c>
      <c r="AU656">
        <v>0</v>
      </c>
      <c r="BA656">
        <v>0.55000000000000004</v>
      </c>
    </row>
    <row r="657" spans="3:53" x14ac:dyDescent="0.25">
      <c r="C657" t="s">
        <v>254</v>
      </c>
      <c r="D657" t="s">
        <v>219</v>
      </c>
      <c r="E657">
        <v>2.74</v>
      </c>
      <c r="F657">
        <v>21.5</v>
      </c>
      <c r="G657">
        <v>14.07</v>
      </c>
      <c r="H657">
        <v>417.61</v>
      </c>
      <c r="I657">
        <v>0.90200000000000002</v>
      </c>
      <c r="J657" t="s">
        <v>75</v>
      </c>
      <c r="K657">
        <v>42.96</v>
      </c>
      <c r="L657">
        <v>2.6891949999999998</v>
      </c>
      <c r="M657">
        <v>0.1043063072778265</v>
      </c>
      <c r="N657">
        <v>2.7887420000000001</v>
      </c>
      <c r="O657">
        <v>-3.4690193642868161</v>
      </c>
      <c r="P657">
        <v>32280000</v>
      </c>
      <c r="Q657">
        <v>1300000</v>
      </c>
      <c r="R657">
        <v>24.83</v>
      </c>
      <c r="S657">
        <v>21.47</v>
      </c>
      <c r="T657">
        <v>7.3140000000000001</v>
      </c>
      <c r="U657">
        <v>13.2624</v>
      </c>
      <c r="V657">
        <v>2.2934743417833219</v>
      </c>
      <c r="AC657">
        <v>3.02</v>
      </c>
      <c r="AD657">
        <v>2.5299999999999998</v>
      </c>
      <c r="AH657" s="77">
        <f>IF(AND(M657&lt;Variables!$G$6,M657&gt;Variables!$G$5),0,1)</f>
        <v>1</v>
      </c>
      <c r="AI657" s="77">
        <f t="shared" si="20"/>
        <v>1</v>
      </c>
      <c r="AJ657" s="77">
        <f>IF(I657&gt;Variables!$G$7,0,1)</f>
        <v>1</v>
      </c>
      <c r="AK657" s="77">
        <f>IF(F657&gt;Variables!$G$8,0,1)</f>
        <v>0</v>
      </c>
      <c r="AL657" s="77">
        <f>IF(G657&gt;Variables!$G$9,0,1)</f>
        <v>0</v>
      </c>
      <c r="AM657" s="77">
        <f>IF(AND(K657&gt;Variables!$G$10,K657&lt;Variables!$G$11),0,1)</f>
        <v>1</v>
      </c>
      <c r="AN657" s="77">
        <f>IF(H657&lt;Variables!$G$13,1,0)</f>
        <v>1</v>
      </c>
      <c r="AO657" s="77">
        <f>IF(R657&lt;Variables!$G$12,0,1)</f>
        <v>1</v>
      </c>
      <c r="AP657" s="78">
        <f t="shared" si="21"/>
        <v>1</v>
      </c>
      <c r="AQ657" s="77">
        <f>IF(V657&lt;Variables!$G$15,1,0)</f>
        <v>1</v>
      </c>
      <c r="AR657">
        <v>0</v>
      </c>
      <c r="AS657">
        <v>0</v>
      </c>
      <c r="AT657">
        <v>1</v>
      </c>
      <c r="AU657">
        <v>0</v>
      </c>
      <c r="BA657">
        <v>-2.25</v>
      </c>
    </row>
    <row r="658" spans="3:53" x14ac:dyDescent="0.25">
      <c r="C658" t="s">
        <v>254</v>
      </c>
      <c r="D658" t="s">
        <v>217</v>
      </c>
      <c r="E658">
        <v>11.21</v>
      </c>
      <c r="F658">
        <v>25.04</v>
      </c>
      <c r="G658">
        <v>2.27</v>
      </c>
      <c r="H658">
        <v>124.89</v>
      </c>
      <c r="I658">
        <v>-15.765000000000001</v>
      </c>
      <c r="J658" t="s">
        <v>75</v>
      </c>
      <c r="K658">
        <v>41.4</v>
      </c>
      <c r="L658">
        <v>11.585768421052631</v>
      </c>
      <c r="M658">
        <v>-2.8981109310151769</v>
      </c>
      <c r="N658">
        <v>11.84002653061224</v>
      </c>
      <c r="O658">
        <v>-4.983321017792802</v>
      </c>
      <c r="P658">
        <v>3610000</v>
      </c>
      <c r="Q658">
        <v>283960</v>
      </c>
      <c r="R658">
        <v>12.71</v>
      </c>
      <c r="S658">
        <v>21.47</v>
      </c>
      <c r="T658">
        <v>7.3140000000000001</v>
      </c>
      <c r="U658">
        <v>13.2624</v>
      </c>
      <c r="V658">
        <v>2.281275082634957</v>
      </c>
      <c r="AC658">
        <v>12.299899999999999</v>
      </c>
      <c r="AD658">
        <v>10.6</v>
      </c>
      <c r="AH658" s="77">
        <f>IF(AND(M658&lt;Variables!$G$6,M658&gt;Variables!$G$5),0,1)</f>
        <v>0</v>
      </c>
      <c r="AI658" s="77">
        <f t="shared" si="20"/>
        <v>1</v>
      </c>
      <c r="AJ658" s="77">
        <f>IF(I658&gt;Variables!$G$7,0,1)</f>
        <v>1</v>
      </c>
      <c r="AK658" s="77">
        <f>IF(F658&gt;Variables!$G$8,0,1)</f>
        <v>0</v>
      </c>
      <c r="AL658" s="77">
        <f>IF(G658&gt;Variables!$G$9,0,1)</f>
        <v>1</v>
      </c>
      <c r="AM658" s="77">
        <f>IF(AND(K658&gt;Variables!$G$10,K658&lt;Variables!$G$11),0,1)</f>
        <v>1</v>
      </c>
      <c r="AN658" s="77">
        <f>IF(H658&lt;Variables!$G$13,1,0)</f>
        <v>1</v>
      </c>
      <c r="AO658" s="77">
        <f>IF(R658&lt;Variables!$G$12,0,1)</f>
        <v>1</v>
      </c>
      <c r="AP658" s="78">
        <f t="shared" si="21"/>
        <v>1</v>
      </c>
      <c r="AQ658" s="77">
        <f>IF(V658&lt;Variables!$G$15,1,0)</f>
        <v>1</v>
      </c>
      <c r="AR658">
        <v>1</v>
      </c>
      <c r="AS658">
        <v>0</v>
      </c>
      <c r="AT658">
        <v>0</v>
      </c>
      <c r="AU658">
        <v>0</v>
      </c>
      <c r="BA658">
        <v>2</v>
      </c>
    </row>
    <row r="659" spans="3:53" x14ac:dyDescent="0.25">
      <c r="C659" t="s">
        <v>254</v>
      </c>
      <c r="D659" t="s">
        <v>200</v>
      </c>
      <c r="E659">
        <v>18.760000000000002</v>
      </c>
      <c r="F659">
        <v>32.32</v>
      </c>
      <c r="G659">
        <v>27.73</v>
      </c>
      <c r="H659">
        <v>306.89</v>
      </c>
      <c r="I659">
        <v>1E-3</v>
      </c>
      <c r="J659" t="s">
        <v>75</v>
      </c>
      <c r="K659">
        <v>36.200000000000003</v>
      </c>
      <c r="L659">
        <v>21.951976470588239</v>
      </c>
      <c r="M659">
        <v>-12.71856533888413</v>
      </c>
      <c r="N659">
        <v>21.789365789473681</v>
      </c>
      <c r="O659">
        <v>-12.067197434190181</v>
      </c>
      <c r="P659">
        <v>1230000</v>
      </c>
      <c r="Q659">
        <v>6440</v>
      </c>
      <c r="R659">
        <v>190.99</v>
      </c>
      <c r="S659">
        <v>21.47</v>
      </c>
      <c r="T659">
        <v>7.3140000000000001</v>
      </c>
      <c r="U659">
        <v>13.2624</v>
      </c>
      <c r="V659">
        <v>2.0478239083689642</v>
      </c>
      <c r="AC659">
        <v>20.5</v>
      </c>
      <c r="AD659">
        <v>11.77</v>
      </c>
      <c r="AH659" s="77">
        <f>IF(AND(M659&lt;Variables!$G$6,M659&gt;Variables!$G$5),0,1)</f>
        <v>1</v>
      </c>
      <c r="AI659" s="77">
        <f t="shared" si="20"/>
        <v>0</v>
      </c>
      <c r="AJ659" s="77">
        <f>IF(I659&gt;Variables!$G$7,0,1)</f>
        <v>1</v>
      </c>
      <c r="AK659" s="77">
        <f>IF(F659&gt;Variables!$G$8,0,1)</f>
        <v>0</v>
      </c>
      <c r="AL659" s="77">
        <f>IF(G659&gt;Variables!$G$9,0,1)</f>
        <v>0</v>
      </c>
      <c r="AM659" s="77">
        <f>IF(AND(K659&gt;Variables!$G$10,K659&lt;Variables!$G$11),0,1)</f>
        <v>1</v>
      </c>
      <c r="AN659" s="77">
        <f>IF(H659&lt;Variables!$G$13,1,0)</f>
        <v>1</v>
      </c>
      <c r="AO659" s="77">
        <f>IF(R659&lt;Variables!$G$12,0,1)</f>
        <v>1</v>
      </c>
      <c r="AP659" s="78">
        <f t="shared" si="21"/>
        <v>1</v>
      </c>
      <c r="AQ659" s="77">
        <f>IF(V659&lt;Variables!$G$15,1,0)</f>
        <v>1</v>
      </c>
      <c r="AR659">
        <v>0</v>
      </c>
      <c r="AS659">
        <v>0</v>
      </c>
      <c r="AT659">
        <v>1</v>
      </c>
      <c r="AU659">
        <v>0</v>
      </c>
      <c r="BA659">
        <v>-2.25</v>
      </c>
    </row>
    <row r="660" spans="3:53" x14ac:dyDescent="0.25">
      <c r="C660" t="s">
        <v>254</v>
      </c>
      <c r="D660" t="s">
        <v>174</v>
      </c>
      <c r="E660">
        <v>30.32</v>
      </c>
      <c r="F660">
        <v>13.6</v>
      </c>
      <c r="G660">
        <v>12.5</v>
      </c>
      <c r="H660">
        <v>404.55</v>
      </c>
      <c r="I660">
        <v>123.593</v>
      </c>
      <c r="J660" t="s">
        <v>75</v>
      </c>
      <c r="K660">
        <v>45.04</v>
      </c>
      <c r="L660">
        <v>30.290829411764712</v>
      </c>
      <c r="M660">
        <v>-2.0895471955114289E-2</v>
      </c>
      <c r="N660">
        <v>30.53657446808511</v>
      </c>
      <c r="O660">
        <v>-0.82548377634353698</v>
      </c>
      <c r="P660">
        <v>392857</v>
      </c>
      <c r="Q660">
        <v>701001</v>
      </c>
      <c r="R660">
        <v>0.56000000000000005</v>
      </c>
      <c r="S660">
        <v>21.47</v>
      </c>
      <c r="T660">
        <v>7.3140000000000001</v>
      </c>
      <c r="U660">
        <v>13.2624</v>
      </c>
      <c r="V660">
        <v>2.3158583655007212</v>
      </c>
      <c r="AC660">
        <v>30.966000000000001</v>
      </c>
      <c r="AD660">
        <v>27.67</v>
      </c>
      <c r="AH660" s="77">
        <f>IF(AND(M660&lt;Variables!$G$6,M660&gt;Variables!$G$5),0,1)</f>
        <v>1</v>
      </c>
      <c r="AI660" s="77">
        <f t="shared" si="20"/>
        <v>1</v>
      </c>
      <c r="AJ660" s="77">
        <f>IF(I660&gt;Variables!$G$7,0,1)</f>
        <v>0</v>
      </c>
      <c r="AK660" s="77">
        <f>IF(F660&gt;Variables!$G$8,0,1)</f>
        <v>0</v>
      </c>
      <c r="AL660" s="77">
        <f>IF(G660&gt;Variables!$G$9,0,1)</f>
        <v>0</v>
      </c>
      <c r="AM660" s="77">
        <f>IF(AND(K660&gt;Variables!$G$10,K660&lt;Variables!$G$11),0,1)</f>
        <v>1</v>
      </c>
      <c r="AN660" s="77">
        <f>IF(H660&lt;Variables!$G$13,1,0)</f>
        <v>1</v>
      </c>
      <c r="AO660" s="77">
        <f>IF(R660&lt;Variables!$G$12,0,1)</f>
        <v>0</v>
      </c>
      <c r="AP660" s="78">
        <f t="shared" si="21"/>
        <v>1</v>
      </c>
      <c r="AQ660" s="77">
        <f>IF(V660&lt;Variables!$G$15,1,0)</f>
        <v>1</v>
      </c>
      <c r="AR660">
        <v>0</v>
      </c>
      <c r="AS660">
        <v>0</v>
      </c>
      <c r="AT660">
        <v>1</v>
      </c>
      <c r="AU660">
        <v>0</v>
      </c>
      <c r="BA660">
        <v>-2.25</v>
      </c>
    </row>
    <row r="661" spans="3:53" x14ac:dyDescent="0.25">
      <c r="C661" t="s">
        <v>254</v>
      </c>
      <c r="D661" t="s">
        <v>221</v>
      </c>
      <c r="E661">
        <v>8.36</v>
      </c>
      <c r="F661">
        <v>10.199999999999999</v>
      </c>
      <c r="G661">
        <v>1.71</v>
      </c>
      <c r="H661">
        <v>-99999</v>
      </c>
      <c r="I661">
        <v>0.91600000000000004</v>
      </c>
      <c r="J661" t="s">
        <v>75</v>
      </c>
      <c r="K661">
        <v>63.11</v>
      </c>
      <c r="L661">
        <v>8.3349999999999991</v>
      </c>
      <c r="M661">
        <v>0.17996400719856709</v>
      </c>
      <c r="N661">
        <v>8.3406818181818192</v>
      </c>
      <c r="O661">
        <v>0.1117196653859614</v>
      </c>
      <c r="P661">
        <v>49174</v>
      </c>
      <c r="Q661">
        <v>327629</v>
      </c>
      <c r="R661">
        <v>0.15</v>
      </c>
      <c r="S661">
        <v>21.47</v>
      </c>
      <c r="T661">
        <v>7.3140000000000001</v>
      </c>
      <c r="U661">
        <v>13.2624</v>
      </c>
      <c r="V661">
        <v>2.491326796160767</v>
      </c>
      <c r="AC661">
        <v>8.3350000000000009</v>
      </c>
      <c r="AD661">
        <v>8.26</v>
      </c>
      <c r="AH661" s="77">
        <f>IF(AND(M661&lt;Variables!$G$6,M661&gt;Variables!$G$5),0,1)</f>
        <v>1</v>
      </c>
      <c r="AI661" s="77">
        <f t="shared" si="20"/>
        <v>1</v>
      </c>
      <c r="AJ661" s="77">
        <f>IF(I661&gt;Variables!$G$7,0,1)</f>
        <v>1</v>
      </c>
      <c r="AK661" s="77">
        <f>IF(F661&gt;Variables!$G$8,0,1)</f>
        <v>0</v>
      </c>
      <c r="AL661" s="77">
        <f>IF(G661&gt;Variables!$G$9,0,1)</f>
        <v>1</v>
      </c>
      <c r="AM661" s="77">
        <f>IF(AND(K661&gt;Variables!$G$10,K661&lt;Variables!$G$11),0,1)</f>
        <v>0</v>
      </c>
      <c r="AN661" s="77">
        <f>IF(H661&lt;Variables!$G$13,1,0)</f>
        <v>1</v>
      </c>
      <c r="AO661" s="77">
        <f>IF(R661&lt;Variables!$G$12,0,1)</f>
        <v>0</v>
      </c>
      <c r="AP661" s="78">
        <f t="shared" si="21"/>
        <v>1</v>
      </c>
      <c r="AQ661" s="77">
        <f>IF(V661&lt;Variables!$G$15,1,0)</f>
        <v>1</v>
      </c>
      <c r="AR661">
        <v>0</v>
      </c>
      <c r="AS661">
        <v>0</v>
      </c>
      <c r="AT661">
        <v>0</v>
      </c>
      <c r="AU661">
        <v>0</v>
      </c>
      <c r="BA661">
        <v>0</v>
      </c>
    </row>
    <row r="662" spans="3:53" x14ac:dyDescent="0.25">
      <c r="C662" t="s">
        <v>254</v>
      </c>
      <c r="D662" t="s">
        <v>151</v>
      </c>
      <c r="E662">
        <v>128.16</v>
      </c>
      <c r="F662">
        <v>9.77</v>
      </c>
      <c r="G662">
        <v>11.62</v>
      </c>
      <c r="H662">
        <v>8109.9999999999991</v>
      </c>
      <c r="I662">
        <v>-41.54</v>
      </c>
      <c r="J662" t="s">
        <v>75</v>
      </c>
      <c r="K662">
        <v>50.54</v>
      </c>
      <c r="L662">
        <v>127.5338368421053</v>
      </c>
      <c r="M662">
        <v>0.1616536936389503</v>
      </c>
      <c r="N662">
        <v>127.75599183673469</v>
      </c>
      <c r="O662">
        <v>-1.251748470250668E-2</v>
      </c>
      <c r="P662">
        <v>951060</v>
      </c>
      <c r="Q662">
        <v>898929</v>
      </c>
      <c r="R662">
        <v>1.06</v>
      </c>
      <c r="S662">
        <v>21.47</v>
      </c>
      <c r="T662">
        <v>7.3140000000000001</v>
      </c>
      <c r="U662">
        <v>13.2624</v>
      </c>
      <c r="V662">
        <v>2.368139301797084</v>
      </c>
      <c r="AC662">
        <v>131.84</v>
      </c>
      <c r="AD662">
        <v>126.36</v>
      </c>
      <c r="AH662" s="77">
        <f>IF(AND(M662&lt;Variables!$G$6,M662&gt;Variables!$G$5),0,1)</f>
        <v>1</v>
      </c>
      <c r="AI662" s="77">
        <f t="shared" si="20"/>
        <v>1</v>
      </c>
      <c r="AJ662" s="77">
        <f>IF(I662&gt;Variables!$G$7,0,1)</f>
        <v>1</v>
      </c>
      <c r="AK662" s="77">
        <f>IF(F662&gt;Variables!$G$8,0,1)</f>
        <v>0</v>
      </c>
      <c r="AL662" s="77">
        <f>IF(G662&gt;Variables!$G$9,0,1)</f>
        <v>0</v>
      </c>
      <c r="AM662" s="77">
        <f>IF(AND(K662&gt;Variables!$G$10,K662&lt;Variables!$G$11),0,1)</f>
        <v>1</v>
      </c>
      <c r="AN662" s="77">
        <f>IF(H662&lt;Variables!$G$13,1,0)</f>
        <v>0</v>
      </c>
      <c r="AO662" s="77">
        <f>IF(R662&lt;Variables!$G$12,0,1)</f>
        <v>0</v>
      </c>
      <c r="AP662" s="78">
        <f t="shared" si="21"/>
        <v>1</v>
      </c>
      <c r="AQ662" s="77">
        <f>IF(V662&lt;Variables!$G$15,1,0)</f>
        <v>1</v>
      </c>
      <c r="AR662">
        <v>0</v>
      </c>
      <c r="AS662">
        <v>0</v>
      </c>
      <c r="AT662">
        <v>1</v>
      </c>
      <c r="AU662">
        <v>0</v>
      </c>
      <c r="BA662">
        <v>-0.98</v>
      </c>
    </row>
    <row r="663" spans="3:53" x14ac:dyDescent="0.25">
      <c r="C663" t="s">
        <v>254</v>
      </c>
      <c r="D663" t="s">
        <v>175</v>
      </c>
      <c r="E663">
        <v>57.61</v>
      </c>
      <c r="F663">
        <v>8.07</v>
      </c>
      <c r="G663">
        <v>0.76</v>
      </c>
      <c r="H663">
        <v>-99999</v>
      </c>
      <c r="I663">
        <v>5.6680000000000001</v>
      </c>
      <c r="J663" t="s">
        <v>75</v>
      </c>
      <c r="K663">
        <v>41.5</v>
      </c>
      <c r="L663">
        <v>57.668999999999997</v>
      </c>
      <c r="M663">
        <v>-0.11097816851342519</v>
      </c>
      <c r="N663">
        <v>57.766328571428581</v>
      </c>
      <c r="O663">
        <v>-0.27927786899092871</v>
      </c>
      <c r="P663">
        <v>184177</v>
      </c>
      <c r="Q663">
        <v>208562</v>
      </c>
      <c r="R663">
        <v>0.88</v>
      </c>
      <c r="S663">
        <v>21.47</v>
      </c>
      <c r="T663">
        <v>7.3140000000000001</v>
      </c>
      <c r="U663">
        <v>13.2624</v>
      </c>
      <c r="V663">
        <v>2.2791011403006811</v>
      </c>
      <c r="AC663">
        <v>57.92</v>
      </c>
      <c r="AD663">
        <v>57.44</v>
      </c>
      <c r="AH663" s="77">
        <f>IF(AND(M663&lt;Variables!$G$6,M663&gt;Variables!$G$5),0,1)</f>
        <v>1</v>
      </c>
      <c r="AI663" s="77">
        <f t="shared" si="20"/>
        <v>1</v>
      </c>
      <c r="AJ663" s="77">
        <f>IF(I663&gt;Variables!$G$7,0,1)</f>
        <v>1</v>
      </c>
      <c r="AK663" s="77">
        <f>IF(F663&gt;Variables!$G$8,0,1)</f>
        <v>1</v>
      </c>
      <c r="AL663" s="77">
        <f>IF(G663&gt;Variables!$G$9,0,1)</f>
        <v>1</v>
      </c>
      <c r="AM663" s="77">
        <f>IF(AND(K663&gt;Variables!$G$10,K663&lt;Variables!$G$11),0,1)</f>
        <v>1</v>
      </c>
      <c r="AN663" s="77">
        <f>IF(H663&lt;Variables!$G$13,1,0)</f>
        <v>1</v>
      </c>
      <c r="AO663" s="77">
        <f>IF(R663&lt;Variables!$G$12,0,1)</f>
        <v>0</v>
      </c>
      <c r="AP663" s="78">
        <f t="shared" si="21"/>
        <v>1</v>
      </c>
      <c r="AQ663" s="77">
        <f>IF(V663&lt;Variables!$G$15,1,0)</f>
        <v>1</v>
      </c>
      <c r="AR663">
        <v>0</v>
      </c>
      <c r="AS663">
        <v>0</v>
      </c>
      <c r="AT663">
        <v>0</v>
      </c>
      <c r="AU663">
        <v>0</v>
      </c>
      <c r="BA663">
        <v>0</v>
      </c>
    </row>
    <row r="664" spans="3:53" x14ac:dyDescent="0.25">
      <c r="C664" t="s">
        <v>254</v>
      </c>
      <c r="D664" t="s">
        <v>129</v>
      </c>
      <c r="E664">
        <v>59.1</v>
      </c>
      <c r="F664">
        <v>7.88</v>
      </c>
      <c r="G664">
        <v>9.77</v>
      </c>
      <c r="H664">
        <v>23990</v>
      </c>
      <c r="I664">
        <v>83096.839000000007</v>
      </c>
      <c r="J664" t="s">
        <v>75</v>
      </c>
      <c r="K664">
        <v>39.33</v>
      </c>
      <c r="L664">
        <v>59.503979999999999</v>
      </c>
      <c r="M664">
        <v>-0.38481459559511821</v>
      </c>
      <c r="N664">
        <v>60.595298</v>
      </c>
      <c r="O664">
        <v>-2.1788786318040732</v>
      </c>
      <c r="P664">
        <v>150825000</v>
      </c>
      <c r="Q664">
        <v>146893000</v>
      </c>
      <c r="R664">
        <v>1.03</v>
      </c>
      <c r="S664">
        <v>21.47</v>
      </c>
      <c r="T664">
        <v>7.3140000000000001</v>
      </c>
      <c r="U664">
        <v>13.2624</v>
      </c>
      <c r="V664">
        <v>2.2546059331147932</v>
      </c>
      <c r="AC664">
        <v>63.83</v>
      </c>
      <c r="AD664">
        <v>58.07</v>
      </c>
      <c r="AH664" s="77">
        <f>IF(AND(M664&lt;Variables!$G$6,M664&gt;Variables!$G$5),0,1)</f>
        <v>1</v>
      </c>
      <c r="AI664" s="77">
        <f t="shared" si="20"/>
        <v>1</v>
      </c>
      <c r="AJ664" s="77">
        <f>IF(I664&gt;Variables!$G$7,0,1)</f>
        <v>0</v>
      </c>
      <c r="AK664" s="77">
        <f>IF(F664&gt;Variables!$G$8,0,1)</f>
        <v>1</v>
      </c>
      <c r="AL664" s="77">
        <f>IF(G664&gt;Variables!$G$9,0,1)</f>
        <v>1</v>
      </c>
      <c r="AM664" s="77">
        <f>IF(AND(K664&gt;Variables!$G$10,K664&lt;Variables!$G$11),0,1)</f>
        <v>1</v>
      </c>
      <c r="AN664" s="77">
        <f>IF(H664&lt;Variables!$G$13,1,0)</f>
        <v>0</v>
      </c>
      <c r="AO664" s="77">
        <f>IF(R664&lt;Variables!$G$12,0,1)</f>
        <v>0</v>
      </c>
      <c r="AP664" s="78">
        <f t="shared" si="21"/>
        <v>1</v>
      </c>
      <c r="AQ664" s="77">
        <f>IF(V664&lt;Variables!$G$15,1,0)</f>
        <v>1</v>
      </c>
      <c r="AR664">
        <v>1</v>
      </c>
      <c r="AS664">
        <v>0</v>
      </c>
      <c r="AT664">
        <v>0</v>
      </c>
      <c r="AU664">
        <v>0</v>
      </c>
      <c r="BA664">
        <v>1.24</v>
      </c>
    </row>
    <row r="665" spans="3:53" x14ac:dyDescent="0.25">
      <c r="C665" t="s">
        <v>254</v>
      </c>
      <c r="D665" t="s">
        <v>79</v>
      </c>
      <c r="E665">
        <v>51.68</v>
      </c>
      <c r="F665">
        <v>7.77</v>
      </c>
      <c r="G665">
        <v>3.37</v>
      </c>
      <c r="H665">
        <v>9750</v>
      </c>
      <c r="I665">
        <v>-39.615000000000002</v>
      </c>
      <c r="J665" t="s">
        <v>75</v>
      </c>
      <c r="K665">
        <v>60.21</v>
      </c>
      <c r="L665">
        <v>51.010474999999992</v>
      </c>
      <c r="M665">
        <v>0.92044820206046796</v>
      </c>
      <c r="N665">
        <v>51.270213999999989</v>
      </c>
      <c r="O665">
        <v>0.40917714913381931</v>
      </c>
      <c r="P665">
        <v>15516000</v>
      </c>
      <c r="Q665">
        <v>6236000</v>
      </c>
      <c r="R665">
        <v>2.4900000000000002</v>
      </c>
      <c r="S665">
        <v>21.47</v>
      </c>
      <c r="T665">
        <v>7.3140000000000001</v>
      </c>
      <c r="U665">
        <v>13.2624</v>
      </c>
      <c r="V665">
        <v>2.421703169245335</v>
      </c>
      <c r="AC665">
        <v>52.55</v>
      </c>
      <c r="AD665">
        <v>50.67</v>
      </c>
      <c r="AH665" s="77">
        <f>IF(AND(M665&lt;Variables!$G$6,M665&gt;Variables!$G$5),0,1)</f>
        <v>1</v>
      </c>
      <c r="AI665" s="77">
        <f t="shared" si="20"/>
        <v>1</v>
      </c>
      <c r="AJ665" s="77">
        <f>IF(I665&gt;Variables!$G$7,0,1)</f>
        <v>1</v>
      </c>
      <c r="AK665" s="77">
        <f>IF(F665&gt;Variables!$G$8,0,1)</f>
        <v>1</v>
      </c>
      <c r="AL665" s="77">
        <f>IF(G665&gt;Variables!$G$9,0,1)</f>
        <v>1</v>
      </c>
      <c r="AM665" s="77">
        <f>IF(AND(K665&gt;Variables!$G$10,K665&lt;Variables!$G$11),0,1)</f>
        <v>1</v>
      </c>
      <c r="AN665" s="77">
        <f>IF(H665&lt;Variables!$G$13,1,0)</f>
        <v>0</v>
      </c>
      <c r="AO665" s="77">
        <f>IF(R665&lt;Variables!$G$12,0,1)</f>
        <v>1</v>
      </c>
      <c r="AP665" s="78">
        <f t="shared" si="21"/>
        <v>1</v>
      </c>
      <c r="AQ665" s="77">
        <f>IF(V665&lt;Variables!$G$15,1,0)</f>
        <v>1</v>
      </c>
      <c r="AR665">
        <v>1</v>
      </c>
      <c r="AS665">
        <v>0</v>
      </c>
      <c r="AT665">
        <v>0</v>
      </c>
      <c r="AU665">
        <v>0</v>
      </c>
      <c r="BA665">
        <v>0.56999999999999995</v>
      </c>
    </row>
    <row r="666" spans="3:53" x14ac:dyDescent="0.25">
      <c r="C666" t="s">
        <v>254</v>
      </c>
      <c r="D666" t="s">
        <v>83</v>
      </c>
      <c r="E666">
        <v>30.55</v>
      </c>
      <c r="F666">
        <v>7.75</v>
      </c>
      <c r="G666">
        <v>6.44</v>
      </c>
      <c r="H666">
        <v>24680</v>
      </c>
      <c r="I666">
        <v>1.3959999999999999</v>
      </c>
      <c r="J666" t="s">
        <v>75</v>
      </c>
      <c r="K666">
        <v>28.37</v>
      </c>
      <c r="L666">
        <v>30.736515000000001</v>
      </c>
      <c r="M666">
        <v>-0.72069003268586762</v>
      </c>
      <c r="N666">
        <v>30.958092000000001</v>
      </c>
      <c r="O666">
        <v>-1.4312639163938139</v>
      </c>
      <c r="P666">
        <v>15857000</v>
      </c>
      <c r="Q666">
        <v>13870000</v>
      </c>
      <c r="R666">
        <v>1.1399999999999999</v>
      </c>
      <c r="S666">
        <v>21.47</v>
      </c>
      <c r="T666">
        <v>7.3140000000000001</v>
      </c>
      <c r="U666">
        <v>13.2624</v>
      </c>
      <c r="V666">
        <v>2.1166314794744299</v>
      </c>
      <c r="AC666">
        <v>31</v>
      </c>
      <c r="AD666">
        <v>30.26</v>
      </c>
      <c r="AH666" s="77">
        <f>IF(AND(M666&lt;Variables!$G$6,M666&gt;Variables!$G$5),0,1)</f>
        <v>1</v>
      </c>
      <c r="AI666" s="77">
        <f t="shared" si="20"/>
        <v>1</v>
      </c>
      <c r="AJ666" s="77">
        <f>IF(I666&gt;Variables!$G$7,0,1)</f>
        <v>1</v>
      </c>
      <c r="AK666" s="77">
        <f>IF(F666&gt;Variables!$G$8,0,1)</f>
        <v>1</v>
      </c>
      <c r="AL666" s="77">
        <f>IF(G666&gt;Variables!$G$9,0,1)</f>
        <v>1</v>
      </c>
      <c r="AM666" s="77">
        <f>IF(AND(K666&gt;Variables!$G$10,K666&lt;Variables!$G$11),0,1)</f>
        <v>1</v>
      </c>
      <c r="AN666" s="77">
        <f>IF(H666&lt;Variables!$G$13,1,0)</f>
        <v>0</v>
      </c>
      <c r="AO666" s="77">
        <f>IF(R666&lt;Variables!$G$12,0,1)</f>
        <v>0</v>
      </c>
      <c r="AP666" s="78">
        <f t="shared" si="21"/>
        <v>1</v>
      </c>
      <c r="AQ666" s="77">
        <f>IF(V666&lt;Variables!$G$15,1,0)</f>
        <v>1</v>
      </c>
      <c r="AR666">
        <v>1</v>
      </c>
      <c r="AS666">
        <v>0</v>
      </c>
      <c r="AT666">
        <v>0</v>
      </c>
      <c r="AU666">
        <v>0</v>
      </c>
      <c r="BA666">
        <v>1.26</v>
      </c>
    </row>
    <row r="667" spans="3:53" x14ac:dyDescent="0.25">
      <c r="C667" t="s">
        <v>254</v>
      </c>
      <c r="D667" t="s">
        <v>193</v>
      </c>
      <c r="E667">
        <v>4.79</v>
      </c>
      <c r="F667">
        <v>17.399999999999999</v>
      </c>
      <c r="G667">
        <v>-4.53</v>
      </c>
      <c r="H667">
        <v>242.76</v>
      </c>
      <c r="I667">
        <v>38.566000000000003</v>
      </c>
      <c r="J667" t="s">
        <v>75</v>
      </c>
      <c r="K667">
        <v>35.450000000000003</v>
      </c>
      <c r="L667">
        <v>4.8240699999999999</v>
      </c>
      <c r="M667">
        <v>-1.207901212047094</v>
      </c>
      <c r="N667">
        <v>4.8857100000000004</v>
      </c>
      <c r="O667">
        <v>-2.4543003985091212</v>
      </c>
      <c r="P667">
        <v>36430000</v>
      </c>
      <c r="Q667">
        <v>3950000</v>
      </c>
      <c r="R667">
        <v>9.2200000000000006</v>
      </c>
      <c r="S667">
        <v>21.47</v>
      </c>
      <c r="T667">
        <v>7.3140000000000001</v>
      </c>
      <c r="U667">
        <v>13.2624</v>
      </c>
      <c r="V667">
        <v>2.196910939422521</v>
      </c>
      <c r="AC667">
        <v>4.87</v>
      </c>
      <c r="AD667">
        <v>4.41</v>
      </c>
      <c r="AH667" s="77">
        <f>IF(AND(M667&lt;Variables!$G$6,M667&gt;Variables!$G$5),0,1)</f>
        <v>0</v>
      </c>
      <c r="AI667" s="77">
        <f t="shared" si="20"/>
        <v>1</v>
      </c>
      <c r="AJ667" s="77">
        <f>IF(I667&gt;Variables!$G$7,0,1)</f>
        <v>1</v>
      </c>
      <c r="AK667" s="77">
        <f>IF(F667&gt;Variables!$G$8,0,1)</f>
        <v>0</v>
      </c>
      <c r="AL667" s="77">
        <f>IF(G667&gt;Variables!$G$9,0,1)</f>
        <v>1</v>
      </c>
      <c r="AM667" s="77">
        <f>IF(AND(K667&gt;Variables!$G$10,K667&lt;Variables!$G$11),0,1)</f>
        <v>1</v>
      </c>
      <c r="AN667" s="77">
        <f>IF(H667&lt;Variables!$G$13,1,0)</f>
        <v>1</v>
      </c>
      <c r="AO667" s="77">
        <f>IF(R667&lt;Variables!$G$12,0,1)</f>
        <v>1</v>
      </c>
      <c r="AP667" s="78">
        <f t="shared" si="21"/>
        <v>1</v>
      </c>
      <c r="AQ667" s="77">
        <f>IF(V667&lt;Variables!$G$15,1,0)</f>
        <v>1</v>
      </c>
      <c r="AR667">
        <v>0</v>
      </c>
      <c r="AS667">
        <v>0</v>
      </c>
      <c r="AT667">
        <v>1</v>
      </c>
      <c r="AU667">
        <v>0</v>
      </c>
      <c r="BA667">
        <v>-2.25</v>
      </c>
    </row>
    <row r="668" spans="3:53" x14ac:dyDescent="0.25">
      <c r="C668" t="s">
        <v>254</v>
      </c>
      <c r="D668" t="s">
        <v>218</v>
      </c>
      <c r="E668">
        <v>11.86</v>
      </c>
      <c r="F668">
        <v>16.260000000000002</v>
      </c>
      <c r="G668">
        <v>-13.43</v>
      </c>
      <c r="H668">
        <v>89.12</v>
      </c>
      <c r="I668">
        <v>-46.54</v>
      </c>
      <c r="J668" t="s">
        <v>75</v>
      </c>
      <c r="K668">
        <v>43.81</v>
      </c>
      <c r="L668">
        <v>11.927026315789471</v>
      </c>
      <c r="M668">
        <v>-0.56197005032797609</v>
      </c>
      <c r="N668">
        <v>12.014940816326529</v>
      </c>
      <c r="O668">
        <v>-1.2895678696643249</v>
      </c>
      <c r="P668">
        <v>6000000</v>
      </c>
      <c r="Q668">
        <v>138930</v>
      </c>
      <c r="R668">
        <v>43.19</v>
      </c>
      <c r="S668">
        <v>21.47</v>
      </c>
      <c r="T668">
        <v>7.3140000000000001</v>
      </c>
      <c r="U668">
        <v>13.2624</v>
      </c>
      <c r="V668">
        <v>2.3074366400704278</v>
      </c>
      <c r="AC668">
        <v>13</v>
      </c>
      <c r="AD668">
        <v>11.45</v>
      </c>
      <c r="AH668" s="77">
        <f>IF(AND(M668&lt;Variables!$G$6,M668&gt;Variables!$G$5),0,1)</f>
        <v>1</v>
      </c>
      <c r="AI668" s="77">
        <f t="shared" si="20"/>
        <v>1</v>
      </c>
      <c r="AJ668" s="77">
        <f>IF(I668&gt;Variables!$G$7,0,1)</f>
        <v>1</v>
      </c>
      <c r="AK668" s="77">
        <f>IF(F668&gt;Variables!$G$8,0,1)</f>
        <v>0</v>
      </c>
      <c r="AL668" s="77">
        <f>IF(G668&gt;Variables!$G$9,0,1)</f>
        <v>1</v>
      </c>
      <c r="AM668" s="77">
        <f>IF(AND(K668&gt;Variables!$G$10,K668&lt;Variables!$G$11),0,1)</f>
        <v>1</v>
      </c>
      <c r="AN668" s="77">
        <f>IF(H668&lt;Variables!$G$13,1,0)</f>
        <v>1</v>
      </c>
      <c r="AO668" s="77">
        <f>IF(R668&lt;Variables!$G$12,0,1)</f>
        <v>1</v>
      </c>
      <c r="AP668" s="78">
        <f t="shared" si="21"/>
        <v>1</v>
      </c>
      <c r="AQ668" s="77">
        <f>IF(V668&lt;Variables!$G$15,1,0)</f>
        <v>1</v>
      </c>
      <c r="AR668">
        <v>1</v>
      </c>
      <c r="AS668">
        <v>0</v>
      </c>
      <c r="AT668">
        <v>0</v>
      </c>
      <c r="AU668">
        <v>0</v>
      </c>
      <c r="BA668">
        <v>2</v>
      </c>
    </row>
    <row r="669" spans="3:53" x14ac:dyDescent="0.25">
      <c r="C669" t="s">
        <v>254</v>
      </c>
      <c r="D669" t="s">
        <v>141</v>
      </c>
      <c r="E669">
        <v>35.72</v>
      </c>
      <c r="F669">
        <v>7.18</v>
      </c>
      <c r="G669">
        <v>8.1199999999999992</v>
      </c>
      <c r="H669">
        <v>3720</v>
      </c>
      <c r="I669">
        <v>-28.736999999999998</v>
      </c>
      <c r="J669" t="s">
        <v>75</v>
      </c>
      <c r="K669">
        <v>63.13</v>
      </c>
      <c r="L669">
        <v>35.479750000000003</v>
      </c>
      <c r="M669">
        <v>0.56440645720447313</v>
      </c>
      <c r="N669">
        <v>35.486544000000002</v>
      </c>
      <c r="O669">
        <v>0.54515311493843299</v>
      </c>
      <c r="P669">
        <v>1403000</v>
      </c>
      <c r="Q669">
        <v>2416000</v>
      </c>
      <c r="R669">
        <v>0.57999999999999996</v>
      </c>
      <c r="S669">
        <v>21.47</v>
      </c>
      <c r="T669">
        <v>7.3140000000000001</v>
      </c>
      <c r="U669">
        <v>13.2624</v>
      </c>
      <c r="V669">
        <v>2.466950255323106</v>
      </c>
      <c r="AC669">
        <v>35.78</v>
      </c>
      <c r="AD669">
        <v>34.61</v>
      </c>
      <c r="AH669" s="77">
        <f>IF(AND(M669&lt;Variables!$G$6,M669&gt;Variables!$G$5),0,1)</f>
        <v>1</v>
      </c>
      <c r="AI669" s="77">
        <f t="shared" si="20"/>
        <v>1</v>
      </c>
      <c r="AJ669" s="77">
        <f>IF(I669&gt;Variables!$G$7,0,1)</f>
        <v>1</v>
      </c>
      <c r="AK669" s="77">
        <f>IF(F669&gt;Variables!$G$8,0,1)</f>
        <v>1</v>
      </c>
      <c r="AL669" s="77">
        <f>IF(G669&gt;Variables!$G$9,0,1)</f>
        <v>1</v>
      </c>
      <c r="AM669" s="77">
        <f>IF(AND(K669&gt;Variables!$G$10,K669&lt;Variables!$G$11),0,1)</f>
        <v>0</v>
      </c>
      <c r="AN669" s="77">
        <f>IF(H669&lt;Variables!$G$13,1,0)</f>
        <v>0</v>
      </c>
      <c r="AO669" s="77">
        <f>IF(R669&lt;Variables!$G$12,0,1)</f>
        <v>0</v>
      </c>
      <c r="AP669" s="78">
        <f t="shared" si="21"/>
        <v>1</v>
      </c>
      <c r="AQ669" s="77">
        <f>IF(V669&lt;Variables!$G$15,1,0)</f>
        <v>1</v>
      </c>
      <c r="AR669">
        <v>0</v>
      </c>
      <c r="AS669">
        <v>0</v>
      </c>
      <c r="AT669">
        <v>1</v>
      </c>
      <c r="AU669">
        <v>0</v>
      </c>
      <c r="BA669">
        <v>-2.11</v>
      </c>
    </row>
    <row r="670" spans="3:53" x14ac:dyDescent="0.25">
      <c r="C670" t="s">
        <v>254</v>
      </c>
      <c r="D670" t="s">
        <v>240</v>
      </c>
      <c r="E670">
        <v>32.31</v>
      </c>
      <c r="F670">
        <v>7.17</v>
      </c>
      <c r="G670">
        <v>8.02</v>
      </c>
      <c r="H670">
        <v>6330</v>
      </c>
      <c r="I670">
        <v>-47.707000000000001</v>
      </c>
      <c r="J670" t="s">
        <v>75</v>
      </c>
      <c r="K670">
        <v>31.41</v>
      </c>
      <c r="L670">
        <v>32.371645000000001</v>
      </c>
      <c r="M670">
        <v>-0.53023255382912438</v>
      </c>
      <c r="N670">
        <v>32.566594000000002</v>
      </c>
      <c r="O670">
        <v>-1.125674978476408</v>
      </c>
      <c r="P670">
        <v>2140000</v>
      </c>
      <c r="Q670">
        <v>3646000</v>
      </c>
      <c r="R670">
        <v>0.59</v>
      </c>
      <c r="S670">
        <v>21.47</v>
      </c>
      <c r="T670">
        <v>7.3140000000000001</v>
      </c>
      <c r="U670">
        <v>13.2624</v>
      </c>
      <c r="V670">
        <v>2.1597265634681841</v>
      </c>
      <c r="AC670">
        <v>32.808900000000001</v>
      </c>
      <c r="AD670">
        <v>31.92</v>
      </c>
      <c r="AH670" s="77">
        <f>IF(AND(M670&lt;Variables!$G$6,M670&gt;Variables!$G$5),0,1)</f>
        <v>1</v>
      </c>
      <c r="AI670" s="77">
        <f t="shared" si="20"/>
        <v>1</v>
      </c>
      <c r="AJ670" s="77">
        <f>IF(I670&gt;Variables!$G$7,0,1)</f>
        <v>1</v>
      </c>
      <c r="AK670" s="77">
        <f>IF(F670&gt;Variables!$G$8,0,1)</f>
        <v>1</v>
      </c>
      <c r="AL670" s="77">
        <f>IF(G670&gt;Variables!$G$9,0,1)</f>
        <v>1</v>
      </c>
      <c r="AM670" s="77">
        <f>IF(AND(K670&gt;Variables!$G$10,K670&lt;Variables!$G$11),0,1)</f>
        <v>1</v>
      </c>
      <c r="AN670" s="77">
        <f>IF(H670&lt;Variables!$G$13,1,0)</f>
        <v>0</v>
      </c>
      <c r="AO670" s="77">
        <f>IF(R670&lt;Variables!$G$12,0,1)</f>
        <v>0</v>
      </c>
      <c r="AP670" s="78">
        <f t="shared" si="21"/>
        <v>1</v>
      </c>
      <c r="AQ670" s="77">
        <f>IF(V670&lt;Variables!$G$15,1,0)</f>
        <v>1</v>
      </c>
      <c r="AR670">
        <v>0</v>
      </c>
      <c r="AS670">
        <v>1</v>
      </c>
      <c r="AT670">
        <v>0</v>
      </c>
      <c r="AU670">
        <v>0</v>
      </c>
      <c r="BA670">
        <v>0.62</v>
      </c>
    </row>
    <row r="671" spans="3:53" x14ac:dyDescent="0.25">
      <c r="C671" t="s">
        <v>254</v>
      </c>
      <c r="D671" t="s">
        <v>137</v>
      </c>
      <c r="E671">
        <v>114.34</v>
      </c>
      <c r="F671">
        <v>6.89</v>
      </c>
      <c r="G671">
        <v>7.32</v>
      </c>
      <c r="H671">
        <v>5090</v>
      </c>
      <c r="I671">
        <v>-25.681000000000001</v>
      </c>
      <c r="J671" t="s">
        <v>75</v>
      </c>
      <c r="K671">
        <v>41.27</v>
      </c>
      <c r="L671">
        <v>114.65217777777779</v>
      </c>
      <c r="M671">
        <v>-0.53342011432452696</v>
      </c>
      <c r="N671">
        <v>114.893270212766</v>
      </c>
      <c r="O671">
        <v>-0.74214112905564267</v>
      </c>
      <c r="P671">
        <v>270283</v>
      </c>
      <c r="Q671">
        <v>791751</v>
      </c>
      <c r="R671">
        <v>0.34</v>
      </c>
      <c r="S671">
        <v>21.47</v>
      </c>
      <c r="T671">
        <v>7.3140000000000001</v>
      </c>
      <c r="U671">
        <v>13.2624</v>
      </c>
      <c r="V671">
        <v>2.2769774070292601</v>
      </c>
      <c r="AC671">
        <v>114.92</v>
      </c>
      <c r="AD671">
        <v>111.8681</v>
      </c>
      <c r="AH671" s="77">
        <f>IF(AND(M671&lt;Variables!$G$6,M671&gt;Variables!$G$5),0,1)</f>
        <v>1</v>
      </c>
      <c r="AI671" s="77">
        <f t="shared" si="20"/>
        <v>1</v>
      </c>
      <c r="AJ671" s="77">
        <f>IF(I671&gt;Variables!$G$7,0,1)</f>
        <v>1</v>
      </c>
      <c r="AK671" s="77">
        <f>IF(F671&gt;Variables!$G$8,0,1)</f>
        <v>1</v>
      </c>
      <c r="AL671" s="77">
        <f>IF(G671&gt;Variables!$G$9,0,1)</f>
        <v>1</v>
      </c>
      <c r="AM671" s="77">
        <f>IF(AND(K671&gt;Variables!$G$10,K671&lt;Variables!$G$11),0,1)</f>
        <v>1</v>
      </c>
      <c r="AN671" s="77">
        <f>IF(H671&lt;Variables!$G$13,1,0)</f>
        <v>0</v>
      </c>
      <c r="AO671" s="77">
        <f>IF(R671&lt;Variables!$G$12,0,1)</f>
        <v>0</v>
      </c>
      <c r="AP671" s="78">
        <f t="shared" si="21"/>
        <v>1</v>
      </c>
      <c r="AQ671" s="77">
        <f>IF(V671&lt;Variables!$G$15,1,0)</f>
        <v>1</v>
      </c>
      <c r="AR671">
        <v>0</v>
      </c>
      <c r="AS671">
        <v>0</v>
      </c>
      <c r="AT671">
        <v>1</v>
      </c>
      <c r="AU671">
        <v>0</v>
      </c>
      <c r="BA671">
        <v>-1.5</v>
      </c>
    </row>
    <row r="672" spans="3:53" x14ac:dyDescent="0.25">
      <c r="C672" t="s">
        <v>254</v>
      </c>
      <c r="D672" t="s">
        <v>212</v>
      </c>
      <c r="E672">
        <v>4.17</v>
      </c>
      <c r="F672">
        <v>26.91</v>
      </c>
      <c r="G672">
        <v>-27.68</v>
      </c>
      <c r="H672">
        <v>12.78</v>
      </c>
      <c r="I672">
        <v>-6.0000000000000001E-3</v>
      </c>
      <c r="J672" t="s">
        <v>74</v>
      </c>
      <c r="K672">
        <v>42.36</v>
      </c>
      <c r="L672">
        <v>4.2304300000000001</v>
      </c>
      <c r="M672">
        <v>-1.189713575215753</v>
      </c>
      <c r="N672">
        <v>4.248856</v>
      </c>
      <c r="O672">
        <v>-1.618223823071425</v>
      </c>
      <c r="P672">
        <v>65410000</v>
      </c>
      <c r="Q672">
        <v>441580</v>
      </c>
      <c r="R672">
        <v>148.13</v>
      </c>
      <c r="S672">
        <v>21.47</v>
      </c>
      <c r="T672">
        <v>7.3140000000000001</v>
      </c>
      <c r="U672">
        <v>13.2624</v>
      </c>
      <c r="V672">
        <v>2.2925319319237052</v>
      </c>
      <c r="AC672">
        <v>4.3600000000000003</v>
      </c>
      <c r="AD672">
        <v>3.91</v>
      </c>
      <c r="AH672" s="77">
        <f>IF(AND(M672&lt;Variables!$G$6,M672&gt;Variables!$G$5),0,1)</f>
        <v>0</v>
      </c>
      <c r="AI672" s="77">
        <f t="shared" si="20"/>
        <v>1</v>
      </c>
      <c r="AJ672" s="77">
        <f>IF(I672&gt;Variables!$G$7,0,1)</f>
        <v>1</v>
      </c>
      <c r="AK672" s="77">
        <f>IF(F672&gt;Variables!$G$8,0,1)</f>
        <v>0</v>
      </c>
      <c r="AL672" s="77">
        <f>IF(G672&gt;Variables!$G$9,0,1)</f>
        <v>1</v>
      </c>
      <c r="AM672" s="77">
        <f>IF(AND(K672&gt;Variables!$G$10,K672&lt;Variables!$G$11),0,1)</f>
        <v>1</v>
      </c>
      <c r="AN672" s="77">
        <f>IF(H672&lt;Variables!$G$13,1,0)</f>
        <v>1</v>
      </c>
      <c r="AO672" s="77">
        <f>IF(R672&lt;Variables!$G$12,0,1)</f>
        <v>1</v>
      </c>
      <c r="AP672" s="78">
        <f t="shared" si="21"/>
        <v>0</v>
      </c>
      <c r="AQ672" s="77">
        <f>IF(V672&lt;Variables!$G$15,1,0)</f>
        <v>1</v>
      </c>
      <c r="AR672">
        <v>0</v>
      </c>
      <c r="AS672">
        <v>0</v>
      </c>
      <c r="AT672">
        <v>1</v>
      </c>
      <c r="AU672">
        <v>0</v>
      </c>
      <c r="BA672">
        <v>-2.25</v>
      </c>
    </row>
    <row r="673" spans="3:53" x14ac:dyDescent="0.25">
      <c r="C673" t="s">
        <v>254</v>
      </c>
      <c r="D673" t="s">
        <v>136</v>
      </c>
      <c r="E673">
        <v>61.31</v>
      </c>
      <c r="F673">
        <v>7.42</v>
      </c>
      <c r="G673">
        <v>7.36</v>
      </c>
      <c r="H673">
        <v>3960</v>
      </c>
      <c r="I673">
        <v>48.277999999999999</v>
      </c>
      <c r="J673" t="s">
        <v>74</v>
      </c>
      <c r="K673">
        <v>53.33</v>
      </c>
      <c r="L673">
        <v>60.987840000000013</v>
      </c>
      <c r="M673">
        <v>0.24949235782082951</v>
      </c>
      <c r="N673">
        <v>60.847989999999989</v>
      </c>
      <c r="O673">
        <v>0.4799008151296566</v>
      </c>
      <c r="P673">
        <v>1030000</v>
      </c>
      <c r="Q673">
        <v>1136000</v>
      </c>
      <c r="R673">
        <v>0.91</v>
      </c>
      <c r="S673">
        <v>21.47</v>
      </c>
      <c r="T673">
        <v>7.3140000000000001</v>
      </c>
      <c r="U673">
        <v>13.2624</v>
      </c>
      <c r="V673">
        <v>2.3926126207118008</v>
      </c>
      <c r="AC673">
        <v>62.16</v>
      </c>
      <c r="AD673">
        <v>59.89</v>
      </c>
      <c r="AH673" s="77">
        <f>IF(AND(M673&lt;Variables!$G$6,M673&gt;Variables!$G$5),0,1)</f>
        <v>1</v>
      </c>
      <c r="AI673" s="77">
        <f t="shared" si="20"/>
        <v>0</v>
      </c>
      <c r="AJ673" s="77">
        <f>IF(I673&gt;Variables!$G$7,0,1)</f>
        <v>1</v>
      </c>
      <c r="AK673" s="77">
        <f>IF(F673&gt;Variables!$G$8,0,1)</f>
        <v>1</v>
      </c>
      <c r="AL673" s="77">
        <f>IF(G673&gt;Variables!$G$9,0,1)</f>
        <v>1</v>
      </c>
      <c r="AM673" s="77">
        <f>IF(AND(K673&gt;Variables!$G$10,K673&lt;Variables!$G$11),0,1)</f>
        <v>1</v>
      </c>
      <c r="AN673" s="77">
        <f>IF(H673&lt;Variables!$G$13,1,0)</f>
        <v>0</v>
      </c>
      <c r="AO673" s="77">
        <f>IF(R673&lt;Variables!$G$12,0,1)</f>
        <v>0</v>
      </c>
      <c r="AP673" s="78">
        <f t="shared" si="21"/>
        <v>0</v>
      </c>
      <c r="AQ673" s="77">
        <f>IF(V673&lt;Variables!$G$15,1,0)</f>
        <v>1</v>
      </c>
      <c r="AR673">
        <v>0</v>
      </c>
      <c r="AS673">
        <v>0</v>
      </c>
      <c r="AT673">
        <v>1</v>
      </c>
      <c r="AU673">
        <v>0</v>
      </c>
      <c r="BA673">
        <v>-2.25</v>
      </c>
    </row>
    <row r="674" spans="3:53" x14ac:dyDescent="0.25">
      <c r="C674" t="s">
        <v>254</v>
      </c>
      <c r="D674" t="s">
        <v>214</v>
      </c>
      <c r="E674">
        <v>5.35</v>
      </c>
      <c r="F674">
        <v>7.06</v>
      </c>
      <c r="G674">
        <v>-5.54</v>
      </c>
      <c r="H674">
        <v>157.94999999999999</v>
      </c>
      <c r="I674">
        <v>-14.416</v>
      </c>
      <c r="J674" t="s">
        <v>74</v>
      </c>
      <c r="K674">
        <v>37.659999999999997</v>
      </c>
      <c r="L674">
        <v>5.3686499999999997</v>
      </c>
      <c r="M674">
        <v>-1.4649865422405941</v>
      </c>
      <c r="N674">
        <v>5.5933208333333333</v>
      </c>
      <c r="O674">
        <v>-5.4229114040034343</v>
      </c>
      <c r="P674">
        <v>3970000</v>
      </c>
      <c r="Q674">
        <v>193950</v>
      </c>
      <c r="R674">
        <v>20.47</v>
      </c>
      <c r="S674">
        <v>21.47</v>
      </c>
      <c r="T674">
        <v>7.3140000000000001</v>
      </c>
      <c r="U674">
        <v>13.2624</v>
      </c>
      <c r="V674">
        <v>2.2250381769048091</v>
      </c>
      <c r="AC674">
        <v>5.6</v>
      </c>
      <c r="AD674">
        <v>5.15</v>
      </c>
      <c r="AH674" s="77">
        <f>IF(AND(M674&lt;Variables!$G$6,M674&gt;Variables!$G$5),0,1)</f>
        <v>0</v>
      </c>
      <c r="AI674" s="77">
        <f t="shared" si="20"/>
        <v>1</v>
      </c>
      <c r="AJ674" s="77">
        <f>IF(I674&gt;Variables!$G$7,0,1)</f>
        <v>1</v>
      </c>
      <c r="AK674" s="77">
        <f>IF(F674&gt;Variables!$G$8,0,1)</f>
        <v>1</v>
      </c>
      <c r="AL674" s="77">
        <f>IF(G674&gt;Variables!$G$9,0,1)</f>
        <v>1</v>
      </c>
      <c r="AM674" s="77">
        <f>IF(AND(K674&gt;Variables!$G$10,K674&lt;Variables!$G$11),0,1)</f>
        <v>1</v>
      </c>
      <c r="AN674" s="77">
        <f>IF(H674&lt;Variables!$G$13,1,0)</f>
        <v>1</v>
      </c>
      <c r="AO674" s="77">
        <f>IF(R674&lt;Variables!$G$12,0,1)</f>
        <v>1</v>
      </c>
      <c r="AP674" s="78">
        <f t="shared" si="21"/>
        <v>0</v>
      </c>
      <c r="AQ674" s="77">
        <f>IF(V674&lt;Variables!$G$15,1,0)</f>
        <v>1</v>
      </c>
      <c r="AR674">
        <v>0</v>
      </c>
      <c r="AS674">
        <v>0</v>
      </c>
      <c r="AT674">
        <v>1</v>
      </c>
      <c r="AU674">
        <v>0</v>
      </c>
      <c r="BA674">
        <v>-2.25</v>
      </c>
    </row>
    <row r="675" spans="3:53" x14ac:dyDescent="0.25">
      <c r="C675" t="s">
        <v>254</v>
      </c>
      <c r="D675" t="s">
        <v>216</v>
      </c>
      <c r="E675">
        <v>46.81</v>
      </c>
      <c r="F675">
        <v>7.06</v>
      </c>
      <c r="G675">
        <v>3.07</v>
      </c>
      <c r="H675">
        <v>2660</v>
      </c>
      <c r="I675">
        <v>1.125</v>
      </c>
      <c r="J675" t="s">
        <v>74</v>
      </c>
      <c r="K675">
        <v>35.54</v>
      </c>
      <c r="L675">
        <v>47.328922222222232</v>
      </c>
      <c r="M675">
        <v>-0.33747276448064678</v>
      </c>
      <c r="N675">
        <v>47.406889999999997</v>
      </c>
      <c r="O675">
        <v>-0.50138281587340516</v>
      </c>
      <c r="P675">
        <v>102888</v>
      </c>
      <c r="Q675">
        <v>141185</v>
      </c>
      <c r="R675">
        <v>0.73</v>
      </c>
      <c r="S675">
        <v>21.47</v>
      </c>
      <c r="T675">
        <v>7.3140000000000001</v>
      </c>
      <c r="U675">
        <v>13.2624</v>
      </c>
      <c r="V675">
        <v>2.2118756672448581</v>
      </c>
      <c r="AC675">
        <v>47.42</v>
      </c>
      <c r="AD675">
        <v>46.42</v>
      </c>
      <c r="AH675" s="77">
        <f>IF(AND(M675&lt;Variables!$G$6,M675&gt;Variables!$G$5),0,1)</f>
        <v>1</v>
      </c>
      <c r="AI675" s="77">
        <f t="shared" si="20"/>
        <v>1</v>
      </c>
      <c r="AJ675" s="77">
        <f>IF(I675&gt;Variables!$G$7,0,1)</f>
        <v>1</v>
      </c>
      <c r="AK675" s="77">
        <f>IF(F675&gt;Variables!$G$8,0,1)</f>
        <v>1</v>
      </c>
      <c r="AL675" s="77">
        <f>IF(G675&gt;Variables!$G$9,0,1)</f>
        <v>1</v>
      </c>
      <c r="AM675" s="77">
        <f>IF(AND(K675&gt;Variables!$G$10,K675&lt;Variables!$G$11),0,1)</f>
        <v>1</v>
      </c>
      <c r="AN675" s="77">
        <f>IF(H675&lt;Variables!$G$13,1,0)</f>
        <v>0</v>
      </c>
      <c r="AO675" s="77">
        <f>IF(R675&lt;Variables!$G$12,0,1)</f>
        <v>0</v>
      </c>
      <c r="AP675" s="78">
        <f t="shared" si="21"/>
        <v>0</v>
      </c>
      <c r="AQ675" s="77">
        <f>IF(V675&lt;Variables!$G$15,1,0)</f>
        <v>1</v>
      </c>
      <c r="AR675">
        <v>0</v>
      </c>
      <c r="AS675">
        <v>1</v>
      </c>
      <c r="AT675">
        <v>0</v>
      </c>
      <c r="AU675">
        <v>0</v>
      </c>
      <c r="BA675">
        <v>0.64</v>
      </c>
    </row>
    <row r="676" spans="3:53" x14ac:dyDescent="0.25">
      <c r="C676" t="s">
        <v>254</v>
      </c>
      <c r="D676" t="s">
        <v>220</v>
      </c>
      <c r="E676">
        <v>2.8</v>
      </c>
      <c r="F676">
        <v>34.82</v>
      </c>
      <c r="G676">
        <v>-18.5</v>
      </c>
      <c r="H676">
        <v>25.86</v>
      </c>
      <c r="I676">
        <v>-0.73799999999999999</v>
      </c>
      <c r="J676" t="s">
        <v>75</v>
      </c>
      <c r="K676">
        <v>73.959999999999994</v>
      </c>
      <c r="L676">
        <v>2.709095</v>
      </c>
      <c r="M676">
        <v>4.0938025429156157</v>
      </c>
      <c r="N676">
        <v>2.663494</v>
      </c>
      <c r="O676">
        <v>5.8759659304657648</v>
      </c>
      <c r="P676">
        <v>64430000.000000007</v>
      </c>
      <c r="Q676">
        <v>122770</v>
      </c>
      <c r="R676">
        <v>524.79999999999995</v>
      </c>
      <c r="S676">
        <v>21.47</v>
      </c>
      <c r="T676">
        <v>7.3140000000000001</v>
      </c>
      <c r="U676">
        <v>13.2624</v>
      </c>
      <c r="V676">
        <v>2.2255100080993842</v>
      </c>
      <c r="AC676">
        <v>3.3</v>
      </c>
      <c r="AD676">
        <v>2.64</v>
      </c>
      <c r="AH676" s="77">
        <f>IF(AND(M676&lt;Variables!$G$6,M676&gt;Variables!$G$5),0,1)</f>
        <v>1</v>
      </c>
      <c r="AI676" s="77">
        <f t="shared" si="20"/>
        <v>0</v>
      </c>
      <c r="AJ676" s="77">
        <f>IF(I676&gt;Variables!$G$7,0,1)</f>
        <v>1</v>
      </c>
      <c r="AK676" s="77">
        <f>IF(F676&gt;Variables!$G$8,0,1)</f>
        <v>0</v>
      </c>
      <c r="AL676" s="77">
        <f>IF(G676&gt;Variables!$G$9,0,1)</f>
        <v>1</v>
      </c>
      <c r="AM676" s="77">
        <f>IF(AND(K676&gt;Variables!$G$10,K676&lt;Variables!$G$11),0,1)</f>
        <v>1</v>
      </c>
      <c r="AN676" s="77">
        <f>IF(H676&lt;Variables!$G$13,1,0)</f>
        <v>1</v>
      </c>
      <c r="AO676" s="77">
        <f>IF(R676&lt;Variables!$G$12,0,1)</f>
        <v>1</v>
      </c>
      <c r="AP676" s="78">
        <f t="shared" si="21"/>
        <v>1</v>
      </c>
      <c r="AQ676" s="77">
        <f>IF(V676&lt;Variables!$G$15,1,0)</f>
        <v>1</v>
      </c>
      <c r="AR676">
        <v>0</v>
      </c>
      <c r="AS676">
        <v>0</v>
      </c>
      <c r="AT676">
        <v>1</v>
      </c>
      <c r="AU676">
        <v>0</v>
      </c>
      <c r="BA676">
        <v>-2.25</v>
      </c>
    </row>
    <row r="677" spans="3:53" x14ac:dyDescent="0.25">
      <c r="C677" t="s">
        <v>254</v>
      </c>
      <c r="D677" t="s">
        <v>231</v>
      </c>
      <c r="E677">
        <v>359.49</v>
      </c>
      <c r="F677">
        <v>7.18</v>
      </c>
      <c r="G677">
        <v>7.06</v>
      </c>
      <c r="H677">
        <v>56250</v>
      </c>
      <c r="I677">
        <v>-6.8639999999999999</v>
      </c>
      <c r="J677" t="s">
        <v>75</v>
      </c>
      <c r="K677">
        <v>41.72</v>
      </c>
      <c r="L677">
        <v>359.57844499999999</v>
      </c>
      <c r="M677">
        <v>-0.25820374188449119</v>
      </c>
      <c r="N677">
        <v>360.16694600000011</v>
      </c>
      <c r="O677">
        <v>-0.42117857200590392</v>
      </c>
      <c r="P677">
        <v>1779000</v>
      </c>
      <c r="Q677">
        <v>2076000</v>
      </c>
      <c r="R677">
        <v>0.86</v>
      </c>
      <c r="S677">
        <v>21.47</v>
      </c>
      <c r="T677">
        <v>7.3140000000000001</v>
      </c>
      <c r="U677">
        <v>13.2624</v>
      </c>
      <c r="V677">
        <v>2.2817581641626599</v>
      </c>
      <c r="AC677">
        <v>363</v>
      </c>
      <c r="AD677">
        <v>353.6139</v>
      </c>
      <c r="AH677" s="77">
        <f>IF(AND(M677&lt;Variables!$G$6,M677&gt;Variables!$G$5),0,1)</f>
        <v>1</v>
      </c>
      <c r="AI677" s="77">
        <f t="shared" si="20"/>
        <v>1</v>
      </c>
      <c r="AJ677" s="77">
        <f>IF(I677&gt;Variables!$G$7,0,1)</f>
        <v>1</v>
      </c>
      <c r="AK677" s="77">
        <f>IF(F677&gt;Variables!$G$8,0,1)</f>
        <v>1</v>
      </c>
      <c r="AL677" s="77">
        <f>IF(G677&gt;Variables!$G$9,0,1)</f>
        <v>1</v>
      </c>
      <c r="AM677" s="77">
        <f>IF(AND(K677&gt;Variables!$G$10,K677&lt;Variables!$G$11),0,1)</f>
        <v>1</v>
      </c>
      <c r="AN677" s="77">
        <f>IF(H677&lt;Variables!$G$13,1,0)</f>
        <v>0</v>
      </c>
      <c r="AO677" s="77">
        <f>IF(R677&lt;Variables!$G$12,0,1)</f>
        <v>0</v>
      </c>
      <c r="AP677" s="78">
        <f t="shared" si="21"/>
        <v>1</v>
      </c>
      <c r="AQ677" s="77">
        <f>IF(V677&lt;Variables!$G$15,1,0)</f>
        <v>1</v>
      </c>
      <c r="AR677">
        <v>0</v>
      </c>
      <c r="AS677">
        <v>1</v>
      </c>
      <c r="AT677">
        <v>0</v>
      </c>
      <c r="AU677">
        <v>0</v>
      </c>
      <c r="BA677">
        <v>0.55000000000000004</v>
      </c>
    </row>
    <row r="678" spans="3:53" x14ac:dyDescent="0.25">
      <c r="C678" t="s">
        <v>255</v>
      </c>
      <c r="D678" t="s">
        <v>79</v>
      </c>
      <c r="E678">
        <v>51.55</v>
      </c>
      <c r="F678">
        <v>7.79</v>
      </c>
      <c r="G678">
        <v>3.18</v>
      </c>
      <c r="H678">
        <v>9750</v>
      </c>
      <c r="I678">
        <v>-39.682000000000002</v>
      </c>
      <c r="J678" t="s">
        <v>75</v>
      </c>
      <c r="K678">
        <v>54.41</v>
      </c>
      <c r="L678">
        <v>51.078704999999999</v>
      </c>
      <c r="M678">
        <v>0.59965302565912482</v>
      </c>
      <c r="N678">
        <v>51.268050000000002</v>
      </c>
      <c r="O678">
        <v>0.22811478103809829</v>
      </c>
      <c r="P678">
        <v>15755000</v>
      </c>
      <c r="Q678">
        <v>6236000</v>
      </c>
      <c r="R678">
        <v>2.5299999999999998</v>
      </c>
      <c r="S678">
        <v>21.654</v>
      </c>
      <c r="T678">
        <v>7.4470000000000001</v>
      </c>
      <c r="U678">
        <v>13.432</v>
      </c>
      <c r="V678">
        <v>2.3894593924258261</v>
      </c>
      <c r="AC678">
        <v>52.55</v>
      </c>
      <c r="AD678">
        <v>50.67</v>
      </c>
      <c r="AH678" s="77">
        <f>IF(AND(M678&lt;Variables!$G$6,M678&gt;Variables!$G$5),0,1)</f>
        <v>1</v>
      </c>
      <c r="AI678" s="77">
        <f t="shared" si="20"/>
        <v>1</v>
      </c>
      <c r="AJ678" s="77">
        <f>IF(I678&gt;Variables!$G$7,0,1)</f>
        <v>1</v>
      </c>
      <c r="AK678" s="77">
        <f>IF(F678&gt;Variables!$G$8,0,1)</f>
        <v>1</v>
      </c>
      <c r="AL678" s="77">
        <f>IF(G678&gt;Variables!$G$9,0,1)</f>
        <v>1</v>
      </c>
      <c r="AM678" s="77">
        <f>IF(AND(K678&gt;Variables!$G$10,K678&lt;Variables!$G$11),0,1)</f>
        <v>1</v>
      </c>
      <c r="AN678" s="77">
        <f>IF(H678&lt;Variables!$G$13,1,0)</f>
        <v>0</v>
      </c>
      <c r="AO678" s="77">
        <f>IF(R678&lt;Variables!$G$12,0,1)</f>
        <v>1</v>
      </c>
      <c r="AP678" s="78">
        <f t="shared" si="21"/>
        <v>1</v>
      </c>
      <c r="AQ678" s="77">
        <f>IF(V678&lt;Variables!$G$15,1,0)</f>
        <v>1</v>
      </c>
      <c r="AR678">
        <v>1</v>
      </c>
      <c r="AS678">
        <v>0</v>
      </c>
      <c r="AT678">
        <v>0</v>
      </c>
      <c r="AU678">
        <v>0</v>
      </c>
      <c r="BA678">
        <v>0.75</v>
      </c>
    </row>
    <row r="679" spans="3:53" x14ac:dyDescent="0.25">
      <c r="C679" t="s">
        <v>255</v>
      </c>
      <c r="D679" t="s">
        <v>170</v>
      </c>
      <c r="E679">
        <v>12.95</v>
      </c>
      <c r="F679">
        <v>7.61</v>
      </c>
      <c r="G679">
        <v>6.94</v>
      </c>
      <c r="H679">
        <v>-99999</v>
      </c>
      <c r="I679">
        <v>1578.857</v>
      </c>
      <c r="J679" t="s">
        <v>75</v>
      </c>
      <c r="K679"/>
      <c r="L679">
        <v>-99999</v>
      </c>
      <c r="M679">
        <v>-99999</v>
      </c>
      <c r="N679">
        <v>13.26</v>
      </c>
      <c r="O679">
        <v>0</v>
      </c>
      <c r="P679">
        <v>20312</v>
      </c>
      <c r="Q679">
        <v>7171</v>
      </c>
      <c r="R679">
        <v>2.83</v>
      </c>
      <c r="S679">
        <v>21.654</v>
      </c>
      <c r="T679">
        <v>7.4470000000000001</v>
      </c>
      <c r="U679">
        <v>13.432</v>
      </c>
      <c r="V679">
        <v>-99999</v>
      </c>
      <c r="AC679">
        <v>13.2</v>
      </c>
      <c r="AD679">
        <v>12.914999999999999</v>
      </c>
      <c r="AH679" s="77">
        <f>IF(AND(M679&lt;Variables!$G$6,M679&gt;Variables!$G$5),0,1)</f>
        <v>1</v>
      </c>
      <c r="AI679" s="77">
        <f t="shared" si="20"/>
        <v>1</v>
      </c>
      <c r="AJ679" s="77">
        <f>IF(I679&gt;Variables!$G$7,0,1)</f>
        <v>0</v>
      </c>
      <c r="AK679" s="77">
        <f>IF(F679&gt;Variables!$G$8,0,1)</f>
        <v>1</v>
      </c>
      <c r="AL679" s="77">
        <f>IF(G679&gt;Variables!$G$9,0,1)</f>
        <v>1</v>
      </c>
      <c r="AM679" s="77">
        <f>IF(AND(K679&gt;Variables!$G$10,K679&lt;Variables!$G$11),0,1)</f>
        <v>1</v>
      </c>
      <c r="AN679" s="77">
        <f>IF(H679&lt;Variables!$G$13,1,0)</f>
        <v>1</v>
      </c>
      <c r="AO679" s="77">
        <f>IF(R679&lt;Variables!$G$12,0,1)</f>
        <v>1</v>
      </c>
      <c r="AP679" s="78">
        <f t="shared" si="21"/>
        <v>1</v>
      </c>
      <c r="AQ679" s="77">
        <f>IF(V679&lt;Variables!$G$15,1,0)</f>
        <v>1</v>
      </c>
      <c r="AR679">
        <v>0</v>
      </c>
      <c r="AS679">
        <v>0</v>
      </c>
      <c r="AT679">
        <v>0</v>
      </c>
      <c r="AU679">
        <v>0</v>
      </c>
      <c r="BA679">
        <v>0</v>
      </c>
    </row>
    <row r="680" spans="3:53" x14ac:dyDescent="0.25">
      <c r="C680" t="s">
        <v>255</v>
      </c>
      <c r="D680" t="s">
        <v>249</v>
      </c>
      <c r="E680">
        <v>1.2</v>
      </c>
      <c r="F680">
        <v>10.09</v>
      </c>
      <c r="G680">
        <v>10.09</v>
      </c>
      <c r="H680">
        <v>-99999</v>
      </c>
      <c r="I680">
        <v>-99999</v>
      </c>
      <c r="J680" t="s">
        <v>75</v>
      </c>
      <c r="K680">
        <v>70.25</v>
      </c>
      <c r="L680">
        <v>-99999</v>
      </c>
      <c r="M680">
        <v>-99999</v>
      </c>
      <c r="N680">
        <v>1.2</v>
      </c>
      <c r="O680">
        <v>0</v>
      </c>
      <c r="P680">
        <v>21500</v>
      </c>
      <c r="Q680">
        <v>1001</v>
      </c>
      <c r="R680">
        <v>21.48</v>
      </c>
      <c r="S680">
        <v>21.654</v>
      </c>
      <c r="T680">
        <v>7.4470000000000001</v>
      </c>
      <c r="U680">
        <v>13.432</v>
      </c>
      <c r="V680">
        <v>-99999</v>
      </c>
      <c r="AC680">
        <v>1.2</v>
      </c>
      <c r="AD680">
        <v>1.06</v>
      </c>
      <c r="AH680" s="77">
        <f>IF(AND(M680&lt;Variables!$G$6,M680&gt;Variables!$G$5),0,1)</f>
        <v>1</v>
      </c>
      <c r="AI680" s="77">
        <f t="shared" si="20"/>
        <v>1</v>
      </c>
      <c r="AJ680" s="77">
        <f>IF(I680&gt;Variables!$G$7,0,1)</f>
        <v>1</v>
      </c>
      <c r="AK680" s="77">
        <f>IF(F680&gt;Variables!$G$8,0,1)</f>
        <v>0</v>
      </c>
      <c r="AL680" s="77">
        <f>IF(G680&gt;Variables!$G$9,0,1)</f>
        <v>1</v>
      </c>
      <c r="AM680" s="77">
        <f>IF(AND(K680&gt;Variables!$G$10,K680&lt;Variables!$G$11),0,1)</f>
        <v>1</v>
      </c>
      <c r="AN680" s="77">
        <f>IF(H680&lt;Variables!$G$13,1,0)</f>
        <v>1</v>
      </c>
      <c r="AO680" s="77">
        <f>IF(R680&lt;Variables!$G$12,0,1)</f>
        <v>1</v>
      </c>
      <c r="AP680" s="78">
        <f t="shared" si="21"/>
        <v>1</v>
      </c>
      <c r="AQ680" s="77">
        <f>IF(V680&lt;Variables!$G$15,1,0)</f>
        <v>1</v>
      </c>
      <c r="AR680">
        <v>0</v>
      </c>
      <c r="AS680">
        <v>0</v>
      </c>
      <c r="AT680">
        <v>1</v>
      </c>
      <c r="AU680">
        <v>0</v>
      </c>
      <c r="BA680">
        <v>-2.25</v>
      </c>
    </row>
    <row r="681" spans="3:53" x14ac:dyDescent="0.25">
      <c r="C681" t="s">
        <v>255</v>
      </c>
      <c r="D681" t="s">
        <v>141</v>
      </c>
      <c r="E681">
        <v>35.78</v>
      </c>
      <c r="F681">
        <v>7.27</v>
      </c>
      <c r="G681">
        <v>7.97</v>
      </c>
      <c r="H681">
        <v>3720</v>
      </c>
      <c r="I681">
        <v>-28.776</v>
      </c>
      <c r="J681" t="s">
        <v>75</v>
      </c>
      <c r="K681">
        <v>55.17</v>
      </c>
      <c r="L681">
        <v>35.533250000000002</v>
      </c>
      <c r="M681">
        <v>0.27228018827436301</v>
      </c>
      <c r="N681">
        <v>35.496644000000003</v>
      </c>
      <c r="O681">
        <v>0.3756862198015089</v>
      </c>
      <c r="P681">
        <v>1442000</v>
      </c>
      <c r="Q681">
        <v>2416000</v>
      </c>
      <c r="R681">
        <v>0.6</v>
      </c>
      <c r="S681">
        <v>21.654</v>
      </c>
      <c r="T681">
        <v>7.4470000000000001</v>
      </c>
      <c r="U681">
        <v>13.432</v>
      </c>
      <c r="V681">
        <v>2.4094165105049492</v>
      </c>
      <c r="AC681">
        <v>35.78</v>
      </c>
      <c r="AD681">
        <v>34.61</v>
      </c>
      <c r="AH681" s="77">
        <f>IF(AND(M681&lt;Variables!$G$6,M681&gt;Variables!$G$5),0,1)</f>
        <v>1</v>
      </c>
      <c r="AI681" s="77">
        <f t="shared" si="20"/>
        <v>0</v>
      </c>
      <c r="AJ681" s="77">
        <f>IF(I681&gt;Variables!$G$7,0,1)</f>
        <v>1</v>
      </c>
      <c r="AK681" s="77">
        <f>IF(F681&gt;Variables!$G$8,0,1)</f>
        <v>1</v>
      </c>
      <c r="AL681" s="77">
        <f>IF(G681&gt;Variables!$G$9,0,1)</f>
        <v>1</v>
      </c>
      <c r="AM681" s="77">
        <f>IF(AND(K681&gt;Variables!$G$10,K681&lt;Variables!$G$11),0,1)</f>
        <v>1</v>
      </c>
      <c r="AN681" s="77">
        <f>IF(H681&lt;Variables!$G$13,1,0)</f>
        <v>0</v>
      </c>
      <c r="AO681" s="77">
        <f>IF(R681&lt;Variables!$G$12,0,1)</f>
        <v>0</v>
      </c>
      <c r="AP681" s="78">
        <f t="shared" si="21"/>
        <v>1</v>
      </c>
      <c r="AQ681" s="77">
        <f>IF(V681&lt;Variables!$G$15,1,0)</f>
        <v>1</v>
      </c>
      <c r="AR681">
        <v>0</v>
      </c>
      <c r="AS681">
        <v>0</v>
      </c>
      <c r="AT681">
        <v>1</v>
      </c>
      <c r="AU681">
        <v>0</v>
      </c>
      <c r="BA681">
        <v>-2.25</v>
      </c>
    </row>
    <row r="682" spans="3:53" x14ac:dyDescent="0.25">
      <c r="C682" t="s">
        <v>255</v>
      </c>
      <c r="D682" t="s">
        <v>219</v>
      </c>
      <c r="E682">
        <v>2.73</v>
      </c>
      <c r="F682">
        <v>22.42</v>
      </c>
      <c r="G682">
        <v>15.26</v>
      </c>
      <c r="H682">
        <v>417.61</v>
      </c>
      <c r="I682">
        <v>0.92800000000000005</v>
      </c>
      <c r="J682" t="s">
        <v>75</v>
      </c>
      <c r="K682">
        <v>49.06</v>
      </c>
      <c r="L682">
        <v>2.6924649999999999</v>
      </c>
      <c r="M682">
        <v>1.0263828870570311</v>
      </c>
      <c r="N682">
        <v>2.7555079999999998</v>
      </c>
      <c r="O682">
        <v>-1.284989918374394</v>
      </c>
      <c r="P682">
        <v>32470000</v>
      </c>
      <c r="Q682">
        <v>1300000</v>
      </c>
      <c r="R682">
        <v>24.98</v>
      </c>
      <c r="S682">
        <v>21.654</v>
      </c>
      <c r="T682">
        <v>7.4470000000000001</v>
      </c>
      <c r="U682">
        <v>13.432</v>
      </c>
      <c r="V682">
        <v>2.333361987087669</v>
      </c>
      <c r="AC682">
        <v>3.02</v>
      </c>
      <c r="AD682">
        <v>2.5299999999999998</v>
      </c>
      <c r="AH682" s="77">
        <f>IF(AND(M682&lt;Variables!$G$6,M682&gt;Variables!$G$5),0,1)</f>
        <v>1</v>
      </c>
      <c r="AI682" s="77">
        <f t="shared" si="20"/>
        <v>1</v>
      </c>
      <c r="AJ682" s="77">
        <f>IF(I682&gt;Variables!$G$7,0,1)</f>
        <v>1</v>
      </c>
      <c r="AK682" s="77">
        <f>IF(F682&gt;Variables!$G$8,0,1)</f>
        <v>0</v>
      </c>
      <c r="AL682" s="77">
        <f>IF(G682&gt;Variables!$G$9,0,1)</f>
        <v>0</v>
      </c>
      <c r="AM682" s="77">
        <f>IF(AND(K682&gt;Variables!$G$10,K682&lt;Variables!$G$11),0,1)</f>
        <v>1</v>
      </c>
      <c r="AN682" s="77">
        <f>IF(H682&lt;Variables!$G$13,1,0)</f>
        <v>1</v>
      </c>
      <c r="AO682" s="77">
        <f>IF(R682&lt;Variables!$G$12,0,1)</f>
        <v>1</v>
      </c>
      <c r="AP682" s="78">
        <f t="shared" si="21"/>
        <v>1</v>
      </c>
      <c r="AQ682" s="77">
        <f>IF(V682&lt;Variables!$G$15,1,0)</f>
        <v>1</v>
      </c>
      <c r="AR682">
        <v>0</v>
      </c>
      <c r="AS682">
        <v>0</v>
      </c>
      <c r="AT682">
        <v>1</v>
      </c>
      <c r="AU682">
        <v>0</v>
      </c>
      <c r="BA682">
        <v>-2.25</v>
      </c>
    </row>
    <row r="683" spans="3:53" x14ac:dyDescent="0.25">
      <c r="C683" t="s">
        <v>255</v>
      </c>
      <c r="D683" t="s">
        <v>214</v>
      </c>
      <c r="E683">
        <v>5.31</v>
      </c>
      <c r="F683">
        <v>7.73</v>
      </c>
      <c r="G683">
        <v>-5.71</v>
      </c>
      <c r="H683">
        <v>157.94999999999999</v>
      </c>
      <c r="I683">
        <v>-14.53</v>
      </c>
      <c r="J683" t="s">
        <v>74</v>
      </c>
      <c r="K683">
        <v>38.89</v>
      </c>
      <c r="L683">
        <v>5.3276833333333338</v>
      </c>
      <c r="M683">
        <v>-0.89501065190937001</v>
      </c>
      <c r="N683">
        <v>5.558085106382979</v>
      </c>
      <c r="O683">
        <v>-5.0032538376143636</v>
      </c>
      <c r="P683">
        <v>3980000</v>
      </c>
      <c r="Q683">
        <v>193950</v>
      </c>
      <c r="R683">
        <v>20.52</v>
      </c>
      <c r="S683">
        <v>21.654</v>
      </c>
      <c r="T683">
        <v>7.4470000000000001</v>
      </c>
      <c r="U683">
        <v>13.432</v>
      </c>
      <c r="V683">
        <v>2.2464536515758882</v>
      </c>
      <c r="AC683">
        <v>5.6</v>
      </c>
      <c r="AD683">
        <v>5.15</v>
      </c>
      <c r="AH683" s="77">
        <f>IF(AND(M683&lt;Variables!$G$6,M683&gt;Variables!$G$5),0,1)</f>
        <v>1</v>
      </c>
      <c r="AI683" s="77">
        <f t="shared" si="20"/>
        <v>1</v>
      </c>
      <c r="AJ683" s="77">
        <f>IF(I683&gt;Variables!$G$7,0,1)</f>
        <v>1</v>
      </c>
      <c r="AK683" s="77">
        <f>IF(F683&gt;Variables!$G$8,0,1)</f>
        <v>1</v>
      </c>
      <c r="AL683" s="77">
        <f>IF(G683&gt;Variables!$G$9,0,1)</f>
        <v>1</v>
      </c>
      <c r="AM683" s="77">
        <f>IF(AND(K683&gt;Variables!$G$10,K683&lt;Variables!$G$11),0,1)</f>
        <v>1</v>
      </c>
      <c r="AN683" s="77">
        <f>IF(H683&lt;Variables!$G$13,1,0)</f>
        <v>1</v>
      </c>
      <c r="AO683" s="77">
        <f>IF(R683&lt;Variables!$G$12,0,1)</f>
        <v>1</v>
      </c>
      <c r="AP683" s="78">
        <f t="shared" si="21"/>
        <v>0</v>
      </c>
      <c r="AQ683" s="77">
        <f>IF(V683&lt;Variables!$G$15,1,0)</f>
        <v>1</v>
      </c>
      <c r="AR683">
        <v>0</v>
      </c>
      <c r="AS683">
        <v>0</v>
      </c>
      <c r="AT683">
        <v>1</v>
      </c>
      <c r="AU683">
        <v>0</v>
      </c>
      <c r="BA683">
        <v>-2.25</v>
      </c>
    </row>
    <row r="684" spans="3:53" x14ac:dyDescent="0.25">
      <c r="C684" t="s">
        <v>255</v>
      </c>
      <c r="D684" t="s">
        <v>174</v>
      </c>
      <c r="E684">
        <v>30.1</v>
      </c>
      <c r="F684">
        <v>12.87</v>
      </c>
      <c r="G684">
        <v>11.74</v>
      </c>
      <c r="H684">
        <v>404.55</v>
      </c>
      <c r="I684">
        <v>122.971</v>
      </c>
      <c r="J684" t="s">
        <v>75</v>
      </c>
      <c r="K684">
        <v>37.1</v>
      </c>
      <c r="L684">
        <v>30.226289473684211</v>
      </c>
      <c r="M684">
        <v>-0.483980919363523</v>
      </c>
      <c r="N684">
        <v>30.450118750000001</v>
      </c>
      <c r="O684">
        <v>-1.215491975708644</v>
      </c>
      <c r="P684">
        <v>400155</v>
      </c>
      <c r="Q684">
        <v>701001</v>
      </c>
      <c r="R684">
        <v>0.56999999999999995</v>
      </c>
      <c r="S684">
        <v>21.654</v>
      </c>
      <c r="T684">
        <v>7.4470000000000001</v>
      </c>
      <c r="U684">
        <v>13.432</v>
      </c>
      <c r="V684">
        <v>2.22790869795638</v>
      </c>
      <c r="AC684">
        <v>30.966000000000001</v>
      </c>
      <c r="AD684">
        <v>27.67</v>
      </c>
      <c r="AH684" s="77">
        <f>IF(AND(M684&lt;Variables!$G$6,M684&gt;Variables!$G$5),0,1)</f>
        <v>1</v>
      </c>
      <c r="AI684" s="77">
        <f t="shared" si="20"/>
        <v>1</v>
      </c>
      <c r="AJ684" s="77">
        <f>IF(I684&gt;Variables!$G$7,0,1)</f>
        <v>0</v>
      </c>
      <c r="AK684" s="77">
        <f>IF(F684&gt;Variables!$G$8,0,1)</f>
        <v>0</v>
      </c>
      <c r="AL684" s="77">
        <f>IF(G684&gt;Variables!$G$9,0,1)</f>
        <v>0</v>
      </c>
      <c r="AM684" s="77">
        <f>IF(AND(K684&gt;Variables!$G$10,K684&lt;Variables!$G$11),0,1)</f>
        <v>1</v>
      </c>
      <c r="AN684" s="77">
        <f>IF(H684&lt;Variables!$G$13,1,0)</f>
        <v>1</v>
      </c>
      <c r="AO684" s="77">
        <f>IF(R684&lt;Variables!$G$12,0,1)</f>
        <v>0</v>
      </c>
      <c r="AP684" s="78">
        <f t="shared" si="21"/>
        <v>1</v>
      </c>
      <c r="AQ684" s="77">
        <f>IF(V684&lt;Variables!$G$15,1,0)</f>
        <v>1</v>
      </c>
      <c r="AR684">
        <v>0</v>
      </c>
      <c r="AS684">
        <v>0</v>
      </c>
      <c r="AT684">
        <v>1</v>
      </c>
      <c r="AU684">
        <v>0</v>
      </c>
      <c r="BA684">
        <v>-2.25</v>
      </c>
    </row>
    <row r="685" spans="3:53" x14ac:dyDescent="0.25">
      <c r="C685" t="s">
        <v>255</v>
      </c>
      <c r="D685" t="s">
        <v>193</v>
      </c>
      <c r="E685">
        <v>4.83</v>
      </c>
      <c r="F685">
        <v>17.79</v>
      </c>
      <c r="G685">
        <v>-3.04</v>
      </c>
      <c r="H685">
        <v>242.76</v>
      </c>
      <c r="I685">
        <v>38.854999999999997</v>
      </c>
      <c r="J685" t="s">
        <v>75</v>
      </c>
      <c r="K685">
        <v>53.08</v>
      </c>
      <c r="L685">
        <v>4.8178599999999996</v>
      </c>
      <c r="M685">
        <v>0.45954012777455933</v>
      </c>
      <c r="N685">
        <v>4.86998</v>
      </c>
      <c r="O685">
        <v>-0.6156082776520666</v>
      </c>
      <c r="P685">
        <v>36520000</v>
      </c>
      <c r="Q685">
        <v>3950000</v>
      </c>
      <c r="R685">
        <v>9.25</v>
      </c>
      <c r="S685">
        <v>21.654</v>
      </c>
      <c r="T685">
        <v>7.4470000000000001</v>
      </c>
      <c r="U685">
        <v>13.432</v>
      </c>
      <c r="V685">
        <v>2.382873128859702</v>
      </c>
      <c r="AC685">
        <v>4.8499999999999996</v>
      </c>
      <c r="AD685">
        <v>4.41</v>
      </c>
      <c r="AH685" s="77">
        <f>IF(AND(M685&lt;Variables!$G$6,M685&gt;Variables!$G$5),0,1)</f>
        <v>1</v>
      </c>
      <c r="AI685" s="77">
        <f t="shared" si="20"/>
        <v>1</v>
      </c>
      <c r="AJ685" s="77">
        <f>IF(I685&gt;Variables!$G$7,0,1)</f>
        <v>1</v>
      </c>
      <c r="AK685" s="77">
        <f>IF(F685&gt;Variables!$G$8,0,1)</f>
        <v>0</v>
      </c>
      <c r="AL685" s="77">
        <f>IF(G685&gt;Variables!$G$9,0,1)</f>
        <v>1</v>
      </c>
      <c r="AM685" s="77">
        <f>IF(AND(K685&gt;Variables!$G$10,K685&lt;Variables!$G$11),0,1)</f>
        <v>1</v>
      </c>
      <c r="AN685" s="77">
        <f>IF(H685&lt;Variables!$G$13,1,0)</f>
        <v>1</v>
      </c>
      <c r="AO685" s="77">
        <f>IF(R685&lt;Variables!$G$12,0,1)</f>
        <v>1</v>
      </c>
      <c r="AP685" s="78">
        <f t="shared" si="21"/>
        <v>1</v>
      </c>
      <c r="AQ685" s="77">
        <f>IF(V685&lt;Variables!$G$15,1,0)</f>
        <v>1</v>
      </c>
      <c r="AR685">
        <v>0</v>
      </c>
      <c r="AS685">
        <v>0</v>
      </c>
      <c r="AT685">
        <v>1</v>
      </c>
      <c r="AU685">
        <v>0</v>
      </c>
      <c r="BA685">
        <v>-2.25</v>
      </c>
    </row>
    <row r="686" spans="3:53" x14ac:dyDescent="0.25">
      <c r="C686" t="s">
        <v>255</v>
      </c>
      <c r="D686" t="s">
        <v>220</v>
      </c>
      <c r="E686">
        <v>2.76</v>
      </c>
      <c r="F686">
        <v>36.26</v>
      </c>
      <c r="G686">
        <v>-20.53</v>
      </c>
      <c r="H686">
        <v>25.86</v>
      </c>
      <c r="I686">
        <v>-0.89100000000000001</v>
      </c>
      <c r="J686" t="s">
        <v>75</v>
      </c>
      <c r="K686">
        <v>55.81</v>
      </c>
      <c r="L686">
        <v>2.7413850000000002</v>
      </c>
      <c r="M686">
        <v>0.30331383588952571</v>
      </c>
      <c r="N686">
        <v>2.664714</v>
      </c>
      <c r="O686">
        <v>3.1893103725202869</v>
      </c>
      <c r="P686">
        <v>65550000</v>
      </c>
      <c r="Q686">
        <v>122770</v>
      </c>
      <c r="R686">
        <v>533.92999999999995</v>
      </c>
      <c r="S686">
        <v>21.654</v>
      </c>
      <c r="T686">
        <v>7.4470000000000001</v>
      </c>
      <c r="U686">
        <v>13.432</v>
      </c>
      <c r="V686">
        <v>2.4142160524866081</v>
      </c>
      <c r="AC686">
        <v>3.3</v>
      </c>
      <c r="AD686">
        <v>2.64</v>
      </c>
      <c r="AH686" s="77">
        <f>IF(AND(M686&lt;Variables!$G$6,M686&gt;Variables!$G$5),0,1)</f>
        <v>1</v>
      </c>
      <c r="AI686" s="77">
        <f t="shared" si="20"/>
        <v>0</v>
      </c>
      <c r="AJ686" s="77">
        <f>IF(I686&gt;Variables!$G$7,0,1)</f>
        <v>1</v>
      </c>
      <c r="AK686" s="77">
        <f>IF(F686&gt;Variables!$G$8,0,1)</f>
        <v>0</v>
      </c>
      <c r="AL686" s="77">
        <f>IF(G686&gt;Variables!$G$9,0,1)</f>
        <v>1</v>
      </c>
      <c r="AM686" s="77">
        <f>IF(AND(K686&gt;Variables!$G$10,K686&lt;Variables!$G$11),0,1)</f>
        <v>1</v>
      </c>
      <c r="AN686" s="77">
        <f>IF(H686&lt;Variables!$G$13,1,0)</f>
        <v>1</v>
      </c>
      <c r="AO686" s="77">
        <f>IF(R686&lt;Variables!$G$12,0,1)</f>
        <v>1</v>
      </c>
      <c r="AP686" s="78">
        <f t="shared" si="21"/>
        <v>1</v>
      </c>
      <c r="AQ686" s="77">
        <f>IF(V686&lt;Variables!$G$15,1,0)</f>
        <v>1</v>
      </c>
      <c r="AR686">
        <v>1</v>
      </c>
      <c r="AS686">
        <v>0</v>
      </c>
      <c r="AT686">
        <v>0</v>
      </c>
      <c r="AU686">
        <v>0</v>
      </c>
      <c r="BA686">
        <v>2</v>
      </c>
    </row>
    <row r="687" spans="3:53" x14ac:dyDescent="0.25">
      <c r="C687" t="s">
        <v>255</v>
      </c>
      <c r="D687" t="s">
        <v>218</v>
      </c>
      <c r="E687">
        <v>12.02</v>
      </c>
      <c r="F687">
        <v>17.829999999999998</v>
      </c>
      <c r="G687">
        <v>-13.32</v>
      </c>
      <c r="H687">
        <v>89.12</v>
      </c>
      <c r="I687">
        <v>-46.51</v>
      </c>
      <c r="J687" t="s">
        <v>75</v>
      </c>
      <c r="K687">
        <v>45.95</v>
      </c>
      <c r="L687">
        <v>11.895711764705879</v>
      </c>
      <c r="M687">
        <v>-0.17411118490054531</v>
      </c>
      <c r="N687">
        <v>11.996859574468081</v>
      </c>
      <c r="O687">
        <v>-1.0157622810508511</v>
      </c>
      <c r="P687">
        <v>6050000</v>
      </c>
      <c r="Q687">
        <v>138930</v>
      </c>
      <c r="R687">
        <v>43.55</v>
      </c>
      <c r="S687">
        <v>21.654</v>
      </c>
      <c r="T687">
        <v>7.4470000000000001</v>
      </c>
      <c r="U687">
        <v>13.432</v>
      </c>
      <c r="V687">
        <v>2.3275324167443432</v>
      </c>
      <c r="AC687">
        <v>13</v>
      </c>
      <c r="AD687">
        <v>11.45</v>
      </c>
      <c r="AH687" s="77">
        <f>IF(AND(M687&lt;Variables!$G$6,M687&gt;Variables!$G$5),0,1)</f>
        <v>1</v>
      </c>
      <c r="AI687" s="77">
        <f t="shared" si="20"/>
        <v>1</v>
      </c>
      <c r="AJ687" s="77">
        <f>IF(I687&gt;Variables!$G$7,0,1)</f>
        <v>1</v>
      </c>
      <c r="AK687" s="77">
        <f>IF(F687&gt;Variables!$G$8,0,1)</f>
        <v>0</v>
      </c>
      <c r="AL687" s="77">
        <f>IF(G687&gt;Variables!$G$9,0,1)</f>
        <v>1</v>
      </c>
      <c r="AM687" s="77">
        <f>IF(AND(K687&gt;Variables!$G$10,K687&lt;Variables!$G$11),0,1)</f>
        <v>1</v>
      </c>
      <c r="AN687" s="77">
        <f>IF(H687&lt;Variables!$G$13,1,0)</f>
        <v>1</v>
      </c>
      <c r="AO687" s="77">
        <f>IF(R687&lt;Variables!$G$12,0,1)</f>
        <v>1</v>
      </c>
      <c r="AP687" s="78">
        <f t="shared" si="21"/>
        <v>1</v>
      </c>
      <c r="AQ687" s="77">
        <f>IF(V687&lt;Variables!$G$15,1,0)</f>
        <v>1</v>
      </c>
      <c r="AR687">
        <v>1</v>
      </c>
      <c r="AS687">
        <v>0</v>
      </c>
      <c r="AT687">
        <v>0</v>
      </c>
      <c r="AU687">
        <v>0</v>
      </c>
      <c r="BA687">
        <v>2</v>
      </c>
    </row>
    <row r="688" spans="3:53" x14ac:dyDescent="0.25">
      <c r="C688" t="s">
        <v>255</v>
      </c>
      <c r="D688" t="s">
        <v>217</v>
      </c>
      <c r="E688">
        <v>11.23</v>
      </c>
      <c r="F688">
        <v>28.44</v>
      </c>
      <c r="G688">
        <v>3.09</v>
      </c>
      <c r="H688">
        <v>124.89</v>
      </c>
      <c r="I688">
        <v>-15.638</v>
      </c>
      <c r="J688" t="s">
        <v>75</v>
      </c>
      <c r="K688">
        <v>44.85</v>
      </c>
      <c r="L688">
        <v>11.46275</v>
      </c>
      <c r="M688">
        <v>-1.070859959433818</v>
      </c>
      <c r="N688">
        <v>11.832124</v>
      </c>
      <c r="O688">
        <v>-4.1592194267064846</v>
      </c>
      <c r="P688">
        <v>3650000</v>
      </c>
      <c r="Q688">
        <v>283960</v>
      </c>
      <c r="R688">
        <v>12.85</v>
      </c>
      <c r="S688">
        <v>21.654</v>
      </c>
      <c r="T688">
        <v>7.4470000000000001</v>
      </c>
      <c r="U688">
        <v>13.432</v>
      </c>
      <c r="V688">
        <v>2.3255612445966278</v>
      </c>
      <c r="AC688">
        <v>12.299899999999999</v>
      </c>
      <c r="AD688">
        <v>10.6</v>
      </c>
      <c r="AH688" s="77">
        <f>IF(AND(M688&lt;Variables!$G$6,M688&gt;Variables!$G$5),0,1)</f>
        <v>0</v>
      </c>
      <c r="AI688" s="77">
        <f t="shared" si="20"/>
        <v>1</v>
      </c>
      <c r="AJ688" s="77">
        <f>IF(I688&gt;Variables!$G$7,0,1)</f>
        <v>1</v>
      </c>
      <c r="AK688" s="77">
        <f>IF(F688&gt;Variables!$G$8,0,1)</f>
        <v>0</v>
      </c>
      <c r="AL688" s="77">
        <f>IF(G688&gt;Variables!$G$9,0,1)</f>
        <v>1</v>
      </c>
      <c r="AM688" s="77">
        <f>IF(AND(K688&gt;Variables!$G$10,K688&lt;Variables!$G$11),0,1)</f>
        <v>1</v>
      </c>
      <c r="AN688" s="77">
        <f>IF(H688&lt;Variables!$G$13,1,0)</f>
        <v>1</v>
      </c>
      <c r="AO688" s="77">
        <f>IF(R688&lt;Variables!$G$12,0,1)</f>
        <v>1</v>
      </c>
      <c r="AP688" s="78">
        <f t="shared" si="21"/>
        <v>1</v>
      </c>
      <c r="AQ688" s="77">
        <f>IF(V688&lt;Variables!$G$15,1,0)</f>
        <v>1</v>
      </c>
      <c r="AR688">
        <v>0</v>
      </c>
      <c r="AS688">
        <v>0</v>
      </c>
      <c r="AT688">
        <v>1</v>
      </c>
      <c r="AU688">
        <v>0</v>
      </c>
      <c r="BA688">
        <v>-2.25</v>
      </c>
    </row>
    <row r="689" spans="3:53" x14ac:dyDescent="0.25">
      <c r="C689" t="s">
        <v>255</v>
      </c>
      <c r="D689" t="s">
        <v>200</v>
      </c>
      <c r="E689">
        <v>18.760000000000002</v>
      </c>
      <c r="F689">
        <v>31.23</v>
      </c>
      <c r="G689">
        <v>27.73</v>
      </c>
      <c r="H689">
        <v>306.89</v>
      </c>
      <c r="I689">
        <v>1E-3</v>
      </c>
      <c r="J689" t="s">
        <v>75</v>
      </c>
      <c r="K689">
        <v>36.200000000000003</v>
      </c>
      <c r="L689">
        <v>21.38118333333334</v>
      </c>
      <c r="M689">
        <v>-10.388495803553139</v>
      </c>
      <c r="N689">
        <v>22.24561818181818</v>
      </c>
      <c r="O689">
        <v>-13.870678515646381</v>
      </c>
      <c r="P689">
        <v>1230000</v>
      </c>
      <c r="Q689">
        <v>6440</v>
      </c>
      <c r="R689">
        <v>190.99</v>
      </c>
      <c r="S689">
        <v>21.654</v>
      </c>
      <c r="T689">
        <v>7.4470000000000001</v>
      </c>
      <c r="U689">
        <v>13.432</v>
      </c>
      <c r="V689">
        <v>2.0801056237392541</v>
      </c>
      <c r="AC689">
        <v>20.5</v>
      </c>
      <c r="AD689">
        <v>11.77</v>
      </c>
      <c r="AH689" s="77">
        <f>IF(AND(M689&lt;Variables!$G$6,M689&gt;Variables!$G$5),0,1)</f>
        <v>1</v>
      </c>
      <c r="AI689" s="77">
        <f t="shared" si="20"/>
        <v>1</v>
      </c>
      <c r="AJ689" s="77">
        <f>IF(I689&gt;Variables!$G$7,0,1)</f>
        <v>1</v>
      </c>
      <c r="AK689" s="77">
        <f>IF(F689&gt;Variables!$G$8,0,1)</f>
        <v>0</v>
      </c>
      <c r="AL689" s="77">
        <f>IF(G689&gt;Variables!$G$9,0,1)</f>
        <v>0</v>
      </c>
      <c r="AM689" s="77">
        <f>IF(AND(K689&gt;Variables!$G$10,K689&lt;Variables!$G$11),0,1)</f>
        <v>1</v>
      </c>
      <c r="AN689" s="77">
        <f>IF(H689&lt;Variables!$G$13,1,0)</f>
        <v>1</v>
      </c>
      <c r="AO689" s="77">
        <f>IF(R689&lt;Variables!$G$12,0,1)</f>
        <v>1</v>
      </c>
      <c r="AP689" s="78">
        <f t="shared" si="21"/>
        <v>1</v>
      </c>
      <c r="AQ689" s="77">
        <f>IF(V689&lt;Variables!$G$15,1,0)</f>
        <v>1</v>
      </c>
      <c r="AR689">
        <v>0</v>
      </c>
      <c r="AS689">
        <v>0</v>
      </c>
      <c r="AT689">
        <v>1</v>
      </c>
      <c r="AU689">
        <v>0</v>
      </c>
      <c r="BA689">
        <v>-2.25</v>
      </c>
    </row>
    <row r="690" spans="3:53" x14ac:dyDescent="0.25">
      <c r="C690" t="s">
        <v>255</v>
      </c>
      <c r="D690" t="s">
        <v>212</v>
      </c>
      <c r="E690">
        <v>4.1500000000000004</v>
      </c>
      <c r="F690">
        <v>26.3</v>
      </c>
      <c r="G690">
        <v>-28.72</v>
      </c>
      <c r="H690">
        <v>12.78</v>
      </c>
      <c r="I690">
        <v>-7.0000000000000001E-3</v>
      </c>
      <c r="J690" t="s">
        <v>74</v>
      </c>
      <c r="K690">
        <v>35.31</v>
      </c>
      <c r="L690">
        <v>4.1952799999999986</v>
      </c>
      <c r="M690">
        <v>-1.794397513395992</v>
      </c>
      <c r="N690">
        <v>4.2232719999999997</v>
      </c>
      <c r="O690">
        <v>-2.4453078087321769</v>
      </c>
      <c r="P690">
        <v>65670000</v>
      </c>
      <c r="Q690">
        <v>441580</v>
      </c>
      <c r="R690">
        <v>148.72</v>
      </c>
      <c r="S690">
        <v>21.654</v>
      </c>
      <c r="T690">
        <v>7.4470000000000001</v>
      </c>
      <c r="U690">
        <v>13.432</v>
      </c>
      <c r="V690">
        <v>2.1853391232737751</v>
      </c>
      <c r="AC690">
        <v>4.3600000000000003</v>
      </c>
      <c r="AD690">
        <v>3.91</v>
      </c>
      <c r="AH690" s="77">
        <f>IF(AND(M690&lt;Variables!$G$6,M690&gt;Variables!$G$5),0,1)</f>
        <v>0</v>
      </c>
      <c r="AI690" s="77">
        <f t="shared" si="20"/>
        <v>1</v>
      </c>
      <c r="AJ690" s="77">
        <f>IF(I690&gt;Variables!$G$7,0,1)</f>
        <v>1</v>
      </c>
      <c r="AK690" s="77">
        <f>IF(F690&gt;Variables!$G$8,0,1)</f>
        <v>0</v>
      </c>
      <c r="AL690" s="77">
        <f>IF(G690&gt;Variables!$G$9,0,1)</f>
        <v>1</v>
      </c>
      <c r="AM690" s="77">
        <f>IF(AND(K690&gt;Variables!$G$10,K690&lt;Variables!$G$11),0,1)</f>
        <v>1</v>
      </c>
      <c r="AN690" s="77">
        <f>IF(H690&lt;Variables!$G$13,1,0)</f>
        <v>1</v>
      </c>
      <c r="AO690" s="77">
        <f>IF(R690&lt;Variables!$G$12,0,1)</f>
        <v>1</v>
      </c>
      <c r="AP690" s="78">
        <f t="shared" si="21"/>
        <v>0</v>
      </c>
      <c r="AQ690" s="77">
        <f>IF(V690&lt;Variables!$G$15,1,0)</f>
        <v>1</v>
      </c>
      <c r="AR690">
        <v>0</v>
      </c>
      <c r="AS690">
        <v>0</v>
      </c>
      <c r="AT690">
        <v>1</v>
      </c>
      <c r="AU690">
        <v>0</v>
      </c>
      <c r="BA690">
        <v>-2.25</v>
      </c>
    </row>
    <row r="691" spans="3:53" x14ac:dyDescent="0.25">
      <c r="C691" t="s">
        <v>255</v>
      </c>
      <c r="D691" t="s">
        <v>182</v>
      </c>
      <c r="E691">
        <v>28.76</v>
      </c>
      <c r="F691">
        <v>7.66</v>
      </c>
      <c r="G691">
        <v>1.23</v>
      </c>
      <c r="H691">
        <v>-99999</v>
      </c>
      <c r="I691">
        <v>5.1980000000000004</v>
      </c>
      <c r="J691" t="s">
        <v>75</v>
      </c>
      <c r="K691">
        <v>41.34</v>
      </c>
      <c r="L691">
        <v>28.767076923076921</v>
      </c>
      <c r="M691">
        <v>-5.9362733038829878E-2</v>
      </c>
      <c r="N691">
        <v>28.836089655172412</v>
      </c>
      <c r="O691">
        <v>-0.29854829903044638</v>
      </c>
      <c r="P691">
        <v>165490</v>
      </c>
      <c r="Q691">
        <v>193031</v>
      </c>
      <c r="R691">
        <v>0.86</v>
      </c>
      <c r="S691">
        <v>21.654</v>
      </c>
      <c r="T691">
        <v>7.4470000000000001</v>
      </c>
      <c r="U691">
        <v>13.432</v>
      </c>
      <c r="V691">
        <v>2.2773411643566899</v>
      </c>
      <c r="AC691">
        <v>28.95</v>
      </c>
      <c r="AD691">
        <v>28.58</v>
      </c>
      <c r="AH691" s="77">
        <f>IF(AND(M691&lt;Variables!$G$6,M691&gt;Variables!$G$5),0,1)</f>
        <v>1</v>
      </c>
      <c r="AI691" s="77">
        <f t="shared" si="20"/>
        <v>1</v>
      </c>
      <c r="AJ691" s="77">
        <f>IF(I691&gt;Variables!$G$7,0,1)</f>
        <v>1</v>
      </c>
      <c r="AK691" s="77">
        <f>IF(F691&gt;Variables!$G$8,0,1)</f>
        <v>1</v>
      </c>
      <c r="AL691" s="77">
        <f>IF(G691&gt;Variables!$G$9,0,1)</f>
        <v>1</v>
      </c>
      <c r="AM691" s="77">
        <f>IF(AND(K691&gt;Variables!$G$10,K691&lt;Variables!$G$11),0,1)</f>
        <v>1</v>
      </c>
      <c r="AN691" s="77">
        <f>IF(H691&lt;Variables!$G$13,1,0)</f>
        <v>1</v>
      </c>
      <c r="AO691" s="77">
        <f>IF(R691&lt;Variables!$G$12,0,1)</f>
        <v>0</v>
      </c>
      <c r="AP691" s="78">
        <f t="shared" si="21"/>
        <v>1</v>
      </c>
      <c r="AQ691" s="77">
        <f>IF(V691&lt;Variables!$G$15,1,0)</f>
        <v>1</v>
      </c>
      <c r="AR691">
        <v>0</v>
      </c>
      <c r="AS691">
        <v>1</v>
      </c>
      <c r="AT691">
        <v>0</v>
      </c>
      <c r="AU691">
        <v>0</v>
      </c>
      <c r="BA691">
        <v>0.67</v>
      </c>
    </row>
    <row r="692" spans="3:53" x14ac:dyDescent="0.25">
      <c r="C692" t="s">
        <v>255</v>
      </c>
      <c r="D692" t="s">
        <v>221</v>
      </c>
      <c r="E692">
        <v>8.36</v>
      </c>
      <c r="F692">
        <v>10.199999999999999</v>
      </c>
      <c r="G692">
        <v>1.71</v>
      </c>
      <c r="H692">
        <v>-99999</v>
      </c>
      <c r="I692">
        <v>0.91600000000000004</v>
      </c>
      <c r="J692" t="s">
        <v>75</v>
      </c>
      <c r="K692">
        <v>63.11</v>
      </c>
      <c r="L692">
        <v>8.3400000000000016</v>
      </c>
      <c r="M692">
        <v>0.11990407673858521</v>
      </c>
      <c r="N692">
        <v>8.3392222222222223</v>
      </c>
      <c r="O692">
        <v>0.12924200231835631</v>
      </c>
      <c r="P692">
        <v>49315</v>
      </c>
      <c r="Q692">
        <v>327629</v>
      </c>
      <c r="R692">
        <v>0.15</v>
      </c>
      <c r="S692">
        <v>21.654</v>
      </c>
      <c r="T692">
        <v>7.4470000000000001</v>
      </c>
      <c r="U692">
        <v>13.432</v>
      </c>
      <c r="V692">
        <v>2.4951623242206251</v>
      </c>
      <c r="AC692">
        <v>8.3350000000000009</v>
      </c>
      <c r="AD692">
        <v>8.26</v>
      </c>
      <c r="AH692" s="77">
        <f>IF(AND(M692&lt;Variables!$G$6,M692&gt;Variables!$G$5),0,1)</f>
        <v>1</v>
      </c>
      <c r="AI692" s="77">
        <f t="shared" si="20"/>
        <v>0</v>
      </c>
      <c r="AJ692" s="77">
        <f>IF(I692&gt;Variables!$G$7,0,1)</f>
        <v>1</v>
      </c>
      <c r="AK692" s="77">
        <f>IF(F692&gt;Variables!$G$8,0,1)</f>
        <v>0</v>
      </c>
      <c r="AL692" s="77">
        <f>IF(G692&gt;Variables!$G$9,0,1)</f>
        <v>1</v>
      </c>
      <c r="AM692" s="77">
        <f>IF(AND(K692&gt;Variables!$G$10,K692&lt;Variables!$G$11),0,1)</f>
        <v>0</v>
      </c>
      <c r="AN692" s="77">
        <f>IF(H692&lt;Variables!$G$13,1,0)</f>
        <v>1</v>
      </c>
      <c r="AO692" s="77">
        <f>IF(R692&lt;Variables!$G$12,0,1)</f>
        <v>0</v>
      </c>
      <c r="AP692" s="78">
        <f t="shared" si="21"/>
        <v>1</v>
      </c>
      <c r="AQ692" s="77">
        <f>IF(V692&lt;Variables!$G$15,1,0)</f>
        <v>1</v>
      </c>
      <c r="AR692">
        <v>0</v>
      </c>
      <c r="AS692">
        <v>0</v>
      </c>
      <c r="AT692">
        <v>0</v>
      </c>
      <c r="AU692">
        <v>0</v>
      </c>
      <c r="BA692">
        <v>0</v>
      </c>
    </row>
    <row r="693" spans="3:53" x14ac:dyDescent="0.25">
      <c r="C693" t="s">
        <v>255</v>
      </c>
      <c r="D693" t="s">
        <v>129</v>
      </c>
      <c r="E693">
        <v>59.93</v>
      </c>
      <c r="F693">
        <v>8.3699999999999992</v>
      </c>
      <c r="G693">
        <v>10.43</v>
      </c>
      <c r="H693">
        <v>23990</v>
      </c>
      <c r="I693">
        <v>83303.154999999999</v>
      </c>
      <c r="J693" t="s">
        <v>75</v>
      </c>
      <c r="K693">
        <v>48.63</v>
      </c>
      <c r="L693">
        <v>59.4101</v>
      </c>
      <c r="M693">
        <v>0.37030740564314629</v>
      </c>
      <c r="N693">
        <v>60.292092000000011</v>
      </c>
      <c r="O693">
        <v>-1.0979748388893391</v>
      </c>
      <c r="P693">
        <v>153859000</v>
      </c>
      <c r="Q693">
        <v>146893000</v>
      </c>
      <c r="R693">
        <v>1.05</v>
      </c>
      <c r="S693">
        <v>21.654</v>
      </c>
      <c r="T693">
        <v>7.4470000000000001</v>
      </c>
      <c r="U693">
        <v>13.432</v>
      </c>
      <c r="V693">
        <v>2.3446439509221499</v>
      </c>
      <c r="AC693">
        <v>63.83</v>
      </c>
      <c r="AD693">
        <v>58.07</v>
      </c>
      <c r="AH693" s="77">
        <f>IF(AND(M693&lt;Variables!$G$6,M693&gt;Variables!$G$5),0,1)</f>
        <v>1</v>
      </c>
      <c r="AI693" s="77">
        <f t="shared" si="20"/>
        <v>1</v>
      </c>
      <c r="AJ693" s="77">
        <f>IF(I693&gt;Variables!$G$7,0,1)</f>
        <v>0</v>
      </c>
      <c r="AK693" s="77">
        <f>IF(F693&gt;Variables!$G$8,0,1)</f>
        <v>1</v>
      </c>
      <c r="AL693" s="77">
        <f>IF(G693&gt;Variables!$G$9,0,1)</f>
        <v>1</v>
      </c>
      <c r="AM693" s="77">
        <f>IF(AND(K693&gt;Variables!$G$10,K693&lt;Variables!$G$11),0,1)</f>
        <v>1</v>
      </c>
      <c r="AN693" s="77">
        <f>IF(H693&lt;Variables!$G$13,1,0)</f>
        <v>0</v>
      </c>
      <c r="AO693" s="77">
        <f>IF(R693&lt;Variables!$G$12,0,1)</f>
        <v>0</v>
      </c>
      <c r="AP693" s="78">
        <f t="shared" si="21"/>
        <v>1</v>
      </c>
      <c r="AQ693" s="77">
        <f>IF(V693&lt;Variables!$G$15,1,0)</f>
        <v>1</v>
      </c>
      <c r="AR693">
        <v>0</v>
      </c>
      <c r="AS693">
        <v>0</v>
      </c>
      <c r="AT693">
        <v>1</v>
      </c>
      <c r="AU693">
        <v>0</v>
      </c>
      <c r="BA693">
        <v>-2.25</v>
      </c>
    </row>
    <row r="694" spans="3:53" x14ac:dyDescent="0.25">
      <c r="C694" t="s">
        <v>255</v>
      </c>
      <c r="D694" t="s">
        <v>231</v>
      </c>
      <c r="E694">
        <v>358.8</v>
      </c>
      <c r="F694">
        <v>7.22</v>
      </c>
      <c r="G694">
        <v>6.81</v>
      </c>
      <c r="H694">
        <v>56250</v>
      </c>
      <c r="I694">
        <v>-6.9009999999999998</v>
      </c>
      <c r="J694" t="s">
        <v>75</v>
      </c>
      <c r="K694">
        <v>36.159999999999997</v>
      </c>
      <c r="L694">
        <v>358.8296049999999</v>
      </c>
      <c r="M694">
        <v>-0.28136056388098418</v>
      </c>
      <c r="N694">
        <v>360.20523200000002</v>
      </c>
      <c r="O694">
        <v>-0.66218693902814552</v>
      </c>
      <c r="P694">
        <v>1814000</v>
      </c>
      <c r="Q694">
        <v>2076000</v>
      </c>
      <c r="R694">
        <v>0.87</v>
      </c>
      <c r="S694">
        <v>21.654</v>
      </c>
      <c r="T694">
        <v>7.4470000000000001</v>
      </c>
      <c r="U694">
        <v>13.432</v>
      </c>
      <c r="V694">
        <v>2.2196870154314281</v>
      </c>
      <c r="AC694">
        <v>363</v>
      </c>
      <c r="AD694">
        <v>353.6139</v>
      </c>
      <c r="AH694" s="77">
        <f>IF(AND(M694&lt;Variables!$G$6,M694&gt;Variables!$G$5),0,1)</f>
        <v>1</v>
      </c>
      <c r="AI694" s="77">
        <f t="shared" si="20"/>
        <v>1</v>
      </c>
      <c r="AJ694" s="77">
        <f>IF(I694&gt;Variables!$G$7,0,1)</f>
        <v>1</v>
      </c>
      <c r="AK694" s="77">
        <f>IF(F694&gt;Variables!$G$8,0,1)</f>
        <v>1</v>
      </c>
      <c r="AL694" s="77">
        <f>IF(G694&gt;Variables!$G$9,0,1)</f>
        <v>1</v>
      </c>
      <c r="AM694" s="77">
        <f>IF(AND(K694&gt;Variables!$G$10,K694&lt;Variables!$G$11),0,1)</f>
        <v>1</v>
      </c>
      <c r="AN694" s="77">
        <f>IF(H694&lt;Variables!$G$13,1,0)</f>
        <v>0</v>
      </c>
      <c r="AO694" s="77">
        <f>IF(R694&lt;Variables!$G$12,0,1)</f>
        <v>0</v>
      </c>
      <c r="AP694" s="78">
        <f t="shared" si="21"/>
        <v>1</v>
      </c>
      <c r="AQ694" s="77">
        <f>IF(V694&lt;Variables!$G$15,1,0)</f>
        <v>1</v>
      </c>
      <c r="AR694">
        <v>0</v>
      </c>
      <c r="AS694">
        <v>1</v>
      </c>
      <c r="AT694">
        <v>0</v>
      </c>
      <c r="AU694">
        <v>0</v>
      </c>
      <c r="BA694">
        <v>0.49</v>
      </c>
    </row>
    <row r="695" spans="3:53" x14ac:dyDescent="0.25">
      <c r="C695" t="s">
        <v>255</v>
      </c>
      <c r="D695" t="s">
        <v>240</v>
      </c>
      <c r="E695">
        <v>32.31</v>
      </c>
      <c r="F695">
        <v>7.37</v>
      </c>
      <c r="G695">
        <v>8.19</v>
      </c>
      <c r="H695">
        <v>6330</v>
      </c>
      <c r="I695">
        <v>-47.664000000000001</v>
      </c>
      <c r="J695" t="s">
        <v>75</v>
      </c>
      <c r="K695">
        <v>39.15</v>
      </c>
      <c r="L695">
        <v>32.283769999999997</v>
      </c>
      <c r="M695">
        <v>-0.1046036444938028</v>
      </c>
      <c r="N695">
        <v>32.530894000000004</v>
      </c>
      <c r="O695">
        <v>-0.86346843096287618</v>
      </c>
      <c r="P695">
        <v>2169000</v>
      </c>
      <c r="Q695">
        <v>3646000</v>
      </c>
      <c r="R695">
        <v>0.59</v>
      </c>
      <c r="S695">
        <v>21.654</v>
      </c>
      <c r="T695">
        <v>7.4470000000000001</v>
      </c>
      <c r="U695">
        <v>13.432</v>
      </c>
      <c r="V695">
        <v>2.254035960477355</v>
      </c>
      <c r="AC695">
        <v>32.808900000000001</v>
      </c>
      <c r="AD695">
        <v>31.92</v>
      </c>
      <c r="AH695" s="77">
        <f>IF(AND(M695&lt;Variables!$G$6,M695&gt;Variables!$G$5),0,1)</f>
        <v>1</v>
      </c>
      <c r="AI695" s="77">
        <f t="shared" si="20"/>
        <v>1</v>
      </c>
      <c r="AJ695" s="77">
        <f>IF(I695&gt;Variables!$G$7,0,1)</f>
        <v>1</v>
      </c>
      <c r="AK695" s="77">
        <f>IF(F695&gt;Variables!$G$8,0,1)</f>
        <v>1</v>
      </c>
      <c r="AL695" s="77">
        <f>IF(G695&gt;Variables!$G$9,0,1)</f>
        <v>1</v>
      </c>
      <c r="AM695" s="77">
        <f>IF(AND(K695&gt;Variables!$G$10,K695&lt;Variables!$G$11),0,1)</f>
        <v>1</v>
      </c>
      <c r="AN695" s="77">
        <f>IF(H695&lt;Variables!$G$13,1,0)</f>
        <v>0</v>
      </c>
      <c r="AO695" s="77">
        <f>IF(R695&lt;Variables!$G$12,0,1)</f>
        <v>0</v>
      </c>
      <c r="AP695" s="78">
        <f t="shared" si="21"/>
        <v>1</v>
      </c>
      <c r="AQ695" s="77">
        <f>IF(V695&lt;Variables!$G$15,1,0)</f>
        <v>1</v>
      </c>
      <c r="AR695">
        <v>0</v>
      </c>
      <c r="AS695">
        <v>1</v>
      </c>
      <c r="AT695">
        <v>0</v>
      </c>
      <c r="AU695">
        <v>0</v>
      </c>
      <c r="BA695">
        <v>0.38</v>
      </c>
    </row>
    <row r="696" spans="3:53" x14ac:dyDescent="0.25">
      <c r="C696" t="s">
        <v>255</v>
      </c>
      <c r="D696" t="s">
        <v>166</v>
      </c>
      <c r="E696">
        <v>53.62</v>
      </c>
      <c r="F696">
        <v>8.14</v>
      </c>
      <c r="G696">
        <v>8.09</v>
      </c>
      <c r="H696">
        <v>8010</v>
      </c>
      <c r="I696">
        <v>198.721</v>
      </c>
      <c r="J696" t="s">
        <v>75</v>
      </c>
      <c r="K696">
        <v>43.23</v>
      </c>
      <c r="L696">
        <v>53.518965000000001</v>
      </c>
      <c r="M696">
        <v>-0.1101758974599015</v>
      </c>
      <c r="N696">
        <v>54.040295999999998</v>
      </c>
      <c r="O696">
        <v>-1.0738209131941041</v>
      </c>
      <c r="P696">
        <v>2449000</v>
      </c>
      <c r="Q696">
        <v>1484000</v>
      </c>
      <c r="R696">
        <v>1.65</v>
      </c>
      <c r="S696">
        <v>21.654</v>
      </c>
      <c r="T696">
        <v>7.4470000000000001</v>
      </c>
      <c r="U696">
        <v>13.432</v>
      </c>
      <c r="V696">
        <v>2.297573240629037</v>
      </c>
      <c r="AC696">
        <v>54.38</v>
      </c>
      <c r="AD696">
        <v>52.52</v>
      </c>
      <c r="AH696" s="77">
        <f>IF(AND(M696&lt;Variables!$G$6,M696&gt;Variables!$G$5),0,1)</f>
        <v>1</v>
      </c>
      <c r="AI696" s="77">
        <f t="shared" si="20"/>
        <v>1</v>
      </c>
      <c r="AJ696" s="77">
        <f>IF(I696&gt;Variables!$G$7,0,1)</f>
        <v>0</v>
      </c>
      <c r="AK696" s="77">
        <f>IF(F696&gt;Variables!$G$8,0,1)</f>
        <v>1</v>
      </c>
      <c r="AL696" s="77">
        <f>IF(G696&gt;Variables!$G$9,0,1)</f>
        <v>1</v>
      </c>
      <c r="AM696" s="77">
        <f>IF(AND(K696&gt;Variables!$G$10,K696&lt;Variables!$G$11),0,1)</f>
        <v>1</v>
      </c>
      <c r="AN696" s="77">
        <f>IF(H696&lt;Variables!$G$13,1,0)</f>
        <v>0</v>
      </c>
      <c r="AO696" s="77">
        <f>IF(R696&lt;Variables!$G$12,0,1)</f>
        <v>0</v>
      </c>
      <c r="AP696" s="78">
        <f t="shared" si="21"/>
        <v>1</v>
      </c>
      <c r="AQ696" s="77">
        <f>IF(V696&lt;Variables!$G$15,1,0)</f>
        <v>1</v>
      </c>
      <c r="AR696">
        <v>1</v>
      </c>
      <c r="AS696">
        <v>0</v>
      </c>
      <c r="AT696">
        <v>0</v>
      </c>
      <c r="AU696">
        <v>0</v>
      </c>
      <c r="BA696">
        <v>0.64</v>
      </c>
    </row>
    <row r="697" spans="3:53" x14ac:dyDescent="0.25">
      <c r="C697" t="s">
        <v>255</v>
      </c>
      <c r="D697" t="s">
        <v>83</v>
      </c>
      <c r="E697">
        <v>30.66</v>
      </c>
      <c r="F697">
        <v>7.64</v>
      </c>
      <c r="G697">
        <v>6.64</v>
      </c>
      <c r="H697">
        <v>24680</v>
      </c>
      <c r="I697">
        <v>1.403</v>
      </c>
      <c r="J697" t="s">
        <v>75</v>
      </c>
      <c r="K697">
        <v>38.18</v>
      </c>
      <c r="L697">
        <v>30.63971500000001</v>
      </c>
      <c r="M697">
        <v>-0.21121280011908311</v>
      </c>
      <c r="N697">
        <v>30.912369999999999</v>
      </c>
      <c r="O697">
        <v>-1.091375394380955</v>
      </c>
      <c r="P697">
        <v>16173000</v>
      </c>
      <c r="Q697">
        <v>13870000</v>
      </c>
      <c r="R697">
        <v>1.17</v>
      </c>
      <c r="S697">
        <v>21.654</v>
      </c>
      <c r="T697">
        <v>7.4470000000000001</v>
      </c>
      <c r="U697">
        <v>13.432</v>
      </c>
      <c r="V697">
        <v>2.2428263388641829</v>
      </c>
      <c r="AC697">
        <v>31</v>
      </c>
      <c r="AD697">
        <v>30.26</v>
      </c>
      <c r="AH697" s="77">
        <f>IF(AND(M697&lt;Variables!$G$6,M697&gt;Variables!$G$5),0,1)</f>
        <v>1</v>
      </c>
      <c r="AI697" s="77">
        <f t="shared" si="20"/>
        <v>1</v>
      </c>
      <c r="AJ697" s="77">
        <f>IF(I697&gt;Variables!$G$7,0,1)</f>
        <v>1</v>
      </c>
      <c r="AK697" s="77">
        <f>IF(F697&gt;Variables!$G$8,0,1)</f>
        <v>1</v>
      </c>
      <c r="AL697" s="77">
        <f>IF(G697&gt;Variables!$G$9,0,1)</f>
        <v>1</v>
      </c>
      <c r="AM697" s="77">
        <f>IF(AND(K697&gt;Variables!$G$10,K697&lt;Variables!$G$11),0,1)</f>
        <v>1</v>
      </c>
      <c r="AN697" s="77">
        <f>IF(H697&lt;Variables!$G$13,1,0)</f>
        <v>0</v>
      </c>
      <c r="AO697" s="77">
        <f>IF(R697&lt;Variables!$G$12,0,1)</f>
        <v>0</v>
      </c>
      <c r="AP697" s="78">
        <f t="shared" si="21"/>
        <v>1</v>
      </c>
      <c r="AQ697" s="77">
        <f>IF(V697&lt;Variables!$G$15,1,0)</f>
        <v>1</v>
      </c>
      <c r="AR697">
        <v>1</v>
      </c>
      <c r="AS697">
        <v>0</v>
      </c>
      <c r="AT697">
        <v>0</v>
      </c>
      <c r="AU697">
        <v>0</v>
      </c>
      <c r="BA697">
        <v>1.1000000000000001</v>
      </c>
    </row>
    <row r="698" spans="3:53" x14ac:dyDescent="0.25">
      <c r="C698" t="s">
        <v>255</v>
      </c>
      <c r="D698" t="s">
        <v>175</v>
      </c>
      <c r="E698">
        <v>57.71</v>
      </c>
      <c r="F698">
        <v>8.02</v>
      </c>
      <c r="G698">
        <v>0.47</v>
      </c>
      <c r="H698">
        <v>-99999</v>
      </c>
      <c r="I698">
        <v>5.6360000000000001</v>
      </c>
      <c r="J698" t="s">
        <v>75</v>
      </c>
      <c r="K698">
        <v>34.21</v>
      </c>
      <c r="L698">
        <v>57.612499999999997</v>
      </c>
      <c r="M698">
        <v>-0.29941418962898581</v>
      </c>
      <c r="N698">
        <v>57.756430769230782</v>
      </c>
      <c r="O698">
        <v>-0.54787105957965976</v>
      </c>
      <c r="P698">
        <v>189735</v>
      </c>
      <c r="Q698">
        <v>208562</v>
      </c>
      <c r="R698">
        <v>0.91</v>
      </c>
      <c r="S698">
        <v>21.654</v>
      </c>
      <c r="T698">
        <v>7.4470000000000001</v>
      </c>
      <c r="U698">
        <v>13.432</v>
      </c>
      <c r="V698">
        <v>2.197546626773704</v>
      </c>
      <c r="AC698">
        <v>57.92</v>
      </c>
      <c r="AD698">
        <v>57.44</v>
      </c>
      <c r="AH698" s="77">
        <f>IF(AND(M698&lt;Variables!$G$6,M698&gt;Variables!$G$5),0,1)</f>
        <v>1</v>
      </c>
      <c r="AI698" s="77">
        <f t="shared" si="20"/>
        <v>1</v>
      </c>
      <c r="AJ698" s="77">
        <f>IF(I698&gt;Variables!$G$7,0,1)</f>
        <v>1</v>
      </c>
      <c r="AK698" s="77">
        <f>IF(F698&gt;Variables!$G$8,0,1)</f>
        <v>1</v>
      </c>
      <c r="AL698" s="77">
        <f>IF(G698&gt;Variables!$G$9,0,1)</f>
        <v>1</v>
      </c>
      <c r="AM698" s="77">
        <f>IF(AND(K698&gt;Variables!$G$10,K698&lt;Variables!$G$11),0,1)</f>
        <v>1</v>
      </c>
      <c r="AN698" s="77">
        <f>IF(H698&lt;Variables!$G$13,1,0)</f>
        <v>1</v>
      </c>
      <c r="AO698" s="77">
        <f>IF(R698&lt;Variables!$G$12,0,1)</f>
        <v>0</v>
      </c>
      <c r="AP698" s="78">
        <f t="shared" si="21"/>
        <v>1</v>
      </c>
      <c r="AQ698" s="77">
        <f>IF(V698&lt;Variables!$G$15,1,0)</f>
        <v>1</v>
      </c>
      <c r="AR698">
        <v>0</v>
      </c>
      <c r="AS698">
        <v>0</v>
      </c>
      <c r="AT698">
        <v>0</v>
      </c>
      <c r="AU698">
        <v>0</v>
      </c>
      <c r="BA698">
        <v>0</v>
      </c>
    </row>
    <row r="699" spans="3:53" x14ac:dyDescent="0.25">
      <c r="C699" t="s">
        <v>255</v>
      </c>
      <c r="D699" t="s">
        <v>151</v>
      </c>
      <c r="E699">
        <v>128.68</v>
      </c>
      <c r="F699">
        <v>10.17</v>
      </c>
      <c r="G699">
        <v>11.94</v>
      </c>
      <c r="H699">
        <v>8109.9999999999991</v>
      </c>
      <c r="I699">
        <v>-41.481000000000002</v>
      </c>
      <c r="J699" t="s">
        <v>75</v>
      </c>
      <c r="K699">
        <v>53.48</v>
      </c>
      <c r="L699">
        <v>127.4217315789474</v>
      </c>
      <c r="M699">
        <v>0.53230199640820075</v>
      </c>
      <c r="N699">
        <v>127.8882469387755</v>
      </c>
      <c r="O699">
        <v>0.1655766392089526</v>
      </c>
      <c r="P699">
        <v>959537</v>
      </c>
      <c r="Q699">
        <v>898929</v>
      </c>
      <c r="R699">
        <v>1.07</v>
      </c>
      <c r="S699">
        <v>21.654</v>
      </c>
      <c r="T699">
        <v>7.4470000000000001</v>
      </c>
      <c r="U699">
        <v>13.432</v>
      </c>
      <c r="V699">
        <v>2.3838631852770051</v>
      </c>
      <c r="AC699">
        <v>131.84</v>
      </c>
      <c r="AD699">
        <v>126.36</v>
      </c>
      <c r="AH699" s="77">
        <f>IF(AND(M699&lt;Variables!$G$6,M699&gt;Variables!$G$5),0,1)</f>
        <v>1</v>
      </c>
      <c r="AI699" s="77">
        <f t="shared" si="20"/>
        <v>1</v>
      </c>
      <c r="AJ699" s="77">
        <f>IF(I699&gt;Variables!$G$7,0,1)</f>
        <v>1</v>
      </c>
      <c r="AK699" s="77">
        <f>IF(F699&gt;Variables!$G$8,0,1)</f>
        <v>0</v>
      </c>
      <c r="AL699" s="77">
        <f>IF(G699&gt;Variables!$G$9,0,1)</f>
        <v>0</v>
      </c>
      <c r="AM699" s="77">
        <f>IF(AND(K699&gt;Variables!$G$10,K699&lt;Variables!$G$11),0,1)</f>
        <v>1</v>
      </c>
      <c r="AN699" s="77">
        <f>IF(H699&lt;Variables!$G$13,1,0)</f>
        <v>0</v>
      </c>
      <c r="AO699" s="77">
        <f>IF(R699&lt;Variables!$G$12,0,1)</f>
        <v>0</v>
      </c>
      <c r="AP699" s="78">
        <f t="shared" si="21"/>
        <v>1</v>
      </c>
      <c r="AQ699" s="77">
        <f>IF(V699&lt;Variables!$G$15,1,0)</f>
        <v>1</v>
      </c>
      <c r="AR699">
        <v>0</v>
      </c>
      <c r="AS699">
        <v>0</v>
      </c>
      <c r="AT699">
        <v>1</v>
      </c>
      <c r="AU699">
        <v>0</v>
      </c>
      <c r="BA699">
        <v>-1.79</v>
      </c>
    </row>
    <row r="700" spans="3:53" x14ac:dyDescent="0.25">
      <c r="C700" t="s">
        <v>255</v>
      </c>
      <c r="D700" t="s">
        <v>215</v>
      </c>
      <c r="E700">
        <v>0.69</v>
      </c>
      <c r="F700">
        <v>13.2</v>
      </c>
      <c r="G700">
        <v>1.89</v>
      </c>
      <c r="H700">
        <v>-99999</v>
      </c>
      <c r="I700">
        <v>1711721.4669999999</v>
      </c>
      <c r="J700" t="s">
        <v>75</v>
      </c>
      <c r="K700">
        <v>-99999</v>
      </c>
      <c r="L700">
        <v>0.71325000000000005</v>
      </c>
      <c r="M700">
        <v>0</v>
      </c>
      <c r="N700">
        <v>0.72412500000000002</v>
      </c>
      <c r="O700">
        <v>-1.5018125323666449</v>
      </c>
      <c r="P700">
        <v>52650</v>
      </c>
      <c r="Q700">
        <v>534</v>
      </c>
      <c r="R700">
        <v>98.6</v>
      </c>
      <c r="S700">
        <v>21.654</v>
      </c>
      <c r="T700">
        <v>7.4470000000000001</v>
      </c>
      <c r="U700">
        <v>13.432</v>
      </c>
      <c r="V700">
        <v>-99999</v>
      </c>
      <c r="AC700">
        <v>0.73</v>
      </c>
      <c r="AD700">
        <v>0.68789999999999996</v>
      </c>
      <c r="AH700" s="77">
        <f>IF(AND(M700&lt;Variables!$G$6,M700&gt;Variables!$G$5),0,1)</f>
        <v>1</v>
      </c>
      <c r="AI700" s="77">
        <f t="shared" si="20"/>
        <v>1</v>
      </c>
      <c r="AJ700" s="77">
        <f>IF(I700&gt;Variables!$G$7,0,1)</f>
        <v>0</v>
      </c>
      <c r="AK700" s="77">
        <f>IF(F700&gt;Variables!$G$8,0,1)</f>
        <v>0</v>
      </c>
      <c r="AL700" s="77">
        <f>IF(G700&gt;Variables!$G$9,0,1)</f>
        <v>1</v>
      </c>
      <c r="AM700" s="77">
        <f>IF(AND(K700&gt;Variables!$G$10,K700&lt;Variables!$G$11),0,1)</f>
        <v>1</v>
      </c>
      <c r="AN700" s="77">
        <f>IF(H700&lt;Variables!$G$13,1,0)</f>
        <v>1</v>
      </c>
      <c r="AO700" s="77">
        <f>IF(R700&lt;Variables!$G$12,0,1)</f>
        <v>1</v>
      </c>
      <c r="AP700" s="78">
        <f t="shared" si="21"/>
        <v>1</v>
      </c>
      <c r="AQ700" s="77">
        <f>IF(V700&lt;Variables!$G$15,1,0)</f>
        <v>1</v>
      </c>
      <c r="AR700">
        <v>1</v>
      </c>
      <c r="AS700">
        <v>0</v>
      </c>
      <c r="AT700">
        <v>0</v>
      </c>
      <c r="AU700">
        <v>0</v>
      </c>
      <c r="BA700">
        <v>2</v>
      </c>
    </row>
    <row r="701" spans="3:53" x14ac:dyDescent="0.25">
      <c r="C701" t="s">
        <v>255</v>
      </c>
      <c r="D701" t="s">
        <v>136</v>
      </c>
      <c r="E701">
        <v>61.23</v>
      </c>
      <c r="F701">
        <v>7.12</v>
      </c>
      <c r="G701">
        <v>7.2</v>
      </c>
      <c r="H701">
        <v>3960</v>
      </c>
      <c r="I701">
        <v>48.215000000000003</v>
      </c>
      <c r="J701" t="s">
        <v>74</v>
      </c>
      <c r="K701">
        <v>50.82</v>
      </c>
      <c r="L701">
        <v>60.970005263157887</v>
      </c>
      <c r="M701">
        <v>0.1312034278114918</v>
      </c>
      <c r="N701">
        <v>60.951383673469387</v>
      </c>
      <c r="O701">
        <v>0.16179505794145829</v>
      </c>
      <c r="P701">
        <v>1045000</v>
      </c>
      <c r="Q701">
        <v>1136000</v>
      </c>
      <c r="R701">
        <v>0.92</v>
      </c>
      <c r="S701">
        <v>21.654</v>
      </c>
      <c r="T701">
        <v>7.4470000000000001</v>
      </c>
      <c r="U701">
        <v>13.432</v>
      </c>
      <c r="V701">
        <v>2.3717732001672949</v>
      </c>
      <c r="AC701">
        <v>62.16</v>
      </c>
      <c r="AD701">
        <v>59.89</v>
      </c>
      <c r="AH701" s="77">
        <f>IF(AND(M701&lt;Variables!$G$6,M701&gt;Variables!$G$5),0,1)</f>
        <v>1</v>
      </c>
      <c r="AI701" s="77">
        <f t="shared" si="20"/>
        <v>0</v>
      </c>
      <c r="AJ701" s="77">
        <f>IF(I701&gt;Variables!$G$7,0,1)</f>
        <v>1</v>
      </c>
      <c r="AK701" s="77">
        <f>IF(F701&gt;Variables!$G$8,0,1)</f>
        <v>1</v>
      </c>
      <c r="AL701" s="77">
        <f>IF(G701&gt;Variables!$G$9,0,1)</f>
        <v>1</v>
      </c>
      <c r="AM701" s="77">
        <f>IF(AND(K701&gt;Variables!$G$10,K701&lt;Variables!$G$11),0,1)</f>
        <v>1</v>
      </c>
      <c r="AN701" s="77">
        <f>IF(H701&lt;Variables!$G$13,1,0)</f>
        <v>0</v>
      </c>
      <c r="AO701" s="77">
        <f>IF(R701&lt;Variables!$G$12,0,1)</f>
        <v>0</v>
      </c>
      <c r="AP701" s="78">
        <f t="shared" si="21"/>
        <v>0</v>
      </c>
      <c r="AQ701" s="77">
        <f>IF(V701&lt;Variables!$G$15,1,0)</f>
        <v>1</v>
      </c>
      <c r="AR701">
        <v>1</v>
      </c>
      <c r="AS701">
        <v>0</v>
      </c>
      <c r="AT701">
        <v>0</v>
      </c>
      <c r="AU701">
        <v>0</v>
      </c>
      <c r="BA701">
        <v>0.41</v>
      </c>
    </row>
    <row r="702" spans="3:53" x14ac:dyDescent="0.25">
      <c r="C702" t="s">
        <v>255</v>
      </c>
      <c r="D702" t="s">
        <v>216</v>
      </c>
      <c r="E702">
        <v>46.81</v>
      </c>
      <c r="F702">
        <v>7.06</v>
      </c>
      <c r="G702">
        <v>3.07</v>
      </c>
      <c r="H702">
        <v>2660</v>
      </c>
      <c r="I702">
        <v>1.125</v>
      </c>
      <c r="J702" t="s">
        <v>74</v>
      </c>
      <c r="K702">
        <v>35.54</v>
      </c>
      <c r="L702">
        <v>47.301471428571418</v>
      </c>
      <c r="M702">
        <v>-0.2796349131996192</v>
      </c>
      <c r="N702">
        <v>47.398211111111117</v>
      </c>
      <c r="O702">
        <v>-0.48316403877410308</v>
      </c>
      <c r="P702">
        <v>103142</v>
      </c>
      <c r="Q702">
        <v>141185</v>
      </c>
      <c r="R702">
        <v>0.73</v>
      </c>
      <c r="S702">
        <v>21.654</v>
      </c>
      <c r="T702">
        <v>7.4470000000000001</v>
      </c>
      <c r="U702">
        <v>13.432</v>
      </c>
      <c r="V702">
        <v>2.2127872195432148</v>
      </c>
      <c r="AC702">
        <v>47.42</v>
      </c>
      <c r="AD702">
        <v>46.42</v>
      </c>
      <c r="AH702" s="77">
        <f>IF(AND(M702&lt;Variables!$G$6,M702&gt;Variables!$G$5),0,1)</f>
        <v>1</v>
      </c>
      <c r="AI702" s="77">
        <f t="shared" si="20"/>
        <v>1</v>
      </c>
      <c r="AJ702" s="77">
        <f>IF(I702&gt;Variables!$G$7,0,1)</f>
        <v>1</v>
      </c>
      <c r="AK702" s="77">
        <f>IF(F702&gt;Variables!$G$8,0,1)</f>
        <v>1</v>
      </c>
      <c r="AL702" s="77">
        <f>IF(G702&gt;Variables!$G$9,0,1)</f>
        <v>1</v>
      </c>
      <c r="AM702" s="77">
        <f>IF(AND(K702&gt;Variables!$G$10,K702&lt;Variables!$G$11),0,1)</f>
        <v>1</v>
      </c>
      <c r="AN702" s="77">
        <f>IF(H702&lt;Variables!$G$13,1,0)</f>
        <v>0</v>
      </c>
      <c r="AO702" s="77">
        <f>IF(R702&lt;Variables!$G$12,0,1)</f>
        <v>0</v>
      </c>
      <c r="AP702" s="78">
        <f t="shared" si="21"/>
        <v>0</v>
      </c>
      <c r="AQ702" s="77">
        <f>IF(V702&lt;Variables!$G$15,1,0)</f>
        <v>1</v>
      </c>
      <c r="AR702">
        <v>0</v>
      </c>
      <c r="AS702">
        <v>1</v>
      </c>
      <c r="AT702">
        <v>0</v>
      </c>
      <c r="AU702">
        <v>0</v>
      </c>
      <c r="BA702">
        <v>0.64</v>
      </c>
    </row>
    <row r="703" spans="3:53" x14ac:dyDescent="0.25">
      <c r="C703" t="s">
        <v>256</v>
      </c>
      <c r="D703" t="s">
        <v>240</v>
      </c>
      <c r="E703">
        <v>32.07</v>
      </c>
      <c r="F703">
        <v>6.34</v>
      </c>
      <c r="G703">
        <v>7.25</v>
      </c>
      <c r="H703">
        <v>6330</v>
      </c>
      <c r="I703">
        <v>-47.9</v>
      </c>
      <c r="J703" t="s">
        <v>75</v>
      </c>
      <c r="K703">
        <v>25.86</v>
      </c>
      <c r="L703">
        <v>32.226725000000002</v>
      </c>
      <c r="M703">
        <v>-0.7966214376422146</v>
      </c>
      <c r="N703">
        <v>32.476000000000013</v>
      </c>
      <c r="O703">
        <v>-1.558073654390957</v>
      </c>
      <c r="P703">
        <v>2188000</v>
      </c>
      <c r="Q703">
        <v>3646000</v>
      </c>
      <c r="R703">
        <v>0.6</v>
      </c>
      <c r="S703">
        <v>21.815000000000001</v>
      </c>
      <c r="T703">
        <v>6.8810000000000002</v>
      </c>
      <c r="U703">
        <v>13.324400000000001</v>
      </c>
      <c r="V703">
        <v>2.0820842423131731</v>
      </c>
      <c r="AC703">
        <v>32.808900000000001</v>
      </c>
      <c r="AD703">
        <v>31.92</v>
      </c>
      <c r="AH703" s="77">
        <f>IF(AND(M703&lt;Variables!$G$6,M703&gt;Variables!$G$5),0,1)</f>
        <v>1</v>
      </c>
      <c r="AI703" s="77">
        <f t="shared" si="20"/>
        <v>1</v>
      </c>
      <c r="AJ703" s="77">
        <f>IF(I703&gt;Variables!$G$7,0,1)</f>
        <v>1</v>
      </c>
      <c r="AK703" s="77">
        <f>IF(F703&gt;Variables!$G$8,0,1)</f>
        <v>1</v>
      </c>
      <c r="AL703" s="77">
        <f>IF(G703&gt;Variables!$G$9,0,1)</f>
        <v>1</v>
      </c>
      <c r="AM703" s="77">
        <f>IF(AND(K703&gt;Variables!$G$10,K703&lt;Variables!$G$11),0,1)</f>
        <v>1</v>
      </c>
      <c r="AN703" s="77">
        <f>IF(H703&lt;Variables!$G$13,1,0)</f>
        <v>0</v>
      </c>
      <c r="AO703" s="77">
        <f>IF(R703&lt;Variables!$G$12,0,1)</f>
        <v>0</v>
      </c>
      <c r="AP703" s="78">
        <f t="shared" si="21"/>
        <v>1</v>
      </c>
      <c r="AQ703" s="77">
        <f>IF(V703&lt;Variables!$G$15,1,0)</f>
        <v>1</v>
      </c>
      <c r="AR703">
        <v>1</v>
      </c>
      <c r="AS703">
        <v>0</v>
      </c>
      <c r="AT703">
        <v>0</v>
      </c>
      <c r="AU703">
        <v>0</v>
      </c>
      <c r="BA703">
        <v>1.1100000000000001</v>
      </c>
    </row>
    <row r="704" spans="3:53" x14ac:dyDescent="0.25">
      <c r="C704" t="s">
        <v>256</v>
      </c>
      <c r="D704" t="s">
        <v>215</v>
      </c>
      <c r="E704">
        <v>0.69</v>
      </c>
      <c r="F704">
        <v>13.2</v>
      </c>
      <c r="G704">
        <v>1.89</v>
      </c>
      <c r="H704">
        <v>-99999</v>
      </c>
      <c r="I704">
        <v>1711721.4669999999</v>
      </c>
      <c r="J704" t="s">
        <v>75</v>
      </c>
      <c r="K704">
        <v>-99999</v>
      </c>
      <c r="L704">
        <v>-99999</v>
      </c>
      <c r="M704">
        <v>-99999</v>
      </c>
      <c r="N704">
        <v>0.72412500000000002</v>
      </c>
      <c r="O704">
        <v>-1.5018125323666449</v>
      </c>
      <c r="P704">
        <v>52650</v>
      </c>
      <c r="Q704">
        <v>534</v>
      </c>
      <c r="R704">
        <v>98.6</v>
      </c>
      <c r="S704">
        <v>21.815000000000001</v>
      </c>
      <c r="T704">
        <v>6.8810000000000002</v>
      </c>
      <c r="U704">
        <v>13.324400000000001</v>
      </c>
      <c r="V704">
        <v>-99999</v>
      </c>
      <c r="AC704">
        <v>0.73</v>
      </c>
      <c r="AD704">
        <v>0.68789999999999996</v>
      </c>
      <c r="AH704" s="77">
        <f>IF(AND(M704&lt;Variables!$G$6,M704&gt;Variables!$G$5),0,1)</f>
        <v>1</v>
      </c>
      <c r="AI704" s="77">
        <f t="shared" si="20"/>
        <v>1</v>
      </c>
      <c r="AJ704" s="77">
        <f>IF(I704&gt;Variables!$G$7,0,1)</f>
        <v>0</v>
      </c>
      <c r="AK704" s="77">
        <f>IF(F704&gt;Variables!$G$8,0,1)</f>
        <v>0</v>
      </c>
      <c r="AL704" s="77">
        <f>IF(G704&gt;Variables!$G$9,0,1)</f>
        <v>1</v>
      </c>
      <c r="AM704" s="77">
        <f>IF(AND(K704&gt;Variables!$G$10,K704&lt;Variables!$G$11),0,1)</f>
        <v>1</v>
      </c>
      <c r="AN704" s="77">
        <f>IF(H704&lt;Variables!$G$13,1,0)</f>
        <v>1</v>
      </c>
      <c r="AO704" s="77">
        <f>IF(R704&lt;Variables!$G$12,0,1)</f>
        <v>1</v>
      </c>
      <c r="AP704" s="78">
        <f t="shared" si="21"/>
        <v>1</v>
      </c>
      <c r="AQ704" s="77">
        <f>IF(V704&lt;Variables!$G$15,1,0)</f>
        <v>1</v>
      </c>
      <c r="AR704">
        <v>1</v>
      </c>
      <c r="AS704">
        <v>0</v>
      </c>
      <c r="AT704">
        <v>0</v>
      </c>
      <c r="AU704">
        <v>0</v>
      </c>
      <c r="BA704">
        <v>2</v>
      </c>
    </row>
    <row r="705" spans="3:53" x14ac:dyDescent="0.25">
      <c r="C705" t="s">
        <v>256</v>
      </c>
      <c r="D705" t="s">
        <v>219</v>
      </c>
      <c r="E705">
        <v>2.62</v>
      </c>
      <c r="F705">
        <v>21.08</v>
      </c>
      <c r="G705">
        <v>12.29</v>
      </c>
      <c r="H705">
        <v>417.61</v>
      </c>
      <c r="I705">
        <v>0.86299999999999999</v>
      </c>
      <c r="J705" t="s">
        <v>75</v>
      </c>
      <c r="K705">
        <v>35.630000000000003</v>
      </c>
      <c r="L705">
        <v>2.6928749999999999</v>
      </c>
      <c r="M705">
        <v>-1.5921645081929161</v>
      </c>
      <c r="N705">
        <v>2.7255479999999999</v>
      </c>
      <c r="O705">
        <v>-2.7718462489011371</v>
      </c>
      <c r="P705">
        <v>32620000</v>
      </c>
      <c r="Q705">
        <v>1300000</v>
      </c>
      <c r="R705">
        <v>25.09</v>
      </c>
      <c r="S705">
        <v>21.815000000000001</v>
      </c>
      <c r="T705">
        <v>6.8810000000000002</v>
      </c>
      <c r="U705">
        <v>13.324400000000001</v>
      </c>
      <c r="V705">
        <v>2.1934473585108849</v>
      </c>
      <c r="AC705">
        <v>3.02</v>
      </c>
      <c r="AD705">
        <v>2.5299999999999998</v>
      </c>
      <c r="AH705" s="77">
        <f>IF(AND(M705&lt;Variables!$G$6,M705&gt;Variables!$G$5),0,1)</f>
        <v>0</v>
      </c>
      <c r="AI705" s="77">
        <f t="shared" si="20"/>
        <v>1</v>
      </c>
      <c r="AJ705" s="77">
        <f>IF(I705&gt;Variables!$G$7,0,1)</f>
        <v>1</v>
      </c>
      <c r="AK705" s="77">
        <f>IF(F705&gt;Variables!$G$8,0,1)</f>
        <v>0</v>
      </c>
      <c r="AL705" s="77">
        <f>IF(G705&gt;Variables!$G$9,0,1)</f>
        <v>0</v>
      </c>
      <c r="AM705" s="77">
        <f>IF(AND(K705&gt;Variables!$G$10,K705&lt;Variables!$G$11),0,1)</f>
        <v>1</v>
      </c>
      <c r="AN705" s="77">
        <f>IF(H705&lt;Variables!$G$13,1,0)</f>
        <v>1</v>
      </c>
      <c r="AO705" s="77">
        <f>IF(R705&lt;Variables!$G$12,0,1)</f>
        <v>1</v>
      </c>
      <c r="AP705" s="78">
        <f t="shared" si="21"/>
        <v>1</v>
      </c>
      <c r="AQ705" s="77">
        <f>IF(V705&lt;Variables!$G$15,1,0)</f>
        <v>1</v>
      </c>
      <c r="AR705">
        <v>0</v>
      </c>
      <c r="AS705">
        <v>0</v>
      </c>
      <c r="AT705">
        <v>1</v>
      </c>
      <c r="AU705">
        <v>0</v>
      </c>
      <c r="BA705">
        <v>-2.25</v>
      </c>
    </row>
    <row r="706" spans="3:53" x14ac:dyDescent="0.25">
      <c r="C706" t="s">
        <v>256</v>
      </c>
      <c r="D706" t="s">
        <v>220</v>
      </c>
      <c r="E706">
        <v>2.91</v>
      </c>
      <c r="F706">
        <v>39.71</v>
      </c>
      <c r="G706">
        <v>-17.920000000000002</v>
      </c>
      <c r="H706">
        <v>25.86</v>
      </c>
      <c r="I706">
        <v>-0.69899999999999995</v>
      </c>
      <c r="J706" t="s">
        <v>75</v>
      </c>
      <c r="K706">
        <v>64.11</v>
      </c>
      <c r="L706">
        <v>2.7864749999999998</v>
      </c>
      <c r="M706">
        <v>1.920885706851849</v>
      </c>
      <c r="N706">
        <v>2.68343</v>
      </c>
      <c r="O706">
        <v>5.8346966382577481</v>
      </c>
      <c r="P706">
        <v>67040000.000000007</v>
      </c>
      <c r="Q706">
        <v>122770</v>
      </c>
      <c r="R706">
        <v>546.05999999999995</v>
      </c>
      <c r="S706">
        <v>21.815000000000001</v>
      </c>
      <c r="T706">
        <v>6.8810000000000002</v>
      </c>
      <c r="U706">
        <v>13.324400000000001</v>
      </c>
      <c r="V706">
        <v>2.3849610937510648</v>
      </c>
      <c r="AC706">
        <v>3.3</v>
      </c>
      <c r="AD706">
        <v>2.64</v>
      </c>
      <c r="AH706" s="77">
        <f>IF(AND(M706&lt;Variables!$G$6,M706&gt;Variables!$G$5),0,1)</f>
        <v>1</v>
      </c>
      <c r="AI706" s="77">
        <f t="shared" si="20"/>
        <v>0</v>
      </c>
      <c r="AJ706" s="77">
        <f>IF(I706&gt;Variables!$G$7,0,1)</f>
        <v>1</v>
      </c>
      <c r="AK706" s="77">
        <f>IF(F706&gt;Variables!$G$8,0,1)</f>
        <v>0</v>
      </c>
      <c r="AL706" s="77">
        <f>IF(G706&gt;Variables!$G$9,0,1)</f>
        <v>1</v>
      </c>
      <c r="AM706" s="77">
        <f>IF(AND(K706&gt;Variables!$G$10,K706&lt;Variables!$G$11),0,1)</f>
        <v>0</v>
      </c>
      <c r="AN706" s="77">
        <f>IF(H706&lt;Variables!$G$13,1,0)</f>
        <v>1</v>
      </c>
      <c r="AO706" s="77">
        <f>IF(R706&lt;Variables!$G$12,0,1)</f>
        <v>1</v>
      </c>
      <c r="AP706" s="78">
        <f t="shared" si="21"/>
        <v>1</v>
      </c>
      <c r="AQ706" s="77">
        <f>IF(V706&lt;Variables!$G$15,1,0)</f>
        <v>1</v>
      </c>
      <c r="AR706">
        <v>0</v>
      </c>
      <c r="AS706">
        <v>0</v>
      </c>
      <c r="AT706">
        <v>1</v>
      </c>
      <c r="AU706">
        <v>0</v>
      </c>
      <c r="BA706">
        <v>-2.25</v>
      </c>
    </row>
    <row r="707" spans="3:53" x14ac:dyDescent="0.25">
      <c r="C707" t="s">
        <v>256</v>
      </c>
      <c r="D707" t="s">
        <v>200</v>
      </c>
      <c r="E707">
        <v>19.489999999999998</v>
      </c>
      <c r="F707">
        <v>29.14</v>
      </c>
      <c r="G707">
        <v>32.07</v>
      </c>
      <c r="H707">
        <v>306.89</v>
      </c>
      <c r="I707">
        <v>4.0000000000000001E-3</v>
      </c>
      <c r="J707" t="s">
        <v>75</v>
      </c>
      <c r="K707">
        <v>42.43</v>
      </c>
      <c r="L707">
        <v>20.2744</v>
      </c>
      <c r="M707">
        <v>-2.2856410054058318</v>
      </c>
      <c r="N707">
        <v>22.22074375</v>
      </c>
      <c r="O707">
        <v>-10.84456837768988</v>
      </c>
      <c r="P707">
        <v>1280000</v>
      </c>
      <c r="Q707">
        <v>6440</v>
      </c>
      <c r="R707">
        <v>198.76</v>
      </c>
      <c r="S707">
        <v>21.815000000000001</v>
      </c>
      <c r="T707">
        <v>6.8810000000000002</v>
      </c>
      <c r="U707">
        <v>13.324400000000001</v>
      </c>
      <c r="V707">
        <v>2.2980324167778088</v>
      </c>
      <c r="AC707">
        <v>20</v>
      </c>
      <c r="AD707">
        <v>11.77</v>
      </c>
      <c r="AH707" s="77">
        <f>IF(AND(M707&lt;Variables!$G$6,M707&gt;Variables!$G$5),0,1)</f>
        <v>0</v>
      </c>
      <c r="AI707" s="77">
        <f t="shared" ref="AI707:AI770" si="22">IF(L707&gt;N707,0,1)</f>
        <v>1</v>
      </c>
      <c r="AJ707" s="77">
        <f>IF(I707&gt;Variables!$G$7,0,1)</f>
        <v>1</v>
      </c>
      <c r="AK707" s="77">
        <f>IF(F707&gt;Variables!$G$8,0,1)</f>
        <v>0</v>
      </c>
      <c r="AL707" s="77">
        <f>IF(G707&gt;Variables!$G$9,0,1)</f>
        <v>0</v>
      </c>
      <c r="AM707" s="77">
        <f>IF(AND(K707&gt;Variables!$G$10,K707&lt;Variables!$G$11),0,1)</f>
        <v>1</v>
      </c>
      <c r="AN707" s="77">
        <f>IF(H707&lt;Variables!$G$13,1,0)</f>
        <v>1</v>
      </c>
      <c r="AO707" s="77">
        <f>IF(R707&lt;Variables!$G$12,0,1)</f>
        <v>1</v>
      </c>
      <c r="AP707" s="78">
        <f t="shared" ref="AP707:AP770" si="23">IF(J707="Pass", 0,1)</f>
        <v>1</v>
      </c>
      <c r="AQ707" s="77">
        <f>IF(V707&lt;Variables!$G$15,1,0)</f>
        <v>1</v>
      </c>
      <c r="AR707">
        <v>0</v>
      </c>
      <c r="AS707">
        <v>0</v>
      </c>
      <c r="AT707">
        <v>0</v>
      </c>
      <c r="AU707">
        <v>0</v>
      </c>
      <c r="BA707">
        <v>0</v>
      </c>
    </row>
    <row r="708" spans="3:53" x14ac:dyDescent="0.25">
      <c r="C708" t="s">
        <v>256</v>
      </c>
      <c r="D708" t="s">
        <v>217</v>
      </c>
      <c r="E708">
        <v>11.03</v>
      </c>
      <c r="F708">
        <v>23.82</v>
      </c>
      <c r="G708">
        <v>0</v>
      </c>
      <c r="H708">
        <v>124.89</v>
      </c>
      <c r="I708">
        <v>-16.120999999999999</v>
      </c>
      <c r="J708" t="s">
        <v>75</v>
      </c>
      <c r="K708">
        <v>38.950000000000003</v>
      </c>
      <c r="L708">
        <v>11.24454444444445</v>
      </c>
      <c r="M708">
        <v>-2.1747830305857021</v>
      </c>
      <c r="N708">
        <v>11.810018749999999</v>
      </c>
      <c r="O708">
        <v>-6.8587422860780762</v>
      </c>
      <c r="P708">
        <v>3700000</v>
      </c>
      <c r="Q708">
        <v>283960</v>
      </c>
      <c r="R708">
        <v>13.03</v>
      </c>
      <c r="S708">
        <v>21.815000000000001</v>
      </c>
      <c r="T708">
        <v>6.8810000000000002</v>
      </c>
      <c r="U708">
        <v>13.324400000000001</v>
      </c>
      <c r="V708">
        <v>2.2396638128099648</v>
      </c>
      <c r="AC708">
        <v>12.299899999999999</v>
      </c>
      <c r="AD708">
        <v>10.6</v>
      </c>
      <c r="AH708" s="77">
        <f>IF(AND(M708&lt;Variables!$G$6,M708&gt;Variables!$G$5),0,1)</f>
        <v>0</v>
      </c>
      <c r="AI708" s="77">
        <f t="shared" si="22"/>
        <v>1</v>
      </c>
      <c r="AJ708" s="77">
        <f>IF(I708&gt;Variables!$G$7,0,1)</f>
        <v>1</v>
      </c>
      <c r="AK708" s="77">
        <f>IF(F708&gt;Variables!$G$8,0,1)</f>
        <v>0</v>
      </c>
      <c r="AL708" s="77">
        <f>IF(G708&gt;Variables!$G$9,0,1)</f>
        <v>1</v>
      </c>
      <c r="AM708" s="77">
        <f>IF(AND(K708&gt;Variables!$G$10,K708&lt;Variables!$G$11),0,1)</f>
        <v>1</v>
      </c>
      <c r="AN708" s="77">
        <f>IF(H708&lt;Variables!$G$13,1,0)</f>
        <v>1</v>
      </c>
      <c r="AO708" s="77">
        <f>IF(R708&lt;Variables!$G$12,0,1)</f>
        <v>1</v>
      </c>
      <c r="AP708" s="78">
        <f t="shared" si="23"/>
        <v>1</v>
      </c>
      <c r="AQ708" s="77">
        <f>IF(V708&lt;Variables!$G$15,1,0)</f>
        <v>1</v>
      </c>
      <c r="AR708">
        <v>1</v>
      </c>
      <c r="AS708">
        <v>0</v>
      </c>
      <c r="AT708">
        <v>0</v>
      </c>
      <c r="AU708">
        <v>0</v>
      </c>
      <c r="BA708">
        <v>2</v>
      </c>
    </row>
    <row r="709" spans="3:53" x14ac:dyDescent="0.25">
      <c r="C709" t="s">
        <v>256</v>
      </c>
      <c r="D709" t="s">
        <v>249</v>
      </c>
      <c r="E709">
        <v>1.2</v>
      </c>
      <c r="F709">
        <v>10.09</v>
      </c>
      <c r="G709">
        <v>10.09</v>
      </c>
      <c r="H709">
        <v>-99999</v>
      </c>
      <c r="I709">
        <v>-99999</v>
      </c>
      <c r="J709" t="s">
        <v>75</v>
      </c>
      <c r="K709">
        <v>70.25</v>
      </c>
      <c r="L709">
        <v>-99999</v>
      </c>
      <c r="M709">
        <v>-99999</v>
      </c>
      <c r="N709">
        <v>-99999</v>
      </c>
      <c r="O709">
        <v>-99999</v>
      </c>
      <c r="P709">
        <v>21500</v>
      </c>
      <c r="Q709">
        <v>1001</v>
      </c>
      <c r="R709">
        <v>21.48</v>
      </c>
      <c r="S709">
        <v>21.815000000000001</v>
      </c>
      <c r="T709">
        <v>6.8810000000000002</v>
      </c>
      <c r="U709">
        <v>13.324400000000001</v>
      </c>
      <c r="V709">
        <v>-99999</v>
      </c>
      <c r="AC709">
        <v>1.2</v>
      </c>
      <c r="AD709">
        <v>1.06</v>
      </c>
      <c r="AH709" s="77">
        <f>IF(AND(M709&lt;Variables!$G$6,M709&gt;Variables!$G$5),0,1)</f>
        <v>1</v>
      </c>
      <c r="AI709" s="77">
        <f t="shared" si="22"/>
        <v>1</v>
      </c>
      <c r="AJ709" s="77">
        <f>IF(I709&gt;Variables!$G$7,0,1)</f>
        <v>1</v>
      </c>
      <c r="AK709" s="77">
        <f>IF(F709&gt;Variables!$G$8,0,1)</f>
        <v>0</v>
      </c>
      <c r="AL709" s="77">
        <f>IF(G709&gt;Variables!$G$9,0,1)</f>
        <v>1</v>
      </c>
      <c r="AM709" s="77">
        <f>IF(AND(K709&gt;Variables!$G$10,K709&lt;Variables!$G$11),0,1)</f>
        <v>1</v>
      </c>
      <c r="AN709" s="77">
        <f>IF(H709&lt;Variables!$G$13,1,0)</f>
        <v>1</v>
      </c>
      <c r="AO709" s="77">
        <f>IF(R709&lt;Variables!$G$12,0,1)</f>
        <v>1</v>
      </c>
      <c r="AP709" s="78">
        <f t="shared" si="23"/>
        <v>1</v>
      </c>
      <c r="AQ709" s="77">
        <f>IF(V709&lt;Variables!$G$15,1,0)</f>
        <v>1</v>
      </c>
      <c r="AR709">
        <v>0</v>
      </c>
      <c r="AS709">
        <v>0</v>
      </c>
      <c r="AT709">
        <v>1</v>
      </c>
      <c r="AU709">
        <v>0</v>
      </c>
      <c r="BA709">
        <v>-2.25</v>
      </c>
    </row>
    <row r="710" spans="3:53" x14ac:dyDescent="0.25">
      <c r="C710" t="s">
        <v>256</v>
      </c>
      <c r="D710" t="s">
        <v>193</v>
      </c>
      <c r="E710">
        <v>4.83</v>
      </c>
      <c r="F710">
        <v>18.87</v>
      </c>
      <c r="G710">
        <v>-3.74</v>
      </c>
      <c r="H710">
        <v>242.76</v>
      </c>
      <c r="I710">
        <v>38.72</v>
      </c>
      <c r="J710" t="s">
        <v>75</v>
      </c>
      <c r="K710">
        <v>46.37</v>
      </c>
      <c r="L710">
        <v>4.8088899999999999</v>
      </c>
      <c r="M710">
        <v>-8.2971330182223718E-2</v>
      </c>
      <c r="N710">
        <v>4.8557180000000004</v>
      </c>
      <c r="O710">
        <v>-1.04655995261668</v>
      </c>
      <c r="P710">
        <v>36660000</v>
      </c>
      <c r="Q710">
        <v>3950000</v>
      </c>
      <c r="R710">
        <v>9.2799999999999994</v>
      </c>
      <c r="S710">
        <v>21.815000000000001</v>
      </c>
      <c r="T710">
        <v>6.8810000000000002</v>
      </c>
      <c r="U710">
        <v>13.324400000000001</v>
      </c>
      <c r="V710">
        <v>2.330680629623052</v>
      </c>
      <c r="AC710">
        <v>4.83</v>
      </c>
      <c r="AD710">
        <v>4.41</v>
      </c>
      <c r="AH710" s="77">
        <f>IF(AND(M710&lt;Variables!$G$6,M710&gt;Variables!$G$5),0,1)</f>
        <v>1</v>
      </c>
      <c r="AI710" s="77">
        <f t="shared" si="22"/>
        <v>1</v>
      </c>
      <c r="AJ710" s="77">
        <f>IF(I710&gt;Variables!$G$7,0,1)</f>
        <v>1</v>
      </c>
      <c r="AK710" s="77">
        <f>IF(F710&gt;Variables!$G$8,0,1)</f>
        <v>0</v>
      </c>
      <c r="AL710" s="77">
        <f>IF(G710&gt;Variables!$G$9,0,1)</f>
        <v>1</v>
      </c>
      <c r="AM710" s="77">
        <f>IF(AND(K710&gt;Variables!$G$10,K710&lt;Variables!$G$11),0,1)</f>
        <v>1</v>
      </c>
      <c r="AN710" s="77">
        <f>IF(H710&lt;Variables!$G$13,1,0)</f>
        <v>1</v>
      </c>
      <c r="AO710" s="77">
        <f>IF(R710&lt;Variables!$G$12,0,1)</f>
        <v>1</v>
      </c>
      <c r="AP710" s="78">
        <f t="shared" si="23"/>
        <v>1</v>
      </c>
      <c r="AQ710" s="77">
        <f>IF(V710&lt;Variables!$G$15,1,0)</f>
        <v>1</v>
      </c>
      <c r="AR710">
        <v>0</v>
      </c>
      <c r="AS710">
        <v>0</v>
      </c>
      <c r="AT710">
        <v>1</v>
      </c>
      <c r="AU710">
        <v>0</v>
      </c>
      <c r="BA710">
        <v>-2.25</v>
      </c>
    </row>
    <row r="711" spans="3:53" x14ac:dyDescent="0.25">
      <c r="C711" t="s">
        <v>256</v>
      </c>
      <c r="D711" t="s">
        <v>122</v>
      </c>
      <c r="E711">
        <v>5.19</v>
      </c>
      <c r="F711">
        <v>16.28</v>
      </c>
      <c r="G711">
        <v>16.29</v>
      </c>
      <c r="H711">
        <v>99.97</v>
      </c>
      <c r="I711">
        <v>-7.9039999999999999</v>
      </c>
      <c r="J711" t="s">
        <v>75</v>
      </c>
      <c r="K711">
        <v>42.08</v>
      </c>
      <c r="L711">
        <v>5.2352550000000004</v>
      </c>
      <c r="M711">
        <v>-1.8194911231640241</v>
      </c>
      <c r="N711">
        <v>5.1908580000000004</v>
      </c>
      <c r="O711">
        <v>-0.97976095666652274</v>
      </c>
      <c r="P711">
        <v>2360000</v>
      </c>
      <c r="Q711">
        <v>221480</v>
      </c>
      <c r="R711">
        <v>10.66</v>
      </c>
      <c r="S711">
        <v>21.815000000000001</v>
      </c>
      <c r="T711">
        <v>6.8810000000000002</v>
      </c>
      <c r="U711">
        <v>13.324400000000001</v>
      </c>
      <c r="V711">
        <v>2.2906384215217792</v>
      </c>
      <c r="AC711">
        <v>5.34</v>
      </c>
      <c r="AD711">
        <v>4.87</v>
      </c>
      <c r="AH711" s="77">
        <f>IF(AND(M711&lt;Variables!$G$6,M711&gt;Variables!$G$5),0,1)</f>
        <v>0</v>
      </c>
      <c r="AI711" s="77">
        <f t="shared" si="22"/>
        <v>0</v>
      </c>
      <c r="AJ711" s="77">
        <f>IF(I711&gt;Variables!$G$7,0,1)</f>
        <v>1</v>
      </c>
      <c r="AK711" s="77">
        <f>IF(F711&gt;Variables!$G$8,0,1)</f>
        <v>0</v>
      </c>
      <c r="AL711" s="77">
        <f>IF(G711&gt;Variables!$G$9,0,1)</f>
        <v>0</v>
      </c>
      <c r="AM711" s="77">
        <f>IF(AND(K711&gt;Variables!$G$10,K711&lt;Variables!$G$11),0,1)</f>
        <v>1</v>
      </c>
      <c r="AN711" s="77">
        <f>IF(H711&lt;Variables!$G$13,1,0)</f>
        <v>1</v>
      </c>
      <c r="AO711" s="77">
        <f>IF(R711&lt;Variables!$G$12,0,1)</f>
        <v>1</v>
      </c>
      <c r="AP711" s="78">
        <f t="shared" si="23"/>
        <v>1</v>
      </c>
      <c r="AQ711" s="77">
        <f>IF(V711&lt;Variables!$G$15,1,0)</f>
        <v>1</v>
      </c>
      <c r="AR711">
        <v>0</v>
      </c>
      <c r="AS711">
        <v>0</v>
      </c>
      <c r="AT711">
        <v>1</v>
      </c>
      <c r="AU711">
        <v>0</v>
      </c>
      <c r="BA711">
        <v>-2.25</v>
      </c>
    </row>
    <row r="712" spans="3:53" x14ac:dyDescent="0.25">
      <c r="C712" t="s">
        <v>256</v>
      </c>
      <c r="D712" t="s">
        <v>231</v>
      </c>
      <c r="E712">
        <v>356.67</v>
      </c>
      <c r="F712">
        <v>6.67</v>
      </c>
      <c r="G712">
        <v>6.41</v>
      </c>
      <c r="H712">
        <v>56250</v>
      </c>
      <c r="I712">
        <v>-6.96</v>
      </c>
      <c r="J712" t="s">
        <v>75</v>
      </c>
      <c r="K712">
        <v>28.31</v>
      </c>
      <c r="L712">
        <v>358.26885499999997</v>
      </c>
      <c r="M712">
        <v>-0.50209639350312674</v>
      </c>
      <c r="N712">
        <v>359.97077200000001</v>
      </c>
      <c r="O712">
        <v>-0.97251562412961223</v>
      </c>
      <c r="P712">
        <v>1855000</v>
      </c>
      <c r="Q712">
        <v>2076000</v>
      </c>
      <c r="R712">
        <v>0.89</v>
      </c>
      <c r="S712">
        <v>21.815000000000001</v>
      </c>
      <c r="T712">
        <v>6.8810000000000002</v>
      </c>
      <c r="U712">
        <v>13.324400000000001</v>
      </c>
      <c r="V712">
        <v>2.1238944266326421</v>
      </c>
      <c r="AC712">
        <v>363</v>
      </c>
      <c r="AD712">
        <v>353.6139</v>
      </c>
      <c r="AH712" s="77">
        <f>IF(AND(M712&lt;Variables!$G$6,M712&gt;Variables!$G$5),0,1)</f>
        <v>1</v>
      </c>
      <c r="AI712" s="77">
        <f t="shared" si="22"/>
        <v>1</v>
      </c>
      <c r="AJ712" s="77">
        <f>IF(I712&gt;Variables!$G$7,0,1)</f>
        <v>1</v>
      </c>
      <c r="AK712" s="77">
        <f>IF(F712&gt;Variables!$G$8,0,1)</f>
        <v>1</v>
      </c>
      <c r="AL712" s="77">
        <f>IF(G712&gt;Variables!$G$9,0,1)</f>
        <v>1</v>
      </c>
      <c r="AM712" s="77">
        <f>IF(AND(K712&gt;Variables!$G$10,K712&lt;Variables!$G$11),0,1)</f>
        <v>1</v>
      </c>
      <c r="AN712" s="77">
        <f>IF(H712&lt;Variables!$G$13,1,0)</f>
        <v>0</v>
      </c>
      <c r="AO712" s="77">
        <f>IF(R712&lt;Variables!$G$12,0,1)</f>
        <v>0</v>
      </c>
      <c r="AP712" s="78">
        <f t="shared" si="23"/>
        <v>1</v>
      </c>
      <c r="AQ712" s="77">
        <f>IF(V712&lt;Variables!$G$15,1,0)</f>
        <v>1</v>
      </c>
      <c r="AR712">
        <v>1</v>
      </c>
      <c r="AS712">
        <v>0</v>
      </c>
      <c r="AT712">
        <v>0</v>
      </c>
      <c r="AU712">
        <v>0</v>
      </c>
      <c r="BA712">
        <v>1.24</v>
      </c>
    </row>
    <row r="713" spans="3:53" x14ac:dyDescent="0.25">
      <c r="C713" t="s">
        <v>256</v>
      </c>
      <c r="D713" t="s">
        <v>174</v>
      </c>
      <c r="E713">
        <v>30</v>
      </c>
      <c r="F713">
        <v>12.65</v>
      </c>
      <c r="G713">
        <v>11.52</v>
      </c>
      <c r="H713">
        <v>404.55</v>
      </c>
      <c r="I713">
        <v>122.788</v>
      </c>
      <c r="J713" t="s">
        <v>75</v>
      </c>
      <c r="K713">
        <v>36.520000000000003</v>
      </c>
      <c r="L713">
        <v>30.155236842105261</v>
      </c>
      <c r="M713">
        <v>-0.44846884411278121</v>
      </c>
      <c r="N713">
        <v>30.374376595744678</v>
      </c>
      <c r="O713">
        <v>-1.1666958649427079</v>
      </c>
      <c r="P713">
        <v>406707</v>
      </c>
      <c r="Q713">
        <v>701001</v>
      </c>
      <c r="R713">
        <v>0.57999999999999996</v>
      </c>
      <c r="S713">
        <v>21.815000000000001</v>
      </c>
      <c r="T713">
        <v>6.8810000000000002</v>
      </c>
      <c r="U713">
        <v>13.324400000000001</v>
      </c>
      <c r="V713">
        <v>2.221548390213099</v>
      </c>
      <c r="AC713">
        <v>30.966000000000001</v>
      </c>
      <c r="AD713">
        <v>27.67</v>
      </c>
      <c r="AH713" s="77">
        <f>IF(AND(M713&lt;Variables!$G$6,M713&gt;Variables!$G$5),0,1)</f>
        <v>1</v>
      </c>
      <c r="AI713" s="77">
        <f t="shared" si="22"/>
        <v>1</v>
      </c>
      <c r="AJ713" s="77">
        <f>IF(I713&gt;Variables!$G$7,0,1)</f>
        <v>0</v>
      </c>
      <c r="AK713" s="77">
        <f>IF(F713&gt;Variables!$G$8,0,1)</f>
        <v>0</v>
      </c>
      <c r="AL713" s="77">
        <f>IF(G713&gt;Variables!$G$9,0,1)</f>
        <v>0</v>
      </c>
      <c r="AM713" s="77">
        <f>IF(AND(K713&gt;Variables!$G$10,K713&lt;Variables!$G$11),0,1)</f>
        <v>1</v>
      </c>
      <c r="AN713" s="77">
        <f>IF(H713&lt;Variables!$G$13,1,0)</f>
        <v>1</v>
      </c>
      <c r="AO713" s="77">
        <f>IF(R713&lt;Variables!$G$12,0,1)</f>
        <v>0</v>
      </c>
      <c r="AP713" s="78">
        <f t="shared" si="23"/>
        <v>1</v>
      </c>
      <c r="AQ713" s="77">
        <f>IF(V713&lt;Variables!$G$15,1,0)</f>
        <v>1</v>
      </c>
      <c r="AR713">
        <v>0</v>
      </c>
      <c r="AS713">
        <v>0</v>
      </c>
      <c r="AT713">
        <v>1</v>
      </c>
      <c r="AU713">
        <v>0</v>
      </c>
      <c r="BA713">
        <v>-2.25</v>
      </c>
    </row>
    <row r="714" spans="3:53" x14ac:dyDescent="0.25">
      <c r="C714" t="s">
        <v>256</v>
      </c>
      <c r="D714" t="s">
        <v>170</v>
      </c>
      <c r="E714">
        <v>13.24</v>
      </c>
      <c r="F714">
        <v>7.61</v>
      </c>
      <c r="G714">
        <v>4.1500000000000004</v>
      </c>
      <c r="H714">
        <v>-99999</v>
      </c>
      <c r="I714">
        <v>1560.854</v>
      </c>
      <c r="J714" t="s">
        <v>75</v>
      </c>
      <c r="K714"/>
      <c r="L714">
        <v>12.914999999999999</v>
      </c>
      <c r="M714">
        <v>0</v>
      </c>
      <c r="N714">
        <v>13.0875</v>
      </c>
      <c r="O714">
        <v>-1.3180515759312279</v>
      </c>
      <c r="P714">
        <v>20312</v>
      </c>
      <c r="Q714">
        <v>7171</v>
      </c>
      <c r="R714">
        <v>2.83</v>
      </c>
      <c r="S714">
        <v>21.815000000000001</v>
      </c>
      <c r="T714">
        <v>6.8810000000000002</v>
      </c>
      <c r="U714">
        <v>13.324400000000001</v>
      </c>
      <c r="V714"/>
      <c r="AC714">
        <v>13.2</v>
      </c>
      <c r="AD714">
        <v>13.2</v>
      </c>
      <c r="AH714" s="77">
        <f>IF(AND(M714&lt;Variables!$G$6,M714&gt;Variables!$G$5),0,1)</f>
        <v>1</v>
      </c>
      <c r="AI714" s="77">
        <f t="shared" si="22"/>
        <v>1</v>
      </c>
      <c r="AJ714" s="77">
        <f>IF(I714&gt;Variables!$G$7,0,1)</f>
        <v>0</v>
      </c>
      <c r="AK714" s="77">
        <f>IF(F714&gt;Variables!$G$8,0,1)</f>
        <v>1</v>
      </c>
      <c r="AL714" s="77">
        <f>IF(G714&gt;Variables!$G$9,0,1)</f>
        <v>1</v>
      </c>
      <c r="AM714" s="77">
        <f>IF(AND(K714&gt;Variables!$G$10,K714&lt;Variables!$G$11),0,1)</f>
        <v>1</v>
      </c>
      <c r="AN714" s="77">
        <f>IF(H714&lt;Variables!$G$13,1,0)</f>
        <v>1</v>
      </c>
      <c r="AO714" s="77">
        <f>IF(R714&lt;Variables!$G$12,0,1)</f>
        <v>1</v>
      </c>
      <c r="AP714" s="78">
        <f t="shared" si="23"/>
        <v>1</v>
      </c>
      <c r="AQ714" s="77">
        <f>IF(V714&lt;Variables!$G$15,1,0)</f>
        <v>1</v>
      </c>
      <c r="AR714">
        <v>0</v>
      </c>
      <c r="AS714">
        <v>0</v>
      </c>
      <c r="AT714">
        <v>0</v>
      </c>
      <c r="AU714">
        <v>0</v>
      </c>
      <c r="BA714">
        <v>0</v>
      </c>
    </row>
    <row r="715" spans="3:53" x14ac:dyDescent="0.25">
      <c r="C715" t="s">
        <v>256</v>
      </c>
      <c r="D715" t="s">
        <v>151</v>
      </c>
      <c r="E715">
        <v>128.16999999999999</v>
      </c>
      <c r="F715">
        <v>9.59</v>
      </c>
      <c r="G715">
        <v>11.6</v>
      </c>
      <c r="H715">
        <v>8109.9999999999991</v>
      </c>
      <c r="I715">
        <v>-41.543999999999997</v>
      </c>
      <c r="J715" t="s">
        <v>75</v>
      </c>
      <c r="K715">
        <v>47.57</v>
      </c>
      <c r="L715">
        <v>127.81526842105259</v>
      </c>
      <c r="M715">
        <v>-7.4536025491728594E-2</v>
      </c>
      <c r="N715">
        <v>128.02346122448981</v>
      </c>
      <c r="O715">
        <v>-0.23703563517757051</v>
      </c>
      <c r="P715">
        <v>987369</v>
      </c>
      <c r="Q715">
        <v>898929</v>
      </c>
      <c r="R715">
        <v>1.1000000000000001</v>
      </c>
      <c r="S715">
        <v>21.815000000000001</v>
      </c>
      <c r="T715">
        <v>6.8810000000000002</v>
      </c>
      <c r="U715">
        <v>13.324400000000001</v>
      </c>
      <c r="V715">
        <v>2.3432400547616479</v>
      </c>
      <c r="AC715">
        <v>131.84</v>
      </c>
      <c r="AD715">
        <v>126.36</v>
      </c>
      <c r="AH715" s="77">
        <f>IF(AND(M715&lt;Variables!$G$6,M715&gt;Variables!$G$5),0,1)</f>
        <v>1</v>
      </c>
      <c r="AI715" s="77">
        <f t="shared" si="22"/>
        <v>1</v>
      </c>
      <c r="AJ715" s="77">
        <f>IF(I715&gt;Variables!$G$7,0,1)</f>
        <v>1</v>
      </c>
      <c r="AK715" s="77">
        <f>IF(F715&gt;Variables!$G$8,0,1)</f>
        <v>0</v>
      </c>
      <c r="AL715" s="77">
        <f>IF(G715&gt;Variables!$G$9,0,1)</f>
        <v>0</v>
      </c>
      <c r="AM715" s="77">
        <f>IF(AND(K715&gt;Variables!$G$10,K715&lt;Variables!$G$11),0,1)</f>
        <v>1</v>
      </c>
      <c r="AN715" s="77">
        <f>IF(H715&lt;Variables!$G$13,1,0)</f>
        <v>0</v>
      </c>
      <c r="AO715" s="77">
        <f>IF(R715&lt;Variables!$G$12,0,1)</f>
        <v>0</v>
      </c>
      <c r="AP715" s="78">
        <f t="shared" si="23"/>
        <v>1</v>
      </c>
      <c r="AQ715" s="77">
        <f>IF(V715&lt;Variables!$G$15,1,0)</f>
        <v>1</v>
      </c>
      <c r="AR715">
        <v>0</v>
      </c>
      <c r="AS715">
        <v>1</v>
      </c>
      <c r="AT715">
        <v>0</v>
      </c>
      <c r="AU715">
        <v>0</v>
      </c>
      <c r="BA715">
        <v>-0.23</v>
      </c>
    </row>
    <row r="716" spans="3:53" x14ac:dyDescent="0.25">
      <c r="C716" t="s">
        <v>256</v>
      </c>
      <c r="D716" t="s">
        <v>257</v>
      </c>
      <c r="E716">
        <v>124.62</v>
      </c>
      <c r="F716">
        <v>5.92</v>
      </c>
      <c r="G716">
        <v>7.01</v>
      </c>
      <c r="H716">
        <v>11810</v>
      </c>
      <c r="I716">
        <v>-40.826999999999998</v>
      </c>
      <c r="J716" t="s">
        <v>75</v>
      </c>
      <c r="K716">
        <v>45.09</v>
      </c>
      <c r="L716">
        <v>124.32625</v>
      </c>
      <c r="M716">
        <v>-6.1330571781928682E-2</v>
      </c>
      <c r="N716">
        <v>124.5087755102041</v>
      </c>
      <c r="O716">
        <v>-0.20783716580915279</v>
      </c>
      <c r="P716">
        <v>471495</v>
      </c>
      <c r="Q716">
        <v>929892</v>
      </c>
      <c r="R716">
        <v>0.51</v>
      </c>
      <c r="S716">
        <v>21.815000000000001</v>
      </c>
      <c r="T716">
        <v>6.8810000000000002</v>
      </c>
      <c r="U716">
        <v>13.324400000000001</v>
      </c>
      <c r="V716">
        <v>2.3168573224520159</v>
      </c>
      <c r="AC716">
        <v>125.88</v>
      </c>
      <c r="AD716">
        <v>123.3</v>
      </c>
      <c r="AH716" s="77">
        <f>IF(AND(M716&lt;Variables!$G$6,M716&gt;Variables!$G$5),0,1)</f>
        <v>1</v>
      </c>
      <c r="AI716" s="77">
        <f t="shared" si="22"/>
        <v>1</v>
      </c>
      <c r="AJ716" s="77">
        <f>IF(I716&gt;Variables!$G$7,0,1)</f>
        <v>1</v>
      </c>
      <c r="AK716" s="77">
        <f>IF(F716&gt;Variables!$G$8,0,1)</f>
        <v>1</v>
      </c>
      <c r="AL716" s="77">
        <f>IF(G716&gt;Variables!$G$9,0,1)</f>
        <v>1</v>
      </c>
      <c r="AM716" s="77">
        <f>IF(AND(K716&gt;Variables!$G$10,K716&lt;Variables!$G$11),0,1)</f>
        <v>1</v>
      </c>
      <c r="AN716" s="77">
        <f>IF(H716&lt;Variables!$G$13,1,0)</f>
        <v>0</v>
      </c>
      <c r="AO716" s="77">
        <f>IF(R716&lt;Variables!$G$12,0,1)</f>
        <v>0</v>
      </c>
      <c r="AP716" s="78">
        <f t="shared" si="23"/>
        <v>1</v>
      </c>
      <c r="AQ716" s="77">
        <f>IF(V716&lt;Variables!$G$15,1,0)</f>
        <v>1</v>
      </c>
      <c r="AR716">
        <v>0</v>
      </c>
      <c r="AS716">
        <v>1</v>
      </c>
      <c r="AT716">
        <v>0</v>
      </c>
      <c r="AU716">
        <v>0</v>
      </c>
      <c r="BA716">
        <v>0.37</v>
      </c>
    </row>
    <row r="717" spans="3:53" x14ac:dyDescent="0.25">
      <c r="C717" t="s">
        <v>256</v>
      </c>
      <c r="D717" t="s">
        <v>212</v>
      </c>
      <c r="E717">
        <v>4.1500000000000004</v>
      </c>
      <c r="F717">
        <v>24.46</v>
      </c>
      <c r="G717">
        <v>-28.29</v>
      </c>
      <c r="H717">
        <v>12.78</v>
      </c>
      <c r="I717">
        <v>-7.0000000000000001E-3</v>
      </c>
      <c r="J717" t="s">
        <v>74</v>
      </c>
      <c r="K717">
        <v>46.2</v>
      </c>
      <c r="L717">
        <v>4.1563350000000003</v>
      </c>
      <c r="M717">
        <v>-0.27271622715687638</v>
      </c>
      <c r="N717">
        <v>4.2066080000000001</v>
      </c>
      <c r="O717">
        <v>-1.4645529129407959</v>
      </c>
      <c r="P717">
        <v>65879999.999999993</v>
      </c>
      <c r="Q717">
        <v>441580</v>
      </c>
      <c r="R717">
        <v>149.19</v>
      </c>
      <c r="S717">
        <v>21.815000000000001</v>
      </c>
      <c r="T717">
        <v>6.8810000000000002</v>
      </c>
      <c r="U717">
        <v>13.324400000000001</v>
      </c>
      <c r="V717">
        <v>2.3317297249427682</v>
      </c>
      <c r="AC717">
        <v>4.3600000000000003</v>
      </c>
      <c r="AD717">
        <v>3.91</v>
      </c>
      <c r="AH717" s="77">
        <f>IF(AND(M717&lt;Variables!$G$6,M717&gt;Variables!$G$5),0,1)</f>
        <v>1</v>
      </c>
      <c r="AI717" s="77">
        <f t="shared" si="22"/>
        <v>1</v>
      </c>
      <c r="AJ717" s="77">
        <f>IF(I717&gt;Variables!$G$7,0,1)</f>
        <v>1</v>
      </c>
      <c r="AK717" s="77">
        <f>IF(F717&gt;Variables!$G$8,0,1)</f>
        <v>0</v>
      </c>
      <c r="AL717" s="77">
        <f>IF(G717&gt;Variables!$G$9,0,1)</f>
        <v>1</v>
      </c>
      <c r="AM717" s="77">
        <f>IF(AND(K717&gt;Variables!$G$10,K717&lt;Variables!$G$11),0,1)</f>
        <v>1</v>
      </c>
      <c r="AN717" s="77">
        <f>IF(H717&lt;Variables!$G$13,1,0)</f>
        <v>1</v>
      </c>
      <c r="AO717" s="77">
        <f>IF(R717&lt;Variables!$G$12,0,1)</f>
        <v>1</v>
      </c>
      <c r="AP717" s="78">
        <f t="shared" si="23"/>
        <v>0</v>
      </c>
      <c r="AQ717" s="77">
        <f>IF(V717&lt;Variables!$G$15,1,0)</f>
        <v>1</v>
      </c>
      <c r="AR717">
        <v>1</v>
      </c>
      <c r="AS717">
        <v>0</v>
      </c>
      <c r="AT717">
        <v>0</v>
      </c>
      <c r="AU717">
        <v>0</v>
      </c>
      <c r="BA717">
        <v>2</v>
      </c>
    </row>
    <row r="718" spans="3:53" x14ac:dyDescent="0.25">
      <c r="C718" t="s">
        <v>256</v>
      </c>
      <c r="D718" t="s">
        <v>213</v>
      </c>
      <c r="E718">
        <v>2.74</v>
      </c>
      <c r="F718">
        <v>18.940000000000001</v>
      </c>
      <c r="G718">
        <v>-8.7100000000000009</v>
      </c>
      <c r="H718">
        <v>-99999</v>
      </c>
      <c r="I718">
        <v>-3.5999999999999997E-2</v>
      </c>
      <c r="J718" t="s">
        <v>74</v>
      </c>
      <c r="K718">
        <v>55.79</v>
      </c>
      <c r="L718">
        <v>2.7072150000000001</v>
      </c>
      <c r="M718">
        <v>0.49072570889270972</v>
      </c>
      <c r="N718">
        <v>2.6927839999999992</v>
      </c>
      <c r="O718">
        <v>1.0292693361220491</v>
      </c>
      <c r="P718">
        <v>28320000</v>
      </c>
      <c r="Q718">
        <v>328380</v>
      </c>
      <c r="R718">
        <v>86.24</v>
      </c>
      <c r="S718">
        <v>21.815000000000001</v>
      </c>
      <c r="T718">
        <v>6.8810000000000002</v>
      </c>
      <c r="U718">
        <v>13.324400000000001</v>
      </c>
      <c r="V718">
        <v>2.406019851813026</v>
      </c>
      <c r="AC718">
        <v>2.74</v>
      </c>
      <c r="AD718">
        <v>2.2599999999999998</v>
      </c>
      <c r="AH718" s="77">
        <f>IF(AND(M718&lt;Variables!$G$6,M718&gt;Variables!$G$5),0,1)</f>
        <v>1</v>
      </c>
      <c r="AI718" s="77">
        <f t="shared" si="22"/>
        <v>0</v>
      </c>
      <c r="AJ718" s="77">
        <f>IF(I718&gt;Variables!$G$7,0,1)</f>
        <v>1</v>
      </c>
      <c r="AK718" s="77">
        <f>IF(F718&gt;Variables!$G$8,0,1)</f>
        <v>0</v>
      </c>
      <c r="AL718" s="77">
        <f>IF(G718&gt;Variables!$G$9,0,1)</f>
        <v>1</v>
      </c>
      <c r="AM718" s="77">
        <f>IF(AND(K718&gt;Variables!$G$10,K718&lt;Variables!$G$11),0,1)</f>
        <v>1</v>
      </c>
      <c r="AN718" s="77">
        <f>IF(H718&lt;Variables!$G$13,1,0)</f>
        <v>1</v>
      </c>
      <c r="AO718" s="77">
        <f>IF(R718&lt;Variables!$G$12,0,1)</f>
        <v>1</v>
      </c>
      <c r="AP718" s="78">
        <f t="shared" si="23"/>
        <v>0</v>
      </c>
      <c r="AQ718" s="77">
        <f>IF(V718&lt;Variables!$G$15,1,0)</f>
        <v>1</v>
      </c>
      <c r="AR718">
        <v>0</v>
      </c>
      <c r="AS718">
        <v>0</v>
      </c>
      <c r="AT718">
        <v>1</v>
      </c>
      <c r="AU718">
        <v>0</v>
      </c>
      <c r="BA718">
        <v>-2.25</v>
      </c>
    </row>
    <row r="719" spans="3:53" x14ac:dyDescent="0.25">
      <c r="C719" t="s">
        <v>256</v>
      </c>
      <c r="D719" t="s">
        <v>136</v>
      </c>
      <c r="E719">
        <v>61.03</v>
      </c>
      <c r="F719">
        <v>6.39</v>
      </c>
      <c r="G719">
        <v>6.85</v>
      </c>
      <c r="H719">
        <v>3960</v>
      </c>
      <c r="I719">
        <v>48.073999999999998</v>
      </c>
      <c r="J719" t="s">
        <v>74</v>
      </c>
      <c r="K719">
        <v>46.45</v>
      </c>
      <c r="L719">
        <v>60.968689473684208</v>
      </c>
      <c r="M719">
        <v>-0.19467283077395989</v>
      </c>
      <c r="N719">
        <v>61.033730612244902</v>
      </c>
      <c r="O719">
        <v>-0.30103126648469969</v>
      </c>
      <c r="P719">
        <v>1070000</v>
      </c>
      <c r="Q719">
        <v>1136000</v>
      </c>
      <c r="R719">
        <v>0.94</v>
      </c>
      <c r="S719">
        <v>21.815000000000001</v>
      </c>
      <c r="T719">
        <v>6.8810000000000002</v>
      </c>
      <c r="U719">
        <v>13.324400000000001</v>
      </c>
      <c r="V719">
        <v>2.3332876298698961</v>
      </c>
      <c r="AC719">
        <v>62.16</v>
      </c>
      <c r="AD719">
        <v>59.89</v>
      </c>
      <c r="AH719" s="77">
        <f>IF(AND(M719&lt;Variables!$G$6,M719&gt;Variables!$G$5),0,1)</f>
        <v>1</v>
      </c>
      <c r="AI719" s="77">
        <f t="shared" si="22"/>
        <v>1</v>
      </c>
      <c r="AJ719" s="77">
        <f>IF(I719&gt;Variables!$G$7,0,1)</f>
        <v>1</v>
      </c>
      <c r="AK719" s="77">
        <f>IF(F719&gt;Variables!$G$8,0,1)</f>
        <v>1</v>
      </c>
      <c r="AL719" s="77">
        <f>IF(G719&gt;Variables!$G$9,0,1)</f>
        <v>1</v>
      </c>
      <c r="AM719" s="77">
        <f>IF(AND(K719&gt;Variables!$G$10,K719&lt;Variables!$G$11),0,1)</f>
        <v>1</v>
      </c>
      <c r="AN719" s="77">
        <f>IF(H719&lt;Variables!$G$13,1,0)</f>
        <v>0</v>
      </c>
      <c r="AO719" s="77">
        <f>IF(R719&lt;Variables!$G$12,0,1)</f>
        <v>0</v>
      </c>
      <c r="AP719" s="78">
        <f t="shared" si="23"/>
        <v>0</v>
      </c>
      <c r="AQ719" s="77">
        <f>IF(V719&lt;Variables!$G$15,1,0)</f>
        <v>1</v>
      </c>
      <c r="AR719">
        <v>1</v>
      </c>
      <c r="AS719">
        <v>0</v>
      </c>
      <c r="AT719">
        <v>0</v>
      </c>
      <c r="AU719">
        <v>0</v>
      </c>
      <c r="BA719">
        <v>0.56000000000000005</v>
      </c>
    </row>
    <row r="720" spans="3:53" x14ac:dyDescent="0.25">
      <c r="C720" t="s">
        <v>256</v>
      </c>
      <c r="D720" t="s">
        <v>221</v>
      </c>
      <c r="E720">
        <v>8.34</v>
      </c>
      <c r="F720">
        <v>10.46</v>
      </c>
      <c r="G720">
        <v>1.52</v>
      </c>
      <c r="H720">
        <v>-99999</v>
      </c>
      <c r="I720">
        <v>0.91</v>
      </c>
      <c r="J720" t="s">
        <v>75</v>
      </c>
      <c r="K720">
        <v>58.2</v>
      </c>
      <c r="L720">
        <v>8.338750000000001</v>
      </c>
      <c r="M720">
        <v>-4.4970769000151602E-2</v>
      </c>
      <c r="N720">
        <v>8.338111111111111</v>
      </c>
      <c r="O720">
        <v>-3.731194115372731E-2</v>
      </c>
      <c r="P720">
        <v>50515</v>
      </c>
      <c r="Q720">
        <v>327629</v>
      </c>
      <c r="R720">
        <v>0.15</v>
      </c>
      <c r="S720">
        <v>21.815000000000001</v>
      </c>
      <c r="T720">
        <v>6.8810000000000002</v>
      </c>
      <c r="U720">
        <v>13.324400000000001</v>
      </c>
      <c r="V720">
        <v>2.4541862197571578</v>
      </c>
      <c r="AC720">
        <v>8.33</v>
      </c>
      <c r="AD720">
        <v>8.26</v>
      </c>
      <c r="AH720" s="77">
        <f>IF(AND(M720&lt;Variables!$G$6,M720&gt;Variables!$G$5),0,1)</f>
        <v>1</v>
      </c>
      <c r="AI720" s="77">
        <f t="shared" si="22"/>
        <v>0</v>
      </c>
      <c r="AJ720" s="77">
        <f>IF(I720&gt;Variables!$G$7,0,1)</f>
        <v>1</v>
      </c>
      <c r="AK720" s="77">
        <f>IF(F720&gt;Variables!$G$8,0,1)</f>
        <v>0</v>
      </c>
      <c r="AL720" s="77">
        <f>IF(G720&gt;Variables!$G$9,0,1)</f>
        <v>1</v>
      </c>
      <c r="AM720" s="77">
        <f>IF(AND(K720&gt;Variables!$G$10,K720&lt;Variables!$G$11),0,1)</f>
        <v>1</v>
      </c>
      <c r="AN720" s="77">
        <f>IF(H720&lt;Variables!$G$13,1,0)</f>
        <v>1</v>
      </c>
      <c r="AO720" s="77">
        <f>IF(R720&lt;Variables!$G$12,0,1)</f>
        <v>0</v>
      </c>
      <c r="AP720" s="78">
        <f t="shared" si="23"/>
        <v>1</v>
      </c>
      <c r="AQ720" s="77">
        <f>IF(V720&lt;Variables!$G$15,1,0)</f>
        <v>1</v>
      </c>
      <c r="AR720">
        <v>0</v>
      </c>
      <c r="AS720">
        <v>0</v>
      </c>
      <c r="AT720">
        <v>0</v>
      </c>
      <c r="AU720">
        <v>0</v>
      </c>
      <c r="BA720">
        <v>0</v>
      </c>
    </row>
    <row r="721" spans="3:53" x14ac:dyDescent="0.25">
      <c r="C721" t="s">
        <v>256</v>
      </c>
      <c r="D721" t="s">
        <v>83</v>
      </c>
      <c r="E721">
        <v>30.44</v>
      </c>
      <c r="F721">
        <v>7.01</v>
      </c>
      <c r="G721">
        <v>5.76</v>
      </c>
      <c r="H721">
        <v>24680</v>
      </c>
      <c r="I721">
        <v>1.371</v>
      </c>
      <c r="J721" t="s">
        <v>75</v>
      </c>
      <c r="K721">
        <v>25.64</v>
      </c>
      <c r="L721">
        <v>30.573360000000001</v>
      </c>
      <c r="M721">
        <v>-0.82869530859544771</v>
      </c>
      <c r="N721">
        <v>30.856586</v>
      </c>
      <c r="O721">
        <v>-1.7389674930337511</v>
      </c>
      <c r="P721">
        <v>16398000</v>
      </c>
      <c r="Q721">
        <v>13870000</v>
      </c>
      <c r="R721">
        <v>1.18</v>
      </c>
      <c r="S721">
        <v>21.815000000000001</v>
      </c>
      <c r="T721">
        <v>6.8810000000000002</v>
      </c>
      <c r="U721">
        <v>13.324400000000001</v>
      </c>
      <c r="V721">
        <v>2.0778763708556731</v>
      </c>
      <c r="AC721">
        <v>31</v>
      </c>
      <c r="AD721">
        <v>30.26</v>
      </c>
      <c r="AH721" s="77">
        <f>IF(AND(M721&lt;Variables!$G$6,M721&gt;Variables!$G$5),0,1)</f>
        <v>1</v>
      </c>
      <c r="AI721" s="77">
        <f t="shared" si="22"/>
        <v>1</v>
      </c>
      <c r="AJ721" s="77">
        <f>IF(I721&gt;Variables!$G$7,0,1)</f>
        <v>1</v>
      </c>
      <c r="AK721" s="77">
        <f>IF(F721&gt;Variables!$G$8,0,1)</f>
        <v>1</v>
      </c>
      <c r="AL721" s="77">
        <f>IF(G721&gt;Variables!$G$9,0,1)</f>
        <v>1</v>
      </c>
      <c r="AM721" s="77">
        <f>IF(AND(K721&gt;Variables!$G$10,K721&lt;Variables!$G$11),0,1)</f>
        <v>1</v>
      </c>
      <c r="AN721" s="77">
        <f>IF(H721&lt;Variables!$G$13,1,0)</f>
        <v>0</v>
      </c>
      <c r="AO721" s="77">
        <f>IF(R721&lt;Variables!$G$12,0,1)</f>
        <v>0</v>
      </c>
      <c r="AP721" s="78">
        <f t="shared" si="23"/>
        <v>1</v>
      </c>
      <c r="AQ721" s="77">
        <f>IF(V721&lt;Variables!$G$15,1,0)</f>
        <v>1</v>
      </c>
      <c r="AR721">
        <v>1</v>
      </c>
      <c r="AS721">
        <v>0</v>
      </c>
      <c r="AT721">
        <v>0</v>
      </c>
      <c r="AU721">
        <v>0</v>
      </c>
      <c r="BA721">
        <v>1.39</v>
      </c>
    </row>
    <row r="722" spans="3:53" x14ac:dyDescent="0.25">
      <c r="C722" t="s">
        <v>256</v>
      </c>
      <c r="D722" t="s">
        <v>141</v>
      </c>
      <c r="E722">
        <v>35.5</v>
      </c>
      <c r="F722">
        <v>6.73</v>
      </c>
      <c r="G722">
        <v>7.45</v>
      </c>
      <c r="H722">
        <v>3720</v>
      </c>
      <c r="I722">
        <v>-28.91</v>
      </c>
      <c r="J722" t="s">
        <v>75</v>
      </c>
      <c r="K722">
        <v>41.4</v>
      </c>
      <c r="L722">
        <v>35.580500000000001</v>
      </c>
      <c r="M722">
        <v>-0.33866865277328823</v>
      </c>
      <c r="N722">
        <v>35.521552</v>
      </c>
      <c r="O722">
        <v>-0.17328071701371309</v>
      </c>
      <c r="P722">
        <v>1480000</v>
      </c>
      <c r="Q722">
        <v>2416000</v>
      </c>
      <c r="R722">
        <v>0.61</v>
      </c>
      <c r="S722">
        <v>21.815000000000001</v>
      </c>
      <c r="T722">
        <v>6.8810000000000002</v>
      </c>
      <c r="U722">
        <v>13.324400000000001</v>
      </c>
      <c r="V722">
        <v>2.2782979393769058</v>
      </c>
      <c r="AC722">
        <v>35.78</v>
      </c>
      <c r="AD722">
        <v>34.61</v>
      </c>
      <c r="AH722" s="77">
        <f>IF(AND(M722&lt;Variables!$G$6,M722&gt;Variables!$G$5),0,1)</f>
        <v>1</v>
      </c>
      <c r="AI722" s="77">
        <f t="shared" si="22"/>
        <v>0</v>
      </c>
      <c r="AJ722" s="77">
        <f>IF(I722&gt;Variables!$G$7,0,1)</f>
        <v>1</v>
      </c>
      <c r="AK722" s="77">
        <f>IF(F722&gt;Variables!$G$8,0,1)</f>
        <v>1</v>
      </c>
      <c r="AL722" s="77">
        <f>IF(G722&gt;Variables!$G$9,0,1)</f>
        <v>1</v>
      </c>
      <c r="AM722" s="77">
        <f>IF(AND(K722&gt;Variables!$G$10,K722&lt;Variables!$G$11),0,1)</f>
        <v>1</v>
      </c>
      <c r="AN722" s="77">
        <f>IF(H722&lt;Variables!$G$13,1,0)</f>
        <v>0</v>
      </c>
      <c r="AO722" s="77">
        <f>IF(R722&lt;Variables!$G$12,0,1)</f>
        <v>0</v>
      </c>
      <c r="AP722" s="78">
        <f t="shared" si="23"/>
        <v>1</v>
      </c>
      <c r="AQ722" s="77">
        <f>IF(V722&lt;Variables!$G$15,1,0)</f>
        <v>1</v>
      </c>
      <c r="AR722">
        <v>0</v>
      </c>
      <c r="AS722">
        <v>0</v>
      </c>
      <c r="AT722">
        <v>1</v>
      </c>
      <c r="AU722">
        <v>0</v>
      </c>
      <c r="BA722">
        <v>-2.25</v>
      </c>
    </row>
    <row r="723" spans="3:53" x14ac:dyDescent="0.25">
      <c r="C723" t="s">
        <v>256</v>
      </c>
      <c r="D723" t="s">
        <v>79</v>
      </c>
      <c r="E723">
        <v>51.28</v>
      </c>
      <c r="F723">
        <v>7.19</v>
      </c>
      <c r="G723">
        <v>2.75</v>
      </c>
      <c r="H723">
        <v>9750</v>
      </c>
      <c r="I723">
        <v>-39.834000000000003</v>
      </c>
      <c r="J723" t="s">
        <v>75</v>
      </c>
      <c r="K723">
        <v>48.65</v>
      </c>
      <c r="L723">
        <v>51.222915</v>
      </c>
      <c r="M723">
        <v>-0.10310814993641521</v>
      </c>
      <c r="N723">
        <v>51.263573999999998</v>
      </c>
      <c r="O723">
        <v>-0.18233999837779649</v>
      </c>
      <c r="P723">
        <v>15926000</v>
      </c>
      <c r="Q723">
        <v>6236000</v>
      </c>
      <c r="R723">
        <v>2.5499999999999998</v>
      </c>
      <c r="S723">
        <v>21.815000000000001</v>
      </c>
      <c r="T723">
        <v>6.8810000000000002</v>
      </c>
      <c r="U723">
        <v>13.324400000000001</v>
      </c>
      <c r="V723">
        <v>2.3552928138433749</v>
      </c>
      <c r="AC723">
        <v>52.55</v>
      </c>
      <c r="AD723">
        <v>50.67</v>
      </c>
      <c r="AH723" s="77">
        <f>IF(AND(M723&lt;Variables!$G$6,M723&gt;Variables!$G$5),0,1)</f>
        <v>1</v>
      </c>
      <c r="AI723" s="77">
        <f t="shared" si="22"/>
        <v>1</v>
      </c>
      <c r="AJ723" s="77">
        <f>IF(I723&gt;Variables!$G$7,0,1)</f>
        <v>1</v>
      </c>
      <c r="AK723" s="77">
        <f>IF(F723&gt;Variables!$G$8,0,1)</f>
        <v>1</v>
      </c>
      <c r="AL723" s="77">
        <f>IF(G723&gt;Variables!$G$9,0,1)</f>
        <v>1</v>
      </c>
      <c r="AM723" s="77">
        <f>IF(AND(K723&gt;Variables!$G$10,K723&lt;Variables!$G$11),0,1)</f>
        <v>1</v>
      </c>
      <c r="AN723" s="77">
        <f>IF(H723&lt;Variables!$G$13,1,0)</f>
        <v>0</v>
      </c>
      <c r="AO723" s="77">
        <f>IF(R723&lt;Variables!$G$12,0,1)</f>
        <v>1</v>
      </c>
      <c r="AP723" s="78">
        <f t="shared" si="23"/>
        <v>1</v>
      </c>
      <c r="AQ723" s="77">
        <f>IF(V723&lt;Variables!$G$15,1,0)</f>
        <v>1</v>
      </c>
      <c r="AR723">
        <v>1</v>
      </c>
      <c r="AS723">
        <v>0</v>
      </c>
      <c r="AT723">
        <v>0</v>
      </c>
      <c r="AU723">
        <v>0</v>
      </c>
      <c r="BA723">
        <v>1.06</v>
      </c>
    </row>
    <row r="724" spans="3:53" x14ac:dyDescent="0.25">
      <c r="C724" t="s">
        <v>256</v>
      </c>
      <c r="D724" t="s">
        <v>129</v>
      </c>
      <c r="E724">
        <v>59.06</v>
      </c>
      <c r="F724">
        <v>7.44</v>
      </c>
      <c r="G724">
        <v>9.09</v>
      </c>
      <c r="H724">
        <v>23990</v>
      </c>
      <c r="I724">
        <v>82903.91</v>
      </c>
      <c r="J724" t="s">
        <v>75</v>
      </c>
      <c r="K724">
        <v>37.75</v>
      </c>
      <c r="L724">
        <v>59.464740000000013</v>
      </c>
      <c r="M724">
        <v>-0.93120730032621812</v>
      </c>
      <c r="N724">
        <v>60.065480000000001</v>
      </c>
      <c r="O724">
        <v>-1.9220357516496991</v>
      </c>
      <c r="P724">
        <v>155374000</v>
      </c>
      <c r="Q724">
        <v>146893000</v>
      </c>
      <c r="R724">
        <v>1.06</v>
      </c>
      <c r="S724">
        <v>21.815000000000001</v>
      </c>
      <c r="T724">
        <v>6.8810000000000002</v>
      </c>
      <c r="U724">
        <v>13.324400000000001</v>
      </c>
      <c r="V724">
        <v>2.231357137937541</v>
      </c>
      <c r="AC724">
        <v>63.83</v>
      </c>
      <c r="AD724">
        <v>58.07</v>
      </c>
      <c r="AH724" s="77">
        <f>IF(AND(M724&lt;Variables!$G$6,M724&gt;Variables!$G$5),0,1)</f>
        <v>1</v>
      </c>
      <c r="AI724" s="77">
        <f t="shared" si="22"/>
        <v>1</v>
      </c>
      <c r="AJ724" s="77">
        <f>IF(I724&gt;Variables!$G$7,0,1)</f>
        <v>0</v>
      </c>
      <c r="AK724" s="77">
        <f>IF(F724&gt;Variables!$G$8,0,1)</f>
        <v>1</v>
      </c>
      <c r="AL724" s="77">
        <f>IF(G724&gt;Variables!$G$9,0,1)</f>
        <v>1</v>
      </c>
      <c r="AM724" s="77">
        <f>IF(AND(K724&gt;Variables!$G$10,K724&lt;Variables!$G$11),0,1)</f>
        <v>1</v>
      </c>
      <c r="AN724" s="77">
        <f>IF(H724&lt;Variables!$G$13,1,0)</f>
        <v>0</v>
      </c>
      <c r="AO724" s="77">
        <f>IF(R724&lt;Variables!$G$12,0,1)</f>
        <v>0</v>
      </c>
      <c r="AP724" s="78">
        <f t="shared" si="23"/>
        <v>1</v>
      </c>
      <c r="AQ724" s="77">
        <f>IF(V724&lt;Variables!$G$15,1,0)</f>
        <v>1</v>
      </c>
      <c r="AR724">
        <v>1</v>
      </c>
      <c r="AS724">
        <v>0</v>
      </c>
      <c r="AT724">
        <v>0</v>
      </c>
      <c r="AU724">
        <v>0</v>
      </c>
      <c r="BA724">
        <v>1.76</v>
      </c>
    </row>
    <row r="725" spans="3:53" x14ac:dyDescent="0.25">
      <c r="C725" t="s">
        <v>256</v>
      </c>
      <c r="D725" t="s">
        <v>182</v>
      </c>
      <c r="E725">
        <v>28.75</v>
      </c>
      <c r="F725">
        <v>7.51</v>
      </c>
      <c r="G725">
        <v>0.92</v>
      </c>
      <c r="H725">
        <v>-99999</v>
      </c>
      <c r="I725">
        <v>5.165</v>
      </c>
      <c r="J725" t="s">
        <v>75</v>
      </c>
      <c r="K725">
        <v>36.700000000000003</v>
      </c>
      <c r="L725">
        <v>28.745583333333339</v>
      </c>
      <c r="M725">
        <v>-0.29772689717552903</v>
      </c>
      <c r="N725">
        <v>28.815106896551718</v>
      </c>
      <c r="O725">
        <v>-0.53828325922428988</v>
      </c>
      <c r="P725">
        <v>167252</v>
      </c>
      <c r="Q725">
        <v>193031</v>
      </c>
      <c r="R725">
        <v>0.87</v>
      </c>
      <c r="S725">
        <v>21.815000000000001</v>
      </c>
      <c r="T725">
        <v>6.8810000000000002</v>
      </c>
      <c r="U725">
        <v>13.324400000000001</v>
      </c>
      <c r="V725">
        <v>2.225517090115293</v>
      </c>
      <c r="AC725">
        <v>28.95</v>
      </c>
      <c r="AD725">
        <v>28.58</v>
      </c>
      <c r="AH725" s="77">
        <f>IF(AND(M725&lt;Variables!$G$6,M725&gt;Variables!$G$5),0,1)</f>
        <v>1</v>
      </c>
      <c r="AI725" s="77">
        <f t="shared" si="22"/>
        <v>1</v>
      </c>
      <c r="AJ725" s="77">
        <f>IF(I725&gt;Variables!$G$7,0,1)</f>
        <v>1</v>
      </c>
      <c r="AK725" s="77">
        <f>IF(F725&gt;Variables!$G$8,0,1)</f>
        <v>1</v>
      </c>
      <c r="AL725" s="77">
        <f>IF(G725&gt;Variables!$G$9,0,1)</f>
        <v>1</v>
      </c>
      <c r="AM725" s="77">
        <f>IF(AND(K725&gt;Variables!$G$10,K725&lt;Variables!$G$11),0,1)</f>
        <v>1</v>
      </c>
      <c r="AN725" s="77">
        <f>IF(H725&lt;Variables!$G$13,1,0)</f>
        <v>1</v>
      </c>
      <c r="AO725" s="77">
        <f>IF(R725&lt;Variables!$G$12,0,1)</f>
        <v>0</v>
      </c>
      <c r="AP725" s="78">
        <f t="shared" si="23"/>
        <v>1</v>
      </c>
      <c r="AQ725" s="77">
        <f>IF(V725&lt;Variables!$G$15,1,0)</f>
        <v>1</v>
      </c>
      <c r="AR725">
        <v>0</v>
      </c>
      <c r="AS725">
        <v>0</v>
      </c>
      <c r="AT725">
        <v>0</v>
      </c>
      <c r="AU725">
        <v>1</v>
      </c>
      <c r="BA725">
        <v>0.16</v>
      </c>
    </row>
    <row r="726" spans="3:53" x14ac:dyDescent="0.25">
      <c r="C726" t="s">
        <v>256</v>
      </c>
      <c r="D726" t="s">
        <v>175</v>
      </c>
      <c r="E726">
        <v>57.78</v>
      </c>
      <c r="F726">
        <v>8.0500000000000007</v>
      </c>
      <c r="G726">
        <v>0.64</v>
      </c>
      <c r="H726">
        <v>-99999</v>
      </c>
      <c r="I726">
        <v>5.6539999999999999</v>
      </c>
      <c r="J726" t="s">
        <v>75</v>
      </c>
      <c r="K726">
        <v>40.67</v>
      </c>
      <c r="L726">
        <v>57.566999999999993</v>
      </c>
      <c r="M726">
        <v>-5.5587402504901212E-2</v>
      </c>
      <c r="N726">
        <v>57.746463636363643</v>
      </c>
      <c r="O726">
        <v>-0.36619322300887219</v>
      </c>
      <c r="P726">
        <v>190616</v>
      </c>
      <c r="Q726">
        <v>208562</v>
      </c>
      <c r="R726">
        <v>0.91</v>
      </c>
      <c r="S726">
        <v>21.815000000000001</v>
      </c>
      <c r="T726">
        <v>6.8810000000000002</v>
      </c>
      <c r="U726">
        <v>13.324400000000001</v>
      </c>
      <c r="V726">
        <v>2.270288667681136</v>
      </c>
      <c r="AC726">
        <v>57.92</v>
      </c>
      <c r="AD726">
        <v>57.44</v>
      </c>
      <c r="AH726" s="77">
        <f>IF(AND(M726&lt;Variables!$G$6,M726&gt;Variables!$G$5),0,1)</f>
        <v>1</v>
      </c>
      <c r="AI726" s="77">
        <f t="shared" si="22"/>
        <v>1</v>
      </c>
      <c r="AJ726" s="77">
        <f>IF(I726&gt;Variables!$G$7,0,1)</f>
        <v>1</v>
      </c>
      <c r="AK726" s="77">
        <f>IF(F726&gt;Variables!$G$8,0,1)</f>
        <v>1</v>
      </c>
      <c r="AL726" s="77">
        <f>IF(G726&gt;Variables!$G$9,0,1)</f>
        <v>1</v>
      </c>
      <c r="AM726" s="77">
        <f>IF(AND(K726&gt;Variables!$G$10,K726&lt;Variables!$G$11),0,1)</f>
        <v>1</v>
      </c>
      <c r="AN726" s="77">
        <f>IF(H726&lt;Variables!$G$13,1,0)</f>
        <v>1</v>
      </c>
      <c r="AO726" s="77">
        <f>IF(R726&lt;Variables!$G$12,0,1)</f>
        <v>0</v>
      </c>
      <c r="AP726" s="78">
        <f t="shared" si="23"/>
        <v>1</v>
      </c>
      <c r="AQ726" s="77">
        <f>IF(V726&lt;Variables!$G$15,1,0)</f>
        <v>1</v>
      </c>
      <c r="AR726">
        <v>0</v>
      </c>
      <c r="AS726">
        <v>0</v>
      </c>
      <c r="AT726">
        <v>0</v>
      </c>
      <c r="AU726">
        <v>0</v>
      </c>
      <c r="BA726">
        <v>0</v>
      </c>
    </row>
    <row r="727" spans="3:53" x14ac:dyDescent="0.25">
      <c r="C727" t="s">
        <v>256</v>
      </c>
      <c r="D727" t="s">
        <v>166</v>
      </c>
      <c r="E727">
        <v>53.41</v>
      </c>
      <c r="F727">
        <v>7.96</v>
      </c>
      <c r="G727">
        <v>7.66</v>
      </c>
      <c r="H727">
        <v>8010</v>
      </c>
      <c r="I727">
        <v>198.46</v>
      </c>
      <c r="J727" t="s">
        <v>75</v>
      </c>
      <c r="K727">
        <v>38.200000000000003</v>
      </c>
      <c r="L727">
        <v>53.463964999999988</v>
      </c>
      <c r="M727">
        <v>-0.40020413749708728</v>
      </c>
      <c r="N727">
        <v>53.924737999999998</v>
      </c>
      <c r="O727">
        <v>-1.2512587451050849</v>
      </c>
      <c r="P727">
        <v>2473000</v>
      </c>
      <c r="Q727">
        <v>1484000</v>
      </c>
      <c r="R727">
        <v>1.67</v>
      </c>
      <c r="S727">
        <v>21.815000000000001</v>
      </c>
      <c r="T727">
        <v>6.8810000000000002</v>
      </c>
      <c r="U727">
        <v>13.324400000000001</v>
      </c>
      <c r="V727">
        <v>2.241518990895643</v>
      </c>
      <c r="AC727">
        <v>54.38</v>
      </c>
      <c r="AD727">
        <v>52.52</v>
      </c>
      <c r="AH727" s="77">
        <f>IF(AND(M727&lt;Variables!$G$6,M727&gt;Variables!$G$5),0,1)</f>
        <v>1</v>
      </c>
      <c r="AI727" s="77">
        <f t="shared" si="22"/>
        <v>1</v>
      </c>
      <c r="AJ727" s="77">
        <f>IF(I727&gt;Variables!$G$7,0,1)</f>
        <v>0</v>
      </c>
      <c r="AK727" s="77">
        <f>IF(F727&gt;Variables!$G$8,0,1)</f>
        <v>1</v>
      </c>
      <c r="AL727" s="77">
        <f>IF(G727&gt;Variables!$G$9,0,1)</f>
        <v>1</v>
      </c>
      <c r="AM727" s="77">
        <f>IF(AND(K727&gt;Variables!$G$10,K727&lt;Variables!$G$11),0,1)</f>
        <v>1</v>
      </c>
      <c r="AN727" s="77">
        <f>IF(H727&lt;Variables!$G$13,1,0)</f>
        <v>0</v>
      </c>
      <c r="AO727" s="77">
        <f>IF(R727&lt;Variables!$G$12,0,1)</f>
        <v>0</v>
      </c>
      <c r="AP727" s="78">
        <f t="shared" si="23"/>
        <v>1</v>
      </c>
      <c r="AQ727" s="77">
        <f>IF(V727&lt;Variables!$G$15,1,0)</f>
        <v>1</v>
      </c>
      <c r="AR727">
        <v>1</v>
      </c>
      <c r="AS727">
        <v>0</v>
      </c>
      <c r="AT727">
        <v>0</v>
      </c>
      <c r="AU727">
        <v>0</v>
      </c>
      <c r="BA727">
        <v>0.85</v>
      </c>
    </row>
    <row r="728" spans="3:53" x14ac:dyDescent="0.25">
      <c r="C728" t="s">
        <v>258</v>
      </c>
      <c r="D728" t="s">
        <v>213</v>
      </c>
      <c r="E728">
        <v>2.67</v>
      </c>
      <c r="F728">
        <v>20.04</v>
      </c>
      <c r="G728">
        <v>-11.07</v>
      </c>
      <c r="H728">
        <v>-99999</v>
      </c>
      <c r="I728">
        <v>-0.05</v>
      </c>
      <c r="J728" t="s">
        <v>75</v>
      </c>
      <c r="K728">
        <v>34.35</v>
      </c>
      <c r="L728">
        <v>2.702515</v>
      </c>
      <c r="M728">
        <v>-1.9431899545423461</v>
      </c>
      <c r="N728">
        <v>2.7032940000000001</v>
      </c>
      <c r="O728">
        <v>-1.9714466868938321</v>
      </c>
      <c r="P728">
        <v>28540000</v>
      </c>
      <c r="Q728">
        <v>328380</v>
      </c>
      <c r="R728">
        <v>86.91</v>
      </c>
      <c r="S728">
        <v>21.684999999999999</v>
      </c>
      <c r="T728">
        <v>6.4960000000000004</v>
      </c>
      <c r="U728">
        <v>13.082000000000001</v>
      </c>
      <c r="V728">
        <v>2.1675621938046601</v>
      </c>
      <c r="AC728">
        <v>2.68</v>
      </c>
      <c r="AD728">
        <v>2.2599999999999998</v>
      </c>
      <c r="AH728" s="77">
        <f>IF(AND(M728&lt;Variables!$G$6,M728&gt;Variables!$G$5),0,1)</f>
        <v>0</v>
      </c>
      <c r="AI728" s="77">
        <f t="shared" si="22"/>
        <v>1</v>
      </c>
      <c r="AJ728" s="77">
        <f>IF(I728&gt;Variables!$G$7,0,1)</f>
        <v>1</v>
      </c>
      <c r="AK728" s="77">
        <f>IF(F728&gt;Variables!$G$8,0,1)</f>
        <v>0</v>
      </c>
      <c r="AL728" s="77">
        <f>IF(G728&gt;Variables!$G$9,0,1)</f>
        <v>1</v>
      </c>
      <c r="AM728" s="77">
        <f>IF(AND(K728&gt;Variables!$G$10,K728&lt;Variables!$G$11),0,1)</f>
        <v>1</v>
      </c>
      <c r="AN728" s="77">
        <f>IF(H728&lt;Variables!$G$13,1,0)</f>
        <v>1</v>
      </c>
      <c r="AO728" s="77">
        <f>IF(R728&lt;Variables!$G$12,0,1)</f>
        <v>1</v>
      </c>
      <c r="AP728" s="78">
        <f t="shared" si="23"/>
        <v>1</v>
      </c>
      <c r="AQ728" s="77">
        <f>IF(V728&lt;Variables!$G$15,1,0)</f>
        <v>1</v>
      </c>
      <c r="AR728">
        <v>0</v>
      </c>
      <c r="AS728">
        <v>0</v>
      </c>
      <c r="AT728">
        <v>1</v>
      </c>
      <c r="AU728">
        <v>0</v>
      </c>
      <c r="BA728">
        <v>-2.25</v>
      </c>
    </row>
    <row r="729" spans="3:53" x14ac:dyDescent="0.25">
      <c r="C729" t="s">
        <v>258</v>
      </c>
      <c r="D729" t="s">
        <v>170</v>
      </c>
      <c r="E729">
        <v>13.24</v>
      </c>
      <c r="F729">
        <v>7.61</v>
      </c>
      <c r="G729">
        <v>4.1500000000000004</v>
      </c>
      <c r="H729">
        <v>-99999</v>
      </c>
      <c r="I729">
        <v>1560.854</v>
      </c>
      <c r="J729" t="s">
        <v>75</v>
      </c>
      <c r="K729"/>
      <c r="L729">
        <v>12.914999999999999</v>
      </c>
      <c r="M729">
        <v>0</v>
      </c>
      <c r="N729">
        <v>13.0875</v>
      </c>
      <c r="O729">
        <v>-1.3180515759312279</v>
      </c>
      <c r="P729">
        <v>20312</v>
      </c>
      <c r="Q729">
        <v>7171</v>
      </c>
      <c r="R729">
        <v>2.83</v>
      </c>
      <c r="S729">
        <v>21.684999999999999</v>
      </c>
      <c r="T729">
        <v>6.4960000000000004</v>
      </c>
      <c r="U729">
        <v>13.082000000000001</v>
      </c>
      <c r="V729"/>
      <c r="AC729">
        <v>13.2</v>
      </c>
      <c r="AD729">
        <v>13.2</v>
      </c>
      <c r="AH729" s="77">
        <f>IF(AND(M729&lt;Variables!$G$6,M729&gt;Variables!$G$5),0,1)</f>
        <v>1</v>
      </c>
      <c r="AI729" s="77">
        <f t="shared" si="22"/>
        <v>1</v>
      </c>
      <c r="AJ729" s="77">
        <f>IF(I729&gt;Variables!$G$7,0,1)</f>
        <v>0</v>
      </c>
      <c r="AK729" s="77">
        <f>IF(F729&gt;Variables!$G$8,0,1)</f>
        <v>1</v>
      </c>
      <c r="AL729" s="77">
        <f>IF(G729&gt;Variables!$G$9,0,1)</f>
        <v>1</v>
      </c>
      <c r="AM729" s="77">
        <f>IF(AND(K729&gt;Variables!$G$10,K729&lt;Variables!$G$11),0,1)</f>
        <v>1</v>
      </c>
      <c r="AN729" s="77">
        <f>IF(H729&lt;Variables!$G$13,1,0)</f>
        <v>1</v>
      </c>
      <c r="AO729" s="77">
        <f>IF(R729&lt;Variables!$G$12,0,1)</f>
        <v>1</v>
      </c>
      <c r="AP729" s="78">
        <f t="shared" si="23"/>
        <v>1</v>
      </c>
      <c r="AQ729" s="77">
        <f>IF(V729&lt;Variables!$G$15,1,0)</f>
        <v>1</v>
      </c>
      <c r="AR729">
        <v>0</v>
      </c>
      <c r="AS729">
        <v>0</v>
      </c>
      <c r="AT729">
        <v>0</v>
      </c>
      <c r="AU729">
        <v>0</v>
      </c>
      <c r="BA729">
        <v>0</v>
      </c>
    </row>
    <row r="730" spans="3:53" x14ac:dyDescent="0.25">
      <c r="C730" t="s">
        <v>258</v>
      </c>
      <c r="D730" t="s">
        <v>215</v>
      </c>
      <c r="E730">
        <v>0.69</v>
      </c>
      <c r="F730">
        <v>13.2</v>
      </c>
      <c r="G730">
        <v>1.89</v>
      </c>
      <c r="H730">
        <v>-99999</v>
      </c>
      <c r="I730">
        <v>1711721.4669999999</v>
      </c>
      <c r="J730" t="s">
        <v>75</v>
      </c>
      <c r="K730">
        <v>-99999</v>
      </c>
      <c r="L730">
        <v>-99999</v>
      </c>
      <c r="M730">
        <v>-99999</v>
      </c>
      <c r="N730">
        <v>0.72412500000000002</v>
      </c>
      <c r="O730">
        <v>-1.5018125323666449</v>
      </c>
      <c r="P730">
        <v>52650</v>
      </c>
      <c r="Q730">
        <v>534</v>
      </c>
      <c r="R730">
        <v>98.6</v>
      </c>
      <c r="S730">
        <v>21.684999999999999</v>
      </c>
      <c r="T730">
        <v>6.4960000000000004</v>
      </c>
      <c r="U730">
        <v>13.082000000000001</v>
      </c>
      <c r="V730">
        <v>-99999</v>
      </c>
      <c r="AC730">
        <v>0.73</v>
      </c>
      <c r="AD730">
        <v>0.68789999999999996</v>
      </c>
      <c r="AH730" s="77">
        <f>IF(AND(M730&lt;Variables!$G$6,M730&gt;Variables!$G$5),0,1)</f>
        <v>1</v>
      </c>
      <c r="AI730" s="77">
        <f t="shared" si="22"/>
        <v>1</v>
      </c>
      <c r="AJ730" s="77">
        <f>IF(I730&gt;Variables!$G$7,0,1)</f>
        <v>0</v>
      </c>
      <c r="AK730" s="77">
        <f>IF(F730&gt;Variables!$G$8,0,1)</f>
        <v>0</v>
      </c>
      <c r="AL730" s="77">
        <f>IF(G730&gt;Variables!$G$9,0,1)</f>
        <v>1</v>
      </c>
      <c r="AM730" s="77">
        <f>IF(AND(K730&gt;Variables!$G$10,K730&lt;Variables!$G$11),0,1)</f>
        <v>1</v>
      </c>
      <c r="AN730" s="77">
        <f>IF(H730&lt;Variables!$G$13,1,0)</f>
        <v>1</v>
      </c>
      <c r="AO730" s="77">
        <f>IF(R730&lt;Variables!$G$12,0,1)</f>
        <v>1</v>
      </c>
      <c r="AP730" s="78">
        <f t="shared" si="23"/>
        <v>1</v>
      </c>
      <c r="AQ730" s="77">
        <f>IF(V730&lt;Variables!$G$15,1,0)</f>
        <v>1</v>
      </c>
      <c r="AR730">
        <v>1</v>
      </c>
      <c r="AS730">
        <v>0</v>
      </c>
      <c r="AT730">
        <v>0</v>
      </c>
      <c r="AU730">
        <v>0</v>
      </c>
      <c r="BA730">
        <v>2</v>
      </c>
    </row>
    <row r="731" spans="3:53" x14ac:dyDescent="0.25">
      <c r="C731" t="s">
        <v>258</v>
      </c>
      <c r="D731" t="s">
        <v>220</v>
      </c>
      <c r="E731">
        <v>2.85</v>
      </c>
      <c r="F731">
        <v>37.99</v>
      </c>
      <c r="G731">
        <v>-18.5</v>
      </c>
      <c r="H731">
        <v>25.86</v>
      </c>
      <c r="I731">
        <v>-0.72799999999999998</v>
      </c>
      <c r="J731" t="s">
        <v>75</v>
      </c>
      <c r="K731">
        <v>57.03</v>
      </c>
      <c r="L731">
        <v>2.806705</v>
      </c>
      <c r="M731">
        <v>0.47368711709993871</v>
      </c>
      <c r="N731">
        <v>2.7066620000000001</v>
      </c>
      <c r="O731">
        <v>4.1873717516261797</v>
      </c>
      <c r="P731">
        <v>68810000</v>
      </c>
      <c r="Q731">
        <v>122770</v>
      </c>
      <c r="R731">
        <v>560.48</v>
      </c>
      <c r="S731">
        <v>21.684999999999999</v>
      </c>
      <c r="T731">
        <v>6.4960000000000004</v>
      </c>
      <c r="U731">
        <v>13.082000000000001</v>
      </c>
      <c r="V731">
        <v>2.417897835944284</v>
      </c>
      <c r="AC731">
        <v>3.3</v>
      </c>
      <c r="AD731">
        <v>2.64</v>
      </c>
      <c r="AH731" s="77">
        <f>IF(AND(M731&lt;Variables!$G$6,M731&gt;Variables!$G$5),0,1)</f>
        <v>1</v>
      </c>
      <c r="AI731" s="77">
        <f t="shared" si="22"/>
        <v>0</v>
      </c>
      <c r="AJ731" s="77">
        <f>IF(I731&gt;Variables!$G$7,0,1)</f>
        <v>1</v>
      </c>
      <c r="AK731" s="77">
        <f>IF(F731&gt;Variables!$G$8,0,1)</f>
        <v>0</v>
      </c>
      <c r="AL731" s="77">
        <f>IF(G731&gt;Variables!$G$9,0,1)</f>
        <v>1</v>
      </c>
      <c r="AM731" s="77">
        <f>IF(AND(K731&gt;Variables!$G$10,K731&lt;Variables!$G$11),0,1)</f>
        <v>1</v>
      </c>
      <c r="AN731" s="77">
        <f>IF(H731&lt;Variables!$G$13,1,0)</f>
        <v>1</v>
      </c>
      <c r="AO731" s="77">
        <f>IF(R731&lt;Variables!$G$12,0,1)</f>
        <v>1</v>
      </c>
      <c r="AP731" s="78">
        <f t="shared" si="23"/>
        <v>1</v>
      </c>
      <c r="AQ731" s="77">
        <f>IF(V731&lt;Variables!$G$15,1,0)</f>
        <v>1</v>
      </c>
      <c r="AR731">
        <v>0</v>
      </c>
      <c r="AS731">
        <v>0</v>
      </c>
      <c r="AT731">
        <v>1</v>
      </c>
      <c r="AU731">
        <v>0</v>
      </c>
      <c r="BA731">
        <v>-2.25</v>
      </c>
    </row>
    <row r="732" spans="3:53" x14ac:dyDescent="0.25">
      <c r="C732" t="s">
        <v>258</v>
      </c>
      <c r="D732" t="s">
        <v>249</v>
      </c>
      <c r="E732">
        <v>1.2</v>
      </c>
      <c r="F732">
        <v>10.09</v>
      </c>
      <c r="G732">
        <v>10.09</v>
      </c>
      <c r="H732">
        <v>-99999</v>
      </c>
      <c r="I732">
        <v>-99999</v>
      </c>
      <c r="J732" t="s">
        <v>75</v>
      </c>
      <c r="K732">
        <v>70.25</v>
      </c>
      <c r="L732">
        <v>-99999</v>
      </c>
      <c r="M732">
        <v>-99999</v>
      </c>
      <c r="N732">
        <v>-99999</v>
      </c>
      <c r="O732">
        <v>-99999</v>
      </c>
      <c r="P732">
        <v>21500</v>
      </c>
      <c r="Q732">
        <v>1001</v>
      </c>
      <c r="R732">
        <v>21.48</v>
      </c>
      <c r="S732">
        <v>21.684999999999999</v>
      </c>
      <c r="T732">
        <v>6.4960000000000004</v>
      </c>
      <c r="U732">
        <v>13.082000000000001</v>
      </c>
      <c r="V732">
        <v>-99999</v>
      </c>
      <c r="AC732">
        <v>1.2</v>
      </c>
      <c r="AD732">
        <v>1.06</v>
      </c>
      <c r="AH732" s="77">
        <f>IF(AND(M732&lt;Variables!$G$6,M732&gt;Variables!$G$5),0,1)</f>
        <v>1</v>
      </c>
      <c r="AI732" s="77">
        <f t="shared" si="22"/>
        <v>1</v>
      </c>
      <c r="AJ732" s="77">
        <f>IF(I732&gt;Variables!$G$7,0,1)</f>
        <v>1</v>
      </c>
      <c r="AK732" s="77">
        <f>IF(F732&gt;Variables!$G$8,0,1)</f>
        <v>0</v>
      </c>
      <c r="AL732" s="77">
        <f>IF(G732&gt;Variables!$G$9,0,1)</f>
        <v>1</v>
      </c>
      <c r="AM732" s="77">
        <f>IF(AND(K732&gt;Variables!$G$10,K732&lt;Variables!$G$11),0,1)</f>
        <v>1</v>
      </c>
      <c r="AN732" s="77">
        <f>IF(H732&lt;Variables!$G$13,1,0)</f>
        <v>1</v>
      </c>
      <c r="AO732" s="77">
        <f>IF(R732&lt;Variables!$G$12,0,1)</f>
        <v>1</v>
      </c>
      <c r="AP732" s="78">
        <f t="shared" si="23"/>
        <v>1</v>
      </c>
      <c r="AQ732" s="77">
        <f>IF(V732&lt;Variables!$G$15,1,0)</f>
        <v>1</v>
      </c>
      <c r="AR732">
        <v>0</v>
      </c>
      <c r="AS732">
        <v>0</v>
      </c>
      <c r="AT732">
        <v>1</v>
      </c>
      <c r="AU732">
        <v>0</v>
      </c>
      <c r="BA732">
        <v>-2.25</v>
      </c>
    </row>
    <row r="733" spans="3:53" x14ac:dyDescent="0.25">
      <c r="C733" t="s">
        <v>258</v>
      </c>
      <c r="D733" t="s">
        <v>221</v>
      </c>
      <c r="E733">
        <v>8.33</v>
      </c>
      <c r="F733">
        <v>10.6</v>
      </c>
      <c r="G733">
        <v>1.1000000000000001</v>
      </c>
      <c r="H733">
        <v>-99999</v>
      </c>
      <c r="I733">
        <v>0.89500000000000002</v>
      </c>
      <c r="J733" t="s">
        <v>75</v>
      </c>
      <c r="K733">
        <v>48.31</v>
      </c>
      <c r="L733">
        <v>8.3191666666666677</v>
      </c>
      <c r="M733">
        <v>-0.2303916658319182</v>
      </c>
      <c r="N733">
        <v>8.3286923076923074</v>
      </c>
      <c r="O733">
        <v>-0.34449955205821109</v>
      </c>
      <c r="P733">
        <v>50820</v>
      </c>
      <c r="Q733">
        <v>327629</v>
      </c>
      <c r="R733">
        <v>0.16</v>
      </c>
      <c r="S733">
        <v>21.684999999999999</v>
      </c>
      <c r="T733">
        <v>6.4960000000000004</v>
      </c>
      <c r="U733">
        <v>13.082000000000001</v>
      </c>
      <c r="V733">
        <v>2.3543573061003711</v>
      </c>
      <c r="AC733">
        <v>8.33</v>
      </c>
      <c r="AD733">
        <v>8.26</v>
      </c>
      <c r="AH733" s="77">
        <f>IF(AND(M733&lt;Variables!$G$6,M733&gt;Variables!$G$5),0,1)</f>
        <v>1</v>
      </c>
      <c r="AI733" s="77">
        <f t="shared" si="22"/>
        <v>1</v>
      </c>
      <c r="AJ733" s="77">
        <f>IF(I733&gt;Variables!$G$7,0,1)</f>
        <v>1</v>
      </c>
      <c r="AK733" s="77">
        <f>IF(F733&gt;Variables!$G$8,0,1)</f>
        <v>0</v>
      </c>
      <c r="AL733" s="77">
        <f>IF(G733&gt;Variables!$G$9,0,1)</f>
        <v>1</v>
      </c>
      <c r="AM733" s="77">
        <f>IF(AND(K733&gt;Variables!$G$10,K733&lt;Variables!$G$11),0,1)</f>
        <v>1</v>
      </c>
      <c r="AN733" s="77">
        <f>IF(H733&lt;Variables!$G$13,1,0)</f>
        <v>1</v>
      </c>
      <c r="AO733" s="77">
        <f>IF(R733&lt;Variables!$G$12,0,1)</f>
        <v>0</v>
      </c>
      <c r="AP733" s="78">
        <f t="shared" si="23"/>
        <v>1</v>
      </c>
      <c r="AQ733" s="77">
        <f>IF(V733&lt;Variables!$G$15,1,0)</f>
        <v>1</v>
      </c>
      <c r="AR733">
        <v>0</v>
      </c>
      <c r="AS733">
        <v>0</v>
      </c>
      <c r="AT733">
        <v>0</v>
      </c>
      <c r="AU733">
        <v>0</v>
      </c>
      <c r="BA733">
        <v>0</v>
      </c>
    </row>
    <row r="734" spans="3:53" x14ac:dyDescent="0.25">
      <c r="C734" t="s">
        <v>258</v>
      </c>
      <c r="D734" t="s">
        <v>122</v>
      </c>
      <c r="E734">
        <v>5.13</v>
      </c>
      <c r="F734">
        <v>20</v>
      </c>
      <c r="G734">
        <v>15.42</v>
      </c>
      <c r="H734">
        <v>99.97</v>
      </c>
      <c r="I734">
        <v>-8.0530000000000008</v>
      </c>
      <c r="J734" t="s">
        <v>75</v>
      </c>
      <c r="K734">
        <v>37.659999999999997</v>
      </c>
      <c r="L734">
        <v>5.2332894736842119</v>
      </c>
      <c r="M734">
        <v>-2.5182913031453822</v>
      </c>
      <c r="N734">
        <v>5.2014204081632656</v>
      </c>
      <c r="O734">
        <v>-1.9210215733849889</v>
      </c>
      <c r="P734">
        <v>2440000</v>
      </c>
      <c r="Q734">
        <v>221480</v>
      </c>
      <c r="R734">
        <v>11.02</v>
      </c>
      <c r="S734">
        <v>21.684999999999999</v>
      </c>
      <c r="T734">
        <v>6.4960000000000004</v>
      </c>
      <c r="U734">
        <v>13.082000000000001</v>
      </c>
      <c r="V734">
        <v>2.214886509883589</v>
      </c>
      <c r="AC734">
        <v>5.34</v>
      </c>
      <c r="AD734">
        <v>4.87</v>
      </c>
      <c r="AH734" s="77">
        <f>IF(AND(M734&lt;Variables!$G$6,M734&gt;Variables!$G$5),0,1)</f>
        <v>0</v>
      </c>
      <c r="AI734" s="77">
        <f t="shared" si="22"/>
        <v>0</v>
      </c>
      <c r="AJ734" s="77">
        <f>IF(I734&gt;Variables!$G$7,0,1)</f>
        <v>1</v>
      </c>
      <c r="AK734" s="77">
        <f>IF(F734&gt;Variables!$G$8,0,1)</f>
        <v>0</v>
      </c>
      <c r="AL734" s="77">
        <f>IF(G734&gt;Variables!$G$9,0,1)</f>
        <v>0</v>
      </c>
      <c r="AM734" s="77">
        <f>IF(AND(K734&gt;Variables!$G$10,K734&lt;Variables!$G$11),0,1)</f>
        <v>1</v>
      </c>
      <c r="AN734" s="77">
        <f>IF(H734&lt;Variables!$G$13,1,0)</f>
        <v>1</v>
      </c>
      <c r="AO734" s="77">
        <f>IF(R734&lt;Variables!$G$12,0,1)</f>
        <v>1</v>
      </c>
      <c r="AP734" s="78">
        <f t="shared" si="23"/>
        <v>1</v>
      </c>
      <c r="AQ734" s="77">
        <f>IF(V734&lt;Variables!$G$15,1,0)</f>
        <v>1</v>
      </c>
      <c r="AR734">
        <v>0</v>
      </c>
      <c r="AS734">
        <v>0</v>
      </c>
      <c r="AT734">
        <v>1</v>
      </c>
      <c r="AU734">
        <v>0</v>
      </c>
      <c r="BA734">
        <v>-2.25</v>
      </c>
    </row>
    <row r="735" spans="3:53" x14ac:dyDescent="0.25">
      <c r="C735" t="s">
        <v>258</v>
      </c>
      <c r="D735" t="s">
        <v>136</v>
      </c>
      <c r="E735">
        <v>60.75</v>
      </c>
      <c r="F735">
        <v>6.26</v>
      </c>
      <c r="G735">
        <v>6.36</v>
      </c>
      <c r="H735">
        <v>3960</v>
      </c>
      <c r="I735">
        <v>47.872</v>
      </c>
      <c r="J735" t="s">
        <v>74</v>
      </c>
      <c r="K735">
        <v>39.61</v>
      </c>
      <c r="L735">
        <v>60.948031578947372</v>
      </c>
      <c r="M735">
        <v>-0.62025231849809448</v>
      </c>
      <c r="N735">
        <v>61.098267346938783</v>
      </c>
      <c r="O735">
        <v>-0.86461919441853197</v>
      </c>
      <c r="P735">
        <v>1097000</v>
      </c>
      <c r="Q735">
        <v>1136000</v>
      </c>
      <c r="R735">
        <v>0.97</v>
      </c>
      <c r="S735">
        <v>21.684999999999999</v>
      </c>
      <c r="T735">
        <v>6.4960000000000004</v>
      </c>
      <c r="U735">
        <v>13.082000000000001</v>
      </c>
      <c r="V735">
        <v>2.2568746707313552</v>
      </c>
      <c r="AC735">
        <v>62.16</v>
      </c>
      <c r="AD735">
        <v>59.89</v>
      </c>
      <c r="AH735" s="77">
        <f>IF(AND(M735&lt;Variables!$G$6,M735&gt;Variables!$G$5),0,1)</f>
        <v>1</v>
      </c>
      <c r="AI735" s="77">
        <f t="shared" si="22"/>
        <v>1</v>
      </c>
      <c r="AJ735" s="77">
        <f>IF(I735&gt;Variables!$G$7,0,1)</f>
        <v>1</v>
      </c>
      <c r="AK735" s="77">
        <f>IF(F735&gt;Variables!$G$8,0,1)</f>
        <v>1</v>
      </c>
      <c r="AL735" s="77">
        <f>IF(G735&gt;Variables!$G$9,0,1)</f>
        <v>1</v>
      </c>
      <c r="AM735" s="77">
        <f>IF(AND(K735&gt;Variables!$G$10,K735&lt;Variables!$G$11),0,1)</f>
        <v>1</v>
      </c>
      <c r="AN735" s="77">
        <f>IF(H735&lt;Variables!$G$13,1,0)</f>
        <v>0</v>
      </c>
      <c r="AO735" s="77">
        <f>IF(R735&lt;Variables!$G$12,0,1)</f>
        <v>0</v>
      </c>
      <c r="AP735" s="78">
        <f t="shared" si="23"/>
        <v>0</v>
      </c>
      <c r="AQ735" s="77">
        <f>IF(V735&lt;Variables!$G$15,1,0)</f>
        <v>1</v>
      </c>
      <c r="AR735">
        <v>1</v>
      </c>
      <c r="AS735">
        <v>0</v>
      </c>
      <c r="AT735">
        <v>0</v>
      </c>
      <c r="AU735">
        <v>0</v>
      </c>
      <c r="BA735">
        <v>1.48</v>
      </c>
    </row>
    <row r="736" spans="3:53" x14ac:dyDescent="0.25">
      <c r="C736" t="s">
        <v>258</v>
      </c>
      <c r="D736" t="s">
        <v>151</v>
      </c>
      <c r="E736">
        <v>127.29</v>
      </c>
      <c r="F736">
        <v>9.0500000000000007</v>
      </c>
      <c r="G736">
        <v>11.18</v>
      </c>
      <c r="H736">
        <v>8109.9999999999991</v>
      </c>
      <c r="I736">
        <v>-41.63</v>
      </c>
      <c r="J736" t="s">
        <v>75</v>
      </c>
      <c r="K736">
        <v>42.66</v>
      </c>
      <c r="L736">
        <v>127.8381631578947</v>
      </c>
      <c r="M736">
        <v>-0.47572895516620611</v>
      </c>
      <c r="N736">
        <v>128.0311142857143</v>
      </c>
      <c r="O736">
        <v>-0.62571843585341003</v>
      </c>
      <c r="P736">
        <v>1012000</v>
      </c>
      <c r="Q736">
        <v>898929</v>
      </c>
      <c r="R736">
        <v>1.1299999999999999</v>
      </c>
      <c r="S736">
        <v>21.684999999999999</v>
      </c>
      <c r="T736">
        <v>6.4960000000000004</v>
      </c>
      <c r="U736">
        <v>13.082000000000001</v>
      </c>
      <c r="V736">
        <v>2.293242088501025</v>
      </c>
      <c r="AC736">
        <v>131.84</v>
      </c>
      <c r="AD736">
        <v>126.36</v>
      </c>
      <c r="AH736" s="77">
        <f>IF(AND(M736&lt;Variables!$G$6,M736&gt;Variables!$G$5),0,1)</f>
        <v>1</v>
      </c>
      <c r="AI736" s="77">
        <f t="shared" si="22"/>
        <v>1</v>
      </c>
      <c r="AJ736" s="77">
        <f>IF(I736&gt;Variables!$G$7,0,1)</f>
        <v>1</v>
      </c>
      <c r="AK736" s="77">
        <f>IF(F736&gt;Variables!$G$8,0,1)</f>
        <v>0</v>
      </c>
      <c r="AL736" s="77">
        <f>IF(G736&gt;Variables!$G$9,0,1)</f>
        <v>0</v>
      </c>
      <c r="AM736" s="77">
        <f>IF(AND(K736&gt;Variables!$G$10,K736&lt;Variables!$G$11),0,1)</f>
        <v>1</v>
      </c>
      <c r="AN736" s="77">
        <f>IF(H736&lt;Variables!$G$13,1,0)</f>
        <v>0</v>
      </c>
      <c r="AO736" s="77">
        <f>IF(R736&lt;Variables!$G$12,0,1)</f>
        <v>0</v>
      </c>
      <c r="AP736" s="78">
        <f t="shared" si="23"/>
        <v>1</v>
      </c>
      <c r="AQ736" s="77">
        <f>IF(V736&lt;Variables!$G$15,1,0)</f>
        <v>1</v>
      </c>
      <c r="AR736">
        <v>1</v>
      </c>
      <c r="AS736">
        <v>0</v>
      </c>
      <c r="AT736">
        <v>0</v>
      </c>
      <c r="AU736">
        <v>0</v>
      </c>
      <c r="BA736">
        <v>0.89</v>
      </c>
    </row>
    <row r="737" spans="3:53" x14ac:dyDescent="0.25">
      <c r="C737" t="s">
        <v>258</v>
      </c>
      <c r="D737" t="s">
        <v>219</v>
      </c>
      <c r="E737">
        <v>2.57</v>
      </c>
      <c r="F737">
        <v>16.68</v>
      </c>
      <c r="G737">
        <v>9.2899999999999991</v>
      </c>
      <c r="H737">
        <v>417.61</v>
      </c>
      <c r="I737">
        <v>0.79900000000000004</v>
      </c>
      <c r="J737" t="s">
        <v>75</v>
      </c>
      <c r="K737">
        <v>26.73</v>
      </c>
      <c r="L737">
        <v>2.6760799999999998</v>
      </c>
      <c r="M737">
        <v>-3.620220621207126</v>
      </c>
      <c r="N737">
        <v>2.7078139999999991</v>
      </c>
      <c r="O737">
        <v>-4.7497353954148762</v>
      </c>
      <c r="P737">
        <v>33040000</v>
      </c>
      <c r="Q737">
        <v>1300000</v>
      </c>
      <c r="R737">
        <v>25.42</v>
      </c>
      <c r="S737">
        <v>21.684999999999999</v>
      </c>
      <c r="T737">
        <v>6.4960000000000004</v>
      </c>
      <c r="U737">
        <v>13.082000000000001</v>
      </c>
      <c r="V737">
        <v>1.9767560983767309</v>
      </c>
      <c r="AC737">
        <v>3.02</v>
      </c>
      <c r="AD737">
        <v>2.5299999999999998</v>
      </c>
      <c r="AH737" s="77">
        <f>IF(AND(M737&lt;Variables!$G$6,M737&gt;Variables!$G$5),0,1)</f>
        <v>0</v>
      </c>
      <c r="AI737" s="77">
        <f t="shared" si="22"/>
        <v>1</v>
      </c>
      <c r="AJ737" s="77">
        <f>IF(I737&gt;Variables!$G$7,0,1)</f>
        <v>1</v>
      </c>
      <c r="AK737" s="77">
        <f>IF(F737&gt;Variables!$G$8,0,1)</f>
        <v>0</v>
      </c>
      <c r="AL737" s="77">
        <f>IF(G737&gt;Variables!$G$9,0,1)</f>
        <v>1</v>
      </c>
      <c r="AM737" s="77">
        <f>IF(AND(K737&gt;Variables!$G$10,K737&lt;Variables!$G$11),0,1)</f>
        <v>1</v>
      </c>
      <c r="AN737" s="77">
        <f>IF(H737&lt;Variables!$G$13,1,0)</f>
        <v>1</v>
      </c>
      <c r="AO737" s="77">
        <f>IF(R737&lt;Variables!$G$12,0,1)</f>
        <v>1</v>
      </c>
      <c r="AP737" s="78">
        <f t="shared" si="23"/>
        <v>1</v>
      </c>
      <c r="AQ737" s="77">
        <f>IF(V737&lt;Variables!$G$15,1,0)</f>
        <v>1</v>
      </c>
      <c r="AR737">
        <v>1</v>
      </c>
      <c r="AS737">
        <v>0</v>
      </c>
      <c r="AT737">
        <v>0</v>
      </c>
      <c r="AU737">
        <v>0</v>
      </c>
      <c r="BA737">
        <v>2</v>
      </c>
    </row>
    <row r="738" spans="3:53" x14ac:dyDescent="0.25">
      <c r="C738" t="s">
        <v>258</v>
      </c>
      <c r="D738" t="s">
        <v>174</v>
      </c>
      <c r="E738">
        <v>29.59</v>
      </c>
      <c r="F738">
        <v>11.03</v>
      </c>
      <c r="G738">
        <v>10.29</v>
      </c>
      <c r="H738">
        <v>404.55</v>
      </c>
      <c r="I738">
        <v>121.76600000000001</v>
      </c>
      <c r="J738" t="s">
        <v>75</v>
      </c>
      <c r="K738">
        <v>32.33</v>
      </c>
      <c r="L738">
        <v>30.027315789473679</v>
      </c>
      <c r="M738">
        <v>-1.123696143336133</v>
      </c>
      <c r="N738">
        <v>30.261387234042559</v>
      </c>
      <c r="O738">
        <v>-1.888503093472405</v>
      </c>
      <c r="P738">
        <v>418235</v>
      </c>
      <c r="Q738">
        <v>701001</v>
      </c>
      <c r="R738">
        <v>0.6</v>
      </c>
      <c r="S738">
        <v>21.684999999999999</v>
      </c>
      <c r="T738">
        <v>6.4960000000000004</v>
      </c>
      <c r="U738">
        <v>13.082000000000001</v>
      </c>
      <c r="V738">
        <v>2.155811606783999</v>
      </c>
      <c r="AC738">
        <v>30.966000000000001</v>
      </c>
      <c r="AD738">
        <v>27.67</v>
      </c>
      <c r="AH738" s="77">
        <f>IF(AND(M738&lt;Variables!$G$6,M738&gt;Variables!$G$5),0,1)</f>
        <v>0</v>
      </c>
      <c r="AI738" s="77">
        <f t="shared" si="22"/>
        <v>1</v>
      </c>
      <c r="AJ738" s="77">
        <f>IF(I738&gt;Variables!$G$7,0,1)</f>
        <v>0</v>
      </c>
      <c r="AK738" s="77">
        <f>IF(F738&gt;Variables!$G$8,0,1)</f>
        <v>0</v>
      </c>
      <c r="AL738" s="77">
        <f>IF(G738&gt;Variables!$G$9,0,1)</f>
        <v>1</v>
      </c>
      <c r="AM738" s="77">
        <f>IF(AND(K738&gt;Variables!$G$10,K738&lt;Variables!$G$11),0,1)</f>
        <v>1</v>
      </c>
      <c r="AN738" s="77">
        <f>IF(H738&lt;Variables!$G$13,1,0)</f>
        <v>1</v>
      </c>
      <c r="AO738" s="77">
        <f>IF(R738&lt;Variables!$G$12,0,1)</f>
        <v>0</v>
      </c>
      <c r="AP738" s="78">
        <f t="shared" si="23"/>
        <v>1</v>
      </c>
      <c r="AQ738" s="77">
        <f>IF(V738&lt;Variables!$G$15,1,0)</f>
        <v>1</v>
      </c>
      <c r="AR738">
        <v>1</v>
      </c>
      <c r="AS738">
        <v>0</v>
      </c>
      <c r="AT738">
        <v>0</v>
      </c>
      <c r="AU738">
        <v>0</v>
      </c>
      <c r="BA738">
        <v>2</v>
      </c>
    </row>
    <row r="739" spans="3:53" x14ac:dyDescent="0.25">
      <c r="C739" t="s">
        <v>258</v>
      </c>
      <c r="D739" t="s">
        <v>193</v>
      </c>
      <c r="E739">
        <v>4.7300000000000004</v>
      </c>
      <c r="F739">
        <v>16.18</v>
      </c>
      <c r="G739">
        <v>-5.15</v>
      </c>
      <c r="H739">
        <v>242.76</v>
      </c>
      <c r="I739">
        <v>38.441000000000003</v>
      </c>
      <c r="J739" t="s">
        <v>75</v>
      </c>
      <c r="K739">
        <v>36.549999999999997</v>
      </c>
      <c r="L739">
        <v>4.7874650000000001</v>
      </c>
      <c r="M739">
        <v>-1.100060261537164</v>
      </c>
      <c r="N739">
        <v>4.8291180000000002</v>
      </c>
      <c r="O739">
        <v>-1.953110278108763</v>
      </c>
      <c r="P739">
        <v>36820000</v>
      </c>
      <c r="Q739">
        <v>3950000</v>
      </c>
      <c r="R739">
        <v>9.32</v>
      </c>
      <c r="S739">
        <v>21.684999999999999</v>
      </c>
      <c r="T739">
        <v>6.4960000000000004</v>
      </c>
      <c r="U739">
        <v>13.082000000000001</v>
      </c>
      <c r="V739">
        <v>2.2135292660249211</v>
      </c>
      <c r="AC739">
        <v>4.79</v>
      </c>
      <c r="AD739">
        <v>4.41</v>
      </c>
      <c r="AH739" s="77">
        <f>IF(AND(M739&lt;Variables!$G$6,M739&gt;Variables!$G$5),0,1)</f>
        <v>0</v>
      </c>
      <c r="AI739" s="77">
        <f t="shared" si="22"/>
        <v>1</v>
      </c>
      <c r="AJ739" s="77">
        <f>IF(I739&gt;Variables!$G$7,0,1)</f>
        <v>1</v>
      </c>
      <c r="AK739" s="77">
        <f>IF(F739&gt;Variables!$G$8,0,1)</f>
        <v>0</v>
      </c>
      <c r="AL739" s="77">
        <f>IF(G739&gt;Variables!$G$9,0,1)</f>
        <v>1</v>
      </c>
      <c r="AM739" s="77">
        <f>IF(AND(K739&gt;Variables!$G$10,K739&lt;Variables!$G$11),0,1)</f>
        <v>1</v>
      </c>
      <c r="AN739" s="77">
        <f>IF(H739&lt;Variables!$G$13,1,0)</f>
        <v>1</v>
      </c>
      <c r="AO739" s="77">
        <f>IF(R739&lt;Variables!$G$12,0,1)</f>
        <v>1</v>
      </c>
      <c r="AP739" s="78">
        <f t="shared" si="23"/>
        <v>1</v>
      </c>
      <c r="AQ739" s="77">
        <f>IF(V739&lt;Variables!$G$15,1,0)</f>
        <v>1</v>
      </c>
      <c r="AR739">
        <v>0</v>
      </c>
      <c r="AS739">
        <v>0</v>
      </c>
      <c r="AT739">
        <v>1</v>
      </c>
      <c r="AU739">
        <v>0</v>
      </c>
      <c r="BA739">
        <v>-2.25</v>
      </c>
    </row>
    <row r="740" spans="3:53" x14ac:dyDescent="0.25">
      <c r="C740" t="s">
        <v>258</v>
      </c>
      <c r="D740" t="s">
        <v>217</v>
      </c>
      <c r="E740">
        <v>11.16</v>
      </c>
      <c r="F740">
        <v>27.1</v>
      </c>
      <c r="G740">
        <v>1.73</v>
      </c>
      <c r="H740">
        <v>124.89</v>
      </c>
      <c r="I740">
        <v>-15.85</v>
      </c>
      <c r="J740" t="s">
        <v>75</v>
      </c>
      <c r="K740">
        <v>45.2</v>
      </c>
      <c r="L740">
        <v>11.18722777777778</v>
      </c>
      <c r="M740">
        <v>2.4780242945692119E-2</v>
      </c>
      <c r="N740">
        <v>11.67293125</v>
      </c>
      <c r="O740">
        <v>-4.137189191446665</v>
      </c>
      <c r="P740">
        <v>3750000</v>
      </c>
      <c r="Q740">
        <v>283960</v>
      </c>
      <c r="R740">
        <v>13.21</v>
      </c>
      <c r="S740">
        <v>21.684999999999999</v>
      </c>
      <c r="T740">
        <v>6.4960000000000004</v>
      </c>
      <c r="U740">
        <v>13.082000000000001</v>
      </c>
      <c r="V740">
        <v>2.3169712273232221</v>
      </c>
      <c r="AC740">
        <v>12.299899999999999</v>
      </c>
      <c r="AD740">
        <v>10.6</v>
      </c>
      <c r="AH740" s="77">
        <f>IF(AND(M740&lt;Variables!$G$6,M740&gt;Variables!$G$5),0,1)</f>
        <v>1</v>
      </c>
      <c r="AI740" s="77">
        <f t="shared" si="22"/>
        <v>1</v>
      </c>
      <c r="AJ740" s="77">
        <f>IF(I740&gt;Variables!$G$7,0,1)</f>
        <v>1</v>
      </c>
      <c r="AK740" s="77">
        <f>IF(F740&gt;Variables!$G$8,0,1)</f>
        <v>0</v>
      </c>
      <c r="AL740" s="77">
        <f>IF(G740&gt;Variables!$G$9,0,1)</f>
        <v>1</v>
      </c>
      <c r="AM740" s="77">
        <f>IF(AND(K740&gt;Variables!$G$10,K740&lt;Variables!$G$11),0,1)</f>
        <v>1</v>
      </c>
      <c r="AN740" s="77">
        <f>IF(H740&lt;Variables!$G$13,1,0)</f>
        <v>1</v>
      </c>
      <c r="AO740" s="77">
        <f>IF(R740&lt;Variables!$G$12,0,1)</f>
        <v>1</v>
      </c>
      <c r="AP740" s="78">
        <f t="shared" si="23"/>
        <v>1</v>
      </c>
      <c r="AQ740" s="77">
        <f>IF(V740&lt;Variables!$G$15,1,0)</f>
        <v>1</v>
      </c>
      <c r="AR740">
        <v>0</v>
      </c>
      <c r="AS740">
        <v>0</v>
      </c>
      <c r="AT740">
        <v>1</v>
      </c>
      <c r="AU740">
        <v>0</v>
      </c>
      <c r="BA740">
        <v>-2.25</v>
      </c>
    </row>
    <row r="741" spans="3:53" x14ac:dyDescent="0.25">
      <c r="C741" t="s">
        <v>258</v>
      </c>
      <c r="D741" t="s">
        <v>200</v>
      </c>
      <c r="E741">
        <v>16.59</v>
      </c>
      <c r="F741">
        <v>27.73</v>
      </c>
      <c r="G741">
        <v>16.670000000000002</v>
      </c>
      <c r="H741">
        <v>306.89</v>
      </c>
      <c r="I741">
        <v>-1E-3</v>
      </c>
      <c r="J741" t="s">
        <v>75</v>
      </c>
      <c r="K741">
        <v>29.01</v>
      </c>
      <c r="L741">
        <v>18.74845454545455</v>
      </c>
      <c r="M741">
        <v>-6.6589731032376029</v>
      </c>
      <c r="N741">
        <v>21.654355555555561</v>
      </c>
      <c r="O741">
        <v>-19.18484964790251</v>
      </c>
      <c r="P741">
        <v>1420000</v>
      </c>
      <c r="Q741">
        <v>6440</v>
      </c>
      <c r="R741">
        <v>220.5</v>
      </c>
      <c r="S741">
        <v>21.684999999999999</v>
      </c>
      <c r="T741">
        <v>6.4960000000000004</v>
      </c>
      <c r="U741">
        <v>13.082000000000001</v>
      </c>
      <c r="V741">
        <v>1.9190158110622451</v>
      </c>
      <c r="AC741">
        <v>20</v>
      </c>
      <c r="AD741">
        <v>11.77</v>
      </c>
      <c r="AH741" s="77">
        <f>IF(AND(M741&lt;Variables!$G$6,M741&gt;Variables!$G$5),0,1)</f>
        <v>0</v>
      </c>
      <c r="AI741" s="77">
        <f t="shared" si="22"/>
        <v>1</v>
      </c>
      <c r="AJ741" s="77">
        <f>IF(I741&gt;Variables!$G$7,0,1)</f>
        <v>1</v>
      </c>
      <c r="AK741" s="77">
        <f>IF(F741&gt;Variables!$G$8,0,1)</f>
        <v>0</v>
      </c>
      <c r="AL741" s="77">
        <f>IF(G741&gt;Variables!$G$9,0,1)</f>
        <v>0</v>
      </c>
      <c r="AM741" s="77">
        <f>IF(AND(K741&gt;Variables!$G$10,K741&lt;Variables!$G$11),0,1)</f>
        <v>1</v>
      </c>
      <c r="AN741" s="77">
        <f>IF(H741&lt;Variables!$G$13,1,0)</f>
        <v>1</v>
      </c>
      <c r="AO741" s="77">
        <f>IF(R741&lt;Variables!$G$12,0,1)</f>
        <v>1</v>
      </c>
      <c r="AP741" s="78">
        <f t="shared" si="23"/>
        <v>1</v>
      </c>
      <c r="AQ741" s="77">
        <f>IF(V741&lt;Variables!$G$15,1,0)</f>
        <v>1</v>
      </c>
      <c r="AR741">
        <v>1</v>
      </c>
      <c r="AS741">
        <v>0</v>
      </c>
      <c r="AT741">
        <v>0</v>
      </c>
      <c r="AU741">
        <v>0</v>
      </c>
      <c r="BA741">
        <v>2</v>
      </c>
    </row>
    <row r="742" spans="3:53" x14ac:dyDescent="0.25">
      <c r="C742" t="s">
        <v>258</v>
      </c>
      <c r="D742" t="s">
        <v>182</v>
      </c>
      <c r="E742">
        <v>28.75</v>
      </c>
      <c r="F742">
        <v>7.51</v>
      </c>
      <c r="G742">
        <v>0.92</v>
      </c>
      <c r="H742">
        <v>-99999</v>
      </c>
      <c r="I742">
        <v>5.165</v>
      </c>
      <c r="J742" t="s">
        <v>75</v>
      </c>
      <c r="K742">
        <v>37.43</v>
      </c>
      <c r="L742">
        <v>28.712454545454541</v>
      </c>
      <c r="M742">
        <v>-0.18268917194628589</v>
      </c>
      <c r="N742">
        <v>28.795570000000001</v>
      </c>
      <c r="O742">
        <v>-0.47080158510492331</v>
      </c>
      <c r="P742">
        <v>168352</v>
      </c>
      <c r="Q742">
        <v>193031</v>
      </c>
      <c r="R742">
        <v>0.87</v>
      </c>
      <c r="S742">
        <v>21.684999999999999</v>
      </c>
      <c r="T742">
        <v>6.4960000000000004</v>
      </c>
      <c r="U742">
        <v>13.082000000000001</v>
      </c>
      <c r="V742">
        <v>2.2348927069203421</v>
      </c>
      <c r="AC742">
        <v>28.95</v>
      </c>
      <c r="AD742">
        <v>28.58</v>
      </c>
      <c r="AH742" s="77">
        <f>IF(AND(M742&lt;Variables!$G$6,M742&gt;Variables!$G$5),0,1)</f>
        <v>1</v>
      </c>
      <c r="AI742" s="77">
        <f t="shared" si="22"/>
        <v>1</v>
      </c>
      <c r="AJ742" s="77">
        <f>IF(I742&gt;Variables!$G$7,0,1)</f>
        <v>1</v>
      </c>
      <c r="AK742" s="77">
        <f>IF(F742&gt;Variables!$G$8,0,1)</f>
        <v>1</v>
      </c>
      <c r="AL742" s="77">
        <f>IF(G742&gt;Variables!$G$9,0,1)</f>
        <v>1</v>
      </c>
      <c r="AM742" s="77">
        <f>IF(AND(K742&gt;Variables!$G$10,K742&lt;Variables!$G$11),0,1)</f>
        <v>1</v>
      </c>
      <c r="AN742" s="77">
        <f>IF(H742&lt;Variables!$G$13,1,0)</f>
        <v>1</v>
      </c>
      <c r="AO742" s="77">
        <f>IF(R742&lt;Variables!$G$12,0,1)</f>
        <v>0</v>
      </c>
      <c r="AP742" s="78">
        <f t="shared" si="23"/>
        <v>1</v>
      </c>
      <c r="AQ742" s="77">
        <f>IF(V742&lt;Variables!$G$15,1,0)</f>
        <v>1</v>
      </c>
      <c r="AR742">
        <v>0</v>
      </c>
      <c r="AS742">
        <v>0</v>
      </c>
      <c r="AT742">
        <v>0</v>
      </c>
      <c r="AU742">
        <v>1</v>
      </c>
      <c r="BA742">
        <v>0.15</v>
      </c>
    </row>
    <row r="743" spans="3:53" x14ac:dyDescent="0.25">
      <c r="C743" t="s">
        <v>258</v>
      </c>
      <c r="D743" t="s">
        <v>212</v>
      </c>
      <c r="E743">
        <v>4.16</v>
      </c>
      <c r="F743">
        <v>26.9</v>
      </c>
      <c r="G743">
        <v>-28.57</v>
      </c>
      <c r="H743">
        <v>12.78</v>
      </c>
      <c r="I743">
        <v>-7.0000000000000001E-3</v>
      </c>
      <c r="J743" t="s">
        <v>74</v>
      </c>
      <c r="K743">
        <v>44.62</v>
      </c>
      <c r="L743">
        <v>4.1337050000000009</v>
      </c>
      <c r="M743">
        <v>-0.12591609706065171</v>
      </c>
      <c r="N743">
        <v>4.1968000000000014</v>
      </c>
      <c r="O743">
        <v>-1.627430423179582</v>
      </c>
      <c r="P743">
        <v>66230000.000000007</v>
      </c>
      <c r="Q743">
        <v>441580</v>
      </c>
      <c r="R743">
        <v>149.97999999999999</v>
      </c>
      <c r="S743">
        <v>21.684999999999999</v>
      </c>
      <c r="T743">
        <v>6.4960000000000004</v>
      </c>
      <c r="U743">
        <v>13.082000000000001</v>
      </c>
      <c r="V743">
        <v>2.3125806047204631</v>
      </c>
      <c r="AC743">
        <v>4.3600000000000003</v>
      </c>
      <c r="AD743">
        <v>3.91</v>
      </c>
      <c r="AH743" s="77">
        <f>IF(AND(M743&lt;Variables!$G$6,M743&gt;Variables!$G$5),0,1)</f>
        <v>1</v>
      </c>
      <c r="AI743" s="77">
        <f t="shared" si="22"/>
        <v>1</v>
      </c>
      <c r="AJ743" s="77">
        <f>IF(I743&gt;Variables!$G$7,0,1)</f>
        <v>1</v>
      </c>
      <c r="AK743" s="77">
        <f>IF(F743&gt;Variables!$G$8,0,1)</f>
        <v>0</v>
      </c>
      <c r="AL743" s="77">
        <f>IF(G743&gt;Variables!$G$9,0,1)</f>
        <v>1</v>
      </c>
      <c r="AM743" s="77">
        <f>IF(AND(K743&gt;Variables!$G$10,K743&lt;Variables!$G$11),0,1)</f>
        <v>1</v>
      </c>
      <c r="AN743" s="77">
        <f>IF(H743&lt;Variables!$G$13,1,0)</f>
        <v>1</v>
      </c>
      <c r="AO743" s="77">
        <f>IF(R743&lt;Variables!$G$12,0,1)</f>
        <v>1</v>
      </c>
      <c r="AP743" s="78">
        <f t="shared" si="23"/>
        <v>0</v>
      </c>
      <c r="AQ743" s="77">
        <f>IF(V743&lt;Variables!$G$15,1,0)</f>
        <v>1</v>
      </c>
      <c r="AR743">
        <v>1</v>
      </c>
      <c r="AS743">
        <v>0</v>
      </c>
      <c r="AT743">
        <v>0</v>
      </c>
      <c r="AU743">
        <v>0</v>
      </c>
      <c r="BA743">
        <v>2</v>
      </c>
    </row>
    <row r="744" spans="3:53" x14ac:dyDescent="0.25">
      <c r="C744" t="s">
        <v>258</v>
      </c>
      <c r="D744" t="s">
        <v>129</v>
      </c>
      <c r="E744">
        <v>59.08</v>
      </c>
      <c r="F744">
        <v>6.62</v>
      </c>
      <c r="G744">
        <v>9.31</v>
      </c>
      <c r="H744">
        <v>23990</v>
      </c>
      <c r="I744">
        <v>82967.611000000004</v>
      </c>
      <c r="J744" t="s">
        <v>75</v>
      </c>
      <c r="K744">
        <v>43.91</v>
      </c>
      <c r="L744">
        <v>59.277199999999993</v>
      </c>
      <c r="M744">
        <v>-0.41702374606086712</v>
      </c>
      <c r="N744">
        <v>59.85954000000001</v>
      </c>
      <c r="O744">
        <v>-1.3858108498662181</v>
      </c>
      <c r="P744">
        <v>158999000</v>
      </c>
      <c r="Q744">
        <v>146893000</v>
      </c>
      <c r="R744">
        <v>1.08</v>
      </c>
      <c r="S744">
        <v>21.684999999999999</v>
      </c>
      <c r="T744">
        <v>6.4960000000000004</v>
      </c>
      <c r="U744">
        <v>13.082000000000001</v>
      </c>
      <c r="V744">
        <v>2.3074156371137642</v>
      </c>
      <c r="AC744">
        <v>63.83</v>
      </c>
      <c r="AD744">
        <v>58.73</v>
      </c>
      <c r="AH744" s="77">
        <f>IF(AND(M744&lt;Variables!$G$6,M744&gt;Variables!$G$5),0,1)</f>
        <v>1</v>
      </c>
      <c r="AI744" s="77">
        <f t="shared" si="22"/>
        <v>1</v>
      </c>
      <c r="AJ744" s="77">
        <f>IF(I744&gt;Variables!$G$7,0,1)</f>
        <v>0</v>
      </c>
      <c r="AK744" s="77">
        <f>IF(F744&gt;Variables!$G$8,0,1)</f>
        <v>1</v>
      </c>
      <c r="AL744" s="77">
        <f>IF(G744&gt;Variables!$G$9,0,1)</f>
        <v>1</v>
      </c>
      <c r="AM744" s="77">
        <f>IF(AND(K744&gt;Variables!$G$10,K744&lt;Variables!$G$11),0,1)</f>
        <v>1</v>
      </c>
      <c r="AN744" s="77">
        <f>IF(H744&lt;Variables!$G$13,1,0)</f>
        <v>0</v>
      </c>
      <c r="AO744" s="77">
        <f>IF(R744&lt;Variables!$G$12,0,1)</f>
        <v>0</v>
      </c>
      <c r="AP744" s="78">
        <f t="shared" si="23"/>
        <v>1</v>
      </c>
      <c r="AQ744" s="77">
        <f>IF(V744&lt;Variables!$G$15,1,0)</f>
        <v>1</v>
      </c>
      <c r="AR744">
        <v>1</v>
      </c>
      <c r="AS744">
        <v>0</v>
      </c>
      <c r="AT744">
        <v>0</v>
      </c>
      <c r="AU744">
        <v>0</v>
      </c>
      <c r="BA744">
        <v>2</v>
      </c>
    </row>
    <row r="745" spans="3:53" x14ac:dyDescent="0.25">
      <c r="C745" t="s">
        <v>258</v>
      </c>
      <c r="D745" t="s">
        <v>175</v>
      </c>
      <c r="E745">
        <v>57.73</v>
      </c>
      <c r="F745">
        <v>7.89</v>
      </c>
      <c r="G745">
        <v>0.73</v>
      </c>
      <c r="H745">
        <v>-99999</v>
      </c>
      <c r="I745">
        <v>5.665</v>
      </c>
      <c r="J745" t="s">
        <v>75</v>
      </c>
      <c r="K745">
        <v>44.23</v>
      </c>
      <c r="L745">
        <v>57.554999999999993</v>
      </c>
      <c r="M745">
        <v>6.0811397793433773E-2</v>
      </c>
      <c r="N745">
        <v>57.722591666666673</v>
      </c>
      <c r="O745">
        <v>-0.22970497830788009</v>
      </c>
      <c r="P745">
        <v>190967</v>
      </c>
      <c r="Q745">
        <v>208562</v>
      </c>
      <c r="R745">
        <v>0.92</v>
      </c>
      <c r="S745">
        <v>21.684999999999999</v>
      </c>
      <c r="T745">
        <v>6.4960000000000004</v>
      </c>
      <c r="U745">
        <v>13.082000000000001</v>
      </c>
      <c r="V745">
        <v>2.3066550501954648</v>
      </c>
      <c r="AC745">
        <v>57.92</v>
      </c>
      <c r="AD745">
        <v>57.44</v>
      </c>
      <c r="AH745" s="77">
        <f>IF(AND(M745&lt;Variables!$G$6,M745&gt;Variables!$G$5),0,1)</f>
        <v>1</v>
      </c>
      <c r="AI745" s="77">
        <f t="shared" si="22"/>
        <v>1</v>
      </c>
      <c r="AJ745" s="77">
        <f>IF(I745&gt;Variables!$G$7,0,1)</f>
        <v>1</v>
      </c>
      <c r="AK745" s="77">
        <f>IF(F745&gt;Variables!$G$8,0,1)</f>
        <v>1</v>
      </c>
      <c r="AL745" s="77">
        <f>IF(G745&gt;Variables!$G$9,0,1)</f>
        <v>1</v>
      </c>
      <c r="AM745" s="77">
        <f>IF(AND(K745&gt;Variables!$G$10,K745&lt;Variables!$G$11),0,1)</f>
        <v>1</v>
      </c>
      <c r="AN745" s="77">
        <f>IF(H745&lt;Variables!$G$13,1,0)</f>
        <v>1</v>
      </c>
      <c r="AO745" s="77">
        <f>IF(R745&lt;Variables!$G$12,0,1)</f>
        <v>0</v>
      </c>
      <c r="AP745" s="78">
        <f t="shared" si="23"/>
        <v>1</v>
      </c>
      <c r="AQ745" s="77">
        <f>IF(V745&lt;Variables!$G$15,1,0)</f>
        <v>1</v>
      </c>
      <c r="AR745">
        <v>0</v>
      </c>
      <c r="AS745">
        <v>0</v>
      </c>
      <c r="AT745">
        <v>0</v>
      </c>
      <c r="AU745">
        <v>0</v>
      </c>
      <c r="BA745">
        <v>0</v>
      </c>
    </row>
    <row r="746" spans="3:53" x14ac:dyDescent="0.25">
      <c r="C746" t="s">
        <v>258</v>
      </c>
      <c r="D746" t="s">
        <v>125</v>
      </c>
      <c r="E746">
        <v>176.86</v>
      </c>
      <c r="F746">
        <v>5.86</v>
      </c>
      <c r="G746">
        <v>6.31</v>
      </c>
      <c r="H746">
        <v>11140</v>
      </c>
      <c r="I746">
        <v>5.1999999999999998E-2</v>
      </c>
      <c r="J746" t="s">
        <v>75</v>
      </c>
      <c r="K746">
        <v>52.5</v>
      </c>
      <c r="L746">
        <v>176.23391000000001</v>
      </c>
      <c r="M746">
        <v>6.0198403360637642E-2</v>
      </c>
      <c r="N746">
        <v>176.219864</v>
      </c>
      <c r="O746">
        <v>6.8173926181233857E-2</v>
      </c>
      <c r="P746">
        <v>416852</v>
      </c>
      <c r="Q746">
        <v>663253</v>
      </c>
      <c r="R746">
        <v>0.63</v>
      </c>
      <c r="S746">
        <v>21.684999999999999</v>
      </c>
      <c r="T746">
        <v>6.4960000000000004</v>
      </c>
      <c r="U746">
        <v>13.082000000000001</v>
      </c>
      <c r="V746">
        <v>2.390900209040359</v>
      </c>
      <c r="AC746">
        <v>180.74</v>
      </c>
      <c r="AD746">
        <v>176</v>
      </c>
      <c r="AH746" s="77">
        <f>IF(AND(M746&lt;Variables!$G$6,M746&gt;Variables!$G$5),0,1)</f>
        <v>1</v>
      </c>
      <c r="AI746" s="77">
        <f t="shared" si="22"/>
        <v>0</v>
      </c>
      <c r="AJ746" s="77">
        <f>IF(I746&gt;Variables!$G$7,0,1)</f>
        <v>1</v>
      </c>
      <c r="AK746" s="77">
        <f>IF(F746&gt;Variables!$G$8,0,1)</f>
        <v>1</v>
      </c>
      <c r="AL746" s="77">
        <f>IF(G746&gt;Variables!$G$9,0,1)</f>
        <v>1</v>
      </c>
      <c r="AM746" s="77">
        <f>IF(AND(K746&gt;Variables!$G$10,K746&lt;Variables!$G$11),0,1)</f>
        <v>1</v>
      </c>
      <c r="AN746" s="77">
        <f>IF(H746&lt;Variables!$G$13,1,0)</f>
        <v>0</v>
      </c>
      <c r="AO746" s="77">
        <f>IF(R746&lt;Variables!$G$12,0,1)</f>
        <v>0</v>
      </c>
      <c r="AP746" s="78">
        <f t="shared" si="23"/>
        <v>1</v>
      </c>
      <c r="AQ746" s="77">
        <f>IF(V746&lt;Variables!$G$15,1,0)</f>
        <v>1</v>
      </c>
      <c r="AR746">
        <v>1</v>
      </c>
      <c r="AS746">
        <v>0</v>
      </c>
      <c r="AT746">
        <v>0</v>
      </c>
      <c r="AU746">
        <v>0</v>
      </c>
      <c r="BA746">
        <v>1.34</v>
      </c>
    </row>
    <row r="747" spans="3:53" x14ac:dyDescent="0.25">
      <c r="C747" t="s">
        <v>258</v>
      </c>
      <c r="D747" t="s">
        <v>240</v>
      </c>
      <c r="E747">
        <v>32.15</v>
      </c>
      <c r="F747">
        <v>6.07</v>
      </c>
      <c r="G747">
        <v>7.51</v>
      </c>
      <c r="H747">
        <v>6330</v>
      </c>
      <c r="I747">
        <v>-47.832999999999998</v>
      </c>
      <c r="J747" t="s">
        <v>75</v>
      </c>
      <c r="K747">
        <v>39.36</v>
      </c>
      <c r="L747">
        <v>32.156975000000003</v>
      </c>
      <c r="M747">
        <v>-0.33266499725178</v>
      </c>
      <c r="N747">
        <v>32.412480000000002</v>
      </c>
      <c r="O747">
        <v>-1.1183346661533</v>
      </c>
      <c r="P747">
        <v>2263000</v>
      </c>
      <c r="Q747">
        <v>3646000</v>
      </c>
      <c r="R747">
        <v>0.62</v>
      </c>
      <c r="S747">
        <v>21.684999999999999</v>
      </c>
      <c r="T747">
        <v>6.4960000000000004</v>
      </c>
      <c r="U747">
        <v>13.082000000000001</v>
      </c>
      <c r="V747">
        <v>2.255196653440195</v>
      </c>
      <c r="AC747">
        <v>32.808900000000001</v>
      </c>
      <c r="AD747">
        <v>31.94</v>
      </c>
      <c r="AH747" s="77">
        <f>IF(AND(M747&lt;Variables!$G$6,M747&gt;Variables!$G$5),0,1)</f>
        <v>1</v>
      </c>
      <c r="AI747" s="77">
        <f t="shared" si="22"/>
        <v>1</v>
      </c>
      <c r="AJ747" s="77">
        <f>IF(I747&gt;Variables!$G$7,0,1)</f>
        <v>1</v>
      </c>
      <c r="AK747" s="77">
        <f>IF(F747&gt;Variables!$G$8,0,1)</f>
        <v>1</v>
      </c>
      <c r="AL747" s="77">
        <f>IF(G747&gt;Variables!$G$9,0,1)</f>
        <v>1</v>
      </c>
      <c r="AM747" s="77">
        <f>IF(AND(K747&gt;Variables!$G$10,K747&lt;Variables!$G$11),0,1)</f>
        <v>1</v>
      </c>
      <c r="AN747" s="77">
        <f>IF(H747&lt;Variables!$G$13,1,0)</f>
        <v>0</v>
      </c>
      <c r="AO747" s="77">
        <f>IF(R747&lt;Variables!$G$12,0,1)</f>
        <v>0</v>
      </c>
      <c r="AP747" s="78">
        <f t="shared" si="23"/>
        <v>1</v>
      </c>
      <c r="AQ747" s="77">
        <f>IF(V747&lt;Variables!$G$15,1,0)</f>
        <v>1</v>
      </c>
      <c r="AR747">
        <v>0</v>
      </c>
      <c r="AS747">
        <v>1</v>
      </c>
      <c r="AT747">
        <v>0</v>
      </c>
      <c r="AU747">
        <v>0</v>
      </c>
      <c r="BA747">
        <v>1.1499999999999999</v>
      </c>
    </row>
    <row r="748" spans="3:53" x14ac:dyDescent="0.25">
      <c r="C748" t="s">
        <v>258</v>
      </c>
      <c r="D748" t="s">
        <v>166</v>
      </c>
      <c r="E748">
        <v>53.08</v>
      </c>
      <c r="F748">
        <v>6.67</v>
      </c>
      <c r="G748">
        <v>6.85</v>
      </c>
      <c r="H748">
        <v>8010</v>
      </c>
      <c r="I748">
        <v>197.947</v>
      </c>
      <c r="J748" t="s">
        <v>75</v>
      </c>
      <c r="K748">
        <v>30.97</v>
      </c>
      <c r="L748">
        <v>53.315130000000003</v>
      </c>
      <c r="M748">
        <v>-0.87241651666233389</v>
      </c>
      <c r="N748">
        <v>53.785629999999991</v>
      </c>
      <c r="O748">
        <v>-1.7395538548121301</v>
      </c>
      <c r="P748">
        <v>2524000</v>
      </c>
      <c r="Q748">
        <v>1484000</v>
      </c>
      <c r="R748">
        <v>1.7</v>
      </c>
      <c r="S748">
        <v>21.684999999999999</v>
      </c>
      <c r="T748">
        <v>6.4960000000000004</v>
      </c>
      <c r="U748">
        <v>13.082000000000001</v>
      </c>
      <c r="V748">
        <v>2.144585204163922</v>
      </c>
      <c r="AC748">
        <v>54.38</v>
      </c>
      <c r="AD748">
        <v>52.52</v>
      </c>
      <c r="AH748" s="77">
        <f>IF(AND(M748&lt;Variables!$G$6,M748&gt;Variables!$G$5),0,1)</f>
        <v>1</v>
      </c>
      <c r="AI748" s="77">
        <f t="shared" si="22"/>
        <v>1</v>
      </c>
      <c r="AJ748" s="77">
        <f>IF(I748&gt;Variables!$G$7,0,1)</f>
        <v>0</v>
      </c>
      <c r="AK748" s="77">
        <f>IF(F748&gt;Variables!$G$8,0,1)</f>
        <v>1</v>
      </c>
      <c r="AL748" s="77">
        <f>IF(G748&gt;Variables!$G$9,0,1)</f>
        <v>1</v>
      </c>
      <c r="AM748" s="77">
        <f>IF(AND(K748&gt;Variables!$G$10,K748&lt;Variables!$G$11),0,1)</f>
        <v>1</v>
      </c>
      <c r="AN748" s="77">
        <f>IF(H748&lt;Variables!$G$13,1,0)</f>
        <v>0</v>
      </c>
      <c r="AO748" s="77">
        <f>IF(R748&lt;Variables!$G$12,0,1)</f>
        <v>0</v>
      </c>
      <c r="AP748" s="78">
        <f t="shared" si="23"/>
        <v>1</v>
      </c>
      <c r="AQ748" s="77">
        <f>IF(V748&lt;Variables!$G$15,1,0)</f>
        <v>1</v>
      </c>
      <c r="AR748">
        <v>1</v>
      </c>
      <c r="AS748">
        <v>0</v>
      </c>
      <c r="AT748">
        <v>0</v>
      </c>
      <c r="AU748">
        <v>0</v>
      </c>
      <c r="BA748">
        <v>1.43</v>
      </c>
    </row>
    <row r="749" spans="3:53" x14ac:dyDescent="0.25">
      <c r="C749" t="s">
        <v>258</v>
      </c>
      <c r="D749" t="s">
        <v>83</v>
      </c>
      <c r="E749">
        <v>30.58</v>
      </c>
      <c r="F749">
        <v>7.39</v>
      </c>
      <c r="G749">
        <v>6.35</v>
      </c>
      <c r="H749">
        <v>24680</v>
      </c>
      <c r="I749">
        <v>1.3919999999999999</v>
      </c>
      <c r="J749" t="s">
        <v>75</v>
      </c>
      <c r="K749">
        <v>43.81</v>
      </c>
      <c r="L749">
        <v>30.493559999999999</v>
      </c>
      <c r="M749">
        <v>-1.200253430561584E-2</v>
      </c>
      <c r="N749">
        <v>30.784669999999998</v>
      </c>
      <c r="O749">
        <v>-0.9575220393787014</v>
      </c>
      <c r="P749">
        <v>16735000</v>
      </c>
      <c r="Q749">
        <v>13870000</v>
      </c>
      <c r="R749">
        <v>1.21</v>
      </c>
      <c r="S749">
        <v>21.684999999999999</v>
      </c>
      <c r="T749">
        <v>6.4960000000000004</v>
      </c>
      <c r="U749">
        <v>13.082000000000001</v>
      </c>
      <c r="V749">
        <v>2.3029690999468739</v>
      </c>
      <c r="AC749">
        <v>31</v>
      </c>
      <c r="AD749">
        <v>30.38</v>
      </c>
      <c r="AH749" s="77">
        <f>IF(AND(M749&lt;Variables!$G$6,M749&gt;Variables!$G$5),0,1)</f>
        <v>1</v>
      </c>
      <c r="AI749" s="77">
        <f t="shared" si="22"/>
        <v>1</v>
      </c>
      <c r="AJ749" s="77">
        <f>IF(I749&gt;Variables!$G$7,0,1)</f>
        <v>1</v>
      </c>
      <c r="AK749" s="77">
        <f>IF(F749&gt;Variables!$G$8,0,1)</f>
        <v>1</v>
      </c>
      <c r="AL749" s="77">
        <f>IF(G749&gt;Variables!$G$9,0,1)</f>
        <v>1</v>
      </c>
      <c r="AM749" s="77">
        <f>IF(AND(K749&gt;Variables!$G$10,K749&lt;Variables!$G$11),0,1)</f>
        <v>1</v>
      </c>
      <c r="AN749" s="77">
        <f>IF(H749&lt;Variables!$G$13,1,0)</f>
        <v>0</v>
      </c>
      <c r="AO749" s="77">
        <f>IF(R749&lt;Variables!$G$12,0,1)</f>
        <v>0</v>
      </c>
      <c r="AP749" s="78">
        <f t="shared" si="23"/>
        <v>1</v>
      </c>
      <c r="AQ749" s="77">
        <f>IF(V749&lt;Variables!$G$15,1,0)</f>
        <v>1</v>
      </c>
      <c r="AR749">
        <v>1</v>
      </c>
      <c r="AS749">
        <v>0</v>
      </c>
      <c r="AT749">
        <v>0</v>
      </c>
      <c r="AU749">
        <v>0</v>
      </c>
      <c r="BA749">
        <v>1.29</v>
      </c>
    </row>
    <row r="750" spans="3:53" x14ac:dyDescent="0.25">
      <c r="C750" t="s">
        <v>258</v>
      </c>
      <c r="D750" t="s">
        <v>257</v>
      </c>
      <c r="E750">
        <v>124.57</v>
      </c>
      <c r="F750">
        <v>5.9</v>
      </c>
      <c r="G750">
        <v>6.96</v>
      </c>
      <c r="H750">
        <v>11810</v>
      </c>
      <c r="I750">
        <v>-40.837000000000003</v>
      </c>
      <c r="J750" t="s">
        <v>75</v>
      </c>
      <c r="K750">
        <v>44.43</v>
      </c>
      <c r="L750">
        <v>124.318</v>
      </c>
      <c r="M750">
        <v>-9.8939815634114817E-2</v>
      </c>
      <c r="N750">
        <v>124.48346938775509</v>
      </c>
      <c r="O750">
        <v>-0.2317330880749548</v>
      </c>
      <c r="P750">
        <v>489558</v>
      </c>
      <c r="Q750">
        <v>929892</v>
      </c>
      <c r="R750">
        <v>0.53</v>
      </c>
      <c r="S750">
        <v>21.684999999999999</v>
      </c>
      <c r="T750">
        <v>6.4960000000000004</v>
      </c>
      <c r="U750">
        <v>13.082000000000001</v>
      </c>
      <c r="V750">
        <v>2.3102756735018262</v>
      </c>
      <c r="AC750">
        <v>125.88</v>
      </c>
      <c r="AD750">
        <v>123.3</v>
      </c>
      <c r="AH750" s="77">
        <f>IF(AND(M750&lt;Variables!$G$6,M750&gt;Variables!$G$5),0,1)</f>
        <v>1</v>
      </c>
      <c r="AI750" s="77">
        <f t="shared" si="22"/>
        <v>1</v>
      </c>
      <c r="AJ750" s="77">
        <f>IF(I750&gt;Variables!$G$7,0,1)</f>
        <v>1</v>
      </c>
      <c r="AK750" s="77">
        <f>IF(F750&gt;Variables!$G$8,0,1)</f>
        <v>1</v>
      </c>
      <c r="AL750" s="77">
        <f>IF(G750&gt;Variables!$G$9,0,1)</f>
        <v>1</v>
      </c>
      <c r="AM750" s="77">
        <f>IF(AND(K750&gt;Variables!$G$10,K750&lt;Variables!$G$11),0,1)</f>
        <v>1</v>
      </c>
      <c r="AN750" s="77">
        <f>IF(H750&lt;Variables!$G$13,1,0)</f>
        <v>0</v>
      </c>
      <c r="AO750" s="77">
        <f>IF(R750&lt;Variables!$G$12,0,1)</f>
        <v>0</v>
      </c>
      <c r="AP750" s="78">
        <f t="shared" si="23"/>
        <v>1</v>
      </c>
      <c r="AQ750" s="77">
        <f>IF(V750&lt;Variables!$G$15,1,0)</f>
        <v>1</v>
      </c>
      <c r="AR750">
        <v>0</v>
      </c>
      <c r="AS750">
        <v>1</v>
      </c>
      <c r="AT750">
        <v>0</v>
      </c>
      <c r="AU750">
        <v>0</v>
      </c>
      <c r="BA750">
        <v>0.65</v>
      </c>
    </row>
    <row r="751" spans="3:53" x14ac:dyDescent="0.25">
      <c r="C751" t="s">
        <v>258</v>
      </c>
      <c r="D751" t="s">
        <v>79</v>
      </c>
      <c r="E751">
        <v>51.03</v>
      </c>
      <c r="F751">
        <v>6.54</v>
      </c>
      <c r="G751">
        <v>2.0699999999999998</v>
      </c>
      <c r="H751">
        <v>9750</v>
      </c>
      <c r="I751">
        <v>-40.073999999999998</v>
      </c>
      <c r="J751" t="s">
        <v>75</v>
      </c>
      <c r="K751">
        <v>37.07</v>
      </c>
      <c r="L751">
        <v>51.243664999999993</v>
      </c>
      <c r="M751">
        <v>-0.80725100361183699</v>
      </c>
      <c r="N751">
        <v>51.232973999999992</v>
      </c>
      <c r="O751">
        <v>-0.78655203580411581</v>
      </c>
      <c r="P751">
        <v>16138000</v>
      </c>
      <c r="Q751">
        <v>6236000</v>
      </c>
      <c r="R751">
        <v>2.59</v>
      </c>
      <c r="S751">
        <v>21.684999999999999</v>
      </c>
      <c r="T751">
        <v>6.4960000000000004</v>
      </c>
      <c r="U751">
        <v>13.082000000000001</v>
      </c>
      <c r="V751">
        <v>2.2238894882771949</v>
      </c>
      <c r="AC751">
        <v>52.55</v>
      </c>
      <c r="AD751">
        <v>50.67</v>
      </c>
      <c r="AH751" s="77">
        <f>IF(AND(M751&lt;Variables!$G$6,M751&gt;Variables!$G$5),0,1)</f>
        <v>1</v>
      </c>
      <c r="AI751" s="77">
        <f t="shared" si="22"/>
        <v>0</v>
      </c>
      <c r="AJ751" s="77">
        <f>IF(I751&gt;Variables!$G$7,0,1)</f>
        <v>1</v>
      </c>
      <c r="AK751" s="77">
        <f>IF(F751&gt;Variables!$G$8,0,1)</f>
        <v>1</v>
      </c>
      <c r="AL751" s="77">
        <f>IF(G751&gt;Variables!$G$9,0,1)</f>
        <v>1</v>
      </c>
      <c r="AM751" s="77">
        <f>IF(AND(K751&gt;Variables!$G$10,K751&lt;Variables!$G$11),0,1)</f>
        <v>1</v>
      </c>
      <c r="AN751" s="77">
        <f>IF(H751&lt;Variables!$G$13,1,0)</f>
        <v>0</v>
      </c>
      <c r="AO751" s="77">
        <f>IF(R751&lt;Variables!$G$12,0,1)</f>
        <v>1</v>
      </c>
      <c r="AP751" s="78">
        <f t="shared" si="23"/>
        <v>1</v>
      </c>
      <c r="AQ751" s="77">
        <f>IF(V751&lt;Variables!$G$15,1,0)</f>
        <v>1</v>
      </c>
      <c r="AR751">
        <v>1</v>
      </c>
      <c r="AS751">
        <v>0</v>
      </c>
      <c r="AT751">
        <v>0</v>
      </c>
      <c r="AU751">
        <v>0</v>
      </c>
      <c r="BA751">
        <v>1.46</v>
      </c>
    </row>
    <row r="752" spans="3:53" x14ac:dyDescent="0.25">
      <c r="C752" t="s">
        <v>258</v>
      </c>
      <c r="D752" t="s">
        <v>231</v>
      </c>
      <c r="E752">
        <v>355.82</v>
      </c>
      <c r="F752">
        <v>6.14</v>
      </c>
      <c r="G752">
        <v>5.9</v>
      </c>
      <c r="H752">
        <v>56250</v>
      </c>
      <c r="I752">
        <v>-7.0359999999999996</v>
      </c>
      <c r="J752" t="s">
        <v>75</v>
      </c>
      <c r="K752">
        <v>27.05</v>
      </c>
      <c r="L752">
        <v>357.35760999999991</v>
      </c>
      <c r="M752">
        <v>-0.72549455432050913</v>
      </c>
      <c r="N752">
        <v>359.50614400000001</v>
      </c>
      <c r="O752">
        <v>-1.318793594804327</v>
      </c>
      <c r="P752">
        <v>1923000</v>
      </c>
      <c r="Q752">
        <v>2076000</v>
      </c>
      <c r="R752">
        <v>0.93</v>
      </c>
      <c r="S752">
        <v>21.684999999999999</v>
      </c>
      <c r="T752">
        <v>6.4960000000000004</v>
      </c>
      <c r="U752">
        <v>13.082000000000001</v>
      </c>
      <c r="V752">
        <v>2.1000153695497921</v>
      </c>
      <c r="AC752">
        <v>363</v>
      </c>
      <c r="AD752">
        <v>353.6139</v>
      </c>
      <c r="AH752" s="77">
        <f>IF(AND(M752&lt;Variables!$G$6,M752&gt;Variables!$G$5),0,1)</f>
        <v>1</v>
      </c>
      <c r="AI752" s="77">
        <f t="shared" si="22"/>
        <v>1</v>
      </c>
      <c r="AJ752" s="77">
        <f>IF(I752&gt;Variables!$G$7,0,1)</f>
        <v>1</v>
      </c>
      <c r="AK752" s="77">
        <f>IF(F752&gt;Variables!$G$8,0,1)</f>
        <v>1</v>
      </c>
      <c r="AL752" s="77">
        <f>IF(G752&gt;Variables!$G$9,0,1)</f>
        <v>1</v>
      </c>
      <c r="AM752" s="77">
        <f>IF(AND(K752&gt;Variables!$G$10,K752&lt;Variables!$G$11),0,1)</f>
        <v>1</v>
      </c>
      <c r="AN752" s="77">
        <f>IF(H752&lt;Variables!$G$13,1,0)</f>
        <v>0</v>
      </c>
      <c r="AO752" s="77">
        <f>IF(R752&lt;Variables!$G$12,0,1)</f>
        <v>0</v>
      </c>
      <c r="AP752" s="78">
        <f t="shared" si="23"/>
        <v>1</v>
      </c>
      <c r="AQ752" s="77">
        <f>IF(V752&lt;Variables!$G$15,1,0)</f>
        <v>1</v>
      </c>
      <c r="AR752">
        <v>0</v>
      </c>
      <c r="AS752">
        <v>1</v>
      </c>
      <c r="AT752">
        <v>0</v>
      </c>
      <c r="AU752">
        <v>0</v>
      </c>
      <c r="BA752">
        <v>1.28</v>
      </c>
    </row>
    <row r="753" spans="3:53" x14ac:dyDescent="0.25">
      <c r="C753" t="s">
        <v>259</v>
      </c>
      <c r="D753" t="s">
        <v>125</v>
      </c>
      <c r="E753">
        <v>176.99</v>
      </c>
      <c r="F753">
        <v>6.11</v>
      </c>
      <c r="G753">
        <v>6.44</v>
      </c>
      <c r="H753">
        <v>11140</v>
      </c>
      <c r="I753">
        <v>5.2999999999999999E-2</v>
      </c>
      <c r="J753" t="s">
        <v>75</v>
      </c>
      <c r="K753">
        <v>54.91</v>
      </c>
      <c r="L753">
        <v>176.44209000000001</v>
      </c>
      <c r="M753">
        <v>6.3992667509225165E-2</v>
      </c>
      <c r="N753">
        <v>176.30846399999999</v>
      </c>
      <c r="O753">
        <v>0.13983219773271449</v>
      </c>
      <c r="P753">
        <v>436798</v>
      </c>
      <c r="Q753">
        <v>663253</v>
      </c>
      <c r="R753">
        <v>0.66</v>
      </c>
      <c r="S753">
        <v>20.219000000000001</v>
      </c>
      <c r="T753">
        <v>6.5579999999999998</v>
      </c>
      <c r="U753">
        <v>12.483599999999999</v>
      </c>
      <c r="V753">
        <v>2.4152963695000662</v>
      </c>
      <c r="AC753">
        <v>180.74</v>
      </c>
      <c r="AD753">
        <v>176</v>
      </c>
      <c r="AH753" s="77">
        <f>IF(AND(M753&lt;Variables!$G$6,M753&gt;Variables!$G$5),0,1)</f>
        <v>1</v>
      </c>
      <c r="AI753" s="77">
        <f t="shared" si="22"/>
        <v>0</v>
      </c>
      <c r="AJ753" s="77">
        <f>IF(I753&gt;Variables!$G$7,0,1)</f>
        <v>1</v>
      </c>
      <c r="AK753" s="77">
        <f>IF(F753&gt;Variables!$G$8,0,1)</f>
        <v>1</v>
      </c>
      <c r="AL753" s="77">
        <f>IF(G753&gt;Variables!$G$9,0,1)</f>
        <v>1</v>
      </c>
      <c r="AM753" s="77">
        <f>IF(AND(K753&gt;Variables!$G$10,K753&lt;Variables!$G$11),0,1)</f>
        <v>1</v>
      </c>
      <c r="AN753" s="77">
        <f>IF(H753&lt;Variables!$G$13,1,0)</f>
        <v>0</v>
      </c>
      <c r="AO753" s="77">
        <f>IF(R753&lt;Variables!$G$12,0,1)</f>
        <v>0</v>
      </c>
      <c r="AP753" s="78">
        <f t="shared" si="23"/>
        <v>1</v>
      </c>
      <c r="AQ753" s="77">
        <f>IF(V753&lt;Variables!$G$15,1,0)</f>
        <v>1</v>
      </c>
      <c r="AR753">
        <v>1</v>
      </c>
      <c r="AS753">
        <v>0</v>
      </c>
      <c r="AT753">
        <v>0</v>
      </c>
      <c r="AU753">
        <v>0</v>
      </c>
      <c r="BA753">
        <v>1.46</v>
      </c>
    </row>
    <row r="754" spans="3:53" x14ac:dyDescent="0.25">
      <c r="C754" t="s">
        <v>259</v>
      </c>
      <c r="D754" t="s">
        <v>240</v>
      </c>
      <c r="E754">
        <v>32.04</v>
      </c>
      <c r="F754">
        <v>6.34</v>
      </c>
      <c r="G754">
        <v>7.15</v>
      </c>
      <c r="H754">
        <v>6330</v>
      </c>
      <c r="I754">
        <v>-47.924999999999997</v>
      </c>
      <c r="J754" t="s">
        <v>75</v>
      </c>
      <c r="K754">
        <v>35.9</v>
      </c>
      <c r="L754">
        <v>32.086039999999997</v>
      </c>
      <c r="M754">
        <v>-0.45515121217826437</v>
      </c>
      <c r="N754">
        <v>32.344096000000008</v>
      </c>
      <c r="O754">
        <v>-1.2493655720042569</v>
      </c>
      <c r="P754">
        <v>2292000</v>
      </c>
      <c r="Q754">
        <v>3646000</v>
      </c>
      <c r="R754">
        <v>0.63</v>
      </c>
      <c r="S754">
        <v>20.219000000000001</v>
      </c>
      <c r="T754">
        <v>6.5579999999999998</v>
      </c>
      <c r="U754">
        <v>12.483599999999999</v>
      </c>
      <c r="V754">
        <v>2.214223810035767</v>
      </c>
      <c r="AC754">
        <v>32.808900000000001</v>
      </c>
      <c r="AD754">
        <v>31.94</v>
      </c>
      <c r="AH754" s="77">
        <f>IF(AND(M754&lt;Variables!$G$6,M754&gt;Variables!$G$5),0,1)</f>
        <v>1</v>
      </c>
      <c r="AI754" s="77">
        <f t="shared" si="22"/>
        <v>1</v>
      </c>
      <c r="AJ754" s="77">
        <f>IF(I754&gt;Variables!$G$7,0,1)</f>
        <v>1</v>
      </c>
      <c r="AK754" s="77">
        <f>IF(F754&gt;Variables!$G$8,0,1)</f>
        <v>1</v>
      </c>
      <c r="AL754" s="77">
        <f>IF(G754&gt;Variables!$G$9,0,1)</f>
        <v>1</v>
      </c>
      <c r="AM754" s="77">
        <f>IF(AND(K754&gt;Variables!$G$10,K754&lt;Variables!$G$11),0,1)</f>
        <v>1</v>
      </c>
      <c r="AN754" s="77">
        <f>IF(H754&lt;Variables!$G$13,1,0)</f>
        <v>0</v>
      </c>
      <c r="AO754" s="77">
        <f>IF(R754&lt;Variables!$G$12,0,1)</f>
        <v>0</v>
      </c>
      <c r="AP754" s="78">
        <f t="shared" si="23"/>
        <v>1</v>
      </c>
      <c r="AQ754" s="77">
        <f>IF(V754&lt;Variables!$G$15,1,0)</f>
        <v>1</v>
      </c>
      <c r="AR754">
        <v>0</v>
      </c>
      <c r="AS754">
        <v>1</v>
      </c>
      <c r="AT754">
        <v>0</v>
      </c>
      <c r="AU754">
        <v>0</v>
      </c>
      <c r="BA754">
        <v>1.5</v>
      </c>
    </row>
    <row r="755" spans="3:53" x14ac:dyDescent="0.25">
      <c r="C755" t="s">
        <v>259</v>
      </c>
      <c r="D755" t="s">
        <v>166</v>
      </c>
      <c r="E755">
        <v>52.8</v>
      </c>
      <c r="F755">
        <v>6.54</v>
      </c>
      <c r="G755">
        <v>6.43</v>
      </c>
      <c r="H755">
        <v>8010</v>
      </c>
      <c r="I755">
        <v>197.68199999999999</v>
      </c>
      <c r="J755" t="s">
        <v>75</v>
      </c>
      <c r="K755">
        <v>31.89</v>
      </c>
      <c r="L755">
        <v>53.155279999999998</v>
      </c>
      <c r="M755">
        <v>-0.96938629614970362</v>
      </c>
      <c r="N755">
        <v>53.656537999999991</v>
      </c>
      <c r="O755">
        <v>-1.894527746087513</v>
      </c>
      <c r="P755">
        <v>2582000</v>
      </c>
      <c r="Q755">
        <v>1484000</v>
      </c>
      <c r="R755">
        <v>1.74</v>
      </c>
      <c r="S755">
        <v>20.219000000000001</v>
      </c>
      <c r="T755">
        <v>6.5579999999999998</v>
      </c>
      <c r="U755">
        <v>12.483599999999999</v>
      </c>
      <c r="V755">
        <v>2.1538839118422848</v>
      </c>
      <c r="AC755">
        <v>54.38</v>
      </c>
      <c r="AD755">
        <v>52.6</v>
      </c>
      <c r="AH755" s="77">
        <f>IF(AND(M755&lt;Variables!$G$6,M755&gt;Variables!$G$5),0,1)</f>
        <v>1</v>
      </c>
      <c r="AI755" s="77">
        <f t="shared" si="22"/>
        <v>1</v>
      </c>
      <c r="AJ755" s="77">
        <f>IF(I755&gt;Variables!$G$7,0,1)</f>
        <v>0</v>
      </c>
      <c r="AK755" s="77">
        <f>IF(F755&gt;Variables!$G$8,0,1)</f>
        <v>1</v>
      </c>
      <c r="AL755" s="77">
        <f>IF(G755&gt;Variables!$G$9,0,1)</f>
        <v>1</v>
      </c>
      <c r="AM755" s="77">
        <f>IF(AND(K755&gt;Variables!$G$10,K755&lt;Variables!$G$11),0,1)</f>
        <v>1</v>
      </c>
      <c r="AN755" s="77">
        <f>IF(H755&lt;Variables!$G$13,1,0)</f>
        <v>0</v>
      </c>
      <c r="AO755" s="77">
        <f>IF(R755&lt;Variables!$G$12,0,1)</f>
        <v>0</v>
      </c>
      <c r="AP755" s="78">
        <f t="shared" si="23"/>
        <v>1</v>
      </c>
      <c r="AQ755" s="77">
        <f>IF(V755&lt;Variables!$G$15,1,0)</f>
        <v>1</v>
      </c>
      <c r="AR755">
        <v>1</v>
      </c>
      <c r="AS755">
        <v>0</v>
      </c>
      <c r="AT755">
        <v>0</v>
      </c>
      <c r="AU755">
        <v>0</v>
      </c>
      <c r="BA755">
        <v>1.79</v>
      </c>
    </row>
    <row r="756" spans="3:53" x14ac:dyDescent="0.25">
      <c r="C756" t="s">
        <v>259</v>
      </c>
      <c r="D756" t="s">
        <v>231</v>
      </c>
      <c r="E756">
        <v>355.57</v>
      </c>
      <c r="F756">
        <v>6.12</v>
      </c>
      <c r="G756">
        <v>5.76</v>
      </c>
      <c r="H756">
        <v>56250</v>
      </c>
      <c r="I756">
        <v>-7.056</v>
      </c>
      <c r="J756" t="s">
        <v>75</v>
      </c>
      <c r="K756">
        <v>30.64</v>
      </c>
      <c r="L756">
        <v>356.34086000000002</v>
      </c>
      <c r="M756">
        <v>-0.56992060916057119</v>
      </c>
      <c r="N756">
        <v>358.86041599999999</v>
      </c>
      <c r="O756">
        <v>-1.2680183706859549</v>
      </c>
      <c r="P756">
        <v>1973000</v>
      </c>
      <c r="Q756">
        <v>2076000</v>
      </c>
      <c r="R756">
        <v>0.95</v>
      </c>
      <c r="S756">
        <v>20.219000000000001</v>
      </c>
      <c r="T756">
        <v>6.5579999999999998</v>
      </c>
      <c r="U756">
        <v>12.483599999999999</v>
      </c>
      <c r="V756">
        <v>2.1493831171133841</v>
      </c>
      <c r="AC756">
        <v>363</v>
      </c>
      <c r="AD756">
        <v>353.93009999999998</v>
      </c>
      <c r="AH756" s="77">
        <f>IF(AND(M756&lt;Variables!$G$6,M756&gt;Variables!$G$5),0,1)</f>
        <v>1</v>
      </c>
      <c r="AI756" s="77">
        <f t="shared" si="22"/>
        <v>1</v>
      </c>
      <c r="AJ756" s="77">
        <f>IF(I756&gt;Variables!$G$7,0,1)</f>
        <v>1</v>
      </c>
      <c r="AK756" s="77">
        <f>IF(F756&gt;Variables!$G$8,0,1)</f>
        <v>1</v>
      </c>
      <c r="AL756" s="77">
        <f>IF(G756&gt;Variables!$G$9,0,1)</f>
        <v>1</v>
      </c>
      <c r="AM756" s="77">
        <f>IF(AND(K756&gt;Variables!$G$10,K756&lt;Variables!$G$11),0,1)</f>
        <v>1</v>
      </c>
      <c r="AN756" s="77">
        <f>IF(H756&lt;Variables!$G$13,1,0)</f>
        <v>0</v>
      </c>
      <c r="AO756" s="77">
        <f>IF(R756&lt;Variables!$G$12,0,1)</f>
        <v>0</v>
      </c>
      <c r="AP756" s="78">
        <f t="shared" si="23"/>
        <v>1</v>
      </c>
      <c r="AQ756" s="77">
        <f>IF(V756&lt;Variables!$G$15,1,0)</f>
        <v>1</v>
      </c>
      <c r="AR756">
        <v>1</v>
      </c>
      <c r="AS756">
        <v>0</v>
      </c>
      <c r="AT756">
        <v>0</v>
      </c>
      <c r="AU756">
        <v>0</v>
      </c>
      <c r="BA756">
        <v>1.52</v>
      </c>
    </row>
    <row r="757" spans="3:53" x14ac:dyDescent="0.25">
      <c r="C757" t="s">
        <v>259</v>
      </c>
      <c r="D757" t="s">
        <v>212</v>
      </c>
      <c r="E757">
        <v>4.1500000000000004</v>
      </c>
      <c r="F757">
        <v>26.76</v>
      </c>
      <c r="G757">
        <v>-28.37</v>
      </c>
      <c r="H757">
        <v>12.78</v>
      </c>
      <c r="I757">
        <v>-7.0000000000000001E-3</v>
      </c>
      <c r="J757" t="s">
        <v>74</v>
      </c>
      <c r="K757">
        <v>45.29</v>
      </c>
      <c r="L757">
        <v>4.1361249999999989</v>
      </c>
      <c r="M757">
        <v>9.3686723684626064E-2</v>
      </c>
      <c r="N757">
        <v>4.1934640000000014</v>
      </c>
      <c r="O757">
        <v>-1.274936424874539</v>
      </c>
      <c r="P757">
        <v>66340000</v>
      </c>
      <c r="Q757">
        <v>441580</v>
      </c>
      <c r="R757">
        <v>150.22999999999999</v>
      </c>
      <c r="S757">
        <v>20.219000000000001</v>
      </c>
      <c r="T757">
        <v>6.5579999999999998</v>
      </c>
      <c r="U757">
        <v>12.483599999999999</v>
      </c>
      <c r="V757">
        <v>2.3170429169693851</v>
      </c>
      <c r="AC757">
        <v>4.3600000000000003</v>
      </c>
      <c r="AD757">
        <v>3.91</v>
      </c>
      <c r="AH757" s="77">
        <f>IF(AND(M757&lt;Variables!$G$6,M757&gt;Variables!$G$5),0,1)</f>
        <v>1</v>
      </c>
      <c r="AI757" s="77">
        <f t="shared" si="22"/>
        <v>1</v>
      </c>
      <c r="AJ757" s="77">
        <f>IF(I757&gt;Variables!$G$7,0,1)</f>
        <v>1</v>
      </c>
      <c r="AK757" s="77">
        <f>IF(F757&gt;Variables!$G$8,0,1)</f>
        <v>0</v>
      </c>
      <c r="AL757" s="77">
        <f>IF(G757&gt;Variables!$G$9,0,1)</f>
        <v>1</v>
      </c>
      <c r="AM757" s="77">
        <f>IF(AND(K757&gt;Variables!$G$10,K757&lt;Variables!$G$11),0,1)</f>
        <v>1</v>
      </c>
      <c r="AN757" s="77">
        <f>IF(H757&lt;Variables!$G$13,1,0)</f>
        <v>1</v>
      </c>
      <c r="AO757" s="77">
        <f>IF(R757&lt;Variables!$G$12,0,1)</f>
        <v>1</v>
      </c>
      <c r="AP757" s="78">
        <f t="shared" si="23"/>
        <v>0</v>
      </c>
      <c r="AQ757" s="77">
        <f>IF(V757&lt;Variables!$G$15,1,0)</f>
        <v>1</v>
      </c>
      <c r="AR757">
        <v>1</v>
      </c>
      <c r="AS757">
        <v>0</v>
      </c>
      <c r="AT757">
        <v>0</v>
      </c>
      <c r="AU757">
        <v>0</v>
      </c>
      <c r="BA757">
        <v>2</v>
      </c>
    </row>
    <row r="758" spans="3:53" x14ac:dyDescent="0.25">
      <c r="C758" t="s">
        <v>259</v>
      </c>
      <c r="D758" t="s">
        <v>213</v>
      </c>
      <c r="E758">
        <v>2.65</v>
      </c>
      <c r="F758">
        <v>15.64</v>
      </c>
      <c r="G758">
        <v>-11.37</v>
      </c>
      <c r="H758">
        <v>-99999</v>
      </c>
      <c r="I758">
        <v>-5.1999999999999998E-2</v>
      </c>
      <c r="J758" t="s">
        <v>75</v>
      </c>
      <c r="K758">
        <v>38.32</v>
      </c>
      <c r="L758">
        <v>2.6910599999999998</v>
      </c>
      <c r="M758">
        <v>-1.8565175061128489</v>
      </c>
      <c r="N758">
        <v>2.7065600000000001</v>
      </c>
      <c r="O758">
        <v>-2.4185682194372302</v>
      </c>
      <c r="P758">
        <v>28700000</v>
      </c>
      <c r="Q758">
        <v>286140</v>
      </c>
      <c r="R758">
        <v>100.3</v>
      </c>
      <c r="S758">
        <v>20.219000000000001</v>
      </c>
      <c r="T758">
        <v>6.5579999999999998</v>
      </c>
      <c r="U758">
        <v>12.483599999999999</v>
      </c>
      <c r="V758">
        <v>2.2316409036855358</v>
      </c>
      <c r="AC758">
        <v>2.66</v>
      </c>
      <c r="AD758">
        <v>2.2599999999999998</v>
      </c>
      <c r="AH758" s="77">
        <f>IF(AND(M758&lt;Variables!$G$6,M758&gt;Variables!$G$5),0,1)</f>
        <v>0</v>
      </c>
      <c r="AI758" s="77">
        <f t="shared" si="22"/>
        <v>1</v>
      </c>
      <c r="AJ758" s="77">
        <f>IF(I758&gt;Variables!$G$7,0,1)</f>
        <v>1</v>
      </c>
      <c r="AK758" s="77">
        <f>IF(F758&gt;Variables!$G$8,0,1)</f>
        <v>0</v>
      </c>
      <c r="AL758" s="77">
        <f>IF(G758&gt;Variables!$G$9,0,1)</f>
        <v>1</v>
      </c>
      <c r="AM758" s="77">
        <f>IF(AND(K758&gt;Variables!$G$10,K758&lt;Variables!$G$11),0,1)</f>
        <v>1</v>
      </c>
      <c r="AN758" s="77">
        <f>IF(H758&lt;Variables!$G$13,1,0)</f>
        <v>1</v>
      </c>
      <c r="AO758" s="77">
        <f>IF(R758&lt;Variables!$G$12,0,1)</f>
        <v>1</v>
      </c>
      <c r="AP758" s="78">
        <f t="shared" si="23"/>
        <v>1</v>
      </c>
      <c r="AQ758" s="77">
        <f>IF(V758&lt;Variables!$G$15,1,0)</f>
        <v>1</v>
      </c>
      <c r="AR758">
        <v>0</v>
      </c>
      <c r="AS758">
        <v>0</v>
      </c>
      <c r="AT758">
        <v>1</v>
      </c>
      <c r="AU758">
        <v>0</v>
      </c>
      <c r="BA758">
        <v>-2.25</v>
      </c>
    </row>
    <row r="759" spans="3:53" x14ac:dyDescent="0.25">
      <c r="C759" t="s">
        <v>259</v>
      </c>
      <c r="D759" t="s">
        <v>149</v>
      </c>
      <c r="E759">
        <v>20.7</v>
      </c>
      <c r="F759">
        <v>5.97</v>
      </c>
      <c r="G759">
        <v>5.15</v>
      </c>
      <c r="H759">
        <v>2850</v>
      </c>
      <c r="I759">
        <v>-37.627000000000002</v>
      </c>
      <c r="J759" t="s">
        <v>75</v>
      </c>
      <c r="K759">
        <v>39.46</v>
      </c>
      <c r="L759">
        <v>20.733750000000001</v>
      </c>
      <c r="M759">
        <v>-0.45216133116295892</v>
      </c>
      <c r="N759">
        <v>20.835000000000001</v>
      </c>
      <c r="O759">
        <v>-0.93592512598990529</v>
      </c>
      <c r="P759">
        <v>89058</v>
      </c>
      <c r="Q759">
        <v>304376</v>
      </c>
      <c r="R759">
        <v>0.28999999999999998</v>
      </c>
      <c r="S759">
        <v>20.219000000000001</v>
      </c>
      <c r="T759">
        <v>6.5579999999999998</v>
      </c>
      <c r="U759">
        <v>12.483599999999999</v>
      </c>
      <c r="V759">
        <v>2.2557982207270761</v>
      </c>
      <c r="AC759">
        <v>21</v>
      </c>
      <c r="AD759">
        <v>20.64</v>
      </c>
      <c r="AH759" s="77">
        <f>IF(AND(M759&lt;Variables!$G$6,M759&gt;Variables!$G$5),0,1)</f>
        <v>1</v>
      </c>
      <c r="AI759" s="77">
        <f t="shared" si="22"/>
        <v>1</v>
      </c>
      <c r="AJ759" s="77">
        <f>IF(I759&gt;Variables!$G$7,0,1)</f>
        <v>1</v>
      </c>
      <c r="AK759" s="77">
        <f>IF(F759&gt;Variables!$G$8,0,1)</f>
        <v>1</v>
      </c>
      <c r="AL759" s="77">
        <f>IF(G759&gt;Variables!$G$9,0,1)</f>
        <v>1</v>
      </c>
      <c r="AM759" s="77">
        <f>IF(AND(K759&gt;Variables!$G$10,K759&lt;Variables!$G$11),0,1)</f>
        <v>1</v>
      </c>
      <c r="AN759" s="77">
        <f>IF(H759&lt;Variables!$G$13,1,0)</f>
        <v>0</v>
      </c>
      <c r="AO759" s="77">
        <f>IF(R759&lt;Variables!$G$12,0,1)</f>
        <v>0</v>
      </c>
      <c r="AP759" s="78">
        <f t="shared" si="23"/>
        <v>1</v>
      </c>
      <c r="AQ759" s="77">
        <f>IF(V759&lt;Variables!$G$15,1,0)</f>
        <v>1</v>
      </c>
      <c r="AR759">
        <v>0</v>
      </c>
      <c r="AS759">
        <v>0</v>
      </c>
      <c r="AT759">
        <v>0</v>
      </c>
      <c r="AU759">
        <v>1</v>
      </c>
      <c r="BA759">
        <v>0.52</v>
      </c>
    </row>
    <row r="760" spans="3:53" x14ac:dyDescent="0.25">
      <c r="C760" t="s">
        <v>259</v>
      </c>
      <c r="D760" t="s">
        <v>221</v>
      </c>
      <c r="E760">
        <v>8.32</v>
      </c>
      <c r="F760">
        <v>10.6</v>
      </c>
      <c r="G760">
        <v>1.17</v>
      </c>
      <c r="H760">
        <v>-99999</v>
      </c>
      <c r="I760">
        <v>0.89700000000000002</v>
      </c>
      <c r="J760" t="s">
        <v>75</v>
      </c>
      <c r="K760">
        <v>49.99</v>
      </c>
      <c r="L760">
        <v>8.3118333333333325</v>
      </c>
      <c r="M760">
        <v>-7.0181067153255686E-2</v>
      </c>
      <c r="N760">
        <v>8.3256923076923073</v>
      </c>
      <c r="O760">
        <v>-0.2365245671415688</v>
      </c>
      <c r="P760">
        <v>50856</v>
      </c>
      <c r="Q760">
        <v>327629</v>
      </c>
      <c r="R760">
        <v>0.16</v>
      </c>
      <c r="S760">
        <v>20.219000000000001</v>
      </c>
      <c r="T760">
        <v>6.5579999999999998</v>
      </c>
      <c r="U760">
        <v>12.483599999999999</v>
      </c>
      <c r="V760">
        <v>2.3687190809167649</v>
      </c>
      <c r="AC760">
        <v>8.33</v>
      </c>
      <c r="AD760">
        <v>8.26</v>
      </c>
      <c r="AH760" s="77">
        <f>IF(AND(M760&lt;Variables!$G$6,M760&gt;Variables!$G$5),0,1)</f>
        <v>1</v>
      </c>
      <c r="AI760" s="77">
        <f t="shared" si="22"/>
        <v>1</v>
      </c>
      <c r="AJ760" s="77">
        <f>IF(I760&gt;Variables!$G$7,0,1)</f>
        <v>1</v>
      </c>
      <c r="AK760" s="77">
        <f>IF(F760&gt;Variables!$G$8,0,1)</f>
        <v>0</v>
      </c>
      <c r="AL760" s="77">
        <f>IF(G760&gt;Variables!$G$9,0,1)</f>
        <v>1</v>
      </c>
      <c r="AM760" s="77">
        <f>IF(AND(K760&gt;Variables!$G$10,K760&lt;Variables!$G$11),0,1)</f>
        <v>1</v>
      </c>
      <c r="AN760" s="77">
        <f>IF(H760&lt;Variables!$G$13,1,0)</f>
        <v>1</v>
      </c>
      <c r="AO760" s="77">
        <f>IF(R760&lt;Variables!$G$12,0,1)</f>
        <v>0</v>
      </c>
      <c r="AP760" s="78">
        <f t="shared" si="23"/>
        <v>1</v>
      </c>
      <c r="AQ760" s="77">
        <f>IF(V760&lt;Variables!$G$15,1,0)</f>
        <v>1</v>
      </c>
      <c r="AR760">
        <v>0</v>
      </c>
      <c r="AS760">
        <v>0</v>
      </c>
      <c r="AT760">
        <v>0</v>
      </c>
      <c r="AU760">
        <v>0</v>
      </c>
      <c r="BA760">
        <v>0</v>
      </c>
    </row>
    <row r="761" spans="3:53" x14ac:dyDescent="0.25">
      <c r="C761" t="s">
        <v>259</v>
      </c>
      <c r="D761" t="s">
        <v>129</v>
      </c>
      <c r="E761">
        <v>58.92</v>
      </c>
      <c r="F761">
        <v>7</v>
      </c>
      <c r="G761">
        <v>8.8699999999999992</v>
      </c>
      <c r="H761">
        <v>23990</v>
      </c>
      <c r="I761">
        <v>82839.034</v>
      </c>
      <c r="J761" t="s">
        <v>75</v>
      </c>
      <c r="K761">
        <v>41.19</v>
      </c>
      <c r="L761">
        <v>59.141609999999993</v>
      </c>
      <c r="M761">
        <v>-0.59452219849948928</v>
      </c>
      <c r="N761">
        <v>59.634309999999999</v>
      </c>
      <c r="O761">
        <v>-1.4158124743960321</v>
      </c>
      <c r="P761">
        <v>160793000</v>
      </c>
      <c r="Q761">
        <v>146893000</v>
      </c>
      <c r="R761">
        <v>1.0900000000000001</v>
      </c>
      <c r="S761">
        <v>20.219000000000001</v>
      </c>
      <c r="T761">
        <v>6.5579999999999998</v>
      </c>
      <c r="U761">
        <v>12.483599999999999</v>
      </c>
      <c r="V761">
        <v>2.2760593823983482</v>
      </c>
      <c r="AC761">
        <v>63.83</v>
      </c>
      <c r="AD761">
        <v>58.73</v>
      </c>
      <c r="AH761" s="77">
        <f>IF(AND(M761&lt;Variables!$G$6,M761&gt;Variables!$G$5),0,1)</f>
        <v>1</v>
      </c>
      <c r="AI761" s="77">
        <f t="shared" si="22"/>
        <v>1</v>
      </c>
      <c r="AJ761" s="77">
        <f>IF(I761&gt;Variables!$G$7,0,1)</f>
        <v>0</v>
      </c>
      <c r="AK761" s="77">
        <f>IF(F761&gt;Variables!$G$8,0,1)</f>
        <v>1</v>
      </c>
      <c r="AL761" s="77">
        <f>IF(G761&gt;Variables!$G$9,0,1)</f>
        <v>1</v>
      </c>
      <c r="AM761" s="77">
        <f>IF(AND(K761&gt;Variables!$G$10,K761&lt;Variables!$G$11),0,1)</f>
        <v>1</v>
      </c>
      <c r="AN761" s="77">
        <f>IF(H761&lt;Variables!$G$13,1,0)</f>
        <v>0</v>
      </c>
      <c r="AO761" s="77">
        <f>IF(R761&lt;Variables!$G$12,0,1)</f>
        <v>0</v>
      </c>
      <c r="AP761" s="78">
        <f t="shared" si="23"/>
        <v>1</v>
      </c>
      <c r="AQ761" s="77">
        <f>IF(V761&lt;Variables!$G$15,1,0)</f>
        <v>1</v>
      </c>
      <c r="AR761">
        <v>1</v>
      </c>
      <c r="AS761">
        <v>0</v>
      </c>
      <c r="AT761">
        <v>0</v>
      </c>
      <c r="AU761">
        <v>0</v>
      </c>
      <c r="BA761">
        <v>2</v>
      </c>
    </row>
    <row r="762" spans="3:53" x14ac:dyDescent="0.25">
      <c r="C762" t="s">
        <v>259</v>
      </c>
      <c r="D762" t="s">
        <v>200</v>
      </c>
      <c r="E762">
        <v>16.59</v>
      </c>
      <c r="F762">
        <v>14.23</v>
      </c>
      <c r="G762">
        <v>10.27</v>
      </c>
      <c r="H762">
        <v>306.89</v>
      </c>
      <c r="I762">
        <v>-3.0000000000000001E-3</v>
      </c>
      <c r="J762" t="s">
        <v>75</v>
      </c>
      <c r="K762">
        <v>27.82</v>
      </c>
      <c r="L762">
        <v>18.618111111111109</v>
      </c>
      <c r="M762">
        <v>-11.16177199023652</v>
      </c>
      <c r="N762">
        <v>21.644633333333331</v>
      </c>
      <c r="O762">
        <v>-23.58382909389395</v>
      </c>
      <c r="P762">
        <v>1480000</v>
      </c>
      <c r="Q762">
        <v>6440</v>
      </c>
      <c r="R762">
        <v>229.81</v>
      </c>
      <c r="S762">
        <v>20.219000000000001</v>
      </c>
      <c r="T762">
        <v>6.5579999999999998</v>
      </c>
      <c r="U762">
        <v>12.483599999999999</v>
      </c>
      <c r="V762">
        <v>1.7124445910230781</v>
      </c>
      <c r="AC762">
        <v>20</v>
      </c>
      <c r="AD762">
        <v>11.77</v>
      </c>
      <c r="AH762" s="77">
        <f>IF(AND(M762&lt;Variables!$G$6,M762&gt;Variables!$G$5),0,1)</f>
        <v>1</v>
      </c>
      <c r="AI762" s="77">
        <f t="shared" si="22"/>
        <v>1</v>
      </c>
      <c r="AJ762" s="77">
        <f>IF(I762&gt;Variables!$G$7,0,1)</f>
        <v>1</v>
      </c>
      <c r="AK762" s="77">
        <f>IF(F762&gt;Variables!$G$8,0,1)</f>
        <v>0</v>
      </c>
      <c r="AL762" s="77">
        <f>IF(G762&gt;Variables!$G$9,0,1)</f>
        <v>1</v>
      </c>
      <c r="AM762" s="77">
        <f>IF(AND(K762&gt;Variables!$G$10,K762&lt;Variables!$G$11),0,1)</f>
        <v>1</v>
      </c>
      <c r="AN762" s="77">
        <f>IF(H762&lt;Variables!$G$13,1,0)</f>
        <v>1</v>
      </c>
      <c r="AO762" s="77">
        <f>IF(R762&lt;Variables!$G$12,0,1)</f>
        <v>1</v>
      </c>
      <c r="AP762" s="78">
        <f t="shared" si="23"/>
        <v>1</v>
      </c>
      <c r="AQ762" s="77">
        <f>IF(V762&lt;Variables!$G$15,1,0)</f>
        <v>1</v>
      </c>
      <c r="AR762">
        <v>0</v>
      </c>
      <c r="AS762">
        <v>0</v>
      </c>
      <c r="AT762">
        <v>0</v>
      </c>
      <c r="AU762">
        <v>0</v>
      </c>
      <c r="BA762">
        <v>0</v>
      </c>
    </row>
    <row r="763" spans="3:53" x14ac:dyDescent="0.25">
      <c r="C763" t="s">
        <v>259</v>
      </c>
      <c r="D763" t="s">
        <v>83</v>
      </c>
      <c r="E763">
        <v>30.55</v>
      </c>
      <c r="F763">
        <v>7.32</v>
      </c>
      <c r="G763">
        <v>6.24</v>
      </c>
      <c r="H763">
        <v>24680</v>
      </c>
      <c r="I763">
        <v>1.389</v>
      </c>
      <c r="J763" t="s">
        <v>75</v>
      </c>
      <c r="K763">
        <v>43.02</v>
      </c>
      <c r="L763">
        <v>30.466339999999999</v>
      </c>
      <c r="M763">
        <v>-2.0809851134076379E-2</v>
      </c>
      <c r="N763">
        <v>30.716062000000001</v>
      </c>
      <c r="O763">
        <v>-0.8336420209074864</v>
      </c>
      <c r="P763">
        <v>16856000</v>
      </c>
      <c r="Q763">
        <v>13870000</v>
      </c>
      <c r="R763">
        <v>1.22</v>
      </c>
      <c r="S763">
        <v>20.219000000000001</v>
      </c>
      <c r="T763">
        <v>6.5579999999999998</v>
      </c>
      <c r="U763">
        <v>12.483599999999999</v>
      </c>
      <c r="V763">
        <v>2.2948087661559611</v>
      </c>
      <c r="AC763">
        <v>31</v>
      </c>
      <c r="AD763">
        <v>30.427800000000001</v>
      </c>
      <c r="AH763" s="77">
        <f>IF(AND(M763&lt;Variables!$G$6,M763&gt;Variables!$G$5),0,1)</f>
        <v>1</v>
      </c>
      <c r="AI763" s="77">
        <f t="shared" si="22"/>
        <v>1</v>
      </c>
      <c r="AJ763" s="77">
        <f>IF(I763&gt;Variables!$G$7,0,1)</f>
        <v>1</v>
      </c>
      <c r="AK763" s="77">
        <f>IF(F763&gt;Variables!$G$8,0,1)</f>
        <v>1</v>
      </c>
      <c r="AL763" s="77">
        <f>IF(G763&gt;Variables!$G$9,0,1)</f>
        <v>1</v>
      </c>
      <c r="AM763" s="77">
        <f>IF(AND(K763&gt;Variables!$G$10,K763&lt;Variables!$G$11),0,1)</f>
        <v>1</v>
      </c>
      <c r="AN763" s="77">
        <f>IF(H763&lt;Variables!$G$13,1,0)</f>
        <v>0</v>
      </c>
      <c r="AO763" s="77">
        <f>IF(R763&lt;Variables!$G$12,0,1)</f>
        <v>0</v>
      </c>
      <c r="AP763" s="78">
        <f t="shared" si="23"/>
        <v>1</v>
      </c>
      <c r="AQ763" s="77">
        <f>IF(V763&lt;Variables!$G$15,1,0)</f>
        <v>1</v>
      </c>
      <c r="AR763">
        <v>1</v>
      </c>
      <c r="AS763">
        <v>0</v>
      </c>
      <c r="AT763">
        <v>0</v>
      </c>
      <c r="AU763">
        <v>0</v>
      </c>
      <c r="BA763">
        <v>1.31</v>
      </c>
    </row>
    <row r="764" spans="3:53" x14ac:dyDescent="0.25">
      <c r="C764" t="s">
        <v>259</v>
      </c>
      <c r="D764" t="s">
        <v>217</v>
      </c>
      <c r="E764">
        <v>11.04</v>
      </c>
      <c r="F764">
        <v>26.4</v>
      </c>
      <c r="G764">
        <v>2.04</v>
      </c>
      <c r="H764">
        <v>124.89</v>
      </c>
      <c r="I764">
        <v>-15.801</v>
      </c>
      <c r="J764" t="s">
        <v>75</v>
      </c>
      <c r="K764">
        <v>47.72</v>
      </c>
      <c r="L764">
        <v>11.204457894736841</v>
      </c>
      <c r="M764">
        <v>0.17798366909410521</v>
      </c>
      <c r="N764">
        <v>11.54332040816327</v>
      </c>
      <c r="O764">
        <v>-2.7628134443684962</v>
      </c>
      <c r="P764">
        <v>3760000</v>
      </c>
      <c r="Q764">
        <v>283960</v>
      </c>
      <c r="R764">
        <v>13.24</v>
      </c>
      <c r="S764">
        <v>20.219000000000001</v>
      </c>
      <c r="T764">
        <v>6.5579999999999998</v>
      </c>
      <c r="U764">
        <v>12.483599999999999</v>
      </c>
      <c r="V764">
        <v>2.339923582990417</v>
      </c>
      <c r="AC764">
        <v>12.299899999999999</v>
      </c>
      <c r="AD764">
        <v>10.6</v>
      </c>
      <c r="AH764" s="77">
        <f>IF(AND(M764&lt;Variables!$G$6,M764&gt;Variables!$G$5),0,1)</f>
        <v>1</v>
      </c>
      <c r="AI764" s="77">
        <f t="shared" si="22"/>
        <v>1</v>
      </c>
      <c r="AJ764" s="77">
        <f>IF(I764&gt;Variables!$G$7,0,1)</f>
        <v>1</v>
      </c>
      <c r="AK764" s="77">
        <f>IF(F764&gt;Variables!$G$8,0,1)</f>
        <v>0</v>
      </c>
      <c r="AL764" s="77">
        <f>IF(G764&gt;Variables!$G$9,0,1)</f>
        <v>1</v>
      </c>
      <c r="AM764" s="77">
        <f>IF(AND(K764&gt;Variables!$G$10,K764&lt;Variables!$G$11),0,1)</f>
        <v>1</v>
      </c>
      <c r="AN764" s="77">
        <f>IF(H764&lt;Variables!$G$13,1,0)</f>
        <v>1</v>
      </c>
      <c r="AO764" s="77">
        <f>IF(R764&lt;Variables!$G$12,0,1)</f>
        <v>1</v>
      </c>
      <c r="AP764" s="78">
        <f t="shared" si="23"/>
        <v>1</v>
      </c>
      <c r="AQ764" s="77">
        <f>IF(V764&lt;Variables!$G$15,1,0)</f>
        <v>1</v>
      </c>
      <c r="AR764">
        <v>0</v>
      </c>
      <c r="AS764">
        <v>0</v>
      </c>
      <c r="AT764">
        <v>1</v>
      </c>
      <c r="AU764">
        <v>0</v>
      </c>
      <c r="BA764">
        <v>-2.25</v>
      </c>
    </row>
    <row r="765" spans="3:53" x14ac:dyDescent="0.25">
      <c r="C765" t="s">
        <v>259</v>
      </c>
      <c r="D765" t="s">
        <v>220</v>
      </c>
      <c r="E765">
        <v>2.75</v>
      </c>
      <c r="F765">
        <v>39.22</v>
      </c>
      <c r="G765">
        <v>-20.03</v>
      </c>
      <c r="H765">
        <v>25.86</v>
      </c>
      <c r="I765">
        <v>-0.84599999999999997</v>
      </c>
      <c r="J765" t="s">
        <v>75</v>
      </c>
      <c r="K765">
        <v>44.26</v>
      </c>
      <c r="L765">
        <v>2.8132449999999989</v>
      </c>
      <c r="M765">
        <v>-1.6438312340375421</v>
      </c>
      <c r="N765">
        <v>2.726846000000001</v>
      </c>
      <c r="O765">
        <v>1.472543737343412</v>
      </c>
      <c r="P765">
        <v>69590000</v>
      </c>
      <c r="Q765">
        <v>122770</v>
      </c>
      <c r="R765">
        <v>566.83000000000004</v>
      </c>
      <c r="S765">
        <v>20.219000000000001</v>
      </c>
      <c r="T765">
        <v>6.5579999999999998</v>
      </c>
      <c r="U765">
        <v>12.483599999999999</v>
      </c>
      <c r="V765">
        <v>2.3230232244585869</v>
      </c>
      <c r="AC765">
        <v>3.3</v>
      </c>
      <c r="AD765">
        <v>2.64</v>
      </c>
      <c r="AH765" s="77">
        <f>IF(AND(M765&lt;Variables!$G$6,M765&gt;Variables!$G$5),0,1)</f>
        <v>0</v>
      </c>
      <c r="AI765" s="77">
        <f t="shared" si="22"/>
        <v>0</v>
      </c>
      <c r="AJ765" s="77">
        <f>IF(I765&gt;Variables!$G$7,0,1)</f>
        <v>1</v>
      </c>
      <c r="AK765" s="77">
        <f>IF(F765&gt;Variables!$G$8,0,1)</f>
        <v>0</v>
      </c>
      <c r="AL765" s="77">
        <f>IF(G765&gt;Variables!$G$9,0,1)</f>
        <v>1</v>
      </c>
      <c r="AM765" s="77">
        <f>IF(AND(K765&gt;Variables!$G$10,K765&lt;Variables!$G$11),0,1)</f>
        <v>1</v>
      </c>
      <c r="AN765" s="77">
        <f>IF(H765&lt;Variables!$G$13,1,0)</f>
        <v>1</v>
      </c>
      <c r="AO765" s="77">
        <f>IF(R765&lt;Variables!$G$12,0,1)</f>
        <v>1</v>
      </c>
      <c r="AP765" s="78">
        <f t="shared" si="23"/>
        <v>1</v>
      </c>
      <c r="AQ765" s="77">
        <f>IF(V765&lt;Variables!$G$15,1,0)</f>
        <v>1</v>
      </c>
      <c r="AR765">
        <v>0</v>
      </c>
      <c r="AS765">
        <v>0</v>
      </c>
      <c r="AT765">
        <v>1</v>
      </c>
      <c r="AU765">
        <v>0</v>
      </c>
      <c r="BA765">
        <v>-2.25</v>
      </c>
    </row>
    <row r="766" spans="3:53" x14ac:dyDescent="0.25">
      <c r="C766" t="s">
        <v>259</v>
      </c>
      <c r="D766" t="s">
        <v>122</v>
      </c>
      <c r="E766">
        <v>5.13</v>
      </c>
      <c r="F766">
        <v>20</v>
      </c>
      <c r="G766">
        <v>15.16</v>
      </c>
      <c r="H766">
        <v>99.97</v>
      </c>
      <c r="I766">
        <v>-8.0890000000000004</v>
      </c>
      <c r="J766" t="s">
        <v>75</v>
      </c>
      <c r="K766">
        <v>39.200000000000003</v>
      </c>
      <c r="L766">
        <v>5.1756000000000002</v>
      </c>
      <c r="M766">
        <v>-1.653914521987796</v>
      </c>
      <c r="N766">
        <v>5.1995640000000014</v>
      </c>
      <c r="O766">
        <v>-2.1071766786599921</v>
      </c>
      <c r="P766">
        <v>2670000</v>
      </c>
      <c r="Q766">
        <v>221480</v>
      </c>
      <c r="R766">
        <v>12.06</v>
      </c>
      <c r="S766">
        <v>20.219000000000001</v>
      </c>
      <c r="T766">
        <v>6.5579999999999998</v>
      </c>
      <c r="U766">
        <v>12.483599999999999</v>
      </c>
      <c r="V766">
        <v>2.2465275220650751</v>
      </c>
      <c r="AC766">
        <v>5.34</v>
      </c>
      <c r="AD766">
        <v>4.87</v>
      </c>
      <c r="AH766" s="77">
        <f>IF(AND(M766&lt;Variables!$G$6,M766&gt;Variables!$G$5),0,1)</f>
        <v>0</v>
      </c>
      <c r="AI766" s="77">
        <f t="shared" si="22"/>
        <v>1</v>
      </c>
      <c r="AJ766" s="77">
        <f>IF(I766&gt;Variables!$G$7,0,1)</f>
        <v>1</v>
      </c>
      <c r="AK766" s="77">
        <f>IF(F766&gt;Variables!$G$8,0,1)</f>
        <v>0</v>
      </c>
      <c r="AL766" s="77">
        <f>IF(G766&gt;Variables!$G$9,0,1)</f>
        <v>0</v>
      </c>
      <c r="AM766" s="77">
        <f>IF(AND(K766&gt;Variables!$G$10,K766&lt;Variables!$G$11),0,1)</f>
        <v>1</v>
      </c>
      <c r="AN766" s="77">
        <f>IF(H766&lt;Variables!$G$13,1,0)</f>
        <v>1</v>
      </c>
      <c r="AO766" s="77">
        <f>IF(R766&lt;Variables!$G$12,0,1)</f>
        <v>1</v>
      </c>
      <c r="AP766" s="78">
        <f t="shared" si="23"/>
        <v>1</v>
      </c>
      <c r="AQ766" s="77">
        <f>IF(V766&lt;Variables!$G$15,1,0)</f>
        <v>1</v>
      </c>
      <c r="AR766">
        <v>0</v>
      </c>
      <c r="AS766">
        <v>0</v>
      </c>
      <c r="AT766">
        <v>1</v>
      </c>
      <c r="AU766">
        <v>0</v>
      </c>
      <c r="BA766">
        <v>-2.25</v>
      </c>
    </row>
    <row r="767" spans="3:53" x14ac:dyDescent="0.25">
      <c r="C767" t="s">
        <v>259</v>
      </c>
      <c r="D767" t="s">
        <v>193</v>
      </c>
      <c r="E767">
        <v>4.6500000000000004</v>
      </c>
      <c r="F767">
        <v>13.69</v>
      </c>
      <c r="G767">
        <v>-6.45</v>
      </c>
      <c r="H767">
        <v>242.76</v>
      </c>
      <c r="I767">
        <v>38.170999999999999</v>
      </c>
      <c r="J767" t="s">
        <v>75</v>
      </c>
      <c r="K767">
        <v>32.549999999999997</v>
      </c>
      <c r="L767">
        <v>4.7592150000000002</v>
      </c>
      <c r="M767">
        <v>-1.8808774136070849</v>
      </c>
      <c r="N767">
        <v>4.8018280000000004</v>
      </c>
      <c r="O767">
        <v>-2.75161875852281</v>
      </c>
      <c r="P767">
        <v>37180000</v>
      </c>
      <c r="Q767">
        <v>3950000</v>
      </c>
      <c r="R767">
        <v>9.41</v>
      </c>
      <c r="S767">
        <v>20.219000000000001</v>
      </c>
      <c r="T767">
        <v>6.5579999999999998</v>
      </c>
      <c r="U767">
        <v>12.483599999999999</v>
      </c>
      <c r="V767">
        <v>2.140332866968607</v>
      </c>
      <c r="AC767">
        <v>4.79</v>
      </c>
      <c r="AD767">
        <v>4.41</v>
      </c>
      <c r="AH767" s="77">
        <f>IF(AND(M767&lt;Variables!$G$6,M767&gt;Variables!$G$5),0,1)</f>
        <v>0</v>
      </c>
      <c r="AI767" s="77">
        <f t="shared" si="22"/>
        <v>1</v>
      </c>
      <c r="AJ767" s="77">
        <f>IF(I767&gt;Variables!$G$7,0,1)</f>
        <v>1</v>
      </c>
      <c r="AK767" s="77">
        <f>IF(F767&gt;Variables!$G$8,0,1)</f>
        <v>0</v>
      </c>
      <c r="AL767" s="77">
        <f>IF(G767&gt;Variables!$G$9,0,1)</f>
        <v>1</v>
      </c>
      <c r="AM767" s="77">
        <f>IF(AND(K767&gt;Variables!$G$10,K767&lt;Variables!$G$11),0,1)</f>
        <v>1</v>
      </c>
      <c r="AN767" s="77">
        <f>IF(H767&lt;Variables!$G$13,1,0)</f>
        <v>1</v>
      </c>
      <c r="AO767" s="77">
        <f>IF(R767&lt;Variables!$G$12,0,1)</f>
        <v>1</v>
      </c>
      <c r="AP767" s="78">
        <f t="shared" si="23"/>
        <v>1</v>
      </c>
      <c r="AQ767" s="77">
        <f>IF(V767&lt;Variables!$G$15,1,0)</f>
        <v>1</v>
      </c>
      <c r="AR767">
        <v>0</v>
      </c>
      <c r="AS767">
        <v>0</v>
      </c>
      <c r="AT767">
        <v>1</v>
      </c>
      <c r="AU767">
        <v>0</v>
      </c>
      <c r="BA767">
        <v>-1.68</v>
      </c>
    </row>
    <row r="768" spans="3:53" x14ac:dyDescent="0.25">
      <c r="C768" t="s">
        <v>259</v>
      </c>
      <c r="D768" t="s">
        <v>174</v>
      </c>
      <c r="E768">
        <v>29.34</v>
      </c>
      <c r="F768">
        <v>9.91</v>
      </c>
      <c r="G768">
        <v>8.5399999999999991</v>
      </c>
      <c r="H768">
        <v>404.55</v>
      </c>
      <c r="I768">
        <v>120.28</v>
      </c>
      <c r="J768" t="s">
        <v>75</v>
      </c>
      <c r="K768">
        <v>18.66</v>
      </c>
      <c r="L768">
        <v>29.769721052631581</v>
      </c>
      <c r="M768">
        <v>-1.846577774980489</v>
      </c>
      <c r="N768">
        <v>30.096710638297871</v>
      </c>
      <c r="O768">
        <v>-2.9129782614258972</v>
      </c>
      <c r="P768">
        <v>424218</v>
      </c>
      <c r="Q768">
        <v>701001</v>
      </c>
      <c r="R768">
        <v>0.61</v>
      </c>
      <c r="S768">
        <v>20.219000000000001</v>
      </c>
      <c r="T768">
        <v>6.5579999999999998</v>
      </c>
      <c r="U768">
        <v>12.483599999999999</v>
      </c>
      <c r="V768">
        <v>1.923195015462231</v>
      </c>
      <c r="AC768">
        <v>30.966000000000001</v>
      </c>
      <c r="AD768">
        <v>27.67</v>
      </c>
      <c r="AH768" s="77">
        <f>IF(AND(M768&lt;Variables!$G$6,M768&gt;Variables!$G$5),0,1)</f>
        <v>0</v>
      </c>
      <c r="AI768" s="77">
        <f t="shared" si="22"/>
        <v>1</v>
      </c>
      <c r="AJ768" s="77">
        <f>IF(I768&gt;Variables!$G$7,0,1)</f>
        <v>0</v>
      </c>
      <c r="AK768" s="77">
        <f>IF(F768&gt;Variables!$G$8,0,1)</f>
        <v>0</v>
      </c>
      <c r="AL768" s="77">
        <f>IF(G768&gt;Variables!$G$9,0,1)</f>
        <v>1</v>
      </c>
      <c r="AM768" s="77">
        <f>IF(AND(K768&gt;Variables!$G$10,K768&lt;Variables!$G$11),0,1)</f>
        <v>1</v>
      </c>
      <c r="AN768" s="77">
        <f>IF(H768&lt;Variables!$G$13,1,0)</f>
        <v>1</v>
      </c>
      <c r="AO768" s="77">
        <f>IF(R768&lt;Variables!$G$12,0,1)</f>
        <v>0</v>
      </c>
      <c r="AP768" s="78">
        <f t="shared" si="23"/>
        <v>1</v>
      </c>
      <c r="AQ768" s="77">
        <f>IF(V768&lt;Variables!$G$15,1,0)</f>
        <v>1</v>
      </c>
      <c r="AR768">
        <v>1</v>
      </c>
      <c r="AS768">
        <v>0</v>
      </c>
      <c r="AT768">
        <v>0</v>
      </c>
      <c r="AU768">
        <v>0</v>
      </c>
      <c r="BA768">
        <v>2</v>
      </c>
    </row>
    <row r="769" spans="3:53" x14ac:dyDescent="0.25">
      <c r="C769" t="s">
        <v>259</v>
      </c>
      <c r="D769" t="s">
        <v>175</v>
      </c>
      <c r="E769">
        <v>57.71</v>
      </c>
      <c r="F769">
        <v>7.59</v>
      </c>
      <c r="G769">
        <v>0.68</v>
      </c>
      <c r="H769">
        <v>-99999</v>
      </c>
      <c r="I769">
        <v>5.6589999999999998</v>
      </c>
      <c r="J769" t="s">
        <v>75</v>
      </c>
      <c r="K769">
        <v>42.63</v>
      </c>
      <c r="L769">
        <v>57.555833333333332</v>
      </c>
      <c r="M769">
        <v>7.2393473004531538E-3</v>
      </c>
      <c r="N769">
        <v>57.685238095238091</v>
      </c>
      <c r="O769">
        <v>-0.21710596917589439</v>
      </c>
      <c r="P769">
        <v>191357</v>
      </c>
      <c r="Q769">
        <v>208562</v>
      </c>
      <c r="R769">
        <v>0.92</v>
      </c>
      <c r="S769">
        <v>20.219000000000001</v>
      </c>
      <c r="T769">
        <v>6.5579999999999998</v>
      </c>
      <c r="U769">
        <v>12.483599999999999</v>
      </c>
      <c r="V769">
        <v>2.290612663292166</v>
      </c>
      <c r="AC769">
        <v>57.92</v>
      </c>
      <c r="AD769">
        <v>57.44</v>
      </c>
      <c r="AH769" s="77">
        <f>IF(AND(M769&lt;Variables!$G$6,M769&gt;Variables!$G$5),0,1)</f>
        <v>1</v>
      </c>
      <c r="AI769" s="77">
        <f t="shared" si="22"/>
        <v>1</v>
      </c>
      <c r="AJ769" s="77">
        <f>IF(I769&gt;Variables!$G$7,0,1)</f>
        <v>1</v>
      </c>
      <c r="AK769" s="77">
        <f>IF(F769&gt;Variables!$G$8,0,1)</f>
        <v>1</v>
      </c>
      <c r="AL769" s="77">
        <f>IF(G769&gt;Variables!$G$9,0,1)</f>
        <v>1</v>
      </c>
      <c r="AM769" s="77">
        <f>IF(AND(K769&gt;Variables!$G$10,K769&lt;Variables!$G$11),0,1)</f>
        <v>1</v>
      </c>
      <c r="AN769" s="77">
        <f>IF(H769&lt;Variables!$G$13,1,0)</f>
        <v>1</v>
      </c>
      <c r="AO769" s="77">
        <f>IF(R769&lt;Variables!$G$12,0,1)</f>
        <v>0</v>
      </c>
      <c r="AP769" s="78">
        <f t="shared" si="23"/>
        <v>1</v>
      </c>
      <c r="AQ769" s="77">
        <f>IF(V769&lt;Variables!$G$15,1,0)</f>
        <v>1</v>
      </c>
      <c r="AR769">
        <v>0</v>
      </c>
      <c r="AS769">
        <v>0</v>
      </c>
      <c r="AT769">
        <v>0</v>
      </c>
      <c r="AU769">
        <v>0</v>
      </c>
      <c r="BA769">
        <v>0</v>
      </c>
    </row>
    <row r="770" spans="3:53" x14ac:dyDescent="0.25">
      <c r="C770" t="s">
        <v>259</v>
      </c>
      <c r="D770" t="s">
        <v>257</v>
      </c>
      <c r="E770">
        <v>124.53</v>
      </c>
      <c r="F770">
        <v>5.94</v>
      </c>
      <c r="G770">
        <v>6.83</v>
      </c>
      <c r="H770">
        <v>11810</v>
      </c>
      <c r="I770">
        <v>-40.863</v>
      </c>
      <c r="J770" t="s">
        <v>75</v>
      </c>
      <c r="K770">
        <v>41.21</v>
      </c>
      <c r="L770">
        <v>124.29187</v>
      </c>
      <c r="M770">
        <v>-0.20071304744227289</v>
      </c>
      <c r="N770">
        <v>124.454748</v>
      </c>
      <c r="O770">
        <v>-0.33132363901455519</v>
      </c>
      <c r="P770">
        <v>499096</v>
      </c>
      <c r="Q770">
        <v>929892</v>
      </c>
      <c r="R770">
        <v>0.54</v>
      </c>
      <c r="S770">
        <v>20.219000000000001</v>
      </c>
      <c r="T770">
        <v>6.5579999999999998</v>
      </c>
      <c r="U770">
        <v>12.483599999999999</v>
      </c>
      <c r="V770">
        <v>2.2760589341533919</v>
      </c>
      <c r="AC770">
        <v>125.88</v>
      </c>
      <c r="AD770">
        <v>123.3</v>
      </c>
      <c r="AH770" s="77">
        <f>IF(AND(M770&lt;Variables!$G$6,M770&gt;Variables!$G$5),0,1)</f>
        <v>1</v>
      </c>
      <c r="AI770" s="77">
        <f t="shared" si="22"/>
        <v>1</v>
      </c>
      <c r="AJ770" s="77">
        <f>IF(I770&gt;Variables!$G$7,0,1)</f>
        <v>1</v>
      </c>
      <c r="AK770" s="77">
        <f>IF(F770&gt;Variables!$G$8,0,1)</f>
        <v>1</v>
      </c>
      <c r="AL770" s="77">
        <f>IF(G770&gt;Variables!$G$9,0,1)</f>
        <v>1</v>
      </c>
      <c r="AM770" s="77">
        <f>IF(AND(K770&gt;Variables!$G$10,K770&lt;Variables!$G$11),0,1)</f>
        <v>1</v>
      </c>
      <c r="AN770" s="77">
        <f>IF(H770&lt;Variables!$G$13,1,0)</f>
        <v>0</v>
      </c>
      <c r="AO770" s="77">
        <f>IF(R770&lt;Variables!$G$12,0,1)</f>
        <v>0</v>
      </c>
      <c r="AP770" s="78">
        <f t="shared" si="23"/>
        <v>1</v>
      </c>
      <c r="AQ770" s="77">
        <f>IF(V770&lt;Variables!$G$15,1,0)</f>
        <v>1</v>
      </c>
      <c r="AR770">
        <v>0</v>
      </c>
      <c r="AS770">
        <v>1</v>
      </c>
      <c r="AT770">
        <v>0</v>
      </c>
      <c r="AU770">
        <v>0</v>
      </c>
      <c r="BA770">
        <v>0.75</v>
      </c>
    </row>
    <row r="771" spans="3:53" x14ac:dyDescent="0.25">
      <c r="C771" t="s">
        <v>259</v>
      </c>
      <c r="D771" t="s">
        <v>151</v>
      </c>
      <c r="E771">
        <v>127.25</v>
      </c>
      <c r="F771">
        <v>9.1199999999999992</v>
      </c>
      <c r="G771">
        <v>10.81</v>
      </c>
      <c r="H771">
        <v>8109.9999999999991</v>
      </c>
      <c r="I771">
        <v>-41.704000000000001</v>
      </c>
      <c r="J771" t="s">
        <v>75</v>
      </c>
      <c r="K771">
        <v>40.79</v>
      </c>
      <c r="L771">
        <v>127.62975</v>
      </c>
      <c r="M771">
        <v>-0.64228755442989194</v>
      </c>
      <c r="N771">
        <v>127.91458367346939</v>
      </c>
      <c r="O771">
        <v>-0.86353224296070952</v>
      </c>
      <c r="P771">
        <v>1038000</v>
      </c>
      <c r="Q771">
        <v>898929</v>
      </c>
      <c r="R771">
        <v>1.1499999999999999</v>
      </c>
      <c r="S771">
        <v>20.219000000000001</v>
      </c>
      <c r="T771">
        <v>6.5579999999999998</v>
      </c>
      <c r="U771">
        <v>12.483599999999999</v>
      </c>
      <c r="V771">
        <v>2.2712000037444251</v>
      </c>
      <c r="AC771">
        <v>131.84</v>
      </c>
      <c r="AD771">
        <v>126.36</v>
      </c>
      <c r="AH771" s="77">
        <f>IF(AND(M771&lt;Variables!$G$6,M771&gt;Variables!$G$5),0,1)</f>
        <v>1</v>
      </c>
      <c r="AI771" s="77">
        <f t="shared" ref="AI771:AI834" si="24">IF(L771&gt;N771,0,1)</f>
        <v>1</v>
      </c>
      <c r="AJ771" s="77">
        <f>IF(I771&gt;Variables!$G$7,0,1)</f>
        <v>1</v>
      </c>
      <c r="AK771" s="77">
        <f>IF(F771&gt;Variables!$G$8,0,1)</f>
        <v>0</v>
      </c>
      <c r="AL771" s="77">
        <f>IF(G771&gt;Variables!$G$9,0,1)</f>
        <v>0</v>
      </c>
      <c r="AM771" s="77">
        <f>IF(AND(K771&gt;Variables!$G$10,K771&lt;Variables!$G$11),0,1)</f>
        <v>1</v>
      </c>
      <c r="AN771" s="77">
        <f>IF(H771&lt;Variables!$G$13,1,0)</f>
        <v>0</v>
      </c>
      <c r="AO771" s="77">
        <f>IF(R771&lt;Variables!$G$12,0,1)</f>
        <v>0</v>
      </c>
      <c r="AP771" s="78">
        <f t="shared" ref="AP771:AP834" si="25">IF(J771="Pass", 0,1)</f>
        <v>1</v>
      </c>
      <c r="AQ771" s="77">
        <f>IF(V771&lt;Variables!$G$15,1,0)</f>
        <v>1</v>
      </c>
      <c r="AR771">
        <v>0</v>
      </c>
      <c r="AS771">
        <v>1</v>
      </c>
      <c r="AT771">
        <v>0</v>
      </c>
      <c r="AU771">
        <v>0</v>
      </c>
      <c r="BA771">
        <v>1.01</v>
      </c>
    </row>
    <row r="772" spans="3:53" x14ac:dyDescent="0.25">
      <c r="C772" t="s">
        <v>259</v>
      </c>
      <c r="D772" t="s">
        <v>219</v>
      </c>
      <c r="E772">
        <v>2.56</v>
      </c>
      <c r="F772">
        <v>22.45</v>
      </c>
      <c r="G772">
        <v>8.9</v>
      </c>
      <c r="H772">
        <v>417.61</v>
      </c>
      <c r="I772">
        <v>0.78300000000000003</v>
      </c>
      <c r="J772" t="s">
        <v>75</v>
      </c>
      <c r="K772">
        <v>29.35</v>
      </c>
      <c r="L772">
        <v>2.6409950000000002</v>
      </c>
      <c r="M772">
        <v>-2.6881913824145802</v>
      </c>
      <c r="N772">
        <v>2.6900680000000001</v>
      </c>
      <c r="O772">
        <v>-4.463381594814714</v>
      </c>
      <c r="P772">
        <v>32450000</v>
      </c>
      <c r="Q772">
        <v>1300000</v>
      </c>
      <c r="R772">
        <v>24.96</v>
      </c>
      <c r="S772">
        <v>20.219000000000001</v>
      </c>
      <c r="T772">
        <v>6.5579999999999998</v>
      </c>
      <c r="U772">
        <v>12.483599999999999</v>
      </c>
      <c r="V772">
        <v>2.0626427688314442</v>
      </c>
      <c r="AC772">
        <v>3.02</v>
      </c>
      <c r="AD772">
        <v>2.5499999999999998</v>
      </c>
      <c r="AH772" s="77">
        <f>IF(AND(M772&lt;Variables!$G$6,M772&gt;Variables!$G$5),0,1)</f>
        <v>0</v>
      </c>
      <c r="AI772" s="77">
        <f t="shared" si="24"/>
        <v>1</v>
      </c>
      <c r="AJ772" s="77">
        <f>IF(I772&gt;Variables!$G$7,0,1)</f>
        <v>1</v>
      </c>
      <c r="AK772" s="77">
        <f>IF(F772&gt;Variables!$G$8,0,1)</f>
        <v>0</v>
      </c>
      <c r="AL772" s="77">
        <f>IF(G772&gt;Variables!$G$9,0,1)</f>
        <v>1</v>
      </c>
      <c r="AM772" s="77">
        <f>IF(AND(K772&gt;Variables!$G$10,K772&lt;Variables!$G$11),0,1)</f>
        <v>1</v>
      </c>
      <c r="AN772" s="77">
        <f>IF(H772&lt;Variables!$G$13,1,0)</f>
        <v>1</v>
      </c>
      <c r="AO772" s="77">
        <f>IF(R772&lt;Variables!$G$12,0,1)</f>
        <v>1</v>
      </c>
      <c r="AP772" s="78">
        <f t="shared" si="25"/>
        <v>1</v>
      </c>
      <c r="AQ772" s="77">
        <f>IF(V772&lt;Variables!$G$15,1,0)</f>
        <v>1</v>
      </c>
      <c r="AR772">
        <v>1</v>
      </c>
      <c r="AS772">
        <v>0</v>
      </c>
      <c r="AT772">
        <v>0</v>
      </c>
      <c r="AU772">
        <v>0</v>
      </c>
      <c r="BA772">
        <v>2</v>
      </c>
    </row>
    <row r="773" spans="3:53" x14ac:dyDescent="0.25">
      <c r="C773" t="s">
        <v>259</v>
      </c>
      <c r="D773" t="s">
        <v>182</v>
      </c>
      <c r="E773">
        <v>28.88</v>
      </c>
      <c r="F773">
        <v>7.48</v>
      </c>
      <c r="G773">
        <v>1.1399999999999999</v>
      </c>
      <c r="H773">
        <v>-99999</v>
      </c>
      <c r="I773">
        <v>5.1890000000000001</v>
      </c>
      <c r="J773" t="s">
        <v>75</v>
      </c>
      <c r="K773">
        <v>46.31</v>
      </c>
      <c r="L773">
        <v>28.708363636363639</v>
      </c>
      <c r="M773">
        <v>5.7949536403703088E-2</v>
      </c>
      <c r="N773">
        <v>28.77453928571429</v>
      </c>
      <c r="O773">
        <v>-0.17216361041401679</v>
      </c>
      <c r="P773">
        <v>169985</v>
      </c>
      <c r="Q773">
        <v>193031</v>
      </c>
      <c r="R773">
        <v>0.88</v>
      </c>
      <c r="S773">
        <v>20.219000000000001</v>
      </c>
      <c r="T773">
        <v>6.5579999999999998</v>
      </c>
      <c r="U773">
        <v>12.483599999999999</v>
      </c>
      <c r="V773">
        <v>2.3278824640370881</v>
      </c>
      <c r="AC773">
        <v>28.95</v>
      </c>
      <c r="AD773">
        <v>28.58</v>
      </c>
      <c r="AH773" s="77">
        <f>IF(AND(M773&lt;Variables!$G$6,M773&gt;Variables!$G$5),0,1)</f>
        <v>1</v>
      </c>
      <c r="AI773" s="77">
        <f t="shared" si="24"/>
        <v>1</v>
      </c>
      <c r="AJ773" s="77">
        <f>IF(I773&gt;Variables!$G$7,0,1)</f>
        <v>1</v>
      </c>
      <c r="AK773" s="77">
        <f>IF(F773&gt;Variables!$G$8,0,1)</f>
        <v>1</v>
      </c>
      <c r="AL773" s="77">
        <f>IF(G773&gt;Variables!$G$9,0,1)</f>
        <v>1</v>
      </c>
      <c r="AM773" s="77">
        <f>IF(AND(K773&gt;Variables!$G$10,K773&lt;Variables!$G$11),0,1)</f>
        <v>1</v>
      </c>
      <c r="AN773" s="77">
        <f>IF(H773&lt;Variables!$G$13,1,0)</f>
        <v>1</v>
      </c>
      <c r="AO773" s="77">
        <f>IF(R773&lt;Variables!$G$12,0,1)</f>
        <v>0</v>
      </c>
      <c r="AP773" s="78">
        <f t="shared" si="25"/>
        <v>1</v>
      </c>
      <c r="AQ773" s="77">
        <f>IF(V773&lt;Variables!$G$15,1,0)</f>
        <v>1</v>
      </c>
      <c r="AR773">
        <v>0</v>
      </c>
      <c r="AS773">
        <v>0</v>
      </c>
      <c r="AT773">
        <v>0</v>
      </c>
      <c r="AU773">
        <v>1</v>
      </c>
      <c r="BA773">
        <v>-0.21</v>
      </c>
    </row>
    <row r="774" spans="3:53" x14ac:dyDescent="0.25">
      <c r="C774" t="s">
        <v>259</v>
      </c>
      <c r="D774" t="s">
        <v>215</v>
      </c>
      <c r="E774">
        <v>0.69</v>
      </c>
      <c r="F774">
        <v>13.2</v>
      </c>
      <c r="G774">
        <v>1.89</v>
      </c>
      <c r="H774">
        <v>-99999</v>
      </c>
      <c r="I774">
        <v>1711721.4669999999</v>
      </c>
      <c r="J774" t="s">
        <v>75</v>
      </c>
      <c r="K774">
        <v>-99999</v>
      </c>
      <c r="L774">
        <v>-99999</v>
      </c>
      <c r="M774">
        <v>-99999</v>
      </c>
      <c r="N774">
        <v>0.71325000000000005</v>
      </c>
      <c r="O774">
        <v>0</v>
      </c>
      <c r="P774">
        <v>52650</v>
      </c>
      <c r="Q774">
        <v>534</v>
      </c>
      <c r="R774">
        <v>98.6</v>
      </c>
      <c r="S774">
        <v>20.219000000000001</v>
      </c>
      <c r="T774">
        <v>6.5579999999999998</v>
      </c>
      <c r="U774">
        <v>12.483599999999999</v>
      </c>
      <c r="V774">
        <v>-99999</v>
      </c>
      <c r="AC774">
        <v>0.73</v>
      </c>
      <c r="AD774">
        <v>0.68789999999999996</v>
      </c>
      <c r="AH774" s="77">
        <f>IF(AND(M774&lt;Variables!$G$6,M774&gt;Variables!$G$5),0,1)</f>
        <v>1</v>
      </c>
      <c r="AI774" s="77">
        <f t="shared" si="24"/>
        <v>1</v>
      </c>
      <c r="AJ774" s="77">
        <f>IF(I774&gt;Variables!$G$7,0,1)</f>
        <v>0</v>
      </c>
      <c r="AK774" s="77">
        <f>IF(F774&gt;Variables!$G$8,0,1)</f>
        <v>0</v>
      </c>
      <c r="AL774" s="77">
        <f>IF(G774&gt;Variables!$G$9,0,1)</f>
        <v>1</v>
      </c>
      <c r="AM774" s="77">
        <f>IF(AND(K774&gt;Variables!$G$10,K774&lt;Variables!$G$11),0,1)</f>
        <v>1</v>
      </c>
      <c r="AN774" s="77">
        <f>IF(H774&lt;Variables!$G$13,1,0)</f>
        <v>1</v>
      </c>
      <c r="AO774" s="77">
        <f>IF(R774&lt;Variables!$G$12,0,1)</f>
        <v>1</v>
      </c>
      <c r="AP774" s="78">
        <f t="shared" si="25"/>
        <v>1</v>
      </c>
      <c r="AQ774" s="77">
        <f>IF(V774&lt;Variables!$G$15,1,0)</f>
        <v>1</v>
      </c>
      <c r="AR774">
        <v>1</v>
      </c>
      <c r="AS774">
        <v>0</v>
      </c>
      <c r="AT774">
        <v>0</v>
      </c>
      <c r="AU774">
        <v>0</v>
      </c>
      <c r="BA774">
        <v>2</v>
      </c>
    </row>
    <row r="775" spans="3:53" x14ac:dyDescent="0.25">
      <c r="C775" t="s">
        <v>259</v>
      </c>
      <c r="D775" t="s">
        <v>170</v>
      </c>
      <c r="E775">
        <v>13.24</v>
      </c>
      <c r="F775">
        <v>7.61</v>
      </c>
      <c r="G775">
        <v>4.1500000000000004</v>
      </c>
      <c r="H775">
        <v>-99999</v>
      </c>
      <c r="I775">
        <v>1560.854</v>
      </c>
      <c r="J775" t="s">
        <v>75</v>
      </c>
      <c r="K775"/>
      <c r="L775">
        <v>12.914999999999999</v>
      </c>
      <c r="M775">
        <v>0</v>
      </c>
      <c r="N775">
        <v>13.0875</v>
      </c>
      <c r="O775">
        <v>-1.3180515759312279</v>
      </c>
      <c r="P775">
        <v>20312</v>
      </c>
      <c r="Q775">
        <v>7171</v>
      </c>
      <c r="R775">
        <v>2.83</v>
      </c>
      <c r="S775">
        <v>20.219000000000001</v>
      </c>
      <c r="T775">
        <v>6.5579999999999998</v>
      </c>
      <c r="U775">
        <v>12.483599999999999</v>
      </c>
      <c r="V775"/>
      <c r="AC775">
        <v>13.2</v>
      </c>
      <c r="AD775">
        <v>13.2</v>
      </c>
      <c r="AH775" s="77">
        <f>IF(AND(M775&lt;Variables!$G$6,M775&gt;Variables!$G$5),0,1)</f>
        <v>1</v>
      </c>
      <c r="AI775" s="77">
        <f t="shared" si="24"/>
        <v>1</v>
      </c>
      <c r="AJ775" s="77">
        <f>IF(I775&gt;Variables!$G$7,0,1)</f>
        <v>0</v>
      </c>
      <c r="AK775" s="77">
        <f>IF(F775&gt;Variables!$G$8,0,1)</f>
        <v>1</v>
      </c>
      <c r="AL775" s="77">
        <f>IF(G775&gt;Variables!$G$9,0,1)</f>
        <v>1</v>
      </c>
      <c r="AM775" s="77">
        <f>IF(AND(K775&gt;Variables!$G$10,K775&lt;Variables!$G$11),0,1)</f>
        <v>1</v>
      </c>
      <c r="AN775" s="77">
        <f>IF(H775&lt;Variables!$G$13,1,0)</f>
        <v>1</v>
      </c>
      <c r="AO775" s="77">
        <f>IF(R775&lt;Variables!$G$12,0,1)</f>
        <v>1</v>
      </c>
      <c r="AP775" s="78">
        <f t="shared" si="25"/>
        <v>1</v>
      </c>
      <c r="AQ775" s="77">
        <f>IF(V775&lt;Variables!$G$15,1,0)</f>
        <v>1</v>
      </c>
      <c r="AR775">
        <v>0</v>
      </c>
      <c r="AS775">
        <v>0</v>
      </c>
      <c r="AT775">
        <v>0</v>
      </c>
      <c r="AU775">
        <v>0</v>
      </c>
      <c r="BA775">
        <v>0</v>
      </c>
    </row>
    <row r="776" spans="3:53" x14ac:dyDescent="0.25">
      <c r="C776" t="s">
        <v>259</v>
      </c>
      <c r="D776" t="s">
        <v>249</v>
      </c>
      <c r="E776">
        <v>1.2</v>
      </c>
      <c r="F776">
        <v>10.09</v>
      </c>
      <c r="G776">
        <v>10.09</v>
      </c>
      <c r="H776">
        <v>-99999</v>
      </c>
      <c r="I776">
        <v>-99999</v>
      </c>
      <c r="J776" t="s">
        <v>75</v>
      </c>
      <c r="K776">
        <v>70.25</v>
      </c>
      <c r="L776">
        <v>-99999</v>
      </c>
      <c r="M776">
        <v>-99999</v>
      </c>
      <c r="N776">
        <v>-99999</v>
      </c>
      <c r="O776">
        <v>-99999</v>
      </c>
      <c r="P776">
        <v>21500</v>
      </c>
      <c r="Q776">
        <v>1001</v>
      </c>
      <c r="R776">
        <v>21.48</v>
      </c>
      <c r="S776">
        <v>20.219000000000001</v>
      </c>
      <c r="T776">
        <v>6.5579999999999998</v>
      </c>
      <c r="U776">
        <v>12.483599999999999</v>
      </c>
      <c r="V776">
        <v>-99999</v>
      </c>
      <c r="AC776">
        <v>1.2</v>
      </c>
      <c r="AD776">
        <v>1.06</v>
      </c>
      <c r="AH776" s="77">
        <f>IF(AND(M776&lt;Variables!$G$6,M776&gt;Variables!$G$5),0,1)</f>
        <v>1</v>
      </c>
      <c r="AI776" s="77">
        <f t="shared" si="24"/>
        <v>1</v>
      </c>
      <c r="AJ776" s="77">
        <f>IF(I776&gt;Variables!$G$7,0,1)</f>
        <v>1</v>
      </c>
      <c r="AK776" s="77">
        <f>IF(F776&gt;Variables!$G$8,0,1)</f>
        <v>0</v>
      </c>
      <c r="AL776" s="77">
        <f>IF(G776&gt;Variables!$G$9,0,1)</f>
        <v>1</v>
      </c>
      <c r="AM776" s="77">
        <f>IF(AND(K776&gt;Variables!$G$10,K776&lt;Variables!$G$11),0,1)</f>
        <v>1</v>
      </c>
      <c r="AN776" s="77">
        <f>IF(H776&lt;Variables!$G$13,1,0)</f>
        <v>1</v>
      </c>
      <c r="AO776" s="77">
        <f>IF(R776&lt;Variables!$G$12,0,1)</f>
        <v>1</v>
      </c>
      <c r="AP776" s="78">
        <f t="shared" si="25"/>
        <v>1</v>
      </c>
      <c r="AQ776" s="77">
        <f>IF(V776&lt;Variables!$G$15,1,0)</f>
        <v>1</v>
      </c>
      <c r="AR776">
        <v>0</v>
      </c>
      <c r="AS776">
        <v>0</v>
      </c>
      <c r="AT776">
        <v>1</v>
      </c>
      <c r="AU776">
        <v>0</v>
      </c>
      <c r="BA776">
        <v>-2.25</v>
      </c>
    </row>
    <row r="777" spans="3:53" x14ac:dyDescent="0.25">
      <c r="C777" t="s">
        <v>259</v>
      </c>
      <c r="D777" t="s">
        <v>79</v>
      </c>
      <c r="E777">
        <v>50.98</v>
      </c>
      <c r="F777">
        <v>6.76</v>
      </c>
      <c r="G777">
        <v>1.99</v>
      </c>
      <c r="H777">
        <v>9750</v>
      </c>
      <c r="I777">
        <v>-40.101999999999997</v>
      </c>
      <c r="J777" t="s">
        <v>75</v>
      </c>
      <c r="K777">
        <v>40.28</v>
      </c>
      <c r="L777">
        <v>51.103124999999999</v>
      </c>
      <c r="M777">
        <v>-0.61273160887910372</v>
      </c>
      <c r="N777">
        <v>51.176194000000002</v>
      </c>
      <c r="O777">
        <v>-0.75463603252714762</v>
      </c>
      <c r="P777">
        <v>16318000</v>
      </c>
      <c r="Q777">
        <v>6236000</v>
      </c>
      <c r="R777">
        <v>2.62</v>
      </c>
      <c r="S777">
        <v>20.219000000000001</v>
      </c>
      <c r="T777">
        <v>6.5579999999999998</v>
      </c>
      <c r="U777">
        <v>12.483599999999999</v>
      </c>
      <c r="V777">
        <v>2.2650316122546319</v>
      </c>
      <c r="AC777">
        <v>52.55</v>
      </c>
      <c r="AD777">
        <v>50.7</v>
      </c>
      <c r="AH777" s="77">
        <f>IF(AND(M777&lt;Variables!$G$6,M777&gt;Variables!$G$5),0,1)</f>
        <v>1</v>
      </c>
      <c r="AI777" s="77">
        <f t="shared" si="24"/>
        <v>1</v>
      </c>
      <c r="AJ777" s="77">
        <f>IF(I777&gt;Variables!$G$7,0,1)</f>
        <v>1</v>
      </c>
      <c r="AK777" s="77">
        <f>IF(F777&gt;Variables!$G$8,0,1)</f>
        <v>1</v>
      </c>
      <c r="AL777" s="77">
        <f>IF(G777&gt;Variables!$G$9,0,1)</f>
        <v>1</v>
      </c>
      <c r="AM777" s="77">
        <f>IF(AND(K777&gt;Variables!$G$10,K777&lt;Variables!$G$11),0,1)</f>
        <v>1</v>
      </c>
      <c r="AN777" s="77">
        <f>IF(H777&lt;Variables!$G$13,1,0)</f>
        <v>0</v>
      </c>
      <c r="AO777" s="77">
        <f>IF(R777&lt;Variables!$G$12,0,1)</f>
        <v>1</v>
      </c>
      <c r="AP777" s="78">
        <f t="shared" si="25"/>
        <v>1</v>
      </c>
      <c r="AQ777" s="77">
        <f>IF(V777&lt;Variables!$G$15,1,0)</f>
        <v>1</v>
      </c>
      <c r="AR777">
        <v>1</v>
      </c>
      <c r="AS777">
        <v>0</v>
      </c>
      <c r="AT777">
        <v>0</v>
      </c>
      <c r="AU777">
        <v>0</v>
      </c>
      <c r="BA777">
        <v>1.86</v>
      </c>
    </row>
    <row r="778" spans="3:53" x14ac:dyDescent="0.25">
      <c r="C778" t="s">
        <v>260</v>
      </c>
      <c r="D778" t="s">
        <v>249</v>
      </c>
      <c r="E778">
        <v>1.0900000000000001</v>
      </c>
      <c r="F778">
        <v>10.09</v>
      </c>
      <c r="G778">
        <v>0</v>
      </c>
      <c r="H778">
        <v>-99999</v>
      </c>
      <c r="I778">
        <v>-99999</v>
      </c>
      <c r="J778" t="s">
        <v>75</v>
      </c>
      <c r="K778">
        <v>48.86</v>
      </c>
      <c r="L778">
        <v>1.145</v>
      </c>
      <c r="M778">
        <v>-4.8034934497816542</v>
      </c>
      <c r="N778">
        <v>1.145</v>
      </c>
      <c r="O778">
        <v>-4.8034934497816542</v>
      </c>
      <c r="P778">
        <v>21500</v>
      </c>
      <c r="Q778">
        <v>1001</v>
      </c>
      <c r="R778">
        <v>21.48</v>
      </c>
      <c r="S778">
        <v>18.64</v>
      </c>
      <c r="T778">
        <v>6.7050000000000001</v>
      </c>
      <c r="U778">
        <v>11.9664</v>
      </c>
      <c r="V778">
        <v>2.464265792139738</v>
      </c>
      <c r="AC778">
        <v>1.0900000000000001</v>
      </c>
      <c r="AD778">
        <v>1.06</v>
      </c>
      <c r="AH778" s="77">
        <f>IF(AND(M778&lt;Variables!$G$6,M778&gt;Variables!$G$5),0,1)</f>
        <v>0</v>
      </c>
      <c r="AI778" s="77">
        <f t="shared" si="24"/>
        <v>1</v>
      </c>
      <c r="AJ778" s="77">
        <f>IF(I778&gt;Variables!$G$7,0,1)</f>
        <v>1</v>
      </c>
      <c r="AK778" s="77">
        <f>IF(F778&gt;Variables!$G$8,0,1)</f>
        <v>0</v>
      </c>
      <c r="AL778" s="77">
        <f>IF(G778&gt;Variables!$G$9,0,1)</f>
        <v>1</v>
      </c>
      <c r="AM778" s="77">
        <f>IF(AND(K778&gt;Variables!$G$10,K778&lt;Variables!$G$11),0,1)</f>
        <v>1</v>
      </c>
      <c r="AN778" s="77">
        <f>IF(H778&lt;Variables!$G$13,1,0)</f>
        <v>1</v>
      </c>
      <c r="AO778" s="77">
        <f>IF(R778&lt;Variables!$G$12,0,1)</f>
        <v>1</v>
      </c>
      <c r="AP778" s="78">
        <f t="shared" si="25"/>
        <v>1</v>
      </c>
      <c r="AQ778" s="77">
        <f>IF(V778&lt;Variables!$G$15,1,0)</f>
        <v>1</v>
      </c>
      <c r="AR778">
        <v>0</v>
      </c>
      <c r="AS778">
        <v>0</v>
      </c>
      <c r="AT778">
        <v>1</v>
      </c>
      <c r="AU778">
        <v>0</v>
      </c>
      <c r="BA778">
        <v>-2.25</v>
      </c>
    </row>
    <row r="779" spans="3:53" x14ac:dyDescent="0.25">
      <c r="C779" t="s">
        <v>260</v>
      </c>
      <c r="D779" t="s">
        <v>188</v>
      </c>
      <c r="E779">
        <v>43.8</v>
      </c>
      <c r="F779">
        <v>6.14</v>
      </c>
      <c r="G779">
        <v>6.28</v>
      </c>
      <c r="H779">
        <v>30630</v>
      </c>
      <c r="I779">
        <v>0.18</v>
      </c>
      <c r="J779" t="s">
        <v>75</v>
      </c>
      <c r="K779">
        <v>63.44</v>
      </c>
      <c r="L779">
        <v>43.288719999999998</v>
      </c>
      <c r="M779">
        <v>0.88078372379687786</v>
      </c>
      <c r="N779">
        <v>43.553325999999998</v>
      </c>
      <c r="O779">
        <v>0.26788769243479432</v>
      </c>
      <c r="P779">
        <v>12096000</v>
      </c>
      <c r="Q779">
        <v>14910000</v>
      </c>
      <c r="R779">
        <v>0.81</v>
      </c>
      <c r="S779">
        <v>18.64</v>
      </c>
      <c r="T779">
        <v>6.7050000000000001</v>
      </c>
      <c r="U779">
        <v>11.9664</v>
      </c>
      <c r="V779">
        <v>2.449150649561548</v>
      </c>
      <c r="AC779">
        <v>44.4</v>
      </c>
      <c r="AD779">
        <v>43.551099999999998</v>
      </c>
      <c r="AH779" s="77">
        <f>IF(AND(M779&lt;Variables!$G$6,M779&gt;Variables!$G$5),0,1)</f>
        <v>1</v>
      </c>
      <c r="AI779" s="77">
        <f t="shared" si="24"/>
        <v>1</v>
      </c>
      <c r="AJ779" s="77">
        <f>IF(I779&gt;Variables!$G$7,0,1)</f>
        <v>1</v>
      </c>
      <c r="AK779" s="77">
        <f>IF(F779&gt;Variables!$G$8,0,1)</f>
        <v>1</v>
      </c>
      <c r="AL779" s="77">
        <f>IF(G779&gt;Variables!$G$9,0,1)</f>
        <v>1</v>
      </c>
      <c r="AM779" s="77">
        <f>IF(AND(K779&gt;Variables!$G$10,K779&lt;Variables!$G$11),0,1)</f>
        <v>0</v>
      </c>
      <c r="AN779" s="77">
        <f>IF(H779&lt;Variables!$G$13,1,0)</f>
        <v>0</v>
      </c>
      <c r="AO779" s="77">
        <f>IF(R779&lt;Variables!$G$12,0,1)</f>
        <v>0</v>
      </c>
      <c r="AP779" s="78">
        <f t="shared" si="25"/>
        <v>1</v>
      </c>
      <c r="AQ779" s="77">
        <f>IF(V779&lt;Variables!$G$15,1,0)</f>
        <v>1</v>
      </c>
      <c r="AR779">
        <v>0</v>
      </c>
      <c r="AS779">
        <v>1</v>
      </c>
      <c r="AT779">
        <v>0</v>
      </c>
      <c r="AU779">
        <v>0</v>
      </c>
      <c r="BA779">
        <v>0.82</v>
      </c>
    </row>
    <row r="780" spans="3:53" x14ac:dyDescent="0.25">
      <c r="C780" t="s">
        <v>260</v>
      </c>
      <c r="D780" t="s">
        <v>221</v>
      </c>
      <c r="E780">
        <v>8.35</v>
      </c>
      <c r="F780">
        <v>10.4</v>
      </c>
      <c r="G780">
        <v>1.34</v>
      </c>
      <c r="H780">
        <v>-99999</v>
      </c>
      <c r="I780">
        <v>0.90300000000000002</v>
      </c>
      <c r="J780" t="s">
        <v>75</v>
      </c>
      <c r="K780">
        <v>53.91</v>
      </c>
      <c r="L780">
        <v>8.311375</v>
      </c>
      <c r="M780">
        <v>0.10377344302236791</v>
      </c>
      <c r="N780">
        <v>8.3192499999999985</v>
      </c>
      <c r="O780">
        <v>9.0152357484365158E-3</v>
      </c>
      <c r="P780">
        <v>51156</v>
      </c>
      <c r="Q780">
        <v>327629</v>
      </c>
      <c r="R780">
        <v>0.16</v>
      </c>
      <c r="S780">
        <v>18.64</v>
      </c>
      <c r="T780">
        <v>6.7050000000000001</v>
      </c>
      <c r="U780">
        <v>11.9664</v>
      </c>
      <c r="V780">
        <v>2.4036376724609338</v>
      </c>
      <c r="AC780">
        <v>8.33</v>
      </c>
      <c r="AD780">
        <v>8.26</v>
      </c>
      <c r="AH780" s="77">
        <f>IF(AND(M780&lt;Variables!$G$6,M780&gt;Variables!$G$5),0,1)</f>
        <v>1</v>
      </c>
      <c r="AI780" s="77">
        <f t="shared" si="24"/>
        <v>1</v>
      </c>
      <c r="AJ780" s="77">
        <f>IF(I780&gt;Variables!$G$7,0,1)</f>
        <v>1</v>
      </c>
      <c r="AK780" s="77">
        <f>IF(F780&gt;Variables!$G$8,0,1)</f>
        <v>0</v>
      </c>
      <c r="AL780" s="77">
        <f>IF(G780&gt;Variables!$G$9,0,1)</f>
        <v>1</v>
      </c>
      <c r="AM780" s="77">
        <f>IF(AND(K780&gt;Variables!$G$10,K780&lt;Variables!$G$11),0,1)</f>
        <v>1</v>
      </c>
      <c r="AN780" s="77">
        <f>IF(H780&lt;Variables!$G$13,1,0)</f>
        <v>1</v>
      </c>
      <c r="AO780" s="77">
        <f>IF(R780&lt;Variables!$G$12,0,1)</f>
        <v>0</v>
      </c>
      <c r="AP780" s="78">
        <f t="shared" si="25"/>
        <v>1</v>
      </c>
      <c r="AQ780" s="77">
        <f>IF(V780&lt;Variables!$G$15,1,0)</f>
        <v>1</v>
      </c>
      <c r="AR780">
        <v>0</v>
      </c>
      <c r="AS780">
        <v>0</v>
      </c>
      <c r="AT780">
        <v>0</v>
      </c>
      <c r="AU780">
        <v>0</v>
      </c>
      <c r="BA780">
        <v>0</v>
      </c>
    </row>
    <row r="781" spans="3:53" x14ac:dyDescent="0.25">
      <c r="C781" t="s">
        <v>260</v>
      </c>
      <c r="D781" t="s">
        <v>129</v>
      </c>
      <c r="E781">
        <v>60.04</v>
      </c>
      <c r="F781">
        <v>8.43</v>
      </c>
      <c r="G781">
        <v>10.52</v>
      </c>
      <c r="H781">
        <v>23990</v>
      </c>
      <c r="I781">
        <v>83356.154999999999</v>
      </c>
      <c r="J781" t="s">
        <v>75</v>
      </c>
      <c r="K781">
        <v>57.94</v>
      </c>
      <c r="L781">
        <v>59.183455000000002</v>
      </c>
      <c r="M781">
        <v>0.83899292462733843</v>
      </c>
      <c r="N781">
        <v>59.504942</v>
      </c>
      <c r="O781">
        <v>0.29419069091773908</v>
      </c>
      <c r="P781">
        <v>164059000</v>
      </c>
      <c r="Q781">
        <v>146893000</v>
      </c>
      <c r="R781">
        <v>1.1200000000000001</v>
      </c>
      <c r="S781">
        <v>18.64</v>
      </c>
      <c r="T781">
        <v>6.7050000000000001</v>
      </c>
      <c r="U781">
        <v>11.9664</v>
      </c>
      <c r="V781">
        <v>2.4082058721230779</v>
      </c>
      <c r="AC781">
        <v>63.83</v>
      </c>
      <c r="AD781">
        <v>58.9</v>
      </c>
      <c r="AH781" s="77">
        <f>IF(AND(M781&lt;Variables!$G$6,M781&gt;Variables!$G$5),0,1)</f>
        <v>1</v>
      </c>
      <c r="AI781" s="77">
        <f t="shared" si="24"/>
        <v>1</v>
      </c>
      <c r="AJ781" s="77">
        <f>IF(I781&gt;Variables!$G$7,0,1)</f>
        <v>0</v>
      </c>
      <c r="AK781" s="77">
        <f>IF(F781&gt;Variables!$G$8,0,1)</f>
        <v>1</v>
      </c>
      <c r="AL781" s="77">
        <f>IF(G781&gt;Variables!$G$9,0,1)</f>
        <v>0</v>
      </c>
      <c r="AM781" s="77">
        <f>IF(AND(K781&gt;Variables!$G$10,K781&lt;Variables!$G$11),0,1)</f>
        <v>1</v>
      </c>
      <c r="AN781" s="77">
        <f>IF(H781&lt;Variables!$G$13,1,0)</f>
        <v>0</v>
      </c>
      <c r="AO781" s="77">
        <f>IF(R781&lt;Variables!$G$12,0,1)</f>
        <v>0</v>
      </c>
      <c r="AP781" s="78">
        <f t="shared" si="25"/>
        <v>1</v>
      </c>
      <c r="AQ781" s="77">
        <f>IF(V781&lt;Variables!$G$15,1,0)</f>
        <v>1</v>
      </c>
      <c r="AR781">
        <v>1</v>
      </c>
      <c r="AS781">
        <v>0</v>
      </c>
      <c r="AT781">
        <v>0</v>
      </c>
      <c r="AU781">
        <v>0</v>
      </c>
      <c r="BA781">
        <v>1.06</v>
      </c>
    </row>
    <row r="782" spans="3:53" x14ac:dyDescent="0.25">
      <c r="C782" t="s">
        <v>260</v>
      </c>
      <c r="D782" t="s">
        <v>83</v>
      </c>
      <c r="E782">
        <v>30.74</v>
      </c>
      <c r="F782">
        <v>7.85</v>
      </c>
      <c r="G782">
        <v>6.98</v>
      </c>
      <c r="H782">
        <v>24680</v>
      </c>
      <c r="I782">
        <v>1.417</v>
      </c>
      <c r="J782" t="s">
        <v>75</v>
      </c>
      <c r="K782">
        <v>61.84</v>
      </c>
      <c r="L782">
        <v>30.477695000000001</v>
      </c>
      <c r="M782">
        <v>0.63096963205385936</v>
      </c>
      <c r="N782">
        <v>30.651626</v>
      </c>
      <c r="O782">
        <v>5.9944617619963933E-2</v>
      </c>
      <c r="P782">
        <v>17051000</v>
      </c>
      <c r="Q782">
        <v>13870000</v>
      </c>
      <c r="R782">
        <v>1.23</v>
      </c>
      <c r="S782">
        <v>18.64</v>
      </c>
      <c r="T782">
        <v>6.7050000000000001</v>
      </c>
      <c r="U782">
        <v>11.9664</v>
      </c>
      <c r="V782">
        <v>2.451681864445721</v>
      </c>
      <c r="AC782">
        <v>31</v>
      </c>
      <c r="AD782">
        <v>30.58</v>
      </c>
      <c r="AH782" s="77">
        <f>IF(AND(M782&lt;Variables!$G$6,M782&gt;Variables!$G$5),0,1)</f>
        <v>1</v>
      </c>
      <c r="AI782" s="77">
        <f t="shared" si="24"/>
        <v>1</v>
      </c>
      <c r="AJ782" s="77">
        <f>IF(I782&gt;Variables!$G$7,0,1)</f>
        <v>1</v>
      </c>
      <c r="AK782" s="77">
        <f>IF(F782&gt;Variables!$G$8,0,1)</f>
        <v>1</v>
      </c>
      <c r="AL782" s="77">
        <f>IF(G782&gt;Variables!$G$9,0,1)</f>
        <v>1</v>
      </c>
      <c r="AM782" s="77">
        <f>IF(AND(K782&gt;Variables!$G$10,K782&lt;Variables!$G$11),0,1)</f>
        <v>1</v>
      </c>
      <c r="AN782" s="77">
        <f>IF(H782&lt;Variables!$G$13,1,0)</f>
        <v>0</v>
      </c>
      <c r="AO782" s="77">
        <f>IF(R782&lt;Variables!$G$12,0,1)</f>
        <v>0</v>
      </c>
      <c r="AP782" s="78">
        <f t="shared" si="25"/>
        <v>1</v>
      </c>
      <c r="AQ782" s="77">
        <f>IF(V782&lt;Variables!$G$15,1,0)</f>
        <v>1</v>
      </c>
      <c r="AR782">
        <v>0</v>
      </c>
      <c r="AS782">
        <v>1</v>
      </c>
      <c r="AT782">
        <v>0</v>
      </c>
      <c r="AU782">
        <v>0</v>
      </c>
      <c r="BA782">
        <v>0.67</v>
      </c>
    </row>
    <row r="783" spans="3:53" x14ac:dyDescent="0.25">
      <c r="C783" t="s">
        <v>260</v>
      </c>
      <c r="D783" t="s">
        <v>166</v>
      </c>
      <c r="E783">
        <v>53.11</v>
      </c>
      <c r="F783">
        <v>6.8</v>
      </c>
      <c r="G783">
        <v>7.07</v>
      </c>
      <c r="H783">
        <v>8010</v>
      </c>
      <c r="I783">
        <v>198.08799999999999</v>
      </c>
      <c r="J783" t="s">
        <v>75</v>
      </c>
      <c r="K783">
        <v>44.94</v>
      </c>
      <c r="L783">
        <v>53.009030000000003</v>
      </c>
      <c r="M783">
        <v>-0.10192603033859959</v>
      </c>
      <c r="N783">
        <v>53.500863999999993</v>
      </c>
      <c r="O783">
        <v>-1.020290064848288</v>
      </c>
      <c r="P783">
        <v>2606000</v>
      </c>
      <c r="Q783">
        <v>1484000</v>
      </c>
      <c r="R783">
        <v>1.76</v>
      </c>
      <c r="S783">
        <v>18.64</v>
      </c>
      <c r="T783">
        <v>6.7050000000000001</v>
      </c>
      <c r="U783">
        <v>11.9664</v>
      </c>
      <c r="V783">
        <v>2.315739003168177</v>
      </c>
      <c r="AC783">
        <v>54.38</v>
      </c>
      <c r="AD783">
        <v>52.88</v>
      </c>
      <c r="AH783" s="77">
        <f>IF(AND(M783&lt;Variables!$G$6,M783&gt;Variables!$G$5),0,1)</f>
        <v>1</v>
      </c>
      <c r="AI783" s="77">
        <f t="shared" si="24"/>
        <v>1</v>
      </c>
      <c r="AJ783" s="77">
        <f>IF(I783&gt;Variables!$G$7,0,1)</f>
        <v>0</v>
      </c>
      <c r="AK783" s="77">
        <f>IF(F783&gt;Variables!$G$8,0,1)</f>
        <v>1</v>
      </c>
      <c r="AL783" s="77">
        <f>IF(G783&gt;Variables!$G$9,0,1)</f>
        <v>1</v>
      </c>
      <c r="AM783" s="77">
        <f>IF(AND(K783&gt;Variables!$G$10,K783&lt;Variables!$G$11),0,1)</f>
        <v>1</v>
      </c>
      <c r="AN783" s="77">
        <f>IF(H783&lt;Variables!$G$13,1,0)</f>
        <v>0</v>
      </c>
      <c r="AO783" s="77">
        <f>IF(R783&lt;Variables!$G$12,0,1)</f>
        <v>0</v>
      </c>
      <c r="AP783" s="78">
        <f t="shared" si="25"/>
        <v>1</v>
      </c>
      <c r="AQ783" s="77">
        <f>IF(V783&lt;Variables!$G$15,1,0)</f>
        <v>1</v>
      </c>
      <c r="AR783">
        <v>1</v>
      </c>
      <c r="AS783">
        <v>0</v>
      </c>
      <c r="AT783">
        <v>0</v>
      </c>
      <c r="AU783">
        <v>0</v>
      </c>
      <c r="BA783">
        <v>1.61</v>
      </c>
    </row>
    <row r="784" spans="3:53" x14ac:dyDescent="0.25">
      <c r="C784" t="s">
        <v>260</v>
      </c>
      <c r="D784" t="s">
        <v>215</v>
      </c>
      <c r="E784">
        <v>0.69</v>
      </c>
      <c r="F784">
        <v>13.2</v>
      </c>
      <c r="G784">
        <v>1.89</v>
      </c>
      <c r="H784">
        <v>-99999</v>
      </c>
      <c r="I784">
        <v>1711721.4669999999</v>
      </c>
      <c r="J784" t="s">
        <v>75</v>
      </c>
      <c r="K784">
        <v>-99999</v>
      </c>
      <c r="L784">
        <v>-99999</v>
      </c>
      <c r="M784">
        <v>-99999</v>
      </c>
      <c r="N784">
        <v>0.71325000000000005</v>
      </c>
      <c r="O784">
        <v>0</v>
      </c>
      <c r="P784">
        <v>52650</v>
      </c>
      <c r="Q784">
        <v>534</v>
      </c>
      <c r="R784">
        <v>98.6</v>
      </c>
      <c r="S784">
        <v>18.64</v>
      </c>
      <c r="T784">
        <v>6.7050000000000001</v>
      </c>
      <c r="U784">
        <v>11.9664</v>
      </c>
      <c r="V784">
        <v>-99999</v>
      </c>
      <c r="AC784">
        <v>0.73</v>
      </c>
      <c r="AD784">
        <v>0.68789999999999996</v>
      </c>
      <c r="AH784" s="77">
        <f>IF(AND(M784&lt;Variables!$G$6,M784&gt;Variables!$G$5),0,1)</f>
        <v>1</v>
      </c>
      <c r="AI784" s="77">
        <f t="shared" si="24"/>
        <v>1</v>
      </c>
      <c r="AJ784" s="77">
        <f>IF(I784&gt;Variables!$G$7,0,1)</f>
        <v>0</v>
      </c>
      <c r="AK784" s="77">
        <f>IF(F784&gt;Variables!$G$8,0,1)</f>
        <v>0</v>
      </c>
      <c r="AL784" s="77">
        <f>IF(G784&gt;Variables!$G$9,0,1)</f>
        <v>1</v>
      </c>
      <c r="AM784" s="77">
        <f>IF(AND(K784&gt;Variables!$G$10,K784&lt;Variables!$G$11),0,1)</f>
        <v>1</v>
      </c>
      <c r="AN784" s="77">
        <f>IF(H784&lt;Variables!$G$13,1,0)</f>
        <v>1</v>
      </c>
      <c r="AO784" s="77">
        <f>IF(R784&lt;Variables!$G$12,0,1)</f>
        <v>1</v>
      </c>
      <c r="AP784" s="78">
        <f t="shared" si="25"/>
        <v>1</v>
      </c>
      <c r="AQ784" s="77">
        <f>IF(V784&lt;Variables!$G$15,1,0)</f>
        <v>1</v>
      </c>
      <c r="AR784">
        <v>1</v>
      </c>
      <c r="AS784">
        <v>0</v>
      </c>
      <c r="AT784">
        <v>0</v>
      </c>
      <c r="AU784">
        <v>0</v>
      </c>
      <c r="BA784">
        <v>2</v>
      </c>
    </row>
    <row r="785" spans="3:53" x14ac:dyDescent="0.25">
      <c r="C785" t="s">
        <v>260</v>
      </c>
      <c r="D785" t="s">
        <v>240</v>
      </c>
      <c r="E785">
        <v>32.26</v>
      </c>
      <c r="F785">
        <v>6.7</v>
      </c>
      <c r="G785">
        <v>7.95</v>
      </c>
      <c r="H785">
        <v>6330</v>
      </c>
      <c r="I785">
        <v>-47.74</v>
      </c>
      <c r="J785" t="s">
        <v>75</v>
      </c>
      <c r="K785">
        <v>52.8</v>
      </c>
      <c r="L785">
        <v>32.043789999999987</v>
      </c>
      <c r="M785">
        <v>0.42507456202906291</v>
      </c>
      <c r="N785">
        <v>32.277702000000012</v>
      </c>
      <c r="O785">
        <v>-0.30269193265371019</v>
      </c>
      <c r="P785">
        <v>2316000</v>
      </c>
      <c r="Q785">
        <v>3646000</v>
      </c>
      <c r="R785">
        <v>0.64</v>
      </c>
      <c r="S785">
        <v>18.64</v>
      </c>
      <c r="T785">
        <v>6.7050000000000001</v>
      </c>
      <c r="U785">
        <v>11.9664</v>
      </c>
      <c r="V785">
        <v>2.381518738448853</v>
      </c>
      <c r="AC785">
        <v>32.808900000000001</v>
      </c>
      <c r="AD785">
        <v>32.021299999999997</v>
      </c>
      <c r="AH785" s="77">
        <f>IF(AND(M785&lt;Variables!$G$6,M785&gt;Variables!$G$5),0,1)</f>
        <v>1</v>
      </c>
      <c r="AI785" s="77">
        <f t="shared" si="24"/>
        <v>1</v>
      </c>
      <c r="AJ785" s="77">
        <f>IF(I785&gt;Variables!$G$7,0,1)</f>
        <v>1</v>
      </c>
      <c r="AK785" s="77">
        <f>IF(F785&gt;Variables!$G$8,0,1)</f>
        <v>1</v>
      </c>
      <c r="AL785" s="77">
        <f>IF(G785&gt;Variables!$G$9,0,1)</f>
        <v>1</v>
      </c>
      <c r="AM785" s="77">
        <f>IF(AND(K785&gt;Variables!$G$10,K785&lt;Variables!$G$11),0,1)</f>
        <v>1</v>
      </c>
      <c r="AN785" s="77">
        <f>IF(H785&lt;Variables!$G$13,1,0)</f>
        <v>0</v>
      </c>
      <c r="AO785" s="77">
        <f>IF(R785&lt;Variables!$G$12,0,1)</f>
        <v>0</v>
      </c>
      <c r="AP785" s="78">
        <f t="shared" si="25"/>
        <v>1</v>
      </c>
      <c r="AQ785" s="77">
        <f>IF(V785&lt;Variables!$G$15,1,0)</f>
        <v>1</v>
      </c>
      <c r="AR785">
        <v>0</v>
      </c>
      <c r="AS785">
        <v>1</v>
      </c>
      <c r="AT785">
        <v>0</v>
      </c>
      <c r="AU785">
        <v>0</v>
      </c>
      <c r="BA785">
        <v>1</v>
      </c>
    </row>
    <row r="786" spans="3:53" x14ac:dyDescent="0.25">
      <c r="C786" t="s">
        <v>260</v>
      </c>
      <c r="D786" t="s">
        <v>125</v>
      </c>
      <c r="E786">
        <v>177.17</v>
      </c>
      <c r="F786">
        <v>5.97</v>
      </c>
      <c r="G786">
        <v>6.48</v>
      </c>
      <c r="H786">
        <v>11140</v>
      </c>
      <c r="I786">
        <v>5.3999999999999999E-2</v>
      </c>
      <c r="J786" t="s">
        <v>75</v>
      </c>
      <c r="K786">
        <v>55.33</v>
      </c>
      <c r="L786">
        <v>176.40634</v>
      </c>
      <c r="M786">
        <v>0.1267868263691791</v>
      </c>
      <c r="N786">
        <v>176.34276399999999</v>
      </c>
      <c r="O786">
        <v>0.16288505038970991</v>
      </c>
      <c r="P786">
        <v>447649</v>
      </c>
      <c r="Q786">
        <v>663253</v>
      </c>
      <c r="R786">
        <v>0.67</v>
      </c>
      <c r="S786">
        <v>18.64</v>
      </c>
      <c r="T786">
        <v>6.7050000000000001</v>
      </c>
      <c r="U786">
        <v>11.9664</v>
      </c>
      <c r="V786">
        <v>2.416970707824627</v>
      </c>
      <c r="AC786">
        <v>180.74</v>
      </c>
      <c r="AD786">
        <v>176.46</v>
      </c>
      <c r="AH786" s="77">
        <f>IF(AND(M786&lt;Variables!$G$6,M786&gt;Variables!$G$5),0,1)</f>
        <v>1</v>
      </c>
      <c r="AI786" s="77">
        <f t="shared" si="24"/>
        <v>0</v>
      </c>
      <c r="AJ786" s="77">
        <f>IF(I786&gt;Variables!$G$7,0,1)</f>
        <v>1</v>
      </c>
      <c r="AK786" s="77">
        <f>IF(F786&gt;Variables!$G$8,0,1)</f>
        <v>1</v>
      </c>
      <c r="AL786" s="77">
        <f>IF(G786&gt;Variables!$G$9,0,1)</f>
        <v>1</v>
      </c>
      <c r="AM786" s="77">
        <f>IF(AND(K786&gt;Variables!$G$10,K786&lt;Variables!$G$11),0,1)</f>
        <v>1</v>
      </c>
      <c r="AN786" s="77">
        <f>IF(H786&lt;Variables!$G$13,1,0)</f>
        <v>0</v>
      </c>
      <c r="AO786" s="77">
        <f>IF(R786&lt;Variables!$G$12,0,1)</f>
        <v>0</v>
      </c>
      <c r="AP786" s="78">
        <f t="shared" si="25"/>
        <v>1</v>
      </c>
      <c r="AQ786" s="77">
        <f>IF(V786&lt;Variables!$G$15,1,0)</f>
        <v>1</v>
      </c>
      <c r="AR786">
        <v>1</v>
      </c>
      <c r="AS786">
        <v>0</v>
      </c>
      <c r="AT786">
        <v>0</v>
      </c>
      <c r="AU786">
        <v>0</v>
      </c>
      <c r="BA786">
        <v>1.37</v>
      </c>
    </row>
    <row r="787" spans="3:53" x14ac:dyDescent="0.25">
      <c r="C787" t="s">
        <v>260</v>
      </c>
      <c r="D787" t="s">
        <v>231</v>
      </c>
      <c r="E787">
        <v>358.08</v>
      </c>
      <c r="F787">
        <v>6.58</v>
      </c>
      <c r="G787">
        <v>6.57</v>
      </c>
      <c r="H787">
        <v>56250</v>
      </c>
      <c r="I787">
        <v>-6.9359999999999999</v>
      </c>
      <c r="J787" t="s">
        <v>75</v>
      </c>
      <c r="K787">
        <v>54.38</v>
      </c>
      <c r="L787">
        <v>355.73595499999999</v>
      </c>
      <c r="M787">
        <v>0.35814344377981172</v>
      </c>
      <c r="N787">
        <v>358.26073999999988</v>
      </c>
      <c r="O787">
        <v>-0.34911444664574492</v>
      </c>
      <c r="P787">
        <v>2003000</v>
      </c>
      <c r="Q787">
        <v>2076000</v>
      </c>
      <c r="R787">
        <v>0.96</v>
      </c>
      <c r="S787">
        <v>18.64</v>
      </c>
      <c r="T787">
        <v>6.7050000000000001</v>
      </c>
      <c r="U787">
        <v>11.9664</v>
      </c>
      <c r="V787">
        <v>2.3985347564582389</v>
      </c>
      <c r="AC787">
        <v>363</v>
      </c>
      <c r="AD787">
        <v>356.09089999999998</v>
      </c>
      <c r="AH787" s="77">
        <f>IF(AND(M787&lt;Variables!$G$6,M787&gt;Variables!$G$5),0,1)</f>
        <v>1</v>
      </c>
      <c r="AI787" s="77">
        <f t="shared" si="24"/>
        <v>1</v>
      </c>
      <c r="AJ787" s="77">
        <f>IF(I787&gt;Variables!$G$7,0,1)</f>
        <v>1</v>
      </c>
      <c r="AK787" s="77">
        <f>IF(F787&gt;Variables!$G$8,0,1)</f>
        <v>1</v>
      </c>
      <c r="AL787" s="77">
        <f>IF(G787&gt;Variables!$G$9,0,1)</f>
        <v>1</v>
      </c>
      <c r="AM787" s="77">
        <f>IF(AND(K787&gt;Variables!$G$10,K787&lt;Variables!$G$11),0,1)</f>
        <v>1</v>
      </c>
      <c r="AN787" s="77">
        <f>IF(H787&lt;Variables!$G$13,1,0)</f>
        <v>0</v>
      </c>
      <c r="AO787" s="77">
        <f>IF(R787&lt;Variables!$G$12,0,1)</f>
        <v>0</v>
      </c>
      <c r="AP787" s="78">
        <f t="shared" si="25"/>
        <v>1</v>
      </c>
      <c r="AQ787" s="77">
        <f>IF(V787&lt;Variables!$G$15,1,0)</f>
        <v>1</v>
      </c>
      <c r="AR787">
        <v>1</v>
      </c>
      <c r="AS787">
        <v>0</v>
      </c>
      <c r="AT787">
        <v>0</v>
      </c>
      <c r="AU787">
        <v>0</v>
      </c>
      <c r="BA787">
        <v>1.0900000000000001</v>
      </c>
    </row>
    <row r="788" spans="3:53" x14ac:dyDescent="0.25">
      <c r="C788" t="s">
        <v>260</v>
      </c>
      <c r="D788" t="s">
        <v>79</v>
      </c>
      <c r="E788">
        <v>51.48</v>
      </c>
      <c r="F788">
        <v>7.17</v>
      </c>
      <c r="G788">
        <v>3.21</v>
      </c>
      <c r="H788">
        <v>9750</v>
      </c>
      <c r="I788">
        <v>-39.671999999999997</v>
      </c>
      <c r="J788" t="s">
        <v>75</v>
      </c>
      <c r="K788">
        <v>61.5</v>
      </c>
      <c r="L788">
        <v>51.021565000000002</v>
      </c>
      <c r="M788">
        <v>0.74171578233634361</v>
      </c>
      <c r="N788">
        <v>51.123728</v>
      </c>
      <c r="O788">
        <v>0.54039877530057812</v>
      </c>
      <c r="P788">
        <v>16483000</v>
      </c>
      <c r="Q788">
        <v>6236000</v>
      </c>
      <c r="R788">
        <v>2.64</v>
      </c>
      <c r="S788">
        <v>18.64</v>
      </c>
      <c r="T788">
        <v>6.7050000000000001</v>
      </c>
      <c r="U788">
        <v>11.9664</v>
      </c>
      <c r="V788">
        <v>2.4422215250963011</v>
      </c>
      <c r="AC788">
        <v>52.55</v>
      </c>
      <c r="AD788">
        <v>51.100999999999999</v>
      </c>
      <c r="AH788" s="77">
        <f>IF(AND(M788&lt;Variables!$G$6,M788&gt;Variables!$G$5),0,1)</f>
        <v>1</v>
      </c>
      <c r="AI788" s="77">
        <f t="shared" si="24"/>
        <v>1</v>
      </c>
      <c r="AJ788" s="77">
        <f>IF(I788&gt;Variables!$G$7,0,1)</f>
        <v>1</v>
      </c>
      <c r="AK788" s="77">
        <f>IF(F788&gt;Variables!$G$8,0,1)</f>
        <v>1</v>
      </c>
      <c r="AL788" s="77">
        <f>IF(G788&gt;Variables!$G$9,0,1)</f>
        <v>1</v>
      </c>
      <c r="AM788" s="77">
        <f>IF(AND(K788&gt;Variables!$G$10,K788&lt;Variables!$G$11),0,1)</f>
        <v>1</v>
      </c>
      <c r="AN788" s="77">
        <f>IF(H788&lt;Variables!$G$13,1,0)</f>
        <v>0</v>
      </c>
      <c r="AO788" s="77">
        <f>IF(R788&lt;Variables!$G$12,0,1)</f>
        <v>1</v>
      </c>
      <c r="AP788" s="78">
        <f t="shared" si="25"/>
        <v>1</v>
      </c>
      <c r="AQ788" s="77">
        <f>IF(V788&lt;Variables!$G$15,1,0)</f>
        <v>1</v>
      </c>
      <c r="AR788">
        <v>1</v>
      </c>
      <c r="AS788">
        <v>0</v>
      </c>
      <c r="AT788">
        <v>0</v>
      </c>
      <c r="AU788">
        <v>0</v>
      </c>
      <c r="BA788">
        <v>1.39</v>
      </c>
    </row>
    <row r="789" spans="3:53" x14ac:dyDescent="0.25">
      <c r="C789" t="s">
        <v>260</v>
      </c>
      <c r="D789" t="s">
        <v>257</v>
      </c>
      <c r="E789">
        <v>124.84</v>
      </c>
      <c r="F789">
        <v>6.18</v>
      </c>
      <c r="G789">
        <v>7.2</v>
      </c>
      <c r="H789">
        <v>11810</v>
      </c>
      <c r="I789">
        <v>-40.79</v>
      </c>
      <c r="J789" t="s">
        <v>75</v>
      </c>
      <c r="K789">
        <v>57.67</v>
      </c>
      <c r="L789">
        <v>124.25525</v>
      </c>
      <c r="M789">
        <v>0.17282971946858991</v>
      </c>
      <c r="N789">
        <v>124.40600000000001</v>
      </c>
      <c r="O789">
        <v>5.1444464093377468E-2</v>
      </c>
      <c r="P789">
        <v>506194</v>
      </c>
      <c r="Q789">
        <v>929892</v>
      </c>
      <c r="R789">
        <v>0.54</v>
      </c>
      <c r="S789">
        <v>18.64</v>
      </c>
      <c r="T789">
        <v>6.7050000000000001</v>
      </c>
      <c r="U789">
        <v>11.9664</v>
      </c>
      <c r="V789">
        <v>2.4381392830910569</v>
      </c>
      <c r="AC789">
        <v>125.88</v>
      </c>
      <c r="AD789">
        <v>123.3</v>
      </c>
      <c r="AH789" s="77">
        <f>IF(AND(M789&lt;Variables!$G$6,M789&gt;Variables!$G$5),0,1)</f>
        <v>1</v>
      </c>
      <c r="AI789" s="77">
        <f t="shared" si="24"/>
        <v>1</v>
      </c>
      <c r="AJ789" s="77">
        <f>IF(I789&gt;Variables!$G$7,0,1)</f>
        <v>1</v>
      </c>
      <c r="AK789" s="77">
        <f>IF(F789&gt;Variables!$G$8,0,1)</f>
        <v>1</v>
      </c>
      <c r="AL789" s="77">
        <f>IF(G789&gt;Variables!$G$9,0,1)</f>
        <v>1</v>
      </c>
      <c r="AM789" s="77">
        <f>IF(AND(K789&gt;Variables!$G$10,K789&lt;Variables!$G$11),0,1)</f>
        <v>1</v>
      </c>
      <c r="AN789" s="77">
        <f>IF(H789&lt;Variables!$G$13,1,0)</f>
        <v>0</v>
      </c>
      <c r="AO789" s="77">
        <f>IF(R789&lt;Variables!$G$12,0,1)</f>
        <v>0</v>
      </c>
      <c r="AP789" s="78">
        <f t="shared" si="25"/>
        <v>1</v>
      </c>
      <c r="AQ789" s="77">
        <f>IF(V789&lt;Variables!$G$15,1,0)</f>
        <v>1</v>
      </c>
      <c r="AR789">
        <v>0</v>
      </c>
      <c r="AS789">
        <v>1</v>
      </c>
      <c r="AT789">
        <v>0</v>
      </c>
      <c r="AU789">
        <v>0</v>
      </c>
      <c r="BA789">
        <v>0.49</v>
      </c>
    </row>
    <row r="790" spans="3:53" x14ac:dyDescent="0.25">
      <c r="C790" t="s">
        <v>260</v>
      </c>
      <c r="D790" t="s">
        <v>213</v>
      </c>
      <c r="E790">
        <v>2.64</v>
      </c>
      <c r="F790">
        <v>15.78</v>
      </c>
      <c r="G790">
        <v>-11.58</v>
      </c>
      <c r="H790">
        <v>-99999</v>
      </c>
      <c r="I790">
        <v>-5.2999999999999999E-2</v>
      </c>
      <c r="J790" t="s">
        <v>75</v>
      </c>
      <c r="K790">
        <v>38.409999999999997</v>
      </c>
      <c r="L790">
        <v>2.6731799999999999</v>
      </c>
      <c r="M790">
        <v>-1.4282614713562329</v>
      </c>
      <c r="N790">
        <v>2.6989879999999999</v>
      </c>
      <c r="O790">
        <v>-2.3708145423395788</v>
      </c>
      <c r="P790">
        <v>28810000</v>
      </c>
      <c r="Q790">
        <v>328380</v>
      </c>
      <c r="R790">
        <v>87.73</v>
      </c>
      <c r="S790">
        <v>18.64</v>
      </c>
      <c r="T790">
        <v>6.7050000000000001</v>
      </c>
      <c r="U790">
        <v>11.9664</v>
      </c>
      <c r="V790">
        <v>2.236255744546944</v>
      </c>
      <c r="AC790">
        <v>2.64</v>
      </c>
      <c r="AD790">
        <v>2.2599999999999998</v>
      </c>
      <c r="AH790" s="77">
        <f>IF(AND(M790&lt;Variables!$G$6,M790&gt;Variables!$G$5),0,1)</f>
        <v>0</v>
      </c>
      <c r="AI790" s="77">
        <f t="shared" si="24"/>
        <v>1</v>
      </c>
      <c r="AJ790" s="77">
        <f>IF(I790&gt;Variables!$G$7,0,1)</f>
        <v>1</v>
      </c>
      <c r="AK790" s="77">
        <f>IF(F790&gt;Variables!$G$8,0,1)</f>
        <v>0</v>
      </c>
      <c r="AL790" s="77">
        <f>IF(G790&gt;Variables!$G$9,0,1)</f>
        <v>1</v>
      </c>
      <c r="AM790" s="77">
        <f>IF(AND(K790&gt;Variables!$G$10,K790&lt;Variables!$G$11),0,1)</f>
        <v>1</v>
      </c>
      <c r="AN790" s="77">
        <f>IF(H790&lt;Variables!$G$13,1,0)</f>
        <v>1</v>
      </c>
      <c r="AO790" s="77">
        <f>IF(R790&lt;Variables!$G$12,0,1)</f>
        <v>1</v>
      </c>
      <c r="AP790" s="78">
        <f t="shared" si="25"/>
        <v>1</v>
      </c>
      <c r="AQ790" s="77">
        <f>IF(V790&lt;Variables!$G$15,1,0)</f>
        <v>1</v>
      </c>
      <c r="AR790">
        <v>0</v>
      </c>
      <c r="AS790">
        <v>0</v>
      </c>
      <c r="AT790">
        <v>1</v>
      </c>
      <c r="AU790">
        <v>0</v>
      </c>
      <c r="BA790">
        <v>-2.25</v>
      </c>
    </row>
    <row r="791" spans="3:53" x14ac:dyDescent="0.25">
      <c r="C791" t="s">
        <v>260</v>
      </c>
      <c r="D791" t="s">
        <v>212</v>
      </c>
      <c r="E791">
        <v>4.26</v>
      </c>
      <c r="F791">
        <v>27.88</v>
      </c>
      <c r="G791">
        <v>-26.38</v>
      </c>
      <c r="H791">
        <v>12.78</v>
      </c>
      <c r="I791">
        <v>-4.0000000000000001E-3</v>
      </c>
      <c r="J791" t="s">
        <v>74</v>
      </c>
      <c r="K791">
        <v>64.260000000000005</v>
      </c>
      <c r="L791">
        <v>4.158385</v>
      </c>
      <c r="M791">
        <v>2.3233779460054782</v>
      </c>
      <c r="N791">
        <v>4.1902020000000002</v>
      </c>
      <c r="O791">
        <v>1.546417093973028</v>
      </c>
      <c r="P791">
        <v>66650000.000000007</v>
      </c>
      <c r="Q791">
        <v>441580</v>
      </c>
      <c r="R791">
        <v>150.94</v>
      </c>
      <c r="S791">
        <v>18.64</v>
      </c>
      <c r="T791">
        <v>6.7050000000000001</v>
      </c>
      <c r="U791">
        <v>11.9664</v>
      </c>
      <c r="V791">
        <v>2.358642378258867</v>
      </c>
      <c r="AC791">
        <v>4.3600000000000003</v>
      </c>
      <c r="AD791">
        <v>3.91</v>
      </c>
      <c r="AH791" s="77">
        <f>IF(AND(M791&lt;Variables!$G$6,M791&gt;Variables!$G$5),0,1)</f>
        <v>1</v>
      </c>
      <c r="AI791" s="77">
        <f t="shared" si="24"/>
        <v>1</v>
      </c>
      <c r="AJ791" s="77">
        <f>IF(I791&gt;Variables!$G$7,0,1)</f>
        <v>1</v>
      </c>
      <c r="AK791" s="77">
        <f>IF(F791&gt;Variables!$G$8,0,1)</f>
        <v>0</v>
      </c>
      <c r="AL791" s="77">
        <f>IF(G791&gt;Variables!$G$9,0,1)</f>
        <v>1</v>
      </c>
      <c r="AM791" s="77">
        <f>IF(AND(K791&gt;Variables!$G$10,K791&lt;Variables!$G$11),0,1)</f>
        <v>0</v>
      </c>
      <c r="AN791" s="77">
        <f>IF(H791&lt;Variables!$G$13,1,0)</f>
        <v>1</v>
      </c>
      <c r="AO791" s="77">
        <f>IF(R791&lt;Variables!$G$12,0,1)</f>
        <v>1</v>
      </c>
      <c r="AP791" s="78">
        <f t="shared" si="25"/>
        <v>0</v>
      </c>
      <c r="AQ791" s="77">
        <f>IF(V791&lt;Variables!$G$15,1,0)</f>
        <v>1</v>
      </c>
      <c r="AR791">
        <v>0</v>
      </c>
      <c r="AS791">
        <v>0</v>
      </c>
      <c r="AT791">
        <v>1</v>
      </c>
      <c r="AU791">
        <v>0</v>
      </c>
      <c r="BA791">
        <v>-2.25</v>
      </c>
    </row>
    <row r="792" spans="3:53" x14ac:dyDescent="0.25">
      <c r="C792" t="s">
        <v>260</v>
      </c>
      <c r="D792" t="s">
        <v>175</v>
      </c>
      <c r="E792">
        <v>57.62</v>
      </c>
      <c r="F792">
        <v>7.76</v>
      </c>
      <c r="G792">
        <v>0.49</v>
      </c>
      <c r="H792">
        <v>-99999</v>
      </c>
      <c r="I792">
        <v>5.6379999999999999</v>
      </c>
      <c r="J792" t="s">
        <v>75</v>
      </c>
      <c r="K792">
        <v>37.21</v>
      </c>
      <c r="L792">
        <v>57.531181818181828</v>
      </c>
      <c r="M792">
        <v>-0.14110924826537999</v>
      </c>
      <c r="N792">
        <v>57.602304347826092</v>
      </c>
      <c r="O792">
        <v>-0.2644066926670387</v>
      </c>
      <c r="P792">
        <v>191970</v>
      </c>
      <c r="Q792">
        <v>208562</v>
      </c>
      <c r="R792">
        <v>0.92</v>
      </c>
      <c r="S792">
        <v>18.64</v>
      </c>
      <c r="T792">
        <v>6.7050000000000001</v>
      </c>
      <c r="U792">
        <v>11.9664</v>
      </c>
      <c r="V792">
        <v>2.2329522147749121</v>
      </c>
      <c r="AC792">
        <v>57.92</v>
      </c>
      <c r="AD792">
        <v>57.44</v>
      </c>
      <c r="AH792" s="77">
        <f>IF(AND(M792&lt;Variables!$G$6,M792&gt;Variables!$G$5),0,1)</f>
        <v>1</v>
      </c>
      <c r="AI792" s="77">
        <f t="shared" si="24"/>
        <v>1</v>
      </c>
      <c r="AJ792" s="77">
        <f>IF(I792&gt;Variables!$G$7,0,1)</f>
        <v>1</v>
      </c>
      <c r="AK792" s="77">
        <f>IF(F792&gt;Variables!$G$8,0,1)</f>
        <v>1</v>
      </c>
      <c r="AL792" s="77">
        <f>IF(G792&gt;Variables!$G$9,0,1)</f>
        <v>1</v>
      </c>
      <c r="AM792" s="77">
        <f>IF(AND(K792&gt;Variables!$G$10,K792&lt;Variables!$G$11),0,1)</f>
        <v>1</v>
      </c>
      <c r="AN792" s="77">
        <f>IF(H792&lt;Variables!$G$13,1,0)</f>
        <v>1</v>
      </c>
      <c r="AO792" s="77">
        <f>IF(R792&lt;Variables!$G$12,0,1)</f>
        <v>0</v>
      </c>
      <c r="AP792" s="78">
        <f t="shared" si="25"/>
        <v>1</v>
      </c>
      <c r="AQ792" s="77">
        <f>IF(V792&lt;Variables!$G$15,1,0)</f>
        <v>1</v>
      </c>
      <c r="AR792">
        <v>0</v>
      </c>
      <c r="AS792">
        <v>0</v>
      </c>
      <c r="AT792">
        <v>0</v>
      </c>
      <c r="AU792">
        <v>0</v>
      </c>
      <c r="BA792">
        <v>0</v>
      </c>
    </row>
    <row r="793" spans="3:53" x14ac:dyDescent="0.25">
      <c r="C793" t="s">
        <v>260</v>
      </c>
      <c r="D793" t="s">
        <v>200</v>
      </c>
      <c r="E793">
        <v>16.48</v>
      </c>
      <c r="F793">
        <v>12.84</v>
      </c>
      <c r="G793">
        <v>10.61</v>
      </c>
      <c r="H793">
        <v>306.89</v>
      </c>
      <c r="I793">
        <v>-3.0000000000000001E-3</v>
      </c>
      <c r="J793" t="s">
        <v>75</v>
      </c>
      <c r="K793">
        <v>29.47</v>
      </c>
      <c r="L793">
        <v>17.77193333333333</v>
      </c>
      <c r="M793">
        <v>-6.6438091522588003</v>
      </c>
      <c r="N793">
        <v>20.375197297297301</v>
      </c>
      <c r="O793">
        <v>-18.571586042012129</v>
      </c>
      <c r="P793">
        <v>1540000</v>
      </c>
      <c r="Q793">
        <v>6440</v>
      </c>
      <c r="R793">
        <v>239.13</v>
      </c>
      <c r="S793">
        <v>18.64</v>
      </c>
      <c r="T793">
        <v>6.7050000000000001</v>
      </c>
      <c r="U793">
        <v>11.9664</v>
      </c>
      <c r="V793">
        <v>1.933132541283447</v>
      </c>
      <c r="AC793">
        <v>20</v>
      </c>
      <c r="AD793">
        <v>11.77</v>
      </c>
      <c r="AH793" s="77">
        <f>IF(AND(M793&lt;Variables!$G$6,M793&gt;Variables!$G$5),0,1)</f>
        <v>0</v>
      </c>
      <c r="AI793" s="77">
        <f t="shared" si="24"/>
        <v>1</v>
      </c>
      <c r="AJ793" s="77">
        <f>IF(I793&gt;Variables!$G$7,0,1)</f>
        <v>1</v>
      </c>
      <c r="AK793" s="77">
        <f>IF(F793&gt;Variables!$G$8,0,1)</f>
        <v>0</v>
      </c>
      <c r="AL793" s="77">
        <f>IF(G793&gt;Variables!$G$9,0,1)</f>
        <v>0</v>
      </c>
      <c r="AM793" s="77">
        <f>IF(AND(K793&gt;Variables!$G$10,K793&lt;Variables!$G$11),0,1)</f>
        <v>1</v>
      </c>
      <c r="AN793" s="77">
        <f>IF(H793&lt;Variables!$G$13,1,0)</f>
        <v>1</v>
      </c>
      <c r="AO793" s="77">
        <f>IF(R793&lt;Variables!$G$12,0,1)</f>
        <v>1</v>
      </c>
      <c r="AP793" s="78">
        <f t="shared" si="25"/>
        <v>1</v>
      </c>
      <c r="AQ793" s="77">
        <f>IF(V793&lt;Variables!$G$15,1,0)</f>
        <v>1</v>
      </c>
      <c r="AR793">
        <v>1</v>
      </c>
      <c r="AS793">
        <v>0</v>
      </c>
      <c r="AT793">
        <v>0</v>
      </c>
      <c r="AU793">
        <v>0</v>
      </c>
      <c r="BA793">
        <v>2</v>
      </c>
    </row>
    <row r="794" spans="3:53" x14ac:dyDescent="0.25">
      <c r="C794" t="s">
        <v>260</v>
      </c>
      <c r="D794" t="s">
        <v>182</v>
      </c>
      <c r="E794">
        <v>28.74</v>
      </c>
      <c r="F794">
        <v>7.42</v>
      </c>
      <c r="G794">
        <v>0.88</v>
      </c>
      <c r="H794">
        <v>-99999</v>
      </c>
      <c r="I794">
        <v>5.1609999999999996</v>
      </c>
      <c r="J794" t="s">
        <v>75</v>
      </c>
      <c r="K794">
        <v>42.32</v>
      </c>
      <c r="L794">
        <v>28.6875</v>
      </c>
      <c r="M794">
        <v>-0.13071895424837099</v>
      </c>
      <c r="N794">
        <v>28.748346874999999</v>
      </c>
      <c r="O794">
        <v>-0.34209575746257842</v>
      </c>
      <c r="P794">
        <v>171015</v>
      </c>
      <c r="Q794">
        <v>193031</v>
      </c>
      <c r="R794">
        <v>0.89</v>
      </c>
      <c r="S794">
        <v>18.64</v>
      </c>
      <c r="T794">
        <v>6.7050000000000001</v>
      </c>
      <c r="U794">
        <v>11.9664</v>
      </c>
      <c r="V794">
        <v>2.2879345673202609</v>
      </c>
      <c r="AC794">
        <v>28.95</v>
      </c>
      <c r="AD794">
        <v>28.58</v>
      </c>
      <c r="AH794" s="77">
        <f>IF(AND(M794&lt;Variables!$G$6,M794&gt;Variables!$G$5),0,1)</f>
        <v>1</v>
      </c>
      <c r="AI794" s="77">
        <f t="shared" si="24"/>
        <v>1</v>
      </c>
      <c r="AJ794" s="77">
        <f>IF(I794&gt;Variables!$G$7,0,1)</f>
        <v>1</v>
      </c>
      <c r="AK794" s="77">
        <f>IF(F794&gt;Variables!$G$8,0,1)</f>
        <v>1</v>
      </c>
      <c r="AL794" s="77">
        <f>IF(G794&gt;Variables!$G$9,0,1)</f>
        <v>1</v>
      </c>
      <c r="AM794" s="77">
        <f>IF(AND(K794&gt;Variables!$G$10,K794&lt;Variables!$G$11),0,1)</f>
        <v>1</v>
      </c>
      <c r="AN794" s="77">
        <f>IF(H794&lt;Variables!$G$13,1,0)</f>
        <v>1</v>
      </c>
      <c r="AO794" s="77">
        <f>IF(R794&lt;Variables!$G$12,0,1)</f>
        <v>0</v>
      </c>
      <c r="AP794" s="78">
        <f t="shared" si="25"/>
        <v>1</v>
      </c>
      <c r="AQ794" s="77">
        <f>IF(V794&lt;Variables!$G$15,1,0)</f>
        <v>1</v>
      </c>
      <c r="AR794">
        <v>0</v>
      </c>
      <c r="AS794">
        <v>0</v>
      </c>
      <c r="AT794">
        <v>0</v>
      </c>
      <c r="AU794">
        <v>1</v>
      </c>
      <c r="BA794">
        <v>0.17</v>
      </c>
    </row>
    <row r="795" spans="3:53" x14ac:dyDescent="0.25">
      <c r="C795" t="s">
        <v>260</v>
      </c>
      <c r="D795" t="s">
        <v>122</v>
      </c>
      <c r="E795">
        <v>5.0999999999999996</v>
      </c>
      <c r="F795">
        <v>18.64</v>
      </c>
      <c r="G795">
        <v>14.93</v>
      </c>
      <c r="H795">
        <v>99.97</v>
      </c>
      <c r="I795">
        <v>-8.1199999999999992</v>
      </c>
      <c r="J795" t="s">
        <v>75</v>
      </c>
      <c r="K795">
        <v>40.520000000000003</v>
      </c>
      <c r="L795">
        <v>5.1463200000000002</v>
      </c>
      <c r="M795">
        <v>-1.288687839077246</v>
      </c>
      <c r="N795">
        <v>5.1912439999999993</v>
      </c>
      <c r="O795">
        <v>-2.1429160332282442</v>
      </c>
      <c r="P795">
        <v>2700000</v>
      </c>
      <c r="Q795">
        <v>221480</v>
      </c>
      <c r="R795">
        <v>12.19</v>
      </c>
      <c r="S795">
        <v>18.64</v>
      </c>
      <c r="T795">
        <v>6.7050000000000001</v>
      </c>
      <c r="U795">
        <v>11.9664</v>
      </c>
      <c r="V795">
        <v>2.2670110788726712</v>
      </c>
      <c r="AC795">
        <v>5.34</v>
      </c>
      <c r="AD795">
        <v>4.87</v>
      </c>
      <c r="AH795" s="77">
        <f>IF(AND(M795&lt;Variables!$G$6,M795&gt;Variables!$G$5),0,1)</f>
        <v>0</v>
      </c>
      <c r="AI795" s="77">
        <f t="shared" si="24"/>
        <v>1</v>
      </c>
      <c r="AJ795" s="77">
        <f>IF(I795&gt;Variables!$G$7,0,1)</f>
        <v>1</v>
      </c>
      <c r="AK795" s="77">
        <f>IF(F795&gt;Variables!$G$8,0,1)</f>
        <v>0</v>
      </c>
      <c r="AL795" s="77">
        <f>IF(G795&gt;Variables!$G$9,0,1)</f>
        <v>0</v>
      </c>
      <c r="AM795" s="77">
        <f>IF(AND(K795&gt;Variables!$G$10,K795&lt;Variables!$G$11),0,1)</f>
        <v>1</v>
      </c>
      <c r="AN795" s="77">
        <f>IF(H795&lt;Variables!$G$13,1,0)</f>
        <v>1</v>
      </c>
      <c r="AO795" s="77">
        <f>IF(R795&lt;Variables!$G$12,0,1)</f>
        <v>1</v>
      </c>
      <c r="AP795" s="78">
        <f t="shared" si="25"/>
        <v>1</v>
      </c>
      <c r="AQ795" s="77">
        <f>IF(V795&lt;Variables!$G$15,1,0)</f>
        <v>1</v>
      </c>
      <c r="AR795">
        <v>0</v>
      </c>
      <c r="AS795">
        <v>0</v>
      </c>
      <c r="AT795">
        <v>1</v>
      </c>
      <c r="AU795">
        <v>0</v>
      </c>
      <c r="BA795">
        <v>-2.25</v>
      </c>
    </row>
    <row r="796" spans="3:53" x14ac:dyDescent="0.25">
      <c r="C796" t="s">
        <v>260</v>
      </c>
      <c r="D796" t="s">
        <v>193</v>
      </c>
      <c r="E796">
        <v>4.62</v>
      </c>
      <c r="F796">
        <v>14.08</v>
      </c>
      <c r="G796">
        <v>-7.05</v>
      </c>
      <c r="H796">
        <v>242.76</v>
      </c>
      <c r="I796">
        <v>38.043999999999997</v>
      </c>
      <c r="J796" t="s">
        <v>75</v>
      </c>
      <c r="K796">
        <v>30.97</v>
      </c>
      <c r="L796">
        <v>4.7175050000000009</v>
      </c>
      <c r="M796">
        <v>-1.642923536912017</v>
      </c>
      <c r="N796">
        <v>4.7816319999999992</v>
      </c>
      <c r="O796">
        <v>-2.9620012581478372</v>
      </c>
      <c r="P796">
        <v>37370000</v>
      </c>
      <c r="Q796">
        <v>3950000</v>
      </c>
      <c r="R796">
        <v>9.4600000000000009</v>
      </c>
      <c r="S796">
        <v>18.64</v>
      </c>
      <c r="T796">
        <v>6.7050000000000001</v>
      </c>
      <c r="U796">
        <v>11.9664</v>
      </c>
      <c r="V796">
        <v>2.122272368747038</v>
      </c>
      <c r="AC796">
        <v>4.79</v>
      </c>
      <c r="AD796">
        <v>4.41</v>
      </c>
      <c r="AH796" s="77">
        <f>IF(AND(M796&lt;Variables!$G$6,M796&gt;Variables!$G$5),0,1)</f>
        <v>0</v>
      </c>
      <c r="AI796" s="77">
        <f t="shared" si="24"/>
        <v>1</v>
      </c>
      <c r="AJ796" s="77">
        <f>IF(I796&gt;Variables!$G$7,0,1)</f>
        <v>1</v>
      </c>
      <c r="AK796" s="77">
        <f>IF(F796&gt;Variables!$G$8,0,1)</f>
        <v>0</v>
      </c>
      <c r="AL796" s="77">
        <f>IF(G796&gt;Variables!$G$9,0,1)</f>
        <v>1</v>
      </c>
      <c r="AM796" s="77">
        <f>IF(AND(K796&gt;Variables!$G$10,K796&lt;Variables!$G$11),0,1)</f>
        <v>1</v>
      </c>
      <c r="AN796" s="77">
        <f>IF(H796&lt;Variables!$G$13,1,0)</f>
        <v>1</v>
      </c>
      <c r="AO796" s="77">
        <f>IF(R796&lt;Variables!$G$12,0,1)</f>
        <v>1</v>
      </c>
      <c r="AP796" s="78">
        <f t="shared" si="25"/>
        <v>1</v>
      </c>
      <c r="AQ796" s="77">
        <f>IF(V796&lt;Variables!$G$15,1,0)</f>
        <v>1</v>
      </c>
      <c r="AR796">
        <v>1</v>
      </c>
      <c r="AS796">
        <v>0</v>
      </c>
      <c r="AT796">
        <v>0</v>
      </c>
      <c r="AU796">
        <v>0</v>
      </c>
      <c r="BA796">
        <v>1.07</v>
      </c>
    </row>
    <row r="797" spans="3:53" x14ac:dyDescent="0.25">
      <c r="C797" t="s">
        <v>260</v>
      </c>
      <c r="D797" t="s">
        <v>174</v>
      </c>
      <c r="E797">
        <v>29.35</v>
      </c>
      <c r="F797">
        <v>9.76</v>
      </c>
      <c r="G797">
        <v>8.69</v>
      </c>
      <c r="H797">
        <v>404.55</v>
      </c>
      <c r="I797">
        <v>120.408</v>
      </c>
      <c r="J797" t="s">
        <v>75</v>
      </c>
      <c r="K797">
        <v>25.41</v>
      </c>
      <c r="L797">
        <v>29.56603888888889</v>
      </c>
      <c r="M797">
        <v>-1.035102774636139</v>
      </c>
      <c r="N797">
        <v>29.982050000000001</v>
      </c>
      <c r="O797">
        <v>-2.4082742841133138</v>
      </c>
      <c r="P797">
        <v>429322</v>
      </c>
      <c r="Q797">
        <v>701001</v>
      </c>
      <c r="R797">
        <v>0.61</v>
      </c>
      <c r="S797">
        <v>18.64</v>
      </c>
      <c r="T797">
        <v>6.7050000000000001</v>
      </c>
      <c r="U797">
        <v>11.9664</v>
      </c>
      <c r="V797">
        <v>2.0656514963052022</v>
      </c>
      <c r="AC797">
        <v>30.966000000000001</v>
      </c>
      <c r="AD797">
        <v>27.67</v>
      </c>
      <c r="AH797" s="77">
        <f>IF(AND(M797&lt;Variables!$G$6,M797&gt;Variables!$G$5),0,1)</f>
        <v>0</v>
      </c>
      <c r="AI797" s="77">
        <f t="shared" si="24"/>
        <v>1</v>
      </c>
      <c r="AJ797" s="77">
        <f>IF(I797&gt;Variables!$G$7,0,1)</f>
        <v>0</v>
      </c>
      <c r="AK797" s="77">
        <f>IF(F797&gt;Variables!$G$8,0,1)</f>
        <v>0</v>
      </c>
      <c r="AL797" s="77">
        <f>IF(G797&gt;Variables!$G$9,0,1)</f>
        <v>1</v>
      </c>
      <c r="AM797" s="77">
        <f>IF(AND(K797&gt;Variables!$G$10,K797&lt;Variables!$G$11),0,1)</f>
        <v>1</v>
      </c>
      <c r="AN797" s="77">
        <f>IF(H797&lt;Variables!$G$13,1,0)</f>
        <v>1</v>
      </c>
      <c r="AO797" s="77">
        <f>IF(R797&lt;Variables!$G$12,0,1)</f>
        <v>0</v>
      </c>
      <c r="AP797" s="78">
        <f t="shared" si="25"/>
        <v>1</v>
      </c>
      <c r="AQ797" s="77">
        <f>IF(V797&lt;Variables!$G$15,1,0)</f>
        <v>1</v>
      </c>
      <c r="AR797">
        <v>1</v>
      </c>
      <c r="AS797">
        <v>0</v>
      </c>
      <c r="AT797">
        <v>0</v>
      </c>
      <c r="AU797">
        <v>0</v>
      </c>
      <c r="BA797">
        <v>2</v>
      </c>
    </row>
    <row r="798" spans="3:53" x14ac:dyDescent="0.25">
      <c r="C798" t="s">
        <v>260</v>
      </c>
      <c r="D798" t="s">
        <v>219</v>
      </c>
      <c r="E798">
        <v>2.63</v>
      </c>
      <c r="F798">
        <v>15.25</v>
      </c>
      <c r="G798">
        <v>10.17</v>
      </c>
      <c r="H798">
        <v>417.61</v>
      </c>
      <c r="I798">
        <v>0.81799999999999995</v>
      </c>
      <c r="J798" t="s">
        <v>75</v>
      </c>
      <c r="K798">
        <v>44.14</v>
      </c>
      <c r="L798">
        <v>2.6028549999999999</v>
      </c>
      <c r="M798">
        <v>-0.10968724727269979</v>
      </c>
      <c r="N798">
        <v>2.6676220000000002</v>
      </c>
      <c r="O798">
        <v>-2.5349168660327459</v>
      </c>
      <c r="P798">
        <v>33450000</v>
      </c>
      <c r="Q798">
        <v>1300000</v>
      </c>
      <c r="R798">
        <v>25.73</v>
      </c>
      <c r="S798">
        <v>18.64</v>
      </c>
      <c r="T798">
        <v>6.7050000000000001</v>
      </c>
      <c r="U798">
        <v>11.9664</v>
      </c>
      <c r="V798">
        <v>2.3072859565561661</v>
      </c>
      <c r="AC798">
        <v>3.02</v>
      </c>
      <c r="AD798">
        <v>2.5800999999999998</v>
      </c>
      <c r="AH798" s="77">
        <f>IF(AND(M798&lt;Variables!$G$6,M798&gt;Variables!$G$5),0,1)</f>
        <v>1</v>
      </c>
      <c r="AI798" s="77">
        <f t="shared" si="24"/>
        <v>1</v>
      </c>
      <c r="AJ798" s="77">
        <f>IF(I798&gt;Variables!$G$7,0,1)</f>
        <v>1</v>
      </c>
      <c r="AK798" s="77">
        <f>IF(F798&gt;Variables!$G$8,0,1)</f>
        <v>0</v>
      </c>
      <c r="AL798" s="77">
        <f>IF(G798&gt;Variables!$G$9,0,1)</f>
        <v>1</v>
      </c>
      <c r="AM798" s="77">
        <f>IF(AND(K798&gt;Variables!$G$10,K798&lt;Variables!$G$11),0,1)</f>
        <v>1</v>
      </c>
      <c r="AN798" s="77">
        <f>IF(H798&lt;Variables!$G$13,1,0)</f>
        <v>1</v>
      </c>
      <c r="AO798" s="77">
        <f>IF(R798&lt;Variables!$G$12,0,1)</f>
        <v>1</v>
      </c>
      <c r="AP798" s="78">
        <f t="shared" si="25"/>
        <v>1</v>
      </c>
      <c r="AQ798" s="77">
        <f>IF(V798&lt;Variables!$G$15,1,0)</f>
        <v>1</v>
      </c>
      <c r="AR798">
        <v>1</v>
      </c>
      <c r="AS798">
        <v>0</v>
      </c>
      <c r="AT798">
        <v>0</v>
      </c>
      <c r="AU798">
        <v>0</v>
      </c>
      <c r="BA798">
        <v>2</v>
      </c>
    </row>
    <row r="799" spans="3:53" x14ac:dyDescent="0.25">
      <c r="C799" t="s">
        <v>260</v>
      </c>
      <c r="D799" t="s">
        <v>151</v>
      </c>
      <c r="E799">
        <v>127.78</v>
      </c>
      <c r="F799">
        <v>9.58</v>
      </c>
      <c r="G799">
        <v>11.5</v>
      </c>
      <c r="H799">
        <v>8109.9999999999991</v>
      </c>
      <c r="I799">
        <v>-41.575000000000003</v>
      </c>
      <c r="J799" t="s">
        <v>75</v>
      </c>
      <c r="K799">
        <v>50.85</v>
      </c>
      <c r="L799">
        <v>127.45990999999999</v>
      </c>
      <c r="M799">
        <v>0.10990906866322631</v>
      </c>
      <c r="N799">
        <v>127.7705326530612</v>
      </c>
      <c r="O799">
        <v>-0.13346790493882291</v>
      </c>
      <c r="P799">
        <v>1079000</v>
      </c>
      <c r="Q799">
        <v>898929</v>
      </c>
      <c r="R799">
        <v>1.2</v>
      </c>
      <c r="S799">
        <v>18.64</v>
      </c>
      <c r="T799">
        <v>6.7050000000000001</v>
      </c>
      <c r="U799">
        <v>11.9664</v>
      </c>
      <c r="V799">
        <v>2.3726785594330022</v>
      </c>
      <c r="AC799">
        <v>131.84</v>
      </c>
      <c r="AD799">
        <v>126.36</v>
      </c>
      <c r="AH799" s="77">
        <f>IF(AND(M799&lt;Variables!$G$6,M799&gt;Variables!$G$5),0,1)</f>
        <v>1</v>
      </c>
      <c r="AI799" s="77">
        <f t="shared" si="24"/>
        <v>1</v>
      </c>
      <c r="AJ799" s="77">
        <f>IF(I799&gt;Variables!$G$7,0,1)</f>
        <v>1</v>
      </c>
      <c r="AK799" s="77">
        <f>IF(F799&gt;Variables!$G$8,0,1)</f>
        <v>0</v>
      </c>
      <c r="AL799" s="77">
        <f>IF(G799&gt;Variables!$G$9,0,1)</f>
        <v>0</v>
      </c>
      <c r="AM799" s="77">
        <f>IF(AND(K799&gt;Variables!$G$10,K799&lt;Variables!$G$11),0,1)</f>
        <v>1</v>
      </c>
      <c r="AN799" s="77">
        <f>IF(H799&lt;Variables!$G$13,1,0)</f>
        <v>0</v>
      </c>
      <c r="AO799" s="77">
        <f>IF(R799&lt;Variables!$G$12,0,1)</f>
        <v>0</v>
      </c>
      <c r="AP799" s="78">
        <f t="shared" si="25"/>
        <v>1</v>
      </c>
      <c r="AQ799" s="77">
        <f>IF(V799&lt;Variables!$G$15,1,0)</f>
        <v>1</v>
      </c>
      <c r="AR799">
        <v>0</v>
      </c>
      <c r="AS799">
        <v>1</v>
      </c>
      <c r="AT799">
        <v>0</v>
      </c>
      <c r="AU799">
        <v>0</v>
      </c>
      <c r="BA799">
        <v>0.88</v>
      </c>
    </row>
    <row r="800" spans="3:53" x14ac:dyDescent="0.25">
      <c r="C800" t="s">
        <v>260</v>
      </c>
      <c r="D800" t="s">
        <v>220</v>
      </c>
      <c r="E800">
        <v>2.75</v>
      </c>
      <c r="F800">
        <v>35.299999999999997</v>
      </c>
      <c r="G800">
        <v>-20.59</v>
      </c>
      <c r="H800">
        <v>25.86</v>
      </c>
      <c r="I800">
        <v>-0.89100000000000001</v>
      </c>
      <c r="J800" t="s">
        <v>75</v>
      </c>
      <c r="K800">
        <v>43.85</v>
      </c>
      <c r="L800">
        <v>2.8081700000000001</v>
      </c>
      <c r="M800">
        <v>-2.1569206992454251</v>
      </c>
      <c r="N800">
        <v>2.7418339999999999</v>
      </c>
      <c r="O800">
        <v>0.210297195235012</v>
      </c>
      <c r="P800">
        <v>70480000</v>
      </c>
      <c r="Q800">
        <v>122770</v>
      </c>
      <c r="R800">
        <v>574.08000000000004</v>
      </c>
      <c r="S800">
        <v>18.64</v>
      </c>
      <c r="T800">
        <v>6.7050000000000001</v>
      </c>
      <c r="U800">
        <v>11.9664</v>
      </c>
      <c r="V800">
        <v>2.3210564382569432</v>
      </c>
      <c r="AC800">
        <v>3.3</v>
      </c>
      <c r="AD800">
        <v>2.64</v>
      </c>
      <c r="AH800" s="77">
        <f>IF(AND(M800&lt;Variables!$G$6,M800&gt;Variables!$G$5),0,1)</f>
        <v>0</v>
      </c>
      <c r="AI800" s="77">
        <f t="shared" si="24"/>
        <v>0</v>
      </c>
      <c r="AJ800" s="77">
        <f>IF(I800&gt;Variables!$G$7,0,1)</f>
        <v>1</v>
      </c>
      <c r="AK800" s="77">
        <f>IF(F800&gt;Variables!$G$8,0,1)</f>
        <v>0</v>
      </c>
      <c r="AL800" s="77">
        <f>IF(G800&gt;Variables!$G$9,0,1)</f>
        <v>1</v>
      </c>
      <c r="AM800" s="77">
        <f>IF(AND(K800&gt;Variables!$G$10,K800&lt;Variables!$G$11),0,1)</f>
        <v>1</v>
      </c>
      <c r="AN800" s="77">
        <f>IF(H800&lt;Variables!$G$13,1,0)</f>
        <v>1</v>
      </c>
      <c r="AO800" s="77">
        <f>IF(R800&lt;Variables!$G$12,0,1)</f>
        <v>1</v>
      </c>
      <c r="AP800" s="78">
        <f t="shared" si="25"/>
        <v>1</v>
      </c>
      <c r="AQ800" s="77">
        <f>IF(V800&lt;Variables!$G$15,1,0)</f>
        <v>1</v>
      </c>
      <c r="AR800">
        <v>0</v>
      </c>
      <c r="AS800">
        <v>0</v>
      </c>
      <c r="AT800">
        <v>1</v>
      </c>
      <c r="AU800">
        <v>0</v>
      </c>
      <c r="BA800">
        <v>-2.25</v>
      </c>
    </row>
    <row r="801" spans="3:53" x14ac:dyDescent="0.25">
      <c r="C801" t="s">
        <v>260</v>
      </c>
      <c r="D801" t="s">
        <v>136</v>
      </c>
      <c r="E801">
        <v>60.88</v>
      </c>
      <c r="F801">
        <v>6.33</v>
      </c>
      <c r="G801">
        <v>6.58</v>
      </c>
      <c r="H801">
        <v>3960</v>
      </c>
      <c r="I801">
        <v>47.966000000000001</v>
      </c>
      <c r="J801" t="s">
        <v>74</v>
      </c>
      <c r="K801">
        <v>52.17</v>
      </c>
      <c r="L801">
        <v>60.587749999999993</v>
      </c>
      <c r="M801">
        <v>0.18526847423779591</v>
      </c>
      <c r="N801">
        <v>60.873879591836733</v>
      </c>
      <c r="O801">
        <v>-0.28563908363094981</v>
      </c>
      <c r="P801">
        <v>1146000</v>
      </c>
      <c r="Q801">
        <v>1136000</v>
      </c>
      <c r="R801">
        <v>1.01</v>
      </c>
      <c r="S801">
        <v>18.64</v>
      </c>
      <c r="T801">
        <v>6.7050000000000001</v>
      </c>
      <c r="U801">
        <v>11.9664</v>
      </c>
      <c r="V801">
        <v>2.3835031495525079</v>
      </c>
      <c r="AC801">
        <v>62.16</v>
      </c>
      <c r="AD801">
        <v>60.43</v>
      </c>
      <c r="AH801" s="77">
        <f>IF(AND(M801&lt;Variables!$G$6,M801&gt;Variables!$G$5),0,1)</f>
        <v>1</v>
      </c>
      <c r="AI801" s="77">
        <f t="shared" si="24"/>
        <v>1</v>
      </c>
      <c r="AJ801" s="77">
        <f>IF(I801&gt;Variables!$G$7,0,1)</f>
        <v>1</v>
      </c>
      <c r="AK801" s="77">
        <f>IF(F801&gt;Variables!$G$8,0,1)</f>
        <v>1</v>
      </c>
      <c r="AL801" s="77">
        <f>IF(G801&gt;Variables!$G$9,0,1)</f>
        <v>1</v>
      </c>
      <c r="AM801" s="77">
        <f>IF(AND(K801&gt;Variables!$G$10,K801&lt;Variables!$G$11),0,1)</f>
        <v>1</v>
      </c>
      <c r="AN801" s="77">
        <f>IF(H801&lt;Variables!$G$13,1,0)</f>
        <v>0</v>
      </c>
      <c r="AO801" s="77">
        <f>IF(R801&lt;Variables!$G$12,0,1)</f>
        <v>0</v>
      </c>
      <c r="AP801" s="78">
        <f t="shared" si="25"/>
        <v>0</v>
      </c>
      <c r="AQ801" s="77">
        <f>IF(V801&lt;Variables!$G$15,1,0)</f>
        <v>1</v>
      </c>
      <c r="AR801">
        <v>0</v>
      </c>
      <c r="AS801">
        <v>1</v>
      </c>
      <c r="AT801">
        <v>0</v>
      </c>
      <c r="AU801">
        <v>0</v>
      </c>
      <c r="BA801">
        <v>1.32</v>
      </c>
    </row>
    <row r="802" spans="3:53" x14ac:dyDescent="0.25">
      <c r="C802" t="s">
        <v>260</v>
      </c>
      <c r="D802" t="s">
        <v>217</v>
      </c>
      <c r="E802">
        <v>11.06</v>
      </c>
      <c r="F802">
        <v>23.03</v>
      </c>
      <c r="G802">
        <v>0.45</v>
      </c>
      <c r="H802">
        <v>124.89</v>
      </c>
      <c r="I802">
        <v>-16.048999999999999</v>
      </c>
      <c r="J802" t="s">
        <v>75</v>
      </c>
      <c r="K802">
        <v>43.51</v>
      </c>
      <c r="L802">
        <v>11.103921052631581</v>
      </c>
      <c r="M802">
        <v>-0.4856037104010123</v>
      </c>
      <c r="N802">
        <v>11.41756530612245</v>
      </c>
      <c r="O802">
        <v>-3.219296726293718</v>
      </c>
      <c r="P802">
        <v>3800000</v>
      </c>
      <c r="Q802">
        <v>283960</v>
      </c>
      <c r="R802">
        <v>13.38</v>
      </c>
      <c r="S802">
        <v>18.64</v>
      </c>
      <c r="T802">
        <v>6.7050000000000001</v>
      </c>
      <c r="U802">
        <v>11.9664</v>
      </c>
      <c r="V802">
        <v>2.3032875678539351</v>
      </c>
      <c r="AC802">
        <v>12.299899999999999</v>
      </c>
      <c r="AD802">
        <v>10.6</v>
      </c>
      <c r="AH802" s="77">
        <f>IF(AND(M802&lt;Variables!$G$6,M802&gt;Variables!$G$5),0,1)</f>
        <v>1</v>
      </c>
      <c r="AI802" s="77">
        <f t="shared" si="24"/>
        <v>1</v>
      </c>
      <c r="AJ802" s="77">
        <f>IF(I802&gt;Variables!$G$7,0,1)</f>
        <v>1</v>
      </c>
      <c r="AK802" s="77">
        <f>IF(F802&gt;Variables!$G$8,0,1)</f>
        <v>0</v>
      </c>
      <c r="AL802" s="77">
        <f>IF(G802&gt;Variables!$G$9,0,1)</f>
        <v>1</v>
      </c>
      <c r="AM802" s="77">
        <f>IF(AND(K802&gt;Variables!$G$10,K802&lt;Variables!$G$11),0,1)</f>
        <v>1</v>
      </c>
      <c r="AN802" s="77">
        <f>IF(H802&lt;Variables!$G$13,1,0)</f>
        <v>1</v>
      </c>
      <c r="AO802" s="77">
        <f>IF(R802&lt;Variables!$G$12,0,1)</f>
        <v>1</v>
      </c>
      <c r="AP802" s="78">
        <f t="shared" si="25"/>
        <v>1</v>
      </c>
      <c r="AQ802" s="77">
        <f>IF(V802&lt;Variables!$G$15,1,0)</f>
        <v>1</v>
      </c>
      <c r="AR802">
        <v>0</v>
      </c>
      <c r="AS802">
        <v>0</v>
      </c>
      <c r="AT802">
        <v>1</v>
      </c>
      <c r="AU802">
        <v>0</v>
      </c>
      <c r="BA802">
        <v>-2.25</v>
      </c>
    </row>
    <row r="803" spans="3:53" x14ac:dyDescent="0.25">
      <c r="C803" t="s">
        <v>261</v>
      </c>
      <c r="D803" t="s">
        <v>257</v>
      </c>
      <c r="E803">
        <v>125.28</v>
      </c>
      <c r="F803">
        <v>6.66</v>
      </c>
      <c r="G803">
        <v>7.58</v>
      </c>
      <c r="H803">
        <v>11810</v>
      </c>
      <c r="I803">
        <v>-40.713999999999999</v>
      </c>
      <c r="J803" t="s">
        <v>75</v>
      </c>
      <c r="K803">
        <v>66.2</v>
      </c>
      <c r="L803">
        <v>124.382165</v>
      </c>
      <c r="M803">
        <v>0.42436550288380193</v>
      </c>
      <c r="N803">
        <v>124.386366</v>
      </c>
      <c r="O803">
        <v>0.42097379064840701</v>
      </c>
      <c r="P803">
        <v>524421</v>
      </c>
      <c r="Q803">
        <v>929892</v>
      </c>
      <c r="R803">
        <v>0.56000000000000005</v>
      </c>
      <c r="S803">
        <v>18.798999999999999</v>
      </c>
      <c r="T803">
        <v>7.0809999999999986</v>
      </c>
      <c r="U803">
        <v>12.236000000000001</v>
      </c>
      <c r="V803">
        <v>2.5039443022532999</v>
      </c>
      <c r="AC803">
        <v>125.88</v>
      </c>
      <c r="AD803">
        <v>123.3</v>
      </c>
      <c r="AH803" s="77">
        <f>IF(AND(M803&lt;Variables!$G$6,M803&gt;Variables!$G$5),0,1)</f>
        <v>1</v>
      </c>
      <c r="AI803" s="77">
        <f t="shared" si="24"/>
        <v>1</v>
      </c>
      <c r="AJ803" s="77">
        <f>IF(I803&gt;Variables!$G$7,0,1)</f>
        <v>1</v>
      </c>
      <c r="AK803" s="77">
        <f>IF(F803&gt;Variables!$G$8,0,1)</f>
        <v>1</v>
      </c>
      <c r="AL803" s="77">
        <f>IF(G803&gt;Variables!$G$9,0,1)</f>
        <v>1</v>
      </c>
      <c r="AM803" s="77">
        <f>IF(AND(K803&gt;Variables!$G$10,K803&lt;Variables!$G$11),0,1)</f>
        <v>0</v>
      </c>
      <c r="AN803" s="77">
        <f>IF(H803&lt;Variables!$G$13,1,0)</f>
        <v>0</v>
      </c>
      <c r="AO803" s="77">
        <f>IF(R803&lt;Variables!$G$12,0,1)</f>
        <v>0</v>
      </c>
      <c r="AP803" s="78">
        <f t="shared" si="25"/>
        <v>1</v>
      </c>
      <c r="AQ803" s="77">
        <f>IF(V803&lt;Variables!$G$15,1,0)</f>
        <v>1</v>
      </c>
      <c r="AR803">
        <v>0</v>
      </c>
      <c r="AS803">
        <v>1</v>
      </c>
      <c r="AT803">
        <v>0</v>
      </c>
      <c r="AU803">
        <v>0</v>
      </c>
      <c r="BA803">
        <v>0.32</v>
      </c>
    </row>
    <row r="804" spans="3:53" x14ac:dyDescent="0.25">
      <c r="C804" t="s">
        <v>261</v>
      </c>
      <c r="D804" t="s">
        <v>83</v>
      </c>
      <c r="E804">
        <v>30.8</v>
      </c>
      <c r="F804">
        <v>8.26</v>
      </c>
      <c r="G804">
        <v>7.22</v>
      </c>
      <c r="H804">
        <v>24680</v>
      </c>
      <c r="I804">
        <v>1.4239999999999999</v>
      </c>
      <c r="J804" t="s">
        <v>75</v>
      </c>
      <c r="K804">
        <v>64.88</v>
      </c>
      <c r="L804">
        <v>30.549175000000002</v>
      </c>
      <c r="M804">
        <v>0.6246486198072343</v>
      </c>
      <c r="N804">
        <v>30.609518000000001</v>
      </c>
      <c r="O804">
        <v>0.4262791723803056</v>
      </c>
      <c r="P804">
        <v>17226000</v>
      </c>
      <c r="Q804">
        <v>13870000</v>
      </c>
      <c r="R804">
        <v>1.24</v>
      </c>
      <c r="S804">
        <v>18.798999999999999</v>
      </c>
      <c r="T804">
        <v>7.0809999999999986</v>
      </c>
      <c r="U804">
        <v>12.236000000000001</v>
      </c>
      <c r="V804">
        <v>2.4780726359006429</v>
      </c>
      <c r="AC804">
        <v>31</v>
      </c>
      <c r="AD804">
        <v>30.58</v>
      </c>
      <c r="AH804" s="77">
        <f>IF(AND(M804&lt;Variables!$G$6,M804&gt;Variables!$G$5),0,1)</f>
        <v>1</v>
      </c>
      <c r="AI804" s="77">
        <f t="shared" si="24"/>
        <v>1</v>
      </c>
      <c r="AJ804" s="77">
        <f>IF(I804&gt;Variables!$G$7,0,1)</f>
        <v>1</v>
      </c>
      <c r="AK804" s="77">
        <f>IF(F804&gt;Variables!$G$8,0,1)</f>
        <v>1</v>
      </c>
      <c r="AL804" s="77">
        <f>IF(G804&gt;Variables!$G$9,0,1)</f>
        <v>1</v>
      </c>
      <c r="AM804" s="77">
        <f>IF(AND(K804&gt;Variables!$G$10,K804&lt;Variables!$G$11),0,1)</f>
        <v>0</v>
      </c>
      <c r="AN804" s="77">
        <f>IF(H804&lt;Variables!$G$13,1,0)</f>
        <v>0</v>
      </c>
      <c r="AO804" s="77">
        <f>IF(R804&lt;Variables!$G$12,0,1)</f>
        <v>0</v>
      </c>
      <c r="AP804" s="78">
        <f t="shared" si="25"/>
        <v>1</v>
      </c>
      <c r="AQ804" s="77">
        <f>IF(V804&lt;Variables!$G$15,1,0)</f>
        <v>1</v>
      </c>
      <c r="AR804">
        <v>0</v>
      </c>
      <c r="AS804">
        <v>1</v>
      </c>
      <c r="AT804">
        <v>0</v>
      </c>
      <c r="AU804">
        <v>0</v>
      </c>
      <c r="BA804">
        <v>0.57999999999999996</v>
      </c>
    </row>
    <row r="805" spans="3:53" x14ac:dyDescent="0.25">
      <c r="C805" t="s">
        <v>261</v>
      </c>
      <c r="D805" t="s">
        <v>166</v>
      </c>
      <c r="E805">
        <v>53.29</v>
      </c>
      <c r="F805">
        <v>7.09</v>
      </c>
      <c r="G805">
        <v>7.46</v>
      </c>
      <c r="H805">
        <v>8010</v>
      </c>
      <c r="I805">
        <v>198.32300000000001</v>
      </c>
      <c r="J805" t="s">
        <v>75</v>
      </c>
      <c r="K805">
        <v>52.44</v>
      </c>
      <c r="L805">
        <v>52.913530000000002</v>
      </c>
      <c r="M805">
        <v>0.44689893114293661</v>
      </c>
      <c r="N805">
        <v>53.343864000000004</v>
      </c>
      <c r="O805">
        <v>-0.36342324208084709</v>
      </c>
      <c r="P805">
        <v>2640000</v>
      </c>
      <c r="Q805">
        <v>1484000</v>
      </c>
      <c r="R805">
        <v>1.78</v>
      </c>
      <c r="S805">
        <v>18.798999999999999</v>
      </c>
      <c r="T805">
        <v>7.0809999999999986</v>
      </c>
      <c r="U805">
        <v>12.236000000000001</v>
      </c>
      <c r="V805">
        <v>2.3775098561542198</v>
      </c>
      <c r="AC805">
        <v>54.38</v>
      </c>
      <c r="AD805">
        <v>53.07</v>
      </c>
      <c r="AH805" s="77">
        <f>IF(AND(M805&lt;Variables!$G$6,M805&gt;Variables!$G$5),0,1)</f>
        <v>1</v>
      </c>
      <c r="AI805" s="77">
        <f t="shared" si="24"/>
        <v>1</v>
      </c>
      <c r="AJ805" s="77">
        <f>IF(I805&gt;Variables!$G$7,0,1)</f>
        <v>0</v>
      </c>
      <c r="AK805" s="77">
        <f>IF(F805&gt;Variables!$G$8,0,1)</f>
        <v>1</v>
      </c>
      <c r="AL805" s="77">
        <f>IF(G805&gt;Variables!$G$9,0,1)</f>
        <v>1</v>
      </c>
      <c r="AM805" s="77">
        <f>IF(AND(K805&gt;Variables!$G$10,K805&lt;Variables!$G$11),0,1)</f>
        <v>1</v>
      </c>
      <c r="AN805" s="77">
        <f>IF(H805&lt;Variables!$G$13,1,0)</f>
        <v>0</v>
      </c>
      <c r="AO805" s="77">
        <f>IF(R805&lt;Variables!$G$12,0,1)</f>
        <v>0</v>
      </c>
      <c r="AP805" s="78">
        <f t="shared" si="25"/>
        <v>1</v>
      </c>
      <c r="AQ805" s="77">
        <f>IF(V805&lt;Variables!$G$15,1,0)</f>
        <v>1</v>
      </c>
      <c r="AR805">
        <v>1</v>
      </c>
      <c r="AS805">
        <v>0</v>
      </c>
      <c r="AT805">
        <v>0</v>
      </c>
      <c r="AU805">
        <v>0</v>
      </c>
      <c r="BA805">
        <v>1.67</v>
      </c>
    </row>
    <row r="806" spans="3:53" x14ac:dyDescent="0.25">
      <c r="C806" t="s">
        <v>261</v>
      </c>
      <c r="D806" t="s">
        <v>240</v>
      </c>
      <c r="E806">
        <v>32.39</v>
      </c>
      <c r="F806">
        <v>7.17</v>
      </c>
      <c r="G806">
        <v>8.52</v>
      </c>
      <c r="H806">
        <v>6330</v>
      </c>
      <c r="I806">
        <v>-47.579000000000001</v>
      </c>
      <c r="J806" t="s">
        <v>75</v>
      </c>
      <c r="K806">
        <v>63.14</v>
      </c>
      <c r="L806">
        <v>32.080539999999999</v>
      </c>
      <c r="M806">
        <v>0.83994845473300095</v>
      </c>
      <c r="N806">
        <v>32.216574000000001</v>
      </c>
      <c r="O806">
        <v>0.41415328644194138</v>
      </c>
      <c r="P806">
        <v>2346000</v>
      </c>
      <c r="Q806">
        <v>3646000</v>
      </c>
      <c r="R806">
        <v>0.64</v>
      </c>
      <c r="S806">
        <v>18.798999999999999</v>
      </c>
      <c r="T806">
        <v>7.0809999999999986</v>
      </c>
      <c r="U806">
        <v>12.236000000000001</v>
      </c>
      <c r="V806">
        <v>2.449417107433228</v>
      </c>
      <c r="AC806">
        <v>32.808900000000001</v>
      </c>
      <c r="AD806">
        <v>32.021299999999997</v>
      </c>
      <c r="AH806" s="77">
        <f>IF(AND(M806&lt;Variables!$G$6,M806&gt;Variables!$G$5),0,1)</f>
        <v>1</v>
      </c>
      <c r="AI806" s="77">
        <f t="shared" si="24"/>
        <v>1</v>
      </c>
      <c r="AJ806" s="77">
        <f>IF(I806&gt;Variables!$G$7,0,1)</f>
        <v>1</v>
      </c>
      <c r="AK806" s="77">
        <f>IF(F806&gt;Variables!$G$8,0,1)</f>
        <v>1</v>
      </c>
      <c r="AL806" s="77">
        <f>IF(G806&gt;Variables!$G$9,0,1)</f>
        <v>1</v>
      </c>
      <c r="AM806" s="77">
        <f>IF(AND(K806&gt;Variables!$G$10,K806&lt;Variables!$G$11),0,1)</f>
        <v>0</v>
      </c>
      <c r="AN806" s="77">
        <f>IF(H806&lt;Variables!$G$13,1,0)</f>
        <v>0</v>
      </c>
      <c r="AO806" s="77">
        <f>IF(R806&lt;Variables!$G$12,0,1)</f>
        <v>0</v>
      </c>
      <c r="AP806" s="78">
        <f t="shared" si="25"/>
        <v>1</v>
      </c>
      <c r="AQ806" s="77">
        <f>IF(V806&lt;Variables!$G$15,1,0)</f>
        <v>1</v>
      </c>
      <c r="AR806">
        <v>0</v>
      </c>
      <c r="AS806">
        <v>1</v>
      </c>
      <c r="AT806">
        <v>0</v>
      </c>
      <c r="AU806">
        <v>0</v>
      </c>
      <c r="BA806">
        <v>0.65</v>
      </c>
    </row>
    <row r="807" spans="3:53" x14ac:dyDescent="0.25">
      <c r="C807" t="s">
        <v>261</v>
      </c>
      <c r="D807" t="s">
        <v>86</v>
      </c>
      <c r="E807">
        <v>126.43</v>
      </c>
      <c r="F807">
        <v>6.38</v>
      </c>
      <c r="G807">
        <v>4.0999999999999996</v>
      </c>
      <c r="H807">
        <v>10680</v>
      </c>
      <c r="I807">
        <v>4.57</v>
      </c>
      <c r="J807" t="s">
        <v>75</v>
      </c>
      <c r="K807">
        <v>57.03</v>
      </c>
      <c r="L807">
        <v>125.00355</v>
      </c>
      <c r="M807">
        <v>0.7265793651460376</v>
      </c>
      <c r="N807">
        <v>125.21718</v>
      </c>
      <c r="O807">
        <v>0.55473218611055297</v>
      </c>
      <c r="P807">
        <v>6747000</v>
      </c>
      <c r="Q807">
        <v>4372000</v>
      </c>
      <c r="R807">
        <v>1.54</v>
      </c>
      <c r="S807">
        <v>18.798999999999999</v>
      </c>
      <c r="T807">
        <v>7.0809999999999986</v>
      </c>
      <c r="U807">
        <v>12.236000000000001</v>
      </c>
      <c r="V807">
        <v>2.406188257224215</v>
      </c>
      <c r="AC807">
        <v>127.26</v>
      </c>
      <c r="AD807">
        <v>124.38</v>
      </c>
      <c r="AH807" s="77">
        <f>IF(AND(M807&lt;Variables!$G$6,M807&gt;Variables!$G$5),0,1)</f>
        <v>1</v>
      </c>
      <c r="AI807" s="77">
        <f t="shared" si="24"/>
        <v>1</v>
      </c>
      <c r="AJ807" s="77">
        <f>IF(I807&gt;Variables!$G$7,0,1)</f>
        <v>1</v>
      </c>
      <c r="AK807" s="77">
        <f>IF(F807&gt;Variables!$G$8,0,1)</f>
        <v>1</v>
      </c>
      <c r="AL807" s="77">
        <f>IF(G807&gt;Variables!$G$9,0,1)</f>
        <v>1</v>
      </c>
      <c r="AM807" s="77">
        <f>IF(AND(K807&gt;Variables!$G$10,K807&lt;Variables!$G$11),0,1)</f>
        <v>1</v>
      </c>
      <c r="AN807" s="77">
        <f>IF(H807&lt;Variables!$G$13,1,0)</f>
        <v>0</v>
      </c>
      <c r="AO807" s="77">
        <f>IF(R807&lt;Variables!$G$12,0,1)</f>
        <v>0</v>
      </c>
      <c r="AP807" s="78">
        <f t="shared" si="25"/>
        <v>1</v>
      </c>
      <c r="AQ807" s="77">
        <f>IF(V807&lt;Variables!$G$15,1,0)</f>
        <v>1</v>
      </c>
      <c r="AR807">
        <v>0</v>
      </c>
      <c r="AS807">
        <v>0</v>
      </c>
      <c r="AT807">
        <v>0</v>
      </c>
      <c r="AU807">
        <v>1</v>
      </c>
      <c r="BA807">
        <v>-0.86</v>
      </c>
    </row>
    <row r="808" spans="3:53" x14ac:dyDescent="0.25">
      <c r="C808" t="s">
        <v>261</v>
      </c>
      <c r="D808" t="s">
        <v>231</v>
      </c>
      <c r="E808">
        <v>359.31</v>
      </c>
      <c r="F808">
        <v>7.39</v>
      </c>
      <c r="G808">
        <v>7.02</v>
      </c>
      <c r="H808">
        <v>56250</v>
      </c>
      <c r="I808">
        <v>-6.87</v>
      </c>
      <c r="J808" t="s">
        <v>75</v>
      </c>
      <c r="K808">
        <v>61.22</v>
      </c>
      <c r="L808">
        <v>356.16084999999998</v>
      </c>
      <c r="M808">
        <v>0.65957558221236523</v>
      </c>
      <c r="N808">
        <v>357.80708399999997</v>
      </c>
      <c r="O808">
        <v>0.19645111330440179</v>
      </c>
      <c r="P808">
        <v>2034000</v>
      </c>
      <c r="Q808">
        <v>2076000</v>
      </c>
      <c r="R808">
        <v>0.98</v>
      </c>
      <c r="S808">
        <v>18.798999999999999</v>
      </c>
      <c r="T808">
        <v>7.0809999999999986</v>
      </c>
      <c r="U808">
        <v>12.236000000000001</v>
      </c>
      <c r="V808">
        <v>2.444717769824841</v>
      </c>
      <c r="AC808">
        <v>363</v>
      </c>
      <c r="AD808">
        <v>356.2901</v>
      </c>
      <c r="AH808" s="77">
        <f>IF(AND(M808&lt;Variables!$G$6,M808&gt;Variables!$G$5),0,1)</f>
        <v>1</v>
      </c>
      <c r="AI808" s="77">
        <f t="shared" si="24"/>
        <v>1</v>
      </c>
      <c r="AJ808" s="77">
        <f>IF(I808&gt;Variables!$G$7,0,1)</f>
        <v>1</v>
      </c>
      <c r="AK808" s="77">
        <f>IF(F808&gt;Variables!$G$8,0,1)</f>
        <v>1</v>
      </c>
      <c r="AL808" s="77">
        <f>IF(G808&gt;Variables!$G$9,0,1)</f>
        <v>1</v>
      </c>
      <c r="AM808" s="77">
        <f>IF(AND(K808&gt;Variables!$G$10,K808&lt;Variables!$G$11),0,1)</f>
        <v>1</v>
      </c>
      <c r="AN808" s="77">
        <f>IF(H808&lt;Variables!$G$13,1,0)</f>
        <v>0</v>
      </c>
      <c r="AO808" s="77">
        <f>IF(R808&lt;Variables!$G$12,0,1)</f>
        <v>0</v>
      </c>
      <c r="AP808" s="78">
        <f t="shared" si="25"/>
        <v>1</v>
      </c>
      <c r="AQ808" s="77">
        <f>IF(V808&lt;Variables!$G$15,1,0)</f>
        <v>1</v>
      </c>
      <c r="AR808">
        <v>0</v>
      </c>
      <c r="AS808">
        <v>1</v>
      </c>
      <c r="AT808">
        <v>0</v>
      </c>
      <c r="AU808">
        <v>0</v>
      </c>
      <c r="BA808">
        <v>1.02</v>
      </c>
    </row>
    <row r="809" spans="3:53" x14ac:dyDescent="0.25">
      <c r="C809" t="s">
        <v>261</v>
      </c>
      <c r="D809" t="s">
        <v>129</v>
      </c>
      <c r="E809">
        <v>59.56</v>
      </c>
      <c r="F809">
        <v>8.43</v>
      </c>
      <c r="G809">
        <v>10.210000000000001</v>
      </c>
      <c r="H809">
        <v>23990</v>
      </c>
      <c r="I809">
        <v>83228.834000000003</v>
      </c>
      <c r="J809" t="s">
        <v>75</v>
      </c>
      <c r="K809">
        <v>50.39</v>
      </c>
      <c r="L809">
        <v>59.304290000000002</v>
      </c>
      <c r="M809">
        <v>0.34855825775842031</v>
      </c>
      <c r="N809">
        <v>59.404485999999999</v>
      </c>
      <c r="O809">
        <v>0.1793029570191117</v>
      </c>
      <c r="P809">
        <v>166029000</v>
      </c>
      <c r="Q809">
        <v>146893000</v>
      </c>
      <c r="R809">
        <v>1.1299999999999999</v>
      </c>
      <c r="S809">
        <v>18.798999999999999</v>
      </c>
      <c r="T809">
        <v>7.0809999999999986</v>
      </c>
      <c r="U809">
        <v>12.236000000000001</v>
      </c>
      <c r="V809">
        <v>2.3615852971614029</v>
      </c>
      <c r="AC809">
        <v>63.83</v>
      </c>
      <c r="AD809">
        <v>58.9</v>
      </c>
      <c r="AH809" s="77">
        <f>IF(AND(M809&lt;Variables!$G$6,M809&gt;Variables!$G$5),0,1)</f>
        <v>1</v>
      </c>
      <c r="AI809" s="77">
        <f t="shared" si="24"/>
        <v>1</v>
      </c>
      <c r="AJ809" s="77">
        <f>IF(I809&gt;Variables!$G$7,0,1)</f>
        <v>0</v>
      </c>
      <c r="AK809" s="77">
        <f>IF(F809&gt;Variables!$G$8,0,1)</f>
        <v>1</v>
      </c>
      <c r="AL809" s="77">
        <f>IF(G809&gt;Variables!$G$9,0,1)</f>
        <v>1</v>
      </c>
      <c r="AM809" s="77">
        <f>IF(AND(K809&gt;Variables!$G$10,K809&lt;Variables!$G$11),0,1)</f>
        <v>1</v>
      </c>
      <c r="AN809" s="77">
        <f>IF(H809&lt;Variables!$G$13,1,0)</f>
        <v>0</v>
      </c>
      <c r="AO809" s="77">
        <f>IF(R809&lt;Variables!$G$12,0,1)</f>
        <v>0</v>
      </c>
      <c r="AP809" s="78">
        <f t="shared" si="25"/>
        <v>1</v>
      </c>
      <c r="AQ809" s="77">
        <f>IF(V809&lt;Variables!$G$15,1,0)</f>
        <v>1</v>
      </c>
      <c r="AR809">
        <v>1</v>
      </c>
      <c r="AS809">
        <v>0</v>
      </c>
      <c r="AT809">
        <v>0</v>
      </c>
      <c r="AU809">
        <v>0</v>
      </c>
      <c r="BA809">
        <v>2</v>
      </c>
    </row>
    <row r="810" spans="3:53" x14ac:dyDescent="0.25">
      <c r="C810" t="s">
        <v>261</v>
      </c>
      <c r="D810" t="s">
        <v>188</v>
      </c>
      <c r="E810">
        <v>43.99</v>
      </c>
      <c r="F810">
        <v>6.99</v>
      </c>
      <c r="G810">
        <v>6.94</v>
      </c>
      <c r="H810">
        <v>30630</v>
      </c>
      <c r="I810">
        <v>0.186</v>
      </c>
      <c r="J810" t="s">
        <v>75</v>
      </c>
      <c r="K810">
        <v>73.11</v>
      </c>
      <c r="L810">
        <v>43.424905000000003</v>
      </c>
      <c r="M810">
        <v>1.1861741551305529</v>
      </c>
      <c r="N810">
        <v>43.52602000000001</v>
      </c>
      <c r="O810">
        <v>0.95110924453921575</v>
      </c>
      <c r="P810">
        <v>12276000</v>
      </c>
      <c r="Q810">
        <v>14910000</v>
      </c>
      <c r="R810">
        <v>0.82</v>
      </c>
      <c r="S810">
        <v>18.798999999999999</v>
      </c>
      <c r="T810">
        <v>7.0809999999999986</v>
      </c>
      <c r="U810">
        <v>12.236000000000001</v>
      </c>
      <c r="V810">
        <v>2.4964118160806121</v>
      </c>
      <c r="AC810">
        <v>44.4</v>
      </c>
      <c r="AD810">
        <v>43.74</v>
      </c>
      <c r="AH810" s="77">
        <f>IF(AND(M810&lt;Variables!$G$6,M810&gt;Variables!$G$5),0,1)</f>
        <v>1</v>
      </c>
      <c r="AI810" s="77">
        <f t="shared" si="24"/>
        <v>1</v>
      </c>
      <c r="AJ810" s="77">
        <f>IF(I810&gt;Variables!$G$7,0,1)</f>
        <v>1</v>
      </c>
      <c r="AK810" s="77">
        <f>IF(F810&gt;Variables!$G$8,0,1)</f>
        <v>1</v>
      </c>
      <c r="AL810" s="77">
        <f>IF(G810&gt;Variables!$G$9,0,1)</f>
        <v>1</v>
      </c>
      <c r="AM810" s="77">
        <f>IF(AND(K810&gt;Variables!$G$10,K810&lt;Variables!$G$11),0,1)</f>
        <v>1</v>
      </c>
      <c r="AN810" s="77">
        <f>IF(H810&lt;Variables!$G$13,1,0)</f>
        <v>0</v>
      </c>
      <c r="AO810" s="77">
        <f>IF(R810&lt;Variables!$G$12,0,1)</f>
        <v>0</v>
      </c>
      <c r="AP810" s="78">
        <f t="shared" si="25"/>
        <v>1</v>
      </c>
      <c r="AQ810" s="77">
        <f>IF(V810&lt;Variables!$G$15,1,0)</f>
        <v>1</v>
      </c>
      <c r="AR810">
        <v>0</v>
      </c>
      <c r="AS810">
        <v>1</v>
      </c>
      <c r="AT810">
        <v>0</v>
      </c>
      <c r="AU810">
        <v>0</v>
      </c>
      <c r="BA810">
        <v>0.59</v>
      </c>
    </row>
    <row r="811" spans="3:53" x14ac:dyDescent="0.25">
      <c r="C811" t="s">
        <v>261</v>
      </c>
      <c r="D811" t="s">
        <v>213</v>
      </c>
      <c r="E811">
        <v>2.5499999999999998</v>
      </c>
      <c r="F811">
        <v>12.33</v>
      </c>
      <c r="G811">
        <v>-14.09</v>
      </c>
      <c r="H811">
        <v>-99999</v>
      </c>
      <c r="I811">
        <v>-7.2999999999999995E-2</v>
      </c>
      <c r="J811" t="s">
        <v>75</v>
      </c>
      <c r="K811">
        <v>28.47</v>
      </c>
      <c r="L811">
        <v>2.630745000000001</v>
      </c>
      <c r="M811">
        <v>-2.689162195499772</v>
      </c>
      <c r="N811">
        <v>2.6819579999999998</v>
      </c>
      <c r="O811">
        <v>-4.5473493619214107</v>
      </c>
      <c r="P811">
        <v>29120000</v>
      </c>
      <c r="Q811">
        <v>286140</v>
      </c>
      <c r="R811">
        <v>101.77</v>
      </c>
      <c r="S811">
        <v>18.798999999999999</v>
      </c>
      <c r="T811">
        <v>7.0809999999999986</v>
      </c>
      <c r="U811">
        <v>12.236000000000001</v>
      </c>
      <c r="V811">
        <v>2.046658969027404</v>
      </c>
      <c r="AC811">
        <v>2.56</v>
      </c>
      <c r="AD811">
        <v>2.2599999999999998</v>
      </c>
      <c r="AH811" s="77">
        <f>IF(AND(M811&lt;Variables!$G$6,M811&gt;Variables!$G$5),0,1)</f>
        <v>0</v>
      </c>
      <c r="AI811" s="77">
        <f t="shared" si="24"/>
        <v>1</v>
      </c>
      <c r="AJ811" s="77">
        <f>IF(I811&gt;Variables!$G$7,0,1)</f>
        <v>1</v>
      </c>
      <c r="AK811" s="77">
        <f>IF(F811&gt;Variables!$G$8,0,1)</f>
        <v>0</v>
      </c>
      <c r="AL811" s="77">
        <f>IF(G811&gt;Variables!$G$9,0,1)</f>
        <v>1</v>
      </c>
      <c r="AM811" s="77">
        <f>IF(AND(K811&gt;Variables!$G$10,K811&lt;Variables!$G$11),0,1)</f>
        <v>1</v>
      </c>
      <c r="AN811" s="77">
        <f>IF(H811&lt;Variables!$G$13,1,0)</f>
        <v>1</v>
      </c>
      <c r="AO811" s="77">
        <f>IF(R811&lt;Variables!$G$12,0,1)</f>
        <v>1</v>
      </c>
      <c r="AP811" s="78">
        <f t="shared" si="25"/>
        <v>1</v>
      </c>
      <c r="AQ811" s="77">
        <f>IF(V811&lt;Variables!$G$15,1,0)</f>
        <v>1</v>
      </c>
      <c r="AR811">
        <v>0</v>
      </c>
      <c r="AS811">
        <v>0</v>
      </c>
      <c r="AT811">
        <v>1</v>
      </c>
      <c r="AU811">
        <v>0</v>
      </c>
      <c r="BA811">
        <v>-2.25</v>
      </c>
    </row>
    <row r="812" spans="3:53" x14ac:dyDescent="0.25">
      <c r="C812" t="s">
        <v>261</v>
      </c>
      <c r="D812" t="s">
        <v>79</v>
      </c>
      <c r="E812">
        <v>51.4</v>
      </c>
      <c r="F812">
        <v>7.58</v>
      </c>
      <c r="G812">
        <v>3.12</v>
      </c>
      <c r="H812">
        <v>9750</v>
      </c>
      <c r="I812">
        <v>-39.704999999999998</v>
      </c>
      <c r="J812" t="s">
        <v>75</v>
      </c>
      <c r="K812">
        <v>58.85</v>
      </c>
      <c r="L812">
        <v>51.060409999999997</v>
      </c>
      <c r="M812">
        <v>0.57381051190149712</v>
      </c>
      <c r="N812">
        <v>51.089857999999992</v>
      </c>
      <c r="O812">
        <v>0.51584014972209991</v>
      </c>
      <c r="P812">
        <v>16610000</v>
      </c>
      <c r="Q812">
        <v>6236000</v>
      </c>
      <c r="R812">
        <v>2.66</v>
      </c>
      <c r="S812">
        <v>18.798999999999999</v>
      </c>
      <c r="T812">
        <v>7.0809999999999986</v>
      </c>
      <c r="U812">
        <v>12.236000000000001</v>
      </c>
      <c r="V812">
        <v>2.4291010185789732</v>
      </c>
      <c r="AC812">
        <v>52.55</v>
      </c>
      <c r="AD812">
        <v>51.100999999999999</v>
      </c>
      <c r="AH812" s="77">
        <f>IF(AND(M812&lt;Variables!$G$6,M812&gt;Variables!$G$5),0,1)</f>
        <v>1</v>
      </c>
      <c r="AI812" s="77">
        <f t="shared" si="24"/>
        <v>1</v>
      </c>
      <c r="AJ812" s="77">
        <f>IF(I812&gt;Variables!$G$7,0,1)</f>
        <v>1</v>
      </c>
      <c r="AK812" s="77">
        <f>IF(F812&gt;Variables!$G$8,0,1)</f>
        <v>1</v>
      </c>
      <c r="AL812" s="77">
        <f>IF(G812&gt;Variables!$G$9,0,1)</f>
        <v>1</v>
      </c>
      <c r="AM812" s="77">
        <f>IF(AND(K812&gt;Variables!$G$10,K812&lt;Variables!$G$11),0,1)</f>
        <v>1</v>
      </c>
      <c r="AN812" s="77">
        <f>IF(H812&lt;Variables!$G$13,1,0)</f>
        <v>0</v>
      </c>
      <c r="AO812" s="77">
        <f>IF(R812&lt;Variables!$G$12,0,1)</f>
        <v>1</v>
      </c>
      <c r="AP812" s="78">
        <f t="shared" si="25"/>
        <v>1</v>
      </c>
      <c r="AQ812" s="77">
        <f>IF(V812&lt;Variables!$G$15,1,0)</f>
        <v>1</v>
      </c>
      <c r="AR812">
        <v>1</v>
      </c>
      <c r="AS812">
        <v>0</v>
      </c>
      <c r="AT812">
        <v>0</v>
      </c>
      <c r="AU812">
        <v>0</v>
      </c>
      <c r="BA812">
        <v>1.6</v>
      </c>
    </row>
    <row r="813" spans="3:53" x14ac:dyDescent="0.25">
      <c r="C813" t="s">
        <v>261</v>
      </c>
      <c r="D813" t="s">
        <v>249</v>
      </c>
      <c r="E813">
        <v>1.07</v>
      </c>
      <c r="F813">
        <v>10.09</v>
      </c>
      <c r="G813">
        <v>0</v>
      </c>
      <c r="H813">
        <v>-99999</v>
      </c>
      <c r="I813">
        <v>-99999</v>
      </c>
      <c r="J813" t="s">
        <v>75</v>
      </c>
      <c r="K813">
        <v>48.86</v>
      </c>
      <c r="L813">
        <v>1.1266666666666669</v>
      </c>
      <c r="M813">
        <v>-3.2544378698224818</v>
      </c>
      <c r="N813">
        <v>1.1266666666666669</v>
      </c>
      <c r="O813">
        <v>-3.2544378698224818</v>
      </c>
      <c r="P813">
        <v>21500</v>
      </c>
      <c r="Q813">
        <v>1001</v>
      </c>
      <c r="R813">
        <v>21.48</v>
      </c>
      <c r="S813">
        <v>18.798999999999999</v>
      </c>
      <c r="T813">
        <v>7.0809999999999986</v>
      </c>
      <c r="U813">
        <v>12.236000000000001</v>
      </c>
      <c r="V813">
        <v>2.4290903337278111</v>
      </c>
      <c r="AC813">
        <v>1.0900000000000001</v>
      </c>
      <c r="AD813">
        <v>1.06</v>
      </c>
      <c r="AH813" s="77">
        <f>IF(AND(M813&lt;Variables!$G$6,M813&gt;Variables!$G$5),0,1)</f>
        <v>0</v>
      </c>
      <c r="AI813" s="77">
        <f t="shared" si="24"/>
        <v>1</v>
      </c>
      <c r="AJ813" s="77">
        <f>IF(I813&gt;Variables!$G$7,0,1)</f>
        <v>1</v>
      </c>
      <c r="AK813" s="77">
        <f>IF(F813&gt;Variables!$G$8,0,1)</f>
        <v>0</v>
      </c>
      <c r="AL813" s="77">
        <f>IF(G813&gt;Variables!$G$9,0,1)</f>
        <v>1</v>
      </c>
      <c r="AM813" s="77">
        <f>IF(AND(K813&gt;Variables!$G$10,K813&lt;Variables!$G$11),0,1)</f>
        <v>1</v>
      </c>
      <c r="AN813" s="77">
        <f>IF(H813&lt;Variables!$G$13,1,0)</f>
        <v>1</v>
      </c>
      <c r="AO813" s="77">
        <f>IF(R813&lt;Variables!$G$12,0,1)</f>
        <v>1</v>
      </c>
      <c r="AP813" s="78">
        <f t="shared" si="25"/>
        <v>1</v>
      </c>
      <c r="AQ813" s="77">
        <f>IF(V813&lt;Variables!$G$15,1,0)</f>
        <v>1</v>
      </c>
      <c r="AR813">
        <v>0</v>
      </c>
      <c r="AS813">
        <v>0</v>
      </c>
      <c r="AT813">
        <v>0</v>
      </c>
      <c r="AU813">
        <v>0</v>
      </c>
      <c r="BA813">
        <v>0</v>
      </c>
    </row>
    <row r="814" spans="3:53" x14ac:dyDescent="0.25">
      <c r="C814" t="s">
        <v>261</v>
      </c>
      <c r="D814" t="s">
        <v>182</v>
      </c>
      <c r="E814">
        <v>28.74</v>
      </c>
      <c r="F814">
        <v>7.1</v>
      </c>
      <c r="G814">
        <v>0.88</v>
      </c>
      <c r="H814">
        <v>-99999</v>
      </c>
      <c r="I814">
        <v>5.1609999999999996</v>
      </c>
      <c r="J814" t="s">
        <v>75</v>
      </c>
      <c r="K814">
        <v>44.48</v>
      </c>
      <c r="L814">
        <v>28.689999999999991</v>
      </c>
      <c r="M814">
        <v>-0.1394214011850666</v>
      </c>
      <c r="N814">
        <v>28.733093939393939</v>
      </c>
      <c r="O814">
        <v>-0.28919245372325181</v>
      </c>
      <c r="P814">
        <v>175486</v>
      </c>
      <c r="Q814">
        <v>193031</v>
      </c>
      <c r="R814">
        <v>0.91</v>
      </c>
      <c r="S814">
        <v>18.798999999999999</v>
      </c>
      <c r="T814">
        <v>7.0809999999999986</v>
      </c>
      <c r="U814">
        <v>12.236000000000001</v>
      </c>
      <c r="V814">
        <v>2.311215133914255</v>
      </c>
      <c r="AC814">
        <v>28.95</v>
      </c>
      <c r="AD814">
        <v>28.58</v>
      </c>
      <c r="AH814" s="77">
        <f>IF(AND(M814&lt;Variables!$G$6,M814&gt;Variables!$G$5),0,1)</f>
        <v>1</v>
      </c>
      <c r="AI814" s="77">
        <f t="shared" si="24"/>
        <v>1</v>
      </c>
      <c r="AJ814" s="77">
        <f>IF(I814&gt;Variables!$G$7,0,1)</f>
        <v>1</v>
      </c>
      <c r="AK814" s="77">
        <f>IF(F814&gt;Variables!$G$8,0,1)</f>
        <v>1</v>
      </c>
      <c r="AL814" s="77">
        <f>IF(G814&gt;Variables!$G$9,0,1)</f>
        <v>1</v>
      </c>
      <c r="AM814" s="77">
        <f>IF(AND(K814&gt;Variables!$G$10,K814&lt;Variables!$G$11),0,1)</f>
        <v>1</v>
      </c>
      <c r="AN814" s="77">
        <f>IF(H814&lt;Variables!$G$13,1,0)</f>
        <v>1</v>
      </c>
      <c r="AO814" s="77">
        <f>IF(R814&lt;Variables!$G$12,0,1)</f>
        <v>0</v>
      </c>
      <c r="AP814" s="78">
        <f t="shared" si="25"/>
        <v>1</v>
      </c>
      <c r="AQ814" s="77">
        <f>IF(V814&lt;Variables!$G$15,1,0)</f>
        <v>1</v>
      </c>
      <c r="AR814">
        <v>0</v>
      </c>
      <c r="AS814">
        <v>0</v>
      </c>
      <c r="AT814">
        <v>0</v>
      </c>
      <c r="AU814">
        <v>1</v>
      </c>
      <c r="BA814">
        <v>0.12</v>
      </c>
    </row>
    <row r="815" spans="3:53" x14ac:dyDescent="0.25">
      <c r="C815" t="s">
        <v>261</v>
      </c>
      <c r="D815" t="s">
        <v>212</v>
      </c>
      <c r="E815">
        <v>4.1900000000000004</v>
      </c>
      <c r="F815">
        <v>30.89</v>
      </c>
      <c r="G815">
        <v>-26.47</v>
      </c>
      <c r="H815">
        <v>12.78</v>
      </c>
      <c r="I815">
        <v>-4.0000000000000001E-3</v>
      </c>
      <c r="J815" t="s">
        <v>74</v>
      </c>
      <c r="K815">
        <v>57.75</v>
      </c>
      <c r="L815">
        <v>4.1906999999999996</v>
      </c>
      <c r="M815">
        <v>1.415038060467233</v>
      </c>
      <c r="N815">
        <v>4.1924220000000014</v>
      </c>
      <c r="O815">
        <v>1.373382736756926</v>
      </c>
      <c r="P815">
        <v>67310000</v>
      </c>
      <c r="Q815">
        <v>441580</v>
      </c>
      <c r="R815">
        <v>152.43</v>
      </c>
      <c r="S815">
        <v>18.798999999999999</v>
      </c>
      <c r="T815">
        <v>7.0809999999999986</v>
      </c>
      <c r="U815">
        <v>12.236000000000001</v>
      </c>
      <c r="V815">
        <v>2.378827628558474</v>
      </c>
      <c r="AC815">
        <v>4.3600000000000003</v>
      </c>
      <c r="AD815">
        <v>3.91</v>
      </c>
      <c r="AH815" s="77">
        <f>IF(AND(M815&lt;Variables!$G$6,M815&gt;Variables!$G$5),0,1)</f>
        <v>1</v>
      </c>
      <c r="AI815" s="77">
        <f t="shared" si="24"/>
        <v>1</v>
      </c>
      <c r="AJ815" s="77">
        <f>IF(I815&gt;Variables!$G$7,0,1)</f>
        <v>1</v>
      </c>
      <c r="AK815" s="77">
        <f>IF(F815&gt;Variables!$G$8,0,1)</f>
        <v>0</v>
      </c>
      <c r="AL815" s="77">
        <f>IF(G815&gt;Variables!$G$9,0,1)</f>
        <v>1</v>
      </c>
      <c r="AM815" s="77">
        <f>IF(AND(K815&gt;Variables!$G$10,K815&lt;Variables!$G$11),0,1)</f>
        <v>1</v>
      </c>
      <c r="AN815" s="77">
        <f>IF(H815&lt;Variables!$G$13,1,0)</f>
        <v>1</v>
      </c>
      <c r="AO815" s="77">
        <f>IF(R815&lt;Variables!$G$12,0,1)</f>
        <v>1</v>
      </c>
      <c r="AP815" s="78">
        <f t="shared" si="25"/>
        <v>0</v>
      </c>
      <c r="AQ815" s="77">
        <f>IF(V815&lt;Variables!$G$15,1,0)</f>
        <v>1</v>
      </c>
      <c r="AR815">
        <v>0</v>
      </c>
      <c r="AS815">
        <v>0</v>
      </c>
      <c r="AT815">
        <v>1</v>
      </c>
      <c r="AU815">
        <v>0</v>
      </c>
      <c r="BA815">
        <v>-2.25</v>
      </c>
    </row>
    <row r="816" spans="3:53" x14ac:dyDescent="0.25">
      <c r="C816" t="s">
        <v>261</v>
      </c>
      <c r="D816" t="s">
        <v>136</v>
      </c>
      <c r="E816">
        <v>60.86</v>
      </c>
      <c r="F816">
        <v>6.58</v>
      </c>
      <c r="G816">
        <v>6.54</v>
      </c>
      <c r="H816">
        <v>3960</v>
      </c>
      <c r="I816">
        <v>47.948</v>
      </c>
      <c r="J816" t="s">
        <v>74</v>
      </c>
      <c r="K816">
        <v>50.32</v>
      </c>
      <c r="L816">
        <v>60.565750000000001</v>
      </c>
      <c r="M816">
        <v>0.18038247689493789</v>
      </c>
      <c r="N816">
        <v>60.80734897959185</v>
      </c>
      <c r="O816">
        <v>-0.2176529347402931</v>
      </c>
      <c r="P816">
        <v>1149000</v>
      </c>
      <c r="Q816">
        <v>1136000</v>
      </c>
      <c r="R816">
        <v>1.01</v>
      </c>
      <c r="S816">
        <v>18.798999999999999</v>
      </c>
      <c r="T816">
        <v>7.0809999999999986</v>
      </c>
      <c r="U816">
        <v>12.236000000000001</v>
      </c>
      <c r="V816">
        <v>2.3654585533308841</v>
      </c>
      <c r="AC816">
        <v>62.16</v>
      </c>
      <c r="AD816">
        <v>60.43</v>
      </c>
      <c r="AH816" s="77">
        <f>IF(AND(M816&lt;Variables!$G$6,M816&gt;Variables!$G$5),0,1)</f>
        <v>1</v>
      </c>
      <c r="AI816" s="77">
        <f t="shared" si="24"/>
        <v>1</v>
      </c>
      <c r="AJ816" s="77">
        <f>IF(I816&gt;Variables!$G$7,0,1)</f>
        <v>1</v>
      </c>
      <c r="AK816" s="77">
        <f>IF(F816&gt;Variables!$G$8,0,1)</f>
        <v>1</v>
      </c>
      <c r="AL816" s="77">
        <f>IF(G816&gt;Variables!$G$9,0,1)</f>
        <v>1</v>
      </c>
      <c r="AM816" s="77">
        <f>IF(AND(K816&gt;Variables!$G$10,K816&lt;Variables!$G$11),0,1)</f>
        <v>1</v>
      </c>
      <c r="AN816" s="77">
        <f>IF(H816&lt;Variables!$G$13,1,0)</f>
        <v>0</v>
      </c>
      <c r="AO816" s="77">
        <f>IF(R816&lt;Variables!$G$12,0,1)</f>
        <v>0</v>
      </c>
      <c r="AP816" s="78">
        <f t="shared" si="25"/>
        <v>0</v>
      </c>
      <c r="AQ816" s="77">
        <f>IF(V816&lt;Variables!$G$15,1,0)</f>
        <v>1</v>
      </c>
      <c r="AR816">
        <v>0</v>
      </c>
      <c r="AS816">
        <v>1</v>
      </c>
      <c r="AT816">
        <v>0</v>
      </c>
      <c r="AU816">
        <v>0</v>
      </c>
      <c r="BA816">
        <v>1.2</v>
      </c>
    </row>
    <row r="817" spans="3:53" x14ac:dyDescent="0.25">
      <c r="C817" t="s">
        <v>261</v>
      </c>
      <c r="D817" t="s">
        <v>151</v>
      </c>
      <c r="E817">
        <v>128.91</v>
      </c>
      <c r="F817">
        <v>10.74</v>
      </c>
      <c r="G817">
        <v>12.48</v>
      </c>
      <c r="H817">
        <v>8109.9999999999991</v>
      </c>
      <c r="I817">
        <v>-41.366999999999997</v>
      </c>
      <c r="J817" t="s">
        <v>75</v>
      </c>
      <c r="K817">
        <v>62.59</v>
      </c>
      <c r="L817">
        <v>127.53121</v>
      </c>
      <c r="M817">
        <v>0.9368608672339761</v>
      </c>
      <c r="N817">
        <v>127.6536142857143</v>
      </c>
      <c r="O817">
        <v>0.84007469767795828</v>
      </c>
      <c r="P817">
        <v>1211000</v>
      </c>
      <c r="Q817">
        <v>898929</v>
      </c>
      <c r="R817">
        <v>1.35</v>
      </c>
      <c r="S817">
        <v>18.798999999999999</v>
      </c>
      <c r="T817">
        <v>7.0809999999999986</v>
      </c>
      <c r="U817">
        <v>12.236000000000001</v>
      </c>
      <c r="V817">
        <v>2.4390098312681592</v>
      </c>
      <c r="AC817">
        <v>131.84</v>
      </c>
      <c r="AD817">
        <v>126.36</v>
      </c>
      <c r="AH817" s="77">
        <f>IF(AND(M817&lt;Variables!$G$6,M817&gt;Variables!$G$5),0,1)</f>
        <v>1</v>
      </c>
      <c r="AI817" s="77">
        <f t="shared" si="24"/>
        <v>1</v>
      </c>
      <c r="AJ817" s="77">
        <f>IF(I817&gt;Variables!$G$7,0,1)</f>
        <v>1</v>
      </c>
      <c r="AK817" s="77">
        <f>IF(F817&gt;Variables!$G$8,0,1)</f>
        <v>0</v>
      </c>
      <c r="AL817" s="77">
        <f>IF(G817&gt;Variables!$G$9,0,1)</f>
        <v>0</v>
      </c>
      <c r="AM817" s="77">
        <f>IF(AND(K817&gt;Variables!$G$10,K817&lt;Variables!$G$11),0,1)</f>
        <v>0</v>
      </c>
      <c r="AN817" s="77">
        <f>IF(H817&lt;Variables!$G$13,1,0)</f>
        <v>0</v>
      </c>
      <c r="AO817" s="77">
        <f>IF(R817&lt;Variables!$G$12,0,1)</f>
        <v>0</v>
      </c>
      <c r="AP817" s="78">
        <f t="shared" si="25"/>
        <v>1</v>
      </c>
      <c r="AQ817" s="77">
        <f>IF(V817&lt;Variables!$G$15,1,0)</f>
        <v>1</v>
      </c>
      <c r="AR817">
        <v>0</v>
      </c>
      <c r="AS817">
        <v>0</v>
      </c>
      <c r="AT817">
        <v>1</v>
      </c>
      <c r="AU817">
        <v>0</v>
      </c>
      <c r="BA817">
        <v>-1.3</v>
      </c>
    </row>
    <row r="818" spans="3:53" x14ac:dyDescent="0.25">
      <c r="C818" t="s">
        <v>261</v>
      </c>
      <c r="D818" t="s">
        <v>219</v>
      </c>
      <c r="E818">
        <v>2.65</v>
      </c>
      <c r="F818">
        <v>18.16</v>
      </c>
      <c r="G818">
        <v>10.67</v>
      </c>
      <c r="H818">
        <v>417.61</v>
      </c>
      <c r="I818">
        <v>0.82799999999999996</v>
      </c>
      <c r="J818" t="s">
        <v>75</v>
      </c>
      <c r="K818">
        <v>46.82</v>
      </c>
      <c r="L818">
        <v>2.5927850000000001</v>
      </c>
      <c r="M818">
        <v>0.73338128691734961</v>
      </c>
      <c r="N818">
        <v>2.653162</v>
      </c>
      <c r="O818">
        <v>-1.558970013892869</v>
      </c>
      <c r="P818">
        <v>33660000</v>
      </c>
      <c r="Q818">
        <v>1300000</v>
      </c>
      <c r="R818">
        <v>25.89</v>
      </c>
      <c r="S818">
        <v>18.798999999999999</v>
      </c>
      <c r="T818">
        <v>7.0809999999999986</v>
      </c>
      <c r="U818">
        <v>12.236000000000001</v>
      </c>
      <c r="V818">
        <v>2.321722542938192</v>
      </c>
      <c r="AC818">
        <v>3.02</v>
      </c>
      <c r="AD818">
        <v>2.61</v>
      </c>
      <c r="AH818" s="77">
        <f>IF(AND(M818&lt;Variables!$G$6,M818&gt;Variables!$G$5),0,1)</f>
        <v>1</v>
      </c>
      <c r="AI818" s="77">
        <f t="shared" si="24"/>
        <v>1</v>
      </c>
      <c r="AJ818" s="77">
        <f>IF(I818&gt;Variables!$G$7,0,1)</f>
        <v>1</v>
      </c>
      <c r="AK818" s="77">
        <f>IF(F818&gt;Variables!$G$8,0,1)</f>
        <v>0</v>
      </c>
      <c r="AL818" s="77">
        <f>IF(G818&gt;Variables!$G$9,0,1)</f>
        <v>0</v>
      </c>
      <c r="AM818" s="77">
        <f>IF(AND(K818&gt;Variables!$G$10,K818&lt;Variables!$G$11),0,1)</f>
        <v>1</v>
      </c>
      <c r="AN818" s="77">
        <f>IF(H818&lt;Variables!$G$13,1,0)</f>
        <v>1</v>
      </c>
      <c r="AO818" s="77">
        <f>IF(R818&lt;Variables!$G$12,0,1)</f>
        <v>1</v>
      </c>
      <c r="AP818" s="78">
        <f t="shared" si="25"/>
        <v>1</v>
      </c>
      <c r="AQ818" s="77">
        <f>IF(V818&lt;Variables!$G$15,1,0)</f>
        <v>1</v>
      </c>
      <c r="AR818">
        <v>1</v>
      </c>
      <c r="AS818">
        <v>0</v>
      </c>
      <c r="AT818">
        <v>0</v>
      </c>
      <c r="AU818">
        <v>0</v>
      </c>
      <c r="BA818">
        <v>2</v>
      </c>
    </row>
    <row r="819" spans="3:53" x14ac:dyDescent="0.25">
      <c r="C819" t="s">
        <v>261</v>
      </c>
      <c r="D819" t="s">
        <v>174</v>
      </c>
      <c r="E819">
        <v>29.52</v>
      </c>
      <c r="F819">
        <v>10.39</v>
      </c>
      <c r="G819">
        <v>9.2899999999999991</v>
      </c>
      <c r="H819">
        <v>404.55</v>
      </c>
      <c r="I819">
        <v>120.917</v>
      </c>
      <c r="J819" t="s">
        <v>75</v>
      </c>
      <c r="K819">
        <v>38.619999999999997</v>
      </c>
      <c r="L819">
        <v>29.44048333333334</v>
      </c>
      <c r="M819">
        <v>-6.9575397595945512E-2</v>
      </c>
      <c r="N819">
        <v>29.90172888888889</v>
      </c>
      <c r="O819">
        <v>-1.611040253488139</v>
      </c>
      <c r="P819">
        <v>432226</v>
      </c>
      <c r="Q819">
        <v>701001</v>
      </c>
      <c r="R819">
        <v>0.62</v>
      </c>
      <c r="S819">
        <v>18.798999999999999</v>
      </c>
      <c r="T819">
        <v>7.0809999999999986</v>
      </c>
      <c r="U819">
        <v>12.236000000000001</v>
      </c>
      <c r="V819">
        <v>2.2486255342823291</v>
      </c>
      <c r="AC819">
        <v>30.966000000000001</v>
      </c>
      <c r="AD819">
        <v>27.67</v>
      </c>
      <c r="AH819" s="77">
        <f>IF(AND(M819&lt;Variables!$G$6,M819&gt;Variables!$G$5),0,1)</f>
        <v>1</v>
      </c>
      <c r="AI819" s="77">
        <f t="shared" si="24"/>
        <v>1</v>
      </c>
      <c r="AJ819" s="77">
        <f>IF(I819&gt;Variables!$G$7,0,1)</f>
        <v>0</v>
      </c>
      <c r="AK819" s="77">
        <f>IF(F819&gt;Variables!$G$8,0,1)</f>
        <v>0</v>
      </c>
      <c r="AL819" s="77">
        <f>IF(G819&gt;Variables!$G$9,0,1)</f>
        <v>1</v>
      </c>
      <c r="AM819" s="77">
        <f>IF(AND(K819&gt;Variables!$G$10,K819&lt;Variables!$G$11),0,1)</f>
        <v>1</v>
      </c>
      <c r="AN819" s="77">
        <f>IF(H819&lt;Variables!$G$13,1,0)</f>
        <v>1</v>
      </c>
      <c r="AO819" s="77">
        <f>IF(R819&lt;Variables!$G$12,0,1)</f>
        <v>0</v>
      </c>
      <c r="AP819" s="78">
        <f t="shared" si="25"/>
        <v>1</v>
      </c>
      <c r="AQ819" s="77">
        <f>IF(V819&lt;Variables!$G$15,1,0)</f>
        <v>1</v>
      </c>
      <c r="AR819">
        <v>1</v>
      </c>
      <c r="AS819">
        <v>0</v>
      </c>
      <c r="AT819">
        <v>0</v>
      </c>
      <c r="AU819">
        <v>0</v>
      </c>
      <c r="BA819">
        <v>2</v>
      </c>
    </row>
    <row r="820" spans="3:53" x14ac:dyDescent="0.25">
      <c r="C820" t="s">
        <v>261</v>
      </c>
      <c r="D820" t="s">
        <v>215</v>
      </c>
      <c r="E820">
        <v>0.69</v>
      </c>
      <c r="F820">
        <v>13.2</v>
      </c>
      <c r="G820">
        <v>1.89</v>
      </c>
      <c r="H820">
        <v>-99999</v>
      </c>
      <c r="I820">
        <v>1711721.4669999999</v>
      </c>
      <c r="J820" t="s">
        <v>75</v>
      </c>
      <c r="K820">
        <v>-99999</v>
      </c>
      <c r="L820">
        <v>-99999</v>
      </c>
      <c r="M820">
        <v>-99999</v>
      </c>
      <c r="N820">
        <v>0.71325000000000005</v>
      </c>
      <c r="O820">
        <v>0</v>
      </c>
      <c r="P820">
        <v>52650</v>
      </c>
      <c r="Q820">
        <v>534</v>
      </c>
      <c r="R820">
        <v>98.6</v>
      </c>
      <c r="S820">
        <v>18.798999999999999</v>
      </c>
      <c r="T820">
        <v>7.0809999999999986</v>
      </c>
      <c r="U820">
        <v>12.236000000000001</v>
      </c>
      <c r="V820">
        <v>-99999</v>
      </c>
      <c r="AC820">
        <v>0.73</v>
      </c>
      <c r="AD820">
        <v>0.68789999999999996</v>
      </c>
      <c r="AH820" s="77">
        <f>IF(AND(M820&lt;Variables!$G$6,M820&gt;Variables!$G$5),0,1)</f>
        <v>1</v>
      </c>
      <c r="AI820" s="77">
        <f t="shared" si="24"/>
        <v>1</v>
      </c>
      <c r="AJ820" s="77">
        <f>IF(I820&gt;Variables!$G$7,0,1)</f>
        <v>0</v>
      </c>
      <c r="AK820" s="77">
        <f>IF(F820&gt;Variables!$G$8,0,1)</f>
        <v>0</v>
      </c>
      <c r="AL820" s="77">
        <f>IF(G820&gt;Variables!$G$9,0,1)</f>
        <v>1</v>
      </c>
      <c r="AM820" s="77">
        <f>IF(AND(K820&gt;Variables!$G$10,K820&lt;Variables!$G$11),0,1)</f>
        <v>1</v>
      </c>
      <c r="AN820" s="77">
        <f>IF(H820&lt;Variables!$G$13,1,0)</f>
        <v>1</v>
      </c>
      <c r="AO820" s="77">
        <f>IF(R820&lt;Variables!$G$12,0,1)</f>
        <v>1</v>
      </c>
      <c r="AP820" s="78">
        <f t="shared" si="25"/>
        <v>1</v>
      </c>
      <c r="AQ820" s="77">
        <f>IF(V820&lt;Variables!$G$15,1,0)</f>
        <v>1</v>
      </c>
      <c r="AR820">
        <v>1</v>
      </c>
      <c r="AS820">
        <v>0</v>
      </c>
      <c r="AT820">
        <v>0</v>
      </c>
      <c r="AU820">
        <v>0</v>
      </c>
      <c r="BA820">
        <v>2</v>
      </c>
    </row>
    <row r="821" spans="3:53" x14ac:dyDescent="0.25">
      <c r="C821" t="s">
        <v>261</v>
      </c>
      <c r="D821" t="s">
        <v>193</v>
      </c>
      <c r="E821">
        <v>4.67</v>
      </c>
      <c r="F821">
        <v>13.24</v>
      </c>
      <c r="G821">
        <v>-6.75</v>
      </c>
      <c r="H821">
        <v>242.76</v>
      </c>
      <c r="I821">
        <v>38.107999999999997</v>
      </c>
      <c r="J821" t="s">
        <v>75</v>
      </c>
      <c r="K821">
        <v>40.6</v>
      </c>
      <c r="L821">
        <v>4.6755000000000013</v>
      </c>
      <c r="M821">
        <v>-0.43845578013049008</v>
      </c>
      <c r="N821">
        <v>4.7629219999999997</v>
      </c>
      <c r="O821">
        <v>-2.265877963149499</v>
      </c>
      <c r="P821">
        <v>37570000</v>
      </c>
      <c r="Q821">
        <v>3950000</v>
      </c>
      <c r="R821">
        <v>9.51</v>
      </c>
      <c r="S821">
        <v>18.798999999999999</v>
      </c>
      <c r="T821">
        <v>7.0809999999999986</v>
      </c>
      <c r="U821">
        <v>12.236000000000001</v>
      </c>
      <c r="V821">
        <v>2.2691130035290339</v>
      </c>
      <c r="AC821">
        <v>4.79</v>
      </c>
      <c r="AD821">
        <v>4.41</v>
      </c>
      <c r="AH821" s="77">
        <f>IF(AND(M821&lt;Variables!$G$6,M821&gt;Variables!$G$5),0,1)</f>
        <v>1</v>
      </c>
      <c r="AI821" s="77">
        <f t="shared" si="24"/>
        <v>1</v>
      </c>
      <c r="AJ821" s="77">
        <f>IF(I821&gt;Variables!$G$7,0,1)</f>
        <v>1</v>
      </c>
      <c r="AK821" s="77">
        <f>IF(F821&gt;Variables!$G$8,0,1)</f>
        <v>0</v>
      </c>
      <c r="AL821" s="77">
        <f>IF(G821&gt;Variables!$G$9,0,1)</f>
        <v>1</v>
      </c>
      <c r="AM821" s="77">
        <f>IF(AND(K821&gt;Variables!$G$10,K821&lt;Variables!$G$11),0,1)</f>
        <v>1</v>
      </c>
      <c r="AN821" s="77">
        <f>IF(H821&lt;Variables!$G$13,1,0)</f>
        <v>1</v>
      </c>
      <c r="AO821" s="77">
        <f>IF(R821&lt;Variables!$G$12,0,1)</f>
        <v>1</v>
      </c>
      <c r="AP821" s="78">
        <f t="shared" si="25"/>
        <v>1</v>
      </c>
      <c r="AQ821" s="77">
        <f>IF(V821&lt;Variables!$G$15,1,0)</f>
        <v>1</v>
      </c>
      <c r="AR821">
        <v>0</v>
      </c>
      <c r="AS821">
        <v>0</v>
      </c>
      <c r="AT821">
        <v>1</v>
      </c>
      <c r="AU821">
        <v>0</v>
      </c>
      <c r="BA821">
        <v>-2.25</v>
      </c>
    </row>
    <row r="822" spans="3:53" x14ac:dyDescent="0.25">
      <c r="C822" t="s">
        <v>261</v>
      </c>
      <c r="D822" t="s">
        <v>122</v>
      </c>
      <c r="E822">
        <v>5.1100000000000003</v>
      </c>
      <c r="F822">
        <v>16.36</v>
      </c>
      <c r="G822">
        <v>14.85</v>
      </c>
      <c r="H822">
        <v>99.97</v>
      </c>
      <c r="I822">
        <v>-8.1509999999999998</v>
      </c>
      <c r="J822" t="s">
        <v>75</v>
      </c>
      <c r="K822">
        <v>40.82</v>
      </c>
      <c r="L822">
        <v>5.1173349999999997</v>
      </c>
      <c r="M822">
        <v>-0.79797394542275435</v>
      </c>
      <c r="N822">
        <v>5.1776820000000008</v>
      </c>
      <c r="O822">
        <v>-1.9541949466962349</v>
      </c>
      <c r="P822">
        <v>2770000</v>
      </c>
      <c r="Q822">
        <v>221480</v>
      </c>
      <c r="R822">
        <v>12.51</v>
      </c>
      <c r="S822">
        <v>18.798999999999999</v>
      </c>
      <c r="T822">
        <v>7.0809999999999986</v>
      </c>
      <c r="U822">
        <v>12.236000000000001</v>
      </c>
      <c r="V822">
        <v>2.2714867650157751</v>
      </c>
      <c r="AC822">
        <v>5.34</v>
      </c>
      <c r="AD822">
        <v>4.87</v>
      </c>
      <c r="AH822" s="77">
        <f>IF(AND(M822&lt;Variables!$G$6,M822&gt;Variables!$G$5),0,1)</f>
        <v>1</v>
      </c>
      <c r="AI822" s="77">
        <f t="shared" si="24"/>
        <v>1</v>
      </c>
      <c r="AJ822" s="77">
        <f>IF(I822&gt;Variables!$G$7,0,1)</f>
        <v>1</v>
      </c>
      <c r="AK822" s="77">
        <f>IF(F822&gt;Variables!$G$8,0,1)</f>
        <v>0</v>
      </c>
      <c r="AL822" s="77">
        <f>IF(G822&gt;Variables!$G$9,0,1)</f>
        <v>0</v>
      </c>
      <c r="AM822" s="77">
        <f>IF(AND(K822&gt;Variables!$G$10,K822&lt;Variables!$G$11),0,1)</f>
        <v>1</v>
      </c>
      <c r="AN822" s="77">
        <f>IF(H822&lt;Variables!$G$13,1,0)</f>
        <v>1</v>
      </c>
      <c r="AO822" s="77">
        <f>IF(R822&lt;Variables!$G$12,0,1)</f>
        <v>1</v>
      </c>
      <c r="AP822" s="78">
        <f t="shared" si="25"/>
        <v>1</v>
      </c>
      <c r="AQ822" s="77">
        <f>IF(V822&lt;Variables!$G$15,1,0)</f>
        <v>1</v>
      </c>
      <c r="AR822">
        <v>0</v>
      </c>
      <c r="AS822">
        <v>0</v>
      </c>
      <c r="AT822">
        <v>1</v>
      </c>
      <c r="AU822">
        <v>0</v>
      </c>
      <c r="BA822">
        <v>-2.25</v>
      </c>
    </row>
    <row r="823" spans="3:53" x14ac:dyDescent="0.25">
      <c r="C823" t="s">
        <v>261</v>
      </c>
      <c r="D823" t="s">
        <v>220</v>
      </c>
      <c r="E823">
        <v>2.73</v>
      </c>
      <c r="F823">
        <v>31.13</v>
      </c>
      <c r="G823">
        <v>-21.97</v>
      </c>
      <c r="H823">
        <v>25.86</v>
      </c>
      <c r="I823">
        <v>-1.0289999999999999</v>
      </c>
      <c r="J823" t="s">
        <v>75</v>
      </c>
      <c r="K823">
        <v>39.04</v>
      </c>
      <c r="L823">
        <v>2.7703150000000001</v>
      </c>
      <c r="M823">
        <v>-2.538159018017788</v>
      </c>
      <c r="N823">
        <v>2.7524220000000001</v>
      </c>
      <c r="O823">
        <v>-1.904577132430983</v>
      </c>
      <c r="P823">
        <v>71340000</v>
      </c>
      <c r="Q823">
        <v>122770</v>
      </c>
      <c r="R823">
        <v>581.09</v>
      </c>
      <c r="S823">
        <v>18.798999999999999</v>
      </c>
      <c r="T823">
        <v>7.0809999999999986</v>
      </c>
      <c r="U823">
        <v>12.236000000000001</v>
      </c>
      <c r="V823">
        <v>2.2391075069138351</v>
      </c>
      <c r="AC823">
        <v>3.3</v>
      </c>
      <c r="AD823">
        <v>2.68</v>
      </c>
      <c r="AH823" s="77">
        <f>IF(AND(M823&lt;Variables!$G$6,M823&gt;Variables!$G$5),0,1)</f>
        <v>0</v>
      </c>
      <c r="AI823" s="77">
        <f t="shared" si="24"/>
        <v>0</v>
      </c>
      <c r="AJ823" s="77">
        <f>IF(I823&gt;Variables!$G$7,0,1)</f>
        <v>1</v>
      </c>
      <c r="AK823" s="77">
        <f>IF(F823&gt;Variables!$G$8,0,1)</f>
        <v>0</v>
      </c>
      <c r="AL823" s="77">
        <f>IF(G823&gt;Variables!$G$9,0,1)</f>
        <v>1</v>
      </c>
      <c r="AM823" s="77">
        <f>IF(AND(K823&gt;Variables!$G$10,K823&lt;Variables!$G$11),0,1)</f>
        <v>1</v>
      </c>
      <c r="AN823" s="77">
        <f>IF(H823&lt;Variables!$G$13,1,0)</f>
        <v>1</v>
      </c>
      <c r="AO823" s="77">
        <f>IF(R823&lt;Variables!$G$12,0,1)</f>
        <v>1</v>
      </c>
      <c r="AP823" s="78">
        <f t="shared" si="25"/>
        <v>1</v>
      </c>
      <c r="AQ823" s="77">
        <f>IF(V823&lt;Variables!$G$15,1,0)</f>
        <v>1</v>
      </c>
      <c r="AR823">
        <v>1</v>
      </c>
      <c r="AS823">
        <v>0</v>
      </c>
      <c r="AT823">
        <v>0</v>
      </c>
      <c r="AU823">
        <v>0</v>
      </c>
      <c r="BA823">
        <v>2</v>
      </c>
    </row>
    <row r="824" spans="3:53" x14ac:dyDescent="0.25">
      <c r="C824" t="s">
        <v>261</v>
      </c>
      <c r="D824" t="s">
        <v>175</v>
      </c>
      <c r="E824">
        <v>57.7</v>
      </c>
      <c r="F824">
        <v>7.87</v>
      </c>
      <c r="G824">
        <v>0.69</v>
      </c>
      <c r="H824">
        <v>-99999</v>
      </c>
      <c r="I824">
        <v>5.66</v>
      </c>
      <c r="J824" t="s">
        <v>75</v>
      </c>
      <c r="K824">
        <v>47.99</v>
      </c>
      <c r="L824">
        <v>57.528000000000013</v>
      </c>
      <c r="M824">
        <v>6.4316506744527741E-2</v>
      </c>
      <c r="N824">
        <v>57.581159999999997</v>
      </c>
      <c r="O824">
        <v>-2.8064735062647731E-2</v>
      </c>
      <c r="P824">
        <v>198270</v>
      </c>
      <c r="Q824">
        <v>208562</v>
      </c>
      <c r="R824">
        <v>0.95</v>
      </c>
      <c r="S824">
        <v>18.798999999999999</v>
      </c>
      <c r="T824">
        <v>7.0809999999999986</v>
      </c>
      <c r="U824">
        <v>12.236000000000001</v>
      </c>
      <c r="V824">
        <v>2.3448775204283141</v>
      </c>
      <c r="AC824">
        <v>57.92</v>
      </c>
      <c r="AD824">
        <v>57.53</v>
      </c>
      <c r="AH824" s="77">
        <f>IF(AND(M824&lt;Variables!$G$6,M824&gt;Variables!$G$5),0,1)</f>
        <v>1</v>
      </c>
      <c r="AI824" s="77">
        <f t="shared" si="24"/>
        <v>1</v>
      </c>
      <c r="AJ824" s="77">
        <f>IF(I824&gt;Variables!$G$7,0,1)</f>
        <v>1</v>
      </c>
      <c r="AK824" s="77">
        <f>IF(F824&gt;Variables!$G$8,0,1)</f>
        <v>1</v>
      </c>
      <c r="AL824" s="77">
        <f>IF(G824&gt;Variables!$G$9,0,1)</f>
        <v>1</v>
      </c>
      <c r="AM824" s="77">
        <f>IF(AND(K824&gt;Variables!$G$10,K824&lt;Variables!$G$11),0,1)</f>
        <v>1</v>
      </c>
      <c r="AN824" s="77">
        <f>IF(H824&lt;Variables!$G$13,1,0)</f>
        <v>1</v>
      </c>
      <c r="AO824" s="77">
        <f>IF(R824&lt;Variables!$G$12,0,1)</f>
        <v>0</v>
      </c>
      <c r="AP824" s="78">
        <f t="shared" si="25"/>
        <v>1</v>
      </c>
      <c r="AQ824" s="77">
        <f>IF(V824&lt;Variables!$G$15,1,0)</f>
        <v>1</v>
      </c>
      <c r="AR824">
        <v>0</v>
      </c>
      <c r="AS824">
        <v>0</v>
      </c>
      <c r="AT824">
        <v>0</v>
      </c>
      <c r="AU824">
        <v>0</v>
      </c>
      <c r="BA824">
        <v>0</v>
      </c>
    </row>
    <row r="825" spans="3:53" x14ac:dyDescent="0.25">
      <c r="C825" t="s">
        <v>261</v>
      </c>
      <c r="D825" t="s">
        <v>221</v>
      </c>
      <c r="E825">
        <v>8.32</v>
      </c>
      <c r="F825">
        <v>9.93</v>
      </c>
      <c r="G825">
        <v>1.46</v>
      </c>
      <c r="H825">
        <v>-99999</v>
      </c>
      <c r="I825">
        <v>0.90800000000000003</v>
      </c>
      <c r="J825" t="s">
        <v>75</v>
      </c>
      <c r="K825">
        <v>56.45</v>
      </c>
      <c r="L825">
        <v>8.3107500000000005</v>
      </c>
      <c r="M825">
        <v>0.23162771109706759</v>
      </c>
      <c r="N825">
        <v>8.3200769230769218</v>
      </c>
      <c r="O825">
        <v>0.1192666487920945</v>
      </c>
      <c r="P825">
        <v>54702</v>
      </c>
      <c r="Q825">
        <v>327629</v>
      </c>
      <c r="R825">
        <v>0.17</v>
      </c>
      <c r="S825">
        <v>18.798999999999999</v>
      </c>
      <c r="T825">
        <v>7.0809999999999986</v>
      </c>
      <c r="U825">
        <v>12.236000000000001</v>
      </c>
      <c r="V825">
        <v>2.4234850111602451</v>
      </c>
      <c r="AC825">
        <v>8.33</v>
      </c>
      <c r="AD825">
        <v>8.26</v>
      </c>
      <c r="AH825" s="77">
        <f>IF(AND(M825&lt;Variables!$G$6,M825&gt;Variables!$G$5),0,1)</f>
        <v>1</v>
      </c>
      <c r="AI825" s="77">
        <f t="shared" si="24"/>
        <v>1</v>
      </c>
      <c r="AJ825" s="77">
        <f>IF(I825&gt;Variables!$G$7,0,1)</f>
        <v>1</v>
      </c>
      <c r="AK825" s="77">
        <f>IF(F825&gt;Variables!$G$8,0,1)</f>
        <v>0</v>
      </c>
      <c r="AL825" s="77">
        <f>IF(G825&gt;Variables!$G$9,0,1)</f>
        <v>1</v>
      </c>
      <c r="AM825" s="77">
        <f>IF(AND(K825&gt;Variables!$G$10,K825&lt;Variables!$G$11),0,1)</f>
        <v>1</v>
      </c>
      <c r="AN825" s="77">
        <f>IF(H825&lt;Variables!$G$13,1,0)</f>
        <v>1</v>
      </c>
      <c r="AO825" s="77">
        <f>IF(R825&lt;Variables!$G$12,0,1)</f>
        <v>0</v>
      </c>
      <c r="AP825" s="78">
        <f t="shared" si="25"/>
        <v>1</v>
      </c>
      <c r="AQ825" s="77">
        <f>IF(V825&lt;Variables!$G$15,1,0)</f>
        <v>1</v>
      </c>
      <c r="AR825">
        <v>0</v>
      </c>
      <c r="AS825">
        <v>0</v>
      </c>
      <c r="AT825">
        <v>0</v>
      </c>
      <c r="AU825">
        <v>0</v>
      </c>
      <c r="BA825">
        <v>0</v>
      </c>
    </row>
    <row r="826" spans="3:53" x14ac:dyDescent="0.25">
      <c r="C826" t="s">
        <v>261</v>
      </c>
      <c r="D826" t="s">
        <v>200</v>
      </c>
      <c r="E826">
        <v>17.32</v>
      </c>
      <c r="F826">
        <v>19.86</v>
      </c>
      <c r="G826">
        <v>18.53</v>
      </c>
      <c r="H826">
        <v>306.89</v>
      </c>
      <c r="I826">
        <v>0</v>
      </c>
      <c r="J826" t="s">
        <v>75</v>
      </c>
      <c r="K826">
        <v>43.55</v>
      </c>
      <c r="L826">
        <v>17.368906249999998</v>
      </c>
      <c r="M826">
        <v>2.3668372900567589</v>
      </c>
      <c r="N826">
        <v>19.673408108108109</v>
      </c>
      <c r="O826">
        <v>-9.6241998219300111</v>
      </c>
      <c r="P826">
        <v>1590000</v>
      </c>
      <c r="Q826">
        <v>6440</v>
      </c>
      <c r="R826">
        <v>246.89</v>
      </c>
      <c r="S826">
        <v>18.798999999999999</v>
      </c>
      <c r="T826">
        <v>7.0809999999999986</v>
      </c>
      <c r="U826">
        <v>12.236000000000001</v>
      </c>
      <c r="V826">
        <v>2.2827287287627849</v>
      </c>
      <c r="AC826">
        <v>20</v>
      </c>
      <c r="AD826">
        <v>11.77</v>
      </c>
      <c r="AH826" s="77">
        <f>IF(AND(M826&lt;Variables!$G$6,M826&gt;Variables!$G$5),0,1)</f>
        <v>1</v>
      </c>
      <c r="AI826" s="77">
        <f t="shared" si="24"/>
        <v>1</v>
      </c>
      <c r="AJ826" s="77">
        <f>IF(I826&gt;Variables!$G$7,0,1)</f>
        <v>1</v>
      </c>
      <c r="AK826" s="77">
        <f>IF(F826&gt;Variables!$G$8,0,1)</f>
        <v>0</v>
      </c>
      <c r="AL826" s="77">
        <f>IF(G826&gt;Variables!$G$9,0,1)</f>
        <v>0</v>
      </c>
      <c r="AM826" s="77">
        <f>IF(AND(K826&gt;Variables!$G$10,K826&lt;Variables!$G$11),0,1)</f>
        <v>1</v>
      </c>
      <c r="AN826" s="77">
        <f>IF(H826&lt;Variables!$G$13,1,0)</f>
        <v>1</v>
      </c>
      <c r="AO826" s="77">
        <f>IF(R826&lt;Variables!$G$12,0,1)</f>
        <v>1</v>
      </c>
      <c r="AP826" s="78">
        <f t="shared" si="25"/>
        <v>1</v>
      </c>
      <c r="AQ826" s="77">
        <f>IF(V826&lt;Variables!$G$15,1,0)</f>
        <v>1</v>
      </c>
      <c r="AR826">
        <v>1</v>
      </c>
      <c r="AS826">
        <v>0</v>
      </c>
      <c r="AT826">
        <v>0</v>
      </c>
      <c r="AU826">
        <v>0</v>
      </c>
      <c r="BA826">
        <v>2</v>
      </c>
    </row>
    <row r="827" spans="3:53" x14ac:dyDescent="0.25">
      <c r="C827" t="s">
        <v>261</v>
      </c>
      <c r="D827" t="s">
        <v>217</v>
      </c>
      <c r="E827">
        <v>10.84</v>
      </c>
      <c r="F827">
        <v>22.08</v>
      </c>
      <c r="G827">
        <v>-1.82</v>
      </c>
      <c r="H827">
        <v>124.89</v>
      </c>
      <c r="I827">
        <v>-16.411999999999999</v>
      </c>
      <c r="J827" t="s">
        <v>75</v>
      </c>
      <c r="K827">
        <v>37.11</v>
      </c>
      <c r="L827">
        <v>11.064254999999999</v>
      </c>
      <c r="M827">
        <v>-2.388366862477413</v>
      </c>
      <c r="N827">
        <v>11.29180612244898</v>
      </c>
      <c r="O827">
        <v>-4.3554247842710563</v>
      </c>
      <c r="P827">
        <v>3830000</v>
      </c>
      <c r="Q827">
        <v>283960</v>
      </c>
      <c r="R827">
        <v>13.49</v>
      </c>
      <c r="S827">
        <v>18.798999999999999</v>
      </c>
      <c r="T827">
        <v>7.0809999999999986</v>
      </c>
      <c r="U827">
        <v>12.236000000000001</v>
      </c>
      <c r="V827">
        <v>2.206647029324432</v>
      </c>
      <c r="AC827">
        <v>12.299899999999999</v>
      </c>
      <c r="AD827">
        <v>10.75</v>
      </c>
      <c r="AH827" s="77">
        <f>IF(AND(M827&lt;Variables!$G$6,M827&gt;Variables!$G$5),0,1)</f>
        <v>0</v>
      </c>
      <c r="AI827" s="77">
        <f t="shared" si="24"/>
        <v>1</v>
      </c>
      <c r="AJ827" s="77">
        <f>IF(I827&gt;Variables!$G$7,0,1)</f>
        <v>1</v>
      </c>
      <c r="AK827" s="77">
        <f>IF(F827&gt;Variables!$G$8,0,1)</f>
        <v>0</v>
      </c>
      <c r="AL827" s="77">
        <f>IF(G827&gt;Variables!$G$9,0,1)</f>
        <v>1</v>
      </c>
      <c r="AM827" s="77">
        <f>IF(AND(K827&gt;Variables!$G$10,K827&lt;Variables!$G$11),0,1)</f>
        <v>1</v>
      </c>
      <c r="AN827" s="77">
        <f>IF(H827&lt;Variables!$G$13,1,0)</f>
        <v>1</v>
      </c>
      <c r="AO827" s="77">
        <f>IF(R827&lt;Variables!$G$12,0,1)</f>
        <v>1</v>
      </c>
      <c r="AP827" s="78">
        <f t="shared" si="25"/>
        <v>1</v>
      </c>
      <c r="AQ827" s="77">
        <f>IF(V827&lt;Variables!$G$15,1,0)</f>
        <v>1</v>
      </c>
      <c r="AR827">
        <v>1</v>
      </c>
      <c r="AS827">
        <v>0</v>
      </c>
      <c r="AT827">
        <v>0</v>
      </c>
      <c r="AU827">
        <v>0</v>
      </c>
      <c r="BA827">
        <v>2</v>
      </c>
    </row>
    <row r="828" spans="3:53" x14ac:dyDescent="0.25">
      <c r="C828" t="s">
        <v>262</v>
      </c>
      <c r="D828" t="s">
        <v>219</v>
      </c>
      <c r="E828">
        <v>2.71</v>
      </c>
      <c r="F828">
        <v>20.18</v>
      </c>
      <c r="G828">
        <v>14.36</v>
      </c>
      <c r="H828">
        <v>417.61</v>
      </c>
      <c r="I828">
        <v>0.90800000000000003</v>
      </c>
      <c r="J828" t="s">
        <v>75</v>
      </c>
      <c r="K828">
        <v>63.9</v>
      </c>
      <c r="L828">
        <v>2.6150699999999998</v>
      </c>
      <c r="M828">
        <v>3.2056503267598888</v>
      </c>
      <c r="N828">
        <v>2.6494759999999999</v>
      </c>
      <c r="O828">
        <v>1.8654254652617981</v>
      </c>
      <c r="P828">
        <v>33860000</v>
      </c>
      <c r="Q828">
        <v>1300000</v>
      </c>
      <c r="R828">
        <v>26.05</v>
      </c>
      <c r="S828">
        <v>19.719000000000001</v>
      </c>
      <c r="T828">
        <v>6.7750000000000004</v>
      </c>
      <c r="U828">
        <v>12.3048</v>
      </c>
      <c r="V828">
        <v>2.298972029307055</v>
      </c>
      <c r="AC828">
        <v>3.02</v>
      </c>
      <c r="AD828">
        <v>2.63</v>
      </c>
      <c r="AH828" s="77">
        <f>IF(AND(M828&lt;Variables!$G$6,M828&gt;Variables!$G$5),0,1)</f>
        <v>1</v>
      </c>
      <c r="AI828" s="77">
        <f t="shared" si="24"/>
        <v>1</v>
      </c>
      <c r="AJ828" s="77">
        <f>IF(I828&gt;Variables!$G$7,0,1)</f>
        <v>1</v>
      </c>
      <c r="AK828" s="77">
        <f>IF(F828&gt;Variables!$G$8,0,1)</f>
        <v>0</v>
      </c>
      <c r="AL828" s="77">
        <f>IF(G828&gt;Variables!$G$9,0,1)</f>
        <v>0</v>
      </c>
      <c r="AM828" s="77">
        <f>IF(AND(K828&gt;Variables!$G$10,K828&lt;Variables!$G$11),0,1)</f>
        <v>0</v>
      </c>
      <c r="AN828" s="77">
        <f>IF(H828&lt;Variables!$G$13,1,0)</f>
        <v>1</v>
      </c>
      <c r="AO828" s="77">
        <f>IF(R828&lt;Variables!$G$12,0,1)</f>
        <v>1</v>
      </c>
      <c r="AP828" s="78">
        <f t="shared" si="25"/>
        <v>1</v>
      </c>
      <c r="AQ828" s="77">
        <f>IF(V828&lt;Variables!$G$15,1,0)</f>
        <v>1</v>
      </c>
      <c r="AR828">
        <v>1</v>
      </c>
      <c r="AS828">
        <v>0</v>
      </c>
      <c r="AT828">
        <v>0</v>
      </c>
      <c r="AU828">
        <v>0</v>
      </c>
      <c r="BA828">
        <v>2</v>
      </c>
    </row>
    <row r="829" spans="3:53" x14ac:dyDescent="0.25">
      <c r="C829" t="s">
        <v>262</v>
      </c>
      <c r="D829" t="s">
        <v>129</v>
      </c>
      <c r="E829">
        <v>59.37</v>
      </c>
      <c r="F829">
        <v>7.25</v>
      </c>
      <c r="G829">
        <v>9.6300000000000008</v>
      </c>
      <c r="H829">
        <v>23990</v>
      </c>
      <c r="I829">
        <v>83039.218999999997</v>
      </c>
      <c r="J829" t="s">
        <v>75</v>
      </c>
      <c r="K829">
        <v>44.25</v>
      </c>
      <c r="L829">
        <v>59.408435000000011</v>
      </c>
      <c r="M829">
        <v>-0.35354407164573842</v>
      </c>
      <c r="N829">
        <v>59.333382</v>
      </c>
      <c r="O829">
        <v>-0.22749756620986281</v>
      </c>
      <c r="P829">
        <v>169244000</v>
      </c>
      <c r="Q829">
        <v>146893000</v>
      </c>
      <c r="R829">
        <v>1.1499999999999999</v>
      </c>
      <c r="S829">
        <v>19.719000000000001</v>
      </c>
      <c r="T829">
        <v>6.7750000000000004</v>
      </c>
      <c r="U829">
        <v>12.3048</v>
      </c>
      <c r="V829">
        <v>2.310751193009041</v>
      </c>
      <c r="AC829">
        <v>63.83</v>
      </c>
      <c r="AD829">
        <v>58.9</v>
      </c>
      <c r="AH829" s="77">
        <f>IF(AND(M829&lt;Variables!$G$6,M829&gt;Variables!$G$5),0,1)</f>
        <v>1</v>
      </c>
      <c r="AI829" s="77">
        <f t="shared" si="24"/>
        <v>0</v>
      </c>
      <c r="AJ829" s="77">
        <f>IF(I829&gt;Variables!$G$7,0,1)</f>
        <v>0</v>
      </c>
      <c r="AK829" s="77">
        <f>IF(F829&gt;Variables!$G$8,0,1)</f>
        <v>1</v>
      </c>
      <c r="AL829" s="77">
        <f>IF(G829&gt;Variables!$G$9,0,1)</f>
        <v>1</v>
      </c>
      <c r="AM829" s="77">
        <f>IF(AND(K829&gt;Variables!$G$10,K829&lt;Variables!$G$11),0,1)</f>
        <v>1</v>
      </c>
      <c r="AN829" s="77">
        <f>IF(H829&lt;Variables!$G$13,1,0)</f>
        <v>0</v>
      </c>
      <c r="AO829" s="77">
        <f>IF(R829&lt;Variables!$G$12,0,1)</f>
        <v>0</v>
      </c>
      <c r="AP829" s="78">
        <f t="shared" si="25"/>
        <v>1</v>
      </c>
      <c r="AQ829" s="77">
        <f>IF(V829&lt;Variables!$G$15,1,0)</f>
        <v>1</v>
      </c>
      <c r="AR829">
        <v>1</v>
      </c>
      <c r="AS829">
        <v>0</v>
      </c>
      <c r="AT829">
        <v>0</v>
      </c>
      <c r="AU829">
        <v>0</v>
      </c>
      <c r="BA829">
        <v>2</v>
      </c>
    </row>
    <row r="830" spans="3:53" x14ac:dyDescent="0.25">
      <c r="C830" t="s">
        <v>262</v>
      </c>
      <c r="D830" t="s">
        <v>79</v>
      </c>
      <c r="E830">
        <v>51.44</v>
      </c>
      <c r="F830">
        <v>7.33</v>
      </c>
      <c r="G830">
        <v>2.81</v>
      </c>
      <c r="H830">
        <v>9750</v>
      </c>
      <c r="I830">
        <v>-39.813000000000002</v>
      </c>
      <c r="J830" t="s">
        <v>75</v>
      </c>
      <c r="K830">
        <v>49.61</v>
      </c>
      <c r="L830">
        <v>51.124014999999993</v>
      </c>
      <c r="M830">
        <v>0.14862878042737829</v>
      </c>
      <c r="N830">
        <v>51.097800000000007</v>
      </c>
      <c r="O830">
        <v>0.20000861093823269</v>
      </c>
      <c r="P830">
        <v>16719000</v>
      </c>
      <c r="Q830">
        <v>6236000</v>
      </c>
      <c r="R830">
        <v>2.68</v>
      </c>
      <c r="S830">
        <v>19.719000000000001</v>
      </c>
      <c r="T830">
        <v>6.7750000000000004</v>
      </c>
      <c r="U830">
        <v>12.3048</v>
      </c>
      <c r="V830">
        <v>2.3592626552768592</v>
      </c>
      <c r="AC830">
        <v>52.55</v>
      </c>
      <c r="AD830">
        <v>51.14</v>
      </c>
      <c r="AH830" s="77">
        <f>IF(AND(M830&lt;Variables!$G$6,M830&gt;Variables!$G$5),0,1)</f>
        <v>1</v>
      </c>
      <c r="AI830" s="77">
        <f t="shared" si="24"/>
        <v>0</v>
      </c>
      <c r="AJ830" s="77">
        <f>IF(I830&gt;Variables!$G$7,0,1)</f>
        <v>1</v>
      </c>
      <c r="AK830" s="77">
        <f>IF(F830&gt;Variables!$G$8,0,1)</f>
        <v>1</v>
      </c>
      <c r="AL830" s="77">
        <f>IF(G830&gt;Variables!$G$9,0,1)</f>
        <v>1</v>
      </c>
      <c r="AM830" s="77">
        <f>IF(AND(K830&gt;Variables!$G$10,K830&lt;Variables!$G$11),0,1)</f>
        <v>1</v>
      </c>
      <c r="AN830" s="77">
        <f>IF(H830&lt;Variables!$G$13,1,0)</f>
        <v>0</v>
      </c>
      <c r="AO830" s="77">
        <f>IF(R830&lt;Variables!$G$12,0,1)</f>
        <v>1</v>
      </c>
      <c r="AP830" s="78">
        <f t="shared" si="25"/>
        <v>1</v>
      </c>
      <c r="AQ830" s="77">
        <f>IF(V830&lt;Variables!$G$15,1,0)</f>
        <v>1</v>
      </c>
      <c r="AR830">
        <v>1</v>
      </c>
      <c r="AS830">
        <v>0</v>
      </c>
      <c r="AT830">
        <v>0</v>
      </c>
      <c r="AU830">
        <v>0</v>
      </c>
      <c r="BA830">
        <v>1.61</v>
      </c>
    </row>
    <row r="831" spans="3:53" x14ac:dyDescent="0.25">
      <c r="C831" t="s">
        <v>262</v>
      </c>
      <c r="D831" t="s">
        <v>166</v>
      </c>
      <c r="E831">
        <v>53.39</v>
      </c>
      <c r="F831">
        <v>7.41</v>
      </c>
      <c r="G831">
        <v>7.66</v>
      </c>
      <c r="H831">
        <v>8010</v>
      </c>
      <c r="I831">
        <v>198.46</v>
      </c>
      <c r="J831" t="s">
        <v>75</v>
      </c>
      <c r="K831">
        <v>56.55</v>
      </c>
      <c r="L831">
        <v>52.959009999999999</v>
      </c>
      <c r="M831">
        <v>0.54946268821868227</v>
      </c>
      <c r="N831">
        <v>53.234893999999997</v>
      </c>
      <c r="O831">
        <v>2.8376124877797171E-2</v>
      </c>
      <c r="P831">
        <v>2662000</v>
      </c>
      <c r="Q831">
        <v>1484000</v>
      </c>
      <c r="R831">
        <v>1.79</v>
      </c>
      <c r="S831">
        <v>19.719000000000001</v>
      </c>
      <c r="T831">
        <v>6.7750000000000004</v>
      </c>
      <c r="U831">
        <v>12.3048</v>
      </c>
      <c r="V831">
        <v>2.4101781141108942</v>
      </c>
      <c r="AC831">
        <v>54.38</v>
      </c>
      <c r="AD831">
        <v>53.14</v>
      </c>
      <c r="AH831" s="77">
        <f>IF(AND(M831&lt;Variables!$G$6,M831&gt;Variables!$G$5),0,1)</f>
        <v>1</v>
      </c>
      <c r="AI831" s="77">
        <f t="shared" si="24"/>
        <v>1</v>
      </c>
      <c r="AJ831" s="77">
        <f>IF(I831&gt;Variables!$G$7,0,1)</f>
        <v>0</v>
      </c>
      <c r="AK831" s="77">
        <f>IF(F831&gt;Variables!$G$8,0,1)</f>
        <v>1</v>
      </c>
      <c r="AL831" s="77">
        <f>IF(G831&gt;Variables!$G$9,0,1)</f>
        <v>1</v>
      </c>
      <c r="AM831" s="77">
        <f>IF(AND(K831&gt;Variables!$G$10,K831&lt;Variables!$G$11),0,1)</f>
        <v>1</v>
      </c>
      <c r="AN831" s="77">
        <f>IF(H831&lt;Variables!$G$13,1,0)</f>
        <v>0</v>
      </c>
      <c r="AO831" s="77">
        <f>IF(R831&lt;Variables!$G$12,0,1)</f>
        <v>0</v>
      </c>
      <c r="AP831" s="78">
        <f t="shared" si="25"/>
        <v>1</v>
      </c>
      <c r="AQ831" s="77">
        <f>IF(V831&lt;Variables!$G$15,1,0)</f>
        <v>1</v>
      </c>
      <c r="AR831">
        <v>1</v>
      </c>
      <c r="AS831">
        <v>0</v>
      </c>
      <c r="AT831">
        <v>0</v>
      </c>
      <c r="AU831">
        <v>0</v>
      </c>
      <c r="BA831">
        <v>1.33</v>
      </c>
    </row>
    <row r="832" spans="3:53" x14ac:dyDescent="0.25">
      <c r="C832" t="s">
        <v>262</v>
      </c>
      <c r="D832" t="s">
        <v>231</v>
      </c>
      <c r="E832">
        <v>358.21</v>
      </c>
      <c r="F832">
        <v>6.87</v>
      </c>
      <c r="G832">
        <v>6.72</v>
      </c>
      <c r="H832">
        <v>56250</v>
      </c>
      <c r="I832">
        <v>-6.915</v>
      </c>
      <c r="J832" t="s">
        <v>75</v>
      </c>
      <c r="K832">
        <v>51.4</v>
      </c>
      <c r="L832">
        <v>356.70184999999998</v>
      </c>
      <c r="M832">
        <v>0.2237583012255252</v>
      </c>
      <c r="N832">
        <v>357.43918400000001</v>
      </c>
      <c r="O832">
        <v>1.7014362924475921E-2</v>
      </c>
      <c r="P832">
        <v>2069000</v>
      </c>
      <c r="Q832">
        <v>2076000</v>
      </c>
      <c r="R832">
        <v>1</v>
      </c>
      <c r="S832">
        <v>19.719000000000001</v>
      </c>
      <c r="T832">
        <v>6.7750000000000004</v>
      </c>
      <c r="U832">
        <v>12.3048</v>
      </c>
      <c r="V832">
        <v>2.3747815846046221</v>
      </c>
      <c r="AC832">
        <v>363</v>
      </c>
      <c r="AD832">
        <v>356.2901</v>
      </c>
      <c r="AH832" s="77">
        <f>IF(AND(M832&lt;Variables!$G$6,M832&gt;Variables!$G$5),0,1)</f>
        <v>1</v>
      </c>
      <c r="AI832" s="77">
        <f t="shared" si="24"/>
        <v>1</v>
      </c>
      <c r="AJ832" s="77">
        <f>IF(I832&gt;Variables!$G$7,0,1)</f>
        <v>1</v>
      </c>
      <c r="AK832" s="77">
        <f>IF(F832&gt;Variables!$G$8,0,1)</f>
        <v>1</v>
      </c>
      <c r="AL832" s="77">
        <f>IF(G832&gt;Variables!$G$9,0,1)</f>
        <v>1</v>
      </c>
      <c r="AM832" s="77">
        <f>IF(AND(K832&gt;Variables!$G$10,K832&lt;Variables!$G$11),0,1)</f>
        <v>1</v>
      </c>
      <c r="AN832" s="77">
        <f>IF(H832&lt;Variables!$G$13,1,0)</f>
        <v>0</v>
      </c>
      <c r="AO832" s="77">
        <f>IF(R832&lt;Variables!$G$12,0,1)</f>
        <v>0</v>
      </c>
      <c r="AP832" s="78">
        <f t="shared" si="25"/>
        <v>1</v>
      </c>
      <c r="AQ832" s="77">
        <f>IF(V832&lt;Variables!$G$15,1,0)</f>
        <v>1</v>
      </c>
      <c r="AR832">
        <v>1</v>
      </c>
      <c r="AS832">
        <v>0</v>
      </c>
      <c r="AT832">
        <v>0</v>
      </c>
      <c r="AU832">
        <v>0</v>
      </c>
      <c r="BA832">
        <v>1.19</v>
      </c>
    </row>
    <row r="833" spans="3:53" x14ac:dyDescent="0.25">
      <c r="C833" t="s">
        <v>262</v>
      </c>
      <c r="D833" t="s">
        <v>125</v>
      </c>
      <c r="E833">
        <v>178.15</v>
      </c>
      <c r="F833">
        <v>6.47</v>
      </c>
      <c r="G833">
        <v>7.03</v>
      </c>
      <c r="H833">
        <v>11140</v>
      </c>
      <c r="I833">
        <v>5.8999999999999997E-2</v>
      </c>
      <c r="J833" t="s">
        <v>75</v>
      </c>
      <c r="K833">
        <v>65.39</v>
      </c>
      <c r="L833">
        <v>176.83900499999999</v>
      </c>
      <c r="M833">
        <v>0.39640293158175488</v>
      </c>
      <c r="N833">
        <v>176.35866600000011</v>
      </c>
      <c r="O833">
        <v>0.66984743465905738</v>
      </c>
      <c r="P833">
        <v>480343</v>
      </c>
      <c r="Q833">
        <v>663253</v>
      </c>
      <c r="R833">
        <v>0.72</v>
      </c>
      <c r="S833">
        <v>19.719000000000001</v>
      </c>
      <c r="T833">
        <v>6.7750000000000004</v>
      </c>
      <c r="U833">
        <v>12.3048</v>
      </c>
      <c r="V833">
        <v>2.498515272232853</v>
      </c>
      <c r="AC833">
        <v>180.74</v>
      </c>
      <c r="AD833">
        <v>177.49</v>
      </c>
      <c r="AH833" s="77">
        <f>IF(AND(M833&lt;Variables!$G$6,M833&gt;Variables!$G$5),0,1)</f>
        <v>1</v>
      </c>
      <c r="AI833" s="77">
        <f t="shared" si="24"/>
        <v>0</v>
      </c>
      <c r="AJ833" s="77">
        <f>IF(I833&gt;Variables!$G$7,0,1)</f>
        <v>1</v>
      </c>
      <c r="AK833" s="77">
        <f>IF(F833&gt;Variables!$G$8,0,1)</f>
        <v>1</v>
      </c>
      <c r="AL833" s="77">
        <f>IF(G833&gt;Variables!$G$9,0,1)</f>
        <v>1</v>
      </c>
      <c r="AM833" s="77">
        <f>IF(AND(K833&gt;Variables!$G$10,K833&lt;Variables!$G$11),0,1)</f>
        <v>0</v>
      </c>
      <c r="AN833" s="77">
        <f>IF(H833&lt;Variables!$G$13,1,0)</f>
        <v>0</v>
      </c>
      <c r="AO833" s="77">
        <f>IF(R833&lt;Variables!$G$12,0,1)</f>
        <v>0</v>
      </c>
      <c r="AP833" s="78">
        <f t="shared" si="25"/>
        <v>1</v>
      </c>
      <c r="AQ833" s="77">
        <f>IF(V833&lt;Variables!$G$15,1,0)</f>
        <v>1</v>
      </c>
      <c r="AR833">
        <v>0</v>
      </c>
      <c r="AS833">
        <v>1</v>
      </c>
      <c r="AT833">
        <v>0</v>
      </c>
      <c r="AU833">
        <v>0</v>
      </c>
      <c r="BA833">
        <v>0.98</v>
      </c>
    </row>
    <row r="834" spans="3:53" x14ac:dyDescent="0.25">
      <c r="C834" t="s">
        <v>262</v>
      </c>
      <c r="D834" t="s">
        <v>175</v>
      </c>
      <c r="E834">
        <v>57.71</v>
      </c>
      <c r="F834">
        <v>7.81</v>
      </c>
      <c r="G834">
        <v>0.63</v>
      </c>
      <c r="H834">
        <v>-99999</v>
      </c>
      <c r="I834">
        <v>5.6529999999999996</v>
      </c>
      <c r="J834" t="s">
        <v>75</v>
      </c>
      <c r="K834">
        <v>45.37</v>
      </c>
      <c r="L834">
        <v>57.508545454545462</v>
      </c>
      <c r="M834">
        <v>3.7306708568201091E-2</v>
      </c>
      <c r="N834">
        <v>57.557782608695661</v>
      </c>
      <c r="O834">
        <v>-4.8269074026945039E-2</v>
      </c>
      <c r="P834">
        <v>198645</v>
      </c>
      <c r="Q834">
        <v>208562</v>
      </c>
      <c r="R834">
        <v>0.95</v>
      </c>
      <c r="S834">
        <v>19.719000000000001</v>
      </c>
      <c r="T834">
        <v>6.7750000000000004</v>
      </c>
      <c r="U834">
        <v>12.3048</v>
      </c>
      <c r="V834">
        <v>2.3185620699924439</v>
      </c>
      <c r="AC834">
        <v>57.92</v>
      </c>
      <c r="AD834">
        <v>57.54</v>
      </c>
      <c r="AH834" s="77">
        <f>IF(AND(M834&lt;Variables!$G$6,M834&gt;Variables!$G$5),0,1)</f>
        <v>1</v>
      </c>
      <c r="AI834" s="77">
        <f t="shared" si="24"/>
        <v>1</v>
      </c>
      <c r="AJ834" s="77">
        <f>IF(I834&gt;Variables!$G$7,0,1)</f>
        <v>1</v>
      </c>
      <c r="AK834" s="77">
        <f>IF(F834&gt;Variables!$G$8,0,1)</f>
        <v>1</v>
      </c>
      <c r="AL834" s="77">
        <f>IF(G834&gt;Variables!$G$9,0,1)</f>
        <v>1</v>
      </c>
      <c r="AM834" s="77">
        <f>IF(AND(K834&gt;Variables!$G$10,K834&lt;Variables!$G$11),0,1)</f>
        <v>1</v>
      </c>
      <c r="AN834" s="77">
        <f>IF(H834&lt;Variables!$G$13,1,0)</f>
        <v>1</v>
      </c>
      <c r="AO834" s="77">
        <f>IF(R834&lt;Variables!$G$12,0,1)</f>
        <v>0</v>
      </c>
      <c r="AP834" s="78">
        <f t="shared" si="25"/>
        <v>1</v>
      </c>
      <c r="AQ834" s="77">
        <f>IF(V834&lt;Variables!$G$15,1,0)</f>
        <v>1</v>
      </c>
      <c r="AR834">
        <v>0</v>
      </c>
      <c r="AS834">
        <v>0</v>
      </c>
      <c r="AT834">
        <v>0</v>
      </c>
      <c r="AU834">
        <v>0</v>
      </c>
      <c r="BA834">
        <v>0</v>
      </c>
    </row>
    <row r="835" spans="3:53" x14ac:dyDescent="0.25">
      <c r="C835" t="s">
        <v>262</v>
      </c>
      <c r="D835" t="s">
        <v>218</v>
      </c>
      <c r="E835">
        <v>12.6</v>
      </c>
      <c r="F835">
        <v>20.059999999999999</v>
      </c>
      <c r="G835">
        <v>-8.4</v>
      </c>
      <c r="H835">
        <v>89.12</v>
      </c>
      <c r="I835">
        <v>-45.137</v>
      </c>
      <c r="J835" t="s">
        <v>75</v>
      </c>
      <c r="K835">
        <v>52.26</v>
      </c>
      <c r="L835">
        <v>12.537509999999999</v>
      </c>
      <c r="M835">
        <v>9.1644991708867585E-2</v>
      </c>
      <c r="N835">
        <v>12.203695833333329</v>
      </c>
      <c r="O835">
        <v>2.829504859695851</v>
      </c>
      <c r="P835">
        <v>6160000</v>
      </c>
      <c r="Q835">
        <v>138930</v>
      </c>
      <c r="R835">
        <v>44.34</v>
      </c>
      <c r="S835">
        <v>19.719000000000001</v>
      </c>
      <c r="T835">
        <v>6.7750000000000004</v>
      </c>
      <c r="U835">
        <v>12.3048</v>
      </c>
      <c r="V835">
        <v>2.3874326743520839</v>
      </c>
      <c r="AC835">
        <v>12.6</v>
      </c>
      <c r="AD835">
        <v>11.45</v>
      </c>
      <c r="AH835" s="77">
        <f>IF(AND(M835&lt;Variables!$G$6,M835&gt;Variables!$G$5),0,1)</f>
        <v>1</v>
      </c>
      <c r="AI835" s="77">
        <f t="shared" ref="AI835:AI898" si="26">IF(L835&gt;N835,0,1)</f>
        <v>0</v>
      </c>
      <c r="AJ835" s="77">
        <f>IF(I835&gt;Variables!$G$7,0,1)</f>
        <v>1</v>
      </c>
      <c r="AK835" s="77">
        <f>IF(F835&gt;Variables!$G$8,0,1)</f>
        <v>0</v>
      </c>
      <c r="AL835" s="77">
        <f>IF(G835&gt;Variables!$G$9,0,1)</f>
        <v>1</v>
      </c>
      <c r="AM835" s="77">
        <f>IF(AND(K835&gt;Variables!$G$10,K835&lt;Variables!$G$11),0,1)</f>
        <v>1</v>
      </c>
      <c r="AN835" s="77">
        <f>IF(H835&lt;Variables!$G$13,1,0)</f>
        <v>1</v>
      </c>
      <c r="AO835" s="77">
        <f>IF(R835&lt;Variables!$G$12,0,1)</f>
        <v>1</v>
      </c>
      <c r="AP835" s="78">
        <f t="shared" ref="AP835:AP898" si="27">IF(J835="Pass", 0,1)</f>
        <v>1</v>
      </c>
      <c r="AQ835" s="77">
        <f>IF(V835&lt;Variables!$G$15,1,0)</f>
        <v>1</v>
      </c>
      <c r="AR835">
        <v>0</v>
      </c>
      <c r="AS835">
        <v>0</v>
      </c>
      <c r="AT835">
        <v>1</v>
      </c>
      <c r="AU835">
        <v>0</v>
      </c>
      <c r="BA835">
        <v>-2.25</v>
      </c>
    </row>
    <row r="836" spans="3:53" x14ac:dyDescent="0.25">
      <c r="C836" t="s">
        <v>262</v>
      </c>
      <c r="D836" t="s">
        <v>83</v>
      </c>
      <c r="E836">
        <v>30.81</v>
      </c>
      <c r="F836">
        <v>8.1300000000000008</v>
      </c>
      <c r="G836">
        <v>7.08</v>
      </c>
      <c r="H836">
        <v>24680</v>
      </c>
      <c r="I836">
        <v>1.419</v>
      </c>
      <c r="J836" t="s">
        <v>75</v>
      </c>
      <c r="K836">
        <v>61.1</v>
      </c>
      <c r="L836">
        <v>30.612285</v>
      </c>
      <c r="M836">
        <v>0.28980195369276412</v>
      </c>
      <c r="N836">
        <v>30.586622000000009</v>
      </c>
      <c r="O836">
        <v>0.37394779979297799</v>
      </c>
      <c r="P836">
        <v>17423000</v>
      </c>
      <c r="Q836">
        <v>13870000</v>
      </c>
      <c r="R836">
        <v>1.26</v>
      </c>
      <c r="S836">
        <v>19.719000000000001</v>
      </c>
      <c r="T836">
        <v>6.7750000000000004</v>
      </c>
      <c r="U836">
        <v>12.3048</v>
      </c>
      <c r="V836">
        <v>2.46517102593485</v>
      </c>
      <c r="AC836">
        <v>31</v>
      </c>
      <c r="AD836">
        <v>30.58</v>
      </c>
      <c r="AH836" s="77">
        <f>IF(AND(M836&lt;Variables!$G$6,M836&gt;Variables!$G$5),0,1)</f>
        <v>1</v>
      </c>
      <c r="AI836" s="77">
        <f t="shared" si="26"/>
        <v>0</v>
      </c>
      <c r="AJ836" s="77">
        <f>IF(I836&gt;Variables!$G$7,0,1)</f>
        <v>1</v>
      </c>
      <c r="AK836" s="77">
        <f>IF(F836&gt;Variables!$G$8,0,1)</f>
        <v>1</v>
      </c>
      <c r="AL836" s="77">
        <f>IF(G836&gt;Variables!$G$9,0,1)</f>
        <v>1</v>
      </c>
      <c r="AM836" s="77">
        <f>IF(AND(K836&gt;Variables!$G$10,K836&lt;Variables!$G$11),0,1)</f>
        <v>1</v>
      </c>
      <c r="AN836" s="77">
        <f>IF(H836&lt;Variables!$G$13,1,0)</f>
        <v>0</v>
      </c>
      <c r="AO836" s="77">
        <f>IF(R836&lt;Variables!$G$12,0,1)</f>
        <v>0</v>
      </c>
      <c r="AP836" s="78">
        <f t="shared" si="27"/>
        <v>1</v>
      </c>
      <c r="AQ836" s="77">
        <f>IF(V836&lt;Variables!$G$15,1,0)</f>
        <v>1</v>
      </c>
      <c r="AR836">
        <v>0</v>
      </c>
      <c r="AS836">
        <v>0</v>
      </c>
      <c r="AT836">
        <v>0</v>
      </c>
      <c r="AU836">
        <v>1</v>
      </c>
      <c r="BA836">
        <v>-0.35</v>
      </c>
    </row>
    <row r="837" spans="3:53" x14ac:dyDescent="0.25">
      <c r="C837" t="s">
        <v>262</v>
      </c>
      <c r="D837" t="s">
        <v>151</v>
      </c>
      <c r="E837">
        <v>127.34</v>
      </c>
      <c r="F837">
        <v>9.25</v>
      </c>
      <c r="G837">
        <v>11.21</v>
      </c>
      <c r="H837">
        <v>8109.9999999999991</v>
      </c>
      <c r="I837">
        <v>-41.624000000000002</v>
      </c>
      <c r="J837" t="s">
        <v>75</v>
      </c>
      <c r="K837">
        <v>44.39</v>
      </c>
      <c r="L837">
        <v>127.58311578947369</v>
      </c>
      <c r="M837">
        <v>-0.24934003806477059</v>
      </c>
      <c r="N837">
        <v>127.55368958333329</v>
      </c>
      <c r="O837">
        <v>-0.22632789712031839</v>
      </c>
      <c r="P837">
        <v>1235000</v>
      </c>
      <c r="Q837">
        <v>898929</v>
      </c>
      <c r="R837">
        <v>1.37</v>
      </c>
      <c r="S837">
        <v>19.719000000000001</v>
      </c>
      <c r="T837">
        <v>6.7750000000000004</v>
      </c>
      <c r="U837">
        <v>12.3048</v>
      </c>
      <c r="V837">
        <v>2.3113235134817711</v>
      </c>
      <c r="AC837">
        <v>131.84</v>
      </c>
      <c r="AD837">
        <v>126.36</v>
      </c>
      <c r="AH837" s="77">
        <f>IF(AND(M837&lt;Variables!$G$6,M837&gt;Variables!$G$5),0,1)</f>
        <v>1</v>
      </c>
      <c r="AI837" s="77">
        <f t="shared" si="26"/>
        <v>0</v>
      </c>
      <c r="AJ837" s="77">
        <f>IF(I837&gt;Variables!$G$7,0,1)</f>
        <v>1</v>
      </c>
      <c r="AK837" s="77">
        <f>IF(F837&gt;Variables!$G$8,0,1)</f>
        <v>0</v>
      </c>
      <c r="AL837" s="77">
        <f>IF(G837&gt;Variables!$G$9,0,1)</f>
        <v>0</v>
      </c>
      <c r="AM837" s="77">
        <f>IF(AND(K837&gt;Variables!$G$10,K837&lt;Variables!$G$11),0,1)</f>
        <v>1</v>
      </c>
      <c r="AN837" s="77">
        <f>IF(H837&lt;Variables!$G$13,1,0)</f>
        <v>0</v>
      </c>
      <c r="AO837" s="77">
        <f>IF(R837&lt;Variables!$G$12,0,1)</f>
        <v>0</v>
      </c>
      <c r="AP837" s="78">
        <f t="shared" si="27"/>
        <v>1</v>
      </c>
      <c r="AQ837" s="77">
        <f>IF(V837&lt;Variables!$G$15,1,0)</f>
        <v>1</v>
      </c>
      <c r="AR837">
        <v>1</v>
      </c>
      <c r="AS837">
        <v>0</v>
      </c>
      <c r="AT837">
        <v>0</v>
      </c>
      <c r="AU837">
        <v>0</v>
      </c>
      <c r="BA837">
        <v>1.1000000000000001</v>
      </c>
    </row>
    <row r="838" spans="3:53" x14ac:dyDescent="0.25">
      <c r="C838" t="s">
        <v>262</v>
      </c>
      <c r="D838" t="s">
        <v>257</v>
      </c>
      <c r="E838">
        <v>124.69</v>
      </c>
      <c r="F838">
        <v>6.18</v>
      </c>
      <c r="G838">
        <v>7.07</v>
      </c>
      <c r="H838">
        <v>11810</v>
      </c>
      <c r="I838">
        <v>-40.816000000000003</v>
      </c>
      <c r="J838" t="s">
        <v>75</v>
      </c>
      <c r="K838">
        <v>43.68</v>
      </c>
      <c r="L838">
        <v>124.48166500000001</v>
      </c>
      <c r="M838">
        <v>-0.13388718732190841</v>
      </c>
      <c r="N838">
        <v>124.361766</v>
      </c>
      <c r="O838">
        <v>-3.7604805322566097E-2</v>
      </c>
      <c r="P838">
        <v>538997</v>
      </c>
      <c r="Q838">
        <v>929892</v>
      </c>
      <c r="R838">
        <v>0.57999999999999996</v>
      </c>
      <c r="S838">
        <v>19.719000000000001</v>
      </c>
      <c r="T838">
        <v>6.7750000000000004</v>
      </c>
      <c r="U838">
        <v>12.3048</v>
      </c>
      <c r="V838">
        <v>2.3025621365054199</v>
      </c>
      <c r="AC838">
        <v>125.88</v>
      </c>
      <c r="AD838">
        <v>123.3</v>
      </c>
      <c r="AH838" s="77">
        <f>IF(AND(M838&lt;Variables!$G$6,M838&gt;Variables!$G$5),0,1)</f>
        <v>1</v>
      </c>
      <c r="AI838" s="77">
        <f t="shared" si="26"/>
        <v>0</v>
      </c>
      <c r="AJ838" s="77">
        <f>IF(I838&gt;Variables!$G$7,0,1)</f>
        <v>1</v>
      </c>
      <c r="AK838" s="77">
        <f>IF(F838&gt;Variables!$G$8,0,1)</f>
        <v>1</v>
      </c>
      <c r="AL838" s="77">
        <f>IF(G838&gt;Variables!$G$9,0,1)</f>
        <v>1</v>
      </c>
      <c r="AM838" s="77">
        <f>IF(AND(K838&gt;Variables!$G$10,K838&lt;Variables!$G$11),0,1)</f>
        <v>1</v>
      </c>
      <c r="AN838" s="77">
        <f>IF(H838&lt;Variables!$G$13,1,0)</f>
        <v>0</v>
      </c>
      <c r="AO838" s="77">
        <f>IF(R838&lt;Variables!$G$12,0,1)</f>
        <v>0</v>
      </c>
      <c r="AP838" s="78">
        <f t="shared" si="27"/>
        <v>1</v>
      </c>
      <c r="AQ838" s="77">
        <f>IF(V838&lt;Variables!$G$15,1,0)</f>
        <v>1</v>
      </c>
      <c r="AR838">
        <v>0</v>
      </c>
      <c r="AS838">
        <v>1</v>
      </c>
      <c r="AT838">
        <v>0</v>
      </c>
      <c r="AU838">
        <v>0</v>
      </c>
      <c r="BA838">
        <v>0.69</v>
      </c>
    </row>
    <row r="839" spans="3:53" x14ac:dyDescent="0.25">
      <c r="C839" t="s">
        <v>262</v>
      </c>
      <c r="D839" t="s">
        <v>174</v>
      </c>
      <c r="E839">
        <v>29.43</v>
      </c>
      <c r="F839">
        <v>10.66</v>
      </c>
      <c r="G839">
        <v>9.2899999999999991</v>
      </c>
      <c r="H839">
        <v>404.55</v>
      </c>
      <c r="I839">
        <v>120.917</v>
      </c>
      <c r="J839" t="s">
        <v>75</v>
      </c>
      <c r="K839">
        <v>40.21</v>
      </c>
      <c r="L839">
        <v>29.348470588235301</v>
      </c>
      <c r="M839">
        <v>0.24372449511347799</v>
      </c>
      <c r="N839">
        <v>29.822515555555562</v>
      </c>
      <c r="O839">
        <v>-1.349703564763759</v>
      </c>
      <c r="P839">
        <v>435638</v>
      </c>
      <c r="Q839">
        <v>701001</v>
      </c>
      <c r="R839">
        <v>0.62</v>
      </c>
      <c r="S839">
        <v>19.719000000000001</v>
      </c>
      <c r="T839">
        <v>6.7750000000000004</v>
      </c>
      <c r="U839">
        <v>12.3048</v>
      </c>
      <c r="V839">
        <v>2.2661297125141302</v>
      </c>
      <c r="AC839">
        <v>30.966000000000001</v>
      </c>
      <c r="AD839">
        <v>27.67</v>
      </c>
      <c r="AH839" s="77">
        <f>IF(AND(M839&lt;Variables!$G$6,M839&gt;Variables!$G$5),0,1)</f>
        <v>1</v>
      </c>
      <c r="AI839" s="77">
        <f t="shared" si="26"/>
        <v>1</v>
      </c>
      <c r="AJ839" s="77">
        <f>IF(I839&gt;Variables!$G$7,0,1)</f>
        <v>0</v>
      </c>
      <c r="AK839" s="77">
        <f>IF(F839&gt;Variables!$G$8,0,1)</f>
        <v>0</v>
      </c>
      <c r="AL839" s="77">
        <f>IF(G839&gt;Variables!$G$9,0,1)</f>
        <v>1</v>
      </c>
      <c r="AM839" s="77">
        <f>IF(AND(K839&gt;Variables!$G$10,K839&lt;Variables!$G$11),0,1)</f>
        <v>1</v>
      </c>
      <c r="AN839" s="77">
        <f>IF(H839&lt;Variables!$G$13,1,0)</f>
        <v>1</v>
      </c>
      <c r="AO839" s="77">
        <f>IF(R839&lt;Variables!$G$12,0,1)</f>
        <v>0</v>
      </c>
      <c r="AP839" s="78">
        <f t="shared" si="27"/>
        <v>1</v>
      </c>
      <c r="AQ839" s="77">
        <f>IF(V839&lt;Variables!$G$15,1,0)</f>
        <v>1</v>
      </c>
      <c r="AR839">
        <v>1</v>
      </c>
      <c r="AS839">
        <v>0</v>
      </c>
      <c r="AT839">
        <v>0</v>
      </c>
      <c r="AU839">
        <v>0</v>
      </c>
      <c r="BA839">
        <v>2</v>
      </c>
    </row>
    <row r="840" spans="3:53" x14ac:dyDescent="0.25">
      <c r="C840" t="s">
        <v>262</v>
      </c>
      <c r="D840" t="s">
        <v>149</v>
      </c>
      <c r="E840">
        <v>20.85</v>
      </c>
      <c r="F840">
        <v>6.17</v>
      </c>
      <c r="G840">
        <v>5.89</v>
      </c>
      <c r="H840">
        <v>2850</v>
      </c>
      <c r="I840">
        <v>-37.395000000000003</v>
      </c>
      <c r="J840" t="s">
        <v>75</v>
      </c>
      <c r="K840">
        <v>50.3</v>
      </c>
      <c r="L840">
        <v>20.747288888888889</v>
      </c>
      <c r="M840">
        <v>0.18465598718118389</v>
      </c>
      <c r="N840">
        <v>20.779024</v>
      </c>
      <c r="O840">
        <v>3.1647299699923477E-2</v>
      </c>
      <c r="P840">
        <v>94220</v>
      </c>
      <c r="Q840">
        <v>304376</v>
      </c>
      <c r="R840">
        <v>0.31</v>
      </c>
      <c r="S840">
        <v>19.719000000000001</v>
      </c>
      <c r="T840">
        <v>6.7750000000000004</v>
      </c>
      <c r="U840">
        <v>12.3048</v>
      </c>
      <c r="V840">
        <v>2.3651469583859961</v>
      </c>
      <c r="AC840">
        <v>21</v>
      </c>
      <c r="AD840">
        <v>20.699200000000001</v>
      </c>
      <c r="AH840" s="77">
        <f>IF(AND(M840&lt;Variables!$G$6,M840&gt;Variables!$G$5),0,1)</f>
        <v>1</v>
      </c>
      <c r="AI840" s="77">
        <f t="shared" si="26"/>
        <v>1</v>
      </c>
      <c r="AJ840" s="77">
        <f>IF(I840&gt;Variables!$G$7,0,1)</f>
        <v>1</v>
      </c>
      <c r="AK840" s="77">
        <f>IF(F840&gt;Variables!$G$8,0,1)</f>
        <v>1</v>
      </c>
      <c r="AL840" s="77">
        <f>IF(G840&gt;Variables!$G$9,0,1)</f>
        <v>1</v>
      </c>
      <c r="AM840" s="77">
        <f>IF(AND(K840&gt;Variables!$G$10,K840&lt;Variables!$G$11),0,1)</f>
        <v>1</v>
      </c>
      <c r="AN840" s="77">
        <f>IF(H840&lt;Variables!$G$13,1,0)</f>
        <v>0</v>
      </c>
      <c r="AO840" s="77">
        <f>IF(R840&lt;Variables!$G$12,0,1)</f>
        <v>0</v>
      </c>
      <c r="AP840" s="78">
        <f t="shared" si="27"/>
        <v>1</v>
      </c>
      <c r="AQ840" s="77">
        <f>IF(V840&lt;Variables!$G$15,1,0)</f>
        <v>1</v>
      </c>
      <c r="AR840">
        <v>0</v>
      </c>
      <c r="AS840">
        <v>0</v>
      </c>
      <c r="AT840">
        <v>0</v>
      </c>
      <c r="AU840">
        <v>1</v>
      </c>
      <c r="BA840">
        <v>-0.41</v>
      </c>
    </row>
    <row r="841" spans="3:53" x14ac:dyDescent="0.25">
      <c r="C841" t="s">
        <v>262</v>
      </c>
      <c r="D841" t="s">
        <v>122</v>
      </c>
      <c r="E841">
        <v>4.9800000000000004</v>
      </c>
      <c r="F841">
        <v>15.91</v>
      </c>
      <c r="G841">
        <v>13.35</v>
      </c>
      <c r="H841">
        <v>99.97</v>
      </c>
      <c r="I841">
        <v>-8.3409999999999993</v>
      </c>
      <c r="J841" t="s">
        <v>75</v>
      </c>
      <c r="K841">
        <v>35.99</v>
      </c>
      <c r="L841">
        <v>5.0908099999999994</v>
      </c>
      <c r="M841">
        <v>-1.5893345066894931</v>
      </c>
      <c r="N841">
        <v>5.1581739999999998</v>
      </c>
      <c r="O841">
        <v>-2.874544363955148</v>
      </c>
      <c r="P841">
        <v>2820000</v>
      </c>
      <c r="Q841">
        <v>221480</v>
      </c>
      <c r="R841">
        <v>12.73</v>
      </c>
      <c r="S841">
        <v>19.719000000000001</v>
      </c>
      <c r="T841">
        <v>6.7750000000000004</v>
      </c>
      <c r="U841">
        <v>12.3048</v>
      </c>
      <c r="V841">
        <v>2.1988732244189042</v>
      </c>
      <c r="AC841">
        <v>5.34</v>
      </c>
      <c r="AD841">
        <v>4.87</v>
      </c>
      <c r="AH841" s="77">
        <f>IF(AND(M841&lt;Variables!$G$6,M841&gt;Variables!$G$5),0,1)</f>
        <v>0</v>
      </c>
      <c r="AI841" s="77">
        <f t="shared" si="26"/>
        <v>1</v>
      </c>
      <c r="AJ841" s="77">
        <f>IF(I841&gt;Variables!$G$7,0,1)</f>
        <v>1</v>
      </c>
      <c r="AK841" s="77">
        <f>IF(F841&gt;Variables!$G$8,0,1)</f>
        <v>0</v>
      </c>
      <c r="AL841" s="77">
        <f>IF(G841&gt;Variables!$G$9,0,1)</f>
        <v>0</v>
      </c>
      <c r="AM841" s="77">
        <f>IF(AND(K841&gt;Variables!$G$10,K841&lt;Variables!$G$11),0,1)</f>
        <v>1</v>
      </c>
      <c r="AN841" s="77">
        <f>IF(H841&lt;Variables!$G$13,1,0)</f>
        <v>1</v>
      </c>
      <c r="AO841" s="77">
        <f>IF(R841&lt;Variables!$G$12,0,1)</f>
        <v>1</v>
      </c>
      <c r="AP841" s="78">
        <f t="shared" si="27"/>
        <v>1</v>
      </c>
      <c r="AQ841" s="77">
        <f>IF(V841&lt;Variables!$G$15,1,0)</f>
        <v>1</v>
      </c>
      <c r="AR841">
        <v>0</v>
      </c>
      <c r="AS841">
        <v>0</v>
      </c>
      <c r="AT841">
        <v>1</v>
      </c>
      <c r="AU841">
        <v>0</v>
      </c>
      <c r="BA841">
        <v>-1.74</v>
      </c>
    </row>
    <row r="842" spans="3:53" x14ac:dyDescent="0.25">
      <c r="C842" t="s">
        <v>262</v>
      </c>
      <c r="D842" t="s">
        <v>136</v>
      </c>
      <c r="E842">
        <v>60.69</v>
      </c>
      <c r="F842">
        <v>6.19</v>
      </c>
      <c r="G842">
        <v>6.25</v>
      </c>
      <c r="H842">
        <v>3960</v>
      </c>
      <c r="I842">
        <v>47.828000000000003</v>
      </c>
      <c r="J842" t="s">
        <v>74</v>
      </c>
      <c r="K842">
        <v>46.64</v>
      </c>
      <c r="L842">
        <v>60.49109</v>
      </c>
      <c r="M842">
        <v>3.1260802210702779E-2</v>
      </c>
      <c r="N842">
        <v>60.741161224489801</v>
      </c>
      <c r="O842">
        <v>-0.38056767409412418</v>
      </c>
      <c r="P842">
        <v>1167000</v>
      </c>
      <c r="Q842">
        <v>1136000</v>
      </c>
      <c r="R842">
        <v>1.03</v>
      </c>
      <c r="S842">
        <v>19.719000000000001</v>
      </c>
      <c r="T842">
        <v>6.7750000000000004</v>
      </c>
      <c r="U842">
        <v>12.3048</v>
      </c>
      <c r="V842">
        <v>2.3316809639637168</v>
      </c>
      <c r="AC842">
        <v>62.16</v>
      </c>
      <c r="AD842">
        <v>60.438800000000001</v>
      </c>
      <c r="AH842" s="77">
        <f>IF(AND(M842&lt;Variables!$G$6,M842&gt;Variables!$G$5),0,1)</f>
        <v>1</v>
      </c>
      <c r="AI842" s="77">
        <f t="shared" si="26"/>
        <v>1</v>
      </c>
      <c r="AJ842" s="77">
        <f>IF(I842&gt;Variables!$G$7,0,1)</f>
        <v>1</v>
      </c>
      <c r="AK842" s="77">
        <f>IF(F842&gt;Variables!$G$8,0,1)</f>
        <v>1</v>
      </c>
      <c r="AL842" s="77">
        <f>IF(G842&gt;Variables!$G$9,0,1)</f>
        <v>1</v>
      </c>
      <c r="AM842" s="77">
        <f>IF(AND(K842&gt;Variables!$G$10,K842&lt;Variables!$G$11),0,1)</f>
        <v>1</v>
      </c>
      <c r="AN842" s="77">
        <f>IF(H842&lt;Variables!$G$13,1,0)</f>
        <v>0</v>
      </c>
      <c r="AO842" s="77">
        <f>IF(R842&lt;Variables!$G$12,0,1)</f>
        <v>0</v>
      </c>
      <c r="AP842" s="78">
        <f t="shared" si="27"/>
        <v>0</v>
      </c>
      <c r="AQ842" s="77">
        <f>IF(V842&lt;Variables!$G$15,1,0)</f>
        <v>1</v>
      </c>
      <c r="AR842">
        <v>1</v>
      </c>
      <c r="AS842">
        <v>0</v>
      </c>
      <c r="AT842">
        <v>0</v>
      </c>
      <c r="AU842">
        <v>0</v>
      </c>
      <c r="BA842">
        <v>1.49</v>
      </c>
    </row>
    <row r="843" spans="3:53" x14ac:dyDescent="0.25">
      <c r="C843" t="s">
        <v>262</v>
      </c>
      <c r="D843" t="s">
        <v>217</v>
      </c>
      <c r="E843">
        <v>10.95</v>
      </c>
      <c r="F843">
        <v>23.03</v>
      </c>
      <c r="G843">
        <v>-0.97</v>
      </c>
      <c r="H843">
        <v>124.89</v>
      </c>
      <c r="I843">
        <v>-16.276</v>
      </c>
      <c r="J843" t="s">
        <v>75</v>
      </c>
      <c r="K843">
        <v>42.87</v>
      </c>
      <c r="L843">
        <v>10.98801578947368</v>
      </c>
      <c r="M843">
        <v>-0.86472199616518863</v>
      </c>
      <c r="N843">
        <v>11.207531250000001</v>
      </c>
      <c r="O843">
        <v>-2.806427597513963</v>
      </c>
      <c r="P843">
        <v>3840000</v>
      </c>
      <c r="Q843">
        <v>283960</v>
      </c>
      <c r="R843">
        <v>13.52</v>
      </c>
      <c r="S843">
        <v>19.719000000000001</v>
      </c>
      <c r="T843">
        <v>6.7750000000000004</v>
      </c>
      <c r="U843">
        <v>12.3048</v>
      </c>
      <c r="V843">
        <v>2.297810100799579</v>
      </c>
      <c r="AC843">
        <v>12.299899999999999</v>
      </c>
      <c r="AD843">
        <v>10.75</v>
      </c>
      <c r="AH843" s="77">
        <f>IF(AND(M843&lt;Variables!$G$6,M843&gt;Variables!$G$5),0,1)</f>
        <v>1</v>
      </c>
      <c r="AI843" s="77">
        <f t="shared" si="26"/>
        <v>1</v>
      </c>
      <c r="AJ843" s="77">
        <f>IF(I843&gt;Variables!$G$7,0,1)</f>
        <v>1</v>
      </c>
      <c r="AK843" s="77">
        <f>IF(F843&gt;Variables!$G$8,0,1)</f>
        <v>0</v>
      </c>
      <c r="AL843" s="77">
        <f>IF(G843&gt;Variables!$G$9,0,1)</f>
        <v>1</v>
      </c>
      <c r="AM843" s="77">
        <f>IF(AND(K843&gt;Variables!$G$10,K843&lt;Variables!$G$11),0,1)</f>
        <v>1</v>
      </c>
      <c r="AN843" s="77">
        <f>IF(H843&lt;Variables!$G$13,1,0)</f>
        <v>1</v>
      </c>
      <c r="AO843" s="77">
        <f>IF(R843&lt;Variables!$G$12,0,1)</f>
        <v>1</v>
      </c>
      <c r="AP843" s="78">
        <f t="shared" si="27"/>
        <v>1</v>
      </c>
      <c r="AQ843" s="77">
        <f>IF(V843&lt;Variables!$G$15,1,0)</f>
        <v>1</v>
      </c>
      <c r="AR843">
        <v>1</v>
      </c>
      <c r="AS843">
        <v>0</v>
      </c>
      <c r="AT843">
        <v>0</v>
      </c>
      <c r="AU843">
        <v>0</v>
      </c>
      <c r="BA843">
        <v>2</v>
      </c>
    </row>
    <row r="844" spans="3:53" x14ac:dyDescent="0.25">
      <c r="C844" t="s">
        <v>262</v>
      </c>
      <c r="D844" t="s">
        <v>200</v>
      </c>
      <c r="E844">
        <v>18.27</v>
      </c>
      <c r="F844">
        <v>22.93</v>
      </c>
      <c r="G844">
        <v>23</v>
      </c>
      <c r="H844">
        <v>306.89</v>
      </c>
      <c r="I844">
        <v>0</v>
      </c>
      <c r="J844" t="s">
        <v>75</v>
      </c>
      <c r="K844">
        <v>51.74</v>
      </c>
      <c r="L844">
        <v>17.29211875</v>
      </c>
      <c r="M844">
        <v>6.6960056586472323</v>
      </c>
      <c r="N844">
        <v>18.940840540540538</v>
      </c>
      <c r="O844">
        <v>-2.5914401184570379</v>
      </c>
      <c r="P844">
        <v>1610000</v>
      </c>
      <c r="Q844">
        <v>6440</v>
      </c>
      <c r="R844">
        <v>250</v>
      </c>
      <c r="S844">
        <v>19.719000000000001</v>
      </c>
      <c r="T844">
        <v>6.7750000000000004</v>
      </c>
      <c r="U844">
        <v>12.3048</v>
      </c>
      <c r="V844">
        <v>2.1772820209197912</v>
      </c>
      <c r="AC844">
        <v>20</v>
      </c>
      <c r="AD844">
        <v>11.77</v>
      </c>
      <c r="AH844" s="77">
        <f>IF(AND(M844&lt;Variables!$G$6,M844&gt;Variables!$G$5),0,1)</f>
        <v>1</v>
      </c>
      <c r="AI844" s="77">
        <f t="shared" si="26"/>
        <v>1</v>
      </c>
      <c r="AJ844" s="77">
        <f>IF(I844&gt;Variables!$G$7,0,1)</f>
        <v>1</v>
      </c>
      <c r="AK844" s="77">
        <f>IF(F844&gt;Variables!$G$8,0,1)</f>
        <v>0</v>
      </c>
      <c r="AL844" s="77">
        <f>IF(G844&gt;Variables!$G$9,0,1)</f>
        <v>0</v>
      </c>
      <c r="AM844" s="77">
        <f>IF(AND(K844&gt;Variables!$G$10,K844&lt;Variables!$G$11),0,1)</f>
        <v>1</v>
      </c>
      <c r="AN844" s="77">
        <f>IF(H844&lt;Variables!$G$13,1,0)</f>
        <v>1</v>
      </c>
      <c r="AO844" s="77">
        <f>IF(R844&lt;Variables!$G$12,0,1)</f>
        <v>1</v>
      </c>
      <c r="AP844" s="78">
        <f t="shared" si="27"/>
        <v>1</v>
      </c>
      <c r="AQ844" s="77">
        <f>IF(V844&lt;Variables!$G$15,1,0)</f>
        <v>1</v>
      </c>
      <c r="AR844">
        <v>1</v>
      </c>
      <c r="AS844">
        <v>0</v>
      </c>
      <c r="AT844">
        <v>0</v>
      </c>
      <c r="AU844">
        <v>0</v>
      </c>
      <c r="BA844">
        <v>2</v>
      </c>
    </row>
    <row r="845" spans="3:53" x14ac:dyDescent="0.25">
      <c r="C845" t="s">
        <v>262</v>
      </c>
      <c r="D845" t="s">
        <v>240</v>
      </c>
      <c r="E845">
        <v>32.270000000000003</v>
      </c>
      <c r="F845">
        <v>6.91</v>
      </c>
      <c r="G845">
        <v>7.98</v>
      </c>
      <c r="H845">
        <v>6330</v>
      </c>
      <c r="I845">
        <v>-47.715000000000003</v>
      </c>
      <c r="J845" t="s">
        <v>75</v>
      </c>
      <c r="K845">
        <v>50.34</v>
      </c>
      <c r="L845">
        <v>32.147289999999998</v>
      </c>
      <c r="M845">
        <v>0.1328572330669229</v>
      </c>
      <c r="N845">
        <v>32.178424000000007</v>
      </c>
      <c r="O845">
        <v>3.5974415651900557E-2</v>
      </c>
      <c r="P845">
        <v>2371000</v>
      </c>
      <c r="Q845">
        <v>3646000</v>
      </c>
      <c r="R845">
        <v>0.65</v>
      </c>
      <c r="S845">
        <v>19.719000000000001</v>
      </c>
      <c r="T845">
        <v>6.7750000000000004</v>
      </c>
      <c r="U845">
        <v>12.3048</v>
      </c>
      <c r="V845">
        <v>2.366937656765967</v>
      </c>
      <c r="AC845">
        <v>32.808900000000001</v>
      </c>
      <c r="AD845">
        <v>32.021299999999997</v>
      </c>
      <c r="AH845" s="77">
        <f>IF(AND(M845&lt;Variables!$G$6,M845&gt;Variables!$G$5),0,1)</f>
        <v>1</v>
      </c>
      <c r="AI845" s="77">
        <f t="shared" si="26"/>
        <v>1</v>
      </c>
      <c r="AJ845" s="77">
        <f>IF(I845&gt;Variables!$G$7,0,1)</f>
        <v>1</v>
      </c>
      <c r="AK845" s="77">
        <f>IF(F845&gt;Variables!$G$8,0,1)</f>
        <v>1</v>
      </c>
      <c r="AL845" s="77">
        <f>IF(G845&gt;Variables!$G$9,0,1)</f>
        <v>1</v>
      </c>
      <c r="AM845" s="77">
        <f>IF(AND(K845&gt;Variables!$G$10,K845&lt;Variables!$G$11),0,1)</f>
        <v>1</v>
      </c>
      <c r="AN845" s="77">
        <f>IF(H845&lt;Variables!$G$13,1,0)</f>
        <v>0</v>
      </c>
      <c r="AO845" s="77">
        <f>IF(R845&lt;Variables!$G$12,0,1)</f>
        <v>0</v>
      </c>
      <c r="AP845" s="78">
        <f t="shared" si="27"/>
        <v>1</v>
      </c>
      <c r="AQ845" s="77">
        <f>IF(V845&lt;Variables!$G$15,1,0)</f>
        <v>1</v>
      </c>
      <c r="AR845">
        <v>1</v>
      </c>
      <c r="AS845">
        <v>0</v>
      </c>
      <c r="AT845">
        <v>0</v>
      </c>
      <c r="AU845">
        <v>0</v>
      </c>
      <c r="BA845">
        <v>1.05</v>
      </c>
    </row>
    <row r="846" spans="3:53" x14ac:dyDescent="0.25">
      <c r="C846" t="s">
        <v>262</v>
      </c>
      <c r="D846" t="s">
        <v>212</v>
      </c>
      <c r="E846">
        <v>4.2</v>
      </c>
      <c r="F846">
        <v>27.8</v>
      </c>
      <c r="G846">
        <v>-27.77</v>
      </c>
      <c r="H846">
        <v>12.78</v>
      </c>
      <c r="I846">
        <v>-6.0000000000000001E-3</v>
      </c>
      <c r="J846" t="s">
        <v>74</v>
      </c>
      <c r="K846">
        <v>47.47</v>
      </c>
      <c r="L846">
        <v>4.1971105263157886</v>
      </c>
      <c r="M846">
        <v>-0.52680352774024652</v>
      </c>
      <c r="N846">
        <v>4.1838693877551023</v>
      </c>
      <c r="O846">
        <v>-0.2119900726600227</v>
      </c>
      <c r="P846">
        <v>67660000</v>
      </c>
      <c r="Q846">
        <v>622920</v>
      </c>
      <c r="R846">
        <v>108.62</v>
      </c>
      <c r="S846">
        <v>19.719000000000001</v>
      </c>
      <c r="T846">
        <v>6.7750000000000004</v>
      </c>
      <c r="U846">
        <v>12.3048</v>
      </c>
      <c r="V846">
        <v>2.3506369279933188</v>
      </c>
      <c r="AC846">
        <v>4.3600000000000003</v>
      </c>
      <c r="AD846">
        <v>3.91</v>
      </c>
      <c r="AH846" s="77">
        <f>IF(AND(M846&lt;Variables!$G$6,M846&gt;Variables!$G$5),0,1)</f>
        <v>1</v>
      </c>
      <c r="AI846" s="77">
        <f t="shared" si="26"/>
        <v>0</v>
      </c>
      <c r="AJ846" s="77">
        <f>IF(I846&gt;Variables!$G$7,0,1)</f>
        <v>1</v>
      </c>
      <c r="AK846" s="77">
        <f>IF(F846&gt;Variables!$G$8,0,1)</f>
        <v>0</v>
      </c>
      <c r="AL846" s="77">
        <f>IF(G846&gt;Variables!$G$9,0,1)</f>
        <v>1</v>
      </c>
      <c r="AM846" s="77">
        <f>IF(AND(K846&gt;Variables!$G$10,K846&lt;Variables!$G$11),0,1)</f>
        <v>1</v>
      </c>
      <c r="AN846" s="77">
        <f>IF(H846&lt;Variables!$G$13,1,0)</f>
        <v>1</v>
      </c>
      <c r="AO846" s="77">
        <f>IF(R846&lt;Variables!$G$12,0,1)</f>
        <v>1</v>
      </c>
      <c r="AP846" s="78">
        <f t="shared" si="27"/>
        <v>0</v>
      </c>
      <c r="AQ846" s="77">
        <f>IF(V846&lt;Variables!$G$15,1,0)</f>
        <v>1</v>
      </c>
      <c r="AR846">
        <v>0</v>
      </c>
      <c r="AS846">
        <v>0</v>
      </c>
      <c r="AT846">
        <v>1</v>
      </c>
      <c r="AU846">
        <v>0</v>
      </c>
      <c r="BA846">
        <v>-2.25</v>
      </c>
    </row>
    <row r="847" spans="3:53" x14ac:dyDescent="0.25">
      <c r="C847" t="s">
        <v>262</v>
      </c>
      <c r="D847" t="s">
        <v>188</v>
      </c>
      <c r="E847">
        <v>44.01</v>
      </c>
      <c r="F847">
        <v>6.97</v>
      </c>
      <c r="G847">
        <v>6.79</v>
      </c>
      <c r="H847">
        <v>30630</v>
      </c>
      <c r="I847">
        <v>0.185</v>
      </c>
      <c r="J847" t="s">
        <v>75</v>
      </c>
      <c r="K847">
        <v>65.89</v>
      </c>
      <c r="L847">
        <v>43.590764999999998</v>
      </c>
      <c r="M847">
        <v>0.66352356972858328</v>
      </c>
      <c r="N847">
        <v>43.529543999999987</v>
      </c>
      <c r="O847">
        <v>0.80509917586090107</v>
      </c>
      <c r="P847">
        <v>12452000</v>
      </c>
      <c r="Q847">
        <v>14910000</v>
      </c>
      <c r="R847">
        <v>0.84</v>
      </c>
      <c r="S847">
        <v>19.719000000000001</v>
      </c>
      <c r="T847">
        <v>6.7750000000000004</v>
      </c>
      <c r="U847">
        <v>12.3048</v>
      </c>
      <c r="V847">
        <v>2.4839194782446699</v>
      </c>
      <c r="AC847">
        <v>44.4</v>
      </c>
      <c r="AD847">
        <v>43.74</v>
      </c>
      <c r="AH847" s="77">
        <f>IF(AND(M847&lt;Variables!$G$6,M847&gt;Variables!$G$5),0,1)</f>
        <v>1</v>
      </c>
      <c r="AI847" s="77">
        <f t="shared" si="26"/>
        <v>0</v>
      </c>
      <c r="AJ847" s="77">
        <f>IF(I847&gt;Variables!$G$7,0,1)</f>
        <v>1</v>
      </c>
      <c r="AK847" s="77">
        <f>IF(F847&gt;Variables!$G$8,0,1)</f>
        <v>1</v>
      </c>
      <c r="AL847" s="77">
        <f>IF(G847&gt;Variables!$G$9,0,1)</f>
        <v>1</v>
      </c>
      <c r="AM847" s="77">
        <f>IF(AND(K847&gt;Variables!$G$10,K847&lt;Variables!$G$11),0,1)</f>
        <v>0</v>
      </c>
      <c r="AN847" s="77">
        <f>IF(H847&lt;Variables!$G$13,1,0)</f>
        <v>0</v>
      </c>
      <c r="AO847" s="77">
        <f>IF(R847&lt;Variables!$G$12,0,1)</f>
        <v>0</v>
      </c>
      <c r="AP847" s="78">
        <f t="shared" si="27"/>
        <v>1</v>
      </c>
      <c r="AQ847" s="77">
        <f>IF(V847&lt;Variables!$G$15,1,0)</f>
        <v>1</v>
      </c>
      <c r="AR847">
        <v>0</v>
      </c>
      <c r="AS847">
        <v>1</v>
      </c>
      <c r="AT847">
        <v>0</v>
      </c>
      <c r="AU847">
        <v>0</v>
      </c>
      <c r="BA847">
        <v>0.76</v>
      </c>
    </row>
    <row r="848" spans="3:53" x14ac:dyDescent="0.25">
      <c r="C848" t="s">
        <v>262</v>
      </c>
      <c r="D848" t="s">
        <v>182</v>
      </c>
      <c r="E848">
        <v>28.88</v>
      </c>
      <c r="F848">
        <v>7.48</v>
      </c>
      <c r="G848">
        <v>1.1399999999999999</v>
      </c>
      <c r="H848">
        <v>-99999</v>
      </c>
      <c r="I848">
        <v>5.1890000000000001</v>
      </c>
      <c r="J848" t="s">
        <v>75</v>
      </c>
      <c r="K848">
        <v>50.03</v>
      </c>
      <c r="L848">
        <v>28.705642857142859</v>
      </c>
      <c r="M848">
        <v>6.7433232390842437E-2</v>
      </c>
      <c r="N848">
        <v>28.723515151515151</v>
      </c>
      <c r="O848">
        <v>5.1694525444308352E-3</v>
      </c>
      <c r="P848">
        <v>176589</v>
      </c>
      <c r="Q848">
        <v>193031</v>
      </c>
      <c r="R848">
        <v>0.91</v>
      </c>
      <c r="S848">
        <v>19.719000000000001</v>
      </c>
      <c r="T848">
        <v>6.7750000000000004</v>
      </c>
      <c r="U848">
        <v>12.3048</v>
      </c>
      <c r="V848">
        <v>2.3655516935425842</v>
      </c>
      <c r="AC848">
        <v>28.95</v>
      </c>
      <c r="AD848">
        <v>28.58</v>
      </c>
      <c r="AH848" s="77">
        <f>IF(AND(M848&lt;Variables!$G$6,M848&gt;Variables!$G$5),0,1)</f>
        <v>1</v>
      </c>
      <c r="AI848" s="77">
        <f t="shared" si="26"/>
        <v>1</v>
      </c>
      <c r="AJ848" s="77">
        <f>IF(I848&gt;Variables!$G$7,0,1)</f>
        <v>1</v>
      </c>
      <c r="AK848" s="77">
        <f>IF(F848&gt;Variables!$G$8,0,1)</f>
        <v>1</v>
      </c>
      <c r="AL848" s="77">
        <f>IF(G848&gt;Variables!$G$9,0,1)</f>
        <v>1</v>
      </c>
      <c r="AM848" s="77">
        <f>IF(AND(K848&gt;Variables!$G$10,K848&lt;Variables!$G$11),0,1)</f>
        <v>1</v>
      </c>
      <c r="AN848" s="77">
        <f>IF(H848&lt;Variables!$G$13,1,0)</f>
        <v>1</v>
      </c>
      <c r="AO848" s="77">
        <f>IF(R848&lt;Variables!$G$12,0,1)</f>
        <v>0</v>
      </c>
      <c r="AP848" s="78">
        <f t="shared" si="27"/>
        <v>1</v>
      </c>
      <c r="AQ848" s="77">
        <f>IF(V848&lt;Variables!$G$15,1,0)</f>
        <v>1</v>
      </c>
      <c r="AR848">
        <v>0</v>
      </c>
      <c r="AS848">
        <v>0</v>
      </c>
      <c r="AT848">
        <v>0</v>
      </c>
      <c r="AU848">
        <v>1</v>
      </c>
      <c r="BA848">
        <v>-0.39</v>
      </c>
    </row>
    <row r="849" spans="3:53" x14ac:dyDescent="0.25">
      <c r="C849" t="s">
        <v>262</v>
      </c>
      <c r="D849" t="s">
        <v>215</v>
      </c>
      <c r="E849">
        <v>0.69</v>
      </c>
      <c r="F849">
        <v>13.2</v>
      </c>
      <c r="G849">
        <v>1.89</v>
      </c>
      <c r="H849">
        <v>-99999</v>
      </c>
      <c r="I849">
        <v>1711721.4669999999</v>
      </c>
      <c r="J849" t="s">
        <v>75</v>
      </c>
      <c r="K849">
        <v>-99999</v>
      </c>
      <c r="L849">
        <v>-99999</v>
      </c>
      <c r="M849">
        <v>-99999</v>
      </c>
      <c r="N849">
        <v>0.71325000000000005</v>
      </c>
      <c r="O849">
        <v>0</v>
      </c>
      <c r="P849">
        <v>52650</v>
      </c>
      <c r="Q849">
        <v>534</v>
      </c>
      <c r="R849">
        <v>98.6</v>
      </c>
      <c r="S849">
        <v>19.719000000000001</v>
      </c>
      <c r="T849">
        <v>6.7750000000000004</v>
      </c>
      <c r="U849">
        <v>12.3048</v>
      </c>
      <c r="V849">
        <v>-99999</v>
      </c>
      <c r="AC849">
        <v>0.73</v>
      </c>
      <c r="AD849">
        <v>0.68789999999999996</v>
      </c>
      <c r="AH849" s="77">
        <f>IF(AND(M849&lt;Variables!$G$6,M849&gt;Variables!$G$5),0,1)</f>
        <v>1</v>
      </c>
      <c r="AI849" s="77">
        <f t="shared" si="26"/>
        <v>1</v>
      </c>
      <c r="AJ849" s="77">
        <f>IF(I849&gt;Variables!$G$7,0,1)</f>
        <v>0</v>
      </c>
      <c r="AK849" s="77">
        <f>IF(F849&gt;Variables!$G$8,0,1)</f>
        <v>0</v>
      </c>
      <c r="AL849" s="77">
        <f>IF(G849&gt;Variables!$G$9,0,1)</f>
        <v>1</v>
      </c>
      <c r="AM849" s="77">
        <f>IF(AND(K849&gt;Variables!$G$10,K849&lt;Variables!$G$11),0,1)</f>
        <v>1</v>
      </c>
      <c r="AN849" s="77">
        <f>IF(H849&lt;Variables!$G$13,1,0)</f>
        <v>1</v>
      </c>
      <c r="AO849" s="77">
        <f>IF(R849&lt;Variables!$G$12,0,1)</f>
        <v>1</v>
      </c>
      <c r="AP849" s="78">
        <f t="shared" si="27"/>
        <v>1</v>
      </c>
      <c r="AQ849" s="77">
        <f>IF(V849&lt;Variables!$G$15,1,0)</f>
        <v>1</v>
      </c>
      <c r="AR849">
        <v>1</v>
      </c>
      <c r="AS849">
        <v>0</v>
      </c>
      <c r="AT849">
        <v>0</v>
      </c>
      <c r="AU849">
        <v>0</v>
      </c>
      <c r="BA849">
        <v>2</v>
      </c>
    </row>
    <row r="850" spans="3:53" x14ac:dyDescent="0.25">
      <c r="C850" t="s">
        <v>262</v>
      </c>
      <c r="D850" t="s">
        <v>220</v>
      </c>
      <c r="E850">
        <v>2.77</v>
      </c>
      <c r="F850">
        <v>33.33</v>
      </c>
      <c r="G850">
        <v>-19.940000000000001</v>
      </c>
      <c r="H850">
        <v>25.86</v>
      </c>
      <c r="I850">
        <v>-0.84399999999999997</v>
      </c>
      <c r="J850" t="s">
        <v>75</v>
      </c>
      <c r="K850">
        <v>52.06</v>
      </c>
      <c r="L850">
        <v>2.74729</v>
      </c>
      <c r="M850">
        <v>0.82663279085933983</v>
      </c>
      <c r="N850">
        <v>2.7643179999999989</v>
      </c>
      <c r="O850">
        <v>0.2055479868814164</v>
      </c>
      <c r="P850">
        <v>71970000</v>
      </c>
      <c r="Q850">
        <v>122770</v>
      </c>
      <c r="R850">
        <v>586.22</v>
      </c>
      <c r="S850">
        <v>19.719000000000001</v>
      </c>
      <c r="T850">
        <v>6.7750000000000004</v>
      </c>
      <c r="U850">
        <v>12.3048</v>
      </c>
      <c r="V850">
        <v>2.361931277507654</v>
      </c>
      <c r="AC850">
        <v>3.3</v>
      </c>
      <c r="AD850">
        <v>2.68</v>
      </c>
      <c r="AH850" s="77">
        <f>IF(AND(M850&lt;Variables!$G$6,M850&gt;Variables!$G$5),0,1)</f>
        <v>1</v>
      </c>
      <c r="AI850" s="77">
        <f t="shared" si="26"/>
        <v>1</v>
      </c>
      <c r="AJ850" s="77">
        <f>IF(I850&gt;Variables!$G$7,0,1)</f>
        <v>1</v>
      </c>
      <c r="AK850" s="77">
        <f>IF(F850&gt;Variables!$G$8,0,1)</f>
        <v>0</v>
      </c>
      <c r="AL850" s="77">
        <f>IF(G850&gt;Variables!$G$9,0,1)</f>
        <v>1</v>
      </c>
      <c r="AM850" s="77">
        <f>IF(AND(K850&gt;Variables!$G$10,K850&lt;Variables!$G$11),0,1)</f>
        <v>1</v>
      </c>
      <c r="AN850" s="77">
        <f>IF(H850&lt;Variables!$G$13,1,0)</f>
        <v>1</v>
      </c>
      <c r="AO850" s="77">
        <f>IF(R850&lt;Variables!$G$12,0,1)</f>
        <v>1</v>
      </c>
      <c r="AP850" s="78">
        <f t="shared" si="27"/>
        <v>1</v>
      </c>
      <c r="AQ850" s="77">
        <f>IF(V850&lt;Variables!$G$15,1,0)</f>
        <v>1</v>
      </c>
      <c r="AR850">
        <v>0</v>
      </c>
      <c r="AS850">
        <v>0</v>
      </c>
      <c r="AT850">
        <v>1</v>
      </c>
      <c r="AU850">
        <v>0</v>
      </c>
      <c r="BA850">
        <v>-2.25</v>
      </c>
    </row>
    <row r="851" spans="3:53" x14ac:dyDescent="0.25">
      <c r="C851" t="s">
        <v>262</v>
      </c>
      <c r="D851" t="s">
        <v>249</v>
      </c>
      <c r="E851">
        <v>1.07</v>
      </c>
      <c r="F851">
        <v>10.09</v>
      </c>
      <c r="G851">
        <v>0</v>
      </c>
      <c r="H851">
        <v>-99999</v>
      </c>
      <c r="I851">
        <v>-99999</v>
      </c>
      <c r="J851" t="s">
        <v>75</v>
      </c>
      <c r="K851">
        <v>48.86</v>
      </c>
      <c r="L851">
        <v>1.1266666666666669</v>
      </c>
      <c r="M851">
        <v>-3.2544378698224818</v>
      </c>
      <c r="N851">
        <v>1.1266666666666669</v>
      </c>
      <c r="O851">
        <v>-3.2544378698224818</v>
      </c>
      <c r="P851">
        <v>21500</v>
      </c>
      <c r="Q851">
        <v>1001</v>
      </c>
      <c r="R851">
        <v>21.48</v>
      </c>
      <c r="S851">
        <v>19.719000000000001</v>
      </c>
      <c r="T851">
        <v>6.7750000000000004</v>
      </c>
      <c r="U851">
        <v>12.3048</v>
      </c>
      <c r="V851">
        <v>2.4290903337278111</v>
      </c>
      <c r="AC851">
        <v>1.0900000000000001</v>
      </c>
      <c r="AD851">
        <v>1.06</v>
      </c>
      <c r="AH851" s="77">
        <f>IF(AND(M851&lt;Variables!$G$6,M851&gt;Variables!$G$5),0,1)</f>
        <v>0</v>
      </c>
      <c r="AI851" s="77">
        <f t="shared" si="26"/>
        <v>1</v>
      </c>
      <c r="AJ851" s="77">
        <f>IF(I851&gt;Variables!$G$7,0,1)</f>
        <v>1</v>
      </c>
      <c r="AK851" s="77">
        <f>IF(F851&gt;Variables!$G$8,0,1)</f>
        <v>0</v>
      </c>
      <c r="AL851" s="77">
        <f>IF(G851&gt;Variables!$G$9,0,1)</f>
        <v>1</v>
      </c>
      <c r="AM851" s="77">
        <f>IF(AND(K851&gt;Variables!$G$10,K851&lt;Variables!$G$11),0,1)</f>
        <v>1</v>
      </c>
      <c r="AN851" s="77">
        <f>IF(H851&lt;Variables!$G$13,1,0)</f>
        <v>1</v>
      </c>
      <c r="AO851" s="77">
        <f>IF(R851&lt;Variables!$G$12,0,1)</f>
        <v>1</v>
      </c>
      <c r="AP851" s="78">
        <f t="shared" si="27"/>
        <v>1</v>
      </c>
      <c r="AQ851" s="77">
        <f>IF(V851&lt;Variables!$G$15,1,0)</f>
        <v>1</v>
      </c>
      <c r="AR851">
        <v>0</v>
      </c>
      <c r="AS851">
        <v>0</v>
      </c>
      <c r="AT851">
        <v>0</v>
      </c>
      <c r="AU851">
        <v>0</v>
      </c>
      <c r="BA851">
        <v>0</v>
      </c>
    </row>
    <row r="852" spans="3:53" x14ac:dyDescent="0.25">
      <c r="C852" t="s">
        <v>262</v>
      </c>
      <c r="D852" t="s">
        <v>221</v>
      </c>
      <c r="E852">
        <v>8.32</v>
      </c>
      <c r="F852">
        <v>10.01</v>
      </c>
      <c r="G852">
        <v>1.1000000000000001</v>
      </c>
      <c r="H852">
        <v>-99999</v>
      </c>
      <c r="I852">
        <v>0.89500000000000002</v>
      </c>
      <c r="J852" t="s">
        <v>75</v>
      </c>
      <c r="K852">
        <v>47.91</v>
      </c>
      <c r="L852">
        <v>8.3125</v>
      </c>
      <c r="M852">
        <v>-0.1503759398496155</v>
      </c>
      <c r="N852">
        <v>8.318538461538461</v>
      </c>
      <c r="O852">
        <v>-0.22285719569819371</v>
      </c>
      <c r="P852">
        <v>55302</v>
      </c>
      <c r="Q852">
        <v>327629</v>
      </c>
      <c r="R852">
        <v>0.17</v>
      </c>
      <c r="S852">
        <v>19.719000000000001</v>
      </c>
      <c r="T852">
        <v>6.7750000000000004</v>
      </c>
      <c r="U852">
        <v>12.3048</v>
      </c>
      <c r="V852">
        <v>2.3483497172932331</v>
      </c>
      <c r="AC852">
        <v>8.33</v>
      </c>
      <c r="AD852">
        <v>8.26</v>
      </c>
      <c r="AH852" s="77">
        <f>IF(AND(M852&lt;Variables!$G$6,M852&gt;Variables!$G$5),0,1)</f>
        <v>1</v>
      </c>
      <c r="AI852" s="77">
        <f t="shared" si="26"/>
        <v>1</v>
      </c>
      <c r="AJ852" s="77">
        <f>IF(I852&gt;Variables!$G$7,0,1)</f>
        <v>1</v>
      </c>
      <c r="AK852" s="77">
        <f>IF(F852&gt;Variables!$G$8,0,1)</f>
        <v>0</v>
      </c>
      <c r="AL852" s="77">
        <f>IF(G852&gt;Variables!$G$9,0,1)</f>
        <v>1</v>
      </c>
      <c r="AM852" s="77">
        <f>IF(AND(K852&gt;Variables!$G$10,K852&lt;Variables!$G$11),0,1)</f>
        <v>1</v>
      </c>
      <c r="AN852" s="77">
        <f>IF(H852&lt;Variables!$G$13,1,0)</f>
        <v>1</v>
      </c>
      <c r="AO852" s="77">
        <f>IF(R852&lt;Variables!$G$12,0,1)</f>
        <v>0</v>
      </c>
      <c r="AP852" s="78">
        <f t="shared" si="27"/>
        <v>1</v>
      </c>
      <c r="AQ852" s="77">
        <f>IF(V852&lt;Variables!$G$15,1,0)</f>
        <v>1</v>
      </c>
      <c r="AR852">
        <v>0</v>
      </c>
      <c r="AS852">
        <v>0</v>
      </c>
      <c r="AT852">
        <v>0</v>
      </c>
      <c r="AU852">
        <v>0</v>
      </c>
      <c r="BA852">
        <v>0</v>
      </c>
    </row>
    <row r="853" spans="3:53" x14ac:dyDescent="0.25">
      <c r="C853" t="s">
        <v>263</v>
      </c>
      <c r="D853" t="s">
        <v>166</v>
      </c>
      <c r="E853">
        <v>53.41</v>
      </c>
      <c r="F853">
        <v>7.66</v>
      </c>
      <c r="G853">
        <v>7.8</v>
      </c>
      <c r="H853">
        <v>8010</v>
      </c>
      <c r="I853">
        <v>198.548</v>
      </c>
      <c r="J853" t="s">
        <v>75</v>
      </c>
      <c r="K853">
        <v>59.4</v>
      </c>
      <c r="L853">
        <v>53.086995000000002</v>
      </c>
      <c r="M853">
        <v>0.43891163928189669</v>
      </c>
      <c r="N853">
        <v>53.197296000000009</v>
      </c>
      <c r="O853">
        <v>0.23065834022840501</v>
      </c>
      <c r="P853">
        <v>2681000</v>
      </c>
      <c r="Q853">
        <v>1484000</v>
      </c>
      <c r="R853">
        <v>1.81</v>
      </c>
      <c r="S853">
        <v>21.068000000000001</v>
      </c>
      <c r="T853">
        <v>6.617</v>
      </c>
      <c r="U853">
        <v>12.700799999999999</v>
      </c>
      <c r="V853">
        <v>2.4410570753247569</v>
      </c>
      <c r="AC853">
        <v>54.38</v>
      </c>
      <c r="AD853">
        <v>53.25</v>
      </c>
      <c r="AH853" s="77">
        <f>IF(AND(M853&lt;Variables!$G$6,M853&gt;Variables!$G$5),0,1)</f>
        <v>1</v>
      </c>
      <c r="AI853" s="77">
        <f t="shared" si="26"/>
        <v>1</v>
      </c>
      <c r="AJ853" s="77">
        <f>IF(I853&gt;Variables!$G$7,0,1)</f>
        <v>0</v>
      </c>
      <c r="AK853" s="77">
        <f>IF(F853&gt;Variables!$G$8,0,1)</f>
        <v>1</v>
      </c>
      <c r="AL853" s="77">
        <f>IF(G853&gt;Variables!$G$9,0,1)</f>
        <v>1</v>
      </c>
      <c r="AM853" s="77">
        <f>IF(AND(K853&gt;Variables!$G$10,K853&lt;Variables!$G$11),0,1)</f>
        <v>1</v>
      </c>
      <c r="AN853" s="77">
        <f>IF(H853&lt;Variables!$G$13,1,0)</f>
        <v>0</v>
      </c>
      <c r="AO853" s="77">
        <f>IF(R853&lt;Variables!$G$12,0,1)</f>
        <v>0</v>
      </c>
      <c r="AP853" s="78">
        <f t="shared" si="27"/>
        <v>1</v>
      </c>
      <c r="AQ853" s="77">
        <f>IF(V853&lt;Variables!$G$15,1,0)</f>
        <v>1</v>
      </c>
      <c r="AR853">
        <v>1</v>
      </c>
      <c r="AS853">
        <v>0</v>
      </c>
      <c r="AT853">
        <v>0</v>
      </c>
      <c r="AU853">
        <v>0</v>
      </c>
      <c r="BA853">
        <v>1.4</v>
      </c>
    </row>
    <row r="854" spans="3:53" x14ac:dyDescent="0.25">
      <c r="C854" t="s">
        <v>263</v>
      </c>
      <c r="D854" t="s">
        <v>122</v>
      </c>
      <c r="E854">
        <v>5</v>
      </c>
      <c r="F854">
        <v>18.04</v>
      </c>
      <c r="G854">
        <v>12.67</v>
      </c>
      <c r="H854">
        <v>99.97</v>
      </c>
      <c r="I854">
        <v>-8.4359999999999999</v>
      </c>
      <c r="J854" t="s">
        <v>75</v>
      </c>
      <c r="K854">
        <v>38.409999999999997</v>
      </c>
      <c r="L854">
        <v>5.0644105263157897</v>
      </c>
      <c r="M854">
        <v>-1.66673941374171</v>
      </c>
      <c r="N854">
        <v>5.1440877551020403</v>
      </c>
      <c r="O854">
        <v>-3.1898319568769669</v>
      </c>
      <c r="P854">
        <v>2850000</v>
      </c>
      <c r="Q854">
        <v>221480</v>
      </c>
      <c r="R854">
        <v>12.87</v>
      </c>
      <c r="S854">
        <v>21.068000000000001</v>
      </c>
      <c r="T854">
        <v>6.617</v>
      </c>
      <c r="U854">
        <v>12.700799999999999</v>
      </c>
      <c r="V854">
        <v>2.2344738564396751</v>
      </c>
      <c r="AC854">
        <v>5.34</v>
      </c>
      <c r="AD854">
        <v>4.87</v>
      </c>
      <c r="AH854" s="77">
        <f>IF(AND(M854&lt;Variables!$G$6,M854&gt;Variables!$G$5),0,1)</f>
        <v>0</v>
      </c>
      <c r="AI854" s="77">
        <f t="shared" si="26"/>
        <v>1</v>
      </c>
      <c r="AJ854" s="77">
        <f>IF(I854&gt;Variables!$G$7,0,1)</f>
        <v>1</v>
      </c>
      <c r="AK854" s="77">
        <f>IF(F854&gt;Variables!$G$8,0,1)</f>
        <v>0</v>
      </c>
      <c r="AL854" s="77">
        <f>IF(G854&gt;Variables!$G$9,0,1)</f>
        <v>0</v>
      </c>
      <c r="AM854" s="77">
        <f>IF(AND(K854&gt;Variables!$G$10,K854&lt;Variables!$G$11),0,1)</f>
        <v>1</v>
      </c>
      <c r="AN854" s="77">
        <f>IF(H854&lt;Variables!$G$13,1,0)</f>
        <v>1</v>
      </c>
      <c r="AO854" s="77">
        <f>IF(R854&lt;Variables!$G$12,0,1)</f>
        <v>1</v>
      </c>
      <c r="AP854" s="78">
        <f t="shared" si="27"/>
        <v>1</v>
      </c>
      <c r="AQ854" s="77">
        <f>IF(V854&lt;Variables!$G$15,1,0)</f>
        <v>1</v>
      </c>
      <c r="AR854">
        <v>0</v>
      </c>
      <c r="AS854">
        <v>0</v>
      </c>
      <c r="AT854">
        <v>1</v>
      </c>
      <c r="AU854">
        <v>0</v>
      </c>
      <c r="BA854">
        <v>-2.25</v>
      </c>
    </row>
    <row r="855" spans="3:53" x14ac:dyDescent="0.25">
      <c r="C855" t="s">
        <v>263</v>
      </c>
      <c r="D855" t="s">
        <v>219</v>
      </c>
      <c r="E855">
        <v>2.76</v>
      </c>
      <c r="F855">
        <v>15.31</v>
      </c>
      <c r="G855">
        <v>15.68</v>
      </c>
      <c r="H855">
        <v>417.61</v>
      </c>
      <c r="I855">
        <v>0.93700000000000006</v>
      </c>
      <c r="J855" t="s">
        <v>75</v>
      </c>
      <c r="K855">
        <v>67.56</v>
      </c>
      <c r="L855">
        <v>2.6495899999999999</v>
      </c>
      <c r="M855">
        <v>3.0348091591529291</v>
      </c>
      <c r="N855">
        <v>2.6527699999999999</v>
      </c>
      <c r="O855">
        <v>2.9112964938535821</v>
      </c>
      <c r="P855">
        <v>33510000</v>
      </c>
      <c r="Q855">
        <v>1300000</v>
      </c>
      <c r="R855">
        <v>25.78</v>
      </c>
      <c r="S855">
        <v>21.068000000000001</v>
      </c>
      <c r="T855">
        <v>6.617</v>
      </c>
      <c r="U855">
        <v>12.700799999999999</v>
      </c>
      <c r="V855">
        <v>2.3161114352273371</v>
      </c>
      <c r="AC855">
        <v>3.02</v>
      </c>
      <c r="AD855">
        <v>2.63</v>
      </c>
      <c r="AH855" s="77">
        <f>IF(AND(M855&lt;Variables!$G$6,M855&gt;Variables!$G$5),0,1)</f>
        <v>1</v>
      </c>
      <c r="AI855" s="77">
        <f t="shared" si="26"/>
        <v>1</v>
      </c>
      <c r="AJ855" s="77">
        <f>IF(I855&gt;Variables!$G$7,0,1)</f>
        <v>1</v>
      </c>
      <c r="AK855" s="77">
        <f>IF(F855&gt;Variables!$G$8,0,1)</f>
        <v>0</v>
      </c>
      <c r="AL855" s="77">
        <f>IF(G855&gt;Variables!$G$9,0,1)</f>
        <v>0</v>
      </c>
      <c r="AM855" s="77">
        <f>IF(AND(K855&gt;Variables!$G$10,K855&lt;Variables!$G$11),0,1)</f>
        <v>0</v>
      </c>
      <c r="AN855" s="77">
        <f>IF(H855&lt;Variables!$G$13,1,0)</f>
        <v>1</v>
      </c>
      <c r="AO855" s="77">
        <f>IF(R855&lt;Variables!$G$12,0,1)</f>
        <v>1</v>
      </c>
      <c r="AP855" s="78">
        <f t="shared" si="27"/>
        <v>1</v>
      </c>
      <c r="AQ855" s="77">
        <f>IF(V855&lt;Variables!$G$15,1,0)</f>
        <v>1</v>
      </c>
      <c r="AR855">
        <v>1</v>
      </c>
      <c r="AS855">
        <v>0</v>
      </c>
      <c r="AT855">
        <v>0</v>
      </c>
      <c r="AU855">
        <v>0</v>
      </c>
      <c r="BA855">
        <v>2</v>
      </c>
    </row>
    <row r="856" spans="3:53" x14ac:dyDescent="0.25">
      <c r="C856" t="s">
        <v>263</v>
      </c>
      <c r="D856" t="s">
        <v>174</v>
      </c>
      <c r="E856">
        <v>30.22</v>
      </c>
      <c r="F856">
        <v>11.41</v>
      </c>
      <c r="G856">
        <v>10.7</v>
      </c>
      <c r="H856">
        <v>404.55</v>
      </c>
      <c r="I856">
        <v>122.10899999999999</v>
      </c>
      <c r="J856" t="s">
        <v>75</v>
      </c>
      <c r="K856">
        <v>62.42</v>
      </c>
      <c r="L856">
        <v>29.415523529411772</v>
      </c>
      <c r="M856">
        <v>1.307052958631878</v>
      </c>
      <c r="N856">
        <v>29.740915217391301</v>
      </c>
      <c r="O856">
        <v>0.19866497778168429</v>
      </c>
      <c r="P856">
        <v>443629</v>
      </c>
      <c r="Q856">
        <v>701001</v>
      </c>
      <c r="R856">
        <v>0.63</v>
      </c>
      <c r="S856">
        <v>21.068000000000001</v>
      </c>
      <c r="T856">
        <v>6.617</v>
      </c>
      <c r="U856">
        <v>12.700799999999999</v>
      </c>
      <c r="V856">
        <v>2.414805192784522</v>
      </c>
      <c r="AC856">
        <v>30.966000000000001</v>
      </c>
      <c r="AD856">
        <v>27.67</v>
      </c>
      <c r="AH856" s="77">
        <f>IF(AND(M856&lt;Variables!$G$6,M856&gt;Variables!$G$5),0,1)</f>
        <v>1</v>
      </c>
      <c r="AI856" s="77">
        <f t="shared" si="26"/>
        <v>1</v>
      </c>
      <c r="AJ856" s="77">
        <f>IF(I856&gt;Variables!$G$7,0,1)</f>
        <v>0</v>
      </c>
      <c r="AK856" s="77">
        <f>IF(F856&gt;Variables!$G$8,0,1)</f>
        <v>0</v>
      </c>
      <c r="AL856" s="77">
        <f>IF(G856&gt;Variables!$G$9,0,1)</f>
        <v>0</v>
      </c>
      <c r="AM856" s="77">
        <f>IF(AND(K856&gt;Variables!$G$10,K856&lt;Variables!$G$11),0,1)</f>
        <v>0</v>
      </c>
      <c r="AN856" s="77">
        <f>IF(H856&lt;Variables!$G$13,1,0)</f>
        <v>1</v>
      </c>
      <c r="AO856" s="77">
        <f>IF(R856&lt;Variables!$G$12,0,1)</f>
        <v>0</v>
      </c>
      <c r="AP856" s="78">
        <f t="shared" si="27"/>
        <v>1</v>
      </c>
      <c r="AQ856" s="77">
        <f>IF(V856&lt;Variables!$G$15,1,0)</f>
        <v>1</v>
      </c>
      <c r="AR856">
        <v>1</v>
      </c>
      <c r="AS856">
        <v>0</v>
      </c>
      <c r="AT856">
        <v>0</v>
      </c>
      <c r="AU856">
        <v>0</v>
      </c>
      <c r="BA856">
        <v>2</v>
      </c>
    </row>
    <row r="857" spans="3:53" x14ac:dyDescent="0.25">
      <c r="C857" t="s">
        <v>263</v>
      </c>
      <c r="D857" t="s">
        <v>129</v>
      </c>
      <c r="E857">
        <v>60.13</v>
      </c>
      <c r="F857">
        <v>8.61</v>
      </c>
      <c r="G857">
        <v>10.94</v>
      </c>
      <c r="H857">
        <v>23990</v>
      </c>
      <c r="I857">
        <v>83409.085000000006</v>
      </c>
      <c r="J857" t="s">
        <v>75</v>
      </c>
      <c r="K857">
        <v>59.25</v>
      </c>
      <c r="L857">
        <v>59.569129999999987</v>
      </c>
      <c r="M857">
        <v>0.57205804415811723</v>
      </c>
      <c r="N857">
        <v>59.378801999999993</v>
      </c>
      <c r="O857">
        <v>0.89442356886891594</v>
      </c>
      <c r="P857">
        <v>170941000</v>
      </c>
      <c r="Q857">
        <v>146893000</v>
      </c>
      <c r="R857">
        <v>1.1599999999999999</v>
      </c>
      <c r="S857">
        <v>21.068000000000001</v>
      </c>
      <c r="T857">
        <v>6.617</v>
      </c>
      <c r="U857">
        <v>12.700799999999999</v>
      </c>
      <c r="V857">
        <v>2.4326745322602492</v>
      </c>
      <c r="AC857">
        <v>63.83</v>
      </c>
      <c r="AD857">
        <v>59.21</v>
      </c>
      <c r="AH857" s="77">
        <f>IF(AND(M857&lt;Variables!$G$6,M857&gt;Variables!$G$5),0,1)</f>
        <v>1</v>
      </c>
      <c r="AI857" s="77">
        <f t="shared" si="26"/>
        <v>0</v>
      </c>
      <c r="AJ857" s="77">
        <f>IF(I857&gt;Variables!$G$7,0,1)</f>
        <v>0</v>
      </c>
      <c r="AK857" s="77">
        <f>IF(F857&gt;Variables!$G$8,0,1)</f>
        <v>1</v>
      </c>
      <c r="AL857" s="77">
        <f>IF(G857&gt;Variables!$G$9,0,1)</f>
        <v>0</v>
      </c>
      <c r="AM857" s="77">
        <f>IF(AND(K857&gt;Variables!$G$10,K857&lt;Variables!$G$11),0,1)</f>
        <v>1</v>
      </c>
      <c r="AN857" s="77">
        <f>IF(H857&lt;Variables!$G$13,1,0)</f>
        <v>0</v>
      </c>
      <c r="AO857" s="77">
        <f>IF(R857&lt;Variables!$G$12,0,1)</f>
        <v>0</v>
      </c>
      <c r="AP857" s="78">
        <f t="shared" si="27"/>
        <v>1</v>
      </c>
      <c r="AQ857" s="77">
        <f>IF(V857&lt;Variables!$G$15,1,0)</f>
        <v>1</v>
      </c>
      <c r="AR857">
        <v>1</v>
      </c>
      <c r="AS857">
        <v>0</v>
      </c>
      <c r="AT857">
        <v>0</v>
      </c>
      <c r="AU857">
        <v>0</v>
      </c>
      <c r="BA857">
        <v>1.53</v>
      </c>
    </row>
    <row r="858" spans="3:53" x14ac:dyDescent="0.25">
      <c r="C858" t="s">
        <v>263</v>
      </c>
      <c r="D858" t="s">
        <v>218</v>
      </c>
      <c r="E858">
        <v>12.16</v>
      </c>
      <c r="F858">
        <v>25.07</v>
      </c>
      <c r="G858">
        <v>-10.95</v>
      </c>
      <c r="H858">
        <v>89.12</v>
      </c>
      <c r="I858">
        <v>-45.89</v>
      </c>
      <c r="J858" t="s">
        <v>75</v>
      </c>
      <c r="K858">
        <v>44.05</v>
      </c>
      <c r="L858">
        <v>12.55246</v>
      </c>
      <c r="M858">
        <v>-2.8078958228108331</v>
      </c>
      <c r="N858">
        <v>12.23183673469388</v>
      </c>
      <c r="O858">
        <v>-0.26027762947145022</v>
      </c>
      <c r="P858">
        <v>6500000</v>
      </c>
      <c r="Q858">
        <v>138930</v>
      </c>
      <c r="R858">
        <v>46.79</v>
      </c>
      <c r="S858">
        <v>21.068000000000001</v>
      </c>
      <c r="T858">
        <v>6.617</v>
      </c>
      <c r="U858">
        <v>12.700799999999999</v>
      </c>
      <c r="V858">
        <v>2.3301135327322289</v>
      </c>
      <c r="AC858">
        <v>12.39</v>
      </c>
      <c r="AD858">
        <v>11.45</v>
      </c>
      <c r="AH858" s="77">
        <f>IF(AND(M858&lt;Variables!$G$6,M858&gt;Variables!$G$5),0,1)</f>
        <v>0</v>
      </c>
      <c r="AI858" s="77">
        <f t="shared" si="26"/>
        <v>0</v>
      </c>
      <c r="AJ858" s="77">
        <f>IF(I858&gt;Variables!$G$7,0,1)</f>
        <v>1</v>
      </c>
      <c r="AK858" s="77">
        <f>IF(F858&gt;Variables!$G$8,0,1)</f>
        <v>0</v>
      </c>
      <c r="AL858" s="77">
        <f>IF(G858&gt;Variables!$G$9,0,1)</f>
        <v>1</v>
      </c>
      <c r="AM858" s="77">
        <f>IF(AND(K858&gt;Variables!$G$10,K858&lt;Variables!$G$11),0,1)</f>
        <v>1</v>
      </c>
      <c r="AN858" s="77">
        <f>IF(H858&lt;Variables!$G$13,1,0)</f>
        <v>1</v>
      </c>
      <c r="AO858" s="77">
        <f>IF(R858&lt;Variables!$G$12,0,1)</f>
        <v>1</v>
      </c>
      <c r="AP858" s="78">
        <f t="shared" si="27"/>
        <v>1</v>
      </c>
      <c r="AQ858" s="77">
        <f>IF(V858&lt;Variables!$G$15,1,0)</f>
        <v>1</v>
      </c>
      <c r="AR858">
        <v>0</v>
      </c>
      <c r="AS858">
        <v>0</v>
      </c>
      <c r="AT858">
        <v>1</v>
      </c>
      <c r="AU858">
        <v>0</v>
      </c>
      <c r="BA858">
        <v>-1.51</v>
      </c>
    </row>
    <row r="859" spans="3:53" x14ac:dyDescent="0.25">
      <c r="C859" t="s">
        <v>263</v>
      </c>
      <c r="D859" t="s">
        <v>83</v>
      </c>
      <c r="E859">
        <v>30.77</v>
      </c>
      <c r="F859">
        <v>7.9</v>
      </c>
      <c r="G859">
        <v>7.05</v>
      </c>
      <c r="H859">
        <v>24680</v>
      </c>
      <c r="I859">
        <v>1.4179999999999999</v>
      </c>
      <c r="J859" t="s">
        <v>75</v>
      </c>
      <c r="K859">
        <v>55.76</v>
      </c>
      <c r="L859">
        <v>30.661085000000011</v>
      </c>
      <c r="M859">
        <v>9.4305208051164019E-2</v>
      </c>
      <c r="N859">
        <v>30.584365999999999</v>
      </c>
      <c r="O859">
        <v>0.34538561302857151</v>
      </c>
      <c r="P859">
        <v>17543000</v>
      </c>
      <c r="Q859">
        <v>13870000</v>
      </c>
      <c r="R859">
        <v>1.26</v>
      </c>
      <c r="S859">
        <v>21.068000000000001</v>
      </c>
      <c r="T859">
        <v>6.617</v>
      </c>
      <c r="U859">
        <v>12.700799999999999</v>
      </c>
      <c r="V859">
        <v>2.4226529087713642</v>
      </c>
      <c r="AC859">
        <v>31</v>
      </c>
      <c r="AD859">
        <v>30.58</v>
      </c>
      <c r="AH859" s="77">
        <f>IF(AND(M859&lt;Variables!$G$6,M859&gt;Variables!$G$5),0,1)</f>
        <v>1</v>
      </c>
      <c r="AI859" s="77">
        <f t="shared" si="26"/>
        <v>0</v>
      </c>
      <c r="AJ859" s="77">
        <f>IF(I859&gt;Variables!$G$7,0,1)</f>
        <v>1</v>
      </c>
      <c r="AK859" s="77">
        <f>IF(F859&gt;Variables!$G$8,0,1)</f>
        <v>1</v>
      </c>
      <c r="AL859" s="77">
        <f>IF(G859&gt;Variables!$G$9,0,1)</f>
        <v>1</v>
      </c>
      <c r="AM859" s="77">
        <f>IF(AND(K859&gt;Variables!$G$10,K859&lt;Variables!$G$11),0,1)</f>
        <v>1</v>
      </c>
      <c r="AN859" s="77">
        <f>IF(H859&lt;Variables!$G$13,1,0)</f>
        <v>0</v>
      </c>
      <c r="AO859" s="77">
        <f>IF(R859&lt;Variables!$G$12,0,1)</f>
        <v>0</v>
      </c>
      <c r="AP859" s="78">
        <f t="shared" si="27"/>
        <v>1</v>
      </c>
      <c r="AQ859" s="77">
        <f>IF(V859&lt;Variables!$G$15,1,0)</f>
        <v>1</v>
      </c>
      <c r="AR859">
        <v>0</v>
      </c>
      <c r="AS859">
        <v>0</v>
      </c>
      <c r="AT859">
        <v>0</v>
      </c>
      <c r="AU859">
        <v>1</v>
      </c>
      <c r="BA859">
        <v>-0.22</v>
      </c>
    </row>
    <row r="860" spans="3:53" x14ac:dyDescent="0.25">
      <c r="C860" t="s">
        <v>263</v>
      </c>
      <c r="D860" t="s">
        <v>221</v>
      </c>
      <c r="E860">
        <v>8.32</v>
      </c>
      <c r="F860">
        <v>10.199999999999999</v>
      </c>
      <c r="G860">
        <v>1.1000000000000001</v>
      </c>
      <c r="H860">
        <v>-99999</v>
      </c>
      <c r="I860">
        <v>0.89500000000000002</v>
      </c>
      <c r="J860" t="s">
        <v>75</v>
      </c>
      <c r="K860">
        <v>47.91</v>
      </c>
      <c r="L860">
        <v>8.3125</v>
      </c>
      <c r="M860">
        <v>-0.1503759398496155</v>
      </c>
      <c r="N860">
        <v>8.318538461538461</v>
      </c>
      <c r="O860">
        <v>-0.22285719569819371</v>
      </c>
      <c r="P860">
        <v>61851</v>
      </c>
      <c r="Q860">
        <v>327629</v>
      </c>
      <c r="R860">
        <v>0.19</v>
      </c>
      <c r="S860">
        <v>21.068000000000001</v>
      </c>
      <c r="T860">
        <v>6.617</v>
      </c>
      <c r="U860">
        <v>12.700799999999999</v>
      </c>
      <c r="V860">
        <v>2.3483497172932331</v>
      </c>
      <c r="AC860">
        <v>8.33</v>
      </c>
      <c r="AD860">
        <v>8.26</v>
      </c>
      <c r="AH860" s="77">
        <f>IF(AND(M860&lt;Variables!$G$6,M860&gt;Variables!$G$5),0,1)</f>
        <v>1</v>
      </c>
      <c r="AI860" s="77">
        <f t="shared" si="26"/>
        <v>1</v>
      </c>
      <c r="AJ860" s="77">
        <f>IF(I860&gt;Variables!$G$7,0,1)</f>
        <v>1</v>
      </c>
      <c r="AK860" s="77">
        <f>IF(F860&gt;Variables!$G$8,0,1)</f>
        <v>0</v>
      </c>
      <c r="AL860" s="77">
        <f>IF(G860&gt;Variables!$G$9,0,1)</f>
        <v>1</v>
      </c>
      <c r="AM860" s="77">
        <f>IF(AND(K860&gt;Variables!$G$10,K860&lt;Variables!$G$11),0,1)</f>
        <v>1</v>
      </c>
      <c r="AN860" s="77">
        <f>IF(H860&lt;Variables!$G$13,1,0)</f>
        <v>1</v>
      </c>
      <c r="AO860" s="77">
        <f>IF(R860&lt;Variables!$G$12,0,1)</f>
        <v>0</v>
      </c>
      <c r="AP860" s="78">
        <f t="shared" si="27"/>
        <v>1</v>
      </c>
      <c r="AQ860" s="77">
        <f>IF(V860&lt;Variables!$G$15,1,0)</f>
        <v>1</v>
      </c>
      <c r="AR860">
        <v>0</v>
      </c>
      <c r="AS860">
        <v>0</v>
      </c>
      <c r="AT860">
        <v>0</v>
      </c>
      <c r="AU860">
        <v>0</v>
      </c>
      <c r="BA860">
        <v>0</v>
      </c>
    </row>
    <row r="861" spans="3:53" x14ac:dyDescent="0.25">
      <c r="C861" t="s">
        <v>263</v>
      </c>
      <c r="D861" t="s">
        <v>175</v>
      </c>
      <c r="E861">
        <v>57.74</v>
      </c>
      <c r="F861">
        <v>7.66</v>
      </c>
      <c r="G861">
        <v>0.7</v>
      </c>
      <c r="H861">
        <v>-99999</v>
      </c>
      <c r="I861">
        <v>5.6609999999999996</v>
      </c>
      <c r="J861" t="s">
        <v>75</v>
      </c>
      <c r="K861">
        <v>49.01</v>
      </c>
      <c r="L861">
        <v>57.523300000000013</v>
      </c>
      <c r="M861">
        <v>8.118449393549082E-2</v>
      </c>
      <c r="N861">
        <v>57.544133333333328</v>
      </c>
      <c r="O861">
        <v>4.4951005720836927E-2</v>
      </c>
      <c r="P861">
        <v>203777</v>
      </c>
      <c r="Q861">
        <v>208562</v>
      </c>
      <c r="R861">
        <v>0.98</v>
      </c>
      <c r="S861">
        <v>21.068000000000001</v>
      </c>
      <c r="T861">
        <v>6.617</v>
      </c>
      <c r="U861">
        <v>12.700799999999999</v>
      </c>
      <c r="V861">
        <v>2.3548649193679778</v>
      </c>
      <c r="AC861">
        <v>57.92</v>
      </c>
      <c r="AD861">
        <v>57.56</v>
      </c>
      <c r="AH861" s="77">
        <f>IF(AND(M861&lt;Variables!$G$6,M861&gt;Variables!$G$5),0,1)</f>
        <v>1</v>
      </c>
      <c r="AI861" s="77">
        <f t="shared" si="26"/>
        <v>1</v>
      </c>
      <c r="AJ861" s="77">
        <f>IF(I861&gt;Variables!$G$7,0,1)</f>
        <v>1</v>
      </c>
      <c r="AK861" s="77">
        <f>IF(F861&gt;Variables!$G$8,0,1)</f>
        <v>1</v>
      </c>
      <c r="AL861" s="77">
        <f>IF(G861&gt;Variables!$G$9,0,1)</f>
        <v>1</v>
      </c>
      <c r="AM861" s="77">
        <f>IF(AND(K861&gt;Variables!$G$10,K861&lt;Variables!$G$11),0,1)</f>
        <v>1</v>
      </c>
      <c r="AN861" s="77">
        <f>IF(H861&lt;Variables!$G$13,1,0)</f>
        <v>1</v>
      </c>
      <c r="AO861" s="77">
        <f>IF(R861&lt;Variables!$G$12,0,1)</f>
        <v>0</v>
      </c>
      <c r="AP861" s="78">
        <f t="shared" si="27"/>
        <v>1</v>
      </c>
      <c r="AQ861" s="77">
        <f>IF(V861&lt;Variables!$G$15,1,0)</f>
        <v>1</v>
      </c>
      <c r="AR861">
        <v>0</v>
      </c>
      <c r="AS861">
        <v>0</v>
      </c>
      <c r="AT861">
        <v>0</v>
      </c>
      <c r="AU861">
        <v>0</v>
      </c>
      <c r="BA861">
        <v>0</v>
      </c>
    </row>
    <row r="862" spans="3:53" x14ac:dyDescent="0.25">
      <c r="C862" t="s">
        <v>263</v>
      </c>
      <c r="D862" t="s">
        <v>79</v>
      </c>
      <c r="E862">
        <v>51.49</v>
      </c>
      <c r="F862">
        <v>7.4</v>
      </c>
      <c r="G862">
        <v>3.05</v>
      </c>
      <c r="H862">
        <v>9750</v>
      </c>
      <c r="I862">
        <v>-39.728999999999999</v>
      </c>
      <c r="J862" t="s">
        <v>75</v>
      </c>
      <c r="K862">
        <v>53.96</v>
      </c>
      <c r="L862">
        <v>51.261949999999999</v>
      </c>
      <c r="M862">
        <v>0.11051081747769009</v>
      </c>
      <c r="N862">
        <v>51.173346000000002</v>
      </c>
      <c r="O862">
        <v>0.28384698549905518</v>
      </c>
      <c r="P862">
        <v>16909000</v>
      </c>
      <c r="Q862">
        <v>6236000</v>
      </c>
      <c r="R862">
        <v>2.71</v>
      </c>
      <c r="S862">
        <v>21.068000000000001</v>
      </c>
      <c r="T862">
        <v>6.617</v>
      </c>
      <c r="U862">
        <v>12.700799999999999</v>
      </c>
      <c r="V862">
        <v>2.4038884639917129</v>
      </c>
      <c r="AC862">
        <v>52.55</v>
      </c>
      <c r="AD862">
        <v>51.26</v>
      </c>
      <c r="AH862" s="77">
        <f>IF(AND(M862&lt;Variables!$G$6,M862&gt;Variables!$G$5),0,1)</f>
        <v>1</v>
      </c>
      <c r="AI862" s="77">
        <f t="shared" si="26"/>
        <v>0</v>
      </c>
      <c r="AJ862" s="77">
        <f>IF(I862&gt;Variables!$G$7,0,1)</f>
        <v>1</v>
      </c>
      <c r="AK862" s="77">
        <f>IF(F862&gt;Variables!$G$8,0,1)</f>
        <v>1</v>
      </c>
      <c r="AL862" s="77">
        <f>IF(G862&gt;Variables!$G$9,0,1)</f>
        <v>1</v>
      </c>
      <c r="AM862" s="77">
        <f>IF(AND(K862&gt;Variables!$G$10,K862&lt;Variables!$G$11),0,1)</f>
        <v>1</v>
      </c>
      <c r="AN862" s="77">
        <f>IF(H862&lt;Variables!$G$13,1,0)</f>
        <v>0</v>
      </c>
      <c r="AO862" s="77">
        <f>IF(R862&lt;Variables!$G$12,0,1)</f>
        <v>1</v>
      </c>
      <c r="AP862" s="78">
        <f t="shared" si="27"/>
        <v>1</v>
      </c>
      <c r="AQ862" s="77">
        <f>IF(V862&lt;Variables!$G$15,1,0)</f>
        <v>1</v>
      </c>
      <c r="AR862">
        <v>1</v>
      </c>
      <c r="AS862">
        <v>0</v>
      </c>
      <c r="AT862">
        <v>0</v>
      </c>
      <c r="AU862">
        <v>0</v>
      </c>
      <c r="BA862">
        <v>1.76</v>
      </c>
    </row>
    <row r="863" spans="3:53" x14ac:dyDescent="0.25">
      <c r="C863" t="s">
        <v>263</v>
      </c>
      <c r="D863" t="s">
        <v>231</v>
      </c>
      <c r="E863">
        <v>359.43</v>
      </c>
      <c r="F863">
        <v>7.17</v>
      </c>
      <c r="G863">
        <v>7.07</v>
      </c>
      <c r="H863">
        <v>56250</v>
      </c>
      <c r="I863">
        <v>-6.8630000000000004</v>
      </c>
      <c r="J863" t="s">
        <v>75</v>
      </c>
      <c r="K863">
        <v>60.46</v>
      </c>
      <c r="L863">
        <v>357.52261499999997</v>
      </c>
      <c r="M863">
        <v>0.32092655173716572</v>
      </c>
      <c r="N863">
        <v>357.32088999999991</v>
      </c>
      <c r="O863">
        <v>0.37756258807037851</v>
      </c>
      <c r="P863">
        <v>2097000</v>
      </c>
      <c r="Q863">
        <v>2076000</v>
      </c>
      <c r="R863">
        <v>1.01</v>
      </c>
      <c r="S863">
        <v>21.068000000000001</v>
      </c>
      <c r="T863">
        <v>6.617</v>
      </c>
      <c r="U863">
        <v>12.700799999999999</v>
      </c>
      <c r="V863">
        <v>2.4573268063352121</v>
      </c>
      <c r="AC863">
        <v>363</v>
      </c>
      <c r="AD863">
        <v>358.04</v>
      </c>
      <c r="AH863" s="77">
        <f>IF(AND(M863&lt;Variables!$G$6,M863&gt;Variables!$G$5),0,1)</f>
        <v>1</v>
      </c>
      <c r="AI863" s="77">
        <f t="shared" si="26"/>
        <v>0</v>
      </c>
      <c r="AJ863" s="77">
        <f>IF(I863&gt;Variables!$G$7,0,1)</f>
        <v>1</v>
      </c>
      <c r="AK863" s="77">
        <f>IF(F863&gt;Variables!$G$8,0,1)</f>
        <v>1</v>
      </c>
      <c r="AL863" s="77">
        <f>IF(G863&gt;Variables!$G$9,0,1)</f>
        <v>1</v>
      </c>
      <c r="AM863" s="77">
        <f>IF(AND(K863&gt;Variables!$G$10,K863&lt;Variables!$G$11),0,1)</f>
        <v>1</v>
      </c>
      <c r="AN863" s="77">
        <f>IF(H863&lt;Variables!$G$13,1,0)</f>
        <v>0</v>
      </c>
      <c r="AO863" s="77">
        <f>IF(R863&lt;Variables!$G$12,0,1)</f>
        <v>0</v>
      </c>
      <c r="AP863" s="78">
        <f t="shared" si="27"/>
        <v>1</v>
      </c>
      <c r="AQ863" s="77">
        <f>IF(V863&lt;Variables!$G$15,1,0)</f>
        <v>1</v>
      </c>
      <c r="AR863">
        <v>0</v>
      </c>
      <c r="AS863">
        <v>0</v>
      </c>
      <c r="AT863">
        <v>0</v>
      </c>
      <c r="AU863">
        <v>1</v>
      </c>
      <c r="BA863">
        <v>-0.06</v>
      </c>
    </row>
    <row r="864" spans="3:53" x14ac:dyDescent="0.25">
      <c r="C864" t="s">
        <v>263</v>
      </c>
      <c r="D864" t="s">
        <v>151</v>
      </c>
      <c r="E864">
        <v>127.12</v>
      </c>
      <c r="F864">
        <v>8.84</v>
      </c>
      <c r="G864">
        <v>10.7</v>
      </c>
      <c r="H864">
        <v>8109.9999999999991</v>
      </c>
      <c r="I864">
        <v>-41.725000000000001</v>
      </c>
      <c r="J864" t="s">
        <v>75</v>
      </c>
      <c r="K864">
        <v>39.46</v>
      </c>
      <c r="L864">
        <v>127.491165</v>
      </c>
      <c r="M864">
        <v>-0.62840825087761765</v>
      </c>
      <c r="N864">
        <v>127.5444571428571</v>
      </c>
      <c r="O864">
        <v>-0.66992887186003058</v>
      </c>
      <c r="P864">
        <v>1245000</v>
      </c>
      <c r="Q864">
        <v>898929</v>
      </c>
      <c r="R864">
        <v>1.38</v>
      </c>
      <c r="S864">
        <v>21.068000000000001</v>
      </c>
      <c r="T864">
        <v>6.617</v>
      </c>
      <c r="U864">
        <v>12.700799999999999</v>
      </c>
      <c r="V864">
        <v>2.255015769002064</v>
      </c>
      <c r="AC864">
        <v>131.84</v>
      </c>
      <c r="AD864">
        <v>126.36</v>
      </c>
      <c r="AH864" s="77">
        <f>IF(AND(M864&lt;Variables!$G$6,M864&gt;Variables!$G$5),0,1)</f>
        <v>1</v>
      </c>
      <c r="AI864" s="77">
        <f t="shared" si="26"/>
        <v>1</v>
      </c>
      <c r="AJ864" s="77">
        <f>IF(I864&gt;Variables!$G$7,0,1)</f>
        <v>1</v>
      </c>
      <c r="AK864" s="77">
        <f>IF(F864&gt;Variables!$G$8,0,1)</f>
        <v>1</v>
      </c>
      <c r="AL864" s="77">
        <f>IF(G864&gt;Variables!$G$9,0,1)</f>
        <v>0</v>
      </c>
      <c r="AM864" s="77">
        <f>IF(AND(K864&gt;Variables!$G$10,K864&lt;Variables!$G$11),0,1)</f>
        <v>1</v>
      </c>
      <c r="AN864" s="77">
        <f>IF(H864&lt;Variables!$G$13,1,0)</f>
        <v>0</v>
      </c>
      <c r="AO864" s="77">
        <f>IF(R864&lt;Variables!$G$12,0,1)</f>
        <v>0</v>
      </c>
      <c r="AP864" s="78">
        <f t="shared" si="27"/>
        <v>1</v>
      </c>
      <c r="AQ864" s="77">
        <f>IF(V864&lt;Variables!$G$15,1,0)</f>
        <v>1</v>
      </c>
      <c r="AR864">
        <v>1</v>
      </c>
      <c r="AS864">
        <v>0</v>
      </c>
      <c r="AT864">
        <v>0</v>
      </c>
      <c r="AU864">
        <v>0</v>
      </c>
      <c r="BA864">
        <v>0.96</v>
      </c>
    </row>
    <row r="865" spans="3:53" x14ac:dyDescent="0.25">
      <c r="C865" t="s">
        <v>263</v>
      </c>
      <c r="D865" t="s">
        <v>217</v>
      </c>
      <c r="E865">
        <v>11.22</v>
      </c>
      <c r="F865">
        <v>25.73</v>
      </c>
      <c r="G865">
        <v>1.64</v>
      </c>
      <c r="H865">
        <v>124.89</v>
      </c>
      <c r="I865">
        <v>-15.864000000000001</v>
      </c>
      <c r="J865" t="s">
        <v>75</v>
      </c>
      <c r="K865">
        <v>58.02</v>
      </c>
      <c r="L865">
        <v>10.93307894736842</v>
      </c>
      <c r="M865">
        <v>2.2584768098744159</v>
      </c>
      <c r="N865">
        <v>11.106185416666669</v>
      </c>
      <c r="O865">
        <v>0.66462588696350566</v>
      </c>
      <c r="P865">
        <v>3870000</v>
      </c>
      <c r="Q865">
        <v>283960</v>
      </c>
      <c r="R865">
        <v>13.63</v>
      </c>
      <c r="S865">
        <v>21.068000000000001</v>
      </c>
      <c r="T865">
        <v>6.617</v>
      </c>
      <c r="U865">
        <v>12.700799999999999</v>
      </c>
      <c r="V865">
        <v>2.3390565051073882</v>
      </c>
      <c r="AC865">
        <v>12.299899999999999</v>
      </c>
      <c r="AD865">
        <v>10.75</v>
      </c>
      <c r="AH865" s="77">
        <f>IF(AND(M865&lt;Variables!$G$6,M865&gt;Variables!$G$5),0,1)</f>
        <v>1</v>
      </c>
      <c r="AI865" s="77">
        <f t="shared" si="26"/>
        <v>1</v>
      </c>
      <c r="AJ865" s="77">
        <f>IF(I865&gt;Variables!$G$7,0,1)</f>
        <v>1</v>
      </c>
      <c r="AK865" s="77">
        <f>IF(F865&gt;Variables!$G$8,0,1)</f>
        <v>0</v>
      </c>
      <c r="AL865" s="77">
        <f>IF(G865&gt;Variables!$G$9,0,1)</f>
        <v>1</v>
      </c>
      <c r="AM865" s="77">
        <f>IF(AND(K865&gt;Variables!$G$10,K865&lt;Variables!$G$11),0,1)</f>
        <v>1</v>
      </c>
      <c r="AN865" s="77">
        <f>IF(H865&lt;Variables!$G$13,1,0)</f>
        <v>1</v>
      </c>
      <c r="AO865" s="77">
        <f>IF(R865&lt;Variables!$G$12,0,1)</f>
        <v>1</v>
      </c>
      <c r="AP865" s="78">
        <f t="shared" si="27"/>
        <v>1</v>
      </c>
      <c r="AQ865" s="77">
        <f>IF(V865&lt;Variables!$G$15,1,0)</f>
        <v>1</v>
      </c>
      <c r="AR865">
        <v>0</v>
      </c>
      <c r="AS865">
        <v>0</v>
      </c>
      <c r="AT865">
        <v>1</v>
      </c>
      <c r="AU865">
        <v>0</v>
      </c>
      <c r="BA865">
        <v>-2.25</v>
      </c>
    </row>
    <row r="866" spans="3:53" x14ac:dyDescent="0.25">
      <c r="C866" t="s">
        <v>263</v>
      </c>
      <c r="D866" t="s">
        <v>220</v>
      </c>
      <c r="E866">
        <v>2.76</v>
      </c>
      <c r="F866">
        <v>33.83</v>
      </c>
      <c r="G866">
        <v>-20.309999999999999</v>
      </c>
      <c r="H866">
        <v>25.86</v>
      </c>
      <c r="I866">
        <v>-0.88600000000000001</v>
      </c>
      <c r="J866" t="s">
        <v>75</v>
      </c>
      <c r="K866">
        <v>50.49</v>
      </c>
      <c r="L866">
        <v>2.7341799999999998</v>
      </c>
      <c r="M866">
        <v>0.84559173134173982</v>
      </c>
      <c r="N866">
        <v>2.7730399999999999</v>
      </c>
      <c r="O866">
        <v>-0.56760811239650655</v>
      </c>
      <c r="P866">
        <v>72560000</v>
      </c>
      <c r="Q866">
        <v>122770</v>
      </c>
      <c r="R866">
        <v>591.02</v>
      </c>
      <c r="S866">
        <v>21.068000000000001</v>
      </c>
      <c r="T866">
        <v>6.617</v>
      </c>
      <c r="U866">
        <v>12.700799999999999</v>
      </c>
      <c r="V866">
        <v>2.3488944012142579</v>
      </c>
      <c r="AC866">
        <v>3.3</v>
      </c>
      <c r="AD866">
        <v>2.68</v>
      </c>
      <c r="AH866" s="77">
        <f>IF(AND(M866&lt;Variables!$G$6,M866&gt;Variables!$G$5),0,1)</f>
        <v>1</v>
      </c>
      <c r="AI866" s="77">
        <f t="shared" si="26"/>
        <v>1</v>
      </c>
      <c r="AJ866" s="77">
        <f>IF(I866&gt;Variables!$G$7,0,1)</f>
        <v>1</v>
      </c>
      <c r="AK866" s="77">
        <f>IF(F866&gt;Variables!$G$8,0,1)</f>
        <v>0</v>
      </c>
      <c r="AL866" s="77">
        <f>IF(G866&gt;Variables!$G$9,0,1)</f>
        <v>1</v>
      </c>
      <c r="AM866" s="77">
        <f>IF(AND(K866&gt;Variables!$G$10,K866&lt;Variables!$G$11),0,1)</f>
        <v>1</v>
      </c>
      <c r="AN866" s="77">
        <f>IF(H866&lt;Variables!$G$13,1,0)</f>
        <v>1</v>
      </c>
      <c r="AO866" s="77">
        <f>IF(R866&lt;Variables!$G$12,0,1)</f>
        <v>1</v>
      </c>
      <c r="AP866" s="78">
        <f t="shared" si="27"/>
        <v>1</v>
      </c>
      <c r="AQ866" s="77">
        <f>IF(V866&lt;Variables!$G$15,1,0)</f>
        <v>1</v>
      </c>
      <c r="AR866">
        <v>1</v>
      </c>
      <c r="AS866">
        <v>0</v>
      </c>
      <c r="AT866">
        <v>0</v>
      </c>
      <c r="AU866">
        <v>0</v>
      </c>
      <c r="BA866">
        <v>2</v>
      </c>
    </row>
    <row r="867" spans="3:53" x14ac:dyDescent="0.25">
      <c r="C867" t="s">
        <v>263</v>
      </c>
      <c r="D867" t="s">
        <v>212</v>
      </c>
      <c r="E867">
        <v>4.04</v>
      </c>
      <c r="F867">
        <v>26.3</v>
      </c>
      <c r="G867">
        <v>-28.4</v>
      </c>
      <c r="H867">
        <v>12.78</v>
      </c>
      <c r="I867">
        <v>-7.0000000000000001E-3</v>
      </c>
      <c r="J867" t="s">
        <v>74</v>
      </c>
      <c r="K867">
        <v>43.34</v>
      </c>
      <c r="L867">
        <v>4.2012999999999989</v>
      </c>
      <c r="M867">
        <v>-1.492395211006085</v>
      </c>
      <c r="N867">
        <v>4.17347</v>
      </c>
      <c r="O867">
        <v>-0.83551576985098097</v>
      </c>
      <c r="P867">
        <v>67910000</v>
      </c>
      <c r="Q867">
        <v>441580</v>
      </c>
      <c r="R867">
        <v>153.79</v>
      </c>
      <c r="S867">
        <v>21.068000000000001</v>
      </c>
      <c r="T867">
        <v>6.617</v>
      </c>
      <c r="U867">
        <v>12.700799999999999</v>
      </c>
      <c r="V867">
        <v>2.3080998266060511</v>
      </c>
      <c r="AC867">
        <v>4.3600000000000003</v>
      </c>
      <c r="AD867">
        <v>3.91</v>
      </c>
      <c r="AH867" s="77">
        <f>IF(AND(M867&lt;Variables!$G$6,M867&gt;Variables!$G$5),0,1)</f>
        <v>0</v>
      </c>
      <c r="AI867" s="77">
        <f t="shared" si="26"/>
        <v>0</v>
      </c>
      <c r="AJ867" s="77">
        <f>IF(I867&gt;Variables!$G$7,0,1)</f>
        <v>1</v>
      </c>
      <c r="AK867" s="77">
        <f>IF(F867&gt;Variables!$G$8,0,1)</f>
        <v>0</v>
      </c>
      <c r="AL867" s="77">
        <f>IF(G867&gt;Variables!$G$9,0,1)</f>
        <v>1</v>
      </c>
      <c r="AM867" s="77">
        <f>IF(AND(K867&gt;Variables!$G$10,K867&lt;Variables!$G$11),0,1)</f>
        <v>1</v>
      </c>
      <c r="AN867" s="77">
        <f>IF(H867&lt;Variables!$G$13,1,0)</f>
        <v>1</v>
      </c>
      <c r="AO867" s="77">
        <f>IF(R867&lt;Variables!$G$12,0,1)</f>
        <v>1</v>
      </c>
      <c r="AP867" s="78">
        <f t="shared" si="27"/>
        <v>0</v>
      </c>
      <c r="AQ867" s="77">
        <f>IF(V867&lt;Variables!$G$15,1,0)</f>
        <v>1</v>
      </c>
      <c r="AR867">
        <v>1</v>
      </c>
      <c r="AS867">
        <v>0</v>
      </c>
      <c r="AT867">
        <v>0</v>
      </c>
      <c r="AU867">
        <v>0</v>
      </c>
      <c r="BA867">
        <v>2</v>
      </c>
    </row>
    <row r="868" spans="3:53" x14ac:dyDescent="0.25">
      <c r="C868" t="s">
        <v>263</v>
      </c>
      <c r="D868" t="s">
        <v>182</v>
      </c>
      <c r="E868">
        <v>28.84</v>
      </c>
      <c r="F868">
        <v>7.1</v>
      </c>
      <c r="G868">
        <v>1.1399999999999999</v>
      </c>
      <c r="H868">
        <v>-99999</v>
      </c>
      <c r="I868">
        <v>5.1890000000000001</v>
      </c>
      <c r="J868" t="s">
        <v>75</v>
      </c>
      <c r="K868">
        <v>49.33</v>
      </c>
      <c r="L868">
        <v>28.709214285714289</v>
      </c>
      <c r="M868">
        <v>5.4984835630154938E-2</v>
      </c>
      <c r="N868">
        <v>28.72190625</v>
      </c>
      <c r="O868">
        <v>1.0771395091512939E-2</v>
      </c>
      <c r="P868">
        <v>178859</v>
      </c>
      <c r="Q868">
        <v>193031</v>
      </c>
      <c r="R868">
        <v>0.93</v>
      </c>
      <c r="S868">
        <v>21.068000000000001</v>
      </c>
      <c r="T868">
        <v>6.617</v>
      </c>
      <c r="U868">
        <v>12.700799999999999</v>
      </c>
      <c r="V868">
        <v>2.3587355877311671</v>
      </c>
      <c r="AC868">
        <v>28.95</v>
      </c>
      <c r="AD868">
        <v>28.58</v>
      </c>
      <c r="AH868" s="77">
        <f>IF(AND(M868&lt;Variables!$G$6,M868&gt;Variables!$G$5),0,1)</f>
        <v>1</v>
      </c>
      <c r="AI868" s="77">
        <f t="shared" si="26"/>
        <v>1</v>
      </c>
      <c r="AJ868" s="77">
        <f>IF(I868&gt;Variables!$G$7,0,1)</f>
        <v>1</v>
      </c>
      <c r="AK868" s="77">
        <f>IF(F868&gt;Variables!$G$8,0,1)</f>
        <v>1</v>
      </c>
      <c r="AL868" s="77">
        <f>IF(G868&gt;Variables!$G$9,0,1)</f>
        <v>1</v>
      </c>
      <c r="AM868" s="77">
        <f>IF(AND(K868&gt;Variables!$G$10,K868&lt;Variables!$G$11),0,1)</f>
        <v>1</v>
      </c>
      <c r="AN868" s="77">
        <f>IF(H868&lt;Variables!$G$13,1,0)</f>
        <v>1</v>
      </c>
      <c r="AO868" s="77">
        <f>IF(R868&lt;Variables!$G$12,0,1)</f>
        <v>0</v>
      </c>
      <c r="AP868" s="78">
        <f t="shared" si="27"/>
        <v>1</v>
      </c>
      <c r="AQ868" s="77">
        <f>IF(V868&lt;Variables!$G$15,1,0)</f>
        <v>1</v>
      </c>
      <c r="AR868">
        <v>0</v>
      </c>
      <c r="AS868">
        <v>0</v>
      </c>
      <c r="AT868">
        <v>0</v>
      </c>
      <c r="AU868">
        <v>1</v>
      </c>
      <c r="BA868">
        <v>-0.54</v>
      </c>
    </row>
    <row r="869" spans="3:53" x14ac:dyDescent="0.25">
      <c r="C869" t="s">
        <v>263</v>
      </c>
      <c r="D869" t="s">
        <v>188</v>
      </c>
      <c r="E869">
        <v>44</v>
      </c>
      <c r="F869">
        <v>6.85</v>
      </c>
      <c r="G869">
        <v>6.86</v>
      </c>
      <c r="H869">
        <v>30630</v>
      </c>
      <c r="I869">
        <v>0.185</v>
      </c>
      <c r="J869" t="s">
        <v>75</v>
      </c>
      <c r="K869">
        <v>63.9</v>
      </c>
      <c r="L869">
        <v>43.758569999999999</v>
      </c>
      <c r="M869">
        <v>0.33920212657771409</v>
      </c>
      <c r="N869">
        <v>43.563536000000013</v>
      </c>
      <c r="O869">
        <v>0.78842084811476965</v>
      </c>
      <c r="P869">
        <v>12605000</v>
      </c>
      <c r="Q869">
        <v>14910000</v>
      </c>
      <c r="R869">
        <v>0.85</v>
      </c>
      <c r="S869">
        <v>21.068000000000001</v>
      </c>
      <c r="T869">
        <v>6.617</v>
      </c>
      <c r="U869">
        <v>12.700799999999999</v>
      </c>
      <c r="V869">
        <v>2.488568085901345</v>
      </c>
      <c r="AC869">
        <v>44.4</v>
      </c>
      <c r="AD869">
        <v>43.77</v>
      </c>
      <c r="AH869" s="77">
        <f>IF(AND(M869&lt;Variables!$G$6,M869&gt;Variables!$G$5),0,1)</f>
        <v>1</v>
      </c>
      <c r="AI869" s="77">
        <f t="shared" si="26"/>
        <v>0</v>
      </c>
      <c r="AJ869" s="77">
        <f>IF(I869&gt;Variables!$G$7,0,1)</f>
        <v>1</v>
      </c>
      <c r="AK869" s="77">
        <f>IF(F869&gt;Variables!$G$8,0,1)</f>
        <v>1</v>
      </c>
      <c r="AL869" s="77">
        <f>IF(G869&gt;Variables!$G$9,0,1)</f>
        <v>1</v>
      </c>
      <c r="AM869" s="77">
        <f>IF(AND(K869&gt;Variables!$G$10,K869&lt;Variables!$G$11),0,1)</f>
        <v>0</v>
      </c>
      <c r="AN869" s="77">
        <f>IF(H869&lt;Variables!$G$13,1,0)</f>
        <v>0</v>
      </c>
      <c r="AO869" s="77">
        <f>IF(R869&lt;Variables!$G$12,0,1)</f>
        <v>0</v>
      </c>
      <c r="AP869" s="78">
        <f t="shared" si="27"/>
        <v>1</v>
      </c>
      <c r="AQ869" s="77">
        <f>IF(V869&lt;Variables!$G$15,1,0)</f>
        <v>1</v>
      </c>
      <c r="AR869">
        <v>0</v>
      </c>
      <c r="AS869">
        <v>1</v>
      </c>
      <c r="AT869">
        <v>0</v>
      </c>
      <c r="AU869">
        <v>0</v>
      </c>
      <c r="BA869">
        <v>0.79</v>
      </c>
    </row>
    <row r="870" spans="3:53" x14ac:dyDescent="0.25">
      <c r="C870" t="s">
        <v>263</v>
      </c>
      <c r="D870" t="s">
        <v>215</v>
      </c>
      <c r="E870">
        <v>0.69</v>
      </c>
      <c r="F870">
        <v>13.2</v>
      </c>
      <c r="G870">
        <v>1.89</v>
      </c>
      <c r="H870">
        <v>-99999</v>
      </c>
      <c r="I870">
        <v>1711721.4669999999</v>
      </c>
      <c r="J870" t="s">
        <v>75</v>
      </c>
      <c r="K870">
        <v>-99999</v>
      </c>
      <c r="L870">
        <v>-99999</v>
      </c>
      <c r="M870">
        <v>-99999</v>
      </c>
      <c r="N870">
        <v>-99999</v>
      </c>
      <c r="O870">
        <v>-99999</v>
      </c>
      <c r="P870">
        <v>52650</v>
      </c>
      <c r="Q870">
        <v>534</v>
      </c>
      <c r="R870">
        <v>98.6</v>
      </c>
      <c r="S870">
        <v>21.068000000000001</v>
      </c>
      <c r="T870">
        <v>6.617</v>
      </c>
      <c r="U870">
        <v>12.700799999999999</v>
      </c>
      <c r="V870">
        <v>-99999</v>
      </c>
      <c r="AC870">
        <v>0.73</v>
      </c>
      <c r="AD870">
        <v>0.68789999999999996</v>
      </c>
      <c r="AH870" s="77">
        <f>IF(AND(M870&lt;Variables!$G$6,M870&gt;Variables!$G$5),0,1)</f>
        <v>1</v>
      </c>
      <c r="AI870" s="77">
        <f t="shared" si="26"/>
        <v>1</v>
      </c>
      <c r="AJ870" s="77">
        <f>IF(I870&gt;Variables!$G$7,0,1)</f>
        <v>0</v>
      </c>
      <c r="AK870" s="77">
        <f>IF(F870&gt;Variables!$G$8,0,1)</f>
        <v>0</v>
      </c>
      <c r="AL870" s="77">
        <f>IF(G870&gt;Variables!$G$9,0,1)</f>
        <v>1</v>
      </c>
      <c r="AM870" s="77">
        <f>IF(AND(K870&gt;Variables!$G$10,K870&lt;Variables!$G$11),0,1)</f>
        <v>1</v>
      </c>
      <c r="AN870" s="77">
        <f>IF(H870&lt;Variables!$G$13,1,0)</f>
        <v>1</v>
      </c>
      <c r="AO870" s="77">
        <f>IF(R870&lt;Variables!$G$12,0,1)</f>
        <v>1</v>
      </c>
      <c r="AP870" s="78">
        <f t="shared" si="27"/>
        <v>1</v>
      </c>
      <c r="AQ870" s="77">
        <f>IF(V870&lt;Variables!$G$15,1,0)</f>
        <v>1</v>
      </c>
      <c r="AR870">
        <v>1</v>
      </c>
      <c r="AS870">
        <v>0</v>
      </c>
      <c r="AT870">
        <v>0</v>
      </c>
      <c r="AU870">
        <v>0</v>
      </c>
      <c r="BA870">
        <v>2</v>
      </c>
    </row>
    <row r="871" spans="3:53" x14ac:dyDescent="0.25">
      <c r="C871" t="s">
        <v>263</v>
      </c>
      <c r="D871" t="s">
        <v>125</v>
      </c>
      <c r="E871">
        <v>178.36</v>
      </c>
      <c r="F871">
        <v>6.75</v>
      </c>
      <c r="G871">
        <v>7.22</v>
      </c>
      <c r="H871">
        <v>11140</v>
      </c>
      <c r="I871">
        <v>6.0999999999999999E-2</v>
      </c>
      <c r="J871" t="s">
        <v>75</v>
      </c>
      <c r="K871">
        <v>69.27</v>
      </c>
      <c r="L871">
        <v>177.16475500000001</v>
      </c>
      <c r="M871">
        <v>0.392428505319808</v>
      </c>
      <c r="N871">
        <v>176.541866</v>
      </c>
      <c r="O871">
        <v>0.74664102621416917</v>
      </c>
      <c r="P871">
        <v>495539</v>
      </c>
      <c r="Q871">
        <v>663253</v>
      </c>
      <c r="R871">
        <v>0.75</v>
      </c>
      <c r="S871">
        <v>21.068000000000001</v>
      </c>
      <c r="T871">
        <v>6.617</v>
      </c>
      <c r="U871">
        <v>12.700799999999999</v>
      </c>
      <c r="V871">
        <v>2.5345947218664682</v>
      </c>
      <c r="AC871">
        <v>180.74</v>
      </c>
      <c r="AD871">
        <v>177.56</v>
      </c>
      <c r="AH871" s="77">
        <f>IF(AND(M871&lt;Variables!$G$6,M871&gt;Variables!$G$5),0,1)</f>
        <v>1</v>
      </c>
      <c r="AI871" s="77">
        <f t="shared" si="26"/>
        <v>0</v>
      </c>
      <c r="AJ871" s="77">
        <f>IF(I871&gt;Variables!$G$7,0,1)</f>
        <v>1</v>
      </c>
      <c r="AK871" s="77">
        <f>IF(F871&gt;Variables!$G$8,0,1)</f>
        <v>1</v>
      </c>
      <c r="AL871" s="77">
        <f>IF(G871&gt;Variables!$G$9,0,1)</f>
        <v>1</v>
      </c>
      <c r="AM871" s="77">
        <f>IF(AND(K871&gt;Variables!$G$10,K871&lt;Variables!$G$11),0,1)</f>
        <v>0</v>
      </c>
      <c r="AN871" s="77">
        <f>IF(H871&lt;Variables!$G$13,1,0)</f>
        <v>0</v>
      </c>
      <c r="AO871" s="77">
        <f>IF(R871&lt;Variables!$G$12,0,1)</f>
        <v>0</v>
      </c>
      <c r="AP871" s="78">
        <f t="shared" si="27"/>
        <v>1</v>
      </c>
      <c r="AQ871" s="77">
        <f>IF(V871&lt;Variables!$G$15,1,0)</f>
        <v>1</v>
      </c>
      <c r="AR871">
        <v>0</v>
      </c>
      <c r="AS871">
        <v>1</v>
      </c>
      <c r="AT871">
        <v>0</v>
      </c>
      <c r="AU871">
        <v>0</v>
      </c>
      <c r="BA871">
        <v>1.19</v>
      </c>
    </row>
    <row r="872" spans="3:53" x14ac:dyDescent="0.25">
      <c r="C872" t="s">
        <v>263</v>
      </c>
      <c r="D872" t="s">
        <v>240</v>
      </c>
      <c r="E872">
        <v>32.229999999999997</v>
      </c>
      <c r="F872">
        <v>6.59</v>
      </c>
      <c r="G872">
        <v>7.88</v>
      </c>
      <c r="H872">
        <v>6330</v>
      </c>
      <c r="I872">
        <v>-47.74</v>
      </c>
      <c r="J872" t="s">
        <v>75</v>
      </c>
      <c r="K872">
        <v>49.77</v>
      </c>
      <c r="L872">
        <v>32.173749999999998</v>
      </c>
      <c r="M872">
        <v>-4.2736703057622137E-2</v>
      </c>
      <c r="N872">
        <v>32.158706000000002</v>
      </c>
      <c r="O872">
        <v>4.0237937434247353E-3</v>
      </c>
      <c r="P872">
        <v>2420000</v>
      </c>
      <c r="Q872">
        <v>3646000</v>
      </c>
      <c r="R872">
        <v>0.66</v>
      </c>
      <c r="S872">
        <v>21.068000000000001</v>
      </c>
      <c r="T872">
        <v>6.617</v>
      </c>
      <c r="U872">
        <v>12.700799999999999</v>
      </c>
      <c r="V872">
        <v>2.3656999668518588</v>
      </c>
      <c r="AC872">
        <v>32.808900000000001</v>
      </c>
      <c r="AD872">
        <v>32.119999999999997</v>
      </c>
      <c r="AH872" s="77">
        <f>IF(AND(M872&lt;Variables!$G$6,M872&gt;Variables!$G$5),0,1)</f>
        <v>1</v>
      </c>
      <c r="AI872" s="77">
        <f t="shared" si="26"/>
        <v>0</v>
      </c>
      <c r="AJ872" s="77">
        <f>IF(I872&gt;Variables!$G$7,0,1)</f>
        <v>1</v>
      </c>
      <c r="AK872" s="77">
        <f>IF(F872&gt;Variables!$G$8,0,1)</f>
        <v>1</v>
      </c>
      <c r="AL872" s="77">
        <f>IF(G872&gt;Variables!$G$9,0,1)</f>
        <v>1</v>
      </c>
      <c r="AM872" s="77">
        <f>IF(AND(K872&gt;Variables!$G$10,K872&lt;Variables!$G$11),0,1)</f>
        <v>1</v>
      </c>
      <c r="AN872" s="77">
        <f>IF(H872&lt;Variables!$G$13,1,0)</f>
        <v>0</v>
      </c>
      <c r="AO872" s="77">
        <f>IF(R872&lt;Variables!$G$12,0,1)</f>
        <v>0</v>
      </c>
      <c r="AP872" s="78">
        <f t="shared" si="27"/>
        <v>1</v>
      </c>
      <c r="AQ872" s="77">
        <f>IF(V872&lt;Variables!$G$15,1,0)</f>
        <v>1</v>
      </c>
      <c r="AR872">
        <v>1</v>
      </c>
      <c r="AS872">
        <v>0</v>
      </c>
      <c r="AT872">
        <v>0</v>
      </c>
      <c r="AU872">
        <v>0</v>
      </c>
      <c r="BA872">
        <v>1.32</v>
      </c>
    </row>
    <row r="873" spans="3:53" x14ac:dyDescent="0.25">
      <c r="C873" t="s">
        <v>263</v>
      </c>
      <c r="D873" t="s">
        <v>257</v>
      </c>
      <c r="E873">
        <v>124.6</v>
      </c>
      <c r="F873">
        <v>6.1</v>
      </c>
      <c r="G873">
        <v>6.99</v>
      </c>
      <c r="H873">
        <v>11810</v>
      </c>
      <c r="I873">
        <v>-40.832000000000001</v>
      </c>
      <c r="J873" t="s">
        <v>75</v>
      </c>
      <c r="K873">
        <v>41.83</v>
      </c>
      <c r="L873">
        <v>124.519415</v>
      </c>
      <c r="M873">
        <v>-0.23644104013821049</v>
      </c>
      <c r="N873">
        <v>124.379966</v>
      </c>
      <c r="O873">
        <v>-0.12459080427793</v>
      </c>
      <c r="P873">
        <v>601657</v>
      </c>
      <c r="Q873">
        <v>929892</v>
      </c>
      <c r="R873">
        <v>0.65</v>
      </c>
      <c r="S873">
        <v>21.068000000000001</v>
      </c>
      <c r="T873">
        <v>6.617</v>
      </c>
      <c r="U873">
        <v>12.700799999999999</v>
      </c>
      <c r="V873">
        <v>2.2829274501591739</v>
      </c>
      <c r="AC873">
        <v>125.88</v>
      </c>
      <c r="AD873">
        <v>123.3</v>
      </c>
      <c r="AH873" s="77">
        <f>IF(AND(M873&lt;Variables!$G$6,M873&gt;Variables!$G$5),0,1)</f>
        <v>1</v>
      </c>
      <c r="AI873" s="77">
        <f t="shared" si="26"/>
        <v>0</v>
      </c>
      <c r="AJ873" s="77">
        <f>IF(I873&gt;Variables!$G$7,0,1)</f>
        <v>1</v>
      </c>
      <c r="AK873" s="77">
        <f>IF(F873&gt;Variables!$G$8,0,1)</f>
        <v>1</v>
      </c>
      <c r="AL873" s="77">
        <f>IF(G873&gt;Variables!$G$9,0,1)</f>
        <v>1</v>
      </c>
      <c r="AM873" s="77">
        <f>IF(AND(K873&gt;Variables!$G$10,K873&lt;Variables!$G$11),0,1)</f>
        <v>1</v>
      </c>
      <c r="AN873" s="77">
        <f>IF(H873&lt;Variables!$G$13,1,0)</f>
        <v>0</v>
      </c>
      <c r="AO873" s="77">
        <f>IF(R873&lt;Variables!$G$12,0,1)</f>
        <v>0</v>
      </c>
      <c r="AP873" s="78">
        <f t="shared" si="27"/>
        <v>1</v>
      </c>
      <c r="AQ873" s="77">
        <f>IF(V873&lt;Variables!$G$15,1,0)</f>
        <v>1</v>
      </c>
      <c r="AR873">
        <v>0</v>
      </c>
      <c r="AS873">
        <v>1</v>
      </c>
      <c r="AT873">
        <v>0</v>
      </c>
      <c r="AU873">
        <v>0</v>
      </c>
      <c r="BA873">
        <v>0.68</v>
      </c>
    </row>
    <row r="874" spans="3:53" x14ac:dyDescent="0.25">
      <c r="C874" t="s">
        <v>263</v>
      </c>
      <c r="D874" t="s">
        <v>84</v>
      </c>
      <c r="E874">
        <v>44.27</v>
      </c>
      <c r="F874">
        <v>5.99</v>
      </c>
      <c r="G874">
        <v>4.21</v>
      </c>
      <c r="H874">
        <v>6100</v>
      </c>
      <c r="I874">
        <v>185.26599999999999</v>
      </c>
      <c r="J874" t="s">
        <v>75</v>
      </c>
      <c r="K874">
        <v>68.89</v>
      </c>
      <c r="L874">
        <v>43.768745000000003</v>
      </c>
      <c r="M874">
        <v>0.92818516957706154</v>
      </c>
      <c r="N874">
        <v>43.858054000000003</v>
      </c>
      <c r="O874">
        <v>0.72266316239202388</v>
      </c>
      <c r="P874">
        <v>3165000</v>
      </c>
      <c r="Q874">
        <v>2976000</v>
      </c>
      <c r="R874">
        <v>1.06</v>
      </c>
      <c r="S874">
        <v>21.068000000000001</v>
      </c>
      <c r="T874">
        <v>6.617</v>
      </c>
      <c r="U874">
        <v>12.700799999999999</v>
      </c>
      <c r="V874">
        <v>2.4879310748306351</v>
      </c>
      <c r="AC874">
        <v>44.66</v>
      </c>
      <c r="AD874">
        <v>43.61</v>
      </c>
      <c r="AH874" s="77">
        <f>IF(AND(M874&lt;Variables!$G$6,M874&gt;Variables!$G$5),0,1)</f>
        <v>1</v>
      </c>
      <c r="AI874" s="77">
        <f t="shared" si="26"/>
        <v>1</v>
      </c>
      <c r="AJ874" s="77">
        <f>IF(I874&gt;Variables!$G$7,0,1)</f>
        <v>0</v>
      </c>
      <c r="AK874" s="77">
        <f>IF(F874&gt;Variables!$G$8,0,1)</f>
        <v>1</v>
      </c>
      <c r="AL874" s="77">
        <f>IF(G874&gt;Variables!$G$9,0,1)</f>
        <v>1</v>
      </c>
      <c r="AM874" s="77">
        <f>IF(AND(K874&gt;Variables!$G$10,K874&lt;Variables!$G$11),0,1)</f>
        <v>0</v>
      </c>
      <c r="AN874" s="77">
        <f>IF(H874&lt;Variables!$G$13,1,0)</f>
        <v>0</v>
      </c>
      <c r="AO874" s="77">
        <f>IF(R874&lt;Variables!$G$12,0,1)</f>
        <v>0</v>
      </c>
      <c r="AP874" s="78">
        <f t="shared" si="27"/>
        <v>1</v>
      </c>
      <c r="AQ874" s="77">
        <f>IF(V874&lt;Variables!$G$15,1,0)</f>
        <v>1</v>
      </c>
      <c r="AR874">
        <v>0</v>
      </c>
      <c r="AS874">
        <v>0</v>
      </c>
      <c r="AT874">
        <v>0</v>
      </c>
      <c r="AU874">
        <v>1</v>
      </c>
      <c r="BA874">
        <v>-0.35</v>
      </c>
    </row>
    <row r="875" spans="3:53" x14ac:dyDescent="0.25">
      <c r="C875" t="s">
        <v>263</v>
      </c>
      <c r="D875" t="s">
        <v>200</v>
      </c>
      <c r="E875">
        <v>18.100000000000001</v>
      </c>
      <c r="F875">
        <v>31.59</v>
      </c>
      <c r="G875">
        <v>28.39</v>
      </c>
      <c r="H875">
        <v>306.89</v>
      </c>
      <c r="I875">
        <v>2E-3</v>
      </c>
      <c r="J875" t="s">
        <v>75</v>
      </c>
      <c r="K875">
        <v>56.94</v>
      </c>
      <c r="L875">
        <v>17.773095000000001</v>
      </c>
      <c r="M875">
        <v>8.3604178113040799</v>
      </c>
      <c r="N875">
        <v>18.531981081081081</v>
      </c>
      <c r="O875">
        <v>3.923050189497125</v>
      </c>
      <c r="P875">
        <v>1720000</v>
      </c>
      <c r="Q875">
        <v>6440</v>
      </c>
      <c r="R875">
        <v>267.08</v>
      </c>
      <c r="S875">
        <v>21.068000000000001</v>
      </c>
      <c r="T875">
        <v>6.617</v>
      </c>
      <c r="U875">
        <v>12.700799999999999</v>
      </c>
      <c r="V875">
        <v>2.0539620236311129</v>
      </c>
      <c r="AC875">
        <v>19.389900000000001</v>
      </c>
      <c r="AD875">
        <v>11.77</v>
      </c>
      <c r="AH875" s="77">
        <f>IF(AND(M875&lt;Variables!$G$6,M875&gt;Variables!$G$5),0,1)</f>
        <v>1</v>
      </c>
      <c r="AI875" s="77">
        <f t="shared" si="26"/>
        <v>1</v>
      </c>
      <c r="AJ875" s="77">
        <f>IF(I875&gt;Variables!$G$7,0,1)</f>
        <v>1</v>
      </c>
      <c r="AK875" s="77">
        <f>IF(F875&gt;Variables!$G$8,0,1)</f>
        <v>0</v>
      </c>
      <c r="AL875" s="77">
        <f>IF(G875&gt;Variables!$G$9,0,1)</f>
        <v>0</v>
      </c>
      <c r="AM875" s="77">
        <f>IF(AND(K875&gt;Variables!$G$10,K875&lt;Variables!$G$11),0,1)</f>
        <v>1</v>
      </c>
      <c r="AN875" s="77">
        <f>IF(H875&lt;Variables!$G$13,1,0)</f>
        <v>1</v>
      </c>
      <c r="AO875" s="77">
        <f>IF(R875&lt;Variables!$G$12,0,1)</f>
        <v>1</v>
      </c>
      <c r="AP875" s="78">
        <f t="shared" si="27"/>
        <v>1</v>
      </c>
      <c r="AQ875" s="77">
        <f>IF(V875&lt;Variables!$G$15,1,0)</f>
        <v>1</v>
      </c>
      <c r="AR875">
        <v>1</v>
      </c>
      <c r="AS875">
        <v>0</v>
      </c>
      <c r="AT875">
        <v>0</v>
      </c>
      <c r="AU875">
        <v>0</v>
      </c>
      <c r="BA875">
        <v>2</v>
      </c>
    </row>
    <row r="876" spans="3:53" x14ac:dyDescent="0.25">
      <c r="C876" t="s">
        <v>263</v>
      </c>
      <c r="D876" t="s">
        <v>136</v>
      </c>
      <c r="E876">
        <v>60.68</v>
      </c>
      <c r="F876">
        <v>6.16</v>
      </c>
      <c r="G876">
        <v>6.34</v>
      </c>
      <c r="H876">
        <v>3960</v>
      </c>
      <c r="I876">
        <v>47.865000000000002</v>
      </c>
      <c r="J876" t="s">
        <v>74</v>
      </c>
      <c r="K876">
        <v>48.99</v>
      </c>
      <c r="L876">
        <v>60.541699999999992</v>
      </c>
      <c r="M876">
        <v>3.0227099668510539E-2</v>
      </c>
      <c r="N876">
        <v>60.715014893617017</v>
      </c>
      <c r="O876">
        <v>-0.25531558196705378</v>
      </c>
      <c r="P876">
        <v>1174000</v>
      </c>
      <c r="Q876">
        <v>1136000</v>
      </c>
      <c r="R876">
        <v>1.03</v>
      </c>
      <c r="S876">
        <v>21.068000000000001</v>
      </c>
      <c r="T876">
        <v>6.617</v>
      </c>
      <c r="U876">
        <v>12.700799999999999</v>
      </c>
      <c r="V876">
        <v>2.3558386642311002</v>
      </c>
      <c r="AC876">
        <v>62.16</v>
      </c>
      <c r="AD876">
        <v>60.5</v>
      </c>
      <c r="AH876" s="77">
        <f>IF(AND(M876&lt;Variables!$G$6,M876&gt;Variables!$G$5),0,1)</f>
        <v>1</v>
      </c>
      <c r="AI876" s="77">
        <f t="shared" si="26"/>
        <v>1</v>
      </c>
      <c r="AJ876" s="77">
        <f>IF(I876&gt;Variables!$G$7,0,1)</f>
        <v>1</v>
      </c>
      <c r="AK876" s="77">
        <f>IF(F876&gt;Variables!$G$8,0,1)</f>
        <v>1</v>
      </c>
      <c r="AL876" s="77">
        <f>IF(G876&gt;Variables!$G$9,0,1)</f>
        <v>1</v>
      </c>
      <c r="AM876" s="77">
        <f>IF(AND(K876&gt;Variables!$G$10,K876&lt;Variables!$G$11),0,1)</f>
        <v>1</v>
      </c>
      <c r="AN876" s="77">
        <f>IF(H876&lt;Variables!$G$13,1,0)</f>
        <v>0</v>
      </c>
      <c r="AO876" s="77">
        <f>IF(R876&lt;Variables!$G$12,0,1)</f>
        <v>0</v>
      </c>
      <c r="AP876" s="78">
        <f t="shared" si="27"/>
        <v>0</v>
      </c>
      <c r="AQ876" s="77">
        <f>IF(V876&lt;Variables!$G$15,1,0)</f>
        <v>1</v>
      </c>
      <c r="AR876">
        <v>1</v>
      </c>
      <c r="AS876">
        <v>0</v>
      </c>
      <c r="AT876">
        <v>0</v>
      </c>
      <c r="AU876">
        <v>0</v>
      </c>
      <c r="BA876">
        <v>1.66</v>
      </c>
    </row>
    <row r="877" spans="3:53" x14ac:dyDescent="0.25">
      <c r="C877" t="s">
        <v>263</v>
      </c>
      <c r="D877" t="s">
        <v>216</v>
      </c>
      <c r="E877">
        <v>46.89</v>
      </c>
      <c r="F877">
        <v>6.06</v>
      </c>
      <c r="G877">
        <v>2.15</v>
      </c>
      <c r="H877">
        <v>2660</v>
      </c>
      <c r="I877">
        <v>1.0589999999999999</v>
      </c>
      <c r="J877" t="s">
        <v>74</v>
      </c>
      <c r="K877">
        <v>37.82</v>
      </c>
      <c r="L877">
        <v>46.6875</v>
      </c>
      <c r="M877">
        <v>0.13386880856760369</v>
      </c>
      <c r="N877">
        <v>46.79394615384615</v>
      </c>
      <c r="O877">
        <v>-9.391418646691331E-2</v>
      </c>
      <c r="P877">
        <v>109982</v>
      </c>
      <c r="Q877">
        <v>141185</v>
      </c>
      <c r="R877">
        <v>0.78</v>
      </c>
      <c r="S877">
        <v>21.068000000000001</v>
      </c>
      <c r="T877">
        <v>6.617</v>
      </c>
      <c r="U877">
        <v>12.700799999999999</v>
      </c>
      <c r="V877">
        <v>2.2420435587684069</v>
      </c>
      <c r="AC877">
        <v>47.42</v>
      </c>
      <c r="AD877">
        <v>46.47</v>
      </c>
      <c r="AH877" s="77">
        <f>IF(AND(M877&lt;Variables!$G$6,M877&gt;Variables!$G$5),0,1)</f>
        <v>1</v>
      </c>
      <c r="AI877" s="77">
        <f t="shared" si="26"/>
        <v>1</v>
      </c>
      <c r="AJ877" s="77">
        <f>IF(I877&gt;Variables!$G$7,0,1)</f>
        <v>1</v>
      </c>
      <c r="AK877" s="77">
        <f>IF(F877&gt;Variables!$G$8,0,1)</f>
        <v>1</v>
      </c>
      <c r="AL877" s="77">
        <f>IF(G877&gt;Variables!$G$9,0,1)</f>
        <v>1</v>
      </c>
      <c r="AM877" s="77">
        <f>IF(AND(K877&gt;Variables!$G$10,K877&lt;Variables!$G$11),0,1)</f>
        <v>1</v>
      </c>
      <c r="AN877" s="77">
        <f>IF(H877&lt;Variables!$G$13,1,0)</f>
        <v>0</v>
      </c>
      <c r="AO877" s="77">
        <f>IF(R877&lt;Variables!$G$12,0,1)</f>
        <v>0</v>
      </c>
      <c r="AP877" s="78">
        <f t="shared" si="27"/>
        <v>0</v>
      </c>
      <c r="AQ877" s="77">
        <f>IF(V877&lt;Variables!$G$15,1,0)</f>
        <v>1</v>
      </c>
      <c r="AR877">
        <v>1</v>
      </c>
      <c r="AS877">
        <v>0</v>
      </c>
      <c r="AT877">
        <v>0</v>
      </c>
      <c r="AU877">
        <v>0</v>
      </c>
      <c r="BA877">
        <v>0.8</v>
      </c>
    </row>
    <row r="878" spans="3:53" x14ac:dyDescent="0.25">
      <c r="C878" t="s">
        <v>264</v>
      </c>
      <c r="D878" t="s">
        <v>218</v>
      </c>
      <c r="E878">
        <v>12.26</v>
      </c>
      <c r="F878">
        <v>25.23</v>
      </c>
      <c r="G878">
        <v>-10.44</v>
      </c>
      <c r="H878">
        <v>89.12</v>
      </c>
      <c r="I878">
        <v>-45.707000000000001</v>
      </c>
      <c r="J878" t="s">
        <v>75</v>
      </c>
      <c r="K878">
        <v>47.59</v>
      </c>
      <c r="L878">
        <v>12.449163157894739</v>
      </c>
      <c r="M878">
        <v>-1.4415680445229579</v>
      </c>
      <c r="N878">
        <v>12.263095833333329</v>
      </c>
      <c r="O878">
        <v>5.3853992143778902E-2</v>
      </c>
      <c r="P878">
        <v>6630000</v>
      </c>
      <c r="Q878">
        <v>138930</v>
      </c>
      <c r="R878">
        <v>47.72</v>
      </c>
      <c r="S878">
        <v>20.751999999999999</v>
      </c>
      <c r="T878">
        <v>7.0860000000000003</v>
      </c>
      <c r="U878">
        <v>12.864000000000001</v>
      </c>
      <c r="V878">
        <v>2.3694797402422738</v>
      </c>
      <c r="AC878">
        <v>12.39</v>
      </c>
      <c r="AD878">
        <v>11.45</v>
      </c>
      <c r="AH878" s="77">
        <f>IF(AND(M878&lt;Variables!$G$6,M878&gt;Variables!$G$5),0,1)</f>
        <v>0</v>
      </c>
      <c r="AI878" s="77">
        <f t="shared" si="26"/>
        <v>0</v>
      </c>
      <c r="AJ878" s="77">
        <f>IF(I878&gt;Variables!$G$7,0,1)</f>
        <v>1</v>
      </c>
      <c r="AK878" s="77">
        <f>IF(F878&gt;Variables!$G$8,0,1)</f>
        <v>0</v>
      </c>
      <c r="AL878" s="77">
        <f>IF(G878&gt;Variables!$G$9,0,1)</f>
        <v>1</v>
      </c>
      <c r="AM878" s="77">
        <f>IF(AND(K878&gt;Variables!$G$10,K878&lt;Variables!$G$11),0,1)</f>
        <v>1</v>
      </c>
      <c r="AN878" s="77">
        <f>IF(H878&lt;Variables!$G$13,1,0)</f>
        <v>1</v>
      </c>
      <c r="AO878" s="77">
        <f>IF(R878&lt;Variables!$G$12,0,1)</f>
        <v>1</v>
      </c>
      <c r="AP878" s="78">
        <f t="shared" si="27"/>
        <v>1</v>
      </c>
      <c r="AQ878" s="77">
        <f>IF(V878&lt;Variables!$G$15,1,0)</f>
        <v>1</v>
      </c>
      <c r="AR878">
        <v>0</v>
      </c>
      <c r="AS878">
        <v>0</v>
      </c>
      <c r="AT878">
        <v>1</v>
      </c>
      <c r="AU878">
        <v>0</v>
      </c>
      <c r="BA878">
        <v>-2.25</v>
      </c>
    </row>
    <row r="879" spans="3:53" x14ac:dyDescent="0.25">
      <c r="C879" t="s">
        <v>264</v>
      </c>
      <c r="D879" t="s">
        <v>84</v>
      </c>
      <c r="E879">
        <v>44.34</v>
      </c>
      <c r="F879">
        <v>6.33</v>
      </c>
      <c r="G879">
        <v>4.33</v>
      </c>
      <c r="H879">
        <v>6100</v>
      </c>
      <c r="I879">
        <v>185.36099999999999</v>
      </c>
      <c r="J879" t="s">
        <v>75</v>
      </c>
      <c r="K879">
        <v>70.87</v>
      </c>
      <c r="L879">
        <v>43.901685000000008</v>
      </c>
      <c r="M879">
        <v>0.73326342713267134</v>
      </c>
      <c r="N879">
        <v>43.857529999999997</v>
      </c>
      <c r="O879">
        <v>0.8346799283954216</v>
      </c>
      <c r="P879">
        <v>3198000</v>
      </c>
      <c r="Q879">
        <v>2976000</v>
      </c>
      <c r="R879">
        <v>1.07</v>
      </c>
      <c r="S879">
        <v>20.751999999999999</v>
      </c>
      <c r="T879">
        <v>7.0860000000000003</v>
      </c>
      <c r="U879">
        <v>12.864000000000001</v>
      </c>
      <c r="V879">
        <v>2.51995268698689</v>
      </c>
      <c r="AC879">
        <v>44.66</v>
      </c>
      <c r="AD879">
        <v>43.61</v>
      </c>
      <c r="AH879" s="77">
        <f>IF(AND(M879&lt;Variables!$G$6,M879&gt;Variables!$G$5),0,1)</f>
        <v>1</v>
      </c>
      <c r="AI879" s="77">
        <f t="shared" si="26"/>
        <v>0</v>
      </c>
      <c r="AJ879" s="77">
        <f>IF(I879&gt;Variables!$G$7,0,1)</f>
        <v>0</v>
      </c>
      <c r="AK879" s="77">
        <f>IF(F879&gt;Variables!$G$8,0,1)</f>
        <v>1</v>
      </c>
      <c r="AL879" s="77">
        <f>IF(G879&gt;Variables!$G$9,0,1)</f>
        <v>1</v>
      </c>
      <c r="AM879" s="77">
        <f>IF(AND(K879&gt;Variables!$G$10,K879&lt;Variables!$G$11),0,1)</f>
        <v>1</v>
      </c>
      <c r="AN879" s="77">
        <f>IF(H879&lt;Variables!$G$13,1,0)</f>
        <v>0</v>
      </c>
      <c r="AO879" s="77">
        <f>IF(R879&lt;Variables!$G$12,0,1)</f>
        <v>0</v>
      </c>
      <c r="AP879" s="78">
        <f t="shared" si="27"/>
        <v>1</v>
      </c>
      <c r="AQ879" s="77">
        <f>IF(V879&lt;Variables!$G$15,1,0)</f>
        <v>1</v>
      </c>
      <c r="AR879">
        <v>0</v>
      </c>
      <c r="AS879">
        <v>0</v>
      </c>
      <c r="AT879">
        <v>0</v>
      </c>
      <c r="AU879">
        <v>1</v>
      </c>
      <c r="BA879">
        <v>-0.68</v>
      </c>
    </row>
    <row r="880" spans="3:53" x14ac:dyDescent="0.25">
      <c r="C880" t="s">
        <v>264</v>
      </c>
      <c r="D880" t="s">
        <v>138</v>
      </c>
      <c r="E880">
        <v>16.84</v>
      </c>
      <c r="F880">
        <v>6.36</v>
      </c>
      <c r="G880">
        <v>4.3499999999999996</v>
      </c>
      <c r="H880">
        <v>5940</v>
      </c>
      <c r="I880">
        <v>27.52</v>
      </c>
      <c r="J880" t="s">
        <v>75</v>
      </c>
      <c r="K880">
        <v>67.83</v>
      </c>
      <c r="L880">
        <v>16.684290000000001</v>
      </c>
      <c r="M880">
        <v>0.57365341887486265</v>
      </c>
      <c r="N880">
        <v>16.655740000000002</v>
      </c>
      <c r="O880">
        <v>0.74604910979640149</v>
      </c>
      <c r="P880">
        <v>8394000</v>
      </c>
      <c r="Q880">
        <v>14396000</v>
      </c>
      <c r="R880">
        <v>0.57999999999999996</v>
      </c>
      <c r="S880">
        <v>20.751999999999999</v>
      </c>
      <c r="T880">
        <v>7.0860000000000003</v>
      </c>
      <c r="U880">
        <v>12.864000000000001</v>
      </c>
      <c r="V880">
        <v>2.5072646526649929</v>
      </c>
      <c r="AC880">
        <v>17.05</v>
      </c>
      <c r="AD880">
        <v>16.7</v>
      </c>
      <c r="AH880" s="77">
        <f>IF(AND(M880&lt;Variables!$G$6,M880&gt;Variables!$G$5),0,1)</f>
        <v>1</v>
      </c>
      <c r="AI880" s="77">
        <f t="shared" si="26"/>
        <v>0</v>
      </c>
      <c r="AJ880" s="77">
        <f>IF(I880&gt;Variables!$G$7,0,1)</f>
        <v>1</v>
      </c>
      <c r="AK880" s="77">
        <f>IF(F880&gt;Variables!$G$8,0,1)</f>
        <v>1</v>
      </c>
      <c r="AL880" s="77">
        <f>IF(G880&gt;Variables!$G$9,0,1)</f>
        <v>1</v>
      </c>
      <c r="AM880" s="77">
        <f>IF(AND(K880&gt;Variables!$G$10,K880&lt;Variables!$G$11),0,1)</f>
        <v>0</v>
      </c>
      <c r="AN880" s="77">
        <f>IF(H880&lt;Variables!$G$13,1,0)</f>
        <v>0</v>
      </c>
      <c r="AO880" s="77">
        <f>IF(R880&lt;Variables!$G$12,0,1)</f>
        <v>0</v>
      </c>
      <c r="AP880" s="78">
        <f t="shared" si="27"/>
        <v>1</v>
      </c>
      <c r="AQ880" s="77">
        <f>IF(V880&lt;Variables!$G$15,1,0)</f>
        <v>1</v>
      </c>
      <c r="AR880">
        <v>0</v>
      </c>
      <c r="AS880">
        <v>1</v>
      </c>
      <c r="AT880">
        <v>0</v>
      </c>
      <c r="AU880">
        <v>0</v>
      </c>
      <c r="BA880">
        <v>0.78</v>
      </c>
    </row>
    <row r="881" spans="3:53" x14ac:dyDescent="0.25">
      <c r="C881" t="s">
        <v>264</v>
      </c>
      <c r="D881" t="s">
        <v>212</v>
      </c>
      <c r="E881">
        <v>4.0199999999999996</v>
      </c>
      <c r="F881">
        <v>24.16</v>
      </c>
      <c r="G881">
        <v>-30.45</v>
      </c>
      <c r="H881">
        <v>12.78</v>
      </c>
      <c r="I881">
        <v>-1.0999999999999999E-2</v>
      </c>
      <c r="J881" t="s">
        <v>74</v>
      </c>
      <c r="K881">
        <v>34.479999999999997</v>
      </c>
      <c r="L881">
        <v>4.1555100000000014</v>
      </c>
      <c r="M881">
        <v>-3.2609715774959449</v>
      </c>
      <c r="N881">
        <v>4.1522780000000008</v>
      </c>
      <c r="O881">
        <v>-3.185673020929745</v>
      </c>
      <c r="P881">
        <v>68520000</v>
      </c>
      <c r="Q881">
        <v>441580</v>
      </c>
      <c r="R881">
        <v>155.16999999999999</v>
      </c>
      <c r="S881">
        <v>20.751999999999999</v>
      </c>
      <c r="T881">
        <v>7.0860000000000003</v>
      </c>
      <c r="U881">
        <v>12.864000000000001</v>
      </c>
      <c r="V881">
        <v>2.14483557560155</v>
      </c>
      <c r="AC881">
        <v>4.3600000000000003</v>
      </c>
      <c r="AD881">
        <v>3.91</v>
      </c>
      <c r="AH881" s="77">
        <f>IF(AND(M881&lt;Variables!$G$6,M881&gt;Variables!$G$5),0,1)</f>
        <v>0</v>
      </c>
      <c r="AI881" s="77">
        <f t="shared" si="26"/>
        <v>0</v>
      </c>
      <c r="AJ881" s="77">
        <f>IF(I881&gt;Variables!$G$7,0,1)</f>
        <v>1</v>
      </c>
      <c r="AK881" s="77">
        <f>IF(F881&gt;Variables!$G$8,0,1)</f>
        <v>0</v>
      </c>
      <c r="AL881" s="77">
        <f>IF(G881&gt;Variables!$G$9,0,1)</f>
        <v>1</v>
      </c>
      <c r="AM881" s="77">
        <f>IF(AND(K881&gt;Variables!$G$10,K881&lt;Variables!$G$11),0,1)</f>
        <v>1</v>
      </c>
      <c r="AN881" s="77">
        <f>IF(H881&lt;Variables!$G$13,1,0)</f>
        <v>1</v>
      </c>
      <c r="AO881" s="77">
        <f>IF(R881&lt;Variables!$G$12,0,1)</f>
        <v>1</v>
      </c>
      <c r="AP881" s="78">
        <f t="shared" si="27"/>
        <v>0</v>
      </c>
      <c r="AQ881" s="77">
        <f>IF(V881&lt;Variables!$G$15,1,0)</f>
        <v>1</v>
      </c>
      <c r="AR881">
        <v>0</v>
      </c>
      <c r="AS881">
        <v>0</v>
      </c>
      <c r="AT881">
        <v>1</v>
      </c>
      <c r="AU881">
        <v>0</v>
      </c>
      <c r="BA881">
        <v>-2.25</v>
      </c>
    </row>
    <row r="882" spans="3:53" x14ac:dyDescent="0.25">
      <c r="C882" t="s">
        <v>264</v>
      </c>
      <c r="D882" t="s">
        <v>136</v>
      </c>
      <c r="E882">
        <v>61.15</v>
      </c>
      <c r="F882">
        <v>7.34</v>
      </c>
      <c r="G882">
        <v>7.22</v>
      </c>
      <c r="H882">
        <v>3960</v>
      </c>
      <c r="I882">
        <v>48.222000000000001</v>
      </c>
      <c r="J882" t="s">
        <v>74</v>
      </c>
      <c r="K882">
        <v>62.34</v>
      </c>
      <c r="L882">
        <v>60.657926315789467</v>
      </c>
      <c r="M882">
        <v>0.66285431868757083</v>
      </c>
      <c r="N882">
        <v>60.712566666666667</v>
      </c>
      <c r="O882">
        <v>0.57225934004876777</v>
      </c>
      <c r="P882">
        <v>1188000</v>
      </c>
      <c r="Q882">
        <v>1136000</v>
      </c>
      <c r="R882">
        <v>1.05</v>
      </c>
      <c r="S882">
        <v>20.751999999999999</v>
      </c>
      <c r="T882">
        <v>7.0860000000000003</v>
      </c>
      <c r="U882">
        <v>12.864000000000001</v>
      </c>
      <c r="V882">
        <v>2.4539854385330808</v>
      </c>
      <c r="AC882">
        <v>62.16</v>
      </c>
      <c r="AD882">
        <v>60.97</v>
      </c>
      <c r="AH882" s="77">
        <f>IF(AND(M882&lt;Variables!$G$6,M882&gt;Variables!$G$5),0,1)</f>
        <v>1</v>
      </c>
      <c r="AI882" s="77">
        <f t="shared" si="26"/>
        <v>1</v>
      </c>
      <c r="AJ882" s="77">
        <f>IF(I882&gt;Variables!$G$7,0,1)</f>
        <v>1</v>
      </c>
      <c r="AK882" s="77">
        <f>IF(F882&gt;Variables!$G$8,0,1)</f>
        <v>1</v>
      </c>
      <c r="AL882" s="77">
        <f>IF(G882&gt;Variables!$G$9,0,1)</f>
        <v>1</v>
      </c>
      <c r="AM882" s="77">
        <f>IF(AND(K882&gt;Variables!$G$10,K882&lt;Variables!$G$11),0,1)</f>
        <v>0</v>
      </c>
      <c r="AN882" s="77">
        <f>IF(H882&lt;Variables!$G$13,1,0)</f>
        <v>0</v>
      </c>
      <c r="AO882" s="77">
        <f>IF(R882&lt;Variables!$G$12,0,1)</f>
        <v>0</v>
      </c>
      <c r="AP882" s="78">
        <f t="shared" si="27"/>
        <v>0</v>
      </c>
      <c r="AQ882" s="77">
        <f>IF(V882&lt;Variables!$G$15,1,0)</f>
        <v>1</v>
      </c>
      <c r="AR882">
        <v>0</v>
      </c>
      <c r="AS882">
        <v>1</v>
      </c>
      <c r="AT882">
        <v>0</v>
      </c>
      <c r="AU882">
        <v>0</v>
      </c>
      <c r="BA882">
        <v>1.1100000000000001</v>
      </c>
    </row>
    <row r="883" spans="3:53" x14ac:dyDescent="0.25">
      <c r="C883" t="s">
        <v>264</v>
      </c>
      <c r="D883" t="s">
        <v>257</v>
      </c>
      <c r="E883">
        <v>125.37</v>
      </c>
      <c r="F883">
        <v>6.6</v>
      </c>
      <c r="G883">
        <v>7.49</v>
      </c>
      <c r="H883">
        <v>11810</v>
      </c>
      <c r="I883">
        <v>-40.707000000000001</v>
      </c>
      <c r="J883" t="s">
        <v>75</v>
      </c>
      <c r="K883">
        <v>62.5</v>
      </c>
      <c r="L883">
        <v>124.630915</v>
      </c>
      <c r="M883">
        <v>0.14369227731337811</v>
      </c>
      <c r="N883">
        <v>124.42786599999999</v>
      </c>
      <c r="O883">
        <v>0.30711287775361168</v>
      </c>
      <c r="P883">
        <v>605134</v>
      </c>
      <c r="Q883">
        <v>929892</v>
      </c>
      <c r="R883">
        <v>0.65</v>
      </c>
      <c r="S883">
        <v>20.751999999999999</v>
      </c>
      <c r="T883">
        <v>7.0860000000000003</v>
      </c>
      <c r="U883">
        <v>12.864000000000001</v>
      </c>
      <c r="V883">
        <v>2.487576709578839</v>
      </c>
      <c r="AC883">
        <v>125.88</v>
      </c>
      <c r="AD883">
        <v>123.3</v>
      </c>
      <c r="AH883" s="77">
        <f>IF(AND(M883&lt;Variables!$G$6,M883&gt;Variables!$G$5),0,1)</f>
        <v>1</v>
      </c>
      <c r="AI883" s="77">
        <f t="shared" si="26"/>
        <v>0</v>
      </c>
      <c r="AJ883" s="77">
        <f>IF(I883&gt;Variables!$G$7,0,1)</f>
        <v>1</v>
      </c>
      <c r="AK883" s="77">
        <f>IF(F883&gt;Variables!$G$8,0,1)</f>
        <v>1</v>
      </c>
      <c r="AL883" s="77">
        <f>IF(G883&gt;Variables!$G$9,0,1)</f>
        <v>1</v>
      </c>
      <c r="AM883" s="77">
        <f>IF(AND(K883&gt;Variables!$G$10,K883&lt;Variables!$G$11),0,1)</f>
        <v>0</v>
      </c>
      <c r="AN883" s="77">
        <f>IF(H883&lt;Variables!$G$13,1,0)</f>
        <v>0</v>
      </c>
      <c r="AO883" s="77">
        <f>IF(R883&lt;Variables!$G$12,0,1)</f>
        <v>0</v>
      </c>
      <c r="AP883" s="78">
        <f t="shared" si="27"/>
        <v>1</v>
      </c>
      <c r="AQ883" s="77">
        <f>IF(V883&lt;Variables!$G$15,1,0)</f>
        <v>1</v>
      </c>
      <c r="AR883">
        <v>0</v>
      </c>
      <c r="AS883">
        <v>1</v>
      </c>
      <c r="AT883">
        <v>0</v>
      </c>
      <c r="AU883">
        <v>0</v>
      </c>
      <c r="BA883">
        <v>0.36</v>
      </c>
    </row>
    <row r="884" spans="3:53" x14ac:dyDescent="0.25">
      <c r="C884" t="s">
        <v>264</v>
      </c>
      <c r="D884" t="s">
        <v>217</v>
      </c>
      <c r="E884">
        <v>11.16</v>
      </c>
      <c r="F884">
        <v>24.83</v>
      </c>
      <c r="G884">
        <v>1.55</v>
      </c>
      <c r="H884">
        <v>124.89</v>
      </c>
      <c r="I884">
        <v>-15.878</v>
      </c>
      <c r="J884" t="s">
        <v>75</v>
      </c>
      <c r="K884">
        <v>55.81</v>
      </c>
      <c r="L884">
        <v>10.972615789473689</v>
      </c>
      <c r="M884">
        <v>1.798880178741592</v>
      </c>
      <c r="N884">
        <v>11.0804375</v>
      </c>
      <c r="O884">
        <v>0.80829389633757276</v>
      </c>
      <c r="P884">
        <v>3880000</v>
      </c>
      <c r="Q884">
        <v>283960</v>
      </c>
      <c r="R884">
        <v>13.66</v>
      </c>
      <c r="S884">
        <v>20.751999999999999</v>
      </c>
      <c r="T884">
        <v>7.0860000000000003</v>
      </c>
      <c r="U884">
        <v>12.864000000000001</v>
      </c>
      <c r="V884">
        <v>2.350236801147163</v>
      </c>
      <c r="AC884">
        <v>12.299899999999999</v>
      </c>
      <c r="AD884">
        <v>10.75</v>
      </c>
      <c r="AH884" s="77">
        <f>IF(AND(M884&lt;Variables!$G$6,M884&gt;Variables!$G$5),0,1)</f>
        <v>1</v>
      </c>
      <c r="AI884" s="77">
        <f t="shared" si="26"/>
        <v>1</v>
      </c>
      <c r="AJ884" s="77">
        <f>IF(I884&gt;Variables!$G$7,0,1)</f>
        <v>1</v>
      </c>
      <c r="AK884" s="77">
        <f>IF(F884&gt;Variables!$G$8,0,1)</f>
        <v>0</v>
      </c>
      <c r="AL884" s="77">
        <f>IF(G884&gt;Variables!$G$9,0,1)</f>
        <v>1</v>
      </c>
      <c r="AM884" s="77">
        <f>IF(AND(K884&gt;Variables!$G$10,K884&lt;Variables!$G$11),0,1)</f>
        <v>1</v>
      </c>
      <c r="AN884" s="77">
        <f>IF(H884&lt;Variables!$G$13,1,0)</f>
        <v>1</v>
      </c>
      <c r="AO884" s="77">
        <f>IF(R884&lt;Variables!$G$12,0,1)</f>
        <v>1</v>
      </c>
      <c r="AP884" s="78">
        <f t="shared" si="27"/>
        <v>1</v>
      </c>
      <c r="AQ884" s="77">
        <f>IF(V884&lt;Variables!$G$15,1,0)</f>
        <v>1</v>
      </c>
      <c r="AR884">
        <v>0</v>
      </c>
      <c r="AS884">
        <v>0</v>
      </c>
      <c r="AT884">
        <v>1</v>
      </c>
      <c r="AU884">
        <v>0</v>
      </c>
      <c r="BA884">
        <v>-2.25</v>
      </c>
    </row>
    <row r="885" spans="3:53" x14ac:dyDescent="0.25">
      <c r="C885" t="s">
        <v>264</v>
      </c>
      <c r="D885" t="s">
        <v>182</v>
      </c>
      <c r="E885">
        <v>28.89</v>
      </c>
      <c r="F885">
        <v>7.1</v>
      </c>
      <c r="G885">
        <v>1.41</v>
      </c>
      <c r="H885">
        <v>-99999</v>
      </c>
      <c r="I885">
        <v>5.2160000000000002</v>
      </c>
      <c r="J885" t="s">
        <v>75</v>
      </c>
      <c r="K885">
        <v>54.84</v>
      </c>
      <c r="L885">
        <v>28.740363636363639</v>
      </c>
      <c r="M885">
        <v>0.20750037957386919</v>
      </c>
      <c r="N885">
        <v>28.719366666666659</v>
      </c>
      <c r="O885">
        <v>0.28076292304497819</v>
      </c>
      <c r="P885">
        <v>180415</v>
      </c>
      <c r="Q885">
        <v>193031</v>
      </c>
      <c r="R885">
        <v>0.93</v>
      </c>
      <c r="S885">
        <v>20.751999999999999</v>
      </c>
      <c r="T885">
        <v>7.0860000000000003</v>
      </c>
      <c r="U885">
        <v>12.864000000000001</v>
      </c>
      <c r="V885">
        <v>2.408846966425426</v>
      </c>
      <c r="AC885">
        <v>28.95</v>
      </c>
      <c r="AD885">
        <v>28.58</v>
      </c>
      <c r="AH885" s="77">
        <f>IF(AND(M885&lt;Variables!$G$6,M885&gt;Variables!$G$5),0,1)</f>
        <v>1</v>
      </c>
      <c r="AI885" s="77">
        <f t="shared" si="26"/>
        <v>0</v>
      </c>
      <c r="AJ885" s="77">
        <f>IF(I885&gt;Variables!$G$7,0,1)</f>
        <v>1</v>
      </c>
      <c r="AK885" s="77">
        <f>IF(F885&gt;Variables!$G$8,0,1)</f>
        <v>1</v>
      </c>
      <c r="AL885" s="77">
        <f>IF(G885&gt;Variables!$G$9,0,1)</f>
        <v>1</v>
      </c>
      <c r="AM885" s="77">
        <f>IF(AND(K885&gt;Variables!$G$10,K885&lt;Variables!$G$11),0,1)</f>
        <v>1</v>
      </c>
      <c r="AN885" s="77">
        <f>IF(H885&lt;Variables!$G$13,1,0)</f>
        <v>1</v>
      </c>
      <c r="AO885" s="77">
        <f>IF(R885&lt;Variables!$G$12,0,1)</f>
        <v>0</v>
      </c>
      <c r="AP885" s="78">
        <f t="shared" si="27"/>
        <v>1</v>
      </c>
      <c r="AQ885" s="77">
        <f>IF(V885&lt;Variables!$G$15,1,0)</f>
        <v>1</v>
      </c>
      <c r="AR885">
        <v>0</v>
      </c>
      <c r="AS885">
        <v>0</v>
      </c>
      <c r="AT885">
        <v>0</v>
      </c>
      <c r="AU885">
        <v>1</v>
      </c>
      <c r="BA885">
        <v>-0.87</v>
      </c>
    </row>
    <row r="886" spans="3:53" x14ac:dyDescent="0.25">
      <c r="C886" t="s">
        <v>264</v>
      </c>
      <c r="D886" t="s">
        <v>219</v>
      </c>
      <c r="E886">
        <v>2.81</v>
      </c>
      <c r="F886">
        <v>23.76</v>
      </c>
      <c r="G886">
        <v>17.8</v>
      </c>
      <c r="H886">
        <v>417.61</v>
      </c>
      <c r="I886">
        <v>0.98399999999999999</v>
      </c>
      <c r="J886" t="s">
        <v>75</v>
      </c>
      <c r="K886">
        <v>69.03</v>
      </c>
      <c r="L886">
        <v>2.69523</v>
      </c>
      <c r="M886">
        <v>3.1451861251173119</v>
      </c>
      <c r="N886">
        <v>2.6634180000000001</v>
      </c>
      <c r="O886">
        <v>4.3771574720903814</v>
      </c>
      <c r="P886">
        <v>34780000</v>
      </c>
      <c r="Q886">
        <v>1300000</v>
      </c>
      <c r="R886">
        <v>26.75</v>
      </c>
      <c r="S886">
        <v>20.751999999999999</v>
      </c>
      <c r="T886">
        <v>7.0860000000000003</v>
      </c>
      <c r="U886">
        <v>12.864000000000001</v>
      </c>
      <c r="V886">
        <v>2.309520808763633</v>
      </c>
      <c r="AC886">
        <v>3.02</v>
      </c>
      <c r="AD886">
        <v>2.63</v>
      </c>
      <c r="AH886" s="77">
        <f>IF(AND(M886&lt;Variables!$G$6,M886&gt;Variables!$G$5),0,1)</f>
        <v>1</v>
      </c>
      <c r="AI886" s="77">
        <f t="shared" si="26"/>
        <v>0</v>
      </c>
      <c r="AJ886" s="77">
        <f>IF(I886&gt;Variables!$G$7,0,1)</f>
        <v>1</v>
      </c>
      <c r="AK886" s="77">
        <f>IF(F886&gt;Variables!$G$8,0,1)</f>
        <v>0</v>
      </c>
      <c r="AL886" s="77">
        <f>IF(G886&gt;Variables!$G$9,0,1)</f>
        <v>0</v>
      </c>
      <c r="AM886" s="77">
        <f>IF(AND(K886&gt;Variables!$G$10,K886&lt;Variables!$G$11),0,1)</f>
        <v>0</v>
      </c>
      <c r="AN886" s="77">
        <f>IF(H886&lt;Variables!$G$13,1,0)</f>
        <v>1</v>
      </c>
      <c r="AO886" s="77">
        <f>IF(R886&lt;Variables!$G$12,0,1)</f>
        <v>1</v>
      </c>
      <c r="AP886" s="78">
        <f t="shared" si="27"/>
        <v>1</v>
      </c>
      <c r="AQ886" s="77">
        <f>IF(V886&lt;Variables!$G$15,1,0)</f>
        <v>1</v>
      </c>
      <c r="AR886">
        <v>0</v>
      </c>
      <c r="AS886">
        <v>0</v>
      </c>
      <c r="AT886">
        <v>1</v>
      </c>
      <c r="AU886">
        <v>0</v>
      </c>
      <c r="BA886">
        <v>-2.25</v>
      </c>
    </row>
    <row r="887" spans="3:53" x14ac:dyDescent="0.25">
      <c r="C887" t="s">
        <v>264</v>
      </c>
      <c r="D887" t="s">
        <v>200</v>
      </c>
      <c r="E887">
        <v>17.55</v>
      </c>
      <c r="F887">
        <v>20.37</v>
      </c>
      <c r="G887">
        <v>17</v>
      </c>
      <c r="H887">
        <v>306.89</v>
      </c>
      <c r="I887">
        <v>0</v>
      </c>
      <c r="J887" t="s">
        <v>75</v>
      </c>
      <c r="K887">
        <v>44.51</v>
      </c>
      <c r="L887">
        <v>17.988126315789479</v>
      </c>
      <c r="M887">
        <v>-2.4356417566675632</v>
      </c>
      <c r="N887">
        <v>17.964488888888891</v>
      </c>
      <c r="O887">
        <v>-2.307267918684007</v>
      </c>
      <c r="P887">
        <v>1780000</v>
      </c>
      <c r="Q887">
        <v>6440</v>
      </c>
      <c r="R887">
        <v>276.39999999999998</v>
      </c>
      <c r="S887">
        <v>20.751999999999999</v>
      </c>
      <c r="T887">
        <v>7.0860000000000003</v>
      </c>
      <c r="U887">
        <v>12.864000000000001</v>
      </c>
      <c r="V887">
        <v>2.3348328933443812</v>
      </c>
      <c r="AC887">
        <v>17.949300000000001</v>
      </c>
      <c r="AD887">
        <v>11.77</v>
      </c>
      <c r="AH887" s="77">
        <f>IF(AND(M887&lt;Variables!$G$6,M887&gt;Variables!$G$5),0,1)</f>
        <v>0</v>
      </c>
      <c r="AI887" s="77">
        <f t="shared" si="26"/>
        <v>0</v>
      </c>
      <c r="AJ887" s="77">
        <f>IF(I887&gt;Variables!$G$7,0,1)</f>
        <v>1</v>
      </c>
      <c r="AK887" s="77">
        <f>IF(F887&gt;Variables!$G$8,0,1)</f>
        <v>0</v>
      </c>
      <c r="AL887" s="77">
        <f>IF(G887&gt;Variables!$G$9,0,1)</f>
        <v>0</v>
      </c>
      <c r="AM887" s="77">
        <f>IF(AND(K887&gt;Variables!$G$10,K887&lt;Variables!$G$11),0,1)</f>
        <v>1</v>
      </c>
      <c r="AN887" s="77">
        <f>IF(H887&lt;Variables!$G$13,1,0)</f>
        <v>1</v>
      </c>
      <c r="AO887" s="77">
        <f>IF(R887&lt;Variables!$G$12,0,1)</f>
        <v>1</v>
      </c>
      <c r="AP887" s="78">
        <f t="shared" si="27"/>
        <v>1</v>
      </c>
      <c r="AQ887" s="77">
        <f>IF(V887&lt;Variables!$G$15,1,0)</f>
        <v>1</v>
      </c>
      <c r="AR887">
        <v>0</v>
      </c>
      <c r="AS887">
        <v>0</v>
      </c>
      <c r="AT887">
        <v>1</v>
      </c>
      <c r="AU887">
        <v>0</v>
      </c>
      <c r="BA887">
        <v>-2.25</v>
      </c>
    </row>
    <row r="888" spans="3:53" x14ac:dyDescent="0.25">
      <c r="C888" t="s">
        <v>264</v>
      </c>
      <c r="D888" t="s">
        <v>122</v>
      </c>
      <c r="E888">
        <v>5.03</v>
      </c>
      <c r="F888">
        <v>16.32</v>
      </c>
      <c r="G888">
        <v>13.12</v>
      </c>
      <c r="H888">
        <v>99.97</v>
      </c>
      <c r="I888">
        <v>-8.3719999999999999</v>
      </c>
      <c r="J888" t="s">
        <v>75</v>
      </c>
      <c r="K888">
        <v>43.01</v>
      </c>
      <c r="L888">
        <v>5.0221210526315776</v>
      </c>
      <c r="M888">
        <v>-0.44047231039935031</v>
      </c>
      <c r="N888">
        <v>5.1264653061224488</v>
      </c>
      <c r="O888">
        <v>-2.4669104065019898</v>
      </c>
      <c r="P888">
        <v>2880000</v>
      </c>
      <c r="Q888">
        <v>221480</v>
      </c>
      <c r="R888">
        <v>13</v>
      </c>
      <c r="S888">
        <v>20.751999999999999</v>
      </c>
      <c r="T888">
        <v>7.0860000000000003</v>
      </c>
      <c r="U888">
        <v>12.864000000000001</v>
      </c>
      <c r="V888">
        <v>2.297144012683674</v>
      </c>
      <c r="AC888">
        <v>5.34</v>
      </c>
      <c r="AD888">
        <v>4.87</v>
      </c>
      <c r="AH888" s="77">
        <f>IF(AND(M888&lt;Variables!$G$6,M888&gt;Variables!$G$5),0,1)</f>
        <v>1</v>
      </c>
      <c r="AI888" s="77">
        <f t="shared" si="26"/>
        <v>1</v>
      </c>
      <c r="AJ888" s="77">
        <f>IF(I888&gt;Variables!$G$7,0,1)</f>
        <v>1</v>
      </c>
      <c r="AK888" s="77">
        <f>IF(F888&gt;Variables!$G$8,0,1)</f>
        <v>0</v>
      </c>
      <c r="AL888" s="77">
        <f>IF(G888&gt;Variables!$G$9,0,1)</f>
        <v>0</v>
      </c>
      <c r="AM888" s="77">
        <f>IF(AND(K888&gt;Variables!$G$10,K888&lt;Variables!$G$11),0,1)</f>
        <v>1</v>
      </c>
      <c r="AN888" s="77">
        <f>IF(H888&lt;Variables!$G$13,1,0)</f>
        <v>1</v>
      </c>
      <c r="AO888" s="77">
        <f>IF(R888&lt;Variables!$G$12,0,1)</f>
        <v>1</v>
      </c>
      <c r="AP888" s="78">
        <f t="shared" si="27"/>
        <v>1</v>
      </c>
      <c r="AQ888" s="77">
        <f>IF(V888&lt;Variables!$G$15,1,0)</f>
        <v>1</v>
      </c>
      <c r="AR888">
        <v>0</v>
      </c>
      <c r="AS888">
        <v>0</v>
      </c>
      <c r="AT888">
        <v>1</v>
      </c>
      <c r="AU888">
        <v>0</v>
      </c>
      <c r="BA888">
        <v>-2.25</v>
      </c>
    </row>
    <row r="889" spans="3:53" x14ac:dyDescent="0.25">
      <c r="C889" t="s">
        <v>264</v>
      </c>
      <c r="D889" t="s">
        <v>174</v>
      </c>
      <c r="E889">
        <v>30.37</v>
      </c>
      <c r="F889">
        <v>12.8</v>
      </c>
      <c r="G889">
        <v>11.89</v>
      </c>
      <c r="H889">
        <v>404.55</v>
      </c>
      <c r="I889">
        <v>123.09399999999999</v>
      </c>
      <c r="J889" t="s">
        <v>75</v>
      </c>
      <c r="K889">
        <v>69.319999999999993</v>
      </c>
      <c r="L889">
        <v>29.621788235294119</v>
      </c>
      <c r="M889">
        <v>1.68190981836899</v>
      </c>
      <c r="N889">
        <v>29.716191111111112</v>
      </c>
      <c r="O889">
        <v>1.3588850851679499</v>
      </c>
      <c r="P889">
        <v>451203</v>
      </c>
      <c r="Q889">
        <v>701001</v>
      </c>
      <c r="R889">
        <v>0.64</v>
      </c>
      <c r="S889">
        <v>20.751999999999999</v>
      </c>
      <c r="T889">
        <v>7.0860000000000003</v>
      </c>
      <c r="U889">
        <v>12.864000000000001</v>
      </c>
      <c r="V889">
        <v>2.4295814353911189</v>
      </c>
      <c r="AC889">
        <v>30.966000000000001</v>
      </c>
      <c r="AD889">
        <v>27.67</v>
      </c>
      <c r="AH889" s="77">
        <f>IF(AND(M889&lt;Variables!$G$6,M889&gt;Variables!$G$5),0,1)</f>
        <v>1</v>
      </c>
      <c r="AI889" s="77">
        <f t="shared" si="26"/>
        <v>1</v>
      </c>
      <c r="AJ889" s="77">
        <f>IF(I889&gt;Variables!$G$7,0,1)</f>
        <v>0</v>
      </c>
      <c r="AK889" s="77">
        <f>IF(F889&gt;Variables!$G$8,0,1)</f>
        <v>0</v>
      </c>
      <c r="AL889" s="77">
        <f>IF(G889&gt;Variables!$G$9,0,1)</f>
        <v>0</v>
      </c>
      <c r="AM889" s="77">
        <f>IF(AND(K889&gt;Variables!$G$10,K889&lt;Variables!$G$11),0,1)</f>
        <v>0</v>
      </c>
      <c r="AN889" s="77">
        <f>IF(H889&lt;Variables!$G$13,1,0)</f>
        <v>1</v>
      </c>
      <c r="AO889" s="77">
        <f>IF(R889&lt;Variables!$G$12,0,1)</f>
        <v>0</v>
      </c>
      <c r="AP889" s="78">
        <f t="shared" si="27"/>
        <v>1</v>
      </c>
      <c r="AQ889" s="77">
        <f>IF(V889&lt;Variables!$G$15,1,0)</f>
        <v>1</v>
      </c>
      <c r="AR889">
        <v>0</v>
      </c>
      <c r="AS889">
        <v>0</v>
      </c>
      <c r="AT889">
        <v>1</v>
      </c>
      <c r="AU889">
        <v>0</v>
      </c>
      <c r="BA889">
        <v>-1.41</v>
      </c>
    </row>
    <row r="890" spans="3:53" x14ac:dyDescent="0.25">
      <c r="C890" t="s">
        <v>264</v>
      </c>
      <c r="D890" t="s">
        <v>129</v>
      </c>
      <c r="E890">
        <v>60.66</v>
      </c>
      <c r="F890">
        <v>10.039999999999999</v>
      </c>
      <c r="G890">
        <v>12.3</v>
      </c>
      <c r="H890">
        <v>23990</v>
      </c>
      <c r="I890">
        <v>83819.532999999996</v>
      </c>
      <c r="J890" t="s">
        <v>75</v>
      </c>
      <c r="K890">
        <v>69.680000000000007</v>
      </c>
      <c r="L890">
        <v>59.734050000000003</v>
      </c>
      <c r="M890">
        <v>1.516471761080981</v>
      </c>
      <c r="N890">
        <v>59.472839999999998</v>
      </c>
      <c r="O890">
        <v>1.9623411291608059</v>
      </c>
      <c r="P890">
        <v>174501000</v>
      </c>
      <c r="Q890">
        <v>146893000</v>
      </c>
      <c r="R890">
        <v>1.19</v>
      </c>
      <c r="S890">
        <v>20.751999999999999</v>
      </c>
      <c r="T890">
        <v>7.0860000000000003</v>
      </c>
      <c r="U890">
        <v>12.864000000000001</v>
      </c>
      <c r="V890">
        <v>2.4452665878345781</v>
      </c>
      <c r="AC890">
        <v>63.83</v>
      </c>
      <c r="AD890">
        <v>59.21</v>
      </c>
      <c r="AH890" s="77">
        <f>IF(AND(M890&lt;Variables!$G$6,M890&gt;Variables!$G$5),0,1)</f>
        <v>1</v>
      </c>
      <c r="AI890" s="77">
        <f t="shared" si="26"/>
        <v>0</v>
      </c>
      <c r="AJ890" s="77">
        <f>IF(I890&gt;Variables!$G$7,0,1)</f>
        <v>0</v>
      </c>
      <c r="AK890" s="77">
        <f>IF(F890&gt;Variables!$G$8,0,1)</f>
        <v>0</v>
      </c>
      <c r="AL890" s="77">
        <f>IF(G890&gt;Variables!$G$9,0,1)</f>
        <v>0</v>
      </c>
      <c r="AM890" s="77">
        <f>IF(AND(K890&gt;Variables!$G$10,K890&lt;Variables!$G$11),0,1)</f>
        <v>0</v>
      </c>
      <c r="AN890" s="77">
        <f>IF(H890&lt;Variables!$G$13,1,0)</f>
        <v>0</v>
      </c>
      <c r="AO890" s="77">
        <f>IF(R890&lt;Variables!$G$12,0,1)</f>
        <v>0</v>
      </c>
      <c r="AP890" s="78">
        <f t="shared" si="27"/>
        <v>1</v>
      </c>
      <c r="AQ890" s="77">
        <f>IF(V890&lt;Variables!$G$15,1,0)</f>
        <v>1</v>
      </c>
      <c r="AR890">
        <v>1</v>
      </c>
      <c r="AS890">
        <v>0</v>
      </c>
      <c r="AT890">
        <v>0</v>
      </c>
      <c r="AU890">
        <v>0</v>
      </c>
      <c r="BA890">
        <v>1.1100000000000001</v>
      </c>
    </row>
    <row r="891" spans="3:53" x14ac:dyDescent="0.25">
      <c r="C891" t="s">
        <v>264</v>
      </c>
      <c r="D891" t="s">
        <v>151</v>
      </c>
      <c r="E891">
        <v>127.38</v>
      </c>
      <c r="F891">
        <v>8.91</v>
      </c>
      <c r="G891">
        <v>10.92</v>
      </c>
      <c r="H891">
        <v>8109.9999999999991</v>
      </c>
      <c r="I891">
        <v>-41.680999999999997</v>
      </c>
      <c r="J891" t="s">
        <v>75</v>
      </c>
      <c r="K891">
        <v>45.53</v>
      </c>
      <c r="L891">
        <v>127.349755</v>
      </c>
      <c r="M891">
        <v>-0.32175562489303888</v>
      </c>
      <c r="N891">
        <v>127.4975183673469</v>
      </c>
      <c r="O891">
        <v>-0.43727781880475752</v>
      </c>
      <c r="P891">
        <v>1260000</v>
      </c>
      <c r="Q891">
        <v>898929</v>
      </c>
      <c r="R891">
        <v>1.4</v>
      </c>
      <c r="S891">
        <v>20.751999999999999</v>
      </c>
      <c r="T891">
        <v>7.0860000000000003</v>
      </c>
      <c r="U891">
        <v>12.864000000000001</v>
      </c>
      <c r="V891">
        <v>2.3249027870534502</v>
      </c>
      <c r="AC891">
        <v>131.84</v>
      </c>
      <c r="AD891">
        <v>126.8609</v>
      </c>
      <c r="AH891" s="77">
        <f>IF(AND(M891&lt;Variables!$G$6,M891&gt;Variables!$G$5),0,1)</f>
        <v>1</v>
      </c>
      <c r="AI891" s="77">
        <f t="shared" si="26"/>
        <v>1</v>
      </c>
      <c r="AJ891" s="77">
        <f>IF(I891&gt;Variables!$G$7,0,1)</f>
        <v>1</v>
      </c>
      <c r="AK891" s="77">
        <f>IF(F891&gt;Variables!$G$8,0,1)</f>
        <v>1</v>
      </c>
      <c r="AL891" s="77">
        <f>IF(G891&gt;Variables!$G$9,0,1)</f>
        <v>0</v>
      </c>
      <c r="AM891" s="77">
        <f>IF(AND(K891&gt;Variables!$G$10,K891&lt;Variables!$G$11),0,1)</f>
        <v>1</v>
      </c>
      <c r="AN891" s="77">
        <f>IF(H891&lt;Variables!$G$13,1,0)</f>
        <v>0</v>
      </c>
      <c r="AO891" s="77">
        <f>IF(R891&lt;Variables!$G$12,0,1)</f>
        <v>0</v>
      </c>
      <c r="AP891" s="78">
        <f t="shared" si="27"/>
        <v>1</v>
      </c>
      <c r="AQ891" s="77">
        <f>IF(V891&lt;Variables!$G$15,1,0)</f>
        <v>1</v>
      </c>
      <c r="AR891">
        <v>1</v>
      </c>
      <c r="AS891">
        <v>0</v>
      </c>
      <c r="AT891">
        <v>0</v>
      </c>
      <c r="AU891">
        <v>0</v>
      </c>
      <c r="BA891">
        <v>1.0900000000000001</v>
      </c>
    </row>
    <row r="892" spans="3:53" x14ac:dyDescent="0.25">
      <c r="C892" t="s">
        <v>264</v>
      </c>
      <c r="D892" t="s">
        <v>83</v>
      </c>
      <c r="E892">
        <v>30.85</v>
      </c>
      <c r="F892">
        <v>8.31</v>
      </c>
      <c r="G892">
        <v>7.29</v>
      </c>
      <c r="H892">
        <v>24680</v>
      </c>
      <c r="I892">
        <v>1.4259999999999999</v>
      </c>
      <c r="J892" t="s">
        <v>75</v>
      </c>
      <c r="K892">
        <v>60.92</v>
      </c>
      <c r="L892">
        <v>30.702100000000002</v>
      </c>
      <c r="M892">
        <v>0.1885864484839801</v>
      </c>
      <c r="N892">
        <v>30.583179999999999</v>
      </c>
      <c r="O892">
        <v>0.57816093682867287</v>
      </c>
      <c r="P892">
        <v>17641000</v>
      </c>
      <c r="Q892">
        <v>13870000</v>
      </c>
      <c r="R892">
        <v>1.27</v>
      </c>
      <c r="S892">
        <v>20.751999999999999</v>
      </c>
      <c r="T892">
        <v>7.0860000000000003</v>
      </c>
      <c r="U892">
        <v>12.864000000000001</v>
      </c>
      <c r="V892">
        <v>2.4692805090570351</v>
      </c>
      <c r="AC892">
        <v>31</v>
      </c>
      <c r="AD892">
        <v>30.58</v>
      </c>
      <c r="AH892" s="77">
        <f>IF(AND(M892&lt;Variables!$G$6,M892&gt;Variables!$G$5),0,1)</f>
        <v>1</v>
      </c>
      <c r="AI892" s="77">
        <f t="shared" si="26"/>
        <v>0</v>
      </c>
      <c r="AJ892" s="77">
        <f>IF(I892&gt;Variables!$G$7,0,1)</f>
        <v>1</v>
      </c>
      <c r="AK892" s="77">
        <f>IF(F892&gt;Variables!$G$8,0,1)</f>
        <v>1</v>
      </c>
      <c r="AL892" s="77">
        <f>IF(G892&gt;Variables!$G$9,0,1)</f>
        <v>1</v>
      </c>
      <c r="AM892" s="77">
        <f>IF(AND(K892&gt;Variables!$G$10,K892&lt;Variables!$G$11),0,1)</f>
        <v>1</v>
      </c>
      <c r="AN892" s="77">
        <f>IF(H892&lt;Variables!$G$13,1,0)</f>
        <v>0</v>
      </c>
      <c r="AO892" s="77">
        <f>IF(R892&lt;Variables!$G$12,0,1)</f>
        <v>0</v>
      </c>
      <c r="AP892" s="78">
        <f t="shared" si="27"/>
        <v>1</v>
      </c>
      <c r="AQ892" s="77">
        <f>IF(V892&lt;Variables!$G$15,1,0)</f>
        <v>1</v>
      </c>
      <c r="AR892">
        <v>0</v>
      </c>
      <c r="AS892">
        <v>0</v>
      </c>
      <c r="AT892">
        <v>0</v>
      </c>
      <c r="AU892">
        <v>1</v>
      </c>
      <c r="BA892">
        <v>-0.56999999999999995</v>
      </c>
    </row>
    <row r="893" spans="3:53" x14ac:dyDescent="0.25">
      <c r="C893" t="s">
        <v>264</v>
      </c>
      <c r="D893" t="s">
        <v>125</v>
      </c>
      <c r="E893">
        <v>178.6</v>
      </c>
      <c r="F893">
        <v>6.97</v>
      </c>
      <c r="G893">
        <v>7.19</v>
      </c>
      <c r="H893">
        <v>11140</v>
      </c>
      <c r="I893">
        <v>0.06</v>
      </c>
      <c r="J893" t="s">
        <v>75</v>
      </c>
      <c r="K893">
        <v>58.56</v>
      </c>
      <c r="L893">
        <v>177.53750500000001</v>
      </c>
      <c r="M893">
        <v>0.15348587894147811</v>
      </c>
      <c r="N893">
        <v>176.81356600000001</v>
      </c>
      <c r="O893">
        <v>0.56355064972787328</v>
      </c>
      <c r="P893">
        <v>508456</v>
      </c>
      <c r="Q893">
        <v>663253</v>
      </c>
      <c r="R893">
        <v>0.77</v>
      </c>
      <c r="S893">
        <v>20.751999999999999</v>
      </c>
      <c r="T893">
        <v>7.0860000000000003</v>
      </c>
      <c r="U893">
        <v>12.864000000000001</v>
      </c>
      <c r="V893">
        <v>2.4478965997581632</v>
      </c>
      <c r="AC893">
        <v>180.74</v>
      </c>
      <c r="AD893">
        <v>177.68</v>
      </c>
      <c r="AH893" s="77">
        <f>IF(AND(M893&lt;Variables!$G$6,M893&gt;Variables!$G$5),0,1)</f>
        <v>1</v>
      </c>
      <c r="AI893" s="77">
        <f t="shared" si="26"/>
        <v>0</v>
      </c>
      <c r="AJ893" s="77">
        <f>IF(I893&gt;Variables!$G$7,0,1)</f>
        <v>1</v>
      </c>
      <c r="AK893" s="77">
        <f>IF(F893&gt;Variables!$G$8,0,1)</f>
        <v>1</v>
      </c>
      <c r="AL893" s="77">
        <f>IF(G893&gt;Variables!$G$9,0,1)</f>
        <v>1</v>
      </c>
      <c r="AM893" s="77">
        <f>IF(AND(K893&gt;Variables!$G$10,K893&lt;Variables!$G$11),0,1)</f>
        <v>1</v>
      </c>
      <c r="AN893" s="77">
        <f>IF(H893&lt;Variables!$G$13,1,0)</f>
        <v>0</v>
      </c>
      <c r="AO893" s="77">
        <f>IF(R893&lt;Variables!$G$12,0,1)</f>
        <v>0</v>
      </c>
      <c r="AP893" s="78">
        <f t="shared" si="27"/>
        <v>1</v>
      </c>
      <c r="AQ893" s="77">
        <f>IF(V893&lt;Variables!$G$15,1,0)</f>
        <v>1</v>
      </c>
      <c r="AR893">
        <v>1</v>
      </c>
      <c r="AS893">
        <v>0</v>
      </c>
      <c r="AT893">
        <v>0</v>
      </c>
      <c r="AU893">
        <v>0</v>
      </c>
      <c r="BA893">
        <v>0.9</v>
      </c>
    </row>
    <row r="894" spans="3:53" x14ac:dyDescent="0.25">
      <c r="C894" t="s">
        <v>264</v>
      </c>
      <c r="D894" t="s">
        <v>166</v>
      </c>
      <c r="E894">
        <v>53.69</v>
      </c>
      <c r="F894">
        <v>8.14</v>
      </c>
      <c r="G894">
        <v>8.17</v>
      </c>
      <c r="H894">
        <v>8010</v>
      </c>
      <c r="I894">
        <v>198.77</v>
      </c>
      <c r="J894" t="s">
        <v>75</v>
      </c>
      <c r="K894">
        <v>64.59</v>
      </c>
      <c r="L894">
        <v>53.233735000000003</v>
      </c>
      <c r="M894">
        <v>0.50018094728840101</v>
      </c>
      <c r="N894">
        <v>53.180954</v>
      </c>
      <c r="O894">
        <v>0.59992530408536893</v>
      </c>
      <c r="P894">
        <v>2708000</v>
      </c>
      <c r="Q894">
        <v>1484000</v>
      </c>
      <c r="R894">
        <v>1.82</v>
      </c>
      <c r="S894">
        <v>20.751999999999999</v>
      </c>
      <c r="T894">
        <v>7.0860000000000003</v>
      </c>
      <c r="U894">
        <v>12.864000000000001</v>
      </c>
      <c r="V894">
        <v>2.484072110990033</v>
      </c>
      <c r="AC894">
        <v>54.38</v>
      </c>
      <c r="AD894">
        <v>53.310600000000001</v>
      </c>
      <c r="AH894" s="77">
        <f>IF(AND(M894&lt;Variables!$G$6,M894&gt;Variables!$G$5),0,1)</f>
        <v>1</v>
      </c>
      <c r="AI894" s="77">
        <f t="shared" si="26"/>
        <v>0</v>
      </c>
      <c r="AJ894" s="77">
        <f>IF(I894&gt;Variables!$G$7,0,1)</f>
        <v>0</v>
      </c>
      <c r="AK894" s="77">
        <f>IF(F894&gt;Variables!$G$8,0,1)</f>
        <v>1</v>
      </c>
      <c r="AL894" s="77">
        <f>IF(G894&gt;Variables!$G$9,0,1)</f>
        <v>1</v>
      </c>
      <c r="AM894" s="77">
        <f>IF(AND(K894&gt;Variables!$G$10,K894&lt;Variables!$G$11),0,1)</f>
        <v>0</v>
      </c>
      <c r="AN894" s="77">
        <f>IF(H894&lt;Variables!$G$13,1,0)</f>
        <v>0</v>
      </c>
      <c r="AO894" s="77">
        <f>IF(R894&lt;Variables!$G$12,0,1)</f>
        <v>0</v>
      </c>
      <c r="AP894" s="78">
        <f t="shared" si="27"/>
        <v>1</v>
      </c>
      <c r="AQ894" s="77">
        <f>IF(V894&lt;Variables!$G$15,1,0)</f>
        <v>1</v>
      </c>
      <c r="AR894">
        <v>0</v>
      </c>
      <c r="AS894">
        <v>0</v>
      </c>
      <c r="AT894">
        <v>0</v>
      </c>
      <c r="AU894">
        <v>1</v>
      </c>
      <c r="BA894">
        <v>-0.27</v>
      </c>
    </row>
    <row r="895" spans="3:53" x14ac:dyDescent="0.25">
      <c r="C895" t="s">
        <v>264</v>
      </c>
      <c r="D895" t="s">
        <v>221</v>
      </c>
      <c r="E895">
        <v>8.32</v>
      </c>
      <c r="F895">
        <v>10.33</v>
      </c>
      <c r="G895">
        <v>1.1000000000000001</v>
      </c>
      <c r="H895">
        <v>-99999</v>
      </c>
      <c r="I895">
        <v>0.89500000000000002</v>
      </c>
      <c r="J895" t="s">
        <v>75</v>
      </c>
      <c r="K895">
        <v>47.9</v>
      </c>
      <c r="L895">
        <v>8.3072499999999998</v>
      </c>
      <c r="M895">
        <v>-8.7273165006459305E-2</v>
      </c>
      <c r="N895">
        <v>8.3130769230769221</v>
      </c>
      <c r="O895">
        <v>-0.1573054501711656</v>
      </c>
      <c r="P895">
        <v>62061</v>
      </c>
      <c r="Q895">
        <v>327629</v>
      </c>
      <c r="R895">
        <v>0.19</v>
      </c>
      <c r="S895">
        <v>20.751999999999999</v>
      </c>
      <c r="T895">
        <v>7.0860000000000003</v>
      </c>
      <c r="U895">
        <v>12.864000000000001</v>
      </c>
      <c r="V895">
        <v>2.3469838079990368</v>
      </c>
      <c r="AC895">
        <v>8.33</v>
      </c>
      <c r="AD895">
        <v>8.26</v>
      </c>
      <c r="AH895" s="77">
        <f>IF(AND(M895&lt;Variables!$G$6,M895&gt;Variables!$G$5),0,1)</f>
        <v>1</v>
      </c>
      <c r="AI895" s="77">
        <f t="shared" si="26"/>
        <v>1</v>
      </c>
      <c r="AJ895" s="77">
        <f>IF(I895&gt;Variables!$G$7,0,1)</f>
        <v>1</v>
      </c>
      <c r="AK895" s="77">
        <f>IF(F895&gt;Variables!$G$8,0,1)</f>
        <v>0</v>
      </c>
      <c r="AL895" s="77">
        <f>IF(G895&gt;Variables!$G$9,0,1)</f>
        <v>1</v>
      </c>
      <c r="AM895" s="77">
        <f>IF(AND(K895&gt;Variables!$G$10,K895&lt;Variables!$G$11),0,1)</f>
        <v>1</v>
      </c>
      <c r="AN895" s="77">
        <f>IF(H895&lt;Variables!$G$13,1,0)</f>
        <v>1</v>
      </c>
      <c r="AO895" s="77">
        <f>IF(R895&lt;Variables!$G$12,0,1)</f>
        <v>0</v>
      </c>
      <c r="AP895" s="78">
        <f t="shared" si="27"/>
        <v>1</v>
      </c>
      <c r="AQ895" s="77">
        <f>IF(V895&lt;Variables!$G$15,1,0)</f>
        <v>1</v>
      </c>
      <c r="AR895">
        <v>0</v>
      </c>
      <c r="AS895">
        <v>0</v>
      </c>
      <c r="AT895">
        <v>0</v>
      </c>
      <c r="AU895">
        <v>0</v>
      </c>
      <c r="BA895">
        <v>0</v>
      </c>
    </row>
    <row r="896" spans="3:53" x14ac:dyDescent="0.25">
      <c r="C896" t="s">
        <v>264</v>
      </c>
      <c r="D896" t="s">
        <v>175</v>
      </c>
      <c r="E896">
        <v>57.75</v>
      </c>
      <c r="F896">
        <v>7.82</v>
      </c>
      <c r="G896">
        <v>0.71</v>
      </c>
      <c r="H896">
        <v>-99999</v>
      </c>
      <c r="I896">
        <v>5.6619999999999999</v>
      </c>
      <c r="J896" t="s">
        <v>75</v>
      </c>
      <c r="K896">
        <v>49.68</v>
      </c>
      <c r="L896">
        <v>57.552183333333353</v>
      </c>
      <c r="M896">
        <v>3.9645179983018378E-2</v>
      </c>
      <c r="N896">
        <v>57.537883333333333</v>
      </c>
      <c r="O896">
        <v>6.4508224001988676E-2</v>
      </c>
      <c r="P896">
        <v>209045</v>
      </c>
      <c r="Q896">
        <v>208562</v>
      </c>
      <c r="R896">
        <v>1</v>
      </c>
      <c r="S896">
        <v>20.751999999999999</v>
      </c>
      <c r="T896">
        <v>7.0860000000000003</v>
      </c>
      <c r="U896">
        <v>12.864000000000001</v>
      </c>
      <c r="V896">
        <v>2.3626906638099738</v>
      </c>
      <c r="AC896">
        <v>57.92</v>
      </c>
      <c r="AD896">
        <v>57.56</v>
      </c>
      <c r="AH896" s="77">
        <f>IF(AND(M896&lt;Variables!$G$6,M896&gt;Variables!$G$5),0,1)</f>
        <v>1</v>
      </c>
      <c r="AI896" s="77">
        <f t="shared" si="26"/>
        <v>0</v>
      </c>
      <c r="AJ896" s="77">
        <f>IF(I896&gt;Variables!$G$7,0,1)</f>
        <v>1</v>
      </c>
      <c r="AK896" s="77">
        <f>IF(F896&gt;Variables!$G$8,0,1)</f>
        <v>1</v>
      </c>
      <c r="AL896" s="77">
        <f>IF(G896&gt;Variables!$G$9,0,1)</f>
        <v>1</v>
      </c>
      <c r="AM896" s="77">
        <f>IF(AND(K896&gt;Variables!$G$10,K896&lt;Variables!$G$11),0,1)</f>
        <v>1</v>
      </c>
      <c r="AN896" s="77">
        <f>IF(H896&lt;Variables!$G$13,1,0)</f>
        <v>1</v>
      </c>
      <c r="AO896" s="77">
        <f>IF(R896&lt;Variables!$G$12,0,1)</f>
        <v>0</v>
      </c>
      <c r="AP896" s="78">
        <f t="shared" si="27"/>
        <v>1</v>
      </c>
      <c r="AQ896" s="77">
        <f>IF(V896&lt;Variables!$G$15,1,0)</f>
        <v>1</v>
      </c>
      <c r="AR896">
        <v>0</v>
      </c>
      <c r="AS896">
        <v>0</v>
      </c>
      <c r="AT896">
        <v>0</v>
      </c>
      <c r="AU896">
        <v>0</v>
      </c>
      <c r="BA896">
        <v>0</v>
      </c>
    </row>
    <row r="897" spans="3:53" x14ac:dyDescent="0.25">
      <c r="C897" t="s">
        <v>264</v>
      </c>
      <c r="D897" t="s">
        <v>79</v>
      </c>
      <c r="E897">
        <v>51.65</v>
      </c>
      <c r="F897">
        <v>7.71</v>
      </c>
      <c r="G897">
        <v>3.23</v>
      </c>
      <c r="H897">
        <v>9750</v>
      </c>
      <c r="I897">
        <v>-39.664000000000001</v>
      </c>
      <c r="J897" t="s">
        <v>75</v>
      </c>
      <c r="K897">
        <v>57.49</v>
      </c>
      <c r="L897">
        <v>51.337534999999988</v>
      </c>
      <c r="M897">
        <v>0.1411540308665156</v>
      </c>
      <c r="N897">
        <v>51.225476</v>
      </c>
      <c r="O897">
        <v>0.3602192003057153</v>
      </c>
      <c r="P897">
        <v>17052000</v>
      </c>
      <c r="Q897">
        <v>6236000</v>
      </c>
      <c r="R897">
        <v>2.73</v>
      </c>
      <c r="S897">
        <v>20.751999999999999</v>
      </c>
      <c r="T897">
        <v>7.0860000000000003</v>
      </c>
      <c r="U897">
        <v>12.864000000000001</v>
      </c>
      <c r="V897">
        <v>2.437873075417313</v>
      </c>
      <c r="AC897">
        <v>52.55</v>
      </c>
      <c r="AD897">
        <v>51.26</v>
      </c>
      <c r="AH897" s="77">
        <f>IF(AND(M897&lt;Variables!$G$6,M897&gt;Variables!$G$5),0,1)</f>
        <v>1</v>
      </c>
      <c r="AI897" s="77">
        <f t="shared" si="26"/>
        <v>0</v>
      </c>
      <c r="AJ897" s="77">
        <f>IF(I897&gt;Variables!$G$7,0,1)</f>
        <v>1</v>
      </c>
      <c r="AK897" s="77">
        <f>IF(F897&gt;Variables!$G$8,0,1)</f>
        <v>1</v>
      </c>
      <c r="AL897" s="77">
        <f>IF(G897&gt;Variables!$G$9,0,1)</f>
        <v>1</v>
      </c>
      <c r="AM897" s="77">
        <f>IF(AND(K897&gt;Variables!$G$10,K897&lt;Variables!$G$11),0,1)</f>
        <v>1</v>
      </c>
      <c r="AN897" s="77">
        <f>IF(H897&lt;Variables!$G$13,1,0)</f>
        <v>0</v>
      </c>
      <c r="AO897" s="77">
        <f>IF(R897&lt;Variables!$G$12,0,1)</f>
        <v>1</v>
      </c>
      <c r="AP897" s="78">
        <f t="shared" si="27"/>
        <v>1</v>
      </c>
      <c r="AQ897" s="77">
        <f>IF(V897&lt;Variables!$G$15,1,0)</f>
        <v>1</v>
      </c>
      <c r="AR897">
        <v>1</v>
      </c>
      <c r="AS897">
        <v>0</v>
      </c>
      <c r="AT897">
        <v>0</v>
      </c>
      <c r="AU897">
        <v>0</v>
      </c>
      <c r="BA897">
        <v>1.25</v>
      </c>
    </row>
    <row r="898" spans="3:53" x14ac:dyDescent="0.25">
      <c r="C898" t="s">
        <v>264</v>
      </c>
      <c r="D898" t="s">
        <v>231</v>
      </c>
      <c r="E898">
        <v>360.65</v>
      </c>
      <c r="F898">
        <v>7.57</v>
      </c>
      <c r="G898">
        <v>7.34</v>
      </c>
      <c r="H898">
        <v>56250</v>
      </c>
      <c r="I898">
        <v>-6.8230000000000004</v>
      </c>
      <c r="J898" t="s">
        <v>75</v>
      </c>
      <c r="K898">
        <v>63.09</v>
      </c>
      <c r="L898">
        <v>358.34593999999993</v>
      </c>
      <c r="M898">
        <v>0.34635804719877478</v>
      </c>
      <c r="N898">
        <v>357.34879999999998</v>
      </c>
      <c r="O898">
        <v>0.62636281414684503</v>
      </c>
      <c r="P898">
        <v>2117000</v>
      </c>
      <c r="Q898">
        <v>2076000</v>
      </c>
      <c r="R898">
        <v>1.02</v>
      </c>
      <c r="S898">
        <v>20.751999999999999</v>
      </c>
      <c r="T898">
        <v>7.0860000000000003</v>
      </c>
      <c r="U898">
        <v>12.864000000000001</v>
      </c>
      <c r="V898">
        <v>2.4805133988651731</v>
      </c>
      <c r="AC898">
        <v>363</v>
      </c>
      <c r="AD898">
        <v>358.04</v>
      </c>
      <c r="AH898" s="77">
        <f>IF(AND(M898&lt;Variables!$G$6,M898&gt;Variables!$G$5),0,1)</f>
        <v>1</v>
      </c>
      <c r="AI898" s="77">
        <f t="shared" si="26"/>
        <v>0</v>
      </c>
      <c r="AJ898" s="77">
        <f>IF(I898&gt;Variables!$G$7,0,1)</f>
        <v>1</v>
      </c>
      <c r="AK898" s="77">
        <f>IF(F898&gt;Variables!$G$8,0,1)</f>
        <v>1</v>
      </c>
      <c r="AL898" s="77">
        <f>IF(G898&gt;Variables!$G$9,0,1)</f>
        <v>1</v>
      </c>
      <c r="AM898" s="77">
        <f>IF(AND(K898&gt;Variables!$G$10,K898&lt;Variables!$G$11),0,1)</f>
        <v>0</v>
      </c>
      <c r="AN898" s="77">
        <f>IF(H898&lt;Variables!$G$13,1,0)</f>
        <v>0</v>
      </c>
      <c r="AO898" s="77">
        <f>IF(R898&lt;Variables!$G$12,0,1)</f>
        <v>0</v>
      </c>
      <c r="AP898" s="78">
        <f t="shared" si="27"/>
        <v>1</v>
      </c>
      <c r="AQ898" s="77">
        <f>IF(V898&lt;Variables!$G$15,1,0)</f>
        <v>1</v>
      </c>
      <c r="AR898">
        <v>0</v>
      </c>
      <c r="AS898">
        <v>1</v>
      </c>
      <c r="AT898">
        <v>0</v>
      </c>
      <c r="AU898">
        <v>0</v>
      </c>
      <c r="BA898">
        <v>0.27</v>
      </c>
    </row>
    <row r="899" spans="3:53" x14ac:dyDescent="0.25">
      <c r="C899" t="s">
        <v>264</v>
      </c>
      <c r="D899" t="s">
        <v>240</v>
      </c>
      <c r="E899">
        <v>32.53</v>
      </c>
      <c r="F899">
        <v>7.57</v>
      </c>
      <c r="G899">
        <v>8.7899999999999991</v>
      </c>
      <c r="H899">
        <v>6330</v>
      </c>
      <c r="I899">
        <v>-47.511000000000003</v>
      </c>
      <c r="J899" t="s">
        <v>75</v>
      </c>
      <c r="K899">
        <v>67.83</v>
      </c>
      <c r="L899">
        <v>32.228695000000002</v>
      </c>
      <c r="M899">
        <v>0.6246141831060732</v>
      </c>
      <c r="N899">
        <v>32.165184000000004</v>
      </c>
      <c r="O899">
        <v>0.82330012475599745</v>
      </c>
      <c r="P899">
        <v>2438000</v>
      </c>
      <c r="Q899">
        <v>3646000</v>
      </c>
      <c r="R899">
        <v>0.67</v>
      </c>
      <c r="S899">
        <v>20.751999999999999</v>
      </c>
      <c r="T899">
        <v>7.0860000000000003</v>
      </c>
      <c r="U899">
        <v>12.864000000000001</v>
      </c>
      <c r="V899">
        <v>2.503315548123993</v>
      </c>
      <c r="AC899">
        <v>32.808900000000001</v>
      </c>
      <c r="AD899">
        <v>32.22</v>
      </c>
      <c r="AH899" s="77">
        <f>IF(AND(M899&lt;Variables!$G$6,M899&gt;Variables!$G$5),0,1)</f>
        <v>1</v>
      </c>
      <c r="AI899" s="77">
        <f t="shared" ref="AI899:AI962" si="28">IF(L899&gt;N899,0,1)</f>
        <v>0</v>
      </c>
      <c r="AJ899" s="77">
        <f>IF(I899&gt;Variables!$G$7,0,1)</f>
        <v>1</v>
      </c>
      <c r="AK899" s="77">
        <f>IF(F899&gt;Variables!$G$8,0,1)</f>
        <v>1</v>
      </c>
      <c r="AL899" s="77">
        <f>IF(G899&gt;Variables!$G$9,0,1)</f>
        <v>1</v>
      </c>
      <c r="AM899" s="77">
        <f>IF(AND(K899&gt;Variables!$G$10,K899&lt;Variables!$G$11),0,1)</f>
        <v>0</v>
      </c>
      <c r="AN899" s="77">
        <f>IF(H899&lt;Variables!$G$13,1,0)</f>
        <v>0</v>
      </c>
      <c r="AO899" s="77">
        <f>IF(R899&lt;Variables!$G$12,0,1)</f>
        <v>0</v>
      </c>
      <c r="AP899" s="78">
        <f t="shared" ref="AP899:AP962" si="29">IF(J899="Pass", 0,1)</f>
        <v>1</v>
      </c>
      <c r="AQ899" s="77">
        <f>IF(V899&lt;Variables!$G$15,1,0)</f>
        <v>1</v>
      </c>
      <c r="AR899">
        <v>1</v>
      </c>
      <c r="AS899">
        <v>0</v>
      </c>
      <c r="AT899">
        <v>0</v>
      </c>
      <c r="AU899">
        <v>0</v>
      </c>
      <c r="BA899">
        <v>0.84</v>
      </c>
    </row>
    <row r="900" spans="3:53" x14ac:dyDescent="0.25">
      <c r="C900" t="s">
        <v>264</v>
      </c>
      <c r="D900" t="s">
        <v>188</v>
      </c>
      <c r="E900">
        <v>43.99</v>
      </c>
      <c r="F900">
        <v>7.31</v>
      </c>
      <c r="G900">
        <v>6.86</v>
      </c>
      <c r="H900">
        <v>30630</v>
      </c>
      <c r="I900">
        <v>0.186</v>
      </c>
      <c r="J900" t="s">
        <v>75</v>
      </c>
      <c r="K900">
        <v>56.98</v>
      </c>
      <c r="L900">
        <v>43.884720000000002</v>
      </c>
      <c r="M900">
        <v>5.7605471790625723E-2</v>
      </c>
      <c r="N900">
        <v>43.588324000000007</v>
      </c>
      <c r="O900">
        <v>0.73798662228899237</v>
      </c>
      <c r="P900">
        <v>12787000</v>
      </c>
      <c r="Q900">
        <v>14910000</v>
      </c>
      <c r="R900">
        <v>0.86</v>
      </c>
      <c r="S900">
        <v>20.751999999999999</v>
      </c>
      <c r="T900">
        <v>7.0860000000000003</v>
      </c>
      <c r="U900">
        <v>12.864000000000001</v>
      </c>
      <c r="V900">
        <v>2.4366538328077749</v>
      </c>
      <c r="AC900">
        <v>44.4</v>
      </c>
      <c r="AD900">
        <v>43.77</v>
      </c>
      <c r="AH900" s="77">
        <f>IF(AND(M900&lt;Variables!$G$6,M900&gt;Variables!$G$5),0,1)</f>
        <v>1</v>
      </c>
      <c r="AI900" s="77">
        <f t="shared" si="28"/>
        <v>0</v>
      </c>
      <c r="AJ900" s="77">
        <f>IF(I900&gt;Variables!$G$7,0,1)</f>
        <v>1</v>
      </c>
      <c r="AK900" s="77">
        <f>IF(F900&gt;Variables!$G$8,0,1)</f>
        <v>1</v>
      </c>
      <c r="AL900" s="77">
        <f>IF(G900&gt;Variables!$G$9,0,1)</f>
        <v>1</v>
      </c>
      <c r="AM900" s="77">
        <f>IF(AND(K900&gt;Variables!$G$10,K900&lt;Variables!$G$11),0,1)</f>
        <v>1</v>
      </c>
      <c r="AN900" s="77">
        <f>IF(H900&lt;Variables!$G$13,1,0)</f>
        <v>0</v>
      </c>
      <c r="AO900" s="77">
        <f>IF(R900&lt;Variables!$G$12,0,1)</f>
        <v>0</v>
      </c>
      <c r="AP900" s="78">
        <f t="shared" si="29"/>
        <v>1</v>
      </c>
      <c r="AQ900" s="77">
        <f>IF(V900&lt;Variables!$G$15,1,0)</f>
        <v>1</v>
      </c>
      <c r="AR900">
        <v>0</v>
      </c>
      <c r="AS900">
        <v>1</v>
      </c>
      <c r="AT900">
        <v>0</v>
      </c>
      <c r="AU900">
        <v>0</v>
      </c>
      <c r="BA900">
        <v>0.69</v>
      </c>
    </row>
    <row r="901" spans="3:53" x14ac:dyDescent="0.25">
      <c r="C901" t="s">
        <v>264</v>
      </c>
      <c r="D901" t="s">
        <v>220</v>
      </c>
      <c r="E901">
        <v>2.79</v>
      </c>
      <c r="F901">
        <v>36.520000000000003</v>
      </c>
      <c r="G901">
        <v>-19.079999999999998</v>
      </c>
      <c r="H901">
        <v>25.86</v>
      </c>
      <c r="I901">
        <v>-0.77900000000000003</v>
      </c>
      <c r="J901" t="s">
        <v>75</v>
      </c>
      <c r="K901">
        <v>56.87</v>
      </c>
      <c r="L901">
        <v>2.744136842105263</v>
      </c>
      <c r="M901">
        <v>2.0357278484654202</v>
      </c>
      <c r="N901">
        <v>2.775555102040816</v>
      </c>
      <c r="O901">
        <v>0.88072104715952015</v>
      </c>
      <c r="P901">
        <v>73120000</v>
      </c>
      <c r="Q901">
        <v>122770</v>
      </c>
      <c r="R901">
        <v>595.59</v>
      </c>
      <c r="S901">
        <v>20.751999999999999</v>
      </c>
      <c r="T901">
        <v>7.0860000000000003</v>
      </c>
      <c r="U901">
        <v>12.864000000000001</v>
      </c>
      <c r="V901">
        <v>2.3448542954187501</v>
      </c>
      <c r="AC901">
        <v>3.3</v>
      </c>
      <c r="AD901">
        <v>2.68</v>
      </c>
      <c r="AH901" s="77">
        <f>IF(AND(M901&lt;Variables!$G$6,M901&gt;Variables!$G$5),0,1)</f>
        <v>1</v>
      </c>
      <c r="AI901" s="77">
        <f t="shared" si="28"/>
        <v>1</v>
      </c>
      <c r="AJ901" s="77">
        <f>IF(I901&gt;Variables!$G$7,0,1)</f>
        <v>1</v>
      </c>
      <c r="AK901" s="77">
        <f>IF(F901&gt;Variables!$G$8,0,1)</f>
        <v>0</v>
      </c>
      <c r="AL901" s="77">
        <f>IF(G901&gt;Variables!$G$9,0,1)</f>
        <v>1</v>
      </c>
      <c r="AM901" s="77">
        <f>IF(AND(K901&gt;Variables!$G$10,K901&lt;Variables!$G$11),0,1)</f>
        <v>1</v>
      </c>
      <c r="AN901" s="77">
        <f>IF(H901&lt;Variables!$G$13,1,0)</f>
        <v>1</v>
      </c>
      <c r="AO901" s="77">
        <f>IF(R901&lt;Variables!$G$12,0,1)</f>
        <v>1</v>
      </c>
      <c r="AP901" s="78">
        <f t="shared" si="29"/>
        <v>1</v>
      </c>
      <c r="AQ901" s="77">
        <f>IF(V901&lt;Variables!$G$15,1,0)</f>
        <v>1</v>
      </c>
      <c r="AR901">
        <v>0</v>
      </c>
      <c r="AS901">
        <v>0</v>
      </c>
      <c r="AT901">
        <v>1</v>
      </c>
      <c r="AU901">
        <v>0</v>
      </c>
      <c r="BA901">
        <v>-2.25</v>
      </c>
    </row>
    <row r="902" spans="3:53" x14ac:dyDescent="0.25">
      <c r="C902" t="s">
        <v>264</v>
      </c>
      <c r="D902" t="s">
        <v>215</v>
      </c>
      <c r="E902">
        <v>0.69</v>
      </c>
      <c r="F902">
        <v>13.2</v>
      </c>
      <c r="G902">
        <v>1.89</v>
      </c>
      <c r="H902">
        <v>-99999</v>
      </c>
      <c r="I902">
        <v>1711721.4669999999</v>
      </c>
      <c r="J902" t="s">
        <v>75</v>
      </c>
      <c r="K902">
        <v>-99999</v>
      </c>
      <c r="L902">
        <v>-99999</v>
      </c>
      <c r="M902">
        <v>-99999</v>
      </c>
      <c r="N902">
        <v>-99999</v>
      </c>
      <c r="O902">
        <v>-99999</v>
      </c>
      <c r="P902">
        <v>52650</v>
      </c>
      <c r="Q902">
        <v>534</v>
      </c>
      <c r="R902">
        <v>98.6</v>
      </c>
      <c r="S902">
        <v>20.751999999999999</v>
      </c>
      <c r="T902">
        <v>7.0860000000000003</v>
      </c>
      <c r="U902">
        <v>12.864000000000001</v>
      </c>
      <c r="V902">
        <v>-99999</v>
      </c>
      <c r="AC902">
        <v>0.73</v>
      </c>
      <c r="AD902">
        <v>0.68789999999999996</v>
      </c>
      <c r="AH902" s="77">
        <f>IF(AND(M902&lt;Variables!$G$6,M902&gt;Variables!$G$5),0,1)</f>
        <v>1</v>
      </c>
      <c r="AI902" s="77">
        <f t="shared" si="28"/>
        <v>1</v>
      </c>
      <c r="AJ902" s="77">
        <f>IF(I902&gt;Variables!$G$7,0,1)</f>
        <v>0</v>
      </c>
      <c r="AK902" s="77">
        <f>IF(F902&gt;Variables!$G$8,0,1)</f>
        <v>0</v>
      </c>
      <c r="AL902" s="77">
        <f>IF(G902&gt;Variables!$G$9,0,1)</f>
        <v>1</v>
      </c>
      <c r="AM902" s="77">
        <f>IF(AND(K902&gt;Variables!$G$10,K902&lt;Variables!$G$11),0,1)</f>
        <v>1</v>
      </c>
      <c r="AN902" s="77">
        <f>IF(H902&lt;Variables!$G$13,1,0)</f>
        <v>1</v>
      </c>
      <c r="AO902" s="77">
        <f>IF(R902&lt;Variables!$G$12,0,1)</f>
        <v>1</v>
      </c>
      <c r="AP902" s="78">
        <f t="shared" si="29"/>
        <v>1</v>
      </c>
      <c r="AQ902" s="77">
        <f>IF(V902&lt;Variables!$G$15,1,0)</f>
        <v>1</v>
      </c>
      <c r="AR902">
        <v>1</v>
      </c>
      <c r="AS902">
        <v>0</v>
      </c>
      <c r="AT902">
        <v>0</v>
      </c>
      <c r="AU902">
        <v>0</v>
      </c>
      <c r="BA902">
        <v>2</v>
      </c>
    </row>
    <row r="903" spans="3:53" x14ac:dyDescent="0.25">
      <c r="C903" t="s">
        <v>265</v>
      </c>
      <c r="D903" t="s">
        <v>221</v>
      </c>
      <c r="E903">
        <v>8.2799999999999994</v>
      </c>
      <c r="F903">
        <v>9.93</v>
      </c>
      <c r="G903">
        <v>1.1000000000000001</v>
      </c>
      <c r="H903">
        <v>-99999</v>
      </c>
      <c r="I903">
        <v>0.89500000000000002</v>
      </c>
      <c r="J903" t="s">
        <v>75</v>
      </c>
      <c r="K903">
        <v>47.9</v>
      </c>
      <c r="L903">
        <v>8.3000000000000007</v>
      </c>
      <c r="M903">
        <v>0</v>
      </c>
      <c r="N903">
        <v>8.310083333333333</v>
      </c>
      <c r="O903">
        <v>-0.12133853451127451</v>
      </c>
      <c r="P903">
        <v>62411</v>
      </c>
      <c r="Q903">
        <v>327629</v>
      </c>
      <c r="R903">
        <v>0.19</v>
      </c>
      <c r="S903">
        <v>20.629000000000001</v>
      </c>
      <c r="T903">
        <v>7.2279999999999998</v>
      </c>
      <c r="U903">
        <v>12.9384</v>
      </c>
      <c r="V903">
        <v>2.3452440000000001</v>
      </c>
      <c r="AC903">
        <v>8.33</v>
      </c>
      <c r="AD903">
        <v>8.26</v>
      </c>
      <c r="AH903" s="77">
        <f>IF(AND(M903&lt;Variables!$G$6,M903&gt;Variables!$G$5),0,1)</f>
        <v>1</v>
      </c>
      <c r="AI903" s="77">
        <f t="shared" si="28"/>
        <v>1</v>
      </c>
      <c r="AJ903" s="77">
        <f>IF(I903&gt;Variables!$G$7,0,1)</f>
        <v>1</v>
      </c>
      <c r="AK903" s="77">
        <f>IF(F903&gt;Variables!$G$8,0,1)</f>
        <v>0</v>
      </c>
      <c r="AL903" s="77">
        <f>IF(G903&gt;Variables!$G$9,0,1)</f>
        <v>1</v>
      </c>
      <c r="AM903" s="77">
        <f>IF(AND(K903&gt;Variables!$G$10,K903&lt;Variables!$G$11),0,1)</f>
        <v>1</v>
      </c>
      <c r="AN903" s="77">
        <f>IF(H903&lt;Variables!$G$13,1,0)</f>
        <v>1</v>
      </c>
      <c r="AO903" s="77">
        <f>IF(R903&lt;Variables!$G$12,0,1)</f>
        <v>0</v>
      </c>
      <c r="AP903" s="78">
        <f t="shared" si="29"/>
        <v>1</v>
      </c>
      <c r="AQ903" s="77">
        <f>IF(V903&lt;Variables!$G$15,1,0)</f>
        <v>1</v>
      </c>
      <c r="AR903">
        <v>0</v>
      </c>
      <c r="AS903">
        <v>0</v>
      </c>
      <c r="AT903">
        <v>0</v>
      </c>
      <c r="AU903">
        <v>0</v>
      </c>
      <c r="BA903">
        <v>0</v>
      </c>
    </row>
    <row r="904" spans="3:53" x14ac:dyDescent="0.25">
      <c r="C904" t="s">
        <v>265</v>
      </c>
      <c r="D904" t="s">
        <v>218</v>
      </c>
      <c r="E904">
        <v>12.03</v>
      </c>
      <c r="F904">
        <v>27.39</v>
      </c>
      <c r="G904">
        <v>-12.04</v>
      </c>
      <c r="H904">
        <v>89.12</v>
      </c>
      <c r="I904">
        <v>-46.154000000000003</v>
      </c>
      <c r="J904" t="s">
        <v>75</v>
      </c>
      <c r="K904">
        <v>40.94</v>
      </c>
      <c r="L904">
        <v>12.338785</v>
      </c>
      <c r="M904">
        <v>-2.3404654510148202</v>
      </c>
      <c r="N904">
        <v>12.293516326530611</v>
      </c>
      <c r="O904">
        <v>-1.9808516950116211</v>
      </c>
      <c r="P904">
        <v>6880000</v>
      </c>
      <c r="Q904">
        <v>138930</v>
      </c>
      <c r="R904">
        <v>49.52</v>
      </c>
      <c r="S904">
        <v>20.629000000000001</v>
      </c>
      <c r="T904">
        <v>7.2279999999999998</v>
      </c>
      <c r="U904">
        <v>12.9384</v>
      </c>
      <c r="V904">
        <v>2.2727515678702561</v>
      </c>
      <c r="AC904">
        <v>12.39</v>
      </c>
      <c r="AD904">
        <v>11.45</v>
      </c>
      <c r="AH904" s="77">
        <f>IF(AND(M904&lt;Variables!$G$6,M904&gt;Variables!$G$5),0,1)</f>
        <v>0</v>
      </c>
      <c r="AI904" s="77">
        <f t="shared" si="28"/>
        <v>0</v>
      </c>
      <c r="AJ904" s="77">
        <f>IF(I904&gt;Variables!$G$7,0,1)</f>
        <v>1</v>
      </c>
      <c r="AK904" s="77">
        <f>IF(F904&gt;Variables!$G$8,0,1)</f>
        <v>0</v>
      </c>
      <c r="AL904" s="77">
        <f>IF(G904&gt;Variables!$G$9,0,1)</f>
        <v>1</v>
      </c>
      <c r="AM904" s="77">
        <f>IF(AND(K904&gt;Variables!$G$10,K904&lt;Variables!$G$11),0,1)</f>
        <v>1</v>
      </c>
      <c r="AN904" s="77">
        <f>IF(H904&lt;Variables!$G$13,1,0)</f>
        <v>1</v>
      </c>
      <c r="AO904" s="77">
        <f>IF(R904&lt;Variables!$G$12,0,1)</f>
        <v>1</v>
      </c>
      <c r="AP904" s="78">
        <f t="shared" si="29"/>
        <v>1</v>
      </c>
      <c r="AQ904" s="77">
        <f>IF(V904&lt;Variables!$G$15,1,0)</f>
        <v>1</v>
      </c>
      <c r="AR904">
        <v>1</v>
      </c>
      <c r="AS904">
        <v>0</v>
      </c>
      <c r="AT904">
        <v>0</v>
      </c>
      <c r="AU904">
        <v>0</v>
      </c>
      <c r="BA904">
        <v>2</v>
      </c>
    </row>
    <row r="905" spans="3:53" x14ac:dyDescent="0.25">
      <c r="C905" t="s">
        <v>265</v>
      </c>
      <c r="D905" t="s">
        <v>200</v>
      </c>
      <c r="E905">
        <v>17.95</v>
      </c>
      <c r="F905">
        <v>20.440000000000001</v>
      </c>
      <c r="G905">
        <v>19.53</v>
      </c>
      <c r="H905">
        <v>306.89</v>
      </c>
      <c r="I905">
        <v>0</v>
      </c>
      <c r="J905" t="s">
        <v>75</v>
      </c>
      <c r="K905">
        <v>49.46</v>
      </c>
      <c r="L905">
        <v>17.97598</v>
      </c>
      <c r="M905">
        <v>-0.25578577635266692</v>
      </c>
      <c r="N905">
        <v>17.843552500000001</v>
      </c>
      <c r="O905">
        <v>0.48447471432609629</v>
      </c>
      <c r="P905">
        <v>1810000</v>
      </c>
      <c r="Q905">
        <v>6440</v>
      </c>
      <c r="R905">
        <v>281.06</v>
      </c>
      <c r="S905">
        <v>20.629000000000001</v>
      </c>
      <c r="T905">
        <v>7.2279999999999998</v>
      </c>
      <c r="U905">
        <v>12.9384</v>
      </c>
      <c r="V905">
        <v>2.3676571271512321</v>
      </c>
      <c r="AC905">
        <v>17.93</v>
      </c>
      <c r="AD905">
        <v>11.77</v>
      </c>
      <c r="AH905" s="77">
        <f>IF(AND(M905&lt;Variables!$G$6,M905&gt;Variables!$G$5),0,1)</f>
        <v>1</v>
      </c>
      <c r="AI905" s="77">
        <f t="shared" si="28"/>
        <v>0</v>
      </c>
      <c r="AJ905" s="77">
        <f>IF(I905&gt;Variables!$G$7,0,1)</f>
        <v>1</v>
      </c>
      <c r="AK905" s="77">
        <f>IF(F905&gt;Variables!$G$8,0,1)</f>
        <v>0</v>
      </c>
      <c r="AL905" s="77">
        <f>IF(G905&gt;Variables!$G$9,0,1)</f>
        <v>0</v>
      </c>
      <c r="AM905" s="77">
        <f>IF(AND(K905&gt;Variables!$G$10,K905&lt;Variables!$G$11),0,1)</f>
        <v>1</v>
      </c>
      <c r="AN905" s="77">
        <f>IF(H905&lt;Variables!$G$13,1,0)</f>
        <v>1</v>
      </c>
      <c r="AO905" s="77">
        <f>IF(R905&lt;Variables!$G$12,0,1)</f>
        <v>1</v>
      </c>
      <c r="AP905" s="78">
        <f t="shared" si="29"/>
        <v>1</v>
      </c>
      <c r="AQ905" s="77">
        <f>IF(V905&lt;Variables!$G$15,1,0)</f>
        <v>1</v>
      </c>
      <c r="AR905">
        <v>0</v>
      </c>
      <c r="AS905">
        <v>0</v>
      </c>
      <c r="AT905">
        <v>1</v>
      </c>
      <c r="AU905">
        <v>0</v>
      </c>
      <c r="BA905">
        <v>-2.25</v>
      </c>
    </row>
    <row r="906" spans="3:53" x14ac:dyDescent="0.25">
      <c r="C906" t="s">
        <v>265</v>
      </c>
      <c r="D906" t="s">
        <v>219</v>
      </c>
      <c r="E906">
        <v>2.75</v>
      </c>
      <c r="F906">
        <v>23.32</v>
      </c>
      <c r="G906">
        <v>15.25</v>
      </c>
      <c r="H906">
        <v>417.61</v>
      </c>
      <c r="I906">
        <v>0.92800000000000005</v>
      </c>
      <c r="J906" t="s">
        <v>75</v>
      </c>
      <c r="K906">
        <v>50.24</v>
      </c>
      <c r="L906">
        <v>2.724345</v>
      </c>
      <c r="M906">
        <v>-0.1631584839658719</v>
      </c>
      <c r="N906">
        <v>2.6670060000000011</v>
      </c>
      <c r="O906">
        <v>1.98327262855799</v>
      </c>
      <c r="P906">
        <v>35200000</v>
      </c>
      <c r="Q906">
        <v>1300000</v>
      </c>
      <c r="R906">
        <v>27.08</v>
      </c>
      <c r="S906">
        <v>20.629000000000001</v>
      </c>
      <c r="T906">
        <v>7.2279999999999998</v>
      </c>
      <c r="U906">
        <v>12.9384</v>
      </c>
      <c r="V906">
        <v>2.3738416089915191</v>
      </c>
      <c r="AC906">
        <v>3.02</v>
      </c>
      <c r="AD906">
        <v>2.63</v>
      </c>
      <c r="AH906" s="77">
        <f>IF(AND(M906&lt;Variables!$G$6,M906&gt;Variables!$G$5),0,1)</f>
        <v>1</v>
      </c>
      <c r="AI906" s="77">
        <f t="shared" si="28"/>
        <v>0</v>
      </c>
      <c r="AJ906" s="77">
        <f>IF(I906&gt;Variables!$G$7,0,1)</f>
        <v>1</v>
      </c>
      <c r="AK906" s="77">
        <f>IF(F906&gt;Variables!$G$8,0,1)</f>
        <v>0</v>
      </c>
      <c r="AL906" s="77">
        <f>IF(G906&gt;Variables!$G$9,0,1)</f>
        <v>0</v>
      </c>
      <c r="AM906" s="77">
        <f>IF(AND(K906&gt;Variables!$G$10,K906&lt;Variables!$G$11),0,1)</f>
        <v>1</v>
      </c>
      <c r="AN906" s="77">
        <f>IF(H906&lt;Variables!$G$13,1,0)</f>
        <v>1</v>
      </c>
      <c r="AO906" s="77">
        <f>IF(R906&lt;Variables!$G$12,0,1)</f>
        <v>1</v>
      </c>
      <c r="AP906" s="78">
        <f t="shared" si="29"/>
        <v>1</v>
      </c>
      <c r="AQ906" s="77">
        <f>IF(V906&lt;Variables!$G$15,1,0)</f>
        <v>1</v>
      </c>
      <c r="AR906">
        <v>1</v>
      </c>
      <c r="AS906">
        <v>0</v>
      </c>
      <c r="AT906">
        <v>0</v>
      </c>
      <c r="AU906">
        <v>0</v>
      </c>
      <c r="BA906">
        <v>2</v>
      </c>
    </row>
    <row r="907" spans="3:53" x14ac:dyDescent="0.25">
      <c r="C907" t="s">
        <v>265</v>
      </c>
      <c r="D907" t="s">
        <v>122</v>
      </c>
      <c r="E907">
        <v>5.04</v>
      </c>
      <c r="F907">
        <v>13.64</v>
      </c>
      <c r="G907">
        <v>14.03</v>
      </c>
      <c r="H907">
        <v>99.97</v>
      </c>
      <c r="I907">
        <v>-8.2460000000000004</v>
      </c>
      <c r="J907" t="s">
        <v>75</v>
      </c>
      <c r="K907">
        <v>50.37</v>
      </c>
      <c r="L907">
        <v>5.0014842105263169</v>
      </c>
      <c r="M907">
        <v>0.77008719516941293</v>
      </c>
      <c r="N907">
        <v>5.0983734693877549</v>
      </c>
      <c r="O907">
        <v>-1.1449429850176269</v>
      </c>
      <c r="P907">
        <v>2940000</v>
      </c>
      <c r="Q907">
        <v>221480</v>
      </c>
      <c r="R907">
        <v>13.27</v>
      </c>
      <c r="S907">
        <v>20.629000000000001</v>
      </c>
      <c r="T907">
        <v>7.2279999999999998</v>
      </c>
      <c r="U907">
        <v>12.9384</v>
      </c>
      <c r="V907">
        <v>2.349988048552325</v>
      </c>
      <c r="AC907">
        <v>5.34</v>
      </c>
      <c r="AD907">
        <v>4.87</v>
      </c>
      <c r="AH907" s="77">
        <f>IF(AND(M907&lt;Variables!$G$6,M907&gt;Variables!$G$5),0,1)</f>
        <v>1</v>
      </c>
      <c r="AI907" s="77">
        <f t="shared" si="28"/>
        <v>1</v>
      </c>
      <c r="AJ907" s="77">
        <f>IF(I907&gt;Variables!$G$7,0,1)</f>
        <v>1</v>
      </c>
      <c r="AK907" s="77">
        <f>IF(F907&gt;Variables!$G$8,0,1)</f>
        <v>0</v>
      </c>
      <c r="AL907" s="77">
        <f>IF(G907&gt;Variables!$G$9,0,1)</f>
        <v>0</v>
      </c>
      <c r="AM907" s="77">
        <f>IF(AND(K907&gt;Variables!$G$10,K907&lt;Variables!$G$11),0,1)</f>
        <v>1</v>
      </c>
      <c r="AN907" s="77">
        <f>IF(H907&lt;Variables!$G$13,1,0)</f>
        <v>1</v>
      </c>
      <c r="AO907" s="77">
        <f>IF(R907&lt;Variables!$G$12,0,1)</f>
        <v>1</v>
      </c>
      <c r="AP907" s="78">
        <f t="shared" si="29"/>
        <v>1</v>
      </c>
      <c r="AQ907" s="77">
        <f>IF(V907&lt;Variables!$G$15,1,0)</f>
        <v>1</v>
      </c>
      <c r="AR907">
        <v>0</v>
      </c>
      <c r="AS907">
        <v>0</v>
      </c>
      <c r="AT907">
        <v>1</v>
      </c>
      <c r="AU907">
        <v>0</v>
      </c>
      <c r="BA907">
        <v>-2.25</v>
      </c>
    </row>
    <row r="908" spans="3:53" x14ac:dyDescent="0.25">
      <c r="C908" t="s">
        <v>265</v>
      </c>
      <c r="D908" t="s">
        <v>129</v>
      </c>
      <c r="E908">
        <v>60.2</v>
      </c>
      <c r="F908">
        <v>9.76</v>
      </c>
      <c r="G908">
        <v>11.41</v>
      </c>
      <c r="H908">
        <v>23990</v>
      </c>
      <c r="I908">
        <v>83552.171000000002</v>
      </c>
      <c r="J908" t="s">
        <v>75</v>
      </c>
      <c r="K908">
        <v>53.98</v>
      </c>
      <c r="L908">
        <v>59.891415000000009</v>
      </c>
      <c r="M908">
        <v>0.44678356655956403</v>
      </c>
      <c r="N908">
        <v>59.565461999999997</v>
      </c>
      <c r="O908">
        <v>0.99644656495739492</v>
      </c>
      <c r="P908">
        <v>176893000</v>
      </c>
      <c r="Q908">
        <v>146893000</v>
      </c>
      <c r="R908">
        <v>1.2</v>
      </c>
      <c r="S908">
        <v>20.629000000000001</v>
      </c>
      <c r="T908">
        <v>7.2279999999999998</v>
      </c>
      <c r="U908">
        <v>12.9384</v>
      </c>
      <c r="V908">
        <v>2.3914809897273601</v>
      </c>
      <c r="AC908">
        <v>63.83</v>
      </c>
      <c r="AD908">
        <v>59.21</v>
      </c>
      <c r="AH908" s="77">
        <f>IF(AND(M908&lt;Variables!$G$6,M908&gt;Variables!$G$5),0,1)</f>
        <v>1</v>
      </c>
      <c r="AI908" s="77">
        <f t="shared" si="28"/>
        <v>0</v>
      </c>
      <c r="AJ908" s="77">
        <f>IF(I908&gt;Variables!$G$7,0,1)</f>
        <v>0</v>
      </c>
      <c r="AK908" s="77">
        <f>IF(F908&gt;Variables!$G$8,0,1)</f>
        <v>0</v>
      </c>
      <c r="AL908" s="77">
        <f>IF(G908&gt;Variables!$G$9,0,1)</f>
        <v>0</v>
      </c>
      <c r="AM908" s="77">
        <f>IF(AND(K908&gt;Variables!$G$10,K908&lt;Variables!$G$11),0,1)</f>
        <v>1</v>
      </c>
      <c r="AN908" s="77">
        <f>IF(H908&lt;Variables!$G$13,1,0)</f>
        <v>0</v>
      </c>
      <c r="AO908" s="77">
        <f>IF(R908&lt;Variables!$G$12,0,1)</f>
        <v>0</v>
      </c>
      <c r="AP908" s="78">
        <f t="shared" si="29"/>
        <v>1</v>
      </c>
      <c r="AQ908" s="77">
        <f>IF(V908&lt;Variables!$G$15,1,0)</f>
        <v>1</v>
      </c>
      <c r="AR908">
        <v>1</v>
      </c>
      <c r="AS908">
        <v>0</v>
      </c>
      <c r="AT908">
        <v>0</v>
      </c>
      <c r="AU908">
        <v>0</v>
      </c>
      <c r="BA908">
        <v>2</v>
      </c>
    </row>
    <row r="909" spans="3:53" x14ac:dyDescent="0.25">
      <c r="C909" t="s">
        <v>265</v>
      </c>
      <c r="D909" t="s">
        <v>217</v>
      </c>
      <c r="E909">
        <v>11.23</v>
      </c>
      <c r="F909">
        <v>24.83</v>
      </c>
      <c r="G909">
        <v>1.67</v>
      </c>
      <c r="H909">
        <v>124.89</v>
      </c>
      <c r="I909">
        <v>-15.858000000000001</v>
      </c>
      <c r="J909" t="s">
        <v>75</v>
      </c>
      <c r="K909">
        <v>56.28</v>
      </c>
      <c r="L909">
        <v>11.046849999999999</v>
      </c>
      <c r="M909">
        <v>1.2388146847291379</v>
      </c>
      <c r="N909">
        <v>11.0816</v>
      </c>
      <c r="O909">
        <v>0.92134709789200198</v>
      </c>
      <c r="P909">
        <v>3880000</v>
      </c>
      <c r="Q909">
        <v>283960</v>
      </c>
      <c r="R909">
        <v>13.66</v>
      </c>
      <c r="S909">
        <v>20.629000000000001</v>
      </c>
      <c r="T909">
        <v>7.2279999999999998</v>
      </c>
      <c r="U909">
        <v>12.9384</v>
      </c>
      <c r="V909">
        <v>2.377383682233396</v>
      </c>
      <c r="AC909">
        <v>12.299899999999999</v>
      </c>
      <c r="AD909">
        <v>10.75</v>
      </c>
      <c r="AH909" s="77">
        <f>IF(AND(M909&lt;Variables!$G$6,M909&gt;Variables!$G$5),0,1)</f>
        <v>1</v>
      </c>
      <c r="AI909" s="77">
        <f t="shared" si="28"/>
        <v>1</v>
      </c>
      <c r="AJ909" s="77">
        <f>IF(I909&gt;Variables!$G$7,0,1)</f>
        <v>1</v>
      </c>
      <c r="AK909" s="77">
        <f>IF(F909&gt;Variables!$G$8,0,1)</f>
        <v>0</v>
      </c>
      <c r="AL909" s="77">
        <f>IF(G909&gt;Variables!$G$9,0,1)</f>
        <v>1</v>
      </c>
      <c r="AM909" s="77">
        <f>IF(AND(K909&gt;Variables!$G$10,K909&lt;Variables!$G$11),0,1)</f>
        <v>1</v>
      </c>
      <c r="AN909" s="77">
        <f>IF(H909&lt;Variables!$G$13,1,0)</f>
        <v>1</v>
      </c>
      <c r="AO909" s="77">
        <f>IF(R909&lt;Variables!$G$12,0,1)</f>
        <v>1</v>
      </c>
      <c r="AP909" s="78">
        <f t="shared" si="29"/>
        <v>1</v>
      </c>
      <c r="AQ909" s="77">
        <f>IF(V909&lt;Variables!$G$15,1,0)</f>
        <v>1</v>
      </c>
      <c r="AR909">
        <v>0</v>
      </c>
      <c r="AS909">
        <v>0</v>
      </c>
      <c r="AT909">
        <v>1</v>
      </c>
      <c r="AU909">
        <v>0</v>
      </c>
      <c r="BA909">
        <v>-2.25</v>
      </c>
    </row>
    <row r="910" spans="3:53" x14ac:dyDescent="0.25">
      <c r="C910" t="s">
        <v>265</v>
      </c>
      <c r="D910" t="s">
        <v>151</v>
      </c>
      <c r="E910">
        <v>128.36000000000001</v>
      </c>
      <c r="F910">
        <v>9.7100000000000009</v>
      </c>
      <c r="G910">
        <v>11.82</v>
      </c>
      <c r="H910">
        <v>8109.9999999999991</v>
      </c>
      <c r="I910">
        <v>-41.5</v>
      </c>
      <c r="J910" t="s">
        <v>75</v>
      </c>
      <c r="K910">
        <v>61.48</v>
      </c>
      <c r="L910">
        <v>127.133955</v>
      </c>
      <c r="M910">
        <v>0.65760952689627816</v>
      </c>
      <c r="N910">
        <v>127.48646599999999</v>
      </c>
      <c r="O910">
        <v>0.37928261341872738</v>
      </c>
      <c r="P910">
        <v>1278000</v>
      </c>
      <c r="Q910">
        <v>898929</v>
      </c>
      <c r="R910">
        <v>1.42</v>
      </c>
      <c r="S910">
        <v>20.629000000000001</v>
      </c>
      <c r="T910">
        <v>7.2279999999999998</v>
      </c>
      <c r="U910">
        <v>12.9384</v>
      </c>
      <c r="V910">
        <v>2.447032408219691</v>
      </c>
      <c r="AC910">
        <v>131.84</v>
      </c>
      <c r="AD910">
        <v>126.93380000000001</v>
      </c>
      <c r="AH910" s="77">
        <f>IF(AND(M910&lt;Variables!$G$6,M910&gt;Variables!$G$5),0,1)</f>
        <v>1</v>
      </c>
      <c r="AI910" s="77">
        <f t="shared" si="28"/>
        <v>1</v>
      </c>
      <c r="AJ910" s="77">
        <f>IF(I910&gt;Variables!$G$7,0,1)</f>
        <v>1</v>
      </c>
      <c r="AK910" s="77">
        <f>IF(F910&gt;Variables!$G$8,0,1)</f>
        <v>0</v>
      </c>
      <c r="AL910" s="77">
        <f>IF(G910&gt;Variables!$G$9,0,1)</f>
        <v>0</v>
      </c>
      <c r="AM910" s="77">
        <f>IF(AND(K910&gt;Variables!$G$10,K910&lt;Variables!$G$11),0,1)</f>
        <v>1</v>
      </c>
      <c r="AN910" s="77">
        <f>IF(H910&lt;Variables!$G$13,1,0)</f>
        <v>0</v>
      </c>
      <c r="AO910" s="77">
        <f>IF(R910&lt;Variables!$G$12,0,1)</f>
        <v>0</v>
      </c>
      <c r="AP910" s="78">
        <f t="shared" si="29"/>
        <v>1</v>
      </c>
      <c r="AQ910" s="77">
        <f>IF(V910&lt;Variables!$G$15,1,0)</f>
        <v>1</v>
      </c>
      <c r="AR910">
        <v>1</v>
      </c>
      <c r="AS910">
        <v>0</v>
      </c>
      <c r="AT910">
        <v>0</v>
      </c>
      <c r="AU910">
        <v>0</v>
      </c>
      <c r="BA910">
        <v>0.93</v>
      </c>
    </row>
    <row r="911" spans="3:53" x14ac:dyDescent="0.25">
      <c r="C911" t="s">
        <v>265</v>
      </c>
      <c r="D911" t="s">
        <v>79</v>
      </c>
      <c r="E911">
        <v>52.01</v>
      </c>
      <c r="F911">
        <v>8.7799999999999994</v>
      </c>
      <c r="G911">
        <v>4.28</v>
      </c>
      <c r="H911">
        <v>9750</v>
      </c>
      <c r="I911">
        <v>-39.293999999999997</v>
      </c>
      <c r="J911" t="s">
        <v>75</v>
      </c>
      <c r="K911">
        <v>75.11</v>
      </c>
      <c r="L911">
        <v>51.438319999999997</v>
      </c>
      <c r="M911">
        <v>0.95586325525406424</v>
      </c>
      <c r="N911">
        <v>51.258063999999997</v>
      </c>
      <c r="O911">
        <v>1.3108883706571559</v>
      </c>
      <c r="P911">
        <v>17261000</v>
      </c>
      <c r="Q911">
        <v>6236000</v>
      </c>
      <c r="R911">
        <v>2.77</v>
      </c>
      <c r="S911">
        <v>20.629000000000001</v>
      </c>
      <c r="T911">
        <v>7.2279999999999998</v>
      </c>
      <c r="U911">
        <v>12.9384</v>
      </c>
      <c r="V911">
        <v>2.5329701696951221</v>
      </c>
      <c r="AC911">
        <v>52.55</v>
      </c>
      <c r="AD911">
        <v>51.26</v>
      </c>
      <c r="AH911" s="77">
        <f>IF(AND(M911&lt;Variables!$G$6,M911&gt;Variables!$G$5),0,1)</f>
        <v>1</v>
      </c>
      <c r="AI911" s="77">
        <f t="shared" si="28"/>
        <v>0</v>
      </c>
      <c r="AJ911" s="77">
        <f>IF(I911&gt;Variables!$G$7,0,1)</f>
        <v>1</v>
      </c>
      <c r="AK911" s="77">
        <f>IF(F911&gt;Variables!$G$8,0,1)</f>
        <v>1</v>
      </c>
      <c r="AL911" s="77">
        <f>IF(G911&gt;Variables!$G$9,0,1)</f>
        <v>1</v>
      </c>
      <c r="AM911" s="77">
        <f>IF(AND(K911&gt;Variables!$G$10,K911&lt;Variables!$G$11),0,1)</f>
        <v>1</v>
      </c>
      <c r="AN911" s="77">
        <f>IF(H911&lt;Variables!$G$13,1,0)</f>
        <v>0</v>
      </c>
      <c r="AO911" s="77">
        <f>IF(R911&lt;Variables!$G$12,0,1)</f>
        <v>1</v>
      </c>
      <c r="AP911" s="78">
        <f t="shared" si="29"/>
        <v>1</v>
      </c>
      <c r="AQ911" s="77">
        <f>IF(V911&lt;Variables!$G$15,1,0)</f>
        <v>1</v>
      </c>
      <c r="AR911">
        <v>1</v>
      </c>
      <c r="AS911">
        <v>0</v>
      </c>
      <c r="AT911">
        <v>0</v>
      </c>
      <c r="AU911">
        <v>0</v>
      </c>
      <c r="BA911">
        <v>0.95</v>
      </c>
    </row>
    <row r="912" spans="3:53" x14ac:dyDescent="0.25">
      <c r="C912" t="s">
        <v>265</v>
      </c>
      <c r="D912" t="s">
        <v>83</v>
      </c>
      <c r="E912">
        <v>30.83</v>
      </c>
      <c r="F912">
        <v>8.3800000000000008</v>
      </c>
      <c r="G912">
        <v>7.25</v>
      </c>
      <c r="H912">
        <v>24680</v>
      </c>
      <c r="I912">
        <v>1.4259999999999999</v>
      </c>
      <c r="J912" t="s">
        <v>75</v>
      </c>
      <c r="K912">
        <v>55.48</v>
      </c>
      <c r="L912">
        <v>30.716989999999999</v>
      </c>
      <c r="M912">
        <v>0.1071394039585295</v>
      </c>
      <c r="N912">
        <v>30.602208000000001</v>
      </c>
      <c r="O912">
        <v>0.48261877051485708</v>
      </c>
      <c r="P912">
        <v>17735000</v>
      </c>
      <c r="Q912">
        <v>13870000</v>
      </c>
      <c r="R912">
        <v>1.28</v>
      </c>
      <c r="S912">
        <v>20.629000000000001</v>
      </c>
      <c r="T912">
        <v>7.2279999999999998</v>
      </c>
      <c r="U912">
        <v>12.9384</v>
      </c>
      <c r="V912">
        <v>2.419291561576574</v>
      </c>
      <c r="AC912">
        <v>31</v>
      </c>
      <c r="AD912">
        <v>30.58</v>
      </c>
      <c r="AH912" s="77">
        <f>IF(AND(M912&lt;Variables!$G$6,M912&gt;Variables!$G$5),0,1)</f>
        <v>1</v>
      </c>
      <c r="AI912" s="77">
        <f t="shared" si="28"/>
        <v>0</v>
      </c>
      <c r="AJ912" s="77">
        <f>IF(I912&gt;Variables!$G$7,0,1)</f>
        <v>1</v>
      </c>
      <c r="AK912" s="77">
        <f>IF(F912&gt;Variables!$G$8,0,1)</f>
        <v>1</v>
      </c>
      <c r="AL912" s="77">
        <f>IF(G912&gt;Variables!$G$9,0,1)</f>
        <v>1</v>
      </c>
      <c r="AM912" s="77">
        <f>IF(AND(K912&gt;Variables!$G$10,K912&lt;Variables!$G$11),0,1)</f>
        <v>1</v>
      </c>
      <c r="AN912" s="77">
        <f>IF(H912&lt;Variables!$G$13,1,0)</f>
        <v>0</v>
      </c>
      <c r="AO912" s="77">
        <f>IF(R912&lt;Variables!$G$12,0,1)</f>
        <v>0</v>
      </c>
      <c r="AP912" s="78">
        <f t="shared" si="29"/>
        <v>1</v>
      </c>
      <c r="AQ912" s="77">
        <f>IF(V912&lt;Variables!$G$15,1,0)</f>
        <v>1</v>
      </c>
      <c r="AR912">
        <v>0</v>
      </c>
      <c r="AS912">
        <v>0</v>
      </c>
      <c r="AT912">
        <v>0</v>
      </c>
      <c r="AU912">
        <v>1</v>
      </c>
      <c r="BA912">
        <v>-0.37</v>
      </c>
    </row>
    <row r="913" spans="3:53" x14ac:dyDescent="0.25">
      <c r="C913" t="s">
        <v>265</v>
      </c>
      <c r="D913" t="s">
        <v>166</v>
      </c>
      <c r="E913">
        <v>53.79</v>
      </c>
      <c r="F913">
        <v>8.26</v>
      </c>
      <c r="G913">
        <v>8.3699999999999992</v>
      </c>
      <c r="H913">
        <v>8010</v>
      </c>
      <c r="I913">
        <v>198.892</v>
      </c>
      <c r="J913" t="s">
        <v>75</v>
      </c>
      <c r="K913">
        <v>69.349999999999994</v>
      </c>
      <c r="L913">
        <v>53.375985</v>
      </c>
      <c r="M913">
        <v>0.41969248904727741</v>
      </c>
      <c r="N913">
        <v>53.200906000000003</v>
      </c>
      <c r="O913">
        <v>0.75016391638143376</v>
      </c>
      <c r="P913">
        <v>2736000</v>
      </c>
      <c r="Q913">
        <v>1484000</v>
      </c>
      <c r="R913">
        <v>1.84</v>
      </c>
      <c r="S913">
        <v>20.629000000000001</v>
      </c>
      <c r="T913">
        <v>7.2279999999999998</v>
      </c>
      <c r="U913">
        <v>12.9384</v>
      </c>
      <c r="V913">
        <v>2.5331004038578402</v>
      </c>
      <c r="AC913">
        <v>54.38</v>
      </c>
      <c r="AD913">
        <v>53.310600000000001</v>
      </c>
      <c r="AH913" s="77">
        <f>IF(AND(M913&lt;Variables!$G$6,M913&gt;Variables!$G$5),0,1)</f>
        <v>1</v>
      </c>
      <c r="AI913" s="77">
        <f t="shared" si="28"/>
        <v>0</v>
      </c>
      <c r="AJ913" s="77">
        <f>IF(I913&gt;Variables!$G$7,0,1)</f>
        <v>0</v>
      </c>
      <c r="AK913" s="77">
        <f>IF(F913&gt;Variables!$G$8,0,1)</f>
        <v>1</v>
      </c>
      <c r="AL913" s="77">
        <f>IF(G913&gt;Variables!$G$9,0,1)</f>
        <v>1</v>
      </c>
      <c r="AM913" s="77">
        <f>IF(AND(K913&gt;Variables!$G$10,K913&lt;Variables!$G$11),0,1)</f>
        <v>0</v>
      </c>
      <c r="AN913" s="77">
        <f>IF(H913&lt;Variables!$G$13,1,0)</f>
        <v>0</v>
      </c>
      <c r="AO913" s="77">
        <f>IF(R913&lt;Variables!$G$12,0,1)</f>
        <v>0</v>
      </c>
      <c r="AP913" s="78">
        <f t="shared" si="29"/>
        <v>1</v>
      </c>
      <c r="AQ913" s="77">
        <f>IF(V913&lt;Variables!$G$15,1,0)</f>
        <v>1</v>
      </c>
      <c r="AR913">
        <v>0</v>
      </c>
      <c r="AS913">
        <v>0</v>
      </c>
      <c r="AT913">
        <v>0</v>
      </c>
      <c r="AU913">
        <v>1</v>
      </c>
      <c r="BA913">
        <v>-0.27</v>
      </c>
    </row>
    <row r="914" spans="3:53" x14ac:dyDescent="0.25">
      <c r="C914" t="s">
        <v>265</v>
      </c>
      <c r="D914" t="s">
        <v>175</v>
      </c>
      <c r="E914">
        <v>57.75</v>
      </c>
      <c r="F914">
        <v>7.75</v>
      </c>
      <c r="G914">
        <v>0.71</v>
      </c>
      <c r="H914">
        <v>-99999</v>
      </c>
      <c r="I914">
        <v>5.6619999999999999</v>
      </c>
      <c r="J914" t="s">
        <v>75</v>
      </c>
      <c r="K914">
        <v>49.68</v>
      </c>
      <c r="L914">
        <v>57.563355555555553</v>
      </c>
      <c r="M914">
        <v>2.0228918783602511E-2</v>
      </c>
      <c r="N914">
        <v>57.537883333333333</v>
      </c>
      <c r="O914">
        <v>6.4508224001988676E-2</v>
      </c>
      <c r="P914">
        <v>209768</v>
      </c>
      <c r="Q914">
        <v>208562</v>
      </c>
      <c r="R914">
        <v>1.01</v>
      </c>
      <c r="S914">
        <v>20.629000000000001</v>
      </c>
      <c r="T914">
        <v>7.2279999999999998</v>
      </c>
      <c r="U914">
        <v>12.9384</v>
      </c>
      <c r="V914">
        <v>2.363177542869209</v>
      </c>
      <c r="AC914">
        <v>57.92</v>
      </c>
      <c r="AD914">
        <v>57.56</v>
      </c>
      <c r="AH914" s="77">
        <f>IF(AND(M914&lt;Variables!$G$6,M914&gt;Variables!$G$5),0,1)</f>
        <v>1</v>
      </c>
      <c r="AI914" s="77">
        <f t="shared" si="28"/>
        <v>0</v>
      </c>
      <c r="AJ914" s="77">
        <f>IF(I914&gt;Variables!$G$7,0,1)</f>
        <v>1</v>
      </c>
      <c r="AK914" s="77">
        <f>IF(F914&gt;Variables!$G$8,0,1)</f>
        <v>1</v>
      </c>
      <c r="AL914" s="77">
        <f>IF(G914&gt;Variables!$G$9,0,1)</f>
        <v>1</v>
      </c>
      <c r="AM914" s="77">
        <f>IF(AND(K914&gt;Variables!$G$10,K914&lt;Variables!$G$11),0,1)</f>
        <v>1</v>
      </c>
      <c r="AN914" s="77">
        <f>IF(H914&lt;Variables!$G$13,1,0)</f>
        <v>1</v>
      </c>
      <c r="AO914" s="77">
        <f>IF(R914&lt;Variables!$G$12,0,1)</f>
        <v>0</v>
      </c>
      <c r="AP914" s="78">
        <f t="shared" si="29"/>
        <v>1</v>
      </c>
      <c r="AQ914" s="77">
        <f>IF(V914&lt;Variables!$G$15,1,0)</f>
        <v>1</v>
      </c>
      <c r="AR914">
        <v>0</v>
      </c>
      <c r="AS914">
        <v>0</v>
      </c>
      <c r="AT914">
        <v>0</v>
      </c>
      <c r="AU914">
        <v>0</v>
      </c>
      <c r="BA914">
        <v>0</v>
      </c>
    </row>
    <row r="915" spans="3:53" x14ac:dyDescent="0.25">
      <c r="C915" t="s">
        <v>265</v>
      </c>
      <c r="D915" t="s">
        <v>240</v>
      </c>
      <c r="E915">
        <v>32.549999999999997</v>
      </c>
      <c r="F915">
        <v>7.6</v>
      </c>
      <c r="G915">
        <v>8.86</v>
      </c>
      <c r="H915">
        <v>6330</v>
      </c>
      <c r="I915">
        <v>-47.494</v>
      </c>
      <c r="J915" t="s">
        <v>75</v>
      </c>
      <c r="K915">
        <v>67.69</v>
      </c>
      <c r="L915">
        <v>32.282584999999997</v>
      </c>
      <c r="M915">
        <v>0.518902064379276</v>
      </c>
      <c r="N915">
        <v>32.180349999999997</v>
      </c>
      <c r="O915">
        <v>0.83824445663270275</v>
      </c>
      <c r="P915">
        <v>2457000</v>
      </c>
      <c r="Q915">
        <v>3646000</v>
      </c>
      <c r="R915">
        <v>0.67</v>
      </c>
      <c r="S915">
        <v>20.629000000000001</v>
      </c>
      <c r="T915">
        <v>7.2279999999999998</v>
      </c>
      <c r="U915">
        <v>12.9384</v>
      </c>
      <c r="V915">
        <v>2.5102669040516439</v>
      </c>
      <c r="AC915">
        <v>32.808900000000001</v>
      </c>
      <c r="AD915">
        <v>32.22</v>
      </c>
      <c r="AH915" s="77">
        <f>IF(AND(M915&lt;Variables!$G$6,M915&gt;Variables!$G$5),0,1)</f>
        <v>1</v>
      </c>
      <c r="AI915" s="77">
        <f t="shared" si="28"/>
        <v>0</v>
      </c>
      <c r="AJ915" s="77">
        <f>IF(I915&gt;Variables!$G$7,0,1)</f>
        <v>1</v>
      </c>
      <c r="AK915" s="77">
        <f>IF(F915&gt;Variables!$G$8,0,1)</f>
        <v>1</v>
      </c>
      <c r="AL915" s="77">
        <f>IF(G915&gt;Variables!$G$9,0,1)</f>
        <v>1</v>
      </c>
      <c r="AM915" s="77">
        <f>IF(AND(K915&gt;Variables!$G$10,K915&lt;Variables!$G$11),0,1)</f>
        <v>0</v>
      </c>
      <c r="AN915" s="77">
        <f>IF(H915&lt;Variables!$G$13,1,0)</f>
        <v>0</v>
      </c>
      <c r="AO915" s="77">
        <f>IF(R915&lt;Variables!$G$12,0,1)</f>
        <v>0</v>
      </c>
      <c r="AP915" s="78">
        <f t="shared" si="29"/>
        <v>1</v>
      </c>
      <c r="AQ915" s="77">
        <f>IF(V915&lt;Variables!$G$15,1,0)</f>
        <v>1</v>
      </c>
      <c r="AR915">
        <v>0</v>
      </c>
      <c r="AS915">
        <v>1</v>
      </c>
      <c r="AT915">
        <v>0</v>
      </c>
      <c r="AU915">
        <v>0</v>
      </c>
      <c r="BA915">
        <v>0.66</v>
      </c>
    </row>
    <row r="916" spans="3:53" x14ac:dyDescent="0.25">
      <c r="C916" t="s">
        <v>265</v>
      </c>
      <c r="D916" t="s">
        <v>220</v>
      </c>
      <c r="E916">
        <v>2.79</v>
      </c>
      <c r="F916">
        <v>36.270000000000003</v>
      </c>
      <c r="G916">
        <v>-19.940000000000001</v>
      </c>
      <c r="H916">
        <v>25.86</v>
      </c>
      <c r="I916">
        <v>-0.89</v>
      </c>
      <c r="J916" t="s">
        <v>75</v>
      </c>
      <c r="K916">
        <v>46.06</v>
      </c>
      <c r="L916">
        <v>2.759055</v>
      </c>
      <c r="M916">
        <v>0.39669379552056711</v>
      </c>
      <c r="N916">
        <v>2.7737039999999999</v>
      </c>
      <c r="O916">
        <v>-0.13353984419391449</v>
      </c>
      <c r="P916">
        <v>73400000</v>
      </c>
      <c r="Q916">
        <v>122770</v>
      </c>
      <c r="R916">
        <v>597.87</v>
      </c>
      <c r="S916">
        <v>20.629000000000001</v>
      </c>
      <c r="T916">
        <v>7.2279999999999998</v>
      </c>
      <c r="U916">
        <v>12.9384</v>
      </c>
      <c r="V916">
        <v>2.3203814289414311</v>
      </c>
      <c r="AC916">
        <v>3.3</v>
      </c>
      <c r="AD916">
        <v>2.68</v>
      </c>
      <c r="AH916" s="77">
        <f>IF(AND(M916&lt;Variables!$G$6,M916&gt;Variables!$G$5),0,1)</f>
        <v>1</v>
      </c>
      <c r="AI916" s="77">
        <f t="shared" si="28"/>
        <v>1</v>
      </c>
      <c r="AJ916" s="77">
        <f>IF(I916&gt;Variables!$G$7,0,1)</f>
        <v>1</v>
      </c>
      <c r="AK916" s="77">
        <f>IF(F916&gt;Variables!$G$8,0,1)</f>
        <v>0</v>
      </c>
      <c r="AL916" s="77">
        <f>IF(G916&gt;Variables!$G$9,0,1)</f>
        <v>1</v>
      </c>
      <c r="AM916" s="77">
        <f>IF(AND(K916&gt;Variables!$G$10,K916&lt;Variables!$G$11),0,1)</f>
        <v>1</v>
      </c>
      <c r="AN916" s="77">
        <f>IF(H916&lt;Variables!$G$13,1,0)</f>
        <v>1</v>
      </c>
      <c r="AO916" s="77">
        <f>IF(R916&lt;Variables!$G$12,0,1)</f>
        <v>1</v>
      </c>
      <c r="AP916" s="78">
        <f t="shared" si="29"/>
        <v>1</v>
      </c>
      <c r="AQ916" s="77">
        <f>IF(V916&lt;Variables!$G$15,1,0)</f>
        <v>1</v>
      </c>
      <c r="AR916">
        <v>0</v>
      </c>
      <c r="AS916">
        <v>0</v>
      </c>
      <c r="AT916">
        <v>1</v>
      </c>
      <c r="AU916">
        <v>0</v>
      </c>
      <c r="BA916">
        <v>-2.25</v>
      </c>
    </row>
    <row r="917" spans="3:53" x14ac:dyDescent="0.25">
      <c r="C917" t="s">
        <v>265</v>
      </c>
      <c r="D917" t="s">
        <v>174</v>
      </c>
      <c r="E917">
        <v>30.44</v>
      </c>
      <c r="F917">
        <v>14.18</v>
      </c>
      <c r="G917">
        <v>13.11</v>
      </c>
      <c r="H917">
        <v>404.55</v>
      </c>
      <c r="I917">
        <v>124.086</v>
      </c>
      <c r="J917" t="s">
        <v>75</v>
      </c>
      <c r="K917">
        <v>76.8</v>
      </c>
      <c r="L917">
        <v>29.837288235294121</v>
      </c>
      <c r="M917">
        <v>2.0468072027520261</v>
      </c>
      <c r="N917">
        <v>29.719036363636359</v>
      </c>
      <c r="O917">
        <v>2.4528508510309019</v>
      </c>
      <c r="P917">
        <v>459139</v>
      </c>
      <c r="Q917">
        <v>701001</v>
      </c>
      <c r="R917">
        <v>0.65</v>
      </c>
      <c r="S917">
        <v>20.629000000000001</v>
      </c>
      <c r="T917">
        <v>7.2279999999999998</v>
      </c>
      <c r="U917">
        <v>12.9384</v>
      </c>
      <c r="V917">
        <v>2.4330114101269649</v>
      </c>
      <c r="AC917">
        <v>30.966000000000001</v>
      </c>
      <c r="AD917">
        <v>27.67</v>
      </c>
      <c r="AH917" s="77">
        <f>IF(AND(M917&lt;Variables!$G$6,M917&gt;Variables!$G$5),0,1)</f>
        <v>1</v>
      </c>
      <c r="AI917" s="77">
        <f t="shared" si="28"/>
        <v>0</v>
      </c>
      <c r="AJ917" s="77">
        <f>IF(I917&gt;Variables!$G$7,0,1)</f>
        <v>0</v>
      </c>
      <c r="AK917" s="77">
        <f>IF(F917&gt;Variables!$G$8,0,1)</f>
        <v>0</v>
      </c>
      <c r="AL917" s="77">
        <f>IF(G917&gt;Variables!$G$9,0,1)</f>
        <v>0</v>
      </c>
      <c r="AM917" s="77">
        <f>IF(AND(K917&gt;Variables!$G$10,K917&lt;Variables!$G$11),0,1)</f>
        <v>1</v>
      </c>
      <c r="AN917" s="77">
        <f>IF(H917&lt;Variables!$G$13,1,0)</f>
        <v>1</v>
      </c>
      <c r="AO917" s="77">
        <f>IF(R917&lt;Variables!$G$12,0,1)</f>
        <v>0</v>
      </c>
      <c r="AP917" s="78">
        <f t="shared" si="29"/>
        <v>1</v>
      </c>
      <c r="AQ917" s="77">
        <f>IF(V917&lt;Variables!$G$15,1,0)</f>
        <v>1</v>
      </c>
      <c r="AR917">
        <v>0</v>
      </c>
      <c r="AS917">
        <v>0</v>
      </c>
      <c r="AT917">
        <v>1</v>
      </c>
      <c r="AU917">
        <v>0</v>
      </c>
      <c r="BA917">
        <v>-1.8</v>
      </c>
    </row>
    <row r="918" spans="3:53" x14ac:dyDescent="0.25">
      <c r="C918" t="s">
        <v>265</v>
      </c>
      <c r="D918" t="s">
        <v>188</v>
      </c>
      <c r="E918">
        <v>44.13</v>
      </c>
      <c r="F918">
        <v>7.34</v>
      </c>
      <c r="G918">
        <v>6.94</v>
      </c>
      <c r="H918">
        <v>30630</v>
      </c>
      <c r="I918">
        <v>0.186</v>
      </c>
      <c r="J918" t="s">
        <v>75</v>
      </c>
      <c r="K918">
        <v>55.58</v>
      </c>
      <c r="L918">
        <v>43.921545000000002</v>
      </c>
      <c r="M918">
        <v>4.2018102960621917E-2</v>
      </c>
      <c r="N918">
        <v>43.623785999999988</v>
      </c>
      <c r="O918">
        <v>0.72486601690190167</v>
      </c>
      <c r="P918">
        <v>12961000</v>
      </c>
      <c r="Q918">
        <v>14910000</v>
      </c>
      <c r="R918">
        <v>0.87</v>
      </c>
      <c r="S918">
        <v>20.629000000000001</v>
      </c>
      <c r="T918">
        <v>7.2279999999999998</v>
      </c>
      <c r="U918">
        <v>12.9384</v>
      </c>
      <c r="V918">
        <v>2.423039205913089</v>
      </c>
      <c r="AC918">
        <v>44.4</v>
      </c>
      <c r="AD918">
        <v>43.77</v>
      </c>
      <c r="AH918" s="77">
        <f>IF(AND(M918&lt;Variables!$G$6,M918&gt;Variables!$G$5),0,1)</f>
        <v>1</v>
      </c>
      <c r="AI918" s="77">
        <f t="shared" si="28"/>
        <v>0</v>
      </c>
      <c r="AJ918" s="77">
        <f>IF(I918&gt;Variables!$G$7,0,1)</f>
        <v>1</v>
      </c>
      <c r="AK918" s="77">
        <f>IF(F918&gt;Variables!$G$8,0,1)</f>
        <v>1</v>
      </c>
      <c r="AL918" s="77">
        <f>IF(G918&gt;Variables!$G$9,0,1)</f>
        <v>1</v>
      </c>
      <c r="AM918" s="77">
        <f>IF(AND(K918&gt;Variables!$G$10,K918&lt;Variables!$G$11),0,1)</f>
        <v>1</v>
      </c>
      <c r="AN918" s="77">
        <f>IF(H918&lt;Variables!$G$13,1,0)</f>
        <v>0</v>
      </c>
      <c r="AO918" s="77">
        <f>IF(R918&lt;Variables!$G$12,0,1)</f>
        <v>0</v>
      </c>
      <c r="AP918" s="78">
        <f t="shared" si="29"/>
        <v>1</v>
      </c>
      <c r="AQ918" s="77">
        <f>IF(V918&lt;Variables!$G$15,1,0)</f>
        <v>1</v>
      </c>
      <c r="AR918">
        <v>0</v>
      </c>
      <c r="AS918">
        <v>0</v>
      </c>
      <c r="AT918">
        <v>0</v>
      </c>
      <c r="AU918">
        <v>1</v>
      </c>
      <c r="BA918">
        <v>-0.41</v>
      </c>
    </row>
    <row r="919" spans="3:53" x14ac:dyDescent="0.25">
      <c r="C919" t="s">
        <v>265</v>
      </c>
      <c r="D919" t="s">
        <v>231</v>
      </c>
      <c r="E919">
        <v>360.33</v>
      </c>
      <c r="F919">
        <v>7.34</v>
      </c>
      <c r="G919">
        <v>7.08</v>
      </c>
      <c r="H919">
        <v>56250</v>
      </c>
      <c r="I919">
        <v>-6.8609999999999998</v>
      </c>
      <c r="J919" t="s">
        <v>75</v>
      </c>
      <c r="K919">
        <v>53.34</v>
      </c>
      <c r="L919">
        <v>358.54448000000008</v>
      </c>
      <c r="M919">
        <v>4.8953479914109678E-2</v>
      </c>
      <c r="N919">
        <v>357.39527600000002</v>
      </c>
      <c r="O919">
        <v>0.37066074706594698</v>
      </c>
      <c r="P919">
        <v>2132000</v>
      </c>
      <c r="Q919">
        <v>2076000</v>
      </c>
      <c r="R919">
        <v>1.03</v>
      </c>
      <c r="S919">
        <v>20.629000000000001</v>
      </c>
      <c r="T919">
        <v>7.2279999999999998</v>
      </c>
      <c r="U919">
        <v>12.9384</v>
      </c>
      <c r="V919">
        <v>2.3998574081712598</v>
      </c>
      <c r="AC919">
        <v>363</v>
      </c>
      <c r="AD919">
        <v>358.04</v>
      </c>
      <c r="AH919" s="77">
        <f>IF(AND(M919&lt;Variables!$G$6,M919&gt;Variables!$G$5),0,1)</f>
        <v>1</v>
      </c>
      <c r="AI919" s="77">
        <f t="shared" si="28"/>
        <v>0</v>
      </c>
      <c r="AJ919" s="77">
        <f>IF(I919&gt;Variables!$G$7,0,1)</f>
        <v>1</v>
      </c>
      <c r="AK919" s="77">
        <f>IF(F919&gt;Variables!$G$8,0,1)</f>
        <v>1</v>
      </c>
      <c r="AL919" s="77">
        <f>IF(G919&gt;Variables!$G$9,0,1)</f>
        <v>1</v>
      </c>
      <c r="AM919" s="77">
        <f>IF(AND(K919&gt;Variables!$G$10,K919&lt;Variables!$G$11),0,1)</f>
        <v>1</v>
      </c>
      <c r="AN919" s="77">
        <f>IF(H919&lt;Variables!$G$13,1,0)</f>
        <v>0</v>
      </c>
      <c r="AO919" s="77">
        <f>IF(R919&lt;Variables!$G$12,0,1)</f>
        <v>0</v>
      </c>
      <c r="AP919" s="78">
        <f t="shared" si="29"/>
        <v>1</v>
      </c>
      <c r="AQ919" s="77">
        <f>IF(V919&lt;Variables!$G$15,1,0)</f>
        <v>1</v>
      </c>
      <c r="AR919">
        <v>0</v>
      </c>
      <c r="AS919">
        <v>0</v>
      </c>
      <c r="AT919">
        <v>0</v>
      </c>
      <c r="AU919">
        <v>1</v>
      </c>
      <c r="BA919">
        <v>-0.31</v>
      </c>
    </row>
    <row r="920" spans="3:53" x14ac:dyDescent="0.25">
      <c r="C920" t="s">
        <v>265</v>
      </c>
      <c r="D920" t="s">
        <v>125</v>
      </c>
      <c r="E920">
        <v>179.17</v>
      </c>
      <c r="F920">
        <v>7.14</v>
      </c>
      <c r="G920">
        <v>7.69</v>
      </c>
      <c r="H920">
        <v>11140</v>
      </c>
      <c r="I920">
        <v>6.5000000000000002E-2</v>
      </c>
      <c r="J920" t="s">
        <v>75</v>
      </c>
      <c r="K920">
        <v>66.98</v>
      </c>
      <c r="L920">
        <v>177.953755</v>
      </c>
      <c r="M920">
        <v>0.38001164965583017</v>
      </c>
      <c r="N920">
        <v>177.103138</v>
      </c>
      <c r="O920">
        <v>0.86213153377327179</v>
      </c>
      <c r="P920">
        <v>523764</v>
      </c>
      <c r="Q920">
        <v>663253</v>
      </c>
      <c r="R920">
        <v>0.79</v>
      </c>
      <c r="S920">
        <v>20.629000000000001</v>
      </c>
      <c r="T920">
        <v>7.2279999999999998</v>
      </c>
      <c r="U920">
        <v>12.9384</v>
      </c>
      <c r="V920">
        <v>2.51439739463033</v>
      </c>
      <c r="AC920">
        <v>180.74</v>
      </c>
      <c r="AD920">
        <v>177.92</v>
      </c>
      <c r="AH920" s="77">
        <f>IF(AND(M920&lt;Variables!$G$6,M920&gt;Variables!$G$5),0,1)</f>
        <v>1</v>
      </c>
      <c r="AI920" s="77">
        <f t="shared" si="28"/>
        <v>0</v>
      </c>
      <c r="AJ920" s="77">
        <f>IF(I920&gt;Variables!$G$7,0,1)</f>
        <v>1</v>
      </c>
      <c r="AK920" s="77">
        <f>IF(F920&gt;Variables!$G$8,0,1)</f>
        <v>1</v>
      </c>
      <c r="AL920" s="77">
        <f>IF(G920&gt;Variables!$G$9,0,1)</f>
        <v>1</v>
      </c>
      <c r="AM920" s="77">
        <f>IF(AND(K920&gt;Variables!$G$10,K920&lt;Variables!$G$11),0,1)</f>
        <v>0</v>
      </c>
      <c r="AN920" s="77">
        <f>IF(H920&lt;Variables!$G$13,1,0)</f>
        <v>0</v>
      </c>
      <c r="AO920" s="77">
        <f>IF(R920&lt;Variables!$G$12,0,1)</f>
        <v>0</v>
      </c>
      <c r="AP920" s="78">
        <f t="shared" si="29"/>
        <v>1</v>
      </c>
      <c r="AQ920" s="77">
        <f>IF(V920&lt;Variables!$G$15,1,0)</f>
        <v>1</v>
      </c>
      <c r="AR920">
        <v>1</v>
      </c>
      <c r="AS920">
        <v>0</v>
      </c>
      <c r="AT920">
        <v>0</v>
      </c>
      <c r="AU920">
        <v>0</v>
      </c>
      <c r="BA920">
        <v>0.76</v>
      </c>
    </row>
    <row r="921" spans="3:53" x14ac:dyDescent="0.25">
      <c r="C921" t="s">
        <v>265</v>
      </c>
      <c r="D921" t="s">
        <v>86</v>
      </c>
      <c r="E921">
        <v>127.43</v>
      </c>
      <c r="F921">
        <v>6.67</v>
      </c>
      <c r="G921">
        <v>4.9400000000000004</v>
      </c>
      <c r="H921">
        <v>10680</v>
      </c>
      <c r="I921">
        <v>4.6459999999999999</v>
      </c>
      <c r="J921" t="s">
        <v>75</v>
      </c>
      <c r="K921">
        <v>62.78</v>
      </c>
      <c r="L921">
        <v>126.082605</v>
      </c>
      <c r="M921">
        <v>0.67209509194388195</v>
      </c>
      <c r="N921">
        <v>125.48039</v>
      </c>
      <c r="O921">
        <v>1.1552482423747701</v>
      </c>
      <c r="P921">
        <v>6961000</v>
      </c>
      <c r="Q921">
        <v>4372000</v>
      </c>
      <c r="R921">
        <v>1.59</v>
      </c>
      <c r="S921">
        <v>20.629000000000001</v>
      </c>
      <c r="T921">
        <v>7.2279999999999998</v>
      </c>
      <c r="U921">
        <v>12.9384</v>
      </c>
      <c r="V921">
        <v>2.4571202118151358</v>
      </c>
      <c r="AC921">
        <v>127.26</v>
      </c>
      <c r="AD921">
        <v>124.38</v>
      </c>
      <c r="AH921" s="77">
        <f>IF(AND(M921&lt;Variables!$G$6,M921&gt;Variables!$G$5),0,1)</f>
        <v>1</v>
      </c>
      <c r="AI921" s="77">
        <f t="shared" si="28"/>
        <v>0</v>
      </c>
      <c r="AJ921" s="77">
        <f>IF(I921&gt;Variables!$G$7,0,1)</f>
        <v>1</v>
      </c>
      <c r="AK921" s="77">
        <f>IF(F921&gt;Variables!$G$8,0,1)</f>
        <v>1</v>
      </c>
      <c r="AL921" s="77">
        <f>IF(G921&gt;Variables!$G$9,0,1)</f>
        <v>1</v>
      </c>
      <c r="AM921" s="77">
        <f>IF(AND(K921&gt;Variables!$G$10,K921&lt;Variables!$G$11),0,1)</f>
        <v>0</v>
      </c>
      <c r="AN921" s="77">
        <f>IF(H921&lt;Variables!$G$13,1,0)</f>
        <v>0</v>
      </c>
      <c r="AO921" s="77">
        <f>IF(R921&lt;Variables!$G$12,0,1)</f>
        <v>0</v>
      </c>
      <c r="AP921" s="78">
        <f t="shared" si="29"/>
        <v>1</v>
      </c>
      <c r="AQ921" s="77">
        <f>IF(V921&lt;Variables!$G$15,1,0)</f>
        <v>1</v>
      </c>
      <c r="AR921">
        <v>0</v>
      </c>
      <c r="AS921">
        <v>0</v>
      </c>
      <c r="AT921">
        <v>1</v>
      </c>
      <c r="AU921">
        <v>0</v>
      </c>
      <c r="BA921">
        <v>-1.61</v>
      </c>
    </row>
    <row r="922" spans="3:53" x14ac:dyDescent="0.25">
      <c r="C922" t="s">
        <v>265</v>
      </c>
      <c r="D922" t="s">
        <v>257</v>
      </c>
      <c r="E922">
        <v>125.17</v>
      </c>
      <c r="F922">
        <v>6.52</v>
      </c>
      <c r="G922">
        <v>7.48</v>
      </c>
      <c r="H922">
        <v>11810</v>
      </c>
      <c r="I922">
        <v>-40.732999999999997</v>
      </c>
      <c r="J922" t="s">
        <v>75</v>
      </c>
      <c r="K922">
        <v>56.52</v>
      </c>
      <c r="L922">
        <v>124.64225</v>
      </c>
      <c r="M922">
        <v>0.12656222107672729</v>
      </c>
      <c r="N922">
        <v>124.487166</v>
      </c>
      <c r="O922">
        <v>0.25129819406443488</v>
      </c>
      <c r="P922">
        <v>612969</v>
      </c>
      <c r="Q922">
        <v>929892</v>
      </c>
      <c r="R922">
        <v>0.66</v>
      </c>
      <c r="S922">
        <v>20.629000000000001</v>
      </c>
      <c r="T922">
        <v>7.2279999999999998</v>
      </c>
      <c r="U922">
        <v>12.9384</v>
      </c>
      <c r="V922">
        <v>2.4288734460040629</v>
      </c>
      <c r="AC922">
        <v>125.88</v>
      </c>
      <c r="AD922">
        <v>123.3</v>
      </c>
      <c r="AH922" s="77">
        <f>IF(AND(M922&lt;Variables!$G$6,M922&gt;Variables!$G$5),0,1)</f>
        <v>1</v>
      </c>
      <c r="AI922" s="77">
        <f t="shared" si="28"/>
        <v>0</v>
      </c>
      <c r="AJ922" s="77">
        <f>IF(I922&gt;Variables!$G$7,0,1)</f>
        <v>1</v>
      </c>
      <c r="AK922" s="77">
        <f>IF(F922&gt;Variables!$G$8,0,1)</f>
        <v>1</v>
      </c>
      <c r="AL922" s="77">
        <f>IF(G922&gt;Variables!$G$9,0,1)</f>
        <v>1</v>
      </c>
      <c r="AM922" s="77">
        <f>IF(AND(K922&gt;Variables!$G$10,K922&lt;Variables!$G$11),0,1)</f>
        <v>1</v>
      </c>
      <c r="AN922" s="77">
        <f>IF(H922&lt;Variables!$G$13,1,0)</f>
        <v>0</v>
      </c>
      <c r="AO922" s="77">
        <f>IF(R922&lt;Variables!$G$12,0,1)</f>
        <v>0</v>
      </c>
      <c r="AP922" s="78">
        <f t="shared" si="29"/>
        <v>1</v>
      </c>
      <c r="AQ922" s="77">
        <f>IF(V922&lt;Variables!$G$15,1,0)</f>
        <v>1</v>
      </c>
      <c r="AR922">
        <v>0</v>
      </c>
      <c r="AS922">
        <v>1</v>
      </c>
      <c r="AT922">
        <v>0</v>
      </c>
      <c r="AU922">
        <v>0</v>
      </c>
      <c r="BA922">
        <v>0.44</v>
      </c>
    </row>
    <row r="923" spans="3:53" x14ac:dyDescent="0.25">
      <c r="C923" t="s">
        <v>265</v>
      </c>
      <c r="D923" t="s">
        <v>215</v>
      </c>
      <c r="E923">
        <v>0.69</v>
      </c>
      <c r="F923">
        <v>13.2</v>
      </c>
      <c r="G923">
        <v>1.89</v>
      </c>
      <c r="H923">
        <v>-99999</v>
      </c>
      <c r="I923">
        <v>1711721.4669999999</v>
      </c>
      <c r="J923" t="s">
        <v>75</v>
      </c>
      <c r="K923">
        <v>-99999</v>
      </c>
      <c r="L923">
        <v>-99999</v>
      </c>
      <c r="M923">
        <v>-99999</v>
      </c>
      <c r="N923">
        <v>-99999</v>
      </c>
      <c r="O923">
        <v>-99999</v>
      </c>
      <c r="P923">
        <v>52650</v>
      </c>
      <c r="Q923">
        <v>534</v>
      </c>
      <c r="R923">
        <v>98.6</v>
      </c>
      <c r="S923">
        <v>20.629000000000001</v>
      </c>
      <c r="T923">
        <v>7.2279999999999998</v>
      </c>
      <c r="U923">
        <v>12.9384</v>
      </c>
      <c r="V923">
        <v>-99999</v>
      </c>
      <c r="AC923">
        <v>0.73</v>
      </c>
      <c r="AD923">
        <v>0.68789999999999996</v>
      </c>
      <c r="AH923" s="77">
        <f>IF(AND(M923&lt;Variables!$G$6,M923&gt;Variables!$G$5),0,1)</f>
        <v>1</v>
      </c>
      <c r="AI923" s="77">
        <f t="shared" si="28"/>
        <v>1</v>
      </c>
      <c r="AJ923" s="77">
        <f>IF(I923&gt;Variables!$G$7,0,1)</f>
        <v>0</v>
      </c>
      <c r="AK923" s="77">
        <f>IF(F923&gt;Variables!$G$8,0,1)</f>
        <v>0</v>
      </c>
      <c r="AL923" s="77">
        <f>IF(G923&gt;Variables!$G$9,0,1)</f>
        <v>1</v>
      </c>
      <c r="AM923" s="77">
        <f>IF(AND(K923&gt;Variables!$G$10,K923&lt;Variables!$G$11),0,1)</f>
        <v>1</v>
      </c>
      <c r="AN923" s="77">
        <f>IF(H923&lt;Variables!$G$13,1,0)</f>
        <v>1</v>
      </c>
      <c r="AO923" s="77">
        <f>IF(R923&lt;Variables!$G$12,0,1)</f>
        <v>1</v>
      </c>
      <c r="AP923" s="78">
        <f t="shared" si="29"/>
        <v>1</v>
      </c>
      <c r="AQ923" s="77">
        <f>IF(V923&lt;Variables!$G$15,1,0)</f>
        <v>1</v>
      </c>
      <c r="AR923">
        <v>1</v>
      </c>
      <c r="AS923">
        <v>0</v>
      </c>
      <c r="AT923">
        <v>0</v>
      </c>
      <c r="AU923">
        <v>0</v>
      </c>
      <c r="BA923">
        <v>2</v>
      </c>
    </row>
    <row r="924" spans="3:53" x14ac:dyDescent="0.25">
      <c r="C924" t="s">
        <v>265</v>
      </c>
      <c r="D924" t="s">
        <v>212</v>
      </c>
      <c r="E924">
        <v>3.97</v>
      </c>
      <c r="F924">
        <v>23.09</v>
      </c>
      <c r="G924">
        <v>-31.14</v>
      </c>
      <c r="H924">
        <v>12.78</v>
      </c>
      <c r="I924">
        <v>-1.2E-2</v>
      </c>
      <c r="J924" t="s">
        <v>74</v>
      </c>
      <c r="K924">
        <v>32.83</v>
      </c>
      <c r="L924">
        <v>4.0962550000000002</v>
      </c>
      <c r="M924">
        <v>-2.8380801488188649</v>
      </c>
      <c r="N924">
        <v>4.1376819999999999</v>
      </c>
      <c r="O924">
        <v>-3.8108776846553192</v>
      </c>
      <c r="P924">
        <v>68790000</v>
      </c>
      <c r="Q924">
        <v>441580</v>
      </c>
      <c r="R924">
        <v>155.78</v>
      </c>
      <c r="S924">
        <v>20.629000000000001</v>
      </c>
      <c r="T924">
        <v>7.2279999999999998</v>
      </c>
      <c r="U924">
        <v>12.9384</v>
      </c>
      <c r="V924">
        <v>2.122177117053015</v>
      </c>
      <c r="AC924">
        <v>4.3600000000000003</v>
      </c>
      <c r="AD924">
        <v>3.91</v>
      </c>
      <c r="AH924" s="77">
        <f>IF(AND(M924&lt;Variables!$G$6,M924&gt;Variables!$G$5),0,1)</f>
        <v>0</v>
      </c>
      <c r="AI924" s="77">
        <f t="shared" si="28"/>
        <v>1</v>
      </c>
      <c r="AJ924" s="77">
        <f>IF(I924&gt;Variables!$G$7,0,1)</f>
        <v>1</v>
      </c>
      <c r="AK924" s="77">
        <f>IF(F924&gt;Variables!$G$8,0,1)</f>
        <v>0</v>
      </c>
      <c r="AL924" s="77">
        <f>IF(G924&gt;Variables!$G$9,0,1)</f>
        <v>1</v>
      </c>
      <c r="AM924" s="77">
        <f>IF(AND(K924&gt;Variables!$G$10,K924&lt;Variables!$G$11),0,1)</f>
        <v>1</v>
      </c>
      <c r="AN924" s="77">
        <f>IF(H924&lt;Variables!$G$13,1,0)</f>
        <v>1</v>
      </c>
      <c r="AO924" s="77">
        <f>IF(R924&lt;Variables!$G$12,0,1)</f>
        <v>1</v>
      </c>
      <c r="AP924" s="78">
        <f t="shared" si="29"/>
        <v>0</v>
      </c>
      <c r="AQ924" s="77">
        <f>IF(V924&lt;Variables!$G$15,1,0)</f>
        <v>1</v>
      </c>
      <c r="AR924">
        <v>1</v>
      </c>
      <c r="AS924">
        <v>0</v>
      </c>
      <c r="AT924">
        <v>0</v>
      </c>
      <c r="AU924">
        <v>0</v>
      </c>
      <c r="BA924">
        <v>2</v>
      </c>
    </row>
    <row r="925" spans="3:53" x14ac:dyDescent="0.25">
      <c r="C925" t="s">
        <v>265</v>
      </c>
      <c r="D925" t="s">
        <v>136</v>
      </c>
      <c r="E925">
        <v>61.69</v>
      </c>
      <c r="F925">
        <v>7.87</v>
      </c>
      <c r="G925">
        <v>8.11</v>
      </c>
      <c r="H925">
        <v>3960</v>
      </c>
      <c r="I925">
        <v>48.529000000000003</v>
      </c>
      <c r="J925" t="s">
        <v>74</v>
      </c>
      <c r="K925">
        <v>68.489999999999995</v>
      </c>
      <c r="L925">
        <v>60.818536842105253</v>
      </c>
      <c r="M925">
        <v>1.2355824340951631</v>
      </c>
      <c r="N925">
        <v>60.73678125</v>
      </c>
      <c r="O925">
        <v>1.371852002776325</v>
      </c>
      <c r="P925">
        <v>1227000</v>
      </c>
      <c r="Q925">
        <v>1136000</v>
      </c>
      <c r="R925">
        <v>1.08</v>
      </c>
      <c r="S925">
        <v>20.629000000000001</v>
      </c>
      <c r="T925">
        <v>7.2279999999999998</v>
      </c>
      <c r="U925">
        <v>12.9384</v>
      </c>
      <c r="V925">
        <v>2.460452242045386</v>
      </c>
      <c r="AC925">
        <v>62.16</v>
      </c>
      <c r="AD925">
        <v>61.15</v>
      </c>
      <c r="AH925" s="77">
        <f>IF(AND(M925&lt;Variables!$G$6,M925&gt;Variables!$G$5),0,1)</f>
        <v>1</v>
      </c>
      <c r="AI925" s="77">
        <f t="shared" si="28"/>
        <v>0</v>
      </c>
      <c r="AJ925" s="77">
        <f>IF(I925&gt;Variables!$G$7,0,1)</f>
        <v>1</v>
      </c>
      <c r="AK925" s="77">
        <f>IF(F925&gt;Variables!$G$8,0,1)</f>
        <v>1</v>
      </c>
      <c r="AL925" s="77">
        <f>IF(G925&gt;Variables!$G$9,0,1)</f>
        <v>1</v>
      </c>
      <c r="AM925" s="77">
        <f>IF(AND(K925&gt;Variables!$G$10,K925&lt;Variables!$G$11),0,1)</f>
        <v>0</v>
      </c>
      <c r="AN925" s="77">
        <f>IF(H925&lt;Variables!$G$13,1,0)</f>
        <v>0</v>
      </c>
      <c r="AO925" s="77">
        <f>IF(R925&lt;Variables!$G$12,0,1)</f>
        <v>0</v>
      </c>
      <c r="AP925" s="78">
        <f t="shared" si="29"/>
        <v>0</v>
      </c>
      <c r="AQ925" s="77">
        <f>IF(V925&lt;Variables!$G$15,1,0)</f>
        <v>1</v>
      </c>
      <c r="AR925">
        <v>0</v>
      </c>
      <c r="AS925">
        <v>0</v>
      </c>
      <c r="AT925">
        <v>0</v>
      </c>
      <c r="AU925">
        <v>1</v>
      </c>
      <c r="BA925">
        <v>-0.7</v>
      </c>
    </row>
    <row r="926" spans="3:53" x14ac:dyDescent="0.25">
      <c r="C926" t="s">
        <v>265</v>
      </c>
      <c r="D926" t="s">
        <v>160</v>
      </c>
      <c r="E926">
        <v>21.97</v>
      </c>
      <c r="F926">
        <v>6.67</v>
      </c>
      <c r="G926">
        <v>8.61</v>
      </c>
      <c r="H926">
        <v>2340</v>
      </c>
      <c r="I926">
        <v>-38.805999999999997</v>
      </c>
      <c r="J926" t="s">
        <v>74</v>
      </c>
      <c r="K926">
        <v>68.56</v>
      </c>
      <c r="L926">
        <v>21.695</v>
      </c>
      <c r="M926">
        <v>1.129292463701318</v>
      </c>
      <c r="N926">
        <v>21.482891836734691</v>
      </c>
      <c r="O926">
        <v>2.1277776136436062</v>
      </c>
      <c r="P926">
        <v>992429</v>
      </c>
      <c r="Q926">
        <v>1490000</v>
      </c>
      <c r="R926">
        <v>0.67</v>
      </c>
      <c r="S926">
        <v>20.629000000000001</v>
      </c>
      <c r="T926">
        <v>7.2279999999999998</v>
      </c>
      <c r="U926">
        <v>12.9384</v>
      </c>
      <c r="V926">
        <v>2.469388474395021</v>
      </c>
      <c r="AC926">
        <v>22.59</v>
      </c>
      <c r="AD926">
        <v>21.789200000000001</v>
      </c>
      <c r="AH926" s="77">
        <f>IF(AND(M926&lt;Variables!$G$6,M926&gt;Variables!$G$5),0,1)</f>
        <v>1</v>
      </c>
      <c r="AI926" s="77">
        <f t="shared" si="28"/>
        <v>0</v>
      </c>
      <c r="AJ926" s="77">
        <f>IF(I926&gt;Variables!$G$7,0,1)</f>
        <v>1</v>
      </c>
      <c r="AK926" s="77">
        <f>IF(F926&gt;Variables!$G$8,0,1)</f>
        <v>1</v>
      </c>
      <c r="AL926" s="77">
        <f>IF(G926&gt;Variables!$G$9,0,1)</f>
        <v>1</v>
      </c>
      <c r="AM926" s="77">
        <f>IF(AND(K926&gt;Variables!$G$10,K926&lt;Variables!$G$11),0,1)</f>
        <v>0</v>
      </c>
      <c r="AN926" s="77">
        <f>IF(H926&lt;Variables!$G$13,1,0)</f>
        <v>0</v>
      </c>
      <c r="AO926" s="77">
        <f>IF(R926&lt;Variables!$G$12,0,1)</f>
        <v>0</v>
      </c>
      <c r="AP926" s="78">
        <f t="shared" si="29"/>
        <v>0</v>
      </c>
      <c r="AQ926" s="77">
        <f>IF(V926&lt;Variables!$G$15,1,0)</f>
        <v>1</v>
      </c>
      <c r="AR926">
        <v>1</v>
      </c>
      <c r="AS926">
        <v>0</v>
      </c>
      <c r="AT926">
        <v>0</v>
      </c>
      <c r="AU926">
        <v>0</v>
      </c>
      <c r="BA926">
        <v>1.06</v>
      </c>
    </row>
    <row r="927" spans="3:53" x14ac:dyDescent="0.25">
      <c r="C927" t="s">
        <v>265</v>
      </c>
      <c r="D927" t="s">
        <v>182</v>
      </c>
      <c r="E927">
        <v>28.9</v>
      </c>
      <c r="F927">
        <v>7.38</v>
      </c>
      <c r="G927">
        <v>1.44</v>
      </c>
      <c r="H927">
        <v>-99999</v>
      </c>
      <c r="I927">
        <v>5.22</v>
      </c>
      <c r="J927" t="s">
        <v>75</v>
      </c>
      <c r="K927">
        <v>55.34</v>
      </c>
      <c r="L927">
        <v>28.764083333333328</v>
      </c>
      <c r="M927">
        <v>0.15963194840788189</v>
      </c>
      <c r="N927">
        <v>28.724562500000001</v>
      </c>
      <c r="O927">
        <v>0.29743708019921139</v>
      </c>
      <c r="P927">
        <v>187990</v>
      </c>
      <c r="Q927">
        <v>193031</v>
      </c>
      <c r="R927">
        <v>0.97</v>
      </c>
      <c r="S927">
        <v>20.629000000000001</v>
      </c>
      <c r="T927">
        <v>7.2279999999999998</v>
      </c>
      <c r="U927">
        <v>12.9384</v>
      </c>
      <c r="V927">
        <v>2.4157101382036048</v>
      </c>
      <c r="AC927">
        <v>28.95</v>
      </c>
      <c r="AD927">
        <v>28.58</v>
      </c>
      <c r="AH927" s="77">
        <f>IF(AND(M927&lt;Variables!$G$6,M927&gt;Variables!$G$5),0,1)</f>
        <v>1</v>
      </c>
      <c r="AI927" s="77">
        <f t="shared" si="28"/>
        <v>0</v>
      </c>
      <c r="AJ927" s="77">
        <f>IF(I927&gt;Variables!$G$7,0,1)</f>
        <v>1</v>
      </c>
      <c r="AK927" s="77">
        <f>IF(F927&gt;Variables!$G$8,0,1)</f>
        <v>1</v>
      </c>
      <c r="AL927" s="77">
        <f>IF(G927&gt;Variables!$G$9,0,1)</f>
        <v>1</v>
      </c>
      <c r="AM927" s="77">
        <f>IF(AND(K927&gt;Variables!$G$10,K927&lt;Variables!$G$11),0,1)</f>
        <v>1</v>
      </c>
      <c r="AN927" s="77">
        <f>IF(H927&lt;Variables!$G$13,1,0)</f>
        <v>1</v>
      </c>
      <c r="AO927" s="77">
        <f>IF(R927&lt;Variables!$G$12,0,1)</f>
        <v>0</v>
      </c>
      <c r="AP927" s="78">
        <f t="shared" si="29"/>
        <v>1</v>
      </c>
      <c r="AQ927" s="77">
        <f>IF(V927&lt;Variables!$G$15,1,0)</f>
        <v>1</v>
      </c>
      <c r="AR927">
        <v>0</v>
      </c>
      <c r="AS927">
        <v>0</v>
      </c>
      <c r="AT927">
        <v>0</v>
      </c>
      <c r="AU927">
        <v>1</v>
      </c>
      <c r="BA927">
        <v>-0.87</v>
      </c>
    </row>
    <row r="928" spans="3:53" x14ac:dyDescent="0.25">
      <c r="C928" t="s">
        <v>266</v>
      </c>
      <c r="D928" t="s">
        <v>220</v>
      </c>
      <c r="E928">
        <v>2.76</v>
      </c>
      <c r="F928">
        <v>33.29</v>
      </c>
      <c r="G928">
        <v>-20.81</v>
      </c>
      <c r="H928">
        <v>25.86</v>
      </c>
      <c r="I928">
        <v>-0.91400000000000003</v>
      </c>
      <c r="J928" t="s">
        <v>75</v>
      </c>
      <c r="K928">
        <v>47.68</v>
      </c>
      <c r="L928">
        <v>2.759826315789474</v>
      </c>
      <c r="M928">
        <v>-0.71838998258851883</v>
      </c>
      <c r="N928">
        <v>2.7720306122448979</v>
      </c>
      <c r="O928">
        <v>-1.1554927316967121</v>
      </c>
      <c r="P928">
        <v>73750000</v>
      </c>
      <c r="Q928">
        <v>122770</v>
      </c>
      <c r="R928">
        <v>600.72</v>
      </c>
      <c r="S928">
        <v>19.102</v>
      </c>
      <c r="T928">
        <v>7.1980000000000004</v>
      </c>
      <c r="U928">
        <v>12.3004</v>
      </c>
      <c r="V928">
        <v>2.3568296117215608</v>
      </c>
      <c r="AC928">
        <v>3.3</v>
      </c>
      <c r="AD928">
        <v>2.69</v>
      </c>
      <c r="AH928" s="77">
        <f>IF(AND(M928&lt;Variables!$G$6,M928&gt;Variables!$G$5),0,1)</f>
        <v>1</v>
      </c>
      <c r="AI928" s="77">
        <f t="shared" si="28"/>
        <v>1</v>
      </c>
      <c r="AJ928" s="77">
        <f>IF(I928&gt;Variables!$G$7,0,1)</f>
        <v>1</v>
      </c>
      <c r="AK928" s="77">
        <f>IF(F928&gt;Variables!$G$8,0,1)</f>
        <v>0</v>
      </c>
      <c r="AL928" s="77">
        <f>IF(G928&gt;Variables!$G$9,0,1)</f>
        <v>1</v>
      </c>
      <c r="AM928" s="77">
        <f>IF(AND(K928&gt;Variables!$G$10,K928&lt;Variables!$G$11),0,1)</f>
        <v>1</v>
      </c>
      <c r="AN928" s="77">
        <f>IF(H928&lt;Variables!$G$13,1,0)</f>
        <v>1</v>
      </c>
      <c r="AO928" s="77">
        <f>IF(R928&lt;Variables!$G$12,0,1)</f>
        <v>1</v>
      </c>
      <c r="AP928" s="78">
        <f t="shared" si="29"/>
        <v>1</v>
      </c>
      <c r="AQ928" s="77">
        <f>IF(V928&lt;Variables!$G$15,1,0)</f>
        <v>1</v>
      </c>
      <c r="AR928">
        <v>0</v>
      </c>
      <c r="AS928">
        <v>0</v>
      </c>
      <c r="AT928">
        <v>1</v>
      </c>
      <c r="AU928">
        <v>0</v>
      </c>
      <c r="BA928">
        <v>-2.25</v>
      </c>
    </row>
    <row r="929" spans="3:53" x14ac:dyDescent="0.25">
      <c r="C929" t="s">
        <v>266</v>
      </c>
      <c r="D929" t="s">
        <v>215</v>
      </c>
      <c r="E929">
        <v>0.69</v>
      </c>
      <c r="F929">
        <v>13.2</v>
      </c>
      <c r="G929">
        <v>1.89</v>
      </c>
      <c r="H929">
        <v>-99999</v>
      </c>
      <c r="I929">
        <v>1711721.4669999999</v>
      </c>
      <c r="J929" t="s">
        <v>75</v>
      </c>
      <c r="K929">
        <v>-99999</v>
      </c>
      <c r="L929">
        <v>-99999</v>
      </c>
      <c r="M929">
        <v>-99999</v>
      </c>
      <c r="N929">
        <v>-99999</v>
      </c>
      <c r="O929">
        <v>-99999</v>
      </c>
      <c r="P929">
        <v>52650</v>
      </c>
      <c r="Q929">
        <v>534</v>
      </c>
      <c r="R929">
        <v>98.6</v>
      </c>
      <c r="S929">
        <v>19.102</v>
      </c>
      <c r="T929">
        <v>7.1980000000000004</v>
      </c>
      <c r="U929">
        <v>12.3004</v>
      </c>
      <c r="V929">
        <v>-99999</v>
      </c>
      <c r="AC929">
        <v>0.73</v>
      </c>
      <c r="AD929">
        <v>0.68789999999999996</v>
      </c>
      <c r="AH929" s="77">
        <f>IF(AND(M929&lt;Variables!$G$6,M929&gt;Variables!$G$5),0,1)</f>
        <v>1</v>
      </c>
      <c r="AI929" s="77">
        <f t="shared" si="28"/>
        <v>1</v>
      </c>
      <c r="AJ929" s="77">
        <f>IF(I929&gt;Variables!$G$7,0,1)</f>
        <v>0</v>
      </c>
      <c r="AK929" s="77">
        <f>IF(F929&gt;Variables!$G$8,0,1)</f>
        <v>0</v>
      </c>
      <c r="AL929" s="77">
        <f>IF(G929&gt;Variables!$G$9,0,1)</f>
        <v>1</v>
      </c>
      <c r="AM929" s="77">
        <f>IF(AND(K929&gt;Variables!$G$10,K929&lt;Variables!$G$11),0,1)</f>
        <v>1</v>
      </c>
      <c r="AN929" s="77">
        <f>IF(H929&lt;Variables!$G$13,1,0)</f>
        <v>1</v>
      </c>
      <c r="AO929" s="77">
        <f>IF(R929&lt;Variables!$G$12,0,1)</f>
        <v>1</v>
      </c>
      <c r="AP929" s="78">
        <f t="shared" si="29"/>
        <v>1</v>
      </c>
      <c r="AQ929" s="77">
        <f>IF(V929&lt;Variables!$G$15,1,0)</f>
        <v>1</v>
      </c>
      <c r="AR929">
        <v>1</v>
      </c>
      <c r="AS929">
        <v>0</v>
      </c>
      <c r="AT929">
        <v>0</v>
      </c>
      <c r="AU929">
        <v>0</v>
      </c>
      <c r="BA929">
        <v>2</v>
      </c>
    </row>
    <row r="930" spans="3:53" x14ac:dyDescent="0.25">
      <c r="C930" t="s">
        <v>266</v>
      </c>
      <c r="D930" t="s">
        <v>219</v>
      </c>
      <c r="E930">
        <v>2.77</v>
      </c>
      <c r="F930">
        <v>21.08</v>
      </c>
      <c r="G930">
        <v>16.100000000000001</v>
      </c>
      <c r="H930">
        <v>417.61</v>
      </c>
      <c r="I930">
        <v>0.94699999999999995</v>
      </c>
      <c r="J930" t="s">
        <v>75</v>
      </c>
      <c r="K930">
        <v>52.84</v>
      </c>
      <c r="L930">
        <v>2.737215</v>
      </c>
      <c r="M930">
        <v>0.1017457525258432</v>
      </c>
      <c r="N930">
        <v>2.6673979999999999</v>
      </c>
      <c r="O930">
        <v>2.721828538523321</v>
      </c>
      <c r="P930">
        <v>34160000</v>
      </c>
      <c r="Q930">
        <v>1300000</v>
      </c>
      <c r="R930">
        <v>26.28</v>
      </c>
      <c r="S930">
        <v>19.102</v>
      </c>
      <c r="T930">
        <v>7.1980000000000004</v>
      </c>
      <c r="U930">
        <v>12.3004</v>
      </c>
      <c r="V930">
        <v>2.3929424999117721</v>
      </c>
      <c r="AC930">
        <v>3.02</v>
      </c>
      <c r="AD930">
        <v>2.63</v>
      </c>
      <c r="AH930" s="77">
        <f>IF(AND(M930&lt;Variables!$G$6,M930&gt;Variables!$G$5),0,1)</f>
        <v>1</v>
      </c>
      <c r="AI930" s="77">
        <f t="shared" si="28"/>
        <v>0</v>
      </c>
      <c r="AJ930" s="77">
        <f>IF(I930&gt;Variables!$G$7,0,1)</f>
        <v>1</v>
      </c>
      <c r="AK930" s="77">
        <f>IF(F930&gt;Variables!$G$8,0,1)</f>
        <v>0</v>
      </c>
      <c r="AL930" s="77">
        <f>IF(G930&gt;Variables!$G$9,0,1)</f>
        <v>0</v>
      </c>
      <c r="AM930" s="77">
        <f>IF(AND(K930&gt;Variables!$G$10,K930&lt;Variables!$G$11),0,1)</f>
        <v>1</v>
      </c>
      <c r="AN930" s="77">
        <f>IF(H930&lt;Variables!$G$13,1,0)</f>
        <v>1</v>
      </c>
      <c r="AO930" s="77">
        <f>IF(R930&lt;Variables!$G$12,0,1)</f>
        <v>1</v>
      </c>
      <c r="AP930" s="78">
        <f t="shared" si="29"/>
        <v>1</v>
      </c>
      <c r="AQ930" s="77">
        <f>IF(V930&lt;Variables!$G$15,1,0)</f>
        <v>1</v>
      </c>
      <c r="AR930">
        <v>0</v>
      </c>
      <c r="AS930">
        <v>0</v>
      </c>
      <c r="AT930">
        <v>1</v>
      </c>
      <c r="AU930">
        <v>0</v>
      </c>
      <c r="BA930">
        <v>-2.25</v>
      </c>
    </row>
    <row r="931" spans="3:53" x14ac:dyDescent="0.25">
      <c r="C931" t="s">
        <v>266</v>
      </c>
      <c r="D931" t="s">
        <v>136</v>
      </c>
      <c r="E931">
        <v>61.77</v>
      </c>
      <c r="F931">
        <v>7.91</v>
      </c>
      <c r="G931">
        <v>8.06</v>
      </c>
      <c r="H931">
        <v>3960</v>
      </c>
      <c r="I931">
        <v>48.552999999999997</v>
      </c>
      <c r="J931" t="s">
        <v>74</v>
      </c>
      <c r="K931">
        <v>67.760000000000005</v>
      </c>
      <c r="L931">
        <v>61.056411111111103</v>
      </c>
      <c r="M931">
        <v>0.79203621714493322</v>
      </c>
      <c r="N931">
        <v>60.768795833333343</v>
      </c>
      <c r="O931">
        <v>1.2690792306989189</v>
      </c>
      <c r="P931">
        <v>1237000</v>
      </c>
      <c r="Q931">
        <v>1136000</v>
      </c>
      <c r="R931">
        <v>1.0900000000000001</v>
      </c>
      <c r="S931">
        <v>19.102</v>
      </c>
      <c r="T931">
        <v>7.1980000000000004</v>
      </c>
      <c r="U931">
        <v>12.3004</v>
      </c>
      <c r="V931">
        <v>2.4897764237849969</v>
      </c>
      <c r="AC931">
        <v>62.16</v>
      </c>
      <c r="AD931">
        <v>61.15</v>
      </c>
      <c r="AH931" s="77">
        <f>IF(AND(M931&lt;Variables!$G$6,M931&gt;Variables!$G$5),0,1)</f>
        <v>1</v>
      </c>
      <c r="AI931" s="77">
        <f t="shared" si="28"/>
        <v>0</v>
      </c>
      <c r="AJ931" s="77">
        <f>IF(I931&gt;Variables!$G$7,0,1)</f>
        <v>1</v>
      </c>
      <c r="AK931" s="77">
        <f>IF(F931&gt;Variables!$G$8,0,1)</f>
        <v>1</v>
      </c>
      <c r="AL931" s="77">
        <f>IF(G931&gt;Variables!$G$9,0,1)</f>
        <v>1</v>
      </c>
      <c r="AM931" s="77">
        <f>IF(AND(K931&gt;Variables!$G$10,K931&lt;Variables!$G$11),0,1)</f>
        <v>0</v>
      </c>
      <c r="AN931" s="77">
        <f>IF(H931&lt;Variables!$G$13,1,0)</f>
        <v>0</v>
      </c>
      <c r="AO931" s="77">
        <f>IF(R931&lt;Variables!$G$12,0,1)</f>
        <v>0</v>
      </c>
      <c r="AP931" s="78">
        <f t="shared" si="29"/>
        <v>0</v>
      </c>
      <c r="AQ931" s="77">
        <f>IF(V931&lt;Variables!$G$15,1,0)</f>
        <v>1</v>
      </c>
      <c r="AR931">
        <v>0</v>
      </c>
      <c r="AS931">
        <v>0</v>
      </c>
      <c r="AT931">
        <v>0</v>
      </c>
      <c r="AU931">
        <v>1</v>
      </c>
      <c r="BA931">
        <v>-0.81</v>
      </c>
    </row>
    <row r="932" spans="3:53" x14ac:dyDescent="0.25">
      <c r="C932" t="s">
        <v>266</v>
      </c>
      <c r="D932" t="s">
        <v>160</v>
      </c>
      <c r="E932">
        <v>21.99</v>
      </c>
      <c r="F932">
        <v>6.67</v>
      </c>
      <c r="G932">
        <v>8.51</v>
      </c>
      <c r="H932">
        <v>2340</v>
      </c>
      <c r="I932">
        <v>-38.819000000000003</v>
      </c>
      <c r="J932" t="s">
        <v>74</v>
      </c>
      <c r="K932">
        <v>62.28</v>
      </c>
      <c r="L932">
        <v>21.767363157894739</v>
      </c>
      <c r="M932">
        <v>0.70121879714173685</v>
      </c>
      <c r="N932">
        <v>21.523297959183679</v>
      </c>
      <c r="O932">
        <v>1.8431285092490151</v>
      </c>
      <c r="P932">
        <v>1008000</v>
      </c>
      <c r="Q932">
        <v>1490000</v>
      </c>
      <c r="R932">
        <v>0.68</v>
      </c>
      <c r="S932">
        <v>19.102</v>
      </c>
      <c r="T932">
        <v>7.1980000000000004</v>
      </c>
      <c r="U932">
        <v>12.3004</v>
      </c>
      <c r="V932">
        <v>2.45112063907245</v>
      </c>
      <c r="AC932">
        <v>22.59</v>
      </c>
      <c r="AD932">
        <v>21.789200000000001</v>
      </c>
      <c r="AH932" s="77">
        <f>IF(AND(M932&lt;Variables!$G$6,M932&gt;Variables!$G$5),0,1)</f>
        <v>1</v>
      </c>
      <c r="AI932" s="77">
        <f t="shared" si="28"/>
        <v>0</v>
      </c>
      <c r="AJ932" s="77">
        <f>IF(I932&gt;Variables!$G$7,0,1)</f>
        <v>1</v>
      </c>
      <c r="AK932" s="77">
        <f>IF(F932&gt;Variables!$G$8,0,1)</f>
        <v>1</v>
      </c>
      <c r="AL932" s="77">
        <f>IF(G932&gt;Variables!$G$9,0,1)</f>
        <v>1</v>
      </c>
      <c r="AM932" s="77">
        <f>IF(AND(K932&gt;Variables!$G$10,K932&lt;Variables!$G$11),0,1)</f>
        <v>0</v>
      </c>
      <c r="AN932" s="77">
        <f>IF(H932&lt;Variables!$G$13,1,0)</f>
        <v>0</v>
      </c>
      <c r="AO932" s="77">
        <f>IF(R932&lt;Variables!$G$12,0,1)</f>
        <v>0</v>
      </c>
      <c r="AP932" s="78">
        <f t="shared" si="29"/>
        <v>0</v>
      </c>
      <c r="AQ932" s="77">
        <f>IF(V932&lt;Variables!$G$15,1,0)</f>
        <v>1</v>
      </c>
      <c r="AR932">
        <v>1</v>
      </c>
      <c r="AS932">
        <v>0</v>
      </c>
      <c r="AT932">
        <v>0</v>
      </c>
      <c r="AU932">
        <v>0</v>
      </c>
      <c r="BA932">
        <v>0.96</v>
      </c>
    </row>
    <row r="933" spans="3:53" x14ac:dyDescent="0.25">
      <c r="C933" t="s">
        <v>266</v>
      </c>
      <c r="D933" t="s">
        <v>212</v>
      </c>
      <c r="E933">
        <v>4.07</v>
      </c>
      <c r="F933">
        <v>23.55</v>
      </c>
      <c r="G933">
        <v>-29.82</v>
      </c>
      <c r="H933">
        <v>12.78</v>
      </c>
      <c r="I933">
        <v>-8.9999999999999993E-3</v>
      </c>
      <c r="J933" t="s">
        <v>74</v>
      </c>
      <c r="K933">
        <v>47.21</v>
      </c>
      <c r="L933">
        <v>4.0602849999999986</v>
      </c>
      <c r="M933">
        <v>-9.322005721272536E-2</v>
      </c>
      <c r="N933">
        <v>4.129594</v>
      </c>
      <c r="O933">
        <v>-1.7700045089178309</v>
      </c>
      <c r="P933">
        <v>69330000</v>
      </c>
      <c r="Q933">
        <v>441580</v>
      </c>
      <c r="R933">
        <v>157</v>
      </c>
      <c r="S933">
        <v>19.102</v>
      </c>
      <c r="T933">
        <v>7.1980000000000004</v>
      </c>
      <c r="U933">
        <v>12.3004</v>
      </c>
      <c r="V933">
        <v>2.3397681990121382</v>
      </c>
      <c r="AC933">
        <v>4.3600000000000003</v>
      </c>
      <c r="AD933">
        <v>3.91</v>
      </c>
      <c r="AH933" s="77">
        <f>IF(AND(M933&lt;Variables!$G$6,M933&gt;Variables!$G$5),0,1)</f>
        <v>1</v>
      </c>
      <c r="AI933" s="77">
        <f t="shared" si="28"/>
        <v>1</v>
      </c>
      <c r="AJ933" s="77">
        <f>IF(I933&gt;Variables!$G$7,0,1)</f>
        <v>1</v>
      </c>
      <c r="AK933" s="77">
        <f>IF(F933&gt;Variables!$G$8,0,1)</f>
        <v>0</v>
      </c>
      <c r="AL933" s="77">
        <f>IF(G933&gt;Variables!$G$9,0,1)</f>
        <v>1</v>
      </c>
      <c r="AM933" s="77">
        <f>IF(AND(K933&gt;Variables!$G$10,K933&lt;Variables!$G$11),0,1)</f>
        <v>1</v>
      </c>
      <c r="AN933" s="77">
        <f>IF(H933&lt;Variables!$G$13,1,0)</f>
        <v>1</v>
      </c>
      <c r="AO933" s="77">
        <f>IF(R933&lt;Variables!$G$12,0,1)</f>
        <v>1</v>
      </c>
      <c r="AP933" s="78">
        <f t="shared" si="29"/>
        <v>0</v>
      </c>
      <c r="AQ933" s="77">
        <f>IF(V933&lt;Variables!$G$15,1,0)</f>
        <v>1</v>
      </c>
      <c r="AR933">
        <v>0</v>
      </c>
      <c r="AS933">
        <v>0</v>
      </c>
      <c r="AT933">
        <v>1</v>
      </c>
      <c r="AU933">
        <v>0</v>
      </c>
      <c r="BA933">
        <v>-2.25</v>
      </c>
    </row>
    <row r="934" spans="3:53" x14ac:dyDescent="0.25">
      <c r="C934" t="s">
        <v>266</v>
      </c>
      <c r="D934" t="s">
        <v>138</v>
      </c>
      <c r="E934">
        <v>16.88</v>
      </c>
      <c r="F934">
        <v>6.69</v>
      </c>
      <c r="G934">
        <v>4.71</v>
      </c>
      <c r="H934">
        <v>5940</v>
      </c>
      <c r="I934">
        <v>27.628</v>
      </c>
      <c r="J934" t="s">
        <v>75</v>
      </c>
      <c r="K934">
        <v>70.260000000000005</v>
      </c>
      <c r="L934">
        <v>16.735765000000001</v>
      </c>
      <c r="M934">
        <v>0.61147488626903901</v>
      </c>
      <c r="N934">
        <v>16.667120000000001</v>
      </c>
      <c r="O934">
        <v>1.025852096822967</v>
      </c>
      <c r="P934">
        <v>8479000</v>
      </c>
      <c r="Q934">
        <v>14396000</v>
      </c>
      <c r="R934">
        <v>0.59</v>
      </c>
      <c r="S934">
        <v>19.102</v>
      </c>
      <c r="T934">
        <v>7.1980000000000004</v>
      </c>
      <c r="U934">
        <v>12.3004</v>
      </c>
      <c r="V934">
        <v>2.5252173192635041</v>
      </c>
      <c r="AC934">
        <v>17.05</v>
      </c>
      <c r="AD934">
        <v>16.7</v>
      </c>
      <c r="AH934" s="77">
        <f>IF(AND(M934&lt;Variables!$G$6,M934&gt;Variables!$G$5),0,1)</f>
        <v>1</v>
      </c>
      <c r="AI934" s="77">
        <f t="shared" si="28"/>
        <v>0</v>
      </c>
      <c r="AJ934" s="77">
        <f>IF(I934&gt;Variables!$G$7,0,1)</f>
        <v>1</v>
      </c>
      <c r="AK934" s="77">
        <f>IF(F934&gt;Variables!$G$8,0,1)</f>
        <v>1</v>
      </c>
      <c r="AL934" s="77">
        <f>IF(G934&gt;Variables!$G$9,0,1)</f>
        <v>1</v>
      </c>
      <c r="AM934" s="77">
        <f>IF(AND(K934&gt;Variables!$G$10,K934&lt;Variables!$G$11),0,1)</f>
        <v>1</v>
      </c>
      <c r="AN934" s="77">
        <f>IF(H934&lt;Variables!$G$13,1,0)</f>
        <v>0</v>
      </c>
      <c r="AO934" s="77">
        <f>IF(R934&lt;Variables!$G$12,0,1)</f>
        <v>0</v>
      </c>
      <c r="AP934" s="78">
        <f t="shared" si="29"/>
        <v>1</v>
      </c>
      <c r="AQ934" s="77">
        <f>IF(V934&lt;Variables!$G$15,1,0)</f>
        <v>1</v>
      </c>
      <c r="AR934">
        <v>0</v>
      </c>
      <c r="AS934">
        <v>1</v>
      </c>
      <c r="AT934">
        <v>0</v>
      </c>
      <c r="AU934">
        <v>0</v>
      </c>
      <c r="BA934">
        <v>0.31</v>
      </c>
    </row>
    <row r="935" spans="3:53" x14ac:dyDescent="0.25">
      <c r="C935" t="s">
        <v>266</v>
      </c>
      <c r="D935" t="s">
        <v>84</v>
      </c>
      <c r="E935">
        <v>44.63</v>
      </c>
      <c r="F935">
        <v>6.76</v>
      </c>
      <c r="G935">
        <v>4.8600000000000003</v>
      </c>
      <c r="H935">
        <v>6100</v>
      </c>
      <c r="I935">
        <v>185.8</v>
      </c>
      <c r="J935" t="s">
        <v>75</v>
      </c>
      <c r="K935">
        <v>76.459999999999994</v>
      </c>
      <c r="L935">
        <v>44.201115000000001</v>
      </c>
      <c r="M935">
        <v>0.56307403105102971</v>
      </c>
      <c r="N935">
        <v>43.913731999999989</v>
      </c>
      <c r="O935">
        <v>1.22118520921887</v>
      </c>
      <c r="P935">
        <v>3266000</v>
      </c>
      <c r="Q935">
        <v>2976000</v>
      </c>
      <c r="R935">
        <v>1.1000000000000001</v>
      </c>
      <c r="S935">
        <v>19.102</v>
      </c>
      <c r="T935">
        <v>7.1980000000000004</v>
      </c>
      <c r="U935">
        <v>12.3004</v>
      </c>
      <c r="V935">
        <v>2.5834575397603419</v>
      </c>
      <c r="AC935">
        <v>44.66</v>
      </c>
      <c r="AD935">
        <v>43.61</v>
      </c>
      <c r="AH935" s="77">
        <f>IF(AND(M935&lt;Variables!$G$6,M935&gt;Variables!$G$5),0,1)</f>
        <v>1</v>
      </c>
      <c r="AI935" s="77">
        <f t="shared" si="28"/>
        <v>0</v>
      </c>
      <c r="AJ935" s="77">
        <f>IF(I935&gt;Variables!$G$7,0,1)</f>
        <v>0</v>
      </c>
      <c r="AK935" s="77">
        <f>IF(F935&gt;Variables!$G$8,0,1)</f>
        <v>1</v>
      </c>
      <c r="AL935" s="77">
        <f>IF(G935&gt;Variables!$G$9,0,1)</f>
        <v>1</v>
      </c>
      <c r="AM935" s="77">
        <f>IF(AND(K935&gt;Variables!$G$10,K935&lt;Variables!$G$11),0,1)</f>
        <v>1</v>
      </c>
      <c r="AN935" s="77">
        <f>IF(H935&lt;Variables!$G$13,1,0)</f>
        <v>0</v>
      </c>
      <c r="AO935" s="77">
        <f>IF(R935&lt;Variables!$G$12,0,1)</f>
        <v>0</v>
      </c>
      <c r="AP935" s="78">
        <f t="shared" si="29"/>
        <v>1</v>
      </c>
      <c r="AQ935" s="77">
        <f>IF(V935&lt;Variables!$G$15,1,0)</f>
        <v>1</v>
      </c>
      <c r="AR935">
        <v>0</v>
      </c>
      <c r="AS935">
        <v>0</v>
      </c>
      <c r="AT935">
        <v>1</v>
      </c>
      <c r="AU935">
        <v>0</v>
      </c>
      <c r="BA935">
        <v>-1.34</v>
      </c>
    </row>
    <row r="936" spans="3:53" x14ac:dyDescent="0.25">
      <c r="C936" t="s">
        <v>266</v>
      </c>
      <c r="D936" t="s">
        <v>125</v>
      </c>
      <c r="E936">
        <v>179.03</v>
      </c>
      <c r="F936">
        <v>6.93</v>
      </c>
      <c r="G936">
        <v>7.57</v>
      </c>
      <c r="H936">
        <v>11140</v>
      </c>
      <c r="I936">
        <v>6.4000000000000001E-2</v>
      </c>
      <c r="J936" t="s">
        <v>75</v>
      </c>
      <c r="K936">
        <v>59.46</v>
      </c>
      <c r="L936">
        <v>178.16749999999999</v>
      </c>
      <c r="M936">
        <v>0.14733326785189049</v>
      </c>
      <c r="N936">
        <v>177.26173800000001</v>
      </c>
      <c r="O936">
        <v>0.65906044540755315</v>
      </c>
      <c r="P936">
        <v>534585</v>
      </c>
      <c r="Q936">
        <v>663253</v>
      </c>
      <c r="R936">
        <v>0.81</v>
      </c>
      <c r="S936">
        <v>19.102</v>
      </c>
      <c r="T936">
        <v>7.1980000000000004</v>
      </c>
      <c r="U936">
        <v>12.3004</v>
      </c>
      <c r="V936">
        <v>2.457149719438168</v>
      </c>
      <c r="AC936">
        <v>180.74</v>
      </c>
      <c r="AD936">
        <v>178.14</v>
      </c>
      <c r="AH936" s="77">
        <f>IF(AND(M936&lt;Variables!$G$6,M936&gt;Variables!$G$5),0,1)</f>
        <v>1</v>
      </c>
      <c r="AI936" s="77">
        <f t="shared" si="28"/>
        <v>0</v>
      </c>
      <c r="AJ936" s="77">
        <f>IF(I936&gt;Variables!$G$7,0,1)</f>
        <v>1</v>
      </c>
      <c r="AK936" s="77">
        <f>IF(F936&gt;Variables!$G$8,0,1)</f>
        <v>1</v>
      </c>
      <c r="AL936" s="77">
        <f>IF(G936&gt;Variables!$G$9,0,1)</f>
        <v>1</v>
      </c>
      <c r="AM936" s="77">
        <f>IF(AND(K936&gt;Variables!$G$10,K936&lt;Variables!$G$11),0,1)</f>
        <v>1</v>
      </c>
      <c r="AN936" s="77">
        <f>IF(H936&lt;Variables!$G$13,1,0)</f>
        <v>0</v>
      </c>
      <c r="AO936" s="77">
        <f>IF(R936&lt;Variables!$G$12,0,1)</f>
        <v>0</v>
      </c>
      <c r="AP936" s="78">
        <f t="shared" si="29"/>
        <v>1</v>
      </c>
      <c r="AQ936" s="77">
        <f>IF(V936&lt;Variables!$G$15,1,0)</f>
        <v>1</v>
      </c>
      <c r="AR936">
        <v>1</v>
      </c>
      <c r="AS936">
        <v>0</v>
      </c>
      <c r="AT936">
        <v>0</v>
      </c>
      <c r="AU936">
        <v>0</v>
      </c>
      <c r="BA936">
        <v>0.83</v>
      </c>
    </row>
    <row r="937" spans="3:53" x14ac:dyDescent="0.25">
      <c r="C937" t="s">
        <v>266</v>
      </c>
      <c r="D937" t="s">
        <v>231</v>
      </c>
      <c r="E937">
        <v>359.77</v>
      </c>
      <c r="F937">
        <v>7.22</v>
      </c>
      <c r="G937">
        <v>7.07</v>
      </c>
      <c r="H937">
        <v>56250</v>
      </c>
      <c r="I937">
        <v>-6.8620000000000001</v>
      </c>
      <c r="J937" t="s">
        <v>75</v>
      </c>
      <c r="K937">
        <v>52.44</v>
      </c>
      <c r="L937">
        <v>358.77701500000001</v>
      </c>
      <c r="M937">
        <v>-2.5646849199635471E-2</v>
      </c>
      <c r="N937">
        <v>357.41244799999998</v>
      </c>
      <c r="O937">
        <v>0.35604579726333951</v>
      </c>
      <c r="P937">
        <v>2152000</v>
      </c>
      <c r="Q937">
        <v>2076000</v>
      </c>
      <c r="R937">
        <v>1.04</v>
      </c>
      <c r="S937">
        <v>19.102</v>
      </c>
      <c r="T937">
        <v>7.1980000000000004</v>
      </c>
      <c r="U937">
        <v>12.3004</v>
      </c>
      <c r="V937">
        <v>2.3931259442443831</v>
      </c>
      <c r="AC937">
        <v>363</v>
      </c>
      <c r="AD937">
        <v>358.685</v>
      </c>
      <c r="AH937" s="77">
        <f>IF(AND(M937&lt;Variables!$G$6,M937&gt;Variables!$G$5),0,1)</f>
        <v>1</v>
      </c>
      <c r="AI937" s="77">
        <f t="shared" si="28"/>
        <v>0</v>
      </c>
      <c r="AJ937" s="77">
        <f>IF(I937&gt;Variables!$G$7,0,1)</f>
        <v>1</v>
      </c>
      <c r="AK937" s="77">
        <f>IF(F937&gt;Variables!$G$8,0,1)</f>
        <v>1</v>
      </c>
      <c r="AL937" s="77">
        <f>IF(G937&gt;Variables!$G$9,0,1)</f>
        <v>1</v>
      </c>
      <c r="AM937" s="77">
        <f>IF(AND(K937&gt;Variables!$G$10,K937&lt;Variables!$G$11),0,1)</f>
        <v>1</v>
      </c>
      <c r="AN937" s="77">
        <f>IF(H937&lt;Variables!$G$13,1,0)</f>
        <v>0</v>
      </c>
      <c r="AO937" s="77">
        <f>IF(R937&lt;Variables!$G$12,0,1)</f>
        <v>0</v>
      </c>
      <c r="AP937" s="78">
        <f t="shared" si="29"/>
        <v>1</v>
      </c>
      <c r="AQ937" s="77">
        <f>IF(V937&lt;Variables!$G$15,1,0)</f>
        <v>1</v>
      </c>
      <c r="AR937">
        <v>0</v>
      </c>
      <c r="AS937">
        <v>1</v>
      </c>
      <c r="AT937">
        <v>0</v>
      </c>
      <c r="AU937">
        <v>0</v>
      </c>
      <c r="BA937">
        <v>0.43</v>
      </c>
    </row>
    <row r="938" spans="3:53" x14ac:dyDescent="0.25">
      <c r="C938" t="s">
        <v>266</v>
      </c>
      <c r="D938" t="s">
        <v>182</v>
      </c>
      <c r="E938">
        <v>28.89</v>
      </c>
      <c r="F938">
        <v>7.38</v>
      </c>
      <c r="G938">
        <v>1.41</v>
      </c>
      <c r="H938">
        <v>-99999</v>
      </c>
      <c r="I938">
        <v>5.2160000000000002</v>
      </c>
      <c r="J938" t="s">
        <v>75</v>
      </c>
      <c r="K938">
        <v>54.36</v>
      </c>
      <c r="L938">
        <v>28.779</v>
      </c>
      <c r="M938">
        <v>7.2969873866351301E-2</v>
      </c>
      <c r="N938">
        <v>28.72313333333333</v>
      </c>
      <c r="O938">
        <v>0.26761240068981951</v>
      </c>
      <c r="P938">
        <v>189571</v>
      </c>
      <c r="Q938">
        <v>193031</v>
      </c>
      <c r="R938">
        <v>0.98</v>
      </c>
      <c r="S938">
        <v>19.102</v>
      </c>
      <c r="T938">
        <v>7.1980000000000004</v>
      </c>
      <c r="U938">
        <v>12.3004</v>
      </c>
      <c r="V938">
        <v>2.409353569978109</v>
      </c>
      <c r="AC938">
        <v>28.95</v>
      </c>
      <c r="AD938">
        <v>28.58</v>
      </c>
      <c r="AH938" s="77">
        <f>IF(AND(M938&lt;Variables!$G$6,M938&gt;Variables!$G$5),0,1)</f>
        <v>1</v>
      </c>
      <c r="AI938" s="77">
        <f t="shared" si="28"/>
        <v>0</v>
      </c>
      <c r="AJ938" s="77">
        <f>IF(I938&gt;Variables!$G$7,0,1)</f>
        <v>1</v>
      </c>
      <c r="AK938" s="77">
        <f>IF(F938&gt;Variables!$G$8,0,1)</f>
        <v>1</v>
      </c>
      <c r="AL938" s="77">
        <f>IF(G938&gt;Variables!$G$9,0,1)</f>
        <v>1</v>
      </c>
      <c r="AM938" s="77">
        <f>IF(AND(K938&gt;Variables!$G$10,K938&lt;Variables!$G$11),0,1)</f>
        <v>1</v>
      </c>
      <c r="AN938" s="77">
        <f>IF(H938&lt;Variables!$G$13,1,0)</f>
        <v>1</v>
      </c>
      <c r="AO938" s="77">
        <f>IF(R938&lt;Variables!$G$12,0,1)</f>
        <v>0</v>
      </c>
      <c r="AP938" s="78">
        <f t="shared" si="29"/>
        <v>1</v>
      </c>
      <c r="AQ938" s="77">
        <f>IF(V938&lt;Variables!$G$15,1,0)</f>
        <v>1</v>
      </c>
      <c r="AR938">
        <v>0</v>
      </c>
      <c r="AS938">
        <v>0</v>
      </c>
      <c r="AT938">
        <v>0</v>
      </c>
      <c r="AU938">
        <v>1</v>
      </c>
      <c r="BA938">
        <v>-0.69</v>
      </c>
    </row>
    <row r="939" spans="3:53" x14ac:dyDescent="0.25">
      <c r="C939" t="s">
        <v>266</v>
      </c>
      <c r="D939" t="s">
        <v>240</v>
      </c>
      <c r="E939">
        <v>32.46</v>
      </c>
      <c r="F939">
        <v>7.47</v>
      </c>
      <c r="G939">
        <v>8.6199999999999992</v>
      </c>
      <c r="H939">
        <v>6330</v>
      </c>
      <c r="I939">
        <v>-47.554000000000002</v>
      </c>
      <c r="J939" t="s">
        <v>75</v>
      </c>
      <c r="K939">
        <v>57.62</v>
      </c>
      <c r="L939">
        <v>32.315829999999998</v>
      </c>
      <c r="M939">
        <v>0.19857141221501751</v>
      </c>
      <c r="N939">
        <v>32.191448000000001</v>
      </c>
      <c r="O939">
        <v>0.58572077900938591</v>
      </c>
      <c r="P939">
        <v>2476000</v>
      </c>
      <c r="Q939">
        <v>3646000</v>
      </c>
      <c r="R939">
        <v>0.68</v>
      </c>
      <c r="S939">
        <v>19.102</v>
      </c>
      <c r="T939">
        <v>7.1980000000000004</v>
      </c>
      <c r="U939">
        <v>12.3004</v>
      </c>
      <c r="V939">
        <v>2.4364104695852151</v>
      </c>
      <c r="AC939">
        <v>32.808900000000001</v>
      </c>
      <c r="AD939">
        <v>32.22</v>
      </c>
      <c r="AH939" s="77">
        <f>IF(AND(M939&lt;Variables!$G$6,M939&gt;Variables!$G$5),0,1)</f>
        <v>1</v>
      </c>
      <c r="AI939" s="77">
        <f t="shared" si="28"/>
        <v>0</v>
      </c>
      <c r="AJ939" s="77">
        <f>IF(I939&gt;Variables!$G$7,0,1)</f>
        <v>1</v>
      </c>
      <c r="AK939" s="77">
        <f>IF(F939&gt;Variables!$G$8,0,1)</f>
        <v>1</v>
      </c>
      <c r="AL939" s="77">
        <f>IF(G939&gt;Variables!$G$9,0,1)</f>
        <v>1</v>
      </c>
      <c r="AM939" s="77">
        <f>IF(AND(K939&gt;Variables!$G$10,K939&lt;Variables!$G$11),0,1)</f>
        <v>1</v>
      </c>
      <c r="AN939" s="77">
        <f>IF(H939&lt;Variables!$G$13,1,0)</f>
        <v>0</v>
      </c>
      <c r="AO939" s="77">
        <f>IF(R939&lt;Variables!$G$12,0,1)</f>
        <v>0</v>
      </c>
      <c r="AP939" s="78">
        <f t="shared" si="29"/>
        <v>1</v>
      </c>
      <c r="AQ939" s="77">
        <f>IF(V939&lt;Variables!$G$15,1,0)</f>
        <v>1</v>
      </c>
      <c r="AR939">
        <v>0</v>
      </c>
      <c r="AS939">
        <v>1</v>
      </c>
      <c r="AT939">
        <v>0</v>
      </c>
      <c r="AU939">
        <v>0</v>
      </c>
      <c r="BA939">
        <v>0.7</v>
      </c>
    </row>
    <row r="940" spans="3:53" x14ac:dyDescent="0.25">
      <c r="C940" t="s">
        <v>266</v>
      </c>
      <c r="D940" t="s">
        <v>175</v>
      </c>
      <c r="E940">
        <v>57.77</v>
      </c>
      <c r="F940">
        <v>7.81</v>
      </c>
      <c r="G940">
        <v>0.73</v>
      </c>
      <c r="H940">
        <v>-99999</v>
      </c>
      <c r="I940">
        <v>5.6639999999999997</v>
      </c>
      <c r="J940" t="s">
        <v>75</v>
      </c>
      <c r="K940">
        <v>51.06</v>
      </c>
      <c r="L940">
        <v>57.571766666666669</v>
      </c>
      <c r="M940">
        <v>2.4722766309637479E-2</v>
      </c>
      <c r="N940">
        <v>57.547785185185177</v>
      </c>
      <c r="O940">
        <v>6.640536154752405E-2</v>
      </c>
      <c r="P940">
        <v>211177</v>
      </c>
      <c r="Q940">
        <v>208562</v>
      </c>
      <c r="R940">
        <v>1.01</v>
      </c>
      <c r="S940">
        <v>19.102</v>
      </c>
      <c r="T940">
        <v>7.1980000000000004</v>
      </c>
      <c r="U940">
        <v>12.3004</v>
      </c>
      <c r="V940">
        <v>2.3772631247659008</v>
      </c>
      <c r="AC940">
        <v>57.92</v>
      </c>
      <c r="AD940">
        <v>57.6</v>
      </c>
      <c r="AH940" s="77">
        <f>IF(AND(M940&lt;Variables!$G$6,M940&gt;Variables!$G$5),0,1)</f>
        <v>1</v>
      </c>
      <c r="AI940" s="77">
        <f t="shared" si="28"/>
        <v>0</v>
      </c>
      <c r="AJ940" s="77">
        <f>IF(I940&gt;Variables!$G$7,0,1)</f>
        <v>1</v>
      </c>
      <c r="AK940" s="77">
        <f>IF(F940&gt;Variables!$G$8,0,1)</f>
        <v>1</v>
      </c>
      <c r="AL940" s="77">
        <f>IF(G940&gt;Variables!$G$9,0,1)</f>
        <v>1</v>
      </c>
      <c r="AM940" s="77">
        <f>IF(AND(K940&gt;Variables!$G$10,K940&lt;Variables!$G$11),0,1)</f>
        <v>1</v>
      </c>
      <c r="AN940" s="77">
        <f>IF(H940&lt;Variables!$G$13,1,0)</f>
        <v>1</v>
      </c>
      <c r="AO940" s="77">
        <f>IF(R940&lt;Variables!$G$12,0,1)</f>
        <v>0</v>
      </c>
      <c r="AP940" s="78">
        <f t="shared" si="29"/>
        <v>1</v>
      </c>
      <c r="AQ940" s="77">
        <f>IF(V940&lt;Variables!$G$15,1,0)</f>
        <v>1</v>
      </c>
      <c r="AR940">
        <v>0</v>
      </c>
      <c r="AS940">
        <v>0</v>
      </c>
      <c r="AT940">
        <v>0</v>
      </c>
      <c r="AU940">
        <v>0</v>
      </c>
      <c r="BA940">
        <v>0</v>
      </c>
    </row>
    <row r="941" spans="3:53" x14ac:dyDescent="0.25">
      <c r="C941" t="s">
        <v>266</v>
      </c>
      <c r="D941" t="s">
        <v>83</v>
      </c>
      <c r="E941">
        <v>30.85</v>
      </c>
      <c r="F941">
        <v>8.24</v>
      </c>
      <c r="G941">
        <v>7.19</v>
      </c>
      <c r="H941">
        <v>24680</v>
      </c>
      <c r="I941">
        <v>1.423</v>
      </c>
      <c r="J941" t="s">
        <v>75</v>
      </c>
      <c r="K941">
        <v>53.58</v>
      </c>
      <c r="L941">
        <v>30.725660000000001</v>
      </c>
      <c r="M941">
        <v>1.412500170867827E-2</v>
      </c>
      <c r="N941">
        <v>30.621300000000009</v>
      </c>
      <c r="O941">
        <v>0.35498166309070922</v>
      </c>
      <c r="P941">
        <v>17836000</v>
      </c>
      <c r="Q941">
        <v>13870000</v>
      </c>
      <c r="R941">
        <v>1.29</v>
      </c>
      <c r="S941">
        <v>19.102</v>
      </c>
      <c r="T941">
        <v>7.1980000000000004</v>
      </c>
      <c r="U941">
        <v>12.3004</v>
      </c>
      <c r="V941">
        <v>2.403575510997908</v>
      </c>
      <c r="AC941">
        <v>31</v>
      </c>
      <c r="AD941">
        <v>30.58</v>
      </c>
      <c r="AH941" s="77">
        <f>IF(AND(M941&lt;Variables!$G$6,M941&gt;Variables!$G$5),0,1)</f>
        <v>1</v>
      </c>
      <c r="AI941" s="77">
        <f t="shared" si="28"/>
        <v>0</v>
      </c>
      <c r="AJ941" s="77">
        <f>IF(I941&gt;Variables!$G$7,0,1)</f>
        <v>1</v>
      </c>
      <c r="AK941" s="77">
        <f>IF(F941&gt;Variables!$G$8,0,1)</f>
        <v>1</v>
      </c>
      <c r="AL941" s="77">
        <f>IF(G941&gt;Variables!$G$9,0,1)</f>
        <v>1</v>
      </c>
      <c r="AM941" s="77">
        <f>IF(AND(K941&gt;Variables!$G$10,K941&lt;Variables!$G$11),0,1)</f>
        <v>1</v>
      </c>
      <c r="AN941" s="77">
        <f>IF(H941&lt;Variables!$G$13,1,0)</f>
        <v>0</v>
      </c>
      <c r="AO941" s="77">
        <f>IF(R941&lt;Variables!$G$12,0,1)</f>
        <v>0</v>
      </c>
      <c r="AP941" s="78">
        <f t="shared" si="29"/>
        <v>1</v>
      </c>
      <c r="AQ941" s="77">
        <f>IF(V941&lt;Variables!$G$15,1,0)</f>
        <v>1</v>
      </c>
      <c r="AR941">
        <v>0</v>
      </c>
      <c r="AS941">
        <v>0</v>
      </c>
      <c r="AT941">
        <v>0</v>
      </c>
      <c r="AU941">
        <v>1</v>
      </c>
      <c r="BA941">
        <v>-0.56000000000000005</v>
      </c>
    </row>
    <row r="942" spans="3:53" x14ac:dyDescent="0.25">
      <c r="C942" t="s">
        <v>266</v>
      </c>
      <c r="D942" t="s">
        <v>166</v>
      </c>
      <c r="E942">
        <v>53.92</v>
      </c>
      <c r="F942">
        <v>8.5500000000000007</v>
      </c>
      <c r="G942">
        <v>8.66</v>
      </c>
      <c r="H942">
        <v>8010</v>
      </c>
      <c r="I942">
        <v>199.08500000000001</v>
      </c>
      <c r="J942" t="s">
        <v>75</v>
      </c>
      <c r="K942">
        <v>73.03</v>
      </c>
      <c r="L942">
        <v>53.519195000000003</v>
      </c>
      <c r="M942">
        <v>0.42191404411070471</v>
      </c>
      <c r="N942">
        <v>53.234586</v>
      </c>
      <c r="O942">
        <v>0.95880148293065948</v>
      </c>
      <c r="P942">
        <v>2755000</v>
      </c>
      <c r="Q942">
        <v>1484000</v>
      </c>
      <c r="R942">
        <v>1.86</v>
      </c>
      <c r="S942">
        <v>19.102</v>
      </c>
      <c r="T942">
        <v>7.1980000000000004</v>
      </c>
      <c r="U942">
        <v>12.3004</v>
      </c>
      <c r="V942">
        <v>2.56655926175433</v>
      </c>
      <c r="AC942">
        <v>54.38</v>
      </c>
      <c r="AD942">
        <v>53.310600000000001</v>
      </c>
      <c r="AH942" s="77">
        <f>IF(AND(M942&lt;Variables!$G$6,M942&gt;Variables!$G$5),0,1)</f>
        <v>1</v>
      </c>
      <c r="AI942" s="77">
        <f t="shared" si="28"/>
        <v>0</v>
      </c>
      <c r="AJ942" s="77">
        <f>IF(I942&gt;Variables!$G$7,0,1)</f>
        <v>0</v>
      </c>
      <c r="AK942" s="77">
        <f>IF(F942&gt;Variables!$G$8,0,1)</f>
        <v>1</v>
      </c>
      <c r="AL942" s="77">
        <f>IF(G942&gt;Variables!$G$9,0,1)</f>
        <v>1</v>
      </c>
      <c r="AM942" s="77">
        <f>IF(AND(K942&gt;Variables!$G$10,K942&lt;Variables!$G$11),0,1)</f>
        <v>1</v>
      </c>
      <c r="AN942" s="77">
        <f>IF(H942&lt;Variables!$G$13,1,0)</f>
        <v>0</v>
      </c>
      <c r="AO942" s="77">
        <f>IF(R942&lt;Variables!$G$12,0,1)</f>
        <v>0</v>
      </c>
      <c r="AP942" s="78">
        <f t="shared" si="29"/>
        <v>1</v>
      </c>
      <c r="AQ942" s="77">
        <f>IF(V942&lt;Variables!$G$15,1,0)</f>
        <v>1</v>
      </c>
      <c r="AR942">
        <v>0</v>
      </c>
      <c r="AS942">
        <v>0</v>
      </c>
      <c r="AT942">
        <v>0</v>
      </c>
      <c r="AU942">
        <v>1</v>
      </c>
      <c r="BA942">
        <v>-0.98</v>
      </c>
    </row>
    <row r="943" spans="3:53" x14ac:dyDescent="0.25">
      <c r="C943" t="s">
        <v>266</v>
      </c>
      <c r="D943" t="s">
        <v>129</v>
      </c>
      <c r="E943">
        <v>60.29</v>
      </c>
      <c r="F943">
        <v>8.9700000000000006</v>
      </c>
      <c r="G943">
        <v>11.3</v>
      </c>
      <c r="H943">
        <v>23990</v>
      </c>
      <c r="I943">
        <v>83530.555999999997</v>
      </c>
      <c r="J943" t="s">
        <v>75</v>
      </c>
      <c r="K943">
        <v>52.27</v>
      </c>
      <c r="L943">
        <v>60.092520000000007</v>
      </c>
      <c r="M943">
        <v>1.228106260144109E-2</v>
      </c>
      <c r="N943">
        <v>59.604624000000001</v>
      </c>
      <c r="O943">
        <v>0.83093553278684706</v>
      </c>
      <c r="P943">
        <v>178959000</v>
      </c>
      <c r="Q943">
        <v>146893000</v>
      </c>
      <c r="R943">
        <v>1.22</v>
      </c>
      <c r="S943">
        <v>19.102</v>
      </c>
      <c r="T943">
        <v>7.1980000000000004</v>
      </c>
      <c r="U943">
        <v>12.3004</v>
      </c>
      <c r="V943">
        <v>2.3901173806734031</v>
      </c>
      <c r="AC943">
        <v>63.83</v>
      </c>
      <c r="AD943">
        <v>59.21</v>
      </c>
      <c r="AH943" s="77">
        <f>IF(AND(M943&lt;Variables!$G$6,M943&gt;Variables!$G$5),0,1)</f>
        <v>1</v>
      </c>
      <c r="AI943" s="77">
        <f t="shared" si="28"/>
        <v>0</v>
      </c>
      <c r="AJ943" s="77">
        <f>IF(I943&gt;Variables!$G$7,0,1)</f>
        <v>0</v>
      </c>
      <c r="AK943" s="77">
        <f>IF(F943&gt;Variables!$G$8,0,1)</f>
        <v>1</v>
      </c>
      <c r="AL943" s="77">
        <f>IF(G943&gt;Variables!$G$9,0,1)</f>
        <v>0</v>
      </c>
      <c r="AM943" s="77">
        <f>IF(AND(K943&gt;Variables!$G$10,K943&lt;Variables!$G$11),0,1)</f>
        <v>1</v>
      </c>
      <c r="AN943" s="77">
        <f>IF(H943&lt;Variables!$G$13,1,0)</f>
        <v>0</v>
      </c>
      <c r="AO943" s="77">
        <f>IF(R943&lt;Variables!$G$12,0,1)</f>
        <v>0</v>
      </c>
      <c r="AP943" s="78">
        <f t="shared" si="29"/>
        <v>1</v>
      </c>
      <c r="AQ943" s="77">
        <f>IF(V943&lt;Variables!$G$15,1,0)</f>
        <v>1</v>
      </c>
      <c r="AR943">
        <v>1</v>
      </c>
      <c r="AS943">
        <v>0</v>
      </c>
      <c r="AT943">
        <v>0</v>
      </c>
      <c r="AU943">
        <v>0</v>
      </c>
      <c r="BA943">
        <v>2</v>
      </c>
    </row>
    <row r="944" spans="3:53" x14ac:dyDescent="0.25">
      <c r="C944" t="s">
        <v>266</v>
      </c>
      <c r="D944" t="s">
        <v>151</v>
      </c>
      <c r="E944">
        <v>128.66</v>
      </c>
      <c r="F944">
        <v>9.98</v>
      </c>
      <c r="G944">
        <v>11.95</v>
      </c>
      <c r="H944">
        <v>8109.9999999999991</v>
      </c>
      <c r="I944">
        <v>-41.473999999999997</v>
      </c>
      <c r="J944" t="s">
        <v>75</v>
      </c>
      <c r="K944">
        <v>62.55</v>
      </c>
      <c r="L944">
        <v>127.28399</v>
      </c>
      <c r="M944">
        <v>0.65680687728285081</v>
      </c>
      <c r="N944">
        <v>127.47978000000001</v>
      </c>
      <c r="O944">
        <v>0.50221297840333079</v>
      </c>
      <c r="P944">
        <v>1300000</v>
      </c>
      <c r="Q944">
        <v>898929</v>
      </c>
      <c r="R944">
        <v>1.45</v>
      </c>
      <c r="S944">
        <v>19.102</v>
      </c>
      <c r="T944">
        <v>7.1980000000000004</v>
      </c>
      <c r="U944">
        <v>12.3004</v>
      </c>
      <c r="V944">
        <v>2.4561354500076549</v>
      </c>
      <c r="AC944">
        <v>131.84</v>
      </c>
      <c r="AD944">
        <v>126.93380000000001</v>
      </c>
      <c r="AH944" s="77">
        <f>IF(AND(M944&lt;Variables!$G$6,M944&gt;Variables!$G$5),0,1)</f>
        <v>1</v>
      </c>
      <c r="AI944" s="77">
        <f t="shared" si="28"/>
        <v>1</v>
      </c>
      <c r="AJ944" s="77">
        <f>IF(I944&gt;Variables!$G$7,0,1)</f>
        <v>1</v>
      </c>
      <c r="AK944" s="77">
        <f>IF(F944&gt;Variables!$G$8,0,1)</f>
        <v>0</v>
      </c>
      <c r="AL944" s="77">
        <f>IF(G944&gt;Variables!$G$9,0,1)</f>
        <v>0</v>
      </c>
      <c r="AM944" s="77">
        <f>IF(AND(K944&gt;Variables!$G$10,K944&lt;Variables!$G$11),0,1)</f>
        <v>0</v>
      </c>
      <c r="AN944" s="77">
        <f>IF(H944&lt;Variables!$G$13,1,0)</f>
        <v>0</v>
      </c>
      <c r="AO944" s="77">
        <f>IF(R944&lt;Variables!$G$12,0,1)</f>
        <v>0</v>
      </c>
      <c r="AP944" s="78">
        <f t="shared" si="29"/>
        <v>1</v>
      </c>
      <c r="AQ944" s="77">
        <f>IF(V944&lt;Variables!$G$15,1,0)</f>
        <v>1</v>
      </c>
      <c r="AR944">
        <v>1</v>
      </c>
      <c r="AS944">
        <v>0</v>
      </c>
      <c r="AT944">
        <v>0</v>
      </c>
      <c r="AU944">
        <v>0</v>
      </c>
      <c r="BA944">
        <v>0.95</v>
      </c>
    </row>
    <row r="945" spans="3:53" x14ac:dyDescent="0.25">
      <c r="C945" t="s">
        <v>266</v>
      </c>
      <c r="D945" t="s">
        <v>122</v>
      </c>
      <c r="E945">
        <v>4.97</v>
      </c>
      <c r="F945">
        <v>12.95</v>
      </c>
      <c r="G945">
        <v>12.22</v>
      </c>
      <c r="H945">
        <v>99.97</v>
      </c>
      <c r="I945">
        <v>-8.5009999999999994</v>
      </c>
      <c r="J945" t="s">
        <v>75</v>
      </c>
      <c r="K945">
        <v>39.53</v>
      </c>
      <c r="L945">
        <v>4.9961849999999988</v>
      </c>
      <c r="M945">
        <v>-0.72425260473739084</v>
      </c>
      <c r="N945">
        <v>5.0680379999999996</v>
      </c>
      <c r="O945">
        <v>-2.131751971867625</v>
      </c>
      <c r="P945">
        <v>2970000</v>
      </c>
      <c r="Q945">
        <v>221480</v>
      </c>
      <c r="R945">
        <v>13.41</v>
      </c>
      <c r="S945">
        <v>19.102</v>
      </c>
      <c r="T945">
        <v>7.1980000000000004</v>
      </c>
      <c r="U945">
        <v>12.3004</v>
      </c>
      <c r="V945">
        <v>2.2554618809827902</v>
      </c>
      <c r="AC945">
        <v>5.34</v>
      </c>
      <c r="AD945">
        <v>4.87</v>
      </c>
      <c r="AH945" s="77">
        <f>IF(AND(M945&lt;Variables!$G$6,M945&gt;Variables!$G$5),0,1)</f>
        <v>1</v>
      </c>
      <c r="AI945" s="77">
        <f t="shared" si="28"/>
        <v>1</v>
      </c>
      <c r="AJ945" s="77">
        <f>IF(I945&gt;Variables!$G$7,0,1)</f>
        <v>1</v>
      </c>
      <c r="AK945" s="77">
        <f>IF(F945&gt;Variables!$G$8,0,1)</f>
        <v>0</v>
      </c>
      <c r="AL945" s="77">
        <f>IF(G945&gt;Variables!$G$9,0,1)</f>
        <v>0</v>
      </c>
      <c r="AM945" s="77">
        <f>IF(AND(K945&gt;Variables!$G$10,K945&lt;Variables!$G$11),0,1)</f>
        <v>1</v>
      </c>
      <c r="AN945" s="77">
        <f>IF(H945&lt;Variables!$G$13,1,0)</f>
        <v>1</v>
      </c>
      <c r="AO945" s="77">
        <f>IF(R945&lt;Variables!$G$12,0,1)</f>
        <v>1</v>
      </c>
      <c r="AP945" s="78">
        <f t="shared" si="29"/>
        <v>1</v>
      </c>
      <c r="AQ945" s="77">
        <f>IF(V945&lt;Variables!$G$15,1,0)</f>
        <v>1</v>
      </c>
      <c r="AR945">
        <v>1</v>
      </c>
      <c r="AS945">
        <v>0</v>
      </c>
      <c r="AT945">
        <v>0</v>
      </c>
      <c r="AU945">
        <v>0</v>
      </c>
      <c r="BA945">
        <v>0.22</v>
      </c>
    </row>
    <row r="946" spans="3:53" x14ac:dyDescent="0.25">
      <c r="C946" t="s">
        <v>266</v>
      </c>
      <c r="D946" t="s">
        <v>174</v>
      </c>
      <c r="E946">
        <v>30.27</v>
      </c>
      <c r="F946">
        <v>13.43</v>
      </c>
      <c r="G946">
        <v>12.18</v>
      </c>
      <c r="H946">
        <v>404.55</v>
      </c>
      <c r="I946">
        <v>123.337</v>
      </c>
      <c r="J946" t="s">
        <v>75</v>
      </c>
      <c r="K946">
        <v>61.99</v>
      </c>
      <c r="L946">
        <v>30.052246666666669</v>
      </c>
      <c r="M946">
        <v>0.49165486684634152</v>
      </c>
      <c r="N946">
        <v>29.712080952380951</v>
      </c>
      <c r="O946">
        <v>1.642157102361911</v>
      </c>
      <c r="P946">
        <v>467517</v>
      </c>
      <c r="Q946">
        <v>701001</v>
      </c>
      <c r="R946">
        <v>0.67</v>
      </c>
      <c r="S946">
        <v>19.102</v>
      </c>
      <c r="T946">
        <v>7.1980000000000004</v>
      </c>
      <c r="U946">
        <v>12.3004</v>
      </c>
      <c r="V946">
        <v>2.4614087813891228</v>
      </c>
      <c r="AC946">
        <v>30.966000000000001</v>
      </c>
      <c r="AD946">
        <v>27.67</v>
      </c>
      <c r="AH946" s="77">
        <f>IF(AND(M946&lt;Variables!$G$6,M946&gt;Variables!$G$5),0,1)</f>
        <v>1</v>
      </c>
      <c r="AI946" s="77">
        <f t="shared" si="28"/>
        <v>0</v>
      </c>
      <c r="AJ946" s="77">
        <f>IF(I946&gt;Variables!$G$7,0,1)</f>
        <v>0</v>
      </c>
      <c r="AK946" s="77">
        <f>IF(F946&gt;Variables!$G$8,0,1)</f>
        <v>0</v>
      </c>
      <c r="AL946" s="77">
        <f>IF(G946&gt;Variables!$G$9,0,1)</f>
        <v>0</v>
      </c>
      <c r="AM946" s="77">
        <f>IF(AND(K946&gt;Variables!$G$10,K946&lt;Variables!$G$11),0,1)</f>
        <v>1</v>
      </c>
      <c r="AN946" s="77">
        <f>IF(H946&lt;Variables!$G$13,1,0)</f>
        <v>1</v>
      </c>
      <c r="AO946" s="77">
        <f>IF(R946&lt;Variables!$G$12,0,1)</f>
        <v>0</v>
      </c>
      <c r="AP946" s="78">
        <f t="shared" si="29"/>
        <v>1</v>
      </c>
      <c r="AQ946" s="77">
        <f>IF(V946&lt;Variables!$G$15,1,0)</f>
        <v>1</v>
      </c>
      <c r="AR946">
        <v>1</v>
      </c>
      <c r="AS946">
        <v>0</v>
      </c>
      <c r="AT946">
        <v>0</v>
      </c>
      <c r="AU946">
        <v>0</v>
      </c>
      <c r="BA946">
        <v>2</v>
      </c>
    </row>
    <row r="947" spans="3:53" x14ac:dyDescent="0.25">
      <c r="C947" t="s">
        <v>266</v>
      </c>
      <c r="D947" t="s">
        <v>218</v>
      </c>
      <c r="E947">
        <v>12.26</v>
      </c>
      <c r="F947">
        <v>19.739999999999998</v>
      </c>
      <c r="G947">
        <v>-11.17</v>
      </c>
      <c r="H947">
        <v>89.12</v>
      </c>
      <c r="I947">
        <v>-45.91</v>
      </c>
      <c r="J947" t="s">
        <v>75</v>
      </c>
      <c r="K947">
        <v>46.8</v>
      </c>
      <c r="L947">
        <v>12.197442105263161</v>
      </c>
      <c r="M947">
        <v>-0.22498245965289429</v>
      </c>
      <c r="N947">
        <v>12.312483673469391</v>
      </c>
      <c r="O947">
        <v>-1.1572293393282549</v>
      </c>
      <c r="P947">
        <v>7270000</v>
      </c>
      <c r="Q947">
        <v>138930</v>
      </c>
      <c r="R947">
        <v>52.33</v>
      </c>
      <c r="S947">
        <v>19.102</v>
      </c>
      <c r="T947">
        <v>7.1980000000000004</v>
      </c>
      <c r="U947">
        <v>12.3004</v>
      </c>
      <c r="V947">
        <v>2.3376183460518472</v>
      </c>
      <c r="AC947">
        <v>12.39</v>
      </c>
      <c r="AD947">
        <v>11.45</v>
      </c>
      <c r="AH947" s="77">
        <f>IF(AND(M947&lt;Variables!$G$6,M947&gt;Variables!$G$5),0,1)</f>
        <v>1</v>
      </c>
      <c r="AI947" s="77">
        <f t="shared" si="28"/>
        <v>1</v>
      </c>
      <c r="AJ947" s="77">
        <f>IF(I947&gt;Variables!$G$7,0,1)</f>
        <v>1</v>
      </c>
      <c r="AK947" s="77">
        <f>IF(F947&gt;Variables!$G$8,0,1)</f>
        <v>0</v>
      </c>
      <c r="AL947" s="77">
        <f>IF(G947&gt;Variables!$G$9,0,1)</f>
        <v>1</v>
      </c>
      <c r="AM947" s="77">
        <f>IF(AND(K947&gt;Variables!$G$10,K947&lt;Variables!$G$11),0,1)</f>
        <v>1</v>
      </c>
      <c r="AN947" s="77">
        <f>IF(H947&lt;Variables!$G$13,1,0)</f>
        <v>1</v>
      </c>
      <c r="AO947" s="77">
        <f>IF(R947&lt;Variables!$G$12,0,1)</f>
        <v>1</v>
      </c>
      <c r="AP947" s="78">
        <f t="shared" si="29"/>
        <v>1</v>
      </c>
      <c r="AQ947" s="77">
        <f>IF(V947&lt;Variables!$G$15,1,0)</f>
        <v>1</v>
      </c>
      <c r="AR947">
        <v>0</v>
      </c>
      <c r="AS947">
        <v>0</v>
      </c>
      <c r="AT947">
        <v>1</v>
      </c>
      <c r="AU947">
        <v>0</v>
      </c>
      <c r="BA947">
        <v>-2.25</v>
      </c>
    </row>
    <row r="948" spans="3:53" x14ac:dyDescent="0.25">
      <c r="C948" t="s">
        <v>266</v>
      </c>
      <c r="D948" t="s">
        <v>200</v>
      </c>
      <c r="E948">
        <v>17.2</v>
      </c>
      <c r="F948">
        <v>19.98</v>
      </c>
      <c r="G948">
        <v>14.67</v>
      </c>
      <c r="H948">
        <v>306.89</v>
      </c>
      <c r="I948">
        <v>0</v>
      </c>
      <c r="J948" t="s">
        <v>75</v>
      </c>
      <c r="K948">
        <v>42.02</v>
      </c>
      <c r="L948">
        <v>17.860675000000001</v>
      </c>
      <c r="M948">
        <v>-3.698488438986776</v>
      </c>
      <c r="N948">
        <v>17.804897777777779</v>
      </c>
      <c r="O948">
        <v>-3.3968056729459311</v>
      </c>
      <c r="P948">
        <v>1830000</v>
      </c>
      <c r="Q948">
        <v>6440</v>
      </c>
      <c r="R948">
        <v>284.16000000000003</v>
      </c>
      <c r="S948">
        <v>19.102</v>
      </c>
      <c r="T948">
        <v>7.1980000000000004</v>
      </c>
      <c r="U948">
        <v>12.3004</v>
      </c>
      <c r="V948">
        <v>2.2952516472115421</v>
      </c>
      <c r="AC948">
        <v>17.8</v>
      </c>
      <c r="AD948">
        <v>11.77</v>
      </c>
      <c r="AH948" s="77">
        <f>IF(AND(M948&lt;Variables!$G$6,M948&gt;Variables!$G$5),0,1)</f>
        <v>0</v>
      </c>
      <c r="AI948" s="77">
        <f t="shared" si="28"/>
        <v>0</v>
      </c>
      <c r="AJ948" s="77">
        <f>IF(I948&gt;Variables!$G$7,0,1)</f>
        <v>1</v>
      </c>
      <c r="AK948" s="77">
        <f>IF(F948&gt;Variables!$G$8,0,1)</f>
        <v>0</v>
      </c>
      <c r="AL948" s="77">
        <f>IF(G948&gt;Variables!$G$9,0,1)</f>
        <v>0</v>
      </c>
      <c r="AM948" s="77">
        <f>IF(AND(K948&gt;Variables!$G$10,K948&lt;Variables!$G$11),0,1)</f>
        <v>1</v>
      </c>
      <c r="AN948" s="77">
        <f>IF(H948&lt;Variables!$G$13,1,0)</f>
        <v>1</v>
      </c>
      <c r="AO948" s="77">
        <f>IF(R948&lt;Variables!$G$12,0,1)</f>
        <v>1</v>
      </c>
      <c r="AP948" s="78">
        <f t="shared" si="29"/>
        <v>1</v>
      </c>
      <c r="AQ948" s="77">
        <f>IF(V948&lt;Variables!$G$15,1,0)</f>
        <v>1</v>
      </c>
      <c r="AR948">
        <v>1</v>
      </c>
      <c r="AS948">
        <v>0</v>
      </c>
      <c r="AT948">
        <v>0</v>
      </c>
      <c r="AU948">
        <v>0</v>
      </c>
      <c r="BA948">
        <v>2</v>
      </c>
    </row>
    <row r="949" spans="3:53" x14ac:dyDescent="0.25">
      <c r="C949" t="s">
        <v>266</v>
      </c>
      <c r="D949" t="s">
        <v>217</v>
      </c>
      <c r="E949">
        <v>11.26</v>
      </c>
      <c r="F949">
        <v>23.82</v>
      </c>
      <c r="G949">
        <v>2.27</v>
      </c>
      <c r="H949">
        <v>124.89</v>
      </c>
      <c r="I949">
        <v>-15.765000000000001</v>
      </c>
      <c r="J949" t="s">
        <v>75</v>
      </c>
      <c r="K949">
        <v>57</v>
      </c>
      <c r="L949">
        <v>11.12312777777778</v>
      </c>
      <c r="M949">
        <v>1.139717395636632</v>
      </c>
      <c r="N949">
        <v>11.06335957446808</v>
      </c>
      <c r="O949">
        <v>1.686110121218626</v>
      </c>
      <c r="P949">
        <v>3910000</v>
      </c>
      <c r="Q949">
        <v>283960</v>
      </c>
      <c r="R949">
        <v>13.77</v>
      </c>
      <c r="S949">
        <v>19.102</v>
      </c>
      <c r="T949">
        <v>7.1980000000000004</v>
      </c>
      <c r="U949">
        <v>12.3004</v>
      </c>
      <c r="V949">
        <v>2.3868468208432581</v>
      </c>
      <c r="AC949">
        <v>12.299899999999999</v>
      </c>
      <c r="AD949">
        <v>10.75</v>
      </c>
      <c r="AH949" s="77">
        <f>IF(AND(M949&lt;Variables!$G$6,M949&gt;Variables!$G$5),0,1)</f>
        <v>1</v>
      </c>
      <c r="AI949" s="77">
        <f t="shared" si="28"/>
        <v>0</v>
      </c>
      <c r="AJ949" s="77">
        <f>IF(I949&gt;Variables!$G$7,0,1)</f>
        <v>1</v>
      </c>
      <c r="AK949" s="77">
        <f>IF(F949&gt;Variables!$G$8,0,1)</f>
        <v>0</v>
      </c>
      <c r="AL949" s="77">
        <f>IF(G949&gt;Variables!$G$9,0,1)</f>
        <v>1</v>
      </c>
      <c r="AM949" s="77">
        <f>IF(AND(K949&gt;Variables!$G$10,K949&lt;Variables!$G$11),0,1)</f>
        <v>1</v>
      </c>
      <c r="AN949" s="77">
        <f>IF(H949&lt;Variables!$G$13,1,0)</f>
        <v>1</v>
      </c>
      <c r="AO949" s="77">
        <f>IF(R949&lt;Variables!$G$12,0,1)</f>
        <v>1</v>
      </c>
      <c r="AP949" s="78">
        <f t="shared" si="29"/>
        <v>1</v>
      </c>
      <c r="AQ949" s="77">
        <f>IF(V949&lt;Variables!$G$15,1,0)</f>
        <v>1</v>
      </c>
      <c r="AR949">
        <v>0</v>
      </c>
      <c r="AS949">
        <v>0</v>
      </c>
      <c r="AT949">
        <v>1</v>
      </c>
      <c r="AU949">
        <v>0</v>
      </c>
      <c r="BA949">
        <v>-2.25</v>
      </c>
    </row>
    <row r="950" spans="3:53" x14ac:dyDescent="0.25">
      <c r="C950" t="s">
        <v>266</v>
      </c>
      <c r="D950" t="s">
        <v>221</v>
      </c>
      <c r="E950">
        <v>8.32</v>
      </c>
      <c r="F950">
        <v>9.93</v>
      </c>
      <c r="G950">
        <v>0.61</v>
      </c>
      <c r="H950">
        <v>-99999</v>
      </c>
      <c r="I950">
        <v>0.878</v>
      </c>
      <c r="J950" t="s">
        <v>75</v>
      </c>
      <c r="K950">
        <v>38.26</v>
      </c>
      <c r="L950">
        <v>8.2866666666666671</v>
      </c>
      <c r="M950">
        <v>-0.32180209171360352</v>
      </c>
      <c r="N950">
        <v>8.3062307692307691</v>
      </c>
      <c r="O950">
        <v>-0.55657939822746672</v>
      </c>
      <c r="P950">
        <v>62411</v>
      </c>
      <c r="Q950">
        <v>327629</v>
      </c>
      <c r="R950">
        <v>0.19</v>
      </c>
      <c r="S950">
        <v>19.102</v>
      </c>
      <c r="T950">
        <v>7.1980000000000004</v>
      </c>
      <c r="U950">
        <v>12.3004</v>
      </c>
      <c r="V950">
        <v>2.2428297158487531</v>
      </c>
      <c r="AC950">
        <v>8.33</v>
      </c>
      <c r="AD950">
        <v>8.27</v>
      </c>
      <c r="AH950" s="77">
        <f>IF(AND(M950&lt;Variables!$G$6,M950&gt;Variables!$G$5),0,1)</f>
        <v>1</v>
      </c>
      <c r="AI950" s="77">
        <f t="shared" si="28"/>
        <v>1</v>
      </c>
      <c r="AJ950" s="77">
        <f>IF(I950&gt;Variables!$G$7,0,1)</f>
        <v>1</v>
      </c>
      <c r="AK950" s="77">
        <f>IF(F950&gt;Variables!$G$8,0,1)</f>
        <v>0</v>
      </c>
      <c r="AL950" s="77">
        <f>IF(G950&gt;Variables!$G$9,0,1)</f>
        <v>1</v>
      </c>
      <c r="AM950" s="77">
        <f>IF(AND(K950&gt;Variables!$G$10,K950&lt;Variables!$G$11),0,1)</f>
        <v>1</v>
      </c>
      <c r="AN950" s="77">
        <f>IF(H950&lt;Variables!$G$13,1,0)</f>
        <v>1</v>
      </c>
      <c r="AO950" s="77">
        <f>IF(R950&lt;Variables!$G$12,0,1)</f>
        <v>0</v>
      </c>
      <c r="AP950" s="78">
        <f t="shared" si="29"/>
        <v>1</v>
      </c>
      <c r="AQ950" s="77">
        <f>IF(V950&lt;Variables!$G$15,1,0)</f>
        <v>1</v>
      </c>
      <c r="AR950">
        <v>0</v>
      </c>
      <c r="AS950">
        <v>0</v>
      </c>
      <c r="AT950">
        <v>0</v>
      </c>
      <c r="AU950">
        <v>0</v>
      </c>
      <c r="BA950">
        <v>0</v>
      </c>
    </row>
    <row r="951" spans="3:53" x14ac:dyDescent="0.25">
      <c r="C951" t="s">
        <v>266</v>
      </c>
      <c r="D951" t="s">
        <v>79</v>
      </c>
      <c r="E951">
        <v>52.04</v>
      </c>
      <c r="F951">
        <v>8.82</v>
      </c>
      <c r="G951">
        <v>4.24</v>
      </c>
      <c r="H951">
        <v>9750</v>
      </c>
      <c r="I951">
        <v>-39.308999999999997</v>
      </c>
      <c r="J951" t="s">
        <v>75</v>
      </c>
      <c r="K951">
        <v>66.19</v>
      </c>
      <c r="L951">
        <v>51.608140000000013</v>
      </c>
      <c r="M951">
        <v>0.58490772967208404</v>
      </c>
      <c r="N951">
        <v>51.311793999999999</v>
      </c>
      <c r="O951">
        <v>1.165825541005246</v>
      </c>
      <c r="P951">
        <v>17494000</v>
      </c>
      <c r="Q951">
        <v>6236000</v>
      </c>
      <c r="R951">
        <v>2.81</v>
      </c>
      <c r="S951">
        <v>19.102</v>
      </c>
      <c r="T951">
        <v>7.1980000000000004</v>
      </c>
      <c r="U951">
        <v>12.3004</v>
      </c>
      <c r="V951">
        <v>2.492172432086412</v>
      </c>
      <c r="AC951">
        <v>52.55</v>
      </c>
      <c r="AD951">
        <v>51.26</v>
      </c>
      <c r="AH951" s="77">
        <f>IF(AND(M951&lt;Variables!$G$6,M951&gt;Variables!$G$5),0,1)</f>
        <v>1</v>
      </c>
      <c r="AI951" s="77">
        <f t="shared" si="28"/>
        <v>0</v>
      </c>
      <c r="AJ951" s="77">
        <f>IF(I951&gt;Variables!$G$7,0,1)</f>
        <v>1</v>
      </c>
      <c r="AK951" s="77">
        <f>IF(F951&gt;Variables!$G$8,0,1)</f>
        <v>1</v>
      </c>
      <c r="AL951" s="77">
        <f>IF(G951&gt;Variables!$G$9,0,1)</f>
        <v>1</v>
      </c>
      <c r="AM951" s="77">
        <f>IF(AND(K951&gt;Variables!$G$10,K951&lt;Variables!$G$11),0,1)</f>
        <v>0</v>
      </c>
      <c r="AN951" s="77">
        <f>IF(H951&lt;Variables!$G$13,1,0)</f>
        <v>0</v>
      </c>
      <c r="AO951" s="77">
        <f>IF(R951&lt;Variables!$G$12,0,1)</f>
        <v>1</v>
      </c>
      <c r="AP951" s="78">
        <f t="shared" si="29"/>
        <v>1</v>
      </c>
      <c r="AQ951" s="77">
        <f>IF(V951&lt;Variables!$G$15,1,0)</f>
        <v>1</v>
      </c>
      <c r="AR951">
        <v>0</v>
      </c>
      <c r="AS951">
        <v>1</v>
      </c>
      <c r="AT951">
        <v>0</v>
      </c>
      <c r="AU951">
        <v>0</v>
      </c>
      <c r="BA951">
        <v>0.63</v>
      </c>
    </row>
    <row r="952" spans="3:53" x14ac:dyDescent="0.25">
      <c r="C952" t="s">
        <v>266</v>
      </c>
      <c r="D952" t="s">
        <v>188</v>
      </c>
      <c r="E952">
        <v>44.13</v>
      </c>
      <c r="F952">
        <v>7.14</v>
      </c>
      <c r="G952">
        <v>6.99</v>
      </c>
      <c r="H952">
        <v>30630</v>
      </c>
      <c r="I952">
        <v>0.187</v>
      </c>
      <c r="J952" t="s">
        <v>75</v>
      </c>
      <c r="K952">
        <v>55.94</v>
      </c>
      <c r="L952">
        <v>43.942275000000002</v>
      </c>
      <c r="M952">
        <v>4.2612723169194879E-2</v>
      </c>
      <c r="N952">
        <v>43.664833999999992</v>
      </c>
      <c r="O952">
        <v>0.6782712147720672</v>
      </c>
      <c r="P952">
        <v>13055000</v>
      </c>
      <c r="Q952">
        <v>14910000</v>
      </c>
      <c r="R952">
        <v>0.88</v>
      </c>
      <c r="S952">
        <v>19.102</v>
      </c>
      <c r="T952">
        <v>7.1980000000000004</v>
      </c>
      <c r="U952">
        <v>12.3004</v>
      </c>
      <c r="V952">
        <v>2.4266994598631961</v>
      </c>
      <c r="AC952">
        <v>44.4</v>
      </c>
      <c r="AD952">
        <v>43.77</v>
      </c>
      <c r="AH952" s="77">
        <f>IF(AND(M952&lt;Variables!$G$6,M952&gt;Variables!$G$5),0,1)</f>
        <v>1</v>
      </c>
      <c r="AI952" s="77">
        <f t="shared" si="28"/>
        <v>0</v>
      </c>
      <c r="AJ952" s="77">
        <f>IF(I952&gt;Variables!$G$7,0,1)</f>
        <v>1</v>
      </c>
      <c r="AK952" s="77">
        <f>IF(F952&gt;Variables!$G$8,0,1)</f>
        <v>1</v>
      </c>
      <c r="AL952" s="77">
        <f>IF(G952&gt;Variables!$G$9,0,1)</f>
        <v>1</v>
      </c>
      <c r="AM952" s="77">
        <f>IF(AND(K952&gt;Variables!$G$10,K952&lt;Variables!$G$11),0,1)</f>
        <v>1</v>
      </c>
      <c r="AN952" s="77">
        <f>IF(H952&lt;Variables!$G$13,1,0)</f>
        <v>0</v>
      </c>
      <c r="AO952" s="77">
        <f>IF(R952&lt;Variables!$G$12,0,1)</f>
        <v>0</v>
      </c>
      <c r="AP952" s="78">
        <f t="shared" si="29"/>
        <v>1</v>
      </c>
      <c r="AQ952" s="77">
        <f>IF(V952&lt;Variables!$G$15,1,0)</f>
        <v>1</v>
      </c>
      <c r="AR952">
        <v>0</v>
      </c>
      <c r="AS952">
        <v>0</v>
      </c>
      <c r="AT952">
        <v>0</v>
      </c>
      <c r="AU952">
        <v>1</v>
      </c>
      <c r="BA952">
        <v>-0.44</v>
      </c>
    </row>
    <row r="953" spans="3:53" x14ac:dyDescent="0.25">
      <c r="C953" t="s">
        <v>267</v>
      </c>
      <c r="D953" t="s">
        <v>219</v>
      </c>
      <c r="E953">
        <v>2.78</v>
      </c>
      <c r="F953">
        <v>23.32</v>
      </c>
      <c r="G953">
        <v>17.37</v>
      </c>
      <c r="H953">
        <v>417.61</v>
      </c>
      <c r="I953">
        <v>0.97499999999999998</v>
      </c>
      <c r="J953" t="s">
        <v>75</v>
      </c>
      <c r="K953">
        <v>57.88</v>
      </c>
      <c r="L953">
        <v>2.7471842105263158</v>
      </c>
      <c r="M953">
        <v>0.83051545601716681</v>
      </c>
      <c r="N953">
        <v>2.6739979591836738</v>
      </c>
      <c r="O953">
        <v>3.5902062111383972</v>
      </c>
      <c r="P953">
        <v>34770000</v>
      </c>
      <c r="Q953">
        <v>1300000</v>
      </c>
      <c r="R953">
        <v>26.75</v>
      </c>
      <c r="S953">
        <v>19.422000000000001</v>
      </c>
      <c r="T953">
        <v>7.56</v>
      </c>
      <c r="U953">
        <v>12.6912</v>
      </c>
      <c r="V953">
        <v>2.4081429924841711</v>
      </c>
      <c r="AC953">
        <v>3.02</v>
      </c>
      <c r="AD953">
        <v>2.63</v>
      </c>
      <c r="AH953" s="77">
        <f>IF(AND(M953&lt;Variables!$G$6,M953&gt;Variables!$G$5),0,1)</f>
        <v>1</v>
      </c>
      <c r="AI953" s="77">
        <f t="shared" si="28"/>
        <v>0</v>
      </c>
      <c r="AJ953" s="77">
        <f>IF(I953&gt;Variables!$G$7,0,1)</f>
        <v>1</v>
      </c>
      <c r="AK953" s="77">
        <f>IF(F953&gt;Variables!$G$8,0,1)</f>
        <v>0</v>
      </c>
      <c r="AL953" s="77">
        <f>IF(G953&gt;Variables!$G$9,0,1)</f>
        <v>0</v>
      </c>
      <c r="AM953" s="77">
        <f>IF(AND(K953&gt;Variables!$G$10,K953&lt;Variables!$G$11),0,1)</f>
        <v>1</v>
      </c>
      <c r="AN953" s="77">
        <f>IF(H953&lt;Variables!$G$13,1,0)</f>
        <v>1</v>
      </c>
      <c r="AO953" s="77">
        <f>IF(R953&lt;Variables!$G$12,0,1)</f>
        <v>1</v>
      </c>
      <c r="AP953" s="78">
        <f t="shared" si="29"/>
        <v>1</v>
      </c>
      <c r="AQ953" s="77">
        <f>IF(V953&lt;Variables!$G$15,1,0)</f>
        <v>1</v>
      </c>
      <c r="AR953">
        <v>1</v>
      </c>
      <c r="AS953">
        <v>0</v>
      </c>
      <c r="AT953">
        <v>0</v>
      </c>
      <c r="AU953">
        <v>0</v>
      </c>
      <c r="BA953">
        <v>2</v>
      </c>
    </row>
    <row r="954" spans="3:53" x14ac:dyDescent="0.25">
      <c r="C954" t="s">
        <v>267</v>
      </c>
      <c r="D954" t="s">
        <v>221</v>
      </c>
      <c r="E954">
        <v>8.32</v>
      </c>
      <c r="F954">
        <v>9.93</v>
      </c>
      <c r="G954">
        <v>0.61</v>
      </c>
      <c r="H954">
        <v>-99999</v>
      </c>
      <c r="I954">
        <v>0.878</v>
      </c>
      <c r="J954" t="s">
        <v>75</v>
      </c>
      <c r="K954">
        <v>38.26</v>
      </c>
      <c r="L954">
        <v>8.2866666666666671</v>
      </c>
      <c r="M954">
        <v>-0.32180209171360352</v>
      </c>
      <c r="N954">
        <v>8.3038333333333334</v>
      </c>
      <c r="O954">
        <v>-0.52786865503884084</v>
      </c>
      <c r="P954">
        <v>62611</v>
      </c>
      <c r="Q954">
        <v>327629</v>
      </c>
      <c r="R954">
        <v>0.19</v>
      </c>
      <c r="S954">
        <v>19.422000000000001</v>
      </c>
      <c r="T954">
        <v>7.56</v>
      </c>
      <c r="U954">
        <v>12.6912</v>
      </c>
      <c r="V954">
        <v>2.2428297158487531</v>
      </c>
      <c r="AC954">
        <v>8.33</v>
      </c>
      <c r="AD954">
        <v>8.27</v>
      </c>
      <c r="AH954" s="77">
        <f>IF(AND(M954&lt;Variables!$G$6,M954&gt;Variables!$G$5),0,1)</f>
        <v>1</v>
      </c>
      <c r="AI954" s="77">
        <f t="shared" si="28"/>
        <v>1</v>
      </c>
      <c r="AJ954" s="77">
        <f>IF(I954&gt;Variables!$G$7,0,1)</f>
        <v>1</v>
      </c>
      <c r="AK954" s="77">
        <f>IF(F954&gt;Variables!$G$8,0,1)</f>
        <v>0</v>
      </c>
      <c r="AL954" s="77">
        <f>IF(G954&gt;Variables!$G$9,0,1)</f>
        <v>1</v>
      </c>
      <c r="AM954" s="77">
        <f>IF(AND(K954&gt;Variables!$G$10,K954&lt;Variables!$G$11),0,1)</f>
        <v>1</v>
      </c>
      <c r="AN954" s="77">
        <f>IF(H954&lt;Variables!$G$13,1,0)</f>
        <v>1</v>
      </c>
      <c r="AO954" s="77">
        <f>IF(R954&lt;Variables!$G$12,0,1)</f>
        <v>0</v>
      </c>
      <c r="AP954" s="78">
        <f t="shared" si="29"/>
        <v>1</v>
      </c>
      <c r="AQ954" s="77">
        <f>IF(V954&lt;Variables!$G$15,1,0)</f>
        <v>1</v>
      </c>
      <c r="AR954">
        <v>0</v>
      </c>
      <c r="AS954">
        <v>0</v>
      </c>
      <c r="AT954">
        <v>0</v>
      </c>
      <c r="AU954">
        <v>0</v>
      </c>
      <c r="BA954">
        <v>0</v>
      </c>
    </row>
    <row r="955" spans="3:53" x14ac:dyDescent="0.25">
      <c r="C955" t="s">
        <v>267</v>
      </c>
      <c r="D955" t="s">
        <v>174</v>
      </c>
      <c r="E955">
        <v>30.21</v>
      </c>
      <c r="F955">
        <v>13.06</v>
      </c>
      <c r="G955">
        <v>11.92</v>
      </c>
      <c r="H955">
        <v>404.55</v>
      </c>
      <c r="I955">
        <v>123.124</v>
      </c>
      <c r="J955" t="s">
        <v>75</v>
      </c>
      <c r="K955">
        <v>57.75</v>
      </c>
      <c r="L955">
        <v>30.19905</v>
      </c>
      <c r="M955">
        <v>-0.22864957672509811</v>
      </c>
      <c r="N955">
        <v>29.73086976744186</v>
      </c>
      <c r="O955">
        <v>1.3424774844469189</v>
      </c>
      <c r="P955">
        <v>469763</v>
      </c>
      <c r="Q955">
        <v>701001</v>
      </c>
      <c r="R955">
        <v>0.67</v>
      </c>
      <c r="S955">
        <v>19.422000000000001</v>
      </c>
      <c r="T955">
        <v>7.56</v>
      </c>
      <c r="U955">
        <v>12.6912</v>
      </c>
      <c r="V955">
        <v>2.4583525238211141</v>
      </c>
      <c r="AC955">
        <v>30.966000000000001</v>
      </c>
      <c r="AD955">
        <v>27.67</v>
      </c>
      <c r="AH955" s="77">
        <f>IF(AND(M955&lt;Variables!$G$6,M955&gt;Variables!$G$5),0,1)</f>
        <v>1</v>
      </c>
      <c r="AI955" s="77">
        <f t="shared" si="28"/>
        <v>0</v>
      </c>
      <c r="AJ955" s="77">
        <f>IF(I955&gt;Variables!$G$7,0,1)</f>
        <v>0</v>
      </c>
      <c r="AK955" s="77">
        <f>IF(F955&gt;Variables!$G$8,0,1)</f>
        <v>0</v>
      </c>
      <c r="AL955" s="77">
        <f>IF(G955&gt;Variables!$G$9,0,1)</f>
        <v>0</v>
      </c>
      <c r="AM955" s="77">
        <f>IF(AND(K955&gt;Variables!$G$10,K955&lt;Variables!$G$11),0,1)</f>
        <v>1</v>
      </c>
      <c r="AN955" s="77">
        <f>IF(H955&lt;Variables!$G$13,1,0)</f>
        <v>1</v>
      </c>
      <c r="AO955" s="77">
        <f>IF(R955&lt;Variables!$G$12,0,1)</f>
        <v>0</v>
      </c>
      <c r="AP955" s="78">
        <f t="shared" si="29"/>
        <v>1</v>
      </c>
      <c r="AQ955" s="77">
        <f>IF(V955&lt;Variables!$G$15,1,0)</f>
        <v>1</v>
      </c>
      <c r="AR955">
        <v>1</v>
      </c>
      <c r="AS955">
        <v>0</v>
      </c>
      <c r="AT955">
        <v>0</v>
      </c>
      <c r="AU955">
        <v>0</v>
      </c>
      <c r="BA955">
        <v>2</v>
      </c>
    </row>
    <row r="956" spans="3:53" x14ac:dyDescent="0.25">
      <c r="C956" t="s">
        <v>267</v>
      </c>
      <c r="D956" t="s">
        <v>136</v>
      </c>
      <c r="E956">
        <v>62</v>
      </c>
      <c r="F956">
        <v>8.4600000000000009</v>
      </c>
      <c r="G956">
        <v>8.5299999999999994</v>
      </c>
      <c r="H956">
        <v>3960</v>
      </c>
      <c r="I956">
        <v>48.734000000000002</v>
      </c>
      <c r="J956" t="s">
        <v>74</v>
      </c>
      <c r="K956">
        <v>71.760000000000005</v>
      </c>
      <c r="L956">
        <v>61.345084210526309</v>
      </c>
      <c r="M956">
        <v>0.75786967359630319</v>
      </c>
      <c r="N956">
        <v>60.859524999999998</v>
      </c>
      <c r="O956">
        <v>1.561752248312823</v>
      </c>
      <c r="P956">
        <v>1259000</v>
      </c>
      <c r="Q956">
        <v>1136000</v>
      </c>
      <c r="R956">
        <v>1.1100000000000001</v>
      </c>
      <c r="S956">
        <v>19.422000000000001</v>
      </c>
      <c r="T956">
        <v>7.56</v>
      </c>
      <c r="U956">
        <v>12.6912</v>
      </c>
      <c r="V956">
        <v>2.5251022755330448</v>
      </c>
      <c r="AC956">
        <v>62.16</v>
      </c>
      <c r="AD956">
        <v>61.15</v>
      </c>
      <c r="AH956" s="77">
        <f>IF(AND(M956&lt;Variables!$G$6,M956&gt;Variables!$G$5),0,1)</f>
        <v>1</v>
      </c>
      <c r="AI956" s="77">
        <f t="shared" si="28"/>
        <v>0</v>
      </c>
      <c r="AJ956" s="77">
        <f>IF(I956&gt;Variables!$G$7,0,1)</f>
        <v>1</v>
      </c>
      <c r="AK956" s="77">
        <f>IF(F956&gt;Variables!$G$8,0,1)</f>
        <v>1</v>
      </c>
      <c r="AL956" s="77">
        <f>IF(G956&gt;Variables!$G$9,0,1)</f>
        <v>1</v>
      </c>
      <c r="AM956" s="77">
        <f>IF(AND(K956&gt;Variables!$G$10,K956&lt;Variables!$G$11),0,1)</f>
        <v>1</v>
      </c>
      <c r="AN956" s="77">
        <f>IF(H956&lt;Variables!$G$13,1,0)</f>
        <v>0</v>
      </c>
      <c r="AO956" s="77">
        <f>IF(R956&lt;Variables!$G$12,0,1)</f>
        <v>0</v>
      </c>
      <c r="AP956" s="78">
        <f t="shared" si="29"/>
        <v>0</v>
      </c>
      <c r="AQ956" s="77">
        <f>IF(V956&lt;Variables!$G$15,1,0)</f>
        <v>1</v>
      </c>
      <c r="AR956">
        <v>0</v>
      </c>
      <c r="AS956">
        <v>0</v>
      </c>
      <c r="AT956">
        <v>0</v>
      </c>
      <c r="AU956">
        <v>1</v>
      </c>
      <c r="BA956">
        <v>-1.21</v>
      </c>
    </row>
    <row r="957" spans="3:53" x14ac:dyDescent="0.25">
      <c r="C957" t="s">
        <v>267</v>
      </c>
      <c r="D957" t="s">
        <v>212</v>
      </c>
      <c r="E957">
        <v>4.0999999999999996</v>
      </c>
      <c r="F957">
        <v>24.46</v>
      </c>
      <c r="G957">
        <v>-29.41</v>
      </c>
      <c r="H957">
        <v>12.78</v>
      </c>
      <c r="I957">
        <v>-8.9999999999999993E-3</v>
      </c>
      <c r="J957" t="s">
        <v>74</v>
      </c>
      <c r="K957">
        <v>50.29</v>
      </c>
      <c r="L957">
        <v>4.0413299999999994</v>
      </c>
      <c r="M957">
        <v>0.95686321087366422</v>
      </c>
      <c r="N957">
        <v>4.1252340000000007</v>
      </c>
      <c r="O957">
        <v>-1.096519615614548</v>
      </c>
      <c r="P957">
        <v>69580000</v>
      </c>
      <c r="Q957">
        <v>441580</v>
      </c>
      <c r="R957">
        <v>157.57</v>
      </c>
      <c r="S957">
        <v>19.422000000000001</v>
      </c>
      <c r="T957">
        <v>7.56</v>
      </c>
      <c r="U957">
        <v>12.6912</v>
      </c>
      <c r="V957">
        <v>2.3443245644409139</v>
      </c>
      <c r="AC957">
        <v>4.3600000000000003</v>
      </c>
      <c r="AD957">
        <v>3.91</v>
      </c>
      <c r="AH957" s="77">
        <f>IF(AND(M957&lt;Variables!$G$6,M957&gt;Variables!$G$5),0,1)</f>
        <v>1</v>
      </c>
      <c r="AI957" s="77">
        <f t="shared" si="28"/>
        <v>1</v>
      </c>
      <c r="AJ957" s="77">
        <f>IF(I957&gt;Variables!$G$7,0,1)</f>
        <v>1</v>
      </c>
      <c r="AK957" s="77">
        <f>IF(F957&gt;Variables!$G$8,0,1)</f>
        <v>0</v>
      </c>
      <c r="AL957" s="77">
        <f>IF(G957&gt;Variables!$G$9,0,1)</f>
        <v>1</v>
      </c>
      <c r="AM957" s="77">
        <f>IF(AND(K957&gt;Variables!$G$10,K957&lt;Variables!$G$11),0,1)</f>
        <v>1</v>
      </c>
      <c r="AN957" s="77">
        <f>IF(H957&lt;Variables!$G$13,1,0)</f>
        <v>1</v>
      </c>
      <c r="AO957" s="77">
        <f>IF(R957&lt;Variables!$G$12,0,1)</f>
        <v>1</v>
      </c>
      <c r="AP957" s="78">
        <f t="shared" si="29"/>
        <v>0</v>
      </c>
      <c r="AQ957" s="77">
        <f>IF(V957&lt;Variables!$G$15,1,0)</f>
        <v>1</v>
      </c>
      <c r="AR957">
        <v>0</v>
      </c>
      <c r="AS957">
        <v>0</v>
      </c>
      <c r="AT957">
        <v>1</v>
      </c>
      <c r="AU957">
        <v>0</v>
      </c>
      <c r="BA957">
        <v>-2.25</v>
      </c>
    </row>
    <row r="958" spans="3:53" x14ac:dyDescent="0.25">
      <c r="C958" t="s">
        <v>267</v>
      </c>
      <c r="D958" t="s">
        <v>215</v>
      </c>
      <c r="E958">
        <v>0.69</v>
      </c>
      <c r="F958">
        <v>13.2</v>
      </c>
      <c r="G958">
        <v>1.89</v>
      </c>
      <c r="H958">
        <v>-99999</v>
      </c>
      <c r="I958">
        <v>1711721.4669999999</v>
      </c>
      <c r="J958" t="s">
        <v>75</v>
      </c>
      <c r="K958">
        <v>-99999</v>
      </c>
      <c r="L958">
        <v>-99999</v>
      </c>
      <c r="M958">
        <v>-99999</v>
      </c>
      <c r="N958">
        <v>-99999</v>
      </c>
      <c r="O958">
        <v>-99999</v>
      </c>
      <c r="P958">
        <v>52650</v>
      </c>
      <c r="Q958">
        <v>534</v>
      </c>
      <c r="R958">
        <v>98.6</v>
      </c>
      <c r="S958">
        <v>19.422000000000001</v>
      </c>
      <c r="T958">
        <v>7.56</v>
      </c>
      <c r="U958">
        <v>12.6912</v>
      </c>
      <c r="V958">
        <v>-99999</v>
      </c>
      <c r="AC958">
        <v>0.73</v>
      </c>
      <c r="AD958">
        <v>0.68789999999999996</v>
      </c>
      <c r="AH958" s="77">
        <f>IF(AND(M958&lt;Variables!$G$6,M958&gt;Variables!$G$5),0,1)</f>
        <v>1</v>
      </c>
      <c r="AI958" s="77">
        <f t="shared" si="28"/>
        <v>1</v>
      </c>
      <c r="AJ958" s="77">
        <f>IF(I958&gt;Variables!$G$7,0,1)</f>
        <v>0</v>
      </c>
      <c r="AK958" s="77">
        <f>IF(F958&gt;Variables!$G$8,0,1)</f>
        <v>0</v>
      </c>
      <c r="AL958" s="77">
        <f>IF(G958&gt;Variables!$G$9,0,1)</f>
        <v>1</v>
      </c>
      <c r="AM958" s="77">
        <f>IF(AND(K958&gt;Variables!$G$10,K958&lt;Variables!$G$11),0,1)</f>
        <v>1</v>
      </c>
      <c r="AN958" s="77">
        <f>IF(H958&lt;Variables!$G$13,1,0)</f>
        <v>1</v>
      </c>
      <c r="AO958" s="77">
        <f>IF(R958&lt;Variables!$G$12,0,1)</f>
        <v>1</v>
      </c>
      <c r="AP958" s="78">
        <f t="shared" si="29"/>
        <v>1</v>
      </c>
      <c r="AQ958" s="77">
        <f>IF(V958&lt;Variables!$G$15,1,0)</f>
        <v>1</v>
      </c>
      <c r="AR958">
        <v>1</v>
      </c>
      <c r="AS958">
        <v>0</v>
      </c>
      <c r="AT958">
        <v>0</v>
      </c>
      <c r="AU958">
        <v>0</v>
      </c>
      <c r="BA958">
        <v>2</v>
      </c>
    </row>
    <row r="959" spans="3:53" x14ac:dyDescent="0.25">
      <c r="C959" t="s">
        <v>267</v>
      </c>
      <c r="D959" t="s">
        <v>218</v>
      </c>
      <c r="E959">
        <v>12.41</v>
      </c>
      <c r="F959">
        <v>19.75</v>
      </c>
      <c r="G959">
        <v>-10.220000000000001</v>
      </c>
      <c r="H959">
        <v>89.12</v>
      </c>
      <c r="I959">
        <v>-45.645000000000003</v>
      </c>
      <c r="J959" t="s">
        <v>75</v>
      </c>
      <c r="K959">
        <v>52.72</v>
      </c>
      <c r="L959">
        <v>12.187799999999999</v>
      </c>
      <c r="M959">
        <v>0.92059272387140934</v>
      </c>
      <c r="N959">
        <v>12.329976</v>
      </c>
      <c r="O959">
        <v>-0.2431148284473367</v>
      </c>
      <c r="P959">
        <v>7380000</v>
      </c>
      <c r="Q959">
        <v>138930</v>
      </c>
      <c r="R959">
        <v>53.12</v>
      </c>
      <c r="S959">
        <v>19.422000000000001</v>
      </c>
      <c r="T959">
        <v>7.56</v>
      </c>
      <c r="U959">
        <v>12.6912</v>
      </c>
      <c r="V959">
        <v>2.364012201919953</v>
      </c>
      <c r="AC959">
        <v>12.39</v>
      </c>
      <c r="AD959">
        <v>11.45</v>
      </c>
      <c r="AH959" s="77">
        <f>IF(AND(M959&lt;Variables!$G$6,M959&gt;Variables!$G$5),0,1)</f>
        <v>1</v>
      </c>
      <c r="AI959" s="77">
        <f t="shared" si="28"/>
        <v>1</v>
      </c>
      <c r="AJ959" s="77">
        <f>IF(I959&gt;Variables!$G$7,0,1)</f>
        <v>1</v>
      </c>
      <c r="AK959" s="77">
        <f>IF(F959&gt;Variables!$G$8,0,1)</f>
        <v>0</v>
      </c>
      <c r="AL959" s="77">
        <f>IF(G959&gt;Variables!$G$9,0,1)</f>
        <v>1</v>
      </c>
      <c r="AM959" s="77">
        <f>IF(AND(K959&gt;Variables!$G$10,K959&lt;Variables!$G$11),0,1)</f>
        <v>1</v>
      </c>
      <c r="AN959" s="77">
        <f>IF(H959&lt;Variables!$G$13,1,0)</f>
        <v>1</v>
      </c>
      <c r="AO959" s="77">
        <f>IF(R959&lt;Variables!$G$12,0,1)</f>
        <v>1</v>
      </c>
      <c r="AP959" s="78">
        <f t="shared" si="29"/>
        <v>1</v>
      </c>
      <c r="AQ959" s="77">
        <f>IF(V959&lt;Variables!$G$15,1,0)</f>
        <v>1</v>
      </c>
      <c r="AR959">
        <v>0</v>
      </c>
      <c r="AS959">
        <v>0</v>
      </c>
      <c r="AT959">
        <v>1</v>
      </c>
      <c r="AU959">
        <v>0</v>
      </c>
      <c r="BA959">
        <v>-2.25</v>
      </c>
    </row>
    <row r="960" spans="3:53" x14ac:dyDescent="0.25">
      <c r="C960" t="s">
        <v>267</v>
      </c>
      <c r="D960" t="s">
        <v>122</v>
      </c>
      <c r="E960">
        <v>4.92</v>
      </c>
      <c r="F960">
        <v>13.52</v>
      </c>
      <c r="G960">
        <v>11.95</v>
      </c>
      <c r="H960">
        <v>99.97</v>
      </c>
      <c r="I960">
        <v>-8.5399999999999991</v>
      </c>
      <c r="J960" t="s">
        <v>75</v>
      </c>
      <c r="K960">
        <v>42.22</v>
      </c>
      <c r="L960">
        <v>4.9889400000000013</v>
      </c>
      <c r="M960">
        <v>-0.82061520082424033</v>
      </c>
      <c r="N960">
        <v>5.042084</v>
      </c>
      <c r="O960">
        <v>-1.8659744661136071</v>
      </c>
      <c r="P960">
        <v>2980000</v>
      </c>
      <c r="Q960">
        <v>221480</v>
      </c>
      <c r="R960">
        <v>13.45</v>
      </c>
      <c r="S960">
        <v>19.422000000000001</v>
      </c>
      <c r="T960">
        <v>7.56</v>
      </c>
      <c r="U960">
        <v>12.6912</v>
      </c>
      <c r="V960">
        <v>2.2892970876955818</v>
      </c>
      <c r="AC960">
        <v>5.34</v>
      </c>
      <c r="AD960">
        <v>4.87</v>
      </c>
      <c r="AH960" s="77">
        <f>IF(AND(M960&lt;Variables!$G$6,M960&gt;Variables!$G$5),0,1)</f>
        <v>1</v>
      </c>
      <c r="AI960" s="77">
        <f t="shared" si="28"/>
        <v>1</v>
      </c>
      <c r="AJ960" s="77">
        <f>IF(I960&gt;Variables!$G$7,0,1)</f>
        <v>1</v>
      </c>
      <c r="AK960" s="77">
        <f>IF(F960&gt;Variables!$G$8,0,1)</f>
        <v>0</v>
      </c>
      <c r="AL960" s="77">
        <f>IF(G960&gt;Variables!$G$9,0,1)</f>
        <v>0</v>
      </c>
      <c r="AM960" s="77">
        <f>IF(AND(K960&gt;Variables!$G$10,K960&lt;Variables!$G$11),0,1)</f>
        <v>1</v>
      </c>
      <c r="AN960" s="77">
        <f>IF(H960&lt;Variables!$G$13,1,0)</f>
        <v>1</v>
      </c>
      <c r="AO960" s="77">
        <f>IF(R960&lt;Variables!$G$12,0,1)</f>
        <v>1</v>
      </c>
      <c r="AP960" s="78">
        <f t="shared" si="29"/>
        <v>1</v>
      </c>
      <c r="AQ960" s="77">
        <f>IF(V960&lt;Variables!$G$15,1,0)</f>
        <v>1</v>
      </c>
      <c r="AR960">
        <v>1</v>
      </c>
      <c r="AS960">
        <v>0</v>
      </c>
      <c r="AT960">
        <v>0</v>
      </c>
      <c r="AU960">
        <v>0</v>
      </c>
      <c r="BA960">
        <v>1.33</v>
      </c>
    </row>
    <row r="961" spans="3:53" x14ac:dyDescent="0.25">
      <c r="C961" t="s">
        <v>267</v>
      </c>
      <c r="D961" t="s">
        <v>231</v>
      </c>
      <c r="E961">
        <v>361.53</v>
      </c>
      <c r="F961">
        <v>7.78</v>
      </c>
      <c r="G961">
        <v>7.68</v>
      </c>
      <c r="H961">
        <v>56250</v>
      </c>
      <c r="I961">
        <v>-6.7729999999999997</v>
      </c>
      <c r="J961" t="s">
        <v>75</v>
      </c>
      <c r="K961">
        <v>67.67</v>
      </c>
      <c r="L961">
        <v>359.30374999999998</v>
      </c>
      <c r="M961">
        <v>0.39416510403801541</v>
      </c>
      <c r="N961">
        <v>357.74584599999991</v>
      </c>
      <c r="O961">
        <v>0.83135947859480397</v>
      </c>
      <c r="P961">
        <v>2165000</v>
      </c>
      <c r="Q961">
        <v>2076000</v>
      </c>
      <c r="R961">
        <v>1.04</v>
      </c>
      <c r="S961">
        <v>19.422000000000001</v>
      </c>
      <c r="T961">
        <v>7.56</v>
      </c>
      <c r="U961">
        <v>12.6912</v>
      </c>
      <c r="V961">
        <v>2.5196982836374522</v>
      </c>
      <c r="AC961">
        <v>363</v>
      </c>
      <c r="AD961">
        <v>359</v>
      </c>
      <c r="AH961" s="77">
        <f>IF(AND(M961&lt;Variables!$G$6,M961&gt;Variables!$G$5),0,1)</f>
        <v>1</v>
      </c>
      <c r="AI961" s="77">
        <f t="shared" si="28"/>
        <v>0</v>
      </c>
      <c r="AJ961" s="77">
        <f>IF(I961&gt;Variables!$G$7,0,1)</f>
        <v>1</v>
      </c>
      <c r="AK961" s="77">
        <f>IF(F961&gt;Variables!$G$8,0,1)</f>
        <v>1</v>
      </c>
      <c r="AL961" s="77">
        <f>IF(G961&gt;Variables!$G$9,0,1)</f>
        <v>1</v>
      </c>
      <c r="AM961" s="77">
        <f>IF(AND(K961&gt;Variables!$G$10,K961&lt;Variables!$G$11),0,1)</f>
        <v>0</v>
      </c>
      <c r="AN961" s="77">
        <f>IF(H961&lt;Variables!$G$13,1,0)</f>
        <v>0</v>
      </c>
      <c r="AO961" s="77">
        <f>IF(R961&lt;Variables!$G$12,0,1)</f>
        <v>0</v>
      </c>
      <c r="AP961" s="78">
        <f t="shared" si="29"/>
        <v>1</v>
      </c>
      <c r="AQ961" s="77">
        <f>IF(V961&lt;Variables!$G$15,1,0)</f>
        <v>1</v>
      </c>
      <c r="AR961">
        <v>0</v>
      </c>
      <c r="AS961">
        <v>0</v>
      </c>
      <c r="AT961">
        <v>0</v>
      </c>
      <c r="AU961">
        <v>1</v>
      </c>
      <c r="BA961">
        <v>-0.4</v>
      </c>
    </row>
    <row r="962" spans="3:53" x14ac:dyDescent="0.25">
      <c r="C962" t="s">
        <v>267</v>
      </c>
      <c r="D962" t="s">
        <v>240</v>
      </c>
      <c r="E962">
        <v>32.49</v>
      </c>
      <c r="F962">
        <v>7.57</v>
      </c>
      <c r="G962">
        <v>8.65</v>
      </c>
      <c r="H962">
        <v>6330</v>
      </c>
      <c r="I962">
        <v>-47.545000000000002</v>
      </c>
      <c r="J962" t="s">
        <v>75</v>
      </c>
      <c r="K962">
        <v>55.29</v>
      </c>
      <c r="L962">
        <v>32.387704999999997</v>
      </c>
      <c r="M962">
        <v>7.0860223038455824E-3</v>
      </c>
      <c r="N962">
        <v>32.222976000000003</v>
      </c>
      <c r="O962">
        <v>0.51833821928799451</v>
      </c>
      <c r="P962">
        <v>2497000</v>
      </c>
      <c r="Q962">
        <v>3646000</v>
      </c>
      <c r="R962">
        <v>0.68</v>
      </c>
      <c r="S962">
        <v>19.422000000000001</v>
      </c>
      <c r="T962">
        <v>7.56</v>
      </c>
      <c r="U962">
        <v>12.6912</v>
      </c>
      <c r="V962">
        <v>2.4215119065726332</v>
      </c>
      <c r="AC962">
        <v>32.808900000000001</v>
      </c>
      <c r="AD962">
        <v>32.22</v>
      </c>
      <c r="AH962" s="77">
        <f>IF(AND(M962&lt;Variables!$G$6,M962&gt;Variables!$G$5),0,1)</f>
        <v>1</v>
      </c>
      <c r="AI962" s="77">
        <f t="shared" si="28"/>
        <v>0</v>
      </c>
      <c r="AJ962" s="77">
        <f>IF(I962&gt;Variables!$G$7,0,1)</f>
        <v>1</v>
      </c>
      <c r="AK962" s="77">
        <f>IF(F962&gt;Variables!$G$8,0,1)</f>
        <v>1</v>
      </c>
      <c r="AL962" s="77">
        <f>IF(G962&gt;Variables!$G$9,0,1)</f>
        <v>1</v>
      </c>
      <c r="AM962" s="77">
        <f>IF(AND(K962&gt;Variables!$G$10,K962&lt;Variables!$G$11),0,1)</f>
        <v>1</v>
      </c>
      <c r="AN962" s="77">
        <f>IF(H962&lt;Variables!$G$13,1,0)</f>
        <v>0</v>
      </c>
      <c r="AO962" s="77">
        <f>IF(R962&lt;Variables!$G$12,0,1)</f>
        <v>0</v>
      </c>
      <c r="AP962" s="78">
        <f t="shared" si="29"/>
        <v>1</v>
      </c>
      <c r="AQ962" s="77">
        <f>IF(V962&lt;Variables!$G$15,1,0)</f>
        <v>1</v>
      </c>
      <c r="AR962">
        <v>1</v>
      </c>
      <c r="AS962">
        <v>0</v>
      </c>
      <c r="AT962">
        <v>0</v>
      </c>
      <c r="AU962">
        <v>0</v>
      </c>
      <c r="BA962">
        <v>0.99</v>
      </c>
    </row>
    <row r="963" spans="3:53" x14ac:dyDescent="0.25">
      <c r="C963" t="s">
        <v>267</v>
      </c>
      <c r="D963" t="s">
        <v>175</v>
      </c>
      <c r="E963">
        <v>57.91</v>
      </c>
      <c r="F963">
        <v>7.84</v>
      </c>
      <c r="G963">
        <v>1.01</v>
      </c>
      <c r="H963">
        <v>-99999</v>
      </c>
      <c r="I963">
        <v>5.694</v>
      </c>
      <c r="J963" t="s">
        <v>75</v>
      </c>
      <c r="K963">
        <v>67.63</v>
      </c>
      <c r="L963">
        <v>57.610083333333343</v>
      </c>
      <c r="M963">
        <v>0.2341893273891496</v>
      </c>
      <c r="N963">
        <v>57.565974193548378</v>
      </c>
      <c r="O963">
        <v>0.310992402994343</v>
      </c>
      <c r="P963">
        <v>213025</v>
      </c>
      <c r="Q963">
        <v>208562</v>
      </c>
      <c r="R963">
        <v>1.02</v>
      </c>
      <c r="S963">
        <v>19.422000000000001</v>
      </c>
      <c r="T963">
        <v>7.56</v>
      </c>
      <c r="U963">
        <v>12.6912</v>
      </c>
      <c r="V963">
        <v>2.5316340248405589</v>
      </c>
      <c r="AC963">
        <v>57.92</v>
      </c>
      <c r="AD963">
        <v>57.63</v>
      </c>
      <c r="AH963" s="77">
        <f>IF(AND(M963&lt;Variables!$G$6,M963&gt;Variables!$G$5),0,1)</f>
        <v>1</v>
      </c>
      <c r="AI963" s="77">
        <f t="shared" ref="AI963:AI1026" si="30">IF(L963&gt;N963,0,1)</f>
        <v>0</v>
      </c>
      <c r="AJ963" s="77">
        <f>IF(I963&gt;Variables!$G$7,0,1)</f>
        <v>1</v>
      </c>
      <c r="AK963" s="77">
        <f>IF(F963&gt;Variables!$G$8,0,1)</f>
        <v>1</v>
      </c>
      <c r="AL963" s="77">
        <f>IF(G963&gt;Variables!$G$9,0,1)</f>
        <v>1</v>
      </c>
      <c r="AM963" s="77">
        <f>IF(AND(K963&gt;Variables!$G$10,K963&lt;Variables!$G$11),0,1)</f>
        <v>0</v>
      </c>
      <c r="AN963" s="77">
        <f>IF(H963&lt;Variables!$G$13,1,0)</f>
        <v>1</v>
      </c>
      <c r="AO963" s="77">
        <f>IF(R963&lt;Variables!$G$12,0,1)</f>
        <v>0</v>
      </c>
      <c r="AP963" s="78">
        <f t="shared" ref="AP963:AP1026" si="31">IF(J963="Pass", 0,1)</f>
        <v>1</v>
      </c>
      <c r="AQ963" s="77">
        <f>IF(V963&lt;Variables!$G$15,1,0)</f>
        <v>1</v>
      </c>
      <c r="AR963">
        <v>0</v>
      </c>
      <c r="AS963">
        <v>0</v>
      </c>
      <c r="AT963">
        <v>0</v>
      </c>
      <c r="AU963">
        <v>0</v>
      </c>
      <c r="BA963">
        <v>0</v>
      </c>
    </row>
    <row r="964" spans="3:53" x14ac:dyDescent="0.25">
      <c r="C964" t="s">
        <v>267</v>
      </c>
      <c r="D964" t="s">
        <v>217</v>
      </c>
      <c r="E964">
        <v>11.09</v>
      </c>
      <c r="F964">
        <v>23.9</v>
      </c>
      <c r="G964">
        <v>0.09</v>
      </c>
      <c r="H964">
        <v>124.89</v>
      </c>
      <c r="I964">
        <v>-16.106999999999999</v>
      </c>
      <c r="J964" t="s">
        <v>75</v>
      </c>
      <c r="K964">
        <v>44.35</v>
      </c>
      <c r="L964">
        <v>11.163</v>
      </c>
      <c r="M964">
        <v>-1.370599301263105</v>
      </c>
      <c r="N964">
        <v>11.0759347826087</v>
      </c>
      <c r="O964">
        <v>-0.59529767828017988</v>
      </c>
      <c r="P964">
        <v>3920000</v>
      </c>
      <c r="Q964">
        <v>283960</v>
      </c>
      <c r="R964">
        <v>13.8</v>
      </c>
      <c r="S964">
        <v>19.422000000000001</v>
      </c>
      <c r="T964">
        <v>7.56</v>
      </c>
      <c r="U964">
        <v>12.6912</v>
      </c>
      <c r="V964">
        <v>2.3217372389142699</v>
      </c>
      <c r="AC964">
        <v>12.299899999999999</v>
      </c>
      <c r="AD964">
        <v>10.75</v>
      </c>
      <c r="AH964" s="77">
        <f>IF(AND(M964&lt;Variables!$G$6,M964&gt;Variables!$G$5),0,1)</f>
        <v>0</v>
      </c>
      <c r="AI964" s="77">
        <f t="shared" si="30"/>
        <v>0</v>
      </c>
      <c r="AJ964" s="77">
        <f>IF(I964&gt;Variables!$G$7,0,1)</f>
        <v>1</v>
      </c>
      <c r="AK964" s="77">
        <f>IF(F964&gt;Variables!$G$8,0,1)</f>
        <v>0</v>
      </c>
      <c r="AL964" s="77">
        <f>IF(G964&gt;Variables!$G$9,0,1)</f>
        <v>1</v>
      </c>
      <c r="AM964" s="77">
        <f>IF(AND(K964&gt;Variables!$G$10,K964&lt;Variables!$G$11),0,1)</f>
        <v>1</v>
      </c>
      <c r="AN964" s="77">
        <f>IF(H964&lt;Variables!$G$13,1,0)</f>
        <v>1</v>
      </c>
      <c r="AO964" s="77">
        <f>IF(R964&lt;Variables!$G$12,0,1)</f>
        <v>1</v>
      </c>
      <c r="AP964" s="78">
        <f t="shared" si="31"/>
        <v>1</v>
      </c>
      <c r="AQ964" s="77">
        <f>IF(V964&lt;Variables!$G$15,1,0)</f>
        <v>1</v>
      </c>
      <c r="AR964">
        <v>0</v>
      </c>
      <c r="AS964">
        <v>0</v>
      </c>
      <c r="AT964">
        <v>1</v>
      </c>
      <c r="AU964">
        <v>0</v>
      </c>
      <c r="BA964">
        <v>-2.25</v>
      </c>
    </row>
    <row r="965" spans="3:53" x14ac:dyDescent="0.25">
      <c r="C965" t="s">
        <v>267</v>
      </c>
      <c r="D965" t="s">
        <v>200</v>
      </c>
      <c r="E965">
        <v>17.64</v>
      </c>
      <c r="F965">
        <v>19.98</v>
      </c>
      <c r="G965">
        <v>18</v>
      </c>
      <c r="H965">
        <v>306.89</v>
      </c>
      <c r="I965">
        <v>0</v>
      </c>
      <c r="J965" t="s">
        <v>75</v>
      </c>
      <c r="K965">
        <v>49.26</v>
      </c>
      <c r="L965">
        <v>17.534884999999999</v>
      </c>
      <c r="M965">
        <v>0.93878574053950903</v>
      </c>
      <c r="N965">
        <v>17.656934782608701</v>
      </c>
      <c r="O965">
        <v>0.2410679878210106</v>
      </c>
      <c r="P965">
        <v>1840000</v>
      </c>
      <c r="Q965">
        <v>6440</v>
      </c>
      <c r="R965">
        <v>285.70999999999998</v>
      </c>
      <c r="S965">
        <v>19.422000000000001</v>
      </c>
      <c r="T965">
        <v>7.56</v>
      </c>
      <c r="U965">
        <v>12.6912</v>
      </c>
      <c r="V965">
        <v>2.3369314685277951</v>
      </c>
      <c r="AC965">
        <v>17.8</v>
      </c>
      <c r="AD965">
        <v>11.77</v>
      </c>
      <c r="AH965" s="77">
        <f>IF(AND(M965&lt;Variables!$G$6,M965&gt;Variables!$G$5),0,1)</f>
        <v>1</v>
      </c>
      <c r="AI965" s="77">
        <f t="shared" si="30"/>
        <v>1</v>
      </c>
      <c r="AJ965" s="77">
        <f>IF(I965&gt;Variables!$G$7,0,1)</f>
        <v>1</v>
      </c>
      <c r="AK965" s="77">
        <f>IF(F965&gt;Variables!$G$8,0,1)</f>
        <v>0</v>
      </c>
      <c r="AL965" s="77">
        <f>IF(G965&gt;Variables!$G$9,0,1)</f>
        <v>0</v>
      </c>
      <c r="AM965" s="77">
        <f>IF(AND(K965&gt;Variables!$G$10,K965&lt;Variables!$G$11),0,1)</f>
        <v>1</v>
      </c>
      <c r="AN965" s="77">
        <f>IF(H965&lt;Variables!$G$13,1,0)</f>
        <v>1</v>
      </c>
      <c r="AO965" s="77">
        <f>IF(R965&lt;Variables!$G$12,0,1)</f>
        <v>1</v>
      </c>
      <c r="AP965" s="78">
        <f t="shared" si="31"/>
        <v>1</v>
      </c>
      <c r="AQ965" s="77">
        <f>IF(V965&lt;Variables!$G$15,1,0)</f>
        <v>1</v>
      </c>
      <c r="AR965">
        <v>0</v>
      </c>
      <c r="AS965">
        <v>0</v>
      </c>
      <c r="AT965">
        <v>1</v>
      </c>
      <c r="AU965">
        <v>0</v>
      </c>
      <c r="BA965">
        <v>-2.25</v>
      </c>
    </row>
    <row r="966" spans="3:53" x14ac:dyDescent="0.25">
      <c r="C966" t="s">
        <v>267</v>
      </c>
      <c r="D966" t="s">
        <v>84</v>
      </c>
      <c r="E966">
        <v>44.65</v>
      </c>
      <c r="F966">
        <v>7.17</v>
      </c>
      <c r="G966">
        <v>4.93</v>
      </c>
      <c r="H966">
        <v>6100</v>
      </c>
      <c r="I966">
        <v>185.858</v>
      </c>
      <c r="J966" t="s">
        <v>75</v>
      </c>
      <c r="K966">
        <v>71.540000000000006</v>
      </c>
      <c r="L966">
        <v>44.313014999999993</v>
      </c>
      <c r="M966">
        <v>0.37683059931716212</v>
      </c>
      <c r="N966">
        <v>43.977884000000003</v>
      </c>
      <c r="O966">
        <v>1.141746610637294</v>
      </c>
      <c r="P966">
        <v>3297000</v>
      </c>
      <c r="Q966">
        <v>2976000</v>
      </c>
      <c r="R966">
        <v>1.1100000000000001</v>
      </c>
      <c r="S966">
        <v>19.422000000000001</v>
      </c>
      <c r="T966">
        <v>7.56</v>
      </c>
      <c r="U966">
        <v>12.6912</v>
      </c>
      <c r="V966">
        <v>2.556915107374119</v>
      </c>
      <c r="AC966">
        <v>44.66</v>
      </c>
      <c r="AD966">
        <v>43.61</v>
      </c>
      <c r="AH966" s="77">
        <f>IF(AND(M966&lt;Variables!$G$6,M966&gt;Variables!$G$5),0,1)</f>
        <v>1</v>
      </c>
      <c r="AI966" s="77">
        <f t="shared" si="30"/>
        <v>0</v>
      </c>
      <c r="AJ966" s="77">
        <f>IF(I966&gt;Variables!$G$7,0,1)</f>
        <v>0</v>
      </c>
      <c r="AK966" s="77">
        <f>IF(F966&gt;Variables!$G$8,0,1)</f>
        <v>1</v>
      </c>
      <c r="AL966" s="77">
        <f>IF(G966&gt;Variables!$G$9,0,1)</f>
        <v>1</v>
      </c>
      <c r="AM966" s="77">
        <f>IF(AND(K966&gt;Variables!$G$10,K966&lt;Variables!$G$11),0,1)</f>
        <v>1</v>
      </c>
      <c r="AN966" s="77">
        <f>IF(H966&lt;Variables!$G$13,1,0)</f>
        <v>0</v>
      </c>
      <c r="AO966" s="77">
        <f>IF(R966&lt;Variables!$G$12,0,1)</f>
        <v>0</v>
      </c>
      <c r="AP966" s="78">
        <f t="shared" si="31"/>
        <v>1</v>
      </c>
      <c r="AQ966" s="77">
        <f>IF(V966&lt;Variables!$G$15,1,0)</f>
        <v>1</v>
      </c>
      <c r="AR966">
        <v>0</v>
      </c>
      <c r="AS966">
        <v>0</v>
      </c>
      <c r="AT966">
        <v>0</v>
      </c>
      <c r="AU966">
        <v>1</v>
      </c>
      <c r="BA966">
        <v>-1.44</v>
      </c>
    </row>
    <row r="967" spans="3:53" x14ac:dyDescent="0.25">
      <c r="C967" t="s">
        <v>267</v>
      </c>
      <c r="D967" t="s">
        <v>83</v>
      </c>
      <c r="E967">
        <v>31.05</v>
      </c>
      <c r="F967">
        <v>9.08</v>
      </c>
      <c r="G967">
        <v>7.97</v>
      </c>
      <c r="H967">
        <v>24680</v>
      </c>
      <c r="I967">
        <v>1.4510000000000001</v>
      </c>
      <c r="J967" t="s">
        <v>75</v>
      </c>
      <c r="K967">
        <v>71.349999999999994</v>
      </c>
      <c r="L967">
        <v>30.792815000000001</v>
      </c>
      <c r="M967">
        <v>0.52669754291707638</v>
      </c>
      <c r="N967">
        <v>30.671754</v>
      </c>
      <c r="O967">
        <v>0.92347506438660765</v>
      </c>
      <c r="P967">
        <v>18187000</v>
      </c>
      <c r="Q967">
        <v>13870000</v>
      </c>
      <c r="R967">
        <v>1.31</v>
      </c>
      <c r="S967">
        <v>19.422000000000001</v>
      </c>
      <c r="T967">
        <v>7.56</v>
      </c>
      <c r="U967">
        <v>12.6912</v>
      </c>
      <c r="V967">
        <v>2.5420163254249402</v>
      </c>
      <c r="AC967">
        <v>31</v>
      </c>
      <c r="AD967">
        <v>30.58</v>
      </c>
      <c r="AH967" s="77">
        <f>IF(AND(M967&lt;Variables!$G$6,M967&gt;Variables!$G$5),0,1)</f>
        <v>1</v>
      </c>
      <c r="AI967" s="77">
        <f t="shared" si="30"/>
        <v>0</v>
      </c>
      <c r="AJ967" s="77">
        <f>IF(I967&gt;Variables!$G$7,0,1)</f>
        <v>1</v>
      </c>
      <c r="AK967" s="77">
        <f>IF(F967&gt;Variables!$G$8,0,1)</f>
        <v>0</v>
      </c>
      <c r="AL967" s="77">
        <f>IF(G967&gt;Variables!$G$9,0,1)</f>
        <v>1</v>
      </c>
      <c r="AM967" s="77">
        <f>IF(AND(K967&gt;Variables!$G$10,K967&lt;Variables!$G$11),0,1)</f>
        <v>1</v>
      </c>
      <c r="AN967" s="77">
        <f>IF(H967&lt;Variables!$G$13,1,0)</f>
        <v>0</v>
      </c>
      <c r="AO967" s="77">
        <f>IF(R967&lt;Variables!$G$12,0,1)</f>
        <v>0</v>
      </c>
      <c r="AP967" s="78">
        <f t="shared" si="31"/>
        <v>1</v>
      </c>
      <c r="AQ967" s="77">
        <f>IF(V967&lt;Variables!$G$15,1,0)</f>
        <v>1</v>
      </c>
      <c r="AR967">
        <v>0</v>
      </c>
      <c r="AS967">
        <v>0</v>
      </c>
      <c r="AT967">
        <v>0</v>
      </c>
      <c r="AU967">
        <v>1</v>
      </c>
      <c r="BA967">
        <v>-1.04</v>
      </c>
    </row>
    <row r="968" spans="3:53" x14ac:dyDescent="0.25">
      <c r="C968" t="s">
        <v>267</v>
      </c>
      <c r="D968" t="s">
        <v>125</v>
      </c>
      <c r="E968">
        <v>180.2</v>
      </c>
      <c r="F968">
        <v>7.68</v>
      </c>
      <c r="G968">
        <v>8.23</v>
      </c>
      <c r="H968">
        <v>11140</v>
      </c>
      <c r="I968">
        <v>7.0999999999999994E-2</v>
      </c>
      <c r="J968" t="s">
        <v>75</v>
      </c>
      <c r="K968">
        <v>71.290000000000006</v>
      </c>
      <c r="L968">
        <v>178.5095</v>
      </c>
      <c r="M968">
        <v>0.57167825801986438</v>
      </c>
      <c r="N968">
        <v>177.54693800000001</v>
      </c>
      <c r="O968">
        <v>1.116922669767483</v>
      </c>
      <c r="P968">
        <v>564310</v>
      </c>
      <c r="Q968">
        <v>663253</v>
      </c>
      <c r="R968">
        <v>0.85</v>
      </c>
      <c r="S968">
        <v>19.422000000000001</v>
      </c>
      <c r="T968">
        <v>7.56</v>
      </c>
      <c r="U968">
        <v>12.6912</v>
      </c>
      <c r="V968">
        <v>2.5375508303244381</v>
      </c>
      <c r="AC968">
        <v>180.74</v>
      </c>
      <c r="AD968">
        <v>178.14</v>
      </c>
      <c r="AH968" s="77">
        <f>IF(AND(M968&lt;Variables!$G$6,M968&gt;Variables!$G$5),0,1)</f>
        <v>1</v>
      </c>
      <c r="AI968" s="77">
        <f t="shared" si="30"/>
        <v>0</v>
      </c>
      <c r="AJ968" s="77">
        <f>IF(I968&gt;Variables!$G$7,0,1)</f>
        <v>1</v>
      </c>
      <c r="AK968" s="77">
        <f>IF(F968&gt;Variables!$G$8,0,1)</f>
        <v>1</v>
      </c>
      <c r="AL968" s="77">
        <f>IF(G968&gt;Variables!$G$9,0,1)</f>
        <v>1</v>
      </c>
      <c r="AM968" s="77">
        <f>IF(AND(K968&gt;Variables!$G$10,K968&lt;Variables!$G$11),0,1)</f>
        <v>1</v>
      </c>
      <c r="AN968" s="77">
        <f>IF(H968&lt;Variables!$G$13,1,0)</f>
        <v>0</v>
      </c>
      <c r="AO968" s="77">
        <f>IF(R968&lt;Variables!$G$12,0,1)</f>
        <v>0</v>
      </c>
      <c r="AP968" s="78">
        <f t="shared" si="31"/>
        <v>1</v>
      </c>
      <c r="AQ968" s="77">
        <f>IF(V968&lt;Variables!$G$15,1,0)</f>
        <v>1</v>
      </c>
      <c r="AR968">
        <v>0</v>
      </c>
      <c r="AS968">
        <v>0</v>
      </c>
      <c r="AT968">
        <v>0</v>
      </c>
      <c r="AU968">
        <v>1</v>
      </c>
      <c r="BA968">
        <v>-0.57999999999999996</v>
      </c>
    </row>
    <row r="969" spans="3:53" x14ac:dyDescent="0.25">
      <c r="C969" t="s">
        <v>267</v>
      </c>
      <c r="D969" t="s">
        <v>79</v>
      </c>
      <c r="E969">
        <v>52.17</v>
      </c>
      <c r="F969">
        <v>9.1300000000000008</v>
      </c>
      <c r="G969">
        <v>4.75</v>
      </c>
      <c r="H969">
        <v>9750</v>
      </c>
      <c r="I969">
        <v>-39.125999999999998</v>
      </c>
      <c r="J969" t="s">
        <v>75</v>
      </c>
      <c r="K969">
        <v>72.599999999999994</v>
      </c>
      <c r="L969">
        <v>51.778140000000008</v>
      </c>
      <c r="M969">
        <v>0.74714927959944388</v>
      </c>
      <c r="N969">
        <v>51.397463999999992</v>
      </c>
      <c r="O969">
        <v>1.4933343792993501</v>
      </c>
      <c r="P969">
        <v>17629000</v>
      </c>
      <c r="Q969">
        <v>6236000</v>
      </c>
      <c r="R969">
        <v>2.83</v>
      </c>
      <c r="S969">
        <v>19.422000000000001</v>
      </c>
      <c r="T969">
        <v>7.56</v>
      </c>
      <c r="U969">
        <v>12.6912</v>
      </c>
      <c r="V969">
        <v>2.532944581830094</v>
      </c>
      <c r="AC969">
        <v>52.55</v>
      </c>
      <c r="AD969">
        <v>51.26</v>
      </c>
      <c r="AH969" s="77">
        <f>IF(AND(M969&lt;Variables!$G$6,M969&gt;Variables!$G$5),0,1)</f>
        <v>1</v>
      </c>
      <c r="AI969" s="77">
        <f t="shared" si="30"/>
        <v>0</v>
      </c>
      <c r="AJ969" s="77">
        <f>IF(I969&gt;Variables!$G$7,0,1)</f>
        <v>1</v>
      </c>
      <c r="AK969" s="77">
        <f>IF(F969&gt;Variables!$G$8,0,1)</f>
        <v>0</v>
      </c>
      <c r="AL969" s="77">
        <f>IF(G969&gt;Variables!$G$9,0,1)</f>
        <v>1</v>
      </c>
      <c r="AM969" s="77">
        <f>IF(AND(K969&gt;Variables!$G$10,K969&lt;Variables!$G$11),0,1)</f>
        <v>1</v>
      </c>
      <c r="AN969" s="77">
        <f>IF(H969&lt;Variables!$G$13,1,0)</f>
        <v>0</v>
      </c>
      <c r="AO969" s="77">
        <f>IF(R969&lt;Variables!$G$12,0,1)</f>
        <v>1</v>
      </c>
      <c r="AP969" s="78">
        <f t="shared" si="31"/>
        <v>1</v>
      </c>
      <c r="AQ969" s="77">
        <f>IF(V969&lt;Variables!$G$15,1,0)</f>
        <v>1</v>
      </c>
      <c r="AR969">
        <v>0</v>
      </c>
      <c r="AS969">
        <v>1</v>
      </c>
      <c r="AT969">
        <v>0</v>
      </c>
      <c r="AU969">
        <v>0</v>
      </c>
      <c r="BA969">
        <v>0.67</v>
      </c>
    </row>
    <row r="970" spans="3:53" x14ac:dyDescent="0.25">
      <c r="C970" t="s">
        <v>267</v>
      </c>
      <c r="D970" t="s">
        <v>166</v>
      </c>
      <c r="E970">
        <v>54.17</v>
      </c>
      <c r="F970">
        <v>9.1300000000000008</v>
      </c>
      <c r="G970">
        <v>9.2200000000000006</v>
      </c>
      <c r="H970">
        <v>8010</v>
      </c>
      <c r="I970">
        <v>199.32400000000001</v>
      </c>
      <c r="J970" t="s">
        <v>75</v>
      </c>
      <c r="K970">
        <v>79.33</v>
      </c>
      <c r="L970">
        <v>53.691420000000008</v>
      </c>
      <c r="M970">
        <v>0.61179234969012153</v>
      </c>
      <c r="N970">
        <v>53.286877999999987</v>
      </c>
      <c r="O970">
        <v>1.3756144617817641</v>
      </c>
      <c r="P970">
        <v>2779000</v>
      </c>
      <c r="Q970">
        <v>1484000</v>
      </c>
      <c r="R970">
        <v>1.87</v>
      </c>
      <c r="S970">
        <v>19.422000000000001</v>
      </c>
      <c r="T970">
        <v>7.56</v>
      </c>
      <c r="U970">
        <v>12.6912</v>
      </c>
      <c r="V970">
        <v>2.603130303455861</v>
      </c>
      <c r="AC970">
        <v>54.38</v>
      </c>
      <c r="AD970">
        <v>53.310600000000001</v>
      </c>
      <c r="AH970" s="77">
        <f>IF(AND(M970&lt;Variables!$G$6,M970&gt;Variables!$G$5),0,1)</f>
        <v>1</v>
      </c>
      <c r="AI970" s="77">
        <f t="shared" si="30"/>
        <v>0</v>
      </c>
      <c r="AJ970" s="77">
        <f>IF(I970&gt;Variables!$G$7,0,1)</f>
        <v>0</v>
      </c>
      <c r="AK970" s="77">
        <f>IF(F970&gt;Variables!$G$8,0,1)</f>
        <v>0</v>
      </c>
      <c r="AL970" s="77">
        <f>IF(G970&gt;Variables!$G$9,0,1)</f>
        <v>1</v>
      </c>
      <c r="AM970" s="77">
        <f>IF(AND(K970&gt;Variables!$G$10,K970&lt;Variables!$G$11),0,1)</f>
        <v>1</v>
      </c>
      <c r="AN970" s="77">
        <f>IF(H970&lt;Variables!$G$13,1,0)</f>
        <v>0</v>
      </c>
      <c r="AO970" s="77">
        <f>IF(R970&lt;Variables!$G$12,0,1)</f>
        <v>0</v>
      </c>
      <c r="AP970" s="78">
        <f t="shared" si="31"/>
        <v>1</v>
      </c>
      <c r="AQ970" s="77">
        <f>IF(V970&lt;Variables!$G$15,1,0)</f>
        <v>1</v>
      </c>
      <c r="AR970">
        <v>0</v>
      </c>
      <c r="AS970">
        <v>0</v>
      </c>
      <c r="AT970">
        <v>1</v>
      </c>
      <c r="AU970">
        <v>0</v>
      </c>
      <c r="BA970">
        <v>-1.18</v>
      </c>
    </row>
    <row r="971" spans="3:53" x14ac:dyDescent="0.25">
      <c r="C971" t="s">
        <v>267</v>
      </c>
      <c r="D971" t="s">
        <v>129</v>
      </c>
      <c r="E971">
        <v>60.98</v>
      </c>
      <c r="F971">
        <v>10.19</v>
      </c>
      <c r="G971">
        <v>12.63</v>
      </c>
      <c r="H971">
        <v>23990</v>
      </c>
      <c r="I971">
        <v>83907.907999999996</v>
      </c>
      <c r="J971" t="s">
        <v>75</v>
      </c>
      <c r="K971">
        <v>64.55</v>
      </c>
      <c r="L971">
        <v>60.390594999999998</v>
      </c>
      <c r="M971">
        <v>0.71054938273087032</v>
      </c>
      <c r="N971">
        <v>59.750956000000023</v>
      </c>
      <c r="O971">
        <v>1.7886642684009619</v>
      </c>
      <c r="P971">
        <v>181634000</v>
      </c>
      <c r="Q971">
        <v>146893000</v>
      </c>
      <c r="R971">
        <v>1.24</v>
      </c>
      <c r="S971">
        <v>19.422000000000001</v>
      </c>
      <c r="T971">
        <v>7.56</v>
      </c>
      <c r="U971">
        <v>12.6912</v>
      </c>
      <c r="V971">
        <v>2.4694061467668931</v>
      </c>
      <c r="AC971">
        <v>63.83</v>
      </c>
      <c r="AD971">
        <v>59.21</v>
      </c>
      <c r="AH971" s="77">
        <f>IF(AND(M971&lt;Variables!$G$6,M971&gt;Variables!$G$5),0,1)</f>
        <v>1</v>
      </c>
      <c r="AI971" s="77">
        <f t="shared" si="30"/>
        <v>0</v>
      </c>
      <c r="AJ971" s="77">
        <f>IF(I971&gt;Variables!$G$7,0,1)</f>
        <v>0</v>
      </c>
      <c r="AK971" s="77">
        <f>IF(F971&gt;Variables!$G$8,0,1)</f>
        <v>0</v>
      </c>
      <c r="AL971" s="77">
        <f>IF(G971&gt;Variables!$G$9,0,1)</f>
        <v>0</v>
      </c>
      <c r="AM971" s="77">
        <f>IF(AND(K971&gt;Variables!$G$10,K971&lt;Variables!$G$11),0,1)</f>
        <v>0</v>
      </c>
      <c r="AN971" s="77">
        <f>IF(H971&lt;Variables!$G$13,1,0)</f>
        <v>0</v>
      </c>
      <c r="AO971" s="77">
        <f>IF(R971&lt;Variables!$G$12,0,1)</f>
        <v>0</v>
      </c>
      <c r="AP971" s="78">
        <f t="shared" si="31"/>
        <v>1</v>
      </c>
      <c r="AQ971" s="77">
        <f>IF(V971&lt;Variables!$G$15,1,0)</f>
        <v>1</v>
      </c>
      <c r="AR971">
        <v>1</v>
      </c>
      <c r="AS971">
        <v>0</v>
      </c>
      <c r="AT971">
        <v>0</v>
      </c>
      <c r="AU971">
        <v>0</v>
      </c>
      <c r="BA971">
        <v>0.89</v>
      </c>
    </row>
    <row r="972" spans="3:53" x14ac:dyDescent="0.25">
      <c r="C972" t="s">
        <v>267</v>
      </c>
      <c r="D972" t="s">
        <v>160</v>
      </c>
      <c r="E972">
        <v>22.06</v>
      </c>
      <c r="F972">
        <v>6.96</v>
      </c>
      <c r="G972">
        <v>8.91</v>
      </c>
      <c r="H972">
        <v>2340</v>
      </c>
      <c r="I972">
        <v>-38.770000000000003</v>
      </c>
      <c r="J972" t="s">
        <v>74</v>
      </c>
      <c r="K972">
        <v>62.81</v>
      </c>
      <c r="L972">
        <v>21.870521052631581</v>
      </c>
      <c r="M972">
        <v>0.59202497762550099</v>
      </c>
      <c r="N972">
        <v>21.589828571428569</v>
      </c>
      <c r="O972">
        <v>1.8998364309119049</v>
      </c>
      <c r="P972">
        <v>1029000</v>
      </c>
      <c r="Q972">
        <v>1490000</v>
      </c>
      <c r="R972">
        <v>0.69</v>
      </c>
      <c r="S972">
        <v>19.422000000000001</v>
      </c>
      <c r="T972">
        <v>7.56</v>
      </c>
      <c r="U972">
        <v>12.6912</v>
      </c>
      <c r="V972">
        <v>2.462416820767487</v>
      </c>
      <c r="AC972">
        <v>22.59</v>
      </c>
      <c r="AD972">
        <v>21.87</v>
      </c>
      <c r="AH972" s="77">
        <f>IF(AND(M972&lt;Variables!$G$6,M972&gt;Variables!$G$5),0,1)</f>
        <v>1</v>
      </c>
      <c r="AI972" s="77">
        <f t="shared" si="30"/>
        <v>0</v>
      </c>
      <c r="AJ972" s="77">
        <f>IF(I972&gt;Variables!$G$7,0,1)</f>
        <v>1</v>
      </c>
      <c r="AK972" s="77">
        <f>IF(F972&gt;Variables!$G$8,0,1)</f>
        <v>1</v>
      </c>
      <c r="AL972" s="77">
        <f>IF(G972&gt;Variables!$G$9,0,1)</f>
        <v>1</v>
      </c>
      <c r="AM972" s="77">
        <f>IF(AND(K972&gt;Variables!$G$10,K972&lt;Variables!$G$11),0,1)</f>
        <v>0</v>
      </c>
      <c r="AN972" s="77">
        <f>IF(H972&lt;Variables!$G$13,1,0)</f>
        <v>0</v>
      </c>
      <c r="AO972" s="77">
        <f>IF(R972&lt;Variables!$G$12,0,1)</f>
        <v>0</v>
      </c>
      <c r="AP972" s="78">
        <f t="shared" si="31"/>
        <v>0</v>
      </c>
      <c r="AQ972" s="77">
        <f>IF(V972&lt;Variables!$G$15,1,0)</f>
        <v>1</v>
      </c>
      <c r="AR972">
        <v>1</v>
      </c>
      <c r="AS972">
        <v>0</v>
      </c>
      <c r="AT972">
        <v>0</v>
      </c>
      <c r="AU972">
        <v>0</v>
      </c>
      <c r="BA972">
        <v>0.79</v>
      </c>
    </row>
    <row r="973" spans="3:53" x14ac:dyDescent="0.25">
      <c r="C973" t="s">
        <v>267</v>
      </c>
      <c r="D973" t="s">
        <v>151</v>
      </c>
      <c r="E973">
        <v>128.85</v>
      </c>
      <c r="F973">
        <v>10.19</v>
      </c>
      <c r="G973">
        <v>12.19</v>
      </c>
      <c r="H973">
        <v>8109.9999999999991</v>
      </c>
      <c r="I973">
        <v>-41.426000000000002</v>
      </c>
      <c r="J973" t="s">
        <v>75</v>
      </c>
      <c r="K973">
        <v>63.19</v>
      </c>
      <c r="L973">
        <v>127.655745</v>
      </c>
      <c r="M973">
        <v>0.57518367073882204</v>
      </c>
      <c r="N973">
        <v>127.485664</v>
      </c>
      <c r="O973">
        <v>0.70936289746270775</v>
      </c>
      <c r="P973">
        <v>1313000</v>
      </c>
      <c r="Q973">
        <v>898929</v>
      </c>
      <c r="R973">
        <v>1.46</v>
      </c>
      <c r="S973">
        <v>19.422000000000001</v>
      </c>
      <c r="T973">
        <v>7.56</v>
      </c>
      <c r="U973">
        <v>12.6912</v>
      </c>
      <c r="V973">
        <v>2.4667833140427642</v>
      </c>
      <c r="AC973">
        <v>131.84</v>
      </c>
      <c r="AD973">
        <v>126.93380000000001</v>
      </c>
      <c r="AH973" s="77">
        <f>IF(AND(M973&lt;Variables!$G$6,M973&gt;Variables!$G$5),0,1)</f>
        <v>1</v>
      </c>
      <c r="AI973" s="77">
        <f t="shared" si="30"/>
        <v>0</v>
      </c>
      <c r="AJ973" s="77">
        <f>IF(I973&gt;Variables!$G$7,0,1)</f>
        <v>1</v>
      </c>
      <c r="AK973" s="77">
        <f>IF(F973&gt;Variables!$G$8,0,1)</f>
        <v>0</v>
      </c>
      <c r="AL973" s="77">
        <f>IF(G973&gt;Variables!$G$9,0,1)</f>
        <v>0</v>
      </c>
      <c r="AM973" s="77">
        <f>IF(AND(K973&gt;Variables!$G$10,K973&lt;Variables!$G$11),0,1)</f>
        <v>0</v>
      </c>
      <c r="AN973" s="77">
        <f>IF(H973&lt;Variables!$G$13,1,0)</f>
        <v>0</v>
      </c>
      <c r="AO973" s="77">
        <f>IF(R973&lt;Variables!$G$12,0,1)</f>
        <v>0</v>
      </c>
      <c r="AP973" s="78">
        <f t="shared" si="31"/>
        <v>1</v>
      </c>
      <c r="AQ973" s="77">
        <f>IF(V973&lt;Variables!$G$15,1,0)</f>
        <v>1</v>
      </c>
      <c r="AR973">
        <v>0</v>
      </c>
      <c r="AS973">
        <v>1</v>
      </c>
      <c r="AT973">
        <v>0</v>
      </c>
      <c r="AU973">
        <v>0</v>
      </c>
      <c r="BA973">
        <v>0.65</v>
      </c>
    </row>
    <row r="974" spans="3:53" x14ac:dyDescent="0.25">
      <c r="C974" t="s">
        <v>267</v>
      </c>
      <c r="D974" t="s">
        <v>220</v>
      </c>
      <c r="E974">
        <v>2.77</v>
      </c>
      <c r="F974">
        <v>32.840000000000003</v>
      </c>
      <c r="G974">
        <v>-21.43</v>
      </c>
      <c r="H974">
        <v>25.86</v>
      </c>
      <c r="I974">
        <v>-0.96799999999999997</v>
      </c>
      <c r="J974" t="s">
        <v>75</v>
      </c>
      <c r="K974">
        <v>45.25</v>
      </c>
      <c r="L974">
        <v>2.7541699999999998</v>
      </c>
      <c r="M974">
        <v>-1.2987578835003031</v>
      </c>
      <c r="N974">
        <v>2.758842</v>
      </c>
      <c r="O974">
        <v>-1.465904897779579</v>
      </c>
      <c r="P974">
        <v>74070000</v>
      </c>
      <c r="Q974">
        <v>122770</v>
      </c>
      <c r="R974">
        <v>603.32000000000005</v>
      </c>
      <c r="S974">
        <v>19.422000000000001</v>
      </c>
      <c r="T974">
        <v>7.56</v>
      </c>
      <c r="U974">
        <v>12.6912</v>
      </c>
      <c r="V974">
        <v>2.3337413443251509</v>
      </c>
      <c r="AC974">
        <v>3.3</v>
      </c>
      <c r="AD974">
        <v>2.7183000000000002</v>
      </c>
      <c r="AH974" s="77">
        <f>IF(AND(M974&lt;Variables!$G$6,M974&gt;Variables!$G$5),0,1)</f>
        <v>0</v>
      </c>
      <c r="AI974" s="77">
        <f t="shared" si="30"/>
        <v>1</v>
      </c>
      <c r="AJ974" s="77">
        <f>IF(I974&gt;Variables!$G$7,0,1)</f>
        <v>1</v>
      </c>
      <c r="AK974" s="77">
        <f>IF(F974&gt;Variables!$G$8,0,1)</f>
        <v>0</v>
      </c>
      <c r="AL974" s="77">
        <f>IF(G974&gt;Variables!$G$9,0,1)</f>
        <v>1</v>
      </c>
      <c r="AM974" s="77">
        <f>IF(AND(K974&gt;Variables!$G$10,K974&lt;Variables!$G$11),0,1)</f>
        <v>1</v>
      </c>
      <c r="AN974" s="77">
        <f>IF(H974&lt;Variables!$G$13,1,0)</f>
        <v>1</v>
      </c>
      <c r="AO974" s="77">
        <f>IF(R974&lt;Variables!$G$12,0,1)</f>
        <v>1</v>
      </c>
      <c r="AP974" s="78">
        <f t="shared" si="31"/>
        <v>1</v>
      </c>
      <c r="AQ974" s="77">
        <f>IF(V974&lt;Variables!$G$15,1,0)</f>
        <v>1</v>
      </c>
      <c r="AR974">
        <v>1</v>
      </c>
      <c r="AS974">
        <v>0</v>
      </c>
      <c r="AT974">
        <v>0</v>
      </c>
      <c r="AU974">
        <v>0</v>
      </c>
      <c r="BA974">
        <v>2</v>
      </c>
    </row>
    <row r="975" spans="3:53" x14ac:dyDescent="0.25">
      <c r="C975" t="s">
        <v>267</v>
      </c>
      <c r="D975" t="s">
        <v>138</v>
      </c>
      <c r="E975">
        <v>16.91</v>
      </c>
      <c r="F975">
        <v>6.98</v>
      </c>
      <c r="G975">
        <v>4.88</v>
      </c>
      <c r="H975">
        <v>5940</v>
      </c>
      <c r="I975">
        <v>27.675999999999998</v>
      </c>
      <c r="J975" t="s">
        <v>75</v>
      </c>
      <c r="K975">
        <v>72.25</v>
      </c>
      <c r="L975">
        <v>16.79438</v>
      </c>
      <c r="M975">
        <v>0.42049780938620268</v>
      </c>
      <c r="N975">
        <v>16.696010000000001</v>
      </c>
      <c r="O975">
        <v>1.0121579946346519</v>
      </c>
      <c r="P975">
        <v>8545000</v>
      </c>
      <c r="Q975">
        <v>14396000</v>
      </c>
      <c r="R975">
        <v>0.59</v>
      </c>
      <c r="S975">
        <v>19.422000000000001</v>
      </c>
      <c r="T975">
        <v>7.56</v>
      </c>
      <c r="U975">
        <v>12.6912</v>
      </c>
      <c r="V975">
        <v>2.5595567087204198</v>
      </c>
      <c r="AC975">
        <v>17.05</v>
      </c>
      <c r="AD975">
        <v>16.7</v>
      </c>
      <c r="AH975" s="77">
        <f>IF(AND(M975&lt;Variables!$G$6,M975&gt;Variables!$G$5),0,1)</f>
        <v>1</v>
      </c>
      <c r="AI975" s="77">
        <f t="shared" si="30"/>
        <v>0</v>
      </c>
      <c r="AJ975" s="77">
        <f>IF(I975&gt;Variables!$G$7,0,1)</f>
        <v>1</v>
      </c>
      <c r="AK975" s="77">
        <f>IF(F975&gt;Variables!$G$8,0,1)</f>
        <v>1</v>
      </c>
      <c r="AL975" s="77">
        <f>IF(G975&gt;Variables!$G$9,0,1)</f>
        <v>1</v>
      </c>
      <c r="AM975" s="77">
        <f>IF(AND(K975&gt;Variables!$G$10,K975&lt;Variables!$G$11),0,1)</f>
        <v>1</v>
      </c>
      <c r="AN975" s="77">
        <f>IF(H975&lt;Variables!$G$13,1,0)</f>
        <v>0</v>
      </c>
      <c r="AO975" s="77">
        <f>IF(R975&lt;Variables!$G$12,0,1)</f>
        <v>0</v>
      </c>
      <c r="AP975" s="78">
        <f t="shared" si="31"/>
        <v>1</v>
      </c>
      <c r="AQ975" s="77">
        <f>IF(V975&lt;Variables!$G$15,1,0)</f>
        <v>1</v>
      </c>
      <c r="AR975">
        <v>0</v>
      </c>
      <c r="AS975">
        <v>0</v>
      </c>
      <c r="AT975">
        <v>0</v>
      </c>
      <c r="AU975">
        <v>1</v>
      </c>
      <c r="BA975">
        <v>-0.66</v>
      </c>
    </row>
    <row r="976" spans="3:53" x14ac:dyDescent="0.25">
      <c r="C976" t="s">
        <v>267</v>
      </c>
      <c r="D976" t="s">
        <v>182</v>
      </c>
      <c r="E976">
        <v>28.92</v>
      </c>
      <c r="F976">
        <v>7.48</v>
      </c>
      <c r="G976">
        <v>1.51</v>
      </c>
      <c r="H976">
        <v>-99999</v>
      </c>
      <c r="I976">
        <v>5.2270000000000003</v>
      </c>
      <c r="J976" t="s">
        <v>75</v>
      </c>
      <c r="K976">
        <v>56.91</v>
      </c>
      <c r="L976">
        <v>28.793741666666659</v>
      </c>
      <c r="M976">
        <v>0.1255770568199388</v>
      </c>
      <c r="N976">
        <v>28.739965625</v>
      </c>
      <c r="O976">
        <v>0.31292443482175719</v>
      </c>
      <c r="P976">
        <v>190191</v>
      </c>
      <c r="Q976">
        <v>193031</v>
      </c>
      <c r="R976">
        <v>0.99</v>
      </c>
      <c r="S976">
        <v>19.422000000000001</v>
      </c>
      <c r="T976">
        <v>7.56</v>
      </c>
      <c r="U976">
        <v>12.6912</v>
      </c>
      <c r="V976">
        <v>2.4328165707306182</v>
      </c>
      <c r="AC976">
        <v>28.95</v>
      </c>
      <c r="AD976">
        <v>28.58</v>
      </c>
      <c r="AH976" s="77">
        <f>IF(AND(M976&lt;Variables!$G$6,M976&gt;Variables!$G$5),0,1)</f>
        <v>1</v>
      </c>
      <c r="AI976" s="77">
        <f t="shared" si="30"/>
        <v>0</v>
      </c>
      <c r="AJ976" s="77">
        <f>IF(I976&gt;Variables!$G$7,0,1)</f>
        <v>1</v>
      </c>
      <c r="AK976" s="77">
        <f>IF(F976&gt;Variables!$G$8,0,1)</f>
        <v>1</v>
      </c>
      <c r="AL976" s="77">
        <f>IF(G976&gt;Variables!$G$9,0,1)</f>
        <v>1</v>
      </c>
      <c r="AM976" s="77">
        <f>IF(AND(K976&gt;Variables!$G$10,K976&lt;Variables!$G$11),0,1)</f>
        <v>1</v>
      </c>
      <c r="AN976" s="77">
        <f>IF(H976&lt;Variables!$G$13,1,0)</f>
        <v>1</v>
      </c>
      <c r="AO976" s="77">
        <f>IF(R976&lt;Variables!$G$12,0,1)</f>
        <v>0</v>
      </c>
      <c r="AP976" s="78">
        <f t="shared" si="31"/>
        <v>1</v>
      </c>
      <c r="AQ976" s="77">
        <f>IF(V976&lt;Variables!$G$15,1,0)</f>
        <v>1</v>
      </c>
      <c r="AR976">
        <v>0</v>
      </c>
      <c r="AS976">
        <v>0</v>
      </c>
      <c r="AT976">
        <v>0</v>
      </c>
      <c r="AU976">
        <v>1</v>
      </c>
      <c r="BA976">
        <v>-0.64</v>
      </c>
    </row>
    <row r="977" spans="3:53" x14ac:dyDescent="0.25">
      <c r="C977" t="s">
        <v>267</v>
      </c>
      <c r="D977" t="s">
        <v>188</v>
      </c>
      <c r="E977">
        <v>44.36</v>
      </c>
      <c r="F977">
        <v>7.68</v>
      </c>
      <c r="G977">
        <v>7.62</v>
      </c>
      <c r="H977">
        <v>30630</v>
      </c>
      <c r="I977">
        <v>0.193</v>
      </c>
      <c r="J977" t="s">
        <v>75</v>
      </c>
      <c r="K977">
        <v>69.7</v>
      </c>
      <c r="L977">
        <v>44.020425000000003</v>
      </c>
      <c r="M977">
        <v>0.45336908946243892</v>
      </c>
      <c r="N977">
        <v>43.750219999999999</v>
      </c>
      <c r="O977">
        <v>1.073777457576214</v>
      </c>
      <c r="P977">
        <v>13264000</v>
      </c>
      <c r="Q977">
        <v>14910000</v>
      </c>
      <c r="R977">
        <v>0.89</v>
      </c>
      <c r="S977">
        <v>19.422000000000001</v>
      </c>
      <c r="T977">
        <v>7.56</v>
      </c>
      <c r="U977">
        <v>12.6912</v>
      </c>
      <c r="V977">
        <v>2.5335106040457371</v>
      </c>
      <c r="AC977">
        <v>44.4</v>
      </c>
      <c r="AD977">
        <v>43.77</v>
      </c>
      <c r="AH977" s="77">
        <f>IF(AND(M977&lt;Variables!$G$6,M977&gt;Variables!$G$5),0,1)</f>
        <v>1</v>
      </c>
      <c r="AI977" s="77">
        <f t="shared" si="30"/>
        <v>0</v>
      </c>
      <c r="AJ977" s="77">
        <f>IF(I977&gt;Variables!$G$7,0,1)</f>
        <v>1</v>
      </c>
      <c r="AK977" s="77">
        <f>IF(F977&gt;Variables!$G$8,0,1)</f>
        <v>1</v>
      </c>
      <c r="AL977" s="77">
        <f>IF(G977&gt;Variables!$G$9,0,1)</f>
        <v>1</v>
      </c>
      <c r="AM977" s="77">
        <f>IF(AND(K977&gt;Variables!$G$10,K977&lt;Variables!$G$11),0,1)</f>
        <v>0</v>
      </c>
      <c r="AN977" s="77">
        <f>IF(H977&lt;Variables!$G$13,1,0)</f>
        <v>0</v>
      </c>
      <c r="AO977" s="77">
        <f>IF(R977&lt;Variables!$G$12,0,1)</f>
        <v>0</v>
      </c>
      <c r="AP977" s="78">
        <f t="shared" si="31"/>
        <v>1</v>
      </c>
      <c r="AQ977" s="77">
        <f>IF(V977&lt;Variables!$G$15,1,0)</f>
        <v>1</v>
      </c>
      <c r="AR977">
        <v>0</v>
      </c>
      <c r="AS977">
        <v>0</v>
      </c>
      <c r="AT977">
        <v>0</v>
      </c>
      <c r="AU977">
        <v>1</v>
      </c>
      <c r="BA977">
        <v>-0.95</v>
      </c>
    </row>
    <row r="978" spans="3:53" x14ac:dyDescent="0.25">
      <c r="C978" t="s">
        <v>268</v>
      </c>
      <c r="D978" t="s">
        <v>79</v>
      </c>
      <c r="E978">
        <v>52.22</v>
      </c>
      <c r="F978">
        <v>9.35</v>
      </c>
      <c r="G978">
        <v>4.88</v>
      </c>
      <c r="H978">
        <v>9750</v>
      </c>
      <c r="I978">
        <v>-39.08</v>
      </c>
      <c r="J978" t="s">
        <v>75</v>
      </c>
      <c r="K978">
        <v>71.13</v>
      </c>
      <c r="L978">
        <v>51.946885000000009</v>
      </c>
      <c r="M978">
        <v>0.54500861793731803</v>
      </c>
      <c r="N978">
        <v>51.507323999999997</v>
      </c>
      <c r="O978">
        <v>1.403054835463788</v>
      </c>
      <c r="P978">
        <v>17813000</v>
      </c>
      <c r="Q978">
        <v>6236000</v>
      </c>
      <c r="R978">
        <v>2.86</v>
      </c>
      <c r="S978">
        <v>19.606000000000002</v>
      </c>
      <c r="T978">
        <v>7.3029999999999999</v>
      </c>
      <c r="U978">
        <v>12.599600000000001</v>
      </c>
      <c r="V978">
        <v>2.5384782752374488</v>
      </c>
      <c r="AC978">
        <v>52.55</v>
      </c>
      <c r="AD978">
        <v>51.26</v>
      </c>
      <c r="AH978" s="77">
        <f>IF(AND(M978&lt;Variables!$G$6,M978&gt;Variables!$G$5),0,1)</f>
        <v>1</v>
      </c>
      <c r="AI978" s="77">
        <f t="shared" si="30"/>
        <v>0</v>
      </c>
      <c r="AJ978" s="77">
        <f>IF(I978&gt;Variables!$G$7,0,1)</f>
        <v>1</v>
      </c>
      <c r="AK978" s="77">
        <f>IF(F978&gt;Variables!$G$8,0,1)</f>
        <v>0</v>
      </c>
      <c r="AL978" s="77">
        <f>IF(G978&gt;Variables!$G$9,0,1)</f>
        <v>1</v>
      </c>
      <c r="AM978" s="77">
        <f>IF(AND(K978&gt;Variables!$G$10,K978&lt;Variables!$G$11),0,1)</f>
        <v>1</v>
      </c>
      <c r="AN978" s="77">
        <f>IF(H978&lt;Variables!$G$13,1,0)</f>
        <v>0</v>
      </c>
      <c r="AO978" s="77">
        <f>IF(R978&lt;Variables!$G$12,0,1)</f>
        <v>1</v>
      </c>
      <c r="AP978" s="78">
        <f t="shared" si="31"/>
        <v>1</v>
      </c>
      <c r="AQ978" s="77">
        <f>IF(V978&lt;Variables!$G$15,1,0)</f>
        <v>1</v>
      </c>
      <c r="AR978">
        <v>0</v>
      </c>
      <c r="AS978">
        <v>1</v>
      </c>
      <c r="AT978">
        <v>0</v>
      </c>
      <c r="AU978">
        <v>0</v>
      </c>
      <c r="BA978">
        <v>0.6</v>
      </c>
    </row>
    <row r="979" spans="3:53" x14ac:dyDescent="0.25">
      <c r="C979" t="s">
        <v>268</v>
      </c>
      <c r="D979" t="s">
        <v>129</v>
      </c>
      <c r="E979">
        <v>60.93</v>
      </c>
      <c r="F979">
        <v>10.34</v>
      </c>
      <c r="G979">
        <v>12.59</v>
      </c>
      <c r="H979">
        <v>23990</v>
      </c>
      <c r="I979">
        <v>83900.593999999997</v>
      </c>
      <c r="J979" t="s">
        <v>75</v>
      </c>
      <c r="K979">
        <v>60.83</v>
      </c>
      <c r="L979">
        <v>60.487785000000002</v>
      </c>
      <c r="M979">
        <v>0.51450883843738737</v>
      </c>
      <c r="N979">
        <v>59.954173999999988</v>
      </c>
      <c r="O979">
        <v>1.4091195718917</v>
      </c>
      <c r="P979">
        <v>184201000</v>
      </c>
      <c r="Q979">
        <v>146893000</v>
      </c>
      <c r="R979">
        <v>1.25</v>
      </c>
      <c r="S979">
        <v>19.606000000000002</v>
      </c>
      <c r="T979">
        <v>7.3029999999999999</v>
      </c>
      <c r="U979">
        <v>12.599600000000001</v>
      </c>
      <c r="V979">
        <v>2.449729256680468</v>
      </c>
      <c r="AC979">
        <v>63.83</v>
      </c>
      <c r="AD979">
        <v>59.21</v>
      </c>
      <c r="AH979" s="77">
        <f>IF(AND(M979&lt;Variables!$G$6,M979&gt;Variables!$G$5),0,1)</f>
        <v>1</v>
      </c>
      <c r="AI979" s="77">
        <f t="shared" si="30"/>
        <v>0</v>
      </c>
      <c r="AJ979" s="77">
        <f>IF(I979&gt;Variables!$G$7,0,1)</f>
        <v>0</v>
      </c>
      <c r="AK979" s="77">
        <f>IF(F979&gt;Variables!$G$8,0,1)</f>
        <v>0</v>
      </c>
      <c r="AL979" s="77">
        <f>IF(G979&gt;Variables!$G$9,0,1)</f>
        <v>0</v>
      </c>
      <c r="AM979" s="77">
        <f>IF(AND(K979&gt;Variables!$G$10,K979&lt;Variables!$G$11),0,1)</f>
        <v>1</v>
      </c>
      <c r="AN979" s="77">
        <f>IF(H979&lt;Variables!$G$13,1,0)</f>
        <v>0</v>
      </c>
      <c r="AO979" s="77">
        <f>IF(R979&lt;Variables!$G$12,0,1)</f>
        <v>0</v>
      </c>
      <c r="AP979" s="78">
        <f t="shared" si="31"/>
        <v>1</v>
      </c>
      <c r="AQ979" s="77">
        <f>IF(V979&lt;Variables!$G$15,1,0)</f>
        <v>1</v>
      </c>
      <c r="AR979">
        <v>1</v>
      </c>
      <c r="AS979">
        <v>0</v>
      </c>
      <c r="AT979">
        <v>0</v>
      </c>
      <c r="AU979">
        <v>0</v>
      </c>
      <c r="BA979">
        <v>0.97</v>
      </c>
    </row>
    <row r="980" spans="3:53" x14ac:dyDescent="0.25">
      <c r="C980" t="s">
        <v>268</v>
      </c>
      <c r="D980" t="s">
        <v>174</v>
      </c>
      <c r="E980">
        <v>30.48</v>
      </c>
      <c r="F980">
        <v>13.88</v>
      </c>
      <c r="G980">
        <v>12.74</v>
      </c>
      <c r="H980">
        <v>404.55</v>
      </c>
      <c r="I980">
        <v>123.791</v>
      </c>
      <c r="J980" t="s">
        <v>75</v>
      </c>
      <c r="K980">
        <v>66.83</v>
      </c>
      <c r="L980">
        <v>30.23122</v>
      </c>
      <c r="M980">
        <v>0.39290508289112192</v>
      </c>
      <c r="N980">
        <v>29.76506585365853</v>
      </c>
      <c r="O980">
        <v>1.965170005728627</v>
      </c>
      <c r="P980">
        <v>471267</v>
      </c>
      <c r="Q980">
        <v>701001</v>
      </c>
      <c r="R980">
        <v>0.67</v>
      </c>
      <c r="S980">
        <v>19.606000000000002</v>
      </c>
      <c r="T980">
        <v>7.3029999999999999</v>
      </c>
      <c r="U980">
        <v>12.599600000000001</v>
      </c>
      <c r="V980">
        <v>2.5120461005747039</v>
      </c>
      <c r="AC980">
        <v>30.966000000000001</v>
      </c>
      <c r="AD980">
        <v>27.67</v>
      </c>
      <c r="AH980" s="77">
        <f>IF(AND(M980&lt;Variables!$G$6,M980&gt;Variables!$G$5),0,1)</f>
        <v>1</v>
      </c>
      <c r="AI980" s="77">
        <f t="shared" si="30"/>
        <v>0</v>
      </c>
      <c r="AJ980" s="77">
        <f>IF(I980&gt;Variables!$G$7,0,1)</f>
        <v>0</v>
      </c>
      <c r="AK980" s="77">
        <f>IF(F980&gt;Variables!$G$8,0,1)</f>
        <v>0</v>
      </c>
      <c r="AL980" s="77">
        <f>IF(G980&gt;Variables!$G$9,0,1)</f>
        <v>0</v>
      </c>
      <c r="AM980" s="77">
        <f>IF(AND(K980&gt;Variables!$G$10,K980&lt;Variables!$G$11),0,1)</f>
        <v>0</v>
      </c>
      <c r="AN980" s="77">
        <f>IF(H980&lt;Variables!$G$13,1,0)</f>
        <v>1</v>
      </c>
      <c r="AO980" s="77">
        <f>IF(R980&lt;Variables!$G$12,0,1)</f>
        <v>0</v>
      </c>
      <c r="AP980" s="78">
        <f t="shared" si="31"/>
        <v>1</v>
      </c>
      <c r="AQ980" s="77">
        <f>IF(V980&lt;Variables!$G$15,1,0)</f>
        <v>1</v>
      </c>
      <c r="AR980">
        <v>0</v>
      </c>
      <c r="AS980">
        <v>0</v>
      </c>
      <c r="AT980">
        <v>1</v>
      </c>
      <c r="AU980">
        <v>0</v>
      </c>
      <c r="BA980">
        <v>-2.14</v>
      </c>
    </row>
    <row r="981" spans="3:53" x14ac:dyDescent="0.25">
      <c r="C981" t="s">
        <v>268</v>
      </c>
      <c r="D981" t="s">
        <v>200</v>
      </c>
      <c r="E981">
        <v>17.309999999999999</v>
      </c>
      <c r="F981">
        <v>19.18</v>
      </c>
      <c r="G981">
        <v>15.41</v>
      </c>
      <c r="H981">
        <v>306.89</v>
      </c>
      <c r="I981">
        <v>0</v>
      </c>
      <c r="J981" t="s">
        <v>75</v>
      </c>
      <c r="K981">
        <v>45.17</v>
      </c>
      <c r="L981">
        <v>17.485273684210529</v>
      </c>
      <c r="M981">
        <v>-0.99554452137467897</v>
      </c>
      <c r="N981">
        <v>17.567973333333331</v>
      </c>
      <c r="O981">
        <v>-1.4615990613221841</v>
      </c>
      <c r="P981">
        <v>1880000</v>
      </c>
      <c r="Q981">
        <v>6440</v>
      </c>
      <c r="R981">
        <v>291.93</v>
      </c>
      <c r="S981">
        <v>19.606000000000002</v>
      </c>
      <c r="T981">
        <v>7.3029999999999999</v>
      </c>
      <c r="U981">
        <v>12.599600000000001</v>
      </c>
      <c r="V981">
        <v>2.3289584672053052</v>
      </c>
      <c r="AC981">
        <v>17.2849</v>
      </c>
      <c r="AD981">
        <v>11.77</v>
      </c>
      <c r="AH981" s="77">
        <f>IF(AND(M981&lt;Variables!$G$6,M981&gt;Variables!$G$5),0,1)</f>
        <v>1</v>
      </c>
      <c r="AI981" s="77">
        <f t="shared" si="30"/>
        <v>1</v>
      </c>
      <c r="AJ981" s="77">
        <f>IF(I981&gt;Variables!$G$7,0,1)</f>
        <v>1</v>
      </c>
      <c r="AK981" s="77">
        <f>IF(F981&gt;Variables!$G$8,0,1)</f>
        <v>0</v>
      </c>
      <c r="AL981" s="77">
        <f>IF(G981&gt;Variables!$G$9,0,1)</f>
        <v>0</v>
      </c>
      <c r="AM981" s="77">
        <f>IF(AND(K981&gt;Variables!$G$10,K981&lt;Variables!$G$11),0,1)</f>
        <v>1</v>
      </c>
      <c r="AN981" s="77">
        <f>IF(H981&lt;Variables!$G$13,1,0)</f>
        <v>1</v>
      </c>
      <c r="AO981" s="77">
        <f>IF(R981&lt;Variables!$G$12,0,1)</f>
        <v>1</v>
      </c>
      <c r="AP981" s="78">
        <f t="shared" si="31"/>
        <v>1</v>
      </c>
      <c r="AQ981" s="77">
        <f>IF(V981&lt;Variables!$G$15,1,0)</f>
        <v>1</v>
      </c>
      <c r="AR981">
        <v>0</v>
      </c>
      <c r="AS981">
        <v>0</v>
      </c>
      <c r="AT981">
        <v>1</v>
      </c>
      <c r="AU981">
        <v>0</v>
      </c>
      <c r="BA981">
        <v>-2.25</v>
      </c>
    </row>
    <row r="982" spans="3:53" x14ac:dyDescent="0.25">
      <c r="C982" t="s">
        <v>268</v>
      </c>
      <c r="D982" t="s">
        <v>221</v>
      </c>
      <c r="E982">
        <v>8.32</v>
      </c>
      <c r="F982">
        <v>9.93</v>
      </c>
      <c r="G982">
        <v>0.61</v>
      </c>
      <c r="H982">
        <v>-99999</v>
      </c>
      <c r="I982">
        <v>0.878</v>
      </c>
      <c r="J982" t="s">
        <v>75</v>
      </c>
      <c r="K982">
        <v>38.26</v>
      </c>
      <c r="L982">
        <v>8.26</v>
      </c>
      <c r="M982">
        <v>0</v>
      </c>
      <c r="N982">
        <v>8.3014285714285698</v>
      </c>
      <c r="O982">
        <v>-0.49905351918773072</v>
      </c>
      <c r="P982">
        <v>63936</v>
      </c>
      <c r="Q982">
        <v>327629</v>
      </c>
      <c r="R982">
        <v>0.2</v>
      </c>
      <c r="S982">
        <v>19.606000000000002</v>
      </c>
      <c r="T982">
        <v>7.3029999999999999</v>
      </c>
      <c r="U982">
        <v>12.599600000000001</v>
      </c>
      <c r="V982">
        <v>2.2453736000000002</v>
      </c>
      <c r="AC982">
        <v>8.33</v>
      </c>
      <c r="AD982">
        <v>8.27</v>
      </c>
      <c r="AH982" s="77">
        <f>IF(AND(M982&lt;Variables!$G$6,M982&gt;Variables!$G$5),0,1)</f>
        <v>1</v>
      </c>
      <c r="AI982" s="77">
        <f t="shared" si="30"/>
        <v>1</v>
      </c>
      <c r="AJ982" s="77">
        <f>IF(I982&gt;Variables!$G$7,0,1)</f>
        <v>1</v>
      </c>
      <c r="AK982" s="77">
        <f>IF(F982&gt;Variables!$G$8,0,1)</f>
        <v>0</v>
      </c>
      <c r="AL982" s="77">
        <f>IF(G982&gt;Variables!$G$9,0,1)</f>
        <v>1</v>
      </c>
      <c r="AM982" s="77">
        <f>IF(AND(K982&gt;Variables!$G$10,K982&lt;Variables!$G$11),0,1)</f>
        <v>1</v>
      </c>
      <c r="AN982" s="77">
        <f>IF(H982&lt;Variables!$G$13,1,0)</f>
        <v>1</v>
      </c>
      <c r="AO982" s="77">
        <f>IF(R982&lt;Variables!$G$12,0,1)</f>
        <v>0</v>
      </c>
      <c r="AP982" s="78">
        <f t="shared" si="31"/>
        <v>1</v>
      </c>
      <c r="AQ982" s="77">
        <f>IF(V982&lt;Variables!$G$15,1,0)</f>
        <v>1</v>
      </c>
      <c r="AR982">
        <v>0</v>
      </c>
      <c r="AS982">
        <v>0</v>
      </c>
      <c r="AT982">
        <v>0</v>
      </c>
      <c r="AU982">
        <v>0</v>
      </c>
      <c r="BA982">
        <v>0</v>
      </c>
    </row>
    <row r="983" spans="3:53" x14ac:dyDescent="0.25">
      <c r="C983" t="s">
        <v>268</v>
      </c>
      <c r="D983" t="s">
        <v>217</v>
      </c>
      <c r="E983">
        <v>10.79</v>
      </c>
      <c r="F983">
        <v>22.58</v>
      </c>
      <c r="G983">
        <v>-1.1200000000000001</v>
      </c>
      <c r="H983">
        <v>124.89</v>
      </c>
      <c r="I983">
        <v>-16.3</v>
      </c>
      <c r="J983" t="s">
        <v>75</v>
      </c>
      <c r="K983">
        <v>40.130000000000003</v>
      </c>
      <c r="L983">
        <v>11.1005375</v>
      </c>
      <c r="M983">
        <v>-2.0191589821663989</v>
      </c>
      <c r="N983">
        <v>11.04559782608696</v>
      </c>
      <c r="O983">
        <v>-1.531812299804673</v>
      </c>
      <c r="P983">
        <v>3930000</v>
      </c>
      <c r="Q983">
        <v>283960</v>
      </c>
      <c r="R983">
        <v>13.84</v>
      </c>
      <c r="S983">
        <v>19.606000000000002</v>
      </c>
      <c r="T983">
        <v>7.3029999999999999</v>
      </c>
      <c r="U983">
        <v>12.599600000000001</v>
      </c>
      <c r="V983">
        <v>2.2596896951796261</v>
      </c>
      <c r="AC983">
        <v>12.299899999999999</v>
      </c>
      <c r="AD983">
        <v>10.76</v>
      </c>
      <c r="AH983" s="77">
        <f>IF(AND(M983&lt;Variables!$G$6,M983&gt;Variables!$G$5),0,1)</f>
        <v>0</v>
      </c>
      <c r="AI983" s="77">
        <f t="shared" si="30"/>
        <v>0</v>
      </c>
      <c r="AJ983" s="77">
        <f>IF(I983&gt;Variables!$G$7,0,1)</f>
        <v>1</v>
      </c>
      <c r="AK983" s="77">
        <f>IF(F983&gt;Variables!$G$8,0,1)</f>
        <v>0</v>
      </c>
      <c r="AL983" s="77">
        <f>IF(G983&gt;Variables!$G$9,0,1)</f>
        <v>1</v>
      </c>
      <c r="AM983" s="77">
        <f>IF(AND(K983&gt;Variables!$G$10,K983&lt;Variables!$G$11),0,1)</f>
        <v>1</v>
      </c>
      <c r="AN983" s="77">
        <f>IF(H983&lt;Variables!$G$13,1,0)</f>
        <v>1</v>
      </c>
      <c r="AO983" s="77">
        <f>IF(R983&lt;Variables!$G$12,0,1)</f>
        <v>1</v>
      </c>
      <c r="AP983" s="78">
        <f t="shared" si="31"/>
        <v>1</v>
      </c>
      <c r="AQ983" s="77">
        <f>IF(V983&lt;Variables!$G$15,1,0)</f>
        <v>1</v>
      </c>
      <c r="AR983">
        <v>1</v>
      </c>
      <c r="AS983">
        <v>0</v>
      </c>
      <c r="AT983">
        <v>0</v>
      </c>
      <c r="AU983">
        <v>0</v>
      </c>
      <c r="BA983">
        <v>2</v>
      </c>
    </row>
    <row r="984" spans="3:53" x14ac:dyDescent="0.25">
      <c r="C984" t="s">
        <v>268</v>
      </c>
      <c r="D984" t="s">
        <v>219</v>
      </c>
      <c r="E984">
        <v>2.78</v>
      </c>
      <c r="F984">
        <v>22.94</v>
      </c>
      <c r="G984">
        <v>16.98</v>
      </c>
      <c r="H984">
        <v>417.61</v>
      </c>
      <c r="I984">
        <v>0.96599999999999997</v>
      </c>
      <c r="J984" t="s">
        <v>75</v>
      </c>
      <c r="K984">
        <v>55.41</v>
      </c>
      <c r="L984">
        <v>2.7448450000000011</v>
      </c>
      <c r="M984">
        <v>0.58127143791359781</v>
      </c>
      <c r="N984">
        <v>2.6914799999999999</v>
      </c>
      <c r="O984">
        <v>2.5755346500809901</v>
      </c>
      <c r="P984">
        <v>35220000</v>
      </c>
      <c r="Q984">
        <v>1300000</v>
      </c>
      <c r="R984">
        <v>27.09</v>
      </c>
      <c r="S984">
        <v>19.606000000000002</v>
      </c>
      <c r="T984">
        <v>7.3029999999999999</v>
      </c>
      <c r="U984">
        <v>12.599600000000001</v>
      </c>
      <c r="V984">
        <v>2.398852711166569</v>
      </c>
      <c r="AC984">
        <v>3.02</v>
      </c>
      <c r="AD984">
        <v>2.63</v>
      </c>
      <c r="AH984" s="77">
        <f>IF(AND(M984&lt;Variables!$G$6,M984&gt;Variables!$G$5),0,1)</f>
        <v>1</v>
      </c>
      <c r="AI984" s="77">
        <f t="shared" si="30"/>
        <v>0</v>
      </c>
      <c r="AJ984" s="77">
        <f>IF(I984&gt;Variables!$G$7,0,1)</f>
        <v>1</v>
      </c>
      <c r="AK984" s="77">
        <f>IF(F984&gt;Variables!$G$8,0,1)</f>
        <v>0</v>
      </c>
      <c r="AL984" s="77">
        <f>IF(G984&gt;Variables!$G$9,0,1)</f>
        <v>0</v>
      </c>
      <c r="AM984" s="77">
        <f>IF(AND(K984&gt;Variables!$G$10,K984&lt;Variables!$G$11),0,1)</f>
        <v>1</v>
      </c>
      <c r="AN984" s="77">
        <f>IF(H984&lt;Variables!$G$13,1,0)</f>
        <v>1</v>
      </c>
      <c r="AO984" s="77">
        <f>IF(R984&lt;Variables!$G$12,0,1)</f>
        <v>1</v>
      </c>
      <c r="AP984" s="78">
        <f t="shared" si="31"/>
        <v>1</v>
      </c>
      <c r="AQ984" s="77">
        <f>IF(V984&lt;Variables!$G$15,1,0)</f>
        <v>1</v>
      </c>
      <c r="AR984">
        <v>1</v>
      </c>
      <c r="AS984">
        <v>0</v>
      </c>
      <c r="AT984">
        <v>0</v>
      </c>
      <c r="AU984">
        <v>0</v>
      </c>
      <c r="BA984">
        <v>2</v>
      </c>
    </row>
    <row r="985" spans="3:53" x14ac:dyDescent="0.25">
      <c r="C985" t="s">
        <v>268</v>
      </c>
      <c r="D985" t="s">
        <v>220</v>
      </c>
      <c r="E985">
        <v>2.76</v>
      </c>
      <c r="F985">
        <v>36.229999999999997</v>
      </c>
      <c r="G985">
        <v>-19.37</v>
      </c>
      <c r="H985">
        <v>25.86</v>
      </c>
      <c r="I985">
        <v>-0.8</v>
      </c>
      <c r="J985" t="s">
        <v>75</v>
      </c>
      <c r="K985">
        <v>56.91</v>
      </c>
      <c r="L985">
        <v>2.7534000000000001</v>
      </c>
      <c r="M985">
        <v>1.3256337618943761</v>
      </c>
      <c r="N985">
        <v>2.754022</v>
      </c>
      <c r="O985">
        <v>1.3027492155109821</v>
      </c>
      <c r="P985">
        <v>74550000</v>
      </c>
      <c r="Q985">
        <v>122770</v>
      </c>
      <c r="R985">
        <v>607.23</v>
      </c>
      <c r="S985">
        <v>19.606000000000002</v>
      </c>
      <c r="T985">
        <v>7.3029999999999999</v>
      </c>
      <c r="U985">
        <v>12.599600000000001</v>
      </c>
      <c r="V985">
        <v>2.3776666687876808</v>
      </c>
      <c r="AC985">
        <v>3.3</v>
      </c>
      <c r="AD985">
        <v>2.73</v>
      </c>
      <c r="AH985" s="77">
        <f>IF(AND(M985&lt;Variables!$G$6,M985&gt;Variables!$G$5),0,1)</f>
        <v>1</v>
      </c>
      <c r="AI985" s="77">
        <f t="shared" si="30"/>
        <v>1</v>
      </c>
      <c r="AJ985" s="77">
        <f>IF(I985&gt;Variables!$G$7,0,1)</f>
        <v>1</v>
      </c>
      <c r="AK985" s="77">
        <f>IF(F985&gt;Variables!$G$8,0,1)</f>
        <v>0</v>
      </c>
      <c r="AL985" s="77">
        <f>IF(G985&gt;Variables!$G$9,0,1)</f>
        <v>1</v>
      </c>
      <c r="AM985" s="77">
        <f>IF(AND(K985&gt;Variables!$G$10,K985&lt;Variables!$G$11),0,1)</f>
        <v>1</v>
      </c>
      <c r="AN985" s="77">
        <f>IF(H985&lt;Variables!$G$13,1,0)</f>
        <v>1</v>
      </c>
      <c r="AO985" s="77">
        <f>IF(R985&lt;Variables!$G$12,0,1)</f>
        <v>1</v>
      </c>
      <c r="AP985" s="78">
        <f t="shared" si="31"/>
        <v>1</v>
      </c>
      <c r="AQ985" s="77">
        <f>IF(V985&lt;Variables!$G$15,1,0)</f>
        <v>1</v>
      </c>
      <c r="AR985">
        <v>1</v>
      </c>
      <c r="AS985">
        <v>0</v>
      </c>
      <c r="AT985">
        <v>0</v>
      </c>
      <c r="AU985">
        <v>0</v>
      </c>
      <c r="BA985">
        <v>2</v>
      </c>
    </row>
    <row r="986" spans="3:53" x14ac:dyDescent="0.25">
      <c r="C986" t="s">
        <v>268</v>
      </c>
      <c r="D986" t="s">
        <v>215</v>
      </c>
      <c r="E986">
        <v>0.69</v>
      </c>
      <c r="F986">
        <v>13.2</v>
      </c>
      <c r="G986">
        <v>1.89</v>
      </c>
      <c r="H986">
        <v>-99999</v>
      </c>
      <c r="I986">
        <v>1711721.4669999999</v>
      </c>
      <c r="J986" t="s">
        <v>75</v>
      </c>
      <c r="K986">
        <v>-99999</v>
      </c>
      <c r="L986">
        <v>-99999</v>
      </c>
      <c r="M986">
        <v>-99999</v>
      </c>
      <c r="N986">
        <v>-99999</v>
      </c>
      <c r="O986">
        <v>-99999</v>
      </c>
      <c r="P986">
        <v>52650</v>
      </c>
      <c r="Q986">
        <v>534</v>
      </c>
      <c r="R986">
        <v>98.6</v>
      </c>
      <c r="S986">
        <v>19.606000000000002</v>
      </c>
      <c r="T986">
        <v>7.3029999999999999</v>
      </c>
      <c r="U986">
        <v>12.599600000000001</v>
      </c>
      <c r="V986">
        <v>-99999</v>
      </c>
      <c r="AC986">
        <v>0.73</v>
      </c>
      <c r="AD986">
        <v>0.68789999999999996</v>
      </c>
      <c r="AH986" s="77">
        <f>IF(AND(M986&lt;Variables!$G$6,M986&gt;Variables!$G$5),0,1)</f>
        <v>1</v>
      </c>
      <c r="AI986" s="77">
        <f t="shared" si="30"/>
        <v>1</v>
      </c>
      <c r="AJ986" s="77">
        <f>IF(I986&gt;Variables!$G$7,0,1)</f>
        <v>0</v>
      </c>
      <c r="AK986" s="77">
        <f>IF(F986&gt;Variables!$G$8,0,1)</f>
        <v>0</v>
      </c>
      <c r="AL986" s="77">
        <f>IF(G986&gt;Variables!$G$9,0,1)</f>
        <v>1</v>
      </c>
      <c r="AM986" s="77">
        <f>IF(AND(K986&gt;Variables!$G$10,K986&lt;Variables!$G$11),0,1)</f>
        <v>1</v>
      </c>
      <c r="AN986" s="77">
        <f>IF(H986&lt;Variables!$G$13,1,0)</f>
        <v>1</v>
      </c>
      <c r="AO986" s="77">
        <f>IF(R986&lt;Variables!$G$12,0,1)</f>
        <v>1</v>
      </c>
      <c r="AP986" s="78">
        <f t="shared" si="31"/>
        <v>1</v>
      </c>
      <c r="AQ986" s="77">
        <f>IF(V986&lt;Variables!$G$15,1,0)</f>
        <v>1</v>
      </c>
      <c r="AR986">
        <v>1</v>
      </c>
      <c r="AS986">
        <v>0</v>
      </c>
      <c r="AT986">
        <v>0</v>
      </c>
      <c r="AU986">
        <v>0</v>
      </c>
      <c r="BA986">
        <v>2</v>
      </c>
    </row>
    <row r="987" spans="3:53" x14ac:dyDescent="0.25">
      <c r="C987" t="s">
        <v>268</v>
      </c>
      <c r="D987" t="s">
        <v>166</v>
      </c>
      <c r="E987">
        <v>53.9</v>
      </c>
      <c r="F987">
        <v>8.73</v>
      </c>
      <c r="G987">
        <v>8.7899999999999991</v>
      </c>
      <c r="H987">
        <v>8010</v>
      </c>
      <c r="I987">
        <v>199.14500000000001</v>
      </c>
      <c r="J987" t="s">
        <v>75</v>
      </c>
      <c r="K987">
        <v>58.5</v>
      </c>
      <c r="L987">
        <v>53.775985000000013</v>
      </c>
      <c r="M987">
        <v>6.3253141713715835E-2</v>
      </c>
      <c r="N987">
        <v>53.364395999999999</v>
      </c>
      <c r="O987">
        <v>0.83502116279926231</v>
      </c>
      <c r="P987">
        <v>2804000</v>
      </c>
      <c r="Q987">
        <v>1484000</v>
      </c>
      <c r="R987">
        <v>1.89</v>
      </c>
      <c r="S987">
        <v>19.606000000000002</v>
      </c>
      <c r="T987">
        <v>7.3029999999999999</v>
      </c>
      <c r="U987">
        <v>12.599600000000001</v>
      </c>
      <c r="V987">
        <v>2.4518626801926549</v>
      </c>
      <c r="AC987">
        <v>54.38</v>
      </c>
      <c r="AD987">
        <v>53.310600000000001</v>
      </c>
      <c r="AH987" s="77">
        <f>IF(AND(M987&lt;Variables!$G$6,M987&gt;Variables!$G$5),0,1)</f>
        <v>1</v>
      </c>
      <c r="AI987" s="77">
        <f t="shared" si="30"/>
        <v>0</v>
      </c>
      <c r="AJ987" s="77">
        <f>IF(I987&gt;Variables!$G$7,0,1)</f>
        <v>0</v>
      </c>
      <c r="AK987" s="77">
        <f>IF(F987&gt;Variables!$G$8,0,1)</f>
        <v>1</v>
      </c>
      <c r="AL987" s="77">
        <f>IF(G987&gt;Variables!$G$9,0,1)</f>
        <v>1</v>
      </c>
      <c r="AM987" s="77">
        <f>IF(AND(K987&gt;Variables!$G$10,K987&lt;Variables!$G$11),0,1)</f>
        <v>1</v>
      </c>
      <c r="AN987" s="77">
        <f>IF(H987&lt;Variables!$G$13,1,0)</f>
        <v>0</v>
      </c>
      <c r="AO987" s="77">
        <f>IF(R987&lt;Variables!$G$12,0,1)</f>
        <v>0</v>
      </c>
      <c r="AP987" s="78">
        <f t="shared" si="31"/>
        <v>1</v>
      </c>
      <c r="AQ987" s="77">
        <f>IF(V987&lt;Variables!$G$15,1,0)</f>
        <v>1</v>
      </c>
      <c r="AR987">
        <v>0</v>
      </c>
      <c r="AS987">
        <v>0</v>
      </c>
      <c r="AT987">
        <v>1</v>
      </c>
      <c r="AU987">
        <v>0</v>
      </c>
      <c r="BA987">
        <v>-0.87</v>
      </c>
    </row>
    <row r="988" spans="3:53" x14ac:dyDescent="0.25">
      <c r="C988" t="s">
        <v>268</v>
      </c>
      <c r="D988" t="s">
        <v>218</v>
      </c>
      <c r="E988">
        <v>12.09</v>
      </c>
      <c r="F988">
        <v>19.510000000000002</v>
      </c>
      <c r="G988">
        <v>-12.41</v>
      </c>
      <c r="H988">
        <v>89.12</v>
      </c>
      <c r="I988">
        <v>-46.256</v>
      </c>
      <c r="J988" t="s">
        <v>75</v>
      </c>
      <c r="K988">
        <v>40.46</v>
      </c>
      <c r="L988">
        <v>12.179500000000001</v>
      </c>
      <c r="M988">
        <v>-1.47378792232851</v>
      </c>
      <c r="N988">
        <v>12.335796</v>
      </c>
      <c r="O988">
        <v>-2.7221267277766419</v>
      </c>
      <c r="P988">
        <v>7410000</v>
      </c>
      <c r="Q988">
        <v>138930</v>
      </c>
      <c r="R988">
        <v>53.34</v>
      </c>
      <c r="S988">
        <v>19.606000000000002</v>
      </c>
      <c r="T988">
        <v>7.3029999999999999</v>
      </c>
      <c r="U988">
        <v>12.599600000000001</v>
      </c>
      <c r="V988">
        <v>2.2658789885627488</v>
      </c>
      <c r="AC988">
        <v>12.08</v>
      </c>
      <c r="AD988">
        <v>11.45</v>
      </c>
      <c r="AH988" s="77">
        <f>IF(AND(M988&lt;Variables!$G$6,M988&gt;Variables!$G$5),0,1)</f>
        <v>0</v>
      </c>
      <c r="AI988" s="77">
        <f t="shared" si="30"/>
        <v>1</v>
      </c>
      <c r="AJ988" s="77">
        <f>IF(I988&gt;Variables!$G$7,0,1)</f>
        <v>1</v>
      </c>
      <c r="AK988" s="77">
        <f>IF(F988&gt;Variables!$G$8,0,1)</f>
        <v>0</v>
      </c>
      <c r="AL988" s="77">
        <f>IF(G988&gt;Variables!$G$9,0,1)</f>
        <v>1</v>
      </c>
      <c r="AM988" s="77">
        <f>IF(AND(K988&gt;Variables!$G$10,K988&lt;Variables!$G$11),0,1)</f>
        <v>1</v>
      </c>
      <c r="AN988" s="77">
        <f>IF(H988&lt;Variables!$G$13,1,0)</f>
        <v>1</v>
      </c>
      <c r="AO988" s="77">
        <f>IF(R988&lt;Variables!$G$12,0,1)</f>
        <v>1</v>
      </c>
      <c r="AP988" s="78">
        <f t="shared" si="31"/>
        <v>1</v>
      </c>
      <c r="AQ988" s="77">
        <f>IF(V988&lt;Variables!$G$15,1,0)</f>
        <v>1</v>
      </c>
      <c r="AR988">
        <v>0</v>
      </c>
      <c r="AS988">
        <v>0</v>
      </c>
      <c r="AT988">
        <v>1</v>
      </c>
      <c r="AU988">
        <v>0</v>
      </c>
      <c r="BA988">
        <v>-2.25</v>
      </c>
    </row>
    <row r="989" spans="3:53" x14ac:dyDescent="0.25">
      <c r="C989" t="s">
        <v>268</v>
      </c>
      <c r="D989" t="s">
        <v>83</v>
      </c>
      <c r="E989">
        <v>30.92</v>
      </c>
      <c r="F989">
        <v>8.57</v>
      </c>
      <c r="G989">
        <v>7.69</v>
      </c>
      <c r="H989">
        <v>24680</v>
      </c>
      <c r="I989">
        <v>1.4419999999999999</v>
      </c>
      <c r="J989" t="s">
        <v>75</v>
      </c>
      <c r="K989">
        <v>58.18</v>
      </c>
      <c r="L989">
        <v>30.82628999999999</v>
      </c>
      <c r="M989">
        <v>0.1580144740090583</v>
      </c>
      <c r="N989">
        <v>30.716370000000001</v>
      </c>
      <c r="O989">
        <v>0.51643472194142315</v>
      </c>
      <c r="P989">
        <v>18335000</v>
      </c>
      <c r="Q989">
        <v>13870000</v>
      </c>
      <c r="R989">
        <v>1.32</v>
      </c>
      <c r="S989">
        <v>19.606000000000002</v>
      </c>
      <c r="T989">
        <v>7.3029999999999999</v>
      </c>
      <c r="U989">
        <v>12.599600000000001</v>
      </c>
      <c r="V989">
        <v>2.4439035150240902</v>
      </c>
      <c r="AC989">
        <v>31</v>
      </c>
      <c r="AD989">
        <v>30.58</v>
      </c>
      <c r="AH989" s="77">
        <f>IF(AND(M989&lt;Variables!$G$6,M989&gt;Variables!$G$5),0,1)</f>
        <v>1</v>
      </c>
      <c r="AI989" s="77">
        <f t="shared" si="30"/>
        <v>0</v>
      </c>
      <c r="AJ989" s="77">
        <f>IF(I989&gt;Variables!$G$7,0,1)</f>
        <v>1</v>
      </c>
      <c r="AK989" s="77">
        <f>IF(F989&gt;Variables!$G$8,0,1)</f>
        <v>1</v>
      </c>
      <c r="AL989" s="77">
        <f>IF(G989&gt;Variables!$G$9,0,1)</f>
        <v>1</v>
      </c>
      <c r="AM989" s="77">
        <f>IF(AND(K989&gt;Variables!$G$10,K989&lt;Variables!$G$11),0,1)</f>
        <v>1</v>
      </c>
      <c r="AN989" s="77">
        <f>IF(H989&lt;Variables!$G$13,1,0)</f>
        <v>0</v>
      </c>
      <c r="AO989" s="77">
        <f>IF(R989&lt;Variables!$G$12,0,1)</f>
        <v>0</v>
      </c>
      <c r="AP989" s="78">
        <f t="shared" si="31"/>
        <v>1</v>
      </c>
      <c r="AQ989" s="77">
        <f>IF(V989&lt;Variables!$G$15,1,0)</f>
        <v>1</v>
      </c>
      <c r="AR989">
        <v>0</v>
      </c>
      <c r="AS989">
        <v>0</v>
      </c>
      <c r="AT989">
        <v>0</v>
      </c>
      <c r="AU989">
        <v>1</v>
      </c>
      <c r="BA989">
        <v>-0.9</v>
      </c>
    </row>
    <row r="990" spans="3:53" x14ac:dyDescent="0.25">
      <c r="C990" t="s">
        <v>268</v>
      </c>
      <c r="D990" t="s">
        <v>151</v>
      </c>
      <c r="E990">
        <v>127.98</v>
      </c>
      <c r="F990">
        <v>9.32</v>
      </c>
      <c r="G990">
        <v>11.28</v>
      </c>
      <c r="H990">
        <v>8109.9999999999991</v>
      </c>
      <c r="I990">
        <v>-41.609000000000002</v>
      </c>
      <c r="J990" t="s">
        <v>75</v>
      </c>
      <c r="K990">
        <v>43.46</v>
      </c>
      <c r="L990">
        <v>127.8617052631579</v>
      </c>
      <c r="M990">
        <v>-0.39973286927933022</v>
      </c>
      <c r="N990">
        <v>127.5141979591837</v>
      </c>
      <c r="O990">
        <v>-0.12829783804627171</v>
      </c>
      <c r="P990">
        <v>1336000</v>
      </c>
      <c r="Q990">
        <v>898929</v>
      </c>
      <c r="R990">
        <v>1.49</v>
      </c>
      <c r="S990">
        <v>19.606000000000002</v>
      </c>
      <c r="T990">
        <v>7.3029999999999999</v>
      </c>
      <c r="U990">
        <v>12.599600000000001</v>
      </c>
      <c r="V990">
        <v>2.3020886920380921</v>
      </c>
      <c r="AC990">
        <v>131.84</v>
      </c>
      <c r="AD990">
        <v>126.93380000000001</v>
      </c>
      <c r="AH990" s="77">
        <f>IF(AND(M990&lt;Variables!$G$6,M990&gt;Variables!$G$5),0,1)</f>
        <v>1</v>
      </c>
      <c r="AI990" s="77">
        <f t="shared" si="30"/>
        <v>0</v>
      </c>
      <c r="AJ990" s="77">
        <f>IF(I990&gt;Variables!$G$7,0,1)</f>
        <v>1</v>
      </c>
      <c r="AK990" s="77">
        <f>IF(F990&gt;Variables!$G$8,0,1)</f>
        <v>0</v>
      </c>
      <c r="AL990" s="77">
        <f>IF(G990&gt;Variables!$G$9,0,1)</f>
        <v>0</v>
      </c>
      <c r="AM990" s="77">
        <f>IF(AND(K990&gt;Variables!$G$10,K990&lt;Variables!$G$11),0,1)</f>
        <v>1</v>
      </c>
      <c r="AN990" s="77">
        <f>IF(H990&lt;Variables!$G$13,1,0)</f>
        <v>0</v>
      </c>
      <c r="AO990" s="77">
        <f>IF(R990&lt;Variables!$G$12,0,1)</f>
        <v>0</v>
      </c>
      <c r="AP990" s="78">
        <f t="shared" si="31"/>
        <v>1</v>
      </c>
      <c r="AQ990" s="77">
        <f>IF(V990&lt;Variables!$G$15,1,0)</f>
        <v>1</v>
      </c>
      <c r="AR990">
        <v>1</v>
      </c>
      <c r="AS990">
        <v>0</v>
      </c>
      <c r="AT990">
        <v>0</v>
      </c>
      <c r="AU990">
        <v>0</v>
      </c>
      <c r="BA990">
        <v>1.75</v>
      </c>
    </row>
    <row r="991" spans="3:53" x14ac:dyDescent="0.25">
      <c r="C991" t="s">
        <v>268</v>
      </c>
      <c r="D991" t="s">
        <v>125</v>
      </c>
      <c r="E991">
        <v>179.78</v>
      </c>
      <c r="F991">
        <v>7.83</v>
      </c>
      <c r="G991">
        <v>7.91</v>
      </c>
      <c r="H991">
        <v>11140</v>
      </c>
      <c r="I991">
        <v>7.0000000000000007E-2</v>
      </c>
      <c r="J991" t="s">
        <v>75</v>
      </c>
      <c r="K991">
        <v>59.52</v>
      </c>
      <c r="L991">
        <v>178.88900000000001</v>
      </c>
      <c r="M991">
        <v>6.6242194880614877E-2</v>
      </c>
      <c r="N991">
        <v>177.88080199999999</v>
      </c>
      <c r="O991">
        <v>0.63340056224840735</v>
      </c>
      <c r="P991">
        <v>622806</v>
      </c>
      <c r="Q991">
        <v>663253</v>
      </c>
      <c r="R991">
        <v>0.94</v>
      </c>
      <c r="S991">
        <v>19.606000000000002</v>
      </c>
      <c r="T991">
        <v>7.3029999999999999</v>
      </c>
      <c r="U991">
        <v>12.599600000000001</v>
      </c>
      <c r="V991">
        <v>2.4620836559251829</v>
      </c>
      <c r="AC991">
        <v>180.74</v>
      </c>
      <c r="AD991">
        <v>178.14</v>
      </c>
      <c r="AH991" s="77">
        <f>IF(AND(M991&lt;Variables!$G$6,M991&gt;Variables!$G$5),0,1)</f>
        <v>1</v>
      </c>
      <c r="AI991" s="77">
        <f t="shared" si="30"/>
        <v>0</v>
      </c>
      <c r="AJ991" s="77">
        <f>IF(I991&gt;Variables!$G$7,0,1)</f>
        <v>1</v>
      </c>
      <c r="AK991" s="77">
        <f>IF(F991&gt;Variables!$G$8,0,1)</f>
        <v>1</v>
      </c>
      <c r="AL991" s="77">
        <f>IF(G991&gt;Variables!$G$9,0,1)</f>
        <v>1</v>
      </c>
      <c r="AM991" s="77">
        <f>IF(AND(K991&gt;Variables!$G$10,K991&lt;Variables!$G$11),0,1)</f>
        <v>1</v>
      </c>
      <c r="AN991" s="77">
        <f>IF(H991&lt;Variables!$G$13,1,0)</f>
        <v>0</v>
      </c>
      <c r="AO991" s="77">
        <f>IF(R991&lt;Variables!$G$12,0,1)</f>
        <v>0</v>
      </c>
      <c r="AP991" s="78">
        <f t="shared" si="31"/>
        <v>1</v>
      </c>
      <c r="AQ991" s="77">
        <f>IF(V991&lt;Variables!$G$15,1,0)</f>
        <v>1</v>
      </c>
      <c r="AR991">
        <v>0</v>
      </c>
      <c r="AS991">
        <v>0</v>
      </c>
      <c r="AT991">
        <v>0</v>
      </c>
      <c r="AU991">
        <v>1</v>
      </c>
      <c r="BA991">
        <v>-0.34</v>
      </c>
    </row>
    <row r="992" spans="3:53" x14ac:dyDescent="0.25">
      <c r="C992" t="s">
        <v>268</v>
      </c>
      <c r="D992" t="s">
        <v>182</v>
      </c>
      <c r="E992">
        <v>28.92</v>
      </c>
      <c r="F992">
        <v>7.55</v>
      </c>
      <c r="G992">
        <v>1.56</v>
      </c>
      <c r="H992">
        <v>-99999</v>
      </c>
      <c r="I992">
        <v>5.2320000000000002</v>
      </c>
      <c r="J992" t="s">
        <v>75</v>
      </c>
      <c r="K992">
        <v>58.17</v>
      </c>
      <c r="L992">
        <v>28.804416666666661</v>
      </c>
      <c r="M992">
        <v>0.13047767558794729</v>
      </c>
      <c r="N992">
        <v>28.754741935483871</v>
      </c>
      <c r="O992">
        <v>0.30345626022973748</v>
      </c>
      <c r="P992">
        <v>191174</v>
      </c>
      <c r="Q992">
        <v>193031</v>
      </c>
      <c r="R992">
        <v>0.99</v>
      </c>
      <c r="S992">
        <v>19.606000000000002</v>
      </c>
      <c r="T992">
        <v>7.3029999999999999</v>
      </c>
      <c r="U992">
        <v>12.599600000000001</v>
      </c>
      <c r="V992">
        <v>2.4451701648983231</v>
      </c>
      <c r="AC992">
        <v>28.95</v>
      </c>
      <c r="AD992">
        <v>28.58</v>
      </c>
      <c r="AH992" s="77">
        <f>IF(AND(M992&lt;Variables!$G$6,M992&gt;Variables!$G$5),0,1)</f>
        <v>1</v>
      </c>
      <c r="AI992" s="77">
        <f t="shared" si="30"/>
        <v>0</v>
      </c>
      <c r="AJ992" s="77">
        <f>IF(I992&gt;Variables!$G$7,0,1)</f>
        <v>1</v>
      </c>
      <c r="AK992" s="77">
        <f>IF(F992&gt;Variables!$G$8,0,1)</f>
        <v>1</v>
      </c>
      <c r="AL992" s="77">
        <f>IF(G992&gt;Variables!$G$9,0,1)</f>
        <v>1</v>
      </c>
      <c r="AM992" s="77">
        <f>IF(AND(K992&gt;Variables!$G$10,K992&lt;Variables!$G$11),0,1)</f>
        <v>1</v>
      </c>
      <c r="AN992" s="77">
        <f>IF(H992&lt;Variables!$G$13,1,0)</f>
        <v>1</v>
      </c>
      <c r="AO992" s="77">
        <f>IF(R992&lt;Variables!$G$12,0,1)</f>
        <v>0</v>
      </c>
      <c r="AP992" s="78">
        <f t="shared" si="31"/>
        <v>1</v>
      </c>
      <c r="AQ992" s="77">
        <f>IF(V992&lt;Variables!$G$15,1,0)</f>
        <v>1</v>
      </c>
      <c r="AR992">
        <v>0</v>
      </c>
      <c r="AS992">
        <v>0</v>
      </c>
      <c r="AT992">
        <v>0</v>
      </c>
      <c r="AU992">
        <v>1</v>
      </c>
      <c r="BA992">
        <v>-0.76</v>
      </c>
    </row>
    <row r="993" spans="3:53" x14ac:dyDescent="0.25">
      <c r="C993" t="s">
        <v>268</v>
      </c>
      <c r="D993" t="s">
        <v>188</v>
      </c>
      <c r="E993">
        <v>44.23</v>
      </c>
      <c r="F993">
        <v>7.51</v>
      </c>
      <c r="G993">
        <v>7.43</v>
      </c>
      <c r="H993">
        <v>30630</v>
      </c>
      <c r="I993">
        <v>0.191</v>
      </c>
      <c r="J993" t="s">
        <v>75</v>
      </c>
      <c r="K993">
        <v>60.35</v>
      </c>
      <c r="L993">
        <v>44.062449999999998</v>
      </c>
      <c r="M993">
        <v>0.18734773032367649</v>
      </c>
      <c r="N993">
        <v>43.841771999999992</v>
      </c>
      <c r="O993">
        <v>0.69164175207154366</v>
      </c>
      <c r="P993">
        <v>13398000</v>
      </c>
      <c r="Q993">
        <v>14910000</v>
      </c>
      <c r="R993">
        <v>0.9</v>
      </c>
      <c r="S993">
        <v>19.606000000000002</v>
      </c>
      <c r="T993">
        <v>7.3029999999999999</v>
      </c>
      <c r="U993">
        <v>12.599600000000001</v>
      </c>
      <c r="V993">
        <v>2.4637549854740248</v>
      </c>
      <c r="AC993">
        <v>44.4</v>
      </c>
      <c r="AD993">
        <v>43.77</v>
      </c>
      <c r="AH993" s="77">
        <f>IF(AND(M993&lt;Variables!$G$6,M993&gt;Variables!$G$5),0,1)</f>
        <v>1</v>
      </c>
      <c r="AI993" s="77">
        <f t="shared" si="30"/>
        <v>0</v>
      </c>
      <c r="AJ993" s="77">
        <f>IF(I993&gt;Variables!$G$7,0,1)</f>
        <v>1</v>
      </c>
      <c r="AK993" s="77">
        <f>IF(F993&gt;Variables!$G$8,0,1)</f>
        <v>1</v>
      </c>
      <c r="AL993" s="77">
        <f>IF(G993&gt;Variables!$G$9,0,1)</f>
        <v>1</v>
      </c>
      <c r="AM993" s="77">
        <f>IF(AND(K993&gt;Variables!$G$10,K993&lt;Variables!$G$11),0,1)</f>
        <v>1</v>
      </c>
      <c r="AN993" s="77">
        <f>IF(H993&lt;Variables!$G$13,1,0)</f>
        <v>0</v>
      </c>
      <c r="AO993" s="77">
        <f>IF(R993&lt;Variables!$G$12,0,1)</f>
        <v>0</v>
      </c>
      <c r="AP993" s="78">
        <f t="shared" si="31"/>
        <v>1</v>
      </c>
      <c r="AQ993" s="77">
        <f>IF(V993&lt;Variables!$G$15,1,0)</f>
        <v>1</v>
      </c>
      <c r="AR993">
        <v>0</v>
      </c>
      <c r="AS993">
        <v>0</v>
      </c>
      <c r="AT993">
        <v>0</v>
      </c>
      <c r="AU993">
        <v>1</v>
      </c>
      <c r="BA993">
        <v>-0.67</v>
      </c>
    </row>
    <row r="994" spans="3:53" x14ac:dyDescent="0.25">
      <c r="C994" t="s">
        <v>268</v>
      </c>
      <c r="D994" t="s">
        <v>231</v>
      </c>
      <c r="E994">
        <v>360.62</v>
      </c>
      <c r="F994">
        <v>7.49</v>
      </c>
      <c r="G994">
        <v>7.45</v>
      </c>
      <c r="H994">
        <v>56250</v>
      </c>
      <c r="I994">
        <v>-6.8070000000000004</v>
      </c>
      <c r="J994" t="s">
        <v>75</v>
      </c>
      <c r="K994">
        <v>58.39</v>
      </c>
      <c r="L994">
        <v>359.35833000000002</v>
      </c>
      <c r="M994">
        <v>0.1660376148787249</v>
      </c>
      <c r="N994">
        <v>358.14884599999999</v>
      </c>
      <c r="O994">
        <v>0.50430261612513816</v>
      </c>
      <c r="P994">
        <v>2195000</v>
      </c>
      <c r="Q994">
        <v>2076000</v>
      </c>
      <c r="R994">
        <v>1.06</v>
      </c>
      <c r="S994">
        <v>19.606000000000002</v>
      </c>
      <c r="T994">
        <v>7.3029999999999999</v>
      </c>
      <c r="U994">
        <v>12.599600000000001</v>
      </c>
      <c r="V994">
        <v>2.445580277472605</v>
      </c>
      <c r="AC994">
        <v>363</v>
      </c>
      <c r="AD994">
        <v>359</v>
      </c>
      <c r="AH994" s="77">
        <f>IF(AND(M994&lt;Variables!$G$6,M994&gt;Variables!$G$5),0,1)</f>
        <v>1</v>
      </c>
      <c r="AI994" s="77">
        <f t="shared" si="30"/>
        <v>0</v>
      </c>
      <c r="AJ994" s="77">
        <f>IF(I994&gt;Variables!$G$7,0,1)</f>
        <v>1</v>
      </c>
      <c r="AK994" s="77">
        <f>IF(F994&gt;Variables!$G$8,0,1)</f>
        <v>1</v>
      </c>
      <c r="AL994" s="77">
        <f>IF(G994&gt;Variables!$G$9,0,1)</f>
        <v>1</v>
      </c>
      <c r="AM994" s="77">
        <f>IF(AND(K994&gt;Variables!$G$10,K994&lt;Variables!$G$11),0,1)</f>
        <v>1</v>
      </c>
      <c r="AN994" s="77">
        <f>IF(H994&lt;Variables!$G$13,1,0)</f>
        <v>0</v>
      </c>
      <c r="AO994" s="77">
        <f>IF(R994&lt;Variables!$G$12,0,1)</f>
        <v>0</v>
      </c>
      <c r="AP994" s="78">
        <f t="shared" si="31"/>
        <v>1</v>
      </c>
      <c r="AQ994" s="77">
        <f>IF(V994&lt;Variables!$G$15,1,0)</f>
        <v>1</v>
      </c>
      <c r="AR994">
        <v>0</v>
      </c>
      <c r="AS994">
        <v>1</v>
      </c>
      <c r="AT994">
        <v>0</v>
      </c>
      <c r="AU994">
        <v>0</v>
      </c>
      <c r="BA994">
        <v>0.33</v>
      </c>
    </row>
    <row r="995" spans="3:53" x14ac:dyDescent="0.25">
      <c r="C995" t="s">
        <v>268</v>
      </c>
      <c r="D995" t="s">
        <v>240</v>
      </c>
      <c r="E995">
        <v>32.4</v>
      </c>
      <c r="F995">
        <v>7.17</v>
      </c>
      <c r="G995">
        <v>8.4700000000000006</v>
      </c>
      <c r="H995">
        <v>6330</v>
      </c>
      <c r="I995">
        <v>-47.591999999999999</v>
      </c>
      <c r="J995" t="s">
        <v>75</v>
      </c>
      <c r="K995">
        <v>50.67</v>
      </c>
      <c r="L995">
        <v>32.378999999999998</v>
      </c>
      <c r="M995">
        <v>-0.13589054634177719</v>
      </c>
      <c r="N995">
        <v>32.253994000000013</v>
      </c>
      <c r="O995">
        <v>0.25115029165068681</v>
      </c>
      <c r="P995">
        <v>2527000</v>
      </c>
      <c r="Q995">
        <v>3646000</v>
      </c>
      <c r="R995">
        <v>0.69</v>
      </c>
      <c r="S995">
        <v>19.606000000000002</v>
      </c>
      <c r="T995">
        <v>7.3029999999999999</v>
      </c>
      <c r="U995">
        <v>12.599600000000001</v>
      </c>
      <c r="V995">
        <v>2.3777372969764361</v>
      </c>
      <c r="AC995">
        <v>32.808900000000001</v>
      </c>
      <c r="AD995">
        <v>32.29</v>
      </c>
      <c r="AH995" s="77">
        <f>IF(AND(M995&lt;Variables!$G$6,M995&gt;Variables!$G$5),0,1)</f>
        <v>1</v>
      </c>
      <c r="AI995" s="77">
        <f t="shared" si="30"/>
        <v>0</v>
      </c>
      <c r="AJ995" s="77">
        <f>IF(I995&gt;Variables!$G$7,0,1)</f>
        <v>1</v>
      </c>
      <c r="AK995" s="77">
        <f>IF(F995&gt;Variables!$G$8,0,1)</f>
        <v>1</v>
      </c>
      <c r="AL995" s="77">
        <f>IF(G995&gt;Variables!$G$9,0,1)</f>
        <v>1</v>
      </c>
      <c r="AM995" s="77">
        <f>IF(AND(K995&gt;Variables!$G$10,K995&lt;Variables!$G$11),0,1)</f>
        <v>1</v>
      </c>
      <c r="AN995" s="77">
        <f>IF(H995&lt;Variables!$G$13,1,0)</f>
        <v>0</v>
      </c>
      <c r="AO995" s="77">
        <f>IF(R995&lt;Variables!$G$12,0,1)</f>
        <v>0</v>
      </c>
      <c r="AP995" s="78">
        <f t="shared" si="31"/>
        <v>1</v>
      </c>
      <c r="AQ995" s="77">
        <f>IF(V995&lt;Variables!$G$15,1,0)</f>
        <v>1</v>
      </c>
      <c r="AR995">
        <v>0</v>
      </c>
      <c r="AS995">
        <v>1</v>
      </c>
      <c r="AT995">
        <v>0</v>
      </c>
      <c r="AU995">
        <v>0</v>
      </c>
      <c r="BA995">
        <v>0.87</v>
      </c>
    </row>
    <row r="996" spans="3:53" x14ac:dyDescent="0.25">
      <c r="C996" t="s">
        <v>268</v>
      </c>
      <c r="D996" t="s">
        <v>257</v>
      </c>
      <c r="E996">
        <v>125.32</v>
      </c>
      <c r="F996">
        <v>6.75</v>
      </c>
      <c r="G996">
        <v>7.67</v>
      </c>
      <c r="H996">
        <v>11810</v>
      </c>
      <c r="I996">
        <v>-40.697000000000003</v>
      </c>
      <c r="J996" t="s">
        <v>75</v>
      </c>
      <c r="K996">
        <v>59.63</v>
      </c>
      <c r="L996">
        <v>124.8358333333333</v>
      </c>
      <c r="M996">
        <v>0.13951656508881499</v>
      </c>
      <c r="N996">
        <v>124.6264229166667</v>
      </c>
      <c r="O996">
        <v>0.30778150760999212</v>
      </c>
      <c r="P996">
        <v>660658</v>
      </c>
      <c r="Q996">
        <v>929892</v>
      </c>
      <c r="R996">
        <v>0.71</v>
      </c>
      <c r="S996">
        <v>19.606000000000002</v>
      </c>
      <c r="T996">
        <v>7.3029999999999999</v>
      </c>
      <c r="U996">
        <v>12.599600000000001</v>
      </c>
      <c r="V996">
        <v>2.4592592127287172</v>
      </c>
      <c r="AC996">
        <v>125.88</v>
      </c>
      <c r="AD996">
        <v>123.3</v>
      </c>
      <c r="AH996" s="77">
        <f>IF(AND(M996&lt;Variables!$G$6,M996&gt;Variables!$G$5),0,1)</f>
        <v>1</v>
      </c>
      <c r="AI996" s="77">
        <f t="shared" si="30"/>
        <v>0</v>
      </c>
      <c r="AJ996" s="77">
        <f>IF(I996&gt;Variables!$G$7,0,1)</f>
        <v>1</v>
      </c>
      <c r="AK996" s="77">
        <f>IF(F996&gt;Variables!$G$8,0,1)</f>
        <v>1</v>
      </c>
      <c r="AL996" s="77">
        <f>IF(G996&gt;Variables!$G$9,0,1)</f>
        <v>1</v>
      </c>
      <c r="AM996" s="77">
        <f>IF(AND(K996&gt;Variables!$G$10,K996&lt;Variables!$G$11),0,1)</f>
        <v>1</v>
      </c>
      <c r="AN996" s="77">
        <f>IF(H996&lt;Variables!$G$13,1,0)</f>
        <v>0</v>
      </c>
      <c r="AO996" s="77">
        <f>IF(R996&lt;Variables!$G$12,0,1)</f>
        <v>0</v>
      </c>
      <c r="AP996" s="78">
        <f t="shared" si="31"/>
        <v>1</v>
      </c>
      <c r="AQ996" s="77">
        <f>IF(V996&lt;Variables!$G$15,1,0)</f>
        <v>1</v>
      </c>
      <c r="AR996">
        <v>0</v>
      </c>
      <c r="AS996">
        <v>0</v>
      </c>
      <c r="AT996">
        <v>0</v>
      </c>
      <c r="AU996">
        <v>1</v>
      </c>
      <c r="BA996">
        <v>-0.54</v>
      </c>
    </row>
    <row r="997" spans="3:53" x14ac:dyDescent="0.25">
      <c r="C997" t="s">
        <v>268</v>
      </c>
      <c r="D997" t="s">
        <v>84</v>
      </c>
      <c r="E997">
        <v>44.45</v>
      </c>
      <c r="F997">
        <v>6.69</v>
      </c>
      <c r="G997">
        <v>4.6500000000000004</v>
      </c>
      <c r="H997">
        <v>6100</v>
      </c>
      <c r="I997">
        <v>185.626</v>
      </c>
      <c r="J997" t="s">
        <v>75</v>
      </c>
      <c r="K997">
        <v>54.15</v>
      </c>
      <c r="L997">
        <v>44.362740000000002</v>
      </c>
      <c r="M997">
        <v>-6.1763543009355397E-3</v>
      </c>
      <c r="N997">
        <v>44.02908399999999</v>
      </c>
      <c r="O997">
        <v>0.75158502048329956</v>
      </c>
      <c r="P997">
        <v>3320000</v>
      </c>
      <c r="Q997">
        <v>2976000</v>
      </c>
      <c r="R997">
        <v>1.1200000000000001</v>
      </c>
      <c r="S997">
        <v>19.606000000000002</v>
      </c>
      <c r="T997">
        <v>7.3029999999999999</v>
      </c>
      <c r="U997">
        <v>12.599600000000001</v>
      </c>
      <c r="V997">
        <v>2.4102286100533918</v>
      </c>
      <c r="AC997">
        <v>44.66</v>
      </c>
      <c r="AD997">
        <v>43.61</v>
      </c>
      <c r="AH997" s="77">
        <f>IF(AND(M997&lt;Variables!$G$6,M997&gt;Variables!$G$5),0,1)</f>
        <v>1</v>
      </c>
      <c r="AI997" s="77">
        <f t="shared" si="30"/>
        <v>0</v>
      </c>
      <c r="AJ997" s="77">
        <f>IF(I997&gt;Variables!$G$7,0,1)</f>
        <v>0</v>
      </c>
      <c r="AK997" s="77">
        <f>IF(F997&gt;Variables!$G$8,0,1)</f>
        <v>1</v>
      </c>
      <c r="AL997" s="77">
        <f>IF(G997&gt;Variables!$G$9,0,1)</f>
        <v>1</v>
      </c>
      <c r="AM997" s="77">
        <f>IF(AND(K997&gt;Variables!$G$10,K997&lt;Variables!$G$11),0,1)</f>
        <v>1</v>
      </c>
      <c r="AN997" s="77">
        <f>IF(H997&lt;Variables!$G$13,1,0)</f>
        <v>0</v>
      </c>
      <c r="AO997" s="77">
        <f>IF(R997&lt;Variables!$G$12,0,1)</f>
        <v>0</v>
      </c>
      <c r="AP997" s="78">
        <f t="shared" si="31"/>
        <v>1</v>
      </c>
      <c r="AQ997" s="77">
        <f>IF(V997&lt;Variables!$G$15,1,0)</f>
        <v>1</v>
      </c>
      <c r="AR997">
        <v>0</v>
      </c>
      <c r="AS997">
        <v>0</v>
      </c>
      <c r="AT997">
        <v>0</v>
      </c>
      <c r="AU997">
        <v>1</v>
      </c>
      <c r="BA997">
        <v>-0.79</v>
      </c>
    </row>
    <row r="998" spans="3:53" x14ac:dyDescent="0.25">
      <c r="C998" t="s">
        <v>268</v>
      </c>
      <c r="D998" t="s">
        <v>212</v>
      </c>
      <c r="E998">
        <v>4.05</v>
      </c>
      <c r="F998">
        <v>21.91</v>
      </c>
      <c r="G998">
        <v>-30.8</v>
      </c>
      <c r="H998">
        <v>12.78</v>
      </c>
      <c r="I998">
        <v>-1.2E-2</v>
      </c>
      <c r="J998" t="s">
        <v>74</v>
      </c>
      <c r="K998">
        <v>40.75</v>
      </c>
      <c r="L998">
        <v>4.0400789473684213</v>
      </c>
      <c r="M998">
        <v>-0.99203376692743772</v>
      </c>
      <c r="N998">
        <v>4.1155428571428567</v>
      </c>
      <c r="O998">
        <v>-2.8074754935991679</v>
      </c>
      <c r="P998">
        <v>69820000</v>
      </c>
      <c r="Q998">
        <v>441580</v>
      </c>
      <c r="R998">
        <v>158.11000000000001</v>
      </c>
      <c r="S998">
        <v>19.606000000000002</v>
      </c>
      <c r="T998">
        <v>7.3029999999999999</v>
      </c>
      <c r="U998">
        <v>12.599600000000001</v>
      </c>
      <c r="V998">
        <v>2.270461687890414</v>
      </c>
      <c r="AC998">
        <v>4.3600000000000003</v>
      </c>
      <c r="AD998">
        <v>3.91</v>
      </c>
      <c r="AH998" s="77">
        <f>IF(AND(M998&lt;Variables!$G$6,M998&gt;Variables!$G$5),0,1)</f>
        <v>1</v>
      </c>
      <c r="AI998" s="77">
        <f t="shared" si="30"/>
        <v>1</v>
      </c>
      <c r="AJ998" s="77">
        <f>IF(I998&gt;Variables!$G$7,0,1)</f>
        <v>1</v>
      </c>
      <c r="AK998" s="77">
        <f>IF(F998&gt;Variables!$G$8,0,1)</f>
        <v>0</v>
      </c>
      <c r="AL998" s="77">
        <f>IF(G998&gt;Variables!$G$9,0,1)</f>
        <v>1</v>
      </c>
      <c r="AM998" s="77">
        <f>IF(AND(K998&gt;Variables!$G$10,K998&lt;Variables!$G$11),0,1)</f>
        <v>1</v>
      </c>
      <c r="AN998" s="77">
        <f>IF(H998&lt;Variables!$G$13,1,0)</f>
        <v>1</v>
      </c>
      <c r="AO998" s="77">
        <f>IF(R998&lt;Variables!$G$12,0,1)</f>
        <v>1</v>
      </c>
      <c r="AP998" s="78">
        <f t="shared" si="31"/>
        <v>0</v>
      </c>
      <c r="AQ998" s="77">
        <f>IF(V998&lt;Variables!$G$15,1,0)</f>
        <v>1</v>
      </c>
      <c r="AR998">
        <v>0</v>
      </c>
      <c r="AS998">
        <v>0</v>
      </c>
      <c r="AT998">
        <v>1</v>
      </c>
      <c r="AU998">
        <v>0</v>
      </c>
      <c r="BA998">
        <v>-2.25</v>
      </c>
    </row>
    <row r="999" spans="3:53" x14ac:dyDescent="0.25">
      <c r="C999" t="s">
        <v>268</v>
      </c>
      <c r="D999" t="s">
        <v>133</v>
      </c>
      <c r="E999">
        <v>1.1499999999999999</v>
      </c>
      <c r="F999">
        <v>16.29</v>
      </c>
      <c r="G999">
        <v>14.2</v>
      </c>
      <c r="H999">
        <v>150.38</v>
      </c>
      <c r="I999">
        <v>-1E-3</v>
      </c>
      <c r="J999" t="s">
        <v>74</v>
      </c>
      <c r="K999">
        <v>59.22</v>
      </c>
      <c r="L999">
        <v>1.1312199999999999</v>
      </c>
      <c r="M999">
        <v>0.95295344848926267</v>
      </c>
      <c r="N999">
        <v>1.104492</v>
      </c>
      <c r="O999">
        <v>3.3959503554575412</v>
      </c>
      <c r="P999">
        <v>17510000</v>
      </c>
      <c r="Q999">
        <v>11900000</v>
      </c>
      <c r="R999">
        <v>1.47</v>
      </c>
      <c r="S999">
        <v>19.606000000000002</v>
      </c>
      <c r="T999">
        <v>7.3029999999999999</v>
      </c>
      <c r="U999">
        <v>12.599600000000001</v>
      </c>
      <c r="V999">
        <v>2.4123677758031139</v>
      </c>
      <c r="AC999">
        <v>1.17</v>
      </c>
      <c r="AD999">
        <v>1.07</v>
      </c>
      <c r="AH999" s="77">
        <f>IF(AND(M999&lt;Variables!$G$6,M999&gt;Variables!$G$5),0,1)</f>
        <v>1</v>
      </c>
      <c r="AI999" s="77">
        <f t="shared" si="30"/>
        <v>0</v>
      </c>
      <c r="AJ999" s="77">
        <f>IF(I999&gt;Variables!$G$7,0,1)</f>
        <v>1</v>
      </c>
      <c r="AK999" s="77">
        <f>IF(F999&gt;Variables!$G$8,0,1)</f>
        <v>0</v>
      </c>
      <c r="AL999" s="77">
        <f>IF(G999&gt;Variables!$G$9,0,1)</f>
        <v>0</v>
      </c>
      <c r="AM999" s="77">
        <f>IF(AND(K999&gt;Variables!$G$10,K999&lt;Variables!$G$11),0,1)</f>
        <v>1</v>
      </c>
      <c r="AN999" s="77">
        <f>IF(H999&lt;Variables!$G$13,1,0)</f>
        <v>1</v>
      </c>
      <c r="AO999" s="77">
        <f>IF(R999&lt;Variables!$G$12,0,1)</f>
        <v>0</v>
      </c>
      <c r="AP999" s="78">
        <f t="shared" si="31"/>
        <v>0</v>
      </c>
      <c r="AQ999" s="77">
        <f>IF(V999&lt;Variables!$G$15,1,0)</f>
        <v>1</v>
      </c>
      <c r="AR999">
        <v>0</v>
      </c>
      <c r="AS999">
        <v>0</v>
      </c>
      <c r="AT999">
        <v>1</v>
      </c>
      <c r="AU999">
        <v>0</v>
      </c>
      <c r="BA999">
        <v>-0.34</v>
      </c>
    </row>
    <row r="1000" spans="3:53" x14ac:dyDescent="0.25">
      <c r="C1000" t="s">
        <v>268</v>
      </c>
      <c r="D1000" t="s">
        <v>136</v>
      </c>
      <c r="E1000">
        <v>61.54</v>
      </c>
      <c r="F1000">
        <v>7.39</v>
      </c>
      <c r="G1000">
        <v>7.94</v>
      </c>
      <c r="H1000">
        <v>3960</v>
      </c>
      <c r="I1000">
        <v>48.506</v>
      </c>
      <c r="J1000" t="s">
        <v>74</v>
      </c>
      <c r="K1000">
        <v>55.69</v>
      </c>
      <c r="L1000">
        <v>61.481926315789472</v>
      </c>
      <c r="M1000">
        <v>-1.9398084126734182E-2</v>
      </c>
      <c r="N1000">
        <v>60.922024999999998</v>
      </c>
      <c r="O1000">
        <v>0.89946944475335655</v>
      </c>
      <c r="P1000">
        <v>1274000</v>
      </c>
      <c r="Q1000">
        <v>1136000</v>
      </c>
      <c r="R1000">
        <v>1.1200000000000001</v>
      </c>
      <c r="S1000">
        <v>19.606000000000002</v>
      </c>
      <c r="T1000">
        <v>7.3029999999999999</v>
      </c>
      <c r="U1000">
        <v>12.599600000000001</v>
      </c>
      <c r="V1000">
        <v>2.426771513472286</v>
      </c>
      <c r="AC1000">
        <v>62.16</v>
      </c>
      <c r="AD1000">
        <v>61.15</v>
      </c>
      <c r="AH1000" s="77">
        <f>IF(AND(M1000&lt;Variables!$G$6,M1000&gt;Variables!$G$5),0,1)</f>
        <v>1</v>
      </c>
      <c r="AI1000" s="77">
        <f t="shared" si="30"/>
        <v>0</v>
      </c>
      <c r="AJ1000" s="77">
        <f>IF(I1000&gt;Variables!$G$7,0,1)</f>
        <v>1</v>
      </c>
      <c r="AK1000" s="77">
        <f>IF(F1000&gt;Variables!$G$8,0,1)</f>
        <v>1</v>
      </c>
      <c r="AL1000" s="77">
        <f>IF(G1000&gt;Variables!$G$9,0,1)</f>
        <v>1</v>
      </c>
      <c r="AM1000" s="77">
        <f>IF(AND(K1000&gt;Variables!$G$10,K1000&lt;Variables!$G$11),0,1)</f>
        <v>1</v>
      </c>
      <c r="AN1000" s="77">
        <f>IF(H1000&lt;Variables!$G$13,1,0)</f>
        <v>0</v>
      </c>
      <c r="AO1000" s="77">
        <f>IF(R1000&lt;Variables!$G$12,0,1)</f>
        <v>0</v>
      </c>
      <c r="AP1000" s="78">
        <f t="shared" si="31"/>
        <v>0</v>
      </c>
      <c r="AQ1000" s="77">
        <f>IF(V1000&lt;Variables!$G$15,1,0)</f>
        <v>1</v>
      </c>
      <c r="AR1000">
        <v>0</v>
      </c>
      <c r="AS1000">
        <v>1</v>
      </c>
      <c r="AT1000">
        <v>0</v>
      </c>
      <c r="AU1000">
        <v>0</v>
      </c>
      <c r="BA1000">
        <v>0.45</v>
      </c>
    </row>
    <row r="1001" spans="3:53" x14ac:dyDescent="0.25">
      <c r="C1001" t="s">
        <v>268</v>
      </c>
      <c r="D1001" t="s">
        <v>175</v>
      </c>
      <c r="E1001">
        <v>57.86</v>
      </c>
      <c r="F1001">
        <v>7.84</v>
      </c>
      <c r="G1001">
        <v>0.86</v>
      </c>
      <c r="H1001">
        <v>-99999</v>
      </c>
      <c r="I1001">
        <v>5.6790000000000003</v>
      </c>
      <c r="J1001" t="s">
        <v>75</v>
      </c>
      <c r="K1001">
        <v>55.73</v>
      </c>
      <c r="L1001">
        <v>57.636181818181832</v>
      </c>
      <c r="M1001">
        <v>4.4795093990819157E-2</v>
      </c>
      <c r="N1001">
        <v>57.571073333333331</v>
      </c>
      <c r="O1001">
        <v>0.15793811267024291</v>
      </c>
      <c r="P1001">
        <v>213171</v>
      </c>
      <c r="Q1001">
        <v>208562</v>
      </c>
      <c r="R1001">
        <v>1.02</v>
      </c>
      <c r="S1001">
        <v>19.606000000000002</v>
      </c>
      <c r="T1001">
        <v>7.3029999999999999</v>
      </c>
      <c r="U1001">
        <v>12.599600000000001</v>
      </c>
      <c r="V1001">
        <v>2.4244568475900561</v>
      </c>
      <c r="AC1001">
        <v>57.92</v>
      </c>
      <c r="AD1001">
        <v>57.63</v>
      </c>
      <c r="AH1001" s="77">
        <f>IF(AND(M1001&lt;Variables!$G$6,M1001&gt;Variables!$G$5),0,1)</f>
        <v>1</v>
      </c>
      <c r="AI1001" s="77">
        <f t="shared" si="30"/>
        <v>0</v>
      </c>
      <c r="AJ1001" s="77">
        <f>IF(I1001&gt;Variables!$G$7,0,1)</f>
        <v>1</v>
      </c>
      <c r="AK1001" s="77">
        <f>IF(F1001&gt;Variables!$G$8,0,1)</f>
        <v>1</v>
      </c>
      <c r="AL1001" s="77">
        <f>IF(G1001&gt;Variables!$G$9,0,1)</f>
        <v>1</v>
      </c>
      <c r="AM1001" s="77">
        <f>IF(AND(K1001&gt;Variables!$G$10,K1001&lt;Variables!$G$11),0,1)</f>
        <v>1</v>
      </c>
      <c r="AN1001" s="77">
        <f>IF(H1001&lt;Variables!$G$13,1,0)</f>
        <v>1</v>
      </c>
      <c r="AO1001" s="77">
        <f>IF(R1001&lt;Variables!$G$12,0,1)</f>
        <v>0</v>
      </c>
      <c r="AP1001" s="78">
        <f t="shared" si="31"/>
        <v>1</v>
      </c>
      <c r="AQ1001" s="77">
        <f>IF(V1001&lt;Variables!$G$15,1,0)</f>
        <v>1</v>
      </c>
      <c r="AR1001">
        <v>0</v>
      </c>
      <c r="AS1001">
        <v>0</v>
      </c>
      <c r="AT1001">
        <v>0</v>
      </c>
      <c r="AU1001">
        <v>0</v>
      </c>
      <c r="BA1001">
        <v>0</v>
      </c>
    </row>
    <row r="1002" spans="3:53" x14ac:dyDescent="0.25">
      <c r="C1002" t="s">
        <v>268</v>
      </c>
      <c r="D1002" t="s">
        <v>160</v>
      </c>
      <c r="E1002">
        <v>22.01</v>
      </c>
      <c r="F1002">
        <v>6.81</v>
      </c>
      <c r="G1002">
        <v>8.61</v>
      </c>
      <c r="H1002">
        <v>2340</v>
      </c>
      <c r="I1002">
        <v>-38.805999999999997</v>
      </c>
      <c r="J1002" t="s">
        <v>74</v>
      </c>
      <c r="K1002">
        <v>57.37</v>
      </c>
      <c r="L1002">
        <v>21.920995000000001</v>
      </c>
      <c r="M1002">
        <v>8.6697706924359463E-2</v>
      </c>
      <c r="N1002">
        <v>21.656222448979591</v>
      </c>
      <c r="O1002">
        <v>1.310374197018749</v>
      </c>
      <c r="P1002">
        <v>1042000</v>
      </c>
      <c r="Q1002">
        <v>1490000</v>
      </c>
      <c r="R1002">
        <v>0.7</v>
      </c>
      <c r="S1002">
        <v>19.606000000000002</v>
      </c>
      <c r="T1002">
        <v>7.3029999999999999</v>
      </c>
      <c r="U1002">
        <v>12.599600000000001</v>
      </c>
      <c r="V1002">
        <v>2.4392537370750729</v>
      </c>
      <c r="AC1002">
        <v>22.59</v>
      </c>
      <c r="AD1002">
        <v>21.88</v>
      </c>
      <c r="AH1002" s="77">
        <f>IF(AND(M1002&lt;Variables!$G$6,M1002&gt;Variables!$G$5),0,1)</f>
        <v>1</v>
      </c>
      <c r="AI1002" s="77">
        <f t="shared" si="30"/>
        <v>0</v>
      </c>
      <c r="AJ1002" s="77">
        <f>IF(I1002&gt;Variables!$G$7,0,1)</f>
        <v>1</v>
      </c>
      <c r="AK1002" s="77">
        <f>IF(F1002&gt;Variables!$G$8,0,1)</f>
        <v>1</v>
      </c>
      <c r="AL1002" s="77">
        <f>IF(G1002&gt;Variables!$G$9,0,1)</f>
        <v>1</v>
      </c>
      <c r="AM1002" s="77">
        <f>IF(AND(K1002&gt;Variables!$G$10,K1002&lt;Variables!$G$11),0,1)</f>
        <v>1</v>
      </c>
      <c r="AN1002" s="77">
        <f>IF(H1002&lt;Variables!$G$13,1,0)</f>
        <v>0</v>
      </c>
      <c r="AO1002" s="77">
        <f>IF(R1002&lt;Variables!$G$12,0,1)</f>
        <v>0</v>
      </c>
      <c r="AP1002" s="78">
        <f t="shared" si="31"/>
        <v>0</v>
      </c>
      <c r="AQ1002" s="77">
        <f>IF(V1002&lt;Variables!$G$15,1,0)</f>
        <v>1</v>
      </c>
      <c r="AR1002">
        <v>1</v>
      </c>
      <c r="AS1002">
        <v>0</v>
      </c>
      <c r="AT1002">
        <v>0</v>
      </c>
      <c r="AU1002">
        <v>0</v>
      </c>
      <c r="BA1002">
        <v>1.21</v>
      </c>
    </row>
    <row r="1003" spans="3:53" x14ac:dyDescent="0.25">
      <c r="C1003" t="s">
        <v>269</v>
      </c>
      <c r="D1003" t="s">
        <v>129</v>
      </c>
      <c r="E1003">
        <v>60.95</v>
      </c>
      <c r="F1003">
        <v>9.85</v>
      </c>
      <c r="G1003">
        <v>12.52</v>
      </c>
      <c r="H1003">
        <v>23990</v>
      </c>
      <c r="I1003">
        <v>83897.982000000004</v>
      </c>
      <c r="J1003" t="s">
        <v>75</v>
      </c>
      <c r="K1003">
        <v>59</v>
      </c>
      <c r="L1003">
        <v>60.557944999999997</v>
      </c>
      <c r="M1003">
        <v>0.33662800149510408</v>
      </c>
      <c r="N1003">
        <v>60.130740000000003</v>
      </c>
      <c r="O1003">
        <v>1.0494798500733531</v>
      </c>
      <c r="P1003">
        <v>185800000</v>
      </c>
      <c r="Q1003">
        <v>146893000</v>
      </c>
      <c r="R1003">
        <v>1.26</v>
      </c>
      <c r="S1003">
        <v>20.178999999999998</v>
      </c>
      <c r="T1003">
        <v>7.306</v>
      </c>
      <c r="U1003">
        <v>12.811999999999999</v>
      </c>
      <c r="V1003">
        <v>2.4427380369462659</v>
      </c>
      <c r="AC1003">
        <v>63.83</v>
      </c>
      <c r="AD1003">
        <v>59.21</v>
      </c>
      <c r="AH1003" s="77">
        <f>IF(AND(M1003&lt;Variables!$G$6,M1003&gt;Variables!$G$5),0,1)</f>
        <v>1</v>
      </c>
      <c r="AI1003" s="77">
        <f t="shared" si="30"/>
        <v>0</v>
      </c>
      <c r="AJ1003" s="77">
        <f>IF(I1003&gt;Variables!$G$7,0,1)</f>
        <v>0</v>
      </c>
      <c r="AK1003" s="77">
        <f>IF(F1003&gt;Variables!$G$8,0,1)</f>
        <v>0</v>
      </c>
      <c r="AL1003" s="77">
        <f>IF(G1003&gt;Variables!$G$9,0,1)</f>
        <v>0</v>
      </c>
      <c r="AM1003" s="77">
        <f>IF(AND(K1003&gt;Variables!$G$10,K1003&lt;Variables!$G$11),0,1)</f>
        <v>1</v>
      </c>
      <c r="AN1003" s="77">
        <f>IF(H1003&lt;Variables!$G$13,1,0)</f>
        <v>0</v>
      </c>
      <c r="AO1003" s="77">
        <f>IF(R1003&lt;Variables!$G$12,0,1)</f>
        <v>0</v>
      </c>
      <c r="AP1003" s="78">
        <f t="shared" si="31"/>
        <v>1</v>
      </c>
      <c r="AQ1003" s="77">
        <f>IF(V1003&lt;Variables!$G$15,1,0)</f>
        <v>1</v>
      </c>
      <c r="AR1003">
        <v>1</v>
      </c>
      <c r="AS1003">
        <v>0</v>
      </c>
      <c r="AT1003">
        <v>0</v>
      </c>
      <c r="AU1003">
        <v>0</v>
      </c>
      <c r="BA1003">
        <v>1.05</v>
      </c>
    </row>
    <row r="1004" spans="3:53" x14ac:dyDescent="0.25">
      <c r="C1004" t="s">
        <v>269</v>
      </c>
      <c r="D1004" t="s">
        <v>174</v>
      </c>
      <c r="E1004">
        <v>30.61</v>
      </c>
      <c r="F1004">
        <v>14.39</v>
      </c>
      <c r="G1004">
        <v>13.24</v>
      </c>
      <c r="H1004">
        <v>404.55</v>
      </c>
      <c r="I1004">
        <v>124.197</v>
      </c>
      <c r="J1004" t="s">
        <v>75</v>
      </c>
      <c r="K1004">
        <v>71.42</v>
      </c>
      <c r="L1004">
        <v>30.243414285714291</v>
      </c>
      <c r="M1004">
        <v>0.79880436779860198</v>
      </c>
      <c r="N1004">
        <v>29.879325641025641</v>
      </c>
      <c r="O1004">
        <v>2.0270683691158689</v>
      </c>
      <c r="P1004">
        <v>473614</v>
      </c>
      <c r="Q1004">
        <v>701001</v>
      </c>
      <c r="R1004">
        <v>0.68</v>
      </c>
      <c r="S1004">
        <v>20.178999999999998</v>
      </c>
      <c r="T1004">
        <v>7.306</v>
      </c>
      <c r="U1004">
        <v>12.811999999999999</v>
      </c>
      <c r="V1004">
        <v>2.518727481393022</v>
      </c>
      <c r="AC1004">
        <v>30.966000000000001</v>
      </c>
      <c r="AD1004">
        <v>27.67</v>
      </c>
      <c r="AH1004" s="77">
        <f>IF(AND(M1004&lt;Variables!$G$6,M1004&gt;Variables!$G$5),0,1)</f>
        <v>1</v>
      </c>
      <c r="AI1004" s="77">
        <f t="shared" si="30"/>
        <v>0</v>
      </c>
      <c r="AJ1004" s="77">
        <f>IF(I1004&gt;Variables!$G$7,0,1)</f>
        <v>0</v>
      </c>
      <c r="AK1004" s="77">
        <f>IF(F1004&gt;Variables!$G$8,0,1)</f>
        <v>0</v>
      </c>
      <c r="AL1004" s="77">
        <f>IF(G1004&gt;Variables!$G$9,0,1)</f>
        <v>0</v>
      </c>
      <c r="AM1004" s="77">
        <f>IF(AND(K1004&gt;Variables!$G$10,K1004&lt;Variables!$G$11),0,1)</f>
        <v>1</v>
      </c>
      <c r="AN1004" s="77">
        <f>IF(H1004&lt;Variables!$G$13,1,0)</f>
        <v>1</v>
      </c>
      <c r="AO1004" s="77">
        <f>IF(R1004&lt;Variables!$G$12,0,1)</f>
        <v>0</v>
      </c>
      <c r="AP1004" s="78">
        <f t="shared" si="31"/>
        <v>1</v>
      </c>
      <c r="AQ1004" s="77">
        <f>IF(V1004&lt;Variables!$G$15,1,0)</f>
        <v>1</v>
      </c>
      <c r="AR1004">
        <v>0</v>
      </c>
      <c r="AS1004">
        <v>0</v>
      </c>
      <c r="AT1004">
        <v>1</v>
      </c>
      <c r="AU1004">
        <v>0</v>
      </c>
      <c r="BA1004">
        <v>-2.25</v>
      </c>
    </row>
    <row r="1005" spans="3:53" x14ac:dyDescent="0.25">
      <c r="C1005" t="s">
        <v>269</v>
      </c>
      <c r="D1005" t="s">
        <v>221</v>
      </c>
      <c r="E1005">
        <v>8.32</v>
      </c>
      <c r="F1005">
        <v>9.4</v>
      </c>
      <c r="G1005">
        <v>0.61</v>
      </c>
      <c r="H1005">
        <v>-99999</v>
      </c>
      <c r="I1005">
        <v>0.878</v>
      </c>
      <c r="J1005" t="s">
        <v>75</v>
      </c>
      <c r="K1005">
        <v>38.26</v>
      </c>
      <c r="L1005">
        <v>8.26</v>
      </c>
      <c r="M1005">
        <v>0</v>
      </c>
      <c r="N1005">
        <v>8.3014285714285698</v>
      </c>
      <c r="O1005">
        <v>-0.49905351918773072</v>
      </c>
      <c r="P1005">
        <v>64068</v>
      </c>
      <c r="Q1005">
        <v>327629</v>
      </c>
      <c r="R1005">
        <v>0.2</v>
      </c>
      <c r="S1005">
        <v>20.178999999999998</v>
      </c>
      <c r="T1005">
        <v>7.306</v>
      </c>
      <c r="U1005">
        <v>12.811999999999999</v>
      </c>
      <c r="V1005">
        <v>2.2453736000000002</v>
      </c>
      <c r="AC1005">
        <v>8.33</v>
      </c>
      <c r="AD1005">
        <v>8.27</v>
      </c>
      <c r="AH1005" s="77">
        <f>IF(AND(M1005&lt;Variables!$G$6,M1005&gt;Variables!$G$5),0,1)</f>
        <v>1</v>
      </c>
      <c r="AI1005" s="77">
        <f t="shared" si="30"/>
        <v>1</v>
      </c>
      <c r="AJ1005" s="77">
        <f>IF(I1005&gt;Variables!$G$7,0,1)</f>
        <v>1</v>
      </c>
      <c r="AK1005" s="77">
        <f>IF(F1005&gt;Variables!$G$8,0,1)</f>
        <v>0</v>
      </c>
      <c r="AL1005" s="77">
        <f>IF(G1005&gt;Variables!$G$9,0,1)</f>
        <v>1</v>
      </c>
      <c r="AM1005" s="77">
        <f>IF(AND(K1005&gt;Variables!$G$10,K1005&lt;Variables!$G$11),0,1)</f>
        <v>1</v>
      </c>
      <c r="AN1005" s="77">
        <f>IF(H1005&lt;Variables!$G$13,1,0)</f>
        <v>1</v>
      </c>
      <c r="AO1005" s="77">
        <f>IF(R1005&lt;Variables!$G$12,0,1)</f>
        <v>0</v>
      </c>
      <c r="AP1005" s="78">
        <f t="shared" si="31"/>
        <v>1</v>
      </c>
      <c r="AQ1005" s="77">
        <f>IF(V1005&lt;Variables!$G$15,1,0)</f>
        <v>1</v>
      </c>
      <c r="AR1005">
        <v>0</v>
      </c>
      <c r="AS1005">
        <v>0</v>
      </c>
      <c r="AT1005">
        <v>0</v>
      </c>
      <c r="AU1005">
        <v>0</v>
      </c>
      <c r="BA1005">
        <v>0</v>
      </c>
    </row>
    <row r="1006" spans="3:53" x14ac:dyDescent="0.25">
      <c r="C1006" t="s">
        <v>269</v>
      </c>
      <c r="D1006" t="s">
        <v>215</v>
      </c>
      <c r="E1006">
        <v>0.71</v>
      </c>
      <c r="F1006">
        <v>13.2</v>
      </c>
      <c r="G1006">
        <v>-1.73</v>
      </c>
      <c r="H1006">
        <v>-99999</v>
      </c>
      <c r="I1006">
        <v>1064394.6599999999</v>
      </c>
      <c r="J1006" t="s">
        <v>75</v>
      </c>
      <c r="K1006">
        <v>-99999</v>
      </c>
      <c r="L1006">
        <v>0.68789999999999996</v>
      </c>
      <c r="M1006">
        <v>0</v>
      </c>
      <c r="N1006">
        <v>0.68789999999999996</v>
      </c>
      <c r="O1006">
        <v>0</v>
      </c>
      <c r="P1006">
        <v>52650</v>
      </c>
      <c r="Q1006">
        <v>534</v>
      </c>
      <c r="R1006">
        <v>98.6</v>
      </c>
      <c r="S1006">
        <v>20.178999999999998</v>
      </c>
      <c r="T1006">
        <v>7.306</v>
      </c>
      <c r="U1006">
        <v>12.811999999999999</v>
      </c>
      <c r="V1006">
        <v>-99999</v>
      </c>
      <c r="AC1006">
        <v>0.73</v>
      </c>
      <c r="AD1006">
        <v>0.70889999999999997</v>
      </c>
      <c r="AH1006" s="77">
        <f>IF(AND(M1006&lt;Variables!$G$6,M1006&gt;Variables!$G$5),0,1)</f>
        <v>1</v>
      </c>
      <c r="AI1006" s="77">
        <f t="shared" si="30"/>
        <v>1</v>
      </c>
      <c r="AJ1006" s="77">
        <f>IF(I1006&gt;Variables!$G$7,0,1)</f>
        <v>0</v>
      </c>
      <c r="AK1006" s="77">
        <f>IF(F1006&gt;Variables!$G$8,0,1)</f>
        <v>0</v>
      </c>
      <c r="AL1006" s="77">
        <f>IF(G1006&gt;Variables!$G$9,0,1)</f>
        <v>1</v>
      </c>
      <c r="AM1006" s="77">
        <f>IF(AND(K1006&gt;Variables!$G$10,K1006&lt;Variables!$G$11),0,1)</f>
        <v>1</v>
      </c>
      <c r="AN1006" s="77">
        <f>IF(H1006&lt;Variables!$G$13,1,0)</f>
        <v>1</v>
      </c>
      <c r="AO1006" s="77">
        <f>IF(R1006&lt;Variables!$G$12,0,1)</f>
        <v>1</v>
      </c>
      <c r="AP1006" s="78">
        <f t="shared" si="31"/>
        <v>1</v>
      </c>
      <c r="AQ1006" s="77">
        <f>IF(V1006&lt;Variables!$G$15,1,0)</f>
        <v>1</v>
      </c>
      <c r="AR1006">
        <v>1</v>
      </c>
      <c r="AS1006">
        <v>0</v>
      </c>
      <c r="AT1006">
        <v>0</v>
      </c>
      <c r="AU1006">
        <v>0</v>
      </c>
      <c r="BA1006">
        <v>2</v>
      </c>
    </row>
    <row r="1007" spans="3:53" x14ac:dyDescent="0.25">
      <c r="C1007" t="s">
        <v>269</v>
      </c>
      <c r="D1007" t="s">
        <v>217</v>
      </c>
      <c r="E1007">
        <v>11.03</v>
      </c>
      <c r="F1007">
        <v>23.09</v>
      </c>
      <c r="G1007">
        <v>0.44</v>
      </c>
      <c r="H1007">
        <v>124.89</v>
      </c>
      <c r="I1007">
        <v>-16.052</v>
      </c>
      <c r="J1007" t="s">
        <v>75</v>
      </c>
      <c r="K1007">
        <v>50.04</v>
      </c>
      <c r="L1007">
        <v>11.053573333333331</v>
      </c>
      <c r="M1007">
        <v>-4.861173098774401E-2</v>
      </c>
      <c r="N1007">
        <v>11.02655681818182</v>
      </c>
      <c r="O1007">
        <v>0.1962823225332983</v>
      </c>
      <c r="P1007">
        <v>3940000</v>
      </c>
      <c r="Q1007">
        <v>283960</v>
      </c>
      <c r="R1007">
        <v>13.88</v>
      </c>
      <c r="S1007">
        <v>20.178999999999998</v>
      </c>
      <c r="T1007">
        <v>7.306</v>
      </c>
      <c r="U1007">
        <v>12.811999999999999</v>
      </c>
      <c r="V1007">
        <v>2.3686839206328449</v>
      </c>
      <c r="AC1007">
        <v>12.299899999999999</v>
      </c>
      <c r="AD1007">
        <v>10.8001</v>
      </c>
      <c r="AH1007" s="77">
        <f>IF(AND(M1007&lt;Variables!$G$6,M1007&gt;Variables!$G$5),0,1)</f>
        <v>1</v>
      </c>
      <c r="AI1007" s="77">
        <f t="shared" si="30"/>
        <v>0</v>
      </c>
      <c r="AJ1007" s="77">
        <f>IF(I1007&gt;Variables!$G$7,0,1)</f>
        <v>1</v>
      </c>
      <c r="AK1007" s="77">
        <f>IF(F1007&gt;Variables!$G$8,0,1)</f>
        <v>0</v>
      </c>
      <c r="AL1007" s="77">
        <f>IF(G1007&gt;Variables!$G$9,0,1)</f>
        <v>1</v>
      </c>
      <c r="AM1007" s="77">
        <f>IF(AND(K1007&gt;Variables!$G$10,K1007&lt;Variables!$G$11),0,1)</f>
        <v>1</v>
      </c>
      <c r="AN1007" s="77">
        <f>IF(H1007&lt;Variables!$G$13,1,0)</f>
        <v>1</v>
      </c>
      <c r="AO1007" s="77">
        <f>IF(R1007&lt;Variables!$G$12,0,1)</f>
        <v>1</v>
      </c>
      <c r="AP1007" s="78">
        <f t="shared" si="31"/>
        <v>1</v>
      </c>
      <c r="AQ1007" s="77">
        <f>IF(V1007&lt;Variables!$G$15,1,0)</f>
        <v>1</v>
      </c>
      <c r="AR1007">
        <v>1</v>
      </c>
      <c r="AS1007">
        <v>0</v>
      </c>
      <c r="AT1007">
        <v>0</v>
      </c>
      <c r="AU1007">
        <v>0</v>
      </c>
      <c r="BA1007">
        <v>2</v>
      </c>
    </row>
    <row r="1008" spans="3:53" x14ac:dyDescent="0.25">
      <c r="C1008" t="s">
        <v>269</v>
      </c>
      <c r="D1008" t="s">
        <v>219</v>
      </c>
      <c r="E1008">
        <v>2.83</v>
      </c>
      <c r="F1008">
        <v>29.55</v>
      </c>
      <c r="G1008">
        <v>21.19</v>
      </c>
      <c r="H1008">
        <v>417.61</v>
      </c>
      <c r="I1008">
        <v>1.0589999999999999</v>
      </c>
      <c r="J1008" t="s">
        <v>75</v>
      </c>
      <c r="K1008">
        <v>61.58</v>
      </c>
      <c r="L1008">
        <v>2.772485000000001</v>
      </c>
      <c r="M1008">
        <v>3.1565544989422598</v>
      </c>
      <c r="N1008">
        <v>2.7204480000000011</v>
      </c>
      <c r="O1008">
        <v>5.1297433363916234</v>
      </c>
      <c r="P1008">
        <v>36320000</v>
      </c>
      <c r="Q1008">
        <v>1300000</v>
      </c>
      <c r="R1008">
        <v>27.94</v>
      </c>
      <c r="S1008">
        <v>20.178999999999998</v>
      </c>
      <c r="T1008">
        <v>7.306</v>
      </c>
      <c r="U1008">
        <v>12.811999999999999</v>
      </c>
      <c r="V1008">
        <v>2.2993336046571948</v>
      </c>
      <c r="AC1008">
        <v>3.02</v>
      </c>
      <c r="AD1008">
        <v>2.63</v>
      </c>
      <c r="AH1008" s="77">
        <f>IF(AND(M1008&lt;Variables!$G$6,M1008&gt;Variables!$G$5),0,1)</f>
        <v>1</v>
      </c>
      <c r="AI1008" s="77">
        <f t="shared" si="30"/>
        <v>0</v>
      </c>
      <c r="AJ1008" s="77">
        <f>IF(I1008&gt;Variables!$G$7,0,1)</f>
        <v>1</v>
      </c>
      <c r="AK1008" s="77">
        <f>IF(F1008&gt;Variables!$G$8,0,1)</f>
        <v>0</v>
      </c>
      <c r="AL1008" s="77">
        <f>IF(G1008&gt;Variables!$G$9,0,1)</f>
        <v>0</v>
      </c>
      <c r="AM1008" s="77">
        <f>IF(AND(K1008&gt;Variables!$G$10,K1008&lt;Variables!$G$11),0,1)</f>
        <v>1</v>
      </c>
      <c r="AN1008" s="77">
        <f>IF(H1008&lt;Variables!$G$13,1,0)</f>
        <v>1</v>
      </c>
      <c r="AO1008" s="77">
        <f>IF(R1008&lt;Variables!$G$12,0,1)</f>
        <v>1</v>
      </c>
      <c r="AP1008" s="78">
        <f t="shared" si="31"/>
        <v>1</v>
      </c>
      <c r="AQ1008" s="77">
        <f>IF(V1008&lt;Variables!$G$15,1,0)</f>
        <v>1</v>
      </c>
      <c r="AR1008">
        <v>1</v>
      </c>
      <c r="AS1008">
        <v>0</v>
      </c>
      <c r="AT1008">
        <v>0</v>
      </c>
      <c r="AU1008">
        <v>0</v>
      </c>
      <c r="BA1008">
        <v>2</v>
      </c>
    </row>
    <row r="1009" spans="3:53" x14ac:dyDescent="0.25">
      <c r="C1009" t="s">
        <v>269</v>
      </c>
      <c r="D1009" t="s">
        <v>220</v>
      </c>
      <c r="E1009">
        <v>2.84</v>
      </c>
      <c r="F1009">
        <v>37.25</v>
      </c>
      <c r="G1009">
        <v>-18.5</v>
      </c>
      <c r="H1009">
        <v>25.86</v>
      </c>
      <c r="I1009">
        <v>-0.73799999999999999</v>
      </c>
      <c r="J1009" t="s">
        <v>75</v>
      </c>
      <c r="K1009">
        <v>59.51</v>
      </c>
      <c r="L1009">
        <v>2.760945</v>
      </c>
      <c r="M1009">
        <v>2.1353196097712952</v>
      </c>
      <c r="N1009">
        <v>2.7540039999999988</v>
      </c>
      <c r="O1009">
        <v>2.3927343605891949</v>
      </c>
      <c r="P1009">
        <v>75110000</v>
      </c>
      <c r="Q1009">
        <v>122770</v>
      </c>
      <c r="R1009">
        <v>611.79</v>
      </c>
      <c r="S1009">
        <v>20.178999999999998</v>
      </c>
      <c r="T1009">
        <v>7.306</v>
      </c>
      <c r="U1009">
        <v>12.811999999999999</v>
      </c>
      <c r="V1009">
        <v>2.3513589933019312</v>
      </c>
      <c r="AC1009">
        <v>3.3</v>
      </c>
      <c r="AD1009">
        <v>2.73</v>
      </c>
      <c r="AH1009" s="77">
        <f>IF(AND(M1009&lt;Variables!$G$6,M1009&gt;Variables!$G$5),0,1)</f>
        <v>1</v>
      </c>
      <c r="AI1009" s="77">
        <f t="shared" si="30"/>
        <v>0</v>
      </c>
      <c r="AJ1009" s="77">
        <f>IF(I1009&gt;Variables!$G$7,0,1)</f>
        <v>1</v>
      </c>
      <c r="AK1009" s="77">
        <f>IF(F1009&gt;Variables!$G$8,0,1)</f>
        <v>0</v>
      </c>
      <c r="AL1009" s="77">
        <f>IF(G1009&gt;Variables!$G$9,0,1)</f>
        <v>1</v>
      </c>
      <c r="AM1009" s="77">
        <f>IF(AND(K1009&gt;Variables!$G$10,K1009&lt;Variables!$G$11),0,1)</f>
        <v>1</v>
      </c>
      <c r="AN1009" s="77">
        <f>IF(H1009&lt;Variables!$G$13,1,0)</f>
        <v>1</v>
      </c>
      <c r="AO1009" s="77">
        <f>IF(R1009&lt;Variables!$G$12,0,1)</f>
        <v>1</v>
      </c>
      <c r="AP1009" s="78">
        <f t="shared" si="31"/>
        <v>1</v>
      </c>
      <c r="AQ1009" s="77">
        <f>IF(V1009&lt;Variables!$G$15,1,0)</f>
        <v>1</v>
      </c>
      <c r="AR1009">
        <v>0</v>
      </c>
      <c r="AS1009">
        <v>0</v>
      </c>
      <c r="AT1009">
        <v>1</v>
      </c>
      <c r="AU1009">
        <v>0</v>
      </c>
      <c r="BA1009">
        <v>-2.25</v>
      </c>
    </row>
    <row r="1010" spans="3:53" x14ac:dyDescent="0.25">
      <c r="C1010" t="s">
        <v>269</v>
      </c>
      <c r="D1010" t="s">
        <v>79</v>
      </c>
      <c r="E1010">
        <v>52.44</v>
      </c>
      <c r="F1010">
        <v>9.33</v>
      </c>
      <c r="G1010">
        <v>4.9000000000000004</v>
      </c>
      <c r="H1010">
        <v>9750</v>
      </c>
      <c r="I1010">
        <v>-39.073</v>
      </c>
      <c r="J1010" t="s">
        <v>75</v>
      </c>
      <c r="K1010">
        <v>67.12</v>
      </c>
      <c r="L1010">
        <v>52.057605000000002</v>
      </c>
      <c r="M1010">
        <v>0.3503714779041403</v>
      </c>
      <c r="N1010">
        <v>51.637772000000012</v>
      </c>
      <c r="O1010">
        <v>1.1662548105289989</v>
      </c>
      <c r="P1010">
        <v>17948000</v>
      </c>
      <c r="Q1010">
        <v>6236000</v>
      </c>
      <c r="R1010">
        <v>2.88</v>
      </c>
      <c r="S1010">
        <v>20.178999999999998</v>
      </c>
      <c r="T1010">
        <v>7.306</v>
      </c>
      <c r="U1010">
        <v>12.811999999999999</v>
      </c>
      <c r="V1010">
        <v>2.5179302787559279</v>
      </c>
      <c r="AC1010">
        <v>52.55</v>
      </c>
      <c r="AD1010">
        <v>51.26</v>
      </c>
      <c r="AH1010" s="77">
        <f>IF(AND(M1010&lt;Variables!$G$6,M1010&gt;Variables!$G$5),0,1)</f>
        <v>1</v>
      </c>
      <c r="AI1010" s="77">
        <f t="shared" si="30"/>
        <v>0</v>
      </c>
      <c r="AJ1010" s="77">
        <f>IF(I1010&gt;Variables!$G$7,0,1)</f>
        <v>1</v>
      </c>
      <c r="AK1010" s="77">
        <f>IF(F1010&gt;Variables!$G$8,0,1)</f>
        <v>0</v>
      </c>
      <c r="AL1010" s="77">
        <f>IF(G1010&gt;Variables!$G$9,0,1)</f>
        <v>1</v>
      </c>
      <c r="AM1010" s="77">
        <f>IF(AND(K1010&gt;Variables!$G$10,K1010&lt;Variables!$G$11),0,1)</f>
        <v>0</v>
      </c>
      <c r="AN1010" s="77">
        <f>IF(H1010&lt;Variables!$G$13,1,0)</f>
        <v>0</v>
      </c>
      <c r="AO1010" s="77">
        <f>IF(R1010&lt;Variables!$G$12,0,1)</f>
        <v>1</v>
      </c>
      <c r="AP1010" s="78">
        <f t="shared" si="31"/>
        <v>1</v>
      </c>
      <c r="AQ1010" s="77">
        <f>IF(V1010&lt;Variables!$G$15,1,0)</f>
        <v>1</v>
      </c>
      <c r="AR1010">
        <v>0</v>
      </c>
      <c r="AS1010">
        <v>0</v>
      </c>
      <c r="AT1010">
        <v>0</v>
      </c>
      <c r="AU1010">
        <v>1</v>
      </c>
      <c r="BA1010">
        <v>-0.56000000000000005</v>
      </c>
    </row>
    <row r="1011" spans="3:53" x14ac:dyDescent="0.25">
      <c r="C1011" t="s">
        <v>269</v>
      </c>
      <c r="D1011" t="s">
        <v>200</v>
      </c>
      <c r="E1011">
        <v>16.34</v>
      </c>
      <c r="F1011">
        <v>14.85</v>
      </c>
      <c r="G1011">
        <v>10.67</v>
      </c>
      <c r="H1011">
        <v>306.89</v>
      </c>
      <c r="I1011">
        <v>-3.0000000000000001E-3</v>
      </c>
      <c r="J1011" t="s">
        <v>75</v>
      </c>
      <c r="K1011">
        <v>-99999</v>
      </c>
      <c r="L1011">
        <v>17.180425</v>
      </c>
      <c r="M1011">
        <v>-3.3784088577552538</v>
      </c>
      <c r="N1011">
        <v>17.457352</v>
      </c>
      <c r="O1011">
        <v>-4.9111228323745708</v>
      </c>
      <c r="P1011">
        <v>1910000</v>
      </c>
      <c r="Q1011">
        <v>6440</v>
      </c>
      <c r="R1011">
        <v>296.58</v>
      </c>
      <c r="S1011">
        <v>20.178999999999998</v>
      </c>
      <c r="T1011">
        <v>7.306</v>
      </c>
      <c r="U1011">
        <v>12.811999999999999</v>
      </c>
      <c r="V1011">
        <v>-99999</v>
      </c>
      <c r="AC1011">
        <v>17.274799999999999</v>
      </c>
      <c r="AD1011">
        <v>11.77</v>
      </c>
      <c r="AH1011" s="77">
        <f>IF(AND(M1011&lt;Variables!$G$6,M1011&gt;Variables!$G$5),0,1)</f>
        <v>0</v>
      </c>
      <c r="AI1011" s="77">
        <f t="shared" si="30"/>
        <v>1</v>
      </c>
      <c r="AJ1011" s="77">
        <f>IF(I1011&gt;Variables!$G$7,0,1)</f>
        <v>1</v>
      </c>
      <c r="AK1011" s="77">
        <f>IF(F1011&gt;Variables!$G$8,0,1)</f>
        <v>0</v>
      </c>
      <c r="AL1011" s="77">
        <f>IF(G1011&gt;Variables!$G$9,0,1)</f>
        <v>0</v>
      </c>
      <c r="AM1011" s="77">
        <f>IF(AND(K1011&gt;Variables!$G$10,K1011&lt;Variables!$G$11),0,1)</f>
        <v>1</v>
      </c>
      <c r="AN1011" s="77">
        <f>IF(H1011&lt;Variables!$G$13,1,0)</f>
        <v>1</v>
      </c>
      <c r="AO1011" s="77">
        <f>IF(R1011&lt;Variables!$G$12,0,1)</f>
        <v>1</v>
      </c>
      <c r="AP1011" s="78">
        <f t="shared" si="31"/>
        <v>1</v>
      </c>
      <c r="AQ1011" s="77">
        <f>IF(V1011&lt;Variables!$G$15,1,0)</f>
        <v>1</v>
      </c>
      <c r="AR1011">
        <v>0</v>
      </c>
      <c r="AS1011">
        <v>0</v>
      </c>
      <c r="AT1011">
        <v>1</v>
      </c>
      <c r="AU1011">
        <v>0</v>
      </c>
      <c r="BA1011">
        <v>-2.25</v>
      </c>
    </row>
    <row r="1012" spans="3:53" x14ac:dyDescent="0.25">
      <c r="C1012" t="s">
        <v>269</v>
      </c>
      <c r="D1012" t="s">
        <v>218</v>
      </c>
      <c r="E1012">
        <v>12.1</v>
      </c>
      <c r="F1012">
        <v>20.3</v>
      </c>
      <c r="G1012">
        <v>-12.77</v>
      </c>
      <c r="H1012">
        <v>89.12</v>
      </c>
      <c r="I1012">
        <v>-46.357999999999997</v>
      </c>
      <c r="J1012" t="s">
        <v>75</v>
      </c>
      <c r="K1012">
        <v>37.99</v>
      </c>
      <c r="L1012">
        <v>12.15585263157895</v>
      </c>
      <c r="M1012">
        <v>-1.693444613207761</v>
      </c>
      <c r="N1012">
        <v>12.321253061224491</v>
      </c>
      <c r="O1012">
        <v>-3.013111242661207</v>
      </c>
      <c r="P1012">
        <v>7490000</v>
      </c>
      <c r="Q1012">
        <v>138930</v>
      </c>
      <c r="R1012">
        <v>53.91</v>
      </c>
      <c r="S1012">
        <v>20.178999999999998</v>
      </c>
      <c r="T1012">
        <v>7.306</v>
      </c>
      <c r="U1012">
        <v>12.811999999999999</v>
      </c>
      <c r="V1012">
        <v>2.2278690367476441</v>
      </c>
      <c r="AC1012">
        <v>12.068099999999999</v>
      </c>
      <c r="AD1012">
        <v>11.45</v>
      </c>
      <c r="AH1012" s="77">
        <f>IF(AND(M1012&lt;Variables!$G$6,M1012&gt;Variables!$G$5),0,1)</f>
        <v>0</v>
      </c>
      <c r="AI1012" s="77">
        <f t="shared" si="30"/>
        <v>1</v>
      </c>
      <c r="AJ1012" s="77">
        <f>IF(I1012&gt;Variables!$G$7,0,1)</f>
        <v>1</v>
      </c>
      <c r="AK1012" s="77">
        <f>IF(F1012&gt;Variables!$G$8,0,1)</f>
        <v>0</v>
      </c>
      <c r="AL1012" s="77">
        <f>IF(G1012&gt;Variables!$G$9,0,1)</f>
        <v>1</v>
      </c>
      <c r="AM1012" s="77">
        <f>IF(AND(K1012&gt;Variables!$G$10,K1012&lt;Variables!$G$11),0,1)</f>
        <v>1</v>
      </c>
      <c r="AN1012" s="77">
        <f>IF(H1012&lt;Variables!$G$13,1,0)</f>
        <v>1</v>
      </c>
      <c r="AO1012" s="77">
        <f>IF(R1012&lt;Variables!$G$12,0,1)</f>
        <v>1</v>
      </c>
      <c r="AP1012" s="78">
        <f t="shared" si="31"/>
        <v>1</v>
      </c>
      <c r="AQ1012" s="77">
        <f>IF(V1012&lt;Variables!$G$15,1,0)</f>
        <v>1</v>
      </c>
      <c r="AR1012">
        <v>0</v>
      </c>
      <c r="AS1012">
        <v>0</v>
      </c>
      <c r="AT1012">
        <v>1</v>
      </c>
      <c r="AU1012">
        <v>0</v>
      </c>
      <c r="BA1012">
        <v>-2.25</v>
      </c>
    </row>
    <row r="1013" spans="3:53" x14ac:dyDescent="0.25">
      <c r="C1013" t="s">
        <v>269</v>
      </c>
      <c r="D1013" t="s">
        <v>151</v>
      </c>
      <c r="E1013">
        <v>127.63</v>
      </c>
      <c r="F1013">
        <v>9.19</v>
      </c>
      <c r="G1013">
        <v>11.19</v>
      </c>
      <c r="H1013">
        <v>8109.9999999999991</v>
      </c>
      <c r="I1013">
        <v>-41.625999999999998</v>
      </c>
      <c r="J1013" t="s">
        <v>75</v>
      </c>
      <c r="K1013">
        <v>42.79</v>
      </c>
      <c r="L1013">
        <v>127.83936666666671</v>
      </c>
      <c r="M1013">
        <v>-0.4610212660106498</v>
      </c>
      <c r="N1013">
        <v>127.5609770833333</v>
      </c>
      <c r="O1013">
        <v>-0.2437870032386045</v>
      </c>
      <c r="P1013">
        <v>1344000</v>
      </c>
      <c r="Q1013">
        <v>898929</v>
      </c>
      <c r="R1013">
        <v>1.5</v>
      </c>
      <c r="S1013">
        <v>20.178999999999998</v>
      </c>
      <c r="T1013">
        <v>7.306</v>
      </c>
      <c r="U1013">
        <v>12.811999999999999</v>
      </c>
      <c r="V1013">
        <v>2.294691346825195</v>
      </c>
      <c r="AC1013">
        <v>131.84</v>
      </c>
      <c r="AD1013">
        <v>126.93380000000001</v>
      </c>
      <c r="AH1013" s="77">
        <f>IF(AND(M1013&lt;Variables!$G$6,M1013&gt;Variables!$G$5),0,1)</f>
        <v>1</v>
      </c>
      <c r="AI1013" s="77">
        <f t="shared" si="30"/>
        <v>0</v>
      </c>
      <c r="AJ1013" s="77">
        <f>IF(I1013&gt;Variables!$G$7,0,1)</f>
        <v>1</v>
      </c>
      <c r="AK1013" s="77">
        <f>IF(F1013&gt;Variables!$G$8,0,1)</f>
        <v>0</v>
      </c>
      <c r="AL1013" s="77">
        <f>IF(G1013&gt;Variables!$G$9,0,1)</f>
        <v>0</v>
      </c>
      <c r="AM1013" s="77">
        <f>IF(AND(K1013&gt;Variables!$G$10,K1013&lt;Variables!$G$11),0,1)</f>
        <v>1</v>
      </c>
      <c r="AN1013" s="77">
        <f>IF(H1013&lt;Variables!$G$13,1,0)</f>
        <v>0</v>
      </c>
      <c r="AO1013" s="77">
        <f>IF(R1013&lt;Variables!$G$12,0,1)</f>
        <v>0</v>
      </c>
      <c r="AP1013" s="78">
        <f t="shared" si="31"/>
        <v>1</v>
      </c>
      <c r="AQ1013" s="77">
        <f>IF(V1013&lt;Variables!$G$15,1,0)</f>
        <v>1</v>
      </c>
      <c r="AR1013">
        <v>1</v>
      </c>
      <c r="AS1013">
        <v>0</v>
      </c>
      <c r="AT1013">
        <v>0</v>
      </c>
      <c r="AU1013">
        <v>0</v>
      </c>
      <c r="BA1013">
        <v>2</v>
      </c>
    </row>
    <row r="1014" spans="3:53" x14ac:dyDescent="0.25">
      <c r="C1014" t="s">
        <v>269</v>
      </c>
      <c r="D1014" t="s">
        <v>231</v>
      </c>
      <c r="E1014">
        <v>361.16</v>
      </c>
      <c r="F1014">
        <v>7.5</v>
      </c>
      <c r="G1014">
        <v>7.4</v>
      </c>
      <c r="H1014">
        <v>56250</v>
      </c>
      <c r="I1014">
        <v>-6.8140000000000001</v>
      </c>
      <c r="J1014" t="s">
        <v>75</v>
      </c>
      <c r="K1014">
        <v>55.78</v>
      </c>
      <c r="L1014">
        <v>359.407535</v>
      </c>
      <c r="M1014">
        <v>0.1064154094599115</v>
      </c>
      <c r="N1014">
        <v>358.62854600000009</v>
      </c>
      <c r="O1014">
        <v>0.32385988593332299</v>
      </c>
      <c r="P1014">
        <v>2208000</v>
      </c>
      <c r="Q1014">
        <v>2076000</v>
      </c>
      <c r="R1014">
        <v>1.06</v>
      </c>
      <c r="S1014">
        <v>20.178999999999998</v>
      </c>
      <c r="T1014">
        <v>7.306</v>
      </c>
      <c r="U1014">
        <v>12.811999999999999</v>
      </c>
      <c r="V1014">
        <v>2.4223376452334762</v>
      </c>
      <c r="AC1014">
        <v>363</v>
      </c>
      <c r="AD1014">
        <v>359</v>
      </c>
      <c r="AH1014" s="77">
        <f>IF(AND(M1014&lt;Variables!$G$6,M1014&gt;Variables!$G$5),0,1)</f>
        <v>1</v>
      </c>
      <c r="AI1014" s="77">
        <f t="shared" si="30"/>
        <v>0</v>
      </c>
      <c r="AJ1014" s="77">
        <f>IF(I1014&gt;Variables!$G$7,0,1)</f>
        <v>1</v>
      </c>
      <c r="AK1014" s="77">
        <f>IF(F1014&gt;Variables!$G$8,0,1)</f>
        <v>1</v>
      </c>
      <c r="AL1014" s="77">
        <f>IF(G1014&gt;Variables!$G$9,0,1)</f>
        <v>1</v>
      </c>
      <c r="AM1014" s="77">
        <f>IF(AND(K1014&gt;Variables!$G$10,K1014&lt;Variables!$G$11),0,1)</f>
        <v>1</v>
      </c>
      <c r="AN1014" s="77">
        <f>IF(H1014&lt;Variables!$G$13,1,0)</f>
        <v>0</v>
      </c>
      <c r="AO1014" s="77">
        <f>IF(R1014&lt;Variables!$G$12,0,1)</f>
        <v>0</v>
      </c>
      <c r="AP1014" s="78">
        <f t="shared" si="31"/>
        <v>1</v>
      </c>
      <c r="AQ1014" s="77">
        <f>IF(V1014&lt;Variables!$G$15,1,0)</f>
        <v>1</v>
      </c>
      <c r="AR1014">
        <v>0</v>
      </c>
      <c r="AS1014">
        <v>0</v>
      </c>
      <c r="AT1014">
        <v>0</v>
      </c>
      <c r="AU1014">
        <v>1</v>
      </c>
      <c r="BA1014">
        <v>-0.28999999999999998</v>
      </c>
    </row>
    <row r="1015" spans="3:53" x14ac:dyDescent="0.25">
      <c r="C1015" t="s">
        <v>269</v>
      </c>
      <c r="D1015" t="s">
        <v>166</v>
      </c>
      <c r="E1015">
        <v>53.92</v>
      </c>
      <c r="F1015">
        <v>8.65</v>
      </c>
      <c r="G1015">
        <v>8.67</v>
      </c>
      <c r="H1015">
        <v>8010</v>
      </c>
      <c r="I1015">
        <v>199.07300000000001</v>
      </c>
      <c r="J1015" t="s">
        <v>75</v>
      </c>
      <c r="K1015">
        <v>52.72</v>
      </c>
      <c r="L1015">
        <v>53.821352631578947</v>
      </c>
      <c r="M1015">
        <v>-0.13257309244413409</v>
      </c>
      <c r="N1015">
        <v>53.460804081632652</v>
      </c>
      <c r="O1015">
        <v>0.54094943638662163</v>
      </c>
      <c r="P1015">
        <v>2823000</v>
      </c>
      <c r="Q1015">
        <v>1484000</v>
      </c>
      <c r="R1015">
        <v>1.9</v>
      </c>
      <c r="S1015">
        <v>20.178999999999998</v>
      </c>
      <c r="T1015">
        <v>7.306</v>
      </c>
      <c r="U1015">
        <v>12.811999999999999</v>
      </c>
      <c r="V1015">
        <v>2.399667509771009</v>
      </c>
      <c r="AC1015">
        <v>54.38</v>
      </c>
      <c r="AD1015">
        <v>53.310600000000001</v>
      </c>
      <c r="AH1015" s="77">
        <f>IF(AND(M1015&lt;Variables!$G$6,M1015&gt;Variables!$G$5),0,1)</f>
        <v>1</v>
      </c>
      <c r="AI1015" s="77">
        <f t="shared" si="30"/>
        <v>0</v>
      </c>
      <c r="AJ1015" s="77">
        <f>IF(I1015&gt;Variables!$G$7,0,1)</f>
        <v>0</v>
      </c>
      <c r="AK1015" s="77">
        <f>IF(F1015&gt;Variables!$G$8,0,1)</f>
        <v>1</v>
      </c>
      <c r="AL1015" s="77">
        <f>IF(G1015&gt;Variables!$G$9,0,1)</f>
        <v>1</v>
      </c>
      <c r="AM1015" s="77">
        <f>IF(AND(K1015&gt;Variables!$G$10,K1015&lt;Variables!$G$11),0,1)</f>
        <v>1</v>
      </c>
      <c r="AN1015" s="77">
        <f>IF(H1015&lt;Variables!$G$13,1,0)</f>
        <v>0</v>
      </c>
      <c r="AO1015" s="77">
        <f>IF(R1015&lt;Variables!$G$12,0,1)</f>
        <v>0</v>
      </c>
      <c r="AP1015" s="78">
        <f t="shared" si="31"/>
        <v>1</v>
      </c>
      <c r="AQ1015" s="77">
        <f>IF(V1015&lt;Variables!$G$15,1,0)</f>
        <v>1</v>
      </c>
      <c r="AR1015">
        <v>0</v>
      </c>
      <c r="AS1015">
        <v>0</v>
      </c>
      <c r="AT1015">
        <v>1</v>
      </c>
      <c r="AU1015">
        <v>0</v>
      </c>
      <c r="BA1015">
        <v>-1.01</v>
      </c>
    </row>
    <row r="1016" spans="3:53" x14ac:dyDescent="0.25">
      <c r="C1016" t="s">
        <v>269</v>
      </c>
      <c r="D1016" t="s">
        <v>175</v>
      </c>
      <c r="E1016">
        <v>57.91</v>
      </c>
      <c r="F1016">
        <v>7.86</v>
      </c>
      <c r="G1016">
        <v>0.9</v>
      </c>
      <c r="H1016">
        <v>-99999</v>
      </c>
      <c r="I1016">
        <v>5.6829999999999998</v>
      </c>
      <c r="J1016" t="s">
        <v>75</v>
      </c>
      <c r="K1016">
        <v>58.17</v>
      </c>
      <c r="L1016">
        <v>57.645727272727278</v>
      </c>
      <c r="M1016">
        <v>6.8127733191605561E-2</v>
      </c>
      <c r="N1016">
        <v>57.576524137931017</v>
      </c>
      <c r="O1016">
        <v>0.188402936254214</v>
      </c>
      <c r="P1016">
        <v>216001</v>
      </c>
      <c r="Q1016">
        <v>208562</v>
      </c>
      <c r="R1016">
        <v>1.04</v>
      </c>
      <c r="S1016">
        <v>20.178999999999998</v>
      </c>
      <c r="T1016">
        <v>7.306</v>
      </c>
      <c r="U1016">
        <v>12.811999999999999</v>
      </c>
      <c r="V1016">
        <v>2.448262407797472</v>
      </c>
      <c r="AC1016">
        <v>57.92</v>
      </c>
      <c r="AD1016">
        <v>57.63</v>
      </c>
      <c r="AH1016" s="77">
        <f>IF(AND(M1016&lt;Variables!$G$6,M1016&gt;Variables!$G$5),0,1)</f>
        <v>1</v>
      </c>
      <c r="AI1016" s="77">
        <f t="shared" si="30"/>
        <v>0</v>
      </c>
      <c r="AJ1016" s="77">
        <f>IF(I1016&gt;Variables!$G$7,0,1)</f>
        <v>1</v>
      </c>
      <c r="AK1016" s="77">
        <f>IF(F1016&gt;Variables!$G$8,0,1)</f>
        <v>1</v>
      </c>
      <c r="AL1016" s="77">
        <f>IF(G1016&gt;Variables!$G$9,0,1)</f>
        <v>1</v>
      </c>
      <c r="AM1016" s="77">
        <f>IF(AND(K1016&gt;Variables!$G$10,K1016&lt;Variables!$G$11),0,1)</f>
        <v>1</v>
      </c>
      <c r="AN1016" s="77">
        <f>IF(H1016&lt;Variables!$G$13,1,0)</f>
        <v>1</v>
      </c>
      <c r="AO1016" s="77">
        <f>IF(R1016&lt;Variables!$G$12,0,1)</f>
        <v>0</v>
      </c>
      <c r="AP1016" s="78">
        <f t="shared" si="31"/>
        <v>1</v>
      </c>
      <c r="AQ1016" s="77">
        <f>IF(V1016&lt;Variables!$G$15,1,0)</f>
        <v>1</v>
      </c>
      <c r="AR1016">
        <v>0</v>
      </c>
      <c r="AS1016">
        <v>0</v>
      </c>
      <c r="AT1016">
        <v>0</v>
      </c>
      <c r="AU1016">
        <v>0</v>
      </c>
      <c r="BA1016">
        <v>0</v>
      </c>
    </row>
    <row r="1017" spans="3:53" x14ac:dyDescent="0.25">
      <c r="C1017" t="s">
        <v>269</v>
      </c>
      <c r="D1017" t="s">
        <v>182</v>
      </c>
      <c r="E1017">
        <v>28.95</v>
      </c>
      <c r="F1017">
        <v>7.66</v>
      </c>
      <c r="G1017">
        <v>1.58</v>
      </c>
      <c r="H1017">
        <v>-99999</v>
      </c>
      <c r="I1017">
        <v>5.234</v>
      </c>
      <c r="J1017" t="s">
        <v>75</v>
      </c>
      <c r="K1017">
        <v>58.89</v>
      </c>
      <c r="L1017">
        <v>28.821400000000001</v>
      </c>
      <c r="M1017">
        <v>9.9231820799825302E-2</v>
      </c>
      <c r="N1017">
        <v>28.7606</v>
      </c>
      <c r="O1017">
        <v>0.31084191567629921</v>
      </c>
      <c r="P1017">
        <v>192583</v>
      </c>
      <c r="Q1017">
        <v>193031</v>
      </c>
      <c r="R1017">
        <v>1</v>
      </c>
      <c r="S1017">
        <v>20.178999999999998</v>
      </c>
      <c r="T1017">
        <v>7.306</v>
      </c>
      <c r="U1017">
        <v>12.811999999999999</v>
      </c>
      <c r="V1017">
        <v>2.4539726631378072</v>
      </c>
      <c r="AC1017">
        <v>28.95</v>
      </c>
      <c r="AD1017">
        <v>28.58</v>
      </c>
      <c r="AH1017" s="77">
        <f>IF(AND(M1017&lt;Variables!$G$6,M1017&gt;Variables!$G$5),0,1)</f>
        <v>1</v>
      </c>
      <c r="AI1017" s="77">
        <f t="shared" si="30"/>
        <v>0</v>
      </c>
      <c r="AJ1017" s="77">
        <f>IF(I1017&gt;Variables!$G$7,0,1)</f>
        <v>1</v>
      </c>
      <c r="AK1017" s="77">
        <f>IF(F1017&gt;Variables!$G$8,0,1)</f>
        <v>1</v>
      </c>
      <c r="AL1017" s="77">
        <f>IF(G1017&gt;Variables!$G$9,0,1)</f>
        <v>1</v>
      </c>
      <c r="AM1017" s="77">
        <f>IF(AND(K1017&gt;Variables!$G$10,K1017&lt;Variables!$G$11),0,1)</f>
        <v>1</v>
      </c>
      <c r="AN1017" s="77">
        <f>IF(H1017&lt;Variables!$G$13,1,0)</f>
        <v>1</v>
      </c>
      <c r="AO1017" s="77">
        <f>IF(R1017&lt;Variables!$G$12,0,1)</f>
        <v>0</v>
      </c>
      <c r="AP1017" s="78">
        <f t="shared" si="31"/>
        <v>1</v>
      </c>
      <c r="AQ1017" s="77">
        <f>IF(V1017&lt;Variables!$G$15,1,0)</f>
        <v>1</v>
      </c>
      <c r="AR1017">
        <v>0</v>
      </c>
      <c r="AS1017">
        <v>0</v>
      </c>
      <c r="AT1017">
        <v>0</v>
      </c>
      <c r="AU1017">
        <v>1</v>
      </c>
      <c r="BA1017">
        <v>-0.94</v>
      </c>
    </row>
    <row r="1018" spans="3:53" x14ac:dyDescent="0.25">
      <c r="C1018" t="s">
        <v>269</v>
      </c>
      <c r="D1018" t="s">
        <v>188</v>
      </c>
      <c r="E1018">
        <v>44.23</v>
      </c>
      <c r="F1018">
        <v>7.43</v>
      </c>
      <c r="G1018">
        <v>7.28</v>
      </c>
      <c r="H1018">
        <v>30630</v>
      </c>
      <c r="I1018">
        <v>0.19</v>
      </c>
      <c r="J1018" t="s">
        <v>75</v>
      </c>
      <c r="K1018">
        <v>52.4</v>
      </c>
      <c r="L1018">
        <v>44.093850000000003</v>
      </c>
      <c r="M1018">
        <v>-3.1410276036238673E-2</v>
      </c>
      <c r="N1018">
        <v>43.936152</v>
      </c>
      <c r="O1018">
        <v>0.3274023633202981</v>
      </c>
      <c r="P1018">
        <v>13524000</v>
      </c>
      <c r="Q1018">
        <v>14910000</v>
      </c>
      <c r="R1018">
        <v>0.91</v>
      </c>
      <c r="S1018">
        <v>20.178999999999998</v>
      </c>
      <c r="T1018">
        <v>7.306</v>
      </c>
      <c r="U1018">
        <v>12.811999999999999</v>
      </c>
      <c r="V1018">
        <v>2.392898378082204</v>
      </c>
      <c r="AC1018">
        <v>44.4</v>
      </c>
      <c r="AD1018">
        <v>43.77</v>
      </c>
      <c r="AH1018" s="77">
        <f>IF(AND(M1018&lt;Variables!$G$6,M1018&gt;Variables!$G$5),0,1)</f>
        <v>1</v>
      </c>
      <c r="AI1018" s="77">
        <f t="shared" si="30"/>
        <v>0</v>
      </c>
      <c r="AJ1018" s="77">
        <f>IF(I1018&gt;Variables!$G$7,0,1)</f>
        <v>1</v>
      </c>
      <c r="AK1018" s="77">
        <f>IF(F1018&gt;Variables!$G$8,0,1)</f>
        <v>1</v>
      </c>
      <c r="AL1018" s="77">
        <f>IF(G1018&gt;Variables!$G$9,0,1)</f>
        <v>1</v>
      </c>
      <c r="AM1018" s="77">
        <f>IF(AND(K1018&gt;Variables!$G$10,K1018&lt;Variables!$G$11),0,1)</f>
        <v>1</v>
      </c>
      <c r="AN1018" s="77">
        <f>IF(H1018&lt;Variables!$G$13,1,0)</f>
        <v>0</v>
      </c>
      <c r="AO1018" s="77">
        <f>IF(R1018&lt;Variables!$G$12,0,1)</f>
        <v>0</v>
      </c>
      <c r="AP1018" s="78">
        <f t="shared" si="31"/>
        <v>1</v>
      </c>
      <c r="AQ1018" s="77">
        <f>IF(V1018&lt;Variables!$G$15,1,0)</f>
        <v>1</v>
      </c>
      <c r="AR1018">
        <v>0</v>
      </c>
      <c r="AS1018">
        <v>0</v>
      </c>
      <c r="AT1018">
        <v>0</v>
      </c>
      <c r="AU1018">
        <v>1</v>
      </c>
      <c r="BA1018">
        <v>-0.86</v>
      </c>
    </row>
    <row r="1019" spans="3:53" x14ac:dyDescent="0.25">
      <c r="C1019" t="s">
        <v>269</v>
      </c>
      <c r="D1019" t="s">
        <v>240</v>
      </c>
      <c r="E1019">
        <v>32.54</v>
      </c>
      <c r="F1019">
        <v>7.43</v>
      </c>
      <c r="G1019">
        <v>8.7899999999999991</v>
      </c>
      <c r="H1019">
        <v>6330</v>
      </c>
      <c r="I1019">
        <v>-47.511000000000003</v>
      </c>
      <c r="J1019" t="s">
        <v>75</v>
      </c>
      <c r="K1019">
        <v>59.84</v>
      </c>
      <c r="L1019">
        <v>32.363115000000001</v>
      </c>
      <c r="M1019">
        <v>0.20667046419975091</v>
      </c>
      <c r="N1019">
        <v>32.291178000000002</v>
      </c>
      <c r="O1019">
        <v>0.42990689283617189</v>
      </c>
      <c r="P1019">
        <v>2539000</v>
      </c>
      <c r="Q1019">
        <v>3646000</v>
      </c>
      <c r="R1019">
        <v>0.7</v>
      </c>
      <c r="S1019">
        <v>20.178999999999998</v>
      </c>
      <c r="T1019">
        <v>7.306</v>
      </c>
      <c r="U1019">
        <v>12.811999999999999</v>
      </c>
      <c r="V1019">
        <v>2.457695823212815</v>
      </c>
      <c r="AC1019">
        <v>32.808900000000001</v>
      </c>
      <c r="AD1019">
        <v>32.29</v>
      </c>
      <c r="AH1019" s="77">
        <f>IF(AND(M1019&lt;Variables!$G$6,M1019&gt;Variables!$G$5),0,1)</f>
        <v>1</v>
      </c>
      <c r="AI1019" s="77">
        <f t="shared" si="30"/>
        <v>0</v>
      </c>
      <c r="AJ1019" s="77">
        <f>IF(I1019&gt;Variables!$G$7,0,1)</f>
        <v>1</v>
      </c>
      <c r="AK1019" s="77">
        <f>IF(F1019&gt;Variables!$G$8,0,1)</f>
        <v>1</v>
      </c>
      <c r="AL1019" s="77">
        <f>IF(G1019&gt;Variables!$G$9,0,1)</f>
        <v>1</v>
      </c>
      <c r="AM1019" s="77">
        <f>IF(AND(K1019&gt;Variables!$G$10,K1019&lt;Variables!$G$11),0,1)</f>
        <v>1</v>
      </c>
      <c r="AN1019" s="77">
        <f>IF(H1019&lt;Variables!$G$13,1,0)</f>
        <v>0</v>
      </c>
      <c r="AO1019" s="77">
        <f>IF(R1019&lt;Variables!$G$12,0,1)</f>
        <v>0</v>
      </c>
      <c r="AP1019" s="78">
        <f t="shared" si="31"/>
        <v>1</v>
      </c>
      <c r="AQ1019" s="77">
        <f>IF(V1019&lt;Variables!$G$15,1,0)</f>
        <v>1</v>
      </c>
      <c r="AR1019">
        <v>0</v>
      </c>
      <c r="AS1019">
        <v>0</v>
      </c>
      <c r="AT1019">
        <v>0</v>
      </c>
      <c r="AU1019">
        <v>1</v>
      </c>
      <c r="BA1019">
        <v>-0.14000000000000001</v>
      </c>
    </row>
    <row r="1020" spans="3:53" x14ac:dyDescent="0.25">
      <c r="C1020" t="s">
        <v>269</v>
      </c>
      <c r="D1020" t="s">
        <v>212</v>
      </c>
      <c r="E1020">
        <v>4.0199999999999996</v>
      </c>
      <c r="F1020">
        <v>24.16</v>
      </c>
      <c r="G1020">
        <v>-30.45</v>
      </c>
      <c r="H1020">
        <v>12.78</v>
      </c>
      <c r="I1020">
        <v>-1.0999999999999999E-2</v>
      </c>
      <c r="J1020" t="s">
        <v>74</v>
      </c>
      <c r="K1020">
        <v>44.71</v>
      </c>
      <c r="L1020">
        <v>4.0482349999999991</v>
      </c>
      <c r="M1020">
        <v>-0.69746445055683703</v>
      </c>
      <c r="N1020">
        <v>4.1019300000000003</v>
      </c>
      <c r="O1020">
        <v>-1.9973524657905111</v>
      </c>
      <c r="P1020">
        <v>69950000</v>
      </c>
      <c r="Q1020">
        <v>441580</v>
      </c>
      <c r="R1020">
        <v>158.41</v>
      </c>
      <c r="S1020">
        <v>20.178999999999998</v>
      </c>
      <c r="T1020">
        <v>7.306</v>
      </c>
      <c r="U1020">
        <v>12.811999999999999</v>
      </c>
      <c r="V1020">
        <v>2.319674148621806</v>
      </c>
      <c r="AC1020">
        <v>4.3600000000000003</v>
      </c>
      <c r="AD1020">
        <v>3.91</v>
      </c>
      <c r="AH1020" s="77">
        <f>IF(AND(M1020&lt;Variables!$G$6,M1020&gt;Variables!$G$5),0,1)</f>
        <v>1</v>
      </c>
      <c r="AI1020" s="77">
        <f t="shared" si="30"/>
        <v>1</v>
      </c>
      <c r="AJ1020" s="77">
        <f>IF(I1020&gt;Variables!$G$7,0,1)</f>
        <v>1</v>
      </c>
      <c r="AK1020" s="77">
        <f>IF(F1020&gt;Variables!$G$8,0,1)</f>
        <v>0</v>
      </c>
      <c r="AL1020" s="77">
        <f>IF(G1020&gt;Variables!$G$9,0,1)</f>
        <v>1</v>
      </c>
      <c r="AM1020" s="77">
        <f>IF(AND(K1020&gt;Variables!$G$10,K1020&lt;Variables!$G$11),0,1)</f>
        <v>1</v>
      </c>
      <c r="AN1020" s="77">
        <f>IF(H1020&lt;Variables!$G$13,1,0)</f>
        <v>1</v>
      </c>
      <c r="AO1020" s="77">
        <f>IF(R1020&lt;Variables!$G$12,0,1)</f>
        <v>1</v>
      </c>
      <c r="AP1020" s="78">
        <f t="shared" si="31"/>
        <v>0</v>
      </c>
      <c r="AQ1020" s="77">
        <f>IF(V1020&lt;Variables!$G$15,1,0)</f>
        <v>1</v>
      </c>
      <c r="AR1020">
        <v>1</v>
      </c>
      <c r="AS1020">
        <v>0</v>
      </c>
      <c r="AT1020">
        <v>0</v>
      </c>
      <c r="AU1020">
        <v>0</v>
      </c>
      <c r="BA1020">
        <v>2</v>
      </c>
    </row>
    <row r="1021" spans="3:53" x14ac:dyDescent="0.25">
      <c r="C1021" t="s">
        <v>269</v>
      </c>
      <c r="D1021" t="s">
        <v>125</v>
      </c>
      <c r="E1021">
        <v>179.53</v>
      </c>
      <c r="F1021">
        <v>7.26</v>
      </c>
      <c r="G1021">
        <v>7.79</v>
      </c>
      <c r="H1021">
        <v>11140</v>
      </c>
      <c r="I1021">
        <v>6.7000000000000004E-2</v>
      </c>
      <c r="J1021" t="s">
        <v>75</v>
      </c>
      <c r="K1021">
        <v>51.44</v>
      </c>
      <c r="L1021">
        <v>178.93899999999999</v>
      </c>
      <c r="M1021">
        <v>-7.7680103275423462E-2</v>
      </c>
      <c r="N1021">
        <v>178.103802</v>
      </c>
      <c r="O1021">
        <v>0.39089451891658</v>
      </c>
      <c r="P1021">
        <v>637428</v>
      </c>
      <c r="Q1021">
        <v>663253</v>
      </c>
      <c r="R1021">
        <v>0.96</v>
      </c>
      <c r="S1021">
        <v>20.178999999999998</v>
      </c>
      <c r="T1021">
        <v>7.306</v>
      </c>
      <c r="U1021">
        <v>12.811999999999999</v>
      </c>
      <c r="V1021">
        <v>2.3842611324842551</v>
      </c>
      <c r="AC1021">
        <v>180.74</v>
      </c>
      <c r="AD1021">
        <v>178.14</v>
      </c>
      <c r="AH1021" s="77">
        <f>IF(AND(M1021&lt;Variables!$G$6,M1021&gt;Variables!$G$5),0,1)</f>
        <v>1</v>
      </c>
      <c r="AI1021" s="77">
        <f t="shared" si="30"/>
        <v>0</v>
      </c>
      <c r="AJ1021" s="77">
        <f>IF(I1021&gt;Variables!$G$7,0,1)</f>
        <v>1</v>
      </c>
      <c r="AK1021" s="77">
        <f>IF(F1021&gt;Variables!$G$8,0,1)</f>
        <v>1</v>
      </c>
      <c r="AL1021" s="77">
        <f>IF(G1021&gt;Variables!$G$9,0,1)</f>
        <v>1</v>
      </c>
      <c r="AM1021" s="77">
        <f>IF(AND(K1021&gt;Variables!$G$10,K1021&lt;Variables!$G$11),0,1)</f>
        <v>1</v>
      </c>
      <c r="AN1021" s="77">
        <f>IF(H1021&lt;Variables!$G$13,1,0)</f>
        <v>0</v>
      </c>
      <c r="AO1021" s="77">
        <f>IF(R1021&lt;Variables!$G$12,0,1)</f>
        <v>0</v>
      </c>
      <c r="AP1021" s="78">
        <f t="shared" si="31"/>
        <v>1</v>
      </c>
      <c r="AQ1021" s="77">
        <f>IF(V1021&lt;Variables!$G$15,1,0)</f>
        <v>1</v>
      </c>
      <c r="AR1021">
        <v>0</v>
      </c>
      <c r="AS1021">
        <v>0</v>
      </c>
      <c r="AT1021">
        <v>0</v>
      </c>
      <c r="AU1021">
        <v>1</v>
      </c>
      <c r="BA1021">
        <v>-0.12</v>
      </c>
    </row>
    <row r="1022" spans="3:53" x14ac:dyDescent="0.25">
      <c r="C1022" t="s">
        <v>269</v>
      </c>
      <c r="D1022" t="s">
        <v>138</v>
      </c>
      <c r="E1022">
        <v>16.89</v>
      </c>
      <c r="F1022">
        <v>6.73</v>
      </c>
      <c r="G1022">
        <v>4.8499999999999996</v>
      </c>
      <c r="H1022">
        <v>5940</v>
      </c>
      <c r="I1022">
        <v>27.667000000000002</v>
      </c>
      <c r="J1022" t="s">
        <v>75</v>
      </c>
      <c r="K1022">
        <v>63.36</v>
      </c>
      <c r="L1022">
        <v>16.818284999999999</v>
      </c>
      <c r="M1022">
        <v>0.24743902246870109</v>
      </c>
      <c r="N1022">
        <v>16.742861999999999</v>
      </c>
      <c r="O1022">
        <v>0.69903222041727919</v>
      </c>
      <c r="P1022">
        <v>8629000</v>
      </c>
      <c r="Q1022">
        <v>14396000</v>
      </c>
      <c r="R1022">
        <v>0.6</v>
      </c>
      <c r="S1022">
        <v>20.178999999999998</v>
      </c>
      <c r="T1022">
        <v>7.306</v>
      </c>
      <c r="U1022">
        <v>12.811999999999999</v>
      </c>
      <c r="V1022">
        <v>2.489429077353368</v>
      </c>
      <c r="AC1022">
        <v>17.05</v>
      </c>
      <c r="AD1022">
        <v>16.7</v>
      </c>
      <c r="AH1022" s="77">
        <f>IF(AND(M1022&lt;Variables!$G$6,M1022&gt;Variables!$G$5),0,1)</f>
        <v>1</v>
      </c>
      <c r="AI1022" s="77">
        <f t="shared" si="30"/>
        <v>0</v>
      </c>
      <c r="AJ1022" s="77">
        <f>IF(I1022&gt;Variables!$G$7,0,1)</f>
        <v>1</v>
      </c>
      <c r="AK1022" s="77">
        <f>IF(F1022&gt;Variables!$G$8,0,1)</f>
        <v>1</v>
      </c>
      <c r="AL1022" s="77">
        <f>IF(G1022&gt;Variables!$G$9,0,1)</f>
        <v>1</v>
      </c>
      <c r="AM1022" s="77">
        <f>IF(AND(K1022&gt;Variables!$G$10,K1022&lt;Variables!$G$11),0,1)</f>
        <v>0</v>
      </c>
      <c r="AN1022" s="77">
        <f>IF(H1022&lt;Variables!$G$13,1,0)</f>
        <v>0</v>
      </c>
      <c r="AO1022" s="77">
        <f>IF(R1022&lt;Variables!$G$12,0,1)</f>
        <v>0</v>
      </c>
      <c r="AP1022" s="78">
        <f t="shared" si="31"/>
        <v>1</v>
      </c>
      <c r="AQ1022" s="77">
        <f>IF(V1022&lt;Variables!$G$15,1,0)</f>
        <v>1</v>
      </c>
      <c r="AR1022">
        <v>0</v>
      </c>
      <c r="AS1022">
        <v>0</v>
      </c>
      <c r="AT1022">
        <v>0</v>
      </c>
      <c r="AU1022">
        <v>1</v>
      </c>
      <c r="BA1022">
        <v>-0.76</v>
      </c>
    </row>
    <row r="1023" spans="3:53" x14ac:dyDescent="0.25">
      <c r="C1023" t="s">
        <v>269</v>
      </c>
      <c r="D1023" t="s">
        <v>257</v>
      </c>
      <c r="E1023">
        <v>125.32</v>
      </c>
      <c r="F1023">
        <v>6.72</v>
      </c>
      <c r="G1023">
        <v>7.61</v>
      </c>
      <c r="H1023">
        <v>11810</v>
      </c>
      <c r="I1023">
        <v>-40.707000000000001</v>
      </c>
      <c r="J1023" t="s">
        <v>75</v>
      </c>
      <c r="K1023">
        <v>54.61</v>
      </c>
      <c r="L1023">
        <v>124.8822222222222</v>
      </c>
      <c r="M1023">
        <v>5.427335978791175E-2</v>
      </c>
      <c r="N1023">
        <v>124.7142354166667</v>
      </c>
      <c r="O1023">
        <v>0.1890438429467593</v>
      </c>
      <c r="P1023">
        <v>670099</v>
      </c>
      <c r="Q1023">
        <v>929892</v>
      </c>
      <c r="R1023">
        <v>0.72</v>
      </c>
      <c r="S1023">
        <v>20.178999999999998</v>
      </c>
      <c r="T1023">
        <v>7.306</v>
      </c>
      <c r="U1023">
        <v>12.811999999999999</v>
      </c>
      <c r="V1023">
        <v>2.4126259145007731</v>
      </c>
      <c r="AC1023">
        <v>125.88</v>
      </c>
      <c r="AD1023">
        <v>123.3</v>
      </c>
      <c r="AH1023" s="77">
        <f>IF(AND(M1023&lt;Variables!$G$6,M1023&gt;Variables!$G$5),0,1)</f>
        <v>1</v>
      </c>
      <c r="AI1023" s="77">
        <f t="shared" si="30"/>
        <v>0</v>
      </c>
      <c r="AJ1023" s="77">
        <f>IF(I1023&gt;Variables!$G$7,0,1)</f>
        <v>1</v>
      </c>
      <c r="AK1023" s="77">
        <f>IF(F1023&gt;Variables!$G$8,0,1)</f>
        <v>1</v>
      </c>
      <c r="AL1023" s="77">
        <f>IF(G1023&gt;Variables!$G$9,0,1)</f>
        <v>1</v>
      </c>
      <c r="AM1023" s="77">
        <f>IF(AND(K1023&gt;Variables!$G$10,K1023&lt;Variables!$G$11),0,1)</f>
        <v>1</v>
      </c>
      <c r="AN1023" s="77">
        <f>IF(H1023&lt;Variables!$G$13,1,0)</f>
        <v>0</v>
      </c>
      <c r="AO1023" s="77">
        <f>IF(R1023&lt;Variables!$G$12,0,1)</f>
        <v>0</v>
      </c>
      <c r="AP1023" s="78">
        <f t="shared" si="31"/>
        <v>1</v>
      </c>
      <c r="AQ1023" s="77">
        <f>IF(V1023&lt;Variables!$G$15,1,0)</f>
        <v>1</v>
      </c>
      <c r="AR1023">
        <v>0</v>
      </c>
      <c r="AS1023">
        <v>0</v>
      </c>
      <c r="AT1023">
        <v>0</v>
      </c>
      <c r="AU1023">
        <v>1</v>
      </c>
      <c r="BA1023">
        <v>-0.62</v>
      </c>
    </row>
    <row r="1024" spans="3:53" x14ac:dyDescent="0.25">
      <c r="C1024" t="s">
        <v>269</v>
      </c>
      <c r="D1024" t="s">
        <v>133</v>
      </c>
      <c r="E1024">
        <v>1.1299999999999999</v>
      </c>
      <c r="F1024">
        <v>15.15</v>
      </c>
      <c r="G1024">
        <v>14.81</v>
      </c>
      <c r="H1024">
        <v>150.38</v>
      </c>
      <c r="I1024">
        <v>-1E-3</v>
      </c>
      <c r="J1024" t="s">
        <v>74</v>
      </c>
      <c r="K1024">
        <v>60.07</v>
      </c>
      <c r="L1024">
        <v>1.138935</v>
      </c>
      <c r="M1024">
        <v>0.8046991268158098</v>
      </c>
      <c r="N1024">
        <v>1.1097140000000001</v>
      </c>
      <c r="O1024">
        <v>3.459089459085857</v>
      </c>
      <c r="P1024">
        <v>17970000</v>
      </c>
      <c r="Q1024">
        <v>11900000</v>
      </c>
      <c r="R1024">
        <v>1.51</v>
      </c>
      <c r="S1024">
        <v>20.178999999999998</v>
      </c>
      <c r="T1024">
        <v>7.306</v>
      </c>
      <c r="U1024">
        <v>12.811999999999999</v>
      </c>
      <c r="V1024">
        <v>2.4270006339448709</v>
      </c>
      <c r="AC1024">
        <v>1.17</v>
      </c>
      <c r="AD1024">
        <v>1.07</v>
      </c>
      <c r="AH1024" s="77">
        <f>IF(AND(M1024&lt;Variables!$G$6,M1024&gt;Variables!$G$5),0,1)</f>
        <v>1</v>
      </c>
      <c r="AI1024" s="77">
        <f t="shared" si="30"/>
        <v>0</v>
      </c>
      <c r="AJ1024" s="77">
        <f>IF(I1024&gt;Variables!$G$7,0,1)</f>
        <v>1</v>
      </c>
      <c r="AK1024" s="77">
        <f>IF(F1024&gt;Variables!$G$8,0,1)</f>
        <v>0</v>
      </c>
      <c r="AL1024" s="77">
        <f>IF(G1024&gt;Variables!$G$9,0,1)</f>
        <v>0</v>
      </c>
      <c r="AM1024" s="77">
        <f>IF(AND(K1024&gt;Variables!$G$10,K1024&lt;Variables!$G$11),0,1)</f>
        <v>1</v>
      </c>
      <c r="AN1024" s="77">
        <f>IF(H1024&lt;Variables!$G$13,1,0)</f>
        <v>1</v>
      </c>
      <c r="AO1024" s="77">
        <f>IF(R1024&lt;Variables!$G$12,0,1)</f>
        <v>0</v>
      </c>
      <c r="AP1024" s="78">
        <f t="shared" si="31"/>
        <v>0</v>
      </c>
      <c r="AQ1024" s="77">
        <f>IF(V1024&lt;Variables!$G$15,1,0)</f>
        <v>1</v>
      </c>
      <c r="AR1024">
        <v>1</v>
      </c>
      <c r="AS1024">
        <v>0</v>
      </c>
      <c r="AT1024">
        <v>0</v>
      </c>
      <c r="AU1024">
        <v>0</v>
      </c>
      <c r="BA1024">
        <v>2</v>
      </c>
    </row>
    <row r="1025" spans="3:53" x14ac:dyDescent="0.25">
      <c r="C1025" t="s">
        <v>269</v>
      </c>
      <c r="D1025" t="s">
        <v>136</v>
      </c>
      <c r="E1025">
        <v>61.54</v>
      </c>
      <c r="F1025">
        <v>7.41</v>
      </c>
      <c r="G1025">
        <v>7.46</v>
      </c>
      <c r="H1025">
        <v>3960</v>
      </c>
      <c r="I1025">
        <v>48.32</v>
      </c>
      <c r="J1025" t="s">
        <v>74</v>
      </c>
      <c r="K1025">
        <v>46.99</v>
      </c>
      <c r="L1025">
        <v>61.454631578947378</v>
      </c>
      <c r="M1025">
        <v>-0.41434074601889692</v>
      </c>
      <c r="N1025">
        <v>61.021983333333331</v>
      </c>
      <c r="O1025">
        <v>0.29172546833532659</v>
      </c>
      <c r="P1025">
        <v>1283000</v>
      </c>
      <c r="Q1025">
        <v>1136000</v>
      </c>
      <c r="R1025">
        <v>1.1299999999999999</v>
      </c>
      <c r="S1025">
        <v>20.178999999999998</v>
      </c>
      <c r="T1025">
        <v>7.306</v>
      </c>
      <c r="U1025">
        <v>12.811999999999999</v>
      </c>
      <c r="V1025">
        <v>2.342987445012239</v>
      </c>
      <c r="AC1025">
        <v>62.16</v>
      </c>
      <c r="AD1025">
        <v>61.15</v>
      </c>
      <c r="AH1025" s="77">
        <f>IF(AND(M1025&lt;Variables!$G$6,M1025&gt;Variables!$G$5),0,1)</f>
        <v>1</v>
      </c>
      <c r="AI1025" s="77">
        <f t="shared" si="30"/>
        <v>0</v>
      </c>
      <c r="AJ1025" s="77">
        <f>IF(I1025&gt;Variables!$G$7,0,1)</f>
        <v>1</v>
      </c>
      <c r="AK1025" s="77">
        <f>IF(F1025&gt;Variables!$G$8,0,1)</f>
        <v>1</v>
      </c>
      <c r="AL1025" s="77">
        <f>IF(G1025&gt;Variables!$G$9,0,1)</f>
        <v>1</v>
      </c>
      <c r="AM1025" s="77">
        <f>IF(AND(K1025&gt;Variables!$G$10,K1025&lt;Variables!$G$11),0,1)</f>
        <v>1</v>
      </c>
      <c r="AN1025" s="77">
        <f>IF(H1025&lt;Variables!$G$13,1,0)</f>
        <v>0</v>
      </c>
      <c r="AO1025" s="77">
        <f>IF(R1025&lt;Variables!$G$12,0,1)</f>
        <v>0</v>
      </c>
      <c r="AP1025" s="78">
        <f t="shared" si="31"/>
        <v>0</v>
      </c>
      <c r="AQ1025" s="77">
        <f>IF(V1025&lt;Variables!$G$15,1,0)</f>
        <v>1</v>
      </c>
      <c r="AR1025">
        <v>0</v>
      </c>
      <c r="AS1025">
        <v>0</v>
      </c>
      <c r="AT1025">
        <v>0</v>
      </c>
      <c r="AU1025">
        <v>1</v>
      </c>
      <c r="BA1025">
        <v>-0.45</v>
      </c>
    </row>
    <row r="1026" spans="3:53" x14ac:dyDescent="0.25">
      <c r="C1026" t="s">
        <v>269</v>
      </c>
      <c r="D1026" t="s">
        <v>160</v>
      </c>
      <c r="E1026">
        <v>22.12</v>
      </c>
      <c r="F1026">
        <v>7.06</v>
      </c>
      <c r="G1026">
        <v>9.11</v>
      </c>
      <c r="H1026">
        <v>2340</v>
      </c>
      <c r="I1026">
        <v>-38.746000000000002</v>
      </c>
      <c r="J1026" t="s">
        <v>74</v>
      </c>
      <c r="K1026">
        <v>62.42</v>
      </c>
      <c r="L1026">
        <v>21.948495000000001</v>
      </c>
      <c r="M1026">
        <v>0.41690785632453592</v>
      </c>
      <c r="N1026">
        <v>21.729589795918368</v>
      </c>
      <c r="O1026">
        <v>1.4285138697829329</v>
      </c>
      <c r="P1026">
        <v>1045000</v>
      </c>
      <c r="Q1026">
        <v>1490000</v>
      </c>
      <c r="R1026">
        <v>0.7</v>
      </c>
      <c r="S1026">
        <v>20.178999999999998</v>
      </c>
      <c r="T1026">
        <v>7.306</v>
      </c>
      <c r="U1026">
        <v>12.811999999999999</v>
      </c>
      <c r="V1026">
        <v>2.469877544513372</v>
      </c>
      <c r="AC1026">
        <v>22.59</v>
      </c>
      <c r="AD1026">
        <v>21.88</v>
      </c>
      <c r="AH1026" s="77">
        <f>IF(AND(M1026&lt;Variables!$G$6,M1026&gt;Variables!$G$5),0,1)</f>
        <v>1</v>
      </c>
      <c r="AI1026" s="77">
        <f t="shared" si="30"/>
        <v>0</v>
      </c>
      <c r="AJ1026" s="77">
        <f>IF(I1026&gt;Variables!$G$7,0,1)</f>
        <v>1</v>
      </c>
      <c r="AK1026" s="77">
        <f>IF(F1026&gt;Variables!$G$8,0,1)</f>
        <v>1</v>
      </c>
      <c r="AL1026" s="77">
        <f>IF(G1026&gt;Variables!$G$9,0,1)</f>
        <v>1</v>
      </c>
      <c r="AM1026" s="77">
        <f>IF(AND(K1026&gt;Variables!$G$10,K1026&lt;Variables!$G$11),0,1)</f>
        <v>0</v>
      </c>
      <c r="AN1026" s="77">
        <f>IF(H1026&lt;Variables!$G$13,1,0)</f>
        <v>0</v>
      </c>
      <c r="AO1026" s="77">
        <f>IF(R1026&lt;Variables!$G$12,0,1)</f>
        <v>0</v>
      </c>
      <c r="AP1026" s="78">
        <f t="shared" si="31"/>
        <v>0</v>
      </c>
      <c r="AQ1026" s="77">
        <f>IF(V1026&lt;Variables!$G$15,1,0)</f>
        <v>1</v>
      </c>
      <c r="AR1026">
        <v>1</v>
      </c>
      <c r="AS1026">
        <v>0</v>
      </c>
      <c r="AT1026">
        <v>0</v>
      </c>
      <c r="AU1026">
        <v>0</v>
      </c>
      <c r="BA1026">
        <v>0.99</v>
      </c>
    </row>
    <row r="1027" spans="3:53" x14ac:dyDescent="0.25">
      <c r="C1027" t="s">
        <v>269</v>
      </c>
      <c r="D1027" t="s">
        <v>83</v>
      </c>
      <c r="E1027">
        <v>31.04</v>
      </c>
      <c r="F1027">
        <v>8.8800000000000008</v>
      </c>
      <c r="G1027">
        <v>7.92</v>
      </c>
      <c r="H1027">
        <v>24680</v>
      </c>
      <c r="I1027">
        <v>1.45</v>
      </c>
      <c r="J1027" t="s">
        <v>75</v>
      </c>
      <c r="K1027">
        <v>61.22</v>
      </c>
      <c r="L1027">
        <v>30.862549999999999</v>
      </c>
      <c r="M1027">
        <v>0.25095139578551501</v>
      </c>
      <c r="N1027">
        <v>30.760698000000001</v>
      </c>
      <c r="O1027">
        <v>0.58289314501250866</v>
      </c>
      <c r="P1027">
        <v>18471000</v>
      </c>
      <c r="Q1027">
        <v>13870000</v>
      </c>
      <c r="R1027">
        <v>1.33</v>
      </c>
      <c r="S1027">
        <v>20.178999999999998</v>
      </c>
      <c r="T1027">
        <v>7.306</v>
      </c>
      <c r="U1027">
        <v>12.811999999999999</v>
      </c>
      <c r="V1027">
        <v>2.4685827952894361</v>
      </c>
      <c r="AC1027">
        <v>31</v>
      </c>
      <c r="AD1027">
        <v>30.58</v>
      </c>
      <c r="AH1027" s="77">
        <f>IF(AND(M1027&lt;Variables!$G$6,M1027&gt;Variables!$G$5),0,1)</f>
        <v>1</v>
      </c>
      <c r="AI1027" s="77">
        <f t="shared" ref="AI1027:AI1090" si="32">IF(L1027&gt;N1027,0,1)</f>
        <v>0</v>
      </c>
      <c r="AJ1027" s="77">
        <f>IF(I1027&gt;Variables!$G$7,0,1)</f>
        <v>1</v>
      </c>
      <c r="AK1027" s="77">
        <f>IF(F1027&gt;Variables!$G$8,0,1)</f>
        <v>1</v>
      </c>
      <c r="AL1027" s="77">
        <f>IF(G1027&gt;Variables!$G$9,0,1)</f>
        <v>1</v>
      </c>
      <c r="AM1027" s="77">
        <f>IF(AND(K1027&gt;Variables!$G$10,K1027&lt;Variables!$G$11),0,1)</f>
        <v>1</v>
      </c>
      <c r="AN1027" s="77">
        <f>IF(H1027&lt;Variables!$G$13,1,0)</f>
        <v>0</v>
      </c>
      <c r="AO1027" s="77">
        <f>IF(R1027&lt;Variables!$G$12,0,1)</f>
        <v>0</v>
      </c>
      <c r="AP1027" s="78">
        <f t="shared" ref="AP1027:AP1090" si="33">IF(J1027="Pass", 0,1)</f>
        <v>1</v>
      </c>
      <c r="AQ1027" s="77">
        <f>IF(V1027&lt;Variables!$G$15,1,0)</f>
        <v>1</v>
      </c>
      <c r="AR1027">
        <v>0</v>
      </c>
      <c r="AS1027">
        <v>0</v>
      </c>
      <c r="AT1027">
        <v>0</v>
      </c>
      <c r="AU1027">
        <v>1</v>
      </c>
      <c r="BA1027">
        <v>-1.31</v>
      </c>
    </row>
    <row r="1028" spans="3:53" x14ac:dyDescent="0.25">
      <c r="C1028" t="s">
        <v>270</v>
      </c>
      <c r="D1028" t="s">
        <v>200</v>
      </c>
      <c r="E1028">
        <v>16.05</v>
      </c>
      <c r="F1028">
        <v>11.58</v>
      </c>
      <c r="G1028">
        <v>5.87</v>
      </c>
      <c r="H1028">
        <v>306.89</v>
      </c>
      <c r="I1028">
        <v>-1.0999999999999999E-2</v>
      </c>
      <c r="J1028" t="s">
        <v>75</v>
      </c>
      <c r="K1028">
        <v>-99999</v>
      </c>
      <c r="L1028">
        <v>16.80697</v>
      </c>
      <c r="M1028">
        <v>-5.515985332275859</v>
      </c>
      <c r="N1028">
        <v>17.413584</v>
      </c>
      <c r="O1028">
        <v>-8.8074000159875432</v>
      </c>
      <c r="P1028">
        <v>1930000</v>
      </c>
      <c r="Q1028">
        <v>6440</v>
      </c>
      <c r="R1028">
        <v>299.69</v>
      </c>
      <c r="S1028">
        <v>19.029</v>
      </c>
      <c r="T1028">
        <v>7.5470000000000006</v>
      </c>
      <c r="U1028">
        <v>12.4148</v>
      </c>
      <c r="V1028">
        <v>-99999</v>
      </c>
      <c r="AC1028">
        <v>17.274799999999999</v>
      </c>
      <c r="AD1028">
        <v>11.77</v>
      </c>
      <c r="AH1028" s="77">
        <f>IF(AND(M1028&lt;Variables!$G$6,M1028&gt;Variables!$G$5),0,1)</f>
        <v>0</v>
      </c>
      <c r="AI1028" s="77">
        <f t="shared" si="32"/>
        <v>1</v>
      </c>
      <c r="AJ1028" s="77">
        <f>IF(I1028&gt;Variables!$G$7,0,1)</f>
        <v>1</v>
      </c>
      <c r="AK1028" s="77">
        <f>IF(F1028&gt;Variables!$G$8,0,1)</f>
        <v>0</v>
      </c>
      <c r="AL1028" s="77">
        <f>IF(G1028&gt;Variables!$G$9,0,1)</f>
        <v>1</v>
      </c>
      <c r="AM1028" s="77">
        <f>IF(AND(K1028&gt;Variables!$G$10,K1028&lt;Variables!$G$11),0,1)</f>
        <v>1</v>
      </c>
      <c r="AN1028" s="77">
        <f>IF(H1028&lt;Variables!$G$13,1,0)</f>
        <v>1</v>
      </c>
      <c r="AO1028" s="77">
        <f>IF(R1028&lt;Variables!$G$12,0,1)</f>
        <v>1</v>
      </c>
      <c r="AP1028" s="78">
        <f t="shared" si="33"/>
        <v>1</v>
      </c>
      <c r="AQ1028" s="77">
        <f>IF(V1028&lt;Variables!$G$15,1,0)</f>
        <v>1</v>
      </c>
      <c r="AR1028">
        <v>0</v>
      </c>
      <c r="AS1028">
        <v>0</v>
      </c>
      <c r="AT1028">
        <v>1</v>
      </c>
      <c r="AU1028">
        <v>0</v>
      </c>
      <c r="BA1028">
        <v>-2.25</v>
      </c>
    </row>
    <row r="1029" spans="3:53" x14ac:dyDescent="0.25">
      <c r="C1029" t="s">
        <v>270</v>
      </c>
      <c r="D1029" t="s">
        <v>215</v>
      </c>
      <c r="E1029">
        <v>0.71</v>
      </c>
      <c r="F1029">
        <v>13.2</v>
      </c>
      <c r="G1029">
        <v>-1.73</v>
      </c>
      <c r="H1029">
        <v>-99999</v>
      </c>
      <c r="I1029">
        <v>1064394.6599999999</v>
      </c>
      <c r="J1029" t="s">
        <v>75</v>
      </c>
      <c r="K1029">
        <v>-99999</v>
      </c>
      <c r="L1029">
        <v>0.68789999999999996</v>
      </c>
      <c r="M1029">
        <v>0</v>
      </c>
      <c r="N1029">
        <v>0.68789999999999996</v>
      </c>
      <c r="O1029">
        <v>0</v>
      </c>
      <c r="P1029">
        <v>52700</v>
      </c>
      <c r="Q1029">
        <v>534</v>
      </c>
      <c r="R1029">
        <v>98.69</v>
      </c>
      <c r="S1029">
        <v>19.029</v>
      </c>
      <c r="T1029">
        <v>7.5470000000000006</v>
      </c>
      <c r="U1029">
        <v>12.4148</v>
      </c>
      <c r="V1029">
        <v>-99999</v>
      </c>
      <c r="AC1029">
        <v>0.73</v>
      </c>
      <c r="AD1029">
        <v>0.70889999999999997</v>
      </c>
      <c r="AH1029" s="77">
        <f>IF(AND(M1029&lt;Variables!$G$6,M1029&gt;Variables!$G$5),0,1)</f>
        <v>1</v>
      </c>
      <c r="AI1029" s="77">
        <f t="shared" si="32"/>
        <v>1</v>
      </c>
      <c r="AJ1029" s="77">
        <f>IF(I1029&gt;Variables!$G$7,0,1)</f>
        <v>0</v>
      </c>
      <c r="AK1029" s="77">
        <f>IF(F1029&gt;Variables!$G$8,0,1)</f>
        <v>0</v>
      </c>
      <c r="AL1029" s="77">
        <f>IF(G1029&gt;Variables!$G$9,0,1)</f>
        <v>1</v>
      </c>
      <c r="AM1029" s="77">
        <f>IF(AND(K1029&gt;Variables!$G$10,K1029&lt;Variables!$G$11),0,1)</f>
        <v>1</v>
      </c>
      <c r="AN1029" s="77">
        <f>IF(H1029&lt;Variables!$G$13,1,0)</f>
        <v>1</v>
      </c>
      <c r="AO1029" s="77">
        <f>IF(R1029&lt;Variables!$G$12,0,1)</f>
        <v>1</v>
      </c>
      <c r="AP1029" s="78">
        <f t="shared" si="33"/>
        <v>1</v>
      </c>
      <c r="AQ1029" s="77">
        <f>IF(V1029&lt;Variables!$G$15,1,0)</f>
        <v>1</v>
      </c>
      <c r="AR1029">
        <v>1</v>
      </c>
      <c r="AS1029">
        <v>0</v>
      </c>
      <c r="AT1029">
        <v>0</v>
      </c>
      <c r="AU1029">
        <v>0</v>
      </c>
      <c r="BA1029">
        <v>2</v>
      </c>
    </row>
    <row r="1030" spans="3:53" x14ac:dyDescent="0.25">
      <c r="C1030" t="s">
        <v>270</v>
      </c>
      <c r="D1030" t="s">
        <v>182</v>
      </c>
      <c r="E1030">
        <v>28.95</v>
      </c>
      <c r="F1030">
        <v>7.78</v>
      </c>
      <c r="G1030">
        <v>1.62</v>
      </c>
      <c r="H1030">
        <v>-99999</v>
      </c>
      <c r="I1030">
        <v>5.2380000000000004</v>
      </c>
      <c r="J1030" t="s">
        <v>75</v>
      </c>
      <c r="K1030">
        <v>60.06</v>
      </c>
      <c r="L1030">
        <v>28.833400000000001</v>
      </c>
      <c r="M1030">
        <v>9.2254121955781851E-2</v>
      </c>
      <c r="N1030">
        <v>28.785296296296298</v>
      </c>
      <c r="O1030">
        <v>0.25952035697236481</v>
      </c>
      <c r="P1030">
        <v>197707</v>
      </c>
      <c r="Q1030">
        <v>193031</v>
      </c>
      <c r="R1030">
        <v>1.02</v>
      </c>
      <c r="S1030">
        <v>19.029</v>
      </c>
      <c r="T1030">
        <v>7.5470000000000006</v>
      </c>
      <c r="U1030">
        <v>12.4148</v>
      </c>
      <c r="V1030">
        <v>2.4661427079928142</v>
      </c>
      <c r="AC1030">
        <v>28.95</v>
      </c>
      <c r="AD1030">
        <v>28.58</v>
      </c>
      <c r="AH1030" s="77">
        <f>IF(AND(M1030&lt;Variables!$G$6,M1030&gt;Variables!$G$5),0,1)</f>
        <v>1</v>
      </c>
      <c r="AI1030" s="77">
        <f t="shared" si="32"/>
        <v>0</v>
      </c>
      <c r="AJ1030" s="77">
        <f>IF(I1030&gt;Variables!$G$7,0,1)</f>
        <v>1</v>
      </c>
      <c r="AK1030" s="77">
        <f>IF(F1030&gt;Variables!$G$8,0,1)</f>
        <v>1</v>
      </c>
      <c r="AL1030" s="77">
        <f>IF(G1030&gt;Variables!$G$9,0,1)</f>
        <v>1</v>
      </c>
      <c r="AM1030" s="77">
        <f>IF(AND(K1030&gt;Variables!$G$10,K1030&lt;Variables!$G$11),0,1)</f>
        <v>1</v>
      </c>
      <c r="AN1030" s="77">
        <f>IF(H1030&lt;Variables!$G$13,1,0)</f>
        <v>1</v>
      </c>
      <c r="AO1030" s="77">
        <f>IF(R1030&lt;Variables!$G$12,0,1)</f>
        <v>0</v>
      </c>
      <c r="AP1030" s="78">
        <f t="shared" si="33"/>
        <v>1</v>
      </c>
      <c r="AQ1030" s="77">
        <f>IF(V1030&lt;Variables!$G$15,1,0)</f>
        <v>1</v>
      </c>
      <c r="AR1030">
        <v>0</v>
      </c>
      <c r="AS1030">
        <v>0</v>
      </c>
      <c r="AT1030">
        <v>0</v>
      </c>
      <c r="AU1030">
        <v>1</v>
      </c>
      <c r="BA1030">
        <v>-0.7</v>
      </c>
    </row>
    <row r="1031" spans="3:53" x14ac:dyDescent="0.25">
      <c r="C1031" t="s">
        <v>270</v>
      </c>
      <c r="D1031" t="s">
        <v>175</v>
      </c>
      <c r="E1031">
        <v>57.9</v>
      </c>
      <c r="F1031">
        <v>8.07</v>
      </c>
      <c r="G1031">
        <v>0.97</v>
      </c>
      <c r="H1031">
        <v>-99999</v>
      </c>
      <c r="I1031">
        <v>5.6909999999999998</v>
      </c>
      <c r="J1031" t="s">
        <v>75</v>
      </c>
      <c r="K1031">
        <v>61.09</v>
      </c>
      <c r="L1031">
        <v>57.695700000000002</v>
      </c>
      <c r="M1031">
        <v>5.0783680586246827E-2</v>
      </c>
      <c r="N1031">
        <v>57.611266666666673</v>
      </c>
      <c r="O1031">
        <v>0.19741508894671431</v>
      </c>
      <c r="P1031">
        <v>220804</v>
      </c>
      <c r="Q1031">
        <v>208562</v>
      </c>
      <c r="R1031">
        <v>1.06</v>
      </c>
      <c r="S1031">
        <v>19.029</v>
      </c>
      <c r="T1031">
        <v>7.5470000000000006</v>
      </c>
      <c r="U1031">
        <v>12.4148</v>
      </c>
      <c r="V1031">
        <v>2.4789455286456361</v>
      </c>
      <c r="AC1031">
        <v>57.92</v>
      </c>
      <c r="AD1031">
        <v>57.63</v>
      </c>
      <c r="AH1031" s="77">
        <f>IF(AND(M1031&lt;Variables!$G$6,M1031&gt;Variables!$G$5),0,1)</f>
        <v>1</v>
      </c>
      <c r="AI1031" s="77">
        <f t="shared" si="32"/>
        <v>0</v>
      </c>
      <c r="AJ1031" s="77">
        <f>IF(I1031&gt;Variables!$G$7,0,1)</f>
        <v>1</v>
      </c>
      <c r="AK1031" s="77">
        <f>IF(F1031&gt;Variables!$G$8,0,1)</f>
        <v>1</v>
      </c>
      <c r="AL1031" s="77">
        <f>IF(G1031&gt;Variables!$G$9,0,1)</f>
        <v>1</v>
      </c>
      <c r="AM1031" s="77">
        <f>IF(AND(K1031&gt;Variables!$G$10,K1031&lt;Variables!$G$11),0,1)</f>
        <v>1</v>
      </c>
      <c r="AN1031" s="77">
        <f>IF(H1031&lt;Variables!$G$13,1,0)</f>
        <v>1</v>
      </c>
      <c r="AO1031" s="77">
        <f>IF(R1031&lt;Variables!$G$12,0,1)</f>
        <v>0</v>
      </c>
      <c r="AP1031" s="78">
        <f t="shared" si="33"/>
        <v>1</v>
      </c>
      <c r="AQ1031" s="77">
        <f>IF(V1031&lt;Variables!$G$15,1,0)</f>
        <v>1</v>
      </c>
      <c r="AR1031">
        <v>0</v>
      </c>
      <c r="AS1031">
        <v>0</v>
      </c>
      <c r="AT1031">
        <v>0</v>
      </c>
      <c r="AU1031">
        <v>0</v>
      </c>
      <c r="BA1031">
        <v>0</v>
      </c>
    </row>
    <row r="1032" spans="3:53" x14ac:dyDescent="0.25">
      <c r="C1032" t="s">
        <v>270</v>
      </c>
      <c r="D1032" t="s">
        <v>136</v>
      </c>
      <c r="E1032">
        <v>61.86</v>
      </c>
      <c r="F1032">
        <v>8.06</v>
      </c>
      <c r="G1032">
        <v>8.09</v>
      </c>
      <c r="H1032">
        <v>3960</v>
      </c>
      <c r="I1032">
        <v>48.567</v>
      </c>
      <c r="J1032" t="s">
        <v>74</v>
      </c>
      <c r="K1032">
        <v>57.02</v>
      </c>
      <c r="L1032">
        <v>61.486984999999997</v>
      </c>
      <c r="M1032">
        <v>0.1187487075516844</v>
      </c>
      <c r="N1032">
        <v>61.142852083333331</v>
      </c>
      <c r="O1032">
        <v>0.68225132203209726</v>
      </c>
      <c r="P1032">
        <v>1294000</v>
      </c>
      <c r="Q1032">
        <v>1136000</v>
      </c>
      <c r="R1032">
        <v>1.1399999999999999</v>
      </c>
      <c r="S1032">
        <v>19.029</v>
      </c>
      <c r="T1032">
        <v>7.5470000000000006</v>
      </c>
      <c r="U1032">
        <v>12.4148</v>
      </c>
      <c r="V1032">
        <v>2.4342322508064429</v>
      </c>
      <c r="AC1032">
        <v>62.16</v>
      </c>
      <c r="AD1032">
        <v>61.15</v>
      </c>
      <c r="AH1032" s="77">
        <f>IF(AND(M1032&lt;Variables!$G$6,M1032&gt;Variables!$G$5),0,1)</f>
        <v>1</v>
      </c>
      <c r="AI1032" s="77">
        <f t="shared" si="32"/>
        <v>0</v>
      </c>
      <c r="AJ1032" s="77">
        <f>IF(I1032&gt;Variables!$G$7,0,1)</f>
        <v>1</v>
      </c>
      <c r="AK1032" s="77">
        <f>IF(F1032&gt;Variables!$G$8,0,1)</f>
        <v>1</v>
      </c>
      <c r="AL1032" s="77">
        <f>IF(G1032&gt;Variables!$G$9,0,1)</f>
        <v>1</v>
      </c>
      <c r="AM1032" s="77">
        <f>IF(AND(K1032&gt;Variables!$G$10,K1032&lt;Variables!$G$11),0,1)</f>
        <v>1</v>
      </c>
      <c r="AN1032" s="77">
        <f>IF(H1032&lt;Variables!$G$13,1,0)</f>
        <v>0</v>
      </c>
      <c r="AO1032" s="77">
        <f>IF(R1032&lt;Variables!$G$12,0,1)</f>
        <v>0</v>
      </c>
      <c r="AP1032" s="78">
        <f t="shared" si="33"/>
        <v>0</v>
      </c>
      <c r="AQ1032" s="77">
        <f>IF(V1032&lt;Variables!$G$15,1,0)</f>
        <v>1</v>
      </c>
      <c r="AR1032">
        <v>0</v>
      </c>
      <c r="AS1032">
        <v>0</v>
      </c>
      <c r="AT1032">
        <v>0</v>
      </c>
      <c r="AU1032">
        <v>1</v>
      </c>
      <c r="BA1032">
        <v>-0.78</v>
      </c>
    </row>
    <row r="1033" spans="3:53" x14ac:dyDescent="0.25">
      <c r="C1033" t="s">
        <v>270</v>
      </c>
      <c r="D1033" t="s">
        <v>133</v>
      </c>
      <c r="E1033">
        <v>1.1499999999999999</v>
      </c>
      <c r="F1033">
        <v>14.14</v>
      </c>
      <c r="G1033">
        <v>15</v>
      </c>
      <c r="H1033">
        <v>150.38</v>
      </c>
      <c r="I1033">
        <v>-1E-3</v>
      </c>
      <c r="J1033" t="s">
        <v>74</v>
      </c>
      <c r="K1033">
        <v>61.18</v>
      </c>
      <c r="L1033">
        <v>1.1373150000000001</v>
      </c>
      <c r="M1033">
        <v>1.115346232134482</v>
      </c>
      <c r="N1033">
        <v>1.1148</v>
      </c>
      <c r="O1033">
        <v>3.1575170434158708</v>
      </c>
      <c r="P1033">
        <v>18060000</v>
      </c>
      <c r="Q1033">
        <v>11900000</v>
      </c>
      <c r="R1033">
        <v>1.52</v>
      </c>
      <c r="S1033">
        <v>19.029</v>
      </c>
      <c r="T1033">
        <v>7.5470000000000006</v>
      </c>
      <c r="U1033">
        <v>12.4148</v>
      </c>
      <c r="V1033">
        <v>2.417813677276742</v>
      </c>
      <c r="AC1033">
        <v>1.17</v>
      </c>
      <c r="AD1033">
        <v>1.07</v>
      </c>
      <c r="AH1033" s="77">
        <f>IF(AND(M1033&lt;Variables!$G$6,M1033&gt;Variables!$G$5),0,1)</f>
        <v>1</v>
      </c>
      <c r="AI1033" s="77">
        <f t="shared" si="32"/>
        <v>0</v>
      </c>
      <c r="AJ1033" s="77">
        <f>IF(I1033&gt;Variables!$G$7,0,1)</f>
        <v>1</v>
      </c>
      <c r="AK1033" s="77">
        <f>IF(F1033&gt;Variables!$G$8,0,1)</f>
        <v>0</v>
      </c>
      <c r="AL1033" s="77">
        <f>IF(G1033&gt;Variables!$G$9,0,1)</f>
        <v>0</v>
      </c>
      <c r="AM1033" s="77">
        <f>IF(AND(K1033&gt;Variables!$G$10,K1033&lt;Variables!$G$11),0,1)</f>
        <v>1</v>
      </c>
      <c r="AN1033" s="77">
        <f>IF(H1033&lt;Variables!$G$13,1,0)</f>
        <v>1</v>
      </c>
      <c r="AO1033" s="77">
        <f>IF(R1033&lt;Variables!$G$12,0,1)</f>
        <v>0</v>
      </c>
      <c r="AP1033" s="78">
        <f t="shared" si="33"/>
        <v>0</v>
      </c>
      <c r="AQ1033" s="77">
        <f>IF(V1033&lt;Variables!$G$15,1,0)</f>
        <v>1</v>
      </c>
      <c r="AR1033">
        <v>1</v>
      </c>
      <c r="AS1033">
        <v>0</v>
      </c>
      <c r="AT1033">
        <v>0</v>
      </c>
      <c r="AU1033">
        <v>0</v>
      </c>
      <c r="BA1033">
        <v>0.42</v>
      </c>
    </row>
    <row r="1034" spans="3:53" x14ac:dyDescent="0.25">
      <c r="C1034" t="s">
        <v>270</v>
      </c>
      <c r="D1034" t="s">
        <v>212</v>
      </c>
      <c r="E1034">
        <v>4.08</v>
      </c>
      <c r="F1034">
        <v>22.93</v>
      </c>
      <c r="G1034">
        <v>-30.28</v>
      </c>
      <c r="H1034">
        <v>12.78</v>
      </c>
      <c r="I1034">
        <v>-0.01</v>
      </c>
      <c r="J1034" t="s">
        <v>74</v>
      </c>
      <c r="K1034">
        <v>47.06</v>
      </c>
      <c r="L1034">
        <v>4.0426599999999997</v>
      </c>
      <c r="M1034">
        <v>-0.31068652817698461</v>
      </c>
      <c r="N1034">
        <v>4.083952</v>
      </c>
      <c r="O1034">
        <v>-1.318624704697803</v>
      </c>
      <c r="P1034">
        <v>70020000</v>
      </c>
      <c r="Q1034">
        <v>622920</v>
      </c>
      <c r="R1034">
        <v>112.41</v>
      </c>
      <c r="S1034">
        <v>19.029</v>
      </c>
      <c r="T1034">
        <v>7.5470000000000006</v>
      </c>
      <c r="U1034">
        <v>12.4148</v>
      </c>
      <c r="V1034">
        <v>2.341981497414078</v>
      </c>
      <c r="AC1034">
        <v>4.3600000000000003</v>
      </c>
      <c r="AD1034">
        <v>3.91</v>
      </c>
      <c r="AH1034" s="77">
        <f>IF(AND(M1034&lt;Variables!$G$6,M1034&gt;Variables!$G$5),0,1)</f>
        <v>1</v>
      </c>
      <c r="AI1034" s="77">
        <f t="shared" si="32"/>
        <v>1</v>
      </c>
      <c r="AJ1034" s="77">
        <f>IF(I1034&gt;Variables!$G$7,0,1)</f>
        <v>1</v>
      </c>
      <c r="AK1034" s="77">
        <f>IF(F1034&gt;Variables!$G$8,0,1)</f>
        <v>0</v>
      </c>
      <c r="AL1034" s="77">
        <f>IF(G1034&gt;Variables!$G$9,0,1)</f>
        <v>1</v>
      </c>
      <c r="AM1034" s="77">
        <f>IF(AND(K1034&gt;Variables!$G$10,K1034&lt;Variables!$G$11),0,1)</f>
        <v>1</v>
      </c>
      <c r="AN1034" s="77">
        <f>IF(H1034&lt;Variables!$G$13,1,0)</f>
        <v>1</v>
      </c>
      <c r="AO1034" s="77">
        <f>IF(R1034&lt;Variables!$G$12,0,1)</f>
        <v>1</v>
      </c>
      <c r="AP1034" s="78">
        <f t="shared" si="33"/>
        <v>0</v>
      </c>
      <c r="AQ1034" s="77">
        <f>IF(V1034&lt;Variables!$G$15,1,0)</f>
        <v>1</v>
      </c>
      <c r="AR1034">
        <v>0</v>
      </c>
      <c r="AS1034">
        <v>0</v>
      </c>
      <c r="AT1034">
        <v>1</v>
      </c>
      <c r="AU1034">
        <v>0</v>
      </c>
      <c r="BA1034">
        <v>-2.25</v>
      </c>
    </row>
    <row r="1035" spans="3:53" x14ac:dyDescent="0.25">
      <c r="C1035" t="s">
        <v>270</v>
      </c>
      <c r="D1035" t="s">
        <v>149</v>
      </c>
      <c r="E1035">
        <v>20.97</v>
      </c>
      <c r="F1035">
        <v>7.09</v>
      </c>
      <c r="G1035">
        <v>6.98</v>
      </c>
      <c r="H1035">
        <v>2850</v>
      </c>
      <c r="I1035">
        <v>-37.048999999999999</v>
      </c>
      <c r="J1035" t="s">
        <v>75</v>
      </c>
      <c r="K1035">
        <v>60.11</v>
      </c>
      <c r="L1035">
        <v>20.850390000000001</v>
      </c>
      <c r="M1035">
        <v>0.71754053521302341</v>
      </c>
      <c r="N1035">
        <v>20.807795238095238</v>
      </c>
      <c r="O1035">
        <v>0.92371517359451072</v>
      </c>
      <c r="P1035">
        <v>105359</v>
      </c>
      <c r="Q1035">
        <v>304376</v>
      </c>
      <c r="R1035">
        <v>0.35</v>
      </c>
      <c r="S1035">
        <v>19.029</v>
      </c>
      <c r="T1035">
        <v>7.5470000000000006</v>
      </c>
      <c r="U1035">
        <v>12.4148</v>
      </c>
      <c r="V1035">
        <v>2.4321330271502828</v>
      </c>
      <c r="AC1035">
        <v>21</v>
      </c>
      <c r="AD1035">
        <v>20.72</v>
      </c>
      <c r="AH1035" s="77">
        <f>IF(AND(M1035&lt;Variables!$G$6,M1035&gt;Variables!$G$5),0,1)</f>
        <v>1</v>
      </c>
      <c r="AI1035" s="77">
        <f t="shared" si="32"/>
        <v>0</v>
      </c>
      <c r="AJ1035" s="77">
        <f>IF(I1035&gt;Variables!$G$7,0,1)</f>
        <v>1</v>
      </c>
      <c r="AK1035" s="77">
        <f>IF(F1035&gt;Variables!$G$8,0,1)</f>
        <v>1</v>
      </c>
      <c r="AL1035" s="77">
        <f>IF(G1035&gt;Variables!$G$9,0,1)</f>
        <v>1</v>
      </c>
      <c r="AM1035" s="77">
        <f>IF(AND(K1035&gt;Variables!$G$10,K1035&lt;Variables!$G$11),0,1)</f>
        <v>1</v>
      </c>
      <c r="AN1035" s="77">
        <f>IF(H1035&lt;Variables!$G$13,1,0)</f>
        <v>0</v>
      </c>
      <c r="AO1035" s="77">
        <f>IF(R1035&lt;Variables!$G$12,0,1)</f>
        <v>0</v>
      </c>
      <c r="AP1035" s="78">
        <f t="shared" si="33"/>
        <v>1</v>
      </c>
      <c r="AQ1035" s="77">
        <f>IF(V1035&lt;Variables!$G$15,1,0)</f>
        <v>1</v>
      </c>
      <c r="AR1035">
        <v>0</v>
      </c>
      <c r="AS1035">
        <v>0</v>
      </c>
      <c r="AT1035">
        <v>0</v>
      </c>
      <c r="AU1035">
        <v>1</v>
      </c>
      <c r="BA1035">
        <v>-0.88</v>
      </c>
    </row>
    <row r="1036" spans="3:53" x14ac:dyDescent="0.25">
      <c r="C1036" t="s">
        <v>270</v>
      </c>
      <c r="D1036" t="s">
        <v>125</v>
      </c>
      <c r="E1036">
        <v>178.78</v>
      </c>
      <c r="F1036">
        <v>7.09</v>
      </c>
      <c r="G1036">
        <v>7.46</v>
      </c>
      <c r="H1036">
        <v>11140</v>
      </c>
      <c r="I1036">
        <v>6.3E-2</v>
      </c>
      <c r="J1036" t="s">
        <v>75</v>
      </c>
      <c r="K1036">
        <v>42.52</v>
      </c>
      <c r="L1036">
        <v>179.07849999999999</v>
      </c>
      <c r="M1036">
        <v>-0.46264626965270511</v>
      </c>
      <c r="N1036">
        <v>178.33180200000001</v>
      </c>
      <c r="O1036">
        <v>-4.5870674261443263E-2</v>
      </c>
      <c r="P1036">
        <v>647819</v>
      </c>
      <c r="Q1036">
        <v>663253</v>
      </c>
      <c r="R1036">
        <v>0.98</v>
      </c>
      <c r="S1036">
        <v>19.029</v>
      </c>
      <c r="T1036">
        <v>7.5470000000000006</v>
      </c>
      <c r="U1036">
        <v>12.4148</v>
      </c>
      <c r="V1036">
        <v>2.2915418072588278</v>
      </c>
      <c r="AC1036">
        <v>180.74</v>
      </c>
      <c r="AD1036">
        <v>178.14</v>
      </c>
      <c r="AH1036" s="77">
        <f>IF(AND(M1036&lt;Variables!$G$6,M1036&gt;Variables!$G$5),0,1)</f>
        <v>1</v>
      </c>
      <c r="AI1036" s="77">
        <f t="shared" si="32"/>
        <v>0</v>
      </c>
      <c r="AJ1036" s="77">
        <f>IF(I1036&gt;Variables!$G$7,0,1)</f>
        <v>1</v>
      </c>
      <c r="AK1036" s="77">
        <f>IF(F1036&gt;Variables!$G$8,0,1)</f>
        <v>1</v>
      </c>
      <c r="AL1036" s="77">
        <f>IF(G1036&gt;Variables!$G$9,0,1)</f>
        <v>1</v>
      </c>
      <c r="AM1036" s="77">
        <f>IF(AND(K1036&gt;Variables!$G$10,K1036&lt;Variables!$G$11),0,1)</f>
        <v>1</v>
      </c>
      <c r="AN1036" s="77">
        <f>IF(H1036&lt;Variables!$G$13,1,0)</f>
        <v>0</v>
      </c>
      <c r="AO1036" s="77">
        <f>IF(R1036&lt;Variables!$G$12,0,1)</f>
        <v>0</v>
      </c>
      <c r="AP1036" s="78">
        <f t="shared" si="33"/>
        <v>1</v>
      </c>
      <c r="AQ1036" s="77">
        <f>IF(V1036&lt;Variables!$G$15,1,0)</f>
        <v>1</v>
      </c>
      <c r="AR1036">
        <v>0</v>
      </c>
      <c r="AS1036">
        <v>0</v>
      </c>
      <c r="AT1036">
        <v>0</v>
      </c>
      <c r="AU1036">
        <v>1</v>
      </c>
      <c r="BA1036">
        <v>0.22</v>
      </c>
    </row>
    <row r="1037" spans="3:53" x14ac:dyDescent="0.25">
      <c r="C1037" t="s">
        <v>270</v>
      </c>
      <c r="D1037" t="s">
        <v>188</v>
      </c>
      <c r="E1037">
        <v>44.07</v>
      </c>
      <c r="F1037">
        <v>7.31</v>
      </c>
      <c r="G1037">
        <v>7.11</v>
      </c>
      <c r="H1037">
        <v>30630</v>
      </c>
      <c r="I1037">
        <v>0.188</v>
      </c>
      <c r="J1037" t="s">
        <v>75</v>
      </c>
      <c r="K1037">
        <v>45.85</v>
      </c>
      <c r="L1037">
        <v>44.117024999999991</v>
      </c>
      <c r="M1037">
        <v>-0.24259342056721431</v>
      </c>
      <c r="N1037">
        <v>43.996936000000012</v>
      </c>
      <c r="O1037">
        <v>2.9692976801822871E-2</v>
      </c>
      <c r="P1037">
        <v>13611000</v>
      </c>
      <c r="Q1037">
        <v>14910000</v>
      </c>
      <c r="R1037">
        <v>0.91</v>
      </c>
      <c r="S1037">
        <v>19.029</v>
      </c>
      <c r="T1037">
        <v>7.5470000000000006</v>
      </c>
      <c r="U1037">
        <v>12.4148</v>
      </c>
      <c r="V1037">
        <v>2.3274058982705652</v>
      </c>
      <c r="AC1037">
        <v>44.4</v>
      </c>
      <c r="AD1037">
        <v>43.77</v>
      </c>
      <c r="AH1037" s="77">
        <f>IF(AND(M1037&lt;Variables!$G$6,M1037&gt;Variables!$G$5),0,1)</f>
        <v>1</v>
      </c>
      <c r="AI1037" s="77">
        <f t="shared" si="32"/>
        <v>0</v>
      </c>
      <c r="AJ1037" s="77">
        <f>IF(I1037&gt;Variables!$G$7,0,1)</f>
        <v>1</v>
      </c>
      <c r="AK1037" s="77">
        <f>IF(F1037&gt;Variables!$G$8,0,1)</f>
        <v>1</v>
      </c>
      <c r="AL1037" s="77">
        <f>IF(G1037&gt;Variables!$G$9,0,1)</f>
        <v>1</v>
      </c>
      <c r="AM1037" s="77">
        <f>IF(AND(K1037&gt;Variables!$G$10,K1037&lt;Variables!$G$11),0,1)</f>
        <v>1</v>
      </c>
      <c r="AN1037" s="77">
        <f>IF(H1037&lt;Variables!$G$13,1,0)</f>
        <v>0</v>
      </c>
      <c r="AO1037" s="77">
        <f>IF(R1037&lt;Variables!$G$12,0,1)</f>
        <v>0</v>
      </c>
      <c r="AP1037" s="78">
        <f t="shared" si="33"/>
        <v>1</v>
      </c>
      <c r="AQ1037" s="77">
        <f>IF(V1037&lt;Variables!$G$15,1,0)</f>
        <v>1</v>
      </c>
      <c r="AR1037">
        <v>0</v>
      </c>
      <c r="AS1037">
        <v>0</v>
      </c>
      <c r="AT1037">
        <v>0</v>
      </c>
      <c r="AU1037">
        <v>1</v>
      </c>
      <c r="BA1037">
        <v>-0.51</v>
      </c>
    </row>
    <row r="1038" spans="3:53" x14ac:dyDescent="0.25">
      <c r="C1038" t="s">
        <v>270</v>
      </c>
      <c r="D1038" t="s">
        <v>240</v>
      </c>
      <c r="E1038">
        <v>32.520000000000003</v>
      </c>
      <c r="F1038">
        <v>7.53</v>
      </c>
      <c r="G1038">
        <v>8.69</v>
      </c>
      <c r="H1038">
        <v>6330</v>
      </c>
      <c r="I1038">
        <v>-47.536999999999999</v>
      </c>
      <c r="J1038" t="s">
        <v>75</v>
      </c>
      <c r="K1038">
        <v>54.58</v>
      </c>
      <c r="L1038">
        <v>32.371305263157893</v>
      </c>
      <c r="M1038">
        <v>8.8642507952159111E-2</v>
      </c>
      <c r="N1038">
        <v>32.321048979591843</v>
      </c>
      <c r="O1038">
        <v>0.24427121922315559</v>
      </c>
      <c r="P1038">
        <v>2560000</v>
      </c>
      <c r="Q1038">
        <v>3646000</v>
      </c>
      <c r="R1038">
        <v>0.7</v>
      </c>
      <c r="S1038">
        <v>19.029</v>
      </c>
      <c r="T1038">
        <v>7.5470000000000006</v>
      </c>
      <c r="U1038">
        <v>12.4148</v>
      </c>
      <c r="V1038">
        <v>2.4109716167948601</v>
      </c>
      <c r="AC1038">
        <v>32.808900000000001</v>
      </c>
      <c r="AD1038">
        <v>32.29</v>
      </c>
      <c r="AH1038" s="77">
        <f>IF(AND(M1038&lt;Variables!$G$6,M1038&gt;Variables!$G$5),0,1)</f>
        <v>1</v>
      </c>
      <c r="AI1038" s="77">
        <f t="shared" si="32"/>
        <v>0</v>
      </c>
      <c r="AJ1038" s="77">
        <f>IF(I1038&gt;Variables!$G$7,0,1)</f>
        <v>1</v>
      </c>
      <c r="AK1038" s="77">
        <f>IF(F1038&gt;Variables!$G$8,0,1)</f>
        <v>1</v>
      </c>
      <c r="AL1038" s="77">
        <f>IF(G1038&gt;Variables!$G$9,0,1)</f>
        <v>1</v>
      </c>
      <c r="AM1038" s="77">
        <f>IF(AND(K1038&gt;Variables!$G$10,K1038&lt;Variables!$G$11),0,1)</f>
        <v>1</v>
      </c>
      <c r="AN1038" s="77">
        <f>IF(H1038&lt;Variables!$G$13,1,0)</f>
        <v>0</v>
      </c>
      <c r="AO1038" s="77">
        <f>IF(R1038&lt;Variables!$G$12,0,1)</f>
        <v>0</v>
      </c>
      <c r="AP1038" s="78">
        <f t="shared" si="33"/>
        <v>1</v>
      </c>
      <c r="AQ1038" s="77">
        <f>IF(V1038&lt;Variables!$G$15,1,0)</f>
        <v>1</v>
      </c>
      <c r="AR1038">
        <v>0</v>
      </c>
      <c r="AS1038">
        <v>1</v>
      </c>
      <c r="AT1038">
        <v>0</v>
      </c>
      <c r="AU1038">
        <v>0</v>
      </c>
      <c r="BA1038">
        <v>0.49</v>
      </c>
    </row>
    <row r="1039" spans="3:53" x14ac:dyDescent="0.25">
      <c r="C1039" t="s">
        <v>270</v>
      </c>
      <c r="D1039" t="s">
        <v>139</v>
      </c>
      <c r="E1039">
        <v>25.81</v>
      </c>
      <c r="F1039">
        <v>7.53</v>
      </c>
      <c r="G1039">
        <v>6.2</v>
      </c>
      <c r="H1039">
        <v>4040</v>
      </c>
      <c r="I1039">
        <v>-3.157</v>
      </c>
      <c r="J1039" t="s">
        <v>75</v>
      </c>
      <c r="K1039">
        <v>69.42</v>
      </c>
      <c r="L1039">
        <v>25.431613333333331</v>
      </c>
      <c r="M1039">
        <v>1.0553269395413809</v>
      </c>
      <c r="N1039">
        <v>25.2026696969697</v>
      </c>
      <c r="O1039">
        <v>1.9733238938972291</v>
      </c>
      <c r="P1039">
        <v>194243</v>
      </c>
      <c r="Q1039">
        <v>422271</v>
      </c>
      <c r="R1039">
        <v>0.46</v>
      </c>
      <c r="S1039">
        <v>19.029</v>
      </c>
      <c r="T1039">
        <v>7.5470000000000006</v>
      </c>
      <c r="U1039">
        <v>12.4148</v>
      </c>
      <c r="V1039">
        <v>2.4815647303808239</v>
      </c>
      <c r="AC1039">
        <v>30.64</v>
      </c>
      <c r="AD1039">
        <v>25.7</v>
      </c>
      <c r="AH1039" s="77">
        <f>IF(AND(M1039&lt;Variables!$G$6,M1039&gt;Variables!$G$5),0,1)</f>
        <v>1</v>
      </c>
      <c r="AI1039" s="77">
        <f t="shared" si="32"/>
        <v>0</v>
      </c>
      <c r="AJ1039" s="77">
        <f>IF(I1039&gt;Variables!$G$7,0,1)</f>
        <v>1</v>
      </c>
      <c r="AK1039" s="77">
        <f>IF(F1039&gt;Variables!$G$8,0,1)</f>
        <v>1</v>
      </c>
      <c r="AL1039" s="77">
        <f>IF(G1039&gt;Variables!$G$9,0,1)</f>
        <v>1</v>
      </c>
      <c r="AM1039" s="77">
        <f>IF(AND(K1039&gt;Variables!$G$10,K1039&lt;Variables!$G$11),0,1)</f>
        <v>0</v>
      </c>
      <c r="AN1039" s="77">
        <f>IF(H1039&lt;Variables!$G$13,1,0)</f>
        <v>0</v>
      </c>
      <c r="AO1039" s="77">
        <f>IF(R1039&lt;Variables!$G$12,0,1)</f>
        <v>0</v>
      </c>
      <c r="AP1039" s="78">
        <f t="shared" si="33"/>
        <v>1</v>
      </c>
      <c r="AQ1039" s="77">
        <f>IF(V1039&lt;Variables!$G$15,1,0)</f>
        <v>1</v>
      </c>
      <c r="AR1039">
        <v>1</v>
      </c>
      <c r="AS1039">
        <v>0</v>
      </c>
      <c r="AT1039">
        <v>0</v>
      </c>
      <c r="AU1039">
        <v>0</v>
      </c>
      <c r="BA1039">
        <v>2</v>
      </c>
    </row>
    <row r="1040" spans="3:53" x14ac:dyDescent="0.25">
      <c r="C1040" t="s">
        <v>270</v>
      </c>
      <c r="D1040" t="s">
        <v>231</v>
      </c>
      <c r="E1040">
        <v>360.59</v>
      </c>
      <c r="F1040">
        <v>7.64</v>
      </c>
      <c r="G1040">
        <v>7.33</v>
      </c>
      <c r="H1040">
        <v>56250</v>
      </c>
      <c r="I1040">
        <v>-6.8239999999999998</v>
      </c>
      <c r="J1040" t="s">
        <v>75</v>
      </c>
      <c r="K1040">
        <v>51.31</v>
      </c>
      <c r="L1040">
        <v>359.74266499999999</v>
      </c>
      <c r="M1040">
        <v>-5.0470799731256399E-2</v>
      </c>
      <c r="N1040">
        <v>359.015332</v>
      </c>
      <c r="O1040">
        <v>0.15201802022204711</v>
      </c>
      <c r="P1040">
        <v>2226000</v>
      </c>
      <c r="Q1040">
        <v>2076000</v>
      </c>
      <c r="R1040">
        <v>1.07</v>
      </c>
      <c r="S1040">
        <v>19.029</v>
      </c>
      <c r="T1040">
        <v>7.5470000000000006</v>
      </c>
      <c r="U1040">
        <v>12.4148</v>
      </c>
      <c r="V1040">
        <v>2.3820747859602198</v>
      </c>
      <c r="AC1040">
        <v>363</v>
      </c>
      <c r="AD1040">
        <v>359.185</v>
      </c>
      <c r="AH1040" s="77">
        <f>IF(AND(M1040&lt;Variables!$G$6,M1040&gt;Variables!$G$5),0,1)</f>
        <v>1</v>
      </c>
      <c r="AI1040" s="77">
        <f t="shared" si="32"/>
        <v>0</v>
      </c>
      <c r="AJ1040" s="77">
        <f>IF(I1040&gt;Variables!$G$7,0,1)</f>
        <v>1</v>
      </c>
      <c r="AK1040" s="77">
        <f>IF(F1040&gt;Variables!$G$8,0,1)</f>
        <v>1</v>
      </c>
      <c r="AL1040" s="77">
        <f>IF(G1040&gt;Variables!$G$9,0,1)</f>
        <v>1</v>
      </c>
      <c r="AM1040" s="77">
        <f>IF(AND(K1040&gt;Variables!$G$10,K1040&lt;Variables!$G$11),0,1)</f>
        <v>1</v>
      </c>
      <c r="AN1040" s="77">
        <f>IF(H1040&lt;Variables!$G$13,1,0)</f>
        <v>0</v>
      </c>
      <c r="AO1040" s="77">
        <f>IF(R1040&lt;Variables!$G$12,0,1)</f>
        <v>0</v>
      </c>
      <c r="AP1040" s="78">
        <f t="shared" si="33"/>
        <v>1</v>
      </c>
      <c r="AQ1040" s="77">
        <f>IF(V1040&lt;Variables!$G$15,1,0)</f>
        <v>1</v>
      </c>
      <c r="AR1040">
        <v>0</v>
      </c>
      <c r="AS1040">
        <v>0</v>
      </c>
      <c r="AT1040">
        <v>0</v>
      </c>
      <c r="AU1040">
        <v>1</v>
      </c>
      <c r="BA1040">
        <v>-0.11</v>
      </c>
    </row>
    <row r="1041" spans="3:53" x14ac:dyDescent="0.25">
      <c r="C1041" t="s">
        <v>270</v>
      </c>
      <c r="D1041" t="s">
        <v>160</v>
      </c>
      <c r="E1041">
        <v>22.13</v>
      </c>
      <c r="F1041">
        <v>7.37</v>
      </c>
      <c r="G1041">
        <v>9.2100000000000009</v>
      </c>
      <c r="H1041">
        <v>2340</v>
      </c>
      <c r="I1041">
        <v>-38.734000000000002</v>
      </c>
      <c r="J1041" t="s">
        <v>74</v>
      </c>
      <c r="K1041">
        <v>62.89</v>
      </c>
      <c r="L1041">
        <v>21.97775</v>
      </c>
      <c r="M1041">
        <v>0.37424213124636679</v>
      </c>
      <c r="N1041">
        <v>21.809691836734689</v>
      </c>
      <c r="O1041">
        <v>1.1476923431063999</v>
      </c>
      <c r="P1041">
        <v>1058000</v>
      </c>
      <c r="Q1041">
        <v>1490000</v>
      </c>
      <c r="R1041">
        <v>0.71</v>
      </c>
      <c r="S1041">
        <v>19.029</v>
      </c>
      <c r="T1041">
        <v>7.5470000000000006</v>
      </c>
      <c r="U1041">
        <v>12.4148</v>
      </c>
      <c r="V1041">
        <v>2.4768784472523362</v>
      </c>
      <c r="AC1041">
        <v>22.59</v>
      </c>
      <c r="AD1041">
        <v>21.88</v>
      </c>
      <c r="AH1041" s="77">
        <f>IF(AND(M1041&lt;Variables!$G$6,M1041&gt;Variables!$G$5),0,1)</f>
        <v>1</v>
      </c>
      <c r="AI1041" s="77">
        <f t="shared" si="32"/>
        <v>0</v>
      </c>
      <c r="AJ1041" s="77">
        <f>IF(I1041&gt;Variables!$G$7,0,1)</f>
        <v>1</v>
      </c>
      <c r="AK1041" s="77">
        <f>IF(F1041&gt;Variables!$G$8,0,1)</f>
        <v>1</v>
      </c>
      <c r="AL1041" s="77">
        <f>IF(G1041&gt;Variables!$G$9,0,1)</f>
        <v>1</v>
      </c>
      <c r="AM1041" s="77">
        <f>IF(AND(K1041&gt;Variables!$G$10,K1041&lt;Variables!$G$11),0,1)</f>
        <v>0</v>
      </c>
      <c r="AN1041" s="77">
        <f>IF(H1041&lt;Variables!$G$13,1,0)</f>
        <v>0</v>
      </c>
      <c r="AO1041" s="77">
        <f>IF(R1041&lt;Variables!$G$12,0,1)</f>
        <v>0</v>
      </c>
      <c r="AP1041" s="78">
        <f t="shared" si="33"/>
        <v>0</v>
      </c>
      <c r="AQ1041" s="77">
        <f>IF(V1041&lt;Variables!$G$15,1,0)</f>
        <v>1</v>
      </c>
      <c r="AR1041">
        <v>1</v>
      </c>
      <c r="AS1041">
        <v>0</v>
      </c>
      <c r="AT1041">
        <v>0</v>
      </c>
      <c r="AU1041">
        <v>0</v>
      </c>
      <c r="BA1041">
        <v>1.05</v>
      </c>
    </row>
    <row r="1042" spans="3:53" x14ac:dyDescent="0.25">
      <c r="C1042" t="s">
        <v>270</v>
      </c>
      <c r="D1042" t="s">
        <v>221</v>
      </c>
      <c r="E1042">
        <v>8.2899999999999991</v>
      </c>
      <c r="F1042">
        <v>9.4</v>
      </c>
      <c r="G1042">
        <v>1.1000000000000001</v>
      </c>
      <c r="H1042">
        <v>-99999</v>
      </c>
      <c r="I1042">
        <v>0.89500000000000002</v>
      </c>
      <c r="J1042" t="s">
        <v>75</v>
      </c>
      <c r="K1042">
        <v>49.26</v>
      </c>
      <c r="L1042">
        <v>8.3000000000000007</v>
      </c>
      <c r="M1042">
        <v>0</v>
      </c>
      <c r="N1042">
        <v>8.2983333333333338</v>
      </c>
      <c r="O1042">
        <v>2.0084354288012779E-2</v>
      </c>
      <c r="P1042">
        <v>64072</v>
      </c>
      <c r="Q1042">
        <v>327629</v>
      </c>
      <c r="R1042">
        <v>0.2</v>
      </c>
      <c r="S1042">
        <v>19.029</v>
      </c>
      <c r="T1042">
        <v>7.5470000000000006</v>
      </c>
      <c r="U1042">
        <v>12.4148</v>
      </c>
      <c r="V1042">
        <v>2.3593335999999998</v>
      </c>
      <c r="AC1042">
        <v>8.33</v>
      </c>
      <c r="AD1042">
        <v>8.27</v>
      </c>
      <c r="AH1042" s="77">
        <f>IF(AND(M1042&lt;Variables!$G$6,M1042&gt;Variables!$G$5),0,1)</f>
        <v>1</v>
      </c>
      <c r="AI1042" s="77">
        <f t="shared" si="32"/>
        <v>0</v>
      </c>
      <c r="AJ1042" s="77">
        <f>IF(I1042&gt;Variables!$G$7,0,1)</f>
        <v>1</v>
      </c>
      <c r="AK1042" s="77">
        <f>IF(F1042&gt;Variables!$G$8,0,1)</f>
        <v>0</v>
      </c>
      <c r="AL1042" s="77">
        <f>IF(G1042&gt;Variables!$G$9,0,1)</f>
        <v>1</v>
      </c>
      <c r="AM1042" s="77">
        <f>IF(AND(K1042&gt;Variables!$G$10,K1042&lt;Variables!$G$11),0,1)</f>
        <v>1</v>
      </c>
      <c r="AN1042" s="77">
        <f>IF(H1042&lt;Variables!$G$13,1,0)</f>
        <v>1</v>
      </c>
      <c r="AO1042" s="77">
        <f>IF(R1042&lt;Variables!$G$12,0,1)</f>
        <v>0</v>
      </c>
      <c r="AP1042" s="78">
        <f t="shared" si="33"/>
        <v>1</v>
      </c>
      <c r="AQ1042" s="77">
        <f>IF(V1042&lt;Variables!$G$15,1,0)</f>
        <v>1</v>
      </c>
      <c r="AR1042">
        <v>0</v>
      </c>
      <c r="AS1042">
        <v>0</v>
      </c>
      <c r="AT1042">
        <v>0</v>
      </c>
      <c r="AU1042">
        <v>0</v>
      </c>
      <c r="BA1042">
        <v>0</v>
      </c>
    </row>
    <row r="1043" spans="3:53" x14ac:dyDescent="0.25">
      <c r="C1043" t="s">
        <v>270</v>
      </c>
      <c r="D1043" t="s">
        <v>166</v>
      </c>
      <c r="E1043">
        <v>53.94</v>
      </c>
      <c r="F1043">
        <v>8.6199999999999992</v>
      </c>
      <c r="G1043">
        <v>8.7899999999999991</v>
      </c>
      <c r="H1043">
        <v>8010</v>
      </c>
      <c r="I1043">
        <v>199.14500000000001</v>
      </c>
      <c r="J1043" t="s">
        <v>75</v>
      </c>
      <c r="K1043">
        <v>55.28</v>
      </c>
      <c r="L1043">
        <v>53.8313947368421</v>
      </c>
      <c r="M1043">
        <v>-3.9743976441046873E-2</v>
      </c>
      <c r="N1043">
        <v>53.557453061224479</v>
      </c>
      <c r="O1043">
        <v>0.47154396697472412</v>
      </c>
      <c r="P1043">
        <v>2841000</v>
      </c>
      <c r="Q1043">
        <v>1484000</v>
      </c>
      <c r="R1043">
        <v>1.91</v>
      </c>
      <c r="S1043">
        <v>19.029</v>
      </c>
      <c r="T1043">
        <v>7.5470000000000006</v>
      </c>
      <c r="U1043">
        <v>12.4148</v>
      </c>
      <c r="V1043">
        <v>2.4233401849763849</v>
      </c>
      <c r="AC1043">
        <v>54.38</v>
      </c>
      <c r="AD1043">
        <v>53.310600000000001</v>
      </c>
      <c r="AH1043" s="77">
        <f>IF(AND(M1043&lt;Variables!$G$6,M1043&gt;Variables!$G$5),0,1)</f>
        <v>1</v>
      </c>
      <c r="AI1043" s="77">
        <f t="shared" si="32"/>
        <v>0</v>
      </c>
      <c r="AJ1043" s="77">
        <f>IF(I1043&gt;Variables!$G$7,0,1)</f>
        <v>0</v>
      </c>
      <c r="AK1043" s="77">
        <f>IF(F1043&gt;Variables!$G$8,0,1)</f>
        <v>1</v>
      </c>
      <c r="AL1043" s="77">
        <f>IF(G1043&gt;Variables!$G$9,0,1)</f>
        <v>1</v>
      </c>
      <c r="AM1043" s="77">
        <f>IF(AND(K1043&gt;Variables!$G$10,K1043&lt;Variables!$G$11),0,1)</f>
        <v>1</v>
      </c>
      <c r="AN1043" s="77">
        <f>IF(H1043&lt;Variables!$G$13,1,0)</f>
        <v>0</v>
      </c>
      <c r="AO1043" s="77">
        <f>IF(R1043&lt;Variables!$G$12,0,1)</f>
        <v>0</v>
      </c>
      <c r="AP1043" s="78">
        <f t="shared" si="33"/>
        <v>1</v>
      </c>
      <c r="AQ1043" s="77">
        <f>IF(V1043&lt;Variables!$G$15,1,0)</f>
        <v>1</v>
      </c>
      <c r="AR1043">
        <v>0</v>
      </c>
      <c r="AS1043">
        <v>0</v>
      </c>
      <c r="AT1043">
        <v>1</v>
      </c>
      <c r="AU1043">
        <v>0</v>
      </c>
      <c r="BA1043">
        <v>-1.1399999999999999</v>
      </c>
    </row>
    <row r="1044" spans="3:53" x14ac:dyDescent="0.25">
      <c r="C1044" t="s">
        <v>270</v>
      </c>
      <c r="D1044" t="s">
        <v>79</v>
      </c>
      <c r="E1044">
        <v>52.07</v>
      </c>
      <c r="F1044">
        <v>8.82</v>
      </c>
      <c r="G1044">
        <v>4.3</v>
      </c>
      <c r="H1044">
        <v>9750</v>
      </c>
      <c r="I1044">
        <v>-39.284999999999997</v>
      </c>
      <c r="J1044" t="s">
        <v>75</v>
      </c>
      <c r="K1044">
        <v>46.64</v>
      </c>
      <c r="L1044">
        <v>52.097369999999998</v>
      </c>
      <c r="M1044">
        <v>-0.29707833620007917</v>
      </c>
      <c r="N1044">
        <v>51.741616</v>
      </c>
      <c r="O1044">
        <v>0.38843780990527682</v>
      </c>
      <c r="P1044">
        <v>18193000</v>
      </c>
      <c r="Q1044">
        <v>6236000</v>
      </c>
      <c r="R1044">
        <v>2.92</v>
      </c>
      <c r="S1044">
        <v>19.029</v>
      </c>
      <c r="T1044">
        <v>7.5470000000000006</v>
      </c>
      <c r="U1044">
        <v>12.4148</v>
      </c>
      <c r="V1044">
        <v>2.3370316836317842</v>
      </c>
      <c r="AC1044">
        <v>52.55</v>
      </c>
      <c r="AD1044">
        <v>51.26</v>
      </c>
      <c r="AH1044" s="77">
        <f>IF(AND(M1044&lt;Variables!$G$6,M1044&gt;Variables!$G$5),0,1)</f>
        <v>1</v>
      </c>
      <c r="AI1044" s="77">
        <f t="shared" si="32"/>
        <v>0</v>
      </c>
      <c r="AJ1044" s="77">
        <f>IF(I1044&gt;Variables!$G$7,0,1)</f>
        <v>1</v>
      </c>
      <c r="AK1044" s="77">
        <f>IF(F1044&gt;Variables!$G$8,0,1)</f>
        <v>1</v>
      </c>
      <c r="AL1044" s="77">
        <f>IF(G1044&gt;Variables!$G$9,0,1)</f>
        <v>1</v>
      </c>
      <c r="AM1044" s="77">
        <f>IF(AND(K1044&gt;Variables!$G$10,K1044&lt;Variables!$G$11),0,1)</f>
        <v>1</v>
      </c>
      <c r="AN1044" s="77">
        <f>IF(H1044&lt;Variables!$G$13,1,0)</f>
        <v>0</v>
      </c>
      <c r="AO1044" s="77">
        <f>IF(R1044&lt;Variables!$G$12,0,1)</f>
        <v>1</v>
      </c>
      <c r="AP1044" s="78">
        <f t="shared" si="33"/>
        <v>1</v>
      </c>
      <c r="AQ1044" s="77">
        <f>IF(V1044&lt;Variables!$G$15,1,0)</f>
        <v>1</v>
      </c>
      <c r="AR1044">
        <v>0</v>
      </c>
      <c r="AS1044">
        <v>0</v>
      </c>
      <c r="AT1044">
        <v>0</v>
      </c>
      <c r="AU1044">
        <v>1</v>
      </c>
      <c r="BA1044">
        <v>-0.15</v>
      </c>
    </row>
    <row r="1045" spans="3:53" x14ac:dyDescent="0.25">
      <c r="C1045" t="s">
        <v>270</v>
      </c>
      <c r="D1045" t="s">
        <v>151</v>
      </c>
      <c r="E1045">
        <v>127.72</v>
      </c>
      <c r="F1045">
        <v>9.2100000000000009</v>
      </c>
      <c r="G1045">
        <v>11.06</v>
      </c>
      <c r="H1045">
        <v>8109.9999999999991</v>
      </c>
      <c r="I1045">
        <v>-41.654000000000003</v>
      </c>
      <c r="J1045" t="s">
        <v>75</v>
      </c>
      <c r="K1045">
        <v>42.39</v>
      </c>
      <c r="L1045">
        <v>127.63117058823531</v>
      </c>
      <c r="M1045">
        <v>-0.4204855175752647</v>
      </c>
      <c r="N1045">
        <v>127.5496425531915</v>
      </c>
      <c r="O1045">
        <v>-0.35683561637713018</v>
      </c>
      <c r="P1045">
        <v>1353000</v>
      </c>
      <c r="Q1045">
        <v>898929</v>
      </c>
      <c r="R1045">
        <v>1.51</v>
      </c>
      <c r="S1045">
        <v>19.029</v>
      </c>
      <c r="T1045">
        <v>7.5470000000000006</v>
      </c>
      <c r="U1045">
        <v>12.4148</v>
      </c>
      <c r="V1045">
        <v>2.2898517273070529</v>
      </c>
      <c r="AC1045">
        <v>131.84</v>
      </c>
      <c r="AD1045">
        <v>127.0945</v>
      </c>
      <c r="AH1045" s="77">
        <f>IF(AND(M1045&lt;Variables!$G$6,M1045&gt;Variables!$G$5),0,1)</f>
        <v>1</v>
      </c>
      <c r="AI1045" s="77">
        <f t="shared" si="32"/>
        <v>0</v>
      </c>
      <c r="AJ1045" s="77">
        <f>IF(I1045&gt;Variables!$G$7,0,1)</f>
        <v>1</v>
      </c>
      <c r="AK1045" s="77">
        <f>IF(F1045&gt;Variables!$G$8,0,1)</f>
        <v>0</v>
      </c>
      <c r="AL1045" s="77">
        <f>IF(G1045&gt;Variables!$G$9,0,1)</f>
        <v>0</v>
      </c>
      <c r="AM1045" s="77">
        <f>IF(AND(K1045&gt;Variables!$G$10,K1045&lt;Variables!$G$11),0,1)</f>
        <v>1</v>
      </c>
      <c r="AN1045" s="77">
        <f>IF(H1045&lt;Variables!$G$13,1,0)</f>
        <v>0</v>
      </c>
      <c r="AO1045" s="77">
        <f>IF(R1045&lt;Variables!$G$12,0,1)</f>
        <v>0</v>
      </c>
      <c r="AP1045" s="78">
        <f t="shared" si="33"/>
        <v>1</v>
      </c>
      <c r="AQ1045" s="77">
        <f>IF(V1045&lt;Variables!$G$15,1,0)</f>
        <v>1</v>
      </c>
      <c r="AR1045">
        <v>1</v>
      </c>
      <c r="AS1045">
        <v>0</v>
      </c>
      <c r="AT1045">
        <v>0</v>
      </c>
      <c r="AU1045">
        <v>0</v>
      </c>
      <c r="BA1045">
        <v>1.45</v>
      </c>
    </row>
    <row r="1046" spans="3:53" x14ac:dyDescent="0.25">
      <c r="C1046" t="s">
        <v>270</v>
      </c>
      <c r="D1046" t="s">
        <v>129</v>
      </c>
      <c r="E1046">
        <v>60.97</v>
      </c>
      <c r="F1046">
        <v>10.25</v>
      </c>
      <c r="G1046">
        <v>12.5</v>
      </c>
      <c r="H1046">
        <v>23990</v>
      </c>
      <c r="I1046">
        <v>83881.782000000007</v>
      </c>
      <c r="J1046" t="s">
        <v>75</v>
      </c>
      <c r="K1046">
        <v>56.23</v>
      </c>
      <c r="L1046">
        <v>60.713424999999987</v>
      </c>
      <c r="M1046">
        <v>6.0242030489983653E-2</v>
      </c>
      <c r="N1046">
        <v>60.217289999999991</v>
      </c>
      <c r="O1046">
        <v>0.88464625359262894</v>
      </c>
      <c r="P1046">
        <v>188305000</v>
      </c>
      <c r="Q1046">
        <v>146893000</v>
      </c>
      <c r="R1046">
        <v>1.28</v>
      </c>
      <c r="S1046">
        <v>19.029</v>
      </c>
      <c r="T1046">
        <v>7.5470000000000006</v>
      </c>
      <c r="U1046">
        <v>12.4148</v>
      </c>
      <c r="V1046">
        <v>2.4288926181365968</v>
      </c>
      <c r="AC1046">
        <v>63.83</v>
      </c>
      <c r="AD1046">
        <v>59.21</v>
      </c>
      <c r="AH1046" s="77">
        <f>IF(AND(M1046&lt;Variables!$G$6,M1046&gt;Variables!$G$5),0,1)</f>
        <v>1</v>
      </c>
      <c r="AI1046" s="77">
        <f t="shared" si="32"/>
        <v>0</v>
      </c>
      <c r="AJ1046" s="77">
        <f>IF(I1046&gt;Variables!$G$7,0,1)</f>
        <v>0</v>
      </c>
      <c r="AK1046" s="77">
        <f>IF(F1046&gt;Variables!$G$8,0,1)</f>
        <v>0</v>
      </c>
      <c r="AL1046" s="77">
        <f>IF(G1046&gt;Variables!$G$9,0,1)</f>
        <v>0</v>
      </c>
      <c r="AM1046" s="77">
        <f>IF(AND(K1046&gt;Variables!$G$10,K1046&lt;Variables!$G$11),0,1)</f>
        <v>1</v>
      </c>
      <c r="AN1046" s="77">
        <f>IF(H1046&lt;Variables!$G$13,1,0)</f>
        <v>0</v>
      </c>
      <c r="AO1046" s="77">
        <f>IF(R1046&lt;Variables!$G$12,0,1)</f>
        <v>0</v>
      </c>
      <c r="AP1046" s="78">
        <f t="shared" si="33"/>
        <v>1</v>
      </c>
      <c r="AQ1046" s="77">
        <f>IF(V1046&lt;Variables!$G$15,1,0)</f>
        <v>1</v>
      </c>
      <c r="AR1046">
        <v>1</v>
      </c>
      <c r="AS1046">
        <v>0</v>
      </c>
      <c r="AT1046">
        <v>0</v>
      </c>
      <c r="AU1046">
        <v>0</v>
      </c>
      <c r="BA1046">
        <v>0.88</v>
      </c>
    </row>
    <row r="1047" spans="3:53" x14ac:dyDescent="0.25">
      <c r="C1047" t="s">
        <v>270</v>
      </c>
      <c r="D1047" t="s">
        <v>174</v>
      </c>
      <c r="E1047">
        <v>30.78</v>
      </c>
      <c r="F1047">
        <v>15.11</v>
      </c>
      <c r="G1047">
        <v>14</v>
      </c>
      <c r="H1047">
        <v>404.55</v>
      </c>
      <c r="I1047">
        <v>124.807</v>
      </c>
      <c r="J1047" t="s">
        <v>75</v>
      </c>
      <c r="K1047">
        <v>71.150000000000006</v>
      </c>
      <c r="L1047">
        <v>30.350442857142859</v>
      </c>
      <c r="M1047">
        <v>1.118788099585271</v>
      </c>
      <c r="N1047">
        <v>30.020638461538471</v>
      </c>
      <c r="O1047">
        <v>2.229671228741839</v>
      </c>
      <c r="P1047">
        <v>481712</v>
      </c>
      <c r="Q1047">
        <v>701001</v>
      </c>
      <c r="R1047">
        <v>0.69</v>
      </c>
      <c r="S1047">
        <v>19.029</v>
      </c>
      <c r="T1047">
        <v>7.5470000000000006</v>
      </c>
      <c r="U1047">
        <v>12.4148</v>
      </c>
      <c r="V1047">
        <v>2.4886885897423952</v>
      </c>
      <c r="AC1047">
        <v>30.966000000000001</v>
      </c>
      <c r="AD1047">
        <v>27.67</v>
      </c>
      <c r="AH1047" s="77">
        <f>IF(AND(M1047&lt;Variables!$G$6,M1047&gt;Variables!$G$5),0,1)</f>
        <v>1</v>
      </c>
      <c r="AI1047" s="77">
        <f t="shared" si="32"/>
        <v>0</v>
      </c>
      <c r="AJ1047" s="77">
        <f>IF(I1047&gt;Variables!$G$7,0,1)</f>
        <v>0</v>
      </c>
      <c r="AK1047" s="77">
        <f>IF(F1047&gt;Variables!$G$8,0,1)</f>
        <v>0</v>
      </c>
      <c r="AL1047" s="77">
        <f>IF(G1047&gt;Variables!$G$9,0,1)</f>
        <v>0</v>
      </c>
      <c r="AM1047" s="77">
        <f>IF(AND(K1047&gt;Variables!$G$10,K1047&lt;Variables!$G$11),0,1)</f>
        <v>1</v>
      </c>
      <c r="AN1047" s="77">
        <f>IF(H1047&lt;Variables!$G$13,1,0)</f>
        <v>1</v>
      </c>
      <c r="AO1047" s="77">
        <f>IF(R1047&lt;Variables!$G$12,0,1)</f>
        <v>0</v>
      </c>
      <c r="AP1047" s="78">
        <f t="shared" si="33"/>
        <v>1</v>
      </c>
      <c r="AQ1047" s="77">
        <f>IF(V1047&lt;Variables!$G$15,1,0)</f>
        <v>1</v>
      </c>
      <c r="AR1047">
        <v>0</v>
      </c>
      <c r="AS1047">
        <v>0</v>
      </c>
      <c r="AT1047">
        <v>1</v>
      </c>
      <c r="AU1047">
        <v>0</v>
      </c>
      <c r="BA1047">
        <v>-2.25</v>
      </c>
    </row>
    <row r="1048" spans="3:53" x14ac:dyDescent="0.25">
      <c r="C1048" t="s">
        <v>270</v>
      </c>
      <c r="D1048" t="s">
        <v>218</v>
      </c>
      <c r="E1048">
        <v>11.85</v>
      </c>
      <c r="F1048">
        <v>19.61</v>
      </c>
      <c r="G1048">
        <v>-13.44</v>
      </c>
      <c r="H1048">
        <v>89.12</v>
      </c>
      <c r="I1048">
        <v>-46.542000000000002</v>
      </c>
      <c r="J1048" t="s">
        <v>75</v>
      </c>
      <c r="K1048">
        <v>39.26</v>
      </c>
      <c r="L1048">
        <v>12.08453157894737</v>
      </c>
      <c r="M1048">
        <v>-1.86711067345336</v>
      </c>
      <c r="N1048">
        <v>12.24286530612245</v>
      </c>
      <c r="O1048">
        <v>-3.1362372820554811</v>
      </c>
      <c r="P1048">
        <v>7500000</v>
      </c>
      <c r="Q1048">
        <v>138930</v>
      </c>
      <c r="R1048">
        <v>53.98</v>
      </c>
      <c r="S1048">
        <v>19.029</v>
      </c>
      <c r="T1048">
        <v>7.5470000000000006</v>
      </c>
      <c r="U1048">
        <v>12.4148</v>
      </c>
      <c r="V1048">
        <v>2.246366081698004</v>
      </c>
      <c r="AC1048">
        <v>12.03</v>
      </c>
      <c r="AD1048">
        <v>11.45</v>
      </c>
      <c r="AH1048" s="77">
        <f>IF(AND(M1048&lt;Variables!$G$6,M1048&gt;Variables!$G$5),0,1)</f>
        <v>0</v>
      </c>
      <c r="AI1048" s="77">
        <f t="shared" si="32"/>
        <v>1</v>
      </c>
      <c r="AJ1048" s="77">
        <f>IF(I1048&gt;Variables!$G$7,0,1)</f>
        <v>1</v>
      </c>
      <c r="AK1048" s="77">
        <f>IF(F1048&gt;Variables!$G$8,0,1)</f>
        <v>0</v>
      </c>
      <c r="AL1048" s="77">
        <f>IF(G1048&gt;Variables!$G$9,0,1)</f>
        <v>1</v>
      </c>
      <c r="AM1048" s="77">
        <f>IF(AND(K1048&gt;Variables!$G$10,K1048&lt;Variables!$G$11),0,1)</f>
        <v>1</v>
      </c>
      <c r="AN1048" s="77">
        <f>IF(H1048&lt;Variables!$G$13,1,0)</f>
        <v>1</v>
      </c>
      <c r="AO1048" s="77">
        <f>IF(R1048&lt;Variables!$G$12,0,1)</f>
        <v>1</v>
      </c>
      <c r="AP1048" s="78">
        <f t="shared" si="33"/>
        <v>1</v>
      </c>
      <c r="AQ1048" s="77">
        <f>IF(V1048&lt;Variables!$G$15,1,0)</f>
        <v>1</v>
      </c>
      <c r="AR1048">
        <v>0</v>
      </c>
      <c r="AS1048">
        <v>0</v>
      </c>
      <c r="AT1048">
        <v>1</v>
      </c>
      <c r="AU1048">
        <v>0</v>
      </c>
      <c r="BA1048">
        <v>-1.32</v>
      </c>
    </row>
    <row r="1049" spans="3:53" x14ac:dyDescent="0.25">
      <c r="C1049" t="s">
        <v>270</v>
      </c>
      <c r="D1049" t="s">
        <v>219</v>
      </c>
      <c r="E1049">
        <v>2.85</v>
      </c>
      <c r="F1049">
        <v>22.42</v>
      </c>
      <c r="G1049">
        <v>18.260000000000002</v>
      </c>
      <c r="H1049">
        <v>417.61</v>
      </c>
      <c r="I1049">
        <v>1.012</v>
      </c>
      <c r="J1049" t="s">
        <v>75</v>
      </c>
      <c r="K1049">
        <v>55.75</v>
      </c>
      <c r="L1049">
        <v>2.7876050000000001</v>
      </c>
      <c r="M1049">
        <v>0.1217891344003119</v>
      </c>
      <c r="N1049">
        <v>2.741498</v>
      </c>
      <c r="O1049">
        <v>1.8056551564145</v>
      </c>
      <c r="P1049">
        <v>35440000</v>
      </c>
      <c r="Q1049">
        <v>1300000</v>
      </c>
      <c r="R1049">
        <v>27.26</v>
      </c>
      <c r="S1049">
        <v>19.029</v>
      </c>
      <c r="T1049">
        <v>7.5470000000000006</v>
      </c>
      <c r="U1049">
        <v>12.4148</v>
      </c>
      <c r="V1049">
        <v>2.4213810521397399</v>
      </c>
      <c r="AC1049">
        <v>3.02</v>
      </c>
      <c r="AD1049">
        <v>2.63</v>
      </c>
      <c r="AH1049" s="77">
        <f>IF(AND(M1049&lt;Variables!$G$6,M1049&gt;Variables!$G$5),0,1)</f>
        <v>1</v>
      </c>
      <c r="AI1049" s="77">
        <f t="shared" si="32"/>
        <v>0</v>
      </c>
      <c r="AJ1049" s="77">
        <f>IF(I1049&gt;Variables!$G$7,0,1)</f>
        <v>1</v>
      </c>
      <c r="AK1049" s="77">
        <f>IF(F1049&gt;Variables!$G$8,0,1)</f>
        <v>0</v>
      </c>
      <c r="AL1049" s="77">
        <f>IF(G1049&gt;Variables!$G$9,0,1)</f>
        <v>0</v>
      </c>
      <c r="AM1049" s="77">
        <f>IF(AND(K1049&gt;Variables!$G$10,K1049&lt;Variables!$G$11),0,1)</f>
        <v>1</v>
      </c>
      <c r="AN1049" s="77">
        <f>IF(H1049&lt;Variables!$G$13,1,0)</f>
        <v>1</v>
      </c>
      <c r="AO1049" s="77">
        <f>IF(R1049&lt;Variables!$G$12,0,1)</f>
        <v>1</v>
      </c>
      <c r="AP1049" s="78">
        <f t="shared" si="33"/>
        <v>1</v>
      </c>
      <c r="AQ1049" s="77">
        <f>IF(V1049&lt;Variables!$G$15,1,0)</f>
        <v>1</v>
      </c>
      <c r="AR1049">
        <v>1</v>
      </c>
      <c r="AS1049">
        <v>0</v>
      </c>
      <c r="AT1049">
        <v>0</v>
      </c>
      <c r="AU1049">
        <v>0</v>
      </c>
      <c r="BA1049">
        <v>2</v>
      </c>
    </row>
    <row r="1050" spans="3:53" x14ac:dyDescent="0.25">
      <c r="C1050" t="s">
        <v>270</v>
      </c>
      <c r="D1050" t="s">
        <v>217</v>
      </c>
      <c r="E1050">
        <v>11.02</v>
      </c>
      <c r="F1050">
        <v>23.8</v>
      </c>
      <c r="G1050">
        <v>-1.0900000000000001</v>
      </c>
      <c r="H1050">
        <v>124.89</v>
      </c>
      <c r="I1050">
        <v>-16.295000000000002</v>
      </c>
      <c r="J1050" t="s">
        <v>75</v>
      </c>
      <c r="K1050">
        <v>43.23</v>
      </c>
      <c r="L1050">
        <v>10.97433333333333</v>
      </c>
      <c r="M1050">
        <v>-0.85867023053792235</v>
      </c>
      <c r="N1050">
        <v>11.019709090909091</v>
      </c>
      <c r="O1050">
        <v>-1.266903597521128</v>
      </c>
      <c r="P1050">
        <v>3940000</v>
      </c>
      <c r="Q1050">
        <v>283960</v>
      </c>
      <c r="R1050">
        <v>13.88</v>
      </c>
      <c r="S1050">
        <v>19.029</v>
      </c>
      <c r="T1050">
        <v>7.5470000000000006</v>
      </c>
      <c r="U1050">
        <v>12.4148</v>
      </c>
      <c r="V1050">
        <v>2.302399711727364</v>
      </c>
      <c r="AC1050">
        <v>12.299899999999999</v>
      </c>
      <c r="AD1050">
        <v>10.8001</v>
      </c>
      <c r="AH1050" s="77">
        <f>IF(AND(M1050&lt;Variables!$G$6,M1050&gt;Variables!$G$5),0,1)</f>
        <v>1</v>
      </c>
      <c r="AI1050" s="77">
        <f t="shared" si="32"/>
        <v>1</v>
      </c>
      <c r="AJ1050" s="77">
        <f>IF(I1050&gt;Variables!$G$7,0,1)</f>
        <v>1</v>
      </c>
      <c r="AK1050" s="77">
        <f>IF(F1050&gt;Variables!$G$8,0,1)</f>
        <v>0</v>
      </c>
      <c r="AL1050" s="77">
        <f>IF(G1050&gt;Variables!$G$9,0,1)</f>
        <v>1</v>
      </c>
      <c r="AM1050" s="77">
        <f>IF(AND(K1050&gt;Variables!$G$10,K1050&lt;Variables!$G$11),0,1)</f>
        <v>1</v>
      </c>
      <c r="AN1050" s="77">
        <f>IF(H1050&lt;Variables!$G$13,1,0)</f>
        <v>1</v>
      </c>
      <c r="AO1050" s="77">
        <f>IF(R1050&lt;Variables!$G$12,0,1)</f>
        <v>1</v>
      </c>
      <c r="AP1050" s="78">
        <f t="shared" si="33"/>
        <v>1</v>
      </c>
      <c r="AQ1050" s="77">
        <f>IF(V1050&lt;Variables!$G$15,1,0)</f>
        <v>1</v>
      </c>
      <c r="AR1050">
        <v>1</v>
      </c>
      <c r="AS1050">
        <v>0</v>
      </c>
      <c r="AT1050">
        <v>0</v>
      </c>
      <c r="AU1050">
        <v>0</v>
      </c>
      <c r="BA1050">
        <v>2</v>
      </c>
    </row>
    <row r="1051" spans="3:53" x14ac:dyDescent="0.25">
      <c r="C1051" t="s">
        <v>270</v>
      </c>
      <c r="D1051" t="s">
        <v>220</v>
      </c>
      <c r="E1051">
        <v>2.82</v>
      </c>
      <c r="F1051">
        <v>37.25</v>
      </c>
      <c r="G1051">
        <v>-19.37</v>
      </c>
      <c r="H1051">
        <v>25.86</v>
      </c>
      <c r="I1051">
        <v>-0.8</v>
      </c>
      <c r="J1051" t="s">
        <v>75</v>
      </c>
      <c r="K1051">
        <v>52.11</v>
      </c>
      <c r="L1051">
        <v>2.7789600000000001</v>
      </c>
      <c r="M1051">
        <v>0.39367245300399162</v>
      </c>
      <c r="N1051">
        <v>2.7600419999999999</v>
      </c>
      <c r="O1051">
        <v>1.0817951321030601</v>
      </c>
      <c r="P1051">
        <v>75860000</v>
      </c>
      <c r="Q1051">
        <v>122770</v>
      </c>
      <c r="R1051">
        <v>617.9</v>
      </c>
      <c r="S1051">
        <v>19.029</v>
      </c>
      <c r="T1051">
        <v>7.5470000000000006</v>
      </c>
      <c r="U1051">
        <v>12.4148</v>
      </c>
      <c r="V1051">
        <v>2.3762252022684751</v>
      </c>
      <c r="AC1051">
        <v>3.3</v>
      </c>
      <c r="AD1051">
        <v>2.73</v>
      </c>
      <c r="AH1051" s="77">
        <f>IF(AND(M1051&lt;Variables!$G$6,M1051&gt;Variables!$G$5),0,1)</f>
        <v>1</v>
      </c>
      <c r="AI1051" s="77">
        <f t="shared" si="32"/>
        <v>0</v>
      </c>
      <c r="AJ1051" s="77">
        <f>IF(I1051&gt;Variables!$G$7,0,1)</f>
        <v>1</v>
      </c>
      <c r="AK1051" s="77">
        <f>IF(F1051&gt;Variables!$G$8,0,1)</f>
        <v>0</v>
      </c>
      <c r="AL1051" s="77">
        <f>IF(G1051&gt;Variables!$G$9,0,1)</f>
        <v>1</v>
      </c>
      <c r="AM1051" s="77">
        <f>IF(AND(K1051&gt;Variables!$G$10,K1051&lt;Variables!$G$11),0,1)</f>
        <v>1</v>
      </c>
      <c r="AN1051" s="77">
        <f>IF(H1051&lt;Variables!$G$13,1,0)</f>
        <v>1</v>
      </c>
      <c r="AO1051" s="77">
        <f>IF(R1051&lt;Variables!$G$12,0,1)</f>
        <v>1</v>
      </c>
      <c r="AP1051" s="78">
        <f t="shared" si="33"/>
        <v>1</v>
      </c>
      <c r="AQ1051" s="77">
        <f>IF(V1051&lt;Variables!$G$15,1,0)</f>
        <v>1</v>
      </c>
      <c r="AR1051">
        <v>0</v>
      </c>
      <c r="AS1051">
        <v>0</v>
      </c>
      <c r="AT1051">
        <v>1</v>
      </c>
      <c r="AU1051">
        <v>0</v>
      </c>
      <c r="BA1051">
        <v>-2.25</v>
      </c>
    </row>
    <row r="1052" spans="3:53" x14ac:dyDescent="0.25">
      <c r="C1052" t="s">
        <v>270</v>
      </c>
      <c r="D1052" t="s">
        <v>83</v>
      </c>
      <c r="E1052">
        <v>30.88</v>
      </c>
      <c r="F1052">
        <v>8.56</v>
      </c>
      <c r="G1052">
        <v>7.46</v>
      </c>
      <c r="H1052">
        <v>24680</v>
      </c>
      <c r="I1052">
        <v>1.4330000000000001</v>
      </c>
      <c r="J1052" t="s">
        <v>75</v>
      </c>
      <c r="K1052">
        <v>45.45</v>
      </c>
      <c r="L1052">
        <v>30.899815</v>
      </c>
      <c r="M1052">
        <v>-0.29066517064907338</v>
      </c>
      <c r="N1052">
        <v>30.791142000000001</v>
      </c>
      <c r="O1052">
        <v>6.1244886597562657E-2</v>
      </c>
      <c r="P1052">
        <v>18640000</v>
      </c>
      <c r="Q1052">
        <v>13870000</v>
      </c>
      <c r="R1052">
        <v>1.34</v>
      </c>
      <c r="S1052">
        <v>19.029</v>
      </c>
      <c r="T1052">
        <v>7.5470000000000006</v>
      </c>
      <c r="U1052">
        <v>12.4148</v>
      </c>
      <c r="V1052">
        <v>2.3235998378284788</v>
      </c>
      <c r="AC1052">
        <v>30.99</v>
      </c>
      <c r="AD1052">
        <v>30.58</v>
      </c>
      <c r="AH1052" s="77">
        <f>IF(AND(M1052&lt;Variables!$G$6,M1052&gt;Variables!$G$5),0,1)</f>
        <v>1</v>
      </c>
      <c r="AI1052" s="77">
        <f t="shared" si="32"/>
        <v>0</v>
      </c>
      <c r="AJ1052" s="77">
        <f>IF(I1052&gt;Variables!$G$7,0,1)</f>
        <v>1</v>
      </c>
      <c r="AK1052" s="77">
        <f>IF(F1052&gt;Variables!$G$8,0,1)</f>
        <v>1</v>
      </c>
      <c r="AL1052" s="77">
        <f>IF(G1052&gt;Variables!$G$9,0,1)</f>
        <v>1</v>
      </c>
      <c r="AM1052" s="77">
        <f>IF(AND(K1052&gt;Variables!$G$10,K1052&lt;Variables!$G$11),0,1)</f>
        <v>1</v>
      </c>
      <c r="AN1052" s="77">
        <f>IF(H1052&lt;Variables!$G$13,1,0)</f>
        <v>0</v>
      </c>
      <c r="AO1052" s="77">
        <f>IF(R1052&lt;Variables!$G$12,0,1)</f>
        <v>0</v>
      </c>
      <c r="AP1052" s="78">
        <f t="shared" si="33"/>
        <v>1</v>
      </c>
      <c r="AQ1052" s="77">
        <f>IF(V1052&lt;Variables!$G$15,1,0)</f>
        <v>1</v>
      </c>
      <c r="AR1052">
        <v>0</v>
      </c>
      <c r="AS1052">
        <v>0</v>
      </c>
      <c r="AT1052">
        <v>0</v>
      </c>
      <c r="AU1052">
        <v>1</v>
      </c>
      <c r="BA1052">
        <v>-0.71</v>
      </c>
    </row>
    <row r="1053" spans="3:53" x14ac:dyDescent="0.25">
      <c r="C1053" t="s">
        <v>271</v>
      </c>
      <c r="D1053" t="s">
        <v>219</v>
      </c>
      <c r="E1053">
        <v>2.81</v>
      </c>
      <c r="F1053">
        <v>28.7</v>
      </c>
      <c r="G1053">
        <v>19.489999999999998</v>
      </c>
      <c r="H1053">
        <v>417.61</v>
      </c>
      <c r="I1053">
        <v>1.022</v>
      </c>
      <c r="J1053" t="s">
        <v>75</v>
      </c>
      <c r="K1053">
        <v>53.61</v>
      </c>
      <c r="L1053">
        <v>2.813965</v>
      </c>
      <c r="M1053">
        <v>0.21446606478757871</v>
      </c>
      <c r="N1053">
        <v>2.7638259999999999</v>
      </c>
      <c r="O1053">
        <v>2.0324723770599138</v>
      </c>
      <c r="P1053">
        <v>37190000</v>
      </c>
      <c r="Q1053">
        <v>1300000</v>
      </c>
      <c r="R1053">
        <v>28.61</v>
      </c>
      <c r="S1053">
        <v>19.811</v>
      </c>
      <c r="T1053">
        <v>7.6669999999999998</v>
      </c>
      <c r="U1053">
        <v>12.7768</v>
      </c>
      <c r="V1053">
        <v>2.396587527753189</v>
      </c>
      <c r="AC1053">
        <v>3.02</v>
      </c>
      <c r="AD1053">
        <v>2.63</v>
      </c>
      <c r="AH1053" s="77">
        <f>IF(AND(M1053&lt;Variables!$G$6,M1053&gt;Variables!$G$5),0,1)</f>
        <v>1</v>
      </c>
      <c r="AI1053" s="77">
        <f t="shared" si="32"/>
        <v>0</v>
      </c>
      <c r="AJ1053" s="77">
        <f>IF(I1053&gt;Variables!$G$7,0,1)</f>
        <v>1</v>
      </c>
      <c r="AK1053" s="77">
        <f>IF(F1053&gt;Variables!$G$8,0,1)</f>
        <v>0</v>
      </c>
      <c r="AL1053" s="77">
        <f>IF(G1053&gt;Variables!$G$9,0,1)</f>
        <v>0</v>
      </c>
      <c r="AM1053" s="77">
        <f>IF(AND(K1053&gt;Variables!$G$10,K1053&lt;Variables!$G$11),0,1)</f>
        <v>1</v>
      </c>
      <c r="AN1053" s="77">
        <f>IF(H1053&lt;Variables!$G$13,1,0)</f>
        <v>1</v>
      </c>
      <c r="AO1053" s="77">
        <f>IF(R1053&lt;Variables!$G$12,0,1)</f>
        <v>1</v>
      </c>
      <c r="AP1053" s="78">
        <f t="shared" si="33"/>
        <v>1</v>
      </c>
      <c r="AQ1053" s="77">
        <f>IF(V1053&lt;Variables!$G$15,1,0)</f>
        <v>1</v>
      </c>
      <c r="AR1053">
        <v>0</v>
      </c>
      <c r="AS1053">
        <v>0</v>
      </c>
      <c r="AT1053">
        <v>1</v>
      </c>
      <c r="AU1053">
        <v>0</v>
      </c>
      <c r="BA1053">
        <v>-2.25</v>
      </c>
    </row>
    <row r="1054" spans="3:53" x14ac:dyDescent="0.25">
      <c r="C1054" t="s">
        <v>271</v>
      </c>
      <c r="D1054" t="s">
        <v>220</v>
      </c>
      <c r="E1054">
        <v>2.78</v>
      </c>
      <c r="F1054">
        <v>37.299999999999997</v>
      </c>
      <c r="G1054">
        <v>-20.52</v>
      </c>
      <c r="H1054">
        <v>25.86</v>
      </c>
      <c r="I1054">
        <v>-0.89</v>
      </c>
      <c r="J1054" t="s">
        <v>75</v>
      </c>
      <c r="K1054">
        <v>42.82</v>
      </c>
      <c r="L1054">
        <v>2.7914599999999998</v>
      </c>
      <c r="M1054">
        <v>-1.4852442807706301</v>
      </c>
      <c r="N1054">
        <v>2.7674639999999999</v>
      </c>
      <c r="O1054">
        <v>-0.63104705246391368</v>
      </c>
      <c r="P1054">
        <v>76200000</v>
      </c>
      <c r="Q1054">
        <v>122770</v>
      </c>
      <c r="R1054">
        <v>620.66999999999996</v>
      </c>
      <c r="S1054">
        <v>19.811</v>
      </c>
      <c r="T1054">
        <v>7.6669999999999998</v>
      </c>
      <c r="U1054">
        <v>12.7768</v>
      </c>
      <c r="V1054">
        <v>2.3004337635330621</v>
      </c>
      <c r="AC1054">
        <v>3.3</v>
      </c>
      <c r="AD1054">
        <v>2.75</v>
      </c>
      <c r="AH1054" s="77">
        <f>IF(AND(M1054&lt;Variables!$G$6,M1054&gt;Variables!$G$5),0,1)</f>
        <v>0</v>
      </c>
      <c r="AI1054" s="77">
        <f t="shared" si="32"/>
        <v>0</v>
      </c>
      <c r="AJ1054" s="77">
        <f>IF(I1054&gt;Variables!$G$7,0,1)</f>
        <v>1</v>
      </c>
      <c r="AK1054" s="77">
        <f>IF(F1054&gt;Variables!$G$8,0,1)</f>
        <v>0</v>
      </c>
      <c r="AL1054" s="77">
        <f>IF(G1054&gt;Variables!$G$9,0,1)</f>
        <v>1</v>
      </c>
      <c r="AM1054" s="77">
        <f>IF(AND(K1054&gt;Variables!$G$10,K1054&lt;Variables!$G$11),0,1)</f>
        <v>1</v>
      </c>
      <c r="AN1054" s="77">
        <f>IF(H1054&lt;Variables!$G$13,1,0)</f>
        <v>1</v>
      </c>
      <c r="AO1054" s="77">
        <f>IF(R1054&lt;Variables!$G$12,0,1)</f>
        <v>1</v>
      </c>
      <c r="AP1054" s="78">
        <f t="shared" si="33"/>
        <v>1</v>
      </c>
      <c r="AQ1054" s="77">
        <f>IF(V1054&lt;Variables!$G$15,1,0)</f>
        <v>1</v>
      </c>
      <c r="AR1054">
        <v>1</v>
      </c>
      <c r="AS1054">
        <v>0</v>
      </c>
      <c r="AT1054">
        <v>0</v>
      </c>
      <c r="AU1054">
        <v>0</v>
      </c>
      <c r="BA1054">
        <v>2</v>
      </c>
    </row>
    <row r="1055" spans="3:53" x14ac:dyDescent="0.25">
      <c r="C1055" t="s">
        <v>271</v>
      </c>
      <c r="D1055" t="s">
        <v>218</v>
      </c>
      <c r="E1055">
        <v>11.95</v>
      </c>
      <c r="F1055">
        <v>20.99</v>
      </c>
      <c r="G1055">
        <v>-13.14</v>
      </c>
      <c r="H1055">
        <v>89.12</v>
      </c>
      <c r="I1055">
        <v>-46.459000000000003</v>
      </c>
      <c r="J1055" t="s">
        <v>75</v>
      </c>
      <c r="K1055">
        <v>44.24</v>
      </c>
      <c r="L1055">
        <v>11.977449999999999</v>
      </c>
      <c r="M1055">
        <v>-0.6466317955825378</v>
      </c>
      <c r="N1055">
        <v>12.166124</v>
      </c>
      <c r="O1055">
        <v>-2.1874181127859589</v>
      </c>
      <c r="P1055">
        <v>7530000</v>
      </c>
      <c r="Q1055">
        <v>138930</v>
      </c>
      <c r="R1055">
        <v>54.2</v>
      </c>
      <c r="S1055">
        <v>19.811</v>
      </c>
      <c r="T1055">
        <v>7.6669999999999998</v>
      </c>
      <c r="U1055">
        <v>12.7768</v>
      </c>
      <c r="V1055">
        <v>2.3133821843614459</v>
      </c>
      <c r="AC1055">
        <v>12.03</v>
      </c>
      <c r="AD1055">
        <v>11.45</v>
      </c>
      <c r="AH1055" s="77">
        <f>IF(AND(M1055&lt;Variables!$G$6,M1055&gt;Variables!$G$5),0,1)</f>
        <v>1</v>
      </c>
      <c r="AI1055" s="77">
        <f t="shared" si="32"/>
        <v>1</v>
      </c>
      <c r="AJ1055" s="77">
        <f>IF(I1055&gt;Variables!$G$7,0,1)</f>
        <v>1</v>
      </c>
      <c r="AK1055" s="77">
        <f>IF(F1055&gt;Variables!$G$8,0,1)</f>
        <v>0</v>
      </c>
      <c r="AL1055" s="77">
        <f>IF(G1055&gt;Variables!$G$9,0,1)</f>
        <v>1</v>
      </c>
      <c r="AM1055" s="77">
        <f>IF(AND(K1055&gt;Variables!$G$10,K1055&lt;Variables!$G$11),0,1)</f>
        <v>1</v>
      </c>
      <c r="AN1055" s="77">
        <f>IF(H1055&lt;Variables!$G$13,1,0)</f>
        <v>1</v>
      </c>
      <c r="AO1055" s="77">
        <f>IF(R1055&lt;Variables!$G$12,0,1)</f>
        <v>1</v>
      </c>
      <c r="AP1055" s="78">
        <f t="shared" si="33"/>
        <v>1</v>
      </c>
      <c r="AQ1055" s="77">
        <f>IF(V1055&lt;Variables!$G$15,1,0)</f>
        <v>1</v>
      </c>
      <c r="AR1055">
        <v>0</v>
      </c>
      <c r="AS1055">
        <v>0</v>
      </c>
      <c r="AT1055">
        <v>1</v>
      </c>
      <c r="AU1055">
        <v>0</v>
      </c>
      <c r="BA1055">
        <v>-2.25</v>
      </c>
    </row>
    <row r="1056" spans="3:53" x14ac:dyDescent="0.25">
      <c r="C1056" t="s">
        <v>271</v>
      </c>
      <c r="D1056" t="s">
        <v>212</v>
      </c>
      <c r="E1056">
        <v>4.03</v>
      </c>
      <c r="F1056">
        <v>23.24</v>
      </c>
      <c r="G1056">
        <v>-30.45</v>
      </c>
      <c r="H1056">
        <v>12.78</v>
      </c>
      <c r="I1056">
        <v>-0.01</v>
      </c>
      <c r="J1056" t="s">
        <v>74</v>
      </c>
      <c r="K1056">
        <v>47.53</v>
      </c>
      <c r="L1056">
        <v>4.0324600000000004</v>
      </c>
      <c r="M1056">
        <v>-0.30899252565433522</v>
      </c>
      <c r="N1056">
        <v>4.0634459999999999</v>
      </c>
      <c r="O1056">
        <v>-1.0691910265326601</v>
      </c>
      <c r="P1056">
        <v>70170000</v>
      </c>
      <c r="Q1056">
        <v>441580</v>
      </c>
      <c r="R1056">
        <v>158.91</v>
      </c>
      <c r="S1056">
        <v>19.811</v>
      </c>
      <c r="T1056">
        <v>7.6669999999999998</v>
      </c>
      <c r="U1056">
        <v>12.7768</v>
      </c>
      <c r="V1056">
        <v>2.3472404507442111</v>
      </c>
      <c r="AC1056">
        <v>4.3600000000000003</v>
      </c>
      <c r="AD1056">
        <v>3.91</v>
      </c>
      <c r="AH1056" s="77">
        <f>IF(AND(M1056&lt;Variables!$G$6,M1056&gt;Variables!$G$5),0,1)</f>
        <v>1</v>
      </c>
      <c r="AI1056" s="77">
        <f t="shared" si="32"/>
        <v>1</v>
      </c>
      <c r="AJ1056" s="77">
        <f>IF(I1056&gt;Variables!$G$7,0,1)</f>
        <v>1</v>
      </c>
      <c r="AK1056" s="77">
        <f>IF(F1056&gt;Variables!$G$8,0,1)</f>
        <v>0</v>
      </c>
      <c r="AL1056" s="77">
        <f>IF(G1056&gt;Variables!$G$9,0,1)</f>
        <v>1</v>
      </c>
      <c r="AM1056" s="77">
        <f>IF(AND(K1056&gt;Variables!$G$10,K1056&lt;Variables!$G$11),0,1)</f>
        <v>1</v>
      </c>
      <c r="AN1056" s="77">
        <f>IF(H1056&lt;Variables!$G$13,1,0)</f>
        <v>1</v>
      </c>
      <c r="AO1056" s="77">
        <f>IF(R1056&lt;Variables!$G$12,0,1)</f>
        <v>1</v>
      </c>
      <c r="AP1056" s="78">
        <f t="shared" si="33"/>
        <v>0</v>
      </c>
      <c r="AQ1056" s="77">
        <f>IF(V1056&lt;Variables!$G$15,1,0)</f>
        <v>1</v>
      </c>
      <c r="AR1056">
        <v>0</v>
      </c>
      <c r="AS1056">
        <v>0</v>
      </c>
      <c r="AT1056">
        <v>1</v>
      </c>
      <c r="AU1056">
        <v>0</v>
      </c>
      <c r="BA1056">
        <v>-0.78</v>
      </c>
    </row>
    <row r="1057" spans="3:53" x14ac:dyDescent="0.25">
      <c r="C1057" t="s">
        <v>271</v>
      </c>
      <c r="D1057" t="s">
        <v>136</v>
      </c>
      <c r="E1057">
        <v>61.73</v>
      </c>
      <c r="F1057">
        <v>8.15</v>
      </c>
      <c r="G1057">
        <v>8.17</v>
      </c>
      <c r="H1057">
        <v>3960</v>
      </c>
      <c r="I1057">
        <v>48.594000000000001</v>
      </c>
      <c r="J1057" t="s">
        <v>74</v>
      </c>
      <c r="K1057">
        <v>56.24</v>
      </c>
      <c r="L1057">
        <v>61.467784999999992</v>
      </c>
      <c r="M1057">
        <v>0.2150964118847121</v>
      </c>
      <c r="N1057">
        <v>61.23537291666667</v>
      </c>
      <c r="O1057">
        <v>0.59545172335202656</v>
      </c>
      <c r="P1057">
        <v>1298000</v>
      </c>
      <c r="Q1057">
        <v>1136000</v>
      </c>
      <c r="R1057">
        <v>1.1399999999999999</v>
      </c>
      <c r="S1057">
        <v>19.811</v>
      </c>
      <c r="T1057">
        <v>7.6669999999999998</v>
      </c>
      <c r="U1057">
        <v>12.7768</v>
      </c>
      <c r="V1057">
        <v>2.4221776150408538</v>
      </c>
      <c r="AC1057">
        <v>62.16</v>
      </c>
      <c r="AD1057">
        <v>61.15</v>
      </c>
      <c r="AH1057" s="77">
        <f>IF(AND(M1057&lt;Variables!$G$6,M1057&gt;Variables!$G$5),0,1)</f>
        <v>1</v>
      </c>
      <c r="AI1057" s="77">
        <f t="shared" si="32"/>
        <v>0</v>
      </c>
      <c r="AJ1057" s="77">
        <f>IF(I1057&gt;Variables!$G$7,0,1)</f>
        <v>1</v>
      </c>
      <c r="AK1057" s="77">
        <f>IF(F1057&gt;Variables!$G$8,0,1)</f>
        <v>1</v>
      </c>
      <c r="AL1057" s="77">
        <f>IF(G1057&gt;Variables!$G$9,0,1)</f>
        <v>1</v>
      </c>
      <c r="AM1057" s="77">
        <f>IF(AND(K1057&gt;Variables!$G$10,K1057&lt;Variables!$G$11),0,1)</f>
        <v>1</v>
      </c>
      <c r="AN1057" s="77">
        <f>IF(H1057&lt;Variables!$G$13,1,0)</f>
        <v>0</v>
      </c>
      <c r="AO1057" s="77">
        <f>IF(R1057&lt;Variables!$G$12,0,1)</f>
        <v>0</v>
      </c>
      <c r="AP1057" s="78">
        <f t="shared" si="33"/>
        <v>0</v>
      </c>
      <c r="AQ1057" s="77">
        <f>IF(V1057&lt;Variables!$G$15,1,0)</f>
        <v>1</v>
      </c>
      <c r="AR1057">
        <v>0</v>
      </c>
      <c r="AS1057">
        <v>1</v>
      </c>
      <c r="AT1057">
        <v>0</v>
      </c>
      <c r="AU1057">
        <v>0</v>
      </c>
      <c r="BA1057">
        <v>0.17</v>
      </c>
    </row>
    <row r="1058" spans="3:53" x14ac:dyDescent="0.25">
      <c r="C1058" t="s">
        <v>271</v>
      </c>
      <c r="D1058" t="s">
        <v>133</v>
      </c>
      <c r="E1058">
        <v>1.1499999999999999</v>
      </c>
      <c r="F1058">
        <v>15.66</v>
      </c>
      <c r="G1058">
        <v>14.5</v>
      </c>
      <c r="H1058">
        <v>150.38</v>
      </c>
      <c r="I1058">
        <v>-1E-3</v>
      </c>
      <c r="J1058" t="s">
        <v>74</v>
      </c>
      <c r="K1058">
        <v>55.12</v>
      </c>
      <c r="L1058">
        <v>1.1416999999999999</v>
      </c>
      <c r="M1058">
        <v>0.28904265568889198</v>
      </c>
      <c r="N1058">
        <v>1.120628</v>
      </c>
      <c r="O1058">
        <v>2.1748519580092438</v>
      </c>
      <c r="P1058">
        <v>18650000</v>
      </c>
      <c r="Q1058">
        <v>11900000</v>
      </c>
      <c r="R1058">
        <v>1.57</v>
      </c>
      <c r="S1058">
        <v>19.811</v>
      </c>
      <c r="T1058">
        <v>7.6669999999999998</v>
      </c>
      <c r="U1058">
        <v>12.7768</v>
      </c>
      <c r="V1058">
        <v>2.408254144381186</v>
      </c>
      <c r="AC1058">
        <v>1.17</v>
      </c>
      <c r="AD1058">
        <v>1.07</v>
      </c>
      <c r="AH1058" s="77">
        <f>IF(AND(M1058&lt;Variables!$G$6,M1058&gt;Variables!$G$5),0,1)</f>
        <v>1</v>
      </c>
      <c r="AI1058" s="77">
        <f t="shared" si="32"/>
        <v>0</v>
      </c>
      <c r="AJ1058" s="77">
        <f>IF(I1058&gt;Variables!$G$7,0,1)</f>
        <v>1</v>
      </c>
      <c r="AK1058" s="77">
        <f>IF(F1058&gt;Variables!$G$8,0,1)</f>
        <v>0</v>
      </c>
      <c r="AL1058" s="77">
        <f>IF(G1058&gt;Variables!$G$9,0,1)</f>
        <v>0</v>
      </c>
      <c r="AM1058" s="77">
        <f>IF(AND(K1058&gt;Variables!$G$10,K1058&lt;Variables!$G$11),0,1)</f>
        <v>1</v>
      </c>
      <c r="AN1058" s="77">
        <f>IF(H1058&lt;Variables!$G$13,1,0)</f>
        <v>1</v>
      </c>
      <c r="AO1058" s="77">
        <f>IF(R1058&lt;Variables!$G$12,0,1)</f>
        <v>0</v>
      </c>
      <c r="AP1058" s="78">
        <f t="shared" si="33"/>
        <v>0</v>
      </c>
      <c r="AQ1058" s="77">
        <f>IF(V1058&lt;Variables!$G$15,1,0)</f>
        <v>1</v>
      </c>
      <c r="AR1058">
        <v>0</v>
      </c>
      <c r="AS1058">
        <v>0</v>
      </c>
      <c r="AT1058">
        <v>1</v>
      </c>
      <c r="AU1058">
        <v>0</v>
      </c>
      <c r="BA1058">
        <v>-1.1000000000000001</v>
      </c>
    </row>
    <row r="1059" spans="3:53" x14ac:dyDescent="0.25">
      <c r="C1059" t="s">
        <v>271</v>
      </c>
      <c r="D1059" t="s">
        <v>125</v>
      </c>
      <c r="E1059">
        <v>178.84</v>
      </c>
      <c r="F1059">
        <v>7.09</v>
      </c>
      <c r="G1059">
        <v>7.49</v>
      </c>
      <c r="H1059">
        <v>11140</v>
      </c>
      <c r="I1059">
        <v>6.3E-2</v>
      </c>
      <c r="J1059" t="s">
        <v>75</v>
      </c>
      <c r="K1059">
        <v>44.29</v>
      </c>
      <c r="L1059">
        <v>178.88149999999999</v>
      </c>
      <c r="M1059">
        <v>-0.31948524581913612</v>
      </c>
      <c r="N1059">
        <v>178.47820200000001</v>
      </c>
      <c r="O1059">
        <v>-9.4242320975425314E-2</v>
      </c>
      <c r="P1059">
        <v>665281</v>
      </c>
      <c r="Q1059">
        <v>663253</v>
      </c>
      <c r="R1059">
        <v>1</v>
      </c>
      <c r="S1059">
        <v>19.811</v>
      </c>
      <c r="T1059">
        <v>7.6669999999999998</v>
      </c>
      <c r="U1059">
        <v>12.7768</v>
      </c>
      <c r="V1059">
        <v>2.3108825513348221</v>
      </c>
      <c r="AC1059">
        <v>180.74</v>
      </c>
      <c r="AD1059">
        <v>178.14</v>
      </c>
      <c r="AH1059" s="77">
        <f>IF(AND(M1059&lt;Variables!$G$6,M1059&gt;Variables!$G$5),0,1)</f>
        <v>1</v>
      </c>
      <c r="AI1059" s="77">
        <f t="shared" si="32"/>
        <v>0</v>
      </c>
      <c r="AJ1059" s="77">
        <f>IF(I1059&gt;Variables!$G$7,0,1)</f>
        <v>1</v>
      </c>
      <c r="AK1059" s="77">
        <f>IF(F1059&gt;Variables!$G$8,0,1)</f>
        <v>1</v>
      </c>
      <c r="AL1059" s="77">
        <f>IF(G1059&gt;Variables!$G$9,0,1)</f>
        <v>1</v>
      </c>
      <c r="AM1059" s="77">
        <f>IF(AND(K1059&gt;Variables!$G$10,K1059&lt;Variables!$G$11),0,1)</f>
        <v>1</v>
      </c>
      <c r="AN1059" s="77">
        <f>IF(H1059&lt;Variables!$G$13,1,0)</f>
        <v>0</v>
      </c>
      <c r="AO1059" s="77">
        <f>IF(R1059&lt;Variables!$G$12,0,1)</f>
        <v>0</v>
      </c>
      <c r="AP1059" s="78">
        <f t="shared" si="33"/>
        <v>1</v>
      </c>
      <c r="AQ1059" s="77">
        <f>IF(V1059&lt;Variables!$G$15,1,0)</f>
        <v>1</v>
      </c>
      <c r="AR1059">
        <v>0</v>
      </c>
      <c r="AS1059">
        <v>0</v>
      </c>
      <c r="AT1059">
        <v>0</v>
      </c>
      <c r="AU1059">
        <v>1</v>
      </c>
      <c r="BA1059">
        <v>0.14000000000000001</v>
      </c>
    </row>
    <row r="1060" spans="3:53" x14ac:dyDescent="0.25">
      <c r="C1060" t="s">
        <v>271</v>
      </c>
      <c r="D1060" t="s">
        <v>149</v>
      </c>
      <c r="E1060">
        <v>20.97</v>
      </c>
      <c r="F1060">
        <v>7.09</v>
      </c>
      <c r="G1060">
        <v>6.98</v>
      </c>
      <c r="H1060">
        <v>2850</v>
      </c>
      <c r="I1060">
        <v>-37.048999999999999</v>
      </c>
      <c r="J1060" t="s">
        <v>75</v>
      </c>
      <c r="K1060">
        <v>60.11</v>
      </c>
      <c r="L1060">
        <v>20.870487499999999</v>
      </c>
      <c r="M1060">
        <v>0.62055330523544594</v>
      </c>
      <c r="N1060">
        <v>20.821872222222218</v>
      </c>
      <c r="O1060">
        <v>0.85548396357783119</v>
      </c>
      <c r="P1060">
        <v>105744</v>
      </c>
      <c r="Q1060">
        <v>304376</v>
      </c>
      <c r="R1060">
        <v>0.35</v>
      </c>
      <c r="S1060">
        <v>19.811</v>
      </c>
      <c r="T1060">
        <v>7.6669999999999998</v>
      </c>
      <c r="U1060">
        <v>12.7768</v>
      </c>
      <c r="V1060">
        <v>2.437486497234671</v>
      </c>
      <c r="AC1060">
        <v>21</v>
      </c>
      <c r="AD1060">
        <v>20.72</v>
      </c>
      <c r="AH1060" s="77">
        <f>IF(AND(M1060&lt;Variables!$G$6,M1060&gt;Variables!$G$5),0,1)</f>
        <v>1</v>
      </c>
      <c r="AI1060" s="77">
        <f t="shared" si="32"/>
        <v>0</v>
      </c>
      <c r="AJ1060" s="77">
        <f>IF(I1060&gt;Variables!$G$7,0,1)</f>
        <v>1</v>
      </c>
      <c r="AK1060" s="77">
        <f>IF(F1060&gt;Variables!$G$8,0,1)</f>
        <v>1</v>
      </c>
      <c r="AL1060" s="77">
        <f>IF(G1060&gt;Variables!$G$9,0,1)</f>
        <v>1</v>
      </c>
      <c r="AM1060" s="77">
        <f>IF(AND(K1060&gt;Variables!$G$10,K1060&lt;Variables!$G$11),0,1)</f>
        <v>1</v>
      </c>
      <c r="AN1060" s="77">
        <f>IF(H1060&lt;Variables!$G$13,1,0)</f>
        <v>0</v>
      </c>
      <c r="AO1060" s="77">
        <f>IF(R1060&lt;Variables!$G$12,0,1)</f>
        <v>0</v>
      </c>
      <c r="AP1060" s="78">
        <f t="shared" si="33"/>
        <v>1</v>
      </c>
      <c r="AQ1060" s="77">
        <f>IF(V1060&lt;Variables!$G$15,1,0)</f>
        <v>1</v>
      </c>
      <c r="AR1060">
        <v>0</v>
      </c>
      <c r="AS1060">
        <v>0</v>
      </c>
      <c r="AT1060">
        <v>0</v>
      </c>
      <c r="AU1060">
        <v>1</v>
      </c>
      <c r="BA1060">
        <v>-0.88</v>
      </c>
    </row>
    <row r="1061" spans="3:53" x14ac:dyDescent="0.25">
      <c r="C1061" t="s">
        <v>271</v>
      </c>
      <c r="D1061" t="s">
        <v>138</v>
      </c>
      <c r="E1061">
        <v>16.95</v>
      </c>
      <c r="F1061">
        <v>7.2</v>
      </c>
      <c r="G1061">
        <v>5.32</v>
      </c>
      <c r="H1061">
        <v>5940</v>
      </c>
      <c r="I1061">
        <v>27.803999999999998</v>
      </c>
      <c r="J1061" t="s">
        <v>75</v>
      </c>
      <c r="K1061">
        <v>61.65</v>
      </c>
      <c r="L1061">
        <v>16.848044999999999</v>
      </c>
      <c r="M1061">
        <v>0.51611329385691995</v>
      </c>
      <c r="N1061">
        <v>16.785868000000001</v>
      </c>
      <c r="O1061">
        <v>0.88843782162470253</v>
      </c>
      <c r="P1061">
        <v>8857000</v>
      </c>
      <c r="Q1061">
        <v>14396000</v>
      </c>
      <c r="R1061">
        <v>0.62</v>
      </c>
      <c r="S1061">
        <v>19.811</v>
      </c>
      <c r="T1061">
        <v>7.6669999999999998</v>
      </c>
      <c r="U1061">
        <v>12.7768</v>
      </c>
      <c r="V1061">
        <v>2.4569103193652451</v>
      </c>
      <c r="AC1061">
        <v>17.05</v>
      </c>
      <c r="AD1061">
        <v>16.7</v>
      </c>
      <c r="AH1061" s="77">
        <f>IF(AND(M1061&lt;Variables!$G$6,M1061&gt;Variables!$G$5),0,1)</f>
        <v>1</v>
      </c>
      <c r="AI1061" s="77">
        <f t="shared" si="32"/>
        <v>0</v>
      </c>
      <c r="AJ1061" s="77">
        <f>IF(I1061&gt;Variables!$G$7,0,1)</f>
        <v>1</v>
      </c>
      <c r="AK1061" s="77">
        <f>IF(F1061&gt;Variables!$G$8,0,1)</f>
        <v>1</v>
      </c>
      <c r="AL1061" s="77">
        <f>IF(G1061&gt;Variables!$G$9,0,1)</f>
        <v>1</v>
      </c>
      <c r="AM1061" s="77">
        <f>IF(AND(K1061&gt;Variables!$G$10,K1061&lt;Variables!$G$11),0,1)</f>
        <v>1</v>
      </c>
      <c r="AN1061" s="77">
        <f>IF(H1061&lt;Variables!$G$13,1,0)</f>
        <v>0</v>
      </c>
      <c r="AO1061" s="77">
        <f>IF(R1061&lt;Variables!$G$12,0,1)</f>
        <v>0</v>
      </c>
      <c r="AP1061" s="78">
        <f t="shared" si="33"/>
        <v>1</v>
      </c>
      <c r="AQ1061" s="77">
        <f>IF(V1061&lt;Variables!$G$15,1,0)</f>
        <v>1</v>
      </c>
      <c r="AR1061">
        <v>0</v>
      </c>
      <c r="AS1061">
        <v>0</v>
      </c>
      <c r="AT1061">
        <v>1</v>
      </c>
      <c r="AU1061">
        <v>0</v>
      </c>
      <c r="BA1061">
        <v>-1.04</v>
      </c>
    </row>
    <row r="1062" spans="3:53" x14ac:dyDescent="0.25">
      <c r="C1062" t="s">
        <v>271</v>
      </c>
      <c r="D1062" t="s">
        <v>188</v>
      </c>
      <c r="E1062">
        <v>44.13</v>
      </c>
      <c r="F1062">
        <v>7.26</v>
      </c>
      <c r="G1062">
        <v>7.16</v>
      </c>
      <c r="H1062">
        <v>30630</v>
      </c>
      <c r="I1062">
        <v>0.188</v>
      </c>
      <c r="J1062" t="s">
        <v>75</v>
      </c>
      <c r="K1062">
        <v>49.52</v>
      </c>
      <c r="L1062">
        <v>44.076695000000001</v>
      </c>
      <c r="M1062">
        <v>-0.10594033876632469</v>
      </c>
      <c r="N1062">
        <v>44.012335999999998</v>
      </c>
      <c r="O1062">
        <v>4.0134202374525967E-2</v>
      </c>
      <c r="P1062">
        <v>13736000</v>
      </c>
      <c r="Q1062">
        <v>14910000</v>
      </c>
      <c r="R1062">
        <v>0.92</v>
      </c>
      <c r="S1062">
        <v>19.811</v>
      </c>
      <c r="T1062">
        <v>7.6669999999999998</v>
      </c>
      <c r="U1062">
        <v>12.7768</v>
      </c>
      <c r="V1062">
        <v>2.3646347900727132</v>
      </c>
      <c r="AC1062">
        <v>44.4</v>
      </c>
      <c r="AD1062">
        <v>43.77</v>
      </c>
      <c r="AH1062" s="77">
        <f>IF(AND(M1062&lt;Variables!$G$6,M1062&gt;Variables!$G$5),0,1)</f>
        <v>1</v>
      </c>
      <c r="AI1062" s="77">
        <f t="shared" si="32"/>
        <v>0</v>
      </c>
      <c r="AJ1062" s="77">
        <f>IF(I1062&gt;Variables!$G$7,0,1)</f>
        <v>1</v>
      </c>
      <c r="AK1062" s="77">
        <f>IF(F1062&gt;Variables!$G$8,0,1)</f>
        <v>1</v>
      </c>
      <c r="AL1062" s="77">
        <f>IF(G1062&gt;Variables!$G$9,0,1)</f>
        <v>1</v>
      </c>
      <c r="AM1062" s="77">
        <f>IF(AND(K1062&gt;Variables!$G$10,K1062&lt;Variables!$G$11),0,1)</f>
        <v>1</v>
      </c>
      <c r="AN1062" s="77">
        <f>IF(H1062&lt;Variables!$G$13,1,0)</f>
        <v>0</v>
      </c>
      <c r="AO1062" s="77">
        <f>IF(R1062&lt;Variables!$G$12,0,1)</f>
        <v>0</v>
      </c>
      <c r="AP1062" s="78">
        <f t="shared" si="33"/>
        <v>1</v>
      </c>
      <c r="AQ1062" s="77">
        <f>IF(V1062&lt;Variables!$G$15,1,0)</f>
        <v>1</v>
      </c>
      <c r="AR1062">
        <v>0</v>
      </c>
      <c r="AS1062">
        <v>0</v>
      </c>
      <c r="AT1062">
        <v>0</v>
      </c>
      <c r="AU1062">
        <v>1</v>
      </c>
      <c r="BA1062">
        <v>-0.61</v>
      </c>
    </row>
    <row r="1063" spans="3:53" x14ac:dyDescent="0.25">
      <c r="C1063" t="s">
        <v>271</v>
      </c>
      <c r="D1063" t="s">
        <v>240</v>
      </c>
      <c r="E1063">
        <v>32.57</v>
      </c>
      <c r="F1063">
        <v>7.8</v>
      </c>
      <c r="G1063">
        <v>8.9600000000000009</v>
      </c>
      <c r="H1063">
        <v>6330</v>
      </c>
      <c r="I1063">
        <v>-47.468000000000004</v>
      </c>
      <c r="J1063" t="s">
        <v>75</v>
      </c>
      <c r="K1063">
        <v>62.86</v>
      </c>
      <c r="L1063">
        <v>32.389170000000007</v>
      </c>
      <c r="M1063">
        <v>0.28043324358107891</v>
      </c>
      <c r="N1063">
        <v>32.346828000000002</v>
      </c>
      <c r="O1063">
        <v>0.41170033735609168</v>
      </c>
      <c r="P1063">
        <v>2574000</v>
      </c>
      <c r="Q1063">
        <v>3646000</v>
      </c>
      <c r="R1063">
        <v>0.71</v>
      </c>
      <c r="S1063">
        <v>19.811</v>
      </c>
      <c r="T1063">
        <v>7.6669999999999998</v>
      </c>
      <c r="U1063">
        <v>12.7768</v>
      </c>
      <c r="V1063">
        <v>2.4825231347389289</v>
      </c>
      <c r="AC1063">
        <v>32.808900000000001</v>
      </c>
      <c r="AD1063">
        <v>32.29</v>
      </c>
      <c r="AH1063" s="77">
        <f>IF(AND(M1063&lt;Variables!$G$6,M1063&gt;Variables!$G$5),0,1)</f>
        <v>1</v>
      </c>
      <c r="AI1063" s="77">
        <f t="shared" si="32"/>
        <v>0</v>
      </c>
      <c r="AJ1063" s="77">
        <f>IF(I1063&gt;Variables!$G$7,0,1)</f>
        <v>1</v>
      </c>
      <c r="AK1063" s="77">
        <f>IF(F1063&gt;Variables!$G$8,0,1)</f>
        <v>1</v>
      </c>
      <c r="AL1063" s="77">
        <f>IF(G1063&gt;Variables!$G$9,0,1)</f>
        <v>1</v>
      </c>
      <c r="AM1063" s="77">
        <f>IF(AND(K1063&gt;Variables!$G$10,K1063&lt;Variables!$G$11),0,1)</f>
        <v>0</v>
      </c>
      <c r="AN1063" s="77">
        <f>IF(H1063&lt;Variables!$G$13,1,0)</f>
        <v>0</v>
      </c>
      <c r="AO1063" s="77">
        <f>IF(R1063&lt;Variables!$G$12,0,1)</f>
        <v>0</v>
      </c>
      <c r="AP1063" s="78">
        <f t="shared" si="33"/>
        <v>1</v>
      </c>
      <c r="AQ1063" s="77">
        <f>IF(V1063&lt;Variables!$G$15,1,0)</f>
        <v>1</v>
      </c>
      <c r="AR1063">
        <v>0</v>
      </c>
      <c r="AS1063">
        <v>1</v>
      </c>
      <c r="AT1063">
        <v>0</v>
      </c>
      <c r="AU1063">
        <v>0</v>
      </c>
      <c r="BA1063">
        <v>0.31</v>
      </c>
    </row>
    <row r="1064" spans="3:53" x14ac:dyDescent="0.25">
      <c r="C1064" t="s">
        <v>271</v>
      </c>
      <c r="D1064" t="s">
        <v>182</v>
      </c>
      <c r="E1064">
        <v>28.97</v>
      </c>
      <c r="F1064">
        <v>7.82</v>
      </c>
      <c r="G1064">
        <v>1.62</v>
      </c>
      <c r="H1064">
        <v>-99999</v>
      </c>
      <c r="I1064">
        <v>5.2380000000000004</v>
      </c>
      <c r="J1064" t="s">
        <v>75</v>
      </c>
      <c r="K1064">
        <v>60.06</v>
      </c>
      <c r="L1064">
        <v>28.849142857142859</v>
      </c>
      <c r="M1064">
        <v>3.763419561858055E-2</v>
      </c>
      <c r="N1064">
        <v>28.79852</v>
      </c>
      <c r="O1064">
        <v>0.21348319288628709</v>
      </c>
      <c r="P1064">
        <v>199653</v>
      </c>
      <c r="Q1064">
        <v>193031</v>
      </c>
      <c r="R1064">
        <v>1.03</v>
      </c>
      <c r="S1064">
        <v>19.811</v>
      </c>
      <c r="T1064">
        <v>7.6669999999999998</v>
      </c>
      <c r="U1064">
        <v>12.7768</v>
      </c>
      <c r="V1064">
        <v>2.469149714091035</v>
      </c>
      <c r="AC1064">
        <v>28.95</v>
      </c>
      <c r="AD1064">
        <v>28.58</v>
      </c>
      <c r="AH1064" s="77">
        <f>IF(AND(M1064&lt;Variables!$G$6,M1064&gt;Variables!$G$5),0,1)</f>
        <v>1</v>
      </c>
      <c r="AI1064" s="77">
        <f t="shared" si="32"/>
        <v>0</v>
      </c>
      <c r="AJ1064" s="77">
        <f>IF(I1064&gt;Variables!$G$7,0,1)</f>
        <v>1</v>
      </c>
      <c r="AK1064" s="77">
        <f>IF(F1064&gt;Variables!$G$8,0,1)</f>
        <v>1</v>
      </c>
      <c r="AL1064" s="77">
        <f>IF(G1064&gt;Variables!$G$9,0,1)</f>
        <v>1</v>
      </c>
      <c r="AM1064" s="77">
        <f>IF(AND(K1064&gt;Variables!$G$10,K1064&lt;Variables!$G$11),0,1)</f>
        <v>1</v>
      </c>
      <c r="AN1064" s="77">
        <f>IF(H1064&lt;Variables!$G$13,1,0)</f>
        <v>1</v>
      </c>
      <c r="AO1064" s="77">
        <f>IF(R1064&lt;Variables!$G$12,0,1)</f>
        <v>0</v>
      </c>
      <c r="AP1064" s="78">
        <f t="shared" si="33"/>
        <v>1</v>
      </c>
      <c r="AQ1064" s="77">
        <f>IF(V1064&lt;Variables!$G$15,1,0)</f>
        <v>1</v>
      </c>
      <c r="AR1064">
        <v>0</v>
      </c>
      <c r="AS1064">
        <v>0</v>
      </c>
      <c r="AT1064">
        <v>0</v>
      </c>
      <c r="AU1064">
        <v>1</v>
      </c>
      <c r="BA1064">
        <v>-0.8</v>
      </c>
    </row>
    <row r="1065" spans="3:53" x14ac:dyDescent="0.25">
      <c r="C1065" t="s">
        <v>271</v>
      </c>
      <c r="D1065" t="s">
        <v>217</v>
      </c>
      <c r="E1065">
        <v>11.02</v>
      </c>
      <c r="F1065">
        <v>23.48</v>
      </c>
      <c r="G1065">
        <v>-0.59</v>
      </c>
      <c r="H1065">
        <v>124.89</v>
      </c>
      <c r="I1065">
        <v>-16.215</v>
      </c>
      <c r="J1065" t="s">
        <v>75</v>
      </c>
      <c r="K1065">
        <v>47.01</v>
      </c>
      <c r="L1065">
        <v>10.94724705882353</v>
      </c>
      <c r="M1065">
        <v>-0.11187341217131221</v>
      </c>
      <c r="N1065">
        <v>11.03097727272727</v>
      </c>
      <c r="O1065">
        <v>-0.87007044212268803</v>
      </c>
      <c r="P1065">
        <v>3950000</v>
      </c>
      <c r="Q1065">
        <v>283960</v>
      </c>
      <c r="R1065">
        <v>13.91</v>
      </c>
      <c r="S1065">
        <v>19.811</v>
      </c>
      <c r="T1065">
        <v>7.6669999999999998</v>
      </c>
      <c r="U1065">
        <v>12.7768</v>
      </c>
      <c r="V1065">
        <v>2.3379662683775448</v>
      </c>
      <c r="AC1065">
        <v>12.299899999999999</v>
      </c>
      <c r="AD1065">
        <v>10.8001</v>
      </c>
      <c r="AH1065" s="77">
        <f>IF(AND(M1065&lt;Variables!$G$6,M1065&gt;Variables!$G$5),0,1)</f>
        <v>1</v>
      </c>
      <c r="AI1065" s="77">
        <f t="shared" si="32"/>
        <v>1</v>
      </c>
      <c r="AJ1065" s="77">
        <f>IF(I1065&gt;Variables!$G$7,0,1)</f>
        <v>1</v>
      </c>
      <c r="AK1065" s="77">
        <f>IF(F1065&gt;Variables!$G$8,0,1)</f>
        <v>0</v>
      </c>
      <c r="AL1065" s="77">
        <f>IF(G1065&gt;Variables!$G$9,0,1)</f>
        <v>1</v>
      </c>
      <c r="AM1065" s="77">
        <f>IF(AND(K1065&gt;Variables!$G$10,K1065&lt;Variables!$G$11),0,1)</f>
        <v>1</v>
      </c>
      <c r="AN1065" s="77">
        <f>IF(H1065&lt;Variables!$G$13,1,0)</f>
        <v>1</v>
      </c>
      <c r="AO1065" s="77">
        <f>IF(R1065&lt;Variables!$G$12,0,1)</f>
        <v>1</v>
      </c>
      <c r="AP1065" s="78">
        <f t="shared" si="33"/>
        <v>1</v>
      </c>
      <c r="AQ1065" s="77">
        <f>IF(V1065&lt;Variables!$G$15,1,0)</f>
        <v>1</v>
      </c>
      <c r="AR1065">
        <v>1</v>
      </c>
      <c r="AS1065">
        <v>0</v>
      </c>
      <c r="AT1065">
        <v>0</v>
      </c>
      <c r="AU1065">
        <v>0</v>
      </c>
      <c r="BA1065">
        <v>2</v>
      </c>
    </row>
    <row r="1066" spans="3:53" x14ac:dyDescent="0.25">
      <c r="C1066" t="s">
        <v>271</v>
      </c>
      <c r="D1066" t="s">
        <v>231</v>
      </c>
      <c r="E1066">
        <v>362.17</v>
      </c>
      <c r="F1066">
        <v>7.9</v>
      </c>
      <c r="G1066">
        <v>7.76</v>
      </c>
      <c r="H1066">
        <v>56250</v>
      </c>
      <c r="I1066">
        <v>-6.7610000000000001</v>
      </c>
      <c r="J1066" t="s">
        <v>75</v>
      </c>
      <c r="K1066">
        <v>64.58</v>
      </c>
      <c r="L1066">
        <v>359.896725</v>
      </c>
      <c r="M1066">
        <v>0.3065532202328311</v>
      </c>
      <c r="N1066">
        <v>359.241196</v>
      </c>
      <c r="O1066">
        <v>0.48958861611183307</v>
      </c>
      <c r="P1066">
        <v>2259000</v>
      </c>
      <c r="Q1066">
        <v>2076000</v>
      </c>
      <c r="R1066">
        <v>1.0900000000000001</v>
      </c>
      <c r="S1066">
        <v>19.811</v>
      </c>
      <c r="T1066">
        <v>7.6669999999999998</v>
      </c>
      <c r="U1066">
        <v>12.7768</v>
      </c>
      <c r="V1066">
        <v>2.497170367567473</v>
      </c>
      <c r="AC1066">
        <v>363</v>
      </c>
      <c r="AD1066">
        <v>359.185</v>
      </c>
      <c r="AH1066" s="77">
        <f>IF(AND(M1066&lt;Variables!$G$6,M1066&gt;Variables!$G$5),0,1)</f>
        <v>1</v>
      </c>
      <c r="AI1066" s="77">
        <f t="shared" si="32"/>
        <v>0</v>
      </c>
      <c r="AJ1066" s="77">
        <f>IF(I1066&gt;Variables!$G$7,0,1)</f>
        <v>1</v>
      </c>
      <c r="AK1066" s="77">
        <f>IF(F1066&gt;Variables!$G$8,0,1)</f>
        <v>1</v>
      </c>
      <c r="AL1066" s="77">
        <f>IF(G1066&gt;Variables!$G$9,0,1)</f>
        <v>1</v>
      </c>
      <c r="AM1066" s="77">
        <f>IF(AND(K1066&gt;Variables!$G$10,K1066&lt;Variables!$G$11),0,1)</f>
        <v>0</v>
      </c>
      <c r="AN1066" s="77">
        <f>IF(H1066&lt;Variables!$G$13,1,0)</f>
        <v>0</v>
      </c>
      <c r="AO1066" s="77">
        <f>IF(R1066&lt;Variables!$G$12,0,1)</f>
        <v>0</v>
      </c>
      <c r="AP1066" s="78">
        <f t="shared" si="33"/>
        <v>1</v>
      </c>
      <c r="AQ1066" s="77">
        <f>IF(V1066&lt;Variables!$G$15,1,0)</f>
        <v>1</v>
      </c>
      <c r="AR1066">
        <v>0</v>
      </c>
      <c r="AS1066">
        <v>0</v>
      </c>
      <c r="AT1066">
        <v>0</v>
      </c>
      <c r="AU1066">
        <v>1</v>
      </c>
      <c r="BA1066">
        <v>-0.56000000000000005</v>
      </c>
    </row>
    <row r="1067" spans="3:53" x14ac:dyDescent="0.25">
      <c r="C1067" t="s">
        <v>271</v>
      </c>
      <c r="D1067" t="s">
        <v>83</v>
      </c>
      <c r="E1067">
        <v>30.89</v>
      </c>
      <c r="F1067">
        <v>8.36</v>
      </c>
      <c r="G1067">
        <v>7.43</v>
      </c>
      <c r="H1067">
        <v>24680</v>
      </c>
      <c r="I1067">
        <v>1.4319999999999999</v>
      </c>
      <c r="J1067" t="s">
        <v>75</v>
      </c>
      <c r="K1067">
        <v>45.81</v>
      </c>
      <c r="L1067">
        <v>30.869289999999999</v>
      </c>
      <c r="M1067">
        <v>-0.22446256457467989</v>
      </c>
      <c r="N1067">
        <v>30.80059</v>
      </c>
      <c r="O1067">
        <v>-1.91554772165901E-3</v>
      </c>
      <c r="P1067">
        <v>18844000</v>
      </c>
      <c r="Q1067">
        <v>13870000</v>
      </c>
      <c r="R1067">
        <v>1.36</v>
      </c>
      <c r="S1067">
        <v>19.811</v>
      </c>
      <c r="T1067">
        <v>7.6669999999999998</v>
      </c>
      <c r="U1067">
        <v>12.7768</v>
      </c>
      <c r="V1067">
        <v>2.3267114680345409</v>
      </c>
      <c r="AC1067">
        <v>30.99</v>
      </c>
      <c r="AD1067">
        <v>30.58</v>
      </c>
      <c r="AH1067" s="77">
        <f>IF(AND(M1067&lt;Variables!$G$6,M1067&gt;Variables!$G$5),0,1)</f>
        <v>1</v>
      </c>
      <c r="AI1067" s="77">
        <f t="shared" si="32"/>
        <v>0</v>
      </c>
      <c r="AJ1067" s="77">
        <f>IF(I1067&gt;Variables!$G$7,0,1)</f>
        <v>1</v>
      </c>
      <c r="AK1067" s="77">
        <f>IF(F1067&gt;Variables!$G$8,0,1)</f>
        <v>1</v>
      </c>
      <c r="AL1067" s="77">
        <f>IF(G1067&gt;Variables!$G$9,0,1)</f>
        <v>1</v>
      </c>
      <c r="AM1067" s="77">
        <f>IF(AND(K1067&gt;Variables!$G$10,K1067&lt;Variables!$G$11),0,1)</f>
        <v>1</v>
      </c>
      <c r="AN1067" s="77">
        <f>IF(H1067&lt;Variables!$G$13,1,0)</f>
        <v>0</v>
      </c>
      <c r="AO1067" s="77">
        <f>IF(R1067&lt;Variables!$G$12,0,1)</f>
        <v>0</v>
      </c>
      <c r="AP1067" s="78">
        <f t="shared" si="33"/>
        <v>1</v>
      </c>
      <c r="AQ1067" s="77">
        <f>IF(V1067&lt;Variables!$G$15,1,0)</f>
        <v>1</v>
      </c>
      <c r="AR1067">
        <v>0</v>
      </c>
      <c r="AS1067">
        <v>0</v>
      </c>
      <c r="AT1067">
        <v>0</v>
      </c>
      <c r="AU1067">
        <v>1</v>
      </c>
      <c r="BA1067">
        <v>-0.63</v>
      </c>
    </row>
    <row r="1068" spans="3:53" x14ac:dyDescent="0.25">
      <c r="C1068" t="s">
        <v>271</v>
      </c>
      <c r="D1068" t="s">
        <v>139</v>
      </c>
      <c r="E1068">
        <v>25.97</v>
      </c>
      <c r="F1068">
        <v>8.51</v>
      </c>
      <c r="G1068">
        <v>7.02</v>
      </c>
      <c r="H1068">
        <v>4040</v>
      </c>
      <c r="I1068">
        <v>-3.04</v>
      </c>
      <c r="J1068" t="s">
        <v>75</v>
      </c>
      <c r="K1068">
        <v>73.709999999999994</v>
      </c>
      <c r="L1068">
        <v>25.594955555555551</v>
      </c>
      <c r="M1068">
        <v>1.191814706543737</v>
      </c>
      <c r="N1068">
        <v>25.330129411764709</v>
      </c>
      <c r="O1068">
        <v>2.2497736942891819</v>
      </c>
      <c r="P1068">
        <v>204643</v>
      </c>
      <c r="Q1068">
        <v>422271</v>
      </c>
      <c r="R1068">
        <v>0.48</v>
      </c>
      <c r="S1068">
        <v>19.811</v>
      </c>
      <c r="T1068">
        <v>7.6669999999999998</v>
      </c>
      <c r="U1068">
        <v>12.7768</v>
      </c>
      <c r="V1068">
        <v>2.5000395253429279</v>
      </c>
      <c r="AC1068">
        <v>30.64</v>
      </c>
      <c r="AD1068">
        <v>25.84</v>
      </c>
      <c r="AH1068" s="77">
        <f>IF(AND(M1068&lt;Variables!$G$6,M1068&gt;Variables!$G$5),0,1)</f>
        <v>1</v>
      </c>
      <c r="AI1068" s="77">
        <f t="shared" si="32"/>
        <v>0</v>
      </c>
      <c r="AJ1068" s="77">
        <f>IF(I1068&gt;Variables!$G$7,0,1)</f>
        <v>1</v>
      </c>
      <c r="AK1068" s="77">
        <f>IF(F1068&gt;Variables!$G$8,0,1)</f>
        <v>1</v>
      </c>
      <c r="AL1068" s="77">
        <f>IF(G1068&gt;Variables!$G$9,0,1)</f>
        <v>1</v>
      </c>
      <c r="AM1068" s="77">
        <f>IF(AND(K1068&gt;Variables!$G$10,K1068&lt;Variables!$G$11),0,1)</f>
        <v>1</v>
      </c>
      <c r="AN1068" s="77">
        <f>IF(H1068&lt;Variables!$G$13,1,0)</f>
        <v>0</v>
      </c>
      <c r="AO1068" s="77">
        <f>IF(R1068&lt;Variables!$G$12,0,1)</f>
        <v>0</v>
      </c>
      <c r="AP1068" s="78">
        <f t="shared" si="33"/>
        <v>1</v>
      </c>
      <c r="AQ1068" s="77">
        <f>IF(V1068&lt;Variables!$G$15,1,0)</f>
        <v>1</v>
      </c>
      <c r="AR1068">
        <v>1</v>
      </c>
      <c r="AS1068">
        <v>0</v>
      </c>
      <c r="AT1068">
        <v>0</v>
      </c>
      <c r="AU1068">
        <v>0</v>
      </c>
      <c r="BA1068">
        <v>2</v>
      </c>
    </row>
    <row r="1069" spans="3:53" x14ac:dyDescent="0.25">
      <c r="C1069" t="s">
        <v>271</v>
      </c>
      <c r="D1069" t="s">
        <v>79</v>
      </c>
      <c r="E1069">
        <v>52.11</v>
      </c>
      <c r="F1069">
        <v>8.77</v>
      </c>
      <c r="G1069">
        <v>4.1900000000000004</v>
      </c>
      <c r="H1069">
        <v>9750</v>
      </c>
      <c r="I1069">
        <v>-39.325000000000003</v>
      </c>
      <c r="J1069" t="s">
        <v>75</v>
      </c>
      <c r="K1069">
        <v>45.62</v>
      </c>
      <c r="L1069">
        <v>52.070404999999987</v>
      </c>
      <c r="M1069">
        <v>-0.35260912604769051</v>
      </c>
      <c r="N1069">
        <v>51.80073999999999</v>
      </c>
      <c r="O1069">
        <v>0.16613662275869129</v>
      </c>
      <c r="P1069">
        <v>18311000</v>
      </c>
      <c r="Q1069">
        <v>6236000</v>
      </c>
      <c r="R1069">
        <v>2.94</v>
      </c>
      <c r="S1069">
        <v>19.811</v>
      </c>
      <c r="T1069">
        <v>7.6669999999999998</v>
      </c>
      <c r="U1069">
        <v>12.7768</v>
      </c>
      <c r="V1069">
        <v>2.3263307292938471</v>
      </c>
      <c r="AC1069">
        <v>52.55</v>
      </c>
      <c r="AD1069">
        <v>51.26</v>
      </c>
      <c r="AH1069" s="77">
        <f>IF(AND(M1069&lt;Variables!$G$6,M1069&gt;Variables!$G$5),0,1)</f>
        <v>1</v>
      </c>
      <c r="AI1069" s="77">
        <f t="shared" si="32"/>
        <v>0</v>
      </c>
      <c r="AJ1069" s="77">
        <f>IF(I1069&gt;Variables!$G$7,0,1)</f>
        <v>1</v>
      </c>
      <c r="AK1069" s="77">
        <f>IF(F1069&gt;Variables!$G$8,0,1)</f>
        <v>1</v>
      </c>
      <c r="AL1069" s="77">
        <f>IF(G1069&gt;Variables!$G$9,0,1)</f>
        <v>1</v>
      </c>
      <c r="AM1069" s="77">
        <f>IF(AND(K1069&gt;Variables!$G$10,K1069&lt;Variables!$G$11),0,1)</f>
        <v>1</v>
      </c>
      <c r="AN1069" s="77">
        <f>IF(H1069&lt;Variables!$G$13,1,0)</f>
        <v>0</v>
      </c>
      <c r="AO1069" s="77">
        <f>IF(R1069&lt;Variables!$G$12,0,1)</f>
        <v>1</v>
      </c>
      <c r="AP1069" s="78">
        <f t="shared" si="33"/>
        <v>1</v>
      </c>
      <c r="AQ1069" s="77">
        <f>IF(V1069&lt;Variables!$G$15,1,0)</f>
        <v>1</v>
      </c>
      <c r="AR1069">
        <v>0</v>
      </c>
      <c r="AS1069">
        <v>0</v>
      </c>
      <c r="AT1069">
        <v>0</v>
      </c>
      <c r="AU1069">
        <v>1</v>
      </c>
      <c r="BA1069">
        <v>-0.46</v>
      </c>
    </row>
    <row r="1070" spans="3:53" x14ac:dyDescent="0.25">
      <c r="C1070" t="s">
        <v>271</v>
      </c>
      <c r="D1070" t="s">
        <v>166</v>
      </c>
      <c r="E1070">
        <v>54.3</v>
      </c>
      <c r="F1070">
        <v>9.39</v>
      </c>
      <c r="G1070">
        <v>9.48</v>
      </c>
      <c r="H1070">
        <v>8010</v>
      </c>
      <c r="I1070">
        <v>199.547</v>
      </c>
      <c r="J1070" t="s">
        <v>75</v>
      </c>
      <c r="K1070">
        <v>69.92</v>
      </c>
      <c r="L1070">
        <v>53.859926315789473</v>
      </c>
      <c r="M1070">
        <v>0.53857051810612777</v>
      </c>
      <c r="N1070">
        <v>53.662181632653059</v>
      </c>
      <c r="O1070">
        <v>0.90905429579125674</v>
      </c>
      <c r="P1070">
        <v>2902000</v>
      </c>
      <c r="Q1070">
        <v>1484000</v>
      </c>
      <c r="R1070">
        <v>1.96</v>
      </c>
      <c r="S1070">
        <v>19.811</v>
      </c>
      <c r="T1070">
        <v>7.6669999999999998</v>
      </c>
      <c r="U1070">
        <v>12.7768</v>
      </c>
      <c r="V1070">
        <v>2.5283849647359342</v>
      </c>
      <c r="AC1070">
        <v>54.38</v>
      </c>
      <c r="AD1070">
        <v>53.310600000000001</v>
      </c>
      <c r="AH1070" s="77">
        <f>IF(AND(M1070&lt;Variables!$G$6,M1070&gt;Variables!$G$5),0,1)</f>
        <v>1</v>
      </c>
      <c r="AI1070" s="77">
        <f t="shared" si="32"/>
        <v>0</v>
      </c>
      <c r="AJ1070" s="77">
        <f>IF(I1070&gt;Variables!$G$7,0,1)</f>
        <v>0</v>
      </c>
      <c r="AK1070" s="77">
        <f>IF(F1070&gt;Variables!$G$8,0,1)</f>
        <v>0</v>
      </c>
      <c r="AL1070" s="77">
        <f>IF(G1070&gt;Variables!$G$9,0,1)</f>
        <v>1</v>
      </c>
      <c r="AM1070" s="77">
        <f>IF(AND(K1070&gt;Variables!$G$10,K1070&lt;Variables!$G$11),0,1)</f>
        <v>0</v>
      </c>
      <c r="AN1070" s="77">
        <f>IF(H1070&lt;Variables!$G$13,1,0)</f>
        <v>0</v>
      </c>
      <c r="AO1070" s="77">
        <f>IF(R1070&lt;Variables!$G$12,0,1)</f>
        <v>0</v>
      </c>
      <c r="AP1070" s="78">
        <f t="shared" si="33"/>
        <v>1</v>
      </c>
      <c r="AQ1070" s="77">
        <f>IF(V1070&lt;Variables!$G$15,1,0)</f>
        <v>1</v>
      </c>
      <c r="AR1070">
        <v>0</v>
      </c>
      <c r="AS1070">
        <v>0</v>
      </c>
      <c r="AT1070">
        <v>1</v>
      </c>
      <c r="AU1070">
        <v>0</v>
      </c>
      <c r="BA1070">
        <v>-1.44</v>
      </c>
    </row>
    <row r="1071" spans="3:53" x14ac:dyDescent="0.25">
      <c r="C1071" t="s">
        <v>271</v>
      </c>
      <c r="D1071" t="s">
        <v>221</v>
      </c>
      <c r="E1071">
        <v>8.3000000000000007</v>
      </c>
      <c r="F1071">
        <v>9.4</v>
      </c>
      <c r="G1071">
        <v>0.73</v>
      </c>
      <c r="H1071">
        <v>-99999</v>
      </c>
      <c r="I1071">
        <v>0.88200000000000001</v>
      </c>
      <c r="J1071" t="s">
        <v>75</v>
      </c>
      <c r="K1071">
        <v>43.06</v>
      </c>
      <c r="L1071">
        <v>8.2850000000000001</v>
      </c>
      <c r="M1071">
        <v>-0.18105009052505211</v>
      </c>
      <c r="N1071">
        <v>8.288333333333334</v>
      </c>
      <c r="O1071">
        <v>-0.22119445003017599</v>
      </c>
      <c r="P1071">
        <v>64149</v>
      </c>
      <c r="Q1071">
        <v>327629</v>
      </c>
      <c r="R1071">
        <v>0.2</v>
      </c>
      <c r="S1071">
        <v>19.811</v>
      </c>
      <c r="T1071">
        <v>7.6669999999999998</v>
      </c>
      <c r="U1071">
        <v>12.7768</v>
      </c>
      <c r="V1071">
        <v>2.2961801660832828</v>
      </c>
      <c r="AC1071">
        <v>8.33</v>
      </c>
      <c r="AD1071">
        <v>8.2799999999999994</v>
      </c>
      <c r="AH1071" s="77">
        <f>IF(AND(M1071&lt;Variables!$G$6,M1071&gt;Variables!$G$5),0,1)</f>
        <v>1</v>
      </c>
      <c r="AI1071" s="77">
        <f t="shared" si="32"/>
        <v>1</v>
      </c>
      <c r="AJ1071" s="77">
        <f>IF(I1071&gt;Variables!$G$7,0,1)</f>
        <v>1</v>
      </c>
      <c r="AK1071" s="77">
        <f>IF(F1071&gt;Variables!$G$8,0,1)</f>
        <v>0</v>
      </c>
      <c r="AL1071" s="77">
        <f>IF(G1071&gt;Variables!$G$9,0,1)</f>
        <v>1</v>
      </c>
      <c r="AM1071" s="77">
        <f>IF(AND(K1071&gt;Variables!$G$10,K1071&lt;Variables!$G$11),0,1)</f>
        <v>1</v>
      </c>
      <c r="AN1071" s="77">
        <f>IF(H1071&lt;Variables!$G$13,1,0)</f>
        <v>1</v>
      </c>
      <c r="AO1071" s="77">
        <f>IF(R1071&lt;Variables!$G$12,0,1)</f>
        <v>0</v>
      </c>
      <c r="AP1071" s="78">
        <f t="shared" si="33"/>
        <v>1</v>
      </c>
      <c r="AQ1071" s="77">
        <f>IF(V1071&lt;Variables!$G$15,1,0)</f>
        <v>1</v>
      </c>
      <c r="AR1071">
        <v>0</v>
      </c>
      <c r="AS1071">
        <v>0</v>
      </c>
      <c r="AT1071">
        <v>0</v>
      </c>
      <c r="AU1071">
        <v>0</v>
      </c>
      <c r="BA1071">
        <v>0</v>
      </c>
    </row>
    <row r="1072" spans="3:53" x14ac:dyDescent="0.25">
      <c r="C1072" t="s">
        <v>271</v>
      </c>
      <c r="D1072" t="s">
        <v>200</v>
      </c>
      <c r="E1072">
        <v>16.850000000000001</v>
      </c>
      <c r="F1072">
        <v>8.57</v>
      </c>
      <c r="G1072">
        <v>10</v>
      </c>
      <c r="H1072">
        <v>306.89</v>
      </c>
      <c r="I1072">
        <v>-3.0000000000000001E-3</v>
      </c>
      <c r="J1072" t="s">
        <v>75</v>
      </c>
      <c r="K1072">
        <v>-99999</v>
      </c>
      <c r="L1072">
        <v>16.46274</v>
      </c>
      <c r="M1072">
        <v>0.22632927447071291</v>
      </c>
      <c r="N1072">
        <v>17.279458000000002</v>
      </c>
      <c r="O1072">
        <v>-4.510893802340318</v>
      </c>
      <c r="P1072">
        <v>1970000</v>
      </c>
      <c r="Q1072">
        <v>6440</v>
      </c>
      <c r="R1072">
        <v>305.89999999999998</v>
      </c>
      <c r="S1072">
        <v>19.811</v>
      </c>
      <c r="T1072">
        <v>7.6669999999999998</v>
      </c>
      <c r="U1072">
        <v>12.7768</v>
      </c>
      <c r="V1072">
        <v>-99999</v>
      </c>
      <c r="AC1072">
        <v>17.274799999999999</v>
      </c>
      <c r="AD1072">
        <v>11.77</v>
      </c>
      <c r="AH1072" s="77">
        <f>IF(AND(M1072&lt;Variables!$G$6,M1072&gt;Variables!$G$5),0,1)</f>
        <v>1</v>
      </c>
      <c r="AI1072" s="77">
        <f t="shared" si="32"/>
        <v>1</v>
      </c>
      <c r="AJ1072" s="77">
        <f>IF(I1072&gt;Variables!$G$7,0,1)</f>
        <v>1</v>
      </c>
      <c r="AK1072" s="77">
        <f>IF(F1072&gt;Variables!$G$8,0,1)</f>
        <v>1</v>
      </c>
      <c r="AL1072" s="77">
        <f>IF(G1072&gt;Variables!$G$9,0,1)</f>
        <v>1</v>
      </c>
      <c r="AM1072" s="77">
        <f>IF(AND(K1072&gt;Variables!$G$10,K1072&lt;Variables!$G$11),0,1)</f>
        <v>1</v>
      </c>
      <c r="AN1072" s="77">
        <f>IF(H1072&lt;Variables!$G$13,1,0)</f>
        <v>1</v>
      </c>
      <c r="AO1072" s="77">
        <f>IF(R1072&lt;Variables!$G$12,0,1)</f>
        <v>1</v>
      </c>
      <c r="AP1072" s="78">
        <f t="shared" si="33"/>
        <v>1</v>
      </c>
      <c r="AQ1072" s="77">
        <f>IF(V1072&lt;Variables!$G$15,1,0)</f>
        <v>1</v>
      </c>
      <c r="AR1072">
        <v>0</v>
      </c>
      <c r="AS1072">
        <v>0</v>
      </c>
      <c r="AT1072">
        <v>1</v>
      </c>
      <c r="AU1072">
        <v>0</v>
      </c>
      <c r="BA1072">
        <v>-2.25</v>
      </c>
    </row>
    <row r="1073" spans="3:53" x14ac:dyDescent="0.25">
      <c r="C1073" t="s">
        <v>271</v>
      </c>
      <c r="D1073" t="s">
        <v>151</v>
      </c>
      <c r="E1073">
        <v>128.57</v>
      </c>
      <c r="F1073">
        <v>9.6300000000000008</v>
      </c>
      <c r="G1073">
        <v>11.79</v>
      </c>
      <c r="H1073">
        <v>8109.9999999999991</v>
      </c>
      <c r="I1073">
        <v>-41.506999999999998</v>
      </c>
      <c r="J1073" t="s">
        <v>75</v>
      </c>
      <c r="K1073">
        <v>56.69</v>
      </c>
      <c r="L1073">
        <v>127.5073470588235</v>
      </c>
      <c r="M1073">
        <v>0.33147340206326309</v>
      </c>
      <c r="N1073">
        <v>127.479870212766</v>
      </c>
      <c r="O1073">
        <v>0.35309871784678232</v>
      </c>
      <c r="P1073">
        <v>1361000</v>
      </c>
      <c r="Q1073">
        <v>898929</v>
      </c>
      <c r="R1073">
        <v>1.51</v>
      </c>
      <c r="S1073">
        <v>19.811</v>
      </c>
      <c r="T1073">
        <v>7.6669999999999998</v>
      </c>
      <c r="U1073">
        <v>12.7768</v>
      </c>
      <c r="V1073">
        <v>2.4212857867576432</v>
      </c>
      <c r="AC1073">
        <v>131.84</v>
      </c>
      <c r="AD1073">
        <v>127.71</v>
      </c>
      <c r="AH1073" s="77">
        <f>IF(AND(M1073&lt;Variables!$G$6,M1073&gt;Variables!$G$5),0,1)</f>
        <v>1</v>
      </c>
      <c r="AI1073" s="77">
        <f t="shared" si="32"/>
        <v>0</v>
      </c>
      <c r="AJ1073" s="77">
        <f>IF(I1073&gt;Variables!$G$7,0,1)</f>
        <v>1</v>
      </c>
      <c r="AK1073" s="77">
        <f>IF(F1073&gt;Variables!$G$8,0,1)</f>
        <v>0</v>
      </c>
      <c r="AL1073" s="77">
        <f>IF(G1073&gt;Variables!$G$9,0,1)</f>
        <v>0</v>
      </c>
      <c r="AM1073" s="77">
        <f>IF(AND(K1073&gt;Variables!$G$10,K1073&lt;Variables!$G$11),0,1)</f>
        <v>1</v>
      </c>
      <c r="AN1073" s="77">
        <f>IF(H1073&lt;Variables!$G$13,1,0)</f>
        <v>0</v>
      </c>
      <c r="AO1073" s="77">
        <f>IF(R1073&lt;Variables!$G$12,0,1)</f>
        <v>0</v>
      </c>
      <c r="AP1073" s="78">
        <f t="shared" si="33"/>
        <v>1</v>
      </c>
      <c r="AQ1073" s="77">
        <f>IF(V1073&lt;Variables!$G$15,1,0)</f>
        <v>1</v>
      </c>
      <c r="AR1073">
        <v>1</v>
      </c>
      <c r="AS1073">
        <v>0</v>
      </c>
      <c r="AT1073">
        <v>0</v>
      </c>
      <c r="AU1073">
        <v>0</v>
      </c>
      <c r="BA1073">
        <v>1.1499999999999999</v>
      </c>
    </row>
    <row r="1074" spans="3:53" x14ac:dyDescent="0.25">
      <c r="C1074" t="s">
        <v>271</v>
      </c>
      <c r="D1074" t="s">
        <v>129</v>
      </c>
      <c r="E1074">
        <v>61.55</v>
      </c>
      <c r="F1074">
        <v>10.86</v>
      </c>
      <c r="G1074">
        <v>13.57</v>
      </c>
      <c r="H1074">
        <v>23990</v>
      </c>
      <c r="I1074">
        <v>84168.744999999995</v>
      </c>
      <c r="J1074" t="s">
        <v>75</v>
      </c>
      <c r="K1074">
        <v>63.55</v>
      </c>
      <c r="L1074">
        <v>60.841574999999999</v>
      </c>
      <c r="M1074">
        <v>0.80278165054076833</v>
      </c>
      <c r="N1074">
        <v>60.369162000000003</v>
      </c>
      <c r="O1074">
        <v>1.5916040047069111</v>
      </c>
      <c r="P1074">
        <v>191112000</v>
      </c>
      <c r="Q1074">
        <v>146893000</v>
      </c>
      <c r="R1074">
        <v>1.3</v>
      </c>
      <c r="S1074">
        <v>19.811</v>
      </c>
      <c r="T1074">
        <v>7.6669999999999998</v>
      </c>
      <c r="U1074">
        <v>12.7768</v>
      </c>
      <c r="V1074">
        <v>2.4550909044243179</v>
      </c>
      <c r="AC1074">
        <v>63.83</v>
      </c>
      <c r="AD1074">
        <v>59.21</v>
      </c>
      <c r="AH1074" s="77">
        <f>IF(AND(M1074&lt;Variables!$G$6,M1074&gt;Variables!$G$5),0,1)</f>
        <v>1</v>
      </c>
      <c r="AI1074" s="77">
        <f t="shared" si="32"/>
        <v>0</v>
      </c>
      <c r="AJ1074" s="77">
        <f>IF(I1074&gt;Variables!$G$7,0,1)</f>
        <v>0</v>
      </c>
      <c r="AK1074" s="77">
        <f>IF(F1074&gt;Variables!$G$8,0,1)</f>
        <v>0</v>
      </c>
      <c r="AL1074" s="77">
        <f>IF(G1074&gt;Variables!$G$9,0,1)</f>
        <v>0</v>
      </c>
      <c r="AM1074" s="77">
        <f>IF(AND(K1074&gt;Variables!$G$10,K1074&lt;Variables!$G$11),0,1)</f>
        <v>0</v>
      </c>
      <c r="AN1074" s="77">
        <f>IF(H1074&lt;Variables!$G$13,1,0)</f>
        <v>0</v>
      </c>
      <c r="AO1074" s="77">
        <f>IF(R1074&lt;Variables!$G$12,0,1)</f>
        <v>0</v>
      </c>
      <c r="AP1074" s="78">
        <f t="shared" si="33"/>
        <v>1</v>
      </c>
      <c r="AQ1074" s="77">
        <f>IF(V1074&lt;Variables!$G$15,1,0)</f>
        <v>1</v>
      </c>
      <c r="AR1074">
        <v>1</v>
      </c>
      <c r="AS1074">
        <v>0</v>
      </c>
      <c r="AT1074">
        <v>0</v>
      </c>
      <c r="AU1074">
        <v>0</v>
      </c>
      <c r="BA1074">
        <v>0.18</v>
      </c>
    </row>
    <row r="1075" spans="3:53" x14ac:dyDescent="0.25">
      <c r="C1075" t="s">
        <v>271</v>
      </c>
      <c r="D1075" t="s">
        <v>174</v>
      </c>
      <c r="E1075">
        <v>30.89</v>
      </c>
      <c r="F1075">
        <v>15.05</v>
      </c>
      <c r="G1075">
        <v>13.89</v>
      </c>
      <c r="H1075">
        <v>404.55</v>
      </c>
      <c r="I1075">
        <v>124.718</v>
      </c>
      <c r="J1075" t="s">
        <v>75</v>
      </c>
      <c r="K1075">
        <v>62.22</v>
      </c>
      <c r="L1075">
        <v>30.511923076923079</v>
      </c>
      <c r="M1075">
        <v>0.48530839142325932</v>
      </c>
      <c r="N1075">
        <v>30.135623684210518</v>
      </c>
      <c r="O1075">
        <v>1.740054631967759</v>
      </c>
      <c r="P1075">
        <v>488874</v>
      </c>
      <c r="Q1075">
        <v>701001</v>
      </c>
      <c r="R1075">
        <v>0.7</v>
      </c>
      <c r="S1075">
        <v>19.811</v>
      </c>
      <c r="T1075">
        <v>7.6669999999999998</v>
      </c>
      <c r="U1075">
        <v>12.7768</v>
      </c>
      <c r="V1075">
        <v>2.4638539886702562</v>
      </c>
      <c r="AC1075">
        <v>30.824999999999999</v>
      </c>
      <c r="AD1075">
        <v>27.67</v>
      </c>
      <c r="AH1075" s="77">
        <f>IF(AND(M1075&lt;Variables!$G$6,M1075&gt;Variables!$G$5),0,1)</f>
        <v>1</v>
      </c>
      <c r="AI1075" s="77">
        <f t="shared" si="32"/>
        <v>0</v>
      </c>
      <c r="AJ1075" s="77">
        <f>IF(I1075&gt;Variables!$G$7,0,1)</f>
        <v>0</v>
      </c>
      <c r="AK1075" s="77">
        <f>IF(F1075&gt;Variables!$G$8,0,1)</f>
        <v>0</v>
      </c>
      <c r="AL1075" s="77">
        <f>IF(G1075&gt;Variables!$G$9,0,1)</f>
        <v>0</v>
      </c>
      <c r="AM1075" s="77">
        <f>IF(AND(K1075&gt;Variables!$G$10,K1075&lt;Variables!$G$11),0,1)</f>
        <v>0</v>
      </c>
      <c r="AN1075" s="77">
        <f>IF(H1075&lt;Variables!$G$13,1,0)</f>
        <v>1</v>
      </c>
      <c r="AO1075" s="77">
        <f>IF(R1075&lt;Variables!$G$12,0,1)</f>
        <v>0</v>
      </c>
      <c r="AP1075" s="78">
        <f t="shared" si="33"/>
        <v>1</v>
      </c>
      <c r="AQ1075" s="77">
        <f>IF(V1075&lt;Variables!$G$15,1,0)</f>
        <v>1</v>
      </c>
      <c r="AR1075">
        <v>0</v>
      </c>
      <c r="AS1075">
        <v>0</v>
      </c>
      <c r="AT1075">
        <v>1</v>
      </c>
      <c r="AU1075">
        <v>0</v>
      </c>
      <c r="BA1075">
        <v>-2.25</v>
      </c>
    </row>
    <row r="1076" spans="3:53" x14ac:dyDescent="0.25">
      <c r="C1076" t="s">
        <v>271</v>
      </c>
      <c r="D1076" t="s">
        <v>175</v>
      </c>
      <c r="E1076">
        <v>57.9</v>
      </c>
      <c r="F1076">
        <v>8</v>
      </c>
      <c r="G1076">
        <v>0.93</v>
      </c>
      <c r="H1076">
        <v>-99999</v>
      </c>
      <c r="I1076">
        <v>5.6859999999999999</v>
      </c>
      <c r="J1076" t="s">
        <v>75</v>
      </c>
      <c r="K1076">
        <v>57.25</v>
      </c>
      <c r="L1076">
        <v>57.710342857142862</v>
      </c>
      <c r="M1076">
        <v>-1.7228899796130261E-2</v>
      </c>
      <c r="N1076">
        <v>57.62594399999999</v>
      </c>
      <c r="O1076">
        <v>0.12920569249158351</v>
      </c>
      <c r="P1076">
        <v>224686</v>
      </c>
      <c r="Q1076">
        <v>208562</v>
      </c>
      <c r="R1076">
        <v>1.08</v>
      </c>
      <c r="S1076">
        <v>19.811</v>
      </c>
      <c r="T1076">
        <v>7.6669999999999998</v>
      </c>
      <c r="U1076">
        <v>12.7768</v>
      </c>
      <c r="V1076">
        <v>2.4429186900986308</v>
      </c>
      <c r="AC1076">
        <v>57.92</v>
      </c>
      <c r="AD1076">
        <v>57.63</v>
      </c>
      <c r="AH1076" s="77">
        <f>IF(AND(M1076&lt;Variables!$G$6,M1076&gt;Variables!$G$5),0,1)</f>
        <v>1</v>
      </c>
      <c r="AI1076" s="77">
        <f t="shared" si="32"/>
        <v>0</v>
      </c>
      <c r="AJ1076" s="77">
        <f>IF(I1076&gt;Variables!$G$7,0,1)</f>
        <v>1</v>
      </c>
      <c r="AK1076" s="77">
        <f>IF(F1076&gt;Variables!$G$8,0,1)</f>
        <v>1</v>
      </c>
      <c r="AL1076" s="77">
        <f>IF(G1076&gt;Variables!$G$9,0,1)</f>
        <v>1</v>
      </c>
      <c r="AM1076" s="77">
        <f>IF(AND(K1076&gt;Variables!$G$10,K1076&lt;Variables!$G$11),0,1)</f>
        <v>1</v>
      </c>
      <c r="AN1076" s="77">
        <f>IF(H1076&lt;Variables!$G$13,1,0)</f>
        <v>1</v>
      </c>
      <c r="AO1076" s="77">
        <f>IF(R1076&lt;Variables!$G$12,0,1)</f>
        <v>0</v>
      </c>
      <c r="AP1076" s="78">
        <f t="shared" si="33"/>
        <v>1</v>
      </c>
      <c r="AQ1076" s="77">
        <f>IF(V1076&lt;Variables!$G$15,1,0)</f>
        <v>1</v>
      </c>
      <c r="AR1076">
        <v>0</v>
      </c>
      <c r="AS1076">
        <v>0</v>
      </c>
      <c r="AT1076">
        <v>0</v>
      </c>
      <c r="AU1076">
        <v>0</v>
      </c>
      <c r="BA1076">
        <v>0</v>
      </c>
    </row>
    <row r="1077" spans="3:53" x14ac:dyDescent="0.25">
      <c r="C1077" t="s">
        <v>271</v>
      </c>
      <c r="D1077" t="s">
        <v>215</v>
      </c>
      <c r="E1077">
        <v>0.71</v>
      </c>
      <c r="F1077">
        <v>13.2</v>
      </c>
      <c r="G1077">
        <v>-1.73</v>
      </c>
      <c r="H1077">
        <v>-99999</v>
      </c>
      <c r="I1077">
        <v>1064394.6599999999</v>
      </c>
      <c r="J1077" t="s">
        <v>75</v>
      </c>
      <c r="K1077">
        <v>-99999</v>
      </c>
      <c r="L1077">
        <v>0.68789999999999996</v>
      </c>
      <c r="M1077">
        <v>0</v>
      </c>
      <c r="N1077">
        <v>0.68789999999999996</v>
      </c>
      <c r="O1077">
        <v>0</v>
      </c>
      <c r="P1077">
        <v>52700</v>
      </c>
      <c r="Q1077">
        <v>534</v>
      </c>
      <c r="R1077">
        <v>98.69</v>
      </c>
      <c r="S1077">
        <v>19.811</v>
      </c>
      <c r="T1077">
        <v>7.6669999999999998</v>
      </c>
      <c r="U1077">
        <v>12.7768</v>
      </c>
      <c r="V1077">
        <v>-99999</v>
      </c>
      <c r="AC1077">
        <v>0.73</v>
      </c>
      <c r="AD1077">
        <v>0.70889999999999997</v>
      </c>
      <c r="AH1077" s="77">
        <f>IF(AND(M1077&lt;Variables!$G$6,M1077&gt;Variables!$G$5),0,1)</f>
        <v>1</v>
      </c>
      <c r="AI1077" s="77">
        <f t="shared" si="32"/>
        <v>1</v>
      </c>
      <c r="AJ1077" s="77">
        <f>IF(I1077&gt;Variables!$G$7,0,1)</f>
        <v>0</v>
      </c>
      <c r="AK1077" s="77">
        <f>IF(F1077&gt;Variables!$G$8,0,1)</f>
        <v>0</v>
      </c>
      <c r="AL1077" s="77">
        <f>IF(G1077&gt;Variables!$G$9,0,1)</f>
        <v>1</v>
      </c>
      <c r="AM1077" s="77">
        <f>IF(AND(K1077&gt;Variables!$G$10,K1077&lt;Variables!$G$11),0,1)</f>
        <v>1</v>
      </c>
      <c r="AN1077" s="77">
        <f>IF(H1077&lt;Variables!$G$13,1,0)</f>
        <v>1</v>
      </c>
      <c r="AO1077" s="77">
        <f>IF(R1077&lt;Variables!$G$12,0,1)</f>
        <v>1</v>
      </c>
      <c r="AP1077" s="78">
        <f t="shared" si="33"/>
        <v>1</v>
      </c>
      <c r="AQ1077" s="77">
        <f>IF(V1077&lt;Variables!$G$15,1,0)</f>
        <v>1</v>
      </c>
      <c r="AR1077">
        <v>1</v>
      </c>
      <c r="AS1077">
        <v>0</v>
      </c>
      <c r="AT1077">
        <v>0</v>
      </c>
      <c r="AU1077">
        <v>0</v>
      </c>
      <c r="BA1077">
        <v>2</v>
      </c>
    </row>
    <row r="1078" spans="3:53" x14ac:dyDescent="0.25">
      <c r="C1078" t="s">
        <v>272</v>
      </c>
      <c r="D1078" t="s">
        <v>273</v>
      </c>
      <c r="E1078">
        <v>1.55</v>
      </c>
      <c r="F1078">
        <v>13.69</v>
      </c>
      <c r="G1078">
        <v>-4.91</v>
      </c>
      <c r="H1078">
        <v>464.81</v>
      </c>
      <c r="I1078">
        <v>-11.896000000000001</v>
      </c>
      <c r="J1078" t="s">
        <v>74</v>
      </c>
      <c r="K1078">
        <v>53.93</v>
      </c>
      <c r="L1078">
        <v>1.5591299999999999</v>
      </c>
      <c r="M1078">
        <v>-0.59199681873866006</v>
      </c>
      <c r="N1078">
        <v>1.5633612903225811</v>
      </c>
      <c r="O1078">
        <v>-0.86104794879518953</v>
      </c>
      <c r="P1078">
        <v>19750000</v>
      </c>
      <c r="Q1078">
        <v>1670000</v>
      </c>
      <c r="R1078">
        <v>11.83</v>
      </c>
      <c r="S1078">
        <v>17.611999999999998</v>
      </c>
      <c r="T1078">
        <v>4.6360000000000001</v>
      </c>
      <c r="U1078">
        <v>10.55916666666667</v>
      </c>
      <c r="V1078">
        <v>2.4298257864603978</v>
      </c>
      <c r="AC1078">
        <v>2.23</v>
      </c>
      <c r="AD1078">
        <v>1.54</v>
      </c>
      <c r="AH1078" s="77">
        <f>IF(AND(M1078&lt;Variables!$G$6,M1078&gt;Variables!$G$5),0,1)</f>
        <v>1</v>
      </c>
      <c r="AI1078" s="77">
        <f t="shared" si="32"/>
        <v>1</v>
      </c>
      <c r="AJ1078" s="77">
        <f>IF(I1078&gt;Variables!$G$7,0,1)</f>
        <v>1</v>
      </c>
      <c r="AK1078" s="77">
        <f>IF(F1078&gt;Variables!$G$8,0,1)</f>
        <v>0</v>
      </c>
      <c r="AL1078" s="77">
        <f>IF(G1078&gt;Variables!$G$9,0,1)</f>
        <v>1</v>
      </c>
      <c r="AM1078" s="77">
        <f>IF(AND(K1078&gt;Variables!$G$10,K1078&lt;Variables!$G$11),0,1)</f>
        <v>1</v>
      </c>
      <c r="AN1078" s="77">
        <f>IF(H1078&lt;Variables!$G$13,1,0)</f>
        <v>1</v>
      </c>
      <c r="AO1078" s="77">
        <f>IF(R1078&lt;Variables!$G$12,0,1)</f>
        <v>1</v>
      </c>
      <c r="AP1078" s="78">
        <f t="shared" si="33"/>
        <v>0</v>
      </c>
      <c r="AQ1078" s="77">
        <f>IF(V1078&lt;Variables!$G$15,1,0)</f>
        <v>1</v>
      </c>
      <c r="AR1078">
        <v>1</v>
      </c>
      <c r="AS1078">
        <v>0</v>
      </c>
      <c r="AT1078">
        <v>0</v>
      </c>
      <c r="AU1078">
        <v>0</v>
      </c>
      <c r="BA1078">
        <v>2</v>
      </c>
    </row>
    <row r="1079" spans="3:53" x14ac:dyDescent="0.25">
      <c r="C1079" t="s">
        <v>272</v>
      </c>
      <c r="D1079" t="s">
        <v>274</v>
      </c>
      <c r="E1079">
        <v>53.73</v>
      </c>
      <c r="F1079">
        <v>30.06</v>
      </c>
      <c r="G1079">
        <v>0.08</v>
      </c>
      <c r="H1079">
        <v>1620</v>
      </c>
      <c r="I1079">
        <v>-6.2030000000000003</v>
      </c>
      <c r="J1079" t="s">
        <v>74</v>
      </c>
      <c r="K1079">
        <v>92.22</v>
      </c>
      <c r="L1079">
        <v>53.538124999999987</v>
      </c>
      <c r="M1079">
        <v>1.284131635168015E-2</v>
      </c>
      <c r="N1079">
        <v>53.57733870967742</v>
      </c>
      <c r="O1079">
        <v>-6.0358932444655337E-2</v>
      </c>
      <c r="P1079">
        <v>603327</v>
      </c>
      <c r="Q1079">
        <v>116562</v>
      </c>
      <c r="R1079">
        <v>5.18</v>
      </c>
      <c r="S1079">
        <v>17.611999999999998</v>
      </c>
      <c r="T1079">
        <v>4.6360000000000001</v>
      </c>
      <c r="U1079">
        <v>10.55916666666667</v>
      </c>
      <c r="V1079">
        <v>2.802499566607906</v>
      </c>
      <c r="AC1079">
        <v>53.7</v>
      </c>
      <c r="AD1079">
        <v>53.35</v>
      </c>
      <c r="AH1079" s="77">
        <f>IF(AND(M1079&lt;Variables!$G$6,M1079&gt;Variables!$G$5),0,1)</f>
        <v>1</v>
      </c>
      <c r="AI1079" s="77">
        <f t="shared" si="32"/>
        <v>1</v>
      </c>
      <c r="AJ1079" s="77">
        <f>IF(I1079&gt;Variables!$G$7,0,1)</f>
        <v>1</v>
      </c>
      <c r="AK1079" s="77">
        <f>IF(F1079&gt;Variables!$G$8,0,1)</f>
        <v>0</v>
      </c>
      <c r="AL1079" s="77">
        <f>IF(G1079&gt;Variables!$G$9,0,1)</f>
        <v>1</v>
      </c>
      <c r="AM1079" s="77">
        <f>IF(AND(K1079&gt;Variables!$G$10,K1079&lt;Variables!$G$11),0,1)</f>
        <v>1</v>
      </c>
      <c r="AN1079" s="77">
        <f>IF(H1079&lt;Variables!$G$13,1,0)</f>
        <v>0</v>
      </c>
      <c r="AO1079" s="77">
        <f>IF(R1079&lt;Variables!$G$12,0,1)</f>
        <v>1</v>
      </c>
      <c r="AP1079" s="78">
        <f t="shared" si="33"/>
        <v>0</v>
      </c>
      <c r="AQ1079" s="77">
        <f>IF(V1079&lt;Variables!$G$15,1,0)</f>
        <v>0</v>
      </c>
      <c r="AR1079">
        <v>0</v>
      </c>
      <c r="AS1079">
        <v>0</v>
      </c>
      <c r="AT1079">
        <v>0</v>
      </c>
      <c r="AU1079">
        <v>1</v>
      </c>
      <c r="BA1079">
        <v>-0.56999999999999995</v>
      </c>
    </row>
    <row r="1080" spans="3:53" x14ac:dyDescent="0.25">
      <c r="C1080" t="s">
        <v>272</v>
      </c>
      <c r="D1080" t="s">
        <v>275</v>
      </c>
      <c r="E1080">
        <v>55.93</v>
      </c>
      <c r="F1080">
        <v>46.1</v>
      </c>
      <c r="G1080">
        <v>0.05</v>
      </c>
      <c r="H1080">
        <v>639.94000000000005</v>
      </c>
      <c r="I1080">
        <v>-10.112</v>
      </c>
      <c r="J1080" t="s">
        <v>74</v>
      </c>
      <c r="K1080">
        <v>95.46</v>
      </c>
      <c r="L1080">
        <v>55.740750000000013</v>
      </c>
      <c r="M1080">
        <v>1.6594681628780431E-2</v>
      </c>
      <c r="N1080">
        <v>55.735325806451613</v>
      </c>
      <c r="O1080">
        <v>2.6328353402553881E-2</v>
      </c>
      <c r="P1080">
        <v>2630000</v>
      </c>
      <c r="Q1080">
        <v>178970</v>
      </c>
      <c r="R1080">
        <v>14.7</v>
      </c>
      <c r="S1080">
        <v>17.611999999999998</v>
      </c>
      <c r="T1080">
        <v>4.6360000000000001</v>
      </c>
      <c r="U1080">
        <v>10.55916666666667</v>
      </c>
      <c r="V1080">
        <v>2.8353554477505249</v>
      </c>
      <c r="AC1080">
        <v>56.13</v>
      </c>
      <c r="AD1080">
        <v>55.67</v>
      </c>
      <c r="AH1080" s="77">
        <f>IF(AND(M1080&lt;Variables!$G$6,M1080&gt;Variables!$G$5),0,1)</f>
        <v>1</v>
      </c>
      <c r="AI1080" s="77">
        <f t="shared" si="32"/>
        <v>0</v>
      </c>
      <c r="AJ1080" s="77">
        <f>IF(I1080&gt;Variables!$G$7,0,1)</f>
        <v>1</v>
      </c>
      <c r="AK1080" s="77">
        <f>IF(F1080&gt;Variables!$G$8,0,1)</f>
        <v>0</v>
      </c>
      <c r="AL1080" s="77">
        <f>IF(G1080&gt;Variables!$G$9,0,1)</f>
        <v>1</v>
      </c>
      <c r="AM1080" s="77">
        <f>IF(AND(K1080&gt;Variables!$G$10,K1080&lt;Variables!$G$11),0,1)</f>
        <v>1</v>
      </c>
      <c r="AN1080" s="77">
        <f>IF(H1080&lt;Variables!$G$13,1,0)</f>
        <v>1</v>
      </c>
      <c r="AO1080" s="77">
        <f>IF(R1080&lt;Variables!$G$12,0,1)</f>
        <v>1</v>
      </c>
      <c r="AP1080" s="78">
        <f t="shared" si="33"/>
        <v>0</v>
      </c>
      <c r="AQ1080" s="77">
        <f>IF(V1080&lt;Variables!$G$15,1,0)</f>
        <v>0</v>
      </c>
      <c r="AR1080">
        <v>0</v>
      </c>
      <c r="AS1080">
        <v>1</v>
      </c>
      <c r="AT1080">
        <v>0</v>
      </c>
      <c r="AU1080">
        <v>0</v>
      </c>
      <c r="BA1080">
        <v>7.0000000000000007E-2</v>
      </c>
    </row>
    <row r="1081" spans="3:53" x14ac:dyDescent="0.25">
      <c r="C1081" t="s">
        <v>272</v>
      </c>
      <c r="D1081" t="s">
        <v>276</v>
      </c>
      <c r="E1081">
        <v>80.19</v>
      </c>
      <c r="F1081">
        <v>3.64</v>
      </c>
      <c r="G1081">
        <v>4.91</v>
      </c>
      <c r="H1081">
        <v>10170</v>
      </c>
      <c r="I1081">
        <v>11.28</v>
      </c>
      <c r="J1081" t="s">
        <v>75</v>
      </c>
      <c r="K1081">
        <v>65.790000000000006</v>
      </c>
      <c r="L1081">
        <v>79.095280000000002</v>
      </c>
      <c r="M1081">
        <v>1.0174058426748129</v>
      </c>
      <c r="N1081">
        <v>78.509358064516121</v>
      </c>
      <c r="O1081">
        <v>1.7713072298223429</v>
      </c>
      <c r="P1081">
        <v>364987</v>
      </c>
      <c r="Q1081">
        <v>787426</v>
      </c>
      <c r="R1081">
        <v>0.46</v>
      </c>
      <c r="S1081">
        <v>17.611999999999998</v>
      </c>
      <c r="T1081">
        <v>4.6360000000000001</v>
      </c>
      <c r="U1081">
        <v>10.55916666666667</v>
      </c>
      <c r="V1081">
        <v>2.457736595207602</v>
      </c>
      <c r="AC1081">
        <v>80.47</v>
      </c>
      <c r="AD1081">
        <v>77.709999999999994</v>
      </c>
      <c r="AH1081" s="77">
        <f>IF(AND(M1081&lt;Variables!$G$6,M1081&gt;Variables!$G$5),0,1)</f>
        <v>1</v>
      </c>
      <c r="AI1081" s="77">
        <f t="shared" si="32"/>
        <v>0</v>
      </c>
      <c r="AJ1081" s="77">
        <f>IF(I1081&gt;Variables!$G$7,0,1)</f>
        <v>1</v>
      </c>
      <c r="AK1081" s="77">
        <f>IF(F1081&gt;Variables!$G$8,0,1)</f>
        <v>1</v>
      </c>
      <c r="AL1081" s="77">
        <f>IF(G1081&gt;Variables!$G$9,0,1)</f>
        <v>1</v>
      </c>
      <c r="AM1081" s="77">
        <f>IF(AND(K1081&gt;Variables!$G$10,K1081&lt;Variables!$G$11),0,1)</f>
        <v>0</v>
      </c>
      <c r="AN1081" s="77">
        <f>IF(H1081&lt;Variables!$G$13,1,0)</f>
        <v>0</v>
      </c>
      <c r="AO1081" s="77">
        <f>IF(R1081&lt;Variables!$G$12,0,1)</f>
        <v>0</v>
      </c>
      <c r="AP1081" s="78">
        <f t="shared" si="33"/>
        <v>1</v>
      </c>
      <c r="AQ1081" s="77">
        <f>IF(V1081&lt;Variables!$G$15,1,0)</f>
        <v>1</v>
      </c>
      <c r="AR1081">
        <v>0</v>
      </c>
      <c r="AS1081">
        <v>0</v>
      </c>
      <c r="AT1081">
        <v>1</v>
      </c>
      <c r="AU1081">
        <v>0</v>
      </c>
      <c r="BA1081">
        <v>-1.48</v>
      </c>
    </row>
    <row r="1082" spans="3:53" x14ac:dyDescent="0.25">
      <c r="C1082" t="s">
        <v>272</v>
      </c>
      <c r="D1082" t="s">
        <v>277</v>
      </c>
      <c r="E1082">
        <v>21.38</v>
      </c>
      <c r="F1082">
        <v>3.73</v>
      </c>
      <c r="G1082">
        <v>4.9000000000000004</v>
      </c>
      <c r="H1082">
        <v>2200</v>
      </c>
      <c r="I1082">
        <v>-5.5869999999999997</v>
      </c>
      <c r="J1082" t="s">
        <v>75</v>
      </c>
      <c r="K1082">
        <v>60.57</v>
      </c>
      <c r="L1082">
        <v>21.264125</v>
      </c>
      <c r="M1082">
        <v>0.68601459030172474</v>
      </c>
      <c r="N1082">
        <v>21.06887857142857</v>
      </c>
      <c r="O1082">
        <v>1.6190772917264979</v>
      </c>
      <c r="P1082">
        <v>188043</v>
      </c>
      <c r="Q1082">
        <v>2596000</v>
      </c>
      <c r="R1082">
        <v>7.0000000000000007E-2</v>
      </c>
      <c r="S1082">
        <v>17.611999999999998</v>
      </c>
      <c r="T1082">
        <v>4.6360000000000001</v>
      </c>
      <c r="U1082">
        <v>10.55916666666667</v>
      </c>
      <c r="V1082">
        <v>2.4377274295062699</v>
      </c>
      <c r="AC1082">
        <v>21.76</v>
      </c>
      <c r="AD1082">
        <v>21.131</v>
      </c>
      <c r="AH1082" s="77">
        <f>IF(AND(M1082&lt;Variables!$G$6,M1082&gt;Variables!$G$5),0,1)</f>
        <v>1</v>
      </c>
      <c r="AI1082" s="77">
        <f t="shared" si="32"/>
        <v>0</v>
      </c>
      <c r="AJ1082" s="77">
        <f>IF(I1082&gt;Variables!$G$7,0,1)</f>
        <v>1</v>
      </c>
      <c r="AK1082" s="77">
        <f>IF(F1082&gt;Variables!$G$8,0,1)</f>
        <v>1</v>
      </c>
      <c r="AL1082" s="77">
        <f>IF(G1082&gt;Variables!$G$9,0,1)</f>
        <v>1</v>
      </c>
      <c r="AM1082" s="77">
        <f>IF(AND(K1082&gt;Variables!$G$10,K1082&lt;Variables!$G$11),0,1)</f>
        <v>1</v>
      </c>
      <c r="AN1082" s="77">
        <f>IF(H1082&lt;Variables!$G$13,1,0)</f>
        <v>0</v>
      </c>
      <c r="AO1082" s="77">
        <f>IF(R1082&lt;Variables!$G$12,0,1)</f>
        <v>0</v>
      </c>
      <c r="AP1082" s="78">
        <f t="shared" si="33"/>
        <v>1</v>
      </c>
      <c r="AQ1082" s="77">
        <f>IF(V1082&lt;Variables!$G$15,1,0)</f>
        <v>1</v>
      </c>
      <c r="AR1082">
        <v>0</v>
      </c>
      <c r="AS1082">
        <v>1</v>
      </c>
      <c r="AT1082">
        <v>0</v>
      </c>
      <c r="AU1082">
        <v>0</v>
      </c>
      <c r="BA1082">
        <v>0.27</v>
      </c>
    </row>
    <row r="1083" spans="3:53" x14ac:dyDescent="0.25">
      <c r="C1083" t="s">
        <v>272</v>
      </c>
      <c r="D1083" t="s">
        <v>196</v>
      </c>
      <c r="E1083">
        <v>50.72</v>
      </c>
      <c r="F1083">
        <v>4.13</v>
      </c>
      <c r="G1083">
        <v>1.75</v>
      </c>
      <c r="H1083">
        <v>2130</v>
      </c>
      <c r="I1083">
        <v>394.91500000000002</v>
      </c>
      <c r="J1083" t="s">
        <v>75</v>
      </c>
      <c r="K1083">
        <v>35.22</v>
      </c>
      <c r="L1083">
        <v>51.689635000000003</v>
      </c>
      <c r="M1083">
        <v>-2.5148852376303261</v>
      </c>
      <c r="N1083">
        <v>51.795803225806438</v>
      </c>
      <c r="O1083">
        <v>-2.7147049340589779</v>
      </c>
      <c r="P1083">
        <v>254605</v>
      </c>
      <c r="Q1083">
        <v>435739</v>
      </c>
      <c r="R1083">
        <v>0.57999999999999996</v>
      </c>
      <c r="S1083">
        <v>17.611999999999998</v>
      </c>
      <c r="T1083">
        <v>4.6360000000000001</v>
      </c>
      <c r="U1083">
        <v>10.55916666666667</v>
      </c>
      <c r="V1083">
        <v>2.1719192451688238</v>
      </c>
      <c r="AC1083">
        <v>51.435000000000002</v>
      </c>
      <c r="AD1083">
        <v>48.86</v>
      </c>
      <c r="AH1083" s="77">
        <f>IF(AND(M1083&lt;Variables!$G$6,M1083&gt;Variables!$G$5),0,1)</f>
        <v>0</v>
      </c>
      <c r="AI1083" s="77">
        <f t="shared" si="32"/>
        <v>1</v>
      </c>
      <c r="AJ1083" s="77">
        <f>IF(I1083&gt;Variables!$G$7,0,1)</f>
        <v>0</v>
      </c>
      <c r="AK1083" s="77">
        <f>IF(F1083&gt;Variables!$G$8,0,1)</f>
        <v>1</v>
      </c>
      <c r="AL1083" s="77">
        <f>IF(G1083&gt;Variables!$G$9,0,1)</f>
        <v>1</v>
      </c>
      <c r="AM1083" s="77">
        <f>IF(AND(K1083&gt;Variables!$G$10,K1083&lt;Variables!$G$11),0,1)</f>
        <v>1</v>
      </c>
      <c r="AN1083" s="77">
        <f>IF(H1083&lt;Variables!$G$13,1,0)</f>
        <v>0</v>
      </c>
      <c r="AO1083" s="77">
        <f>IF(R1083&lt;Variables!$G$12,0,1)</f>
        <v>0</v>
      </c>
      <c r="AP1083" s="78">
        <f t="shared" si="33"/>
        <v>1</v>
      </c>
      <c r="AQ1083" s="77">
        <f>IF(V1083&lt;Variables!$G$15,1,0)</f>
        <v>1</v>
      </c>
      <c r="AR1083">
        <v>0</v>
      </c>
      <c r="AS1083">
        <v>0</v>
      </c>
      <c r="AT1083">
        <v>1</v>
      </c>
      <c r="AU1083">
        <v>0</v>
      </c>
      <c r="BA1083">
        <v>-2.25</v>
      </c>
    </row>
    <row r="1084" spans="3:53" x14ac:dyDescent="0.25">
      <c r="C1084" t="s">
        <v>272</v>
      </c>
      <c r="D1084" t="s">
        <v>191</v>
      </c>
      <c r="E1084">
        <v>36.729999999999997</v>
      </c>
      <c r="F1084">
        <v>4.1399999999999997</v>
      </c>
      <c r="G1084">
        <v>3.31</v>
      </c>
      <c r="H1084">
        <v>5710</v>
      </c>
      <c r="I1084">
        <v>1.6E-2</v>
      </c>
      <c r="J1084" t="s">
        <v>75</v>
      </c>
      <c r="K1084">
        <v>59.88</v>
      </c>
      <c r="L1084">
        <v>36.421694736842113</v>
      </c>
      <c r="M1084">
        <v>0.55819825141810875</v>
      </c>
      <c r="N1084">
        <v>36.002723333333329</v>
      </c>
      <c r="O1084">
        <v>1.72841554486111</v>
      </c>
      <c r="P1084">
        <v>60460</v>
      </c>
      <c r="Q1084">
        <v>567927</v>
      </c>
      <c r="R1084">
        <v>0.11</v>
      </c>
      <c r="S1084">
        <v>17.611999999999998</v>
      </c>
      <c r="T1084">
        <v>4.6360000000000001</v>
      </c>
      <c r="U1084">
        <v>10.55916666666667</v>
      </c>
      <c r="V1084">
        <v>2.438916329148185</v>
      </c>
      <c r="AC1084">
        <v>37.71</v>
      </c>
      <c r="AD1084">
        <v>36.159999999999997</v>
      </c>
      <c r="AH1084" s="77">
        <f>IF(AND(M1084&lt;Variables!$G$6,M1084&gt;Variables!$G$5),0,1)</f>
        <v>1</v>
      </c>
      <c r="AI1084" s="77">
        <f t="shared" si="32"/>
        <v>0</v>
      </c>
      <c r="AJ1084" s="77">
        <f>IF(I1084&gt;Variables!$G$7,0,1)</f>
        <v>1</v>
      </c>
      <c r="AK1084" s="77">
        <f>IF(F1084&gt;Variables!$G$8,0,1)</f>
        <v>1</v>
      </c>
      <c r="AL1084" s="77">
        <f>IF(G1084&gt;Variables!$G$9,0,1)</f>
        <v>1</v>
      </c>
      <c r="AM1084" s="77">
        <f>IF(AND(K1084&gt;Variables!$G$10,K1084&lt;Variables!$G$11),0,1)</f>
        <v>1</v>
      </c>
      <c r="AN1084" s="77">
        <f>IF(H1084&lt;Variables!$G$13,1,0)</f>
        <v>0</v>
      </c>
      <c r="AO1084" s="77">
        <f>IF(R1084&lt;Variables!$G$12,0,1)</f>
        <v>0</v>
      </c>
      <c r="AP1084" s="78">
        <f t="shared" si="33"/>
        <v>1</v>
      </c>
      <c r="AQ1084" s="77">
        <f>IF(V1084&lt;Variables!$G$15,1,0)</f>
        <v>1</v>
      </c>
      <c r="AR1084">
        <v>1</v>
      </c>
      <c r="AS1084">
        <v>0</v>
      </c>
      <c r="AT1084">
        <v>0</v>
      </c>
      <c r="AU1084">
        <v>0</v>
      </c>
      <c r="BA1084">
        <v>2</v>
      </c>
    </row>
    <row r="1085" spans="3:53" x14ac:dyDescent="0.25">
      <c r="C1085" t="s">
        <v>272</v>
      </c>
      <c r="D1085" t="s">
        <v>77</v>
      </c>
      <c r="E1085">
        <v>22.09</v>
      </c>
      <c r="F1085">
        <v>4.6900000000000004</v>
      </c>
      <c r="G1085">
        <v>3.52</v>
      </c>
      <c r="H1085">
        <v>1910</v>
      </c>
      <c r="I1085">
        <v>0.20200000000000001</v>
      </c>
      <c r="J1085" t="s">
        <v>75</v>
      </c>
      <c r="K1085">
        <v>62.08</v>
      </c>
      <c r="L1085">
        <v>21.91076</v>
      </c>
      <c r="M1085">
        <v>0.72676620984394913</v>
      </c>
      <c r="N1085">
        <v>21.810868965517241</v>
      </c>
      <c r="O1085">
        <v>1.1880821203980441</v>
      </c>
      <c r="P1085">
        <v>359463</v>
      </c>
      <c r="Q1085">
        <v>773868</v>
      </c>
      <c r="R1085">
        <v>0.46</v>
      </c>
      <c r="S1085">
        <v>17.611999999999998</v>
      </c>
      <c r="T1085">
        <v>4.6360000000000001</v>
      </c>
      <c r="U1085">
        <v>10.55916666666667</v>
      </c>
      <c r="V1085">
        <v>2.4478981567105831</v>
      </c>
      <c r="AC1085">
        <v>22.425000000000001</v>
      </c>
      <c r="AD1085">
        <v>21</v>
      </c>
      <c r="AH1085" s="77">
        <f>IF(AND(M1085&lt;Variables!$G$6,M1085&gt;Variables!$G$5),0,1)</f>
        <v>1</v>
      </c>
      <c r="AI1085" s="77">
        <f t="shared" si="32"/>
        <v>0</v>
      </c>
      <c r="AJ1085" s="77">
        <f>IF(I1085&gt;Variables!$G$7,0,1)</f>
        <v>1</v>
      </c>
      <c r="AK1085" s="77">
        <f>IF(F1085&gt;Variables!$G$8,0,1)</f>
        <v>1</v>
      </c>
      <c r="AL1085" s="77">
        <f>IF(G1085&gt;Variables!$G$9,0,1)</f>
        <v>1</v>
      </c>
      <c r="AM1085" s="77">
        <f>IF(AND(K1085&gt;Variables!$G$10,K1085&lt;Variables!$G$11),0,1)</f>
        <v>0</v>
      </c>
      <c r="AN1085" s="77">
        <f>IF(H1085&lt;Variables!$G$13,1,0)</f>
        <v>0</v>
      </c>
      <c r="AO1085" s="77">
        <f>IF(R1085&lt;Variables!$G$12,0,1)</f>
        <v>0</v>
      </c>
      <c r="AP1085" s="78">
        <f t="shared" si="33"/>
        <v>1</v>
      </c>
      <c r="AQ1085" s="77">
        <f>IF(V1085&lt;Variables!$G$15,1,0)</f>
        <v>1</v>
      </c>
      <c r="AR1085">
        <v>1</v>
      </c>
      <c r="AS1085">
        <v>0</v>
      </c>
      <c r="AT1085">
        <v>0</v>
      </c>
      <c r="AU1085">
        <v>0</v>
      </c>
      <c r="BA1085">
        <v>1.44</v>
      </c>
    </row>
    <row r="1086" spans="3:53" x14ac:dyDescent="0.25">
      <c r="C1086" t="s">
        <v>272</v>
      </c>
      <c r="D1086" t="s">
        <v>123</v>
      </c>
      <c r="E1086">
        <v>13.22</v>
      </c>
      <c r="F1086">
        <v>4.78</v>
      </c>
      <c r="G1086">
        <v>3.9</v>
      </c>
      <c r="H1086">
        <v>4890</v>
      </c>
      <c r="I1086">
        <v>136.483</v>
      </c>
      <c r="J1086" t="s">
        <v>75</v>
      </c>
      <c r="K1086">
        <v>60.15</v>
      </c>
      <c r="L1086">
        <v>13.168150000000001</v>
      </c>
      <c r="M1086">
        <v>0.31781229709564479</v>
      </c>
      <c r="N1086">
        <v>13.101970967741931</v>
      </c>
      <c r="O1086">
        <v>0.82452504683488015</v>
      </c>
      <c r="P1086">
        <v>7109000</v>
      </c>
      <c r="Q1086">
        <v>48453000</v>
      </c>
      <c r="R1086">
        <v>0.15</v>
      </c>
      <c r="S1086">
        <v>17.611999999999998</v>
      </c>
      <c r="T1086">
        <v>4.6360000000000001</v>
      </c>
      <c r="U1086">
        <v>10.55916666666667</v>
      </c>
      <c r="V1086">
        <v>2.4545747848482891</v>
      </c>
      <c r="AC1086">
        <v>13.29</v>
      </c>
      <c r="AD1086">
        <v>12.02</v>
      </c>
      <c r="AH1086" s="77">
        <f>IF(AND(M1086&lt;Variables!$G$6,M1086&gt;Variables!$G$5),0,1)</f>
        <v>1</v>
      </c>
      <c r="AI1086" s="77">
        <f t="shared" si="32"/>
        <v>0</v>
      </c>
      <c r="AJ1086" s="77">
        <f>IF(I1086&gt;Variables!$G$7,0,1)</f>
        <v>0</v>
      </c>
      <c r="AK1086" s="77">
        <f>IF(F1086&gt;Variables!$G$8,0,1)</f>
        <v>1</v>
      </c>
      <c r="AL1086" s="77">
        <f>IF(G1086&gt;Variables!$G$9,0,1)</f>
        <v>1</v>
      </c>
      <c r="AM1086" s="77">
        <f>IF(AND(K1086&gt;Variables!$G$10,K1086&lt;Variables!$G$11),0,1)</f>
        <v>1</v>
      </c>
      <c r="AN1086" s="77">
        <f>IF(H1086&lt;Variables!$G$13,1,0)</f>
        <v>0</v>
      </c>
      <c r="AO1086" s="77">
        <f>IF(R1086&lt;Variables!$G$12,0,1)</f>
        <v>0</v>
      </c>
      <c r="AP1086" s="78">
        <f t="shared" si="33"/>
        <v>1</v>
      </c>
      <c r="AQ1086" s="77">
        <f>IF(V1086&lt;Variables!$G$15,1,0)</f>
        <v>1</v>
      </c>
      <c r="AR1086">
        <v>0</v>
      </c>
      <c r="AS1086">
        <v>0</v>
      </c>
      <c r="AT1086">
        <v>1</v>
      </c>
      <c r="AU1086">
        <v>0</v>
      </c>
      <c r="BA1086">
        <v>-2.25</v>
      </c>
    </row>
    <row r="1087" spans="3:53" x14ac:dyDescent="0.25">
      <c r="C1087" t="s">
        <v>272</v>
      </c>
      <c r="D1087" t="s">
        <v>129</v>
      </c>
      <c r="E1087">
        <v>64.17</v>
      </c>
      <c r="F1087">
        <v>5.25</v>
      </c>
      <c r="G1087">
        <v>4.28</v>
      </c>
      <c r="H1087">
        <v>26410</v>
      </c>
      <c r="I1087">
        <v>147587.95600000001</v>
      </c>
      <c r="J1087" t="s">
        <v>75</v>
      </c>
      <c r="K1087">
        <v>58.16</v>
      </c>
      <c r="L1087">
        <v>63.930039999999998</v>
      </c>
      <c r="M1087">
        <v>-7.8116641253469302E-2</v>
      </c>
      <c r="N1087">
        <v>63.457187096774199</v>
      </c>
      <c r="O1087">
        <v>0.66645390786207515</v>
      </c>
      <c r="P1087">
        <v>52310000</v>
      </c>
      <c r="Q1087">
        <v>150410000</v>
      </c>
      <c r="R1087">
        <v>0.35</v>
      </c>
      <c r="S1087">
        <v>17.611999999999998</v>
      </c>
      <c r="T1087">
        <v>4.6360000000000001</v>
      </c>
      <c r="U1087">
        <v>10.55916666666667</v>
      </c>
      <c r="V1087">
        <v>2.455409535689701</v>
      </c>
      <c r="AC1087">
        <v>64.47</v>
      </c>
      <c r="AD1087">
        <v>56.85</v>
      </c>
      <c r="AH1087" s="77">
        <f>IF(AND(M1087&lt;Variables!$G$6,M1087&gt;Variables!$G$5),0,1)</f>
        <v>1</v>
      </c>
      <c r="AI1087" s="77">
        <f t="shared" si="32"/>
        <v>0</v>
      </c>
      <c r="AJ1087" s="77">
        <f>IF(I1087&gt;Variables!$G$7,0,1)</f>
        <v>0</v>
      </c>
      <c r="AK1087" s="77">
        <f>IF(F1087&gt;Variables!$G$8,0,1)</f>
        <v>1</v>
      </c>
      <c r="AL1087" s="77">
        <f>IF(G1087&gt;Variables!$G$9,0,1)</f>
        <v>1</v>
      </c>
      <c r="AM1087" s="77">
        <f>IF(AND(K1087&gt;Variables!$G$10,K1087&lt;Variables!$G$11),0,1)</f>
        <v>1</v>
      </c>
      <c r="AN1087" s="77">
        <f>IF(H1087&lt;Variables!$G$13,1,0)</f>
        <v>0</v>
      </c>
      <c r="AO1087" s="77">
        <f>IF(R1087&lt;Variables!$G$12,0,1)</f>
        <v>0</v>
      </c>
      <c r="AP1087" s="78">
        <f t="shared" si="33"/>
        <v>1</v>
      </c>
      <c r="AQ1087" s="77">
        <f>IF(V1087&lt;Variables!$G$15,1,0)</f>
        <v>1</v>
      </c>
      <c r="AR1087">
        <v>0</v>
      </c>
      <c r="AS1087">
        <v>0</v>
      </c>
      <c r="AT1087">
        <v>1</v>
      </c>
      <c r="AU1087">
        <v>0</v>
      </c>
      <c r="BA1087">
        <v>-2.25</v>
      </c>
    </row>
    <row r="1088" spans="3:53" x14ac:dyDescent="0.25">
      <c r="C1088" t="s">
        <v>272</v>
      </c>
      <c r="D1088" t="s">
        <v>81</v>
      </c>
      <c r="E1088">
        <v>30.53</v>
      </c>
      <c r="F1088">
        <v>5.7</v>
      </c>
      <c r="G1088">
        <v>2.8</v>
      </c>
      <c r="H1088">
        <v>6600</v>
      </c>
      <c r="I1088">
        <v>0.46899999999999997</v>
      </c>
      <c r="J1088" t="s">
        <v>75</v>
      </c>
      <c r="K1088">
        <v>63.34</v>
      </c>
      <c r="L1088">
        <v>30.038535</v>
      </c>
      <c r="M1088">
        <v>0.58479882590811638</v>
      </c>
      <c r="N1088">
        <v>29.848735483870961</v>
      </c>
      <c r="O1088">
        <v>1.224388605428594</v>
      </c>
      <c r="P1088">
        <v>392953</v>
      </c>
      <c r="Q1088">
        <v>1326000</v>
      </c>
      <c r="R1088">
        <v>0.3</v>
      </c>
      <c r="S1088">
        <v>17.611999999999998</v>
      </c>
      <c r="T1088">
        <v>4.6360000000000001</v>
      </c>
      <c r="U1088">
        <v>10.55916666666667</v>
      </c>
      <c r="V1088">
        <v>2.467467717743359</v>
      </c>
      <c r="AC1088">
        <v>31.16</v>
      </c>
      <c r="AD1088">
        <v>29.88</v>
      </c>
      <c r="AH1088" s="77">
        <f>IF(AND(M1088&lt;Variables!$G$6,M1088&gt;Variables!$G$5),0,1)</f>
        <v>1</v>
      </c>
      <c r="AI1088" s="77">
        <f t="shared" si="32"/>
        <v>0</v>
      </c>
      <c r="AJ1088" s="77">
        <f>IF(I1088&gt;Variables!$G$7,0,1)</f>
        <v>1</v>
      </c>
      <c r="AK1088" s="77">
        <f>IF(F1088&gt;Variables!$G$8,0,1)</f>
        <v>1</v>
      </c>
      <c r="AL1088" s="77">
        <f>IF(G1088&gt;Variables!$G$9,0,1)</f>
        <v>1</v>
      </c>
      <c r="AM1088" s="77">
        <f>IF(AND(K1088&gt;Variables!$G$10,K1088&lt;Variables!$G$11),0,1)</f>
        <v>0</v>
      </c>
      <c r="AN1088" s="77">
        <f>IF(H1088&lt;Variables!$G$13,1,0)</f>
        <v>0</v>
      </c>
      <c r="AO1088" s="77">
        <f>IF(R1088&lt;Variables!$G$12,0,1)</f>
        <v>0</v>
      </c>
      <c r="AP1088" s="78">
        <f t="shared" si="33"/>
        <v>1</v>
      </c>
      <c r="AQ1088" s="77">
        <f>IF(V1088&lt;Variables!$G$15,1,0)</f>
        <v>1</v>
      </c>
      <c r="AR1088">
        <v>1</v>
      </c>
      <c r="AS1088">
        <v>0</v>
      </c>
      <c r="AT1088">
        <v>0</v>
      </c>
      <c r="AU1088">
        <v>0</v>
      </c>
      <c r="BA1088">
        <v>2</v>
      </c>
    </row>
    <row r="1089" spans="3:53" x14ac:dyDescent="0.25">
      <c r="C1089" t="s">
        <v>272</v>
      </c>
      <c r="D1089" t="s">
        <v>278</v>
      </c>
      <c r="E1089">
        <v>221.34</v>
      </c>
      <c r="F1089">
        <v>4.34</v>
      </c>
      <c r="G1089">
        <v>4.08</v>
      </c>
      <c r="H1089">
        <v>7520</v>
      </c>
      <c r="I1089">
        <v>-5.7930000000000001</v>
      </c>
      <c r="J1089" t="s">
        <v>74</v>
      </c>
      <c r="K1089">
        <v>68.48</v>
      </c>
      <c r="L1089">
        <v>218.74295499999999</v>
      </c>
      <c r="M1089">
        <v>0.87182007758831914</v>
      </c>
      <c r="N1089">
        <v>217.49780322580651</v>
      </c>
      <c r="O1089">
        <v>1.449300511288816</v>
      </c>
      <c r="P1089">
        <v>193542</v>
      </c>
      <c r="Q1089">
        <v>626950</v>
      </c>
      <c r="R1089">
        <v>0.31</v>
      </c>
      <c r="S1089">
        <v>17.611999999999998</v>
      </c>
      <c r="T1089">
        <v>4.6360000000000001</v>
      </c>
      <c r="U1089">
        <v>10.55916666666667</v>
      </c>
      <c r="V1089">
        <v>2.4892562312049971</v>
      </c>
      <c r="AC1089">
        <v>227.31</v>
      </c>
      <c r="AD1089">
        <v>217.08099999999999</v>
      </c>
      <c r="AH1089" s="77">
        <f>IF(AND(M1089&lt;Variables!$G$6,M1089&gt;Variables!$G$5),0,1)</f>
        <v>1</v>
      </c>
      <c r="AI1089" s="77">
        <f t="shared" si="32"/>
        <v>0</v>
      </c>
      <c r="AJ1089" s="77">
        <f>IF(I1089&gt;Variables!$G$7,0,1)</f>
        <v>1</v>
      </c>
      <c r="AK1089" s="77">
        <f>IF(F1089&gt;Variables!$G$8,0,1)</f>
        <v>1</v>
      </c>
      <c r="AL1089" s="77">
        <f>IF(G1089&gt;Variables!$G$9,0,1)</f>
        <v>1</v>
      </c>
      <c r="AM1089" s="77">
        <f>IF(AND(K1089&gt;Variables!$G$10,K1089&lt;Variables!$G$11),0,1)</f>
        <v>0</v>
      </c>
      <c r="AN1089" s="77">
        <f>IF(H1089&lt;Variables!$G$13,1,0)</f>
        <v>0</v>
      </c>
      <c r="AO1089" s="77">
        <f>IF(R1089&lt;Variables!$G$12,0,1)</f>
        <v>0</v>
      </c>
      <c r="AP1089" s="78">
        <f t="shared" si="33"/>
        <v>0</v>
      </c>
      <c r="AQ1089" s="77">
        <f>IF(V1089&lt;Variables!$G$15,1,0)</f>
        <v>1</v>
      </c>
      <c r="AR1089">
        <v>0</v>
      </c>
      <c r="AS1089">
        <v>1</v>
      </c>
      <c r="AT1089">
        <v>0</v>
      </c>
      <c r="AU1089">
        <v>0</v>
      </c>
      <c r="BA1089">
        <v>0.02</v>
      </c>
    </row>
    <row r="1090" spans="3:53" x14ac:dyDescent="0.25">
      <c r="C1090" t="s">
        <v>272</v>
      </c>
      <c r="D1090" t="s">
        <v>186</v>
      </c>
      <c r="E1090">
        <v>23.15</v>
      </c>
      <c r="F1090">
        <v>5.96</v>
      </c>
      <c r="G1090">
        <v>3.6</v>
      </c>
      <c r="H1090">
        <v>2840</v>
      </c>
      <c r="I1090">
        <v>-6.7430000000000003</v>
      </c>
      <c r="J1090" t="s">
        <v>75</v>
      </c>
      <c r="K1090">
        <v>66.150000000000006</v>
      </c>
      <c r="L1090">
        <v>22.927589473684211</v>
      </c>
      <c r="M1090">
        <v>0.44666939990937349</v>
      </c>
      <c r="N1090">
        <v>22.715310344827589</v>
      </c>
      <c r="O1090">
        <v>1.385363661756319</v>
      </c>
      <c r="P1090">
        <v>96917</v>
      </c>
      <c r="Q1090">
        <v>423685</v>
      </c>
      <c r="R1090">
        <v>0.23</v>
      </c>
      <c r="S1090">
        <v>17.611999999999998</v>
      </c>
      <c r="T1090">
        <v>4.6360000000000001</v>
      </c>
      <c r="U1090">
        <v>10.55916666666667</v>
      </c>
      <c r="V1090">
        <v>2.501867398787303</v>
      </c>
      <c r="AC1090">
        <v>23.44</v>
      </c>
      <c r="AD1090">
        <v>22.65</v>
      </c>
      <c r="AH1090" s="77">
        <f>IF(AND(M1090&lt;Variables!$G$6,M1090&gt;Variables!$G$5),0,1)</f>
        <v>1</v>
      </c>
      <c r="AI1090" s="77">
        <f t="shared" si="32"/>
        <v>0</v>
      </c>
      <c r="AJ1090" s="77">
        <f>IF(I1090&gt;Variables!$G$7,0,1)</f>
        <v>1</v>
      </c>
      <c r="AK1090" s="77">
        <f>IF(F1090&gt;Variables!$G$8,0,1)</f>
        <v>1</v>
      </c>
      <c r="AL1090" s="77">
        <f>IF(G1090&gt;Variables!$G$9,0,1)</f>
        <v>1</v>
      </c>
      <c r="AM1090" s="77">
        <f>IF(AND(K1090&gt;Variables!$G$10,K1090&lt;Variables!$G$11),0,1)</f>
        <v>0</v>
      </c>
      <c r="AN1090" s="77">
        <f>IF(H1090&lt;Variables!$G$13,1,0)</f>
        <v>0</v>
      </c>
      <c r="AO1090" s="77">
        <f>IF(R1090&lt;Variables!$G$12,0,1)</f>
        <v>0</v>
      </c>
      <c r="AP1090" s="78">
        <f t="shared" si="33"/>
        <v>1</v>
      </c>
      <c r="AQ1090" s="77">
        <f>IF(V1090&lt;Variables!$G$15,1,0)</f>
        <v>1</v>
      </c>
      <c r="AR1090">
        <v>0</v>
      </c>
      <c r="AS1090">
        <v>0</v>
      </c>
      <c r="AT1090">
        <v>0</v>
      </c>
      <c r="AU1090">
        <v>1</v>
      </c>
      <c r="BA1090">
        <v>-1.08</v>
      </c>
    </row>
    <row r="1091" spans="3:53" x14ac:dyDescent="0.25">
      <c r="C1091" t="s">
        <v>272</v>
      </c>
      <c r="D1091" t="s">
        <v>179</v>
      </c>
      <c r="E1091">
        <v>22.19</v>
      </c>
      <c r="F1091">
        <v>7.62</v>
      </c>
      <c r="G1091">
        <v>5.75</v>
      </c>
      <c r="H1091">
        <v>14130</v>
      </c>
      <c r="I1091">
        <v>-72.102000000000004</v>
      </c>
      <c r="J1091" t="s">
        <v>75</v>
      </c>
      <c r="K1091">
        <v>63.95</v>
      </c>
      <c r="L1091">
        <v>21.840789999999998</v>
      </c>
      <c r="M1091">
        <v>1.683592946958415</v>
      </c>
      <c r="N1091">
        <v>21.530703225806452</v>
      </c>
      <c r="O1091">
        <v>3.148047544406972</v>
      </c>
      <c r="P1091">
        <v>8585000</v>
      </c>
      <c r="Q1091">
        <v>11046000</v>
      </c>
      <c r="R1091">
        <v>0.78</v>
      </c>
      <c r="S1091">
        <v>17.611999999999998</v>
      </c>
      <c r="T1091">
        <v>4.6360000000000001</v>
      </c>
      <c r="U1091">
        <v>10.55916666666667</v>
      </c>
      <c r="V1091">
        <v>2.399920664169199</v>
      </c>
      <c r="AC1091">
        <v>22.76</v>
      </c>
      <c r="AD1091">
        <v>21.79</v>
      </c>
      <c r="AH1091" s="77">
        <f>IF(AND(M1091&lt;Variables!$G$6,M1091&gt;Variables!$G$5),0,1)</f>
        <v>1</v>
      </c>
      <c r="AI1091" s="77">
        <f t="shared" ref="AI1091:AI1154" si="34">IF(L1091&gt;N1091,0,1)</f>
        <v>0</v>
      </c>
      <c r="AJ1091" s="77">
        <f>IF(I1091&gt;Variables!$G$7,0,1)</f>
        <v>1</v>
      </c>
      <c r="AK1091" s="77">
        <f>IF(F1091&gt;Variables!$G$8,0,1)</f>
        <v>1</v>
      </c>
      <c r="AL1091" s="77">
        <f>IF(G1091&gt;Variables!$G$9,0,1)</f>
        <v>1</v>
      </c>
      <c r="AM1091" s="77">
        <f>IF(AND(K1091&gt;Variables!$G$10,K1091&lt;Variables!$G$11),0,1)</f>
        <v>0</v>
      </c>
      <c r="AN1091" s="77">
        <f>IF(H1091&lt;Variables!$G$13,1,0)</f>
        <v>0</v>
      </c>
      <c r="AO1091" s="77">
        <f>IF(R1091&lt;Variables!$G$12,0,1)</f>
        <v>0</v>
      </c>
      <c r="AP1091" s="78">
        <f t="shared" ref="AP1091:AP1154" si="35">IF(J1091="Pass", 0,1)</f>
        <v>1</v>
      </c>
      <c r="AQ1091" s="77">
        <f>IF(V1091&lt;Variables!$G$15,1,0)</f>
        <v>1</v>
      </c>
      <c r="AR1091">
        <v>1</v>
      </c>
      <c r="AS1091">
        <v>0</v>
      </c>
      <c r="AT1091">
        <v>0</v>
      </c>
      <c r="AU1091">
        <v>0</v>
      </c>
      <c r="BA1091">
        <v>2</v>
      </c>
    </row>
    <row r="1092" spans="3:53" x14ac:dyDescent="0.25">
      <c r="C1092" t="s">
        <v>272</v>
      </c>
      <c r="D1092" t="s">
        <v>172</v>
      </c>
      <c r="E1092">
        <v>54.97</v>
      </c>
      <c r="F1092">
        <v>7.7</v>
      </c>
      <c r="G1092">
        <v>6.87</v>
      </c>
      <c r="H1092">
        <v>6950</v>
      </c>
      <c r="I1092">
        <v>124750.5</v>
      </c>
      <c r="J1092" t="s">
        <v>75</v>
      </c>
      <c r="K1092">
        <v>56.45</v>
      </c>
      <c r="L1092">
        <v>54.320459999999997</v>
      </c>
      <c r="M1092">
        <v>0.89200275549948493</v>
      </c>
      <c r="N1092">
        <v>53.536419354838714</v>
      </c>
      <c r="O1092">
        <v>2.3695657282440892</v>
      </c>
      <c r="P1092">
        <v>220165</v>
      </c>
      <c r="Q1092">
        <v>1251000</v>
      </c>
      <c r="R1092">
        <v>0.18</v>
      </c>
      <c r="S1092">
        <v>17.611999999999998</v>
      </c>
      <c r="T1092">
        <v>4.6360000000000001</v>
      </c>
      <c r="U1092">
        <v>10.55916666666667</v>
      </c>
      <c r="V1092">
        <v>2.394014057828671</v>
      </c>
      <c r="AC1092">
        <v>55.37</v>
      </c>
      <c r="AD1092">
        <v>51.22</v>
      </c>
      <c r="AH1092" s="77">
        <f>IF(AND(M1092&lt;Variables!$G$6,M1092&gt;Variables!$G$5),0,1)</f>
        <v>1</v>
      </c>
      <c r="AI1092" s="77">
        <f t="shared" si="34"/>
        <v>0</v>
      </c>
      <c r="AJ1092" s="77">
        <f>IF(I1092&gt;Variables!$G$7,0,1)</f>
        <v>0</v>
      </c>
      <c r="AK1092" s="77">
        <f>IF(F1092&gt;Variables!$G$8,0,1)</f>
        <v>1</v>
      </c>
      <c r="AL1092" s="77">
        <f>IF(G1092&gt;Variables!$G$9,0,1)</f>
        <v>1</v>
      </c>
      <c r="AM1092" s="77">
        <f>IF(AND(K1092&gt;Variables!$G$10,K1092&lt;Variables!$G$11),0,1)</f>
        <v>1</v>
      </c>
      <c r="AN1092" s="77">
        <f>IF(H1092&lt;Variables!$G$13,1,0)</f>
        <v>0</v>
      </c>
      <c r="AO1092" s="77">
        <f>IF(R1092&lt;Variables!$G$12,0,1)</f>
        <v>0</v>
      </c>
      <c r="AP1092" s="78">
        <f t="shared" si="35"/>
        <v>1</v>
      </c>
      <c r="AQ1092" s="77">
        <f>IF(V1092&lt;Variables!$G$15,1,0)</f>
        <v>1</v>
      </c>
      <c r="AR1092">
        <v>0</v>
      </c>
      <c r="AS1092">
        <v>0</v>
      </c>
      <c r="AT1092">
        <v>1</v>
      </c>
      <c r="AU1092">
        <v>0</v>
      </c>
      <c r="BA1092">
        <v>-2.25</v>
      </c>
    </row>
    <row r="1093" spans="3:53" x14ac:dyDescent="0.25">
      <c r="C1093" t="s">
        <v>272</v>
      </c>
      <c r="D1093" t="s">
        <v>164</v>
      </c>
      <c r="E1093">
        <v>17.03</v>
      </c>
      <c r="F1093">
        <v>8.36</v>
      </c>
      <c r="G1093">
        <v>-3.87</v>
      </c>
      <c r="H1093">
        <v>-99999</v>
      </c>
      <c r="I1093">
        <v>144.55799999999999</v>
      </c>
      <c r="J1093" t="s">
        <v>75</v>
      </c>
      <c r="K1093">
        <v>49.42</v>
      </c>
      <c r="L1093">
        <v>16.71331428571429</v>
      </c>
      <c r="M1093">
        <v>-2.334751079549926</v>
      </c>
      <c r="N1093">
        <v>16.738228571428571</v>
      </c>
      <c r="O1093">
        <v>-2.480122491200639</v>
      </c>
      <c r="P1093">
        <v>1834000</v>
      </c>
      <c r="Q1093">
        <v>46184</v>
      </c>
      <c r="R1093">
        <v>39.71</v>
      </c>
      <c r="S1093">
        <v>17.611999999999998</v>
      </c>
      <c r="T1093">
        <v>4.6360000000000001</v>
      </c>
      <c r="U1093">
        <v>10.55916666666667</v>
      </c>
      <c r="V1093">
        <v>2.4177839266200079</v>
      </c>
      <c r="AC1093">
        <v>17</v>
      </c>
      <c r="AD1093">
        <v>16.98</v>
      </c>
      <c r="AH1093" s="77">
        <f>IF(AND(M1093&lt;Variables!$G$6,M1093&gt;Variables!$G$5),0,1)</f>
        <v>0</v>
      </c>
      <c r="AI1093" s="77">
        <f t="shared" si="34"/>
        <v>1</v>
      </c>
      <c r="AJ1093" s="77">
        <f>IF(I1093&gt;Variables!$G$7,0,1)</f>
        <v>0</v>
      </c>
      <c r="AK1093" s="77">
        <f>IF(F1093&gt;Variables!$G$8,0,1)</f>
        <v>1</v>
      </c>
      <c r="AL1093" s="77">
        <f>IF(G1093&gt;Variables!$G$9,0,1)</f>
        <v>1</v>
      </c>
      <c r="AM1093" s="77">
        <f>IF(AND(K1093&gt;Variables!$G$10,K1093&lt;Variables!$G$11),0,1)</f>
        <v>1</v>
      </c>
      <c r="AN1093" s="77">
        <f>IF(H1093&lt;Variables!$G$13,1,0)</f>
        <v>1</v>
      </c>
      <c r="AO1093" s="77">
        <f>IF(R1093&lt;Variables!$G$12,0,1)</f>
        <v>1</v>
      </c>
      <c r="AP1093" s="78">
        <f t="shared" si="35"/>
        <v>1</v>
      </c>
      <c r="AQ1093" s="77">
        <f>IF(V1093&lt;Variables!$G$15,1,0)</f>
        <v>1</v>
      </c>
      <c r="AR1093">
        <v>0</v>
      </c>
      <c r="AS1093">
        <v>0</v>
      </c>
      <c r="AT1093">
        <v>0</v>
      </c>
      <c r="AU1093">
        <v>0</v>
      </c>
      <c r="BA1093">
        <v>0</v>
      </c>
    </row>
    <row r="1094" spans="3:53" x14ac:dyDescent="0.25">
      <c r="C1094" t="s">
        <v>272</v>
      </c>
      <c r="D1094" t="s">
        <v>167</v>
      </c>
      <c r="E1094">
        <v>12.18</v>
      </c>
      <c r="F1094">
        <v>8.44</v>
      </c>
      <c r="G1094">
        <v>3.89</v>
      </c>
      <c r="H1094">
        <v>2260</v>
      </c>
      <c r="I1094">
        <v>-30.611000000000001</v>
      </c>
      <c r="J1094" t="s">
        <v>75</v>
      </c>
      <c r="K1094">
        <v>58.29</v>
      </c>
      <c r="L1094">
        <v>12.103975</v>
      </c>
      <c r="M1094">
        <v>0.42155572859327139</v>
      </c>
      <c r="N1094">
        <v>12.03432580645161</v>
      </c>
      <c r="O1094">
        <v>1.002749929569746</v>
      </c>
      <c r="P1094">
        <v>22908000</v>
      </c>
      <c r="Q1094">
        <v>13611000</v>
      </c>
      <c r="R1094">
        <v>1.68</v>
      </c>
      <c r="S1094">
        <v>17.611999999999998</v>
      </c>
      <c r="T1094">
        <v>4.6360000000000001</v>
      </c>
      <c r="U1094">
        <v>10.55916666666667</v>
      </c>
      <c r="V1094">
        <v>2.4318312661493442</v>
      </c>
      <c r="AC1094">
        <v>12.65</v>
      </c>
      <c r="AD1094">
        <v>11.37</v>
      </c>
      <c r="AH1094" s="77">
        <f>IF(AND(M1094&lt;Variables!$G$6,M1094&gt;Variables!$G$5),0,1)</f>
        <v>1</v>
      </c>
      <c r="AI1094" s="77">
        <f t="shared" si="34"/>
        <v>0</v>
      </c>
      <c r="AJ1094" s="77">
        <f>IF(I1094&gt;Variables!$G$7,0,1)</f>
        <v>1</v>
      </c>
      <c r="AK1094" s="77">
        <f>IF(F1094&gt;Variables!$G$8,0,1)</f>
        <v>1</v>
      </c>
      <c r="AL1094" s="77">
        <f>IF(G1094&gt;Variables!$G$9,0,1)</f>
        <v>1</v>
      </c>
      <c r="AM1094" s="77">
        <f>IF(AND(K1094&gt;Variables!$G$10,K1094&lt;Variables!$G$11),0,1)</f>
        <v>1</v>
      </c>
      <c r="AN1094" s="77">
        <f>IF(H1094&lt;Variables!$G$13,1,0)</f>
        <v>0</v>
      </c>
      <c r="AO1094" s="77">
        <f>IF(R1094&lt;Variables!$G$12,0,1)</f>
        <v>0</v>
      </c>
      <c r="AP1094" s="78">
        <f t="shared" si="35"/>
        <v>1</v>
      </c>
      <c r="AQ1094" s="77">
        <f>IF(V1094&lt;Variables!$G$15,1,0)</f>
        <v>1</v>
      </c>
      <c r="AR1094">
        <v>0</v>
      </c>
      <c r="AS1094">
        <v>0</v>
      </c>
      <c r="AT1094">
        <v>1</v>
      </c>
      <c r="AU1094">
        <v>0</v>
      </c>
      <c r="BA1094">
        <v>-2.67</v>
      </c>
    </row>
    <row r="1095" spans="3:53" x14ac:dyDescent="0.25">
      <c r="C1095" t="s">
        <v>272</v>
      </c>
      <c r="D1095" t="s">
        <v>279</v>
      </c>
      <c r="E1095">
        <v>9.42</v>
      </c>
      <c r="F1095">
        <v>8.4600000000000009</v>
      </c>
      <c r="G1095">
        <v>-1.42</v>
      </c>
      <c r="H1095">
        <v>13560</v>
      </c>
      <c r="I1095">
        <v>609.49300000000005</v>
      </c>
      <c r="J1095" t="s">
        <v>75</v>
      </c>
      <c r="K1095">
        <v>54.51</v>
      </c>
      <c r="L1095">
        <v>9.4633450000000003</v>
      </c>
      <c r="M1095">
        <v>-0.72220763377009678</v>
      </c>
      <c r="N1095">
        <v>9.459738709677417</v>
      </c>
      <c r="O1095">
        <v>-0.68436044233641513</v>
      </c>
      <c r="P1095">
        <v>1218000</v>
      </c>
      <c r="Q1095">
        <v>1051000</v>
      </c>
      <c r="R1095">
        <v>1.1599999999999999</v>
      </c>
      <c r="S1095">
        <v>17.611999999999998</v>
      </c>
      <c r="T1095">
        <v>4.6360000000000001</v>
      </c>
      <c r="U1095">
        <v>10.55916666666667</v>
      </c>
      <c r="V1095">
        <v>2.4419076662429622</v>
      </c>
      <c r="AC1095">
        <v>9.4</v>
      </c>
      <c r="AD1095">
        <v>9</v>
      </c>
      <c r="AH1095" s="77">
        <f>IF(AND(M1095&lt;Variables!$G$6,M1095&gt;Variables!$G$5),0,1)</f>
        <v>1</v>
      </c>
      <c r="AI1095" s="77">
        <f t="shared" si="34"/>
        <v>0</v>
      </c>
      <c r="AJ1095" s="77">
        <f>IF(I1095&gt;Variables!$G$7,0,1)</f>
        <v>0</v>
      </c>
      <c r="AK1095" s="77">
        <f>IF(F1095&gt;Variables!$G$8,0,1)</f>
        <v>1</v>
      </c>
      <c r="AL1095" s="77">
        <f>IF(G1095&gt;Variables!$G$9,0,1)</f>
        <v>1</v>
      </c>
      <c r="AM1095" s="77">
        <f>IF(AND(K1095&gt;Variables!$G$10,K1095&lt;Variables!$G$11),0,1)</f>
        <v>1</v>
      </c>
      <c r="AN1095" s="77">
        <f>IF(H1095&lt;Variables!$G$13,1,0)</f>
        <v>0</v>
      </c>
      <c r="AO1095" s="77">
        <f>IF(R1095&lt;Variables!$G$12,0,1)</f>
        <v>0</v>
      </c>
      <c r="AP1095" s="78">
        <f t="shared" si="35"/>
        <v>1</v>
      </c>
      <c r="AQ1095" s="77">
        <f>IF(V1095&lt;Variables!$G$15,1,0)</f>
        <v>1</v>
      </c>
      <c r="AR1095">
        <v>0</v>
      </c>
      <c r="AS1095">
        <v>0</v>
      </c>
      <c r="AT1095">
        <v>1</v>
      </c>
      <c r="AU1095">
        <v>0</v>
      </c>
      <c r="BA1095">
        <v>-2.25</v>
      </c>
    </row>
    <row r="1096" spans="3:53" x14ac:dyDescent="0.25">
      <c r="C1096" t="s">
        <v>272</v>
      </c>
      <c r="D1096" t="s">
        <v>180</v>
      </c>
      <c r="E1096">
        <v>13.64</v>
      </c>
      <c r="F1096">
        <v>8.56</v>
      </c>
      <c r="G1096">
        <v>6.19</v>
      </c>
      <c r="H1096">
        <v>3530</v>
      </c>
      <c r="I1096">
        <v>-75.63</v>
      </c>
      <c r="J1096" t="s">
        <v>75</v>
      </c>
      <c r="K1096">
        <v>60.67</v>
      </c>
      <c r="L1096">
        <v>13.510185</v>
      </c>
      <c r="M1096">
        <v>0.36872181987147018</v>
      </c>
      <c r="N1096">
        <v>13.32111290322581</v>
      </c>
      <c r="O1096">
        <v>1.7932968402087781</v>
      </c>
      <c r="P1096">
        <v>3298000</v>
      </c>
      <c r="Q1096">
        <v>13761000</v>
      </c>
      <c r="R1096">
        <v>0.24</v>
      </c>
      <c r="S1096">
        <v>17.611999999999998</v>
      </c>
      <c r="T1096">
        <v>4.6360000000000001</v>
      </c>
      <c r="U1096">
        <v>10.55916666666667</v>
      </c>
      <c r="V1096">
        <v>2.4565922845528751</v>
      </c>
      <c r="AC1096">
        <v>13.83</v>
      </c>
      <c r="AD1096">
        <v>12.86</v>
      </c>
      <c r="AH1096" s="77">
        <f>IF(AND(M1096&lt;Variables!$G$6,M1096&gt;Variables!$G$5),0,1)</f>
        <v>1</v>
      </c>
      <c r="AI1096" s="77">
        <f t="shared" si="34"/>
        <v>0</v>
      </c>
      <c r="AJ1096" s="77">
        <f>IF(I1096&gt;Variables!$G$7,0,1)</f>
        <v>1</v>
      </c>
      <c r="AK1096" s="77">
        <f>IF(F1096&gt;Variables!$G$8,0,1)</f>
        <v>1</v>
      </c>
      <c r="AL1096" s="77">
        <f>IF(G1096&gt;Variables!$G$9,0,1)</f>
        <v>1</v>
      </c>
      <c r="AM1096" s="77">
        <f>IF(AND(K1096&gt;Variables!$G$10,K1096&lt;Variables!$G$11),0,1)</f>
        <v>1</v>
      </c>
      <c r="AN1096" s="77">
        <f>IF(H1096&lt;Variables!$G$13,1,0)</f>
        <v>0</v>
      </c>
      <c r="AO1096" s="77">
        <f>IF(R1096&lt;Variables!$G$12,0,1)</f>
        <v>0</v>
      </c>
      <c r="AP1096" s="78">
        <f t="shared" si="35"/>
        <v>1</v>
      </c>
      <c r="AQ1096" s="77">
        <f>IF(V1096&lt;Variables!$G$15,1,0)</f>
        <v>1</v>
      </c>
      <c r="AR1096">
        <v>0</v>
      </c>
      <c r="AS1096">
        <v>0</v>
      </c>
      <c r="AT1096">
        <v>1</v>
      </c>
      <c r="AU1096">
        <v>0</v>
      </c>
      <c r="BA1096">
        <v>-2.0099999999999998</v>
      </c>
    </row>
    <row r="1097" spans="3:53" x14ac:dyDescent="0.25">
      <c r="C1097" t="s">
        <v>272</v>
      </c>
      <c r="D1097" t="s">
        <v>280</v>
      </c>
      <c r="E1097">
        <v>35.380000000000003</v>
      </c>
      <c r="F1097">
        <v>12.31</v>
      </c>
      <c r="G1097">
        <v>5.42</v>
      </c>
      <c r="H1097">
        <v>-99999</v>
      </c>
      <c r="I1097">
        <v>-99999</v>
      </c>
      <c r="J1097" t="s">
        <v>75</v>
      </c>
      <c r="K1097">
        <v>48.52</v>
      </c>
      <c r="L1097">
        <v>36.589980000000011</v>
      </c>
      <c r="M1097">
        <v>-3.7987995620659212</v>
      </c>
      <c r="N1097">
        <v>35.47757096774194</v>
      </c>
      <c r="O1097">
        <v>-0.78238436333287631</v>
      </c>
      <c r="P1097">
        <v>405730</v>
      </c>
      <c r="Q1097"/>
      <c r="R1097"/>
      <c r="S1097">
        <v>17.611999999999998</v>
      </c>
      <c r="T1097">
        <v>4.6360000000000001</v>
      </c>
      <c r="U1097">
        <v>10.55916666666667</v>
      </c>
      <c r="V1097">
        <v>2.4341990075735489</v>
      </c>
      <c r="AC1097">
        <v>38.93</v>
      </c>
      <c r="AD1097">
        <v>34.708300000000001</v>
      </c>
      <c r="AH1097" s="77">
        <f>IF(AND(M1097&lt;Variables!$G$6,M1097&gt;Variables!$G$5),0,1)</f>
        <v>0</v>
      </c>
      <c r="AI1097" s="77">
        <f t="shared" si="34"/>
        <v>0</v>
      </c>
      <c r="AJ1097" s="77">
        <f>IF(I1097&gt;Variables!$G$7,0,1)</f>
        <v>1</v>
      </c>
      <c r="AK1097" s="77">
        <f>IF(F1097&gt;Variables!$G$8,0,1)</f>
        <v>0</v>
      </c>
      <c r="AL1097" s="77">
        <f>IF(G1097&gt;Variables!$G$9,0,1)</f>
        <v>1</v>
      </c>
      <c r="AM1097" s="77">
        <f>IF(AND(K1097&gt;Variables!$G$10,K1097&lt;Variables!$G$11),0,1)</f>
        <v>1</v>
      </c>
      <c r="AN1097" s="77">
        <f>IF(H1097&lt;Variables!$G$13,1,0)</f>
        <v>1</v>
      </c>
      <c r="AO1097" s="77">
        <f>IF(R1097&lt;Variables!$G$12,0,1)</f>
        <v>0</v>
      </c>
      <c r="AP1097" s="78">
        <f t="shared" si="35"/>
        <v>1</v>
      </c>
      <c r="AQ1097" s="77">
        <f>IF(V1097&lt;Variables!$G$15,1,0)</f>
        <v>1</v>
      </c>
      <c r="AR1097">
        <v>1</v>
      </c>
      <c r="AS1097">
        <v>0</v>
      </c>
      <c r="AT1097">
        <v>0</v>
      </c>
      <c r="AU1097">
        <v>0</v>
      </c>
      <c r="BA1097">
        <v>2</v>
      </c>
    </row>
    <row r="1098" spans="3:53" x14ac:dyDescent="0.25">
      <c r="C1098" t="s">
        <v>272</v>
      </c>
      <c r="D1098" t="s">
        <v>281</v>
      </c>
      <c r="E1098">
        <v>17.93</v>
      </c>
      <c r="F1098">
        <v>12.86</v>
      </c>
      <c r="G1098">
        <v>-5.1100000000000003</v>
      </c>
      <c r="H1098">
        <v>133.69</v>
      </c>
      <c r="I1098">
        <v>-3.4279999999999999</v>
      </c>
      <c r="J1098" t="s">
        <v>75</v>
      </c>
      <c r="K1098">
        <v>53.2</v>
      </c>
      <c r="L1098">
        <v>18.253184999999991</v>
      </c>
      <c r="M1098">
        <v>-1.222718117413448</v>
      </c>
      <c r="N1098">
        <v>18.384593548387091</v>
      </c>
      <c r="O1098">
        <v>-1.9287538092905101</v>
      </c>
      <c r="P1098">
        <v>6210000</v>
      </c>
      <c r="Q1098">
        <v>618180</v>
      </c>
      <c r="R1098">
        <v>10.050000000000001</v>
      </c>
      <c r="S1098">
        <v>17.611999999999998</v>
      </c>
      <c r="T1098">
        <v>4.6360000000000001</v>
      </c>
      <c r="U1098">
        <v>10.55916666666667</v>
      </c>
      <c r="V1098">
        <v>2.443242542806638</v>
      </c>
      <c r="AC1098">
        <v>18.600000000000001</v>
      </c>
      <c r="AD1098">
        <v>16.700199999999999</v>
      </c>
      <c r="AH1098" s="77">
        <f>IF(AND(M1098&lt;Variables!$G$6,M1098&gt;Variables!$G$5),0,1)</f>
        <v>0</v>
      </c>
      <c r="AI1098" s="77">
        <f t="shared" si="34"/>
        <v>1</v>
      </c>
      <c r="AJ1098" s="77">
        <f>IF(I1098&gt;Variables!$G$7,0,1)</f>
        <v>1</v>
      </c>
      <c r="AK1098" s="77">
        <f>IF(F1098&gt;Variables!$G$8,0,1)</f>
        <v>0</v>
      </c>
      <c r="AL1098" s="77">
        <f>IF(G1098&gt;Variables!$G$9,0,1)</f>
        <v>1</v>
      </c>
      <c r="AM1098" s="77">
        <f>IF(AND(K1098&gt;Variables!$G$10,K1098&lt;Variables!$G$11),0,1)</f>
        <v>1</v>
      </c>
      <c r="AN1098" s="77">
        <f>IF(H1098&lt;Variables!$G$13,1,0)</f>
        <v>1</v>
      </c>
      <c r="AO1098" s="77">
        <f>IF(R1098&lt;Variables!$G$12,0,1)</f>
        <v>1</v>
      </c>
      <c r="AP1098" s="78">
        <f t="shared" si="35"/>
        <v>1</v>
      </c>
      <c r="AQ1098" s="77">
        <f>IF(V1098&lt;Variables!$G$15,1,0)</f>
        <v>1</v>
      </c>
      <c r="AR1098">
        <v>1</v>
      </c>
      <c r="AS1098">
        <v>0</v>
      </c>
      <c r="AT1098">
        <v>0</v>
      </c>
      <c r="AU1098">
        <v>0</v>
      </c>
      <c r="BA1098">
        <v>2</v>
      </c>
    </row>
    <row r="1099" spans="3:53" x14ac:dyDescent="0.25">
      <c r="C1099" t="s">
        <v>272</v>
      </c>
      <c r="D1099" t="s">
        <v>282</v>
      </c>
      <c r="E1099">
        <v>68.14</v>
      </c>
      <c r="F1099">
        <v>15.32</v>
      </c>
      <c r="G1099">
        <v>5.52</v>
      </c>
      <c r="H1099">
        <v>11670</v>
      </c>
      <c r="I1099">
        <v>2.1539999999999999</v>
      </c>
      <c r="J1099" t="s">
        <v>75</v>
      </c>
      <c r="K1099">
        <v>68.36</v>
      </c>
      <c r="L1099">
        <v>65.87375999999999</v>
      </c>
      <c r="M1099">
        <v>2.3624581320392481</v>
      </c>
      <c r="N1099">
        <v>65.217338709677421</v>
      </c>
      <c r="O1099">
        <v>3.3927500479167141</v>
      </c>
      <c r="P1099">
        <v>2335000</v>
      </c>
      <c r="Q1099">
        <v>1277000</v>
      </c>
      <c r="R1099">
        <v>1.83</v>
      </c>
      <c r="S1099">
        <v>17.611999999999998</v>
      </c>
      <c r="T1099">
        <v>4.6360000000000001</v>
      </c>
      <c r="U1099">
        <v>10.55916666666667</v>
      </c>
      <c r="V1099">
        <v>2.3705194645603331</v>
      </c>
      <c r="AC1099">
        <v>68.36</v>
      </c>
      <c r="AD1099">
        <v>60.61</v>
      </c>
      <c r="AH1099" s="77">
        <f>IF(AND(M1099&lt;Variables!$G$6,M1099&gt;Variables!$G$5),0,1)</f>
        <v>1</v>
      </c>
      <c r="AI1099" s="77">
        <f t="shared" si="34"/>
        <v>0</v>
      </c>
      <c r="AJ1099" s="77">
        <f>IF(I1099&gt;Variables!$G$7,0,1)</f>
        <v>1</v>
      </c>
      <c r="AK1099" s="77">
        <f>IF(F1099&gt;Variables!$G$8,0,1)</f>
        <v>0</v>
      </c>
      <c r="AL1099" s="77">
        <f>IF(G1099&gt;Variables!$G$9,0,1)</f>
        <v>1</v>
      </c>
      <c r="AM1099" s="77">
        <f>IF(AND(K1099&gt;Variables!$G$10,K1099&lt;Variables!$G$11),0,1)</f>
        <v>0</v>
      </c>
      <c r="AN1099" s="77">
        <f>IF(H1099&lt;Variables!$G$13,1,0)</f>
        <v>0</v>
      </c>
      <c r="AO1099" s="77">
        <f>IF(R1099&lt;Variables!$G$12,0,1)</f>
        <v>0</v>
      </c>
      <c r="AP1099" s="78">
        <f t="shared" si="35"/>
        <v>1</v>
      </c>
      <c r="AQ1099" s="77">
        <f>IF(V1099&lt;Variables!$G$15,1,0)</f>
        <v>1</v>
      </c>
      <c r="AR1099">
        <v>0</v>
      </c>
      <c r="AS1099">
        <v>0</v>
      </c>
      <c r="AT1099">
        <v>1</v>
      </c>
      <c r="AU1099">
        <v>0</v>
      </c>
      <c r="BA1099">
        <v>-2.25</v>
      </c>
    </row>
    <row r="1100" spans="3:53" x14ac:dyDescent="0.25">
      <c r="C1100" t="s">
        <v>272</v>
      </c>
      <c r="D1100" t="s">
        <v>283</v>
      </c>
      <c r="E1100">
        <v>5.16</v>
      </c>
      <c r="F1100">
        <v>20.32</v>
      </c>
      <c r="G1100">
        <v>-1.7</v>
      </c>
      <c r="H1100">
        <v>54.86</v>
      </c>
      <c r="I1100">
        <v>-54.91</v>
      </c>
      <c r="J1100" t="s">
        <v>75</v>
      </c>
      <c r="K1100">
        <v>50.58</v>
      </c>
      <c r="L1100">
        <v>5.3231149999999996</v>
      </c>
      <c r="M1100">
        <v>-2.500697429982258</v>
      </c>
      <c r="N1100">
        <v>5.3209612903225807</v>
      </c>
      <c r="O1100">
        <v>-2.461233660180242</v>
      </c>
      <c r="P1100">
        <v>25590000</v>
      </c>
      <c r="Q1100">
        <v>674640</v>
      </c>
      <c r="R1100">
        <v>37.93</v>
      </c>
      <c r="S1100">
        <v>17.611999999999998</v>
      </c>
      <c r="T1100">
        <v>4.6360000000000001</v>
      </c>
      <c r="U1100">
        <v>10.55916666666667</v>
      </c>
      <c r="V1100">
        <v>2.442215701402656</v>
      </c>
      <c r="AC1100">
        <v>5.24</v>
      </c>
      <c r="AD1100">
        <v>4.45</v>
      </c>
      <c r="AH1100" s="77">
        <f>IF(AND(M1100&lt;Variables!$G$6,M1100&gt;Variables!$G$5),0,1)</f>
        <v>0</v>
      </c>
      <c r="AI1100" s="77">
        <f t="shared" si="34"/>
        <v>0</v>
      </c>
      <c r="AJ1100" s="77">
        <f>IF(I1100&gt;Variables!$G$7,0,1)</f>
        <v>1</v>
      </c>
      <c r="AK1100" s="77">
        <f>IF(F1100&gt;Variables!$G$8,0,1)</f>
        <v>0</v>
      </c>
      <c r="AL1100" s="77">
        <f>IF(G1100&gt;Variables!$G$9,0,1)</f>
        <v>1</v>
      </c>
      <c r="AM1100" s="77">
        <f>IF(AND(K1100&gt;Variables!$G$10,K1100&lt;Variables!$G$11),0,1)</f>
        <v>1</v>
      </c>
      <c r="AN1100" s="77">
        <f>IF(H1100&lt;Variables!$G$13,1,0)</f>
        <v>1</v>
      </c>
      <c r="AO1100" s="77">
        <f>IF(R1100&lt;Variables!$G$12,0,1)</f>
        <v>1</v>
      </c>
      <c r="AP1100" s="78">
        <f t="shared" si="35"/>
        <v>1</v>
      </c>
      <c r="AQ1100" s="77">
        <f>IF(V1100&lt;Variables!$G$15,1,0)</f>
        <v>1</v>
      </c>
      <c r="AR1100">
        <v>0</v>
      </c>
      <c r="AS1100">
        <v>0</v>
      </c>
      <c r="AT1100">
        <v>1</v>
      </c>
      <c r="AU1100">
        <v>0</v>
      </c>
      <c r="BA1100">
        <v>-2.25</v>
      </c>
    </row>
    <row r="1101" spans="3:53" x14ac:dyDescent="0.25">
      <c r="C1101" t="s">
        <v>272</v>
      </c>
      <c r="D1101" t="s">
        <v>184</v>
      </c>
      <c r="E1101">
        <v>41.27</v>
      </c>
      <c r="F1101">
        <v>7.26</v>
      </c>
      <c r="G1101">
        <v>8.32</v>
      </c>
      <c r="H1101">
        <v>5650</v>
      </c>
      <c r="I1101">
        <v>96.031999999999996</v>
      </c>
      <c r="J1101" t="s">
        <v>75</v>
      </c>
      <c r="K1101">
        <v>73.23</v>
      </c>
      <c r="L1101">
        <v>40.925600000000003</v>
      </c>
      <c r="M1101">
        <v>0.70958031158980739</v>
      </c>
      <c r="N1101">
        <v>40.32830357142857</v>
      </c>
      <c r="O1101">
        <v>2.2011747332717908</v>
      </c>
      <c r="P1101">
        <v>91859</v>
      </c>
      <c r="Q1101">
        <v>654975</v>
      </c>
      <c r="R1101">
        <v>0.14000000000000001</v>
      </c>
      <c r="S1101">
        <v>17.611999999999998</v>
      </c>
      <c r="T1101">
        <v>4.6360000000000001</v>
      </c>
      <c r="U1101">
        <v>10.55916666666667</v>
      </c>
      <c r="V1101">
        <v>2.541609217655453</v>
      </c>
      <c r="AC1101">
        <v>41.98</v>
      </c>
      <c r="AD1101">
        <v>37.409999999999997</v>
      </c>
      <c r="AH1101" s="77">
        <f>IF(AND(M1101&lt;Variables!$G$6,M1101&gt;Variables!$G$5),0,1)</f>
        <v>1</v>
      </c>
      <c r="AI1101" s="77">
        <f t="shared" si="34"/>
        <v>0</v>
      </c>
      <c r="AJ1101" s="77">
        <f>IF(I1101&gt;Variables!$G$7,0,1)</f>
        <v>0</v>
      </c>
      <c r="AK1101" s="77">
        <f>IF(F1101&gt;Variables!$G$8,0,1)</f>
        <v>1</v>
      </c>
      <c r="AL1101" s="77">
        <f>IF(G1101&gt;Variables!$G$9,0,1)</f>
        <v>1</v>
      </c>
      <c r="AM1101" s="77">
        <f>IF(AND(K1101&gt;Variables!$G$10,K1101&lt;Variables!$G$11),0,1)</f>
        <v>1</v>
      </c>
      <c r="AN1101" s="77">
        <f>IF(H1101&lt;Variables!$G$13,1,0)</f>
        <v>0</v>
      </c>
      <c r="AO1101" s="77">
        <f>IF(R1101&lt;Variables!$G$12,0,1)</f>
        <v>0</v>
      </c>
      <c r="AP1101" s="78">
        <f t="shared" si="35"/>
        <v>1</v>
      </c>
      <c r="AQ1101" s="77">
        <f>IF(V1101&lt;Variables!$G$15,1,0)</f>
        <v>1</v>
      </c>
      <c r="AR1101">
        <v>1</v>
      </c>
      <c r="AS1101">
        <v>0</v>
      </c>
      <c r="AT1101">
        <v>0</v>
      </c>
      <c r="AU1101">
        <v>0</v>
      </c>
      <c r="BA1101">
        <v>1.61</v>
      </c>
    </row>
    <row r="1102" spans="3:53" x14ac:dyDescent="0.25">
      <c r="C1102" t="s">
        <v>284</v>
      </c>
      <c r="D1102" t="s">
        <v>275</v>
      </c>
      <c r="E1102">
        <v>55.87</v>
      </c>
      <c r="F1102">
        <v>45.99</v>
      </c>
      <c r="G1102">
        <v>-0.02</v>
      </c>
      <c r="H1102">
        <v>639.94000000000005</v>
      </c>
      <c r="I1102">
        <v>-10.145</v>
      </c>
      <c r="J1102" t="s">
        <v>74</v>
      </c>
      <c r="K1102">
        <v>93.07</v>
      </c>
      <c r="L1102">
        <v>55.742459999999987</v>
      </c>
      <c r="M1102">
        <v>-5.8232090941076647E-2</v>
      </c>
      <c r="N1102">
        <v>55.732619444444438</v>
      </c>
      <c r="O1102">
        <v>-4.0585647453705277E-2</v>
      </c>
      <c r="P1102">
        <v>2810000</v>
      </c>
      <c r="Q1102">
        <v>178970</v>
      </c>
      <c r="R1102">
        <v>15.7</v>
      </c>
      <c r="S1102">
        <v>17.058</v>
      </c>
      <c r="T1102">
        <v>4.6100000000000003</v>
      </c>
      <c r="U1102">
        <v>10.26125</v>
      </c>
      <c r="V1102">
        <v>2.821962500545399</v>
      </c>
      <c r="AC1102">
        <v>56.13</v>
      </c>
      <c r="AD1102">
        <v>55.67</v>
      </c>
      <c r="AH1102" s="77">
        <f>IF(AND(M1102&lt;Variables!$G$6,M1102&gt;Variables!$G$5),0,1)</f>
        <v>1</v>
      </c>
      <c r="AI1102" s="77">
        <f t="shared" si="34"/>
        <v>0</v>
      </c>
      <c r="AJ1102" s="77">
        <f>IF(I1102&gt;Variables!$G$7,0,1)</f>
        <v>1</v>
      </c>
      <c r="AK1102" s="77">
        <f>IF(F1102&gt;Variables!$G$8,0,1)</f>
        <v>0</v>
      </c>
      <c r="AL1102" s="77">
        <f>IF(G1102&gt;Variables!$G$9,0,1)</f>
        <v>1</v>
      </c>
      <c r="AM1102" s="77">
        <f>IF(AND(K1102&gt;Variables!$G$10,K1102&lt;Variables!$G$11),0,1)</f>
        <v>1</v>
      </c>
      <c r="AN1102" s="77">
        <f>IF(H1102&lt;Variables!$G$13,1,0)</f>
        <v>1</v>
      </c>
      <c r="AO1102" s="77">
        <f>IF(R1102&lt;Variables!$G$12,0,1)</f>
        <v>1</v>
      </c>
      <c r="AP1102" s="78">
        <f t="shared" si="35"/>
        <v>0</v>
      </c>
      <c r="AQ1102" s="77">
        <f>IF(V1102&lt;Variables!$G$15,1,0)</f>
        <v>0</v>
      </c>
      <c r="AR1102">
        <v>0</v>
      </c>
      <c r="AS1102">
        <v>1</v>
      </c>
      <c r="AT1102">
        <v>0</v>
      </c>
      <c r="AU1102">
        <v>0</v>
      </c>
      <c r="BA1102">
        <v>0.23</v>
      </c>
    </row>
    <row r="1103" spans="3:53" x14ac:dyDescent="0.25">
      <c r="C1103" t="s">
        <v>284</v>
      </c>
      <c r="D1103" t="s">
        <v>164</v>
      </c>
      <c r="E1103">
        <v>17.03</v>
      </c>
      <c r="F1103">
        <v>4.7</v>
      </c>
      <c r="G1103">
        <v>-3.87</v>
      </c>
      <c r="H1103">
        <v>-99999</v>
      </c>
      <c r="I1103">
        <v>144.55799999999999</v>
      </c>
      <c r="J1103" t="s">
        <v>74</v>
      </c>
      <c r="K1103">
        <v>49.42</v>
      </c>
      <c r="L1103">
        <v>16.71331428571429</v>
      </c>
      <c r="M1103">
        <v>-2.334751079549926</v>
      </c>
      <c r="N1103">
        <v>16.738228571428571</v>
      </c>
      <c r="O1103">
        <v>-2.480122491200639</v>
      </c>
      <c r="P1103">
        <v>2035000</v>
      </c>
      <c r="Q1103">
        <v>46184</v>
      </c>
      <c r="R1103">
        <v>44.06</v>
      </c>
      <c r="S1103">
        <v>17.058</v>
      </c>
      <c r="T1103">
        <v>4.6100000000000003</v>
      </c>
      <c r="U1103">
        <v>10.26125</v>
      </c>
      <c r="V1103">
        <v>2.4177839266200079</v>
      </c>
      <c r="AC1103">
        <v>17</v>
      </c>
      <c r="AD1103">
        <v>16.98</v>
      </c>
      <c r="AH1103" s="77">
        <f>IF(AND(M1103&lt;Variables!$G$6,M1103&gt;Variables!$G$5),0,1)</f>
        <v>0</v>
      </c>
      <c r="AI1103" s="77">
        <f t="shared" si="34"/>
        <v>1</v>
      </c>
      <c r="AJ1103" s="77">
        <f>IF(I1103&gt;Variables!$G$7,0,1)</f>
        <v>0</v>
      </c>
      <c r="AK1103" s="77">
        <f>IF(F1103&gt;Variables!$G$8,0,1)</f>
        <v>1</v>
      </c>
      <c r="AL1103" s="77">
        <f>IF(G1103&gt;Variables!$G$9,0,1)</f>
        <v>1</v>
      </c>
      <c r="AM1103" s="77">
        <f>IF(AND(K1103&gt;Variables!$G$10,K1103&lt;Variables!$G$11),0,1)</f>
        <v>1</v>
      </c>
      <c r="AN1103" s="77">
        <f>IF(H1103&lt;Variables!$G$13,1,0)</f>
        <v>1</v>
      </c>
      <c r="AO1103" s="77">
        <f>IF(R1103&lt;Variables!$G$12,0,1)</f>
        <v>1</v>
      </c>
      <c r="AP1103" s="78">
        <f t="shared" si="35"/>
        <v>0</v>
      </c>
      <c r="AQ1103" s="77">
        <f>IF(V1103&lt;Variables!$G$15,1,0)</f>
        <v>1</v>
      </c>
      <c r="AR1103">
        <v>0</v>
      </c>
      <c r="AS1103">
        <v>0</v>
      </c>
      <c r="AT1103">
        <v>0</v>
      </c>
      <c r="AU1103">
        <v>0</v>
      </c>
      <c r="BA1103">
        <v>0</v>
      </c>
    </row>
    <row r="1104" spans="3:53" x14ac:dyDescent="0.25">
      <c r="C1104" t="s">
        <v>284</v>
      </c>
      <c r="D1104" t="s">
        <v>274</v>
      </c>
      <c r="E1104">
        <v>53.66</v>
      </c>
      <c r="F1104">
        <v>29.95</v>
      </c>
      <c r="G1104">
        <v>0</v>
      </c>
      <c r="H1104">
        <v>1620</v>
      </c>
      <c r="I1104">
        <v>-6.242</v>
      </c>
      <c r="J1104" t="s">
        <v>74</v>
      </c>
      <c r="K1104">
        <v>87.85</v>
      </c>
      <c r="L1104">
        <v>53.543875</v>
      </c>
      <c r="M1104">
        <v>-8.194214557687482E-2</v>
      </c>
      <c r="N1104">
        <v>53.569375000000001</v>
      </c>
      <c r="O1104">
        <v>-0.12950496435696859</v>
      </c>
      <c r="P1104">
        <v>712533</v>
      </c>
      <c r="Q1104">
        <v>116562</v>
      </c>
      <c r="R1104">
        <v>6.11</v>
      </c>
      <c r="S1104">
        <v>17.058</v>
      </c>
      <c r="T1104">
        <v>4.6100000000000003</v>
      </c>
      <c r="U1104">
        <v>10.26125</v>
      </c>
      <c r="V1104">
        <v>2.7702136572717229</v>
      </c>
      <c r="AC1104">
        <v>53.7</v>
      </c>
      <c r="AD1104">
        <v>53.35</v>
      </c>
      <c r="AH1104" s="77">
        <f>IF(AND(M1104&lt;Variables!$G$6,M1104&gt;Variables!$G$5),0,1)</f>
        <v>1</v>
      </c>
      <c r="AI1104" s="77">
        <f t="shared" si="34"/>
        <v>1</v>
      </c>
      <c r="AJ1104" s="77">
        <f>IF(I1104&gt;Variables!$G$7,0,1)</f>
        <v>1</v>
      </c>
      <c r="AK1104" s="77">
        <f>IF(F1104&gt;Variables!$G$8,0,1)</f>
        <v>0</v>
      </c>
      <c r="AL1104" s="77">
        <f>IF(G1104&gt;Variables!$G$9,0,1)</f>
        <v>1</v>
      </c>
      <c r="AM1104" s="77">
        <f>IF(AND(K1104&gt;Variables!$G$10,K1104&lt;Variables!$G$11),0,1)</f>
        <v>1</v>
      </c>
      <c r="AN1104" s="77">
        <f>IF(H1104&lt;Variables!$G$13,1,0)</f>
        <v>0</v>
      </c>
      <c r="AO1104" s="77">
        <f>IF(R1104&lt;Variables!$G$12,0,1)</f>
        <v>1</v>
      </c>
      <c r="AP1104" s="78">
        <f t="shared" si="35"/>
        <v>0</v>
      </c>
      <c r="AQ1104" s="77">
        <f>IF(V1104&lt;Variables!$G$15,1,0)</f>
        <v>0</v>
      </c>
      <c r="AR1104">
        <v>0</v>
      </c>
      <c r="AS1104">
        <v>0</v>
      </c>
      <c r="AT1104">
        <v>0</v>
      </c>
      <c r="AU1104">
        <v>1</v>
      </c>
      <c r="BA1104">
        <v>-0.45</v>
      </c>
    </row>
    <row r="1105" spans="3:53" x14ac:dyDescent="0.25">
      <c r="C1105" t="s">
        <v>284</v>
      </c>
      <c r="D1105" t="s">
        <v>273</v>
      </c>
      <c r="E1105">
        <v>1.58</v>
      </c>
      <c r="F1105">
        <v>9.93</v>
      </c>
      <c r="G1105">
        <v>-3.37</v>
      </c>
      <c r="H1105">
        <v>464.81</v>
      </c>
      <c r="I1105">
        <v>-11.366</v>
      </c>
      <c r="J1105" t="s">
        <v>74</v>
      </c>
      <c r="K1105">
        <v>60.92</v>
      </c>
      <c r="L1105">
        <v>1.5546249999999999</v>
      </c>
      <c r="M1105">
        <v>1.310605451475424</v>
      </c>
      <c r="N1105">
        <v>1.563080555555556</v>
      </c>
      <c r="O1105">
        <v>0.76256111062733556</v>
      </c>
      <c r="P1105">
        <v>25640000</v>
      </c>
      <c r="Q1105">
        <v>1670000</v>
      </c>
      <c r="R1105">
        <v>15.35</v>
      </c>
      <c r="S1105">
        <v>17.058</v>
      </c>
      <c r="T1105">
        <v>4.6100000000000003</v>
      </c>
      <c r="U1105">
        <v>10.26125</v>
      </c>
      <c r="V1105">
        <v>2.4047229465626758</v>
      </c>
      <c r="AC1105">
        <v>2.23</v>
      </c>
      <c r="AD1105">
        <v>1.56</v>
      </c>
      <c r="AH1105" s="77">
        <f>IF(AND(M1105&lt;Variables!$G$6,M1105&gt;Variables!$G$5),0,1)</f>
        <v>1</v>
      </c>
      <c r="AI1105" s="77">
        <f t="shared" si="34"/>
        <v>1</v>
      </c>
      <c r="AJ1105" s="77">
        <f>IF(I1105&gt;Variables!$G$7,0,1)</f>
        <v>1</v>
      </c>
      <c r="AK1105" s="77">
        <f>IF(F1105&gt;Variables!$G$8,0,1)</f>
        <v>0</v>
      </c>
      <c r="AL1105" s="77">
        <f>IF(G1105&gt;Variables!$G$9,0,1)</f>
        <v>1</v>
      </c>
      <c r="AM1105" s="77">
        <f>IF(AND(K1105&gt;Variables!$G$10,K1105&lt;Variables!$G$11),0,1)</f>
        <v>1</v>
      </c>
      <c r="AN1105" s="77">
        <f>IF(H1105&lt;Variables!$G$13,1,0)</f>
        <v>1</v>
      </c>
      <c r="AO1105" s="77">
        <f>IF(R1105&lt;Variables!$G$12,0,1)</f>
        <v>1</v>
      </c>
      <c r="AP1105" s="78">
        <f t="shared" si="35"/>
        <v>0</v>
      </c>
      <c r="AQ1105" s="77">
        <f>IF(V1105&lt;Variables!$G$15,1,0)</f>
        <v>1</v>
      </c>
      <c r="AR1105">
        <v>1</v>
      </c>
      <c r="AS1105">
        <v>0</v>
      </c>
      <c r="AT1105">
        <v>0</v>
      </c>
      <c r="AU1105">
        <v>0</v>
      </c>
      <c r="BA1105">
        <v>2</v>
      </c>
    </row>
    <row r="1106" spans="3:53" x14ac:dyDescent="0.25">
      <c r="C1106" t="s">
        <v>284</v>
      </c>
      <c r="D1106" t="s">
        <v>81</v>
      </c>
      <c r="E1106">
        <v>30.9</v>
      </c>
      <c r="F1106">
        <v>7.3</v>
      </c>
      <c r="G1106">
        <v>5.14</v>
      </c>
      <c r="H1106">
        <v>6600</v>
      </c>
      <c r="I1106">
        <v>0.52400000000000002</v>
      </c>
      <c r="J1106" t="s">
        <v>75</v>
      </c>
      <c r="K1106">
        <v>71.92</v>
      </c>
      <c r="L1106">
        <v>30.207775000000002</v>
      </c>
      <c r="M1106">
        <v>2.2915458023637969</v>
      </c>
      <c r="N1106">
        <v>29.955988888888879</v>
      </c>
      <c r="O1106">
        <v>3.1513268168598638</v>
      </c>
      <c r="P1106">
        <v>513410</v>
      </c>
      <c r="Q1106">
        <v>1326000</v>
      </c>
      <c r="R1106">
        <v>0.39</v>
      </c>
      <c r="S1106">
        <v>17.058</v>
      </c>
      <c r="T1106">
        <v>4.6100000000000003</v>
      </c>
      <c r="U1106">
        <v>10.26125</v>
      </c>
      <c r="V1106">
        <v>2.3894447937817329</v>
      </c>
      <c r="AC1106">
        <v>31.16</v>
      </c>
      <c r="AD1106">
        <v>29.88</v>
      </c>
      <c r="AH1106" s="77">
        <f>IF(AND(M1106&lt;Variables!$G$6,M1106&gt;Variables!$G$5),0,1)</f>
        <v>1</v>
      </c>
      <c r="AI1106" s="77">
        <f t="shared" si="34"/>
        <v>0</v>
      </c>
      <c r="AJ1106" s="77">
        <f>IF(I1106&gt;Variables!$G$7,0,1)</f>
        <v>1</v>
      </c>
      <c r="AK1106" s="77">
        <f>IF(F1106&gt;Variables!$G$8,0,1)</f>
        <v>1</v>
      </c>
      <c r="AL1106" s="77">
        <f>IF(G1106&gt;Variables!$G$9,0,1)</f>
        <v>1</v>
      </c>
      <c r="AM1106" s="77">
        <f>IF(AND(K1106&gt;Variables!$G$10,K1106&lt;Variables!$G$11),0,1)</f>
        <v>1</v>
      </c>
      <c r="AN1106" s="77">
        <f>IF(H1106&lt;Variables!$G$13,1,0)</f>
        <v>0</v>
      </c>
      <c r="AO1106" s="77">
        <f>IF(R1106&lt;Variables!$G$12,0,1)</f>
        <v>0</v>
      </c>
      <c r="AP1106" s="78">
        <f t="shared" si="35"/>
        <v>1</v>
      </c>
      <c r="AQ1106" s="77">
        <f>IF(V1106&lt;Variables!$G$15,1,0)</f>
        <v>1</v>
      </c>
      <c r="AR1106">
        <v>0</v>
      </c>
      <c r="AS1106">
        <v>0</v>
      </c>
      <c r="AT1106">
        <v>1</v>
      </c>
      <c r="AU1106">
        <v>0</v>
      </c>
      <c r="BA1106">
        <v>-2.25</v>
      </c>
    </row>
    <row r="1107" spans="3:53" x14ac:dyDescent="0.25">
      <c r="C1107" t="s">
        <v>284</v>
      </c>
      <c r="D1107" t="s">
        <v>281</v>
      </c>
      <c r="E1107">
        <v>18.3</v>
      </c>
      <c r="F1107">
        <v>12.86</v>
      </c>
      <c r="G1107">
        <v>-3.68</v>
      </c>
      <c r="H1107">
        <v>133.69</v>
      </c>
      <c r="I1107">
        <v>-3.38</v>
      </c>
      <c r="J1107" t="s">
        <v>75</v>
      </c>
      <c r="K1107">
        <v>55.64</v>
      </c>
      <c r="L1107">
        <v>18.0977</v>
      </c>
      <c r="M1107">
        <v>1.1178216016400131</v>
      </c>
      <c r="N1107">
        <v>18.365747222222218</v>
      </c>
      <c r="O1107">
        <v>-0.35798827799757649</v>
      </c>
      <c r="P1107">
        <v>6350000</v>
      </c>
      <c r="Q1107">
        <v>618180</v>
      </c>
      <c r="R1107">
        <v>10.27</v>
      </c>
      <c r="S1107">
        <v>17.058</v>
      </c>
      <c r="T1107">
        <v>4.6100000000000003</v>
      </c>
      <c r="U1107">
        <v>10.26125</v>
      </c>
      <c r="V1107">
        <v>2.3781596024069338</v>
      </c>
      <c r="AC1107">
        <v>18.600000000000001</v>
      </c>
      <c r="AD1107">
        <v>16.700199999999999</v>
      </c>
      <c r="AH1107" s="77">
        <f>IF(AND(M1107&lt;Variables!$G$6,M1107&gt;Variables!$G$5),0,1)</f>
        <v>1</v>
      </c>
      <c r="AI1107" s="77">
        <f t="shared" si="34"/>
        <v>1</v>
      </c>
      <c r="AJ1107" s="77">
        <f>IF(I1107&gt;Variables!$G$7,0,1)</f>
        <v>1</v>
      </c>
      <c r="AK1107" s="77">
        <f>IF(F1107&gt;Variables!$G$8,0,1)</f>
        <v>0</v>
      </c>
      <c r="AL1107" s="77">
        <f>IF(G1107&gt;Variables!$G$9,0,1)</f>
        <v>1</v>
      </c>
      <c r="AM1107" s="77">
        <f>IF(AND(K1107&gt;Variables!$G$10,K1107&lt;Variables!$G$11),0,1)</f>
        <v>1</v>
      </c>
      <c r="AN1107" s="77">
        <f>IF(H1107&lt;Variables!$G$13,1,0)</f>
        <v>1</v>
      </c>
      <c r="AO1107" s="77">
        <f>IF(R1107&lt;Variables!$G$12,0,1)</f>
        <v>1</v>
      </c>
      <c r="AP1107" s="78">
        <f t="shared" si="35"/>
        <v>1</v>
      </c>
      <c r="AQ1107" s="77">
        <f>IF(V1107&lt;Variables!$G$15,1,0)</f>
        <v>1</v>
      </c>
      <c r="AR1107">
        <v>0</v>
      </c>
      <c r="AS1107">
        <v>0</v>
      </c>
      <c r="AT1107">
        <v>1</v>
      </c>
      <c r="AU1107">
        <v>0</v>
      </c>
      <c r="BA1107">
        <v>-2.25</v>
      </c>
    </row>
    <row r="1108" spans="3:53" x14ac:dyDescent="0.25">
      <c r="C1108" t="s">
        <v>284</v>
      </c>
      <c r="D1108" t="s">
        <v>280</v>
      </c>
      <c r="E1108">
        <v>35.42</v>
      </c>
      <c r="F1108">
        <v>10.18</v>
      </c>
      <c r="G1108">
        <v>5.32</v>
      </c>
      <c r="H1108">
        <v>-99999</v>
      </c>
      <c r="I1108">
        <v>-99999</v>
      </c>
      <c r="J1108" t="s">
        <v>75</v>
      </c>
      <c r="K1108">
        <v>48.63</v>
      </c>
      <c r="L1108">
        <v>36.135339999999999</v>
      </c>
      <c r="M1108">
        <v>-2.6852936764950881</v>
      </c>
      <c r="N1108">
        <v>35.425547222222207</v>
      </c>
      <c r="O1108">
        <v>-0.73547832751268039</v>
      </c>
      <c r="P1108">
        <v>430090</v>
      </c>
      <c r="Q1108"/>
      <c r="R1108"/>
      <c r="S1108">
        <v>17.058</v>
      </c>
      <c r="T1108">
        <v>4.6100000000000003</v>
      </c>
      <c r="U1108">
        <v>10.26125</v>
      </c>
      <c r="V1108">
        <v>2.411999910040199</v>
      </c>
      <c r="AC1108">
        <v>38.93</v>
      </c>
      <c r="AD1108">
        <v>35</v>
      </c>
      <c r="AH1108" s="77">
        <f>IF(AND(M1108&lt;Variables!$G$6,M1108&gt;Variables!$G$5),0,1)</f>
        <v>0</v>
      </c>
      <c r="AI1108" s="77">
        <f t="shared" si="34"/>
        <v>0</v>
      </c>
      <c r="AJ1108" s="77">
        <f>IF(I1108&gt;Variables!$G$7,0,1)</f>
        <v>1</v>
      </c>
      <c r="AK1108" s="77">
        <f>IF(F1108&gt;Variables!$G$8,0,1)</f>
        <v>0</v>
      </c>
      <c r="AL1108" s="77">
        <f>IF(G1108&gt;Variables!$G$9,0,1)</f>
        <v>1</v>
      </c>
      <c r="AM1108" s="77">
        <f>IF(AND(K1108&gt;Variables!$G$10,K1108&lt;Variables!$G$11),0,1)</f>
        <v>1</v>
      </c>
      <c r="AN1108" s="77">
        <f>IF(H1108&lt;Variables!$G$13,1,0)</f>
        <v>1</v>
      </c>
      <c r="AO1108" s="77">
        <f>IF(R1108&lt;Variables!$G$12,0,1)</f>
        <v>0</v>
      </c>
      <c r="AP1108" s="78">
        <f t="shared" si="35"/>
        <v>1</v>
      </c>
      <c r="AQ1108" s="77">
        <f>IF(V1108&lt;Variables!$G$15,1,0)</f>
        <v>1</v>
      </c>
      <c r="AR1108">
        <v>1</v>
      </c>
      <c r="AS1108">
        <v>0</v>
      </c>
      <c r="AT1108">
        <v>0</v>
      </c>
      <c r="AU1108">
        <v>0</v>
      </c>
      <c r="BA1108">
        <v>2</v>
      </c>
    </row>
    <row r="1109" spans="3:53" x14ac:dyDescent="0.25">
      <c r="C1109" t="s">
        <v>284</v>
      </c>
      <c r="D1109" t="s">
        <v>179</v>
      </c>
      <c r="E1109">
        <v>22.37</v>
      </c>
      <c r="F1109">
        <v>9.4600000000000009</v>
      </c>
      <c r="G1109">
        <v>5.99</v>
      </c>
      <c r="H1109">
        <v>14130</v>
      </c>
      <c r="I1109">
        <v>-72.116</v>
      </c>
      <c r="J1109" t="s">
        <v>75</v>
      </c>
      <c r="K1109">
        <v>58.83</v>
      </c>
      <c r="L1109">
        <v>22.084244999999999</v>
      </c>
      <c r="M1109">
        <v>0.78768823656863007</v>
      </c>
      <c r="N1109">
        <v>21.65571944444444</v>
      </c>
      <c r="O1109">
        <v>2.78208515353719</v>
      </c>
      <c r="P1109">
        <v>9712000</v>
      </c>
      <c r="Q1109">
        <v>11046000</v>
      </c>
      <c r="R1109">
        <v>0.88</v>
      </c>
      <c r="S1109">
        <v>17.058</v>
      </c>
      <c r="T1109">
        <v>4.6100000000000003</v>
      </c>
      <c r="U1109">
        <v>10.26125</v>
      </c>
      <c r="V1109">
        <v>2.4179120366209501</v>
      </c>
      <c r="AC1109">
        <v>22.76</v>
      </c>
      <c r="AD1109">
        <v>21.79</v>
      </c>
      <c r="AH1109" s="77">
        <f>IF(AND(M1109&lt;Variables!$G$6,M1109&gt;Variables!$G$5),0,1)</f>
        <v>1</v>
      </c>
      <c r="AI1109" s="77">
        <f t="shared" si="34"/>
        <v>0</v>
      </c>
      <c r="AJ1109" s="77">
        <f>IF(I1109&gt;Variables!$G$7,0,1)</f>
        <v>1</v>
      </c>
      <c r="AK1109" s="77">
        <f>IF(F1109&gt;Variables!$G$8,0,1)</f>
        <v>0</v>
      </c>
      <c r="AL1109" s="77">
        <f>IF(G1109&gt;Variables!$G$9,0,1)</f>
        <v>1</v>
      </c>
      <c r="AM1109" s="77">
        <f>IF(AND(K1109&gt;Variables!$G$10,K1109&lt;Variables!$G$11),0,1)</f>
        <v>1</v>
      </c>
      <c r="AN1109" s="77">
        <f>IF(H1109&lt;Variables!$G$13,1,0)</f>
        <v>0</v>
      </c>
      <c r="AO1109" s="77">
        <f>IF(R1109&lt;Variables!$G$12,0,1)</f>
        <v>0</v>
      </c>
      <c r="AP1109" s="78">
        <f t="shared" si="35"/>
        <v>1</v>
      </c>
      <c r="AQ1109" s="77">
        <f>IF(V1109&lt;Variables!$G$15,1,0)</f>
        <v>1</v>
      </c>
      <c r="AR1109">
        <v>0</v>
      </c>
      <c r="AS1109">
        <v>0</v>
      </c>
      <c r="AT1109">
        <v>1</v>
      </c>
      <c r="AU1109">
        <v>0</v>
      </c>
      <c r="BA1109">
        <v>-2.25</v>
      </c>
    </row>
    <row r="1110" spans="3:53" x14ac:dyDescent="0.25">
      <c r="C1110" t="s">
        <v>284</v>
      </c>
      <c r="D1110" t="s">
        <v>180</v>
      </c>
      <c r="E1110">
        <v>13.78</v>
      </c>
      <c r="F1110">
        <v>9.3699999999999992</v>
      </c>
      <c r="G1110">
        <v>7.71</v>
      </c>
      <c r="H1110">
        <v>3530</v>
      </c>
      <c r="I1110">
        <v>-75.594999999999999</v>
      </c>
      <c r="J1110" t="s">
        <v>75</v>
      </c>
      <c r="K1110">
        <v>65.75</v>
      </c>
      <c r="L1110">
        <v>13.610455</v>
      </c>
      <c r="M1110">
        <v>1.062014458737806</v>
      </c>
      <c r="N1110">
        <v>13.377063888888889</v>
      </c>
      <c r="O1110">
        <v>2.8252545868830929</v>
      </c>
      <c r="P1110">
        <v>3605000</v>
      </c>
      <c r="Q1110">
        <v>13761000</v>
      </c>
      <c r="R1110">
        <v>0.26</v>
      </c>
      <c r="S1110">
        <v>17.058</v>
      </c>
      <c r="T1110">
        <v>4.6100000000000003</v>
      </c>
      <c r="U1110">
        <v>10.26125</v>
      </c>
      <c r="V1110">
        <v>2.4542508344026688</v>
      </c>
      <c r="AC1110">
        <v>13.83</v>
      </c>
      <c r="AD1110">
        <v>12.86</v>
      </c>
      <c r="AH1110" s="77">
        <f>IF(AND(M1110&lt;Variables!$G$6,M1110&gt;Variables!$G$5),0,1)</f>
        <v>1</v>
      </c>
      <c r="AI1110" s="77">
        <f t="shared" si="34"/>
        <v>0</v>
      </c>
      <c r="AJ1110" s="77">
        <f>IF(I1110&gt;Variables!$G$7,0,1)</f>
        <v>1</v>
      </c>
      <c r="AK1110" s="77">
        <f>IF(F1110&gt;Variables!$G$8,0,1)</f>
        <v>0</v>
      </c>
      <c r="AL1110" s="77">
        <f>IF(G1110&gt;Variables!$G$9,0,1)</f>
        <v>1</v>
      </c>
      <c r="AM1110" s="77">
        <f>IF(AND(K1110&gt;Variables!$G$10,K1110&lt;Variables!$G$11),0,1)</f>
        <v>0</v>
      </c>
      <c r="AN1110" s="77">
        <f>IF(H1110&lt;Variables!$G$13,1,0)</f>
        <v>0</v>
      </c>
      <c r="AO1110" s="77">
        <f>IF(R1110&lt;Variables!$G$12,0,1)</f>
        <v>0</v>
      </c>
      <c r="AP1110" s="78">
        <f t="shared" si="35"/>
        <v>1</v>
      </c>
      <c r="AQ1110" s="77">
        <f>IF(V1110&lt;Variables!$G$15,1,0)</f>
        <v>1</v>
      </c>
      <c r="AR1110">
        <v>0</v>
      </c>
      <c r="AS1110">
        <v>0</v>
      </c>
      <c r="AT1110">
        <v>1</v>
      </c>
      <c r="AU1110">
        <v>0</v>
      </c>
      <c r="BA1110">
        <v>-2.25</v>
      </c>
    </row>
    <row r="1111" spans="3:53" x14ac:dyDescent="0.25">
      <c r="C1111" t="s">
        <v>284</v>
      </c>
      <c r="D1111" t="s">
        <v>167</v>
      </c>
      <c r="E1111">
        <v>12.24</v>
      </c>
      <c r="F1111">
        <v>8.99</v>
      </c>
      <c r="G1111">
        <v>4.57</v>
      </c>
      <c r="H1111">
        <v>2260</v>
      </c>
      <c r="I1111">
        <v>-30.454999999999998</v>
      </c>
      <c r="J1111" t="s">
        <v>75</v>
      </c>
      <c r="K1111">
        <v>58.77</v>
      </c>
      <c r="L1111">
        <v>12.1465</v>
      </c>
      <c r="M1111">
        <v>0.72860494792738495</v>
      </c>
      <c r="N1111">
        <v>12.056050000000001</v>
      </c>
      <c r="O1111">
        <v>1.4843170026666841</v>
      </c>
      <c r="P1111">
        <v>25267000</v>
      </c>
      <c r="Q1111">
        <v>13611000</v>
      </c>
      <c r="R1111">
        <v>1.86</v>
      </c>
      <c r="S1111">
        <v>17.058</v>
      </c>
      <c r="T1111">
        <v>4.6100000000000003</v>
      </c>
      <c r="U1111">
        <v>10.26125</v>
      </c>
      <c r="V1111">
        <v>2.42045954009797</v>
      </c>
      <c r="AC1111">
        <v>12.65</v>
      </c>
      <c r="AD1111">
        <v>11.37</v>
      </c>
      <c r="AH1111" s="77">
        <f>IF(AND(M1111&lt;Variables!$G$6,M1111&gt;Variables!$G$5),0,1)</f>
        <v>1</v>
      </c>
      <c r="AI1111" s="77">
        <f t="shared" si="34"/>
        <v>0</v>
      </c>
      <c r="AJ1111" s="77">
        <f>IF(I1111&gt;Variables!$G$7,0,1)</f>
        <v>1</v>
      </c>
      <c r="AK1111" s="77">
        <f>IF(F1111&gt;Variables!$G$8,0,1)</f>
        <v>1</v>
      </c>
      <c r="AL1111" s="77">
        <f>IF(G1111&gt;Variables!$G$9,0,1)</f>
        <v>1</v>
      </c>
      <c r="AM1111" s="77">
        <f>IF(AND(K1111&gt;Variables!$G$10,K1111&lt;Variables!$G$11),0,1)</f>
        <v>1</v>
      </c>
      <c r="AN1111" s="77">
        <f>IF(H1111&lt;Variables!$G$13,1,0)</f>
        <v>0</v>
      </c>
      <c r="AO1111" s="77">
        <f>IF(R1111&lt;Variables!$G$12,0,1)</f>
        <v>0</v>
      </c>
      <c r="AP1111" s="78">
        <f t="shared" si="35"/>
        <v>1</v>
      </c>
      <c r="AQ1111" s="77">
        <f>IF(V1111&lt;Variables!$G$15,1,0)</f>
        <v>1</v>
      </c>
      <c r="AR1111">
        <v>0</v>
      </c>
      <c r="AS1111">
        <v>0</v>
      </c>
      <c r="AT1111">
        <v>1</v>
      </c>
      <c r="AU1111">
        <v>0</v>
      </c>
      <c r="BA1111">
        <v>-2.25</v>
      </c>
    </row>
    <row r="1112" spans="3:53" x14ac:dyDescent="0.25">
      <c r="C1112" t="s">
        <v>284</v>
      </c>
      <c r="D1112" t="s">
        <v>279</v>
      </c>
      <c r="E1112">
        <v>9.35</v>
      </c>
      <c r="F1112">
        <v>7.99</v>
      </c>
      <c r="G1112">
        <v>-1.89</v>
      </c>
      <c r="H1112">
        <v>13560</v>
      </c>
      <c r="I1112">
        <v>608.24</v>
      </c>
      <c r="J1112" t="s">
        <v>75</v>
      </c>
      <c r="K1112">
        <v>48.6</v>
      </c>
      <c r="L1112">
        <v>9.4240999999999993</v>
      </c>
      <c r="M1112">
        <v>-0.78628197918103171</v>
      </c>
      <c r="N1112">
        <v>9.4439416666666673</v>
      </c>
      <c r="O1112">
        <v>-0.99472942530176955</v>
      </c>
      <c r="P1112">
        <v>1260000</v>
      </c>
      <c r="Q1112">
        <v>1051000</v>
      </c>
      <c r="R1112">
        <v>1.2</v>
      </c>
      <c r="S1112">
        <v>17.058</v>
      </c>
      <c r="T1112">
        <v>4.6100000000000003</v>
      </c>
      <c r="U1112">
        <v>10.26125</v>
      </c>
      <c r="V1112">
        <v>2.3697602361604821</v>
      </c>
      <c r="AC1112">
        <v>9.36</v>
      </c>
      <c r="AD1112">
        <v>9</v>
      </c>
      <c r="AH1112" s="77">
        <f>IF(AND(M1112&lt;Variables!$G$6,M1112&gt;Variables!$G$5),0,1)</f>
        <v>1</v>
      </c>
      <c r="AI1112" s="77">
        <f t="shared" si="34"/>
        <v>1</v>
      </c>
      <c r="AJ1112" s="77">
        <f>IF(I1112&gt;Variables!$G$7,0,1)</f>
        <v>0</v>
      </c>
      <c r="AK1112" s="77">
        <f>IF(F1112&gt;Variables!$G$8,0,1)</f>
        <v>1</v>
      </c>
      <c r="AL1112" s="77">
        <f>IF(G1112&gt;Variables!$G$9,0,1)</f>
        <v>1</v>
      </c>
      <c r="AM1112" s="77">
        <f>IF(AND(K1112&gt;Variables!$G$10,K1112&lt;Variables!$G$11),0,1)</f>
        <v>1</v>
      </c>
      <c r="AN1112" s="77">
        <f>IF(H1112&lt;Variables!$G$13,1,0)</f>
        <v>0</v>
      </c>
      <c r="AO1112" s="77">
        <f>IF(R1112&lt;Variables!$G$12,0,1)</f>
        <v>0</v>
      </c>
      <c r="AP1112" s="78">
        <f t="shared" si="35"/>
        <v>1</v>
      </c>
      <c r="AQ1112" s="77">
        <f>IF(V1112&lt;Variables!$G$15,1,0)</f>
        <v>1</v>
      </c>
      <c r="AR1112">
        <v>0</v>
      </c>
      <c r="AS1112">
        <v>0</v>
      </c>
      <c r="AT1112">
        <v>1</v>
      </c>
      <c r="AU1112">
        <v>0</v>
      </c>
      <c r="BA1112">
        <v>-2.25</v>
      </c>
    </row>
    <row r="1113" spans="3:53" x14ac:dyDescent="0.25">
      <c r="C1113" t="s">
        <v>284</v>
      </c>
      <c r="D1113" t="s">
        <v>184</v>
      </c>
      <c r="E1113">
        <v>41.26</v>
      </c>
      <c r="F1113">
        <v>7.56</v>
      </c>
      <c r="G1113">
        <v>8.1199999999999992</v>
      </c>
      <c r="H1113">
        <v>5650</v>
      </c>
      <c r="I1113">
        <v>95.908000000000001</v>
      </c>
      <c r="J1113" t="s">
        <v>75</v>
      </c>
      <c r="K1113">
        <v>70.19</v>
      </c>
      <c r="L1113">
        <v>41.064717647058821</v>
      </c>
      <c r="M1113">
        <v>0.18332611851422739</v>
      </c>
      <c r="N1113">
        <v>40.410403225806448</v>
      </c>
      <c r="O1113">
        <v>1.8054676913682111</v>
      </c>
      <c r="P1113">
        <v>99069</v>
      </c>
      <c r="Q1113">
        <v>654975</v>
      </c>
      <c r="R1113">
        <v>0.15</v>
      </c>
      <c r="S1113">
        <v>17.058</v>
      </c>
      <c r="T1113">
        <v>4.6100000000000003</v>
      </c>
      <c r="U1113">
        <v>10.26125</v>
      </c>
      <c r="V1113">
        <v>2.5607124096054972</v>
      </c>
      <c r="AC1113">
        <v>41.98</v>
      </c>
      <c r="AD1113">
        <v>37.409999999999997</v>
      </c>
      <c r="AH1113" s="77">
        <f>IF(AND(M1113&lt;Variables!$G$6,M1113&gt;Variables!$G$5),0,1)</f>
        <v>1</v>
      </c>
      <c r="AI1113" s="77">
        <f t="shared" si="34"/>
        <v>0</v>
      </c>
      <c r="AJ1113" s="77">
        <f>IF(I1113&gt;Variables!$G$7,0,1)</f>
        <v>0</v>
      </c>
      <c r="AK1113" s="77">
        <f>IF(F1113&gt;Variables!$G$8,0,1)</f>
        <v>1</v>
      </c>
      <c r="AL1113" s="77">
        <f>IF(G1113&gt;Variables!$G$9,0,1)</f>
        <v>1</v>
      </c>
      <c r="AM1113" s="77">
        <f>IF(AND(K1113&gt;Variables!$G$10,K1113&lt;Variables!$G$11),0,1)</f>
        <v>1</v>
      </c>
      <c r="AN1113" s="77">
        <f>IF(H1113&lt;Variables!$G$13,1,0)</f>
        <v>0</v>
      </c>
      <c r="AO1113" s="77">
        <f>IF(R1113&lt;Variables!$G$12,0,1)</f>
        <v>0</v>
      </c>
      <c r="AP1113" s="78">
        <f t="shared" si="35"/>
        <v>1</v>
      </c>
      <c r="AQ1113" s="77">
        <f>IF(V1113&lt;Variables!$G$15,1,0)</f>
        <v>1</v>
      </c>
      <c r="AR1113">
        <v>1</v>
      </c>
      <c r="AS1113">
        <v>0</v>
      </c>
      <c r="AT1113">
        <v>0</v>
      </c>
      <c r="AU1113">
        <v>0</v>
      </c>
      <c r="BA1113">
        <v>1.59</v>
      </c>
    </row>
    <row r="1114" spans="3:53" x14ac:dyDescent="0.25">
      <c r="C1114" t="s">
        <v>284</v>
      </c>
      <c r="D1114" t="s">
        <v>282</v>
      </c>
      <c r="E1114">
        <v>67.849999999999994</v>
      </c>
      <c r="F1114">
        <v>16.760000000000002</v>
      </c>
      <c r="G1114">
        <v>5.74</v>
      </c>
      <c r="H1114">
        <v>11670</v>
      </c>
      <c r="I1114">
        <v>2.1829999999999998</v>
      </c>
      <c r="J1114" t="s">
        <v>75</v>
      </c>
      <c r="K1114">
        <v>65.150000000000006</v>
      </c>
      <c r="L1114">
        <v>66.378625000000014</v>
      </c>
      <c r="M1114">
        <v>1.798583504855654</v>
      </c>
      <c r="N1114">
        <v>65.553322222222221</v>
      </c>
      <c r="O1114">
        <v>3.0802066307682789</v>
      </c>
      <c r="P1114">
        <v>2715000</v>
      </c>
      <c r="Q1114">
        <v>1277000</v>
      </c>
      <c r="R1114">
        <v>2.13</v>
      </c>
      <c r="S1114">
        <v>17.058</v>
      </c>
      <c r="T1114">
        <v>4.6100000000000003</v>
      </c>
      <c r="U1114">
        <v>10.26125</v>
      </c>
      <c r="V1114">
        <v>2.3984970450691021</v>
      </c>
      <c r="AC1114">
        <v>67.88</v>
      </c>
      <c r="AD1114">
        <v>60.61</v>
      </c>
      <c r="AH1114" s="77">
        <f>IF(AND(M1114&lt;Variables!$G$6,M1114&gt;Variables!$G$5),0,1)</f>
        <v>1</v>
      </c>
      <c r="AI1114" s="77">
        <f t="shared" si="34"/>
        <v>0</v>
      </c>
      <c r="AJ1114" s="77">
        <f>IF(I1114&gt;Variables!$G$7,0,1)</f>
        <v>1</v>
      </c>
      <c r="AK1114" s="77">
        <f>IF(F1114&gt;Variables!$G$8,0,1)</f>
        <v>0</v>
      </c>
      <c r="AL1114" s="77">
        <f>IF(G1114&gt;Variables!$G$9,0,1)</f>
        <v>1</v>
      </c>
      <c r="AM1114" s="77">
        <f>IF(AND(K1114&gt;Variables!$G$10,K1114&lt;Variables!$G$11),0,1)</f>
        <v>0</v>
      </c>
      <c r="AN1114" s="77">
        <f>IF(H1114&lt;Variables!$G$13,1,0)</f>
        <v>0</v>
      </c>
      <c r="AO1114" s="77">
        <f>IF(R1114&lt;Variables!$G$12,0,1)</f>
        <v>0</v>
      </c>
      <c r="AP1114" s="78">
        <f t="shared" si="35"/>
        <v>1</v>
      </c>
      <c r="AQ1114" s="77">
        <f>IF(V1114&lt;Variables!$G$15,1,0)</f>
        <v>1</v>
      </c>
      <c r="AR1114">
        <v>0</v>
      </c>
      <c r="AS1114">
        <v>0</v>
      </c>
      <c r="AT1114">
        <v>1</v>
      </c>
      <c r="AU1114">
        <v>0</v>
      </c>
      <c r="BA1114">
        <v>-2.25</v>
      </c>
    </row>
    <row r="1115" spans="3:53" x14ac:dyDescent="0.25">
      <c r="C1115" t="s">
        <v>284</v>
      </c>
      <c r="D1115" t="s">
        <v>186</v>
      </c>
      <c r="E1115">
        <v>23.49</v>
      </c>
      <c r="F1115">
        <v>6.74</v>
      </c>
      <c r="G1115">
        <v>5.26</v>
      </c>
      <c r="H1115">
        <v>2840</v>
      </c>
      <c r="I1115">
        <v>-6.5810000000000004</v>
      </c>
      <c r="J1115" t="s">
        <v>75</v>
      </c>
      <c r="K1115">
        <v>73.010000000000005</v>
      </c>
      <c r="L1115">
        <v>23.07125263157895</v>
      </c>
      <c r="M1115">
        <v>1.4249220606733299</v>
      </c>
      <c r="N1115">
        <v>22.78894117647059</v>
      </c>
      <c r="O1115">
        <v>2.6813831270069071</v>
      </c>
      <c r="P1115">
        <v>112853</v>
      </c>
      <c r="Q1115">
        <v>423685</v>
      </c>
      <c r="R1115">
        <v>0.27</v>
      </c>
      <c r="S1115">
        <v>17.058</v>
      </c>
      <c r="T1115">
        <v>4.6100000000000003</v>
      </c>
      <c r="U1115">
        <v>10.26125</v>
      </c>
      <c r="V1115">
        <v>2.4736454517152162</v>
      </c>
      <c r="AC1115">
        <v>23.44</v>
      </c>
      <c r="AD1115">
        <v>22.65</v>
      </c>
      <c r="AH1115" s="77">
        <f>IF(AND(M1115&lt;Variables!$G$6,M1115&gt;Variables!$G$5),0,1)</f>
        <v>1</v>
      </c>
      <c r="AI1115" s="77">
        <f t="shared" si="34"/>
        <v>0</v>
      </c>
      <c r="AJ1115" s="77">
        <f>IF(I1115&gt;Variables!$G$7,0,1)</f>
        <v>1</v>
      </c>
      <c r="AK1115" s="77">
        <f>IF(F1115&gt;Variables!$G$8,0,1)</f>
        <v>1</v>
      </c>
      <c r="AL1115" s="77">
        <f>IF(G1115&gt;Variables!$G$9,0,1)</f>
        <v>1</v>
      </c>
      <c r="AM1115" s="77">
        <f>IF(AND(K1115&gt;Variables!$G$10,K1115&lt;Variables!$G$11),0,1)</f>
        <v>1</v>
      </c>
      <c r="AN1115" s="77">
        <f>IF(H1115&lt;Variables!$G$13,1,0)</f>
        <v>0</v>
      </c>
      <c r="AO1115" s="77">
        <f>IF(R1115&lt;Variables!$G$12,0,1)</f>
        <v>0</v>
      </c>
      <c r="AP1115" s="78">
        <f t="shared" si="35"/>
        <v>1</v>
      </c>
      <c r="AQ1115" s="77">
        <f>IF(V1115&lt;Variables!$G$15,1,0)</f>
        <v>1</v>
      </c>
      <c r="AR1115">
        <v>0</v>
      </c>
      <c r="AS1115">
        <v>0</v>
      </c>
      <c r="AT1115">
        <v>1</v>
      </c>
      <c r="AU1115">
        <v>0</v>
      </c>
      <c r="BA1115">
        <v>-2.25</v>
      </c>
    </row>
    <row r="1116" spans="3:53" x14ac:dyDescent="0.25">
      <c r="C1116" t="s">
        <v>284</v>
      </c>
      <c r="D1116" t="s">
        <v>77</v>
      </c>
      <c r="E1116">
        <v>22.08</v>
      </c>
      <c r="F1116">
        <v>5.0999999999999996</v>
      </c>
      <c r="G1116">
        <v>3.38</v>
      </c>
      <c r="H1116">
        <v>1910</v>
      </c>
      <c r="I1116">
        <v>0.20399999999999999</v>
      </c>
      <c r="J1116" t="s">
        <v>75</v>
      </c>
      <c r="K1116">
        <v>61.2</v>
      </c>
      <c r="L1116">
        <v>21.963090000000001</v>
      </c>
      <c r="M1116">
        <v>0.3501784129646513</v>
      </c>
      <c r="N1116">
        <v>21.84147647058824</v>
      </c>
      <c r="O1116">
        <v>0.9089290720757558</v>
      </c>
      <c r="P1116">
        <v>377665</v>
      </c>
      <c r="Q1116">
        <v>773868</v>
      </c>
      <c r="R1116">
        <v>0.49</v>
      </c>
      <c r="S1116">
        <v>17.058</v>
      </c>
      <c r="T1116">
        <v>4.6100000000000003</v>
      </c>
      <c r="U1116">
        <v>10.26125</v>
      </c>
      <c r="V1116">
        <v>2.4626006303885299</v>
      </c>
      <c r="AC1116">
        <v>22.425000000000001</v>
      </c>
      <c r="AD1116">
        <v>21</v>
      </c>
      <c r="AH1116" s="77">
        <f>IF(AND(M1116&lt;Variables!$G$6,M1116&gt;Variables!$G$5),0,1)</f>
        <v>1</v>
      </c>
      <c r="AI1116" s="77">
        <f t="shared" si="34"/>
        <v>0</v>
      </c>
      <c r="AJ1116" s="77">
        <f>IF(I1116&gt;Variables!$G$7,0,1)</f>
        <v>1</v>
      </c>
      <c r="AK1116" s="77">
        <f>IF(F1116&gt;Variables!$G$8,0,1)</f>
        <v>1</v>
      </c>
      <c r="AL1116" s="77">
        <f>IF(G1116&gt;Variables!$G$9,0,1)</f>
        <v>1</v>
      </c>
      <c r="AM1116" s="77">
        <f>IF(AND(K1116&gt;Variables!$G$10,K1116&lt;Variables!$G$11),0,1)</f>
        <v>1</v>
      </c>
      <c r="AN1116" s="77">
        <f>IF(H1116&lt;Variables!$G$13,1,0)</f>
        <v>0</v>
      </c>
      <c r="AO1116" s="77">
        <f>IF(R1116&lt;Variables!$G$12,0,1)</f>
        <v>0</v>
      </c>
      <c r="AP1116" s="78">
        <f t="shared" si="35"/>
        <v>1</v>
      </c>
      <c r="AQ1116" s="77">
        <f>IF(V1116&lt;Variables!$G$15,1,0)</f>
        <v>1</v>
      </c>
      <c r="AR1116">
        <v>0</v>
      </c>
      <c r="AS1116">
        <v>0</v>
      </c>
      <c r="AT1116">
        <v>0</v>
      </c>
      <c r="AU1116">
        <v>1</v>
      </c>
      <c r="BA1116">
        <v>0.18</v>
      </c>
    </row>
    <row r="1117" spans="3:53" x14ac:dyDescent="0.25">
      <c r="C1117" t="s">
        <v>284</v>
      </c>
      <c r="D1117" t="s">
        <v>123</v>
      </c>
      <c r="E1117">
        <v>13.23</v>
      </c>
      <c r="F1117">
        <v>4.7300000000000004</v>
      </c>
      <c r="G1117">
        <v>3.68</v>
      </c>
      <c r="H1117">
        <v>4890</v>
      </c>
      <c r="I1117">
        <v>136.27699999999999</v>
      </c>
      <c r="J1117" t="s">
        <v>75</v>
      </c>
      <c r="K1117">
        <v>55.86</v>
      </c>
      <c r="L1117">
        <v>13.152100000000001</v>
      </c>
      <c r="M1117">
        <v>0.22657978573765111</v>
      </c>
      <c r="N1117">
        <v>13.115713888888889</v>
      </c>
      <c r="O1117">
        <v>0.50463216620775586</v>
      </c>
      <c r="P1117">
        <v>7878000</v>
      </c>
      <c r="Q1117">
        <v>48453000</v>
      </c>
      <c r="R1117">
        <v>0.16</v>
      </c>
      <c r="S1117">
        <v>17.058</v>
      </c>
      <c r="T1117">
        <v>4.6100000000000003</v>
      </c>
      <c r="U1117">
        <v>10.26125</v>
      </c>
      <c r="V1117">
        <v>2.4179839617825278</v>
      </c>
      <c r="AC1117">
        <v>13.21</v>
      </c>
      <c r="AD1117">
        <v>12.02</v>
      </c>
      <c r="AH1117" s="77">
        <f>IF(AND(M1117&lt;Variables!$G$6,M1117&gt;Variables!$G$5),0,1)</f>
        <v>1</v>
      </c>
      <c r="AI1117" s="77">
        <f t="shared" si="34"/>
        <v>0</v>
      </c>
      <c r="AJ1117" s="77">
        <f>IF(I1117&gt;Variables!$G$7,0,1)</f>
        <v>0</v>
      </c>
      <c r="AK1117" s="77">
        <f>IF(F1117&gt;Variables!$G$8,0,1)</f>
        <v>1</v>
      </c>
      <c r="AL1117" s="77">
        <f>IF(G1117&gt;Variables!$G$9,0,1)</f>
        <v>1</v>
      </c>
      <c r="AM1117" s="77">
        <f>IF(AND(K1117&gt;Variables!$G$10,K1117&lt;Variables!$G$11),0,1)</f>
        <v>1</v>
      </c>
      <c r="AN1117" s="77">
        <f>IF(H1117&lt;Variables!$G$13,1,0)</f>
        <v>0</v>
      </c>
      <c r="AO1117" s="77">
        <f>IF(R1117&lt;Variables!$G$12,0,1)</f>
        <v>0</v>
      </c>
      <c r="AP1117" s="78">
        <f t="shared" si="35"/>
        <v>1</v>
      </c>
      <c r="AQ1117" s="77">
        <f>IF(V1117&lt;Variables!$G$15,1,0)</f>
        <v>1</v>
      </c>
      <c r="AR1117">
        <v>0</v>
      </c>
      <c r="AS1117">
        <v>0</v>
      </c>
      <c r="AT1117">
        <v>1</v>
      </c>
      <c r="AU1117">
        <v>0</v>
      </c>
      <c r="BA1117">
        <v>-2.25</v>
      </c>
    </row>
    <row r="1118" spans="3:53" x14ac:dyDescent="0.25">
      <c r="C1118" t="s">
        <v>284</v>
      </c>
      <c r="D1118" t="s">
        <v>191</v>
      </c>
      <c r="E1118">
        <v>36.76</v>
      </c>
      <c r="F1118">
        <v>4.4800000000000004</v>
      </c>
      <c r="G1118">
        <v>3.02</v>
      </c>
      <c r="H1118">
        <v>5710</v>
      </c>
      <c r="I1118">
        <v>1.4999999999999999E-2</v>
      </c>
      <c r="J1118" t="s">
        <v>75</v>
      </c>
      <c r="K1118">
        <v>55.52</v>
      </c>
      <c r="L1118">
        <v>36.549810526315788</v>
      </c>
      <c r="M1118">
        <v>-8.1561370323169111E-2</v>
      </c>
      <c r="N1118">
        <v>36.068114705882358</v>
      </c>
      <c r="O1118">
        <v>1.2528664106858529</v>
      </c>
      <c r="P1118">
        <v>66695</v>
      </c>
      <c r="Q1118">
        <v>567927</v>
      </c>
      <c r="R1118">
        <v>0.12</v>
      </c>
      <c r="S1118">
        <v>17.058</v>
      </c>
      <c r="T1118">
        <v>4.6100000000000003</v>
      </c>
      <c r="U1118">
        <v>10.26125</v>
      </c>
      <c r="V1118">
        <v>2.4276080274193652</v>
      </c>
      <c r="AC1118">
        <v>37.71</v>
      </c>
      <c r="AD1118">
        <v>36.159999999999997</v>
      </c>
      <c r="AH1118" s="77">
        <f>IF(AND(M1118&lt;Variables!$G$6,M1118&gt;Variables!$G$5),0,1)</f>
        <v>1</v>
      </c>
      <c r="AI1118" s="77">
        <f t="shared" si="34"/>
        <v>0</v>
      </c>
      <c r="AJ1118" s="77">
        <f>IF(I1118&gt;Variables!$G$7,0,1)</f>
        <v>1</v>
      </c>
      <c r="AK1118" s="77">
        <f>IF(F1118&gt;Variables!$G$8,0,1)</f>
        <v>1</v>
      </c>
      <c r="AL1118" s="77">
        <f>IF(G1118&gt;Variables!$G$9,0,1)</f>
        <v>1</v>
      </c>
      <c r="AM1118" s="77">
        <f>IF(AND(K1118&gt;Variables!$G$10,K1118&lt;Variables!$G$11),0,1)</f>
        <v>1</v>
      </c>
      <c r="AN1118" s="77">
        <f>IF(H1118&lt;Variables!$G$13,1,0)</f>
        <v>0</v>
      </c>
      <c r="AO1118" s="77">
        <f>IF(R1118&lt;Variables!$G$12,0,1)</f>
        <v>0</v>
      </c>
      <c r="AP1118" s="78">
        <f t="shared" si="35"/>
        <v>1</v>
      </c>
      <c r="AQ1118" s="77">
        <f>IF(V1118&lt;Variables!$G$15,1,0)</f>
        <v>1</v>
      </c>
      <c r="AR1118">
        <v>1</v>
      </c>
      <c r="AS1118">
        <v>0</v>
      </c>
      <c r="AT1118">
        <v>0</v>
      </c>
      <c r="AU1118">
        <v>0</v>
      </c>
      <c r="BA1118">
        <v>2</v>
      </c>
    </row>
    <row r="1119" spans="3:53" x14ac:dyDescent="0.25">
      <c r="C1119" t="s">
        <v>284</v>
      </c>
      <c r="D1119" t="s">
        <v>197</v>
      </c>
      <c r="E1119">
        <v>19.04</v>
      </c>
      <c r="F1119">
        <v>4.37</v>
      </c>
      <c r="G1119">
        <v>6.27</v>
      </c>
      <c r="H1119">
        <v>2290</v>
      </c>
      <c r="I1119">
        <v>-52.54</v>
      </c>
      <c r="J1119" t="s">
        <v>75</v>
      </c>
      <c r="K1119">
        <v>60.99</v>
      </c>
      <c r="L1119">
        <v>18.715250000000001</v>
      </c>
      <c r="M1119">
        <v>1.4146217656723761</v>
      </c>
      <c r="N1119">
        <v>18.510864705882359</v>
      </c>
      <c r="O1119">
        <v>2.5343780615962301</v>
      </c>
      <c r="P1119">
        <v>37038</v>
      </c>
      <c r="Q1119">
        <v>405341</v>
      </c>
      <c r="R1119">
        <v>0.09</v>
      </c>
      <c r="S1119">
        <v>17.058</v>
      </c>
      <c r="T1119">
        <v>4.6100000000000003</v>
      </c>
      <c r="U1119">
        <v>10.26125</v>
      </c>
      <c r="V1119">
        <v>2.3991773841172308</v>
      </c>
      <c r="AC1119">
        <v>18.989999999999998</v>
      </c>
      <c r="AD1119">
        <v>17.760000000000002</v>
      </c>
      <c r="AH1119" s="77">
        <f>IF(AND(M1119&lt;Variables!$G$6,M1119&gt;Variables!$G$5),0,1)</f>
        <v>1</v>
      </c>
      <c r="AI1119" s="77">
        <f t="shared" si="34"/>
        <v>0</v>
      </c>
      <c r="AJ1119" s="77">
        <f>IF(I1119&gt;Variables!$G$7,0,1)</f>
        <v>1</v>
      </c>
      <c r="AK1119" s="77">
        <f>IF(F1119&gt;Variables!$G$8,0,1)</f>
        <v>1</v>
      </c>
      <c r="AL1119" s="77">
        <f>IF(G1119&gt;Variables!$G$9,0,1)</f>
        <v>1</v>
      </c>
      <c r="AM1119" s="77">
        <f>IF(AND(K1119&gt;Variables!$G$10,K1119&lt;Variables!$G$11),0,1)</f>
        <v>1</v>
      </c>
      <c r="AN1119" s="77">
        <f>IF(H1119&lt;Variables!$G$13,1,0)</f>
        <v>0</v>
      </c>
      <c r="AO1119" s="77">
        <f>IF(R1119&lt;Variables!$G$12,0,1)</f>
        <v>0</v>
      </c>
      <c r="AP1119" s="78">
        <f t="shared" si="35"/>
        <v>1</v>
      </c>
      <c r="AQ1119" s="77">
        <f>IF(V1119&lt;Variables!$G$15,1,0)</f>
        <v>1</v>
      </c>
      <c r="AR1119">
        <v>0</v>
      </c>
      <c r="AS1119">
        <v>0</v>
      </c>
      <c r="AT1119">
        <v>1</v>
      </c>
      <c r="AU1119">
        <v>0</v>
      </c>
      <c r="BA1119">
        <v>-2.25</v>
      </c>
    </row>
    <row r="1120" spans="3:53" x14ac:dyDescent="0.25">
      <c r="C1120" t="s">
        <v>284</v>
      </c>
      <c r="D1120" t="s">
        <v>85</v>
      </c>
      <c r="E1120">
        <v>4.05</v>
      </c>
      <c r="F1120">
        <v>4.26</v>
      </c>
      <c r="G1120">
        <v>2.93</v>
      </c>
      <c r="H1120">
        <v>2370</v>
      </c>
      <c r="I1120">
        <v>120.86499999999999</v>
      </c>
      <c r="J1120" t="s">
        <v>75</v>
      </c>
      <c r="K1120">
        <v>67.22</v>
      </c>
      <c r="L1120">
        <v>3.9693249999999991</v>
      </c>
      <c r="M1120">
        <v>1.6545634333293711</v>
      </c>
      <c r="N1120">
        <v>3.9605249999999992</v>
      </c>
      <c r="O1120">
        <v>1.8804325184161439</v>
      </c>
      <c r="P1120">
        <v>7204000</v>
      </c>
      <c r="Q1120">
        <v>18664000</v>
      </c>
      <c r="R1120">
        <v>0.39</v>
      </c>
      <c r="S1120">
        <v>17.058</v>
      </c>
      <c r="T1120">
        <v>4.6100000000000003</v>
      </c>
      <c r="U1120">
        <v>10.26125</v>
      </c>
      <c r="V1120">
        <v>2.4200968609876972</v>
      </c>
      <c r="AC1120">
        <v>4.0599999999999996</v>
      </c>
      <c r="AD1120">
        <v>3.82</v>
      </c>
      <c r="AH1120" s="77">
        <f>IF(AND(M1120&lt;Variables!$G$6,M1120&gt;Variables!$G$5),0,1)</f>
        <v>1</v>
      </c>
      <c r="AI1120" s="77">
        <f t="shared" si="34"/>
        <v>0</v>
      </c>
      <c r="AJ1120" s="77">
        <f>IF(I1120&gt;Variables!$G$7,0,1)</f>
        <v>0</v>
      </c>
      <c r="AK1120" s="77">
        <f>IF(F1120&gt;Variables!$G$8,0,1)</f>
        <v>1</v>
      </c>
      <c r="AL1120" s="77">
        <f>IF(G1120&gt;Variables!$G$9,0,1)</f>
        <v>1</v>
      </c>
      <c r="AM1120" s="77">
        <f>IF(AND(K1120&gt;Variables!$G$10,K1120&lt;Variables!$G$11),0,1)</f>
        <v>0</v>
      </c>
      <c r="AN1120" s="77">
        <f>IF(H1120&lt;Variables!$G$13,1,0)</f>
        <v>0</v>
      </c>
      <c r="AO1120" s="77">
        <f>IF(R1120&lt;Variables!$G$12,0,1)</f>
        <v>0</v>
      </c>
      <c r="AP1120" s="78">
        <f t="shared" si="35"/>
        <v>1</v>
      </c>
      <c r="AQ1120" s="77">
        <f>IF(V1120&lt;Variables!$G$15,1,0)</f>
        <v>1</v>
      </c>
      <c r="AR1120">
        <v>0</v>
      </c>
      <c r="AS1120">
        <v>0</v>
      </c>
      <c r="AT1120">
        <v>1</v>
      </c>
      <c r="AU1120">
        <v>0</v>
      </c>
      <c r="BA1120">
        <v>-2.25</v>
      </c>
    </row>
    <row r="1121" spans="3:53" x14ac:dyDescent="0.25">
      <c r="C1121" t="s">
        <v>284</v>
      </c>
      <c r="D1121" t="s">
        <v>199</v>
      </c>
      <c r="E1121">
        <v>44.55</v>
      </c>
      <c r="F1121">
        <v>4.03</v>
      </c>
      <c r="G1121">
        <v>4.66</v>
      </c>
      <c r="H1121">
        <v>16770</v>
      </c>
      <c r="I1121">
        <v>219.898</v>
      </c>
      <c r="J1121" t="s">
        <v>75</v>
      </c>
      <c r="K1121">
        <v>65.209999999999994</v>
      </c>
      <c r="L1121">
        <v>44.187779999999989</v>
      </c>
      <c r="M1121">
        <v>0.5934219822765785</v>
      </c>
      <c r="N1121">
        <v>43.707740000000001</v>
      </c>
      <c r="O1121">
        <v>1.698234683376449</v>
      </c>
      <c r="P1121">
        <v>118835</v>
      </c>
      <c r="Q1121">
        <v>1097000</v>
      </c>
      <c r="R1121">
        <v>0.11</v>
      </c>
      <c r="S1121">
        <v>17.058</v>
      </c>
      <c r="T1121">
        <v>4.6100000000000003</v>
      </c>
      <c r="U1121">
        <v>10.26125</v>
      </c>
      <c r="V1121">
        <v>2.483079689624776</v>
      </c>
      <c r="AC1121">
        <v>44.83</v>
      </c>
      <c r="AD1121">
        <v>42.75</v>
      </c>
      <c r="AH1121" s="77">
        <f>IF(AND(M1121&lt;Variables!$G$6,M1121&gt;Variables!$G$5),0,1)</f>
        <v>1</v>
      </c>
      <c r="AI1121" s="77">
        <f t="shared" si="34"/>
        <v>0</v>
      </c>
      <c r="AJ1121" s="77">
        <f>IF(I1121&gt;Variables!$G$7,0,1)</f>
        <v>0</v>
      </c>
      <c r="AK1121" s="77">
        <f>IF(F1121&gt;Variables!$G$8,0,1)</f>
        <v>1</v>
      </c>
      <c r="AL1121" s="77">
        <f>IF(G1121&gt;Variables!$G$9,0,1)</f>
        <v>1</v>
      </c>
      <c r="AM1121" s="77">
        <f>IF(AND(K1121&gt;Variables!$G$10,K1121&lt;Variables!$G$11),0,1)</f>
        <v>0</v>
      </c>
      <c r="AN1121" s="77">
        <f>IF(H1121&lt;Variables!$G$13,1,0)</f>
        <v>0</v>
      </c>
      <c r="AO1121" s="77">
        <f>IF(R1121&lt;Variables!$G$12,0,1)</f>
        <v>0</v>
      </c>
      <c r="AP1121" s="78">
        <f t="shared" si="35"/>
        <v>1</v>
      </c>
      <c r="AQ1121" s="77">
        <f>IF(V1121&lt;Variables!$G$15,1,0)</f>
        <v>1</v>
      </c>
      <c r="AR1121">
        <v>0</v>
      </c>
      <c r="AS1121">
        <v>0</v>
      </c>
      <c r="AT1121">
        <v>0</v>
      </c>
      <c r="AU1121">
        <v>1</v>
      </c>
      <c r="BA1121">
        <v>-0.8</v>
      </c>
    </row>
    <row r="1122" spans="3:53" x14ac:dyDescent="0.25">
      <c r="C1122" t="s">
        <v>284</v>
      </c>
      <c r="D1122" t="s">
        <v>182</v>
      </c>
      <c r="E1122">
        <v>29.93</v>
      </c>
      <c r="F1122">
        <v>3.86</v>
      </c>
      <c r="G1122">
        <v>2.76</v>
      </c>
      <c r="H1122">
        <v>-99999</v>
      </c>
      <c r="I1122">
        <v>10.912000000000001</v>
      </c>
      <c r="J1122" t="s">
        <v>75</v>
      </c>
      <c r="K1122">
        <v>58.5</v>
      </c>
      <c r="L1122">
        <v>29.823593750000001</v>
      </c>
      <c r="M1122">
        <v>-7.9111022627847652E-2</v>
      </c>
      <c r="N1122">
        <v>29.738083333333329</v>
      </c>
      <c r="O1122">
        <v>0.2082066486015472</v>
      </c>
      <c r="P1122">
        <v>79351</v>
      </c>
      <c r="Q1122">
        <v>192682</v>
      </c>
      <c r="R1122">
        <v>0.41</v>
      </c>
      <c r="S1122">
        <v>17.058</v>
      </c>
      <c r="T1122">
        <v>4.6100000000000003</v>
      </c>
      <c r="U1122">
        <v>10.26125</v>
      </c>
      <c r="V1122">
        <v>2.4590589039717932</v>
      </c>
      <c r="AC1122">
        <v>29.9</v>
      </c>
      <c r="AD1122">
        <v>29.6</v>
      </c>
      <c r="AH1122" s="77">
        <f>IF(AND(M1122&lt;Variables!$G$6,M1122&gt;Variables!$G$5),0,1)</f>
        <v>1</v>
      </c>
      <c r="AI1122" s="77">
        <f t="shared" si="34"/>
        <v>0</v>
      </c>
      <c r="AJ1122" s="77">
        <f>IF(I1122&gt;Variables!$G$7,0,1)</f>
        <v>1</v>
      </c>
      <c r="AK1122" s="77">
        <f>IF(F1122&gt;Variables!$G$8,0,1)</f>
        <v>1</v>
      </c>
      <c r="AL1122" s="77">
        <f>IF(G1122&gt;Variables!$G$9,0,1)</f>
        <v>1</v>
      </c>
      <c r="AM1122" s="77">
        <f>IF(AND(K1122&gt;Variables!$G$10,K1122&lt;Variables!$G$11),0,1)</f>
        <v>1</v>
      </c>
      <c r="AN1122" s="77">
        <f>IF(H1122&lt;Variables!$G$13,1,0)</f>
        <v>1</v>
      </c>
      <c r="AO1122" s="77">
        <f>IF(R1122&lt;Variables!$G$12,0,1)</f>
        <v>0</v>
      </c>
      <c r="AP1122" s="78">
        <f t="shared" si="35"/>
        <v>1</v>
      </c>
      <c r="AQ1122" s="77">
        <f>IF(V1122&lt;Variables!$G$15,1,0)</f>
        <v>1</v>
      </c>
      <c r="AR1122">
        <v>0</v>
      </c>
      <c r="AS1122">
        <v>1</v>
      </c>
      <c r="AT1122">
        <v>0</v>
      </c>
      <c r="AU1122">
        <v>0</v>
      </c>
      <c r="BA1122">
        <v>-0.39</v>
      </c>
    </row>
    <row r="1123" spans="3:53" x14ac:dyDescent="0.25">
      <c r="C1123" t="s">
        <v>284</v>
      </c>
      <c r="D1123" t="s">
        <v>172</v>
      </c>
      <c r="E1123">
        <v>54.62</v>
      </c>
      <c r="F1123">
        <v>5.9</v>
      </c>
      <c r="G1123">
        <v>5.79</v>
      </c>
      <c r="H1123">
        <v>6950</v>
      </c>
      <c r="I1123">
        <v>123424.095</v>
      </c>
      <c r="J1123" t="s">
        <v>75</v>
      </c>
      <c r="K1123">
        <v>51.19</v>
      </c>
      <c r="L1123">
        <v>54.690275</v>
      </c>
      <c r="M1123">
        <v>-0.80503343601764621</v>
      </c>
      <c r="N1123">
        <v>53.677438888888879</v>
      </c>
      <c r="O1123">
        <v>1.066669951031586</v>
      </c>
      <c r="P1123">
        <v>243263</v>
      </c>
      <c r="Q1123">
        <v>1251000</v>
      </c>
      <c r="R1123">
        <v>0.19</v>
      </c>
      <c r="S1123">
        <v>17.058</v>
      </c>
      <c r="T1123">
        <v>4.6100000000000003</v>
      </c>
      <c r="U1123">
        <v>10.26125</v>
      </c>
      <c r="V1123">
        <v>2.4030259438466892</v>
      </c>
      <c r="AC1123">
        <v>54.89</v>
      </c>
      <c r="AD1123">
        <v>51.22</v>
      </c>
      <c r="AH1123" s="77">
        <f>IF(AND(M1123&lt;Variables!$G$6,M1123&gt;Variables!$G$5),0,1)</f>
        <v>1</v>
      </c>
      <c r="AI1123" s="77">
        <f t="shared" si="34"/>
        <v>0</v>
      </c>
      <c r="AJ1123" s="77">
        <f>IF(I1123&gt;Variables!$G$7,0,1)</f>
        <v>0</v>
      </c>
      <c r="AK1123" s="77">
        <f>IF(F1123&gt;Variables!$G$8,0,1)</f>
        <v>1</v>
      </c>
      <c r="AL1123" s="77">
        <f>IF(G1123&gt;Variables!$G$9,0,1)</f>
        <v>1</v>
      </c>
      <c r="AM1123" s="77">
        <f>IF(AND(K1123&gt;Variables!$G$10,K1123&lt;Variables!$G$11),0,1)</f>
        <v>1</v>
      </c>
      <c r="AN1123" s="77">
        <f>IF(H1123&lt;Variables!$G$13,1,0)</f>
        <v>0</v>
      </c>
      <c r="AO1123" s="77">
        <f>IF(R1123&lt;Variables!$G$12,0,1)</f>
        <v>0</v>
      </c>
      <c r="AP1123" s="78">
        <f t="shared" si="35"/>
        <v>1</v>
      </c>
      <c r="AQ1123" s="77">
        <f>IF(V1123&lt;Variables!$G$15,1,0)</f>
        <v>1</v>
      </c>
      <c r="AR1123">
        <v>0</v>
      </c>
      <c r="AS1123">
        <v>0</v>
      </c>
      <c r="AT1123">
        <v>1</v>
      </c>
      <c r="AU1123">
        <v>0</v>
      </c>
      <c r="BA1123">
        <v>-2.25</v>
      </c>
    </row>
    <row r="1124" spans="3:53" x14ac:dyDescent="0.25">
      <c r="C1124" t="s">
        <v>284</v>
      </c>
      <c r="D1124" t="s">
        <v>283</v>
      </c>
      <c r="E1124">
        <v>5.19</v>
      </c>
      <c r="F1124">
        <v>17.09</v>
      </c>
      <c r="G1124">
        <v>-2.75</v>
      </c>
      <c r="H1124">
        <v>54.86</v>
      </c>
      <c r="I1124">
        <v>-55.277000000000001</v>
      </c>
      <c r="J1124" t="s">
        <v>75</v>
      </c>
      <c r="K1124">
        <v>46.45</v>
      </c>
      <c r="L1124">
        <v>5.2398300000000004</v>
      </c>
      <c r="M1124">
        <v>-2.000637425259975</v>
      </c>
      <c r="N1124">
        <v>5.2898444444444443</v>
      </c>
      <c r="O1124">
        <v>-2.9272022281688632</v>
      </c>
      <c r="P1124">
        <v>27030000</v>
      </c>
      <c r="Q1124">
        <v>674640</v>
      </c>
      <c r="R1124">
        <v>40.07</v>
      </c>
      <c r="S1124">
        <v>17.058</v>
      </c>
      <c r="T1124">
        <v>4.6100000000000003</v>
      </c>
      <c r="U1124">
        <v>10.26125</v>
      </c>
      <c r="V1124">
        <v>2.3617272379180241</v>
      </c>
      <c r="AC1124">
        <v>5.24</v>
      </c>
      <c r="AD1124">
        <v>4.45</v>
      </c>
      <c r="AH1124" s="77">
        <f>IF(AND(M1124&lt;Variables!$G$6,M1124&gt;Variables!$G$5),0,1)</f>
        <v>0</v>
      </c>
      <c r="AI1124" s="77">
        <f t="shared" si="34"/>
        <v>1</v>
      </c>
      <c r="AJ1124" s="77">
        <f>IF(I1124&gt;Variables!$G$7,0,1)</f>
        <v>1</v>
      </c>
      <c r="AK1124" s="77">
        <f>IF(F1124&gt;Variables!$G$8,0,1)</f>
        <v>0</v>
      </c>
      <c r="AL1124" s="77">
        <f>IF(G1124&gt;Variables!$G$9,0,1)</f>
        <v>1</v>
      </c>
      <c r="AM1124" s="77">
        <f>IF(AND(K1124&gt;Variables!$G$10,K1124&lt;Variables!$G$11),0,1)</f>
        <v>1</v>
      </c>
      <c r="AN1124" s="77">
        <f>IF(H1124&lt;Variables!$G$13,1,0)</f>
        <v>1</v>
      </c>
      <c r="AO1124" s="77">
        <f>IF(R1124&lt;Variables!$G$12,0,1)</f>
        <v>1</v>
      </c>
      <c r="AP1124" s="78">
        <f t="shared" si="35"/>
        <v>1</v>
      </c>
      <c r="AQ1124" s="77">
        <f>IF(V1124&lt;Variables!$G$15,1,0)</f>
        <v>1</v>
      </c>
      <c r="AR1124">
        <v>0</v>
      </c>
      <c r="AS1124">
        <v>0</v>
      </c>
      <c r="AT1124">
        <v>1</v>
      </c>
      <c r="AU1124">
        <v>0</v>
      </c>
      <c r="BA1124">
        <v>-2.25</v>
      </c>
    </row>
    <row r="1125" spans="3:53" x14ac:dyDescent="0.25">
      <c r="C1125" t="s">
        <v>284</v>
      </c>
      <c r="D1125" t="s">
        <v>278</v>
      </c>
      <c r="E1125">
        <v>221.47</v>
      </c>
      <c r="F1125">
        <v>4.67</v>
      </c>
      <c r="G1125">
        <v>4.25</v>
      </c>
      <c r="H1125">
        <v>7520</v>
      </c>
      <c r="I1125">
        <v>-5.7709999999999999</v>
      </c>
      <c r="J1125" t="s">
        <v>74</v>
      </c>
      <c r="K1125">
        <v>65.760000000000005</v>
      </c>
      <c r="L1125">
        <v>219.39045999999999</v>
      </c>
      <c r="M1125">
        <v>0.73364174540680116</v>
      </c>
      <c r="N1125">
        <v>217.98588611111111</v>
      </c>
      <c r="O1125">
        <v>1.3827105702396441</v>
      </c>
      <c r="P1125">
        <v>219898</v>
      </c>
      <c r="Q1125">
        <v>626950</v>
      </c>
      <c r="R1125">
        <v>0.35</v>
      </c>
      <c r="S1125">
        <v>17.058</v>
      </c>
      <c r="T1125">
        <v>4.6100000000000003</v>
      </c>
      <c r="U1125">
        <v>10.26125</v>
      </c>
      <c r="V1125">
        <v>2.477807298614243</v>
      </c>
      <c r="AC1125">
        <v>227.31</v>
      </c>
      <c r="AD1125">
        <v>217.08099999999999</v>
      </c>
      <c r="AH1125" s="77">
        <f>IF(AND(M1125&lt;Variables!$G$6,M1125&gt;Variables!$G$5),0,1)</f>
        <v>1</v>
      </c>
      <c r="AI1125" s="77">
        <f t="shared" si="34"/>
        <v>0</v>
      </c>
      <c r="AJ1125" s="77">
        <f>IF(I1125&gt;Variables!$G$7,0,1)</f>
        <v>1</v>
      </c>
      <c r="AK1125" s="77">
        <f>IF(F1125&gt;Variables!$G$8,0,1)</f>
        <v>1</v>
      </c>
      <c r="AL1125" s="77">
        <f>IF(G1125&gt;Variables!$G$9,0,1)</f>
        <v>1</v>
      </c>
      <c r="AM1125" s="77">
        <f>IF(AND(K1125&gt;Variables!$G$10,K1125&lt;Variables!$G$11),0,1)</f>
        <v>0</v>
      </c>
      <c r="AN1125" s="77">
        <f>IF(H1125&lt;Variables!$G$13,1,0)</f>
        <v>0</v>
      </c>
      <c r="AO1125" s="77">
        <f>IF(R1125&lt;Variables!$G$12,0,1)</f>
        <v>0</v>
      </c>
      <c r="AP1125" s="78">
        <f t="shared" si="35"/>
        <v>0</v>
      </c>
      <c r="AQ1125" s="77">
        <f>IF(V1125&lt;Variables!$G$15,1,0)</f>
        <v>1</v>
      </c>
      <c r="AR1125">
        <v>0</v>
      </c>
      <c r="AS1125">
        <v>1</v>
      </c>
      <c r="AT1125">
        <v>0</v>
      </c>
      <c r="AU1125">
        <v>0</v>
      </c>
      <c r="BA1125">
        <v>0.54</v>
      </c>
    </row>
    <row r="1126" spans="3:53" x14ac:dyDescent="0.25">
      <c r="C1126" t="s">
        <v>285</v>
      </c>
      <c r="D1126" t="s">
        <v>197</v>
      </c>
      <c r="E1126">
        <v>19</v>
      </c>
      <c r="F1126">
        <v>4.32</v>
      </c>
      <c r="G1126">
        <v>6.05</v>
      </c>
      <c r="H1126">
        <v>2290</v>
      </c>
      <c r="I1126">
        <v>-52.595999999999997</v>
      </c>
      <c r="J1126" t="s">
        <v>75</v>
      </c>
      <c r="K1126">
        <v>58.66</v>
      </c>
      <c r="L1126">
        <v>18.79447368421053</v>
      </c>
      <c r="M1126">
        <v>0.77430375670340446</v>
      </c>
      <c r="N1126">
        <v>18.552089473684219</v>
      </c>
      <c r="O1126">
        <v>2.0909263447981181</v>
      </c>
      <c r="P1126">
        <v>39138</v>
      </c>
      <c r="Q1126">
        <v>405341</v>
      </c>
      <c r="R1126">
        <v>0.1</v>
      </c>
      <c r="S1126">
        <v>18.225999999999999</v>
      </c>
      <c r="T1126">
        <v>5.4490000000000007</v>
      </c>
      <c r="U1126">
        <v>11.0604</v>
      </c>
      <c r="V1126">
        <v>2.4172203034262592</v>
      </c>
      <c r="AC1126">
        <v>18.97</v>
      </c>
      <c r="AD1126">
        <v>17.760000000000002</v>
      </c>
      <c r="AH1126" s="77">
        <f>IF(AND(M1126&lt;Variables!$G$6,M1126&gt;Variables!$G$5),0,1)</f>
        <v>1</v>
      </c>
      <c r="AI1126" s="77">
        <f t="shared" si="34"/>
        <v>0</v>
      </c>
      <c r="AJ1126" s="77">
        <f>IF(I1126&gt;Variables!$G$7,0,1)</f>
        <v>1</v>
      </c>
      <c r="AK1126" s="77">
        <f>IF(F1126&gt;Variables!$G$8,0,1)</f>
        <v>1</v>
      </c>
      <c r="AL1126" s="77">
        <f>IF(G1126&gt;Variables!$G$9,0,1)</f>
        <v>1</v>
      </c>
      <c r="AM1126" s="77">
        <f>IF(AND(K1126&gt;Variables!$G$10,K1126&lt;Variables!$G$11),0,1)</f>
        <v>1</v>
      </c>
      <c r="AN1126" s="77">
        <f>IF(H1126&lt;Variables!$G$13,1,0)</f>
        <v>0</v>
      </c>
      <c r="AO1126" s="77">
        <f>IF(R1126&lt;Variables!$G$12,0,1)</f>
        <v>0</v>
      </c>
      <c r="AP1126" s="78">
        <f t="shared" si="35"/>
        <v>1</v>
      </c>
      <c r="AQ1126" s="77">
        <f>IF(V1126&lt;Variables!$G$15,1,0)</f>
        <v>1</v>
      </c>
      <c r="AR1126">
        <v>0</v>
      </c>
      <c r="AS1126">
        <v>0</v>
      </c>
      <c r="AT1126">
        <v>1</v>
      </c>
      <c r="AU1126">
        <v>0</v>
      </c>
      <c r="BA1126">
        <v>-2.25</v>
      </c>
    </row>
    <row r="1127" spans="3:53" x14ac:dyDescent="0.25">
      <c r="C1127" t="s">
        <v>285</v>
      </c>
      <c r="D1127" t="s">
        <v>201</v>
      </c>
      <c r="E1127">
        <v>36.950000000000003</v>
      </c>
      <c r="F1127">
        <v>6.37</v>
      </c>
      <c r="G1127">
        <v>8.5500000000000007</v>
      </c>
      <c r="H1127">
        <v>-99999</v>
      </c>
      <c r="I1127">
        <v>5.5510000000000002</v>
      </c>
      <c r="J1127" t="s">
        <v>75</v>
      </c>
      <c r="K1127">
        <v>71.33</v>
      </c>
      <c r="L1127">
        <v>35.666977777777781</v>
      </c>
      <c r="M1127">
        <v>2.742094461481333</v>
      </c>
      <c r="N1127">
        <v>35.088979411764697</v>
      </c>
      <c r="O1127">
        <v>4.4344994192495468</v>
      </c>
      <c r="P1127">
        <v>97613</v>
      </c>
      <c r="Q1127">
        <v>2287000</v>
      </c>
      <c r="R1127">
        <v>0.04</v>
      </c>
      <c r="S1127">
        <v>18.225999999999999</v>
      </c>
      <c r="T1127">
        <v>5.4490000000000007</v>
      </c>
      <c r="U1127">
        <v>11.0604</v>
      </c>
      <c r="V1127">
        <v>2.347768473395996</v>
      </c>
      <c r="AC1127">
        <v>40.020000000000003</v>
      </c>
      <c r="AD1127">
        <v>36.42</v>
      </c>
      <c r="AH1127" s="77">
        <f>IF(AND(M1127&lt;Variables!$G$6,M1127&gt;Variables!$G$5),0,1)</f>
        <v>1</v>
      </c>
      <c r="AI1127" s="77">
        <f t="shared" si="34"/>
        <v>0</v>
      </c>
      <c r="AJ1127" s="77">
        <f>IF(I1127&gt;Variables!$G$7,0,1)</f>
        <v>1</v>
      </c>
      <c r="AK1127" s="77">
        <f>IF(F1127&gt;Variables!$G$8,0,1)</f>
        <v>1</v>
      </c>
      <c r="AL1127" s="77">
        <f>IF(G1127&gt;Variables!$G$9,0,1)</f>
        <v>1</v>
      </c>
      <c r="AM1127" s="77">
        <f>IF(AND(K1127&gt;Variables!$G$10,K1127&lt;Variables!$G$11),0,1)</f>
        <v>1</v>
      </c>
      <c r="AN1127" s="77">
        <f>IF(H1127&lt;Variables!$G$13,1,0)</f>
        <v>1</v>
      </c>
      <c r="AO1127" s="77">
        <f>IF(R1127&lt;Variables!$G$12,0,1)</f>
        <v>0</v>
      </c>
      <c r="AP1127" s="78">
        <f t="shared" si="35"/>
        <v>1</v>
      </c>
      <c r="AQ1127" s="77">
        <f>IF(V1127&lt;Variables!$G$15,1,0)</f>
        <v>1</v>
      </c>
      <c r="AR1127">
        <v>1</v>
      </c>
      <c r="AS1127">
        <v>0</v>
      </c>
      <c r="AT1127">
        <v>0</v>
      </c>
      <c r="AU1127">
        <v>0</v>
      </c>
      <c r="BA1127">
        <v>2</v>
      </c>
    </row>
    <row r="1128" spans="3:53" x14ac:dyDescent="0.25">
      <c r="C1128" t="s">
        <v>285</v>
      </c>
      <c r="D1128" t="s">
        <v>123</v>
      </c>
      <c r="E1128">
        <v>13.11</v>
      </c>
      <c r="F1128">
        <v>4.54</v>
      </c>
      <c r="G1128">
        <v>2.78</v>
      </c>
      <c r="H1128">
        <v>4890</v>
      </c>
      <c r="I1128">
        <v>135.65799999999999</v>
      </c>
      <c r="J1128" t="s">
        <v>75</v>
      </c>
      <c r="K1128">
        <v>47.37</v>
      </c>
      <c r="L1128">
        <v>13.136274999999999</v>
      </c>
      <c r="M1128">
        <v>-0.52735649946427787</v>
      </c>
      <c r="N1128">
        <v>13.11828536585366</v>
      </c>
      <c r="O1128">
        <v>-0.39094564894244599</v>
      </c>
      <c r="P1128">
        <v>8218000</v>
      </c>
      <c r="Q1128">
        <v>48453000</v>
      </c>
      <c r="R1128">
        <v>0.17</v>
      </c>
      <c r="S1128">
        <v>18.225999999999999</v>
      </c>
      <c r="T1128">
        <v>5.4490000000000007</v>
      </c>
      <c r="U1128">
        <v>11.0604</v>
      </c>
      <c r="V1128">
        <v>2.3494589643357799</v>
      </c>
      <c r="AC1128">
        <v>13.1599</v>
      </c>
      <c r="AD1128">
        <v>12.02</v>
      </c>
      <c r="AH1128" s="77">
        <f>IF(AND(M1128&lt;Variables!$G$6,M1128&gt;Variables!$G$5),0,1)</f>
        <v>1</v>
      </c>
      <c r="AI1128" s="77">
        <f t="shared" si="34"/>
        <v>0</v>
      </c>
      <c r="AJ1128" s="77">
        <f>IF(I1128&gt;Variables!$G$7,0,1)</f>
        <v>0</v>
      </c>
      <c r="AK1128" s="77">
        <f>IF(F1128&gt;Variables!$G$8,0,1)</f>
        <v>1</v>
      </c>
      <c r="AL1128" s="77">
        <f>IF(G1128&gt;Variables!$G$9,0,1)</f>
        <v>1</v>
      </c>
      <c r="AM1128" s="77">
        <f>IF(AND(K1128&gt;Variables!$G$10,K1128&lt;Variables!$G$11),0,1)</f>
        <v>1</v>
      </c>
      <c r="AN1128" s="77">
        <f>IF(H1128&lt;Variables!$G$13,1,0)</f>
        <v>0</v>
      </c>
      <c r="AO1128" s="77">
        <f>IF(R1128&lt;Variables!$G$12,0,1)</f>
        <v>0</v>
      </c>
      <c r="AP1128" s="78">
        <f t="shared" si="35"/>
        <v>1</v>
      </c>
      <c r="AQ1128" s="77">
        <f>IF(V1128&lt;Variables!$G$15,1,0)</f>
        <v>1</v>
      </c>
      <c r="AR1128">
        <v>0</v>
      </c>
      <c r="AS1128">
        <v>0</v>
      </c>
      <c r="AT1128">
        <v>1</v>
      </c>
      <c r="AU1128">
        <v>0</v>
      </c>
      <c r="BA1128">
        <v>-2.25</v>
      </c>
    </row>
    <row r="1129" spans="3:53" x14ac:dyDescent="0.25">
      <c r="C1129" t="s">
        <v>285</v>
      </c>
      <c r="D1129" t="s">
        <v>167</v>
      </c>
      <c r="E1129">
        <v>12.14</v>
      </c>
      <c r="F1129">
        <v>9.65</v>
      </c>
      <c r="G1129">
        <v>3.68</v>
      </c>
      <c r="H1129">
        <v>2260</v>
      </c>
      <c r="I1129">
        <v>-30.579000000000001</v>
      </c>
      <c r="J1129" t="s">
        <v>75</v>
      </c>
      <c r="K1129">
        <v>53.15</v>
      </c>
      <c r="L1129">
        <v>12.130295</v>
      </c>
      <c r="M1129">
        <v>-2.4319276653988228E-3</v>
      </c>
      <c r="N1129">
        <v>12.078421951219511</v>
      </c>
      <c r="O1129">
        <v>0.42702638630108758</v>
      </c>
      <c r="P1129">
        <v>27478000</v>
      </c>
      <c r="Q1129">
        <v>13611000</v>
      </c>
      <c r="R1129">
        <v>2.02</v>
      </c>
      <c r="S1129">
        <v>18.225999999999999</v>
      </c>
      <c r="T1129">
        <v>5.4490000000000007</v>
      </c>
      <c r="U1129">
        <v>11.0604</v>
      </c>
      <c r="V1129">
        <v>2.3997193538516579</v>
      </c>
      <c r="AC1129">
        <v>12.65</v>
      </c>
      <c r="AD1129">
        <v>11.37</v>
      </c>
      <c r="AH1129" s="77">
        <f>IF(AND(M1129&lt;Variables!$G$6,M1129&gt;Variables!$G$5),0,1)</f>
        <v>1</v>
      </c>
      <c r="AI1129" s="77">
        <f t="shared" si="34"/>
        <v>0</v>
      </c>
      <c r="AJ1129" s="77">
        <f>IF(I1129&gt;Variables!$G$7,0,1)</f>
        <v>1</v>
      </c>
      <c r="AK1129" s="77">
        <f>IF(F1129&gt;Variables!$G$8,0,1)</f>
        <v>0</v>
      </c>
      <c r="AL1129" s="77">
        <f>IF(G1129&gt;Variables!$G$9,0,1)</f>
        <v>1</v>
      </c>
      <c r="AM1129" s="77">
        <f>IF(AND(K1129&gt;Variables!$G$10,K1129&lt;Variables!$G$11),0,1)</f>
        <v>1</v>
      </c>
      <c r="AN1129" s="77">
        <f>IF(H1129&lt;Variables!$G$13,1,0)</f>
        <v>0</v>
      </c>
      <c r="AO1129" s="77">
        <f>IF(R1129&lt;Variables!$G$12,0,1)</f>
        <v>0</v>
      </c>
      <c r="AP1129" s="78">
        <f t="shared" si="35"/>
        <v>1</v>
      </c>
      <c r="AQ1129" s="77">
        <f>IF(V1129&lt;Variables!$G$15,1,0)</f>
        <v>1</v>
      </c>
      <c r="AR1129">
        <v>0</v>
      </c>
      <c r="AS1129">
        <v>0</v>
      </c>
      <c r="AT1129">
        <v>1</v>
      </c>
      <c r="AU1129">
        <v>0</v>
      </c>
      <c r="BA1129">
        <v>-2.25</v>
      </c>
    </row>
    <row r="1130" spans="3:53" x14ac:dyDescent="0.25">
      <c r="C1130" t="s">
        <v>285</v>
      </c>
      <c r="D1130" t="s">
        <v>179</v>
      </c>
      <c r="E1130">
        <v>21.94</v>
      </c>
      <c r="F1130">
        <v>6.4</v>
      </c>
      <c r="G1130">
        <v>4.0199999999999996</v>
      </c>
      <c r="H1130">
        <v>14130</v>
      </c>
      <c r="I1130">
        <v>-72.046000000000006</v>
      </c>
      <c r="J1130" t="s">
        <v>75</v>
      </c>
      <c r="K1130">
        <v>46.41</v>
      </c>
      <c r="L1130">
        <v>22.128155</v>
      </c>
      <c r="M1130">
        <v>-1.279614138639217</v>
      </c>
      <c r="N1130">
        <v>21.702097560975609</v>
      </c>
      <c r="O1130">
        <v>0.65847293618913161</v>
      </c>
      <c r="P1130">
        <v>10777000</v>
      </c>
      <c r="Q1130">
        <v>11046000</v>
      </c>
      <c r="R1130">
        <v>0.98</v>
      </c>
      <c r="S1130">
        <v>18.225999999999999</v>
      </c>
      <c r="T1130">
        <v>5.4490000000000007</v>
      </c>
      <c r="U1130">
        <v>11.0604</v>
      </c>
      <c r="V1130">
        <v>2.3498106305843391</v>
      </c>
      <c r="AC1130">
        <v>22.76</v>
      </c>
      <c r="AD1130">
        <v>21.79</v>
      </c>
      <c r="AH1130" s="77">
        <f>IF(AND(M1130&lt;Variables!$G$6,M1130&gt;Variables!$G$5),0,1)</f>
        <v>0</v>
      </c>
      <c r="AI1130" s="77">
        <f t="shared" si="34"/>
        <v>0</v>
      </c>
      <c r="AJ1130" s="77">
        <f>IF(I1130&gt;Variables!$G$7,0,1)</f>
        <v>1</v>
      </c>
      <c r="AK1130" s="77">
        <f>IF(F1130&gt;Variables!$G$8,0,1)</f>
        <v>1</v>
      </c>
      <c r="AL1130" s="77">
        <f>IF(G1130&gt;Variables!$G$9,0,1)</f>
        <v>1</v>
      </c>
      <c r="AM1130" s="77">
        <f>IF(AND(K1130&gt;Variables!$G$10,K1130&lt;Variables!$G$11),0,1)</f>
        <v>1</v>
      </c>
      <c r="AN1130" s="77">
        <f>IF(H1130&lt;Variables!$G$13,1,0)</f>
        <v>0</v>
      </c>
      <c r="AO1130" s="77">
        <f>IF(R1130&lt;Variables!$G$12,0,1)</f>
        <v>0</v>
      </c>
      <c r="AP1130" s="78">
        <f t="shared" si="35"/>
        <v>1</v>
      </c>
      <c r="AQ1130" s="77">
        <f>IF(V1130&lt;Variables!$G$15,1,0)</f>
        <v>1</v>
      </c>
      <c r="AR1130">
        <v>1</v>
      </c>
      <c r="AS1130">
        <v>0</v>
      </c>
      <c r="AT1130">
        <v>0</v>
      </c>
      <c r="AU1130">
        <v>0</v>
      </c>
      <c r="BA1130">
        <v>2</v>
      </c>
    </row>
    <row r="1131" spans="3:53" x14ac:dyDescent="0.25">
      <c r="C1131" t="s">
        <v>285</v>
      </c>
      <c r="D1131" t="s">
        <v>181</v>
      </c>
      <c r="E1131">
        <v>24.32</v>
      </c>
      <c r="F1131">
        <v>6.65</v>
      </c>
      <c r="G1131">
        <v>5.89</v>
      </c>
      <c r="H1131">
        <v>2000</v>
      </c>
      <c r="I1131">
        <v>-75.616</v>
      </c>
      <c r="J1131" t="s">
        <v>75</v>
      </c>
      <c r="K1131">
        <v>66.599999999999994</v>
      </c>
      <c r="L1131">
        <v>23.990647368421051</v>
      </c>
      <c r="M1131">
        <v>1.1227401555386809</v>
      </c>
      <c r="N1131">
        <v>23.807395</v>
      </c>
      <c r="O1131">
        <v>1.901110978332581</v>
      </c>
      <c r="P1131">
        <v>247074</v>
      </c>
      <c r="Q1131">
        <v>924971</v>
      </c>
      <c r="R1131">
        <v>0.27</v>
      </c>
      <c r="S1131">
        <v>18.225999999999999</v>
      </c>
      <c r="T1131">
        <v>5.4490000000000007</v>
      </c>
      <c r="U1131">
        <v>11.0604</v>
      </c>
      <c r="V1131">
        <v>2.455959694707345</v>
      </c>
      <c r="AC1131">
        <v>24.4</v>
      </c>
      <c r="AD1131">
        <v>23.26</v>
      </c>
      <c r="AH1131" s="77">
        <f>IF(AND(M1131&lt;Variables!$G$6,M1131&gt;Variables!$G$5),0,1)</f>
        <v>1</v>
      </c>
      <c r="AI1131" s="77">
        <f t="shared" si="34"/>
        <v>0</v>
      </c>
      <c r="AJ1131" s="77">
        <f>IF(I1131&gt;Variables!$G$7,0,1)</f>
        <v>1</v>
      </c>
      <c r="AK1131" s="77">
        <f>IF(F1131&gt;Variables!$G$8,0,1)</f>
        <v>1</v>
      </c>
      <c r="AL1131" s="77">
        <f>IF(G1131&gt;Variables!$G$9,0,1)</f>
        <v>1</v>
      </c>
      <c r="AM1131" s="77">
        <f>IF(AND(K1131&gt;Variables!$G$10,K1131&lt;Variables!$G$11),0,1)</f>
        <v>0</v>
      </c>
      <c r="AN1131" s="77">
        <f>IF(H1131&lt;Variables!$G$13,1,0)</f>
        <v>0</v>
      </c>
      <c r="AO1131" s="77">
        <f>IF(R1131&lt;Variables!$G$12,0,1)</f>
        <v>0</v>
      </c>
      <c r="AP1131" s="78">
        <f t="shared" si="35"/>
        <v>1</v>
      </c>
      <c r="AQ1131" s="77">
        <f>IF(V1131&lt;Variables!$G$15,1,0)</f>
        <v>1</v>
      </c>
      <c r="AR1131">
        <v>0</v>
      </c>
      <c r="AS1131">
        <v>0</v>
      </c>
      <c r="AT1131">
        <v>1</v>
      </c>
      <c r="AU1131">
        <v>0</v>
      </c>
      <c r="BA1131">
        <v>-1.61</v>
      </c>
    </row>
    <row r="1132" spans="3:53" x14ac:dyDescent="0.25">
      <c r="C1132" t="s">
        <v>285</v>
      </c>
      <c r="D1132" t="s">
        <v>172</v>
      </c>
      <c r="E1132">
        <v>54.4</v>
      </c>
      <c r="F1132">
        <v>6.9</v>
      </c>
      <c r="G1132">
        <v>5.64</v>
      </c>
      <c r="H1132">
        <v>6950</v>
      </c>
      <c r="I1132">
        <v>123071.236</v>
      </c>
      <c r="J1132" t="s">
        <v>75</v>
      </c>
      <c r="K1132">
        <v>49.37</v>
      </c>
      <c r="L1132">
        <v>54.696925000000007</v>
      </c>
      <c r="M1132">
        <v>-0.96317114718973573</v>
      </c>
      <c r="N1132">
        <v>53.756534146341451</v>
      </c>
      <c r="O1132">
        <v>0.76933131985908187</v>
      </c>
      <c r="P1132">
        <v>268004</v>
      </c>
      <c r="Q1132">
        <v>1251000</v>
      </c>
      <c r="R1132">
        <v>0.21</v>
      </c>
      <c r="S1132">
        <v>18.225999999999999</v>
      </c>
      <c r="T1132">
        <v>5.4490000000000007</v>
      </c>
      <c r="U1132">
        <v>11.0604</v>
      </c>
      <c r="V1132">
        <v>2.3837632177148902</v>
      </c>
      <c r="AC1132">
        <v>54.6999</v>
      </c>
      <c r="AD1132">
        <v>51.22</v>
      </c>
      <c r="AH1132" s="77">
        <f>IF(AND(M1132&lt;Variables!$G$6,M1132&gt;Variables!$G$5),0,1)</f>
        <v>1</v>
      </c>
      <c r="AI1132" s="77">
        <f t="shared" si="34"/>
        <v>0</v>
      </c>
      <c r="AJ1132" s="77">
        <f>IF(I1132&gt;Variables!$G$7,0,1)</f>
        <v>0</v>
      </c>
      <c r="AK1132" s="77">
        <f>IF(F1132&gt;Variables!$G$8,0,1)</f>
        <v>1</v>
      </c>
      <c r="AL1132" s="77">
        <f>IF(G1132&gt;Variables!$G$9,0,1)</f>
        <v>1</v>
      </c>
      <c r="AM1132" s="77">
        <f>IF(AND(K1132&gt;Variables!$G$10,K1132&lt;Variables!$G$11),0,1)</f>
        <v>1</v>
      </c>
      <c r="AN1132" s="77">
        <f>IF(H1132&lt;Variables!$G$13,1,0)</f>
        <v>0</v>
      </c>
      <c r="AO1132" s="77">
        <f>IF(R1132&lt;Variables!$G$12,0,1)</f>
        <v>0</v>
      </c>
      <c r="AP1132" s="78">
        <f t="shared" si="35"/>
        <v>1</v>
      </c>
      <c r="AQ1132" s="77">
        <f>IF(V1132&lt;Variables!$G$15,1,0)</f>
        <v>1</v>
      </c>
      <c r="AR1132">
        <v>0</v>
      </c>
      <c r="AS1132">
        <v>0</v>
      </c>
      <c r="AT1132">
        <v>1</v>
      </c>
      <c r="AU1132">
        <v>0</v>
      </c>
      <c r="BA1132">
        <v>-2.25</v>
      </c>
    </row>
    <row r="1133" spans="3:53" x14ac:dyDescent="0.25">
      <c r="C1133" t="s">
        <v>285</v>
      </c>
      <c r="D1133" t="s">
        <v>279</v>
      </c>
      <c r="E1133">
        <v>9.34</v>
      </c>
      <c r="F1133">
        <v>8.1</v>
      </c>
      <c r="G1133">
        <v>-2.2000000000000002</v>
      </c>
      <c r="H1133">
        <v>13560</v>
      </c>
      <c r="I1133">
        <v>607.39200000000005</v>
      </c>
      <c r="J1133" t="s">
        <v>75</v>
      </c>
      <c r="K1133">
        <v>44.41</v>
      </c>
      <c r="L1133">
        <v>9.3843157894736855</v>
      </c>
      <c r="M1133">
        <v>-0.68535406220907169</v>
      </c>
      <c r="N1133">
        <v>9.4330475000000007</v>
      </c>
      <c r="O1133">
        <v>-1.1984197047666769</v>
      </c>
      <c r="P1133">
        <v>1279000</v>
      </c>
      <c r="Q1133">
        <v>1051000</v>
      </c>
      <c r="R1133">
        <v>1.22</v>
      </c>
      <c r="S1133">
        <v>18.225999999999999</v>
      </c>
      <c r="T1133">
        <v>5.4490000000000007</v>
      </c>
      <c r="U1133">
        <v>11.0604</v>
      </c>
      <c r="V1133">
        <v>2.3158425044654569</v>
      </c>
      <c r="AC1133">
        <v>9.33</v>
      </c>
      <c r="AD1133">
        <v>9</v>
      </c>
      <c r="AH1133" s="77">
        <f>IF(AND(M1133&lt;Variables!$G$6,M1133&gt;Variables!$G$5),0,1)</f>
        <v>1</v>
      </c>
      <c r="AI1133" s="77">
        <f t="shared" si="34"/>
        <v>1</v>
      </c>
      <c r="AJ1133" s="77">
        <f>IF(I1133&gt;Variables!$G$7,0,1)</f>
        <v>0</v>
      </c>
      <c r="AK1133" s="77">
        <f>IF(F1133&gt;Variables!$G$8,0,1)</f>
        <v>1</v>
      </c>
      <c r="AL1133" s="77">
        <f>IF(G1133&gt;Variables!$G$9,0,1)</f>
        <v>1</v>
      </c>
      <c r="AM1133" s="77">
        <f>IF(AND(K1133&gt;Variables!$G$10,K1133&lt;Variables!$G$11),0,1)</f>
        <v>1</v>
      </c>
      <c r="AN1133" s="77">
        <f>IF(H1133&lt;Variables!$G$13,1,0)</f>
        <v>0</v>
      </c>
      <c r="AO1133" s="77">
        <f>IF(R1133&lt;Variables!$G$12,0,1)</f>
        <v>0</v>
      </c>
      <c r="AP1133" s="78">
        <f t="shared" si="35"/>
        <v>1</v>
      </c>
      <c r="AQ1133" s="77">
        <f>IF(V1133&lt;Variables!$G$15,1,0)</f>
        <v>1</v>
      </c>
      <c r="AR1133">
        <v>0</v>
      </c>
      <c r="AS1133">
        <v>0</v>
      </c>
      <c r="AT1133">
        <v>1</v>
      </c>
      <c r="AU1133">
        <v>0</v>
      </c>
      <c r="BA1133">
        <v>-2.25</v>
      </c>
    </row>
    <row r="1134" spans="3:53" x14ac:dyDescent="0.25">
      <c r="C1134" t="s">
        <v>285</v>
      </c>
      <c r="D1134" t="s">
        <v>180</v>
      </c>
      <c r="E1134">
        <v>13.5</v>
      </c>
      <c r="F1134">
        <v>8.17</v>
      </c>
      <c r="G1134">
        <v>6.11</v>
      </c>
      <c r="H1134">
        <v>3530</v>
      </c>
      <c r="I1134">
        <v>-75.632000000000005</v>
      </c>
      <c r="J1134" t="s">
        <v>75</v>
      </c>
      <c r="K1134">
        <v>51.99</v>
      </c>
      <c r="L1134">
        <v>13.63105</v>
      </c>
      <c r="M1134">
        <v>-0.58946302742633538</v>
      </c>
      <c r="N1134">
        <v>13.404756097560981</v>
      </c>
      <c r="O1134">
        <v>1.0887471683694321</v>
      </c>
      <c r="P1134">
        <v>3894000</v>
      </c>
      <c r="Q1134">
        <v>13761000</v>
      </c>
      <c r="R1134">
        <v>0.28000000000000003</v>
      </c>
      <c r="S1134">
        <v>18.225999999999999</v>
      </c>
      <c r="T1134">
        <v>5.4490000000000007</v>
      </c>
      <c r="U1134">
        <v>11.0604</v>
      </c>
      <c r="V1134">
        <v>2.406330153467267</v>
      </c>
      <c r="AC1134">
        <v>13.72</v>
      </c>
      <c r="AD1134">
        <v>12.86</v>
      </c>
      <c r="AH1134" s="77">
        <f>IF(AND(M1134&lt;Variables!$G$6,M1134&gt;Variables!$G$5),0,1)</f>
        <v>1</v>
      </c>
      <c r="AI1134" s="77">
        <f t="shared" si="34"/>
        <v>0</v>
      </c>
      <c r="AJ1134" s="77">
        <f>IF(I1134&gt;Variables!$G$7,0,1)</f>
        <v>1</v>
      </c>
      <c r="AK1134" s="77">
        <f>IF(F1134&gt;Variables!$G$8,0,1)</f>
        <v>1</v>
      </c>
      <c r="AL1134" s="77">
        <f>IF(G1134&gt;Variables!$G$9,0,1)</f>
        <v>1</v>
      </c>
      <c r="AM1134" s="77">
        <f>IF(AND(K1134&gt;Variables!$G$10,K1134&lt;Variables!$G$11),0,1)</f>
        <v>1</v>
      </c>
      <c r="AN1134" s="77">
        <f>IF(H1134&lt;Variables!$G$13,1,0)</f>
        <v>0</v>
      </c>
      <c r="AO1134" s="77">
        <f>IF(R1134&lt;Variables!$G$12,0,1)</f>
        <v>0</v>
      </c>
      <c r="AP1134" s="78">
        <f t="shared" si="35"/>
        <v>1</v>
      </c>
      <c r="AQ1134" s="77">
        <f>IF(V1134&lt;Variables!$G$15,1,0)</f>
        <v>1</v>
      </c>
      <c r="AR1134">
        <v>1</v>
      </c>
      <c r="AS1134">
        <v>0</v>
      </c>
      <c r="AT1134">
        <v>0</v>
      </c>
      <c r="AU1134">
        <v>0</v>
      </c>
      <c r="BA1134">
        <v>0.65</v>
      </c>
    </row>
    <row r="1135" spans="3:53" x14ac:dyDescent="0.25">
      <c r="C1135" t="s">
        <v>285</v>
      </c>
      <c r="D1135" t="s">
        <v>81</v>
      </c>
      <c r="E1135">
        <v>30.83</v>
      </c>
      <c r="F1135">
        <v>8.23</v>
      </c>
      <c r="G1135">
        <v>4.93</v>
      </c>
      <c r="H1135">
        <v>6600</v>
      </c>
      <c r="I1135">
        <v>0.52</v>
      </c>
      <c r="J1135" t="s">
        <v>75</v>
      </c>
      <c r="K1135">
        <v>62.93</v>
      </c>
      <c r="L1135">
        <v>30.438025</v>
      </c>
      <c r="M1135">
        <v>1.320634305280977</v>
      </c>
      <c r="N1135">
        <v>30.075014634146338</v>
      </c>
      <c r="O1135">
        <v>2.5435910012330241</v>
      </c>
      <c r="P1135">
        <v>588242</v>
      </c>
      <c r="Q1135">
        <v>1326000</v>
      </c>
      <c r="R1135">
        <v>0.44</v>
      </c>
      <c r="S1135">
        <v>18.225999999999999</v>
      </c>
      <c r="T1135">
        <v>5.4490000000000007</v>
      </c>
      <c r="U1135">
        <v>11.0604</v>
      </c>
      <c r="V1135">
        <v>2.4173033931363812</v>
      </c>
      <c r="AC1135">
        <v>30.86</v>
      </c>
      <c r="AD1135">
        <v>29.88</v>
      </c>
      <c r="AH1135" s="77">
        <f>IF(AND(M1135&lt;Variables!$G$6,M1135&gt;Variables!$G$5),0,1)</f>
        <v>1</v>
      </c>
      <c r="AI1135" s="77">
        <f t="shared" si="34"/>
        <v>0</v>
      </c>
      <c r="AJ1135" s="77">
        <f>IF(I1135&gt;Variables!$G$7,0,1)</f>
        <v>1</v>
      </c>
      <c r="AK1135" s="77">
        <f>IF(F1135&gt;Variables!$G$8,0,1)</f>
        <v>1</v>
      </c>
      <c r="AL1135" s="77">
        <f>IF(G1135&gt;Variables!$G$9,0,1)</f>
        <v>1</v>
      </c>
      <c r="AM1135" s="77">
        <f>IF(AND(K1135&gt;Variables!$G$10,K1135&lt;Variables!$G$11),0,1)</f>
        <v>0</v>
      </c>
      <c r="AN1135" s="77">
        <f>IF(H1135&lt;Variables!$G$13,1,0)</f>
        <v>0</v>
      </c>
      <c r="AO1135" s="77">
        <f>IF(R1135&lt;Variables!$G$12,0,1)</f>
        <v>0</v>
      </c>
      <c r="AP1135" s="78">
        <f t="shared" si="35"/>
        <v>1</v>
      </c>
      <c r="AQ1135" s="77">
        <f>IF(V1135&lt;Variables!$G$15,1,0)</f>
        <v>1</v>
      </c>
      <c r="AR1135">
        <v>0</v>
      </c>
      <c r="AS1135">
        <v>0</v>
      </c>
      <c r="AT1135">
        <v>1</v>
      </c>
      <c r="AU1135">
        <v>0</v>
      </c>
      <c r="BA1135">
        <v>-2.25</v>
      </c>
    </row>
    <row r="1136" spans="3:53" x14ac:dyDescent="0.25">
      <c r="C1136" t="s">
        <v>285</v>
      </c>
      <c r="D1136" t="s">
        <v>184</v>
      </c>
      <c r="E1136">
        <v>41.86</v>
      </c>
      <c r="F1136">
        <v>8.69</v>
      </c>
      <c r="G1136">
        <v>9.99</v>
      </c>
      <c r="H1136">
        <v>5650</v>
      </c>
      <c r="I1136">
        <v>97.04</v>
      </c>
      <c r="J1136" t="s">
        <v>75</v>
      </c>
      <c r="K1136">
        <v>81.709999999999994</v>
      </c>
      <c r="L1136">
        <v>41.222411764705889</v>
      </c>
      <c r="M1136">
        <v>1.5224442443502191</v>
      </c>
      <c r="N1136">
        <v>40.557869444444442</v>
      </c>
      <c r="O1136">
        <v>3.185893571962668</v>
      </c>
      <c r="P1136">
        <v>106183</v>
      </c>
      <c r="Q1136">
        <v>654975</v>
      </c>
      <c r="R1136">
        <v>0.16</v>
      </c>
      <c r="S1136">
        <v>18.225999999999999</v>
      </c>
      <c r="T1136">
        <v>5.4490000000000007</v>
      </c>
      <c r="U1136">
        <v>11.0604</v>
      </c>
      <c r="V1136">
        <v>2.5165089198645521</v>
      </c>
      <c r="AC1136">
        <v>41.98</v>
      </c>
      <c r="AD1136">
        <v>37.409999999999997</v>
      </c>
      <c r="AH1136" s="77">
        <f>IF(AND(M1136&lt;Variables!$G$6,M1136&gt;Variables!$G$5),0,1)</f>
        <v>1</v>
      </c>
      <c r="AI1136" s="77">
        <f t="shared" si="34"/>
        <v>0</v>
      </c>
      <c r="AJ1136" s="77">
        <f>IF(I1136&gt;Variables!$G$7,0,1)</f>
        <v>0</v>
      </c>
      <c r="AK1136" s="77">
        <f>IF(F1136&gt;Variables!$G$8,0,1)</f>
        <v>1</v>
      </c>
      <c r="AL1136" s="77">
        <f>IF(G1136&gt;Variables!$G$9,0,1)</f>
        <v>1</v>
      </c>
      <c r="AM1136" s="77">
        <f>IF(AND(K1136&gt;Variables!$G$10,K1136&lt;Variables!$G$11),0,1)</f>
        <v>1</v>
      </c>
      <c r="AN1136" s="77">
        <f>IF(H1136&lt;Variables!$G$13,1,0)</f>
        <v>0</v>
      </c>
      <c r="AO1136" s="77">
        <f>IF(R1136&lt;Variables!$G$12,0,1)</f>
        <v>0</v>
      </c>
      <c r="AP1136" s="78">
        <f t="shared" si="35"/>
        <v>1</v>
      </c>
      <c r="AQ1136" s="77">
        <f>IF(V1136&lt;Variables!$G$15,1,0)</f>
        <v>1</v>
      </c>
      <c r="AR1136">
        <v>0</v>
      </c>
      <c r="AS1136">
        <v>0</v>
      </c>
      <c r="AT1136">
        <v>0</v>
      </c>
      <c r="AU1136">
        <v>1</v>
      </c>
      <c r="BA1136">
        <v>-1.46</v>
      </c>
    </row>
    <row r="1137" spans="3:53" x14ac:dyDescent="0.25">
      <c r="C1137" t="s">
        <v>285</v>
      </c>
      <c r="D1137" t="s">
        <v>77</v>
      </c>
      <c r="E1137">
        <v>22.11</v>
      </c>
      <c r="F1137">
        <v>5.91</v>
      </c>
      <c r="G1137">
        <v>3.73</v>
      </c>
      <c r="H1137">
        <v>1910</v>
      </c>
      <c r="I1137">
        <v>0.20699999999999999</v>
      </c>
      <c r="J1137" t="s">
        <v>75</v>
      </c>
      <c r="K1137">
        <v>60.56</v>
      </c>
      <c r="L1137">
        <v>22.023589999999999</v>
      </c>
      <c r="M1137">
        <v>0.41505494789904718</v>
      </c>
      <c r="N1137">
        <v>21.880005128205131</v>
      </c>
      <c r="O1137">
        <v>1.0740165297856521</v>
      </c>
      <c r="P1137">
        <v>387247</v>
      </c>
      <c r="Q1137">
        <v>773868</v>
      </c>
      <c r="R1137">
        <v>0.5</v>
      </c>
      <c r="S1137">
        <v>18.225999999999999</v>
      </c>
      <c r="T1137">
        <v>5.4490000000000007</v>
      </c>
      <c r="U1137">
        <v>11.0604</v>
      </c>
      <c r="V1137">
        <v>2.4529521243931618</v>
      </c>
      <c r="AC1137">
        <v>22.425000000000001</v>
      </c>
      <c r="AD1137">
        <v>21</v>
      </c>
      <c r="AH1137" s="77">
        <f>IF(AND(M1137&lt;Variables!$G$6,M1137&gt;Variables!$G$5),0,1)</f>
        <v>1</v>
      </c>
      <c r="AI1137" s="77">
        <f t="shared" si="34"/>
        <v>0</v>
      </c>
      <c r="AJ1137" s="77">
        <f>IF(I1137&gt;Variables!$G$7,0,1)</f>
        <v>1</v>
      </c>
      <c r="AK1137" s="77">
        <f>IF(F1137&gt;Variables!$G$8,0,1)</f>
        <v>1</v>
      </c>
      <c r="AL1137" s="77">
        <f>IF(G1137&gt;Variables!$G$9,0,1)</f>
        <v>1</v>
      </c>
      <c r="AM1137" s="77">
        <f>IF(AND(K1137&gt;Variables!$G$10,K1137&lt;Variables!$G$11),0,1)</f>
        <v>1</v>
      </c>
      <c r="AN1137" s="77">
        <f>IF(H1137&lt;Variables!$G$13,1,0)</f>
        <v>0</v>
      </c>
      <c r="AO1137" s="77">
        <f>IF(R1137&lt;Variables!$G$12,0,1)</f>
        <v>0</v>
      </c>
      <c r="AP1137" s="78">
        <f t="shared" si="35"/>
        <v>1</v>
      </c>
      <c r="AQ1137" s="77">
        <f>IF(V1137&lt;Variables!$G$15,1,0)</f>
        <v>1</v>
      </c>
      <c r="AR1137">
        <v>1</v>
      </c>
      <c r="AS1137">
        <v>0</v>
      </c>
      <c r="AT1137">
        <v>0</v>
      </c>
      <c r="AU1137">
        <v>0</v>
      </c>
      <c r="BA1137">
        <v>1.37</v>
      </c>
    </row>
    <row r="1138" spans="3:53" x14ac:dyDescent="0.25">
      <c r="C1138" t="s">
        <v>285</v>
      </c>
      <c r="D1138" t="s">
        <v>186</v>
      </c>
      <c r="E1138">
        <v>23.2</v>
      </c>
      <c r="F1138">
        <v>6</v>
      </c>
      <c r="G1138">
        <v>4.18</v>
      </c>
      <c r="H1138">
        <v>2840</v>
      </c>
      <c r="I1138">
        <v>-6.7110000000000003</v>
      </c>
      <c r="J1138" t="s">
        <v>75</v>
      </c>
      <c r="K1138">
        <v>56.26</v>
      </c>
      <c r="L1138">
        <v>23.15072631578947</v>
      </c>
      <c r="M1138">
        <v>4.0057854272165287E-2</v>
      </c>
      <c r="N1138">
        <v>22.852025641025641</v>
      </c>
      <c r="O1138">
        <v>1.3476895388278449</v>
      </c>
      <c r="P1138">
        <v>135978</v>
      </c>
      <c r="Q1138">
        <v>423685</v>
      </c>
      <c r="R1138">
        <v>0.32</v>
      </c>
      <c r="S1138">
        <v>18.225999999999999</v>
      </c>
      <c r="T1138">
        <v>5.4490000000000007</v>
      </c>
      <c r="U1138">
        <v>11.0604</v>
      </c>
      <c r="V1138">
        <v>2.4300878946484801</v>
      </c>
      <c r="AC1138">
        <v>23.22</v>
      </c>
      <c r="AD1138">
        <v>22.65</v>
      </c>
      <c r="AH1138" s="77">
        <f>IF(AND(M1138&lt;Variables!$G$6,M1138&gt;Variables!$G$5),0,1)</f>
        <v>1</v>
      </c>
      <c r="AI1138" s="77">
        <f t="shared" si="34"/>
        <v>0</v>
      </c>
      <c r="AJ1138" s="77">
        <f>IF(I1138&gt;Variables!$G$7,0,1)</f>
        <v>1</v>
      </c>
      <c r="AK1138" s="77">
        <f>IF(F1138&gt;Variables!$G$8,0,1)</f>
        <v>1</v>
      </c>
      <c r="AL1138" s="77">
        <f>IF(G1138&gt;Variables!$G$9,0,1)</f>
        <v>1</v>
      </c>
      <c r="AM1138" s="77">
        <f>IF(AND(K1138&gt;Variables!$G$10,K1138&lt;Variables!$G$11),0,1)</f>
        <v>1</v>
      </c>
      <c r="AN1138" s="77">
        <f>IF(H1138&lt;Variables!$G$13,1,0)</f>
        <v>0</v>
      </c>
      <c r="AO1138" s="77">
        <f>IF(R1138&lt;Variables!$G$12,0,1)</f>
        <v>0</v>
      </c>
      <c r="AP1138" s="78">
        <f t="shared" si="35"/>
        <v>1</v>
      </c>
      <c r="AQ1138" s="77">
        <f>IF(V1138&lt;Variables!$G$15,1,0)</f>
        <v>1</v>
      </c>
      <c r="AR1138">
        <v>0</v>
      </c>
      <c r="AS1138">
        <v>0</v>
      </c>
      <c r="AT1138">
        <v>0</v>
      </c>
      <c r="AU1138">
        <v>1</v>
      </c>
      <c r="BA1138">
        <v>-1.2</v>
      </c>
    </row>
    <row r="1139" spans="3:53" x14ac:dyDescent="0.25">
      <c r="C1139" t="s">
        <v>285</v>
      </c>
      <c r="D1139" t="s">
        <v>190</v>
      </c>
      <c r="E1139">
        <v>2.17</v>
      </c>
      <c r="F1139">
        <v>11.6</v>
      </c>
      <c r="G1139">
        <v>8.39</v>
      </c>
      <c r="H1139">
        <v>616.63</v>
      </c>
      <c r="I1139">
        <v>98.472999999999999</v>
      </c>
      <c r="J1139" t="s">
        <v>75</v>
      </c>
      <c r="K1139">
        <v>64.010000000000005</v>
      </c>
      <c r="L1139">
        <v>2.1369899999999999</v>
      </c>
      <c r="M1139">
        <v>1.5446960444363329</v>
      </c>
      <c r="N1139">
        <v>2.0752999999999999</v>
      </c>
      <c r="O1139">
        <v>4.5631956825519211</v>
      </c>
      <c r="P1139">
        <v>3720000</v>
      </c>
      <c r="Q1139">
        <v>8220000.0000000009</v>
      </c>
      <c r="R1139">
        <v>0.45</v>
      </c>
      <c r="S1139">
        <v>18.225999999999999</v>
      </c>
      <c r="T1139">
        <v>5.4490000000000007</v>
      </c>
      <c r="U1139">
        <v>11.0604</v>
      </c>
      <c r="V1139">
        <v>2.409481741554242</v>
      </c>
      <c r="AC1139">
        <v>2.4298999999999999</v>
      </c>
      <c r="AD1139">
        <v>2.0499999999999998</v>
      </c>
      <c r="AH1139" s="77">
        <f>IF(AND(M1139&lt;Variables!$G$6,M1139&gt;Variables!$G$5),0,1)</f>
        <v>1</v>
      </c>
      <c r="AI1139" s="77">
        <f t="shared" si="34"/>
        <v>0</v>
      </c>
      <c r="AJ1139" s="77">
        <f>IF(I1139&gt;Variables!$G$7,0,1)</f>
        <v>0</v>
      </c>
      <c r="AK1139" s="77">
        <f>IF(F1139&gt;Variables!$G$8,0,1)</f>
        <v>0</v>
      </c>
      <c r="AL1139" s="77">
        <f>IF(G1139&gt;Variables!$G$9,0,1)</f>
        <v>1</v>
      </c>
      <c r="AM1139" s="77">
        <f>IF(AND(K1139&gt;Variables!$G$10,K1139&lt;Variables!$G$11),0,1)</f>
        <v>0</v>
      </c>
      <c r="AN1139" s="77">
        <f>IF(H1139&lt;Variables!$G$13,1,0)</f>
        <v>1</v>
      </c>
      <c r="AO1139" s="77">
        <f>IF(R1139&lt;Variables!$G$12,0,1)</f>
        <v>0</v>
      </c>
      <c r="AP1139" s="78">
        <f t="shared" si="35"/>
        <v>1</v>
      </c>
      <c r="AQ1139" s="77">
        <f>IF(V1139&lt;Variables!$G$15,1,0)</f>
        <v>1</v>
      </c>
      <c r="AR1139">
        <v>0</v>
      </c>
      <c r="AS1139">
        <v>0</v>
      </c>
      <c r="AT1139">
        <v>1</v>
      </c>
      <c r="AU1139">
        <v>0</v>
      </c>
      <c r="BA1139">
        <v>-2.25</v>
      </c>
    </row>
    <row r="1140" spans="3:53" x14ac:dyDescent="0.25">
      <c r="C1140" t="s">
        <v>285</v>
      </c>
      <c r="D1140" t="s">
        <v>275</v>
      </c>
      <c r="E1140">
        <v>55.89</v>
      </c>
      <c r="F1140">
        <v>46.02</v>
      </c>
      <c r="G1140">
        <v>0</v>
      </c>
      <c r="H1140">
        <v>639.94000000000005</v>
      </c>
      <c r="I1140">
        <v>-10.137</v>
      </c>
      <c r="J1140" t="s">
        <v>74</v>
      </c>
      <c r="K1140">
        <v>90.35</v>
      </c>
      <c r="L1140">
        <v>55.735959999999999</v>
      </c>
      <c r="M1140">
        <v>-2.8635014091440699E-2</v>
      </c>
      <c r="N1140">
        <v>55.731202439024393</v>
      </c>
      <c r="O1140">
        <v>-2.0100838550261058E-2</v>
      </c>
      <c r="P1140">
        <v>2870000</v>
      </c>
      <c r="Q1140">
        <v>178970</v>
      </c>
      <c r="R1140">
        <v>16.04</v>
      </c>
      <c r="S1140">
        <v>18.225999999999999</v>
      </c>
      <c r="T1140">
        <v>5.4490000000000007</v>
      </c>
      <c r="U1140">
        <v>11.0604</v>
      </c>
      <c r="V1140">
        <v>2.7891073714664638</v>
      </c>
      <c r="AC1140">
        <v>56.13</v>
      </c>
      <c r="AD1140">
        <v>55.67</v>
      </c>
      <c r="AH1140" s="77">
        <f>IF(AND(M1140&lt;Variables!$G$6,M1140&gt;Variables!$G$5),0,1)</f>
        <v>1</v>
      </c>
      <c r="AI1140" s="77">
        <f t="shared" si="34"/>
        <v>0</v>
      </c>
      <c r="AJ1140" s="77">
        <f>IF(I1140&gt;Variables!$G$7,0,1)</f>
        <v>1</v>
      </c>
      <c r="AK1140" s="77">
        <f>IF(F1140&gt;Variables!$G$8,0,1)</f>
        <v>0</v>
      </c>
      <c r="AL1140" s="77">
        <f>IF(G1140&gt;Variables!$G$9,0,1)</f>
        <v>1</v>
      </c>
      <c r="AM1140" s="77">
        <f>IF(AND(K1140&gt;Variables!$G$10,K1140&lt;Variables!$G$11),0,1)</f>
        <v>1</v>
      </c>
      <c r="AN1140" s="77">
        <f>IF(H1140&lt;Variables!$G$13,1,0)</f>
        <v>1</v>
      </c>
      <c r="AO1140" s="77">
        <f>IF(R1140&lt;Variables!$G$12,0,1)</f>
        <v>1</v>
      </c>
      <c r="AP1140" s="78">
        <f t="shared" si="35"/>
        <v>0</v>
      </c>
      <c r="AQ1140" s="77">
        <f>IF(V1140&lt;Variables!$G$15,1,0)</f>
        <v>0</v>
      </c>
      <c r="AR1140">
        <v>0</v>
      </c>
      <c r="AS1140">
        <v>1</v>
      </c>
      <c r="AT1140">
        <v>0</v>
      </c>
      <c r="AU1140">
        <v>0</v>
      </c>
      <c r="BA1140">
        <v>0.22</v>
      </c>
    </row>
    <row r="1141" spans="3:53" x14ac:dyDescent="0.25">
      <c r="C1141" t="s">
        <v>285</v>
      </c>
      <c r="D1141" t="s">
        <v>286</v>
      </c>
      <c r="E1141">
        <v>8.58</v>
      </c>
      <c r="F1141">
        <v>17.16</v>
      </c>
      <c r="G1141">
        <v>10.029999999999999</v>
      </c>
      <c r="H1141">
        <v>38.479999999999997</v>
      </c>
      <c r="I1141">
        <v>2.0739999999999998</v>
      </c>
      <c r="J1141" t="s">
        <v>74</v>
      </c>
      <c r="K1141">
        <v>58.74</v>
      </c>
      <c r="L1141">
        <v>8.5831449999999982</v>
      </c>
      <c r="M1141">
        <v>1.011925116026837</v>
      </c>
      <c r="N1141">
        <v>8.3681121951219506</v>
      </c>
      <c r="O1141">
        <v>3.607597482428949</v>
      </c>
      <c r="P1141">
        <v>437710</v>
      </c>
      <c r="Q1141">
        <v>78100</v>
      </c>
      <c r="R1141">
        <v>5.6</v>
      </c>
      <c r="S1141">
        <v>18.225999999999999</v>
      </c>
      <c r="T1141">
        <v>5.4490000000000007</v>
      </c>
      <c r="U1141">
        <v>11.0604</v>
      </c>
      <c r="V1141">
        <v>2.4056942236986552</v>
      </c>
      <c r="AC1141">
        <v>8.67</v>
      </c>
      <c r="AD1141">
        <v>7.75</v>
      </c>
      <c r="AH1141" s="77">
        <f>IF(AND(M1141&lt;Variables!$G$6,M1141&gt;Variables!$G$5),0,1)</f>
        <v>1</v>
      </c>
      <c r="AI1141" s="77">
        <f t="shared" si="34"/>
        <v>0</v>
      </c>
      <c r="AJ1141" s="77">
        <f>IF(I1141&gt;Variables!$G$7,0,1)</f>
        <v>1</v>
      </c>
      <c r="AK1141" s="77">
        <f>IF(F1141&gt;Variables!$G$8,0,1)</f>
        <v>0</v>
      </c>
      <c r="AL1141" s="77">
        <f>IF(G1141&gt;Variables!$G$9,0,1)</f>
        <v>1</v>
      </c>
      <c r="AM1141" s="77">
        <f>IF(AND(K1141&gt;Variables!$G$10,K1141&lt;Variables!$G$11),0,1)</f>
        <v>1</v>
      </c>
      <c r="AN1141" s="77">
        <f>IF(H1141&lt;Variables!$G$13,1,0)</f>
        <v>1</v>
      </c>
      <c r="AO1141" s="77">
        <f>IF(R1141&lt;Variables!$G$12,0,1)</f>
        <v>1</v>
      </c>
      <c r="AP1141" s="78">
        <f t="shared" si="35"/>
        <v>0</v>
      </c>
      <c r="AQ1141" s="77">
        <f>IF(V1141&lt;Variables!$G$15,1,0)</f>
        <v>1</v>
      </c>
      <c r="AR1141">
        <v>0</v>
      </c>
      <c r="AS1141">
        <v>0</v>
      </c>
      <c r="AT1141">
        <v>1</v>
      </c>
      <c r="AU1141">
        <v>0</v>
      </c>
      <c r="BA1141">
        <v>-2.25</v>
      </c>
    </row>
    <row r="1142" spans="3:53" x14ac:dyDescent="0.25">
      <c r="C1142" t="s">
        <v>285</v>
      </c>
      <c r="D1142" t="s">
        <v>165</v>
      </c>
      <c r="E1142">
        <v>272.62</v>
      </c>
      <c r="F1142">
        <v>4.58</v>
      </c>
      <c r="G1142">
        <v>4.1100000000000003</v>
      </c>
      <c r="H1142">
        <v>48780</v>
      </c>
      <c r="I1142">
        <v>5.2009999999999996</v>
      </c>
      <c r="J1142" t="s">
        <v>75</v>
      </c>
      <c r="K1142">
        <v>66.39</v>
      </c>
      <c r="L1142">
        <v>269.90809999999999</v>
      </c>
      <c r="M1142">
        <v>0.74910682561954101</v>
      </c>
      <c r="N1142">
        <v>269.24830243902443</v>
      </c>
      <c r="O1142">
        <v>0.99599423160075429</v>
      </c>
      <c r="P1142">
        <v>1353000</v>
      </c>
      <c r="Q1142">
        <v>2924000</v>
      </c>
      <c r="R1142">
        <v>0.46</v>
      </c>
      <c r="S1142">
        <v>18.225999999999999</v>
      </c>
      <c r="T1142">
        <v>5.4490000000000007</v>
      </c>
      <c r="U1142">
        <v>11.0604</v>
      </c>
      <c r="V1142">
        <v>2.4818651603358322</v>
      </c>
      <c r="AC1142">
        <v>275.8399</v>
      </c>
      <c r="AD1142">
        <v>270.55</v>
      </c>
      <c r="AH1142" s="77">
        <f>IF(AND(M1142&lt;Variables!$G$6,M1142&gt;Variables!$G$5),0,1)</f>
        <v>1</v>
      </c>
      <c r="AI1142" s="77">
        <f t="shared" si="34"/>
        <v>0</v>
      </c>
      <c r="AJ1142" s="77">
        <f>IF(I1142&gt;Variables!$G$7,0,1)</f>
        <v>1</v>
      </c>
      <c r="AK1142" s="77">
        <f>IF(F1142&gt;Variables!$G$8,0,1)</f>
        <v>1</v>
      </c>
      <c r="AL1142" s="77">
        <f>IF(G1142&gt;Variables!$G$9,0,1)</f>
        <v>1</v>
      </c>
      <c r="AM1142" s="77">
        <f>IF(AND(K1142&gt;Variables!$G$10,K1142&lt;Variables!$G$11),0,1)</f>
        <v>0</v>
      </c>
      <c r="AN1142" s="77">
        <f>IF(H1142&lt;Variables!$G$13,1,0)</f>
        <v>0</v>
      </c>
      <c r="AO1142" s="77">
        <f>IF(R1142&lt;Variables!$G$12,0,1)</f>
        <v>0</v>
      </c>
      <c r="AP1142" s="78">
        <f t="shared" si="35"/>
        <v>1</v>
      </c>
      <c r="AQ1142" s="77">
        <f>IF(V1142&lt;Variables!$G$15,1,0)</f>
        <v>1</v>
      </c>
      <c r="AR1142">
        <v>1</v>
      </c>
      <c r="AS1142">
        <v>0</v>
      </c>
      <c r="AT1142">
        <v>0</v>
      </c>
      <c r="AU1142">
        <v>0</v>
      </c>
      <c r="BA1142">
        <v>0.89</v>
      </c>
    </row>
    <row r="1143" spans="3:53" x14ac:dyDescent="0.25">
      <c r="C1143" t="s">
        <v>285</v>
      </c>
      <c r="D1143" t="s">
        <v>274</v>
      </c>
      <c r="E1143">
        <v>53.67</v>
      </c>
      <c r="F1143">
        <v>29.95</v>
      </c>
      <c r="G1143">
        <v>0</v>
      </c>
      <c r="H1143">
        <v>1620</v>
      </c>
      <c r="I1143">
        <v>-6.242</v>
      </c>
      <c r="J1143" t="s">
        <v>74</v>
      </c>
      <c r="K1143">
        <v>87.41</v>
      </c>
      <c r="L1143">
        <v>53.530375000000006</v>
      </c>
      <c r="M1143">
        <v>-5.6743484423575359E-2</v>
      </c>
      <c r="N1143">
        <v>53.561036585365869</v>
      </c>
      <c r="O1143">
        <v>-0.1139570651673045</v>
      </c>
      <c r="P1143">
        <v>792240</v>
      </c>
      <c r="Q1143">
        <v>116562</v>
      </c>
      <c r="R1143">
        <v>6.8</v>
      </c>
      <c r="S1143">
        <v>18.225999999999999</v>
      </c>
      <c r="T1143">
        <v>5.4490000000000007</v>
      </c>
      <c r="U1143">
        <v>11.0604</v>
      </c>
      <c r="V1143">
        <v>2.7621735011916151</v>
      </c>
      <c r="AC1143">
        <v>53.7</v>
      </c>
      <c r="AD1143">
        <v>53.35</v>
      </c>
      <c r="AH1143" s="77">
        <f>IF(AND(M1143&lt;Variables!$G$6,M1143&gt;Variables!$G$5),0,1)</f>
        <v>1</v>
      </c>
      <c r="AI1143" s="77">
        <f t="shared" si="34"/>
        <v>1</v>
      </c>
      <c r="AJ1143" s="77">
        <f>IF(I1143&gt;Variables!$G$7,0,1)</f>
        <v>1</v>
      </c>
      <c r="AK1143" s="77">
        <f>IF(F1143&gt;Variables!$G$8,0,1)</f>
        <v>0</v>
      </c>
      <c r="AL1143" s="77">
        <f>IF(G1143&gt;Variables!$G$9,0,1)</f>
        <v>1</v>
      </c>
      <c r="AM1143" s="77">
        <f>IF(AND(K1143&gt;Variables!$G$10,K1143&lt;Variables!$G$11),0,1)</f>
        <v>1</v>
      </c>
      <c r="AN1143" s="77">
        <f>IF(H1143&lt;Variables!$G$13,1,0)</f>
        <v>0</v>
      </c>
      <c r="AO1143" s="77">
        <f>IF(R1143&lt;Variables!$G$12,0,1)</f>
        <v>1</v>
      </c>
      <c r="AP1143" s="78">
        <f t="shared" si="35"/>
        <v>0</v>
      </c>
      <c r="AQ1143" s="77">
        <f>IF(V1143&lt;Variables!$G$15,1,0)</f>
        <v>0</v>
      </c>
      <c r="AR1143">
        <v>0</v>
      </c>
      <c r="AS1143">
        <v>0</v>
      </c>
      <c r="AT1143">
        <v>0</v>
      </c>
      <c r="AU1143">
        <v>1</v>
      </c>
      <c r="BA1143">
        <v>-0.47</v>
      </c>
    </row>
    <row r="1144" spans="3:53" x14ac:dyDescent="0.25">
      <c r="C1144" t="s">
        <v>285</v>
      </c>
      <c r="D1144" t="s">
        <v>191</v>
      </c>
      <c r="E1144">
        <v>37.130000000000003</v>
      </c>
      <c r="F1144">
        <v>5.62</v>
      </c>
      <c r="G1144">
        <v>4.43</v>
      </c>
      <c r="H1144">
        <v>5710</v>
      </c>
      <c r="I1144">
        <v>1.9E-2</v>
      </c>
      <c r="J1144" t="s">
        <v>75</v>
      </c>
      <c r="K1144">
        <v>60.03</v>
      </c>
      <c r="L1144">
        <v>36.635077777777767</v>
      </c>
      <c r="M1144">
        <v>1.050693066784526</v>
      </c>
      <c r="N1144">
        <v>36.155418421052637</v>
      </c>
      <c r="O1144">
        <v>2.391291863583934</v>
      </c>
      <c r="P1144">
        <v>77548</v>
      </c>
      <c r="Q1144">
        <v>567927</v>
      </c>
      <c r="R1144">
        <v>0.14000000000000001</v>
      </c>
      <c r="S1144">
        <v>18.225999999999999</v>
      </c>
      <c r="T1144">
        <v>5.4490000000000007</v>
      </c>
      <c r="U1144">
        <v>11.0604</v>
      </c>
      <c r="V1144">
        <v>2.413157732447559</v>
      </c>
      <c r="AC1144">
        <v>37.71</v>
      </c>
      <c r="AD1144">
        <v>36.159999999999997</v>
      </c>
      <c r="AH1144" s="77">
        <f>IF(AND(M1144&lt;Variables!$G$6,M1144&gt;Variables!$G$5),0,1)</f>
        <v>1</v>
      </c>
      <c r="AI1144" s="77">
        <f t="shared" si="34"/>
        <v>0</v>
      </c>
      <c r="AJ1144" s="77">
        <f>IF(I1144&gt;Variables!$G$7,0,1)</f>
        <v>1</v>
      </c>
      <c r="AK1144" s="77">
        <f>IF(F1144&gt;Variables!$G$8,0,1)</f>
        <v>1</v>
      </c>
      <c r="AL1144" s="77">
        <f>IF(G1144&gt;Variables!$G$9,0,1)</f>
        <v>1</v>
      </c>
      <c r="AM1144" s="77">
        <f>IF(AND(K1144&gt;Variables!$G$10,K1144&lt;Variables!$G$11),0,1)</f>
        <v>1</v>
      </c>
      <c r="AN1144" s="77">
        <f>IF(H1144&lt;Variables!$G$13,1,0)</f>
        <v>0</v>
      </c>
      <c r="AO1144" s="77">
        <f>IF(R1144&lt;Variables!$G$12,0,1)</f>
        <v>0</v>
      </c>
      <c r="AP1144" s="78">
        <f t="shared" si="35"/>
        <v>1</v>
      </c>
      <c r="AQ1144" s="77">
        <f>IF(V1144&lt;Variables!$G$15,1,0)</f>
        <v>1</v>
      </c>
      <c r="AR1144">
        <v>0</v>
      </c>
      <c r="AS1144">
        <v>0</v>
      </c>
      <c r="AT1144">
        <v>1</v>
      </c>
      <c r="AU1144">
        <v>0</v>
      </c>
      <c r="BA1144">
        <v>-1.38</v>
      </c>
    </row>
    <row r="1145" spans="3:53" x14ac:dyDescent="0.25">
      <c r="C1145" t="s">
        <v>285</v>
      </c>
      <c r="D1145" t="s">
        <v>278</v>
      </c>
      <c r="E1145">
        <v>220.11</v>
      </c>
      <c r="F1145">
        <v>4.0999999999999996</v>
      </c>
      <c r="G1145">
        <v>3.51</v>
      </c>
      <c r="H1145">
        <v>7520</v>
      </c>
      <c r="I1145">
        <v>-5.8689999999999998</v>
      </c>
      <c r="J1145" t="s">
        <v>74</v>
      </c>
      <c r="K1145">
        <v>51.93</v>
      </c>
      <c r="L1145">
        <v>219.64874499999999</v>
      </c>
      <c r="M1145">
        <v>-9.0483102919632352E-2</v>
      </c>
      <c r="N1145">
        <v>218.26580975609761</v>
      </c>
      <c r="O1145">
        <v>0.5425450029144091</v>
      </c>
      <c r="P1145">
        <v>231621</v>
      </c>
      <c r="Q1145">
        <v>626950</v>
      </c>
      <c r="R1145">
        <v>0.37</v>
      </c>
      <c r="S1145">
        <v>18.225999999999999</v>
      </c>
      <c r="T1145">
        <v>5.4490000000000007</v>
      </c>
      <c r="U1145">
        <v>11.0604</v>
      </c>
      <c r="V1145">
        <v>2.389851699014288</v>
      </c>
      <c r="AC1145">
        <v>227.31</v>
      </c>
      <c r="AD1145">
        <v>217.08099999999999</v>
      </c>
      <c r="AH1145" s="77">
        <f>IF(AND(M1145&lt;Variables!$G$6,M1145&gt;Variables!$G$5),0,1)</f>
        <v>1</v>
      </c>
      <c r="AI1145" s="77">
        <f t="shared" si="34"/>
        <v>0</v>
      </c>
      <c r="AJ1145" s="77">
        <f>IF(I1145&gt;Variables!$G$7,0,1)</f>
        <v>1</v>
      </c>
      <c r="AK1145" s="77">
        <f>IF(F1145&gt;Variables!$G$8,0,1)</f>
        <v>1</v>
      </c>
      <c r="AL1145" s="77">
        <f>IF(G1145&gt;Variables!$G$9,0,1)</f>
        <v>1</v>
      </c>
      <c r="AM1145" s="77">
        <f>IF(AND(K1145&gt;Variables!$G$10,K1145&lt;Variables!$G$11),0,1)</f>
        <v>1</v>
      </c>
      <c r="AN1145" s="77">
        <f>IF(H1145&lt;Variables!$G$13,1,0)</f>
        <v>0</v>
      </c>
      <c r="AO1145" s="77">
        <f>IF(R1145&lt;Variables!$G$12,0,1)</f>
        <v>0</v>
      </c>
      <c r="AP1145" s="78">
        <f t="shared" si="35"/>
        <v>0</v>
      </c>
      <c r="AQ1145" s="77">
        <f>IF(V1145&lt;Variables!$G$15,1,0)</f>
        <v>1</v>
      </c>
      <c r="AR1145">
        <v>1</v>
      </c>
      <c r="AS1145">
        <v>0</v>
      </c>
      <c r="AT1145">
        <v>0</v>
      </c>
      <c r="AU1145">
        <v>0</v>
      </c>
      <c r="BA1145">
        <v>0.95</v>
      </c>
    </row>
    <row r="1146" spans="3:53" x14ac:dyDescent="0.25">
      <c r="C1146" t="s">
        <v>285</v>
      </c>
      <c r="D1146" t="s">
        <v>282</v>
      </c>
      <c r="E1146">
        <v>66.709999999999994</v>
      </c>
      <c r="F1146">
        <v>15.51</v>
      </c>
      <c r="G1146">
        <v>4.37</v>
      </c>
      <c r="H1146">
        <v>11670</v>
      </c>
      <c r="I1146">
        <v>2.0880000000000001</v>
      </c>
      <c r="J1146" t="s">
        <v>75</v>
      </c>
      <c r="K1146">
        <v>56.13</v>
      </c>
      <c r="L1146">
        <v>66.535530000000008</v>
      </c>
      <c r="M1146">
        <v>0.2471912375237626</v>
      </c>
      <c r="N1146">
        <v>65.74891951219513</v>
      </c>
      <c r="O1146">
        <v>1.4465340189027229</v>
      </c>
      <c r="P1146">
        <v>2841000</v>
      </c>
      <c r="Q1146">
        <v>1277000</v>
      </c>
      <c r="R1146">
        <v>2.2200000000000002</v>
      </c>
      <c r="S1146">
        <v>18.225999999999999</v>
      </c>
      <c r="T1146">
        <v>5.4490000000000007</v>
      </c>
      <c r="U1146">
        <v>11.0604</v>
      </c>
      <c r="V1146">
        <v>2.4197036925823538</v>
      </c>
      <c r="AC1146">
        <v>67.310199999999995</v>
      </c>
      <c r="AD1146">
        <v>60.61</v>
      </c>
      <c r="AH1146" s="77">
        <f>IF(AND(M1146&lt;Variables!$G$6,M1146&gt;Variables!$G$5),0,1)</f>
        <v>1</v>
      </c>
      <c r="AI1146" s="77">
        <f t="shared" si="34"/>
        <v>0</v>
      </c>
      <c r="AJ1146" s="77">
        <f>IF(I1146&gt;Variables!$G$7,0,1)</f>
        <v>1</v>
      </c>
      <c r="AK1146" s="77">
        <f>IF(F1146&gt;Variables!$G$8,0,1)</f>
        <v>0</v>
      </c>
      <c r="AL1146" s="77">
        <f>IF(G1146&gt;Variables!$G$9,0,1)</f>
        <v>1</v>
      </c>
      <c r="AM1146" s="77">
        <f>IF(AND(K1146&gt;Variables!$G$10,K1146&lt;Variables!$G$11),0,1)</f>
        <v>1</v>
      </c>
      <c r="AN1146" s="77">
        <f>IF(H1146&lt;Variables!$G$13,1,0)</f>
        <v>0</v>
      </c>
      <c r="AO1146" s="77">
        <f>IF(R1146&lt;Variables!$G$12,0,1)</f>
        <v>1</v>
      </c>
      <c r="AP1146" s="78">
        <f t="shared" si="35"/>
        <v>1</v>
      </c>
      <c r="AQ1146" s="77">
        <f>IF(V1146&lt;Variables!$G$15,1,0)</f>
        <v>1</v>
      </c>
      <c r="AR1146">
        <v>0</v>
      </c>
      <c r="AS1146">
        <v>0</v>
      </c>
      <c r="AT1146">
        <v>1</v>
      </c>
      <c r="AU1146">
        <v>0</v>
      </c>
      <c r="BA1146">
        <v>-2.25</v>
      </c>
    </row>
    <row r="1147" spans="3:53" x14ac:dyDescent="0.25">
      <c r="C1147" t="s">
        <v>285</v>
      </c>
      <c r="D1147" t="s">
        <v>281</v>
      </c>
      <c r="E1147">
        <v>18.13</v>
      </c>
      <c r="F1147">
        <v>12.4</v>
      </c>
      <c r="G1147">
        <v>-5.26</v>
      </c>
      <c r="H1147">
        <v>133.69</v>
      </c>
      <c r="I1147">
        <v>-3.4319999999999999</v>
      </c>
      <c r="J1147" t="s">
        <v>75</v>
      </c>
      <c r="K1147">
        <v>47.64</v>
      </c>
      <c r="L1147">
        <v>18.037420000000001</v>
      </c>
      <c r="M1147">
        <v>-0.20745760757359369</v>
      </c>
      <c r="N1147">
        <v>18.3336731707317</v>
      </c>
      <c r="O1147">
        <v>-1.820001740100762</v>
      </c>
      <c r="P1147">
        <v>6530000</v>
      </c>
      <c r="Q1147">
        <v>618180</v>
      </c>
      <c r="R1147">
        <v>10.56</v>
      </c>
      <c r="S1147">
        <v>18.225999999999999</v>
      </c>
      <c r="T1147">
        <v>5.4490000000000007</v>
      </c>
      <c r="U1147">
        <v>11.0604</v>
      </c>
      <c r="V1147">
        <v>2.3465303331301262</v>
      </c>
      <c r="AC1147">
        <v>18.600000000000001</v>
      </c>
      <c r="AD1147">
        <v>16.700199999999999</v>
      </c>
      <c r="AH1147" s="77">
        <f>IF(AND(M1147&lt;Variables!$G$6,M1147&gt;Variables!$G$5),0,1)</f>
        <v>1</v>
      </c>
      <c r="AI1147" s="77">
        <f t="shared" si="34"/>
        <v>1</v>
      </c>
      <c r="AJ1147" s="77">
        <f>IF(I1147&gt;Variables!$G$7,0,1)</f>
        <v>1</v>
      </c>
      <c r="AK1147" s="77">
        <f>IF(F1147&gt;Variables!$G$8,0,1)</f>
        <v>0</v>
      </c>
      <c r="AL1147" s="77">
        <f>IF(G1147&gt;Variables!$G$9,0,1)</f>
        <v>1</v>
      </c>
      <c r="AM1147" s="77">
        <f>IF(AND(K1147&gt;Variables!$G$10,K1147&lt;Variables!$G$11),0,1)</f>
        <v>1</v>
      </c>
      <c r="AN1147" s="77">
        <f>IF(H1147&lt;Variables!$G$13,1,0)</f>
        <v>1</v>
      </c>
      <c r="AO1147" s="77">
        <f>IF(R1147&lt;Variables!$G$12,0,1)</f>
        <v>1</v>
      </c>
      <c r="AP1147" s="78">
        <f t="shared" si="35"/>
        <v>1</v>
      </c>
      <c r="AQ1147" s="77">
        <f>IF(V1147&lt;Variables!$G$15,1,0)</f>
        <v>1</v>
      </c>
      <c r="AR1147">
        <v>0</v>
      </c>
      <c r="AS1147">
        <v>0</v>
      </c>
      <c r="AT1147">
        <v>1</v>
      </c>
      <c r="AU1147">
        <v>0</v>
      </c>
      <c r="BA1147">
        <v>-2.25</v>
      </c>
    </row>
    <row r="1148" spans="3:53" x14ac:dyDescent="0.25">
      <c r="C1148" t="s">
        <v>285</v>
      </c>
      <c r="D1148" t="s">
        <v>164</v>
      </c>
      <c r="E1148">
        <v>17.03</v>
      </c>
      <c r="F1148">
        <v>8.36</v>
      </c>
      <c r="G1148">
        <v>0</v>
      </c>
      <c r="H1148">
        <v>-99999</v>
      </c>
      <c r="I1148">
        <v>148.58799999999999</v>
      </c>
      <c r="J1148" t="s">
        <v>74</v>
      </c>
      <c r="K1148">
        <v>59.22</v>
      </c>
      <c r="L1148">
        <v>16.869700000000002</v>
      </c>
      <c r="M1148">
        <v>0.65383498224626824</v>
      </c>
      <c r="N1148">
        <v>16.768450000000001</v>
      </c>
      <c r="O1148">
        <v>1.2615954366682609</v>
      </c>
      <c r="P1148">
        <v>2035000</v>
      </c>
      <c r="Q1148">
        <v>46184</v>
      </c>
      <c r="R1148">
        <v>44.06</v>
      </c>
      <c r="S1148">
        <v>18.225999999999999</v>
      </c>
      <c r="T1148">
        <v>5.4490000000000007</v>
      </c>
      <c r="U1148">
        <v>11.0604</v>
      </c>
      <c r="V1148">
        <v>2.4281095910087318</v>
      </c>
      <c r="AC1148">
        <v>17</v>
      </c>
      <c r="AD1148">
        <v>16.98</v>
      </c>
      <c r="AH1148" s="77">
        <f>IF(AND(M1148&lt;Variables!$G$6,M1148&gt;Variables!$G$5),0,1)</f>
        <v>1</v>
      </c>
      <c r="AI1148" s="77">
        <f t="shared" si="34"/>
        <v>0</v>
      </c>
      <c r="AJ1148" s="77">
        <f>IF(I1148&gt;Variables!$G$7,0,1)</f>
        <v>0</v>
      </c>
      <c r="AK1148" s="77">
        <f>IF(F1148&gt;Variables!$G$8,0,1)</f>
        <v>1</v>
      </c>
      <c r="AL1148" s="77">
        <f>IF(G1148&gt;Variables!$G$9,0,1)</f>
        <v>1</v>
      </c>
      <c r="AM1148" s="77">
        <f>IF(AND(K1148&gt;Variables!$G$10,K1148&lt;Variables!$G$11),0,1)</f>
        <v>1</v>
      </c>
      <c r="AN1148" s="77">
        <f>IF(H1148&lt;Variables!$G$13,1,0)</f>
        <v>1</v>
      </c>
      <c r="AO1148" s="77">
        <f>IF(R1148&lt;Variables!$G$12,0,1)</f>
        <v>1</v>
      </c>
      <c r="AP1148" s="78">
        <f t="shared" si="35"/>
        <v>0</v>
      </c>
      <c r="AQ1148" s="77">
        <f>IF(V1148&lt;Variables!$G$15,1,0)</f>
        <v>1</v>
      </c>
      <c r="AR1148">
        <v>0</v>
      </c>
      <c r="AS1148">
        <v>0</v>
      </c>
      <c r="AT1148">
        <v>0</v>
      </c>
      <c r="AU1148">
        <v>0</v>
      </c>
      <c r="BA1148">
        <v>0</v>
      </c>
    </row>
    <row r="1149" spans="3:53" x14ac:dyDescent="0.25">
      <c r="C1149" t="s">
        <v>285</v>
      </c>
      <c r="D1149" t="s">
        <v>287</v>
      </c>
      <c r="E1149">
        <v>0.78</v>
      </c>
      <c r="F1149">
        <v>12.34</v>
      </c>
      <c r="G1149">
        <v>10.43</v>
      </c>
      <c r="H1149">
        <v>30.54</v>
      </c>
      <c r="I1149">
        <v>-44.262999999999998</v>
      </c>
      <c r="J1149" t="s">
        <v>75</v>
      </c>
      <c r="K1149">
        <v>53.22</v>
      </c>
      <c r="L1149">
        <v>0.78040715000000005</v>
      </c>
      <c r="M1149">
        <v>0.1015944049205541</v>
      </c>
      <c r="N1149">
        <v>0.75516885294117653</v>
      </c>
      <c r="O1149">
        <v>3.4470631246825492</v>
      </c>
      <c r="P1149">
        <v>2840000</v>
      </c>
      <c r="Q1149">
        <v>612450</v>
      </c>
      <c r="R1149">
        <v>4.6399999999999997</v>
      </c>
      <c r="S1149">
        <v>18.225999999999999</v>
      </c>
      <c r="T1149">
        <v>5.4490000000000007</v>
      </c>
      <c r="U1149">
        <v>11.0604</v>
      </c>
      <c r="V1149">
        <v>2.3967729825267239</v>
      </c>
      <c r="AC1149">
        <v>0.78879999999999995</v>
      </c>
      <c r="AD1149">
        <v>0.70530000000000004</v>
      </c>
      <c r="AH1149" s="77">
        <f>IF(AND(M1149&lt;Variables!$G$6,M1149&gt;Variables!$G$5),0,1)</f>
        <v>1</v>
      </c>
      <c r="AI1149" s="77">
        <f t="shared" si="34"/>
        <v>0</v>
      </c>
      <c r="AJ1149" s="77">
        <f>IF(I1149&gt;Variables!$G$7,0,1)</f>
        <v>1</v>
      </c>
      <c r="AK1149" s="77">
        <f>IF(F1149&gt;Variables!$G$8,0,1)</f>
        <v>0</v>
      </c>
      <c r="AL1149" s="77">
        <f>IF(G1149&gt;Variables!$G$9,0,1)</f>
        <v>1</v>
      </c>
      <c r="AM1149" s="77">
        <f>IF(AND(K1149&gt;Variables!$G$10,K1149&lt;Variables!$G$11),0,1)</f>
        <v>1</v>
      </c>
      <c r="AN1149" s="77">
        <f>IF(H1149&lt;Variables!$G$13,1,0)</f>
        <v>1</v>
      </c>
      <c r="AO1149" s="77">
        <f>IF(R1149&lt;Variables!$G$12,0,1)</f>
        <v>1</v>
      </c>
      <c r="AP1149" s="78">
        <f t="shared" si="35"/>
        <v>1</v>
      </c>
      <c r="AQ1149" s="77">
        <f>IF(V1149&lt;Variables!$G$15,1,0)</f>
        <v>1</v>
      </c>
      <c r="AR1149">
        <v>0</v>
      </c>
      <c r="AS1149">
        <v>0</v>
      </c>
      <c r="AT1149">
        <v>1</v>
      </c>
      <c r="AU1149">
        <v>0</v>
      </c>
      <c r="BA1149">
        <v>-2.25</v>
      </c>
    </row>
    <row r="1150" spans="3:53" x14ac:dyDescent="0.25">
      <c r="C1150" t="s">
        <v>285</v>
      </c>
      <c r="D1150" t="s">
        <v>283</v>
      </c>
      <c r="E1150">
        <v>5.23</v>
      </c>
      <c r="F1150">
        <v>18.940000000000001</v>
      </c>
      <c r="G1150">
        <v>-3.41</v>
      </c>
      <c r="H1150">
        <v>54.86</v>
      </c>
      <c r="I1150">
        <v>-55.558</v>
      </c>
      <c r="J1150" t="s">
        <v>75</v>
      </c>
      <c r="K1150">
        <v>44.95</v>
      </c>
      <c r="L1150">
        <v>5.1747199999999998</v>
      </c>
      <c r="M1150">
        <v>-1.4439428606765221</v>
      </c>
      <c r="N1150">
        <v>5.2718487804878054</v>
      </c>
      <c r="O1150">
        <v>-3.2597441171653738</v>
      </c>
      <c r="P1150">
        <v>27830000</v>
      </c>
      <c r="Q1150">
        <v>674640</v>
      </c>
      <c r="R1150">
        <v>41.25</v>
      </c>
      <c r="S1150">
        <v>18.225999999999999</v>
      </c>
      <c r="T1150">
        <v>5.4490000000000007</v>
      </c>
      <c r="U1150">
        <v>11.0604</v>
      </c>
      <c r="V1150">
        <v>2.3311654741203389</v>
      </c>
      <c r="AC1150">
        <v>5.24</v>
      </c>
      <c r="AD1150">
        <v>4.45</v>
      </c>
      <c r="AH1150" s="77">
        <f>IF(AND(M1150&lt;Variables!$G$6,M1150&gt;Variables!$G$5),0,1)</f>
        <v>0</v>
      </c>
      <c r="AI1150" s="77">
        <f t="shared" si="34"/>
        <v>1</v>
      </c>
      <c r="AJ1150" s="77">
        <f>IF(I1150&gt;Variables!$G$7,0,1)</f>
        <v>1</v>
      </c>
      <c r="AK1150" s="77">
        <f>IF(F1150&gt;Variables!$G$8,0,1)</f>
        <v>0</v>
      </c>
      <c r="AL1150" s="77">
        <f>IF(G1150&gt;Variables!$G$9,0,1)</f>
        <v>1</v>
      </c>
      <c r="AM1150" s="77">
        <f>IF(AND(K1150&gt;Variables!$G$10,K1150&lt;Variables!$G$11),0,1)</f>
        <v>1</v>
      </c>
      <c r="AN1150" s="77">
        <f>IF(H1150&lt;Variables!$G$13,1,0)</f>
        <v>1</v>
      </c>
      <c r="AO1150" s="77">
        <f>IF(R1150&lt;Variables!$G$12,0,1)</f>
        <v>1</v>
      </c>
      <c r="AP1150" s="78">
        <f t="shared" si="35"/>
        <v>1</v>
      </c>
      <c r="AQ1150" s="77">
        <f>IF(V1150&lt;Variables!$G$15,1,0)</f>
        <v>1</v>
      </c>
      <c r="AR1150">
        <v>0</v>
      </c>
      <c r="AS1150">
        <v>0</v>
      </c>
      <c r="AT1150">
        <v>1</v>
      </c>
      <c r="AU1150">
        <v>0</v>
      </c>
      <c r="BA1150">
        <v>-2.25</v>
      </c>
    </row>
    <row r="1151" spans="3:53" x14ac:dyDescent="0.25">
      <c r="C1151" t="s">
        <v>288</v>
      </c>
      <c r="D1151" t="s">
        <v>279</v>
      </c>
      <c r="E1151">
        <v>9.32</v>
      </c>
      <c r="F1151">
        <v>7.52</v>
      </c>
      <c r="G1151">
        <v>-2.31</v>
      </c>
      <c r="H1151">
        <v>13560</v>
      </c>
      <c r="I1151">
        <v>607.10699999999997</v>
      </c>
      <c r="J1151" t="s">
        <v>75</v>
      </c>
      <c r="K1151">
        <v>45.24</v>
      </c>
      <c r="L1151">
        <v>9.3460526315789476</v>
      </c>
      <c r="M1151">
        <v>-0.3857524989441054</v>
      </c>
      <c r="N1151">
        <v>9.4180422222222226</v>
      </c>
      <c r="O1151">
        <v>-1.1471834556792759</v>
      </c>
      <c r="P1151">
        <v>1310000</v>
      </c>
      <c r="Q1151">
        <v>1051000</v>
      </c>
      <c r="R1151">
        <v>1.25</v>
      </c>
      <c r="S1151">
        <v>17.715</v>
      </c>
      <c r="T1151">
        <v>5.0419999999999998</v>
      </c>
      <c r="U1151">
        <v>10.6332</v>
      </c>
      <c r="V1151">
        <v>2.3224130716598621</v>
      </c>
      <c r="AC1151">
        <v>9.31</v>
      </c>
      <c r="AD1151">
        <v>9</v>
      </c>
      <c r="AH1151" s="77">
        <f>IF(AND(M1151&lt;Variables!$G$6,M1151&gt;Variables!$G$5),0,1)</f>
        <v>1</v>
      </c>
      <c r="AI1151" s="77">
        <f t="shared" si="34"/>
        <v>1</v>
      </c>
      <c r="AJ1151" s="77">
        <f>IF(I1151&gt;Variables!$G$7,0,1)</f>
        <v>0</v>
      </c>
      <c r="AK1151" s="77">
        <f>IF(F1151&gt;Variables!$G$8,0,1)</f>
        <v>1</v>
      </c>
      <c r="AL1151" s="77">
        <f>IF(G1151&gt;Variables!$G$9,0,1)</f>
        <v>1</v>
      </c>
      <c r="AM1151" s="77">
        <f>IF(AND(K1151&gt;Variables!$G$10,K1151&lt;Variables!$G$11),0,1)</f>
        <v>1</v>
      </c>
      <c r="AN1151" s="77">
        <f>IF(H1151&lt;Variables!$G$13,1,0)</f>
        <v>0</v>
      </c>
      <c r="AO1151" s="77">
        <f>IF(R1151&lt;Variables!$G$12,0,1)</f>
        <v>0</v>
      </c>
      <c r="AP1151" s="78">
        <f t="shared" si="35"/>
        <v>1</v>
      </c>
      <c r="AQ1151" s="77">
        <f>IF(V1151&lt;Variables!$G$15,1,0)</f>
        <v>1</v>
      </c>
      <c r="AR1151">
        <v>0</v>
      </c>
      <c r="AS1151">
        <v>0</v>
      </c>
      <c r="AT1151">
        <v>1</v>
      </c>
      <c r="AU1151">
        <v>0</v>
      </c>
      <c r="BA1151">
        <v>-2.25</v>
      </c>
    </row>
    <row r="1152" spans="3:53" x14ac:dyDescent="0.25">
      <c r="C1152" t="s">
        <v>288</v>
      </c>
      <c r="D1152" t="s">
        <v>283</v>
      </c>
      <c r="E1152">
        <v>5.17</v>
      </c>
      <c r="F1152">
        <v>18.940000000000001</v>
      </c>
      <c r="G1152">
        <v>-2.27</v>
      </c>
      <c r="H1152">
        <v>54.86</v>
      </c>
      <c r="I1152">
        <v>-55.131</v>
      </c>
      <c r="J1152" t="s">
        <v>75</v>
      </c>
      <c r="K1152">
        <v>48.82</v>
      </c>
      <c r="L1152">
        <v>5.1594749999999996</v>
      </c>
      <c r="M1152">
        <v>1.017545389791916E-2</v>
      </c>
      <c r="N1152">
        <v>5.2659608695652169</v>
      </c>
      <c r="O1152">
        <v>-2.0121849020493281</v>
      </c>
      <c r="P1152">
        <v>28880000</v>
      </c>
      <c r="Q1152">
        <v>674640</v>
      </c>
      <c r="R1152">
        <v>42.81</v>
      </c>
      <c r="S1152">
        <v>17.715</v>
      </c>
      <c r="T1152">
        <v>5.0419999999999998</v>
      </c>
      <c r="U1152">
        <v>10.6332</v>
      </c>
      <c r="V1152">
        <v>2.3545453145174648</v>
      </c>
      <c r="AC1152">
        <v>5.22</v>
      </c>
      <c r="AD1152">
        <v>4.45</v>
      </c>
      <c r="AH1152" s="77">
        <f>IF(AND(M1152&lt;Variables!$G$6,M1152&gt;Variables!$G$5),0,1)</f>
        <v>1</v>
      </c>
      <c r="AI1152" s="77">
        <f t="shared" si="34"/>
        <v>1</v>
      </c>
      <c r="AJ1152" s="77">
        <f>IF(I1152&gt;Variables!$G$7,0,1)</f>
        <v>1</v>
      </c>
      <c r="AK1152" s="77">
        <f>IF(F1152&gt;Variables!$G$8,0,1)</f>
        <v>0</v>
      </c>
      <c r="AL1152" s="77">
        <f>IF(G1152&gt;Variables!$G$9,0,1)</f>
        <v>1</v>
      </c>
      <c r="AM1152" s="77">
        <f>IF(AND(K1152&gt;Variables!$G$10,K1152&lt;Variables!$G$11),0,1)</f>
        <v>1</v>
      </c>
      <c r="AN1152" s="77">
        <f>IF(H1152&lt;Variables!$G$13,1,0)</f>
        <v>1</v>
      </c>
      <c r="AO1152" s="77">
        <f>IF(R1152&lt;Variables!$G$12,0,1)</f>
        <v>1</v>
      </c>
      <c r="AP1152" s="78">
        <f t="shared" si="35"/>
        <v>1</v>
      </c>
      <c r="AQ1152" s="77">
        <f>IF(V1152&lt;Variables!$G$15,1,0)</f>
        <v>1</v>
      </c>
      <c r="AR1152">
        <v>0</v>
      </c>
      <c r="AS1152">
        <v>0</v>
      </c>
      <c r="AT1152">
        <v>1</v>
      </c>
      <c r="AU1152">
        <v>0</v>
      </c>
      <c r="BA1152">
        <v>-2.25</v>
      </c>
    </row>
    <row r="1153" spans="3:53" x14ac:dyDescent="0.25">
      <c r="C1153" t="s">
        <v>288</v>
      </c>
      <c r="D1153" t="s">
        <v>282</v>
      </c>
      <c r="E1153">
        <v>67.040000000000006</v>
      </c>
      <c r="F1153">
        <v>15.73</v>
      </c>
      <c r="G1153">
        <v>4.76</v>
      </c>
      <c r="H1153">
        <v>11670</v>
      </c>
      <c r="I1153">
        <v>2.1110000000000002</v>
      </c>
      <c r="J1153" t="s">
        <v>75</v>
      </c>
      <c r="K1153">
        <v>55.98</v>
      </c>
      <c r="L1153">
        <v>67.038115000000005</v>
      </c>
      <c r="M1153">
        <v>-0.1314401516212112</v>
      </c>
      <c r="N1153">
        <v>65.874439130434808</v>
      </c>
      <c r="O1153">
        <v>1.632743874199108</v>
      </c>
      <c r="P1153">
        <v>2937000</v>
      </c>
      <c r="Q1153">
        <v>1277000</v>
      </c>
      <c r="R1153">
        <v>2.2999999999999998</v>
      </c>
      <c r="S1153">
        <v>17.715</v>
      </c>
      <c r="T1153">
        <v>5.0419999999999998</v>
      </c>
      <c r="U1153">
        <v>10.6332</v>
      </c>
      <c r="V1153">
        <v>2.434640246906286</v>
      </c>
      <c r="AC1153">
        <v>67.17</v>
      </c>
      <c r="AD1153">
        <v>60.61</v>
      </c>
      <c r="AH1153" s="77">
        <f>IF(AND(M1153&lt;Variables!$G$6,M1153&gt;Variables!$G$5),0,1)</f>
        <v>1</v>
      </c>
      <c r="AI1153" s="77">
        <f t="shared" si="34"/>
        <v>0</v>
      </c>
      <c r="AJ1153" s="77">
        <f>IF(I1153&gt;Variables!$G$7,0,1)</f>
        <v>1</v>
      </c>
      <c r="AK1153" s="77">
        <f>IF(F1153&gt;Variables!$G$8,0,1)</f>
        <v>0</v>
      </c>
      <c r="AL1153" s="77">
        <f>IF(G1153&gt;Variables!$G$9,0,1)</f>
        <v>1</v>
      </c>
      <c r="AM1153" s="77">
        <f>IF(AND(K1153&gt;Variables!$G$10,K1153&lt;Variables!$G$11),0,1)</f>
        <v>1</v>
      </c>
      <c r="AN1153" s="77">
        <f>IF(H1153&lt;Variables!$G$13,1,0)</f>
        <v>0</v>
      </c>
      <c r="AO1153" s="77">
        <f>IF(R1153&lt;Variables!$G$12,0,1)</f>
        <v>1</v>
      </c>
      <c r="AP1153" s="78">
        <f t="shared" si="35"/>
        <v>1</v>
      </c>
      <c r="AQ1153" s="77">
        <f>IF(V1153&lt;Variables!$G$15,1,0)</f>
        <v>1</v>
      </c>
      <c r="AR1153">
        <v>0</v>
      </c>
      <c r="AS1153">
        <v>0</v>
      </c>
      <c r="AT1153">
        <v>1</v>
      </c>
      <c r="AU1153">
        <v>0</v>
      </c>
      <c r="BA1153">
        <v>-2.25</v>
      </c>
    </row>
    <row r="1154" spans="3:53" x14ac:dyDescent="0.25">
      <c r="C1154" t="s">
        <v>288</v>
      </c>
      <c r="D1154" t="s">
        <v>281</v>
      </c>
      <c r="E1154">
        <v>18.03</v>
      </c>
      <c r="F1154">
        <v>11.19</v>
      </c>
      <c r="G1154">
        <v>-5.26</v>
      </c>
      <c r="H1154">
        <v>133.69</v>
      </c>
      <c r="I1154">
        <v>-3.4319999999999999</v>
      </c>
      <c r="J1154" t="s">
        <v>75</v>
      </c>
      <c r="K1154">
        <v>48.68</v>
      </c>
      <c r="L1154">
        <v>18.110665000000001</v>
      </c>
      <c r="M1154">
        <v>-0.61104879362517817</v>
      </c>
      <c r="N1154">
        <v>18.298443478260872</v>
      </c>
      <c r="O1154">
        <v>-1.6309774031623421</v>
      </c>
      <c r="P1154">
        <v>6650000</v>
      </c>
      <c r="Q1154">
        <v>618180</v>
      </c>
      <c r="R1154">
        <v>10.76</v>
      </c>
      <c r="S1154">
        <v>17.715</v>
      </c>
      <c r="T1154">
        <v>5.0419999999999998</v>
      </c>
      <c r="U1154">
        <v>10.6332</v>
      </c>
      <c r="V1154">
        <v>2.366882652865149</v>
      </c>
      <c r="AC1154">
        <v>18.600000000000001</v>
      </c>
      <c r="AD1154">
        <v>16.700199999999999</v>
      </c>
      <c r="AH1154" s="77">
        <f>IF(AND(M1154&lt;Variables!$G$6,M1154&gt;Variables!$G$5),0,1)</f>
        <v>1</v>
      </c>
      <c r="AI1154" s="77">
        <f t="shared" si="34"/>
        <v>1</v>
      </c>
      <c r="AJ1154" s="77">
        <f>IF(I1154&gt;Variables!$G$7,0,1)</f>
        <v>1</v>
      </c>
      <c r="AK1154" s="77">
        <f>IF(F1154&gt;Variables!$G$8,0,1)</f>
        <v>0</v>
      </c>
      <c r="AL1154" s="77">
        <f>IF(G1154&gt;Variables!$G$9,0,1)</f>
        <v>1</v>
      </c>
      <c r="AM1154" s="77">
        <f>IF(AND(K1154&gt;Variables!$G$10,K1154&lt;Variables!$G$11),0,1)</f>
        <v>1</v>
      </c>
      <c r="AN1154" s="77">
        <f>IF(H1154&lt;Variables!$G$13,1,0)</f>
        <v>1</v>
      </c>
      <c r="AO1154" s="77">
        <f>IF(R1154&lt;Variables!$G$12,0,1)</f>
        <v>1</v>
      </c>
      <c r="AP1154" s="78">
        <f t="shared" si="35"/>
        <v>1</v>
      </c>
      <c r="AQ1154" s="77">
        <f>IF(V1154&lt;Variables!$G$15,1,0)</f>
        <v>1</v>
      </c>
      <c r="AR1154">
        <v>0</v>
      </c>
      <c r="AS1154">
        <v>0</v>
      </c>
      <c r="AT1154">
        <v>1</v>
      </c>
      <c r="AU1154">
        <v>0</v>
      </c>
      <c r="BA1154">
        <v>-2.25</v>
      </c>
    </row>
    <row r="1155" spans="3:53" x14ac:dyDescent="0.25">
      <c r="C1155" t="s">
        <v>288</v>
      </c>
      <c r="D1155" t="s">
        <v>287</v>
      </c>
      <c r="E1155">
        <v>0.77</v>
      </c>
      <c r="F1155">
        <v>11</v>
      </c>
      <c r="G1155">
        <v>9.02</v>
      </c>
      <c r="H1155">
        <v>30.54</v>
      </c>
      <c r="I1155">
        <v>-44.786999999999999</v>
      </c>
      <c r="J1155" t="s">
        <v>75</v>
      </c>
      <c r="K1155">
        <v>48.46</v>
      </c>
      <c r="L1155">
        <v>0.79048714999999992</v>
      </c>
      <c r="M1155">
        <v>-2.4399068346651709</v>
      </c>
      <c r="N1155">
        <v>0.75812669230769225</v>
      </c>
      <c r="O1155">
        <v>1.7244225569361471</v>
      </c>
      <c r="P1155">
        <v>3380000</v>
      </c>
      <c r="Q1155">
        <v>612450</v>
      </c>
      <c r="R1155">
        <v>5.52</v>
      </c>
      <c r="S1155">
        <v>17.715</v>
      </c>
      <c r="T1155">
        <v>5.0419999999999998</v>
      </c>
      <c r="U1155">
        <v>10.6332</v>
      </c>
      <c r="V1155">
        <v>2.4036316432559839</v>
      </c>
      <c r="AC1155">
        <v>0.7863</v>
      </c>
      <c r="AD1155">
        <v>0.70530000000000004</v>
      </c>
      <c r="AH1155" s="77">
        <f>IF(AND(M1155&lt;Variables!$G$6,M1155&gt;Variables!$G$5),0,1)</f>
        <v>0</v>
      </c>
      <c r="AI1155" s="77">
        <f t="shared" ref="AI1155:AI1218" si="36">IF(L1155&gt;N1155,0,1)</f>
        <v>0</v>
      </c>
      <c r="AJ1155" s="77">
        <f>IF(I1155&gt;Variables!$G$7,0,1)</f>
        <v>1</v>
      </c>
      <c r="AK1155" s="77">
        <f>IF(F1155&gt;Variables!$G$8,0,1)</f>
        <v>0</v>
      </c>
      <c r="AL1155" s="77">
        <f>IF(G1155&gt;Variables!$G$9,0,1)</f>
        <v>1</v>
      </c>
      <c r="AM1155" s="77">
        <f>IF(AND(K1155&gt;Variables!$G$10,K1155&lt;Variables!$G$11),0,1)</f>
        <v>1</v>
      </c>
      <c r="AN1155" s="77">
        <f>IF(H1155&lt;Variables!$G$13,1,0)</f>
        <v>1</v>
      </c>
      <c r="AO1155" s="77">
        <f>IF(R1155&lt;Variables!$G$12,0,1)</f>
        <v>1</v>
      </c>
      <c r="AP1155" s="78">
        <f t="shared" ref="AP1155:AP1218" si="37">IF(J1155="Pass", 0,1)</f>
        <v>1</v>
      </c>
      <c r="AQ1155" s="77">
        <f>IF(V1155&lt;Variables!$G$15,1,0)</f>
        <v>1</v>
      </c>
      <c r="AR1155">
        <v>0</v>
      </c>
      <c r="AS1155">
        <v>0</v>
      </c>
      <c r="AT1155">
        <v>1</v>
      </c>
      <c r="AU1155">
        <v>0</v>
      </c>
      <c r="BA1155">
        <v>-2.25</v>
      </c>
    </row>
    <row r="1156" spans="3:53" x14ac:dyDescent="0.25">
      <c r="C1156" t="s">
        <v>288</v>
      </c>
      <c r="D1156" t="s">
        <v>190</v>
      </c>
      <c r="E1156">
        <v>2.14</v>
      </c>
      <c r="F1156">
        <v>10.65</v>
      </c>
      <c r="G1156">
        <v>6.4</v>
      </c>
      <c r="H1156">
        <v>616.63</v>
      </c>
      <c r="I1156">
        <v>97.573999999999998</v>
      </c>
      <c r="J1156" t="s">
        <v>75</v>
      </c>
      <c r="K1156">
        <v>52.24</v>
      </c>
      <c r="L1156">
        <v>2.1536</v>
      </c>
      <c r="M1156">
        <v>-1.0865527488855911</v>
      </c>
      <c r="N1156">
        <v>2.0825369565217389</v>
      </c>
      <c r="O1156">
        <v>2.2887009677786239</v>
      </c>
      <c r="P1156">
        <v>4320000</v>
      </c>
      <c r="Q1156">
        <v>8220000.0000000009</v>
      </c>
      <c r="R1156">
        <v>0.53</v>
      </c>
      <c r="S1156">
        <v>17.715</v>
      </c>
      <c r="T1156">
        <v>5.0419999999999998</v>
      </c>
      <c r="U1156">
        <v>10.6332</v>
      </c>
      <c r="V1156">
        <v>2.4254858115898958</v>
      </c>
      <c r="AC1156">
        <v>2.4298999999999999</v>
      </c>
      <c r="AD1156">
        <v>2.0499999999999998</v>
      </c>
      <c r="AH1156" s="77">
        <f>IF(AND(M1156&lt;Variables!$G$6,M1156&gt;Variables!$G$5),0,1)</f>
        <v>0</v>
      </c>
      <c r="AI1156" s="77">
        <f t="shared" si="36"/>
        <v>0</v>
      </c>
      <c r="AJ1156" s="77">
        <f>IF(I1156&gt;Variables!$G$7,0,1)</f>
        <v>0</v>
      </c>
      <c r="AK1156" s="77">
        <f>IF(F1156&gt;Variables!$G$8,0,1)</f>
        <v>0</v>
      </c>
      <c r="AL1156" s="77">
        <f>IF(G1156&gt;Variables!$G$9,0,1)</f>
        <v>1</v>
      </c>
      <c r="AM1156" s="77">
        <f>IF(AND(K1156&gt;Variables!$G$10,K1156&lt;Variables!$G$11),0,1)</f>
        <v>1</v>
      </c>
      <c r="AN1156" s="77">
        <f>IF(H1156&lt;Variables!$G$13,1,0)</f>
        <v>1</v>
      </c>
      <c r="AO1156" s="77">
        <f>IF(R1156&lt;Variables!$G$12,0,1)</f>
        <v>0</v>
      </c>
      <c r="AP1156" s="78">
        <f t="shared" si="37"/>
        <v>1</v>
      </c>
      <c r="AQ1156" s="77">
        <f>IF(V1156&lt;Variables!$G$15,1,0)</f>
        <v>1</v>
      </c>
      <c r="AR1156">
        <v>0</v>
      </c>
      <c r="AS1156">
        <v>0</v>
      </c>
      <c r="AT1156">
        <v>1</v>
      </c>
      <c r="AU1156">
        <v>0</v>
      </c>
      <c r="BA1156">
        <v>-1.22</v>
      </c>
    </row>
    <row r="1157" spans="3:53" x14ac:dyDescent="0.25">
      <c r="C1157" t="s">
        <v>288</v>
      </c>
      <c r="D1157" t="s">
        <v>201</v>
      </c>
      <c r="E1157">
        <v>37</v>
      </c>
      <c r="F1157">
        <v>10.16</v>
      </c>
      <c r="G1157">
        <v>12.38</v>
      </c>
      <c r="H1157">
        <v>-99999</v>
      </c>
      <c r="I1157">
        <v>15.201000000000001</v>
      </c>
      <c r="J1157" t="s">
        <v>75</v>
      </c>
      <c r="K1157">
        <v>80.680000000000007</v>
      </c>
      <c r="L1157">
        <v>36.28108421052633</v>
      </c>
      <c r="M1157">
        <v>4.5723986081771004</v>
      </c>
      <c r="N1157">
        <v>35.396930769230771</v>
      </c>
      <c r="O1157">
        <v>7.1844342871100606</v>
      </c>
      <c r="P1157">
        <v>133407</v>
      </c>
      <c r="Q1157">
        <v>2287000</v>
      </c>
      <c r="R1157">
        <v>0.06</v>
      </c>
      <c r="S1157">
        <v>17.715</v>
      </c>
      <c r="T1157">
        <v>5.0419999999999998</v>
      </c>
      <c r="U1157">
        <v>10.6332</v>
      </c>
      <c r="V1157">
        <v>2.1608303614922488</v>
      </c>
      <c r="AC1157">
        <v>40.020000000000003</v>
      </c>
      <c r="AD1157">
        <v>36.520000000000003</v>
      </c>
      <c r="AH1157" s="77">
        <f>IF(AND(M1157&lt;Variables!$G$6,M1157&gt;Variables!$G$5),0,1)</f>
        <v>1</v>
      </c>
      <c r="AI1157" s="77">
        <f t="shared" si="36"/>
        <v>0</v>
      </c>
      <c r="AJ1157" s="77">
        <f>IF(I1157&gt;Variables!$G$7,0,1)</f>
        <v>1</v>
      </c>
      <c r="AK1157" s="77">
        <f>IF(F1157&gt;Variables!$G$8,0,1)</f>
        <v>0</v>
      </c>
      <c r="AL1157" s="77">
        <f>IF(G1157&gt;Variables!$G$9,0,1)</f>
        <v>0</v>
      </c>
      <c r="AM1157" s="77">
        <f>IF(AND(K1157&gt;Variables!$G$10,K1157&lt;Variables!$G$11),0,1)</f>
        <v>1</v>
      </c>
      <c r="AN1157" s="77">
        <f>IF(H1157&lt;Variables!$G$13,1,0)</f>
        <v>1</v>
      </c>
      <c r="AO1157" s="77">
        <f>IF(R1157&lt;Variables!$G$12,0,1)</f>
        <v>0</v>
      </c>
      <c r="AP1157" s="78">
        <f t="shared" si="37"/>
        <v>1</v>
      </c>
      <c r="AQ1157" s="77">
        <f>IF(V1157&lt;Variables!$G$15,1,0)</f>
        <v>1</v>
      </c>
      <c r="AR1157">
        <v>1</v>
      </c>
      <c r="AS1157">
        <v>0</v>
      </c>
      <c r="AT1157">
        <v>0</v>
      </c>
      <c r="AU1157">
        <v>0</v>
      </c>
      <c r="BA1157">
        <v>2</v>
      </c>
    </row>
    <row r="1158" spans="3:53" x14ac:dyDescent="0.25">
      <c r="C1158" t="s">
        <v>288</v>
      </c>
      <c r="D1158" t="s">
        <v>184</v>
      </c>
      <c r="E1158">
        <v>41.38</v>
      </c>
      <c r="F1158">
        <v>9.19</v>
      </c>
      <c r="G1158">
        <v>8.67</v>
      </c>
      <c r="H1158">
        <v>5650</v>
      </c>
      <c r="I1158">
        <v>96.426000000000002</v>
      </c>
      <c r="J1158" t="s">
        <v>75</v>
      </c>
      <c r="K1158">
        <v>63.84</v>
      </c>
      <c r="L1158">
        <v>41.385972222222222</v>
      </c>
      <c r="M1158">
        <v>-8.6918876833597711E-2</v>
      </c>
      <c r="N1158">
        <v>40.687312195121947</v>
      </c>
      <c r="O1158">
        <v>1.628733305606501</v>
      </c>
      <c r="P1158">
        <v>118100</v>
      </c>
      <c r="Q1158">
        <v>654975</v>
      </c>
      <c r="R1158">
        <v>0.18</v>
      </c>
      <c r="S1158">
        <v>17.715</v>
      </c>
      <c r="T1158">
        <v>5.0419999999999998</v>
      </c>
      <c r="U1158">
        <v>10.6332</v>
      </c>
      <c r="V1158">
        <v>2.5161164313512021</v>
      </c>
      <c r="AC1158">
        <v>41.98</v>
      </c>
      <c r="AD1158">
        <v>37.409999999999997</v>
      </c>
      <c r="AH1158" s="77">
        <f>IF(AND(M1158&lt;Variables!$G$6,M1158&gt;Variables!$G$5),0,1)</f>
        <v>1</v>
      </c>
      <c r="AI1158" s="77">
        <f t="shared" si="36"/>
        <v>0</v>
      </c>
      <c r="AJ1158" s="77">
        <f>IF(I1158&gt;Variables!$G$7,0,1)</f>
        <v>0</v>
      </c>
      <c r="AK1158" s="77">
        <f>IF(F1158&gt;Variables!$G$8,0,1)</f>
        <v>0</v>
      </c>
      <c r="AL1158" s="77">
        <f>IF(G1158&gt;Variables!$G$9,0,1)</f>
        <v>1</v>
      </c>
      <c r="AM1158" s="77">
        <f>IF(AND(K1158&gt;Variables!$G$10,K1158&lt;Variables!$G$11),0,1)</f>
        <v>0</v>
      </c>
      <c r="AN1158" s="77">
        <f>IF(H1158&lt;Variables!$G$13,1,0)</f>
        <v>0</v>
      </c>
      <c r="AO1158" s="77">
        <f>IF(R1158&lt;Variables!$G$12,0,1)</f>
        <v>0</v>
      </c>
      <c r="AP1158" s="78">
        <f t="shared" si="37"/>
        <v>1</v>
      </c>
      <c r="AQ1158" s="77">
        <f>IF(V1158&lt;Variables!$G$15,1,0)</f>
        <v>1</v>
      </c>
      <c r="AR1158">
        <v>1</v>
      </c>
      <c r="AS1158">
        <v>0</v>
      </c>
      <c r="AT1158">
        <v>0</v>
      </c>
      <c r="AU1158">
        <v>0</v>
      </c>
      <c r="BA1158">
        <v>1.44</v>
      </c>
    </row>
    <row r="1159" spans="3:53" x14ac:dyDescent="0.25">
      <c r="C1159" t="s">
        <v>288</v>
      </c>
      <c r="D1159" t="s">
        <v>180</v>
      </c>
      <c r="E1159">
        <v>13.61</v>
      </c>
      <c r="F1159">
        <v>8.1199999999999992</v>
      </c>
      <c r="G1159">
        <v>6.34</v>
      </c>
      <c r="H1159">
        <v>3530</v>
      </c>
      <c r="I1159">
        <v>-75.628</v>
      </c>
      <c r="J1159" t="s">
        <v>75</v>
      </c>
      <c r="K1159">
        <v>52.54</v>
      </c>
      <c r="L1159">
        <v>13.6395</v>
      </c>
      <c r="M1159">
        <v>-0.43623299974337848</v>
      </c>
      <c r="N1159">
        <v>13.421282608695661</v>
      </c>
      <c r="O1159">
        <v>1.182579906345997</v>
      </c>
      <c r="P1159">
        <v>4189000</v>
      </c>
      <c r="Q1159">
        <v>13761000</v>
      </c>
      <c r="R1159">
        <v>0.3</v>
      </c>
      <c r="S1159">
        <v>17.715</v>
      </c>
      <c r="T1159">
        <v>5.0419999999999998</v>
      </c>
      <c r="U1159">
        <v>10.6332</v>
      </c>
      <c r="V1159">
        <v>2.4078564538876051</v>
      </c>
      <c r="AC1159">
        <v>13.72</v>
      </c>
      <c r="AD1159">
        <v>12.86</v>
      </c>
      <c r="AH1159" s="77">
        <f>IF(AND(M1159&lt;Variables!$G$6,M1159&gt;Variables!$G$5),0,1)</f>
        <v>1</v>
      </c>
      <c r="AI1159" s="77">
        <f t="shared" si="36"/>
        <v>0</v>
      </c>
      <c r="AJ1159" s="77">
        <f>IF(I1159&gt;Variables!$G$7,0,1)</f>
        <v>1</v>
      </c>
      <c r="AK1159" s="77">
        <f>IF(F1159&gt;Variables!$G$8,0,1)</f>
        <v>1</v>
      </c>
      <c r="AL1159" s="77">
        <f>IF(G1159&gt;Variables!$G$9,0,1)</f>
        <v>1</v>
      </c>
      <c r="AM1159" s="77">
        <f>IF(AND(K1159&gt;Variables!$G$10,K1159&lt;Variables!$G$11),0,1)</f>
        <v>1</v>
      </c>
      <c r="AN1159" s="77">
        <f>IF(H1159&lt;Variables!$G$13,1,0)</f>
        <v>0</v>
      </c>
      <c r="AO1159" s="77">
        <f>IF(R1159&lt;Variables!$G$12,0,1)</f>
        <v>0</v>
      </c>
      <c r="AP1159" s="78">
        <f t="shared" si="37"/>
        <v>1</v>
      </c>
      <c r="AQ1159" s="77">
        <f>IF(V1159&lt;Variables!$G$15,1,0)</f>
        <v>1</v>
      </c>
      <c r="AR1159">
        <v>0</v>
      </c>
      <c r="AS1159">
        <v>0</v>
      </c>
      <c r="AT1159">
        <v>1</v>
      </c>
      <c r="AU1159">
        <v>0</v>
      </c>
      <c r="BA1159">
        <v>-2.25</v>
      </c>
    </row>
    <row r="1160" spans="3:53" x14ac:dyDescent="0.25">
      <c r="C1160" t="s">
        <v>288</v>
      </c>
      <c r="D1160" t="s">
        <v>81</v>
      </c>
      <c r="E1160">
        <v>30.76</v>
      </c>
      <c r="F1160">
        <v>6.98</v>
      </c>
      <c r="G1160">
        <v>4.08</v>
      </c>
      <c r="H1160">
        <v>6600</v>
      </c>
      <c r="I1160">
        <v>0.499</v>
      </c>
      <c r="J1160" t="s">
        <v>75</v>
      </c>
      <c r="K1160">
        <v>54.53</v>
      </c>
      <c r="L1160">
        <v>30.586525000000002</v>
      </c>
      <c r="M1160">
        <v>1.136121216777035E-2</v>
      </c>
      <c r="N1160">
        <v>30.13490434782608</v>
      </c>
      <c r="O1160">
        <v>1.5101944473460629</v>
      </c>
      <c r="P1160">
        <v>650902</v>
      </c>
      <c r="Q1160">
        <v>1326000</v>
      </c>
      <c r="R1160">
        <v>0.49</v>
      </c>
      <c r="S1160">
        <v>17.715</v>
      </c>
      <c r="T1160">
        <v>5.0419999999999998</v>
      </c>
      <c r="U1160">
        <v>10.6332</v>
      </c>
      <c r="V1160">
        <v>2.413486773834884</v>
      </c>
      <c r="AC1160">
        <v>30.75</v>
      </c>
      <c r="AD1160">
        <v>29.88</v>
      </c>
      <c r="AH1160" s="77">
        <f>IF(AND(M1160&lt;Variables!$G$6,M1160&gt;Variables!$G$5),0,1)</f>
        <v>1</v>
      </c>
      <c r="AI1160" s="77">
        <f t="shared" si="36"/>
        <v>0</v>
      </c>
      <c r="AJ1160" s="77">
        <f>IF(I1160&gt;Variables!$G$7,0,1)</f>
        <v>1</v>
      </c>
      <c r="AK1160" s="77">
        <f>IF(F1160&gt;Variables!$G$8,0,1)</f>
        <v>1</v>
      </c>
      <c r="AL1160" s="77">
        <f>IF(G1160&gt;Variables!$G$9,0,1)</f>
        <v>1</v>
      </c>
      <c r="AM1160" s="77">
        <f>IF(AND(K1160&gt;Variables!$G$10,K1160&lt;Variables!$G$11),0,1)</f>
        <v>1</v>
      </c>
      <c r="AN1160" s="77">
        <f>IF(H1160&lt;Variables!$G$13,1,0)</f>
        <v>0</v>
      </c>
      <c r="AO1160" s="77">
        <f>IF(R1160&lt;Variables!$G$12,0,1)</f>
        <v>0</v>
      </c>
      <c r="AP1160" s="78">
        <f t="shared" si="37"/>
        <v>1</v>
      </c>
      <c r="AQ1160" s="77">
        <f>IF(V1160&lt;Variables!$G$15,1,0)</f>
        <v>1</v>
      </c>
      <c r="AR1160">
        <v>0</v>
      </c>
      <c r="AS1160">
        <v>0</v>
      </c>
      <c r="AT1160">
        <v>1</v>
      </c>
      <c r="AU1160">
        <v>0</v>
      </c>
      <c r="BA1160">
        <v>-1.89</v>
      </c>
    </row>
    <row r="1161" spans="3:53" x14ac:dyDescent="0.25">
      <c r="C1161" t="s">
        <v>288</v>
      </c>
      <c r="D1161" t="s">
        <v>77</v>
      </c>
      <c r="E1161">
        <v>22.1</v>
      </c>
      <c r="F1161">
        <v>5.31</v>
      </c>
      <c r="G1161">
        <v>3.33</v>
      </c>
      <c r="H1161">
        <v>1910</v>
      </c>
      <c r="I1161">
        <v>0.19800000000000001</v>
      </c>
      <c r="J1161" t="s">
        <v>75</v>
      </c>
      <c r="K1161">
        <v>53.55</v>
      </c>
      <c r="L1161">
        <v>22.033840000000001</v>
      </c>
      <c r="M1161">
        <v>-1.7427738424186792E-2</v>
      </c>
      <c r="N1161">
        <v>21.898527272727279</v>
      </c>
      <c r="O1161">
        <v>0.60037246174295933</v>
      </c>
      <c r="P1161">
        <v>396989</v>
      </c>
      <c r="Q1161">
        <v>773868</v>
      </c>
      <c r="R1161">
        <v>0.51</v>
      </c>
      <c r="S1161">
        <v>17.715</v>
      </c>
      <c r="T1161">
        <v>5.0419999999999998</v>
      </c>
      <c r="U1161">
        <v>10.6332</v>
      </c>
      <c r="V1161">
        <v>2.4044097973444489</v>
      </c>
      <c r="AC1161">
        <v>22.425000000000001</v>
      </c>
      <c r="AD1161">
        <v>21</v>
      </c>
      <c r="AH1161" s="77">
        <f>IF(AND(M1161&lt;Variables!$G$6,M1161&gt;Variables!$G$5),0,1)</f>
        <v>1</v>
      </c>
      <c r="AI1161" s="77">
        <f t="shared" si="36"/>
        <v>0</v>
      </c>
      <c r="AJ1161" s="77">
        <f>IF(I1161&gt;Variables!$G$7,0,1)</f>
        <v>1</v>
      </c>
      <c r="AK1161" s="77">
        <f>IF(F1161&gt;Variables!$G$8,0,1)</f>
        <v>1</v>
      </c>
      <c r="AL1161" s="77">
        <f>IF(G1161&gt;Variables!$G$9,0,1)</f>
        <v>1</v>
      </c>
      <c r="AM1161" s="77">
        <f>IF(AND(K1161&gt;Variables!$G$10,K1161&lt;Variables!$G$11),0,1)</f>
        <v>1</v>
      </c>
      <c r="AN1161" s="77">
        <f>IF(H1161&lt;Variables!$G$13,1,0)</f>
        <v>0</v>
      </c>
      <c r="AO1161" s="77">
        <f>IF(R1161&lt;Variables!$G$12,0,1)</f>
        <v>0</v>
      </c>
      <c r="AP1161" s="78">
        <f t="shared" si="37"/>
        <v>1</v>
      </c>
      <c r="AQ1161" s="77">
        <f>IF(V1161&lt;Variables!$G$15,1,0)</f>
        <v>1</v>
      </c>
      <c r="AR1161">
        <v>1</v>
      </c>
      <c r="AS1161">
        <v>0</v>
      </c>
      <c r="AT1161">
        <v>0</v>
      </c>
      <c r="AU1161">
        <v>0</v>
      </c>
      <c r="BA1161">
        <v>1.17</v>
      </c>
    </row>
    <row r="1162" spans="3:53" x14ac:dyDescent="0.25">
      <c r="C1162" t="s">
        <v>288</v>
      </c>
      <c r="D1162" t="s">
        <v>181</v>
      </c>
      <c r="E1162">
        <v>24.22</v>
      </c>
      <c r="F1162">
        <v>6.35</v>
      </c>
      <c r="G1162">
        <v>5.41</v>
      </c>
      <c r="H1162">
        <v>2000</v>
      </c>
      <c r="I1162">
        <v>-75.650000000000006</v>
      </c>
      <c r="J1162" t="s">
        <v>75</v>
      </c>
      <c r="K1162">
        <v>56.93</v>
      </c>
      <c r="L1162">
        <v>24.091284210526311</v>
      </c>
      <c r="M1162">
        <v>0.2437221235721119</v>
      </c>
      <c r="N1162">
        <v>23.841834090909089</v>
      </c>
      <c r="O1162">
        <v>1.2925427964806211</v>
      </c>
      <c r="P1162">
        <v>261038</v>
      </c>
      <c r="Q1162">
        <v>924971</v>
      </c>
      <c r="R1162">
        <v>0.28000000000000003</v>
      </c>
      <c r="S1162">
        <v>17.715</v>
      </c>
      <c r="T1162">
        <v>5.0419999999999998</v>
      </c>
      <c r="U1162">
        <v>10.6332</v>
      </c>
      <c r="V1162">
        <v>2.427580209201492</v>
      </c>
      <c r="AC1162">
        <v>24.26</v>
      </c>
      <c r="AD1162">
        <v>23.26</v>
      </c>
      <c r="AH1162" s="77">
        <f>IF(AND(M1162&lt;Variables!$G$6,M1162&gt;Variables!$G$5),0,1)</f>
        <v>1</v>
      </c>
      <c r="AI1162" s="77">
        <f t="shared" si="36"/>
        <v>0</v>
      </c>
      <c r="AJ1162" s="77">
        <f>IF(I1162&gt;Variables!$G$7,0,1)</f>
        <v>1</v>
      </c>
      <c r="AK1162" s="77">
        <f>IF(F1162&gt;Variables!$G$8,0,1)</f>
        <v>1</v>
      </c>
      <c r="AL1162" s="77">
        <f>IF(G1162&gt;Variables!$G$9,0,1)</f>
        <v>1</v>
      </c>
      <c r="AM1162" s="77">
        <f>IF(AND(K1162&gt;Variables!$G$10,K1162&lt;Variables!$G$11),0,1)</f>
        <v>1</v>
      </c>
      <c r="AN1162" s="77">
        <f>IF(H1162&lt;Variables!$G$13,1,0)</f>
        <v>0</v>
      </c>
      <c r="AO1162" s="77">
        <f>IF(R1162&lt;Variables!$G$12,0,1)</f>
        <v>0</v>
      </c>
      <c r="AP1162" s="78">
        <f t="shared" si="37"/>
        <v>1</v>
      </c>
      <c r="AQ1162" s="77">
        <f>IF(V1162&lt;Variables!$G$15,1,0)</f>
        <v>1</v>
      </c>
      <c r="AR1162">
        <v>0</v>
      </c>
      <c r="AS1162">
        <v>1</v>
      </c>
      <c r="AT1162">
        <v>0</v>
      </c>
      <c r="AU1162">
        <v>0</v>
      </c>
      <c r="BA1162">
        <v>-0.2</v>
      </c>
    </row>
    <row r="1163" spans="3:53" x14ac:dyDescent="0.25">
      <c r="C1163" t="s">
        <v>288</v>
      </c>
      <c r="D1163" t="s">
        <v>172</v>
      </c>
      <c r="E1163">
        <v>54.35</v>
      </c>
      <c r="F1163">
        <v>5.92</v>
      </c>
      <c r="G1163">
        <v>5.96</v>
      </c>
      <c r="H1163">
        <v>6950</v>
      </c>
      <c r="I1163">
        <v>123799.66499999999</v>
      </c>
      <c r="J1163" t="s">
        <v>75</v>
      </c>
      <c r="K1163">
        <v>50.99</v>
      </c>
      <c r="L1163">
        <v>54.66543157894737</v>
      </c>
      <c r="M1163">
        <v>-0.60446166691314329</v>
      </c>
      <c r="N1163">
        <v>53.816351111111103</v>
      </c>
      <c r="O1163">
        <v>0.96373848873195445</v>
      </c>
      <c r="P1163">
        <v>279231</v>
      </c>
      <c r="Q1163">
        <v>1251000</v>
      </c>
      <c r="R1163">
        <v>0.22</v>
      </c>
      <c r="S1163">
        <v>17.715</v>
      </c>
      <c r="T1163">
        <v>5.0419999999999998</v>
      </c>
      <c r="U1163">
        <v>10.6332</v>
      </c>
      <c r="V1163">
        <v>2.3947006317808461</v>
      </c>
      <c r="AC1163">
        <v>54.66</v>
      </c>
      <c r="AD1163">
        <v>51.22</v>
      </c>
      <c r="AH1163" s="77">
        <f>IF(AND(M1163&lt;Variables!$G$6,M1163&gt;Variables!$G$5),0,1)</f>
        <v>1</v>
      </c>
      <c r="AI1163" s="77">
        <f t="shared" si="36"/>
        <v>0</v>
      </c>
      <c r="AJ1163" s="77">
        <f>IF(I1163&gt;Variables!$G$7,0,1)</f>
        <v>0</v>
      </c>
      <c r="AK1163" s="77">
        <f>IF(F1163&gt;Variables!$G$8,0,1)</f>
        <v>1</v>
      </c>
      <c r="AL1163" s="77">
        <f>IF(G1163&gt;Variables!$G$9,0,1)</f>
        <v>1</v>
      </c>
      <c r="AM1163" s="77">
        <f>IF(AND(K1163&gt;Variables!$G$10,K1163&lt;Variables!$G$11),0,1)</f>
        <v>1</v>
      </c>
      <c r="AN1163" s="77">
        <f>IF(H1163&lt;Variables!$G$13,1,0)</f>
        <v>0</v>
      </c>
      <c r="AO1163" s="77">
        <f>IF(R1163&lt;Variables!$G$12,0,1)</f>
        <v>0</v>
      </c>
      <c r="AP1163" s="78">
        <f t="shared" si="37"/>
        <v>1</v>
      </c>
      <c r="AQ1163" s="77">
        <f>IF(V1163&lt;Variables!$G$15,1,0)</f>
        <v>1</v>
      </c>
      <c r="AR1163">
        <v>0</v>
      </c>
      <c r="AS1163">
        <v>0</v>
      </c>
      <c r="AT1163">
        <v>1</v>
      </c>
      <c r="AU1163">
        <v>0</v>
      </c>
      <c r="BA1163">
        <v>-2.25</v>
      </c>
    </row>
    <row r="1164" spans="3:53" x14ac:dyDescent="0.25">
      <c r="C1164" t="s">
        <v>288</v>
      </c>
      <c r="D1164" t="s">
        <v>186</v>
      </c>
      <c r="E1164">
        <v>22.99</v>
      </c>
      <c r="F1164">
        <v>5.41</v>
      </c>
      <c r="G1164">
        <v>3.1</v>
      </c>
      <c r="H1164">
        <v>2840</v>
      </c>
      <c r="I1164">
        <v>-6.84</v>
      </c>
      <c r="J1164" t="s">
        <v>75</v>
      </c>
      <c r="K1164">
        <v>44.61</v>
      </c>
      <c r="L1164">
        <v>23.153621052631578</v>
      </c>
      <c r="M1164">
        <v>-1.009004388991777</v>
      </c>
      <c r="N1164">
        <v>22.87520454545454</v>
      </c>
      <c r="O1164">
        <v>0.19582537264943939</v>
      </c>
      <c r="P1164">
        <v>148692</v>
      </c>
      <c r="Q1164">
        <v>423685</v>
      </c>
      <c r="R1164">
        <v>0.35</v>
      </c>
      <c r="S1164">
        <v>17.715</v>
      </c>
      <c r="T1164">
        <v>5.0419999999999998</v>
      </c>
      <c r="U1164">
        <v>10.6332</v>
      </c>
      <c r="V1164">
        <v>2.3216872289133361</v>
      </c>
      <c r="AC1164">
        <v>23.22</v>
      </c>
      <c r="AD1164">
        <v>22.65</v>
      </c>
      <c r="AH1164" s="77">
        <f>IF(AND(M1164&lt;Variables!$G$6,M1164&gt;Variables!$G$5),0,1)</f>
        <v>0</v>
      </c>
      <c r="AI1164" s="77">
        <f t="shared" si="36"/>
        <v>0</v>
      </c>
      <c r="AJ1164" s="77">
        <f>IF(I1164&gt;Variables!$G$7,0,1)</f>
        <v>1</v>
      </c>
      <c r="AK1164" s="77">
        <f>IF(F1164&gt;Variables!$G$8,0,1)</f>
        <v>1</v>
      </c>
      <c r="AL1164" s="77">
        <f>IF(G1164&gt;Variables!$G$9,0,1)</f>
        <v>1</v>
      </c>
      <c r="AM1164" s="77">
        <f>IF(AND(K1164&gt;Variables!$G$10,K1164&lt;Variables!$G$11),0,1)</f>
        <v>1</v>
      </c>
      <c r="AN1164" s="77">
        <f>IF(H1164&lt;Variables!$G$13,1,0)</f>
        <v>0</v>
      </c>
      <c r="AO1164" s="77">
        <f>IF(R1164&lt;Variables!$G$12,0,1)</f>
        <v>0</v>
      </c>
      <c r="AP1164" s="78">
        <f t="shared" si="37"/>
        <v>1</v>
      </c>
      <c r="AQ1164" s="77">
        <f>IF(V1164&lt;Variables!$G$15,1,0)</f>
        <v>1</v>
      </c>
      <c r="AR1164">
        <v>0</v>
      </c>
      <c r="AS1164">
        <v>0</v>
      </c>
      <c r="AT1164">
        <v>0</v>
      </c>
      <c r="AU1164">
        <v>1</v>
      </c>
      <c r="BA1164">
        <v>-0.61</v>
      </c>
    </row>
    <row r="1165" spans="3:53" x14ac:dyDescent="0.25">
      <c r="C1165" t="s">
        <v>288</v>
      </c>
      <c r="D1165" t="s">
        <v>191</v>
      </c>
      <c r="E1165">
        <v>36.93</v>
      </c>
      <c r="F1165">
        <v>5.14</v>
      </c>
      <c r="G1165">
        <v>3.86</v>
      </c>
      <c r="H1165">
        <v>5710</v>
      </c>
      <c r="I1165">
        <v>1.7999999999999999E-2</v>
      </c>
      <c r="J1165" t="s">
        <v>75</v>
      </c>
      <c r="K1165">
        <v>53.4</v>
      </c>
      <c r="L1165">
        <v>36.726733333333328</v>
      </c>
      <c r="M1165">
        <v>0.25394762398327092</v>
      </c>
      <c r="N1165">
        <v>36.260765116279067</v>
      </c>
      <c r="O1165">
        <v>1.542258917945081</v>
      </c>
      <c r="P1165">
        <v>86362</v>
      </c>
      <c r="Q1165">
        <v>567927</v>
      </c>
      <c r="R1165">
        <v>0.15</v>
      </c>
      <c r="S1165">
        <v>17.715</v>
      </c>
      <c r="T1165">
        <v>5.0419999999999998</v>
      </c>
      <c r="U1165">
        <v>10.6332</v>
      </c>
      <c r="V1165">
        <v>2.393127799267019</v>
      </c>
      <c r="AC1165">
        <v>37.348599999999998</v>
      </c>
      <c r="AD1165">
        <v>36.159999999999997</v>
      </c>
      <c r="AH1165" s="77">
        <f>IF(AND(M1165&lt;Variables!$G$6,M1165&gt;Variables!$G$5),0,1)</f>
        <v>1</v>
      </c>
      <c r="AI1165" s="77">
        <f t="shared" si="36"/>
        <v>0</v>
      </c>
      <c r="AJ1165" s="77">
        <f>IF(I1165&gt;Variables!$G$7,0,1)</f>
        <v>1</v>
      </c>
      <c r="AK1165" s="77">
        <f>IF(F1165&gt;Variables!$G$8,0,1)</f>
        <v>1</v>
      </c>
      <c r="AL1165" s="77">
        <f>IF(G1165&gt;Variables!$G$9,0,1)</f>
        <v>1</v>
      </c>
      <c r="AM1165" s="77">
        <f>IF(AND(K1165&gt;Variables!$G$10,K1165&lt;Variables!$G$11),0,1)</f>
        <v>1</v>
      </c>
      <c r="AN1165" s="77">
        <f>IF(H1165&lt;Variables!$G$13,1,0)</f>
        <v>0</v>
      </c>
      <c r="AO1165" s="77">
        <f>IF(R1165&lt;Variables!$G$12,0,1)</f>
        <v>0</v>
      </c>
      <c r="AP1165" s="78">
        <f t="shared" si="37"/>
        <v>1</v>
      </c>
      <c r="AQ1165" s="77">
        <f>IF(V1165&lt;Variables!$G$15,1,0)</f>
        <v>1</v>
      </c>
      <c r="AR1165">
        <v>1</v>
      </c>
      <c r="AS1165">
        <v>0</v>
      </c>
      <c r="AT1165">
        <v>0</v>
      </c>
      <c r="AU1165">
        <v>0</v>
      </c>
      <c r="BA1165">
        <v>0.69</v>
      </c>
    </row>
    <row r="1166" spans="3:53" x14ac:dyDescent="0.25">
      <c r="C1166" t="s">
        <v>288</v>
      </c>
      <c r="D1166" t="s">
        <v>289</v>
      </c>
      <c r="E1166">
        <v>230.24</v>
      </c>
      <c r="F1166">
        <v>5.07</v>
      </c>
      <c r="G1166">
        <v>4.4400000000000004</v>
      </c>
      <c r="H1166">
        <v>-99999</v>
      </c>
      <c r="I1166">
        <v>-99999</v>
      </c>
      <c r="J1166" t="s">
        <v>75</v>
      </c>
      <c r="K1166">
        <v>71.13</v>
      </c>
      <c r="L1166">
        <v>226.74392499999999</v>
      </c>
      <c r="M1166">
        <v>1.2375524504129589</v>
      </c>
      <c r="N1166">
        <v>224.14532857142859</v>
      </c>
      <c r="O1166">
        <v>2.4112353636891148</v>
      </c>
      <c r="P1166">
        <v>20119</v>
      </c>
      <c r="Q1166">
        <v>285725</v>
      </c>
      <c r="R1166">
        <v>7.0000000000000007E-2</v>
      </c>
      <c r="S1166">
        <v>17.715</v>
      </c>
      <c r="T1166">
        <v>5.0419999999999998</v>
      </c>
      <c r="U1166">
        <v>10.6332</v>
      </c>
      <c r="V1166">
        <v>2.4782107285846351</v>
      </c>
      <c r="AC1166">
        <v>237.5</v>
      </c>
      <c r="AD1166">
        <v>225.6901</v>
      </c>
      <c r="AH1166" s="77">
        <f>IF(AND(M1166&lt;Variables!$G$6,M1166&gt;Variables!$G$5),0,1)</f>
        <v>1</v>
      </c>
      <c r="AI1166" s="77">
        <f t="shared" si="36"/>
        <v>0</v>
      </c>
      <c r="AJ1166" s="77">
        <f>IF(I1166&gt;Variables!$G$7,0,1)</f>
        <v>1</v>
      </c>
      <c r="AK1166" s="77">
        <f>IF(F1166&gt;Variables!$G$8,0,1)</f>
        <v>1</v>
      </c>
      <c r="AL1166" s="77">
        <f>IF(G1166&gt;Variables!$G$9,0,1)</f>
        <v>1</v>
      </c>
      <c r="AM1166" s="77">
        <f>IF(AND(K1166&gt;Variables!$G$10,K1166&lt;Variables!$G$11),0,1)</f>
        <v>1</v>
      </c>
      <c r="AN1166" s="77">
        <f>IF(H1166&lt;Variables!$G$13,1,0)</f>
        <v>1</v>
      </c>
      <c r="AO1166" s="77">
        <f>IF(R1166&lt;Variables!$G$12,0,1)</f>
        <v>0</v>
      </c>
      <c r="AP1166" s="78">
        <f t="shared" si="37"/>
        <v>1</v>
      </c>
      <c r="AQ1166" s="77">
        <f>IF(V1166&lt;Variables!$G$15,1,0)</f>
        <v>1</v>
      </c>
      <c r="AR1166">
        <v>1</v>
      </c>
      <c r="AS1166">
        <v>0</v>
      </c>
      <c r="AT1166">
        <v>0</v>
      </c>
      <c r="AU1166">
        <v>0</v>
      </c>
      <c r="BA1166">
        <v>2</v>
      </c>
    </row>
    <row r="1167" spans="3:53" x14ac:dyDescent="0.25">
      <c r="C1167" t="s">
        <v>288</v>
      </c>
      <c r="D1167" t="s">
        <v>140</v>
      </c>
      <c r="E1167">
        <v>23.92</v>
      </c>
      <c r="F1167">
        <v>4.78</v>
      </c>
      <c r="G1167">
        <v>5.26</v>
      </c>
      <c r="H1167">
        <v>6870</v>
      </c>
      <c r="I1167">
        <v>-1.18</v>
      </c>
      <c r="J1167" t="s">
        <v>75</v>
      </c>
      <c r="K1167">
        <v>88.12</v>
      </c>
      <c r="L1167">
        <v>23.309210526315791</v>
      </c>
      <c r="M1167">
        <v>2.234264747389203</v>
      </c>
      <c r="N1167">
        <v>23.10440476190476</v>
      </c>
      <c r="O1167">
        <v>3.1405060877898969</v>
      </c>
      <c r="P1167">
        <v>244202</v>
      </c>
      <c r="Q1167">
        <v>740726</v>
      </c>
      <c r="R1167">
        <v>0.33</v>
      </c>
      <c r="S1167">
        <v>17.715</v>
      </c>
      <c r="T1167">
        <v>5.0419999999999998</v>
      </c>
      <c r="U1167">
        <v>10.6332</v>
      </c>
      <c r="V1167">
        <v>2.457860859339545</v>
      </c>
      <c r="AC1167">
        <v>24.68</v>
      </c>
      <c r="AD1167">
        <v>22.64</v>
      </c>
      <c r="AH1167" s="77">
        <f>IF(AND(M1167&lt;Variables!$G$6,M1167&gt;Variables!$G$5),0,1)</f>
        <v>1</v>
      </c>
      <c r="AI1167" s="77">
        <f t="shared" si="36"/>
        <v>0</v>
      </c>
      <c r="AJ1167" s="77">
        <f>IF(I1167&gt;Variables!$G$7,0,1)</f>
        <v>1</v>
      </c>
      <c r="AK1167" s="77">
        <f>IF(F1167&gt;Variables!$G$8,0,1)</f>
        <v>1</v>
      </c>
      <c r="AL1167" s="77">
        <f>IF(G1167&gt;Variables!$G$9,0,1)</f>
        <v>1</v>
      </c>
      <c r="AM1167" s="77">
        <f>IF(AND(K1167&gt;Variables!$G$10,K1167&lt;Variables!$G$11),0,1)</f>
        <v>1</v>
      </c>
      <c r="AN1167" s="77">
        <f>IF(H1167&lt;Variables!$G$13,1,0)</f>
        <v>0</v>
      </c>
      <c r="AO1167" s="77">
        <f>IF(R1167&lt;Variables!$G$12,0,1)</f>
        <v>0</v>
      </c>
      <c r="AP1167" s="78">
        <f t="shared" si="37"/>
        <v>1</v>
      </c>
      <c r="AQ1167" s="77">
        <f>IF(V1167&lt;Variables!$G$15,1,0)</f>
        <v>1</v>
      </c>
      <c r="AR1167">
        <v>1</v>
      </c>
      <c r="AS1167">
        <v>0</v>
      </c>
      <c r="AT1167">
        <v>0</v>
      </c>
      <c r="AU1167">
        <v>0</v>
      </c>
      <c r="BA1167">
        <v>0.66</v>
      </c>
    </row>
    <row r="1168" spans="3:53" x14ac:dyDescent="0.25">
      <c r="C1168" t="s">
        <v>288</v>
      </c>
      <c r="D1168" t="s">
        <v>197</v>
      </c>
      <c r="E1168">
        <v>18.91</v>
      </c>
      <c r="F1168">
        <v>4.26</v>
      </c>
      <c r="G1168">
        <v>4.93</v>
      </c>
      <c r="H1168">
        <v>2290</v>
      </c>
      <c r="I1168">
        <v>-52.87</v>
      </c>
      <c r="J1168" t="s">
        <v>75</v>
      </c>
      <c r="K1168">
        <v>50.2</v>
      </c>
      <c r="L1168">
        <v>18.84138888888889</v>
      </c>
      <c r="M1168">
        <v>-0.53811791416650157</v>
      </c>
      <c r="N1168">
        <v>18.580223809523812</v>
      </c>
      <c r="O1168">
        <v>0.85992608116102986</v>
      </c>
      <c r="P1168">
        <v>42509</v>
      </c>
      <c r="Q1168">
        <v>405341</v>
      </c>
      <c r="R1168">
        <v>0.1</v>
      </c>
      <c r="S1168">
        <v>17.715</v>
      </c>
      <c r="T1168">
        <v>5.0419999999999998</v>
      </c>
      <c r="U1168">
        <v>10.6332</v>
      </c>
      <c r="V1168">
        <v>2.3833738826755519</v>
      </c>
      <c r="AC1168">
        <v>18.850000000000001</v>
      </c>
      <c r="AD1168">
        <v>17.760000000000002</v>
      </c>
      <c r="AH1168" s="77">
        <f>IF(AND(M1168&lt;Variables!$G$6,M1168&gt;Variables!$G$5),0,1)</f>
        <v>1</v>
      </c>
      <c r="AI1168" s="77">
        <f t="shared" si="36"/>
        <v>0</v>
      </c>
      <c r="AJ1168" s="77">
        <f>IF(I1168&gt;Variables!$G$7,0,1)</f>
        <v>1</v>
      </c>
      <c r="AK1168" s="77">
        <f>IF(F1168&gt;Variables!$G$8,0,1)</f>
        <v>1</v>
      </c>
      <c r="AL1168" s="77">
        <f>IF(G1168&gt;Variables!$G$9,0,1)</f>
        <v>1</v>
      </c>
      <c r="AM1168" s="77">
        <f>IF(AND(K1168&gt;Variables!$G$10,K1168&lt;Variables!$G$11),0,1)</f>
        <v>1</v>
      </c>
      <c r="AN1168" s="77">
        <f>IF(H1168&lt;Variables!$G$13,1,0)</f>
        <v>0</v>
      </c>
      <c r="AO1168" s="77">
        <f>IF(R1168&lt;Variables!$G$12,0,1)</f>
        <v>0</v>
      </c>
      <c r="AP1168" s="78">
        <f t="shared" si="37"/>
        <v>1</v>
      </c>
      <c r="AQ1168" s="77">
        <f>IF(V1168&lt;Variables!$G$15,1,0)</f>
        <v>1</v>
      </c>
      <c r="AR1168">
        <v>0</v>
      </c>
      <c r="AS1168">
        <v>0</v>
      </c>
      <c r="AT1168">
        <v>1</v>
      </c>
      <c r="AU1168">
        <v>0</v>
      </c>
      <c r="BA1168">
        <v>-2.25</v>
      </c>
    </row>
    <row r="1169" spans="3:53" x14ac:dyDescent="0.25">
      <c r="C1169" t="s">
        <v>288</v>
      </c>
      <c r="D1169" t="s">
        <v>165</v>
      </c>
      <c r="E1169">
        <v>272.11</v>
      </c>
      <c r="F1169">
        <v>4.01</v>
      </c>
      <c r="G1169">
        <v>3.87</v>
      </c>
      <c r="H1169">
        <v>48780</v>
      </c>
      <c r="I1169">
        <v>5.1769999999999996</v>
      </c>
      <c r="J1169" t="s">
        <v>75</v>
      </c>
      <c r="K1169">
        <v>58.1</v>
      </c>
      <c r="L1169">
        <v>270.89060000000012</v>
      </c>
      <c r="M1169">
        <v>0.1548226479619223</v>
      </c>
      <c r="N1169">
        <v>269.52772608695648</v>
      </c>
      <c r="O1169">
        <v>0.66125809723505713</v>
      </c>
      <c r="P1169">
        <v>1443000</v>
      </c>
      <c r="Q1169">
        <v>2924000</v>
      </c>
      <c r="R1169">
        <v>0.49</v>
      </c>
      <c r="S1169">
        <v>17.715</v>
      </c>
      <c r="T1169">
        <v>5.0419999999999998</v>
      </c>
      <c r="U1169">
        <v>10.6332</v>
      </c>
      <c r="V1169">
        <v>2.4432688759137462</v>
      </c>
      <c r="AC1169">
        <v>275.8399</v>
      </c>
      <c r="AD1169">
        <v>270.55</v>
      </c>
      <c r="AH1169" s="77">
        <f>IF(AND(M1169&lt;Variables!$G$6,M1169&gt;Variables!$G$5),0,1)</f>
        <v>1</v>
      </c>
      <c r="AI1169" s="77">
        <f t="shared" si="36"/>
        <v>0</v>
      </c>
      <c r="AJ1169" s="77">
        <f>IF(I1169&gt;Variables!$G$7,0,1)</f>
        <v>1</v>
      </c>
      <c r="AK1169" s="77">
        <f>IF(F1169&gt;Variables!$G$8,0,1)</f>
        <v>1</v>
      </c>
      <c r="AL1169" s="77">
        <f>IF(G1169&gt;Variables!$G$9,0,1)</f>
        <v>1</v>
      </c>
      <c r="AM1169" s="77">
        <f>IF(AND(K1169&gt;Variables!$G$10,K1169&lt;Variables!$G$11),0,1)</f>
        <v>1</v>
      </c>
      <c r="AN1169" s="77">
        <f>IF(H1169&lt;Variables!$G$13,1,0)</f>
        <v>0</v>
      </c>
      <c r="AO1169" s="77">
        <f>IF(R1169&lt;Variables!$G$12,0,1)</f>
        <v>0</v>
      </c>
      <c r="AP1169" s="78">
        <f t="shared" si="37"/>
        <v>1</v>
      </c>
      <c r="AQ1169" s="77">
        <f>IF(V1169&lt;Variables!$G$15,1,0)</f>
        <v>1</v>
      </c>
      <c r="AR1169">
        <v>1</v>
      </c>
      <c r="AS1169">
        <v>0</v>
      </c>
      <c r="AT1169">
        <v>0</v>
      </c>
      <c r="AU1169">
        <v>0</v>
      </c>
      <c r="BA1169">
        <v>1</v>
      </c>
    </row>
    <row r="1170" spans="3:53" x14ac:dyDescent="0.25">
      <c r="C1170" t="s">
        <v>288</v>
      </c>
      <c r="D1170" t="s">
        <v>275</v>
      </c>
      <c r="E1170">
        <v>55.88</v>
      </c>
      <c r="F1170">
        <v>46.02</v>
      </c>
      <c r="G1170">
        <v>-0.02</v>
      </c>
      <c r="H1170">
        <v>639.94000000000005</v>
      </c>
      <c r="I1170">
        <v>-10.145</v>
      </c>
      <c r="J1170" t="s">
        <v>74</v>
      </c>
      <c r="K1170">
        <v>89</v>
      </c>
      <c r="L1170">
        <v>55.726709999999997</v>
      </c>
      <c r="M1170">
        <v>-2.9985620898853229E-2</v>
      </c>
      <c r="N1170">
        <v>55.729984782608682</v>
      </c>
      <c r="O1170">
        <v>-3.5860018061439528E-2</v>
      </c>
      <c r="P1170">
        <v>3150000</v>
      </c>
      <c r="Q1170">
        <v>178970</v>
      </c>
      <c r="R1170">
        <v>17.600000000000001</v>
      </c>
      <c r="S1170">
        <v>17.715</v>
      </c>
      <c r="T1170">
        <v>5.0419999999999998</v>
      </c>
      <c r="U1170">
        <v>10.6332</v>
      </c>
      <c r="V1170">
        <v>2.7751969665964502</v>
      </c>
      <c r="AC1170">
        <v>56.13</v>
      </c>
      <c r="AD1170">
        <v>55.67</v>
      </c>
      <c r="AH1170" s="77">
        <f>IF(AND(M1170&lt;Variables!$G$6,M1170&gt;Variables!$G$5),0,1)</f>
        <v>1</v>
      </c>
      <c r="AI1170" s="77">
        <f t="shared" si="36"/>
        <v>1</v>
      </c>
      <c r="AJ1170" s="77">
        <f>IF(I1170&gt;Variables!$G$7,0,1)</f>
        <v>1</v>
      </c>
      <c r="AK1170" s="77">
        <f>IF(F1170&gt;Variables!$G$8,0,1)</f>
        <v>0</v>
      </c>
      <c r="AL1170" s="77">
        <f>IF(G1170&gt;Variables!$G$9,0,1)</f>
        <v>1</v>
      </c>
      <c r="AM1170" s="77">
        <f>IF(AND(K1170&gt;Variables!$G$10,K1170&lt;Variables!$G$11),0,1)</f>
        <v>1</v>
      </c>
      <c r="AN1170" s="77">
        <f>IF(H1170&lt;Variables!$G$13,1,0)</f>
        <v>1</v>
      </c>
      <c r="AO1170" s="77">
        <f>IF(R1170&lt;Variables!$G$12,0,1)</f>
        <v>1</v>
      </c>
      <c r="AP1170" s="78">
        <f t="shared" si="37"/>
        <v>0</v>
      </c>
      <c r="AQ1170" s="77">
        <f>IF(V1170&lt;Variables!$G$15,1,0)</f>
        <v>0</v>
      </c>
      <c r="AR1170">
        <v>0</v>
      </c>
      <c r="AS1170">
        <v>1</v>
      </c>
      <c r="AT1170">
        <v>0</v>
      </c>
      <c r="AU1170">
        <v>0</v>
      </c>
      <c r="BA1170">
        <v>0.22</v>
      </c>
    </row>
    <row r="1171" spans="3:53" x14ac:dyDescent="0.25">
      <c r="C1171" t="s">
        <v>288</v>
      </c>
      <c r="D1171" t="s">
        <v>286</v>
      </c>
      <c r="E1171">
        <v>8.41</v>
      </c>
      <c r="F1171">
        <v>13.11</v>
      </c>
      <c r="G1171">
        <v>6.09</v>
      </c>
      <c r="H1171">
        <v>38.479999999999997</v>
      </c>
      <c r="I1171">
        <v>1.835</v>
      </c>
      <c r="J1171" t="s">
        <v>74</v>
      </c>
      <c r="K1171">
        <v>45.08</v>
      </c>
      <c r="L1171">
        <v>8.570825000000001</v>
      </c>
      <c r="M1171">
        <v>-2.4586314619654681</v>
      </c>
      <c r="N1171">
        <v>8.3686000000000007</v>
      </c>
      <c r="O1171">
        <v>-0.10157015510361959</v>
      </c>
      <c r="P1171">
        <v>496880</v>
      </c>
      <c r="Q1171">
        <v>78100</v>
      </c>
      <c r="R1171">
        <v>6.36</v>
      </c>
      <c r="S1171">
        <v>17.715</v>
      </c>
      <c r="T1171">
        <v>5.0419999999999998</v>
      </c>
      <c r="U1171">
        <v>10.6332</v>
      </c>
      <c r="V1171">
        <v>2.3450186219132929</v>
      </c>
      <c r="AC1171">
        <v>8.59</v>
      </c>
      <c r="AD1171">
        <v>7.75</v>
      </c>
      <c r="AH1171" s="77">
        <f>IF(AND(M1171&lt;Variables!$G$6,M1171&gt;Variables!$G$5),0,1)</f>
        <v>0</v>
      </c>
      <c r="AI1171" s="77">
        <f t="shared" si="36"/>
        <v>0</v>
      </c>
      <c r="AJ1171" s="77">
        <f>IF(I1171&gt;Variables!$G$7,0,1)</f>
        <v>1</v>
      </c>
      <c r="AK1171" s="77">
        <f>IF(F1171&gt;Variables!$G$8,0,1)</f>
        <v>0</v>
      </c>
      <c r="AL1171" s="77">
        <f>IF(G1171&gt;Variables!$G$9,0,1)</f>
        <v>1</v>
      </c>
      <c r="AM1171" s="77">
        <f>IF(AND(K1171&gt;Variables!$G$10,K1171&lt;Variables!$G$11),0,1)</f>
        <v>1</v>
      </c>
      <c r="AN1171" s="77">
        <f>IF(H1171&lt;Variables!$G$13,1,0)</f>
        <v>1</v>
      </c>
      <c r="AO1171" s="77">
        <f>IF(R1171&lt;Variables!$G$12,0,1)</f>
        <v>1</v>
      </c>
      <c r="AP1171" s="78">
        <f t="shared" si="37"/>
        <v>0</v>
      </c>
      <c r="AQ1171" s="77">
        <f>IF(V1171&lt;Variables!$G$15,1,0)</f>
        <v>1</v>
      </c>
      <c r="AR1171">
        <v>1</v>
      </c>
      <c r="AS1171">
        <v>0</v>
      </c>
      <c r="AT1171">
        <v>0</v>
      </c>
      <c r="AU1171">
        <v>0</v>
      </c>
      <c r="BA1171">
        <v>2</v>
      </c>
    </row>
    <row r="1172" spans="3:53" x14ac:dyDescent="0.25">
      <c r="C1172" t="s">
        <v>288</v>
      </c>
      <c r="D1172" t="s">
        <v>179</v>
      </c>
      <c r="E1172">
        <v>22.13</v>
      </c>
      <c r="F1172">
        <v>6.45</v>
      </c>
      <c r="G1172">
        <v>5.05</v>
      </c>
      <c r="H1172">
        <v>14130</v>
      </c>
      <c r="I1172">
        <v>-72.081999999999994</v>
      </c>
      <c r="J1172" t="s">
        <v>75</v>
      </c>
      <c r="K1172">
        <v>53.49</v>
      </c>
      <c r="L1172">
        <v>22.169155</v>
      </c>
      <c r="M1172">
        <v>-0.4923732997491389</v>
      </c>
      <c r="N1172">
        <v>21.732739130434791</v>
      </c>
      <c r="O1172">
        <v>1.505842717758995</v>
      </c>
      <c r="P1172">
        <v>11446000</v>
      </c>
      <c r="Q1172">
        <v>11046000</v>
      </c>
      <c r="R1172">
        <v>1.04</v>
      </c>
      <c r="S1172">
        <v>17.715</v>
      </c>
      <c r="T1172">
        <v>5.0419999999999998</v>
      </c>
      <c r="U1172">
        <v>10.6332</v>
      </c>
      <c r="V1172">
        <v>2.4209207953664449</v>
      </c>
      <c r="AC1172">
        <v>22.76</v>
      </c>
      <c r="AD1172">
        <v>21.81</v>
      </c>
      <c r="AH1172" s="77">
        <f>IF(AND(M1172&lt;Variables!$G$6,M1172&gt;Variables!$G$5),0,1)</f>
        <v>1</v>
      </c>
      <c r="AI1172" s="77">
        <f t="shared" si="36"/>
        <v>0</v>
      </c>
      <c r="AJ1172" s="77">
        <f>IF(I1172&gt;Variables!$G$7,0,1)</f>
        <v>1</v>
      </c>
      <c r="AK1172" s="77">
        <f>IF(F1172&gt;Variables!$G$8,0,1)</f>
        <v>1</v>
      </c>
      <c r="AL1172" s="77">
        <f>IF(G1172&gt;Variables!$G$9,0,1)</f>
        <v>1</v>
      </c>
      <c r="AM1172" s="77">
        <f>IF(AND(K1172&gt;Variables!$G$10,K1172&lt;Variables!$G$11),0,1)</f>
        <v>1</v>
      </c>
      <c r="AN1172" s="77">
        <f>IF(H1172&lt;Variables!$G$13,1,0)</f>
        <v>0</v>
      </c>
      <c r="AO1172" s="77">
        <f>IF(R1172&lt;Variables!$G$12,0,1)</f>
        <v>0</v>
      </c>
      <c r="AP1172" s="78">
        <f t="shared" si="37"/>
        <v>1</v>
      </c>
      <c r="AQ1172" s="77">
        <f>IF(V1172&lt;Variables!$G$15,1,0)</f>
        <v>1</v>
      </c>
      <c r="AR1172">
        <v>1</v>
      </c>
      <c r="AS1172">
        <v>0</v>
      </c>
      <c r="AT1172">
        <v>0</v>
      </c>
      <c r="AU1172">
        <v>0</v>
      </c>
      <c r="BA1172">
        <v>2</v>
      </c>
    </row>
    <row r="1173" spans="3:53" x14ac:dyDescent="0.25">
      <c r="C1173" t="s">
        <v>288</v>
      </c>
      <c r="D1173" t="s">
        <v>274</v>
      </c>
      <c r="E1173">
        <v>53.65</v>
      </c>
      <c r="F1173">
        <v>29.92</v>
      </c>
      <c r="G1173">
        <v>-0.02</v>
      </c>
      <c r="H1173">
        <v>1620</v>
      </c>
      <c r="I1173">
        <v>-6.2590000000000003</v>
      </c>
      <c r="J1173" t="s">
        <v>74</v>
      </c>
      <c r="K1173">
        <v>83.67</v>
      </c>
      <c r="L1173">
        <v>53.517499999999998</v>
      </c>
      <c r="M1173">
        <v>-5.1385060961360883E-2</v>
      </c>
      <c r="N1173">
        <v>53.555444444444461</v>
      </c>
      <c r="O1173">
        <v>-0.1221994236502842</v>
      </c>
      <c r="P1173">
        <v>884231</v>
      </c>
      <c r="Q1173">
        <v>116562</v>
      </c>
      <c r="R1173">
        <v>7.59</v>
      </c>
      <c r="S1173">
        <v>17.715</v>
      </c>
      <c r="T1173">
        <v>5.0419999999999998</v>
      </c>
      <c r="U1173">
        <v>10.6332</v>
      </c>
      <c r="V1173">
        <v>2.722153841472414</v>
      </c>
      <c r="AC1173">
        <v>53.7</v>
      </c>
      <c r="AD1173">
        <v>53.35</v>
      </c>
      <c r="AH1173" s="77">
        <f>IF(AND(M1173&lt;Variables!$G$6,M1173&gt;Variables!$G$5),0,1)</f>
        <v>1</v>
      </c>
      <c r="AI1173" s="77">
        <f t="shared" si="36"/>
        <v>1</v>
      </c>
      <c r="AJ1173" s="77">
        <f>IF(I1173&gt;Variables!$G$7,0,1)</f>
        <v>1</v>
      </c>
      <c r="AK1173" s="77">
        <f>IF(F1173&gt;Variables!$G$8,0,1)</f>
        <v>0</v>
      </c>
      <c r="AL1173" s="77">
        <f>IF(G1173&gt;Variables!$G$9,0,1)</f>
        <v>1</v>
      </c>
      <c r="AM1173" s="77">
        <f>IF(AND(K1173&gt;Variables!$G$10,K1173&lt;Variables!$G$11),0,1)</f>
        <v>1</v>
      </c>
      <c r="AN1173" s="77">
        <f>IF(H1173&lt;Variables!$G$13,1,0)</f>
        <v>0</v>
      </c>
      <c r="AO1173" s="77">
        <f>IF(R1173&lt;Variables!$G$12,0,1)</f>
        <v>1</v>
      </c>
      <c r="AP1173" s="78">
        <f t="shared" si="37"/>
        <v>0</v>
      </c>
      <c r="AQ1173" s="77">
        <f>IF(V1173&lt;Variables!$G$15,1,0)</f>
        <v>0</v>
      </c>
      <c r="AR1173">
        <v>0</v>
      </c>
      <c r="AS1173">
        <v>0</v>
      </c>
      <c r="AT1173">
        <v>0</v>
      </c>
      <c r="AU1173">
        <v>1</v>
      </c>
      <c r="BA1173">
        <v>-0.44</v>
      </c>
    </row>
    <row r="1174" spans="3:53" x14ac:dyDescent="0.25">
      <c r="C1174" t="s">
        <v>288</v>
      </c>
      <c r="D1174" t="s">
        <v>167</v>
      </c>
      <c r="E1174">
        <v>12.25</v>
      </c>
      <c r="F1174">
        <v>10.43</v>
      </c>
      <c r="G1174">
        <v>4.53</v>
      </c>
      <c r="H1174">
        <v>2260</v>
      </c>
      <c r="I1174">
        <v>-30.495999999999999</v>
      </c>
      <c r="J1174" t="s">
        <v>75</v>
      </c>
      <c r="K1174">
        <v>55.08</v>
      </c>
      <c r="L1174">
        <v>12.168755000000001</v>
      </c>
      <c r="M1174">
        <v>0.50083184352054477</v>
      </c>
      <c r="N1174">
        <v>12.089789130434781</v>
      </c>
      <c r="O1174">
        <v>1.157264763311773</v>
      </c>
      <c r="P1174">
        <v>29226000</v>
      </c>
      <c r="Q1174">
        <v>13611000</v>
      </c>
      <c r="R1174">
        <v>2.15</v>
      </c>
      <c r="S1174">
        <v>17.715</v>
      </c>
      <c r="T1174">
        <v>5.0419999999999998</v>
      </c>
      <c r="U1174">
        <v>10.6332</v>
      </c>
      <c r="V1174">
        <v>2.3992594480589018</v>
      </c>
      <c r="AC1174">
        <v>12.65</v>
      </c>
      <c r="AD1174">
        <v>11.37</v>
      </c>
      <c r="AH1174" s="77">
        <f>IF(AND(M1174&lt;Variables!$G$6,M1174&gt;Variables!$G$5),0,1)</f>
        <v>1</v>
      </c>
      <c r="AI1174" s="77">
        <f t="shared" si="36"/>
        <v>0</v>
      </c>
      <c r="AJ1174" s="77">
        <f>IF(I1174&gt;Variables!$G$7,0,1)</f>
        <v>1</v>
      </c>
      <c r="AK1174" s="77">
        <f>IF(F1174&gt;Variables!$G$8,0,1)</f>
        <v>0</v>
      </c>
      <c r="AL1174" s="77">
        <f>IF(G1174&gt;Variables!$G$9,0,1)</f>
        <v>1</v>
      </c>
      <c r="AM1174" s="77">
        <f>IF(AND(K1174&gt;Variables!$G$10,K1174&lt;Variables!$G$11),0,1)</f>
        <v>1</v>
      </c>
      <c r="AN1174" s="77">
        <f>IF(H1174&lt;Variables!$G$13,1,0)</f>
        <v>0</v>
      </c>
      <c r="AO1174" s="77">
        <f>IF(R1174&lt;Variables!$G$12,0,1)</f>
        <v>0</v>
      </c>
      <c r="AP1174" s="78">
        <f t="shared" si="37"/>
        <v>1</v>
      </c>
      <c r="AQ1174" s="77">
        <f>IF(V1174&lt;Variables!$G$15,1,0)</f>
        <v>1</v>
      </c>
      <c r="AR1174">
        <v>0</v>
      </c>
      <c r="AS1174">
        <v>0</v>
      </c>
      <c r="AT1174">
        <v>1</v>
      </c>
      <c r="AU1174">
        <v>0</v>
      </c>
      <c r="BA1174">
        <v>-2.25</v>
      </c>
    </row>
    <row r="1175" spans="3:53" x14ac:dyDescent="0.25">
      <c r="C1175" t="s">
        <v>288</v>
      </c>
      <c r="D1175" t="s">
        <v>164</v>
      </c>
      <c r="E1175">
        <v>17.03</v>
      </c>
      <c r="F1175">
        <v>4.17</v>
      </c>
      <c r="G1175">
        <v>0</v>
      </c>
      <c r="H1175">
        <v>-99999</v>
      </c>
      <c r="I1175">
        <v>148.58799999999999</v>
      </c>
      <c r="J1175" t="s">
        <v>74</v>
      </c>
      <c r="K1175">
        <v>59.22</v>
      </c>
      <c r="L1175">
        <v>16.814550000000001</v>
      </c>
      <c r="M1175">
        <v>0.98396924092526927</v>
      </c>
      <c r="N1175">
        <v>16.768450000000001</v>
      </c>
      <c r="O1175">
        <v>1.2615954366682609</v>
      </c>
      <c r="P1175">
        <v>2235000</v>
      </c>
      <c r="Q1175">
        <v>46184</v>
      </c>
      <c r="R1175">
        <v>48.39</v>
      </c>
      <c r="S1175">
        <v>17.715</v>
      </c>
      <c r="T1175">
        <v>5.0419999999999998</v>
      </c>
      <c r="U1175">
        <v>10.6332</v>
      </c>
      <c r="V1175">
        <v>2.4107354965288992</v>
      </c>
      <c r="AC1175">
        <v>17</v>
      </c>
      <c r="AD1175">
        <v>16.98</v>
      </c>
      <c r="AH1175" s="77">
        <f>IF(AND(M1175&lt;Variables!$G$6,M1175&gt;Variables!$G$5),0,1)</f>
        <v>1</v>
      </c>
      <c r="AI1175" s="77">
        <f t="shared" si="36"/>
        <v>0</v>
      </c>
      <c r="AJ1175" s="77">
        <f>IF(I1175&gt;Variables!$G$7,0,1)</f>
        <v>0</v>
      </c>
      <c r="AK1175" s="77">
        <f>IF(F1175&gt;Variables!$G$8,0,1)</f>
        <v>1</v>
      </c>
      <c r="AL1175" s="77">
        <f>IF(G1175&gt;Variables!$G$9,0,1)</f>
        <v>1</v>
      </c>
      <c r="AM1175" s="77">
        <f>IF(AND(K1175&gt;Variables!$G$10,K1175&lt;Variables!$G$11),0,1)</f>
        <v>1</v>
      </c>
      <c r="AN1175" s="77">
        <f>IF(H1175&lt;Variables!$G$13,1,0)</f>
        <v>1</v>
      </c>
      <c r="AO1175" s="77">
        <f>IF(R1175&lt;Variables!$G$12,0,1)</f>
        <v>1</v>
      </c>
      <c r="AP1175" s="78">
        <f t="shared" si="37"/>
        <v>0</v>
      </c>
      <c r="AQ1175" s="77">
        <f>IF(V1175&lt;Variables!$G$15,1,0)</f>
        <v>1</v>
      </c>
      <c r="AR1175">
        <v>0</v>
      </c>
      <c r="AS1175">
        <v>0</v>
      </c>
      <c r="AT1175">
        <v>0</v>
      </c>
      <c r="AU1175">
        <v>0</v>
      </c>
      <c r="BA1175">
        <v>0</v>
      </c>
    </row>
    <row r="1176" spans="3:53" x14ac:dyDescent="0.25">
      <c r="C1176" t="s">
        <v>290</v>
      </c>
      <c r="D1176" t="s">
        <v>81</v>
      </c>
      <c r="E1176">
        <v>30.37</v>
      </c>
      <c r="F1176">
        <v>6.47</v>
      </c>
      <c r="G1176">
        <v>2.69</v>
      </c>
      <c r="H1176">
        <v>6600</v>
      </c>
      <c r="I1176">
        <v>0.46300000000000002</v>
      </c>
      <c r="J1176" t="s">
        <v>75</v>
      </c>
      <c r="K1176">
        <v>43.22</v>
      </c>
      <c r="L1176">
        <v>30.642990000000001</v>
      </c>
      <c r="M1176">
        <v>-1.5109165260961741</v>
      </c>
      <c r="N1176">
        <v>30.16020784313725</v>
      </c>
      <c r="O1176">
        <v>6.5623410043075286E-2</v>
      </c>
      <c r="P1176">
        <v>730245</v>
      </c>
      <c r="Q1176">
        <v>1326000</v>
      </c>
      <c r="R1176">
        <v>0.55000000000000004</v>
      </c>
      <c r="S1176">
        <v>16.635000000000002</v>
      </c>
      <c r="T1176">
        <v>5.0340000000000007</v>
      </c>
      <c r="U1176">
        <v>10.26416666666667</v>
      </c>
      <c r="V1176">
        <v>2.3064583171109612</v>
      </c>
      <c r="AC1176">
        <v>30.6</v>
      </c>
      <c r="AD1176">
        <v>29.88</v>
      </c>
      <c r="AH1176" s="77">
        <f>IF(AND(M1176&lt;Variables!$G$6,M1176&gt;Variables!$G$5),0,1)</f>
        <v>0</v>
      </c>
      <c r="AI1176" s="77">
        <f t="shared" si="36"/>
        <v>0</v>
      </c>
      <c r="AJ1176" s="77">
        <f>IF(I1176&gt;Variables!$G$7,0,1)</f>
        <v>1</v>
      </c>
      <c r="AK1176" s="77">
        <f>IF(F1176&gt;Variables!$G$8,0,1)</f>
        <v>1</v>
      </c>
      <c r="AL1176" s="77">
        <f>IF(G1176&gt;Variables!$G$9,0,1)</f>
        <v>1</v>
      </c>
      <c r="AM1176" s="77">
        <f>IF(AND(K1176&gt;Variables!$G$10,K1176&lt;Variables!$G$11),0,1)</f>
        <v>1</v>
      </c>
      <c r="AN1176" s="77">
        <f>IF(H1176&lt;Variables!$G$13,1,0)</f>
        <v>0</v>
      </c>
      <c r="AO1176" s="77">
        <f>IF(R1176&lt;Variables!$G$12,0,1)</f>
        <v>0</v>
      </c>
      <c r="AP1176" s="78">
        <f t="shared" si="37"/>
        <v>1</v>
      </c>
      <c r="AQ1176" s="77">
        <f>IF(V1176&lt;Variables!$G$15,1,0)</f>
        <v>1</v>
      </c>
      <c r="AR1176">
        <v>0</v>
      </c>
      <c r="AS1176">
        <v>0</v>
      </c>
      <c r="AT1176">
        <v>1</v>
      </c>
      <c r="AU1176">
        <v>0</v>
      </c>
      <c r="BA1176">
        <v>-1.1200000000000001</v>
      </c>
    </row>
    <row r="1177" spans="3:53" x14ac:dyDescent="0.25">
      <c r="C1177" t="s">
        <v>290</v>
      </c>
      <c r="D1177" t="s">
        <v>162</v>
      </c>
      <c r="E1177">
        <v>25.27</v>
      </c>
      <c r="F1177">
        <v>4.26</v>
      </c>
      <c r="G1177">
        <v>5.17</v>
      </c>
      <c r="H1177">
        <v>3150</v>
      </c>
      <c r="I1177">
        <v>5793.6629999999996</v>
      </c>
      <c r="J1177" t="s">
        <v>75</v>
      </c>
      <c r="K1177">
        <v>62.27</v>
      </c>
      <c r="L1177">
        <v>25.014473684210529</v>
      </c>
      <c r="M1177">
        <v>0.82162958287305865</v>
      </c>
      <c r="N1177">
        <v>24.66233260869565</v>
      </c>
      <c r="O1177">
        <v>2.261211054739074</v>
      </c>
      <c r="P1177">
        <v>68850</v>
      </c>
      <c r="Q1177">
        <v>767730</v>
      </c>
      <c r="R1177">
        <v>0.09</v>
      </c>
      <c r="S1177">
        <v>16.635000000000002</v>
      </c>
      <c r="T1177">
        <v>5.0340000000000007</v>
      </c>
      <c r="U1177">
        <v>10.26416666666667</v>
      </c>
      <c r="V1177">
        <v>2.4436397621377099</v>
      </c>
      <c r="AC1177">
        <v>25.77</v>
      </c>
      <c r="AD1177">
        <v>24.14</v>
      </c>
      <c r="AH1177" s="77">
        <f>IF(AND(M1177&lt;Variables!$G$6,M1177&gt;Variables!$G$5),0,1)</f>
        <v>1</v>
      </c>
      <c r="AI1177" s="77">
        <f t="shared" si="36"/>
        <v>0</v>
      </c>
      <c r="AJ1177" s="77">
        <f>IF(I1177&gt;Variables!$G$7,0,1)</f>
        <v>0</v>
      </c>
      <c r="AK1177" s="77">
        <f>IF(F1177&gt;Variables!$G$8,0,1)</f>
        <v>1</v>
      </c>
      <c r="AL1177" s="77">
        <f>IF(G1177&gt;Variables!$G$9,0,1)</f>
        <v>1</v>
      </c>
      <c r="AM1177" s="77">
        <f>IF(AND(K1177&gt;Variables!$G$10,K1177&lt;Variables!$G$11),0,1)</f>
        <v>0</v>
      </c>
      <c r="AN1177" s="77">
        <f>IF(H1177&lt;Variables!$G$13,1,0)</f>
        <v>0</v>
      </c>
      <c r="AO1177" s="77">
        <f>IF(R1177&lt;Variables!$G$12,0,1)</f>
        <v>0</v>
      </c>
      <c r="AP1177" s="78">
        <f t="shared" si="37"/>
        <v>1</v>
      </c>
      <c r="AQ1177" s="77">
        <f>IF(V1177&lt;Variables!$G$15,1,0)</f>
        <v>1</v>
      </c>
      <c r="AR1177">
        <v>0</v>
      </c>
      <c r="AS1177">
        <v>0</v>
      </c>
      <c r="AT1177">
        <v>1</v>
      </c>
      <c r="AU1177">
        <v>0</v>
      </c>
      <c r="BA1177">
        <v>-0.7</v>
      </c>
    </row>
    <row r="1178" spans="3:53" x14ac:dyDescent="0.25">
      <c r="C1178" t="s">
        <v>290</v>
      </c>
      <c r="D1178" t="s">
        <v>140</v>
      </c>
      <c r="E1178">
        <v>23.61</v>
      </c>
      <c r="F1178">
        <v>4.4000000000000004</v>
      </c>
      <c r="G1178">
        <v>3.67</v>
      </c>
      <c r="H1178">
        <v>6870</v>
      </c>
      <c r="I1178">
        <v>-1.2589999999999999</v>
      </c>
      <c r="J1178" t="s">
        <v>75</v>
      </c>
      <c r="K1178">
        <v>54.8</v>
      </c>
      <c r="L1178">
        <v>23.434999999999999</v>
      </c>
      <c r="M1178">
        <v>0.14934926392148559</v>
      </c>
      <c r="N1178">
        <v>23.163723404255322</v>
      </c>
      <c r="O1178">
        <v>1.3222252329623989</v>
      </c>
      <c r="P1178">
        <v>381007</v>
      </c>
      <c r="Q1178">
        <v>740726</v>
      </c>
      <c r="R1178">
        <v>0.51</v>
      </c>
      <c r="S1178">
        <v>16.635000000000002</v>
      </c>
      <c r="T1178">
        <v>5.0340000000000007</v>
      </c>
      <c r="U1178">
        <v>10.26416666666667</v>
      </c>
      <c r="V1178">
        <v>2.4107745799018558</v>
      </c>
      <c r="AC1178">
        <v>24.68</v>
      </c>
      <c r="AD1178">
        <v>22.64</v>
      </c>
      <c r="AH1178" s="77">
        <f>IF(AND(M1178&lt;Variables!$G$6,M1178&gt;Variables!$G$5),0,1)</f>
        <v>1</v>
      </c>
      <c r="AI1178" s="77">
        <f t="shared" si="36"/>
        <v>0</v>
      </c>
      <c r="AJ1178" s="77">
        <f>IF(I1178&gt;Variables!$G$7,0,1)</f>
        <v>1</v>
      </c>
      <c r="AK1178" s="77">
        <f>IF(F1178&gt;Variables!$G$8,0,1)</f>
        <v>1</v>
      </c>
      <c r="AL1178" s="77">
        <f>IF(G1178&gt;Variables!$G$9,0,1)</f>
        <v>1</v>
      </c>
      <c r="AM1178" s="77">
        <f>IF(AND(K1178&gt;Variables!$G$10,K1178&lt;Variables!$G$11),0,1)</f>
        <v>1</v>
      </c>
      <c r="AN1178" s="77">
        <f>IF(H1178&lt;Variables!$G$13,1,0)</f>
        <v>0</v>
      </c>
      <c r="AO1178" s="77">
        <f>IF(R1178&lt;Variables!$G$12,0,1)</f>
        <v>0</v>
      </c>
      <c r="AP1178" s="78">
        <f t="shared" si="37"/>
        <v>1</v>
      </c>
      <c r="AQ1178" s="77">
        <f>IF(V1178&lt;Variables!$G$15,1,0)</f>
        <v>1</v>
      </c>
      <c r="AR1178">
        <v>1</v>
      </c>
      <c r="AS1178">
        <v>0</v>
      </c>
      <c r="AT1178">
        <v>0</v>
      </c>
      <c r="AU1178">
        <v>0</v>
      </c>
      <c r="BA1178">
        <v>1.61</v>
      </c>
    </row>
    <row r="1179" spans="3:53" x14ac:dyDescent="0.25">
      <c r="C1179" t="s">
        <v>290</v>
      </c>
      <c r="D1179" t="s">
        <v>172</v>
      </c>
      <c r="E1179">
        <v>54.01</v>
      </c>
      <c r="F1179">
        <v>4.96</v>
      </c>
      <c r="G1179">
        <v>5</v>
      </c>
      <c r="H1179">
        <v>6950</v>
      </c>
      <c r="I1179">
        <v>121637.291</v>
      </c>
      <c r="J1179" t="s">
        <v>75</v>
      </c>
      <c r="K1179">
        <v>43.93</v>
      </c>
      <c r="L1179">
        <v>54.307394736842113</v>
      </c>
      <c r="M1179">
        <v>-0.85143973317581889</v>
      </c>
      <c r="N1179">
        <v>53.829389999999997</v>
      </c>
      <c r="O1179">
        <v>2.8999028226034781E-2</v>
      </c>
      <c r="P1179">
        <v>294546</v>
      </c>
      <c r="Q1179">
        <v>1251000</v>
      </c>
      <c r="R1179">
        <v>0.24</v>
      </c>
      <c r="S1179">
        <v>16.635000000000002</v>
      </c>
      <c r="T1179">
        <v>5.0340000000000007</v>
      </c>
      <c r="U1179">
        <v>10.26416666666667</v>
      </c>
      <c r="V1179">
        <v>2.3113263583096422</v>
      </c>
      <c r="AC1179">
        <v>54.65</v>
      </c>
      <c r="AD1179">
        <v>51.22</v>
      </c>
      <c r="AH1179" s="77">
        <f>IF(AND(M1179&lt;Variables!$G$6,M1179&gt;Variables!$G$5),0,1)</f>
        <v>1</v>
      </c>
      <c r="AI1179" s="77">
        <f t="shared" si="36"/>
        <v>0</v>
      </c>
      <c r="AJ1179" s="77">
        <f>IF(I1179&gt;Variables!$G$7,0,1)</f>
        <v>0</v>
      </c>
      <c r="AK1179" s="77">
        <f>IF(F1179&gt;Variables!$G$8,0,1)</f>
        <v>1</v>
      </c>
      <c r="AL1179" s="77">
        <f>IF(G1179&gt;Variables!$G$9,0,1)</f>
        <v>1</v>
      </c>
      <c r="AM1179" s="77">
        <f>IF(AND(K1179&gt;Variables!$G$10,K1179&lt;Variables!$G$11),0,1)</f>
        <v>1</v>
      </c>
      <c r="AN1179" s="77">
        <f>IF(H1179&lt;Variables!$G$13,1,0)</f>
        <v>0</v>
      </c>
      <c r="AO1179" s="77">
        <f>IF(R1179&lt;Variables!$G$12,0,1)</f>
        <v>0</v>
      </c>
      <c r="AP1179" s="78">
        <f t="shared" si="37"/>
        <v>1</v>
      </c>
      <c r="AQ1179" s="77">
        <f>IF(V1179&lt;Variables!$G$15,1,0)</f>
        <v>1</v>
      </c>
      <c r="AR1179">
        <v>0</v>
      </c>
      <c r="AS1179">
        <v>0</v>
      </c>
      <c r="AT1179">
        <v>1</v>
      </c>
      <c r="AU1179">
        <v>0</v>
      </c>
      <c r="BA1179">
        <v>-2.25</v>
      </c>
    </row>
    <row r="1180" spans="3:53" x14ac:dyDescent="0.25">
      <c r="C1180" t="s">
        <v>290</v>
      </c>
      <c r="D1180" t="s">
        <v>77</v>
      </c>
      <c r="E1180">
        <v>22.02</v>
      </c>
      <c r="F1180">
        <v>5.26</v>
      </c>
      <c r="G1180">
        <v>3.33</v>
      </c>
      <c r="H1180">
        <v>1910</v>
      </c>
      <c r="I1180">
        <v>0.19800000000000001</v>
      </c>
      <c r="J1180" t="s">
        <v>75</v>
      </c>
      <c r="K1180">
        <v>53.27</v>
      </c>
      <c r="L1180">
        <v>22.054210526315789</v>
      </c>
      <c r="M1180">
        <v>-0.10977734291101569</v>
      </c>
      <c r="N1180">
        <v>21.90719166666667</v>
      </c>
      <c r="O1180">
        <v>0.5605845568978004</v>
      </c>
      <c r="P1180">
        <v>404409</v>
      </c>
      <c r="Q1180">
        <v>773868</v>
      </c>
      <c r="R1180">
        <v>0.52</v>
      </c>
      <c r="S1180">
        <v>16.635000000000002</v>
      </c>
      <c r="T1180">
        <v>5.0340000000000007</v>
      </c>
      <c r="U1180">
        <v>10.26416666666667</v>
      </c>
      <c r="V1180">
        <v>2.4047681217955761</v>
      </c>
      <c r="AC1180">
        <v>22.425000000000001</v>
      </c>
      <c r="AD1180">
        <v>21</v>
      </c>
      <c r="AH1180" s="77">
        <f>IF(AND(M1180&lt;Variables!$G$6,M1180&gt;Variables!$G$5),0,1)</f>
        <v>1</v>
      </c>
      <c r="AI1180" s="77">
        <f t="shared" si="36"/>
        <v>0</v>
      </c>
      <c r="AJ1180" s="77">
        <f>IF(I1180&gt;Variables!$G$7,0,1)</f>
        <v>1</v>
      </c>
      <c r="AK1180" s="77">
        <f>IF(F1180&gt;Variables!$G$8,0,1)</f>
        <v>1</v>
      </c>
      <c r="AL1180" s="77">
        <f>IF(G1180&gt;Variables!$G$9,0,1)</f>
        <v>1</v>
      </c>
      <c r="AM1180" s="77">
        <f>IF(AND(K1180&gt;Variables!$G$10,K1180&lt;Variables!$G$11),0,1)</f>
        <v>1</v>
      </c>
      <c r="AN1180" s="77">
        <f>IF(H1180&lt;Variables!$G$13,1,0)</f>
        <v>0</v>
      </c>
      <c r="AO1180" s="77">
        <f>IF(R1180&lt;Variables!$G$12,0,1)</f>
        <v>0</v>
      </c>
      <c r="AP1180" s="78">
        <f t="shared" si="37"/>
        <v>1</v>
      </c>
      <c r="AQ1180" s="77">
        <f>IF(V1180&lt;Variables!$G$15,1,0)</f>
        <v>1</v>
      </c>
      <c r="AR1180">
        <v>0</v>
      </c>
      <c r="AS1180">
        <v>0</v>
      </c>
      <c r="AT1180">
        <v>1</v>
      </c>
      <c r="AU1180">
        <v>0</v>
      </c>
      <c r="BA1180">
        <v>-0.28999999999999998</v>
      </c>
    </row>
    <row r="1181" spans="3:53" x14ac:dyDescent="0.25">
      <c r="C1181" t="s">
        <v>290</v>
      </c>
      <c r="D1181" t="s">
        <v>289</v>
      </c>
      <c r="E1181">
        <v>233.7</v>
      </c>
      <c r="F1181">
        <v>5.92</v>
      </c>
      <c r="G1181">
        <v>6.01</v>
      </c>
      <c r="H1181">
        <v>-99999</v>
      </c>
      <c r="I1181">
        <v>-99999</v>
      </c>
      <c r="J1181" t="s">
        <v>75</v>
      </c>
      <c r="K1181">
        <v>77.209999999999994</v>
      </c>
      <c r="L1181">
        <v>228.54457647058831</v>
      </c>
      <c r="M1181">
        <v>1.949476814640194</v>
      </c>
      <c r="N1181">
        <v>225.13716249999999</v>
      </c>
      <c r="O1181">
        <v>3.4924653987322118</v>
      </c>
      <c r="P1181">
        <v>26267</v>
      </c>
      <c r="Q1181">
        <v>285725</v>
      </c>
      <c r="R1181">
        <v>0.09</v>
      </c>
      <c r="S1181">
        <v>16.635000000000002</v>
      </c>
      <c r="T1181">
        <v>5.0340000000000007</v>
      </c>
      <c r="U1181">
        <v>10.26416666666667</v>
      </c>
      <c r="V1181">
        <v>2.445014480022428</v>
      </c>
      <c r="AC1181">
        <v>237.5</v>
      </c>
      <c r="AD1181">
        <v>225.6901</v>
      </c>
      <c r="AH1181" s="77">
        <f>IF(AND(M1181&lt;Variables!$G$6,M1181&gt;Variables!$G$5),0,1)</f>
        <v>1</v>
      </c>
      <c r="AI1181" s="77">
        <f t="shared" si="36"/>
        <v>0</v>
      </c>
      <c r="AJ1181" s="77">
        <f>IF(I1181&gt;Variables!$G$7,0,1)</f>
        <v>1</v>
      </c>
      <c r="AK1181" s="77">
        <f>IF(F1181&gt;Variables!$G$8,0,1)</f>
        <v>1</v>
      </c>
      <c r="AL1181" s="77">
        <f>IF(G1181&gt;Variables!$G$9,0,1)</f>
        <v>1</v>
      </c>
      <c r="AM1181" s="77">
        <f>IF(AND(K1181&gt;Variables!$G$10,K1181&lt;Variables!$G$11),0,1)</f>
        <v>1</v>
      </c>
      <c r="AN1181" s="77">
        <f>IF(H1181&lt;Variables!$G$13,1,0)</f>
        <v>1</v>
      </c>
      <c r="AO1181" s="77">
        <f>IF(R1181&lt;Variables!$G$12,0,1)</f>
        <v>0</v>
      </c>
      <c r="AP1181" s="78">
        <f t="shared" si="37"/>
        <v>1</v>
      </c>
      <c r="AQ1181" s="77">
        <f>IF(V1181&lt;Variables!$G$15,1,0)</f>
        <v>1</v>
      </c>
      <c r="AR1181">
        <v>0</v>
      </c>
      <c r="AS1181">
        <v>0</v>
      </c>
      <c r="AT1181">
        <v>1</v>
      </c>
      <c r="AU1181">
        <v>0</v>
      </c>
      <c r="BA1181">
        <v>-2.25</v>
      </c>
    </row>
    <row r="1182" spans="3:53" x14ac:dyDescent="0.25">
      <c r="C1182" t="s">
        <v>290</v>
      </c>
      <c r="D1182" t="s">
        <v>186</v>
      </c>
      <c r="E1182">
        <v>23.25</v>
      </c>
      <c r="F1182">
        <v>6.42</v>
      </c>
      <c r="G1182">
        <v>4.3</v>
      </c>
      <c r="H1182">
        <v>2840</v>
      </c>
      <c r="I1182">
        <v>-6.7130000000000001</v>
      </c>
      <c r="J1182" t="s">
        <v>75</v>
      </c>
      <c r="K1182">
        <v>54.22</v>
      </c>
      <c r="L1182">
        <v>23.1871052631579</v>
      </c>
      <c r="M1182">
        <v>-9.0794565945347197E-3</v>
      </c>
      <c r="N1182">
        <v>22.9020625</v>
      </c>
      <c r="O1182">
        <v>1.2354236654449759</v>
      </c>
      <c r="P1182">
        <v>160718</v>
      </c>
      <c r="Q1182">
        <v>423685</v>
      </c>
      <c r="R1182">
        <v>0.38</v>
      </c>
      <c r="S1182">
        <v>16.635000000000002</v>
      </c>
      <c r="T1182">
        <v>5.0340000000000007</v>
      </c>
      <c r="U1182">
        <v>10.26416666666667</v>
      </c>
      <c r="V1182">
        <v>2.4110659204775802</v>
      </c>
      <c r="AC1182">
        <v>23.21</v>
      </c>
      <c r="AD1182">
        <v>22.65</v>
      </c>
      <c r="AH1182" s="77">
        <f>IF(AND(M1182&lt;Variables!$G$6,M1182&gt;Variables!$G$5),0,1)</f>
        <v>1</v>
      </c>
      <c r="AI1182" s="77">
        <f t="shared" si="36"/>
        <v>0</v>
      </c>
      <c r="AJ1182" s="77">
        <f>IF(I1182&gt;Variables!$G$7,0,1)</f>
        <v>1</v>
      </c>
      <c r="AK1182" s="77">
        <f>IF(F1182&gt;Variables!$G$8,0,1)</f>
        <v>1</v>
      </c>
      <c r="AL1182" s="77">
        <f>IF(G1182&gt;Variables!$G$9,0,1)</f>
        <v>1</v>
      </c>
      <c r="AM1182" s="77">
        <f>IF(AND(K1182&gt;Variables!$G$10,K1182&lt;Variables!$G$11),0,1)</f>
        <v>1</v>
      </c>
      <c r="AN1182" s="77">
        <f>IF(H1182&lt;Variables!$G$13,1,0)</f>
        <v>0</v>
      </c>
      <c r="AO1182" s="77">
        <f>IF(R1182&lt;Variables!$G$12,0,1)</f>
        <v>0</v>
      </c>
      <c r="AP1182" s="78">
        <f t="shared" si="37"/>
        <v>1</v>
      </c>
      <c r="AQ1182" s="77">
        <f>IF(V1182&lt;Variables!$G$15,1,0)</f>
        <v>1</v>
      </c>
      <c r="AR1182">
        <v>0</v>
      </c>
      <c r="AS1182">
        <v>0</v>
      </c>
      <c r="AT1182">
        <v>0</v>
      </c>
      <c r="AU1182">
        <v>1</v>
      </c>
      <c r="BA1182">
        <v>-1.69</v>
      </c>
    </row>
    <row r="1183" spans="3:53" x14ac:dyDescent="0.25">
      <c r="C1183" t="s">
        <v>290</v>
      </c>
      <c r="D1183" t="s">
        <v>279</v>
      </c>
      <c r="E1183">
        <v>9.2100000000000009</v>
      </c>
      <c r="F1183">
        <v>6.42</v>
      </c>
      <c r="G1183">
        <v>-3.78</v>
      </c>
      <c r="H1183">
        <v>13560</v>
      </c>
      <c r="I1183">
        <v>602.69299999999998</v>
      </c>
      <c r="J1183" t="s">
        <v>75</v>
      </c>
      <c r="K1183">
        <v>26.96</v>
      </c>
      <c r="L1183">
        <v>9.2946947368421071</v>
      </c>
      <c r="M1183">
        <v>-1.3415689312296071</v>
      </c>
      <c r="N1183">
        <v>9.3970219999999998</v>
      </c>
      <c r="O1183">
        <v>-2.4158930350487622</v>
      </c>
      <c r="P1183">
        <v>1359000</v>
      </c>
      <c r="Q1183">
        <v>1051000</v>
      </c>
      <c r="R1183">
        <v>1.29</v>
      </c>
      <c r="S1183">
        <v>16.635000000000002</v>
      </c>
      <c r="T1183">
        <v>5.0340000000000007</v>
      </c>
      <c r="U1183">
        <v>10.26416666666667</v>
      </c>
      <c r="V1183">
        <v>2.073919039481039</v>
      </c>
      <c r="AC1183">
        <v>9.26</v>
      </c>
      <c r="AD1183">
        <v>9</v>
      </c>
      <c r="AH1183" s="77">
        <f>IF(AND(M1183&lt;Variables!$G$6,M1183&gt;Variables!$G$5),0,1)</f>
        <v>0</v>
      </c>
      <c r="AI1183" s="77">
        <f t="shared" si="36"/>
        <v>1</v>
      </c>
      <c r="AJ1183" s="77">
        <f>IF(I1183&gt;Variables!$G$7,0,1)</f>
        <v>0</v>
      </c>
      <c r="AK1183" s="77">
        <f>IF(F1183&gt;Variables!$G$8,0,1)</f>
        <v>1</v>
      </c>
      <c r="AL1183" s="77">
        <f>IF(G1183&gt;Variables!$G$9,0,1)</f>
        <v>1</v>
      </c>
      <c r="AM1183" s="77">
        <f>IF(AND(K1183&gt;Variables!$G$10,K1183&lt;Variables!$G$11),0,1)</f>
        <v>1</v>
      </c>
      <c r="AN1183" s="77">
        <f>IF(H1183&lt;Variables!$G$13,1,0)</f>
        <v>0</v>
      </c>
      <c r="AO1183" s="77">
        <f>IF(R1183&lt;Variables!$G$12,0,1)</f>
        <v>0</v>
      </c>
      <c r="AP1183" s="78">
        <f t="shared" si="37"/>
        <v>1</v>
      </c>
      <c r="AQ1183" s="77">
        <f>IF(V1183&lt;Variables!$G$15,1,0)</f>
        <v>1</v>
      </c>
      <c r="AR1183">
        <v>0</v>
      </c>
      <c r="AS1183">
        <v>0</v>
      </c>
      <c r="AT1183">
        <v>0</v>
      </c>
      <c r="AU1183">
        <v>1</v>
      </c>
      <c r="BA1183">
        <v>-0.52</v>
      </c>
    </row>
    <row r="1184" spans="3:53" x14ac:dyDescent="0.25">
      <c r="C1184" t="s">
        <v>290</v>
      </c>
      <c r="D1184" t="s">
        <v>179</v>
      </c>
      <c r="E1184">
        <v>22.34</v>
      </c>
      <c r="F1184">
        <v>7.52</v>
      </c>
      <c r="G1184">
        <v>6.02</v>
      </c>
      <c r="H1184">
        <v>14130</v>
      </c>
      <c r="I1184">
        <v>-72.113</v>
      </c>
      <c r="J1184" t="s">
        <v>75</v>
      </c>
      <c r="K1184">
        <v>57.86</v>
      </c>
      <c r="L1184">
        <v>22.170719999999999</v>
      </c>
      <c r="M1184">
        <v>0.42524554908456408</v>
      </c>
      <c r="N1184">
        <v>21.781690196078429</v>
      </c>
      <c r="O1184">
        <v>2.2188810857689378</v>
      </c>
      <c r="P1184">
        <v>12036000</v>
      </c>
      <c r="Q1184">
        <v>11046000</v>
      </c>
      <c r="R1184">
        <v>1.0900000000000001</v>
      </c>
      <c r="S1184">
        <v>16.635000000000002</v>
      </c>
      <c r="T1184">
        <v>5.0340000000000007</v>
      </c>
      <c r="U1184">
        <v>10.26416666666667</v>
      </c>
      <c r="V1184">
        <v>2.4277202778381568</v>
      </c>
      <c r="AC1184">
        <v>22.76</v>
      </c>
      <c r="AD1184">
        <v>21.81</v>
      </c>
      <c r="AH1184" s="77">
        <f>IF(AND(M1184&lt;Variables!$G$6,M1184&gt;Variables!$G$5),0,1)</f>
        <v>1</v>
      </c>
      <c r="AI1184" s="77">
        <f t="shared" si="36"/>
        <v>0</v>
      </c>
      <c r="AJ1184" s="77">
        <f>IF(I1184&gt;Variables!$G$7,0,1)</f>
        <v>1</v>
      </c>
      <c r="AK1184" s="77">
        <f>IF(F1184&gt;Variables!$G$8,0,1)</f>
        <v>1</v>
      </c>
      <c r="AL1184" s="77">
        <f>IF(G1184&gt;Variables!$G$9,0,1)</f>
        <v>1</v>
      </c>
      <c r="AM1184" s="77">
        <f>IF(AND(K1184&gt;Variables!$G$10,K1184&lt;Variables!$G$11),0,1)</f>
        <v>1</v>
      </c>
      <c r="AN1184" s="77">
        <f>IF(H1184&lt;Variables!$G$13,1,0)</f>
        <v>0</v>
      </c>
      <c r="AO1184" s="77">
        <f>IF(R1184&lt;Variables!$G$12,0,1)</f>
        <v>0</v>
      </c>
      <c r="AP1184" s="78">
        <f t="shared" si="37"/>
        <v>1</v>
      </c>
      <c r="AQ1184" s="77">
        <f>IF(V1184&lt;Variables!$G$15,1,0)</f>
        <v>1</v>
      </c>
      <c r="AR1184">
        <v>0</v>
      </c>
      <c r="AS1184">
        <v>0</v>
      </c>
      <c r="AT1184">
        <v>1</v>
      </c>
      <c r="AU1184">
        <v>0</v>
      </c>
      <c r="BA1184">
        <v>-1.05</v>
      </c>
    </row>
    <row r="1185" spans="3:53" x14ac:dyDescent="0.25">
      <c r="C1185" t="s">
        <v>290</v>
      </c>
      <c r="D1185" t="s">
        <v>184</v>
      </c>
      <c r="E1185">
        <v>41.38</v>
      </c>
      <c r="F1185">
        <v>7.6</v>
      </c>
      <c r="G1185">
        <v>8.44</v>
      </c>
      <c r="H1185">
        <v>5650</v>
      </c>
      <c r="I1185">
        <v>96.102999999999994</v>
      </c>
      <c r="J1185" t="s">
        <v>75</v>
      </c>
      <c r="K1185">
        <v>53.21</v>
      </c>
      <c r="L1185">
        <v>41.415638888888893</v>
      </c>
      <c r="M1185">
        <v>-0.37579738732619172</v>
      </c>
      <c r="N1185">
        <v>40.753782608695651</v>
      </c>
      <c r="O1185">
        <v>1.2421359660399589</v>
      </c>
      <c r="P1185">
        <v>143881</v>
      </c>
      <c r="Q1185">
        <v>654975</v>
      </c>
      <c r="R1185">
        <v>0.22</v>
      </c>
      <c r="S1185">
        <v>16.635000000000002</v>
      </c>
      <c r="T1185">
        <v>5.0340000000000007</v>
      </c>
      <c r="U1185">
        <v>10.26416666666667</v>
      </c>
      <c r="V1185">
        <v>2.4135101542337409</v>
      </c>
      <c r="AC1185">
        <v>41.98</v>
      </c>
      <c r="AD1185">
        <v>37.409999999999997</v>
      </c>
      <c r="AH1185" s="77">
        <f>IF(AND(M1185&lt;Variables!$G$6,M1185&gt;Variables!$G$5),0,1)</f>
        <v>1</v>
      </c>
      <c r="AI1185" s="77">
        <f t="shared" si="36"/>
        <v>0</v>
      </c>
      <c r="AJ1185" s="77">
        <f>IF(I1185&gt;Variables!$G$7,0,1)</f>
        <v>0</v>
      </c>
      <c r="AK1185" s="77">
        <f>IF(F1185&gt;Variables!$G$8,0,1)</f>
        <v>1</v>
      </c>
      <c r="AL1185" s="77">
        <f>IF(G1185&gt;Variables!$G$9,0,1)</f>
        <v>1</v>
      </c>
      <c r="AM1185" s="77">
        <f>IF(AND(K1185&gt;Variables!$G$10,K1185&lt;Variables!$G$11),0,1)</f>
        <v>1</v>
      </c>
      <c r="AN1185" s="77">
        <f>IF(H1185&lt;Variables!$G$13,1,0)</f>
        <v>0</v>
      </c>
      <c r="AO1185" s="77">
        <f>IF(R1185&lt;Variables!$G$12,0,1)</f>
        <v>0</v>
      </c>
      <c r="AP1185" s="78">
        <f t="shared" si="37"/>
        <v>1</v>
      </c>
      <c r="AQ1185" s="77">
        <f>IF(V1185&lt;Variables!$G$15,1,0)</f>
        <v>1</v>
      </c>
      <c r="AR1185">
        <v>1</v>
      </c>
      <c r="AS1185">
        <v>0</v>
      </c>
      <c r="AT1185">
        <v>0</v>
      </c>
      <c r="AU1185">
        <v>0</v>
      </c>
      <c r="BA1185">
        <v>1.36</v>
      </c>
    </row>
    <row r="1186" spans="3:53" x14ac:dyDescent="0.25">
      <c r="C1186" t="s">
        <v>290</v>
      </c>
      <c r="D1186" t="s">
        <v>201</v>
      </c>
      <c r="E1186">
        <v>37.1</v>
      </c>
      <c r="F1186">
        <v>8.06</v>
      </c>
      <c r="G1186">
        <v>9.26</v>
      </c>
      <c r="H1186">
        <v>-99999</v>
      </c>
      <c r="I1186">
        <v>6.9169999999999998</v>
      </c>
      <c r="J1186" t="s">
        <v>75</v>
      </c>
      <c r="K1186">
        <v>56.48</v>
      </c>
      <c r="L1186">
        <v>36.775263157894727</v>
      </c>
      <c r="M1186">
        <v>0.29839852303464981</v>
      </c>
      <c r="N1186">
        <v>35.576370454545447</v>
      </c>
      <c r="O1186">
        <v>3.6783672104115528</v>
      </c>
      <c r="P1186">
        <v>146644</v>
      </c>
      <c r="Q1186">
        <v>2287000</v>
      </c>
      <c r="R1186">
        <v>0.06</v>
      </c>
      <c r="S1186">
        <v>16.635000000000002</v>
      </c>
      <c r="T1186">
        <v>5.0340000000000007</v>
      </c>
      <c r="U1186">
        <v>10.26416666666667</v>
      </c>
      <c r="V1186">
        <v>2.4207901368253828</v>
      </c>
      <c r="AC1186">
        <v>40.020000000000003</v>
      </c>
      <c r="AD1186">
        <v>36.520000000000003</v>
      </c>
      <c r="AH1186" s="77">
        <f>IF(AND(M1186&lt;Variables!$G$6,M1186&gt;Variables!$G$5),0,1)</f>
        <v>1</v>
      </c>
      <c r="AI1186" s="77">
        <f t="shared" si="36"/>
        <v>0</v>
      </c>
      <c r="AJ1186" s="77">
        <f>IF(I1186&gt;Variables!$G$7,0,1)</f>
        <v>1</v>
      </c>
      <c r="AK1186" s="77">
        <f>IF(F1186&gt;Variables!$G$8,0,1)</f>
        <v>1</v>
      </c>
      <c r="AL1186" s="77">
        <f>IF(G1186&gt;Variables!$G$9,0,1)</f>
        <v>1</v>
      </c>
      <c r="AM1186" s="77">
        <f>IF(AND(K1186&gt;Variables!$G$10,K1186&lt;Variables!$G$11),0,1)</f>
        <v>1</v>
      </c>
      <c r="AN1186" s="77">
        <f>IF(H1186&lt;Variables!$G$13,1,0)</f>
        <v>1</v>
      </c>
      <c r="AO1186" s="77">
        <f>IF(R1186&lt;Variables!$G$12,0,1)</f>
        <v>0</v>
      </c>
      <c r="AP1186" s="78">
        <f t="shared" si="37"/>
        <v>1</v>
      </c>
      <c r="AQ1186" s="77">
        <f>IF(V1186&lt;Variables!$G$15,1,0)</f>
        <v>1</v>
      </c>
      <c r="AR1186">
        <v>1</v>
      </c>
      <c r="AS1186">
        <v>0</v>
      </c>
      <c r="AT1186">
        <v>0</v>
      </c>
      <c r="AU1186">
        <v>0</v>
      </c>
      <c r="BA1186">
        <v>2</v>
      </c>
    </row>
    <row r="1187" spans="3:53" x14ac:dyDescent="0.25">
      <c r="C1187" t="s">
        <v>290</v>
      </c>
      <c r="D1187" t="s">
        <v>180</v>
      </c>
      <c r="E1187">
        <v>13.54</v>
      </c>
      <c r="F1187">
        <v>8.2799999999999994</v>
      </c>
      <c r="G1187">
        <v>6.42</v>
      </c>
      <c r="H1187">
        <v>3530</v>
      </c>
      <c r="I1187">
        <v>-75.622</v>
      </c>
      <c r="J1187" t="s">
        <v>75</v>
      </c>
      <c r="K1187">
        <v>52.44</v>
      </c>
      <c r="L1187">
        <v>13.62589</v>
      </c>
      <c r="M1187">
        <v>-0.26339563874358612</v>
      </c>
      <c r="N1187">
        <v>13.44063333333334</v>
      </c>
      <c r="O1187">
        <v>1.1113067588580681</v>
      </c>
      <c r="P1187">
        <v>4316000</v>
      </c>
      <c r="Q1187">
        <v>13761000</v>
      </c>
      <c r="R1187">
        <v>0.31</v>
      </c>
      <c r="S1187">
        <v>16.635000000000002</v>
      </c>
      <c r="T1187">
        <v>5.0340000000000007</v>
      </c>
      <c r="U1187">
        <v>10.26416666666667</v>
      </c>
      <c r="V1187">
        <v>2.4009827619227799</v>
      </c>
      <c r="AC1187">
        <v>13.61</v>
      </c>
      <c r="AD1187">
        <v>12.86</v>
      </c>
      <c r="AH1187" s="77">
        <f>IF(AND(M1187&lt;Variables!$G$6,M1187&gt;Variables!$G$5),0,1)</f>
        <v>1</v>
      </c>
      <c r="AI1187" s="77">
        <f t="shared" si="36"/>
        <v>0</v>
      </c>
      <c r="AJ1187" s="77">
        <f>IF(I1187&gt;Variables!$G$7,0,1)</f>
        <v>1</v>
      </c>
      <c r="AK1187" s="77">
        <f>IF(F1187&gt;Variables!$G$8,0,1)</f>
        <v>1</v>
      </c>
      <c r="AL1187" s="77">
        <f>IF(G1187&gt;Variables!$G$9,0,1)</f>
        <v>1</v>
      </c>
      <c r="AM1187" s="77">
        <f>IF(AND(K1187&gt;Variables!$G$10,K1187&lt;Variables!$G$11),0,1)</f>
        <v>1</v>
      </c>
      <c r="AN1187" s="77">
        <f>IF(H1187&lt;Variables!$G$13,1,0)</f>
        <v>0</v>
      </c>
      <c r="AO1187" s="77">
        <f>IF(R1187&lt;Variables!$G$12,0,1)</f>
        <v>0</v>
      </c>
      <c r="AP1187" s="78">
        <f t="shared" si="37"/>
        <v>1</v>
      </c>
      <c r="AQ1187" s="77">
        <f>IF(V1187&lt;Variables!$G$15,1,0)</f>
        <v>1</v>
      </c>
      <c r="AR1187">
        <v>0</v>
      </c>
      <c r="AS1187">
        <v>0</v>
      </c>
      <c r="AT1187">
        <v>1</v>
      </c>
      <c r="AU1187">
        <v>0</v>
      </c>
      <c r="BA1187">
        <v>-1.59</v>
      </c>
    </row>
    <row r="1188" spans="3:53" x14ac:dyDescent="0.25">
      <c r="C1188" t="s">
        <v>290</v>
      </c>
      <c r="D1188" t="s">
        <v>167</v>
      </c>
      <c r="E1188">
        <v>12.11</v>
      </c>
      <c r="F1188">
        <v>8.43</v>
      </c>
      <c r="G1188">
        <v>3.15</v>
      </c>
      <c r="H1188">
        <v>2260</v>
      </c>
      <c r="I1188">
        <v>-30.728999999999999</v>
      </c>
      <c r="J1188" t="s">
        <v>75</v>
      </c>
      <c r="K1188">
        <v>48.06</v>
      </c>
      <c r="L1188">
        <v>12.165240000000001</v>
      </c>
      <c r="M1188">
        <v>-0.79932660596913285</v>
      </c>
      <c r="N1188">
        <v>12.085860784313731</v>
      </c>
      <c r="O1188">
        <v>-0.14778247600625241</v>
      </c>
      <c r="P1188">
        <v>31167000</v>
      </c>
      <c r="Q1188">
        <v>13611000</v>
      </c>
      <c r="R1188">
        <v>2.29</v>
      </c>
      <c r="S1188">
        <v>16.635000000000002</v>
      </c>
      <c r="T1188">
        <v>5.0340000000000007</v>
      </c>
      <c r="U1188">
        <v>10.26416666666667</v>
      </c>
      <c r="V1188">
        <v>2.3632056885934021</v>
      </c>
      <c r="AC1188">
        <v>12.65</v>
      </c>
      <c r="AD1188">
        <v>11.37</v>
      </c>
      <c r="AH1188" s="77">
        <f>IF(AND(M1188&lt;Variables!$G$6,M1188&gt;Variables!$G$5),0,1)</f>
        <v>1</v>
      </c>
      <c r="AI1188" s="77">
        <f t="shared" si="36"/>
        <v>0</v>
      </c>
      <c r="AJ1188" s="77">
        <f>IF(I1188&gt;Variables!$G$7,0,1)</f>
        <v>1</v>
      </c>
      <c r="AK1188" s="77">
        <f>IF(F1188&gt;Variables!$G$8,0,1)</f>
        <v>1</v>
      </c>
      <c r="AL1188" s="77">
        <f>IF(G1188&gt;Variables!$G$9,0,1)</f>
        <v>1</v>
      </c>
      <c r="AM1188" s="77">
        <f>IF(AND(K1188&gt;Variables!$G$10,K1188&lt;Variables!$G$11),0,1)</f>
        <v>1</v>
      </c>
      <c r="AN1188" s="77">
        <f>IF(H1188&lt;Variables!$G$13,1,0)</f>
        <v>0</v>
      </c>
      <c r="AO1188" s="77">
        <f>IF(R1188&lt;Variables!$G$12,0,1)</f>
        <v>1</v>
      </c>
      <c r="AP1188" s="78">
        <f t="shared" si="37"/>
        <v>1</v>
      </c>
      <c r="AQ1188" s="77">
        <f>IF(V1188&lt;Variables!$G$15,1,0)</f>
        <v>1</v>
      </c>
      <c r="AR1188">
        <v>0</v>
      </c>
      <c r="AS1188">
        <v>0</v>
      </c>
      <c r="AT1188">
        <v>1</v>
      </c>
      <c r="AU1188">
        <v>0</v>
      </c>
      <c r="BA1188">
        <v>-2.25</v>
      </c>
    </row>
    <row r="1189" spans="3:53" x14ac:dyDescent="0.25">
      <c r="C1189" t="s">
        <v>290</v>
      </c>
      <c r="D1189" t="s">
        <v>190</v>
      </c>
      <c r="E1189">
        <v>2.13</v>
      </c>
      <c r="F1189">
        <v>8.51</v>
      </c>
      <c r="G1189">
        <v>5.64</v>
      </c>
      <c r="H1189">
        <v>616.63</v>
      </c>
      <c r="I1189">
        <v>97.141999999999996</v>
      </c>
      <c r="J1189" t="s">
        <v>75</v>
      </c>
      <c r="K1189">
        <v>47.77</v>
      </c>
      <c r="L1189">
        <v>2.14283</v>
      </c>
      <c r="M1189">
        <v>-1.2987497841639031</v>
      </c>
      <c r="N1189">
        <v>2.0854549019607842</v>
      </c>
      <c r="O1189">
        <v>1.416721982884291</v>
      </c>
      <c r="P1189">
        <v>4720000</v>
      </c>
      <c r="Q1189">
        <v>8220000.0000000009</v>
      </c>
      <c r="R1189">
        <v>0.56999999999999995</v>
      </c>
      <c r="S1189">
        <v>16.635000000000002</v>
      </c>
      <c r="T1189">
        <v>5.0340000000000007</v>
      </c>
      <c r="U1189">
        <v>10.26416666666667</v>
      </c>
      <c r="V1189">
        <v>2.3693004340782968</v>
      </c>
      <c r="AC1189">
        <v>2.4298999999999999</v>
      </c>
      <c r="AD1189">
        <v>2.0499999999999998</v>
      </c>
      <c r="AH1189" s="77">
        <f>IF(AND(M1189&lt;Variables!$G$6,M1189&gt;Variables!$G$5),0,1)</f>
        <v>0</v>
      </c>
      <c r="AI1189" s="77">
        <f t="shared" si="36"/>
        <v>0</v>
      </c>
      <c r="AJ1189" s="77">
        <f>IF(I1189&gt;Variables!$G$7,0,1)</f>
        <v>0</v>
      </c>
      <c r="AK1189" s="77">
        <f>IF(F1189&gt;Variables!$G$8,0,1)</f>
        <v>1</v>
      </c>
      <c r="AL1189" s="77">
        <f>IF(G1189&gt;Variables!$G$9,0,1)</f>
        <v>1</v>
      </c>
      <c r="AM1189" s="77">
        <f>IF(AND(K1189&gt;Variables!$G$10,K1189&lt;Variables!$G$11),0,1)</f>
        <v>1</v>
      </c>
      <c r="AN1189" s="77">
        <f>IF(H1189&lt;Variables!$G$13,1,0)</f>
        <v>1</v>
      </c>
      <c r="AO1189" s="77">
        <f>IF(R1189&lt;Variables!$G$12,0,1)</f>
        <v>0</v>
      </c>
      <c r="AP1189" s="78">
        <f t="shared" si="37"/>
        <v>1</v>
      </c>
      <c r="AQ1189" s="77">
        <f>IF(V1189&lt;Variables!$G$15,1,0)</f>
        <v>1</v>
      </c>
      <c r="AR1189">
        <v>0</v>
      </c>
      <c r="AS1189">
        <v>0</v>
      </c>
      <c r="AT1189">
        <v>1</v>
      </c>
      <c r="AU1189">
        <v>0</v>
      </c>
      <c r="BA1189">
        <v>-1.1599999999999999</v>
      </c>
    </row>
    <row r="1190" spans="3:53" x14ac:dyDescent="0.25">
      <c r="C1190" t="s">
        <v>290</v>
      </c>
      <c r="D1190" t="s">
        <v>287</v>
      </c>
      <c r="E1190">
        <v>0.73</v>
      </c>
      <c r="F1190">
        <v>8.5399999999999991</v>
      </c>
      <c r="G1190">
        <v>5.14</v>
      </c>
      <c r="H1190">
        <v>30.54</v>
      </c>
      <c r="I1190">
        <v>-45.973999999999997</v>
      </c>
      <c r="J1190" t="s">
        <v>75</v>
      </c>
      <c r="K1190">
        <v>38.04</v>
      </c>
      <c r="L1190">
        <v>0.78925715000000007</v>
      </c>
      <c r="M1190">
        <v>-5.761639283217149</v>
      </c>
      <c r="N1190">
        <v>0.75758500000000017</v>
      </c>
      <c r="O1190">
        <v>-1.8218417735303889</v>
      </c>
      <c r="P1190">
        <v>3510000</v>
      </c>
      <c r="Q1190">
        <v>612450</v>
      </c>
      <c r="R1190">
        <v>5.73</v>
      </c>
      <c r="S1190">
        <v>16.635000000000002</v>
      </c>
      <c r="T1190">
        <v>5.0340000000000007</v>
      </c>
      <c r="U1190">
        <v>10.26416666666667</v>
      </c>
      <c r="V1190">
        <v>2.1938872349344689</v>
      </c>
      <c r="AC1190">
        <v>0.76</v>
      </c>
      <c r="AD1190">
        <v>0.70530000000000004</v>
      </c>
      <c r="AH1190" s="77">
        <f>IF(AND(M1190&lt;Variables!$G$6,M1190&gt;Variables!$G$5),0,1)</f>
        <v>0</v>
      </c>
      <c r="AI1190" s="77">
        <f t="shared" si="36"/>
        <v>0</v>
      </c>
      <c r="AJ1190" s="77">
        <f>IF(I1190&gt;Variables!$G$7,0,1)</f>
        <v>1</v>
      </c>
      <c r="AK1190" s="77">
        <f>IF(F1190&gt;Variables!$G$8,0,1)</f>
        <v>1</v>
      </c>
      <c r="AL1190" s="77">
        <f>IF(G1190&gt;Variables!$G$9,0,1)</f>
        <v>1</v>
      </c>
      <c r="AM1190" s="77">
        <f>IF(AND(K1190&gt;Variables!$G$10,K1190&lt;Variables!$G$11),0,1)</f>
        <v>1</v>
      </c>
      <c r="AN1190" s="77">
        <f>IF(H1190&lt;Variables!$G$13,1,0)</f>
        <v>1</v>
      </c>
      <c r="AO1190" s="77">
        <f>IF(R1190&lt;Variables!$G$12,0,1)</f>
        <v>1</v>
      </c>
      <c r="AP1190" s="78">
        <f t="shared" si="37"/>
        <v>1</v>
      </c>
      <c r="AQ1190" s="77">
        <f>IF(V1190&lt;Variables!$G$15,1,0)</f>
        <v>1</v>
      </c>
      <c r="AR1190">
        <v>1</v>
      </c>
      <c r="AS1190">
        <v>0</v>
      </c>
      <c r="AT1190">
        <v>0</v>
      </c>
      <c r="AU1190">
        <v>0</v>
      </c>
      <c r="BA1190">
        <v>2</v>
      </c>
    </row>
    <row r="1191" spans="3:53" x14ac:dyDescent="0.25">
      <c r="C1191" t="s">
        <v>290</v>
      </c>
      <c r="D1191" t="s">
        <v>281</v>
      </c>
      <c r="E1191">
        <v>17.29</v>
      </c>
      <c r="F1191">
        <v>11.16</v>
      </c>
      <c r="G1191">
        <v>-9.16</v>
      </c>
      <c r="H1191">
        <v>133.69</v>
      </c>
      <c r="I1191">
        <v>-3.5590000000000002</v>
      </c>
      <c r="J1191" t="s">
        <v>75</v>
      </c>
      <c r="K1191">
        <v>36.71</v>
      </c>
      <c r="L1191">
        <v>18.035705</v>
      </c>
      <c r="M1191">
        <v>-4.3009408282071524</v>
      </c>
      <c r="N1191">
        <v>18.245125490196081</v>
      </c>
      <c r="O1191">
        <v>-5.3993900492787938</v>
      </c>
      <c r="P1191">
        <v>6710000</v>
      </c>
      <c r="Q1191">
        <v>618180</v>
      </c>
      <c r="R1191">
        <v>10.85</v>
      </c>
      <c r="S1191">
        <v>16.635000000000002</v>
      </c>
      <c r="T1191">
        <v>5.0340000000000007</v>
      </c>
      <c r="U1191">
        <v>10.26416666666667</v>
      </c>
      <c r="V1191">
        <v>2.1760634151167371</v>
      </c>
      <c r="AC1191">
        <v>18.600000000000001</v>
      </c>
      <c r="AD1191">
        <v>16.700199999999999</v>
      </c>
      <c r="AH1191" s="77">
        <f>IF(AND(M1191&lt;Variables!$G$6,M1191&gt;Variables!$G$5),0,1)</f>
        <v>0</v>
      </c>
      <c r="AI1191" s="77">
        <f t="shared" si="36"/>
        <v>1</v>
      </c>
      <c r="AJ1191" s="77">
        <f>IF(I1191&gt;Variables!$G$7,0,1)</f>
        <v>1</v>
      </c>
      <c r="AK1191" s="77">
        <f>IF(F1191&gt;Variables!$G$8,0,1)</f>
        <v>0</v>
      </c>
      <c r="AL1191" s="77">
        <f>IF(G1191&gt;Variables!$G$9,0,1)</f>
        <v>1</v>
      </c>
      <c r="AM1191" s="77">
        <f>IF(AND(K1191&gt;Variables!$G$10,K1191&lt;Variables!$G$11),0,1)</f>
        <v>1</v>
      </c>
      <c r="AN1191" s="77">
        <f>IF(H1191&lt;Variables!$G$13,1,0)</f>
        <v>1</v>
      </c>
      <c r="AO1191" s="77">
        <f>IF(R1191&lt;Variables!$G$12,0,1)</f>
        <v>1</v>
      </c>
      <c r="AP1191" s="78">
        <f t="shared" si="37"/>
        <v>1</v>
      </c>
      <c r="AQ1191" s="77">
        <f>IF(V1191&lt;Variables!$G$15,1,0)</f>
        <v>1</v>
      </c>
      <c r="AR1191">
        <v>1</v>
      </c>
      <c r="AS1191">
        <v>0</v>
      </c>
      <c r="AT1191">
        <v>0</v>
      </c>
      <c r="AU1191">
        <v>0</v>
      </c>
      <c r="BA1191">
        <v>2</v>
      </c>
    </row>
    <row r="1192" spans="3:53" x14ac:dyDescent="0.25">
      <c r="C1192" t="s">
        <v>290</v>
      </c>
      <c r="D1192" t="s">
        <v>282</v>
      </c>
      <c r="E1192">
        <v>65.91</v>
      </c>
      <c r="F1192">
        <v>14.21</v>
      </c>
      <c r="G1192">
        <v>3.61</v>
      </c>
      <c r="H1192">
        <v>11670</v>
      </c>
      <c r="I1192">
        <v>2.0270000000000001</v>
      </c>
      <c r="J1192" t="s">
        <v>75</v>
      </c>
      <c r="K1192">
        <v>45.39</v>
      </c>
      <c r="L1192">
        <v>67.013585000000006</v>
      </c>
      <c r="M1192">
        <v>-1.199137458472058</v>
      </c>
      <c r="N1192">
        <v>65.930866666666674</v>
      </c>
      <c r="O1192">
        <v>0.42337276520959821</v>
      </c>
      <c r="P1192">
        <v>3084000</v>
      </c>
      <c r="Q1192">
        <v>1277000</v>
      </c>
      <c r="R1192">
        <v>2.42</v>
      </c>
      <c r="S1192">
        <v>16.635000000000002</v>
      </c>
      <c r="T1192">
        <v>5.0340000000000007</v>
      </c>
      <c r="U1192">
        <v>10.26416666666667</v>
      </c>
      <c r="V1192">
        <v>2.3344530415221629</v>
      </c>
      <c r="AC1192">
        <v>66.87</v>
      </c>
      <c r="AD1192">
        <v>60.61</v>
      </c>
      <c r="AH1192" s="77">
        <f>IF(AND(M1192&lt;Variables!$G$6,M1192&gt;Variables!$G$5),0,1)</f>
        <v>0</v>
      </c>
      <c r="AI1192" s="77">
        <f t="shared" si="36"/>
        <v>0</v>
      </c>
      <c r="AJ1192" s="77">
        <f>IF(I1192&gt;Variables!$G$7,0,1)</f>
        <v>1</v>
      </c>
      <c r="AK1192" s="77">
        <f>IF(F1192&gt;Variables!$G$8,0,1)</f>
        <v>0</v>
      </c>
      <c r="AL1192" s="77">
        <f>IF(G1192&gt;Variables!$G$9,0,1)</f>
        <v>1</v>
      </c>
      <c r="AM1192" s="77">
        <f>IF(AND(K1192&gt;Variables!$G$10,K1192&lt;Variables!$G$11),0,1)</f>
        <v>1</v>
      </c>
      <c r="AN1192" s="77">
        <f>IF(H1192&lt;Variables!$G$13,1,0)</f>
        <v>0</v>
      </c>
      <c r="AO1192" s="77">
        <f>IF(R1192&lt;Variables!$G$12,0,1)</f>
        <v>1</v>
      </c>
      <c r="AP1192" s="78">
        <f t="shared" si="37"/>
        <v>1</v>
      </c>
      <c r="AQ1192" s="77">
        <f>IF(V1192&lt;Variables!$G$15,1,0)</f>
        <v>1</v>
      </c>
      <c r="AR1192">
        <v>1</v>
      </c>
      <c r="AS1192">
        <v>0</v>
      </c>
      <c r="AT1192">
        <v>0</v>
      </c>
      <c r="AU1192">
        <v>0</v>
      </c>
      <c r="BA1192">
        <v>0.55000000000000004</v>
      </c>
    </row>
    <row r="1193" spans="3:53" x14ac:dyDescent="0.25">
      <c r="C1193" t="s">
        <v>290</v>
      </c>
      <c r="D1193" t="s">
        <v>283</v>
      </c>
      <c r="E1193">
        <v>5.08</v>
      </c>
      <c r="F1193">
        <v>17.32</v>
      </c>
      <c r="G1193">
        <v>-3.86</v>
      </c>
      <c r="H1193">
        <v>54.86</v>
      </c>
      <c r="I1193">
        <v>-55.64</v>
      </c>
      <c r="J1193" t="s">
        <v>75</v>
      </c>
      <c r="K1193">
        <v>42.71</v>
      </c>
      <c r="L1193">
        <v>5.1395099999999996</v>
      </c>
      <c r="M1193">
        <v>-1.2337752042509751</v>
      </c>
      <c r="N1193">
        <v>5.2487254901960769</v>
      </c>
      <c r="O1193">
        <v>-3.2889030016623688</v>
      </c>
      <c r="P1193">
        <v>29340000</v>
      </c>
      <c r="Q1193">
        <v>674640</v>
      </c>
      <c r="R1193">
        <v>43.49</v>
      </c>
      <c r="S1193">
        <v>16.635000000000002</v>
      </c>
      <c r="T1193">
        <v>5.0340000000000007</v>
      </c>
      <c r="U1193">
        <v>10.26416666666667</v>
      </c>
      <c r="V1193">
        <v>2.2975784443723239</v>
      </c>
      <c r="AC1193">
        <v>5.22</v>
      </c>
      <c r="AD1193">
        <v>4.45</v>
      </c>
      <c r="AH1193" s="77">
        <f>IF(AND(M1193&lt;Variables!$G$6,M1193&gt;Variables!$G$5),0,1)</f>
        <v>0</v>
      </c>
      <c r="AI1193" s="77">
        <f t="shared" si="36"/>
        <v>1</v>
      </c>
      <c r="AJ1193" s="77">
        <f>IF(I1193&gt;Variables!$G$7,0,1)</f>
        <v>1</v>
      </c>
      <c r="AK1193" s="77">
        <f>IF(F1193&gt;Variables!$G$8,0,1)</f>
        <v>0</v>
      </c>
      <c r="AL1193" s="77">
        <f>IF(G1193&gt;Variables!$G$9,0,1)</f>
        <v>1</v>
      </c>
      <c r="AM1193" s="77">
        <f>IF(AND(K1193&gt;Variables!$G$10,K1193&lt;Variables!$G$11),0,1)</f>
        <v>1</v>
      </c>
      <c r="AN1193" s="77">
        <f>IF(H1193&lt;Variables!$G$13,1,0)</f>
        <v>1</v>
      </c>
      <c r="AO1193" s="77">
        <f>IF(R1193&lt;Variables!$G$12,0,1)</f>
        <v>1</v>
      </c>
      <c r="AP1193" s="78">
        <f t="shared" si="37"/>
        <v>1</v>
      </c>
      <c r="AQ1193" s="77">
        <f>IF(V1193&lt;Variables!$G$15,1,0)</f>
        <v>1</v>
      </c>
      <c r="AR1193">
        <v>0</v>
      </c>
      <c r="AS1193">
        <v>0</v>
      </c>
      <c r="AT1193">
        <v>1</v>
      </c>
      <c r="AU1193">
        <v>0</v>
      </c>
      <c r="BA1193">
        <v>-2.25</v>
      </c>
    </row>
    <row r="1194" spans="3:53" x14ac:dyDescent="0.25">
      <c r="C1194" t="s">
        <v>290</v>
      </c>
      <c r="D1194" t="s">
        <v>191</v>
      </c>
      <c r="E1194">
        <v>37.090000000000003</v>
      </c>
      <c r="F1194">
        <v>4.22</v>
      </c>
      <c r="G1194">
        <v>4.32</v>
      </c>
      <c r="H1194">
        <v>5710</v>
      </c>
      <c r="I1194">
        <v>1.9E-2</v>
      </c>
      <c r="J1194" t="s">
        <v>75</v>
      </c>
      <c r="K1194">
        <v>54.55</v>
      </c>
      <c r="L1194">
        <v>36.824449999999999</v>
      </c>
      <c r="M1194">
        <v>0.42240956755633308</v>
      </c>
      <c r="N1194">
        <v>36.288541304347817</v>
      </c>
      <c r="O1194">
        <v>1.905446377281987</v>
      </c>
      <c r="P1194">
        <v>91682</v>
      </c>
      <c r="Q1194">
        <v>567927</v>
      </c>
      <c r="R1194">
        <v>0.16</v>
      </c>
      <c r="S1194">
        <v>16.635000000000002</v>
      </c>
      <c r="T1194">
        <v>5.0340000000000007</v>
      </c>
      <c r="U1194">
        <v>10.26416666666667</v>
      </c>
      <c r="V1194">
        <v>2.3976047205620179</v>
      </c>
      <c r="AC1194">
        <v>37.348599999999998</v>
      </c>
      <c r="AD1194">
        <v>36.159999999999997</v>
      </c>
      <c r="AH1194" s="77">
        <f>IF(AND(M1194&lt;Variables!$G$6,M1194&gt;Variables!$G$5),0,1)</f>
        <v>1</v>
      </c>
      <c r="AI1194" s="77">
        <f t="shared" si="36"/>
        <v>0</v>
      </c>
      <c r="AJ1194" s="77">
        <f>IF(I1194&gt;Variables!$G$7,0,1)</f>
        <v>1</v>
      </c>
      <c r="AK1194" s="77">
        <f>IF(F1194&gt;Variables!$G$8,0,1)</f>
        <v>1</v>
      </c>
      <c r="AL1194" s="77">
        <f>IF(G1194&gt;Variables!$G$9,0,1)</f>
        <v>1</v>
      </c>
      <c r="AM1194" s="77">
        <f>IF(AND(K1194&gt;Variables!$G$10,K1194&lt;Variables!$G$11),0,1)</f>
        <v>1</v>
      </c>
      <c r="AN1194" s="77">
        <f>IF(H1194&lt;Variables!$G$13,1,0)</f>
        <v>0</v>
      </c>
      <c r="AO1194" s="77">
        <f>IF(R1194&lt;Variables!$G$12,0,1)</f>
        <v>0</v>
      </c>
      <c r="AP1194" s="78">
        <f t="shared" si="37"/>
        <v>1</v>
      </c>
      <c r="AQ1194" s="77">
        <f>IF(V1194&lt;Variables!$G$15,1,0)</f>
        <v>1</v>
      </c>
      <c r="AR1194">
        <v>0</v>
      </c>
      <c r="AS1194">
        <v>0</v>
      </c>
      <c r="AT1194">
        <v>1</v>
      </c>
      <c r="AU1194">
        <v>0</v>
      </c>
      <c r="BA1194">
        <v>-0.93</v>
      </c>
    </row>
    <row r="1195" spans="3:53" x14ac:dyDescent="0.25">
      <c r="C1195" t="s">
        <v>290</v>
      </c>
      <c r="D1195" t="s">
        <v>286</v>
      </c>
      <c r="E1195">
        <v>8.56</v>
      </c>
      <c r="F1195">
        <v>13.96</v>
      </c>
      <c r="G1195">
        <v>9.01</v>
      </c>
      <c r="H1195">
        <v>38.479999999999997</v>
      </c>
      <c r="I1195">
        <v>2.0129999999999999</v>
      </c>
      <c r="J1195" t="s">
        <v>74</v>
      </c>
      <c r="K1195">
        <v>56.5</v>
      </c>
      <c r="L1195">
        <v>8.5563900000000004</v>
      </c>
      <c r="M1195">
        <v>0.39280584452087242</v>
      </c>
      <c r="N1195">
        <v>8.3823803921568629</v>
      </c>
      <c r="O1195">
        <v>2.4768573857301952</v>
      </c>
      <c r="P1195">
        <v>508570</v>
      </c>
      <c r="Q1195">
        <v>78100</v>
      </c>
      <c r="R1195">
        <v>6.51</v>
      </c>
      <c r="S1195">
        <v>16.635000000000002</v>
      </c>
      <c r="T1195">
        <v>5.0340000000000007</v>
      </c>
      <c r="U1195">
        <v>10.26416666666667</v>
      </c>
      <c r="V1195">
        <v>2.416753296729111</v>
      </c>
      <c r="AC1195">
        <v>8.59</v>
      </c>
      <c r="AD1195">
        <v>7.75</v>
      </c>
      <c r="AH1195" s="77">
        <f>IF(AND(M1195&lt;Variables!$G$6,M1195&gt;Variables!$G$5),0,1)</f>
        <v>1</v>
      </c>
      <c r="AI1195" s="77">
        <f t="shared" si="36"/>
        <v>0</v>
      </c>
      <c r="AJ1195" s="77">
        <f>IF(I1195&gt;Variables!$G$7,0,1)</f>
        <v>1</v>
      </c>
      <c r="AK1195" s="77">
        <f>IF(F1195&gt;Variables!$G$8,0,1)</f>
        <v>0</v>
      </c>
      <c r="AL1195" s="77">
        <f>IF(G1195&gt;Variables!$G$9,0,1)</f>
        <v>1</v>
      </c>
      <c r="AM1195" s="77">
        <f>IF(AND(K1195&gt;Variables!$G$10,K1195&lt;Variables!$G$11),0,1)</f>
        <v>1</v>
      </c>
      <c r="AN1195" s="77">
        <f>IF(H1195&lt;Variables!$G$13,1,0)</f>
        <v>1</v>
      </c>
      <c r="AO1195" s="77">
        <f>IF(R1195&lt;Variables!$G$12,0,1)</f>
        <v>1</v>
      </c>
      <c r="AP1195" s="78">
        <f t="shared" si="37"/>
        <v>0</v>
      </c>
      <c r="AQ1195" s="77">
        <f>IF(V1195&lt;Variables!$G$15,1,0)</f>
        <v>1</v>
      </c>
      <c r="AR1195">
        <v>0</v>
      </c>
      <c r="AS1195">
        <v>0</v>
      </c>
      <c r="AT1195">
        <v>1</v>
      </c>
      <c r="AU1195">
        <v>0</v>
      </c>
      <c r="BA1195">
        <v>-2.25</v>
      </c>
    </row>
    <row r="1196" spans="3:53" x14ac:dyDescent="0.25">
      <c r="C1196" t="s">
        <v>290</v>
      </c>
      <c r="D1196" t="s">
        <v>291</v>
      </c>
      <c r="E1196">
        <v>61.46</v>
      </c>
      <c r="F1196">
        <v>4.3099999999999996</v>
      </c>
      <c r="G1196">
        <v>1.63</v>
      </c>
      <c r="H1196">
        <v>-99999</v>
      </c>
      <c r="I1196">
        <v>1.2E-2</v>
      </c>
      <c r="J1196" t="s">
        <v>75</v>
      </c>
      <c r="K1196">
        <v>75.36</v>
      </c>
      <c r="L1196">
        <v>61.267777777777773</v>
      </c>
      <c r="M1196">
        <v>1.994885838124974E-2</v>
      </c>
      <c r="N1196">
        <v>61.239166666666677</v>
      </c>
      <c r="O1196">
        <v>6.6678460135792095E-2</v>
      </c>
      <c r="P1196">
        <v>15913</v>
      </c>
      <c r="Q1196">
        <v>20826</v>
      </c>
      <c r="R1196">
        <v>0.76</v>
      </c>
      <c r="S1196">
        <v>16.635000000000002</v>
      </c>
      <c r="T1196">
        <v>5.0340000000000007</v>
      </c>
      <c r="U1196">
        <v>10.26416666666667</v>
      </c>
      <c r="V1196">
        <v>2.6277498816778802</v>
      </c>
      <c r="AC1196">
        <v>61.572000000000003</v>
      </c>
      <c r="AD1196">
        <v>61.12</v>
      </c>
      <c r="AH1196" s="77">
        <f>IF(AND(M1196&lt;Variables!$G$6,M1196&gt;Variables!$G$5),0,1)</f>
        <v>1</v>
      </c>
      <c r="AI1196" s="77">
        <f t="shared" si="36"/>
        <v>0</v>
      </c>
      <c r="AJ1196" s="77">
        <f>IF(I1196&gt;Variables!$G$7,0,1)</f>
        <v>1</v>
      </c>
      <c r="AK1196" s="77">
        <f>IF(F1196&gt;Variables!$G$8,0,1)</f>
        <v>1</v>
      </c>
      <c r="AL1196" s="77">
        <f>IF(G1196&gt;Variables!$G$9,0,1)</f>
        <v>1</v>
      </c>
      <c r="AM1196" s="77">
        <f>IF(AND(K1196&gt;Variables!$G$10,K1196&lt;Variables!$G$11),0,1)</f>
        <v>1</v>
      </c>
      <c r="AN1196" s="77">
        <f>IF(H1196&lt;Variables!$G$13,1,0)</f>
        <v>1</v>
      </c>
      <c r="AO1196" s="77">
        <f>IF(R1196&lt;Variables!$G$12,0,1)</f>
        <v>0</v>
      </c>
      <c r="AP1196" s="78">
        <f t="shared" si="37"/>
        <v>1</v>
      </c>
      <c r="AQ1196" s="77">
        <f>IF(V1196&lt;Variables!$G$15,1,0)</f>
        <v>1</v>
      </c>
      <c r="AR1196">
        <v>0</v>
      </c>
      <c r="AS1196">
        <v>0</v>
      </c>
      <c r="AT1196">
        <v>0</v>
      </c>
      <c r="AU1196">
        <v>0</v>
      </c>
      <c r="BA1196">
        <v>0</v>
      </c>
    </row>
    <row r="1197" spans="3:53" x14ac:dyDescent="0.25">
      <c r="C1197" t="s">
        <v>290</v>
      </c>
      <c r="D1197" t="s">
        <v>164</v>
      </c>
      <c r="E1197">
        <v>17.03</v>
      </c>
      <c r="F1197">
        <v>4.17</v>
      </c>
      <c r="G1197">
        <v>0</v>
      </c>
      <c r="H1197">
        <v>-99999</v>
      </c>
      <c r="I1197">
        <v>148.58799999999999</v>
      </c>
      <c r="J1197" t="s">
        <v>74</v>
      </c>
      <c r="K1197">
        <v>59.22</v>
      </c>
      <c r="L1197">
        <v>16.98</v>
      </c>
      <c r="M1197">
        <v>0</v>
      </c>
      <c r="N1197">
        <v>16.768450000000001</v>
      </c>
      <c r="O1197">
        <v>1.2615954366682609</v>
      </c>
      <c r="P1197">
        <v>2235000</v>
      </c>
      <c r="Q1197">
        <v>46184</v>
      </c>
      <c r="R1197">
        <v>48.39</v>
      </c>
      <c r="S1197">
        <v>16.635000000000002</v>
      </c>
      <c r="T1197">
        <v>5.0340000000000007</v>
      </c>
      <c r="U1197">
        <v>10.26416666666667</v>
      </c>
      <c r="V1197">
        <v>2.4625192</v>
      </c>
      <c r="AC1197">
        <v>17</v>
      </c>
      <c r="AD1197">
        <v>16.98</v>
      </c>
      <c r="AH1197" s="77">
        <f>IF(AND(M1197&lt;Variables!$G$6,M1197&gt;Variables!$G$5),0,1)</f>
        <v>1</v>
      </c>
      <c r="AI1197" s="77">
        <f t="shared" si="36"/>
        <v>0</v>
      </c>
      <c r="AJ1197" s="77">
        <f>IF(I1197&gt;Variables!$G$7,0,1)</f>
        <v>0</v>
      </c>
      <c r="AK1197" s="77">
        <f>IF(F1197&gt;Variables!$G$8,0,1)</f>
        <v>1</v>
      </c>
      <c r="AL1197" s="77">
        <f>IF(G1197&gt;Variables!$G$9,0,1)</f>
        <v>1</v>
      </c>
      <c r="AM1197" s="77">
        <f>IF(AND(K1197&gt;Variables!$G$10,K1197&lt;Variables!$G$11),0,1)</f>
        <v>1</v>
      </c>
      <c r="AN1197" s="77">
        <f>IF(H1197&lt;Variables!$G$13,1,0)</f>
        <v>1</v>
      </c>
      <c r="AO1197" s="77">
        <f>IF(R1197&lt;Variables!$G$12,0,1)</f>
        <v>1</v>
      </c>
      <c r="AP1197" s="78">
        <f t="shared" si="37"/>
        <v>0</v>
      </c>
      <c r="AQ1197" s="77">
        <f>IF(V1197&lt;Variables!$G$15,1,0)</f>
        <v>1</v>
      </c>
      <c r="AR1197">
        <v>0</v>
      </c>
      <c r="AS1197">
        <v>0</v>
      </c>
      <c r="AT1197">
        <v>0</v>
      </c>
      <c r="AU1197">
        <v>0</v>
      </c>
      <c r="BA1197">
        <v>0</v>
      </c>
    </row>
    <row r="1198" spans="3:53" x14ac:dyDescent="0.25">
      <c r="C1198" t="s">
        <v>290</v>
      </c>
      <c r="D1198" t="s">
        <v>274</v>
      </c>
      <c r="E1198">
        <v>53.64</v>
      </c>
      <c r="F1198">
        <v>29.92</v>
      </c>
      <c r="G1198">
        <v>-0.01</v>
      </c>
      <c r="H1198">
        <v>1620</v>
      </c>
      <c r="I1198">
        <v>-6.2460000000000004</v>
      </c>
      <c r="J1198" t="s">
        <v>74</v>
      </c>
      <c r="K1198">
        <v>83.51</v>
      </c>
      <c r="L1198">
        <v>53.502624999999988</v>
      </c>
      <c r="M1198">
        <v>-1.425163718600765E-2</v>
      </c>
      <c r="N1198">
        <v>53.548529411764697</v>
      </c>
      <c r="O1198">
        <v>-9.9964298464835954E-2</v>
      </c>
      <c r="P1198">
        <v>921320</v>
      </c>
      <c r="Q1198">
        <v>116562</v>
      </c>
      <c r="R1198">
        <v>7.9</v>
      </c>
      <c r="S1198">
        <v>16.635000000000002</v>
      </c>
      <c r="T1198">
        <v>5.0340000000000007</v>
      </c>
      <c r="U1198">
        <v>10.26416666666667</v>
      </c>
      <c r="V1198">
        <v>2.7159133715485901</v>
      </c>
      <c r="AC1198">
        <v>53.7</v>
      </c>
      <c r="AD1198">
        <v>53.35</v>
      </c>
      <c r="AH1198" s="77">
        <f>IF(AND(M1198&lt;Variables!$G$6,M1198&gt;Variables!$G$5),0,1)</f>
        <v>1</v>
      </c>
      <c r="AI1198" s="77">
        <f t="shared" si="36"/>
        <v>1</v>
      </c>
      <c r="AJ1198" s="77">
        <f>IF(I1198&gt;Variables!$G$7,0,1)</f>
        <v>1</v>
      </c>
      <c r="AK1198" s="77">
        <f>IF(F1198&gt;Variables!$G$8,0,1)</f>
        <v>0</v>
      </c>
      <c r="AL1198" s="77">
        <f>IF(G1198&gt;Variables!$G$9,0,1)</f>
        <v>1</v>
      </c>
      <c r="AM1198" s="77">
        <f>IF(AND(K1198&gt;Variables!$G$10,K1198&lt;Variables!$G$11),0,1)</f>
        <v>1</v>
      </c>
      <c r="AN1198" s="77">
        <f>IF(H1198&lt;Variables!$G$13,1,0)</f>
        <v>0</v>
      </c>
      <c r="AO1198" s="77">
        <f>IF(R1198&lt;Variables!$G$12,0,1)</f>
        <v>1</v>
      </c>
      <c r="AP1198" s="78">
        <f t="shared" si="37"/>
        <v>0</v>
      </c>
      <c r="AQ1198" s="77">
        <f>IF(V1198&lt;Variables!$G$15,1,0)</f>
        <v>0</v>
      </c>
      <c r="AR1198">
        <v>0</v>
      </c>
      <c r="AS1198">
        <v>0</v>
      </c>
      <c r="AT1198">
        <v>0</v>
      </c>
      <c r="AU1198">
        <v>1</v>
      </c>
      <c r="BA1198">
        <v>-0.46</v>
      </c>
    </row>
    <row r="1199" spans="3:53" x14ac:dyDescent="0.25">
      <c r="C1199" t="s">
        <v>290</v>
      </c>
      <c r="D1199" t="s">
        <v>275</v>
      </c>
      <c r="E1199">
        <v>55.88</v>
      </c>
      <c r="F1199">
        <v>46.02</v>
      </c>
      <c r="G1199">
        <v>0</v>
      </c>
      <c r="H1199">
        <v>639.94000000000005</v>
      </c>
      <c r="I1199">
        <v>-10.137</v>
      </c>
      <c r="J1199" t="s">
        <v>74</v>
      </c>
      <c r="K1199">
        <v>88.65</v>
      </c>
      <c r="L1199">
        <v>55.717709999999997</v>
      </c>
      <c r="M1199">
        <v>4.1100038031034007E-3</v>
      </c>
      <c r="N1199">
        <v>55.728613725490192</v>
      </c>
      <c r="O1199">
        <v>-1.545655797688161E-2</v>
      </c>
      <c r="P1199">
        <v>3520000</v>
      </c>
      <c r="Q1199">
        <v>178970</v>
      </c>
      <c r="R1199">
        <v>19.670000000000002</v>
      </c>
      <c r="S1199">
        <v>16.635000000000002</v>
      </c>
      <c r="T1199">
        <v>5.0340000000000007</v>
      </c>
      <c r="U1199">
        <v>10.26416666666667</v>
      </c>
      <c r="V1199">
        <v>2.7668483763446119</v>
      </c>
      <c r="AC1199">
        <v>56.13</v>
      </c>
      <c r="AD1199">
        <v>55.67</v>
      </c>
      <c r="AH1199" s="77">
        <f>IF(AND(M1199&lt;Variables!$G$6,M1199&gt;Variables!$G$5),0,1)</f>
        <v>1</v>
      </c>
      <c r="AI1199" s="77">
        <f t="shared" si="36"/>
        <v>1</v>
      </c>
      <c r="AJ1199" s="77">
        <f>IF(I1199&gt;Variables!$G$7,0,1)</f>
        <v>1</v>
      </c>
      <c r="AK1199" s="77">
        <f>IF(F1199&gt;Variables!$G$8,0,1)</f>
        <v>0</v>
      </c>
      <c r="AL1199" s="77">
        <f>IF(G1199&gt;Variables!$G$9,0,1)</f>
        <v>1</v>
      </c>
      <c r="AM1199" s="77">
        <f>IF(AND(K1199&gt;Variables!$G$10,K1199&lt;Variables!$G$11),0,1)</f>
        <v>1</v>
      </c>
      <c r="AN1199" s="77">
        <f>IF(H1199&lt;Variables!$G$13,1,0)</f>
        <v>1</v>
      </c>
      <c r="AO1199" s="77">
        <f>IF(R1199&lt;Variables!$G$12,0,1)</f>
        <v>1</v>
      </c>
      <c r="AP1199" s="78">
        <f t="shared" si="37"/>
        <v>0</v>
      </c>
      <c r="AQ1199" s="77">
        <f>IF(V1199&lt;Variables!$G$15,1,0)</f>
        <v>0</v>
      </c>
      <c r="AR1199">
        <v>0</v>
      </c>
      <c r="AS1199">
        <v>1</v>
      </c>
      <c r="AT1199">
        <v>0</v>
      </c>
      <c r="AU1199">
        <v>0</v>
      </c>
      <c r="BA1199">
        <v>0.23</v>
      </c>
    </row>
    <row r="1200" spans="3:53" x14ac:dyDescent="0.25">
      <c r="C1200" t="s">
        <v>292</v>
      </c>
      <c r="D1200" t="s">
        <v>140</v>
      </c>
      <c r="E1200">
        <v>23.89</v>
      </c>
      <c r="F1200">
        <v>4.7300000000000004</v>
      </c>
      <c r="G1200">
        <v>5.39</v>
      </c>
      <c r="H1200">
        <v>6870</v>
      </c>
      <c r="I1200">
        <v>-1.169</v>
      </c>
      <c r="J1200" t="s">
        <v>75</v>
      </c>
      <c r="K1200">
        <v>71.86</v>
      </c>
      <c r="L1200">
        <v>23.537894736842109</v>
      </c>
      <c r="M1200">
        <v>1.3684540047403939</v>
      </c>
      <c r="N1200">
        <v>23.245714285714289</v>
      </c>
      <c r="O1200">
        <v>2.6425762045231052</v>
      </c>
      <c r="P1200">
        <v>405989</v>
      </c>
      <c r="Q1200">
        <v>740726</v>
      </c>
      <c r="R1200">
        <v>0.55000000000000004</v>
      </c>
      <c r="S1200">
        <v>16.745999999999999</v>
      </c>
      <c r="T1200">
        <v>5.4269999999999996</v>
      </c>
      <c r="U1200">
        <v>10.43416666666667</v>
      </c>
      <c r="V1200">
        <v>2.471496995554761</v>
      </c>
      <c r="AC1200">
        <v>24.68</v>
      </c>
      <c r="AD1200">
        <v>22.64</v>
      </c>
      <c r="AH1200" s="77">
        <f>IF(AND(M1200&lt;Variables!$G$6,M1200&gt;Variables!$G$5),0,1)</f>
        <v>1</v>
      </c>
      <c r="AI1200" s="77">
        <f t="shared" si="36"/>
        <v>0</v>
      </c>
      <c r="AJ1200" s="77">
        <f>IF(I1200&gt;Variables!$G$7,0,1)</f>
        <v>1</v>
      </c>
      <c r="AK1200" s="77">
        <f>IF(F1200&gt;Variables!$G$8,0,1)</f>
        <v>1</v>
      </c>
      <c r="AL1200" s="77">
        <f>IF(G1200&gt;Variables!$G$9,0,1)</f>
        <v>1</v>
      </c>
      <c r="AM1200" s="77">
        <f>IF(AND(K1200&gt;Variables!$G$10,K1200&lt;Variables!$G$11),0,1)</f>
        <v>1</v>
      </c>
      <c r="AN1200" s="77">
        <f>IF(H1200&lt;Variables!$G$13,1,0)</f>
        <v>0</v>
      </c>
      <c r="AO1200" s="77">
        <f>IF(R1200&lt;Variables!$G$12,0,1)</f>
        <v>0</v>
      </c>
      <c r="AP1200" s="78">
        <f t="shared" si="37"/>
        <v>1</v>
      </c>
      <c r="AQ1200" s="77">
        <f>IF(V1200&lt;Variables!$G$15,1,0)</f>
        <v>1</v>
      </c>
      <c r="AR1200">
        <v>1</v>
      </c>
      <c r="AS1200">
        <v>0</v>
      </c>
      <c r="AT1200">
        <v>0</v>
      </c>
      <c r="AU1200">
        <v>0</v>
      </c>
      <c r="BA1200">
        <v>1.08</v>
      </c>
    </row>
    <row r="1201" spans="3:53" x14ac:dyDescent="0.25">
      <c r="C1201" t="s">
        <v>292</v>
      </c>
      <c r="D1201" t="s">
        <v>164</v>
      </c>
      <c r="E1201">
        <v>17.03</v>
      </c>
      <c r="F1201">
        <v>8.36</v>
      </c>
      <c r="G1201">
        <v>0</v>
      </c>
      <c r="H1201">
        <v>-99999</v>
      </c>
      <c r="I1201">
        <v>148.58799999999999</v>
      </c>
      <c r="J1201" t="s">
        <v>74</v>
      </c>
      <c r="K1201">
        <v>59.22</v>
      </c>
      <c r="L1201">
        <v>16.98</v>
      </c>
      <c r="M1201">
        <v>0</v>
      </c>
      <c r="N1201">
        <v>16.77828461538461</v>
      </c>
      <c r="O1201">
        <v>1.2022408085176159</v>
      </c>
      <c r="P1201">
        <v>2235000</v>
      </c>
      <c r="Q1201">
        <v>46184</v>
      </c>
      <c r="R1201">
        <v>48.39</v>
      </c>
      <c r="S1201">
        <v>16.745999999999999</v>
      </c>
      <c r="T1201">
        <v>5.4269999999999996</v>
      </c>
      <c r="U1201">
        <v>10.43416666666667</v>
      </c>
      <c r="V1201">
        <v>2.4625192</v>
      </c>
      <c r="AC1201">
        <v>17</v>
      </c>
      <c r="AD1201">
        <v>16.98</v>
      </c>
      <c r="AH1201" s="77">
        <f>IF(AND(M1201&lt;Variables!$G$6,M1201&gt;Variables!$G$5),0,1)</f>
        <v>1</v>
      </c>
      <c r="AI1201" s="77">
        <f t="shared" si="36"/>
        <v>0</v>
      </c>
      <c r="AJ1201" s="77">
        <f>IF(I1201&gt;Variables!$G$7,0,1)</f>
        <v>0</v>
      </c>
      <c r="AK1201" s="77">
        <f>IF(F1201&gt;Variables!$G$8,0,1)</f>
        <v>1</v>
      </c>
      <c r="AL1201" s="77">
        <f>IF(G1201&gt;Variables!$G$9,0,1)</f>
        <v>1</v>
      </c>
      <c r="AM1201" s="77">
        <f>IF(AND(K1201&gt;Variables!$G$10,K1201&lt;Variables!$G$11),0,1)</f>
        <v>1</v>
      </c>
      <c r="AN1201" s="77">
        <f>IF(H1201&lt;Variables!$G$13,1,0)</f>
        <v>1</v>
      </c>
      <c r="AO1201" s="77">
        <f>IF(R1201&lt;Variables!$G$12,0,1)</f>
        <v>1</v>
      </c>
      <c r="AP1201" s="78">
        <f t="shared" si="37"/>
        <v>0</v>
      </c>
      <c r="AQ1201" s="77">
        <f>IF(V1201&lt;Variables!$G$15,1,0)</f>
        <v>1</v>
      </c>
      <c r="AR1201">
        <v>0</v>
      </c>
      <c r="AS1201">
        <v>0</v>
      </c>
      <c r="AT1201">
        <v>0</v>
      </c>
      <c r="AU1201">
        <v>0</v>
      </c>
      <c r="BA1201">
        <v>0</v>
      </c>
    </row>
    <row r="1202" spans="3:53" x14ac:dyDescent="0.25">
      <c r="C1202" t="s">
        <v>292</v>
      </c>
      <c r="D1202" t="s">
        <v>167</v>
      </c>
      <c r="E1202">
        <v>12.18</v>
      </c>
      <c r="F1202">
        <v>9.08</v>
      </c>
      <c r="G1202">
        <v>3.68</v>
      </c>
      <c r="H1202">
        <v>2260</v>
      </c>
      <c r="I1202">
        <v>-30.641999999999999</v>
      </c>
      <c r="J1202" t="s">
        <v>75</v>
      </c>
      <c r="K1202">
        <v>51.06</v>
      </c>
      <c r="L1202">
        <v>12.153535</v>
      </c>
      <c r="M1202">
        <v>-0.19364736268089061</v>
      </c>
      <c r="N1202">
        <v>12.116277999999999</v>
      </c>
      <c r="O1202">
        <v>0.1132526011701064</v>
      </c>
      <c r="P1202">
        <v>32394000</v>
      </c>
      <c r="Q1202">
        <v>13611000</v>
      </c>
      <c r="R1202">
        <v>2.38</v>
      </c>
      <c r="S1202">
        <v>16.745999999999999</v>
      </c>
      <c r="T1202">
        <v>5.4269999999999996</v>
      </c>
      <c r="U1202">
        <v>10.43416666666667</v>
      </c>
      <c r="V1202">
        <v>2.383609240228131</v>
      </c>
      <c r="AC1202">
        <v>12.65</v>
      </c>
      <c r="AD1202">
        <v>11.37</v>
      </c>
      <c r="AH1202" s="77">
        <f>IF(AND(M1202&lt;Variables!$G$6,M1202&gt;Variables!$G$5),0,1)</f>
        <v>1</v>
      </c>
      <c r="AI1202" s="77">
        <f t="shared" si="36"/>
        <v>0</v>
      </c>
      <c r="AJ1202" s="77">
        <f>IF(I1202&gt;Variables!$G$7,0,1)</f>
        <v>1</v>
      </c>
      <c r="AK1202" s="77">
        <f>IF(F1202&gt;Variables!$G$8,0,1)</f>
        <v>0</v>
      </c>
      <c r="AL1202" s="77">
        <f>IF(G1202&gt;Variables!$G$9,0,1)</f>
        <v>1</v>
      </c>
      <c r="AM1202" s="77">
        <f>IF(AND(K1202&gt;Variables!$G$10,K1202&lt;Variables!$G$11),0,1)</f>
        <v>1</v>
      </c>
      <c r="AN1202" s="77">
        <f>IF(H1202&lt;Variables!$G$13,1,0)</f>
        <v>0</v>
      </c>
      <c r="AO1202" s="77">
        <f>IF(R1202&lt;Variables!$G$12,0,1)</f>
        <v>1</v>
      </c>
      <c r="AP1202" s="78">
        <f t="shared" si="37"/>
        <v>1</v>
      </c>
      <c r="AQ1202" s="77">
        <f>IF(V1202&lt;Variables!$G$15,1,0)</f>
        <v>1</v>
      </c>
      <c r="AR1202">
        <v>0</v>
      </c>
      <c r="AS1202">
        <v>0</v>
      </c>
      <c r="AT1202">
        <v>1</v>
      </c>
      <c r="AU1202">
        <v>0</v>
      </c>
      <c r="BA1202">
        <v>-2.25</v>
      </c>
    </row>
    <row r="1203" spans="3:53" x14ac:dyDescent="0.25">
      <c r="C1203" t="s">
        <v>292</v>
      </c>
      <c r="D1203" t="s">
        <v>275</v>
      </c>
      <c r="E1203">
        <v>55.89</v>
      </c>
      <c r="F1203">
        <v>46</v>
      </c>
      <c r="G1203">
        <v>0</v>
      </c>
      <c r="H1203">
        <v>639.94000000000005</v>
      </c>
      <c r="I1203">
        <v>-10.137</v>
      </c>
      <c r="J1203" t="s">
        <v>74</v>
      </c>
      <c r="K1203">
        <v>87.82</v>
      </c>
      <c r="L1203">
        <v>55.718684210526312</v>
      </c>
      <c r="M1203">
        <v>2.3614869811261659E-3</v>
      </c>
      <c r="N1203">
        <v>55.727332653061232</v>
      </c>
      <c r="O1203">
        <v>-1.3158090854417791E-2</v>
      </c>
      <c r="P1203">
        <v>3590000</v>
      </c>
      <c r="Q1203">
        <v>178970</v>
      </c>
      <c r="R1203">
        <v>20.059999999999999</v>
      </c>
      <c r="S1203">
        <v>16.745999999999999</v>
      </c>
      <c r="T1203">
        <v>5.4269999999999996</v>
      </c>
      <c r="U1203">
        <v>10.43416666666667</v>
      </c>
      <c r="V1203">
        <v>2.7584958699066262</v>
      </c>
      <c r="AC1203">
        <v>56.13</v>
      </c>
      <c r="AD1203">
        <v>55.67</v>
      </c>
      <c r="AH1203" s="77">
        <f>IF(AND(M1203&lt;Variables!$G$6,M1203&gt;Variables!$G$5),0,1)</f>
        <v>1</v>
      </c>
      <c r="AI1203" s="77">
        <f t="shared" si="36"/>
        <v>1</v>
      </c>
      <c r="AJ1203" s="77">
        <f>IF(I1203&gt;Variables!$G$7,0,1)</f>
        <v>1</v>
      </c>
      <c r="AK1203" s="77">
        <f>IF(F1203&gt;Variables!$G$8,0,1)</f>
        <v>0</v>
      </c>
      <c r="AL1203" s="77">
        <f>IF(G1203&gt;Variables!$G$9,0,1)</f>
        <v>1</v>
      </c>
      <c r="AM1203" s="77">
        <f>IF(AND(K1203&gt;Variables!$G$10,K1203&lt;Variables!$G$11),0,1)</f>
        <v>1</v>
      </c>
      <c r="AN1203" s="77">
        <f>IF(H1203&lt;Variables!$G$13,1,0)</f>
        <v>1</v>
      </c>
      <c r="AO1203" s="77">
        <f>IF(R1203&lt;Variables!$G$12,0,1)</f>
        <v>1</v>
      </c>
      <c r="AP1203" s="78">
        <f t="shared" si="37"/>
        <v>0</v>
      </c>
      <c r="AQ1203" s="77">
        <f>IF(V1203&lt;Variables!$G$15,1,0)</f>
        <v>0</v>
      </c>
      <c r="AR1203">
        <v>0</v>
      </c>
      <c r="AS1203">
        <v>1</v>
      </c>
      <c r="AT1203">
        <v>0</v>
      </c>
      <c r="AU1203">
        <v>0</v>
      </c>
      <c r="BA1203">
        <v>0.31</v>
      </c>
    </row>
    <row r="1204" spans="3:53" x14ac:dyDescent="0.25">
      <c r="C1204" t="s">
        <v>292</v>
      </c>
      <c r="D1204" t="s">
        <v>286</v>
      </c>
      <c r="E1204">
        <v>8.43</v>
      </c>
      <c r="F1204">
        <v>13.26</v>
      </c>
      <c r="G1204">
        <v>6.73</v>
      </c>
      <c r="H1204">
        <v>38.479999999999997</v>
      </c>
      <c r="I1204">
        <v>1.8740000000000001</v>
      </c>
      <c r="J1204" t="s">
        <v>74</v>
      </c>
      <c r="K1204">
        <v>47.28</v>
      </c>
      <c r="L1204">
        <v>8.5075736842105272</v>
      </c>
      <c r="M1204">
        <v>-1.146903780470536</v>
      </c>
      <c r="N1204">
        <v>8.420844897959185</v>
      </c>
      <c r="O1204">
        <v>-0.1287863402140699</v>
      </c>
      <c r="P1204">
        <v>535270</v>
      </c>
      <c r="Q1204">
        <v>78100</v>
      </c>
      <c r="R1204">
        <v>6.85</v>
      </c>
      <c r="S1204">
        <v>16.745999999999999</v>
      </c>
      <c r="T1204">
        <v>5.4269999999999996</v>
      </c>
      <c r="U1204">
        <v>10.43416666666667</v>
      </c>
      <c r="V1204">
        <v>2.3596309562112769</v>
      </c>
      <c r="AC1204">
        <v>8.44</v>
      </c>
      <c r="AD1204">
        <v>7.75</v>
      </c>
      <c r="AH1204" s="77">
        <f>IF(AND(M1204&lt;Variables!$G$6,M1204&gt;Variables!$G$5),0,1)</f>
        <v>0</v>
      </c>
      <c r="AI1204" s="77">
        <f t="shared" si="36"/>
        <v>0</v>
      </c>
      <c r="AJ1204" s="77">
        <f>IF(I1204&gt;Variables!$G$7,0,1)</f>
        <v>1</v>
      </c>
      <c r="AK1204" s="77">
        <f>IF(F1204&gt;Variables!$G$8,0,1)</f>
        <v>0</v>
      </c>
      <c r="AL1204" s="77">
        <f>IF(G1204&gt;Variables!$G$9,0,1)</f>
        <v>1</v>
      </c>
      <c r="AM1204" s="77">
        <f>IF(AND(K1204&gt;Variables!$G$10,K1204&lt;Variables!$G$11),0,1)</f>
        <v>1</v>
      </c>
      <c r="AN1204" s="77">
        <f>IF(H1204&lt;Variables!$G$13,1,0)</f>
        <v>1</v>
      </c>
      <c r="AO1204" s="77">
        <f>IF(R1204&lt;Variables!$G$12,0,1)</f>
        <v>1</v>
      </c>
      <c r="AP1204" s="78">
        <f t="shared" si="37"/>
        <v>0</v>
      </c>
      <c r="AQ1204" s="77">
        <f>IF(V1204&lt;Variables!$G$15,1,0)</f>
        <v>1</v>
      </c>
      <c r="AR1204">
        <v>0</v>
      </c>
      <c r="AS1204">
        <v>0</v>
      </c>
      <c r="AT1204">
        <v>1</v>
      </c>
      <c r="AU1204">
        <v>0</v>
      </c>
      <c r="BA1204">
        <v>-2.25</v>
      </c>
    </row>
    <row r="1205" spans="3:53" x14ac:dyDescent="0.25">
      <c r="C1205" t="s">
        <v>292</v>
      </c>
      <c r="D1205" t="s">
        <v>274</v>
      </c>
      <c r="E1205">
        <v>53.64</v>
      </c>
      <c r="F1205">
        <v>29.89</v>
      </c>
      <c r="G1205">
        <v>-0.06</v>
      </c>
      <c r="H1205">
        <v>1620</v>
      </c>
      <c r="I1205">
        <v>-6.2679999999999998</v>
      </c>
      <c r="J1205" t="s">
        <v>74</v>
      </c>
      <c r="K1205">
        <v>75.12</v>
      </c>
      <c r="L1205">
        <v>53.494124999999997</v>
      </c>
      <c r="M1205">
        <v>-4.5098410339449342E-2</v>
      </c>
      <c r="N1205">
        <v>53.517599999999987</v>
      </c>
      <c r="O1205">
        <v>-8.8942702961260695E-2</v>
      </c>
      <c r="P1205">
        <v>994726</v>
      </c>
      <c r="Q1205">
        <v>116562</v>
      </c>
      <c r="R1205">
        <v>8.5299999999999994</v>
      </c>
      <c r="S1205">
        <v>16.745999999999999</v>
      </c>
      <c r="T1205">
        <v>5.4269999999999996</v>
      </c>
      <c r="U1205">
        <v>10.43416666666667</v>
      </c>
      <c r="V1205">
        <v>2.6316874932004208</v>
      </c>
      <c r="AC1205">
        <v>53.7</v>
      </c>
      <c r="AD1205">
        <v>53.35</v>
      </c>
      <c r="AH1205" s="77">
        <f>IF(AND(M1205&lt;Variables!$G$6,M1205&gt;Variables!$G$5),0,1)</f>
        <v>1</v>
      </c>
      <c r="AI1205" s="77">
        <f t="shared" si="36"/>
        <v>1</v>
      </c>
      <c r="AJ1205" s="77">
        <f>IF(I1205&gt;Variables!$G$7,0,1)</f>
        <v>1</v>
      </c>
      <c r="AK1205" s="77">
        <f>IF(F1205&gt;Variables!$G$8,0,1)</f>
        <v>0</v>
      </c>
      <c r="AL1205" s="77">
        <f>IF(G1205&gt;Variables!$G$9,0,1)</f>
        <v>1</v>
      </c>
      <c r="AM1205" s="77">
        <f>IF(AND(K1205&gt;Variables!$G$10,K1205&lt;Variables!$G$11),0,1)</f>
        <v>1</v>
      </c>
      <c r="AN1205" s="77">
        <f>IF(H1205&lt;Variables!$G$13,1,0)</f>
        <v>0</v>
      </c>
      <c r="AO1205" s="77">
        <f>IF(R1205&lt;Variables!$G$12,0,1)</f>
        <v>1</v>
      </c>
      <c r="AP1205" s="78">
        <f t="shared" si="37"/>
        <v>0</v>
      </c>
      <c r="AQ1205" s="77">
        <f>IF(V1205&lt;Variables!$G$15,1,0)</f>
        <v>1</v>
      </c>
      <c r="AR1205">
        <v>0</v>
      </c>
      <c r="AS1205">
        <v>0</v>
      </c>
      <c r="AT1205">
        <v>0</v>
      </c>
      <c r="AU1205">
        <v>1</v>
      </c>
      <c r="BA1205">
        <v>-0.47</v>
      </c>
    </row>
    <row r="1206" spans="3:53" x14ac:dyDescent="0.25">
      <c r="C1206" t="s">
        <v>292</v>
      </c>
      <c r="D1206" t="s">
        <v>159</v>
      </c>
      <c r="E1206">
        <v>3.1</v>
      </c>
      <c r="F1206">
        <v>4.41</v>
      </c>
      <c r="G1206">
        <v>2.68</v>
      </c>
      <c r="H1206">
        <v>-99999</v>
      </c>
      <c r="I1206">
        <v>1.2999999999999999E-2</v>
      </c>
      <c r="J1206" t="s">
        <v>75</v>
      </c>
      <c r="K1206">
        <v>61.9</v>
      </c>
      <c r="L1206">
        <v>3.08</v>
      </c>
      <c r="M1206">
        <v>-0.32467532467533222</v>
      </c>
      <c r="N1206">
        <v>3.0603846153846161</v>
      </c>
      <c r="O1206">
        <v>0.31418876460976192</v>
      </c>
      <c r="P1206">
        <v>73986</v>
      </c>
      <c r="Q1206">
        <v>173126</v>
      </c>
      <c r="R1206">
        <v>0.43</v>
      </c>
      <c r="S1206">
        <v>16.745999999999999</v>
      </c>
      <c r="T1206">
        <v>5.4269999999999996</v>
      </c>
      <c r="U1206">
        <v>10.43416666666667</v>
      </c>
      <c r="V1206">
        <v>2.50988374025974</v>
      </c>
      <c r="AC1206">
        <v>3.09</v>
      </c>
      <c r="AD1206">
        <v>3.0514999999999999</v>
      </c>
      <c r="AH1206" s="77">
        <f>IF(AND(M1206&lt;Variables!$G$6,M1206&gt;Variables!$G$5),0,1)</f>
        <v>1</v>
      </c>
      <c r="AI1206" s="77">
        <f t="shared" si="36"/>
        <v>0</v>
      </c>
      <c r="AJ1206" s="77">
        <f>IF(I1206&gt;Variables!$G$7,0,1)</f>
        <v>1</v>
      </c>
      <c r="AK1206" s="77">
        <f>IF(F1206&gt;Variables!$G$8,0,1)</f>
        <v>1</v>
      </c>
      <c r="AL1206" s="77">
        <f>IF(G1206&gt;Variables!$G$9,0,1)</f>
        <v>1</v>
      </c>
      <c r="AM1206" s="77">
        <f>IF(AND(K1206&gt;Variables!$G$10,K1206&lt;Variables!$G$11),0,1)</f>
        <v>1</v>
      </c>
      <c r="AN1206" s="77">
        <f>IF(H1206&lt;Variables!$G$13,1,0)</f>
        <v>1</v>
      </c>
      <c r="AO1206" s="77">
        <f>IF(R1206&lt;Variables!$G$12,0,1)</f>
        <v>0</v>
      </c>
      <c r="AP1206" s="78">
        <f t="shared" si="37"/>
        <v>1</v>
      </c>
      <c r="AQ1206" s="77">
        <f>IF(V1206&lt;Variables!$G$15,1,0)</f>
        <v>1</v>
      </c>
      <c r="AR1206">
        <v>0</v>
      </c>
      <c r="AS1206">
        <v>0</v>
      </c>
      <c r="AT1206">
        <v>0</v>
      </c>
      <c r="AU1206">
        <v>0</v>
      </c>
      <c r="BA1206">
        <v>0</v>
      </c>
    </row>
    <row r="1207" spans="3:53" x14ac:dyDescent="0.25">
      <c r="C1207" t="s">
        <v>292</v>
      </c>
      <c r="D1207" t="s">
        <v>291</v>
      </c>
      <c r="E1207">
        <v>61.62</v>
      </c>
      <c r="F1207">
        <v>4.46</v>
      </c>
      <c r="G1207">
        <v>1.63</v>
      </c>
      <c r="H1207">
        <v>-99999</v>
      </c>
      <c r="I1207">
        <v>1.2E-2</v>
      </c>
      <c r="J1207" t="s">
        <v>75</v>
      </c>
      <c r="K1207">
        <v>75.36</v>
      </c>
      <c r="L1207">
        <v>61.293999999999997</v>
      </c>
      <c r="M1207">
        <v>-2.2840734819073481E-2</v>
      </c>
      <c r="N1207">
        <v>61.260909090909088</v>
      </c>
      <c r="O1207">
        <v>3.1163280751486711E-2</v>
      </c>
      <c r="P1207">
        <v>18201</v>
      </c>
      <c r="Q1207">
        <v>20826</v>
      </c>
      <c r="R1207">
        <v>0.87</v>
      </c>
      <c r="S1207">
        <v>16.745999999999999</v>
      </c>
      <c r="T1207">
        <v>5.4269999999999996</v>
      </c>
      <c r="U1207">
        <v>10.43416666666667</v>
      </c>
      <c r="V1207">
        <v>2.6319963072144099</v>
      </c>
      <c r="AC1207">
        <v>61.572000000000003</v>
      </c>
      <c r="AD1207">
        <v>61.12</v>
      </c>
      <c r="AH1207" s="77">
        <f>IF(AND(M1207&lt;Variables!$G$6,M1207&gt;Variables!$G$5),0,1)</f>
        <v>1</v>
      </c>
      <c r="AI1207" s="77">
        <f t="shared" si="36"/>
        <v>0</v>
      </c>
      <c r="AJ1207" s="77">
        <f>IF(I1207&gt;Variables!$G$7,0,1)</f>
        <v>1</v>
      </c>
      <c r="AK1207" s="77">
        <f>IF(F1207&gt;Variables!$G$8,0,1)</f>
        <v>1</v>
      </c>
      <c r="AL1207" s="77">
        <f>IF(G1207&gt;Variables!$G$9,0,1)</f>
        <v>1</v>
      </c>
      <c r="AM1207" s="77">
        <f>IF(AND(K1207&gt;Variables!$G$10,K1207&lt;Variables!$G$11),0,1)</f>
        <v>1</v>
      </c>
      <c r="AN1207" s="77">
        <f>IF(H1207&lt;Variables!$G$13,1,0)</f>
        <v>1</v>
      </c>
      <c r="AO1207" s="77">
        <f>IF(R1207&lt;Variables!$G$12,0,1)</f>
        <v>0</v>
      </c>
      <c r="AP1207" s="78">
        <f t="shared" si="37"/>
        <v>1</v>
      </c>
      <c r="AQ1207" s="77">
        <f>IF(V1207&lt;Variables!$G$15,1,0)</f>
        <v>1</v>
      </c>
      <c r="AR1207">
        <v>0</v>
      </c>
      <c r="AS1207">
        <v>0</v>
      </c>
      <c r="AT1207">
        <v>0</v>
      </c>
      <c r="AU1207">
        <v>0</v>
      </c>
      <c r="BA1207">
        <v>0</v>
      </c>
    </row>
    <row r="1208" spans="3:53" x14ac:dyDescent="0.25">
      <c r="C1208" t="s">
        <v>292</v>
      </c>
      <c r="D1208" t="s">
        <v>282</v>
      </c>
      <c r="E1208">
        <v>66.290000000000006</v>
      </c>
      <c r="F1208">
        <v>13.75</v>
      </c>
      <c r="G1208">
        <v>2.84</v>
      </c>
      <c r="H1208">
        <v>11670</v>
      </c>
      <c r="I1208">
        <v>1.972</v>
      </c>
      <c r="J1208" t="s">
        <v>75</v>
      </c>
      <c r="K1208">
        <v>43.65</v>
      </c>
      <c r="L1208">
        <v>66.516739999999999</v>
      </c>
      <c r="M1208">
        <v>-1.1976534027374111</v>
      </c>
      <c r="N1208">
        <v>66.136418000000006</v>
      </c>
      <c r="O1208">
        <v>-0.62948374373707983</v>
      </c>
      <c r="P1208">
        <v>3163000</v>
      </c>
      <c r="Q1208">
        <v>1277000</v>
      </c>
      <c r="R1208">
        <v>2.48</v>
      </c>
      <c r="S1208">
        <v>16.745999999999999</v>
      </c>
      <c r="T1208">
        <v>5.4269999999999996</v>
      </c>
      <c r="U1208">
        <v>10.43416666666667</v>
      </c>
      <c r="V1208">
        <v>2.3103894622490522</v>
      </c>
      <c r="AC1208">
        <v>66.87</v>
      </c>
      <c r="AD1208">
        <v>60.61</v>
      </c>
      <c r="AH1208" s="77">
        <f>IF(AND(M1208&lt;Variables!$G$6,M1208&gt;Variables!$G$5),0,1)</f>
        <v>0</v>
      </c>
      <c r="AI1208" s="77">
        <f t="shared" si="36"/>
        <v>0</v>
      </c>
      <c r="AJ1208" s="77">
        <f>IF(I1208&gt;Variables!$G$7,0,1)</f>
        <v>1</v>
      </c>
      <c r="AK1208" s="77">
        <f>IF(F1208&gt;Variables!$G$8,0,1)</f>
        <v>0</v>
      </c>
      <c r="AL1208" s="77">
        <f>IF(G1208&gt;Variables!$G$9,0,1)</f>
        <v>1</v>
      </c>
      <c r="AM1208" s="77">
        <f>IF(AND(K1208&gt;Variables!$G$10,K1208&lt;Variables!$G$11),0,1)</f>
        <v>1</v>
      </c>
      <c r="AN1208" s="77">
        <f>IF(H1208&lt;Variables!$G$13,1,0)</f>
        <v>0</v>
      </c>
      <c r="AO1208" s="77">
        <f>IF(R1208&lt;Variables!$G$12,0,1)</f>
        <v>1</v>
      </c>
      <c r="AP1208" s="78">
        <f t="shared" si="37"/>
        <v>1</v>
      </c>
      <c r="AQ1208" s="77">
        <f>IF(V1208&lt;Variables!$G$15,1,0)</f>
        <v>1</v>
      </c>
      <c r="AR1208">
        <v>1</v>
      </c>
      <c r="AS1208">
        <v>0</v>
      </c>
      <c r="AT1208">
        <v>0</v>
      </c>
      <c r="AU1208">
        <v>0</v>
      </c>
      <c r="BA1208">
        <v>0.27</v>
      </c>
    </row>
    <row r="1209" spans="3:53" x14ac:dyDescent="0.25">
      <c r="C1209" t="s">
        <v>292</v>
      </c>
      <c r="D1209" t="s">
        <v>190</v>
      </c>
      <c r="E1209">
        <v>2.13</v>
      </c>
      <c r="F1209">
        <v>9.02</v>
      </c>
      <c r="G1209">
        <v>5.54</v>
      </c>
      <c r="H1209">
        <v>616.63</v>
      </c>
      <c r="I1209">
        <v>97.084999999999994</v>
      </c>
      <c r="J1209" t="s">
        <v>75</v>
      </c>
      <c r="K1209">
        <v>47.02</v>
      </c>
      <c r="L1209">
        <v>2.13557</v>
      </c>
      <c r="M1209">
        <v>-1.0568606976123249</v>
      </c>
      <c r="N1209">
        <v>2.0991499999999998</v>
      </c>
      <c r="O1209">
        <v>0.65979086773218409</v>
      </c>
      <c r="P1209">
        <v>4940000</v>
      </c>
      <c r="Q1209">
        <v>8220000.0000000009</v>
      </c>
      <c r="R1209">
        <v>0.6</v>
      </c>
      <c r="S1209">
        <v>16.745999999999999</v>
      </c>
      <c r="T1209">
        <v>5.4269999999999996</v>
      </c>
      <c r="U1209">
        <v>10.43416666666667</v>
      </c>
      <c r="V1209">
        <v>2.354509981327702</v>
      </c>
      <c r="AC1209">
        <v>2.4298999999999999</v>
      </c>
      <c r="AD1209">
        <v>2.0499999999999998</v>
      </c>
      <c r="AH1209" s="77">
        <f>IF(AND(M1209&lt;Variables!$G$6,M1209&gt;Variables!$G$5),0,1)</f>
        <v>0</v>
      </c>
      <c r="AI1209" s="77">
        <f t="shared" si="36"/>
        <v>0</v>
      </c>
      <c r="AJ1209" s="77">
        <f>IF(I1209&gt;Variables!$G$7,0,1)</f>
        <v>0</v>
      </c>
      <c r="AK1209" s="77">
        <f>IF(F1209&gt;Variables!$G$8,0,1)</f>
        <v>0</v>
      </c>
      <c r="AL1209" s="77">
        <f>IF(G1209&gt;Variables!$G$9,0,1)</f>
        <v>1</v>
      </c>
      <c r="AM1209" s="77">
        <f>IF(AND(K1209&gt;Variables!$G$10,K1209&lt;Variables!$G$11),0,1)</f>
        <v>1</v>
      </c>
      <c r="AN1209" s="77">
        <f>IF(H1209&lt;Variables!$G$13,1,0)</f>
        <v>1</v>
      </c>
      <c r="AO1209" s="77">
        <f>IF(R1209&lt;Variables!$G$12,0,1)</f>
        <v>0</v>
      </c>
      <c r="AP1209" s="78">
        <f t="shared" si="37"/>
        <v>1</v>
      </c>
      <c r="AQ1209" s="77">
        <f>IF(V1209&lt;Variables!$G$15,1,0)</f>
        <v>1</v>
      </c>
      <c r="AR1209">
        <v>1</v>
      </c>
      <c r="AS1209">
        <v>0</v>
      </c>
      <c r="AT1209">
        <v>0</v>
      </c>
      <c r="AU1209">
        <v>0</v>
      </c>
      <c r="BA1209">
        <v>2</v>
      </c>
    </row>
    <row r="1210" spans="3:53" x14ac:dyDescent="0.25">
      <c r="C1210" t="s">
        <v>292</v>
      </c>
      <c r="D1210" t="s">
        <v>283</v>
      </c>
      <c r="E1210">
        <v>4.97</v>
      </c>
      <c r="F1210">
        <v>16.86</v>
      </c>
      <c r="G1210">
        <v>-5.68</v>
      </c>
      <c r="H1210">
        <v>54.86</v>
      </c>
      <c r="I1210">
        <v>-56.417000000000002</v>
      </c>
      <c r="J1210" t="s">
        <v>75</v>
      </c>
      <c r="K1210">
        <v>35.15</v>
      </c>
      <c r="L1210">
        <v>5.1126799999999992</v>
      </c>
      <c r="M1210">
        <v>-2.5951164555575321</v>
      </c>
      <c r="N1210">
        <v>5.2156679999999991</v>
      </c>
      <c r="O1210">
        <v>-4.5184624481465976</v>
      </c>
      <c r="P1210">
        <v>30020000</v>
      </c>
      <c r="Q1210">
        <v>674640</v>
      </c>
      <c r="R1210">
        <v>44.5</v>
      </c>
      <c r="S1210">
        <v>16.745999999999999</v>
      </c>
      <c r="T1210">
        <v>5.4269999999999996</v>
      </c>
      <c r="U1210">
        <v>10.43416666666667</v>
      </c>
      <c r="V1210">
        <v>2.169330787438291</v>
      </c>
      <c r="AC1210">
        <v>5.22</v>
      </c>
      <c r="AD1210">
        <v>4.45</v>
      </c>
      <c r="AH1210" s="77">
        <f>IF(AND(M1210&lt;Variables!$G$6,M1210&gt;Variables!$G$5),0,1)</f>
        <v>0</v>
      </c>
      <c r="AI1210" s="77">
        <f t="shared" si="36"/>
        <v>1</v>
      </c>
      <c r="AJ1210" s="77">
        <f>IF(I1210&gt;Variables!$G$7,0,1)</f>
        <v>1</v>
      </c>
      <c r="AK1210" s="77">
        <f>IF(F1210&gt;Variables!$G$8,0,1)</f>
        <v>0</v>
      </c>
      <c r="AL1210" s="77">
        <f>IF(G1210&gt;Variables!$G$9,0,1)</f>
        <v>1</v>
      </c>
      <c r="AM1210" s="77">
        <f>IF(AND(K1210&gt;Variables!$G$10,K1210&lt;Variables!$G$11),0,1)</f>
        <v>1</v>
      </c>
      <c r="AN1210" s="77">
        <f>IF(H1210&lt;Variables!$G$13,1,0)</f>
        <v>1</v>
      </c>
      <c r="AO1210" s="77">
        <f>IF(R1210&lt;Variables!$G$12,0,1)</f>
        <v>1</v>
      </c>
      <c r="AP1210" s="78">
        <f t="shared" si="37"/>
        <v>1</v>
      </c>
      <c r="AQ1210" s="77">
        <f>IF(V1210&lt;Variables!$G$15,1,0)</f>
        <v>1</v>
      </c>
      <c r="AR1210">
        <v>1</v>
      </c>
      <c r="AS1210">
        <v>0</v>
      </c>
      <c r="AT1210">
        <v>0</v>
      </c>
      <c r="AU1210">
        <v>0</v>
      </c>
      <c r="BA1210">
        <v>2</v>
      </c>
    </row>
    <row r="1211" spans="3:53" x14ac:dyDescent="0.25">
      <c r="C1211" t="s">
        <v>292</v>
      </c>
      <c r="D1211" t="s">
        <v>201</v>
      </c>
      <c r="E1211">
        <v>37.22</v>
      </c>
      <c r="F1211">
        <v>7.63</v>
      </c>
      <c r="G1211">
        <v>9.15</v>
      </c>
      <c r="H1211">
        <v>-99999</v>
      </c>
      <c r="I1211">
        <v>6.7069999999999999</v>
      </c>
      <c r="J1211" t="s">
        <v>75</v>
      </c>
      <c r="K1211">
        <v>55.35</v>
      </c>
      <c r="L1211">
        <v>36.992449999999998</v>
      </c>
      <c r="M1211">
        <v>-0.38507857684472552</v>
      </c>
      <c r="N1211">
        <v>35.899209090909089</v>
      </c>
      <c r="O1211">
        <v>2.6485009925516301</v>
      </c>
      <c r="P1211">
        <v>155979</v>
      </c>
      <c r="Q1211">
        <v>2287000</v>
      </c>
      <c r="R1211">
        <v>7.0000000000000007E-2</v>
      </c>
      <c r="S1211">
        <v>16.745999999999999</v>
      </c>
      <c r="T1211">
        <v>5.4269999999999996</v>
      </c>
      <c r="U1211">
        <v>10.43416666666667</v>
      </c>
      <c r="V1211">
        <v>2.4383878150730749</v>
      </c>
      <c r="AC1211">
        <v>40.020000000000003</v>
      </c>
      <c r="AD1211">
        <v>36.590000000000003</v>
      </c>
      <c r="AH1211" s="77">
        <f>IF(AND(M1211&lt;Variables!$G$6,M1211&gt;Variables!$G$5),0,1)</f>
        <v>1</v>
      </c>
      <c r="AI1211" s="77">
        <f t="shared" si="36"/>
        <v>0</v>
      </c>
      <c r="AJ1211" s="77">
        <f>IF(I1211&gt;Variables!$G$7,0,1)</f>
        <v>1</v>
      </c>
      <c r="AK1211" s="77">
        <f>IF(F1211&gt;Variables!$G$8,0,1)</f>
        <v>1</v>
      </c>
      <c r="AL1211" s="77">
        <f>IF(G1211&gt;Variables!$G$9,0,1)</f>
        <v>1</v>
      </c>
      <c r="AM1211" s="77">
        <f>IF(AND(K1211&gt;Variables!$G$10,K1211&lt;Variables!$G$11),0,1)</f>
        <v>1</v>
      </c>
      <c r="AN1211" s="77">
        <f>IF(H1211&lt;Variables!$G$13,1,0)</f>
        <v>1</v>
      </c>
      <c r="AO1211" s="77">
        <f>IF(R1211&lt;Variables!$G$12,0,1)</f>
        <v>0</v>
      </c>
      <c r="AP1211" s="78">
        <f t="shared" si="37"/>
        <v>1</v>
      </c>
      <c r="AQ1211" s="77">
        <f>IF(V1211&lt;Variables!$G$15,1,0)</f>
        <v>1</v>
      </c>
      <c r="AR1211">
        <v>1</v>
      </c>
      <c r="AS1211">
        <v>0</v>
      </c>
      <c r="AT1211">
        <v>0</v>
      </c>
      <c r="AU1211">
        <v>0</v>
      </c>
      <c r="BA1211">
        <v>2</v>
      </c>
    </row>
    <row r="1212" spans="3:53" x14ac:dyDescent="0.25">
      <c r="C1212" t="s">
        <v>292</v>
      </c>
      <c r="D1212" t="s">
        <v>172</v>
      </c>
      <c r="E1212">
        <v>54.17</v>
      </c>
      <c r="F1212">
        <v>4.95</v>
      </c>
      <c r="G1212">
        <v>5.26</v>
      </c>
      <c r="H1212">
        <v>6950</v>
      </c>
      <c r="I1212">
        <v>122210.349</v>
      </c>
      <c r="J1212" t="s">
        <v>75</v>
      </c>
      <c r="K1212">
        <v>47.63</v>
      </c>
      <c r="L1212">
        <v>54.155563157894733</v>
      </c>
      <c r="M1212">
        <v>-0.33341571459295039</v>
      </c>
      <c r="N1212">
        <v>54.134765306122453</v>
      </c>
      <c r="O1212">
        <v>-0.29512514780290933</v>
      </c>
      <c r="P1212">
        <v>302325</v>
      </c>
      <c r="Q1212">
        <v>1251000</v>
      </c>
      <c r="R1212">
        <v>0.24</v>
      </c>
      <c r="S1212">
        <v>16.745999999999999</v>
      </c>
      <c r="T1212">
        <v>5.4269999999999996</v>
      </c>
      <c r="U1212">
        <v>10.43416666666667</v>
      </c>
      <c r="V1212">
        <v>2.3488335247159422</v>
      </c>
      <c r="AC1212">
        <v>54.65</v>
      </c>
      <c r="AD1212">
        <v>51.22</v>
      </c>
      <c r="AH1212" s="77">
        <f>IF(AND(M1212&lt;Variables!$G$6,M1212&gt;Variables!$G$5),0,1)</f>
        <v>1</v>
      </c>
      <c r="AI1212" s="77">
        <f t="shared" si="36"/>
        <v>0</v>
      </c>
      <c r="AJ1212" s="77">
        <f>IF(I1212&gt;Variables!$G$7,0,1)</f>
        <v>0</v>
      </c>
      <c r="AK1212" s="77">
        <f>IF(F1212&gt;Variables!$G$8,0,1)</f>
        <v>1</v>
      </c>
      <c r="AL1212" s="77">
        <f>IF(G1212&gt;Variables!$G$9,0,1)</f>
        <v>1</v>
      </c>
      <c r="AM1212" s="77">
        <f>IF(AND(K1212&gt;Variables!$G$10,K1212&lt;Variables!$G$11),0,1)</f>
        <v>1</v>
      </c>
      <c r="AN1212" s="77">
        <f>IF(H1212&lt;Variables!$G$13,1,0)</f>
        <v>0</v>
      </c>
      <c r="AO1212" s="77">
        <f>IF(R1212&lt;Variables!$G$12,0,1)</f>
        <v>0</v>
      </c>
      <c r="AP1212" s="78">
        <f t="shared" si="37"/>
        <v>1</v>
      </c>
      <c r="AQ1212" s="77">
        <f>IF(V1212&lt;Variables!$G$15,1,0)</f>
        <v>1</v>
      </c>
      <c r="AR1212">
        <v>0</v>
      </c>
      <c r="AS1212">
        <v>0</v>
      </c>
      <c r="AT1212">
        <v>1</v>
      </c>
      <c r="AU1212">
        <v>0</v>
      </c>
      <c r="BA1212">
        <v>-2.25</v>
      </c>
    </row>
    <row r="1213" spans="3:53" x14ac:dyDescent="0.25">
      <c r="C1213" t="s">
        <v>292</v>
      </c>
      <c r="D1213" t="s">
        <v>287</v>
      </c>
      <c r="E1213">
        <v>0.74</v>
      </c>
      <c r="F1213">
        <v>4.99</v>
      </c>
      <c r="G1213">
        <v>4.6100000000000003</v>
      </c>
      <c r="H1213">
        <v>30.54</v>
      </c>
      <c r="I1213">
        <v>-45.793999999999997</v>
      </c>
      <c r="J1213" t="s">
        <v>75</v>
      </c>
      <c r="K1213">
        <v>43.35</v>
      </c>
      <c r="L1213">
        <v>0.76736744999999995</v>
      </c>
      <c r="M1213">
        <v>-3.566407462292017</v>
      </c>
      <c r="N1213">
        <v>0.75813593617021269</v>
      </c>
      <c r="O1213">
        <v>-2.3921747149763011</v>
      </c>
      <c r="P1213">
        <v>3970000</v>
      </c>
      <c r="Q1213">
        <v>612450</v>
      </c>
      <c r="R1213">
        <v>6.48</v>
      </c>
      <c r="S1213">
        <v>16.745999999999999</v>
      </c>
      <c r="T1213">
        <v>5.4269999999999996</v>
      </c>
      <c r="U1213">
        <v>10.43416666666667</v>
      </c>
      <c r="V1213">
        <v>2.3223390254247809</v>
      </c>
      <c r="AC1213">
        <v>0.76</v>
      </c>
      <c r="AD1213">
        <v>0.70530000000000004</v>
      </c>
      <c r="AH1213" s="77">
        <f>IF(AND(M1213&lt;Variables!$G$6,M1213&gt;Variables!$G$5),0,1)</f>
        <v>0</v>
      </c>
      <c r="AI1213" s="77">
        <f t="shared" si="36"/>
        <v>0</v>
      </c>
      <c r="AJ1213" s="77">
        <f>IF(I1213&gt;Variables!$G$7,0,1)</f>
        <v>1</v>
      </c>
      <c r="AK1213" s="77">
        <f>IF(F1213&gt;Variables!$G$8,0,1)</f>
        <v>1</v>
      </c>
      <c r="AL1213" s="77">
        <f>IF(G1213&gt;Variables!$G$9,0,1)</f>
        <v>1</v>
      </c>
      <c r="AM1213" s="77">
        <f>IF(AND(K1213&gt;Variables!$G$10,K1213&lt;Variables!$G$11),0,1)</f>
        <v>1</v>
      </c>
      <c r="AN1213" s="77">
        <f>IF(H1213&lt;Variables!$G$13,1,0)</f>
        <v>1</v>
      </c>
      <c r="AO1213" s="77">
        <f>IF(R1213&lt;Variables!$G$12,0,1)</f>
        <v>1</v>
      </c>
      <c r="AP1213" s="78">
        <f t="shared" si="37"/>
        <v>1</v>
      </c>
      <c r="AQ1213" s="77">
        <f>IF(V1213&lt;Variables!$G$15,1,0)</f>
        <v>1</v>
      </c>
      <c r="AR1213">
        <v>0</v>
      </c>
      <c r="AS1213">
        <v>0</v>
      </c>
      <c r="AT1213">
        <v>1</v>
      </c>
      <c r="AU1213">
        <v>0</v>
      </c>
      <c r="BA1213">
        <v>-2.25</v>
      </c>
    </row>
    <row r="1214" spans="3:53" x14ac:dyDescent="0.25">
      <c r="C1214" t="s">
        <v>292</v>
      </c>
      <c r="D1214" t="s">
        <v>81</v>
      </c>
      <c r="E1214">
        <v>30.43</v>
      </c>
      <c r="F1214">
        <v>6</v>
      </c>
      <c r="G1214">
        <v>3.22</v>
      </c>
      <c r="H1214">
        <v>6600</v>
      </c>
      <c r="I1214">
        <v>0.47799999999999998</v>
      </c>
      <c r="J1214" t="s">
        <v>75</v>
      </c>
      <c r="K1214">
        <v>48.56</v>
      </c>
      <c r="L1214">
        <v>30.547499999999999</v>
      </c>
      <c r="M1214">
        <v>-0.69563794091170184</v>
      </c>
      <c r="N1214">
        <v>30.26231000000001</v>
      </c>
      <c r="O1214">
        <v>0.24019977324928049</v>
      </c>
      <c r="P1214">
        <v>801984</v>
      </c>
      <c r="Q1214">
        <v>1326000</v>
      </c>
      <c r="R1214">
        <v>0.6</v>
      </c>
      <c r="S1214">
        <v>16.745999999999999</v>
      </c>
      <c r="T1214">
        <v>5.4269999999999996</v>
      </c>
      <c r="U1214">
        <v>10.43416666666667</v>
      </c>
      <c r="V1214">
        <v>2.3672752230460761</v>
      </c>
      <c r="AC1214">
        <v>30.6</v>
      </c>
      <c r="AD1214">
        <v>29.88</v>
      </c>
      <c r="AH1214" s="77">
        <f>IF(AND(M1214&lt;Variables!$G$6,M1214&gt;Variables!$G$5),0,1)</f>
        <v>1</v>
      </c>
      <c r="AI1214" s="77">
        <f t="shared" si="36"/>
        <v>0</v>
      </c>
      <c r="AJ1214" s="77">
        <f>IF(I1214&gt;Variables!$G$7,0,1)</f>
        <v>1</v>
      </c>
      <c r="AK1214" s="77">
        <f>IF(F1214&gt;Variables!$G$8,0,1)</f>
        <v>1</v>
      </c>
      <c r="AL1214" s="77">
        <f>IF(G1214&gt;Variables!$G$9,0,1)</f>
        <v>1</v>
      </c>
      <c r="AM1214" s="77">
        <f>IF(AND(K1214&gt;Variables!$G$10,K1214&lt;Variables!$G$11),0,1)</f>
        <v>1</v>
      </c>
      <c r="AN1214" s="77">
        <f>IF(H1214&lt;Variables!$G$13,1,0)</f>
        <v>0</v>
      </c>
      <c r="AO1214" s="77">
        <f>IF(R1214&lt;Variables!$G$12,0,1)</f>
        <v>0</v>
      </c>
      <c r="AP1214" s="78">
        <f t="shared" si="37"/>
        <v>1</v>
      </c>
      <c r="AQ1214" s="77">
        <f>IF(V1214&lt;Variables!$G$15,1,0)</f>
        <v>1</v>
      </c>
      <c r="AR1214">
        <v>0</v>
      </c>
      <c r="AS1214">
        <v>0</v>
      </c>
      <c r="AT1214">
        <v>1</v>
      </c>
      <c r="AU1214">
        <v>0</v>
      </c>
      <c r="BA1214">
        <v>-1.2</v>
      </c>
    </row>
    <row r="1215" spans="3:53" x14ac:dyDescent="0.25">
      <c r="C1215" t="s">
        <v>292</v>
      </c>
      <c r="D1215" t="s">
        <v>281</v>
      </c>
      <c r="E1215">
        <v>17.38</v>
      </c>
      <c r="F1215">
        <v>6.09</v>
      </c>
      <c r="G1215">
        <v>-8.52</v>
      </c>
      <c r="H1215">
        <v>133.69</v>
      </c>
      <c r="I1215">
        <v>-3.5409999999999999</v>
      </c>
      <c r="J1215" t="s">
        <v>75</v>
      </c>
      <c r="K1215">
        <v>39.119999999999997</v>
      </c>
      <c r="L1215">
        <v>17.782150000000001</v>
      </c>
      <c r="M1215">
        <v>-2.2514150426129551</v>
      </c>
      <c r="N1215">
        <v>18.082295999999999</v>
      </c>
      <c r="O1215">
        <v>-3.8739328235750659</v>
      </c>
      <c r="P1215">
        <v>6970000</v>
      </c>
      <c r="Q1215">
        <v>618180</v>
      </c>
      <c r="R1215">
        <v>11.28</v>
      </c>
      <c r="S1215">
        <v>16.745999999999999</v>
      </c>
      <c r="T1215">
        <v>5.4269999999999996</v>
      </c>
      <c r="U1215">
        <v>10.43416666666667</v>
      </c>
      <c r="V1215">
        <v>2.2420772884313762</v>
      </c>
      <c r="AC1215">
        <v>18.600000000000001</v>
      </c>
      <c r="AD1215">
        <v>16.700199999999999</v>
      </c>
      <c r="AH1215" s="77">
        <f>IF(AND(M1215&lt;Variables!$G$6,M1215&gt;Variables!$G$5),0,1)</f>
        <v>0</v>
      </c>
      <c r="AI1215" s="77">
        <f t="shared" si="36"/>
        <v>1</v>
      </c>
      <c r="AJ1215" s="77">
        <f>IF(I1215&gt;Variables!$G$7,0,1)</f>
        <v>1</v>
      </c>
      <c r="AK1215" s="77">
        <f>IF(F1215&gt;Variables!$G$8,0,1)</f>
        <v>1</v>
      </c>
      <c r="AL1215" s="77">
        <f>IF(G1215&gt;Variables!$G$9,0,1)</f>
        <v>1</v>
      </c>
      <c r="AM1215" s="77">
        <f>IF(AND(K1215&gt;Variables!$G$10,K1215&lt;Variables!$G$11),0,1)</f>
        <v>1</v>
      </c>
      <c r="AN1215" s="77">
        <f>IF(H1215&lt;Variables!$G$13,1,0)</f>
        <v>1</v>
      </c>
      <c r="AO1215" s="77">
        <f>IF(R1215&lt;Variables!$G$12,0,1)</f>
        <v>1</v>
      </c>
      <c r="AP1215" s="78">
        <f t="shared" si="37"/>
        <v>1</v>
      </c>
      <c r="AQ1215" s="77">
        <f>IF(V1215&lt;Variables!$G$15,1,0)</f>
        <v>1</v>
      </c>
      <c r="AR1215">
        <v>1</v>
      </c>
      <c r="AS1215">
        <v>0</v>
      </c>
      <c r="AT1215">
        <v>0</v>
      </c>
      <c r="AU1215">
        <v>0</v>
      </c>
      <c r="BA1215">
        <v>2</v>
      </c>
    </row>
    <row r="1216" spans="3:53" x14ac:dyDescent="0.25">
      <c r="C1216" t="s">
        <v>292</v>
      </c>
      <c r="D1216" t="s">
        <v>186</v>
      </c>
      <c r="E1216">
        <v>23.13</v>
      </c>
      <c r="F1216">
        <v>6.1</v>
      </c>
      <c r="G1216">
        <v>3.37</v>
      </c>
      <c r="H1216">
        <v>2840</v>
      </c>
      <c r="I1216">
        <v>-6.8079999999999998</v>
      </c>
      <c r="J1216" t="s">
        <v>75</v>
      </c>
      <c r="K1216">
        <v>44.42</v>
      </c>
      <c r="L1216">
        <v>23.170344444444439</v>
      </c>
      <c r="M1216">
        <v>-0.8215002798116674</v>
      </c>
      <c r="N1216">
        <v>23.01207391304348</v>
      </c>
      <c r="O1216">
        <v>-0.13937862864805131</v>
      </c>
      <c r="P1216">
        <v>165319</v>
      </c>
      <c r="Q1216">
        <v>423685</v>
      </c>
      <c r="R1216">
        <v>0.39</v>
      </c>
      <c r="S1216">
        <v>16.745999999999999</v>
      </c>
      <c r="T1216">
        <v>5.4269999999999996</v>
      </c>
      <c r="U1216">
        <v>10.43416666666667</v>
      </c>
      <c r="V1216">
        <v>2.3173116974059269</v>
      </c>
      <c r="AC1216">
        <v>23.21</v>
      </c>
      <c r="AD1216">
        <v>22.65</v>
      </c>
      <c r="AH1216" s="77">
        <f>IF(AND(M1216&lt;Variables!$G$6,M1216&gt;Variables!$G$5),0,1)</f>
        <v>1</v>
      </c>
      <c r="AI1216" s="77">
        <f t="shared" si="36"/>
        <v>0</v>
      </c>
      <c r="AJ1216" s="77">
        <f>IF(I1216&gt;Variables!$G$7,0,1)</f>
        <v>1</v>
      </c>
      <c r="AK1216" s="77">
        <f>IF(F1216&gt;Variables!$G$8,0,1)</f>
        <v>1</v>
      </c>
      <c r="AL1216" s="77">
        <f>IF(G1216&gt;Variables!$G$9,0,1)</f>
        <v>1</v>
      </c>
      <c r="AM1216" s="77">
        <f>IF(AND(K1216&gt;Variables!$G$10,K1216&lt;Variables!$G$11),0,1)</f>
        <v>1</v>
      </c>
      <c r="AN1216" s="77">
        <f>IF(H1216&lt;Variables!$G$13,1,0)</f>
        <v>0</v>
      </c>
      <c r="AO1216" s="77">
        <f>IF(R1216&lt;Variables!$G$12,0,1)</f>
        <v>0</v>
      </c>
      <c r="AP1216" s="78">
        <f t="shared" si="37"/>
        <v>1</v>
      </c>
      <c r="AQ1216" s="77">
        <f>IF(V1216&lt;Variables!$G$15,1,0)</f>
        <v>1</v>
      </c>
      <c r="AR1216">
        <v>0</v>
      </c>
      <c r="AS1216">
        <v>0</v>
      </c>
      <c r="AT1216">
        <v>0</v>
      </c>
      <c r="AU1216">
        <v>1</v>
      </c>
      <c r="BA1216">
        <v>-1.24</v>
      </c>
    </row>
    <row r="1217" spans="3:53" x14ac:dyDescent="0.25">
      <c r="C1217" t="s">
        <v>292</v>
      </c>
      <c r="D1217" t="s">
        <v>184</v>
      </c>
      <c r="E1217">
        <v>41.62</v>
      </c>
      <c r="F1217">
        <v>8.3800000000000008</v>
      </c>
      <c r="G1217">
        <v>9.09</v>
      </c>
      <c r="H1217">
        <v>5650</v>
      </c>
      <c r="I1217">
        <v>96.504000000000005</v>
      </c>
      <c r="J1217" t="s">
        <v>75</v>
      </c>
      <c r="K1217">
        <v>59.03</v>
      </c>
      <c r="L1217">
        <v>41.4676052631579</v>
      </c>
      <c r="M1217">
        <v>0.1022357972519915</v>
      </c>
      <c r="N1217">
        <v>41.110418181818183</v>
      </c>
      <c r="O1217">
        <v>0.97197215658228786</v>
      </c>
      <c r="P1217">
        <v>151112</v>
      </c>
      <c r="Q1217">
        <v>654975</v>
      </c>
      <c r="R1217">
        <v>0.23</v>
      </c>
      <c r="S1217">
        <v>16.745999999999999</v>
      </c>
      <c r="T1217">
        <v>5.4269999999999996</v>
      </c>
      <c r="U1217">
        <v>10.43416666666667</v>
      </c>
      <c r="V1217">
        <v>2.4552264987197998</v>
      </c>
      <c r="AC1217">
        <v>41.98</v>
      </c>
      <c r="AD1217">
        <v>37.409999999999997</v>
      </c>
      <c r="AH1217" s="77">
        <f>IF(AND(M1217&lt;Variables!$G$6,M1217&gt;Variables!$G$5),0,1)</f>
        <v>1</v>
      </c>
      <c r="AI1217" s="77">
        <f t="shared" si="36"/>
        <v>0</v>
      </c>
      <c r="AJ1217" s="77">
        <f>IF(I1217&gt;Variables!$G$7,0,1)</f>
        <v>0</v>
      </c>
      <c r="AK1217" s="77">
        <f>IF(F1217&gt;Variables!$G$8,0,1)</f>
        <v>1</v>
      </c>
      <c r="AL1217" s="77">
        <f>IF(G1217&gt;Variables!$G$9,0,1)</f>
        <v>1</v>
      </c>
      <c r="AM1217" s="77">
        <f>IF(AND(K1217&gt;Variables!$G$10,K1217&lt;Variables!$G$11),0,1)</f>
        <v>1</v>
      </c>
      <c r="AN1217" s="77">
        <f>IF(H1217&lt;Variables!$G$13,1,0)</f>
        <v>0</v>
      </c>
      <c r="AO1217" s="77">
        <f>IF(R1217&lt;Variables!$G$12,0,1)</f>
        <v>0</v>
      </c>
      <c r="AP1217" s="78">
        <f t="shared" si="37"/>
        <v>1</v>
      </c>
      <c r="AQ1217" s="77">
        <f>IF(V1217&lt;Variables!$G$15,1,0)</f>
        <v>1</v>
      </c>
      <c r="AR1217">
        <v>0</v>
      </c>
      <c r="AS1217">
        <v>0</v>
      </c>
      <c r="AT1217">
        <v>1</v>
      </c>
      <c r="AU1217">
        <v>0</v>
      </c>
      <c r="BA1217">
        <v>-0.95</v>
      </c>
    </row>
    <row r="1218" spans="3:53" x14ac:dyDescent="0.25">
      <c r="C1218" t="s">
        <v>292</v>
      </c>
      <c r="D1218" t="s">
        <v>279</v>
      </c>
      <c r="E1218">
        <v>9.19</v>
      </c>
      <c r="F1218">
        <v>6.13</v>
      </c>
      <c r="G1218">
        <v>-3.99</v>
      </c>
      <c r="H1218">
        <v>13560</v>
      </c>
      <c r="I1218">
        <v>602.39</v>
      </c>
      <c r="J1218" t="s">
        <v>75</v>
      </c>
      <c r="K1218">
        <v>28.76</v>
      </c>
      <c r="L1218">
        <v>9.2457473684210516</v>
      </c>
      <c r="M1218">
        <v>-1.0355827885593909</v>
      </c>
      <c r="N1218">
        <v>9.3646142857142856</v>
      </c>
      <c r="O1218">
        <v>-2.2917578788234678</v>
      </c>
      <c r="P1218">
        <v>1382000</v>
      </c>
      <c r="Q1218">
        <v>1051000</v>
      </c>
      <c r="R1218">
        <v>1.31</v>
      </c>
      <c r="S1218">
        <v>16.745999999999999</v>
      </c>
      <c r="T1218">
        <v>5.4269999999999996</v>
      </c>
      <c r="U1218">
        <v>10.43416666666667</v>
      </c>
      <c r="V1218">
        <v>2.1103549443995879</v>
      </c>
      <c r="AC1218">
        <v>9.26</v>
      </c>
      <c r="AD1218">
        <v>9</v>
      </c>
      <c r="AH1218" s="77">
        <f>IF(AND(M1218&lt;Variables!$G$6,M1218&gt;Variables!$G$5),0,1)</f>
        <v>0</v>
      </c>
      <c r="AI1218" s="77">
        <f t="shared" si="36"/>
        <v>1</v>
      </c>
      <c r="AJ1218" s="77">
        <f>IF(I1218&gt;Variables!$G$7,0,1)</f>
        <v>0</v>
      </c>
      <c r="AK1218" s="77">
        <f>IF(F1218&gt;Variables!$G$8,0,1)</f>
        <v>1</v>
      </c>
      <c r="AL1218" s="77">
        <f>IF(G1218&gt;Variables!$G$9,0,1)</f>
        <v>1</v>
      </c>
      <c r="AM1218" s="77">
        <f>IF(AND(K1218&gt;Variables!$G$10,K1218&lt;Variables!$G$11),0,1)</f>
        <v>1</v>
      </c>
      <c r="AN1218" s="77">
        <f>IF(H1218&lt;Variables!$G$13,1,0)</f>
        <v>0</v>
      </c>
      <c r="AO1218" s="77">
        <f>IF(R1218&lt;Variables!$G$12,0,1)</f>
        <v>0</v>
      </c>
      <c r="AP1218" s="78">
        <f t="shared" si="37"/>
        <v>1</v>
      </c>
      <c r="AQ1218" s="77">
        <f>IF(V1218&lt;Variables!$G$15,1,0)</f>
        <v>1</v>
      </c>
      <c r="AR1218">
        <v>0</v>
      </c>
      <c r="AS1218">
        <v>0</v>
      </c>
      <c r="AT1218">
        <v>0</v>
      </c>
      <c r="AU1218">
        <v>1</v>
      </c>
      <c r="BA1218">
        <v>-0.35</v>
      </c>
    </row>
    <row r="1219" spans="3:53" x14ac:dyDescent="0.25">
      <c r="C1219" t="s">
        <v>292</v>
      </c>
      <c r="D1219" t="s">
        <v>77</v>
      </c>
      <c r="E1219">
        <v>22.26</v>
      </c>
      <c r="F1219">
        <v>6.41</v>
      </c>
      <c r="G1219">
        <v>4.03</v>
      </c>
      <c r="H1219">
        <v>1910</v>
      </c>
      <c r="I1219">
        <v>0.214</v>
      </c>
      <c r="J1219" t="s">
        <v>75</v>
      </c>
      <c r="K1219">
        <v>57.52</v>
      </c>
      <c r="L1219">
        <v>22.109210526315788</v>
      </c>
      <c r="M1219">
        <v>0.32018092007380028</v>
      </c>
      <c r="N1219">
        <v>21.983167346938782</v>
      </c>
      <c r="O1219">
        <v>0.89537895042513616</v>
      </c>
      <c r="P1219">
        <v>430874</v>
      </c>
      <c r="Q1219">
        <v>773868</v>
      </c>
      <c r="R1219">
        <v>0.56000000000000005</v>
      </c>
      <c r="S1219">
        <v>16.745999999999999</v>
      </c>
      <c r="T1219">
        <v>5.4269999999999996</v>
      </c>
      <c r="U1219">
        <v>10.43416666666667</v>
      </c>
      <c r="V1219">
        <v>2.4296288836993392</v>
      </c>
      <c r="AC1219">
        <v>22.425000000000001</v>
      </c>
      <c r="AD1219">
        <v>21</v>
      </c>
      <c r="AH1219" s="77">
        <f>IF(AND(M1219&lt;Variables!$G$6,M1219&gt;Variables!$G$5),0,1)</f>
        <v>1</v>
      </c>
      <c r="AI1219" s="77">
        <f t="shared" ref="AI1219:AI1282" si="38">IF(L1219&gt;N1219,0,1)</f>
        <v>0</v>
      </c>
      <c r="AJ1219" s="77">
        <f>IF(I1219&gt;Variables!$G$7,0,1)</f>
        <v>1</v>
      </c>
      <c r="AK1219" s="77">
        <f>IF(F1219&gt;Variables!$G$8,0,1)</f>
        <v>1</v>
      </c>
      <c r="AL1219" s="77">
        <f>IF(G1219&gt;Variables!$G$9,0,1)</f>
        <v>1</v>
      </c>
      <c r="AM1219" s="77">
        <f>IF(AND(K1219&gt;Variables!$G$10,K1219&lt;Variables!$G$11),0,1)</f>
        <v>1</v>
      </c>
      <c r="AN1219" s="77">
        <f>IF(H1219&lt;Variables!$G$13,1,0)</f>
        <v>0</v>
      </c>
      <c r="AO1219" s="77">
        <f>IF(R1219&lt;Variables!$G$12,0,1)</f>
        <v>0</v>
      </c>
      <c r="AP1219" s="78">
        <f t="shared" ref="AP1219:AP1282" si="39">IF(J1219="Pass", 0,1)</f>
        <v>1</v>
      </c>
      <c r="AQ1219" s="77">
        <f>IF(V1219&lt;Variables!$G$15,1,0)</f>
        <v>1</v>
      </c>
      <c r="AR1219">
        <v>0</v>
      </c>
      <c r="AS1219">
        <v>0</v>
      </c>
      <c r="AT1219">
        <v>1</v>
      </c>
      <c r="AU1219">
        <v>0</v>
      </c>
      <c r="BA1219">
        <v>-0.9</v>
      </c>
    </row>
    <row r="1220" spans="3:53" x14ac:dyDescent="0.25">
      <c r="C1220" t="s">
        <v>292</v>
      </c>
      <c r="D1220" t="s">
        <v>289</v>
      </c>
      <c r="E1220">
        <v>234.7</v>
      </c>
      <c r="F1220">
        <v>6.43</v>
      </c>
      <c r="G1220">
        <v>6.46</v>
      </c>
      <c r="H1220">
        <v>-99999</v>
      </c>
      <c r="I1220">
        <v>-99999</v>
      </c>
      <c r="J1220" t="s">
        <v>75</v>
      </c>
      <c r="K1220">
        <v>79.260000000000005</v>
      </c>
      <c r="L1220">
        <v>230.32560624999999</v>
      </c>
      <c r="M1220">
        <v>1.5953040609873479</v>
      </c>
      <c r="N1220">
        <v>226.29867812500001</v>
      </c>
      <c r="O1220">
        <v>3.4031669733157091</v>
      </c>
      <c r="P1220">
        <v>28015</v>
      </c>
      <c r="Q1220">
        <v>285725</v>
      </c>
      <c r="R1220">
        <v>0.1</v>
      </c>
      <c r="S1220">
        <v>16.745999999999999</v>
      </c>
      <c r="T1220">
        <v>5.4269999999999996</v>
      </c>
      <c r="U1220">
        <v>10.43416666666667</v>
      </c>
      <c r="V1220">
        <v>2.4938479067852022</v>
      </c>
      <c r="AC1220">
        <v>237.5</v>
      </c>
      <c r="AD1220">
        <v>225.6901</v>
      </c>
      <c r="AH1220" s="77">
        <f>IF(AND(M1220&lt;Variables!$G$6,M1220&gt;Variables!$G$5),0,1)</f>
        <v>1</v>
      </c>
      <c r="AI1220" s="77">
        <f t="shared" si="38"/>
        <v>0</v>
      </c>
      <c r="AJ1220" s="77">
        <f>IF(I1220&gt;Variables!$G$7,0,1)</f>
        <v>1</v>
      </c>
      <c r="AK1220" s="77">
        <f>IF(F1220&gt;Variables!$G$8,0,1)</f>
        <v>1</v>
      </c>
      <c r="AL1220" s="77">
        <f>IF(G1220&gt;Variables!$G$9,0,1)</f>
        <v>1</v>
      </c>
      <c r="AM1220" s="77">
        <f>IF(AND(K1220&gt;Variables!$G$10,K1220&lt;Variables!$G$11),0,1)</f>
        <v>1</v>
      </c>
      <c r="AN1220" s="77">
        <f>IF(H1220&lt;Variables!$G$13,1,0)</f>
        <v>1</v>
      </c>
      <c r="AO1220" s="77">
        <f>IF(R1220&lt;Variables!$G$12,0,1)</f>
        <v>0</v>
      </c>
      <c r="AP1220" s="78">
        <f t="shared" si="39"/>
        <v>1</v>
      </c>
      <c r="AQ1220" s="77">
        <f>IF(V1220&lt;Variables!$G$15,1,0)</f>
        <v>1</v>
      </c>
      <c r="AR1220">
        <v>0</v>
      </c>
      <c r="AS1220">
        <v>0</v>
      </c>
      <c r="AT1220">
        <v>1</v>
      </c>
      <c r="AU1220">
        <v>0</v>
      </c>
      <c r="BA1220">
        <v>-2.25</v>
      </c>
    </row>
    <row r="1221" spans="3:53" x14ac:dyDescent="0.25">
      <c r="C1221" t="s">
        <v>292</v>
      </c>
      <c r="D1221" t="s">
        <v>180</v>
      </c>
      <c r="E1221">
        <v>13.45</v>
      </c>
      <c r="F1221">
        <v>7.17</v>
      </c>
      <c r="G1221">
        <v>5.09</v>
      </c>
      <c r="H1221">
        <v>3530</v>
      </c>
      <c r="I1221">
        <v>-75.658000000000001</v>
      </c>
      <c r="J1221" t="s">
        <v>75</v>
      </c>
      <c r="K1221">
        <v>40.950000000000003</v>
      </c>
      <c r="L1221">
        <v>13.560425</v>
      </c>
      <c r="M1221">
        <v>-1.0355501394683331</v>
      </c>
      <c r="N1221">
        <v>13.508018</v>
      </c>
      <c r="O1221">
        <v>-0.65159818413034332</v>
      </c>
      <c r="P1221">
        <v>4487000</v>
      </c>
      <c r="Q1221">
        <v>13761000</v>
      </c>
      <c r="R1221">
        <v>0.33</v>
      </c>
      <c r="S1221">
        <v>16.745999999999999</v>
      </c>
      <c r="T1221">
        <v>5.4269999999999996</v>
      </c>
      <c r="U1221">
        <v>10.43416666666667</v>
      </c>
      <c r="V1221">
        <v>2.273100750960976</v>
      </c>
      <c r="AC1221">
        <v>13.6</v>
      </c>
      <c r="AD1221">
        <v>12.86</v>
      </c>
      <c r="AH1221" s="77">
        <f>IF(AND(M1221&lt;Variables!$G$6,M1221&gt;Variables!$G$5),0,1)</f>
        <v>0</v>
      </c>
      <c r="AI1221" s="77">
        <f t="shared" si="38"/>
        <v>0</v>
      </c>
      <c r="AJ1221" s="77">
        <f>IF(I1221&gt;Variables!$G$7,0,1)</f>
        <v>1</v>
      </c>
      <c r="AK1221" s="77">
        <f>IF(F1221&gt;Variables!$G$8,0,1)</f>
        <v>1</v>
      </c>
      <c r="AL1221" s="77">
        <f>IF(G1221&gt;Variables!$G$9,0,1)</f>
        <v>1</v>
      </c>
      <c r="AM1221" s="77">
        <f>IF(AND(K1221&gt;Variables!$G$10,K1221&lt;Variables!$G$11),0,1)</f>
        <v>1</v>
      </c>
      <c r="AN1221" s="77">
        <f>IF(H1221&lt;Variables!$G$13,1,0)</f>
        <v>0</v>
      </c>
      <c r="AO1221" s="77">
        <f>IF(R1221&lt;Variables!$G$12,0,1)</f>
        <v>0</v>
      </c>
      <c r="AP1221" s="78">
        <f t="shared" si="39"/>
        <v>1</v>
      </c>
      <c r="AQ1221" s="77">
        <f>IF(V1221&lt;Variables!$G$15,1,0)</f>
        <v>1</v>
      </c>
      <c r="AR1221">
        <v>0</v>
      </c>
      <c r="AS1221">
        <v>0</v>
      </c>
      <c r="AT1221">
        <v>1</v>
      </c>
      <c r="AU1221">
        <v>0</v>
      </c>
      <c r="BA1221">
        <v>-1.36</v>
      </c>
    </row>
    <row r="1222" spans="3:53" x14ac:dyDescent="0.25">
      <c r="C1222" t="s">
        <v>292</v>
      </c>
      <c r="D1222" t="s">
        <v>179</v>
      </c>
      <c r="E1222">
        <v>22.07</v>
      </c>
      <c r="F1222">
        <v>7.46</v>
      </c>
      <c r="G1222">
        <v>5.0999999999999996</v>
      </c>
      <c r="H1222">
        <v>14130</v>
      </c>
      <c r="I1222">
        <v>-72.084000000000003</v>
      </c>
      <c r="J1222" t="s">
        <v>75</v>
      </c>
      <c r="K1222">
        <v>48.83</v>
      </c>
      <c r="L1222">
        <v>22.117014999999999</v>
      </c>
      <c r="M1222">
        <v>-0.2125738939002314</v>
      </c>
      <c r="N1222">
        <v>21.949764000000009</v>
      </c>
      <c r="O1222">
        <v>0.54777809911757991</v>
      </c>
      <c r="P1222">
        <v>12591000</v>
      </c>
      <c r="Q1222">
        <v>11046000</v>
      </c>
      <c r="R1222">
        <v>1.1399999999999999</v>
      </c>
      <c r="S1222">
        <v>16.745999999999999</v>
      </c>
      <c r="T1222">
        <v>5.4269999999999996</v>
      </c>
      <c r="U1222">
        <v>10.43416666666667</v>
      </c>
      <c r="V1222">
        <v>2.359687442556873</v>
      </c>
      <c r="AC1222">
        <v>22.76</v>
      </c>
      <c r="AD1222">
        <v>21.81</v>
      </c>
      <c r="AH1222" s="77">
        <f>IF(AND(M1222&lt;Variables!$G$6,M1222&gt;Variables!$G$5),0,1)</f>
        <v>1</v>
      </c>
      <c r="AI1222" s="77">
        <f t="shared" si="38"/>
        <v>0</v>
      </c>
      <c r="AJ1222" s="77">
        <f>IF(I1222&gt;Variables!$G$7,0,1)</f>
        <v>1</v>
      </c>
      <c r="AK1222" s="77">
        <f>IF(F1222&gt;Variables!$G$8,0,1)</f>
        <v>1</v>
      </c>
      <c r="AL1222" s="77">
        <f>IF(G1222&gt;Variables!$G$9,0,1)</f>
        <v>1</v>
      </c>
      <c r="AM1222" s="77">
        <f>IF(AND(K1222&gt;Variables!$G$10,K1222&lt;Variables!$G$11),0,1)</f>
        <v>1</v>
      </c>
      <c r="AN1222" s="77">
        <f>IF(H1222&lt;Variables!$G$13,1,0)</f>
        <v>0</v>
      </c>
      <c r="AO1222" s="77">
        <f>IF(R1222&lt;Variables!$G$12,0,1)</f>
        <v>0</v>
      </c>
      <c r="AP1222" s="78">
        <f t="shared" si="39"/>
        <v>1</v>
      </c>
      <c r="AQ1222" s="77">
        <f>IF(V1222&lt;Variables!$G$15,1,0)</f>
        <v>1</v>
      </c>
      <c r="AR1222">
        <v>1</v>
      </c>
      <c r="AS1222">
        <v>0</v>
      </c>
      <c r="AT1222">
        <v>0</v>
      </c>
      <c r="AU1222">
        <v>0</v>
      </c>
      <c r="BA1222">
        <v>2</v>
      </c>
    </row>
    <row r="1223" spans="3:53" x14ac:dyDescent="0.25">
      <c r="C1223" t="s">
        <v>292</v>
      </c>
      <c r="D1223" t="s">
        <v>293</v>
      </c>
      <c r="E1223">
        <v>22.54</v>
      </c>
      <c r="F1223">
        <v>12.86</v>
      </c>
      <c r="G1223">
        <v>0</v>
      </c>
      <c r="H1223">
        <v>-99999</v>
      </c>
      <c r="I1223">
        <v>242.48500000000001</v>
      </c>
      <c r="J1223" t="s">
        <v>74</v>
      </c>
      <c r="K1223">
        <v>-99999</v>
      </c>
      <c r="L1223">
        <v>-99999</v>
      </c>
      <c r="M1223">
        <v>-99999</v>
      </c>
      <c r="N1223">
        <v>22.82</v>
      </c>
      <c r="O1223">
        <v>0</v>
      </c>
      <c r="P1223">
        <v>138171</v>
      </c>
      <c r="Q1223">
        <v>7534</v>
      </c>
      <c r="R1223">
        <v>18.34</v>
      </c>
      <c r="S1223">
        <v>16.745999999999999</v>
      </c>
      <c r="T1223">
        <v>5.4269999999999996</v>
      </c>
      <c r="U1223">
        <v>10.43416666666667</v>
      </c>
      <c r="V1223">
        <v>-99999</v>
      </c>
      <c r="AC1223">
        <v>22.475000000000001</v>
      </c>
      <c r="AD1223">
        <v>22.475000000000001</v>
      </c>
      <c r="AH1223" s="77">
        <f>IF(AND(M1223&lt;Variables!$G$6,M1223&gt;Variables!$G$5),0,1)</f>
        <v>1</v>
      </c>
      <c r="AI1223" s="77">
        <f t="shared" si="38"/>
        <v>1</v>
      </c>
      <c r="AJ1223" s="77">
        <f>IF(I1223&gt;Variables!$G$7,0,1)</f>
        <v>0</v>
      </c>
      <c r="AK1223" s="77">
        <f>IF(F1223&gt;Variables!$G$8,0,1)</f>
        <v>0</v>
      </c>
      <c r="AL1223" s="77">
        <f>IF(G1223&gt;Variables!$G$9,0,1)</f>
        <v>1</v>
      </c>
      <c r="AM1223" s="77">
        <f>IF(AND(K1223&gt;Variables!$G$10,K1223&lt;Variables!$G$11),0,1)</f>
        <v>1</v>
      </c>
      <c r="AN1223" s="77">
        <f>IF(H1223&lt;Variables!$G$13,1,0)</f>
        <v>1</v>
      </c>
      <c r="AO1223" s="77">
        <f>IF(R1223&lt;Variables!$G$12,0,1)</f>
        <v>1</v>
      </c>
      <c r="AP1223" s="78">
        <f t="shared" si="39"/>
        <v>0</v>
      </c>
      <c r="AQ1223" s="77">
        <f>IF(V1223&lt;Variables!$G$15,1,0)</f>
        <v>1</v>
      </c>
      <c r="AR1223">
        <v>0</v>
      </c>
      <c r="AS1223">
        <v>0</v>
      </c>
      <c r="AT1223">
        <v>0</v>
      </c>
      <c r="AU1223">
        <v>0</v>
      </c>
      <c r="BA1223">
        <v>0</v>
      </c>
    </row>
    <row r="1224" spans="3:53" x14ac:dyDescent="0.25">
      <c r="C1224" t="s">
        <v>294</v>
      </c>
      <c r="D1224" t="s">
        <v>181</v>
      </c>
      <c r="E1224">
        <v>24.28</v>
      </c>
      <c r="F1224">
        <v>5.95</v>
      </c>
      <c r="G1224">
        <v>5.67</v>
      </c>
      <c r="H1224">
        <v>2000</v>
      </c>
      <c r="I1224">
        <v>-75.632000000000005</v>
      </c>
      <c r="J1224" t="s">
        <v>75</v>
      </c>
      <c r="K1224">
        <v>59.22</v>
      </c>
      <c r="L1224">
        <v>24.12893157894737</v>
      </c>
      <c r="M1224">
        <v>0.3355657120072269</v>
      </c>
      <c r="N1224">
        <v>24.017956250000001</v>
      </c>
      <c r="O1224">
        <v>0.79916770603660359</v>
      </c>
      <c r="P1224">
        <v>300721</v>
      </c>
      <c r="Q1224">
        <v>924971</v>
      </c>
      <c r="R1224">
        <v>0.33</v>
      </c>
      <c r="S1224">
        <v>18.460999999999999</v>
      </c>
      <c r="T1224">
        <v>5.8380000000000001</v>
      </c>
      <c r="U1224">
        <v>11.42416666666667</v>
      </c>
      <c r="V1224">
        <v>2.4448592624705392</v>
      </c>
      <c r="AC1224">
        <v>24.25</v>
      </c>
      <c r="AD1224">
        <v>23.26</v>
      </c>
      <c r="AH1224" s="77">
        <f>IF(AND(M1224&lt;Variables!$G$6,M1224&gt;Variables!$G$5),0,1)</f>
        <v>1</v>
      </c>
      <c r="AI1224" s="77">
        <f t="shared" si="38"/>
        <v>0</v>
      </c>
      <c r="AJ1224" s="77">
        <f>IF(I1224&gt;Variables!$G$7,0,1)</f>
        <v>1</v>
      </c>
      <c r="AK1224" s="77">
        <f>IF(F1224&gt;Variables!$G$8,0,1)</f>
        <v>1</v>
      </c>
      <c r="AL1224" s="77">
        <f>IF(G1224&gt;Variables!$G$9,0,1)</f>
        <v>1</v>
      </c>
      <c r="AM1224" s="77">
        <f>IF(AND(K1224&gt;Variables!$G$10,K1224&lt;Variables!$G$11),0,1)</f>
        <v>1</v>
      </c>
      <c r="AN1224" s="77">
        <f>IF(H1224&lt;Variables!$G$13,1,0)</f>
        <v>0</v>
      </c>
      <c r="AO1224" s="77">
        <f>IF(R1224&lt;Variables!$G$12,0,1)</f>
        <v>0</v>
      </c>
      <c r="AP1224" s="78">
        <f t="shared" si="39"/>
        <v>1</v>
      </c>
      <c r="AQ1224" s="77">
        <f>IF(V1224&lt;Variables!$G$15,1,0)</f>
        <v>1</v>
      </c>
      <c r="AR1224">
        <v>0</v>
      </c>
      <c r="AS1224">
        <v>1</v>
      </c>
      <c r="AT1224">
        <v>0</v>
      </c>
      <c r="AU1224">
        <v>0</v>
      </c>
      <c r="BA1224">
        <v>-0.25</v>
      </c>
    </row>
    <row r="1225" spans="3:53" x14ac:dyDescent="0.25">
      <c r="C1225" t="s">
        <v>294</v>
      </c>
      <c r="D1225" t="s">
        <v>279</v>
      </c>
      <c r="E1225">
        <v>9.15</v>
      </c>
      <c r="F1225">
        <v>5.9</v>
      </c>
      <c r="G1225">
        <v>-4.09</v>
      </c>
      <c r="H1225">
        <v>13560</v>
      </c>
      <c r="I1225">
        <v>602.08500000000004</v>
      </c>
      <c r="J1225" t="s">
        <v>75</v>
      </c>
      <c r="K1225">
        <v>37.46</v>
      </c>
      <c r="L1225">
        <v>9.1989599999999996</v>
      </c>
      <c r="M1225">
        <v>-0.64094201953263208</v>
      </c>
      <c r="N1225">
        <v>9.3327775510204081</v>
      </c>
      <c r="O1225">
        <v>-2.0655967633057961</v>
      </c>
      <c r="P1225">
        <v>1427000</v>
      </c>
      <c r="Q1225">
        <v>1051000</v>
      </c>
      <c r="R1225">
        <v>1.36</v>
      </c>
      <c r="S1225">
        <v>18.460999999999999</v>
      </c>
      <c r="T1225">
        <v>5.8380000000000001</v>
      </c>
      <c r="U1225">
        <v>11.42416666666667</v>
      </c>
      <c r="V1225">
        <v>2.2305380439806242</v>
      </c>
      <c r="AC1225">
        <v>9.26</v>
      </c>
      <c r="AD1225">
        <v>9</v>
      </c>
      <c r="AH1225" s="77">
        <f>IF(AND(M1225&lt;Variables!$G$6,M1225&gt;Variables!$G$5),0,1)</f>
        <v>1</v>
      </c>
      <c r="AI1225" s="77">
        <f t="shared" si="38"/>
        <v>1</v>
      </c>
      <c r="AJ1225" s="77">
        <f>IF(I1225&gt;Variables!$G$7,0,1)</f>
        <v>0</v>
      </c>
      <c r="AK1225" s="77">
        <f>IF(F1225&gt;Variables!$G$8,0,1)</f>
        <v>1</v>
      </c>
      <c r="AL1225" s="77">
        <f>IF(G1225&gt;Variables!$G$9,0,1)</f>
        <v>1</v>
      </c>
      <c r="AM1225" s="77">
        <f>IF(AND(K1225&gt;Variables!$G$10,K1225&lt;Variables!$G$11),0,1)</f>
        <v>1</v>
      </c>
      <c r="AN1225" s="77">
        <f>IF(H1225&lt;Variables!$G$13,1,0)</f>
        <v>0</v>
      </c>
      <c r="AO1225" s="77">
        <f>IF(R1225&lt;Variables!$G$12,0,1)</f>
        <v>0</v>
      </c>
      <c r="AP1225" s="78">
        <f t="shared" si="39"/>
        <v>1</v>
      </c>
      <c r="AQ1225" s="77">
        <f>IF(V1225&lt;Variables!$G$15,1,0)</f>
        <v>1</v>
      </c>
      <c r="AR1225">
        <v>0</v>
      </c>
      <c r="AS1225">
        <v>1</v>
      </c>
      <c r="AT1225">
        <v>0</v>
      </c>
      <c r="AU1225">
        <v>0</v>
      </c>
      <c r="BA1225">
        <v>0.93</v>
      </c>
    </row>
    <row r="1226" spans="3:53" x14ac:dyDescent="0.25">
      <c r="C1226" t="s">
        <v>294</v>
      </c>
      <c r="D1226" t="s">
        <v>77</v>
      </c>
      <c r="E1226">
        <v>22.34</v>
      </c>
      <c r="F1226">
        <v>6.99</v>
      </c>
      <c r="G1226">
        <v>4.74</v>
      </c>
      <c r="H1226">
        <v>1910</v>
      </c>
      <c r="I1226">
        <v>0.23</v>
      </c>
      <c r="J1226" t="s">
        <v>75</v>
      </c>
      <c r="K1226">
        <v>62.49</v>
      </c>
      <c r="L1226">
        <v>22.146578947368418</v>
      </c>
      <c r="M1226">
        <v>0.828213933481458</v>
      </c>
      <c r="N1226">
        <v>22.035310204081629</v>
      </c>
      <c r="O1226">
        <v>1.337352609012874</v>
      </c>
      <c r="P1226">
        <v>443301</v>
      </c>
      <c r="Q1226">
        <v>773868</v>
      </c>
      <c r="R1226">
        <v>0.56999999999999995</v>
      </c>
      <c r="S1226">
        <v>18.460999999999999</v>
      </c>
      <c r="T1226">
        <v>5.8380000000000001</v>
      </c>
      <c r="U1226">
        <v>11.42416666666667</v>
      </c>
      <c r="V1226">
        <v>2.4449882335492008</v>
      </c>
      <c r="AC1226">
        <v>22.425000000000001</v>
      </c>
      <c r="AD1226">
        <v>21</v>
      </c>
      <c r="AH1226" s="77">
        <f>IF(AND(M1226&lt;Variables!$G$6,M1226&gt;Variables!$G$5),0,1)</f>
        <v>1</v>
      </c>
      <c r="AI1226" s="77">
        <f t="shared" si="38"/>
        <v>0</v>
      </c>
      <c r="AJ1226" s="77">
        <f>IF(I1226&gt;Variables!$G$7,0,1)</f>
        <v>1</v>
      </c>
      <c r="AK1226" s="77">
        <f>IF(F1226&gt;Variables!$G$8,0,1)</f>
        <v>1</v>
      </c>
      <c r="AL1226" s="77">
        <f>IF(G1226&gt;Variables!$G$9,0,1)</f>
        <v>1</v>
      </c>
      <c r="AM1226" s="77">
        <f>IF(AND(K1226&gt;Variables!$G$10,K1226&lt;Variables!$G$11),0,1)</f>
        <v>0</v>
      </c>
      <c r="AN1226" s="77">
        <f>IF(H1226&lt;Variables!$G$13,1,0)</f>
        <v>0</v>
      </c>
      <c r="AO1226" s="77">
        <f>IF(R1226&lt;Variables!$G$12,0,1)</f>
        <v>0</v>
      </c>
      <c r="AP1226" s="78">
        <f t="shared" si="39"/>
        <v>1</v>
      </c>
      <c r="AQ1226" s="77">
        <f>IF(V1226&lt;Variables!$G$15,1,0)</f>
        <v>1</v>
      </c>
      <c r="AR1226">
        <v>0</v>
      </c>
      <c r="AS1226">
        <v>0</v>
      </c>
      <c r="AT1226">
        <v>1</v>
      </c>
      <c r="AU1226">
        <v>0</v>
      </c>
      <c r="BA1226">
        <v>-1.21</v>
      </c>
    </row>
    <row r="1227" spans="3:53" x14ac:dyDescent="0.25">
      <c r="C1227" t="s">
        <v>294</v>
      </c>
      <c r="D1227" t="s">
        <v>167</v>
      </c>
      <c r="E1227">
        <v>11.84</v>
      </c>
      <c r="F1227">
        <v>7.19</v>
      </c>
      <c r="G1227">
        <v>0.88</v>
      </c>
      <c r="H1227">
        <v>2260</v>
      </c>
      <c r="I1227">
        <v>-31.164000000000001</v>
      </c>
      <c r="J1227" t="s">
        <v>75</v>
      </c>
      <c r="K1227">
        <v>32.67</v>
      </c>
      <c r="L1227">
        <v>12.086475</v>
      </c>
      <c r="M1227">
        <v>-2.350354425090853</v>
      </c>
      <c r="N1227">
        <v>12.118244000000001</v>
      </c>
      <c r="O1227">
        <v>-2.6063512172225489</v>
      </c>
      <c r="P1227">
        <v>34105000</v>
      </c>
      <c r="Q1227">
        <v>13611000</v>
      </c>
      <c r="R1227">
        <v>2.5099999999999998</v>
      </c>
      <c r="S1227">
        <v>18.460999999999999</v>
      </c>
      <c r="T1227">
        <v>5.8380000000000001</v>
      </c>
      <c r="U1227">
        <v>11.42416666666667</v>
      </c>
      <c r="V1227">
        <v>2.1309374324168129</v>
      </c>
      <c r="AC1227">
        <v>12.65</v>
      </c>
      <c r="AD1227">
        <v>11.37</v>
      </c>
      <c r="AH1227" s="77">
        <f>IF(AND(M1227&lt;Variables!$G$6,M1227&gt;Variables!$G$5),0,1)</f>
        <v>0</v>
      </c>
      <c r="AI1227" s="77">
        <f t="shared" si="38"/>
        <v>1</v>
      </c>
      <c r="AJ1227" s="77">
        <f>IF(I1227&gt;Variables!$G$7,0,1)</f>
        <v>1</v>
      </c>
      <c r="AK1227" s="77">
        <f>IF(F1227&gt;Variables!$G$8,0,1)</f>
        <v>1</v>
      </c>
      <c r="AL1227" s="77">
        <f>IF(G1227&gt;Variables!$G$9,0,1)</f>
        <v>1</v>
      </c>
      <c r="AM1227" s="77">
        <f>IF(AND(K1227&gt;Variables!$G$10,K1227&lt;Variables!$G$11),0,1)</f>
        <v>1</v>
      </c>
      <c r="AN1227" s="77">
        <f>IF(H1227&lt;Variables!$G$13,1,0)</f>
        <v>0</v>
      </c>
      <c r="AO1227" s="77">
        <f>IF(R1227&lt;Variables!$G$12,0,1)</f>
        <v>1</v>
      </c>
      <c r="AP1227" s="78">
        <f t="shared" si="39"/>
        <v>1</v>
      </c>
      <c r="AQ1227" s="77">
        <f>IF(V1227&lt;Variables!$G$15,1,0)</f>
        <v>1</v>
      </c>
      <c r="AR1227">
        <v>1</v>
      </c>
      <c r="AS1227">
        <v>0</v>
      </c>
      <c r="AT1227">
        <v>0</v>
      </c>
      <c r="AU1227">
        <v>0</v>
      </c>
      <c r="BA1227">
        <v>2</v>
      </c>
    </row>
    <row r="1228" spans="3:53" x14ac:dyDescent="0.25">
      <c r="C1228" t="s">
        <v>294</v>
      </c>
      <c r="D1228" t="s">
        <v>81</v>
      </c>
      <c r="E1228">
        <v>30.23</v>
      </c>
      <c r="F1228">
        <v>6.16</v>
      </c>
      <c r="G1228">
        <v>2.5099999999999998</v>
      </c>
      <c r="H1228">
        <v>6600</v>
      </c>
      <c r="I1228">
        <v>0.46200000000000002</v>
      </c>
      <c r="J1228" t="s">
        <v>75</v>
      </c>
      <c r="K1228">
        <v>46.06</v>
      </c>
      <c r="L1228">
        <v>30.37247</v>
      </c>
      <c r="M1228">
        <v>-0.80358956647253477</v>
      </c>
      <c r="N1228">
        <v>30.318698000000001</v>
      </c>
      <c r="O1228">
        <v>-0.62765887901914041</v>
      </c>
      <c r="P1228">
        <v>851408</v>
      </c>
      <c r="Q1228">
        <v>1326000</v>
      </c>
      <c r="R1228">
        <v>0.64</v>
      </c>
      <c r="S1228">
        <v>18.460999999999999</v>
      </c>
      <c r="T1228">
        <v>5.8380000000000001</v>
      </c>
      <c r="U1228">
        <v>11.42416666666667</v>
      </c>
      <c r="V1228">
        <v>2.3379311080564729</v>
      </c>
      <c r="AC1228">
        <v>30.6</v>
      </c>
      <c r="AD1228">
        <v>29.88</v>
      </c>
      <c r="AH1228" s="77">
        <f>IF(AND(M1228&lt;Variables!$G$6,M1228&gt;Variables!$G$5),0,1)</f>
        <v>1</v>
      </c>
      <c r="AI1228" s="77">
        <f t="shared" si="38"/>
        <v>0</v>
      </c>
      <c r="AJ1228" s="77">
        <f>IF(I1228&gt;Variables!$G$7,0,1)</f>
        <v>1</v>
      </c>
      <c r="AK1228" s="77">
        <f>IF(F1228&gt;Variables!$G$8,0,1)</f>
        <v>1</v>
      </c>
      <c r="AL1228" s="77">
        <f>IF(G1228&gt;Variables!$G$9,0,1)</f>
        <v>1</v>
      </c>
      <c r="AM1228" s="77">
        <f>IF(AND(K1228&gt;Variables!$G$10,K1228&lt;Variables!$G$11),0,1)</f>
        <v>1</v>
      </c>
      <c r="AN1228" s="77">
        <f>IF(H1228&lt;Variables!$G$13,1,0)</f>
        <v>0</v>
      </c>
      <c r="AO1228" s="77">
        <f>IF(R1228&lt;Variables!$G$12,0,1)</f>
        <v>0</v>
      </c>
      <c r="AP1228" s="78">
        <f t="shared" si="39"/>
        <v>1</v>
      </c>
      <c r="AQ1228" s="77">
        <f>IF(V1228&lt;Variables!$G$15,1,0)</f>
        <v>1</v>
      </c>
      <c r="AR1228">
        <v>0</v>
      </c>
      <c r="AS1228">
        <v>1</v>
      </c>
      <c r="AT1228">
        <v>0</v>
      </c>
      <c r="AU1228">
        <v>0</v>
      </c>
      <c r="BA1228">
        <v>0.2</v>
      </c>
    </row>
    <row r="1229" spans="3:53" x14ac:dyDescent="0.25">
      <c r="C1229" t="s">
        <v>294</v>
      </c>
      <c r="D1229" t="s">
        <v>283</v>
      </c>
      <c r="E1229">
        <v>4.96</v>
      </c>
      <c r="F1229">
        <v>15.49</v>
      </c>
      <c r="G1229">
        <v>-5.29</v>
      </c>
      <c r="H1229">
        <v>54.86</v>
      </c>
      <c r="I1229">
        <v>-56.271999999999998</v>
      </c>
      <c r="J1229" t="s">
        <v>75</v>
      </c>
      <c r="K1229">
        <v>40.35</v>
      </c>
      <c r="L1229">
        <v>5.0761750000000001</v>
      </c>
      <c r="M1229">
        <v>-1.4829078981713679</v>
      </c>
      <c r="N1229">
        <v>5.1857040000000003</v>
      </c>
      <c r="O1229">
        <v>-3.563720567159264</v>
      </c>
      <c r="P1229">
        <v>31140000</v>
      </c>
      <c r="Q1229">
        <v>674640</v>
      </c>
      <c r="R1229">
        <v>46.16</v>
      </c>
      <c r="S1229">
        <v>18.460999999999999</v>
      </c>
      <c r="T1229">
        <v>5.8380000000000001</v>
      </c>
      <c r="U1229">
        <v>11.42416666666667</v>
      </c>
      <c r="V1229">
        <v>2.2642541485567378</v>
      </c>
      <c r="AC1229">
        <v>5.22</v>
      </c>
      <c r="AD1229">
        <v>4.45</v>
      </c>
      <c r="AH1229" s="77">
        <f>IF(AND(M1229&lt;Variables!$G$6,M1229&gt;Variables!$G$5),0,1)</f>
        <v>0</v>
      </c>
      <c r="AI1229" s="77">
        <f t="shared" si="38"/>
        <v>1</v>
      </c>
      <c r="AJ1229" s="77">
        <f>IF(I1229&gt;Variables!$G$7,0,1)</f>
        <v>1</v>
      </c>
      <c r="AK1229" s="77">
        <f>IF(F1229&gt;Variables!$G$8,0,1)</f>
        <v>0</v>
      </c>
      <c r="AL1229" s="77">
        <f>IF(G1229&gt;Variables!$G$9,0,1)</f>
        <v>1</v>
      </c>
      <c r="AM1229" s="77">
        <f>IF(AND(K1229&gt;Variables!$G$10,K1229&lt;Variables!$G$11),0,1)</f>
        <v>1</v>
      </c>
      <c r="AN1229" s="77">
        <f>IF(H1229&lt;Variables!$G$13,1,0)</f>
        <v>1</v>
      </c>
      <c r="AO1229" s="77">
        <f>IF(R1229&lt;Variables!$G$12,0,1)</f>
        <v>1</v>
      </c>
      <c r="AP1229" s="78">
        <f t="shared" si="39"/>
        <v>1</v>
      </c>
      <c r="AQ1229" s="77">
        <f>IF(V1229&lt;Variables!$G$15,1,0)</f>
        <v>1</v>
      </c>
      <c r="AR1229">
        <v>1</v>
      </c>
      <c r="AS1229">
        <v>0</v>
      </c>
      <c r="AT1229">
        <v>0</v>
      </c>
      <c r="AU1229">
        <v>0</v>
      </c>
      <c r="BA1229">
        <v>2</v>
      </c>
    </row>
    <row r="1230" spans="3:53" x14ac:dyDescent="0.25">
      <c r="C1230" t="s">
        <v>294</v>
      </c>
      <c r="D1230" t="s">
        <v>179</v>
      </c>
      <c r="E1230">
        <v>22.32</v>
      </c>
      <c r="F1230">
        <v>7.9</v>
      </c>
      <c r="G1230">
        <v>6.4</v>
      </c>
      <c r="H1230">
        <v>14130</v>
      </c>
      <c r="I1230">
        <v>-72.123999999999995</v>
      </c>
      <c r="J1230" t="s">
        <v>75</v>
      </c>
      <c r="K1230">
        <v>59.45</v>
      </c>
      <c r="L1230">
        <v>22.149989999999999</v>
      </c>
      <c r="M1230">
        <v>0.87318323845746071</v>
      </c>
      <c r="N1230">
        <v>22.043731999999999</v>
      </c>
      <c r="O1230">
        <v>1.359424983029192</v>
      </c>
      <c r="P1230">
        <v>12975000</v>
      </c>
      <c r="Q1230">
        <v>11046000</v>
      </c>
      <c r="R1230">
        <v>1.17</v>
      </c>
      <c r="S1230">
        <v>18.460999999999999</v>
      </c>
      <c r="T1230">
        <v>5.8380000000000001</v>
      </c>
      <c r="U1230">
        <v>11.42416666666667</v>
      </c>
      <c r="V1230">
        <v>2.4183686681294199</v>
      </c>
      <c r="AC1230">
        <v>22.76</v>
      </c>
      <c r="AD1230">
        <v>21.81</v>
      </c>
      <c r="AH1230" s="77">
        <f>IF(AND(M1230&lt;Variables!$G$6,M1230&gt;Variables!$G$5),0,1)</f>
        <v>1</v>
      </c>
      <c r="AI1230" s="77">
        <f t="shared" si="38"/>
        <v>0</v>
      </c>
      <c r="AJ1230" s="77">
        <f>IF(I1230&gt;Variables!$G$7,0,1)</f>
        <v>1</v>
      </c>
      <c r="AK1230" s="77">
        <f>IF(F1230&gt;Variables!$G$8,0,1)</f>
        <v>1</v>
      </c>
      <c r="AL1230" s="77">
        <f>IF(G1230&gt;Variables!$G$9,0,1)</f>
        <v>1</v>
      </c>
      <c r="AM1230" s="77">
        <f>IF(AND(K1230&gt;Variables!$G$10,K1230&lt;Variables!$G$11),0,1)</f>
        <v>1</v>
      </c>
      <c r="AN1230" s="77">
        <f>IF(H1230&lt;Variables!$G$13,1,0)</f>
        <v>0</v>
      </c>
      <c r="AO1230" s="77">
        <f>IF(R1230&lt;Variables!$G$12,0,1)</f>
        <v>0</v>
      </c>
      <c r="AP1230" s="78">
        <f t="shared" si="39"/>
        <v>1</v>
      </c>
      <c r="AQ1230" s="77">
        <f>IF(V1230&lt;Variables!$G$15,1,0)</f>
        <v>1</v>
      </c>
      <c r="AR1230">
        <v>1</v>
      </c>
      <c r="AS1230">
        <v>0</v>
      </c>
      <c r="AT1230">
        <v>0</v>
      </c>
      <c r="AU1230">
        <v>0</v>
      </c>
      <c r="BA1230">
        <v>1.07</v>
      </c>
    </row>
    <row r="1231" spans="3:53" x14ac:dyDescent="0.25">
      <c r="C1231" t="s">
        <v>294</v>
      </c>
      <c r="D1231" t="s">
        <v>201</v>
      </c>
      <c r="E1231">
        <v>37.61</v>
      </c>
      <c r="F1231">
        <v>7.98</v>
      </c>
      <c r="G1231">
        <v>11.04</v>
      </c>
      <c r="H1231">
        <v>-99999</v>
      </c>
      <c r="I1231">
        <v>11.170999999999999</v>
      </c>
      <c r="J1231" t="s">
        <v>75</v>
      </c>
      <c r="K1231">
        <v>63.44</v>
      </c>
      <c r="L1231">
        <v>37.125852631578937</v>
      </c>
      <c r="M1231">
        <v>0.97330389151439567</v>
      </c>
      <c r="N1231">
        <v>36.169586363636363</v>
      </c>
      <c r="O1231">
        <v>3.6428772591337171</v>
      </c>
      <c r="P1231">
        <v>177583</v>
      </c>
      <c r="Q1231">
        <v>2287000</v>
      </c>
      <c r="R1231">
        <v>0.08</v>
      </c>
      <c r="S1231">
        <v>18.460999999999999</v>
      </c>
      <c r="T1231">
        <v>5.8380000000000001</v>
      </c>
      <c r="U1231">
        <v>11.42416666666667</v>
      </c>
      <c r="V1231">
        <v>2.4431539807965841</v>
      </c>
      <c r="AC1231">
        <v>40.020000000000003</v>
      </c>
      <c r="AD1231">
        <v>36.83</v>
      </c>
      <c r="AH1231" s="77">
        <f>IF(AND(M1231&lt;Variables!$G$6,M1231&gt;Variables!$G$5),0,1)</f>
        <v>1</v>
      </c>
      <c r="AI1231" s="77">
        <f t="shared" si="38"/>
        <v>0</v>
      </c>
      <c r="AJ1231" s="77">
        <f>IF(I1231&gt;Variables!$G$7,0,1)</f>
        <v>1</v>
      </c>
      <c r="AK1231" s="77">
        <f>IF(F1231&gt;Variables!$G$8,0,1)</f>
        <v>1</v>
      </c>
      <c r="AL1231" s="77">
        <f>IF(G1231&gt;Variables!$G$9,0,1)</f>
        <v>0</v>
      </c>
      <c r="AM1231" s="77">
        <f>IF(AND(K1231&gt;Variables!$G$10,K1231&lt;Variables!$G$11),0,1)</f>
        <v>0</v>
      </c>
      <c r="AN1231" s="77">
        <f>IF(H1231&lt;Variables!$G$13,1,0)</f>
        <v>1</v>
      </c>
      <c r="AO1231" s="77">
        <f>IF(R1231&lt;Variables!$G$12,0,1)</f>
        <v>0</v>
      </c>
      <c r="AP1231" s="78">
        <f t="shared" si="39"/>
        <v>1</v>
      </c>
      <c r="AQ1231" s="77">
        <f>IF(V1231&lt;Variables!$G$15,1,0)</f>
        <v>1</v>
      </c>
      <c r="AR1231">
        <v>1</v>
      </c>
      <c r="AS1231">
        <v>0</v>
      </c>
      <c r="AT1231">
        <v>0</v>
      </c>
      <c r="AU1231">
        <v>0</v>
      </c>
      <c r="BA1231">
        <v>2</v>
      </c>
    </row>
    <row r="1232" spans="3:53" x14ac:dyDescent="0.25">
      <c r="C1232" t="s">
        <v>294</v>
      </c>
      <c r="D1232" t="s">
        <v>184</v>
      </c>
      <c r="E1232">
        <v>41.42</v>
      </c>
      <c r="F1232">
        <v>7.99</v>
      </c>
      <c r="G1232">
        <v>8.75</v>
      </c>
      <c r="H1232">
        <v>5650</v>
      </c>
      <c r="I1232">
        <v>96.168000000000006</v>
      </c>
      <c r="J1232" t="s">
        <v>75</v>
      </c>
      <c r="K1232">
        <v>50.62</v>
      </c>
      <c r="L1232">
        <v>41.459649999999989</v>
      </c>
      <c r="M1232">
        <v>-0.1921145016901655</v>
      </c>
      <c r="N1232">
        <v>41.214019999999991</v>
      </c>
      <c r="O1232">
        <v>0.40272703317951469</v>
      </c>
      <c r="P1232">
        <v>152602</v>
      </c>
      <c r="Q1232">
        <v>654975</v>
      </c>
      <c r="R1232">
        <v>0.23</v>
      </c>
      <c r="S1232">
        <v>18.460999999999999</v>
      </c>
      <c r="T1232">
        <v>5.8380000000000001</v>
      </c>
      <c r="U1232">
        <v>11.42416666666667</v>
      </c>
      <c r="V1232">
        <v>2.378762169586091</v>
      </c>
      <c r="AC1232">
        <v>41.98</v>
      </c>
      <c r="AD1232">
        <v>37.409999999999997</v>
      </c>
      <c r="AH1232" s="77">
        <f>IF(AND(M1232&lt;Variables!$G$6,M1232&gt;Variables!$G$5),0,1)</f>
        <v>1</v>
      </c>
      <c r="AI1232" s="77">
        <f t="shared" si="38"/>
        <v>0</v>
      </c>
      <c r="AJ1232" s="77">
        <f>IF(I1232&gt;Variables!$G$7,0,1)</f>
        <v>0</v>
      </c>
      <c r="AK1232" s="77">
        <f>IF(F1232&gt;Variables!$G$8,0,1)</f>
        <v>1</v>
      </c>
      <c r="AL1232" s="77">
        <f>IF(G1232&gt;Variables!$G$9,0,1)</f>
        <v>1</v>
      </c>
      <c r="AM1232" s="77">
        <f>IF(AND(K1232&gt;Variables!$G$10,K1232&lt;Variables!$G$11),0,1)</f>
        <v>1</v>
      </c>
      <c r="AN1232" s="77">
        <f>IF(H1232&lt;Variables!$G$13,1,0)</f>
        <v>0</v>
      </c>
      <c r="AO1232" s="77">
        <f>IF(R1232&lt;Variables!$G$12,0,1)</f>
        <v>0</v>
      </c>
      <c r="AP1232" s="78">
        <f t="shared" si="39"/>
        <v>1</v>
      </c>
      <c r="AQ1232" s="77">
        <f>IF(V1232&lt;Variables!$G$15,1,0)</f>
        <v>1</v>
      </c>
      <c r="AR1232">
        <v>0</v>
      </c>
      <c r="AS1232">
        <v>0</v>
      </c>
      <c r="AT1232">
        <v>1</v>
      </c>
      <c r="AU1232">
        <v>0</v>
      </c>
      <c r="BA1232">
        <v>-0.67</v>
      </c>
    </row>
    <row r="1233" spans="3:53" x14ac:dyDescent="0.25">
      <c r="C1233" t="s">
        <v>294</v>
      </c>
      <c r="D1233" t="s">
        <v>282</v>
      </c>
      <c r="E1233">
        <v>66.599999999999994</v>
      </c>
      <c r="F1233">
        <v>14.61</v>
      </c>
      <c r="G1233">
        <v>3.95</v>
      </c>
      <c r="H1233">
        <v>11670</v>
      </c>
      <c r="I1233">
        <v>2.0499999999999998</v>
      </c>
      <c r="J1233" t="s">
        <v>75</v>
      </c>
      <c r="K1233">
        <v>52.95</v>
      </c>
      <c r="L1233">
        <v>66.280394999999999</v>
      </c>
      <c r="M1233">
        <v>0.22571531144316229</v>
      </c>
      <c r="N1233">
        <v>66.337630000000004</v>
      </c>
      <c r="O1233">
        <v>0.13924223702294231</v>
      </c>
      <c r="P1233">
        <v>3249000</v>
      </c>
      <c r="Q1233">
        <v>1277000</v>
      </c>
      <c r="R1233">
        <v>2.54</v>
      </c>
      <c r="S1233">
        <v>18.460999999999999</v>
      </c>
      <c r="T1233">
        <v>5.8380000000000001</v>
      </c>
      <c r="U1233">
        <v>11.42416666666667</v>
      </c>
      <c r="V1233">
        <v>2.389770397735107</v>
      </c>
      <c r="AC1233">
        <v>66.87</v>
      </c>
      <c r="AD1233">
        <v>60.61</v>
      </c>
      <c r="AH1233" s="77">
        <f>IF(AND(M1233&lt;Variables!$G$6,M1233&gt;Variables!$G$5),0,1)</f>
        <v>1</v>
      </c>
      <c r="AI1233" s="77">
        <f t="shared" si="38"/>
        <v>1</v>
      </c>
      <c r="AJ1233" s="77">
        <f>IF(I1233&gt;Variables!$G$7,0,1)</f>
        <v>1</v>
      </c>
      <c r="AK1233" s="77">
        <f>IF(F1233&gt;Variables!$G$8,0,1)</f>
        <v>0</v>
      </c>
      <c r="AL1233" s="77">
        <f>IF(G1233&gt;Variables!$G$9,0,1)</f>
        <v>1</v>
      </c>
      <c r="AM1233" s="77">
        <f>IF(AND(K1233&gt;Variables!$G$10,K1233&lt;Variables!$G$11),0,1)</f>
        <v>1</v>
      </c>
      <c r="AN1233" s="77">
        <f>IF(H1233&lt;Variables!$G$13,1,0)</f>
        <v>0</v>
      </c>
      <c r="AO1233" s="77">
        <f>IF(R1233&lt;Variables!$G$12,0,1)</f>
        <v>1</v>
      </c>
      <c r="AP1233" s="78">
        <f t="shared" si="39"/>
        <v>1</v>
      </c>
      <c r="AQ1233" s="77">
        <f>IF(V1233&lt;Variables!$G$15,1,0)</f>
        <v>1</v>
      </c>
      <c r="AR1233">
        <v>0</v>
      </c>
      <c r="AS1233">
        <v>0</v>
      </c>
      <c r="AT1233">
        <v>1</v>
      </c>
      <c r="AU1233">
        <v>0</v>
      </c>
      <c r="BA1233">
        <v>-1.51</v>
      </c>
    </row>
    <row r="1234" spans="3:53" x14ac:dyDescent="0.25">
      <c r="C1234" t="s">
        <v>294</v>
      </c>
      <c r="D1234" t="s">
        <v>186</v>
      </c>
      <c r="E1234">
        <v>23.12</v>
      </c>
      <c r="F1234">
        <v>5.64</v>
      </c>
      <c r="G1234">
        <v>3.71</v>
      </c>
      <c r="H1234">
        <v>2840</v>
      </c>
      <c r="I1234">
        <v>-6.7670000000000003</v>
      </c>
      <c r="J1234" t="s">
        <v>75</v>
      </c>
      <c r="K1234">
        <v>49</v>
      </c>
      <c r="L1234">
        <v>23.102288888888889</v>
      </c>
      <c r="M1234">
        <v>-0.2046935224311619</v>
      </c>
      <c r="N1234">
        <v>23.06213617021276</v>
      </c>
      <c r="O1234">
        <v>-3.094323162473343E-2</v>
      </c>
      <c r="P1234">
        <v>174477</v>
      </c>
      <c r="Q1234">
        <v>423685</v>
      </c>
      <c r="R1234">
        <v>0.41</v>
      </c>
      <c r="S1234">
        <v>18.460999999999999</v>
      </c>
      <c r="T1234">
        <v>5.8380000000000001</v>
      </c>
      <c r="U1234">
        <v>11.42416666666667</v>
      </c>
      <c r="V1234">
        <v>2.3613708766904291</v>
      </c>
      <c r="AC1234">
        <v>23.21</v>
      </c>
      <c r="AD1234">
        <v>22.65</v>
      </c>
      <c r="AH1234" s="77">
        <f>IF(AND(M1234&lt;Variables!$G$6,M1234&gt;Variables!$G$5),0,1)</f>
        <v>1</v>
      </c>
      <c r="AI1234" s="77">
        <f t="shared" si="38"/>
        <v>0</v>
      </c>
      <c r="AJ1234" s="77">
        <f>IF(I1234&gt;Variables!$G$7,0,1)</f>
        <v>1</v>
      </c>
      <c r="AK1234" s="77">
        <f>IF(F1234&gt;Variables!$G$8,0,1)</f>
        <v>1</v>
      </c>
      <c r="AL1234" s="77">
        <f>IF(G1234&gt;Variables!$G$9,0,1)</f>
        <v>1</v>
      </c>
      <c r="AM1234" s="77">
        <f>IF(AND(K1234&gt;Variables!$G$10,K1234&lt;Variables!$G$11),0,1)</f>
        <v>1</v>
      </c>
      <c r="AN1234" s="77">
        <f>IF(H1234&lt;Variables!$G$13,1,0)</f>
        <v>0</v>
      </c>
      <c r="AO1234" s="77">
        <f>IF(R1234&lt;Variables!$G$12,0,1)</f>
        <v>0</v>
      </c>
      <c r="AP1234" s="78">
        <f t="shared" si="39"/>
        <v>1</v>
      </c>
      <c r="AQ1234" s="77">
        <f>IF(V1234&lt;Variables!$G$15,1,0)</f>
        <v>1</v>
      </c>
      <c r="AR1234">
        <v>0</v>
      </c>
      <c r="AS1234">
        <v>0</v>
      </c>
      <c r="AT1234">
        <v>0</v>
      </c>
      <c r="AU1234">
        <v>1</v>
      </c>
      <c r="BA1234">
        <v>-1.27</v>
      </c>
    </row>
    <row r="1235" spans="3:53" x14ac:dyDescent="0.25">
      <c r="C1235" t="s">
        <v>294</v>
      </c>
      <c r="D1235" t="s">
        <v>295</v>
      </c>
      <c r="E1235">
        <v>8.4499999999999993</v>
      </c>
      <c r="F1235">
        <v>19.59</v>
      </c>
      <c r="G1235">
        <v>16.09</v>
      </c>
      <c r="H1235">
        <v>32.19</v>
      </c>
      <c r="I1235">
        <v>-2.8370000000000002</v>
      </c>
      <c r="J1235" t="s">
        <v>75</v>
      </c>
      <c r="K1235">
        <v>46.97</v>
      </c>
      <c r="L1235">
        <v>8.7428449999999991</v>
      </c>
      <c r="M1235">
        <v>-4.264572916481991</v>
      </c>
      <c r="N1235">
        <v>8.3308384615384625</v>
      </c>
      <c r="O1235">
        <v>0.47007919601774029</v>
      </c>
      <c r="P1235">
        <v>4090000</v>
      </c>
      <c r="Q1235">
        <v>864570</v>
      </c>
      <c r="R1235">
        <v>4.7300000000000004</v>
      </c>
      <c r="S1235">
        <v>18.460999999999999</v>
      </c>
      <c r="T1235">
        <v>5.8380000000000001</v>
      </c>
      <c r="U1235">
        <v>11.42416666666667</v>
      </c>
      <c r="V1235">
        <v>2.4091703534826481</v>
      </c>
      <c r="AC1235">
        <v>8.43</v>
      </c>
      <c r="AD1235">
        <v>7.5</v>
      </c>
      <c r="AH1235" s="77">
        <f>IF(AND(M1235&lt;Variables!$G$6,M1235&gt;Variables!$G$5),0,1)</f>
        <v>0</v>
      </c>
      <c r="AI1235" s="77">
        <f t="shared" si="38"/>
        <v>0</v>
      </c>
      <c r="AJ1235" s="77">
        <f>IF(I1235&gt;Variables!$G$7,0,1)</f>
        <v>1</v>
      </c>
      <c r="AK1235" s="77">
        <f>IF(F1235&gt;Variables!$G$8,0,1)</f>
        <v>0</v>
      </c>
      <c r="AL1235" s="77">
        <f>IF(G1235&gt;Variables!$G$9,0,1)</f>
        <v>0</v>
      </c>
      <c r="AM1235" s="77">
        <f>IF(AND(K1235&gt;Variables!$G$10,K1235&lt;Variables!$G$11),0,1)</f>
        <v>1</v>
      </c>
      <c r="AN1235" s="77">
        <f>IF(H1235&lt;Variables!$G$13,1,0)</f>
        <v>1</v>
      </c>
      <c r="AO1235" s="77">
        <f>IF(R1235&lt;Variables!$G$12,0,1)</f>
        <v>1</v>
      </c>
      <c r="AP1235" s="78">
        <f t="shared" si="39"/>
        <v>1</v>
      </c>
      <c r="AQ1235" s="77">
        <f>IF(V1235&lt;Variables!$G$15,1,0)</f>
        <v>1</v>
      </c>
      <c r="AR1235">
        <v>0</v>
      </c>
      <c r="AS1235">
        <v>0</v>
      </c>
      <c r="AT1235">
        <v>1</v>
      </c>
      <c r="AU1235">
        <v>0</v>
      </c>
      <c r="BA1235">
        <v>-2.25</v>
      </c>
    </row>
    <row r="1236" spans="3:53" x14ac:dyDescent="0.25">
      <c r="C1236" t="s">
        <v>294</v>
      </c>
      <c r="D1236" t="s">
        <v>180</v>
      </c>
      <c r="E1236">
        <v>13.44</v>
      </c>
      <c r="F1236">
        <v>7.32</v>
      </c>
      <c r="G1236">
        <v>5.01</v>
      </c>
      <c r="H1236">
        <v>3530</v>
      </c>
      <c r="I1236">
        <v>-75.661000000000001</v>
      </c>
      <c r="J1236" t="s">
        <v>75</v>
      </c>
      <c r="K1236">
        <v>41.74</v>
      </c>
      <c r="L1236">
        <v>13.521000000000001</v>
      </c>
      <c r="M1236">
        <v>-0.82094519636122065</v>
      </c>
      <c r="N1236">
        <v>13.543364</v>
      </c>
      <c r="O1236">
        <v>-0.98471842003211674</v>
      </c>
      <c r="P1236">
        <v>4763000</v>
      </c>
      <c r="Q1236">
        <v>13761000</v>
      </c>
      <c r="R1236">
        <v>0.35</v>
      </c>
      <c r="S1236">
        <v>18.460999999999999</v>
      </c>
      <c r="T1236">
        <v>5.8380000000000001</v>
      </c>
      <c r="U1236">
        <v>11.42416666666667</v>
      </c>
      <c r="V1236">
        <v>2.283187425959619</v>
      </c>
      <c r="AC1236">
        <v>13.6</v>
      </c>
      <c r="AD1236">
        <v>12.86</v>
      </c>
      <c r="AH1236" s="77">
        <f>IF(AND(M1236&lt;Variables!$G$6,M1236&gt;Variables!$G$5),0,1)</f>
        <v>1</v>
      </c>
      <c r="AI1236" s="77">
        <f t="shared" si="38"/>
        <v>1</v>
      </c>
      <c r="AJ1236" s="77">
        <f>IF(I1236&gt;Variables!$G$7,0,1)</f>
        <v>1</v>
      </c>
      <c r="AK1236" s="77">
        <f>IF(F1236&gt;Variables!$G$8,0,1)</f>
        <v>1</v>
      </c>
      <c r="AL1236" s="77">
        <f>IF(G1236&gt;Variables!$G$9,0,1)</f>
        <v>1</v>
      </c>
      <c r="AM1236" s="77">
        <f>IF(AND(K1236&gt;Variables!$G$10,K1236&lt;Variables!$G$11),0,1)</f>
        <v>1</v>
      </c>
      <c r="AN1236" s="77">
        <f>IF(H1236&lt;Variables!$G$13,1,0)</f>
        <v>0</v>
      </c>
      <c r="AO1236" s="77">
        <f>IF(R1236&lt;Variables!$G$12,0,1)</f>
        <v>0</v>
      </c>
      <c r="AP1236" s="78">
        <f t="shared" si="39"/>
        <v>1</v>
      </c>
      <c r="AQ1236" s="77">
        <f>IF(V1236&lt;Variables!$G$15,1,0)</f>
        <v>1</v>
      </c>
      <c r="AR1236">
        <v>0</v>
      </c>
      <c r="AS1236">
        <v>0</v>
      </c>
      <c r="AT1236">
        <v>1</v>
      </c>
      <c r="AU1236">
        <v>0</v>
      </c>
      <c r="BA1236">
        <v>-1.42</v>
      </c>
    </row>
    <row r="1237" spans="3:53" x14ac:dyDescent="0.25">
      <c r="C1237" t="s">
        <v>294</v>
      </c>
      <c r="D1237" t="s">
        <v>172</v>
      </c>
      <c r="E1237">
        <v>53.98</v>
      </c>
      <c r="F1237">
        <v>5.38</v>
      </c>
      <c r="G1237">
        <v>5.0199999999999996</v>
      </c>
      <c r="H1237">
        <v>6950</v>
      </c>
      <c r="I1237">
        <v>121681.356</v>
      </c>
      <c r="J1237" t="s">
        <v>75</v>
      </c>
      <c r="K1237">
        <v>46</v>
      </c>
      <c r="L1237">
        <v>54.07232105263158</v>
      </c>
      <c r="M1237">
        <v>-0.40190812674760562</v>
      </c>
      <c r="N1237">
        <v>54.249757142857142</v>
      </c>
      <c r="O1237">
        <v>-0.7276661936340505</v>
      </c>
      <c r="P1237">
        <v>312837</v>
      </c>
      <c r="Q1237">
        <v>1251000</v>
      </c>
      <c r="R1237">
        <v>0.25</v>
      </c>
      <c r="S1237">
        <v>18.460999999999999</v>
      </c>
      <c r="T1237">
        <v>5.8380000000000001</v>
      </c>
      <c r="U1237">
        <v>11.42416666666667</v>
      </c>
      <c r="V1237">
        <v>2.3313667686152488</v>
      </c>
      <c r="AC1237">
        <v>54.65</v>
      </c>
      <c r="AD1237">
        <v>51.22</v>
      </c>
      <c r="AH1237" s="77">
        <f>IF(AND(M1237&lt;Variables!$G$6,M1237&gt;Variables!$G$5),0,1)</f>
        <v>1</v>
      </c>
      <c r="AI1237" s="77">
        <f t="shared" si="38"/>
        <v>1</v>
      </c>
      <c r="AJ1237" s="77">
        <f>IF(I1237&gt;Variables!$G$7,0,1)</f>
        <v>0</v>
      </c>
      <c r="AK1237" s="77">
        <f>IF(F1237&gt;Variables!$G$8,0,1)</f>
        <v>1</v>
      </c>
      <c r="AL1237" s="77">
        <f>IF(G1237&gt;Variables!$G$9,0,1)</f>
        <v>1</v>
      </c>
      <c r="AM1237" s="77">
        <f>IF(AND(K1237&gt;Variables!$G$10,K1237&lt;Variables!$G$11),0,1)</f>
        <v>1</v>
      </c>
      <c r="AN1237" s="77">
        <f>IF(H1237&lt;Variables!$G$13,1,0)</f>
        <v>0</v>
      </c>
      <c r="AO1237" s="77">
        <f>IF(R1237&lt;Variables!$G$12,0,1)</f>
        <v>0</v>
      </c>
      <c r="AP1237" s="78">
        <f t="shared" si="39"/>
        <v>1</v>
      </c>
      <c r="AQ1237" s="77">
        <f>IF(V1237&lt;Variables!$G$15,1,0)</f>
        <v>1</v>
      </c>
      <c r="AR1237">
        <v>0</v>
      </c>
      <c r="AS1237">
        <v>0</v>
      </c>
      <c r="AT1237">
        <v>1</v>
      </c>
      <c r="AU1237">
        <v>0</v>
      </c>
      <c r="BA1237">
        <v>-2.25</v>
      </c>
    </row>
    <row r="1238" spans="3:53" x14ac:dyDescent="0.25">
      <c r="C1238" t="s">
        <v>294</v>
      </c>
      <c r="D1238" t="s">
        <v>293</v>
      </c>
      <c r="E1238">
        <v>22.54</v>
      </c>
      <c r="F1238">
        <v>12.86</v>
      </c>
      <c r="G1238">
        <v>0</v>
      </c>
      <c r="H1238">
        <v>-99999</v>
      </c>
      <c r="I1238">
        <v>242.48500000000001</v>
      </c>
      <c r="J1238" t="s">
        <v>74</v>
      </c>
      <c r="K1238">
        <v>-99999</v>
      </c>
      <c r="L1238">
        <v>-99999</v>
      </c>
      <c r="M1238">
        <v>-99999</v>
      </c>
      <c r="N1238">
        <v>22.82</v>
      </c>
      <c r="O1238">
        <v>0</v>
      </c>
      <c r="P1238">
        <v>138171</v>
      </c>
      <c r="Q1238">
        <v>7534</v>
      </c>
      <c r="R1238">
        <v>18.34</v>
      </c>
      <c r="S1238">
        <v>18.460999999999999</v>
      </c>
      <c r="T1238">
        <v>5.8380000000000001</v>
      </c>
      <c r="U1238">
        <v>11.42416666666667</v>
      </c>
      <c r="V1238">
        <v>-99999</v>
      </c>
      <c r="AC1238">
        <v>22.475000000000001</v>
      </c>
      <c r="AD1238">
        <v>22.475000000000001</v>
      </c>
      <c r="AH1238" s="77">
        <f>IF(AND(M1238&lt;Variables!$G$6,M1238&gt;Variables!$G$5),0,1)</f>
        <v>1</v>
      </c>
      <c r="AI1238" s="77">
        <f t="shared" si="38"/>
        <v>1</v>
      </c>
      <c r="AJ1238" s="77">
        <f>IF(I1238&gt;Variables!$G$7,0,1)</f>
        <v>0</v>
      </c>
      <c r="AK1238" s="77">
        <f>IF(F1238&gt;Variables!$G$8,0,1)</f>
        <v>0</v>
      </c>
      <c r="AL1238" s="77">
        <f>IF(G1238&gt;Variables!$G$9,0,1)</f>
        <v>1</v>
      </c>
      <c r="AM1238" s="77">
        <f>IF(AND(K1238&gt;Variables!$G$10,K1238&lt;Variables!$G$11),0,1)</f>
        <v>1</v>
      </c>
      <c r="AN1238" s="77">
        <f>IF(H1238&lt;Variables!$G$13,1,0)</f>
        <v>1</v>
      </c>
      <c r="AO1238" s="77">
        <f>IF(R1238&lt;Variables!$G$12,0,1)</f>
        <v>1</v>
      </c>
      <c r="AP1238" s="78">
        <f t="shared" si="39"/>
        <v>0</v>
      </c>
      <c r="AQ1238" s="77">
        <f>IF(V1238&lt;Variables!$G$15,1,0)</f>
        <v>1</v>
      </c>
      <c r="AR1238">
        <v>0</v>
      </c>
      <c r="AS1238">
        <v>0</v>
      </c>
      <c r="AT1238">
        <v>0</v>
      </c>
      <c r="AU1238">
        <v>0</v>
      </c>
      <c r="BA1238">
        <v>0</v>
      </c>
    </row>
    <row r="1239" spans="3:53" x14ac:dyDescent="0.25">
      <c r="C1239" t="s">
        <v>294</v>
      </c>
      <c r="D1239" t="s">
        <v>162</v>
      </c>
      <c r="E1239">
        <v>25.58</v>
      </c>
      <c r="F1239">
        <v>5</v>
      </c>
      <c r="G1239">
        <v>5.98</v>
      </c>
      <c r="H1239">
        <v>3150</v>
      </c>
      <c r="I1239">
        <v>5828.6970000000001</v>
      </c>
      <c r="J1239" t="s">
        <v>75</v>
      </c>
      <c r="K1239">
        <v>62.85</v>
      </c>
      <c r="L1239">
        <v>25.235250000000001</v>
      </c>
      <c r="M1239">
        <v>0.712297282571001</v>
      </c>
      <c r="N1239">
        <v>24.935742553191488</v>
      </c>
      <c r="O1239">
        <v>1.921969822178677</v>
      </c>
      <c r="P1239">
        <v>80794</v>
      </c>
      <c r="Q1239">
        <v>767730</v>
      </c>
      <c r="R1239">
        <v>0.11</v>
      </c>
      <c r="S1239">
        <v>18.460999999999999</v>
      </c>
      <c r="T1239">
        <v>5.8380000000000001</v>
      </c>
      <c r="U1239">
        <v>11.42416666666667</v>
      </c>
      <c r="V1239">
        <v>2.4551723486591182</v>
      </c>
      <c r="AC1239">
        <v>25.77</v>
      </c>
      <c r="AD1239">
        <v>24.14</v>
      </c>
      <c r="AH1239" s="77">
        <f>IF(AND(M1239&lt;Variables!$G$6,M1239&gt;Variables!$G$5),0,1)</f>
        <v>1</v>
      </c>
      <c r="AI1239" s="77">
        <f t="shared" si="38"/>
        <v>0</v>
      </c>
      <c r="AJ1239" s="77">
        <f>IF(I1239&gt;Variables!$G$7,0,1)</f>
        <v>0</v>
      </c>
      <c r="AK1239" s="77">
        <f>IF(F1239&gt;Variables!$G$8,0,1)</f>
        <v>1</v>
      </c>
      <c r="AL1239" s="77">
        <f>IF(G1239&gt;Variables!$G$9,0,1)</f>
        <v>1</v>
      </c>
      <c r="AM1239" s="77">
        <f>IF(AND(K1239&gt;Variables!$G$10,K1239&lt;Variables!$G$11),0,1)</f>
        <v>0</v>
      </c>
      <c r="AN1239" s="77">
        <f>IF(H1239&lt;Variables!$G$13,1,0)</f>
        <v>0</v>
      </c>
      <c r="AO1239" s="77">
        <f>IF(R1239&lt;Variables!$G$12,0,1)</f>
        <v>0</v>
      </c>
      <c r="AP1239" s="78">
        <f t="shared" si="39"/>
        <v>1</v>
      </c>
      <c r="AQ1239" s="77">
        <f>IF(V1239&lt;Variables!$G$15,1,0)</f>
        <v>1</v>
      </c>
      <c r="AR1239">
        <v>0</v>
      </c>
      <c r="AS1239">
        <v>0</v>
      </c>
      <c r="AT1239">
        <v>1</v>
      </c>
      <c r="AU1239">
        <v>0</v>
      </c>
      <c r="BA1239">
        <v>-1.59</v>
      </c>
    </row>
    <row r="1240" spans="3:53" x14ac:dyDescent="0.25">
      <c r="C1240" t="s">
        <v>294</v>
      </c>
      <c r="D1240" t="s">
        <v>187</v>
      </c>
      <c r="E1240">
        <v>25.72</v>
      </c>
      <c r="F1240">
        <v>4.82</v>
      </c>
      <c r="G1240">
        <v>5.65</v>
      </c>
      <c r="H1240">
        <v>3370</v>
      </c>
      <c r="I1240">
        <v>-65.89</v>
      </c>
      <c r="J1240" t="s">
        <v>75</v>
      </c>
      <c r="K1240">
        <v>75.17</v>
      </c>
      <c r="L1240">
        <v>25.444500000000001</v>
      </c>
      <c r="M1240">
        <v>0.7341468686749657</v>
      </c>
      <c r="N1240">
        <v>25.259446938775511</v>
      </c>
      <c r="O1240">
        <v>1.4721346121543819</v>
      </c>
      <c r="P1240">
        <v>435802</v>
      </c>
      <c r="Q1240">
        <v>2123000</v>
      </c>
      <c r="R1240">
        <v>0.21</v>
      </c>
      <c r="S1240">
        <v>18.460999999999999</v>
      </c>
      <c r="T1240">
        <v>5.8380000000000001</v>
      </c>
      <c r="U1240">
        <v>11.42416666666667</v>
      </c>
      <c r="V1240">
        <v>2.5553075407494741</v>
      </c>
      <c r="AC1240">
        <v>26.2</v>
      </c>
      <c r="AD1240">
        <v>24.79</v>
      </c>
      <c r="AH1240" s="77">
        <f>IF(AND(M1240&lt;Variables!$G$6,M1240&gt;Variables!$G$5),0,1)</f>
        <v>1</v>
      </c>
      <c r="AI1240" s="77">
        <f t="shared" si="38"/>
        <v>0</v>
      </c>
      <c r="AJ1240" s="77">
        <f>IF(I1240&gt;Variables!$G$7,0,1)</f>
        <v>1</v>
      </c>
      <c r="AK1240" s="77">
        <f>IF(F1240&gt;Variables!$G$8,0,1)</f>
        <v>1</v>
      </c>
      <c r="AL1240" s="77">
        <f>IF(G1240&gt;Variables!$G$9,0,1)</f>
        <v>1</v>
      </c>
      <c r="AM1240" s="77">
        <f>IF(AND(K1240&gt;Variables!$G$10,K1240&lt;Variables!$G$11),0,1)</f>
        <v>1</v>
      </c>
      <c r="AN1240" s="77">
        <f>IF(H1240&lt;Variables!$G$13,1,0)</f>
        <v>0</v>
      </c>
      <c r="AO1240" s="77">
        <f>IF(R1240&lt;Variables!$G$12,0,1)</f>
        <v>0</v>
      </c>
      <c r="AP1240" s="78">
        <f t="shared" si="39"/>
        <v>1</v>
      </c>
      <c r="AQ1240" s="77">
        <f>IF(V1240&lt;Variables!$G$15,1,0)</f>
        <v>1</v>
      </c>
      <c r="AR1240">
        <v>0</v>
      </c>
      <c r="AS1240">
        <v>0</v>
      </c>
      <c r="AT1240">
        <v>1</v>
      </c>
      <c r="AU1240">
        <v>0</v>
      </c>
      <c r="BA1240">
        <v>-0.75</v>
      </c>
    </row>
    <row r="1241" spans="3:53" x14ac:dyDescent="0.25">
      <c r="C1241" t="s">
        <v>294</v>
      </c>
      <c r="D1241" t="s">
        <v>274</v>
      </c>
      <c r="E1241">
        <v>53.63</v>
      </c>
      <c r="F1241">
        <v>29.9</v>
      </c>
      <c r="G1241">
        <v>-0.06</v>
      </c>
      <c r="H1241">
        <v>1620</v>
      </c>
      <c r="I1241">
        <v>-6.2640000000000002</v>
      </c>
      <c r="J1241" t="s">
        <v>74</v>
      </c>
      <c r="K1241">
        <v>72.37</v>
      </c>
      <c r="L1241">
        <v>53.490124999999999</v>
      </c>
      <c r="M1241">
        <v>-3.7623767003722969E-2</v>
      </c>
      <c r="N1241">
        <v>53.513599999999997</v>
      </c>
      <c r="O1241">
        <v>-8.1474615798610012E-2</v>
      </c>
      <c r="P1241">
        <v>1085000</v>
      </c>
      <c r="Q1241">
        <v>116562</v>
      </c>
      <c r="R1241">
        <v>9.31</v>
      </c>
      <c r="S1241">
        <v>18.460999999999999</v>
      </c>
      <c r="T1241">
        <v>5.8380000000000001</v>
      </c>
      <c r="U1241">
        <v>11.42416666666667</v>
      </c>
      <c r="V1241">
        <v>2.602162084854915</v>
      </c>
      <c r="AC1241">
        <v>53.7</v>
      </c>
      <c r="AD1241">
        <v>53.35</v>
      </c>
      <c r="AH1241" s="77">
        <f>IF(AND(M1241&lt;Variables!$G$6,M1241&gt;Variables!$G$5),0,1)</f>
        <v>1</v>
      </c>
      <c r="AI1241" s="77">
        <f t="shared" si="38"/>
        <v>1</v>
      </c>
      <c r="AJ1241" s="77">
        <f>IF(I1241&gt;Variables!$G$7,0,1)</f>
        <v>1</v>
      </c>
      <c r="AK1241" s="77">
        <f>IF(F1241&gt;Variables!$G$8,0,1)</f>
        <v>0</v>
      </c>
      <c r="AL1241" s="77">
        <f>IF(G1241&gt;Variables!$G$9,0,1)</f>
        <v>1</v>
      </c>
      <c r="AM1241" s="77">
        <f>IF(AND(K1241&gt;Variables!$G$10,K1241&lt;Variables!$G$11),0,1)</f>
        <v>1</v>
      </c>
      <c r="AN1241" s="77">
        <f>IF(H1241&lt;Variables!$G$13,1,0)</f>
        <v>0</v>
      </c>
      <c r="AO1241" s="77">
        <f>IF(R1241&lt;Variables!$G$12,0,1)</f>
        <v>1</v>
      </c>
      <c r="AP1241" s="78">
        <f t="shared" si="39"/>
        <v>0</v>
      </c>
      <c r="AQ1241" s="77">
        <f>IF(V1241&lt;Variables!$G$15,1,0)</f>
        <v>1</v>
      </c>
      <c r="AR1241">
        <v>0</v>
      </c>
      <c r="AS1241">
        <v>0</v>
      </c>
      <c r="AT1241">
        <v>0</v>
      </c>
      <c r="AU1241">
        <v>1</v>
      </c>
      <c r="BA1241">
        <v>-0.45</v>
      </c>
    </row>
    <row r="1242" spans="3:53" x14ac:dyDescent="0.25">
      <c r="C1242" t="s">
        <v>294</v>
      </c>
      <c r="D1242" t="s">
        <v>286</v>
      </c>
      <c r="E1242">
        <v>8.3000000000000007</v>
      </c>
      <c r="F1242">
        <v>13.49</v>
      </c>
      <c r="G1242">
        <v>4.95</v>
      </c>
      <c r="H1242">
        <v>38.479999999999997</v>
      </c>
      <c r="I1242">
        <v>1.7649999999999999</v>
      </c>
      <c r="J1242" t="s">
        <v>74</v>
      </c>
      <c r="K1242">
        <v>40.14</v>
      </c>
      <c r="L1242">
        <v>8.4291666666666671</v>
      </c>
      <c r="M1242">
        <v>-1.8882847256549791</v>
      </c>
      <c r="N1242">
        <v>8.4560145833333333</v>
      </c>
      <c r="O1242">
        <v>-2.1997902380628038</v>
      </c>
      <c r="P1242">
        <v>539410</v>
      </c>
      <c r="Q1242">
        <v>78100</v>
      </c>
      <c r="R1242">
        <v>6.91</v>
      </c>
      <c r="S1242">
        <v>18.460999999999999</v>
      </c>
      <c r="T1242">
        <v>5.8380000000000001</v>
      </c>
      <c r="U1242">
        <v>11.42416666666667</v>
      </c>
      <c r="V1242">
        <v>2.260175611270391</v>
      </c>
      <c r="AC1242">
        <v>8.39</v>
      </c>
      <c r="AD1242">
        <v>7.75</v>
      </c>
      <c r="AH1242" s="77">
        <f>IF(AND(M1242&lt;Variables!$G$6,M1242&gt;Variables!$G$5),0,1)</f>
        <v>0</v>
      </c>
      <c r="AI1242" s="77">
        <f t="shared" si="38"/>
        <v>1</v>
      </c>
      <c r="AJ1242" s="77">
        <f>IF(I1242&gt;Variables!$G$7,0,1)</f>
        <v>1</v>
      </c>
      <c r="AK1242" s="77">
        <f>IF(F1242&gt;Variables!$G$8,0,1)</f>
        <v>0</v>
      </c>
      <c r="AL1242" s="77">
        <f>IF(G1242&gt;Variables!$G$9,0,1)</f>
        <v>1</v>
      </c>
      <c r="AM1242" s="77">
        <f>IF(AND(K1242&gt;Variables!$G$10,K1242&lt;Variables!$G$11),0,1)</f>
        <v>1</v>
      </c>
      <c r="AN1242" s="77">
        <f>IF(H1242&lt;Variables!$G$13,1,0)</f>
        <v>1</v>
      </c>
      <c r="AO1242" s="77">
        <f>IF(R1242&lt;Variables!$G$12,0,1)</f>
        <v>1</v>
      </c>
      <c r="AP1242" s="78">
        <f t="shared" si="39"/>
        <v>0</v>
      </c>
      <c r="AQ1242" s="77">
        <f>IF(V1242&lt;Variables!$G$15,1,0)</f>
        <v>1</v>
      </c>
      <c r="AR1242">
        <v>0</v>
      </c>
      <c r="AS1242">
        <v>0</v>
      </c>
      <c r="AT1242">
        <v>1</v>
      </c>
      <c r="AU1242">
        <v>0</v>
      </c>
      <c r="BA1242">
        <v>-2.25</v>
      </c>
    </row>
    <row r="1243" spans="3:53" x14ac:dyDescent="0.25">
      <c r="C1243" t="s">
        <v>294</v>
      </c>
      <c r="D1243" t="s">
        <v>273</v>
      </c>
      <c r="E1243">
        <v>1.66</v>
      </c>
      <c r="F1243">
        <v>12.95</v>
      </c>
      <c r="G1243">
        <v>1.4</v>
      </c>
      <c r="H1243">
        <v>464.81</v>
      </c>
      <c r="I1243">
        <v>-9.6159999999999997</v>
      </c>
      <c r="J1243" t="s">
        <v>74</v>
      </c>
      <c r="K1243">
        <v>66.62</v>
      </c>
      <c r="L1243">
        <v>1.6051500000000001</v>
      </c>
      <c r="M1243">
        <v>2.9685699155842111</v>
      </c>
      <c r="N1243">
        <v>1.5817220000000001</v>
      </c>
      <c r="O1243">
        <v>4.4937100198391207</v>
      </c>
      <c r="P1243">
        <v>30690000</v>
      </c>
      <c r="Q1243">
        <v>1670000</v>
      </c>
      <c r="R1243">
        <v>18.38</v>
      </c>
      <c r="S1243">
        <v>18.460999999999999</v>
      </c>
      <c r="T1243">
        <v>5.8380000000000001</v>
      </c>
      <c r="U1243">
        <v>11.42416666666667</v>
      </c>
      <c r="V1243">
        <v>2.3195133009874471</v>
      </c>
      <c r="AC1243">
        <v>2.23</v>
      </c>
      <c r="AD1243">
        <v>1.64</v>
      </c>
      <c r="AH1243" s="77">
        <f>IF(AND(M1243&lt;Variables!$G$6,M1243&gt;Variables!$G$5),0,1)</f>
        <v>1</v>
      </c>
      <c r="AI1243" s="77">
        <f t="shared" si="38"/>
        <v>0</v>
      </c>
      <c r="AJ1243" s="77">
        <f>IF(I1243&gt;Variables!$G$7,0,1)</f>
        <v>1</v>
      </c>
      <c r="AK1243" s="77">
        <f>IF(F1243&gt;Variables!$G$8,0,1)</f>
        <v>0</v>
      </c>
      <c r="AL1243" s="77">
        <f>IF(G1243&gt;Variables!$G$9,0,1)</f>
        <v>1</v>
      </c>
      <c r="AM1243" s="77">
        <f>IF(AND(K1243&gt;Variables!$G$10,K1243&lt;Variables!$G$11),0,1)</f>
        <v>0</v>
      </c>
      <c r="AN1243" s="77">
        <f>IF(H1243&lt;Variables!$G$13,1,0)</f>
        <v>1</v>
      </c>
      <c r="AO1243" s="77">
        <f>IF(R1243&lt;Variables!$G$12,0,1)</f>
        <v>1</v>
      </c>
      <c r="AP1243" s="78">
        <f t="shared" si="39"/>
        <v>0</v>
      </c>
      <c r="AQ1243" s="77">
        <f>IF(V1243&lt;Variables!$G$15,1,0)</f>
        <v>1</v>
      </c>
      <c r="AR1243">
        <v>1</v>
      </c>
      <c r="AS1243">
        <v>0</v>
      </c>
      <c r="AT1243">
        <v>0</v>
      </c>
      <c r="AU1243">
        <v>0</v>
      </c>
      <c r="BA1243">
        <v>2</v>
      </c>
    </row>
    <row r="1244" spans="3:53" x14ac:dyDescent="0.25">
      <c r="C1244" t="s">
        <v>294</v>
      </c>
      <c r="D1244" t="s">
        <v>164</v>
      </c>
      <c r="E1244">
        <v>17.03</v>
      </c>
      <c r="F1244">
        <v>8.36</v>
      </c>
      <c r="G1244">
        <v>0</v>
      </c>
      <c r="H1244">
        <v>-99999</v>
      </c>
      <c r="I1244">
        <v>148.58799999999999</v>
      </c>
      <c r="J1244" t="s">
        <v>74</v>
      </c>
      <c r="K1244">
        <v>59.22</v>
      </c>
      <c r="L1244">
        <v>-99999</v>
      </c>
      <c r="M1244">
        <v>-99999</v>
      </c>
      <c r="N1244">
        <v>16.77257777777778</v>
      </c>
      <c r="O1244">
        <v>1.236674677979654</v>
      </c>
      <c r="P1244">
        <v>2035000</v>
      </c>
      <c r="Q1244">
        <v>46184</v>
      </c>
      <c r="R1244">
        <v>44.06</v>
      </c>
      <c r="S1244">
        <v>18.460999999999999</v>
      </c>
      <c r="T1244">
        <v>5.8380000000000001</v>
      </c>
      <c r="U1244">
        <v>11.42416666666667</v>
      </c>
      <c r="V1244">
        <v>-99999</v>
      </c>
      <c r="AC1244">
        <v>17</v>
      </c>
      <c r="AD1244">
        <v>16.98</v>
      </c>
      <c r="AH1244" s="77">
        <f>IF(AND(M1244&lt;Variables!$G$6,M1244&gt;Variables!$G$5),0,1)</f>
        <v>1</v>
      </c>
      <c r="AI1244" s="77">
        <f t="shared" si="38"/>
        <v>1</v>
      </c>
      <c r="AJ1244" s="77">
        <f>IF(I1244&gt;Variables!$G$7,0,1)</f>
        <v>0</v>
      </c>
      <c r="AK1244" s="77">
        <f>IF(F1244&gt;Variables!$G$8,0,1)</f>
        <v>1</v>
      </c>
      <c r="AL1244" s="77">
        <f>IF(G1244&gt;Variables!$G$9,0,1)</f>
        <v>1</v>
      </c>
      <c r="AM1244" s="77">
        <f>IF(AND(K1244&gt;Variables!$G$10,K1244&lt;Variables!$G$11),0,1)</f>
        <v>1</v>
      </c>
      <c r="AN1244" s="77">
        <f>IF(H1244&lt;Variables!$G$13,1,0)</f>
        <v>1</v>
      </c>
      <c r="AO1244" s="77">
        <f>IF(R1244&lt;Variables!$G$12,0,1)</f>
        <v>1</v>
      </c>
      <c r="AP1244" s="78">
        <f t="shared" si="39"/>
        <v>0</v>
      </c>
      <c r="AQ1244" s="77">
        <f>IF(V1244&lt;Variables!$G$15,1,0)</f>
        <v>1</v>
      </c>
      <c r="AR1244">
        <v>0</v>
      </c>
      <c r="AS1244">
        <v>0</v>
      </c>
      <c r="AT1244">
        <v>0</v>
      </c>
      <c r="AU1244">
        <v>0</v>
      </c>
      <c r="BA1244">
        <v>0</v>
      </c>
    </row>
    <row r="1245" spans="3:53" x14ac:dyDescent="0.25">
      <c r="C1245" t="s">
        <v>294</v>
      </c>
      <c r="D1245" t="s">
        <v>296</v>
      </c>
      <c r="E1245">
        <v>12.01</v>
      </c>
      <c r="F1245">
        <v>11.36</v>
      </c>
      <c r="G1245">
        <v>0</v>
      </c>
      <c r="H1245">
        <v>119.92</v>
      </c>
      <c r="I1245">
        <v>-38.292000000000002</v>
      </c>
      <c r="J1245" t="s">
        <v>75</v>
      </c>
      <c r="K1245">
        <v>-99999</v>
      </c>
      <c r="L1245">
        <v>11.9467625</v>
      </c>
      <c r="M1245">
        <v>0.44562282040845652</v>
      </c>
      <c r="N1245">
        <v>11.896675</v>
      </c>
      <c r="O1245">
        <v>0.868519985626235</v>
      </c>
      <c r="P1245">
        <v>6210</v>
      </c>
      <c r="Q1245">
        <v>2300</v>
      </c>
      <c r="R1245">
        <v>2.7</v>
      </c>
      <c r="S1245">
        <v>18.460999999999999</v>
      </c>
      <c r="T1245">
        <v>5.8380000000000001</v>
      </c>
      <c r="U1245">
        <v>11.42416666666667</v>
      </c>
      <c r="V1245">
        <v>-99999</v>
      </c>
      <c r="AC1245">
        <v>12.4099</v>
      </c>
      <c r="AD1245">
        <v>11.96</v>
      </c>
      <c r="AH1245" s="77">
        <f>IF(AND(M1245&lt;Variables!$G$6,M1245&gt;Variables!$G$5),0,1)</f>
        <v>1</v>
      </c>
      <c r="AI1245" s="77">
        <f t="shared" si="38"/>
        <v>0</v>
      </c>
      <c r="AJ1245" s="77">
        <f>IF(I1245&gt;Variables!$G$7,0,1)</f>
        <v>1</v>
      </c>
      <c r="AK1245" s="77">
        <f>IF(F1245&gt;Variables!$G$8,0,1)</f>
        <v>0</v>
      </c>
      <c r="AL1245" s="77">
        <f>IF(G1245&gt;Variables!$G$9,0,1)</f>
        <v>1</v>
      </c>
      <c r="AM1245" s="77">
        <f>IF(AND(K1245&gt;Variables!$G$10,K1245&lt;Variables!$G$11),0,1)</f>
        <v>1</v>
      </c>
      <c r="AN1245" s="77">
        <f>IF(H1245&lt;Variables!$G$13,1,0)</f>
        <v>1</v>
      </c>
      <c r="AO1245" s="77">
        <f>IF(R1245&lt;Variables!$G$12,0,1)</f>
        <v>1</v>
      </c>
      <c r="AP1245" s="78">
        <f t="shared" si="39"/>
        <v>1</v>
      </c>
      <c r="AQ1245" s="77">
        <f>IF(V1245&lt;Variables!$G$15,1,0)</f>
        <v>1</v>
      </c>
      <c r="AR1245">
        <v>1</v>
      </c>
      <c r="AS1245">
        <v>0</v>
      </c>
      <c r="AT1245">
        <v>0</v>
      </c>
      <c r="AU1245">
        <v>0</v>
      </c>
      <c r="BA1245">
        <v>2</v>
      </c>
    </row>
    <row r="1246" spans="3:53" x14ac:dyDescent="0.25">
      <c r="C1246" t="s">
        <v>294</v>
      </c>
      <c r="D1246" t="s">
        <v>140</v>
      </c>
      <c r="E1246">
        <v>23.92</v>
      </c>
      <c r="F1246">
        <v>5.35</v>
      </c>
      <c r="G1246">
        <v>5.48</v>
      </c>
      <c r="H1246">
        <v>6870</v>
      </c>
      <c r="I1246">
        <v>-1.169</v>
      </c>
      <c r="J1246" t="s">
        <v>75</v>
      </c>
      <c r="K1246">
        <v>68.78</v>
      </c>
      <c r="L1246">
        <v>23.661999999999999</v>
      </c>
      <c r="M1246">
        <v>0.92130842701376203</v>
      </c>
      <c r="N1246">
        <v>23.36183673469387</v>
      </c>
      <c r="O1246">
        <v>2.2179902684475929</v>
      </c>
      <c r="P1246">
        <v>427900</v>
      </c>
      <c r="Q1246">
        <v>740726</v>
      </c>
      <c r="R1246">
        <v>0.57999999999999996</v>
      </c>
      <c r="S1246">
        <v>18.460999999999999</v>
      </c>
      <c r="T1246">
        <v>5.8380000000000001</v>
      </c>
      <c r="U1246">
        <v>11.42416666666667</v>
      </c>
      <c r="V1246">
        <v>2.4876381074127312</v>
      </c>
      <c r="AC1246">
        <v>24.68</v>
      </c>
      <c r="AD1246">
        <v>22.64</v>
      </c>
      <c r="AH1246" s="77">
        <f>IF(AND(M1246&lt;Variables!$G$6,M1246&gt;Variables!$G$5),0,1)</f>
        <v>1</v>
      </c>
      <c r="AI1246" s="77">
        <f t="shared" si="38"/>
        <v>0</v>
      </c>
      <c r="AJ1246" s="77">
        <f>IF(I1246&gt;Variables!$G$7,0,1)</f>
        <v>1</v>
      </c>
      <c r="AK1246" s="77">
        <f>IF(F1246&gt;Variables!$G$8,0,1)</f>
        <v>1</v>
      </c>
      <c r="AL1246" s="77">
        <f>IF(G1246&gt;Variables!$G$9,0,1)</f>
        <v>1</v>
      </c>
      <c r="AM1246" s="77">
        <f>IF(AND(K1246&gt;Variables!$G$10,K1246&lt;Variables!$G$11),0,1)</f>
        <v>0</v>
      </c>
      <c r="AN1246" s="77">
        <f>IF(H1246&lt;Variables!$G$13,1,0)</f>
        <v>0</v>
      </c>
      <c r="AO1246" s="77">
        <f>IF(R1246&lt;Variables!$G$12,0,1)</f>
        <v>0</v>
      </c>
      <c r="AP1246" s="78">
        <f t="shared" si="39"/>
        <v>1</v>
      </c>
      <c r="AQ1246" s="77">
        <f>IF(V1246&lt;Variables!$G$15,1,0)</f>
        <v>1</v>
      </c>
      <c r="AR1246">
        <v>1</v>
      </c>
      <c r="AS1246">
        <v>0</v>
      </c>
      <c r="AT1246">
        <v>0</v>
      </c>
      <c r="AU1246">
        <v>0</v>
      </c>
      <c r="BA1246">
        <v>1.04</v>
      </c>
    </row>
    <row r="1247" spans="3:53" x14ac:dyDescent="0.25">
      <c r="C1247" t="s">
        <v>294</v>
      </c>
      <c r="D1247" t="s">
        <v>275</v>
      </c>
      <c r="E1247">
        <v>55.89</v>
      </c>
      <c r="F1247">
        <v>46</v>
      </c>
      <c r="G1247">
        <v>0</v>
      </c>
      <c r="H1247">
        <v>639.94000000000005</v>
      </c>
      <c r="I1247">
        <v>-10.141</v>
      </c>
      <c r="J1247" t="s">
        <v>74</v>
      </c>
      <c r="K1247">
        <v>86.22</v>
      </c>
      <c r="L1247">
        <v>55.717499999999987</v>
      </c>
      <c r="M1247">
        <v>4.4869206263827921E-3</v>
      </c>
      <c r="N1247">
        <v>55.727184000000008</v>
      </c>
      <c r="O1247">
        <v>-1.2891374522009591E-2</v>
      </c>
      <c r="P1247">
        <v>3620000</v>
      </c>
      <c r="Q1247">
        <v>178970</v>
      </c>
      <c r="R1247">
        <v>20.23</v>
      </c>
      <c r="S1247">
        <v>18.460999999999999</v>
      </c>
      <c r="T1247">
        <v>5.8380000000000001</v>
      </c>
      <c r="U1247">
        <v>11.42416666666667</v>
      </c>
      <c r="V1247">
        <v>2.7416531930901411</v>
      </c>
      <c r="AC1247">
        <v>56.13</v>
      </c>
      <c r="AD1247">
        <v>55.67</v>
      </c>
      <c r="AH1247" s="77">
        <f>IF(AND(M1247&lt;Variables!$G$6,M1247&gt;Variables!$G$5),0,1)</f>
        <v>1</v>
      </c>
      <c r="AI1247" s="77">
        <f t="shared" si="38"/>
        <v>1</v>
      </c>
      <c r="AJ1247" s="77">
        <f>IF(I1247&gt;Variables!$G$7,0,1)</f>
        <v>1</v>
      </c>
      <c r="AK1247" s="77">
        <f>IF(F1247&gt;Variables!$G$8,0,1)</f>
        <v>0</v>
      </c>
      <c r="AL1247" s="77">
        <f>IF(G1247&gt;Variables!$G$9,0,1)</f>
        <v>1</v>
      </c>
      <c r="AM1247" s="77">
        <f>IF(AND(K1247&gt;Variables!$G$10,K1247&lt;Variables!$G$11),0,1)</f>
        <v>1</v>
      </c>
      <c r="AN1247" s="77">
        <f>IF(H1247&lt;Variables!$G$13,1,0)</f>
        <v>1</v>
      </c>
      <c r="AO1247" s="77">
        <f>IF(R1247&lt;Variables!$G$12,0,1)</f>
        <v>1</v>
      </c>
      <c r="AP1247" s="78">
        <f t="shared" si="39"/>
        <v>0</v>
      </c>
      <c r="AQ1247" s="77">
        <f>IF(V1247&lt;Variables!$G$15,1,0)</f>
        <v>0</v>
      </c>
      <c r="AR1247">
        <v>0</v>
      </c>
      <c r="AS1247">
        <v>1</v>
      </c>
      <c r="AT1247">
        <v>0</v>
      </c>
      <c r="AU1247">
        <v>0</v>
      </c>
      <c r="BA1247">
        <v>0.37</v>
      </c>
    </row>
    <row r="1248" spans="3:53" x14ac:dyDescent="0.25">
      <c r="C1248" t="s">
        <v>297</v>
      </c>
      <c r="D1248" t="s">
        <v>77</v>
      </c>
      <c r="E1248">
        <v>22.42</v>
      </c>
      <c r="F1248">
        <v>6.7</v>
      </c>
      <c r="G1248">
        <v>4.83</v>
      </c>
      <c r="H1248">
        <v>1910</v>
      </c>
      <c r="I1248">
        <v>0.23200000000000001</v>
      </c>
      <c r="J1248" t="s">
        <v>75</v>
      </c>
      <c r="K1248">
        <v>61.96</v>
      </c>
      <c r="L1248">
        <v>22.210799999999999</v>
      </c>
      <c r="M1248">
        <v>0.6267221351775083</v>
      </c>
      <c r="N1248">
        <v>22.085551020408161</v>
      </c>
      <c r="O1248">
        <v>1.197384567618315</v>
      </c>
      <c r="P1248">
        <v>447501</v>
      </c>
      <c r="Q1248">
        <v>773868</v>
      </c>
      <c r="R1248">
        <v>0.57999999999999996</v>
      </c>
      <c r="S1248">
        <v>18.492999999999999</v>
      </c>
      <c r="T1248">
        <v>5.8150000000000004</v>
      </c>
      <c r="U1248">
        <v>11.508333333333329</v>
      </c>
      <c r="V1248">
        <v>2.452963541109729</v>
      </c>
      <c r="AC1248">
        <v>22.425000000000001</v>
      </c>
      <c r="AD1248">
        <v>21</v>
      </c>
      <c r="AH1248" s="77">
        <f>IF(AND(M1248&lt;Variables!$G$6,M1248&gt;Variables!$G$5),0,1)</f>
        <v>1</v>
      </c>
      <c r="AI1248" s="77">
        <f t="shared" si="38"/>
        <v>0</v>
      </c>
      <c r="AJ1248" s="77">
        <f>IF(I1248&gt;Variables!$G$7,0,1)</f>
        <v>1</v>
      </c>
      <c r="AK1248" s="77">
        <f>IF(F1248&gt;Variables!$G$8,0,1)</f>
        <v>1</v>
      </c>
      <c r="AL1248" s="77">
        <f>IF(G1248&gt;Variables!$G$9,0,1)</f>
        <v>1</v>
      </c>
      <c r="AM1248" s="77">
        <f>IF(AND(K1248&gt;Variables!$G$10,K1248&lt;Variables!$G$11),0,1)</f>
        <v>1</v>
      </c>
      <c r="AN1248" s="77">
        <f>IF(H1248&lt;Variables!$G$13,1,0)</f>
        <v>0</v>
      </c>
      <c r="AO1248" s="77">
        <f>IF(R1248&lt;Variables!$G$12,0,1)</f>
        <v>0</v>
      </c>
      <c r="AP1248" s="78">
        <f t="shared" si="39"/>
        <v>1</v>
      </c>
      <c r="AQ1248" s="77">
        <f>IF(V1248&lt;Variables!$G$15,1,0)</f>
        <v>1</v>
      </c>
      <c r="AR1248">
        <v>0</v>
      </c>
      <c r="AS1248">
        <v>0</v>
      </c>
      <c r="AT1248">
        <v>1</v>
      </c>
      <c r="AU1248">
        <v>0</v>
      </c>
      <c r="BA1248">
        <v>-1.48</v>
      </c>
    </row>
    <row r="1249" spans="3:53" x14ac:dyDescent="0.25">
      <c r="C1249" t="s">
        <v>297</v>
      </c>
      <c r="D1249" t="s">
        <v>273</v>
      </c>
      <c r="E1249">
        <v>1.69</v>
      </c>
      <c r="F1249">
        <v>19.86</v>
      </c>
      <c r="G1249">
        <v>4.7699999999999996</v>
      </c>
      <c r="H1249">
        <v>464.81</v>
      </c>
      <c r="I1249">
        <v>-8.8390000000000004</v>
      </c>
      <c r="J1249" t="s">
        <v>74</v>
      </c>
      <c r="K1249">
        <v>77.5</v>
      </c>
      <c r="L1249">
        <v>1.6282300000000001</v>
      </c>
      <c r="M1249">
        <v>4.886901727642881</v>
      </c>
      <c r="N1249">
        <v>1.591982</v>
      </c>
      <c r="O1249">
        <v>7.2750822559551693</v>
      </c>
      <c r="P1249">
        <v>41820000</v>
      </c>
      <c r="Q1249">
        <v>1670000</v>
      </c>
      <c r="R1249">
        <v>25.04</v>
      </c>
      <c r="S1249">
        <v>18.492999999999999</v>
      </c>
      <c r="T1249">
        <v>5.8150000000000004</v>
      </c>
      <c r="U1249">
        <v>11.508333333333329</v>
      </c>
      <c r="V1249">
        <v>2.1367228198718879</v>
      </c>
      <c r="AC1249">
        <v>2.23</v>
      </c>
      <c r="AD1249">
        <v>1.65</v>
      </c>
      <c r="AH1249" s="77">
        <f>IF(AND(M1249&lt;Variables!$G$6,M1249&gt;Variables!$G$5),0,1)</f>
        <v>1</v>
      </c>
      <c r="AI1249" s="77">
        <f t="shared" si="38"/>
        <v>0</v>
      </c>
      <c r="AJ1249" s="77">
        <f>IF(I1249&gt;Variables!$G$7,0,1)</f>
        <v>1</v>
      </c>
      <c r="AK1249" s="77">
        <f>IF(F1249&gt;Variables!$G$8,0,1)</f>
        <v>0</v>
      </c>
      <c r="AL1249" s="77">
        <f>IF(G1249&gt;Variables!$G$9,0,1)</f>
        <v>1</v>
      </c>
      <c r="AM1249" s="77">
        <f>IF(AND(K1249&gt;Variables!$G$10,K1249&lt;Variables!$G$11),0,1)</f>
        <v>1</v>
      </c>
      <c r="AN1249" s="77">
        <f>IF(H1249&lt;Variables!$G$13,1,0)</f>
        <v>1</v>
      </c>
      <c r="AO1249" s="77">
        <f>IF(R1249&lt;Variables!$G$12,0,1)</f>
        <v>1</v>
      </c>
      <c r="AP1249" s="78">
        <f t="shared" si="39"/>
        <v>0</v>
      </c>
      <c r="AQ1249" s="77">
        <f>IF(V1249&lt;Variables!$G$15,1,0)</f>
        <v>1</v>
      </c>
      <c r="AR1249">
        <v>0</v>
      </c>
      <c r="AS1249">
        <v>0</v>
      </c>
      <c r="AT1249">
        <v>1</v>
      </c>
      <c r="AU1249">
        <v>0</v>
      </c>
      <c r="BA1249">
        <v>-2.25</v>
      </c>
    </row>
    <row r="1250" spans="3:53" x14ac:dyDescent="0.25">
      <c r="C1250" t="s">
        <v>297</v>
      </c>
      <c r="D1250" t="s">
        <v>286</v>
      </c>
      <c r="E1250">
        <v>8.23</v>
      </c>
      <c r="F1250">
        <v>12.07</v>
      </c>
      <c r="G1250">
        <v>5.17</v>
      </c>
      <c r="H1250">
        <v>38.479999999999997</v>
      </c>
      <c r="I1250">
        <v>1.778</v>
      </c>
      <c r="J1250" t="s">
        <v>74</v>
      </c>
      <c r="K1250">
        <v>42.03</v>
      </c>
      <c r="L1250">
        <v>8.3964555555555549</v>
      </c>
      <c r="M1250">
        <v>-1.300019452652631</v>
      </c>
      <c r="N1250">
        <v>8.4727395833333343</v>
      </c>
      <c r="O1250">
        <v>-2.1886614301012051</v>
      </c>
      <c r="P1250">
        <v>552480</v>
      </c>
      <c r="Q1250">
        <v>78100</v>
      </c>
      <c r="R1250">
        <v>7.07</v>
      </c>
      <c r="S1250">
        <v>18.492999999999999</v>
      </c>
      <c r="T1250">
        <v>5.8150000000000004</v>
      </c>
      <c r="U1250">
        <v>11.508333333333329</v>
      </c>
      <c r="V1250">
        <v>2.28830829002026</v>
      </c>
      <c r="AC1250">
        <v>8.2899999999999991</v>
      </c>
      <c r="AD1250">
        <v>7.75</v>
      </c>
      <c r="AH1250" s="77">
        <f>IF(AND(M1250&lt;Variables!$G$6,M1250&gt;Variables!$G$5),0,1)</f>
        <v>0</v>
      </c>
      <c r="AI1250" s="77">
        <f t="shared" si="38"/>
        <v>1</v>
      </c>
      <c r="AJ1250" s="77">
        <f>IF(I1250&gt;Variables!$G$7,0,1)</f>
        <v>1</v>
      </c>
      <c r="AK1250" s="77">
        <f>IF(F1250&gt;Variables!$G$8,0,1)</f>
        <v>0</v>
      </c>
      <c r="AL1250" s="77">
        <f>IF(G1250&gt;Variables!$G$9,0,1)</f>
        <v>1</v>
      </c>
      <c r="AM1250" s="77">
        <f>IF(AND(K1250&gt;Variables!$G$10,K1250&lt;Variables!$G$11),0,1)</f>
        <v>1</v>
      </c>
      <c r="AN1250" s="77">
        <f>IF(H1250&lt;Variables!$G$13,1,0)</f>
        <v>1</v>
      </c>
      <c r="AO1250" s="77">
        <f>IF(R1250&lt;Variables!$G$12,0,1)</f>
        <v>1</v>
      </c>
      <c r="AP1250" s="78">
        <f t="shared" si="39"/>
        <v>0</v>
      </c>
      <c r="AQ1250" s="77">
        <f>IF(V1250&lt;Variables!$G$15,1,0)</f>
        <v>1</v>
      </c>
      <c r="AR1250">
        <v>0</v>
      </c>
      <c r="AS1250">
        <v>0</v>
      </c>
      <c r="AT1250">
        <v>1</v>
      </c>
      <c r="AU1250">
        <v>0</v>
      </c>
      <c r="BA1250">
        <v>-2.25</v>
      </c>
    </row>
    <row r="1251" spans="3:53" x14ac:dyDescent="0.25">
      <c r="C1251" t="s">
        <v>297</v>
      </c>
      <c r="D1251" t="s">
        <v>81</v>
      </c>
      <c r="E1251">
        <v>30.34</v>
      </c>
      <c r="F1251">
        <v>6.4</v>
      </c>
      <c r="G1251">
        <v>2.82</v>
      </c>
      <c r="H1251">
        <v>6600</v>
      </c>
      <c r="I1251">
        <v>0.47</v>
      </c>
      <c r="J1251" t="s">
        <v>75</v>
      </c>
      <c r="K1251">
        <v>46.33</v>
      </c>
      <c r="L1251">
        <v>30.284220000000001</v>
      </c>
      <c r="M1251">
        <v>-0.21205763265489039</v>
      </c>
      <c r="N1251">
        <v>30.354098</v>
      </c>
      <c r="O1251">
        <v>-0.44177889917862689</v>
      </c>
      <c r="P1251">
        <v>877898</v>
      </c>
      <c r="Q1251">
        <v>1326000</v>
      </c>
      <c r="R1251">
        <v>0.66</v>
      </c>
      <c r="S1251">
        <v>18.492999999999999</v>
      </c>
      <c r="T1251">
        <v>5.8150000000000004</v>
      </c>
      <c r="U1251">
        <v>11.508333333333329</v>
      </c>
      <c r="V1251">
        <v>2.3322447080828228</v>
      </c>
      <c r="AC1251">
        <v>30.6</v>
      </c>
      <c r="AD1251">
        <v>29.88</v>
      </c>
      <c r="AH1251" s="77">
        <f>IF(AND(M1251&lt;Variables!$G$6,M1251&gt;Variables!$G$5),0,1)</f>
        <v>1</v>
      </c>
      <c r="AI1251" s="77">
        <f t="shared" si="38"/>
        <v>1</v>
      </c>
      <c r="AJ1251" s="77">
        <f>IF(I1251&gt;Variables!$G$7,0,1)</f>
        <v>1</v>
      </c>
      <c r="AK1251" s="77">
        <f>IF(F1251&gt;Variables!$G$8,0,1)</f>
        <v>1</v>
      </c>
      <c r="AL1251" s="77">
        <f>IF(G1251&gt;Variables!$G$9,0,1)</f>
        <v>1</v>
      </c>
      <c r="AM1251" s="77">
        <f>IF(AND(K1251&gt;Variables!$G$10,K1251&lt;Variables!$G$11),0,1)</f>
        <v>1</v>
      </c>
      <c r="AN1251" s="77">
        <f>IF(H1251&lt;Variables!$G$13,1,0)</f>
        <v>0</v>
      </c>
      <c r="AO1251" s="77">
        <f>IF(R1251&lt;Variables!$G$12,0,1)</f>
        <v>0</v>
      </c>
      <c r="AP1251" s="78">
        <f t="shared" si="39"/>
        <v>1</v>
      </c>
      <c r="AQ1251" s="77">
        <f>IF(V1251&lt;Variables!$G$15,1,0)</f>
        <v>1</v>
      </c>
      <c r="AR1251">
        <v>0</v>
      </c>
      <c r="AS1251">
        <v>0</v>
      </c>
      <c r="AT1251">
        <v>0</v>
      </c>
      <c r="AU1251">
        <v>1</v>
      </c>
      <c r="BA1251">
        <v>-0.86</v>
      </c>
    </row>
    <row r="1252" spans="3:53" x14ac:dyDescent="0.25">
      <c r="C1252" t="s">
        <v>297</v>
      </c>
      <c r="D1252" t="s">
        <v>296</v>
      </c>
      <c r="E1252">
        <v>12</v>
      </c>
      <c r="F1252">
        <v>12.98</v>
      </c>
      <c r="G1252">
        <v>-0.2</v>
      </c>
      <c r="H1252">
        <v>119.92</v>
      </c>
      <c r="I1252">
        <v>-38.350999999999999</v>
      </c>
      <c r="J1252" t="s">
        <v>75</v>
      </c>
      <c r="K1252">
        <v>-99999</v>
      </c>
      <c r="L1252">
        <v>11.939640000000001</v>
      </c>
      <c r="M1252">
        <v>0.29950651778445408</v>
      </c>
      <c r="N1252">
        <v>11.90273076923077</v>
      </c>
      <c r="O1252">
        <v>0.61052570353926483</v>
      </c>
      <c r="P1252">
        <v>6640</v>
      </c>
      <c r="Q1252">
        <v>2300</v>
      </c>
      <c r="R1252">
        <v>2.89</v>
      </c>
      <c r="S1252">
        <v>18.492999999999999</v>
      </c>
      <c r="T1252">
        <v>5.8150000000000004</v>
      </c>
      <c r="U1252">
        <v>11.508333333333329</v>
      </c>
      <c r="V1252">
        <v>-99999</v>
      </c>
      <c r="AC1252">
        <v>12.4099</v>
      </c>
      <c r="AD1252">
        <v>11.96</v>
      </c>
      <c r="AH1252" s="77">
        <f>IF(AND(M1252&lt;Variables!$G$6,M1252&gt;Variables!$G$5),0,1)</f>
        <v>1</v>
      </c>
      <c r="AI1252" s="77">
        <f t="shared" si="38"/>
        <v>0</v>
      </c>
      <c r="AJ1252" s="77">
        <f>IF(I1252&gt;Variables!$G$7,0,1)</f>
        <v>1</v>
      </c>
      <c r="AK1252" s="77">
        <f>IF(F1252&gt;Variables!$G$8,0,1)</f>
        <v>0</v>
      </c>
      <c r="AL1252" s="77">
        <f>IF(G1252&gt;Variables!$G$9,0,1)</f>
        <v>1</v>
      </c>
      <c r="AM1252" s="77">
        <f>IF(AND(K1252&gt;Variables!$G$10,K1252&lt;Variables!$G$11),0,1)</f>
        <v>1</v>
      </c>
      <c r="AN1252" s="77">
        <f>IF(H1252&lt;Variables!$G$13,1,0)</f>
        <v>1</v>
      </c>
      <c r="AO1252" s="77">
        <f>IF(R1252&lt;Variables!$G$12,0,1)</f>
        <v>1</v>
      </c>
      <c r="AP1252" s="78">
        <f t="shared" si="39"/>
        <v>1</v>
      </c>
      <c r="AQ1252" s="77">
        <f>IF(V1252&lt;Variables!$G$15,1,0)</f>
        <v>1</v>
      </c>
      <c r="AR1252">
        <v>1</v>
      </c>
      <c r="AS1252">
        <v>0</v>
      </c>
      <c r="AT1252">
        <v>0</v>
      </c>
      <c r="AU1252">
        <v>0</v>
      </c>
      <c r="BA1252">
        <v>2</v>
      </c>
    </row>
    <row r="1253" spans="3:53" x14ac:dyDescent="0.25">
      <c r="C1253" t="s">
        <v>297</v>
      </c>
      <c r="D1253" t="s">
        <v>274</v>
      </c>
      <c r="E1253">
        <v>53.66</v>
      </c>
      <c r="F1253">
        <v>29.92</v>
      </c>
      <c r="G1253">
        <v>-0.01</v>
      </c>
      <c r="H1253">
        <v>1620</v>
      </c>
      <c r="I1253">
        <v>-6.2460000000000004</v>
      </c>
      <c r="J1253" t="s">
        <v>74</v>
      </c>
      <c r="K1253">
        <v>71.69</v>
      </c>
      <c r="L1253">
        <v>53.489999999999988</v>
      </c>
      <c r="M1253">
        <v>9.3475415965648886E-3</v>
      </c>
      <c r="N1253">
        <v>53.513673469387747</v>
      </c>
      <c r="O1253">
        <v>-3.4894762734684788E-2</v>
      </c>
      <c r="P1253">
        <v>1150000</v>
      </c>
      <c r="Q1253">
        <v>116562</v>
      </c>
      <c r="R1253">
        <v>9.8699999999999992</v>
      </c>
      <c r="S1253">
        <v>18.492999999999999</v>
      </c>
      <c r="T1253">
        <v>5.8150000000000004</v>
      </c>
      <c r="U1253">
        <v>11.508333333333329</v>
      </c>
      <c r="V1253">
        <v>2.590879827182651</v>
      </c>
      <c r="AC1253">
        <v>53.7</v>
      </c>
      <c r="AD1253">
        <v>53.35</v>
      </c>
      <c r="AH1253" s="77">
        <f>IF(AND(M1253&lt;Variables!$G$6,M1253&gt;Variables!$G$5),0,1)</f>
        <v>1</v>
      </c>
      <c r="AI1253" s="77">
        <f t="shared" si="38"/>
        <v>1</v>
      </c>
      <c r="AJ1253" s="77">
        <f>IF(I1253&gt;Variables!$G$7,0,1)</f>
        <v>1</v>
      </c>
      <c r="AK1253" s="77">
        <f>IF(F1253&gt;Variables!$G$8,0,1)</f>
        <v>0</v>
      </c>
      <c r="AL1253" s="77">
        <f>IF(G1253&gt;Variables!$G$9,0,1)</f>
        <v>1</v>
      </c>
      <c r="AM1253" s="77">
        <f>IF(AND(K1253&gt;Variables!$G$10,K1253&lt;Variables!$G$11),0,1)</f>
        <v>1</v>
      </c>
      <c r="AN1253" s="77">
        <f>IF(H1253&lt;Variables!$G$13,1,0)</f>
        <v>0</v>
      </c>
      <c r="AO1253" s="77">
        <f>IF(R1253&lt;Variables!$G$12,0,1)</f>
        <v>1</v>
      </c>
      <c r="AP1253" s="78">
        <f t="shared" si="39"/>
        <v>0</v>
      </c>
      <c r="AQ1253" s="77">
        <f>IF(V1253&lt;Variables!$G$15,1,0)</f>
        <v>1</v>
      </c>
      <c r="AR1253">
        <v>0</v>
      </c>
      <c r="AS1253">
        <v>0</v>
      </c>
      <c r="AT1253">
        <v>0</v>
      </c>
      <c r="AU1253">
        <v>1</v>
      </c>
      <c r="BA1253">
        <v>-0.51</v>
      </c>
    </row>
    <row r="1254" spans="3:53" x14ac:dyDescent="0.25">
      <c r="C1254" t="s">
        <v>297</v>
      </c>
      <c r="D1254" t="s">
        <v>293</v>
      </c>
      <c r="E1254">
        <v>22.54</v>
      </c>
      <c r="F1254">
        <v>12.86</v>
      </c>
      <c r="G1254">
        <v>0</v>
      </c>
      <c r="H1254">
        <v>-99999</v>
      </c>
      <c r="I1254">
        <v>242.48500000000001</v>
      </c>
      <c r="J1254" t="s">
        <v>74</v>
      </c>
      <c r="K1254">
        <v>-99999</v>
      </c>
      <c r="L1254">
        <v>-99999</v>
      </c>
      <c r="M1254">
        <v>-99999</v>
      </c>
      <c r="N1254">
        <v>22.82</v>
      </c>
      <c r="O1254">
        <v>0</v>
      </c>
      <c r="P1254">
        <v>138171</v>
      </c>
      <c r="Q1254">
        <v>7534</v>
      </c>
      <c r="R1254">
        <v>18.34</v>
      </c>
      <c r="S1254">
        <v>18.492999999999999</v>
      </c>
      <c r="T1254">
        <v>5.8150000000000004</v>
      </c>
      <c r="U1254">
        <v>11.508333333333329</v>
      </c>
      <c r="V1254">
        <v>-99999</v>
      </c>
      <c r="AC1254">
        <v>22.475000000000001</v>
      </c>
      <c r="AD1254">
        <v>22.475000000000001</v>
      </c>
      <c r="AH1254" s="77">
        <f>IF(AND(M1254&lt;Variables!$G$6,M1254&gt;Variables!$G$5),0,1)</f>
        <v>1</v>
      </c>
      <c r="AI1254" s="77">
        <f t="shared" si="38"/>
        <v>1</v>
      </c>
      <c r="AJ1254" s="77">
        <f>IF(I1254&gt;Variables!$G$7,0,1)</f>
        <v>0</v>
      </c>
      <c r="AK1254" s="77">
        <f>IF(F1254&gt;Variables!$G$8,0,1)</f>
        <v>0</v>
      </c>
      <c r="AL1254" s="77">
        <f>IF(G1254&gt;Variables!$G$9,0,1)</f>
        <v>1</v>
      </c>
      <c r="AM1254" s="77">
        <f>IF(AND(K1254&gt;Variables!$G$10,K1254&lt;Variables!$G$11),0,1)</f>
        <v>1</v>
      </c>
      <c r="AN1254" s="77">
        <f>IF(H1254&lt;Variables!$G$13,1,0)</f>
        <v>1</v>
      </c>
      <c r="AO1254" s="77">
        <f>IF(R1254&lt;Variables!$G$12,0,1)</f>
        <v>1</v>
      </c>
      <c r="AP1254" s="78">
        <f t="shared" si="39"/>
        <v>0</v>
      </c>
      <c r="AQ1254" s="77">
        <f>IF(V1254&lt;Variables!$G$15,1,0)</f>
        <v>1</v>
      </c>
      <c r="AR1254">
        <v>0</v>
      </c>
      <c r="AS1254">
        <v>0</v>
      </c>
      <c r="AT1254">
        <v>0</v>
      </c>
      <c r="AU1254">
        <v>0</v>
      </c>
      <c r="BA1254">
        <v>0</v>
      </c>
    </row>
    <row r="1255" spans="3:53" x14ac:dyDescent="0.25">
      <c r="C1255" t="s">
        <v>297</v>
      </c>
      <c r="D1255" t="s">
        <v>164</v>
      </c>
      <c r="E1255">
        <v>17.03</v>
      </c>
      <c r="F1255">
        <v>8.36</v>
      </c>
      <c r="G1255">
        <v>0</v>
      </c>
      <c r="H1255">
        <v>-99999</v>
      </c>
      <c r="I1255">
        <v>148.58799999999999</v>
      </c>
      <c r="J1255" t="s">
        <v>74</v>
      </c>
      <c r="K1255">
        <v>59.22</v>
      </c>
      <c r="L1255">
        <v>-99999</v>
      </c>
      <c r="M1255">
        <v>-99999</v>
      </c>
      <c r="N1255">
        <v>16.77257777777778</v>
      </c>
      <c r="O1255">
        <v>1.236674677979654</v>
      </c>
      <c r="P1255">
        <v>1835000</v>
      </c>
      <c r="Q1255">
        <v>46184</v>
      </c>
      <c r="R1255">
        <v>39.729999999999997</v>
      </c>
      <c r="S1255">
        <v>18.492999999999999</v>
      </c>
      <c r="T1255">
        <v>5.8150000000000004</v>
      </c>
      <c r="U1255">
        <v>11.508333333333329</v>
      </c>
      <c r="V1255">
        <v>-99999</v>
      </c>
      <c r="AC1255">
        <v>17</v>
      </c>
      <c r="AD1255">
        <v>16.98</v>
      </c>
      <c r="AH1255" s="77">
        <f>IF(AND(M1255&lt;Variables!$G$6,M1255&gt;Variables!$G$5),0,1)</f>
        <v>1</v>
      </c>
      <c r="AI1255" s="77">
        <f t="shared" si="38"/>
        <v>1</v>
      </c>
      <c r="AJ1255" s="77">
        <f>IF(I1255&gt;Variables!$G$7,0,1)</f>
        <v>0</v>
      </c>
      <c r="AK1255" s="77">
        <f>IF(F1255&gt;Variables!$G$8,0,1)</f>
        <v>1</v>
      </c>
      <c r="AL1255" s="77">
        <f>IF(G1255&gt;Variables!$G$9,0,1)</f>
        <v>1</v>
      </c>
      <c r="AM1255" s="77">
        <f>IF(AND(K1255&gt;Variables!$G$10,K1255&lt;Variables!$G$11),0,1)</f>
        <v>1</v>
      </c>
      <c r="AN1255" s="77">
        <f>IF(H1255&lt;Variables!$G$13,1,0)</f>
        <v>1</v>
      </c>
      <c r="AO1255" s="77">
        <f>IF(R1255&lt;Variables!$G$12,0,1)</f>
        <v>1</v>
      </c>
      <c r="AP1255" s="78">
        <f t="shared" si="39"/>
        <v>0</v>
      </c>
      <c r="AQ1255" s="77">
        <f>IF(V1255&lt;Variables!$G$15,1,0)</f>
        <v>1</v>
      </c>
      <c r="AR1255">
        <v>0</v>
      </c>
      <c r="AS1255">
        <v>0</v>
      </c>
      <c r="AT1255">
        <v>0</v>
      </c>
      <c r="AU1255">
        <v>0</v>
      </c>
      <c r="BA1255">
        <v>0</v>
      </c>
    </row>
    <row r="1256" spans="3:53" x14ac:dyDescent="0.25">
      <c r="C1256" t="s">
        <v>297</v>
      </c>
      <c r="D1256" t="s">
        <v>275</v>
      </c>
      <c r="E1256">
        <v>55.92</v>
      </c>
      <c r="F1256">
        <v>46</v>
      </c>
      <c r="G1256">
        <v>0</v>
      </c>
      <c r="H1256">
        <v>639.94000000000005</v>
      </c>
      <c r="I1256">
        <v>-10.137</v>
      </c>
      <c r="J1256" t="s">
        <v>74</v>
      </c>
      <c r="K1256">
        <v>86.46</v>
      </c>
      <c r="L1256">
        <v>55.717000000000013</v>
      </c>
      <c r="M1256">
        <v>5.3843530699660934E-3</v>
      </c>
      <c r="N1256">
        <v>55.727884000000003</v>
      </c>
      <c r="O1256">
        <v>-1.4147316269902189E-2</v>
      </c>
      <c r="P1256">
        <v>3700000</v>
      </c>
      <c r="Q1256">
        <v>178970</v>
      </c>
      <c r="R1256">
        <v>20.67</v>
      </c>
      <c r="S1256">
        <v>18.492999999999999</v>
      </c>
      <c r="T1256">
        <v>5.8150000000000004</v>
      </c>
      <c r="U1256">
        <v>11.508333333333329</v>
      </c>
      <c r="V1256">
        <v>2.7440186533948361</v>
      </c>
      <c r="AC1256">
        <v>56.13</v>
      </c>
      <c r="AD1256">
        <v>55.67</v>
      </c>
      <c r="AH1256" s="77">
        <f>IF(AND(M1256&lt;Variables!$G$6,M1256&gt;Variables!$G$5),0,1)</f>
        <v>1</v>
      </c>
      <c r="AI1256" s="77">
        <f t="shared" si="38"/>
        <v>1</v>
      </c>
      <c r="AJ1256" s="77">
        <f>IF(I1256&gt;Variables!$G$7,0,1)</f>
        <v>1</v>
      </c>
      <c r="AK1256" s="77">
        <f>IF(F1256&gt;Variables!$G$8,0,1)</f>
        <v>0</v>
      </c>
      <c r="AL1256" s="77">
        <f>IF(G1256&gt;Variables!$G$9,0,1)</f>
        <v>1</v>
      </c>
      <c r="AM1256" s="77">
        <f>IF(AND(K1256&gt;Variables!$G$10,K1256&lt;Variables!$G$11),0,1)</f>
        <v>1</v>
      </c>
      <c r="AN1256" s="77">
        <f>IF(H1256&lt;Variables!$G$13,1,0)</f>
        <v>1</v>
      </c>
      <c r="AO1256" s="77">
        <f>IF(R1256&lt;Variables!$G$12,0,1)</f>
        <v>1</v>
      </c>
      <c r="AP1256" s="78">
        <f t="shared" si="39"/>
        <v>0</v>
      </c>
      <c r="AQ1256" s="77">
        <f>IF(V1256&lt;Variables!$G$15,1,0)</f>
        <v>0</v>
      </c>
      <c r="AR1256">
        <v>0</v>
      </c>
      <c r="AS1256">
        <v>1</v>
      </c>
      <c r="AT1256">
        <v>0</v>
      </c>
      <c r="AU1256">
        <v>0</v>
      </c>
      <c r="BA1256">
        <v>0.34</v>
      </c>
    </row>
    <row r="1257" spans="3:53" x14ac:dyDescent="0.25">
      <c r="C1257" t="s">
        <v>297</v>
      </c>
      <c r="D1257" t="s">
        <v>279</v>
      </c>
      <c r="E1257">
        <v>9.2799999999999994</v>
      </c>
      <c r="F1257">
        <v>6.48</v>
      </c>
      <c r="G1257">
        <v>-2.94</v>
      </c>
      <c r="H1257">
        <v>13560</v>
      </c>
      <c r="I1257">
        <v>605.37300000000005</v>
      </c>
      <c r="J1257" t="s">
        <v>75</v>
      </c>
      <c r="K1257">
        <v>56.89</v>
      </c>
      <c r="L1257">
        <v>9.1729549999999982</v>
      </c>
      <c r="M1257">
        <v>0.83991472758780361</v>
      </c>
      <c r="N1257">
        <v>9.3010428571428569</v>
      </c>
      <c r="O1257">
        <v>-0.54878638800871582</v>
      </c>
      <c r="P1257">
        <v>1482000</v>
      </c>
      <c r="Q1257">
        <v>1051000</v>
      </c>
      <c r="R1257">
        <v>1.41</v>
      </c>
      <c r="S1257">
        <v>18.492999999999999</v>
      </c>
      <c r="T1257">
        <v>5.8150000000000004</v>
      </c>
      <c r="U1257">
        <v>11.508333333333329</v>
      </c>
      <c r="V1257">
        <v>2.3998297250604619</v>
      </c>
      <c r="AC1257">
        <v>9.26</v>
      </c>
      <c r="AD1257">
        <v>9</v>
      </c>
      <c r="AH1257" s="77">
        <f>IF(AND(M1257&lt;Variables!$G$6,M1257&gt;Variables!$G$5),0,1)</f>
        <v>1</v>
      </c>
      <c r="AI1257" s="77">
        <f t="shared" si="38"/>
        <v>1</v>
      </c>
      <c r="AJ1257" s="77">
        <f>IF(I1257&gt;Variables!$G$7,0,1)</f>
        <v>0</v>
      </c>
      <c r="AK1257" s="77">
        <f>IF(F1257&gt;Variables!$G$8,0,1)</f>
        <v>1</v>
      </c>
      <c r="AL1257" s="77">
        <f>IF(G1257&gt;Variables!$G$9,0,1)</f>
        <v>1</v>
      </c>
      <c r="AM1257" s="77">
        <f>IF(AND(K1257&gt;Variables!$G$10,K1257&lt;Variables!$G$11),0,1)</f>
        <v>1</v>
      </c>
      <c r="AN1257" s="77">
        <f>IF(H1257&lt;Variables!$G$13,1,0)</f>
        <v>0</v>
      </c>
      <c r="AO1257" s="77">
        <f>IF(R1257&lt;Variables!$G$12,0,1)</f>
        <v>0</v>
      </c>
      <c r="AP1257" s="78">
        <f t="shared" si="39"/>
        <v>1</v>
      </c>
      <c r="AQ1257" s="77">
        <f>IF(V1257&lt;Variables!$G$15,1,0)</f>
        <v>1</v>
      </c>
      <c r="AR1257">
        <v>0</v>
      </c>
      <c r="AS1257">
        <v>0</v>
      </c>
      <c r="AT1257">
        <v>0</v>
      </c>
      <c r="AU1257">
        <v>1</v>
      </c>
      <c r="BA1257">
        <v>-1.22</v>
      </c>
    </row>
    <row r="1258" spans="3:53" x14ac:dyDescent="0.25">
      <c r="C1258" t="s">
        <v>297</v>
      </c>
      <c r="D1258" t="s">
        <v>282</v>
      </c>
      <c r="E1258">
        <v>66.31</v>
      </c>
      <c r="F1258">
        <v>13.7</v>
      </c>
      <c r="G1258">
        <v>3.06</v>
      </c>
      <c r="H1258">
        <v>11670</v>
      </c>
      <c r="I1258">
        <v>1.9870000000000001</v>
      </c>
      <c r="J1258" t="s">
        <v>75</v>
      </c>
      <c r="K1258">
        <v>46.16</v>
      </c>
      <c r="L1258">
        <v>66.082885000000005</v>
      </c>
      <c r="M1258">
        <v>-0.33728097676123719</v>
      </c>
      <c r="N1258">
        <v>66.392995999999997</v>
      </c>
      <c r="O1258">
        <v>-0.80278949906101116</v>
      </c>
      <c r="P1258">
        <v>3369000</v>
      </c>
      <c r="Q1258">
        <v>1277000</v>
      </c>
      <c r="R1258">
        <v>2.64</v>
      </c>
      <c r="S1258">
        <v>18.492999999999999</v>
      </c>
      <c r="T1258">
        <v>5.8150000000000004</v>
      </c>
      <c r="U1258">
        <v>11.508333333333329</v>
      </c>
      <c r="V1258">
        <v>2.332246486345988</v>
      </c>
      <c r="AC1258">
        <v>66.8</v>
      </c>
      <c r="AD1258">
        <v>60.61</v>
      </c>
      <c r="AH1258" s="77">
        <f>IF(AND(M1258&lt;Variables!$G$6,M1258&gt;Variables!$G$5),0,1)</f>
        <v>1</v>
      </c>
      <c r="AI1258" s="77">
        <f t="shared" si="38"/>
        <v>1</v>
      </c>
      <c r="AJ1258" s="77">
        <f>IF(I1258&gt;Variables!$G$7,0,1)</f>
        <v>1</v>
      </c>
      <c r="AK1258" s="77">
        <f>IF(F1258&gt;Variables!$G$8,0,1)</f>
        <v>0</v>
      </c>
      <c r="AL1258" s="77">
        <f>IF(G1258&gt;Variables!$G$9,0,1)</f>
        <v>1</v>
      </c>
      <c r="AM1258" s="77">
        <f>IF(AND(K1258&gt;Variables!$G$10,K1258&lt;Variables!$G$11),0,1)</f>
        <v>1</v>
      </c>
      <c r="AN1258" s="77">
        <f>IF(H1258&lt;Variables!$G$13,1,0)</f>
        <v>0</v>
      </c>
      <c r="AO1258" s="77">
        <f>IF(R1258&lt;Variables!$G$12,0,1)</f>
        <v>1</v>
      </c>
      <c r="AP1258" s="78">
        <f t="shared" si="39"/>
        <v>1</v>
      </c>
      <c r="AQ1258" s="77">
        <f>IF(V1258&lt;Variables!$G$15,1,0)</f>
        <v>1</v>
      </c>
      <c r="AR1258">
        <v>0</v>
      </c>
      <c r="AS1258">
        <v>0</v>
      </c>
      <c r="AT1258">
        <v>1</v>
      </c>
      <c r="AU1258">
        <v>0</v>
      </c>
      <c r="BA1258">
        <v>-1.1299999999999999</v>
      </c>
    </row>
    <row r="1259" spans="3:53" x14ac:dyDescent="0.25">
      <c r="C1259" t="s">
        <v>297</v>
      </c>
      <c r="D1259" t="s">
        <v>140</v>
      </c>
      <c r="E1259">
        <v>23.9</v>
      </c>
      <c r="F1259">
        <v>5.22</v>
      </c>
      <c r="G1259">
        <v>5.26</v>
      </c>
      <c r="H1259">
        <v>6870</v>
      </c>
      <c r="I1259">
        <v>-1.18</v>
      </c>
      <c r="J1259" t="s">
        <v>75</v>
      </c>
      <c r="K1259">
        <v>62.87</v>
      </c>
      <c r="L1259">
        <v>23.728124999999999</v>
      </c>
      <c r="M1259">
        <v>0.42934281575134869</v>
      </c>
      <c r="N1259">
        <v>23.438112244897962</v>
      </c>
      <c r="O1259">
        <v>1.672010744753331</v>
      </c>
      <c r="P1259">
        <v>467319</v>
      </c>
      <c r="Q1259">
        <v>740726</v>
      </c>
      <c r="R1259">
        <v>0.63</v>
      </c>
      <c r="S1259">
        <v>18.492999999999999</v>
      </c>
      <c r="T1259">
        <v>5.8150000000000004</v>
      </c>
      <c r="U1259">
        <v>11.508333333333329</v>
      </c>
      <c r="V1259">
        <v>2.4732122325826418</v>
      </c>
      <c r="AC1259">
        <v>24.68</v>
      </c>
      <c r="AD1259">
        <v>22.64</v>
      </c>
      <c r="AH1259" s="77">
        <f>IF(AND(M1259&lt;Variables!$G$6,M1259&gt;Variables!$G$5),0,1)</f>
        <v>1</v>
      </c>
      <c r="AI1259" s="77">
        <f t="shared" si="38"/>
        <v>0</v>
      </c>
      <c r="AJ1259" s="77">
        <f>IF(I1259&gt;Variables!$G$7,0,1)</f>
        <v>1</v>
      </c>
      <c r="AK1259" s="77">
        <f>IF(F1259&gt;Variables!$G$8,0,1)</f>
        <v>1</v>
      </c>
      <c r="AL1259" s="77">
        <f>IF(G1259&gt;Variables!$G$9,0,1)</f>
        <v>1</v>
      </c>
      <c r="AM1259" s="77">
        <f>IF(AND(K1259&gt;Variables!$G$10,K1259&lt;Variables!$G$11),0,1)</f>
        <v>0</v>
      </c>
      <c r="AN1259" s="77">
        <f>IF(H1259&lt;Variables!$G$13,1,0)</f>
        <v>0</v>
      </c>
      <c r="AO1259" s="77">
        <f>IF(R1259&lt;Variables!$G$12,0,1)</f>
        <v>0</v>
      </c>
      <c r="AP1259" s="78">
        <f t="shared" si="39"/>
        <v>1</v>
      </c>
      <c r="AQ1259" s="77">
        <f>IF(V1259&lt;Variables!$G$15,1,0)</f>
        <v>1</v>
      </c>
      <c r="AR1259">
        <v>1</v>
      </c>
      <c r="AS1259">
        <v>0</v>
      </c>
      <c r="AT1259">
        <v>0</v>
      </c>
      <c r="AU1259">
        <v>0</v>
      </c>
      <c r="BA1259">
        <v>1.19</v>
      </c>
    </row>
    <row r="1260" spans="3:53" x14ac:dyDescent="0.25">
      <c r="C1260" t="s">
        <v>297</v>
      </c>
      <c r="D1260" t="s">
        <v>167</v>
      </c>
      <c r="E1260">
        <v>11.9</v>
      </c>
      <c r="F1260">
        <v>7.08</v>
      </c>
      <c r="G1260">
        <v>1.61</v>
      </c>
      <c r="H1260">
        <v>2260</v>
      </c>
      <c r="I1260">
        <v>-31.036999999999999</v>
      </c>
      <c r="J1260" t="s">
        <v>75</v>
      </c>
      <c r="K1260">
        <v>40.69</v>
      </c>
      <c r="L1260">
        <v>12.003505000000001</v>
      </c>
      <c r="M1260">
        <v>-0.95892824637470297</v>
      </c>
      <c r="N1260">
        <v>12.102055999999999</v>
      </c>
      <c r="O1260">
        <v>-1.7654520851663431</v>
      </c>
      <c r="P1260">
        <v>36194000</v>
      </c>
      <c r="Q1260">
        <v>13611000</v>
      </c>
      <c r="R1260">
        <v>2.66</v>
      </c>
      <c r="S1260">
        <v>18.492999999999999</v>
      </c>
      <c r="T1260">
        <v>5.8150000000000004</v>
      </c>
      <c r="U1260">
        <v>11.508333333333329</v>
      </c>
      <c r="V1260">
        <v>2.2696975621455571</v>
      </c>
      <c r="AC1260">
        <v>12.65</v>
      </c>
      <c r="AD1260">
        <v>11.37</v>
      </c>
      <c r="AH1260" s="77">
        <f>IF(AND(M1260&lt;Variables!$G$6,M1260&gt;Variables!$G$5),0,1)</f>
        <v>1</v>
      </c>
      <c r="AI1260" s="77">
        <f t="shared" si="38"/>
        <v>1</v>
      </c>
      <c r="AJ1260" s="77">
        <f>IF(I1260&gt;Variables!$G$7,0,1)</f>
        <v>1</v>
      </c>
      <c r="AK1260" s="77">
        <f>IF(F1260&gt;Variables!$G$8,0,1)</f>
        <v>1</v>
      </c>
      <c r="AL1260" s="77">
        <f>IF(G1260&gt;Variables!$G$9,0,1)</f>
        <v>1</v>
      </c>
      <c r="AM1260" s="77">
        <f>IF(AND(K1260&gt;Variables!$G$10,K1260&lt;Variables!$G$11),0,1)</f>
        <v>1</v>
      </c>
      <c r="AN1260" s="77">
        <f>IF(H1260&lt;Variables!$G$13,1,0)</f>
        <v>0</v>
      </c>
      <c r="AO1260" s="77">
        <f>IF(R1260&lt;Variables!$G$12,0,1)</f>
        <v>1</v>
      </c>
      <c r="AP1260" s="78">
        <f t="shared" si="39"/>
        <v>1</v>
      </c>
      <c r="AQ1260" s="77">
        <f>IF(V1260&lt;Variables!$G$15,1,0)</f>
        <v>1</v>
      </c>
      <c r="AR1260">
        <v>1</v>
      </c>
      <c r="AS1260">
        <v>0</v>
      </c>
      <c r="AT1260">
        <v>0</v>
      </c>
      <c r="AU1260">
        <v>0</v>
      </c>
      <c r="BA1260">
        <v>2</v>
      </c>
    </row>
    <row r="1261" spans="3:53" x14ac:dyDescent="0.25">
      <c r="C1261" t="s">
        <v>297</v>
      </c>
      <c r="D1261" t="s">
        <v>283</v>
      </c>
      <c r="E1261">
        <v>5.1100000000000003</v>
      </c>
      <c r="F1261">
        <v>16.86</v>
      </c>
      <c r="G1261">
        <v>-4.3600000000000003</v>
      </c>
      <c r="H1261">
        <v>54.86</v>
      </c>
      <c r="I1261">
        <v>-55.997</v>
      </c>
      <c r="J1261" t="s">
        <v>75</v>
      </c>
      <c r="K1261">
        <v>46.37</v>
      </c>
      <c r="L1261">
        <v>5.0347450000000009</v>
      </c>
      <c r="M1261">
        <v>0.30299449128007289</v>
      </c>
      <c r="N1261">
        <v>5.1455899999999994</v>
      </c>
      <c r="O1261">
        <v>-1.8577072794373359</v>
      </c>
      <c r="P1261">
        <v>31770000</v>
      </c>
      <c r="Q1261">
        <v>674640</v>
      </c>
      <c r="R1261">
        <v>47.09</v>
      </c>
      <c r="S1261">
        <v>18.492999999999999</v>
      </c>
      <c r="T1261">
        <v>5.8150000000000004</v>
      </c>
      <c r="U1261">
        <v>11.508333333333329</v>
      </c>
      <c r="V1261">
        <v>2.324691767796383</v>
      </c>
      <c r="AC1261">
        <v>5.22</v>
      </c>
      <c r="AD1261">
        <v>4.45</v>
      </c>
      <c r="AH1261" s="77">
        <f>IF(AND(M1261&lt;Variables!$G$6,M1261&gt;Variables!$G$5),0,1)</f>
        <v>1</v>
      </c>
      <c r="AI1261" s="77">
        <f t="shared" si="38"/>
        <v>1</v>
      </c>
      <c r="AJ1261" s="77">
        <f>IF(I1261&gt;Variables!$G$7,0,1)</f>
        <v>1</v>
      </c>
      <c r="AK1261" s="77">
        <f>IF(F1261&gt;Variables!$G$8,0,1)</f>
        <v>0</v>
      </c>
      <c r="AL1261" s="77">
        <f>IF(G1261&gt;Variables!$G$9,0,1)</f>
        <v>1</v>
      </c>
      <c r="AM1261" s="77">
        <f>IF(AND(K1261&gt;Variables!$G$10,K1261&lt;Variables!$G$11),0,1)</f>
        <v>1</v>
      </c>
      <c r="AN1261" s="77">
        <f>IF(H1261&lt;Variables!$G$13,1,0)</f>
        <v>1</v>
      </c>
      <c r="AO1261" s="77">
        <f>IF(R1261&lt;Variables!$G$12,0,1)</f>
        <v>1</v>
      </c>
      <c r="AP1261" s="78">
        <f t="shared" si="39"/>
        <v>1</v>
      </c>
      <c r="AQ1261" s="77">
        <f>IF(V1261&lt;Variables!$G$15,1,0)</f>
        <v>1</v>
      </c>
      <c r="AR1261">
        <v>1</v>
      </c>
      <c r="AS1261">
        <v>0</v>
      </c>
      <c r="AT1261">
        <v>0</v>
      </c>
      <c r="AU1261">
        <v>0</v>
      </c>
      <c r="BA1261">
        <v>2</v>
      </c>
    </row>
    <row r="1262" spans="3:53" x14ac:dyDescent="0.25">
      <c r="C1262" t="s">
        <v>297</v>
      </c>
      <c r="D1262" t="s">
        <v>165</v>
      </c>
      <c r="E1262">
        <v>273.25</v>
      </c>
      <c r="F1262">
        <v>4.37</v>
      </c>
      <c r="G1262">
        <v>4.1500000000000004</v>
      </c>
      <c r="H1262">
        <v>48780</v>
      </c>
      <c r="I1262">
        <v>5.2050000000000001</v>
      </c>
      <c r="J1262" t="s">
        <v>75</v>
      </c>
      <c r="K1262">
        <v>56.71</v>
      </c>
      <c r="L1262">
        <v>271.62756000000002</v>
      </c>
      <c r="M1262">
        <v>0.15184026245348731</v>
      </c>
      <c r="N1262">
        <v>270.71166399999998</v>
      </c>
      <c r="O1262">
        <v>0.49068295779083188</v>
      </c>
      <c r="P1262">
        <v>1681000</v>
      </c>
      <c r="Q1262">
        <v>2924000</v>
      </c>
      <c r="R1262">
        <v>0.56999999999999995</v>
      </c>
      <c r="S1262">
        <v>18.492999999999999</v>
      </c>
      <c r="T1262">
        <v>5.8150000000000004</v>
      </c>
      <c r="U1262">
        <v>11.508333333333329</v>
      </c>
      <c r="V1262">
        <v>2.4296253196870601</v>
      </c>
      <c r="AC1262">
        <v>275.8399</v>
      </c>
      <c r="AD1262">
        <v>271.26010000000002</v>
      </c>
      <c r="AH1262" s="77">
        <f>IF(AND(M1262&lt;Variables!$G$6,M1262&gt;Variables!$G$5),0,1)</f>
        <v>1</v>
      </c>
      <c r="AI1262" s="77">
        <f t="shared" si="38"/>
        <v>0</v>
      </c>
      <c r="AJ1262" s="77">
        <f>IF(I1262&gt;Variables!$G$7,0,1)</f>
        <v>1</v>
      </c>
      <c r="AK1262" s="77">
        <f>IF(F1262&gt;Variables!$G$8,0,1)</f>
        <v>1</v>
      </c>
      <c r="AL1262" s="77">
        <f>IF(G1262&gt;Variables!$G$9,0,1)</f>
        <v>1</v>
      </c>
      <c r="AM1262" s="77">
        <f>IF(AND(K1262&gt;Variables!$G$10,K1262&lt;Variables!$G$11),0,1)</f>
        <v>1</v>
      </c>
      <c r="AN1262" s="77">
        <f>IF(H1262&lt;Variables!$G$13,1,0)</f>
        <v>0</v>
      </c>
      <c r="AO1262" s="77">
        <f>IF(R1262&lt;Variables!$G$12,0,1)</f>
        <v>0</v>
      </c>
      <c r="AP1262" s="78">
        <f t="shared" si="39"/>
        <v>1</v>
      </c>
      <c r="AQ1262" s="77">
        <f>IF(V1262&lt;Variables!$G$15,1,0)</f>
        <v>1</v>
      </c>
      <c r="AR1262">
        <v>0</v>
      </c>
      <c r="AS1262">
        <v>1</v>
      </c>
      <c r="AT1262">
        <v>0</v>
      </c>
      <c r="AU1262">
        <v>0</v>
      </c>
      <c r="BA1262">
        <v>0.42</v>
      </c>
    </row>
    <row r="1263" spans="3:53" x14ac:dyDescent="0.25">
      <c r="C1263" t="s">
        <v>297</v>
      </c>
      <c r="D1263" t="s">
        <v>191</v>
      </c>
      <c r="E1263">
        <v>36.840000000000003</v>
      </c>
      <c r="F1263">
        <v>4.45</v>
      </c>
      <c r="G1263">
        <v>3.6</v>
      </c>
      <c r="H1263">
        <v>5710</v>
      </c>
      <c r="I1263">
        <v>1.7000000000000001E-2</v>
      </c>
      <c r="J1263" t="s">
        <v>75</v>
      </c>
      <c r="K1263">
        <v>51.61</v>
      </c>
      <c r="L1263">
        <v>36.664626666666663</v>
      </c>
      <c r="M1263">
        <v>0.16466370674442449</v>
      </c>
      <c r="N1263">
        <v>36.681693023255797</v>
      </c>
      <c r="O1263">
        <v>0.1180615538021695</v>
      </c>
      <c r="P1263">
        <v>106856</v>
      </c>
      <c r="Q1263">
        <v>567927</v>
      </c>
      <c r="R1263">
        <v>0.19</v>
      </c>
      <c r="S1263">
        <v>18.492999999999999</v>
      </c>
      <c r="T1263">
        <v>5.8150000000000004</v>
      </c>
      <c r="U1263">
        <v>11.508333333333329</v>
      </c>
      <c r="V1263">
        <v>2.378632710080669</v>
      </c>
      <c r="AC1263">
        <v>37.348599999999998</v>
      </c>
      <c r="AD1263">
        <v>36.159999999999997</v>
      </c>
      <c r="AH1263" s="77">
        <f>IF(AND(M1263&lt;Variables!$G$6,M1263&gt;Variables!$G$5),0,1)</f>
        <v>1</v>
      </c>
      <c r="AI1263" s="77">
        <f t="shared" si="38"/>
        <v>1</v>
      </c>
      <c r="AJ1263" s="77">
        <f>IF(I1263&gt;Variables!$G$7,0,1)</f>
        <v>1</v>
      </c>
      <c r="AK1263" s="77">
        <f>IF(F1263&gt;Variables!$G$8,0,1)</f>
        <v>1</v>
      </c>
      <c r="AL1263" s="77">
        <f>IF(G1263&gt;Variables!$G$9,0,1)</f>
        <v>1</v>
      </c>
      <c r="AM1263" s="77">
        <f>IF(AND(K1263&gt;Variables!$G$10,K1263&lt;Variables!$G$11),0,1)</f>
        <v>1</v>
      </c>
      <c r="AN1263" s="77">
        <f>IF(H1263&lt;Variables!$G$13,1,0)</f>
        <v>0</v>
      </c>
      <c r="AO1263" s="77">
        <f>IF(R1263&lt;Variables!$G$12,0,1)</f>
        <v>0</v>
      </c>
      <c r="AP1263" s="78">
        <f t="shared" si="39"/>
        <v>1</v>
      </c>
      <c r="AQ1263" s="77">
        <f>IF(V1263&lt;Variables!$G$15,1,0)</f>
        <v>1</v>
      </c>
      <c r="AR1263">
        <v>0</v>
      </c>
      <c r="AS1263">
        <v>0</v>
      </c>
      <c r="AT1263">
        <v>1</v>
      </c>
      <c r="AU1263">
        <v>0</v>
      </c>
      <c r="BA1263">
        <v>-1.59</v>
      </c>
    </row>
    <row r="1264" spans="3:53" x14ac:dyDescent="0.25">
      <c r="C1264" t="s">
        <v>297</v>
      </c>
      <c r="D1264" t="s">
        <v>295</v>
      </c>
      <c r="E1264">
        <v>8.08</v>
      </c>
      <c r="F1264">
        <v>11.37</v>
      </c>
      <c r="G1264">
        <v>13.04</v>
      </c>
      <c r="H1264">
        <v>32.19</v>
      </c>
      <c r="I1264">
        <v>-2.968</v>
      </c>
      <c r="J1264" t="s">
        <v>75</v>
      </c>
      <c r="K1264">
        <v>41.63</v>
      </c>
      <c r="L1264">
        <v>8.5042400000000011</v>
      </c>
      <c r="M1264">
        <v>-4.1642757024731303</v>
      </c>
      <c r="N1264">
        <v>8.3128068181818193</v>
      </c>
      <c r="O1264">
        <v>-1.957303011372115</v>
      </c>
      <c r="P1264">
        <v>4550000</v>
      </c>
      <c r="Q1264">
        <v>864570</v>
      </c>
      <c r="R1264">
        <v>5.26</v>
      </c>
      <c r="S1264">
        <v>18.492999999999999</v>
      </c>
      <c r="T1264">
        <v>5.8150000000000004</v>
      </c>
      <c r="U1264">
        <v>11.508333333333329</v>
      </c>
      <c r="V1264">
        <v>2.287896763989727</v>
      </c>
      <c r="AC1264">
        <v>8.39</v>
      </c>
      <c r="AD1264">
        <v>7.5</v>
      </c>
      <c r="AH1264" s="77">
        <f>IF(AND(M1264&lt;Variables!$G$6,M1264&gt;Variables!$G$5),0,1)</f>
        <v>0</v>
      </c>
      <c r="AI1264" s="77">
        <f t="shared" si="38"/>
        <v>0</v>
      </c>
      <c r="AJ1264" s="77">
        <f>IF(I1264&gt;Variables!$G$7,0,1)</f>
        <v>1</v>
      </c>
      <c r="AK1264" s="77">
        <f>IF(F1264&gt;Variables!$G$8,0,1)</f>
        <v>0</v>
      </c>
      <c r="AL1264" s="77">
        <f>IF(G1264&gt;Variables!$G$9,0,1)</f>
        <v>0</v>
      </c>
      <c r="AM1264" s="77">
        <f>IF(AND(K1264&gt;Variables!$G$10,K1264&lt;Variables!$G$11),0,1)</f>
        <v>1</v>
      </c>
      <c r="AN1264" s="77">
        <f>IF(H1264&lt;Variables!$G$13,1,0)</f>
        <v>1</v>
      </c>
      <c r="AO1264" s="77">
        <f>IF(R1264&lt;Variables!$G$12,0,1)</f>
        <v>1</v>
      </c>
      <c r="AP1264" s="78">
        <f t="shared" si="39"/>
        <v>1</v>
      </c>
      <c r="AQ1264" s="77">
        <f>IF(V1264&lt;Variables!$G$15,1,0)</f>
        <v>1</v>
      </c>
      <c r="AR1264">
        <v>0</v>
      </c>
      <c r="AS1264">
        <v>0</v>
      </c>
      <c r="AT1264">
        <v>1</v>
      </c>
      <c r="AU1264">
        <v>0</v>
      </c>
      <c r="BA1264">
        <v>-2.25</v>
      </c>
    </row>
    <row r="1265" spans="3:53" x14ac:dyDescent="0.25">
      <c r="C1265" t="s">
        <v>297</v>
      </c>
      <c r="D1265" t="s">
        <v>184</v>
      </c>
      <c r="E1265">
        <v>41.9</v>
      </c>
      <c r="F1265">
        <v>8.8800000000000008</v>
      </c>
      <c r="G1265">
        <v>9.6999999999999993</v>
      </c>
      <c r="H1265">
        <v>5650</v>
      </c>
      <c r="I1265">
        <v>96.867999999999995</v>
      </c>
      <c r="J1265" t="s">
        <v>75</v>
      </c>
      <c r="K1265">
        <v>62.7</v>
      </c>
      <c r="L1265">
        <v>41.459882352941179</v>
      </c>
      <c r="M1265">
        <v>0.67563541226245549</v>
      </c>
      <c r="N1265">
        <v>41.322152272727273</v>
      </c>
      <c r="O1265">
        <v>1.0111954588302261</v>
      </c>
      <c r="P1265">
        <v>162333</v>
      </c>
      <c r="Q1265">
        <v>654975</v>
      </c>
      <c r="R1265">
        <v>0.25</v>
      </c>
      <c r="S1265">
        <v>18.492999999999999</v>
      </c>
      <c r="T1265">
        <v>5.8150000000000004</v>
      </c>
      <c r="U1265">
        <v>11.508333333333329</v>
      </c>
      <c r="V1265">
        <v>2.4562247938843789</v>
      </c>
      <c r="AC1265">
        <v>41.98</v>
      </c>
      <c r="AD1265">
        <v>37.409999999999997</v>
      </c>
      <c r="AH1265" s="77">
        <f>IF(AND(M1265&lt;Variables!$G$6,M1265&gt;Variables!$G$5),0,1)</f>
        <v>1</v>
      </c>
      <c r="AI1265" s="77">
        <f t="shared" si="38"/>
        <v>0</v>
      </c>
      <c r="AJ1265" s="77">
        <f>IF(I1265&gt;Variables!$G$7,0,1)</f>
        <v>0</v>
      </c>
      <c r="AK1265" s="77">
        <f>IF(F1265&gt;Variables!$G$8,0,1)</f>
        <v>1</v>
      </c>
      <c r="AL1265" s="77">
        <f>IF(G1265&gt;Variables!$G$9,0,1)</f>
        <v>1</v>
      </c>
      <c r="AM1265" s="77">
        <f>IF(AND(K1265&gt;Variables!$G$10,K1265&lt;Variables!$G$11),0,1)</f>
        <v>0</v>
      </c>
      <c r="AN1265" s="77">
        <f>IF(H1265&lt;Variables!$G$13,1,0)</f>
        <v>0</v>
      </c>
      <c r="AO1265" s="77">
        <f>IF(R1265&lt;Variables!$G$12,0,1)</f>
        <v>0</v>
      </c>
      <c r="AP1265" s="78">
        <f t="shared" si="39"/>
        <v>1</v>
      </c>
      <c r="AQ1265" s="77">
        <f>IF(V1265&lt;Variables!$G$15,1,0)</f>
        <v>1</v>
      </c>
      <c r="AR1265">
        <v>0</v>
      </c>
      <c r="AS1265">
        <v>0</v>
      </c>
      <c r="AT1265">
        <v>1</v>
      </c>
      <c r="AU1265">
        <v>0</v>
      </c>
      <c r="BA1265">
        <v>-1.24</v>
      </c>
    </row>
    <row r="1266" spans="3:53" x14ac:dyDescent="0.25">
      <c r="C1266" t="s">
        <v>297</v>
      </c>
      <c r="D1266" t="s">
        <v>180</v>
      </c>
      <c r="E1266">
        <v>13.5</v>
      </c>
      <c r="F1266">
        <v>7.32</v>
      </c>
      <c r="G1266">
        <v>5.25</v>
      </c>
      <c r="H1266">
        <v>3530</v>
      </c>
      <c r="I1266">
        <v>-75.652000000000001</v>
      </c>
      <c r="J1266" t="s">
        <v>75</v>
      </c>
      <c r="K1266">
        <v>48.13</v>
      </c>
      <c r="L1266">
        <v>13.480499999999999</v>
      </c>
      <c r="M1266">
        <v>-0.30043396016469359</v>
      </c>
      <c r="N1266">
        <v>13.552476</v>
      </c>
      <c r="O1266">
        <v>-0.82992952726869007</v>
      </c>
      <c r="P1266">
        <v>4966000</v>
      </c>
      <c r="Q1266">
        <v>13761000</v>
      </c>
      <c r="R1266">
        <v>0.36</v>
      </c>
      <c r="S1266">
        <v>18.492999999999999</v>
      </c>
      <c r="T1266">
        <v>5.8150000000000004</v>
      </c>
      <c r="U1266">
        <v>11.508333333333329</v>
      </c>
      <c r="V1266">
        <v>2.3538155713363751</v>
      </c>
      <c r="AC1266">
        <v>13.6</v>
      </c>
      <c r="AD1266">
        <v>12.86</v>
      </c>
      <c r="AH1266" s="77">
        <f>IF(AND(M1266&lt;Variables!$G$6,M1266&gt;Variables!$G$5),0,1)</f>
        <v>1</v>
      </c>
      <c r="AI1266" s="77">
        <f t="shared" si="38"/>
        <v>1</v>
      </c>
      <c r="AJ1266" s="77">
        <f>IF(I1266&gt;Variables!$G$7,0,1)</f>
        <v>1</v>
      </c>
      <c r="AK1266" s="77">
        <f>IF(F1266&gt;Variables!$G$8,0,1)</f>
        <v>1</v>
      </c>
      <c r="AL1266" s="77">
        <f>IF(G1266&gt;Variables!$G$9,0,1)</f>
        <v>1</v>
      </c>
      <c r="AM1266" s="77">
        <f>IF(AND(K1266&gt;Variables!$G$10,K1266&lt;Variables!$G$11),0,1)</f>
        <v>1</v>
      </c>
      <c r="AN1266" s="77">
        <f>IF(H1266&lt;Variables!$G$13,1,0)</f>
        <v>0</v>
      </c>
      <c r="AO1266" s="77">
        <f>IF(R1266&lt;Variables!$G$12,0,1)</f>
        <v>0</v>
      </c>
      <c r="AP1266" s="78">
        <f t="shared" si="39"/>
        <v>1</v>
      </c>
      <c r="AQ1266" s="77">
        <f>IF(V1266&lt;Variables!$G$15,1,0)</f>
        <v>1</v>
      </c>
      <c r="AR1266">
        <v>0</v>
      </c>
      <c r="AS1266">
        <v>0</v>
      </c>
      <c r="AT1266">
        <v>1</v>
      </c>
      <c r="AU1266">
        <v>0</v>
      </c>
      <c r="BA1266">
        <v>-2.06</v>
      </c>
    </row>
    <row r="1267" spans="3:53" x14ac:dyDescent="0.25">
      <c r="C1267" t="s">
        <v>297</v>
      </c>
      <c r="D1267" t="s">
        <v>162</v>
      </c>
      <c r="E1267">
        <v>25.73</v>
      </c>
      <c r="F1267">
        <v>6.18</v>
      </c>
      <c r="G1267">
        <v>6.8</v>
      </c>
      <c r="H1267">
        <v>3150</v>
      </c>
      <c r="I1267">
        <v>5863.4319999999998</v>
      </c>
      <c r="J1267" t="s">
        <v>75</v>
      </c>
      <c r="K1267">
        <v>65.319999999999993</v>
      </c>
      <c r="L1267">
        <v>25.35125</v>
      </c>
      <c r="M1267">
        <v>1.0206597307825021</v>
      </c>
      <c r="N1267">
        <v>25.04467872340425</v>
      </c>
      <c r="O1267">
        <v>2.257251062547883</v>
      </c>
      <c r="P1267">
        <v>85580</v>
      </c>
      <c r="Q1267">
        <v>767730</v>
      </c>
      <c r="R1267">
        <v>0.11</v>
      </c>
      <c r="S1267">
        <v>18.492999999999999</v>
      </c>
      <c r="T1267">
        <v>5.8150000000000004</v>
      </c>
      <c r="U1267">
        <v>11.508333333333329</v>
      </c>
      <c r="V1267">
        <v>2.4540198145653571</v>
      </c>
      <c r="AC1267">
        <v>25.77</v>
      </c>
      <c r="AD1267">
        <v>24.14</v>
      </c>
      <c r="AH1267" s="77">
        <f>IF(AND(M1267&lt;Variables!$G$6,M1267&gt;Variables!$G$5),0,1)</f>
        <v>1</v>
      </c>
      <c r="AI1267" s="77">
        <f t="shared" si="38"/>
        <v>0</v>
      </c>
      <c r="AJ1267" s="77">
        <f>IF(I1267&gt;Variables!$G$7,0,1)</f>
        <v>0</v>
      </c>
      <c r="AK1267" s="77">
        <f>IF(F1267&gt;Variables!$G$8,0,1)</f>
        <v>1</v>
      </c>
      <c r="AL1267" s="77">
        <f>IF(G1267&gt;Variables!$G$9,0,1)</f>
        <v>1</v>
      </c>
      <c r="AM1267" s="77">
        <f>IF(AND(K1267&gt;Variables!$G$10,K1267&lt;Variables!$G$11),0,1)</f>
        <v>0</v>
      </c>
      <c r="AN1267" s="77">
        <f>IF(H1267&lt;Variables!$G$13,1,0)</f>
        <v>0</v>
      </c>
      <c r="AO1267" s="77">
        <f>IF(R1267&lt;Variables!$G$12,0,1)</f>
        <v>0</v>
      </c>
      <c r="AP1267" s="78">
        <f t="shared" si="39"/>
        <v>1</v>
      </c>
      <c r="AQ1267" s="77">
        <f>IF(V1267&lt;Variables!$G$15,1,0)</f>
        <v>1</v>
      </c>
      <c r="AR1267">
        <v>0</v>
      </c>
      <c r="AS1267">
        <v>0</v>
      </c>
      <c r="AT1267">
        <v>1</v>
      </c>
      <c r="AU1267">
        <v>0</v>
      </c>
      <c r="BA1267">
        <v>-2.29</v>
      </c>
    </row>
    <row r="1268" spans="3:53" x14ac:dyDescent="0.25">
      <c r="C1268" t="s">
        <v>297</v>
      </c>
      <c r="D1268" t="s">
        <v>179</v>
      </c>
      <c r="E1268">
        <v>22.67</v>
      </c>
      <c r="F1268">
        <v>9.31</v>
      </c>
      <c r="G1268">
        <v>7.38</v>
      </c>
      <c r="H1268">
        <v>14130</v>
      </c>
      <c r="I1268">
        <v>-72.152000000000001</v>
      </c>
      <c r="J1268" t="s">
        <v>75</v>
      </c>
      <c r="K1268">
        <v>66.040000000000006</v>
      </c>
      <c r="L1268">
        <v>22.252575</v>
      </c>
      <c r="M1268">
        <v>1.337036275577097</v>
      </c>
      <c r="N1268">
        <v>22.136635999999999</v>
      </c>
      <c r="O1268">
        <v>1.867781536453873</v>
      </c>
      <c r="P1268">
        <v>13624000</v>
      </c>
      <c r="Q1268">
        <v>11046000</v>
      </c>
      <c r="R1268">
        <v>1.23</v>
      </c>
      <c r="S1268">
        <v>18.492999999999999</v>
      </c>
      <c r="T1268">
        <v>5.8150000000000004</v>
      </c>
      <c r="U1268">
        <v>11.508333333333329</v>
      </c>
      <c r="V1268">
        <v>2.4364752301825741</v>
      </c>
      <c r="AC1268">
        <v>22.76</v>
      </c>
      <c r="AD1268">
        <v>21.81</v>
      </c>
      <c r="AH1268" s="77">
        <f>IF(AND(M1268&lt;Variables!$G$6,M1268&gt;Variables!$G$5),0,1)</f>
        <v>1</v>
      </c>
      <c r="AI1268" s="77">
        <f t="shared" si="38"/>
        <v>0</v>
      </c>
      <c r="AJ1268" s="77">
        <f>IF(I1268&gt;Variables!$G$7,0,1)</f>
        <v>1</v>
      </c>
      <c r="AK1268" s="77">
        <f>IF(F1268&gt;Variables!$G$8,0,1)</f>
        <v>0</v>
      </c>
      <c r="AL1268" s="77">
        <f>IF(G1268&gt;Variables!$G$9,0,1)</f>
        <v>1</v>
      </c>
      <c r="AM1268" s="77">
        <f>IF(AND(K1268&gt;Variables!$G$10,K1268&lt;Variables!$G$11),0,1)</f>
        <v>0</v>
      </c>
      <c r="AN1268" s="77">
        <f>IF(H1268&lt;Variables!$G$13,1,0)</f>
        <v>0</v>
      </c>
      <c r="AO1268" s="77">
        <f>IF(R1268&lt;Variables!$G$12,0,1)</f>
        <v>0</v>
      </c>
      <c r="AP1268" s="78">
        <f t="shared" si="39"/>
        <v>1</v>
      </c>
      <c r="AQ1268" s="77">
        <f>IF(V1268&lt;Variables!$G$15,1,0)</f>
        <v>1</v>
      </c>
      <c r="AR1268">
        <v>0</v>
      </c>
      <c r="AS1268">
        <v>0</v>
      </c>
      <c r="AT1268">
        <v>1</v>
      </c>
      <c r="AU1268">
        <v>0</v>
      </c>
      <c r="BA1268">
        <v>-2.25</v>
      </c>
    </row>
    <row r="1269" spans="3:53" x14ac:dyDescent="0.25">
      <c r="C1269" t="s">
        <v>297</v>
      </c>
      <c r="D1269" t="s">
        <v>186</v>
      </c>
      <c r="E1269">
        <v>23.27</v>
      </c>
      <c r="F1269">
        <v>6</v>
      </c>
      <c r="G1269">
        <v>4.2699999999999996</v>
      </c>
      <c r="H1269">
        <v>2840</v>
      </c>
      <c r="I1269">
        <v>-6.7</v>
      </c>
      <c r="J1269" t="s">
        <v>75</v>
      </c>
      <c r="K1269">
        <v>55.12</v>
      </c>
      <c r="L1269">
        <v>23.122423529411758</v>
      </c>
      <c r="M1269">
        <v>0.24900707538290881</v>
      </c>
      <c r="N1269">
        <v>23.111304347826088</v>
      </c>
      <c r="O1269">
        <v>0.29723831740536522</v>
      </c>
      <c r="P1269">
        <v>180158</v>
      </c>
      <c r="Q1269">
        <v>423685</v>
      </c>
      <c r="R1269">
        <v>0.43</v>
      </c>
      <c r="S1269">
        <v>18.492999999999999</v>
      </c>
      <c r="T1269">
        <v>5.8150000000000004</v>
      </c>
      <c r="U1269">
        <v>11.508333333333329</v>
      </c>
      <c r="V1269">
        <v>2.40988705797947</v>
      </c>
      <c r="AC1269">
        <v>23.21</v>
      </c>
      <c r="AD1269">
        <v>22.65</v>
      </c>
      <c r="AH1269" s="77">
        <f>IF(AND(M1269&lt;Variables!$G$6,M1269&gt;Variables!$G$5),0,1)</f>
        <v>1</v>
      </c>
      <c r="AI1269" s="77">
        <f t="shared" si="38"/>
        <v>0</v>
      </c>
      <c r="AJ1269" s="77">
        <f>IF(I1269&gt;Variables!$G$7,0,1)</f>
        <v>1</v>
      </c>
      <c r="AK1269" s="77">
        <f>IF(F1269&gt;Variables!$G$8,0,1)</f>
        <v>1</v>
      </c>
      <c r="AL1269" s="77">
        <f>IF(G1269&gt;Variables!$G$9,0,1)</f>
        <v>1</v>
      </c>
      <c r="AM1269" s="77">
        <f>IF(AND(K1269&gt;Variables!$G$10,K1269&lt;Variables!$G$11),0,1)</f>
        <v>1</v>
      </c>
      <c r="AN1269" s="77">
        <f>IF(H1269&lt;Variables!$G$13,1,0)</f>
        <v>0</v>
      </c>
      <c r="AO1269" s="77">
        <f>IF(R1269&lt;Variables!$G$12,0,1)</f>
        <v>0</v>
      </c>
      <c r="AP1269" s="78">
        <f t="shared" si="39"/>
        <v>1</v>
      </c>
      <c r="AQ1269" s="77">
        <f>IF(V1269&lt;Variables!$G$15,1,0)</f>
        <v>1</v>
      </c>
      <c r="AR1269">
        <v>0</v>
      </c>
      <c r="AS1269">
        <v>0</v>
      </c>
      <c r="AT1269">
        <v>0</v>
      </c>
      <c r="AU1269">
        <v>1</v>
      </c>
      <c r="BA1269">
        <v>-1.83</v>
      </c>
    </row>
    <row r="1270" spans="3:53" x14ac:dyDescent="0.25">
      <c r="C1270" t="s">
        <v>297</v>
      </c>
      <c r="D1270" t="s">
        <v>187</v>
      </c>
      <c r="E1270">
        <v>25.84</v>
      </c>
      <c r="F1270">
        <v>5.27</v>
      </c>
      <c r="G1270">
        <v>6.2</v>
      </c>
      <c r="H1270">
        <v>3370</v>
      </c>
      <c r="I1270">
        <v>-65.738</v>
      </c>
      <c r="J1270" t="s">
        <v>75</v>
      </c>
      <c r="K1270">
        <v>82.18</v>
      </c>
      <c r="L1270">
        <v>25.538157894736841</v>
      </c>
      <c r="M1270">
        <v>0.888247720129829</v>
      </c>
      <c r="N1270">
        <v>25.32770833333333</v>
      </c>
      <c r="O1270">
        <v>1.726534674639929</v>
      </c>
      <c r="P1270">
        <v>463821</v>
      </c>
      <c r="Q1270">
        <v>2123000</v>
      </c>
      <c r="R1270">
        <v>0.22</v>
      </c>
      <c r="S1270">
        <v>18.492999999999999</v>
      </c>
      <c r="T1270">
        <v>5.8150000000000004</v>
      </c>
      <c r="U1270">
        <v>11.508333333333329</v>
      </c>
      <c r="V1270">
        <v>2.5947403112782741</v>
      </c>
      <c r="AC1270">
        <v>26.2</v>
      </c>
      <c r="AD1270">
        <v>24.79</v>
      </c>
      <c r="AH1270" s="77">
        <f>IF(AND(M1270&lt;Variables!$G$6,M1270&gt;Variables!$G$5),0,1)</f>
        <v>1</v>
      </c>
      <c r="AI1270" s="77">
        <f t="shared" si="38"/>
        <v>0</v>
      </c>
      <c r="AJ1270" s="77">
        <f>IF(I1270&gt;Variables!$G$7,0,1)</f>
        <v>1</v>
      </c>
      <c r="AK1270" s="77">
        <f>IF(F1270&gt;Variables!$G$8,0,1)</f>
        <v>1</v>
      </c>
      <c r="AL1270" s="77">
        <f>IF(G1270&gt;Variables!$G$9,0,1)</f>
        <v>1</v>
      </c>
      <c r="AM1270" s="77">
        <f>IF(AND(K1270&gt;Variables!$G$10,K1270&lt;Variables!$G$11),0,1)</f>
        <v>1</v>
      </c>
      <c r="AN1270" s="77">
        <f>IF(H1270&lt;Variables!$G$13,1,0)</f>
        <v>0</v>
      </c>
      <c r="AO1270" s="77">
        <f>IF(R1270&lt;Variables!$G$12,0,1)</f>
        <v>0</v>
      </c>
      <c r="AP1270" s="78">
        <f t="shared" si="39"/>
        <v>1</v>
      </c>
      <c r="AQ1270" s="77">
        <f>IF(V1270&lt;Variables!$G$15,1,0)</f>
        <v>1</v>
      </c>
      <c r="AR1270">
        <v>0</v>
      </c>
      <c r="AS1270">
        <v>0</v>
      </c>
      <c r="AT1270">
        <v>1</v>
      </c>
      <c r="AU1270">
        <v>0</v>
      </c>
      <c r="BA1270">
        <v>-1.2</v>
      </c>
    </row>
    <row r="1271" spans="3:53" x14ac:dyDescent="0.25">
      <c r="C1271" t="s">
        <v>297</v>
      </c>
      <c r="D1271" t="s">
        <v>201</v>
      </c>
      <c r="E1271">
        <v>37.68</v>
      </c>
      <c r="F1271">
        <v>8.56</v>
      </c>
      <c r="G1271">
        <v>11.08</v>
      </c>
      <c r="H1271">
        <v>-99999</v>
      </c>
      <c r="I1271">
        <v>11.275</v>
      </c>
      <c r="J1271" t="s">
        <v>75</v>
      </c>
      <c r="K1271">
        <v>61.17</v>
      </c>
      <c r="L1271">
        <v>37.141344444444449</v>
      </c>
      <c r="M1271">
        <v>0.96565043866956146</v>
      </c>
      <c r="N1271">
        <v>36.401472727272733</v>
      </c>
      <c r="O1271">
        <v>3.0178099687275428</v>
      </c>
      <c r="P1271">
        <v>187910</v>
      </c>
      <c r="Q1271">
        <v>2287000</v>
      </c>
      <c r="R1271">
        <v>0.08</v>
      </c>
      <c r="S1271">
        <v>18.492999999999999</v>
      </c>
      <c r="T1271">
        <v>5.8150000000000004</v>
      </c>
      <c r="U1271">
        <v>11.508333333333329</v>
      </c>
      <c r="V1271">
        <v>2.4264634097195681</v>
      </c>
      <c r="AC1271">
        <v>40.020000000000003</v>
      </c>
      <c r="AD1271">
        <v>37.049999999999997</v>
      </c>
      <c r="AH1271" s="77">
        <f>IF(AND(M1271&lt;Variables!$G$6,M1271&gt;Variables!$G$5),0,1)</f>
        <v>1</v>
      </c>
      <c r="AI1271" s="77">
        <f t="shared" si="38"/>
        <v>0</v>
      </c>
      <c r="AJ1271" s="77">
        <f>IF(I1271&gt;Variables!$G$7,0,1)</f>
        <v>1</v>
      </c>
      <c r="AK1271" s="77">
        <f>IF(F1271&gt;Variables!$G$8,0,1)</f>
        <v>1</v>
      </c>
      <c r="AL1271" s="77">
        <f>IF(G1271&gt;Variables!$G$9,0,1)</f>
        <v>0</v>
      </c>
      <c r="AM1271" s="77">
        <f>IF(AND(K1271&gt;Variables!$G$10,K1271&lt;Variables!$G$11),0,1)</f>
        <v>1</v>
      </c>
      <c r="AN1271" s="77">
        <f>IF(H1271&lt;Variables!$G$13,1,0)</f>
        <v>1</v>
      </c>
      <c r="AO1271" s="77">
        <f>IF(R1271&lt;Variables!$G$12,0,1)</f>
        <v>0</v>
      </c>
      <c r="AP1271" s="78">
        <f t="shared" si="39"/>
        <v>1</v>
      </c>
      <c r="AQ1271" s="77">
        <f>IF(V1271&lt;Variables!$G$15,1,0)</f>
        <v>1</v>
      </c>
      <c r="AR1271">
        <v>1</v>
      </c>
      <c r="AS1271">
        <v>0</v>
      </c>
      <c r="AT1271">
        <v>0</v>
      </c>
      <c r="AU1271">
        <v>0</v>
      </c>
      <c r="BA1271">
        <v>2</v>
      </c>
    </row>
    <row r="1272" spans="3:53" x14ac:dyDescent="0.25">
      <c r="C1272" t="s">
        <v>298</v>
      </c>
      <c r="D1272" t="s">
        <v>184</v>
      </c>
      <c r="E1272">
        <v>41.73</v>
      </c>
      <c r="F1272">
        <v>8.9700000000000006</v>
      </c>
      <c r="G1272">
        <v>9.36</v>
      </c>
      <c r="H1272">
        <v>5650</v>
      </c>
      <c r="I1272">
        <v>96.662999999999997</v>
      </c>
      <c r="J1272" t="s">
        <v>75</v>
      </c>
      <c r="K1272">
        <v>54.72</v>
      </c>
      <c r="L1272">
        <v>41.579000000000001</v>
      </c>
      <c r="M1272">
        <v>7.4556867649531747E-2</v>
      </c>
      <c r="N1272">
        <v>41.413970454545449</v>
      </c>
      <c r="O1272">
        <v>0.47334158812351862</v>
      </c>
      <c r="P1272">
        <v>170837</v>
      </c>
      <c r="Q1272">
        <v>654975</v>
      </c>
      <c r="R1272">
        <v>0.26</v>
      </c>
      <c r="S1272">
        <v>18.922000000000001</v>
      </c>
      <c r="T1272">
        <v>5.8929999999999998</v>
      </c>
      <c r="U1272">
        <v>11.73041666666667</v>
      </c>
      <c r="V1272">
        <v>2.4129444099377091</v>
      </c>
      <c r="AC1272">
        <v>41.98</v>
      </c>
      <c r="AD1272">
        <v>37.409999999999997</v>
      </c>
      <c r="AH1272" s="77">
        <f>IF(AND(M1272&lt;Variables!$G$6,M1272&gt;Variables!$G$5),0,1)</f>
        <v>1</v>
      </c>
      <c r="AI1272" s="77">
        <f t="shared" si="38"/>
        <v>0</v>
      </c>
      <c r="AJ1272" s="77">
        <f>IF(I1272&gt;Variables!$G$7,0,1)</f>
        <v>0</v>
      </c>
      <c r="AK1272" s="77">
        <f>IF(F1272&gt;Variables!$G$8,0,1)</f>
        <v>1</v>
      </c>
      <c r="AL1272" s="77">
        <f>IF(G1272&gt;Variables!$G$9,0,1)</f>
        <v>1</v>
      </c>
      <c r="AM1272" s="77">
        <f>IF(AND(K1272&gt;Variables!$G$10,K1272&lt;Variables!$G$11),0,1)</f>
        <v>1</v>
      </c>
      <c r="AN1272" s="77">
        <f>IF(H1272&lt;Variables!$G$13,1,0)</f>
        <v>0</v>
      </c>
      <c r="AO1272" s="77">
        <f>IF(R1272&lt;Variables!$G$12,0,1)</f>
        <v>0</v>
      </c>
      <c r="AP1272" s="78">
        <f t="shared" si="39"/>
        <v>1</v>
      </c>
      <c r="AQ1272" s="77">
        <f>IF(V1272&lt;Variables!$G$15,1,0)</f>
        <v>1</v>
      </c>
      <c r="AR1272">
        <v>0</v>
      </c>
      <c r="AS1272">
        <v>0</v>
      </c>
      <c r="AT1272">
        <v>1</v>
      </c>
      <c r="AU1272">
        <v>0</v>
      </c>
      <c r="BA1272">
        <v>-1.26</v>
      </c>
    </row>
    <row r="1273" spans="3:53" x14ac:dyDescent="0.25">
      <c r="C1273" t="s">
        <v>298</v>
      </c>
      <c r="D1273" t="s">
        <v>201</v>
      </c>
      <c r="E1273">
        <v>38.26</v>
      </c>
      <c r="F1273">
        <v>11.18</v>
      </c>
      <c r="G1273">
        <v>13</v>
      </c>
      <c r="H1273">
        <v>-99999</v>
      </c>
      <c r="I1273">
        <v>17.327999999999999</v>
      </c>
      <c r="J1273" t="s">
        <v>75</v>
      </c>
      <c r="K1273">
        <v>67.09</v>
      </c>
      <c r="L1273">
        <v>37.419294736842097</v>
      </c>
      <c r="M1273">
        <v>1.952749960406015</v>
      </c>
      <c r="N1273">
        <v>36.710897872340418</v>
      </c>
      <c r="O1273">
        <v>3.9200951517556191</v>
      </c>
      <c r="P1273">
        <v>200284</v>
      </c>
      <c r="Q1273">
        <v>2287000</v>
      </c>
      <c r="R1273">
        <v>0.09</v>
      </c>
      <c r="S1273">
        <v>18.922000000000001</v>
      </c>
      <c r="T1273">
        <v>5.8929999999999998</v>
      </c>
      <c r="U1273">
        <v>11.73041666666667</v>
      </c>
      <c r="V1273">
        <v>2.3969011302036409</v>
      </c>
      <c r="AC1273">
        <v>40.020000000000003</v>
      </c>
      <c r="AD1273">
        <v>37.049999999999997</v>
      </c>
      <c r="AH1273" s="77">
        <f>IF(AND(M1273&lt;Variables!$G$6,M1273&gt;Variables!$G$5),0,1)</f>
        <v>1</v>
      </c>
      <c r="AI1273" s="77">
        <f t="shared" si="38"/>
        <v>0</v>
      </c>
      <c r="AJ1273" s="77">
        <f>IF(I1273&gt;Variables!$G$7,0,1)</f>
        <v>1</v>
      </c>
      <c r="AK1273" s="77">
        <f>IF(F1273&gt;Variables!$G$8,0,1)</f>
        <v>0</v>
      </c>
      <c r="AL1273" s="77">
        <f>IF(G1273&gt;Variables!$G$9,0,1)</f>
        <v>0</v>
      </c>
      <c r="AM1273" s="77">
        <f>IF(AND(K1273&gt;Variables!$G$10,K1273&lt;Variables!$G$11),0,1)</f>
        <v>0</v>
      </c>
      <c r="AN1273" s="77">
        <f>IF(H1273&lt;Variables!$G$13,1,0)</f>
        <v>1</v>
      </c>
      <c r="AO1273" s="77">
        <f>IF(R1273&lt;Variables!$G$12,0,1)</f>
        <v>0</v>
      </c>
      <c r="AP1273" s="78">
        <f t="shared" si="39"/>
        <v>1</v>
      </c>
      <c r="AQ1273" s="77">
        <f>IF(V1273&lt;Variables!$G$15,1,0)</f>
        <v>1</v>
      </c>
      <c r="AR1273">
        <v>1</v>
      </c>
      <c r="AS1273">
        <v>0</v>
      </c>
      <c r="AT1273">
        <v>0</v>
      </c>
      <c r="AU1273">
        <v>0</v>
      </c>
      <c r="BA1273">
        <v>2</v>
      </c>
    </row>
    <row r="1274" spans="3:53" x14ac:dyDescent="0.25">
      <c r="C1274" t="s">
        <v>298</v>
      </c>
      <c r="D1274" t="s">
        <v>295</v>
      </c>
      <c r="E1274">
        <v>8.14</v>
      </c>
      <c r="F1274">
        <v>11.58</v>
      </c>
      <c r="G1274">
        <v>11.44</v>
      </c>
      <c r="H1274">
        <v>32.19</v>
      </c>
      <c r="I1274">
        <v>-3.0390000000000001</v>
      </c>
      <c r="J1274" t="s">
        <v>75</v>
      </c>
      <c r="K1274">
        <v>39.33</v>
      </c>
      <c r="L1274">
        <v>8.3478999999999992</v>
      </c>
      <c r="M1274">
        <v>-3.7482480623869372</v>
      </c>
      <c r="N1274">
        <v>8.3326957446808496</v>
      </c>
      <c r="O1274">
        <v>-3.5726222797812168</v>
      </c>
      <c r="P1274">
        <v>4680000</v>
      </c>
      <c r="Q1274">
        <v>864570</v>
      </c>
      <c r="R1274">
        <v>5.41</v>
      </c>
      <c r="S1274">
        <v>18.922000000000001</v>
      </c>
      <c r="T1274">
        <v>5.8929999999999998</v>
      </c>
      <c r="U1274">
        <v>11.73041666666667</v>
      </c>
      <c r="V1274">
        <v>2.23841113550953</v>
      </c>
      <c r="AC1274">
        <v>8.39</v>
      </c>
      <c r="AD1274">
        <v>7.5</v>
      </c>
      <c r="AH1274" s="77">
        <f>IF(AND(M1274&lt;Variables!$G$6,M1274&gt;Variables!$G$5),0,1)</f>
        <v>0</v>
      </c>
      <c r="AI1274" s="77">
        <f t="shared" si="38"/>
        <v>0</v>
      </c>
      <c r="AJ1274" s="77">
        <f>IF(I1274&gt;Variables!$G$7,0,1)</f>
        <v>1</v>
      </c>
      <c r="AK1274" s="77">
        <f>IF(F1274&gt;Variables!$G$8,0,1)</f>
        <v>0</v>
      </c>
      <c r="AL1274" s="77">
        <f>IF(G1274&gt;Variables!$G$9,0,1)</f>
        <v>0</v>
      </c>
      <c r="AM1274" s="77">
        <f>IF(AND(K1274&gt;Variables!$G$10,K1274&lt;Variables!$G$11),0,1)</f>
        <v>1</v>
      </c>
      <c r="AN1274" s="77">
        <f>IF(H1274&lt;Variables!$G$13,1,0)</f>
        <v>1</v>
      </c>
      <c r="AO1274" s="77">
        <f>IF(R1274&lt;Variables!$G$12,0,1)</f>
        <v>1</v>
      </c>
      <c r="AP1274" s="78">
        <f t="shared" si="39"/>
        <v>1</v>
      </c>
      <c r="AQ1274" s="77">
        <f>IF(V1274&lt;Variables!$G$15,1,0)</f>
        <v>1</v>
      </c>
      <c r="AR1274">
        <v>0</v>
      </c>
      <c r="AS1274">
        <v>0</v>
      </c>
      <c r="AT1274">
        <v>1</v>
      </c>
      <c r="AU1274">
        <v>0</v>
      </c>
      <c r="BA1274">
        <v>-2.25</v>
      </c>
    </row>
    <row r="1275" spans="3:53" x14ac:dyDescent="0.25">
      <c r="C1275" t="s">
        <v>298</v>
      </c>
      <c r="D1275" t="s">
        <v>282</v>
      </c>
      <c r="E1275">
        <v>65.94</v>
      </c>
      <c r="F1275">
        <v>13.61</v>
      </c>
      <c r="G1275">
        <v>2.73</v>
      </c>
      <c r="H1275">
        <v>11670</v>
      </c>
      <c r="I1275">
        <v>1.964</v>
      </c>
      <c r="J1275" t="s">
        <v>75</v>
      </c>
      <c r="K1275">
        <v>44.21</v>
      </c>
      <c r="L1275">
        <v>65.918700000000001</v>
      </c>
      <c r="M1275">
        <v>-0.40762332995037148</v>
      </c>
      <c r="N1275">
        <v>66.309410000000014</v>
      </c>
      <c r="O1275">
        <v>-0.99444407664011514</v>
      </c>
      <c r="P1275">
        <v>3417000</v>
      </c>
      <c r="Q1275">
        <v>1277000</v>
      </c>
      <c r="R1275">
        <v>2.68</v>
      </c>
      <c r="S1275">
        <v>18.922000000000001</v>
      </c>
      <c r="T1275">
        <v>5.8929999999999998</v>
      </c>
      <c r="U1275">
        <v>11.73041666666667</v>
      </c>
      <c r="V1275">
        <v>2.3107977249144782</v>
      </c>
      <c r="AC1275">
        <v>66.8</v>
      </c>
      <c r="AD1275">
        <v>60.61</v>
      </c>
      <c r="AH1275" s="77">
        <f>IF(AND(M1275&lt;Variables!$G$6,M1275&gt;Variables!$G$5),0,1)</f>
        <v>1</v>
      </c>
      <c r="AI1275" s="77">
        <f t="shared" si="38"/>
        <v>1</v>
      </c>
      <c r="AJ1275" s="77">
        <f>IF(I1275&gt;Variables!$G$7,0,1)</f>
        <v>1</v>
      </c>
      <c r="AK1275" s="77">
        <f>IF(F1275&gt;Variables!$G$8,0,1)</f>
        <v>0</v>
      </c>
      <c r="AL1275" s="77">
        <f>IF(G1275&gt;Variables!$G$9,0,1)</f>
        <v>1</v>
      </c>
      <c r="AM1275" s="77">
        <f>IF(AND(K1275&gt;Variables!$G$10,K1275&lt;Variables!$G$11),0,1)</f>
        <v>1</v>
      </c>
      <c r="AN1275" s="77">
        <f>IF(H1275&lt;Variables!$G$13,1,0)</f>
        <v>0</v>
      </c>
      <c r="AO1275" s="77">
        <f>IF(R1275&lt;Variables!$G$12,0,1)</f>
        <v>1</v>
      </c>
      <c r="AP1275" s="78">
        <f t="shared" si="39"/>
        <v>1</v>
      </c>
      <c r="AQ1275" s="77">
        <f>IF(V1275&lt;Variables!$G$15,1,0)</f>
        <v>1</v>
      </c>
      <c r="AR1275">
        <v>0</v>
      </c>
      <c r="AS1275">
        <v>0</v>
      </c>
      <c r="AT1275">
        <v>1</v>
      </c>
      <c r="AU1275">
        <v>0</v>
      </c>
      <c r="BA1275">
        <v>-0.63</v>
      </c>
    </row>
    <row r="1276" spans="3:53" x14ac:dyDescent="0.25">
      <c r="C1276" t="s">
        <v>298</v>
      </c>
      <c r="D1276" t="s">
        <v>164</v>
      </c>
      <c r="E1276">
        <v>17.03</v>
      </c>
      <c r="F1276">
        <v>8.36</v>
      </c>
      <c r="G1276">
        <v>0</v>
      </c>
      <c r="H1276">
        <v>-99999</v>
      </c>
      <c r="I1276">
        <v>148.58799999999999</v>
      </c>
      <c r="J1276" t="s">
        <v>74</v>
      </c>
      <c r="K1276">
        <v>59.22</v>
      </c>
      <c r="L1276">
        <v>-99999</v>
      </c>
      <c r="M1276">
        <v>-99999</v>
      </c>
      <c r="N1276">
        <v>16.869700000000002</v>
      </c>
      <c r="O1276">
        <v>0.65383498224626824</v>
      </c>
      <c r="P1276">
        <v>1835000</v>
      </c>
      <c r="Q1276">
        <v>46184</v>
      </c>
      <c r="R1276">
        <v>39.729999999999997</v>
      </c>
      <c r="S1276">
        <v>18.922000000000001</v>
      </c>
      <c r="T1276">
        <v>5.8929999999999998</v>
      </c>
      <c r="U1276">
        <v>11.73041666666667</v>
      </c>
      <c r="V1276">
        <v>-99999</v>
      </c>
      <c r="AC1276">
        <v>17</v>
      </c>
      <c r="AD1276">
        <v>16.98</v>
      </c>
      <c r="AH1276" s="77">
        <f>IF(AND(M1276&lt;Variables!$G$6,M1276&gt;Variables!$G$5),0,1)</f>
        <v>1</v>
      </c>
      <c r="AI1276" s="77">
        <f t="shared" si="38"/>
        <v>1</v>
      </c>
      <c r="AJ1276" s="77">
        <f>IF(I1276&gt;Variables!$G$7,0,1)</f>
        <v>0</v>
      </c>
      <c r="AK1276" s="77">
        <f>IF(F1276&gt;Variables!$G$8,0,1)</f>
        <v>1</v>
      </c>
      <c r="AL1276" s="77">
        <f>IF(G1276&gt;Variables!$G$9,0,1)</f>
        <v>1</v>
      </c>
      <c r="AM1276" s="77">
        <f>IF(AND(K1276&gt;Variables!$G$10,K1276&lt;Variables!$G$11),0,1)</f>
        <v>1</v>
      </c>
      <c r="AN1276" s="77">
        <f>IF(H1276&lt;Variables!$G$13,1,0)</f>
        <v>1</v>
      </c>
      <c r="AO1276" s="77">
        <f>IF(R1276&lt;Variables!$G$12,0,1)</f>
        <v>1</v>
      </c>
      <c r="AP1276" s="78">
        <f t="shared" si="39"/>
        <v>0</v>
      </c>
      <c r="AQ1276" s="77">
        <f>IF(V1276&lt;Variables!$G$15,1,0)</f>
        <v>1</v>
      </c>
      <c r="AR1276">
        <v>0</v>
      </c>
      <c r="AS1276">
        <v>0</v>
      </c>
      <c r="AT1276">
        <v>0</v>
      </c>
      <c r="AU1276">
        <v>0</v>
      </c>
      <c r="BA1276">
        <v>0</v>
      </c>
    </row>
    <row r="1277" spans="3:53" x14ac:dyDescent="0.25">
      <c r="C1277" t="s">
        <v>298</v>
      </c>
      <c r="D1277" t="s">
        <v>283</v>
      </c>
      <c r="E1277">
        <v>5.07</v>
      </c>
      <c r="F1277">
        <v>17.78</v>
      </c>
      <c r="G1277">
        <v>-3.79</v>
      </c>
      <c r="H1277">
        <v>54.86</v>
      </c>
      <c r="I1277">
        <v>-55.712000000000003</v>
      </c>
      <c r="J1277" t="s">
        <v>75</v>
      </c>
      <c r="K1277">
        <v>50.7</v>
      </c>
      <c r="L1277">
        <v>5.0399950000000002</v>
      </c>
      <c r="M1277">
        <v>0.79176665849867067</v>
      </c>
      <c r="N1277">
        <v>5.1162020000000004</v>
      </c>
      <c r="O1277">
        <v>-0.70954977930894936</v>
      </c>
      <c r="P1277">
        <v>32120000</v>
      </c>
      <c r="Q1277">
        <v>674640</v>
      </c>
      <c r="R1277">
        <v>47.61</v>
      </c>
      <c r="S1277">
        <v>18.922000000000001</v>
      </c>
      <c r="T1277">
        <v>5.8929999999999998</v>
      </c>
      <c r="U1277">
        <v>11.73041666666667</v>
      </c>
      <c r="V1277">
        <v>2.352065431402214</v>
      </c>
      <c r="AC1277">
        <v>5.22</v>
      </c>
      <c r="AD1277">
        <v>4.45</v>
      </c>
      <c r="AH1277" s="77">
        <f>IF(AND(M1277&lt;Variables!$G$6,M1277&gt;Variables!$G$5),0,1)</f>
        <v>1</v>
      </c>
      <c r="AI1277" s="77">
        <f t="shared" si="38"/>
        <v>1</v>
      </c>
      <c r="AJ1277" s="77">
        <f>IF(I1277&gt;Variables!$G$7,0,1)</f>
        <v>1</v>
      </c>
      <c r="AK1277" s="77">
        <f>IF(F1277&gt;Variables!$G$8,0,1)</f>
        <v>0</v>
      </c>
      <c r="AL1277" s="77">
        <f>IF(G1277&gt;Variables!$G$9,0,1)</f>
        <v>1</v>
      </c>
      <c r="AM1277" s="77">
        <f>IF(AND(K1277&gt;Variables!$G$10,K1277&lt;Variables!$G$11),0,1)</f>
        <v>1</v>
      </c>
      <c r="AN1277" s="77">
        <f>IF(H1277&lt;Variables!$G$13,1,0)</f>
        <v>1</v>
      </c>
      <c r="AO1277" s="77">
        <f>IF(R1277&lt;Variables!$G$12,0,1)</f>
        <v>1</v>
      </c>
      <c r="AP1277" s="78">
        <f t="shared" si="39"/>
        <v>1</v>
      </c>
      <c r="AQ1277" s="77">
        <f>IF(V1277&lt;Variables!$G$15,1,0)</f>
        <v>1</v>
      </c>
      <c r="AR1277">
        <v>1</v>
      </c>
      <c r="AS1277">
        <v>0</v>
      </c>
      <c r="AT1277">
        <v>0</v>
      </c>
      <c r="AU1277">
        <v>0</v>
      </c>
      <c r="BA1277">
        <v>2</v>
      </c>
    </row>
    <row r="1278" spans="3:53" x14ac:dyDescent="0.25">
      <c r="C1278" t="s">
        <v>298</v>
      </c>
      <c r="D1278" t="s">
        <v>293</v>
      </c>
      <c r="E1278">
        <v>22.54</v>
      </c>
      <c r="F1278">
        <v>12.86</v>
      </c>
      <c r="G1278">
        <v>0</v>
      </c>
      <c r="H1278">
        <v>-99999</v>
      </c>
      <c r="I1278">
        <v>242.48500000000001</v>
      </c>
      <c r="J1278" t="s">
        <v>74</v>
      </c>
      <c r="K1278">
        <v>-99999</v>
      </c>
      <c r="L1278">
        <v>-99999</v>
      </c>
      <c r="M1278">
        <v>-99999</v>
      </c>
      <c r="N1278">
        <v>22.82</v>
      </c>
      <c r="O1278">
        <v>0</v>
      </c>
      <c r="P1278">
        <v>138171</v>
      </c>
      <c r="Q1278">
        <v>7534</v>
      </c>
      <c r="R1278">
        <v>18.34</v>
      </c>
      <c r="S1278">
        <v>18.922000000000001</v>
      </c>
      <c r="T1278">
        <v>5.8929999999999998</v>
      </c>
      <c r="U1278">
        <v>11.73041666666667</v>
      </c>
      <c r="V1278">
        <v>-99999</v>
      </c>
      <c r="AC1278">
        <v>22.475000000000001</v>
      </c>
      <c r="AD1278">
        <v>22.475000000000001</v>
      </c>
      <c r="AH1278" s="77">
        <f>IF(AND(M1278&lt;Variables!$G$6,M1278&gt;Variables!$G$5),0,1)</f>
        <v>1</v>
      </c>
      <c r="AI1278" s="77">
        <f t="shared" si="38"/>
        <v>1</v>
      </c>
      <c r="AJ1278" s="77">
        <f>IF(I1278&gt;Variables!$G$7,0,1)</f>
        <v>0</v>
      </c>
      <c r="AK1278" s="77">
        <f>IF(F1278&gt;Variables!$G$8,0,1)</f>
        <v>0</v>
      </c>
      <c r="AL1278" s="77">
        <f>IF(G1278&gt;Variables!$G$9,0,1)</f>
        <v>1</v>
      </c>
      <c r="AM1278" s="77">
        <f>IF(AND(K1278&gt;Variables!$G$10,K1278&lt;Variables!$G$11),0,1)</f>
        <v>1</v>
      </c>
      <c r="AN1278" s="77">
        <f>IF(H1278&lt;Variables!$G$13,1,0)</f>
        <v>1</v>
      </c>
      <c r="AO1278" s="77">
        <f>IF(R1278&lt;Variables!$G$12,0,1)</f>
        <v>1</v>
      </c>
      <c r="AP1278" s="78">
        <f t="shared" si="39"/>
        <v>0</v>
      </c>
      <c r="AQ1278" s="77">
        <f>IF(V1278&lt;Variables!$G$15,1,0)</f>
        <v>1</v>
      </c>
      <c r="AR1278">
        <v>0</v>
      </c>
      <c r="AS1278">
        <v>0</v>
      </c>
      <c r="AT1278">
        <v>0</v>
      </c>
      <c r="AU1278">
        <v>0</v>
      </c>
      <c r="BA1278">
        <v>0</v>
      </c>
    </row>
    <row r="1279" spans="3:53" x14ac:dyDescent="0.25">
      <c r="C1279" t="s">
        <v>298</v>
      </c>
      <c r="D1279" t="s">
        <v>296</v>
      </c>
      <c r="E1279">
        <v>12.04</v>
      </c>
      <c r="F1279">
        <v>10.59</v>
      </c>
      <c r="G1279">
        <v>-0.33</v>
      </c>
      <c r="H1279">
        <v>119.92</v>
      </c>
      <c r="I1279">
        <v>-38.387</v>
      </c>
      <c r="J1279" t="s">
        <v>75</v>
      </c>
      <c r="K1279">
        <v>-99999</v>
      </c>
      <c r="L1279">
        <v>11.91455</v>
      </c>
      <c r="M1279">
        <v>0.38146635836016179</v>
      </c>
      <c r="N1279">
        <v>11.90682142857143</v>
      </c>
      <c r="O1279">
        <v>0.44662273426696891</v>
      </c>
      <c r="P1279">
        <v>6180</v>
      </c>
      <c r="Q1279">
        <v>2300</v>
      </c>
      <c r="R1279">
        <v>2.69</v>
      </c>
      <c r="S1279">
        <v>18.922000000000001</v>
      </c>
      <c r="T1279">
        <v>5.8929999999999998</v>
      </c>
      <c r="U1279">
        <v>11.73041666666667</v>
      </c>
      <c r="V1279">
        <v>-99999</v>
      </c>
      <c r="AC1279">
        <v>12.4099</v>
      </c>
      <c r="AD1279">
        <v>12</v>
      </c>
      <c r="AH1279" s="77">
        <f>IF(AND(M1279&lt;Variables!$G$6,M1279&gt;Variables!$G$5),0,1)</f>
        <v>1</v>
      </c>
      <c r="AI1279" s="77">
        <f t="shared" si="38"/>
        <v>0</v>
      </c>
      <c r="AJ1279" s="77">
        <f>IF(I1279&gt;Variables!$G$7,0,1)</f>
        <v>1</v>
      </c>
      <c r="AK1279" s="77">
        <f>IF(F1279&gt;Variables!$G$8,0,1)</f>
        <v>0</v>
      </c>
      <c r="AL1279" s="77">
        <f>IF(G1279&gt;Variables!$G$9,0,1)</f>
        <v>1</v>
      </c>
      <c r="AM1279" s="77">
        <f>IF(AND(K1279&gt;Variables!$G$10,K1279&lt;Variables!$G$11),0,1)</f>
        <v>1</v>
      </c>
      <c r="AN1279" s="77">
        <f>IF(H1279&lt;Variables!$G$13,1,0)</f>
        <v>1</v>
      </c>
      <c r="AO1279" s="77">
        <f>IF(R1279&lt;Variables!$G$12,0,1)</f>
        <v>1</v>
      </c>
      <c r="AP1279" s="78">
        <f t="shared" si="39"/>
        <v>1</v>
      </c>
      <c r="AQ1279" s="77">
        <f>IF(V1279&lt;Variables!$G$15,1,0)</f>
        <v>1</v>
      </c>
      <c r="AR1279">
        <v>1</v>
      </c>
      <c r="AS1279">
        <v>0</v>
      </c>
      <c r="AT1279">
        <v>0</v>
      </c>
      <c r="AU1279">
        <v>0</v>
      </c>
      <c r="BA1279">
        <v>2</v>
      </c>
    </row>
    <row r="1280" spans="3:53" x14ac:dyDescent="0.25">
      <c r="C1280" t="s">
        <v>298</v>
      </c>
      <c r="D1280" t="s">
        <v>77</v>
      </c>
      <c r="E1280">
        <v>22.47</v>
      </c>
      <c r="F1280">
        <v>7.18</v>
      </c>
      <c r="G1280">
        <v>4.6399999999999997</v>
      </c>
      <c r="H1280">
        <v>1910</v>
      </c>
      <c r="I1280">
        <v>0.22700000000000001</v>
      </c>
      <c r="J1280" t="s">
        <v>75</v>
      </c>
      <c r="K1280">
        <v>54.98</v>
      </c>
      <c r="L1280">
        <v>22.29626</v>
      </c>
      <c r="M1280">
        <v>6.1624685036872039E-2</v>
      </c>
      <c r="N1280">
        <v>22.13514285714286</v>
      </c>
      <c r="O1280">
        <v>0.78995262865770766</v>
      </c>
      <c r="P1280">
        <v>461465</v>
      </c>
      <c r="Q1280">
        <v>773868</v>
      </c>
      <c r="R1280">
        <v>0.6</v>
      </c>
      <c r="S1280">
        <v>18.922000000000001</v>
      </c>
      <c r="T1280">
        <v>5.8929999999999998</v>
      </c>
      <c r="U1280">
        <v>11.73041666666667</v>
      </c>
      <c r="V1280">
        <v>2.4161042571789171</v>
      </c>
      <c r="AC1280">
        <v>22.41</v>
      </c>
      <c r="AD1280">
        <v>21</v>
      </c>
      <c r="AH1280" s="77">
        <f>IF(AND(M1280&lt;Variables!$G$6,M1280&gt;Variables!$G$5),0,1)</f>
        <v>1</v>
      </c>
      <c r="AI1280" s="77">
        <f t="shared" si="38"/>
        <v>0</v>
      </c>
      <c r="AJ1280" s="77">
        <f>IF(I1280&gt;Variables!$G$7,0,1)</f>
        <v>1</v>
      </c>
      <c r="AK1280" s="77">
        <f>IF(F1280&gt;Variables!$G$8,0,1)</f>
        <v>1</v>
      </c>
      <c r="AL1280" s="77">
        <f>IF(G1280&gt;Variables!$G$9,0,1)</f>
        <v>1</v>
      </c>
      <c r="AM1280" s="77">
        <f>IF(AND(K1280&gt;Variables!$G$10,K1280&lt;Variables!$G$11),0,1)</f>
        <v>1</v>
      </c>
      <c r="AN1280" s="77">
        <f>IF(H1280&lt;Variables!$G$13,1,0)</f>
        <v>0</v>
      </c>
      <c r="AO1280" s="77">
        <f>IF(R1280&lt;Variables!$G$12,0,1)</f>
        <v>0</v>
      </c>
      <c r="AP1280" s="78">
        <f t="shared" si="39"/>
        <v>1</v>
      </c>
      <c r="AQ1280" s="77">
        <f>IF(V1280&lt;Variables!$G$15,1,0)</f>
        <v>1</v>
      </c>
      <c r="AR1280">
        <v>0</v>
      </c>
      <c r="AS1280">
        <v>0</v>
      </c>
      <c r="AT1280">
        <v>1</v>
      </c>
      <c r="AU1280">
        <v>0</v>
      </c>
      <c r="BA1280">
        <v>-1.81</v>
      </c>
    </row>
    <row r="1281" spans="3:53" x14ac:dyDescent="0.25">
      <c r="C1281" t="s">
        <v>298</v>
      </c>
      <c r="D1281" t="s">
        <v>280</v>
      </c>
      <c r="E1281">
        <v>37.24</v>
      </c>
      <c r="F1281">
        <v>16.54</v>
      </c>
      <c r="G1281">
        <v>10.81</v>
      </c>
      <c r="H1281">
        <v>-99999</v>
      </c>
      <c r="I1281">
        <v>-99999</v>
      </c>
      <c r="J1281" t="s">
        <v>75</v>
      </c>
      <c r="K1281">
        <v>63.24</v>
      </c>
      <c r="L1281">
        <v>36.186005000000009</v>
      </c>
      <c r="M1281">
        <v>2.249474624236611</v>
      </c>
      <c r="N1281">
        <v>35.967673469387762</v>
      </c>
      <c r="O1281">
        <v>2.870150974571251</v>
      </c>
      <c r="P1281">
        <v>622810</v>
      </c>
      <c r="Q1281"/>
      <c r="R1281"/>
      <c r="S1281">
        <v>18.922000000000001</v>
      </c>
      <c r="T1281">
        <v>5.8929999999999998</v>
      </c>
      <c r="U1281">
        <v>11.73041666666667</v>
      </c>
      <c r="V1281">
        <v>2.3596666286259582</v>
      </c>
      <c r="AC1281">
        <v>38.93</v>
      </c>
      <c r="AD1281">
        <v>35.5</v>
      </c>
      <c r="AH1281" s="77">
        <f>IF(AND(M1281&lt;Variables!$G$6,M1281&gt;Variables!$G$5),0,1)</f>
        <v>1</v>
      </c>
      <c r="AI1281" s="77">
        <f t="shared" si="38"/>
        <v>0</v>
      </c>
      <c r="AJ1281" s="77">
        <f>IF(I1281&gt;Variables!$G$7,0,1)</f>
        <v>1</v>
      </c>
      <c r="AK1281" s="77">
        <f>IF(F1281&gt;Variables!$G$8,0,1)</f>
        <v>0</v>
      </c>
      <c r="AL1281" s="77">
        <f>IF(G1281&gt;Variables!$G$9,0,1)</f>
        <v>0</v>
      </c>
      <c r="AM1281" s="77">
        <f>IF(AND(K1281&gt;Variables!$G$10,K1281&lt;Variables!$G$11),0,1)</f>
        <v>0</v>
      </c>
      <c r="AN1281" s="77">
        <f>IF(H1281&lt;Variables!$G$13,1,0)</f>
        <v>1</v>
      </c>
      <c r="AO1281" s="77">
        <f>IF(R1281&lt;Variables!$G$12,0,1)</f>
        <v>0</v>
      </c>
      <c r="AP1281" s="78">
        <f t="shared" si="39"/>
        <v>1</v>
      </c>
      <c r="AQ1281" s="77">
        <f>IF(V1281&lt;Variables!$G$15,1,0)</f>
        <v>1</v>
      </c>
      <c r="AR1281">
        <v>0</v>
      </c>
      <c r="AS1281">
        <v>0</v>
      </c>
      <c r="AT1281">
        <v>1</v>
      </c>
      <c r="AU1281">
        <v>0</v>
      </c>
      <c r="BA1281">
        <v>-2.25</v>
      </c>
    </row>
    <row r="1282" spans="3:53" x14ac:dyDescent="0.25">
      <c r="C1282" t="s">
        <v>298</v>
      </c>
      <c r="D1282" t="s">
        <v>180</v>
      </c>
      <c r="E1282">
        <v>13.44</v>
      </c>
      <c r="F1282">
        <v>6.95</v>
      </c>
      <c r="G1282">
        <v>5.05</v>
      </c>
      <c r="H1282">
        <v>3530</v>
      </c>
      <c r="I1282">
        <v>-75.658000000000001</v>
      </c>
      <c r="J1282" t="s">
        <v>75</v>
      </c>
      <c r="K1282">
        <v>47.22</v>
      </c>
      <c r="L1282">
        <v>13.431279999999999</v>
      </c>
      <c r="M1282">
        <v>-0.1212095943201381</v>
      </c>
      <c r="N1282">
        <v>13.540597999999999</v>
      </c>
      <c r="O1282">
        <v>-0.92756612374135983</v>
      </c>
      <c r="P1282">
        <v>5095000</v>
      </c>
      <c r="Q1282">
        <v>13761000</v>
      </c>
      <c r="R1282">
        <v>0.37</v>
      </c>
      <c r="S1282">
        <v>18.922000000000001</v>
      </c>
      <c r="T1282">
        <v>5.8929999999999998</v>
      </c>
      <c r="U1282">
        <v>11.73041666666667</v>
      </c>
      <c r="V1282">
        <v>2.3403775012549808</v>
      </c>
      <c r="AC1282">
        <v>13.6</v>
      </c>
      <c r="AD1282">
        <v>12.86</v>
      </c>
      <c r="AH1282" s="77">
        <f>IF(AND(M1282&lt;Variables!$G$6,M1282&gt;Variables!$G$5),0,1)</f>
        <v>1</v>
      </c>
      <c r="AI1282" s="77">
        <f t="shared" si="38"/>
        <v>1</v>
      </c>
      <c r="AJ1282" s="77">
        <f>IF(I1282&gt;Variables!$G$7,0,1)</f>
        <v>1</v>
      </c>
      <c r="AK1282" s="77">
        <f>IF(F1282&gt;Variables!$G$8,0,1)</f>
        <v>1</v>
      </c>
      <c r="AL1282" s="77">
        <f>IF(G1282&gt;Variables!$G$9,0,1)</f>
        <v>1</v>
      </c>
      <c r="AM1282" s="77">
        <f>IF(AND(K1282&gt;Variables!$G$10,K1282&lt;Variables!$G$11),0,1)</f>
        <v>1</v>
      </c>
      <c r="AN1282" s="77">
        <f>IF(H1282&lt;Variables!$G$13,1,0)</f>
        <v>0</v>
      </c>
      <c r="AO1282" s="77">
        <f>IF(R1282&lt;Variables!$G$12,0,1)</f>
        <v>0</v>
      </c>
      <c r="AP1282" s="78">
        <f t="shared" si="39"/>
        <v>1</v>
      </c>
      <c r="AQ1282" s="77">
        <f>IF(V1282&lt;Variables!$G$15,1,0)</f>
        <v>1</v>
      </c>
      <c r="AR1282">
        <v>0</v>
      </c>
      <c r="AS1282">
        <v>0</v>
      </c>
      <c r="AT1282">
        <v>0</v>
      </c>
      <c r="AU1282">
        <v>1</v>
      </c>
      <c r="BA1282">
        <v>-1.4</v>
      </c>
    </row>
    <row r="1283" spans="3:53" x14ac:dyDescent="0.25">
      <c r="C1283" t="s">
        <v>298</v>
      </c>
      <c r="D1283" t="s">
        <v>179</v>
      </c>
      <c r="E1283">
        <v>22.53</v>
      </c>
      <c r="F1283">
        <v>8.8699999999999992</v>
      </c>
      <c r="G1283">
        <v>6.79</v>
      </c>
      <c r="H1283">
        <v>14130</v>
      </c>
      <c r="I1283">
        <v>-72.135000000000005</v>
      </c>
      <c r="J1283" t="s">
        <v>75</v>
      </c>
      <c r="K1283">
        <v>57.21</v>
      </c>
      <c r="L1283">
        <v>22.293189999999999</v>
      </c>
      <c r="M1283">
        <v>0.59125679187230706</v>
      </c>
      <c r="N1283">
        <v>22.190642</v>
      </c>
      <c r="O1283">
        <v>1.0561118511127201</v>
      </c>
      <c r="P1283">
        <v>14196000</v>
      </c>
      <c r="Q1283">
        <v>11046000</v>
      </c>
      <c r="R1283">
        <v>1.29</v>
      </c>
      <c r="S1283">
        <v>18.922000000000001</v>
      </c>
      <c r="T1283">
        <v>5.8929999999999998</v>
      </c>
      <c r="U1283">
        <v>11.73041666666667</v>
      </c>
      <c r="V1283">
        <v>2.4140114906876948</v>
      </c>
      <c r="AC1283">
        <v>22.76</v>
      </c>
      <c r="AD1283">
        <v>21.81</v>
      </c>
      <c r="AH1283" s="77">
        <f>IF(AND(M1283&lt;Variables!$G$6,M1283&gt;Variables!$G$5),0,1)</f>
        <v>1</v>
      </c>
      <c r="AI1283" s="77">
        <f t="shared" ref="AI1283:AI1346" si="40">IF(L1283&gt;N1283,0,1)</f>
        <v>0</v>
      </c>
      <c r="AJ1283" s="77">
        <f>IF(I1283&gt;Variables!$G$7,0,1)</f>
        <v>1</v>
      </c>
      <c r="AK1283" s="77">
        <f>IF(F1283&gt;Variables!$G$8,0,1)</f>
        <v>1</v>
      </c>
      <c r="AL1283" s="77">
        <f>IF(G1283&gt;Variables!$G$9,0,1)</f>
        <v>1</v>
      </c>
      <c r="AM1283" s="77">
        <f>IF(AND(K1283&gt;Variables!$G$10,K1283&lt;Variables!$G$11),0,1)</f>
        <v>1</v>
      </c>
      <c r="AN1283" s="77">
        <f>IF(H1283&lt;Variables!$G$13,1,0)</f>
        <v>0</v>
      </c>
      <c r="AO1283" s="77">
        <f>IF(R1283&lt;Variables!$G$12,0,1)</f>
        <v>0</v>
      </c>
      <c r="AP1283" s="78">
        <f t="shared" ref="AP1283:AP1346" si="41">IF(J1283="Pass", 0,1)</f>
        <v>1</v>
      </c>
      <c r="AQ1283" s="77">
        <f>IF(V1283&lt;Variables!$G$15,1,0)</f>
        <v>1</v>
      </c>
      <c r="AR1283">
        <v>0</v>
      </c>
      <c r="AS1283">
        <v>0</v>
      </c>
      <c r="AT1283">
        <v>1</v>
      </c>
      <c r="AU1283">
        <v>0</v>
      </c>
      <c r="BA1283">
        <v>-1.43</v>
      </c>
    </row>
    <row r="1284" spans="3:53" x14ac:dyDescent="0.25">
      <c r="C1284" t="s">
        <v>298</v>
      </c>
      <c r="D1284" t="s">
        <v>279</v>
      </c>
      <c r="E1284">
        <v>9.23</v>
      </c>
      <c r="F1284">
        <v>6.37</v>
      </c>
      <c r="G1284">
        <v>-3.36</v>
      </c>
      <c r="H1284">
        <v>13560</v>
      </c>
      <c r="I1284">
        <v>604.19399999999996</v>
      </c>
      <c r="J1284" t="s">
        <v>75</v>
      </c>
      <c r="K1284">
        <v>50.66</v>
      </c>
      <c r="L1284">
        <v>9.1703900000000012</v>
      </c>
      <c r="M1284">
        <v>0.43193364731488731</v>
      </c>
      <c r="N1284">
        <v>9.2701836734693881</v>
      </c>
      <c r="O1284">
        <v>-0.6492177025750705</v>
      </c>
      <c r="P1284">
        <v>1538000</v>
      </c>
      <c r="Q1284">
        <v>1051000</v>
      </c>
      <c r="R1284">
        <v>1.46</v>
      </c>
      <c r="S1284">
        <v>18.922000000000001</v>
      </c>
      <c r="T1284">
        <v>5.8929999999999998</v>
      </c>
      <c r="U1284">
        <v>11.73041666666667</v>
      </c>
      <c r="V1284">
        <v>2.3617840250833391</v>
      </c>
      <c r="AC1284">
        <v>9.26</v>
      </c>
      <c r="AD1284">
        <v>9</v>
      </c>
      <c r="AH1284" s="77">
        <f>IF(AND(M1284&lt;Variables!$G$6,M1284&gt;Variables!$G$5),0,1)</f>
        <v>1</v>
      </c>
      <c r="AI1284" s="77">
        <f t="shared" si="40"/>
        <v>1</v>
      </c>
      <c r="AJ1284" s="77">
        <f>IF(I1284&gt;Variables!$G$7,0,1)</f>
        <v>0</v>
      </c>
      <c r="AK1284" s="77">
        <f>IF(F1284&gt;Variables!$G$8,0,1)</f>
        <v>1</v>
      </c>
      <c r="AL1284" s="77">
        <f>IF(G1284&gt;Variables!$G$9,0,1)</f>
        <v>1</v>
      </c>
      <c r="AM1284" s="77">
        <f>IF(AND(K1284&gt;Variables!$G$10,K1284&lt;Variables!$G$11),0,1)</f>
        <v>1</v>
      </c>
      <c r="AN1284" s="77">
        <f>IF(H1284&lt;Variables!$G$13,1,0)</f>
        <v>0</v>
      </c>
      <c r="AO1284" s="77">
        <f>IF(R1284&lt;Variables!$G$12,0,1)</f>
        <v>0</v>
      </c>
      <c r="AP1284" s="78">
        <f t="shared" si="41"/>
        <v>1</v>
      </c>
      <c r="AQ1284" s="77">
        <f>IF(V1284&lt;Variables!$G$15,1,0)</f>
        <v>1</v>
      </c>
      <c r="AR1284">
        <v>0</v>
      </c>
      <c r="AS1284">
        <v>0</v>
      </c>
      <c r="AT1284">
        <v>0</v>
      </c>
      <c r="AU1284">
        <v>1</v>
      </c>
      <c r="BA1284">
        <v>-0.82</v>
      </c>
    </row>
    <row r="1285" spans="3:53" x14ac:dyDescent="0.25">
      <c r="C1285" t="s">
        <v>298</v>
      </c>
      <c r="D1285" t="s">
        <v>167</v>
      </c>
      <c r="E1285">
        <v>11.88</v>
      </c>
      <c r="F1285">
        <v>6.38</v>
      </c>
      <c r="G1285">
        <v>1.28</v>
      </c>
      <c r="H1285">
        <v>2260</v>
      </c>
      <c r="I1285">
        <v>-31.09</v>
      </c>
      <c r="J1285" t="s">
        <v>75</v>
      </c>
      <c r="K1285">
        <v>41.5</v>
      </c>
      <c r="L1285">
        <v>11.948175000000001</v>
      </c>
      <c r="M1285">
        <v>-0.82167360287241542</v>
      </c>
      <c r="N1285">
        <v>12.054425999999999</v>
      </c>
      <c r="O1285">
        <v>-1.6958584340722631</v>
      </c>
      <c r="P1285">
        <v>37265000</v>
      </c>
      <c r="Q1285">
        <v>13611000</v>
      </c>
      <c r="R1285">
        <v>2.74</v>
      </c>
      <c r="S1285">
        <v>18.922000000000001</v>
      </c>
      <c r="T1285">
        <v>5.8929999999999998</v>
      </c>
      <c r="U1285">
        <v>11.73041666666667</v>
      </c>
      <c r="V1285">
        <v>2.2801330700713711</v>
      </c>
      <c r="AC1285">
        <v>12.65</v>
      </c>
      <c r="AD1285">
        <v>11.37</v>
      </c>
      <c r="AH1285" s="77">
        <f>IF(AND(M1285&lt;Variables!$G$6,M1285&gt;Variables!$G$5),0,1)</f>
        <v>1</v>
      </c>
      <c r="AI1285" s="77">
        <f t="shared" si="40"/>
        <v>1</v>
      </c>
      <c r="AJ1285" s="77">
        <f>IF(I1285&gt;Variables!$G$7,0,1)</f>
        <v>1</v>
      </c>
      <c r="AK1285" s="77">
        <f>IF(F1285&gt;Variables!$G$8,0,1)</f>
        <v>1</v>
      </c>
      <c r="AL1285" s="77">
        <f>IF(G1285&gt;Variables!$G$9,0,1)</f>
        <v>1</v>
      </c>
      <c r="AM1285" s="77">
        <f>IF(AND(K1285&gt;Variables!$G$10,K1285&lt;Variables!$G$11),0,1)</f>
        <v>1</v>
      </c>
      <c r="AN1285" s="77">
        <f>IF(H1285&lt;Variables!$G$13,1,0)</f>
        <v>0</v>
      </c>
      <c r="AO1285" s="77">
        <f>IF(R1285&lt;Variables!$G$12,0,1)</f>
        <v>1</v>
      </c>
      <c r="AP1285" s="78">
        <f t="shared" si="41"/>
        <v>1</v>
      </c>
      <c r="AQ1285" s="77">
        <f>IF(V1285&lt;Variables!$G$15,1,0)</f>
        <v>1</v>
      </c>
      <c r="AR1285">
        <v>1</v>
      </c>
      <c r="AS1285">
        <v>0</v>
      </c>
      <c r="AT1285">
        <v>0</v>
      </c>
      <c r="AU1285">
        <v>0</v>
      </c>
      <c r="BA1285">
        <v>2</v>
      </c>
    </row>
    <row r="1286" spans="3:53" x14ac:dyDescent="0.25">
      <c r="C1286" t="s">
        <v>298</v>
      </c>
      <c r="D1286" t="s">
        <v>275</v>
      </c>
      <c r="E1286">
        <v>55.91</v>
      </c>
      <c r="F1286">
        <v>46.02</v>
      </c>
      <c r="G1286">
        <v>0.04</v>
      </c>
      <c r="H1286">
        <v>639.94000000000005</v>
      </c>
      <c r="I1286">
        <v>-10.119999999999999</v>
      </c>
      <c r="J1286" t="s">
        <v>74</v>
      </c>
      <c r="K1286">
        <v>83.48</v>
      </c>
      <c r="L1286">
        <v>55.727999999999987</v>
      </c>
      <c r="M1286">
        <v>3.0505311513068858E-2</v>
      </c>
      <c r="N1286">
        <v>55.729084</v>
      </c>
      <c r="O1286">
        <v>2.8559593766151178E-2</v>
      </c>
      <c r="P1286">
        <v>3600000</v>
      </c>
      <c r="Q1286">
        <v>178970</v>
      </c>
      <c r="R1286">
        <v>20.12</v>
      </c>
      <c r="S1286">
        <v>18.922000000000001</v>
      </c>
      <c r="T1286">
        <v>5.8929999999999998</v>
      </c>
      <c r="U1286">
        <v>11.73041666666667</v>
      </c>
      <c r="V1286">
        <v>2.7101100960091871</v>
      </c>
      <c r="AC1286">
        <v>56.13</v>
      </c>
      <c r="AD1286">
        <v>55.67</v>
      </c>
      <c r="AH1286" s="77">
        <f>IF(AND(M1286&lt;Variables!$G$6,M1286&gt;Variables!$G$5),0,1)</f>
        <v>1</v>
      </c>
      <c r="AI1286" s="77">
        <f t="shared" si="40"/>
        <v>1</v>
      </c>
      <c r="AJ1286" s="77">
        <f>IF(I1286&gt;Variables!$G$7,0,1)</f>
        <v>1</v>
      </c>
      <c r="AK1286" s="77">
        <f>IF(F1286&gt;Variables!$G$8,0,1)</f>
        <v>0</v>
      </c>
      <c r="AL1286" s="77">
        <f>IF(G1286&gt;Variables!$G$9,0,1)</f>
        <v>1</v>
      </c>
      <c r="AM1286" s="77">
        <f>IF(AND(K1286&gt;Variables!$G$10,K1286&lt;Variables!$G$11),0,1)</f>
        <v>1</v>
      </c>
      <c r="AN1286" s="77">
        <f>IF(H1286&lt;Variables!$G$13,1,0)</f>
        <v>1</v>
      </c>
      <c r="AO1286" s="77">
        <f>IF(R1286&lt;Variables!$G$12,0,1)</f>
        <v>1</v>
      </c>
      <c r="AP1286" s="78">
        <f t="shared" si="41"/>
        <v>0</v>
      </c>
      <c r="AQ1286" s="77">
        <f>IF(V1286&lt;Variables!$G$15,1,0)</f>
        <v>0</v>
      </c>
      <c r="AR1286">
        <v>0</v>
      </c>
      <c r="AS1286">
        <v>1</v>
      </c>
      <c r="AT1286">
        <v>0</v>
      </c>
      <c r="AU1286">
        <v>0</v>
      </c>
      <c r="BA1286">
        <v>0.33</v>
      </c>
    </row>
    <row r="1287" spans="3:53" x14ac:dyDescent="0.25">
      <c r="C1287" t="s">
        <v>298</v>
      </c>
      <c r="D1287" t="s">
        <v>274</v>
      </c>
      <c r="E1287">
        <v>53.66</v>
      </c>
      <c r="F1287">
        <v>29.92</v>
      </c>
      <c r="G1287">
        <v>-0.02</v>
      </c>
      <c r="H1287">
        <v>1620</v>
      </c>
      <c r="I1287">
        <v>-6.2510000000000003</v>
      </c>
      <c r="J1287" t="s">
        <v>74</v>
      </c>
      <c r="K1287">
        <v>66.66</v>
      </c>
      <c r="L1287">
        <v>53.490750000000013</v>
      </c>
      <c r="M1287">
        <v>-1.4021115800462341E-3</v>
      </c>
      <c r="N1287">
        <v>53.5075</v>
      </c>
      <c r="O1287">
        <v>-3.2705695463249633E-2</v>
      </c>
      <c r="P1287">
        <v>1186000</v>
      </c>
      <c r="Q1287">
        <v>116562</v>
      </c>
      <c r="R1287">
        <v>10.17</v>
      </c>
      <c r="S1287">
        <v>18.922000000000001</v>
      </c>
      <c r="T1287">
        <v>5.8929999999999998</v>
      </c>
      <c r="U1287">
        <v>11.73041666666667</v>
      </c>
      <c r="V1287">
        <v>2.5397015162098131</v>
      </c>
      <c r="AC1287">
        <v>53.7</v>
      </c>
      <c r="AD1287">
        <v>53.35</v>
      </c>
      <c r="AH1287" s="77">
        <f>IF(AND(M1287&lt;Variables!$G$6,M1287&gt;Variables!$G$5),0,1)</f>
        <v>1</v>
      </c>
      <c r="AI1287" s="77">
        <f t="shared" si="40"/>
        <v>1</v>
      </c>
      <c r="AJ1287" s="77">
        <f>IF(I1287&gt;Variables!$G$7,0,1)</f>
        <v>1</v>
      </c>
      <c r="AK1287" s="77">
        <f>IF(F1287&gt;Variables!$G$8,0,1)</f>
        <v>0</v>
      </c>
      <c r="AL1287" s="77">
        <f>IF(G1287&gt;Variables!$G$9,0,1)</f>
        <v>1</v>
      </c>
      <c r="AM1287" s="77">
        <f>IF(AND(K1287&gt;Variables!$G$10,K1287&lt;Variables!$G$11),0,1)</f>
        <v>0</v>
      </c>
      <c r="AN1287" s="77">
        <f>IF(H1287&lt;Variables!$G$13,1,0)</f>
        <v>0</v>
      </c>
      <c r="AO1287" s="77">
        <f>IF(R1287&lt;Variables!$G$12,0,1)</f>
        <v>1</v>
      </c>
      <c r="AP1287" s="78">
        <f t="shared" si="41"/>
        <v>0</v>
      </c>
      <c r="AQ1287" s="77">
        <f>IF(V1287&lt;Variables!$G$15,1,0)</f>
        <v>1</v>
      </c>
      <c r="AR1287">
        <v>0</v>
      </c>
      <c r="AS1287">
        <v>0</v>
      </c>
      <c r="AT1287">
        <v>0</v>
      </c>
      <c r="AU1287">
        <v>1</v>
      </c>
      <c r="BA1287">
        <v>-0.51</v>
      </c>
    </row>
    <row r="1288" spans="3:53" x14ac:dyDescent="0.25">
      <c r="C1288" t="s">
        <v>298</v>
      </c>
      <c r="D1288" t="s">
        <v>191</v>
      </c>
      <c r="E1288">
        <v>36.909999999999997</v>
      </c>
      <c r="F1288">
        <v>4.79</v>
      </c>
      <c r="G1288">
        <v>3.81</v>
      </c>
      <c r="H1288">
        <v>5710</v>
      </c>
      <c r="I1288">
        <v>1.7000000000000001E-2</v>
      </c>
      <c r="J1288" t="s">
        <v>75</v>
      </c>
      <c r="K1288">
        <v>53</v>
      </c>
      <c r="L1288">
        <v>36.659337499999999</v>
      </c>
      <c r="M1288">
        <v>0.38370169673687549</v>
      </c>
      <c r="N1288">
        <v>36.69875714285714</v>
      </c>
      <c r="O1288">
        <v>0.27587543836634421</v>
      </c>
      <c r="P1288">
        <v>109812</v>
      </c>
      <c r="Q1288">
        <v>567927</v>
      </c>
      <c r="R1288">
        <v>0.19</v>
      </c>
      <c r="S1288">
        <v>18.922000000000001</v>
      </c>
      <c r="T1288">
        <v>5.8929999999999998</v>
      </c>
      <c r="U1288">
        <v>11.73041666666667</v>
      </c>
      <c r="V1288">
        <v>2.3847793643843129</v>
      </c>
      <c r="AC1288">
        <v>37.348599999999998</v>
      </c>
      <c r="AD1288">
        <v>36.159999999999997</v>
      </c>
      <c r="AH1288" s="77">
        <f>IF(AND(M1288&lt;Variables!$G$6,M1288&gt;Variables!$G$5),0,1)</f>
        <v>1</v>
      </c>
      <c r="AI1288" s="77">
        <f t="shared" si="40"/>
        <v>1</v>
      </c>
      <c r="AJ1288" s="77">
        <f>IF(I1288&gt;Variables!$G$7,0,1)</f>
        <v>1</v>
      </c>
      <c r="AK1288" s="77">
        <f>IF(F1288&gt;Variables!$G$8,0,1)</f>
        <v>1</v>
      </c>
      <c r="AL1288" s="77">
        <f>IF(G1288&gt;Variables!$G$9,0,1)</f>
        <v>1</v>
      </c>
      <c r="AM1288" s="77">
        <f>IF(AND(K1288&gt;Variables!$G$10,K1288&lt;Variables!$G$11),0,1)</f>
        <v>1</v>
      </c>
      <c r="AN1288" s="77">
        <f>IF(H1288&lt;Variables!$G$13,1,0)</f>
        <v>0</v>
      </c>
      <c r="AO1288" s="77">
        <f>IF(R1288&lt;Variables!$G$12,0,1)</f>
        <v>0</v>
      </c>
      <c r="AP1288" s="78">
        <f t="shared" si="41"/>
        <v>1</v>
      </c>
      <c r="AQ1288" s="77">
        <f>IF(V1288&lt;Variables!$G$15,1,0)</f>
        <v>1</v>
      </c>
      <c r="AR1288">
        <v>0</v>
      </c>
      <c r="AS1288">
        <v>0</v>
      </c>
      <c r="AT1288">
        <v>1</v>
      </c>
      <c r="AU1288">
        <v>0</v>
      </c>
      <c r="BA1288">
        <v>-1.76</v>
      </c>
    </row>
    <row r="1289" spans="3:53" x14ac:dyDescent="0.25">
      <c r="C1289" t="s">
        <v>298</v>
      </c>
      <c r="D1289" t="s">
        <v>186</v>
      </c>
      <c r="E1289">
        <v>22.99</v>
      </c>
      <c r="F1289">
        <v>5</v>
      </c>
      <c r="G1289">
        <v>3.15</v>
      </c>
      <c r="H1289">
        <v>2840</v>
      </c>
      <c r="I1289">
        <v>-6.8339999999999996</v>
      </c>
      <c r="J1289" t="s">
        <v>75</v>
      </c>
      <c r="K1289">
        <v>43.04</v>
      </c>
      <c r="L1289">
        <v>23.060744444444449</v>
      </c>
      <c r="M1289">
        <v>-0.56695673792934842</v>
      </c>
      <c r="N1289">
        <v>23.109286956521739</v>
      </c>
      <c r="O1289">
        <v>-0.77582210502235271</v>
      </c>
      <c r="P1289">
        <v>188975</v>
      </c>
      <c r="Q1289">
        <v>423685</v>
      </c>
      <c r="R1289">
        <v>0.45</v>
      </c>
      <c r="S1289">
        <v>18.922000000000001</v>
      </c>
      <c r="T1289">
        <v>5.8929999999999998</v>
      </c>
      <c r="U1289">
        <v>11.73041666666667</v>
      </c>
      <c r="V1289">
        <v>2.298239172614549</v>
      </c>
      <c r="AC1289">
        <v>23.17</v>
      </c>
      <c r="AD1289">
        <v>22.65</v>
      </c>
      <c r="AH1289" s="77">
        <f>IF(AND(M1289&lt;Variables!$G$6,M1289&gt;Variables!$G$5),0,1)</f>
        <v>1</v>
      </c>
      <c r="AI1289" s="77">
        <f t="shared" si="40"/>
        <v>1</v>
      </c>
      <c r="AJ1289" s="77">
        <f>IF(I1289&gt;Variables!$G$7,0,1)</f>
        <v>1</v>
      </c>
      <c r="AK1289" s="77">
        <f>IF(F1289&gt;Variables!$G$8,0,1)</f>
        <v>1</v>
      </c>
      <c r="AL1289" s="77">
        <f>IF(G1289&gt;Variables!$G$9,0,1)</f>
        <v>1</v>
      </c>
      <c r="AM1289" s="77">
        <f>IF(AND(K1289&gt;Variables!$G$10,K1289&lt;Variables!$G$11),0,1)</f>
        <v>1</v>
      </c>
      <c r="AN1289" s="77">
        <f>IF(H1289&lt;Variables!$G$13,1,0)</f>
        <v>0</v>
      </c>
      <c r="AO1289" s="77">
        <f>IF(R1289&lt;Variables!$G$12,0,1)</f>
        <v>0</v>
      </c>
      <c r="AP1289" s="78">
        <f t="shared" si="41"/>
        <v>1</v>
      </c>
      <c r="AQ1289" s="77">
        <f>IF(V1289&lt;Variables!$G$15,1,0)</f>
        <v>1</v>
      </c>
      <c r="AR1289">
        <v>0</v>
      </c>
      <c r="AS1289">
        <v>0</v>
      </c>
      <c r="AT1289">
        <v>1</v>
      </c>
      <c r="AU1289">
        <v>0</v>
      </c>
      <c r="BA1289">
        <v>-1.1499999999999999</v>
      </c>
    </row>
    <row r="1290" spans="3:53" x14ac:dyDescent="0.25">
      <c r="C1290" t="s">
        <v>298</v>
      </c>
      <c r="D1290" t="s">
        <v>273</v>
      </c>
      <c r="E1290">
        <v>1.65</v>
      </c>
      <c r="F1290">
        <v>19.14</v>
      </c>
      <c r="G1290">
        <v>2.15</v>
      </c>
      <c r="H1290">
        <v>464.81</v>
      </c>
      <c r="I1290">
        <v>-9.48</v>
      </c>
      <c r="J1290" t="s">
        <v>74</v>
      </c>
      <c r="K1290">
        <v>62.33</v>
      </c>
      <c r="L1290">
        <v>1.6507050000000001</v>
      </c>
      <c r="M1290">
        <v>0.8659936209074407</v>
      </c>
      <c r="N1290">
        <v>1.6022080000000001</v>
      </c>
      <c r="O1290">
        <v>3.9190916535181421</v>
      </c>
      <c r="P1290">
        <v>45380000</v>
      </c>
      <c r="Q1290">
        <v>1670000</v>
      </c>
      <c r="R1290">
        <v>27.17</v>
      </c>
      <c r="S1290">
        <v>18.922000000000001</v>
      </c>
      <c r="T1290">
        <v>5.8929999999999998</v>
      </c>
      <c r="U1290">
        <v>11.73041666666667</v>
      </c>
      <c r="V1290">
        <v>2.4413857643697678</v>
      </c>
      <c r="AC1290">
        <v>2.23</v>
      </c>
      <c r="AD1290">
        <v>1.65</v>
      </c>
      <c r="AH1290" s="77">
        <f>IF(AND(M1290&lt;Variables!$G$6,M1290&gt;Variables!$G$5),0,1)</f>
        <v>1</v>
      </c>
      <c r="AI1290" s="77">
        <f t="shared" si="40"/>
        <v>0</v>
      </c>
      <c r="AJ1290" s="77">
        <f>IF(I1290&gt;Variables!$G$7,0,1)</f>
        <v>1</v>
      </c>
      <c r="AK1290" s="77">
        <f>IF(F1290&gt;Variables!$G$8,0,1)</f>
        <v>0</v>
      </c>
      <c r="AL1290" s="77">
        <f>IF(G1290&gt;Variables!$G$9,0,1)</f>
        <v>1</v>
      </c>
      <c r="AM1290" s="77">
        <f>IF(AND(K1290&gt;Variables!$G$10,K1290&lt;Variables!$G$11),0,1)</f>
        <v>0</v>
      </c>
      <c r="AN1290" s="77">
        <f>IF(H1290&lt;Variables!$G$13,1,0)</f>
        <v>1</v>
      </c>
      <c r="AO1290" s="77">
        <f>IF(R1290&lt;Variables!$G$12,0,1)</f>
        <v>1</v>
      </c>
      <c r="AP1290" s="78">
        <f t="shared" si="41"/>
        <v>0</v>
      </c>
      <c r="AQ1290" s="77">
        <f>IF(V1290&lt;Variables!$G$15,1,0)</f>
        <v>1</v>
      </c>
      <c r="AR1290">
        <v>1</v>
      </c>
      <c r="AS1290">
        <v>0</v>
      </c>
      <c r="AT1290">
        <v>0</v>
      </c>
      <c r="AU1290">
        <v>0</v>
      </c>
      <c r="BA1290">
        <v>2</v>
      </c>
    </row>
    <row r="1291" spans="3:53" x14ac:dyDescent="0.25">
      <c r="C1291" t="s">
        <v>298</v>
      </c>
      <c r="D1291" t="s">
        <v>140</v>
      </c>
      <c r="E1291">
        <v>23.95</v>
      </c>
      <c r="F1291">
        <v>5.59</v>
      </c>
      <c r="G1291">
        <v>5.43</v>
      </c>
      <c r="H1291">
        <v>6870</v>
      </c>
      <c r="I1291">
        <v>-1.171</v>
      </c>
      <c r="J1291" t="s">
        <v>75</v>
      </c>
      <c r="K1291">
        <v>64.400000000000006</v>
      </c>
      <c r="L1291">
        <v>23.778625000000002</v>
      </c>
      <c r="M1291">
        <v>0.38427369118274451</v>
      </c>
      <c r="N1291">
        <v>23.518316326530609</v>
      </c>
      <c r="O1291">
        <v>1.4953607587659661</v>
      </c>
      <c r="P1291">
        <v>481884</v>
      </c>
      <c r="Q1291">
        <v>740726</v>
      </c>
      <c r="R1291">
        <v>0.65</v>
      </c>
      <c r="S1291">
        <v>18.922000000000001</v>
      </c>
      <c r="T1291">
        <v>5.8929999999999998</v>
      </c>
      <c r="U1291">
        <v>11.73041666666667</v>
      </c>
      <c r="V1291">
        <v>2.4902120171792932</v>
      </c>
      <c r="AC1291">
        <v>24.68</v>
      </c>
      <c r="AD1291">
        <v>22.64</v>
      </c>
      <c r="AH1291" s="77">
        <f>IF(AND(M1291&lt;Variables!$G$6,M1291&gt;Variables!$G$5),0,1)</f>
        <v>1</v>
      </c>
      <c r="AI1291" s="77">
        <f t="shared" si="40"/>
        <v>0</v>
      </c>
      <c r="AJ1291" s="77">
        <f>IF(I1291&gt;Variables!$G$7,0,1)</f>
        <v>1</v>
      </c>
      <c r="AK1291" s="77">
        <f>IF(F1291&gt;Variables!$G$8,0,1)</f>
        <v>1</v>
      </c>
      <c r="AL1291" s="77">
        <f>IF(G1291&gt;Variables!$G$9,0,1)</f>
        <v>1</v>
      </c>
      <c r="AM1291" s="77">
        <f>IF(AND(K1291&gt;Variables!$G$10,K1291&lt;Variables!$G$11),0,1)</f>
        <v>0</v>
      </c>
      <c r="AN1291" s="77">
        <f>IF(H1291&lt;Variables!$G$13,1,0)</f>
        <v>0</v>
      </c>
      <c r="AO1291" s="77">
        <f>IF(R1291&lt;Variables!$G$12,0,1)</f>
        <v>0</v>
      </c>
      <c r="AP1291" s="78">
        <f t="shared" si="41"/>
        <v>1</v>
      </c>
      <c r="AQ1291" s="77">
        <f>IF(V1291&lt;Variables!$G$15,1,0)</f>
        <v>1</v>
      </c>
      <c r="AR1291">
        <v>1</v>
      </c>
      <c r="AS1291">
        <v>0</v>
      </c>
      <c r="AT1291">
        <v>0</v>
      </c>
      <c r="AU1291">
        <v>0</v>
      </c>
      <c r="BA1291">
        <v>1.23</v>
      </c>
    </row>
    <row r="1292" spans="3:53" x14ac:dyDescent="0.25">
      <c r="C1292" t="s">
        <v>298</v>
      </c>
      <c r="D1292" t="s">
        <v>162</v>
      </c>
      <c r="E1292">
        <v>25.81</v>
      </c>
      <c r="F1292">
        <v>5.77</v>
      </c>
      <c r="G1292">
        <v>7.05</v>
      </c>
      <c r="H1292">
        <v>3150</v>
      </c>
      <c r="I1292">
        <v>5874.06</v>
      </c>
      <c r="J1292" t="s">
        <v>75</v>
      </c>
      <c r="K1292">
        <v>63.74</v>
      </c>
      <c r="L1292">
        <v>25.449134999999998</v>
      </c>
      <c r="M1292">
        <v>0.86786839709876129</v>
      </c>
      <c r="N1292">
        <v>25.12286666666667</v>
      </c>
      <c r="O1292">
        <v>2.177830024705254</v>
      </c>
      <c r="P1292">
        <v>94570</v>
      </c>
      <c r="Q1292">
        <v>767730</v>
      </c>
      <c r="R1292">
        <v>0.12</v>
      </c>
      <c r="S1292">
        <v>18.922000000000001</v>
      </c>
      <c r="T1292">
        <v>5.8929999999999998</v>
      </c>
      <c r="U1292">
        <v>11.73041666666667</v>
      </c>
      <c r="V1292">
        <v>2.452343831665948</v>
      </c>
      <c r="AC1292">
        <v>25.77</v>
      </c>
      <c r="AD1292">
        <v>24.14</v>
      </c>
      <c r="AH1292" s="77">
        <f>IF(AND(M1292&lt;Variables!$G$6,M1292&gt;Variables!$G$5),0,1)</f>
        <v>1</v>
      </c>
      <c r="AI1292" s="77">
        <f t="shared" si="40"/>
        <v>0</v>
      </c>
      <c r="AJ1292" s="77">
        <f>IF(I1292&gt;Variables!$G$7,0,1)</f>
        <v>0</v>
      </c>
      <c r="AK1292" s="77">
        <f>IF(F1292&gt;Variables!$G$8,0,1)</f>
        <v>1</v>
      </c>
      <c r="AL1292" s="77">
        <f>IF(G1292&gt;Variables!$G$9,0,1)</f>
        <v>1</v>
      </c>
      <c r="AM1292" s="77">
        <f>IF(AND(K1292&gt;Variables!$G$10,K1292&lt;Variables!$G$11),0,1)</f>
        <v>0</v>
      </c>
      <c r="AN1292" s="77">
        <f>IF(H1292&lt;Variables!$G$13,1,0)</f>
        <v>0</v>
      </c>
      <c r="AO1292" s="77">
        <f>IF(R1292&lt;Variables!$G$12,0,1)</f>
        <v>0</v>
      </c>
      <c r="AP1292" s="78">
        <f t="shared" si="41"/>
        <v>1</v>
      </c>
      <c r="AQ1292" s="77">
        <f>IF(V1292&lt;Variables!$G$15,1,0)</f>
        <v>1</v>
      </c>
      <c r="AR1292">
        <v>0</v>
      </c>
      <c r="AS1292">
        <v>0</v>
      </c>
      <c r="AT1292">
        <v>1</v>
      </c>
      <c r="AU1292">
        <v>0</v>
      </c>
      <c r="BA1292">
        <v>-2.25</v>
      </c>
    </row>
    <row r="1293" spans="3:53" x14ac:dyDescent="0.25">
      <c r="C1293" t="s">
        <v>298</v>
      </c>
      <c r="D1293" t="s">
        <v>81</v>
      </c>
      <c r="E1293">
        <v>30.31</v>
      </c>
      <c r="F1293">
        <v>6.19</v>
      </c>
      <c r="G1293">
        <v>2.81</v>
      </c>
      <c r="H1293">
        <v>6600</v>
      </c>
      <c r="I1293">
        <v>0.46899999999999997</v>
      </c>
      <c r="J1293" t="s">
        <v>75</v>
      </c>
      <c r="K1293">
        <v>46.82</v>
      </c>
      <c r="L1293">
        <v>30.240469999999998</v>
      </c>
      <c r="M1293">
        <v>-8.4224881425449247E-2</v>
      </c>
      <c r="N1293">
        <v>30.373297999999998</v>
      </c>
      <c r="O1293">
        <v>-0.5211748819637515</v>
      </c>
      <c r="P1293">
        <v>904772</v>
      </c>
      <c r="Q1293">
        <v>1326000</v>
      </c>
      <c r="R1293">
        <v>0.68</v>
      </c>
      <c r="S1293">
        <v>18.922000000000001</v>
      </c>
      <c r="T1293">
        <v>5.8929999999999998</v>
      </c>
      <c r="U1293">
        <v>11.73041666666667</v>
      </c>
      <c r="V1293">
        <v>2.335471539082032</v>
      </c>
      <c r="AC1293">
        <v>30.6</v>
      </c>
      <c r="AD1293">
        <v>29.88</v>
      </c>
      <c r="AH1293" s="77">
        <f>IF(AND(M1293&lt;Variables!$G$6,M1293&gt;Variables!$G$5),0,1)</f>
        <v>1</v>
      </c>
      <c r="AI1293" s="77">
        <f t="shared" si="40"/>
        <v>1</v>
      </c>
      <c r="AJ1293" s="77">
        <f>IF(I1293&gt;Variables!$G$7,0,1)</f>
        <v>1</v>
      </c>
      <c r="AK1293" s="77">
        <f>IF(F1293&gt;Variables!$G$8,0,1)</f>
        <v>1</v>
      </c>
      <c r="AL1293" s="77">
        <f>IF(G1293&gt;Variables!$G$9,0,1)</f>
        <v>1</v>
      </c>
      <c r="AM1293" s="77">
        <f>IF(AND(K1293&gt;Variables!$G$10,K1293&lt;Variables!$G$11),0,1)</f>
        <v>1</v>
      </c>
      <c r="AN1293" s="77">
        <f>IF(H1293&lt;Variables!$G$13,1,0)</f>
        <v>0</v>
      </c>
      <c r="AO1293" s="77">
        <f>IF(R1293&lt;Variables!$G$12,0,1)</f>
        <v>0</v>
      </c>
      <c r="AP1293" s="78">
        <f t="shared" si="41"/>
        <v>1</v>
      </c>
      <c r="AQ1293" s="77">
        <f>IF(V1293&lt;Variables!$G$15,1,0)</f>
        <v>1</v>
      </c>
      <c r="AR1293">
        <v>0</v>
      </c>
      <c r="AS1293">
        <v>0</v>
      </c>
      <c r="AT1293">
        <v>0</v>
      </c>
      <c r="AU1293">
        <v>1</v>
      </c>
      <c r="BA1293">
        <v>-0.83</v>
      </c>
    </row>
    <row r="1294" spans="3:53" x14ac:dyDescent="0.25">
      <c r="C1294" t="s">
        <v>298</v>
      </c>
      <c r="D1294" t="s">
        <v>139</v>
      </c>
      <c r="E1294">
        <v>31.53</v>
      </c>
      <c r="F1294">
        <v>6.34</v>
      </c>
      <c r="G1294">
        <v>8.2899999999999991</v>
      </c>
      <c r="H1294">
        <v>5040</v>
      </c>
      <c r="I1294">
        <v>-7.0000000000000001E-3</v>
      </c>
      <c r="J1294" t="s">
        <v>75</v>
      </c>
      <c r="K1294">
        <v>56.53</v>
      </c>
      <c r="L1294">
        <v>31.001794736842111</v>
      </c>
      <c r="M1294">
        <v>1.1393058568255889</v>
      </c>
      <c r="N1294">
        <v>30.751279591836731</v>
      </c>
      <c r="O1294">
        <v>1.9632367048671699</v>
      </c>
      <c r="P1294">
        <v>858408</v>
      </c>
      <c r="Q1294">
        <v>445132</v>
      </c>
      <c r="R1294">
        <v>1.93</v>
      </c>
      <c r="S1294">
        <v>18.922000000000001</v>
      </c>
      <c r="T1294">
        <v>5.8929999999999998</v>
      </c>
      <c r="U1294">
        <v>11.73041666666667</v>
      </c>
      <c r="V1294">
        <v>2.3835430887187692</v>
      </c>
      <c r="AC1294">
        <v>34.36</v>
      </c>
      <c r="AD1294">
        <v>31.1</v>
      </c>
      <c r="AH1294" s="77">
        <f>IF(AND(M1294&lt;Variables!$G$6,M1294&gt;Variables!$G$5),0,1)</f>
        <v>1</v>
      </c>
      <c r="AI1294" s="77">
        <f t="shared" si="40"/>
        <v>0</v>
      </c>
      <c r="AJ1294" s="77">
        <f>IF(I1294&gt;Variables!$G$7,0,1)</f>
        <v>1</v>
      </c>
      <c r="AK1294" s="77">
        <f>IF(F1294&gt;Variables!$G$8,0,1)</f>
        <v>1</v>
      </c>
      <c r="AL1294" s="77">
        <f>IF(G1294&gt;Variables!$G$9,0,1)</f>
        <v>1</v>
      </c>
      <c r="AM1294" s="77">
        <f>IF(AND(K1294&gt;Variables!$G$10,K1294&lt;Variables!$G$11),0,1)</f>
        <v>1</v>
      </c>
      <c r="AN1294" s="77">
        <f>IF(H1294&lt;Variables!$G$13,1,0)</f>
        <v>0</v>
      </c>
      <c r="AO1294" s="77">
        <f>IF(R1294&lt;Variables!$G$12,0,1)</f>
        <v>0</v>
      </c>
      <c r="AP1294" s="78">
        <f t="shared" si="41"/>
        <v>1</v>
      </c>
      <c r="AQ1294" s="77">
        <f>IF(V1294&lt;Variables!$G$15,1,0)</f>
        <v>1</v>
      </c>
      <c r="AR1294">
        <v>1</v>
      </c>
      <c r="AS1294">
        <v>0</v>
      </c>
      <c r="AT1294">
        <v>0</v>
      </c>
      <c r="AU1294">
        <v>0</v>
      </c>
      <c r="BA1294">
        <v>2</v>
      </c>
    </row>
    <row r="1295" spans="3:53" x14ac:dyDescent="0.25">
      <c r="C1295" t="s">
        <v>298</v>
      </c>
      <c r="D1295" t="s">
        <v>187</v>
      </c>
      <c r="E1295">
        <v>26.02</v>
      </c>
      <c r="F1295">
        <v>5.55</v>
      </c>
      <c r="G1295">
        <v>6.8</v>
      </c>
      <c r="H1295">
        <v>3370</v>
      </c>
      <c r="I1295">
        <v>-65.572000000000003</v>
      </c>
      <c r="J1295" t="s">
        <v>75</v>
      </c>
      <c r="K1295">
        <v>81.87</v>
      </c>
      <c r="L1295">
        <v>25.64833333333333</v>
      </c>
      <c r="M1295">
        <v>1.020209240366496</v>
      </c>
      <c r="N1295">
        <v>25.398936170212771</v>
      </c>
      <c r="O1295">
        <v>2.012146596858619</v>
      </c>
      <c r="P1295">
        <v>479271</v>
      </c>
      <c r="Q1295">
        <v>2123000</v>
      </c>
      <c r="R1295">
        <v>0.23</v>
      </c>
      <c r="S1295">
        <v>18.922000000000001</v>
      </c>
      <c r="T1295">
        <v>5.8929999999999998</v>
      </c>
      <c r="U1295">
        <v>11.73041666666667</v>
      </c>
      <c r="V1295">
        <v>2.5767471299499638</v>
      </c>
      <c r="AC1295">
        <v>26.2</v>
      </c>
      <c r="AD1295">
        <v>24.79</v>
      </c>
      <c r="AH1295" s="77">
        <f>IF(AND(M1295&lt;Variables!$G$6,M1295&gt;Variables!$G$5),0,1)</f>
        <v>1</v>
      </c>
      <c r="AI1295" s="77">
        <f t="shared" si="40"/>
        <v>0</v>
      </c>
      <c r="AJ1295" s="77">
        <f>IF(I1295&gt;Variables!$G$7,0,1)</f>
        <v>1</v>
      </c>
      <c r="AK1295" s="77">
        <f>IF(F1295&gt;Variables!$G$8,0,1)</f>
        <v>1</v>
      </c>
      <c r="AL1295" s="77">
        <f>IF(G1295&gt;Variables!$G$9,0,1)</f>
        <v>1</v>
      </c>
      <c r="AM1295" s="77">
        <f>IF(AND(K1295&gt;Variables!$G$10,K1295&lt;Variables!$G$11),0,1)</f>
        <v>1</v>
      </c>
      <c r="AN1295" s="77">
        <f>IF(H1295&lt;Variables!$G$13,1,0)</f>
        <v>0</v>
      </c>
      <c r="AO1295" s="77">
        <f>IF(R1295&lt;Variables!$G$12,0,1)</f>
        <v>0</v>
      </c>
      <c r="AP1295" s="78">
        <f t="shared" si="41"/>
        <v>1</v>
      </c>
      <c r="AQ1295" s="77">
        <f>IF(V1295&lt;Variables!$G$15,1,0)</f>
        <v>1</v>
      </c>
      <c r="AR1295">
        <v>0</v>
      </c>
      <c r="AS1295">
        <v>0</v>
      </c>
      <c r="AT1295">
        <v>1</v>
      </c>
      <c r="AU1295">
        <v>0</v>
      </c>
      <c r="BA1295">
        <v>-1.62</v>
      </c>
    </row>
    <row r="1296" spans="3:53" x14ac:dyDescent="0.25">
      <c r="C1296" t="s">
        <v>299</v>
      </c>
      <c r="D1296" t="s">
        <v>191</v>
      </c>
      <c r="E1296">
        <v>36.869999999999997</v>
      </c>
      <c r="F1296">
        <v>5.0199999999999996</v>
      </c>
      <c r="G1296">
        <v>4.34</v>
      </c>
      <c r="H1296">
        <v>5710</v>
      </c>
      <c r="I1296">
        <v>1.9E-2</v>
      </c>
      <c r="J1296" t="s">
        <v>75</v>
      </c>
      <c r="K1296">
        <v>57.07</v>
      </c>
      <c r="L1296">
        <v>36.67558125</v>
      </c>
      <c r="M1296">
        <v>0.85729725142393354</v>
      </c>
      <c r="N1296">
        <v>36.704178571428571</v>
      </c>
      <c r="O1296">
        <v>0.77871631976507838</v>
      </c>
      <c r="P1296">
        <v>120244</v>
      </c>
      <c r="Q1296">
        <v>567927</v>
      </c>
      <c r="R1296">
        <v>0.21</v>
      </c>
      <c r="S1296">
        <v>19.094999999999999</v>
      </c>
      <c r="T1296">
        <v>5.9910000000000014</v>
      </c>
      <c r="U1296">
        <v>11.870416666666671</v>
      </c>
      <c r="V1296">
        <v>2.4004510390158429</v>
      </c>
      <c r="AC1296">
        <v>37.348599999999998</v>
      </c>
      <c r="AD1296">
        <v>36.159999999999997</v>
      </c>
      <c r="AH1296" s="77">
        <f>IF(AND(M1296&lt;Variables!$G$6,M1296&gt;Variables!$G$5),0,1)</f>
        <v>1</v>
      </c>
      <c r="AI1296" s="77">
        <f t="shared" si="40"/>
        <v>1</v>
      </c>
      <c r="AJ1296" s="77">
        <f>IF(I1296&gt;Variables!$G$7,0,1)</f>
        <v>1</v>
      </c>
      <c r="AK1296" s="77">
        <f>IF(F1296&gt;Variables!$G$8,0,1)</f>
        <v>1</v>
      </c>
      <c r="AL1296" s="77">
        <f>IF(G1296&gt;Variables!$G$9,0,1)</f>
        <v>1</v>
      </c>
      <c r="AM1296" s="77">
        <f>IF(AND(K1296&gt;Variables!$G$10,K1296&lt;Variables!$G$11),0,1)</f>
        <v>1</v>
      </c>
      <c r="AN1296" s="77">
        <f>IF(H1296&lt;Variables!$G$13,1,0)</f>
        <v>0</v>
      </c>
      <c r="AO1296" s="77">
        <f>IF(R1296&lt;Variables!$G$12,0,1)</f>
        <v>0</v>
      </c>
      <c r="AP1296" s="78">
        <f t="shared" si="41"/>
        <v>1</v>
      </c>
      <c r="AQ1296" s="77">
        <f>IF(V1296&lt;Variables!$G$15,1,0)</f>
        <v>1</v>
      </c>
      <c r="AR1296">
        <v>0</v>
      </c>
      <c r="AS1296">
        <v>0</v>
      </c>
      <c r="AT1296">
        <v>1</v>
      </c>
      <c r="AU1296">
        <v>0</v>
      </c>
      <c r="BA1296">
        <v>-1.84</v>
      </c>
    </row>
    <row r="1297" spans="3:53" x14ac:dyDescent="0.25">
      <c r="C1297" t="s">
        <v>299</v>
      </c>
      <c r="D1297" t="s">
        <v>289</v>
      </c>
      <c r="E1297">
        <v>232.94</v>
      </c>
      <c r="F1297">
        <v>5.63</v>
      </c>
      <c r="G1297">
        <v>5.97</v>
      </c>
      <c r="H1297">
        <v>-99999</v>
      </c>
      <c r="I1297">
        <v>-99999</v>
      </c>
      <c r="J1297" t="s">
        <v>75</v>
      </c>
      <c r="K1297">
        <v>61.04</v>
      </c>
      <c r="L1297">
        <v>229.42670666666669</v>
      </c>
      <c r="M1297">
        <v>1.526977126696619</v>
      </c>
      <c r="N1297">
        <v>228.89798421052629</v>
      </c>
      <c r="O1297">
        <v>1.761490300310079</v>
      </c>
      <c r="P1297">
        <v>58626</v>
      </c>
      <c r="Q1297">
        <v>285725</v>
      </c>
      <c r="R1297">
        <v>0.21</v>
      </c>
      <c r="S1297">
        <v>19.094999999999999</v>
      </c>
      <c r="T1297">
        <v>5.9910000000000014</v>
      </c>
      <c r="U1297">
        <v>11.870416666666671</v>
      </c>
      <c r="V1297">
        <v>2.3929875889473138</v>
      </c>
      <c r="AC1297">
        <v>237.5</v>
      </c>
      <c r="AD1297">
        <v>227.37129999999999</v>
      </c>
      <c r="AH1297" s="77">
        <f>IF(AND(M1297&lt;Variables!$G$6,M1297&gt;Variables!$G$5),0,1)</f>
        <v>1</v>
      </c>
      <c r="AI1297" s="77">
        <f t="shared" si="40"/>
        <v>0</v>
      </c>
      <c r="AJ1297" s="77">
        <f>IF(I1297&gt;Variables!$G$7,0,1)</f>
        <v>1</v>
      </c>
      <c r="AK1297" s="77">
        <f>IF(F1297&gt;Variables!$G$8,0,1)</f>
        <v>1</v>
      </c>
      <c r="AL1297" s="77">
        <f>IF(G1297&gt;Variables!$G$9,0,1)</f>
        <v>1</v>
      </c>
      <c r="AM1297" s="77">
        <f>IF(AND(K1297&gt;Variables!$G$10,K1297&lt;Variables!$G$11),0,1)</f>
        <v>1</v>
      </c>
      <c r="AN1297" s="77">
        <f>IF(H1297&lt;Variables!$G$13,1,0)</f>
        <v>1</v>
      </c>
      <c r="AO1297" s="77">
        <f>IF(R1297&lt;Variables!$G$12,0,1)</f>
        <v>0</v>
      </c>
      <c r="AP1297" s="78">
        <f t="shared" si="41"/>
        <v>1</v>
      </c>
      <c r="AQ1297" s="77">
        <f>IF(V1297&lt;Variables!$G$15,1,0)</f>
        <v>1</v>
      </c>
      <c r="AR1297">
        <v>0</v>
      </c>
      <c r="AS1297">
        <v>0</v>
      </c>
      <c r="AT1297">
        <v>1</v>
      </c>
      <c r="AU1297">
        <v>0</v>
      </c>
      <c r="BA1297">
        <v>-1.48</v>
      </c>
    </row>
    <row r="1298" spans="3:53" x14ac:dyDescent="0.25">
      <c r="C1298" t="s">
        <v>299</v>
      </c>
      <c r="D1298" t="s">
        <v>139</v>
      </c>
      <c r="E1298">
        <v>31.43</v>
      </c>
      <c r="F1298">
        <v>4.8499999999999996</v>
      </c>
      <c r="G1298">
        <v>8.07</v>
      </c>
      <c r="H1298">
        <v>5040</v>
      </c>
      <c r="I1298">
        <v>-7.0000000000000001E-3</v>
      </c>
      <c r="J1298" t="s">
        <v>75</v>
      </c>
      <c r="K1298">
        <v>54.48</v>
      </c>
      <c r="L1298">
        <v>31.185449999999999</v>
      </c>
      <c r="M1298">
        <v>0.33525249755894537</v>
      </c>
      <c r="N1298">
        <v>30.802499999999998</v>
      </c>
      <c r="O1298">
        <v>1.5826637448259091</v>
      </c>
      <c r="P1298">
        <v>910608</v>
      </c>
      <c r="Q1298">
        <v>445132</v>
      </c>
      <c r="R1298">
        <v>2.0499999999999998</v>
      </c>
      <c r="S1298">
        <v>19.094999999999999</v>
      </c>
      <c r="T1298">
        <v>5.9910000000000014</v>
      </c>
      <c r="U1298">
        <v>11.870416666666671</v>
      </c>
      <c r="V1298">
        <v>2.4003586577894498</v>
      </c>
      <c r="AC1298">
        <v>34.36</v>
      </c>
      <c r="AD1298">
        <v>31.1</v>
      </c>
      <c r="AH1298" s="77">
        <f>IF(AND(M1298&lt;Variables!$G$6,M1298&gt;Variables!$G$5),0,1)</f>
        <v>1</v>
      </c>
      <c r="AI1298" s="77">
        <f t="shared" si="40"/>
        <v>0</v>
      </c>
      <c r="AJ1298" s="77">
        <f>IF(I1298&gt;Variables!$G$7,0,1)</f>
        <v>1</v>
      </c>
      <c r="AK1298" s="77">
        <f>IF(F1298&gt;Variables!$G$8,0,1)</f>
        <v>1</v>
      </c>
      <c r="AL1298" s="77">
        <f>IF(G1298&gt;Variables!$G$9,0,1)</f>
        <v>1</v>
      </c>
      <c r="AM1298" s="77">
        <f>IF(AND(K1298&gt;Variables!$G$10,K1298&lt;Variables!$G$11),0,1)</f>
        <v>1</v>
      </c>
      <c r="AN1298" s="77">
        <f>IF(H1298&lt;Variables!$G$13,1,0)</f>
        <v>0</v>
      </c>
      <c r="AO1298" s="77">
        <f>IF(R1298&lt;Variables!$G$12,0,1)</f>
        <v>0</v>
      </c>
      <c r="AP1298" s="78">
        <f t="shared" si="41"/>
        <v>1</v>
      </c>
      <c r="AQ1298" s="77">
        <f>IF(V1298&lt;Variables!$G$15,1,0)</f>
        <v>1</v>
      </c>
      <c r="AR1298">
        <v>1</v>
      </c>
      <c r="AS1298">
        <v>0</v>
      </c>
      <c r="AT1298">
        <v>0</v>
      </c>
      <c r="AU1298">
        <v>0</v>
      </c>
      <c r="BA1298">
        <v>2</v>
      </c>
    </row>
    <row r="1299" spans="3:53" x14ac:dyDescent="0.25">
      <c r="C1299" t="s">
        <v>299</v>
      </c>
      <c r="D1299" t="s">
        <v>275</v>
      </c>
      <c r="E1299">
        <v>55.91</v>
      </c>
      <c r="F1299">
        <v>46.02</v>
      </c>
      <c r="G1299">
        <v>0.04</v>
      </c>
      <c r="H1299">
        <v>639.94000000000005</v>
      </c>
      <c r="I1299">
        <v>-10.119999999999999</v>
      </c>
      <c r="J1299" t="s">
        <v>74</v>
      </c>
      <c r="K1299">
        <v>78.59</v>
      </c>
      <c r="L1299">
        <v>55.733489473684223</v>
      </c>
      <c r="M1299">
        <v>1.168153362954273E-2</v>
      </c>
      <c r="N1299">
        <v>55.727255102040807</v>
      </c>
      <c r="O1299">
        <v>2.287013407685462E-2</v>
      </c>
      <c r="P1299">
        <v>3620000</v>
      </c>
      <c r="Q1299">
        <v>178970</v>
      </c>
      <c r="R1299">
        <v>20.23</v>
      </c>
      <c r="S1299">
        <v>19.094999999999999</v>
      </c>
      <c r="T1299">
        <v>5.9910000000000014</v>
      </c>
      <c r="U1299">
        <v>11.870416666666671</v>
      </c>
      <c r="V1299">
        <v>2.6619241601914299</v>
      </c>
      <c r="AC1299">
        <v>56.13</v>
      </c>
      <c r="AD1299">
        <v>55.67</v>
      </c>
      <c r="AH1299" s="77">
        <f>IF(AND(M1299&lt;Variables!$G$6,M1299&gt;Variables!$G$5),0,1)</f>
        <v>1</v>
      </c>
      <c r="AI1299" s="77">
        <f t="shared" si="40"/>
        <v>0</v>
      </c>
      <c r="AJ1299" s="77">
        <f>IF(I1299&gt;Variables!$G$7,0,1)</f>
        <v>1</v>
      </c>
      <c r="AK1299" s="77">
        <f>IF(F1299&gt;Variables!$G$8,0,1)</f>
        <v>0</v>
      </c>
      <c r="AL1299" s="77">
        <f>IF(G1299&gt;Variables!$G$9,0,1)</f>
        <v>1</v>
      </c>
      <c r="AM1299" s="77">
        <f>IF(AND(K1299&gt;Variables!$G$10,K1299&lt;Variables!$G$11),0,1)</f>
        <v>1</v>
      </c>
      <c r="AN1299" s="77">
        <f>IF(H1299&lt;Variables!$G$13,1,0)</f>
        <v>1</v>
      </c>
      <c r="AO1299" s="77">
        <f>IF(R1299&lt;Variables!$G$12,0,1)</f>
        <v>1</v>
      </c>
      <c r="AP1299" s="78">
        <f t="shared" si="41"/>
        <v>0</v>
      </c>
      <c r="AQ1299" s="77">
        <f>IF(V1299&lt;Variables!$G$15,1,0)</f>
        <v>1</v>
      </c>
      <c r="AR1299">
        <v>0</v>
      </c>
      <c r="AS1299">
        <v>1</v>
      </c>
      <c r="AT1299">
        <v>0</v>
      </c>
      <c r="AU1299">
        <v>0</v>
      </c>
      <c r="BA1299">
        <v>0.32</v>
      </c>
    </row>
    <row r="1300" spans="3:53" x14ac:dyDescent="0.25">
      <c r="C1300" t="s">
        <v>299</v>
      </c>
      <c r="D1300" t="s">
        <v>273</v>
      </c>
      <c r="E1300">
        <v>1.66</v>
      </c>
      <c r="F1300">
        <v>17.02</v>
      </c>
      <c r="G1300">
        <v>1.84</v>
      </c>
      <c r="H1300">
        <v>464.81</v>
      </c>
      <c r="I1300">
        <v>-9.6519999999999992</v>
      </c>
      <c r="J1300" t="s">
        <v>74</v>
      </c>
      <c r="K1300">
        <v>52.53</v>
      </c>
      <c r="L1300">
        <v>1.6644399999999999</v>
      </c>
      <c r="M1300">
        <v>-0.26675638653242062</v>
      </c>
      <c r="N1300">
        <v>1.6143259999999999</v>
      </c>
      <c r="O1300">
        <v>2.8292922247427241</v>
      </c>
      <c r="P1300">
        <v>36790000</v>
      </c>
      <c r="Q1300">
        <v>1670000</v>
      </c>
      <c r="R1300">
        <v>22.03</v>
      </c>
      <c r="S1300">
        <v>19.094999999999999</v>
      </c>
      <c r="T1300">
        <v>5.9910000000000014</v>
      </c>
      <c r="U1300">
        <v>11.870416666666671</v>
      </c>
      <c r="V1300">
        <v>2.4020955589339361</v>
      </c>
      <c r="AC1300">
        <v>2.23</v>
      </c>
      <c r="AD1300">
        <v>1.65</v>
      </c>
      <c r="AH1300" s="77">
        <f>IF(AND(M1300&lt;Variables!$G$6,M1300&gt;Variables!$G$5),0,1)</f>
        <v>1</v>
      </c>
      <c r="AI1300" s="77">
        <f t="shared" si="40"/>
        <v>0</v>
      </c>
      <c r="AJ1300" s="77">
        <f>IF(I1300&gt;Variables!$G$7,0,1)</f>
        <v>1</v>
      </c>
      <c r="AK1300" s="77">
        <f>IF(F1300&gt;Variables!$G$8,0,1)</f>
        <v>0</v>
      </c>
      <c r="AL1300" s="77">
        <f>IF(G1300&gt;Variables!$G$9,0,1)</f>
        <v>1</v>
      </c>
      <c r="AM1300" s="77">
        <f>IF(AND(K1300&gt;Variables!$G$10,K1300&lt;Variables!$G$11),0,1)</f>
        <v>1</v>
      </c>
      <c r="AN1300" s="77">
        <f>IF(H1300&lt;Variables!$G$13,1,0)</f>
        <v>1</v>
      </c>
      <c r="AO1300" s="77">
        <f>IF(R1300&lt;Variables!$G$12,0,1)</f>
        <v>1</v>
      </c>
      <c r="AP1300" s="78">
        <f t="shared" si="41"/>
        <v>0</v>
      </c>
      <c r="AQ1300" s="77">
        <f>IF(V1300&lt;Variables!$G$15,1,0)</f>
        <v>1</v>
      </c>
      <c r="AR1300">
        <v>1</v>
      </c>
      <c r="AS1300">
        <v>0</v>
      </c>
      <c r="AT1300">
        <v>0</v>
      </c>
      <c r="AU1300">
        <v>0</v>
      </c>
      <c r="BA1300">
        <v>2</v>
      </c>
    </row>
    <row r="1301" spans="3:53" x14ac:dyDescent="0.25">
      <c r="C1301" t="s">
        <v>299</v>
      </c>
      <c r="D1301" t="s">
        <v>293</v>
      </c>
      <c r="E1301">
        <v>22.48</v>
      </c>
      <c r="F1301">
        <v>12.86</v>
      </c>
      <c r="G1301">
        <v>-1.51</v>
      </c>
      <c r="H1301">
        <v>-99999</v>
      </c>
      <c r="I1301">
        <v>240.642</v>
      </c>
      <c r="J1301" t="s">
        <v>74</v>
      </c>
      <c r="K1301">
        <v>-99999</v>
      </c>
      <c r="L1301">
        <v>22.475000000000001</v>
      </c>
      <c r="M1301">
        <v>0</v>
      </c>
      <c r="N1301">
        <v>22.647500000000001</v>
      </c>
      <c r="O1301">
        <v>-0.76167347389336326</v>
      </c>
      <c r="P1301">
        <v>138171</v>
      </c>
      <c r="Q1301">
        <v>7534</v>
      </c>
      <c r="R1301">
        <v>18.34</v>
      </c>
      <c r="S1301">
        <v>19.094999999999999</v>
      </c>
      <c r="T1301">
        <v>5.9910000000000014</v>
      </c>
      <c r="U1301">
        <v>11.870416666666671</v>
      </c>
      <c r="V1301">
        <v>-99999</v>
      </c>
      <c r="AC1301">
        <v>-99999</v>
      </c>
      <c r="AD1301">
        <v>-99999</v>
      </c>
      <c r="AH1301" s="77">
        <f>IF(AND(M1301&lt;Variables!$G$6,M1301&gt;Variables!$G$5),0,1)</f>
        <v>1</v>
      </c>
      <c r="AI1301" s="77">
        <f t="shared" si="40"/>
        <v>1</v>
      </c>
      <c r="AJ1301" s="77">
        <f>IF(I1301&gt;Variables!$G$7,0,1)</f>
        <v>0</v>
      </c>
      <c r="AK1301" s="77">
        <f>IF(F1301&gt;Variables!$G$8,0,1)</f>
        <v>0</v>
      </c>
      <c r="AL1301" s="77">
        <f>IF(G1301&gt;Variables!$G$9,0,1)</f>
        <v>1</v>
      </c>
      <c r="AM1301" s="77">
        <f>IF(AND(K1301&gt;Variables!$G$10,K1301&lt;Variables!$G$11),0,1)</f>
        <v>1</v>
      </c>
      <c r="AN1301" s="77">
        <f>IF(H1301&lt;Variables!$G$13,1,0)</f>
        <v>1</v>
      </c>
      <c r="AO1301" s="77">
        <f>IF(R1301&lt;Variables!$G$12,0,1)</f>
        <v>1</v>
      </c>
      <c r="AP1301" s="78">
        <f t="shared" si="41"/>
        <v>0</v>
      </c>
      <c r="AQ1301" s="77">
        <f>IF(V1301&lt;Variables!$G$15,1,0)</f>
        <v>1</v>
      </c>
      <c r="AR1301">
        <v>0</v>
      </c>
      <c r="AS1301">
        <v>0</v>
      </c>
      <c r="AT1301">
        <v>0</v>
      </c>
      <c r="AU1301">
        <v>0</v>
      </c>
      <c r="BA1301">
        <v>0</v>
      </c>
    </row>
    <row r="1302" spans="3:53" x14ac:dyDescent="0.25">
      <c r="C1302" t="s">
        <v>299</v>
      </c>
      <c r="D1302" t="s">
        <v>274</v>
      </c>
      <c r="E1302">
        <v>53.66</v>
      </c>
      <c r="F1302">
        <v>29.94</v>
      </c>
      <c r="G1302">
        <v>0</v>
      </c>
      <c r="H1302">
        <v>1620</v>
      </c>
      <c r="I1302">
        <v>-6.242</v>
      </c>
      <c r="J1302" t="s">
        <v>74</v>
      </c>
      <c r="K1302">
        <v>68.55</v>
      </c>
      <c r="L1302">
        <v>53.492499999999993</v>
      </c>
      <c r="M1302">
        <v>1.402065710147664E-2</v>
      </c>
      <c r="N1302">
        <v>53.501549999999988</v>
      </c>
      <c r="O1302">
        <v>-2.8971123266421459E-3</v>
      </c>
      <c r="P1302">
        <v>1258000</v>
      </c>
      <c r="Q1302">
        <v>116562</v>
      </c>
      <c r="R1302">
        <v>10.79</v>
      </c>
      <c r="S1302">
        <v>19.094999999999999</v>
      </c>
      <c r="T1302">
        <v>5.9910000000000014</v>
      </c>
      <c r="U1302">
        <v>11.870416666666671</v>
      </c>
      <c r="V1302">
        <v>2.5580623426648592</v>
      </c>
      <c r="AC1302">
        <v>53.7</v>
      </c>
      <c r="AD1302">
        <v>53.35</v>
      </c>
      <c r="AH1302" s="77">
        <f>IF(AND(M1302&lt;Variables!$G$6,M1302&gt;Variables!$G$5),0,1)</f>
        <v>1</v>
      </c>
      <c r="AI1302" s="77">
        <f t="shared" si="40"/>
        <v>1</v>
      </c>
      <c r="AJ1302" s="77">
        <f>IF(I1302&gt;Variables!$G$7,0,1)</f>
        <v>1</v>
      </c>
      <c r="AK1302" s="77">
        <f>IF(F1302&gt;Variables!$G$8,0,1)</f>
        <v>0</v>
      </c>
      <c r="AL1302" s="77">
        <f>IF(G1302&gt;Variables!$G$9,0,1)</f>
        <v>1</v>
      </c>
      <c r="AM1302" s="77">
        <f>IF(AND(K1302&gt;Variables!$G$10,K1302&lt;Variables!$G$11),0,1)</f>
        <v>0</v>
      </c>
      <c r="AN1302" s="77">
        <f>IF(H1302&lt;Variables!$G$13,1,0)</f>
        <v>0</v>
      </c>
      <c r="AO1302" s="77">
        <f>IF(R1302&lt;Variables!$G$12,0,1)</f>
        <v>1</v>
      </c>
      <c r="AP1302" s="78">
        <f t="shared" si="41"/>
        <v>0</v>
      </c>
      <c r="AQ1302" s="77">
        <f>IF(V1302&lt;Variables!$G$15,1,0)</f>
        <v>1</v>
      </c>
      <c r="AR1302">
        <v>0</v>
      </c>
      <c r="AS1302">
        <v>0</v>
      </c>
      <c r="AT1302">
        <v>0</v>
      </c>
      <c r="AU1302">
        <v>1</v>
      </c>
      <c r="BA1302">
        <v>-0.52</v>
      </c>
    </row>
    <row r="1303" spans="3:53" x14ac:dyDescent="0.25">
      <c r="C1303" t="s">
        <v>299</v>
      </c>
      <c r="D1303" t="s">
        <v>186</v>
      </c>
      <c r="E1303">
        <v>23.11</v>
      </c>
      <c r="F1303">
        <v>5.32</v>
      </c>
      <c r="G1303">
        <v>3.96</v>
      </c>
      <c r="H1303">
        <v>2840</v>
      </c>
      <c r="I1303">
        <v>-6.7750000000000004</v>
      </c>
      <c r="J1303" t="s">
        <v>75</v>
      </c>
      <c r="K1303">
        <v>50.72</v>
      </c>
      <c r="L1303">
        <v>23.022226315789471</v>
      </c>
      <c r="M1303">
        <v>0.38125628254434563</v>
      </c>
      <c r="N1303">
        <v>23.10265869565217</v>
      </c>
      <c r="O1303">
        <v>3.1776880940593152E-2</v>
      </c>
      <c r="P1303">
        <v>195330</v>
      </c>
      <c r="Q1303">
        <v>423685</v>
      </c>
      <c r="R1303">
        <v>0.46</v>
      </c>
      <c r="S1303">
        <v>19.094999999999999</v>
      </c>
      <c r="T1303">
        <v>5.9910000000000014</v>
      </c>
      <c r="U1303">
        <v>11.870416666666671</v>
      </c>
      <c r="V1303">
        <v>2.363753767590175</v>
      </c>
      <c r="AC1303">
        <v>23.17</v>
      </c>
      <c r="AD1303">
        <v>22.65</v>
      </c>
      <c r="AH1303" s="77">
        <f>IF(AND(M1303&lt;Variables!$G$6,M1303&gt;Variables!$G$5),0,1)</f>
        <v>1</v>
      </c>
      <c r="AI1303" s="77">
        <f t="shared" si="40"/>
        <v>1</v>
      </c>
      <c r="AJ1303" s="77">
        <f>IF(I1303&gt;Variables!$G$7,0,1)</f>
        <v>1</v>
      </c>
      <c r="AK1303" s="77">
        <f>IF(F1303&gt;Variables!$G$8,0,1)</f>
        <v>1</v>
      </c>
      <c r="AL1303" s="77">
        <f>IF(G1303&gt;Variables!$G$9,0,1)</f>
        <v>1</v>
      </c>
      <c r="AM1303" s="77">
        <f>IF(AND(K1303&gt;Variables!$G$10,K1303&lt;Variables!$G$11),0,1)</f>
        <v>1</v>
      </c>
      <c r="AN1303" s="77">
        <f>IF(H1303&lt;Variables!$G$13,1,0)</f>
        <v>0</v>
      </c>
      <c r="AO1303" s="77">
        <f>IF(R1303&lt;Variables!$G$12,0,1)</f>
        <v>0</v>
      </c>
      <c r="AP1303" s="78">
        <f t="shared" si="41"/>
        <v>1</v>
      </c>
      <c r="AQ1303" s="77">
        <f>IF(V1303&lt;Variables!$G$15,1,0)</f>
        <v>1</v>
      </c>
      <c r="AR1303">
        <v>0</v>
      </c>
      <c r="AS1303">
        <v>0</v>
      </c>
      <c r="AT1303">
        <v>1</v>
      </c>
      <c r="AU1303">
        <v>0</v>
      </c>
      <c r="BA1303">
        <v>-1.27</v>
      </c>
    </row>
    <row r="1304" spans="3:53" x14ac:dyDescent="0.25">
      <c r="C1304" t="s">
        <v>299</v>
      </c>
      <c r="D1304" t="s">
        <v>282</v>
      </c>
      <c r="E1304">
        <v>65.849999999999994</v>
      </c>
      <c r="F1304">
        <v>13.74</v>
      </c>
      <c r="G1304">
        <v>2.93</v>
      </c>
      <c r="H1304">
        <v>11670</v>
      </c>
      <c r="I1304">
        <v>1.9690000000000001</v>
      </c>
      <c r="J1304" t="s">
        <v>75</v>
      </c>
      <c r="K1304">
        <v>46.47</v>
      </c>
      <c r="L1304">
        <v>65.898475000000005</v>
      </c>
      <c r="M1304">
        <v>-0.18737155905352759</v>
      </c>
      <c r="N1304">
        <v>66.385282000000004</v>
      </c>
      <c r="O1304">
        <v>-0.91930316722914263</v>
      </c>
      <c r="P1304">
        <v>3514000</v>
      </c>
      <c r="Q1304">
        <v>1277000</v>
      </c>
      <c r="R1304">
        <v>2.75</v>
      </c>
      <c r="S1304">
        <v>19.094999999999999</v>
      </c>
      <c r="T1304">
        <v>5.9910000000000014</v>
      </c>
      <c r="U1304">
        <v>11.870416666666671</v>
      </c>
      <c r="V1304">
        <v>2.3333906749446021</v>
      </c>
      <c r="AC1304">
        <v>66.8</v>
      </c>
      <c r="AD1304">
        <v>60.61</v>
      </c>
      <c r="AH1304" s="77">
        <f>IF(AND(M1304&lt;Variables!$G$6,M1304&gt;Variables!$G$5),0,1)</f>
        <v>1</v>
      </c>
      <c r="AI1304" s="77">
        <f t="shared" si="40"/>
        <v>1</v>
      </c>
      <c r="AJ1304" s="77">
        <f>IF(I1304&gt;Variables!$G$7,0,1)</f>
        <v>1</v>
      </c>
      <c r="AK1304" s="77">
        <f>IF(F1304&gt;Variables!$G$8,0,1)</f>
        <v>0</v>
      </c>
      <c r="AL1304" s="77">
        <f>IF(G1304&gt;Variables!$G$9,0,1)</f>
        <v>1</v>
      </c>
      <c r="AM1304" s="77">
        <f>IF(AND(K1304&gt;Variables!$G$10,K1304&lt;Variables!$G$11),0,1)</f>
        <v>1</v>
      </c>
      <c r="AN1304" s="77">
        <f>IF(H1304&lt;Variables!$G$13,1,0)</f>
        <v>0</v>
      </c>
      <c r="AO1304" s="77">
        <f>IF(R1304&lt;Variables!$G$12,0,1)</f>
        <v>1</v>
      </c>
      <c r="AP1304" s="78">
        <f t="shared" si="41"/>
        <v>1</v>
      </c>
      <c r="AQ1304" s="77">
        <f>IF(V1304&lt;Variables!$G$15,1,0)</f>
        <v>1</v>
      </c>
      <c r="AR1304">
        <v>1</v>
      </c>
      <c r="AS1304">
        <v>0</v>
      </c>
      <c r="AT1304">
        <v>0</v>
      </c>
      <c r="AU1304">
        <v>0</v>
      </c>
      <c r="BA1304">
        <v>1.41</v>
      </c>
    </row>
    <row r="1305" spans="3:53" x14ac:dyDescent="0.25">
      <c r="C1305" t="s">
        <v>299</v>
      </c>
      <c r="D1305" t="s">
        <v>283</v>
      </c>
      <c r="E1305">
        <v>5.15</v>
      </c>
      <c r="F1305">
        <v>19.95</v>
      </c>
      <c r="G1305">
        <v>-3.03</v>
      </c>
      <c r="H1305">
        <v>54.86</v>
      </c>
      <c r="I1305">
        <v>-55.496000000000002</v>
      </c>
      <c r="J1305" t="s">
        <v>75</v>
      </c>
      <c r="K1305">
        <v>52.72</v>
      </c>
      <c r="L1305">
        <v>5.0733349999999984</v>
      </c>
      <c r="M1305">
        <v>0.91980915906404259</v>
      </c>
      <c r="N1305">
        <v>5.1030620000000004</v>
      </c>
      <c r="O1305">
        <v>0.33191836587524443</v>
      </c>
      <c r="P1305">
        <v>32850000</v>
      </c>
      <c r="Q1305">
        <v>674640</v>
      </c>
      <c r="R1305">
        <v>48.69</v>
      </c>
      <c r="S1305">
        <v>19.094999999999999</v>
      </c>
      <c r="T1305">
        <v>5.9910000000000014</v>
      </c>
      <c r="U1305">
        <v>11.870416666666671</v>
      </c>
      <c r="V1305">
        <v>2.364038729788589</v>
      </c>
      <c r="AC1305">
        <v>5.21</v>
      </c>
      <c r="AD1305">
        <v>4.45</v>
      </c>
      <c r="AH1305" s="77">
        <f>IF(AND(M1305&lt;Variables!$G$6,M1305&gt;Variables!$G$5),0,1)</f>
        <v>1</v>
      </c>
      <c r="AI1305" s="77">
        <f t="shared" si="40"/>
        <v>1</v>
      </c>
      <c r="AJ1305" s="77">
        <f>IF(I1305&gt;Variables!$G$7,0,1)</f>
        <v>1</v>
      </c>
      <c r="AK1305" s="77">
        <f>IF(F1305&gt;Variables!$G$8,0,1)</f>
        <v>0</v>
      </c>
      <c r="AL1305" s="77">
        <f>IF(G1305&gt;Variables!$G$9,0,1)</f>
        <v>1</v>
      </c>
      <c r="AM1305" s="77">
        <f>IF(AND(K1305&gt;Variables!$G$10,K1305&lt;Variables!$G$11),0,1)</f>
        <v>1</v>
      </c>
      <c r="AN1305" s="77">
        <f>IF(H1305&lt;Variables!$G$13,1,0)</f>
        <v>1</v>
      </c>
      <c r="AO1305" s="77">
        <f>IF(R1305&lt;Variables!$G$12,0,1)</f>
        <v>1</v>
      </c>
      <c r="AP1305" s="78">
        <f t="shared" si="41"/>
        <v>1</v>
      </c>
      <c r="AQ1305" s="77">
        <f>IF(V1305&lt;Variables!$G$15,1,0)</f>
        <v>1</v>
      </c>
      <c r="AR1305">
        <v>0</v>
      </c>
      <c r="AS1305">
        <v>0</v>
      </c>
      <c r="AT1305">
        <v>1</v>
      </c>
      <c r="AU1305">
        <v>0</v>
      </c>
      <c r="BA1305">
        <v>-2.25</v>
      </c>
    </row>
    <row r="1306" spans="3:53" x14ac:dyDescent="0.25">
      <c r="C1306" t="s">
        <v>299</v>
      </c>
      <c r="D1306" t="s">
        <v>280</v>
      </c>
      <c r="E1306">
        <v>36.909999999999997</v>
      </c>
      <c r="F1306">
        <v>15.07</v>
      </c>
      <c r="G1306">
        <v>10</v>
      </c>
      <c r="H1306">
        <v>-99999</v>
      </c>
      <c r="I1306">
        <v>-99999</v>
      </c>
      <c r="J1306" t="s">
        <v>75</v>
      </c>
      <c r="K1306">
        <v>55.21</v>
      </c>
      <c r="L1306">
        <v>36.506255000000003</v>
      </c>
      <c r="M1306">
        <v>0.61289496827324796</v>
      </c>
      <c r="N1306">
        <v>36.01971836734694</v>
      </c>
      <c r="O1306">
        <v>1.971924448184889</v>
      </c>
      <c r="P1306">
        <v>655330</v>
      </c>
      <c r="Q1306"/>
      <c r="R1306"/>
      <c r="S1306">
        <v>19.094999999999999</v>
      </c>
      <c r="T1306">
        <v>5.9910000000000014</v>
      </c>
      <c r="U1306">
        <v>11.870416666666671</v>
      </c>
      <c r="V1306">
        <v>2.3958184189426719</v>
      </c>
      <c r="AC1306">
        <v>38.93</v>
      </c>
      <c r="AD1306">
        <v>35.5</v>
      </c>
      <c r="AH1306" s="77">
        <f>IF(AND(M1306&lt;Variables!$G$6,M1306&gt;Variables!$G$5),0,1)</f>
        <v>1</v>
      </c>
      <c r="AI1306" s="77">
        <f t="shared" si="40"/>
        <v>0</v>
      </c>
      <c r="AJ1306" s="77">
        <f>IF(I1306&gt;Variables!$G$7,0,1)</f>
        <v>1</v>
      </c>
      <c r="AK1306" s="77">
        <f>IF(F1306&gt;Variables!$G$8,0,1)</f>
        <v>0</v>
      </c>
      <c r="AL1306" s="77">
        <f>IF(G1306&gt;Variables!$G$9,0,1)</f>
        <v>1</v>
      </c>
      <c r="AM1306" s="77">
        <f>IF(AND(K1306&gt;Variables!$G$10,K1306&lt;Variables!$G$11),0,1)</f>
        <v>1</v>
      </c>
      <c r="AN1306" s="77">
        <f>IF(H1306&lt;Variables!$G$13,1,0)</f>
        <v>1</v>
      </c>
      <c r="AO1306" s="77">
        <f>IF(R1306&lt;Variables!$G$12,0,1)</f>
        <v>0</v>
      </c>
      <c r="AP1306" s="78">
        <f t="shared" si="41"/>
        <v>1</v>
      </c>
      <c r="AQ1306" s="77">
        <f>IF(V1306&lt;Variables!$G$15,1,0)</f>
        <v>1</v>
      </c>
      <c r="AR1306">
        <v>0</v>
      </c>
      <c r="AS1306">
        <v>0</v>
      </c>
      <c r="AT1306">
        <v>1</v>
      </c>
      <c r="AU1306">
        <v>0</v>
      </c>
      <c r="BA1306">
        <v>-2.25</v>
      </c>
    </row>
    <row r="1307" spans="3:53" x14ac:dyDescent="0.25">
      <c r="C1307" t="s">
        <v>299</v>
      </c>
      <c r="D1307" t="s">
        <v>201</v>
      </c>
      <c r="E1307">
        <v>38.729999999999997</v>
      </c>
      <c r="F1307">
        <v>11.73</v>
      </c>
      <c r="G1307">
        <v>14.25</v>
      </c>
      <c r="H1307">
        <v>-99999</v>
      </c>
      <c r="I1307">
        <v>22.100999999999999</v>
      </c>
      <c r="J1307" t="s">
        <v>75</v>
      </c>
      <c r="K1307">
        <v>66.239999999999995</v>
      </c>
      <c r="L1307">
        <v>37.793142105263158</v>
      </c>
      <c r="M1307">
        <v>2.0555525459436419</v>
      </c>
      <c r="N1307">
        <v>37.025714583333333</v>
      </c>
      <c r="O1307">
        <v>4.1708456785917347</v>
      </c>
      <c r="P1307">
        <v>217693</v>
      </c>
      <c r="Q1307">
        <v>2287000</v>
      </c>
      <c r="R1307">
        <v>0.1</v>
      </c>
      <c r="S1307">
        <v>19.094999999999999</v>
      </c>
      <c r="T1307">
        <v>5.9910000000000014</v>
      </c>
      <c r="U1307">
        <v>11.870416666666671</v>
      </c>
      <c r="V1307">
        <v>2.385394317181857</v>
      </c>
      <c r="AC1307">
        <v>40.020000000000003</v>
      </c>
      <c r="AD1307">
        <v>37.049999999999997</v>
      </c>
      <c r="AH1307" s="77">
        <f>IF(AND(M1307&lt;Variables!$G$6,M1307&gt;Variables!$G$5),0,1)</f>
        <v>1</v>
      </c>
      <c r="AI1307" s="77">
        <f t="shared" si="40"/>
        <v>0</v>
      </c>
      <c r="AJ1307" s="77">
        <f>IF(I1307&gt;Variables!$G$7,0,1)</f>
        <v>1</v>
      </c>
      <c r="AK1307" s="77">
        <f>IF(F1307&gt;Variables!$G$8,0,1)</f>
        <v>0</v>
      </c>
      <c r="AL1307" s="77">
        <f>IF(G1307&gt;Variables!$G$9,0,1)</f>
        <v>0</v>
      </c>
      <c r="AM1307" s="77">
        <f>IF(AND(K1307&gt;Variables!$G$10,K1307&lt;Variables!$G$11),0,1)</f>
        <v>0</v>
      </c>
      <c r="AN1307" s="77">
        <f>IF(H1307&lt;Variables!$G$13,1,0)</f>
        <v>1</v>
      </c>
      <c r="AO1307" s="77">
        <f>IF(R1307&lt;Variables!$G$12,0,1)</f>
        <v>0</v>
      </c>
      <c r="AP1307" s="78">
        <f t="shared" si="41"/>
        <v>1</v>
      </c>
      <c r="AQ1307" s="77">
        <f>IF(V1307&lt;Variables!$G$15,1,0)</f>
        <v>1</v>
      </c>
      <c r="AR1307">
        <v>1</v>
      </c>
      <c r="AS1307">
        <v>0</v>
      </c>
      <c r="AT1307">
        <v>0</v>
      </c>
      <c r="AU1307">
        <v>0</v>
      </c>
      <c r="BA1307">
        <v>2</v>
      </c>
    </row>
    <row r="1308" spans="3:53" x14ac:dyDescent="0.25">
      <c r="C1308" t="s">
        <v>299</v>
      </c>
      <c r="D1308" t="s">
        <v>295</v>
      </c>
      <c r="E1308">
        <v>7.99</v>
      </c>
      <c r="F1308">
        <v>11.64</v>
      </c>
      <c r="G1308">
        <v>10.96</v>
      </c>
      <c r="H1308">
        <v>32.19</v>
      </c>
      <c r="I1308">
        <v>-3.0609999999999999</v>
      </c>
      <c r="J1308" t="s">
        <v>75</v>
      </c>
      <c r="K1308">
        <v>38.44</v>
      </c>
      <c r="L1308">
        <v>8.2218400000000003</v>
      </c>
      <c r="M1308">
        <v>-2.6981794829381291</v>
      </c>
      <c r="N1308">
        <v>8.3535979999999999</v>
      </c>
      <c r="O1308">
        <v>-4.2328826452984671</v>
      </c>
      <c r="P1308">
        <v>4760000</v>
      </c>
      <c r="Q1308">
        <v>864570</v>
      </c>
      <c r="R1308">
        <v>5.51</v>
      </c>
      <c r="S1308">
        <v>19.094999999999999</v>
      </c>
      <c r="T1308">
        <v>5.9910000000000014</v>
      </c>
      <c r="U1308">
        <v>11.870416666666671</v>
      </c>
      <c r="V1308">
        <v>2.2273115890282469</v>
      </c>
      <c r="AC1308">
        <v>8.39</v>
      </c>
      <c r="AD1308">
        <v>7.5</v>
      </c>
      <c r="AH1308" s="77">
        <f>IF(AND(M1308&lt;Variables!$G$6,M1308&gt;Variables!$G$5),0,1)</f>
        <v>0</v>
      </c>
      <c r="AI1308" s="77">
        <f t="shared" si="40"/>
        <v>1</v>
      </c>
      <c r="AJ1308" s="77">
        <f>IF(I1308&gt;Variables!$G$7,0,1)</f>
        <v>1</v>
      </c>
      <c r="AK1308" s="77">
        <f>IF(F1308&gt;Variables!$G$8,0,1)</f>
        <v>0</v>
      </c>
      <c r="AL1308" s="77">
        <f>IF(G1308&gt;Variables!$G$9,0,1)</f>
        <v>0</v>
      </c>
      <c r="AM1308" s="77">
        <f>IF(AND(K1308&gt;Variables!$G$10,K1308&lt;Variables!$G$11),0,1)</f>
        <v>1</v>
      </c>
      <c r="AN1308" s="77">
        <f>IF(H1308&lt;Variables!$G$13,1,0)</f>
        <v>1</v>
      </c>
      <c r="AO1308" s="77">
        <f>IF(R1308&lt;Variables!$G$12,0,1)</f>
        <v>1</v>
      </c>
      <c r="AP1308" s="78">
        <f t="shared" si="41"/>
        <v>1</v>
      </c>
      <c r="AQ1308" s="77">
        <f>IF(V1308&lt;Variables!$G$15,1,0)</f>
        <v>1</v>
      </c>
      <c r="AR1308">
        <v>0</v>
      </c>
      <c r="AS1308">
        <v>0</v>
      </c>
      <c r="AT1308">
        <v>1</v>
      </c>
      <c r="AU1308">
        <v>0</v>
      </c>
      <c r="BA1308">
        <v>-2.25</v>
      </c>
    </row>
    <row r="1309" spans="3:53" x14ac:dyDescent="0.25">
      <c r="C1309" t="s">
        <v>299</v>
      </c>
      <c r="D1309" t="s">
        <v>164</v>
      </c>
      <c r="E1309">
        <v>17.04</v>
      </c>
      <c r="F1309">
        <v>8.36</v>
      </c>
      <c r="G1309">
        <v>0</v>
      </c>
      <c r="H1309">
        <v>-99999</v>
      </c>
      <c r="I1309">
        <v>148.58799999999999</v>
      </c>
      <c r="J1309" t="s">
        <v>74</v>
      </c>
      <c r="K1309">
        <v>59.22</v>
      </c>
      <c r="L1309">
        <v>16.98</v>
      </c>
      <c r="M1309">
        <v>0</v>
      </c>
      <c r="N1309">
        <v>16.847639999999998</v>
      </c>
      <c r="O1309">
        <v>0.78562932256386331</v>
      </c>
      <c r="P1309">
        <v>1835000</v>
      </c>
      <c r="Q1309">
        <v>46184</v>
      </c>
      <c r="R1309">
        <v>39.729999999999997</v>
      </c>
      <c r="S1309">
        <v>19.094999999999999</v>
      </c>
      <c r="T1309">
        <v>5.9910000000000014</v>
      </c>
      <c r="U1309">
        <v>11.870416666666671</v>
      </c>
      <c r="V1309">
        <v>2.4625192</v>
      </c>
      <c r="AC1309">
        <v>17</v>
      </c>
      <c r="AD1309">
        <v>16.989999999999998</v>
      </c>
      <c r="AH1309" s="77">
        <f>IF(AND(M1309&lt;Variables!$G$6,M1309&gt;Variables!$G$5),0,1)</f>
        <v>1</v>
      </c>
      <c r="AI1309" s="77">
        <f t="shared" si="40"/>
        <v>0</v>
      </c>
      <c r="AJ1309" s="77">
        <f>IF(I1309&gt;Variables!$G$7,0,1)</f>
        <v>0</v>
      </c>
      <c r="AK1309" s="77">
        <f>IF(F1309&gt;Variables!$G$8,0,1)</f>
        <v>1</v>
      </c>
      <c r="AL1309" s="77">
        <f>IF(G1309&gt;Variables!$G$9,0,1)</f>
        <v>1</v>
      </c>
      <c r="AM1309" s="77">
        <f>IF(AND(K1309&gt;Variables!$G$10,K1309&lt;Variables!$G$11),0,1)</f>
        <v>1</v>
      </c>
      <c r="AN1309" s="77">
        <f>IF(H1309&lt;Variables!$G$13,1,0)</f>
        <v>1</v>
      </c>
      <c r="AO1309" s="77">
        <f>IF(R1309&lt;Variables!$G$12,0,1)</f>
        <v>1</v>
      </c>
      <c r="AP1309" s="78">
        <f t="shared" si="41"/>
        <v>0</v>
      </c>
      <c r="AQ1309" s="77">
        <f>IF(V1309&lt;Variables!$G$15,1,0)</f>
        <v>1</v>
      </c>
      <c r="AR1309">
        <v>0</v>
      </c>
      <c r="AS1309">
        <v>0</v>
      </c>
      <c r="AT1309">
        <v>0</v>
      </c>
      <c r="AU1309">
        <v>0</v>
      </c>
      <c r="BA1309">
        <v>0</v>
      </c>
    </row>
    <row r="1310" spans="3:53" x14ac:dyDescent="0.25">
      <c r="C1310" t="s">
        <v>299</v>
      </c>
      <c r="D1310" t="s">
        <v>179</v>
      </c>
      <c r="E1310">
        <v>22.8</v>
      </c>
      <c r="F1310">
        <v>9.51</v>
      </c>
      <c r="G1310">
        <v>8.06</v>
      </c>
      <c r="H1310">
        <v>14130</v>
      </c>
      <c r="I1310">
        <v>-72.17</v>
      </c>
      <c r="J1310" t="s">
        <v>75</v>
      </c>
      <c r="K1310">
        <v>65.489999999999995</v>
      </c>
      <c r="L1310">
        <v>22.38477</v>
      </c>
      <c r="M1310">
        <v>1.3724956745144321</v>
      </c>
      <c r="N1310">
        <v>22.265374000000001</v>
      </c>
      <c r="O1310">
        <v>1.9160962667862771</v>
      </c>
      <c r="P1310">
        <v>14556000</v>
      </c>
      <c r="Q1310">
        <v>11046000</v>
      </c>
      <c r="R1310">
        <v>1.32</v>
      </c>
      <c r="S1310">
        <v>19.094999999999999</v>
      </c>
      <c r="T1310">
        <v>5.9910000000000014</v>
      </c>
      <c r="U1310">
        <v>11.870416666666671</v>
      </c>
      <c r="V1310">
        <v>2.4303927537637411</v>
      </c>
      <c r="AC1310">
        <v>22.76</v>
      </c>
      <c r="AD1310">
        <v>21.81</v>
      </c>
      <c r="AH1310" s="77">
        <f>IF(AND(M1310&lt;Variables!$G$6,M1310&gt;Variables!$G$5),0,1)</f>
        <v>1</v>
      </c>
      <c r="AI1310" s="77">
        <f t="shared" si="40"/>
        <v>0</v>
      </c>
      <c r="AJ1310" s="77">
        <f>IF(I1310&gt;Variables!$G$7,0,1)</f>
        <v>1</v>
      </c>
      <c r="AK1310" s="77">
        <f>IF(F1310&gt;Variables!$G$8,0,1)</f>
        <v>0</v>
      </c>
      <c r="AL1310" s="77">
        <f>IF(G1310&gt;Variables!$G$9,0,1)</f>
        <v>1</v>
      </c>
      <c r="AM1310" s="77">
        <f>IF(AND(K1310&gt;Variables!$G$10,K1310&lt;Variables!$G$11),0,1)</f>
        <v>0</v>
      </c>
      <c r="AN1310" s="77">
        <f>IF(H1310&lt;Variables!$G$13,1,0)</f>
        <v>0</v>
      </c>
      <c r="AO1310" s="77">
        <f>IF(R1310&lt;Variables!$G$12,0,1)</f>
        <v>0</v>
      </c>
      <c r="AP1310" s="78">
        <f t="shared" si="41"/>
        <v>1</v>
      </c>
      <c r="AQ1310" s="77">
        <f>IF(V1310&lt;Variables!$G$15,1,0)</f>
        <v>1</v>
      </c>
      <c r="AR1310">
        <v>0</v>
      </c>
      <c r="AS1310">
        <v>0</v>
      </c>
      <c r="AT1310">
        <v>1</v>
      </c>
      <c r="AU1310">
        <v>0</v>
      </c>
      <c r="BA1310">
        <v>-2.25</v>
      </c>
    </row>
    <row r="1311" spans="3:53" x14ac:dyDescent="0.25">
      <c r="C1311" t="s">
        <v>299</v>
      </c>
      <c r="D1311" t="s">
        <v>184</v>
      </c>
      <c r="E1311">
        <v>41.52</v>
      </c>
      <c r="F1311">
        <v>8.2799999999999994</v>
      </c>
      <c r="G1311">
        <v>8.8000000000000007</v>
      </c>
      <c r="H1311">
        <v>5650</v>
      </c>
      <c r="I1311">
        <v>96.323999999999998</v>
      </c>
      <c r="J1311" t="s">
        <v>75</v>
      </c>
      <c r="K1311">
        <v>46.97</v>
      </c>
      <c r="L1311">
        <v>41.566905882352941</v>
      </c>
      <c r="M1311">
        <v>-0.40779047358660059</v>
      </c>
      <c r="N1311">
        <v>41.454820454545462</v>
      </c>
      <c r="O1311">
        <v>-0.13851333552011269</v>
      </c>
      <c r="P1311">
        <v>180125</v>
      </c>
      <c r="Q1311">
        <v>654975</v>
      </c>
      <c r="R1311">
        <v>0.28000000000000003</v>
      </c>
      <c r="S1311">
        <v>19.094999999999999</v>
      </c>
      <c r="T1311">
        <v>5.9910000000000014</v>
      </c>
      <c r="U1311">
        <v>11.870416666666671</v>
      </c>
      <c r="V1311">
        <v>2.3426433246834661</v>
      </c>
      <c r="AC1311">
        <v>41.98</v>
      </c>
      <c r="AD1311">
        <v>37.409999999999997</v>
      </c>
      <c r="AH1311" s="77">
        <f>IF(AND(M1311&lt;Variables!$G$6,M1311&gt;Variables!$G$5),0,1)</f>
        <v>1</v>
      </c>
      <c r="AI1311" s="77">
        <f t="shared" si="40"/>
        <v>0</v>
      </c>
      <c r="AJ1311" s="77">
        <f>IF(I1311&gt;Variables!$G$7,0,1)</f>
        <v>0</v>
      </c>
      <c r="AK1311" s="77">
        <f>IF(F1311&gt;Variables!$G$8,0,1)</f>
        <v>1</v>
      </c>
      <c r="AL1311" s="77">
        <f>IF(G1311&gt;Variables!$G$9,0,1)</f>
        <v>1</v>
      </c>
      <c r="AM1311" s="77">
        <f>IF(AND(K1311&gt;Variables!$G$10,K1311&lt;Variables!$G$11),0,1)</f>
        <v>1</v>
      </c>
      <c r="AN1311" s="77">
        <f>IF(H1311&lt;Variables!$G$13,1,0)</f>
        <v>0</v>
      </c>
      <c r="AO1311" s="77">
        <f>IF(R1311&lt;Variables!$G$12,0,1)</f>
        <v>0</v>
      </c>
      <c r="AP1311" s="78">
        <f t="shared" si="41"/>
        <v>1</v>
      </c>
      <c r="AQ1311" s="77">
        <f>IF(V1311&lt;Variables!$G$15,1,0)</f>
        <v>1</v>
      </c>
      <c r="AR1311">
        <v>0</v>
      </c>
      <c r="AS1311">
        <v>0</v>
      </c>
      <c r="AT1311">
        <v>1</v>
      </c>
      <c r="AU1311">
        <v>0</v>
      </c>
      <c r="BA1311">
        <v>-1.24</v>
      </c>
    </row>
    <row r="1312" spans="3:53" x14ac:dyDescent="0.25">
      <c r="C1312" t="s">
        <v>299</v>
      </c>
      <c r="D1312" t="s">
        <v>162</v>
      </c>
      <c r="E1312">
        <v>25.62</v>
      </c>
      <c r="F1312">
        <v>5.87</v>
      </c>
      <c r="G1312">
        <v>6.42</v>
      </c>
      <c r="H1312">
        <v>3150</v>
      </c>
      <c r="I1312">
        <v>5847.4369999999999</v>
      </c>
      <c r="J1312" t="s">
        <v>75</v>
      </c>
      <c r="K1312">
        <v>53.43</v>
      </c>
      <c r="L1312">
        <v>25.547885000000001</v>
      </c>
      <c r="M1312">
        <v>-0.1091479783943026</v>
      </c>
      <c r="N1312">
        <v>25.21882857142857</v>
      </c>
      <c r="O1312">
        <v>1.194232427245391</v>
      </c>
      <c r="P1312">
        <v>104708</v>
      </c>
      <c r="Q1312">
        <v>767730</v>
      </c>
      <c r="R1312">
        <v>0.14000000000000001</v>
      </c>
      <c r="S1312">
        <v>19.094999999999999</v>
      </c>
      <c r="T1312">
        <v>5.9910000000000014</v>
      </c>
      <c r="U1312">
        <v>11.870416666666671</v>
      </c>
      <c r="V1312">
        <v>2.4064538498485488</v>
      </c>
      <c r="AC1312">
        <v>25.63</v>
      </c>
      <c r="AD1312">
        <v>24.14</v>
      </c>
      <c r="AH1312" s="77">
        <f>IF(AND(M1312&lt;Variables!$G$6,M1312&gt;Variables!$G$5),0,1)</f>
        <v>1</v>
      </c>
      <c r="AI1312" s="77">
        <f t="shared" si="40"/>
        <v>0</v>
      </c>
      <c r="AJ1312" s="77">
        <f>IF(I1312&gt;Variables!$G$7,0,1)</f>
        <v>0</v>
      </c>
      <c r="AK1312" s="77">
        <f>IF(F1312&gt;Variables!$G$8,0,1)</f>
        <v>1</v>
      </c>
      <c r="AL1312" s="77">
        <f>IF(G1312&gt;Variables!$G$9,0,1)</f>
        <v>1</v>
      </c>
      <c r="AM1312" s="77">
        <f>IF(AND(K1312&gt;Variables!$G$10,K1312&lt;Variables!$G$11),0,1)</f>
        <v>1</v>
      </c>
      <c r="AN1312" s="77">
        <f>IF(H1312&lt;Variables!$G$13,1,0)</f>
        <v>0</v>
      </c>
      <c r="AO1312" s="77">
        <f>IF(R1312&lt;Variables!$G$12,0,1)</f>
        <v>0</v>
      </c>
      <c r="AP1312" s="78">
        <f t="shared" si="41"/>
        <v>1</v>
      </c>
      <c r="AQ1312" s="77">
        <f>IF(V1312&lt;Variables!$G$15,1,0)</f>
        <v>1</v>
      </c>
      <c r="AR1312">
        <v>0</v>
      </c>
      <c r="AS1312">
        <v>0</v>
      </c>
      <c r="AT1312">
        <v>1</v>
      </c>
      <c r="AU1312">
        <v>0</v>
      </c>
      <c r="BA1312">
        <v>-2.34</v>
      </c>
    </row>
    <row r="1313" spans="3:53" x14ac:dyDescent="0.25">
      <c r="C1313" t="s">
        <v>299</v>
      </c>
      <c r="D1313" t="s">
        <v>296</v>
      </c>
      <c r="E1313">
        <v>12.23</v>
      </c>
      <c r="F1313">
        <v>12.98</v>
      </c>
      <c r="G1313">
        <v>0</v>
      </c>
      <c r="H1313">
        <v>119.92</v>
      </c>
      <c r="I1313">
        <v>-38.292000000000002</v>
      </c>
      <c r="J1313" t="s">
        <v>75</v>
      </c>
      <c r="K1313">
        <v>-99999</v>
      </c>
      <c r="L1313">
        <v>11.98385</v>
      </c>
      <c r="M1313">
        <v>0.13476470416435171</v>
      </c>
      <c r="N1313">
        <v>11.913033333333329</v>
      </c>
      <c r="O1313">
        <v>0.73001278711550066</v>
      </c>
      <c r="P1313">
        <v>6660</v>
      </c>
      <c r="Q1313">
        <v>2300</v>
      </c>
      <c r="R1313">
        <v>2.9</v>
      </c>
      <c r="S1313">
        <v>19.094999999999999</v>
      </c>
      <c r="T1313">
        <v>5.9910000000000014</v>
      </c>
      <c r="U1313">
        <v>11.870416666666671</v>
      </c>
      <c r="V1313">
        <v>-99999</v>
      </c>
      <c r="AC1313">
        <v>12.4099</v>
      </c>
      <c r="AD1313">
        <v>12</v>
      </c>
      <c r="AH1313" s="77">
        <f>IF(AND(M1313&lt;Variables!$G$6,M1313&gt;Variables!$G$5),0,1)</f>
        <v>1</v>
      </c>
      <c r="AI1313" s="77">
        <f t="shared" si="40"/>
        <v>0</v>
      </c>
      <c r="AJ1313" s="77">
        <f>IF(I1313&gt;Variables!$G$7,0,1)</f>
        <v>1</v>
      </c>
      <c r="AK1313" s="77">
        <f>IF(F1313&gt;Variables!$G$8,0,1)</f>
        <v>0</v>
      </c>
      <c r="AL1313" s="77">
        <f>IF(G1313&gt;Variables!$G$9,0,1)</f>
        <v>1</v>
      </c>
      <c r="AM1313" s="77">
        <f>IF(AND(K1313&gt;Variables!$G$10,K1313&lt;Variables!$G$11),0,1)</f>
        <v>1</v>
      </c>
      <c r="AN1313" s="77">
        <f>IF(H1313&lt;Variables!$G$13,1,0)</f>
        <v>1</v>
      </c>
      <c r="AO1313" s="77">
        <f>IF(R1313&lt;Variables!$G$12,0,1)</f>
        <v>1</v>
      </c>
      <c r="AP1313" s="78">
        <f t="shared" si="41"/>
        <v>1</v>
      </c>
      <c r="AQ1313" s="77">
        <f>IF(V1313&lt;Variables!$G$15,1,0)</f>
        <v>1</v>
      </c>
      <c r="AR1313">
        <v>0</v>
      </c>
      <c r="AS1313">
        <v>0</v>
      </c>
      <c r="AT1313">
        <v>0</v>
      </c>
      <c r="AU1313">
        <v>0</v>
      </c>
      <c r="BA1313">
        <v>0</v>
      </c>
    </row>
    <row r="1314" spans="3:53" x14ac:dyDescent="0.25">
      <c r="C1314" t="s">
        <v>299</v>
      </c>
      <c r="D1314" t="s">
        <v>81</v>
      </c>
      <c r="E1314">
        <v>30.38</v>
      </c>
      <c r="F1314">
        <v>5.96</v>
      </c>
      <c r="G1314">
        <v>3.05</v>
      </c>
      <c r="H1314">
        <v>6600</v>
      </c>
      <c r="I1314">
        <v>0.47499999999999998</v>
      </c>
      <c r="J1314" t="s">
        <v>75</v>
      </c>
      <c r="K1314">
        <v>51.54</v>
      </c>
      <c r="L1314">
        <v>30.233219999999999</v>
      </c>
      <c r="M1314">
        <v>0.1712685582283357</v>
      </c>
      <c r="N1314">
        <v>30.391098</v>
      </c>
      <c r="O1314">
        <v>-0.34910880811217448</v>
      </c>
      <c r="P1314">
        <v>923367</v>
      </c>
      <c r="Q1314">
        <v>1326000</v>
      </c>
      <c r="R1314">
        <v>0.7</v>
      </c>
      <c r="S1314">
        <v>19.094999999999999</v>
      </c>
      <c r="T1314">
        <v>5.9910000000000014</v>
      </c>
      <c r="U1314">
        <v>11.870416666666671</v>
      </c>
      <c r="V1314">
        <v>2.3777396971479718</v>
      </c>
      <c r="AC1314">
        <v>30.6</v>
      </c>
      <c r="AD1314">
        <v>29.88</v>
      </c>
      <c r="AH1314" s="77">
        <f>IF(AND(M1314&lt;Variables!$G$6,M1314&gt;Variables!$G$5),0,1)</f>
        <v>1</v>
      </c>
      <c r="AI1314" s="77">
        <f t="shared" si="40"/>
        <v>1</v>
      </c>
      <c r="AJ1314" s="77">
        <f>IF(I1314&gt;Variables!$G$7,0,1)</f>
        <v>1</v>
      </c>
      <c r="AK1314" s="77">
        <f>IF(F1314&gt;Variables!$G$8,0,1)</f>
        <v>1</v>
      </c>
      <c r="AL1314" s="77">
        <f>IF(G1314&gt;Variables!$G$9,0,1)</f>
        <v>1</v>
      </c>
      <c r="AM1314" s="77">
        <f>IF(AND(K1314&gt;Variables!$G$10,K1314&lt;Variables!$G$11),0,1)</f>
        <v>1</v>
      </c>
      <c r="AN1314" s="77">
        <f>IF(H1314&lt;Variables!$G$13,1,0)</f>
        <v>0</v>
      </c>
      <c r="AO1314" s="77">
        <f>IF(R1314&lt;Variables!$G$12,0,1)</f>
        <v>0</v>
      </c>
      <c r="AP1314" s="78">
        <f t="shared" si="41"/>
        <v>1</v>
      </c>
      <c r="AQ1314" s="77">
        <f>IF(V1314&lt;Variables!$G$15,1,0)</f>
        <v>1</v>
      </c>
      <c r="AR1314">
        <v>0</v>
      </c>
      <c r="AS1314">
        <v>1</v>
      </c>
      <c r="AT1314">
        <v>0</v>
      </c>
      <c r="AU1314">
        <v>0</v>
      </c>
      <c r="BA1314">
        <v>-0.19</v>
      </c>
    </row>
    <row r="1315" spans="3:53" x14ac:dyDescent="0.25">
      <c r="C1315" t="s">
        <v>299</v>
      </c>
      <c r="D1315" t="s">
        <v>180</v>
      </c>
      <c r="E1315">
        <v>13.63</v>
      </c>
      <c r="F1315">
        <v>7.88</v>
      </c>
      <c r="G1315">
        <v>6.42</v>
      </c>
      <c r="H1315">
        <v>3530</v>
      </c>
      <c r="I1315">
        <v>-75.623999999999995</v>
      </c>
      <c r="J1315" t="s">
        <v>75</v>
      </c>
      <c r="K1315">
        <v>59.75</v>
      </c>
      <c r="L1315">
        <v>13.438055</v>
      </c>
      <c r="M1315">
        <v>1.130706787552213</v>
      </c>
      <c r="N1315">
        <v>13.538898</v>
      </c>
      <c r="O1315">
        <v>0.37744578620799429</v>
      </c>
      <c r="P1315">
        <v>5217000</v>
      </c>
      <c r="Q1315">
        <v>13761000</v>
      </c>
      <c r="R1315">
        <v>0.38</v>
      </c>
      <c r="S1315">
        <v>19.094999999999999</v>
      </c>
      <c r="T1315">
        <v>5.9910000000000014</v>
      </c>
      <c r="U1315">
        <v>11.870416666666671</v>
      </c>
      <c r="V1315">
        <v>2.4067731817997471</v>
      </c>
      <c r="AC1315">
        <v>13.6</v>
      </c>
      <c r="AD1315">
        <v>12.86</v>
      </c>
      <c r="AH1315" s="77">
        <f>IF(AND(M1315&lt;Variables!$G$6,M1315&gt;Variables!$G$5),0,1)</f>
        <v>1</v>
      </c>
      <c r="AI1315" s="77">
        <f t="shared" si="40"/>
        <v>1</v>
      </c>
      <c r="AJ1315" s="77">
        <f>IF(I1315&gt;Variables!$G$7,0,1)</f>
        <v>1</v>
      </c>
      <c r="AK1315" s="77">
        <f>IF(F1315&gt;Variables!$G$8,0,1)</f>
        <v>1</v>
      </c>
      <c r="AL1315" s="77">
        <f>IF(G1315&gt;Variables!$G$9,0,1)</f>
        <v>1</v>
      </c>
      <c r="AM1315" s="77">
        <f>IF(AND(K1315&gt;Variables!$G$10,K1315&lt;Variables!$G$11),0,1)</f>
        <v>1</v>
      </c>
      <c r="AN1315" s="77">
        <f>IF(H1315&lt;Variables!$G$13,1,0)</f>
        <v>0</v>
      </c>
      <c r="AO1315" s="77">
        <f>IF(R1315&lt;Variables!$G$12,0,1)</f>
        <v>0</v>
      </c>
      <c r="AP1315" s="78">
        <f t="shared" si="41"/>
        <v>1</v>
      </c>
      <c r="AQ1315" s="77">
        <f>IF(V1315&lt;Variables!$G$15,1,0)</f>
        <v>1</v>
      </c>
      <c r="AR1315">
        <v>0</v>
      </c>
      <c r="AS1315">
        <v>0</v>
      </c>
      <c r="AT1315">
        <v>1</v>
      </c>
      <c r="AU1315">
        <v>0</v>
      </c>
      <c r="BA1315">
        <v>-2.25</v>
      </c>
    </row>
    <row r="1316" spans="3:53" x14ac:dyDescent="0.25">
      <c r="C1316" t="s">
        <v>299</v>
      </c>
      <c r="D1316" t="s">
        <v>187</v>
      </c>
      <c r="E1316">
        <v>26.23</v>
      </c>
      <c r="F1316">
        <v>6.65</v>
      </c>
      <c r="G1316">
        <v>7.79</v>
      </c>
      <c r="H1316">
        <v>3370</v>
      </c>
      <c r="I1316">
        <v>-65.293000000000006</v>
      </c>
      <c r="J1316" t="s">
        <v>75</v>
      </c>
      <c r="K1316">
        <v>85.2</v>
      </c>
      <c r="L1316">
        <v>25.817777777777781</v>
      </c>
      <c r="M1316">
        <v>1.286796350490613</v>
      </c>
      <c r="N1316">
        <v>25.5154255319149</v>
      </c>
      <c r="O1316">
        <v>2.487022868936156</v>
      </c>
      <c r="P1316">
        <v>563536</v>
      </c>
      <c r="Q1316">
        <v>2123000</v>
      </c>
      <c r="R1316">
        <v>0.27</v>
      </c>
      <c r="S1316">
        <v>19.094999999999999</v>
      </c>
      <c r="T1316">
        <v>5.9910000000000014</v>
      </c>
      <c r="U1316">
        <v>11.870416666666671</v>
      </c>
      <c r="V1316">
        <v>2.567402666207609</v>
      </c>
      <c r="AC1316">
        <v>26.18</v>
      </c>
      <c r="AD1316">
        <v>24.79</v>
      </c>
      <c r="AH1316" s="77">
        <f>IF(AND(M1316&lt;Variables!$G$6,M1316&gt;Variables!$G$5),0,1)</f>
        <v>1</v>
      </c>
      <c r="AI1316" s="77">
        <f t="shared" si="40"/>
        <v>0</v>
      </c>
      <c r="AJ1316" s="77">
        <f>IF(I1316&gt;Variables!$G$7,0,1)</f>
        <v>1</v>
      </c>
      <c r="AK1316" s="77">
        <f>IF(F1316&gt;Variables!$G$8,0,1)</f>
        <v>1</v>
      </c>
      <c r="AL1316" s="77">
        <f>IF(G1316&gt;Variables!$G$9,0,1)</f>
        <v>1</v>
      </c>
      <c r="AM1316" s="77">
        <f>IF(AND(K1316&gt;Variables!$G$10,K1316&lt;Variables!$G$11),0,1)</f>
        <v>1</v>
      </c>
      <c r="AN1316" s="77">
        <f>IF(H1316&lt;Variables!$G$13,1,0)</f>
        <v>0</v>
      </c>
      <c r="AO1316" s="77">
        <f>IF(R1316&lt;Variables!$G$12,0,1)</f>
        <v>0</v>
      </c>
      <c r="AP1316" s="78">
        <f t="shared" si="41"/>
        <v>1</v>
      </c>
      <c r="AQ1316" s="77">
        <f>IF(V1316&lt;Variables!$G$15,1,0)</f>
        <v>1</v>
      </c>
      <c r="AR1316">
        <v>0</v>
      </c>
      <c r="AS1316">
        <v>0</v>
      </c>
      <c r="AT1316">
        <v>1</v>
      </c>
      <c r="AU1316">
        <v>0</v>
      </c>
      <c r="BA1316">
        <v>-2.25</v>
      </c>
    </row>
    <row r="1317" spans="3:53" x14ac:dyDescent="0.25">
      <c r="C1317" t="s">
        <v>299</v>
      </c>
      <c r="D1317" t="s">
        <v>279</v>
      </c>
      <c r="E1317">
        <v>9.27</v>
      </c>
      <c r="F1317">
        <v>7.18</v>
      </c>
      <c r="G1317">
        <v>-2.94</v>
      </c>
      <c r="H1317">
        <v>13560</v>
      </c>
      <c r="I1317">
        <v>605.37300000000005</v>
      </c>
      <c r="J1317" t="s">
        <v>75</v>
      </c>
      <c r="K1317">
        <v>56.82</v>
      </c>
      <c r="L1317">
        <v>9.1884850000000018</v>
      </c>
      <c r="M1317">
        <v>0.66947924494623645</v>
      </c>
      <c r="N1317">
        <v>9.2486510204081629</v>
      </c>
      <c r="O1317">
        <v>1.4585690268347631E-2</v>
      </c>
      <c r="P1317">
        <v>1568000</v>
      </c>
      <c r="Q1317">
        <v>1051000</v>
      </c>
      <c r="R1317">
        <v>1.49</v>
      </c>
      <c r="S1317">
        <v>19.094999999999999</v>
      </c>
      <c r="T1317">
        <v>5.9910000000000014</v>
      </c>
      <c r="U1317">
        <v>11.870416666666671</v>
      </c>
      <c r="V1317">
        <v>2.4070625693062579</v>
      </c>
      <c r="AC1317">
        <v>9.26</v>
      </c>
      <c r="AD1317">
        <v>9</v>
      </c>
      <c r="AH1317" s="77">
        <f>IF(AND(M1317&lt;Variables!$G$6,M1317&gt;Variables!$G$5),0,1)</f>
        <v>1</v>
      </c>
      <c r="AI1317" s="77">
        <f t="shared" si="40"/>
        <v>1</v>
      </c>
      <c r="AJ1317" s="77">
        <f>IF(I1317&gt;Variables!$G$7,0,1)</f>
        <v>0</v>
      </c>
      <c r="AK1317" s="77">
        <f>IF(F1317&gt;Variables!$G$8,0,1)</f>
        <v>1</v>
      </c>
      <c r="AL1317" s="77">
        <f>IF(G1317&gt;Variables!$G$9,0,1)</f>
        <v>1</v>
      </c>
      <c r="AM1317" s="77">
        <f>IF(AND(K1317&gt;Variables!$G$10,K1317&lt;Variables!$G$11),0,1)</f>
        <v>1</v>
      </c>
      <c r="AN1317" s="77">
        <f>IF(H1317&lt;Variables!$G$13,1,0)</f>
        <v>0</v>
      </c>
      <c r="AO1317" s="77">
        <f>IF(R1317&lt;Variables!$G$12,0,1)</f>
        <v>0</v>
      </c>
      <c r="AP1317" s="78">
        <f t="shared" si="41"/>
        <v>1</v>
      </c>
      <c r="AQ1317" s="77">
        <f>IF(V1317&lt;Variables!$G$15,1,0)</f>
        <v>1</v>
      </c>
      <c r="AR1317">
        <v>0</v>
      </c>
      <c r="AS1317">
        <v>0</v>
      </c>
      <c r="AT1317">
        <v>0</v>
      </c>
      <c r="AU1317">
        <v>1</v>
      </c>
      <c r="BA1317">
        <v>-1.37</v>
      </c>
    </row>
    <row r="1318" spans="3:53" x14ac:dyDescent="0.25">
      <c r="C1318" t="s">
        <v>299</v>
      </c>
      <c r="D1318" t="s">
        <v>77</v>
      </c>
      <c r="E1318">
        <v>22.32</v>
      </c>
      <c r="F1318">
        <v>6.46</v>
      </c>
      <c r="G1318">
        <v>4.3899999999999997</v>
      </c>
      <c r="H1318">
        <v>1910</v>
      </c>
      <c r="I1318">
        <v>0.221</v>
      </c>
      <c r="J1318" t="s">
        <v>75</v>
      </c>
      <c r="K1318">
        <v>50.28</v>
      </c>
      <c r="L1318">
        <v>22.306010000000001</v>
      </c>
      <c r="M1318">
        <v>-0.22868276307595131</v>
      </c>
      <c r="N1318">
        <v>22.162183673469389</v>
      </c>
      <c r="O1318">
        <v>0.41880496930327848</v>
      </c>
      <c r="P1318">
        <v>471613</v>
      </c>
      <c r="Q1318">
        <v>773868</v>
      </c>
      <c r="R1318">
        <v>0.61</v>
      </c>
      <c r="S1318">
        <v>19.094999999999999</v>
      </c>
      <c r="T1318">
        <v>5.9910000000000014</v>
      </c>
      <c r="U1318">
        <v>11.870416666666671</v>
      </c>
      <c r="V1318">
        <v>2.3760314738695079</v>
      </c>
      <c r="AC1318">
        <v>22.41</v>
      </c>
      <c r="AD1318">
        <v>21</v>
      </c>
      <c r="AH1318" s="77">
        <f>IF(AND(M1318&lt;Variables!$G$6,M1318&gt;Variables!$G$5),0,1)</f>
        <v>1</v>
      </c>
      <c r="AI1318" s="77">
        <f t="shared" si="40"/>
        <v>0</v>
      </c>
      <c r="AJ1318" s="77">
        <f>IF(I1318&gt;Variables!$G$7,0,1)</f>
        <v>1</v>
      </c>
      <c r="AK1318" s="77">
        <f>IF(F1318&gt;Variables!$G$8,0,1)</f>
        <v>1</v>
      </c>
      <c r="AL1318" s="77">
        <f>IF(G1318&gt;Variables!$G$9,0,1)</f>
        <v>1</v>
      </c>
      <c r="AM1318" s="77">
        <f>IF(AND(K1318&gt;Variables!$G$10,K1318&lt;Variables!$G$11),0,1)</f>
        <v>1</v>
      </c>
      <c r="AN1318" s="77">
        <f>IF(H1318&lt;Variables!$G$13,1,0)</f>
        <v>0</v>
      </c>
      <c r="AO1318" s="77">
        <f>IF(R1318&lt;Variables!$G$12,0,1)</f>
        <v>0</v>
      </c>
      <c r="AP1318" s="78">
        <f t="shared" si="41"/>
        <v>1</v>
      </c>
      <c r="AQ1318" s="77">
        <f>IF(V1318&lt;Variables!$G$15,1,0)</f>
        <v>1</v>
      </c>
      <c r="AR1318">
        <v>0</v>
      </c>
      <c r="AS1318">
        <v>0</v>
      </c>
      <c r="AT1318">
        <v>1</v>
      </c>
      <c r="AU1318">
        <v>0</v>
      </c>
      <c r="BA1318">
        <v>-1.8</v>
      </c>
    </row>
    <row r="1319" spans="3:53" x14ac:dyDescent="0.25">
      <c r="C1319" t="s">
        <v>299</v>
      </c>
      <c r="D1319" t="s">
        <v>167</v>
      </c>
      <c r="E1319">
        <v>12</v>
      </c>
      <c r="F1319">
        <v>6.97</v>
      </c>
      <c r="G1319">
        <v>2.65</v>
      </c>
      <c r="H1319">
        <v>2260</v>
      </c>
      <c r="I1319">
        <v>-30.841999999999999</v>
      </c>
      <c r="J1319" t="s">
        <v>75</v>
      </c>
      <c r="K1319">
        <v>57.24</v>
      </c>
      <c r="L1319">
        <v>11.878605</v>
      </c>
      <c r="M1319">
        <v>1.1061484071572329</v>
      </c>
      <c r="N1319">
        <v>12.038207999999999</v>
      </c>
      <c r="O1319">
        <v>-0.23432058990839291</v>
      </c>
      <c r="P1319">
        <v>38144000</v>
      </c>
      <c r="Q1319">
        <v>13611000</v>
      </c>
      <c r="R1319">
        <v>2.8</v>
      </c>
      <c r="S1319">
        <v>19.094999999999999</v>
      </c>
      <c r="T1319">
        <v>5.9910000000000014</v>
      </c>
      <c r="U1319">
        <v>11.870416666666671</v>
      </c>
      <c r="V1319">
        <v>2.3901179516308519</v>
      </c>
      <c r="AC1319">
        <v>12.65</v>
      </c>
      <c r="AD1319">
        <v>11.37</v>
      </c>
      <c r="AH1319" s="77">
        <f>IF(AND(M1319&lt;Variables!$G$6,M1319&gt;Variables!$G$5),0,1)</f>
        <v>1</v>
      </c>
      <c r="AI1319" s="77">
        <f t="shared" si="40"/>
        <v>1</v>
      </c>
      <c r="AJ1319" s="77">
        <f>IF(I1319&gt;Variables!$G$7,0,1)</f>
        <v>1</v>
      </c>
      <c r="AK1319" s="77">
        <f>IF(F1319&gt;Variables!$G$8,0,1)</f>
        <v>1</v>
      </c>
      <c r="AL1319" s="77">
        <f>IF(G1319&gt;Variables!$G$9,0,1)</f>
        <v>1</v>
      </c>
      <c r="AM1319" s="77">
        <f>IF(AND(K1319&gt;Variables!$G$10,K1319&lt;Variables!$G$11),0,1)</f>
        <v>1</v>
      </c>
      <c r="AN1319" s="77">
        <f>IF(H1319&lt;Variables!$G$13,1,0)</f>
        <v>0</v>
      </c>
      <c r="AO1319" s="77">
        <f>IF(R1319&lt;Variables!$G$12,0,1)</f>
        <v>1</v>
      </c>
      <c r="AP1319" s="78">
        <f t="shared" si="41"/>
        <v>1</v>
      </c>
      <c r="AQ1319" s="77">
        <f>IF(V1319&lt;Variables!$G$15,1,0)</f>
        <v>1</v>
      </c>
      <c r="AR1319">
        <v>1</v>
      </c>
      <c r="AS1319">
        <v>0</v>
      </c>
      <c r="AT1319">
        <v>0</v>
      </c>
      <c r="AU1319">
        <v>0</v>
      </c>
      <c r="BA1319">
        <v>2</v>
      </c>
    </row>
    <row r="1320" spans="3:53" x14ac:dyDescent="0.25">
      <c r="C1320" t="s">
        <v>300</v>
      </c>
      <c r="D1320" t="s">
        <v>164</v>
      </c>
      <c r="E1320">
        <v>17.04</v>
      </c>
      <c r="F1320">
        <v>8.36</v>
      </c>
      <c r="G1320">
        <v>0</v>
      </c>
      <c r="H1320">
        <v>-99999</v>
      </c>
      <c r="I1320">
        <v>148.58799999999999</v>
      </c>
      <c r="J1320" t="s">
        <v>74</v>
      </c>
      <c r="K1320">
        <v>59.22</v>
      </c>
      <c r="L1320">
        <v>16.98</v>
      </c>
      <c r="M1320">
        <v>0</v>
      </c>
      <c r="N1320">
        <v>16.98</v>
      </c>
      <c r="O1320">
        <v>0</v>
      </c>
      <c r="P1320">
        <v>1835000</v>
      </c>
      <c r="Q1320">
        <v>46184</v>
      </c>
      <c r="R1320">
        <v>39.729999999999997</v>
      </c>
      <c r="S1320">
        <v>19.524999999999999</v>
      </c>
      <c r="T1320">
        <v>6.3150000000000004</v>
      </c>
      <c r="U1320">
        <v>12.258333333333329</v>
      </c>
      <c r="V1320">
        <v>2.4625192</v>
      </c>
      <c r="AC1320">
        <v>17</v>
      </c>
      <c r="AD1320">
        <v>16.989999999999998</v>
      </c>
      <c r="AH1320" s="77">
        <f>IF(AND(M1320&lt;Variables!$G$6,M1320&gt;Variables!$G$5),0,1)</f>
        <v>1</v>
      </c>
      <c r="AI1320" s="77">
        <f t="shared" si="40"/>
        <v>1</v>
      </c>
      <c r="AJ1320" s="77">
        <f>IF(I1320&gt;Variables!$G$7,0,1)</f>
        <v>0</v>
      </c>
      <c r="AK1320" s="77">
        <f>IF(F1320&gt;Variables!$G$8,0,1)</f>
        <v>1</v>
      </c>
      <c r="AL1320" s="77">
        <f>IF(G1320&gt;Variables!$G$9,0,1)</f>
        <v>1</v>
      </c>
      <c r="AM1320" s="77">
        <f>IF(AND(K1320&gt;Variables!$G$10,K1320&lt;Variables!$G$11),0,1)</f>
        <v>1</v>
      </c>
      <c r="AN1320" s="77">
        <f>IF(H1320&lt;Variables!$G$13,1,0)</f>
        <v>1</v>
      </c>
      <c r="AO1320" s="77">
        <f>IF(R1320&lt;Variables!$G$12,0,1)</f>
        <v>1</v>
      </c>
      <c r="AP1320" s="78">
        <f t="shared" si="41"/>
        <v>0</v>
      </c>
      <c r="AQ1320" s="77">
        <f>IF(V1320&lt;Variables!$G$15,1,0)</f>
        <v>1</v>
      </c>
      <c r="AR1320">
        <v>0</v>
      </c>
      <c r="AS1320">
        <v>0</v>
      </c>
      <c r="AT1320">
        <v>0</v>
      </c>
      <c r="AU1320">
        <v>0</v>
      </c>
      <c r="BA1320">
        <v>0</v>
      </c>
    </row>
    <row r="1321" spans="3:53" x14ac:dyDescent="0.25">
      <c r="C1321" t="s">
        <v>300</v>
      </c>
      <c r="D1321" t="s">
        <v>283</v>
      </c>
      <c r="E1321">
        <v>5.12</v>
      </c>
      <c r="F1321">
        <v>19.62</v>
      </c>
      <c r="G1321">
        <v>-2.65</v>
      </c>
      <c r="H1321">
        <v>54.86</v>
      </c>
      <c r="I1321">
        <v>-55.35</v>
      </c>
      <c r="J1321" t="s">
        <v>75</v>
      </c>
      <c r="K1321">
        <v>53.27</v>
      </c>
      <c r="L1321">
        <v>5.1116699999999993</v>
      </c>
      <c r="M1321">
        <v>0.5542220057241648</v>
      </c>
      <c r="N1321">
        <v>5.1010799999999996</v>
      </c>
      <c r="O1321">
        <v>0.76297568358073331</v>
      </c>
      <c r="P1321">
        <v>33400000</v>
      </c>
      <c r="Q1321">
        <v>674640</v>
      </c>
      <c r="R1321">
        <v>49.51</v>
      </c>
      <c r="S1321">
        <v>19.524999999999999</v>
      </c>
      <c r="T1321">
        <v>6.3150000000000004</v>
      </c>
      <c r="U1321">
        <v>12.258333333333329</v>
      </c>
      <c r="V1321">
        <v>2.381233488242394</v>
      </c>
      <c r="AC1321">
        <v>5.21</v>
      </c>
      <c r="AD1321">
        <v>4.45</v>
      </c>
      <c r="AH1321" s="77">
        <f>IF(AND(M1321&lt;Variables!$G$6,M1321&gt;Variables!$G$5),0,1)</f>
        <v>1</v>
      </c>
      <c r="AI1321" s="77">
        <f t="shared" si="40"/>
        <v>0</v>
      </c>
      <c r="AJ1321" s="77">
        <f>IF(I1321&gt;Variables!$G$7,0,1)</f>
        <v>1</v>
      </c>
      <c r="AK1321" s="77">
        <f>IF(F1321&gt;Variables!$G$8,0,1)</f>
        <v>0</v>
      </c>
      <c r="AL1321" s="77">
        <f>IF(G1321&gt;Variables!$G$9,0,1)</f>
        <v>1</v>
      </c>
      <c r="AM1321" s="77">
        <f>IF(AND(K1321&gt;Variables!$G$10,K1321&lt;Variables!$G$11),0,1)</f>
        <v>1</v>
      </c>
      <c r="AN1321" s="77">
        <f>IF(H1321&lt;Variables!$G$13,1,0)</f>
        <v>1</v>
      </c>
      <c r="AO1321" s="77">
        <f>IF(R1321&lt;Variables!$G$12,0,1)</f>
        <v>1</v>
      </c>
      <c r="AP1321" s="78">
        <f t="shared" si="41"/>
        <v>1</v>
      </c>
      <c r="AQ1321" s="77">
        <f>IF(V1321&lt;Variables!$G$15,1,0)</f>
        <v>1</v>
      </c>
      <c r="AR1321">
        <v>0</v>
      </c>
      <c r="AS1321">
        <v>0</v>
      </c>
      <c r="AT1321">
        <v>1</v>
      </c>
      <c r="AU1321">
        <v>0</v>
      </c>
      <c r="BA1321">
        <v>-2.25</v>
      </c>
    </row>
    <row r="1322" spans="3:53" x14ac:dyDescent="0.25">
      <c r="C1322" t="s">
        <v>300</v>
      </c>
      <c r="D1322" t="s">
        <v>280</v>
      </c>
      <c r="E1322">
        <v>37.11</v>
      </c>
      <c r="F1322">
        <v>16.7</v>
      </c>
      <c r="G1322">
        <v>11.55</v>
      </c>
      <c r="H1322">
        <v>-99999</v>
      </c>
      <c r="I1322">
        <v>-99999</v>
      </c>
      <c r="J1322" t="s">
        <v>75</v>
      </c>
      <c r="K1322">
        <v>59.13</v>
      </c>
      <c r="L1322">
        <v>36.854454999999987</v>
      </c>
      <c r="M1322">
        <v>1.059695496785946</v>
      </c>
      <c r="N1322">
        <v>36.201799999999999</v>
      </c>
      <c r="O1322">
        <v>2.8816246705964859</v>
      </c>
      <c r="P1322">
        <v>695080</v>
      </c>
      <c r="Q1322"/>
      <c r="R1322"/>
      <c r="S1322">
        <v>19.524999999999999</v>
      </c>
      <c r="T1322">
        <v>6.3150000000000004</v>
      </c>
      <c r="U1322">
        <v>12.258333333333329</v>
      </c>
      <c r="V1322">
        <v>2.4060932596537921</v>
      </c>
      <c r="AC1322">
        <v>38.93</v>
      </c>
      <c r="AD1322">
        <v>35.5</v>
      </c>
      <c r="AH1322" s="77">
        <f>IF(AND(M1322&lt;Variables!$G$6,M1322&gt;Variables!$G$5),0,1)</f>
        <v>1</v>
      </c>
      <c r="AI1322" s="77">
        <f t="shared" si="40"/>
        <v>0</v>
      </c>
      <c r="AJ1322" s="77">
        <f>IF(I1322&gt;Variables!$G$7,0,1)</f>
        <v>1</v>
      </c>
      <c r="AK1322" s="77">
        <f>IF(F1322&gt;Variables!$G$8,0,1)</f>
        <v>0</v>
      </c>
      <c r="AL1322" s="77">
        <f>IF(G1322&gt;Variables!$G$9,0,1)</f>
        <v>0</v>
      </c>
      <c r="AM1322" s="77">
        <f>IF(AND(K1322&gt;Variables!$G$10,K1322&lt;Variables!$G$11),0,1)</f>
        <v>1</v>
      </c>
      <c r="AN1322" s="77">
        <f>IF(H1322&lt;Variables!$G$13,1,0)</f>
        <v>1</v>
      </c>
      <c r="AO1322" s="77">
        <f>IF(R1322&lt;Variables!$G$12,0,1)</f>
        <v>0</v>
      </c>
      <c r="AP1322" s="78">
        <f t="shared" si="41"/>
        <v>1</v>
      </c>
      <c r="AQ1322" s="77">
        <f>IF(V1322&lt;Variables!$G$15,1,0)</f>
        <v>1</v>
      </c>
      <c r="AR1322">
        <v>0</v>
      </c>
      <c r="AS1322">
        <v>0</v>
      </c>
      <c r="AT1322">
        <v>1</v>
      </c>
      <c r="AU1322">
        <v>0</v>
      </c>
      <c r="BA1322">
        <v>-2.25</v>
      </c>
    </row>
    <row r="1323" spans="3:53" x14ac:dyDescent="0.25">
      <c r="C1323" t="s">
        <v>300</v>
      </c>
      <c r="D1323" t="s">
        <v>201</v>
      </c>
      <c r="E1323">
        <v>39.42</v>
      </c>
      <c r="F1323">
        <v>14.37</v>
      </c>
      <c r="G1323">
        <v>16.260000000000002</v>
      </c>
      <c r="H1323">
        <v>-99999</v>
      </c>
      <c r="I1323">
        <v>31.398</v>
      </c>
      <c r="J1323" t="s">
        <v>75</v>
      </c>
      <c r="K1323">
        <v>68.84</v>
      </c>
      <c r="L1323">
        <v>38.286184210526308</v>
      </c>
      <c r="M1323">
        <v>2.5173984019245852</v>
      </c>
      <c r="N1323">
        <v>37.435181249999999</v>
      </c>
      <c r="O1323">
        <v>4.8478962553440308</v>
      </c>
      <c r="P1323">
        <v>250716</v>
      </c>
      <c r="Q1323">
        <v>2287000</v>
      </c>
      <c r="R1323">
        <v>0.11</v>
      </c>
      <c r="S1323">
        <v>19.524999999999999</v>
      </c>
      <c r="T1323">
        <v>6.3150000000000004</v>
      </c>
      <c r="U1323">
        <v>12.258333333333329</v>
      </c>
      <c r="V1323">
        <v>2.359758595893116</v>
      </c>
      <c r="AC1323">
        <v>40.020000000000003</v>
      </c>
      <c r="AD1323">
        <v>37.049999999999997</v>
      </c>
      <c r="AH1323" s="77">
        <f>IF(AND(M1323&lt;Variables!$G$6,M1323&gt;Variables!$G$5),0,1)</f>
        <v>1</v>
      </c>
      <c r="AI1323" s="77">
        <f t="shared" si="40"/>
        <v>0</v>
      </c>
      <c r="AJ1323" s="77">
        <f>IF(I1323&gt;Variables!$G$7,0,1)</f>
        <v>1</v>
      </c>
      <c r="AK1323" s="77">
        <f>IF(F1323&gt;Variables!$G$8,0,1)</f>
        <v>0</v>
      </c>
      <c r="AL1323" s="77">
        <f>IF(G1323&gt;Variables!$G$9,0,1)</f>
        <v>0</v>
      </c>
      <c r="AM1323" s="77">
        <f>IF(AND(K1323&gt;Variables!$G$10,K1323&lt;Variables!$G$11),0,1)</f>
        <v>0</v>
      </c>
      <c r="AN1323" s="77">
        <f>IF(H1323&lt;Variables!$G$13,1,0)</f>
        <v>1</v>
      </c>
      <c r="AO1323" s="77">
        <f>IF(R1323&lt;Variables!$G$12,0,1)</f>
        <v>0</v>
      </c>
      <c r="AP1323" s="78">
        <f t="shared" si="41"/>
        <v>1</v>
      </c>
      <c r="AQ1323" s="77">
        <f>IF(V1323&lt;Variables!$G$15,1,0)</f>
        <v>1</v>
      </c>
      <c r="AR1323">
        <v>0</v>
      </c>
      <c r="AS1323">
        <v>0</v>
      </c>
      <c r="AT1323">
        <v>1</v>
      </c>
      <c r="AU1323">
        <v>0</v>
      </c>
      <c r="BA1323">
        <v>-2.25</v>
      </c>
    </row>
    <row r="1324" spans="3:53" x14ac:dyDescent="0.25">
      <c r="C1324" t="s">
        <v>300</v>
      </c>
      <c r="D1324" t="s">
        <v>77</v>
      </c>
      <c r="E1324">
        <v>22.45</v>
      </c>
      <c r="F1324">
        <v>6.94</v>
      </c>
      <c r="G1324">
        <v>4.88</v>
      </c>
      <c r="H1324">
        <v>1910</v>
      </c>
      <c r="I1324">
        <v>0.23300000000000001</v>
      </c>
      <c r="J1324" t="s">
        <v>75</v>
      </c>
      <c r="K1324">
        <v>57.5</v>
      </c>
      <c r="L1324">
        <v>22.314509999999999</v>
      </c>
      <c r="M1324">
        <v>0.2038583863145591</v>
      </c>
      <c r="N1324">
        <v>22.198881632653059</v>
      </c>
      <c r="O1324">
        <v>0.72579497477901178</v>
      </c>
      <c r="P1324">
        <v>485327</v>
      </c>
      <c r="Q1324">
        <v>773868</v>
      </c>
      <c r="R1324">
        <v>0.63</v>
      </c>
      <c r="S1324">
        <v>19.524999999999999</v>
      </c>
      <c r="T1324">
        <v>6.3150000000000004</v>
      </c>
      <c r="U1324">
        <v>12.258333333333329</v>
      </c>
      <c r="V1324">
        <v>2.4349841093082478</v>
      </c>
      <c r="AC1324">
        <v>22.41</v>
      </c>
      <c r="AD1324">
        <v>21</v>
      </c>
      <c r="AH1324" s="77">
        <f>IF(AND(M1324&lt;Variables!$G$6,M1324&gt;Variables!$G$5),0,1)</f>
        <v>1</v>
      </c>
      <c r="AI1324" s="77">
        <f t="shared" si="40"/>
        <v>0</v>
      </c>
      <c r="AJ1324" s="77">
        <f>IF(I1324&gt;Variables!$G$7,0,1)</f>
        <v>1</v>
      </c>
      <c r="AK1324" s="77">
        <f>IF(F1324&gt;Variables!$G$8,0,1)</f>
        <v>1</v>
      </c>
      <c r="AL1324" s="77">
        <f>IF(G1324&gt;Variables!$G$9,0,1)</f>
        <v>1</v>
      </c>
      <c r="AM1324" s="77">
        <f>IF(AND(K1324&gt;Variables!$G$10,K1324&lt;Variables!$G$11),0,1)</f>
        <v>1</v>
      </c>
      <c r="AN1324" s="77">
        <f>IF(H1324&lt;Variables!$G$13,1,0)</f>
        <v>0</v>
      </c>
      <c r="AO1324" s="77">
        <f>IF(R1324&lt;Variables!$G$12,0,1)</f>
        <v>0</v>
      </c>
      <c r="AP1324" s="78">
        <f t="shared" si="41"/>
        <v>1</v>
      </c>
      <c r="AQ1324" s="77">
        <f>IF(V1324&lt;Variables!$G$15,1,0)</f>
        <v>1</v>
      </c>
      <c r="AR1324">
        <v>0</v>
      </c>
      <c r="AS1324">
        <v>0</v>
      </c>
      <c r="AT1324">
        <v>1</v>
      </c>
      <c r="AU1324">
        <v>0</v>
      </c>
      <c r="BA1324">
        <v>-2.25</v>
      </c>
    </row>
    <row r="1325" spans="3:53" x14ac:dyDescent="0.25">
      <c r="C1325" t="s">
        <v>300</v>
      </c>
      <c r="D1325" t="s">
        <v>282</v>
      </c>
      <c r="E1325">
        <v>65.52</v>
      </c>
      <c r="F1325">
        <v>13.09</v>
      </c>
      <c r="G1325">
        <v>2.29</v>
      </c>
      <c r="H1325">
        <v>11670</v>
      </c>
      <c r="I1325">
        <v>1.9330000000000001</v>
      </c>
      <c r="J1325" t="s">
        <v>75</v>
      </c>
      <c r="K1325">
        <v>42.07</v>
      </c>
      <c r="L1325">
        <v>65.740900000000011</v>
      </c>
      <c r="M1325">
        <v>-0.56418454873603185</v>
      </c>
      <c r="N1325">
        <v>66.27575800000001</v>
      </c>
      <c r="O1325">
        <v>-1.3666505330652059</v>
      </c>
      <c r="P1325">
        <v>3542000</v>
      </c>
      <c r="Q1325">
        <v>1277000</v>
      </c>
      <c r="R1325">
        <v>2.77</v>
      </c>
      <c r="S1325">
        <v>19.524999999999999</v>
      </c>
      <c r="T1325">
        <v>6.3150000000000004</v>
      </c>
      <c r="U1325">
        <v>12.258333333333329</v>
      </c>
      <c r="V1325">
        <v>2.286593134001512</v>
      </c>
      <c r="AC1325">
        <v>66.8</v>
      </c>
      <c r="AD1325">
        <v>60.61</v>
      </c>
      <c r="AH1325" s="77">
        <f>IF(AND(M1325&lt;Variables!$G$6,M1325&gt;Variables!$G$5),0,1)</f>
        <v>1</v>
      </c>
      <c r="AI1325" s="77">
        <f t="shared" si="40"/>
        <v>1</v>
      </c>
      <c r="AJ1325" s="77">
        <f>IF(I1325&gt;Variables!$G$7,0,1)</f>
        <v>1</v>
      </c>
      <c r="AK1325" s="77">
        <f>IF(F1325&gt;Variables!$G$8,0,1)</f>
        <v>0</v>
      </c>
      <c r="AL1325" s="77">
        <f>IF(G1325&gt;Variables!$G$9,0,1)</f>
        <v>1</v>
      </c>
      <c r="AM1325" s="77">
        <f>IF(AND(K1325&gt;Variables!$G$10,K1325&lt;Variables!$G$11),0,1)</f>
        <v>1</v>
      </c>
      <c r="AN1325" s="77">
        <f>IF(H1325&lt;Variables!$G$13,1,0)</f>
        <v>0</v>
      </c>
      <c r="AO1325" s="77">
        <f>IF(R1325&lt;Variables!$G$12,0,1)</f>
        <v>1</v>
      </c>
      <c r="AP1325" s="78">
        <f t="shared" si="41"/>
        <v>1</v>
      </c>
      <c r="AQ1325" s="77">
        <f>IF(V1325&lt;Variables!$G$15,1,0)</f>
        <v>1</v>
      </c>
      <c r="AR1325">
        <v>1</v>
      </c>
      <c r="AS1325">
        <v>0</v>
      </c>
      <c r="AT1325">
        <v>0</v>
      </c>
      <c r="AU1325">
        <v>0</v>
      </c>
      <c r="BA1325">
        <v>1.61</v>
      </c>
    </row>
    <row r="1326" spans="3:53" x14ac:dyDescent="0.25">
      <c r="C1326" t="s">
        <v>300</v>
      </c>
      <c r="D1326" t="s">
        <v>179</v>
      </c>
      <c r="E1326">
        <v>22.44</v>
      </c>
      <c r="F1326">
        <v>9.1199999999999992</v>
      </c>
      <c r="G1326">
        <v>6.55</v>
      </c>
      <c r="H1326">
        <v>14130</v>
      </c>
      <c r="I1326">
        <v>-72.126999999999995</v>
      </c>
      <c r="J1326" t="s">
        <v>75</v>
      </c>
      <c r="K1326">
        <v>47.61</v>
      </c>
      <c r="L1326">
        <v>22.462444999999999</v>
      </c>
      <c r="M1326">
        <v>-0.38929421975211909</v>
      </c>
      <c r="N1326">
        <v>22.290593999999999</v>
      </c>
      <c r="O1326">
        <v>0.37866195938967689</v>
      </c>
      <c r="P1326">
        <v>15290000</v>
      </c>
      <c r="Q1326">
        <v>11046000</v>
      </c>
      <c r="R1326">
        <v>1.38</v>
      </c>
      <c r="S1326">
        <v>19.524999999999999</v>
      </c>
      <c r="T1326">
        <v>6.3150000000000004</v>
      </c>
      <c r="U1326">
        <v>12.258333333333329</v>
      </c>
      <c r="V1326">
        <v>2.3496742164346762</v>
      </c>
      <c r="AC1326">
        <v>22.645</v>
      </c>
      <c r="AD1326">
        <v>21.81</v>
      </c>
      <c r="AH1326" s="77">
        <f>IF(AND(M1326&lt;Variables!$G$6,M1326&gt;Variables!$G$5),0,1)</f>
        <v>1</v>
      </c>
      <c r="AI1326" s="77">
        <f t="shared" si="40"/>
        <v>0</v>
      </c>
      <c r="AJ1326" s="77">
        <f>IF(I1326&gt;Variables!$G$7,0,1)</f>
        <v>1</v>
      </c>
      <c r="AK1326" s="77">
        <f>IF(F1326&gt;Variables!$G$8,0,1)</f>
        <v>0</v>
      </c>
      <c r="AL1326" s="77">
        <f>IF(G1326&gt;Variables!$G$9,0,1)</f>
        <v>1</v>
      </c>
      <c r="AM1326" s="77">
        <f>IF(AND(K1326&gt;Variables!$G$10,K1326&lt;Variables!$G$11),0,1)</f>
        <v>1</v>
      </c>
      <c r="AN1326" s="77">
        <f>IF(H1326&lt;Variables!$G$13,1,0)</f>
        <v>0</v>
      </c>
      <c r="AO1326" s="77">
        <f>IF(R1326&lt;Variables!$G$12,0,1)</f>
        <v>0</v>
      </c>
      <c r="AP1326" s="78">
        <f t="shared" si="41"/>
        <v>1</v>
      </c>
      <c r="AQ1326" s="77">
        <f>IF(V1326&lt;Variables!$G$15,1,0)</f>
        <v>1</v>
      </c>
      <c r="AR1326">
        <v>0</v>
      </c>
      <c r="AS1326">
        <v>0</v>
      </c>
      <c r="AT1326">
        <v>1</v>
      </c>
      <c r="AU1326">
        <v>0</v>
      </c>
      <c r="BA1326">
        <v>-0.94</v>
      </c>
    </row>
    <row r="1327" spans="3:53" x14ac:dyDescent="0.25">
      <c r="C1327" t="s">
        <v>300</v>
      </c>
      <c r="D1327" t="s">
        <v>184</v>
      </c>
      <c r="E1327">
        <v>41.82</v>
      </c>
      <c r="F1327">
        <v>9</v>
      </c>
      <c r="G1327">
        <v>9.57</v>
      </c>
      <c r="H1327">
        <v>5650</v>
      </c>
      <c r="I1327">
        <v>96.789000000000001</v>
      </c>
      <c r="J1327" t="s">
        <v>75</v>
      </c>
      <c r="K1327">
        <v>56.86</v>
      </c>
      <c r="L1327">
        <v>41.618049999999997</v>
      </c>
      <c r="M1327">
        <v>0.17288171838900179</v>
      </c>
      <c r="N1327">
        <v>41.50385</v>
      </c>
      <c r="O1327">
        <v>0.44851260786649388</v>
      </c>
      <c r="P1327">
        <v>187827</v>
      </c>
      <c r="Q1327">
        <v>654975</v>
      </c>
      <c r="R1327">
        <v>0.28999999999999998</v>
      </c>
      <c r="S1327">
        <v>19.524999999999999</v>
      </c>
      <c r="T1327">
        <v>6.3150000000000004</v>
      </c>
      <c r="U1327">
        <v>12.258333333333329</v>
      </c>
      <c r="V1327">
        <v>2.4301495980393129</v>
      </c>
      <c r="AC1327">
        <v>41.98</v>
      </c>
      <c r="AD1327">
        <v>37.409999999999997</v>
      </c>
      <c r="AH1327" s="77">
        <f>IF(AND(M1327&lt;Variables!$G$6,M1327&gt;Variables!$G$5),0,1)</f>
        <v>1</v>
      </c>
      <c r="AI1327" s="77">
        <f t="shared" si="40"/>
        <v>0</v>
      </c>
      <c r="AJ1327" s="77">
        <f>IF(I1327&gt;Variables!$G$7,0,1)</f>
        <v>0</v>
      </c>
      <c r="AK1327" s="77">
        <f>IF(F1327&gt;Variables!$G$8,0,1)</f>
        <v>1</v>
      </c>
      <c r="AL1327" s="77">
        <f>IF(G1327&gt;Variables!$G$9,0,1)</f>
        <v>1</v>
      </c>
      <c r="AM1327" s="77">
        <f>IF(AND(K1327&gt;Variables!$G$10,K1327&lt;Variables!$G$11),0,1)</f>
        <v>1</v>
      </c>
      <c r="AN1327" s="77">
        <f>IF(H1327&lt;Variables!$G$13,1,0)</f>
        <v>0</v>
      </c>
      <c r="AO1327" s="77">
        <f>IF(R1327&lt;Variables!$G$12,0,1)</f>
        <v>0</v>
      </c>
      <c r="AP1327" s="78">
        <f t="shared" si="41"/>
        <v>1</v>
      </c>
      <c r="AQ1327" s="77">
        <f>IF(V1327&lt;Variables!$G$15,1,0)</f>
        <v>1</v>
      </c>
      <c r="AR1327">
        <v>0</v>
      </c>
      <c r="AS1327">
        <v>0</v>
      </c>
      <c r="AT1327">
        <v>1</v>
      </c>
      <c r="AU1327">
        <v>0</v>
      </c>
      <c r="BA1327">
        <v>-1.79</v>
      </c>
    </row>
    <row r="1328" spans="3:53" x14ac:dyDescent="0.25">
      <c r="C1328" t="s">
        <v>300</v>
      </c>
      <c r="D1328" t="s">
        <v>180</v>
      </c>
      <c r="E1328">
        <v>13.45</v>
      </c>
      <c r="F1328">
        <v>7.36</v>
      </c>
      <c r="G1328">
        <v>4.93</v>
      </c>
      <c r="H1328">
        <v>3530</v>
      </c>
      <c r="I1328">
        <v>-75.661000000000001</v>
      </c>
      <c r="J1328" t="s">
        <v>75</v>
      </c>
      <c r="K1328">
        <v>43.78</v>
      </c>
      <c r="L1328">
        <v>13.450505</v>
      </c>
      <c r="M1328">
        <v>-0.37474429398745862</v>
      </c>
      <c r="N1328">
        <v>13.519489999999999</v>
      </c>
      <c r="O1328">
        <v>-0.88309544220973557</v>
      </c>
      <c r="P1328">
        <v>5493000</v>
      </c>
      <c r="Q1328">
        <v>13761000</v>
      </c>
      <c r="R1328">
        <v>0.4</v>
      </c>
      <c r="S1328">
        <v>19.524999999999999</v>
      </c>
      <c r="T1328">
        <v>6.3150000000000004</v>
      </c>
      <c r="U1328">
        <v>12.258333333333329</v>
      </c>
      <c r="V1328">
        <v>2.3055724849828318</v>
      </c>
      <c r="AC1328">
        <v>13.49</v>
      </c>
      <c r="AD1328">
        <v>12.86</v>
      </c>
      <c r="AH1328" s="77">
        <f>IF(AND(M1328&lt;Variables!$G$6,M1328&gt;Variables!$G$5),0,1)</f>
        <v>1</v>
      </c>
      <c r="AI1328" s="77">
        <f t="shared" si="40"/>
        <v>1</v>
      </c>
      <c r="AJ1328" s="77">
        <f>IF(I1328&gt;Variables!$G$7,0,1)</f>
        <v>1</v>
      </c>
      <c r="AK1328" s="77">
        <f>IF(F1328&gt;Variables!$G$8,0,1)</f>
        <v>1</v>
      </c>
      <c r="AL1328" s="77">
        <f>IF(G1328&gt;Variables!$G$9,0,1)</f>
        <v>1</v>
      </c>
      <c r="AM1328" s="77">
        <f>IF(AND(K1328&gt;Variables!$G$10,K1328&lt;Variables!$G$11),0,1)</f>
        <v>1</v>
      </c>
      <c r="AN1328" s="77">
        <f>IF(H1328&lt;Variables!$G$13,1,0)</f>
        <v>0</v>
      </c>
      <c r="AO1328" s="77">
        <f>IF(R1328&lt;Variables!$G$12,0,1)</f>
        <v>0</v>
      </c>
      <c r="AP1328" s="78">
        <f t="shared" si="41"/>
        <v>1</v>
      </c>
      <c r="AQ1328" s="77">
        <f>IF(V1328&lt;Variables!$G$15,1,0)</f>
        <v>1</v>
      </c>
      <c r="AR1328">
        <v>0</v>
      </c>
      <c r="AS1328">
        <v>0</v>
      </c>
      <c r="AT1328">
        <v>1</v>
      </c>
      <c r="AU1328">
        <v>0</v>
      </c>
      <c r="BA1328">
        <v>-1.27</v>
      </c>
    </row>
    <row r="1329" spans="3:53" x14ac:dyDescent="0.25">
      <c r="C1329" t="s">
        <v>300</v>
      </c>
      <c r="D1329" t="s">
        <v>296</v>
      </c>
      <c r="E1329">
        <v>12.42</v>
      </c>
      <c r="F1329">
        <v>13.21</v>
      </c>
      <c r="G1329">
        <v>1.58</v>
      </c>
      <c r="H1329">
        <v>119.92</v>
      </c>
      <c r="I1329">
        <v>-37.826999999999998</v>
      </c>
      <c r="J1329" t="s">
        <v>75</v>
      </c>
      <c r="K1329">
        <v>-99999</v>
      </c>
      <c r="L1329">
        <v>12.031124999999999</v>
      </c>
      <c r="M1329">
        <v>1.313052603143932</v>
      </c>
      <c r="N1329">
        <v>11.9302875</v>
      </c>
      <c r="O1329">
        <v>2.169373537729089</v>
      </c>
      <c r="P1329">
        <v>7400</v>
      </c>
      <c r="Q1329">
        <v>2300</v>
      </c>
      <c r="R1329">
        <v>3.22</v>
      </c>
      <c r="S1329">
        <v>19.524999999999999</v>
      </c>
      <c r="T1329">
        <v>6.3150000000000004</v>
      </c>
      <c r="U1329">
        <v>12.258333333333329</v>
      </c>
      <c r="V1329">
        <v>-99999</v>
      </c>
      <c r="AC1329">
        <v>12.4099</v>
      </c>
      <c r="AD1329">
        <v>12</v>
      </c>
      <c r="AH1329" s="77">
        <f>IF(AND(M1329&lt;Variables!$G$6,M1329&gt;Variables!$G$5),0,1)</f>
        <v>1</v>
      </c>
      <c r="AI1329" s="77">
        <f t="shared" si="40"/>
        <v>0</v>
      </c>
      <c r="AJ1329" s="77">
        <f>IF(I1329&gt;Variables!$G$7,0,1)</f>
        <v>1</v>
      </c>
      <c r="AK1329" s="77">
        <f>IF(F1329&gt;Variables!$G$8,0,1)</f>
        <v>0</v>
      </c>
      <c r="AL1329" s="77">
        <f>IF(G1329&gt;Variables!$G$9,0,1)</f>
        <v>1</v>
      </c>
      <c r="AM1329" s="77">
        <f>IF(AND(K1329&gt;Variables!$G$10,K1329&lt;Variables!$G$11),0,1)</f>
        <v>1</v>
      </c>
      <c r="AN1329" s="77">
        <f>IF(H1329&lt;Variables!$G$13,1,0)</f>
        <v>1</v>
      </c>
      <c r="AO1329" s="77">
        <f>IF(R1329&lt;Variables!$G$12,0,1)</f>
        <v>1</v>
      </c>
      <c r="AP1329" s="78">
        <f t="shared" si="41"/>
        <v>1</v>
      </c>
      <c r="AQ1329" s="77">
        <f>IF(V1329&lt;Variables!$G$15,1,0)</f>
        <v>1</v>
      </c>
      <c r="AR1329">
        <v>0</v>
      </c>
      <c r="AS1329">
        <v>0</v>
      </c>
      <c r="AT1329">
        <v>1</v>
      </c>
      <c r="AU1329">
        <v>0</v>
      </c>
      <c r="BA1329">
        <v>-2.25</v>
      </c>
    </row>
    <row r="1330" spans="3:53" x14ac:dyDescent="0.25">
      <c r="C1330" t="s">
        <v>300</v>
      </c>
      <c r="D1330" t="s">
        <v>279</v>
      </c>
      <c r="E1330">
        <v>9.27</v>
      </c>
      <c r="F1330">
        <v>7.12</v>
      </c>
      <c r="G1330">
        <v>-3.04</v>
      </c>
      <c r="H1330">
        <v>13560</v>
      </c>
      <c r="I1330">
        <v>605.08000000000004</v>
      </c>
      <c r="J1330" t="s">
        <v>75</v>
      </c>
      <c r="K1330">
        <v>53.68</v>
      </c>
      <c r="L1330">
        <v>9.2184849999999994</v>
      </c>
      <c r="M1330">
        <v>0.23338975981412169</v>
      </c>
      <c r="N1330">
        <v>9.2328346938775514</v>
      </c>
      <c r="O1330">
        <v>7.7606784481912647E-2</v>
      </c>
      <c r="P1330">
        <v>1598000</v>
      </c>
      <c r="Q1330">
        <v>1051000</v>
      </c>
      <c r="R1330">
        <v>1.52</v>
      </c>
      <c r="S1330">
        <v>19.524999999999999</v>
      </c>
      <c r="T1330">
        <v>6.3150000000000004</v>
      </c>
      <c r="U1330">
        <v>12.258333333333329</v>
      </c>
      <c r="V1330">
        <v>2.39657623721989</v>
      </c>
      <c r="AC1330">
        <v>9.2550000000000008</v>
      </c>
      <c r="AD1330">
        <v>9</v>
      </c>
      <c r="AH1330" s="77">
        <f>IF(AND(M1330&lt;Variables!$G$6,M1330&gt;Variables!$G$5),0,1)</f>
        <v>1</v>
      </c>
      <c r="AI1330" s="77">
        <f t="shared" si="40"/>
        <v>1</v>
      </c>
      <c r="AJ1330" s="77">
        <f>IF(I1330&gt;Variables!$G$7,0,1)</f>
        <v>0</v>
      </c>
      <c r="AK1330" s="77">
        <f>IF(F1330&gt;Variables!$G$8,0,1)</f>
        <v>1</v>
      </c>
      <c r="AL1330" s="77">
        <f>IF(G1330&gt;Variables!$G$9,0,1)</f>
        <v>1</v>
      </c>
      <c r="AM1330" s="77">
        <f>IF(AND(K1330&gt;Variables!$G$10,K1330&lt;Variables!$G$11),0,1)</f>
        <v>1</v>
      </c>
      <c r="AN1330" s="77">
        <f>IF(H1330&lt;Variables!$G$13,1,0)</f>
        <v>0</v>
      </c>
      <c r="AO1330" s="77">
        <f>IF(R1330&lt;Variables!$G$12,0,1)</f>
        <v>0</v>
      </c>
      <c r="AP1330" s="78">
        <f t="shared" si="41"/>
        <v>1</v>
      </c>
      <c r="AQ1330" s="77">
        <f>IF(V1330&lt;Variables!$G$15,1,0)</f>
        <v>1</v>
      </c>
      <c r="AR1330">
        <v>0</v>
      </c>
      <c r="AS1330">
        <v>0</v>
      </c>
      <c r="AT1330">
        <v>0</v>
      </c>
      <c r="AU1330">
        <v>1</v>
      </c>
      <c r="BA1330">
        <v>-1.33</v>
      </c>
    </row>
    <row r="1331" spans="3:53" x14ac:dyDescent="0.25">
      <c r="C1331" t="s">
        <v>300</v>
      </c>
      <c r="D1331" t="s">
        <v>167</v>
      </c>
      <c r="E1331">
        <v>12.15</v>
      </c>
      <c r="F1331">
        <v>9.85</v>
      </c>
      <c r="G1331">
        <v>3.68</v>
      </c>
      <c r="H1331">
        <v>2260</v>
      </c>
      <c r="I1331">
        <v>-30.643999999999998</v>
      </c>
      <c r="J1331" t="s">
        <v>75</v>
      </c>
      <c r="K1331">
        <v>63.41</v>
      </c>
      <c r="L1331">
        <v>11.909700000000001</v>
      </c>
      <c r="M1331">
        <v>1.849752722570692</v>
      </c>
      <c r="N1331">
        <v>12.040908</v>
      </c>
      <c r="O1331">
        <v>0.73991097681338358</v>
      </c>
      <c r="P1331">
        <v>40459000</v>
      </c>
      <c r="Q1331">
        <v>13611000</v>
      </c>
      <c r="R1331">
        <v>2.97</v>
      </c>
      <c r="S1331">
        <v>19.524999999999999</v>
      </c>
      <c r="T1331">
        <v>6.3150000000000004</v>
      </c>
      <c r="U1331">
        <v>12.258333333333329</v>
      </c>
      <c r="V1331">
        <v>2.3861966577932261</v>
      </c>
      <c r="AC1331">
        <v>12.65</v>
      </c>
      <c r="AD1331">
        <v>11.37</v>
      </c>
      <c r="AH1331" s="77">
        <f>IF(AND(M1331&lt;Variables!$G$6,M1331&gt;Variables!$G$5),0,1)</f>
        <v>1</v>
      </c>
      <c r="AI1331" s="77">
        <f t="shared" si="40"/>
        <v>1</v>
      </c>
      <c r="AJ1331" s="77">
        <f>IF(I1331&gt;Variables!$G$7,0,1)</f>
        <v>1</v>
      </c>
      <c r="AK1331" s="77">
        <f>IF(F1331&gt;Variables!$G$8,0,1)</f>
        <v>0</v>
      </c>
      <c r="AL1331" s="77">
        <f>IF(G1331&gt;Variables!$G$9,0,1)</f>
        <v>1</v>
      </c>
      <c r="AM1331" s="77">
        <f>IF(AND(K1331&gt;Variables!$G$10,K1331&lt;Variables!$G$11),0,1)</f>
        <v>0</v>
      </c>
      <c r="AN1331" s="77">
        <f>IF(H1331&lt;Variables!$G$13,1,0)</f>
        <v>0</v>
      </c>
      <c r="AO1331" s="77">
        <f>IF(R1331&lt;Variables!$G$12,0,1)</f>
        <v>1</v>
      </c>
      <c r="AP1331" s="78">
        <f t="shared" si="41"/>
        <v>1</v>
      </c>
      <c r="AQ1331" s="77">
        <f>IF(V1331&lt;Variables!$G$15,1,0)</f>
        <v>1</v>
      </c>
      <c r="AR1331">
        <v>0</v>
      </c>
      <c r="AS1331">
        <v>0</v>
      </c>
      <c r="AT1331">
        <v>1</v>
      </c>
      <c r="AU1331">
        <v>0</v>
      </c>
      <c r="BA1331">
        <v>-1.93</v>
      </c>
    </row>
    <row r="1332" spans="3:53" x14ac:dyDescent="0.25">
      <c r="C1332" t="s">
        <v>300</v>
      </c>
      <c r="D1332" t="s">
        <v>274</v>
      </c>
      <c r="E1332">
        <v>53.64</v>
      </c>
      <c r="F1332">
        <v>29.94</v>
      </c>
      <c r="G1332">
        <v>-0.01</v>
      </c>
      <c r="H1332">
        <v>1620</v>
      </c>
      <c r="I1332">
        <v>-6.2460000000000004</v>
      </c>
      <c r="J1332" t="s">
        <v>74</v>
      </c>
      <c r="K1332">
        <v>67.38</v>
      </c>
      <c r="L1332">
        <v>53.494999999999997</v>
      </c>
      <c r="M1332">
        <v>-1.328241397813067E-14</v>
      </c>
      <c r="N1332">
        <v>53.495750000000001</v>
      </c>
      <c r="O1332">
        <v>-1.401980531170385E-3</v>
      </c>
      <c r="P1332">
        <v>1289000</v>
      </c>
      <c r="Q1332">
        <v>116562</v>
      </c>
      <c r="R1332">
        <v>11.06</v>
      </c>
      <c r="S1332">
        <v>19.524999999999999</v>
      </c>
      <c r="T1332">
        <v>6.3150000000000004</v>
      </c>
      <c r="U1332">
        <v>12.258333333333329</v>
      </c>
      <c r="V1332">
        <v>2.5470568000000009</v>
      </c>
      <c r="AC1332">
        <v>53.7</v>
      </c>
      <c r="AD1332">
        <v>53.35</v>
      </c>
      <c r="AH1332" s="77">
        <f>IF(AND(M1332&lt;Variables!$G$6,M1332&gt;Variables!$G$5),0,1)</f>
        <v>1</v>
      </c>
      <c r="AI1332" s="77">
        <f t="shared" si="40"/>
        <v>1</v>
      </c>
      <c r="AJ1332" s="77">
        <f>IF(I1332&gt;Variables!$G$7,0,1)</f>
        <v>1</v>
      </c>
      <c r="AK1332" s="77">
        <f>IF(F1332&gt;Variables!$G$8,0,1)</f>
        <v>0</v>
      </c>
      <c r="AL1332" s="77">
        <f>IF(G1332&gt;Variables!$G$9,0,1)</f>
        <v>1</v>
      </c>
      <c r="AM1332" s="77">
        <f>IF(AND(K1332&gt;Variables!$G$10,K1332&lt;Variables!$G$11),0,1)</f>
        <v>0</v>
      </c>
      <c r="AN1332" s="77">
        <f>IF(H1332&lt;Variables!$G$13,1,0)</f>
        <v>0</v>
      </c>
      <c r="AO1332" s="77">
        <f>IF(R1332&lt;Variables!$G$12,0,1)</f>
        <v>1</v>
      </c>
      <c r="AP1332" s="78">
        <f t="shared" si="41"/>
        <v>0</v>
      </c>
      <c r="AQ1332" s="77">
        <f>IF(V1332&lt;Variables!$G$15,1,0)</f>
        <v>1</v>
      </c>
      <c r="AR1332">
        <v>0</v>
      </c>
      <c r="AS1332">
        <v>0</v>
      </c>
      <c r="AT1332">
        <v>0</v>
      </c>
      <c r="AU1332">
        <v>1</v>
      </c>
      <c r="BA1332">
        <v>-0.45</v>
      </c>
    </row>
    <row r="1333" spans="3:53" x14ac:dyDescent="0.25">
      <c r="C1333" t="s">
        <v>300</v>
      </c>
      <c r="D1333" t="s">
        <v>295</v>
      </c>
      <c r="E1333">
        <v>7.96</v>
      </c>
      <c r="F1333">
        <v>9.32</v>
      </c>
      <c r="G1333">
        <v>9.85</v>
      </c>
      <c r="H1333">
        <v>32.19</v>
      </c>
      <c r="I1333">
        <v>-3.1110000000000002</v>
      </c>
      <c r="J1333" t="s">
        <v>75</v>
      </c>
      <c r="K1333">
        <v>38.380000000000003</v>
      </c>
      <c r="L1333">
        <v>8.0677399999999988</v>
      </c>
      <c r="M1333">
        <v>-1.8312439419217641</v>
      </c>
      <c r="N1333">
        <v>8.3967160000000014</v>
      </c>
      <c r="O1333">
        <v>-5.6774100731762447</v>
      </c>
      <c r="P1333">
        <v>4950000</v>
      </c>
      <c r="Q1333">
        <v>864570</v>
      </c>
      <c r="R1333">
        <v>5.73</v>
      </c>
      <c r="S1333">
        <v>19.524999999999999</v>
      </c>
      <c r="T1333">
        <v>6.3150000000000004</v>
      </c>
      <c r="U1333">
        <v>12.258333333333329</v>
      </c>
      <c r="V1333">
        <v>2.2327752327903481</v>
      </c>
      <c r="AC1333">
        <v>8.39</v>
      </c>
      <c r="AD1333">
        <v>7.5</v>
      </c>
      <c r="AH1333" s="77">
        <f>IF(AND(M1333&lt;Variables!$G$6,M1333&gt;Variables!$G$5),0,1)</f>
        <v>0</v>
      </c>
      <c r="AI1333" s="77">
        <f t="shared" si="40"/>
        <v>1</v>
      </c>
      <c r="AJ1333" s="77">
        <f>IF(I1333&gt;Variables!$G$7,0,1)</f>
        <v>1</v>
      </c>
      <c r="AK1333" s="77">
        <f>IF(F1333&gt;Variables!$G$8,0,1)</f>
        <v>0</v>
      </c>
      <c r="AL1333" s="77">
        <f>IF(G1333&gt;Variables!$G$9,0,1)</f>
        <v>1</v>
      </c>
      <c r="AM1333" s="77">
        <f>IF(AND(K1333&gt;Variables!$G$10,K1333&lt;Variables!$G$11),0,1)</f>
        <v>1</v>
      </c>
      <c r="AN1333" s="77">
        <f>IF(H1333&lt;Variables!$G$13,1,0)</f>
        <v>1</v>
      </c>
      <c r="AO1333" s="77">
        <f>IF(R1333&lt;Variables!$G$12,0,1)</f>
        <v>1</v>
      </c>
      <c r="AP1333" s="78">
        <f t="shared" si="41"/>
        <v>1</v>
      </c>
      <c r="AQ1333" s="77">
        <f>IF(V1333&lt;Variables!$G$15,1,0)</f>
        <v>1</v>
      </c>
      <c r="AR1333">
        <v>0</v>
      </c>
      <c r="AS1333">
        <v>0</v>
      </c>
      <c r="AT1333">
        <v>1</v>
      </c>
      <c r="AU1333">
        <v>0</v>
      </c>
      <c r="BA1333">
        <v>-2.25</v>
      </c>
    </row>
    <row r="1334" spans="3:53" x14ac:dyDescent="0.25">
      <c r="C1334" t="s">
        <v>300</v>
      </c>
      <c r="D1334" t="s">
        <v>293</v>
      </c>
      <c r="E1334">
        <v>22.48</v>
      </c>
      <c r="F1334">
        <v>12.86</v>
      </c>
      <c r="G1334">
        <v>-1.51</v>
      </c>
      <c r="H1334">
        <v>-99999</v>
      </c>
      <c r="I1334">
        <v>240.642</v>
      </c>
      <c r="J1334" t="s">
        <v>74</v>
      </c>
      <c r="K1334">
        <v>-99999</v>
      </c>
      <c r="L1334">
        <v>22.475000000000001</v>
      </c>
      <c r="M1334">
        <v>0</v>
      </c>
      <c r="N1334">
        <v>22.647500000000001</v>
      </c>
      <c r="O1334">
        <v>-0.76167347389336326</v>
      </c>
      <c r="P1334">
        <v>138176</v>
      </c>
      <c r="Q1334">
        <v>7534</v>
      </c>
      <c r="R1334">
        <v>18.34</v>
      </c>
      <c r="S1334">
        <v>19.524999999999999</v>
      </c>
      <c r="T1334">
        <v>6.3150000000000004</v>
      </c>
      <c r="U1334">
        <v>12.258333333333329</v>
      </c>
      <c r="V1334">
        <v>-99999</v>
      </c>
      <c r="AC1334">
        <v>-99999</v>
      </c>
      <c r="AD1334">
        <v>-99999</v>
      </c>
      <c r="AH1334" s="77">
        <f>IF(AND(M1334&lt;Variables!$G$6,M1334&gt;Variables!$G$5),0,1)</f>
        <v>1</v>
      </c>
      <c r="AI1334" s="77">
        <f t="shared" si="40"/>
        <v>1</v>
      </c>
      <c r="AJ1334" s="77">
        <f>IF(I1334&gt;Variables!$G$7,0,1)</f>
        <v>0</v>
      </c>
      <c r="AK1334" s="77">
        <f>IF(F1334&gt;Variables!$G$8,0,1)</f>
        <v>0</v>
      </c>
      <c r="AL1334" s="77">
        <f>IF(G1334&gt;Variables!$G$9,0,1)</f>
        <v>1</v>
      </c>
      <c r="AM1334" s="77">
        <f>IF(AND(K1334&gt;Variables!$G$10,K1334&lt;Variables!$G$11),0,1)</f>
        <v>1</v>
      </c>
      <c r="AN1334" s="77">
        <f>IF(H1334&lt;Variables!$G$13,1,0)</f>
        <v>1</v>
      </c>
      <c r="AO1334" s="77">
        <f>IF(R1334&lt;Variables!$G$12,0,1)</f>
        <v>1</v>
      </c>
      <c r="AP1334" s="78">
        <f t="shared" si="41"/>
        <v>0</v>
      </c>
      <c r="AQ1334" s="77">
        <f>IF(V1334&lt;Variables!$G$15,1,0)</f>
        <v>1</v>
      </c>
      <c r="AR1334">
        <v>0</v>
      </c>
      <c r="AS1334">
        <v>0</v>
      </c>
      <c r="AT1334">
        <v>0</v>
      </c>
      <c r="AU1334">
        <v>0</v>
      </c>
      <c r="BA1334">
        <v>0</v>
      </c>
    </row>
    <row r="1335" spans="3:53" x14ac:dyDescent="0.25">
      <c r="C1335" t="s">
        <v>300</v>
      </c>
      <c r="D1335" t="s">
        <v>289</v>
      </c>
      <c r="E1335">
        <v>236.69</v>
      </c>
      <c r="F1335">
        <v>7.01</v>
      </c>
      <c r="G1335">
        <v>7.36</v>
      </c>
      <c r="H1335">
        <v>-99999</v>
      </c>
      <c r="I1335">
        <v>-99999</v>
      </c>
      <c r="J1335" t="s">
        <v>75</v>
      </c>
      <c r="K1335">
        <v>67.97</v>
      </c>
      <c r="L1335">
        <v>230.91003529411759</v>
      </c>
      <c r="M1335">
        <v>2.1956450266115821</v>
      </c>
      <c r="N1335">
        <v>229.99946</v>
      </c>
      <c r="O1335">
        <v>2.6002408875220802</v>
      </c>
      <c r="P1335">
        <v>63565</v>
      </c>
      <c r="Q1335">
        <v>285725</v>
      </c>
      <c r="R1335">
        <v>0.22</v>
      </c>
      <c r="S1335">
        <v>19.524999999999999</v>
      </c>
      <c r="T1335">
        <v>6.3150000000000004</v>
      </c>
      <c r="U1335">
        <v>12.258333333333329</v>
      </c>
      <c r="V1335">
        <v>2.3821342489298289</v>
      </c>
      <c r="AC1335">
        <v>237.5</v>
      </c>
      <c r="AD1335">
        <v>227.37129999999999</v>
      </c>
      <c r="AH1335" s="77">
        <f>IF(AND(M1335&lt;Variables!$G$6,M1335&gt;Variables!$G$5),0,1)</f>
        <v>1</v>
      </c>
      <c r="AI1335" s="77">
        <f t="shared" si="40"/>
        <v>0</v>
      </c>
      <c r="AJ1335" s="77">
        <f>IF(I1335&gt;Variables!$G$7,0,1)</f>
        <v>1</v>
      </c>
      <c r="AK1335" s="77">
        <f>IF(F1335&gt;Variables!$G$8,0,1)</f>
        <v>1</v>
      </c>
      <c r="AL1335" s="77">
        <f>IF(G1335&gt;Variables!$G$9,0,1)</f>
        <v>1</v>
      </c>
      <c r="AM1335" s="77">
        <f>IF(AND(K1335&gt;Variables!$G$10,K1335&lt;Variables!$G$11),0,1)</f>
        <v>0</v>
      </c>
      <c r="AN1335" s="77">
        <f>IF(H1335&lt;Variables!$G$13,1,0)</f>
        <v>1</v>
      </c>
      <c r="AO1335" s="77">
        <f>IF(R1335&lt;Variables!$G$12,0,1)</f>
        <v>0</v>
      </c>
      <c r="AP1335" s="78">
        <f t="shared" si="41"/>
        <v>1</v>
      </c>
      <c r="AQ1335" s="77">
        <f>IF(V1335&lt;Variables!$G$15,1,0)</f>
        <v>1</v>
      </c>
      <c r="AR1335">
        <v>0</v>
      </c>
      <c r="AS1335">
        <v>0</v>
      </c>
      <c r="AT1335">
        <v>1</v>
      </c>
      <c r="AU1335">
        <v>0</v>
      </c>
      <c r="BA1335">
        <v>-2.25</v>
      </c>
    </row>
    <row r="1336" spans="3:53" x14ac:dyDescent="0.25">
      <c r="C1336" t="s">
        <v>300</v>
      </c>
      <c r="D1336" t="s">
        <v>187</v>
      </c>
      <c r="E1336">
        <v>26.14</v>
      </c>
      <c r="F1336">
        <v>6.53</v>
      </c>
      <c r="G1336">
        <v>7.05</v>
      </c>
      <c r="H1336">
        <v>3370</v>
      </c>
      <c r="I1336">
        <v>-65.503</v>
      </c>
      <c r="J1336" t="s">
        <v>75</v>
      </c>
      <c r="K1336">
        <v>58.2</v>
      </c>
      <c r="L1336">
        <v>25.961844444444441</v>
      </c>
      <c r="M1336">
        <v>3.1413621528339132E-2</v>
      </c>
      <c r="N1336">
        <v>25.610068085106391</v>
      </c>
      <c r="O1336">
        <v>1.405431308099218</v>
      </c>
      <c r="P1336">
        <v>594355</v>
      </c>
      <c r="Q1336">
        <v>2123000</v>
      </c>
      <c r="R1336">
        <v>0.28000000000000003</v>
      </c>
      <c r="S1336">
        <v>19.524999999999999</v>
      </c>
      <c r="T1336">
        <v>6.3150000000000004</v>
      </c>
      <c r="U1336">
        <v>12.258333333333329</v>
      </c>
      <c r="V1336">
        <v>2.4503913210206778</v>
      </c>
      <c r="AC1336">
        <v>26.110299999999999</v>
      </c>
      <c r="AD1336">
        <v>24.79</v>
      </c>
      <c r="AH1336" s="77">
        <f>IF(AND(M1336&lt;Variables!$G$6,M1336&gt;Variables!$G$5),0,1)</f>
        <v>1</v>
      </c>
      <c r="AI1336" s="77">
        <f t="shared" si="40"/>
        <v>0</v>
      </c>
      <c r="AJ1336" s="77">
        <f>IF(I1336&gt;Variables!$G$7,0,1)</f>
        <v>1</v>
      </c>
      <c r="AK1336" s="77">
        <f>IF(F1336&gt;Variables!$G$8,0,1)</f>
        <v>1</v>
      </c>
      <c r="AL1336" s="77">
        <f>IF(G1336&gt;Variables!$G$9,0,1)</f>
        <v>1</v>
      </c>
      <c r="AM1336" s="77">
        <f>IF(AND(K1336&gt;Variables!$G$10,K1336&lt;Variables!$G$11),0,1)</f>
        <v>1</v>
      </c>
      <c r="AN1336" s="77">
        <f>IF(H1336&lt;Variables!$G$13,1,0)</f>
        <v>0</v>
      </c>
      <c r="AO1336" s="77">
        <f>IF(R1336&lt;Variables!$G$12,0,1)</f>
        <v>0</v>
      </c>
      <c r="AP1336" s="78">
        <f t="shared" si="41"/>
        <v>1</v>
      </c>
      <c r="AQ1336" s="77">
        <f>IF(V1336&lt;Variables!$G$15,1,0)</f>
        <v>1</v>
      </c>
      <c r="AR1336">
        <v>0</v>
      </c>
      <c r="AS1336">
        <v>0</v>
      </c>
      <c r="AT1336">
        <v>1</v>
      </c>
      <c r="AU1336">
        <v>0</v>
      </c>
      <c r="BA1336">
        <v>-2.25</v>
      </c>
    </row>
    <row r="1337" spans="3:53" x14ac:dyDescent="0.25">
      <c r="C1337" t="s">
        <v>300</v>
      </c>
      <c r="D1337" t="s">
        <v>273</v>
      </c>
      <c r="E1337">
        <v>1.72</v>
      </c>
      <c r="F1337">
        <v>19.5</v>
      </c>
      <c r="G1337">
        <v>4.5999999999999996</v>
      </c>
      <c r="H1337">
        <v>464.81</v>
      </c>
      <c r="I1337">
        <v>-8.7449999999999992</v>
      </c>
      <c r="J1337" t="s">
        <v>74</v>
      </c>
      <c r="K1337">
        <v>66.069999999999993</v>
      </c>
      <c r="L1337">
        <v>1.674865</v>
      </c>
      <c r="M1337">
        <v>1.799249491750083</v>
      </c>
      <c r="N1337">
        <v>1.628134</v>
      </c>
      <c r="O1337">
        <v>4.7211101788919008</v>
      </c>
      <c r="P1337">
        <v>41840000</v>
      </c>
      <c r="Q1337">
        <v>1670000</v>
      </c>
      <c r="R1337">
        <v>25.05</v>
      </c>
      <c r="S1337">
        <v>19.524999999999999</v>
      </c>
      <c r="T1337">
        <v>6.3150000000000004</v>
      </c>
      <c r="U1337">
        <v>12.258333333333329</v>
      </c>
      <c r="V1337">
        <v>2.4032012564224581</v>
      </c>
      <c r="AC1337">
        <v>2.23</v>
      </c>
      <c r="AD1337">
        <v>1.68</v>
      </c>
      <c r="AH1337" s="77">
        <f>IF(AND(M1337&lt;Variables!$G$6,M1337&gt;Variables!$G$5),0,1)</f>
        <v>1</v>
      </c>
      <c r="AI1337" s="77">
        <f t="shared" si="40"/>
        <v>0</v>
      </c>
      <c r="AJ1337" s="77">
        <f>IF(I1337&gt;Variables!$G$7,0,1)</f>
        <v>1</v>
      </c>
      <c r="AK1337" s="77">
        <f>IF(F1337&gt;Variables!$G$8,0,1)</f>
        <v>0</v>
      </c>
      <c r="AL1337" s="77">
        <f>IF(G1337&gt;Variables!$G$9,0,1)</f>
        <v>1</v>
      </c>
      <c r="AM1337" s="77">
        <f>IF(AND(K1337&gt;Variables!$G$10,K1337&lt;Variables!$G$11),0,1)</f>
        <v>0</v>
      </c>
      <c r="AN1337" s="77">
        <f>IF(H1337&lt;Variables!$G$13,1,0)</f>
        <v>1</v>
      </c>
      <c r="AO1337" s="77">
        <f>IF(R1337&lt;Variables!$G$12,0,1)</f>
        <v>1</v>
      </c>
      <c r="AP1337" s="78">
        <f t="shared" si="41"/>
        <v>0</v>
      </c>
      <c r="AQ1337" s="77">
        <f>IF(V1337&lt;Variables!$G$15,1,0)</f>
        <v>1</v>
      </c>
      <c r="AR1337">
        <v>1</v>
      </c>
      <c r="AS1337">
        <v>0</v>
      </c>
      <c r="AT1337">
        <v>0</v>
      </c>
      <c r="AU1337">
        <v>0</v>
      </c>
      <c r="BA1337">
        <v>2</v>
      </c>
    </row>
    <row r="1338" spans="3:53" x14ac:dyDescent="0.25">
      <c r="C1338" t="s">
        <v>300</v>
      </c>
      <c r="D1338" t="s">
        <v>186</v>
      </c>
      <c r="E1338">
        <v>23</v>
      </c>
      <c r="F1338">
        <v>5.32</v>
      </c>
      <c r="G1338">
        <v>3.33</v>
      </c>
      <c r="H1338">
        <v>2840</v>
      </c>
      <c r="I1338">
        <v>-6.8129999999999997</v>
      </c>
      <c r="J1338" t="s">
        <v>75</v>
      </c>
      <c r="K1338">
        <v>46.79</v>
      </c>
      <c r="L1338">
        <v>23.008466666666671</v>
      </c>
      <c r="M1338">
        <v>-0.16718483340915749</v>
      </c>
      <c r="N1338">
        <v>23.096708695652168</v>
      </c>
      <c r="O1338">
        <v>-0.54860065701060357</v>
      </c>
      <c r="P1338">
        <v>200318</v>
      </c>
      <c r="Q1338">
        <v>423685</v>
      </c>
      <c r="R1338">
        <v>0.47</v>
      </c>
      <c r="S1338">
        <v>19.524999999999999</v>
      </c>
      <c r="T1338">
        <v>6.3150000000000004</v>
      </c>
      <c r="U1338">
        <v>12.258333333333329</v>
      </c>
      <c r="V1338">
        <v>2.3365413220142148</v>
      </c>
      <c r="AC1338">
        <v>23.06</v>
      </c>
      <c r="AD1338">
        <v>22.65</v>
      </c>
      <c r="AH1338" s="77">
        <f>IF(AND(M1338&lt;Variables!$G$6,M1338&gt;Variables!$G$5),0,1)</f>
        <v>1</v>
      </c>
      <c r="AI1338" s="77">
        <f t="shared" si="40"/>
        <v>1</v>
      </c>
      <c r="AJ1338" s="77">
        <f>IF(I1338&gt;Variables!$G$7,0,1)</f>
        <v>1</v>
      </c>
      <c r="AK1338" s="77">
        <f>IF(F1338&gt;Variables!$G$8,0,1)</f>
        <v>1</v>
      </c>
      <c r="AL1338" s="77">
        <f>IF(G1338&gt;Variables!$G$9,0,1)</f>
        <v>1</v>
      </c>
      <c r="AM1338" s="77">
        <f>IF(AND(K1338&gt;Variables!$G$10,K1338&lt;Variables!$G$11),0,1)</f>
        <v>1</v>
      </c>
      <c r="AN1338" s="77">
        <f>IF(H1338&lt;Variables!$G$13,1,0)</f>
        <v>0</v>
      </c>
      <c r="AO1338" s="77">
        <f>IF(R1338&lt;Variables!$G$12,0,1)</f>
        <v>0</v>
      </c>
      <c r="AP1338" s="78">
        <f t="shared" si="41"/>
        <v>1</v>
      </c>
      <c r="AQ1338" s="77">
        <f>IF(V1338&lt;Variables!$G$15,1,0)</f>
        <v>1</v>
      </c>
      <c r="AR1338">
        <v>0</v>
      </c>
      <c r="AS1338">
        <v>0</v>
      </c>
      <c r="AT1338">
        <v>1</v>
      </c>
      <c r="AU1338">
        <v>0</v>
      </c>
      <c r="BA1338">
        <v>-1.3</v>
      </c>
    </row>
    <row r="1339" spans="3:53" x14ac:dyDescent="0.25">
      <c r="C1339" t="s">
        <v>300</v>
      </c>
      <c r="D1339" t="s">
        <v>139</v>
      </c>
      <c r="E1339">
        <v>31.87</v>
      </c>
      <c r="F1339">
        <v>5.37</v>
      </c>
      <c r="G1339">
        <v>10.17</v>
      </c>
      <c r="H1339">
        <v>5040</v>
      </c>
      <c r="I1339">
        <v>-4.0000000000000001E-3</v>
      </c>
      <c r="J1339" t="s">
        <v>75</v>
      </c>
      <c r="K1339">
        <v>66.06</v>
      </c>
      <c r="L1339">
        <v>31.339099999999991</v>
      </c>
      <c r="M1339">
        <v>1.781161552182438</v>
      </c>
      <c r="N1339">
        <v>30.882285714285711</v>
      </c>
      <c r="O1339">
        <v>3.286720079934871</v>
      </c>
      <c r="P1339">
        <v>947516</v>
      </c>
      <c r="Q1339">
        <v>445132</v>
      </c>
      <c r="R1339">
        <v>2.13</v>
      </c>
      <c r="S1339">
        <v>19.524999999999999</v>
      </c>
      <c r="T1339">
        <v>6.3150000000000004</v>
      </c>
      <c r="U1339">
        <v>12.258333333333329</v>
      </c>
      <c r="V1339">
        <v>2.4044588469662491</v>
      </c>
      <c r="AC1339">
        <v>34.36</v>
      </c>
      <c r="AD1339">
        <v>31.1</v>
      </c>
      <c r="AH1339" s="77">
        <f>IF(AND(M1339&lt;Variables!$G$6,M1339&gt;Variables!$G$5),0,1)</f>
        <v>1</v>
      </c>
      <c r="AI1339" s="77">
        <f t="shared" si="40"/>
        <v>0</v>
      </c>
      <c r="AJ1339" s="77">
        <f>IF(I1339&gt;Variables!$G$7,0,1)</f>
        <v>1</v>
      </c>
      <c r="AK1339" s="77">
        <f>IF(F1339&gt;Variables!$G$8,0,1)</f>
        <v>1</v>
      </c>
      <c r="AL1339" s="77">
        <f>IF(G1339&gt;Variables!$G$9,0,1)</f>
        <v>1</v>
      </c>
      <c r="AM1339" s="77">
        <f>IF(AND(K1339&gt;Variables!$G$10,K1339&lt;Variables!$G$11),0,1)</f>
        <v>0</v>
      </c>
      <c r="AN1339" s="77">
        <f>IF(H1339&lt;Variables!$G$13,1,0)</f>
        <v>0</v>
      </c>
      <c r="AO1339" s="77">
        <f>IF(R1339&lt;Variables!$G$12,0,1)</f>
        <v>0</v>
      </c>
      <c r="AP1339" s="78">
        <f t="shared" si="41"/>
        <v>1</v>
      </c>
      <c r="AQ1339" s="77">
        <f>IF(V1339&lt;Variables!$G$15,1,0)</f>
        <v>1</v>
      </c>
      <c r="AR1339">
        <v>0</v>
      </c>
      <c r="AS1339">
        <v>0</v>
      </c>
      <c r="AT1339">
        <v>1</v>
      </c>
      <c r="AU1339">
        <v>0</v>
      </c>
      <c r="BA1339">
        <v>-0.8</v>
      </c>
    </row>
    <row r="1340" spans="3:53" x14ac:dyDescent="0.25">
      <c r="C1340" t="s">
        <v>300</v>
      </c>
      <c r="D1340" t="s">
        <v>275</v>
      </c>
      <c r="E1340">
        <v>55.93</v>
      </c>
      <c r="F1340">
        <v>46.11</v>
      </c>
      <c r="G1340">
        <v>7.0000000000000007E-2</v>
      </c>
      <c r="H1340">
        <v>639.94000000000005</v>
      </c>
      <c r="I1340">
        <v>-10.103999999999999</v>
      </c>
      <c r="J1340" t="s">
        <v>74</v>
      </c>
      <c r="K1340">
        <v>76.62</v>
      </c>
      <c r="L1340">
        <v>55.741315000000007</v>
      </c>
      <c r="M1340">
        <v>3.3520917115053242E-2</v>
      </c>
      <c r="N1340">
        <v>55.727310000000017</v>
      </c>
      <c r="O1340">
        <v>5.8660645920251678E-2</v>
      </c>
      <c r="P1340">
        <v>4050000</v>
      </c>
      <c r="Q1340">
        <v>178970</v>
      </c>
      <c r="R1340">
        <v>22.63</v>
      </c>
      <c r="S1340">
        <v>19.524999999999999</v>
      </c>
      <c r="T1340">
        <v>6.3150000000000004</v>
      </c>
      <c r="U1340">
        <v>12.258333333333329</v>
      </c>
      <c r="V1340">
        <v>2.6393346163173241</v>
      </c>
      <c r="AC1340">
        <v>56.13</v>
      </c>
      <c r="AD1340">
        <v>55.67</v>
      </c>
      <c r="AH1340" s="77">
        <f>IF(AND(M1340&lt;Variables!$G$6,M1340&gt;Variables!$G$5),0,1)</f>
        <v>1</v>
      </c>
      <c r="AI1340" s="77">
        <f t="shared" si="40"/>
        <v>0</v>
      </c>
      <c r="AJ1340" s="77">
        <f>IF(I1340&gt;Variables!$G$7,0,1)</f>
        <v>1</v>
      </c>
      <c r="AK1340" s="77">
        <f>IF(F1340&gt;Variables!$G$8,0,1)</f>
        <v>0</v>
      </c>
      <c r="AL1340" s="77">
        <f>IF(G1340&gt;Variables!$G$9,0,1)</f>
        <v>1</v>
      </c>
      <c r="AM1340" s="77">
        <f>IF(AND(K1340&gt;Variables!$G$10,K1340&lt;Variables!$G$11),0,1)</f>
        <v>1</v>
      </c>
      <c r="AN1340" s="77">
        <f>IF(H1340&lt;Variables!$G$13,1,0)</f>
        <v>1</v>
      </c>
      <c r="AO1340" s="77">
        <f>IF(R1340&lt;Variables!$G$12,0,1)</f>
        <v>1</v>
      </c>
      <c r="AP1340" s="78">
        <f t="shared" si="41"/>
        <v>0</v>
      </c>
      <c r="AQ1340" s="77">
        <f>IF(V1340&lt;Variables!$G$15,1,0)</f>
        <v>1</v>
      </c>
      <c r="AR1340">
        <v>0</v>
      </c>
      <c r="AS1340">
        <v>0</v>
      </c>
      <c r="AT1340">
        <v>0</v>
      </c>
      <c r="AU1340">
        <v>1</v>
      </c>
      <c r="BA1340">
        <v>-0.05</v>
      </c>
    </row>
    <row r="1341" spans="3:53" x14ac:dyDescent="0.25">
      <c r="C1341" t="s">
        <v>300</v>
      </c>
      <c r="D1341" t="s">
        <v>191</v>
      </c>
      <c r="E1341">
        <v>36.770000000000003</v>
      </c>
      <c r="F1341">
        <v>5.59</v>
      </c>
      <c r="G1341">
        <v>3.5</v>
      </c>
      <c r="H1341">
        <v>5710</v>
      </c>
      <c r="I1341">
        <v>1.6E-2</v>
      </c>
      <c r="J1341" t="s">
        <v>75</v>
      </c>
      <c r="K1341">
        <v>52.7</v>
      </c>
      <c r="L1341">
        <v>36.75124375</v>
      </c>
      <c r="M1341">
        <v>-0.16664402004082571</v>
      </c>
      <c r="N1341">
        <v>36.760256097560983</v>
      </c>
      <c r="O1341">
        <v>-0.19111971737770339</v>
      </c>
      <c r="P1341">
        <v>133567</v>
      </c>
      <c r="Q1341">
        <v>567927</v>
      </c>
      <c r="R1341">
        <v>0.24</v>
      </c>
      <c r="S1341">
        <v>19.524999999999999</v>
      </c>
      <c r="T1341">
        <v>6.3150000000000004</v>
      </c>
      <c r="U1341">
        <v>12.258333333333329</v>
      </c>
      <c r="V1341">
        <v>2.400604167931732</v>
      </c>
      <c r="AC1341">
        <v>37.348599999999998</v>
      </c>
      <c r="AD1341">
        <v>36.159999999999997</v>
      </c>
      <c r="AH1341" s="77">
        <f>IF(AND(M1341&lt;Variables!$G$6,M1341&gt;Variables!$G$5),0,1)</f>
        <v>1</v>
      </c>
      <c r="AI1341" s="77">
        <f t="shared" si="40"/>
        <v>1</v>
      </c>
      <c r="AJ1341" s="77">
        <f>IF(I1341&gt;Variables!$G$7,0,1)</f>
        <v>1</v>
      </c>
      <c r="AK1341" s="77">
        <f>IF(F1341&gt;Variables!$G$8,0,1)</f>
        <v>1</v>
      </c>
      <c r="AL1341" s="77">
        <f>IF(G1341&gt;Variables!$G$9,0,1)</f>
        <v>1</v>
      </c>
      <c r="AM1341" s="77">
        <f>IF(AND(K1341&gt;Variables!$G$10,K1341&lt;Variables!$G$11),0,1)</f>
        <v>1</v>
      </c>
      <c r="AN1341" s="77">
        <f>IF(H1341&lt;Variables!$G$13,1,0)</f>
        <v>0</v>
      </c>
      <c r="AO1341" s="77">
        <f>IF(R1341&lt;Variables!$G$12,0,1)</f>
        <v>0</v>
      </c>
      <c r="AP1341" s="78">
        <f t="shared" si="41"/>
        <v>1</v>
      </c>
      <c r="AQ1341" s="77">
        <f>IF(V1341&lt;Variables!$G$15,1,0)</f>
        <v>1</v>
      </c>
      <c r="AR1341">
        <v>0</v>
      </c>
      <c r="AS1341">
        <v>0</v>
      </c>
      <c r="AT1341">
        <v>1</v>
      </c>
      <c r="AU1341">
        <v>0</v>
      </c>
      <c r="BA1341">
        <v>-1.62</v>
      </c>
    </row>
    <row r="1342" spans="3:53" x14ac:dyDescent="0.25">
      <c r="C1342" t="s">
        <v>300</v>
      </c>
      <c r="D1342" t="s">
        <v>140</v>
      </c>
      <c r="E1342">
        <v>23.97</v>
      </c>
      <c r="F1342">
        <v>5.66</v>
      </c>
      <c r="G1342">
        <v>5.68</v>
      </c>
      <c r="H1342">
        <v>6870</v>
      </c>
      <c r="I1342">
        <v>-1.159</v>
      </c>
      <c r="J1342" t="s">
        <v>75</v>
      </c>
      <c r="K1342">
        <v>62.39</v>
      </c>
      <c r="L1342">
        <v>23.830624999999991</v>
      </c>
      <c r="M1342">
        <v>0.3960240237090154</v>
      </c>
      <c r="N1342">
        <v>23.65372448979592</v>
      </c>
      <c r="O1342">
        <v>1.146861714404021</v>
      </c>
      <c r="P1342">
        <v>522050</v>
      </c>
      <c r="Q1342">
        <v>740726</v>
      </c>
      <c r="R1342">
        <v>0.7</v>
      </c>
      <c r="S1342">
        <v>19.524999999999999</v>
      </c>
      <c r="T1342">
        <v>6.3150000000000004</v>
      </c>
      <c r="U1342">
        <v>12.258333333333329</v>
      </c>
      <c r="V1342">
        <v>2.4708931170395219</v>
      </c>
      <c r="AC1342">
        <v>24.68</v>
      </c>
      <c r="AD1342">
        <v>22.64</v>
      </c>
      <c r="AH1342" s="77">
        <f>IF(AND(M1342&lt;Variables!$G$6,M1342&gt;Variables!$G$5),0,1)</f>
        <v>1</v>
      </c>
      <c r="AI1342" s="77">
        <f t="shared" si="40"/>
        <v>0</v>
      </c>
      <c r="AJ1342" s="77">
        <f>IF(I1342&gt;Variables!$G$7,0,1)</f>
        <v>1</v>
      </c>
      <c r="AK1342" s="77">
        <f>IF(F1342&gt;Variables!$G$8,0,1)</f>
        <v>1</v>
      </c>
      <c r="AL1342" s="77">
        <f>IF(G1342&gt;Variables!$G$9,0,1)</f>
        <v>1</v>
      </c>
      <c r="AM1342" s="77">
        <f>IF(AND(K1342&gt;Variables!$G$10,K1342&lt;Variables!$G$11),0,1)</f>
        <v>0</v>
      </c>
      <c r="AN1342" s="77">
        <f>IF(H1342&lt;Variables!$G$13,1,0)</f>
        <v>0</v>
      </c>
      <c r="AO1342" s="77">
        <f>IF(R1342&lt;Variables!$G$12,0,1)</f>
        <v>0</v>
      </c>
      <c r="AP1342" s="78">
        <f t="shared" si="41"/>
        <v>1</v>
      </c>
      <c r="AQ1342" s="77">
        <f>IF(V1342&lt;Variables!$G$15,1,0)</f>
        <v>1</v>
      </c>
      <c r="AR1342">
        <v>1</v>
      </c>
      <c r="AS1342">
        <v>0</v>
      </c>
      <c r="AT1342">
        <v>0</v>
      </c>
      <c r="AU1342">
        <v>0</v>
      </c>
      <c r="BA1342">
        <v>1.66</v>
      </c>
    </row>
    <row r="1343" spans="3:53" x14ac:dyDescent="0.25">
      <c r="C1343" t="s">
        <v>300</v>
      </c>
      <c r="D1343" t="s">
        <v>81</v>
      </c>
      <c r="E1343">
        <v>30.46</v>
      </c>
      <c r="F1343">
        <v>6.25</v>
      </c>
      <c r="G1343">
        <v>3.33</v>
      </c>
      <c r="H1343">
        <v>6600</v>
      </c>
      <c r="I1343">
        <v>0.48199999999999998</v>
      </c>
      <c r="J1343" t="s">
        <v>75</v>
      </c>
      <c r="K1343">
        <v>56.15</v>
      </c>
      <c r="L1343">
        <v>30.248000000000001</v>
      </c>
      <c r="M1343">
        <v>0.40333245173235732</v>
      </c>
      <c r="N1343">
        <v>30.402483999999991</v>
      </c>
      <c r="O1343">
        <v>-0.1068465326714524</v>
      </c>
      <c r="P1343">
        <v>941358</v>
      </c>
      <c r="Q1343">
        <v>1326000</v>
      </c>
      <c r="R1343">
        <v>0.71</v>
      </c>
      <c r="S1343">
        <v>19.524999999999999</v>
      </c>
      <c r="T1343">
        <v>6.3150000000000004</v>
      </c>
      <c r="U1343">
        <v>12.258333333333329</v>
      </c>
      <c r="V1343">
        <v>2.4130636879132501</v>
      </c>
      <c r="AC1343">
        <v>30.6</v>
      </c>
      <c r="AD1343">
        <v>29.88</v>
      </c>
      <c r="AH1343" s="77">
        <f>IF(AND(M1343&lt;Variables!$G$6,M1343&gt;Variables!$G$5),0,1)</f>
        <v>1</v>
      </c>
      <c r="AI1343" s="77">
        <f t="shared" si="40"/>
        <v>1</v>
      </c>
      <c r="AJ1343" s="77">
        <f>IF(I1343&gt;Variables!$G$7,0,1)</f>
        <v>1</v>
      </c>
      <c r="AK1343" s="77">
        <f>IF(F1343&gt;Variables!$G$8,0,1)</f>
        <v>1</v>
      </c>
      <c r="AL1343" s="77">
        <f>IF(G1343&gt;Variables!$G$9,0,1)</f>
        <v>1</v>
      </c>
      <c r="AM1343" s="77">
        <f>IF(AND(K1343&gt;Variables!$G$10,K1343&lt;Variables!$G$11),0,1)</f>
        <v>1</v>
      </c>
      <c r="AN1343" s="77">
        <f>IF(H1343&lt;Variables!$G$13,1,0)</f>
        <v>0</v>
      </c>
      <c r="AO1343" s="77">
        <f>IF(R1343&lt;Variables!$G$12,0,1)</f>
        <v>0</v>
      </c>
      <c r="AP1343" s="78">
        <f t="shared" si="41"/>
        <v>1</v>
      </c>
      <c r="AQ1343" s="77">
        <f>IF(V1343&lt;Variables!$G$15,1,0)</f>
        <v>1</v>
      </c>
      <c r="AR1343">
        <v>0</v>
      </c>
      <c r="AS1343">
        <v>1</v>
      </c>
      <c r="AT1343">
        <v>0</v>
      </c>
      <c r="AU1343">
        <v>0</v>
      </c>
      <c r="BA1343">
        <v>-0.44</v>
      </c>
    </row>
    <row r="1344" spans="3:53" x14ac:dyDescent="0.25">
      <c r="C1344" t="s">
        <v>301</v>
      </c>
      <c r="D1344" t="s">
        <v>81</v>
      </c>
      <c r="E1344">
        <v>30.47</v>
      </c>
      <c r="F1344">
        <v>6.35</v>
      </c>
      <c r="G1344">
        <v>3.37</v>
      </c>
      <c r="H1344">
        <v>6600</v>
      </c>
      <c r="I1344">
        <v>0.48199999999999998</v>
      </c>
      <c r="J1344" t="s">
        <v>75</v>
      </c>
      <c r="K1344">
        <v>55.3</v>
      </c>
      <c r="L1344">
        <v>30.261499999999991</v>
      </c>
      <c r="M1344">
        <v>0.39158666953060661</v>
      </c>
      <c r="N1344">
        <v>30.375588</v>
      </c>
      <c r="O1344">
        <v>1.452482170878462E-2</v>
      </c>
      <c r="P1344">
        <v>954945</v>
      </c>
      <c r="Q1344">
        <v>1326000</v>
      </c>
      <c r="R1344">
        <v>0.72</v>
      </c>
      <c r="S1344">
        <v>19.492999999999999</v>
      </c>
      <c r="T1344">
        <v>6.3429999999999991</v>
      </c>
      <c r="U1344">
        <v>12.133333333333329</v>
      </c>
      <c r="V1344">
        <v>2.4057329643937009</v>
      </c>
      <c r="AC1344">
        <v>30.6</v>
      </c>
      <c r="AD1344">
        <v>29.88</v>
      </c>
      <c r="AH1344" s="77">
        <f>IF(AND(M1344&lt;Variables!$G$6,M1344&gt;Variables!$G$5),0,1)</f>
        <v>1</v>
      </c>
      <c r="AI1344" s="77">
        <f t="shared" si="40"/>
        <v>1</v>
      </c>
      <c r="AJ1344" s="77">
        <f>IF(I1344&gt;Variables!$G$7,0,1)</f>
        <v>1</v>
      </c>
      <c r="AK1344" s="77">
        <f>IF(F1344&gt;Variables!$G$8,0,1)</f>
        <v>1</v>
      </c>
      <c r="AL1344" s="77">
        <f>IF(G1344&gt;Variables!$G$9,0,1)</f>
        <v>1</v>
      </c>
      <c r="AM1344" s="77">
        <f>IF(AND(K1344&gt;Variables!$G$10,K1344&lt;Variables!$G$11),0,1)</f>
        <v>1</v>
      </c>
      <c r="AN1344" s="77">
        <f>IF(H1344&lt;Variables!$G$13,1,0)</f>
        <v>0</v>
      </c>
      <c r="AO1344" s="77">
        <f>IF(R1344&lt;Variables!$G$12,0,1)</f>
        <v>0</v>
      </c>
      <c r="AP1344" s="78">
        <f t="shared" si="41"/>
        <v>1</v>
      </c>
      <c r="AQ1344" s="77">
        <f>IF(V1344&lt;Variables!$G$15,1,0)</f>
        <v>1</v>
      </c>
      <c r="AR1344">
        <v>0</v>
      </c>
      <c r="AS1344">
        <v>1</v>
      </c>
      <c r="AT1344">
        <v>0</v>
      </c>
      <c r="AU1344">
        <v>0</v>
      </c>
      <c r="BA1344">
        <v>-0.27</v>
      </c>
    </row>
    <row r="1345" spans="3:53" x14ac:dyDescent="0.25">
      <c r="C1345" t="s">
        <v>301</v>
      </c>
      <c r="D1345" t="s">
        <v>187</v>
      </c>
      <c r="E1345">
        <v>26.1</v>
      </c>
      <c r="F1345">
        <v>6.04</v>
      </c>
      <c r="G1345">
        <v>7.13</v>
      </c>
      <c r="H1345">
        <v>3370</v>
      </c>
      <c r="I1345">
        <v>-65.48</v>
      </c>
      <c r="J1345" t="s">
        <v>75</v>
      </c>
      <c r="K1345">
        <v>57.49</v>
      </c>
      <c r="L1345">
        <v>26.015942105263161</v>
      </c>
      <c r="M1345">
        <v>-9.9716186168457427E-2</v>
      </c>
      <c r="N1345">
        <v>25.677247916666669</v>
      </c>
      <c r="O1345">
        <v>1.218012476836847</v>
      </c>
      <c r="P1345">
        <v>626769</v>
      </c>
      <c r="Q1345">
        <v>2123000</v>
      </c>
      <c r="R1345">
        <v>0.3</v>
      </c>
      <c r="S1345">
        <v>19.492999999999999</v>
      </c>
      <c r="T1345">
        <v>6.3429999999999991</v>
      </c>
      <c r="U1345">
        <v>12.133333333333329</v>
      </c>
      <c r="V1345">
        <v>2.4493459936293318</v>
      </c>
      <c r="AC1345">
        <v>26.04</v>
      </c>
      <c r="AD1345">
        <v>24.79</v>
      </c>
      <c r="AH1345" s="77">
        <f>IF(AND(M1345&lt;Variables!$G$6,M1345&gt;Variables!$G$5),0,1)</f>
        <v>1</v>
      </c>
      <c r="AI1345" s="77">
        <f t="shared" si="40"/>
        <v>0</v>
      </c>
      <c r="AJ1345" s="77">
        <f>IF(I1345&gt;Variables!$G$7,0,1)</f>
        <v>1</v>
      </c>
      <c r="AK1345" s="77">
        <f>IF(F1345&gt;Variables!$G$8,0,1)</f>
        <v>1</v>
      </c>
      <c r="AL1345" s="77">
        <f>IF(G1345&gt;Variables!$G$9,0,1)</f>
        <v>1</v>
      </c>
      <c r="AM1345" s="77">
        <f>IF(AND(K1345&gt;Variables!$G$10,K1345&lt;Variables!$G$11),0,1)</f>
        <v>1</v>
      </c>
      <c r="AN1345" s="77">
        <f>IF(H1345&lt;Variables!$G$13,1,0)</f>
        <v>0</v>
      </c>
      <c r="AO1345" s="77">
        <f>IF(R1345&lt;Variables!$G$12,0,1)</f>
        <v>0</v>
      </c>
      <c r="AP1345" s="78">
        <f t="shared" si="41"/>
        <v>1</v>
      </c>
      <c r="AQ1345" s="77">
        <f>IF(V1345&lt;Variables!$G$15,1,0)</f>
        <v>1</v>
      </c>
      <c r="AR1345">
        <v>0</v>
      </c>
      <c r="AS1345">
        <v>0</v>
      </c>
      <c r="AT1345">
        <v>1</v>
      </c>
      <c r="AU1345">
        <v>0</v>
      </c>
      <c r="BA1345">
        <v>-2.25</v>
      </c>
    </row>
    <row r="1346" spans="3:53" x14ac:dyDescent="0.25">
      <c r="C1346" t="s">
        <v>301</v>
      </c>
      <c r="D1346" t="s">
        <v>167</v>
      </c>
      <c r="E1346">
        <v>12.16</v>
      </c>
      <c r="F1346">
        <v>8.7200000000000006</v>
      </c>
      <c r="G1346">
        <v>4.0599999999999996</v>
      </c>
      <c r="H1346">
        <v>2260</v>
      </c>
      <c r="I1346">
        <v>-30.556000000000001</v>
      </c>
      <c r="J1346" t="s">
        <v>75</v>
      </c>
      <c r="K1346">
        <v>63.65</v>
      </c>
      <c r="L1346">
        <v>11.972284999999999</v>
      </c>
      <c r="M1346">
        <v>1.693202258382571</v>
      </c>
      <c r="N1346">
        <v>12.031938</v>
      </c>
      <c r="O1346">
        <v>1.189018759903868</v>
      </c>
      <c r="P1346">
        <v>41867000</v>
      </c>
      <c r="Q1346">
        <v>13611000</v>
      </c>
      <c r="R1346">
        <v>3.08</v>
      </c>
      <c r="S1346">
        <v>19.492999999999999</v>
      </c>
      <c r="T1346">
        <v>6.3429999999999991</v>
      </c>
      <c r="U1346">
        <v>12.133333333333329</v>
      </c>
      <c r="V1346">
        <v>2.3976426764139021</v>
      </c>
      <c r="AC1346">
        <v>12.65</v>
      </c>
      <c r="AD1346">
        <v>11.37</v>
      </c>
      <c r="AH1346" s="77">
        <f>IF(AND(M1346&lt;Variables!$G$6,M1346&gt;Variables!$G$5),0,1)</f>
        <v>1</v>
      </c>
      <c r="AI1346" s="77">
        <f t="shared" si="40"/>
        <v>1</v>
      </c>
      <c r="AJ1346" s="77">
        <f>IF(I1346&gt;Variables!$G$7,0,1)</f>
        <v>1</v>
      </c>
      <c r="AK1346" s="77">
        <f>IF(F1346&gt;Variables!$G$8,0,1)</f>
        <v>1</v>
      </c>
      <c r="AL1346" s="77">
        <f>IF(G1346&gt;Variables!$G$9,0,1)</f>
        <v>1</v>
      </c>
      <c r="AM1346" s="77">
        <f>IF(AND(K1346&gt;Variables!$G$10,K1346&lt;Variables!$G$11),0,1)</f>
        <v>0</v>
      </c>
      <c r="AN1346" s="77">
        <f>IF(H1346&lt;Variables!$G$13,1,0)</f>
        <v>0</v>
      </c>
      <c r="AO1346" s="77">
        <f>IF(R1346&lt;Variables!$G$12,0,1)</f>
        <v>1</v>
      </c>
      <c r="AP1346" s="78">
        <f t="shared" si="41"/>
        <v>1</v>
      </c>
      <c r="AQ1346" s="77">
        <f>IF(V1346&lt;Variables!$G$15,1,0)</f>
        <v>1</v>
      </c>
      <c r="AR1346">
        <v>0</v>
      </c>
      <c r="AS1346">
        <v>0</v>
      </c>
      <c r="AT1346">
        <v>1</v>
      </c>
      <c r="AU1346">
        <v>0</v>
      </c>
      <c r="BA1346">
        <v>-2.25</v>
      </c>
    </row>
    <row r="1347" spans="3:53" x14ac:dyDescent="0.25">
      <c r="C1347" t="s">
        <v>301</v>
      </c>
      <c r="D1347" t="s">
        <v>283</v>
      </c>
      <c r="E1347">
        <v>5.13</v>
      </c>
      <c r="F1347">
        <v>17.09</v>
      </c>
      <c r="G1347">
        <v>-3.42</v>
      </c>
      <c r="H1347">
        <v>54.86</v>
      </c>
      <c r="I1347">
        <v>-55.572000000000003</v>
      </c>
      <c r="J1347" t="s">
        <v>75</v>
      </c>
      <c r="K1347">
        <v>49.6</v>
      </c>
      <c r="L1347">
        <v>5.1166549999999997</v>
      </c>
      <c r="M1347">
        <v>-0.33723203929128648</v>
      </c>
      <c r="N1347">
        <v>5.0965039999999986</v>
      </c>
      <c r="O1347">
        <v>5.6823265516924473E-2</v>
      </c>
      <c r="P1347">
        <v>33720000</v>
      </c>
      <c r="Q1347">
        <v>674640</v>
      </c>
      <c r="R1347">
        <v>49.98</v>
      </c>
      <c r="S1347">
        <v>19.492999999999999</v>
      </c>
      <c r="T1347">
        <v>6.3429999999999991</v>
      </c>
      <c r="U1347">
        <v>12.133333333333329</v>
      </c>
      <c r="V1347">
        <v>2.3712344625697841</v>
      </c>
      <c r="AC1347">
        <v>5.21</v>
      </c>
      <c r="AD1347">
        <v>4.45</v>
      </c>
      <c r="AH1347" s="77">
        <f>IF(AND(M1347&lt;Variables!$G$6,M1347&gt;Variables!$G$5),0,1)</f>
        <v>1</v>
      </c>
      <c r="AI1347" s="77">
        <f t="shared" ref="AI1347:AI1410" si="42">IF(L1347&gt;N1347,0,1)</f>
        <v>0</v>
      </c>
      <c r="AJ1347" s="77">
        <f>IF(I1347&gt;Variables!$G$7,0,1)</f>
        <v>1</v>
      </c>
      <c r="AK1347" s="77">
        <f>IF(F1347&gt;Variables!$G$8,0,1)</f>
        <v>0</v>
      </c>
      <c r="AL1347" s="77">
        <f>IF(G1347&gt;Variables!$G$9,0,1)</f>
        <v>1</v>
      </c>
      <c r="AM1347" s="77">
        <f>IF(AND(K1347&gt;Variables!$G$10,K1347&lt;Variables!$G$11),0,1)</f>
        <v>1</v>
      </c>
      <c r="AN1347" s="77">
        <f>IF(H1347&lt;Variables!$G$13,1,0)</f>
        <v>1</v>
      </c>
      <c r="AO1347" s="77">
        <f>IF(R1347&lt;Variables!$G$12,0,1)</f>
        <v>1</v>
      </c>
      <c r="AP1347" s="78">
        <f t="shared" ref="AP1347:AP1410" si="43">IF(J1347="Pass", 0,1)</f>
        <v>1</v>
      </c>
      <c r="AQ1347" s="77">
        <f>IF(V1347&lt;Variables!$G$15,1,0)</f>
        <v>1</v>
      </c>
      <c r="AR1347">
        <v>0</v>
      </c>
      <c r="AS1347">
        <v>0</v>
      </c>
      <c r="AT1347">
        <v>1</v>
      </c>
      <c r="AU1347">
        <v>0</v>
      </c>
      <c r="BA1347">
        <v>-2.25</v>
      </c>
    </row>
    <row r="1348" spans="3:53" x14ac:dyDescent="0.25">
      <c r="C1348" t="s">
        <v>301</v>
      </c>
      <c r="D1348" t="s">
        <v>140</v>
      </c>
      <c r="E1348">
        <v>24</v>
      </c>
      <c r="F1348">
        <v>6.02</v>
      </c>
      <c r="G1348">
        <v>5.65</v>
      </c>
      <c r="H1348">
        <v>6870</v>
      </c>
      <c r="I1348">
        <v>-1.161</v>
      </c>
      <c r="J1348" t="s">
        <v>75</v>
      </c>
      <c r="K1348">
        <v>57.9</v>
      </c>
      <c r="L1348">
        <v>23.861249999999998</v>
      </c>
      <c r="M1348">
        <v>0.24621509770024561</v>
      </c>
      <c r="N1348">
        <v>23.728010204081631</v>
      </c>
      <c r="O1348">
        <v>0.80912724778475165</v>
      </c>
      <c r="P1348">
        <v>546726</v>
      </c>
      <c r="Q1348">
        <v>740726</v>
      </c>
      <c r="R1348">
        <v>0.74</v>
      </c>
      <c r="S1348">
        <v>19.492999999999999</v>
      </c>
      <c r="T1348">
        <v>6.3429999999999991</v>
      </c>
      <c r="U1348">
        <v>12.133333333333329</v>
      </c>
      <c r="V1348">
        <v>2.4368249607627428</v>
      </c>
      <c r="AC1348">
        <v>24.68</v>
      </c>
      <c r="AD1348">
        <v>22.64</v>
      </c>
      <c r="AH1348" s="77">
        <f>IF(AND(M1348&lt;Variables!$G$6,M1348&gt;Variables!$G$5),0,1)</f>
        <v>1</v>
      </c>
      <c r="AI1348" s="77">
        <f t="shared" si="42"/>
        <v>0</v>
      </c>
      <c r="AJ1348" s="77">
        <f>IF(I1348&gt;Variables!$G$7,0,1)</f>
        <v>1</v>
      </c>
      <c r="AK1348" s="77">
        <f>IF(F1348&gt;Variables!$G$8,0,1)</f>
        <v>1</v>
      </c>
      <c r="AL1348" s="77">
        <f>IF(G1348&gt;Variables!$G$9,0,1)</f>
        <v>1</v>
      </c>
      <c r="AM1348" s="77">
        <f>IF(AND(K1348&gt;Variables!$G$10,K1348&lt;Variables!$G$11),0,1)</f>
        <v>1</v>
      </c>
      <c r="AN1348" s="77">
        <f>IF(H1348&lt;Variables!$G$13,1,0)</f>
        <v>0</v>
      </c>
      <c r="AO1348" s="77">
        <f>IF(R1348&lt;Variables!$G$12,0,1)</f>
        <v>0</v>
      </c>
      <c r="AP1348" s="78">
        <f t="shared" si="43"/>
        <v>1</v>
      </c>
      <c r="AQ1348" s="77">
        <f>IF(V1348&lt;Variables!$G$15,1,0)</f>
        <v>1</v>
      </c>
      <c r="AR1348">
        <v>1</v>
      </c>
      <c r="AS1348">
        <v>0</v>
      </c>
      <c r="AT1348">
        <v>0</v>
      </c>
      <c r="AU1348">
        <v>0</v>
      </c>
      <c r="BA1348">
        <v>1.56</v>
      </c>
    </row>
    <row r="1349" spans="3:53" x14ac:dyDescent="0.25">
      <c r="C1349" t="s">
        <v>301</v>
      </c>
      <c r="D1349" t="s">
        <v>162</v>
      </c>
      <c r="E1349">
        <v>25.52</v>
      </c>
      <c r="F1349">
        <v>5.44</v>
      </c>
      <c r="G1349">
        <v>6.05</v>
      </c>
      <c r="H1349">
        <v>3150</v>
      </c>
      <c r="I1349">
        <v>5831.3789999999999</v>
      </c>
      <c r="J1349" t="s">
        <v>75</v>
      </c>
      <c r="K1349">
        <v>47.81</v>
      </c>
      <c r="L1349">
        <v>25.549510000000001</v>
      </c>
      <c r="M1349">
        <v>-0.46775848147380611</v>
      </c>
      <c r="N1349">
        <v>25.364903999999999</v>
      </c>
      <c r="O1349">
        <v>0.25663806967297831</v>
      </c>
      <c r="P1349">
        <v>126569</v>
      </c>
      <c r="Q1349">
        <v>767730</v>
      </c>
      <c r="R1349">
        <v>0.16</v>
      </c>
      <c r="S1349">
        <v>19.492999999999999</v>
      </c>
      <c r="T1349">
        <v>6.3429999999999991</v>
      </c>
      <c r="U1349">
        <v>12.133333333333329</v>
      </c>
      <c r="V1349">
        <v>2.3535148790953722</v>
      </c>
      <c r="AC1349">
        <v>25.54</v>
      </c>
      <c r="AD1349">
        <v>24.14</v>
      </c>
      <c r="AH1349" s="77">
        <f>IF(AND(M1349&lt;Variables!$G$6,M1349&gt;Variables!$G$5),0,1)</f>
        <v>1</v>
      </c>
      <c r="AI1349" s="77">
        <f t="shared" si="42"/>
        <v>0</v>
      </c>
      <c r="AJ1349" s="77">
        <f>IF(I1349&gt;Variables!$G$7,0,1)</f>
        <v>0</v>
      </c>
      <c r="AK1349" s="77">
        <f>IF(F1349&gt;Variables!$G$8,0,1)</f>
        <v>1</v>
      </c>
      <c r="AL1349" s="77">
        <f>IF(G1349&gt;Variables!$G$9,0,1)</f>
        <v>1</v>
      </c>
      <c r="AM1349" s="77">
        <f>IF(AND(K1349&gt;Variables!$G$10,K1349&lt;Variables!$G$11),0,1)</f>
        <v>1</v>
      </c>
      <c r="AN1349" s="77">
        <f>IF(H1349&lt;Variables!$G$13,1,0)</f>
        <v>0</v>
      </c>
      <c r="AO1349" s="77">
        <f>IF(R1349&lt;Variables!$G$12,0,1)</f>
        <v>0</v>
      </c>
      <c r="AP1349" s="78">
        <f t="shared" si="43"/>
        <v>1</v>
      </c>
      <c r="AQ1349" s="77">
        <f>IF(V1349&lt;Variables!$G$15,1,0)</f>
        <v>1</v>
      </c>
      <c r="AR1349">
        <v>0</v>
      </c>
      <c r="AS1349">
        <v>0</v>
      </c>
      <c r="AT1349">
        <v>1</v>
      </c>
      <c r="AU1349">
        <v>0</v>
      </c>
      <c r="BA1349">
        <v>-2.25</v>
      </c>
    </row>
    <row r="1350" spans="3:53" x14ac:dyDescent="0.25">
      <c r="C1350" t="s">
        <v>301</v>
      </c>
      <c r="D1350" t="s">
        <v>282</v>
      </c>
      <c r="E1350">
        <v>65.53</v>
      </c>
      <c r="F1350">
        <v>12.82</v>
      </c>
      <c r="G1350">
        <v>2.17</v>
      </c>
      <c r="H1350">
        <v>11670</v>
      </c>
      <c r="I1350">
        <v>1.9239999999999999</v>
      </c>
      <c r="J1350" t="s">
        <v>75</v>
      </c>
      <c r="K1350">
        <v>42.95</v>
      </c>
      <c r="L1350">
        <v>65.54332500000001</v>
      </c>
      <c r="M1350">
        <v>-0.38650007456900259</v>
      </c>
      <c r="N1350">
        <v>66.060043999999991</v>
      </c>
      <c r="O1350">
        <v>-1.165672853623871</v>
      </c>
      <c r="P1350">
        <v>3586000</v>
      </c>
      <c r="Q1350">
        <v>1277000</v>
      </c>
      <c r="R1350">
        <v>2.81</v>
      </c>
      <c r="S1350">
        <v>19.492999999999999</v>
      </c>
      <c r="T1350">
        <v>6.3429999999999991</v>
      </c>
      <c r="U1350">
        <v>12.133333333333329</v>
      </c>
      <c r="V1350">
        <v>2.2961417058205389</v>
      </c>
      <c r="AC1350">
        <v>66.8</v>
      </c>
      <c r="AD1350">
        <v>60.61</v>
      </c>
      <c r="AH1350" s="77">
        <f>IF(AND(M1350&lt;Variables!$G$6,M1350&gt;Variables!$G$5),0,1)</f>
        <v>1</v>
      </c>
      <c r="AI1350" s="77">
        <f t="shared" si="42"/>
        <v>1</v>
      </c>
      <c r="AJ1350" s="77">
        <f>IF(I1350&gt;Variables!$G$7,0,1)</f>
        <v>1</v>
      </c>
      <c r="AK1350" s="77">
        <f>IF(F1350&gt;Variables!$G$8,0,1)</f>
        <v>0</v>
      </c>
      <c r="AL1350" s="77">
        <f>IF(G1350&gt;Variables!$G$9,0,1)</f>
        <v>1</v>
      </c>
      <c r="AM1350" s="77">
        <f>IF(AND(K1350&gt;Variables!$G$10,K1350&lt;Variables!$G$11),0,1)</f>
        <v>1</v>
      </c>
      <c r="AN1350" s="77">
        <f>IF(H1350&lt;Variables!$G$13,1,0)</f>
        <v>0</v>
      </c>
      <c r="AO1350" s="77">
        <f>IF(R1350&lt;Variables!$G$12,0,1)</f>
        <v>1</v>
      </c>
      <c r="AP1350" s="78">
        <f t="shared" si="43"/>
        <v>1</v>
      </c>
      <c r="AQ1350" s="77">
        <f>IF(V1350&lt;Variables!$G$15,1,0)</f>
        <v>1</v>
      </c>
      <c r="AR1350">
        <v>1</v>
      </c>
      <c r="AS1350">
        <v>0</v>
      </c>
      <c r="AT1350">
        <v>0</v>
      </c>
      <c r="AU1350">
        <v>0</v>
      </c>
      <c r="BA1350">
        <v>1.59</v>
      </c>
    </row>
    <row r="1351" spans="3:53" x14ac:dyDescent="0.25">
      <c r="C1351" t="s">
        <v>301</v>
      </c>
      <c r="D1351" t="s">
        <v>274</v>
      </c>
      <c r="E1351">
        <v>53.65</v>
      </c>
      <c r="F1351">
        <v>29.92</v>
      </c>
      <c r="G1351">
        <v>-0.03</v>
      </c>
      <c r="H1351">
        <v>1620</v>
      </c>
      <c r="I1351">
        <v>-6.2549999999999999</v>
      </c>
      <c r="J1351" t="s">
        <v>74</v>
      </c>
      <c r="K1351">
        <v>58.37</v>
      </c>
      <c r="L1351">
        <v>53.49184210526316</v>
      </c>
      <c r="M1351">
        <v>-1.279093221298401E-2</v>
      </c>
      <c r="N1351">
        <v>53.492500000000007</v>
      </c>
      <c r="O1351">
        <v>-1.402065710147663E-2</v>
      </c>
      <c r="P1351">
        <v>1386000</v>
      </c>
      <c r="Q1351">
        <v>116562</v>
      </c>
      <c r="R1351">
        <v>11.89</v>
      </c>
      <c r="S1351">
        <v>19.492999999999999</v>
      </c>
      <c r="T1351">
        <v>6.3429999999999991</v>
      </c>
      <c r="U1351">
        <v>12.133333333333329</v>
      </c>
      <c r="V1351">
        <v>2.4543549538139122</v>
      </c>
      <c r="AC1351">
        <v>53.7</v>
      </c>
      <c r="AD1351">
        <v>53.35</v>
      </c>
      <c r="AH1351" s="77">
        <f>IF(AND(M1351&lt;Variables!$G$6,M1351&gt;Variables!$G$5),0,1)</f>
        <v>1</v>
      </c>
      <c r="AI1351" s="77">
        <f t="shared" si="42"/>
        <v>1</v>
      </c>
      <c r="AJ1351" s="77">
        <f>IF(I1351&gt;Variables!$G$7,0,1)</f>
        <v>1</v>
      </c>
      <c r="AK1351" s="77">
        <f>IF(F1351&gt;Variables!$G$8,0,1)</f>
        <v>0</v>
      </c>
      <c r="AL1351" s="77">
        <f>IF(G1351&gt;Variables!$G$9,0,1)</f>
        <v>1</v>
      </c>
      <c r="AM1351" s="77">
        <f>IF(AND(K1351&gt;Variables!$G$10,K1351&lt;Variables!$G$11),0,1)</f>
        <v>1</v>
      </c>
      <c r="AN1351" s="77">
        <f>IF(H1351&lt;Variables!$G$13,1,0)</f>
        <v>0</v>
      </c>
      <c r="AO1351" s="77">
        <f>IF(R1351&lt;Variables!$G$12,0,1)</f>
        <v>1</v>
      </c>
      <c r="AP1351" s="78">
        <f t="shared" si="43"/>
        <v>0</v>
      </c>
      <c r="AQ1351" s="77">
        <f>IF(V1351&lt;Variables!$G$15,1,0)</f>
        <v>1</v>
      </c>
      <c r="AR1351">
        <v>0</v>
      </c>
      <c r="AS1351">
        <v>0</v>
      </c>
      <c r="AT1351">
        <v>0</v>
      </c>
      <c r="AU1351">
        <v>1</v>
      </c>
      <c r="BA1351">
        <v>-0.48</v>
      </c>
    </row>
    <row r="1352" spans="3:53" x14ac:dyDescent="0.25">
      <c r="C1352" t="s">
        <v>301</v>
      </c>
      <c r="D1352" t="s">
        <v>186</v>
      </c>
      <c r="E1352">
        <v>22.98</v>
      </c>
      <c r="F1352">
        <v>5</v>
      </c>
      <c r="G1352">
        <v>3.22</v>
      </c>
      <c r="H1352">
        <v>2840</v>
      </c>
      <c r="I1352">
        <v>-6.8259999999999996</v>
      </c>
      <c r="J1352" t="s">
        <v>75</v>
      </c>
      <c r="K1352">
        <v>46.24</v>
      </c>
      <c r="L1352">
        <v>22.96354736842105</v>
      </c>
      <c r="M1352">
        <v>-8.0768742405014707E-2</v>
      </c>
      <c r="N1352">
        <v>23.066817391304351</v>
      </c>
      <c r="O1352">
        <v>-0.5281066270992073</v>
      </c>
      <c r="P1352">
        <v>206719</v>
      </c>
      <c r="Q1352">
        <v>423685</v>
      </c>
      <c r="R1352">
        <v>0.49</v>
      </c>
      <c r="S1352">
        <v>19.492999999999999</v>
      </c>
      <c r="T1352">
        <v>6.3429999999999991</v>
      </c>
      <c r="U1352">
        <v>12.133333333333329</v>
      </c>
      <c r="V1352">
        <v>2.3292693292210029</v>
      </c>
      <c r="AC1352">
        <v>23.06</v>
      </c>
      <c r="AD1352">
        <v>22.65</v>
      </c>
      <c r="AH1352" s="77">
        <f>IF(AND(M1352&lt;Variables!$G$6,M1352&gt;Variables!$G$5),0,1)</f>
        <v>1</v>
      </c>
      <c r="AI1352" s="77">
        <f t="shared" si="42"/>
        <v>1</v>
      </c>
      <c r="AJ1352" s="77">
        <f>IF(I1352&gt;Variables!$G$7,0,1)</f>
        <v>1</v>
      </c>
      <c r="AK1352" s="77">
        <f>IF(F1352&gt;Variables!$G$8,0,1)</f>
        <v>1</v>
      </c>
      <c r="AL1352" s="77">
        <f>IF(G1352&gt;Variables!$G$9,0,1)</f>
        <v>1</v>
      </c>
      <c r="AM1352" s="77">
        <f>IF(AND(K1352&gt;Variables!$G$10,K1352&lt;Variables!$G$11),0,1)</f>
        <v>1</v>
      </c>
      <c r="AN1352" s="77">
        <f>IF(H1352&lt;Variables!$G$13,1,0)</f>
        <v>0</v>
      </c>
      <c r="AO1352" s="77">
        <f>IF(R1352&lt;Variables!$G$12,0,1)</f>
        <v>0</v>
      </c>
      <c r="AP1352" s="78">
        <f t="shared" si="43"/>
        <v>1</v>
      </c>
      <c r="AQ1352" s="77">
        <f>IF(V1352&lt;Variables!$G$15,1,0)</f>
        <v>1</v>
      </c>
      <c r="AR1352">
        <v>0</v>
      </c>
      <c r="AS1352">
        <v>0</v>
      </c>
      <c r="AT1352">
        <v>1</v>
      </c>
      <c r="AU1352">
        <v>0</v>
      </c>
      <c r="BA1352">
        <v>-1.27</v>
      </c>
    </row>
    <row r="1353" spans="3:53" x14ac:dyDescent="0.25">
      <c r="C1353" t="s">
        <v>301</v>
      </c>
      <c r="D1353" t="s">
        <v>201</v>
      </c>
      <c r="E1353">
        <v>38.619999999999997</v>
      </c>
      <c r="F1353">
        <v>12.51</v>
      </c>
      <c r="G1353">
        <v>14.81</v>
      </c>
      <c r="H1353">
        <v>-99999</v>
      </c>
      <c r="I1353">
        <v>23.271999999999998</v>
      </c>
      <c r="J1353" t="s">
        <v>75</v>
      </c>
      <c r="K1353">
        <v>54.92</v>
      </c>
      <c r="L1353">
        <v>38.610380000000013</v>
      </c>
      <c r="M1353">
        <v>0.38751237361557078</v>
      </c>
      <c r="N1353">
        <v>37.705159183673473</v>
      </c>
      <c r="O1353">
        <v>2.797603402728178</v>
      </c>
      <c r="P1353">
        <v>328735</v>
      </c>
      <c r="Q1353">
        <v>2287000</v>
      </c>
      <c r="R1353">
        <v>0.14000000000000001</v>
      </c>
      <c r="S1353">
        <v>19.492999999999999</v>
      </c>
      <c r="T1353">
        <v>6.3429999999999991</v>
      </c>
      <c r="U1353">
        <v>12.133333333333329</v>
      </c>
      <c r="V1353">
        <v>2.4023897304697872</v>
      </c>
      <c r="AC1353">
        <v>40.020000000000003</v>
      </c>
      <c r="AD1353">
        <v>37.049999999999997</v>
      </c>
      <c r="AH1353" s="77">
        <f>IF(AND(M1353&lt;Variables!$G$6,M1353&gt;Variables!$G$5),0,1)</f>
        <v>1</v>
      </c>
      <c r="AI1353" s="77">
        <f t="shared" si="42"/>
        <v>0</v>
      </c>
      <c r="AJ1353" s="77">
        <f>IF(I1353&gt;Variables!$G$7,0,1)</f>
        <v>1</v>
      </c>
      <c r="AK1353" s="77">
        <f>IF(F1353&gt;Variables!$G$8,0,1)</f>
        <v>0</v>
      </c>
      <c r="AL1353" s="77">
        <f>IF(G1353&gt;Variables!$G$9,0,1)</f>
        <v>0</v>
      </c>
      <c r="AM1353" s="77">
        <f>IF(AND(K1353&gt;Variables!$G$10,K1353&lt;Variables!$G$11),0,1)</f>
        <v>1</v>
      </c>
      <c r="AN1353" s="77">
        <f>IF(H1353&lt;Variables!$G$13,1,0)</f>
        <v>1</v>
      </c>
      <c r="AO1353" s="77">
        <f>IF(R1353&lt;Variables!$G$12,0,1)</f>
        <v>0</v>
      </c>
      <c r="AP1353" s="78">
        <f t="shared" si="43"/>
        <v>1</v>
      </c>
      <c r="AQ1353" s="77">
        <f>IF(V1353&lt;Variables!$G$15,1,0)</f>
        <v>1</v>
      </c>
      <c r="AR1353">
        <v>0</v>
      </c>
      <c r="AS1353">
        <v>0</v>
      </c>
      <c r="AT1353">
        <v>1</v>
      </c>
      <c r="AU1353">
        <v>0</v>
      </c>
      <c r="BA1353">
        <v>-2.25</v>
      </c>
    </row>
    <row r="1354" spans="3:53" x14ac:dyDescent="0.25">
      <c r="C1354" t="s">
        <v>301</v>
      </c>
      <c r="D1354" t="s">
        <v>180</v>
      </c>
      <c r="E1354">
        <v>13.43</v>
      </c>
      <c r="F1354">
        <v>6.69</v>
      </c>
      <c r="G1354">
        <v>4.93</v>
      </c>
      <c r="H1354">
        <v>3530</v>
      </c>
      <c r="I1354">
        <v>-75.661000000000001</v>
      </c>
      <c r="J1354" t="s">
        <v>75</v>
      </c>
      <c r="K1354">
        <v>44.51</v>
      </c>
      <c r="L1354">
        <v>13.440149999999999</v>
      </c>
      <c r="M1354">
        <v>-0.2987317849875098</v>
      </c>
      <c r="N1354">
        <v>13.484605999999999</v>
      </c>
      <c r="O1354">
        <v>-0.6274265632974434</v>
      </c>
      <c r="P1354">
        <v>5659000</v>
      </c>
      <c r="Q1354">
        <v>13761000</v>
      </c>
      <c r="R1354">
        <v>0.41</v>
      </c>
      <c r="S1354">
        <v>19.492999999999999</v>
      </c>
      <c r="T1354">
        <v>6.3429999999999991</v>
      </c>
      <c r="U1354">
        <v>12.133333333333329</v>
      </c>
      <c r="V1354">
        <v>2.3131541981108841</v>
      </c>
      <c r="AC1354">
        <v>13.49</v>
      </c>
      <c r="AD1354">
        <v>12.86</v>
      </c>
      <c r="AH1354" s="77">
        <f>IF(AND(M1354&lt;Variables!$G$6,M1354&gt;Variables!$G$5),0,1)</f>
        <v>1</v>
      </c>
      <c r="AI1354" s="77">
        <f t="shared" si="42"/>
        <v>1</v>
      </c>
      <c r="AJ1354" s="77">
        <f>IF(I1354&gt;Variables!$G$7,0,1)</f>
        <v>1</v>
      </c>
      <c r="AK1354" s="77">
        <f>IF(F1354&gt;Variables!$G$8,0,1)</f>
        <v>1</v>
      </c>
      <c r="AL1354" s="77">
        <f>IF(G1354&gt;Variables!$G$9,0,1)</f>
        <v>1</v>
      </c>
      <c r="AM1354" s="77">
        <f>IF(AND(K1354&gt;Variables!$G$10,K1354&lt;Variables!$G$11),0,1)</f>
        <v>1</v>
      </c>
      <c r="AN1354" s="77">
        <f>IF(H1354&lt;Variables!$G$13,1,0)</f>
        <v>0</v>
      </c>
      <c r="AO1354" s="77">
        <f>IF(R1354&lt;Variables!$G$12,0,1)</f>
        <v>0</v>
      </c>
      <c r="AP1354" s="78">
        <f t="shared" si="43"/>
        <v>1</v>
      </c>
      <c r="AQ1354" s="77">
        <f>IF(V1354&lt;Variables!$G$15,1,0)</f>
        <v>1</v>
      </c>
      <c r="AR1354">
        <v>0</v>
      </c>
      <c r="AS1354">
        <v>0</v>
      </c>
      <c r="AT1354">
        <v>1</v>
      </c>
      <c r="AU1354">
        <v>0</v>
      </c>
      <c r="BA1354">
        <v>-1.24</v>
      </c>
    </row>
    <row r="1355" spans="3:53" x14ac:dyDescent="0.25">
      <c r="C1355" t="s">
        <v>301</v>
      </c>
      <c r="D1355" t="s">
        <v>275</v>
      </c>
      <c r="E1355">
        <v>55.94</v>
      </c>
      <c r="F1355">
        <v>46.12</v>
      </c>
      <c r="G1355">
        <v>0.08</v>
      </c>
      <c r="H1355">
        <v>639.94000000000005</v>
      </c>
      <c r="I1355">
        <v>-10.099</v>
      </c>
      <c r="J1355" t="s">
        <v>74</v>
      </c>
      <c r="K1355">
        <v>70.33</v>
      </c>
      <c r="L1355">
        <v>55.748815</v>
      </c>
      <c r="M1355">
        <v>2.9032007227418399E-2</v>
      </c>
      <c r="N1355">
        <v>55.731225999999999</v>
      </c>
      <c r="O1355">
        <v>6.0601573703045912E-2</v>
      </c>
      <c r="P1355">
        <v>3840000</v>
      </c>
      <c r="Q1355">
        <v>178970</v>
      </c>
      <c r="R1355">
        <v>21.46</v>
      </c>
      <c r="S1355">
        <v>19.492999999999999</v>
      </c>
      <c r="T1355">
        <v>6.3429999999999991</v>
      </c>
      <c r="U1355">
        <v>12.133333333333329</v>
      </c>
      <c r="V1355">
        <v>2.5751594104104631</v>
      </c>
      <c r="AC1355">
        <v>56.13</v>
      </c>
      <c r="AD1355">
        <v>55.67</v>
      </c>
      <c r="AH1355" s="77">
        <f>IF(AND(M1355&lt;Variables!$G$6,M1355&gt;Variables!$G$5),0,1)</f>
        <v>1</v>
      </c>
      <c r="AI1355" s="77">
        <f t="shared" si="42"/>
        <v>0</v>
      </c>
      <c r="AJ1355" s="77">
        <f>IF(I1355&gt;Variables!$G$7,0,1)</f>
        <v>1</v>
      </c>
      <c r="AK1355" s="77">
        <f>IF(F1355&gt;Variables!$G$8,0,1)</f>
        <v>0</v>
      </c>
      <c r="AL1355" s="77">
        <f>IF(G1355&gt;Variables!$G$9,0,1)</f>
        <v>1</v>
      </c>
      <c r="AM1355" s="77">
        <f>IF(AND(K1355&gt;Variables!$G$10,K1355&lt;Variables!$G$11),0,1)</f>
        <v>1</v>
      </c>
      <c r="AN1355" s="77">
        <f>IF(H1355&lt;Variables!$G$13,1,0)</f>
        <v>1</v>
      </c>
      <c r="AO1355" s="77">
        <f>IF(R1355&lt;Variables!$G$12,0,1)</f>
        <v>1</v>
      </c>
      <c r="AP1355" s="78">
        <f t="shared" si="43"/>
        <v>0</v>
      </c>
      <c r="AQ1355" s="77">
        <f>IF(V1355&lt;Variables!$G$15,1,0)</f>
        <v>1</v>
      </c>
      <c r="AR1355">
        <v>0</v>
      </c>
      <c r="AS1355">
        <v>0</v>
      </c>
      <c r="AT1355">
        <v>0</v>
      </c>
      <c r="AU1355">
        <v>1</v>
      </c>
      <c r="BA1355">
        <v>-7.0000000000000007E-2</v>
      </c>
    </row>
    <row r="1356" spans="3:53" x14ac:dyDescent="0.25">
      <c r="C1356" t="s">
        <v>301</v>
      </c>
      <c r="D1356" t="s">
        <v>296</v>
      </c>
      <c r="E1356">
        <v>12.42</v>
      </c>
      <c r="F1356">
        <v>13.21</v>
      </c>
      <c r="G1356">
        <v>1.58</v>
      </c>
      <c r="H1356">
        <v>119.92</v>
      </c>
      <c r="I1356">
        <v>-37.826999999999998</v>
      </c>
      <c r="J1356" t="s">
        <v>75</v>
      </c>
      <c r="K1356">
        <v>-99999</v>
      </c>
      <c r="L1356">
        <v>12.0497</v>
      </c>
      <c r="M1356">
        <v>1.1568752749030959</v>
      </c>
      <c r="N1356">
        <v>11.92756</v>
      </c>
      <c r="O1356">
        <v>2.1927368212777658</v>
      </c>
      <c r="P1356">
        <v>7940</v>
      </c>
      <c r="Q1356">
        <v>2300</v>
      </c>
      <c r="R1356">
        <v>3.45</v>
      </c>
      <c r="S1356">
        <v>19.492999999999999</v>
      </c>
      <c r="T1356">
        <v>6.3429999999999991</v>
      </c>
      <c r="U1356">
        <v>12.133333333333329</v>
      </c>
      <c r="V1356">
        <v>-99999</v>
      </c>
      <c r="AC1356">
        <v>12.4099</v>
      </c>
      <c r="AD1356">
        <v>12</v>
      </c>
      <c r="AH1356" s="77">
        <f>IF(AND(M1356&lt;Variables!$G$6,M1356&gt;Variables!$G$5),0,1)</f>
        <v>1</v>
      </c>
      <c r="AI1356" s="77">
        <f t="shared" si="42"/>
        <v>0</v>
      </c>
      <c r="AJ1356" s="77">
        <f>IF(I1356&gt;Variables!$G$7,0,1)</f>
        <v>1</v>
      </c>
      <c r="AK1356" s="77">
        <f>IF(F1356&gt;Variables!$G$8,0,1)</f>
        <v>0</v>
      </c>
      <c r="AL1356" s="77">
        <f>IF(G1356&gt;Variables!$G$9,0,1)</f>
        <v>1</v>
      </c>
      <c r="AM1356" s="77">
        <f>IF(AND(K1356&gt;Variables!$G$10,K1356&lt;Variables!$G$11),0,1)</f>
        <v>1</v>
      </c>
      <c r="AN1356" s="77">
        <f>IF(H1356&lt;Variables!$G$13,1,0)</f>
        <v>1</v>
      </c>
      <c r="AO1356" s="77">
        <f>IF(R1356&lt;Variables!$G$12,0,1)</f>
        <v>1</v>
      </c>
      <c r="AP1356" s="78">
        <f t="shared" si="43"/>
        <v>1</v>
      </c>
      <c r="AQ1356" s="77">
        <f>IF(V1356&lt;Variables!$G$15,1,0)</f>
        <v>1</v>
      </c>
      <c r="AR1356">
        <v>0</v>
      </c>
      <c r="AS1356">
        <v>0</v>
      </c>
      <c r="AT1356">
        <v>1</v>
      </c>
      <c r="AU1356">
        <v>0</v>
      </c>
      <c r="BA1356">
        <v>-2.25</v>
      </c>
    </row>
    <row r="1357" spans="3:53" x14ac:dyDescent="0.25">
      <c r="C1357" t="s">
        <v>301</v>
      </c>
      <c r="D1357" t="s">
        <v>184</v>
      </c>
      <c r="E1357">
        <v>41.81</v>
      </c>
      <c r="F1357">
        <v>8.32</v>
      </c>
      <c r="G1357">
        <v>9.25</v>
      </c>
      <c r="H1357">
        <v>5650</v>
      </c>
      <c r="I1357">
        <v>96.599000000000004</v>
      </c>
      <c r="J1357" t="s">
        <v>75</v>
      </c>
      <c r="K1357">
        <v>52.1</v>
      </c>
      <c r="L1357">
        <v>41.58144444444445</v>
      </c>
      <c r="M1357">
        <v>-2.7522960294803309E-2</v>
      </c>
      <c r="N1357">
        <v>41.523788888888888</v>
      </c>
      <c r="O1357">
        <v>0.1112882816035078</v>
      </c>
      <c r="P1357">
        <v>191195</v>
      </c>
      <c r="Q1357">
        <v>654975</v>
      </c>
      <c r="R1357">
        <v>0.28999999999999998</v>
      </c>
      <c r="S1357">
        <v>19.492999999999999</v>
      </c>
      <c r="T1357">
        <v>6.3429999999999991</v>
      </c>
      <c r="U1357">
        <v>12.133333333333329</v>
      </c>
      <c r="V1357">
        <v>2.3896385182172608</v>
      </c>
      <c r="AC1357">
        <v>41.98</v>
      </c>
      <c r="AD1357">
        <v>37.409999999999997</v>
      </c>
      <c r="AH1357" s="77">
        <f>IF(AND(M1357&lt;Variables!$G$6,M1357&gt;Variables!$G$5),0,1)</f>
        <v>1</v>
      </c>
      <c r="AI1357" s="77">
        <f t="shared" si="42"/>
        <v>0</v>
      </c>
      <c r="AJ1357" s="77">
        <f>IF(I1357&gt;Variables!$G$7,0,1)</f>
        <v>0</v>
      </c>
      <c r="AK1357" s="77">
        <f>IF(F1357&gt;Variables!$G$8,0,1)</f>
        <v>1</v>
      </c>
      <c r="AL1357" s="77">
        <f>IF(G1357&gt;Variables!$G$9,0,1)</f>
        <v>1</v>
      </c>
      <c r="AM1357" s="77">
        <f>IF(AND(K1357&gt;Variables!$G$10,K1357&lt;Variables!$G$11),0,1)</f>
        <v>1</v>
      </c>
      <c r="AN1357" s="77">
        <f>IF(H1357&lt;Variables!$G$13,1,0)</f>
        <v>0</v>
      </c>
      <c r="AO1357" s="77">
        <f>IF(R1357&lt;Variables!$G$12,0,1)</f>
        <v>0</v>
      </c>
      <c r="AP1357" s="78">
        <f t="shared" si="43"/>
        <v>1</v>
      </c>
      <c r="AQ1357" s="77">
        <f>IF(V1357&lt;Variables!$G$15,1,0)</f>
        <v>1</v>
      </c>
      <c r="AR1357">
        <v>0</v>
      </c>
      <c r="AS1357">
        <v>0</v>
      </c>
      <c r="AT1357">
        <v>1</v>
      </c>
      <c r="AU1357">
        <v>0</v>
      </c>
      <c r="BA1357">
        <v>-2.2200000000000002</v>
      </c>
    </row>
    <row r="1358" spans="3:53" x14ac:dyDescent="0.25">
      <c r="C1358" t="s">
        <v>301</v>
      </c>
      <c r="D1358" t="s">
        <v>293</v>
      </c>
      <c r="E1358">
        <v>22.48</v>
      </c>
      <c r="F1358">
        <v>12.86</v>
      </c>
      <c r="G1358">
        <v>-1.51</v>
      </c>
      <c r="H1358">
        <v>-99999</v>
      </c>
      <c r="I1358">
        <v>240.642</v>
      </c>
      <c r="J1358" t="s">
        <v>74</v>
      </c>
      <c r="K1358">
        <v>-99999</v>
      </c>
      <c r="L1358">
        <v>22.475000000000001</v>
      </c>
      <c r="M1358">
        <v>0</v>
      </c>
      <c r="N1358">
        <v>22.475000000000001</v>
      </c>
      <c r="O1358">
        <v>0</v>
      </c>
      <c r="P1358">
        <v>138176</v>
      </c>
      <c r="Q1358">
        <v>7534</v>
      </c>
      <c r="R1358">
        <v>18.34</v>
      </c>
      <c r="S1358">
        <v>19.492999999999999</v>
      </c>
      <c r="T1358">
        <v>6.3429999999999991</v>
      </c>
      <c r="U1358">
        <v>12.133333333333329</v>
      </c>
      <c r="V1358">
        <v>-99999</v>
      </c>
      <c r="AC1358">
        <v>-99999</v>
      </c>
      <c r="AD1358">
        <v>-99999</v>
      </c>
      <c r="AH1358" s="77">
        <f>IF(AND(M1358&lt;Variables!$G$6,M1358&gt;Variables!$G$5),0,1)</f>
        <v>1</v>
      </c>
      <c r="AI1358" s="77">
        <f t="shared" si="42"/>
        <v>1</v>
      </c>
      <c r="AJ1358" s="77">
        <f>IF(I1358&gt;Variables!$G$7,0,1)</f>
        <v>0</v>
      </c>
      <c r="AK1358" s="77">
        <f>IF(F1358&gt;Variables!$G$8,0,1)</f>
        <v>0</v>
      </c>
      <c r="AL1358" s="77">
        <f>IF(G1358&gt;Variables!$G$9,0,1)</f>
        <v>1</v>
      </c>
      <c r="AM1358" s="77">
        <f>IF(AND(K1358&gt;Variables!$G$10,K1358&lt;Variables!$G$11),0,1)</f>
        <v>1</v>
      </c>
      <c r="AN1358" s="77">
        <f>IF(H1358&lt;Variables!$G$13,1,0)</f>
        <v>1</v>
      </c>
      <c r="AO1358" s="77">
        <f>IF(R1358&lt;Variables!$G$12,0,1)</f>
        <v>1</v>
      </c>
      <c r="AP1358" s="78">
        <f t="shared" si="43"/>
        <v>0</v>
      </c>
      <c r="AQ1358" s="77">
        <f>IF(V1358&lt;Variables!$G$15,1,0)</f>
        <v>1</v>
      </c>
      <c r="AR1358">
        <v>0</v>
      </c>
      <c r="AS1358">
        <v>0</v>
      </c>
      <c r="AT1358">
        <v>0</v>
      </c>
      <c r="AU1358">
        <v>0</v>
      </c>
      <c r="BA1358">
        <v>0</v>
      </c>
    </row>
    <row r="1359" spans="3:53" x14ac:dyDescent="0.25">
      <c r="C1359" t="s">
        <v>301</v>
      </c>
      <c r="D1359" t="s">
        <v>179</v>
      </c>
      <c r="E1359">
        <v>22.23</v>
      </c>
      <c r="F1359">
        <v>7.44</v>
      </c>
      <c r="G1359">
        <v>5.48</v>
      </c>
      <c r="H1359">
        <v>14130</v>
      </c>
      <c r="I1359">
        <v>-72.096000000000004</v>
      </c>
      <c r="J1359" t="s">
        <v>75</v>
      </c>
      <c r="K1359">
        <v>41.03</v>
      </c>
      <c r="L1359">
        <v>22.411185</v>
      </c>
      <c r="M1359">
        <v>-1.1654225334358761</v>
      </c>
      <c r="N1359">
        <v>22.268409999999999</v>
      </c>
      <c r="O1359">
        <v>-0.53173980540146681</v>
      </c>
      <c r="P1359">
        <v>15926000</v>
      </c>
      <c r="Q1359">
        <v>11046000</v>
      </c>
      <c r="R1359">
        <v>1.44</v>
      </c>
      <c r="S1359">
        <v>19.492999999999999</v>
      </c>
      <c r="T1359">
        <v>6.3429999999999991</v>
      </c>
      <c r="U1359">
        <v>12.133333333333329</v>
      </c>
      <c r="V1359">
        <v>2.2741810955885642</v>
      </c>
      <c r="AC1359">
        <v>22.645</v>
      </c>
      <c r="AD1359">
        <v>21.81</v>
      </c>
      <c r="AH1359" s="77">
        <f>IF(AND(M1359&lt;Variables!$G$6,M1359&gt;Variables!$G$5),0,1)</f>
        <v>0</v>
      </c>
      <c r="AI1359" s="77">
        <f t="shared" si="42"/>
        <v>0</v>
      </c>
      <c r="AJ1359" s="77">
        <f>IF(I1359&gt;Variables!$G$7,0,1)</f>
        <v>1</v>
      </c>
      <c r="AK1359" s="77">
        <f>IF(F1359&gt;Variables!$G$8,0,1)</f>
        <v>1</v>
      </c>
      <c r="AL1359" s="77">
        <f>IF(G1359&gt;Variables!$G$9,0,1)</f>
        <v>1</v>
      </c>
      <c r="AM1359" s="77">
        <f>IF(AND(K1359&gt;Variables!$G$10,K1359&lt;Variables!$G$11),0,1)</f>
        <v>1</v>
      </c>
      <c r="AN1359" s="77">
        <f>IF(H1359&lt;Variables!$G$13,1,0)</f>
        <v>0</v>
      </c>
      <c r="AO1359" s="77">
        <f>IF(R1359&lt;Variables!$G$12,0,1)</f>
        <v>0</v>
      </c>
      <c r="AP1359" s="78">
        <f t="shared" si="43"/>
        <v>1</v>
      </c>
      <c r="AQ1359" s="77">
        <f>IF(V1359&lt;Variables!$G$15,1,0)</f>
        <v>1</v>
      </c>
      <c r="AR1359">
        <v>0</v>
      </c>
      <c r="AS1359">
        <v>0</v>
      </c>
      <c r="AT1359">
        <v>1</v>
      </c>
      <c r="AU1359">
        <v>0</v>
      </c>
      <c r="BA1359">
        <v>-0.52</v>
      </c>
    </row>
    <row r="1360" spans="3:53" x14ac:dyDescent="0.25">
      <c r="C1360" t="s">
        <v>301</v>
      </c>
      <c r="D1360" t="s">
        <v>139</v>
      </c>
      <c r="E1360">
        <v>32.090000000000003</v>
      </c>
      <c r="F1360">
        <v>7.35</v>
      </c>
      <c r="G1360">
        <v>10.35</v>
      </c>
      <c r="H1360">
        <v>5040</v>
      </c>
      <c r="I1360">
        <v>-3.0000000000000001E-3</v>
      </c>
      <c r="J1360" t="s">
        <v>75</v>
      </c>
      <c r="K1360">
        <v>62.52</v>
      </c>
      <c r="L1360">
        <v>31.584045</v>
      </c>
      <c r="M1360">
        <v>1.15867046162072</v>
      </c>
      <c r="N1360">
        <v>31.02244081632653</v>
      </c>
      <c r="O1360">
        <v>2.989961973544367</v>
      </c>
      <c r="P1360">
        <v>998903</v>
      </c>
      <c r="Q1360">
        <v>445132</v>
      </c>
      <c r="R1360">
        <v>2.2400000000000002</v>
      </c>
      <c r="S1360">
        <v>19.492999999999999</v>
      </c>
      <c r="T1360">
        <v>6.3429999999999991</v>
      </c>
      <c r="U1360">
        <v>12.133333333333329</v>
      </c>
      <c r="V1360">
        <v>2.4246868395274901</v>
      </c>
      <c r="AC1360">
        <v>34.36</v>
      </c>
      <c r="AD1360">
        <v>31.1</v>
      </c>
      <c r="AH1360" s="77">
        <f>IF(AND(M1360&lt;Variables!$G$6,M1360&gt;Variables!$G$5),0,1)</f>
        <v>1</v>
      </c>
      <c r="AI1360" s="77">
        <f t="shared" si="42"/>
        <v>0</v>
      </c>
      <c r="AJ1360" s="77">
        <f>IF(I1360&gt;Variables!$G$7,0,1)</f>
        <v>1</v>
      </c>
      <c r="AK1360" s="77">
        <f>IF(F1360&gt;Variables!$G$8,0,1)</f>
        <v>1</v>
      </c>
      <c r="AL1360" s="77">
        <f>IF(G1360&gt;Variables!$G$9,0,1)</f>
        <v>1</v>
      </c>
      <c r="AM1360" s="77">
        <f>IF(AND(K1360&gt;Variables!$G$10,K1360&lt;Variables!$G$11),0,1)</f>
        <v>0</v>
      </c>
      <c r="AN1360" s="77">
        <f>IF(H1360&lt;Variables!$G$13,1,0)</f>
        <v>0</v>
      </c>
      <c r="AO1360" s="77">
        <f>IF(R1360&lt;Variables!$G$12,0,1)</f>
        <v>1</v>
      </c>
      <c r="AP1360" s="78">
        <f t="shared" si="43"/>
        <v>1</v>
      </c>
      <c r="AQ1360" s="77">
        <f>IF(V1360&lt;Variables!$G$15,1,0)</f>
        <v>1</v>
      </c>
      <c r="AR1360">
        <v>0</v>
      </c>
      <c r="AS1360">
        <v>0</v>
      </c>
      <c r="AT1360">
        <v>1</v>
      </c>
      <c r="AU1360">
        <v>0</v>
      </c>
      <c r="BA1360">
        <v>-1.57</v>
      </c>
    </row>
    <row r="1361" spans="3:53" x14ac:dyDescent="0.25">
      <c r="C1361" t="s">
        <v>301</v>
      </c>
      <c r="D1361" t="s">
        <v>302</v>
      </c>
      <c r="E1361">
        <v>22.64</v>
      </c>
      <c r="F1361">
        <v>13.7</v>
      </c>
      <c r="G1361">
        <v>8.5399999999999991</v>
      </c>
      <c r="H1361">
        <v>1050</v>
      </c>
      <c r="I1361">
        <v>125.55500000000001</v>
      </c>
      <c r="J1361" t="s">
        <v>74</v>
      </c>
      <c r="K1361">
        <v>62.86</v>
      </c>
      <c r="L1361">
        <v>22.43243</v>
      </c>
      <c r="M1361">
        <v>0.88073383044101283</v>
      </c>
      <c r="N1361">
        <v>22.311776000000009</v>
      </c>
      <c r="O1361">
        <v>1.4262602851516331</v>
      </c>
      <c r="P1361">
        <v>7350000</v>
      </c>
      <c r="Q1361">
        <v>1330000</v>
      </c>
      <c r="R1361">
        <v>5.53</v>
      </c>
      <c r="S1361">
        <v>19.492999999999999</v>
      </c>
      <c r="T1361">
        <v>6.3429999999999991</v>
      </c>
      <c r="U1361">
        <v>12.133333333333329</v>
      </c>
      <c r="V1361">
        <v>2.4446203477807802</v>
      </c>
      <c r="AC1361">
        <v>23.624300000000002</v>
      </c>
      <c r="AD1361">
        <v>22.3</v>
      </c>
      <c r="AH1361" s="77">
        <f>IF(AND(M1361&lt;Variables!$G$6,M1361&gt;Variables!$G$5),0,1)</f>
        <v>1</v>
      </c>
      <c r="AI1361" s="77">
        <f t="shared" si="42"/>
        <v>0</v>
      </c>
      <c r="AJ1361" s="77">
        <f>IF(I1361&gt;Variables!$G$7,0,1)</f>
        <v>0</v>
      </c>
      <c r="AK1361" s="77">
        <f>IF(F1361&gt;Variables!$G$8,0,1)</f>
        <v>0</v>
      </c>
      <c r="AL1361" s="77">
        <f>IF(G1361&gt;Variables!$G$9,0,1)</f>
        <v>1</v>
      </c>
      <c r="AM1361" s="77">
        <f>IF(AND(K1361&gt;Variables!$G$10,K1361&lt;Variables!$G$11),0,1)</f>
        <v>0</v>
      </c>
      <c r="AN1361" s="77">
        <f>IF(H1361&lt;Variables!$G$13,1,0)</f>
        <v>1</v>
      </c>
      <c r="AO1361" s="77">
        <f>IF(R1361&lt;Variables!$G$12,0,1)</f>
        <v>1</v>
      </c>
      <c r="AP1361" s="78">
        <f t="shared" si="43"/>
        <v>0</v>
      </c>
      <c r="AQ1361" s="77">
        <f>IF(V1361&lt;Variables!$G$15,1,0)</f>
        <v>1</v>
      </c>
      <c r="AR1361">
        <v>1</v>
      </c>
      <c r="AS1361">
        <v>0</v>
      </c>
      <c r="AT1361">
        <v>0</v>
      </c>
      <c r="AU1361">
        <v>0</v>
      </c>
      <c r="BA1361">
        <v>0.78</v>
      </c>
    </row>
    <row r="1362" spans="3:53" x14ac:dyDescent="0.25">
      <c r="C1362" t="s">
        <v>301</v>
      </c>
      <c r="D1362" t="s">
        <v>289</v>
      </c>
      <c r="E1362">
        <v>233.7</v>
      </c>
      <c r="F1362">
        <v>7.08</v>
      </c>
      <c r="G1362">
        <v>6.91</v>
      </c>
      <c r="H1362">
        <v>-99999</v>
      </c>
      <c r="I1362">
        <v>-99999</v>
      </c>
      <c r="J1362" t="s">
        <v>75</v>
      </c>
      <c r="K1362">
        <v>59.98</v>
      </c>
      <c r="L1362">
        <v>232.94203333333331</v>
      </c>
      <c r="M1362">
        <v>0.87488146192592742</v>
      </c>
      <c r="N1362">
        <v>230.99770000000001</v>
      </c>
      <c r="O1362">
        <v>1.7239565588748329</v>
      </c>
      <c r="P1362">
        <v>66130</v>
      </c>
      <c r="Q1362">
        <v>285725</v>
      </c>
      <c r="R1362">
        <v>0.23</v>
      </c>
      <c r="S1362">
        <v>19.492999999999999</v>
      </c>
      <c r="T1362">
        <v>6.3429999999999991</v>
      </c>
      <c r="U1362">
        <v>12.133333333333329</v>
      </c>
      <c r="V1362">
        <v>2.4224298385227461</v>
      </c>
      <c r="AC1362">
        <v>235.94</v>
      </c>
      <c r="AD1362">
        <v>227.37129999999999</v>
      </c>
      <c r="AH1362" s="77">
        <f>IF(AND(M1362&lt;Variables!$G$6,M1362&gt;Variables!$G$5),0,1)</f>
        <v>1</v>
      </c>
      <c r="AI1362" s="77">
        <f t="shared" si="42"/>
        <v>0</v>
      </c>
      <c r="AJ1362" s="77">
        <f>IF(I1362&gt;Variables!$G$7,0,1)</f>
        <v>1</v>
      </c>
      <c r="AK1362" s="77">
        <f>IF(F1362&gt;Variables!$G$8,0,1)</f>
        <v>1</v>
      </c>
      <c r="AL1362" s="77">
        <f>IF(G1362&gt;Variables!$G$9,0,1)</f>
        <v>1</v>
      </c>
      <c r="AM1362" s="77">
        <f>IF(AND(K1362&gt;Variables!$G$10,K1362&lt;Variables!$G$11),0,1)</f>
        <v>1</v>
      </c>
      <c r="AN1362" s="77">
        <f>IF(H1362&lt;Variables!$G$13,1,0)</f>
        <v>1</v>
      </c>
      <c r="AO1362" s="77">
        <f>IF(R1362&lt;Variables!$G$12,0,1)</f>
        <v>0</v>
      </c>
      <c r="AP1362" s="78">
        <f t="shared" si="43"/>
        <v>1</v>
      </c>
      <c r="AQ1362" s="77">
        <f>IF(V1362&lt;Variables!$G$15,1,0)</f>
        <v>1</v>
      </c>
      <c r="AR1362">
        <v>0</v>
      </c>
      <c r="AS1362">
        <v>0</v>
      </c>
      <c r="AT1362">
        <v>1</v>
      </c>
      <c r="AU1362">
        <v>0</v>
      </c>
      <c r="BA1362">
        <v>-1.55</v>
      </c>
    </row>
    <row r="1363" spans="3:53" x14ac:dyDescent="0.25">
      <c r="C1363" t="s">
        <v>301</v>
      </c>
      <c r="D1363" t="s">
        <v>77</v>
      </c>
      <c r="E1363">
        <v>22.42</v>
      </c>
      <c r="F1363">
        <v>6.75</v>
      </c>
      <c r="G1363">
        <v>4.83</v>
      </c>
      <c r="H1363">
        <v>1910</v>
      </c>
      <c r="I1363">
        <v>0.23200000000000001</v>
      </c>
      <c r="J1363" t="s">
        <v>75</v>
      </c>
      <c r="K1363">
        <v>55.97</v>
      </c>
      <c r="L1363">
        <v>22.31765</v>
      </c>
      <c r="M1363">
        <v>0.14495253756556351</v>
      </c>
      <c r="N1363">
        <v>22.230269387755101</v>
      </c>
      <c r="O1363">
        <v>0.53859271858777935</v>
      </c>
      <c r="P1363">
        <v>507721</v>
      </c>
      <c r="Q1363">
        <v>773868</v>
      </c>
      <c r="R1363">
        <v>0.66</v>
      </c>
      <c r="S1363">
        <v>19.492999999999999</v>
      </c>
      <c r="T1363">
        <v>6.3429999999999991</v>
      </c>
      <c r="U1363">
        <v>12.133333333333329</v>
      </c>
      <c r="V1363">
        <v>2.4225812551402139</v>
      </c>
      <c r="AC1363">
        <v>22.39</v>
      </c>
      <c r="AD1363">
        <v>21</v>
      </c>
      <c r="AH1363" s="77">
        <f>IF(AND(M1363&lt;Variables!$G$6,M1363&gt;Variables!$G$5),0,1)</f>
        <v>1</v>
      </c>
      <c r="AI1363" s="77">
        <f t="shared" si="42"/>
        <v>0</v>
      </c>
      <c r="AJ1363" s="77">
        <f>IF(I1363&gt;Variables!$G$7,0,1)</f>
        <v>1</v>
      </c>
      <c r="AK1363" s="77">
        <f>IF(F1363&gt;Variables!$G$8,0,1)</f>
        <v>1</v>
      </c>
      <c r="AL1363" s="77">
        <f>IF(G1363&gt;Variables!$G$9,0,1)</f>
        <v>1</v>
      </c>
      <c r="AM1363" s="77">
        <f>IF(AND(K1363&gt;Variables!$G$10,K1363&lt;Variables!$G$11),0,1)</f>
        <v>1</v>
      </c>
      <c r="AN1363" s="77">
        <f>IF(H1363&lt;Variables!$G$13,1,0)</f>
        <v>0</v>
      </c>
      <c r="AO1363" s="77">
        <f>IF(R1363&lt;Variables!$G$12,0,1)</f>
        <v>0</v>
      </c>
      <c r="AP1363" s="78">
        <f t="shared" si="43"/>
        <v>1</v>
      </c>
      <c r="AQ1363" s="77">
        <f>IF(V1363&lt;Variables!$G$15,1,0)</f>
        <v>1</v>
      </c>
      <c r="AR1363">
        <v>0</v>
      </c>
      <c r="AS1363">
        <v>0</v>
      </c>
      <c r="AT1363">
        <v>1</v>
      </c>
      <c r="AU1363">
        <v>0</v>
      </c>
      <c r="BA1363">
        <v>-2.25</v>
      </c>
    </row>
    <row r="1364" spans="3:53" x14ac:dyDescent="0.25">
      <c r="C1364" t="s">
        <v>301</v>
      </c>
      <c r="D1364" t="s">
        <v>279</v>
      </c>
      <c r="E1364">
        <v>9.25</v>
      </c>
      <c r="F1364">
        <v>6.71</v>
      </c>
      <c r="G1364">
        <v>-3.15</v>
      </c>
      <c r="H1364">
        <v>13560</v>
      </c>
      <c r="I1364">
        <v>604.78599999999994</v>
      </c>
      <c r="J1364" t="s">
        <v>75</v>
      </c>
      <c r="K1364">
        <v>51.17</v>
      </c>
      <c r="L1364">
        <v>9.2274899999999995</v>
      </c>
      <c r="M1364">
        <v>2.7201329939137299E-2</v>
      </c>
      <c r="N1364">
        <v>9.2207938775510225</v>
      </c>
      <c r="O1364">
        <v>9.9840887576840343E-2</v>
      </c>
      <c r="P1364">
        <v>1641000</v>
      </c>
      <c r="Q1364">
        <v>1051000</v>
      </c>
      <c r="R1364">
        <v>1.56</v>
      </c>
      <c r="S1364">
        <v>19.492999999999999</v>
      </c>
      <c r="T1364">
        <v>6.3429999999999991</v>
      </c>
      <c r="U1364">
        <v>12.133333333333329</v>
      </c>
      <c r="V1364">
        <v>2.3783220532157721</v>
      </c>
      <c r="AC1364">
        <v>9.24</v>
      </c>
      <c r="AD1364">
        <v>9</v>
      </c>
      <c r="AH1364" s="77">
        <f>IF(AND(M1364&lt;Variables!$G$6,M1364&gt;Variables!$G$5),0,1)</f>
        <v>1</v>
      </c>
      <c r="AI1364" s="77">
        <f t="shared" si="42"/>
        <v>0</v>
      </c>
      <c r="AJ1364" s="77">
        <f>IF(I1364&gt;Variables!$G$7,0,1)</f>
        <v>0</v>
      </c>
      <c r="AK1364" s="77">
        <f>IF(F1364&gt;Variables!$G$8,0,1)</f>
        <v>1</v>
      </c>
      <c r="AL1364" s="77">
        <f>IF(G1364&gt;Variables!$G$9,0,1)</f>
        <v>1</v>
      </c>
      <c r="AM1364" s="77">
        <f>IF(AND(K1364&gt;Variables!$G$10,K1364&lt;Variables!$G$11),0,1)</f>
        <v>1</v>
      </c>
      <c r="AN1364" s="77">
        <f>IF(H1364&lt;Variables!$G$13,1,0)</f>
        <v>0</v>
      </c>
      <c r="AO1364" s="77">
        <f>IF(R1364&lt;Variables!$G$12,0,1)</f>
        <v>0</v>
      </c>
      <c r="AP1364" s="78">
        <f t="shared" si="43"/>
        <v>1</v>
      </c>
      <c r="AQ1364" s="77">
        <f>IF(V1364&lt;Variables!$G$15,1,0)</f>
        <v>1</v>
      </c>
      <c r="AR1364">
        <v>0</v>
      </c>
      <c r="AS1364">
        <v>0</v>
      </c>
      <c r="AT1364">
        <v>0</v>
      </c>
      <c r="AU1364">
        <v>1</v>
      </c>
      <c r="BA1364">
        <v>-1.19</v>
      </c>
    </row>
    <row r="1365" spans="3:53" x14ac:dyDescent="0.25">
      <c r="C1365" t="s">
        <v>301</v>
      </c>
      <c r="D1365" t="s">
        <v>164</v>
      </c>
      <c r="E1365">
        <v>17.04</v>
      </c>
      <c r="F1365">
        <v>8.36</v>
      </c>
      <c r="G1365">
        <v>0</v>
      </c>
      <c r="H1365">
        <v>-99999</v>
      </c>
      <c r="I1365">
        <v>148.58799999999999</v>
      </c>
      <c r="J1365" t="s">
        <v>74</v>
      </c>
      <c r="K1365">
        <v>59.22</v>
      </c>
      <c r="L1365">
        <v>16.98</v>
      </c>
      <c r="M1365">
        <v>0</v>
      </c>
      <c r="N1365">
        <v>16.98</v>
      </c>
      <c r="O1365">
        <v>0</v>
      </c>
      <c r="P1365">
        <v>1835000</v>
      </c>
      <c r="Q1365">
        <v>46184</v>
      </c>
      <c r="R1365">
        <v>39.729999999999997</v>
      </c>
      <c r="S1365">
        <v>19.492999999999999</v>
      </c>
      <c r="T1365">
        <v>6.3429999999999991</v>
      </c>
      <c r="U1365">
        <v>12.133333333333329</v>
      </c>
      <c r="V1365">
        <v>2.4625192</v>
      </c>
      <c r="AC1365">
        <v>17</v>
      </c>
      <c r="AD1365">
        <v>16.989999999999998</v>
      </c>
      <c r="AH1365" s="77">
        <f>IF(AND(M1365&lt;Variables!$G$6,M1365&gt;Variables!$G$5),0,1)</f>
        <v>1</v>
      </c>
      <c r="AI1365" s="77">
        <f t="shared" si="42"/>
        <v>1</v>
      </c>
      <c r="AJ1365" s="77">
        <f>IF(I1365&gt;Variables!$G$7,0,1)</f>
        <v>0</v>
      </c>
      <c r="AK1365" s="77">
        <f>IF(F1365&gt;Variables!$G$8,0,1)</f>
        <v>1</v>
      </c>
      <c r="AL1365" s="77">
        <f>IF(G1365&gt;Variables!$G$9,0,1)</f>
        <v>1</v>
      </c>
      <c r="AM1365" s="77">
        <f>IF(AND(K1365&gt;Variables!$G$10,K1365&lt;Variables!$G$11),0,1)</f>
        <v>1</v>
      </c>
      <c r="AN1365" s="77">
        <f>IF(H1365&lt;Variables!$G$13,1,0)</f>
        <v>1</v>
      </c>
      <c r="AO1365" s="77">
        <f>IF(R1365&lt;Variables!$G$12,0,1)</f>
        <v>1</v>
      </c>
      <c r="AP1365" s="78">
        <f t="shared" si="43"/>
        <v>0</v>
      </c>
      <c r="AQ1365" s="77">
        <f>IF(V1365&lt;Variables!$G$15,1,0)</f>
        <v>1</v>
      </c>
      <c r="AR1365">
        <v>0</v>
      </c>
      <c r="AS1365">
        <v>0</v>
      </c>
      <c r="AT1365">
        <v>0</v>
      </c>
      <c r="AU1365">
        <v>0</v>
      </c>
      <c r="BA1365">
        <v>0</v>
      </c>
    </row>
    <row r="1366" spans="3:53" x14ac:dyDescent="0.25">
      <c r="C1366" t="s">
        <v>301</v>
      </c>
      <c r="D1366" t="s">
        <v>273</v>
      </c>
      <c r="E1366">
        <v>1.71</v>
      </c>
      <c r="F1366">
        <v>20.69</v>
      </c>
      <c r="G1366">
        <v>4.18</v>
      </c>
      <c r="H1366">
        <v>464.81</v>
      </c>
      <c r="I1366">
        <v>-8.8729999999999993</v>
      </c>
      <c r="J1366" t="s">
        <v>74</v>
      </c>
      <c r="K1366">
        <v>60.67</v>
      </c>
      <c r="L1366">
        <v>1.6793</v>
      </c>
      <c r="M1366">
        <v>1.1254689453939091</v>
      </c>
      <c r="N1366">
        <v>1.6415379999999999</v>
      </c>
      <c r="O1366">
        <v>3.4517629198958528</v>
      </c>
      <c r="P1366">
        <v>53420000</v>
      </c>
      <c r="Q1366">
        <v>1670000</v>
      </c>
      <c r="R1366">
        <v>31.99</v>
      </c>
      <c r="S1366">
        <v>19.492999999999999</v>
      </c>
      <c r="T1366">
        <v>6.3429999999999991</v>
      </c>
      <c r="U1366">
        <v>12.133333333333329</v>
      </c>
      <c r="V1366">
        <v>2.413597726886203</v>
      </c>
      <c r="AC1366">
        <v>2.23</v>
      </c>
      <c r="AD1366">
        <v>1.69</v>
      </c>
      <c r="AH1366" s="77">
        <f>IF(AND(M1366&lt;Variables!$G$6,M1366&gt;Variables!$G$5),0,1)</f>
        <v>1</v>
      </c>
      <c r="AI1366" s="77">
        <f t="shared" si="42"/>
        <v>0</v>
      </c>
      <c r="AJ1366" s="77">
        <f>IF(I1366&gt;Variables!$G$7,0,1)</f>
        <v>1</v>
      </c>
      <c r="AK1366" s="77">
        <f>IF(F1366&gt;Variables!$G$8,0,1)</f>
        <v>0</v>
      </c>
      <c r="AL1366" s="77">
        <f>IF(G1366&gt;Variables!$G$9,0,1)</f>
        <v>1</v>
      </c>
      <c r="AM1366" s="77">
        <f>IF(AND(K1366&gt;Variables!$G$10,K1366&lt;Variables!$G$11),0,1)</f>
        <v>1</v>
      </c>
      <c r="AN1366" s="77">
        <f>IF(H1366&lt;Variables!$G$13,1,0)</f>
        <v>1</v>
      </c>
      <c r="AO1366" s="77">
        <f>IF(R1366&lt;Variables!$G$12,0,1)</f>
        <v>1</v>
      </c>
      <c r="AP1366" s="78">
        <f t="shared" si="43"/>
        <v>0</v>
      </c>
      <c r="AQ1366" s="77">
        <f>IF(V1366&lt;Variables!$G$15,1,0)</f>
        <v>1</v>
      </c>
      <c r="AR1366">
        <v>1</v>
      </c>
      <c r="AS1366">
        <v>0</v>
      </c>
      <c r="AT1366">
        <v>0</v>
      </c>
      <c r="AU1366">
        <v>0</v>
      </c>
      <c r="BA1366">
        <v>2</v>
      </c>
    </row>
    <row r="1367" spans="3:53" x14ac:dyDescent="0.25">
      <c r="C1367" t="s">
        <v>301</v>
      </c>
      <c r="D1367" t="s">
        <v>280</v>
      </c>
      <c r="E1367">
        <v>36.76</v>
      </c>
      <c r="F1367">
        <v>16.010000000000002</v>
      </c>
      <c r="G1367">
        <v>10.210000000000001</v>
      </c>
      <c r="H1367">
        <v>-99999</v>
      </c>
      <c r="I1367">
        <v>-99999</v>
      </c>
      <c r="J1367" t="s">
        <v>75</v>
      </c>
      <c r="K1367">
        <v>51.28</v>
      </c>
      <c r="L1367">
        <v>37.002847368421037</v>
      </c>
      <c r="M1367">
        <v>-0.54819394410755728</v>
      </c>
      <c r="N1367">
        <v>36.358733333333333</v>
      </c>
      <c r="O1367">
        <v>1.2136469734002391</v>
      </c>
      <c r="P1367">
        <v>713470</v>
      </c>
      <c r="Q1367"/>
      <c r="R1367"/>
      <c r="S1367">
        <v>19.492999999999999</v>
      </c>
      <c r="T1367">
        <v>6.3429999999999991</v>
      </c>
      <c r="U1367">
        <v>12.133333333333329</v>
      </c>
      <c r="V1367">
        <v>2.3965403182083418</v>
      </c>
      <c r="AC1367">
        <v>38.93</v>
      </c>
      <c r="AD1367">
        <v>35.5</v>
      </c>
      <c r="AH1367" s="77">
        <f>IF(AND(M1367&lt;Variables!$G$6,M1367&gt;Variables!$G$5),0,1)</f>
        <v>1</v>
      </c>
      <c r="AI1367" s="77">
        <f t="shared" si="42"/>
        <v>0</v>
      </c>
      <c r="AJ1367" s="77">
        <f>IF(I1367&gt;Variables!$G$7,0,1)</f>
        <v>1</v>
      </c>
      <c r="AK1367" s="77">
        <f>IF(F1367&gt;Variables!$G$8,0,1)</f>
        <v>0</v>
      </c>
      <c r="AL1367" s="77">
        <f>IF(G1367&gt;Variables!$G$9,0,1)</f>
        <v>1</v>
      </c>
      <c r="AM1367" s="77">
        <f>IF(AND(K1367&gt;Variables!$G$10,K1367&lt;Variables!$G$11),0,1)</f>
        <v>1</v>
      </c>
      <c r="AN1367" s="77">
        <f>IF(H1367&lt;Variables!$G$13,1,0)</f>
        <v>1</v>
      </c>
      <c r="AO1367" s="77">
        <f>IF(R1367&lt;Variables!$G$12,0,1)</f>
        <v>0</v>
      </c>
      <c r="AP1367" s="78">
        <f t="shared" si="43"/>
        <v>1</v>
      </c>
      <c r="AQ1367" s="77">
        <f>IF(V1367&lt;Variables!$G$15,1,0)</f>
        <v>1</v>
      </c>
      <c r="AR1367">
        <v>0</v>
      </c>
      <c r="AS1367">
        <v>0</v>
      </c>
      <c r="AT1367">
        <v>1</v>
      </c>
      <c r="AU1367">
        <v>0</v>
      </c>
      <c r="BA1367">
        <v>-2.25</v>
      </c>
    </row>
    <row r="1368" spans="3:53" x14ac:dyDescent="0.25">
      <c r="C1368" t="s">
        <v>303</v>
      </c>
      <c r="D1368" t="s">
        <v>274</v>
      </c>
      <c r="E1368">
        <v>53.65</v>
      </c>
      <c r="F1368">
        <v>29.91</v>
      </c>
      <c r="G1368">
        <v>-0.03</v>
      </c>
      <c r="H1368">
        <v>1620</v>
      </c>
      <c r="I1368">
        <v>-6.2549999999999999</v>
      </c>
      <c r="J1368" t="s">
        <v>74</v>
      </c>
      <c r="K1368">
        <v>56.05</v>
      </c>
      <c r="L1368">
        <v>53.489614999999993</v>
      </c>
      <c r="M1368">
        <v>-8.6278429934372146E-3</v>
      </c>
      <c r="N1368">
        <v>53.490895999999999</v>
      </c>
      <c r="O1368">
        <v>-1.102243641609574E-2</v>
      </c>
      <c r="P1368">
        <v>1469000</v>
      </c>
      <c r="Q1368">
        <v>116562</v>
      </c>
      <c r="R1368">
        <v>12.6</v>
      </c>
      <c r="S1368">
        <v>19.655999999999999</v>
      </c>
      <c r="T1368">
        <v>6.0549999999999997</v>
      </c>
      <c r="U1368">
        <v>12.149583333333331</v>
      </c>
      <c r="V1368">
        <v>2.4300530730417478</v>
      </c>
      <c r="AC1368">
        <v>53.7</v>
      </c>
      <c r="AD1368">
        <v>53.35</v>
      </c>
      <c r="AH1368" s="77">
        <f>IF(AND(M1368&lt;Variables!$G$6,M1368&gt;Variables!$G$5),0,1)</f>
        <v>1</v>
      </c>
      <c r="AI1368" s="77">
        <f t="shared" si="42"/>
        <v>1</v>
      </c>
      <c r="AJ1368" s="77">
        <f>IF(I1368&gt;Variables!$G$7,0,1)</f>
        <v>1</v>
      </c>
      <c r="AK1368" s="77">
        <f>IF(F1368&gt;Variables!$G$8,0,1)</f>
        <v>0</v>
      </c>
      <c r="AL1368" s="77">
        <f>IF(G1368&gt;Variables!$G$9,0,1)</f>
        <v>1</v>
      </c>
      <c r="AM1368" s="77">
        <f>IF(AND(K1368&gt;Variables!$G$10,K1368&lt;Variables!$G$11),0,1)</f>
        <v>1</v>
      </c>
      <c r="AN1368" s="77">
        <f>IF(H1368&lt;Variables!$G$13,1,0)</f>
        <v>0</v>
      </c>
      <c r="AO1368" s="77">
        <f>IF(R1368&lt;Variables!$G$12,0,1)</f>
        <v>1</v>
      </c>
      <c r="AP1368" s="78">
        <f t="shared" si="43"/>
        <v>0</v>
      </c>
      <c r="AQ1368" s="77">
        <f>IF(V1368&lt;Variables!$G$15,1,0)</f>
        <v>1</v>
      </c>
      <c r="AR1368">
        <v>0</v>
      </c>
      <c r="AS1368">
        <v>0</v>
      </c>
      <c r="AT1368">
        <v>0</v>
      </c>
      <c r="AU1368">
        <v>1</v>
      </c>
      <c r="BA1368">
        <v>-0.47</v>
      </c>
    </row>
    <row r="1369" spans="3:53" x14ac:dyDescent="0.25">
      <c r="C1369" t="s">
        <v>303</v>
      </c>
      <c r="D1369" t="s">
        <v>296</v>
      </c>
      <c r="E1369">
        <v>12.42</v>
      </c>
      <c r="F1369">
        <v>13.21</v>
      </c>
      <c r="G1369">
        <v>1.67</v>
      </c>
      <c r="H1369">
        <v>119.92</v>
      </c>
      <c r="I1369">
        <v>-37.799999999999997</v>
      </c>
      <c r="J1369" t="s">
        <v>75</v>
      </c>
      <c r="K1369">
        <v>-99999</v>
      </c>
      <c r="L1369">
        <v>12.23692</v>
      </c>
      <c r="M1369">
        <v>-0.30170990739501491</v>
      </c>
      <c r="N1369">
        <v>12.04627333333333</v>
      </c>
      <c r="O1369">
        <v>1.2761346385963821</v>
      </c>
      <c r="P1369">
        <v>7500</v>
      </c>
      <c r="Q1369">
        <v>2300</v>
      </c>
      <c r="R1369">
        <v>3.26</v>
      </c>
      <c r="S1369">
        <v>19.655999999999999</v>
      </c>
      <c r="T1369">
        <v>6.0549999999999997</v>
      </c>
      <c r="U1369">
        <v>12.149583333333331</v>
      </c>
      <c r="V1369">
        <v>-99999</v>
      </c>
      <c r="AC1369">
        <v>12.4</v>
      </c>
      <c r="AD1369">
        <v>12</v>
      </c>
      <c r="AH1369" s="77">
        <f>IF(AND(M1369&lt;Variables!$G$6,M1369&gt;Variables!$G$5),0,1)</f>
        <v>1</v>
      </c>
      <c r="AI1369" s="77">
        <f t="shared" si="42"/>
        <v>0</v>
      </c>
      <c r="AJ1369" s="77">
        <f>IF(I1369&gt;Variables!$G$7,0,1)</f>
        <v>1</v>
      </c>
      <c r="AK1369" s="77">
        <f>IF(F1369&gt;Variables!$G$8,0,1)</f>
        <v>0</v>
      </c>
      <c r="AL1369" s="77">
        <f>IF(G1369&gt;Variables!$G$9,0,1)</f>
        <v>1</v>
      </c>
      <c r="AM1369" s="77">
        <f>IF(AND(K1369&gt;Variables!$G$10,K1369&lt;Variables!$G$11),0,1)</f>
        <v>1</v>
      </c>
      <c r="AN1369" s="77">
        <f>IF(H1369&lt;Variables!$G$13,1,0)</f>
        <v>1</v>
      </c>
      <c r="AO1369" s="77">
        <f>IF(R1369&lt;Variables!$G$12,0,1)</f>
        <v>1</v>
      </c>
      <c r="AP1369" s="78">
        <f t="shared" si="43"/>
        <v>1</v>
      </c>
      <c r="AQ1369" s="77">
        <f>IF(V1369&lt;Variables!$G$15,1,0)</f>
        <v>1</v>
      </c>
      <c r="AR1369">
        <v>0</v>
      </c>
      <c r="AS1369">
        <v>0</v>
      </c>
      <c r="AT1369">
        <v>1</v>
      </c>
      <c r="AU1369">
        <v>0</v>
      </c>
      <c r="BA1369">
        <v>-2.25</v>
      </c>
    </row>
    <row r="1370" spans="3:53" x14ac:dyDescent="0.25">
      <c r="C1370" t="s">
        <v>303</v>
      </c>
      <c r="D1370" t="s">
        <v>164</v>
      </c>
      <c r="E1370">
        <v>17.04</v>
      </c>
      <c r="F1370">
        <v>8.36</v>
      </c>
      <c r="G1370">
        <v>0</v>
      </c>
      <c r="H1370">
        <v>-99999</v>
      </c>
      <c r="I1370">
        <v>148.58799999999999</v>
      </c>
      <c r="J1370" t="s">
        <v>74</v>
      </c>
      <c r="K1370">
        <v>59.22</v>
      </c>
      <c r="L1370">
        <v>16.98</v>
      </c>
      <c r="M1370">
        <v>0</v>
      </c>
      <c r="N1370">
        <v>16.98</v>
      </c>
      <c r="O1370">
        <v>0</v>
      </c>
      <c r="P1370">
        <v>1835000</v>
      </c>
      <c r="Q1370">
        <v>46184</v>
      </c>
      <c r="R1370">
        <v>39.729999999999997</v>
      </c>
      <c r="S1370">
        <v>19.655999999999999</v>
      </c>
      <c r="T1370">
        <v>6.0549999999999997</v>
      </c>
      <c r="U1370">
        <v>12.149583333333331</v>
      </c>
      <c r="V1370">
        <v>2.4625192</v>
      </c>
      <c r="AC1370">
        <v>17</v>
      </c>
      <c r="AD1370">
        <v>16.989999999999998</v>
      </c>
      <c r="AH1370" s="77">
        <f>IF(AND(M1370&lt;Variables!$G$6,M1370&gt;Variables!$G$5),0,1)</f>
        <v>1</v>
      </c>
      <c r="AI1370" s="77">
        <f t="shared" si="42"/>
        <v>1</v>
      </c>
      <c r="AJ1370" s="77">
        <f>IF(I1370&gt;Variables!$G$7,0,1)</f>
        <v>0</v>
      </c>
      <c r="AK1370" s="77">
        <f>IF(F1370&gt;Variables!$G$8,0,1)</f>
        <v>1</v>
      </c>
      <c r="AL1370" s="77">
        <f>IF(G1370&gt;Variables!$G$9,0,1)</f>
        <v>1</v>
      </c>
      <c r="AM1370" s="77">
        <f>IF(AND(K1370&gt;Variables!$G$10,K1370&lt;Variables!$G$11),0,1)</f>
        <v>1</v>
      </c>
      <c r="AN1370" s="77">
        <f>IF(H1370&lt;Variables!$G$13,1,0)</f>
        <v>1</v>
      </c>
      <c r="AO1370" s="77">
        <f>IF(R1370&lt;Variables!$G$12,0,1)</f>
        <v>1</v>
      </c>
      <c r="AP1370" s="78">
        <f t="shared" si="43"/>
        <v>0</v>
      </c>
      <c r="AQ1370" s="77">
        <f>IF(V1370&lt;Variables!$G$15,1,0)</f>
        <v>1</v>
      </c>
      <c r="AR1370">
        <v>0</v>
      </c>
      <c r="AS1370">
        <v>0</v>
      </c>
      <c r="AT1370">
        <v>0</v>
      </c>
      <c r="AU1370">
        <v>0</v>
      </c>
      <c r="BA1370">
        <v>0</v>
      </c>
    </row>
    <row r="1371" spans="3:53" x14ac:dyDescent="0.25">
      <c r="C1371" t="s">
        <v>303</v>
      </c>
      <c r="D1371" t="s">
        <v>280</v>
      </c>
      <c r="E1371">
        <v>36.36</v>
      </c>
      <c r="F1371">
        <v>13.71</v>
      </c>
      <c r="G1371">
        <v>8.6</v>
      </c>
      <c r="H1371">
        <v>-99999</v>
      </c>
      <c r="I1371">
        <v>-99999</v>
      </c>
      <c r="J1371" t="s">
        <v>75</v>
      </c>
      <c r="K1371">
        <v>43.04</v>
      </c>
      <c r="L1371">
        <v>36.884770000000003</v>
      </c>
      <c r="M1371">
        <v>-1.687878221824336</v>
      </c>
      <c r="N1371">
        <v>36.405930612244887</v>
      </c>
      <c r="O1371">
        <v>-0.39479999502210672</v>
      </c>
      <c r="P1371">
        <v>725640</v>
      </c>
      <c r="Q1371"/>
      <c r="R1371"/>
      <c r="S1371">
        <v>19.655999999999999</v>
      </c>
      <c r="T1371">
        <v>6.0549999999999997</v>
      </c>
      <c r="U1371">
        <v>12.149583333333331</v>
      </c>
      <c r="V1371">
        <v>2.3048520713272169</v>
      </c>
      <c r="AC1371">
        <v>38.93</v>
      </c>
      <c r="AD1371">
        <v>35.5</v>
      </c>
      <c r="AH1371" s="77">
        <f>IF(AND(M1371&lt;Variables!$G$6,M1371&gt;Variables!$G$5),0,1)</f>
        <v>0</v>
      </c>
      <c r="AI1371" s="77">
        <f t="shared" si="42"/>
        <v>0</v>
      </c>
      <c r="AJ1371" s="77">
        <f>IF(I1371&gt;Variables!$G$7,0,1)</f>
        <v>1</v>
      </c>
      <c r="AK1371" s="77">
        <f>IF(F1371&gt;Variables!$G$8,0,1)</f>
        <v>0</v>
      </c>
      <c r="AL1371" s="77">
        <f>IF(G1371&gt;Variables!$G$9,0,1)</f>
        <v>1</v>
      </c>
      <c r="AM1371" s="77">
        <f>IF(AND(K1371&gt;Variables!$G$10,K1371&lt;Variables!$G$11),0,1)</f>
        <v>1</v>
      </c>
      <c r="AN1371" s="77">
        <f>IF(H1371&lt;Variables!$G$13,1,0)</f>
        <v>1</v>
      </c>
      <c r="AO1371" s="77">
        <f>IF(R1371&lt;Variables!$G$12,0,1)</f>
        <v>0</v>
      </c>
      <c r="AP1371" s="78">
        <f t="shared" si="43"/>
        <v>1</v>
      </c>
      <c r="AQ1371" s="77">
        <f>IF(V1371&lt;Variables!$G$15,1,0)</f>
        <v>1</v>
      </c>
      <c r="AR1371">
        <v>0</v>
      </c>
      <c r="AS1371">
        <v>0</v>
      </c>
      <c r="AT1371">
        <v>1</v>
      </c>
      <c r="AU1371">
        <v>0</v>
      </c>
      <c r="BA1371">
        <v>-2.25</v>
      </c>
    </row>
    <row r="1372" spans="3:53" x14ac:dyDescent="0.25">
      <c r="C1372" t="s">
        <v>303</v>
      </c>
      <c r="D1372" t="s">
        <v>139</v>
      </c>
      <c r="E1372">
        <v>31.84</v>
      </c>
      <c r="F1372">
        <v>6.71</v>
      </c>
      <c r="G1372">
        <v>9.91</v>
      </c>
      <c r="H1372">
        <v>5040</v>
      </c>
      <c r="I1372">
        <v>-4.0000000000000001E-3</v>
      </c>
      <c r="J1372" t="s">
        <v>75</v>
      </c>
      <c r="K1372">
        <v>57.2</v>
      </c>
      <c r="L1372">
        <v>31.647445000000001</v>
      </c>
      <c r="M1372">
        <v>0.55598485122575259</v>
      </c>
      <c r="N1372">
        <v>31.1484612244898</v>
      </c>
      <c r="O1372">
        <v>2.1668446818154439</v>
      </c>
      <c r="P1372">
        <v>1037000</v>
      </c>
      <c r="Q1372">
        <v>445132</v>
      </c>
      <c r="R1372">
        <v>2.33</v>
      </c>
      <c r="S1372">
        <v>19.655999999999999</v>
      </c>
      <c r="T1372">
        <v>6.0549999999999997</v>
      </c>
      <c r="U1372">
        <v>12.149583333333331</v>
      </c>
      <c r="V1372">
        <v>2.4155754672656831</v>
      </c>
      <c r="AC1372">
        <v>34.36</v>
      </c>
      <c r="AD1372">
        <v>31.1</v>
      </c>
      <c r="AH1372" s="77">
        <f>IF(AND(M1372&lt;Variables!$G$6,M1372&gt;Variables!$G$5),0,1)</f>
        <v>1</v>
      </c>
      <c r="AI1372" s="77">
        <f t="shared" si="42"/>
        <v>0</v>
      </c>
      <c r="AJ1372" s="77">
        <f>IF(I1372&gt;Variables!$G$7,0,1)</f>
        <v>1</v>
      </c>
      <c r="AK1372" s="77">
        <f>IF(F1372&gt;Variables!$G$8,0,1)</f>
        <v>1</v>
      </c>
      <c r="AL1372" s="77">
        <f>IF(G1372&gt;Variables!$G$9,0,1)</f>
        <v>1</v>
      </c>
      <c r="AM1372" s="77">
        <f>IF(AND(K1372&gt;Variables!$G$10,K1372&lt;Variables!$G$11),0,1)</f>
        <v>1</v>
      </c>
      <c r="AN1372" s="77">
        <f>IF(H1372&lt;Variables!$G$13,1,0)</f>
        <v>0</v>
      </c>
      <c r="AO1372" s="77">
        <f>IF(R1372&lt;Variables!$G$12,0,1)</f>
        <v>1</v>
      </c>
      <c r="AP1372" s="78">
        <f t="shared" si="43"/>
        <v>1</v>
      </c>
      <c r="AQ1372" s="77">
        <f>IF(V1372&lt;Variables!$G$15,1,0)</f>
        <v>1</v>
      </c>
      <c r="AR1372">
        <v>1</v>
      </c>
      <c r="AS1372">
        <v>0</v>
      </c>
      <c r="AT1372">
        <v>0</v>
      </c>
      <c r="AU1372">
        <v>0</v>
      </c>
      <c r="BA1372">
        <v>0.37</v>
      </c>
    </row>
    <row r="1373" spans="3:53" x14ac:dyDescent="0.25">
      <c r="C1373" t="s">
        <v>303</v>
      </c>
      <c r="D1373" t="s">
        <v>273</v>
      </c>
      <c r="E1373">
        <v>1.74</v>
      </c>
      <c r="F1373">
        <v>24.11</v>
      </c>
      <c r="G1373">
        <v>5.83</v>
      </c>
      <c r="H1373">
        <v>464.81</v>
      </c>
      <c r="I1373">
        <v>-8.4190000000000005</v>
      </c>
      <c r="J1373" t="s">
        <v>74</v>
      </c>
      <c r="K1373">
        <v>60.09</v>
      </c>
      <c r="L1373">
        <v>1.6957599999999999</v>
      </c>
      <c r="M1373">
        <v>1.724300608576695</v>
      </c>
      <c r="N1373">
        <v>1.6554519999999999</v>
      </c>
      <c r="O1373">
        <v>4.2011486893005756</v>
      </c>
      <c r="P1373">
        <v>58350000</v>
      </c>
      <c r="Q1373">
        <v>1670000</v>
      </c>
      <c r="R1373">
        <v>34.94</v>
      </c>
      <c r="S1373">
        <v>19.655999999999999</v>
      </c>
      <c r="T1373">
        <v>6.0549999999999997</v>
      </c>
      <c r="U1373">
        <v>12.149583333333331</v>
      </c>
      <c r="V1373">
        <v>2.3764546023871298</v>
      </c>
      <c r="AC1373">
        <v>2.23</v>
      </c>
      <c r="AD1373">
        <v>1.7</v>
      </c>
      <c r="AH1373" s="77">
        <f>IF(AND(M1373&lt;Variables!$G$6,M1373&gt;Variables!$G$5),0,1)</f>
        <v>1</v>
      </c>
      <c r="AI1373" s="77">
        <f t="shared" si="42"/>
        <v>0</v>
      </c>
      <c r="AJ1373" s="77">
        <f>IF(I1373&gt;Variables!$G$7,0,1)</f>
        <v>1</v>
      </c>
      <c r="AK1373" s="77">
        <f>IF(F1373&gt;Variables!$G$8,0,1)</f>
        <v>0</v>
      </c>
      <c r="AL1373" s="77">
        <f>IF(G1373&gt;Variables!$G$9,0,1)</f>
        <v>1</v>
      </c>
      <c r="AM1373" s="77">
        <f>IF(AND(K1373&gt;Variables!$G$10,K1373&lt;Variables!$G$11),0,1)</f>
        <v>1</v>
      </c>
      <c r="AN1373" s="77">
        <f>IF(H1373&lt;Variables!$G$13,1,0)</f>
        <v>1</v>
      </c>
      <c r="AO1373" s="77">
        <f>IF(R1373&lt;Variables!$G$12,0,1)</f>
        <v>1</v>
      </c>
      <c r="AP1373" s="78">
        <f t="shared" si="43"/>
        <v>0</v>
      </c>
      <c r="AQ1373" s="77">
        <f>IF(V1373&lt;Variables!$G$15,1,0)</f>
        <v>1</v>
      </c>
      <c r="AR1373">
        <v>1</v>
      </c>
      <c r="AS1373">
        <v>0</v>
      </c>
      <c r="AT1373">
        <v>0</v>
      </c>
      <c r="AU1373">
        <v>0</v>
      </c>
      <c r="BA1373">
        <v>2</v>
      </c>
    </row>
    <row r="1374" spans="3:53" x14ac:dyDescent="0.25">
      <c r="C1374" t="s">
        <v>303</v>
      </c>
      <c r="D1374" t="s">
        <v>302</v>
      </c>
      <c r="E1374">
        <v>22.61</v>
      </c>
      <c r="F1374">
        <v>13.6</v>
      </c>
      <c r="G1374">
        <v>8.58</v>
      </c>
      <c r="H1374">
        <v>1050</v>
      </c>
      <c r="I1374">
        <v>125.51600000000001</v>
      </c>
      <c r="J1374" t="s">
        <v>74</v>
      </c>
      <c r="K1374">
        <v>62.16</v>
      </c>
      <c r="L1374">
        <v>22.483619999999991</v>
      </c>
      <c r="M1374">
        <v>0.69108088466183182</v>
      </c>
      <c r="N1374">
        <v>22.370719999999999</v>
      </c>
      <c r="O1374">
        <v>1.199246157477261</v>
      </c>
      <c r="P1374">
        <v>7580000</v>
      </c>
      <c r="Q1374">
        <v>1330000</v>
      </c>
      <c r="R1374">
        <v>5.7</v>
      </c>
      <c r="S1374">
        <v>19.655999999999999</v>
      </c>
      <c r="T1374">
        <v>6.0549999999999997</v>
      </c>
      <c r="U1374">
        <v>12.149583333333331</v>
      </c>
      <c r="V1374">
        <v>2.4507400632047669</v>
      </c>
      <c r="AC1374">
        <v>23.624300000000002</v>
      </c>
      <c r="AD1374">
        <v>22.3</v>
      </c>
      <c r="AH1374" s="77">
        <f>IF(AND(M1374&lt;Variables!$G$6,M1374&gt;Variables!$G$5),0,1)</f>
        <v>1</v>
      </c>
      <c r="AI1374" s="77">
        <f t="shared" si="42"/>
        <v>0</v>
      </c>
      <c r="AJ1374" s="77">
        <f>IF(I1374&gt;Variables!$G$7,0,1)</f>
        <v>0</v>
      </c>
      <c r="AK1374" s="77">
        <f>IF(F1374&gt;Variables!$G$8,0,1)</f>
        <v>0</v>
      </c>
      <c r="AL1374" s="77">
        <f>IF(G1374&gt;Variables!$G$9,0,1)</f>
        <v>1</v>
      </c>
      <c r="AM1374" s="77">
        <f>IF(AND(K1374&gt;Variables!$G$10,K1374&lt;Variables!$G$11),0,1)</f>
        <v>0</v>
      </c>
      <c r="AN1374" s="77">
        <f>IF(H1374&lt;Variables!$G$13,1,0)</f>
        <v>1</v>
      </c>
      <c r="AO1374" s="77">
        <f>IF(R1374&lt;Variables!$G$12,0,1)</f>
        <v>1</v>
      </c>
      <c r="AP1374" s="78">
        <f t="shared" si="43"/>
        <v>0</v>
      </c>
      <c r="AQ1374" s="77">
        <f>IF(V1374&lt;Variables!$G$15,1,0)</f>
        <v>1</v>
      </c>
      <c r="AR1374">
        <v>1</v>
      </c>
      <c r="AS1374">
        <v>0</v>
      </c>
      <c r="AT1374">
        <v>0</v>
      </c>
      <c r="AU1374">
        <v>0</v>
      </c>
      <c r="BA1374">
        <v>1.39</v>
      </c>
    </row>
    <row r="1375" spans="3:53" x14ac:dyDescent="0.25">
      <c r="C1375" t="s">
        <v>303</v>
      </c>
      <c r="D1375" t="s">
        <v>191</v>
      </c>
      <c r="E1375">
        <v>37.01</v>
      </c>
      <c r="F1375">
        <v>5.47</v>
      </c>
      <c r="G1375">
        <v>4.41</v>
      </c>
      <c r="H1375">
        <v>5710</v>
      </c>
      <c r="I1375">
        <v>1.9E-2</v>
      </c>
      <c r="J1375" t="s">
        <v>75</v>
      </c>
      <c r="K1375">
        <v>53.4</v>
      </c>
      <c r="L1375">
        <v>36.873782352941177</v>
      </c>
      <c r="M1375">
        <v>0.38297575688640889</v>
      </c>
      <c r="N1375">
        <v>36.799285365853663</v>
      </c>
      <c r="O1375">
        <v>0.58619245455920677</v>
      </c>
      <c r="P1375">
        <v>161969</v>
      </c>
      <c r="Q1375">
        <v>567927</v>
      </c>
      <c r="R1375">
        <v>0.28999999999999998</v>
      </c>
      <c r="S1375">
        <v>19.655999999999999</v>
      </c>
      <c r="T1375">
        <v>6.0549999999999997</v>
      </c>
      <c r="U1375">
        <v>12.149583333333331</v>
      </c>
      <c r="V1375">
        <v>2.3885061147689339</v>
      </c>
      <c r="AC1375">
        <v>37.125</v>
      </c>
      <c r="AD1375">
        <v>36.159999999999997</v>
      </c>
      <c r="AH1375" s="77">
        <f>IF(AND(M1375&lt;Variables!$G$6,M1375&gt;Variables!$G$5),0,1)</f>
        <v>1</v>
      </c>
      <c r="AI1375" s="77">
        <f t="shared" si="42"/>
        <v>0</v>
      </c>
      <c r="AJ1375" s="77">
        <f>IF(I1375&gt;Variables!$G$7,0,1)</f>
        <v>1</v>
      </c>
      <c r="AK1375" s="77">
        <f>IF(F1375&gt;Variables!$G$8,0,1)</f>
        <v>1</v>
      </c>
      <c r="AL1375" s="77">
        <f>IF(G1375&gt;Variables!$G$9,0,1)</f>
        <v>1</v>
      </c>
      <c r="AM1375" s="77">
        <f>IF(AND(K1375&gt;Variables!$G$10,K1375&lt;Variables!$G$11),0,1)</f>
        <v>1</v>
      </c>
      <c r="AN1375" s="77">
        <f>IF(H1375&lt;Variables!$G$13,1,0)</f>
        <v>0</v>
      </c>
      <c r="AO1375" s="77">
        <f>IF(R1375&lt;Variables!$G$12,0,1)</f>
        <v>0</v>
      </c>
      <c r="AP1375" s="78">
        <f t="shared" si="43"/>
        <v>1</v>
      </c>
      <c r="AQ1375" s="77">
        <f>IF(V1375&lt;Variables!$G$15,1,0)</f>
        <v>1</v>
      </c>
      <c r="AR1375">
        <v>0</v>
      </c>
      <c r="AS1375">
        <v>0</v>
      </c>
      <c r="AT1375">
        <v>1</v>
      </c>
      <c r="AU1375">
        <v>0</v>
      </c>
      <c r="BA1375">
        <v>-2.25</v>
      </c>
    </row>
    <row r="1376" spans="3:53" x14ac:dyDescent="0.25">
      <c r="C1376" t="s">
        <v>303</v>
      </c>
      <c r="D1376" t="s">
        <v>187</v>
      </c>
      <c r="E1376">
        <v>26.03</v>
      </c>
      <c r="F1376">
        <v>5.63</v>
      </c>
      <c r="G1376">
        <v>7.09</v>
      </c>
      <c r="H1376">
        <v>3370</v>
      </c>
      <c r="I1376">
        <v>-65.491</v>
      </c>
      <c r="J1376" t="s">
        <v>75</v>
      </c>
      <c r="K1376">
        <v>55.24</v>
      </c>
      <c r="L1376">
        <v>26.032644999999999</v>
      </c>
      <c r="M1376">
        <v>-0.20222685785482741</v>
      </c>
      <c r="N1376">
        <v>25.745477083333341</v>
      </c>
      <c r="O1376">
        <v>0.91092861051887075</v>
      </c>
      <c r="P1376">
        <v>704354</v>
      </c>
      <c r="Q1376">
        <v>2123000</v>
      </c>
      <c r="R1376">
        <v>0.33</v>
      </c>
      <c r="S1376">
        <v>19.655999999999999</v>
      </c>
      <c r="T1376">
        <v>6.0549999999999997</v>
      </c>
      <c r="U1376">
        <v>12.149583333333331</v>
      </c>
      <c r="V1376">
        <v>2.4296046216113658</v>
      </c>
      <c r="AC1376">
        <v>25.98</v>
      </c>
      <c r="AD1376">
        <v>24.79</v>
      </c>
      <c r="AH1376" s="77">
        <f>IF(AND(M1376&lt;Variables!$G$6,M1376&gt;Variables!$G$5),0,1)</f>
        <v>1</v>
      </c>
      <c r="AI1376" s="77">
        <f t="shared" si="42"/>
        <v>0</v>
      </c>
      <c r="AJ1376" s="77">
        <f>IF(I1376&gt;Variables!$G$7,0,1)</f>
        <v>1</v>
      </c>
      <c r="AK1376" s="77">
        <f>IF(F1376&gt;Variables!$G$8,0,1)</f>
        <v>1</v>
      </c>
      <c r="AL1376" s="77">
        <f>IF(G1376&gt;Variables!$G$9,0,1)</f>
        <v>1</v>
      </c>
      <c r="AM1376" s="77">
        <f>IF(AND(K1376&gt;Variables!$G$10,K1376&lt;Variables!$G$11),0,1)</f>
        <v>1</v>
      </c>
      <c r="AN1376" s="77">
        <f>IF(H1376&lt;Variables!$G$13,1,0)</f>
        <v>0</v>
      </c>
      <c r="AO1376" s="77">
        <f>IF(R1376&lt;Variables!$G$12,0,1)</f>
        <v>0</v>
      </c>
      <c r="AP1376" s="78">
        <f t="shared" si="43"/>
        <v>1</v>
      </c>
      <c r="AQ1376" s="77">
        <f>IF(V1376&lt;Variables!$G$15,1,0)</f>
        <v>1</v>
      </c>
      <c r="AR1376">
        <v>0</v>
      </c>
      <c r="AS1376">
        <v>0</v>
      </c>
      <c r="AT1376">
        <v>1</v>
      </c>
      <c r="AU1376">
        <v>0</v>
      </c>
      <c r="BA1376">
        <v>-2.25</v>
      </c>
    </row>
    <row r="1377" spans="3:53" x14ac:dyDescent="0.25">
      <c r="C1377" t="s">
        <v>303</v>
      </c>
      <c r="D1377" t="s">
        <v>140</v>
      </c>
      <c r="E1377">
        <v>24.01</v>
      </c>
      <c r="F1377">
        <v>5.8</v>
      </c>
      <c r="G1377">
        <v>5.57</v>
      </c>
      <c r="H1377">
        <v>6870</v>
      </c>
      <c r="I1377">
        <v>-1.1639999999999999</v>
      </c>
      <c r="J1377" t="s">
        <v>75</v>
      </c>
      <c r="K1377">
        <v>54.29</v>
      </c>
      <c r="L1377">
        <v>23.873999999999999</v>
      </c>
      <c r="M1377">
        <v>0.10890508502972369</v>
      </c>
      <c r="N1377">
        <v>23.78275</v>
      </c>
      <c r="O1377">
        <v>0.49300438342915992</v>
      </c>
      <c r="P1377">
        <v>572476</v>
      </c>
      <c r="Q1377">
        <v>740726</v>
      </c>
      <c r="R1377">
        <v>0.77</v>
      </c>
      <c r="S1377">
        <v>19.655999999999999</v>
      </c>
      <c r="T1377">
        <v>6.0549999999999997</v>
      </c>
      <c r="U1377">
        <v>12.149583333333331</v>
      </c>
      <c r="V1377">
        <v>2.4072635860601488</v>
      </c>
      <c r="AC1377">
        <v>24.68</v>
      </c>
      <c r="AD1377">
        <v>22.64</v>
      </c>
      <c r="AH1377" s="77">
        <f>IF(AND(M1377&lt;Variables!$G$6,M1377&gt;Variables!$G$5),0,1)</f>
        <v>1</v>
      </c>
      <c r="AI1377" s="77">
        <f t="shared" si="42"/>
        <v>0</v>
      </c>
      <c r="AJ1377" s="77">
        <f>IF(I1377&gt;Variables!$G$7,0,1)</f>
        <v>1</v>
      </c>
      <c r="AK1377" s="77">
        <f>IF(F1377&gt;Variables!$G$8,0,1)</f>
        <v>1</v>
      </c>
      <c r="AL1377" s="77">
        <f>IF(G1377&gt;Variables!$G$9,0,1)</f>
        <v>1</v>
      </c>
      <c r="AM1377" s="77">
        <f>IF(AND(K1377&gt;Variables!$G$10,K1377&lt;Variables!$G$11),0,1)</f>
        <v>1</v>
      </c>
      <c r="AN1377" s="77">
        <f>IF(H1377&lt;Variables!$G$13,1,0)</f>
        <v>0</v>
      </c>
      <c r="AO1377" s="77">
        <f>IF(R1377&lt;Variables!$G$12,0,1)</f>
        <v>0</v>
      </c>
      <c r="AP1377" s="78">
        <f t="shared" si="43"/>
        <v>1</v>
      </c>
      <c r="AQ1377" s="77">
        <f>IF(V1377&lt;Variables!$G$15,1,0)</f>
        <v>1</v>
      </c>
      <c r="AR1377">
        <v>1</v>
      </c>
      <c r="AS1377">
        <v>0</v>
      </c>
      <c r="AT1377">
        <v>0</v>
      </c>
      <c r="AU1377">
        <v>0</v>
      </c>
      <c r="BA1377">
        <v>2.02</v>
      </c>
    </row>
    <row r="1378" spans="3:53" x14ac:dyDescent="0.25">
      <c r="C1378" t="s">
        <v>303</v>
      </c>
      <c r="D1378" t="s">
        <v>289</v>
      </c>
      <c r="E1378">
        <v>234.6</v>
      </c>
      <c r="F1378">
        <v>5.98</v>
      </c>
      <c r="G1378">
        <v>6.01</v>
      </c>
      <c r="H1378">
        <v>-99999</v>
      </c>
      <c r="I1378">
        <v>-99999</v>
      </c>
      <c r="J1378" t="s">
        <v>75</v>
      </c>
      <c r="K1378">
        <v>52.95</v>
      </c>
      <c r="L1378">
        <v>233.91860714285721</v>
      </c>
      <c r="M1378">
        <v>-0.39270375028188748</v>
      </c>
      <c r="N1378">
        <v>231.53461081081079</v>
      </c>
      <c r="O1378">
        <v>0.6329028666848282</v>
      </c>
      <c r="P1378">
        <v>67752</v>
      </c>
      <c r="Q1378">
        <v>285725</v>
      </c>
      <c r="R1378">
        <v>0.24</v>
      </c>
      <c r="S1378">
        <v>19.655999999999999</v>
      </c>
      <c r="T1378">
        <v>6.0549999999999997</v>
      </c>
      <c r="U1378">
        <v>12.149583333333331</v>
      </c>
      <c r="V1378">
        <v>2.4111179763782302</v>
      </c>
      <c r="AC1378">
        <v>235.94</v>
      </c>
      <c r="AD1378">
        <v>227.37129999999999</v>
      </c>
      <c r="AH1378" s="77">
        <f>IF(AND(M1378&lt;Variables!$G$6,M1378&gt;Variables!$G$5),0,1)</f>
        <v>1</v>
      </c>
      <c r="AI1378" s="77">
        <f t="shared" si="42"/>
        <v>0</v>
      </c>
      <c r="AJ1378" s="77">
        <f>IF(I1378&gt;Variables!$G$7,0,1)</f>
        <v>1</v>
      </c>
      <c r="AK1378" s="77">
        <f>IF(F1378&gt;Variables!$G$8,0,1)</f>
        <v>1</v>
      </c>
      <c r="AL1378" s="77">
        <f>IF(G1378&gt;Variables!$G$9,0,1)</f>
        <v>1</v>
      </c>
      <c r="AM1378" s="77">
        <f>IF(AND(K1378&gt;Variables!$G$10,K1378&lt;Variables!$G$11),0,1)</f>
        <v>1</v>
      </c>
      <c r="AN1378" s="77">
        <f>IF(H1378&lt;Variables!$G$13,1,0)</f>
        <v>1</v>
      </c>
      <c r="AO1378" s="77">
        <f>IF(R1378&lt;Variables!$G$12,0,1)</f>
        <v>0</v>
      </c>
      <c r="AP1378" s="78">
        <f t="shared" si="43"/>
        <v>1</v>
      </c>
      <c r="AQ1378" s="77">
        <f>IF(V1378&lt;Variables!$G$15,1,0)</f>
        <v>1</v>
      </c>
      <c r="AR1378">
        <v>0</v>
      </c>
      <c r="AS1378">
        <v>0</v>
      </c>
      <c r="AT1378">
        <v>1</v>
      </c>
      <c r="AU1378">
        <v>0</v>
      </c>
      <c r="BA1378">
        <v>-2.25</v>
      </c>
    </row>
    <row r="1379" spans="3:53" x14ac:dyDescent="0.25">
      <c r="C1379" t="s">
        <v>303</v>
      </c>
      <c r="D1379" t="s">
        <v>180</v>
      </c>
      <c r="E1379">
        <v>13.4</v>
      </c>
      <c r="F1379">
        <v>6.13</v>
      </c>
      <c r="G1379">
        <v>4.62</v>
      </c>
      <c r="H1379">
        <v>3530</v>
      </c>
      <c r="I1379">
        <v>-75.668999999999997</v>
      </c>
      <c r="J1379" t="s">
        <v>75</v>
      </c>
      <c r="K1379">
        <v>43.32</v>
      </c>
      <c r="L1379">
        <v>13.432035000000001</v>
      </c>
      <c r="M1379">
        <v>-0.5362925275284286</v>
      </c>
      <c r="N1379">
        <v>13.462911999999999</v>
      </c>
      <c r="O1379">
        <v>-0.76441114671180843</v>
      </c>
      <c r="P1379">
        <v>5732000</v>
      </c>
      <c r="Q1379">
        <v>13761000</v>
      </c>
      <c r="R1379">
        <v>0.42</v>
      </c>
      <c r="S1379">
        <v>19.655999999999999</v>
      </c>
      <c r="T1379">
        <v>6.0549999999999997</v>
      </c>
      <c r="U1379">
        <v>12.149583333333331</v>
      </c>
      <c r="V1379">
        <v>2.301392736081465</v>
      </c>
      <c r="AC1379">
        <v>13.49</v>
      </c>
      <c r="AD1379">
        <v>12.86</v>
      </c>
      <c r="AH1379" s="77">
        <f>IF(AND(M1379&lt;Variables!$G$6,M1379&gt;Variables!$G$5),0,1)</f>
        <v>1</v>
      </c>
      <c r="AI1379" s="77">
        <f t="shared" si="42"/>
        <v>1</v>
      </c>
      <c r="AJ1379" s="77">
        <f>IF(I1379&gt;Variables!$G$7,0,1)</f>
        <v>1</v>
      </c>
      <c r="AK1379" s="77">
        <f>IF(F1379&gt;Variables!$G$8,0,1)</f>
        <v>1</v>
      </c>
      <c r="AL1379" s="77">
        <f>IF(G1379&gt;Variables!$G$9,0,1)</f>
        <v>1</v>
      </c>
      <c r="AM1379" s="77">
        <f>IF(AND(K1379&gt;Variables!$G$10,K1379&lt;Variables!$G$11),0,1)</f>
        <v>1</v>
      </c>
      <c r="AN1379" s="77">
        <f>IF(H1379&lt;Variables!$G$13,1,0)</f>
        <v>0</v>
      </c>
      <c r="AO1379" s="77">
        <f>IF(R1379&lt;Variables!$G$12,0,1)</f>
        <v>0</v>
      </c>
      <c r="AP1379" s="78">
        <f t="shared" si="43"/>
        <v>1</v>
      </c>
      <c r="AQ1379" s="77">
        <f>IF(V1379&lt;Variables!$G$15,1,0)</f>
        <v>1</v>
      </c>
      <c r="AR1379">
        <v>0</v>
      </c>
      <c r="AS1379">
        <v>0</v>
      </c>
      <c r="AT1379">
        <v>1</v>
      </c>
      <c r="AU1379">
        <v>0</v>
      </c>
      <c r="BA1379">
        <v>-1.1299999999999999</v>
      </c>
    </row>
    <row r="1380" spans="3:53" x14ac:dyDescent="0.25">
      <c r="C1380" t="s">
        <v>303</v>
      </c>
      <c r="D1380" t="s">
        <v>81</v>
      </c>
      <c r="E1380">
        <v>30.31</v>
      </c>
      <c r="F1380">
        <v>6.21</v>
      </c>
      <c r="G1380">
        <v>2.86</v>
      </c>
      <c r="H1380">
        <v>6600</v>
      </c>
      <c r="I1380">
        <v>0.47</v>
      </c>
      <c r="J1380" t="s">
        <v>75</v>
      </c>
      <c r="K1380">
        <v>45.89</v>
      </c>
      <c r="L1380">
        <v>30.285</v>
      </c>
      <c r="M1380">
        <v>-0.1816080567938031</v>
      </c>
      <c r="N1380">
        <v>30.313088</v>
      </c>
      <c r="O1380">
        <v>-0.2740994253043556</v>
      </c>
      <c r="P1380">
        <v>967648</v>
      </c>
      <c r="Q1380">
        <v>1326000</v>
      </c>
      <c r="R1380">
        <v>0.73</v>
      </c>
      <c r="S1380">
        <v>19.655999999999999</v>
      </c>
      <c r="T1380">
        <v>6.0549999999999997</v>
      </c>
      <c r="U1380">
        <v>12.149583333333331</v>
      </c>
      <c r="V1380">
        <v>2.326986579957075</v>
      </c>
      <c r="AC1380">
        <v>30.6</v>
      </c>
      <c r="AD1380">
        <v>29.88</v>
      </c>
      <c r="AH1380" s="77">
        <f>IF(AND(M1380&lt;Variables!$G$6,M1380&gt;Variables!$G$5),0,1)</f>
        <v>1</v>
      </c>
      <c r="AI1380" s="77">
        <f t="shared" si="42"/>
        <v>1</v>
      </c>
      <c r="AJ1380" s="77">
        <f>IF(I1380&gt;Variables!$G$7,0,1)</f>
        <v>1</v>
      </c>
      <c r="AK1380" s="77">
        <f>IF(F1380&gt;Variables!$G$8,0,1)</f>
        <v>1</v>
      </c>
      <c r="AL1380" s="77">
        <f>IF(G1380&gt;Variables!$G$9,0,1)</f>
        <v>1</v>
      </c>
      <c r="AM1380" s="77">
        <f>IF(AND(K1380&gt;Variables!$G$10,K1380&lt;Variables!$G$11),0,1)</f>
        <v>1</v>
      </c>
      <c r="AN1380" s="77">
        <f>IF(H1380&lt;Variables!$G$13,1,0)</f>
        <v>0</v>
      </c>
      <c r="AO1380" s="77">
        <f>IF(R1380&lt;Variables!$G$12,0,1)</f>
        <v>0</v>
      </c>
      <c r="AP1380" s="78">
        <f t="shared" si="43"/>
        <v>1</v>
      </c>
      <c r="AQ1380" s="77">
        <f>IF(V1380&lt;Variables!$G$15,1,0)</f>
        <v>1</v>
      </c>
      <c r="AR1380">
        <v>0</v>
      </c>
      <c r="AS1380">
        <v>1</v>
      </c>
      <c r="AT1380">
        <v>0</v>
      </c>
      <c r="AU1380">
        <v>0</v>
      </c>
      <c r="BA1380">
        <v>7.0000000000000007E-2</v>
      </c>
    </row>
    <row r="1381" spans="3:53" x14ac:dyDescent="0.25">
      <c r="C1381" t="s">
        <v>303</v>
      </c>
      <c r="D1381" t="s">
        <v>77</v>
      </c>
      <c r="E1381">
        <v>22.37</v>
      </c>
      <c r="F1381">
        <v>6.7</v>
      </c>
      <c r="G1381">
        <v>4.5999999999999996</v>
      </c>
      <c r="H1381">
        <v>1910</v>
      </c>
      <c r="I1381">
        <v>0.22600000000000001</v>
      </c>
      <c r="J1381" t="s">
        <v>75</v>
      </c>
      <c r="K1381">
        <v>50.62</v>
      </c>
      <c r="L1381">
        <v>22.3004</v>
      </c>
      <c r="M1381">
        <v>-1.7936897992978621E-3</v>
      </c>
      <c r="N1381">
        <v>22.249657142857149</v>
      </c>
      <c r="O1381">
        <v>0.22626351866737279</v>
      </c>
      <c r="P1381">
        <v>512801</v>
      </c>
      <c r="Q1381">
        <v>773868</v>
      </c>
      <c r="R1381">
        <v>0.66</v>
      </c>
      <c r="S1381">
        <v>19.655999999999999</v>
      </c>
      <c r="T1381">
        <v>6.0549999999999997</v>
      </c>
      <c r="U1381">
        <v>12.149583333333331</v>
      </c>
      <c r="V1381">
        <v>2.373473047643988</v>
      </c>
      <c r="AC1381">
        <v>22.31</v>
      </c>
      <c r="AD1381">
        <v>21</v>
      </c>
      <c r="AH1381" s="77">
        <f>IF(AND(M1381&lt;Variables!$G$6,M1381&gt;Variables!$G$5),0,1)</f>
        <v>1</v>
      </c>
      <c r="AI1381" s="77">
        <f t="shared" si="42"/>
        <v>0</v>
      </c>
      <c r="AJ1381" s="77">
        <f>IF(I1381&gt;Variables!$G$7,0,1)</f>
        <v>1</v>
      </c>
      <c r="AK1381" s="77">
        <f>IF(F1381&gt;Variables!$G$8,0,1)</f>
        <v>1</v>
      </c>
      <c r="AL1381" s="77">
        <f>IF(G1381&gt;Variables!$G$9,0,1)</f>
        <v>1</v>
      </c>
      <c r="AM1381" s="77">
        <f>IF(AND(K1381&gt;Variables!$G$10,K1381&lt;Variables!$G$11),0,1)</f>
        <v>1</v>
      </c>
      <c r="AN1381" s="77">
        <f>IF(H1381&lt;Variables!$G$13,1,0)</f>
        <v>0</v>
      </c>
      <c r="AO1381" s="77">
        <f>IF(R1381&lt;Variables!$G$12,0,1)</f>
        <v>0</v>
      </c>
      <c r="AP1381" s="78">
        <f t="shared" si="43"/>
        <v>1</v>
      </c>
      <c r="AQ1381" s="77">
        <f>IF(V1381&lt;Variables!$G$15,1,0)</f>
        <v>1</v>
      </c>
      <c r="AR1381">
        <v>0</v>
      </c>
      <c r="AS1381">
        <v>0</v>
      </c>
      <c r="AT1381">
        <v>1</v>
      </c>
      <c r="AU1381">
        <v>0</v>
      </c>
      <c r="BA1381">
        <v>-2.25</v>
      </c>
    </row>
    <row r="1382" spans="3:53" x14ac:dyDescent="0.25">
      <c r="C1382" t="s">
        <v>303</v>
      </c>
      <c r="D1382" t="s">
        <v>186</v>
      </c>
      <c r="E1382">
        <v>22.99</v>
      </c>
      <c r="F1382">
        <v>5.09</v>
      </c>
      <c r="G1382">
        <v>3.1</v>
      </c>
      <c r="H1382">
        <v>2840</v>
      </c>
      <c r="I1382">
        <v>-6.84</v>
      </c>
      <c r="J1382" t="s">
        <v>75</v>
      </c>
      <c r="K1382">
        <v>44.52</v>
      </c>
      <c r="L1382">
        <v>22.961400000000001</v>
      </c>
      <c r="M1382">
        <v>-0.18030259478951391</v>
      </c>
      <c r="N1382">
        <v>23.033302222222229</v>
      </c>
      <c r="O1382">
        <v>-0.49190611545447988</v>
      </c>
      <c r="P1382">
        <v>213021</v>
      </c>
      <c r="Q1382">
        <v>423685</v>
      </c>
      <c r="R1382">
        <v>0.5</v>
      </c>
      <c r="S1382">
        <v>19.655999999999999</v>
      </c>
      <c r="T1382">
        <v>6.0549999999999997</v>
      </c>
      <c r="U1382">
        <v>12.149583333333331</v>
      </c>
      <c r="V1382">
        <v>2.3120615553267658</v>
      </c>
      <c r="AC1382">
        <v>23.06</v>
      </c>
      <c r="AD1382">
        <v>22.65</v>
      </c>
      <c r="AH1382" s="77">
        <f>IF(AND(M1382&lt;Variables!$G$6,M1382&gt;Variables!$G$5),0,1)</f>
        <v>1</v>
      </c>
      <c r="AI1382" s="77">
        <f t="shared" si="42"/>
        <v>1</v>
      </c>
      <c r="AJ1382" s="77">
        <f>IF(I1382&gt;Variables!$G$7,0,1)</f>
        <v>1</v>
      </c>
      <c r="AK1382" s="77">
        <f>IF(F1382&gt;Variables!$G$8,0,1)</f>
        <v>1</v>
      </c>
      <c r="AL1382" s="77">
        <f>IF(G1382&gt;Variables!$G$9,0,1)</f>
        <v>1</v>
      </c>
      <c r="AM1382" s="77">
        <f>IF(AND(K1382&gt;Variables!$G$10,K1382&lt;Variables!$G$11),0,1)</f>
        <v>1</v>
      </c>
      <c r="AN1382" s="77">
        <f>IF(H1382&lt;Variables!$G$13,1,0)</f>
        <v>0</v>
      </c>
      <c r="AO1382" s="77">
        <f>IF(R1382&lt;Variables!$G$12,0,1)</f>
        <v>0</v>
      </c>
      <c r="AP1382" s="78">
        <f t="shared" si="43"/>
        <v>1</v>
      </c>
      <c r="AQ1382" s="77">
        <f>IF(V1382&lt;Variables!$G$15,1,0)</f>
        <v>1</v>
      </c>
      <c r="AR1382">
        <v>0</v>
      </c>
      <c r="AS1382">
        <v>0</v>
      </c>
      <c r="AT1382">
        <v>1</v>
      </c>
      <c r="AU1382">
        <v>0</v>
      </c>
      <c r="BA1382">
        <v>-1.32</v>
      </c>
    </row>
    <row r="1383" spans="3:53" x14ac:dyDescent="0.25">
      <c r="C1383" t="s">
        <v>303</v>
      </c>
      <c r="D1383" t="s">
        <v>279</v>
      </c>
      <c r="E1383">
        <v>9.25</v>
      </c>
      <c r="F1383">
        <v>6.83</v>
      </c>
      <c r="G1383">
        <v>-3.25</v>
      </c>
      <c r="H1383">
        <v>13560</v>
      </c>
      <c r="I1383">
        <v>604.49099999999999</v>
      </c>
      <c r="J1383" t="s">
        <v>75</v>
      </c>
      <c r="K1383">
        <v>47.91</v>
      </c>
      <c r="L1383">
        <v>9.2343450000000011</v>
      </c>
      <c r="M1383">
        <v>-0.15534399028843399</v>
      </c>
      <c r="N1383">
        <v>9.2126780000000004</v>
      </c>
      <c r="O1383">
        <v>7.9477433163302497E-2</v>
      </c>
      <c r="P1383">
        <v>1649000</v>
      </c>
      <c r="Q1383">
        <v>1051000</v>
      </c>
      <c r="R1383">
        <v>1.57</v>
      </c>
      <c r="S1383">
        <v>19.655999999999999</v>
      </c>
      <c r="T1383">
        <v>6.0549999999999997</v>
      </c>
      <c r="U1383">
        <v>12.149583333333331</v>
      </c>
      <c r="V1383">
        <v>2.3484488998496369</v>
      </c>
      <c r="AC1383">
        <v>9.24</v>
      </c>
      <c r="AD1383">
        <v>9</v>
      </c>
      <c r="AH1383" s="77">
        <f>IF(AND(M1383&lt;Variables!$G$6,M1383&gt;Variables!$G$5),0,1)</f>
        <v>1</v>
      </c>
      <c r="AI1383" s="77">
        <f t="shared" si="42"/>
        <v>0</v>
      </c>
      <c r="AJ1383" s="77">
        <f>IF(I1383&gt;Variables!$G$7,0,1)</f>
        <v>0</v>
      </c>
      <c r="AK1383" s="77">
        <f>IF(F1383&gt;Variables!$G$8,0,1)</f>
        <v>1</v>
      </c>
      <c r="AL1383" s="77">
        <f>IF(G1383&gt;Variables!$G$9,0,1)</f>
        <v>1</v>
      </c>
      <c r="AM1383" s="77">
        <f>IF(AND(K1383&gt;Variables!$G$10,K1383&lt;Variables!$G$11),0,1)</f>
        <v>1</v>
      </c>
      <c r="AN1383" s="77">
        <f>IF(H1383&lt;Variables!$G$13,1,0)</f>
        <v>0</v>
      </c>
      <c r="AO1383" s="77">
        <f>IF(R1383&lt;Variables!$G$12,0,1)</f>
        <v>0</v>
      </c>
      <c r="AP1383" s="78">
        <f t="shared" si="43"/>
        <v>1</v>
      </c>
      <c r="AQ1383" s="77">
        <f>IF(V1383&lt;Variables!$G$15,1,0)</f>
        <v>1</v>
      </c>
      <c r="AR1383">
        <v>0</v>
      </c>
      <c r="AS1383">
        <v>0</v>
      </c>
      <c r="AT1383">
        <v>0</v>
      </c>
      <c r="AU1383">
        <v>1</v>
      </c>
      <c r="BA1383">
        <v>-1.19</v>
      </c>
    </row>
    <row r="1384" spans="3:53" x14ac:dyDescent="0.25">
      <c r="C1384" t="s">
        <v>303</v>
      </c>
      <c r="D1384" t="s">
        <v>179</v>
      </c>
      <c r="E1384">
        <v>22.41</v>
      </c>
      <c r="F1384">
        <v>8</v>
      </c>
      <c r="G1384">
        <v>6.14</v>
      </c>
      <c r="H1384">
        <v>14130</v>
      </c>
      <c r="I1384">
        <v>-72.116</v>
      </c>
      <c r="J1384" t="s">
        <v>75</v>
      </c>
      <c r="K1384">
        <v>48.44</v>
      </c>
      <c r="L1384">
        <v>22.381070000000001</v>
      </c>
      <c r="M1384">
        <v>-0.406906372215457</v>
      </c>
      <c r="N1384">
        <v>22.291405999999998</v>
      </c>
      <c r="O1384">
        <v>-6.3073634745287252E-3</v>
      </c>
      <c r="P1384">
        <v>16268000</v>
      </c>
      <c r="Q1384">
        <v>11046000</v>
      </c>
      <c r="R1384">
        <v>1.47</v>
      </c>
      <c r="S1384">
        <v>19.655999999999999</v>
      </c>
      <c r="T1384">
        <v>6.0549999999999997</v>
      </c>
      <c r="U1384">
        <v>12.149583333333331</v>
      </c>
      <c r="V1384">
        <v>2.359584738536987</v>
      </c>
      <c r="AC1384">
        <v>22.645</v>
      </c>
      <c r="AD1384">
        <v>21.81</v>
      </c>
      <c r="AH1384" s="77">
        <f>IF(AND(M1384&lt;Variables!$G$6,M1384&gt;Variables!$G$5),0,1)</f>
        <v>1</v>
      </c>
      <c r="AI1384" s="77">
        <f t="shared" si="42"/>
        <v>0</v>
      </c>
      <c r="AJ1384" s="77">
        <f>IF(I1384&gt;Variables!$G$7,0,1)</f>
        <v>1</v>
      </c>
      <c r="AK1384" s="77">
        <f>IF(F1384&gt;Variables!$G$8,0,1)</f>
        <v>1</v>
      </c>
      <c r="AL1384" s="77">
        <f>IF(G1384&gt;Variables!$G$9,0,1)</f>
        <v>1</v>
      </c>
      <c r="AM1384" s="77">
        <f>IF(AND(K1384&gt;Variables!$G$10,K1384&lt;Variables!$G$11),0,1)</f>
        <v>1</v>
      </c>
      <c r="AN1384" s="77">
        <f>IF(H1384&lt;Variables!$G$13,1,0)</f>
        <v>0</v>
      </c>
      <c r="AO1384" s="77">
        <f>IF(R1384&lt;Variables!$G$12,0,1)</f>
        <v>0</v>
      </c>
      <c r="AP1384" s="78">
        <f t="shared" si="43"/>
        <v>1</v>
      </c>
      <c r="AQ1384" s="77">
        <f>IF(V1384&lt;Variables!$G$15,1,0)</f>
        <v>1</v>
      </c>
      <c r="AR1384">
        <v>0</v>
      </c>
      <c r="AS1384">
        <v>0</v>
      </c>
      <c r="AT1384">
        <v>1</v>
      </c>
      <c r="AU1384">
        <v>0</v>
      </c>
      <c r="BA1384">
        <v>-1.4</v>
      </c>
    </row>
    <row r="1385" spans="3:53" x14ac:dyDescent="0.25">
      <c r="C1385" t="s">
        <v>303</v>
      </c>
      <c r="D1385" t="s">
        <v>184</v>
      </c>
      <c r="E1385">
        <v>41.89</v>
      </c>
      <c r="F1385">
        <v>8.81</v>
      </c>
      <c r="G1385">
        <v>9.5299999999999994</v>
      </c>
      <c r="H1385">
        <v>5650</v>
      </c>
      <c r="I1385">
        <v>96.805000000000007</v>
      </c>
      <c r="J1385" t="s">
        <v>75</v>
      </c>
      <c r="K1385">
        <v>55.62</v>
      </c>
      <c r="L1385">
        <v>41.546600000000012</v>
      </c>
      <c r="M1385">
        <v>0.30905056009394771</v>
      </c>
      <c r="N1385">
        <v>41.541952272727272</v>
      </c>
      <c r="O1385">
        <v>0.32027316963645042</v>
      </c>
      <c r="P1385">
        <v>196554</v>
      </c>
      <c r="Q1385">
        <v>654975</v>
      </c>
      <c r="R1385">
        <v>0.3</v>
      </c>
      <c r="S1385">
        <v>19.655999999999999</v>
      </c>
      <c r="T1385">
        <v>6.0549999999999997</v>
      </c>
      <c r="U1385">
        <v>12.149583333333331</v>
      </c>
      <c r="V1385">
        <v>2.412171821778919</v>
      </c>
      <c r="AC1385">
        <v>41.98</v>
      </c>
      <c r="AD1385">
        <v>37.409999999999997</v>
      </c>
      <c r="AH1385" s="77">
        <f>IF(AND(M1385&lt;Variables!$G$6,M1385&gt;Variables!$G$5),0,1)</f>
        <v>1</v>
      </c>
      <c r="AI1385" s="77">
        <f t="shared" si="42"/>
        <v>0</v>
      </c>
      <c r="AJ1385" s="77">
        <f>IF(I1385&gt;Variables!$G$7,0,1)</f>
        <v>0</v>
      </c>
      <c r="AK1385" s="77">
        <f>IF(F1385&gt;Variables!$G$8,0,1)</f>
        <v>1</v>
      </c>
      <c r="AL1385" s="77">
        <f>IF(G1385&gt;Variables!$G$9,0,1)</f>
        <v>1</v>
      </c>
      <c r="AM1385" s="77">
        <f>IF(AND(K1385&gt;Variables!$G$10,K1385&lt;Variables!$G$11),0,1)</f>
        <v>1</v>
      </c>
      <c r="AN1385" s="77">
        <f>IF(H1385&lt;Variables!$G$13,1,0)</f>
        <v>0</v>
      </c>
      <c r="AO1385" s="77">
        <f>IF(R1385&lt;Variables!$G$12,0,1)</f>
        <v>0</v>
      </c>
      <c r="AP1385" s="78">
        <f t="shared" si="43"/>
        <v>1</v>
      </c>
      <c r="AQ1385" s="77">
        <f>IF(V1385&lt;Variables!$G$15,1,0)</f>
        <v>1</v>
      </c>
      <c r="AR1385">
        <v>0</v>
      </c>
      <c r="AS1385">
        <v>0</v>
      </c>
      <c r="AT1385">
        <v>1</v>
      </c>
      <c r="AU1385">
        <v>0</v>
      </c>
      <c r="BA1385">
        <v>-2.25</v>
      </c>
    </row>
    <row r="1386" spans="3:53" x14ac:dyDescent="0.25">
      <c r="C1386" t="s">
        <v>303</v>
      </c>
      <c r="D1386" t="s">
        <v>167</v>
      </c>
      <c r="E1386">
        <v>12.16</v>
      </c>
      <c r="F1386">
        <v>9.31</v>
      </c>
      <c r="G1386">
        <v>4.0199999999999996</v>
      </c>
      <c r="H1386">
        <v>2260</v>
      </c>
      <c r="I1386">
        <v>-30.562000000000001</v>
      </c>
      <c r="J1386" t="s">
        <v>75</v>
      </c>
      <c r="K1386">
        <v>60.65</v>
      </c>
      <c r="L1386">
        <v>12.05294</v>
      </c>
      <c r="M1386">
        <v>0.97121532173893166</v>
      </c>
      <c r="N1386">
        <v>12.024518</v>
      </c>
      <c r="O1386">
        <v>1.2098780175637911</v>
      </c>
      <c r="P1386">
        <v>43334000</v>
      </c>
      <c r="Q1386">
        <v>13611000</v>
      </c>
      <c r="R1386">
        <v>3.18</v>
      </c>
      <c r="S1386">
        <v>19.655999999999999</v>
      </c>
      <c r="T1386">
        <v>6.0549999999999997</v>
      </c>
      <c r="U1386">
        <v>12.149583333333331</v>
      </c>
      <c r="V1386">
        <v>2.422210537740999</v>
      </c>
      <c r="AC1386">
        <v>12.65</v>
      </c>
      <c r="AD1386">
        <v>11.37</v>
      </c>
      <c r="AH1386" s="77">
        <f>IF(AND(M1386&lt;Variables!$G$6,M1386&gt;Variables!$G$5),0,1)</f>
        <v>1</v>
      </c>
      <c r="AI1386" s="77">
        <f t="shared" si="42"/>
        <v>0</v>
      </c>
      <c r="AJ1386" s="77">
        <f>IF(I1386&gt;Variables!$G$7,0,1)</f>
        <v>1</v>
      </c>
      <c r="AK1386" s="77">
        <f>IF(F1386&gt;Variables!$G$8,0,1)</f>
        <v>0</v>
      </c>
      <c r="AL1386" s="77">
        <f>IF(G1386&gt;Variables!$G$9,0,1)</f>
        <v>1</v>
      </c>
      <c r="AM1386" s="77">
        <f>IF(AND(K1386&gt;Variables!$G$10,K1386&lt;Variables!$G$11),0,1)</f>
        <v>1</v>
      </c>
      <c r="AN1386" s="77">
        <f>IF(H1386&lt;Variables!$G$13,1,0)</f>
        <v>0</v>
      </c>
      <c r="AO1386" s="77">
        <f>IF(R1386&lt;Variables!$G$12,0,1)</f>
        <v>1</v>
      </c>
      <c r="AP1386" s="78">
        <f t="shared" si="43"/>
        <v>1</v>
      </c>
      <c r="AQ1386" s="77">
        <f>IF(V1386&lt;Variables!$G$15,1,0)</f>
        <v>1</v>
      </c>
      <c r="AR1386">
        <v>0</v>
      </c>
      <c r="AS1386">
        <v>0</v>
      </c>
      <c r="AT1386">
        <v>1</v>
      </c>
      <c r="AU1386">
        <v>0</v>
      </c>
      <c r="BA1386">
        <v>-2.25</v>
      </c>
    </row>
    <row r="1387" spans="3:53" x14ac:dyDescent="0.25">
      <c r="C1387" t="s">
        <v>303</v>
      </c>
      <c r="D1387" t="s">
        <v>201</v>
      </c>
      <c r="E1387">
        <v>38.22</v>
      </c>
      <c r="F1387">
        <v>10.16</v>
      </c>
      <c r="G1387">
        <v>11.89</v>
      </c>
      <c r="H1387">
        <v>-99999</v>
      </c>
      <c r="I1387">
        <v>15.782</v>
      </c>
      <c r="J1387" t="s">
        <v>75</v>
      </c>
      <c r="K1387">
        <v>45.51</v>
      </c>
      <c r="L1387">
        <v>38.578009999999999</v>
      </c>
      <c r="M1387">
        <v>-2.087225338994942</v>
      </c>
      <c r="N1387">
        <v>37.85248571428572</v>
      </c>
      <c r="O1387">
        <v>-0.21051646353478359</v>
      </c>
      <c r="P1387">
        <v>346856</v>
      </c>
      <c r="Q1387">
        <v>2287000</v>
      </c>
      <c r="R1387">
        <v>0.15</v>
      </c>
      <c r="S1387">
        <v>19.655999999999999</v>
      </c>
      <c r="T1387">
        <v>6.0549999999999997</v>
      </c>
      <c r="U1387">
        <v>12.149583333333331</v>
      </c>
      <c r="V1387">
        <v>2.3476861573760801</v>
      </c>
      <c r="AC1387">
        <v>40.020000000000003</v>
      </c>
      <c r="AD1387">
        <v>37.049999999999997</v>
      </c>
      <c r="AH1387" s="77">
        <f>IF(AND(M1387&lt;Variables!$G$6,M1387&gt;Variables!$G$5),0,1)</f>
        <v>0</v>
      </c>
      <c r="AI1387" s="77">
        <f t="shared" si="42"/>
        <v>0</v>
      </c>
      <c r="AJ1387" s="77">
        <f>IF(I1387&gt;Variables!$G$7,0,1)</f>
        <v>1</v>
      </c>
      <c r="AK1387" s="77">
        <f>IF(F1387&gt;Variables!$G$8,0,1)</f>
        <v>0</v>
      </c>
      <c r="AL1387" s="77">
        <f>IF(G1387&gt;Variables!$G$9,0,1)</f>
        <v>0</v>
      </c>
      <c r="AM1387" s="77">
        <f>IF(AND(K1387&gt;Variables!$G$10,K1387&lt;Variables!$G$11),0,1)</f>
        <v>1</v>
      </c>
      <c r="AN1387" s="77">
        <f>IF(H1387&lt;Variables!$G$13,1,0)</f>
        <v>1</v>
      </c>
      <c r="AO1387" s="77">
        <f>IF(R1387&lt;Variables!$G$12,0,1)</f>
        <v>0</v>
      </c>
      <c r="AP1387" s="78">
        <f t="shared" si="43"/>
        <v>1</v>
      </c>
      <c r="AQ1387" s="77">
        <f>IF(V1387&lt;Variables!$G$15,1,0)</f>
        <v>1</v>
      </c>
      <c r="AR1387">
        <v>0</v>
      </c>
      <c r="AS1387">
        <v>0</v>
      </c>
      <c r="AT1387">
        <v>1</v>
      </c>
      <c r="AU1387">
        <v>0</v>
      </c>
      <c r="BA1387">
        <v>-2.25</v>
      </c>
    </row>
    <row r="1388" spans="3:53" x14ac:dyDescent="0.25">
      <c r="C1388" t="s">
        <v>303</v>
      </c>
      <c r="D1388" t="s">
        <v>282</v>
      </c>
      <c r="E1388">
        <v>66.290000000000006</v>
      </c>
      <c r="F1388">
        <v>14.91</v>
      </c>
      <c r="G1388">
        <v>3.67</v>
      </c>
      <c r="H1388">
        <v>11670</v>
      </c>
      <c r="I1388">
        <v>2.0150000000000001</v>
      </c>
      <c r="J1388" t="s">
        <v>75</v>
      </c>
      <c r="K1388">
        <v>55.76</v>
      </c>
      <c r="L1388">
        <v>65.618325000000013</v>
      </c>
      <c r="M1388">
        <v>0.96265029623963572</v>
      </c>
      <c r="N1388">
        <v>65.949013999999991</v>
      </c>
      <c r="O1388">
        <v>0.45639196364635393</v>
      </c>
      <c r="P1388">
        <v>3649000</v>
      </c>
      <c r="Q1388">
        <v>1277000</v>
      </c>
      <c r="R1388">
        <v>2.86</v>
      </c>
      <c r="S1388">
        <v>19.655999999999999</v>
      </c>
      <c r="T1388">
        <v>6.0549999999999997</v>
      </c>
      <c r="U1388">
        <v>12.149583333333331</v>
      </c>
      <c r="V1388">
        <v>2.3856311201378588</v>
      </c>
      <c r="AC1388">
        <v>66.8</v>
      </c>
      <c r="AD1388">
        <v>60.61</v>
      </c>
      <c r="AH1388" s="77">
        <f>IF(AND(M1388&lt;Variables!$G$6,M1388&gt;Variables!$G$5),0,1)</f>
        <v>1</v>
      </c>
      <c r="AI1388" s="77">
        <f t="shared" si="42"/>
        <v>1</v>
      </c>
      <c r="AJ1388" s="77">
        <f>IF(I1388&gt;Variables!$G$7,0,1)</f>
        <v>1</v>
      </c>
      <c r="AK1388" s="77">
        <f>IF(F1388&gt;Variables!$G$8,0,1)</f>
        <v>0</v>
      </c>
      <c r="AL1388" s="77">
        <f>IF(G1388&gt;Variables!$G$9,0,1)</f>
        <v>1</v>
      </c>
      <c r="AM1388" s="77">
        <f>IF(AND(K1388&gt;Variables!$G$10,K1388&lt;Variables!$G$11),0,1)</f>
        <v>1</v>
      </c>
      <c r="AN1388" s="77">
        <f>IF(H1388&lt;Variables!$G$13,1,0)</f>
        <v>0</v>
      </c>
      <c r="AO1388" s="77">
        <f>IF(R1388&lt;Variables!$G$12,0,1)</f>
        <v>1</v>
      </c>
      <c r="AP1388" s="78">
        <f t="shared" si="43"/>
        <v>1</v>
      </c>
      <c r="AQ1388" s="77">
        <f>IF(V1388&lt;Variables!$G$15,1,0)</f>
        <v>1</v>
      </c>
      <c r="AR1388">
        <v>0</v>
      </c>
      <c r="AS1388">
        <v>0</v>
      </c>
      <c r="AT1388">
        <v>1</v>
      </c>
      <c r="AU1388">
        <v>0</v>
      </c>
      <c r="BA1388">
        <v>-1.1499999999999999</v>
      </c>
    </row>
    <row r="1389" spans="3:53" x14ac:dyDescent="0.25">
      <c r="C1389" t="s">
        <v>303</v>
      </c>
      <c r="D1389" t="s">
        <v>283</v>
      </c>
      <c r="E1389">
        <v>5.18</v>
      </c>
      <c r="F1389">
        <v>19.61</v>
      </c>
      <c r="G1389">
        <v>-2.08</v>
      </c>
      <c r="H1389">
        <v>54.86</v>
      </c>
      <c r="I1389">
        <v>-55.057000000000002</v>
      </c>
      <c r="J1389" t="s">
        <v>75</v>
      </c>
      <c r="K1389">
        <v>57.1</v>
      </c>
      <c r="L1389">
        <v>5.1396850000000001</v>
      </c>
      <c r="M1389">
        <v>0.58982213890539736</v>
      </c>
      <c r="N1389">
        <v>5.0994200000000003</v>
      </c>
      <c r="O1389">
        <v>1.384078973687197</v>
      </c>
      <c r="P1389">
        <v>34240000</v>
      </c>
      <c r="Q1389">
        <v>674640</v>
      </c>
      <c r="R1389">
        <v>50.75</v>
      </c>
      <c r="S1389">
        <v>19.655999999999999</v>
      </c>
      <c r="T1389">
        <v>6.0549999999999997</v>
      </c>
      <c r="U1389">
        <v>12.149583333333331</v>
      </c>
      <c r="V1389">
        <v>2.4131264393946319</v>
      </c>
      <c r="AC1389">
        <v>5.2</v>
      </c>
      <c r="AD1389">
        <v>4.45</v>
      </c>
      <c r="AH1389" s="77">
        <f>IF(AND(M1389&lt;Variables!$G$6,M1389&gt;Variables!$G$5),0,1)</f>
        <v>1</v>
      </c>
      <c r="AI1389" s="77">
        <f t="shared" si="42"/>
        <v>0</v>
      </c>
      <c r="AJ1389" s="77">
        <f>IF(I1389&gt;Variables!$G$7,0,1)</f>
        <v>1</v>
      </c>
      <c r="AK1389" s="77">
        <f>IF(F1389&gt;Variables!$G$8,0,1)</f>
        <v>0</v>
      </c>
      <c r="AL1389" s="77">
        <f>IF(G1389&gt;Variables!$G$9,0,1)</f>
        <v>1</v>
      </c>
      <c r="AM1389" s="77">
        <f>IF(AND(K1389&gt;Variables!$G$10,K1389&lt;Variables!$G$11),0,1)</f>
        <v>1</v>
      </c>
      <c r="AN1389" s="77">
        <f>IF(H1389&lt;Variables!$G$13,1,0)</f>
        <v>1</v>
      </c>
      <c r="AO1389" s="77">
        <f>IF(R1389&lt;Variables!$G$12,0,1)</f>
        <v>1</v>
      </c>
      <c r="AP1389" s="78">
        <f t="shared" si="43"/>
        <v>1</v>
      </c>
      <c r="AQ1389" s="77">
        <f>IF(V1389&lt;Variables!$G$15,1,0)</f>
        <v>1</v>
      </c>
      <c r="AR1389">
        <v>0</v>
      </c>
      <c r="AS1389">
        <v>0</v>
      </c>
      <c r="AT1389">
        <v>1</v>
      </c>
      <c r="AU1389">
        <v>0</v>
      </c>
      <c r="BA1389">
        <v>-2.25</v>
      </c>
    </row>
    <row r="1390" spans="3:53" x14ac:dyDescent="0.25">
      <c r="C1390" t="s">
        <v>303</v>
      </c>
      <c r="D1390" t="s">
        <v>293</v>
      </c>
      <c r="E1390">
        <v>22.48</v>
      </c>
      <c r="F1390">
        <v>11.15</v>
      </c>
      <c r="G1390">
        <v>-1.51</v>
      </c>
      <c r="H1390">
        <v>-99999</v>
      </c>
      <c r="I1390">
        <v>240.642</v>
      </c>
      <c r="J1390" t="s">
        <v>74</v>
      </c>
      <c r="K1390">
        <v>-99999</v>
      </c>
      <c r="L1390">
        <v>22.475000000000001</v>
      </c>
      <c r="M1390">
        <v>0</v>
      </c>
      <c r="N1390">
        <v>22.475000000000001</v>
      </c>
      <c r="O1390">
        <v>0</v>
      </c>
      <c r="P1390">
        <v>138406</v>
      </c>
      <c r="Q1390">
        <v>7534</v>
      </c>
      <c r="R1390">
        <v>18.37</v>
      </c>
      <c r="S1390">
        <v>19.655999999999999</v>
      </c>
      <c r="T1390">
        <v>6.0549999999999997</v>
      </c>
      <c r="U1390">
        <v>12.149583333333331</v>
      </c>
      <c r="V1390">
        <v>-99999</v>
      </c>
      <c r="AC1390">
        <v>-99999</v>
      </c>
      <c r="AD1390">
        <v>-99999</v>
      </c>
      <c r="AH1390" s="77">
        <f>IF(AND(M1390&lt;Variables!$G$6,M1390&gt;Variables!$G$5),0,1)</f>
        <v>1</v>
      </c>
      <c r="AI1390" s="77">
        <f t="shared" si="42"/>
        <v>1</v>
      </c>
      <c r="AJ1390" s="77">
        <f>IF(I1390&gt;Variables!$G$7,0,1)</f>
        <v>0</v>
      </c>
      <c r="AK1390" s="77">
        <f>IF(F1390&gt;Variables!$G$8,0,1)</f>
        <v>0</v>
      </c>
      <c r="AL1390" s="77">
        <f>IF(G1390&gt;Variables!$G$9,0,1)</f>
        <v>1</v>
      </c>
      <c r="AM1390" s="77">
        <f>IF(AND(K1390&gt;Variables!$G$10,K1390&lt;Variables!$G$11),0,1)</f>
        <v>1</v>
      </c>
      <c r="AN1390" s="77">
        <f>IF(H1390&lt;Variables!$G$13,1,0)</f>
        <v>1</v>
      </c>
      <c r="AO1390" s="77">
        <f>IF(R1390&lt;Variables!$G$12,0,1)</f>
        <v>1</v>
      </c>
      <c r="AP1390" s="78">
        <f t="shared" si="43"/>
        <v>0</v>
      </c>
      <c r="AQ1390" s="77">
        <f>IF(V1390&lt;Variables!$G$15,1,0)</f>
        <v>1</v>
      </c>
      <c r="AR1390">
        <v>0</v>
      </c>
      <c r="AS1390">
        <v>0</v>
      </c>
      <c r="AT1390">
        <v>0</v>
      </c>
      <c r="AU1390">
        <v>0</v>
      </c>
      <c r="BA1390">
        <v>0</v>
      </c>
    </row>
    <row r="1391" spans="3:53" x14ac:dyDescent="0.25">
      <c r="C1391" t="s">
        <v>303</v>
      </c>
      <c r="D1391" t="s">
        <v>275</v>
      </c>
      <c r="E1391">
        <v>55.97</v>
      </c>
      <c r="F1391">
        <v>46.19</v>
      </c>
      <c r="G1391">
        <v>0.13</v>
      </c>
      <c r="H1391">
        <v>639.94000000000005</v>
      </c>
      <c r="I1391">
        <v>-10.079000000000001</v>
      </c>
      <c r="J1391" t="s">
        <v>74</v>
      </c>
      <c r="K1391">
        <v>74.319999999999993</v>
      </c>
      <c r="L1391">
        <v>55.755809999999997</v>
      </c>
      <c r="M1391">
        <v>6.1320963680739977E-2</v>
      </c>
      <c r="N1391">
        <v>55.736824000000013</v>
      </c>
      <c r="O1391">
        <v>9.5405507855979454E-2</v>
      </c>
      <c r="P1391">
        <v>4230000</v>
      </c>
      <c r="Q1391">
        <v>178970</v>
      </c>
      <c r="R1391">
        <v>23.64</v>
      </c>
      <c r="S1391">
        <v>19.655999999999999</v>
      </c>
      <c r="T1391">
        <v>6.0549999999999997</v>
      </c>
      <c r="U1391">
        <v>12.149583333333331</v>
      </c>
      <c r="V1391">
        <v>2.6130539059278659</v>
      </c>
      <c r="AC1391">
        <v>56.13</v>
      </c>
      <c r="AD1391">
        <v>55.67</v>
      </c>
      <c r="AH1391" s="77">
        <f>IF(AND(M1391&lt;Variables!$G$6,M1391&gt;Variables!$G$5),0,1)</f>
        <v>1</v>
      </c>
      <c r="AI1391" s="77">
        <f t="shared" si="42"/>
        <v>0</v>
      </c>
      <c r="AJ1391" s="77">
        <f>IF(I1391&gt;Variables!$G$7,0,1)</f>
        <v>1</v>
      </c>
      <c r="AK1391" s="77">
        <f>IF(F1391&gt;Variables!$G$8,0,1)</f>
        <v>0</v>
      </c>
      <c r="AL1391" s="77">
        <f>IF(G1391&gt;Variables!$G$9,0,1)</f>
        <v>1</v>
      </c>
      <c r="AM1391" s="77">
        <f>IF(AND(K1391&gt;Variables!$G$10,K1391&lt;Variables!$G$11),0,1)</f>
        <v>1</v>
      </c>
      <c r="AN1391" s="77">
        <f>IF(H1391&lt;Variables!$G$13,1,0)</f>
        <v>1</v>
      </c>
      <c r="AO1391" s="77">
        <f>IF(R1391&lt;Variables!$G$12,0,1)</f>
        <v>1</v>
      </c>
      <c r="AP1391" s="78">
        <f t="shared" si="43"/>
        <v>0</v>
      </c>
      <c r="AQ1391" s="77">
        <f>IF(V1391&lt;Variables!$G$15,1,0)</f>
        <v>1</v>
      </c>
      <c r="AR1391">
        <v>0</v>
      </c>
      <c r="AS1391">
        <v>0</v>
      </c>
      <c r="AT1391">
        <v>0</v>
      </c>
      <c r="AU1391">
        <v>1</v>
      </c>
      <c r="BA1391">
        <v>-0.18</v>
      </c>
    </row>
    <row r="1392" spans="3:53" x14ac:dyDescent="0.25">
      <c r="C1392" t="s">
        <v>304</v>
      </c>
      <c r="D1392" t="s">
        <v>164</v>
      </c>
      <c r="E1392">
        <v>17.04</v>
      </c>
      <c r="F1392">
        <v>8.36</v>
      </c>
      <c r="G1392">
        <v>0</v>
      </c>
      <c r="H1392">
        <v>-99999</v>
      </c>
      <c r="I1392">
        <v>148.58799999999999</v>
      </c>
      <c r="J1392" t="s">
        <v>74</v>
      </c>
      <c r="K1392">
        <v>59.22</v>
      </c>
      <c r="L1392">
        <v>-99999</v>
      </c>
      <c r="M1392">
        <v>-99999</v>
      </c>
      <c r="N1392">
        <v>16.98</v>
      </c>
      <c r="O1392">
        <v>0</v>
      </c>
      <c r="P1392">
        <v>1835000</v>
      </c>
      <c r="Q1392">
        <v>46184</v>
      </c>
      <c r="R1392">
        <v>39.729999999999997</v>
      </c>
      <c r="S1392">
        <v>20.015000000000001</v>
      </c>
      <c r="T1392">
        <v>6.4950000000000001</v>
      </c>
      <c r="U1392">
        <v>12.53125</v>
      </c>
      <c r="V1392">
        <v>-99999</v>
      </c>
      <c r="AC1392">
        <v>17</v>
      </c>
      <c r="AD1392">
        <v>16.989999999999998</v>
      </c>
      <c r="AH1392" s="77">
        <f>IF(AND(M1392&lt;Variables!$G$6,M1392&gt;Variables!$G$5),0,1)</f>
        <v>1</v>
      </c>
      <c r="AI1392" s="77">
        <f t="shared" si="42"/>
        <v>1</v>
      </c>
      <c r="AJ1392" s="77">
        <f>IF(I1392&gt;Variables!$G$7,0,1)</f>
        <v>0</v>
      </c>
      <c r="AK1392" s="77">
        <f>IF(F1392&gt;Variables!$G$8,0,1)</f>
        <v>1</v>
      </c>
      <c r="AL1392" s="77">
        <f>IF(G1392&gt;Variables!$G$9,0,1)</f>
        <v>1</v>
      </c>
      <c r="AM1392" s="77">
        <f>IF(AND(K1392&gt;Variables!$G$10,K1392&lt;Variables!$G$11),0,1)</f>
        <v>1</v>
      </c>
      <c r="AN1392" s="77">
        <f>IF(H1392&lt;Variables!$G$13,1,0)</f>
        <v>1</v>
      </c>
      <c r="AO1392" s="77">
        <f>IF(R1392&lt;Variables!$G$12,0,1)</f>
        <v>1</v>
      </c>
      <c r="AP1392" s="78">
        <f t="shared" si="43"/>
        <v>0</v>
      </c>
      <c r="AQ1392" s="77">
        <f>IF(V1392&lt;Variables!$G$15,1,0)</f>
        <v>1</v>
      </c>
      <c r="AR1392">
        <v>0</v>
      </c>
      <c r="AS1392">
        <v>0</v>
      </c>
      <c r="AT1392">
        <v>0</v>
      </c>
      <c r="AU1392">
        <v>0</v>
      </c>
      <c r="BA1392">
        <v>0</v>
      </c>
    </row>
    <row r="1393" spans="3:53" x14ac:dyDescent="0.25">
      <c r="C1393" t="s">
        <v>304</v>
      </c>
      <c r="D1393" t="s">
        <v>302</v>
      </c>
      <c r="E1393">
        <v>22.78</v>
      </c>
      <c r="F1393">
        <v>14.46</v>
      </c>
      <c r="G1393">
        <v>8.92</v>
      </c>
      <c r="H1393">
        <v>1050</v>
      </c>
      <c r="I1393">
        <v>125.788</v>
      </c>
      <c r="J1393" t="s">
        <v>74</v>
      </c>
      <c r="K1393">
        <v>60</v>
      </c>
      <c r="L1393">
        <v>22.574795000000002</v>
      </c>
      <c r="M1393">
        <v>0.59449044830751052</v>
      </c>
      <c r="N1393">
        <v>22.427464000000001</v>
      </c>
      <c r="O1393">
        <v>1.25531803328276</v>
      </c>
      <c r="P1393">
        <v>7900000</v>
      </c>
      <c r="Q1393">
        <v>1330000</v>
      </c>
      <c r="R1393">
        <v>5.94</v>
      </c>
      <c r="S1393">
        <v>20.015000000000001</v>
      </c>
      <c r="T1393">
        <v>6.4950000000000001</v>
      </c>
      <c r="U1393">
        <v>12.53125</v>
      </c>
      <c r="V1393">
        <v>2.4379743641968838</v>
      </c>
      <c r="AC1393">
        <v>23.624300000000002</v>
      </c>
      <c r="AD1393">
        <v>22.3</v>
      </c>
      <c r="AH1393" s="77">
        <f>IF(AND(M1393&lt;Variables!$G$6,M1393&gt;Variables!$G$5),0,1)</f>
        <v>1</v>
      </c>
      <c r="AI1393" s="77">
        <f t="shared" si="42"/>
        <v>0</v>
      </c>
      <c r="AJ1393" s="77">
        <f>IF(I1393&gt;Variables!$G$7,0,1)</f>
        <v>0</v>
      </c>
      <c r="AK1393" s="77">
        <f>IF(F1393&gt;Variables!$G$8,0,1)</f>
        <v>0</v>
      </c>
      <c r="AL1393" s="77">
        <f>IF(G1393&gt;Variables!$G$9,0,1)</f>
        <v>1</v>
      </c>
      <c r="AM1393" s="77">
        <f>IF(AND(K1393&gt;Variables!$G$10,K1393&lt;Variables!$G$11),0,1)</f>
        <v>1</v>
      </c>
      <c r="AN1393" s="77">
        <f>IF(H1393&lt;Variables!$G$13,1,0)</f>
        <v>1</v>
      </c>
      <c r="AO1393" s="77">
        <f>IF(R1393&lt;Variables!$G$12,0,1)</f>
        <v>1</v>
      </c>
      <c r="AP1393" s="78">
        <f t="shared" si="43"/>
        <v>0</v>
      </c>
      <c r="AQ1393" s="77">
        <f>IF(V1393&lt;Variables!$G$15,1,0)</f>
        <v>1</v>
      </c>
      <c r="AR1393">
        <v>0</v>
      </c>
      <c r="AS1393">
        <v>1</v>
      </c>
      <c r="AT1393">
        <v>0</v>
      </c>
      <c r="AU1393">
        <v>0</v>
      </c>
      <c r="BA1393">
        <v>0.9</v>
      </c>
    </row>
    <row r="1394" spans="3:53" x14ac:dyDescent="0.25">
      <c r="C1394" t="s">
        <v>304</v>
      </c>
      <c r="D1394" t="s">
        <v>296</v>
      </c>
      <c r="E1394">
        <v>12.42</v>
      </c>
      <c r="F1394">
        <v>16.850000000000001</v>
      </c>
      <c r="G1394">
        <v>1.67</v>
      </c>
      <c r="H1394">
        <v>119.92</v>
      </c>
      <c r="I1394">
        <v>-37.799999999999997</v>
      </c>
      <c r="J1394" t="s">
        <v>75</v>
      </c>
      <c r="K1394">
        <v>-99999</v>
      </c>
      <c r="L1394">
        <v>12.296150000000001</v>
      </c>
      <c r="M1394">
        <v>-0.78195207442981352</v>
      </c>
      <c r="N1394">
        <v>12.07661818181818</v>
      </c>
      <c r="O1394">
        <v>1.0216586822921629</v>
      </c>
      <c r="P1394">
        <v>9100</v>
      </c>
      <c r="Q1394">
        <v>2300</v>
      </c>
      <c r="R1394">
        <v>3.96</v>
      </c>
      <c r="S1394">
        <v>20.015000000000001</v>
      </c>
      <c r="T1394">
        <v>6.4950000000000001</v>
      </c>
      <c r="U1394">
        <v>12.53125</v>
      </c>
      <c r="V1394">
        <v>-99999</v>
      </c>
      <c r="AC1394">
        <v>12.4</v>
      </c>
      <c r="AD1394">
        <v>12</v>
      </c>
      <c r="AH1394" s="77">
        <f>IF(AND(M1394&lt;Variables!$G$6,M1394&gt;Variables!$G$5),0,1)</f>
        <v>1</v>
      </c>
      <c r="AI1394" s="77">
        <f t="shared" si="42"/>
        <v>0</v>
      </c>
      <c r="AJ1394" s="77">
        <f>IF(I1394&gt;Variables!$G$7,0,1)</f>
        <v>1</v>
      </c>
      <c r="AK1394" s="77">
        <f>IF(F1394&gt;Variables!$G$8,0,1)</f>
        <v>0</v>
      </c>
      <c r="AL1394" s="77">
        <f>IF(G1394&gt;Variables!$G$9,0,1)</f>
        <v>1</v>
      </c>
      <c r="AM1394" s="77">
        <f>IF(AND(K1394&gt;Variables!$G$10,K1394&lt;Variables!$G$11),0,1)</f>
        <v>1</v>
      </c>
      <c r="AN1394" s="77">
        <f>IF(H1394&lt;Variables!$G$13,1,0)</f>
        <v>1</v>
      </c>
      <c r="AO1394" s="77">
        <f>IF(R1394&lt;Variables!$G$12,0,1)</f>
        <v>1</v>
      </c>
      <c r="AP1394" s="78">
        <f t="shared" si="43"/>
        <v>1</v>
      </c>
      <c r="AQ1394" s="77">
        <f>IF(V1394&lt;Variables!$G$15,1,0)</f>
        <v>1</v>
      </c>
      <c r="AR1394">
        <v>0</v>
      </c>
      <c r="AS1394">
        <v>0</v>
      </c>
      <c r="AT1394">
        <v>1</v>
      </c>
      <c r="AU1394">
        <v>0</v>
      </c>
      <c r="BA1394">
        <v>-2.25</v>
      </c>
    </row>
    <row r="1395" spans="3:53" x14ac:dyDescent="0.25">
      <c r="C1395" t="s">
        <v>304</v>
      </c>
      <c r="D1395" t="s">
        <v>273</v>
      </c>
      <c r="E1395">
        <v>1.73</v>
      </c>
      <c r="F1395">
        <v>20.57</v>
      </c>
      <c r="G1395">
        <v>5.08</v>
      </c>
      <c r="H1395">
        <v>464.81</v>
      </c>
      <c r="I1395">
        <v>-8.5980000000000008</v>
      </c>
      <c r="J1395" t="s">
        <v>74</v>
      </c>
      <c r="K1395">
        <v>56.56</v>
      </c>
      <c r="L1395">
        <v>1.7110799999999999</v>
      </c>
      <c r="M1395">
        <v>0.1005213081796259</v>
      </c>
      <c r="N1395">
        <v>1.66858</v>
      </c>
      <c r="O1395">
        <v>2.6501576190533358</v>
      </c>
      <c r="P1395">
        <v>50530000</v>
      </c>
      <c r="Q1395">
        <v>1670000</v>
      </c>
      <c r="R1395">
        <v>30.26</v>
      </c>
      <c r="S1395">
        <v>20.015000000000001</v>
      </c>
      <c r="T1395">
        <v>6.4950000000000001</v>
      </c>
      <c r="U1395">
        <v>12.53125</v>
      </c>
      <c r="V1395">
        <v>2.4304436416579001</v>
      </c>
      <c r="AC1395">
        <v>2.23</v>
      </c>
      <c r="AD1395">
        <v>1.7</v>
      </c>
      <c r="AH1395" s="77">
        <f>IF(AND(M1395&lt;Variables!$G$6,M1395&gt;Variables!$G$5),0,1)</f>
        <v>1</v>
      </c>
      <c r="AI1395" s="77">
        <f t="shared" si="42"/>
        <v>0</v>
      </c>
      <c r="AJ1395" s="77">
        <f>IF(I1395&gt;Variables!$G$7,0,1)</f>
        <v>1</v>
      </c>
      <c r="AK1395" s="77">
        <f>IF(F1395&gt;Variables!$G$8,0,1)</f>
        <v>0</v>
      </c>
      <c r="AL1395" s="77">
        <f>IF(G1395&gt;Variables!$G$9,0,1)</f>
        <v>1</v>
      </c>
      <c r="AM1395" s="77">
        <f>IF(AND(K1395&gt;Variables!$G$10,K1395&lt;Variables!$G$11),0,1)</f>
        <v>1</v>
      </c>
      <c r="AN1395" s="77">
        <f>IF(H1395&lt;Variables!$G$13,1,0)</f>
        <v>1</v>
      </c>
      <c r="AO1395" s="77">
        <f>IF(R1395&lt;Variables!$G$12,0,1)</f>
        <v>1</v>
      </c>
      <c r="AP1395" s="78">
        <f t="shared" si="43"/>
        <v>0</v>
      </c>
      <c r="AQ1395" s="77">
        <f>IF(V1395&lt;Variables!$G$15,1,0)</f>
        <v>1</v>
      </c>
      <c r="AR1395">
        <v>1</v>
      </c>
      <c r="AS1395">
        <v>0</v>
      </c>
      <c r="AT1395">
        <v>0</v>
      </c>
      <c r="AU1395">
        <v>0</v>
      </c>
      <c r="BA1395">
        <v>2</v>
      </c>
    </row>
    <row r="1396" spans="3:53" x14ac:dyDescent="0.25">
      <c r="C1396" t="s">
        <v>304</v>
      </c>
      <c r="D1396" t="s">
        <v>275</v>
      </c>
      <c r="E1396">
        <v>55.99</v>
      </c>
      <c r="F1396">
        <v>46.11</v>
      </c>
      <c r="G1396">
        <v>0.15</v>
      </c>
      <c r="H1396">
        <v>639.94000000000005</v>
      </c>
      <c r="I1396">
        <v>-10.066000000000001</v>
      </c>
      <c r="J1396" t="s">
        <v>74</v>
      </c>
      <c r="K1396">
        <v>77.239999999999995</v>
      </c>
      <c r="L1396">
        <v>55.769994736842101</v>
      </c>
      <c r="M1396">
        <v>6.2767198245357245E-2</v>
      </c>
      <c r="N1396">
        <v>55.744310204081629</v>
      </c>
      <c r="O1396">
        <v>0.10887173183448499</v>
      </c>
      <c r="P1396">
        <v>4050000</v>
      </c>
      <c r="Q1396">
        <v>178970</v>
      </c>
      <c r="R1396">
        <v>22.63</v>
      </c>
      <c r="S1396">
        <v>20.015000000000001</v>
      </c>
      <c r="T1396">
        <v>6.4950000000000001</v>
      </c>
      <c r="U1396">
        <v>12.53125</v>
      </c>
      <c r="V1396">
        <v>2.6426366125947931</v>
      </c>
      <c r="AC1396">
        <v>56.13</v>
      </c>
      <c r="AD1396">
        <v>55.67</v>
      </c>
      <c r="AH1396" s="77">
        <f>IF(AND(M1396&lt;Variables!$G$6,M1396&gt;Variables!$G$5),0,1)</f>
        <v>1</v>
      </c>
      <c r="AI1396" s="77">
        <f t="shared" si="42"/>
        <v>0</v>
      </c>
      <c r="AJ1396" s="77">
        <f>IF(I1396&gt;Variables!$G$7,0,1)</f>
        <v>1</v>
      </c>
      <c r="AK1396" s="77">
        <f>IF(F1396&gt;Variables!$G$8,0,1)</f>
        <v>0</v>
      </c>
      <c r="AL1396" s="77">
        <f>IF(G1396&gt;Variables!$G$9,0,1)</f>
        <v>1</v>
      </c>
      <c r="AM1396" s="77">
        <f>IF(AND(K1396&gt;Variables!$G$10,K1396&lt;Variables!$G$11),0,1)</f>
        <v>1</v>
      </c>
      <c r="AN1396" s="77">
        <f>IF(H1396&lt;Variables!$G$13,1,0)</f>
        <v>1</v>
      </c>
      <c r="AO1396" s="77">
        <f>IF(R1396&lt;Variables!$G$12,0,1)</f>
        <v>1</v>
      </c>
      <c r="AP1396" s="78">
        <f t="shared" si="43"/>
        <v>0</v>
      </c>
      <c r="AQ1396" s="77">
        <f>IF(V1396&lt;Variables!$G$15,1,0)</f>
        <v>1</v>
      </c>
      <c r="AR1396">
        <v>0</v>
      </c>
      <c r="AS1396">
        <v>0</v>
      </c>
      <c r="AT1396">
        <v>0</v>
      </c>
      <c r="AU1396">
        <v>1</v>
      </c>
      <c r="BA1396">
        <v>-0.21</v>
      </c>
    </row>
    <row r="1397" spans="3:53" x14ac:dyDescent="0.25">
      <c r="C1397" t="s">
        <v>304</v>
      </c>
      <c r="D1397" t="s">
        <v>187</v>
      </c>
      <c r="E1397">
        <v>25.96</v>
      </c>
      <c r="F1397">
        <v>5.76</v>
      </c>
      <c r="G1397">
        <v>6.68</v>
      </c>
      <c r="H1397">
        <v>3370</v>
      </c>
      <c r="I1397">
        <v>-65.605999999999995</v>
      </c>
      <c r="J1397" t="s">
        <v>75</v>
      </c>
      <c r="K1397">
        <v>47.54</v>
      </c>
      <c r="L1397">
        <v>25.982144999999999</v>
      </c>
      <c r="M1397">
        <v>-0.39313536276548261</v>
      </c>
      <c r="N1397">
        <v>25.807352083333331</v>
      </c>
      <c r="O1397">
        <v>0.28150085460950719</v>
      </c>
      <c r="P1397">
        <v>729827</v>
      </c>
      <c r="Q1397">
        <v>2123000</v>
      </c>
      <c r="R1397">
        <v>0.34</v>
      </c>
      <c r="S1397">
        <v>20.015000000000001</v>
      </c>
      <c r="T1397">
        <v>6.4950000000000001</v>
      </c>
      <c r="U1397">
        <v>12.53125</v>
      </c>
      <c r="V1397">
        <v>2.3489428971098421</v>
      </c>
      <c r="AC1397">
        <v>25.9</v>
      </c>
      <c r="AD1397">
        <v>24.79</v>
      </c>
      <c r="AH1397" s="77">
        <f>IF(AND(M1397&lt;Variables!$G$6,M1397&gt;Variables!$G$5),0,1)</f>
        <v>1</v>
      </c>
      <c r="AI1397" s="77">
        <f t="shared" si="42"/>
        <v>0</v>
      </c>
      <c r="AJ1397" s="77">
        <f>IF(I1397&gt;Variables!$G$7,0,1)</f>
        <v>1</v>
      </c>
      <c r="AK1397" s="77">
        <f>IF(F1397&gt;Variables!$G$8,0,1)</f>
        <v>1</v>
      </c>
      <c r="AL1397" s="77">
        <f>IF(G1397&gt;Variables!$G$9,0,1)</f>
        <v>1</v>
      </c>
      <c r="AM1397" s="77">
        <f>IF(AND(K1397&gt;Variables!$G$10,K1397&lt;Variables!$G$11),0,1)</f>
        <v>1</v>
      </c>
      <c r="AN1397" s="77">
        <f>IF(H1397&lt;Variables!$G$13,1,0)</f>
        <v>0</v>
      </c>
      <c r="AO1397" s="77">
        <f>IF(R1397&lt;Variables!$G$12,0,1)</f>
        <v>0</v>
      </c>
      <c r="AP1397" s="78">
        <f t="shared" si="43"/>
        <v>1</v>
      </c>
      <c r="AQ1397" s="77">
        <f>IF(V1397&lt;Variables!$G$15,1,0)</f>
        <v>1</v>
      </c>
      <c r="AR1397">
        <v>0</v>
      </c>
      <c r="AS1397">
        <v>0</v>
      </c>
      <c r="AT1397">
        <v>1</v>
      </c>
      <c r="AU1397">
        <v>0</v>
      </c>
      <c r="BA1397">
        <v>-2.25</v>
      </c>
    </row>
    <row r="1398" spans="3:53" x14ac:dyDescent="0.25">
      <c r="C1398" t="s">
        <v>304</v>
      </c>
      <c r="D1398" t="s">
        <v>140</v>
      </c>
      <c r="E1398">
        <v>24.06</v>
      </c>
      <c r="F1398">
        <v>6.11</v>
      </c>
      <c r="G1398">
        <v>5.85</v>
      </c>
      <c r="H1398">
        <v>6870</v>
      </c>
      <c r="I1398">
        <v>-1.1499999999999999</v>
      </c>
      <c r="J1398" t="s">
        <v>75</v>
      </c>
      <c r="K1398">
        <v>58.44</v>
      </c>
      <c r="L1398">
        <v>23.920750000000009</v>
      </c>
      <c r="M1398">
        <v>0.1849858386547017</v>
      </c>
      <c r="N1398">
        <v>23.82525</v>
      </c>
      <c r="O1398">
        <v>0.5865625754189332</v>
      </c>
      <c r="P1398">
        <v>592657</v>
      </c>
      <c r="Q1398">
        <v>740726</v>
      </c>
      <c r="R1398">
        <v>0.8</v>
      </c>
      <c r="S1398">
        <v>20.015000000000001</v>
      </c>
      <c r="T1398">
        <v>6.4950000000000001</v>
      </c>
      <c r="U1398">
        <v>12.53125</v>
      </c>
      <c r="V1398">
        <v>2.4451197901738042</v>
      </c>
      <c r="AC1398">
        <v>24.68</v>
      </c>
      <c r="AD1398">
        <v>22.64</v>
      </c>
      <c r="AH1398" s="77">
        <f>IF(AND(M1398&lt;Variables!$G$6,M1398&gt;Variables!$G$5),0,1)</f>
        <v>1</v>
      </c>
      <c r="AI1398" s="77">
        <f t="shared" si="42"/>
        <v>0</v>
      </c>
      <c r="AJ1398" s="77">
        <f>IF(I1398&gt;Variables!$G$7,0,1)</f>
        <v>1</v>
      </c>
      <c r="AK1398" s="77">
        <f>IF(F1398&gt;Variables!$G$8,0,1)</f>
        <v>1</v>
      </c>
      <c r="AL1398" s="77">
        <f>IF(G1398&gt;Variables!$G$9,0,1)</f>
        <v>1</v>
      </c>
      <c r="AM1398" s="77">
        <f>IF(AND(K1398&gt;Variables!$G$10,K1398&lt;Variables!$G$11),0,1)</f>
        <v>1</v>
      </c>
      <c r="AN1398" s="77">
        <f>IF(H1398&lt;Variables!$G$13,1,0)</f>
        <v>0</v>
      </c>
      <c r="AO1398" s="77">
        <f>IF(R1398&lt;Variables!$G$12,0,1)</f>
        <v>0</v>
      </c>
      <c r="AP1398" s="78">
        <f t="shared" si="43"/>
        <v>1</v>
      </c>
      <c r="AQ1398" s="77">
        <f>IF(V1398&lt;Variables!$G$15,1,0)</f>
        <v>1</v>
      </c>
      <c r="AR1398">
        <v>1</v>
      </c>
      <c r="AS1398">
        <v>0</v>
      </c>
      <c r="AT1398">
        <v>0</v>
      </c>
      <c r="AU1398">
        <v>0</v>
      </c>
      <c r="BA1398">
        <v>2</v>
      </c>
    </row>
    <row r="1399" spans="3:53" x14ac:dyDescent="0.25">
      <c r="C1399" t="s">
        <v>304</v>
      </c>
      <c r="D1399" t="s">
        <v>180</v>
      </c>
      <c r="E1399">
        <v>13.29</v>
      </c>
      <c r="F1399">
        <v>6.13</v>
      </c>
      <c r="G1399">
        <v>3.76</v>
      </c>
      <c r="H1399">
        <v>3530</v>
      </c>
      <c r="I1399">
        <v>-75.688999999999993</v>
      </c>
      <c r="J1399" t="s">
        <v>75</v>
      </c>
      <c r="K1399">
        <v>32.58</v>
      </c>
      <c r="L1399">
        <v>13.386039999999999</v>
      </c>
      <c r="M1399">
        <v>-1.0162826347448759</v>
      </c>
      <c r="N1399">
        <v>13.437414</v>
      </c>
      <c r="O1399">
        <v>-1.394717763402991</v>
      </c>
      <c r="P1399">
        <v>5783000</v>
      </c>
      <c r="Q1399">
        <v>13761000</v>
      </c>
      <c r="R1399">
        <v>0.42</v>
      </c>
      <c r="S1399">
        <v>20.015000000000001</v>
      </c>
      <c r="T1399">
        <v>6.4950000000000001</v>
      </c>
      <c r="U1399">
        <v>12.53125</v>
      </c>
      <c r="V1399">
        <v>2.1618240260832922</v>
      </c>
      <c r="AC1399">
        <v>13.49</v>
      </c>
      <c r="AD1399">
        <v>12.86</v>
      </c>
      <c r="AH1399" s="77">
        <f>IF(AND(M1399&lt;Variables!$G$6,M1399&gt;Variables!$G$5),0,1)</f>
        <v>0</v>
      </c>
      <c r="AI1399" s="77">
        <f t="shared" si="42"/>
        <v>1</v>
      </c>
      <c r="AJ1399" s="77">
        <f>IF(I1399&gt;Variables!$G$7,0,1)</f>
        <v>1</v>
      </c>
      <c r="AK1399" s="77">
        <f>IF(F1399&gt;Variables!$G$8,0,1)</f>
        <v>1</v>
      </c>
      <c r="AL1399" s="77">
        <f>IF(G1399&gt;Variables!$G$9,0,1)</f>
        <v>1</v>
      </c>
      <c r="AM1399" s="77">
        <f>IF(AND(K1399&gt;Variables!$G$10,K1399&lt;Variables!$G$11),0,1)</f>
        <v>1</v>
      </c>
      <c r="AN1399" s="77">
        <f>IF(H1399&lt;Variables!$G$13,1,0)</f>
        <v>0</v>
      </c>
      <c r="AO1399" s="77">
        <f>IF(R1399&lt;Variables!$G$12,0,1)</f>
        <v>0</v>
      </c>
      <c r="AP1399" s="78">
        <f t="shared" si="43"/>
        <v>1</v>
      </c>
      <c r="AQ1399" s="77">
        <f>IF(V1399&lt;Variables!$G$15,1,0)</f>
        <v>1</v>
      </c>
      <c r="AR1399">
        <v>0</v>
      </c>
      <c r="AS1399">
        <v>0</v>
      </c>
      <c r="AT1399">
        <v>1</v>
      </c>
      <c r="AU1399">
        <v>0</v>
      </c>
      <c r="BA1399">
        <v>-0.71</v>
      </c>
    </row>
    <row r="1400" spans="3:53" x14ac:dyDescent="0.25">
      <c r="C1400" t="s">
        <v>304</v>
      </c>
      <c r="D1400" t="s">
        <v>279</v>
      </c>
      <c r="E1400">
        <v>9.2200000000000006</v>
      </c>
      <c r="F1400">
        <v>6.37</v>
      </c>
      <c r="G1400">
        <v>-3.67</v>
      </c>
      <c r="H1400">
        <v>13560</v>
      </c>
      <c r="I1400">
        <v>603.29700000000003</v>
      </c>
      <c r="J1400" t="s">
        <v>75</v>
      </c>
      <c r="K1400">
        <v>38.01</v>
      </c>
      <c r="L1400">
        <v>9.2297499999999992</v>
      </c>
      <c r="M1400">
        <v>-0.53901784988758661</v>
      </c>
      <c r="N1400">
        <v>9.2044779999999999</v>
      </c>
      <c r="O1400">
        <v>-0.26593577604292418</v>
      </c>
      <c r="P1400">
        <v>1668000</v>
      </c>
      <c r="Q1400">
        <v>1051000</v>
      </c>
      <c r="R1400">
        <v>1.59</v>
      </c>
      <c r="S1400">
        <v>20.015000000000001</v>
      </c>
      <c r="T1400">
        <v>6.4950000000000001</v>
      </c>
      <c r="U1400">
        <v>12.53125</v>
      </c>
      <c r="V1400">
        <v>2.2381334283268779</v>
      </c>
      <c r="AC1400">
        <v>9.2349999999999994</v>
      </c>
      <c r="AD1400">
        <v>9</v>
      </c>
      <c r="AH1400" s="77">
        <f>IF(AND(M1400&lt;Variables!$G$6,M1400&gt;Variables!$G$5),0,1)</f>
        <v>1</v>
      </c>
      <c r="AI1400" s="77">
        <f t="shared" si="42"/>
        <v>0</v>
      </c>
      <c r="AJ1400" s="77">
        <f>IF(I1400&gt;Variables!$G$7,0,1)</f>
        <v>0</v>
      </c>
      <c r="AK1400" s="77">
        <f>IF(F1400&gt;Variables!$G$8,0,1)</f>
        <v>1</v>
      </c>
      <c r="AL1400" s="77">
        <f>IF(G1400&gt;Variables!$G$9,0,1)</f>
        <v>1</v>
      </c>
      <c r="AM1400" s="77">
        <f>IF(AND(K1400&gt;Variables!$G$10,K1400&lt;Variables!$G$11),0,1)</f>
        <v>1</v>
      </c>
      <c r="AN1400" s="77">
        <f>IF(H1400&lt;Variables!$G$13,1,0)</f>
        <v>0</v>
      </c>
      <c r="AO1400" s="77">
        <f>IF(R1400&lt;Variables!$G$12,0,1)</f>
        <v>0</v>
      </c>
      <c r="AP1400" s="78">
        <f t="shared" si="43"/>
        <v>1</v>
      </c>
      <c r="AQ1400" s="77">
        <f>IF(V1400&lt;Variables!$G$15,1,0)</f>
        <v>1</v>
      </c>
      <c r="AR1400">
        <v>0</v>
      </c>
      <c r="AS1400">
        <v>0</v>
      </c>
      <c r="AT1400">
        <v>0</v>
      </c>
      <c r="AU1400">
        <v>1</v>
      </c>
      <c r="BA1400">
        <v>-0.98</v>
      </c>
    </row>
    <row r="1401" spans="3:53" x14ac:dyDescent="0.25">
      <c r="C1401" t="s">
        <v>304</v>
      </c>
      <c r="D1401" t="s">
        <v>289</v>
      </c>
      <c r="E1401">
        <v>234.77</v>
      </c>
      <c r="F1401">
        <v>6.39</v>
      </c>
      <c r="G1401">
        <v>6.41</v>
      </c>
      <c r="H1401">
        <v>-99999</v>
      </c>
      <c r="I1401">
        <v>-99999</v>
      </c>
      <c r="J1401" t="s">
        <v>75</v>
      </c>
      <c r="K1401">
        <v>55.69</v>
      </c>
      <c r="L1401">
        <v>234.74545454545461</v>
      </c>
      <c r="M1401">
        <v>-0.36015800480211813</v>
      </c>
      <c r="N1401">
        <v>231.89153333333331</v>
      </c>
      <c r="O1401">
        <v>0.86612332834921335</v>
      </c>
      <c r="P1401">
        <v>68226</v>
      </c>
      <c r="Q1401">
        <v>285725</v>
      </c>
      <c r="R1401">
        <v>0.24</v>
      </c>
      <c r="S1401">
        <v>20.015000000000001</v>
      </c>
      <c r="T1401">
        <v>6.4950000000000001</v>
      </c>
      <c r="U1401">
        <v>12.53125</v>
      </c>
      <c r="V1401">
        <v>2.4412308837735268</v>
      </c>
      <c r="AC1401">
        <v>235.94</v>
      </c>
      <c r="AD1401">
        <v>227.37129999999999</v>
      </c>
      <c r="AH1401" s="77">
        <f>IF(AND(M1401&lt;Variables!$G$6,M1401&gt;Variables!$G$5),0,1)</f>
        <v>1</v>
      </c>
      <c r="AI1401" s="77">
        <f t="shared" si="42"/>
        <v>0</v>
      </c>
      <c r="AJ1401" s="77">
        <f>IF(I1401&gt;Variables!$G$7,0,1)</f>
        <v>1</v>
      </c>
      <c r="AK1401" s="77">
        <f>IF(F1401&gt;Variables!$G$8,0,1)</f>
        <v>1</v>
      </c>
      <c r="AL1401" s="77">
        <f>IF(G1401&gt;Variables!$G$9,0,1)</f>
        <v>1</v>
      </c>
      <c r="AM1401" s="77">
        <f>IF(AND(K1401&gt;Variables!$G$10,K1401&lt;Variables!$G$11),0,1)</f>
        <v>1</v>
      </c>
      <c r="AN1401" s="77">
        <f>IF(H1401&lt;Variables!$G$13,1,0)</f>
        <v>1</v>
      </c>
      <c r="AO1401" s="77">
        <f>IF(R1401&lt;Variables!$G$12,0,1)</f>
        <v>0</v>
      </c>
      <c r="AP1401" s="78">
        <f t="shared" si="43"/>
        <v>1</v>
      </c>
      <c r="AQ1401" s="77">
        <f>IF(V1401&lt;Variables!$G$15,1,0)</f>
        <v>1</v>
      </c>
      <c r="AR1401">
        <v>0</v>
      </c>
      <c r="AS1401">
        <v>0</v>
      </c>
      <c r="AT1401">
        <v>1</v>
      </c>
      <c r="AU1401">
        <v>0</v>
      </c>
      <c r="BA1401">
        <v>-2.25</v>
      </c>
    </row>
    <row r="1402" spans="3:53" x14ac:dyDescent="0.25">
      <c r="C1402" t="s">
        <v>304</v>
      </c>
      <c r="D1402" t="s">
        <v>139</v>
      </c>
      <c r="E1402">
        <v>31.82</v>
      </c>
      <c r="F1402">
        <v>6.54</v>
      </c>
      <c r="G1402">
        <v>9.5399999999999991</v>
      </c>
      <c r="H1402">
        <v>5040</v>
      </c>
      <c r="I1402">
        <v>-5.0000000000000001E-3</v>
      </c>
      <c r="J1402" t="s">
        <v>75</v>
      </c>
      <c r="K1402">
        <v>53.21</v>
      </c>
      <c r="L1402">
        <v>31.746145000000009</v>
      </c>
      <c r="M1402">
        <v>-9.8106400005436079E-2</v>
      </c>
      <c r="N1402">
        <v>31.28322448979592</v>
      </c>
      <c r="O1402">
        <v>1.3802142114375759</v>
      </c>
      <c r="P1402">
        <v>1080000</v>
      </c>
      <c r="Q1402">
        <v>445132</v>
      </c>
      <c r="R1402">
        <v>2.4300000000000002</v>
      </c>
      <c r="S1402">
        <v>20.015000000000001</v>
      </c>
      <c r="T1402">
        <v>6.4950000000000001</v>
      </c>
      <c r="U1402">
        <v>12.53125</v>
      </c>
      <c r="V1402">
        <v>2.4037158598192629</v>
      </c>
      <c r="AC1402">
        <v>34.36</v>
      </c>
      <c r="AD1402">
        <v>31.1</v>
      </c>
      <c r="AH1402" s="77">
        <f>IF(AND(M1402&lt;Variables!$G$6,M1402&gt;Variables!$G$5),0,1)</f>
        <v>1</v>
      </c>
      <c r="AI1402" s="77">
        <f t="shared" si="42"/>
        <v>0</v>
      </c>
      <c r="AJ1402" s="77">
        <f>IF(I1402&gt;Variables!$G$7,0,1)</f>
        <v>1</v>
      </c>
      <c r="AK1402" s="77">
        <f>IF(F1402&gt;Variables!$G$8,0,1)</f>
        <v>1</v>
      </c>
      <c r="AL1402" s="77">
        <f>IF(G1402&gt;Variables!$G$9,0,1)</f>
        <v>1</v>
      </c>
      <c r="AM1402" s="77">
        <f>IF(AND(K1402&gt;Variables!$G$10,K1402&lt;Variables!$G$11),0,1)</f>
        <v>1</v>
      </c>
      <c r="AN1402" s="77">
        <f>IF(H1402&lt;Variables!$G$13,1,0)</f>
        <v>0</v>
      </c>
      <c r="AO1402" s="77">
        <f>IF(R1402&lt;Variables!$G$12,0,1)</f>
        <v>1</v>
      </c>
      <c r="AP1402" s="78">
        <f t="shared" si="43"/>
        <v>1</v>
      </c>
      <c r="AQ1402" s="77">
        <f>IF(V1402&lt;Variables!$G$15,1,0)</f>
        <v>1</v>
      </c>
      <c r="AR1402">
        <v>1</v>
      </c>
      <c r="AS1402">
        <v>0</v>
      </c>
      <c r="AT1402">
        <v>0</v>
      </c>
      <c r="AU1402">
        <v>0</v>
      </c>
      <c r="BA1402">
        <v>0.99</v>
      </c>
    </row>
    <row r="1403" spans="3:53" x14ac:dyDescent="0.25">
      <c r="C1403" t="s">
        <v>304</v>
      </c>
      <c r="D1403" t="s">
        <v>77</v>
      </c>
      <c r="E1403">
        <v>22.33</v>
      </c>
      <c r="F1403">
        <v>6.6</v>
      </c>
      <c r="G1403">
        <v>4.41</v>
      </c>
      <c r="H1403">
        <v>1910</v>
      </c>
      <c r="I1403">
        <v>0.222</v>
      </c>
      <c r="J1403" t="s">
        <v>75</v>
      </c>
      <c r="K1403">
        <v>46.32</v>
      </c>
      <c r="L1403">
        <v>22.300825</v>
      </c>
      <c r="M1403">
        <v>-0.18306497629569571</v>
      </c>
      <c r="N1403">
        <v>22.271157142857149</v>
      </c>
      <c r="O1403">
        <v>-5.0096826067800873E-2</v>
      </c>
      <c r="P1403">
        <v>517263</v>
      </c>
      <c r="Q1403">
        <v>773868</v>
      </c>
      <c r="R1403">
        <v>0.67</v>
      </c>
      <c r="S1403">
        <v>20.015000000000001</v>
      </c>
      <c r="T1403">
        <v>6.4950000000000001</v>
      </c>
      <c r="U1403">
        <v>12.53125</v>
      </c>
      <c r="V1403">
        <v>2.331689304106014</v>
      </c>
      <c r="AC1403">
        <v>22.285</v>
      </c>
      <c r="AD1403">
        <v>21</v>
      </c>
      <c r="AH1403" s="77">
        <f>IF(AND(M1403&lt;Variables!$G$6,M1403&gt;Variables!$G$5),0,1)</f>
        <v>1</v>
      </c>
      <c r="AI1403" s="77">
        <f t="shared" si="42"/>
        <v>0</v>
      </c>
      <c r="AJ1403" s="77">
        <f>IF(I1403&gt;Variables!$G$7,0,1)</f>
        <v>1</v>
      </c>
      <c r="AK1403" s="77">
        <f>IF(F1403&gt;Variables!$G$8,0,1)</f>
        <v>1</v>
      </c>
      <c r="AL1403" s="77">
        <f>IF(G1403&gt;Variables!$G$9,0,1)</f>
        <v>1</v>
      </c>
      <c r="AM1403" s="77">
        <f>IF(AND(K1403&gt;Variables!$G$10,K1403&lt;Variables!$G$11),0,1)</f>
        <v>1</v>
      </c>
      <c r="AN1403" s="77">
        <f>IF(H1403&lt;Variables!$G$13,1,0)</f>
        <v>0</v>
      </c>
      <c r="AO1403" s="77">
        <f>IF(R1403&lt;Variables!$G$12,0,1)</f>
        <v>0</v>
      </c>
      <c r="AP1403" s="78">
        <f t="shared" si="43"/>
        <v>1</v>
      </c>
      <c r="AQ1403" s="77">
        <f>IF(V1403&lt;Variables!$G$15,1,0)</f>
        <v>1</v>
      </c>
      <c r="AR1403">
        <v>0</v>
      </c>
      <c r="AS1403">
        <v>0</v>
      </c>
      <c r="AT1403">
        <v>1</v>
      </c>
      <c r="AU1403">
        <v>0</v>
      </c>
      <c r="BA1403">
        <v>-2.25</v>
      </c>
    </row>
    <row r="1404" spans="3:53" x14ac:dyDescent="0.25">
      <c r="C1404" t="s">
        <v>304</v>
      </c>
      <c r="D1404" t="s">
        <v>127</v>
      </c>
      <c r="E1404">
        <v>35.619999999999997</v>
      </c>
      <c r="F1404">
        <v>6.78</v>
      </c>
      <c r="G1404">
        <v>7.52</v>
      </c>
      <c r="H1404">
        <v>8000</v>
      </c>
      <c r="I1404">
        <v>1759.963</v>
      </c>
      <c r="J1404" t="s">
        <v>75</v>
      </c>
      <c r="K1404">
        <v>71.739999999999995</v>
      </c>
      <c r="L1404">
        <v>34.715705263157894</v>
      </c>
      <c r="M1404">
        <v>1.9567360988141</v>
      </c>
      <c r="N1404">
        <v>34.148752380952388</v>
      </c>
      <c r="O1404">
        <v>3.6494674978016231</v>
      </c>
      <c r="P1404">
        <v>218439</v>
      </c>
      <c r="Q1404">
        <v>741896</v>
      </c>
      <c r="R1404">
        <v>0.28999999999999998</v>
      </c>
      <c r="S1404">
        <v>20.015000000000001</v>
      </c>
      <c r="T1404">
        <v>6.4950000000000001</v>
      </c>
      <c r="U1404">
        <v>12.53125</v>
      </c>
      <c r="V1404">
        <v>2.4184973506584582</v>
      </c>
      <c r="AC1404">
        <v>37.39</v>
      </c>
      <c r="AD1404">
        <v>33.549999999999997</v>
      </c>
      <c r="AH1404" s="77">
        <f>IF(AND(M1404&lt;Variables!$G$6,M1404&gt;Variables!$G$5),0,1)</f>
        <v>1</v>
      </c>
      <c r="AI1404" s="77">
        <f t="shared" si="42"/>
        <v>0</v>
      </c>
      <c r="AJ1404" s="77">
        <f>IF(I1404&gt;Variables!$G$7,0,1)</f>
        <v>0</v>
      </c>
      <c r="AK1404" s="77">
        <f>IF(F1404&gt;Variables!$G$8,0,1)</f>
        <v>1</v>
      </c>
      <c r="AL1404" s="77">
        <f>IF(G1404&gt;Variables!$G$9,0,1)</f>
        <v>1</v>
      </c>
      <c r="AM1404" s="77">
        <f>IF(AND(K1404&gt;Variables!$G$10,K1404&lt;Variables!$G$11),0,1)</f>
        <v>1</v>
      </c>
      <c r="AN1404" s="77">
        <f>IF(H1404&lt;Variables!$G$13,1,0)</f>
        <v>0</v>
      </c>
      <c r="AO1404" s="77">
        <f>IF(R1404&lt;Variables!$G$12,0,1)</f>
        <v>0</v>
      </c>
      <c r="AP1404" s="78">
        <f t="shared" si="43"/>
        <v>1</v>
      </c>
      <c r="AQ1404" s="77">
        <f>IF(V1404&lt;Variables!$G$15,1,0)</f>
        <v>1</v>
      </c>
      <c r="AR1404">
        <v>1</v>
      </c>
      <c r="AS1404">
        <v>0</v>
      </c>
      <c r="AT1404">
        <v>0</v>
      </c>
      <c r="AU1404">
        <v>0</v>
      </c>
      <c r="BA1404">
        <v>2</v>
      </c>
    </row>
    <row r="1405" spans="3:53" x14ac:dyDescent="0.25">
      <c r="C1405" t="s">
        <v>304</v>
      </c>
      <c r="D1405" t="s">
        <v>179</v>
      </c>
      <c r="E1405">
        <v>22.24</v>
      </c>
      <c r="F1405">
        <v>7.9</v>
      </c>
      <c r="G1405">
        <v>5.98</v>
      </c>
      <c r="H1405">
        <v>14130</v>
      </c>
      <c r="I1405">
        <v>-72.111000000000004</v>
      </c>
      <c r="J1405" t="s">
        <v>75</v>
      </c>
      <c r="K1405">
        <v>46.33</v>
      </c>
      <c r="L1405">
        <v>22.31786</v>
      </c>
      <c r="M1405">
        <v>-0.28165782920047261</v>
      </c>
      <c r="N1405">
        <v>22.324754000000009</v>
      </c>
      <c r="O1405">
        <v>-0.31245137124470318</v>
      </c>
      <c r="P1405">
        <v>16508000</v>
      </c>
      <c r="Q1405">
        <v>11046000</v>
      </c>
      <c r="R1405">
        <v>1.49</v>
      </c>
      <c r="S1405">
        <v>20.015000000000001</v>
      </c>
      <c r="T1405">
        <v>6.4950000000000001</v>
      </c>
      <c r="U1405">
        <v>12.53125</v>
      </c>
      <c r="V1405">
        <v>2.333316623493829</v>
      </c>
      <c r="AC1405">
        <v>22.645</v>
      </c>
      <c r="AD1405">
        <v>21.81</v>
      </c>
      <c r="AH1405" s="77">
        <f>IF(AND(M1405&lt;Variables!$G$6,M1405&gt;Variables!$G$5),0,1)</f>
        <v>1</v>
      </c>
      <c r="AI1405" s="77">
        <f t="shared" si="42"/>
        <v>1</v>
      </c>
      <c r="AJ1405" s="77">
        <f>IF(I1405&gt;Variables!$G$7,0,1)</f>
        <v>1</v>
      </c>
      <c r="AK1405" s="77">
        <f>IF(F1405&gt;Variables!$G$8,0,1)</f>
        <v>1</v>
      </c>
      <c r="AL1405" s="77">
        <f>IF(G1405&gt;Variables!$G$9,0,1)</f>
        <v>1</v>
      </c>
      <c r="AM1405" s="77">
        <f>IF(AND(K1405&gt;Variables!$G$10,K1405&lt;Variables!$G$11),0,1)</f>
        <v>1</v>
      </c>
      <c r="AN1405" s="77">
        <f>IF(H1405&lt;Variables!$G$13,1,0)</f>
        <v>0</v>
      </c>
      <c r="AO1405" s="77">
        <f>IF(R1405&lt;Variables!$G$12,0,1)</f>
        <v>0</v>
      </c>
      <c r="AP1405" s="78">
        <f t="shared" si="43"/>
        <v>1</v>
      </c>
      <c r="AQ1405" s="77">
        <f>IF(V1405&lt;Variables!$G$15,1,0)</f>
        <v>1</v>
      </c>
      <c r="AR1405">
        <v>0</v>
      </c>
      <c r="AS1405">
        <v>0</v>
      </c>
      <c r="AT1405">
        <v>1</v>
      </c>
      <c r="AU1405">
        <v>0</v>
      </c>
      <c r="BA1405">
        <v>-1.1200000000000001</v>
      </c>
    </row>
    <row r="1406" spans="3:53" x14ac:dyDescent="0.25">
      <c r="C1406" t="s">
        <v>304</v>
      </c>
      <c r="D1406" t="s">
        <v>274</v>
      </c>
      <c r="E1406">
        <v>53.65</v>
      </c>
      <c r="F1406">
        <v>29.91</v>
      </c>
      <c r="G1406">
        <v>-0.03</v>
      </c>
      <c r="H1406">
        <v>1620</v>
      </c>
      <c r="I1406">
        <v>-6.2549999999999999</v>
      </c>
      <c r="J1406" t="s">
        <v>74</v>
      </c>
      <c r="K1406">
        <v>55.33</v>
      </c>
      <c r="L1406">
        <v>53.487364999999997</v>
      </c>
      <c r="M1406">
        <v>-4.4216049902579954E-3</v>
      </c>
      <c r="N1406">
        <v>53.490046</v>
      </c>
      <c r="O1406">
        <v>-9.4335308666590161E-3</v>
      </c>
      <c r="P1406">
        <v>1508000</v>
      </c>
      <c r="Q1406">
        <v>116562</v>
      </c>
      <c r="R1406">
        <v>12.94</v>
      </c>
      <c r="S1406">
        <v>20.015000000000001</v>
      </c>
      <c r="T1406">
        <v>6.4950000000000001</v>
      </c>
      <c r="U1406">
        <v>12.53125</v>
      </c>
      <c r="V1406">
        <v>2.4224018236722258</v>
      </c>
      <c r="AC1406">
        <v>53.7</v>
      </c>
      <c r="AD1406">
        <v>53.35</v>
      </c>
      <c r="AH1406" s="77">
        <f>IF(AND(M1406&lt;Variables!$G$6,M1406&gt;Variables!$G$5),0,1)</f>
        <v>1</v>
      </c>
      <c r="AI1406" s="77">
        <f t="shared" si="42"/>
        <v>1</v>
      </c>
      <c r="AJ1406" s="77">
        <f>IF(I1406&gt;Variables!$G$7,0,1)</f>
        <v>1</v>
      </c>
      <c r="AK1406" s="77">
        <f>IF(F1406&gt;Variables!$G$8,0,1)</f>
        <v>0</v>
      </c>
      <c r="AL1406" s="77">
        <f>IF(G1406&gt;Variables!$G$9,0,1)</f>
        <v>1</v>
      </c>
      <c r="AM1406" s="77">
        <f>IF(AND(K1406&gt;Variables!$G$10,K1406&lt;Variables!$G$11),0,1)</f>
        <v>1</v>
      </c>
      <c r="AN1406" s="77">
        <f>IF(H1406&lt;Variables!$G$13,1,0)</f>
        <v>0</v>
      </c>
      <c r="AO1406" s="77">
        <f>IF(R1406&lt;Variables!$G$12,0,1)</f>
        <v>1</v>
      </c>
      <c r="AP1406" s="78">
        <f t="shared" si="43"/>
        <v>0</v>
      </c>
      <c r="AQ1406" s="77">
        <f>IF(V1406&lt;Variables!$G$15,1,0)</f>
        <v>1</v>
      </c>
      <c r="AR1406">
        <v>0</v>
      </c>
      <c r="AS1406">
        <v>0</v>
      </c>
      <c r="AT1406">
        <v>0</v>
      </c>
      <c r="AU1406">
        <v>1</v>
      </c>
      <c r="BA1406">
        <v>-0.46</v>
      </c>
    </row>
    <row r="1407" spans="3:53" x14ac:dyDescent="0.25">
      <c r="C1407" t="s">
        <v>304</v>
      </c>
      <c r="D1407" t="s">
        <v>184</v>
      </c>
      <c r="E1407">
        <v>41.92</v>
      </c>
      <c r="F1407">
        <v>8.86</v>
      </c>
      <c r="G1407">
        <v>9.85</v>
      </c>
      <c r="H1407">
        <v>5650</v>
      </c>
      <c r="I1407">
        <v>96.957999999999998</v>
      </c>
      <c r="J1407" t="s">
        <v>75</v>
      </c>
      <c r="K1407">
        <v>57.89</v>
      </c>
      <c r="L1407">
        <v>41.619752941176472</v>
      </c>
      <c r="M1407">
        <v>0.42659325506920998</v>
      </c>
      <c r="N1407">
        <v>41.553516279069768</v>
      </c>
      <c r="O1407">
        <v>0.5866741078973956</v>
      </c>
      <c r="P1407">
        <v>198894</v>
      </c>
      <c r="Q1407">
        <v>654975</v>
      </c>
      <c r="R1407">
        <v>0.3</v>
      </c>
      <c r="S1407">
        <v>20.015000000000001</v>
      </c>
      <c r="T1407">
        <v>6.4950000000000001</v>
      </c>
      <c r="U1407">
        <v>12.53125</v>
      </c>
      <c r="V1407">
        <v>2.4279284849483518</v>
      </c>
      <c r="AC1407">
        <v>41.98</v>
      </c>
      <c r="AD1407">
        <v>37.409999999999997</v>
      </c>
      <c r="AH1407" s="77">
        <f>IF(AND(M1407&lt;Variables!$G$6,M1407&gt;Variables!$G$5),0,1)</f>
        <v>1</v>
      </c>
      <c r="AI1407" s="77">
        <f t="shared" si="42"/>
        <v>0</v>
      </c>
      <c r="AJ1407" s="77">
        <f>IF(I1407&gt;Variables!$G$7,0,1)</f>
        <v>0</v>
      </c>
      <c r="AK1407" s="77">
        <f>IF(F1407&gt;Variables!$G$8,0,1)</f>
        <v>1</v>
      </c>
      <c r="AL1407" s="77">
        <f>IF(G1407&gt;Variables!$G$9,0,1)</f>
        <v>1</v>
      </c>
      <c r="AM1407" s="77">
        <f>IF(AND(K1407&gt;Variables!$G$10,K1407&lt;Variables!$G$11),0,1)</f>
        <v>1</v>
      </c>
      <c r="AN1407" s="77">
        <f>IF(H1407&lt;Variables!$G$13,1,0)</f>
        <v>0</v>
      </c>
      <c r="AO1407" s="77">
        <f>IF(R1407&lt;Variables!$G$12,0,1)</f>
        <v>0</v>
      </c>
      <c r="AP1407" s="78">
        <f t="shared" si="43"/>
        <v>1</v>
      </c>
      <c r="AQ1407" s="77">
        <f>IF(V1407&lt;Variables!$G$15,1,0)</f>
        <v>1</v>
      </c>
      <c r="AR1407">
        <v>0</v>
      </c>
      <c r="AS1407">
        <v>0</v>
      </c>
      <c r="AT1407">
        <v>1</v>
      </c>
      <c r="AU1407">
        <v>0</v>
      </c>
      <c r="BA1407">
        <v>-2.25</v>
      </c>
    </row>
    <row r="1408" spans="3:53" x14ac:dyDescent="0.25">
      <c r="C1408" t="s">
        <v>304</v>
      </c>
      <c r="D1408" t="s">
        <v>201</v>
      </c>
      <c r="E1408">
        <v>38.15</v>
      </c>
      <c r="F1408">
        <v>8.91</v>
      </c>
      <c r="G1408">
        <v>12.56</v>
      </c>
      <c r="H1408">
        <v>-99999</v>
      </c>
      <c r="I1408">
        <v>14.959</v>
      </c>
      <c r="J1408" t="s">
        <v>75</v>
      </c>
      <c r="K1408">
        <v>46.84</v>
      </c>
      <c r="L1408">
        <v>38.41454499999999</v>
      </c>
      <c r="M1408">
        <v>-1.079395838216991</v>
      </c>
      <c r="N1408">
        <v>37.903563265306133</v>
      </c>
      <c r="O1408">
        <v>0.25416273931704447</v>
      </c>
      <c r="P1408">
        <v>359420</v>
      </c>
      <c r="Q1408">
        <v>2287000</v>
      </c>
      <c r="R1408">
        <v>0.16</v>
      </c>
      <c r="S1408">
        <v>20.015000000000001</v>
      </c>
      <c r="T1408">
        <v>6.4950000000000001</v>
      </c>
      <c r="U1408">
        <v>12.53125</v>
      </c>
      <c r="V1408">
        <v>2.352476039022406</v>
      </c>
      <c r="AC1408">
        <v>40.020000000000003</v>
      </c>
      <c r="AD1408">
        <v>37.049999999999997</v>
      </c>
      <c r="AH1408" s="77">
        <f>IF(AND(M1408&lt;Variables!$G$6,M1408&gt;Variables!$G$5),0,1)</f>
        <v>0</v>
      </c>
      <c r="AI1408" s="77">
        <f t="shared" si="42"/>
        <v>0</v>
      </c>
      <c r="AJ1408" s="77">
        <f>IF(I1408&gt;Variables!$G$7,0,1)</f>
        <v>1</v>
      </c>
      <c r="AK1408" s="77">
        <f>IF(F1408&gt;Variables!$G$8,0,1)</f>
        <v>1</v>
      </c>
      <c r="AL1408" s="77">
        <f>IF(G1408&gt;Variables!$G$9,0,1)</f>
        <v>0</v>
      </c>
      <c r="AM1408" s="77">
        <f>IF(AND(K1408&gt;Variables!$G$10,K1408&lt;Variables!$G$11),0,1)</f>
        <v>1</v>
      </c>
      <c r="AN1408" s="77">
        <f>IF(H1408&lt;Variables!$G$13,1,0)</f>
        <v>1</v>
      </c>
      <c r="AO1408" s="77">
        <f>IF(R1408&lt;Variables!$G$12,0,1)</f>
        <v>0</v>
      </c>
      <c r="AP1408" s="78">
        <f t="shared" si="43"/>
        <v>1</v>
      </c>
      <c r="AQ1408" s="77">
        <f>IF(V1408&lt;Variables!$G$15,1,0)</f>
        <v>1</v>
      </c>
      <c r="AR1408">
        <v>1</v>
      </c>
      <c r="AS1408">
        <v>0</v>
      </c>
      <c r="AT1408">
        <v>0</v>
      </c>
      <c r="AU1408">
        <v>0</v>
      </c>
      <c r="BA1408">
        <v>1.6</v>
      </c>
    </row>
    <row r="1409" spans="3:53" x14ac:dyDescent="0.25">
      <c r="C1409" t="s">
        <v>304</v>
      </c>
      <c r="D1409" t="s">
        <v>167</v>
      </c>
      <c r="E1409">
        <v>12.17</v>
      </c>
      <c r="F1409">
        <v>9.52</v>
      </c>
      <c r="G1409">
        <v>4.1399999999999997</v>
      </c>
      <c r="H1409">
        <v>2260</v>
      </c>
      <c r="I1409">
        <v>-30.529</v>
      </c>
      <c r="J1409" t="s">
        <v>75</v>
      </c>
      <c r="K1409">
        <v>59.84</v>
      </c>
      <c r="L1409">
        <v>12.126749999999999</v>
      </c>
      <c r="M1409">
        <v>0.47457068052034451</v>
      </c>
      <c r="N1409">
        <v>12.021800000000001</v>
      </c>
      <c r="O1409">
        <v>1.3517110582441869</v>
      </c>
      <c r="P1409">
        <v>44589000</v>
      </c>
      <c r="Q1409">
        <v>13611000</v>
      </c>
      <c r="R1409">
        <v>3.28</v>
      </c>
      <c r="S1409">
        <v>20.015000000000001</v>
      </c>
      <c r="T1409">
        <v>6.4950000000000001</v>
      </c>
      <c r="U1409">
        <v>12.53125</v>
      </c>
      <c r="V1409">
        <v>2.4431172506730978</v>
      </c>
      <c r="AC1409">
        <v>12.65</v>
      </c>
      <c r="AD1409">
        <v>11.37</v>
      </c>
      <c r="AH1409" s="77">
        <f>IF(AND(M1409&lt;Variables!$G$6,M1409&gt;Variables!$G$5),0,1)</f>
        <v>1</v>
      </c>
      <c r="AI1409" s="77">
        <f t="shared" si="42"/>
        <v>0</v>
      </c>
      <c r="AJ1409" s="77">
        <f>IF(I1409&gt;Variables!$G$7,0,1)</f>
        <v>1</v>
      </c>
      <c r="AK1409" s="77">
        <f>IF(F1409&gt;Variables!$G$8,0,1)</f>
        <v>0</v>
      </c>
      <c r="AL1409" s="77">
        <f>IF(G1409&gt;Variables!$G$9,0,1)</f>
        <v>1</v>
      </c>
      <c r="AM1409" s="77">
        <f>IF(AND(K1409&gt;Variables!$G$10,K1409&lt;Variables!$G$11),0,1)</f>
        <v>1</v>
      </c>
      <c r="AN1409" s="77">
        <f>IF(H1409&lt;Variables!$G$13,1,0)</f>
        <v>0</v>
      </c>
      <c r="AO1409" s="77">
        <f>IF(R1409&lt;Variables!$G$12,0,1)</f>
        <v>1</v>
      </c>
      <c r="AP1409" s="78">
        <f t="shared" si="43"/>
        <v>1</v>
      </c>
      <c r="AQ1409" s="77">
        <f>IF(V1409&lt;Variables!$G$15,1,0)</f>
        <v>1</v>
      </c>
      <c r="AR1409">
        <v>0</v>
      </c>
      <c r="AS1409">
        <v>0</v>
      </c>
      <c r="AT1409">
        <v>1</v>
      </c>
      <c r="AU1409">
        <v>0</v>
      </c>
      <c r="BA1409">
        <v>-2.25</v>
      </c>
    </row>
    <row r="1410" spans="3:53" x14ac:dyDescent="0.25">
      <c r="C1410" t="s">
        <v>304</v>
      </c>
      <c r="D1410" t="s">
        <v>280</v>
      </c>
      <c r="E1410">
        <v>36.17</v>
      </c>
      <c r="F1410">
        <v>14.22</v>
      </c>
      <c r="G1410">
        <v>9.66</v>
      </c>
      <c r="H1410">
        <v>-99999</v>
      </c>
      <c r="I1410">
        <v>-99999</v>
      </c>
      <c r="J1410" t="s">
        <v>75</v>
      </c>
      <c r="K1410">
        <v>50.14</v>
      </c>
      <c r="L1410">
        <v>36.764121052631573</v>
      </c>
      <c r="M1410">
        <v>-0.40561571543649649</v>
      </c>
      <c r="N1410">
        <v>36.450804166666657</v>
      </c>
      <c r="O1410">
        <v>0.4504587404507544</v>
      </c>
      <c r="P1410">
        <v>732240</v>
      </c>
      <c r="Q1410"/>
      <c r="R1410"/>
      <c r="S1410">
        <v>20.015000000000001</v>
      </c>
      <c r="T1410">
        <v>6.4950000000000001</v>
      </c>
      <c r="U1410">
        <v>12.53125</v>
      </c>
      <c r="V1410">
        <v>2.3791604071474142</v>
      </c>
      <c r="AC1410">
        <v>38.93</v>
      </c>
      <c r="AD1410">
        <v>35.5</v>
      </c>
      <c r="AH1410" s="77">
        <f>IF(AND(M1410&lt;Variables!$G$6,M1410&gt;Variables!$G$5),0,1)</f>
        <v>1</v>
      </c>
      <c r="AI1410" s="77">
        <f t="shared" si="42"/>
        <v>0</v>
      </c>
      <c r="AJ1410" s="77">
        <f>IF(I1410&gt;Variables!$G$7,0,1)</f>
        <v>1</v>
      </c>
      <c r="AK1410" s="77">
        <f>IF(F1410&gt;Variables!$G$8,0,1)</f>
        <v>0</v>
      </c>
      <c r="AL1410" s="77">
        <f>IF(G1410&gt;Variables!$G$9,0,1)</f>
        <v>1</v>
      </c>
      <c r="AM1410" s="77">
        <f>IF(AND(K1410&gt;Variables!$G$10,K1410&lt;Variables!$G$11),0,1)</f>
        <v>1</v>
      </c>
      <c r="AN1410" s="77">
        <f>IF(H1410&lt;Variables!$G$13,1,0)</f>
        <v>1</v>
      </c>
      <c r="AO1410" s="77">
        <f>IF(R1410&lt;Variables!$G$12,0,1)</f>
        <v>0</v>
      </c>
      <c r="AP1410" s="78">
        <f t="shared" si="43"/>
        <v>1</v>
      </c>
      <c r="AQ1410" s="77">
        <f>IF(V1410&lt;Variables!$G$15,1,0)</f>
        <v>1</v>
      </c>
      <c r="AR1410">
        <v>1</v>
      </c>
      <c r="AS1410">
        <v>0</v>
      </c>
      <c r="AT1410">
        <v>0</v>
      </c>
      <c r="AU1410">
        <v>0</v>
      </c>
      <c r="BA1410">
        <v>1.1399999999999999</v>
      </c>
    </row>
    <row r="1411" spans="3:53" x14ac:dyDescent="0.25">
      <c r="C1411" t="s">
        <v>304</v>
      </c>
      <c r="D1411" t="s">
        <v>282</v>
      </c>
      <c r="E1411">
        <v>66.5</v>
      </c>
      <c r="F1411">
        <v>14.85</v>
      </c>
      <c r="G1411">
        <v>4.3600000000000003</v>
      </c>
      <c r="H1411">
        <v>11670</v>
      </c>
      <c r="I1411">
        <v>2.081</v>
      </c>
      <c r="J1411" t="s">
        <v>75</v>
      </c>
      <c r="K1411">
        <v>63.67</v>
      </c>
      <c r="L1411">
        <v>65.840459999999993</v>
      </c>
      <c r="M1411">
        <v>1.2903008271813481</v>
      </c>
      <c r="N1411">
        <v>65.905307999999991</v>
      </c>
      <c r="O1411">
        <v>1.1906355099653081</v>
      </c>
      <c r="P1411">
        <v>3727000</v>
      </c>
      <c r="Q1411">
        <v>1277000</v>
      </c>
      <c r="R1411">
        <v>2.92</v>
      </c>
      <c r="S1411">
        <v>20.015000000000001</v>
      </c>
      <c r="T1411">
        <v>6.4950000000000001</v>
      </c>
      <c r="U1411">
        <v>12.53125</v>
      </c>
      <c r="V1411">
        <v>2.424133643749026</v>
      </c>
      <c r="AC1411">
        <v>66.8</v>
      </c>
      <c r="AD1411">
        <v>60.61</v>
      </c>
      <c r="AH1411" s="77">
        <f>IF(AND(M1411&lt;Variables!$G$6,M1411&gt;Variables!$G$5),0,1)</f>
        <v>1</v>
      </c>
      <c r="AI1411" s="77">
        <f t="shared" ref="AI1411:AI1474" si="44">IF(L1411&gt;N1411,0,1)</f>
        <v>1</v>
      </c>
      <c r="AJ1411" s="77">
        <f>IF(I1411&gt;Variables!$G$7,0,1)</f>
        <v>1</v>
      </c>
      <c r="AK1411" s="77">
        <f>IF(F1411&gt;Variables!$G$8,0,1)</f>
        <v>0</v>
      </c>
      <c r="AL1411" s="77">
        <f>IF(G1411&gt;Variables!$G$9,0,1)</f>
        <v>1</v>
      </c>
      <c r="AM1411" s="77">
        <f>IF(AND(K1411&gt;Variables!$G$10,K1411&lt;Variables!$G$11),0,1)</f>
        <v>0</v>
      </c>
      <c r="AN1411" s="77">
        <f>IF(H1411&lt;Variables!$G$13,1,0)</f>
        <v>0</v>
      </c>
      <c r="AO1411" s="77">
        <f>IF(R1411&lt;Variables!$G$12,0,1)</f>
        <v>1</v>
      </c>
      <c r="AP1411" s="78">
        <f t="shared" ref="AP1411:AP1474" si="45">IF(J1411="Pass", 0,1)</f>
        <v>1</v>
      </c>
      <c r="AQ1411" s="77">
        <f>IF(V1411&lt;Variables!$G$15,1,0)</f>
        <v>1</v>
      </c>
      <c r="AR1411">
        <v>0</v>
      </c>
      <c r="AS1411">
        <v>0</v>
      </c>
      <c r="AT1411">
        <v>1</v>
      </c>
      <c r="AU1411">
        <v>0</v>
      </c>
      <c r="BA1411">
        <v>-1.39</v>
      </c>
    </row>
    <row r="1412" spans="3:53" x14ac:dyDescent="0.25">
      <c r="C1412" t="s">
        <v>304</v>
      </c>
      <c r="D1412" t="s">
        <v>283</v>
      </c>
      <c r="E1412">
        <v>5.0599999999999996</v>
      </c>
      <c r="F1412">
        <v>18.82</v>
      </c>
      <c r="G1412">
        <v>-4.5599999999999996</v>
      </c>
      <c r="H1412">
        <v>54.86</v>
      </c>
      <c r="I1412">
        <v>-56.137999999999998</v>
      </c>
      <c r="J1412" t="s">
        <v>75</v>
      </c>
      <c r="K1412">
        <v>36.799999999999997</v>
      </c>
      <c r="L1412">
        <v>5.125020000000001</v>
      </c>
      <c r="M1412">
        <v>-1.6784324744098811</v>
      </c>
      <c r="N1412">
        <v>5.0893879999999996</v>
      </c>
      <c r="O1412">
        <v>-0.99006010152892177</v>
      </c>
      <c r="P1412">
        <v>34450000</v>
      </c>
      <c r="Q1412">
        <v>674640</v>
      </c>
      <c r="R1412">
        <v>51.06</v>
      </c>
      <c r="S1412">
        <v>20.015000000000001</v>
      </c>
      <c r="T1412">
        <v>6.4950000000000001</v>
      </c>
      <c r="U1412">
        <v>12.53125</v>
      </c>
      <c r="V1412">
        <v>2.209902712918193</v>
      </c>
      <c r="AC1412">
        <v>5.17</v>
      </c>
      <c r="AD1412">
        <v>4.45</v>
      </c>
      <c r="AH1412" s="77">
        <f>IF(AND(M1412&lt;Variables!$G$6,M1412&gt;Variables!$G$5),0,1)</f>
        <v>0</v>
      </c>
      <c r="AI1412" s="77">
        <f t="shared" si="44"/>
        <v>0</v>
      </c>
      <c r="AJ1412" s="77">
        <f>IF(I1412&gt;Variables!$G$7,0,1)</f>
        <v>1</v>
      </c>
      <c r="AK1412" s="77">
        <f>IF(F1412&gt;Variables!$G$8,0,1)</f>
        <v>0</v>
      </c>
      <c r="AL1412" s="77">
        <f>IF(G1412&gt;Variables!$G$9,0,1)</f>
        <v>1</v>
      </c>
      <c r="AM1412" s="77">
        <f>IF(AND(K1412&gt;Variables!$G$10,K1412&lt;Variables!$G$11),0,1)</f>
        <v>1</v>
      </c>
      <c r="AN1412" s="77">
        <f>IF(H1412&lt;Variables!$G$13,1,0)</f>
        <v>1</v>
      </c>
      <c r="AO1412" s="77">
        <f>IF(R1412&lt;Variables!$G$12,0,1)</f>
        <v>1</v>
      </c>
      <c r="AP1412" s="78">
        <f t="shared" si="45"/>
        <v>1</v>
      </c>
      <c r="AQ1412" s="77">
        <f>IF(V1412&lt;Variables!$G$15,1,0)</f>
        <v>1</v>
      </c>
      <c r="AR1412">
        <v>0</v>
      </c>
      <c r="AS1412">
        <v>0</v>
      </c>
      <c r="AT1412">
        <v>1</v>
      </c>
      <c r="AU1412">
        <v>0</v>
      </c>
      <c r="BA1412">
        <v>-2.25</v>
      </c>
    </row>
    <row r="1413" spans="3:53" x14ac:dyDescent="0.25">
      <c r="C1413" t="s">
        <v>304</v>
      </c>
      <c r="D1413" t="s">
        <v>249</v>
      </c>
      <c r="E1413">
        <v>1.05</v>
      </c>
      <c r="F1413">
        <v>13.21</v>
      </c>
      <c r="G1413">
        <v>12.15</v>
      </c>
      <c r="H1413">
        <v>-99999</v>
      </c>
      <c r="I1413">
        <v>-99999</v>
      </c>
      <c r="J1413" t="s">
        <v>75</v>
      </c>
      <c r="K1413">
        <v>70.209999999999994</v>
      </c>
      <c r="L1413">
        <v>-99999</v>
      </c>
      <c r="M1413">
        <v>-99999</v>
      </c>
      <c r="N1413">
        <v>1.115</v>
      </c>
      <c r="O1413">
        <v>7.6233183856502214</v>
      </c>
      <c r="P1413">
        <v>37037</v>
      </c>
      <c r="Q1413">
        <v>1581</v>
      </c>
      <c r="R1413">
        <v>23.43</v>
      </c>
      <c r="S1413">
        <v>20.015000000000001</v>
      </c>
      <c r="T1413">
        <v>6.4950000000000001</v>
      </c>
      <c r="U1413">
        <v>12.53125</v>
      </c>
      <c r="V1413">
        <v>-99999</v>
      </c>
      <c r="AC1413">
        <v>1.2</v>
      </c>
      <c r="AD1413">
        <v>1.05</v>
      </c>
      <c r="AH1413" s="77">
        <f>IF(AND(M1413&lt;Variables!$G$6,M1413&gt;Variables!$G$5),0,1)</f>
        <v>1</v>
      </c>
      <c r="AI1413" s="77">
        <f t="shared" si="44"/>
        <v>1</v>
      </c>
      <c r="AJ1413" s="77">
        <f>IF(I1413&gt;Variables!$G$7,0,1)</f>
        <v>1</v>
      </c>
      <c r="AK1413" s="77">
        <f>IF(F1413&gt;Variables!$G$8,0,1)</f>
        <v>0</v>
      </c>
      <c r="AL1413" s="77">
        <f>IF(G1413&gt;Variables!$G$9,0,1)</f>
        <v>0</v>
      </c>
      <c r="AM1413" s="77">
        <f>IF(AND(K1413&gt;Variables!$G$10,K1413&lt;Variables!$G$11),0,1)</f>
        <v>1</v>
      </c>
      <c r="AN1413" s="77">
        <f>IF(H1413&lt;Variables!$G$13,1,0)</f>
        <v>1</v>
      </c>
      <c r="AO1413" s="77">
        <f>IF(R1413&lt;Variables!$G$12,0,1)</f>
        <v>1</v>
      </c>
      <c r="AP1413" s="78">
        <f t="shared" si="45"/>
        <v>1</v>
      </c>
      <c r="AQ1413" s="77">
        <f>IF(V1413&lt;Variables!$G$15,1,0)</f>
        <v>1</v>
      </c>
      <c r="AR1413">
        <v>1</v>
      </c>
      <c r="AS1413">
        <v>0</v>
      </c>
      <c r="AT1413">
        <v>0</v>
      </c>
      <c r="AU1413">
        <v>0</v>
      </c>
      <c r="BA1413">
        <v>2</v>
      </c>
    </row>
    <row r="1414" spans="3:53" x14ac:dyDescent="0.25">
      <c r="C1414" t="s">
        <v>304</v>
      </c>
      <c r="D1414" t="s">
        <v>81</v>
      </c>
      <c r="E1414">
        <v>30.41</v>
      </c>
      <c r="F1414">
        <v>6.37</v>
      </c>
      <c r="G1414">
        <v>3.13</v>
      </c>
      <c r="H1414">
        <v>6600</v>
      </c>
      <c r="I1414">
        <v>0.47699999999999998</v>
      </c>
      <c r="J1414" t="s">
        <v>75</v>
      </c>
      <c r="K1414">
        <v>51.26</v>
      </c>
      <c r="L1414">
        <v>30.30650000000001</v>
      </c>
      <c r="M1414">
        <v>1.154867767637913E-2</v>
      </c>
      <c r="N1414">
        <v>30.277588000000002</v>
      </c>
      <c r="O1414">
        <v>0.1070494783137852</v>
      </c>
      <c r="P1414">
        <v>984420</v>
      </c>
      <c r="Q1414">
        <v>1326000</v>
      </c>
      <c r="R1414">
        <v>0.74</v>
      </c>
      <c r="S1414">
        <v>20.015000000000001</v>
      </c>
      <c r="T1414">
        <v>6.4950000000000001</v>
      </c>
      <c r="U1414">
        <v>12.53125</v>
      </c>
      <c r="V1414">
        <v>2.379711310128191</v>
      </c>
      <c r="AC1414">
        <v>30.6</v>
      </c>
      <c r="AD1414">
        <v>29.88</v>
      </c>
      <c r="AH1414" s="77">
        <f>IF(AND(M1414&lt;Variables!$G$6,M1414&gt;Variables!$G$5),0,1)</f>
        <v>1</v>
      </c>
      <c r="AI1414" s="77">
        <f t="shared" si="44"/>
        <v>0</v>
      </c>
      <c r="AJ1414" s="77">
        <f>IF(I1414&gt;Variables!$G$7,0,1)</f>
        <v>1</v>
      </c>
      <c r="AK1414" s="77">
        <f>IF(F1414&gt;Variables!$G$8,0,1)</f>
        <v>1</v>
      </c>
      <c r="AL1414" s="77">
        <f>IF(G1414&gt;Variables!$G$9,0,1)</f>
        <v>1</v>
      </c>
      <c r="AM1414" s="77">
        <f>IF(AND(K1414&gt;Variables!$G$10,K1414&lt;Variables!$G$11),0,1)</f>
        <v>1</v>
      </c>
      <c r="AN1414" s="77">
        <f>IF(H1414&lt;Variables!$G$13,1,0)</f>
        <v>0</v>
      </c>
      <c r="AO1414" s="77">
        <f>IF(R1414&lt;Variables!$G$12,0,1)</f>
        <v>0</v>
      </c>
      <c r="AP1414" s="78">
        <f t="shared" si="45"/>
        <v>1</v>
      </c>
      <c r="AQ1414" s="77">
        <f>IF(V1414&lt;Variables!$G$15,1,0)</f>
        <v>1</v>
      </c>
      <c r="AR1414">
        <v>0</v>
      </c>
      <c r="AS1414">
        <v>1</v>
      </c>
      <c r="AT1414">
        <v>0</v>
      </c>
      <c r="AU1414">
        <v>0</v>
      </c>
      <c r="BA1414">
        <v>-0.05</v>
      </c>
    </row>
    <row r="1415" spans="3:53" x14ac:dyDescent="0.25">
      <c r="C1415" t="s">
        <v>304</v>
      </c>
      <c r="D1415" t="s">
        <v>293</v>
      </c>
      <c r="E1415">
        <v>22.48</v>
      </c>
      <c r="F1415">
        <v>11.15</v>
      </c>
      <c r="G1415">
        <v>-1.51</v>
      </c>
      <c r="H1415">
        <v>-99999</v>
      </c>
      <c r="I1415">
        <v>240.642</v>
      </c>
      <c r="J1415" t="s">
        <v>74</v>
      </c>
      <c r="K1415">
        <v>-99999</v>
      </c>
      <c r="L1415">
        <v>-99999</v>
      </c>
      <c r="M1415">
        <v>-99999</v>
      </c>
      <c r="N1415">
        <v>22.475000000000001</v>
      </c>
      <c r="O1415">
        <v>0</v>
      </c>
      <c r="P1415">
        <v>138406</v>
      </c>
      <c r="Q1415">
        <v>7534</v>
      </c>
      <c r="R1415">
        <v>18.37</v>
      </c>
      <c r="S1415">
        <v>20.015000000000001</v>
      </c>
      <c r="T1415">
        <v>6.4950000000000001</v>
      </c>
      <c r="U1415">
        <v>12.53125</v>
      </c>
      <c r="V1415">
        <v>-99999</v>
      </c>
      <c r="AC1415">
        <v>-99999</v>
      </c>
      <c r="AD1415">
        <v>-99999</v>
      </c>
      <c r="AH1415" s="77">
        <f>IF(AND(M1415&lt;Variables!$G$6,M1415&gt;Variables!$G$5),0,1)</f>
        <v>1</v>
      </c>
      <c r="AI1415" s="77">
        <f t="shared" si="44"/>
        <v>1</v>
      </c>
      <c r="AJ1415" s="77">
        <f>IF(I1415&gt;Variables!$G$7,0,1)</f>
        <v>0</v>
      </c>
      <c r="AK1415" s="77">
        <f>IF(F1415&gt;Variables!$G$8,0,1)</f>
        <v>0</v>
      </c>
      <c r="AL1415" s="77">
        <f>IF(G1415&gt;Variables!$G$9,0,1)</f>
        <v>1</v>
      </c>
      <c r="AM1415" s="77">
        <f>IF(AND(K1415&gt;Variables!$G$10,K1415&lt;Variables!$G$11),0,1)</f>
        <v>1</v>
      </c>
      <c r="AN1415" s="77">
        <f>IF(H1415&lt;Variables!$G$13,1,0)</f>
        <v>1</v>
      </c>
      <c r="AO1415" s="77">
        <f>IF(R1415&lt;Variables!$G$12,0,1)</f>
        <v>1</v>
      </c>
      <c r="AP1415" s="78">
        <f t="shared" si="45"/>
        <v>0</v>
      </c>
      <c r="AQ1415" s="77">
        <f>IF(V1415&lt;Variables!$G$15,1,0)</f>
        <v>1</v>
      </c>
      <c r="AR1415">
        <v>0</v>
      </c>
      <c r="AS1415">
        <v>0</v>
      </c>
      <c r="AT1415">
        <v>0</v>
      </c>
      <c r="AU1415">
        <v>0</v>
      </c>
      <c r="BA1415">
        <v>0</v>
      </c>
    </row>
    <row r="1416" spans="3:53" x14ac:dyDescent="0.25">
      <c r="C1416" t="s">
        <v>305</v>
      </c>
      <c r="D1416" t="s">
        <v>184</v>
      </c>
      <c r="E1416">
        <v>41.91</v>
      </c>
      <c r="F1416">
        <v>9.14</v>
      </c>
      <c r="G1416">
        <v>9.82</v>
      </c>
      <c r="H1416">
        <v>5650</v>
      </c>
      <c r="I1416">
        <v>96.94</v>
      </c>
      <c r="J1416" t="s">
        <v>75</v>
      </c>
      <c r="K1416">
        <v>54.79</v>
      </c>
      <c r="L1416">
        <v>41.686705882352939</v>
      </c>
      <c r="M1416">
        <v>0.2381913263362363</v>
      </c>
      <c r="N1416">
        <v>41.613067441860473</v>
      </c>
      <c r="O1416">
        <v>0.41557272455616939</v>
      </c>
      <c r="P1416">
        <v>207287</v>
      </c>
      <c r="Q1416">
        <v>654975</v>
      </c>
      <c r="R1416">
        <v>0.32</v>
      </c>
      <c r="S1416">
        <v>19.407</v>
      </c>
      <c r="T1416">
        <v>6.7449999999999992</v>
      </c>
      <c r="U1416">
        <v>12.40458333333333</v>
      </c>
      <c r="V1416">
        <v>2.4071364010385592</v>
      </c>
      <c r="AC1416">
        <v>41.87</v>
      </c>
      <c r="AD1416">
        <v>37.409999999999997</v>
      </c>
      <c r="AH1416" s="77">
        <f>IF(AND(M1416&lt;Variables!$G$6,M1416&gt;Variables!$G$5),0,1)</f>
        <v>1</v>
      </c>
      <c r="AI1416" s="77">
        <f t="shared" si="44"/>
        <v>0</v>
      </c>
      <c r="AJ1416" s="77">
        <f>IF(I1416&gt;Variables!$G$7,0,1)</f>
        <v>0</v>
      </c>
      <c r="AK1416" s="77">
        <f>IF(F1416&gt;Variables!$G$8,0,1)</f>
        <v>0</v>
      </c>
      <c r="AL1416" s="77">
        <f>IF(G1416&gt;Variables!$G$9,0,1)</f>
        <v>1</v>
      </c>
      <c r="AM1416" s="77">
        <f>IF(AND(K1416&gt;Variables!$G$10,K1416&lt;Variables!$G$11),0,1)</f>
        <v>1</v>
      </c>
      <c r="AN1416" s="77">
        <f>IF(H1416&lt;Variables!$G$13,1,0)</f>
        <v>0</v>
      </c>
      <c r="AO1416" s="77">
        <f>IF(R1416&lt;Variables!$G$12,0,1)</f>
        <v>0</v>
      </c>
      <c r="AP1416" s="78">
        <f t="shared" si="45"/>
        <v>1</v>
      </c>
      <c r="AQ1416" s="77">
        <f>IF(V1416&lt;Variables!$G$15,1,0)</f>
        <v>1</v>
      </c>
      <c r="AR1416">
        <v>0</v>
      </c>
      <c r="AS1416">
        <v>0</v>
      </c>
      <c r="AT1416">
        <v>1</v>
      </c>
      <c r="AU1416">
        <v>0</v>
      </c>
      <c r="BA1416">
        <v>-2.25</v>
      </c>
    </row>
    <row r="1417" spans="3:53" x14ac:dyDescent="0.25">
      <c r="C1417" t="s">
        <v>305</v>
      </c>
      <c r="D1417" t="s">
        <v>296</v>
      </c>
      <c r="E1417">
        <v>12.05</v>
      </c>
      <c r="F1417">
        <v>14.99</v>
      </c>
      <c r="G1417">
        <v>3.17</v>
      </c>
      <c r="H1417">
        <v>119.92</v>
      </c>
      <c r="I1417">
        <v>-37.338000000000001</v>
      </c>
      <c r="J1417" t="s">
        <v>75</v>
      </c>
      <c r="K1417">
        <v>-99999</v>
      </c>
      <c r="L1417">
        <v>12.343875000000001</v>
      </c>
      <c r="M1417">
        <v>0.29265526425048999</v>
      </c>
      <c r="N1417">
        <v>12.12228</v>
      </c>
      <c r="O1417">
        <v>2.126002699162211</v>
      </c>
      <c r="P1417">
        <v>7970</v>
      </c>
      <c r="Q1417">
        <v>2300</v>
      </c>
      <c r="R1417">
        <v>3.47</v>
      </c>
      <c r="S1417">
        <v>19.407</v>
      </c>
      <c r="T1417">
        <v>6.7449999999999992</v>
      </c>
      <c r="U1417">
        <v>12.40458333333333</v>
      </c>
      <c r="V1417">
        <v>-99999</v>
      </c>
      <c r="AC1417">
        <v>12.4</v>
      </c>
      <c r="AD1417">
        <v>12</v>
      </c>
      <c r="AH1417" s="77">
        <f>IF(AND(M1417&lt;Variables!$G$6,M1417&gt;Variables!$G$5),0,1)</f>
        <v>1</v>
      </c>
      <c r="AI1417" s="77">
        <f t="shared" si="44"/>
        <v>0</v>
      </c>
      <c r="AJ1417" s="77">
        <f>IF(I1417&gt;Variables!$G$7,0,1)</f>
        <v>1</v>
      </c>
      <c r="AK1417" s="77">
        <f>IF(F1417&gt;Variables!$G$8,0,1)</f>
        <v>0</v>
      </c>
      <c r="AL1417" s="77">
        <f>IF(G1417&gt;Variables!$G$9,0,1)</f>
        <v>1</v>
      </c>
      <c r="AM1417" s="77">
        <f>IF(AND(K1417&gt;Variables!$G$10,K1417&lt;Variables!$G$11),0,1)</f>
        <v>1</v>
      </c>
      <c r="AN1417" s="77">
        <f>IF(H1417&lt;Variables!$G$13,1,0)</f>
        <v>1</v>
      </c>
      <c r="AO1417" s="77">
        <f>IF(R1417&lt;Variables!$G$12,0,1)</f>
        <v>1</v>
      </c>
      <c r="AP1417" s="78">
        <f t="shared" si="45"/>
        <v>1</v>
      </c>
      <c r="AQ1417" s="77">
        <f>IF(V1417&lt;Variables!$G$15,1,0)</f>
        <v>1</v>
      </c>
      <c r="AR1417">
        <v>1</v>
      </c>
      <c r="AS1417">
        <v>0</v>
      </c>
      <c r="AT1417">
        <v>0</v>
      </c>
      <c r="AU1417">
        <v>0</v>
      </c>
      <c r="BA1417">
        <v>2</v>
      </c>
    </row>
    <row r="1418" spans="3:53" x14ac:dyDescent="0.25">
      <c r="C1418" t="s">
        <v>305</v>
      </c>
      <c r="D1418" t="s">
        <v>249</v>
      </c>
      <c r="E1418">
        <v>1.05</v>
      </c>
      <c r="F1418">
        <v>13.21</v>
      </c>
      <c r="G1418">
        <v>-1.87</v>
      </c>
      <c r="H1418">
        <v>-99999</v>
      </c>
      <c r="I1418">
        <v>-99999</v>
      </c>
      <c r="J1418" t="s">
        <v>75</v>
      </c>
      <c r="K1418">
        <v>46.23</v>
      </c>
      <c r="L1418">
        <v>1.05</v>
      </c>
      <c r="M1418">
        <v>0</v>
      </c>
      <c r="N1418">
        <v>1.1020000000000001</v>
      </c>
      <c r="O1418">
        <v>-4.7186932849364638</v>
      </c>
      <c r="P1418">
        <v>37037</v>
      </c>
      <c r="Q1418">
        <v>1581</v>
      </c>
      <c r="R1418">
        <v>23.43</v>
      </c>
      <c r="S1418">
        <v>19.407</v>
      </c>
      <c r="T1418">
        <v>6.7449999999999992</v>
      </c>
      <c r="U1418">
        <v>12.40458333333333</v>
      </c>
      <c r="V1418">
        <v>2.3279428000000002</v>
      </c>
      <c r="AC1418">
        <v>1.2</v>
      </c>
      <c r="AD1418">
        <v>1.05</v>
      </c>
      <c r="AH1418" s="77">
        <f>IF(AND(M1418&lt;Variables!$G$6,M1418&gt;Variables!$G$5),0,1)</f>
        <v>1</v>
      </c>
      <c r="AI1418" s="77">
        <f t="shared" si="44"/>
        <v>1</v>
      </c>
      <c r="AJ1418" s="77">
        <f>IF(I1418&gt;Variables!$G$7,0,1)</f>
        <v>1</v>
      </c>
      <c r="AK1418" s="77">
        <f>IF(F1418&gt;Variables!$G$8,0,1)</f>
        <v>0</v>
      </c>
      <c r="AL1418" s="77">
        <f>IF(G1418&gt;Variables!$G$9,0,1)</f>
        <v>1</v>
      </c>
      <c r="AM1418" s="77">
        <f>IF(AND(K1418&gt;Variables!$G$10,K1418&lt;Variables!$G$11),0,1)</f>
        <v>1</v>
      </c>
      <c r="AN1418" s="77">
        <f>IF(H1418&lt;Variables!$G$13,1,0)</f>
        <v>1</v>
      </c>
      <c r="AO1418" s="77">
        <f>IF(R1418&lt;Variables!$G$12,0,1)</f>
        <v>1</v>
      </c>
      <c r="AP1418" s="78">
        <f t="shared" si="45"/>
        <v>1</v>
      </c>
      <c r="AQ1418" s="77">
        <f>IF(V1418&lt;Variables!$G$15,1,0)</f>
        <v>1</v>
      </c>
      <c r="AR1418">
        <v>1</v>
      </c>
      <c r="AS1418">
        <v>0</v>
      </c>
      <c r="AT1418">
        <v>0</v>
      </c>
      <c r="AU1418">
        <v>0</v>
      </c>
      <c r="BA1418">
        <v>2</v>
      </c>
    </row>
    <row r="1419" spans="3:53" x14ac:dyDescent="0.25">
      <c r="C1419" t="s">
        <v>305</v>
      </c>
      <c r="D1419" t="s">
        <v>279</v>
      </c>
      <c r="E1419">
        <v>9.2100000000000009</v>
      </c>
      <c r="F1419">
        <v>6.31</v>
      </c>
      <c r="G1419">
        <v>-3.57</v>
      </c>
      <c r="H1419">
        <v>13560</v>
      </c>
      <c r="I1419">
        <v>603.59699999999998</v>
      </c>
      <c r="J1419" t="s">
        <v>75</v>
      </c>
      <c r="K1419">
        <v>43.74</v>
      </c>
      <c r="L1419">
        <v>9.2140000000000004</v>
      </c>
      <c r="M1419">
        <v>-0.26047319296723359</v>
      </c>
      <c r="N1419">
        <v>9.2017939999999996</v>
      </c>
      <c r="O1419">
        <v>-0.12817065889542931</v>
      </c>
      <c r="P1419">
        <v>1678000</v>
      </c>
      <c r="Q1419">
        <v>1051000</v>
      </c>
      <c r="R1419">
        <v>1.6</v>
      </c>
      <c r="S1419">
        <v>19.407</v>
      </c>
      <c r="T1419">
        <v>6.7449999999999992</v>
      </c>
      <c r="U1419">
        <v>12.40458333333333</v>
      </c>
      <c r="V1419">
        <v>2.3042096394182772</v>
      </c>
      <c r="AC1419">
        <v>9.2349999999999994</v>
      </c>
      <c r="AD1419">
        <v>9</v>
      </c>
      <c r="AH1419" s="77">
        <f>IF(AND(M1419&lt;Variables!$G$6,M1419&gt;Variables!$G$5),0,1)</f>
        <v>1</v>
      </c>
      <c r="AI1419" s="77">
        <f t="shared" si="44"/>
        <v>0</v>
      </c>
      <c r="AJ1419" s="77">
        <f>IF(I1419&gt;Variables!$G$7,0,1)</f>
        <v>0</v>
      </c>
      <c r="AK1419" s="77">
        <f>IF(F1419&gt;Variables!$G$8,0,1)</f>
        <v>1</v>
      </c>
      <c r="AL1419" s="77">
        <f>IF(G1419&gt;Variables!$G$9,0,1)</f>
        <v>1</v>
      </c>
      <c r="AM1419" s="77">
        <f>IF(AND(K1419&gt;Variables!$G$10,K1419&lt;Variables!$G$11),0,1)</f>
        <v>1</v>
      </c>
      <c r="AN1419" s="77">
        <f>IF(H1419&lt;Variables!$G$13,1,0)</f>
        <v>0</v>
      </c>
      <c r="AO1419" s="77">
        <f>IF(R1419&lt;Variables!$G$12,0,1)</f>
        <v>0</v>
      </c>
      <c r="AP1419" s="78">
        <f t="shared" si="45"/>
        <v>1</v>
      </c>
      <c r="AQ1419" s="77">
        <f>IF(V1419&lt;Variables!$G$15,1,0)</f>
        <v>1</v>
      </c>
      <c r="AR1419">
        <v>0</v>
      </c>
      <c r="AS1419">
        <v>0</v>
      </c>
      <c r="AT1419">
        <v>0</v>
      </c>
      <c r="AU1419">
        <v>1</v>
      </c>
      <c r="BA1419">
        <v>-0.73</v>
      </c>
    </row>
    <row r="1420" spans="3:53" x14ac:dyDescent="0.25">
      <c r="C1420" t="s">
        <v>305</v>
      </c>
      <c r="D1420" t="s">
        <v>81</v>
      </c>
      <c r="E1420">
        <v>30.26</v>
      </c>
      <c r="F1420">
        <v>6.05</v>
      </c>
      <c r="G1420">
        <v>2.62</v>
      </c>
      <c r="H1420">
        <v>6600</v>
      </c>
      <c r="I1420">
        <v>0.46500000000000002</v>
      </c>
      <c r="J1420" t="s">
        <v>75</v>
      </c>
      <c r="K1420">
        <v>39.29</v>
      </c>
      <c r="L1420">
        <v>30.298999999999999</v>
      </c>
      <c r="M1420">
        <v>-0.45876101521500978</v>
      </c>
      <c r="N1420">
        <v>30.264887999999999</v>
      </c>
      <c r="O1420">
        <v>-0.3465666220208678</v>
      </c>
      <c r="P1420">
        <v>1009000</v>
      </c>
      <c r="Q1420">
        <v>1326000</v>
      </c>
      <c r="R1420">
        <v>0.76</v>
      </c>
      <c r="S1420">
        <v>19.407</v>
      </c>
      <c r="T1420">
        <v>6.7449999999999992</v>
      </c>
      <c r="U1420">
        <v>12.40458333333333</v>
      </c>
      <c r="V1420">
        <v>2.253782487989703</v>
      </c>
      <c r="AC1420">
        <v>30.6</v>
      </c>
      <c r="AD1420">
        <v>29.88</v>
      </c>
      <c r="AH1420" s="77">
        <f>IF(AND(M1420&lt;Variables!$G$6,M1420&gt;Variables!$G$5),0,1)</f>
        <v>1</v>
      </c>
      <c r="AI1420" s="77">
        <f t="shared" si="44"/>
        <v>0</v>
      </c>
      <c r="AJ1420" s="77">
        <f>IF(I1420&gt;Variables!$G$7,0,1)</f>
        <v>1</v>
      </c>
      <c r="AK1420" s="77">
        <f>IF(F1420&gt;Variables!$G$8,0,1)</f>
        <v>1</v>
      </c>
      <c r="AL1420" s="77">
        <f>IF(G1420&gt;Variables!$G$9,0,1)</f>
        <v>1</v>
      </c>
      <c r="AM1420" s="77">
        <f>IF(AND(K1420&gt;Variables!$G$10,K1420&lt;Variables!$G$11),0,1)</f>
        <v>1</v>
      </c>
      <c r="AN1420" s="77">
        <f>IF(H1420&lt;Variables!$G$13,1,0)</f>
        <v>0</v>
      </c>
      <c r="AO1420" s="77">
        <f>IF(R1420&lt;Variables!$G$12,0,1)</f>
        <v>0</v>
      </c>
      <c r="AP1420" s="78">
        <f t="shared" si="45"/>
        <v>1</v>
      </c>
      <c r="AQ1420" s="77">
        <f>IF(V1420&lt;Variables!$G$15,1,0)</f>
        <v>1</v>
      </c>
      <c r="AR1420">
        <v>0</v>
      </c>
      <c r="AS1420">
        <v>1</v>
      </c>
      <c r="AT1420">
        <v>0</v>
      </c>
      <c r="AU1420">
        <v>0</v>
      </c>
      <c r="BA1420">
        <v>0.46</v>
      </c>
    </row>
    <row r="1421" spans="3:53" x14ac:dyDescent="0.25">
      <c r="C1421" t="s">
        <v>305</v>
      </c>
      <c r="D1421" t="s">
        <v>289</v>
      </c>
      <c r="E1421">
        <v>234.26</v>
      </c>
      <c r="F1421">
        <v>6.46</v>
      </c>
      <c r="G1421">
        <v>6.26</v>
      </c>
      <c r="H1421">
        <v>-99999</v>
      </c>
      <c r="I1421">
        <v>-99999</v>
      </c>
      <c r="J1421" t="s">
        <v>75</v>
      </c>
      <c r="K1421">
        <v>54.16</v>
      </c>
      <c r="L1421">
        <v>234.62649999999999</v>
      </c>
      <c r="M1421">
        <v>-0.45369981651688163</v>
      </c>
      <c r="N1421">
        <v>231.99137419354841</v>
      </c>
      <c r="O1421">
        <v>0.67701905379520699</v>
      </c>
      <c r="P1421">
        <v>68543</v>
      </c>
      <c r="Q1421">
        <v>285725</v>
      </c>
      <c r="R1421">
        <v>0.24</v>
      </c>
      <c r="S1421">
        <v>19.407</v>
      </c>
      <c r="T1421">
        <v>6.7449999999999992</v>
      </c>
      <c r="U1421">
        <v>12.40458333333333</v>
      </c>
      <c r="V1421">
        <v>2.4273445811210581</v>
      </c>
      <c r="AC1421">
        <v>235.94</v>
      </c>
      <c r="AD1421">
        <v>227.37129999999999</v>
      </c>
      <c r="AH1421" s="77">
        <f>IF(AND(M1421&lt;Variables!$G$6,M1421&gt;Variables!$G$5),0,1)</f>
        <v>1</v>
      </c>
      <c r="AI1421" s="77">
        <f t="shared" si="44"/>
        <v>0</v>
      </c>
      <c r="AJ1421" s="77">
        <f>IF(I1421&gt;Variables!$G$7,0,1)</f>
        <v>1</v>
      </c>
      <c r="AK1421" s="77">
        <f>IF(F1421&gt;Variables!$G$8,0,1)</f>
        <v>1</v>
      </c>
      <c r="AL1421" s="77">
        <f>IF(G1421&gt;Variables!$G$9,0,1)</f>
        <v>1</v>
      </c>
      <c r="AM1421" s="77">
        <f>IF(AND(K1421&gt;Variables!$G$10,K1421&lt;Variables!$G$11),0,1)</f>
        <v>1</v>
      </c>
      <c r="AN1421" s="77">
        <f>IF(H1421&lt;Variables!$G$13,1,0)</f>
        <v>1</v>
      </c>
      <c r="AO1421" s="77">
        <f>IF(R1421&lt;Variables!$G$12,0,1)</f>
        <v>0</v>
      </c>
      <c r="AP1421" s="78">
        <f t="shared" si="45"/>
        <v>1</v>
      </c>
      <c r="AQ1421" s="77">
        <f>IF(V1421&lt;Variables!$G$15,1,0)</f>
        <v>1</v>
      </c>
      <c r="AR1421">
        <v>0</v>
      </c>
      <c r="AS1421">
        <v>0</v>
      </c>
      <c r="AT1421">
        <v>1</v>
      </c>
      <c r="AU1421">
        <v>0</v>
      </c>
      <c r="BA1421">
        <v>-2.25</v>
      </c>
    </row>
    <row r="1422" spans="3:53" x14ac:dyDescent="0.25">
      <c r="C1422" t="s">
        <v>305</v>
      </c>
      <c r="D1422" t="s">
        <v>77</v>
      </c>
      <c r="E1422">
        <v>22.19</v>
      </c>
      <c r="F1422">
        <v>5.93</v>
      </c>
      <c r="G1422">
        <v>3.94</v>
      </c>
      <c r="H1422">
        <v>1910</v>
      </c>
      <c r="I1422">
        <v>0.21099999999999999</v>
      </c>
      <c r="J1422" t="s">
        <v>75</v>
      </c>
      <c r="K1422">
        <v>38.64</v>
      </c>
      <c r="L1422">
        <v>22.280605263157899</v>
      </c>
      <c r="M1422">
        <v>-0.54130155681776637</v>
      </c>
      <c r="N1422">
        <v>22.286667346938771</v>
      </c>
      <c r="O1422">
        <v>-0.56835481486276429</v>
      </c>
      <c r="P1422">
        <v>521056</v>
      </c>
      <c r="Q1422">
        <v>773868</v>
      </c>
      <c r="R1422">
        <v>0.67</v>
      </c>
      <c r="S1422">
        <v>19.407</v>
      </c>
      <c r="T1422">
        <v>6.7449999999999992</v>
      </c>
      <c r="U1422">
        <v>12.40458333333333</v>
      </c>
      <c r="V1422">
        <v>2.2456253922176832</v>
      </c>
      <c r="AC1422">
        <v>22.18</v>
      </c>
      <c r="AD1422">
        <v>21</v>
      </c>
      <c r="AH1422" s="77">
        <f>IF(AND(M1422&lt;Variables!$G$6,M1422&gt;Variables!$G$5),0,1)</f>
        <v>1</v>
      </c>
      <c r="AI1422" s="77">
        <f t="shared" si="44"/>
        <v>1</v>
      </c>
      <c r="AJ1422" s="77">
        <f>IF(I1422&gt;Variables!$G$7,0,1)</f>
        <v>1</v>
      </c>
      <c r="AK1422" s="77">
        <f>IF(F1422&gt;Variables!$G$8,0,1)</f>
        <v>1</v>
      </c>
      <c r="AL1422" s="77">
        <f>IF(G1422&gt;Variables!$G$9,0,1)</f>
        <v>1</v>
      </c>
      <c r="AM1422" s="77">
        <f>IF(AND(K1422&gt;Variables!$G$10,K1422&lt;Variables!$G$11),0,1)</f>
        <v>1</v>
      </c>
      <c r="AN1422" s="77">
        <f>IF(H1422&lt;Variables!$G$13,1,0)</f>
        <v>0</v>
      </c>
      <c r="AO1422" s="77">
        <f>IF(R1422&lt;Variables!$G$12,0,1)</f>
        <v>0</v>
      </c>
      <c r="AP1422" s="78">
        <f t="shared" si="45"/>
        <v>1</v>
      </c>
      <c r="AQ1422" s="77">
        <f>IF(V1422&lt;Variables!$G$15,1,0)</f>
        <v>1</v>
      </c>
      <c r="AR1422">
        <v>0</v>
      </c>
      <c r="AS1422">
        <v>0</v>
      </c>
      <c r="AT1422">
        <v>1</v>
      </c>
      <c r="AU1422">
        <v>0</v>
      </c>
      <c r="BA1422">
        <v>-2.13</v>
      </c>
    </row>
    <row r="1423" spans="3:53" x14ac:dyDescent="0.25">
      <c r="C1423" t="s">
        <v>305</v>
      </c>
      <c r="D1423" t="s">
        <v>127</v>
      </c>
      <c r="E1423">
        <v>36.04</v>
      </c>
      <c r="F1423">
        <v>6.63</v>
      </c>
      <c r="G1423">
        <v>8.9</v>
      </c>
      <c r="H1423">
        <v>8000</v>
      </c>
      <c r="I1423">
        <v>1771.1310000000001</v>
      </c>
      <c r="J1423" t="s">
        <v>75</v>
      </c>
      <c r="K1423">
        <v>75.5</v>
      </c>
      <c r="L1423">
        <v>35.115721052631571</v>
      </c>
      <c r="M1423">
        <v>2.0910262564960309</v>
      </c>
      <c r="N1423">
        <v>34.386975</v>
      </c>
      <c r="O1423">
        <v>4.2545905826261308</v>
      </c>
      <c r="P1423">
        <v>231074</v>
      </c>
      <c r="Q1423">
        <v>741896</v>
      </c>
      <c r="R1423">
        <v>0.31</v>
      </c>
      <c r="S1423">
        <v>19.407</v>
      </c>
      <c r="T1423">
        <v>6.7449999999999992</v>
      </c>
      <c r="U1423">
        <v>12.40458333333333</v>
      </c>
      <c r="V1423">
        <v>2.4228217796977098</v>
      </c>
      <c r="AC1423">
        <v>37.39</v>
      </c>
      <c r="AD1423">
        <v>33.549999999999997</v>
      </c>
      <c r="AH1423" s="77">
        <f>IF(AND(M1423&lt;Variables!$G$6,M1423&gt;Variables!$G$5),0,1)</f>
        <v>1</v>
      </c>
      <c r="AI1423" s="77">
        <f t="shared" si="44"/>
        <v>0</v>
      </c>
      <c r="AJ1423" s="77">
        <f>IF(I1423&gt;Variables!$G$7,0,1)</f>
        <v>0</v>
      </c>
      <c r="AK1423" s="77">
        <f>IF(F1423&gt;Variables!$G$8,0,1)</f>
        <v>1</v>
      </c>
      <c r="AL1423" s="77">
        <f>IF(G1423&gt;Variables!$G$9,0,1)</f>
        <v>1</v>
      </c>
      <c r="AM1423" s="77">
        <f>IF(AND(K1423&gt;Variables!$G$10,K1423&lt;Variables!$G$11),0,1)</f>
        <v>1</v>
      </c>
      <c r="AN1423" s="77">
        <f>IF(H1423&lt;Variables!$G$13,1,0)</f>
        <v>0</v>
      </c>
      <c r="AO1423" s="77">
        <f>IF(R1423&lt;Variables!$G$12,0,1)</f>
        <v>0</v>
      </c>
      <c r="AP1423" s="78">
        <f t="shared" si="45"/>
        <v>1</v>
      </c>
      <c r="AQ1423" s="77">
        <f>IF(V1423&lt;Variables!$G$15,1,0)</f>
        <v>1</v>
      </c>
      <c r="AR1423">
        <v>0</v>
      </c>
      <c r="AS1423">
        <v>0</v>
      </c>
      <c r="AT1423">
        <v>1</v>
      </c>
      <c r="AU1423">
        <v>0</v>
      </c>
      <c r="BA1423">
        <v>-1.43</v>
      </c>
    </row>
    <row r="1424" spans="3:53" x14ac:dyDescent="0.25">
      <c r="C1424" t="s">
        <v>305</v>
      </c>
      <c r="D1424" t="s">
        <v>140</v>
      </c>
      <c r="E1424">
        <v>24.16</v>
      </c>
      <c r="F1424">
        <v>6.64</v>
      </c>
      <c r="G1424">
        <v>6.45</v>
      </c>
      <c r="H1424">
        <v>6870</v>
      </c>
      <c r="I1424">
        <v>-1.1220000000000001</v>
      </c>
      <c r="J1424" t="s">
        <v>75</v>
      </c>
      <c r="K1424">
        <v>70.92</v>
      </c>
      <c r="L1424">
        <v>23.961944444444441</v>
      </c>
      <c r="M1424">
        <v>0.57614504480484585</v>
      </c>
      <c r="N1424">
        <v>23.85588541666667</v>
      </c>
      <c r="O1424">
        <v>1.0232887150052581</v>
      </c>
      <c r="P1424">
        <v>616490</v>
      </c>
      <c r="Q1424">
        <v>740726</v>
      </c>
      <c r="R1424">
        <v>0.83</v>
      </c>
      <c r="S1424">
        <v>19.407</v>
      </c>
      <c r="T1424">
        <v>6.7449999999999992</v>
      </c>
      <c r="U1424">
        <v>12.40458333333333</v>
      </c>
      <c r="V1424">
        <v>2.5339424967089008</v>
      </c>
      <c r="AC1424">
        <v>24.68</v>
      </c>
      <c r="AD1424">
        <v>22.64</v>
      </c>
      <c r="AH1424" s="77">
        <f>IF(AND(M1424&lt;Variables!$G$6,M1424&gt;Variables!$G$5),0,1)</f>
        <v>1</v>
      </c>
      <c r="AI1424" s="77">
        <f t="shared" si="44"/>
        <v>0</v>
      </c>
      <c r="AJ1424" s="77">
        <f>IF(I1424&gt;Variables!$G$7,0,1)</f>
        <v>1</v>
      </c>
      <c r="AK1424" s="77">
        <f>IF(F1424&gt;Variables!$G$8,0,1)</f>
        <v>1</v>
      </c>
      <c r="AL1424" s="77">
        <f>IF(G1424&gt;Variables!$G$9,0,1)</f>
        <v>1</v>
      </c>
      <c r="AM1424" s="77">
        <f>IF(AND(K1424&gt;Variables!$G$10,K1424&lt;Variables!$G$11),0,1)</f>
        <v>1</v>
      </c>
      <c r="AN1424" s="77">
        <f>IF(H1424&lt;Variables!$G$13,1,0)</f>
        <v>0</v>
      </c>
      <c r="AO1424" s="77">
        <f>IF(R1424&lt;Variables!$G$12,0,1)</f>
        <v>0</v>
      </c>
      <c r="AP1424" s="78">
        <f t="shared" si="45"/>
        <v>1</v>
      </c>
      <c r="AQ1424" s="77">
        <f>IF(V1424&lt;Variables!$G$15,1,0)</f>
        <v>1</v>
      </c>
      <c r="AR1424">
        <v>1</v>
      </c>
      <c r="AS1424">
        <v>0</v>
      </c>
      <c r="AT1424">
        <v>0</v>
      </c>
      <c r="AU1424">
        <v>0</v>
      </c>
      <c r="BA1424">
        <v>1.62</v>
      </c>
    </row>
    <row r="1425" spans="3:53" x14ac:dyDescent="0.25">
      <c r="C1425" t="s">
        <v>305</v>
      </c>
      <c r="D1425" t="s">
        <v>275</v>
      </c>
      <c r="E1425">
        <v>56.05</v>
      </c>
      <c r="F1425">
        <v>46.11</v>
      </c>
      <c r="G1425">
        <v>0.34</v>
      </c>
      <c r="H1425">
        <v>639.94000000000005</v>
      </c>
      <c r="I1425">
        <v>-9.9789999999999992</v>
      </c>
      <c r="J1425" t="s">
        <v>74</v>
      </c>
      <c r="K1425">
        <v>73.23</v>
      </c>
      <c r="L1425">
        <v>55.81335</v>
      </c>
      <c r="M1425">
        <v>0.1731664556956298</v>
      </c>
      <c r="N1425">
        <v>55.765665999999989</v>
      </c>
      <c r="O1425">
        <v>0.25882233702724489</v>
      </c>
      <c r="P1425">
        <v>4120000</v>
      </c>
      <c r="Q1425">
        <v>178970</v>
      </c>
      <c r="R1425">
        <v>23.02</v>
      </c>
      <c r="S1425">
        <v>19.407</v>
      </c>
      <c r="T1425">
        <v>6.7449999999999992</v>
      </c>
      <c r="U1425">
        <v>12.40458333333333</v>
      </c>
      <c r="V1425">
        <v>2.5915430394122558</v>
      </c>
      <c r="AC1425">
        <v>56.13</v>
      </c>
      <c r="AD1425">
        <v>55.67</v>
      </c>
      <c r="AH1425" s="77">
        <f>IF(AND(M1425&lt;Variables!$G$6,M1425&gt;Variables!$G$5),0,1)</f>
        <v>1</v>
      </c>
      <c r="AI1425" s="77">
        <f t="shared" si="44"/>
        <v>0</v>
      </c>
      <c r="AJ1425" s="77">
        <f>IF(I1425&gt;Variables!$G$7,0,1)</f>
        <v>1</v>
      </c>
      <c r="AK1425" s="77">
        <f>IF(F1425&gt;Variables!$G$8,0,1)</f>
        <v>0</v>
      </c>
      <c r="AL1425" s="77">
        <f>IF(G1425&gt;Variables!$G$9,0,1)</f>
        <v>1</v>
      </c>
      <c r="AM1425" s="77">
        <f>IF(AND(K1425&gt;Variables!$G$10,K1425&lt;Variables!$G$11),0,1)</f>
        <v>1</v>
      </c>
      <c r="AN1425" s="77">
        <f>IF(H1425&lt;Variables!$G$13,1,0)</f>
        <v>1</v>
      </c>
      <c r="AO1425" s="77">
        <f>IF(R1425&lt;Variables!$G$12,0,1)</f>
        <v>1</v>
      </c>
      <c r="AP1425" s="78">
        <f t="shared" si="45"/>
        <v>0</v>
      </c>
      <c r="AQ1425" s="77">
        <f>IF(V1425&lt;Variables!$G$15,1,0)</f>
        <v>1</v>
      </c>
      <c r="AR1425">
        <v>0</v>
      </c>
      <c r="AS1425">
        <v>0</v>
      </c>
      <c r="AT1425">
        <v>0</v>
      </c>
      <c r="AU1425">
        <v>1</v>
      </c>
      <c r="BA1425">
        <v>-0.36</v>
      </c>
    </row>
    <row r="1426" spans="3:53" x14ac:dyDescent="0.25">
      <c r="C1426" t="s">
        <v>305</v>
      </c>
      <c r="D1426" t="s">
        <v>273</v>
      </c>
      <c r="E1426">
        <v>1.72</v>
      </c>
      <c r="F1426">
        <v>19.86</v>
      </c>
      <c r="G1426">
        <v>4.3</v>
      </c>
      <c r="H1426">
        <v>464.81</v>
      </c>
      <c r="I1426">
        <v>-8.8369999999999997</v>
      </c>
      <c r="J1426" t="s">
        <v>74</v>
      </c>
      <c r="K1426">
        <v>49.53</v>
      </c>
      <c r="L1426">
        <v>1.7140249999999999</v>
      </c>
      <c r="M1426">
        <v>-0.81241522148159839</v>
      </c>
      <c r="N1426">
        <v>1.680704</v>
      </c>
      <c r="O1426">
        <v>1.1540402117208011</v>
      </c>
      <c r="P1426">
        <v>53510000</v>
      </c>
      <c r="Q1426">
        <v>1670000</v>
      </c>
      <c r="R1426">
        <v>32.04</v>
      </c>
      <c r="S1426">
        <v>19.407</v>
      </c>
      <c r="T1426">
        <v>6.7449999999999992</v>
      </c>
      <c r="U1426">
        <v>12.40458333333333</v>
      </c>
      <c r="V1426">
        <v>2.382150855833491</v>
      </c>
      <c r="AC1426">
        <v>2.23</v>
      </c>
      <c r="AD1426">
        <v>1.7</v>
      </c>
      <c r="AH1426" s="77">
        <f>IF(AND(M1426&lt;Variables!$G$6,M1426&gt;Variables!$G$5),0,1)</f>
        <v>1</v>
      </c>
      <c r="AI1426" s="77">
        <f t="shared" si="44"/>
        <v>0</v>
      </c>
      <c r="AJ1426" s="77">
        <f>IF(I1426&gt;Variables!$G$7,0,1)</f>
        <v>1</v>
      </c>
      <c r="AK1426" s="77">
        <f>IF(F1426&gt;Variables!$G$8,0,1)</f>
        <v>0</v>
      </c>
      <c r="AL1426" s="77">
        <f>IF(G1426&gt;Variables!$G$9,0,1)</f>
        <v>1</v>
      </c>
      <c r="AM1426" s="77">
        <f>IF(AND(K1426&gt;Variables!$G$10,K1426&lt;Variables!$G$11),0,1)</f>
        <v>1</v>
      </c>
      <c r="AN1426" s="77">
        <f>IF(H1426&lt;Variables!$G$13,1,0)</f>
        <v>1</v>
      </c>
      <c r="AO1426" s="77">
        <f>IF(R1426&lt;Variables!$G$12,0,1)</f>
        <v>1</v>
      </c>
      <c r="AP1426" s="78">
        <f t="shared" si="45"/>
        <v>0</v>
      </c>
      <c r="AQ1426" s="77">
        <f>IF(V1426&lt;Variables!$G$15,1,0)</f>
        <v>1</v>
      </c>
      <c r="AR1426">
        <v>1</v>
      </c>
      <c r="AS1426">
        <v>0</v>
      </c>
      <c r="AT1426">
        <v>0</v>
      </c>
      <c r="AU1426">
        <v>0</v>
      </c>
      <c r="BA1426">
        <v>2</v>
      </c>
    </row>
    <row r="1427" spans="3:53" x14ac:dyDescent="0.25">
      <c r="C1427" t="s">
        <v>305</v>
      </c>
      <c r="D1427" t="s">
        <v>302</v>
      </c>
      <c r="E1427">
        <v>22.55</v>
      </c>
      <c r="F1427">
        <v>14.09</v>
      </c>
      <c r="G1427">
        <v>7.72</v>
      </c>
      <c r="H1427">
        <v>1050</v>
      </c>
      <c r="I1427">
        <v>125.026</v>
      </c>
      <c r="J1427" t="s">
        <v>74</v>
      </c>
      <c r="K1427">
        <v>43.88</v>
      </c>
      <c r="L1427">
        <v>22.628305000000001</v>
      </c>
      <c r="M1427">
        <v>-0.74245508004245497</v>
      </c>
      <c r="N1427">
        <v>22.491454000000001</v>
      </c>
      <c r="O1427">
        <v>-0.1385148332340112</v>
      </c>
      <c r="P1427">
        <v>8119999.9999999991</v>
      </c>
      <c r="Q1427">
        <v>1330000</v>
      </c>
      <c r="R1427">
        <v>6.11</v>
      </c>
      <c r="S1427">
        <v>19.407</v>
      </c>
      <c r="T1427">
        <v>6.7449999999999992</v>
      </c>
      <c r="U1427">
        <v>12.40458333333333</v>
      </c>
      <c r="V1427">
        <v>2.3097780652215891</v>
      </c>
      <c r="AC1427">
        <v>23.624300000000002</v>
      </c>
      <c r="AD1427">
        <v>22.3</v>
      </c>
      <c r="AH1427" s="77">
        <f>IF(AND(M1427&lt;Variables!$G$6,M1427&gt;Variables!$G$5),0,1)</f>
        <v>1</v>
      </c>
      <c r="AI1427" s="77">
        <f t="shared" si="44"/>
        <v>0</v>
      </c>
      <c r="AJ1427" s="77">
        <f>IF(I1427&gt;Variables!$G$7,0,1)</f>
        <v>0</v>
      </c>
      <c r="AK1427" s="77">
        <f>IF(F1427&gt;Variables!$G$8,0,1)</f>
        <v>0</v>
      </c>
      <c r="AL1427" s="77">
        <f>IF(G1427&gt;Variables!$G$9,0,1)</f>
        <v>1</v>
      </c>
      <c r="AM1427" s="77">
        <f>IF(AND(K1427&gt;Variables!$G$10,K1427&lt;Variables!$G$11),0,1)</f>
        <v>1</v>
      </c>
      <c r="AN1427" s="77">
        <f>IF(H1427&lt;Variables!$G$13,1,0)</f>
        <v>1</v>
      </c>
      <c r="AO1427" s="77">
        <f>IF(R1427&lt;Variables!$G$12,0,1)</f>
        <v>1</v>
      </c>
      <c r="AP1427" s="78">
        <f t="shared" si="45"/>
        <v>0</v>
      </c>
      <c r="AQ1427" s="77">
        <f>IF(V1427&lt;Variables!$G$15,1,0)</f>
        <v>1</v>
      </c>
      <c r="AR1427">
        <v>1</v>
      </c>
      <c r="AS1427">
        <v>0</v>
      </c>
      <c r="AT1427">
        <v>0</v>
      </c>
      <c r="AU1427">
        <v>0</v>
      </c>
      <c r="BA1427">
        <v>2</v>
      </c>
    </row>
    <row r="1428" spans="3:53" x14ac:dyDescent="0.25">
      <c r="C1428" t="s">
        <v>305</v>
      </c>
      <c r="D1428" t="s">
        <v>167</v>
      </c>
      <c r="E1428">
        <v>12.02</v>
      </c>
      <c r="F1428">
        <v>8</v>
      </c>
      <c r="G1428">
        <v>2.65</v>
      </c>
      <c r="H1428">
        <v>2260</v>
      </c>
      <c r="I1428">
        <v>-30.824999999999999</v>
      </c>
      <c r="J1428" t="s">
        <v>75</v>
      </c>
      <c r="K1428">
        <v>42.89</v>
      </c>
      <c r="L1428">
        <v>12.11542</v>
      </c>
      <c r="M1428">
        <v>-0.87013079199897547</v>
      </c>
      <c r="N1428">
        <v>12.020773999999999</v>
      </c>
      <c r="O1428">
        <v>-8.962817202951838E-2</v>
      </c>
      <c r="P1428">
        <v>45733000</v>
      </c>
      <c r="Q1428">
        <v>13611000</v>
      </c>
      <c r="R1428">
        <v>3.36</v>
      </c>
      <c r="S1428">
        <v>19.407</v>
      </c>
      <c r="T1428">
        <v>6.7449999999999992</v>
      </c>
      <c r="U1428">
        <v>12.40458333333333</v>
      </c>
      <c r="V1428">
        <v>2.2980968133509201</v>
      </c>
      <c r="AC1428">
        <v>12.65</v>
      </c>
      <c r="AD1428">
        <v>11.37</v>
      </c>
      <c r="AH1428" s="77">
        <f>IF(AND(M1428&lt;Variables!$G$6,M1428&gt;Variables!$G$5),0,1)</f>
        <v>1</v>
      </c>
      <c r="AI1428" s="77">
        <f t="shared" si="44"/>
        <v>0</v>
      </c>
      <c r="AJ1428" s="77">
        <f>IF(I1428&gt;Variables!$G$7,0,1)</f>
        <v>1</v>
      </c>
      <c r="AK1428" s="77">
        <f>IF(F1428&gt;Variables!$G$8,0,1)</f>
        <v>1</v>
      </c>
      <c r="AL1428" s="77">
        <f>IF(G1428&gt;Variables!$G$9,0,1)</f>
        <v>1</v>
      </c>
      <c r="AM1428" s="77">
        <f>IF(AND(K1428&gt;Variables!$G$10,K1428&lt;Variables!$G$11),0,1)</f>
        <v>1</v>
      </c>
      <c r="AN1428" s="77">
        <f>IF(H1428&lt;Variables!$G$13,1,0)</f>
        <v>0</v>
      </c>
      <c r="AO1428" s="77">
        <f>IF(R1428&lt;Variables!$G$12,0,1)</f>
        <v>1</v>
      </c>
      <c r="AP1428" s="78">
        <f t="shared" si="45"/>
        <v>1</v>
      </c>
      <c r="AQ1428" s="77">
        <f>IF(V1428&lt;Variables!$G$15,1,0)</f>
        <v>1</v>
      </c>
      <c r="AR1428">
        <v>1</v>
      </c>
      <c r="AS1428">
        <v>0</v>
      </c>
      <c r="AT1428">
        <v>0</v>
      </c>
      <c r="AU1428">
        <v>0</v>
      </c>
      <c r="BA1428">
        <v>1.22</v>
      </c>
    </row>
    <row r="1429" spans="3:53" x14ac:dyDescent="0.25">
      <c r="C1429" t="s">
        <v>305</v>
      </c>
      <c r="D1429" t="s">
        <v>180</v>
      </c>
      <c r="E1429">
        <v>13.45</v>
      </c>
      <c r="F1429">
        <v>6.53</v>
      </c>
      <c r="G1429">
        <v>5.17</v>
      </c>
      <c r="H1429">
        <v>3530</v>
      </c>
      <c r="I1429">
        <v>-75.656000000000006</v>
      </c>
      <c r="J1429" t="s">
        <v>75</v>
      </c>
      <c r="K1429">
        <v>55.23</v>
      </c>
      <c r="L1429">
        <v>13.35904</v>
      </c>
      <c r="M1429">
        <v>0.5311758928785395</v>
      </c>
      <c r="N1429">
        <v>13.414828</v>
      </c>
      <c r="O1429">
        <v>0.1130987292569202</v>
      </c>
      <c r="P1429">
        <v>5930000</v>
      </c>
      <c r="Q1429">
        <v>13761000</v>
      </c>
      <c r="R1429">
        <v>0.43</v>
      </c>
      <c r="S1429">
        <v>19.407</v>
      </c>
      <c r="T1429">
        <v>6.7449999999999992</v>
      </c>
      <c r="U1429">
        <v>12.40458333333333</v>
      </c>
      <c r="V1429">
        <v>2.3993492186169059</v>
      </c>
      <c r="AC1429">
        <v>13.49</v>
      </c>
      <c r="AD1429">
        <v>12.86</v>
      </c>
      <c r="AH1429" s="77">
        <f>IF(AND(M1429&lt;Variables!$G$6,M1429&gt;Variables!$G$5),0,1)</f>
        <v>1</v>
      </c>
      <c r="AI1429" s="77">
        <f t="shared" si="44"/>
        <v>1</v>
      </c>
      <c r="AJ1429" s="77">
        <f>IF(I1429&gt;Variables!$G$7,0,1)</f>
        <v>1</v>
      </c>
      <c r="AK1429" s="77">
        <f>IF(F1429&gt;Variables!$G$8,0,1)</f>
        <v>1</v>
      </c>
      <c r="AL1429" s="77">
        <f>IF(G1429&gt;Variables!$G$9,0,1)</f>
        <v>1</v>
      </c>
      <c r="AM1429" s="77">
        <f>IF(AND(K1429&gt;Variables!$G$10,K1429&lt;Variables!$G$11),0,1)</f>
        <v>1</v>
      </c>
      <c r="AN1429" s="77">
        <f>IF(H1429&lt;Variables!$G$13,1,0)</f>
        <v>0</v>
      </c>
      <c r="AO1429" s="77">
        <f>IF(R1429&lt;Variables!$G$12,0,1)</f>
        <v>0</v>
      </c>
      <c r="AP1429" s="78">
        <f t="shared" si="45"/>
        <v>1</v>
      </c>
      <c r="AQ1429" s="77">
        <f>IF(V1429&lt;Variables!$G$15,1,0)</f>
        <v>1</v>
      </c>
      <c r="AR1429">
        <v>0</v>
      </c>
      <c r="AS1429">
        <v>0</v>
      </c>
      <c r="AT1429">
        <v>1</v>
      </c>
      <c r="AU1429">
        <v>0</v>
      </c>
      <c r="BA1429">
        <v>-1.94</v>
      </c>
    </row>
    <row r="1430" spans="3:53" x14ac:dyDescent="0.25">
      <c r="C1430" t="s">
        <v>305</v>
      </c>
      <c r="D1430" t="s">
        <v>179</v>
      </c>
      <c r="E1430">
        <v>22.46</v>
      </c>
      <c r="F1430">
        <v>8.68</v>
      </c>
      <c r="G1430">
        <v>6.33</v>
      </c>
      <c r="H1430">
        <v>14130</v>
      </c>
      <c r="I1430">
        <v>-72.122</v>
      </c>
      <c r="J1430" t="s">
        <v>75</v>
      </c>
      <c r="K1430">
        <v>51.01</v>
      </c>
      <c r="L1430">
        <v>22.274619999999999</v>
      </c>
      <c r="M1430">
        <v>0.24862377001266911</v>
      </c>
      <c r="N1430">
        <v>22.332754000000001</v>
      </c>
      <c r="O1430">
        <v>-1.2331663170635309E-2</v>
      </c>
      <c r="P1430">
        <v>16817000</v>
      </c>
      <c r="Q1430">
        <v>11046000</v>
      </c>
      <c r="R1430">
        <v>1.52</v>
      </c>
      <c r="S1430">
        <v>19.407</v>
      </c>
      <c r="T1430">
        <v>6.7449999999999992</v>
      </c>
      <c r="U1430">
        <v>12.40458333333333</v>
      </c>
      <c r="V1430">
        <v>2.370274176277396</v>
      </c>
      <c r="AC1430">
        <v>22.645</v>
      </c>
      <c r="AD1430">
        <v>21.81</v>
      </c>
      <c r="AH1430" s="77">
        <f>IF(AND(M1430&lt;Variables!$G$6,M1430&gt;Variables!$G$5),0,1)</f>
        <v>1</v>
      </c>
      <c r="AI1430" s="77">
        <f t="shared" si="44"/>
        <v>1</v>
      </c>
      <c r="AJ1430" s="77">
        <f>IF(I1430&gt;Variables!$G$7,0,1)</f>
        <v>1</v>
      </c>
      <c r="AK1430" s="77">
        <f>IF(F1430&gt;Variables!$G$8,0,1)</f>
        <v>1</v>
      </c>
      <c r="AL1430" s="77">
        <f>IF(G1430&gt;Variables!$G$9,0,1)</f>
        <v>1</v>
      </c>
      <c r="AM1430" s="77">
        <f>IF(AND(K1430&gt;Variables!$G$10,K1430&lt;Variables!$G$11),0,1)</f>
        <v>1</v>
      </c>
      <c r="AN1430" s="77">
        <f>IF(H1430&lt;Variables!$G$13,1,0)</f>
        <v>0</v>
      </c>
      <c r="AO1430" s="77">
        <f>IF(R1430&lt;Variables!$G$12,0,1)</f>
        <v>0</v>
      </c>
      <c r="AP1430" s="78">
        <f t="shared" si="45"/>
        <v>1</v>
      </c>
      <c r="AQ1430" s="77">
        <f>IF(V1430&lt;Variables!$G$15,1,0)</f>
        <v>1</v>
      </c>
      <c r="AR1430">
        <v>0</v>
      </c>
      <c r="AS1430">
        <v>0</v>
      </c>
      <c r="AT1430">
        <v>1</v>
      </c>
      <c r="AU1430">
        <v>0</v>
      </c>
      <c r="BA1430">
        <v>-1.41</v>
      </c>
    </row>
    <row r="1431" spans="3:53" x14ac:dyDescent="0.25">
      <c r="C1431" t="s">
        <v>305</v>
      </c>
      <c r="D1431" t="s">
        <v>274</v>
      </c>
      <c r="E1431">
        <v>53.66</v>
      </c>
      <c r="F1431">
        <v>29.94</v>
      </c>
      <c r="G1431">
        <v>-0.01</v>
      </c>
      <c r="H1431">
        <v>1620</v>
      </c>
      <c r="I1431">
        <v>-6.242</v>
      </c>
      <c r="J1431" t="s">
        <v>74</v>
      </c>
      <c r="K1431">
        <v>61.45</v>
      </c>
      <c r="L1431">
        <v>53.488615000000003</v>
      </c>
      <c r="M1431">
        <v>1.193711970293965E-2</v>
      </c>
      <c r="N1431">
        <v>53.490245999999999</v>
      </c>
      <c r="O1431">
        <v>8.8876016760109332E-3</v>
      </c>
      <c r="P1431">
        <v>1640000</v>
      </c>
      <c r="Q1431">
        <v>116562</v>
      </c>
      <c r="R1431">
        <v>14.07</v>
      </c>
      <c r="S1431">
        <v>19.407</v>
      </c>
      <c r="T1431">
        <v>6.7449999999999992</v>
      </c>
      <c r="U1431">
        <v>12.40458333333333</v>
      </c>
      <c r="V1431">
        <v>2.484916902988235</v>
      </c>
      <c r="AC1431">
        <v>53.7</v>
      </c>
      <c r="AD1431">
        <v>53.35</v>
      </c>
      <c r="AH1431" s="77">
        <f>IF(AND(M1431&lt;Variables!$G$6,M1431&gt;Variables!$G$5),0,1)</f>
        <v>1</v>
      </c>
      <c r="AI1431" s="77">
        <f t="shared" si="44"/>
        <v>1</v>
      </c>
      <c r="AJ1431" s="77">
        <f>IF(I1431&gt;Variables!$G$7,0,1)</f>
        <v>1</v>
      </c>
      <c r="AK1431" s="77">
        <f>IF(F1431&gt;Variables!$G$8,0,1)</f>
        <v>0</v>
      </c>
      <c r="AL1431" s="77">
        <f>IF(G1431&gt;Variables!$G$9,0,1)</f>
        <v>1</v>
      </c>
      <c r="AM1431" s="77">
        <f>IF(AND(K1431&gt;Variables!$G$10,K1431&lt;Variables!$G$11),0,1)</f>
        <v>1</v>
      </c>
      <c r="AN1431" s="77">
        <f>IF(H1431&lt;Variables!$G$13,1,0)</f>
        <v>0</v>
      </c>
      <c r="AO1431" s="77">
        <f>IF(R1431&lt;Variables!$G$12,0,1)</f>
        <v>1</v>
      </c>
      <c r="AP1431" s="78">
        <f t="shared" si="45"/>
        <v>0</v>
      </c>
      <c r="AQ1431" s="77">
        <f>IF(V1431&lt;Variables!$G$15,1,0)</f>
        <v>1</v>
      </c>
      <c r="AR1431">
        <v>0</v>
      </c>
      <c r="AS1431">
        <v>0</v>
      </c>
      <c r="AT1431">
        <v>0</v>
      </c>
      <c r="AU1431">
        <v>1</v>
      </c>
      <c r="BA1431">
        <v>-0.48</v>
      </c>
    </row>
    <row r="1432" spans="3:53" x14ac:dyDescent="0.25">
      <c r="C1432" t="s">
        <v>305</v>
      </c>
      <c r="D1432" t="s">
        <v>293</v>
      </c>
      <c r="E1432">
        <v>22.48</v>
      </c>
      <c r="F1432">
        <v>11.15</v>
      </c>
      <c r="G1432">
        <v>-1.51</v>
      </c>
      <c r="H1432">
        <v>-99999</v>
      </c>
      <c r="I1432">
        <v>240.642</v>
      </c>
      <c r="J1432" t="s">
        <v>74</v>
      </c>
      <c r="K1432">
        <v>-99999</v>
      </c>
      <c r="L1432">
        <v>-99999</v>
      </c>
      <c r="M1432">
        <v>-99999</v>
      </c>
      <c r="N1432">
        <v>22.475000000000001</v>
      </c>
      <c r="O1432">
        <v>0</v>
      </c>
      <c r="P1432">
        <v>138406</v>
      </c>
      <c r="Q1432">
        <v>7534</v>
      </c>
      <c r="R1432">
        <v>18.37</v>
      </c>
      <c r="S1432">
        <v>19.407</v>
      </c>
      <c r="T1432">
        <v>6.7449999999999992</v>
      </c>
      <c r="U1432">
        <v>12.40458333333333</v>
      </c>
      <c r="V1432">
        <v>-99999</v>
      </c>
      <c r="AC1432">
        <v>-99999</v>
      </c>
      <c r="AD1432">
        <v>-99999</v>
      </c>
      <c r="AH1432" s="77">
        <f>IF(AND(M1432&lt;Variables!$G$6,M1432&gt;Variables!$G$5),0,1)</f>
        <v>1</v>
      </c>
      <c r="AI1432" s="77">
        <f t="shared" si="44"/>
        <v>1</v>
      </c>
      <c r="AJ1432" s="77">
        <f>IF(I1432&gt;Variables!$G$7,0,1)</f>
        <v>0</v>
      </c>
      <c r="AK1432" s="77">
        <f>IF(F1432&gt;Variables!$G$8,0,1)</f>
        <v>0</v>
      </c>
      <c r="AL1432" s="77">
        <f>IF(G1432&gt;Variables!$G$9,0,1)</f>
        <v>1</v>
      </c>
      <c r="AM1432" s="77">
        <f>IF(AND(K1432&gt;Variables!$G$10,K1432&lt;Variables!$G$11),0,1)</f>
        <v>1</v>
      </c>
      <c r="AN1432" s="77">
        <f>IF(H1432&lt;Variables!$G$13,1,0)</f>
        <v>1</v>
      </c>
      <c r="AO1432" s="77">
        <f>IF(R1432&lt;Variables!$G$12,0,1)</f>
        <v>1</v>
      </c>
      <c r="AP1432" s="78">
        <f t="shared" si="45"/>
        <v>0</v>
      </c>
      <c r="AQ1432" s="77">
        <f>IF(V1432&lt;Variables!$G$15,1,0)</f>
        <v>1</v>
      </c>
      <c r="AR1432">
        <v>0</v>
      </c>
      <c r="AS1432">
        <v>0</v>
      </c>
      <c r="AT1432">
        <v>0</v>
      </c>
      <c r="AU1432">
        <v>0</v>
      </c>
      <c r="BA1432">
        <v>0</v>
      </c>
    </row>
    <row r="1433" spans="3:53" x14ac:dyDescent="0.25">
      <c r="C1433" t="s">
        <v>305</v>
      </c>
      <c r="D1433" t="s">
        <v>139</v>
      </c>
      <c r="E1433">
        <v>32.380000000000003</v>
      </c>
      <c r="F1433">
        <v>8.5399999999999991</v>
      </c>
      <c r="G1433">
        <v>11.63</v>
      </c>
      <c r="H1433">
        <v>5040</v>
      </c>
      <c r="I1433">
        <v>-2E-3</v>
      </c>
      <c r="J1433" t="s">
        <v>75</v>
      </c>
      <c r="K1433">
        <v>66.61</v>
      </c>
      <c r="L1433">
        <v>31.918610000000012</v>
      </c>
      <c r="M1433">
        <v>1.2575422300657579</v>
      </c>
      <c r="N1433">
        <v>31.446761224489791</v>
      </c>
      <c r="O1433">
        <v>2.7768798486953692</v>
      </c>
      <c r="P1433">
        <v>1103000</v>
      </c>
      <c r="Q1433">
        <v>445132</v>
      </c>
      <c r="R1433">
        <v>2.48</v>
      </c>
      <c r="S1433">
        <v>19.407</v>
      </c>
      <c r="T1433">
        <v>6.7449999999999992</v>
      </c>
      <c r="U1433">
        <v>12.40458333333333</v>
      </c>
      <c r="V1433">
        <v>2.44605960365555</v>
      </c>
      <c r="AC1433">
        <v>34.36</v>
      </c>
      <c r="AD1433">
        <v>31.1</v>
      </c>
      <c r="AH1433" s="77">
        <f>IF(AND(M1433&lt;Variables!$G$6,M1433&gt;Variables!$G$5),0,1)</f>
        <v>1</v>
      </c>
      <c r="AI1433" s="77">
        <f t="shared" si="44"/>
        <v>0</v>
      </c>
      <c r="AJ1433" s="77">
        <f>IF(I1433&gt;Variables!$G$7,0,1)</f>
        <v>1</v>
      </c>
      <c r="AK1433" s="77">
        <f>IF(F1433&gt;Variables!$G$8,0,1)</f>
        <v>1</v>
      </c>
      <c r="AL1433" s="77">
        <f>IF(G1433&gt;Variables!$G$9,0,1)</f>
        <v>0</v>
      </c>
      <c r="AM1433" s="77">
        <f>IF(AND(K1433&gt;Variables!$G$10,K1433&lt;Variables!$G$11),0,1)</f>
        <v>0</v>
      </c>
      <c r="AN1433" s="77">
        <f>IF(H1433&lt;Variables!$G$13,1,0)</f>
        <v>0</v>
      </c>
      <c r="AO1433" s="77">
        <f>IF(R1433&lt;Variables!$G$12,0,1)</f>
        <v>1</v>
      </c>
      <c r="AP1433" s="78">
        <f t="shared" si="45"/>
        <v>1</v>
      </c>
      <c r="AQ1433" s="77">
        <f>IF(V1433&lt;Variables!$G$15,1,0)</f>
        <v>1</v>
      </c>
      <c r="AR1433">
        <v>0</v>
      </c>
      <c r="AS1433">
        <v>0</v>
      </c>
      <c r="AT1433">
        <v>1</v>
      </c>
      <c r="AU1433">
        <v>0</v>
      </c>
      <c r="BA1433">
        <v>-2.25</v>
      </c>
    </row>
    <row r="1434" spans="3:53" x14ac:dyDescent="0.25">
      <c r="C1434" t="s">
        <v>305</v>
      </c>
      <c r="D1434" t="s">
        <v>283</v>
      </c>
      <c r="E1434">
        <v>5.01</v>
      </c>
      <c r="F1434">
        <v>16.86</v>
      </c>
      <c r="G1434">
        <v>-5.49</v>
      </c>
      <c r="H1434">
        <v>54.86</v>
      </c>
      <c r="I1434">
        <v>-56.347999999999999</v>
      </c>
      <c r="J1434" t="s">
        <v>75</v>
      </c>
      <c r="K1434">
        <v>34.46</v>
      </c>
      <c r="L1434">
        <v>5.096095</v>
      </c>
      <c r="M1434">
        <v>-2.081888190859861</v>
      </c>
      <c r="N1434">
        <v>5.0834020000000004</v>
      </c>
      <c r="O1434">
        <v>-1.83739157359578</v>
      </c>
      <c r="P1434">
        <v>35030000</v>
      </c>
      <c r="Q1434">
        <v>674640</v>
      </c>
      <c r="R1434">
        <v>51.92</v>
      </c>
      <c r="S1434">
        <v>19.407</v>
      </c>
      <c r="T1434">
        <v>6.7449999999999992</v>
      </c>
      <c r="U1434">
        <v>12.40458333333333</v>
      </c>
      <c r="V1434">
        <v>2.166700550262898</v>
      </c>
      <c r="AC1434">
        <v>5.17</v>
      </c>
      <c r="AD1434">
        <v>4.45</v>
      </c>
      <c r="AH1434" s="77">
        <f>IF(AND(M1434&lt;Variables!$G$6,M1434&gt;Variables!$G$5),0,1)</f>
        <v>0</v>
      </c>
      <c r="AI1434" s="77">
        <f t="shared" si="44"/>
        <v>0</v>
      </c>
      <c r="AJ1434" s="77">
        <f>IF(I1434&gt;Variables!$G$7,0,1)</f>
        <v>1</v>
      </c>
      <c r="AK1434" s="77">
        <f>IF(F1434&gt;Variables!$G$8,0,1)</f>
        <v>0</v>
      </c>
      <c r="AL1434" s="77">
        <f>IF(G1434&gt;Variables!$G$9,0,1)</f>
        <v>1</v>
      </c>
      <c r="AM1434" s="77">
        <f>IF(AND(K1434&gt;Variables!$G$10,K1434&lt;Variables!$G$11),0,1)</f>
        <v>1</v>
      </c>
      <c r="AN1434" s="77">
        <f>IF(H1434&lt;Variables!$G$13,1,0)</f>
        <v>1</v>
      </c>
      <c r="AO1434" s="77">
        <f>IF(R1434&lt;Variables!$G$12,0,1)</f>
        <v>1</v>
      </c>
      <c r="AP1434" s="78">
        <f t="shared" si="45"/>
        <v>1</v>
      </c>
      <c r="AQ1434" s="77">
        <f>IF(V1434&lt;Variables!$G$15,1,0)</f>
        <v>1</v>
      </c>
      <c r="AR1434">
        <v>1</v>
      </c>
      <c r="AS1434">
        <v>0</v>
      </c>
      <c r="AT1434">
        <v>0</v>
      </c>
      <c r="AU1434">
        <v>0</v>
      </c>
      <c r="BA1434">
        <v>1.84</v>
      </c>
    </row>
    <row r="1435" spans="3:53" x14ac:dyDescent="0.25">
      <c r="C1435" t="s">
        <v>305</v>
      </c>
      <c r="D1435" t="s">
        <v>120</v>
      </c>
      <c r="E1435">
        <v>11.96</v>
      </c>
      <c r="F1435">
        <v>6.54</v>
      </c>
      <c r="G1435">
        <v>8.64</v>
      </c>
      <c r="H1435">
        <v>7430</v>
      </c>
      <c r="I1435">
        <v>-57.381</v>
      </c>
      <c r="J1435" t="s">
        <v>75</v>
      </c>
      <c r="K1435">
        <v>58.25</v>
      </c>
      <c r="L1435">
        <v>11.832345</v>
      </c>
      <c r="M1435">
        <v>0.99435065492089003</v>
      </c>
      <c r="N1435">
        <v>11.607284</v>
      </c>
      <c r="O1435">
        <v>2.9525942503000651</v>
      </c>
      <c r="P1435">
        <v>56267000</v>
      </c>
      <c r="Q1435">
        <v>27669000</v>
      </c>
      <c r="R1435">
        <v>2.0299999999999998</v>
      </c>
      <c r="S1435">
        <v>19.407</v>
      </c>
      <c r="T1435">
        <v>6.7449999999999992</v>
      </c>
      <c r="U1435">
        <v>12.40458333333333</v>
      </c>
      <c r="V1435">
        <v>2.4029254842679122</v>
      </c>
      <c r="AC1435">
        <v>12.08</v>
      </c>
      <c r="AD1435">
        <v>11.11</v>
      </c>
      <c r="AH1435" s="77">
        <f>IF(AND(M1435&lt;Variables!$G$6,M1435&gt;Variables!$G$5),0,1)</f>
        <v>1</v>
      </c>
      <c r="AI1435" s="77">
        <f t="shared" si="44"/>
        <v>0</v>
      </c>
      <c r="AJ1435" s="77">
        <f>IF(I1435&gt;Variables!$G$7,0,1)</f>
        <v>1</v>
      </c>
      <c r="AK1435" s="77">
        <f>IF(F1435&gt;Variables!$G$8,0,1)</f>
        <v>1</v>
      </c>
      <c r="AL1435" s="77">
        <f>IF(G1435&gt;Variables!$G$9,0,1)</f>
        <v>1</v>
      </c>
      <c r="AM1435" s="77">
        <f>IF(AND(K1435&gt;Variables!$G$10,K1435&lt;Variables!$G$11),0,1)</f>
        <v>1</v>
      </c>
      <c r="AN1435" s="77">
        <f>IF(H1435&lt;Variables!$G$13,1,0)</f>
        <v>0</v>
      </c>
      <c r="AO1435" s="77">
        <f>IF(R1435&lt;Variables!$G$12,0,1)</f>
        <v>0</v>
      </c>
      <c r="AP1435" s="78">
        <f t="shared" si="45"/>
        <v>1</v>
      </c>
      <c r="AQ1435" s="77">
        <f>IF(V1435&lt;Variables!$G$15,1,0)</f>
        <v>1</v>
      </c>
      <c r="AR1435">
        <v>1</v>
      </c>
      <c r="AS1435">
        <v>0</v>
      </c>
      <c r="AT1435">
        <v>0</v>
      </c>
      <c r="AU1435">
        <v>0</v>
      </c>
      <c r="BA1435">
        <v>0.64</v>
      </c>
    </row>
    <row r="1436" spans="3:53" x14ac:dyDescent="0.25">
      <c r="C1436" t="s">
        <v>305</v>
      </c>
      <c r="D1436" t="s">
        <v>280</v>
      </c>
      <c r="E1436">
        <v>36.43</v>
      </c>
      <c r="F1436">
        <v>13.1</v>
      </c>
      <c r="G1436">
        <v>6.86</v>
      </c>
      <c r="H1436">
        <v>-99999</v>
      </c>
      <c r="I1436">
        <v>-99999</v>
      </c>
      <c r="J1436" t="s">
        <v>75</v>
      </c>
      <c r="K1436">
        <v>35.770000000000003</v>
      </c>
      <c r="L1436">
        <v>36.417652631578939</v>
      </c>
      <c r="M1436">
        <v>-2.025535909855146</v>
      </c>
      <c r="N1436">
        <v>36.47213469387755</v>
      </c>
      <c r="O1436">
        <v>-2.1718901307153891</v>
      </c>
      <c r="P1436">
        <v>746940</v>
      </c>
      <c r="Q1436"/>
      <c r="R1436"/>
      <c r="S1436">
        <v>19.407</v>
      </c>
      <c r="T1436">
        <v>6.7449999999999992</v>
      </c>
      <c r="U1436">
        <v>12.40458333333333</v>
      </c>
      <c r="V1436">
        <v>2.1889992237762081</v>
      </c>
      <c r="AC1436">
        <v>38.93</v>
      </c>
      <c r="AD1436">
        <v>35.560099999999998</v>
      </c>
      <c r="AH1436" s="77">
        <f>IF(AND(M1436&lt;Variables!$G$6,M1436&gt;Variables!$G$5),0,1)</f>
        <v>0</v>
      </c>
      <c r="AI1436" s="77">
        <f t="shared" si="44"/>
        <v>1</v>
      </c>
      <c r="AJ1436" s="77">
        <f>IF(I1436&gt;Variables!$G$7,0,1)</f>
        <v>1</v>
      </c>
      <c r="AK1436" s="77">
        <f>IF(F1436&gt;Variables!$G$8,0,1)</f>
        <v>0</v>
      </c>
      <c r="AL1436" s="77">
        <f>IF(G1436&gt;Variables!$G$9,0,1)</f>
        <v>1</v>
      </c>
      <c r="AM1436" s="77">
        <f>IF(AND(K1436&gt;Variables!$G$10,K1436&lt;Variables!$G$11),0,1)</f>
        <v>1</v>
      </c>
      <c r="AN1436" s="77">
        <f>IF(H1436&lt;Variables!$G$13,1,0)</f>
        <v>1</v>
      </c>
      <c r="AO1436" s="77">
        <f>IF(R1436&lt;Variables!$G$12,0,1)</f>
        <v>0</v>
      </c>
      <c r="AP1436" s="78">
        <f t="shared" si="45"/>
        <v>1</v>
      </c>
      <c r="AQ1436" s="77">
        <f>IF(V1436&lt;Variables!$G$15,1,0)</f>
        <v>1</v>
      </c>
      <c r="AR1436">
        <v>0</v>
      </c>
      <c r="AS1436">
        <v>0</v>
      </c>
      <c r="AT1436">
        <v>1</v>
      </c>
      <c r="AU1436">
        <v>0</v>
      </c>
      <c r="BA1436">
        <v>-2.25</v>
      </c>
    </row>
    <row r="1437" spans="3:53" x14ac:dyDescent="0.25">
      <c r="C1437" t="s">
        <v>305</v>
      </c>
      <c r="D1437" t="s">
        <v>164</v>
      </c>
      <c r="E1437">
        <v>17.04</v>
      </c>
      <c r="F1437">
        <v>8.36</v>
      </c>
      <c r="G1437">
        <v>0</v>
      </c>
      <c r="H1437">
        <v>-99999</v>
      </c>
      <c r="I1437">
        <v>148.58799999999999</v>
      </c>
      <c r="J1437" t="s">
        <v>74</v>
      </c>
      <c r="K1437">
        <v>59.22</v>
      </c>
      <c r="L1437">
        <v>-99999</v>
      </c>
      <c r="M1437">
        <v>-99999</v>
      </c>
      <c r="N1437">
        <v>16.98</v>
      </c>
      <c r="O1437">
        <v>0</v>
      </c>
      <c r="P1437">
        <v>1835000</v>
      </c>
      <c r="Q1437">
        <v>46184</v>
      </c>
      <c r="R1437">
        <v>39.729999999999997</v>
      </c>
      <c r="S1437">
        <v>19.407</v>
      </c>
      <c r="T1437">
        <v>6.7449999999999992</v>
      </c>
      <c r="U1437">
        <v>12.40458333333333</v>
      </c>
      <c r="V1437">
        <v>-99999</v>
      </c>
      <c r="AC1437">
        <v>17</v>
      </c>
      <c r="AD1437">
        <v>16.989999999999998</v>
      </c>
      <c r="AH1437" s="77">
        <f>IF(AND(M1437&lt;Variables!$G$6,M1437&gt;Variables!$G$5),0,1)</f>
        <v>1</v>
      </c>
      <c r="AI1437" s="77">
        <f t="shared" si="44"/>
        <v>1</v>
      </c>
      <c r="AJ1437" s="77">
        <f>IF(I1437&gt;Variables!$G$7,0,1)</f>
        <v>0</v>
      </c>
      <c r="AK1437" s="77">
        <f>IF(F1437&gt;Variables!$G$8,0,1)</f>
        <v>1</v>
      </c>
      <c r="AL1437" s="77">
        <f>IF(G1437&gt;Variables!$G$9,0,1)</f>
        <v>1</v>
      </c>
      <c r="AM1437" s="77">
        <f>IF(AND(K1437&gt;Variables!$G$10,K1437&lt;Variables!$G$11),0,1)</f>
        <v>1</v>
      </c>
      <c r="AN1437" s="77">
        <f>IF(H1437&lt;Variables!$G$13,1,0)</f>
        <v>1</v>
      </c>
      <c r="AO1437" s="77">
        <f>IF(R1437&lt;Variables!$G$12,0,1)</f>
        <v>1</v>
      </c>
      <c r="AP1437" s="78">
        <f t="shared" si="45"/>
        <v>0</v>
      </c>
      <c r="AQ1437" s="77">
        <f>IF(V1437&lt;Variables!$G$15,1,0)</f>
        <v>1</v>
      </c>
      <c r="AR1437">
        <v>0</v>
      </c>
      <c r="AS1437">
        <v>0</v>
      </c>
      <c r="AT1437">
        <v>0</v>
      </c>
      <c r="AU1437">
        <v>0</v>
      </c>
      <c r="BA1437">
        <v>0</v>
      </c>
    </row>
    <row r="1438" spans="3:53" x14ac:dyDescent="0.25">
      <c r="C1438" t="s">
        <v>305</v>
      </c>
      <c r="D1438" t="s">
        <v>201</v>
      </c>
      <c r="E1438">
        <v>38.119999999999997</v>
      </c>
      <c r="F1438">
        <v>9.83</v>
      </c>
      <c r="G1438">
        <v>12.06</v>
      </c>
      <c r="H1438">
        <v>-99999</v>
      </c>
      <c r="I1438">
        <v>14.153</v>
      </c>
      <c r="J1438" t="s">
        <v>75</v>
      </c>
      <c r="K1438">
        <v>45.98</v>
      </c>
      <c r="L1438">
        <v>38.129300000000001</v>
      </c>
      <c r="M1438">
        <v>-0.7849606470614523</v>
      </c>
      <c r="N1438">
        <v>37.973869387755101</v>
      </c>
      <c r="O1438">
        <v>-0.37886417706354331</v>
      </c>
      <c r="P1438">
        <v>381368</v>
      </c>
      <c r="Q1438">
        <v>2287000</v>
      </c>
      <c r="R1438">
        <v>0.17</v>
      </c>
      <c r="S1438">
        <v>19.407</v>
      </c>
      <c r="T1438">
        <v>6.7449999999999992</v>
      </c>
      <c r="U1438">
        <v>12.40458333333333</v>
      </c>
      <c r="V1438">
        <v>2.3366485721017698</v>
      </c>
      <c r="AC1438">
        <v>40.020000000000003</v>
      </c>
      <c r="AD1438">
        <v>37.049999999999997</v>
      </c>
      <c r="AH1438" s="77">
        <f>IF(AND(M1438&lt;Variables!$G$6,M1438&gt;Variables!$G$5),0,1)</f>
        <v>1</v>
      </c>
      <c r="AI1438" s="77">
        <f t="shared" si="44"/>
        <v>0</v>
      </c>
      <c r="AJ1438" s="77">
        <f>IF(I1438&gt;Variables!$G$7,0,1)</f>
        <v>1</v>
      </c>
      <c r="AK1438" s="77">
        <f>IF(F1438&gt;Variables!$G$8,0,1)</f>
        <v>0</v>
      </c>
      <c r="AL1438" s="77">
        <f>IF(G1438&gt;Variables!$G$9,0,1)</f>
        <v>0</v>
      </c>
      <c r="AM1438" s="77">
        <f>IF(AND(K1438&gt;Variables!$G$10,K1438&lt;Variables!$G$11),0,1)</f>
        <v>1</v>
      </c>
      <c r="AN1438" s="77">
        <f>IF(H1438&lt;Variables!$G$13,1,0)</f>
        <v>1</v>
      </c>
      <c r="AO1438" s="77">
        <f>IF(R1438&lt;Variables!$G$12,0,1)</f>
        <v>0</v>
      </c>
      <c r="AP1438" s="78">
        <f t="shared" si="45"/>
        <v>1</v>
      </c>
      <c r="AQ1438" s="77">
        <f>IF(V1438&lt;Variables!$G$15,1,0)</f>
        <v>1</v>
      </c>
      <c r="AR1438">
        <v>1</v>
      </c>
      <c r="AS1438">
        <v>0</v>
      </c>
      <c r="AT1438">
        <v>0</v>
      </c>
      <c r="AU1438">
        <v>0</v>
      </c>
      <c r="BA1438">
        <v>1.27</v>
      </c>
    </row>
    <row r="1439" spans="3:53" x14ac:dyDescent="0.25">
      <c r="C1439" t="s">
        <v>305</v>
      </c>
      <c r="D1439" t="s">
        <v>282</v>
      </c>
      <c r="E1439">
        <v>66.790000000000006</v>
      </c>
      <c r="F1439">
        <v>14.76</v>
      </c>
      <c r="G1439">
        <v>3.94</v>
      </c>
      <c r="H1439">
        <v>11670</v>
      </c>
      <c r="I1439">
        <v>2.0499999999999998</v>
      </c>
      <c r="J1439" t="s">
        <v>75</v>
      </c>
      <c r="K1439">
        <v>56.3</v>
      </c>
      <c r="L1439">
        <v>66.040150000000011</v>
      </c>
      <c r="M1439">
        <v>0.57518040161930339</v>
      </c>
      <c r="N1439">
        <v>65.892049999999998</v>
      </c>
      <c r="O1439">
        <v>0.80123474683213547</v>
      </c>
      <c r="P1439">
        <v>3776000</v>
      </c>
      <c r="Q1439">
        <v>1277000</v>
      </c>
      <c r="R1439">
        <v>2.96</v>
      </c>
      <c r="S1439">
        <v>19.407</v>
      </c>
      <c r="T1439">
        <v>6.7449999999999992</v>
      </c>
      <c r="U1439">
        <v>12.40458333333333</v>
      </c>
      <c r="V1439">
        <v>2.4068482472586759</v>
      </c>
      <c r="AC1439">
        <v>66.8</v>
      </c>
      <c r="AD1439">
        <v>60.61</v>
      </c>
      <c r="AH1439" s="77">
        <f>IF(AND(M1439&lt;Variables!$G$6,M1439&gt;Variables!$G$5),0,1)</f>
        <v>1</v>
      </c>
      <c r="AI1439" s="77">
        <f t="shared" si="44"/>
        <v>0</v>
      </c>
      <c r="AJ1439" s="77">
        <f>IF(I1439&gt;Variables!$G$7,0,1)</f>
        <v>1</v>
      </c>
      <c r="AK1439" s="77">
        <f>IF(F1439&gt;Variables!$G$8,0,1)</f>
        <v>0</v>
      </c>
      <c r="AL1439" s="77">
        <f>IF(G1439&gt;Variables!$G$9,0,1)</f>
        <v>1</v>
      </c>
      <c r="AM1439" s="77">
        <f>IF(AND(K1439&gt;Variables!$G$10,K1439&lt;Variables!$G$11),0,1)</f>
        <v>1</v>
      </c>
      <c r="AN1439" s="77">
        <f>IF(H1439&lt;Variables!$G$13,1,0)</f>
        <v>0</v>
      </c>
      <c r="AO1439" s="77">
        <f>IF(R1439&lt;Variables!$G$12,0,1)</f>
        <v>1</v>
      </c>
      <c r="AP1439" s="78">
        <f t="shared" si="45"/>
        <v>1</v>
      </c>
      <c r="AQ1439" s="77">
        <f>IF(V1439&lt;Variables!$G$15,1,0)</f>
        <v>1</v>
      </c>
      <c r="AR1439">
        <v>0</v>
      </c>
      <c r="AS1439">
        <v>0</v>
      </c>
      <c r="AT1439">
        <v>1</v>
      </c>
      <c r="AU1439">
        <v>0</v>
      </c>
      <c r="BA1439">
        <v>-1.87</v>
      </c>
    </row>
    <row r="1440" spans="3:53" x14ac:dyDescent="0.25">
      <c r="C1440" t="s">
        <v>306</v>
      </c>
      <c r="D1440" t="s">
        <v>120</v>
      </c>
      <c r="E1440">
        <v>11.9</v>
      </c>
      <c r="F1440">
        <v>5.92</v>
      </c>
      <c r="G1440">
        <v>8.08</v>
      </c>
      <c r="H1440">
        <v>7430</v>
      </c>
      <c r="I1440">
        <v>-57.485999999999997</v>
      </c>
      <c r="J1440" t="s">
        <v>75</v>
      </c>
      <c r="K1440">
        <v>53.14</v>
      </c>
      <c r="L1440">
        <v>11.882300000000001</v>
      </c>
      <c r="M1440">
        <v>5.0495274483883183E-2</v>
      </c>
      <c r="N1440">
        <v>11.698943999999999</v>
      </c>
      <c r="O1440">
        <v>1.6185734370555009</v>
      </c>
      <c r="P1440">
        <v>59933000</v>
      </c>
      <c r="Q1440">
        <v>27669000</v>
      </c>
      <c r="R1440">
        <v>2.17</v>
      </c>
      <c r="S1440">
        <v>19.131</v>
      </c>
      <c r="T1440">
        <v>6.6120000000000001</v>
      </c>
      <c r="U1440">
        <v>12.29166666666667</v>
      </c>
      <c r="V1440">
        <v>2.3977596155559109</v>
      </c>
      <c r="AC1440">
        <v>12.08</v>
      </c>
      <c r="AD1440">
        <v>11.11</v>
      </c>
      <c r="AH1440" s="77">
        <f>IF(AND(M1440&lt;Variables!$G$6,M1440&gt;Variables!$G$5),0,1)</f>
        <v>1</v>
      </c>
      <c r="AI1440" s="77">
        <f t="shared" si="44"/>
        <v>0</v>
      </c>
      <c r="AJ1440" s="77">
        <f>IF(I1440&gt;Variables!$G$7,0,1)</f>
        <v>1</v>
      </c>
      <c r="AK1440" s="77">
        <f>IF(F1440&gt;Variables!$G$8,0,1)</f>
        <v>1</v>
      </c>
      <c r="AL1440" s="77">
        <f>IF(G1440&gt;Variables!$G$9,0,1)</f>
        <v>1</v>
      </c>
      <c r="AM1440" s="77">
        <f>IF(AND(K1440&gt;Variables!$G$10,K1440&lt;Variables!$G$11),0,1)</f>
        <v>1</v>
      </c>
      <c r="AN1440" s="77">
        <f>IF(H1440&lt;Variables!$G$13,1,0)</f>
        <v>0</v>
      </c>
      <c r="AO1440" s="77">
        <f>IF(R1440&lt;Variables!$G$12,0,1)</f>
        <v>0</v>
      </c>
      <c r="AP1440" s="78">
        <f t="shared" si="45"/>
        <v>1</v>
      </c>
      <c r="AQ1440" s="77">
        <f>IF(V1440&lt;Variables!$G$15,1,0)</f>
        <v>1</v>
      </c>
      <c r="AR1440">
        <v>1</v>
      </c>
      <c r="AS1440">
        <v>0</v>
      </c>
      <c r="AT1440">
        <v>0</v>
      </c>
      <c r="AU1440">
        <v>0</v>
      </c>
      <c r="BA1440">
        <v>1.36</v>
      </c>
    </row>
    <row r="1441" spans="3:53" x14ac:dyDescent="0.25">
      <c r="C1441" t="s">
        <v>306</v>
      </c>
      <c r="D1441" t="s">
        <v>296</v>
      </c>
      <c r="E1441">
        <v>12.07</v>
      </c>
      <c r="F1441">
        <v>13.3</v>
      </c>
      <c r="G1441">
        <v>0.28999999999999998</v>
      </c>
      <c r="H1441">
        <v>119.92</v>
      </c>
      <c r="I1441">
        <v>-38.209000000000003</v>
      </c>
      <c r="J1441" t="s">
        <v>75</v>
      </c>
      <c r="K1441">
        <v>-99999</v>
      </c>
      <c r="L1441">
        <v>12.206860000000001</v>
      </c>
      <c r="M1441">
        <v>-1.412812140058944</v>
      </c>
      <c r="N1441">
        <v>12.1404</v>
      </c>
      <c r="O1441">
        <v>-0.87311785443642609</v>
      </c>
      <c r="P1441">
        <v>10290</v>
      </c>
      <c r="Q1441">
        <v>2300</v>
      </c>
      <c r="R1441">
        <v>4.47</v>
      </c>
      <c r="S1441">
        <v>19.131</v>
      </c>
      <c r="T1441">
        <v>6.6120000000000001</v>
      </c>
      <c r="U1441">
        <v>12.29166666666667</v>
      </c>
      <c r="V1441">
        <v>-99999</v>
      </c>
      <c r="AC1441">
        <v>12.4</v>
      </c>
      <c r="AD1441">
        <v>12</v>
      </c>
      <c r="AH1441" s="77">
        <f>IF(AND(M1441&lt;Variables!$G$6,M1441&gt;Variables!$G$5),0,1)</f>
        <v>0</v>
      </c>
      <c r="AI1441" s="77">
        <f t="shared" si="44"/>
        <v>0</v>
      </c>
      <c r="AJ1441" s="77">
        <f>IF(I1441&gt;Variables!$G$7,0,1)</f>
        <v>1</v>
      </c>
      <c r="AK1441" s="77">
        <f>IF(F1441&gt;Variables!$G$8,0,1)</f>
        <v>0</v>
      </c>
      <c r="AL1441" s="77">
        <f>IF(G1441&gt;Variables!$G$9,0,1)</f>
        <v>1</v>
      </c>
      <c r="AM1441" s="77">
        <f>IF(AND(K1441&gt;Variables!$G$10,K1441&lt;Variables!$G$11),0,1)</f>
        <v>1</v>
      </c>
      <c r="AN1441" s="77">
        <f>IF(H1441&lt;Variables!$G$13,1,0)</f>
        <v>1</v>
      </c>
      <c r="AO1441" s="77">
        <f>IF(R1441&lt;Variables!$G$12,0,1)</f>
        <v>1</v>
      </c>
      <c r="AP1441" s="78">
        <f t="shared" si="45"/>
        <v>1</v>
      </c>
      <c r="AQ1441" s="77">
        <f>IF(V1441&lt;Variables!$G$15,1,0)</f>
        <v>1</v>
      </c>
      <c r="AR1441">
        <v>1</v>
      </c>
      <c r="AS1441">
        <v>0</v>
      </c>
      <c r="AT1441">
        <v>0</v>
      </c>
      <c r="AU1441">
        <v>0</v>
      </c>
      <c r="BA1441">
        <v>2</v>
      </c>
    </row>
    <row r="1442" spans="3:53" x14ac:dyDescent="0.25">
      <c r="C1442" t="s">
        <v>306</v>
      </c>
      <c r="D1442" t="s">
        <v>81</v>
      </c>
      <c r="E1442">
        <v>30.23</v>
      </c>
      <c r="F1442">
        <v>5.82</v>
      </c>
      <c r="G1442">
        <v>2.5299999999999998</v>
      </c>
      <c r="H1442">
        <v>6600</v>
      </c>
      <c r="I1442">
        <v>0.46300000000000002</v>
      </c>
      <c r="J1442" t="s">
        <v>75</v>
      </c>
      <c r="K1442">
        <v>37.96</v>
      </c>
      <c r="L1442">
        <v>30.251499999999989</v>
      </c>
      <c r="M1442">
        <v>-0.38510487083282291</v>
      </c>
      <c r="N1442">
        <v>30.25718800000001</v>
      </c>
      <c r="O1442">
        <v>-0.40383131439711062</v>
      </c>
      <c r="P1442">
        <v>1026000</v>
      </c>
      <c r="Q1442">
        <v>1326000</v>
      </c>
      <c r="R1442">
        <v>0.77</v>
      </c>
      <c r="S1442">
        <v>19.131</v>
      </c>
      <c r="T1442">
        <v>6.6120000000000001</v>
      </c>
      <c r="U1442">
        <v>12.29166666666667</v>
      </c>
      <c r="V1442">
        <v>2.238887644923393</v>
      </c>
      <c r="AC1442">
        <v>30.6</v>
      </c>
      <c r="AD1442">
        <v>29.88</v>
      </c>
      <c r="AH1442" s="77">
        <f>IF(AND(M1442&lt;Variables!$G$6,M1442&gt;Variables!$G$5),0,1)</f>
        <v>1</v>
      </c>
      <c r="AI1442" s="77">
        <f t="shared" si="44"/>
        <v>1</v>
      </c>
      <c r="AJ1442" s="77">
        <f>IF(I1442&gt;Variables!$G$7,0,1)</f>
        <v>1</v>
      </c>
      <c r="AK1442" s="77">
        <f>IF(F1442&gt;Variables!$G$8,0,1)</f>
        <v>1</v>
      </c>
      <c r="AL1442" s="77">
        <f>IF(G1442&gt;Variables!$G$9,0,1)</f>
        <v>1</v>
      </c>
      <c r="AM1442" s="77">
        <f>IF(AND(K1442&gt;Variables!$G$10,K1442&lt;Variables!$G$11),0,1)</f>
        <v>1</v>
      </c>
      <c r="AN1442" s="77">
        <f>IF(H1442&lt;Variables!$G$13,1,0)</f>
        <v>0</v>
      </c>
      <c r="AO1442" s="77">
        <f>IF(R1442&lt;Variables!$G$12,0,1)</f>
        <v>0</v>
      </c>
      <c r="AP1442" s="78">
        <f t="shared" si="45"/>
        <v>1</v>
      </c>
      <c r="AQ1442" s="77">
        <f>IF(V1442&lt;Variables!$G$15,1,0)</f>
        <v>1</v>
      </c>
      <c r="AR1442">
        <v>0</v>
      </c>
      <c r="AS1442">
        <v>1</v>
      </c>
      <c r="AT1442">
        <v>0</v>
      </c>
      <c r="AU1442">
        <v>0</v>
      </c>
      <c r="BA1442">
        <v>0.52</v>
      </c>
    </row>
    <row r="1443" spans="3:53" x14ac:dyDescent="0.25">
      <c r="C1443" t="s">
        <v>306</v>
      </c>
      <c r="D1443" t="s">
        <v>283</v>
      </c>
      <c r="E1443">
        <v>5.03</v>
      </c>
      <c r="F1443">
        <v>15.01</v>
      </c>
      <c r="G1443">
        <v>-5.49</v>
      </c>
      <c r="H1443">
        <v>54.86</v>
      </c>
      <c r="I1443">
        <v>-56.348999999999997</v>
      </c>
      <c r="J1443" t="s">
        <v>75</v>
      </c>
      <c r="K1443">
        <v>38.6</v>
      </c>
      <c r="L1443">
        <v>5.0757050000000001</v>
      </c>
      <c r="M1443">
        <v>-1.690504077758668</v>
      </c>
      <c r="N1443">
        <v>5.0824259999999999</v>
      </c>
      <c r="O1443">
        <v>-1.8205085524117881</v>
      </c>
      <c r="P1443">
        <v>35430000</v>
      </c>
      <c r="Q1443">
        <v>674640</v>
      </c>
      <c r="R1443">
        <v>52.52</v>
      </c>
      <c r="S1443">
        <v>19.131</v>
      </c>
      <c r="T1443">
        <v>6.6120000000000001</v>
      </c>
      <c r="U1443">
        <v>12.29166666666667</v>
      </c>
      <c r="V1443">
        <v>2.2371923021688609</v>
      </c>
      <c r="AC1443">
        <v>5.17</v>
      </c>
      <c r="AD1443">
        <v>4.45</v>
      </c>
      <c r="AH1443" s="77">
        <f>IF(AND(M1443&lt;Variables!$G$6,M1443&gt;Variables!$G$5),0,1)</f>
        <v>0</v>
      </c>
      <c r="AI1443" s="77">
        <f t="shared" si="44"/>
        <v>1</v>
      </c>
      <c r="AJ1443" s="77">
        <f>IF(I1443&gt;Variables!$G$7,0,1)</f>
        <v>1</v>
      </c>
      <c r="AK1443" s="77">
        <f>IF(F1443&gt;Variables!$G$8,0,1)</f>
        <v>0</v>
      </c>
      <c r="AL1443" s="77">
        <f>IF(G1443&gt;Variables!$G$9,0,1)</f>
        <v>1</v>
      </c>
      <c r="AM1443" s="77">
        <f>IF(AND(K1443&gt;Variables!$G$10,K1443&lt;Variables!$G$11),0,1)</f>
        <v>1</v>
      </c>
      <c r="AN1443" s="77">
        <f>IF(H1443&lt;Variables!$G$13,1,0)</f>
        <v>1</v>
      </c>
      <c r="AO1443" s="77">
        <f>IF(R1443&lt;Variables!$G$12,0,1)</f>
        <v>1</v>
      </c>
      <c r="AP1443" s="78">
        <f t="shared" si="45"/>
        <v>1</v>
      </c>
      <c r="AQ1443" s="77">
        <f>IF(V1443&lt;Variables!$G$15,1,0)</f>
        <v>1</v>
      </c>
      <c r="AR1443">
        <v>1</v>
      </c>
      <c r="AS1443">
        <v>0</v>
      </c>
      <c r="AT1443">
        <v>0</v>
      </c>
      <c r="AU1443">
        <v>0</v>
      </c>
      <c r="BA1443">
        <v>2</v>
      </c>
    </row>
    <row r="1444" spans="3:53" x14ac:dyDescent="0.25">
      <c r="C1444" t="s">
        <v>306</v>
      </c>
      <c r="D1444" t="s">
        <v>140</v>
      </c>
      <c r="E1444">
        <v>24.13</v>
      </c>
      <c r="F1444">
        <v>6.35</v>
      </c>
      <c r="G1444">
        <v>6.36</v>
      </c>
      <c r="H1444">
        <v>6870</v>
      </c>
      <c r="I1444">
        <v>-1.1259999999999999</v>
      </c>
      <c r="J1444" t="s">
        <v>75</v>
      </c>
      <c r="K1444">
        <v>64.8</v>
      </c>
      <c r="L1444">
        <v>23.993611111111111</v>
      </c>
      <c r="M1444">
        <v>0.36004955022748453</v>
      </c>
      <c r="N1444">
        <v>23.90286458333334</v>
      </c>
      <c r="O1444">
        <v>0.74106354930434759</v>
      </c>
      <c r="P1444">
        <v>700921</v>
      </c>
      <c r="Q1444">
        <v>740726</v>
      </c>
      <c r="R1444">
        <v>0.95</v>
      </c>
      <c r="S1444">
        <v>19.131</v>
      </c>
      <c r="T1444">
        <v>6.6120000000000001</v>
      </c>
      <c r="U1444">
        <v>12.29166666666667</v>
      </c>
      <c r="V1444">
        <v>2.4955773297984418</v>
      </c>
      <c r="AC1444">
        <v>24.68</v>
      </c>
      <c r="AD1444">
        <v>22.64</v>
      </c>
      <c r="AH1444" s="77">
        <f>IF(AND(M1444&lt;Variables!$G$6,M1444&gt;Variables!$G$5),0,1)</f>
        <v>1</v>
      </c>
      <c r="AI1444" s="77">
        <f t="shared" si="44"/>
        <v>0</v>
      </c>
      <c r="AJ1444" s="77">
        <f>IF(I1444&gt;Variables!$G$7,0,1)</f>
        <v>1</v>
      </c>
      <c r="AK1444" s="77">
        <f>IF(F1444&gt;Variables!$G$8,0,1)</f>
        <v>1</v>
      </c>
      <c r="AL1444" s="77">
        <f>IF(G1444&gt;Variables!$G$9,0,1)</f>
        <v>1</v>
      </c>
      <c r="AM1444" s="77">
        <f>IF(AND(K1444&gt;Variables!$G$10,K1444&lt;Variables!$G$11),0,1)</f>
        <v>0</v>
      </c>
      <c r="AN1444" s="77">
        <f>IF(H1444&lt;Variables!$G$13,1,0)</f>
        <v>0</v>
      </c>
      <c r="AO1444" s="77">
        <f>IF(R1444&lt;Variables!$G$12,0,1)</f>
        <v>0</v>
      </c>
      <c r="AP1444" s="78">
        <f t="shared" si="45"/>
        <v>1</v>
      </c>
      <c r="AQ1444" s="77">
        <f>IF(V1444&lt;Variables!$G$15,1,0)</f>
        <v>1</v>
      </c>
      <c r="AR1444">
        <v>1</v>
      </c>
      <c r="AS1444">
        <v>0</v>
      </c>
      <c r="AT1444">
        <v>0</v>
      </c>
      <c r="AU1444">
        <v>0</v>
      </c>
      <c r="BA1444">
        <v>2</v>
      </c>
    </row>
    <row r="1445" spans="3:53" x14ac:dyDescent="0.25">
      <c r="C1445" t="s">
        <v>306</v>
      </c>
      <c r="D1445" t="s">
        <v>282</v>
      </c>
      <c r="E1445">
        <v>66.58</v>
      </c>
      <c r="F1445">
        <v>14.35</v>
      </c>
      <c r="G1445">
        <v>3.5</v>
      </c>
      <c r="H1445">
        <v>11670</v>
      </c>
      <c r="I1445">
        <v>2.0190000000000001</v>
      </c>
      <c r="J1445" t="s">
        <v>75</v>
      </c>
      <c r="K1445">
        <v>50.57</v>
      </c>
      <c r="L1445">
        <v>66.237065000000001</v>
      </c>
      <c r="M1445">
        <v>-0.14654181914612399</v>
      </c>
      <c r="N1445">
        <v>65.937177999999989</v>
      </c>
      <c r="O1445">
        <v>0.30759884810358712</v>
      </c>
      <c r="P1445">
        <v>3815000</v>
      </c>
      <c r="Q1445">
        <v>1277000</v>
      </c>
      <c r="R1445">
        <v>2.99</v>
      </c>
      <c r="S1445">
        <v>19.131</v>
      </c>
      <c r="T1445">
        <v>6.6120000000000001</v>
      </c>
      <c r="U1445">
        <v>12.29166666666667</v>
      </c>
      <c r="V1445">
        <v>2.3769565185788051</v>
      </c>
      <c r="AC1445">
        <v>66.8</v>
      </c>
      <c r="AD1445">
        <v>60.61</v>
      </c>
      <c r="AH1445" s="77">
        <f>IF(AND(M1445&lt;Variables!$G$6,M1445&gt;Variables!$G$5),0,1)</f>
        <v>1</v>
      </c>
      <c r="AI1445" s="77">
        <f t="shared" si="44"/>
        <v>0</v>
      </c>
      <c r="AJ1445" s="77">
        <f>IF(I1445&gt;Variables!$G$7,0,1)</f>
        <v>1</v>
      </c>
      <c r="AK1445" s="77">
        <f>IF(F1445&gt;Variables!$G$8,0,1)</f>
        <v>0</v>
      </c>
      <c r="AL1445" s="77">
        <f>IF(G1445&gt;Variables!$G$9,0,1)</f>
        <v>1</v>
      </c>
      <c r="AM1445" s="77">
        <f>IF(AND(K1445&gt;Variables!$G$10,K1445&lt;Variables!$G$11),0,1)</f>
        <v>1</v>
      </c>
      <c r="AN1445" s="77">
        <f>IF(H1445&lt;Variables!$G$13,1,0)</f>
        <v>0</v>
      </c>
      <c r="AO1445" s="77">
        <f>IF(R1445&lt;Variables!$G$12,0,1)</f>
        <v>1</v>
      </c>
      <c r="AP1445" s="78">
        <f t="shared" si="45"/>
        <v>1</v>
      </c>
      <c r="AQ1445" s="77">
        <f>IF(V1445&lt;Variables!$G$15,1,0)</f>
        <v>1</v>
      </c>
      <c r="AR1445">
        <v>0</v>
      </c>
      <c r="AS1445">
        <v>0</v>
      </c>
      <c r="AT1445">
        <v>1</v>
      </c>
      <c r="AU1445">
        <v>0</v>
      </c>
      <c r="BA1445">
        <v>-1.89</v>
      </c>
    </row>
    <row r="1446" spans="3:53" x14ac:dyDescent="0.25">
      <c r="C1446" t="s">
        <v>306</v>
      </c>
      <c r="D1446" t="s">
        <v>201</v>
      </c>
      <c r="E1446">
        <v>37.97</v>
      </c>
      <c r="F1446">
        <v>10.28</v>
      </c>
      <c r="G1446">
        <v>12.47</v>
      </c>
      <c r="H1446">
        <v>-99999</v>
      </c>
      <c r="I1446">
        <v>15.494999999999999</v>
      </c>
      <c r="J1446" t="s">
        <v>75</v>
      </c>
      <c r="K1446">
        <v>49.15</v>
      </c>
      <c r="L1446">
        <v>37.911290000000001</v>
      </c>
      <c r="M1446">
        <v>0.15486152014346599</v>
      </c>
      <c r="N1446">
        <v>38.073155102040808</v>
      </c>
      <c r="O1446">
        <v>-0.27093920050583498</v>
      </c>
      <c r="P1446">
        <v>404190</v>
      </c>
      <c r="Q1446">
        <v>2287000</v>
      </c>
      <c r="R1446">
        <v>0.18</v>
      </c>
      <c r="S1446">
        <v>19.131</v>
      </c>
      <c r="T1446">
        <v>6.6120000000000001</v>
      </c>
      <c r="U1446">
        <v>12.29166666666667</v>
      </c>
      <c r="V1446">
        <v>2.3545477545359179</v>
      </c>
      <c r="AC1446">
        <v>40.020000000000003</v>
      </c>
      <c r="AD1446">
        <v>37.049999999999997</v>
      </c>
      <c r="AH1446" s="77">
        <f>IF(AND(M1446&lt;Variables!$G$6,M1446&gt;Variables!$G$5),0,1)</f>
        <v>1</v>
      </c>
      <c r="AI1446" s="77">
        <f t="shared" si="44"/>
        <v>1</v>
      </c>
      <c r="AJ1446" s="77">
        <f>IF(I1446&gt;Variables!$G$7,0,1)</f>
        <v>1</v>
      </c>
      <c r="AK1446" s="77">
        <f>IF(F1446&gt;Variables!$G$8,0,1)</f>
        <v>0</v>
      </c>
      <c r="AL1446" s="77">
        <f>IF(G1446&gt;Variables!$G$9,0,1)</f>
        <v>0</v>
      </c>
      <c r="AM1446" s="77">
        <f>IF(AND(K1446&gt;Variables!$G$10,K1446&lt;Variables!$G$11),0,1)</f>
        <v>1</v>
      </c>
      <c r="AN1446" s="77">
        <f>IF(H1446&lt;Variables!$G$13,1,0)</f>
        <v>1</v>
      </c>
      <c r="AO1446" s="77">
        <f>IF(R1446&lt;Variables!$G$12,0,1)</f>
        <v>0</v>
      </c>
      <c r="AP1446" s="78">
        <f t="shared" si="45"/>
        <v>1</v>
      </c>
      <c r="AQ1446" s="77">
        <f>IF(V1446&lt;Variables!$G$15,1,0)</f>
        <v>1</v>
      </c>
      <c r="AR1446">
        <v>1</v>
      </c>
      <c r="AS1446">
        <v>0</v>
      </c>
      <c r="AT1446">
        <v>0</v>
      </c>
      <c r="AU1446">
        <v>0</v>
      </c>
      <c r="BA1446">
        <v>1.23</v>
      </c>
    </row>
    <row r="1447" spans="3:53" x14ac:dyDescent="0.25">
      <c r="C1447" t="s">
        <v>306</v>
      </c>
      <c r="D1447" t="s">
        <v>127</v>
      </c>
      <c r="E1447">
        <v>36.409999999999997</v>
      </c>
      <c r="F1447">
        <v>9.67</v>
      </c>
      <c r="G1447">
        <v>10.63</v>
      </c>
      <c r="H1447">
        <v>8000</v>
      </c>
      <c r="I1447">
        <v>1784.7860000000001</v>
      </c>
      <c r="J1447" t="s">
        <v>75</v>
      </c>
      <c r="K1447">
        <v>79.430000000000007</v>
      </c>
      <c r="L1447">
        <v>35.551664999999993</v>
      </c>
      <c r="M1447">
        <v>2.4424594459922182</v>
      </c>
      <c r="N1447">
        <v>34.644857446808523</v>
      </c>
      <c r="O1447">
        <v>5.1238269804311534</v>
      </c>
      <c r="P1447">
        <v>267438</v>
      </c>
      <c r="Q1447">
        <v>741896</v>
      </c>
      <c r="R1447">
        <v>0.36</v>
      </c>
      <c r="S1447">
        <v>19.131</v>
      </c>
      <c r="T1447">
        <v>6.6120000000000001</v>
      </c>
      <c r="U1447">
        <v>12.29166666666667</v>
      </c>
      <c r="V1447">
        <v>2.4007968470450511</v>
      </c>
      <c r="AC1447">
        <v>37.39</v>
      </c>
      <c r="AD1447">
        <v>33.549999999999997</v>
      </c>
      <c r="AH1447" s="77">
        <f>IF(AND(M1447&lt;Variables!$G$6,M1447&gt;Variables!$G$5),0,1)</f>
        <v>1</v>
      </c>
      <c r="AI1447" s="77">
        <f t="shared" si="44"/>
        <v>0</v>
      </c>
      <c r="AJ1447" s="77">
        <f>IF(I1447&gt;Variables!$G$7,0,1)</f>
        <v>0</v>
      </c>
      <c r="AK1447" s="77">
        <f>IF(F1447&gt;Variables!$G$8,0,1)</f>
        <v>0</v>
      </c>
      <c r="AL1447" s="77">
        <f>IF(G1447&gt;Variables!$G$9,0,1)</f>
        <v>0</v>
      </c>
      <c r="AM1447" s="77">
        <f>IF(AND(K1447&gt;Variables!$G$10,K1447&lt;Variables!$G$11),0,1)</f>
        <v>1</v>
      </c>
      <c r="AN1447" s="77">
        <f>IF(H1447&lt;Variables!$G$13,1,0)</f>
        <v>0</v>
      </c>
      <c r="AO1447" s="77">
        <f>IF(R1447&lt;Variables!$G$12,0,1)</f>
        <v>0</v>
      </c>
      <c r="AP1447" s="78">
        <f t="shared" si="45"/>
        <v>1</v>
      </c>
      <c r="AQ1447" s="77">
        <f>IF(V1447&lt;Variables!$G$15,1,0)</f>
        <v>1</v>
      </c>
      <c r="AR1447">
        <v>0</v>
      </c>
      <c r="AS1447">
        <v>0</v>
      </c>
      <c r="AT1447">
        <v>1</v>
      </c>
      <c r="AU1447">
        <v>0</v>
      </c>
      <c r="BA1447">
        <v>-2.25</v>
      </c>
    </row>
    <row r="1448" spans="3:53" x14ac:dyDescent="0.25">
      <c r="C1448" t="s">
        <v>306</v>
      </c>
      <c r="D1448" t="s">
        <v>184</v>
      </c>
      <c r="E1448">
        <v>41.64</v>
      </c>
      <c r="F1448">
        <v>8.67</v>
      </c>
      <c r="G1448">
        <v>9.11</v>
      </c>
      <c r="H1448">
        <v>5650</v>
      </c>
      <c r="I1448">
        <v>96.512</v>
      </c>
      <c r="J1448" t="s">
        <v>75</v>
      </c>
      <c r="K1448">
        <v>42.47</v>
      </c>
      <c r="L1448">
        <v>41.725927777777777</v>
      </c>
      <c r="M1448">
        <v>-0.50550769991533018</v>
      </c>
      <c r="N1448">
        <v>41.633270454545453</v>
      </c>
      <c r="O1448">
        <v>-0.28407678103159961</v>
      </c>
      <c r="P1448">
        <v>210015</v>
      </c>
      <c r="Q1448">
        <v>654975</v>
      </c>
      <c r="R1448">
        <v>0.32</v>
      </c>
      <c r="S1448">
        <v>19.131</v>
      </c>
      <c r="T1448">
        <v>6.6120000000000001</v>
      </c>
      <c r="U1448">
        <v>12.29166666666667</v>
      </c>
      <c r="V1448">
        <v>2.2911393062305119</v>
      </c>
      <c r="AC1448">
        <v>41.61</v>
      </c>
      <c r="AD1448">
        <v>37.409999999999997</v>
      </c>
      <c r="AH1448" s="77">
        <f>IF(AND(M1448&lt;Variables!$G$6,M1448&gt;Variables!$G$5),0,1)</f>
        <v>1</v>
      </c>
      <c r="AI1448" s="77">
        <f t="shared" si="44"/>
        <v>0</v>
      </c>
      <c r="AJ1448" s="77">
        <f>IF(I1448&gt;Variables!$G$7,0,1)</f>
        <v>0</v>
      </c>
      <c r="AK1448" s="77">
        <f>IF(F1448&gt;Variables!$G$8,0,1)</f>
        <v>1</v>
      </c>
      <c r="AL1448" s="77">
        <f>IF(G1448&gt;Variables!$G$9,0,1)</f>
        <v>1</v>
      </c>
      <c r="AM1448" s="77">
        <f>IF(AND(K1448&gt;Variables!$G$10,K1448&lt;Variables!$G$11),0,1)</f>
        <v>1</v>
      </c>
      <c r="AN1448" s="77">
        <f>IF(H1448&lt;Variables!$G$13,1,0)</f>
        <v>0</v>
      </c>
      <c r="AO1448" s="77">
        <f>IF(R1448&lt;Variables!$G$12,0,1)</f>
        <v>0</v>
      </c>
      <c r="AP1448" s="78">
        <f t="shared" si="45"/>
        <v>1</v>
      </c>
      <c r="AQ1448" s="77">
        <f>IF(V1448&lt;Variables!$G$15,1,0)</f>
        <v>1</v>
      </c>
      <c r="AR1448">
        <v>0</v>
      </c>
      <c r="AS1448">
        <v>0</v>
      </c>
      <c r="AT1448">
        <v>1</v>
      </c>
      <c r="AU1448">
        <v>0</v>
      </c>
      <c r="BA1448">
        <v>-2.25</v>
      </c>
    </row>
    <row r="1449" spans="3:53" x14ac:dyDescent="0.25">
      <c r="C1449" t="s">
        <v>306</v>
      </c>
      <c r="D1449" t="s">
        <v>139</v>
      </c>
      <c r="E1449">
        <v>32.090000000000003</v>
      </c>
      <c r="F1449">
        <v>7.78</v>
      </c>
      <c r="G1449">
        <v>10.61</v>
      </c>
      <c r="H1449">
        <v>5040</v>
      </c>
      <c r="I1449">
        <v>-3.0000000000000001E-3</v>
      </c>
      <c r="J1449" t="s">
        <v>75</v>
      </c>
      <c r="K1449">
        <v>55.65</v>
      </c>
      <c r="L1449">
        <v>31.927209999999999</v>
      </c>
      <c r="M1449">
        <v>0.30629046509230301</v>
      </c>
      <c r="N1449">
        <v>31.582841999999999</v>
      </c>
      <c r="O1449">
        <v>1.3999943386982061</v>
      </c>
      <c r="P1449">
        <v>1112000</v>
      </c>
      <c r="Q1449">
        <v>445132</v>
      </c>
      <c r="R1449">
        <v>2.5</v>
      </c>
      <c r="S1449">
        <v>19.131</v>
      </c>
      <c r="T1449">
        <v>6.6120000000000001</v>
      </c>
      <c r="U1449">
        <v>12.29166666666667</v>
      </c>
      <c r="V1449">
        <v>2.412572645130596</v>
      </c>
      <c r="AC1449">
        <v>34.36</v>
      </c>
      <c r="AD1449">
        <v>31.1</v>
      </c>
      <c r="AH1449" s="77">
        <f>IF(AND(M1449&lt;Variables!$G$6,M1449&gt;Variables!$G$5),0,1)</f>
        <v>1</v>
      </c>
      <c r="AI1449" s="77">
        <f t="shared" si="44"/>
        <v>0</v>
      </c>
      <c r="AJ1449" s="77">
        <f>IF(I1449&gt;Variables!$G$7,0,1)</f>
        <v>1</v>
      </c>
      <c r="AK1449" s="77">
        <f>IF(F1449&gt;Variables!$G$8,0,1)</f>
        <v>1</v>
      </c>
      <c r="AL1449" s="77">
        <f>IF(G1449&gt;Variables!$G$9,0,1)</f>
        <v>0</v>
      </c>
      <c r="AM1449" s="77">
        <f>IF(AND(K1449&gt;Variables!$G$10,K1449&lt;Variables!$G$11),0,1)</f>
        <v>1</v>
      </c>
      <c r="AN1449" s="77">
        <f>IF(H1449&lt;Variables!$G$13,1,0)</f>
        <v>0</v>
      </c>
      <c r="AO1449" s="77">
        <f>IF(R1449&lt;Variables!$G$12,0,1)</f>
        <v>1</v>
      </c>
      <c r="AP1449" s="78">
        <f t="shared" si="45"/>
        <v>1</v>
      </c>
      <c r="AQ1449" s="77">
        <f>IF(V1449&lt;Variables!$G$15,1,0)</f>
        <v>1</v>
      </c>
      <c r="AR1449">
        <v>0</v>
      </c>
      <c r="AS1449">
        <v>0</v>
      </c>
      <c r="AT1449">
        <v>1</v>
      </c>
      <c r="AU1449">
        <v>0</v>
      </c>
      <c r="BA1449">
        <v>-2.25</v>
      </c>
    </row>
    <row r="1450" spans="3:53" x14ac:dyDescent="0.25">
      <c r="C1450" t="s">
        <v>306</v>
      </c>
      <c r="D1450" t="s">
        <v>167</v>
      </c>
      <c r="E1450">
        <v>12.01</v>
      </c>
      <c r="F1450">
        <v>7.64</v>
      </c>
      <c r="G1450">
        <v>2.23</v>
      </c>
      <c r="H1450">
        <v>2260</v>
      </c>
      <c r="I1450">
        <v>-30.907</v>
      </c>
      <c r="J1450" t="s">
        <v>75</v>
      </c>
      <c r="K1450">
        <v>40.78</v>
      </c>
      <c r="L1450">
        <v>12.083259999999999</v>
      </c>
      <c r="M1450">
        <v>-1.0134682196691971</v>
      </c>
      <c r="N1450">
        <v>12.003256</v>
      </c>
      <c r="O1450">
        <v>-0.35370402830696801</v>
      </c>
      <c r="P1450">
        <v>46623000</v>
      </c>
      <c r="Q1450">
        <v>13611000</v>
      </c>
      <c r="R1450">
        <v>3.43</v>
      </c>
      <c r="S1450">
        <v>19.131</v>
      </c>
      <c r="T1450">
        <v>6.6120000000000001</v>
      </c>
      <c r="U1450">
        <v>12.29166666666667</v>
      </c>
      <c r="V1450">
        <v>2.2708449905777082</v>
      </c>
      <c r="AC1450">
        <v>12.65</v>
      </c>
      <c r="AD1450">
        <v>11.37</v>
      </c>
      <c r="AH1450" s="77">
        <f>IF(AND(M1450&lt;Variables!$G$6,M1450&gt;Variables!$G$5),0,1)</f>
        <v>0</v>
      </c>
      <c r="AI1450" s="77">
        <f t="shared" si="44"/>
        <v>0</v>
      </c>
      <c r="AJ1450" s="77">
        <f>IF(I1450&gt;Variables!$G$7,0,1)</f>
        <v>1</v>
      </c>
      <c r="AK1450" s="77">
        <f>IF(F1450&gt;Variables!$G$8,0,1)</f>
        <v>1</v>
      </c>
      <c r="AL1450" s="77">
        <f>IF(G1450&gt;Variables!$G$9,0,1)</f>
        <v>1</v>
      </c>
      <c r="AM1450" s="77">
        <f>IF(AND(K1450&gt;Variables!$G$10,K1450&lt;Variables!$G$11),0,1)</f>
        <v>1</v>
      </c>
      <c r="AN1450" s="77">
        <f>IF(H1450&lt;Variables!$G$13,1,0)</f>
        <v>0</v>
      </c>
      <c r="AO1450" s="77">
        <f>IF(R1450&lt;Variables!$G$12,0,1)</f>
        <v>1</v>
      </c>
      <c r="AP1450" s="78">
        <f t="shared" si="45"/>
        <v>1</v>
      </c>
      <c r="AQ1450" s="77">
        <f>IF(V1450&lt;Variables!$G$15,1,0)</f>
        <v>1</v>
      </c>
      <c r="AR1450">
        <v>1</v>
      </c>
      <c r="AS1450">
        <v>0</v>
      </c>
      <c r="AT1450">
        <v>0</v>
      </c>
      <c r="AU1450">
        <v>0</v>
      </c>
      <c r="BA1450">
        <v>1.27</v>
      </c>
    </row>
    <row r="1451" spans="3:53" x14ac:dyDescent="0.25">
      <c r="C1451" t="s">
        <v>306</v>
      </c>
      <c r="D1451" t="s">
        <v>289</v>
      </c>
      <c r="E1451">
        <v>235.7</v>
      </c>
      <c r="F1451">
        <v>6.81</v>
      </c>
      <c r="G1451">
        <v>7.34</v>
      </c>
      <c r="H1451">
        <v>-99999</v>
      </c>
      <c r="I1451">
        <v>-99999</v>
      </c>
      <c r="J1451" t="s">
        <v>75</v>
      </c>
      <c r="K1451">
        <v>61.25</v>
      </c>
      <c r="L1451">
        <v>233.91200000000001</v>
      </c>
      <c r="M1451">
        <v>0.86699271520912258</v>
      </c>
      <c r="N1451">
        <v>231.9714689655172</v>
      </c>
      <c r="O1451">
        <v>1.710784111589482</v>
      </c>
      <c r="P1451">
        <v>71593</v>
      </c>
      <c r="Q1451">
        <v>285725</v>
      </c>
      <c r="R1451">
        <v>0.25</v>
      </c>
      <c r="S1451">
        <v>19.131</v>
      </c>
      <c r="T1451">
        <v>6.6120000000000001</v>
      </c>
      <c r="U1451">
        <v>12.29166666666667</v>
      </c>
      <c r="V1451">
        <v>2.432839596087419</v>
      </c>
      <c r="AC1451">
        <v>235.01</v>
      </c>
      <c r="AD1451">
        <v>227.37129999999999</v>
      </c>
      <c r="AH1451" s="77">
        <f>IF(AND(M1451&lt;Variables!$G$6,M1451&gt;Variables!$G$5),0,1)</f>
        <v>1</v>
      </c>
      <c r="AI1451" s="77">
        <f t="shared" si="44"/>
        <v>0</v>
      </c>
      <c r="AJ1451" s="77">
        <f>IF(I1451&gt;Variables!$G$7,0,1)</f>
        <v>1</v>
      </c>
      <c r="AK1451" s="77">
        <f>IF(F1451&gt;Variables!$G$8,0,1)</f>
        <v>1</v>
      </c>
      <c r="AL1451" s="77">
        <f>IF(G1451&gt;Variables!$G$9,0,1)</f>
        <v>1</v>
      </c>
      <c r="AM1451" s="77">
        <f>IF(AND(K1451&gt;Variables!$G$10,K1451&lt;Variables!$G$11),0,1)</f>
        <v>1</v>
      </c>
      <c r="AN1451" s="77">
        <f>IF(H1451&lt;Variables!$G$13,1,0)</f>
        <v>1</v>
      </c>
      <c r="AO1451" s="77">
        <f>IF(R1451&lt;Variables!$G$12,0,1)</f>
        <v>0</v>
      </c>
      <c r="AP1451" s="78">
        <f t="shared" si="45"/>
        <v>1</v>
      </c>
      <c r="AQ1451" s="77">
        <f>IF(V1451&lt;Variables!$G$15,1,0)</f>
        <v>1</v>
      </c>
      <c r="AR1451">
        <v>0</v>
      </c>
      <c r="AS1451">
        <v>0</v>
      </c>
      <c r="AT1451">
        <v>1</v>
      </c>
      <c r="AU1451">
        <v>0</v>
      </c>
      <c r="BA1451">
        <v>-2.25</v>
      </c>
    </row>
    <row r="1452" spans="3:53" x14ac:dyDescent="0.25">
      <c r="C1452" t="s">
        <v>306</v>
      </c>
      <c r="D1452" t="s">
        <v>77</v>
      </c>
      <c r="E1452">
        <v>22.09</v>
      </c>
      <c r="F1452">
        <v>5.41</v>
      </c>
      <c r="G1452">
        <v>3.28</v>
      </c>
      <c r="H1452">
        <v>1910</v>
      </c>
      <c r="I1452">
        <v>0.19700000000000001</v>
      </c>
      <c r="J1452" t="s">
        <v>75</v>
      </c>
      <c r="K1452">
        <v>28.39</v>
      </c>
      <c r="L1452">
        <v>22.213605263157891</v>
      </c>
      <c r="M1452">
        <v>-0.87156164370579203</v>
      </c>
      <c r="N1452">
        <v>22.27074897959184</v>
      </c>
      <c r="O1452">
        <v>-1.125911750079075</v>
      </c>
      <c r="P1452">
        <v>532383</v>
      </c>
      <c r="Q1452">
        <v>773868</v>
      </c>
      <c r="R1452">
        <v>0.69</v>
      </c>
      <c r="S1452">
        <v>19.131</v>
      </c>
      <c r="T1452">
        <v>6.6120000000000001</v>
      </c>
      <c r="U1452">
        <v>12.29166666666667</v>
      </c>
      <c r="V1452">
        <v>2.1113871194523979</v>
      </c>
      <c r="AC1452">
        <v>22.02</v>
      </c>
      <c r="AD1452">
        <v>21</v>
      </c>
      <c r="AH1452" s="77">
        <f>IF(AND(M1452&lt;Variables!$G$6,M1452&gt;Variables!$G$5),0,1)</f>
        <v>1</v>
      </c>
      <c r="AI1452" s="77">
        <f t="shared" si="44"/>
        <v>1</v>
      </c>
      <c r="AJ1452" s="77">
        <f>IF(I1452&gt;Variables!$G$7,0,1)</f>
        <v>1</v>
      </c>
      <c r="AK1452" s="77">
        <f>IF(F1452&gt;Variables!$G$8,0,1)</f>
        <v>1</v>
      </c>
      <c r="AL1452" s="77">
        <f>IF(G1452&gt;Variables!$G$9,0,1)</f>
        <v>1</v>
      </c>
      <c r="AM1452" s="77">
        <f>IF(AND(K1452&gt;Variables!$G$10,K1452&lt;Variables!$G$11),0,1)</f>
        <v>1</v>
      </c>
      <c r="AN1452" s="77">
        <f>IF(H1452&lt;Variables!$G$13,1,0)</f>
        <v>0</v>
      </c>
      <c r="AO1452" s="77">
        <f>IF(R1452&lt;Variables!$G$12,0,1)</f>
        <v>0</v>
      </c>
      <c r="AP1452" s="78">
        <f t="shared" si="45"/>
        <v>1</v>
      </c>
      <c r="AQ1452" s="77">
        <f>IF(V1452&lt;Variables!$G$15,1,0)</f>
        <v>1</v>
      </c>
      <c r="AR1452">
        <v>0</v>
      </c>
      <c r="AS1452">
        <v>0</v>
      </c>
      <c r="AT1452">
        <v>1</v>
      </c>
      <c r="AU1452">
        <v>0</v>
      </c>
      <c r="BA1452">
        <v>-1.76</v>
      </c>
    </row>
    <row r="1453" spans="3:53" x14ac:dyDescent="0.25">
      <c r="C1453" t="s">
        <v>306</v>
      </c>
      <c r="D1453" t="s">
        <v>280</v>
      </c>
      <c r="E1453">
        <v>36.36</v>
      </c>
      <c r="F1453">
        <v>13.06</v>
      </c>
      <c r="G1453">
        <v>7.22</v>
      </c>
      <c r="H1453">
        <v>-99999</v>
      </c>
      <c r="I1453">
        <v>-99999</v>
      </c>
      <c r="J1453" t="s">
        <v>75</v>
      </c>
      <c r="K1453">
        <v>40.770000000000003</v>
      </c>
      <c r="L1453">
        <v>36.282216666666663</v>
      </c>
      <c r="M1453">
        <v>-1.329071680203294</v>
      </c>
      <c r="N1453">
        <v>36.525604166666668</v>
      </c>
      <c r="O1453">
        <v>-1.986563078753556</v>
      </c>
      <c r="P1453">
        <v>778230</v>
      </c>
      <c r="Q1453"/>
      <c r="R1453"/>
      <c r="S1453">
        <v>19.131</v>
      </c>
      <c r="T1453">
        <v>6.6120000000000001</v>
      </c>
      <c r="U1453">
        <v>12.29166666666667</v>
      </c>
      <c r="V1453">
        <v>2.270505010000583</v>
      </c>
      <c r="AC1453">
        <v>38.93</v>
      </c>
      <c r="AD1453">
        <v>35.6</v>
      </c>
      <c r="AH1453" s="77">
        <f>IF(AND(M1453&lt;Variables!$G$6,M1453&gt;Variables!$G$5),0,1)</f>
        <v>0</v>
      </c>
      <c r="AI1453" s="77">
        <f t="shared" si="44"/>
        <v>1</v>
      </c>
      <c r="AJ1453" s="77">
        <f>IF(I1453&gt;Variables!$G$7,0,1)</f>
        <v>1</v>
      </c>
      <c r="AK1453" s="77">
        <f>IF(F1453&gt;Variables!$G$8,0,1)</f>
        <v>0</v>
      </c>
      <c r="AL1453" s="77">
        <f>IF(G1453&gt;Variables!$G$9,0,1)</f>
        <v>1</v>
      </c>
      <c r="AM1453" s="77">
        <f>IF(AND(K1453&gt;Variables!$G$10,K1453&lt;Variables!$G$11),0,1)</f>
        <v>1</v>
      </c>
      <c r="AN1453" s="77">
        <f>IF(H1453&lt;Variables!$G$13,1,0)</f>
        <v>1</v>
      </c>
      <c r="AO1453" s="77">
        <f>IF(R1453&lt;Variables!$G$12,0,1)</f>
        <v>0</v>
      </c>
      <c r="AP1453" s="78">
        <f t="shared" si="45"/>
        <v>1</v>
      </c>
      <c r="AQ1453" s="77">
        <f>IF(V1453&lt;Variables!$G$15,1,0)</f>
        <v>1</v>
      </c>
      <c r="AR1453">
        <v>1</v>
      </c>
      <c r="AS1453">
        <v>0</v>
      </c>
      <c r="AT1453">
        <v>0</v>
      </c>
      <c r="AU1453">
        <v>0</v>
      </c>
      <c r="BA1453">
        <v>1.06</v>
      </c>
    </row>
    <row r="1454" spans="3:53" x14ac:dyDescent="0.25">
      <c r="C1454" t="s">
        <v>306</v>
      </c>
      <c r="D1454" t="s">
        <v>179</v>
      </c>
      <c r="E1454">
        <v>22.55</v>
      </c>
      <c r="F1454">
        <v>8.9499999999999993</v>
      </c>
      <c r="G1454">
        <v>7.05</v>
      </c>
      <c r="H1454">
        <v>14130</v>
      </c>
      <c r="I1454">
        <v>-72.141999999999996</v>
      </c>
      <c r="J1454" t="s">
        <v>75</v>
      </c>
      <c r="K1454">
        <v>58.99</v>
      </c>
      <c r="L1454">
        <v>22.33154</v>
      </c>
      <c r="M1454">
        <v>0.66479965107647576</v>
      </c>
      <c r="N1454">
        <v>22.355920000000001</v>
      </c>
      <c r="O1454">
        <v>0.55502077302119213</v>
      </c>
      <c r="P1454">
        <v>17128000</v>
      </c>
      <c r="Q1454">
        <v>11046000</v>
      </c>
      <c r="R1454">
        <v>1.55</v>
      </c>
      <c r="S1454">
        <v>19.131</v>
      </c>
      <c r="T1454">
        <v>6.6120000000000001</v>
      </c>
      <c r="U1454">
        <v>12.29166666666667</v>
      </c>
      <c r="V1454">
        <v>2.4255913359551551</v>
      </c>
      <c r="AC1454">
        <v>22.645</v>
      </c>
      <c r="AD1454">
        <v>21.81</v>
      </c>
      <c r="AH1454" s="77">
        <f>IF(AND(M1454&lt;Variables!$G$6,M1454&gt;Variables!$G$5),0,1)</f>
        <v>1</v>
      </c>
      <c r="AI1454" s="77">
        <f t="shared" si="44"/>
        <v>1</v>
      </c>
      <c r="AJ1454" s="77">
        <f>IF(I1454&gt;Variables!$G$7,0,1)</f>
        <v>1</v>
      </c>
      <c r="AK1454" s="77">
        <f>IF(F1454&gt;Variables!$G$8,0,1)</f>
        <v>1</v>
      </c>
      <c r="AL1454" s="77">
        <f>IF(G1454&gt;Variables!$G$9,0,1)</f>
        <v>1</v>
      </c>
      <c r="AM1454" s="77">
        <f>IF(AND(K1454&gt;Variables!$G$10,K1454&lt;Variables!$G$11),0,1)</f>
        <v>1</v>
      </c>
      <c r="AN1454" s="77">
        <f>IF(H1454&lt;Variables!$G$13,1,0)</f>
        <v>0</v>
      </c>
      <c r="AO1454" s="77">
        <f>IF(R1454&lt;Variables!$G$12,0,1)</f>
        <v>0</v>
      </c>
      <c r="AP1454" s="78">
        <f t="shared" si="45"/>
        <v>1</v>
      </c>
      <c r="AQ1454" s="77">
        <f>IF(V1454&lt;Variables!$G$15,1,0)</f>
        <v>1</v>
      </c>
      <c r="AR1454">
        <v>0</v>
      </c>
      <c r="AS1454">
        <v>0</v>
      </c>
      <c r="AT1454">
        <v>1</v>
      </c>
      <c r="AU1454">
        <v>0</v>
      </c>
      <c r="BA1454">
        <v>-2.04</v>
      </c>
    </row>
    <row r="1455" spans="3:53" x14ac:dyDescent="0.25">
      <c r="C1455" t="s">
        <v>306</v>
      </c>
      <c r="D1455" t="s">
        <v>180</v>
      </c>
      <c r="E1455">
        <v>13.34</v>
      </c>
      <c r="F1455">
        <v>6.01</v>
      </c>
      <c r="G1455">
        <v>4.1500000000000004</v>
      </c>
      <c r="H1455">
        <v>3530</v>
      </c>
      <c r="I1455">
        <v>-75.680000000000007</v>
      </c>
      <c r="J1455" t="s">
        <v>75</v>
      </c>
      <c r="K1455">
        <v>41.2</v>
      </c>
      <c r="L1455">
        <v>13.350004999999999</v>
      </c>
      <c r="M1455">
        <v>-0.37456914810143332</v>
      </c>
      <c r="N1455">
        <v>13.400638000000001</v>
      </c>
      <c r="O1455">
        <v>-0.75099409446026555</v>
      </c>
      <c r="P1455">
        <v>6023000</v>
      </c>
      <c r="Q1455">
        <v>13761000</v>
      </c>
      <c r="R1455">
        <v>0.44</v>
      </c>
      <c r="S1455">
        <v>19.131</v>
      </c>
      <c r="T1455">
        <v>6.6120000000000001</v>
      </c>
      <c r="U1455">
        <v>12.29166666666667</v>
      </c>
      <c r="V1455">
        <v>2.2760513476931279</v>
      </c>
      <c r="AC1455">
        <v>13.49</v>
      </c>
      <c r="AD1455">
        <v>12.86</v>
      </c>
      <c r="AH1455" s="77">
        <f>IF(AND(M1455&lt;Variables!$G$6,M1455&gt;Variables!$G$5),0,1)</f>
        <v>1</v>
      </c>
      <c r="AI1455" s="77">
        <f t="shared" si="44"/>
        <v>1</v>
      </c>
      <c r="AJ1455" s="77">
        <f>IF(I1455&gt;Variables!$G$7,0,1)</f>
        <v>1</v>
      </c>
      <c r="AK1455" s="77">
        <f>IF(F1455&gt;Variables!$G$8,0,1)</f>
        <v>1</v>
      </c>
      <c r="AL1455" s="77">
        <f>IF(G1455&gt;Variables!$G$9,0,1)</f>
        <v>1</v>
      </c>
      <c r="AM1455" s="77">
        <f>IF(AND(K1455&gt;Variables!$G$10,K1455&lt;Variables!$G$11),0,1)</f>
        <v>1</v>
      </c>
      <c r="AN1455" s="77">
        <f>IF(H1455&lt;Variables!$G$13,1,0)</f>
        <v>0</v>
      </c>
      <c r="AO1455" s="77">
        <f>IF(R1455&lt;Variables!$G$12,0,1)</f>
        <v>0</v>
      </c>
      <c r="AP1455" s="78">
        <f t="shared" si="45"/>
        <v>1</v>
      </c>
      <c r="AQ1455" s="77">
        <f>IF(V1455&lt;Variables!$G$15,1,0)</f>
        <v>1</v>
      </c>
      <c r="AR1455">
        <v>0</v>
      </c>
      <c r="AS1455">
        <v>0</v>
      </c>
      <c r="AT1455">
        <v>1</v>
      </c>
      <c r="AU1455">
        <v>0</v>
      </c>
      <c r="BA1455">
        <v>-1.54</v>
      </c>
    </row>
    <row r="1456" spans="3:53" x14ac:dyDescent="0.25">
      <c r="C1456" t="s">
        <v>306</v>
      </c>
      <c r="D1456" t="s">
        <v>249</v>
      </c>
      <c r="E1456">
        <v>1.1000000000000001</v>
      </c>
      <c r="F1456">
        <v>13.21</v>
      </c>
      <c r="G1456">
        <v>-1.87</v>
      </c>
      <c r="H1456">
        <v>-99999</v>
      </c>
      <c r="I1456">
        <v>-99999</v>
      </c>
      <c r="J1456" t="s">
        <v>75</v>
      </c>
      <c r="K1456">
        <v>43.05</v>
      </c>
      <c r="L1456">
        <v>1.05</v>
      </c>
      <c r="M1456">
        <v>0</v>
      </c>
      <c r="N1456">
        <v>1.1020000000000001</v>
      </c>
      <c r="O1456">
        <v>-4.7186932849364638</v>
      </c>
      <c r="P1456">
        <v>37037</v>
      </c>
      <c r="Q1456">
        <v>1581</v>
      </c>
      <c r="R1456">
        <v>23.43</v>
      </c>
      <c r="S1456">
        <v>19.131</v>
      </c>
      <c r="T1456">
        <v>6.6120000000000001</v>
      </c>
      <c r="U1456">
        <v>12.29166666666667</v>
      </c>
      <c r="V1456">
        <v>2.2949980000000001</v>
      </c>
      <c r="AC1456">
        <v>1.2</v>
      </c>
      <c r="AD1456">
        <v>1.05</v>
      </c>
      <c r="AH1456" s="77">
        <f>IF(AND(M1456&lt;Variables!$G$6,M1456&gt;Variables!$G$5),0,1)</f>
        <v>1</v>
      </c>
      <c r="AI1456" s="77">
        <f t="shared" si="44"/>
        <v>1</v>
      </c>
      <c r="AJ1456" s="77">
        <f>IF(I1456&gt;Variables!$G$7,0,1)</f>
        <v>1</v>
      </c>
      <c r="AK1456" s="77">
        <f>IF(F1456&gt;Variables!$G$8,0,1)</f>
        <v>0</v>
      </c>
      <c r="AL1456" s="77">
        <f>IF(G1456&gt;Variables!$G$9,0,1)</f>
        <v>1</v>
      </c>
      <c r="AM1456" s="77">
        <f>IF(AND(K1456&gt;Variables!$G$10,K1456&lt;Variables!$G$11),0,1)</f>
        <v>1</v>
      </c>
      <c r="AN1456" s="77">
        <f>IF(H1456&lt;Variables!$G$13,1,0)</f>
        <v>1</v>
      </c>
      <c r="AO1456" s="77">
        <f>IF(R1456&lt;Variables!$G$12,0,1)</f>
        <v>1</v>
      </c>
      <c r="AP1456" s="78">
        <f t="shared" si="45"/>
        <v>1</v>
      </c>
      <c r="AQ1456" s="77">
        <f>IF(V1456&lt;Variables!$G$15,1,0)</f>
        <v>1</v>
      </c>
      <c r="AR1456">
        <v>0</v>
      </c>
      <c r="AS1456">
        <v>0</v>
      </c>
      <c r="AT1456">
        <v>1</v>
      </c>
      <c r="AU1456">
        <v>0</v>
      </c>
      <c r="BA1456">
        <v>-2.25</v>
      </c>
    </row>
    <row r="1457" spans="3:53" x14ac:dyDescent="0.25">
      <c r="C1457" t="s">
        <v>306</v>
      </c>
      <c r="D1457" t="s">
        <v>279</v>
      </c>
      <c r="E1457">
        <v>9.19</v>
      </c>
      <c r="F1457">
        <v>6.02</v>
      </c>
      <c r="G1457">
        <v>-3.78</v>
      </c>
      <c r="H1457">
        <v>13560</v>
      </c>
      <c r="I1457">
        <v>602.99599999999998</v>
      </c>
      <c r="J1457" t="s">
        <v>75</v>
      </c>
      <c r="K1457">
        <v>40.36</v>
      </c>
      <c r="L1457">
        <v>9.2037499999999977</v>
      </c>
      <c r="M1457">
        <v>-0.36669835664808081</v>
      </c>
      <c r="N1457">
        <v>9.2044940000000004</v>
      </c>
      <c r="O1457">
        <v>-0.37475172453804051</v>
      </c>
      <c r="P1457">
        <v>1694000</v>
      </c>
      <c r="Q1457">
        <v>1051000</v>
      </c>
      <c r="R1457">
        <v>1.61</v>
      </c>
      <c r="S1457">
        <v>19.131</v>
      </c>
      <c r="T1457">
        <v>6.6120000000000001</v>
      </c>
      <c r="U1457">
        <v>12.29166666666667</v>
      </c>
      <c r="V1457">
        <v>2.266454757680294</v>
      </c>
      <c r="AC1457">
        <v>9.2349999999999994</v>
      </c>
      <c r="AD1457">
        <v>9</v>
      </c>
      <c r="AH1457" s="77">
        <f>IF(AND(M1457&lt;Variables!$G$6,M1457&gt;Variables!$G$5),0,1)</f>
        <v>1</v>
      </c>
      <c r="AI1457" s="77">
        <f t="shared" si="44"/>
        <v>1</v>
      </c>
      <c r="AJ1457" s="77">
        <f>IF(I1457&gt;Variables!$G$7,0,1)</f>
        <v>0</v>
      </c>
      <c r="AK1457" s="77">
        <f>IF(F1457&gt;Variables!$G$8,0,1)</f>
        <v>1</v>
      </c>
      <c r="AL1457" s="77">
        <f>IF(G1457&gt;Variables!$G$9,0,1)</f>
        <v>1</v>
      </c>
      <c r="AM1457" s="77">
        <f>IF(AND(K1457&gt;Variables!$G$10,K1457&lt;Variables!$G$11),0,1)</f>
        <v>1</v>
      </c>
      <c r="AN1457" s="77">
        <f>IF(H1457&lt;Variables!$G$13,1,0)</f>
        <v>0</v>
      </c>
      <c r="AO1457" s="77">
        <f>IF(R1457&lt;Variables!$G$12,0,1)</f>
        <v>0</v>
      </c>
      <c r="AP1457" s="78">
        <f t="shared" si="45"/>
        <v>1</v>
      </c>
      <c r="AQ1457" s="77">
        <f>IF(V1457&lt;Variables!$G$15,1,0)</f>
        <v>1</v>
      </c>
      <c r="AR1457">
        <v>0</v>
      </c>
      <c r="AS1457">
        <v>0</v>
      </c>
      <c r="AT1457">
        <v>0</v>
      </c>
      <c r="AU1457">
        <v>1</v>
      </c>
      <c r="BA1457">
        <v>-0.91</v>
      </c>
    </row>
    <row r="1458" spans="3:53" x14ac:dyDescent="0.25">
      <c r="C1458" t="s">
        <v>306</v>
      </c>
      <c r="D1458" t="s">
        <v>273</v>
      </c>
      <c r="E1458">
        <v>1.76</v>
      </c>
      <c r="F1458">
        <v>22.7</v>
      </c>
      <c r="G1458">
        <v>6.74</v>
      </c>
      <c r="H1458">
        <v>464.81</v>
      </c>
      <c r="I1458">
        <v>-8.1020000000000003</v>
      </c>
      <c r="J1458" t="s">
        <v>74</v>
      </c>
      <c r="K1458">
        <v>61.65</v>
      </c>
      <c r="L1458">
        <v>1.72211</v>
      </c>
      <c r="M1458">
        <v>1.0330350558326691</v>
      </c>
      <c r="N1458">
        <v>1.6934340000000001</v>
      </c>
      <c r="O1458">
        <v>2.743891996971854</v>
      </c>
      <c r="P1458">
        <v>66510000.000000007</v>
      </c>
      <c r="Q1458">
        <v>1670000</v>
      </c>
      <c r="R1458">
        <v>39.83</v>
      </c>
      <c r="S1458">
        <v>19.131</v>
      </c>
      <c r="T1458">
        <v>6.6120000000000001</v>
      </c>
      <c r="U1458">
        <v>12.29166666666667</v>
      </c>
      <c r="V1458">
        <v>2.4260784174878491</v>
      </c>
      <c r="AC1458">
        <v>2.23</v>
      </c>
      <c r="AD1458">
        <v>1.72</v>
      </c>
      <c r="AH1458" s="77">
        <f>IF(AND(M1458&lt;Variables!$G$6,M1458&gt;Variables!$G$5),0,1)</f>
        <v>1</v>
      </c>
      <c r="AI1458" s="77">
        <f t="shared" si="44"/>
        <v>0</v>
      </c>
      <c r="AJ1458" s="77">
        <f>IF(I1458&gt;Variables!$G$7,0,1)</f>
        <v>1</v>
      </c>
      <c r="AK1458" s="77">
        <f>IF(F1458&gt;Variables!$G$8,0,1)</f>
        <v>0</v>
      </c>
      <c r="AL1458" s="77">
        <f>IF(G1458&gt;Variables!$G$9,0,1)</f>
        <v>1</v>
      </c>
      <c r="AM1458" s="77">
        <f>IF(AND(K1458&gt;Variables!$G$10,K1458&lt;Variables!$G$11),0,1)</f>
        <v>1</v>
      </c>
      <c r="AN1458" s="77">
        <f>IF(H1458&lt;Variables!$G$13,1,0)</f>
        <v>1</v>
      </c>
      <c r="AO1458" s="77">
        <f>IF(R1458&lt;Variables!$G$12,0,1)</f>
        <v>1</v>
      </c>
      <c r="AP1458" s="78">
        <f t="shared" si="45"/>
        <v>0</v>
      </c>
      <c r="AQ1458" s="77">
        <f>IF(V1458&lt;Variables!$G$15,1,0)</f>
        <v>1</v>
      </c>
      <c r="AR1458">
        <v>0</v>
      </c>
      <c r="AS1458">
        <v>0</v>
      </c>
      <c r="AT1458">
        <v>1</v>
      </c>
      <c r="AU1458">
        <v>0</v>
      </c>
      <c r="BA1458">
        <v>-2.25</v>
      </c>
    </row>
    <row r="1459" spans="3:53" x14ac:dyDescent="0.25">
      <c r="C1459" t="s">
        <v>306</v>
      </c>
      <c r="D1459" t="s">
        <v>302</v>
      </c>
      <c r="E1459">
        <v>22.43</v>
      </c>
      <c r="F1459">
        <v>12.45</v>
      </c>
      <c r="G1459">
        <v>7.39</v>
      </c>
      <c r="H1459">
        <v>1050</v>
      </c>
      <c r="I1459">
        <v>124.813</v>
      </c>
      <c r="J1459" t="s">
        <v>74</v>
      </c>
      <c r="K1459">
        <v>39.35</v>
      </c>
      <c r="L1459">
        <v>22.600149999999999</v>
      </c>
      <c r="M1459">
        <v>-0.92986108499277764</v>
      </c>
      <c r="N1459">
        <v>22.503038</v>
      </c>
      <c r="O1459">
        <v>-0.50232328630471823</v>
      </c>
      <c r="P1459">
        <v>8390000</v>
      </c>
      <c r="Q1459">
        <v>1330000</v>
      </c>
      <c r="R1459">
        <v>6.31</v>
      </c>
      <c r="S1459">
        <v>19.131</v>
      </c>
      <c r="T1459">
        <v>6.6120000000000001</v>
      </c>
      <c r="U1459">
        <v>12.29166666666667</v>
      </c>
      <c r="V1459">
        <v>2.2522424648464718</v>
      </c>
      <c r="AC1459">
        <v>23.624300000000002</v>
      </c>
      <c r="AD1459">
        <v>22.3</v>
      </c>
      <c r="AH1459" s="77">
        <f>IF(AND(M1459&lt;Variables!$G$6,M1459&gt;Variables!$G$5),0,1)</f>
        <v>1</v>
      </c>
      <c r="AI1459" s="77">
        <f t="shared" si="44"/>
        <v>0</v>
      </c>
      <c r="AJ1459" s="77">
        <f>IF(I1459&gt;Variables!$G$7,0,1)</f>
        <v>0</v>
      </c>
      <c r="AK1459" s="77">
        <f>IF(F1459&gt;Variables!$G$8,0,1)</f>
        <v>0</v>
      </c>
      <c r="AL1459" s="77">
        <f>IF(G1459&gt;Variables!$G$9,0,1)</f>
        <v>1</v>
      </c>
      <c r="AM1459" s="77">
        <f>IF(AND(K1459&gt;Variables!$G$10,K1459&lt;Variables!$G$11),0,1)</f>
        <v>1</v>
      </c>
      <c r="AN1459" s="77">
        <f>IF(H1459&lt;Variables!$G$13,1,0)</f>
        <v>1</v>
      </c>
      <c r="AO1459" s="77">
        <f>IF(R1459&lt;Variables!$G$12,0,1)</f>
        <v>1</v>
      </c>
      <c r="AP1459" s="78">
        <f t="shared" si="45"/>
        <v>0</v>
      </c>
      <c r="AQ1459" s="77">
        <f>IF(V1459&lt;Variables!$G$15,1,0)</f>
        <v>1</v>
      </c>
      <c r="AR1459">
        <v>1</v>
      </c>
      <c r="AS1459">
        <v>0</v>
      </c>
      <c r="AT1459">
        <v>0</v>
      </c>
      <c r="AU1459">
        <v>0</v>
      </c>
      <c r="BA1459">
        <v>2</v>
      </c>
    </row>
    <row r="1460" spans="3:53" x14ac:dyDescent="0.25">
      <c r="C1460" t="s">
        <v>306</v>
      </c>
      <c r="D1460" t="s">
        <v>164</v>
      </c>
      <c r="E1460">
        <v>17.04</v>
      </c>
      <c r="F1460">
        <v>8.36</v>
      </c>
      <c r="G1460">
        <v>0</v>
      </c>
      <c r="H1460">
        <v>-99999</v>
      </c>
      <c r="I1460">
        <v>148.58799999999999</v>
      </c>
      <c r="J1460" t="s">
        <v>74</v>
      </c>
      <c r="K1460">
        <v>59.22</v>
      </c>
      <c r="L1460">
        <v>-99999</v>
      </c>
      <c r="M1460">
        <v>-99999</v>
      </c>
      <c r="N1460">
        <v>16.98</v>
      </c>
      <c r="O1460">
        <v>0</v>
      </c>
      <c r="P1460">
        <v>1835000</v>
      </c>
      <c r="Q1460">
        <v>46184</v>
      </c>
      <c r="R1460">
        <v>39.729999999999997</v>
      </c>
      <c r="S1460">
        <v>19.131</v>
      </c>
      <c r="T1460">
        <v>6.6120000000000001</v>
      </c>
      <c r="U1460">
        <v>12.29166666666667</v>
      </c>
      <c r="V1460">
        <v>-99999</v>
      </c>
      <c r="AC1460">
        <v>17</v>
      </c>
      <c r="AD1460">
        <v>16.989999999999998</v>
      </c>
      <c r="AH1460" s="77">
        <f>IF(AND(M1460&lt;Variables!$G$6,M1460&gt;Variables!$G$5),0,1)</f>
        <v>1</v>
      </c>
      <c r="AI1460" s="77">
        <f t="shared" si="44"/>
        <v>1</v>
      </c>
      <c r="AJ1460" s="77">
        <f>IF(I1460&gt;Variables!$G$7,0,1)</f>
        <v>0</v>
      </c>
      <c r="AK1460" s="77">
        <f>IF(F1460&gt;Variables!$G$8,0,1)</f>
        <v>1</v>
      </c>
      <c r="AL1460" s="77">
        <f>IF(G1460&gt;Variables!$G$9,0,1)</f>
        <v>1</v>
      </c>
      <c r="AM1460" s="77">
        <f>IF(AND(K1460&gt;Variables!$G$10,K1460&lt;Variables!$G$11),0,1)</f>
        <v>1</v>
      </c>
      <c r="AN1460" s="77">
        <f>IF(H1460&lt;Variables!$G$13,1,0)</f>
        <v>1</v>
      </c>
      <c r="AO1460" s="77">
        <f>IF(R1460&lt;Variables!$G$12,0,1)</f>
        <v>1</v>
      </c>
      <c r="AP1460" s="78">
        <f t="shared" si="45"/>
        <v>0</v>
      </c>
      <c r="AQ1460" s="77">
        <f>IF(V1460&lt;Variables!$G$15,1,0)</f>
        <v>1</v>
      </c>
      <c r="AR1460">
        <v>0</v>
      </c>
      <c r="AS1460">
        <v>0</v>
      </c>
      <c r="AT1460">
        <v>0</v>
      </c>
      <c r="AU1460">
        <v>0</v>
      </c>
      <c r="BA1460">
        <v>0</v>
      </c>
    </row>
    <row r="1461" spans="3:53" x14ac:dyDescent="0.25">
      <c r="C1461" t="s">
        <v>306</v>
      </c>
      <c r="D1461" t="s">
        <v>275</v>
      </c>
      <c r="E1461">
        <v>56.01</v>
      </c>
      <c r="F1461">
        <v>46.17</v>
      </c>
      <c r="G1461">
        <v>0.23</v>
      </c>
      <c r="H1461">
        <v>639.94000000000005</v>
      </c>
      <c r="I1461">
        <v>-10.029</v>
      </c>
      <c r="J1461" t="s">
        <v>74</v>
      </c>
      <c r="K1461">
        <v>58.74</v>
      </c>
      <c r="L1461">
        <v>55.834099999999999</v>
      </c>
      <c r="M1461">
        <v>2.8477220909806061E-2</v>
      </c>
      <c r="N1461">
        <v>55.777465999999997</v>
      </c>
      <c r="O1461">
        <v>0.13004176274340709</v>
      </c>
      <c r="P1461">
        <v>4220000</v>
      </c>
      <c r="Q1461">
        <v>178970</v>
      </c>
      <c r="R1461">
        <v>23.58</v>
      </c>
      <c r="S1461">
        <v>19.131</v>
      </c>
      <c r="T1461">
        <v>6.6120000000000001</v>
      </c>
      <c r="U1461">
        <v>12.29166666666667</v>
      </c>
      <c r="V1461">
        <v>2.4560871953060941</v>
      </c>
      <c r="AC1461">
        <v>56.13</v>
      </c>
      <c r="AD1461">
        <v>55.67</v>
      </c>
      <c r="AH1461" s="77">
        <f>IF(AND(M1461&lt;Variables!$G$6,M1461&gt;Variables!$G$5),0,1)</f>
        <v>1</v>
      </c>
      <c r="AI1461" s="77">
        <f t="shared" si="44"/>
        <v>0</v>
      </c>
      <c r="AJ1461" s="77">
        <f>IF(I1461&gt;Variables!$G$7,0,1)</f>
        <v>1</v>
      </c>
      <c r="AK1461" s="77">
        <f>IF(F1461&gt;Variables!$G$8,0,1)</f>
        <v>0</v>
      </c>
      <c r="AL1461" s="77">
        <f>IF(G1461&gt;Variables!$G$9,0,1)</f>
        <v>1</v>
      </c>
      <c r="AM1461" s="77">
        <f>IF(AND(K1461&gt;Variables!$G$10,K1461&lt;Variables!$G$11),0,1)</f>
        <v>1</v>
      </c>
      <c r="AN1461" s="77">
        <f>IF(H1461&lt;Variables!$G$13,1,0)</f>
        <v>1</v>
      </c>
      <c r="AO1461" s="77">
        <f>IF(R1461&lt;Variables!$G$12,0,1)</f>
        <v>1</v>
      </c>
      <c r="AP1461" s="78">
        <f t="shared" si="45"/>
        <v>0</v>
      </c>
      <c r="AQ1461" s="77">
        <f>IF(V1461&lt;Variables!$G$15,1,0)</f>
        <v>1</v>
      </c>
      <c r="AR1461">
        <v>0</v>
      </c>
      <c r="AS1461">
        <v>0</v>
      </c>
      <c r="AT1461">
        <v>0</v>
      </c>
      <c r="AU1461">
        <v>1</v>
      </c>
      <c r="BA1461">
        <v>-0.28000000000000003</v>
      </c>
    </row>
    <row r="1462" spans="3:53" x14ac:dyDescent="0.25">
      <c r="C1462" t="s">
        <v>306</v>
      </c>
      <c r="D1462" t="s">
        <v>274</v>
      </c>
      <c r="E1462">
        <v>53.65</v>
      </c>
      <c r="F1462">
        <v>29.91</v>
      </c>
      <c r="G1462">
        <v>-0.04</v>
      </c>
      <c r="H1462">
        <v>1620</v>
      </c>
      <c r="I1462">
        <v>-6.2590000000000003</v>
      </c>
      <c r="J1462" t="s">
        <v>74</v>
      </c>
      <c r="K1462">
        <v>46.07</v>
      </c>
      <c r="L1462">
        <v>53.489114999999991</v>
      </c>
      <c r="M1462">
        <v>-1.7040850273918749E-2</v>
      </c>
      <c r="N1462">
        <v>53.490246000000013</v>
      </c>
      <c r="O1462">
        <v>-1.9154894146512811E-2</v>
      </c>
      <c r="P1462">
        <v>1720000</v>
      </c>
      <c r="Q1462">
        <v>116562</v>
      </c>
      <c r="R1462">
        <v>14.76</v>
      </c>
      <c r="S1462">
        <v>19.131</v>
      </c>
      <c r="T1462">
        <v>6.6120000000000001</v>
      </c>
      <c r="U1462">
        <v>12.29166666666667</v>
      </c>
      <c r="V1462">
        <v>2.326534851183049</v>
      </c>
      <c r="AC1462">
        <v>53.7</v>
      </c>
      <c r="AD1462">
        <v>53.35</v>
      </c>
      <c r="AH1462" s="77">
        <f>IF(AND(M1462&lt;Variables!$G$6,M1462&gt;Variables!$G$5),0,1)</f>
        <v>1</v>
      </c>
      <c r="AI1462" s="77">
        <f t="shared" si="44"/>
        <v>1</v>
      </c>
      <c r="AJ1462" s="77">
        <f>IF(I1462&gt;Variables!$G$7,0,1)</f>
        <v>1</v>
      </c>
      <c r="AK1462" s="77">
        <f>IF(F1462&gt;Variables!$G$8,0,1)</f>
        <v>0</v>
      </c>
      <c r="AL1462" s="77">
        <f>IF(G1462&gt;Variables!$G$9,0,1)</f>
        <v>1</v>
      </c>
      <c r="AM1462" s="77">
        <f>IF(AND(K1462&gt;Variables!$G$10,K1462&lt;Variables!$G$11),0,1)</f>
        <v>1</v>
      </c>
      <c r="AN1462" s="77">
        <f>IF(H1462&lt;Variables!$G$13,1,0)</f>
        <v>0</v>
      </c>
      <c r="AO1462" s="77">
        <f>IF(R1462&lt;Variables!$G$12,0,1)</f>
        <v>1</v>
      </c>
      <c r="AP1462" s="78">
        <f t="shared" si="45"/>
        <v>0</v>
      </c>
      <c r="AQ1462" s="77">
        <f>IF(V1462&lt;Variables!$G$15,1,0)</f>
        <v>1</v>
      </c>
      <c r="AR1462">
        <v>0</v>
      </c>
      <c r="AS1462">
        <v>0</v>
      </c>
      <c r="AT1462">
        <v>0</v>
      </c>
      <c r="AU1462">
        <v>1</v>
      </c>
      <c r="BA1462">
        <v>-0.47</v>
      </c>
    </row>
    <row r="1463" spans="3:53" x14ac:dyDescent="0.25">
      <c r="C1463" t="s">
        <v>306</v>
      </c>
      <c r="D1463" t="s">
        <v>293</v>
      </c>
      <c r="E1463">
        <v>22.48</v>
      </c>
      <c r="F1463">
        <v>11.15</v>
      </c>
      <c r="G1463">
        <v>-1.51</v>
      </c>
      <c r="H1463">
        <v>-99999</v>
      </c>
      <c r="I1463">
        <v>240.642</v>
      </c>
      <c r="J1463" t="s">
        <v>74</v>
      </c>
      <c r="K1463">
        <v>-99999</v>
      </c>
      <c r="L1463">
        <v>-99999</v>
      </c>
      <c r="M1463">
        <v>-99999</v>
      </c>
      <c r="N1463">
        <v>22.475000000000001</v>
      </c>
      <c r="O1463">
        <v>0</v>
      </c>
      <c r="P1463">
        <v>138406</v>
      </c>
      <c r="Q1463">
        <v>7534</v>
      </c>
      <c r="R1463">
        <v>18.37</v>
      </c>
      <c r="S1463">
        <v>19.131</v>
      </c>
      <c r="T1463">
        <v>6.6120000000000001</v>
      </c>
      <c r="U1463">
        <v>12.29166666666667</v>
      </c>
      <c r="V1463">
        <v>-99999</v>
      </c>
      <c r="AC1463">
        <v>-99999</v>
      </c>
      <c r="AD1463">
        <v>-99999</v>
      </c>
      <c r="AH1463" s="77">
        <f>IF(AND(M1463&lt;Variables!$G$6,M1463&gt;Variables!$G$5),0,1)</f>
        <v>1</v>
      </c>
      <c r="AI1463" s="77">
        <f t="shared" si="44"/>
        <v>1</v>
      </c>
      <c r="AJ1463" s="77">
        <f>IF(I1463&gt;Variables!$G$7,0,1)</f>
        <v>0</v>
      </c>
      <c r="AK1463" s="77">
        <f>IF(F1463&gt;Variables!$G$8,0,1)</f>
        <v>0</v>
      </c>
      <c r="AL1463" s="77">
        <f>IF(G1463&gt;Variables!$G$9,0,1)</f>
        <v>1</v>
      </c>
      <c r="AM1463" s="77">
        <f>IF(AND(K1463&gt;Variables!$G$10,K1463&lt;Variables!$G$11),0,1)</f>
        <v>1</v>
      </c>
      <c r="AN1463" s="77">
        <f>IF(H1463&lt;Variables!$G$13,1,0)</f>
        <v>1</v>
      </c>
      <c r="AO1463" s="77">
        <f>IF(R1463&lt;Variables!$G$12,0,1)</f>
        <v>1</v>
      </c>
      <c r="AP1463" s="78">
        <f t="shared" si="45"/>
        <v>0</v>
      </c>
      <c r="AQ1463" s="77">
        <f>IF(V1463&lt;Variables!$G$15,1,0)</f>
        <v>1</v>
      </c>
      <c r="AR1463">
        <v>0</v>
      </c>
      <c r="AS1463">
        <v>0</v>
      </c>
      <c r="AT1463">
        <v>0</v>
      </c>
      <c r="AU1463">
        <v>0</v>
      </c>
      <c r="BA1463">
        <v>0</v>
      </c>
    </row>
    <row r="1464" spans="3:53" x14ac:dyDescent="0.25">
      <c r="C1464" t="s">
        <v>307</v>
      </c>
      <c r="D1464" t="s">
        <v>164</v>
      </c>
      <c r="E1464">
        <v>17.04</v>
      </c>
      <c r="F1464">
        <v>8.36</v>
      </c>
      <c r="G1464">
        <v>0</v>
      </c>
      <c r="H1464">
        <v>-99999</v>
      </c>
      <c r="I1464">
        <v>148.58799999999999</v>
      </c>
      <c r="J1464" t="s">
        <v>74</v>
      </c>
      <c r="K1464">
        <v>59.22</v>
      </c>
      <c r="L1464">
        <v>-99999</v>
      </c>
      <c r="M1464">
        <v>-99999</v>
      </c>
      <c r="N1464">
        <v>16.98</v>
      </c>
      <c r="O1464">
        <v>0</v>
      </c>
      <c r="P1464">
        <v>1835000</v>
      </c>
      <c r="Q1464">
        <v>46184</v>
      </c>
      <c r="R1464">
        <v>39.729999999999997</v>
      </c>
      <c r="S1464">
        <v>19.481999999999999</v>
      </c>
      <c r="T1464">
        <v>6.4560000000000004</v>
      </c>
      <c r="U1464">
        <v>12.25166666666667</v>
      </c>
      <c r="V1464">
        <v>-99999</v>
      </c>
      <c r="AC1464">
        <v>17</v>
      </c>
      <c r="AD1464">
        <v>16.989999999999998</v>
      </c>
      <c r="AH1464" s="77">
        <f>IF(AND(M1464&lt;Variables!$G$6,M1464&gt;Variables!$G$5),0,1)</f>
        <v>1</v>
      </c>
      <c r="AI1464" s="77">
        <f t="shared" si="44"/>
        <v>1</v>
      </c>
      <c r="AJ1464" s="77">
        <f>IF(I1464&gt;Variables!$G$7,0,1)</f>
        <v>0</v>
      </c>
      <c r="AK1464" s="77">
        <f>IF(F1464&gt;Variables!$G$8,0,1)</f>
        <v>1</v>
      </c>
      <c r="AL1464" s="77">
        <f>IF(G1464&gt;Variables!$G$9,0,1)</f>
        <v>1</v>
      </c>
      <c r="AM1464" s="77">
        <f>IF(AND(K1464&gt;Variables!$G$10,K1464&lt;Variables!$G$11),0,1)</f>
        <v>1</v>
      </c>
      <c r="AN1464" s="77">
        <f>IF(H1464&lt;Variables!$G$13,1,0)</f>
        <v>1</v>
      </c>
      <c r="AO1464" s="77">
        <f>IF(R1464&lt;Variables!$G$12,0,1)</f>
        <v>1</v>
      </c>
      <c r="AP1464" s="78">
        <f t="shared" si="45"/>
        <v>0</v>
      </c>
      <c r="AQ1464" s="77">
        <f>IF(V1464&lt;Variables!$G$15,1,0)</f>
        <v>1</v>
      </c>
      <c r="AR1464">
        <v>0</v>
      </c>
      <c r="AS1464">
        <v>0</v>
      </c>
      <c r="AT1464">
        <v>0</v>
      </c>
      <c r="AU1464">
        <v>0</v>
      </c>
      <c r="BA1464">
        <v>0</v>
      </c>
    </row>
    <row r="1465" spans="3:53" x14ac:dyDescent="0.25">
      <c r="C1465" t="s">
        <v>307</v>
      </c>
      <c r="D1465" t="s">
        <v>140</v>
      </c>
      <c r="E1465">
        <v>24.33</v>
      </c>
      <c r="F1465">
        <v>7.01</v>
      </c>
      <c r="G1465">
        <v>7.46</v>
      </c>
      <c r="H1465">
        <v>6870</v>
      </c>
      <c r="I1465">
        <v>-1.0740000000000001</v>
      </c>
      <c r="J1465" t="s">
        <v>75</v>
      </c>
      <c r="K1465">
        <v>73.849999999999994</v>
      </c>
      <c r="L1465">
        <v>24.072500000000002</v>
      </c>
      <c r="M1465">
        <v>1.069685325578966</v>
      </c>
      <c r="N1465">
        <v>23.94171875</v>
      </c>
      <c r="O1465">
        <v>1.6217768408961959</v>
      </c>
      <c r="P1465">
        <v>722241</v>
      </c>
      <c r="Q1465">
        <v>740726</v>
      </c>
      <c r="R1465">
        <v>0.98</v>
      </c>
      <c r="S1465">
        <v>19.481999999999999</v>
      </c>
      <c r="T1465">
        <v>6.4560000000000004</v>
      </c>
      <c r="U1465">
        <v>12.25166666666667</v>
      </c>
      <c r="V1465">
        <v>2.5125955399314579</v>
      </c>
      <c r="AC1465">
        <v>24.68</v>
      </c>
      <c r="AD1465">
        <v>22.64</v>
      </c>
      <c r="AH1465" s="77">
        <f>IF(AND(M1465&lt;Variables!$G$6,M1465&gt;Variables!$G$5),0,1)</f>
        <v>1</v>
      </c>
      <c r="AI1465" s="77">
        <f t="shared" si="44"/>
        <v>0</v>
      </c>
      <c r="AJ1465" s="77">
        <f>IF(I1465&gt;Variables!$G$7,0,1)</f>
        <v>1</v>
      </c>
      <c r="AK1465" s="77">
        <f>IF(F1465&gt;Variables!$G$8,0,1)</f>
        <v>1</v>
      </c>
      <c r="AL1465" s="77">
        <f>IF(G1465&gt;Variables!$G$9,0,1)</f>
        <v>1</v>
      </c>
      <c r="AM1465" s="77">
        <f>IF(AND(K1465&gt;Variables!$G$10,K1465&lt;Variables!$G$11),0,1)</f>
        <v>1</v>
      </c>
      <c r="AN1465" s="77">
        <f>IF(H1465&lt;Variables!$G$13,1,0)</f>
        <v>0</v>
      </c>
      <c r="AO1465" s="77">
        <f>IF(R1465&lt;Variables!$G$12,0,1)</f>
        <v>0</v>
      </c>
      <c r="AP1465" s="78">
        <f t="shared" si="45"/>
        <v>1</v>
      </c>
      <c r="AQ1465" s="77">
        <f>IF(V1465&lt;Variables!$G$15,1,0)</f>
        <v>1</v>
      </c>
      <c r="AR1465">
        <v>1</v>
      </c>
      <c r="AS1465">
        <v>0</v>
      </c>
      <c r="AT1465">
        <v>0</v>
      </c>
      <c r="AU1465">
        <v>0</v>
      </c>
      <c r="BA1465">
        <v>1.26</v>
      </c>
    </row>
    <row r="1466" spans="3:53" x14ac:dyDescent="0.25">
      <c r="C1466" t="s">
        <v>307</v>
      </c>
      <c r="D1466" t="s">
        <v>279</v>
      </c>
      <c r="E1466">
        <v>9.2200000000000006</v>
      </c>
      <c r="F1466">
        <v>6.45</v>
      </c>
      <c r="G1466">
        <v>-3.57</v>
      </c>
      <c r="H1466">
        <v>13560</v>
      </c>
      <c r="I1466">
        <v>603.59699999999998</v>
      </c>
      <c r="J1466" t="s">
        <v>75</v>
      </c>
      <c r="K1466">
        <v>47.88</v>
      </c>
      <c r="L1466">
        <v>9.1928549999999998</v>
      </c>
      <c r="M1466">
        <v>-3.1056728296054641E-2</v>
      </c>
      <c r="N1466">
        <v>9.2102359999999983</v>
      </c>
      <c r="O1466">
        <v>-0.21971206818151909</v>
      </c>
      <c r="P1466">
        <v>1705000</v>
      </c>
      <c r="Q1466">
        <v>1051000</v>
      </c>
      <c r="R1466">
        <v>1.62</v>
      </c>
      <c r="S1466">
        <v>19.481999999999999</v>
      </c>
      <c r="T1466">
        <v>6.4560000000000004</v>
      </c>
      <c r="U1466">
        <v>12.25166666666667</v>
      </c>
      <c r="V1466">
        <v>2.345654128253301</v>
      </c>
      <c r="AC1466">
        <v>9.2349999999999994</v>
      </c>
      <c r="AD1466">
        <v>9</v>
      </c>
      <c r="AH1466" s="77">
        <f>IF(AND(M1466&lt;Variables!$G$6,M1466&gt;Variables!$G$5),0,1)</f>
        <v>1</v>
      </c>
      <c r="AI1466" s="77">
        <f t="shared" si="44"/>
        <v>1</v>
      </c>
      <c r="AJ1466" s="77">
        <f>IF(I1466&gt;Variables!$G$7,0,1)</f>
        <v>0</v>
      </c>
      <c r="AK1466" s="77">
        <f>IF(F1466&gt;Variables!$G$8,0,1)</f>
        <v>1</v>
      </c>
      <c r="AL1466" s="77">
        <f>IF(G1466&gt;Variables!$G$9,0,1)</f>
        <v>1</v>
      </c>
      <c r="AM1466" s="77">
        <f>IF(AND(K1466&gt;Variables!$G$10,K1466&lt;Variables!$G$11),0,1)</f>
        <v>1</v>
      </c>
      <c r="AN1466" s="77">
        <f>IF(H1466&lt;Variables!$G$13,1,0)</f>
        <v>0</v>
      </c>
      <c r="AO1466" s="77">
        <f>IF(R1466&lt;Variables!$G$12,0,1)</f>
        <v>0</v>
      </c>
      <c r="AP1466" s="78">
        <f t="shared" si="45"/>
        <v>1</v>
      </c>
      <c r="AQ1466" s="77">
        <f>IF(V1466&lt;Variables!$G$15,1,0)</f>
        <v>1</v>
      </c>
      <c r="AR1466">
        <v>0</v>
      </c>
      <c r="AS1466">
        <v>0</v>
      </c>
      <c r="AT1466">
        <v>0</v>
      </c>
      <c r="AU1466">
        <v>1</v>
      </c>
      <c r="BA1466">
        <v>-1.1000000000000001</v>
      </c>
    </row>
    <row r="1467" spans="3:53" x14ac:dyDescent="0.25">
      <c r="C1467" t="s">
        <v>307</v>
      </c>
      <c r="D1467" t="s">
        <v>167</v>
      </c>
      <c r="E1467">
        <v>11.99</v>
      </c>
      <c r="F1467">
        <v>7.11</v>
      </c>
      <c r="G1467">
        <v>2.2200000000000002</v>
      </c>
      <c r="H1467">
        <v>2260</v>
      </c>
      <c r="I1467">
        <v>-30.908000000000001</v>
      </c>
      <c r="J1467" t="s">
        <v>75</v>
      </c>
      <c r="K1467">
        <v>44.1</v>
      </c>
      <c r="L1467">
        <v>12.029120000000001</v>
      </c>
      <c r="M1467">
        <v>-0.57460562368653412</v>
      </c>
      <c r="N1467">
        <v>12.000389999999999</v>
      </c>
      <c r="O1467">
        <v>-0.33657239473052242</v>
      </c>
      <c r="P1467">
        <v>47262000</v>
      </c>
      <c r="Q1467">
        <v>13611000</v>
      </c>
      <c r="R1467">
        <v>3.47</v>
      </c>
      <c r="S1467">
        <v>19.481999999999999</v>
      </c>
      <c r="T1467">
        <v>6.4560000000000004</v>
      </c>
      <c r="U1467">
        <v>12.25166666666667</v>
      </c>
      <c r="V1467">
        <v>2.3110249260727298</v>
      </c>
      <c r="AC1467">
        <v>12.65</v>
      </c>
      <c r="AD1467">
        <v>11.37</v>
      </c>
      <c r="AH1467" s="77">
        <f>IF(AND(M1467&lt;Variables!$G$6,M1467&gt;Variables!$G$5),0,1)</f>
        <v>1</v>
      </c>
      <c r="AI1467" s="77">
        <f t="shared" si="44"/>
        <v>0</v>
      </c>
      <c r="AJ1467" s="77">
        <f>IF(I1467&gt;Variables!$G$7,0,1)</f>
        <v>1</v>
      </c>
      <c r="AK1467" s="77">
        <f>IF(F1467&gt;Variables!$G$8,0,1)</f>
        <v>1</v>
      </c>
      <c r="AL1467" s="77">
        <f>IF(G1467&gt;Variables!$G$9,0,1)</f>
        <v>1</v>
      </c>
      <c r="AM1467" s="77">
        <f>IF(AND(K1467&gt;Variables!$G$10,K1467&lt;Variables!$G$11),0,1)</f>
        <v>1</v>
      </c>
      <c r="AN1467" s="77">
        <f>IF(H1467&lt;Variables!$G$13,1,0)</f>
        <v>0</v>
      </c>
      <c r="AO1467" s="77">
        <f>IF(R1467&lt;Variables!$G$12,0,1)</f>
        <v>1</v>
      </c>
      <c r="AP1467" s="78">
        <f t="shared" si="45"/>
        <v>1</v>
      </c>
      <c r="AQ1467" s="77">
        <f>IF(V1467&lt;Variables!$G$15,1,0)</f>
        <v>1</v>
      </c>
      <c r="AR1467">
        <v>1</v>
      </c>
      <c r="AS1467">
        <v>0</v>
      </c>
      <c r="AT1467">
        <v>0</v>
      </c>
      <c r="AU1467">
        <v>0</v>
      </c>
      <c r="BA1467">
        <v>1.75</v>
      </c>
    </row>
    <row r="1468" spans="3:53" x14ac:dyDescent="0.25">
      <c r="C1468" t="s">
        <v>307</v>
      </c>
      <c r="D1468" t="s">
        <v>139</v>
      </c>
      <c r="E1468">
        <v>32.17</v>
      </c>
      <c r="F1468">
        <v>7.63</v>
      </c>
      <c r="G1468">
        <v>10.83</v>
      </c>
      <c r="H1468">
        <v>5040</v>
      </c>
      <c r="I1468">
        <v>-3.0000000000000001E-3</v>
      </c>
      <c r="J1468" t="s">
        <v>75</v>
      </c>
      <c r="K1468">
        <v>57.25</v>
      </c>
      <c r="L1468">
        <v>31.97121000000001</v>
      </c>
      <c r="M1468">
        <v>0.3715530316181247</v>
      </c>
      <c r="N1468">
        <v>31.713401999999991</v>
      </c>
      <c r="O1468">
        <v>1.1875042608169519</v>
      </c>
      <c r="P1468">
        <v>1127000</v>
      </c>
      <c r="Q1468">
        <v>445132</v>
      </c>
      <c r="R1468">
        <v>2.5299999999999998</v>
      </c>
      <c r="S1468">
        <v>19.481999999999999</v>
      </c>
      <c r="T1468">
        <v>6.4560000000000004</v>
      </c>
      <c r="U1468">
        <v>12.25166666666667</v>
      </c>
      <c r="V1468">
        <v>2.4246700438019091</v>
      </c>
      <c r="AC1468">
        <v>34.36</v>
      </c>
      <c r="AD1468">
        <v>31.1</v>
      </c>
      <c r="AH1468" s="77">
        <f>IF(AND(M1468&lt;Variables!$G$6,M1468&gt;Variables!$G$5),0,1)</f>
        <v>1</v>
      </c>
      <c r="AI1468" s="77">
        <f t="shared" si="44"/>
        <v>0</v>
      </c>
      <c r="AJ1468" s="77">
        <f>IF(I1468&gt;Variables!$G$7,0,1)</f>
        <v>1</v>
      </c>
      <c r="AK1468" s="77">
        <f>IF(F1468&gt;Variables!$G$8,0,1)</f>
        <v>1</v>
      </c>
      <c r="AL1468" s="77">
        <f>IF(G1468&gt;Variables!$G$9,0,1)</f>
        <v>0</v>
      </c>
      <c r="AM1468" s="77">
        <f>IF(AND(K1468&gt;Variables!$G$10,K1468&lt;Variables!$G$11),0,1)</f>
        <v>1</v>
      </c>
      <c r="AN1468" s="77">
        <f>IF(H1468&lt;Variables!$G$13,1,0)</f>
        <v>0</v>
      </c>
      <c r="AO1468" s="77">
        <f>IF(R1468&lt;Variables!$G$12,0,1)</f>
        <v>1</v>
      </c>
      <c r="AP1468" s="78">
        <f t="shared" si="45"/>
        <v>1</v>
      </c>
      <c r="AQ1468" s="77">
        <f>IF(V1468&lt;Variables!$G$15,1,0)</f>
        <v>1</v>
      </c>
      <c r="AR1468">
        <v>0</v>
      </c>
      <c r="AS1468">
        <v>0</v>
      </c>
      <c r="AT1468">
        <v>1</v>
      </c>
      <c r="AU1468">
        <v>0</v>
      </c>
      <c r="BA1468">
        <v>-2.25</v>
      </c>
    </row>
    <row r="1469" spans="3:53" x14ac:dyDescent="0.25">
      <c r="C1469" t="s">
        <v>307</v>
      </c>
      <c r="D1469" t="s">
        <v>127</v>
      </c>
      <c r="E1469">
        <v>36.11</v>
      </c>
      <c r="F1469">
        <v>7.79</v>
      </c>
      <c r="G1469">
        <v>10.16</v>
      </c>
      <c r="H1469">
        <v>8000</v>
      </c>
      <c r="I1469">
        <v>1781.1120000000001</v>
      </c>
      <c r="J1469" t="s">
        <v>75</v>
      </c>
      <c r="K1469">
        <v>65.989999999999995</v>
      </c>
      <c r="L1469">
        <v>35.906795000000002</v>
      </c>
      <c r="M1469">
        <v>0.99787519326075824</v>
      </c>
      <c r="N1469">
        <v>34.897208333333332</v>
      </c>
      <c r="O1469">
        <v>3.919773907416181</v>
      </c>
      <c r="P1469">
        <v>291793</v>
      </c>
      <c r="Q1469">
        <v>741896</v>
      </c>
      <c r="R1469">
        <v>0.39</v>
      </c>
      <c r="S1469">
        <v>19.481999999999999</v>
      </c>
      <c r="T1469">
        <v>6.4560000000000004</v>
      </c>
      <c r="U1469">
        <v>12.25166666666667</v>
      </c>
      <c r="V1469">
        <v>2.4606306466806092</v>
      </c>
      <c r="AC1469">
        <v>37.39</v>
      </c>
      <c r="AD1469">
        <v>33.549999999999997</v>
      </c>
      <c r="AH1469" s="77">
        <f>IF(AND(M1469&lt;Variables!$G$6,M1469&gt;Variables!$G$5),0,1)</f>
        <v>1</v>
      </c>
      <c r="AI1469" s="77">
        <f t="shared" si="44"/>
        <v>0</v>
      </c>
      <c r="AJ1469" s="77">
        <f>IF(I1469&gt;Variables!$G$7,0,1)</f>
        <v>0</v>
      </c>
      <c r="AK1469" s="77">
        <f>IF(F1469&gt;Variables!$G$8,0,1)</f>
        <v>1</v>
      </c>
      <c r="AL1469" s="77">
        <f>IF(G1469&gt;Variables!$G$9,0,1)</f>
        <v>1</v>
      </c>
      <c r="AM1469" s="77">
        <f>IF(AND(K1469&gt;Variables!$G$10,K1469&lt;Variables!$G$11),0,1)</f>
        <v>0</v>
      </c>
      <c r="AN1469" s="77">
        <f>IF(H1469&lt;Variables!$G$13,1,0)</f>
        <v>0</v>
      </c>
      <c r="AO1469" s="77">
        <f>IF(R1469&lt;Variables!$G$12,0,1)</f>
        <v>0</v>
      </c>
      <c r="AP1469" s="78">
        <f t="shared" si="45"/>
        <v>1</v>
      </c>
      <c r="AQ1469" s="77">
        <f>IF(V1469&lt;Variables!$G$15,1,0)</f>
        <v>1</v>
      </c>
      <c r="AR1469">
        <v>0</v>
      </c>
      <c r="AS1469">
        <v>0</v>
      </c>
      <c r="AT1469">
        <v>1</v>
      </c>
      <c r="AU1469">
        <v>0</v>
      </c>
      <c r="BA1469">
        <v>-2.25</v>
      </c>
    </row>
    <row r="1470" spans="3:53" x14ac:dyDescent="0.25">
      <c r="C1470" t="s">
        <v>307</v>
      </c>
      <c r="D1470" t="s">
        <v>275</v>
      </c>
      <c r="E1470">
        <v>56.03</v>
      </c>
      <c r="F1470">
        <v>46.31</v>
      </c>
      <c r="G1470">
        <v>0.21</v>
      </c>
      <c r="H1470">
        <v>639.94000000000005</v>
      </c>
      <c r="I1470">
        <v>-10.041</v>
      </c>
      <c r="J1470" t="s">
        <v>74</v>
      </c>
      <c r="K1470">
        <v>55.72</v>
      </c>
      <c r="L1470">
        <v>55.846860000000007</v>
      </c>
      <c r="M1470">
        <v>-2.123664607106962E-2</v>
      </c>
      <c r="N1470">
        <v>55.788668000000001</v>
      </c>
      <c r="O1470">
        <v>8.3049123883007198E-2</v>
      </c>
      <c r="P1470">
        <v>4590000</v>
      </c>
      <c r="Q1470">
        <v>178970</v>
      </c>
      <c r="R1470">
        <v>25.65</v>
      </c>
      <c r="S1470">
        <v>19.481999999999999</v>
      </c>
      <c r="T1470">
        <v>6.4560000000000004</v>
      </c>
      <c r="U1470">
        <v>12.25166666666667</v>
      </c>
      <c r="V1470">
        <v>2.4271621685994891</v>
      </c>
      <c r="AC1470">
        <v>56.13</v>
      </c>
      <c r="AD1470">
        <v>55.67</v>
      </c>
      <c r="AH1470" s="77">
        <f>IF(AND(M1470&lt;Variables!$G$6,M1470&gt;Variables!$G$5),0,1)</f>
        <v>1</v>
      </c>
      <c r="AI1470" s="77">
        <f t="shared" si="44"/>
        <v>0</v>
      </c>
      <c r="AJ1470" s="77">
        <f>IF(I1470&gt;Variables!$G$7,0,1)</f>
        <v>1</v>
      </c>
      <c r="AK1470" s="77">
        <f>IF(F1470&gt;Variables!$G$8,0,1)</f>
        <v>0</v>
      </c>
      <c r="AL1470" s="77">
        <f>IF(G1470&gt;Variables!$G$9,0,1)</f>
        <v>1</v>
      </c>
      <c r="AM1470" s="77">
        <f>IF(AND(K1470&gt;Variables!$G$10,K1470&lt;Variables!$G$11),0,1)</f>
        <v>1</v>
      </c>
      <c r="AN1470" s="77">
        <f>IF(H1470&lt;Variables!$G$13,1,0)</f>
        <v>1</v>
      </c>
      <c r="AO1470" s="77">
        <f>IF(R1470&lt;Variables!$G$12,0,1)</f>
        <v>1</v>
      </c>
      <c r="AP1470" s="78">
        <f t="shared" si="45"/>
        <v>0</v>
      </c>
      <c r="AQ1470" s="77">
        <f>IF(V1470&lt;Variables!$G$15,1,0)</f>
        <v>1</v>
      </c>
      <c r="AR1470">
        <v>0</v>
      </c>
      <c r="AS1470">
        <v>0</v>
      </c>
      <c r="AT1470">
        <v>0</v>
      </c>
      <c r="AU1470">
        <v>1</v>
      </c>
      <c r="BA1470">
        <v>-0.34</v>
      </c>
    </row>
    <row r="1471" spans="3:53" x14ac:dyDescent="0.25">
      <c r="C1471" t="s">
        <v>307</v>
      </c>
      <c r="D1471" t="s">
        <v>273</v>
      </c>
      <c r="E1471">
        <v>1.79</v>
      </c>
      <c r="F1471">
        <v>21.99</v>
      </c>
      <c r="G1471">
        <v>8.9</v>
      </c>
      <c r="H1471">
        <v>464.81</v>
      </c>
      <c r="I1471">
        <v>-7.4930000000000003</v>
      </c>
      <c r="J1471" t="s">
        <v>74</v>
      </c>
      <c r="K1471">
        <v>66.27</v>
      </c>
      <c r="L1471">
        <v>1.735495</v>
      </c>
      <c r="M1471">
        <v>2.2762958118576928</v>
      </c>
      <c r="N1471">
        <v>1.707568</v>
      </c>
      <c r="O1471">
        <v>3.949008180054892</v>
      </c>
      <c r="P1471">
        <v>61740000</v>
      </c>
      <c r="Q1471">
        <v>1670000</v>
      </c>
      <c r="R1471">
        <v>36.97</v>
      </c>
      <c r="S1471">
        <v>19.481999999999999</v>
      </c>
      <c r="T1471">
        <v>6.4560000000000004</v>
      </c>
      <c r="U1471">
        <v>12.25166666666667</v>
      </c>
      <c r="V1471">
        <v>2.3694154675951258</v>
      </c>
      <c r="AC1471">
        <v>2.23</v>
      </c>
      <c r="AD1471">
        <v>1.76</v>
      </c>
      <c r="AH1471" s="77">
        <f>IF(AND(M1471&lt;Variables!$G$6,M1471&gt;Variables!$G$5),0,1)</f>
        <v>1</v>
      </c>
      <c r="AI1471" s="77">
        <f t="shared" si="44"/>
        <v>0</v>
      </c>
      <c r="AJ1471" s="77">
        <f>IF(I1471&gt;Variables!$G$7,0,1)</f>
        <v>1</v>
      </c>
      <c r="AK1471" s="77">
        <f>IF(F1471&gt;Variables!$G$8,0,1)</f>
        <v>0</v>
      </c>
      <c r="AL1471" s="77">
        <f>IF(G1471&gt;Variables!$G$9,0,1)</f>
        <v>1</v>
      </c>
      <c r="AM1471" s="77">
        <f>IF(AND(K1471&gt;Variables!$G$10,K1471&lt;Variables!$G$11),0,1)</f>
        <v>0</v>
      </c>
      <c r="AN1471" s="77">
        <f>IF(H1471&lt;Variables!$G$13,1,0)</f>
        <v>1</v>
      </c>
      <c r="AO1471" s="77">
        <f>IF(R1471&lt;Variables!$G$12,0,1)</f>
        <v>1</v>
      </c>
      <c r="AP1471" s="78">
        <f t="shared" si="45"/>
        <v>0</v>
      </c>
      <c r="AQ1471" s="77">
        <f>IF(V1471&lt;Variables!$G$15,1,0)</f>
        <v>1</v>
      </c>
      <c r="AR1471">
        <v>1</v>
      </c>
      <c r="AS1471">
        <v>0</v>
      </c>
      <c r="AT1471">
        <v>0</v>
      </c>
      <c r="AU1471">
        <v>0</v>
      </c>
      <c r="BA1471">
        <v>2</v>
      </c>
    </row>
    <row r="1472" spans="3:53" x14ac:dyDescent="0.25">
      <c r="C1472" t="s">
        <v>307</v>
      </c>
      <c r="D1472" t="s">
        <v>293</v>
      </c>
      <c r="E1472">
        <v>22.48</v>
      </c>
      <c r="F1472">
        <v>11.15</v>
      </c>
      <c r="G1472">
        <v>-1.51</v>
      </c>
      <c r="H1472">
        <v>-99999</v>
      </c>
      <c r="I1472">
        <v>240.642</v>
      </c>
      <c r="J1472" t="s">
        <v>74</v>
      </c>
      <c r="K1472">
        <v>-99999</v>
      </c>
      <c r="L1472">
        <v>-99999</v>
      </c>
      <c r="M1472">
        <v>-99999</v>
      </c>
      <c r="N1472">
        <v>22.475000000000001</v>
      </c>
      <c r="O1472">
        <v>0</v>
      </c>
      <c r="P1472">
        <v>138411</v>
      </c>
      <c r="Q1472">
        <v>7534</v>
      </c>
      <c r="R1472">
        <v>18.37</v>
      </c>
      <c r="S1472">
        <v>19.481999999999999</v>
      </c>
      <c r="T1472">
        <v>6.4560000000000004</v>
      </c>
      <c r="U1472">
        <v>12.25166666666667</v>
      </c>
      <c r="V1472">
        <v>-99999</v>
      </c>
      <c r="AC1472">
        <v>-99999</v>
      </c>
      <c r="AD1472">
        <v>-99999</v>
      </c>
      <c r="AH1472" s="77">
        <f>IF(AND(M1472&lt;Variables!$G$6,M1472&gt;Variables!$G$5),0,1)</f>
        <v>1</v>
      </c>
      <c r="AI1472" s="77">
        <f t="shared" si="44"/>
        <v>1</v>
      </c>
      <c r="AJ1472" s="77">
        <f>IF(I1472&gt;Variables!$G$7,0,1)</f>
        <v>0</v>
      </c>
      <c r="AK1472" s="77">
        <f>IF(F1472&gt;Variables!$G$8,0,1)</f>
        <v>0</v>
      </c>
      <c r="AL1472" s="77">
        <f>IF(G1472&gt;Variables!$G$9,0,1)</f>
        <v>1</v>
      </c>
      <c r="AM1472" s="77">
        <f>IF(AND(K1472&gt;Variables!$G$10,K1472&lt;Variables!$G$11),0,1)</f>
        <v>1</v>
      </c>
      <c r="AN1472" s="77">
        <f>IF(H1472&lt;Variables!$G$13,1,0)</f>
        <v>1</v>
      </c>
      <c r="AO1472" s="77">
        <f>IF(R1472&lt;Variables!$G$12,0,1)</f>
        <v>1</v>
      </c>
      <c r="AP1472" s="78">
        <f t="shared" si="45"/>
        <v>0</v>
      </c>
      <c r="AQ1472" s="77">
        <f>IF(V1472&lt;Variables!$G$15,1,0)</f>
        <v>1</v>
      </c>
      <c r="AR1472">
        <v>0</v>
      </c>
      <c r="AS1472">
        <v>0</v>
      </c>
      <c r="AT1472">
        <v>0</v>
      </c>
      <c r="AU1472">
        <v>0</v>
      </c>
      <c r="BA1472">
        <v>0</v>
      </c>
    </row>
    <row r="1473" spans="3:53" x14ac:dyDescent="0.25">
      <c r="C1473" t="s">
        <v>307</v>
      </c>
      <c r="D1473" t="s">
        <v>184</v>
      </c>
      <c r="E1473">
        <v>41.38</v>
      </c>
      <c r="F1473">
        <v>7.91</v>
      </c>
      <c r="G1473">
        <v>8.94</v>
      </c>
      <c r="H1473">
        <v>5650</v>
      </c>
      <c r="I1473">
        <v>96.408000000000001</v>
      </c>
      <c r="J1473" t="s">
        <v>75</v>
      </c>
      <c r="K1473">
        <v>44.11</v>
      </c>
      <c r="L1473">
        <v>41.667752631578963</v>
      </c>
      <c r="M1473">
        <v>-0.52259269537355413</v>
      </c>
      <c r="N1473">
        <v>41.627988888888893</v>
      </c>
      <c r="O1473">
        <v>-0.42757023252783483</v>
      </c>
      <c r="P1473">
        <v>223947</v>
      </c>
      <c r="Q1473">
        <v>654975</v>
      </c>
      <c r="R1473">
        <v>0.34</v>
      </c>
      <c r="S1473">
        <v>19.481999999999999</v>
      </c>
      <c r="T1473">
        <v>6.4560000000000004</v>
      </c>
      <c r="U1473">
        <v>12.25166666666667</v>
      </c>
      <c r="V1473">
        <v>2.3106775411017462</v>
      </c>
      <c r="AC1473">
        <v>41.47</v>
      </c>
      <c r="AD1473">
        <v>37.409999999999997</v>
      </c>
      <c r="AH1473" s="77">
        <f>IF(AND(M1473&lt;Variables!$G$6,M1473&gt;Variables!$G$5),0,1)</f>
        <v>1</v>
      </c>
      <c r="AI1473" s="77">
        <f t="shared" si="44"/>
        <v>0</v>
      </c>
      <c r="AJ1473" s="77">
        <f>IF(I1473&gt;Variables!$G$7,0,1)</f>
        <v>0</v>
      </c>
      <c r="AK1473" s="77">
        <f>IF(F1473&gt;Variables!$G$8,0,1)</f>
        <v>1</v>
      </c>
      <c r="AL1473" s="77">
        <f>IF(G1473&gt;Variables!$G$9,0,1)</f>
        <v>1</v>
      </c>
      <c r="AM1473" s="77">
        <f>IF(AND(K1473&gt;Variables!$G$10,K1473&lt;Variables!$G$11),0,1)</f>
        <v>1</v>
      </c>
      <c r="AN1473" s="77">
        <f>IF(H1473&lt;Variables!$G$13,1,0)</f>
        <v>0</v>
      </c>
      <c r="AO1473" s="77">
        <f>IF(R1473&lt;Variables!$G$12,0,1)</f>
        <v>0</v>
      </c>
      <c r="AP1473" s="78">
        <f t="shared" si="45"/>
        <v>1</v>
      </c>
      <c r="AQ1473" s="77">
        <f>IF(V1473&lt;Variables!$G$15,1,0)</f>
        <v>1</v>
      </c>
      <c r="AR1473">
        <v>0</v>
      </c>
      <c r="AS1473">
        <v>0</v>
      </c>
      <c r="AT1473">
        <v>1</v>
      </c>
      <c r="AU1473">
        <v>0</v>
      </c>
      <c r="BA1473">
        <v>-1.7</v>
      </c>
    </row>
    <row r="1474" spans="3:53" x14ac:dyDescent="0.25">
      <c r="C1474" t="s">
        <v>307</v>
      </c>
      <c r="D1474" t="s">
        <v>201</v>
      </c>
      <c r="E1474">
        <v>37.880000000000003</v>
      </c>
      <c r="F1474">
        <v>9.14</v>
      </c>
      <c r="G1474">
        <v>11.88</v>
      </c>
      <c r="H1474">
        <v>-99999</v>
      </c>
      <c r="I1474">
        <v>13.601000000000001</v>
      </c>
      <c r="J1474" t="s">
        <v>75</v>
      </c>
      <c r="K1474">
        <v>47.02</v>
      </c>
      <c r="L1474">
        <v>37.846089999999997</v>
      </c>
      <c r="M1474">
        <v>-0.20105115217979089</v>
      </c>
      <c r="N1474">
        <v>38.140987755102039</v>
      </c>
      <c r="O1474">
        <v>-0.97267474425176437</v>
      </c>
      <c r="P1474">
        <v>508933</v>
      </c>
      <c r="Q1474">
        <v>2287000</v>
      </c>
      <c r="R1474">
        <v>0.22</v>
      </c>
      <c r="S1474">
        <v>19.481999999999999</v>
      </c>
      <c r="T1474">
        <v>6.4560000000000004</v>
      </c>
      <c r="U1474">
        <v>12.25166666666667</v>
      </c>
      <c r="V1474">
        <v>2.3396242354887389</v>
      </c>
      <c r="AC1474">
        <v>40.020000000000003</v>
      </c>
      <c r="AD1474">
        <v>37.049999999999997</v>
      </c>
      <c r="AH1474" s="77">
        <f>IF(AND(M1474&lt;Variables!$G$6,M1474&gt;Variables!$G$5),0,1)</f>
        <v>1</v>
      </c>
      <c r="AI1474" s="77">
        <f t="shared" si="44"/>
        <v>1</v>
      </c>
      <c r="AJ1474" s="77">
        <f>IF(I1474&gt;Variables!$G$7,0,1)</f>
        <v>1</v>
      </c>
      <c r="AK1474" s="77">
        <f>IF(F1474&gt;Variables!$G$8,0,1)</f>
        <v>0</v>
      </c>
      <c r="AL1474" s="77">
        <f>IF(G1474&gt;Variables!$G$9,0,1)</f>
        <v>0</v>
      </c>
      <c r="AM1474" s="77">
        <f>IF(AND(K1474&gt;Variables!$G$10,K1474&lt;Variables!$G$11),0,1)</f>
        <v>1</v>
      </c>
      <c r="AN1474" s="77">
        <f>IF(H1474&lt;Variables!$G$13,1,0)</f>
        <v>1</v>
      </c>
      <c r="AO1474" s="77">
        <f>IF(R1474&lt;Variables!$G$12,0,1)</f>
        <v>0</v>
      </c>
      <c r="AP1474" s="78">
        <f t="shared" si="45"/>
        <v>1</v>
      </c>
      <c r="AQ1474" s="77">
        <f>IF(V1474&lt;Variables!$G$15,1,0)</f>
        <v>1</v>
      </c>
      <c r="AR1474">
        <v>1</v>
      </c>
      <c r="AS1474">
        <v>0</v>
      </c>
      <c r="AT1474">
        <v>0</v>
      </c>
      <c r="AU1474">
        <v>0</v>
      </c>
      <c r="BA1474">
        <v>2</v>
      </c>
    </row>
    <row r="1475" spans="3:53" x14ac:dyDescent="0.25">
      <c r="C1475" t="s">
        <v>307</v>
      </c>
      <c r="D1475" t="s">
        <v>302</v>
      </c>
      <c r="E1475">
        <v>22.48</v>
      </c>
      <c r="F1475">
        <v>12.8</v>
      </c>
      <c r="G1475">
        <v>7.77</v>
      </c>
      <c r="H1475">
        <v>1050</v>
      </c>
      <c r="I1475">
        <v>125.057</v>
      </c>
      <c r="J1475" t="s">
        <v>74</v>
      </c>
      <c r="K1475">
        <v>47.56</v>
      </c>
      <c r="L1475">
        <v>22.553355</v>
      </c>
      <c r="M1475">
        <v>-0.36959024499904558</v>
      </c>
      <c r="N1475">
        <v>22.504258</v>
      </c>
      <c r="O1475">
        <v>-0.15222896929106139</v>
      </c>
      <c r="P1475">
        <v>8560000</v>
      </c>
      <c r="Q1475">
        <v>1330000</v>
      </c>
      <c r="R1475">
        <v>6.44</v>
      </c>
      <c r="S1475">
        <v>19.481999999999999</v>
      </c>
      <c r="T1475">
        <v>6.4560000000000004</v>
      </c>
      <c r="U1475">
        <v>12.25166666666667</v>
      </c>
      <c r="V1475">
        <v>2.3487265473987362</v>
      </c>
      <c r="AC1475">
        <v>23.624300000000002</v>
      </c>
      <c r="AD1475">
        <v>22.3</v>
      </c>
      <c r="AH1475" s="77">
        <f>IF(AND(M1475&lt;Variables!$G$6,M1475&gt;Variables!$G$5),0,1)</f>
        <v>1</v>
      </c>
      <c r="AI1475" s="77">
        <f t="shared" ref="AI1475:AI1538" si="46">IF(L1475&gt;N1475,0,1)</f>
        <v>0</v>
      </c>
      <c r="AJ1475" s="77">
        <f>IF(I1475&gt;Variables!$G$7,0,1)</f>
        <v>0</v>
      </c>
      <c r="AK1475" s="77">
        <f>IF(F1475&gt;Variables!$G$8,0,1)</f>
        <v>0</v>
      </c>
      <c r="AL1475" s="77">
        <f>IF(G1475&gt;Variables!$G$9,0,1)</f>
        <v>1</v>
      </c>
      <c r="AM1475" s="77">
        <f>IF(AND(K1475&gt;Variables!$G$10,K1475&lt;Variables!$G$11),0,1)</f>
        <v>1</v>
      </c>
      <c r="AN1475" s="77">
        <f>IF(H1475&lt;Variables!$G$13,1,0)</f>
        <v>1</v>
      </c>
      <c r="AO1475" s="77">
        <f>IF(R1475&lt;Variables!$G$12,0,1)</f>
        <v>1</v>
      </c>
      <c r="AP1475" s="78">
        <f t="shared" ref="AP1475:AP1538" si="47">IF(J1475="Pass", 0,1)</f>
        <v>0</v>
      </c>
      <c r="AQ1475" s="77">
        <f>IF(V1475&lt;Variables!$G$15,1,0)</f>
        <v>1</v>
      </c>
      <c r="AR1475">
        <v>1</v>
      </c>
      <c r="AS1475">
        <v>0</v>
      </c>
      <c r="AT1475">
        <v>0</v>
      </c>
      <c r="AU1475">
        <v>0</v>
      </c>
      <c r="BA1475">
        <v>2</v>
      </c>
    </row>
    <row r="1476" spans="3:53" x14ac:dyDescent="0.25">
      <c r="C1476" t="s">
        <v>307</v>
      </c>
      <c r="D1476" t="s">
        <v>179</v>
      </c>
      <c r="E1476">
        <v>22.59</v>
      </c>
      <c r="F1476">
        <v>9.25</v>
      </c>
      <c r="G1476">
        <v>7.38</v>
      </c>
      <c r="H1476">
        <v>14130</v>
      </c>
      <c r="I1476">
        <v>-72.150999999999996</v>
      </c>
      <c r="J1476" t="s">
        <v>75</v>
      </c>
      <c r="K1476">
        <v>62.46</v>
      </c>
      <c r="L1476">
        <v>22.390115000000002</v>
      </c>
      <c r="M1476">
        <v>0.71408744439230953</v>
      </c>
      <c r="N1476">
        <v>22.390374000000001</v>
      </c>
      <c r="O1476">
        <v>0.712922437115177</v>
      </c>
      <c r="P1476">
        <v>17435000</v>
      </c>
      <c r="Q1476">
        <v>11046000</v>
      </c>
      <c r="R1476">
        <v>1.58</v>
      </c>
      <c r="S1476">
        <v>19.481999999999999</v>
      </c>
      <c r="T1476">
        <v>6.4560000000000004</v>
      </c>
      <c r="U1476">
        <v>12.25166666666667</v>
      </c>
      <c r="V1476">
        <v>2.451823261084813</v>
      </c>
      <c r="AC1476">
        <v>22.645</v>
      </c>
      <c r="AD1476">
        <v>21.81</v>
      </c>
      <c r="AH1476" s="77">
        <f>IF(AND(M1476&lt;Variables!$G$6,M1476&gt;Variables!$G$5),0,1)</f>
        <v>1</v>
      </c>
      <c r="AI1476" s="77">
        <f t="shared" si="46"/>
        <v>1</v>
      </c>
      <c r="AJ1476" s="77">
        <f>IF(I1476&gt;Variables!$G$7,0,1)</f>
        <v>1</v>
      </c>
      <c r="AK1476" s="77">
        <f>IF(F1476&gt;Variables!$G$8,0,1)</f>
        <v>0</v>
      </c>
      <c r="AL1476" s="77">
        <f>IF(G1476&gt;Variables!$G$9,0,1)</f>
        <v>1</v>
      </c>
      <c r="AM1476" s="77">
        <f>IF(AND(K1476&gt;Variables!$G$10,K1476&lt;Variables!$G$11),0,1)</f>
        <v>0</v>
      </c>
      <c r="AN1476" s="77">
        <f>IF(H1476&lt;Variables!$G$13,1,0)</f>
        <v>0</v>
      </c>
      <c r="AO1476" s="77">
        <f>IF(R1476&lt;Variables!$G$12,0,1)</f>
        <v>0</v>
      </c>
      <c r="AP1476" s="78">
        <f t="shared" si="47"/>
        <v>1</v>
      </c>
      <c r="AQ1476" s="77">
        <f>IF(V1476&lt;Variables!$G$15,1,0)</f>
        <v>1</v>
      </c>
      <c r="AR1476">
        <v>0</v>
      </c>
      <c r="AS1476">
        <v>0</v>
      </c>
      <c r="AT1476">
        <v>1</v>
      </c>
      <c r="AU1476">
        <v>0</v>
      </c>
      <c r="BA1476">
        <v>-2.25</v>
      </c>
    </row>
    <row r="1477" spans="3:53" x14ac:dyDescent="0.25">
      <c r="C1477" t="s">
        <v>307</v>
      </c>
      <c r="D1477" t="s">
        <v>282</v>
      </c>
      <c r="E1477">
        <v>66.52</v>
      </c>
      <c r="F1477">
        <v>14.66</v>
      </c>
      <c r="G1477">
        <v>3.77</v>
      </c>
      <c r="H1477">
        <v>11670</v>
      </c>
      <c r="I1477">
        <v>2.0379999999999998</v>
      </c>
      <c r="J1477" t="s">
        <v>75</v>
      </c>
      <c r="K1477">
        <v>53.09</v>
      </c>
      <c r="L1477">
        <v>66.315080000000009</v>
      </c>
      <c r="M1477">
        <v>-1.7793841159583399E-3</v>
      </c>
      <c r="N1477">
        <v>65.961736000000002</v>
      </c>
      <c r="O1477">
        <v>0.53389134573414188</v>
      </c>
      <c r="P1477">
        <v>3848000</v>
      </c>
      <c r="Q1477">
        <v>1277000</v>
      </c>
      <c r="R1477">
        <v>3.01</v>
      </c>
      <c r="S1477">
        <v>19.481999999999999</v>
      </c>
      <c r="T1477">
        <v>6.4560000000000004</v>
      </c>
      <c r="U1477">
        <v>12.25166666666667</v>
      </c>
      <c r="V1477">
        <v>2.3990745430685152</v>
      </c>
      <c r="AC1477">
        <v>66.8</v>
      </c>
      <c r="AD1477">
        <v>60.61</v>
      </c>
      <c r="AH1477" s="77">
        <f>IF(AND(M1477&lt;Variables!$G$6,M1477&gt;Variables!$G$5),0,1)</f>
        <v>1</v>
      </c>
      <c r="AI1477" s="77">
        <f t="shared" si="46"/>
        <v>0</v>
      </c>
      <c r="AJ1477" s="77">
        <f>IF(I1477&gt;Variables!$G$7,0,1)</f>
        <v>1</v>
      </c>
      <c r="AK1477" s="77">
        <f>IF(F1477&gt;Variables!$G$8,0,1)</f>
        <v>0</v>
      </c>
      <c r="AL1477" s="77">
        <f>IF(G1477&gt;Variables!$G$9,0,1)</f>
        <v>1</v>
      </c>
      <c r="AM1477" s="77">
        <f>IF(AND(K1477&gt;Variables!$G$10,K1477&lt;Variables!$G$11),0,1)</f>
        <v>1</v>
      </c>
      <c r="AN1477" s="77">
        <f>IF(H1477&lt;Variables!$G$13,1,0)</f>
        <v>0</v>
      </c>
      <c r="AO1477" s="77">
        <f>IF(R1477&lt;Variables!$G$12,0,1)</f>
        <v>1</v>
      </c>
      <c r="AP1477" s="78">
        <f t="shared" si="47"/>
        <v>1</v>
      </c>
      <c r="AQ1477" s="77">
        <f>IF(V1477&lt;Variables!$G$15,1,0)</f>
        <v>1</v>
      </c>
      <c r="AR1477">
        <v>0</v>
      </c>
      <c r="AS1477">
        <v>0</v>
      </c>
      <c r="AT1477">
        <v>1</v>
      </c>
      <c r="AU1477">
        <v>0</v>
      </c>
      <c r="BA1477">
        <v>-1.79</v>
      </c>
    </row>
    <row r="1478" spans="3:53" x14ac:dyDescent="0.25">
      <c r="C1478" t="s">
        <v>307</v>
      </c>
      <c r="D1478" t="s">
        <v>274</v>
      </c>
      <c r="E1478">
        <v>53.65</v>
      </c>
      <c r="F1478">
        <v>29.91</v>
      </c>
      <c r="G1478">
        <v>-0.02</v>
      </c>
      <c r="H1478">
        <v>1620</v>
      </c>
      <c r="I1478">
        <v>-6.2510000000000003</v>
      </c>
      <c r="J1478" t="s">
        <v>74</v>
      </c>
      <c r="K1478">
        <v>53.11</v>
      </c>
      <c r="L1478">
        <v>53.489750000000001</v>
      </c>
      <c r="M1478">
        <v>4.6737926425379389E-4</v>
      </c>
      <c r="N1478">
        <v>53.490945999999987</v>
      </c>
      <c r="O1478">
        <v>-1.7685235927438971E-3</v>
      </c>
      <c r="P1478">
        <v>1770000</v>
      </c>
      <c r="Q1478">
        <v>116562</v>
      </c>
      <c r="R1478">
        <v>15.19</v>
      </c>
      <c r="S1478">
        <v>19.481999999999999</v>
      </c>
      <c r="T1478">
        <v>6.4560000000000004</v>
      </c>
      <c r="U1478">
        <v>12.25166666666667</v>
      </c>
      <c r="V1478">
        <v>2.3992032502881391</v>
      </c>
      <c r="AC1478">
        <v>53.7</v>
      </c>
      <c r="AD1478">
        <v>53.35</v>
      </c>
      <c r="AH1478" s="77">
        <f>IF(AND(M1478&lt;Variables!$G$6,M1478&gt;Variables!$G$5),0,1)</f>
        <v>1</v>
      </c>
      <c r="AI1478" s="77">
        <f t="shared" si="46"/>
        <v>1</v>
      </c>
      <c r="AJ1478" s="77">
        <f>IF(I1478&gt;Variables!$G$7,0,1)</f>
        <v>1</v>
      </c>
      <c r="AK1478" s="77">
        <f>IF(F1478&gt;Variables!$G$8,0,1)</f>
        <v>0</v>
      </c>
      <c r="AL1478" s="77">
        <f>IF(G1478&gt;Variables!$G$9,0,1)</f>
        <v>1</v>
      </c>
      <c r="AM1478" s="77">
        <f>IF(AND(K1478&gt;Variables!$G$10,K1478&lt;Variables!$G$11),0,1)</f>
        <v>1</v>
      </c>
      <c r="AN1478" s="77">
        <f>IF(H1478&lt;Variables!$G$13,1,0)</f>
        <v>0</v>
      </c>
      <c r="AO1478" s="77">
        <f>IF(R1478&lt;Variables!$G$12,0,1)</f>
        <v>1</v>
      </c>
      <c r="AP1478" s="78">
        <f t="shared" si="47"/>
        <v>0</v>
      </c>
      <c r="AQ1478" s="77">
        <f>IF(V1478&lt;Variables!$G$15,1,0)</f>
        <v>1</v>
      </c>
      <c r="AR1478">
        <v>0</v>
      </c>
      <c r="AS1478">
        <v>0</v>
      </c>
      <c r="AT1478">
        <v>0</v>
      </c>
      <c r="AU1478">
        <v>1</v>
      </c>
      <c r="BA1478">
        <v>-0.49</v>
      </c>
    </row>
    <row r="1479" spans="3:53" x14ac:dyDescent="0.25">
      <c r="C1479" t="s">
        <v>307</v>
      </c>
      <c r="D1479" t="s">
        <v>186</v>
      </c>
      <c r="E1479">
        <v>23.11</v>
      </c>
      <c r="F1479">
        <v>5.45</v>
      </c>
      <c r="G1479">
        <v>3.64</v>
      </c>
      <c r="H1479">
        <v>2840</v>
      </c>
      <c r="I1479">
        <v>-6.7750000000000004</v>
      </c>
      <c r="J1479" t="s">
        <v>75</v>
      </c>
      <c r="K1479">
        <v>58.78</v>
      </c>
      <c r="L1479">
        <v>22.963987500000002</v>
      </c>
      <c r="M1479">
        <v>0.33100740888315211</v>
      </c>
      <c r="N1479">
        <v>22.97863255813953</v>
      </c>
      <c r="O1479">
        <v>0.26706307133462381</v>
      </c>
      <c r="P1479">
        <v>248268</v>
      </c>
      <c r="Q1479">
        <v>423685</v>
      </c>
      <c r="R1479">
        <v>0.59</v>
      </c>
      <c r="S1479">
        <v>19.481999999999999</v>
      </c>
      <c r="T1479">
        <v>6.4560000000000004</v>
      </c>
      <c r="U1479">
        <v>12.25166666666667</v>
      </c>
      <c r="V1479">
        <v>2.4409613716646552</v>
      </c>
      <c r="AC1479">
        <v>23.06</v>
      </c>
      <c r="AD1479">
        <v>22.65</v>
      </c>
      <c r="AH1479" s="77">
        <f>IF(AND(M1479&lt;Variables!$G$6,M1479&gt;Variables!$G$5),0,1)</f>
        <v>1</v>
      </c>
      <c r="AI1479" s="77">
        <f t="shared" si="46"/>
        <v>1</v>
      </c>
      <c r="AJ1479" s="77">
        <f>IF(I1479&gt;Variables!$G$7,0,1)</f>
        <v>1</v>
      </c>
      <c r="AK1479" s="77">
        <f>IF(F1479&gt;Variables!$G$8,0,1)</f>
        <v>1</v>
      </c>
      <c r="AL1479" s="77">
        <f>IF(G1479&gt;Variables!$G$9,0,1)</f>
        <v>1</v>
      </c>
      <c r="AM1479" s="77">
        <f>IF(AND(K1479&gt;Variables!$G$10,K1479&lt;Variables!$G$11),0,1)</f>
        <v>1</v>
      </c>
      <c r="AN1479" s="77">
        <f>IF(H1479&lt;Variables!$G$13,1,0)</f>
        <v>0</v>
      </c>
      <c r="AO1479" s="77">
        <f>IF(R1479&lt;Variables!$G$12,0,1)</f>
        <v>0</v>
      </c>
      <c r="AP1479" s="78">
        <f t="shared" si="47"/>
        <v>1</v>
      </c>
      <c r="AQ1479" s="77">
        <f>IF(V1479&lt;Variables!$G$15,1,0)</f>
        <v>1</v>
      </c>
      <c r="AR1479">
        <v>0</v>
      </c>
      <c r="AS1479">
        <v>1</v>
      </c>
      <c r="AT1479">
        <v>0</v>
      </c>
      <c r="AU1479">
        <v>0</v>
      </c>
      <c r="BA1479">
        <v>-0.91</v>
      </c>
    </row>
    <row r="1480" spans="3:53" x14ac:dyDescent="0.25">
      <c r="C1480" t="s">
        <v>307</v>
      </c>
      <c r="D1480" t="s">
        <v>81</v>
      </c>
      <c r="E1480">
        <v>30.15</v>
      </c>
      <c r="F1480">
        <v>5.33</v>
      </c>
      <c r="G1480">
        <v>2.35</v>
      </c>
      <c r="H1480">
        <v>6600</v>
      </c>
      <c r="I1480">
        <v>0.45900000000000002</v>
      </c>
      <c r="J1480" t="s">
        <v>75</v>
      </c>
      <c r="K1480">
        <v>37.42</v>
      </c>
      <c r="L1480">
        <v>30.19781</v>
      </c>
      <c r="M1480">
        <v>-0.39012762846047</v>
      </c>
      <c r="N1480">
        <v>30.243223999999991</v>
      </c>
      <c r="O1480">
        <v>-0.53970436485209405</v>
      </c>
      <c r="P1480">
        <v>1081000</v>
      </c>
      <c r="Q1480">
        <v>1326000</v>
      </c>
      <c r="R1480">
        <v>0.82</v>
      </c>
      <c r="S1480">
        <v>19.481999999999999</v>
      </c>
      <c r="T1480">
        <v>6.4560000000000004</v>
      </c>
      <c r="U1480">
        <v>12.25166666666667</v>
      </c>
      <c r="V1480">
        <v>2.2326407758652702</v>
      </c>
      <c r="AC1480">
        <v>30.6</v>
      </c>
      <c r="AD1480">
        <v>29.88</v>
      </c>
      <c r="AH1480" s="77">
        <f>IF(AND(M1480&lt;Variables!$G$6,M1480&gt;Variables!$G$5),0,1)</f>
        <v>1</v>
      </c>
      <c r="AI1480" s="77">
        <f t="shared" si="46"/>
        <v>1</v>
      </c>
      <c r="AJ1480" s="77">
        <f>IF(I1480&gt;Variables!$G$7,0,1)</f>
        <v>1</v>
      </c>
      <c r="AK1480" s="77">
        <f>IF(F1480&gt;Variables!$G$8,0,1)</f>
        <v>1</v>
      </c>
      <c r="AL1480" s="77">
        <f>IF(G1480&gt;Variables!$G$9,0,1)</f>
        <v>1</v>
      </c>
      <c r="AM1480" s="77">
        <f>IF(AND(K1480&gt;Variables!$G$10,K1480&lt;Variables!$G$11),0,1)</f>
        <v>1</v>
      </c>
      <c r="AN1480" s="77">
        <f>IF(H1480&lt;Variables!$G$13,1,0)</f>
        <v>0</v>
      </c>
      <c r="AO1480" s="77">
        <f>IF(R1480&lt;Variables!$G$12,0,1)</f>
        <v>0</v>
      </c>
      <c r="AP1480" s="78">
        <f t="shared" si="47"/>
        <v>1</v>
      </c>
      <c r="AQ1480" s="77">
        <f>IF(V1480&lt;Variables!$G$15,1,0)</f>
        <v>1</v>
      </c>
      <c r="AR1480">
        <v>0</v>
      </c>
      <c r="AS1480">
        <v>1</v>
      </c>
      <c r="AT1480">
        <v>0</v>
      </c>
      <c r="AU1480">
        <v>0</v>
      </c>
      <c r="BA1480">
        <v>0.76</v>
      </c>
    </row>
    <row r="1481" spans="3:53" x14ac:dyDescent="0.25">
      <c r="C1481" t="s">
        <v>307</v>
      </c>
      <c r="D1481" t="s">
        <v>296</v>
      </c>
      <c r="E1481">
        <v>12.07</v>
      </c>
      <c r="F1481">
        <v>15.09</v>
      </c>
      <c r="G1481">
        <v>0.28999999999999998</v>
      </c>
      <c r="H1481">
        <v>119.92</v>
      </c>
      <c r="I1481">
        <v>-38.209000000000003</v>
      </c>
      <c r="J1481" t="s">
        <v>75</v>
      </c>
      <c r="K1481">
        <v>-99999</v>
      </c>
      <c r="L1481">
        <v>12.14146666666667</v>
      </c>
      <c r="M1481">
        <v>-0.8818264679720168</v>
      </c>
      <c r="N1481">
        <v>12.154439999999999</v>
      </c>
      <c r="O1481">
        <v>-0.98762263008416051</v>
      </c>
      <c r="P1481">
        <v>9100</v>
      </c>
      <c r="Q1481">
        <v>2300</v>
      </c>
      <c r="R1481">
        <v>3.96</v>
      </c>
      <c r="S1481">
        <v>19.481999999999999</v>
      </c>
      <c r="T1481">
        <v>6.4560000000000004</v>
      </c>
      <c r="U1481">
        <v>12.25166666666667</v>
      </c>
      <c r="V1481">
        <v>-99999</v>
      </c>
      <c r="AC1481">
        <v>12.4</v>
      </c>
      <c r="AD1481">
        <v>12</v>
      </c>
      <c r="AH1481" s="77">
        <f>IF(AND(M1481&lt;Variables!$G$6,M1481&gt;Variables!$G$5),0,1)</f>
        <v>1</v>
      </c>
      <c r="AI1481" s="77">
        <f t="shared" si="46"/>
        <v>1</v>
      </c>
      <c r="AJ1481" s="77">
        <f>IF(I1481&gt;Variables!$G$7,0,1)</f>
        <v>1</v>
      </c>
      <c r="AK1481" s="77">
        <f>IF(F1481&gt;Variables!$G$8,0,1)</f>
        <v>0</v>
      </c>
      <c r="AL1481" s="77">
        <f>IF(G1481&gt;Variables!$G$9,0,1)</f>
        <v>1</v>
      </c>
      <c r="AM1481" s="77">
        <f>IF(AND(K1481&gt;Variables!$G$10,K1481&lt;Variables!$G$11),0,1)</f>
        <v>1</v>
      </c>
      <c r="AN1481" s="77">
        <f>IF(H1481&lt;Variables!$G$13,1,0)</f>
        <v>1</v>
      </c>
      <c r="AO1481" s="77">
        <f>IF(R1481&lt;Variables!$G$12,0,1)</f>
        <v>1</v>
      </c>
      <c r="AP1481" s="78">
        <f t="shared" si="47"/>
        <v>1</v>
      </c>
      <c r="AQ1481" s="77">
        <f>IF(V1481&lt;Variables!$G$15,1,0)</f>
        <v>1</v>
      </c>
      <c r="AR1481">
        <v>1</v>
      </c>
      <c r="AS1481">
        <v>0</v>
      </c>
      <c r="AT1481">
        <v>0</v>
      </c>
      <c r="AU1481">
        <v>0</v>
      </c>
      <c r="BA1481">
        <v>2</v>
      </c>
    </row>
    <row r="1482" spans="3:53" x14ac:dyDescent="0.25">
      <c r="C1482" t="s">
        <v>307</v>
      </c>
      <c r="D1482" t="s">
        <v>280</v>
      </c>
      <c r="E1482">
        <v>36.76</v>
      </c>
      <c r="F1482">
        <v>13.53</v>
      </c>
      <c r="G1482">
        <v>8.69</v>
      </c>
      <c r="H1482">
        <v>-99999</v>
      </c>
      <c r="I1482">
        <v>-99999</v>
      </c>
      <c r="J1482" t="s">
        <v>75</v>
      </c>
      <c r="K1482">
        <v>49.23</v>
      </c>
      <c r="L1482">
        <v>36.221415789473681</v>
      </c>
      <c r="M1482">
        <v>0.18934712802211609</v>
      </c>
      <c r="N1482">
        <v>36.561330612244902</v>
      </c>
      <c r="O1482">
        <v>-0.7421245553738961</v>
      </c>
      <c r="P1482">
        <v>783850</v>
      </c>
      <c r="Q1482"/>
      <c r="R1482"/>
      <c r="S1482">
        <v>19.481999999999999</v>
      </c>
      <c r="T1482">
        <v>6.4560000000000004</v>
      </c>
      <c r="U1482">
        <v>12.25166666666667</v>
      </c>
      <c r="V1482">
        <v>2.3545208372408348</v>
      </c>
      <c r="AC1482">
        <v>38.93</v>
      </c>
      <c r="AD1482">
        <v>35.6</v>
      </c>
      <c r="AH1482" s="77">
        <f>IF(AND(M1482&lt;Variables!$G$6,M1482&gt;Variables!$G$5),0,1)</f>
        <v>1</v>
      </c>
      <c r="AI1482" s="77">
        <f t="shared" si="46"/>
        <v>1</v>
      </c>
      <c r="AJ1482" s="77">
        <f>IF(I1482&gt;Variables!$G$7,0,1)</f>
        <v>1</v>
      </c>
      <c r="AK1482" s="77">
        <f>IF(F1482&gt;Variables!$G$8,0,1)</f>
        <v>0</v>
      </c>
      <c r="AL1482" s="77">
        <f>IF(G1482&gt;Variables!$G$9,0,1)</f>
        <v>1</v>
      </c>
      <c r="AM1482" s="77">
        <f>IF(AND(K1482&gt;Variables!$G$10,K1482&lt;Variables!$G$11),0,1)</f>
        <v>1</v>
      </c>
      <c r="AN1482" s="77">
        <f>IF(H1482&lt;Variables!$G$13,1,0)</f>
        <v>1</v>
      </c>
      <c r="AO1482" s="77">
        <f>IF(R1482&lt;Variables!$G$12,0,1)</f>
        <v>0</v>
      </c>
      <c r="AP1482" s="78">
        <f t="shared" si="47"/>
        <v>1</v>
      </c>
      <c r="AQ1482" s="77">
        <f>IF(V1482&lt;Variables!$G$15,1,0)</f>
        <v>1</v>
      </c>
      <c r="AR1482">
        <v>0</v>
      </c>
      <c r="AS1482">
        <v>0</v>
      </c>
      <c r="AT1482">
        <v>1</v>
      </c>
      <c r="AU1482">
        <v>0</v>
      </c>
      <c r="BA1482">
        <v>-2.25</v>
      </c>
    </row>
    <row r="1483" spans="3:53" x14ac:dyDescent="0.25">
      <c r="C1483" t="s">
        <v>307</v>
      </c>
      <c r="D1483" t="s">
        <v>283</v>
      </c>
      <c r="E1483">
        <v>5.01</v>
      </c>
      <c r="F1483">
        <v>16.170000000000002</v>
      </c>
      <c r="G1483">
        <v>-4.83</v>
      </c>
      <c r="H1483">
        <v>54.86</v>
      </c>
      <c r="I1483">
        <v>-56.103000000000002</v>
      </c>
      <c r="J1483" t="s">
        <v>75</v>
      </c>
      <c r="K1483">
        <v>45.74</v>
      </c>
      <c r="L1483">
        <v>5.0392650000000003</v>
      </c>
      <c r="M1483">
        <v>-0.28307699634768108</v>
      </c>
      <c r="N1483">
        <v>5.0854999999999997</v>
      </c>
      <c r="O1483">
        <v>-1.189656867564632</v>
      </c>
      <c r="P1483">
        <v>35620000</v>
      </c>
      <c r="Q1483">
        <v>674640</v>
      </c>
      <c r="R1483">
        <v>52.8</v>
      </c>
      <c r="S1483">
        <v>19.481999999999999</v>
      </c>
      <c r="T1483">
        <v>6.4560000000000004</v>
      </c>
      <c r="U1483">
        <v>12.25166666666667</v>
      </c>
      <c r="V1483">
        <v>2.3267437395882138</v>
      </c>
      <c r="AC1483">
        <v>5.17</v>
      </c>
      <c r="AD1483">
        <v>4.45</v>
      </c>
      <c r="AH1483" s="77">
        <f>IF(AND(M1483&lt;Variables!$G$6,M1483&gt;Variables!$G$5),0,1)</f>
        <v>1</v>
      </c>
      <c r="AI1483" s="77">
        <f t="shared" si="46"/>
        <v>1</v>
      </c>
      <c r="AJ1483" s="77">
        <f>IF(I1483&gt;Variables!$G$7,0,1)</f>
        <v>1</v>
      </c>
      <c r="AK1483" s="77">
        <f>IF(F1483&gt;Variables!$G$8,0,1)</f>
        <v>0</v>
      </c>
      <c r="AL1483" s="77">
        <f>IF(G1483&gt;Variables!$G$9,0,1)</f>
        <v>1</v>
      </c>
      <c r="AM1483" s="77">
        <f>IF(AND(K1483&gt;Variables!$G$10,K1483&lt;Variables!$G$11),0,1)</f>
        <v>1</v>
      </c>
      <c r="AN1483" s="77">
        <f>IF(H1483&lt;Variables!$G$13,1,0)</f>
        <v>1</v>
      </c>
      <c r="AO1483" s="77">
        <f>IF(R1483&lt;Variables!$G$12,0,1)</f>
        <v>1</v>
      </c>
      <c r="AP1483" s="78">
        <f t="shared" si="47"/>
        <v>1</v>
      </c>
      <c r="AQ1483" s="77">
        <f>IF(V1483&lt;Variables!$G$15,1,0)</f>
        <v>1</v>
      </c>
      <c r="AR1483">
        <v>1</v>
      </c>
      <c r="AS1483">
        <v>0</v>
      </c>
      <c r="AT1483">
        <v>0</v>
      </c>
      <c r="AU1483">
        <v>0</v>
      </c>
      <c r="BA1483">
        <v>2</v>
      </c>
    </row>
    <row r="1484" spans="3:53" x14ac:dyDescent="0.25">
      <c r="C1484" t="s">
        <v>307</v>
      </c>
      <c r="D1484" t="s">
        <v>291</v>
      </c>
      <c r="E1484">
        <v>61.69</v>
      </c>
      <c r="F1484">
        <v>4.7699999999999996</v>
      </c>
      <c r="G1484">
        <v>1.99</v>
      </c>
      <c r="H1484">
        <v>-99999</v>
      </c>
      <c r="I1484">
        <v>1.2999999999999999E-2</v>
      </c>
      <c r="J1484" t="s">
        <v>75</v>
      </c>
      <c r="K1484">
        <v>77.95</v>
      </c>
      <c r="L1484">
        <v>61.5</v>
      </c>
      <c r="M1484">
        <v>0</v>
      </c>
      <c r="N1484">
        <v>61.493742857142863</v>
      </c>
      <c r="O1484">
        <v>1.017525127992386E-2</v>
      </c>
      <c r="P1484">
        <v>24971</v>
      </c>
      <c r="Q1484">
        <v>20826</v>
      </c>
      <c r="R1484">
        <v>1.2</v>
      </c>
      <c r="S1484">
        <v>19.481999999999999</v>
      </c>
      <c r="T1484">
        <v>6.4560000000000004</v>
      </c>
      <c r="U1484">
        <v>12.25166666666667</v>
      </c>
      <c r="V1484">
        <v>2.6565620000000001</v>
      </c>
      <c r="AC1484">
        <v>61.572000000000003</v>
      </c>
      <c r="AD1484">
        <v>61.12</v>
      </c>
      <c r="AH1484" s="77">
        <f>IF(AND(M1484&lt;Variables!$G$6,M1484&gt;Variables!$G$5),0,1)</f>
        <v>1</v>
      </c>
      <c r="AI1484" s="77">
        <f t="shared" si="46"/>
        <v>0</v>
      </c>
      <c r="AJ1484" s="77">
        <f>IF(I1484&gt;Variables!$G$7,0,1)</f>
        <v>1</v>
      </c>
      <c r="AK1484" s="77">
        <f>IF(F1484&gt;Variables!$G$8,0,1)</f>
        <v>1</v>
      </c>
      <c r="AL1484" s="77">
        <f>IF(G1484&gt;Variables!$G$9,0,1)</f>
        <v>1</v>
      </c>
      <c r="AM1484" s="77">
        <f>IF(AND(K1484&gt;Variables!$G$10,K1484&lt;Variables!$G$11),0,1)</f>
        <v>1</v>
      </c>
      <c r="AN1484" s="77">
        <f>IF(H1484&lt;Variables!$G$13,1,0)</f>
        <v>1</v>
      </c>
      <c r="AO1484" s="77">
        <f>IF(R1484&lt;Variables!$G$12,0,1)</f>
        <v>0</v>
      </c>
      <c r="AP1484" s="78">
        <f t="shared" si="47"/>
        <v>1</v>
      </c>
      <c r="AQ1484" s="77">
        <f>IF(V1484&lt;Variables!$G$15,1,0)</f>
        <v>1</v>
      </c>
      <c r="AR1484">
        <v>0</v>
      </c>
      <c r="AS1484">
        <v>0</v>
      </c>
      <c r="AT1484">
        <v>0</v>
      </c>
      <c r="AU1484">
        <v>0</v>
      </c>
      <c r="BA1484">
        <v>0</v>
      </c>
    </row>
    <row r="1485" spans="3:53" x14ac:dyDescent="0.25">
      <c r="C1485" t="s">
        <v>307</v>
      </c>
      <c r="D1485" t="s">
        <v>180</v>
      </c>
      <c r="E1485">
        <v>13.45</v>
      </c>
      <c r="F1485">
        <v>6.21</v>
      </c>
      <c r="G1485">
        <v>5.48</v>
      </c>
      <c r="H1485">
        <v>3530</v>
      </c>
      <c r="I1485">
        <v>-75.647999999999996</v>
      </c>
      <c r="J1485" t="s">
        <v>75</v>
      </c>
      <c r="K1485">
        <v>62.63</v>
      </c>
      <c r="L1485">
        <v>13.340755</v>
      </c>
      <c r="M1485">
        <v>0.9687982426781897</v>
      </c>
      <c r="N1485">
        <v>13.390815999999999</v>
      </c>
      <c r="O1485">
        <v>0.59133065527897233</v>
      </c>
      <c r="P1485">
        <v>6106000</v>
      </c>
      <c r="Q1485">
        <v>13761000</v>
      </c>
      <c r="R1485">
        <v>0.44</v>
      </c>
      <c r="S1485">
        <v>19.481999999999999</v>
      </c>
      <c r="T1485">
        <v>6.4560000000000004</v>
      </c>
      <c r="U1485">
        <v>12.25166666666667</v>
      </c>
      <c r="V1485">
        <v>2.4373207035174529</v>
      </c>
      <c r="AC1485">
        <v>13.49</v>
      </c>
      <c r="AD1485">
        <v>12.86</v>
      </c>
      <c r="AH1485" s="77">
        <f>IF(AND(M1485&lt;Variables!$G$6,M1485&gt;Variables!$G$5),0,1)</f>
        <v>1</v>
      </c>
      <c r="AI1485" s="77">
        <f t="shared" si="46"/>
        <v>1</v>
      </c>
      <c r="AJ1485" s="77">
        <f>IF(I1485&gt;Variables!$G$7,0,1)</f>
        <v>1</v>
      </c>
      <c r="AK1485" s="77">
        <f>IF(F1485&gt;Variables!$G$8,0,1)</f>
        <v>1</v>
      </c>
      <c r="AL1485" s="77">
        <f>IF(G1485&gt;Variables!$G$9,0,1)</f>
        <v>1</v>
      </c>
      <c r="AM1485" s="77">
        <f>IF(AND(K1485&gt;Variables!$G$10,K1485&lt;Variables!$G$11),0,1)</f>
        <v>0</v>
      </c>
      <c r="AN1485" s="77">
        <f>IF(H1485&lt;Variables!$G$13,1,0)</f>
        <v>0</v>
      </c>
      <c r="AO1485" s="77">
        <f>IF(R1485&lt;Variables!$G$12,0,1)</f>
        <v>0</v>
      </c>
      <c r="AP1485" s="78">
        <f t="shared" si="47"/>
        <v>1</v>
      </c>
      <c r="AQ1485" s="77">
        <f>IF(V1485&lt;Variables!$G$15,1,0)</f>
        <v>1</v>
      </c>
      <c r="AR1485">
        <v>0</v>
      </c>
      <c r="AS1485">
        <v>0</v>
      </c>
      <c r="AT1485">
        <v>1</v>
      </c>
      <c r="AU1485">
        <v>0</v>
      </c>
      <c r="BA1485">
        <v>-2.25</v>
      </c>
    </row>
    <row r="1486" spans="3:53" x14ac:dyDescent="0.25">
      <c r="C1486" t="s">
        <v>307</v>
      </c>
      <c r="D1486" t="s">
        <v>289</v>
      </c>
      <c r="E1486">
        <v>234.2</v>
      </c>
      <c r="F1486">
        <v>6.81</v>
      </c>
      <c r="G1486">
        <v>6.23</v>
      </c>
      <c r="H1486">
        <v>-99999</v>
      </c>
      <c r="I1486">
        <v>-99999</v>
      </c>
      <c r="J1486" t="s">
        <v>75</v>
      </c>
      <c r="K1486">
        <v>51.95</v>
      </c>
      <c r="L1486">
        <v>234.49440000000001</v>
      </c>
      <c r="M1486">
        <v>-0.42406129954488669</v>
      </c>
      <c r="N1486">
        <v>232.34898518518509</v>
      </c>
      <c r="O1486">
        <v>0.49538189886970402</v>
      </c>
      <c r="P1486">
        <v>72079</v>
      </c>
      <c r="Q1486">
        <v>285725</v>
      </c>
      <c r="R1486">
        <v>0.25</v>
      </c>
      <c r="S1486">
        <v>19.481999999999999</v>
      </c>
      <c r="T1486">
        <v>6.4560000000000004</v>
      </c>
      <c r="U1486">
        <v>12.25166666666667</v>
      </c>
      <c r="V1486">
        <v>2.400615737402684</v>
      </c>
      <c r="AC1486">
        <v>234.39850000000001</v>
      </c>
      <c r="AD1486">
        <v>227.37129999999999</v>
      </c>
      <c r="AH1486" s="77">
        <f>IF(AND(M1486&lt;Variables!$G$6,M1486&gt;Variables!$G$5),0,1)</f>
        <v>1</v>
      </c>
      <c r="AI1486" s="77">
        <f t="shared" si="46"/>
        <v>0</v>
      </c>
      <c r="AJ1486" s="77">
        <f>IF(I1486&gt;Variables!$G$7,0,1)</f>
        <v>1</v>
      </c>
      <c r="AK1486" s="77">
        <f>IF(F1486&gt;Variables!$G$8,0,1)</f>
        <v>1</v>
      </c>
      <c r="AL1486" s="77">
        <f>IF(G1486&gt;Variables!$G$9,0,1)</f>
        <v>1</v>
      </c>
      <c r="AM1486" s="77">
        <f>IF(AND(K1486&gt;Variables!$G$10,K1486&lt;Variables!$G$11),0,1)</f>
        <v>1</v>
      </c>
      <c r="AN1486" s="77">
        <f>IF(H1486&lt;Variables!$G$13,1,0)</f>
        <v>1</v>
      </c>
      <c r="AO1486" s="77">
        <f>IF(R1486&lt;Variables!$G$12,0,1)</f>
        <v>0</v>
      </c>
      <c r="AP1486" s="78">
        <f t="shared" si="47"/>
        <v>1</v>
      </c>
      <c r="AQ1486" s="77">
        <f>IF(V1486&lt;Variables!$G$15,1,0)</f>
        <v>1</v>
      </c>
      <c r="AR1486">
        <v>0</v>
      </c>
      <c r="AS1486">
        <v>0</v>
      </c>
      <c r="AT1486">
        <v>1</v>
      </c>
      <c r="AU1486">
        <v>0</v>
      </c>
      <c r="BA1486">
        <v>-2.25</v>
      </c>
    </row>
    <row r="1487" spans="3:53" x14ac:dyDescent="0.25">
      <c r="C1487" t="s">
        <v>307</v>
      </c>
      <c r="D1487" t="s">
        <v>249</v>
      </c>
      <c r="E1487">
        <v>1.1000000000000001</v>
      </c>
      <c r="F1487">
        <v>13.21</v>
      </c>
      <c r="G1487">
        <v>-1.87</v>
      </c>
      <c r="H1487">
        <v>-99999</v>
      </c>
      <c r="I1487">
        <v>-99999</v>
      </c>
      <c r="J1487" t="s">
        <v>75</v>
      </c>
      <c r="K1487">
        <v>43.05</v>
      </c>
      <c r="L1487">
        <v>1.05</v>
      </c>
      <c r="M1487">
        <v>0</v>
      </c>
      <c r="N1487">
        <v>1.1125</v>
      </c>
      <c r="O1487">
        <v>-5.6179775280898872</v>
      </c>
      <c r="P1487">
        <v>37037</v>
      </c>
      <c r="Q1487">
        <v>1581</v>
      </c>
      <c r="R1487">
        <v>23.43</v>
      </c>
      <c r="S1487">
        <v>19.481999999999999</v>
      </c>
      <c r="T1487">
        <v>6.4560000000000004</v>
      </c>
      <c r="U1487">
        <v>12.25166666666667</v>
      </c>
      <c r="V1487">
        <v>2.2949980000000001</v>
      </c>
      <c r="AC1487">
        <v>1.2</v>
      </c>
      <c r="AD1487">
        <v>1.05</v>
      </c>
      <c r="AH1487" s="77">
        <f>IF(AND(M1487&lt;Variables!$G$6,M1487&gt;Variables!$G$5),0,1)</f>
        <v>1</v>
      </c>
      <c r="AI1487" s="77">
        <f t="shared" si="46"/>
        <v>1</v>
      </c>
      <c r="AJ1487" s="77">
        <f>IF(I1487&gt;Variables!$G$7,0,1)</f>
        <v>1</v>
      </c>
      <c r="AK1487" s="77">
        <f>IF(F1487&gt;Variables!$G$8,0,1)</f>
        <v>0</v>
      </c>
      <c r="AL1487" s="77">
        <f>IF(G1487&gt;Variables!$G$9,0,1)</f>
        <v>1</v>
      </c>
      <c r="AM1487" s="77">
        <f>IF(AND(K1487&gt;Variables!$G$10,K1487&lt;Variables!$G$11),0,1)</f>
        <v>1</v>
      </c>
      <c r="AN1487" s="77">
        <f>IF(H1487&lt;Variables!$G$13,1,0)</f>
        <v>1</v>
      </c>
      <c r="AO1487" s="77">
        <f>IF(R1487&lt;Variables!$G$12,0,1)</f>
        <v>1</v>
      </c>
      <c r="AP1487" s="78">
        <f t="shared" si="47"/>
        <v>1</v>
      </c>
      <c r="AQ1487" s="77">
        <f>IF(V1487&lt;Variables!$G$15,1,0)</f>
        <v>1</v>
      </c>
      <c r="AR1487">
        <v>0</v>
      </c>
      <c r="AS1487">
        <v>0</v>
      </c>
      <c r="AT1487">
        <v>1</v>
      </c>
      <c r="AU1487">
        <v>0</v>
      </c>
      <c r="BA1487">
        <v>-2.25</v>
      </c>
    </row>
    <row r="1488" spans="3:53" x14ac:dyDescent="0.25">
      <c r="C1488" t="s">
        <v>308</v>
      </c>
      <c r="D1488" t="s">
        <v>283</v>
      </c>
      <c r="E1488">
        <v>5.07</v>
      </c>
      <c r="F1488">
        <v>16.739999999999998</v>
      </c>
      <c r="G1488">
        <v>-4.5199999999999996</v>
      </c>
      <c r="H1488">
        <v>54.86</v>
      </c>
      <c r="I1488">
        <v>-55.988</v>
      </c>
      <c r="J1488" t="s">
        <v>75</v>
      </c>
      <c r="K1488">
        <v>48.96</v>
      </c>
      <c r="L1488">
        <v>5.0239799999999999</v>
      </c>
      <c r="M1488">
        <v>0.34275614154514972</v>
      </c>
      <c r="N1488">
        <v>5.0838640000000002</v>
      </c>
      <c r="O1488">
        <v>-0.83920419586362371</v>
      </c>
      <c r="P1488">
        <v>35760000</v>
      </c>
      <c r="Q1488">
        <v>674640</v>
      </c>
      <c r="R1488">
        <v>53.01</v>
      </c>
      <c r="S1488">
        <v>20.286999999999999</v>
      </c>
      <c r="T1488">
        <v>6.5250000000000004</v>
      </c>
      <c r="U1488">
        <v>12.657083333333331</v>
      </c>
      <c r="V1488">
        <v>2.34834341524608</v>
      </c>
      <c r="AC1488">
        <v>5.17</v>
      </c>
      <c r="AD1488">
        <v>4.45</v>
      </c>
      <c r="AH1488" s="77">
        <f>IF(AND(M1488&lt;Variables!$G$6,M1488&gt;Variables!$G$5),0,1)</f>
        <v>1</v>
      </c>
      <c r="AI1488" s="77">
        <f t="shared" si="46"/>
        <v>1</v>
      </c>
      <c r="AJ1488" s="77">
        <f>IF(I1488&gt;Variables!$G$7,0,1)</f>
        <v>1</v>
      </c>
      <c r="AK1488" s="77">
        <f>IF(F1488&gt;Variables!$G$8,0,1)</f>
        <v>0</v>
      </c>
      <c r="AL1488" s="77">
        <f>IF(G1488&gt;Variables!$G$9,0,1)</f>
        <v>1</v>
      </c>
      <c r="AM1488" s="77">
        <f>IF(AND(K1488&gt;Variables!$G$10,K1488&lt;Variables!$G$11),0,1)</f>
        <v>1</v>
      </c>
      <c r="AN1488" s="77">
        <f>IF(H1488&lt;Variables!$G$13,1,0)</f>
        <v>1</v>
      </c>
      <c r="AO1488" s="77">
        <f>IF(R1488&lt;Variables!$G$12,0,1)</f>
        <v>1</v>
      </c>
      <c r="AP1488" s="78">
        <f t="shared" si="47"/>
        <v>1</v>
      </c>
      <c r="AQ1488" s="77">
        <f>IF(V1488&lt;Variables!$G$15,1,0)</f>
        <v>1</v>
      </c>
      <c r="AR1488">
        <v>0</v>
      </c>
      <c r="AS1488">
        <v>0</v>
      </c>
      <c r="AT1488">
        <v>1</v>
      </c>
      <c r="AU1488">
        <v>0</v>
      </c>
      <c r="BA1488">
        <v>-2.25</v>
      </c>
    </row>
    <row r="1489" spans="3:53" x14ac:dyDescent="0.25">
      <c r="C1489" t="s">
        <v>308</v>
      </c>
      <c r="D1489" t="s">
        <v>293</v>
      </c>
      <c r="E1489">
        <v>22.48</v>
      </c>
      <c r="F1489">
        <v>11.15</v>
      </c>
      <c r="G1489">
        <v>-1.51</v>
      </c>
      <c r="H1489">
        <v>-99999</v>
      </c>
      <c r="I1489">
        <v>240.642</v>
      </c>
      <c r="J1489" t="s">
        <v>74</v>
      </c>
      <c r="K1489">
        <v>-99999</v>
      </c>
      <c r="L1489">
        <v>-99999</v>
      </c>
      <c r="M1489">
        <v>-99999</v>
      </c>
      <c r="N1489">
        <v>22.475000000000001</v>
      </c>
      <c r="O1489">
        <v>0</v>
      </c>
      <c r="P1489">
        <v>138411</v>
      </c>
      <c r="Q1489">
        <v>7534</v>
      </c>
      <c r="R1489">
        <v>18.37</v>
      </c>
      <c r="S1489">
        <v>20.286999999999999</v>
      </c>
      <c r="T1489">
        <v>6.5250000000000004</v>
      </c>
      <c r="U1489">
        <v>12.657083333333331</v>
      </c>
      <c r="V1489">
        <v>-99999</v>
      </c>
      <c r="AC1489">
        <v>-99999</v>
      </c>
      <c r="AD1489">
        <v>-99999</v>
      </c>
      <c r="AH1489" s="77">
        <f>IF(AND(M1489&lt;Variables!$G$6,M1489&gt;Variables!$G$5),0,1)</f>
        <v>1</v>
      </c>
      <c r="AI1489" s="77">
        <f t="shared" si="46"/>
        <v>1</v>
      </c>
      <c r="AJ1489" s="77">
        <f>IF(I1489&gt;Variables!$G$7,0,1)</f>
        <v>0</v>
      </c>
      <c r="AK1489" s="77">
        <f>IF(F1489&gt;Variables!$G$8,0,1)</f>
        <v>0</v>
      </c>
      <c r="AL1489" s="77">
        <f>IF(G1489&gt;Variables!$G$9,0,1)</f>
        <v>1</v>
      </c>
      <c r="AM1489" s="77">
        <f>IF(AND(K1489&gt;Variables!$G$10,K1489&lt;Variables!$G$11),0,1)</f>
        <v>1</v>
      </c>
      <c r="AN1489" s="77">
        <f>IF(H1489&lt;Variables!$G$13,1,0)</f>
        <v>1</v>
      </c>
      <c r="AO1489" s="77">
        <f>IF(R1489&lt;Variables!$G$12,0,1)</f>
        <v>1</v>
      </c>
      <c r="AP1489" s="78">
        <f t="shared" si="47"/>
        <v>0</v>
      </c>
      <c r="AQ1489" s="77">
        <f>IF(V1489&lt;Variables!$G$15,1,0)</f>
        <v>1</v>
      </c>
      <c r="AR1489">
        <v>0</v>
      </c>
      <c r="AS1489">
        <v>0</v>
      </c>
      <c r="AT1489">
        <v>0</v>
      </c>
      <c r="AU1489">
        <v>0</v>
      </c>
      <c r="BA1489">
        <v>0</v>
      </c>
    </row>
    <row r="1490" spans="3:53" x14ac:dyDescent="0.25">
      <c r="C1490" t="s">
        <v>308</v>
      </c>
      <c r="D1490" t="s">
        <v>164</v>
      </c>
      <c r="E1490">
        <v>17.04</v>
      </c>
      <c r="F1490">
        <v>8.36</v>
      </c>
      <c r="G1490">
        <v>0</v>
      </c>
      <c r="H1490">
        <v>-99999</v>
      </c>
      <c r="I1490">
        <v>148.58799999999999</v>
      </c>
      <c r="J1490" t="s">
        <v>74</v>
      </c>
      <c r="K1490">
        <v>59.22</v>
      </c>
      <c r="L1490">
        <v>-99999</v>
      </c>
      <c r="M1490">
        <v>-99999</v>
      </c>
      <c r="N1490">
        <v>16.98</v>
      </c>
      <c r="O1490">
        <v>0</v>
      </c>
      <c r="P1490">
        <v>1835000</v>
      </c>
      <c r="Q1490">
        <v>46184</v>
      </c>
      <c r="R1490">
        <v>39.729999999999997</v>
      </c>
      <c r="S1490">
        <v>20.286999999999999</v>
      </c>
      <c r="T1490">
        <v>6.5250000000000004</v>
      </c>
      <c r="U1490">
        <v>12.657083333333331</v>
      </c>
      <c r="V1490">
        <v>-99999</v>
      </c>
      <c r="AC1490">
        <v>17</v>
      </c>
      <c r="AD1490">
        <v>16.989999999999998</v>
      </c>
      <c r="AH1490" s="77">
        <f>IF(AND(M1490&lt;Variables!$G$6,M1490&gt;Variables!$G$5),0,1)</f>
        <v>1</v>
      </c>
      <c r="AI1490" s="77">
        <f t="shared" si="46"/>
        <v>1</v>
      </c>
      <c r="AJ1490" s="77">
        <f>IF(I1490&gt;Variables!$G$7,0,1)</f>
        <v>0</v>
      </c>
      <c r="AK1490" s="77">
        <f>IF(F1490&gt;Variables!$G$8,0,1)</f>
        <v>1</v>
      </c>
      <c r="AL1490" s="77">
        <f>IF(G1490&gt;Variables!$G$9,0,1)</f>
        <v>1</v>
      </c>
      <c r="AM1490" s="77">
        <f>IF(AND(K1490&gt;Variables!$G$10,K1490&lt;Variables!$G$11),0,1)</f>
        <v>1</v>
      </c>
      <c r="AN1490" s="77">
        <f>IF(H1490&lt;Variables!$G$13,1,0)</f>
        <v>1</v>
      </c>
      <c r="AO1490" s="77">
        <f>IF(R1490&lt;Variables!$G$12,0,1)</f>
        <v>1</v>
      </c>
      <c r="AP1490" s="78">
        <f t="shared" si="47"/>
        <v>0</v>
      </c>
      <c r="AQ1490" s="77">
        <f>IF(V1490&lt;Variables!$G$15,1,0)</f>
        <v>1</v>
      </c>
      <c r="AR1490">
        <v>0</v>
      </c>
      <c r="AS1490">
        <v>0</v>
      </c>
      <c r="AT1490">
        <v>0</v>
      </c>
      <c r="AU1490">
        <v>0</v>
      </c>
      <c r="BA1490">
        <v>0</v>
      </c>
    </row>
    <row r="1491" spans="3:53" x14ac:dyDescent="0.25">
      <c r="C1491" t="s">
        <v>308</v>
      </c>
      <c r="D1491" t="s">
        <v>280</v>
      </c>
      <c r="E1491">
        <v>36.89</v>
      </c>
      <c r="F1491">
        <v>14.03</v>
      </c>
      <c r="G1491">
        <v>9.43</v>
      </c>
      <c r="H1491">
        <v>-99999</v>
      </c>
      <c r="I1491">
        <v>-99999</v>
      </c>
      <c r="J1491" t="s">
        <v>75</v>
      </c>
      <c r="K1491">
        <v>53.23</v>
      </c>
      <c r="L1491">
        <v>36.275809999999993</v>
      </c>
      <c r="M1491">
        <v>0.728281463597936</v>
      </c>
      <c r="N1491">
        <v>36.595195918367352</v>
      </c>
      <c r="O1491">
        <v>-0.15082831771271621</v>
      </c>
      <c r="P1491">
        <v>796510</v>
      </c>
      <c r="Q1491"/>
      <c r="R1491"/>
      <c r="S1491">
        <v>20.286999999999999</v>
      </c>
      <c r="T1491">
        <v>6.5250000000000004</v>
      </c>
      <c r="U1491">
        <v>12.657083333333331</v>
      </c>
      <c r="V1491">
        <v>2.3747338976664611</v>
      </c>
      <c r="AC1491">
        <v>38.93</v>
      </c>
      <c r="AD1491">
        <v>35.6</v>
      </c>
      <c r="AH1491" s="77">
        <f>IF(AND(M1491&lt;Variables!$G$6,M1491&gt;Variables!$G$5),0,1)</f>
        <v>1</v>
      </c>
      <c r="AI1491" s="77">
        <f t="shared" si="46"/>
        <v>1</v>
      </c>
      <c r="AJ1491" s="77">
        <f>IF(I1491&gt;Variables!$G$7,0,1)</f>
        <v>1</v>
      </c>
      <c r="AK1491" s="77">
        <f>IF(F1491&gt;Variables!$G$8,0,1)</f>
        <v>0</v>
      </c>
      <c r="AL1491" s="77">
        <f>IF(G1491&gt;Variables!$G$9,0,1)</f>
        <v>1</v>
      </c>
      <c r="AM1491" s="77">
        <f>IF(AND(K1491&gt;Variables!$G$10,K1491&lt;Variables!$G$11),0,1)</f>
        <v>1</v>
      </c>
      <c r="AN1491" s="77">
        <f>IF(H1491&lt;Variables!$G$13,1,0)</f>
        <v>1</v>
      </c>
      <c r="AO1491" s="77">
        <f>IF(R1491&lt;Variables!$G$12,0,1)</f>
        <v>0</v>
      </c>
      <c r="AP1491" s="78">
        <f t="shared" si="47"/>
        <v>1</v>
      </c>
      <c r="AQ1491" s="77">
        <f>IF(V1491&lt;Variables!$G$15,1,0)</f>
        <v>1</v>
      </c>
      <c r="AR1491">
        <v>0</v>
      </c>
      <c r="AS1491">
        <v>0</v>
      </c>
      <c r="AT1491">
        <v>1</v>
      </c>
      <c r="AU1491">
        <v>0</v>
      </c>
      <c r="BA1491">
        <v>-2.25</v>
      </c>
    </row>
    <row r="1492" spans="3:53" x14ac:dyDescent="0.25">
      <c r="C1492" t="s">
        <v>308</v>
      </c>
      <c r="D1492" t="s">
        <v>249</v>
      </c>
      <c r="E1492">
        <v>1.05</v>
      </c>
      <c r="F1492">
        <v>13.21</v>
      </c>
      <c r="G1492">
        <v>2.8</v>
      </c>
      <c r="H1492">
        <v>-99999</v>
      </c>
      <c r="I1492">
        <v>-99999</v>
      </c>
      <c r="J1492" t="s">
        <v>75</v>
      </c>
      <c r="K1492">
        <v>49.83</v>
      </c>
      <c r="L1492">
        <v>1.075</v>
      </c>
      <c r="M1492">
        <v>2.325581395348828</v>
      </c>
      <c r="N1492">
        <v>1.1125</v>
      </c>
      <c r="O1492">
        <v>-1.1235955056179541</v>
      </c>
      <c r="P1492">
        <v>37037</v>
      </c>
      <c r="Q1492">
        <v>1581</v>
      </c>
      <c r="R1492">
        <v>23.43</v>
      </c>
      <c r="S1492">
        <v>20.286999999999999</v>
      </c>
      <c r="T1492">
        <v>6.5250000000000004</v>
      </c>
      <c r="U1492">
        <v>12.657083333333331</v>
      </c>
      <c r="V1492">
        <v>2.3059154511627908</v>
      </c>
      <c r="AC1492">
        <v>1.2</v>
      </c>
      <c r="AD1492">
        <v>1.05</v>
      </c>
      <c r="AH1492" s="77">
        <f>IF(AND(M1492&lt;Variables!$G$6,M1492&gt;Variables!$G$5),0,1)</f>
        <v>1</v>
      </c>
      <c r="AI1492" s="77">
        <f t="shared" si="46"/>
        <v>1</v>
      </c>
      <c r="AJ1492" s="77">
        <f>IF(I1492&gt;Variables!$G$7,0,1)</f>
        <v>1</v>
      </c>
      <c r="AK1492" s="77">
        <f>IF(F1492&gt;Variables!$G$8,0,1)</f>
        <v>0</v>
      </c>
      <c r="AL1492" s="77">
        <f>IF(G1492&gt;Variables!$G$9,0,1)</f>
        <v>1</v>
      </c>
      <c r="AM1492" s="77">
        <f>IF(AND(K1492&gt;Variables!$G$10,K1492&lt;Variables!$G$11),0,1)</f>
        <v>1</v>
      </c>
      <c r="AN1492" s="77">
        <f>IF(H1492&lt;Variables!$G$13,1,0)</f>
        <v>1</v>
      </c>
      <c r="AO1492" s="77">
        <f>IF(R1492&lt;Variables!$G$12,0,1)</f>
        <v>1</v>
      </c>
      <c r="AP1492" s="78">
        <f t="shared" si="47"/>
        <v>1</v>
      </c>
      <c r="AQ1492" s="77">
        <f>IF(V1492&lt;Variables!$G$15,1,0)</f>
        <v>1</v>
      </c>
      <c r="AR1492">
        <v>1</v>
      </c>
      <c r="AS1492">
        <v>0</v>
      </c>
      <c r="AT1492">
        <v>0</v>
      </c>
      <c r="AU1492">
        <v>0</v>
      </c>
      <c r="BA1492">
        <v>2</v>
      </c>
    </row>
    <row r="1493" spans="3:53" x14ac:dyDescent="0.25">
      <c r="C1493" t="s">
        <v>308</v>
      </c>
      <c r="D1493" t="s">
        <v>296</v>
      </c>
      <c r="E1493">
        <v>12.07</v>
      </c>
      <c r="F1493">
        <v>16.79</v>
      </c>
      <c r="G1493">
        <v>0.28999999999999998</v>
      </c>
      <c r="H1493">
        <v>119.92</v>
      </c>
      <c r="I1493">
        <v>-38.209000000000003</v>
      </c>
      <c r="J1493" t="s">
        <v>75</v>
      </c>
      <c r="K1493">
        <v>-99999</v>
      </c>
      <c r="L1493">
        <v>12.14146666666667</v>
      </c>
      <c r="M1493">
        <v>-0.8818264679720168</v>
      </c>
      <c r="N1493">
        <v>12.17433333333333</v>
      </c>
      <c r="O1493">
        <v>-1.149412698847303</v>
      </c>
      <c r="P1493">
        <v>10000</v>
      </c>
      <c r="Q1493">
        <v>2300</v>
      </c>
      <c r="R1493">
        <v>4.3499999999999996</v>
      </c>
      <c r="S1493">
        <v>20.286999999999999</v>
      </c>
      <c r="T1493">
        <v>6.5250000000000004</v>
      </c>
      <c r="U1493">
        <v>12.657083333333331</v>
      </c>
      <c r="V1493">
        <v>-99999</v>
      </c>
      <c r="AC1493">
        <v>12.4</v>
      </c>
      <c r="AD1493">
        <v>12</v>
      </c>
      <c r="AH1493" s="77">
        <f>IF(AND(M1493&lt;Variables!$G$6,M1493&gt;Variables!$G$5),0,1)</f>
        <v>1</v>
      </c>
      <c r="AI1493" s="77">
        <f t="shared" si="46"/>
        <v>1</v>
      </c>
      <c r="AJ1493" s="77">
        <f>IF(I1493&gt;Variables!$G$7,0,1)</f>
        <v>1</v>
      </c>
      <c r="AK1493" s="77">
        <f>IF(F1493&gt;Variables!$G$8,0,1)</f>
        <v>0</v>
      </c>
      <c r="AL1493" s="77">
        <f>IF(G1493&gt;Variables!$G$9,0,1)</f>
        <v>1</v>
      </c>
      <c r="AM1493" s="77">
        <f>IF(AND(K1493&gt;Variables!$G$10,K1493&lt;Variables!$G$11),0,1)</f>
        <v>1</v>
      </c>
      <c r="AN1493" s="77">
        <f>IF(H1493&lt;Variables!$G$13,1,0)</f>
        <v>1</v>
      </c>
      <c r="AO1493" s="77">
        <f>IF(R1493&lt;Variables!$G$12,0,1)</f>
        <v>1</v>
      </c>
      <c r="AP1493" s="78">
        <f t="shared" si="47"/>
        <v>1</v>
      </c>
      <c r="AQ1493" s="77">
        <f>IF(V1493&lt;Variables!$G$15,1,0)</f>
        <v>1</v>
      </c>
      <c r="AR1493">
        <v>1</v>
      </c>
      <c r="AS1493">
        <v>0</v>
      </c>
      <c r="AT1493">
        <v>0</v>
      </c>
      <c r="AU1493">
        <v>0</v>
      </c>
      <c r="BA1493">
        <v>2</v>
      </c>
    </row>
    <row r="1494" spans="3:53" x14ac:dyDescent="0.25">
      <c r="C1494" t="s">
        <v>308</v>
      </c>
      <c r="D1494" t="s">
        <v>186</v>
      </c>
      <c r="E1494">
        <v>22.99</v>
      </c>
      <c r="F1494">
        <v>5.27</v>
      </c>
      <c r="G1494">
        <v>3.04</v>
      </c>
      <c r="H1494">
        <v>2840</v>
      </c>
      <c r="I1494">
        <v>-6.8479999999999999</v>
      </c>
      <c r="J1494" t="s">
        <v>75</v>
      </c>
      <c r="K1494">
        <v>39.979999999999997</v>
      </c>
      <c r="L1494">
        <v>22.973855555555559</v>
      </c>
      <c r="M1494">
        <v>-0.29971266855513679</v>
      </c>
      <c r="N1494">
        <v>22.965595454545451</v>
      </c>
      <c r="O1494">
        <v>-0.26385318275498792</v>
      </c>
      <c r="P1494">
        <v>263388</v>
      </c>
      <c r="Q1494">
        <v>423685</v>
      </c>
      <c r="R1494">
        <v>0.62</v>
      </c>
      <c r="S1494">
        <v>20.286999999999999</v>
      </c>
      <c r="T1494">
        <v>6.5250000000000004</v>
      </c>
      <c r="U1494">
        <v>12.657083333333331</v>
      </c>
      <c r="V1494">
        <v>2.2623123161108252</v>
      </c>
      <c r="AC1494">
        <v>22.99</v>
      </c>
      <c r="AD1494">
        <v>22.65</v>
      </c>
      <c r="AH1494" s="77">
        <f>IF(AND(M1494&lt;Variables!$G$6,M1494&gt;Variables!$G$5),0,1)</f>
        <v>1</v>
      </c>
      <c r="AI1494" s="77">
        <f t="shared" si="46"/>
        <v>0</v>
      </c>
      <c r="AJ1494" s="77">
        <f>IF(I1494&gt;Variables!$G$7,0,1)</f>
        <v>1</v>
      </c>
      <c r="AK1494" s="77">
        <f>IF(F1494&gt;Variables!$G$8,0,1)</f>
        <v>1</v>
      </c>
      <c r="AL1494" s="77">
        <f>IF(G1494&gt;Variables!$G$9,0,1)</f>
        <v>1</v>
      </c>
      <c r="AM1494" s="77">
        <f>IF(AND(K1494&gt;Variables!$G$10,K1494&lt;Variables!$G$11),0,1)</f>
        <v>1</v>
      </c>
      <c r="AN1494" s="77">
        <f>IF(H1494&lt;Variables!$G$13,1,0)</f>
        <v>0</v>
      </c>
      <c r="AO1494" s="77">
        <f>IF(R1494&lt;Variables!$G$12,0,1)</f>
        <v>0</v>
      </c>
      <c r="AP1494" s="78">
        <f t="shared" si="47"/>
        <v>1</v>
      </c>
      <c r="AQ1494" s="77">
        <f>IF(V1494&lt;Variables!$G$15,1,0)</f>
        <v>1</v>
      </c>
      <c r="AR1494">
        <v>0</v>
      </c>
      <c r="AS1494">
        <v>0</v>
      </c>
      <c r="AT1494">
        <v>0</v>
      </c>
      <c r="AU1494">
        <v>1</v>
      </c>
      <c r="BA1494">
        <v>-0.64</v>
      </c>
    </row>
    <row r="1495" spans="3:53" x14ac:dyDescent="0.25">
      <c r="C1495" t="s">
        <v>308</v>
      </c>
      <c r="D1495" t="s">
        <v>201</v>
      </c>
      <c r="E1495">
        <v>37.92</v>
      </c>
      <c r="F1495">
        <v>9.81</v>
      </c>
      <c r="G1495">
        <v>12.09</v>
      </c>
      <c r="H1495">
        <v>-99999</v>
      </c>
      <c r="I1495">
        <v>14.247</v>
      </c>
      <c r="J1495" t="s">
        <v>75</v>
      </c>
      <c r="K1495">
        <v>48.91</v>
      </c>
      <c r="L1495">
        <v>37.857500000000002</v>
      </c>
      <c r="M1495">
        <v>-4.6225979000193609E-2</v>
      </c>
      <c r="N1495">
        <v>38.181654166666668</v>
      </c>
      <c r="O1495">
        <v>-0.89481237553331405</v>
      </c>
      <c r="P1495">
        <v>515499</v>
      </c>
      <c r="Q1495">
        <v>2287000</v>
      </c>
      <c r="R1495">
        <v>0.23</v>
      </c>
      <c r="S1495">
        <v>20.286999999999999</v>
      </c>
      <c r="T1495">
        <v>6.5250000000000004</v>
      </c>
      <c r="U1495">
        <v>12.657083333333331</v>
      </c>
      <c r="V1495">
        <v>2.3567639597701908</v>
      </c>
      <c r="AC1495">
        <v>40.020000000000003</v>
      </c>
      <c r="AD1495">
        <v>37.049999999999997</v>
      </c>
      <c r="AH1495" s="77">
        <f>IF(AND(M1495&lt;Variables!$G$6,M1495&gt;Variables!$G$5),0,1)</f>
        <v>1</v>
      </c>
      <c r="AI1495" s="77">
        <f t="shared" si="46"/>
        <v>1</v>
      </c>
      <c r="AJ1495" s="77">
        <f>IF(I1495&gt;Variables!$G$7,0,1)</f>
        <v>1</v>
      </c>
      <c r="AK1495" s="77">
        <f>IF(F1495&gt;Variables!$G$8,0,1)</f>
        <v>0</v>
      </c>
      <c r="AL1495" s="77">
        <f>IF(G1495&gt;Variables!$G$9,0,1)</f>
        <v>0</v>
      </c>
      <c r="AM1495" s="77">
        <f>IF(AND(K1495&gt;Variables!$G$10,K1495&lt;Variables!$G$11),0,1)</f>
        <v>1</v>
      </c>
      <c r="AN1495" s="77">
        <f>IF(H1495&lt;Variables!$G$13,1,0)</f>
        <v>1</v>
      </c>
      <c r="AO1495" s="77">
        <f>IF(R1495&lt;Variables!$G$12,0,1)</f>
        <v>0</v>
      </c>
      <c r="AP1495" s="78">
        <f t="shared" si="47"/>
        <v>1</v>
      </c>
      <c r="AQ1495" s="77">
        <f>IF(V1495&lt;Variables!$G$15,1,0)</f>
        <v>1</v>
      </c>
      <c r="AR1495">
        <v>1</v>
      </c>
      <c r="AS1495">
        <v>0</v>
      </c>
      <c r="AT1495">
        <v>0</v>
      </c>
      <c r="AU1495">
        <v>0</v>
      </c>
      <c r="BA1495">
        <v>1.58</v>
      </c>
    </row>
    <row r="1496" spans="3:53" x14ac:dyDescent="0.25">
      <c r="C1496" t="s">
        <v>308</v>
      </c>
      <c r="D1496" t="s">
        <v>179</v>
      </c>
      <c r="E1496">
        <v>22.57</v>
      </c>
      <c r="F1496">
        <v>9.2100000000000009</v>
      </c>
      <c r="G1496">
        <v>7.33</v>
      </c>
      <c r="H1496">
        <v>14130</v>
      </c>
      <c r="I1496">
        <v>-72.150000000000006</v>
      </c>
      <c r="J1496" t="s">
        <v>75</v>
      </c>
      <c r="K1496">
        <v>59.05</v>
      </c>
      <c r="L1496">
        <v>22.446325000000002</v>
      </c>
      <c r="M1496">
        <v>0.41732889459632028</v>
      </c>
      <c r="N1496">
        <v>22.399553999999998</v>
      </c>
      <c r="O1496">
        <v>0.62700355551722475</v>
      </c>
      <c r="P1496">
        <v>17676000</v>
      </c>
      <c r="Q1496">
        <v>11046000</v>
      </c>
      <c r="R1496">
        <v>1.6</v>
      </c>
      <c r="S1496">
        <v>20.286999999999999</v>
      </c>
      <c r="T1496">
        <v>6.5250000000000004</v>
      </c>
      <c r="U1496">
        <v>12.657083333333331</v>
      </c>
      <c r="V1496">
        <v>2.4389999738197679</v>
      </c>
      <c r="AC1496">
        <v>22.645</v>
      </c>
      <c r="AD1496">
        <v>21.81</v>
      </c>
      <c r="AH1496" s="77">
        <f>IF(AND(M1496&lt;Variables!$G$6,M1496&gt;Variables!$G$5),0,1)</f>
        <v>1</v>
      </c>
      <c r="AI1496" s="77">
        <f t="shared" si="46"/>
        <v>0</v>
      </c>
      <c r="AJ1496" s="77">
        <f>IF(I1496&gt;Variables!$G$7,0,1)</f>
        <v>1</v>
      </c>
      <c r="AK1496" s="77">
        <f>IF(F1496&gt;Variables!$G$8,0,1)</f>
        <v>0</v>
      </c>
      <c r="AL1496" s="77">
        <f>IF(G1496&gt;Variables!$G$9,0,1)</f>
        <v>1</v>
      </c>
      <c r="AM1496" s="77">
        <f>IF(AND(K1496&gt;Variables!$G$10,K1496&lt;Variables!$G$11),0,1)</f>
        <v>1</v>
      </c>
      <c r="AN1496" s="77">
        <f>IF(H1496&lt;Variables!$G$13,1,0)</f>
        <v>0</v>
      </c>
      <c r="AO1496" s="77">
        <f>IF(R1496&lt;Variables!$G$12,0,1)</f>
        <v>0</v>
      </c>
      <c r="AP1496" s="78">
        <f t="shared" si="47"/>
        <v>1</v>
      </c>
      <c r="AQ1496" s="77">
        <f>IF(V1496&lt;Variables!$G$15,1,0)</f>
        <v>1</v>
      </c>
      <c r="AR1496">
        <v>0</v>
      </c>
      <c r="AS1496">
        <v>0</v>
      </c>
      <c r="AT1496">
        <v>1</v>
      </c>
      <c r="AU1496">
        <v>0</v>
      </c>
      <c r="BA1496">
        <v>-2.25</v>
      </c>
    </row>
    <row r="1497" spans="3:53" x14ac:dyDescent="0.25">
      <c r="C1497" t="s">
        <v>308</v>
      </c>
      <c r="D1497" t="s">
        <v>167</v>
      </c>
      <c r="E1497">
        <v>12.04</v>
      </c>
      <c r="F1497">
        <v>8.27</v>
      </c>
      <c r="G1497">
        <v>3.03</v>
      </c>
      <c r="H1497">
        <v>2260</v>
      </c>
      <c r="I1497">
        <v>-30.751000000000001</v>
      </c>
      <c r="J1497" t="s">
        <v>75</v>
      </c>
      <c r="K1497">
        <v>55.56</v>
      </c>
      <c r="L1497">
        <v>11.99297</v>
      </c>
      <c r="M1497">
        <v>0.51721967119070611</v>
      </c>
      <c r="N1497">
        <v>12.016719999999999</v>
      </c>
      <c r="O1497">
        <v>0.3185561451045052</v>
      </c>
      <c r="P1497">
        <v>47928000</v>
      </c>
      <c r="Q1497">
        <v>13611000</v>
      </c>
      <c r="R1497">
        <v>3.52</v>
      </c>
      <c r="S1497">
        <v>20.286999999999999</v>
      </c>
      <c r="T1497">
        <v>6.5250000000000004</v>
      </c>
      <c r="U1497">
        <v>12.657083333333331</v>
      </c>
      <c r="V1497">
        <v>2.4028487474672251</v>
      </c>
      <c r="AC1497">
        <v>12.65</v>
      </c>
      <c r="AD1497">
        <v>11.37</v>
      </c>
      <c r="AH1497" s="77">
        <f>IF(AND(M1497&lt;Variables!$G$6,M1497&gt;Variables!$G$5),0,1)</f>
        <v>1</v>
      </c>
      <c r="AI1497" s="77">
        <f t="shared" si="46"/>
        <v>1</v>
      </c>
      <c r="AJ1497" s="77">
        <f>IF(I1497&gt;Variables!$G$7,0,1)</f>
        <v>1</v>
      </c>
      <c r="AK1497" s="77">
        <f>IF(F1497&gt;Variables!$G$8,0,1)</f>
        <v>1</v>
      </c>
      <c r="AL1497" s="77">
        <f>IF(G1497&gt;Variables!$G$9,0,1)</f>
        <v>1</v>
      </c>
      <c r="AM1497" s="77">
        <f>IF(AND(K1497&gt;Variables!$G$10,K1497&lt;Variables!$G$11),0,1)</f>
        <v>1</v>
      </c>
      <c r="AN1497" s="77">
        <f>IF(H1497&lt;Variables!$G$13,1,0)</f>
        <v>0</v>
      </c>
      <c r="AO1497" s="77">
        <f>IF(R1497&lt;Variables!$G$12,0,1)</f>
        <v>1</v>
      </c>
      <c r="AP1497" s="78">
        <f t="shared" si="47"/>
        <v>1</v>
      </c>
      <c r="AQ1497" s="77">
        <f>IF(V1497&lt;Variables!$G$15,1,0)</f>
        <v>1</v>
      </c>
      <c r="AR1497">
        <v>1</v>
      </c>
      <c r="AS1497">
        <v>0</v>
      </c>
      <c r="AT1497">
        <v>0</v>
      </c>
      <c r="AU1497">
        <v>0</v>
      </c>
      <c r="BA1497">
        <v>1.6</v>
      </c>
    </row>
    <row r="1498" spans="3:53" x14ac:dyDescent="0.25">
      <c r="C1498" t="s">
        <v>308</v>
      </c>
      <c r="D1498" t="s">
        <v>184</v>
      </c>
      <c r="E1498">
        <v>41.33</v>
      </c>
      <c r="F1498">
        <v>8.11</v>
      </c>
      <c r="G1498">
        <v>8.3000000000000007</v>
      </c>
      <c r="H1498">
        <v>5650</v>
      </c>
      <c r="I1498">
        <v>96.022000000000006</v>
      </c>
      <c r="J1498" t="s">
        <v>75</v>
      </c>
      <c r="K1498">
        <v>38.33</v>
      </c>
      <c r="L1498">
        <v>41.546315000000007</v>
      </c>
      <c r="M1498">
        <v>-0.80949417535587953</v>
      </c>
      <c r="N1498">
        <v>41.584336956521753</v>
      </c>
      <c r="O1498">
        <v>-0.90018738765302586</v>
      </c>
      <c r="P1498">
        <v>228785</v>
      </c>
      <c r="Q1498">
        <v>654975</v>
      </c>
      <c r="R1498">
        <v>0.35</v>
      </c>
      <c r="S1498">
        <v>20.286999999999999</v>
      </c>
      <c r="T1498">
        <v>6.5250000000000004</v>
      </c>
      <c r="U1498">
        <v>12.657083333333331</v>
      </c>
      <c r="V1498">
        <v>2.2398632987470002</v>
      </c>
      <c r="AC1498">
        <v>41.21</v>
      </c>
      <c r="AD1498">
        <v>37.409999999999997</v>
      </c>
      <c r="AH1498" s="77">
        <f>IF(AND(M1498&lt;Variables!$G$6,M1498&gt;Variables!$G$5),0,1)</f>
        <v>1</v>
      </c>
      <c r="AI1498" s="77">
        <f t="shared" si="46"/>
        <v>1</v>
      </c>
      <c r="AJ1498" s="77">
        <f>IF(I1498&gt;Variables!$G$7,0,1)</f>
        <v>0</v>
      </c>
      <c r="AK1498" s="77">
        <f>IF(F1498&gt;Variables!$G$8,0,1)</f>
        <v>1</v>
      </c>
      <c r="AL1498" s="77">
        <f>IF(G1498&gt;Variables!$G$9,0,1)</f>
        <v>1</v>
      </c>
      <c r="AM1498" s="77">
        <f>IF(AND(K1498&gt;Variables!$G$10,K1498&lt;Variables!$G$11),0,1)</f>
        <v>1</v>
      </c>
      <c r="AN1498" s="77">
        <f>IF(H1498&lt;Variables!$G$13,1,0)</f>
        <v>0</v>
      </c>
      <c r="AO1498" s="77">
        <f>IF(R1498&lt;Variables!$G$12,0,1)</f>
        <v>0</v>
      </c>
      <c r="AP1498" s="78">
        <f t="shared" si="47"/>
        <v>1</v>
      </c>
      <c r="AQ1498" s="77">
        <f>IF(V1498&lt;Variables!$G$15,1,0)</f>
        <v>1</v>
      </c>
      <c r="AR1498">
        <v>0</v>
      </c>
      <c r="AS1498">
        <v>0</v>
      </c>
      <c r="AT1498">
        <v>1</v>
      </c>
      <c r="AU1498">
        <v>0</v>
      </c>
      <c r="BA1498">
        <v>-1.75</v>
      </c>
    </row>
    <row r="1499" spans="3:53" x14ac:dyDescent="0.25">
      <c r="C1499" t="s">
        <v>308</v>
      </c>
      <c r="D1499" t="s">
        <v>127</v>
      </c>
      <c r="E1499">
        <v>36.03</v>
      </c>
      <c r="F1499">
        <v>7.59</v>
      </c>
      <c r="G1499">
        <v>8.35</v>
      </c>
      <c r="H1499">
        <v>8000</v>
      </c>
      <c r="I1499">
        <v>1766.7439999999999</v>
      </c>
      <c r="J1499" t="s">
        <v>75</v>
      </c>
      <c r="K1499">
        <v>48.65</v>
      </c>
      <c r="L1499">
        <v>36.054450000000003</v>
      </c>
      <c r="M1499">
        <v>-1.0660265237716979</v>
      </c>
      <c r="N1499">
        <v>35.089318367346941</v>
      </c>
      <c r="O1499">
        <v>1.65515222203209</v>
      </c>
      <c r="P1499">
        <v>303227</v>
      </c>
      <c r="Q1499">
        <v>741896</v>
      </c>
      <c r="R1499">
        <v>0.41</v>
      </c>
      <c r="S1499">
        <v>20.286999999999999</v>
      </c>
      <c r="T1499">
        <v>6.5250000000000004</v>
      </c>
      <c r="U1499">
        <v>12.657083333333331</v>
      </c>
      <c r="V1499">
        <v>2.3765744654071832</v>
      </c>
      <c r="AC1499">
        <v>37.39</v>
      </c>
      <c r="AD1499">
        <v>33.549999999999997</v>
      </c>
      <c r="AH1499" s="77">
        <f>IF(AND(M1499&lt;Variables!$G$6,M1499&gt;Variables!$G$5),0,1)</f>
        <v>0</v>
      </c>
      <c r="AI1499" s="77">
        <f t="shared" si="46"/>
        <v>0</v>
      </c>
      <c r="AJ1499" s="77">
        <f>IF(I1499&gt;Variables!$G$7,0,1)</f>
        <v>0</v>
      </c>
      <c r="AK1499" s="77">
        <f>IF(F1499&gt;Variables!$G$8,0,1)</f>
        <v>1</v>
      </c>
      <c r="AL1499" s="77">
        <f>IF(G1499&gt;Variables!$G$9,0,1)</f>
        <v>1</v>
      </c>
      <c r="AM1499" s="77">
        <f>IF(AND(K1499&gt;Variables!$G$10,K1499&lt;Variables!$G$11),0,1)</f>
        <v>1</v>
      </c>
      <c r="AN1499" s="77">
        <f>IF(H1499&lt;Variables!$G$13,1,0)</f>
        <v>0</v>
      </c>
      <c r="AO1499" s="77">
        <f>IF(R1499&lt;Variables!$G$12,0,1)</f>
        <v>0</v>
      </c>
      <c r="AP1499" s="78">
        <f t="shared" si="47"/>
        <v>1</v>
      </c>
      <c r="AQ1499" s="77">
        <f>IF(V1499&lt;Variables!$G$15,1,0)</f>
        <v>1</v>
      </c>
      <c r="AR1499">
        <v>1</v>
      </c>
      <c r="AS1499">
        <v>0</v>
      </c>
      <c r="AT1499">
        <v>0</v>
      </c>
      <c r="AU1499">
        <v>0</v>
      </c>
      <c r="BA1499">
        <v>0.53</v>
      </c>
    </row>
    <row r="1500" spans="3:53" x14ac:dyDescent="0.25">
      <c r="C1500" t="s">
        <v>308</v>
      </c>
      <c r="D1500" t="s">
        <v>140</v>
      </c>
      <c r="E1500">
        <v>24.33</v>
      </c>
      <c r="F1500">
        <v>7.52</v>
      </c>
      <c r="G1500">
        <v>7.2</v>
      </c>
      <c r="H1500">
        <v>6870</v>
      </c>
      <c r="I1500">
        <v>-1.0860000000000001</v>
      </c>
      <c r="J1500" t="s">
        <v>75</v>
      </c>
      <c r="K1500">
        <v>64.239999999999995</v>
      </c>
      <c r="L1500">
        <v>24.156083333333331</v>
      </c>
      <c r="M1500">
        <v>0.47158583241627161</v>
      </c>
      <c r="N1500">
        <v>23.98978125</v>
      </c>
      <c r="O1500">
        <v>1.168075469633538</v>
      </c>
      <c r="P1500">
        <v>740895</v>
      </c>
      <c r="Q1500">
        <v>740726</v>
      </c>
      <c r="R1500">
        <v>1</v>
      </c>
      <c r="S1500">
        <v>20.286999999999999</v>
      </c>
      <c r="T1500">
        <v>6.5250000000000004</v>
      </c>
      <c r="U1500">
        <v>12.657083333333331</v>
      </c>
      <c r="V1500">
        <v>2.4828711444087581</v>
      </c>
      <c r="AC1500">
        <v>24.68</v>
      </c>
      <c r="AD1500">
        <v>22.64</v>
      </c>
      <c r="AH1500" s="77">
        <f>IF(AND(M1500&lt;Variables!$G$6,M1500&gt;Variables!$G$5),0,1)</f>
        <v>1</v>
      </c>
      <c r="AI1500" s="77">
        <f t="shared" si="46"/>
        <v>0</v>
      </c>
      <c r="AJ1500" s="77">
        <f>IF(I1500&gt;Variables!$G$7,0,1)</f>
        <v>1</v>
      </c>
      <c r="AK1500" s="77">
        <f>IF(F1500&gt;Variables!$G$8,0,1)</f>
        <v>1</v>
      </c>
      <c r="AL1500" s="77">
        <f>IF(G1500&gt;Variables!$G$9,0,1)</f>
        <v>1</v>
      </c>
      <c r="AM1500" s="77">
        <f>IF(AND(K1500&gt;Variables!$G$10,K1500&lt;Variables!$G$11),0,1)</f>
        <v>0</v>
      </c>
      <c r="AN1500" s="77">
        <f>IF(H1500&lt;Variables!$G$13,1,0)</f>
        <v>0</v>
      </c>
      <c r="AO1500" s="77">
        <f>IF(R1500&lt;Variables!$G$12,0,1)</f>
        <v>0</v>
      </c>
      <c r="AP1500" s="78">
        <f t="shared" si="47"/>
        <v>1</v>
      </c>
      <c r="AQ1500" s="77">
        <f>IF(V1500&lt;Variables!$G$15,1,0)</f>
        <v>1</v>
      </c>
      <c r="AR1500">
        <v>1</v>
      </c>
      <c r="AS1500">
        <v>0</v>
      </c>
      <c r="AT1500">
        <v>0</v>
      </c>
      <c r="AU1500">
        <v>0</v>
      </c>
      <c r="BA1500">
        <v>1.28</v>
      </c>
    </row>
    <row r="1501" spans="3:53" x14ac:dyDescent="0.25">
      <c r="C1501" t="s">
        <v>308</v>
      </c>
      <c r="D1501" t="s">
        <v>139</v>
      </c>
      <c r="E1501">
        <v>31.9</v>
      </c>
      <c r="F1501">
        <v>7.08</v>
      </c>
      <c r="G1501">
        <v>10.11</v>
      </c>
      <c r="H1501">
        <v>5040</v>
      </c>
      <c r="I1501">
        <v>-4.0000000000000001E-3</v>
      </c>
      <c r="J1501" t="s">
        <v>75</v>
      </c>
      <c r="K1501">
        <v>47.79</v>
      </c>
      <c r="L1501">
        <v>32.025009999999988</v>
      </c>
      <c r="M1501">
        <v>-0.45280235665811092</v>
      </c>
      <c r="N1501">
        <v>31.805102000000002</v>
      </c>
      <c r="O1501">
        <v>0.23549051972855631</v>
      </c>
      <c r="P1501">
        <v>1155000</v>
      </c>
      <c r="Q1501">
        <v>445132</v>
      </c>
      <c r="R1501">
        <v>2.59</v>
      </c>
      <c r="S1501">
        <v>20.286999999999999</v>
      </c>
      <c r="T1501">
        <v>6.5250000000000004</v>
      </c>
      <c r="U1501">
        <v>12.657083333333331</v>
      </c>
      <c r="V1501">
        <v>2.352987259287787</v>
      </c>
      <c r="AC1501">
        <v>34.36</v>
      </c>
      <c r="AD1501">
        <v>31.1</v>
      </c>
      <c r="AH1501" s="77">
        <f>IF(AND(M1501&lt;Variables!$G$6,M1501&gt;Variables!$G$5),0,1)</f>
        <v>1</v>
      </c>
      <c r="AI1501" s="77">
        <f t="shared" si="46"/>
        <v>0</v>
      </c>
      <c r="AJ1501" s="77">
        <f>IF(I1501&gt;Variables!$G$7,0,1)</f>
        <v>1</v>
      </c>
      <c r="AK1501" s="77">
        <f>IF(F1501&gt;Variables!$G$8,0,1)</f>
        <v>1</v>
      </c>
      <c r="AL1501" s="77">
        <f>IF(G1501&gt;Variables!$G$9,0,1)</f>
        <v>1</v>
      </c>
      <c r="AM1501" s="77">
        <f>IF(AND(K1501&gt;Variables!$G$10,K1501&lt;Variables!$G$11),0,1)</f>
        <v>1</v>
      </c>
      <c r="AN1501" s="77">
        <f>IF(H1501&lt;Variables!$G$13,1,0)</f>
        <v>0</v>
      </c>
      <c r="AO1501" s="77">
        <f>IF(R1501&lt;Variables!$G$12,0,1)</f>
        <v>1</v>
      </c>
      <c r="AP1501" s="78">
        <f t="shared" si="47"/>
        <v>1</v>
      </c>
      <c r="AQ1501" s="77">
        <f>IF(V1501&lt;Variables!$G$15,1,0)</f>
        <v>1</v>
      </c>
      <c r="AR1501">
        <v>0</v>
      </c>
      <c r="AS1501">
        <v>0</v>
      </c>
      <c r="AT1501">
        <v>1</v>
      </c>
      <c r="AU1501">
        <v>0</v>
      </c>
      <c r="BA1501">
        <v>-1.01</v>
      </c>
    </row>
    <row r="1502" spans="3:53" x14ac:dyDescent="0.25">
      <c r="C1502" t="s">
        <v>308</v>
      </c>
      <c r="D1502" t="s">
        <v>180</v>
      </c>
      <c r="E1502">
        <v>13.44</v>
      </c>
      <c r="F1502">
        <v>7.01</v>
      </c>
      <c r="G1502">
        <v>5.09</v>
      </c>
      <c r="H1502">
        <v>3530</v>
      </c>
      <c r="I1502">
        <v>-75.658000000000001</v>
      </c>
      <c r="J1502" t="s">
        <v>75</v>
      </c>
      <c r="K1502">
        <v>55.78</v>
      </c>
      <c r="L1502">
        <v>13.367039999999999</v>
      </c>
      <c r="M1502">
        <v>0.39619841041846637</v>
      </c>
      <c r="N1502">
        <v>13.391778</v>
      </c>
      <c r="O1502">
        <v>0.2107412473534232</v>
      </c>
      <c r="P1502">
        <v>6274000</v>
      </c>
      <c r="Q1502">
        <v>13761000</v>
      </c>
      <c r="R1502">
        <v>0.46</v>
      </c>
      <c r="S1502">
        <v>20.286999999999999</v>
      </c>
      <c r="T1502">
        <v>6.5250000000000004</v>
      </c>
      <c r="U1502">
        <v>12.657083333333331</v>
      </c>
      <c r="V1502">
        <v>2.409966043895432</v>
      </c>
      <c r="AC1502">
        <v>13.49</v>
      </c>
      <c r="AD1502">
        <v>12.86</v>
      </c>
      <c r="AH1502" s="77">
        <f>IF(AND(M1502&lt;Variables!$G$6,M1502&gt;Variables!$G$5),0,1)</f>
        <v>1</v>
      </c>
      <c r="AI1502" s="77">
        <f t="shared" si="46"/>
        <v>1</v>
      </c>
      <c r="AJ1502" s="77">
        <f>IF(I1502&gt;Variables!$G$7,0,1)</f>
        <v>1</v>
      </c>
      <c r="AK1502" s="77">
        <f>IF(F1502&gt;Variables!$G$8,0,1)</f>
        <v>1</v>
      </c>
      <c r="AL1502" s="77">
        <f>IF(G1502&gt;Variables!$G$9,0,1)</f>
        <v>1</v>
      </c>
      <c r="AM1502" s="77">
        <f>IF(AND(K1502&gt;Variables!$G$10,K1502&lt;Variables!$G$11),0,1)</f>
        <v>1</v>
      </c>
      <c r="AN1502" s="77">
        <f>IF(H1502&lt;Variables!$G$13,1,0)</f>
        <v>0</v>
      </c>
      <c r="AO1502" s="77">
        <f>IF(R1502&lt;Variables!$G$12,0,1)</f>
        <v>0</v>
      </c>
      <c r="AP1502" s="78">
        <f t="shared" si="47"/>
        <v>1</v>
      </c>
      <c r="AQ1502" s="77">
        <f>IF(V1502&lt;Variables!$G$15,1,0)</f>
        <v>1</v>
      </c>
      <c r="AR1502">
        <v>0</v>
      </c>
      <c r="AS1502">
        <v>0</v>
      </c>
      <c r="AT1502">
        <v>1</v>
      </c>
      <c r="AU1502">
        <v>0</v>
      </c>
      <c r="BA1502">
        <v>-2.25</v>
      </c>
    </row>
    <row r="1503" spans="3:53" x14ac:dyDescent="0.25">
      <c r="C1503" t="s">
        <v>308</v>
      </c>
      <c r="D1503" t="s">
        <v>279</v>
      </c>
      <c r="E1503">
        <v>9.24</v>
      </c>
      <c r="F1503">
        <v>6.48</v>
      </c>
      <c r="G1503">
        <v>-3.41</v>
      </c>
      <c r="H1503">
        <v>13560</v>
      </c>
      <c r="I1503">
        <v>604.04499999999996</v>
      </c>
      <c r="J1503" t="s">
        <v>75</v>
      </c>
      <c r="K1503">
        <v>52.72</v>
      </c>
      <c r="L1503">
        <v>9.188130000000001</v>
      </c>
      <c r="M1503">
        <v>0.1836064574619542</v>
      </c>
      <c r="N1503">
        <v>9.2105479999999993</v>
      </c>
      <c r="O1503">
        <v>-6.0235286760344987E-2</v>
      </c>
      <c r="P1503">
        <v>1717000</v>
      </c>
      <c r="Q1503">
        <v>1051000</v>
      </c>
      <c r="R1503">
        <v>1.63</v>
      </c>
      <c r="S1503">
        <v>20.286999999999999</v>
      </c>
      <c r="T1503">
        <v>6.5250000000000004</v>
      </c>
      <c r="U1503">
        <v>12.657083333333331</v>
      </c>
      <c r="V1503">
        <v>2.3889631372843012</v>
      </c>
      <c r="AC1503">
        <v>9.2349999999999994</v>
      </c>
      <c r="AD1503">
        <v>9</v>
      </c>
      <c r="AH1503" s="77">
        <f>IF(AND(M1503&lt;Variables!$G$6,M1503&gt;Variables!$G$5),0,1)</f>
        <v>1</v>
      </c>
      <c r="AI1503" s="77">
        <f t="shared" si="46"/>
        <v>1</v>
      </c>
      <c r="AJ1503" s="77">
        <f>IF(I1503&gt;Variables!$G$7,0,1)</f>
        <v>0</v>
      </c>
      <c r="AK1503" s="77">
        <f>IF(F1503&gt;Variables!$G$8,0,1)</f>
        <v>1</v>
      </c>
      <c r="AL1503" s="77">
        <f>IF(G1503&gt;Variables!$G$9,0,1)</f>
        <v>1</v>
      </c>
      <c r="AM1503" s="77">
        <f>IF(AND(K1503&gt;Variables!$G$10,K1503&lt;Variables!$G$11),0,1)</f>
        <v>1</v>
      </c>
      <c r="AN1503" s="77">
        <f>IF(H1503&lt;Variables!$G$13,1,0)</f>
        <v>0</v>
      </c>
      <c r="AO1503" s="77">
        <f>IF(R1503&lt;Variables!$G$12,0,1)</f>
        <v>0</v>
      </c>
      <c r="AP1503" s="78">
        <f t="shared" si="47"/>
        <v>1</v>
      </c>
      <c r="AQ1503" s="77">
        <f>IF(V1503&lt;Variables!$G$15,1,0)</f>
        <v>1</v>
      </c>
      <c r="AR1503">
        <v>0</v>
      </c>
      <c r="AS1503">
        <v>0</v>
      </c>
      <c r="AT1503">
        <v>0</v>
      </c>
      <c r="AU1503">
        <v>1</v>
      </c>
      <c r="BA1503">
        <v>-1.38</v>
      </c>
    </row>
    <row r="1504" spans="3:53" x14ac:dyDescent="0.25">
      <c r="C1504" t="s">
        <v>308</v>
      </c>
      <c r="D1504" t="s">
        <v>289</v>
      </c>
      <c r="E1504">
        <v>233.38</v>
      </c>
      <c r="F1504">
        <v>5.68</v>
      </c>
      <c r="G1504">
        <v>5.86</v>
      </c>
      <c r="H1504">
        <v>-99999</v>
      </c>
      <c r="I1504">
        <v>-99999</v>
      </c>
      <c r="J1504" t="s">
        <v>75</v>
      </c>
      <c r="K1504">
        <v>49.92</v>
      </c>
      <c r="L1504">
        <v>233.3449</v>
      </c>
      <c r="M1504">
        <v>-0.28494301782468301</v>
      </c>
      <c r="N1504">
        <v>233.11609629629629</v>
      </c>
      <c r="O1504">
        <v>-0.18707258024002929</v>
      </c>
      <c r="P1504">
        <v>75615</v>
      </c>
      <c r="Q1504">
        <v>285725</v>
      </c>
      <c r="R1504">
        <v>0.26</v>
      </c>
      <c r="S1504">
        <v>20.286999999999999</v>
      </c>
      <c r="T1504">
        <v>6.5250000000000004</v>
      </c>
      <c r="U1504">
        <v>12.657083333333331</v>
      </c>
      <c r="V1504">
        <v>2.3735138852286042</v>
      </c>
      <c r="AC1504">
        <v>234.39850000000001</v>
      </c>
      <c r="AD1504">
        <v>227.37129999999999</v>
      </c>
      <c r="AH1504" s="77">
        <f>IF(AND(M1504&lt;Variables!$G$6,M1504&gt;Variables!$G$5),0,1)</f>
        <v>1</v>
      </c>
      <c r="AI1504" s="77">
        <f t="shared" si="46"/>
        <v>0</v>
      </c>
      <c r="AJ1504" s="77">
        <f>IF(I1504&gt;Variables!$G$7,0,1)</f>
        <v>1</v>
      </c>
      <c r="AK1504" s="77">
        <f>IF(F1504&gt;Variables!$G$8,0,1)</f>
        <v>1</v>
      </c>
      <c r="AL1504" s="77">
        <f>IF(G1504&gt;Variables!$G$9,0,1)</f>
        <v>1</v>
      </c>
      <c r="AM1504" s="77">
        <f>IF(AND(K1504&gt;Variables!$G$10,K1504&lt;Variables!$G$11),0,1)</f>
        <v>1</v>
      </c>
      <c r="AN1504" s="77">
        <f>IF(H1504&lt;Variables!$G$13,1,0)</f>
        <v>1</v>
      </c>
      <c r="AO1504" s="77">
        <f>IF(R1504&lt;Variables!$G$12,0,1)</f>
        <v>0</v>
      </c>
      <c r="AP1504" s="78">
        <f t="shared" si="47"/>
        <v>1</v>
      </c>
      <c r="AQ1504" s="77">
        <f>IF(V1504&lt;Variables!$G$15,1,0)</f>
        <v>1</v>
      </c>
      <c r="AR1504">
        <v>0</v>
      </c>
      <c r="AS1504">
        <v>0</v>
      </c>
      <c r="AT1504">
        <v>1</v>
      </c>
      <c r="AU1504">
        <v>0</v>
      </c>
      <c r="BA1504">
        <v>-1.59</v>
      </c>
    </row>
    <row r="1505" spans="3:53" x14ac:dyDescent="0.25">
      <c r="C1505" t="s">
        <v>308</v>
      </c>
      <c r="D1505" t="s">
        <v>81</v>
      </c>
      <c r="E1505">
        <v>30.16</v>
      </c>
      <c r="F1505">
        <v>5.61</v>
      </c>
      <c r="G1505">
        <v>2.31</v>
      </c>
      <c r="H1505">
        <v>6600</v>
      </c>
      <c r="I1505">
        <v>0.45800000000000002</v>
      </c>
      <c r="J1505" t="s">
        <v>75</v>
      </c>
      <c r="K1505">
        <v>38.35</v>
      </c>
      <c r="L1505">
        <v>30.148309999999999</v>
      </c>
      <c r="M1505">
        <v>-0.2597492197738509</v>
      </c>
      <c r="N1505">
        <v>30.223223999999991</v>
      </c>
      <c r="O1505">
        <v>-0.50697437176124727</v>
      </c>
      <c r="P1505">
        <v>1096000</v>
      </c>
      <c r="Q1505">
        <v>1326000</v>
      </c>
      <c r="R1505">
        <v>0.83</v>
      </c>
      <c r="S1505">
        <v>20.286999999999999</v>
      </c>
      <c r="T1505">
        <v>6.5250000000000004</v>
      </c>
      <c r="U1505">
        <v>12.657083333333331</v>
      </c>
      <c r="V1505">
        <v>2.2443201652649849</v>
      </c>
      <c r="AC1505">
        <v>30.6</v>
      </c>
      <c r="AD1505">
        <v>29.88</v>
      </c>
      <c r="AH1505" s="77">
        <f>IF(AND(M1505&lt;Variables!$G$6,M1505&gt;Variables!$G$5),0,1)</f>
        <v>1</v>
      </c>
      <c r="AI1505" s="77">
        <f t="shared" si="46"/>
        <v>1</v>
      </c>
      <c r="AJ1505" s="77">
        <f>IF(I1505&gt;Variables!$G$7,0,1)</f>
        <v>1</v>
      </c>
      <c r="AK1505" s="77">
        <f>IF(F1505&gt;Variables!$G$8,0,1)</f>
        <v>1</v>
      </c>
      <c r="AL1505" s="77">
        <f>IF(G1505&gt;Variables!$G$9,0,1)</f>
        <v>1</v>
      </c>
      <c r="AM1505" s="77">
        <f>IF(AND(K1505&gt;Variables!$G$10,K1505&lt;Variables!$G$11),0,1)</f>
        <v>1</v>
      </c>
      <c r="AN1505" s="77">
        <f>IF(H1505&lt;Variables!$G$13,1,0)</f>
        <v>0</v>
      </c>
      <c r="AO1505" s="77">
        <f>IF(R1505&lt;Variables!$G$12,0,1)</f>
        <v>0</v>
      </c>
      <c r="AP1505" s="78">
        <f t="shared" si="47"/>
        <v>1</v>
      </c>
      <c r="AQ1505" s="77">
        <f>IF(V1505&lt;Variables!$G$15,1,0)</f>
        <v>1</v>
      </c>
      <c r="AR1505">
        <v>0</v>
      </c>
      <c r="AS1505">
        <v>1</v>
      </c>
      <c r="AT1505">
        <v>0</v>
      </c>
      <c r="AU1505">
        <v>0</v>
      </c>
      <c r="BA1505">
        <v>1.05</v>
      </c>
    </row>
    <row r="1506" spans="3:53" x14ac:dyDescent="0.25">
      <c r="C1506" t="s">
        <v>308</v>
      </c>
      <c r="D1506" t="s">
        <v>120</v>
      </c>
      <c r="E1506">
        <v>11.8</v>
      </c>
      <c r="F1506">
        <v>4.9000000000000004</v>
      </c>
      <c r="G1506">
        <v>6.91</v>
      </c>
      <c r="H1506">
        <v>7430</v>
      </c>
      <c r="I1506">
        <v>-57.68</v>
      </c>
      <c r="J1506" t="s">
        <v>75</v>
      </c>
      <c r="K1506">
        <v>46.97</v>
      </c>
      <c r="L1506">
        <v>11.860125</v>
      </c>
      <c r="M1506">
        <v>-0.84337222415447122</v>
      </c>
      <c r="N1506">
        <v>11.790217999999999</v>
      </c>
      <c r="O1506">
        <v>-0.25544905106928362</v>
      </c>
      <c r="P1506">
        <v>64302000.000000007</v>
      </c>
      <c r="Q1506">
        <v>27669000</v>
      </c>
      <c r="R1506">
        <v>2.3199999999999998</v>
      </c>
      <c r="S1506">
        <v>20.286999999999999</v>
      </c>
      <c r="T1506">
        <v>6.5250000000000004</v>
      </c>
      <c r="U1506">
        <v>12.657083333333331</v>
      </c>
      <c r="V1506">
        <v>2.3501568311084409</v>
      </c>
      <c r="AC1506">
        <v>12.08</v>
      </c>
      <c r="AD1506">
        <v>11.11</v>
      </c>
      <c r="AH1506" s="77">
        <f>IF(AND(M1506&lt;Variables!$G$6,M1506&gt;Variables!$G$5),0,1)</f>
        <v>1</v>
      </c>
      <c r="AI1506" s="77">
        <f t="shared" si="46"/>
        <v>0</v>
      </c>
      <c r="AJ1506" s="77">
        <f>IF(I1506&gt;Variables!$G$7,0,1)</f>
        <v>1</v>
      </c>
      <c r="AK1506" s="77">
        <f>IF(F1506&gt;Variables!$G$8,0,1)</f>
        <v>1</v>
      </c>
      <c r="AL1506" s="77">
        <f>IF(G1506&gt;Variables!$G$9,0,1)</f>
        <v>1</v>
      </c>
      <c r="AM1506" s="77">
        <f>IF(AND(K1506&gt;Variables!$G$10,K1506&lt;Variables!$G$11),0,1)</f>
        <v>1</v>
      </c>
      <c r="AN1506" s="77">
        <f>IF(H1506&lt;Variables!$G$13,1,0)</f>
        <v>0</v>
      </c>
      <c r="AO1506" s="77">
        <f>IF(R1506&lt;Variables!$G$12,0,1)</f>
        <v>1</v>
      </c>
      <c r="AP1506" s="78">
        <f t="shared" si="47"/>
        <v>1</v>
      </c>
      <c r="AQ1506" s="77">
        <f>IF(V1506&lt;Variables!$G$15,1,0)</f>
        <v>1</v>
      </c>
      <c r="AR1506">
        <v>1</v>
      </c>
      <c r="AS1506">
        <v>0</v>
      </c>
      <c r="AT1506">
        <v>0</v>
      </c>
      <c r="AU1506">
        <v>0</v>
      </c>
      <c r="BA1506">
        <v>2</v>
      </c>
    </row>
    <row r="1507" spans="3:53" x14ac:dyDescent="0.25">
      <c r="C1507" t="s">
        <v>308</v>
      </c>
      <c r="D1507" t="s">
        <v>282</v>
      </c>
      <c r="E1507">
        <v>66.5</v>
      </c>
      <c r="F1507">
        <v>15.17</v>
      </c>
      <c r="G1507">
        <v>4.32</v>
      </c>
      <c r="H1507">
        <v>11670</v>
      </c>
      <c r="I1507">
        <v>2.0790000000000002</v>
      </c>
      <c r="J1507" t="s">
        <v>75</v>
      </c>
      <c r="K1507">
        <v>59.45</v>
      </c>
      <c r="L1507">
        <v>66.332300000000004</v>
      </c>
      <c r="M1507">
        <v>0.50684206638393503</v>
      </c>
      <c r="N1507">
        <v>65.993404000000012</v>
      </c>
      <c r="O1507">
        <v>1.022974962770494</v>
      </c>
      <c r="P1507">
        <v>3891000</v>
      </c>
      <c r="Q1507">
        <v>1277000</v>
      </c>
      <c r="R1507">
        <v>3.05</v>
      </c>
      <c r="S1507">
        <v>20.286999999999999</v>
      </c>
      <c r="T1507">
        <v>6.5250000000000004</v>
      </c>
      <c r="U1507">
        <v>12.657083333333331</v>
      </c>
      <c r="V1507">
        <v>2.4378915753350938</v>
      </c>
      <c r="AC1507">
        <v>66.7</v>
      </c>
      <c r="AD1507">
        <v>60.61</v>
      </c>
      <c r="AH1507" s="77">
        <f>IF(AND(M1507&lt;Variables!$G$6,M1507&gt;Variables!$G$5),0,1)</f>
        <v>1</v>
      </c>
      <c r="AI1507" s="77">
        <f t="shared" si="46"/>
        <v>0</v>
      </c>
      <c r="AJ1507" s="77">
        <f>IF(I1507&gt;Variables!$G$7,0,1)</f>
        <v>1</v>
      </c>
      <c r="AK1507" s="77">
        <f>IF(F1507&gt;Variables!$G$8,0,1)</f>
        <v>0</v>
      </c>
      <c r="AL1507" s="77">
        <f>IF(G1507&gt;Variables!$G$9,0,1)</f>
        <v>1</v>
      </c>
      <c r="AM1507" s="77">
        <f>IF(AND(K1507&gt;Variables!$G$10,K1507&lt;Variables!$G$11),0,1)</f>
        <v>1</v>
      </c>
      <c r="AN1507" s="77">
        <f>IF(H1507&lt;Variables!$G$13,1,0)</f>
        <v>0</v>
      </c>
      <c r="AO1507" s="77">
        <f>IF(R1507&lt;Variables!$G$12,0,1)</f>
        <v>1</v>
      </c>
      <c r="AP1507" s="78">
        <f t="shared" si="47"/>
        <v>1</v>
      </c>
      <c r="AQ1507" s="77">
        <f>IF(V1507&lt;Variables!$G$15,1,0)</f>
        <v>1</v>
      </c>
      <c r="AR1507">
        <v>0</v>
      </c>
      <c r="AS1507">
        <v>0</v>
      </c>
      <c r="AT1507">
        <v>1</v>
      </c>
      <c r="AU1507">
        <v>0</v>
      </c>
      <c r="BA1507">
        <v>-1.76</v>
      </c>
    </row>
    <row r="1508" spans="3:53" x14ac:dyDescent="0.25">
      <c r="C1508" t="s">
        <v>308</v>
      </c>
      <c r="D1508" t="s">
        <v>302</v>
      </c>
      <c r="E1508">
        <v>22.61</v>
      </c>
      <c r="F1508">
        <v>12.53</v>
      </c>
      <c r="G1508">
        <v>7.77</v>
      </c>
      <c r="H1508">
        <v>1050</v>
      </c>
      <c r="I1508">
        <v>125.057</v>
      </c>
      <c r="J1508" t="s">
        <v>74</v>
      </c>
      <c r="K1508">
        <v>50.54</v>
      </c>
      <c r="L1508">
        <v>22.471350000000001</v>
      </c>
      <c r="M1508">
        <v>-6.0076497406794998E-3</v>
      </c>
      <c r="N1508">
        <v>22.49428</v>
      </c>
      <c r="O1508">
        <v>-0.1079385514895385</v>
      </c>
      <c r="P1508">
        <v>8790000</v>
      </c>
      <c r="Q1508">
        <v>1330000</v>
      </c>
      <c r="R1508">
        <v>6.61</v>
      </c>
      <c r="S1508">
        <v>20.286999999999999</v>
      </c>
      <c r="T1508">
        <v>6.5250000000000004</v>
      </c>
      <c r="U1508">
        <v>12.657083333333331</v>
      </c>
      <c r="V1508">
        <v>2.372759967943181</v>
      </c>
      <c r="AC1508">
        <v>23.624300000000002</v>
      </c>
      <c r="AD1508">
        <v>22.4</v>
      </c>
      <c r="AH1508" s="77">
        <f>IF(AND(M1508&lt;Variables!$G$6,M1508&gt;Variables!$G$5),0,1)</f>
        <v>1</v>
      </c>
      <c r="AI1508" s="77">
        <f t="shared" si="46"/>
        <v>1</v>
      </c>
      <c r="AJ1508" s="77">
        <f>IF(I1508&gt;Variables!$G$7,0,1)</f>
        <v>0</v>
      </c>
      <c r="AK1508" s="77">
        <f>IF(F1508&gt;Variables!$G$8,0,1)</f>
        <v>0</v>
      </c>
      <c r="AL1508" s="77">
        <f>IF(G1508&gt;Variables!$G$9,0,1)</f>
        <v>1</v>
      </c>
      <c r="AM1508" s="77">
        <f>IF(AND(K1508&gt;Variables!$G$10,K1508&lt;Variables!$G$11),0,1)</f>
        <v>1</v>
      </c>
      <c r="AN1508" s="77">
        <f>IF(H1508&lt;Variables!$G$13,1,0)</f>
        <v>1</v>
      </c>
      <c r="AO1508" s="77">
        <f>IF(R1508&lt;Variables!$G$12,0,1)</f>
        <v>1</v>
      </c>
      <c r="AP1508" s="78">
        <f t="shared" si="47"/>
        <v>0</v>
      </c>
      <c r="AQ1508" s="77">
        <f>IF(V1508&lt;Variables!$G$15,1,0)</f>
        <v>1</v>
      </c>
      <c r="AR1508">
        <v>1</v>
      </c>
      <c r="AS1508">
        <v>0</v>
      </c>
      <c r="AT1508">
        <v>0</v>
      </c>
      <c r="AU1508">
        <v>0</v>
      </c>
      <c r="BA1508">
        <v>1.66</v>
      </c>
    </row>
    <row r="1509" spans="3:53" x14ac:dyDescent="0.25">
      <c r="C1509" t="s">
        <v>308</v>
      </c>
      <c r="D1509" t="s">
        <v>274</v>
      </c>
      <c r="E1509">
        <v>53.66</v>
      </c>
      <c r="F1509">
        <v>29.94</v>
      </c>
      <c r="G1509">
        <v>-0.01</v>
      </c>
      <c r="H1509">
        <v>1620</v>
      </c>
      <c r="I1509">
        <v>-6.2460000000000004</v>
      </c>
      <c r="J1509" t="s">
        <v>74</v>
      </c>
      <c r="K1509">
        <v>57.3</v>
      </c>
      <c r="L1509">
        <v>53.492105263157903</v>
      </c>
      <c r="M1509">
        <v>5.4115216214816412E-3</v>
      </c>
      <c r="N1509">
        <v>53.490863265306132</v>
      </c>
      <c r="O1509">
        <v>7.733535114862738E-3</v>
      </c>
      <c r="P1509">
        <v>1823000</v>
      </c>
      <c r="Q1509">
        <v>116562</v>
      </c>
      <c r="R1509">
        <v>15.64</v>
      </c>
      <c r="S1509">
        <v>20.286999999999999</v>
      </c>
      <c r="T1509">
        <v>6.5250000000000004</v>
      </c>
      <c r="U1509">
        <v>12.657083333333331</v>
      </c>
      <c r="V1509">
        <v>2.4423732125744091</v>
      </c>
      <c r="AC1509">
        <v>53.7</v>
      </c>
      <c r="AD1509">
        <v>53.35</v>
      </c>
      <c r="AH1509" s="77">
        <f>IF(AND(M1509&lt;Variables!$G$6,M1509&gt;Variables!$G$5),0,1)</f>
        <v>1</v>
      </c>
      <c r="AI1509" s="77">
        <f t="shared" si="46"/>
        <v>0</v>
      </c>
      <c r="AJ1509" s="77">
        <f>IF(I1509&gt;Variables!$G$7,0,1)</f>
        <v>1</v>
      </c>
      <c r="AK1509" s="77">
        <f>IF(F1509&gt;Variables!$G$8,0,1)</f>
        <v>0</v>
      </c>
      <c r="AL1509" s="77">
        <f>IF(G1509&gt;Variables!$G$9,0,1)</f>
        <v>1</v>
      </c>
      <c r="AM1509" s="77">
        <f>IF(AND(K1509&gt;Variables!$G$10,K1509&lt;Variables!$G$11),0,1)</f>
        <v>1</v>
      </c>
      <c r="AN1509" s="77">
        <f>IF(H1509&lt;Variables!$G$13,1,0)</f>
        <v>0</v>
      </c>
      <c r="AO1509" s="77">
        <f>IF(R1509&lt;Variables!$G$12,0,1)</f>
        <v>1</v>
      </c>
      <c r="AP1509" s="78">
        <f t="shared" si="47"/>
        <v>0</v>
      </c>
      <c r="AQ1509" s="77">
        <f>IF(V1509&lt;Variables!$G$15,1,0)</f>
        <v>1</v>
      </c>
      <c r="AR1509">
        <v>0</v>
      </c>
      <c r="AS1509">
        <v>0</v>
      </c>
      <c r="AT1509">
        <v>0</v>
      </c>
      <c r="AU1509">
        <v>1</v>
      </c>
      <c r="BA1509">
        <v>-0.47</v>
      </c>
    </row>
    <row r="1510" spans="3:53" x14ac:dyDescent="0.25">
      <c r="C1510" t="s">
        <v>308</v>
      </c>
      <c r="D1510" t="s">
        <v>275</v>
      </c>
      <c r="E1510">
        <v>56.02</v>
      </c>
      <c r="F1510">
        <v>46.49</v>
      </c>
      <c r="G1510">
        <v>0.24</v>
      </c>
      <c r="H1510">
        <v>639.94000000000005</v>
      </c>
      <c r="I1510">
        <v>-10.025</v>
      </c>
      <c r="J1510" t="s">
        <v>74</v>
      </c>
      <c r="K1510">
        <v>58.27</v>
      </c>
      <c r="L1510">
        <v>55.859105</v>
      </c>
      <c r="M1510">
        <v>-7.3488467099547868E-3</v>
      </c>
      <c r="N1510">
        <v>55.802067999999998</v>
      </c>
      <c r="O1510">
        <v>9.4856699576077411E-2</v>
      </c>
      <c r="P1510">
        <v>4420000</v>
      </c>
      <c r="Q1510">
        <v>178970</v>
      </c>
      <c r="R1510">
        <v>24.7</v>
      </c>
      <c r="S1510">
        <v>20.286999999999999</v>
      </c>
      <c r="T1510">
        <v>6.5250000000000004</v>
      </c>
      <c r="U1510">
        <v>12.657083333333331</v>
      </c>
      <c r="V1510">
        <v>2.453043788105556</v>
      </c>
      <c r="AC1510">
        <v>56.13</v>
      </c>
      <c r="AD1510">
        <v>55.67</v>
      </c>
      <c r="AH1510" s="77">
        <f>IF(AND(M1510&lt;Variables!$G$6,M1510&gt;Variables!$G$5),0,1)</f>
        <v>1</v>
      </c>
      <c r="AI1510" s="77">
        <f t="shared" si="46"/>
        <v>0</v>
      </c>
      <c r="AJ1510" s="77">
        <f>IF(I1510&gt;Variables!$G$7,0,1)</f>
        <v>1</v>
      </c>
      <c r="AK1510" s="77">
        <f>IF(F1510&gt;Variables!$G$8,0,1)</f>
        <v>0</v>
      </c>
      <c r="AL1510" s="77">
        <f>IF(G1510&gt;Variables!$G$9,0,1)</f>
        <v>1</v>
      </c>
      <c r="AM1510" s="77">
        <f>IF(AND(K1510&gt;Variables!$G$10,K1510&lt;Variables!$G$11),0,1)</f>
        <v>1</v>
      </c>
      <c r="AN1510" s="77">
        <f>IF(H1510&lt;Variables!$G$13,1,0)</f>
        <v>1</v>
      </c>
      <c r="AO1510" s="77">
        <f>IF(R1510&lt;Variables!$G$12,0,1)</f>
        <v>1</v>
      </c>
      <c r="AP1510" s="78">
        <f t="shared" si="47"/>
        <v>0</v>
      </c>
      <c r="AQ1510" s="77">
        <f>IF(V1510&lt;Variables!$G$15,1,0)</f>
        <v>1</v>
      </c>
      <c r="AR1510">
        <v>0</v>
      </c>
      <c r="AS1510">
        <v>0</v>
      </c>
      <c r="AT1510">
        <v>0</v>
      </c>
      <c r="AU1510">
        <v>1</v>
      </c>
      <c r="BA1510">
        <v>-0.32</v>
      </c>
    </row>
    <row r="1511" spans="3:53" x14ac:dyDescent="0.25">
      <c r="C1511" t="s">
        <v>308</v>
      </c>
      <c r="D1511" t="s">
        <v>273</v>
      </c>
      <c r="E1511">
        <v>1.83</v>
      </c>
      <c r="F1511">
        <v>26.82</v>
      </c>
      <c r="G1511">
        <v>9.7899999999999991</v>
      </c>
      <c r="H1511">
        <v>464.81</v>
      </c>
      <c r="I1511">
        <v>-7.266</v>
      </c>
      <c r="J1511" t="s">
        <v>74</v>
      </c>
      <c r="K1511">
        <v>67.010000000000005</v>
      </c>
      <c r="L1511">
        <v>1.7496050000000001</v>
      </c>
      <c r="M1511">
        <v>2.2859445417679991</v>
      </c>
      <c r="N1511">
        <v>1.7175</v>
      </c>
      <c r="O1511">
        <v>4.1979621542940224</v>
      </c>
      <c r="P1511">
        <v>77620000</v>
      </c>
      <c r="Q1511">
        <v>1670000</v>
      </c>
      <c r="R1511">
        <v>46.48</v>
      </c>
      <c r="S1511">
        <v>20.286999999999999</v>
      </c>
      <c r="T1511">
        <v>6.5250000000000004</v>
      </c>
      <c r="U1511">
        <v>12.657083333333331</v>
      </c>
      <c r="V1511">
        <v>2.3714922906130238</v>
      </c>
      <c r="AC1511">
        <v>2.23</v>
      </c>
      <c r="AD1511">
        <v>1.77</v>
      </c>
      <c r="AH1511" s="77">
        <f>IF(AND(M1511&lt;Variables!$G$6,M1511&gt;Variables!$G$5),0,1)</f>
        <v>1</v>
      </c>
      <c r="AI1511" s="77">
        <f t="shared" si="46"/>
        <v>0</v>
      </c>
      <c r="AJ1511" s="77">
        <f>IF(I1511&gt;Variables!$G$7,0,1)</f>
        <v>1</v>
      </c>
      <c r="AK1511" s="77">
        <f>IF(F1511&gt;Variables!$G$8,0,1)</f>
        <v>0</v>
      </c>
      <c r="AL1511" s="77">
        <f>IF(G1511&gt;Variables!$G$9,0,1)</f>
        <v>1</v>
      </c>
      <c r="AM1511" s="77">
        <f>IF(AND(K1511&gt;Variables!$G$10,K1511&lt;Variables!$G$11),0,1)</f>
        <v>0</v>
      </c>
      <c r="AN1511" s="77">
        <f>IF(H1511&lt;Variables!$G$13,1,0)</f>
        <v>1</v>
      </c>
      <c r="AO1511" s="77">
        <f>IF(R1511&lt;Variables!$G$12,0,1)</f>
        <v>1</v>
      </c>
      <c r="AP1511" s="78">
        <f t="shared" si="47"/>
        <v>0</v>
      </c>
      <c r="AQ1511" s="77">
        <f>IF(V1511&lt;Variables!$G$15,1,0)</f>
        <v>1</v>
      </c>
      <c r="AR1511">
        <v>0</v>
      </c>
      <c r="AS1511">
        <v>0</v>
      </c>
      <c r="AT1511">
        <v>1</v>
      </c>
      <c r="AU1511">
        <v>0</v>
      </c>
      <c r="BA1511">
        <v>-2.25</v>
      </c>
    </row>
    <row r="1512" spans="3:53" x14ac:dyDescent="0.25">
      <c r="C1512" t="s">
        <v>309</v>
      </c>
      <c r="D1512" t="s">
        <v>120</v>
      </c>
      <c r="E1512">
        <v>11.87</v>
      </c>
      <c r="F1512">
        <v>4.99</v>
      </c>
      <c r="G1512">
        <v>8.01</v>
      </c>
      <c r="H1512">
        <v>7430</v>
      </c>
      <c r="I1512">
        <v>-57.484000000000002</v>
      </c>
      <c r="J1512" t="s">
        <v>75</v>
      </c>
      <c r="K1512">
        <v>56.03</v>
      </c>
      <c r="L1512">
        <v>11.823345</v>
      </c>
      <c r="M1512">
        <v>0.48594539024278588</v>
      </c>
      <c r="N1512">
        <v>11.810468</v>
      </c>
      <c r="O1512">
        <v>0.595505614172125</v>
      </c>
      <c r="P1512">
        <v>65608000.000000007</v>
      </c>
      <c r="Q1512">
        <v>27669000</v>
      </c>
      <c r="R1512">
        <v>2.37</v>
      </c>
      <c r="S1512">
        <v>18.347999999999999</v>
      </c>
      <c r="T1512">
        <v>5.85</v>
      </c>
      <c r="U1512">
        <v>11.446249999999999</v>
      </c>
      <c r="V1512">
        <v>2.4083736558229489</v>
      </c>
      <c r="AC1512">
        <v>12.08</v>
      </c>
      <c r="AD1512">
        <v>11.11</v>
      </c>
      <c r="AH1512" s="77">
        <f>IF(AND(M1512&lt;Variables!$G$6,M1512&gt;Variables!$G$5),0,1)</f>
        <v>1</v>
      </c>
      <c r="AI1512" s="77">
        <f t="shared" si="46"/>
        <v>0</v>
      </c>
      <c r="AJ1512" s="77">
        <f>IF(I1512&gt;Variables!$G$7,0,1)</f>
        <v>1</v>
      </c>
      <c r="AK1512" s="77">
        <f>IF(F1512&gt;Variables!$G$8,0,1)</f>
        <v>1</v>
      </c>
      <c r="AL1512" s="77">
        <f>IF(G1512&gt;Variables!$G$9,0,1)</f>
        <v>1</v>
      </c>
      <c r="AM1512" s="77">
        <f>IF(AND(K1512&gt;Variables!$G$10,K1512&lt;Variables!$G$11),0,1)</f>
        <v>1</v>
      </c>
      <c r="AN1512" s="77">
        <f>IF(H1512&lt;Variables!$G$13,1,0)</f>
        <v>0</v>
      </c>
      <c r="AO1512" s="77">
        <f>IF(R1512&lt;Variables!$G$12,0,1)</f>
        <v>1</v>
      </c>
      <c r="AP1512" s="78">
        <f t="shared" si="47"/>
        <v>1</v>
      </c>
      <c r="AQ1512" s="77">
        <f>IF(V1512&lt;Variables!$G$15,1,0)</f>
        <v>1</v>
      </c>
      <c r="AR1512">
        <v>1</v>
      </c>
      <c r="AS1512">
        <v>0</v>
      </c>
      <c r="AT1512">
        <v>0</v>
      </c>
      <c r="AU1512">
        <v>0</v>
      </c>
      <c r="BA1512">
        <v>0.9</v>
      </c>
    </row>
    <row r="1513" spans="3:53" x14ac:dyDescent="0.25">
      <c r="C1513" t="s">
        <v>309</v>
      </c>
      <c r="D1513" t="s">
        <v>282</v>
      </c>
      <c r="E1513">
        <v>66.45</v>
      </c>
      <c r="F1513">
        <v>13.67</v>
      </c>
      <c r="G1513">
        <v>3.2</v>
      </c>
      <c r="H1513">
        <v>11670</v>
      </c>
      <c r="I1513">
        <v>1.9970000000000001</v>
      </c>
      <c r="J1513" t="s">
        <v>75</v>
      </c>
      <c r="K1513">
        <v>46.75</v>
      </c>
      <c r="L1513">
        <v>66.160850000000011</v>
      </c>
      <c r="M1513">
        <v>-0.31869300349074681</v>
      </c>
      <c r="N1513">
        <v>65.99051</v>
      </c>
      <c r="O1513">
        <v>-6.1387614673682027E-2</v>
      </c>
      <c r="P1513">
        <v>3956000</v>
      </c>
      <c r="Q1513">
        <v>1277000</v>
      </c>
      <c r="R1513">
        <v>3.1</v>
      </c>
      <c r="S1513">
        <v>18.347999999999999</v>
      </c>
      <c r="T1513">
        <v>5.85</v>
      </c>
      <c r="U1513">
        <v>11.446249999999999</v>
      </c>
      <c r="V1513">
        <v>2.3386247655599961</v>
      </c>
      <c r="AC1513">
        <v>66.39</v>
      </c>
      <c r="AD1513">
        <v>60.61</v>
      </c>
      <c r="AH1513" s="77">
        <f>IF(AND(M1513&lt;Variables!$G$6,M1513&gt;Variables!$G$5),0,1)</f>
        <v>1</v>
      </c>
      <c r="AI1513" s="77">
        <f t="shared" si="46"/>
        <v>0</v>
      </c>
      <c r="AJ1513" s="77">
        <f>IF(I1513&gt;Variables!$G$7,0,1)</f>
        <v>1</v>
      </c>
      <c r="AK1513" s="77">
        <f>IF(F1513&gt;Variables!$G$8,0,1)</f>
        <v>0</v>
      </c>
      <c r="AL1513" s="77">
        <f>IF(G1513&gt;Variables!$G$9,0,1)</f>
        <v>1</v>
      </c>
      <c r="AM1513" s="77">
        <f>IF(AND(K1513&gt;Variables!$G$10,K1513&lt;Variables!$G$11),0,1)</f>
        <v>1</v>
      </c>
      <c r="AN1513" s="77">
        <f>IF(H1513&lt;Variables!$G$13,1,0)</f>
        <v>0</v>
      </c>
      <c r="AO1513" s="77">
        <f>IF(R1513&lt;Variables!$G$12,0,1)</f>
        <v>1</v>
      </c>
      <c r="AP1513" s="78">
        <f t="shared" si="47"/>
        <v>1</v>
      </c>
      <c r="AQ1513" s="77">
        <f>IF(V1513&lt;Variables!$G$15,1,0)</f>
        <v>1</v>
      </c>
      <c r="AR1513">
        <v>0</v>
      </c>
      <c r="AS1513">
        <v>0</v>
      </c>
      <c r="AT1513">
        <v>1</v>
      </c>
      <c r="AU1513">
        <v>0</v>
      </c>
      <c r="BA1513">
        <v>-2.25</v>
      </c>
    </row>
    <row r="1514" spans="3:53" x14ac:dyDescent="0.25">
      <c r="C1514" t="s">
        <v>309</v>
      </c>
      <c r="D1514" t="s">
        <v>164</v>
      </c>
      <c r="E1514">
        <v>17.04</v>
      </c>
      <c r="F1514">
        <v>8.36</v>
      </c>
      <c r="G1514">
        <v>0</v>
      </c>
      <c r="H1514">
        <v>-99999</v>
      </c>
      <c r="I1514">
        <v>148.58799999999999</v>
      </c>
      <c r="J1514" t="s">
        <v>74</v>
      </c>
      <c r="K1514">
        <v>59.22</v>
      </c>
      <c r="L1514">
        <v>-99999</v>
      </c>
      <c r="M1514">
        <v>-99999</v>
      </c>
      <c r="N1514">
        <v>16.98</v>
      </c>
      <c r="O1514">
        <v>0</v>
      </c>
      <c r="P1514">
        <v>1835000</v>
      </c>
      <c r="Q1514">
        <v>46184</v>
      </c>
      <c r="R1514">
        <v>39.729999999999997</v>
      </c>
      <c r="S1514">
        <v>18.347999999999999</v>
      </c>
      <c r="T1514">
        <v>5.85</v>
      </c>
      <c r="U1514">
        <v>11.446249999999999</v>
      </c>
      <c r="V1514">
        <v>-99999</v>
      </c>
      <c r="AC1514">
        <v>17</v>
      </c>
      <c r="AD1514">
        <v>16.989999999999998</v>
      </c>
      <c r="AH1514" s="77">
        <f>IF(AND(M1514&lt;Variables!$G$6,M1514&gt;Variables!$G$5),0,1)</f>
        <v>1</v>
      </c>
      <c r="AI1514" s="77">
        <f t="shared" si="46"/>
        <v>1</v>
      </c>
      <c r="AJ1514" s="77">
        <f>IF(I1514&gt;Variables!$G$7,0,1)</f>
        <v>0</v>
      </c>
      <c r="AK1514" s="77">
        <f>IF(F1514&gt;Variables!$G$8,0,1)</f>
        <v>1</v>
      </c>
      <c r="AL1514" s="77">
        <f>IF(G1514&gt;Variables!$G$9,0,1)</f>
        <v>1</v>
      </c>
      <c r="AM1514" s="77">
        <f>IF(AND(K1514&gt;Variables!$G$10,K1514&lt;Variables!$G$11),0,1)</f>
        <v>1</v>
      </c>
      <c r="AN1514" s="77">
        <f>IF(H1514&lt;Variables!$G$13,1,0)</f>
        <v>1</v>
      </c>
      <c r="AO1514" s="77">
        <f>IF(R1514&lt;Variables!$G$12,0,1)</f>
        <v>1</v>
      </c>
      <c r="AP1514" s="78">
        <f t="shared" si="47"/>
        <v>0</v>
      </c>
      <c r="AQ1514" s="77">
        <f>IF(V1514&lt;Variables!$G$15,1,0)</f>
        <v>1</v>
      </c>
      <c r="AR1514">
        <v>0</v>
      </c>
      <c r="AS1514">
        <v>0</v>
      </c>
      <c r="AT1514">
        <v>0</v>
      </c>
      <c r="AU1514">
        <v>0</v>
      </c>
      <c r="BA1514">
        <v>0</v>
      </c>
    </row>
    <row r="1515" spans="3:53" x14ac:dyDescent="0.25">
      <c r="C1515" t="s">
        <v>309</v>
      </c>
      <c r="D1515" t="s">
        <v>140</v>
      </c>
      <c r="E1515">
        <v>24.46</v>
      </c>
      <c r="F1515">
        <v>7.52</v>
      </c>
      <c r="G1515">
        <v>7.55</v>
      </c>
      <c r="H1515">
        <v>6870</v>
      </c>
      <c r="I1515">
        <v>-1.07</v>
      </c>
      <c r="J1515" t="s">
        <v>75</v>
      </c>
      <c r="K1515">
        <v>66.66</v>
      </c>
      <c r="L1515">
        <v>24.214974999999999</v>
      </c>
      <c r="M1515">
        <v>0.55760949577688534</v>
      </c>
      <c r="N1515">
        <v>24.037697916666669</v>
      </c>
      <c r="O1515">
        <v>1.299217938489841</v>
      </c>
      <c r="P1515">
        <v>782168</v>
      </c>
      <c r="Q1515">
        <v>740726</v>
      </c>
      <c r="R1515">
        <v>1.06</v>
      </c>
      <c r="S1515">
        <v>18.347999999999999</v>
      </c>
      <c r="T1515">
        <v>5.85</v>
      </c>
      <c r="U1515">
        <v>11.446249999999999</v>
      </c>
      <c r="V1515">
        <v>2.498270885221233</v>
      </c>
      <c r="AC1515">
        <v>24.68</v>
      </c>
      <c r="AD1515">
        <v>22.64</v>
      </c>
      <c r="AH1515" s="77">
        <f>IF(AND(M1515&lt;Variables!$G$6,M1515&gt;Variables!$G$5),0,1)</f>
        <v>1</v>
      </c>
      <c r="AI1515" s="77">
        <f t="shared" si="46"/>
        <v>0</v>
      </c>
      <c r="AJ1515" s="77">
        <f>IF(I1515&gt;Variables!$G$7,0,1)</f>
        <v>1</v>
      </c>
      <c r="AK1515" s="77">
        <f>IF(F1515&gt;Variables!$G$8,0,1)</f>
        <v>1</v>
      </c>
      <c r="AL1515" s="77">
        <f>IF(G1515&gt;Variables!$G$9,0,1)</f>
        <v>1</v>
      </c>
      <c r="AM1515" s="77">
        <f>IF(AND(K1515&gt;Variables!$G$10,K1515&lt;Variables!$G$11),0,1)</f>
        <v>0</v>
      </c>
      <c r="AN1515" s="77">
        <f>IF(H1515&lt;Variables!$G$13,1,0)</f>
        <v>0</v>
      </c>
      <c r="AO1515" s="77">
        <f>IF(R1515&lt;Variables!$G$12,0,1)</f>
        <v>0</v>
      </c>
      <c r="AP1515" s="78">
        <f t="shared" si="47"/>
        <v>1</v>
      </c>
      <c r="AQ1515" s="77">
        <f>IF(V1515&lt;Variables!$G$15,1,0)</f>
        <v>1</v>
      </c>
      <c r="AR1515">
        <v>0</v>
      </c>
      <c r="AS1515">
        <v>0</v>
      </c>
      <c r="AT1515">
        <v>1</v>
      </c>
      <c r="AU1515">
        <v>0</v>
      </c>
      <c r="BA1515">
        <v>-1.1200000000000001</v>
      </c>
    </row>
    <row r="1516" spans="3:53" x14ac:dyDescent="0.25">
      <c r="C1516" t="s">
        <v>309</v>
      </c>
      <c r="D1516" t="s">
        <v>291</v>
      </c>
      <c r="E1516">
        <v>61.69</v>
      </c>
      <c r="F1516">
        <v>4.7699999999999996</v>
      </c>
      <c r="G1516">
        <v>1.99</v>
      </c>
      <c r="H1516">
        <v>-99999</v>
      </c>
      <c r="I1516">
        <v>1.2999999999999999E-2</v>
      </c>
      <c r="J1516" t="s">
        <v>75</v>
      </c>
      <c r="K1516">
        <v>79.569999999999993</v>
      </c>
      <c r="L1516">
        <v>-99999</v>
      </c>
      <c r="M1516">
        <v>-99999</v>
      </c>
      <c r="N1516">
        <v>61.5</v>
      </c>
      <c r="O1516">
        <v>0</v>
      </c>
      <c r="P1516">
        <v>25676</v>
      </c>
      <c r="Q1516">
        <v>20826</v>
      </c>
      <c r="R1516">
        <v>1.23</v>
      </c>
      <c r="S1516">
        <v>18.347999999999999</v>
      </c>
      <c r="T1516">
        <v>5.85</v>
      </c>
      <c r="U1516">
        <v>11.446249999999999</v>
      </c>
      <c r="V1516">
        <v>-99999</v>
      </c>
      <c r="AC1516">
        <v>61.572000000000003</v>
      </c>
      <c r="AD1516">
        <v>61.12</v>
      </c>
      <c r="AH1516" s="77">
        <f>IF(AND(M1516&lt;Variables!$G$6,M1516&gt;Variables!$G$5),0,1)</f>
        <v>1</v>
      </c>
      <c r="AI1516" s="77">
        <f t="shared" si="46"/>
        <v>1</v>
      </c>
      <c r="AJ1516" s="77">
        <f>IF(I1516&gt;Variables!$G$7,0,1)</f>
        <v>1</v>
      </c>
      <c r="AK1516" s="77">
        <f>IF(F1516&gt;Variables!$G$8,0,1)</f>
        <v>1</v>
      </c>
      <c r="AL1516" s="77">
        <f>IF(G1516&gt;Variables!$G$9,0,1)</f>
        <v>1</v>
      </c>
      <c r="AM1516" s="77">
        <f>IF(AND(K1516&gt;Variables!$G$10,K1516&lt;Variables!$G$11),0,1)</f>
        <v>1</v>
      </c>
      <c r="AN1516" s="77">
        <f>IF(H1516&lt;Variables!$G$13,1,0)</f>
        <v>1</v>
      </c>
      <c r="AO1516" s="77">
        <f>IF(R1516&lt;Variables!$G$12,0,1)</f>
        <v>0</v>
      </c>
      <c r="AP1516" s="78">
        <f t="shared" si="47"/>
        <v>1</v>
      </c>
      <c r="AQ1516" s="77">
        <f>IF(V1516&lt;Variables!$G$15,1,0)</f>
        <v>1</v>
      </c>
      <c r="AR1516">
        <v>0</v>
      </c>
      <c r="AS1516">
        <v>0</v>
      </c>
      <c r="AT1516">
        <v>0</v>
      </c>
      <c r="AU1516">
        <v>0</v>
      </c>
      <c r="BA1516">
        <v>0</v>
      </c>
    </row>
    <row r="1517" spans="3:53" x14ac:dyDescent="0.25">
      <c r="C1517" t="s">
        <v>309</v>
      </c>
      <c r="D1517" t="s">
        <v>279</v>
      </c>
      <c r="E1517">
        <v>9.2200000000000006</v>
      </c>
      <c r="F1517">
        <v>6.35</v>
      </c>
      <c r="G1517">
        <v>-3.57</v>
      </c>
      <c r="H1517">
        <v>13560</v>
      </c>
      <c r="I1517">
        <v>603.59699999999998</v>
      </c>
      <c r="J1517" t="s">
        <v>75</v>
      </c>
      <c r="K1517">
        <v>47.38</v>
      </c>
      <c r="L1517">
        <v>9.1910799999999977</v>
      </c>
      <c r="M1517">
        <v>-1.175052333347326E-2</v>
      </c>
      <c r="N1517">
        <v>9.21007</v>
      </c>
      <c r="O1517">
        <v>-0.21791365320785269</v>
      </c>
      <c r="P1517">
        <v>1725000</v>
      </c>
      <c r="Q1517">
        <v>1051000</v>
      </c>
      <c r="R1517">
        <v>1.64</v>
      </c>
      <c r="S1517">
        <v>18.347999999999999</v>
      </c>
      <c r="T1517">
        <v>5.85</v>
      </c>
      <c r="U1517">
        <v>11.446249999999999</v>
      </c>
      <c r="V1517">
        <v>2.3400734025668362</v>
      </c>
      <c r="AC1517">
        <v>9.2349999999999994</v>
      </c>
      <c r="AD1517">
        <v>9</v>
      </c>
      <c r="AH1517" s="77">
        <f>IF(AND(M1517&lt;Variables!$G$6,M1517&gt;Variables!$G$5),0,1)</f>
        <v>1</v>
      </c>
      <c r="AI1517" s="77">
        <f t="shared" si="46"/>
        <v>1</v>
      </c>
      <c r="AJ1517" s="77">
        <f>IF(I1517&gt;Variables!$G$7,0,1)</f>
        <v>0</v>
      </c>
      <c r="AK1517" s="77">
        <f>IF(F1517&gt;Variables!$G$8,0,1)</f>
        <v>1</v>
      </c>
      <c r="AL1517" s="77">
        <f>IF(G1517&gt;Variables!$G$9,0,1)</f>
        <v>1</v>
      </c>
      <c r="AM1517" s="77">
        <f>IF(AND(K1517&gt;Variables!$G$10,K1517&lt;Variables!$G$11),0,1)</f>
        <v>1</v>
      </c>
      <c r="AN1517" s="77">
        <f>IF(H1517&lt;Variables!$G$13,1,0)</f>
        <v>0</v>
      </c>
      <c r="AO1517" s="77">
        <f>IF(R1517&lt;Variables!$G$12,0,1)</f>
        <v>0</v>
      </c>
      <c r="AP1517" s="78">
        <f t="shared" si="47"/>
        <v>1</v>
      </c>
      <c r="AQ1517" s="77">
        <f>IF(V1517&lt;Variables!$G$15,1,0)</f>
        <v>1</v>
      </c>
      <c r="AR1517">
        <v>0</v>
      </c>
      <c r="AS1517">
        <v>1</v>
      </c>
      <c r="AT1517">
        <v>0</v>
      </c>
      <c r="AU1517">
        <v>0</v>
      </c>
      <c r="BA1517">
        <v>-0.62</v>
      </c>
    </row>
    <row r="1518" spans="3:53" x14ac:dyDescent="0.25">
      <c r="C1518" t="s">
        <v>309</v>
      </c>
      <c r="D1518" t="s">
        <v>283</v>
      </c>
      <c r="E1518">
        <v>5.0199999999999996</v>
      </c>
      <c r="F1518">
        <v>14.79</v>
      </c>
      <c r="G1518">
        <v>-5.87</v>
      </c>
      <c r="H1518">
        <v>54.86</v>
      </c>
      <c r="I1518">
        <v>-56.555999999999997</v>
      </c>
      <c r="J1518" t="s">
        <v>75</v>
      </c>
      <c r="K1518">
        <v>39.58</v>
      </c>
      <c r="L1518">
        <v>5.0123599999999993</v>
      </c>
      <c r="M1518">
        <v>-0.84511088589007011</v>
      </c>
      <c r="N1518">
        <v>5.0731420000000007</v>
      </c>
      <c r="O1518">
        <v>-2.0330990143780898</v>
      </c>
      <c r="P1518">
        <v>35990000</v>
      </c>
      <c r="Q1518">
        <v>674640</v>
      </c>
      <c r="R1518">
        <v>53.35</v>
      </c>
      <c r="S1518">
        <v>18.347999999999999</v>
      </c>
      <c r="T1518">
        <v>5.85</v>
      </c>
      <c r="U1518">
        <v>11.446249999999999</v>
      </c>
      <c r="V1518">
        <v>2.255589794948488</v>
      </c>
      <c r="AC1518">
        <v>5.17</v>
      </c>
      <c r="AD1518">
        <v>4.45</v>
      </c>
      <c r="AH1518" s="77">
        <f>IF(AND(M1518&lt;Variables!$G$6,M1518&gt;Variables!$G$5),0,1)</f>
        <v>1</v>
      </c>
      <c r="AI1518" s="77">
        <f t="shared" si="46"/>
        <v>1</v>
      </c>
      <c r="AJ1518" s="77">
        <f>IF(I1518&gt;Variables!$G$7,0,1)</f>
        <v>1</v>
      </c>
      <c r="AK1518" s="77">
        <f>IF(F1518&gt;Variables!$G$8,0,1)</f>
        <v>0</v>
      </c>
      <c r="AL1518" s="77">
        <f>IF(G1518&gt;Variables!$G$9,0,1)</f>
        <v>1</v>
      </c>
      <c r="AM1518" s="77">
        <f>IF(AND(K1518&gt;Variables!$G$10,K1518&lt;Variables!$G$11),0,1)</f>
        <v>1</v>
      </c>
      <c r="AN1518" s="77">
        <f>IF(H1518&lt;Variables!$G$13,1,0)</f>
        <v>1</v>
      </c>
      <c r="AO1518" s="77">
        <f>IF(R1518&lt;Variables!$G$12,0,1)</f>
        <v>1</v>
      </c>
      <c r="AP1518" s="78">
        <f t="shared" si="47"/>
        <v>1</v>
      </c>
      <c r="AQ1518" s="77">
        <f>IF(V1518&lt;Variables!$G$15,1,0)</f>
        <v>1</v>
      </c>
      <c r="AR1518">
        <v>1</v>
      </c>
      <c r="AS1518">
        <v>0</v>
      </c>
      <c r="AT1518">
        <v>0</v>
      </c>
      <c r="AU1518">
        <v>0</v>
      </c>
      <c r="BA1518">
        <v>2</v>
      </c>
    </row>
    <row r="1519" spans="3:53" x14ac:dyDescent="0.25">
      <c r="C1519" t="s">
        <v>309</v>
      </c>
      <c r="D1519" t="s">
        <v>273</v>
      </c>
      <c r="E1519">
        <v>1.91</v>
      </c>
      <c r="F1519">
        <v>23.19</v>
      </c>
      <c r="G1519">
        <v>15.03</v>
      </c>
      <c r="H1519">
        <v>464.81</v>
      </c>
      <c r="I1519">
        <v>-5.9509999999999996</v>
      </c>
      <c r="J1519" t="s">
        <v>74</v>
      </c>
      <c r="K1519">
        <v>71.77</v>
      </c>
      <c r="L1519">
        <v>1.79098</v>
      </c>
      <c r="M1519">
        <v>4.6912863348557767</v>
      </c>
      <c r="N1519">
        <v>1.7375100000000001</v>
      </c>
      <c r="O1519">
        <v>7.9130479824576483</v>
      </c>
      <c r="P1519">
        <v>66209999.999999993</v>
      </c>
      <c r="Q1519">
        <v>1670000</v>
      </c>
      <c r="R1519">
        <v>39.65</v>
      </c>
      <c r="S1519">
        <v>18.347999999999999</v>
      </c>
      <c r="T1519">
        <v>5.85</v>
      </c>
      <c r="U1519">
        <v>11.446249999999999</v>
      </c>
      <c r="V1519">
        <v>2.1756143267574179</v>
      </c>
      <c r="AC1519">
        <v>2.23</v>
      </c>
      <c r="AD1519">
        <v>1.77</v>
      </c>
      <c r="AH1519" s="77">
        <f>IF(AND(M1519&lt;Variables!$G$6,M1519&gt;Variables!$G$5),0,1)</f>
        <v>1</v>
      </c>
      <c r="AI1519" s="77">
        <f t="shared" si="46"/>
        <v>0</v>
      </c>
      <c r="AJ1519" s="77">
        <f>IF(I1519&gt;Variables!$G$7,0,1)</f>
        <v>1</v>
      </c>
      <c r="AK1519" s="77">
        <f>IF(F1519&gt;Variables!$G$8,0,1)</f>
        <v>0</v>
      </c>
      <c r="AL1519" s="77">
        <f>IF(G1519&gt;Variables!$G$9,0,1)</f>
        <v>0</v>
      </c>
      <c r="AM1519" s="77">
        <f>IF(AND(K1519&gt;Variables!$G$10,K1519&lt;Variables!$G$11),0,1)</f>
        <v>1</v>
      </c>
      <c r="AN1519" s="77">
        <f>IF(H1519&lt;Variables!$G$13,1,0)</f>
        <v>1</v>
      </c>
      <c r="AO1519" s="77">
        <f>IF(R1519&lt;Variables!$G$12,0,1)</f>
        <v>1</v>
      </c>
      <c r="AP1519" s="78">
        <f t="shared" si="47"/>
        <v>0</v>
      </c>
      <c r="AQ1519" s="77">
        <f>IF(V1519&lt;Variables!$G$15,1,0)</f>
        <v>1</v>
      </c>
      <c r="AR1519">
        <v>0</v>
      </c>
      <c r="AS1519">
        <v>0</v>
      </c>
      <c r="AT1519">
        <v>1</v>
      </c>
      <c r="AU1519">
        <v>0</v>
      </c>
      <c r="BA1519">
        <v>-2.25</v>
      </c>
    </row>
    <row r="1520" spans="3:53" x14ac:dyDescent="0.25">
      <c r="C1520" t="s">
        <v>309</v>
      </c>
      <c r="D1520" t="s">
        <v>275</v>
      </c>
      <c r="E1520">
        <v>56.01</v>
      </c>
      <c r="F1520">
        <v>46.36</v>
      </c>
      <c r="G1520">
        <v>0.22</v>
      </c>
      <c r="H1520">
        <v>639.94000000000005</v>
      </c>
      <c r="I1520">
        <v>-10.037000000000001</v>
      </c>
      <c r="J1520" t="s">
        <v>74</v>
      </c>
      <c r="K1520">
        <v>55.54</v>
      </c>
      <c r="L1520">
        <v>55.843004999999991</v>
      </c>
      <c r="M1520">
        <v>-5.3811574072482136E-3</v>
      </c>
      <c r="N1520">
        <v>55.811068000000013</v>
      </c>
      <c r="O1520">
        <v>5.1839179999202872E-2</v>
      </c>
      <c r="P1520">
        <v>4530000</v>
      </c>
      <c r="Q1520">
        <v>178970</v>
      </c>
      <c r="R1520">
        <v>25.31</v>
      </c>
      <c r="S1520">
        <v>18.347999999999999</v>
      </c>
      <c r="T1520">
        <v>5.85</v>
      </c>
      <c r="U1520">
        <v>11.446249999999999</v>
      </c>
      <c r="V1520">
        <v>2.424620406028148</v>
      </c>
      <c r="AC1520">
        <v>56.13</v>
      </c>
      <c r="AD1520">
        <v>55.67</v>
      </c>
      <c r="AH1520" s="77">
        <f>IF(AND(M1520&lt;Variables!$G$6,M1520&gt;Variables!$G$5),0,1)</f>
        <v>1</v>
      </c>
      <c r="AI1520" s="77">
        <f t="shared" si="46"/>
        <v>0</v>
      </c>
      <c r="AJ1520" s="77">
        <f>IF(I1520&gt;Variables!$G$7,0,1)</f>
        <v>1</v>
      </c>
      <c r="AK1520" s="77">
        <f>IF(F1520&gt;Variables!$G$8,0,1)</f>
        <v>0</v>
      </c>
      <c r="AL1520" s="77">
        <f>IF(G1520&gt;Variables!$G$9,0,1)</f>
        <v>1</v>
      </c>
      <c r="AM1520" s="77">
        <f>IF(AND(K1520&gt;Variables!$G$10,K1520&lt;Variables!$G$11),0,1)</f>
        <v>1</v>
      </c>
      <c r="AN1520" s="77">
        <f>IF(H1520&lt;Variables!$G$13,1,0)</f>
        <v>1</v>
      </c>
      <c r="AO1520" s="77">
        <f>IF(R1520&lt;Variables!$G$12,0,1)</f>
        <v>1</v>
      </c>
      <c r="AP1520" s="78">
        <f t="shared" si="47"/>
        <v>0</v>
      </c>
      <c r="AQ1520" s="77">
        <f>IF(V1520&lt;Variables!$G$15,1,0)</f>
        <v>1</v>
      </c>
      <c r="AR1520">
        <v>0</v>
      </c>
      <c r="AS1520">
        <v>0</v>
      </c>
      <c r="AT1520">
        <v>0</v>
      </c>
      <c r="AU1520">
        <v>1</v>
      </c>
      <c r="BA1520">
        <v>-0.37</v>
      </c>
    </row>
    <row r="1521" spans="3:53" x14ac:dyDescent="0.25">
      <c r="C1521" t="s">
        <v>309</v>
      </c>
      <c r="D1521" t="s">
        <v>186</v>
      </c>
      <c r="E1521">
        <v>22.98</v>
      </c>
      <c r="F1521">
        <v>4.9400000000000004</v>
      </c>
      <c r="G1521">
        <v>3.01</v>
      </c>
      <c r="H1521">
        <v>2840</v>
      </c>
      <c r="I1521">
        <v>-6.851</v>
      </c>
      <c r="J1521" t="s">
        <v>75</v>
      </c>
      <c r="K1521">
        <v>41.51</v>
      </c>
      <c r="L1521">
        <v>22.96891578947368</v>
      </c>
      <c r="M1521">
        <v>-0.30003936670475428</v>
      </c>
      <c r="N1521">
        <v>22.96065909090909</v>
      </c>
      <c r="O1521">
        <v>-0.26418706304954531</v>
      </c>
      <c r="P1521">
        <v>278183</v>
      </c>
      <c r="Q1521">
        <v>423685</v>
      </c>
      <c r="R1521">
        <v>0.66</v>
      </c>
      <c r="S1521">
        <v>18.347999999999999</v>
      </c>
      <c r="T1521">
        <v>5.85</v>
      </c>
      <c r="U1521">
        <v>11.446249999999999</v>
      </c>
      <c r="V1521">
        <v>2.2794879222973661</v>
      </c>
      <c r="AC1521">
        <v>22.99</v>
      </c>
      <c r="AD1521">
        <v>22.65</v>
      </c>
      <c r="AH1521" s="77">
        <f>IF(AND(M1521&lt;Variables!$G$6,M1521&gt;Variables!$G$5),0,1)</f>
        <v>1</v>
      </c>
      <c r="AI1521" s="77">
        <f t="shared" si="46"/>
        <v>0</v>
      </c>
      <c r="AJ1521" s="77">
        <f>IF(I1521&gt;Variables!$G$7,0,1)</f>
        <v>1</v>
      </c>
      <c r="AK1521" s="77">
        <f>IF(F1521&gt;Variables!$G$8,0,1)</f>
        <v>1</v>
      </c>
      <c r="AL1521" s="77">
        <f>IF(G1521&gt;Variables!$G$9,0,1)</f>
        <v>1</v>
      </c>
      <c r="AM1521" s="77">
        <f>IF(AND(K1521&gt;Variables!$G$10,K1521&lt;Variables!$G$11),0,1)</f>
        <v>1</v>
      </c>
      <c r="AN1521" s="77">
        <f>IF(H1521&lt;Variables!$G$13,1,0)</f>
        <v>0</v>
      </c>
      <c r="AO1521" s="77">
        <f>IF(R1521&lt;Variables!$G$12,0,1)</f>
        <v>0</v>
      </c>
      <c r="AP1521" s="78">
        <f t="shared" si="47"/>
        <v>1</v>
      </c>
      <c r="AQ1521" s="77">
        <f>IF(V1521&lt;Variables!$G$15,1,0)</f>
        <v>1</v>
      </c>
      <c r="AR1521">
        <v>0</v>
      </c>
      <c r="AS1521">
        <v>0</v>
      </c>
      <c r="AT1521">
        <v>1</v>
      </c>
      <c r="AU1521">
        <v>0</v>
      </c>
      <c r="BA1521">
        <v>-1.43</v>
      </c>
    </row>
    <row r="1522" spans="3:53" x14ac:dyDescent="0.25">
      <c r="C1522" t="s">
        <v>309</v>
      </c>
      <c r="D1522" t="s">
        <v>119</v>
      </c>
      <c r="E1522">
        <v>19.75</v>
      </c>
      <c r="F1522">
        <v>10.46</v>
      </c>
      <c r="G1522">
        <v>8.89</v>
      </c>
      <c r="H1522">
        <v>66.52</v>
      </c>
      <c r="I1522">
        <v>105609.45699999999</v>
      </c>
      <c r="J1522" t="s">
        <v>75</v>
      </c>
      <c r="K1522">
        <v>37.6</v>
      </c>
      <c r="L1522">
        <v>20.387225000000001</v>
      </c>
      <c r="M1522">
        <v>-3.223709945811656</v>
      </c>
      <c r="N1522">
        <v>20.219525999999998</v>
      </c>
      <c r="O1522">
        <v>-2.4210557656000509</v>
      </c>
      <c r="P1522">
        <v>5210000</v>
      </c>
      <c r="Q1522">
        <v>9180000</v>
      </c>
      <c r="R1522">
        <v>0.56999999999999995</v>
      </c>
      <c r="S1522">
        <v>18.347999999999999</v>
      </c>
      <c r="T1522">
        <v>5.85</v>
      </c>
      <c r="U1522">
        <v>11.446249999999999</v>
      </c>
      <c r="V1522">
        <v>2.206907536979652</v>
      </c>
      <c r="AC1522">
        <v>20.69</v>
      </c>
      <c r="AD1522">
        <v>18.66</v>
      </c>
      <c r="AH1522" s="77">
        <f>IF(AND(M1522&lt;Variables!$G$6,M1522&gt;Variables!$G$5),0,1)</f>
        <v>0</v>
      </c>
      <c r="AI1522" s="77">
        <f t="shared" si="46"/>
        <v>0</v>
      </c>
      <c r="AJ1522" s="77">
        <f>IF(I1522&gt;Variables!$G$7,0,1)</f>
        <v>0</v>
      </c>
      <c r="AK1522" s="77">
        <f>IF(F1522&gt;Variables!$G$8,0,1)</f>
        <v>0</v>
      </c>
      <c r="AL1522" s="77">
        <f>IF(G1522&gt;Variables!$G$9,0,1)</f>
        <v>1</v>
      </c>
      <c r="AM1522" s="77">
        <f>IF(AND(K1522&gt;Variables!$G$10,K1522&lt;Variables!$G$11),0,1)</f>
        <v>1</v>
      </c>
      <c r="AN1522" s="77">
        <f>IF(H1522&lt;Variables!$G$13,1,0)</f>
        <v>1</v>
      </c>
      <c r="AO1522" s="77">
        <f>IF(R1522&lt;Variables!$G$12,0,1)</f>
        <v>0</v>
      </c>
      <c r="AP1522" s="78">
        <f t="shared" si="47"/>
        <v>1</v>
      </c>
      <c r="AQ1522" s="77">
        <f>IF(V1522&lt;Variables!$G$15,1,0)</f>
        <v>1</v>
      </c>
      <c r="AR1522">
        <v>1</v>
      </c>
      <c r="AS1522">
        <v>0</v>
      </c>
      <c r="AT1522">
        <v>0</v>
      </c>
      <c r="AU1522">
        <v>0</v>
      </c>
      <c r="BA1522">
        <v>2</v>
      </c>
    </row>
    <row r="1523" spans="3:53" x14ac:dyDescent="0.25">
      <c r="C1523" t="s">
        <v>309</v>
      </c>
      <c r="D1523" t="s">
        <v>167</v>
      </c>
      <c r="E1523">
        <v>11.97</v>
      </c>
      <c r="F1523">
        <v>7.51</v>
      </c>
      <c r="G1523">
        <v>2.14</v>
      </c>
      <c r="H1523">
        <v>2260</v>
      </c>
      <c r="I1523">
        <v>-30.925000000000001</v>
      </c>
      <c r="J1523" t="s">
        <v>75</v>
      </c>
      <c r="K1523">
        <v>43.77</v>
      </c>
      <c r="L1523">
        <v>11.969424999999999</v>
      </c>
      <c r="M1523">
        <v>-0.1622884975677614</v>
      </c>
      <c r="N1523">
        <v>12.028650000000001</v>
      </c>
      <c r="O1523">
        <v>-0.65385558645399033</v>
      </c>
      <c r="P1523">
        <v>48436000</v>
      </c>
      <c r="Q1523">
        <v>13611000</v>
      </c>
      <c r="R1523">
        <v>3.56</v>
      </c>
      <c r="S1523">
        <v>18.347999999999999</v>
      </c>
      <c r="T1523">
        <v>5.85</v>
      </c>
      <c r="U1523">
        <v>11.446249999999999</v>
      </c>
      <c r="V1523">
        <v>2.303756767339284</v>
      </c>
      <c r="AC1523">
        <v>12.65</v>
      </c>
      <c r="AD1523">
        <v>11.37</v>
      </c>
      <c r="AH1523" s="77">
        <f>IF(AND(M1523&lt;Variables!$G$6,M1523&gt;Variables!$G$5),0,1)</f>
        <v>1</v>
      </c>
      <c r="AI1523" s="77">
        <f t="shared" si="46"/>
        <v>1</v>
      </c>
      <c r="AJ1523" s="77">
        <f>IF(I1523&gt;Variables!$G$7,0,1)</f>
        <v>1</v>
      </c>
      <c r="AK1523" s="77">
        <f>IF(F1523&gt;Variables!$G$8,0,1)</f>
        <v>1</v>
      </c>
      <c r="AL1523" s="77">
        <f>IF(G1523&gt;Variables!$G$9,0,1)</f>
        <v>1</v>
      </c>
      <c r="AM1523" s="77">
        <f>IF(AND(K1523&gt;Variables!$G$10,K1523&lt;Variables!$G$11),0,1)</f>
        <v>1</v>
      </c>
      <c r="AN1523" s="77">
        <f>IF(H1523&lt;Variables!$G$13,1,0)</f>
        <v>0</v>
      </c>
      <c r="AO1523" s="77">
        <f>IF(R1523&lt;Variables!$G$12,0,1)</f>
        <v>1</v>
      </c>
      <c r="AP1523" s="78">
        <f t="shared" si="47"/>
        <v>1</v>
      </c>
      <c r="AQ1523" s="77">
        <f>IF(V1523&lt;Variables!$G$15,1,0)</f>
        <v>1</v>
      </c>
      <c r="AR1523">
        <v>1</v>
      </c>
      <c r="AS1523">
        <v>0</v>
      </c>
      <c r="AT1523">
        <v>0</v>
      </c>
      <c r="AU1523">
        <v>0</v>
      </c>
      <c r="BA1523">
        <v>2</v>
      </c>
    </row>
    <row r="1524" spans="3:53" x14ac:dyDescent="0.25">
      <c r="C1524" t="s">
        <v>309</v>
      </c>
      <c r="D1524" t="s">
        <v>139</v>
      </c>
      <c r="E1524">
        <v>31.53</v>
      </c>
      <c r="F1524">
        <v>5.67</v>
      </c>
      <c r="G1524">
        <v>8.7200000000000006</v>
      </c>
      <c r="H1524">
        <v>5040</v>
      </c>
      <c r="I1524">
        <v>-6.0000000000000001E-3</v>
      </c>
      <c r="J1524" t="s">
        <v>75</v>
      </c>
      <c r="K1524">
        <v>36.15</v>
      </c>
      <c r="L1524">
        <v>31.931885000000001</v>
      </c>
      <c r="M1524">
        <v>-1.4151529106408871</v>
      </c>
      <c r="N1524">
        <v>31.809078</v>
      </c>
      <c r="O1524">
        <v>-1.034541145769768</v>
      </c>
      <c r="P1524">
        <v>1180000</v>
      </c>
      <c r="Q1524">
        <v>445132</v>
      </c>
      <c r="R1524">
        <v>2.65</v>
      </c>
      <c r="S1524">
        <v>18.347999999999999</v>
      </c>
      <c r="T1524">
        <v>5.85</v>
      </c>
      <c r="U1524">
        <v>11.446249999999999</v>
      </c>
      <c r="V1524">
        <v>2.2037035574345198</v>
      </c>
      <c r="AC1524">
        <v>34.36</v>
      </c>
      <c r="AD1524">
        <v>31.1</v>
      </c>
      <c r="AH1524" s="77">
        <f>IF(AND(M1524&lt;Variables!$G$6,M1524&gt;Variables!$G$5),0,1)</f>
        <v>0</v>
      </c>
      <c r="AI1524" s="77">
        <f t="shared" si="46"/>
        <v>0</v>
      </c>
      <c r="AJ1524" s="77">
        <f>IF(I1524&gt;Variables!$G$7,0,1)</f>
        <v>1</v>
      </c>
      <c r="AK1524" s="77">
        <f>IF(F1524&gt;Variables!$G$8,0,1)</f>
        <v>1</v>
      </c>
      <c r="AL1524" s="77">
        <f>IF(G1524&gt;Variables!$G$9,0,1)</f>
        <v>1</v>
      </c>
      <c r="AM1524" s="77">
        <f>IF(AND(K1524&gt;Variables!$G$10,K1524&lt;Variables!$G$11),0,1)</f>
        <v>1</v>
      </c>
      <c r="AN1524" s="77">
        <f>IF(H1524&lt;Variables!$G$13,1,0)</f>
        <v>0</v>
      </c>
      <c r="AO1524" s="77">
        <f>IF(R1524&lt;Variables!$G$12,0,1)</f>
        <v>1</v>
      </c>
      <c r="AP1524" s="78">
        <f t="shared" si="47"/>
        <v>1</v>
      </c>
      <c r="AQ1524" s="77">
        <f>IF(V1524&lt;Variables!$G$15,1,0)</f>
        <v>1</v>
      </c>
      <c r="AR1524">
        <v>0</v>
      </c>
      <c r="AS1524">
        <v>0</v>
      </c>
      <c r="AT1524">
        <v>1</v>
      </c>
      <c r="AU1524">
        <v>0</v>
      </c>
      <c r="BA1524">
        <v>-0.39</v>
      </c>
    </row>
    <row r="1525" spans="3:53" x14ac:dyDescent="0.25">
      <c r="C1525" t="s">
        <v>309</v>
      </c>
      <c r="D1525" t="s">
        <v>179</v>
      </c>
      <c r="E1525">
        <v>22.36</v>
      </c>
      <c r="F1525">
        <v>9.34</v>
      </c>
      <c r="G1525">
        <v>7.29</v>
      </c>
      <c r="H1525">
        <v>14130</v>
      </c>
      <c r="I1525">
        <v>-72.150000000000006</v>
      </c>
      <c r="J1525" t="s">
        <v>75</v>
      </c>
      <c r="K1525">
        <v>57.07</v>
      </c>
      <c r="L1525">
        <v>22.490325000000009</v>
      </c>
      <c r="M1525">
        <v>0.17640918928470559</v>
      </c>
      <c r="N1525">
        <v>22.411110000000001</v>
      </c>
      <c r="O1525">
        <v>0.53049581212177332</v>
      </c>
      <c r="P1525">
        <v>17940000</v>
      </c>
      <c r="Q1525">
        <v>11046000</v>
      </c>
      <c r="R1525">
        <v>1.62</v>
      </c>
      <c r="S1525">
        <v>18.347999999999999</v>
      </c>
      <c r="T1525">
        <v>5.85</v>
      </c>
      <c r="U1525">
        <v>11.446249999999999</v>
      </c>
      <c r="V1525">
        <v>2.4320566100263119</v>
      </c>
      <c r="AC1525">
        <v>22.645</v>
      </c>
      <c r="AD1525">
        <v>21.81</v>
      </c>
      <c r="AH1525" s="77">
        <f>IF(AND(M1525&lt;Variables!$G$6,M1525&gt;Variables!$G$5),0,1)</f>
        <v>1</v>
      </c>
      <c r="AI1525" s="77">
        <f t="shared" si="46"/>
        <v>0</v>
      </c>
      <c r="AJ1525" s="77">
        <f>IF(I1525&gt;Variables!$G$7,0,1)</f>
        <v>1</v>
      </c>
      <c r="AK1525" s="77">
        <f>IF(F1525&gt;Variables!$G$8,0,1)</f>
        <v>0</v>
      </c>
      <c r="AL1525" s="77">
        <f>IF(G1525&gt;Variables!$G$9,0,1)</f>
        <v>1</v>
      </c>
      <c r="AM1525" s="77">
        <f>IF(AND(K1525&gt;Variables!$G$10,K1525&lt;Variables!$G$11),0,1)</f>
        <v>1</v>
      </c>
      <c r="AN1525" s="77">
        <f>IF(H1525&lt;Variables!$G$13,1,0)</f>
        <v>0</v>
      </c>
      <c r="AO1525" s="77">
        <f>IF(R1525&lt;Variables!$G$12,0,1)</f>
        <v>0</v>
      </c>
      <c r="AP1525" s="78">
        <f t="shared" si="47"/>
        <v>1</v>
      </c>
      <c r="AQ1525" s="77">
        <f>IF(V1525&lt;Variables!$G$15,1,0)</f>
        <v>1</v>
      </c>
      <c r="AR1525">
        <v>0</v>
      </c>
      <c r="AS1525">
        <v>0</v>
      </c>
      <c r="AT1525">
        <v>1</v>
      </c>
      <c r="AU1525">
        <v>0</v>
      </c>
      <c r="BA1525">
        <v>-2.25</v>
      </c>
    </row>
    <row r="1526" spans="3:53" x14ac:dyDescent="0.25">
      <c r="C1526" t="s">
        <v>309</v>
      </c>
      <c r="D1526" t="s">
        <v>293</v>
      </c>
      <c r="E1526">
        <v>22.48</v>
      </c>
      <c r="F1526">
        <v>11.15</v>
      </c>
      <c r="G1526">
        <v>-1.51</v>
      </c>
      <c r="H1526">
        <v>-99999</v>
      </c>
      <c r="I1526">
        <v>240.642</v>
      </c>
      <c r="J1526" t="s">
        <v>74</v>
      </c>
      <c r="K1526">
        <v>-99999</v>
      </c>
      <c r="L1526">
        <v>-99999</v>
      </c>
      <c r="M1526">
        <v>-99999</v>
      </c>
      <c r="N1526">
        <v>22.475000000000001</v>
      </c>
      <c r="O1526">
        <v>0</v>
      </c>
      <c r="P1526">
        <v>138411</v>
      </c>
      <c r="Q1526">
        <v>7534</v>
      </c>
      <c r="R1526">
        <v>18.37</v>
      </c>
      <c r="S1526">
        <v>18.347999999999999</v>
      </c>
      <c r="T1526">
        <v>5.85</v>
      </c>
      <c r="U1526">
        <v>11.446249999999999</v>
      </c>
      <c r="V1526">
        <v>-99999</v>
      </c>
      <c r="AC1526">
        <v>-99999</v>
      </c>
      <c r="AD1526">
        <v>-99999</v>
      </c>
      <c r="AH1526" s="77">
        <f>IF(AND(M1526&lt;Variables!$G$6,M1526&gt;Variables!$G$5),0,1)</f>
        <v>1</v>
      </c>
      <c r="AI1526" s="77">
        <f t="shared" si="46"/>
        <v>1</v>
      </c>
      <c r="AJ1526" s="77">
        <f>IF(I1526&gt;Variables!$G$7,0,1)</f>
        <v>0</v>
      </c>
      <c r="AK1526" s="77">
        <f>IF(F1526&gt;Variables!$G$8,0,1)</f>
        <v>0</v>
      </c>
      <c r="AL1526" s="77">
        <f>IF(G1526&gt;Variables!$G$9,0,1)</f>
        <v>1</v>
      </c>
      <c r="AM1526" s="77">
        <f>IF(AND(K1526&gt;Variables!$G$10,K1526&lt;Variables!$G$11),0,1)</f>
        <v>1</v>
      </c>
      <c r="AN1526" s="77">
        <f>IF(H1526&lt;Variables!$G$13,1,0)</f>
        <v>1</v>
      </c>
      <c r="AO1526" s="77">
        <f>IF(R1526&lt;Variables!$G$12,0,1)</f>
        <v>1</v>
      </c>
      <c r="AP1526" s="78">
        <f t="shared" si="47"/>
        <v>0</v>
      </c>
      <c r="AQ1526" s="77">
        <f>IF(V1526&lt;Variables!$G$15,1,0)</f>
        <v>1</v>
      </c>
      <c r="AR1526">
        <v>0</v>
      </c>
      <c r="AS1526">
        <v>0</v>
      </c>
      <c r="AT1526">
        <v>0</v>
      </c>
      <c r="AU1526">
        <v>0</v>
      </c>
      <c r="BA1526">
        <v>0</v>
      </c>
    </row>
    <row r="1527" spans="3:53" x14ac:dyDescent="0.25">
      <c r="C1527" t="s">
        <v>309</v>
      </c>
      <c r="D1527" t="s">
        <v>281</v>
      </c>
      <c r="E1527">
        <v>17.98</v>
      </c>
      <c r="F1527">
        <v>10.45</v>
      </c>
      <c r="G1527">
        <v>-5.37</v>
      </c>
      <c r="H1527">
        <v>133.69</v>
      </c>
      <c r="I1527">
        <v>-3.4340000000000002</v>
      </c>
      <c r="J1527" t="s">
        <v>75</v>
      </c>
      <c r="K1527">
        <v>46.49</v>
      </c>
      <c r="L1527">
        <v>18.13363</v>
      </c>
      <c r="M1527">
        <v>-0.8472104040944709</v>
      </c>
      <c r="N1527">
        <v>18.015128000000001</v>
      </c>
      <c r="O1527">
        <v>-0.1949916758848467</v>
      </c>
      <c r="P1527">
        <v>8570000</v>
      </c>
      <c r="Q1527">
        <v>618180</v>
      </c>
      <c r="R1527">
        <v>13.86</v>
      </c>
      <c r="S1527">
        <v>18.347999999999999</v>
      </c>
      <c r="T1527">
        <v>5.85</v>
      </c>
      <c r="U1527">
        <v>11.446249999999999</v>
      </c>
      <c r="V1527">
        <v>2.344075800305399</v>
      </c>
      <c r="AC1527">
        <v>18.5</v>
      </c>
      <c r="AD1527">
        <v>16.700199999999999</v>
      </c>
      <c r="AH1527" s="77">
        <f>IF(AND(M1527&lt;Variables!$G$6,M1527&gt;Variables!$G$5),0,1)</f>
        <v>1</v>
      </c>
      <c r="AI1527" s="77">
        <f t="shared" si="46"/>
        <v>0</v>
      </c>
      <c r="AJ1527" s="77">
        <f>IF(I1527&gt;Variables!$G$7,0,1)</f>
        <v>1</v>
      </c>
      <c r="AK1527" s="77">
        <f>IF(F1527&gt;Variables!$G$8,0,1)</f>
        <v>0</v>
      </c>
      <c r="AL1527" s="77">
        <f>IF(G1527&gt;Variables!$G$9,0,1)</f>
        <v>1</v>
      </c>
      <c r="AM1527" s="77">
        <f>IF(AND(K1527&gt;Variables!$G$10,K1527&lt;Variables!$G$11),0,1)</f>
        <v>1</v>
      </c>
      <c r="AN1527" s="77">
        <f>IF(H1527&lt;Variables!$G$13,1,0)</f>
        <v>1</v>
      </c>
      <c r="AO1527" s="77">
        <f>IF(R1527&lt;Variables!$G$12,0,1)</f>
        <v>1</v>
      </c>
      <c r="AP1527" s="78">
        <f t="shared" si="47"/>
        <v>1</v>
      </c>
      <c r="AQ1527" s="77">
        <f>IF(V1527&lt;Variables!$G$15,1,0)</f>
        <v>1</v>
      </c>
      <c r="AR1527">
        <v>0</v>
      </c>
      <c r="AS1527">
        <v>0</v>
      </c>
      <c r="AT1527">
        <v>1</v>
      </c>
      <c r="AU1527">
        <v>0</v>
      </c>
      <c r="BA1527">
        <v>-2.25</v>
      </c>
    </row>
    <row r="1528" spans="3:53" x14ac:dyDescent="0.25">
      <c r="C1528" t="s">
        <v>309</v>
      </c>
      <c r="D1528" t="s">
        <v>201</v>
      </c>
      <c r="E1528">
        <v>37.99</v>
      </c>
      <c r="F1528">
        <v>9.94</v>
      </c>
      <c r="G1528">
        <v>12.19</v>
      </c>
      <c r="H1528">
        <v>-99999</v>
      </c>
      <c r="I1528">
        <v>14.577</v>
      </c>
      <c r="J1528" t="s">
        <v>75</v>
      </c>
      <c r="K1528">
        <v>50.05</v>
      </c>
      <c r="L1528">
        <v>37.832631578947371</v>
      </c>
      <c r="M1528">
        <v>0.11198909323613</v>
      </c>
      <c r="N1528">
        <v>38.137816326530611</v>
      </c>
      <c r="O1528">
        <v>-0.68912263953555963</v>
      </c>
      <c r="P1528">
        <v>523721</v>
      </c>
      <c r="Q1528">
        <v>2287000</v>
      </c>
      <c r="R1528">
        <v>0.23</v>
      </c>
      <c r="S1528">
        <v>18.347999999999999</v>
      </c>
      <c r="T1528">
        <v>5.85</v>
      </c>
      <c r="U1528">
        <v>11.446249999999999</v>
      </c>
      <c r="V1528">
        <v>2.3645901123507969</v>
      </c>
      <c r="AC1528">
        <v>40.020000000000003</v>
      </c>
      <c r="AD1528">
        <v>37.049999999999997</v>
      </c>
      <c r="AH1528" s="77">
        <f>IF(AND(M1528&lt;Variables!$G$6,M1528&gt;Variables!$G$5),0,1)</f>
        <v>1</v>
      </c>
      <c r="AI1528" s="77">
        <f t="shared" si="46"/>
        <v>1</v>
      </c>
      <c r="AJ1528" s="77">
        <f>IF(I1528&gt;Variables!$G$7,0,1)</f>
        <v>1</v>
      </c>
      <c r="AK1528" s="77">
        <f>IF(F1528&gt;Variables!$G$8,0,1)</f>
        <v>0</v>
      </c>
      <c r="AL1528" s="77">
        <f>IF(G1528&gt;Variables!$G$9,0,1)</f>
        <v>0</v>
      </c>
      <c r="AM1528" s="77">
        <f>IF(AND(K1528&gt;Variables!$G$10,K1528&lt;Variables!$G$11),0,1)</f>
        <v>1</v>
      </c>
      <c r="AN1528" s="77">
        <f>IF(H1528&lt;Variables!$G$13,1,0)</f>
        <v>1</v>
      </c>
      <c r="AO1528" s="77">
        <f>IF(R1528&lt;Variables!$G$12,0,1)</f>
        <v>0</v>
      </c>
      <c r="AP1528" s="78">
        <f t="shared" si="47"/>
        <v>1</v>
      </c>
      <c r="AQ1528" s="77">
        <f>IF(V1528&lt;Variables!$G$15,1,0)</f>
        <v>1</v>
      </c>
      <c r="AR1528">
        <v>1</v>
      </c>
      <c r="AS1528">
        <v>0</v>
      </c>
      <c r="AT1528">
        <v>0</v>
      </c>
      <c r="AU1528">
        <v>0</v>
      </c>
      <c r="BA1528">
        <v>2</v>
      </c>
    </row>
    <row r="1529" spans="3:53" x14ac:dyDescent="0.25">
      <c r="C1529" t="s">
        <v>309</v>
      </c>
      <c r="D1529" t="s">
        <v>274</v>
      </c>
      <c r="E1529">
        <v>53.65</v>
      </c>
      <c r="F1529">
        <v>29.94</v>
      </c>
      <c r="G1529">
        <v>-0.01</v>
      </c>
      <c r="H1529">
        <v>1620</v>
      </c>
      <c r="I1529">
        <v>-6.2460000000000004</v>
      </c>
      <c r="J1529" t="s">
        <v>74</v>
      </c>
      <c r="K1529">
        <v>57.3</v>
      </c>
      <c r="L1529">
        <v>53.492105263157889</v>
      </c>
      <c r="M1529">
        <v>5.4115216214949248E-3</v>
      </c>
      <c r="N1529">
        <v>53.490761224489788</v>
      </c>
      <c r="O1529">
        <v>7.9243133079009986E-3</v>
      </c>
      <c r="P1529">
        <v>1930000</v>
      </c>
      <c r="Q1529">
        <v>116562</v>
      </c>
      <c r="R1529">
        <v>16.559999999999999</v>
      </c>
      <c r="S1529">
        <v>18.347999999999999</v>
      </c>
      <c r="T1529">
        <v>5.85</v>
      </c>
      <c r="U1529">
        <v>11.446249999999999</v>
      </c>
      <c r="V1529">
        <v>2.4423732125744082</v>
      </c>
      <c r="AC1529">
        <v>53.7</v>
      </c>
      <c r="AD1529">
        <v>53.35</v>
      </c>
      <c r="AH1529" s="77">
        <f>IF(AND(M1529&lt;Variables!$G$6,M1529&gt;Variables!$G$5),0,1)</f>
        <v>1</v>
      </c>
      <c r="AI1529" s="77">
        <f t="shared" si="46"/>
        <v>0</v>
      </c>
      <c r="AJ1529" s="77">
        <f>IF(I1529&gt;Variables!$G$7,0,1)</f>
        <v>1</v>
      </c>
      <c r="AK1529" s="77">
        <f>IF(F1529&gt;Variables!$G$8,0,1)</f>
        <v>0</v>
      </c>
      <c r="AL1529" s="77">
        <f>IF(G1529&gt;Variables!$G$9,0,1)</f>
        <v>1</v>
      </c>
      <c r="AM1529" s="77">
        <f>IF(AND(K1529&gt;Variables!$G$10,K1529&lt;Variables!$G$11),0,1)</f>
        <v>1</v>
      </c>
      <c r="AN1529" s="77">
        <f>IF(H1529&lt;Variables!$G$13,1,0)</f>
        <v>0</v>
      </c>
      <c r="AO1529" s="77">
        <f>IF(R1529&lt;Variables!$G$12,0,1)</f>
        <v>1</v>
      </c>
      <c r="AP1529" s="78">
        <f t="shared" si="47"/>
        <v>0</v>
      </c>
      <c r="AQ1529" s="77">
        <f>IF(V1529&lt;Variables!$G$15,1,0)</f>
        <v>1</v>
      </c>
      <c r="AR1529">
        <v>0</v>
      </c>
      <c r="AS1529">
        <v>0</v>
      </c>
      <c r="AT1529">
        <v>0</v>
      </c>
      <c r="AU1529">
        <v>1</v>
      </c>
      <c r="BA1529">
        <v>-0.47</v>
      </c>
    </row>
    <row r="1530" spans="3:53" x14ac:dyDescent="0.25">
      <c r="C1530" t="s">
        <v>309</v>
      </c>
      <c r="D1530" t="s">
        <v>280</v>
      </c>
      <c r="E1530">
        <v>37</v>
      </c>
      <c r="F1530">
        <v>13.53</v>
      </c>
      <c r="G1530">
        <v>8.34</v>
      </c>
      <c r="H1530">
        <v>-99999</v>
      </c>
      <c r="I1530">
        <v>-99999</v>
      </c>
      <c r="J1530" t="s">
        <v>75</v>
      </c>
      <c r="K1530">
        <v>46.43</v>
      </c>
      <c r="L1530">
        <v>36.315030000000007</v>
      </c>
      <c r="M1530">
        <v>-0.38559791909853869</v>
      </c>
      <c r="N1530">
        <v>36.532744897959176</v>
      </c>
      <c r="O1530">
        <v>-0.979244507792709</v>
      </c>
      <c r="P1530">
        <v>803080</v>
      </c>
      <c r="Q1530"/>
      <c r="R1530"/>
      <c r="S1530">
        <v>18.347999999999999</v>
      </c>
      <c r="T1530">
        <v>5.85</v>
      </c>
      <c r="U1530">
        <v>11.446249999999999</v>
      </c>
      <c r="V1530">
        <v>2.336064769654989</v>
      </c>
      <c r="AC1530">
        <v>38.93</v>
      </c>
      <c r="AD1530">
        <v>35.6</v>
      </c>
      <c r="AH1530" s="77">
        <f>IF(AND(M1530&lt;Variables!$G$6,M1530&gt;Variables!$G$5),0,1)</f>
        <v>1</v>
      </c>
      <c r="AI1530" s="77">
        <f t="shared" si="46"/>
        <v>1</v>
      </c>
      <c r="AJ1530" s="77">
        <f>IF(I1530&gt;Variables!$G$7,0,1)</f>
        <v>1</v>
      </c>
      <c r="AK1530" s="77">
        <f>IF(F1530&gt;Variables!$G$8,0,1)</f>
        <v>0</v>
      </c>
      <c r="AL1530" s="77">
        <f>IF(G1530&gt;Variables!$G$9,0,1)</f>
        <v>1</v>
      </c>
      <c r="AM1530" s="77">
        <f>IF(AND(K1530&gt;Variables!$G$10,K1530&lt;Variables!$G$11),0,1)</f>
        <v>1</v>
      </c>
      <c r="AN1530" s="77">
        <f>IF(H1530&lt;Variables!$G$13,1,0)</f>
        <v>1</v>
      </c>
      <c r="AO1530" s="77">
        <f>IF(R1530&lt;Variables!$G$12,0,1)</f>
        <v>0</v>
      </c>
      <c r="AP1530" s="78">
        <f t="shared" si="47"/>
        <v>1</v>
      </c>
      <c r="AQ1530" s="77">
        <f>IF(V1530&lt;Variables!$G$15,1,0)</f>
        <v>1</v>
      </c>
      <c r="AR1530">
        <v>0</v>
      </c>
      <c r="AS1530">
        <v>0</v>
      </c>
      <c r="AT1530">
        <v>1</v>
      </c>
      <c r="AU1530">
        <v>0</v>
      </c>
      <c r="BA1530">
        <v>-2.25</v>
      </c>
    </row>
    <row r="1531" spans="3:53" x14ac:dyDescent="0.25">
      <c r="C1531" t="s">
        <v>309</v>
      </c>
      <c r="D1531" t="s">
        <v>289</v>
      </c>
      <c r="E1531">
        <v>229.69</v>
      </c>
      <c r="F1531">
        <v>5.12</v>
      </c>
      <c r="G1531">
        <v>4.1900000000000004</v>
      </c>
      <c r="H1531">
        <v>-99999</v>
      </c>
      <c r="I1531">
        <v>-99999</v>
      </c>
      <c r="J1531" t="s">
        <v>75</v>
      </c>
      <c r="K1531">
        <v>39.39</v>
      </c>
      <c r="L1531">
        <v>232.1747583333333</v>
      </c>
      <c r="M1531">
        <v>-1.3674002962782581</v>
      </c>
      <c r="N1531">
        <v>233.18929655172411</v>
      </c>
      <c r="O1531">
        <v>-1.7965218016749349</v>
      </c>
      <c r="P1531">
        <v>78669</v>
      </c>
      <c r="Q1531">
        <v>285725</v>
      </c>
      <c r="R1531">
        <v>0.28000000000000003</v>
      </c>
      <c r="S1531">
        <v>18.347999999999999</v>
      </c>
      <c r="T1531">
        <v>5.85</v>
      </c>
      <c r="U1531">
        <v>11.446249999999999</v>
      </c>
      <c r="V1531">
        <v>2.250733365392771</v>
      </c>
      <c r="AC1531">
        <v>234.39850000000001</v>
      </c>
      <c r="AD1531">
        <v>227.37129999999999</v>
      </c>
      <c r="AH1531" s="77">
        <f>IF(AND(M1531&lt;Variables!$G$6,M1531&gt;Variables!$G$5),0,1)</f>
        <v>0</v>
      </c>
      <c r="AI1531" s="77">
        <f t="shared" si="46"/>
        <v>1</v>
      </c>
      <c r="AJ1531" s="77">
        <f>IF(I1531&gt;Variables!$G$7,0,1)</f>
        <v>1</v>
      </c>
      <c r="AK1531" s="77">
        <f>IF(F1531&gt;Variables!$G$8,0,1)</f>
        <v>1</v>
      </c>
      <c r="AL1531" s="77">
        <f>IF(G1531&gt;Variables!$G$9,0,1)</f>
        <v>1</v>
      </c>
      <c r="AM1531" s="77">
        <f>IF(AND(K1531&gt;Variables!$G$10,K1531&lt;Variables!$G$11),0,1)</f>
        <v>1</v>
      </c>
      <c r="AN1531" s="77">
        <f>IF(H1531&lt;Variables!$G$13,1,0)</f>
        <v>1</v>
      </c>
      <c r="AO1531" s="77">
        <f>IF(R1531&lt;Variables!$G$12,0,1)</f>
        <v>0</v>
      </c>
      <c r="AP1531" s="78">
        <f t="shared" si="47"/>
        <v>1</v>
      </c>
      <c r="AQ1531" s="77">
        <f>IF(V1531&lt;Variables!$G$15,1,0)</f>
        <v>1</v>
      </c>
      <c r="AR1531">
        <v>0</v>
      </c>
      <c r="AS1531">
        <v>1</v>
      </c>
      <c r="AT1531">
        <v>0</v>
      </c>
      <c r="AU1531">
        <v>0</v>
      </c>
      <c r="BA1531">
        <v>0.49</v>
      </c>
    </row>
    <row r="1532" spans="3:53" x14ac:dyDescent="0.25">
      <c r="C1532" t="s">
        <v>309</v>
      </c>
      <c r="D1532" t="s">
        <v>180</v>
      </c>
      <c r="E1532">
        <v>13.44</v>
      </c>
      <c r="F1532">
        <v>6.95</v>
      </c>
      <c r="G1532">
        <v>5.04</v>
      </c>
      <c r="H1532">
        <v>3530</v>
      </c>
      <c r="I1532">
        <v>-75.659000000000006</v>
      </c>
      <c r="J1532" t="s">
        <v>75</v>
      </c>
      <c r="K1532">
        <v>52.3</v>
      </c>
      <c r="L1532">
        <v>13.381830000000001</v>
      </c>
      <c r="M1532">
        <v>0.23516962926595661</v>
      </c>
      <c r="N1532">
        <v>13.395047999999999</v>
      </c>
      <c r="O1532">
        <v>0.13625931015699691</v>
      </c>
      <c r="P1532">
        <v>6368000</v>
      </c>
      <c r="Q1532">
        <v>13761000</v>
      </c>
      <c r="R1532">
        <v>0.46</v>
      </c>
      <c r="S1532">
        <v>18.347999999999999</v>
      </c>
      <c r="T1532">
        <v>5.85</v>
      </c>
      <c r="U1532">
        <v>11.446249999999999</v>
      </c>
      <c r="V1532">
        <v>2.3831514988936489</v>
      </c>
      <c r="AC1532">
        <v>13.45</v>
      </c>
      <c r="AD1532">
        <v>12.86</v>
      </c>
      <c r="AH1532" s="77">
        <f>IF(AND(M1532&lt;Variables!$G$6,M1532&gt;Variables!$G$5),0,1)</f>
        <v>1</v>
      </c>
      <c r="AI1532" s="77">
        <f t="shared" si="46"/>
        <v>1</v>
      </c>
      <c r="AJ1532" s="77">
        <f>IF(I1532&gt;Variables!$G$7,0,1)</f>
        <v>1</v>
      </c>
      <c r="AK1532" s="77">
        <f>IF(F1532&gt;Variables!$G$8,0,1)</f>
        <v>1</v>
      </c>
      <c r="AL1532" s="77">
        <f>IF(G1532&gt;Variables!$G$9,0,1)</f>
        <v>1</v>
      </c>
      <c r="AM1532" s="77">
        <f>IF(AND(K1532&gt;Variables!$G$10,K1532&lt;Variables!$G$11),0,1)</f>
        <v>1</v>
      </c>
      <c r="AN1532" s="77">
        <f>IF(H1532&lt;Variables!$G$13,1,0)</f>
        <v>0</v>
      </c>
      <c r="AO1532" s="77">
        <f>IF(R1532&lt;Variables!$G$12,0,1)</f>
        <v>0</v>
      </c>
      <c r="AP1532" s="78">
        <f t="shared" si="47"/>
        <v>1</v>
      </c>
      <c r="AQ1532" s="77">
        <f>IF(V1532&lt;Variables!$G$15,1,0)</f>
        <v>1</v>
      </c>
      <c r="AR1532">
        <v>0</v>
      </c>
      <c r="AS1532">
        <v>0</v>
      </c>
      <c r="AT1532">
        <v>1</v>
      </c>
      <c r="AU1532">
        <v>0</v>
      </c>
      <c r="BA1532">
        <v>-2.25</v>
      </c>
    </row>
    <row r="1533" spans="3:53" x14ac:dyDescent="0.25">
      <c r="C1533" t="s">
        <v>309</v>
      </c>
      <c r="D1533" t="s">
        <v>127</v>
      </c>
      <c r="E1533">
        <v>35.44</v>
      </c>
      <c r="F1533">
        <v>7.27</v>
      </c>
      <c r="G1533">
        <v>7.9</v>
      </c>
      <c r="H1533">
        <v>8000</v>
      </c>
      <c r="I1533">
        <v>1763.0550000000001</v>
      </c>
      <c r="J1533" t="s">
        <v>75</v>
      </c>
      <c r="K1533">
        <v>44.21</v>
      </c>
      <c r="L1533">
        <v>36.067936842105262</v>
      </c>
      <c r="M1533">
        <v>-1.5191798868451041</v>
      </c>
      <c r="N1533">
        <v>35.27047291666667</v>
      </c>
      <c r="O1533">
        <v>0.70746735923527237</v>
      </c>
      <c r="P1533">
        <v>356653</v>
      </c>
      <c r="Q1533">
        <v>741896</v>
      </c>
      <c r="R1533">
        <v>0.48</v>
      </c>
      <c r="S1533">
        <v>18.347999999999999</v>
      </c>
      <c r="T1533">
        <v>5.85</v>
      </c>
      <c r="U1533">
        <v>11.446249999999999</v>
      </c>
      <c r="V1533">
        <v>2.321111280196495</v>
      </c>
      <c r="AC1533">
        <v>37.39</v>
      </c>
      <c r="AD1533">
        <v>33.549999999999997</v>
      </c>
      <c r="AH1533" s="77">
        <f>IF(AND(M1533&lt;Variables!$G$6,M1533&gt;Variables!$G$5),0,1)</f>
        <v>0</v>
      </c>
      <c r="AI1533" s="77">
        <f t="shared" si="46"/>
        <v>0</v>
      </c>
      <c r="AJ1533" s="77">
        <f>IF(I1533&gt;Variables!$G$7,0,1)</f>
        <v>0</v>
      </c>
      <c r="AK1533" s="77">
        <f>IF(F1533&gt;Variables!$G$8,0,1)</f>
        <v>1</v>
      </c>
      <c r="AL1533" s="77">
        <f>IF(G1533&gt;Variables!$G$9,0,1)</f>
        <v>1</v>
      </c>
      <c r="AM1533" s="77">
        <f>IF(AND(K1533&gt;Variables!$G$10,K1533&lt;Variables!$G$11),0,1)</f>
        <v>1</v>
      </c>
      <c r="AN1533" s="77">
        <f>IF(H1533&lt;Variables!$G$13,1,0)</f>
        <v>0</v>
      </c>
      <c r="AO1533" s="77">
        <f>IF(R1533&lt;Variables!$G$12,0,1)</f>
        <v>0</v>
      </c>
      <c r="AP1533" s="78">
        <f t="shared" si="47"/>
        <v>1</v>
      </c>
      <c r="AQ1533" s="77">
        <f>IF(V1533&lt;Variables!$G$15,1,0)</f>
        <v>1</v>
      </c>
      <c r="AR1533">
        <v>1</v>
      </c>
      <c r="AS1533">
        <v>0</v>
      </c>
      <c r="AT1533">
        <v>0</v>
      </c>
      <c r="AU1533">
        <v>0</v>
      </c>
      <c r="BA1533">
        <v>2</v>
      </c>
    </row>
    <row r="1534" spans="3:53" x14ac:dyDescent="0.25">
      <c r="C1534" t="s">
        <v>309</v>
      </c>
      <c r="D1534" t="s">
        <v>184</v>
      </c>
      <c r="E1534">
        <v>40.94</v>
      </c>
      <c r="F1534">
        <v>6.9</v>
      </c>
      <c r="G1534">
        <v>7.27</v>
      </c>
      <c r="H1534">
        <v>5650</v>
      </c>
      <c r="I1534">
        <v>95.375</v>
      </c>
      <c r="J1534" t="s">
        <v>75</v>
      </c>
      <c r="K1534">
        <v>33.67</v>
      </c>
      <c r="L1534">
        <v>41.310445000000001</v>
      </c>
      <c r="M1534">
        <v>-1.1993213822799631</v>
      </c>
      <c r="N1534">
        <v>41.494082608695663</v>
      </c>
      <c r="O1534">
        <v>-1.636576991229461</v>
      </c>
      <c r="P1534">
        <v>236282</v>
      </c>
      <c r="Q1534">
        <v>654975</v>
      </c>
      <c r="R1534">
        <v>0.36</v>
      </c>
      <c r="S1534">
        <v>18.347999999999999</v>
      </c>
      <c r="T1534">
        <v>5.85</v>
      </c>
      <c r="U1534">
        <v>11.446249999999999</v>
      </c>
      <c r="V1534">
        <v>2.172442312256718</v>
      </c>
      <c r="AC1534">
        <v>41.06</v>
      </c>
      <c r="AD1534">
        <v>37.409999999999997</v>
      </c>
      <c r="AH1534" s="77">
        <f>IF(AND(M1534&lt;Variables!$G$6,M1534&gt;Variables!$G$5),0,1)</f>
        <v>0</v>
      </c>
      <c r="AI1534" s="77">
        <f t="shared" si="46"/>
        <v>1</v>
      </c>
      <c r="AJ1534" s="77">
        <f>IF(I1534&gt;Variables!$G$7,0,1)</f>
        <v>0</v>
      </c>
      <c r="AK1534" s="77">
        <f>IF(F1534&gt;Variables!$G$8,0,1)</f>
        <v>1</v>
      </c>
      <c r="AL1534" s="77">
        <f>IF(G1534&gt;Variables!$G$9,0,1)</f>
        <v>1</v>
      </c>
      <c r="AM1534" s="77">
        <f>IF(AND(K1534&gt;Variables!$G$10,K1534&lt;Variables!$G$11),0,1)</f>
        <v>1</v>
      </c>
      <c r="AN1534" s="77">
        <f>IF(H1534&lt;Variables!$G$13,1,0)</f>
        <v>0</v>
      </c>
      <c r="AO1534" s="77">
        <f>IF(R1534&lt;Variables!$G$12,0,1)</f>
        <v>0</v>
      </c>
      <c r="AP1534" s="78">
        <f t="shared" si="47"/>
        <v>1</v>
      </c>
      <c r="AQ1534" s="77">
        <f>IF(V1534&lt;Variables!$G$15,1,0)</f>
        <v>1</v>
      </c>
      <c r="AR1534">
        <v>0</v>
      </c>
      <c r="AS1534">
        <v>0</v>
      </c>
      <c r="AT1534">
        <v>0</v>
      </c>
      <c r="AU1534">
        <v>1</v>
      </c>
      <c r="BA1534">
        <v>-1</v>
      </c>
    </row>
    <row r="1535" spans="3:53" x14ac:dyDescent="0.25">
      <c r="C1535" t="s">
        <v>309</v>
      </c>
      <c r="D1535" t="s">
        <v>81</v>
      </c>
      <c r="E1535">
        <v>30.15</v>
      </c>
      <c r="F1535">
        <v>5.54</v>
      </c>
      <c r="G1535">
        <v>2.2599999999999998</v>
      </c>
      <c r="H1535">
        <v>6600</v>
      </c>
      <c r="I1535">
        <v>0.45700000000000002</v>
      </c>
      <c r="J1535" t="s">
        <v>75</v>
      </c>
      <c r="K1535">
        <v>39.520000000000003</v>
      </c>
      <c r="L1535">
        <v>30.103809999999999</v>
      </c>
      <c r="M1535">
        <v>-0.1621389452032802</v>
      </c>
      <c r="N1535">
        <v>30.210224</v>
      </c>
      <c r="O1535">
        <v>-0.51381280721388889</v>
      </c>
      <c r="P1535">
        <v>1107000</v>
      </c>
      <c r="Q1535">
        <v>1326000</v>
      </c>
      <c r="R1535">
        <v>0.83</v>
      </c>
      <c r="S1535">
        <v>18.347999999999999</v>
      </c>
      <c r="T1535">
        <v>5.85</v>
      </c>
      <c r="U1535">
        <v>11.446249999999999</v>
      </c>
      <c r="V1535">
        <v>2.2577354763464159</v>
      </c>
      <c r="AC1535">
        <v>30.6</v>
      </c>
      <c r="AD1535">
        <v>29.88</v>
      </c>
      <c r="AH1535" s="77">
        <f>IF(AND(M1535&lt;Variables!$G$6,M1535&gt;Variables!$G$5),0,1)</f>
        <v>1</v>
      </c>
      <c r="AI1535" s="77">
        <f t="shared" si="46"/>
        <v>1</v>
      </c>
      <c r="AJ1535" s="77">
        <f>IF(I1535&gt;Variables!$G$7,0,1)</f>
        <v>1</v>
      </c>
      <c r="AK1535" s="77">
        <f>IF(F1535&gt;Variables!$G$8,0,1)</f>
        <v>1</v>
      </c>
      <c r="AL1535" s="77">
        <f>IF(G1535&gt;Variables!$G$9,0,1)</f>
        <v>1</v>
      </c>
      <c r="AM1535" s="77">
        <f>IF(AND(K1535&gt;Variables!$G$10,K1535&lt;Variables!$G$11),0,1)</f>
        <v>1</v>
      </c>
      <c r="AN1535" s="77">
        <f>IF(H1535&lt;Variables!$G$13,1,0)</f>
        <v>0</v>
      </c>
      <c r="AO1535" s="77">
        <f>IF(R1535&lt;Variables!$G$12,0,1)</f>
        <v>0</v>
      </c>
      <c r="AP1535" s="78">
        <f t="shared" si="47"/>
        <v>1</v>
      </c>
      <c r="AQ1535" s="77">
        <f>IF(V1535&lt;Variables!$G$15,1,0)</f>
        <v>1</v>
      </c>
      <c r="AR1535">
        <v>1</v>
      </c>
      <c r="AS1535">
        <v>0</v>
      </c>
      <c r="AT1535">
        <v>0</v>
      </c>
      <c r="AU1535">
        <v>0</v>
      </c>
      <c r="BA1535">
        <v>1.06</v>
      </c>
    </row>
    <row r="1536" spans="3:53" x14ac:dyDescent="0.25">
      <c r="C1536" t="s">
        <v>310</v>
      </c>
      <c r="D1536" t="s">
        <v>274</v>
      </c>
      <c r="E1536">
        <v>53.65</v>
      </c>
      <c r="F1536">
        <v>29.91</v>
      </c>
      <c r="G1536">
        <v>-0.03</v>
      </c>
      <c r="H1536">
        <v>1620</v>
      </c>
      <c r="I1536">
        <v>-6.2549999999999999</v>
      </c>
      <c r="J1536" t="s">
        <v>74</v>
      </c>
      <c r="K1536">
        <v>40.85</v>
      </c>
      <c r="L1536">
        <v>53.492375000000003</v>
      </c>
      <c r="M1536">
        <v>-1.3787011700258469E-2</v>
      </c>
      <c r="N1536">
        <v>53.490396000000011</v>
      </c>
      <c r="O1536">
        <v>-1.008779220855221E-2</v>
      </c>
      <c r="P1536">
        <v>1993000</v>
      </c>
      <c r="Q1536">
        <v>116562</v>
      </c>
      <c r="R1536">
        <v>17.100000000000001</v>
      </c>
      <c r="S1536">
        <v>19.068000000000001</v>
      </c>
      <c r="T1536">
        <v>6.4540000000000006</v>
      </c>
      <c r="U1536">
        <v>12.23260869565217</v>
      </c>
      <c r="V1536">
        <v>2.2722001377626251</v>
      </c>
      <c r="AC1536">
        <v>53.7</v>
      </c>
      <c r="AD1536">
        <v>53.35</v>
      </c>
      <c r="AH1536" s="77">
        <f>IF(AND(M1536&lt;Variables!$G$6,M1536&gt;Variables!$G$5),0,1)</f>
        <v>1</v>
      </c>
      <c r="AI1536" s="77">
        <f t="shared" si="46"/>
        <v>0</v>
      </c>
      <c r="AJ1536" s="77">
        <f>IF(I1536&gt;Variables!$G$7,0,1)</f>
        <v>1</v>
      </c>
      <c r="AK1536" s="77">
        <f>IF(F1536&gt;Variables!$G$8,0,1)</f>
        <v>0</v>
      </c>
      <c r="AL1536" s="77">
        <f>IF(G1536&gt;Variables!$G$9,0,1)</f>
        <v>1</v>
      </c>
      <c r="AM1536" s="77">
        <f>IF(AND(K1536&gt;Variables!$G$10,K1536&lt;Variables!$G$11),0,1)</f>
        <v>1</v>
      </c>
      <c r="AN1536" s="77">
        <f>IF(H1536&lt;Variables!$G$13,1,0)</f>
        <v>0</v>
      </c>
      <c r="AO1536" s="77">
        <f>IF(R1536&lt;Variables!$G$12,0,1)</f>
        <v>1</v>
      </c>
      <c r="AP1536" s="78">
        <f t="shared" si="47"/>
        <v>0</v>
      </c>
      <c r="AQ1536" s="77">
        <f>IF(V1536&lt;Variables!$G$15,1,0)</f>
        <v>1</v>
      </c>
      <c r="AR1536">
        <v>0</v>
      </c>
      <c r="AS1536">
        <v>0</v>
      </c>
      <c r="AT1536">
        <v>0</v>
      </c>
      <c r="AU1536">
        <v>1</v>
      </c>
      <c r="BA1536">
        <v>-0.46</v>
      </c>
    </row>
    <row r="1537" spans="3:53" x14ac:dyDescent="0.25">
      <c r="C1537" t="s">
        <v>310</v>
      </c>
      <c r="D1537" t="s">
        <v>164</v>
      </c>
      <c r="E1537">
        <v>17.04</v>
      </c>
      <c r="F1537">
        <v>8.36</v>
      </c>
      <c r="G1537">
        <v>0</v>
      </c>
      <c r="H1537">
        <v>-99999</v>
      </c>
      <c r="I1537">
        <v>148.58799999999999</v>
      </c>
      <c r="J1537" t="s">
        <v>74</v>
      </c>
      <c r="K1537">
        <v>59.22</v>
      </c>
      <c r="L1537">
        <v>-99999</v>
      </c>
      <c r="M1537">
        <v>-99999</v>
      </c>
      <c r="N1537">
        <v>-99999</v>
      </c>
      <c r="O1537">
        <v>-99999</v>
      </c>
      <c r="P1537">
        <v>1835000</v>
      </c>
      <c r="Q1537">
        <v>46184</v>
      </c>
      <c r="R1537">
        <v>39.729999999999997</v>
      </c>
      <c r="S1537">
        <v>19.068000000000001</v>
      </c>
      <c r="T1537">
        <v>6.4540000000000006</v>
      </c>
      <c r="U1537">
        <v>12.23260869565217</v>
      </c>
      <c r="V1537">
        <v>-99999</v>
      </c>
      <c r="AC1537">
        <v>17</v>
      </c>
      <c r="AD1537">
        <v>16.989999999999998</v>
      </c>
      <c r="AH1537" s="77">
        <f>IF(AND(M1537&lt;Variables!$G$6,M1537&gt;Variables!$G$5),0,1)</f>
        <v>1</v>
      </c>
      <c r="AI1537" s="77">
        <f t="shared" si="46"/>
        <v>1</v>
      </c>
      <c r="AJ1537" s="77">
        <f>IF(I1537&gt;Variables!$G$7,0,1)</f>
        <v>0</v>
      </c>
      <c r="AK1537" s="77">
        <f>IF(F1537&gt;Variables!$G$8,0,1)</f>
        <v>1</v>
      </c>
      <c r="AL1537" s="77">
        <f>IF(G1537&gt;Variables!$G$9,0,1)</f>
        <v>1</v>
      </c>
      <c r="AM1537" s="77">
        <f>IF(AND(K1537&gt;Variables!$G$10,K1537&lt;Variables!$G$11),0,1)</f>
        <v>1</v>
      </c>
      <c r="AN1537" s="77">
        <f>IF(H1537&lt;Variables!$G$13,1,0)</f>
        <v>1</v>
      </c>
      <c r="AO1537" s="77">
        <f>IF(R1537&lt;Variables!$G$12,0,1)</f>
        <v>1</v>
      </c>
      <c r="AP1537" s="78">
        <f t="shared" si="47"/>
        <v>0</v>
      </c>
      <c r="AQ1537" s="77">
        <f>IF(V1537&lt;Variables!$G$15,1,0)</f>
        <v>1</v>
      </c>
      <c r="AR1537">
        <v>0</v>
      </c>
      <c r="AS1537">
        <v>0</v>
      </c>
      <c r="AT1537">
        <v>0</v>
      </c>
      <c r="AU1537">
        <v>0</v>
      </c>
      <c r="BA1537">
        <v>0</v>
      </c>
    </row>
    <row r="1538" spans="3:53" x14ac:dyDescent="0.25">
      <c r="C1538" t="s">
        <v>310</v>
      </c>
      <c r="D1538" t="s">
        <v>186</v>
      </c>
      <c r="E1538">
        <v>22.97</v>
      </c>
      <c r="F1538">
        <v>4.95</v>
      </c>
      <c r="G1538">
        <v>3.01</v>
      </c>
      <c r="H1538">
        <v>2840</v>
      </c>
      <c r="I1538">
        <v>-6.851</v>
      </c>
      <c r="J1538" t="s">
        <v>75</v>
      </c>
      <c r="K1538">
        <v>41.42</v>
      </c>
      <c r="L1538">
        <v>22.963200000000001</v>
      </c>
      <c r="M1538">
        <v>-0.27522296544036512</v>
      </c>
      <c r="N1538">
        <v>22.955095121951221</v>
      </c>
      <c r="O1538">
        <v>-0.24001260573532929</v>
      </c>
      <c r="P1538">
        <v>284912</v>
      </c>
      <c r="Q1538">
        <v>423685</v>
      </c>
      <c r="R1538">
        <v>0.67</v>
      </c>
      <c r="S1538">
        <v>19.068000000000001</v>
      </c>
      <c r="T1538">
        <v>6.4540000000000006</v>
      </c>
      <c r="U1538">
        <v>12.23260869565217</v>
      </c>
      <c r="V1538">
        <v>2.2784472362318842</v>
      </c>
      <c r="AC1538">
        <v>22.99</v>
      </c>
      <c r="AD1538">
        <v>22.65</v>
      </c>
      <c r="AH1538" s="77">
        <f>IF(AND(M1538&lt;Variables!$G$6,M1538&gt;Variables!$G$5),0,1)</f>
        <v>1</v>
      </c>
      <c r="AI1538" s="77">
        <f t="shared" si="46"/>
        <v>0</v>
      </c>
      <c r="AJ1538" s="77">
        <f>IF(I1538&gt;Variables!$G$7,0,1)</f>
        <v>1</v>
      </c>
      <c r="AK1538" s="77">
        <f>IF(F1538&gt;Variables!$G$8,0,1)</f>
        <v>1</v>
      </c>
      <c r="AL1538" s="77">
        <f>IF(G1538&gt;Variables!$G$9,0,1)</f>
        <v>1</v>
      </c>
      <c r="AM1538" s="77">
        <f>IF(AND(K1538&gt;Variables!$G$10,K1538&lt;Variables!$G$11),0,1)</f>
        <v>1</v>
      </c>
      <c r="AN1538" s="77">
        <f>IF(H1538&lt;Variables!$G$13,1,0)</f>
        <v>0</v>
      </c>
      <c r="AO1538" s="77">
        <f>IF(R1538&lt;Variables!$G$12,0,1)</f>
        <v>0</v>
      </c>
      <c r="AP1538" s="78">
        <f t="shared" si="47"/>
        <v>1</v>
      </c>
      <c r="AQ1538" s="77">
        <f>IF(V1538&lt;Variables!$G$15,1,0)</f>
        <v>1</v>
      </c>
      <c r="AR1538">
        <v>0</v>
      </c>
      <c r="AS1538">
        <v>1</v>
      </c>
      <c r="AT1538">
        <v>0</v>
      </c>
      <c r="AU1538">
        <v>0</v>
      </c>
      <c r="BA1538">
        <v>-0.34</v>
      </c>
    </row>
    <row r="1539" spans="3:53" x14ac:dyDescent="0.25">
      <c r="C1539" t="s">
        <v>310</v>
      </c>
      <c r="D1539" t="s">
        <v>275</v>
      </c>
      <c r="E1539">
        <v>56.08</v>
      </c>
      <c r="F1539">
        <v>46.28</v>
      </c>
      <c r="G1539">
        <v>0.25</v>
      </c>
      <c r="H1539">
        <v>639.94000000000005</v>
      </c>
      <c r="I1539">
        <v>-10.021000000000001</v>
      </c>
      <c r="J1539" t="s">
        <v>74</v>
      </c>
      <c r="K1539">
        <v>58.69</v>
      </c>
      <c r="L1539">
        <v>55.845263157894728</v>
      </c>
      <c r="M1539">
        <v>2.6388705633991441E-2</v>
      </c>
      <c r="N1539">
        <v>55.821267346938782</v>
      </c>
      <c r="O1539">
        <v>6.9386910942910163E-2</v>
      </c>
      <c r="P1539">
        <v>4580000</v>
      </c>
      <c r="Q1539">
        <v>178970</v>
      </c>
      <c r="R1539">
        <v>25.59</v>
      </c>
      <c r="S1539">
        <v>19.068000000000001</v>
      </c>
      <c r="T1539">
        <v>6.4540000000000006</v>
      </c>
      <c r="U1539">
        <v>12.23260869565217</v>
      </c>
      <c r="V1539">
        <v>2.4556800236970582</v>
      </c>
      <c r="AC1539">
        <v>56.13</v>
      </c>
      <c r="AD1539">
        <v>55.67</v>
      </c>
      <c r="AH1539" s="77">
        <f>IF(AND(M1539&lt;Variables!$G$6,M1539&gt;Variables!$G$5),0,1)</f>
        <v>1</v>
      </c>
      <c r="AI1539" s="77">
        <f t="shared" ref="AI1539:AI1602" si="48">IF(L1539&gt;N1539,0,1)</f>
        <v>0</v>
      </c>
      <c r="AJ1539" s="77">
        <f>IF(I1539&gt;Variables!$G$7,0,1)</f>
        <v>1</v>
      </c>
      <c r="AK1539" s="77">
        <f>IF(F1539&gt;Variables!$G$8,0,1)</f>
        <v>0</v>
      </c>
      <c r="AL1539" s="77">
        <f>IF(G1539&gt;Variables!$G$9,0,1)</f>
        <v>1</v>
      </c>
      <c r="AM1539" s="77">
        <f>IF(AND(K1539&gt;Variables!$G$10,K1539&lt;Variables!$G$11),0,1)</f>
        <v>1</v>
      </c>
      <c r="AN1539" s="77">
        <f>IF(H1539&lt;Variables!$G$13,1,0)</f>
        <v>1</v>
      </c>
      <c r="AO1539" s="77">
        <f>IF(R1539&lt;Variables!$G$12,0,1)</f>
        <v>1</v>
      </c>
      <c r="AP1539" s="78">
        <f t="shared" ref="AP1539:AP1602" si="49">IF(J1539="Pass", 0,1)</f>
        <v>0</v>
      </c>
      <c r="AQ1539" s="77">
        <f>IF(V1539&lt;Variables!$G$15,1,0)</f>
        <v>1</v>
      </c>
      <c r="AR1539">
        <v>0</v>
      </c>
      <c r="AS1539">
        <v>0</v>
      </c>
      <c r="AT1539">
        <v>0</v>
      </c>
      <c r="AU1539">
        <v>1</v>
      </c>
      <c r="BA1539">
        <v>-0.48</v>
      </c>
    </row>
    <row r="1540" spans="3:53" x14ac:dyDescent="0.25">
      <c r="C1540" t="s">
        <v>310</v>
      </c>
      <c r="D1540" t="s">
        <v>180</v>
      </c>
      <c r="E1540">
        <v>13.44</v>
      </c>
      <c r="F1540">
        <v>6.89</v>
      </c>
      <c r="G1540">
        <v>5.1100000000000003</v>
      </c>
      <c r="H1540">
        <v>3530</v>
      </c>
      <c r="I1540">
        <v>-75.656000000000006</v>
      </c>
      <c r="J1540" t="s">
        <v>75</v>
      </c>
      <c r="K1540">
        <v>54.29</v>
      </c>
      <c r="L1540">
        <v>13.400164999999999</v>
      </c>
      <c r="M1540">
        <v>0.16667705211093869</v>
      </c>
      <c r="N1540">
        <v>13.385581999999999</v>
      </c>
      <c r="O1540">
        <v>0.27580421979411718</v>
      </c>
      <c r="P1540">
        <v>6435000</v>
      </c>
      <c r="Q1540">
        <v>13761000</v>
      </c>
      <c r="R1540">
        <v>0.47</v>
      </c>
      <c r="S1540">
        <v>19.068000000000001</v>
      </c>
      <c r="T1540">
        <v>6.4540000000000006</v>
      </c>
      <c r="U1540">
        <v>12.23260869565217</v>
      </c>
      <c r="V1540">
        <v>2.4050457479744458</v>
      </c>
      <c r="AC1540">
        <v>13.45</v>
      </c>
      <c r="AD1540">
        <v>12.86</v>
      </c>
      <c r="AH1540" s="77">
        <f>IF(AND(M1540&lt;Variables!$G$6,M1540&gt;Variables!$G$5),0,1)</f>
        <v>1</v>
      </c>
      <c r="AI1540" s="77">
        <f t="shared" si="48"/>
        <v>0</v>
      </c>
      <c r="AJ1540" s="77">
        <f>IF(I1540&gt;Variables!$G$7,0,1)</f>
        <v>1</v>
      </c>
      <c r="AK1540" s="77">
        <f>IF(F1540&gt;Variables!$G$8,0,1)</f>
        <v>1</v>
      </c>
      <c r="AL1540" s="77">
        <f>IF(G1540&gt;Variables!$G$9,0,1)</f>
        <v>1</v>
      </c>
      <c r="AM1540" s="77">
        <f>IF(AND(K1540&gt;Variables!$G$10,K1540&lt;Variables!$G$11),0,1)</f>
        <v>1</v>
      </c>
      <c r="AN1540" s="77">
        <f>IF(H1540&lt;Variables!$G$13,1,0)</f>
        <v>0</v>
      </c>
      <c r="AO1540" s="77">
        <f>IF(R1540&lt;Variables!$G$12,0,1)</f>
        <v>0</v>
      </c>
      <c r="AP1540" s="78">
        <f t="shared" si="49"/>
        <v>1</v>
      </c>
      <c r="AQ1540" s="77">
        <f>IF(V1540&lt;Variables!$G$15,1,0)</f>
        <v>1</v>
      </c>
      <c r="AR1540">
        <v>0</v>
      </c>
      <c r="AS1540">
        <v>0</v>
      </c>
      <c r="AT1540">
        <v>1</v>
      </c>
      <c r="AU1540">
        <v>0</v>
      </c>
      <c r="BA1540">
        <v>-2.25</v>
      </c>
    </row>
    <row r="1541" spans="3:53" x14ac:dyDescent="0.25">
      <c r="C1541" t="s">
        <v>310</v>
      </c>
      <c r="D1541" t="s">
        <v>120</v>
      </c>
      <c r="E1541">
        <v>11.97</v>
      </c>
      <c r="F1541">
        <v>6.54</v>
      </c>
      <c r="G1541">
        <v>8.36</v>
      </c>
      <c r="H1541">
        <v>7430</v>
      </c>
      <c r="I1541">
        <v>-57.436</v>
      </c>
      <c r="J1541" t="s">
        <v>75</v>
      </c>
      <c r="K1541">
        <v>56.8</v>
      </c>
      <c r="L1541">
        <v>11.82545</v>
      </c>
      <c r="M1541">
        <v>0.79870110651180415</v>
      </c>
      <c r="N1541">
        <v>11.827809999999999</v>
      </c>
      <c r="O1541">
        <v>0.77858876664405718</v>
      </c>
      <c r="P1541">
        <v>68254000</v>
      </c>
      <c r="Q1541">
        <v>27669000</v>
      </c>
      <c r="R1541">
        <v>2.4700000000000002</v>
      </c>
      <c r="S1541">
        <v>19.068000000000001</v>
      </c>
      <c r="T1541">
        <v>6.4540000000000006</v>
      </c>
      <c r="U1541">
        <v>12.23260869565217</v>
      </c>
      <c r="V1541">
        <v>2.4009965594205709</v>
      </c>
      <c r="AC1541">
        <v>12.08</v>
      </c>
      <c r="AD1541">
        <v>11.11</v>
      </c>
      <c r="AH1541" s="77">
        <f>IF(AND(M1541&lt;Variables!$G$6,M1541&gt;Variables!$G$5),0,1)</f>
        <v>1</v>
      </c>
      <c r="AI1541" s="77">
        <f t="shared" si="48"/>
        <v>1</v>
      </c>
      <c r="AJ1541" s="77">
        <f>IF(I1541&gt;Variables!$G$7,0,1)</f>
        <v>1</v>
      </c>
      <c r="AK1541" s="77">
        <f>IF(F1541&gt;Variables!$G$8,0,1)</f>
        <v>1</v>
      </c>
      <c r="AL1541" s="77">
        <f>IF(G1541&gt;Variables!$G$9,0,1)</f>
        <v>1</v>
      </c>
      <c r="AM1541" s="77">
        <f>IF(AND(K1541&gt;Variables!$G$10,K1541&lt;Variables!$G$11),0,1)</f>
        <v>1</v>
      </c>
      <c r="AN1541" s="77">
        <f>IF(H1541&lt;Variables!$G$13,1,0)</f>
        <v>0</v>
      </c>
      <c r="AO1541" s="77">
        <f>IF(R1541&lt;Variables!$G$12,0,1)</f>
        <v>1</v>
      </c>
      <c r="AP1541" s="78">
        <f t="shared" si="49"/>
        <v>1</v>
      </c>
      <c r="AQ1541" s="77">
        <f>IF(V1541&lt;Variables!$G$15,1,0)</f>
        <v>1</v>
      </c>
      <c r="AR1541">
        <v>0</v>
      </c>
      <c r="AS1541">
        <v>0</v>
      </c>
      <c r="AT1541">
        <v>1</v>
      </c>
      <c r="AU1541">
        <v>0</v>
      </c>
      <c r="BA1541">
        <v>-1.5</v>
      </c>
    </row>
    <row r="1542" spans="3:53" x14ac:dyDescent="0.25">
      <c r="C1542" t="s">
        <v>310</v>
      </c>
      <c r="D1542" t="s">
        <v>273</v>
      </c>
      <c r="E1542">
        <v>1.88</v>
      </c>
      <c r="F1542">
        <v>26.95</v>
      </c>
      <c r="G1542">
        <v>13.5</v>
      </c>
      <c r="H1542">
        <v>464.81</v>
      </c>
      <c r="I1542">
        <v>-6.3090000000000002</v>
      </c>
      <c r="J1542" t="s">
        <v>74</v>
      </c>
      <c r="K1542">
        <v>58.4</v>
      </c>
      <c r="L1542">
        <v>1.8289899999999999</v>
      </c>
      <c r="M1542">
        <v>1.1487214254862079</v>
      </c>
      <c r="N1542">
        <v>1.7595940000000001</v>
      </c>
      <c r="O1542">
        <v>5.1378897632067382</v>
      </c>
      <c r="P1542">
        <v>73090000</v>
      </c>
      <c r="Q1542">
        <v>1670000</v>
      </c>
      <c r="R1542">
        <v>43.77</v>
      </c>
      <c r="S1542">
        <v>19.068000000000001</v>
      </c>
      <c r="T1542">
        <v>6.4540000000000006</v>
      </c>
      <c r="U1542">
        <v>12.23260869565217</v>
      </c>
      <c r="V1542">
        <v>2.3962901801322039</v>
      </c>
      <c r="AC1542">
        <v>2.23</v>
      </c>
      <c r="AD1542">
        <v>1.77</v>
      </c>
      <c r="AH1542" s="77">
        <f>IF(AND(M1542&lt;Variables!$G$6,M1542&gt;Variables!$G$5),0,1)</f>
        <v>1</v>
      </c>
      <c r="AI1542" s="77">
        <f t="shared" si="48"/>
        <v>0</v>
      </c>
      <c r="AJ1542" s="77">
        <f>IF(I1542&gt;Variables!$G$7,0,1)</f>
        <v>1</v>
      </c>
      <c r="AK1542" s="77">
        <f>IF(F1542&gt;Variables!$G$8,0,1)</f>
        <v>0</v>
      </c>
      <c r="AL1542" s="77">
        <f>IF(G1542&gt;Variables!$G$9,0,1)</f>
        <v>0</v>
      </c>
      <c r="AM1542" s="77">
        <f>IF(AND(K1542&gt;Variables!$G$10,K1542&lt;Variables!$G$11),0,1)</f>
        <v>1</v>
      </c>
      <c r="AN1542" s="77">
        <f>IF(H1542&lt;Variables!$G$13,1,0)</f>
        <v>1</v>
      </c>
      <c r="AO1542" s="77">
        <f>IF(R1542&lt;Variables!$G$12,0,1)</f>
        <v>1</v>
      </c>
      <c r="AP1542" s="78">
        <f t="shared" si="49"/>
        <v>0</v>
      </c>
      <c r="AQ1542" s="77">
        <f>IF(V1542&lt;Variables!$G$15,1,0)</f>
        <v>1</v>
      </c>
      <c r="AR1542">
        <v>0</v>
      </c>
      <c r="AS1542">
        <v>0</v>
      </c>
      <c r="AT1542">
        <v>1</v>
      </c>
      <c r="AU1542">
        <v>0</v>
      </c>
      <c r="BA1542">
        <v>-2.25</v>
      </c>
    </row>
    <row r="1543" spans="3:53" x14ac:dyDescent="0.25">
      <c r="C1543" t="s">
        <v>310</v>
      </c>
      <c r="D1543" t="s">
        <v>283</v>
      </c>
      <c r="E1543">
        <v>5.07</v>
      </c>
      <c r="F1543">
        <v>16.38</v>
      </c>
      <c r="G1543">
        <v>-3.95</v>
      </c>
      <c r="H1543">
        <v>54.86</v>
      </c>
      <c r="I1543">
        <v>-55.747999999999998</v>
      </c>
      <c r="J1543" t="s">
        <v>75</v>
      </c>
      <c r="K1543">
        <v>56.07</v>
      </c>
      <c r="L1543">
        <v>5.0221250000000008</v>
      </c>
      <c r="M1543">
        <v>0.98713194116034597</v>
      </c>
      <c r="N1543">
        <v>5.0623559999999994</v>
      </c>
      <c r="O1543">
        <v>0.18457808972740089</v>
      </c>
      <c r="P1543">
        <v>36220000</v>
      </c>
      <c r="Q1543">
        <v>674640</v>
      </c>
      <c r="R1543">
        <v>53.69</v>
      </c>
      <c r="S1543">
        <v>19.068000000000001</v>
      </c>
      <c r="T1543">
        <v>6.4540000000000006</v>
      </c>
      <c r="U1543">
        <v>12.23260869565217</v>
      </c>
      <c r="V1543">
        <v>2.38691518866018</v>
      </c>
      <c r="AC1543">
        <v>5.17</v>
      </c>
      <c r="AD1543">
        <v>4.45</v>
      </c>
      <c r="AH1543" s="77">
        <f>IF(AND(M1543&lt;Variables!$G$6,M1543&gt;Variables!$G$5),0,1)</f>
        <v>1</v>
      </c>
      <c r="AI1543" s="77">
        <f t="shared" si="48"/>
        <v>1</v>
      </c>
      <c r="AJ1543" s="77">
        <f>IF(I1543&gt;Variables!$G$7,0,1)</f>
        <v>1</v>
      </c>
      <c r="AK1543" s="77">
        <f>IF(F1543&gt;Variables!$G$8,0,1)</f>
        <v>0</v>
      </c>
      <c r="AL1543" s="77">
        <f>IF(G1543&gt;Variables!$G$9,0,1)</f>
        <v>1</v>
      </c>
      <c r="AM1543" s="77">
        <f>IF(AND(K1543&gt;Variables!$G$10,K1543&lt;Variables!$G$11),0,1)</f>
        <v>1</v>
      </c>
      <c r="AN1543" s="77">
        <f>IF(H1543&lt;Variables!$G$13,1,0)</f>
        <v>1</v>
      </c>
      <c r="AO1543" s="77">
        <f>IF(R1543&lt;Variables!$G$12,0,1)</f>
        <v>1</v>
      </c>
      <c r="AP1543" s="78">
        <f t="shared" si="49"/>
        <v>1</v>
      </c>
      <c r="AQ1543" s="77">
        <f>IF(V1543&lt;Variables!$G$15,1,0)</f>
        <v>1</v>
      </c>
      <c r="AR1543">
        <v>1</v>
      </c>
      <c r="AS1543">
        <v>0</v>
      </c>
      <c r="AT1543">
        <v>0</v>
      </c>
      <c r="AU1543">
        <v>0</v>
      </c>
      <c r="BA1543">
        <v>2</v>
      </c>
    </row>
    <row r="1544" spans="3:53" x14ac:dyDescent="0.25">
      <c r="C1544" t="s">
        <v>310</v>
      </c>
      <c r="D1544" t="s">
        <v>282</v>
      </c>
      <c r="E1544">
        <v>66.349999999999994</v>
      </c>
      <c r="F1544">
        <v>14.3</v>
      </c>
      <c r="G1544">
        <v>3.43</v>
      </c>
      <c r="H1544">
        <v>11670</v>
      </c>
      <c r="I1544">
        <v>2.0139999999999998</v>
      </c>
      <c r="J1544" t="s">
        <v>75</v>
      </c>
      <c r="K1544">
        <v>49.39</v>
      </c>
      <c r="L1544">
        <v>66.165800000000004</v>
      </c>
      <c r="M1544">
        <v>-9.9296010930128173E-2</v>
      </c>
      <c r="N1544">
        <v>66.048371428571429</v>
      </c>
      <c r="O1544">
        <v>7.8319223184043871E-2</v>
      </c>
      <c r="P1544">
        <v>3992000</v>
      </c>
      <c r="Q1544">
        <v>1277000</v>
      </c>
      <c r="R1544">
        <v>3.13</v>
      </c>
      <c r="S1544">
        <v>19.068000000000001</v>
      </c>
      <c r="T1544">
        <v>6.4540000000000006</v>
      </c>
      <c r="U1544">
        <v>12.23260869565217</v>
      </c>
      <c r="V1544">
        <v>2.363087168487648</v>
      </c>
      <c r="AC1544">
        <v>66.39</v>
      </c>
      <c r="AD1544">
        <v>60.61</v>
      </c>
      <c r="AH1544" s="77">
        <f>IF(AND(M1544&lt;Variables!$G$6,M1544&gt;Variables!$G$5),0,1)</f>
        <v>1</v>
      </c>
      <c r="AI1544" s="77">
        <f t="shared" si="48"/>
        <v>0</v>
      </c>
      <c r="AJ1544" s="77">
        <f>IF(I1544&gt;Variables!$G$7,0,1)</f>
        <v>1</v>
      </c>
      <c r="AK1544" s="77">
        <f>IF(F1544&gt;Variables!$G$8,0,1)</f>
        <v>0</v>
      </c>
      <c r="AL1544" s="77">
        <f>IF(G1544&gt;Variables!$G$9,0,1)</f>
        <v>1</v>
      </c>
      <c r="AM1544" s="77">
        <f>IF(AND(K1544&gt;Variables!$G$10,K1544&lt;Variables!$G$11),0,1)</f>
        <v>1</v>
      </c>
      <c r="AN1544" s="77">
        <f>IF(H1544&lt;Variables!$G$13,1,0)</f>
        <v>0</v>
      </c>
      <c r="AO1544" s="77">
        <f>IF(R1544&lt;Variables!$G$12,0,1)</f>
        <v>1</v>
      </c>
      <c r="AP1544" s="78">
        <f t="shared" si="49"/>
        <v>1</v>
      </c>
      <c r="AQ1544" s="77">
        <f>IF(V1544&lt;Variables!$G$15,1,0)</f>
        <v>1</v>
      </c>
      <c r="AR1544">
        <v>0</v>
      </c>
      <c r="AS1544">
        <v>0</v>
      </c>
      <c r="AT1544">
        <v>1</v>
      </c>
      <c r="AU1544">
        <v>0</v>
      </c>
      <c r="BA1544">
        <v>-2.25</v>
      </c>
    </row>
    <row r="1545" spans="3:53" x14ac:dyDescent="0.25">
      <c r="C1545" t="s">
        <v>310</v>
      </c>
      <c r="D1545" t="s">
        <v>280</v>
      </c>
      <c r="E1545">
        <v>36.380000000000003</v>
      </c>
      <c r="F1545">
        <v>13.46</v>
      </c>
      <c r="G1545">
        <v>8.01</v>
      </c>
      <c r="H1545">
        <v>-99999</v>
      </c>
      <c r="I1545">
        <v>-99999</v>
      </c>
      <c r="J1545" t="s">
        <v>75</v>
      </c>
      <c r="K1545">
        <v>46.47</v>
      </c>
      <c r="L1545">
        <v>36.363710526315799</v>
      </c>
      <c r="M1545">
        <v>-0.82145227203816207</v>
      </c>
      <c r="N1545">
        <v>36.463841666666667</v>
      </c>
      <c r="O1545">
        <v>-1.0938004566624411</v>
      </c>
      <c r="P1545">
        <v>814850</v>
      </c>
      <c r="Q1545"/>
      <c r="R1545"/>
      <c r="S1545">
        <v>19.068000000000001</v>
      </c>
      <c r="T1545">
        <v>6.4540000000000006</v>
      </c>
      <c r="U1545">
        <v>12.23260869565217</v>
      </c>
      <c r="V1545">
        <v>2.3434125488823812</v>
      </c>
      <c r="AC1545">
        <v>38.93</v>
      </c>
      <c r="AD1545">
        <v>35.6098</v>
      </c>
      <c r="AH1545" s="77">
        <f>IF(AND(M1545&lt;Variables!$G$6,M1545&gt;Variables!$G$5),0,1)</f>
        <v>1</v>
      </c>
      <c r="AI1545" s="77">
        <f t="shared" si="48"/>
        <v>1</v>
      </c>
      <c r="AJ1545" s="77">
        <f>IF(I1545&gt;Variables!$G$7,0,1)</f>
        <v>1</v>
      </c>
      <c r="AK1545" s="77">
        <f>IF(F1545&gt;Variables!$G$8,0,1)</f>
        <v>0</v>
      </c>
      <c r="AL1545" s="77">
        <f>IF(G1545&gt;Variables!$G$9,0,1)</f>
        <v>1</v>
      </c>
      <c r="AM1545" s="77">
        <f>IF(AND(K1545&gt;Variables!$G$10,K1545&lt;Variables!$G$11),0,1)</f>
        <v>1</v>
      </c>
      <c r="AN1545" s="77">
        <f>IF(H1545&lt;Variables!$G$13,1,0)</f>
        <v>1</v>
      </c>
      <c r="AO1545" s="77">
        <f>IF(R1545&lt;Variables!$G$12,0,1)</f>
        <v>0</v>
      </c>
      <c r="AP1545" s="78">
        <f t="shared" si="49"/>
        <v>1</v>
      </c>
      <c r="AQ1545" s="77">
        <f>IF(V1545&lt;Variables!$G$15,1,0)</f>
        <v>1</v>
      </c>
      <c r="AR1545">
        <v>1</v>
      </c>
      <c r="AS1545">
        <v>0</v>
      </c>
      <c r="AT1545">
        <v>0</v>
      </c>
      <c r="AU1545">
        <v>0</v>
      </c>
      <c r="BA1545">
        <v>0.88</v>
      </c>
    </row>
    <row r="1546" spans="3:53" x14ac:dyDescent="0.25">
      <c r="C1546" t="s">
        <v>310</v>
      </c>
      <c r="D1546" t="s">
        <v>119</v>
      </c>
      <c r="E1546">
        <v>19.89</v>
      </c>
      <c r="F1546">
        <v>11.71</v>
      </c>
      <c r="G1546">
        <v>9.5</v>
      </c>
      <c r="H1546">
        <v>66.52</v>
      </c>
      <c r="I1546">
        <v>105844.008</v>
      </c>
      <c r="J1546" t="s">
        <v>75</v>
      </c>
      <c r="K1546">
        <v>42.06</v>
      </c>
      <c r="L1546">
        <v>20.102074999999999</v>
      </c>
      <c r="M1546">
        <v>-1.2952642948551321</v>
      </c>
      <c r="N1546">
        <v>20.287815999999999</v>
      </c>
      <c r="O1546">
        <v>-2.1989355581694938</v>
      </c>
      <c r="P1546">
        <v>5340000</v>
      </c>
      <c r="Q1546">
        <v>9180000</v>
      </c>
      <c r="R1546">
        <v>0.57999999999999996</v>
      </c>
      <c r="S1546">
        <v>19.068000000000001</v>
      </c>
      <c r="T1546">
        <v>6.4540000000000006</v>
      </c>
      <c r="U1546">
        <v>12.23260869565217</v>
      </c>
      <c r="V1546">
        <v>2.2887171287949131</v>
      </c>
      <c r="AC1546">
        <v>20.69</v>
      </c>
      <c r="AD1546">
        <v>18.66</v>
      </c>
      <c r="AH1546" s="77">
        <f>IF(AND(M1546&lt;Variables!$G$6,M1546&gt;Variables!$G$5),0,1)</f>
        <v>0</v>
      </c>
      <c r="AI1546" s="77">
        <f t="shared" si="48"/>
        <v>1</v>
      </c>
      <c r="AJ1546" s="77">
        <f>IF(I1546&gt;Variables!$G$7,0,1)</f>
        <v>0</v>
      </c>
      <c r="AK1546" s="77">
        <f>IF(F1546&gt;Variables!$G$8,0,1)</f>
        <v>0</v>
      </c>
      <c r="AL1546" s="77">
        <f>IF(G1546&gt;Variables!$G$9,0,1)</f>
        <v>1</v>
      </c>
      <c r="AM1546" s="77">
        <f>IF(AND(K1546&gt;Variables!$G$10,K1546&lt;Variables!$G$11),0,1)</f>
        <v>1</v>
      </c>
      <c r="AN1546" s="77">
        <f>IF(H1546&lt;Variables!$G$13,1,0)</f>
        <v>1</v>
      </c>
      <c r="AO1546" s="77">
        <f>IF(R1546&lt;Variables!$G$12,0,1)</f>
        <v>0</v>
      </c>
      <c r="AP1546" s="78">
        <f t="shared" si="49"/>
        <v>1</v>
      </c>
      <c r="AQ1546" s="77">
        <f>IF(V1546&lt;Variables!$G$15,1,0)</f>
        <v>1</v>
      </c>
      <c r="AR1546">
        <v>1</v>
      </c>
      <c r="AS1546">
        <v>0</v>
      </c>
      <c r="AT1546">
        <v>0</v>
      </c>
      <c r="AU1546">
        <v>0</v>
      </c>
      <c r="BA1546">
        <v>2</v>
      </c>
    </row>
    <row r="1547" spans="3:53" x14ac:dyDescent="0.25">
      <c r="C1547" t="s">
        <v>310</v>
      </c>
      <c r="D1547" t="s">
        <v>81</v>
      </c>
      <c r="E1547">
        <v>30.27</v>
      </c>
      <c r="F1547">
        <v>5.88</v>
      </c>
      <c r="G1547">
        <v>2.52</v>
      </c>
      <c r="H1547">
        <v>6600</v>
      </c>
      <c r="I1547">
        <v>0.46300000000000002</v>
      </c>
      <c r="J1547" t="s">
        <v>75</v>
      </c>
      <c r="K1547">
        <v>48.41</v>
      </c>
      <c r="L1547">
        <v>30.102809999999991</v>
      </c>
      <c r="M1547">
        <v>9.0323793692364568E-2</v>
      </c>
      <c r="N1547">
        <v>30.205023999999991</v>
      </c>
      <c r="O1547">
        <v>-0.2483825207356086</v>
      </c>
      <c r="P1547">
        <v>1123000</v>
      </c>
      <c r="Q1547">
        <v>1326000</v>
      </c>
      <c r="R1547">
        <v>0.85</v>
      </c>
      <c r="S1547">
        <v>19.068000000000001</v>
      </c>
      <c r="T1547">
        <v>6.4540000000000006</v>
      </c>
      <c r="U1547">
        <v>12.23260869565217</v>
      </c>
      <c r="V1547">
        <v>2.3485939409987302</v>
      </c>
      <c r="AC1547">
        <v>30.6</v>
      </c>
      <c r="AD1547">
        <v>29.88</v>
      </c>
      <c r="AH1547" s="77">
        <f>IF(AND(M1547&lt;Variables!$G$6,M1547&gt;Variables!$G$5),0,1)</f>
        <v>1</v>
      </c>
      <c r="AI1547" s="77">
        <f t="shared" si="48"/>
        <v>1</v>
      </c>
      <c r="AJ1547" s="77">
        <f>IF(I1547&gt;Variables!$G$7,0,1)</f>
        <v>1</v>
      </c>
      <c r="AK1547" s="77">
        <f>IF(F1547&gt;Variables!$G$8,0,1)</f>
        <v>1</v>
      </c>
      <c r="AL1547" s="77">
        <f>IF(G1547&gt;Variables!$G$9,0,1)</f>
        <v>1</v>
      </c>
      <c r="AM1547" s="77">
        <f>IF(AND(K1547&gt;Variables!$G$10,K1547&lt;Variables!$G$11),0,1)</f>
        <v>1</v>
      </c>
      <c r="AN1547" s="77">
        <f>IF(H1547&lt;Variables!$G$13,1,0)</f>
        <v>0</v>
      </c>
      <c r="AO1547" s="77">
        <f>IF(R1547&lt;Variables!$G$12,0,1)</f>
        <v>0</v>
      </c>
      <c r="AP1547" s="78">
        <f t="shared" si="49"/>
        <v>1</v>
      </c>
      <c r="AQ1547" s="77">
        <f>IF(V1547&lt;Variables!$G$15,1,0)</f>
        <v>1</v>
      </c>
      <c r="AR1547">
        <v>1</v>
      </c>
      <c r="AS1547">
        <v>0</v>
      </c>
      <c r="AT1547">
        <v>0</v>
      </c>
      <c r="AU1547">
        <v>0</v>
      </c>
      <c r="BA1547">
        <v>0.87</v>
      </c>
    </row>
    <row r="1548" spans="3:53" x14ac:dyDescent="0.25">
      <c r="C1548" t="s">
        <v>310</v>
      </c>
      <c r="D1548" t="s">
        <v>201</v>
      </c>
      <c r="E1548">
        <v>38.21</v>
      </c>
      <c r="F1548">
        <v>10.71</v>
      </c>
      <c r="G1548">
        <v>12.71</v>
      </c>
      <c r="H1548">
        <v>-99999</v>
      </c>
      <c r="I1548">
        <v>16.294</v>
      </c>
      <c r="J1548" t="s">
        <v>75</v>
      </c>
      <c r="K1548">
        <v>52.99</v>
      </c>
      <c r="L1548">
        <v>37.867105263157903</v>
      </c>
      <c r="M1548">
        <v>0.48299106987731161</v>
      </c>
      <c r="N1548">
        <v>38.101855102040822</v>
      </c>
      <c r="O1548">
        <v>-0.13609600346740269</v>
      </c>
      <c r="P1548">
        <v>534345</v>
      </c>
      <c r="Q1548">
        <v>2287000</v>
      </c>
      <c r="R1548">
        <v>0.23</v>
      </c>
      <c r="S1548">
        <v>19.068000000000001</v>
      </c>
      <c r="T1548">
        <v>6.4540000000000006</v>
      </c>
      <c r="U1548">
        <v>12.23260869565217</v>
      </c>
      <c r="V1548">
        <v>2.3812479463358711</v>
      </c>
      <c r="AC1548">
        <v>40.020000000000003</v>
      </c>
      <c r="AD1548">
        <v>37.049999999999997</v>
      </c>
      <c r="AH1548" s="77">
        <f>IF(AND(M1548&lt;Variables!$G$6,M1548&gt;Variables!$G$5),0,1)</f>
        <v>1</v>
      </c>
      <c r="AI1548" s="77">
        <f t="shared" si="48"/>
        <v>1</v>
      </c>
      <c r="AJ1548" s="77">
        <f>IF(I1548&gt;Variables!$G$7,0,1)</f>
        <v>1</v>
      </c>
      <c r="AK1548" s="77">
        <f>IF(F1548&gt;Variables!$G$8,0,1)</f>
        <v>0</v>
      </c>
      <c r="AL1548" s="77">
        <f>IF(G1548&gt;Variables!$G$9,0,1)</f>
        <v>0</v>
      </c>
      <c r="AM1548" s="77">
        <f>IF(AND(K1548&gt;Variables!$G$10,K1548&lt;Variables!$G$11),0,1)</f>
        <v>1</v>
      </c>
      <c r="AN1548" s="77">
        <f>IF(H1548&lt;Variables!$G$13,1,0)</f>
        <v>1</v>
      </c>
      <c r="AO1548" s="77">
        <f>IF(R1548&lt;Variables!$G$12,0,1)</f>
        <v>0</v>
      </c>
      <c r="AP1548" s="78">
        <f t="shared" si="49"/>
        <v>1</v>
      </c>
      <c r="AQ1548" s="77">
        <f>IF(V1548&lt;Variables!$G$15,1,0)</f>
        <v>1</v>
      </c>
      <c r="AR1548">
        <v>1</v>
      </c>
      <c r="AS1548">
        <v>0</v>
      </c>
      <c r="AT1548">
        <v>0</v>
      </c>
      <c r="AU1548">
        <v>0</v>
      </c>
      <c r="BA1548">
        <v>2</v>
      </c>
    </row>
    <row r="1549" spans="3:53" x14ac:dyDescent="0.25">
      <c r="C1549" t="s">
        <v>310</v>
      </c>
      <c r="D1549" t="s">
        <v>281</v>
      </c>
      <c r="E1549">
        <v>17.79</v>
      </c>
      <c r="F1549">
        <v>9.83</v>
      </c>
      <c r="G1549">
        <v>-6.25</v>
      </c>
      <c r="H1549">
        <v>133.69</v>
      </c>
      <c r="I1549">
        <v>-3.4649999999999999</v>
      </c>
      <c r="J1549" t="s">
        <v>75</v>
      </c>
      <c r="K1549">
        <v>43.43</v>
      </c>
      <c r="L1549">
        <v>17.970400000000001</v>
      </c>
      <c r="M1549">
        <v>-0.87365890575611271</v>
      </c>
      <c r="N1549">
        <v>18.036842</v>
      </c>
      <c r="O1549">
        <v>-1.23880887796211</v>
      </c>
      <c r="P1549">
        <v>8640000</v>
      </c>
      <c r="Q1549">
        <v>618180</v>
      </c>
      <c r="R1549">
        <v>13.98</v>
      </c>
      <c r="S1549">
        <v>19.068000000000001</v>
      </c>
      <c r="T1549">
        <v>6.4540000000000006</v>
      </c>
      <c r="U1549">
        <v>12.23260869565217</v>
      </c>
      <c r="V1549">
        <v>2.305072987686418</v>
      </c>
      <c r="AC1549">
        <v>18.5</v>
      </c>
      <c r="AD1549">
        <v>16.700199999999999</v>
      </c>
      <c r="AH1549" s="77">
        <f>IF(AND(M1549&lt;Variables!$G$6,M1549&gt;Variables!$G$5),0,1)</f>
        <v>1</v>
      </c>
      <c r="AI1549" s="77">
        <f t="shared" si="48"/>
        <v>1</v>
      </c>
      <c r="AJ1549" s="77">
        <f>IF(I1549&gt;Variables!$G$7,0,1)</f>
        <v>1</v>
      </c>
      <c r="AK1549" s="77">
        <f>IF(F1549&gt;Variables!$G$8,0,1)</f>
        <v>0</v>
      </c>
      <c r="AL1549" s="77">
        <f>IF(G1549&gt;Variables!$G$9,0,1)</f>
        <v>1</v>
      </c>
      <c r="AM1549" s="77">
        <f>IF(AND(K1549&gt;Variables!$G$10,K1549&lt;Variables!$G$11),0,1)</f>
        <v>1</v>
      </c>
      <c r="AN1549" s="77">
        <f>IF(H1549&lt;Variables!$G$13,1,0)</f>
        <v>1</v>
      </c>
      <c r="AO1549" s="77">
        <f>IF(R1549&lt;Variables!$G$12,0,1)</f>
        <v>1</v>
      </c>
      <c r="AP1549" s="78">
        <f t="shared" si="49"/>
        <v>1</v>
      </c>
      <c r="AQ1549" s="77">
        <f>IF(V1549&lt;Variables!$G$15,1,0)</f>
        <v>1</v>
      </c>
      <c r="AR1549">
        <v>1</v>
      </c>
      <c r="AS1549">
        <v>0</v>
      </c>
      <c r="AT1549">
        <v>0</v>
      </c>
      <c r="AU1549">
        <v>0</v>
      </c>
      <c r="BA1549">
        <v>2</v>
      </c>
    </row>
    <row r="1550" spans="3:53" x14ac:dyDescent="0.25">
      <c r="C1550" t="s">
        <v>310</v>
      </c>
      <c r="D1550" t="s">
        <v>140</v>
      </c>
      <c r="E1550">
        <v>24.57</v>
      </c>
      <c r="F1550">
        <v>8.89</v>
      </c>
      <c r="G1550">
        <v>8.57</v>
      </c>
      <c r="H1550">
        <v>6870</v>
      </c>
      <c r="I1550">
        <v>-1.0229999999999999</v>
      </c>
      <c r="J1550" t="s">
        <v>75</v>
      </c>
      <c r="K1550">
        <v>74.66</v>
      </c>
      <c r="L1550">
        <v>24.340475000000001</v>
      </c>
      <c r="M1550">
        <v>0.98406050005185541</v>
      </c>
      <c r="N1550">
        <v>24.117385416666671</v>
      </c>
      <c r="O1550">
        <v>1.9181788379665481</v>
      </c>
      <c r="P1550">
        <v>809389</v>
      </c>
      <c r="Q1550">
        <v>740726</v>
      </c>
      <c r="R1550">
        <v>1.0900000000000001</v>
      </c>
      <c r="S1550">
        <v>19.068000000000001</v>
      </c>
      <c r="T1550">
        <v>6.4540000000000006</v>
      </c>
      <c r="U1550">
        <v>12.23260869565217</v>
      </c>
      <c r="V1550">
        <v>2.5268091275811191</v>
      </c>
      <c r="AC1550">
        <v>24.68</v>
      </c>
      <c r="AD1550">
        <v>22.64</v>
      </c>
      <c r="AH1550" s="77">
        <f>IF(AND(M1550&lt;Variables!$G$6,M1550&gt;Variables!$G$5),0,1)</f>
        <v>1</v>
      </c>
      <c r="AI1550" s="77">
        <f t="shared" si="48"/>
        <v>0</v>
      </c>
      <c r="AJ1550" s="77">
        <f>IF(I1550&gt;Variables!$G$7,0,1)</f>
        <v>1</v>
      </c>
      <c r="AK1550" s="77">
        <f>IF(F1550&gt;Variables!$G$8,0,1)</f>
        <v>1</v>
      </c>
      <c r="AL1550" s="77">
        <f>IF(G1550&gt;Variables!$G$9,0,1)</f>
        <v>1</v>
      </c>
      <c r="AM1550" s="77">
        <f>IF(AND(K1550&gt;Variables!$G$10,K1550&lt;Variables!$G$11),0,1)</f>
        <v>1</v>
      </c>
      <c r="AN1550" s="77">
        <f>IF(H1550&lt;Variables!$G$13,1,0)</f>
        <v>0</v>
      </c>
      <c r="AO1550" s="77">
        <f>IF(R1550&lt;Variables!$G$12,0,1)</f>
        <v>0</v>
      </c>
      <c r="AP1550" s="78">
        <f t="shared" si="49"/>
        <v>1</v>
      </c>
      <c r="AQ1550" s="77">
        <f>IF(V1550&lt;Variables!$G$15,1,0)</f>
        <v>1</v>
      </c>
      <c r="AR1550">
        <v>0</v>
      </c>
      <c r="AS1550">
        <v>0</v>
      </c>
      <c r="AT1550">
        <v>1</v>
      </c>
      <c r="AU1550">
        <v>0</v>
      </c>
      <c r="BA1550">
        <v>-1.38</v>
      </c>
    </row>
    <row r="1551" spans="3:53" x14ac:dyDescent="0.25">
      <c r="C1551" t="s">
        <v>310</v>
      </c>
      <c r="D1551" t="s">
        <v>167</v>
      </c>
      <c r="E1551">
        <v>12.17</v>
      </c>
      <c r="F1551">
        <v>8.8800000000000008</v>
      </c>
      <c r="G1551">
        <v>3.62</v>
      </c>
      <c r="H1551">
        <v>2260</v>
      </c>
      <c r="I1551">
        <v>-30.643999999999998</v>
      </c>
      <c r="J1551" t="s">
        <v>75</v>
      </c>
      <c r="K1551">
        <v>63.43</v>
      </c>
      <c r="L1551">
        <v>11.98737</v>
      </c>
      <c r="M1551">
        <v>1.1314408414856709</v>
      </c>
      <c r="N1551">
        <v>12.046927999999999</v>
      </c>
      <c r="O1551">
        <v>0.63146388855314928</v>
      </c>
      <c r="P1551">
        <v>49193000</v>
      </c>
      <c r="Q1551">
        <v>13611000</v>
      </c>
      <c r="R1551">
        <v>3.61</v>
      </c>
      <c r="S1551">
        <v>19.068000000000001</v>
      </c>
      <c r="T1551">
        <v>6.4540000000000006</v>
      </c>
      <c r="U1551">
        <v>12.23260869565217</v>
      </c>
      <c r="V1551">
        <v>2.4328334546740442</v>
      </c>
      <c r="AC1551">
        <v>12.65</v>
      </c>
      <c r="AD1551">
        <v>11.37</v>
      </c>
      <c r="AH1551" s="77">
        <f>IF(AND(M1551&lt;Variables!$G$6,M1551&gt;Variables!$G$5),0,1)</f>
        <v>1</v>
      </c>
      <c r="AI1551" s="77">
        <f t="shared" si="48"/>
        <v>1</v>
      </c>
      <c r="AJ1551" s="77">
        <f>IF(I1551&gt;Variables!$G$7,0,1)</f>
        <v>1</v>
      </c>
      <c r="AK1551" s="77">
        <f>IF(F1551&gt;Variables!$G$8,0,1)</f>
        <v>1</v>
      </c>
      <c r="AL1551" s="77">
        <f>IF(G1551&gt;Variables!$G$9,0,1)</f>
        <v>1</v>
      </c>
      <c r="AM1551" s="77">
        <f>IF(AND(K1551&gt;Variables!$G$10,K1551&lt;Variables!$G$11),0,1)</f>
        <v>0</v>
      </c>
      <c r="AN1551" s="77">
        <f>IF(H1551&lt;Variables!$G$13,1,0)</f>
        <v>0</v>
      </c>
      <c r="AO1551" s="77">
        <f>IF(R1551&lt;Variables!$G$12,0,1)</f>
        <v>1</v>
      </c>
      <c r="AP1551" s="78">
        <f t="shared" si="49"/>
        <v>1</v>
      </c>
      <c r="AQ1551" s="77">
        <f>IF(V1551&lt;Variables!$G$15,1,0)</f>
        <v>1</v>
      </c>
      <c r="AR1551">
        <v>1</v>
      </c>
      <c r="AS1551">
        <v>0</v>
      </c>
      <c r="AT1551">
        <v>0</v>
      </c>
      <c r="AU1551">
        <v>0</v>
      </c>
      <c r="BA1551">
        <v>0.34</v>
      </c>
    </row>
    <row r="1552" spans="3:53" x14ac:dyDescent="0.25">
      <c r="C1552" t="s">
        <v>310</v>
      </c>
      <c r="D1552" t="s">
        <v>179</v>
      </c>
      <c r="E1552">
        <v>22.31</v>
      </c>
      <c r="F1552">
        <v>8</v>
      </c>
      <c r="G1552">
        <v>5.71</v>
      </c>
      <c r="H1552">
        <v>14130</v>
      </c>
      <c r="I1552">
        <v>-72.102999999999994</v>
      </c>
      <c r="J1552" t="s">
        <v>75</v>
      </c>
      <c r="K1552">
        <v>37.369999999999997</v>
      </c>
      <c r="L1552">
        <v>22.440335000000001</v>
      </c>
      <c r="M1552">
        <v>-1.0709955978821251</v>
      </c>
      <c r="N1552">
        <v>22.378143999999999</v>
      </c>
      <c r="O1552">
        <v>-0.79606244378444968</v>
      </c>
      <c r="P1552">
        <v>18555000</v>
      </c>
      <c r="Q1552">
        <v>11046000</v>
      </c>
      <c r="R1552">
        <v>1.68</v>
      </c>
      <c r="S1552">
        <v>19.068000000000001</v>
      </c>
      <c r="T1552">
        <v>6.4540000000000006</v>
      </c>
      <c r="U1552">
        <v>12.23260869565217</v>
      </c>
      <c r="V1552">
        <v>2.224934049874121</v>
      </c>
      <c r="AC1552">
        <v>22.645</v>
      </c>
      <c r="AD1552">
        <v>21.81</v>
      </c>
      <c r="AH1552" s="77">
        <f>IF(AND(M1552&lt;Variables!$G$6,M1552&gt;Variables!$G$5),0,1)</f>
        <v>0</v>
      </c>
      <c r="AI1552" s="77">
        <f t="shared" si="48"/>
        <v>0</v>
      </c>
      <c r="AJ1552" s="77">
        <f>IF(I1552&gt;Variables!$G$7,0,1)</f>
        <v>1</v>
      </c>
      <c r="AK1552" s="77">
        <f>IF(F1552&gt;Variables!$G$8,0,1)</f>
        <v>1</v>
      </c>
      <c r="AL1552" s="77">
        <f>IF(G1552&gt;Variables!$G$9,0,1)</f>
        <v>1</v>
      </c>
      <c r="AM1552" s="77">
        <f>IF(AND(K1552&gt;Variables!$G$10,K1552&lt;Variables!$G$11),0,1)</f>
        <v>1</v>
      </c>
      <c r="AN1552" s="77">
        <f>IF(H1552&lt;Variables!$G$13,1,0)</f>
        <v>0</v>
      </c>
      <c r="AO1552" s="77">
        <f>IF(R1552&lt;Variables!$G$12,0,1)</f>
        <v>0</v>
      </c>
      <c r="AP1552" s="78">
        <f t="shared" si="49"/>
        <v>1</v>
      </c>
      <c r="AQ1552" s="77">
        <f>IF(V1552&lt;Variables!$G$15,1,0)</f>
        <v>1</v>
      </c>
      <c r="AR1552">
        <v>0</v>
      </c>
      <c r="AS1552">
        <v>0</v>
      </c>
      <c r="AT1552">
        <v>1</v>
      </c>
      <c r="AU1552">
        <v>0</v>
      </c>
      <c r="BA1552">
        <v>-1.79</v>
      </c>
    </row>
    <row r="1553" spans="3:53" x14ac:dyDescent="0.25">
      <c r="C1553" t="s">
        <v>310</v>
      </c>
      <c r="D1553" t="s">
        <v>139</v>
      </c>
      <c r="E1553">
        <v>31.91</v>
      </c>
      <c r="F1553">
        <v>6.95</v>
      </c>
      <c r="G1553">
        <v>10.07</v>
      </c>
      <c r="H1553">
        <v>5040</v>
      </c>
      <c r="I1553">
        <v>-4.0000000000000001E-3</v>
      </c>
      <c r="J1553" t="s">
        <v>75</v>
      </c>
      <c r="K1553">
        <v>51.07</v>
      </c>
      <c r="L1553">
        <v>31.884499999999999</v>
      </c>
      <c r="M1553">
        <v>-4.6417538302290867E-2</v>
      </c>
      <c r="N1553">
        <v>31.859767346938781</v>
      </c>
      <c r="O1553">
        <v>3.1176163193717219E-2</v>
      </c>
      <c r="P1553">
        <v>1205000</v>
      </c>
      <c r="Q1553">
        <v>445132</v>
      </c>
      <c r="R1553">
        <v>2.71</v>
      </c>
      <c r="S1553">
        <v>19.068000000000001</v>
      </c>
      <c r="T1553">
        <v>6.4540000000000006</v>
      </c>
      <c r="U1553">
        <v>12.23260869565217</v>
      </c>
      <c r="V1553">
        <v>2.37943549361602</v>
      </c>
      <c r="AC1553">
        <v>34.36</v>
      </c>
      <c r="AD1553">
        <v>31.1</v>
      </c>
      <c r="AH1553" s="77">
        <f>IF(AND(M1553&lt;Variables!$G$6,M1553&gt;Variables!$G$5),0,1)</f>
        <v>1</v>
      </c>
      <c r="AI1553" s="77">
        <f t="shared" si="48"/>
        <v>0</v>
      </c>
      <c r="AJ1553" s="77">
        <f>IF(I1553&gt;Variables!$G$7,0,1)</f>
        <v>1</v>
      </c>
      <c r="AK1553" s="77">
        <f>IF(F1553&gt;Variables!$G$8,0,1)</f>
        <v>1</v>
      </c>
      <c r="AL1553" s="77">
        <f>IF(G1553&gt;Variables!$G$9,0,1)</f>
        <v>1</v>
      </c>
      <c r="AM1553" s="77">
        <f>IF(AND(K1553&gt;Variables!$G$10,K1553&lt;Variables!$G$11),0,1)</f>
        <v>1</v>
      </c>
      <c r="AN1553" s="77">
        <f>IF(H1553&lt;Variables!$G$13,1,0)</f>
        <v>0</v>
      </c>
      <c r="AO1553" s="77">
        <f>IF(R1553&lt;Variables!$G$12,0,1)</f>
        <v>1</v>
      </c>
      <c r="AP1553" s="78">
        <f t="shared" si="49"/>
        <v>1</v>
      </c>
      <c r="AQ1553" s="77">
        <f>IF(V1553&lt;Variables!$G$15,1,0)</f>
        <v>1</v>
      </c>
      <c r="AR1553">
        <v>0</v>
      </c>
      <c r="AS1553">
        <v>0</v>
      </c>
      <c r="AT1553">
        <v>1</v>
      </c>
      <c r="AU1553">
        <v>0</v>
      </c>
      <c r="BA1553">
        <v>-1.02</v>
      </c>
    </row>
    <row r="1554" spans="3:53" x14ac:dyDescent="0.25">
      <c r="C1554" t="s">
        <v>310</v>
      </c>
      <c r="D1554" t="s">
        <v>184</v>
      </c>
      <c r="E1554">
        <v>40.79</v>
      </c>
      <c r="F1554">
        <v>6.94</v>
      </c>
      <c r="G1554">
        <v>7.53</v>
      </c>
      <c r="H1554">
        <v>5650</v>
      </c>
      <c r="I1554">
        <v>95.54</v>
      </c>
      <c r="J1554" t="s">
        <v>75</v>
      </c>
      <c r="K1554">
        <v>41.39</v>
      </c>
      <c r="L1554">
        <v>41.104499999999987</v>
      </c>
      <c r="M1554">
        <v>-0.46102008295927538</v>
      </c>
      <c r="N1554">
        <v>41.432265957446809</v>
      </c>
      <c r="O1554">
        <v>-1.248461665065749</v>
      </c>
      <c r="P1554">
        <v>249989</v>
      </c>
      <c r="Q1554">
        <v>654975</v>
      </c>
      <c r="R1554">
        <v>0.38</v>
      </c>
      <c r="S1554">
        <v>19.068000000000001</v>
      </c>
      <c r="T1554">
        <v>6.4540000000000006</v>
      </c>
      <c r="U1554">
        <v>12.23260869565217</v>
      </c>
      <c r="V1554">
        <v>2.2783233443005022</v>
      </c>
      <c r="AC1554">
        <v>41.06</v>
      </c>
      <c r="AD1554">
        <v>37.409999999999997</v>
      </c>
      <c r="AH1554" s="77">
        <f>IF(AND(M1554&lt;Variables!$G$6,M1554&gt;Variables!$G$5),0,1)</f>
        <v>1</v>
      </c>
      <c r="AI1554" s="77">
        <f t="shared" si="48"/>
        <v>1</v>
      </c>
      <c r="AJ1554" s="77">
        <f>IF(I1554&gt;Variables!$G$7,0,1)</f>
        <v>0</v>
      </c>
      <c r="AK1554" s="77">
        <f>IF(F1554&gt;Variables!$G$8,0,1)</f>
        <v>1</v>
      </c>
      <c r="AL1554" s="77">
        <f>IF(G1554&gt;Variables!$G$9,0,1)</f>
        <v>1</v>
      </c>
      <c r="AM1554" s="77">
        <f>IF(AND(K1554&gt;Variables!$G$10,K1554&lt;Variables!$G$11),0,1)</f>
        <v>1</v>
      </c>
      <c r="AN1554" s="77">
        <f>IF(H1554&lt;Variables!$G$13,1,0)</f>
        <v>0</v>
      </c>
      <c r="AO1554" s="77">
        <f>IF(R1554&lt;Variables!$G$12,0,1)</f>
        <v>0</v>
      </c>
      <c r="AP1554" s="78">
        <f t="shared" si="49"/>
        <v>1</v>
      </c>
      <c r="AQ1554" s="77">
        <f>IF(V1554&lt;Variables!$G$15,1,0)</f>
        <v>1</v>
      </c>
      <c r="AR1554">
        <v>0</v>
      </c>
      <c r="AS1554">
        <v>0</v>
      </c>
      <c r="AT1554">
        <v>0</v>
      </c>
      <c r="AU1554">
        <v>1</v>
      </c>
      <c r="BA1554">
        <v>-0.95</v>
      </c>
    </row>
    <row r="1555" spans="3:53" x14ac:dyDescent="0.25">
      <c r="C1555" t="s">
        <v>310</v>
      </c>
      <c r="D1555" t="s">
        <v>127</v>
      </c>
      <c r="E1555">
        <v>35.78</v>
      </c>
      <c r="F1555">
        <v>6.75</v>
      </c>
      <c r="G1555">
        <v>7.66</v>
      </c>
      <c r="H1555">
        <v>8000</v>
      </c>
      <c r="I1555">
        <v>1761.0909999999999</v>
      </c>
      <c r="J1555" t="s">
        <v>75</v>
      </c>
      <c r="K1555">
        <v>44.81</v>
      </c>
      <c r="L1555">
        <v>35.856668421052618</v>
      </c>
      <c r="M1555">
        <v>-1.1606444195141079</v>
      </c>
      <c r="N1555">
        <v>35.445154166666669</v>
      </c>
      <c r="O1555">
        <v>-1.3130614821941651E-2</v>
      </c>
      <c r="P1555">
        <v>365632</v>
      </c>
      <c r="Q1555">
        <v>741896</v>
      </c>
      <c r="R1555">
        <v>0.49</v>
      </c>
      <c r="S1555">
        <v>19.068000000000001</v>
      </c>
      <c r="T1555">
        <v>6.4540000000000006</v>
      </c>
      <c r="U1555">
        <v>12.23260869565217</v>
      </c>
      <c r="V1555">
        <v>2.3260117806837068</v>
      </c>
      <c r="AC1555">
        <v>37.39</v>
      </c>
      <c r="AD1555">
        <v>33.549999999999997</v>
      </c>
      <c r="AH1555" s="77">
        <f>IF(AND(M1555&lt;Variables!$G$6,M1555&gt;Variables!$G$5),0,1)</f>
        <v>0</v>
      </c>
      <c r="AI1555" s="77">
        <f t="shared" si="48"/>
        <v>0</v>
      </c>
      <c r="AJ1555" s="77">
        <f>IF(I1555&gt;Variables!$G$7,0,1)</f>
        <v>0</v>
      </c>
      <c r="AK1555" s="77">
        <f>IF(F1555&gt;Variables!$G$8,0,1)</f>
        <v>1</v>
      </c>
      <c r="AL1555" s="77">
        <f>IF(G1555&gt;Variables!$G$9,0,1)</f>
        <v>1</v>
      </c>
      <c r="AM1555" s="77">
        <f>IF(AND(K1555&gt;Variables!$G$10,K1555&lt;Variables!$G$11),0,1)</f>
        <v>1</v>
      </c>
      <c r="AN1555" s="77">
        <f>IF(H1555&lt;Variables!$G$13,1,0)</f>
        <v>0</v>
      </c>
      <c r="AO1555" s="77">
        <f>IF(R1555&lt;Variables!$G$12,0,1)</f>
        <v>0</v>
      </c>
      <c r="AP1555" s="78">
        <f t="shared" si="49"/>
        <v>1</v>
      </c>
      <c r="AQ1555" s="77">
        <f>IF(V1555&lt;Variables!$G$15,1,0)</f>
        <v>1</v>
      </c>
      <c r="AR1555">
        <v>1</v>
      </c>
      <c r="AS1555">
        <v>0</v>
      </c>
      <c r="AT1555">
        <v>0</v>
      </c>
      <c r="AU1555">
        <v>0</v>
      </c>
      <c r="BA1555">
        <v>1.71</v>
      </c>
    </row>
    <row r="1556" spans="3:53" x14ac:dyDescent="0.25">
      <c r="C1556" t="s">
        <v>310</v>
      </c>
      <c r="D1556" t="s">
        <v>279</v>
      </c>
      <c r="E1556">
        <v>9.23</v>
      </c>
      <c r="F1556">
        <v>6.71</v>
      </c>
      <c r="G1556">
        <v>-3.25</v>
      </c>
      <c r="H1556">
        <v>13560</v>
      </c>
      <c r="I1556">
        <v>604.49099999999999</v>
      </c>
      <c r="J1556" t="s">
        <v>75</v>
      </c>
      <c r="K1556">
        <v>56.52</v>
      </c>
      <c r="L1556">
        <v>9.1993299999999998</v>
      </c>
      <c r="M1556">
        <v>0.22469027635709179</v>
      </c>
      <c r="N1556">
        <v>9.208832000000001</v>
      </c>
      <c r="O1556">
        <v>0.12127488046257789</v>
      </c>
      <c r="P1556">
        <v>1754000</v>
      </c>
      <c r="Q1556">
        <v>1051000</v>
      </c>
      <c r="R1556">
        <v>1.67</v>
      </c>
      <c r="S1556">
        <v>19.068000000000001</v>
      </c>
      <c r="T1556">
        <v>6.4540000000000006</v>
      </c>
      <c r="U1556">
        <v>12.23260869565217</v>
      </c>
      <c r="V1556">
        <v>2.4244743888365781</v>
      </c>
      <c r="AC1556">
        <v>9.2200000000000006</v>
      </c>
      <c r="AD1556">
        <v>9</v>
      </c>
      <c r="AH1556" s="77">
        <f>IF(AND(M1556&lt;Variables!$G$6,M1556&gt;Variables!$G$5),0,1)</f>
        <v>1</v>
      </c>
      <c r="AI1556" s="77">
        <f t="shared" si="48"/>
        <v>1</v>
      </c>
      <c r="AJ1556" s="77">
        <f>IF(I1556&gt;Variables!$G$7,0,1)</f>
        <v>0</v>
      </c>
      <c r="AK1556" s="77">
        <f>IF(F1556&gt;Variables!$G$8,0,1)</f>
        <v>1</v>
      </c>
      <c r="AL1556" s="77">
        <f>IF(G1556&gt;Variables!$G$9,0,1)</f>
        <v>1</v>
      </c>
      <c r="AM1556" s="77">
        <f>IF(AND(K1556&gt;Variables!$G$10,K1556&lt;Variables!$G$11),0,1)</f>
        <v>1</v>
      </c>
      <c r="AN1556" s="77">
        <f>IF(H1556&lt;Variables!$G$13,1,0)</f>
        <v>0</v>
      </c>
      <c r="AO1556" s="77">
        <f>IF(R1556&lt;Variables!$G$12,0,1)</f>
        <v>0</v>
      </c>
      <c r="AP1556" s="78">
        <f t="shared" si="49"/>
        <v>1</v>
      </c>
      <c r="AQ1556" s="77">
        <f>IF(V1556&lt;Variables!$G$15,1,0)</f>
        <v>1</v>
      </c>
      <c r="AR1556">
        <v>0</v>
      </c>
      <c r="AS1556">
        <v>0</v>
      </c>
      <c r="AT1556">
        <v>0</v>
      </c>
      <c r="AU1556">
        <v>1</v>
      </c>
      <c r="BA1556">
        <v>-1.07</v>
      </c>
    </row>
    <row r="1557" spans="3:53" x14ac:dyDescent="0.25">
      <c r="C1557" t="s">
        <v>310</v>
      </c>
      <c r="D1557" t="s">
        <v>311</v>
      </c>
      <c r="E1557">
        <v>99.52</v>
      </c>
      <c r="F1557">
        <v>4.93</v>
      </c>
      <c r="G1557">
        <v>3.13</v>
      </c>
      <c r="H1557">
        <v>28460</v>
      </c>
      <c r="I1557">
        <v>-10.102</v>
      </c>
      <c r="J1557" t="s">
        <v>74</v>
      </c>
      <c r="K1557">
        <v>59.17</v>
      </c>
      <c r="L1557">
        <v>99.059725</v>
      </c>
      <c r="M1557">
        <v>0.20217601048256989</v>
      </c>
      <c r="N1557">
        <v>98.686202000000009</v>
      </c>
      <c r="O1557">
        <v>0.58143690644817447</v>
      </c>
      <c r="P1557">
        <v>2645000</v>
      </c>
      <c r="Q1557">
        <v>2299000</v>
      </c>
      <c r="R1557">
        <v>1.1499999999999999</v>
      </c>
      <c r="S1557">
        <v>19.068000000000001</v>
      </c>
      <c r="T1557">
        <v>6.4540000000000006</v>
      </c>
      <c r="U1557">
        <v>12.23260869565217</v>
      </c>
      <c r="V1557">
        <v>2.4513904045288841</v>
      </c>
      <c r="AC1557">
        <v>99.761300000000006</v>
      </c>
      <c r="AD1557">
        <v>96.82</v>
      </c>
      <c r="AH1557" s="77">
        <f>IF(AND(M1557&lt;Variables!$G$6,M1557&gt;Variables!$G$5),0,1)</f>
        <v>1</v>
      </c>
      <c r="AI1557" s="77">
        <f t="shared" si="48"/>
        <v>0</v>
      </c>
      <c r="AJ1557" s="77">
        <f>IF(I1557&gt;Variables!$G$7,0,1)</f>
        <v>1</v>
      </c>
      <c r="AK1557" s="77">
        <f>IF(F1557&gt;Variables!$G$8,0,1)</f>
        <v>1</v>
      </c>
      <c r="AL1557" s="77">
        <f>IF(G1557&gt;Variables!$G$9,0,1)</f>
        <v>1</v>
      </c>
      <c r="AM1557" s="77">
        <f>IF(AND(K1557&gt;Variables!$G$10,K1557&lt;Variables!$G$11),0,1)</f>
        <v>1</v>
      </c>
      <c r="AN1557" s="77">
        <f>IF(H1557&lt;Variables!$G$13,1,0)</f>
        <v>0</v>
      </c>
      <c r="AO1557" s="77">
        <f>IF(R1557&lt;Variables!$G$12,0,1)</f>
        <v>0</v>
      </c>
      <c r="AP1557" s="78">
        <f t="shared" si="49"/>
        <v>0</v>
      </c>
      <c r="AQ1557" s="77">
        <f>IF(V1557&lt;Variables!$G$15,1,0)</f>
        <v>1</v>
      </c>
      <c r="AR1557">
        <v>0</v>
      </c>
      <c r="AS1557">
        <v>0</v>
      </c>
      <c r="AT1557">
        <v>0</v>
      </c>
      <c r="AU1557">
        <v>1</v>
      </c>
      <c r="BA1557">
        <v>-0.97</v>
      </c>
    </row>
    <row r="1558" spans="3:53" x14ac:dyDescent="0.25">
      <c r="C1558" t="s">
        <v>310</v>
      </c>
      <c r="D1558" t="s">
        <v>293</v>
      </c>
      <c r="E1558">
        <v>22.48</v>
      </c>
      <c r="F1558">
        <v>11.15</v>
      </c>
      <c r="G1558">
        <v>-1.51</v>
      </c>
      <c r="H1558">
        <v>-99999</v>
      </c>
      <c r="I1558">
        <v>240.642</v>
      </c>
      <c r="J1558" t="s">
        <v>74</v>
      </c>
      <c r="K1558">
        <v>-99999</v>
      </c>
      <c r="L1558">
        <v>-99999</v>
      </c>
      <c r="M1558">
        <v>-99999</v>
      </c>
      <c r="N1558">
        <v>-99999</v>
      </c>
      <c r="O1558">
        <v>-99999</v>
      </c>
      <c r="P1558">
        <v>138411</v>
      </c>
      <c r="Q1558">
        <v>7534</v>
      </c>
      <c r="R1558">
        <v>18.37</v>
      </c>
      <c r="S1558">
        <v>19.068000000000001</v>
      </c>
      <c r="T1558">
        <v>6.4540000000000006</v>
      </c>
      <c r="U1558">
        <v>12.23260869565217</v>
      </c>
      <c r="V1558">
        <v>-99999</v>
      </c>
      <c r="AC1558">
        <v>-99999</v>
      </c>
      <c r="AD1558">
        <v>-99999</v>
      </c>
      <c r="AH1558" s="77">
        <f>IF(AND(M1558&lt;Variables!$G$6,M1558&gt;Variables!$G$5),0,1)</f>
        <v>1</v>
      </c>
      <c r="AI1558" s="77">
        <f t="shared" si="48"/>
        <v>1</v>
      </c>
      <c r="AJ1558" s="77">
        <f>IF(I1558&gt;Variables!$G$7,0,1)</f>
        <v>0</v>
      </c>
      <c r="AK1558" s="77">
        <f>IF(F1558&gt;Variables!$G$8,0,1)</f>
        <v>0</v>
      </c>
      <c r="AL1558" s="77">
        <f>IF(G1558&gt;Variables!$G$9,0,1)</f>
        <v>1</v>
      </c>
      <c r="AM1558" s="77">
        <f>IF(AND(K1558&gt;Variables!$G$10,K1558&lt;Variables!$G$11),0,1)</f>
        <v>1</v>
      </c>
      <c r="AN1558" s="77">
        <f>IF(H1558&lt;Variables!$G$13,1,0)</f>
        <v>1</v>
      </c>
      <c r="AO1558" s="77">
        <f>IF(R1558&lt;Variables!$G$12,0,1)</f>
        <v>1</v>
      </c>
      <c r="AP1558" s="78">
        <f t="shared" si="49"/>
        <v>0</v>
      </c>
      <c r="AQ1558" s="77">
        <f>IF(V1558&lt;Variables!$G$15,1,0)</f>
        <v>1</v>
      </c>
      <c r="AR1558">
        <v>0</v>
      </c>
      <c r="AS1558">
        <v>0</v>
      </c>
      <c r="AT1558">
        <v>0</v>
      </c>
      <c r="AU1558">
        <v>0</v>
      </c>
      <c r="BA1558">
        <v>0</v>
      </c>
    </row>
    <row r="1559" spans="3:53" x14ac:dyDescent="0.25">
      <c r="C1559" t="s">
        <v>312</v>
      </c>
      <c r="D1559" t="s">
        <v>164</v>
      </c>
      <c r="E1559">
        <v>17.04</v>
      </c>
      <c r="F1559">
        <v>8.36</v>
      </c>
      <c r="G1559">
        <v>0</v>
      </c>
      <c r="H1559">
        <v>-99999</v>
      </c>
      <c r="I1559">
        <v>148.58799999999999</v>
      </c>
      <c r="J1559" t="s">
        <v>74</v>
      </c>
      <c r="K1559">
        <v>59.22</v>
      </c>
      <c r="L1559">
        <v>-99999</v>
      </c>
      <c r="M1559">
        <v>-99999</v>
      </c>
      <c r="N1559">
        <v>-99999</v>
      </c>
      <c r="O1559">
        <v>-99999</v>
      </c>
      <c r="P1559">
        <v>1835000</v>
      </c>
      <c r="Q1559">
        <v>46184</v>
      </c>
      <c r="R1559">
        <v>39.729999999999997</v>
      </c>
      <c r="S1559">
        <v>20.664999999999999</v>
      </c>
      <c r="T1559">
        <v>6.3420000000000014</v>
      </c>
      <c r="U1559">
        <v>12.801666666666669</v>
      </c>
      <c r="V1559">
        <v>-99999</v>
      </c>
      <c r="AC1559">
        <v>17</v>
      </c>
      <c r="AD1559">
        <v>16.989999999999998</v>
      </c>
      <c r="AH1559" s="77">
        <f>IF(AND(M1559&lt;Variables!$G$6,M1559&gt;Variables!$G$5),0,1)</f>
        <v>1</v>
      </c>
      <c r="AI1559" s="77">
        <f t="shared" si="48"/>
        <v>1</v>
      </c>
      <c r="AJ1559" s="77">
        <f>IF(I1559&gt;Variables!$G$7,0,1)</f>
        <v>0</v>
      </c>
      <c r="AK1559" s="77">
        <f>IF(F1559&gt;Variables!$G$8,0,1)</f>
        <v>1</v>
      </c>
      <c r="AL1559" s="77">
        <f>IF(G1559&gt;Variables!$G$9,0,1)</f>
        <v>1</v>
      </c>
      <c r="AM1559" s="77">
        <f>IF(AND(K1559&gt;Variables!$G$10,K1559&lt;Variables!$G$11),0,1)</f>
        <v>1</v>
      </c>
      <c r="AN1559" s="77">
        <f>IF(H1559&lt;Variables!$G$13,1,0)</f>
        <v>1</v>
      </c>
      <c r="AO1559" s="77">
        <f>IF(R1559&lt;Variables!$G$12,0,1)</f>
        <v>1</v>
      </c>
      <c r="AP1559" s="78">
        <f t="shared" si="49"/>
        <v>0</v>
      </c>
      <c r="AQ1559" s="77">
        <f>IF(V1559&lt;Variables!$G$15,1,0)</f>
        <v>1</v>
      </c>
      <c r="AR1559">
        <v>0</v>
      </c>
      <c r="AS1559">
        <v>0</v>
      </c>
      <c r="AT1559">
        <v>0</v>
      </c>
      <c r="AU1559">
        <v>0</v>
      </c>
      <c r="BA1559">
        <v>0</v>
      </c>
    </row>
    <row r="1560" spans="3:53" x14ac:dyDescent="0.25">
      <c r="C1560" t="s">
        <v>312</v>
      </c>
      <c r="D1560" t="s">
        <v>293</v>
      </c>
      <c r="E1560">
        <v>22.48</v>
      </c>
      <c r="F1560">
        <v>11.15</v>
      </c>
      <c r="G1560">
        <v>-1.51</v>
      </c>
      <c r="H1560">
        <v>-99999</v>
      </c>
      <c r="I1560">
        <v>240.642</v>
      </c>
      <c r="J1560" t="s">
        <v>74</v>
      </c>
      <c r="K1560">
        <v>-99999</v>
      </c>
      <c r="L1560">
        <v>-99999</v>
      </c>
      <c r="M1560">
        <v>-99999</v>
      </c>
      <c r="N1560">
        <v>-99999</v>
      </c>
      <c r="O1560">
        <v>-99999</v>
      </c>
      <c r="P1560">
        <v>138411</v>
      </c>
      <c r="Q1560">
        <v>7534</v>
      </c>
      <c r="R1560">
        <v>18.37</v>
      </c>
      <c r="S1560">
        <v>20.664999999999999</v>
      </c>
      <c r="T1560">
        <v>6.3420000000000014</v>
      </c>
      <c r="U1560">
        <v>12.801666666666669</v>
      </c>
      <c r="V1560">
        <v>-99999</v>
      </c>
      <c r="AC1560">
        <v>-99999</v>
      </c>
      <c r="AD1560">
        <v>-99999</v>
      </c>
      <c r="AH1560" s="77">
        <f>IF(AND(M1560&lt;Variables!$G$6,M1560&gt;Variables!$G$5),0,1)</f>
        <v>1</v>
      </c>
      <c r="AI1560" s="77">
        <f t="shared" si="48"/>
        <v>1</v>
      </c>
      <c r="AJ1560" s="77">
        <f>IF(I1560&gt;Variables!$G$7,0,1)</f>
        <v>0</v>
      </c>
      <c r="AK1560" s="77">
        <f>IF(F1560&gt;Variables!$G$8,0,1)</f>
        <v>0</v>
      </c>
      <c r="AL1560" s="77">
        <f>IF(G1560&gt;Variables!$G$9,0,1)</f>
        <v>1</v>
      </c>
      <c r="AM1560" s="77">
        <f>IF(AND(K1560&gt;Variables!$G$10,K1560&lt;Variables!$G$11),0,1)</f>
        <v>1</v>
      </c>
      <c r="AN1560" s="77">
        <f>IF(H1560&lt;Variables!$G$13,1,0)</f>
        <v>1</v>
      </c>
      <c r="AO1560" s="77">
        <f>IF(R1560&lt;Variables!$G$12,0,1)</f>
        <v>1</v>
      </c>
      <c r="AP1560" s="78">
        <f t="shared" si="49"/>
        <v>0</v>
      </c>
      <c r="AQ1560" s="77">
        <f>IF(V1560&lt;Variables!$G$15,1,0)</f>
        <v>1</v>
      </c>
      <c r="AR1560">
        <v>0</v>
      </c>
      <c r="AS1560">
        <v>0</v>
      </c>
      <c r="AT1560">
        <v>0</v>
      </c>
      <c r="AU1560">
        <v>0</v>
      </c>
      <c r="BA1560">
        <v>0</v>
      </c>
    </row>
    <row r="1561" spans="3:53" x14ac:dyDescent="0.25">
      <c r="C1561" t="s">
        <v>312</v>
      </c>
      <c r="D1561" t="s">
        <v>311</v>
      </c>
      <c r="E1561">
        <v>99.85</v>
      </c>
      <c r="F1561">
        <v>5.03</v>
      </c>
      <c r="G1561">
        <v>3.4</v>
      </c>
      <c r="H1561">
        <v>28460</v>
      </c>
      <c r="I1561">
        <v>-10.023999999999999</v>
      </c>
      <c r="J1561" t="s">
        <v>74</v>
      </c>
      <c r="K1561">
        <v>65.510000000000005</v>
      </c>
      <c r="L1561">
        <v>99.176430000000011</v>
      </c>
      <c r="M1561">
        <v>0.34642303619921128</v>
      </c>
      <c r="N1561">
        <v>98.830906000000013</v>
      </c>
      <c r="O1561">
        <v>0.69724545477705424</v>
      </c>
      <c r="P1561">
        <v>2687000</v>
      </c>
      <c r="Q1561">
        <v>2299000</v>
      </c>
      <c r="R1561">
        <v>1.17</v>
      </c>
      <c r="S1561">
        <v>20.664999999999999</v>
      </c>
      <c r="T1561">
        <v>6.3420000000000014</v>
      </c>
      <c r="U1561">
        <v>12.801666666666669</v>
      </c>
      <c r="V1561">
        <v>2.5031593155691141</v>
      </c>
      <c r="AC1561">
        <v>99.761300000000006</v>
      </c>
      <c r="AD1561">
        <v>96.82</v>
      </c>
      <c r="AH1561" s="77">
        <f>IF(AND(M1561&lt;Variables!$G$6,M1561&gt;Variables!$G$5),0,1)</f>
        <v>1</v>
      </c>
      <c r="AI1561" s="77">
        <f t="shared" si="48"/>
        <v>0</v>
      </c>
      <c r="AJ1561" s="77">
        <f>IF(I1561&gt;Variables!$G$7,0,1)</f>
        <v>1</v>
      </c>
      <c r="AK1561" s="77">
        <f>IF(F1561&gt;Variables!$G$8,0,1)</f>
        <v>1</v>
      </c>
      <c r="AL1561" s="77">
        <f>IF(G1561&gt;Variables!$G$9,0,1)</f>
        <v>1</v>
      </c>
      <c r="AM1561" s="77">
        <f>IF(AND(K1561&gt;Variables!$G$10,K1561&lt;Variables!$G$11),0,1)</f>
        <v>0</v>
      </c>
      <c r="AN1561" s="77">
        <f>IF(H1561&lt;Variables!$G$13,1,0)</f>
        <v>0</v>
      </c>
      <c r="AO1561" s="77">
        <f>IF(R1561&lt;Variables!$G$12,0,1)</f>
        <v>0</v>
      </c>
      <c r="AP1561" s="78">
        <f t="shared" si="49"/>
        <v>0</v>
      </c>
      <c r="AQ1561" s="77">
        <f>IF(V1561&lt;Variables!$G$15,1,0)</f>
        <v>1</v>
      </c>
      <c r="AR1561">
        <v>0</v>
      </c>
      <c r="AS1561">
        <v>0</v>
      </c>
      <c r="AT1561">
        <v>0</v>
      </c>
      <c r="AU1561">
        <v>1</v>
      </c>
      <c r="BA1561">
        <v>-1.19</v>
      </c>
    </row>
    <row r="1562" spans="3:53" x14ac:dyDescent="0.25">
      <c r="C1562" t="s">
        <v>312</v>
      </c>
      <c r="D1562" t="s">
        <v>283</v>
      </c>
      <c r="E1562">
        <v>5.1100000000000003</v>
      </c>
      <c r="F1562">
        <v>16.66</v>
      </c>
      <c r="G1562">
        <v>-3.69</v>
      </c>
      <c r="H1562">
        <v>54.86</v>
      </c>
      <c r="I1562">
        <v>-55.676000000000002</v>
      </c>
      <c r="J1562" t="s">
        <v>75</v>
      </c>
      <c r="K1562">
        <v>56.87</v>
      </c>
      <c r="L1562">
        <v>5.0330399999999997</v>
      </c>
      <c r="M1562">
        <v>1.0323780458728771</v>
      </c>
      <c r="N1562">
        <v>5.0543280000000008</v>
      </c>
      <c r="O1562">
        <v>0.60684625137108505</v>
      </c>
      <c r="P1562">
        <v>36450000</v>
      </c>
      <c r="Q1562">
        <v>674640</v>
      </c>
      <c r="R1562">
        <v>54.03</v>
      </c>
      <c r="S1562">
        <v>20.664999999999999</v>
      </c>
      <c r="T1562">
        <v>6.3420000000000014</v>
      </c>
      <c r="U1562">
        <v>12.801666666666669</v>
      </c>
      <c r="V1562">
        <v>2.3908484122454809</v>
      </c>
      <c r="AC1562">
        <v>5.17</v>
      </c>
      <c r="AD1562">
        <v>4.45</v>
      </c>
      <c r="AH1562" s="77">
        <f>IF(AND(M1562&lt;Variables!$G$6,M1562&gt;Variables!$G$5),0,1)</f>
        <v>1</v>
      </c>
      <c r="AI1562" s="77">
        <f t="shared" si="48"/>
        <v>1</v>
      </c>
      <c r="AJ1562" s="77">
        <f>IF(I1562&gt;Variables!$G$7,0,1)</f>
        <v>1</v>
      </c>
      <c r="AK1562" s="77">
        <f>IF(F1562&gt;Variables!$G$8,0,1)</f>
        <v>0</v>
      </c>
      <c r="AL1562" s="77">
        <f>IF(G1562&gt;Variables!$G$9,0,1)</f>
        <v>1</v>
      </c>
      <c r="AM1562" s="77">
        <f>IF(AND(K1562&gt;Variables!$G$10,K1562&lt;Variables!$G$11),0,1)</f>
        <v>1</v>
      </c>
      <c r="AN1562" s="77">
        <f>IF(H1562&lt;Variables!$G$13,1,0)</f>
        <v>1</v>
      </c>
      <c r="AO1562" s="77">
        <f>IF(R1562&lt;Variables!$G$12,0,1)</f>
        <v>1</v>
      </c>
      <c r="AP1562" s="78">
        <f t="shared" si="49"/>
        <v>1</v>
      </c>
      <c r="AQ1562" s="77">
        <f>IF(V1562&lt;Variables!$G$15,1,0)</f>
        <v>1</v>
      </c>
      <c r="AR1562">
        <v>0</v>
      </c>
      <c r="AS1562">
        <v>0</v>
      </c>
      <c r="AT1562">
        <v>1</v>
      </c>
      <c r="AU1562">
        <v>0</v>
      </c>
      <c r="BA1562">
        <v>-2.25</v>
      </c>
    </row>
    <row r="1563" spans="3:53" x14ac:dyDescent="0.25">
      <c r="C1563" t="s">
        <v>312</v>
      </c>
      <c r="D1563" t="s">
        <v>273</v>
      </c>
      <c r="E1563">
        <v>1.85</v>
      </c>
      <c r="F1563">
        <v>31.2</v>
      </c>
      <c r="G1563">
        <v>12.58</v>
      </c>
      <c r="H1563">
        <v>464.81</v>
      </c>
      <c r="I1563">
        <v>-6.5330000000000004</v>
      </c>
      <c r="J1563" t="s">
        <v>74</v>
      </c>
      <c r="K1563">
        <v>51.32</v>
      </c>
      <c r="L1563">
        <v>1.845645</v>
      </c>
      <c r="M1563">
        <v>-0.57676313700630488</v>
      </c>
      <c r="N1563">
        <v>1.7757799999999999</v>
      </c>
      <c r="O1563">
        <v>3.3348725630427101</v>
      </c>
      <c r="P1563">
        <v>104380000</v>
      </c>
      <c r="Q1563">
        <v>1670000</v>
      </c>
      <c r="R1563">
        <v>62.5</v>
      </c>
      <c r="S1563">
        <v>20.664999999999999</v>
      </c>
      <c r="T1563">
        <v>6.3420000000000014</v>
      </c>
      <c r="U1563">
        <v>12.801666666666669</v>
      </c>
      <c r="V1563">
        <v>2.397869754922533</v>
      </c>
      <c r="AC1563">
        <v>2.23</v>
      </c>
      <c r="AD1563">
        <v>1.77</v>
      </c>
      <c r="AH1563" s="77">
        <f>IF(AND(M1563&lt;Variables!$G$6,M1563&gt;Variables!$G$5),0,1)</f>
        <v>1</v>
      </c>
      <c r="AI1563" s="77">
        <f t="shared" si="48"/>
        <v>0</v>
      </c>
      <c r="AJ1563" s="77">
        <f>IF(I1563&gt;Variables!$G$7,0,1)</f>
        <v>1</v>
      </c>
      <c r="AK1563" s="77">
        <f>IF(F1563&gt;Variables!$G$8,0,1)</f>
        <v>0</v>
      </c>
      <c r="AL1563" s="77">
        <f>IF(G1563&gt;Variables!$G$9,0,1)</f>
        <v>0</v>
      </c>
      <c r="AM1563" s="77">
        <f>IF(AND(K1563&gt;Variables!$G$10,K1563&lt;Variables!$G$11),0,1)</f>
        <v>1</v>
      </c>
      <c r="AN1563" s="77">
        <f>IF(H1563&lt;Variables!$G$13,1,0)</f>
        <v>1</v>
      </c>
      <c r="AO1563" s="77">
        <f>IF(R1563&lt;Variables!$G$12,0,1)</f>
        <v>1</v>
      </c>
      <c r="AP1563" s="78">
        <f t="shared" si="49"/>
        <v>0</v>
      </c>
      <c r="AQ1563" s="77">
        <f>IF(V1563&lt;Variables!$G$15,1,0)</f>
        <v>1</v>
      </c>
      <c r="AR1563">
        <v>1</v>
      </c>
      <c r="AS1563">
        <v>0</v>
      </c>
      <c r="AT1563">
        <v>0</v>
      </c>
      <c r="AU1563">
        <v>0</v>
      </c>
      <c r="BA1563">
        <v>2</v>
      </c>
    </row>
    <row r="1564" spans="3:53" x14ac:dyDescent="0.25">
      <c r="C1564" t="s">
        <v>312</v>
      </c>
      <c r="D1564" t="s">
        <v>282</v>
      </c>
      <c r="E1564">
        <v>65.989999999999995</v>
      </c>
      <c r="F1564">
        <v>14.31</v>
      </c>
      <c r="G1564">
        <v>3.44</v>
      </c>
      <c r="H1564">
        <v>11670</v>
      </c>
      <c r="I1564">
        <v>2.0150000000000001</v>
      </c>
      <c r="J1564" t="s">
        <v>75</v>
      </c>
      <c r="K1564">
        <v>48.7</v>
      </c>
      <c r="L1564">
        <v>66.147647368421048</v>
      </c>
      <c r="M1564">
        <v>-6.5984763113261721E-2</v>
      </c>
      <c r="N1564">
        <v>66.125106122448983</v>
      </c>
      <c r="O1564">
        <v>-3.1918470436780963E-2</v>
      </c>
      <c r="P1564">
        <v>4015000</v>
      </c>
      <c r="Q1564">
        <v>1277000</v>
      </c>
      <c r="R1564">
        <v>3.14</v>
      </c>
      <c r="S1564">
        <v>20.664999999999999</v>
      </c>
      <c r="T1564">
        <v>6.3420000000000014</v>
      </c>
      <c r="U1564">
        <v>12.801666666666669</v>
      </c>
      <c r="V1564">
        <v>2.3549998706463122</v>
      </c>
      <c r="AC1564">
        <v>66.12</v>
      </c>
      <c r="AD1564">
        <v>60.61</v>
      </c>
      <c r="AH1564" s="77">
        <f>IF(AND(M1564&lt;Variables!$G$6,M1564&gt;Variables!$G$5),0,1)</f>
        <v>1</v>
      </c>
      <c r="AI1564" s="77">
        <f t="shared" si="48"/>
        <v>0</v>
      </c>
      <c r="AJ1564" s="77">
        <f>IF(I1564&gt;Variables!$G$7,0,1)</f>
        <v>1</v>
      </c>
      <c r="AK1564" s="77">
        <f>IF(F1564&gt;Variables!$G$8,0,1)</f>
        <v>0</v>
      </c>
      <c r="AL1564" s="77">
        <f>IF(G1564&gt;Variables!$G$9,0,1)</f>
        <v>1</v>
      </c>
      <c r="AM1564" s="77">
        <f>IF(AND(K1564&gt;Variables!$G$10,K1564&lt;Variables!$G$11),0,1)</f>
        <v>1</v>
      </c>
      <c r="AN1564" s="77">
        <f>IF(H1564&lt;Variables!$G$13,1,0)</f>
        <v>0</v>
      </c>
      <c r="AO1564" s="77">
        <f>IF(R1564&lt;Variables!$G$12,0,1)</f>
        <v>1</v>
      </c>
      <c r="AP1564" s="78">
        <f t="shared" si="49"/>
        <v>1</v>
      </c>
      <c r="AQ1564" s="77">
        <f>IF(V1564&lt;Variables!$G$15,1,0)</f>
        <v>1</v>
      </c>
      <c r="AR1564">
        <v>0</v>
      </c>
      <c r="AS1564">
        <v>0</v>
      </c>
      <c r="AT1564">
        <v>1</v>
      </c>
      <c r="AU1564">
        <v>0</v>
      </c>
      <c r="BA1564">
        <v>-2.25</v>
      </c>
    </row>
    <row r="1565" spans="3:53" x14ac:dyDescent="0.25">
      <c r="C1565" t="s">
        <v>312</v>
      </c>
      <c r="D1565" t="s">
        <v>201</v>
      </c>
      <c r="E1565">
        <v>38.58</v>
      </c>
      <c r="F1565">
        <v>12.13</v>
      </c>
      <c r="G1565">
        <v>14.11</v>
      </c>
      <c r="H1565">
        <v>-99999</v>
      </c>
      <c r="I1565">
        <v>21.555</v>
      </c>
      <c r="J1565" t="s">
        <v>75</v>
      </c>
      <c r="K1565">
        <v>58.37</v>
      </c>
      <c r="L1565">
        <v>38.050089473684217</v>
      </c>
      <c r="M1565">
        <v>1.2481193418591929</v>
      </c>
      <c r="N1565">
        <v>38.048422448979601</v>
      </c>
      <c r="O1565">
        <v>1.2525553501185409</v>
      </c>
      <c r="P1565">
        <v>582202</v>
      </c>
      <c r="Q1565">
        <v>2287000</v>
      </c>
      <c r="R1565">
        <v>0.25</v>
      </c>
      <c r="S1565">
        <v>20.664999999999999</v>
      </c>
      <c r="T1565">
        <v>6.3420000000000014</v>
      </c>
      <c r="U1565">
        <v>12.801666666666669</v>
      </c>
      <c r="V1565">
        <v>2.391091857433409</v>
      </c>
      <c r="AC1565">
        <v>40.020000000000003</v>
      </c>
      <c r="AD1565">
        <v>37.049999999999997</v>
      </c>
      <c r="AH1565" s="77">
        <f>IF(AND(M1565&lt;Variables!$G$6,M1565&gt;Variables!$G$5),0,1)</f>
        <v>1</v>
      </c>
      <c r="AI1565" s="77">
        <f t="shared" si="48"/>
        <v>0</v>
      </c>
      <c r="AJ1565" s="77">
        <f>IF(I1565&gt;Variables!$G$7,0,1)</f>
        <v>1</v>
      </c>
      <c r="AK1565" s="77">
        <f>IF(F1565&gt;Variables!$G$8,0,1)</f>
        <v>0</v>
      </c>
      <c r="AL1565" s="77">
        <f>IF(G1565&gt;Variables!$G$9,0,1)</f>
        <v>0</v>
      </c>
      <c r="AM1565" s="77">
        <f>IF(AND(K1565&gt;Variables!$G$10,K1565&lt;Variables!$G$11),0,1)</f>
        <v>1</v>
      </c>
      <c r="AN1565" s="77">
        <f>IF(H1565&lt;Variables!$G$13,1,0)</f>
        <v>1</v>
      </c>
      <c r="AO1565" s="77">
        <f>IF(R1565&lt;Variables!$G$12,0,1)</f>
        <v>0</v>
      </c>
      <c r="AP1565" s="78">
        <f t="shared" si="49"/>
        <v>1</v>
      </c>
      <c r="AQ1565" s="77">
        <f>IF(V1565&lt;Variables!$G$15,1,0)</f>
        <v>1</v>
      </c>
      <c r="AR1565">
        <v>1</v>
      </c>
      <c r="AS1565">
        <v>0</v>
      </c>
      <c r="AT1565">
        <v>0</v>
      </c>
      <c r="AU1565">
        <v>0</v>
      </c>
      <c r="BA1565">
        <v>2</v>
      </c>
    </row>
    <row r="1566" spans="3:53" x14ac:dyDescent="0.25">
      <c r="C1566" t="s">
        <v>312</v>
      </c>
      <c r="D1566" t="s">
        <v>140</v>
      </c>
      <c r="E1566">
        <v>24.61</v>
      </c>
      <c r="F1566">
        <v>8.85</v>
      </c>
      <c r="G1566">
        <v>8.44</v>
      </c>
      <c r="H1566">
        <v>6870</v>
      </c>
      <c r="I1566">
        <v>-1.0289999999999999</v>
      </c>
      <c r="J1566" t="s">
        <v>75</v>
      </c>
      <c r="K1566">
        <v>63.34</v>
      </c>
      <c r="L1566">
        <v>24.420725000000001</v>
      </c>
      <c r="M1566">
        <v>0.52936593815295563</v>
      </c>
      <c r="N1566">
        <v>24.187593750000001</v>
      </c>
      <c r="O1566">
        <v>1.498314606015736</v>
      </c>
      <c r="P1566">
        <v>833575</v>
      </c>
      <c r="Q1566">
        <v>740726</v>
      </c>
      <c r="R1566">
        <v>1.1299999999999999</v>
      </c>
      <c r="S1566">
        <v>20.664999999999999</v>
      </c>
      <c r="T1566">
        <v>6.3420000000000014</v>
      </c>
      <c r="U1566">
        <v>12.801666666666669</v>
      </c>
      <c r="V1566">
        <v>2.4710445758240169</v>
      </c>
      <c r="AC1566">
        <v>24.68</v>
      </c>
      <c r="AD1566">
        <v>22.64</v>
      </c>
      <c r="AH1566" s="77">
        <f>IF(AND(M1566&lt;Variables!$G$6,M1566&gt;Variables!$G$5),0,1)</f>
        <v>1</v>
      </c>
      <c r="AI1566" s="77">
        <f t="shared" si="48"/>
        <v>0</v>
      </c>
      <c r="AJ1566" s="77">
        <f>IF(I1566&gt;Variables!$G$7,0,1)</f>
        <v>1</v>
      </c>
      <c r="AK1566" s="77">
        <f>IF(F1566&gt;Variables!$G$8,0,1)</f>
        <v>1</v>
      </c>
      <c r="AL1566" s="77">
        <f>IF(G1566&gt;Variables!$G$9,0,1)</f>
        <v>1</v>
      </c>
      <c r="AM1566" s="77">
        <f>IF(AND(K1566&gt;Variables!$G$10,K1566&lt;Variables!$G$11),0,1)</f>
        <v>0</v>
      </c>
      <c r="AN1566" s="77">
        <f>IF(H1566&lt;Variables!$G$13,1,0)</f>
        <v>0</v>
      </c>
      <c r="AO1566" s="77">
        <f>IF(R1566&lt;Variables!$G$12,0,1)</f>
        <v>0</v>
      </c>
      <c r="AP1566" s="78">
        <f t="shared" si="49"/>
        <v>1</v>
      </c>
      <c r="AQ1566" s="77">
        <f>IF(V1566&lt;Variables!$G$15,1,0)</f>
        <v>1</v>
      </c>
      <c r="AR1566">
        <v>0</v>
      </c>
      <c r="AS1566">
        <v>0</v>
      </c>
      <c r="AT1566">
        <v>1</v>
      </c>
      <c r="AU1566">
        <v>0</v>
      </c>
      <c r="BA1566">
        <v>-2.04</v>
      </c>
    </row>
    <row r="1567" spans="3:53" x14ac:dyDescent="0.25">
      <c r="C1567" t="s">
        <v>312</v>
      </c>
      <c r="D1567" t="s">
        <v>167</v>
      </c>
      <c r="E1567">
        <v>12.11</v>
      </c>
      <c r="F1567">
        <v>8.81</v>
      </c>
      <c r="G1567">
        <v>3.27</v>
      </c>
      <c r="H1567">
        <v>2260</v>
      </c>
      <c r="I1567">
        <v>-30.704999999999998</v>
      </c>
      <c r="J1567" t="s">
        <v>75</v>
      </c>
      <c r="K1567">
        <v>56.16</v>
      </c>
      <c r="L1567">
        <v>12.028535</v>
      </c>
      <c r="M1567">
        <v>0.45279828341521761</v>
      </c>
      <c r="N1567">
        <v>12.047928000000001</v>
      </c>
      <c r="O1567">
        <v>0.2911039973014557</v>
      </c>
      <c r="P1567">
        <v>49988000</v>
      </c>
      <c r="Q1567">
        <v>13611000</v>
      </c>
      <c r="R1567">
        <v>3.67</v>
      </c>
      <c r="S1567">
        <v>20.664999999999999</v>
      </c>
      <c r="T1567">
        <v>6.3420000000000014</v>
      </c>
      <c r="U1567">
        <v>12.801666666666669</v>
      </c>
      <c r="V1567">
        <v>2.4109895269453849</v>
      </c>
      <c r="AC1567">
        <v>12.65</v>
      </c>
      <c r="AD1567">
        <v>11.37</v>
      </c>
      <c r="AH1567" s="77">
        <f>IF(AND(M1567&lt;Variables!$G$6,M1567&gt;Variables!$G$5),0,1)</f>
        <v>1</v>
      </c>
      <c r="AI1567" s="77">
        <f t="shared" si="48"/>
        <v>1</v>
      </c>
      <c r="AJ1567" s="77">
        <f>IF(I1567&gt;Variables!$G$7,0,1)</f>
        <v>1</v>
      </c>
      <c r="AK1567" s="77">
        <f>IF(F1567&gt;Variables!$G$8,0,1)</f>
        <v>1</v>
      </c>
      <c r="AL1567" s="77">
        <f>IF(G1567&gt;Variables!$G$9,0,1)</f>
        <v>1</v>
      </c>
      <c r="AM1567" s="77">
        <f>IF(AND(K1567&gt;Variables!$G$10,K1567&lt;Variables!$G$11),0,1)</f>
        <v>1</v>
      </c>
      <c r="AN1567" s="77">
        <f>IF(H1567&lt;Variables!$G$13,1,0)</f>
        <v>0</v>
      </c>
      <c r="AO1567" s="77">
        <f>IF(R1567&lt;Variables!$G$12,0,1)</f>
        <v>1</v>
      </c>
      <c r="AP1567" s="78">
        <f t="shared" si="49"/>
        <v>1</v>
      </c>
      <c r="AQ1567" s="77">
        <f>IF(V1567&lt;Variables!$G$15,1,0)</f>
        <v>1</v>
      </c>
      <c r="AR1567">
        <v>1</v>
      </c>
      <c r="AS1567">
        <v>0</v>
      </c>
      <c r="AT1567">
        <v>0</v>
      </c>
      <c r="AU1567">
        <v>0</v>
      </c>
      <c r="BA1567">
        <v>0.76</v>
      </c>
    </row>
    <row r="1568" spans="3:53" x14ac:dyDescent="0.25">
      <c r="C1568" t="s">
        <v>312</v>
      </c>
      <c r="D1568" t="s">
        <v>179</v>
      </c>
      <c r="E1568">
        <v>22.4</v>
      </c>
      <c r="F1568">
        <v>8.17</v>
      </c>
      <c r="G1568">
        <v>5.95</v>
      </c>
      <c r="H1568">
        <v>14130</v>
      </c>
      <c r="I1568">
        <v>-72.111000000000004</v>
      </c>
      <c r="J1568" t="s">
        <v>75</v>
      </c>
      <c r="K1568">
        <v>42.05</v>
      </c>
      <c r="L1568">
        <v>22.387174999999999</v>
      </c>
      <c r="M1568">
        <v>-0.61273921341126203</v>
      </c>
      <c r="N1568">
        <v>22.359248000000001</v>
      </c>
      <c r="O1568">
        <v>-0.48860319452602952</v>
      </c>
      <c r="P1568">
        <v>18845000</v>
      </c>
      <c r="Q1568">
        <v>11046000</v>
      </c>
      <c r="R1568">
        <v>1.71</v>
      </c>
      <c r="S1568">
        <v>20.664999999999999</v>
      </c>
      <c r="T1568">
        <v>6.3420000000000014</v>
      </c>
      <c r="U1568">
        <v>12.801666666666669</v>
      </c>
      <c r="V1568">
        <v>2.2865009723044558</v>
      </c>
      <c r="AC1568">
        <v>22.645</v>
      </c>
      <c r="AD1568">
        <v>21.81</v>
      </c>
      <c r="AH1568" s="77">
        <f>IF(AND(M1568&lt;Variables!$G$6,M1568&gt;Variables!$G$5),0,1)</f>
        <v>1</v>
      </c>
      <c r="AI1568" s="77">
        <f t="shared" si="48"/>
        <v>0</v>
      </c>
      <c r="AJ1568" s="77">
        <f>IF(I1568&gt;Variables!$G$7,0,1)</f>
        <v>1</v>
      </c>
      <c r="AK1568" s="77">
        <f>IF(F1568&gt;Variables!$G$8,0,1)</f>
        <v>1</v>
      </c>
      <c r="AL1568" s="77">
        <f>IF(G1568&gt;Variables!$G$9,0,1)</f>
        <v>1</v>
      </c>
      <c r="AM1568" s="77">
        <f>IF(AND(K1568&gt;Variables!$G$10,K1568&lt;Variables!$G$11),0,1)</f>
        <v>1</v>
      </c>
      <c r="AN1568" s="77">
        <f>IF(H1568&lt;Variables!$G$13,1,0)</f>
        <v>0</v>
      </c>
      <c r="AO1568" s="77">
        <f>IF(R1568&lt;Variables!$G$12,0,1)</f>
        <v>0</v>
      </c>
      <c r="AP1568" s="78">
        <f t="shared" si="49"/>
        <v>1</v>
      </c>
      <c r="AQ1568" s="77">
        <f>IF(V1568&lt;Variables!$G$15,1,0)</f>
        <v>1</v>
      </c>
      <c r="AR1568">
        <v>0</v>
      </c>
      <c r="AS1568">
        <v>0</v>
      </c>
      <c r="AT1568">
        <v>1</v>
      </c>
      <c r="AU1568">
        <v>0</v>
      </c>
      <c r="BA1568">
        <v>-2.25</v>
      </c>
    </row>
    <row r="1569" spans="3:53" x14ac:dyDescent="0.25">
      <c r="C1569" t="s">
        <v>312</v>
      </c>
      <c r="D1569" t="s">
        <v>127</v>
      </c>
      <c r="E1569">
        <v>35.93</v>
      </c>
      <c r="F1569">
        <v>7.76</v>
      </c>
      <c r="G1569">
        <v>8.67</v>
      </c>
      <c r="H1569">
        <v>8000</v>
      </c>
      <c r="I1569">
        <v>1769.306</v>
      </c>
      <c r="J1569" t="s">
        <v>75</v>
      </c>
      <c r="K1569">
        <v>52.53</v>
      </c>
      <c r="L1569">
        <v>35.721878947368417</v>
      </c>
      <c r="M1569">
        <v>0.14870733062459779</v>
      </c>
      <c r="N1569">
        <v>35.601112499999999</v>
      </c>
      <c r="O1569">
        <v>0.48843277018379488</v>
      </c>
      <c r="P1569">
        <v>394774</v>
      </c>
      <c r="Q1569">
        <v>741896</v>
      </c>
      <c r="R1569">
        <v>0.53</v>
      </c>
      <c r="S1569">
        <v>20.664999999999999</v>
      </c>
      <c r="T1569">
        <v>6.3420000000000014</v>
      </c>
      <c r="U1569">
        <v>12.801666666666669</v>
      </c>
      <c r="V1569">
        <v>2.388257858473525</v>
      </c>
      <c r="AC1569">
        <v>37.39</v>
      </c>
      <c r="AD1569">
        <v>33.549999999999997</v>
      </c>
      <c r="AH1569" s="77">
        <f>IF(AND(M1569&lt;Variables!$G$6,M1569&gt;Variables!$G$5),0,1)</f>
        <v>1</v>
      </c>
      <c r="AI1569" s="77">
        <f t="shared" si="48"/>
        <v>0</v>
      </c>
      <c r="AJ1569" s="77">
        <f>IF(I1569&gt;Variables!$G$7,0,1)</f>
        <v>0</v>
      </c>
      <c r="AK1569" s="77">
        <f>IF(F1569&gt;Variables!$G$8,0,1)</f>
        <v>1</v>
      </c>
      <c r="AL1569" s="77">
        <f>IF(G1569&gt;Variables!$G$9,0,1)</f>
        <v>1</v>
      </c>
      <c r="AM1569" s="77">
        <f>IF(AND(K1569&gt;Variables!$G$10,K1569&lt;Variables!$G$11),0,1)</f>
        <v>1</v>
      </c>
      <c r="AN1569" s="77">
        <f>IF(H1569&lt;Variables!$G$13,1,0)</f>
        <v>0</v>
      </c>
      <c r="AO1569" s="77">
        <f>IF(R1569&lt;Variables!$G$12,0,1)</f>
        <v>0</v>
      </c>
      <c r="AP1569" s="78">
        <f t="shared" si="49"/>
        <v>1</v>
      </c>
      <c r="AQ1569" s="77">
        <f>IF(V1569&lt;Variables!$G$15,1,0)</f>
        <v>1</v>
      </c>
      <c r="AR1569">
        <v>1</v>
      </c>
      <c r="AS1569">
        <v>0</v>
      </c>
      <c r="AT1569">
        <v>0</v>
      </c>
      <c r="AU1569">
        <v>0</v>
      </c>
      <c r="BA1569">
        <v>1.1100000000000001</v>
      </c>
    </row>
    <row r="1570" spans="3:53" x14ac:dyDescent="0.25">
      <c r="C1570" t="s">
        <v>312</v>
      </c>
      <c r="D1570" t="s">
        <v>139</v>
      </c>
      <c r="E1570">
        <v>31.88</v>
      </c>
      <c r="F1570">
        <v>6.68</v>
      </c>
      <c r="G1570">
        <v>9.76</v>
      </c>
      <c r="H1570">
        <v>5040</v>
      </c>
      <c r="I1570">
        <v>-4.0000000000000001E-3</v>
      </c>
      <c r="J1570" t="s">
        <v>75</v>
      </c>
      <c r="K1570">
        <v>47.97</v>
      </c>
      <c r="L1570">
        <v>31.813774999999989</v>
      </c>
      <c r="M1570">
        <v>-0.106164703811451</v>
      </c>
      <c r="N1570">
        <v>31.902971999999998</v>
      </c>
      <c r="O1570">
        <v>-0.38545625153668189</v>
      </c>
      <c r="P1570">
        <v>1217000</v>
      </c>
      <c r="Q1570">
        <v>445132</v>
      </c>
      <c r="R1570">
        <v>2.73</v>
      </c>
      <c r="S1570">
        <v>20.664999999999999</v>
      </c>
      <c r="T1570">
        <v>6.3420000000000014</v>
      </c>
      <c r="U1570">
        <v>12.801666666666669</v>
      </c>
      <c r="V1570">
        <v>2.3481070768599439</v>
      </c>
      <c r="AC1570">
        <v>34.36</v>
      </c>
      <c r="AD1570">
        <v>31.1</v>
      </c>
      <c r="AH1570" s="77">
        <f>IF(AND(M1570&lt;Variables!$G$6,M1570&gt;Variables!$G$5),0,1)</f>
        <v>1</v>
      </c>
      <c r="AI1570" s="77">
        <f t="shared" si="48"/>
        <v>1</v>
      </c>
      <c r="AJ1570" s="77">
        <f>IF(I1570&gt;Variables!$G$7,0,1)</f>
        <v>1</v>
      </c>
      <c r="AK1570" s="77">
        <f>IF(F1570&gt;Variables!$G$8,0,1)</f>
        <v>1</v>
      </c>
      <c r="AL1570" s="77">
        <f>IF(G1570&gt;Variables!$G$9,0,1)</f>
        <v>1</v>
      </c>
      <c r="AM1570" s="77">
        <f>IF(AND(K1570&gt;Variables!$G$10,K1570&lt;Variables!$G$11),0,1)</f>
        <v>1</v>
      </c>
      <c r="AN1570" s="77">
        <f>IF(H1570&lt;Variables!$G$13,1,0)</f>
        <v>0</v>
      </c>
      <c r="AO1570" s="77">
        <f>IF(R1570&lt;Variables!$G$12,0,1)</f>
        <v>1</v>
      </c>
      <c r="AP1570" s="78">
        <f t="shared" si="49"/>
        <v>1</v>
      </c>
      <c r="AQ1570" s="77">
        <f>IF(V1570&lt;Variables!$G$15,1,0)</f>
        <v>1</v>
      </c>
      <c r="AR1570">
        <v>0</v>
      </c>
      <c r="AS1570">
        <v>0</v>
      </c>
      <c r="AT1570">
        <v>1</v>
      </c>
      <c r="AU1570">
        <v>0</v>
      </c>
      <c r="BA1570">
        <v>-1.87</v>
      </c>
    </row>
    <row r="1571" spans="3:53" x14ac:dyDescent="0.25">
      <c r="C1571" t="s">
        <v>312</v>
      </c>
      <c r="D1571" t="s">
        <v>279</v>
      </c>
      <c r="E1571">
        <v>9.23</v>
      </c>
      <c r="F1571">
        <v>6.48</v>
      </c>
      <c r="G1571">
        <v>-3.46</v>
      </c>
      <c r="H1571">
        <v>13560</v>
      </c>
      <c r="I1571">
        <v>603.89599999999996</v>
      </c>
      <c r="J1571" t="s">
        <v>75</v>
      </c>
      <c r="K1571">
        <v>48.46</v>
      </c>
      <c r="L1571">
        <v>9.2039749999999998</v>
      </c>
      <c r="M1571">
        <v>-4.3187861766253242E-2</v>
      </c>
      <c r="N1571">
        <v>9.2044319999999988</v>
      </c>
      <c r="O1571">
        <v>-4.815071695895573E-2</v>
      </c>
      <c r="P1571">
        <v>1765000</v>
      </c>
      <c r="Q1571">
        <v>1051000</v>
      </c>
      <c r="R1571">
        <v>1.68</v>
      </c>
      <c r="S1571">
        <v>20.664999999999999</v>
      </c>
      <c r="T1571">
        <v>6.3420000000000014</v>
      </c>
      <c r="U1571">
        <v>12.801666666666669</v>
      </c>
      <c r="V1571">
        <v>2.3519764055269601</v>
      </c>
      <c r="AC1571">
        <v>9.2050000000000001</v>
      </c>
      <c r="AD1571">
        <v>9</v>
      </c>
      <c r="AH1571" s="77">
        <f>IF(AND(M1571&lt;Variables!$G$6,M1571&gt;Variables!$G$5),0,1)</f>
        <v>1</v>
      </c>
      <c r="AI1571" s="77">
        <f t="shared" si="48"/>
        <v>1</v>
      </c>
      <c r="AJ1571" s="77">
        <f>IF(I1571&gt;Variables!$G$7,0,1)</f>
        <v>0</v>
      </c>
      <c r="AK1571" s="77">
        <f>IF(F1571&gt;Variables!$G$8,0,1)</f>
        <v>1</v>
      </c>
      <c r="AL1571" s="77">
        <f>IF(G1571&gt;Variables!$G$9,0,1)</f>
        <v>1</v>
      </c>
      <c r="AM1571" s="77">
        <f>IF(AND(K1571&gt;Variables!$G$10,K1571&lt;Variables!$G$11),0,1)</f>
        <v>1</v>
      </c>
      <c r="AN1571" s="77">
        <f>IF(H1571&lt;Variables!$G$13,1,0)</f>
        <v>0</v>
      </c>
      <c r="AO1571" s="77">
        <f>IF(R1571&lt;Variables!$G$12,0,1)</f>
        <v>0</v>
      </c>
      <c r="AP1571" s="78">
        <f t="shared" si="49"/>
        <v>1</v>
      </c>
      <c r="AQ1571" s="77">
        <f>IF(V1571&lt;Variables!$G$15,1,0)</f>
        <v>1</v>
      </c>
      <c r="AR1571">
        <v>0</v>
      </c>
      <c r="AS1571">
        <v>0</v>
      </c>
      <c r="AT1571">
        <v>0</v>
      </c>
      <c r="AU1571">
        <v>1</v>
      </c>
      <c r="BA1571">
        <v>-1.08</v>
      </c>
    </row>
    <row r="1572" spans="3:53" x14ac:dyDescent="0.25">
      <c r="C1572" t="s">
        <v>312</v>
      </c>
      <c r="D1572" t="s">
        <v>184</v>
      </c>
      <c r="E1572">
        <v>40.74</v>
      </c>
      <c r="F1572">
        <v>6.34</v>
      </c>
      <c r="G1572">
        <v>6.76</v>
      </c>
      <c r="H1572">
        <v>5650</v>
      </c>
      <c r="I1572">
        <v>95.052000000000007</v>
      </c>
      <c r="J1572" t="s">
        <v>75</v>
      </c>
      <c r="K1572">
        <v>36.119999999999997</v>
      </c>
      <c r="L1572">
        <v>40.956150000000001</v>
      </c>
      <c r="M1572">
        <v>-0.81758173070467566</v>
      </c>
      <c r="N1572">
        <v>41.359006666666673</v>
      </c>
      <c r="O1572">
        <v>-1.7836663066215031</v>
      </c>
      <c r="P1572">
        <v>251842</v>
      </c>
      <c r="Q1572">
        <v>654975</v>
      </c>
      <c r="R1572">
        <v>0.38</v>
      </c>
      <c r="S1572">
        <v>20.664999999999999</v>
      </c>
      <c r="T1572">
        <v>6.3420000000000014</v>
      </c>
      <c r="U1572">
        <v>12.801666666666669</v>
      </c>
      <c r="V1572">
        <v>2.211687201587063</v>
      </c>
      <c r="AC1572">
        <v>41.06</v>
      </c>
      <c r="AD1572">
        <v>37.409999999999997</v>
      </c>
      <c r="AH1572" s="77">
        <f>IF(AND(M1572&lt;Variables!$G$6,M1572&gt;Variables!$G$5),0,1)</f>
        <v>1</v>
      </c>
      <c r="AI1572" s="77">
        <f t="shared" si="48"/>
        <v>1</v>
      </c>
      <c r="AJ1572" s="77">
        <f>IF(I1572&gt;Variables!$G$7,0,1)</f>
        <v>0</v>
      </c>
      <c r="AK1572" s="77">
        <f>IF(F1572&gt;Variables!$G$8,0,1)</f>
        <v>1</v>
      </c>
      <c r="AL1572" s="77">
        <f>IF(G1572&gt;Variables!$G$9,0,1)</f>
        <v>1</v>
      </c>
      <c r="AM1572" s="77">
        <f>IF(AND(K1572&gt;Variables!$G$10,K1572&lt;Variables!$G$11),0,1)</f>
        <v>1</v>
      </c>
      <c r="AN1572" s="77">
        <f>IF(H1572&lt;Variables!$G$13,1,0)</f>
        <v>0</v>
      </c>
      <c r="AO1572" s="77">
        <f>IF(R1572&lt;Variables!$G$12,0,1)</f>
        <v>0</v>
      </c>
      <c r="AP1572" s="78">
        <f t="shared" si="49"/>
        <v>1</v>
      </c>
      <c r="AQ1572" s="77">
        <f>IF(V1572&lt;Variables!$G$15,1,0)</f>
        <v>1</v>
      </c>
      <c r="AR1572">
        <v>0</v>
      </c>
      <c r="AS1572">
        <v>0</v>
      </c>
      <c r="AT1572">
        <v>1</v>
      </c>
      <c r="AU1572">
        <v>0</v>
      </c>
      <c r="BA1572">
        <v>-0.75</v>
      </c>
    </row>
    <row r="1573" spans="3:53" x14ac:dyDescent="0.25">
      <c r="C1573" t="s">
        <v>312</v>
      </c>
      <c r="D1573" t="s">
        <v>81</v>
      </c>
      <c r="E1573">
        <v>30.3</v>
      </c>
      <c r="F1573">
        <v>6.07</v>
      </c>
      <c r="G1573">
        <v>2.79</v>
      </c>
      <c r="H1573">
        <v>6600</v>
      </c>
      <c r="I1573">
        <v>0.46899999999999997</v>
      </c>
      <c r="J1573" t="s">
        <v>75</v>
      </c>
      <c r="K1573">
        <v>55.14</v>
      </c>
      <c r="L1573">
        <v>30.13270000000001</v>
      </c>
      <c r="M1573">
        <v>0.25653194038368249</v>
      </c>
      <c r="N1573">
        <v>30.197104</v>
      </c>
      <c r="O1573">
        <v>4.2706082013696911E-2</v>
      </c>
      <c r="P1573">
        <v>1138000</v>
      </c>
      <c r="Q1573">
        <v>1326000</v>
      </c>
      <c r="R1573">
        <v>0.86</v>
      </c>
      <c r="S1573">
        <v>20.664999999999999</v>
      </c>
      <c r="T1573">
        <v>6.3420000000000014</v>
      </c>
      <c r="U1573">
        <v>12.801666666666669</v>
      </c>
      <c r="V1573">
        <v>2.4097725273367478</v>
      </c>
      <c r="AC1573">
        <v>30.6</v>
      </c>
      <c r="AD1573">
        <v>29.88</v>
      </c>
      <c r="AH1573" s="77">
        <f>IF(AND(M1573&lt;Variables!$G$6,M1573&gt;Variables!$G$5),0,1)</f>
        <v>1</v>
      </c>
      <c r="AI1573" s="77">
        <f t="shared" si="48"/>
        <v>1</v>
      </c>
      <c r="AJ1573" s="77">
        <f>IF(I1573&gt;Variables!$G$7,0,1)</f>
        <v>1</v>
      </c>
      <c r="AK1573" s="77">
        <f>IF(F1573&gt;Variables!$G$8,0,1)</f>
        <v>1</v>
      </c>
      <c r="AL1573" s="77">
        <f>IF(G1573&gt;Variables!$G$9,0,1)</f>
        <v>1</v>
      </c>
      <c r="AM1573" s="77">
        <f>IF(AND(K1573&gt;Variables!$G$10,K1573&lt;Variables!$G$11),0,1)</f>
        <v>1</v>
      </c>
      <c r="AN1573" s="77">
        <f>IF(H1573&lt;Variables!$G$13,1,0)</f>
        <v>0</v>
      </c>
      <c r="AO1573" s="77">
        <f>IF(R1573&lt;Variables!$G$12,0,1)</f>
        <v>0</v>
      </c>
      <c r="AP1573" s="78">
        <f t="shared" si="49"/>
        <v>1</v>
      </c>
      <c r="AQ1573" s="77">
        <f>IF(V1573&lt;Variables!$G$15,1,0)</f>
        <v>1</v>
      </c>
      <c r="AR1573">
        <v>1</v>
      </c>
      <c r="AS1573">
        <v>0</v>
      </c>
      <c r="AT1573">
        <v>0</v>
      </c>
      <c r="AU1573">
        <v>0</v>
      </c>
      <c r="BA1573">
        <v>0.93</v>
      </c>
    </row>
    <row r="1574" spans="3:53" x14ac:dyDescent="0.25">
      <c r="C1574" t="s">
        <v>312</v>
      </c>
      <c r="D1574" t="s">
        <v>180</v>
      </c>
      <c r="E1574">
        <v>13.27</v>
      </c>
      <c r="F1574">
        <v>6.05</v>
      </c>
      <c r="G1574">
        <v>3.64</v>
      </c>
      <c r="H1574">
        <v>3530</v>
      </c>
      <c r="I1574">
        <v>-75.688000000000002</v>
      </c>
      <c r="J1574" t="s">
        <v>75</v>
      </c>
      <c r="K1574">
        <v>35.17</v>
      </c>
      <c r="L1574">
        <v>13.401669999999999</v>
      </c>
      <c r="M1574">
        <v>-1.2436509778258971</v>
      </c>
      <c r="N1574">
        <v>13.371084</v>
      </c>
      <c r="O1574">
        <v>-1.01774844881688</v>
      </c>
      <c r="P1574">
        <v>6555000</v>
      </c>
      <c r="Q1574">
        <v>13761000</v>
      </c>
      <c r="R1574">
        <v>0.48</v>
      </c>
      <c r="S1574">
        <v>20.664999999999999</v>
      </c>
      <c r="T1574">
        <v>6.3420000000000014</v>
      </c>
      <c r="U1574">
        <v>12.801666666666669</v>
      </c>
      <c r="V1574">
        <v>2.1924317479481288</v>
      </c>
      <c r="AC1574">
        <v>13.324999999999999</v>
      </c>
      <c r="AD1574">
        <v>12.86</v>
      </c>
      <c r="AH1574" s="77">
        <f>IF(AND(M1574&lt;Variables!$G$6,M1574&gt;Variables!$G$5),0,1)</f>
        <v>0</v>
      </c>
      <c r="AI1574" s="77">
        <f t="shared" si="48"/>
        <v>0</v>
      </c>
      <c r="AJ1574" s="77">
        <f>IF(I1574&gt;Variables!$G$7,0,1)</f>
        <v>1</v>
      </c>
      <c r="AK1574" s="77">
        <f>IF(F1574&gt;Variables!$G$8,0,1)</f>
        <v>1</v>
      </c>
      <c r="AL1574" s="77">
        <f>IF(G1574&gt;Variables!$G$9,0,1)</f>
        <v>1</v>
      </c>
      <c r="AM1574" s="77">
        <f>IF(AND(K1574&gt;Variables!$G$10,K1574&lt;Variables!$G$11),0,1)</f>
        <v>1</v>
      </c>
      <c r="AN1574" s="77">
        <f>IF(H1574&lt;Variables!$G$13,1,0)</f>
        <v>0</v>
      </c>
      <c r="AO1574" s="77">
        <f>IF(R1574&lt;Variables!$G$12,0,1)</f>
        <v>0</v>
      </c>
      <c r="AP1574" s="78">
        <f t="shared" si="49"/>
        <v>1</v>
      </c>
      <c r="AQ1574" s="77">
        <f>IF(V1574&lt;Variables!$G$15,1,0)</f>
        <v>1</v>
      </c>
      <c r="AR1574">
        <v>0</v>
      </c>
      <c r="AS1574">
        <v>0</v>
      </c>
      <c r="AT1574">
        <v>1</v>
      </c>
      <c r="AU1574">
        <v>0</v>
      </c>
      <c r="BA1574">
        <v>-1.88</v>
      </c>
    </row>
    <row r="1575" spans="3:53" x14ac:dyDescent="0.25">
      <c r="C1575" t="s">
        <v>312</v>
      </c>
      <c r="D1575" t="s">
        <v>120</v>
      </c>
      <c r="E1575">
        <v>11.91</v>
      </c>
      <c r="F1575">
        <v>5.79</v>
      </c>
      <c r="G1575">
        <v>8</v>
      </c>
      <c r="H1575">
        <v>7430</v>
      </c>
      <c r="I1575">
        <v>-57.499000000000002</v>
      </c>
      <c r="J1575" t="s">
        <v>75</v>
      </c>
      <c r="K1575">
        <v>52.19</v>
      </c>
      <c r="L1575">
        <v>11.856210000000001</v>
      </c>
      <c r="M1575">
        <v>0.20149778048802899</v>
      </c>
      <c r="N1575">
        <v>11.847858</v>
      </c>
      <c r="O1575">
        <v>0.27213357891359008</v>
      </c>
      <c r="P1575">
        <v>70155000</v>
      </c>
      <c r="Q1575">
        <v>27669000</v>
      </c>
      <c r="R1575">
        <v>2.54</v>
      </c>
      <c r="S1575">
        <v>20.664999999999999</v>
      </c>
      <c r="T1575">
        <v>6.3420000000000014</v>
      </c>
      <c r="U1575">
        <v>12.801666666666669</v>
      </c>
      <c r="V1575">
        <v>2.3831750406651029</v>
      </c>
      <c r="AC1575">
        <v>12.08</v>
      </c>
      <c r="AD1575">
        <v>11.11</v>
      </c>
      <c r="AH1575" s="77">
        <f>IF(AND(M1575&lt;Variables!$G$6,M1575&gt;Variables!$G$5),0,1)</f>
        <v>1</v>
      </c>
      <c r="AI1575" s="77">
        <f t="shared" si="48"/>
        <v>0</v>
      </c>
      <c r="AJ1575" s="77">
        <f>IF(I1575&gt;Variables!$G$7,0,1)</f>
        <v>1</v>
      </c>
      <c r="AK1575" s="77">
        <f>IF(F1575&gt;Variables!$G$8,0,1)</f>
        <v>1</v>
      </c>
      <c r="AL1575" s="77">
        <f>IF(G1575&gt;Variables!$G$9,0,1)</f>
        <v>1</v>
      </c>
      <c r="AM1575" s="77">
        <f>IF(AND(K1575&gt;Variables!$G$10,K1575&lt;Variables!$G$11),0,1)</f>
        <v>1</v>
      </c>
      <c r="AN1575" s="77">
        <f>IF(H1575&lt;Variables!$G$13,1,0)</f>
        <v>0</v>
      </c>
      <c r="AO1575" s="77">
        <f>IF(R1575&lt;Variables!$G$12,0,1)</f>
        <v>1</v>
      </c>
      <c r="AP1575" s="78">
        <f t="shared" si="49"/>
        <v>1</v>
      </c>
      <c r="AQ1575" s="77">
        <f>IF(V1575&lt;Variables!$G$15,1,0)</f>
        <v>1</v>
      </c>
      <c r="AR1575">
        <v>0</v>
      </c>
      <c r="AS1575">
        <v>0</v>
      </c>
      <c r="AT1575">
        <v>1</v>
      </c>
      <c r="AU1575">
        <v>0</v>
      </c>
      <c r="BA1575">
        <v>-0.93</v>
      </c>
    </row>
    <row r="1576" spans="3:53" x14ac:dyDescent="0.25">
      <c r="C1576" t="s">
        <v>312</v>
      </c>
      <c r="D1576" t="s">
        <v>289</v>
      </c>
      <c r="E1576">
        <v>232.34</v>
      </c>
      <c r="F1576">
        <v>5.05</v>
      </c>
      <c r="G1576">
        <v>5.39</v>
      </c>
      <c r="H1576">
        <v>-99999</v>
      </c>
      <c r="I1576">
        <v>-99999</v>
      </c>
      <c r="J1576" t="s">
        <v>75</v>
      </c>
      <c r="K1576">
        <v>49.7</v>
      </c>
      <c r="L1576">
        <v>231.29050714285719</v>
      </c>
      <c r="M1576">
        <v>0.15542914475119299</v>
      </c>
      <c r="N1576">
        <v>232.75079583333331</v>
      </c>
      <c r="O1576">
        <v>-0.4729504057728709</v>
      </c>
      <c r="P1576">
        <v>81711</v>
      </c>
      <c r="Q1576">
        <v>285725</v>
      </c>
      <c r="R1576">
        <v>0.28999999999999998</v>
      </c>
      <c r="S1576">
        <v>20.664999999999999</v>
      </c>
      <c r="T1576">
        <v>6.3420000000000014</v>
      </c>
      <c r="U1576">
        <v>12.801666666666669</v>
      </c>
      <c r="V1576">
        <v>2.3599855060474808</v>
      </c>
      <c r="AC1576">
        <v>234.39850000000001</v>
      </c>
      <c r="AD1576">
        <v>227.37129999999999</v>
      </c>
      <c r="AH1576" s="77">
        <f>IF(AND(M1576&lt;Variables!$G$6,M1576&gt;Variables!$G$5),0,1)</f>
        <v>1</v>
      </c>
      <c r="AI1576" s="77">
        <f t="shared" si="48"/>
        <v>1</v>
      </c>
      <c r="AJ1576" s="77">
        <f>IF(I1576&gt;Variables!$G$7,0,1)</f>
        <v>1</v>
      </c>
      <c r="AK1576" s="77">
        <f>IF(F1576&gt;Variables!$G$8,0,1)</f>
        <v>1</v>
      </c>
      <c r="AL1576" s="77">
        <f>IF(G1576&gt;Variables!$G$9,0,1)</f>
        <v>1</v>
      </c>
      <c r="AM1576" s="77">
        <f>IF(AND(K1576&gt;Variables!$G$10,K1576&lt;Variables!$G$11),0,1)</f>
        <v>1</v>
      </c>
      <c r="AN1576" s="77">
        <f>IF(H1576&lt;Variables!$G$13,1,0)</f>
        <v>1</v>
      </c>
      <c r="AO1576" s="77">
        <f>IF(R1576&lt;Variables!$G$12,0,1)</f>
        <v>0</v>
      </c>
      <c r="AP1576" s="78">
        <f t="shared" si="49"/>
        <v>1</v>
      </c>
      <c r="AQ1576" s="77">
        <f>IF(V1576&lt;Variables!$G$15,1,0)</f>
        <v>1</v>
      </c>
      <c r="AR1576">
        <v>0</v>
      </c>
      <c r="AS1576">
        <v>0</v>
      </c>
      <c r="AT1576">
        <v>1</v>
      </c>
      <c r="AU1576">
        <v>0</v>
      </c>
      <c r="BA1576">
        <v>-1.5</v>
      </c>
    </row>
    <row r="1577" spans="3:53" x14ac:dyDescent="0.25">
      <c r="C1577" t="s">
        <v>312</v>
      </c>
      <c r="D1577" t="s">
        <v>296</v>
      </c>
      <c r="E1577">
        <v>12.07</v>
      </c>
      <c r="F1577">
        <v>13.53</v>
      </c>
      <c r="G1577">
        <v>0.28999999999999998</v>
      </c>
      <c r="H1577">
        <v>119.92</v>
      </c>
      <c r="I1577">
        <v>-38.209000000000003</v>
      </c>
      <c r="J1577" t="s">
        <v>75</v>
      </c>
      <c r="K1577">
        <v>-99999</v>
      </c>
      <c r="L1577">
        <v>-99999</v>
      </c>
      <c r="M1577">
        <v>-99999</v>
      </c>
      <c r="N1577">
        <v>12.236649999999999</v>
      </c>
      <c r="O1577">
        <v>-1.652821646447348</v>
      </c>
      <c r="P1577">
        <v>11590</v>
      </c>
      <c r="Q1577">
        <v>2300</v>
      </c>
      <c r="R1577">
        <v>5.04</v>
      </c>
      <c r="S1577">
        <v>20.664999999999999</v>
      </c>
      <c r="T1577">
        <v>6.3420000000000014</v>
      </c>
      <c r="U1577">
        <v>12.801666666666669</v>
      </c>
      <c r="V1577">
        <v>-99999</v>
      </c>
      <c r="AC1577">
        <v>12.4</v>
      </c>
      <c r="AD1577">
        <v>12</v>
      </c>
      <c r="AH1577" s="77">
        <f>IF(AND(M1577&lt;Variables!$G$6,M1577&gt;Variables!$G$5),0,1)</f>
        <v>1</v>
      </c>
      <c r="AI1577" s="77">
        <f t="shared" si="48"/>
        <v>1</v>
      </c>
      <c r="AJ1577" s="77">
        <f>IF(I1577&gt;Variables!$G$7,0,1)</f>
        <v>1</v>
      </c>
      <c r="AK1577" s="77">
        <f>IF(F1577&gt;Variables!$G$8,0,1)</f>
        <v>0</v>
      </c>
      <c r="AL1577" s="77">
        <f>IF(G1577&gt;Variables!$G$9,0,1)</f>
        <v>1</v>
      </c>
      <c r="AM1577" s="77">
        <f>IF(AND(K1577&gt;Variables!$G$10,K1577&lt;Variables!$G$11),0,1)</f>
        <v>1</v>
      </c>
      <c r="AN1577" s="77">
        <f>IF(H1577&lt;Variables!$G$13,1,0)</f>
        <v>1</v>
      </c>
      <c r="AO1577" s="77">
        <f>IF(R1577&lt;Variables!$G$12,0,1)</f>
        <v>1</v>
      </c>
      <c r="AP1577" s="78">
        <f t="shared" si="49"/>
        <v>1</v>
      </c>
      <c r="AQ1577" s="77">
        <f>IF(V1577&lt;Variables!$G$15,1,0)</f>
        <v>1</v>
      </c>
      <c r="AR1577">
        <v>1</v>
      </c>
      <c r="AS1577">
        <v>0</v>
      </c>
      <c r="AT1577">
        <v>0</v>
      </c>
      <c r="AU1577">
        <v>0</v>
      </c>
      <c r="BA1577">
        <v>2</v>
      </c>
    </row>
    <row r="1578" spans="3:53" x14ac:dyDescent="0.25">
      <c r="C1578" t="s">
        <v>312</v>
      </c>
      <c r="D1578" t="s">
        <v>274</v>
      </c>
      <c r="E1578">
        <v>53.64</v>
      </c>
      <c r="F1578">
        <v>29.89</v>
      </c>
      <c r="G1578">
        <v>-0.05</v>
      </c>
      <c r="H1578">
        <v>1620</v>
      </c>
      <c r="I1578">
        <v>-6.2640000000000002</v>
      </c>
      <c r="J1578" t="s">
        <v>74</v>
      </c>
      <c r="K1578">
        <v>34.49</v>
      </c>
      <c r="L1578">
        <v>53.49013157894737</v>
      </c>
      <c r="M1578">
        <v>-2.8288543140028429E-2</v>
      </c>
      <c r="N1578">
        <v>53.489281632653061</v>
      </c>
      <c r="O1578">
        <v>-2.6699989637439619E-2</v>
      </c>
      <c r="P1578">
        <v>2034000</v>
      </c>
      <c r="Q1578">
        <v>116562</v>
      </c>
      <c r="R1578">
        <v>17.45</v>
      </c>
      <c r="S1578">
        <v>20.664999999999999</v>
      </c>
      <c r="T1578">
        <v>6.3420000000000014</v>
      </c>
      <c r="U1578">
        <v>12.801666666666669</v>
      </c>
      <c r="V1578">
        <v>2.205784776803394</v>
      </c>
      <c r="AC1578">
        <v>53.7</v>
      </c>
      <c r="AD1578">
        <v>53.35</v>
      </c>
      <c r="AH1578" s="77">
        <f>IF(AND(M1578&lt;Variables!$G$6,M1578&gt;Variables!$G$5),0,1)</f>
        <v>1</v>
      </c>
      <c r="AI1578" s="77">
        <f t="shared" si="48"/>
        <v>0</v>
      </c>
      <c r="AJ1578" s="77">
        <f>IF(I1578&gt;Variables!$G$7,0,1)</f>
        <v>1</v>
      </c>
      <c r="AK1578" s="77">
        <f>IF(F1578&gt;Variables!$G$8,0,1)</f>
        <v>0</v>
      </c>
      <c r="AL1578" s="77">
        <f>IF(G1578&gt;Variables!$G$9,0,1)</f>
        <v>1</v>
      </c>
      <c r="AM1578" s="77">
        <f>IF(AND(K1578&gt;Variables!$G$10,K1578&lt;Variables!$G$11),0,1)</f>
        <v>1</v>
      </c>
      <c r="AN1578" s="77">
        <f>IF(H1578&lt;Variables!$G$13,1,0)</f>
        <v>0</v>
      </c>
      <c r="AO1578" s="77">
        <f>IF(R1578&lt;Variables!$G$12,0,1)</f>
        <v>1</v>
      </c>
      <c r="AP1578" s="78">
        <f t="shared" si="49"/>
        <v>0</v>
      </c>
      <c r="AQ1578" s="77">
        <f>IF(V1578&lt;Variables!$G$15,1,0)</f>
        <v>1</v>
      </c>
      <c r="AR1578">
        <v>0</v>
      </c>
      <c r="AS1578">
        <v>0</v>
      </c>
      <c r="AT1578">
        <v>0</v>
      </c>
      <c r="AU1578">
        <v>1</v>
      </c>
      <c r="BA1578">
        <v>-0.44</v>
      </c>
    </row>
    <row r="1579" spans="3:53" x14ac:dyDescent="0.25">
      <c r="C1579" t="s">
        <v>312</v>
      </c>
      <c r="D1579" t="s">
        <v>313</v>
      </c>
      <c r="E1579">
        <v>5.32</v>
      </c>
      <c r="F1579">
        <v>13.19</v>
      </c>
      <c r="G1579">
        <v>0</v>
      </c>
      <c r="H1579">
        <v>-99999</v>
      </c>
      <c r="I1579">
        <v>-99999</v>
      </c>
      <c r="J1579" t="s">
        <v>75</v>
      </c>
      <c r="K1579">
        <v>-99999</v>
      </c>
      <c r="L1579">
        <v>-99999</v>
      </c>
      <c r="M1579">
        <v>-99999</v>
      </c>
      <c r="N1579">
        <v>5.32</v>
      </c>
      <c r="O1579">
        <v>0</v>
      </c>
      <c r="P1579">
        <v>61040</v>
      </c>
      <c r="Q1579">
        <v>168</v>
      </c>
      <c r="R1579">
        <v>363.33</v>
      </c>
      <c r="S1579">
        <v>20.664999999999999</v>
      </c>
      <c r="T1579">
        <v>6.3420000000000014</v>
      </c>
      <c r="U1579">
        <v>12.801666666666669</v>
      </c>
      <c r="V1579">
        <v>-99999</v>
      </c>
      <c r="AC1579">
        <v>-99999</v>
      </c>
      <c r="AD1579">
        <v>-99999</v>
      </c>
      <c r="AH1579" s="77">
        <f>IF(AND(M1579&lt;Variables!$G$6,M1579&gt;Variables!$G$5),0,1)</f>
        <v>1</v>
      </c>
      <c r="AI1579" s="77">
        <f t="shared" si="48"/>
        <v>1</v>
      </c>
      <c r="AJ1579" s="77">
        <f>IF(I1579&gt;Variables!$G$7,0,1)</f>
        <v>1</v>
      </c>
      <c r="AK1579" s="77">
        <f>IF(F1579&gt;Variables!$G$8,0,1)</f>
        <v>0</v>
      </c>
      <c r="AL1579" s="77">
        <f>IF(G1579&gt;Variables!$G$9,0,1)</f>
        <v>1</v>
      </c>
      <c r="AM1579" s="77">
        <f>IF(AND(K1579&gt;Variables!$G$10,K1579&lt;Variables!$G$11),0,1)</f>
        <v>1</v>
      </c>
      <c r="AN1579" s="77">
        <f>IF(H1579&lt;Variables!$G$13,1,0)</f>
        <v>1</v>
      </c>
      <c r="AO1579" s="77">
        <f>IF(R1579&lt;Variables!$G$12,0,1)</f>
        <v>1</v>
      </c>
      <c r="AP1579" s="78">
        <f t="shared" si="49"/>
        <v>1</v>
      </c>
      <c r="AQ1579" s="77">
        <f>IF(V1579&lt;Variables!$G$15,1,0)</f>
        <v>1</v>
      </c>
      <c r="AR1579">
        <v>0</v>
      </c>
      <c r="AS1579">
        <v>0</v>
      </c>
      <c r="AT1579">
        <v>0</v>
      </c>
      <c r="AU1579">
        <v>0</v>
      </c>
      <c r="BA1579">
        <v>0</v>
      </c>
    </row>
    <row r="1580" spans="3:53" x14ac:dyDescent="0.25">
      <c r="C1580" t="s">
        <v>312</v>
      </c>
      <c r="D1580" t="s">
        <v>275</v>
      </c>
      <c r="E1580">
        <v>56.06</v>
      </c>
      <c r="F1580">
        <v>46.48</v>
      </c>
      <c r="G1580">
        <v>0.31</v>
      </c>
      <c r="H1580">
        <v>639.94000000000005</v>
      </c>
      <c r="I1580">
        <v>-9.9920000000000009</v>
      </c>
      <c r="J1580" t="s">
        <v>74</v>
      </c>
      <c r="K1580">
        <v>64.61</v>
      </c>
      <c r="L1580">
        <v>55.861052631578943</v>
      </c>
      <c r="M1580">
        <v>6.0771086153627918E-2</v>
      </c>
      <c r="N1580">
        <v>55.836471428571429</v>
      </c>
      <c r="O1580">
        <v>0.10482140065646341</v>
      </c>
      <c r="P1580">
        <v>5000000</v>
      </c>
      <c r="Q1580">
        <v>178970</v>
      </c>
      <c r="R1580">
        <v>27.94</v>
      </c>
      <c r="S1580">
        <v>20.664999999999999</v>
      </c>
      <c r="T1580">
        <v>6.3420000000000014</v>
      </c>
      <c r="U1580">
        <v>12.801666666666669</v>
      </c>
      <c r="V1580">
        <v>2.5142153959975868</v>
      </c>
      <c r="AC1580">
        <v>56.13</v>
      </c>
      <c r="AD1580">
        <v>55.67</v>
      </c>
      <c r="AH1580" s="77">
        <f>IF(AND(M1580&lt;Variables!$G$6,M1580&gt;Variables!$G$5),0,1)</f>
        <v>1</v>
      </c>
      <c r="AI1580" s="77">
        <f t="shared" si="48"/>
        <v>0</v>
      </c>
      <c r="AJ1580" s="77">
        <f>IF(I1580&gt;Variables!$G$7,0,1)</f>
        <v>1</v>
      </c>
      <c r="AK1580" s="77">
        <f>IF(F1580&gt;Variables!$G$8,0,1)</f>
        <v>0</v>
      </c>
      <c r="AL1580" s="77">
        <f>IF(G1580&gt;Variables!$G$9,0,1)</f>
        <v>1</v>
      </c>
      <c r="AM1580" s="77">
        <f>IF(AND(K1580&gt;Variables!$G$10,K1580&lt;Variables!$G$11),0,1)</f>
        <v>0</v>
      </c>
      <c r="AN1580" s="77">
        <f>IF(H1580&lt;Variables!$G$13,1,0)</f>
        <v>1</v>
      </c>
      <c r="AO1580" s="77">
        <f>IF(R1580&lt;Variables!$G$12,0,1)</f>
        <v>1</v>
      </c>
      <c r="AP1580" s="78">
        <f t="shared" si="49"/>
        <v>0</v>
      </c>
      <c r="AQ1580" s="77">
        <f>IF(V1580&lt;Variables!$G$15,1,0)</f>
        <v>1</v>
      </c>
      <c r="AR1580">
        <v>0</v>
      </c>
      <c r="AS1580">
        <v>0</v>
      </c>
      <c r="AT1580">
        <v>0</v>
      </c>
      <c r="AU1580">
        <v>1</v>
      </c>
      <c r="BA1580">
        <v>-0.51</v>
      </c>
    </row>
    <row r="1581" spans="3:53" x14ac:dyDescent="0.25">
      <c r="C1581" t="s">
        <v>312</v>
      </c>
      <c r="D1581" t="s">
        <v>302</v>
      </c>
      <c r="E1581">
        <v>23.07</v>
      </c>
      <c r="F1581">
        <v>15.41</v>
      </c>
      <c r="G1581">
        <v>9.84</v>
      </c>
      <c r="H1581">
        <v>1050</v>
      </c>
      <c r="I1581">
        <v>126.32599999999999</v>
      </c>
      <c r="J1581" t="s">
        <v>74</v>
      </c>
      <c r="K1581">
        <v>61.97</v>
      </c>
      <c r="L1581">
        <v>22.724425</v>
      </c>
      <c r="M1581">
        <v>0.77746741666729036</v>
      </c>
      <c r="N1581">
        <v>22.625115999999998</v>
      </c>
      <c r="O1581">
        <v>1.2198125304639369</v>
      </c>
      <c r="P1581">
        <v>9650000</v>
      </c>
      <c r="Q1581">
        <v>1330000</v>
      </c>
      <c r="R1581">
        <v>7.26</v>
      </c>
      <c r="S1581">
        <v>20.664999999999999</v>
      </c>
      <c r="T1581">
        <v>6.3420000000000014</v>
      </c>
      <c r="U1581">
        <v>12.801666666666669</v>
      </c>
      <c r="V1581">
        <v>2.4439184961516078</v>
      </c>
      <c r="AC1581">
        <v>23.624300000000002</v>
      </c>
      <c r="AD1581">
        <v>22.78</v>
      </c>
      <c r="AH1581" s="77">
        <f>IF(AND(M1581&lt;Variables!$G$6,M1581&gt;Variables!$G$5),0,1)</f>
        <v>1</v>
      </c>
      <c r="AI1581" s="77">
        <f t="shared" si="48"/>
        <v>0</v>
      </c>
      <c r="AJ1581" s="77">
        <f>IF(I1581&gt;Variables!$G$7,0,1)</f>
        <v>0</v>
      </c>
      <c r="AK1581" s="77">
        <f>IF(F1581&gt;Variables!$G$8,0,1)</f>
        <v>0</v>
      </c>
      <c r="AL1581" s="77">
        <f>IF(G1581&gt;Variables!$G$9,0,1)</f>
        <v>1</v>
      </c>
      <c r="AM1581" s="77">
        <f>IF(AND(K1581&gt;Variables!$G$10,K1581&lt;Variables!$G$11),0,1)</f>
        <v>1</v>
      </c>
      <c r="AN1581" s="77">
        <f>IF(H1581&lt;Variables!$G$13,1,0)</f>
        <v>1</v>
      </c>
      <c r="AO1581" s="77">
        <f>IF(R1581&lt;Variables!$G$12,0,1)</f>
        <v>1</v>
      </c>
      <c r="AP1581" s="78">
        <f t="shared" si="49"/>
        <v>0</v>
      </c>
      <c r="AQ1581" s="77">
        <f>IF(V1581&lt;Variables!$G$15,1,0)</f>
        <v>1</v>
      </c>
      <c r="AR1581">
        <v>1</v>
      </c>
      <c r="AS1581">
        <v>0</v>
      </c>
      <c r="AT1581">
        <v>0</v>
      </c>
      <c r="AU1581">
        <v>0</v>
      </c>
      <c r="BA1581">
        <v>1.31</v>
      </c>
    </row>
    <row r="1582" spans="3:53" x14ac:dyDescent="0.25">
      <c r="C1582" t="s">
        <v>312</v>
      </c>
      <c r="D1582" t="s">
        <v>280</v>
      </c>
      <c r="E1582">
        <v>36.31</v>
      </c>
      <c r="F1582">
        <v>13.85</v>
      </c>
      <c r="G1582">
        <v>8.86</v>
      </c>
      <c r="H1582">
        <v>-99999</v>
      </c>
      <c r="I1582">
        <v>-99999</v>
      </c>
      <c r="J1582" t="s">
        <v>75</v>
      </c>
      <c r="K1582">
        <v>50.37</v>
      </c>
      <c r="L1582">
        <v>36.347738888888877</v>
      </c>
      <c r="M1582">
        <v>6.2207751575124358E-3</v>
      </c>
      <c r="N1582">
        <v>36.367668085106367</v>
      </c>
      <c r="O1582">
        <v>-4.858184765937134E-2</v>
      </c>
      <c r="P1582">
        <v>816480</v>
      </c>
      <c r="Q1582"/>
      <c r="R1582"/>
      <c r="S1582">
        <v>20.664999999999999</v>
      </c>
      <c r="T1582">
        <v>6.3420000000000014</v>
      </c>
      <c r="U1582">
        <v>12.801666666666669</v>
      </c>
      <c r="V1582">
        <v>2.370664812574403</v>
      </c>
      <c r="AC1582">
        <v>38.93</v>
      </c>
      <c r="AD1582">
        <v>35.6098</v>
      </c>
      <c r="AH1582" s="77">
        <f>IF(AND(M1582&lt;Variables!$G$6,M1582&gt;Variables!$G$5),0,1)</f>
        <v>1</v>
      </c>
      <c r="AI1582" s="77">
        <f t="shared" si="48"/>
        <v>1</v>
      </c>
      <c r="AJ1582" s="77">
        <f>IF(I1582&gt;Variables!$G$7,0,1)</f>
        <v>1</v>
      </c>
      <c r="AK1582" s="77">
        <f>IF(F1582&gt;Variables!$G$8,0,1)</f>
        <v>0</v>
      </c>
      <c r="AL1582" s="77">
        <f>IF(G1582&gt;Variables!$G$9,0,1)</f>
        <v>1</v>
      </c>
      <c r="AM1582" s="77">
        <f>IF(AND(K1582&gt;Variables!$G$10,K1582&lt;Variables!$G$11),0,1)</f>
        <v>1</v>
      </c>
      <c r="AN1582" s="77">
        <f>IF(H1582&lt;Variables!$G$13,1,0)</f>
        <v>1</v>
      </c>
      <c r="AO1582" s="77">
        <f>IF(R1582&lt;Variables!$G$12,0,1)</f>
        <v>0</v>
      </c>
      <c r="AP1582" s="78">
        <f t="shared" si="49"/>
        <v>1</v>
      </c>
      <c r="AQ1582" s="77">
        <f>IF(V1582&lt;Variables!$G$15,1,0)</f>
        <v>1</v>
      </c>
      <c r="AR1582">
        <v>1</v>
      </c>
      <c r="AS1582">
        <v>0</v>
      </c>
      <c r="AT1582">
        <v>0</v>
      </c>
      <c r="AU1582">
        <v>0</v>
      </c>
      <c r="BA1582">
        <v>1.05</v>
      </c>
    </row>
    <row r="1583" spans="3:53" x14ac:dyDescent="0.25">
      <c r="C1583" t="s">
        <v>314</v>
      </c>
      <c r="D1583" t="s">
        <v>293</v>
      </c>
      <c r="E1583">
        <v>22.48</v>
      </c>
      <c r="F1583">
        <v>11.15</v>
      </c>
      <c r="G1583">
        <v>-1.51</v>
      </c>
      <c r="H1583">
        <v>-99999</v>
      </c>
      <c r="I1583">
        <v>240.642</v>
      </c>
      <c r="J1583" t="s">
        <v>74</v>
      </c>
      <c r="K1583">
        <v>-99999</v>
      </c>
      <c r="L1583">
        <v>-99999</v>
      </c>
      <c r="M1583">
        <v>-99999</v>
      </c>
      <c r="N1583">
        <v>-99999</v>
      </c>
      <c r="O1583">
        <v>-99999</v>
      </c>
      <c r="P1583">
        <v>138411</v>
      </c>
      <c r="Q1583">
        <v>7534</v>
      </c>
      <c r="R1583">
        <v>18.37</v>
      </c>
      <c r="S1583">
        <v>20.555</v>
      </c>
      <c r="T1583">
        <v>6.0960000000000001</v>
      </c>
      <c r="U1583">
        <v>12.565</v>
      </c>
      <c r="V1583">
        <v>-99999</v>
      </c>
      <c r="AC1583">
        <v>-99999</v>
      </c>
      <c r="AD1583">
        <v>-99999</v>
      </c>
      <c r="AH1583" s="77">
        <f>IF(AND(M1583&lt;Variables!$G$6,M1583&gt;Variables!$G$5),0,1)</f>
        <v>1</v>
      </c>
      <c r="AI1583" s="77">
        <f t="shared" si="48"/>
        <v>1</v>
      </c>
      <c r="AJ1583" s="77">
        <f>IF(I1583&gt;Variables!$G$7,0,1)</f>
        <v>0</v>
      </c>
      <c r="AK1583" s="77">
        <f>IF(F1583&gt;Variables!$G$8,0,1)</f>
        <v>0</v>
      </c>
      <c r="AL1583" s="77">
        <f>IF(G1583&gt;Variables!$G$9,0,1)</f>
        <v>1</v>
      </c>
      <c r="AM1583" s="77">
        <f>IF(AND(K1583&gt;Variables!$G$10,K1583&lt;Variables!$G$11),0,1)</f>
        <v>1</v>
      </c>
      <c r="AN1583" s="77">
        <f>IF(H1583&lt;Variables!$G$13,1,0)</f>
        <v>1</v>
      </c>
      <c r="AO1583" s="77">
        <f>IF(R1583&lt;Variables!$G$12,0,1)</f>
        <v>1</v>
      </c>
      <c r="AP1583" s="78">
        <f t="shared" si="49"/>
        <v>0</v>
      </c>
      <c r="AQ1583" s="77">
        <f>IF(V1583&lt;Variables!$G$15,1,0)</f>
        <v>1</v>
      </c>
      <c r="AR1583">
        <v>0</v>
      </c>
      <c r="AS1583">
        <v>0</v>
      </c>
      <c r="AT1583">
        <v>0</v>
      </c>
      <c r="AU1583">
        <v>0</v>
      </c>
      <c r="BA1583">
        <v>0</v>
      </c>
    </row>
    <row r="1584" spans="3:53" x14ac:dyDescent="0.25">
      <c r="C1584" t="s">
        <v>314</v>
      </c>
      <c r="D1584" t="s">
        <v>140</v>
      </c>
      <c r="E1584">
        <v>24.49</v>
      </c>
      <c r="F1584">
        <v>7.3</v>
      </c>
      <c r="G1584">
        <v>7.55</v>
      </c>
      <c r="H1584">
        <v>6870</v>
      </c>
      <c r="I1584">
        <v>-1.07</v>
      </c>
      <c r="J1584" t="s">
        <v>75</v>
      </c>
      <c r="K1584">
        <v>48.19</v>
      </c>
      <c r="L1584">
        <v>24.451495000000001</v>
      </c>
      <c r="M1584">
        <v>-0.41508709385663278</v>
      </c>
      <c r="N1584">
        <v>24.235508333333328</v>
      </c>
      <c r="O1584">
        <v>0.47241289554136812</v>
      </c>
      <c r="P1584">
        <v>877578</v>
      </c>
      <c r="Q1584">
        <v>740726</v>
      </c>
      <c r="R1584">
        <v>1.18</v>
      </c>
      <c r="S1584">
        <v>20.555</v>
      </c>
      <c r="T1584">
        <v>6.0960000000000001</v>
      </c>
      <c r="U1584">
        <v>12.565</v>
      </c>
      <c r="V1584">
        <v>2.3568708879762981</v>
      </c>
      <c r="AC1584">
        <v>24.68</v>
      </c>
      <c r="AD1584">
        <v>22.64</v>
      </c>
      <c r="AH1584" s="77">
        <f>IF(AND(M1584&lt;Variables!$G$6,M1584&gt;Variables!$G$5),0,1)</f>
        <v>1</v>
      </c>
      <c r="AI1584" s="77">
        <f t="shared" si="48"/>
        <v>0</v>
      </c>
      <c r="AJ1584" s="77">
        <f>IF(I1584&gt;Variables!$G$7,0,1)</f>
        <v>1</v>
      </c>
      <c r="AK1584" s="77">
        <f>IF(F1584&gt;Variables!$G$8,0,1)</f>
        <v>1</v>
      </c>
      <c r="AL1584" s="77">
        <f>IF(G1584&gt;Variables!$G$9,0,1)</f>
        <v>1</v>
      </c>
      <c r="AM1584" s="77">
        <f>IF(AND(K1584&gt;Variables!$G$10,K1584&lt;Variables!$G$11),0,1)</f>
        <v>1</v>
      </c>
      <c r="AN1584" s="77">
        <f>IF(H1584&lt;Variables!$G$13,1,0)</f>
        <v>0</v>
      </c>
      <c r="AO1584" s="77">
        <f>IF(R1584&lt;Variables!$G$12,0,1)</f>
        <v>0</v>
      </c>
      <c r="AP1584" s="78">
        <f t="shared" si="49"/>
        <v>1</v>
      </c>
      <c r="AQ1584" s="77">
        <f>IF(V1584&lt;Variables!$G$15,1,0)</f>
        <v>1</v>
      </c>
      <c r="AR1584">
        <v>0</v>
      </c>
      <c r="AS1584">
        <v>0</v>
      </c>
      <c r="AT1584">
        <v>1</v>
      </c>
      <c r="AU1584">
        <v>0</v>
      </c>
      <c r="BA1584">
        <v>-2.11</v>
      </c>
    </row>
    <row r="1585" spans="3:53" x14ac:dyDescent="0.25">
      <c r="C1585" t="s">
        <v>314</v>
      </c>
      <c r="D1585" t="s">
        <v>179</v>
      </c>
      <c r="E1585">
        <v>22.2</v>
      </c>
      <c r="F1585">
        <v>7.03</v>
      </c>
      <c r="G1585">
        <v>5.43</v>
      </c>
      <c r="H1585">
        <v>14130</v>
      </c>
      <c r="I1585">
        <v>-72.093999999999994</v>
      </c>
      <c r="J1585" t="s">
        <v>75</v>
      </c>
      <c r="K1585">
        <v>38.56</v>
      </c>
      <c r="L1585">
        <v>22.321175</v>
      </c>
      <c r="M1585">
        <v>-0.81167322060778457</v>
      </c>
      <c r="N1585">
        <v>22.362449999999999</v>
      </c>
      <c r="O1585">
        <v>-0.99474789211379788</v>
      </c>
      <c r="P1585">
        <v>19211000</v>
      </c>
      <c r="Q1585">
        <v>11046000</v>
      </c>
      <c r="R1585">
        <v>1.74</v>
      </c>
      <c r="S1585">
        <v>20.555</v>
      </c>
      <c r="T1585">
        <v>6.0960000000000001</v>
      </c>
      <c r="U1585">
        <v>12.565</v>
      </c>
      <c r="V1585">
        <v>2.242768459468643</v>
      </c>
      <c r="AC1585">
        <v>22.645</v>
      </c>
      <c r="AD1585">
        <v>21.81</v>
      </c>
      <c r="AH1585" s="77">
        <f>IF(AND(M1585&lt;Variables!$G$6,M1585&gt;Variables!$G$5),0,1)</f>
        <v>1</v>
      </c>
      <c r="AI1585" s="77">
        <f t="shared" si="48"/>
        <v>1</v>
      </c>
      <c r="AJ1585" s="77">
        <f>IF(I1585&gt;Variables!$G$7,0,1)</f>
        <v>1</v>
      </c>
      <c r="AK1585" s="77">
        <f>IF(F1585&gt;Variables!$G$8,0,1)</f>
        <v>1</v>
      </c>
      <c r="AL1585" s="77">
        <f>IF(G1585&gt;Variables!$G$9,0,1)</f>
        <v>1</v>
      </c>
      <c r="AM1585" s="77">
        <f>IF(AND(K1585&gt;Variables!$G$10,K1585&lt;Variables!$G$11),0,1)</f>
        <v>1</v>
      </c>
      <c r="AN1585" s="77">
        <f>IF(H1585&lt;Variables!$G$13,1,0)</f>
        <v>0</v>
      </c>
      <c r="AO1585" s="77">
        <f>IF(R1585&lt;Variables!$G$12,0,1)</f>
        <v>0</v>
      </c>
      <c r="AP1585" s="78">
        <f t="shared" si="49"/>
        <v>1</v>
      </c>
      <c r="AQ1585" s="77">
        <f>IF(V1585&lt;Variables!$G$15,1,0)</f>
        <v>1</v>
      </c>
      <c r="AR1585">
        <v>0</v>
      </c>
      <c r="AS1585">
        <v>0</v>
      </c>
      <c r="AT1585">
        <v>1</v>
      </c>
      <c r="AU1585">
        <v>0</v>
      </c>
      <c r="BA1585">
        <v>-1.58</v>
      </c>
    </row>
    <row r="1586" spans="3:53" x14ac:dyDescent="0.25">
      <c r="C1586" t="s">
        <v>314</v>
      </c>
      <c r="D1586" t="s">
        <v>311</v>
      </c>
      <c r="E1586">
        <v>99.92</v>
      </c>
      <c r="F1586">
        <v>5.3</v>
      </c>
      <c r="G1586">
        <v>3.52</v>
      </c>
      <c r="H1586">
        <v>28460</v>
      </c>
      <c r="I1586">
        <v>-9.9890000000000008</v>
      </c>
      <c r="J1586" t="s">
        <v>74</v>
      </c>
      <c r="K1586">
        <v>65.73</v>
      </c>
      <c r="L1586">
        <v>99.327160000000006</v>
      </c>
      <c r="M1586">
        <v>0.31495917128808898</v>
      </c>
      <c r="N1586">
        <v>98.974298000000005</v>
      </c>
      <c r="O1586">
        <v>0.67260088068520174</v>
      </c>
      <c r="P1586">
        <v>2762000</v>
      </c>
      <c r="Q1586">
        <v>2299000</v>
      </c>
      <c r="R1586">
        <v>1.2</v>
      </c>
      <c r="S1586">
        <v>20.555</v>
      </c>
      <c r="T1586">
        <v>6.0960000000000001</v>
      </c>
      <c r="U1586">
        <v>12.565</v>
      </c>
      <c r="V1586">
        <v>2.5074658207230329</v>
      </c>
      <c r="AC1586">
        <v>99.761300000000006</v>
      </c>
      <c r="AD1586">
        <v>96.82</v>
      </c>
      <c r="AH1586" s="77">
        <f>IF(AND(M1586&lt;Variables!$G$6,M1586&gt;Variables!$G$5),0,1)</f>
        <v>1</v>
      </c>
      <c r="AI1586" s="77">
        <f t="shared" si="48"/>
        <v>0</v>
      </c>
      <c r="AJ1586" s="77">
        <f>IF(I1586&gt;Variables!$G$7,0,1)</f>
        <v>1</v>
      </c>
      <c r="AK1586" s="77">
        <f>IF(F1586&gt;Variables!$G$8,0,1)</f>
        <v>1</v>
      </c>
      <c r="AL1586" s="77">
        <f>IF(G1586&gt;Variables!$G$9,0,1)</f>
        <v>1</v>
      </c>
      <c r="AM1586" s="77">
        <f>IF(AND(K1586&gt;Variables!$G$10,K1586&lt;Variables!$G$11),0,1)</f>
        <v>0</v>
      </c>
      <c r="AN1586" s="77">
        <f>IF(H1586&lt;Variables!$G$13,1,0)</f>
        <v>0</v>
      </c>
      <c r="AO1586" s="77">
        <f>IF(R1586&lt;Variables!$G$12,0,1)</f>
        <v>0</v>
      </c>
      <c r="AP1586" s="78">
        <f t="shared" si="49"/>
        <v>0</v>
      </c>
      <c r="AQ1586" s="77">
        <f>IF(V1586&lt;Variables!$G$15,1,0)</f>
        <v>1</v>
      </c>
      <c r="AR1586">
        <v>0</v>
      </c>
      <c r="AS1586">
        <v>0</v>
      </c>
      <c r="AT1586">
        <v>1</v>
      </c>
      <c r="AU1586">
        <v>0</v>
      </c>
      <c r="BA1586">
        <v>-1.4</v>
      </c>
    </row>
    <row r="1587" spans="3:53" x14ac:dyDescent="0.25">
      <c r="C1587" t="s">
        <v>314</v>
      </c>
      <c r="D1587" t="s">
        <v>302</v>
      </c>
      <c r="E1587">
        <v>22.97</v>
      </c>
      <c r="F1587">
        <v>14.86</v>
      </c>
      <c r="G1587">
        <v>9.8800000000000008</v>
      </c>
      <c r="H1587">
        <v>1050</v>
      </c>
      <c r="I1587">
        <v>126.352</v>
      </c>
      <c r="J1587" t="s">
        <v>74</v>
      </c>
      <c r="K1587">
        <v>59.27</v>
      </c>
      <c r="L1587">
        <v>22.844799999999999</v>
      </c>
      <c r="M1587">
        <v>0.28978148200028908</v>
      </c>
      <c r="N1587">
        <v>22.661287999999999</v>
      </c>
      <c r="O1587">
        <v>1.101932070233602</v>
      </c>
      <c r="P1587">
        <v>9870000</v>
      </c>
      <c r="Q1587">
        <v>1330000</v>
      </c>
      <c r="R1587">
        <v>7.42</v>
      </c>
      <c r="S1587">
        <v>20.555</v>
      </c>
      <c r="T1587">
        <v>6.0960000000000001</v>
      </c>
      <c r="U1587">
        <v>12.565</v>
      </c>
      <c r="V1587">
        <v>2.447744921179436</v>
      </c>
      <c r="AC1587">
        <v>23.624300000000002</v>
      </c>
      <c r="AD1587">
        <v>22.78</v>
      </c>
      <c r="AH1587" s="77">
        <f>IF(AND(M1587&lt;Variables!$G$6,M1587&gt;Variables!$G$5),0,1)</f>
        <v>1</v>
      </c>
      <c r="AI1587" s="77">
        <f t="shared" si="48"/>
        <v>0</v>
      </c>
      <c r="AJ1587" s="77">
        <f>IF(I1587&gt;Variables!$G$7,0,1)</f>
        <v>0</v>
      </c>
      <c r="AK1587" s="77">
        <f>IF(F1587&gt;Variables!$G$8,0,1)</f>
        <v>0</v>
      </c>
      <c r="AL1587" s="77">
        <f>IF(G1587&gt;Variables!$G$9,0,1)</f>
        <v>1</v>
      </c>
      <c r="AM1587" s="77">
        <f>IF(AND(K1587&gt;Variables!$G$10,K1587&lt;Variables!$G$11),0,1)</f>
        <v>1</v>
      </c>
      <c r="AN1587" s="77">
        <f>IF(H1587&lt;Variables!$G$13,1,0)</f>
        <v>1</v>
      </c>
      <c r="AO1587" s="77">
        <f>IF(R1587&lt;Variables!$G$12,0,1)</f>
        <v>1</v>
      </c>
      <c r="AP1587" s="78">
        <f t="shared" si="49"/>
        <v>0</v>
      </c>
      <c r="AQ1587" s="77">
        <f>IF(V1587&lt;Variables!$G$15,1,0)</f>
        <v>1</v>
      </c>
      <c r="AR1587">
        <v>1</v>
      </c>
      <c r="AS1587">
        <v>0</v>
      </c>
      <c r="AT1587">
        <v>0</v>
      </c>
      <c r="AU1587">
        <v>0</v>
      </c>
      <c r="BA1587">
        <v>1.81</v>
      </c>
    </row>
    <row r="1588" spans="3:53" x14ac:dyDescent="0.25">
      <c r="C1588" t="s">
        <v>314</v>
      </c>
      <c r="D1588" t="s">
        <v>273</v>
      </c>
      <c r="E1588">
        <v>1.89</v>
      </c>
      <c r="F1588">
        <v>31.03</v>
      </c>
      <c r="G1588">
        <v>14.25</v>
      </c>
      <c r="H1588">
        <v>464.81</v>
      </c>
      <c r="I1588">
        <v>-6.0529999999999999</v>
      </c>
      <c r="J1588" t="s">
        <v>74</v>
      </c>
      <c r="K1588">
        <v>59.35</v>
      </c>
      <c r="L1588">
        <v>1.863715</v>
      </c>
      <c r="M1588">
        <v>-7.5923625661634006E-2</v>
      </c>
      <c r="N1588">
        <v>1.791636</v>
      </c>
      <c r="O1588">
        <v>3.9441047176993571</v>
      </c>
      <c r="P1588">
        <v>109620000</v>
      </c>
      <c r="Q1588">
        <v>1670000</v>
      </c>
      <c r="R1588">
        <v>65.64</v>
      </c>
      <c r="S1588">
        <v>20.555</v>
      </c>
      <c r="T1588">
        <v>6.0960000000000001</v>
      </c>
      <c r="U1588">
        <v>12.565</v>
      </c>
      <c r="V1588">
        <v>2.467890164746219</v>
      </c>
      <c r="AC1588">
        <v>2.23</v>
      </c>
      <c r="AD1588">
        <v>1.77</v>
      </c>
      <c r="AH1588" s="77">
        <f>IF(AND(M1588&lt;Variables!$G$6,M1588&gt;Variables!$G$5),0,1)</f>
        <v>1</v>
      </c>
      <c r="AI1588" s="77">
        <f t="shared" si="48"/>
        <v>0</v>
      </c>
      <c r="AJ1588" s="77">
        <f>IF(I1588&gt;Variables!$G$7,0,1)</f>
        <v>1</v>
      </c>
      <c r="AK1588" s="77">
        <f>IF(F1588&gt;Variables!$G$8,0,1)</f>
        <v>0</v>
      </c>
      <c r="AL1588" s="77">
        <f>IF(G1588&gt;Variables!$G$9,0,1)</f>
        <v>0</v>
      </c>
      <c r="AM1588" s="77">
        <f>IF(AND(K1588&gt;Variables!$G$10,K1588&lt;Variables!$G$11),0,1)</f>
        <v>1</v>
      </c>
      <c r="AN1588" s="77">
        <f>IF(H1588&lt;Variables!$G$13,1,0)</f>
        <v>1</v>
      </c>
      <c r="AO1588" s="77">
        <f>IF(R1588&lt;Variables!$G$12,0,1)</f>
        <v>1</v>
      </c>
      <c r="AP1588" s="78">
        <f t="shared" si="49"/>
        <v>0</v>
      </c>
      <c r="AQ1588" s="77">
        <f>IF(V1588&lt;Variables!$G$15,1,0)</f>
        <v>1</v>
      </c>
      <c r="AR1588">
        <v>1</v>
      </c>
      <c r="AS1588">
        <v>0</v>
      </c>
      <c r="AT1588">
        <v>0</v>
      </c>
      <c r="AU1588">
        <v>0</v>
      </c>
      <c r="BA1588">
        <v>2</v>
      </c>
    </row>
    <row r="1589" spans="3:53" x14ac:dyDescent="0.25">
      <c r="C1589" t="s">
        <v>314</v>
      </c>
      <c r="D1589" t="s">
        <v>275</v>
      </c>
      <c r="E1589">
        <v>56.07</v>
      </c>
      <c r="F1589">
        <v>46.48</v>
      </c>
      <c r="G1589">
        <v>0.32</v>
      </c>
      <c r="H1589">
        <v>639.94000000000005</v>
      </c>
      <c r="I1589">
        <v>-9.9879999999999995</v>
      </c>
      <c r="J1589" t="s">
        <v>74</v>
      </c>
      <c r="K1589">
        <v>66.23</v>
      </c>
      <c r="L1589">
        <v>55.872894736842113</v>
      </c>
      <c r="M1589">
        <v>4.8512365943373159E-2</v>
      </c>
      <c r="N1589">
        <v>55.851165306122446</v>
      </c>
      <c r="O1589">
        <v>8.7437197791451843E-2</v>
      </c>
      <c r="P1589">
        <v>5050000</v>
      </c>
      <c r="Q1589">
        <v>178970</v>
      </c>
      <c r="R1589">
        <v>28.22</v>
      </c>
      <c r="S1589">
        <v>20.555</v>
      </c>
      <c r="T1589">
        <v>6.0960000000000001</v>
      </c>
      <c r="U1589">
        <v>12.565</v>
      </c>
      <c r="V1589">
        <v>2.5316075952260069</v>
      </c>
      <c r="AC1589">
        <v>56.13</v>
      </c>
      <c r="AD1589">
        <v>55.67</v>
      </c>
      <c r="AH1589" s="77">
        <f>IF(AND(M1589&lt;Variables!$G$6,M1589&gt;Variables!$G$5),0,1)</f>
        <v>1</v>
      </c>
      <c r="AI1589" s="77">
        <f t="shared" si="48"/>
        <v>0</v>
      </c>
      <c r="AJ1589" s="77">
        <f>IF(I1589&gt;Variables!$G$7,0,1)</f>
        <v>1</v>
      </c>
      <c r="AK1589" s="77">
        <f>IF(F1589&gt;Variables!$G$8,0,1)</f>
        <v>0</v>
      </c>
      <c r="AL1589" s="77">
        <f>IF(G1589&gt;Variables!$G$9,0,1)</f>
        <v>1</v>
      </c>
      <c r="AM1589" s="77">
        <f>IF(AND(K1589&gt;Variables!$G$10,K1589&lt;Variables!$G$11),0,1)</f>
        <v>0</v>
      </c>
      <c r="AN1589" s="77">
        <f>IF(H1589&lt;Variables!$G$13,1,0)</f>
        <v>1</v>
      </c>
      <c r="AO1589" s="77">
        <f>IF(R1589&lt;Variables!$G$12,0,1)</f>
        <v>1</v>
      </c>
      <c r="AP1589" s="78">
        <f t="shared" si="49"/>
        <v>0</v>
      </c>
      <c r="AQ1589" s="77">
        <f>IF(V1589&lt;Variables!$G$15,1,0)</f>
        <v>1</v>
      </c>
      <c r="AR1589">
        <v>0</v>
      </c>
      <c r="AS1589">
        <v>0</v>
      </c>
      <c r="AT1589">
        <v>0</v>
      </c>
      <c r="AU1589">
        <v>1</v>
      </c>
      <c r="BA1589">
        <v>-0.5</v>
      </c>
    </row>
    <row r="1590" spans="3:53" x14ac:dyDescent="0.25">
      <c r="C1590" t="s">
        <v>314</v>
      </c>
      <c r="D1590" t="s">
        <v>274</v>
      </c>
      <c r="E1590">
        <v>53.64</v>
      </c>
      <c r="F1590">
        <v>29.89</v>
      </c>
      <c r="G1590">
        <v>-0.04</v>
      </c>
      <c r="H1590">
        <v>1620</v>
      </c>
      <c r="I1590">
        <v>-6.2590000000000003</v>
      </c>
      <c r="J1590" t="s">
        <v>74</v>
      </c>
      <c r="K1590">
        <v>46.37</v>
      </c>
      <c r="L1590">
        <v>53.484625000000008</v>
      </c>
      <c r="M1590">
        <v>-8.647344914564559E-3</v>
      </c>
      <c r="N1590">
        <v>53.488096000000013</v>
      </c>
      <c r="O1590">
        <v>-1.5136078128503551E-2</v>
      </c>
      <c r="P1590">
        <v>2175000</v>
      </c>
      <c r="Q1590">
        <v>116562</v>
      </c>
      <c r="R1590">
        <v>18.66</v>
      </c>
      <c r="S1590">
        <v>20.555</v>
      </c>
      <c r="T1590">
        <v>6.0960000000000001</v>
      </c>
      <c r="U1590">
        <v>12.565</v>
      </c>
      <c r="V1590">
        <v>2.3295273770462082</v>
      </c>
      <c r="AC1590">
        <v>53.7</v>
      </c>
      <c r="AD1590">
        <v>53.35</v>
      </c>
      <c r="AH1590" s="77">
        <f>IF(AND(M1590&lt;Variables!$G$6,M1590&gt;Variables!$G$5),0,1)</f>
        <v>1</v>
      </c>
      <c r="AI1590" s="77">
        <f t="shared" si="48"/>
        <v>1</v>
      </c>
      <c r="AJ1590" s="77">
        <f>IF(I1590&gt;Variables!$G$7,0,1)</f>
        <v>1</v>
      </c>
      <c r="AK1590" s="77">
        <f>IF(F1590&gt;Variables!$G$8,0,1)</f>
        <v>0</v>
      </c>
      <c r="AL1590" s="77">
        <f>IF(G1590&gt;Variables!$G$9,0,1)</f>
        <v>1</v>
      </c>
      <c r="AM1590" s="77">
        <f>IF(AND(K1590&gt;Variables!$G$10,K1590&lt;Variables!$G$11),0,1)</f>
        <v>1</v>
      </c>
      <c r="AN1590" s="77">
        <f>IF(H1590&lt;Variables!$G$13,1,0)</f>
        <v>0</v>
      </c>
      <c r="AO1590" s="77">
        <f>IF(R1590&lt;Variables!$G$12,0,1)</f>
        <v>1</v>
      </c>
      <c r="AP1590" s="78">
        <f t="shared" si="49"/>
        <v>0</v>
      </c>
      <c r="AQ1590" s="77">
        <f>IF(V1590&lt;Variables!$G$15,1,0)</f>
        <v>1</v>
      </c>
      <c r="AR1590">
        <v>0</v>
      </c>
      <c r="AS1590">
        <v>0</v>
      </c>
      <c r="AT1590">
        <v>0</v>
      </c>
      <c r="AU1590">
        <v>1</v>
      </c>
      <c r="BA1590">
        <v>-0.44</v>
      </c>
    </row>
    <row r="1591" spans="3:53" x14ac:dyDescent="0.25">
      <c r="C1591" t="s">
        <v>314</v>
      </c>
      <c r="D1591" t="s">
        <v>184</v>
      </c>
      <c r="E1591">
        <v>40.78</v>
      </c>
      <c r="F1591">
        <v>6.03</v>
      </c>
      <c r="G1591">
        <v>6.86</v>
      </c>
      <c r="H1591">
        <v>5650</v>
      </c>
      <c r="I1591">
        <v>95.117000000000004</v>
      </c>
      <c r="J1591" t="s">
        <v>75</v>
      </c>
      <c r="K1591">
        <v>39.229999999999997</v>
      </c>
      <c r="L1591">
        <v>40.787982352941178</v>
      </c>
      <c r="M1591">
        <v>-0.31377465998131859</v>
      </c>
      <c r="N1591">
        <v>41.282177777777783</v>
      </c>
      <c r="O1591">
        <v>-1.5071340982226591</v>
      </c>
      <c r="P1591">
        <v>256597</v>
      </c>
      <c r="Q1591">
        <v>654975</v>
      </c>
      <c r="R1591">
        <v>0.39</v>
      </c>
      <c r="S1591">
        <v>20.555</v>
      </c>
      <c r="T1591">
        <v>6.0960000000000001</v>
      </c>
      <c r="U1591">
        <v>12.565</v>
      </c>
      <c r="V1591">
        <v>2.2538213694413738</v>
      </c>
      <c r="AC1591">
        <v>41.06</v>
      </c>
      <c r="AD1591">
        <v>37.409999999999997</v>
      </c>
      <c r="AH1591" s="77">
        <f>IF(AND(M1591&lt;Variables!$G$6,M1591&gt;Variables!$G$5),0,1)</f>
        <v>1</v>
      </c>
      <c r="AI1591" s="77">
        <f t="shared" si="48"/>
        <v>1</v>
      </c>
      <c r="AJ1591" s="77">
        <f>IF(I1591&gt;Variables!$G$7,0,1)</f>
        <v>0</v>
      </c>
      <c r="AK1591" s="77">
        <f>IF(F1591&gt;Variables!$G$8,0,1)</f>
        <v>1</v>
      </c>
      <c r="AL1591" s="77">
        <f>IF(G1591&gt;Variables!$G$9,0,1)</f>
        <v>1</v>
      </c>
      <c r="AM1591" s="77">
        <f>IF(AND(K1591&gt;Variables!$G$10,K1591&lt;Variables!$G$11),0,1)</f>
        <v>1</v>
      </c>
      <c r="AN1591" s="77">
        <f>IF(H1591&lt;Variables!$G$13,1,0)</f>
        <v>0</v>
      </c>
      <c r="AO1591" s="77">
        <f>IF(R1591&lt;Variables!$G$12,0,1)</f>
        <v>0</v>
      </c>
      <c r="AP1591" s="78">
        <f t="shared" si="49"/>
        <v>1</v>
      </c>
      <c r="AQ1591" s="77">
        <f>IF(V1591&lt;Variables!$G$15,1,0)</f>
        <v>1</v>
      </c>
      <c r="AR1591">
        <v>0</v>
      </c>
      <c r="AS1591">
        <v>0</v>
      </c>
      <c r="AT1591">
        <v>1</v>
      </c>
      <c r="AU1591">
        <v>0</v>
      </c>
      <c r="BA1591">
        <v>-1.1599999999999999</v>
      </c>
    </row>
    <row r="1592" spans="3:53" x14ac:dyDescent="0.25">
      <c r="C1592" t="s">
        <v>314</v>
      </c>
      <c r="D1592" t="s">
        <v>81</v>
      </c>
      <c r="E1592">
        <v>30.2</v>
      </c>
      <c r="F1592">
        <v>5.58</v>
      </c>
      <c r="G1592">
        <v>2.42</v>
      </c>
      <c r="H1592">
        <v>6600</v>
      </c>
      <c r="I1592">
        <v>0.46</v>
      </c>
      <c r="J1592" t="s">
        <v>75</v>
      </c>
      <c r="K1592">
        <v>43.63</v>
      </c>
      <c r="L1592">
        <v>30.148450000000011</v>
      </c>
      <c r="M1592">
        <v>-0.16070477918435641</v>
      </c>
      <c r="N1592">
        <v>30.178004000000001</v>
      </c>
      <c r="O1592">
        <v>-0.2584796529286576</v>
      </c>
      <c r="P1592">
        <v>1156000</v>
      </c>
      <c r="Q1592">
        <v>1326000</v>
      </c>
      <c r="R1592">
        <v>0.87</v>
      </c>
      <c r="S1592">
        <v>20.555</v>
      </c>
      <c r="T1592">
        <v>6.0960000000000001</v>
      </c>
      <c r="U1592">
        <v>12.565</v>
      </c>
      <c r="V1592">
        <v>2.3022287091462421</v>
      </c>
      <c r="AC1592">
        <v>30.6</v>
      </c>
      <c r="AD1592">
        <v>29.88</v>
      </c>
      <c r="AH1592" s="77">
        <f>IF(AND(M1592&lt;Variables!$G$6,M1592&gt;Variables!$G$5),0,1)</f>
        <v>1</v>
      </c>
      <c r="AI1592" s="77">
        <f t="shared" si="48"/>
        <v>1</v>
      </c>
      <c r="AJ1592" s="77">
        <f>IF(I1592&gt;Variables!$G$7,0,1)</f>
        <v>1</v>
      </c>
      <c r="AK1592" s="77">
        <f>IF(F1592&gt;Variables!$G$8,0,1)</f>
        <v>1</v>
      </c>
      <c r="AL1592" s="77">
        <f>IF(G1592&gt;Variables!$G$9,0,1)</f>
        <v>1</v>
      </c>
      <c r="AM1592" s="77">
        <f>IF(AND(K1592&gt;Variables!$G$10,K1592&lt;Variables!$G$11),0,1)</f>
        <v>1</v>
      </c>
      <c r="AN1592" s="77">
        <f>IF(H1592&lt;Variables!$G$13,1,0)</f>
        <v>0</v>
      </c>
      <c r="AO1592" s="77">
        <f>IF(R1592&lt;Variables!$G$12,0,1)</f>
        <v>0</v>
      </c>
      <c r="AP1592" s="78">
        <f t="shared" si="49"/>
        <v>1</v>
      </c>
      <c r="AQ1592" s="77">
        <f>IF(V1592&lt;Variables!$G$15,1,0)</f>
        <v>1</v>
      </c>
      <c r="AR1592">
        <v>1</v>
      </c>
      <c r="AS1592">
        <v>0</v>
      </c>
      <c r="AT1592">
        <v>0</v>
      </c>
      <c r="AU1592">
        <v>0</v>
      </c>
      <c r="BA1592">
        <v>1.17</v>
      </c>
    </row>
    <row r="1593" spans="3:53" x14ac:dyDescent="0.25">
      <c r="C1593" t="s">
        <v>314</v>
      </c>
      <c r="D1593" t="s">
        <v>166</v>
      </c>
      <c r="E1593">
        <v>56.51</v>
      </c>
      <c r="F1593">
        <v>4.92</v>
      </c>
      <c r="G1593">
        <v>2.71</v>
      </c>
      <c r="H1593">
        <v>8670</v>
      </c>
      <c r="I1593">
        <v>243.58799999999999</v>
      </c>
      <c r="J1593" t="s">
        <v>75</v>
      </c>
      <c r="K1593">
        <v>68.22</v>
      </c>
      <c r="L1593">
        <v>55.906165000000001</v>
      </c>
      <c r="M1593">
        <v>0.64006357796139557</v>
      </c>
      <c r="N1593">
        <v>55.589647999999997</v>
      </c>
      <c r="O1593">
        <v>1.213089170847059</v>
      </c>
      <c r="P1593">
        <v>2048000</v>
      </c>
      <c r="Q1593">
        <v>1515000</v>
      </c>
      <c r="R1593">
        <v>1.35</v>
      </c>
      <c r="S1593">
        <v>20.555</v>
      </c>
      <c r="T1593">
        <v>6.0960000000000001</v>
      </c>
      <c r="U1593">
        <v>12.565</v>
      </c>
      <c r="V1593">
        <v>2.5054378111413649</v>
      </c>
      <c r="AC1593">
        <v>57.86</v>
      </c>
      <c r="AD1593">
        <v>55.76</v>
      </c>
      <c r="AH1593" s="77">
        <f>IF(AND(M1593&lt;Variables!$G$6,M1593&gt;Variables!$G$5),0,1)</f>
        <v>1</v>
      </c>
      <c r="AI1593" s="77">
        <f t="shared" si="48"/>
        <v>0</v>
      </c>
      <c r="AJ1593" s="77">
        <f>IF(I1593&gt;Variables!$G$7,0,1)</f>
        <v>0</v>
      </c>
      <c r="AK1593" s="77">
        <f>IF(F1593&gt;Variables!$G$8,0,1)</f>
        <v>1</v>
      </c>
      <c r="AL1593" s="77">
        <f>IF(G1593&gt;Variables!$G$9,0,1)</f>
        <v>1</v>
      </c>
      <c r="AM1593" s="77">
        <f>IF(AND(K1593&gt;Variables!$G$10,K1593&lt;Variables!$G$11),0,1)</f>
        <v>0</v>
      </c>
      <c r="AN1593" s="77">
        <f>IF(H1593&lt;Variables!$G$13,1,0)</f>
        <v>0</v>
      </c>
      <c r="AO1593" s="77">
        <f>IF(R1593&lt;Variables!$G$12,0,1)</f>
        <v>0</v>
      </c>
      <c r="AP1593" s="78">
        <f t="shared" si="49"/>
        <v>1</v>
      </c>
      <c r="AQ1593" s="77">
        <f>IF(V1593&lt;Variables!$G$15,1,0)</f>
        <v>1</v>
      </c>
      <c r="AR1593">
        <v>0</v>
      </c>
      <c r="AS1593">
        <v>0</v>
      </c>
      <c r="AT1593">
        <v>0</v>
      </c>
      <c r="AU1593">
        <v>1</v>
      </c>
      <c r="BA1593">
        <v>-0.84</v>
      </c>
    </row>
    <row r="1594" spans="3:53" x14ac:dyDescent="0.25">
      <c r="C1594" t="s">
        <v>314</v>
      </c>
      <c r="D1594" t="s">
        <v>120</v>
      </c>
      <c r="E1594">
        <v>12.02</v>
      </c>
      <c r="F1594">
        <v>6.68</v>
      </c>
      <c r="G1594">
        <v>9</v>
      </c>
      <c r="H1594">
        <v>7430</v>
      </c>
      <c r="I1594">
        <v>-57.325000000000003</v>
      </c>
      <c r="J1594" t="s">
        <v>75</v>
      </c>
      <c r="K1594">
        <v>58.53</v>
      </c>
      <c r="L1594">
        <v>11.911225</v>
      </c>
      <c r="M1594">
        <v>0.66051140835642241</v>
      </c>
      <c r="N1594">
        <v>11.872528000000001</v>
      </c>
      <c r="O1594">
        <v>0.98860158510471718</v>
      </c>
      <c r="P1594">
        <v>72545000</v>
      </c>
      <c r="Q1594">
        <v>27669000</v>
      </c>
      <c r="R1594">
        <v>2.62</v>
      </c>
      <c r="S1594">
        <v>20.555</v>
      </c>
      <c r="T1594">
        <v>6.0960000000000001</v>
      </c>
      <c r="U1594">
        <v>12.565</v>
      </c>
      <c r="V1594">
        <v>2.4219260426219789</v>
      </c>
      <c r="AC1594">
        <v>12.08</v>
      </c>
      <c r="AD1594">
        <v>11.11</v>
      </c>
      <c r="AH1594" s="77">
        <f>IF(AND(M1594&lt;Variables!$G$6,M1594&gt;Variables!$G$5),0,1)</f>
        <v>1</v>
      </c>
      <c r="AI1594" s="77">
        <f t="shared" si="48"/>
        <v>0</v>
      </c>
      <c r="AJ1594" s="77">
        <f>IF(I1594&gt;Variables!$G$7,0,1)</f>
        <v>1</v>
      </c>
      <c r="AK1594" s="77">
        <f>IF(F1594&gt;Variables!$G$8,0,1)</f>
        <v>1</v>
      </c>
      <c r="AL1594" s="77">
        <f>IF(G1594&gt;Variables!$G$9,0,1)</f>
        <v>1</v>
      </c>
      <c r="AM1594" s="77">
        <f>IF(AND(K1594&gt;Variables!$G$10,K1594&lt;Variables!$G$11),0,1)</f>
        <v>1</v>
      </c>
      <c r="AN1594" s="77">
        <f>IF(H1594&lt;Variables!$G$13,1,0)</f>
        <v>0</v>
      </c>
      <c r="AO1594" s="77">
        <f>IF(R1594&lt;Variables!$G$12,0,1)</f>
        <v>1</v>
      </c>
      <c r="AP1594" s="78">
        <f t="shared" si="49"/>
        <v>1</v>
      </c>
      <c r="AQ1594" s="77">
        <f>IF(V1594&lt;Variables!$G$15,1,0)</f>
        <v>1</v>
      </c>
      <c r="AR1594">
        <v>0</v>
      </c>
      <c r="AS1594">
        <v>0</v>
      </c>
      <c r="AT1594">
        <v>1</v>
      </c>
      <c r="AU1594">
        <v>0</v>
      </c>
      <c r="BA1594">
        <v>-1.46</v>
      </c>
    </row>
    <row r="1595" spans="3:53" x14ac:dyDescent="0.25">
      <c r="C1595" t="s">
        <v>314</v>
      </c>
      <c r="D1595" t="s">
        <v>139</v>
      </c>
      <c r="E1595">
        <v>31.9</v>
      </c>
      <c r="F1595">
        <v>6.71</v>
      </c>
      <c r="G1595">
        <v>9.83</v>
      </c>
      <c r="H1595">
        <v>5040</v>
      </c>
      <c r="I1595">
        <v>-4.0000000000000001E-3</v>
      </c>
      <c r="J1595" t="s">
        <v>75</v>
      </c>
      <c r="K1595">
        <v>49.32</v>
      </c>
      <c r="L1595">
        <v>31.777963157894739</v>
      </c>
      <c r="M1595">
        <v>6.9346301384299883E-2</v>
      </c>
      <c r="N1595">
        <v>31.882357142857138</v>
      </c>
      <c r="O1595">
        <v>-0.25831572768637773</v>
      </c>
      <c r="P1595">
        <v>1235000</v>
      </c>
      <c r="Q1595">
        <v>445132</v>
      </c>
      <c r="R1595">
        <v>2.77</v>
      </c>
      <c r="S1595">
        <v>20.555</v>
      </c>
      <c r="T1595">
        <v>6.0960000000000001</v>
      </c>
      <c r="U1595">
        <v>12.565</v>
      </c>
      <c r="V1595">
        <v>2.358288381204519</v>
      </c>
      <c r="AC1595">
        <v>34.36</v>
      </c>
      <c r="AD1595">
        <v>31.1</v>
      </c>
      <c r="AH1595" s="77">
        <f>IF(AND(M1595&lt;Variables!$G$6,M1595&gt;Variables!$G$5),0,1)</f>
        <v>1</v>
      </c>
      <c r="AI1595" s="77">
        <f t="shared" si="48"/>
        <v>1</v>
      </c>
      <c r="AJ1595" s="77">
        <f>IF(I1595&gt;Variables!$G$7,0,1)</f>
        <v>1</v>
      </c>
      <c r="AK1595" s="77">
        <f>IF(F1595&gt;Variables!$G$8,0,1)</f>
        <v>1</v>
      </c>
      <c r="AL1595" s="77">
        <f>IF(G1595&gt;Variables!$G$9,0,1)</f>
        <v>1</v>
      </c>
      <c r="AM1595" s="77">
        <f>IF(AND(K1595&gt;Variables!$G$10,K1595&lt;Variables!$G$11),0,1)</f>
        <v>1</v>
      </c>
      <c r="AN1595" s="77">
        <f>IF(H1595&lt;Variables!$G$13,1,0)</f>
        <v>0</v>
      </c>
      <c r="AO1595" s="77">
        <f>IF(R1595&lt;Variables!$G$12,0,1)</f>
        <v>1</v>
      </c>
      <c r="AP1595" s="78">
        <f t="shared" si="49"/>
        <v>1</v>
      </c>
      <c r="AQ1595" s="77">
        <f>IF(V1595&lt;Variables!$G$15,1,0)</f>
        <v>1</v>
      </c>
      <c r="AR1595">
        <v>0</v>
      </c>
      <c r="AS1595">
        <v>0</v>
      </c>
      <c r="AT1595">
        <v>1</v>
      </c>
      <c r="AU1595">
        <v>0</v>
      </c>
      <c r="BA1595">
        <v>-1.1499999999999999</v>
      </c>
    </row>
    <row r="1596" spans="3:53" x14ac:dyDescent="0.25">
      <c r="C1596" t="s">
        <v>314</v>
      </c>
      <c r="D1596" t="s">
        <v>296</v>
      </c>
      <c r="E1596">
        <v>12.07</v>
      </c>
      <c r="F1596">
        <v>13.53</v>
      </c>
      <c r="G1596">
        <v>0.28999999999999998</v>
      </c>
      <c r="H1596">
        <v>119.92</v>
      </c>
      <c r="I1596">
        <v>-38.209000000000003</v>
      </c>
      <c r="J1596" t="s">
        <v>75</v>
      </c>
      <c r="K1596">
        <v>-99999</v>
      </c>
      <c r="L1596">
        <v>-99999</v>
      </c>
      <c r="M1596">
        <v>-99999</v>
      </c>
      <c r="N1596">
        <v>12.206860000000001</v>
      </c>
      <c r="O1596">
        <v>-1.412812140058944</v>
      </c>
      <c r="P1596">
        <v>11590</v>
      </c>
      <c r="Q1596">
        <v>2300</v>
      </c>
      <c r="R1596">
        <v>5.04</v>
      </c>
      <c r="S1596">
        <v>20.555</v>
      </c>
      <c r="T1596">
        <v>6.0960000000000001</v>
      </c>
      <c r="U1596">
        <v>12.565</v>
      </c>
      <c r="V1596">
        <v>-99999</v>
      </c>
      <c r="AC1596">
        <v>12.4</v>
      </c>
      <c r="AD1596">
        <v>12</v>
      </c>
      <c r="AH1596" s="77">
        <f>IF(AND(M1596&lt;Variables!$G$6,M1596&gt;Variables!$G$5),0,1)</f>
        <v>1</v>
      </c>
      <c r="AI1596" s="77">
        <f t="shared" si="48"/>
        <v>1</v>
      </c>
      <c r="AJ1596" s="77">
        <f>IF(I1596&gt;Variables!$G$7,0,1)</f>
        <v>1</v>
      </c>
      <c r="AK1596" s="77">
        <f>IF(F1596&gt;Variables!$G$8,0,1)</f>
        <v>0</v>
      </c>
      <c r="AL1596" s="77">
        <f>IF(G1596&gt;Variables!$G$9,0,1)</f>
        <v>1</v>
      </c>
      <c r="AM1596" s="77">
        <f>IF(AND(K1596&gt;Variables!$G$10,K1596&lt;Variables!$G$11),0,1)</f>
        <v>1</v>
      </c>
      <c r="AN1596" s="77">
        <f>IF(H1596&lt;Variables!$G$13,1,0)</f>
        <v>1</v>
      </c>
      <c r="AO1596" s="77">
        <f>IF(R1596&lt;Variables!$G$12,0,1)</f>
        <v>1</v>
      </c>
      <c r="AP1596" s="78">
        <f t="shared" si="49"/>
        <v>1</v>
      </c>
      <c r="AQ1596" s="77">
        <f>IF(V1596&lt;Variables!$G$15,1,0)</f>
        <v>1</v>
      </c>
      <c r="AR1596">
        <v>1</v>
      </c>
      <c r="AS1596">
        <v>0</v>
      </c>
      <c r="AT1596">
        <v>0</v>
      </c>
      <c r="AU1596">
        <v>0</v>
      </c>
      <c r="BA1596">
        <v>2</v>
      </c>
    </row>
    <row r="1597" spans="3:53" x14ac:dyDescent="0.25">
      <c r="C1597" t="s">
        <v>314</v>
      </c>
      <c r="D1597" t="s">
        <v>280</v>
      </c>
      <c r="E1597">
        <v>36.119999999999997</v>
      </c>
      <c r="F1597">
        <v>13.35</v>
      </c>
      <c r="G1597">
        <v>8.36</v>
      </c>
      <c r="H1597">
        <v>-99999</v>
      </c>
      <c r="I1597">
        <v>-99999</v>
      </c>
      <c r="J1597" t="s">
        <v>75</v>
      </c>
      <c r="K1597">
        <v>48.01</v>
      </c>
      <c r="L1597">
        <v>36.278743749999997</v>
      </c>
      <c r="M1597">
        <v>-0.27218073117541208</v>
      </c>
      <c r="N1597">
        <v>36.314564444444443</v>
      </c>
      <c r="O1597">
        <v>-0.3705522742818671</v>
      </c>
      <c r="P1597">
        <v>826440</v>
      </c>
      <c r="Q1597"/>
      <c r="R1597"/>
      <c r="S1597">
        <v>20.555</v>
      </c>
      <c r="T1597">
        <v>6.0960000000000001</v>
      </c>
      <c r="U1597">
        <v>12.565</v>
      </c>
      <c r="V1597">
        <v>2.351896043686807</v>
      </c>
      <c r="AC1597">
        <v>38.93</v>
      </c>
      <c r="AD1597">
        <v>35.6098</v>
      </c>
      <c r="AH1597" s="77">
        <f>IF(AND(M1597&lt;Variables!$G$6,M1597&gt;Variables!$G$5),0,1)</f>
        <v>1</v>
      </c>
      <c r="AI1597" s="77">
        <f t="shared" si="48"/>
        <v>1</v>
      </c>
      <c r="AJ1597" s="77">
        <f>IF(I1597&gt;Variables!$G$7,0,1)</f>
        <v>1</v>
      </c>
      <c r="AK1597" s="77">
        <f>IF(F1597&gt;Variables!$G$8,0,1)</f>
        <v>0</v>
      </c>
      <c r="AL1597" s="77">
        <f>IF(G1597&gt;Variables!$G$9,0,1)</f>
        <v>1</v>
      </c>
      <c r="AM1597" s="77">
        <f>IF(AND(K1597&gt;Variables!$G$10,K1597&lt;Variables!$G$11),0,1)</f>
        <v>1</v>
      </c>
      <c r="AN1597" s="77">
        <f>IF(H1597&lt;Variables!$G$13,1,0)</f>
        <v>1</v>
      </c>
      <c r="AO1597" s="77">
        <f>IF(R1597&lt;Variables!$G$12,0,1)</f>
        <v>0</v>
      </c>
      <c r="AP1597" s="78">
        <f t="shared" si="49"/>
        <v>1</v>
      </c>
      <c r="AQ1597" s="77">
        <f>IF(V1597&lt;Variables!$G$15,1,0)</f>
        <v>1</v>
      </c>
      <c r="AR1597">
        <v>1</v>
      </c>
      <c r="AS1597">
        <v>0</v>
      </c>
      <c r="AT1597">
        <v>0</v>
      </c>
      <c r="AU1597">
        <v>0</v>
      </c>
      <c r="BA1597">
        <v>2</v>
      </c>
    </row>
    <row r="1598" spans="3:53" x14ac:dyDescent="0.25">
      <c r="C1598" t="s">
        <v>314</v>
      </c>
      <c r="D1598" t="s">
        <v>283</v>
      </c>
      <c r="E1598">
        <v>5.09</v>
      </c>
      <c r="F1598">
        <v>18.71</v>
      </c>
      <c r="G1598">
        <v>-3.06</v>
      </c>
      <c r="H1598">
        <v>54.86</v>
      </c>
      <c r="I1598">
        <v>-55.433</v>
      </c>
      <c r="J1598" t="s">
        <v>75</v>
      </c>
      <c r="K1598">
        <v>57.23</v>
      </c>
      <c r="L1598">
        <v>5.0540400000000014</v>
      </c>
      <c r="M1598">
        <v>1.2773939264429901</v>
      </c>
      <c r="N1598">
        <v>5.0587819999999999</v>
      </c>
      <c r="O1598">
        <v>1.182458544368979</v>
      </c>
      <c r="P1598">
        <v>36840000</v>
      </c>
      <c r="Q1598">
        <v>674640</v>
      </c>
      <c r="R1598">
        <v>54.61</v>
      </c>
      <c r="S1598">
        <v>20.555</v>
      </c>
      <c r="T1598">
        <v>6.0960000000000001</v>
      </c>
      <c r="U1598">
        <v>12.565</v>
      </c>
      <c r="V1598">
        <v>2.3820182661538101</v>
      </c>
      <c r="AC1598">
        <v>5.12</v>
      </c>
      <c r="AD1598">
        <v>4.45</v>
      </c>
      <c r="AH1598" s="77">
        <f>IF(AND(M1598&lt;Variables!$G$6,M1598&gt;Variables!$G$5),0,1)</f>
        <v>1</v>
      </c>
      <c r="AI1598" s="77">
        <f t="shared" si="48"/>
        <v>1</v>
      </c>
      <c r="AJ1598" s="77">
        <f>IF(I1598&gt;Variables!$G$7,0,1)</f>
        <v>1</v>
      </c>
      <c r="AK1598" s="77">
        <f>IF(F1598&gt;Variables!$G$8,0,1)</f>
        <v>0</v>
      </c>
      <c r="AL1598" s="77">
        <f>IF(G1598&gt;Variables!$G$9,0,1)</f>
        <v>1</v>
      </c>
      <c r="AM1598" s="77">
        <f>IF(AND(K1598&gt;Variables!$G$10,K1598&lt;Variables!$G$11),0,1)</f>
        <v>1</v>
      </c>
      <c r="AN1598" s="77">
        <f>IF(H1598&lt;Variables!$G$13,1,0)</f>
        <v>1</v>
      </c>
      <c r="AO1598" s="77">
        <f>IF(R1598&lt;Variables!$G$12,0,1)</f>
        <v>1</v>
      </c>
      <c r="AP1598" s="78">
        <f t="shared" si="49"/>
        <v>1</v>
      </c>
      <c r="AQ1598" s="77">
        <f>IF(V1598&lt;Variables!$G$15,1,0)</f>
        <v>1</v>
      </c>
      <c r="AR1598">
        <v>0</v>
      </c>
      <c r="AS1598">
        <v>0</v>
      </c>
      <c r="AT1598">
        <v>1</v>
      </c>
      <c r="AU1598">
        <v>0</v>
      </c>
      <c r="BA1598">
        <v>-2.25</v>
      </c>
    </row>
    <row r="1599" spans="3:53" x14ac:dyDescent="0.25">
      <c r="C1599" t="s">
        <v>314</v>
      </c>
      <c r="D1599" t="s">
        <v>164</v>
      </c>
      <c r="E1599">
        <v>17.04</v>
      </c>
      <c r="F1599">
        <v>8.36</v>
      </c>
      <c r="G1599">
        <v>0</v>
      </c>
      <c r="H1599">
        <v>-99999</v>
      </c>
      <c r="I1599">
        <v>148.58799999999999</v>
      </c>
      <c r="J1599" t="s">
        <v>74</v>
      </c>
      <c r="K1599">
        <v>59.22</v>
      </c>
      <c r="L1599">
        <v>-99999</v>
      </c>
      <c r="M1599">
        <v>-99999</v>
      </c>
      <c r="N1599">
        <v>-99999</v>
      </c>
      <c r="O1599">
        <v>-99999</v>
      </c>
      <c r="P1599">
        <v>1835000</v>
      </c>
      <c r="Q1599">
        <v>46184</v>
      </c>
      <c r="R1599">
        <v>39.729999999999997</v>
      </c>
      <c r="S1599">
        <v>20.555</v>
      </c>
      <c r="T1599">
        <v>6.0960000000000001</v>
      </c>
      <c r="U1599">
        <v>12.565</v>
      </c>
      <c r="V1599">
        <v>-99999</v>
      </c>
      <c r="AC1599">
        <v>17</v>
      </c>
      <c r="AD1599">
        <v>16.989999999999998</v>
      </c>
      <c r="AH1599" s="77">
        <f>IF(AND(M1599&lt;Variables!$G$6,M1599&gt;Variables!$G$5),0,1)</f>
        <v>1</v>
      </c>
      <c r="AI1599" s="77">
        <f t="shared" si="48"/>
        <v>1</v>
      </c>
      <c r="AJ1599" s="77">
        <f>IF(I1599&gt;Variables!$G$7,0,1)</f>
        <v>0</v>
      </c>
      <c r="AK1599" s="77">
        <f>IF(F1599&gt;Variables!$G$8,0,1)</f>
        <v>1</v>
      </c>
      <c r="AL1599" s="77">
        <f>IF(G1599&gt;Variables!$G$9,0,1)</f>
        <v>1</v>
      </c>
      <c r="AM1599" s="77">
        <f>IF(AND(K1599&gt;Variables!$G$10,K1599&lt;Variables!$G$11),0,1)</f>
        <v>1</v>
      </c>
      <c r="AN1599" s="77">
        <f>IF(H1599&lt;Variables!$G$13,1,0)</f>
        <v>1</v>
      </c>
      <c r="AO1599" s="77">
        <f>IF(R1599&lt;Variables!$G$12,0,1)</f>
        <v>1</v>
      </c>
      <c r="AP1599" s="78">
        <f t="shared" si="49"/>
        <v>0</v>
      </c>
      <c r="AQ1599" s="77">
        <f>IF(V1599&lt;Variables!$G$15,1,0)</f>
        <v>1</v>
      </c>
      <c r="AR1599">
        <v>0</v>
      </c>
      <c r="AS1599">
        <v>0</v>
      </c>
      <c r="AT1599">
        <v>0</v>
      </c>
      <c r="AU1599">
        <v>0</v>
      </c>
      <c r="BA1599">
        <v>0</v>
      </c>
    </row>
    <row r="1600" spans="3:53" x14ac:dyDescent="0.25">
      <c r="C1600" t="s">
        <v>314</v>
      </c>
      <c r="D1600" t="s">
        <v>127</v>
      </c>
      <c r="E1600">
        <v>35.840000000000003</v>
      </c>
      <c r="F1600">
        <v>7.35</v>
      </c>
      <c r="G1600">
        <v>8.27</v>
      </c>
      <c r="H1600">
        <v>8000</v>
      </c>
      <c r="I1600">
        <v>1766.0309999999999</v>
      </c>
      <c r="J1600" t="s">
        <v>75</v>
      </c>
      <c r="K1600">
        <v>48.12</v>
      </c>
      <c r="L1600">
        <v>35.671742105263156</v>
      </c>
      <c r="M1600">
        <v>-8.6180554828081748E-2</v>
      </c>
      <c r="N1600">
        <v>35.704481632653057</v>
      </c>
      <c r="O1600">
        <v>-0.177797379349177</v>
      </c>
      <c r="P1600">
        <v>400630</v>
      </c>
      <c r="Q1600">
        <v>741896</v>
      </c>
      <c r="R1600">
        <v>0.54</v>
      </c>
      <c r="S1600">
        <v>20.555</v>
      </c>
      <c r="T1600">
        <v>6.0960000000000001</v>
      </c>
      <c r="U1600">
        <v>12.565</v>
      </c>
      <c r="V1600">
        <v>2.3492959822739241</v>
      </c>
      <c r="AC1600">
        <v>37.39</v>
      </c>
      <c r="AD1600">
        <v>33.549999999999997</v>
      </c>
      <c r="AH1600" s="77">
        <f>IF(AND(M1600&lt;Variables!$G$6,M1600&gt;Variables!$G$5),0,1)</f>
        <v>1</v>
      </c>
      <c r="AI1600" s="77">
        <f t="shared" si="48"/>
        <v>1</v>
      </c>
      <c r="AJ1600" s="77">
        <f>IF(I1600&gt;Variables!$G$7,0,1)</f>
        <v>0</v>
      </c>
      <c r="AK1600" s="77">
        <f>IF(F1600&gt;Variables!$G$8,0,1)</f>
        <v>1</v>
      </c>
      <c r="AL1600" s="77">
        <f>IF(G1600&gt;Variables!$G$9,0,1)</f>
        <v>1</v>
      </c>
      <c r="AM1600" s="77">
        <f>IF(AND(K1600&gt;Variables!$G$10,K1600&lt;Variables!$G$11),0,1)</f>
        <v>1</v>
      </c>
      <c r="AN1600" s="77">
        <f>IF(H1600&lt;Variables!$G$13,1,0)</f>
        <v>0</v>
      </c>
      <c r="AO1600" s="77">
        <f>IF(R1600&lt;Variables!$G$12,0,1)</f>
        <v>0</v>
      </c>
      <c r="AP1600" s="78">
        <f t="shared" si="49"/>
        <v>1</v>
      </c>
      <c r="AQ1600" s="77">
        <f>IF(V1600&lt;Variables!$G$15,1,0)</f>
        <v>1</v>
      </c>
      <c r="AR1600">
        <v>1</v>
      </c>
      <c r="AS1600">
        <v>0</v>
      </c>
      <c r="AT1600">
        <v>0</v>
      </c>
      <c r="AU1600">
        <v>0</v>
      </c>
      <c r="BA1600">
        <v>1.27</v>
      </c>
    </row>
    <row r="1601" spans="3:53" x14ac:dyDescent="0.25">
      <c r="C1601" t="s">
        <v>314</v>
      </c>
      <c r="D1601" t="s">
        <v>201</v>
      </c>
      <c r="E1601">
        <v>38.26</v>
      </c>
      <c r="F1601">
        <v>11.19</v>
      </c>
      <c r="G1601">
        <v>13.43</v>
      </c>
      <c r="H1601">
        <v>-99999</v>
      </c>
      <c r="I1601">
        <v>18.896000000000001</v>
      </c>
      <c r="J1601" t="s">
        <v>75</v>
      </c>
      <c r="K1601">
        <v>53.03</v>
      </c>
      <c r="L1601">
        <v>38.174334999999999</v>
      </c>
      <c r="M1601">
        <v>0.31608933069823608</v>
      </c>
      <c r="N1601">
        <v>37.997826530612251</v>
      </c>
      <c r="O1601">
        <v>0.78208017805528551</v>
      </c>
      <c r="P1601">
        <v>601476</v>
      </c>
      <c r="Q1601">
        <v>2287000</v>
      </c>
      <c r="R1601">
        <v>0.26</v>
      </c>
      <c r="S1601">
        <v>20.555</v>
      </c>
      <c r="T1601">
        <v>6.0960000000000001</v>
      </c>
      <c r="U1601">
        <v>12.565</v>
      </c>
      <c r="V1601">
        <v>2.3874064934610639</v>
      </c>
      <c r="AC1601">
        <v>40.020000000000003</v>
      </c>
      <c r="AD1601">
        <v>37.049999999999997</v>
      </c>
      <c r="AH1601" s="77">
        <f>IF(AND(M1601&lt;Variables!$G$6,M1601&gt;Variables!$G$5),0,1)</f>
        <v>1</v>
      </c>
      <c r="AI1601" s="77">
        <f t="shared" si="48"/>
        <v>0</v>
      </c>
      <c r="AJ1601" s="77">
        <f>IF(I1601&gt;Variables!$G$7,0,1)</f>
        <v>1</v>
      </c>
      <c r="AK1601" s="77">
        <f>IF(F1601&gt;Variables!$G$8,0,1)</f>
        <v>0</v>
      </c>
      <c r="AL1601" s="77">
        <f>IF(G1601&gt;Variables!$G$9,0,1)</f>
        <v>0</v>
      </c>
      <c r="AM1601" s="77">
        <f>IF(AND(K1601&gt;Variables!$G$10,K1601&lt;Variables!$G$11),0,1)</f>
        <v>1</v>
      </c>
      <c r="AN1601" s="77">
        <f>IF(H1601&lt;Variables!$G$13,1,0)</f>
        <v>1</v>
      </c>
      <c r="AO1601" s="77">
        <f>IF(R1601&lt;Variables!$G$12,0,1)</f>
        <v>0</v>
      </c>
      <c r="AP1601" s="78">
        <f t="shared" si="49"/>
        <v>1</v>
      </c>
      <c r="AQ1601" s="77">
        <f>IF(V1601&lt;Variables!$G$15,1,0)</f>
        <v>1</v>
      </c>
      <c r="AR1601">
        <v>1</v>
      </c>
      <c r="AS1601">
        <v>0</v>
      </c>
      <c r="AT1601">
        <v>0</v>
      </c>
      <c r="AU1601">
        <v>0</v>
      </c>
      <c r="BA1601">
        <v>2</v>
      </c>
    </row>
    <row r="1602" spans="3:53" x14ac:dyDescent="0.25">
      <c r="C1602" t="s">
        <v>314</v>
      </c>
      <c r="D1602" t="s">
        <v>167</v>
      </c>
      <c r="E1602">
        <v>12.11</v>
      </c>
      <c r="F1602">
        <v>8.19</v>
      </c>
      <c r="G1602">
        <v>3.09</v>
      </c>
      <c r="H1602">
        <v>2260</v>
      </c>
      <c r="I1602">
        <v>-30.741</v>
      </c>
      <c r="J1602" t="s">
        <v>75</v>
      </c>
      <c r="K1602">
        <v>52.24</v>
      </c>
      <c r="L1602">
        <v>12.042350000000001</v>
      </c>
      <c r="M1602">
        <v>0.15570050696084181</v>
      </c>
      <c r="N1602">
        <v>12.043918</v>
      </c>
      <c r="O1602">
        <v>0.14266121705576421</v>
      </c>
      <c r="P1602">
        <v>50518000</v>
      </c>
      <c r="Q1602">
        <v>13611000</v>
      </c>
      <c r="R1602">
        <v>3.71</v>
      </c>
      <c r="S1602">
        <v>20.555</v>
      </c>
      <c r="T1602">
        <v>6.0960000000000001</v>
      </c>
      <c r="U1602">
        <v>12.565</v>
      </c>
      <c r="V1602">
        <v>2.3851509415554268</v>
      </c>
      <c r="AC1602">
        <v>12.65</v>
      </c>
      <c r="AD1602">
        <v>11.37</v>
      </c>
      <c r="AH1602" s="77">
        <f>IF(AND(M1602&lt;Variables!$G$6,M1602&gt;Variables!$G$5),0,1)</f>
        <v>1</v>
      </c>
      <c r="AI1602" s="77">
        <f t="shared" si="48"/>
        <v>1</v>
      </c>
      <c r="AJ1602" s="77">
        <f>IF(I1602&gt;Variables!$G$7,0,1)</f>
        <v>1</v>
      </c>
      <c r="AK1602" s="77">
        <f>IF(F1602&gt;Variables!$G$8,0,1)</f>
        <v>1</v>
      </c>
      <c r="AL1602" s="77">
        <f>IF(G1602&gt;Variables!$G$9,0,1)</f>
        <v>1</v>
      </c>
      <c r="AM1602" s="77">
        <f>IF(AND(K1602&gt;Variables!$G$10,K1602&lt;Variables!$G$11),0,1)</f>
        <v>1</v>
      </c>
      <c r="AN1602" s="77">
        <f>IF(H1602&lt;Variables!$G$13,1,0)</f>
        <v>0</v>
      </c>
      <c r="AO1602" s="77">
        <f>IF(R1602&lt;Variables!$G$12,0,1)</f>
        <v>1</v>
      </c>
      <c r="AP1602" s="78">
        <f t="shared" si="49"/>
        <v>1</v>
      </c>
      <c r="AQ1602" s="77">
        <f>IF(V1602&lt;Variables!$G$15,1,0)</f>
        <v>1</v>
      </c>
      <c r="AR1602">
        <v>1</v>
      </c>
      <c r="AS1602">
        <v>0</v>
      </c>
      <c r="AT1602">
        <v>0</v>
      </c>
      <c r="AU1602">
        <v>0</v>
      </c>
      <c r="BA1602">
        <v>1.78</v>
      </c>
    </row>
    <row r="1603" spans="3:53" x14ac:dyDescent="0.25">
      <c r="C1603" t="s">
        <v>314</v>
      </c>
      <c r="D1603" t="s">
        <v>313</v>
      </c>
      <c r="E1603">
        <v>5.32</v>
      </c>
      <c r="F1603">
        <v>13.19</v>
      </c>
      <c r="G1603">
        <v>0</v>
      </c>
      <c r="H1603">
        <v>-99999</v>
      </c>
      <c r="I1603">
        <v>-99999</v>
      </c>
      <c r="J1603" t="s">
        <v>75</v>
      </c>
      <c r="K1603">
        <v>-99999</v>
      </c>
      <c r="L1603">
        <v>-99999</v>
      </c>
      <c r="M1603">
        <v>-99999</v>
      </c>
      <c r="N1603">
        <v>5.32</v>
      </c>
      <c r="O1603">
        <v>0</v>
      </c>
      <c r="P1603">
        <v>61040</v>
      </c>
      <c r="Q1603">
        <v>168</v>
      </c>
      <c r="R1603">
        <v>363.33</v>
      </c>
      <c r="S1603">
        <v>20.555</v>
      </c>
      <c r="T1603">
        <v>6.0960000000000001</v>
      </c>
      <c r="U1603">
        <v>12.565</v>
      </c>
      <c r="V1603">
        <v>-99999</v>
      </c>
      <c r="AC1603">
        <v>-99999</v>
      </c>
      <c r="AD1603">
        <v>-99999</v>
      </c>
      <c r="AH1603" s="77">
        <f>IF(AND(M1603&lt;Variables!$G$6,M1603&gt;Variables!$G$5),0,1)</f>
        <v>1</v>
      </c>
      <c r="AI1603" s="77">
        <f t="shared" ref="AI1603:AI1666" si="50">IF(L1603&gt;N1603,0,1)</f>
        <v>1</v>
      </c>
      <c r="AJ1603" s="77">
        <f>IF(I1603&gt;Variables!$G$7,0,1)</f>
        <v>1</v>
      </c>
      <c r="AK1603" s="77">
        <f>IF(F1603&gt;Variables!$G$8,0,1)</f>
        <v>0</v>
      </c>
      <c r="AL1603" s="77">
        <f>IF(G1603&gt;Variables!$G$9,0,1)</f>
        <v>1</v>
      </c>
      <c r="AM1603" s="77">
        <f>IF(AND(K1603&gt;Variables!$G$10,K1603&lt;Variables!$G$11),0,1)</f>
        <v>1</v>
      </c>
      <c r="AN1603" s="77">
        <f>IF(H1603&lt;Variables!$G$13,1,0)</f>
        <v>1</v>
      </c>
      <c r="AO1603" s="77">
        <f>IF(R1603&lt;Variables!$G$12,0,1)</f>
        <v>1</v>
      </c>
      <c r="AP1603" s="78">
        <f t="shared" ref="AP1603:AP1666" si="51">IF(J1603="Pass", 0,1)</f>
        <v>1</v>
      </c>
      <c r="AQ1603" s="77">
        <f>IF(V1603&lt;Variables!$G$15,1,0)</f>
        <v>1</v>
      </c>
      <c r="AR1603">
        <v>0</v>
      </c>
      <c r="AS1603">
        <v>0</v>
      </c>
      <c r="AT1603">
        <v>0</v>
      </c>
      <c r="AU1603">
        <v>0</v>
      </c>
      <c r="BA1603">
        <v>0</v>
      </c>
    </row>
    <row r="1604" spans="3:53" x14ac:dyDescent="0.25">
      <c r="C1604" t="s">
        <v>314</v>
      </c>
      <c r="D1604" t="s">
        <v>282</v>
      </c>
      <c r="E1604">
        <v>65.75</v>
      </c>
      <c r="F1604">
        <v>13.32</v>
      </c>
      <c r="G1604">
        <v>2.5499999999999998</v>
      </c>
      <c r="H1604">
        <v>11670</v>
      </c>
      <c r="I1604">
        <v>1.9510000000000001</v>
      </c>
      <c r="J1604" t="s">
        <v>75</v>
      </c>
      <c r="K1604">
        <v>38.369999999999997</v>
      </c>
      <c r="L1604">
        <v>65.927594999999982</v>
      </c>
      <c r="M1604">
        <v>-0.59625260105421451</v>
      </c>
      <c r="N1604">
        <v>66.141368</v>
      </c>
      <c r="O1604">
        <v>-0.91753167246254375</v>
      </c>
      <c r="P1604">
        <v>4053000</v>
      </c>
      <c r="Q1604">
        <v>1277000</v>
      </c>
      <c r="R1604">
        <v>3.17</v>
      </c>
      <c r="S1604">
        <v>20.555</v>
      </c>
      <c r="T1604">
        <v>6.0960000000000001</v>
      </c>
      <c r="U1604">
        <v>12.565</v>
      </c>
      <c r="V1604">
        <v>2.2419891691646572</v>
      </c>
      <c r="AC1604">
        <v>65.83</v>
      </c>
      <c r="AD1604">
        <v>60.61</v>
      </c>
      <c r="AH1604" s="77">
        <f>IF(AND(M1604&lt;Variables!$G$6,M1604&gt;Variables!$G$5),0,1)</f>
        <v>1</v>
      </c>
      <c r="AI1604" s="77">
        <f t="shared" si="50"/>
        <v>1</v>
      </c>
      <c r="AJ1604" s="77">
        <f>IF(I1604&gt;Variables!$G$7,0,1)</f>
        <v>1</v>
      </c>
      <c r="AK1604" s="77">
        <f>IF(F1604&gt;Variables!$G$8,0,1)</f>
        <v>0</v>
      </c>
      <c r="AL1604" s="77">
        <f>IF(G1604&gt;Variables!$G$9,0,1)</f>
        <v>1</v>
      </c>
      <c r="AM1604" s="77">
        <f>IF(AND(K1604&gt;Variables!$G$10,K1604&lt;Variables!$G$11),0,1)</f>
        <v>1</v>
      </c>
      <c r="AN1604" s="77">
        <f>IF(H1604&lt;Variables!$G$13,1,0)</f>
        <v>0</v>
      </c>
      <c r="AO1604" s="77">
        <f>IF(R1604&lt;Variables!$G$12,0,1)</f>
        <v>1</v>
      </c>
      <c r="AP1604" s="78">
        <f t="shared" si="51"/>
        <v>1</v>
      </c>
      <c r="AQ1604" s="77">
        <f>IF(V1604&lt;Variables!$G$15,1,0)</f>
        <v>1</v>
      </c>
      <c r="AR1604">
        <v>0</v>
      </c>
      <c r="AS1604">
        <v>0</v>
      </c>
      <c r="AT1604">
        <v>1</v>
      </c>
      <c r="AU1604">
        <v>0</v>
      </c>
      <c r="BA1604">
        <v>-2.25</v>
      </c>
    </row>
    <row r="1605" spans="3:53" x14ac:dyDescent="0.25">
      <c r="C1605" t="s">
        <v>314</v>
      </c>
      <c r="D1605" t="s">
        <v>279</v>
      </c>
      <c r="E1605">
        <v>9.2100000000000009</v>
      </c>
      <c r="F1605">
        <v>6.34</v>
      </c>
      <c r="G1605">
        <v>-3.67</v>
      </c>
      <c r="H1605">
        <v>13560</v>
      </c>
      <c r="I1605">
        <v>603.29399999999998</v>
      </c>
      <c r="J1605" t="s">
        <v>75</v>
      </c>
      <c r="K1605">
        <v>41.72</v>
      </c>
      <c r="L1605">
        <v>9.2028368421052633</v>
      </c>
      <c r="M1605">
        <v>-0.24923664842477289</v>
      </c>
      <c r="N1605">
        <v>9.2007448979591828</v>
      </c>
      <c r="O1605">
        <v>-0.22655663416781049</v>
      </c>
      <c r="P1605">
        <v>1777000</v>
      </c>
      <c r="Q1605">
        <v>1051000</v>
      </c>
      <c r="R1605">
        <v>1.69</v>
      </c>
      <c r="S1605">
        <v>20.555</v>
      </c>
      <c r="T1605">
        <v>6.0960000000000001</v>
      </c>
      <c r="U1605">
        <v>12.565</v>
      </c>
      <c r="V1605">
        <v>2.2817394466104561</v>
      </c>
      <c r="AC1605">
        <v>9.2050000000000001</v>
      </c>
      <c r="AD1605">
        <v>9</v>
      </c>
      <c r="AH1605" s="77">
        <f>IF(AND(M1605&lt;Variables!$G$6,M1605&gt;Variables!$G$5),0,1)</f>
        <v>1</v>
      </c>
      <c r="AI1605" s="77">
        <f t="shared" si="50"/>
        <v>0</v>
      </c>
      <c r="AJ1605" s="77">
        <f>IF(I1605&gt;Variables!$G$7,0,1)</f>
        <v>0</v>
      </c>
      <c r="AK1605" s="77">
        <f>IF(F1605&gt;Variables!$G$8,0,1)</f>
        <v>1</v>
      </c>
      <c r="AL1605" s="77">
        <f>IF(G1605&gt;Variables!$G$9,0,1)</f>
        <v>1</v>
      </c>
      <c r="AM1605" s="77">
        <f>IF(AND(K1605&gt;Variables!$G$10,K1605&lt;Variables!$G$11),0,1)</f>
        <v>1</v>
      </c>
      <c r="AN1605" s="77">
        <f>IF(H1605&lt;Variables!$G$13,1,0)</f>
        <v>0</v>
      </c>
      <c r="AO1605" s="77">
        <f>IF(R1605&lt;Variables!$G$12,0,1)</f>
        <v>0</v>
      </c>
      <c r="AP1605" s="78">
        <f t="shared" si="51"/>
        <v>1</v>
      </c>
      <c r="AQ1605" s="77">
        <f>IF(V1605&lt;Variables!$G$15,1,0)</f>
        <v>1</v>
      </c>
      <c r="AR1605">
        <v>0</v>
      </c>
      <c r="AS1605">
        <v>1</v>
      </c>
      <c r="AT1605">
        <v>0</v>
      </c>
      <c r="AU1605">
        <v>0</v>
      </c>
      <c r="BA1605">
        <v>-0.43</v>
      </c>
    </row>
    <row r="1606" spans="3:53" x14ac:dyDescent="0.25">
      <c r="C1606" t="s">
        <v>314</v>
      </c>
      <c r="D1606" t="s">
        <v>289</v>
      </c>
      <c r="E1606">
        <v>232.09</v>
      </c>
      <c r="F1606">
        <v>5.07</v>
      </c>
      <c r="G1606">
        <v>4.7</v>
      </c>
      <c r="H1606">
        <v>-99999</v>
      </c>
      <c r="I1606">
        <v>-99999</v>
      </c>
      <c r="J1606" t="s">
        <v>75</v>
      </c>
      <c r="K1606">
        <v>44.63</v>
      </c>
      <c r="L1606">
        <v>230.72499999999999</v>
      </c>
      <c r="M1606">
        <v>-0.2535485968143929</v>
      </c>
      <c r="N1606">
        <v>232.086047826087</v>
      </c>
      <c r="O1606">
        <v>-0.83850272100167245</v>
      </c>
      <c r="P1606">
        <v>83172</v>
      </c>
      <c r="Q1606">
        <v>285725</v>
      </c>
      <c r="R1606">
        <v>0.28999999999999998</v>
      </c>
      <c r="S1606">
        <v>20.555</v>
      </c>
      <c r="T1606">
        <v>6.0960000000000001</v>
      </c>
      <c r="U1606">
        <v>12.565</v>
      </c>
      <c r="V1606">
        <v>2.3140268898905618</v>
      </c>
      <c r="AC1606">
        <v>234.39850000000001</v>
      </c>
      <c r="AD1606">
        <v>227.37129999999999</v>
      </c>
      <c r="AH1606" s="77">
        <f>IF(AND(M1606&lt;Variables!$G$6,M1606&gt;Variables!$G$5),0,1)</f>
        <v>1</v>
      </c>
      <c r="AI1606" s="77">
        <f t="shared" si="50"/>
        <v>1</v>
      </c>
      <c r="AJ1606" s="77">
        <f>IF(I1606&gt;Variables!$G$7,0,1)</f>
        <v>1</v>
      </c>
      <c r="AK1606" s="77">
        <f>IF(F1606&gt;Variables!$G$8,0,1)</f>
        <v>1</v>
      </c>
      <c r="AL1606" s="77">
        <f>IF(G1606&gt;Variables!$G$9,0,1)</f>
        <v>1</v>
      </c>
      <c r="AM1606" s="77">
        <f>IF(AND(K1606&gt;Variables!$G$10,K1606&lt;Variables!$G$11),0,1)</f>
        <v>1</v>
      </c>
      <c r="AN1606" s="77">
        <f>IF(H1606&lt;Variables!$G$13,1,0)</f>
        <v>1</v>
      </c>
      <c r="AO1606" s="77">
        <f>IF(R1606&lt;Variables!$G$12,0,1)</f>
        <v>0</v>
      </c>
      <c r="AP1606" s="78">
        <f t="shared" si="51"/>
        <v>1</v>
      </c>
      <c r="AQ1606" s="77">
        <f>IF(V1606&lt;Variables!$G$15,1,0)</f>
        <v>1</v>
      </c>
      <c r="AR1606">
        <v>0</v>
      </c>
      <c r="AS1606">
        <v>0</v>
      </c>
      <c r="AT1606">
        <v>1</v>
      </c>
      <c r="AU1606">
        <v>0</v>
      </c>
      <c r="BA1606">
        <v>-1.58</v>
      </c>
    </row>
    <row r="1607" spans="3:53" x14ac:dyDescent="0.25">
      <c r="C1607" t="s">
        <v>315</v>
      </c>
      <c r="D1607" t="s">
        <v>184</v>
      </c>
      <c r="E1607">
        <v>41.03</v>
      </c>
      <c r="F1607">
        <v>6.46</v>
      </c>
      <c r="G1607">
        <v>7.24</v>
      </c>
      <c r="H1607">
        <v>5650</v>
      </c>
      <c r="I1607">
        <v>95.358000000000004</v>
      </c>
      <c r="J1607" t="s">
        <v>75</v>
      </c>
      <c r="K1607">
        <v>46.24</v>
      </c>
      <c r="L1607">
        <v>40.734552941176467</v>
      </c>
      <c r="M1607">
        <v>0.17294177482508</v>
      </c>
      <c r="N1607">
        <v>41.193978260869571</v>
      </c>
      <c r="O1607">
        <v>-0.9442600042323761</v>
      </c>
      <c r="P1607">
        <v>273278</v>
      </c>
      <c r="Q1607">
        <v>654975</v>
      </c>
      <c r="R1607">
        <v>0.42</v>
      </c>
      <c r="S1607">
        <v>20.806000000000001</v>
      </c>
      <c r="T1607">
        <v>6.4360000000000017</v>
      </c>
      <c r="U1607">
        <v>13.00041666666667</v>
      </c>
      <c r="V1607">
        <v>2.3254278678343598</v>
      </c>
      <c r="AC1607">
        <v>41.06</v>
      </c>
      <c r="AD1607">
        <v>37.409999999999997</v>
      </c>
      <c r="AH1607" s="77">
        <f>IF(AND(M1607&lt;Variables!$G$6,M1607&gt;Variables!$G$5),0,1)</f>
        <v>1</v>
      </c>
      <c r="AI1607" s="77">
        <f t="shared" si="50"/>
        <v>1</v>
      </c>
      <c r="AJ1607" s="77">
        <f>IF(I1607&gt;Variables!$G$7,0,1)</f>
        <v>0</v>
      </c>
      <c r="AK1607" s="77">
        <f>IF(F1607&gt;Variables!$G$8,0,1)</f>
        <v>1</v>
      </c>
      <c r="AL1607" s="77">
        <f>IF(G1607&gt;Variables!$G$9,0,1)</f>
        <v>1</v>
      </c>
      <c r="AM1607" s="77">
        <f>IF(AND(K1607&gt;Variables!$G$10,K1607&lt;Variables!$G$11),0,1)</f>
        <v>1</v>
      </c>
      <c r="AN1607" s="77">
        <f>IF(H1607&lt;Variables!$G$13,1,0)</f>
        <v>0</v>
      </c>
      <c r="AO1607" s="77">
        <f>IF(R1607&lt;Variables!$G$12,0,1)</f>
        <v>0</v>
      </c>
      <c r="AP1607" s="78">
        <f t="shared" si="51"/>
        <v>1</v>
      </c>
      <c r="AQ1607" s="77">
        <f>IF(V1607&lt;Variables!$G$15,1,0)</f>
        <v>1</v>
      </c>
      <c r="AR1607">
        <v>0</v>
      </c>
      <c r="AS1607">
        <v>0</v>
      </c>
      <c r="AT1607">
        <v>1</v>
      </c>
      <c r="AU1607">
        <v>0</v>
      </c>
      <c r="BA1607">
        <v>-1.71</v>
      </c>
    </row>
    <row r="1608" spans="3:53" x14ac:dyDescent="0.25">
      <c r="C1608" t="s">
        <v>315</v>
      </c>
      <c r="D1608" t="s">
        <v>127</v>
      </c>
      <c r="E1608">
        <v>35.51</v>
      </c>
      <c r="F1608">
        <v>6.84</v>
      </c>
      <c r="G1608">
        <v>7.75</v>
      </c>
      <c r="H1608">
        <v>8000</v>
      </c>
      <c r="I1608">
        <v>1761.8209999999999</v>
      </c>
      <c r="J1608" t="s">
        <v>75</v>
      </c>
      <c r="K1608">
        <v>43.78</v>
      </c>
      <c r="L1608">
        <v>35.666415789473689</v>
      </c>
      <c r="M1608">
        <v>-0.55070234876715196</v>
      </c>
      <c r="N1608">
        <v>35.779887755102038</v>
      </c>
      <c r="O1608">
        <v>-0.86609482182584785</v>
      </c>
      <c r="P1608">
        <v>405019</v>
      </c>
      <c r="Q1608">
        <v>741896</v>
      </c>
      <c r="R1608">
        <v>0.55000000000000004</v>
      </c>
      <c r="S1608">
        <v>20.806000000000001</v>
      </c>
      <c r="T1608">
        <v>6.4360000000000017</v>
      </c>
      <c r="U1608">
        <v>13.00041666666667</v>
      </c>
      <c r="V1608">
        <v>2.306986596524196</v>
      </c>
      <c r="AC1608">
        <v>37.39</v>
      </c>
      <c r="AD1608">
        <v>33.549999999999997</v>
      </c>
      <c r="AH1608" s="77">
        <f>IF(AND(M1608&lt;Variables!$G$6,M1608&gt;Variables!$G$5),0,1)</f>
        <v>1</v>
      </c>
      <c r="AI1608" s="77">
        <f t="shared" si="50"/>
        <v>1</v>
      </c>
      <c r="AJ1608" s="77">
        <f>IF(I1608&gt;Variables!$G$7,0,1)</f>
        <v>0</v>
      </c>
      <c r="AK1608" s="77">
        <f>IF(F1608&gt;Variables!$G$8,0,1)</f>
        <v>1</v>
      </c>
      <c r="AL1608" s="77">
        <f>IF(G1608&gt;Variables!$G$9,0,1)</f>
        <v>1</v>
      </c>
      <c r="AM1608" s="77">
        <f>IF(AND(K1608&gt;Variables!$G$10,K1608&lt;Variables!$G$11),0,1)</f>
        <v>1</v>
      </c>
      <c r="AN1608" s="77">
        <f>IF(H1608&lt;Variables!$G$13,1,0)</f>
        <v>0</v>
      </c>
      <c r="AO1608" s="77">
        <f>IF(R1608&lt;Variables!$G$12,0,1)</f>
        <v>0</v>
      </c>
      <c r="AP1608" s="78">
        <f t="shared" si="51"/>
        <v>1</v>
      </c>
      <c r="AQ1608" s="77">
        <f>IF(V1608&lt;Variables!$G$15,1,0)</f>
        <v>1</v>
      </c>
      <c r="AR1608">
        <v>1</v>
      </c>
      <c r="AS1608">
        <v>0</v>
      </c>
      <c r="AT1608">
        <v>0</v>
      </c>
      <c r="AU1608">
        <v>0</v>
      </c>
      <c r="BA1608">
        <v>2</v>
      </c>
    </row>
    <row r="1609" spans="3:53" x14ac:dyDescent="0.25">
      <c r="C1609" t="s">
        <v>315</v>
      </c>
      <c r="D1609" t="s">
        <v>165</v>
      </c>
      <c r="E1609">
        <v>275.32</v>
      </c>
      <c r="F1609">
        <v>5.29</v>
      </c>
      <c r="G1609">
        <v>5.08</v>
      </c>
      <c r="H1609">
        <v>48780</v>
      </c>
      <c r="I1609">
        <v>5.3019999999999996</v>
      </c>
      <c r="J1609" t="s">
        <v>75</v>
      </c>
      <c r="K1609">
        <v>70.599999999999994</v>
      </c>
      <c r="L1609">
        <v>273.17581000000001</v>
      </c>
      <c r="M1609">
        <v>0.47379378137470862</v>
      </c>
      <c r="N1609">
        <v>273.13097399999998</v>
      </c>
      <c r="O1609">
        <v>0.49028712503328947</v>
      </c>
      <c r="P1609">
        <v>2743000</v>
      </c>
      <c r="Q1609">
        <v>2924000</v>
      </c>
      <c r="R1609">
        <v>0.94</v>
      </c>
      <c r="S1609">
        <v>20.806000000000001</v>
      </c>
      <c r="T1609">
        <v>6.4360000000000017</v>
      </c>
      <c r="U1609">
        <v>13.00041666666667</v>
      </c>
      <c r="V1609">
        <v>2.539910043007688</v>
      </c>
      <c r="AC1609">
        <v>275.8399</v>
      </c>
      <c r="AD1609">
        <v>271.26010000000002</v>
      </c>
      <c r="AH1609" s="77">
        <f>IF(AND(M1609&lt;Variables!$G$6,M1609&gt;Variables!$G$5),0,1)</f>
        <v>1</v>
      </c>
      <c r="AI1609" s="77">
        <f t="shared" si="50"/>
        <v>0</v>
      </c>
      <c r="AJ1609" s="77">
        <f>IF(I1609&gt;Variables!$G$7,0,1)</f>
        <v>1</v>
      </c>
      <c r="AK1609" s="77">
        <f>IF(F1609&gt;Variables!$G$8,0,1)</f>
        <v>1</v>
      </c>
      <c r="AL1609" s="77">
        <f>IF(G1609&gt;Variables!$G$9,0,1)</f>
        <v>1</v>
      </c>
      <c r="AM1609" s="77">
        <f>IF(AND(K1609&gt;Variables!$G$10,K1609&lt;Variables!$G$11),0,1)</f>
        <v>1</v>
      </c>
      <c r="AN1609" s="77">
        <f>IF(H1609&lt;Variables!$G$13,1,0)</f>
        <v>0</v>
      </c>
      <c r="AO1609" s="77">
        <f>IF(R1609&lt;Variables!$G$12,0,1)</f>
        <v>0</v>
      </c>
      <c r="AP1609" s="78">
        <f t="shared" si="51"/>
        <v>1</v>
      </c>
      <c r="AQ1609" s="77">
        <f>IF(V1609&lt;Variables!$G$15,1,0)</f>
        <v>1</v>
      </c>
      <c r="AR1609">
        <v>0</v>
      </c>
      <c r="AS1609">
        <v>0</v>
      </c>
      <c r="AT1609">
        <v>0</v>
      </c>
      <c r="AU1609">
        <v>1</v>
      </c>
      <c r="BA1609">
        <v>-0.51</v>
      </c>
    </row>
    <row r="1610" spans="3:53" x14ac:dyDescent="0.25">
      <c r="C1610" t="s">
        <v>315</v>
      </c>
      <c r="D1610" t="s">
        <v>279</v>
      </c>
      <c r="E1610">
        <v>9.19</v>
      </c>
      <c r="F1610">
        <v>6.02</v>
      </c>
      <c r="G1610">
        <v>-3.88</v>
      </c>
      <c r="H1610">
        <v>13560</v>
      </c>
      <c r="I1610">
        <v>602.69299999999998</v>
      </c>
      <c r="J1610" t="s">
        <v>75</v>
      </c>
      <c r="K1610">
        <v>35.18</v>
      </c>
      <c r="L1610">
        <v>9.194994736842105</v>
      </c>
      <c r="M1610">
        <v>-0.38058463157014621</v>
      </c>
      <c r="N1610">
        <v>9.1943163265306129</v>
      </c>
      <c r="O1610">
        <v>-0.37323412978071552</v>
      </c>
      <c r="P1610">
        <v>1781000</v>
      </c>
      <c r="Q1610">
        <v>1051000</v>
      </c>
      <c r="R1610">
        <v>1.69</v>
      </c>
      <c r="S1610">
        <v>20.806000000000001</v>
      </c>
      <c r="T1610">
        <v>6.4360000000000017</v>
      </c>
      <c r="U1610">
        <v>13.00041666666667</v>
      </c>
      <c r="V1610">
        <v>2.2070709172960812</v>
      </c>
      <c r="AC1610">
        <v>9.2050000000000001</v>
      </c>
      <c r="AD1610">
        <v>9</v>
      </c>
      <c r="AH1610" s="77">
        <f>IF(AND(M1610&lt;Variables!$G$6,M1610&gt;Variables!$G$5),0,1)</f>
        <v>1</v>
      </c>
      <c r="AI1610" s="77">
        <f t="shared" si="50"/>
        <v>0</v>
      </c>
      <c r="AJ1610" s="77">
        <f>IF(I1610&gt;Variables!$G$7,0,1)</f>
        <v>0</v>
      </c>
      <c r="AK1610" s="77">
        <f>IF(F1610&gt;Variables!$G$8,0,1)</f>
        <v>1</v>
      </c>
      <c r="AL1610" s="77">
        <f>IF(G1610&gt;Variables!$G$9,0,1)</f>
        <v>1</v>
      </c>
      <c r="AM1610" s="77">
        <f>IF(AND(K1610&gt;Variables!$G$10,K1610&lt;Variables!$G$11),0,1)</f>
        <v>1</v>
      </c>
      <c r="AN1610" s="77">
        <f>IF(H1610&lt;Variables!$G$13,1,0)</f>
        <v>0</v>
      </c>
      <c r="AO1610" s="77">
        <f>IF(R1610&lt;Variables!$G$12,0,1)</f>
        <v>0</v>
      </c>
      <c r="AP1610" s="78">
        <f t="shared" si="51"/>
        <v>1</v>
      </c>
      <c r="AQ1610" s="77">
        <f>IF(V1610&lt;Variables!$G$15,1,0)</f>
        <v>1</v>
      </c>
      <c r="AR1610">
        <v>0</v>
      </c>
      <c r="AS1610">
        <v>0</v>
      </c>
      <c r="AT1610">
        <v>0</v>
      </c>
      <c r="AU1610">
        <v>1</v>
      </c>
      <c r="BA1610">
        <v>-0.72</v>
      </c>
    </row>
    <row r="1611" spans="3:53" x14ac:dyDescent="0.25">
      <c r="C1611" t="s">
        <v>315</v>
      </c>
      <c r="D1611" t="s">
        <v>179</v>
      </c>
      <c r="E1611">
        <v>22.18</v>
      </c>
      <c r="F1611">
        <v>6.94</v>
      </c>
      <c r="G1611">
        <v>5.26</v>
      </c>
      <c r="H1611">
        <v>14130</v>
      </c>
      <c r="I1611">
        <v>-72.087000000000003</v>
      </c>
      <c r="J1611" t="s">
        <v>75</v>
      </c>
      <c r="K1611">
        <v>39.78</v>
      </c>
      <c r="L1611">
        <v>22.217925000000001</v>
      </c>
      <c r="M1611">
        <v>-0.5082607849292885</v>
      </c>
      <c r="N1611">
        <v>22.340997999999999</v>
      </c>
      <c r="O1611">
        <v>-1.056344931412637</v>
      </c>
      <c r="P1611">
        <v>19708000</v>
      </c>
      <c r="Q1611">
        <v>11046000</v>
      </c>
      <c r="R1611">
        <v>1.78</v>
      </c>
      <c r="S1611">
        <v>20.806000000000001</v>
      </c>
      <c r="T1611">
        <v>6.4360000000000017</v>
      </c>
      <c r="U1611">
        <v>13.00041666666667</v>
      </c>
      <c r="V1611">
        <v>2.2593340803670912</v>
      </c>
      <c r="AC1611">
        <v>22.645</v>
      </c>
      <c r="AD1611">
        <v>21.81</v>
      </c>
      <c r="AH1611" s="77">
        <f>IF(AND(M1611&lt;Variables!$G$6,M1611&gt;Variables!$G$5),0,1)</f>
        <v>1</v>
      </c>
      <c r="AI1611" s="77">
        <f t="shared" si="50"/>
        <v>1</v>
      </c>
      <c r="AJ1611" s="77">
        <f>IF(I1611&gt;Variables!$G$7,0,1)</f>
        <v>1</v>
      </c>
      <c r="AK1611" s="77">
        <f>IF(F1611&gt;Variables!$G$8,0,1)</f>
        <v>1</v>
      </c>
      <c r="AL1611" s="77">
        <f>IF(G1611&gt;Variables!$G$9,0,1)</f>
        <v>1</v>
      </c>
      <c r="AM1611" s="77">
        <f>IF(AND(K1611&gt;Variables!$G$10,K1611&lt;Variables!$G$11),0,1)</f>
        <v>1</v>
      </c>
      <c r="AN1611" s="77">
        <f>IF(H1611&lt;Variables!$G$13,1,0)</f>
        <v>0</v>
      </c>
      <c r="AO1611" s="77">
        <f>IF(R1611&lt;Variables!$G$12,0,1)</f>
        <v>0</v>
      </c>
      <c r="AP1611" s="78">
        <f t="shared" si="51"/>
        <v>1</v>
      </c>
      <c r="AQ1611" s="77">
        <f>IF(V1611&lt;Variables!$G$15,1,0)</f>
        <v>1</v>
      </c>
      <c r="AR1611">
        <v>0</v>
      </c>
      <c r="AS1611">
        <v>1</v>
      </c>
      <c r="AT1611">
        <v>0</v>
      </c>
      <c r="AU1611">
        <v>0</v>
      </c>
      <c r="BA1611">
        <v>0.04</v>
      </c>
    </row>
    <row r="1612" spans="3:53" x14ac:dyDescent="0.25">
      <c r="C1612" t="s">
        <v>315</v>
      </c>
      <c r="D1612" t="s">
        <v>167</v>
      </c>
      <c r="E1612">
        <v>12.2</v>
      </c>
      <c r="F1612">
        <v>9.25</v>
      </c>
      <c r="G1612">
        <v>3.8</v>
      </c>
      <c r="H1612">
        <v>2260</v>
      </c>
      <c r="I1612">
        <v>-30.594999999999999</v>
      </c>
      <c r="J1612" t="s">
        <v>75</v>
      </c>
      <c r="K1612">
        <v>61.95</v>
      </c>
      <c r="L1612">
        <v>12.081235</v>
      </c>
      <c r="M1612">
        <v>0.52780200037494751</v>
      </c>
      <c r="N1612">
        <v>12.040272</v>
      </c>
      <c r="O1612">
        <v>0.86981423675478198</v>
      </c>
      <c r="P1612">
        <v>51263000</v>
      </c>
      <c r="Q1612">
        <v>13611000</v>
      </c>
      <c r="R1612">
        <v>3.77</v>
      </c>
      <c r="S1612">
        <v>20.806000000000001</v>
      </c>
      <c r="T1612">
        <v>6.4360000000000017</v>
      </c>
      <c r="U1612">
        <v>13.00041666666667</v>
      </c>
      <c r="V1612">
        <v>2.4588638564741112</v>
      </c>
      <c r="AC1612">
        <v>12.65</v>
      </c>
      <c r="AD1612">
        <v>11.37</v>
      </c>
      <c r="AH1612" s="77">
        <f>IF(AND(M1612&lt;Variables!$G$6,M1612&gt;Variables!$G$5),0,1)</f>
        <v>1</v>
      </c>
      <c r="AI1612" s="77">
        <f t="shared" si="50"/>
        <v>0</v>
      </c>
      <c r="AJ1612" s="77">
        <f>IF(I1612&gt;Variables!$G$7,0,1)</f>
        <v>1</v>
      </c>
      <c r="AK1612" s="77">
        <f>IF(F1612&gt;Variables!$G$8,0,1)</f>
        <v>0</v>
      </c>
      <c r="AL1612" s="77">
        <f>IF(G1612&gt;Variables!$G$9,0,1)</f>
        <v>1</v>
      </c>
      <c r="AM1612" s="77">
        <f>IF(AND(K1612&gt;Variables!$G$10,K1612&lt;Variables!$G$11),0,1)</f>
        <v>1</v>
      </c>
      <c r="AN1612" s="77">
        <f>IF(H1612&lt;Variables!$G$13,1,0)</f>
        <v>0</v>
      </c>
      <c r="AO1612" s="77">
        <f>IF(R1612&lt;Variables!$G$12,0,1)</f>
        <v>1</v>
      </c>
      <c r="AP1612" s="78">
        <f t="shared" si="51"/>
        <v>1</v>
      </c>
      <c r="AQ1612" s="77">
        <f>IF(V1612&lt;Variables!$G$15,1,0)</f>
        <v>1</v>
      </c>
      <c r="AR1612">
        <v>1</v>
      </c>
      <c r="AS1612">
        <v>0</v>
      </c>
      <c r="AT1612">
        <v>0</v>
      </c>
      <c r="AU1612">
        <v>0</v>
      </c>
      <c r="BA1612">
        <v>2</v>
      </c>
    </row>
    <row r="1613" spans="3:53" x14ac:dyDescent="0.25">
      <c r="C1613" t="s">
        <v>315</v>
      </c>
      <c r="D1613" t="s">
        <v>139</v>
      </c>
      <c r="E1613">
        <v>31.78</v>
      </c>
      <c r="F1613">
        <v>6.41</v>
      </c>
      <c r="G1613">
        <v>10.24</v>
      </c>
      <c r="H1613">
        <v>5040</v>
      </c>
      <c r="I1613">
        <v>-5.0000000000000001E-3</v>
      </c>
      <c r="J1613" t="s">
        <v>75</v>
      </c>
      <c r="K1613">
        <v>46.08</v>
      </c>
      <c r="L1613">
        <v>31.790524999999999</v>
      </c>
      <c r="M1613">
        <v>0.40727543820055329</v>
      </c>
      <c r="N1613">
        <v>31.866309999999999</v>
      </c>
      <c r="O1613">
        <v>0.16848514936307199</v>
      </c>
      <c r="P1613">
        <v>1259000</v>
      </c>
      <c r="Q1613">
        <v>445132</v>
      </c>
      <c r="R1613">
        <v>2.83</v>
      </c>
      <c r="S1613">
        <v>20.806000000000001</v>
      </c>
      <c r="T1613">
        <v>6.4360000000000017</v>
      </c>
      <c r="U1613">
        <v>13.00041666666667</v>
      </c>
      <c r="V1613">
        <v>2.320410387551636</v>
      </c>
      <c r="AC1613">
        <v>34.36</v>
      </c>
      <c r="AD1613">
        <v>31.1</v>
      </c>
      <c r="AH1613" s="77">
        <f>IF(AND(M1613&lt;Variables!$G$6,M1613&gt;Variables!$G$5),0,1)</f>
        <v>1</v>
      </c>
      <c r="AI1613" s="77">
        <f t="shared" si="50"/>
        <v>1</v>
      </c>
      <c r="AJ1613" s="77">
        <f>IF(I1613&gt;Variables!$G$7,0,1)</f>
        <v>1</v>
      </c>
      <c r="AK1613" s="77">
        <f>IF(F1613&gt;Variables!$G$8,0,1)</f>
        <v>1</v>
      </c>
      <c r="AL1613" s="77">
        <f>IF(G1613&gt;Variables!$G$9,0,1)</f>
        <v>1</v>
      </c>
      <c r="AM1613" s="77">
        <f>IF(AND(K1613&gt;Variables!$G$10,K1613&lt;Variables!$G$11),0,1)</f>
        <v>1</v>
      </c>
      <c r="AN1613" s="77">
        <f>IF(H1613&lt;Variables!$G$13,1,0)</f>
        <v>0</v>
      </c>
      <c r="AO1613" s="77">
        <f>IF(R1613&lt;Variables!$G$12,0,1)</f>
        <v>1</v>
      </c>
      <c r="AP1613" s="78">
        <f t="shared" si="51"/>
        <v>1</v>
      </c>
      <c r="AQ1613" s="77">
        <f>IF(V1613&lt;Variables!$G$15,1,0)</f>
        <v>1</v>
      </c>
      <c r="AR1613">
        <v>1</v>
      </c>
      <c r="AS1613">
        <v>0</v>
      </c>
      <c r="AT1613">
        <v>0</v>
      </c>
      <c r="AU1613">
        <v>0</v>
      </c>
      <c r="BA1613">
        <v>2</v>
      </c>
    </row>
    <row r="1614" spans="3:53" x14ac:dyDescent="0.25">
      <c r="C1614" t="s">
        <v>315</v>
      </c>
      <c r="D1614" t="s">
        <v>282</v>
      </c>
      <c r="E1614">
        <v>65.83</v>
      </c>
      <c r="F1614">
        <v>13.4</v>
      </c>
      <c r="G1614">
        <v>2.64</v>
      </c>
      <c r="H1614">
        <v>11670</v>
      </c>
      <c r="I1614">
        <v>1.9570000000000001</v>
      </c>
      <c r="J1614" t="s">
        <v>75</v>
      </c>
      <c r="K1614">
        <v>41.63</v>
      </c>
      <c r="L1614">
        <v>65.873129999999989</v>
      </c>
      <c r="M1614">
        <v>-0.429811062568282</v>
      </c>
      <c r="N1614">
        <v>66.098807999999991</v>
      </c>
      <c r="O1614">
        <v>-0.7697687982512299</v>
      </c>
      <c r="P1614">
        <v>4086000</v>
      </c>
      <c r="Q1614">
        <v>1277000</v>
      </c>
      <c r="R1614">
        <v>3.2</v>
      </c>
      <c r="S1614">
        <v>20.806000000000001</v>
      </c>
      <c r="T1614">
        <v>6.4360000000000017</v>
      </c>
      <c r="U1614">
        <v>13.00041666666667</v>
      </c>
      <c r="V1614">
        <v>2.2810722539281798</v>
      </c>
      <c r="AC1614">
        <v>65.83</v>
      </c>
      <c r="AD1614">
        <v>60.61</v>
      </c>
      <c r="AH1614" s="77">
        <f>IF(AND(M1614&lt;Variables!$G$6,M1614&gt;Variables!$G$5),0,1)</f>
        <v>1</v>
      </c>
      <c r="AI1614" s="77">
        <f t="shared" si="50"/>
        <v>1</v>
      </c>
      <c r="AJ1614" s="77">
        <f>IF(I1614&gt;Variables!$G$7,0,1)</f>
        <v>1</v>
      </c>
      <c r="AK1614" s="77">
        <f>IF(F1614&gt;Variables!$G$8,0,1)</f>
        <v>0</v>
      </c>
      <c r="AL1614" s="77">
        <f>IF(G1614&gt;Variables!$G$9,0,1)</f>
        <v>1</v>
      </c>
      <c r="AM1614" s="77">
        <f>IF(AND(K1614&gt;Variables!$G$10,K1614&lt;Variables!$G$11),0,1)</f>
        <v>1</v>
      </c>
      <c r="AN1614" s="77">
        <f>IF(H1614&lt;Variables!$G$13,1,0)</f>
        <v>0</v>
      </c>
      <c r="AO1614" s="77">
        <f>IF(R1614&lt;Variables!$G$12,0,1)</f>
        <v>1</v>
      </c>
      <c r="AP1614" s="78">
        <f t="shared" si="51"/>
        <v>1</v>
      </c>
      <c r="AQ1614" s="77">
        <f>IF(V1614&lt;Variables!$G$15,1,0)</f>
        <v>1</v>
      </c>
      <c r="AR1614">
        <v>0</v>
      </c>
      <c r="AS1614">
        <v>0</v>
      </c>
      <c r="AT1614">
        <v>1</v>
      </c>
      <c r="AU1614">
        <v>0</v>
      </c>
      <c r="BA1614">
        <v>-2.25</v>
      </c>
    </row>
    <row r="1615" spans="3:53" x14ac:dyDescent="0.25">
      <c r="C1615" t="s">
        <v>315</v>
      </c>
      <c r="D1615" t="s">
        <v>140</v>
      </c>
      <c r="E1615">
        <v>24.53</v>
      </c>
      <c r="F1615">
        <v>8.08</v>
      </c>
      <c r="G1615">
        <v>8.48</v>
      </c>
      <c r="H1615">
        <v>6870</v>
      </c>
      <c r="I1615">
        <v>-1.0269999999999999</v>
      </c>
      <c r="J1615" t="s">
        <v>75</v>
      </c>
      <c r="K1615">
        <v>59.21</v>
      </c>
      <c r="L1615">
        <v>24.468195000000001</v>
      </c>
      <c r="M1615">
        <v>0.3752013583347576</v>
      </c>
      <c r="N1615">
        <v>24.286112500000002</v>
      </c>
      <c r="O1615">
        <v>1.1277535669819421</v>
      </c>
      <c r="P1615">
        <v>912285</v>
      </c>
      <c r="Q1615">
        <v>740726</v>
      </c>
      <c r="R1615">
        <v>1.23</v>
      </c>
      <c r="S1615">
        <v>20.806000000000001</v>
      </c>
      <c r="T1615">
        <v>6.4360000000000017</v>
      </c>
      <c r="U1615">
        <v>13.00041666666667</v>
      </c>
      <c r="V1615">
        <v>2.4426805788576562</v>
      </c>
      <c r="AC1615">
        <v>24.68</v>
      </c>
      <c r="AD1615">
        <v>22.64</v>
      </c>
      <c r="AH1615" s="77">
        <f>IF(AND(M1615&lt;Variables!$G$6,M1615&gt;Variables!$G$5),0,1)</f>
        <v>1</v>
      </c>
      <c r="AI1615" s="77">
        <f t="shared" si="50"/>
        <v>0</v>
      </c>
      <c r="AJ1615" s="77">
        <f>IF(I1615&gt;Variables!$G$7,0,1)</f>
        <v>1</v>
      </c>
      <c r="AK1615" s="77">
        <f>IF(F1615&gt;Variables!$G$8,0,1)</f>
        <v>1</v>
      </c>
      <c r="AL1615" s="77">
        <f>IF(G1615&gt;Variables!$G$9,0,1)</f>
        <v>1</v>
      </c>
      <c r="AM1615" s="77">
        <f>IF(AND(K1615&gt;Variables!$G$10,K1615&lt;Variables!$G$11),0,1)</f>
        <v>1</v>
      </c>
      <c r="AN1615" s="77">
        <f>IF(H1615&lt;Variables!$G$13,1,0)</f>
        <v>0</v>
      </c>
      <c r="AO1615" s="77">
        <f>IF(R1615&lt;Variables!$G$12,0,1)</f>
        <v>0</v>
      </c>
      <c r="AP1615" s="78">
        <f t="shared" si="51"/>
        <v>1</v>
      </c>
      <c r="AQ1615" s="77">
        <f>IF(V1615&lt;Variables!$G$15,1,0)</f>
        <v>1</v>
      </c>
      <c r="AR1615">
        <v>0</v>
      </c>
      <c r="AS1615">
        <v>0</v>
      </c>
      <c r="AT1615">
        <v>1</v>
      </c>
      <c r="AU1615">
        <v>0</v>
      </c>
      <c r="BA1615">
        <v>-2.0699999999999998</v>
      </c>
    </row>
    <row r="1616" spans="3:53" x14ac:dyDescent="0.25">
      <c r="C1616" t="s">
        <v>315</v>
      </c>
      <c r="D1616" t="s">
        <v>120</v>
      </c>
      <c r="E1616">
        <v>12.09</v>
      </c>
      <c r="F1616">
        <v>7.23</v>
      </c>
      <c r="G1616">
        <v>9.77</v>
      </c>
      <c r="H1616">
        <v>7430</v>
      </c>
      <c r="I1616">
        <v>-57.19</v>
      </c>
      <c r="J1616" t="s">
        <v>75</v>
      </c>
      <c r="K1616">
        <v>64.83</v>
      </c>
      <c r="L1616">
        <v>11.960765</v>
      </c>
      <c r="M1616">
        <v>0.95508105041776825</v>
      </c>
      <c r="N1616">
        <v>11.890774</v>
      </c>
      <c r="O1616">
        <v>1.54931882483008</v>
      </c>
      <c r="P1616">
        <v>75261000</v>
      </c>
      <c r="Q1616">
        <v>27669000</v>
      </c>
      <c r="R1616">
        <v>2.72</v>
      </c>
      <c r="S1616">
        <v>20.806000000000001</v>
      </c>
      <c r="T1616">
        <v>6.4360000000000017</v>
      </c>
      <c r="U1616">
        <v>13.00041666666667</v>
      </c>
      <c r="V1616">
        <v>2.454901488177553</v>
      </c>
      <c r="AC1616">
        <v>12.08</v>
      </c>
      <c r="AD1616">
        <v>11.11</v>
      </c>
      <c r="AH1616" s="77">
        <f>IF(AND(M1616&lt;Variables!$G$6,M1616&gt;Variables!$G$5),0,1)</f>
        <v>1</v>
      </c>
      <c r="AI1616" s="77">
        <f t="shared" si="50"/>
        <v>0</v>
      </c>
      <c r="AJ1616" s="77">
        <f>IF(I1616&gt;Variables!$G$7,0,1)</f>
        <v>1</v>
      </c>
      <c r="AK1616" s="77">
        <f>IF(F1616&gt;Variables!$G$8,0,1)</f>
        <v>1</v>
      </c>
      <c r="AL1616" s="77">
        <f>IF(G1616&gt;Variables!$G$9,0,1)</f>
        <v>1</v>
      </c>
      <c r="AM1616" s="77">
        <f>IF(AND(K1616&gt;Variables!$G$10,K1616&lt;Variables!$G$11),0,1)</f>
        <v>0</v>
      </c>
      <c r="AN1616" s="77">
        <f>IF(H1616&lt;Variables!$G$13,1,0)</f>
        <v>0</v>
      </c>
      <c r="AO1616" s="77">
        <f>IF(R1616&lt;Variables!$G$12,0,1)</f>
        <v>1</v>
      </c>
      <c r="AP1616" s="78">
        <f t="shared" si="51"/>
        <v>1</v>
      </c>
      <c r="AQ1616" s="77">
        <f>IF(V1616&lt;Variables!$G$15,1,0)</f>
        <v>1</v>
      </c>
      <c r="AR1616">
        <v>0</v>
      </c>
      <c r="AS1616">
        <v>0</v>
      </c>
      <c r="AT1616">
        <v>1</v>
      </c>
      <c r="AU1616">
        <v>0</v>
      </c>
      <c r="BA1616">
        <v>-2.25</v>
      </c>
    </row>
    <row r="1617" spans="3:53" x14ac:dyDescent="0.25">
      <c r="C1617" t="s">
        <v>315</v>
      </c>
      <c r="D1617" t="s">
        <v>280</v>
      </c>
      <c r="E1617">
        <v>36.39</v>
      </c>
      <c r="F1617">
        <v>14.04</v>
      </c>
      <c r="G1617">
        <v>9.1</v>
      </c>
      <c r="H1617">
        <v>-99999</v>
      </c>
      <c r="I1617">
        <v>-99999</v>
      </c>
      <c r="J1617" t="s">
        <v>75</v>
      </c>
      <c r="K1617">
        <v>52.59</v>
      </c>
      <c r="L1617">
        <v>36.214687499999997</v>
      </c>
      <c r="M1617">
        <v>0.59454468577147324</v>
      </c>
      <c r="N1617">
        <v>36.282582222222231</v>
      </c>
      <c r="O1617">
        <v>0.40630453718775938</v>
      </c>
      <c r="P1617">
        <v>830930</v>
      </c>
      <c r="Q1617"/>
      <c r="R1617"/>
      <c r="S1617">
        <v>20.806000000000001</v>
      </c>
      <c r="T1617">
        <v>6.4360000000000017</v>
      </c>
      <c r="U1617">
        <v>13.00041666666667</v>
      </c>
      <c r="V1617">
        <v>2.3739270914839459</v>
      </c>
      <c r="AC1617">
        <v>38.93</v>
      </c>
      <c r="AD1617">
        <v>35.6098</v>
      </c>
      <c r="AH1617" s="77">
        <f>IF(AND(M1617&lt;Variables!$G$6,M1617&gt;Variables!$G$5),0,1)</f>
        <v>1</v>
      </c>
      <c r="AI1617" s="77">
        <f t="shared" si="50"/>
        <v>1</v>
      </c>
      <c r="AJ1617" s="77">
        <f>IF(I1617&gt;Variables!$G$7,0,1)</f>
        <v>1</v>
      </c>
      <c r="AK1617" s="77">
        <f>IF(F1617&gt;Variables!$G$8,0,1)</f>
        <v>0</v>
      </c>
      <c r="AL1617" s="77">
        <f>IF(G1617&gt;Variables!$G$9,0,1)</f>
        <v>1</v>
      </c>
      <c r="AM1617" s="77">
        <f>IF(AND(K1617&gt;Variables!$G$10,K1617&lt;Variables!$G$11),0,1)</f>
        <v>1</v>
      </c>
      <c r="AN1617" s="77">
        <f>IF(H1617&lt;Variables!$G$13,1,0)</f>
        <v>1</v>
      </c>
      <c r="AO1617" s="77">
        <f>IF(R1617&lt;Variables!$G$12,0,1)</f>
        <v>0</v>
      </c>
      <c r="AP1617" s="78">
        <f t="shared" si="51"/>
        <v>1</v>
      </c>
      <c r="AQ1617" s="77">
        <f>IF(V1617&lt;Variables!$G$15,1,0)</f>
        <v>1</v>
      </c>
      <c r="AR1617">
        <v>0</v>
      </c>
      <c r="AS1617">
        <v>0</v>
      </c>
      <c r="AT1617">
        <v>1</v>
      </c>
      <c r="AU1617">
        <v>0</v>
      </c>
      <c r="BA1617">
        <v>-1.08</v>
      </c>
    </row>
    <row r="1618" spans="3:53" x14ac:dyDescent="0.25">
      <c r="C1618" t="s">
        <v>315</v>
      </c>
      <c r="D1618" t="s">
        <v>293</v>
      </c>
      <c r="E1618">
        <v>22.48</v>
      </c>
      <c r="F1618">
        <v>11.15</v>
      </c>
      <c r="G1618">
        <v>-1.51</v>
      </c>
      <c r="H1618">
        <v>-99999</v>
      </c>
      <c r="I1618">
        <v>240.642</v>
      </c>
      <c r="J1618" t="s">
        <v>74</v>
      </c>
      <c r="K1618">
        <v>-99999</v>
      </c>
      <c r="L1618">
        <v>-99999</v>
      </c>
      <c r="M1618">
        <v>-99999</v>
      </c>
      <c r="N1618">
        <v>-99999</v>
      </c>
      <c r="O1618">
        <v>-99999</v>
      </c>
      <c r="P1618">
        <v>138411</v>
      </c>
      <c r="Q1618">
        <v>7534</v>
      </c>
      <c r="R1618">
        <v>18.37</v>
      </c>
      <c r="S1618">
        <v>20.806000000000001</v>
      </c>
      <c r="T1618">
        <v>6.4360000000000017</v>
      </c>
      <c r="U1618">
        <v>13.00041666666667</v>
      </c>
      <c r="V1618">
        <v>-99999</v>
      </c>
      <c r="AC1618">
        <v>-99999</v>
      </c>
      <c r="AD1618">
        <v>-99999</v>
      </c>
      <c r="AH1618" s="77">
        <f>IF(AND(M1618&lt;Variables!$G$6,M1618&gt;Variables!$G$5),0,1)</f>
        <v>1</v>
      </c>
      <c r="AI1618" s="77">
        <f t="shared" si="50"/>
        <v>1</v>
      </c>
      <c r="AJ1618" s="77">
        <f>IF(I1618&gt;Variables!$G$7,0,1)</f>
        <v>0</v>
      </c>
      <c r="AK1618" s="77">
        <f>IF(F1618&gt;Variables!$G$8,0,1)</f>
        <v>0</v>
      </c>
      <c r="AL1618" s="77">
        <f>IF(G1618&gt;Variables!$G$9,0,1)</f>
        <v>1</v>
      </c>
      <c r="AM1618" s="77">
        <f>IF(AND(K1618&gt;Variables!$G$10,K1618&lt;Variables!$G$11),0,1)</f>
        <v>1</v>
      </c>
      <c r="AN1618" s="77">
        <f>IF(H1618&lt;Variables!$G$13,1,0)</f>
        <v>1</v>
      </c>
      <c r="AO1618" s="77">
        <f>IF(R1618&lt;Variables!$G$12,0,1)</f>
        <v>1</v>
      </c>
      <c r="AP1618" s="78">
        <f t="shared" si="51"/>
        <v>0</v>
      </c>
      <c r="AQ1618" s="77">
        <f>IF(V1618&lt;Variables!$G$15,1,0)</f>
        <v>1</v>
      </c>
      <c r="AR1618">
        <v>0</v>
      </c>
      <c r="AS1618">
        <v>0</v>
      </c>
      <c r="AT1618">
        <v>0</v>
      </c>
      <c r="AU1618">
        <v>0</v>
      </c>
      <c r="BA1618">
        <v>0</v>
      </c>
    </row>
    <row r="1619" spans="3:53" x14ac:dyDescent="0.25">
      <c r="C1619" t="s">
        <v>315</v>
      </c>
      <c r="D1619" t="s">
        <v>283</v>
      </c>
      <c r="E1619">
        <v>5.0599999999999996</v>
      </c>
      <c r="F1619">
        <v>17.440000000000001</v>
      </c>
      <c r="G1619">
        <v>-4.17</v>
      </c>
      <c r="H1619">
        <v>54.86</v>
      </c>
      <c r="I1619">
        <v>-55.854999999999997</v>
      </c>
      <c r="J1619" t="s">
        <v>75</v>
      </c>
      <c r="K1619">
        <v>48.91</v>
      </c>
      <c r="L1619">
        <v>5.072095</v>
      </c>
      <c r="M1619">
        <v>-0.23846162187420411</v>
      </c>
      <c r="N1619">
        <v>5.0474039999999993</v>
      </c>
      <c r="O1619">
        <v>0.2495540281697339</v>
      </c>
      <c r="P1619">
        <v>37030000</v>
      </c>
      <c r="Q1619">
        <v>674640</v>
      </c>
      <c r="R1619">
        <v>54.89</v>
      </c>
      <c r="S1619">
        <v>20.806000000000001</v>
      </c>
      <c r="T1619">
        <v>6.4360000000000017</v>
      </c>
      <c r="U1619">
        <v>13.00041666666667</v>
      </c>
      <c r="V1619">
        <v>2.3611569440599989</v>
      </c>
      <c r="AC1619">
        <v>5.08</v>
      </c>
      <c r="AD1619">
        <v>4.45</v>
      </c>
      <c r="AH1619" s="77">
        <f>IF(AND(M1619&lt;Variables!$G$6,M1619&gt;Variables!$G$5),0,1)</f>
        <v>1</v>
      </c>
      <c r="AI1619" s="77">
        <f t="shared" si="50"/>
        <v>0</v>
      </c>
      <c r="AJ1619" s="77">
        <f>IF(I1619&gt;Variables!$G$7,0,1)</f>
        <v>1</v>
      </c>
      <c r="AK1619" s="77">
        <f>IF(F1619&gt;Variables!$G$8,0,1)</f>
        <v>0</v>
      </c>
      <c r="AL1619" s="77">
        <f>IF(G1619&gt;Variables!$G$9,0,1)</f>
        <v>1</v>
      </c>
      <c r="AM1619" s="77">
        <f>IF(AND(K1619&gt;Variables!$G$10,K1619&lt;Variables!$G$11),0,1)</f>
        <v>1</v>
      </c>
      <c r="AN1619" s="77">
        <f>IF(H1619&lt;Variables!$G$13,1,0)</f>
        <v>1</v>
      </c>
      <c r="AO1619" s="77">
        <f>IF(R1619&lt;Variables!$G$12,0,1)</f>
        <v>1</v>
      </c>
      <c r="AP1619" s="78">
        <f t="shared" si="51"/>
        <v>1</v>
      </c>
      <c r="AQ1619" s="77">
        <f>IF(V1619&lt;Variables!$G$15,1,0)</f>
        <v>1</v>
      </c>
      <c r="AR1619">
        <v>0</v>
      </c>
      <c r="AS1619">
        <v>0</v>
      </c>
      <c r="AT1619">
        <v>1</v>
      </c>
      <c r="AU1619">
        <v>0</v>
      </c>
      <c r="BA1619">
        <v>-2.25</v>
      </c>
    </row>
    <row r="1620" spans="3:53" x14ac:dyDescent="0.25">
      <c r="C1620" t="s">
        <v>315</v>
      </c>
      <c r="D1620" t="s">
        <v>164</v>
      </c>
      <c r="E1620">
        <v>17.04</v>
      </c>
      <c r="F1620">
        <v>8.36</v>
      </c>
      <c r="G1620">
        <v>0</v>
      </c>
      <c r="H1620">
        <v>-99999</v>
      </c>
      <c r="I1620">
        <v>148.58799999999999</v>
      </c>
      <c r="J1620" t="s">
        <v>74</v>
      </c>
      <c r="K1620">
        <v>59.22</v>
      </c>
      <c r="L1620">
        <v>-99999</v>
      </c>
      <c r="M1620">
        <v>-99999</v>
      </c>
      <c r="N1620">
        <v>-99999</v>
      </c>
      <c r="O1620">
        <v>-99999</v>
      </c>
      <c r="P1620">
        <v>1835000</v>
      </c>
      <c r="Q1620">
        <v>46184</v>
      </c>
      <c r="R1620">
        <v>39.729999999999997</v>
      </c>
      <c r="S1620">
        <v>20.806000000000001</v>
      </c>
      <c r="T1620">
        <v>6.4360000000000017</v>
      </c>
      <c r="U1620">
        <v>13.00041666666667</v>
      </c>
      <c r="V1620">
        <v>-99999</v>
      </c>
      <c r="AC1620">
        <v>17</v>
      </c>
      <c r="AD1620">
        <v>16.989999999999998</v>
      </c>
      <c r="AH1620" s="77">
        <f>IF(AND(M1620&lt;Variables!$G$6,M1620&gt;Variables!$G$5),0,1)</f>
        <v>1</v>
      </c>
      <c r="AI1620" s="77">
        <f t="shared" si="50"/>
        <v>1</v>
      </c>
      <c r="AJ1620" s="77">
        <f>IF(I1620&gt;Variables!$G$7,0,1)</f>
        <v>0</v>
      </c>
      <c r="AK1620" s="77">
        <f>IF(F1620&gt;Variables!$G$8,0,1)</f>
        <v>1</v>
      </c>
      <c r="AL1620" s="77">
        <f>IF(G1620&gt;Variables!$G$9,0,1)</f>
        <v>1</v>
      </c>
      <c r="AM1620" s="77">
        <f>IF(AND(K1620&gt;Variables!$G$10,K1620&lt;Variables!$G$11),0,1)</f>
        <v>1</v>
      </c>
      <c r="AN1620" s="77">
        <f>IF(H1620&lt;Variables!$G$13,1,0)</f>
        <v>1</v>
      </c>
      <c r="AO1620" s="77">
        <f>IF(R1620&lt;Variables!$G$12,0,1)</f>
        <v>1</v>
      </c>
      <c r="AP1620" s="78">
        <f t="shared" si="51"/>
        <v>0</v>
      </c>
      <c r="AQ1620" s="77">
        <f>IF(V1620&lt;Variables!$G$15,1,0)</f>
        <v>1</v>
      </c>
      <c r="AR1620">
        <v>0</v>
      </c>
      <c r="AS1620">
        <v>0</v>
      </c>
      <c r="AT1620">
        <v>0</v>
      </c>
      <c r="AU1620">
        <v>0</v>
      </c>
      <c r="BA1620">
        <v>0</v>
      </c>
    </row>
    <row r="1621" spans="3:53" x14ac:dyDescent="0.25">
      <c r="C1621" t="s">
        <v>315</v>
      </c>
      <c r="D1621" t="s">
        <v>313</v>
      </c>
      <c r="E1621">
        <v>5.32</v>
      </c>
      <c r="F1621">
        <v>13.19</v>
      </c>
      <c r="G1621">
        <v>0</v>
      </c>
      <c r="H1621">
        <v>-99999</v>
      </c>
      <c r="I1621">
        <v>-99999</v>
      </c>
      <c r="J1621" t="s">
        <v>75</v>
      </c>
      <c r="K1621">
        <v>-99999</v>
      </c>
      <c r="L1621">
        <v>-99999</v>
      </c>
      <c r="M1621">
        <v>-99999</v>
      </c>
      <c r="N1621">
        <v>5.32</v>
      </c>
      <c r="O1621">
        <v>0</v>
      </c>
      <c r="P1621">
        <v>61040</v>
      </c>
      <c r="Q1621">
        <v>168</v>
      </c>
      <c r="R1621">
        <v>363.33</v>
      </c>
      <c r="S1621">
        <v>20.806000000000001</v>
      </c>
      <c r="T1621">
        <v>6.4360000000000017</v>
      </c>
      <c r="U1621">
        <v>13.00041666666667</v>
      </c>
      <c r="V1621">
        <v>-99999</v>
      </c>
      <c r="AC1621">
        <v>-99999</v>
      </c>
      <c r="AD1621">
        <v>-99999</v>
      </c>
      <c r="AH1621" s="77">
        <f>IF(AND(M1621&lt;Variables!$G$6,M1621&gt;Variables!$G$5),0,1)</f>
        <v>1</v>
      </c>
      <c r="AI1621" s="77">
        <f t="shared" si="50"/>
        <v>1</v>
      </c>
      <c r="AJ1621" s="77">
        <f>IF(I1621&gt;Variables!$G$7,0,1)</f>
        <v>1</v>
      </c>
      <c r="AK1621" s="77">
        <f>IF(F1621&gt;Variables!$G$8,0,1)</f>
        <v>0</v>
      </c>
      <c r="AL1621" s="77">
        <f>IF(G1621&gt;Variables!$G$9,0,1)</f>
        <v>1</v>
      </c>
      <c r="AM1621" s="77">
        <f>IF(AND(K1621&gt;Variables!$G$10,K1621&lt;Variables!$G$11),0,1)</f>
        <v>1</v>
      </c>
      <c r="AN1621" s="77">
        <f>IF(H1621&lt;Variables!$G$13,1,0)</f>
        <v>1</v>
      </c>
      <c r="AO1621" s="77">
        <f>IF(R1621&lt;Variables!$G$12,0,1)</f>
        <v>1</v>
      </c>
      <c r="AP1621" s="78">
        <f t="shared" si="51"/>
        <v>1</v>
      </c>
      <c r="AQ1621" s="77">
        <f>IF(V1621&lt;Variables!$G$15,1,0)</f>
        <v>1</v>
      </c>
      <c r="AR1621">
        <v>0</v>
      </c>
      <c r="AS1621">
        <v>0</v>
      </c>
      <c r="AT1621">
        <v>0</v>
      </c>
      <c r="AU1621">
        <v>0</v>
      </c>
      <c r="BA1621">
        <v>0</v>
      </c>
    </row>
    <row r="1622" spans="3:53" x14ac:dyDescent="0.25">
      <c r="C1622" t="s">
        <v>315</v>
      </c>
      <c r="D1622" t="s">
        <v>316</v>
      </c>
      <c r="E1622">
        <v>1.32</v>
      </c>
      <c r="F1622">
        <v>10.83</v>
      </c>
      <c r="G1622">
        <v>-3.65</v>
      </c>
      <c r="H1622">
        <v>-99999</v>
      </c>
      <c r="I1622">
        <v>-99999</v>
      </c>
      <c r="J1622" t="s">
        <v>75</v>
      </c>
      <c r="K1622">
        <v>-99999</v>
      </c>
      <c r="L1622">
        <v>1.3466666666666669</v>
      </c>
      <c r="M1622">
        <v>-1.980198019801976</v>
      </c>
      <c r="N1622">
        <v>1.3466666666666669</v>
      </c>
      <c r="O1622">
        <v>-1.980198019801976</v>
      </c>
      <c r="P1622">
        <v>23300</v>
      </c>
      <c r="Q1622">
        <v>107</v>
      </c>
      <c r="R1622">
        <v>217.76</v>
      </c>
      <c r="S1622">
        <v>20.806000000000001</v>
      </c>
      <c r="T1622">
        <v>6.4360000000000017</v>
      </c>
      <c r="U1622">
        <v>13.00041666666667</v>
      </c>
      <c r="V1622">
        <v>-99999</v>
      </c>
      <c r="AC1622">
        <v>-99999</v>
      </c>
      <c r="AD1622">
        <v>-99999</v>
      </c>
      <c r="AH1622" s="77">
        <f>IF(AND(M1622&lt;Variables!$G$6,M1622&gt;Variables!$G$5),0,1)</f>
        <v>0</v>
      </c>
      <c r="AI1622" s="77">
        <f t="shared" si="50"/>
        <v>1</v>
      </c>
      <c r="AJ1622" s="77">
        <f>IF(I1622&gt;Variables!$G$7,0,1)</f>
        <v>1</v>
      </c>
      <c r="AK1622" s="77">
        <f>IF(F1622&gt;Variables!$G$8,0,1)</f>
        <v>0</v>
      </c>
      <c r="AL1622" s="77">
        <f>IF(G1622&gt;Variables!$G$9,0,1)</f>
        <v>1</v>
      </c>
      <c r="AM1622" s="77">
        <f>IF(AND(K1622&gt;Variables!$G$10,K1622&lt;Variables!$G$11),0,1)</f>
        <v>1</v>
      </c>
      <c r="AN1622" s="77">
        <f>IF(H1622&lt;Variables!$G$13,1,0)</f>
        <v>1</v>
      </c>
      <c r="AO1622" s="77">
        <f>IF(R1622&lt;Variables!$G$12,0,1)</f>
        <v>1</v>
      </c>
      <c r="AP1622" s="78">
        <f t="shared" si="51"/>
        <v>1</v>
      </c>
      <c r="AQ1622" s="77">
        <f>IF(V1622&lt;Variables!$G$15,1,0)</f>
        <v>1</v>
      </c>
      <c r="AR1622">
        <v>0</v>
      </c>
      <c r="AS1622">
        <v>0</v>
      </c>
      <c r="AT1622">
        <v>0</v>
      </c>
      <c r="AU1622">
        <v>0</v>
      </c>
      <c r="BA1622">
        <v>0</v>
      </c>
    </row>
    <row r="1623" spans="3:53" x14ac:dyDescent="0.25">
      <c r="C1623" t="s">
        <v>315</v>
      </c>
      <c r="D1623" t="s">
        <v>296</v>
      </c>
      <c r="E1623">
        <v>12.08</v>
      </c>
      <c r="F1623">
        <v>13.56</v>
      </c>
      <c r="G1623">
        <v>0.31</v>
      </c>
      <c r="H1623">
        <v>119.92</v>
      </c>
      <c r="I1623">
        <v>-38.201999999999998</v>
      </c>
      <c r="J1623" t="s">
        <v>75</v>
      </c>
      <c r="K1623">
        <v>-99999</v>
      </c>
      <c r="L1623">
        <v>12.0372</v>
      </c>
      <c r="M1623">
        <v>0</v>
      </c>
      <c r="N1623">
        <v>12.115399999999999</v>
      </c>
      <c r="O1623">
        <v>-0.64545949782920042</v>
      </c>
      <c r="P1623">
        <v>11970</v>
      </c>
      <c r="Q1623">
        <v>2300</v>
      </c>
      <c r="R1623">
        <v>5.2</v>
      </c>
      <c r="S1623">
        <v>20.806000000000001</v>
      </c>
      <c r="T1623">
        <v>6.4360000000000017</v>
      </c>
      <c r="U1623">
        <v>13.00041666666667</v>
      </c>
      <c r="V1623">
        <v>-99999</v>
      </c>
      <c r="AC1623">
        <v>12.4</v>
      </c>
      <c r="AD1623">
        <v>12</v>
      </c>
      <c r="AH1623" s="77">
        <f>IF(AND(M1623&lt;Variables!$G$6,M1623&gt;Variables!$G$5),0,1)</f>
        <v>1</v>
      </c>
      <c r="AI1623" s="77">
        <f t="shared" si="50"/>
        <v>1</v>
      </c>
      <c r="AJ1623" s="77">
        <f>IF(I1623&gt;Variables!$G$7,0,1)</f>
        <v>1</v>
      </c>
      <c r="AK1623" s="77">
        <f>IF(F1623&gt;Variables!$G$8,0,1)</f>
        <v>0</v>
      </c>
      <c r="AL1623" s="77">
        <f>IF(G1623&gt;Variables!$G$9,0,1)</f>
        <v>1</v>
      </c>
      <c r="AM1623" s="77">
        <f>IF(AND(K1623&gt;Variables!$G$10,K1623&lt;Variables!$G$11),0,1)</f>
        <v>1</v>
      </c>
      <c r="AN1623" s="77">
        <f>IF(H1623&lt;Variables!$G$13,1,0)</f>
        <v>1</v>
      </c>
      <c r="AO1623" s="77">
        <f>IF(R1623&lt;Variables!$G$12,0,1)</f>
        <v>1</v>
      </c>
      <c r="AP1623" s="78">
        <f t="shared" si="51"/>
        <v>1</v>
      </c>
      <c r="AQ1623" s="77">
        <f>IF(V1623&lt;Variables!$G$15,1,0)</f>
        <v>1</v>
      </c>
      <c r="AR1623">
        <v>1</v>
      </c>
      <c r="AS1623">
        <v>0</v>
      </c>
      <c r="AT1623">
        <v>0</v>
      </c>
      <c r="AU1623">
        <v>0</v>
      </c>
      <c r="BA1623">
        <v>2</v>
      </c>
    </row>
    <row r="1624" spans="3:53" x14ac:dyDescent="0.25">
      <c r="C1624" t="s">
        <v>315</v>
      </c>
      <c r="D1624" t="s">
        <v>302</v>
      </c>
      <c r="E1624">
        <v>22.98</v>
      </c>
      <c r="F1624">
        <v>15.36</v>
      </c>
      <c r="G1624">
        <v>10.220000000000001</v>
      </c>
      <c r="H1624">
        <v>1050</v>
      </c>
      <c r="I1624">
        <v>126.533</v>
      </c>
      <c r="J1624" t="s">
        <v>74</v>
      </c>
      <c r="K1624">
        <v>61.53</v>
      </c>
      <c r="L1624">
        <v>22.914175</v>
      </c>
      <c r="M1624">
        <v>0.28726759745876368</v>
      </c>
      <c r="N1624">
        <v>22.697946000000002</v>
      </c>
      <c r="O1624">
        <v>1.2426410742187799</v>
      </c>
      <c r="P1624">
        <v>10070000</v>
      </c>
      <c r="Q1624">
        <v>1330000</v>
      </c>
      <c r="R1624">
        <v>7.57</v>
      </c>
      <c r="S1624">
        <v>20.806000000000001</v>
      </c>
      <c r="T1624">
        <v>6.4360000000000017</v>
      </c>
      <c r="U1624">
        <v>13.00041666666667</v>
      </c>
      <c r="V1624">
        <v>2.4694162221546279</v>
      </c>
      <c r="AC1624">
        <v>23.624300000000002</v>
      </c>
      <c r="AD1624">
        <v>22.78</v>
      </c>
      <c r="AH1624" s="77">
        <f>IF(AND(M1624&lt;Variables!$G$6,M1624&gt;Variables!$G$5),0,1)</f>
        <v>1</v>
      </c>
      <c r="AI1624" s="77">
        <f t="shared" si="50"/>
        <v>0</v>
      </c>
      <c r="AJ1624" s="77">
        <f>IF(I1624&gt;Variables!$G$7,0,1)</f>
        <v>0</v>
      </c>
      <c r="AK1624" s="77">
        <f>IF(F1624&gt;Variables!$G$8,0,1)</f>
        <v>0</v>
      </c>
      <c r="AL1624" s="77">
        <f>IF(G1624&gt;Variables!$G$9,0,1)</f>
        <v>1</v>
      </c>
      <c r="AM1624" s="77">
        <f>IF(AND(K1624&gt;Variables!$G$10,K1624&lt;Variables!$G$11),0,1)</f>
        <v>1</v>
      </c>
      <c r="AN1624" s="77">
        <f>IF(H1624&lt;Variables!$G$13,1,0)</f>
        <v>1</v>
      </c>
      <c r="AO1624" s="77">
        <f>IF(R1624&lt;Variables!$G$12,0,1)</f>
        <v>1</v>
      </c>
      <c r="AP1624" s="78">
        <f t="shared" si="51"/>
        <v>0</v>
      </c>
      <c r="AQ1624" s="77">
        <f>IF(V1624&lt;Variables!$G$15,1,0)</f>
        <v>1</v>
      </c>
      <c r="AR1624">
        <v>1</v>
      </c>
      <c r="AS1624">
        <v>0</v>
      </c>
      <c r="AT1624">
        <v>0</v>
      </c>
      <c r="AU1624">
        <v>0</v>
      </c>
      <c r="BA1624">
        <v>1.81</v>
      </c>
    </row>
    <row r="1625" spans="3:53" x14ac:dyDescent="0.25">
      <c r="C1625" t="s">
        <v>315</v>
      </c>
      <c r="D1625" t="s">
        <v>274</v>
      </c>
      <c r="E1625">
        <v>53.64</v>
      </c>
      <c r="F1625">
        <v>29.9</v>
      </c>
      <c r="G1625">
        <v>-0.04</v>
      </c>
      <c r="H1625">
        <v>1620</v>
      </c>
      <c r="I1625">
        <v>-6.2590000000000003</v>
      </c>
      <c r="J1625" t="s">
        <v>74</v>
      </c>
      <c r="K1625">
        <v>50.56</v>
      </c>
      <c r="L1625">
        <v>53.478500000000011</v>
      </c>
      <c r="M1625">
        <v>2.8048655066724871E-3</v>
      </c>
      <c r="N1625">
        <v>53.486249999999998</v>
      </c>
      <c r="O1625">
        <v>-1.168524620814026E-2</v>
      </c>
      <c r="P1625">
        <v>2242000</v>
      </c>
      <c r="Q1625">
        <v>116562</v>
      </c>
      <c r="R1625">
        <v>19.23</v>
      </c>
      <c r="S1625">
        <v>20.806000000000001</v>
      </c>
      <c r="T1625">
        <v>6.4360000000000017</v>
      </c>
      <c r="U1625">
        <v>13.00041666666667</v>
      </c>
      <c r="V1625">
        <v>2.37272413724394</v>
      </c>
      <c r="AC1625">
        <v>53.7</v>
      </c>
      <c r="AD1625">
        <v>53.35</v>
      </c>
      <c r="AH1625" s="77">
        <f>IF(AND(M1625&lt;Variables!$G$6,M1625&gt;Variables!$G$5),0,1)</f>
        <v>1</v>
      </c>
      <c r="AI1625" s="77">
        <f t="shared" si="50"/>
        <v>1</v>
      </c>
      <c r="AJ1625" s="77">
        <f>IF(I1625&gt;Variables!$G$7,0,1)</f>
        <v>1</v>
      </c>
      <c r="AK1625" s="77">
        <f>IF(F1625&gt;Variables!$G$8,0,1)</f>
        <v>0</v>
      </c>
      <c r="AL1625" s="77">
        <f>IF(G1625&gt;Variables!$G$9,0,1)</f>
        <v>1</v>
      </c>
      <c r="AM1625" s="77">
        <f>IF(AND(K1625&gt;Variables!$G$10,K1625&lt;Variables!$G$11),0,1)</f>
        <v>1</v>
      </c>
      <c r="AN1625" s="77">
        <f>IF(H1625&lt;Variables!$G$13,1,0)</f>
        <v>0</v>
      </c>
      <c r="AO1625" s="77">
        <f>IF(R1625&lt;Variables!$G$12,0,1)</f>
        <v>1</v>
      </c>
      <c r="AP1625" s="78">
        <f t="shared" si="51"/>
        <v>0</v>
      </c>
      <c r="AQ1625" s="77">
        <f>IF(V1625&lt;Variables!$G$15,1,0)</f>
        <v>1</v>
      </c>
      <c r="AR1625">
        <v>0</v>
      </c>
      <c r="AS1625">
        <v>0</v>
      </c>
      <c r="AT1625">
        <v>0</v>
      </c>
      <c r="AU1625">
        <v>1</v>
      </c>
      <c r="BA1625">
        <v>-0.46</v>
      </c>
    </row>
    <row r="1626" spans="3:53" x14ac:dyDescent="0.25">
      <c r="C1626" t="s">
        <v>315</v>
      </c>
      <c r="D1626" t="s">
        <v>275</v>
      </c>
      <c r="E1626">
        <v>56.07</v>
      </c>
      <c r="F1626">
        <v>46.49</v>
      </c>
      <c r="G1626">
        <v>0.32</v>
      </c>
      <c r="H1626">
        <v>639.94000000000005</v>
      </c>
      <c r="I1626">
        <v>-9.9879999999999995</v>
      </c>
      <c r="J1626" t="s">
        <v>74</v>
      </c>
      <c r="K1626">
        <v>62.25</v>
      </c>
      <c r="L1626">
        <v>55.888005000000007</v>
      </c>
      <c r="M1626">
        <v>2.146256607297355E-2</v>
      </c>
      <c r="N1626">
        <v>55.863745999999999</v>
      </c>
      <c r="O1626">
        <v>6.4897187524802877E-2</v>
      </c>
      <c r="P1626">
        <v>5070000</v>
      </c>
      <c r="Q1626">
        <v>178970</v>
      </c>
      <c r="R1626">
        <v>28.33</v>
      </c>
      <c r="S1626">
        <v>20.806000000000001</v>
      </c>
      <c r="T1626">
        <v>6.4360000000000017</v>
      </c>
      <c r="U1626">
        <v>13.00041666666667</v>
      </c>
      <c r="V1626">
        <v>2.4925926706195729</v>
      </c>
      <c r="AC1626">
        <v>56.13</v>
      </c>
      <c r="AD1626">
        <v>55.67</v>
      </c>
      <c r="AH1626" s="77">
        <f>IF(AND(M1626&lt;Variables!$G$6,M1626&gt;Variables!$G$5),0,1)</f>
        <v>1</v>
      </c>
      <c r="AI1626" s="77">
        <f t="shared" si="50"/>
        <v>0</v>
      </c>
      <c r="AJ1626" s="77">
        <f>IF(I1626&gt;Variables!$G$7,0,1)</f>
        <v>1</v>
      </c>
      <c r="AK1626" s="77">
        <f>IF(F1626&gt;Variables!$G$8,0,1)</f>
        <v>0</v>
      </c>
      <c r="AL1626" s="77">
        <f>IF(G1626&gt;Variables!$G$9,0,1)</f>
        <v>1</v>
      </c>
      <c r="AM1626" s="77">
        <f>IF(AND(K1626&gt;Variables!$G$10,K1626&lt;Variables!$G$11),0,1)</f>
        <v>0</v>
      </c>
      <c r="AN1626" s="77">
        <f>IF(H1626&lt;Variables!$G$13,1,0)</f>
        <v>1</v>
      </c>
      <c r="AO1626" s="77">
        <f>IF(R1626&lt;Variables!$G$12,0,1)</f>
        <v>1</v>
      </c>
      <c r="AP1626" s="78">
        <f t="shared" si="51"/>
        <v>0</v>
      </c>
      <c r="AQ1626" s="77">
        <f>IF(V1626&lt;Variables!$G$15,1,0)</f>
        <v>1</v>
      </c>
      <c r="AR1626">
        <v>0</v>
      </c>
      <c r="AS1626">
        <v>0</v>
      </c>
      <c r="AT1626">
        <v>0</v>
      </c>
      <c r="AU1626">
        <v>1</v>
      </c>
      <c r="BA1626">
        <v>-0.53</v>
      </c>
    </row>
    <row r="1627" spans="3:53" x14ac:dyDescent="0.25">
      <c r="C1627" t="s">
        <v>315</v>
      </c>
      <c r="D1627" t="s">
        <v>273</v>
      </c>
      <c r="E1627">
        <v>1.9</v>
      </c>
      <c r="F1627">
        <v>33.33</v>
      </c>
      <c r="G1627">
        <v>14.72</v>
      </c>
      <c r="H1627">
        <v>464.81</v>
      </c>
      <c r="I1627">
        <v>-6.02</v>
      </c>
      <c r="J1627" t="s">
        <v>74</v>
      </c>
      <c r="K1627">
        <v>55.94</v>
      </c>
      <c r="L1627">
        <v>1.86853</v>
      </c>
      <c r="M1627">
        <v>7.8671469015766646E-2</v>
      </c>
      <c r="N1627">
        <v>1.8070679999999999</v>
      </c>
      <c r="O1627">
        <v>3.4825474193555519</v>
      </c>
      <c r="P1627">
        <v>96850000</v>
      </c>
      <c r="Q1627">
        <v>1670000</v>
      </c>
      <c r="R1627">
        <v>57.99</v>
      </c>
      <c r="S1627">
        <v>20.806000000000001</v>
      </c>
      <c r="T1627">
        <v>6.4360000000000017</v>
      </c>
      <c r="U1627">
        <v>13.00041666666667</v>
      </c>
      <c r="V1627">
        <v>2.425143354782636</v>
      </c>
      <c r="AC1627">
        <v>2.23</v>
      </c>
      <c r="AD1627">
        <v>1.77</v>
      </c>
      <c r="AH1627" s="77">
        <f>IF(AND(M1627&lt;Variables!$G$6,M1627&gt;Variables!$G$5),0,1)</f>
        <v>1</v>
      </c>
      <c r="AI1627" s="77">
        <f t="shared" si="50"/>
        <v>0</v>
      </c>
      <c r="AJ1627" s="77">
        <f>IF(I1627&gt;Variables!$G$7,0,1)</f>
        <v>1</v>
      </c>
      <c r="AK1627" s="77">
        <f>IF(F1627&gt;Variables!$G$8,0,1)</f>
        <v>0</v>
      </c>
      <c r="AL1627" s="77">
        <f>IF(G1627&gt;Variables!$G$9,0,1)</f>
        <v>0</v>
      </c>
      <c r="AM1627" s="77">
        <f>IF(AND(K1627&gt;Variables!$G$10,K1627&lt;Variables!$G$11),0,1)</f>
        <v>1</v>
      </c>
      <c r="AN1627" s="77">
        <f>IF(H1627&lt;Variables!$G$13,1,0)</f>
        <v>1</v>
      </c>
      <c r="AO1627" s="77">
        <f>IF(R1627&lt;Variables!$G$12,0,1)</f>
        <v>1</v>
      </c>
      <c r="AP1627" s="78">
        <f t="shared" si="51"/>
        <v>0</v>
      </c>
      <c r="AQ1627" s="77">
        <f>IF(V1627&lt;Variables!$G$15,1,0)</f>
        <v>1</v>
      </c>
      <c r="AR1627">
        <v>0</v>
      </c>
      <c r="AS1627">
        <v>0</v>
      </c>
      <c r="AT1627">
        <v>1</v>
      </c>
      <c r="AU1627">
        <v>0</v>
      </c>
      <c r="BA1627">
        <v>-2.25</v>
      </c>
    </row>
    <row r="1628" spans="3:53" x14ac:dyDescent="0.25">
      <c r="C1628" t="s">
        <v>315</v>
      </c>
      <c r="D1628" t="s">
        <v>201</v>
      </c>
      <c r="E1628">
        <v>38.31</v>
      </c>
      <c r="F1628">
        <v>11.35</v>
      </c>
      <c r="G1628">
        <v>13.63</v>
      </c>
      <c r="H1628">
        <v>-99999</v>
      </c>
      <c r="I1628">
        <v>19.626000000000001</v>
      </c>
      <c r="J1628" t="s">
        <v>75</v>
      </c>
      <c r="K1628">
        <v>53.89</v>
      </c>
      <c r="L1628">
        <v>38.280352631578943</v>
      </c>
      <c r="M1628">
        <v>0.20806330910168419</v>
      </c>
      <c r="N1628">
        <v>38.008614583333333</v>
      </c>
      <c r="O1628">
        <v>0.92448888368782489</v>
      </c>
      <c r="P1628">
        <v>616816</v>
      </c>
      <c r="Q1628">
        <v>2287000</v>
      </c>
      <c r="R1628">
        <v>0.27</v>
      </c>
      <c r="S1628">
        <v>20.806000000000001</v>
      </c>
      <c r="T1628">
        <v>6.4360000000000017</v>
      </c>
      <c r="U1628">
        <v>13.00041666666667</v>
      </c>
      <c r="V1628">
        <v>2.399553304168649</v>
      </c>
      <c r="AC1628">
        <v>40.020000000000003</v>
      </c>
      <c r="AD1628">
        <v>37.049999999999997</v>
      </c>
      <c r="AH1628" s="77">
        <f>IF(AND(M1628&lt;Variables!$G$6,M1628&gt;Variables!$G$5),0,1)</f>
        <v>1</v>
      </c>
      <c r="AI1628" s="77">
        <f t="shared" si="50"/>
        <v>0</v>
      </c>
      <c r="AJ1628" s="77">
        <f>IF(I1628&gt;Variables!$G$7,0,1)</f>
        <v>1</v>
      </c>
      <c r="AK1628" s="77">
        <f>IF(F1628&gt;Variables!$G$8,0,1)</f>
        <v>0</v>
      </c>
      <c r="AL1628" s="77">
        <f>IF(G1628&gt;Variables!$G$9,0,1)</f>
        <v>0</v>
      </c>
      <c r="AM1628" s="77">
        <f>IF(AND(K1628&gt;Variables!$G$10,K1628&lt;Variables!$G$11),0,1)</f>
        <v>1</v>
      </c>
      <c r="AN1628" s="77">
        <f>IF(H1628&lt;Variables!$G$13,1,0)</f>
        <v>1</v>
      </c>
      <c r="AO1628" s="77">
        <f>IF(R1628&lt;Variables!$G$12,0,1)</f>
        <v>0</v>
      </c>
      <c r="AP1628" s="78">
        <f t="shared" si="51"/>
        <v>1</v>
      </c>
      <c r="AQ1628" s="77">
        <f>IF(V1628&lt;Variables!$G$15,1,0)</f>
        <v>1</v>
      </c>
      <c r="AR1628">
        <v>1</v>
      </c>
      <c r="AS1628">
        <v>0</v>
      </c>
      <c r="AT1628">
        <v>0</v>
      </c>
      <c r="AU1628">
        <v>0</v>
      </c>
      <c r="BA1628">
        <v>2</v>
      </c>
    </row>
    <row r="1629" spans="3:53" x14ac:dyDescent="0.25">
      <c r="C1629" t="s">
        <v>315</v>
      </c>
      <c r="D1629" t="s">
        <v>81</v>
      </c>
      <c r="E1629">
        <v>30.24</v>
      </c>
      <c r="F1629">
        <v>5.75</v>
      </c>
      <c r="G1629">
        <v>2.69</v>
      </c>
      <c r="H1629">
        <v>6600</v>
      </c>
      <c r="I1629">
        <v>0.46700000000000003</v>
      </c>
      <c r="J1629" t="s">
        <v>75</v>
      </c>
      <c r="K1629">
        <v>53.76</v>
      </c>
      <c r="L1629">
        <v>30.159199999999998</v>
      </c>
      <c r="M1629">
        <v>6.8967346613972733E-2</v>
      </c>
      <c r="N1629">
        <v>30.159904000000001</v>
      </c>
      <c r="O1629">
        <v>6.6631511824424991E-2</v>
      </c>
      <c r="P1629">
        <v>1173000</v>
      </c>
      <c r="Q1629">
        <v>1326000</v>
      </c>
      <c r="R1629">
        <v>0.88</v>
      </c>
      <c r="S1629">
        <v>20.806000000000001</v>
      </c>
      <c r="T1629">
        <v>6.4360000000000017</v>
      </c>
      <c r="U1629">
        <v>13.00041666666667</v>
      </c>
      <c r="V1629">
        <v>2.403411540847237</v>
      </c>
      <c r="AC1629">
        <v>30.6</v>
      </c>
      <c r="AD1629">
        <v>29.88</v>
      </c>
      <c r="AH1629" s="77">
        <f>IF(AND(M1629&lt;Variables!$G$6,M1629&gt;Variables!$G$5),0,1)</f>
        <v>1</v>
      </c>
      <c r="AI1629" s="77">
        <f t="shared" si="50"/>
        <v>1</v>
      </c>
      <c r="AJ1629" s="77">
        <f>IF(I1629&gt;Variables!$G$7,0,1)</f>
        <v>1</v>
      </c>
      <c r="AK1629" s="77">
        <f>IF(F1629&gt;Variables!$G$8,0,1)</f>
        <v>1</v>
      </c>
      <c r="AL1629" s="77">
        <f>IF(G1629&gt;Variables!$G$9,0,1)</f>
        <v>1</v>
      </c>
      <c r="AM1629" s="77">
        <f>IF(AND(K1629&gt;Variables!$G$10,K1629&lt;Variables!$G$11),0,1)</f>
        <v>1</v>
      </c>
      <c r="AN1629" s="77">
        <f>IF(H1629&lt;Variables!$G$13,1,0)</f>
        <v>0</v>
      </c>
      <c r="AO1629" s="77">
        <f>IF(R1629&lt;Variables!$G$12,0,1)</f>
        <v>0</v>
      </c>
      <c r="AP1629" s="78">
        <f t="shared" si="51"/>
        <v>1</v>
      </c>
      <c r="AQ1629" s="77">
        <f>IF(V1629&lt;Variables!$G$15,1,0)</f>
        <v>1</v>
      </c>
      <c r="AR1629">
        <v>1</v>
      </c>
      <c r="AS1629">
        <v>0</v>
      </c>
      <c r="AT1629">
        <v>0</v>
      </c>
      <c r="AU1629">
        <v>0</v>
      </c>
      <c r="BA1629">
        <v>1.1000000000000001</v>
      </c>
    </row>
    <row r="1630" spans="3:53" x14ac:dyDescent="0.25">
      <c r="C1630" t="s">
        <v>315</v>
      </c>
      <c r="D1630" t="s">
        <v>278</v>
      </c>
      <c r="E1630">
        <v>223.11</v>
      </c>
      <c r="F1630">
        <v>5.34</v>
      </c>
      <c r="G1630">
        <v>5.25</v>
      </c>
      <c r="H1630">
        <v>7520</v>
      </c>
      <c r="I1630">
        <v>-5.64</v>
      </c>
      <c r="J1630" t="s">
        <v>74</v>
      </c>
      <c r="K1630">
        <v>67.05</v>
      </c>
      <c r="L1630">
        <v>220.98741578947369</v>
      </c>
      <c r="M1630">
        <v>0.96502518159585093</v>
      </c>
      <c r="N1630">
        <v>220.71782857142861</v>
      </c>
      <c r="O1630">
        <v>1.088344989672654</v>
      </c>
      <c r="P1630">
        <v>444662</v>
      </c>
      <c r="Q1630">
        <v>626950</v>
      </c>
      <c r="R1630">
        <v>0.71</v>
      </c>
      <c r="S1630">
        <v>20.806000000000001</v>
      </c>
      <c r="T1630">
        <v>6.4360000000000017</v>
      </c>
      <c r="U1630">
        <v>13.00041666666667</v>
      </c>
      <c r="V1630">
        <v>2.4710291193266558</v>
      </c>
      <c r="AC1630">
        <v>227.31</v>
      </c>
      <c r="AD1630">
        <v>222.44</v>
      </c>
      <c r="AH1630" s="77">
        <f>IF(AND(M1630&lt;Variables!$G$6,M1630&gt;Variables!$G$5),0,1)</f>
        <v>1</v>
      </c>
      <c r="AI1630" s="77">
        <f t="shared" si="50"/>
        <v>0</v>
      </c>
      <c r="AJ1630" s="77">
        <f>IF(I1630&gt;Variables!$G$7,0,1)</f>
        <v>1</v>
      </c>
      <c r="AK1630" s="77">
        <f>IF(F1630&gt;Variables!$G$8,0,1)</f>
        <v>1</v>
      </c>
      <c r="AL1630" s="77">
        <f>IF(G1630&gt;Variables!$G$9,0,1)</f>
        <v>1</v>
      </c>
      <c r="AM1630" s="77">
        <f>IF(AND(K1630&gt;Variables!$G$10,K1630&lt;Variables!$G$11),0,1)</f>
        <v>0</v>
      </c>
      <c r="AN1630" s="77">
        <f>IF(H1630&lt;Variables!$G$13,1,0)</f>
        <v>0</v>
      </c>
      <c r="AO1630" s="77">
        <f>IF(R1630&lt;Variables!$G$12,0,1)</f>
        <v>0</v>
      </c>
      <c r="AP1630" s="78">
        <f t="shared" si="51"/>
        <v>0</v>
      </c>
      <c r="AQ1630" s="77">
        <f>IF(V1630&lt;Variables!$G$15,1,0)</f>
        <v>1</v>
      </c>
      <c r="AR1630">
        <v>1</v>
      </c>
      <c r="AS1630">
        <v>0</v>
      </c>
      <c r="AT1630">
        <v>0</v>
      </c>
      <c r="AU1630">
        <v>0</v>
      </c>
      <c r="BA1630">
        <v>1.43</v>
      </c>
    </row>
    <row r="1631" spans="3:53" x14ac:dyDescent="0.25">
      <c r="C1631" t="s">
        <v>317</v>
      </c>
      <c r="D1631" t="s">
        <v>275</v>
      </c>
      <c r="E1631">
        <v>56.17</v>
      </c>
      <c r="F1631">
        <v>46.49</v>
      </c>
      <c r="G1631">
        <v>0.48</v>
      </c>
      <c r="H1631">
        <v>639.94000000000005</v>
      </c>
      <c r="I1631">
        <v>-9.9139999999999997</v>
      </c>
      <c r="J1631" t="s">
        <v>74</v>
      </c>
      <c r="K1631">
        <v>79.48</v>
      </c>
      <c r="L1631">
        <v>55.912999999999997</v>
      </c>
      <c r="M1631">
        <v>0.13771394845564591</v>
      </c>
      <c r="N1631">
        <v>55.878553061224473</v>
      </c>
      <c r="O1631">
        <v>0.19944492595114291</v>
      </c>
      <c r="P1631">
        <v>5000000</v>
      </c>
      <c r="Q1631">
        <v>178970</v>
      </c>
      <c r="R1631">
        <v>27.94</v>
      </c>
      <c r="S1631">
        <v>20.402000000000001</v>
      </c>
      <c r="T1631">
        <v>6.6390000000000002</v>
      </c>
      <c r="U1631">
        <v>12.89916666666667</v>
      </c>
      <c r="V1631">
        <v>2.657107514145189</v>
      </c>
      <c r="AC1631">
        <v>56.13</v>
      </c>
      <c r="AD1631">
        <v>55.67</v>
      </c>
      <c r="AH1631" s="77">
        <f>IF(AND(M1631&lt;Variables!$G$6,M1631&gt;Variables!$G$5),0,1)</f>
        <v>1</v>
      </c>
      <c r="AI1631" s="77">
        <f t="shared" si="50"/>
        <v>0</v>
      </c>
      <c r="AJ1631" s="77">
        <f>IF(I1631&gt;Variables!$G$7,0,1)</f>
        <v>1</v>
      </c>
      <c r="AK1631" s="77">
        <f>IF(F1631&gt;Variables!$G$8,0,1)</f>
        <v>0</v>
      </c>
      <c r="AL1631" s="77">
        <f>IF(G1631&gt;Variables!$G$9,0,1)</f>
        <v>1</v>
      </c>
      <c r="AM1631" s="77">
        <f>IF(AND(K1631&gt;Variables!$G$10,K1631&lt;Variables!$G$11),0,1)</f>
        <v>1</v>
      </c>
      <c r="AN1631" s="77">
        <f>IF(H1631&lt;Variables!$G$13,1,0)</f>
        <v>1</v>
      </c>
      <c r="AO1631" s="77">
        <f>IF(R1631&lt;Variables!$G$12,0,1)</f>
        <v>1</v>
      </c>
      <c r="AP1631" s="78">
        <f t="shared" si="51"/>
        <v>0</v>
      </c>
      <c r="AQ1631" s="77">
        <f>IF(V1631&lt;Variables!$G$15,1,0)</f>
        <v>1</v>
      </c>
      <c r="AR1631">
        <v>0</v>
      </c>
      <c r="AS1631">
        <v>0</v>
      </c>
      <c r="AT1631">
        <v>0</v>
      </c>
      <c r="AU1631">
        <v>1</v>
      </c>
      <c r="BA1631">
        <v>-0.73</v>
      </c>
    </row>
    <row r="1632" spans="3:53" x14ac:dyDescent="0.25">
      <c r="C1632" t="s">
        <v>317</v>
      </c>
      <c r="D1632" t="s">
        <v>201</v>
      </c>
      <c r="E1632">
        <v>38.479999999999997</v>
      </c>
      <c r="F1632">
        <v>10.67</v>
      </c>
      <c r="G1632">
        <v>12.9</v>
      </c>
      <c r="H1632">
        <v>-99999</v>
      </c>
      <c r="I1632">
        <v>16.962</v>
      </c>
      <c r="J1632" t="s">
        <v>75</v>
      </c>
      <c r="K1632">
        <v>48.44</v>
      </c>
      <c r="L1632">
        <v>38.295585000000003</v>
      </c>
      <c r="M1632">
        <v>-0.47155566366201401</v>
      </c>
      <c r="N1632">
        <v>38.051871428571431</v>
      </c>
      <c r="O1632">
        <v>0.16590135795836469</v>
      </c>
      <c r="P1632">
        <v>621757</v>
      </c>
      <c r="Q1632">
        <v>2287000</v>
      </c>
      <c r="R1632">
        <v>0.27</v>
      </c>
      <c r="S1632">
        <v>20.402000000000001</v>
      </c>
      <c r="T1632">
        <v>6.6390000000000002</v>
      </c>
      <c r="U1632">
        <v>12.89916666666667</v>
      </c>
      <c r="V1632">
        <v>2.3609743569548289</v>
      </c>
      <c r="AC1632">
        <v>40.020000000000003</v>
      </c>
      <c r="AD1632">
        <v>37.049999999999997</v>
      </c>
      <c r="AH1632" s="77">
        <f>IF(AND(M1632&lt;Variables!$G$6,M1632&gt;Variables!$G$5),0,1)</f>
        <v>1</v>
      </c>
      <c r="AI1632" s="77">
        <f t="shared" si="50"/>
        <v>0</v>
      </c>
      <c r="AJ1632" s="77">
        <f>IF(I1632&gt;Variables!$G$7,0,1)</f>
        <v>1</v>
      </c>
      <c r="AK1632" s="77">
        <f>IF(F1632&gt;Variables!$G$8,0,1)</f>
        <v>0</v>
      </c>
      <c r="AL1632" s="77">
        <f>IF(G1632&gt;Variables!$G$9,0,1)</f>
        <v>0</v>
      </c>
      <c r="AM1632" s="77">
        <f>IF(AND(K1632&gt;Variables!$G$10,K1632&lt;Variables!$G$11),0,1)</f>
        <v>1</v>
      </c>
      <c r="AN1632" s="77">
        <f>IF(H1632&lt;Variables!$G$13,1,0)</f>
        <v>1</v>
      </c>
      <c r="AO1632" s="77">
        <f>IF(R1632&lt;Variables!$G$12,0,1)</f>
        <v>0</v>
      </c>
      <c r="AP1632" s="78">
        <f t="shared" si="51"/>
        <v>1</v>
      </c>
      <c r="AQ1632" s="77">
        <f>IF(V1632&lt;Variables!$G$15,1,0)</f>
        <v>1</v>
      </c>
      <c r="AR1632">
        <v>1</v>
      </c>
      <c r="AS1632">
        <v>0</v>
      </c>
      <c r="AT1632">
        <v>0</v>
      </c>
      <c r="AU1632">
        <v>0</v>
      </c>
      <c r="BA1632">
        <v>2</v>
      </c>
    </row>
    <row r="1633" spans="3:53" x14ac:dyDescent="0.25">
      <c r="C1633" t="s">
        <v>317</v>
      </c>
      <c r="D1633" t="s">
        <v>167</v>
      </c>
      <c r="E1633">
        <v>12.22</v>
      </c>
      <c r="F1633">
        <v>9.31</v>
      </c>
      <c r="G1633">
        <v>4.0999999999999996</v>
      </c>
      <c r="H1633">
        <v>2260</v>
      </c>
      <c r="I1633">
        <v>-30.553000000000001</v>
      </c>
      <c r="J1633" t="s">
        <v>75</v>
      </c>
      <c r="K1633">
        <v>60.21</v>
      </c>
      <c r="L1633">
        <v>12.11096</v>
      </c>
      <c r="M1633">
        <v>0.57006215857373077</v>
      </c>
      <c r="N1633">
        <v>12.041974</v>
      </c>
      <c r="O1633">
        <v>1.14620742413164</v>
      </c>
      <c r="P1633">
        <v>52481000</v>
      </c>
      <c r="Q1633">
        <v>13611000</v>
      </c>
      <c r="R1633">
        <v>3.86</v>
      </c>
      <c r="S1633">
        <v>20.402000000000001</v>
      </c>
      <c r="T1633">
        <v>6.6390000000000002</v>
      </c>
      <c r="U1633">
        <v>12.89916666666667</v>
      </c>
      <c r="V1633">
        <v>2.441144857439542</v>
      </c>
      <c r="AC1633">
        <v>12.65</v>
      </c>
      <c r="AD1633">
        <v>11.37</v>
      </c>
      <c r="AH1633" s="77">
        <f>IF(AND(M1633&lt;Variables!$G$6,M1633&gt;Variables!$G$5),0,1)</f>
        <v>1</v>
      </c>
      <c r="AI1633" s="77">
        <f t="shared" si="50"/>
        <v>0</v>
      </c>
      <c r="AJ1633" s="77">
        <f>IF(I1633&gt;Variables!$G$7,0,1)</f>
        <v>1</v>
      </c>
      <c r="AK1633" s="77">
        <f>IF(F1633&gt;Variables!$G$8,0,1)</f>
        <v>0</v>
      </c>
      <c r="AL1633" s="77">
        <f>IF(G1633&gt;Variables!$G$9,0,1)</f>
        <v>1</v>
      </c>
      <c r="AM1633" s="77">
        <f>IF(AND(K1633&gt;Variables!$G$10,K1633&lt;Variables!$G$11),0,1)</f>
        <v>1</v>
      </c>
      <c r="AN1633" s="77">
        <f>IF(H1633&lt;Variables!$G$13,1,0)</f>
        <v>0</v>
      </c>
      <c r="AO1633" s="77">
        <f>IF(R1633&lt;Variables!$G$12,0,1)</f>
        <v>1</v>
      </c>
      <c r="AP1633" s="78">
        <f t="shared" si="51"/>
        <v>1</v>
      </c>
      <c r="AQ1633" s="77">
        <f>IF(V1633&lt;Variables!$G$15,1,0)</f>
        <v>1</v>
      </c>
      <c r="AR1633">
        <v>1</v>
      </c>
      <c r="AS1633">
        <v>0</v>
      </c>
      <c r="AT1633">
        <v>0</v>
      </c>
      <c r="AU1633">
        <v>0</v>
      </c>
      <c r="BA1633">
        <v>1.5</v>
      </c>
    </row>
    <row r="1634" spans="3:53" x14ac:dyDescent="0.25">
      <c r="C1634" t="s">
        <v>317</v>
      </c>
      <c r="D1634" t="s">
        <v>140</v>
      </c>
      <c r="E1634">
        <v>24.47</v>
      </c>
      <c r="F1634">
        <v>8.27</v>
      </c>
      <c r="G1634">
        <v>7.95</v>
      </c>
      <c r="H1634">
        <v>6870</v>
      </c>
      <c r="I1634">
        <v>-1.0509999999999999</v>
      </c>
      <c r="J1634" t="s">
        <v>75</v>
      </c>
      <c r="K1634">
        <v>52.7</v>
      </c>
      <c r="L1634">
        <v>24.443363157894741</v>
      </c>
      <c r="M1634">
        <v>-1.3758981826742E-2</v>
      </c>
      <c r="N1634">
        <v>24.331136170212769</v>
      </c>
      <c r="O1634">
        <v>0.44742600191647269</v>
      </c>
      <c r="P1634">
        <v>927789</v>
      </c>
      <c r="Q1634">
        <v>740726</v>
      </c>
      <c r="R1634">
        <v>1.25</v>
      </c>
      <c r="S1634">
        <v>20.402000000000001</v>
      </c>
      <c r="T1634">
        <v>6.6390000000000002</v>
      </c>
      <c r="U1634">
        <v>12.89916666666667</v>
      </c>
      <c r="V1634">
        <v>2.3954370205641879</v>
      </c>
      <c r="AC1634">
        <v>24.68</v>
      </c>
      <c r="AD1634">
        <v>22.64</v>
      </c>
      <c r="AH1634" s="77">
        <f>IF(AND(M1634&lt;Variables!$G$6,M1634&gt;Variables!$G$5),0,1)</f>
        <v>1</v>
      </c>
      <c r="AI1634" s="77">
        <f t="shared" si="50"/>
        <v>0</v>
      </c>
      <c r="AJ1634" s="77">
        <f>IF(I1634&gt;Variables!$G$7,0,1)</f>
        <v>1</v>
      </c>
      <c r="AK1634" s="77">
        <f>IF(F1634&gt;Variables!$G$8,0,1)</f>
        <v>1</v>
      </c>
      <c r="AL1634" s="77">
        <f>IF(G1634&gt;Variables!$G$9,0,1)</f>
        <v>1</v>
      </c>
      <c r="AM1634" s="77">
        <f>IF(AND(K1634&gt;Variables!$G$10,K1634&lt;Variables!$G$11),0,1)</f>
        <v>1</v>
      </c>
      <c r="AN1634" s="77">
        <f>IF(H1634&lt;Variables!$G$13,1,0)</f>
        <v>0</v>
      </c>
      <c r="AO1634" s="77">
        <f>IF(R1634&lt;Variables!$G$12,0,1)</f>
        <v>0</v>
      </c>
      <c r="AP1634" s="78">
        <f t="shared" si="51"/>
        <v>1</v>
      </c>
      <c r="AQ1634" s="77">
        <f>IF(V1634&lt;Variables!$G$15,1,0)</f>
        <v>1</v>
      </c>
      <c r="AR1634">
        <v>0</v>
      </c>
      <c r="AS1634">
        <v>0</v>
      </c>
      <c r="AT1634">
        <v>1</v>
      </c>
      <c r="AU1634">
        <v>0</v>
      </c>
      <c r="BA1634">
        <v>-2.08</v>
      </c>
    </row>
    <row r="1635" spans="3:53" x14ac:dyDescent="0.25">
      <c r="C1635" t="s">
        <v>317</v>
      </c>
      <c r="D1635" t="s">
        <v>127</v>
      </c>
      <c r="E1635">
        <v>35.770000000000003</v>
      </c>
      <c r="F1635">
        <v>7.77</v>
      </c>
      <c r="G1635">
        <v>8.69</v>
      </c>
      <c r="H1635">
        <v>8000</v>
      </c>
      <c r="I1635">
        <v>1769.4280000000001</v>
      </c>
      <c r="J1635" t="s">
        <v>75</v>
      </c>
      <c r="K1635">
        <v>53.88</v>
      </c>
      <c r="L1635">
        <v>35.670166666666667</v>
      </c>
      <c r="M1635">
        <v>0.30791370940235119</v>
      </c>
      <c r="N1635">
        <v>35.822958333333332</v>
      </c>
      <c r="O1635">
        <v>-0.119918441502243</v>
      </c>
      <c r="P1635">
        <v>409421</v>
      </c>
      <c r="Q1635">
        <v>741896</v>
      </c>
      <c r="R1635">
        <v>0.55000000000000004</v>
      </c>
      <c r="S1635">
        <v>20.402000000000001</v>
      </c>
      <c r="T1635">
        <v>6.6390000000000002</v>
      </c>
      <c r="U1635">
        <v>12.89916666666667</v>
      </c>
      <c r="V1635">
        <v>2.3957407349596531</v>
      </c>
      <c r="AC1635">
        <v>37.39</v>
      </c>
      <c r="AD1635">
        <v>33.549999999999997</v>
      </c>
      <c r="AH1635" s="77">
        <f>IF(AND(M1635&lt;Variables!$G$6,M1635&gt;Variables!$G$5),0,1)</f>
        <v>1</v>
      </c>
      <c r="AI1635" s="77">
        <f t="shared" si="50"/>
        <v>1</v>
      </c>
      <c r="AJ1635" s="77">
        <f>IF(I1635&gt;Variables!$G$7,0,1)</f>
        <v>0</v>
      </c>
      <c r="AK1635" s="77">
        <f>IF(F1635&gt;Variables!$G$8,0,1)</f>
        <v>1</v>
      </c>
      <c r="AL1635" s="77">
        <f>IF(G1635&gt;Variables!$G$9,0,1)</f>
        <v>1</v>
      </c>
      <c r="AM1635" s="77">
        <f>IF(AND(K1635&gt;Variables!$G$10,K1635&lt;Variables!$G$11),0,1)</f>
        <v>1</v>
      </c>
      <c r="AN1635" s="77">
        <f>IF(H1635&lt;Variables!$G$13,1,0)</f>
        <v>0</v>
      </c>
      <c r="AO1635" s="77">
        <f>IF(R1635&lt;Variables!$G$12,0,1)</f>
        <v>0</v>
      </c>
      <c r="AP1635" s="78">
        <f t="shared" si="51"/>
        <v>1</v>
      </c>
      <c r="AQ1635" s="77">
        <f>IF(V1635&lt;Variables!$G$15,1,0)</f>
        <v>1</v>
      </c>
      <c r="AR1635">
        <v>1</v>
      </c>
      <c r="AS1635">
        <v>0</v>
      </c>
      <c r="AT1635">
        <v>0</v>
      </c>
      <c r="AU1635">
        <v>0</v>
      </c>
      <c r="BA1635">
        <v>2</v>
      </c>
    </row>
    <row r="1636" spans="3:53" x14ac:dyDescent="0.25">
      <c r="C1636" t="s">
        <v>317</v>
      </c>
      <c r="D1636" t="s">
        <v>179</v>
      </c>
      <c r="E1636">
        <v>22.1</v>
      </c>
      <c r="F1636">
        <v>7.17</v>
      </c>
      <c r="G1636">
        <v>5.21</v>
      </c>
      <c r="H1636">
        <v>14130</v>
      </c>
      <c r="I1636">
        <v>-72.087999999999994</v>
      </c>
      <c r="J1636" t="s">
        <v>75</v>
      </c>
      <c r="K1636">
        <v>40.630000000000003</v>
      </c>
      <c r="L1636">
        <v>22.174199999999999</v>
      </c>
      <c r="M1636">
        <v>-0.35717184836433202</v>
      </c>
      <c r="N1636">
        <v>22.322980000000001</v>
      </c>
      <c r="O1636">
        <v>-1.0212794169954109</v>
      </c>
      <c r="P1636">
        <v>20051000</v>
      </c>
      <c r="Q1636">
        <v>11046000</v>
      </c>
      <c r="R1636">
        <v>1.82</v>
      </c>
      <c r="S1636">
        <v>20.402000000000001</v>
      </c>
      <c r="T1636">
        <v>6.6390000000000002</v>
      </c>
      <c r="U1636">
        <v>12.89916666666667</v>
      </c>
      <c r="V1636">
        <v>2.2695479978244979</v>
      </c>
      <c r="AC1636">
        <v>22.645</v>
      </c>
      <c r="AD1636">
        <v>21.81</v>
      </c>
      <c r="AH1636" s="77">
        <f>IF(AND(M1636&lt;Variables!$G$6,M1636&gt;Variables!$G$5),0,1)</f>
        <v>1</v>
      </c>
      <c r="AI1636" s="77">
        <f t="shared" si="50"/>
        <v>1</v>
      </c>
      <c r="AJ1636" s="77">
        <f>IF(I1636&gt;Variables!$G$7,0,1)</f>
        <v>1</v>
      </c>
      <c r="AK1636" s="77">
        <f>IF(F1636&gt;Variables!$G$8,0,1)</f>
        <v>1</v>
      </c>
      <c r="AL1636" s="77">
        <f>IF(G1636&gt;Variables!$G$9,0,1)</f>
        <v>1</v>
      </c>
      <c r="AM1636" s="77">
        <f>IF(AND(K1636&gt;Variables!$G$10,K1636&lt;Variables!$G$11),0,1)</f>
        <v>1</v>
      </c>
      <c r="AN1636" s="77">
        <f>IF(H1636&lt;Variables!$G$13,1,0)</f>
        <v>0</v>
      </c>
      <c r="AO1636" s="77">
        <f>IF(R1636&lt;Variables!$G$12,0,1)</f>
        <v>0</v>
      </c>
      <c r="AP1636" s="78">
        <f t="shared" si="51"/>
        <v>1</v>
      </c>
      <c r="AQ1636" s="77">
        <f>IF(V1636&lt;Variables!$G$15,1,0)</f>
        <v>1</v>
      </c>
      <c r="AR1636">
        <v>1</v>
      </c>
      <c r="AS1636">
        <v>0</v>
      </c>
      <c r="AT1636">
        <v>0</v>
      </c>
      <c r="AU1636">
        <v>0</v>
      </c>
      <c r="BA1636">
        <v>0.53</v>
      </c>
    </row>
    <row r="1637" spans="3:53" x14ac:dyDescent="0.25">
      <c r="C1637" t="s">
        <v>317</v>
      </c>
      <c r="D1637" t="s">
        <v>139</v>
      </c>
      <c r="E1637">
        <v>32.07</v>
      </c>
      <c r="F1637">
        <v>6.81</v>
      </c>
      <c r="G1637">
        <v>9.99</v>
      </c>
      <c r="H1637">
        <v>5040</v>
      </c>
      <c r="I1637">
        <v>-4.0000000000000001E-3</v>
      </c>
      <c r="J1637" t="s">
        <v>75</v>
      </c>
      <c r="K1637">
        <v>52.37</v>
      </c>
      <c r="L1637">
        <v>31.78229</v>
      </c>
      <c r="M1637">
        <v>0.19731114403650321</v>
      </c>
      <c r="N1637">
        <v>31.87323</v>
      </c>
      <c r="O1637">
        <v>-8.8569624101481531E-2</v>
      </c>
      <c r="P1637">
        <v>1273000</v>
      </c>
      <c r="Q1637">
        <v>445132</v>
      </c>
      <c r="R1637">
        <v>2.86</v>
      </c>
      <c r="S1637">
        <v>20.402000000000001</v>
      </c>
      <c r="T1637">
        <v>6.6390000000000002</v>
      </c>
      <c r="U1637">
        <v>12.89916666666667</v>
      </c>
      <c r="V1637">
        <v>2.3850726022910238</v>
      </c>
      <c r="AC1637">
        <v>34.36</v>
      </c>
      <c r="AD1637">
        <v>31.1</v>
      </c>
      <c r="AH1637" s="77">
        <f>IF(AND(M1637&lt;Variables!$G$6,M1637&gt;Variables!$G$5),0,1)</f>
        <v>1</v>
      </c>
      <c r="AI1637" s="77">
        <f t="shared" si="50"/>
        <v>1</v>
      </c>
      <c r="AJ1637" s="77">
        <f>IF(I1637&gt;Variables!$G$7,0,1)</f>
        <v>1</v>
      </c>
      <c r="AK1637" s="77">
        <f>IF(F1637&gt;Variables!$G$8,0,1)</f>
        <v>1</v>
      </c>
      <c r="AL1637" s="77">
        <f>IF(G1637&gt;Variables!$G$9,0,1)</f>
        <v>1</v>
      </c>
      <c r="AM1637" s="77">
        <f>IF(AND(K1637&gt;Variables!$G$10,K1637&lt;Variables!$G$11),0,1)</f>
        <v>1</v>
      </c>
      <c r="AN1637" s="77">
        <f>IF(H1637&lt;Variables!$G$13,1,0)</f>
        <v>0</v>
      </c>
      <c r="AO1637" s="77">
        <f>IF(R1637&lt;Variables!$G$12,0,1)</f>
        <v>1</v>
      </c>
      <c r="AP1637" s="78">
        <f t="shared" si="51"/>
        <v>1</v>
      </c>
      <c r="AQ1637" s="77">
        <f>IF(V1637&lt;Variables!$G$15,1,0)</f>
        <v>1</v>
      </c>
      <c r="AR1637">
        <v>0</v>
      </c>
      <c r="AS1637">
        <v>0</v>
      </c>
      <c r="AT1637">
        <v>1</v>
      </c>
      <c r="AU1637">
        <v>0</v>
      </c>
      <c r="BA1637">
        <v>-2.25</v>
      </c>
    </row>
    <row r="1638" spans="3:53" x14ac:dyDescent="0.25">
      <c r="C1638" t="s">
        <v>317</v>
      </c>
      <c r="D1638" t="s">
        <v>184</v>
      </c>
      <c r="E1638">
        <v>41.02</v>
      </c>
      <c r="F1638">
        <v>6.8</v>
      </c>
      <c r="G1638">
        <v>7.52</v>
      </c>
      <c r="H1638">
        <v>5650</v>
      </c>
      <c r="I1638">
        <v>95.531999999999996</v>
      </c>
      <c r="J1638" t="s">
        <v>75</v>
      </c>
      <c r="K1638">
        <v>50.64</v>
      </c>
      <c r="L1638">
        <v>40.75851875</v>
      </c>
      <c r="M1638">
        <v>0.37165543460775602</v>
      </c>
      <c r="N1638">
        <v>41.123304347826092</v>
      </c>
      <c r="O1638">
        <v>-0.51869457284351661</v>
      </c>
      <c r="P1638">
        <v>278878</v>
      </c>
      <c r="Q1638">
        <v>654975</v>
      </c>
      <c r="R1638">
        <v>0.43</v>
      </c>
      <c r="S1638">
        <v>20.402000000000001</v>
      </c>
      <c r="T1638">
        <v>6.6390000000000002</v>
      </c>
      <c r="U1638">
        <v>12.89916666666667</v>
      </c>
      <c r="V1638">
        <v>2.3632804205273041</v>
      </c>
      <c r="AC1638">
        <v>41.06</v>
      </c>
      <c r="AD1638">
        <v>37.409999999999997</v>
      </c>
      <c r="AH1638" s="77">
        <f>IF(AND(M1638&lt;Variables!$G$6,M1638&gt;Variables!$G$5),0,1)</f>
        <v>1</v>
      </c>
      <c r="AI1638" s="77">
        <f t="shared" si="50"/>
        <v>1</v>
      </c>
      <c r="AJ1638" s="77">
        <f>IF(I1638&gt;Variables!$G$7,0,1)</f>
        <v>0</v>
      </c>
      <c r="AK1638" s="77">
        <f>IF(F1638&gt;Variables!$G$8,0,1)</f>
        <v>1</v>
      </c>
      <c r="AL1638" s="77">
        <f>IF(G1638&gt;Variables!$G$9,0,1)</f>
        <v>1</v>
      </c>
      <c r="AM1638" s="77">
        <f>IF(AND(K1638&gt;Variables!$G$10,K1638&lt;Variables!$G$11),0,1)</f>
        <v>1</v>
      </c>
      <c r="AN1638" s="77">
        <f>IF(H1638&lt;Variables!$G$13,1,0)</f>
        <v>0</v>
      </c>
      <c r="AO1638" s="77">
        <f>IF(R1638&lt;Variables!$G$12,0,1)</f>
        <v>0</v>
      </c>
      <c r="AP1638" s="78">
        <f t="shared" si="51"/>
        <v>1</v>
      </c>
      <c r="AQ1638" s="77">
        <f>IF(V1638&lt;Variables!$G$15,1,0)</f>
        <v>1</v>
      </c>
      <c r="AR1638">
        <v>0</v>
      </c>
      <c r="AS1638">
        <v>0</v>
      </c>
      <c r="AT1638">
        <v>1</v>
      </c>
      <c r="AU1638">
        <v>0</v>
      </c>
      <c r="BA1638">
        <v>-1.69</v>
      </c>
    </row>
    <row r="1639" spans="3:53" x14ac:dyDescent="0.25">
      <c r="C1639" t="s">
        <v>317</v>
      </c>
      <c r="D1639" t="s">
        <v>120</v>
      </c>
      <c r="E1639">
        <v>12.01</v>
      </c>
      <c r="F1639">
        <v>6.59</v>
      </c>
      <c r="G1639">
        <v>9.0500000000000007</v>
      </c>
      <c r="H1639">
        <v>7430</v>
      </c>
      <c r="I1639">
        <v>-57.317</v>
      </c>
      <c r="J1639" t="s">
        <v>75</v>
      </c>
      <c r="K1639">
        <v>55.2</v>
      </c>
      <c r="L1639">
        <v>11.971415</v>
      </c>
      <c r="M1639">
        <v>0.19701096319857639</v>
      </c>
      <c r="N1639">
        <v>11.907852</v>
      </c>
      <c r="O1639">
        <v>0.73185323431966665</v>
      </c>
      <c r="P1639">
        <v>77567000</v>
      </c>
      <c r="Q1639">
        <v>27669000</v>
      </c>
      <c r="R1639">
        <v>2.8</v>
      </c>
      <c r="S1639">
        <v>20.402000000000001</v>
      </c>
      <c r="T1639">
        <v>6.6390000000000002</v>
      </c>
      <c r="U1639">
        <v>12.89916666666667</v>
      </c>
      <c r="V1639">
        <v>2.4127910831159061</v>
      </c>
      <c r="AC1639">
        <v>12.03</v>
      </c>
      <c r="AD1639">
        <v>11.11</v>
      </c>
      <c r="AH1639" s="77">
        <f>IF(AND(M1639&lt;Variables!$G$6,M1639&gt;Variables!$G$5),0,1)</f>
        <v>1</v>
      </c>
      <c r="AI1639" s="77">
        <f t="shared" si="50"/>
        <v>0</v>
      </c>
      <c r="AJ1639" s="77">
        <f>IF(I1639&gt;Variables!$G$7,0,1)</f>
        <v>1</v>
      </c>
      <c r="AK1639" s="77">
        <f>IF(F1639&gt;Variables!$G$8,0,1)</f>
        <v>1</v>
      </c>
      <c r="AL1639" s="77">
        <f>IF(G1639&gt;Variables!$G$9,0,1)</f>
        <v>1</v>
      </c>
      <c r="AM1639" s="77">
        <f>IF(AND(K1639&gt;Variables!$G$10,K1639&lt;Variables!$G$11),0,1)</f>
        <v>1</v>
      </c>
      <c r="AN1639" s="77">
        <f>IF(H1639&lt;Variables!$G$13,1,0)</f>
        <v>0</v>
      </c>
      <c r="AO1639" s="77">
        <f>IF(R1639&lt;Variables!$G$12,0,1)</f>
        <v>1</v>
      </c>
      <c r="AP1639" s="78">
        <f t="shared" si="51"/>
        <v>1</v>
      </c>
      <c r="AQ1639" s="77">
        <f>IF(V1639&lt;Variables!$G$15,1,0)</f>
        <v>1</v>
      </c>
      <c r="AR1639">
        <v>0</v>
      </c>
      <c r="AS1639">
        <v>0</v>
      </c>
      <c r="AT1639">
        <v>1</v>
      </c>
      <c r="AU1639">
        <v>0</v>
      </c>
      <c r="BA1639">
        <v>-1.48</v>
      </c>
    </row>
    <row r="1640" spans="3:53" x14ac:dyDescent="0.25">
      <c r="C1640" t="s">
        <v>317</v>
      </c>
      <c r="D1640" t="s">
        <v>117</v>
      </c>
      <c r="E1640">
        <v>173.41</v>
      </c>
      <c r="F1640">
        <v>5.51</v>
      </c>
      <c r="G1640">
        <v>4.38</v>
      </c>
      <c r="H1640">
        <v>50370</v>
      </c>
      <c r="I1640">
        <v>8.8160000000000007</v>
      </c>
      <c r="J1640" t="s">
        <v>75</v>
      </c>
      <c r="K1640">
        <v>63.76</v>
      </c>
      <c r="L1640">
        <v>171.86175</v>
      </c>
      <c r="M1640">
        <v>0.81068067792860599</v>
      </c>
      <c r="N1640">
        <v>171.86649</v>
      </c>
      <c r="O1640">
        <v>0.8079003649868135</v>
      </c>
      <c r="P1640">
        <v>2691000</v>
      </c>
      <c r="Q1640">
        <v>3381000</v>
      </c>
      <c r="R1640">
        <v>0.8</v>
      </c>
      <c r="S1640">
        <v>20.402000000000001</v>
      </c>
      <c r="T1640">
        <v>6.6390000000000002</v>
      </c>
      <c r="U1640">
        <v>12.89916666666667</v>
      </c>
      <c r="V1640">
        <v>2.456260360195333</v>
      </c>
      <c r="AC1640">
        <v>174.59</v>
      </c>
      <c r="AD1640">
        <v>166.62010000000001</v>
      </c>
      <c r="AH1640" s="77">
        <f>IF(AND(M1640&lt;Variables!$G$6,M1640&gt;Variables!$G$5),0,1)</f>
        <v>1</v>
      </c>
      <c r="AI1640" s="77">
        <f t="shared" si="50"/>
        <v>1</v>
      </c>
      <c r="AJ1640" s="77">
        <f>IF(I1640&gt;Variables!$G$7,0,1)</f>
        <v>1</v>
      </c>
      <c r="AK1640" s="77">
        <f>IF(F1640&gt;Variables!$G$8,0,1)</f>
        <v>1</v>
      </c>
      <c r="AL1640" s="77">
        <f>IF(G1640&gt;Variables!$G$9,0,1)</f>
        <v>1</v>
      </c>
      <c r="AM1640" s="77">
        <f>IF(AND(K1640&gt;Variables!$G$10,K1640&lt;Variables!$G$11),0,1)</f>
        <v>0</v>
      </c>
      <c r="AN1640" s="77">
        <f>IF(H1640&lt;Variables!$G$13,1,0)</f>
        <v>0</v>
      </c>
      <c r="AO1640" s="77">
        <f>IF(R1640&lt;Variables!$G$12,0,1)</f>
        <v>0</v>
      </c>
      <c r="AP1640" s="78">
        <f t="shared" si="51"/>
        <v>1</v>
      </c>
      <c r="AQ1640" s="77">
        <f>IF(V1640&lt;Variables!$G$15,1,0)</f>
        <v>1</v>
      </c>
      <c r="AR1640">
        <v>0</v>
      </c>
      <c r="AS1640">
        <v>0</v>
      </c>
      <c r="AT1640">
        <v>0</v>
      </c>
      <c r="AU1640">
        <v>1</v>
      </c>
      <c r="BA1640">
        <v>-0.73</v>
      </c>
    </row>
    <row r="1641" spans="3:53" x14ac:dyDescent="0.25">
      <c r="C1641" t="s">
        <v>317</v>
      </c>
      <c r="D1641" t="s">
        <v>293</v>
      </c>
      <c r="E1641">
        <v>22.48</v>
      </c>
      <c r="F1641">
        <v>11.15</v>
      </c>
      <c r="G1641">
        <v>-1.51</v>
      </c>
      <c r="H1641">
        <v>-99999</v>
      </c>
      <c r="I1641">
        <v>240.642</v>
      </c>
      <c r="J1641" t="s">
        <v>74</v>
      </c>
      <c r="K1641">
        <v>-99999</v>
      </c>
      <c r="L1641">
        <v>-99999</v>
      </c>
      <c r="M1641">
        <v>-99999</v>
      </c>
      <c r="N1641">
        <v>-99999</v>
      </c>
      <c r="O1641">
        <v>-99999</v>
      </c>
      <c r="P1641">
        <v>138411</v>
      </c>
      <c r="Q1641">
        <v>7534</v>
      </c>
      <c r="R1641">
        <v>18.37</v>
      </c>
      <c r="S1641">
        <v>20.402000000000001</v>
      </c>
      <c r="T1641">
        <v>6.6390000000000002</v>
      </c>
      <c r="U1641">
        <v>12.89916666666667</v>
      </c>
      <c r="V1641">
        <v>-99999</v>
      </c>
      <c r="AC1641">
        <v>-99999</v>
      </c>
      <c r="AD1641">
        <v>-99999</v>
      </c>
      <c r="AH1641" s="77">
        <f>IF(AND(M1641&lt;Variables!$G$6,M1641&gt;Variables!$G$5),0,1)</f>
        <v>1</v>
      </c>
      <c r="AI1641" s="77">
        <f t="shared" si="50"/>
        <v>1</v>
      </c>
      <c r="AJ1641" s="77">
        <f>IF(I1641&gt;Variables!$G$7,0,1)</f>
        <v>0</v>
      </c>
      <c r="AK1641" s="77">
        <f>IF(F1641&gt;Variables!$G$8,0,1)</f>
        <v>0</v>
      </c>
      <c r="AL1641" s="77">
        <f>IF(G1641&gt;Variables!$G$9,0,1)</f>
        <v>1</v>
      </c>
      <c r="AM1641" s="77">
        <f>IF(AND(K1641&gt;Variables!$G$10,K1641&lt;Variables!$G$11),0,1)</f>
        <v>1</v>
      </c>
      <c r="AN1641" s="77">
        <f>IF(H1641&lt;Variables!$G$13,1,0)</f>
        <v>1</v>
      </c>
      <c r="AO1641" s="77">
        <f>IF(R1641&lt;Variables!$G$12,0,1)</f>
        <v>1</v>
      </c>
      <c r="AP1641" s="78">
        <f t="shared" si="51"/>
        <v>0</v>
      </c>
      <c r="AQ1641" s="77">
        <f>IF(V1641&lt;Variables!$G$15,1,0)</f>
        <v>1</v>
      </c>
      <c r="AR1641">
        <v>0</v>
      </c>
      <c r="AS1641">
        <v>0</v>
      </c>
      <c r="AT1641">
        <v>0</v>
      </c>
      <c r="AU1641">
        <v>0</v>
      </c>
      <c r="BA1641">
        <v>0</v>
      </c>
    </row>
    <row r="1642" spans="3:53" x14ac:dyDescent="0.25">
      <c r="C1642" t="s">
        <v>317</v>
      </c>
      <c r="D1642" t="s">
        <v>81</v>
      </c>
      <c r="E1642">
        <v>30.29</v>
      </c>
      <c r="F1642">
        <v>5.96</v>
      </c>
      <c r="G1642">
        <v>2.71</v>
      </c>
      <c r="H1642">
        <v>6600</v>
      </c>
      <c r="I1642">
        <v>0.46700000000000003</v>
      </c>
      <c r="J1642" t="s">
        <v>75</v>
      </c>
      <c r="K1642">
        <v>50.86</v>
      </c>
      <c r="L1642">
        <v>30.180775000000001</v>
      </c>
      <c r="M1642">
        <v>1.399897782610999E-2</v>
      </c>
      <c r="N1642">
        <v>30.154734000000001</v>
      </c>
      <c r="O1642">
        <v>0.1003689835234528</v>
      </c>
      <c r="P1642">
        <v>1197000</v>
      </c>
      <c r="Q1642">
        <v>1326000</v>
      </c>
      <c r="R1642">
        <v>0.9</v>
      </c>
      <c r="S1642">
        <v>20.402000000000001</v>
      </c>
      <c r="T1642">
        <v>6.6390000000000002</v>
      </c>
      <c r="U1642">
        <v>12.89916666666667</v>
      </c>
      <c r="V1642">
        <v>2.3755108575952741</v>
      </c>
      <c r="AC1642">
        <v>30.6</v>
      </c>
      <c r="AD1642">
        <v>29.88</v>
      </c>
      <c r="AH1642" s="77">
        <f>IF(AND(M1642&lt;Variables!$G$6,M1642&gt;Variables!$G$5),0,1)</f>
        <v>1</v>
      </c>
      <c r="AI1642" s="77">
        <f t="shared" si="50"/>
        <v>0</v>
      </c>
      <c r="AJ1642" s="77">
        <f>IF(I1642&gt;Variables!$G$7,0,1)</f>
        <v>1</v>
      </c>
      <c r="AK1642" s="77">
        <f>IF(F1642&gt;Variables!$G$8,0,1)</f>
        <v>1</v>
      </c>
      <c r="AL1642" s="77">
        <f>IF(G1642&gt;Variables!$G$9,0,1)</f>
        <v>1</v>
      </c>
      <c r="AM1642" s="77">
        <f>IF(AND(K1642&gt;Variables!$G$10,K1642&lt;Variables!$G$11),0,1)</f>
        <v>1</v>
      </c>
      <c r="AN1642" s="77">
        <f>IF(H1642&lt;Variables!$G$13,1,0)</f>
        <v>0</v>
      </c>
      <c r="AO1642" s="77">
        <f>IF(R1642&lt;Variables!$G$12,0,1)</f>
        <v>0</v>
      </c>
      <c r="AP1642" s="78">
        <f t="shared" si="51"/>
        <v>1</v>
      </c>
      <c r="AQ1642" s="77">
        <f>IF(V1642&lt;Variables!$G$15,1,0)</f>
        <v>1</v>
      </c>
      <c r="AR1642">
        <v>0</v>
      </c>
      <c r="AS1642">
        <v>0</v>
      </c>
      <c r="AT1642">
        <v>0</v>
      </c>
      <c r="AU1642">
        <v>1</v>
      </c>
      <c r="BA1642">
        <v>-0.7</v>
      </c>
    </row>
    <row r="1643" spans="3:53" x14ac:dyDescent="0.25">
      <c r="C1643" t="s">
        <v>317</v>
      </c>
      <c r="D1643" t="s">
        <v>279</v>
      </c>
      <c r="E1643">
        <v>9.19</v>
      </c>
      <c r="F1643">
        <v>5.9</v>
      </c>
      <c r="G1643">
        <v>-3.93</v>
      </c>
      <c r="H1643">
        <v>13560</v>
      </c>
      <c r="I1643">
        <v>602.54200000000003</v>
      </c>
      <c r="J1643" t="s">
        <v>75</v>
      </c>
      <c r="K1643">
        <v>39.69</v>
      </c>
      <c r="L1643">
        <v>9.1789421052631575</v>
      </c>
      <c r="M1643">
        <v>-0.26083730552598022</v>
      </c>
      <c r="N1643">
        <v>9.1882959183673485</v>
      </c>
      <c r="O1643">
        <v>-0.36237316106451017</v>
      </c>
      <c r="P1643">
        <v>1793000</v>
      </c>
      <c r="Q1643">
        <v>1051000</v>
      </c>
      <c r="R1643">
        <v>1.71</v>
      </c>
      <c r="S1643">
        <v>20.402000000000001</v>
      </c>
      <c r="T1643">
        <v>6.6390000000000002</v>
      </c>
      <c r="U1643">
        <v>12.89916666666667</v>
      </c>
      <c r="V1643">
        <v>2.2592036661371941</v>
      </c>
      <c r="AC1643">
        <v>9.2050000000000001</v>
      </c>
      <c r="AD1643">
        <v>9</v>
      </c>
      <c r="AH1643" s="77">
        <f>IF(AND(M1643&lt;Variables!$G$6,M1643&gt;Variables!$G$5),0,1)</f>
        <v>1</v>
      </c>
      <c r="AI1643" s="77">
        <f t="shared" si="50"/>
        <v>1</v>
      </c>
      <c r="AJ1643" s="77">
        <f>IF(I1643&gt;Variables!$G$7,0,1)</f>
        <v>0</v>
      </c>
      <c r="AK1643" s="77">
        <f>IF(F1643&gt;Variables!$G$8,0,1)</f>
        <v>1</v>
      </c>
      <c r="AL1643" s="77">
        <f>IF(G1643&gt;Variables!$G$9,0,1)</f>
        <v>1</v>
      </c>
      <c r="AM1643" s="77">
        <f>IF(AND(K1643&gt;Variables!$G$10,K1643&lt;Variables!$G$11),0,1)</f>
        <v>1</v>
      </c>
      <c r="AN1643" s="77">
        <f>IF(H1643&lt;Variables!$G$13,1,0)</f>
        <v>0</v>
      </c>
      <c r="AO1643" s="77">
        <f>IF(R1643&lt;Variables!$G$12,0,1)</f>
        <v>0</v>
      </c>
      <c r="AP1643" s="78">
        <f t="shared" si="51"/>
        <v>1</v>
      </c>
      <c r="AQ1643" s="77">
        <f>IF(V1643&lt;Variables!$G$15,1,0)</f>
        <v>1</v>
      </c>
      <c r="AR1643">
        <v>0</v>
      </c>
      <c r="AS1643">
        <v>1</v>
      </c>
      <c r="AT1643">
        <v>0</v>
      </c>
      <c r="AU1643">
        <v>0</v>
      </c>
      <c r="BA1643">
        <v>-0.15</v>
      </c>
    </row>
    <row r="1644" spans="3:53" x14ac:dyDescent="0.25">
      <c r="C1644" t="s">
        <v>317</v>
      </c>
      <c r="D1644" t="s">
        <v>313</v>
      </c>
      <c r="E1644">
        <v>5.32</v>
      </c>
      <c r="F1644">
        <v>13.19</v>
      </c>
      <c r="G1644">
        <v>0</v>
      </c>
      <c r="H1644">
        <v>-99999</v>
      </c>
      <c r="I1644">
        <v>-99999</v>
      </c>
      <c r="J1644" t="s">
        <v>75</v>
      </c>
      <c r="K1644">
        <v>-99999</v>
      </c>
      <c r="L1644">
        <v>-99999</v>
      </c>
      <c r="M1644">
        <v>-99999</v>
      </c>
      <c r="N1644">
        <v>5.32</v>
      </c>
      <c r="O1644">
        <v>0</v>
      </c>
      <c r="P1644">
        <v>61040</v>
      </c>
      <c r="Q1644">
        <v>168</v>
      </c>
      <c r="R1644">
        <v>363.33</v>
      </c>
      <c r="S1644">
        <v>20.402000000000001</v>
      </c>
      <c r="T1644">
        <v>6.6390000000000002</v>
      </c>
      <c r="U1644">
        <v>12.89916666666667</v>
      </c>
      <c r="V1644">
        <v>-99999</v>
      </c>
      <c r="AC1644">
        <v>-99999</v>
      </c>
      <c r="AD1644">
        <v>-99999</v>
      </c>
      <c r="AH1644" s="77">
        <f>IF(AND(M1644&lt;Variables!$G$6,M1644&gt;Variables!$G$5),0,1)</f>
        <v>1</v>
      </c>
      <c r="AI1644" s="77">
        <f t="shared" si="50"/>
        <v>1</v>
      </c>
      <c r="AJ1644" s="77">
        <f>IF(I1644&gt;Variables!$G$7,0,1)</f>
        <v>1</v>
      </c>
      <c r="AK1644" s="77">
        <f>IF(F1644&gt;Variables!$G$8,0,1)</f>
        <v>0</v>
      </c>
      <c r="AL1644" s="77">
        <f>IF(G1644&gt;Variables!$G$9,0,1)</f>
        <v>1</v>
      </c>
      <c r="AM1644" s="77">
        <f>IF(AND(K1644&gt;Variables!$G$10,K1644&lt;Variables!$G$11),0,1)</f>
        <v>1</v>
      </c>
      <c r="AN1644" s="77">
        <f>IF(H1644&lt;Variables!$G$13,1,0)</f>
        <v>1</v>
      </c>
      <c r="AO1644" s="77">
        <f>IF(R1644&lt;Variables!$G$12,0,1)</f>
        <v>1</v>
      </c>
      <c r="AP1644" s="78">
        <f t="shared" si="51"/>
        <v>1</v>
      </c>
      <c r="AQ1644" s="77">
        <f>IF(V1644&lt;Variables!$G$15,1,0)</f>
        <v>1</v>
      </c>
      <c r="AR1644">
        <v>0</v>
      </c>
      <c r="AS1644">
        <v>0</v>
      </c>
      <c r="AT1644">
        <v>0</v>
      </c>
      <c r="AU1644">
        <v>0</v>
      </c>
      <c r="BA1644">
        <v>0</v>
      </c>
    </row>
    <row r="1645" spans="3:53" x14ac:dyDescent="0.25">
      <c r="C1645" t="s">
        <v>317</v>
      </c>
      <c r="D1645" t="s">
        <v>282</v>
      </c>
      <c r="E1645">
        <v>65.86</v>
      </c>
      <c r="F1645">
        <v>13.55</v>
      </c>
      <c r="G1645">
        <v>2.75</v>
      </c>
      <c r="H1645">
        <v>11670</v>
      </c>
      <c r="I1645">
        <v>1.9650000000000001</v>
      </c>
      <c r="J1645" t="s">
        <v>75</v>
      </c>
      <c r="K1645">
        <v>44.22</v>
      </c>
      <c r="L1645">
        <v>65.771389473684209</v>
      </c>
      <c r="M1645">
        <v>-0.16175646361670759</v>
      </c>
      <c r="N1645">
        <v>66.035763265306116</v>
      </c>
      <c r="O1645">
        <v>-0.56145828710501389</v>
      </c>
      <c r="P1645">
        <v>4102000</v>
      </c>
      <c r="Q1645">
        <v>1277000</v>
      </c>
      <c r="R1645">
        <v>3.21</v>
      </c>
      <c r="S1645">
        <v>20.402000000000001</v>
      </c>
      <c r="T1645">
        <v>6.6390000000000002</v>
      </c>
      <c r="U1645">
        <v>12.89916666666667</v>
      </c>
      <c r="V1645">
        <v>2.308624725639207</v>
      </c>
      <c r="AC1645">
        <v>65.75</v>
      </c>
      <c r="AD1645">
        <v>60.61</v>
      </c>
      <c r="AH1645" s="77">
        <f>IF(AND(M1645&lt;Variables!$G$6,M1645&gt;Variables!$G$5),0,1)</f>
        <v>1</v>
      </c>
      <c r="AI1645" s="77">
        <f t="shared" si="50"/>
        <v>1</v>
      </c>
      <c r="AJ1645" s="77">
        <f>IF(I1645&gt;Variables!$G$7,0,1)</f>
        <v>1</v>
      </c>
      <c r="AK1645" s="77">
        <f>IF(F1645&gt;Variables!$G$8,0,1)</f>
        <v>0</v>
      </c>
      <c r="AL1645" s="77">
        <f>IF(G1645&gt;Variables!$G$9,0,1)</f>
        <v>1</v>
      </c>
      <c r="AM1645" s="77">
        <f>IF(AND(K1645&gt;Variables!$G$10,K1645&lt;Variables!$G$11),0,1)</f>
        <v>1</v>
      </c>
      <c r="AN1645" s="77">
        <f>IF(H1645&lt;Variables!$G$13,1,0)</f>
        <v>0</v>
      </c>
      <c r="AO1645" s="77">
        <f>IF(R1645&lt;Variables!$G$12,0,1)</f>
        <v>1</v>
      </c>
      <c r="AP1645" s="78">
        <f t="shared" si="51"/>
        <v>1</v>
      </c>
      <c r="AQ1645" s="77">
        <f>IF(V1645&lt;Variables!$G$15,1,0)</f>
        <v>1</v>
      </c>
      <c r="AR1645">
        <v>0</v>
      </c>
      <c r="AS1645">
        <v>0</v>
      </c>
      <c r="AT1645">
        <v>1</v>
      </c>
      <c r="AU1645">
        <v>0</v>
      </c>
      <c r="BA1645">
        <v>-2.25</v>
      </c>
    </row>
    <row r="1646" spans="3:53" x14ac:dyDescent="0.25">
      <c r="C1646" t="s">
        <v>317</v>
      </c>
      <c r="D1646" t="s">
        <v>280</v>
      </c>
      <c r="E1646">
        <v>36.450000000000003</v>
      </c>
      <c r="F1646">
        <v>13.57</v>
      </c>
      <c r="G1646">
        <v>8.86</v>
      </c>
      <c r="H1646">
        <v>-99999</v>
      </c>
      <c r="I1646">
        <v>-99999</v>
      </c>
      <c r="J1646" t="s">
        <v>75</v>
      </c>
      <c r="K1646">
        <v>51.34</v>
      </c>
      <c r="L1646">
        <v>36.250384615384618</v>
      </c>
      <c r="M1646">
        <v>0.2747981453777637</v>
      </c>
      <c r="N1646">
        <v>36.275025581395347</v>
      </c>
      <c r="O1646">
        <v>0.20668329629823021</v>
      </c>
      <c r="P1646">
        <v>832480</v>
      </c>
      <c r="Q1646"/>
      <c r="R1646"/>
      <c r="S1646">
        <v>20.402000000000001</v>
      </c>
      <c r="T1646">
        <v>6.6390000000000002</v>
      </c>
      <c r="U1646">
        <v>12.89916666666667</v>
      </c>
      <c r="V1646">
        <v>2.3726742013814182</v>
      </c>
      <c r="AC1646">
        <v>38.93</v>
      </c>
      <c r="AD1646">
        <v>35.6098</v>
      </c>
      <c r="AH1646" s="77">
        <f>IF(AND(M1646&lt;Variables!$G$6,M1646&gt;Variables!$G$5),0,1)</f>
        <v>1</v>
      </c>
      <c r="AI1646" s="77">
        <f t="shared" si="50"/>
        <v>1</v>
      </c>
      <c r="AJ1646" s="77">
        <f>IF(I1646&gt;Variables!$G$7,0,1)</f>
        <v>1</v>
      </c>
      <c r="AK1646" s="77">
        <f>IF(F1646&gt;Variables!$G$8,0,1)</f>
        <v>0</v>
      </c>
      <c r="AL1646" s="77">
        <f>IF(G1646&gt;Variables!$G$9,0,1)</f>
        <v>1</v>
      </c>
      <c r="AM1646" s="77">
        <f>IF(AND(K1646&gt;Variables!$G$10,K1646&lt;Variables!$G$11),0,1)</f>
        <v>1</v>
      </c>
      <c r="AN1646" s="77">
        <f>IF(H1646&lt;Variables!$G$13,1,0)</f>
        <v>1</v>
      </c>
      <c r="AO1646" s="77">
        <f>IF(R1646&lt;Variables!$G$12,0,1)</f>
        <v>0</v>
      </c>
      <c r="AP1646" s="78">
        <f t="shared" si="51"/>
        <v>1</v>
      </c>
      <c r="AQ1646" s="77">
        <f>IF(V1646&lt;Variables!$G$15,1,0)</f>
        <v>1</v>
      </c>
      <c r="AR1646">
        <v>0</v>
      </c>
      <c r="AS1646">
        <v>0</v>
      </c>
      <c r="AT1646">
        <v>1</v>
      </c>
      <c r="AU1646">
        <v>0</v>
      </c>
      <c r="BA1646">
        <v>-1.1599999999999999</v>
      </c>
    </row>
    <row r="1647" spans="3:53" x14ac:dyDescent="0.25">
      <c r="C1647" t="s">
        <v>317</v>
      </c>
      <c r="D1647" t="s">
        <v>296</v>
      </c>
      <c r="E1647">
        <v>12.08</v>
      </c>
      <c r="F1647">
        <v>13.56</v>
      </c>
      <c r="G1647">
        <v>0.31</v>
      </c>
      <c r="H1647">
        <v>119.92</v>
      </c>
      <c r="I1647">
        <v>-38.201999999999998</v>
      </c>
      <c r="J1647" t="s">
        <v>75</v>
      </c>
      <c r="K1647">
        <v>-99999</v>
      </c>
      <c r="L1647">
        <v>12.0372</v>
      </c>
      <c r="M1647">
        <v>0</v>
      </c>
      <c r="N1647">
        <v>12.115399999999999</v>
      </c>
      <c r="O1647">
        <v>-0.64545949782920042</v>
      </c>
      <c r="P1647">
        <v>11970</v>
      </c>
      <c r="Q1647">
        <v>2300</v>
      </c>
      <c r="R1647">
        <v>5.2</v>
      </c>
      <c r="S1647">
        <v>20.402000000000001</v>
      </c>
      <c r="T1647">
        <v>6.6390000000000002</v>
      </c>
      <c r="U1647">
        <v>12.89916666666667</v>
      </c>
      <c r="V1647">
        <v>-99999</v>
      </c>
      <c r="AC1647">
        <v>12.4</v>
      </c>
      <c r="AD1647">
        <v>12</v>
      </c>
      <c r="AH1647" s="77">
        <f>IF(AND(M1647&lt;Variables!$G$6,M1647&gt;Variables!$G$5),0,1)</f>
        <v>1</v>
      </c>
      <c r="AI1647" s="77">
        <f t="shared" si="50"/>
        <v>1</v>
      </c>
      <c r="AJ1647" s="77">
        <f>IF(I1647&gt;Variables!$G$7,0,1)</f>
        <v>1</v>
      </c>
      <c r="AK1647" s="77">
        <f>IF(F1647&gt;Variables!$G$8,0,1)</f>
        <v>0</v>
      </c>
      <c r="AL1647" s="77">
        <f>IF(G1647&gt;Variables!$G$9,0,1)</f>
        <v>1</v>
      </c>
      <c r="AM1647" s="77">
        <f>IF(AND(K1647&gt;Variables!$G$10,K1647&lt;Variables!$G$11),0,1)</f>
        <v>1</v>
      </c>
      <c r="AN1647" s="77">
        <f>IF(H1647&lt;Variables!$G$13,1,0)</f>
        <v>1</v>
      </c>
      <c r="AO1647" s="77">
        <f>IF(R1647&lt;Variables!$G$12,0,1)</f>
        <v>1</v>
      </c>
      <c r="AP1647" s="78">
        <f t="shared" si="51"/>
        <v>1</v>
      </c>
      <c r="AQ1647" s="77">
        <f>IF(V1647&lt;Variables!$G$15,1,0)</f>
        <v>1</v>
      </c>
      <c r="AR1647">
        <v>1</v>
      </c>
      <c r="AS1647">
        <v>0</v>
      </c>
      <c r="AT1647">
        <v>0</v>
      </c>
      <c r="AU1647">
        <v>0</v>
      </c>
      <c r="BA1647">
        <v>2</v>
      </c>
    </row>
    <row r="1648" spans="3:53" x14ac:dyDescent="0.25">
      <c r="C1648" t="s">
        <v>317</v>
      </c>
      <c r="D1648" t="s">
        <v>274</v>
      </c>
      <c r="E1648">
        <v>53.64</v>
      </c>
      <c r="F1648">
        <v>29.89</v>
      </c>
      <c r="G1648">
        <v>-0.05</v>
      </c>
      <c r="H1648">
        <v>1620</v>
      </c>
      <c r="I1648">
        <v>-6.2640000000000002</v>
      </c>
      <c r="J1648" t="s">
        <v>74</v>
      </c>
      <c r="K1648">
        <v>46.44</v>
      </c>
      <c r="L1648">
        <v>53.474736842105273</v>
      </c>
      <c r="M1648">
        <v>4.9211629692144264E-4</v>
      </c>
      <c r="N1648">
        <v>53.48545918367347</v>
      </c>
      <c r="O1648">
        <v>-1.9555190949283489E-2</v>
      </c>
      <c r="P1648">
        <v>2344000</v>
      </c>
      <c r="Q1648">
        <v>116562</v>
      </c>
      <c r="R1648">
        <v>20.11</v>
      </c>
      <c r="S1648">
        <v>20.402000000000001</v>
      </c>
      <c r="T1648">
        <v>6.6390000000000002</v>
      </c>
      <c r="U1648">
        <v>12.89916666666667</v>
      </c>
      <c r="V1648">
        <v>2.3301106645617211</v>
      </c>
      <c r="AC1648">
        <v>53.7</v>
      </c>
      <c r="AD1648">
        <v>53.35</v>
      </c>
      <c r="AH1648" s="77">
        <f>IF(AND(M1648&lt;Variables!$G$6,M1648&gt;Variables!$G$5),0,1)</f>
        <v>1</v>
      </c>
      <c r="AI1648" s="77">
        <f t="shared" si="50"/>
        <v>1</v>
      </c>
      <c r="AJ1648" s="77">
        <f>IF(I1648&gt;Variables!$G$7,0,1)</f>
        <v>1</v>
      </c>
      <c r="AK1648" s="77">
        <f>IF(F1648&gt;Variables!$G$8,0,1)</f>
        <v>0</v>
      </c>
      <c r="AL1648" s="77">
        <f>IF(G1648&gt;Variables!$G$9,0,1)</f>
        <v>1</v>
      </c>
      <c r="AM1648" s="77">
        <f>IF(AND(K1648&gt;Variables!$G$10,K1648&lt;Variables!$G$11),0,1)</f>
        <v>1</v>
      </c>
      <c r="AN1648" s="77">
        <f>IF(H1648&lt;Variables!$G$13,1,0)</f>
        <v>0</v>
      </c>
      <c r="AO1648" s="77">
        <f>IF(R1648&lt;Variables!$G$12,0,1)</f>
        <v>1</v>
      </c>
      <c r="AP1648" s="78">
        <f t="shared" si="51"/>
        <v>0</v>
      </c>
      <c r="AQ1648" s="77">
        <f>IF(V1648&lt;Variables!$G$15,1,0)</f>
        <v>1</v>
      </c>
      <c r="AR1648">
        <v>0</v>
      </c>
      <c r="AS1648">
        <v>0</v>
      </c>
      <c r="AT1648">
        <v>0</v>
      </c>
      <c r="AU1648">
        <v>1</v>
      </c>
      <c r="BA1648">
        <v>-0.46</v>
      </c>
    </row>
    <row r="1649" spans="3:53" x14ac:dyDescent="0.25">
      <c r="C1649" t="s">
        <v>317</v>
      </c>
      <c r="D1649" t="s">
        <v>273</v>
      </c>
      <c r="E1649">
        <v>1.91</v>
      </c>
      <c r="F1649">
        <v>31.21</v>
      </c>
      <c r="G1649">
        <v>14.11</v>
      </c>
      <c r="H1649">
        <v>464.81</v>
      </c>
      <c r="I1649">
        <v>-6.1639999999999997</v>
      </c>
      <c r="J1649" t="s">
        <v>74</v>
      </c>
      <c r="K1649">
        <v>50.74</v>
      </c>
      <c r="L1649">
        <v>1.866355</v>
      </c>
      <c r="M1649">
        <v>-0.34050328045842781</v>
      </c>
      <c r="N1649">
        <v>1.822192</v>
      </c>
      <c r="O1649">
        <v>2.0748636806659269</v>
      </c>
      <c r="P1649">
        <v>104770000</v>
      </c>
      <c r="Q1649">
        <v>1670000</v>
      </c>
      <c r="R1649">
        <v>62.74</v>
      </c>
      <c r="S1649">
        <v>20.402000000000001</v>
      </c>
      <c r="T1649">
        <v>6.6390000000000002</v>
      </c>
      <c r="U1649">
        <v>12.89916666666667</v>
      </c>
      <c r="V1649">
        <v>2.3842471816626518</v>
      </c>
      <c r="AC1649">
        <v>2.23</v>
      </c>
      <c r="AD1649">
        <v>1.77</v>
      </c>
      <c r="AH1649" s="77">
        <f>IF(AND(M1649&lt;Variables!$G$6,M1649&gt;Variables!$G$5),0,1)</f>
        <v>1</v>
      </c>
      <c r="AI1649" s="77">
        <f t="shared" si="50"/>
        <v>0</v>
      </c>
      <c r="AJ1649" s="77">
        <f>IF(I1649&gt;Variables!$G$7,0,1)</f>
        <v>1</v>
      </c>
      <c r="AK1649" s="77">
        <f>IF(F1649&gt;Variables!$G$8,0,1)</f>
        <v>0</v>
      </c>
      <c r="AL1649" s="77">
        <f>IF(G1649&gt;Variables!$G$9,0,1)</f>
        <v>0</v>
      </c>
      <c r="AM1649" s="77">
        <f>IF(AND(K1649&gt;Variables!$G$10,K1649&lt;Variables!$G$11),0,1)</f>
        <v>1</v>
      </c>
      <c r="AN1649" s="77">
        <f>IF(H1649&lt;Variables!$G$13,1,0)</f>
        <v>1</v>
      </c>
      <c r="AO1649" s="77">
        <f>IF(R1649&lt;Variables!$G$12,0,1)</f>
        <v>1</v>
      </c>
      <c r="AP1649" s="78">
        <f t="shared" si="51"/>
        <v>0</v>
      </c>
      <c r="AQ1649" s="77">
        <f>IF(V1649&lt;Variables!$G$15,1,0)</f>
        <v>1</v>
      </c>
      <c r="AR1649">
        <v>0</v>
      </c>
      <c r="AS1649">
        <v>0</v>
      </c>
      <c r="AT1649">
        <v>1</v>
      </c>
      <c r="AU1649">
        <v>0</v>
      </c>
      <c r="BA1649">
        <v>-2.25</v>
      </c>
    </row>
    <row r="1650" spans="3:53" x14ac:dyDescent="0.25">
      <c r="C1650" t="s">
        <v>317</v>
      </c>
      <c r="D1650" t="s">
        <v>302</v>
      </c>
      <c r="E1650">
        <v>22.98</v>
      </c>
      <c r="F1650">
        <v>15.01</v>
      </c>
      <c r="G1650">
        <v>10.02</v>
      </c>
      <c r="H1650">
        <v>1050</v>
      </c>
      <c r="I1650">
        <v>126.429</v>
      </c>
      <c r="J1650" t="s">
        <v>74</v>
      </c>
      <c r="K1650">
        <v>56.98</v>
      </c>
      <c r="L1650">
        <v>22.927424999999999</v>
      </c>
      <c r="M1650">
        <v>5.4846979109103328E-2</v>
      </c>
      <c r="N1650">
        <v>22.713042000000009</v>
      </c>
      <c r="O1650">
        <v>0.99924087667339401</v>
      </c>
      <c r="P1650">
        <v>10390000</v>
      </c>
      <c r="Q1650">
        <v>1330000</v>
      </c>
      <c r="R1650">
        <v>7.81</v>
      </c>
      <c r="S1650">
        <v>20.402000000000001</v>
      </c>
      <c r="T1650">
        <v>6.6390000000000002</v>
      </c>
      <c r="U1650">
        <v>12.89916666666667</v>
      </c>
      <c r="V1650">
        <v>2.4367811599750069</v>
      </c>
      <c r="AC1650">
        <v>23.624300000000002</v>
      </c>
      <c r="AD1650">
        <v>22.78</v>
      </c>
      <c r="AH1650" s="77">
        <f>IF(AND(M1650&lt;Variables!$G$6,M1650&gt;Variables!$G$5),0,1)</f>
        <v>1</v>
      </c>
      <c r="AI1650" s="77">
        <f t="shared" si="50"/>
        <v>0</v>
      </c>
      <c r="AJ1650" s="77">
        <f>IF(I1650&gt;Variables!$G$7,0,1)</f>
        <v>0</v>
      </c>
      <c r="AK1650" s="77">
        <f>IF(F1650&gt;Variables!$G$8,0,1)</f>
        <v>0</v>
      </c>
      <c r="AL1650" s="77">
        <f>IF(G1650&gt;Variables!$G$9,0,1)</f>
        <v>1</v>
      </c>
      <c r="AM1650" s="77">
        <f>IF(AND(K1650&gt;Variables!$G$10,K1650&lt;Variables!$G$11),0,1)</f>
        <v>1</v>
      </c>
      <c r="AN1650" s="77">
        <f>IF(H1650&lt;Variables!$G$13,1,0)</f>
        <v>1</v>
      </c>
      <c r="AO1650" s="77">
        <f>IF(R1650&lt;Variables!$G$12,0,1)</f>
        <v>1</v>
      </c>
      <c r="AP1650" s="78">
        <f t="shared" si="51"/>
        <v>0</v>
      </c>
      <c r="AQ1650" s="77">
        <f>IF(V1650&lt;Variables!$G$15,1,0)</f>
        <v>1</v>
      </c>
      <c r="AR1650">
        <v>1</v>
      </c>
      <c r="AS1650">
        <v>0</v>
      </c>
      <c r="AT1650">
        <v>0</v>
      </c>
      <c r="AU1650">
        <v>0</v>
      </c>
      <c r="BA1650">
        <v>2</v>
      </c>
    </row>
    <row r="1651" spans="3:53" x14ac:dyDescent="0.25">
      <c r="C1651" t="s">
        <v>317</v>
      </c>
      <c r="D1651" t="s">
        <v>278</v>
      </c>
      <c r="E1651">
        <v>223.85</v>
      </c>
      <c r="F1651">
        <v>5.61</v>
      </c>
      <c r="G1651">
        <v>5.27</v>
      </c>
      <c r="H1651">
        <v>7520</v>
      </c>
      <c r="I1651">
        <v>-5.6360000000000001</v>
      </c>
      <c r="J1651" t="s">
        <v>74</v>
      </c>
      <c r="K1651">
        <v>66.150000000000006</v>
      </c>
      <c r="L1651">
        <v>221.82058947368421</v>
      </c>
      <c r="M1651">
        <v>0.61284235586121927</v>
      </c>
      <c r="N1651">
        <v>220.86240612244899</v>
      </c>
      <c r="O1651">
        <v>1.0493383270786769</v>
      </c>
      <c r="P1651">
        <v>458934</v>
      </c>
      <c r="Q1651">
        <v>626950</v>
      </c>
      <c r="R1651">
        <v>0.73</v>
      </c>
      <c r="S1651">
        <v>20.402000000000001</v>
      </c>
      <c r="T1651">
        <v>6.6390000000000002</v>
      </c>
      <c r="U1651">
        <v>12.89916666666667</v>
      </c>
      <c r="V1651">
        <v>2.4897963958594138</v>
      </c>
      <c r="AC1651">
        <v>227.31</v>
      </c>
      <c r="AD1651">
        <v>222.65</v>
      </c>
      <c r="AH1651" s="77">
        <f>IF(AND(M1651&lt;Variables!$G$6,M1651&gt;Variables!$G$5),0,1)</f>
        <v>1</v>
      </c>
      <c r="AI1651" s="77">
        <f t="shared" si="50"/>
        <v>0</v>
      </c>
      <c r="AJ1651" s="77">
        <f>IF(I1651&gt;Variables!$G$7,0,1)</f>
        <v>1</v>
      </c>
      <c r="AK1651" s="77">
        <f>IF(F1651&gt;Variables!$G$8,0,1)</f>
        <v>1</v>
      </c>
      <c r="AL1651" s="77">
        <f>IF(G1651&gt;Variables!$G$9,0,1)</f>
        <v>1</v>
      </c>
      <c r="AM1651" s="77">
        <f>IF(AND(K1651&gt;Variables!$G$10,K1651&lt;Variables!$G$11),0,1)</f>
        <v>0</v>
      </c>
      <c r="AN1651" s="77">
        <f>IF(H1651&lt;Variables!$G$13,1,0)</f>
        <v>0</v>
      </c>
      <c r="AO1651" s="77">
        <f>IF(R1651&lt;Variables!$G$12,0,1)</f>
        <v>0</v>
      </c>
      <c r="AP1651" s="78">
        <f t="shared" si="51"/>
        <v>0</v>
      </c>
      <c r="AQ1651" s="77">
        <f>IF(V1651&lt;Variables!$G$15,1,0)</f>
        <v>1</v>
      </c>
      <c r="AR1651">
        <v>1</v>
      </c>
      <c r="AS1651">
        <v>0</v>
      </c>
      <c r="AT1651">
        <v>0</v>
      </c>
      <c r="AU1651">
        <v>0</v>
      </c>
      <c r="BA1651">
        <v>1.36</v>
      </c>
    </row>
    <row r="1652" spans="3:53" x14ac:dyDescent="0.25">
      <c r="C1652" t="s">
        <v>317</v>
      </c>
      <c r="D1652" t="s">
        <v>164</v>
      </c>
      <c r="E1652">
        <v>17.04</v>
      </c>
      <c r="F1652">
        <v>8.36</v>
      </c>
      <c r="G1652">
        <v>0</v>
      </c>
      <c r="H1652">
        <v>-99999</v>
      </c>
      <c r="I1652">
        <v>148.58799999999999</v>
      </c>
      <c r="J1652" t="s">
        <v>74</v>
      </c>
      <c r="K1652">
        <v>59.22</v>
      </c>
      <c r="L1652">
        <v>-99999</v>
      </c>
      <c r="M1652">
        <v>-99999</v>
      </c>
      <c r="N1652">
        <v>-99999</v>
      </c>
      <c r="O1652">
        <v>-99999</v>
      </c>
      <c r="P1652">
        <v>1835000</v>
      </c>
      <c r="Q1652">
        <v>46184</v>
      </c>
      <c r="R1652">
        <v>39.729999999999997</v>
      </c>
      <c r="S1652">
        <v>20.402000000000001</v>
      </c>
      <c r="T1652">
        <v>6.6390000000000002</v>
      </c>
      <c r="U1652">
        <v>12.89916666666667</v>
      </c>
      <c r="V1652">
        <v>-99999</v>
      </c>
      <c r="AC1652">
        <v>17</v>
      </c>
      <c r="AD1652">
        <v>16.989999999999998</v>
      </c>
      <c r="AH1652" s="77">
        <f>IF(AND(M1652&lt;Variables!$G$6,M1652&gt;Variables!$G$5),0,1)</f>
        <v>1</v>
      </c>
      <c r="AI1652" s="77">
        <f t="shared" si="50"/>
        <v>1</v>
      </c>
      <c r="AJ1652" s="77">
        <f>IF(I1652&gt;Variables!$G$7,0,1)</f>
        <v>0</v>
      </c>
      <c r="AK1652" s="77">
        <f>IF(F1652&gt;Variables!$G$8,0,1)</f>
        <v>1</v>
      </c>
      <c r="AL1652" s="77">
        <f>IF(G1652&gt;Variables!$G$9,0,1)</f>
        <v>1</v>
      </c>
      <c r="AM1652" s="77">
        <f>IF(AND(K1652&gt;Variables!$G$10,K1652&lt;Variables!$G$11),0,1)</f>
        <v>1</v>
      </c>
      <c r="AN1652" s="77">
        <f>IF(H1652&lt;Variables!$G$13,1,0)</f>
        <v>1</v>
      </c>
      <c r="AO1652" s="77">
        <f>IF(R1652&lt;Variables!$G$12,0,1)</f>
        <v>1</v>
      </c>
      <c r="AP1652" s="78">
        <f t="shared" si="51"/>
        <v>0</v>
      </c>
      <c r="AQ1652" s="77">
        <f>IF(V1652&lt;Variables!$G$15,1,0)</f>
        <v>1</v>
      </c>
      <c r="AR1652">
        <v>0</v>
      </c>
      <c r="AS1652">
        <v>0</v>
      </c>
      <c r="AT1652">
        <v>0</v>
      </c>
      <c r="AU1652">
        <v>0</v>
      </c>
      <c r="BA1652">
        <v>0</v>
      </c>
    </row>
    <row r="1653" spans="3:53" x14ac:dyDescent="0.25">
      <c r="C1653" t="s">
        <v>317</v>
      </c>
      <c r="D1653" t="s">
        <v>316</v>
      </c>
      <c r="E1653">
        <v>1.32</v>
      </c>
      <c r="F1653">
        <v>10.83</v>
      </c>
      <c r="G1653">
        <v>-3.65</v>
      </c>
      <c r="H1653">
        <v>-99999</v>
      </c>
      <c r="I1653">
        <v>-99999</v>
      </c>
      <c r="J1653" t="s">
        <v>75</v>
      </c>
      <c r="K1653">
        <v>-99999</v>
      </c>
      <c r="L1653">
        <v>-99999</v>
      </c>
      <c r="M1653">
        <v>-99999</v>
      </c>
      <c r="N1653">
        <v>1.3466666666666669</v>
      </c>
      <c r="O1653">
        <v>-1.980198019801976</v>
      </c>
      <c r="P1653">
        <v>23300</v>
      </c>
      <c r="Q1653">
        <v>107</v>
      </c>
      <c r="R1653">
        <v>217.76</v>
      </c>
      <c r="S1653">
        <v>20.402000000000001</v>
      </c>
      <c r="T1653">
        <v>6.6390000000000002</v>
      </c>
      <c r="U1653">
        <v>12.89916666666667</v>
      </c>
      <c r="V1653">
        <v>-99999</v>
      </c>
      <c r="AC1653">
        <v>-99999</v>
      </c>
      <c r="AD1653">
        <v>-99999</v>
      </c>
      <c r="AH1653" s="77">
        <f>IF(AND(M1653&lt;Variables!$G$6,M1653&gt;Variables!$G$5),0,1)</f>
        <v>1</v>
      </c>
      <c r="AI1653" s="77">
        <f t="shared" si="50"/>
        <v>1</v>
      </c>
      <c r="AJ1653" s="77">
        <f>IF(I1653&gt;Variables!$G$7,0,1)</f>
        <v>1</v>
      </c>
      <c r="AK1653" s="77">
        <f>IF(F1653&gt;Variables!$G$8,0,1)</f>
        <v>0</v>
      </c>
      <c r="AL1653" s="77">
        <f>IF(G1653&gt;Variables!$G$9,0,1)</f>
        <v>1</v>
      </c>
      <c r="AM1653" s="77">
        <f>IF(AND(K1653&gt;Variables!$G$10,K1653&lt;Variables!$G$11),0,1)</f>
        <v>1</v>
      </c>
      <c r="AN1653" s="77">
        <f>IF(H1653&lt;Variables!$G$13,1,0)</f>
        <v>1</v>
      </c>
      <c r="AO1653" s="77">
        <f>IF(R1653&lt;Variables!$G$12,0,1)</f>
        <v>1</v>
      </c>
      <c r="AP1653" s="78">
        <f t="shared" si="51"/>
        <v>1</v>
      </c>
      <c r="AQ1653" s="77">
        <f>IF(V1653&lt;Variables!$G$15,1,0)</f>
        <v>1</v>
      </c>
      <c r="AR1653">
        <v>0</v>
      </c>
      <c r="AS1653">
        <v>0</v>
      </c>
      <c r="AT1653">
        <v>0</v>
      </c>
      <c r="AU1653">
        <v>0</v>
      </c>
      <c r="BA1653">
        <v>0</v>
      </c>
    </row>
    <row r="1654" spans="3:53" x14ac:dyDescent="0.25">
      <c r="C1654" t="s">
        <v>317</v>
      </c>
      <c r="D1654" t="s">
        <v>283</v>
      </c>
      <c r="E1654">
        <v>5.0599999999999996</v>
      </c>
      <c r="F1654">
        <v>16.399999999999999</v>
      </c>
      <c r="G1654">
        <v>-4.55</v>
      </c>
      <c r="H1654">
        <v>54.86</v>
      </c>
      <c r="I1654">
        <v>-55.997</v>
      </c>
      <c r="J1654" t="s">
        <v>75</v>
      </c>
      <c r="K1654">
        <v>46.93</v>
      </c>
      <c r="L1654">
        <v>5.0731450000000011</v>
      </c>
      <c r="M1654">
        <v>-0.65334225613502239</v>
      </c>
      <c r="N1654">
        <v>5.0409240000000004</v>
      </c>
      <c r="O1654">
        <v>-1.8329972838320299E-2</v>
      </c>
      <c r="P1654">
        <v>37130000</v>
      </c>
      <c r="Q1654">
        <v>674640</v>
      </c>
      <c r="R1654">
        <v>55.04</v>
      </c>
      <c r="S1654">
        <v>20.402000000000001</v>
      </c>
      <c r="T1654">
        <v>6.6390000000000002</v>
      </c>
      <c r="U1654">
        <v>12.89916666666667</v>
      </c>
      <c r="V1654">
        <v>2.3463890616818559</v>
      </c>
      <c r="AC1654">
        <v>5.08</v>
      </c>
      <c r="AD1654">
        <v>4.45</v>
      </c>
      <c r="AH1654" s="77">
        <f>IF(AND(M1654&lt;Variables!$G$6,M1654&gt;Variables!$G$5),0,1)</f>
        <v>1</v>
      </c>
      <c r="AI1654" s="77">
        <f t="shared" si="50"/>
        <v>0</v>
      </c>
      <c r="AJ1654" s="77">
        <f>IF(I1654&gt;Variables!$G$7,0,1)</f>
        <v>1</v>
      </c>
      <c r="AK1654" s="77">
        <f>IF(F1654&gt;Variables!$G$8,0,1)</f>
        <v>0</v>
      </c>
      <c r="AL1654" s="77">
        <f>IF(G1654&gt;Variables!$G$9,0,1)</f>
        <v>1</v>
      </c>
      <c r="AM1654" s="77">
        <f>IF(AND(K1654&gt;Variables!$G$10,K1654&lt;Variables!$G$11),0,1)</f>
        <v>1</v>
      </c>
      <c r="AN1654" s="77">
        <f>IF(H1654&lt;Variables!$G$13,1,0)</f>
        <v>1</v>
      </c>
      <c r="AO1654" s="77">
        <f>IF(R1654&lt;Variables!$G$12,0,1)</f>
        <v>1</v>
      </c>
      <c r="AP1654" s="78">
        <f t="shared" si="51"/>
        <v>1</v>
      </c>
      <c r="AQ1654" s="77">
        <f>IF(V1654&lt;Variables!$G$15,1,0)</f>
        <v>1</v>
      </c>
      <c r="AR1654">
        <v>0</v>
      </c>
      <c r="AS1654">
        <v>0</v>
      </c>
      <c r="AT1654">
        <v>1</v>
      </c>
      <c r="AU1654">
        <v>0</v>
      </c>
      <c r="BA1654">
        <v>-2.25</v>
      </c>
    </row>
    <row r="1655" spans="3:53" x14ac:dyDescent="0.25">
      <c r="C1655" t="s">
        <v>318</v>
      </c>
      <c r="D1655" t="s">
        <v>201</v>
      </c>
      <c r="E1655">
        <v>38.51</v>
      </c>
      <c r="F1655">
        <v>12.02</v>
      </c>
      <c r="G1655">
        <v>14.31</v>
      </c>
      <c r="H1655">
        <v>-99999</v>
      </c>
      <c r="I1655">
        <v>22.346</v>
      </c>
      <c r="J1655" t="s">
        <v>75</v>
      </c>
      <c r="K1655">
        <v>57.54</v>
      </c>
      <c r="L1655">
        <v>38.316052631578948</v>
      </c>
      <c r="M1655">
        <v>0.71496761698065925</v>
      </c>
      <c r="N1655">
        <v>38.115556249999997</v>
      </c>
      <c r="O1655">
        <v>1.24475095388382</v>
      </c>
      <c r="P1655">
        <v>657253</v>
      </c>
      <c r="Q1655">
        <v>2287000</v>
      </c>
      <c r="R1655">
        <v>0.28999999999999998</v>
      </c>
      <c r="S1655">
        <v>21.023</v>
      </c>
      <c r="T1655">
        <v>6.6169999999999991</v>
      </c>
      <c r="U1655">
        <v>13.141666666666669</v>
      </c>
      <c r="V1655">
        <v>2.410956450315588</v>
      </c>
      <c r="AC1655">
        <v>40.020000000000003</v>
      </c>
      <c r="AD1655">
        <v>37.049999999999997</v>
      </c>
      <c r="AH1655" s="77">
        <f>IF(AND(M1655&lt;Variables!$G$6,M1655&gt;Variables!$G$5),0,1)</f>
        <v>1</v>
      </c>
      <c r="AI1655" s="77">
        <f t="shared" si="50"/>
        <v>0</v>
      </c>
      <c r="AJ1655" s="77">
        <f>IF(I1655&gt;Variables!$G$7,0,1)</f>
        <v>1</v>
      </c>
      <c r="AK1655" s="77">
        <f>IF(F1655&gt;Variables!$G$8,0,1)</f>
        <v>0</v>
      </c>
      <c r="AL1655" s="77">
        <f>IF(G1655&gt;Variables!$G$9,0,1)</f>
        <v>0</v>
      </c>
      <c r="AM1655" s="77">
        <f>IF(AND(K1655&gt;Variables!$G$10,K1655&lt;Variables!$G$11),0,1)</f>
        <v>1</v>
      </c>
      <c r="AN1655" s="77">
        <f>IF(H1655&lt;Variables!$G$13,1,0)</f>
        <v>1</v>
      </c>
      <c r="AO1655" s="77">
        <f>IF(R1655&lt;Variables!$G$12,0,1)</f>
        <v>0</v>
      </c>
      <c r="AP1655" s="78">
        <f t="shared" si="51"/>
        <v>1</v>
      </c>
      <c r="AQ1655" s="77">
        <f>IF(V1655&lt;Variables!$G$15,1,0)</f>
        <v>1</v>
      </c>
      <c r="AR1655">
        <v>1</v>
      </c>
      <c r="AS1655">
        <v>0</v>
      </c>
      <c r="AT1655">
        <v>0</v>
      </c>
      <c r="AU1655">
        <v>0</v>
      </c>
      <c r="BA1655">
        <v>2</v>
      </c>
    </row>
    <row r="1656" spans="3:53" x14ac:dyDescent="0.25">
      <c r="C1656" t="s">
        <v>318</v>
      </c>
      <c r="D1656" t="s">
        <v>293</v>
      </c>
      <c r="E1656">
        <v>22.48</v>
      </c>
      <c r="F1656">
        <v>11.15</v>
      </c>
      <c r="G1656">
        <v>-1.51</v>
      </c>
      <c r="H1656">
        <v>-99999</v>
      </c>
      <c r="I1656">
        <v>240.642</v>
      </c>
      <c r="J1656" t="s">
        <v>74</v>
      </c>
      <c r="K1656">
        <v>-99999</v>
      </c>
      <c r="L1656">
        <v>-99999</v>
      </c>
      <c r="M1656">
        <v>-99999</v>
      </c>
      <c r="N1656">
        <v>-99999</v>
      </c>
      <c r="O1656">
        <v>-99999</v>
      </c>
      <c r="P1656">
        <v>138411</v>
      </c>
      <c r="Q1656">
        <v>7534</v>
      </c>
      <c r="R1656">
        <v>18.37</v>
      </c>
      <c r="S1656">
        <v>21.023</v>
      </c>
      <c r="T1656">
        <v>6.6169999999999991</v>
      </c>
      <c r="U1656">
        <v>13.141666666666669</v>
      </c>
      <c r="V1656">
        <v>-99999</v>
      </c>
      <c r="AC1656">
        <v>-99999</v>
      </c>
      <c r="AD1656">
        <v>-99999</v>
      </c>
      <c r="AH1656" s="77">
        <f>IF(AND(M1656&lt;Variables!$G$6,M1656&gt;Variables!$G$5),0,1)</f>
        <v>1</v>
      </c>
      <c r="AI1656" s="77">
        <f t="shared" si="50"/>
        <v>1</v>
      </c>
      <c r="AJ1656" s="77">
        <f>IF(I1656&gt;Variables!$G$7,0,1)</f>
        <v>0</v>
      </c>
      <c r="AK1656" s="77">
        <f>IF(F1656&gt;Variables!$G$8,0,1)</f>
        <v>0</v>
      </c>
      <c r="AL1656" s="77">
        <f>IF(G1656&gt;Variables!$G$9,0,1)</f>
        <v>1</v>
      </c>
      <c r="AM1656" s="77">
        <f>IF(AND(K1656&gt;Variables!$G$10,K1656&lt;Variables!$G$11),0,1)</f>
        <v>1</v>
      </c>
      <c r="AN1656" s="77">
        <f>IF(H1656&lt;Variables!$G$13,1,0)</f>
        <v>1</v>
      </c>
      <c r="AO1656" s="77">
        <f>IF(R1656&lt;Variables!$G$12,0,1)</f>
        <v>1</v>
      </c>
      <c r="AP1656" s="78">
        <f t="shared" si="51"/>
        <v>0</v>
      </c>
      <c r="AQ1656" s="77">
        <f>IF(V1656&lt;Variables!$G$15,1,0)</f>
        <v>1</v>
      </c>
      <c r="AR1656">
        <v>0</v>
      </c>
      <c r="AS1656">
        <v>0</v>
      </c>
      <c r="AT1656">
        <v>0</v>
      </c>
      <c r="AU1656">
        <v>0</v>
      </c>
      <c r="BA1656">
        <v>0</v>
      </c>
    </row>
    <row r="1657" spans="3:53" x14ac:dyDescent="0.25">
      <c r="C1657" t="s">
        <v>318</v>
      </c>
      <c r="D1657" t="s">
        <v>274</v>
      </c>
      <c r="E1657">
        <v>53.63</v>
      </c>
      <c r="F1657">
        <v>29.86</v>
      </c>
      <c r="G1657">
        <v>-7.0000000000000007E-2</v>
      </c>
      <c r="H1657">
        <v>1620</v>
      </c>
      <c r="I1657">
        <v>-6.2720000000000002</v>
      </c>
      <c r="J1657" t="s">
        <v>74</v>
      </c>
      <c r="K1657">
        <v>42.57</v>
      </c>
      <c r="L1657">
        <v>53.471249999999998</v>
      </c>
      <c r="M1657">
        <v>-1.1688524206923E-2</v>
      </c>
      <c r="N1657">
        <v>53.482149999999997</v>
      </c>
      <c r="O1657">
        <v>-3.2066773680566103E-2</v>
      </c>
      <c r="P1657">
        <v>2450000</v>
      </c>
      <c r="Q1657">
        <v>116562</v>
      </c>
      <c r="R1657">
        <v>21.02</v>
      </c>
      <c r="S1657">
        <v>21.023</v>
      </c>
      <c r="T1657">
        <v>6.6169999999999991</v>
      </c>
      <c r="U1657">
        <v>13.141666666666669</v>
      </c>
      <c r="V1657">
        <v>2.290078291147112</v>
      </c>
      <c r="AC1657">
        <v>53.7</v>
      </c>
      <c r="AD1657">
        <v>53.35</v>
      </c>
      <c r="AH1657" s="77">
        <f>IF(AND(M1657&lt;Variables!$G$6,M1657&gt;Variables!$G$5),0,1)</f>
        <v>1</v>
      </c>
      <c r="AI1657" s="77">
        <f t="shared" si="50"/>
        <v>1</v>
      </c>
      <c r="AJ1657" s="77">
        <f>IF(I1657&gt;Variables!$G$7,0,1)</f>
        <v>1</v>
      </c>
      <c r="AK1657" s="77">
        <f>IF(F1657&gt;Variables!$G$8,0,1)</f>
        <v>0</v>
      </c>
      <c r="AL1657" s="77">
        <f>IF(G1657&gt;Variables!$G$9,0,1)</f>
        <v>1</v>
      </c>
      <c r="AM1657" s="77">
        <f>IF(AND(K1657&gt;Variables!$G$10,K1657&lt;Variables!$G$11),0,1)</f>
        <v>1</v>
      </c>
      <c r="AN1657" s="77">
        <f>IF(H1657&lt;Variables!$G$13,1,0)</f>
        <v>0</v>
      </c>
      <c r="AO1657" s="77">
        <f>IF(R1657&lt;Variables!$G$12,0,1)</f>
        <v>1</v>
      </c>
      <c r="AP1657" s="78">
        <f t="shared" si="51"/>
        <v>0</v>
      </c>
      <c r="AQ1657" s="77">
        <f>IF(V1657&lt;Variables!$G$15,1,0)</f>
        <v>1</v>
      </c>
      <c r="AR1657">
        <v>0</v>
      </c>
      <c r="AS1657">
        <v>0</v>
      </c>
      <c r="AT1657">
        <v>0</v>
      </c>
      <c r="AU1657">
        <v>1</v>
      </c>
      <c r="BA1657">
        <v>-0.45</v>
      </c>
    </row>
    <row r="1658" spans="3:53" x14ac:dyDescent="0.25">
      <c r="C1658" t="s">
        <v>318</v>
      </c>
      <c r="D1658" t="s">
        <v>275</v>
      </c>
      <c r="E1658">
        <v>56.24</v>
      </c>
      <c r="F1658">
        <v>46.48</v>
      </c>
      <c r="G1658">
        <v>0.68</v>
      </c>
      <c r="H1658">
        <v>639.94000000000005</v>
      </c>
      <c r="I1658">
        <v>-9.8079999999999998</v>
      </c>
      <c r="J1658" t="s">
        <v>74</v>
      </c>
      <c r="K1658">
        <v>84.49</v>
      </c>
      <c r="L1658">
        <v>55.95333999999999</v>
      </c>
      <c r="M1658">
        <v>0.26211125198247559</v>
      </c>
      <c r="N1658">
        <v>55.894237999999987</v>
      </c>
      <c r="O1658">
        <v>0.36812739087704732</v>
      </c>
      <c r="P1658">
        <v>5050000</v>
      </c>
      <c r="Q1658">
        <v>178970</v>
      </c>
      <c r="R1658">
        <v>28.22</v>
      </c>
      <c r="S1658">
        <v>21.023</v>
      </c>
      <c r="T1658">
        <v>6.6169999999999991</v>
      </c>
      <c r="U1658">
        <v>13.141666666666669</v>
      </c>
      <c r="V1658">
        <v>2.691393360518886</v>
      </c>
      <c r="AC1658">
        <v>56.13</v>
      </c>
      <c r="AD1658">
        <v>55.67</v>
      </c>
      <c r="AH1658" s="77">
        <f>IF(AND(M1658&lt;Variables!$G$6,M1658&gt;Variables!$G$5),0,1)</f>
        <v>1</v>
      </c>
      <c r="AI1658" s="77">
        <f t="shared" si="50"/>
        <v>0</v>
      </c>
      <c r="AJ1658" s="77">
        <f>IF(I1658&gt;Variables!$G$7,0,1)</f>
        <v>1</v>
      </c>
      <c r="AK1658" s="77">
        <f>IF(F1658&gt;Variables!$G$8,0,1)</f>
        <v>0</v>
      </c>
      <c r="AL1658" s="77">
        <f>IF(G1658&gt;Variables!$G$9,0,1)</f>
        <v>1</v>
      </c>
      <c r="AM1658" s="77">
        <f>IF(AND(K1658&gt;Variables!$G$10,K1658&lt;Variables!$G$11),0,1)</f>
        <v>1</v>
      </c>
      <c r="AN1658" s="77">
        <f>IF(H1658&lt;Variables!$G$13,1,0)</f>
        <v>1</v>
      </c>
      <c r="AO1658" s="77">
        <f>IF(R1658&lt;Variables!$G$12,0,1)</f>
        <v>1</v>
      </c>
      <c r="AP1658" s="78">
        <f t="shared" si="51"/>
        <v>0</v>
      </c>
      <c r="AQ1658" s="77">
        <f>IF(V1658&lt;Variables!$G$15,1,0)</f>
        <v>1</v>
      </c>
      <c r="AR1658">
        <v>0</v>
      </c>
      <c r="AS1658">
        <v>0</v>
      </c>
      <c r="AT1658">
        <v>0</v>
      </c>
      <c r="AU1658">
        <v>1</v>
      </c>
      <c r="BA1658">
        <v>-0.88</v>
      </c>
    </row>
    <row r="1659" spans="3:53" x14ac:dyDescent="0.25">
      <c r="C1659" t="s">
        <v>318</v>
      </c>
      <c r="D1659" t="s">
        <v>164</v>
      </c>
      <c r="E1659">
        <v>17.04</v>
      </c>
      <c r="F1659">
        <v>8.36</v>
      </c>
      <c r="G1659">
        <v>0</v>
      </c>
      <c r="H1659">
        <v>-99999</v>
      </c>
      <c r="I1659">
        <v>148.58799999999999</v>
      </c>
      <c r="J1659" t="s">
        <v>74</v>
      </c>
      <c r="K1659">
        <v>59.22</v>
      </c>
      <c r="L1659">
        <v>-99999</v>
      </c>
      <c r="M1659">
        <v>-99999</v>
      </c>
      <c r="N1659">
        <v>-99999</v>
      </c>
      <c r="O1659">
        <v>-99999</v>
      </c>
      <c r="P1659">
        <v>1835000</v>
      </c>
      <c r="Q1659">
        <v>46184</v>
      </c>
      <c r="R1659">
        <v>39.729999999999997</v>
      </c>
      <c r="S1659">
        <v>21.023</v>
      </c>
      <c r="T1659">
        <v>6.6169999999999991</v>
      </c>
      <c r="U1659">
        <v>13.141666666666669</v>
      </c>
      <c r="V1659">
        <v>-99999</v>
      </c>
      <c r="AC1659">
        <v>17</v>
      </c>
      <c r="AD1659">
        <v>16.989999999999998</v>
      </c>
      <c r="AH1659" s="77">
        <f>IF(AND(M1659&lt;Variables!$G$6,M1659&gt;Variables!$G$5),0,1)</f>
        <v>1</v>
      </c>
      <c r="AI1659" s="77">
        <f t="shared" si="50"/>
        <v>1</v>
      </c>
      <c r="AJ1659" s="77">
        <f>IF(I1659&gt;Variables!$G$7,0,1)</f>
        <v>0</v>
      </c>
      <c r="AK1659" s="77">
        <f>IF(F1659&gt;Variables!$G$8,0,1)</f>
        <v>1</v>
      </c>
      <c r="AL1659" s="77">
        <f>IF(G1659&gt;Variables!$G$9,0,1)</f>
        <v>1</v>
      </c>
      <c r="AM1659" s="77">
        <f>IF(AND(K1659&gt;Variables!$G$10,K1659&lt;Variables!$G$11),0,1)</f>
        <v>1</v>
      </c>
      <c r="AN1659" s="77">
        <f>IF(H1659&lt;Variables!$G$13,1,0)</f>
        <v>1</v>
      </c>
      <c r="AO1659" s="77">
        <f>IF(R1659&lt;Variables!$G$12,0,1)</f>
        <v>1</v>
      </c>
      <c r="AP1659" s="78">
        <f t="shared" si="51"/>
        <v>0</v>
      </c>
      <c r="AQ1659" s="77">
        <f>IF(V1659&lt;Variables!$G$15,1,0)</f>
        <v>1</v>
      </c>
      <c r="AR1659">
        <v>0</v>
      </c>
      <c r="AS1659">
        <v>0</v>
      </c>
      <c r="AT1659">
        <v>0</v>
      </c>
      <c r="AU1659">
        <v>0</v>
      </c>
      <c r="BA1659">
        <v>0</v>
      </c>
    </row>
    <row r="1660" spans="3:53" x14ac:dyDescent="0.25">
      <c r="C1660" t="s">
        <v>318</v>
      </c>
      <c r="D1660" t="s">
        <v>273</v>
      </c>
      <c r="E1660">
        <v>2</v>
      </c>
      <c r="F1660">
        <v>39</v>
      </c>
      <c r="G1660">
        <v>19.329999999999998</v>
      </c>
      <c r="H1660">
        <v>464.81</v>
      </c>
      <c r="I1660">
        <v>-4.9850000000000003</v>
      </c>
      <c r="J1660" t="s">
        <v>74</v>
      </c>
      <c r="K1660">
        <v>62.39</v>
      </c>
      <c r="L1660">
        <v>1.89269</v>
      </c>
      <c r="M1660">
        <v>2.7637912177905322</v>
      </c>
      <c r="N1660">
        <v>1.8472999999999999</v>
      </c>
      <c r="O1660">
        <v>5.2887998700806644</v>
      </c>
      <c r="P1660">
        <v>125510000</v>
      </c>
      <c r="Q1660">
        <v>1670000</v>
      </c>
      <c r="R1660">
        <v>75.16</v>
      </c>
      <c r="S1660">
        <v>21.023</v>
      </c>
      <c r="T1660">
        <v>6.6169999999999991</v>
      </c>
      <c r="U1660">
        <v>13.141666666666669</v>
      </c>
      <c r="V1660">
        <v>2.324606966569275</v>
      </c>
      <c r="AC1660">
        <v>2.23</v>
      </c>
      <c r="AD1660">
        <v>1.77</v>
      </c>
      <c r="AH1660" s="77">
        <f>IF(AND(M1660&lt;Variables!$G$6,M1660&gt;Variables!$G$5),0,1)</f>
        <v>1</v>
      </c>
      <c r="AI1660" s="77">
        <f t="shared" si="50"/>
        <v>0</v>
      </c>
      <c r="AJ1660" s="77">
        <f>IF(I1660&gt;Variables!$G$7,0,1)</f>
        <v>1</v>
      </c>
      <c r="AK1660" s="77">
        <f>IF(F1660&gt;Variables!$G$8,0,1)</f>
        <v>0</v>
      </c>
      <c r="AL1660" s="77">
        <f>IF(G1660&gt;Variables!$G$9,0,1)</f>
        <v>0</v>
      </c>
      <c r="AM1660" s="77">
        <f>IF(AND(K1660&gt;Variables!$G$10,K1660&lt;Variables!$G$11),0,1)</f>
        <v>0</v>
      </c>
      <c r="AN1660" s="77">
        <f>IF(H1660&lt;Variables!$G$13,1,0)</f>
        <v>1</v>
      </c>
      <c r="AO1660" s="77">
        <f>IF(R1660&lt;Variables!$G$12,0,1)</f>
        <v>1</v>
      </c>
      <c r="AP1660" s="78">
        <f t="shared" si="51"/>
        <v>0</v>
      </c>
      <c r="AQ1660" s="77">
        <f>IF(V1660&lt;Variables!$G$15,1,0)</f>
        <v>1</v>
      </c>
      <c r="AR1660">
        <v>0</v>
      </c>
      <c r="AS1660">
        <v>0</v>
      </c>
      <c r="AT1660">
        <v>1</v>
      </c>
      <c r="AU1660">
        <v>0</v>
      </c>
      <c r="BA1660">
        <v>-2.25</v>
      </c>
    </row>
    <row r="1661" spans="3:53" x14ac:dyDescent="0.25">
      <c r="C1661" t="s">
        <v>318</v>
      </c>
      <c r="D1661" t="s">
        <v>184</v>
      </c>
      <c r="E1661">
        <v>41.01</v>
      </c>
      <c r="F1661">
        <v>6.58</v>
      </c>
      <c r="G1661">
        <v>7.46</v>
      </c>
      <c r="H1661">
        <v>5650</v>
      </c>
      <c r="I1661">
        <v>95.498999999999995</v>
      </c>
      <c r="J1661" t="s">
        <v>75</v>
      </c>
      <c r="K1661">
        <v>50.42</v>
      </c>
      <c r="L1661">
        <v>40.792900000000003</v>
      </c>
      <c r="M1661">
        <v>0.23803161824728691</v>
      </c>
      <c r="N1661">
        <v>41.011625531914888</v>
      </c>
      <c r="O1661">
        <v>-0.29656354835349369</v>
      </c>
      <c r="P1661">
        <v>280005</v>
      </c>
      <c r="Q1661">
        <v>654975</v>
      </c>
      <c r="R1661">
        <v>0.43</v>
      </c>
      <c r="S1661">
        <v>21.023</v>
      </c>
      <c r="T1661">
        <v>6.6169999999999991</v>
      </c>
      <c r="U1661">
        <v>13.141666666666669</v>
      </c>
      <c r="V1661">
        <v>2.3648736550939011</v>
      </c>
      <c r="AC1661">
        <v>41.06</v>
      </c>
      <c r="AD1661">
        <v>37.409999999999997</v>
      </c>
      <c r="AH1661" s="77">
        <f>IF(AND(M1661&lt;Variables!$G$6,M1661&gt;Variables!$G$5),0,1)</f>
        <v>1</v>
      </c>
      <c r="AI1661" s="77">
        <f t="shared" si="50"/>
        <v>1</v>
      </c>
      <c r="AJ1661" s="77">
        <f>IF(I1661&gt;Variables!$G$7,0,1)</f>
        <v>0</v>
      </c>
      <c r="AK1661" s="77">
        <f>IF(F1661&gt;Variables!$G$8,0,1)</f>
        <v>1</v>
      </c>
      <c r="AL1661" s="77">
        <f>IF(G1661&gt;Variables!$G$9,0,1)</f>
        <v>1</v>
      </c>
      <c r="AM1661" s="77">
        <f>IF(AND(K1661&gt;Variables!$G$10,K1661&lt;Variables!$G$11),0,1)</f>
        <v>1</v>
      </c>
      <c r="AN1661" s="77">
        <f>IF(H1661&lt;Variables!$G$13,1,0)</f>
        <v>0</v>
      </c>
      <c r="AO1661" s="77">
        <f>IF(R1661&lt;Variables!$G$12,0,1)</f>
        <v>0</v>
      </c>
      <c r="AP1661" s="78">
        <f t="shared" si="51"/>
        <v>1</v>
      </c>
      <c r="AQ1661" s="77">
        <f>IF(V1661&lt;Variables!$G$15,1,0)</f>
        <v>1</v>
      </c>
      <c r="AR1661">
        <v>0</v>
      </c>
      <c r="AS1661">
        <v>0</v>
      </c>
      <c r="AT1661">
        <v>1</v>
      </c>
      <c r="AU1661">
        <v>0</v>
      </c>
      <c r="BA1661">
        <v>-1.7</v>
      </c>
    </row>
    <row r="1662" spans="3:53" x14ac:dyDescent="0.25">
      <c r="C1662" t="s">
        <v>318</v>
      </c>
      <c r="D1662" t="s">
        <v>302</v>
      </c>
      <c r="E1662">
        <v>22.94</v>
      </c>
      <c r="F1662">
        <v>15.27</v>
      </c>
      <c r="G1662">
        <v>10</v>
      </c>
      <c r="H1662">
        <v>1050</v>
      </c>
      <c r="I1662">
        <v>126.416</v>
      </c>
      <c r="J1662" t="s">
        <v>74</v>
      </c>
      <c r="K1662">
        <v>56.13</v>
      </c>
      <c r="L1662">
        <v>22.917190000000002</v>
      </c>
      <c r="M1662">
        <v>7.7714588917754623E-2</v>
      </c>
      <c r="N1662">
        <v>22.742452</v>
      </c>
      <c r="O1662">
        <v>0.84664573547300459</v>
      </c>
      <c r="P1662">
        <v>10560000</v>
      </c>
      <c r="Q1662">
        <v>1330000</v>
      </c>
      <c r="R1662">
        <v>7.94</v>
      </c>
      <c r="S1662">
        <v>21.023</v>
      </c>
      <c r="T1662">
        <v>6.6169999999999991</v>
      </c>
      <c r="U1662">
        <v>13.141666666666669</v>
      </c>
      <c r="V1662">
        <v>2.4271104051261081</v>
      </c>
      <c r="AC1662">
        <v>23.624300000000002</v>
      </c>
      <c r="AD1662">
        <v>22.78</v>
      </c>
      <c r="AH1662" s="77">
        <f>IF(AND(M1662&lt;Variables!$G$6,M1662&gt;Variables!$G$5),0,1)</f>
        <v>1</v>
      </c>
      <c r="AI1662" s="77">
        <f t="shared" si="50"/>
        <v>0</v>
      </c>
      <c r="AJ1662" s="77">
        <f>IF(I1662&gt;Variables!$G$7,0,1)</f>
        <v>0</v>
      </c>
      <c r="AK1662" s="77">
        <f>IF(F1662&gt;Variables!$G$8,0,1)</f>
        <v>0</v>
      </c>
      <c r="AL1662" s="77">
        <f>IF(G1662&gt;Variables!$G$9,0,1)</f>
        <v>1</v>
      </c>
      <c r="AM1662" s="77">
        <f>IF(AND(K1662&gt;Variables!$G$10,K1662&lt;Variables!$G$11),0,1)</f>
        <v>1</v>
      </c>
      <c r="AN1662" s="77">
        <f>IF(H1662&lt;Variables!$G$13,1,0)</f>
        <v>1</v>
      </c>
      <c r="AO1662" s="77">
        <f>IF(R1662&lt;Variables!$G$12,0,1)</f>
        <v>1</v>
      </c>
      <c r="AP1662" s="78">
        <f t="shared" si="51"/>
        <v>0</v>
      </c>
      <c r="AQ1662" s="77">
        <f>IF(V1662&lt;Variables!$G$15,1,0)</f>
        <v>1</v>
      </c>
      <c r="AR1662">
        <v>1</v>
      </c>
      <c r="AS1662">
        <v>0</v>
      </c>
      <c r="AT1662">
        <v>0</v>
      </c>
      <c r="AU1662">
        <v>0</v>
      </c>
      <c r="BA1662">
        <v>2</v>
      </c>
    </row>
    <row r="1663" spans="3:53" x14ac:dyDescent="0.25">
      <c r="C1663" t="s">
        <v>318</v>
      </c>
      <c r="D1663" t="s">
        <v>127</v>
      </c>
      <c r="E1663">
        <v>36.340000000000003</v>
      </c>
      <c r="F1663">
        <v>8.92</v>
      </c>
      <c r="G1663">
        <v>10.050000000000001</v>
      </c>
      <c r="H1663">
        <v>8000</v>
      </c>
      <c r="I1663">
        <v>1780.278</v>
      </c>
      <c r="J1663" t="s">
        <v>75</v>
      </c>
      <c r="K1663">
        <v>63.8</v>
      </c>
      <c r="L1663">
        <v>35.739373684210527</v>
      </c>
      <c r="M1663">
        <v>1.3730691537167969</v>
      </c>
      <c r="N1663">
        <v>35.847404081632646</v>
      </c>
      <c r="O1663">
        <v>1.067569404735309</v>
      </c>
      <c r="P1663">
        <v>418968</v>
      </c>
      <c r="Q1663">
        <v>741896</v>
      </c>
      <c r="R1663">
        <v>0.56000000000000005</v>
      </c>
      <c r="S1663">
        <v>21.023</v>
      </c>
      <c r="T1663">
        <v>6.6169999999999991</v>
      </c>
      <c r="U1663">
        <v>13.141666666666669</v>
      </c>
      <c r="V1663">
        <v>2.4195453547234722</v>
      </c>
      <c r="AC1663">
        <v>37.39</v>
      </c>
      <c r="AD1663">
        <v>33.549999999999997</v>
      </c>
      <c r="AH1663" s="77">
        <f>IF(AND(M1663&lt;Variables!$G$6,M1663&gt;Variables!$G$5),0,1)</f>
        <v>1</v>
      </c>
      <c r="AI1663" s="77">
        <f t="shared" si="50"/>
        <v>1</v>
      </c>
      <c r="AJ1663" s="77">
        <f>IF(I1663&gt;Variables!$G$7,0,1)</f>
        <v>0</v>
      </c>
      <c r="AK1663" s="77">
        <f>IF(F1663&gt;Variables!$G$8,0,1)</f>
        <v>1</v>
      </c>
      <c r="AL1663" s="77">
        <f>IF(G1663&gt;Variables!$G$9,0,1)</f>
        <v>1</v>
      </c>
      <c r="AM1663" s="77">
        <f>IF(AND(K1663&gt;Variables!$G$10,K1663&lt;Variables!$G$11),0,1)</f>
        <v>0</v>
      </c>
      <c r="AN1663" s="77">
        <f>IF(H1663&lt;Variables!$G$13,1,0)</f>
        <v>0</v>
      </c>
      <c r="AO1663" s="77">
        <f>IF(R1663&lt;Variables!$G$12,0,1)</f>
        <v>0</v>
      </c>
      <c r="AP1663" s="78">
        <f t="shared" si="51"/>
        <v>1</v>
      </c>
      <c r="AQ1663" s="77">
        <f>IF(V1663&lt;Variables!$G$15,1,0)</f>
        <v>1</v>
      </c>
      <c r="AR1663">
        <v>1</v>
      </c>
      <c r="AS1663">
        <v>0</v>
      </c>
      <c r="AT1663">
        <v>0</v>
      </c>
      <c r="AU1663">
        <v>0</v>
      </c>
      <c r="BA1663">
        <v>1.7</v>
      </c>
    </row>
    <row r="1664" spans="3:53" x14ac:dyDescent="0.25">
      <c r="C1664" t="s">
        <v>318</v>
      </c>
      <c r="D1664" t="s">
        <v>280</v>
      </c>
      <c r="E1664">
        <v>36.369999999999997</v>
      </c>
      <c r="F1664">
        <v>13.3</v>
      </c>
      <c r="G1664">
        <v>8.57</v>
      </c>
      <c r="H1664">
        <v>-99999</v>
      </c>
      <c r="I1664">
        <v>-99999</v>
      </c>
      <c r="J1664" t="s">
        <v>75</v>
      </c>
      <c r="K1664">
        <v>49.74</v>
      </c>
      <c r="L1664">
        <v>36.235714285714288</v>
      </c>
      <c r="M1664">
        <v>3.94244037058889E-2</v>
      </c>
      <c r="N1664">
        <v>36.282273809523808</v>
      </c>
      <c r="O1664">
        <v>-8.8952003651260603E-2</v>
      </c>
      <c r="P1664">
        <v>839310</v>
      </c>
      <c r="Q1664"/>
      <c r="R1664"/>
      <c r="S1664">
        <v>21.023</v>
      </c>
      <c r="T1664">
        <v>6.6169999999999991</v>
      </c>
      <c r="U1664">
        <v>13.141666666666669</v>
      </c>
      <c r="V1664">
        <v>2.363310968499901</v>
      </c>
      <c r="AC1664">
        <v>38.93</v>
      </c>
      <c r="AD1664">
        <v>35.6098</v>
      </c>
      <c r="AH1664" s="77">
        <f>IF(AND(M1664&lt;Variables!$G$6,M1664&gt;Variables!$G$5),0,1)</f>
        <v>1</v>
      </c>
      <c r="AI1664" s="77">
        <f t="shared" si="50"/>
        <v>1</v>
      </c>
      <c r="AJ1664" s="77">
        <f>IF(I1664&gt;Variables!$G$7,0,1)</f>
        <v>1</v>
      </c>
      <c r="AK1664" s="77">
        <f>IF(F1664&gt;Variables!$G$8,0,1)</f>
        <v>0</v>
      </c>
      <c r="AL1664" s="77">
        <f>IF(G1664&gt;Variables!$G$9,0,1)</f>
        <v>1</v>
      </c>
      <c r="AM1664" s="77">
        <f>IF(AND(K1664&gt;Variables!$G$10,K1664&lt;Variables!$G$11),0,1)</f>
        <v>1</v>
      </c>
      <c r="AN1664" s="77">
        <f>IF(H1664&lt;Variables!$G$13,1,0)</f>
        <v>1</v>
      </c>
      <c r="AO1664" s="77">
        <f>IF(R1664&lt;Variables!$G$12,0,1)</f>
        <v>0</v>
      </c>
      <c r="AP1664" s="78">
        <f t="shared" si="51"/>
        <v>1</v>
      </c>
      <c r="AQ1664" s="77">
        <f>IF(V1664&lt;Variables!$G$15,1,0)</f>
        <v>1</v>
      </c>
      <c r="AR1664">
        <v>0</v>
      </c>
      <c r="AS1664">
        <v>0</v>
      </c>
      <c r="AT1664">
        <v>1</v>
      </c>
      <c r="AU1664">
        <v>0</v>
      </c>
      <c r="BA1664">
        <v>-1.29</v>
      </c>
    </row>
    <row r="1665" spans="3:53" x14ac:dyDescent="0.25">
      <c r="C1665" t="s">
        <v>318</v>
      </c>
      <c r="D1665" t="s">
        <v>117</v>
      </c>
      <c r="E1665">
        <v>174.55</v>
      </c>
      <c r="F1665">
        <v>5.58</v>
      </c>
      <c r="G1665">
        <v>4.9000000000000004</v>
      </c>
      <c r="H1665">
        <v>50370</v>
      </c>
      <c r="I1665">
        <v>8.8989999999999991</v>
      </c>
      <c r="J1665" t="s">
        <v>75</v>
      </c>
      <c r="K1665">
        <v>71.47</v>
      </c>
      <c r="L1665">
        <v>172.26012499999999</v>
      </c>
      <c r="M1665">
        <v>1.0854949745334319</v>
      </c>
      <c r="N1665">
        <v>172.08233999999999</v>
      </c>
      <c r="O1665">
        <v>1.1899303554333061</v>
      </c>
      <c r="P1665">
        <v>2751000</v>
      </c>
      <c r="Q1665">
        <v>3381000</v>
      </c>
      <c r="R1665">
        <v>0.81</v>
      </c>
      <c r="S1665">
        <v>21.023</v>
      </c>
      <c r="T1665">
        <v>6.6169999999999991</v>
      </c>
      <c r="U1665">
        <v>13.141666666666669</v>
      </c>
      <c r="V1665">
        <v>2.493899823987995</v>
      </c>
      <c r="AC1665">
        <v>174.59</v>
      </c>
      <c r="AD1665">
        <v>166.62010000000001</v>
      </c>
      <c r="AH1665" s="77">
        <f>IF(AND(M1665&lt;Variables!$G$6,M1665&gt;Variables!$G$5),0,1)</f>
        <v>1</v>
      </c>
      <c r="AI1665" s="77">
        <f t="shared" si="50"/>
        <v>0</v>
      </c>
      <c r="AJ1665" s="77">
        <f>IF(I1665&gt;Variables!$G$7,0,1)</f>
        <v>1</v>
      </c>
      <c r="AK1665" s="77">
        <f>IF(F1665&gt;Variables!$G$8,0,1)</f>
        <v>1</v>
      </c>
      <c r="AL1665" s="77">
        <f>IF(G1665&gt;Variables!$G$9,0,1)</f>
        <v>1</v>
      </c>
      <c r="AM1665" s="77">
        <f>IF(AND(K1665&gt;Variables!$G$10,K1665&lt;Variables!$G$11),0,1)</f>
        <v>1</v>
      </c>
      <c r="AN1665" s="77">
        <f>IF(H1665&lt;Variables!$G$13,1,0)</f>
        <v>0</v>
      </c>
      <c r="AO1665" s="77">
        <f>IF(R1665&lt;Variables!$G$12,0,1)</f>
        <v>0</v>
      </c>
      <c r="AP1665" s="78">
        <f t="shared" si="51"/>
        <v>1</v>
      </c>
      <c r="AQ1665" s="77">
        <f>IF(V1665&lt;Variables!$G$15,1,0)</f>
        <v>1</v>
      </c>
      <c r="AR1665">
        <v>0</v>
      </c>
      <c r="AS1665">
        <v>0</v>
      </c>
      <c r="AT1665">
        <v>0</v>
      </c>
      <c r="AU1665">
        <v>1</v>
      </c>
      <c r="BA1665">
        <v>-1.22</v>
      </c>
    </row>
    <row r="1666" spans="3:53" x14ac:dyDescent="0.25">
      <c r="C1666" t="s">
        <v>318</v>
      </c>
      <c r="D1666" t="s">
        <v>316</v>
      </c>
      <c r="E1666">
        <v>1.32</v>
      </c>
      <c r="F1666">
        <v>10.83</v>
      </c>
      <c r="G1666">
        <v>-3.65</v>
      </c>
      <c r="H1666">
        <v>-99999</v>
      </c>
      <c r="I1666">
        <v>-99999</v>
      </c>
      <c r="J1666" t="s">
        <v>75</v>
      </c>
      <c r="K1666">
        <v>-99999</v>
      </c>
      <c r="L1666">
        <v>-99999</v>
      </c>
      <c r="M1666">
        <v>-99999</v>
      </c>
      <c r="N1666">
        <v>1.3466666666666669</v>
      </c>
      <c r="O1666">
        <v>-1.980198019801976</v>
      </c>
      <c r="P1666">
        <v>23300</v>
      </c>
      <c r="Q1666">
        <v>107</v>
      </c>
      <c r="R1666">
        <v>217.76</v>
      </c>
      <c r="S1666">
        <v>21.023</v>
      </c>
      <c r="T1666">
        <v>6.6169999999999991</v>
      </c>
      <c r="U1666">
        <v>13.141666666666669</v>
      </c>
      <c r="V1666">
        <v>-99999</v>
      </c>
      <c r="AC1666">
        <v>-99999</v>
      </c>
      <c r="AD1666">
        <v>-99999</v>
      </c>
      <c r="AH1666" s="77">
        <f>IF(AND(M1666&lt;Variables!$G$6,M1666&gt;Variables!$G$5),0,1)</f>
        <v>1</v>
      </c>
      <c r="AI1666" s="77">
        <f t="shared" si="50"/>
        <v>1</v>
      </c>
      <c r="AJ1666" s="77">
        <f>IF(I1666&gt;Variables!$G$7,0,1)</f>
        <v>1</v>
      </c>
      <c r="AK1666" s="77">
        <f>IF(F1666&gt;Variables!$G$8,0,1)</f>
        <v>0</v>
      </c>
      <c r="AL1666" s="77">
        <f>IF(G1666&gt;Variables!$G$9,0,1)</f>
        <v>1</v>
      </c>
      <c r="AM1666" s="77">
        <f>IF(AND(K1666&gt;Variables!$G$10,K1666&lt;Variables!$G$11),0,1)</f>
        <v>1</v>
      </c>
      <c r="AN1666" s="77">
        <f>IF(H1666&lt;Variables!$G$13,1,0)</f>
        <v>1</v>
      </c>
      <c r="AO1666" s="77">
        <f>IF(R1666&lt;Variables!$G$12,0,1)</f>
        <v>1</v>
      </c>
      <c r="AP1666" s="78">
        <f t="shared" si="51"/>
        <v>1</v>
      </c>
      <c r="AQ1666" s="77">
        <f>IF(V1666&lt;Variables!$G$15,1,0)</f>
        <v>1</v>
      </c>
      <c r="AR1666">
        <v>0</v>
      </c>
      <c r="AS1666">
        <v>0</v>
      </c>
      <c r="AT1666">
        <v>0</v>
      </c>
      <c r="AU1666">
        <v>0</v>
      </c>
      <c r="BA1666">
        <v>0</v>
      </c>
    </row>
    <row r="1667" spans="3:53" x14ac:dyDescent="0.25">
      <c r="C1667" t="s">
        <v>318</v>
      </c>
      <c r="D1667" t="s">
        <v>139</v>
      </c>
      <c r="E1667">
        <v>32.1</v>
      </c>
      <c r="F1667">
        <v>7.43</v>
      </c>
      <c r="G1667">
        <v>10.52</v>
      </c>
      <c r="H1667">
        <v>5040</v>
      </c>
      <c r="I1667">
        <v>-3.0000000000000001E-3</v>
      </c>
      <c r="J1667" t="s">
        <v>75</v>
      </c>
      <c r="K1667">
        <v>56.28</v>
      </c>
      <c r="L1667">
        <v>31.82479</v>
      </c>
      <c r="M1667">
        <v>0.55054565953146406</v>
      </c>
      <c r="N1667">
        <v>31.866264000000001</v>
      </c>
      <c r="O1667">
        <v>0.41967894322346339</v>
      </c>
      <c r="P1667">
        <v>1288000</v>
      </c>
      <c r="Q1667">
        <v>445132</v>
      </c>
      <c r="R1667">
        <v>2.89</v>
      </c>
      <c r="S1667">
        <v>21.023</v>
      </c>
      <c r="T1667">
        <v>6.6169999999999991</v>
      </c>
      <c r="U1667">
        <v>13.141666666666669</v>
      </c>
      <c r="V1667">
        <v>2.4077615644216972</v>
      </c>
      <c r="AC1667">
        <v>34.36</v>
      </c>
      <c r="AD1667">
        <v>31.1</v>
      </c>
      <c r="AH1667" s="77">
        <f>IF(AND(M1667&lt;Variables!$G$6,M1667&gt;Variables!$G$5),0,1)</f>
        <v>1</v>
      </c>
      <c r="AI1667" s="77">
        <f t="shared" ref="AI1667:AI1730" si="52">IF(L1667&gt;N1667,0,1)</f>
        <v>1</v>
      </c>
      <c r="AJ1667" s="77">
        <f>IF(I1667&gt;Variables!$G$7,0,1)</f>
        <v>1</v>
      </c>
      <c r="AK1667" s="77">
        <f>IF(F1667&gt;Variables!$G$8,0,1)</f>
        <v>1</v>
      </c>
      <c r="AL1667" s="77">
        <f>IF(G1667&gt;Variables!$G$9,0,1)</f>
        <v>0</v>
      </c>
      <c r="AM1667" s="77">
        <f>IF(AND(K1667&gt;Variables!$G$10,K1667&lt;Variables!$G$11),0,1)</f>
        <v>1</v>
      </c>
      <c r="AN1667" s="77">
        <f>IF(H1667&lt;Variables!$G$13,1,0)</f>
        <v>0</v>
      </c>
      <c r="AO1667" s="77">
        <f>IF(R1667&lt;Variables!$G$12,0,1)</f>
        <v>1</v>
      </c>
      <c r="AP1667" s="78">
        <f t="shared" ref="AP1667:AP1730" si="53">IF(J1667="Pass", 0,1)</f>
        <v>1</v>
      </c>
      <c r="AQ1667" s="77">
        <f>IF(V1667&lt;Variables!$G$15,1,0)</f>
        <v>1</v>
      </c>
      <c r="AR1667">
        <v>0</v>
      </c>
      <c r="AS1667">
        <v>0</v>
      </c>
      <c r="AT1667">
        <v>1</v>
      </c>
      <c r="AU1667">
        <v>0</v>
      </c>
      <c r="BA1667">
        <v>-2.25</v>
      </c>
    </row>
    <row r="1668" spans="3:53" x14ac:dyDescent="0.25">
      <c r="C1668" t="s">
        <v>318</v>
      </c>
      <c r="D1668" t="s">
        <v>167</v>
      </c>
      <c r="E1668">
        <v>12.16</v>
      </c>
      <c r="F1668">
        <v>8.91</v>
      </c>
      <c r="G1668">
        <v>3.68</v>
      </c>
      <c r="H1668">
        <v>2260</v>
      </c>
      <c r="I1668">
        <v>-30.628</v>
      </c>
      <c r="J1668" t="s">
        <v>75</v>
      </c>
      <c r="K1668">
        <v>52.56</v>
      </c>
      <c r="L1668">
        <v>12.121205</v>
      </c>
      <c r="M1668">
        <v>7.2558792628298882E-2</v>
      </c>
      <c r="N1668">
        <v>12.050637999999999</v>
      </c>
      <c r="O1668">
        <v>0.65857094039337571</v>
      </c>
      <c r="P1668">
        <v>53027000</v>
      </c>
      <c r="Q1668">
        <v>13611000</v>
      </c>
      <c r="R1668">
        <v>3.9</v>
      </c>
      <c r="S1668">
        <v>21.023</v>
      </c>
      <c r="T1668">
        <v>6.6169999999999991</v>
      </c>
      <c r="U1668">
        <v>13.141666666666669</v>
      </c>
      <c r="V1668">
        <v>2.3910986239213008</v>
      </c>
      <c r="AC1668">
        <v>12.65</v>
      </c>
      <c r="AD1668">
        <v>11.37</v>
      </c>
      <c r="AH1668" s="77">
        <f>IF(AND(M1668&lt;Variables!$G$6,M1668&gt;Variables!$G$5),0,1)</f>
        <v>1</v>
      </c>
      <c r="AI1668" s="77">
        <f t="shared" si="52"/>
        <v>0</v>
      </c>
      <c r="AJ1668" s="77">
        <f>IF(I1668&gt;Variables!$G$7,0,1)</f>
        <v>1</v>
      </c>
      <c r="AK1668" s="77">
        <f>IF(F1668&gt;Variables!$G$8,0,1)</f>
        <v>1</v>
      </c>
      <c r="AL1668" s="77">
        <f>IF(G1668&gt;Variables!$G$9,0,1)</f>
        <v>1</v>
      </c>
      <c r="AM1668" s="77">
        <f>IF(AND(K1668&gt;Variables!$G$10,K1668&lt;Variables!$G$11),0,1)</f>
        <v>1</v>
      </c>
      <c r="AN1668" s="77">
        <f>IF(H1668&lt;Variables!$G$13,1,0)</f>
        <v>0</v>
      </c>
      <c r="AO1668" s="77">
        <f>IF(R1668&lt;Variables!$G$12,0,1)</f>
        <v>1</v>
      </c>
      <c r="AP1668" s="78">
        <f t="shared" si="53"/>
        <v>1</v>
      </c>
      <c r="AQ1668" s="77">
        <f>IF(V1668&lt;Variables!$G$15,1,0)</f>
        <v>1</v>
      </c>
      <c r="AR1668">
        <v>1</v>
      </c>
      <c r="AS1668">
        <v>0</v>
      </c>
      <c r="AT1668">
        <v>0</v>
      </c>
      <c r="AU1668">
        <v>0</v>
      </c>
      <c r="BA1668">
        <v>2</v>
      </c>
    </row>
    <row r="1669" spans="3:53" x14ac:dyDescent="0.25">
      <c r="C1669" t="s">
        <v>318</v>
      </c>
      <c r="D1669" t="s">
        <v>120</v>
      </c>
      <c r="E1669">
        <v>11.89</v>
      </c>
      <c r="F1669">
        <v>6.3</v>
      </c>
      <c r="G1669">
        <v>7.57</v>
      </c>
      <c r="H1669">
        <v>7430</v>
      </c>
      <c r="I1669">
        <v>-57.576000000000001</v>
      </c>
      <c r="J1669" t="s">
        <v>75</v>
      </c>
      <c r="K1669">
        <v>39.6</v>
      </c>
      <c r="L1669">
        <v>11.96414</v>
      </c>
      <c r="M1669">
        <v>-1.0952730409373239</v>
      </c>
      <c r="N1669">
        <v>11.900575999999999</v>
      </c>
      <c r="O1669">
        <v>-0.56699776548631742</v>
      </c>
      <c r="P1669">
        <v>79055000</v>
      </c>
      <c r="Q1669">
        <v>27669000</v>
      </c>
      <c r="R1669">
        <v>2.86</v>
      </c>
      <c r="S1669">
        <v>21.023</v>
      </c>
      <c r="T1669">
        <v>6.6169999999999991</v>
      </c>
      <c r="U1669">
        <v>13.141666666666669</v>
      </c>
      <c r="V1669">
        <v>2.2548363542252101</v>
      </c>
      <c r="AC1669">
        <v>12.03</v>
      </c>
      <c r="AD1669">
        <v>11.11</v>
      </c>
      <c r="AH1669" s="77">
        <f>IF(AND(M1669&lt;Variables!$G$6,M1669&gt;Variables!$G$5),0,1)</f>
        <v>0</v>
      </c>
      <c r="AI1669" s="77">
        <f t="shared" si="52"/>
        <v>0</v>
      </c>
      <c r="AJ1669" s="77">
        <f>IF(I1669&gt;Variables!$G$7,0,1)</f>
        <v>1</v>
      </c>
      <c r="AK1669" s="77">
        <f>IF(F1669&gt;Variables!$G$8,0,1)</f>
        <v>1</v>
      </c>
      <c r="AL1669" s="77">
        <f>IF(G1669&gt;Variables!$G$9,0,1)</f>
        <v>1</v>
      </c>
      <c r="AM1669" s="77">
        <f>IF(AND(K1669&gt;Variables!$G$10,K1669&lt;Variables!$G$11),0,1)</f>
        <v>1</v>
      </c>
      <c r="AN1669" s="77">
        <f>IF(H1669&lt;Variables!$G$13,1,0)</f>
        <v>0</v>
      </c>
      <c r="AO1669" s="77">
        <f>IF(R1669&lt;Variables!$G$12,0,1)</f>
        <v>1</v>
      </c>
      <c r="AP1669" s="78">
        <f t="shared" si="53"/>
        <v>1</v>
      </c>
      <c r="AQ1669" s="77">
        <f>IF(V1669&lt;Variables!$G$15,1,0)</f>
        <v>1</v>
      </c>
      <c r="AR1669">
        <v>0</v>
      </c>
      <c r="AS1669">
        <v>0</v>
      </c>
      <c r="AT1669">
        <v>1</v>
      </c>
      <c r="AU1669">
        <v>0</v>
      </c>
      <c r="BA1669">
        <v>-1.1399999999999999</v>
      </c>
    </row>
    <row r="1670" spans="3:53" x14ac:dyDescent="0.25">
      <c r="C1670" t="s">
        <v>318</v>
      </c>
      <c r="D1670" t="s">
        <v>282</v>
      </c>
      <c r="E1670">
        <v>63.94</v>
      </c>
      <c r="F1670">
        <v>10.34</v>
      </c>
      <c r="G1670">
        <v>-0.24</v>
      </c>
      <c r="H1670">
        <v>11670</v>
      </c>
      <c r="I1670">
        <v>1.758</v>
      </c>
      <c r="J1670" t="s">
        <v>75</v>
      </c>
      <c r="K1670">
        <v>20.37</v>
      </c>
      <c r="L1670">
        <v>65.226249999999993</v>
      </c>
      <c r="M1670">
        <v>-2.2629692800061232</v>
      </c>
      <c r="N1670">
        <v>65.789443999999989</v>
      </c>
      <c r="O1670">
        <v>-3.099652278563092</v>
      </c>
      <c r="P1670">
        <v>4260000</v>
      </c>
      <c r="Q1670">
        <v>1277000</v>
      </c>
      <c r="R1670">
        <v>3.34</v>
      </c>
      <c r="S1670">
        <v>21.023</v>
      </c>
      <c r="T1670">
        <v>6.6169999999999991</v>
      </c>
      <c r="U1670">
        <v>13.141666666666669</v>
      </c>
      <c r="V1670">
        <v>1.925224861314272</v>
      </c>
      <c r="AC1670">
        <v>64.2</v>
      </c>
      <c r="AD1670">
        <v>60.61</v>
      </c>
      <c r="AH1670" s="77">
        <f>IF(AND(M1670&lt;Variables!$G$6,M1670&gt;Variables!$G$5),0,1)</f>
        <v>0</v>
      </c>
      <c r="AI1670" s="77">
        <f t="shared" si="52"/>
        <v>1</v>
      </c>
      <c r="AJ1670" s="77">
        <f>IF(I1670&gt;Variables!$G$7,0,1)</f>
        <v>1</v>
      </c>
      <c r="AK1670" s="77">
        <f>IF(F1670&gt;Variables!$G$8,0,1)</f>
        <v>0</v>
      </c>
      <c r="AL1670" s="77">
        <f>IF(G1670&gt;Variables!$G$9,0,1)</f>
        <v>1</v>
      </c>
      <c r="AM1670" s="77">
        <f>IF(AND(K1670&gt;Variables!$G$10,K1670&lt;Variables!$G$11),0,1)</f>
        <v>1</v>
      </c>
      <c r="AN1670" s="77">
        <f>IF(H1670&lt;Variables!$G$13,1,0)</f>
        <v>0</v>
      </c>
      <c r="AO1670" s="77">
        <f>IF(R1670&lt;Variables!$G$12,0,1)</f>
        <v>1</v>
      </c>
      <c r="AP1670" s="78">
        <f t="shared" si="53"/>
        <v>1</v>
      </c>
      <c r="AQ1670" s="77">
        <f>IF(V1670&lt;Variables!$G$15,1,0)</f>
        <v>1</v>
      </c>
      <c r="AR1670">
        <v>0</v>
      </c>
      <c r="AS1670">
        <v>0</v>
      </c>
      <c r="AT1670">
        <v>1</v>
      </c>
      <c r="AU1670">
        <v>0</v>
      </c>
      <c r="BA1670">
        <v>-2.25</v>
      </c>
    </row>
    <row r="1671" spans="3:53" x14ac:dyDescent="0.25">
      <c r="C1671" t="s">
        <v>318</v>
      </c>
      <c r="D1671" t="s">
        <v>278</v>
      </c>
      <c r="E1671">
        <v>224.09</v>
      </c>
      <c r="F1671">
        <v>5.43</v>
      </c>
      <c r="G1671">
        <v>5.52</v>
      </c>
      <c r="H1671">
        <v>7520</v>
      </c>
      <c r="I1671">
        <v>-5.6040000000000001</v>
      </c>
      <c r="J1671" t="s">
        <v>74</v>
      </c>
      <c r="K1671">
        <v>68.319999999999993</v>
      </c>
      <c r="L1671">
        <v>222.4410722222222</v>
      </c>
      <c r="M1671">
        <v>0.565960128316634</v>
      </c>
      <c r="N1671">
        <v>220.8914145833333</v>
      </c>
      <c r="O1671">
        <v>1.271477853480401</v>
      </c>
      <c r="P1671">
        <v>465681</v>
      </c>
      <c r="Q1671">
        <v>626950</v>
      </c>
      <c r="R1671">
        <v>0.74</v>
      </c>
      <c r="S1671">
        <v>21.023</v>
      </c>
      <c r="T1671">
        <v>6.6169999999999991</v>
      </c>
      <c r="U1671">
        <v>13.141666666666669</v>
      </c>
      <c r="V1671">
        <v>2.5121363276411701</v>
      </c>
      <c r="AC1671">
        <v>227.31</v>
      </c>
      <c r="AD1671">
        <v>223.18</v>
      </c>
      <c r="AH1671" s="77">
        <f>IF(AND(M1671&lt;Variables!$G$6,M1671&gt;Variables!$G$5),0,1)</f>
        <v>1</v>
      </c>
      <c r="AI1671" s="77">
        <f t="shared" si="52"/>
        <v>0</v>
      </c>
      <c r="AJ1671" s="77">
        <f>IF(I1671&gt;Variables!$G$7,0,1)</f>
        <v>1</v>
      </c>
      <c r="AK1671" s="77">
        <f>IF(F1671&gt;Variables!$G$8,0,1)</f>
        <v>1</v>
      </c>
      <c r="AL1671" s="77">
        <f>IF(G1671&gt;Variables!$G$9,0,1)</f>
        <v>1</v>
      </c>
      <c r="AM1671" s="77">
        <f>IF(AND(K1671&gt;Variables!$G$10,K1671&lt;Variables!$G$11),0,1)</f>
        <v>0</v>
      </c>
      <c r="AN1671" s="77">
        <f>IF(H1671&lt;Variables!$G$13,1,0)</f>
        <v>0</v>
      </c>
      <c r="AO1671" s="77">
        <f>IF(R1671&lt;Variables!$G$12,0,1)</f>
        <v>0</v>
      </c>
      <c r="AP1671" s="78">
        <f t="shared" si="53"/>
        <v>0</v>
      </c>
      <c r="AQ1671" s="77">
        <f>IF(V1671&lt;Variables!$G$15,1,0)</f>
        <v>1</v>
      </c>
      <c r="AR1671">
        <v>0</v>
      </c>
      <c r="AS1671">
        <v>1</v>
      </c>
      <c r="AT1671">
        <v>0</v>
      </c>
      <c r="AU1671">
        <v>0</v>
      </c>
      <c r="BA1671">
        <v>1.03</v>
      </c>
    </row>
    <row r="1672" spans="3:53" x14ac:dyDescent="0.25">
      <c r="C1672" t="s">
        <v>318</v>
      </c>
      <c r="D1672" t="s">
        <v>179</v>
      </c>
      <c r="E1672">
        <v>22.09</v>
      </c>
      <c r="F1672">
        <v>6.79</v>
      </c>
      <c r="G1672">
        <v>4.9000000000000004</v>
      </c>
      <c r="H1672">
        <v>14130</v>
      </c>
      <c r="I1672">
        <v>-72.078000000000003</v>
      </c>
      <c r="J1672" t="s">
        <v>75</v>
      </c>
      <c r="K1672">
        <v>40.06</v>
      </c>
      <c r="L1672">
        <v>22.094550000000002</v>
      </c>
      <c r="M1672">
        <v>-0.29215349486636749</v>
      </c>
      <c r="N1672">
        <v>22.288419999999999</v>
      </c>
      <c r="O1672">
        <v>-1.15943615563598</v>
      </c>
      <c r="P1672">
        <v>20518000</v>
      </c>
      <c r="Q1672">
        <v>11046000</v>
      </c>
      <c r="R1672">
        <v>1.86</v>
      </c>
      <c r="S1672">
        <v>21.023</v>
      </c>
      <c r="T1672">
        <v>6.6169999999999991</v>
      </c>
      <c r="U1672">
        <v>13.141666666666669</v>
      </c>
      <c r="V1672">
        <v>2.2632308222923752</v>
      </c>
      <c r="AC1672">
        <v>22.645</v>
      </c>
      <c r="AD1672">
        <v>21.81</v>
      </c>
      <c r="AH1672" s="77">
        <f>IF(AND(M1672&lt;Variables!$G$6,M1672&gt;Variables!$G$5),0,1)</f>
        <v>1</v>
      </c>
      <c r="AI1672" s="77">
        <f t="shared" si="52"/>
        <v>1</v>
      </c>
      <c r="AJ1672" s="77">
        <f>IF(I1672&gt;Variables!$G$7,0,1)</f>
        <v>1</v>
      </c>
      <c r="AK1672" s="77">
        <f>IF(F1672&gt;Variables!$G$8,0,1)</f>
        <v>1</v>
      </c>
      <c r="AL1672" s="77">
        <f>IF(G1672&gt;Variables!$G$9,0,1)</f>
        <v>1</v>
      </c>
      <c r="AM1672" s="77">
        <f>IF(AND(K1672&gt;Variables!$G$10,K1672&lt;Variables!$G$11),0,1)</f>
        <v>1</v>
      </c>
      <c r="AN1672" s="77">
        <f>IF(H1672&lt;Variables!$G$13,1,0)</f>
        <v>0</v>
      </c>
      <c r="AO1672" s="77">
        <f>IF(R1672&lt;Variables!$G$12,0,1)</f>
        <v>0</v>
      </c>
      <c r="AP1672" s="78">
        <f t="shared" si="53"/>
        <v>1</v>
      </c>
      <c r="AQ1672" s="77">
        <f>IF(V1672&lt;Variables!$G$15,1,0)</f>
        <v>1</v>
      </c>
      <c r="AR1672">
        <v>1</v>
      </c>
      <c r="AS1672">
        <v>0</v>
      </c>
      <c r="AT1672">
        <v>0</v>
      </c>
      <c r="AU1672">
        <v>0</v>
      </c>
      <c r="BA1672">
        <v>0.54</v>
      </c>
    </row>
    <row r="1673" spans="3:53" x14ac:dyDescent="0.25">
      <c r="C1673" t="s">
        <v>318</v>
      </c>
      <c r="D1673" t="s">
        <v>313</v>
      </c>
      <c r="E1673">
        <v>5.32</v>
      </c>
      <c r="F1673">
        <v>13.19</v>
      </c>
      <c r="G1673">
        <v>0</v>
      </c>
      <c r="H1673">
        <v>-99999</v>
      </c>
      <c r="I1673">
        <v>-99999</v>
      </c>
      <c r="J1673" t="s">
        <v>75</v>
      </c>
      <c r="K1673">
        <v>-99999</v>
      </c>
      <c r="L1673">
        <v>-99999</v>
      </c>
      <c r="M1673">
        <v>-99999</v>
      </c>
      <c r="N1673">
        <v>5.32</v>
      </c>
      <c r="O1673">
        <v>0</v>
      </c>
      <c r="P1673">
        <v>61040</v>
      </c>
      <c r="Q1673">
        <v>168</v>
      </c>
      <c r="R1673">
        <v>363.33</v>
      </c>
      <c r="S1673">
        <v>21.023</v>
      </c>
      <c r="T1673">
        <v>6.6169999999999991</v>
      </c>
      <c r="U1673">
        <v>13.141666666666669</v>
      </c>
      <c r="V1673">
        <v>-99999</v>
      </c>
      <c r="AC1673">
        <v>-99999</v>
      </c>
      <c r="AD1673">
        <v>-99999</v>
      </c>
      <c r="AH1673" s="77">
        <f>IF(AND(M1673&lt;Variables!$G$6,M1673&gt;Variables!$G$5),0,1)</f>
        <v>1</v>
      </c>
      <c r="AI1673" s="77">
        <f t="shared" si="52"/>
        <v>1</v>
      </c>
      <c r="AJ1673" s="77">
        <f>IF(I1673&gt;Variables!$G$7,0,1)</f>
        <v>1</v>
      </c>
      <c r="AK1673" s="77">
        <f>IF(F1673&gt;Variables!$G$8,0,1)</f>
        <v>0</v>
      </c>
      <c r="AL1673" s="77">
        <f>IF(G1673&gt;Variables!$G$9,0,1)</f>
        <v>1</v>
      </c>
      <c r="AM1673" s="77">
        <f>IF(AND(K1673&gt;Variables!$G$10,K1673&lt;Variables!$G$11),0,1)</f>
        <v>1</v>
      </c>
      <c r="AN1673" s="77">
        <f>IF(H1673&lt;Variables!$G$13,1,0)</f>
        <v>1</v>
      </c>
      <c r="AO1673" s="77">
        <f>IF(R1673&lt;Variables!$G$12,0,1)</f>
        <v>1</v>
      </c>
      <c r="AP1673" s="78">
        <f t="shared" si="53"/>
        <v>1</v>
      </c>
      <c r="AQ1673" s="77">
        <f>IF(V1673&lt;Variables!$G$15,1,0)</f>
        <v>1</v>
      </c>
      <c r="AR1673">
        <v>0</v>
      </c>
      <c r="AS1673">
        <v>0</v>
      </c>
      <c r="AT1673">
        <v>0</v>
      </c>
      <c r="AU1673">
        <v>0</v>
      </c>
      <c r="BA1673">
        <v>0</v>
      </c>
    </row>
    <row r="1674" spans="3:53" x14ac:dyDescent="0.25">
      <c r="C1674" t="s">
        <v>318</v>
      </c>
      <c r="D1674" t="s">
        <v>279</v>
      </c>
      <c r="E1674">
        <v>9.17</v>
      </c>
      <c r="F1674">
        <v>5.79</v>
      </c>
      <c r="G1674">
        <v>-3.93</v>
      </c>
      <c r="H1674">
        <v>13560</v>
      </c>
      <c r="I1674">
        <v>602.54200000000003</v>
      </c>
      <c r="J1674" t="s">
        <v>75</v>
      </c>
      <c r="K1674">
        <v>43.94</v>
      </c>
      <c r="L1674">
        <v>9.1619368421052609</v>
      </c>
      <c r="M1674">
        <v>-7.5713707972555777E-2</v>
      </c>
      <c r="N1674">
        <v>9.1840489795918359</v>
      </c>
      <c r="O1674">
        <v>-0.31629817803005128</v>
      </c>
      <c r="P1674">
        <v>1798000</v>
      </c>
      <c r="Q1674">
        <v>1051000</v>
      </c>
      <c r="R1674">
        <v>1.71</v>
      </c>
      <c r="S1674">
        <v>21.023</v>
      </c>
      <c r="T1674">
        <v>6.6169999999999991</v>
      </c>
      <c r="U1674">
        <v>13.141666666666669</v>
      </c>
      <c r="V1674">
        <v>2.30486186960422</v>
      </c>
      <c r="AC1674">
        <v>9.2050000000000001</v>
      </c>
      <c r="AD1674">
        <v>9</v>
      </c>
      <c r="AH1674" s="77">
        <f>IF(AND(M1674&lt;Variables!$G$6,M1674&gt;Variables!$G$5),0,1)</f>
        <v>1</v>
      </c>
      <c r="AI1674" s="77">
        <f t="shared" si="52"/>
        <v>1</v>
      </c>
      <c r="AJ1674" s="77">
        <f>IF(I1674&gt;Variables!$G$7,0,1)</f>
        <v>0</v>
      </c>
      <c r="AK1674" s="77">
        <f>IF(F1674&gt;Variables!$G$8,0,1)</f>
        <v>1</v>
      </c>
      <c r="AL1674" s="77">
        <f>IF(G1674&gt;Variables!$G$9,0,1)</f>
        <v>1</v>
      </c>
      <c r="AM1674" s="77">
        <f>IF(AND(K1674&gt;Variables!$G$10,K1674&lt;Variables!$G$11),0,1)</f>
        <v>1</v>
      </c>
      <c r="AN1674" s="77">
        <f>IF(H1674&lt;Variables!$G$13,1,0)</f>
        <v>0</v>
      </c>
      <c r="AO1674" s="77">
        <f>IF(R1674&lt;Variables!$G$12,0,1)</f>
        <v>0</v>
      </c>
      <c r="AP1674" s="78">
        <f t="shared" si="53"/>
        <v>1</v>
      </c>
      <c r="AQ1674" s="77">
        <f>IF(V1674&lt;Variables!$G$15,1,0)</f>
        <v>1</v>
      </c>
      <c r="AR1674">
        <v>0</v>
      </c>
      <c r="AS1674">
        <v>1</v>
      </c>
      <c r="AT1674">
        <v>0</v>
      </c>
      <c r="AU1674">
        <v>0</v>
      </c>
      <c r="BA1674">
        <v>-0.01</v>
      </c>
    </row>
    <row r="1675" spans="3:53" x14ac:dyDescent="0.25">
      <c r="C1675" t="s">
        <v>318</v>
      </c>
      <c r="D1675" t="s">
        <v>81</v>
      </c>
      <c r="E1675">
        <v>30.27</v>
      </c>
      <c r="F1675">
        <v>5.86</v>
      </c>
      <c r="G1675">
        <v>2.69</v>
      </c>
      <c r="H1675">
        <v>6600</v>
      </c>
      <c r="I1675">
        <v>0.46700000000000003</v>
      </c>
      <c r="J1675" t="s">
        <v>75</v>
      </c>
      <c r="K1675">
        <v>51.25</v>
      </c>
      <c r="L1675">
        <v>30.16782499999999</v>
      </c>
      <c r="M1675">
        <v>4.0357566380759193E-2</v>
      </c>
      <c r="N1675">
        <v>30.144634</v>
      </c>
      <c r="O1675">
        <v>0.11732104625984111</v>
      </c>
      <c r="P1675">
        <v>1211000</v>
      </c>
      <c r="Q1675">
        <v>1326000</v>
      </c>
      <c r="R1675">
        <v>0.91</v>
      </c>
      <c r="S1675">
        <v>21.023</v>
      </c>
      <c r="T1675">
        <v>6.6169999999999991</v>
      </c>
      <c r="U1675">
        <v>13.141666666666669</v>
      </c>
      <c r="V1675">
        <v>2.3787550124594659</v>
      </c>
      <c r="AC1675">
        <v>30.6</v>
      </c>
      <c r="AD1675">
        <v>29.88</v>
      </c>
      <c r="AH1675" s="77">
        <f>IF(AND(M1675&lt;Variables!$G$6,M1675&gt;Variables!$G$5),0,1)</f>
        <v>1</v>
      </c>
      <c r="AI1675" s="77">
        <f t="shared" si="52"/>
        <v>0</v>
      </c>
      <c r="AJ1675" s="77">
        <f>IF(I1675&gt;Variables!$G$7,0,1)</f>
        <v>1</v>
      </c>
      <c r="AK1675" s="77">
        <f>IF(F1675&gt;Variables!$G$8,0,1)</f>
        <v>1</v>
      </c>
      <c r="AL1675" s="77">
        <f>IF(G1675&gt;Variables!$G$9,0,1)</f>
        <v>1</v>
      </c>
      <c r="AM1675" s="77">
        <f>IF(AND(K1675&gt;Variables!$G$10,K1675&lt;Variables!$G$11),0,1)</f>
        <v>1</v>
      </c>
      <c r="AN1675" s="77">
        <f>IF(H1675&lt;Variables!$G$13,1,0)</f>
        <v>0</v>
      </c>
      <c r="AO1675" s="77">
        <f>IF(R1675&lt;Variables!$G$12,0,1)</f>
        <v>0</v>
      </c>
      <c r="AP1675" s="78">
        <f t="shared" si="53"/>
        <v>1</v>
      </c>
      <c r="AQ1675" s="77">
        <f>IF(V1675&lt;Variables!$G$15,1,0)</f>
        <v>1</v>
      </c>
      <c r="AR1675">
        <v>0</v>
      </c>
      <c r="AS1675">
        <v>0</v>
      </c>
      <c r="AT1675">
        <v>1</v>
      </c>
      <c r="AU1675">
        <v>0</v>
      </c>
      <c r="BA1675">
        <v>-0.69</v>
      </c>
    </row>
    <row r="1676" spans="3:53" x14ac:dyDescent="0.25">
      <c r="C1676" t="s">
        <v>318</v>
      </c>
      <c r="D1676" t="s">
        <v>140</v>
      </c>
      <c r="E1676">
        <v>24.52</v>
      </c>
      <c r="F1676">
        <v>8.0500000000000007</v>
      </c>
      <c r="G1676">
        <v>7.86</v>
      </c>
      <c r="H1676">
        <v>6870</v>
      </c>
      <c r="I1676">
        <v>-1.0549999999999999</v>
      </c>
      <c r="J1676" t="s">
        <v>75</v>
      </c>
      <c r="K1676">
        <v>50.85</v>
      </c>
      <c r="L1676">
        <v>24.415205263157901</v>
      </c>
      <c r="M1676">
        <v>1.9638322882910009E-2</v>
      </c>
      <c r="N1676">
        <v>24.358538775510201</v>
      </c>
      <c r="O1676">
        <v>0.25231901246715738</v>
      </c>
      <c r="P1676">
        <v>942609</v>
      </c>
      <c r="Q1676">
        <v>740726</v>
      </c>
      <c r="R1676">
        <v>1.27</v>
      </c>
      <c r="S1676">
        <v>21.023</v>
      </c>
      <c r="T1676">
        <v>6.6169999999999991</v>
      </c>
      <c r="U1676">
        <v>13.141666666666669</v>
      </c>
      <c r="V1676">
        <v>2.3752471954500312</v>
      </c>
      <c r="AC1676">
        <v>24.68</v>
      </c>
      <c r="AD1676">
        <v>22.64</v>
      </c>
      <c r="AH1676" s="77">
        <f>IF(AND(M1676&lt;Variables!$G$6,M1676&gt;Variables!$G$5),0,1)</f>
        <v>1</v>
      </c>
      <c r="AI1676" s="77">
        <f t="shared" si="52"/>
        <v>0</v>
      </c>
      <c r="AJ1676" s="77">
        <f>IF(I1676&gt;Variables!$G$7,0,1)</f>
        <v>1</v>
      </c>
      <c r="AK1676" s="77">
        <f>IF(F1676&gt;Variables!$G$8,0,1)</f>
        <v>1</v>
      </c>
      <c r="AL1676" s="77">
        <f>IF(G1676&gt;Variables!$G$9,0,1)</f>
        <v>1</v>
      </c>
      <c r="AM1676" s="77">
        <f>IF(AND(K1676&gt;Variables!$G$10,K1676&lt;Variables!$G$11),0,1)</f>
        <v>1</v>
      </c>
      <c r="AN1676" s="77">
        <f>IF(H1676&lt;Variables!$G$13,1,0)</f>
        <v>0</v>
      </c>
      <c r="AO1676" s="77">
        <f>IF(R1676&lt;Variables!$G$12,0,1)</f>
        <v>0</v>
      </c>
      <c r="AP1676" s="78">
        <f t="shared" si="53"/>
        <v>1</v>
      </c>
      <c r="AQ1676" s="77">
        <f>IF(V1676&lt;Variables!$G$15,1,0)</f>
        <v>1</v>
      </c>
      <c r="AR1676">
        <v>0</v>
      </c>
      <c r="AS1676">
        <v>0</v>
      </c>
      <c r="AT1676">
        <v>1</v>
      </c>
      <c r="AU1676">
        <v>0</v>
      </c>
      <c r="BA1676">
        <v>-2.25</v>
      </c>
    </row>
    <row r="1677" spans="3:53" x14ac:dyDescent="0.25">
      <c r="C1677" t="s">
        <v>318</v>
      </c>
      <c r="D1677" t="s">
        <v>283</v>
      </c>
      <c r="E1677">
        <v>5.04</v>
      </c>
      <c r="F1677">
        <v>16.399999999999999</v>
      </c>
      <c r="G1677">
        <v>-4.17</v>
      </c>
      <c r="H1677">
        <v>54.86</v>
      </c>
      <c r="I1677">
        <v>-55.854999999999997</v>
      </c>
      <c r="J1677" t="s">
        <v>75</v>
      </c>
      <c r="K1677">
        <v>51.09</v>
      </c>
      <c r="L1677">
        <v>5.0677949999999994</v>
      </c>
      <c r="M1677">
        <v>-0.15381443014170421</v>
      </c>
      <c r="N1677">
        <v>5.0431000000000008</v>
      </c>
      <c r="O1677">
        <v>0.33511134024704647</v>
      </c>
      <c r="P1677">
        <v>37200000</v>
      </c>
      <c r="Q1677">
        <v>674640</v>
      </c>
      <c r="R1677">
        <v>55.14</v>
      </c>
      <c r="S1677">
        <v>21.023</v>
      </c>
      <c r="T1677">
        <v>6.6169999999999991</v>
      </c>
      <c r="U1677">
        <v>13.141666666666669</v>
      </c>
      <c r="V1677">
        <v>2.3827757707046162</v>
      </c>
      <c r="AC1677">
        <v>5.07</v>
      </c>
      <c r="AD1677">
        <v>4.45</v>
      </c>
      <c r="AH1677" s="77">
        <f>IF(AND(M1677&lt;Variables!$G$6,M1677&gt;Variables!$G$5),0,1)</f>
        <v>1</v>
      </c>
      <c r="AI1677" s="77">
        <f t="shared" si="52"/>
        <v>0</v>
      </c>
      <c r="AJ1677" s="77">
        <f>IF(I1677&gt;Variables!$G$7,0,1)</f>
        <v>1</v>
      </c>
      <c r="AK1677" s="77">
        <f>IF(F1677&gt;Variables!$G$8,0,1)</f>
        <v>0</v>
      </c>
      <c r="AL1677" s="77">
        <f>IF(G1677&gt;Variables!$G$9,0,1)</f>
        <v>1</v>
      </c>
      <c r="AM1677" s="77">
        <f>IF(AND(K1677&gt;Variables!$G$10,K1677&lt;Variables!$G$11),0,1)</f>
        <v>1</v>
      </c>
      <c r="AN1677" s="77">
        <f>IF(H1677&lt;Variables!$G$13,1,0)</f>
        <v>1</v>
      </c>
      <c r="AO1677" s="77">
        <f>IF(R1677&lt;Variables!$G$12,0,1)</f>
        <v>1</v>
      </c>
      <c r="AP1677" s="78">
        <f t="shared" si="53"/>
        <v>1</v>
      </c>
      <c r="AQ1677" s="77">
        <f>IF(V1677&lt;Variables!$G$15,1,0)</f>
        <v>1</v>
      </c>
      <c r="AR1677">
        <v>0</v>
      </c>
      <c r="AS1677">
        <v>0</v>
      </c>
      <c r="AT1677">
        <v>1</v>
      </c>
      <c r="AU1677">
        <v>0</v>
      </c>
      <c r="BA1677">
        <v>-2.25</v>
      </c>
    </row>
    <row r="1678" spans="3:53" x14ac:dyDescent="0.25">
      <c r="C1678" t="s">
        <v>318</v>
      </c>
      <c r="D1678" t="s">
        <v>296</v>
      </c>
      <c r="E1678">
        <v>12.08</v>
      </c>
      <c r="F1678">
        <v>13.56</v>
      </c>
      <c r="G1678">
        <v>0.31</v>
      </c>
      <c r="H1678">
        <v>119.92</v>
      </c>
      <c r="I1678">
        <v>-38.201999999999998</v>
      </c>
      <c r="J1678" t="s">
        <v>75</v>
      </c>
      <c r="K1678">
        <v>-99999</v>
      </c>
      <c r="L1678">
        <v>12.0372</v>
      </c>
      <c r="M1678">
        <v>0</v>
      </c>
      <c r="N1678">
        <v>12.027200000000001</v>
      </c>
      <c r="O1678">
        <v>8.3144871624316427E-2</v>
      </c>
      <c r="P1678">
        <v>11970</v>
      </c>
      <c r="Q1678">
        <v>2300</v>
      </c>
      <c r="R1678">
        <v>5.2</v>
      </c>
      <c r="S1678">
        <v>21.023</v>
      </c>
      <c r="T1678">
        <v>6.6169999999999991</v>
      </c>
      <c r="U1678">
        <v>13.141666666666669</v>
      </c>
      <c r="V1678">
        <v>-99999</v>
      </c>
      <c r="AC1678">
        <v>12.4</v>
      </c>
      <c r="AD1678">
        <v>12</v>
      </c>
      <c r="AH1678" s="77">
        <f>IF(AND(M1678&lt;Variables!$G$6,M1678&gt;Variables!$G$5),0,1)</f>
        <v>1</v>
      </c>
      <c r="AI1678" s="77">
        <f t="shared" si="52"/>
        <v>0</v>
      </c>
      <c r="AJ1678" s="77">
        <f>IF(I1678&gt;Variables!$G$7,0,1)</f>
        <v>1</v>
      </c>
      <c r="AK1678" s="77">
        <f>IF(F1678&gt;Variables!$G$8,0,1)</f>
        <v>0</v>
      </c>
      <c r="AL1678" s="77">
        <f>IF(G1678&gt;Variables!$G$9,0,1)</f>
        <v>1</v>
      </c>
      <c r="AM1678" s="77">
        <f>IF(AND(K1678&gt;Variables!$G$10,K1678&lt;Variables!$G$11),0,1)</f>
        <v>1</v>
      </c>
      <c r="AN1678" s="77">
        <f>IF(H1678&lt;Variables!$G$13,1,0)</f>
        <v>1</v>
      </c>
      <c r="AO1678" s="77">
        <f>IF(R1678&lt;Variables!$G$12,0,1)</f>
        <v>1</v>
      </c>
      <c r="AP1678" s="78">
        <f t="shared" si="53"/>
        <v>1</v>
      </c>
      <c r="AQ1678" s="77">
        <f>IF(V1678&lt;Variables!$G$15,1,0)</f>
        <v>1</v>
      </c>
      <c r="AR1678">
        <v>1</v>
      </c>
      <c r="AS1678">
        <v>0</v>
      </c>
      <c r="AT1678">
        <v>0</v>
      </c>
      <c r="AU1678">
        <v>0</v>
      </c>
      <c r="BA1678">
        <v>2</v>
      </c>
    </row>
    <row r="1679" spans="3:53" x14ac:dyDescent="0.25">
      <c r="C1679" t="s">
        <v>319</v>
      </c>
      <c r="D1679" t="s">
        <v>302</v>
      </c>
      <c r="E1679">
        <v>23</v>
      </c>
      <c r="F1679">
        <v>15.16</v>
      </c>
      <c r="G1679">
        <v>9.93</v>
      </c>
      <c r="H1679">
        <v>1050</v>
      </c>
      <c r="I1679">
        <v>126.376</v>
      </c>
      <c r="J1679" t="s">
        <v>74</v>
      </c>
      <c r="K1679">
        <v>54.19</v>
      </c>
      <c r="L1679">
        <v>22.917369999999998</v>
      </c>
      <c r="M1679">
        <v>1.1476011427155311E-2</v>
      </c>
      <c r="N1679">
        <v>22.789254</v>
      </c>
      <c r="O1679">
        <v>0.57371777066507768</v>
      </c>
      <c r="P1679">
        <v>10740000</v>
      </c>
      <c r="Q1679">
        <v>1330000</v>
      </c>
      <c r="R1679">
        <v>8.08</v>
      </c>
      <c r="S1679">
        <v>21.39</v>
      </c>
      <c r="T1679">
        <v>6.7670000000000003</v>
      </c>
      <c r="U1679">
        <v>13.35333333333333</v>
      </c>
      <c r="V1679">
        <v>2.4099711557018968</v>
      </c>
      <c r="AC1679">
        <v>23.624300000000002</v>
      </c>
      <c r="AD1679">
        <v>22.78</v>
      </c>
      <c r="AH1679" s="77">
        <f>IF(AND(M1679&lt;Variables!$G$6,M1679&gt;Variables!$G$5),0,1)</f>
        <v>1</v>
      </c>
      <c r="AI1679" s="77">
        <f t="shared" si="52"/>
        <v>0</v>
      </c>
      <c r="AJ1679" s="77">
        <f>IF(I1679&gt;Variables!$G$7,0,1)</f>
        <v>0</v>
      </c>
      <c r="AK1679" s="77">
        <f>IF(F1679&gt;Variables!$G$8,0,1)</f>
        <v>0</v>
      </c>
      <c r="AL1679" s="77">
        <f>IF(G1679&gt;Variables!$G$9,0,1)</f>
        <v>1</v>
      </c>
      <c r="AM1679" s="77">
        <f>IF(AND(K1679&gt;Variables!$G$10,K1679&lt;Variables!$G$11),0,1)</f>
        <v>1</v>
      </c>
      <c r="AN1679" s="77">
        <f>IF(H1679&lt;Variables!$G$13,1,0)</f>
        <v>1</v>
      </c>
      <c r="AO1679" s="77">
        <f>IF(R1679&lt;Variables!$G$12,0,1)</f>
        <v>1</v>
      </c>
      <c r="AP1679" s="78">
        <f t="shared" si="53"/>
        <v>0</v>
      </c>
      <c r="AQ1679" s="77">
        <f>IF(V1679&lt;Variables!$G$15,1,0)</f>
        <v>1</v>
      </c>
      <c r="AR1679">
        <v>1</v>
      </c>
      <c r="AS1679">
        <v>0</v>
      </c>
      <c r="AT1679">
        <v>0</v>
      </c>
      <c r="AU1679">
        <v>0</v>
      </c>
      <c r="BA1679">
        <v>2</v>
      </c>
    </row>
    <row r="1680" spans="3:53" x14ac:dyDescent="0.25">
      <c r="C1680" t="s">
        <v>319</v>
      </c>
      <c r="D1680" t="s">
        <v>278</v>
      </c>
      <c r="E1680">
        <v>225.57</v>
      </c>
      <c r="F1680">
        <v>6.41</v>
      </c>
      <c r="G1680">
        <v>5.95</v>
      </c>
      <c r="H1680">
        <v>7520</v>
      </c>
      <c r="I1680">
        <v>-5.548</v>
      </c>
      <c r="J1680" t="s">
        <v>74</v>
      </c>
      <c r="K1680">
        <v>71.86</v>
      </c>
      <c r="L1680">
        <v>223.20820555555551</v>
      </c>
      <c r="M1680">
        <v>0.62802101784541076</v>
      </c>
      <c r="N1680">
        <v>221.26308333333341</v>
      </c>
      <c r="O1680">
        <v>1.5126412487095831</v>
      </c>
      <c r="P1680">
        <v>489992</v>
      </c>
      <c r="Q1680">
        <v>626950</v>
      </c>
      <c r="R1680">
        <v>0.78</v>
      </c>
      <c r="S1680">
        <v>21.39</v>
      </c>
      <c r="T1680">
        <v>6.7670000000000003</v>
      </c>
      <c r="U1680">
        <v>13.35333333333333</v>
      </c>
      <c r="V1680">
        <v>2.5374930316041282</v>
      </c>
      <c r="AC1680">
        <v>227.31</v>
      </c>
      <c r="AD1680">
        <v>223.25</v>
      </c>
      <c r="AH1680" s="77">
        <f>IF(AND(M1680&lt;Variables!$G$6,M1680&gt;Variables!$G$5),0,1)</f>
        <v>1</v>
      </c>
      <c r="AI1680" s="77">
        <f t="shared" si="52"/>
        <v>0</v>
      </c>
      <c r="AJ1680" s="77">
        <f>IF(I1680&gt;Variables!$G$7,0,1)</f>
        <v>1</v>
      </c>
      <c r="AK1680" s="77">
        <f>IF(F1680&gt;Variables!$G$8,0,1)</f>
        <v>1</v>
      </c>
      <c r="AL1680" s="77">
        <f>IF(G1680&gt;Variables!$G$9,0,1)</f>
        <v>1</v>
      </c>
      <c r="AM1680" s="77">
        <f>IF(AND(K1680&gt;Variables!$G$10,K1680&lt;Variables!$G$11),0,1)</f>
        <v>1</v>
      </c>
      <c r="AN1680" s="77">
        <f>IF(H1680&lt;Variables!$G$13,1,0)</f>
        <v>0</v>
      </c>
      <c r="AO1680" s="77">
        <f>IF(R1680&lt;Variables!$G$12,0,1)</f>
        <v>0</v>
      </c>
      <c r="AP1680" s="78">
        <f t="shared" si="53"/>
        <v>0</v>
      </c>
      <c r="AQ1680" s="77">
        <f>IF(V1680&lt;Variables!$G$15,1,0)</f>
        <v>1</v>
      </c>
      <c r="AR1680">
        <v>0</v>
      </c>
      <c r="AS1680">
        <v>1</v>
      </c>
      <c r="AT1680">
        <v>0</v>
      </c>
      <c r="AU1680">
        <v>0</v>
      </c>
      <c r="BA1680">
        <v>0.4</v>
      </c>
    </row>
    <row r="1681" spans="3:53" x14ac:dyDescent="0.25">
      <c r="C1681" t="s">
        <v>319</v>
      </c>
      <c r="D1681" t="s">
        <v>117</v>
      </c>
      <c r="E1681">
        <v>174.76</v>
      </c>
      <c r="F1681">
        <v>5.8</v>
      </c>
      <c r="G1681">
        <v>4.97</v>
      </c>
      <c r="H1681">
        <v>50370</v>
      </c>
      <c r="I1681">
        <v>8.9019999999999992</v>
      </c>
      <c r="J1681" t="s">
        <v>75</v>
      </c>
      <c r="K1681">
        <v>66.61</v>
      </c>
      <c r="L1681">
        <v>173.04362499999999</v>
      </c>
      <c r="M1681">
        <v>0.69426134594671396</v>
      </c>
      <c r="N1681">
        <v>172.35014000000001</v>
      </c>
      <c r="O1681">
        <v>1.0994246944040911</v>
      </c>
      <c r="P1681">
        <v>2828000</v>
      </c>
      <c r="Q1681">
        <v>3381000</v>
      </c>
      <c r="R1681">
        <v>0.84</v>
      </c>
      <c r="S1681">
        <v>21.39</v>
      </c>
      <c r="T1681">
        <v>6.7670000000000003</v>
      </c>
      <c r="U1681">
        <v>13.35333333333333</v>
      </c>
      <c r="V1681">
        <v>2.4877253104039529</v>
      </c>
      <c r="AC1681">
        <v>174.59</v>
      </c>
      <c r="AD1681">
        <v>166.62010000000001</v>
      </c>
      <c r="AH1681" s="77">
        <f>IF(AND(M1681&lt;Variables!$G$6,M1681&gt;Variables!$G$5),0,1)</f>
        <v>1</v>
      </c>
      <c r="AI1681" s="77">
        <f t="shared" si="52"/>
        <v>0</v>
      </c>
      <c r="AJ1681" s="77">
        <f>IF(I1681&gt;Variables!$G$7,0,1)</f>
        <v>1</v>
      </c>
      <c r="AK1681" s="77">
        <f>IF(F1681&gt;Variables!$G$8,0,1)</f>
        <v>1</v>
      </c>
      <c r="AL1681" s="77">
        <f>IF(G1681&gt;Variables!$G$9,0,1)</f>
        <v>1</v>
      </c>
      <c r="AM1681" s="77">
        <f>IF(AND(K1681&gt;Variables!$G$10,K1681&lt;Variables!$G$11),0,1)</f>
        <v>0</v>
      </c>
      <c r="AN1681" s="77">
        <f>IF(H1681&lt;Variables!$G$13,1,0)</f>
        <v>0</v>
      </c>
      <c r="AO1681" s="77">
        <f>IF(R1681&lt;Variables!$G$12,0,1)</f>
        <v>0</v>
      </c>
      <c r="AP1681" s="78">
        <f t="shared" si="53"/>
        <v>1</v>
      </c>
      <c r="AQ1681" s="77">
        <f>IF(V1681&lt;Variables!$G$15,1,0)</f>
        <v>1</v>
      </c>
      <c r="AR1681">
        <v>0</v>
      </c>
      <c r="AS1681">
        <v>0</v>
      </c>
      <c r="AT1681">
        <v>0</v>
      </c>
      <c r="AU1681">
        <v>1</v>
      </c>
      <c r="BA1681">
        <v>-1.4</v>
      </c>
    </row>
    <row r="1682" spans="3:53" x14ac:dyDescent="0.25">
      <c r="C1682" t="s">
        <v>319</v>
      </c>
      <c r="D1682" t="s">
        <v>120</v>
      </c>
      <c r="E1682">
        <v>11.91</v>
      </c>
      <c r="F1682">
        <v>5.83</v>
      </c>
      <c r="G1682">
        <v>8</v>
      </c>
      <c r="H1682">
        <v>7430</v>
      </c>
      <c r="I1682">
        <v>-57.515000000000001</v>
      </c>
      <c r="J1682" t="s">
        <v>75</v>
      </c>
      <c r="K1682">
        <v>44.08</v>
      </c>
      <c r="L1682">
        <v>11.942869999999999</v>
      </c>
      <c r="M1682">
        <v>-0.52726019792563883</v>
      </c>
      <c r="N1682">
        <v>11.89677</v>
      </c>
      <c r="O1682">
        <v>-0.14180319532106009</v>
      </c>
      <c r="P1682">
        <v>80359000</v>
      </c>
      <c r="Q1682">
        <v>27669000</v>
      </c>
      <c r="R1682">
        <v>2.9</v>
      </c>
      <c r="S1682">
        <v>21.39</v>
      </c>
      <c r="T1682">
        <v>6.7670000000000003</v>
      </c>
      <c r="U1682">
        <v>13.35333333333333</v>
      </c>
      <c r="V1682">
        <v>2.3103630186325401</v>
      </c>
      <c r="AC1682">
        <v>12.03</v>
      </c>
      <c r="AD1682">
        <v>11.11</v>
      </c>
      <c r="AH1682" s="77">
        <f>IF(AND(M1682&lt;Variables!$G$6,M1682&gt;Variables!$G$5),0,1)</f>
        <v>1</v>
      </c>
      <c r="AI1682" s="77">
        <f t="shared" si="52"/>
        <v>0</v>
      </c>
      <c r="AJ1682" s="77">
        <f>IF(I1682&gt;Variables!$G$7,0,1)</f>
        <v>1</v>
      </c>
      <c r="AK1682" s="77">
        <f>IF(F1682&gt;Variables!$G$8,0,1)</f>
        <v>1</v>
      </c>
      <c r="AL1682" s="77">
        <f>IF(G1682&gt;Variables!$G$9,0,1)</f>
        <v>1</v>
      </c>
      <c r="AM1682" s="77">
        <f>IF(AND(K1682&gt;Variables!$G$10,K1682&lt;Variables!$G$11),0,1)</f>
        <v>1</v>
      </c>
      <c r="AN1682" s="77">
        <f>IF(H1682&lt;Variables!$G$13,1,0)</f>
        <v>0</v>
      </c>
      <c r="AO1682" s="77">
        <f>IF(R1682&lt;Variables!$G$12,0,1)</f>
        <v>1</v>
      </c>
      <c r="AP1682" s="78">
        <f t="shared" si="53"/>
        <v>1</v>
      </c>
      <c r="AQ1682" s="77">
        <f>IF(V1682&lt;Variables!$G$15,1,0)</f>
        <v>1</v>
      </c>
      <c r="AR1682">
        <v>0</v>
      </c>
      <c r="AS1682">
        <v>0</v>
      </c>
      <c r="AT1682">
        <v>1</v>
      </c>
      <c r="AU1682">
        <v>0</v>
      </c>
      <c r="BA1682">
        <v>-2.25</v>
      </c>
    </row>
    <row r="1683" spans="3:53" x14ac:dyDescent="0.25">
      <c r="C1683" t="s">
        <v>319</v>
      </c>
      <c r="D1683" t="s">
        <v>184</v>
      </c>
      <c r="E1683">
        <v>41.11</v>
      </c>
      <c r="F1683">
        <v>6.84</v>
      </c>
      <c r="G1683">
        <v>7.63</v>
      </c>
      <c r="H1683">
        <v>5650</v>
      </c>
      <c r="I1683">
        <v>95.605999999999995</v>
      </c>
      <c r="J1683" t="s">
        <v>75</v>
      </c>
      <c r="K1683">
        <v>53.66</v>
      </c>
      <c r="L1683">
        <v>40.848684210526308</v>
      </c>
      <c r="M1683">
        <v>0.26026735384121341</v>
      </c>
      <c r="N1683">
        <v>40.930772340425527</v>
      </c>
      <c r="O1683">
        <v>5.9191796756142702E-2</v>
      </c>
      <c r="P1683">
        <v>285867</v>
      </c>
      <c r="Q1683">
        <v>654975</v>
      </c>
      <c r="R1683">
        <v>0.44</v>
      </c>
      <c r="S1683">
        <v>21.39</v>
      </c>
      <c r="T1683">
        <v>6.7670000000000003</v>
      </c>
      <c r="U1683">
        <v>13.35333333333333</v>
      </c>
      <c r="V1683">
        <v>2.3953996020486392</v>
      </c>
      <c r="AC1683">
        <v>41.06</v>
      </c>
      <c r="AD1683">
        <v>37.409999999999997</v>
      </c>
      <c r="AH1683" s="77">
        <f>IF(AND(M1683&lt;Variables!$G$6,M1683&gt;Variables!$G$5),0,1)</f>
        <v>1</v>
      </c>
      <c r="AI1683" s="77">
        <f t="shared" si="52"/>
        <v>1</v>
      </c>
      <c r="AJ1683" s="77">
        <f>IF(I1683&gt;Variables!$G$7,0,1)</f>
        <v>0</v>
      </c>
      <c r="AK1683" s="77">
        <f>IF(F1683&gt;Variables!$G$8,0,1)</f>
        <v>1</v>
      </c>
      <c r="AL1683" s="77">
        <f>IF(G1683&gt;Variables!$G$9,0,1)</f>
        <v>1</v>
      </c>
      <c r="AM1683" s="77">
        <f>IF(AND(K1683&gt;Variables!$G$10,K1683&lt;Variables!$G$11),0,1)</f>
        <v>1</v>
      </c>
      <c r="AN1683" s="77">
        <f>IF(H1683&lt;Variables!$G$13,1,0)</f>
        <v>0</v>
      </c>
      <c r="AO1683" s="77">
        <f>IF(R1683&lt;Variables!$G$12,0,1)</f>
        <v>0</v>
      </c>
      <c r="AP1683" s="78">
        <f t="shared" si="53"/>
        <v>1</v>
      </c>
      <c r="AQ1683" s="77">
        <f>IF(V1683&lt;Variables!$G$15,1,0)</f>
        <v>1</v>
      </c>
      <c r="AR1683">
        <v>0</v>
      </c>
      <c r="AS1683">
        <v>0</v>
      </c>
      <c r="AT1683">
        <v>1</v>
      </c>
      <c r="AU1683">
        <v>0</v>
      </c>
      <c r="BA1683">
        <v>-1.86</v>
      </c>
    </row>
    <row r="1684" spans="3:53" x14ac:dyDescent="0.25">
      <c r="C1684" t="s">
        <v>319</v>
      </c>
      <c r="D1684" t="s">
        <v>139</v>
      </c>
      <c r="E1684">
        <v>32.07</v>
      </c>
      <c r="F1684">
        <v>7.32</v>
      </c>
      <c r="G1684">
        <v>10.38</v>
      </c>
      <c r="H1684">
        <v>5040</v>
      </c>
      <c r="I1684">
        <v>-3.0000000000000001E-3</v>
      </c>
      <c r="J1684" t="s">
        <v>75</v>
      </c>
      <c r="K1684">
        <v>53.66</v>
      </c>
      <c r="L1684">
        <v>31.869499999999999</v>
      </c>
      <c r="M1684">
        <v>0.28397056747047261</v>
      </c>
      <c r="N1684">
        <v>31.859826000000002</v>
      </c>
      <c r="O1684">
        <v>0.31442105176594209</v>
      </c>
      <c r="P1684">
        <v>1309000</v>
      </c>
      <c r="Q1684">
        <v>445132</v>
      </c>
      <c r="R1684">
        <v>2.94</v>
      </c>
      <c r="S1684">
        <v>21.39</v>
      </c>
      <c r="T1684">
        <v>6.7670000000000003</v>
      </c>
      <c r="U1684">
        <v>13.35333333333333</v>
      </c>
      <c r="V1684">
        <v>2.39453277362996</v>
      </c>
      <c r="AC1684">
        <v>34.36</v>
      </c>
      <c r="AD1684">
        <v>31.1</v>
      </c>
      <c r="AH1684" s="77">
        <f>IF(AND(M1684&lt;Variables!$G$6,M1684&gt;Variables!$G$5),0,1)</f>
        <v>1</v>
      </c>
      <c r="AI1684" s="77">
        <f t="shared" si="52"/>
        <v>0</v>
      </c>
      <c r="AJ1684" s="77">
        <f>IF(I1684&gt;Variables!$G$7,0,1)</f>
        <v>1</v>
      </c>
      <c r="AK1684" s="77">
        <f>IF(F1684&gt;Variables!$G$8,0,1)</f>
        <v>1</v>
      </c>
      <c r="AL1684" s="77">
        <f>IF(G1684&gt;Variables!$G$9,0,1)</f>
        <v>1</v>
      </c>
      <c r="AM1684" s="77">
        <f>IF(AND(K1684&gt;Variables!$G$10,K1684&lt;Variables!$G$11),0,1)</f>
        <v>1</v>
      </c>
      <c r="AN1684" s="77">
        <f>IF(H1684&lt;Variables!$G$13,1,0)</f>
        <v>0</v>
      </c>
      <c r="AO1684" s="77">
        <f>IF(R1684&lt;Variables!$G$12,0,1)</f>
        <v>1</v>
      </c>
      <c r="AP1684" s="78">
        <f t="shared" si="53"/>
        <v>1</v>
      </c>
      <c r="AQ1684" s="77">
        <f>IF(V1684&lt;Variables!$G$15,1,0)</f>
        <v>1</v>
      </c>
      <c r="AR1684">
        <v>0</v>
      </c>
      <c r="AS1684">
        <v>0</v>
      </c>
      <c r="AT1684">
        <v>1</v>
      </c>
      <c r="AU1684">
        <v>0</v>
      </c>
      <c r="BA1684">
        <v>-2.25</v>
      </c>
    </row>
    <row r="1685" spans="3:53" x14ac:dyDescent="0.25">
      <c r="C1685" t="s">
        <v>319</v>
      </c>
      <c r="D1685" t="s">
        <v>282</v>
      </c>
      <c r="E1685">
        <v>63.89</v>
      </c>
      <c r="F1685">
        <v>9.39</v>
      </c>
      <c r="G1685">
        <v>-0.62</v>
      </c>
      <c r="H1685">
        <v>11670</v>
      </c>
      <c r="I1685">
        <v>1.732</v>
      </c>
      <c r="J1685" t="s">
        <v>75</v>
      </c>
      <c r="K1685">
        <v>28.4</v>
      </c>
      <c r="L1685">
        <v>64.660025000000005</v>
      </c>
      <c r="M1685">
        <v>-1.779963741121362</v>
      </c>
      <c r="N1685">
        <v>65.506161999999989</v>
      </c>
      <c r="O1685">
        <v>-3.048662811293986</v>
      </c>
      <c r="P1685">
        <v>4366000</v>
      </c>
      <c r="Q1685">
        <v>1277000</v>
      </c>
      <c r="R1685">
        <v>3.42</v>
      </c>
      <c r="S1685">
        <v>21.39</v>
      </c>
      <c r="T1685">
        <v>6.7670000000000003</v>
      </c>
      <c r="U1685">
        <v>13.35333333333333</v>
      </c>
      <c r="V1685">
        <v>2.0784674951270121</v>
      </c>
      <c r="AC1685">
        <v>64.2</v>
      </c>
      <c r="AD1685">
        <v>60.61</v>
      </c>
      <c r="AH1685" s="77">
        <f>IF(AND(M1685&lt;Variables!$G$6,M1685&gt;Variables!$G$5),0,1)</f>
        <v>0</v>
      </c>
      <c r="AI1685" s="77">
        <f t="shared" si="52"/>
        <v>1</v>
      </c>
      <c r="AJ1685" s="77">
        <f>IF(I1685&gt;Variables!$G$7,0,1)</f>
        <v>1</v>
      </c>
      <c r="AK1685" s="77">
        <f>IF(F1685&gt;Variables!$G$8,0,1)</f>
        <v>0</v>
      </c>
      <c r="AL1685" s="77">
        <f>IF(G1685&gt;Variables!$G$9,0,1)</f>
        <v>1</v>
      </c>
      <c r="AM1685" s="77">
        <f>IF(AND(K1685&gt;Variables!$G$10,K1685&lt;Variables!$G$11),0,1)</f>
        <v>1</v>
      </c>
      <c r="AN1685" s="77">
        <f>IF(H1685&lt;Variables!$G$13,1,0)</f>
        <v>0</v>
      </c>
      <c r="AO1685" s="77">
        <f>IF(R1685&lt;Variables!$G$12,0,1)</f>
        <v>1</v>
      </c>
      <c r="AP1685" s="78">
        <f t="shared" si="53"/>
        <v>1</v>
      </c>
      <c r="AQ1685" s="77">
        <f>IF(V1685&lt;Variables!$G$15,1,0)</f>
        <v>1</v>
      </c>
      <c r="AR1685">
        <v>0</v>
      </c>
      <c r="AS1685">
        <v>0</v>
      </c>
      <c r="AT1685">
        <v>1</v>
      </c>
      <c r="AU1685">
        <v>0</v>
      </c>
      <c r="BA1685">
        <v>-2.25</v>
      </c>
    </row>
    <row r="1686" spans="3:53" x14ac:dyDescent="0.25">
      <c r="C1686" t="s">
        <v>319</v>
      </c>
      <c r="D1686" t="s">
        <v>127</v>
      </c>
      <c r="E1686">
        <v>36.32</v>
      </c>
      <c r="F1686">
        <v>9.4700000000000006</v>
      </c>
      <c r="G1686">
        <v>10.75</v>
      </c>
      <c r="H1686">
        <v>8000</v>
      </c>
      <c r="I1686">
        <v>1785.731</v>
      </c>
      <c r="J1686" t="s">
        <v>75</v>
      </c>
      <c r="K1686">
        <v>66.13</v>
      </c>
      <c r="L1686">
        <v>35.885988888888903</v>
      </c>
      <c r="M1686">
        <v>1.599541015543344</v>
      </c>
      <c r="N1686">
        <v>35.839322916666667</v>
      </c>
      <c r="O1686">
        <v>1.7318326151878689</v>
      </c>
      <c r="P1686">
        <v>433355</v>
      </c>
      <c r="Q1686">
        <v>741896</v>
      </c>
      <c r="R1686">
        <v>0.57999999999999996</v>
      </c>
      <c r="S1686">
        <v>21.39</v>
      </c>
      <c r="T1686">
        <v>6.7670000000000003</v>
      </c>
      <c r="U1686">
        <v>13.35333333333333</v>
      </c>
      <c r="V1686">
        <v>2.4180066106707709</v>
      </c>
      <c r="AC1686">
        <v>37.39</v>
      </c>
      <c r="AD1686">
        <v>33.549999999999997</v>
      </c>
      <c r="AH1686" s="77">
        <f>IF(AND(M1686&lt;Variables!$G$6,M1686&gt;Variables!$G$5),0,1)</f>
        <v>1</v>
      </c>
      <c r="AI1686" s="77">
        <f t="shared" si="52"/>
        <v>0</v>
      </c>
      <c r="AJ1686" s="77">
        <f>IF(I1686&gt;Variables!$G$7,0,1)</f>
        <v>0</v>
      </c>
      <c r="AK1686" s="77">
        <f>IF(F1686&gt;Variables!$G$8,0,1)</f>
        <v>0</v>
      </c>
      <c r="AL1686" s="77">
        <f>IF(G1686&gt;Variables!$G$9,0,1)</f>
        <v>0</v>
      </c>
      <c r="AM1686" s="77">
        <f>IF(AND(K1686&gt;Variables!$G$10,K1686&lt;Variables!$G$11),0,1)</f>
        <v>0</v>
      </c>
      <c r="AN1686" s="77">
        <f>IF(H1686&lt;Variables!$G$13,1,0)</f>
        <v>0</v>
      </c>
      <c r="AO1686" s="77">
        <f>IF(R1686&lt;Variables!$G$12,0,1)</f>
        <v>0</v>
      </c>
      <c r="AP1686" s="78">
        <f t="shared" si="53"/>
        <v>1</v>
      </c>
      <c r="AQ1686" s="77">
        <f>IF(V1686&lt;Variables!$G$15,1,0)</f>
        <v>1</v>
      </c>
      <c r="AR1686">
        <v>1</v>
      </c>
      <c r="AS1686">
        <v>0</v>
      </c>
      <c r="AT1686">
        <v>0</v>
      </c>
      <c r="AU1686">
        <v>0</v>
      </c>
      <c r="BA1686">
        <v>2.1</v>
      </c>
    </row>
    <row r="1687" spans="3:53" x14ac:dyDescent="0.25">
      <c r="C1687" t="s">
        <v>319</v>
      </c>
      <c r="D1687" t="s">
        <v>280</v>
      </c>
      <c r="E1687">
        <v>36.51</v>
      </c>
      <c r="F1687">
        <v>12.91</v>
      </c>
      <c r="G1687">
        <v>9.01</v>
      </c>
      <c r="H1687">
        <v>-99999</v>
      </c>
      <c r="I1687">
        <v>-99999</v>
      </c>
      <c r="J1687" t="s">
        <v>75</v>
      </c>
      <c r="K1687">
        <v>53.2</v>
      </c>
      <c r="L1687">
        <v>36.239992857142859</v>
      </c>
      <c r="M1687">
        <v>0.44124496240243039</v>
      </c>
      <c r="N1687">
        <v>36.29757073170731</v>
      </c>
      <c r="O1687">
        <v>0.28191767721607791</v>
      </c>
      <c r="P1687">
        <v>842800</v>
      </c>
      <c r="Q1687"/>
      <c r="R1687"/>
      <c r="S1687">
        <v>21.39</v>
      </c>
      <c r="T1687">
        <v>6.7670000000000003</v>
      </c>
      <c r="U1687">
        <v>13.35333333333333</v>
      </c>
      <c r="V1687">
        <v>2.384601821532998</v>
      </c>
      <c r="AC1687">
        <v>38.93</v>
      </c>
      <c r="AD1687">
        <v>35.6098</v>
      </c>
      <c r="AH1687" s="77">
        <f>IF(AND(M1687&lt;Variables!$G$6,M1687&gt;Variables!$G$5),0,1)</f>
        <v>1</v>
      </c>
      <c r="AI1687" s="77">
        <f t="shared" si="52"/>
        <v>1</v>
      </c>
      <c r="AJ1687" s="77">
        <f>IF(I1687&gt;Variables!$G$7,0,1)</f>
        <v>1</v>
      </c>
      <c r="AK1687" s="77">
        <f>IF(F1687&gt;Variables!$G$8,0,1)</f>
        <v>0</v>
      </c>
      <c r="AL1687" s="77">
        <f>IF(G1687&gt;Variables!$G$9,0,1)</f>
        <v>1</v>
      </c>
      <c r="AM1687" s="77">
        <f>IF(AND(K1687&gt;Variables!$G$10,K1687&lt;Variables!$G$11),0,1)</f>
        <v>1</v>
      </c>
      <c r="AN1687" s="77">
        <f>IF(H1687&lt;Variables!$G$13,1,0)</f>
        <v>1</v>
      </c>
      <c r="AO1687" s="77">
        <f>IF(R1687&lt;Variables!$G$12,0,1)</f>
        <v>0</v>
      </c>
      <c r="AP1687" s="78">
        <f t="shared" si="53"/>
        <v>1</v>
      </c>
      <c r="AQ1687" s="77">
        <f>IF(V1687&lt;Variables!$G$15,1,0)</f>
        <v>1</v>
      </c>
      <c r="AR1687">
        <v>0</v>
      </c>
      <c r="AS1687">
        <v>0</v>
      </c>
      <c r="AT1687">
        <v>1</v>
      </c>
      <c r="AU1687">
        <v>0</v>
      </c>
      <c r="BA1687">
        <v>-1.59</v>
      </c>
    </row>
    <row r="1688" spans="3:53" x14ac:dyDescent="0.25">
      <c r="C1688" t="s">
        <v>319</v>
      </c>
      <c r="D1688" t="s">
        <v>201</v>
      </c>
      <c r="E1688">
        <v>39.22</v>
      </c>
      <c r="F1688">
        <v>12.98</v>
      </c>
      <c r="G1688">
        <v>16.079999999999998</v>
      </c>
      <c r="H1688">
        <v>-99999</v>
      </c>
      <c r="I1688">
        <v>30.495000000000001</v>
      </c>
      <c r="J1688" t="s">
        <v>75</v>
      </c>
      <c r="K1688">
        <v>64.8</v>
      </c>
      <c r="L1688">
        <v>38.491525000000003</v>
      </c>
      <c r="M1688">
        <v>1.8146202313366251</v>
      </c>
      <c r="N1688">
        <v>38.2308612244898</v>
      </c>
      <c r="O1688">
        <v>2.5088076616380159</v>
      </c>
      <c r="P1688">
        <v>676757</v>
      </c>
      <c r="Q1688">
        <v>2287000</v>
      </c>
      <c r="R1688">
        <v>0.3</v>
      </c>
      <c r="S1688">
        <v>21.39</v>
      </c>
      <c r="T1688">
        <v>6.7670000000000003</v>
      </c>
      <c r="U1688">
        <v>13.35333333333333</v>
      </c>
      <c r="V1688">
        <v>2.3955866502093648</v>
      </c>
      <c r="AC1688">
        <v>40.020000000000003</v>
      </c>
      <c r="AD1688">
        <v>37.049999999999997</v>
      </c>
      <c r="AH1688" s="77">
        <f>IF(AND(M1688&lt;Variables!$G$6,M1688&gt;Variables!$G$5),0,1)</f>
        <v>1</v>
      </c>
      <c r="AI1688" s="77">
        <f t="shared" si="52"/>
        <v>0</v>
      </c>
      <c r="AJ1688" s="77">
        <f>IF(I1688&gt;Variables!$G$7,0,1)</f>
        <v>1</v>
      </c>
      <c r="AK1688" s="77">
        <f>IF(F1688&gt;Variables!$G$8,0,1)</f>
        <v>0</v>
      </c>
      <c r="AL1688" s="77">
        <f>IF(G1688&gt;Variables!$G$9,0,1)</f>
        <v>0</v>
      </c>
      <c r="AM1688" s="77">
        <f>IF(AND(K1688&gt;Variables!$G$10,K1688&lt;Variables!$G$11),0,1)</f>
        <v>0</v>
      </c>
      <c r="AN1688" s="77">
        <f>IF(H1688&lt;Variables!$G$13,1,0)</f>
        <v>1</v>
      </c>
      <c r="AO1688" s="77">
        <f>IF(R1688&lt;Variables!$G$12,0,1)</f>
        <v>0</v>
      </c>
      <c r="AP1688" s="78">
        <f t="shared" si="53"/>
        <v>1</v>
      </c>
      <c r="AQ1688" s="77">
        <f>IF(V1688&lt;Variables!$G$15,1,0)</f>
        <v>1</v>
      </c>
      <c r="AR1688">
        <v>0</v>
      </c>
      <c r="AS1688">
        <v>0</v>
      </c>
      <c r="AT1688">
        <v>0</v>
      </c>
      <c r="AU1688">
        <v>1</v>
      </c>
      <c r="BA1688">
        <v>-0.53</v>
      </c>
    </row>
    <row r="1689" spans="3:53" x14ac:dyDescent="0.25">
      <c r="C1689" t="s">
        <v>319</v>
      </c>
      <c r="D1689" t="s">
        <v>140</v>
      </c>
      <c r="E1689">
        <v>24.63</v>
      </c>
      <c r="F1689">
        <v>8.56</v>
      </c>
      <c r="G1689">
        <v>8.08</v>
      </c>
      <c r="H1689">
        <v>6870</v>
      </c>
      <c r="I1689">
        <v>-1.0449999999999999</v>
      </c>
      <c r="J1689" t="s">
        <v>75</v>
      </c>
      <c r="K1689">
        <v>52.18</v>
      </c>
      <c r="L1689">
        <v>24.43836842105263</v>
      </c>
      <c r="M1689">
        <v>0.12943408660668321</v>
      </c>
      <c r="N1689">
        <v>24.40445714285714</v>
      </c>
      <c r="O1689">
        <v>0.26856920749840241</v>
      </c>
      <c r="P1689">
        <v>1017000</v>
      </c>
      <c r="Q1689">
        <v>740726</v>
      </c>
      <c r="R1689">
        <v>1.37</v>
      </c>
      <c r="S1689">
        <v>21.39</v>
      </c>
      <c r="T1689">
        <v>6.7670000000000003</v>
      </c>
      <c r="U1689">
        <v>13.35333333333333</v>
      </c>
      <c r="V1689">
        <v>2.3854046174484038</v>
      </c>
      <c r="AC1689">
        <v>24.68</v>
      </c>
      <c r="AD1689">
        <v>22.64</v>
      </c>
      <c r="AH1689" s="77">
        <f>IF(AND(M1689&lt;Variables!$G$6,M1689&gt;Variables!$G$5),0,1)</f>
        <v>1</v>
      </c>
      <c r="AI1689" s="77">
        <f t="shared" si="52"/>
        <v>0</v>
      </c>
      <c r="AJ1689" s="77">
        <f>IF(I1689&gt;Variables!$G$7,0,1)</f>
        <v>1</v>
      </c>
      <c r="AK1689" s="77">
        <f>IF(F1689&gt;Variables!$G$8,0,1)</f>
        <v>1</v>
      </c>
      <c r="AL1689" s="77">
        <f>IF(G1689&gt;Variables!$G$9,0,1)</f>
        <v>1</v>
      </c>
      <c r="AM1689" s="77">
        <f>IF(AND(K1689&gt;Variables!$G$10,K1689&lt;Variables!$G$11),0,1)</f>
        <v>1</v>
      </c>
      <c r="AN1689" s="77">
        <f>IF(H1689&lt;Variables!$G$13,1,0)</f>
        <v>0</v>
      </c>
      <c r="AO1689" s="77">
        <f>IF(R1689&lt;Variables!$G$12,0,1)</f>
        <v>0</v>
      </c>
      <c r="AP1689" s="78">
        <f t="shared" si="53"/>
        <v>1</v>
      </c>
      <c r="AQ1689" s="77">
        <f>IF(V1689&lt;Variables!$G$15,1,0)</f>
        <v>1</v>
      </c>
      <c r="AR1689">
        <v>0</v>
      </c>
      <c r="AS1689">
        <v>0</v>
      </c>
      <c r="AT1689">
        <v>1</v>
      </c>
      <c r="AU1689">
        <v>0</v>
      </c>
      <c r="BA1689">
        <v>-2.25</v>
      </c>
    </row>
    <row r="1690" spans="3:53" x14ac:dyDescent="0.25">
      <c r="C1690" t="s">
        <v>319</v>
      </c>
      <c r="D1690" t="s">
        <v>273</v>
      </c>
      <c r="E1690">
        <v>2</v>
      </c>
      <c r="F1690">
        <v>42.49</v>
      </c>
      <c r="G1690">
        <v>23.29</v>
      </c>
      <c r="H1690">
        <v>464.81</v>
      </c>
      <c r="I1690">
        <v>-4.3730000000000002</v>
      </c>
      <c r="J1690" t="s">
        <v>74</v>
      </c>
      <c r="K1690">
        <v>67.040000000000006</v>
      </c>
      <c r="L1690">
        <v>1.9297850000000001</v>
      </c>
      <c r="M1690">
        <v>4.1411348932653338</v>
      </c>
      <c r="N1690">
        <v>1.8744559999999999</v>
      </c>
      <c r="O1690">
        <v>7.2151066762836873</v>
      </c>
      <c r="P1690">
        <v>133500000</v>
      </c>
      <c r="Q1690">
        <v>1670000</v>
      </c>
      <c r="R1690">
        <v>79.94</v>
      </c>
      <c r="S1690">
        <v>21.39</v>
      </c>
      <c r="T1690">
        <v>6.7670000000000003</v>
      </c>
      <c r="U1690">
        <v>13.35333333333333</v>
      </c>
      <c r="V1690">
        <v>2.2320733501524761</v>
      </c>
      <c r="AC1690">
        <v>2.23</v>
      </c>
      <c r="AD1690">
        <v>1.77</v>
      </c>
      <c r="AH1690" s="77">
        <f>IF(AND(M1690&lt;Variables!$G$6,M1690&gt;Variables!$G$5),0,1)</f>
        <v>1</v>
      </c>
      <c r="AI1690" s="77">
        <f t="shared" si="52"/>
        <v>0</v>
      </c>
      <c r="AJ1690" s="77">
        <f>IF(I1690&gt;Variables!$G$7,0,1)</f>
        <v>1</v>
      </c>
      <c r="AK1690" s="77">
        <f>IF(F1690&gt;Variables!$G$8,0,1)</f>
        <v>0</v>
      </c>
      <c r="AL1690" s="77">
        <f>IF(G1690&gt;Variables!$G$9,0,1)</f>
        <v>0</v>
      </c>
      <c r="AM1690" s="77">
        <f>IF(AND(K1690&gt;Variables!$G$10,K1690&lt;Variables!$G$11),0,1)</f>
        <v>0</v>
      </c>
      <c r="AN1690" s="77">
        <f>IF(H1690&lt;Variables!$G$13,1,0)</f>
        <v>1</v>
      </c>
      <c r="AO1690" s="77">
        <f>IF(R1690&lt;Variables!$G$12,0,1)</f>
        <v>1</v>
      </c>
      <c r="AP1690" s="78">
        <f t="shared" si="53"/>
        <v>0</v>
      </c>
      <c r="AQ1690" s="77">
        <f>IF(V1690&lt;Variables!$G$15,1,0)</f>
        <v>1</v>
      </c>
      <c r="AR1690">
        <v>0</v>
      </c>
      <c r="AS1690">
        <v>0</v>
      </c>
      <c r="AT1690">
        <v>1</v>
      </c>
      <c r="AU1690">
        <v>0</v>
      </c>
      <c r="BA1690">
        <v>-2.25</v>
      </c>
    </row>
    <row r="1691" spans="3:53" x14ac:dyDescent="0.25">
      <c r="C1691" t="s">
        <v>319</v>
      </c>
      <c r="D1691" t="s">
        <v>283</v>
      </c>
      <c r="E1691">
        <v>5.03</v>
      </c>
      <c r="F1691">
        <v>15.73</v>
      </c>
      <c r="G1691">
        <v>-4.83</v>
      </c>
      <c r="H1691">
        <v>54.86</v>
      </c>
      <c r="I1691">
        <v>-56.103000000000002</v>
      </c>
      <c r="J1691" t="s">
        <v>75</v>
      </c>
      <c r="K1691">
        <v>46.02</v>
      </c>
      <c r="L1691">
        <v>5.0416894736842108</v>
      </c>
      <c r="M1691">
        <v>-0.33102938551300048</v>
      </c>
      <c r="N1691">
        <v>5.0438326530612239</v>
      </c>
      <c r="O1691">
        <v>-0.37337981564066192</v>
      </c>
      <c r="P1691">
        <v>37350000</v>
      </c>
      <c r="Q1691">
        <v>674640</v>
      </c>
      <c r="R1691">
        <v>55.36</v>
      </c>
      <c r="S1691">
        <v>21.39</v>
      </c>
      <c r="T1691">
        <v>6.7670000000000003</v>
      </c>
      <c r="U1691">
        <v>13.35333333333333</v>
      </c>
      <c r="V1691">
        <v>2.330569032819199</v>
      </c>
      <c r="AC1691">
        <v>5.07</v>
      </c>
      <c r="AD1691">
        <v>4.45</v>
      </c>
      <c r="AH1691" s="77">
        <f>IF(AND(M1691&lt;Variables!$G$6,M1691&gt;Variables!$G$5),0,1)</f>
        <v>1</v>
      </c>
      <c r="AI1691" s="77">
        <f t="shared" si="52"/>
        <v>1</v>
      </c>
      <c r="AJ1691" s="77">
        <f>IF(I1691&gt;Variables!$G$7,0,1)</f>
        <v>1</v>
      </c>
      <c r="AK1691" s="77">
        <f>IF(F1691&gt;Variables!$G$8,0,1)</f>
        <v>0</v>
      </c>
      <c r="AL1691" s="77">
        <f>IF(G1691&gt;Variables!$G$9,0,1)</f>
        <v>1</v>
      </c>
      <c r="AM1691" s="77">
        <f>IF(AND(K1691&gt;Variables!$G$10,K1691&lt;Variables!$G$11),0,1)</f>
        <v>1</v>
      </c>
      <c r="AN1691" s="77">
        <f>IF(H1691&lt;Variables!$G$13,1,0)</f>
        <v>1</v>
      </c>
      <c r="AO1691" s="77">
        <f>IF(R1691&lt;Variables!$G$12,0,1)</f>
        <v>1</v>
      </c>
      <c r="AP1691" s="78">
        <f t="shared" si="53"/>
        <v>1</v>
      </c>
      <c r="AQ1691" s="77">
        <f>IF(V1691&lt;Variables!$G$15,1,0)</f>
        <v>1</v>
      </c>
      <c r="AR1691">
        <v>0</v>
      </c>
      <c r="AS1691">
        <v>0</v>
      </c>
      <c r="AT1691">
        <v>1</v>
      </c>
      <c r="AU1691">
        <v>0</v>
      </c>
      <c r="BA1691">
        <v>-2.25</v>
      </c>
    </row>
    <row r="1692" spans="3:53" x14ac:dyDescent="0.25">
      <c r="C1692" t="s">
        <v>319</v>
      </c>
      <c r="D1692" t="s">
        <v>316</v>
      </c>
      <c r="E1692">
        <v>1.32</v>
      </c>
      <c r="F1692">
        <v>10.83</v>
      </c>
      <c r="G1692">
        <v>-3.65</v>
      </c>
      <c r="H1692">
        <v>-99999</v>
      </c>
      <c r="I1692">
        <v>-99999</v>
      </c>
      <c r="J1692" t="s">
        <v>75</v>
      </c>
      <c r="K1692">
        <v>-99999</v>
      </c>
      <c r="L1692">
        <v>-99999</v>
      </c>
      <c r="M1692">
        <v>-99999</v>
      </c>
      <c r="N1692">
        <v>1.3466666666666669</v>
      </c>
      <c r="O1692">
        <v>-1.980198019801976</v>
      </c>
      <c r="P1692">
        <v>23300</v>
      </c>
      <c r="Q1692">
        <v>107</v>
      </c>
      <c r="R1692">
        <v>217.76</v>
      </c>
      <c r="S1692">
        <v>21.39</v>
      </c>
      <c r="T1692">
        <v>6.7670000000000003</v>
      </c>
      <c r="U1692">
        <v>13.35333333333333</v>
      </c>
      <c r="V1692">
        <v>-99999</v>
      </c>
      <c r="AC1692">
        <v>-99999</v>
      </c>
      <c r="AD1692">
        <v>-99999</v>
      </c>
      <c r="AH1692" s="77">
        <f>IF(AND(M1692&lt;Variables!$G$6,M1692&gt;Variables!$G$5),0,1)</f>
        <v>1</v>
      </c>
      <c r="AI1692" s="77">
        <f t="shared" si="52"/>
        <v>1</v>
      </c>
      <c r="AJ1692" s="77">
        <f>IF(I1692&gt;Variables!$G$7,0,1)</f>
        <v>1</v>
      </c>
      <c r="AK1692" s="77">
        <f>IF(F1692&gt;Variables!$G$8,0,1)</f>
        <v>0</v>
      </c>
      <c r="AL1692" s="77">
        <f>IF(G1692&gt;Variables!$G$9,0,1)</f>
        <v>1</v>
      </c>
      <c r="AM1692" s="77">
        <f>IF(AND(K1692&gt;Variables!$G$10,K1692&lt;Variables!$G$11),0,1)</f>
        <v>1</v>
      </c>
      <c r="AN1692" s="77">
        <f>IF(H1692&lt;Variables!$G$13,1,0)</f>
        <v>1</v>
      </c>
      <c r="AO1692" s="77">
        <f>IF(R1692&lt;Variables!$G$12,0,1)</f>
        <v>1</v>
      </c>
      <c r="AP1692" s="78">
        <f t="shared" si="53"/>
        <v>1</v>
      </c>
      <c r="AQ1692" s="77">
        <f>IF(V1692&lt;Variables!$G$15,1,0)</f>
        <v>1</v>
      </c>
      <c r="AR1692">
        <v>0</v>
      </c>
      <c r="AS1692">
        <v>0</v>
      </c>
      <c r="AT1692">
        <v>0</v>
      </c>
      <c r="AU1692">
        <v>0</v>
      </c>
      <c r="BA1692">
        <v>0</v>
      </c>
    </row>
    <row r="1693" spans="3:53" x14ac:dyDescent="0.25">
      <c r="C1693" t="s">
        <v>319</v>
      </c>
      <c r="D1693" t="s">
        <v>313</v>
      </c>
      <c r="E1693">
        <v>5.32</v>
      </c>
      <c r="F1693">
        <v>13.19</v>
      </c>
      <c r="G1693">
        <v>0</v>
      </c>
      <c r="H1693">
        <v>-99999</v>
      </c>
      <c r="I1693">
        <v>-99999</v>
      </c>
      <c r="J1693" t="s">
        <v>75</v>
      </c>
      <c r="K1693">
        <v>-99999</v>
      </c>
      <c r="L1693">
        <v>-99999</v>
      </c>
      <c r="M1693">
        <v>-99999</v>
      </c>
      <c r="N1693">
        <v>5.32</v>
      </c>
      <c r="O1693">
        <v>0</v>
      </c>
      <c r="P1693">
        <v>61040</v>
      </c>
      <c r="Q1693">
        <v>168</v>
      </c>
      <c r="R1693">
        <v>363.33</v>
      </c>
      <c r="S1693">
        <v>21.39</v>
      </c>
      <c r="T1693">
        <v>6.7670000000000003</v>
      </c>
      <c r="U1693">
        <v>13.35333333333333</v>
      </c>
      <c r="V1693">
        <v>-99999</v>
      </c>
      <c r="AC1693">
        <v>-99999</v>
      </c>
      <c r="AD1693">
        <v>-99999</v>
      </c>
      <c r="AH1693" s="77">
        <f>IF(AND(M1693&lt;Variables!$G$6,M1693&gt;Variables!$G$5),0,1)</f>
        <v>1</v>
      </c>
      <c r="AI1693" s="77">
        <f t="shared" si="52"/>
        <v>1</v>
      </c>
      <c r="AJ1693" s="77">
        <f>IF(I1693&gt;Variables!$G$7,0,1)</f>
        <v>1</v>
      </c>
      <c r="AK1693" s="77">
        <f>IF(F1693&gt;Variables!$G$8,0,1)</f>
        <v>0</v>
      </c>
      <c r="AL1693" s="77">
        <f>IF(G1693&gt;Variables!$G$9,0,1)</f>
        <v>1</v>
      </c>
      <c r="AM1693" s="77">
        <f>IF(AND(K1693&gt;Variables!$G$10,K1693&lt;Variables!$G$11),0,1)</f>
        <v>1</v>
      </c>
      <c r="AN1693" s="77">
        <f>IF(H1693&lt;Variables!$G$13,1,0)</f>
        <v>1</v>
      </c>
      <c r="AO1693" s="77">
        <f>IF(R1693&lt;Variables!$G$12,0,1)</f>
        <v>1</v>
      </c>
      <c r="AP1693" s="78">
        <f t="shared" si="53"/>
        <v>1</v>
      </c>
      <c r="AQ1693" s="77">
        <f>IF(V1693&lt;Variables!$G$15,1,0)</f>
        <v>1</v>
      </c>
      <c r="AR1693">
        <v>0</v>
      </c>
      <c r="AS1693">
        <v>0</v>
      </c>
      <c r="AT1693">
        <v>0</v>
      </c>
      <c r="AU1693">
        <v>0</v>
      </c>
      <c r="BA1693">
        <v>0</v>
      </c>
    </row>
    <row r="1694" spans="3:53" x14ac:dyDescent="0.25">
      <c r="C1694" t="s">
        <v>319</v>
      </c>
      <c r="D1694" t="s">
        <v>293</v>
      </c>
      <c r="E1694">
        <v>22.48</v>
      </c>
      <c r="F1694">
        <v>11.15</v>
      </c>
      <c r="G1694">
        <v>-1.51</v>
      </c>
      <c r="H1694">
        <v>-99999</v>
      </c>
      <c r="I1694">
        <v>240.642</v>
      </c>
      <c r="J1694" t="s">
        <v>74</v>
      </c>
      <c r="K1694">
        <v>-99999</v>
      </c>
      <c r="L1694">
        <v>-99999</v>
      </c>
      <c r="M1694">
        <v>-99999</v>
      </c>
      <c r="N1694">
        <v>-99999</v>
      </c>
      <c r="O1694">
        <v>-99999</v>
      </c>
      <c r="P1694">
        <v>138411</v>
      </c>
      <c r="Q1694">
        <v>7534</v>
      </c>
      <c r="R1694">
        <v>18.37</v>
      </c>
      <c r="S1694">
        <v>21.39</v>
      </c>
      <c r="T1694">
        <v>6.7670000000000003</v>
      </c>
      <c r="U1694">
        <v>13.35333333333333</v>
      </c>
      <c r="V1694">
        <v>-99999</v>
      </c>
      <c r="AC1694">
        <v>-99999</v>
      </c>
      <c r="AD1694">
        <v>-99999</v>
      </c>
      <c r="AH1694" s="77">
        <f>IF(AND(M1694&lt;Variables!$G$6,M1694&gt;Variables!$G$5),0,1)</f>
        <v>1</v>
      </c>
      <c r="AI1694" s="77">
        <f t="shared" si="52"/>
        <v>1</v>
      </c>
      <c r="AJ1694" s="77">
        <f>IF(I1694&gt;Variables!$G$7,0,1)</f>
        <v>0</v>
      </c>
      <c r="AK1694" s="77">
        <f>IF(F1694&gt;Variables!$G$8,0,1)</f>
        <v>0</v>
      </c>
      <c r="AL1694" s="77">
        <f>IF(G1694&gt;Variables!$G$9,0,1)</f>
        <v>1</v>
      </c>
      <c r="AM1694" s="77">
        <f>IF(AND(K1694&gt;Variables!$G$10,K1694&lt;Variables!$G$11),0,1)</f>
        <v>1</v>
      </c>
      <c r="AN1694" s="77">
        <f>IF(H1694&lt;Variables!$G$13,1,0)</f>
        <v>1</v>
      </c>
      <c r="AO1694" s="77">
        <f>IF(R1694&lt;Variables!$G$12,0,1)</f>
        <v>1</v>
      </c>
      <c r="AP1694" s="78">
        <f t="shared" si="53"/>
        <v>0</v>
      </c>
      <c r="AQ1694" s="77">
        <f>IF(V1694&lt;Variables!$G$15,1,0)</f>
        <v>1</v>
      </c>
      <c r="AR1694">
        <v>0</v>
      </c>
      <c r="AS1694">
        <v>0</v>
      </c>
      <c r="AT1694">
        <v>0</v>
      </c>
      <c r="AU1694">
        <v>0</v>
      </c>
      <c r="BA1694">
        <v>0</v>
      </c>
    </row>
    <row r="1695" spans="3:53" x14ac:dyDescent="0.25">
      <c r="C1695" t="s">
        <v>319</v>
      </c>
      <c r="D1695" t="s">
        <v>296</v>
      </c>
      <c r="E1695">
        <v>12.04</v>
      </c>
      <c r="F1695">
        <v>13.58</v>
      </c>
      <c r="G1695">
        <v>0.33</v>
      </c>
      <c r="H1695">
        <v>119.92</v>
      </c>
      <c r="I1695">
        <v>-38.195</v>
      </c>
      <c r="J1695" t="s">
        <v>75</v>
      </c>
      <c r="K1695">
        <v>-99999</v>
      </c>
      <c r="L1695">
        <v>12.038600000000001</v>
      </c>
      <c r="M1695">
        <v>1.1629259216190339E-2</v>
      </c>
      <c r="N1695">
        <v>12.038600000000001</v>
      </c>
      <c r="O1695">
        <v>1.1629259216190339E-2</v>
      </c>
      <c r="P1695">
        <v>12280</v>
      </c>
      <c r="Q1695">
        <v>2300</v>
      </c>
      <c r="R1695">
        <v>5.34</v>
      </c>
      <c r="S1695">
        <v>21.39</v>
      </c>
      <c r="T1695">
        <v>6.7670000000000003</v>
      </c>
      <c r="U1695">
        <v>13.35333333333333</v>
      </c>
      <c r="V1695">
        <v>-99999</v>
      </c>
      <c r="AC1695">
        <v>12.4</v>
      </c>
      <c r="AD1695">
        <v>12</v>
      </c>
      <c r="AH1695" s="77">
        <f>IF(AND(M1695&lt;Variables!$G$6,M1695&gt;Variables!$G$5),0,1)</f>
        <v>1</v>
      </c>
      <c r="AI1695" s="77">
        <f t="shared" si="52"/>
        <v>1</v>
      </c>
      <c r="AJ1695" s="77">
        <f>IF(I1695&gt;Variables!$G$7,0,1)</f>
        <v>1</v>
      </c>
      <c r="AK1695" s="77">
        <f>IF(F1695&gt;Variables!$G$8,0,1)</f>
        <v>0</v>
      </c>
      <c r="AL1695" s="77">
        <f>IF(G1695&gt;Variables!$G$9,0,1)</f>
        <v>1</v>
      </c>
      <c r="AM1695" s="77">
        <f>IF(AND(K1695&gt;Variables!$G$10,K1695&lt;Variables!$G$11),0,1)</f>
        <v>1</v>
      </c>
      <c r="AN1695" s="77">
        <f>IF(H1695&lt;Variables!$G$13,1,0)</f>
        <v>1</v>
      </c>
      <c r="AO1695" s="77">
        <f>IF(R1695&lt;Variables!$G$12,0,1)</f>
        <v>1</v>
      </c>
      <c r="AP1695" s="78">
        <f t="shared" si="53"/>
        <v>1</v>
      </c>
      <c r="AQ1695" s="77">
        <f>IF(V1695&lt;Variables!$G$15,1,0)</f>
        <v>1</v>
      </c>
      <c r="AR1695">
        <v>1</v>
      </c>
      <c r="AS1695">
        <v>0</v>
      </c>
      <c r="AT1695">
        <v>0</v>
      </c>
      <c r="AU1695">
        <v>0</v>
      </c>
      <c r="BA1695">
        <v>2</v>
      </c>
    </row>
    <row r="1696" spans="3:53" x14ac:dyDescent="0.25">
      <c r="C1696" t="s">
        <v>319</v>
      </c>
      <c r="D1696" t="s">
        <v>164</v>
      </c>
      <c r="E1696">
        <v>17.04</v>
      </c>
      <c r="F1696">
        <v>8.36</v>
      </c>
      <c r="G1696">
        <v>0</v>
      </c>
      <c r="H1696">
        <v>-99999</v>
      </c>
      <c r="I1696">
        <v>148.58799999999999</v>
      </c>
      <c r="J1696" t="s">
        <v>74</v>
      </c>
      <c r="K1696">
        <v>59.22</v>
      </c>
      <c r="L1696">
        <v>-99999</v>
      </c>
      <c r="M1696">
        <v>-99999</v>
      </c>
      <c r="N1696">
        <v>-99999</v>
      </c>
      <c r="O1696">
        <v>-99999</v>
      </c>
      <c r="P1696">
        <v>1835000</v>
      </c>
      <c r="Q1696">
        <v>46184</v>
      </c>
      <c r="R1696">
        <v>39.729999999999997</v>
      </c>
      <c r="S1696">
        <v>21.39</v>
      </c>
      <c r="T1696">
        <v>6.7670000000000003</v>
      </c>
      <c r="U1696">
        <v>13.35333333333333</v>
      </c>
      <c r="V1696">
        <v>-99999</v>
      </c>
      <c r="AC1696">
        <v>17</v>
      </c>
      <c r="AD1696">
        <v>16.989999999999998</v>
      </c>
      <c r="AH1696" s="77">
        <f>IF(AND(M1696&lt;Variables!$G$6,M1696&gt;Variables!$G$5),0,1)</f>
        <v>1</v>
      </c>
      <c r="AI1696" s="77">
        <f t="shared" si="52"/>
        <v>1</v>
      </c>
      <c r="AJ1696" s="77">
        <f>IF(I1696&gt;Variables!$G$7,0,1)</f>
        <v>0</v>
      </c>
      <c r="AK1696" s="77">
        <f>IF(F1696&gt;Variables!$G$8,0,1)</f>
        <v>1</v>
      </c>
      <c r="AL1696" s="77">
        <f>IF(G1696&gt;Variables!$G$9,0,1)</f>
        <v>1</v>
      </c>
      <c r="AM1696" s="77">
        <f>IF(AND(K1696&gt;Variables!$G$10,K1696&lt;Variables!$G$11),0,1)</f>
        <v>1</v>
      </c>
      <c r="AN1696" s="77">
        <f>IF(H1696&lt;Variables!$G$13,1,0)</f>
        <v>1</v>
      </c>
      <c r="AO1696" s="77">
        <f>IF(R1696&lt;Variables!$G$12,0,1)</f>
        <v>1</v>
      </c>
      <c r="AP1696" s="78">
        <f t="shared" si="53"/>
        <v>0</v>
      </c>
      <c r="AQ1696" s="77">
        <f>IF(V1696&lt;Variables!$G$15,1,0)</f>
        <v>1</v>
      </c>
      <c r="AR1696">
        <v>0</v>
      </c>
      <c r="AS1696">
        <v>0</v>
      </c>
      <c r="AT1696">
        <v>0</v>
      </c>
      <c r="AU1696">
        <v>0</v>
      </c>
      <c r="BA1696">
        <v>0</v>
      </c>
    </row>
    <row r="1697" spans="3:53" x14ac:dyDescent="0.25">
      <c r="C1697" t="s">
        <v>319</v>
      </c>
      <c r="D1697" t="s">
        <v>279</v>
      </c>
      <c r="E1697">
        <v>9.18</v>
      </c>
      <c r="F1697">
        <v>6.02</v>
      </c>
      <c r="G1697">
        <v>-3.99</v>
      </c>
      <c r="H1697">
        <v>13560</v>
      </c>
      <c r="I1697">
        <v>602.39</v>
      </c>
      <c r="J1697" t="s">
        <v>75</v>
      </c>
      <c r="K1697">
        <v>43.31</v>
      </c>
      <c r="L1697">
        <v>9.1565949999999994</v>
      </c>
      <c r="M1697">
        <v>-7.2024589926703311E-2</v>
      </c>
      <c r="N1697">
        <v>9.1814979591836732</v>
      </c>
      <c r="O1697">
        <v>-0.34305904465368198</v>
      </c>
      <c r="P1697">
        <v>1806000</v>
      </c>
      <c r="Q1697">
        <v>1051000</v>
      </c>
      <c r="R1697">
        <v>1.72</v>
      </c>
      <c r="S1697">
        <v>21.39</v>
      </c>
      <c r="T1697">
        <v>6.7670000000000003</v>
      </c>
      <c r="U1697">
        <v>13.35333333333333</v>
      </c>
      <c r="V1697">
        <v>2.2981726724030049</v>
      </c>
      <c r="AC1697">
        <v>9.2050000000000001</v>
      </c>
      <c r="AD1697">
        <v>9</v>
      </c>
      <c r="AH1697" s="77">
        <f>IF(AND(M1697&lt;Variables!$G$6,M1697&gt;Variables!$G$5),0,1)</f>
        <v>1</v>
      </c>
      <c r="AI1697" s="77">
        <f t="shared" si="52"/>
        <v>1</v>
      </c>
      <c r="AJ1697" s="77">
        <f>IF(I1697&gt;Variables!$G$7,0,1)</f>
        <v>0</v>
      </c>
      <c r="AK1697" s="77">
        <f>IF(F1697&gt;Variables!$G$8,0,1)</f>
        <v>1</v>
      </c>
      <c r="AL1697" s="77">
        <f>IF(G1697&gt;Variables!$G$9,0,1)</f>
        <v>1</v>
      </c>
      <c r="AM1697" s="77">
        <f>IF(AND(K1697&gt;Variables!$G$10,K1697&lt;Variables!$G$11),0,1)</f>
        <v>1</v>
      </c>
      <c r="AN1697" s="77">
        <f>IF(H1697&lt;Variables!$G$13,1,0)</f>
        <v>0</v>
      </c>
      <c r="AO1697" s="77">
        <f>IF(R1697&lt;Variables!$G$12,0,1)</f>
        <v>0</v>
      </c>
      <c r="AP1697" s="78">
        <f t="shared" si="53"/>
        <v>1</v>
      </c>
      <c r="AQ1697" s="77">
        <f>IF(V1697&lt;Variables!$G$15,1,0)</f>
        <v>1</v>
      </c>
      <c r="AR1697">
        <v>0</v>
      </c>
      <c r="AS1697">
        <v>1</v>
      </c>
      <c r="AT1697">
        <v>0</v>
      </c>
      <c r="AU1697">
        <v>0</v>
      </c>
      <c r="BA1697">
        <v>0.03</v>
      </c>
    </row>
    <row r="1698" spans="3:53" x14ac:dyDescent="0.25">
      <c r="C1698" t="s">
        <v>319</v>
      </c>
      <c r="D1698" t="s">
        <v>167</v>
      </c>
      <c r="E1698">
        <v>12.05</v>
      </c>
      <c r="F1698">
        <v>9.2200000000000006</v>
      </c>
      <c r="G1698">
        <v>3.5</v>
      </c>
      <c r="H1698">
        <v>2260</v>
      </c>
      <c r="I1698">
        <v>-30.66</v>
      </c>
      <c r="J1698" t="s">
        <v>75</v>
      </c>
      <c r="K1698">
        <v>47.73</v>
      </c>
      <c r="L1698">
        <v>12.13856</v>
      </c>
      <c r="M1698">
        <v>-0.23528326259457949</v>
      </c>
      <c r="N1698">
        <v>12.066050000000001</v>
      </c>
      <c r="O1698">
        <v>0.36424513407452158</v>
      </c>
      <c r="P1698">
        <v>53441000</v>
      </c>
      <c r="Q1698">
        <v>13611000</v>
      </c>
      <c r="R1698">
        <v>3.93</v>
      </c>
      <c r="S1698">
        <v>21.39</v>
      </c>
      <c r="T1698">
        <v>6.7670000000000003</v>
      </c>
      <c r="U1698">
        <v>13.35333333333333</v>
      </c>
      <c r="V1698">
        <v>2.3480577042258721</v>
      </c>
      <c r="AC1698">
        <v>12.65</v>
      </c>
      <c r="AD1698">
        <v>11.37</v>
      </c>
      <c r="AH1698" s="77">
        <f>IF(AND(M1698&lt;Variables!$G$6,M1698&gt;Variables!$G$5),0,1)</f>
        <v>1</v>
      </c>
      <c r="AI1698" s="77">
        <f t="shared" si="52"/>
        <v>0</v>
      </c>
      <c r="AJ1698" s="77">
        <f>IF(I1698&gt;Variables!$G$7,0,1)</f>
        <v>1</v>
      </c>
      <c r="AK1698" s="77">
        <f>IF(F1698&gt;Variables!$G$8,0,1)</f>
        <v>0</v>
      </c>
      <c r="AL1698" s="77">
        <f>IF(G1698&gt;Variables!$G$9,0,1)</f>
        <v>1</v>
      </c>
      <c r="AM1698" s="77">
        <f>IF(AND(K1698&gt;Variables!$G$10,K1698&lt;Variables!$G$11),0,1)</f>
        <v>1</v>
      </c>
      <c r="AN1698" s="77">
        <f>IF(H1698&lt;Variables!$G$13,1,0)</f>
        <v>0</v>
      </c>
      <c r="AO1698" s="77">
        <f>IF(R1698&lt;Variables!$G$12,0,1)</f>
        <v>1</v>
      </c>
      <c r="AP1698" s="78">
        <f t="shared" si="53"/>
        <v>1</v>
      </c>
      <c r="AQ1698" s="77">
        <f>IF(V1698&lt;Variables!$G$15,1,0)</f>
        <v>1</v>
      </c>
      <c r="AR1698">
        <v>1</v>
      </c>
      <c r="AS1698">
        <v>0</v>
      </c>
      <c r="AT1698">
        <v>0</v>
      </c>
      <c r="AU1698">
        <v>0</v>
      </c>
      <c r="BA1698">
        <v>2</v>
      </c>
    </row>
    <row r="1699" spans="3:53" x14ac:dyDescent="0.25">
      <c r="C1699" t="s">
        <v>319</v>
      </c>
      <c r="D1699" t="s">
        <v>275</v>
      </c>
      <c r="E1699">
        <v>56.22</v>
      </c>
      <c r="F1699">
        <v>46.88</v>
      </c>
      <c r="G1699">
        <v>0.59</v>
      </c>
      <c r="H1699">
        <v>639.94000000000005</v>
      </c>
      <c r="I1699">
        <v>-9.8650000000000002</v>
      </c>
      <c r="J1699" t="s">
        <v>74</v>
      </c>
      <c r="K1699">
        <v>65.319999999999993</v>
      </c>
      <c r="L1699">
        <v>55.987584999999989</v>
      </c>
      <c r="M1699">
        <v>0.11148007187666439</v>
      </c>
      <c r="N1699">
        <v>55.913734000000012</v>
      </c>
      <c r="O1699">
        <v>0.24370756565818341</v>
      </c>
      <c r="P1699">
        <v>5520000</v>
      </c>
      <c r="Q1699">
        <v>178970</v>
      </c>
      <c r="R1699">
        <v>30.84</v>
      </c>
      <c r="S1699">
        <v>21.39</v>
      </c>
      <c r="T1699">
        <v>6.7670000000000003</v>
      </c>
      <c r="U1699">
        <v>13.35333333333333</v>
      </c>
      <c r="V1699">
        <v>2.5178843759942842</v>
      </c>
      <c r="AC1699">
        <v>56.13</v>
      </c>
      <c r="AD1699">
        <v>55.67</v>
      </c>
      <c r="AH1699" s="77">
        <f>IF(AND(M1699&lt;Variables!$G$6,M1699&gt;Variables!$G$5),0,1)</f>
        <v>1</v>
      </c>
      <c r="AI1699" s="77">
        <f t="shared" si="52"/>
        <v>0</v>
      </c>
      <c r="AJ1699" s="77">
        <f>IF(I1699&gt;Variables!$G$7,0,1)</f>
        <v>1</v>
      </c>
      <c r="AK1699" s="77">
        <f>IF(F1699&gt;Variables!$G$8,0,1)</f>
        <v>0</v>
      </c>
      <c r="AL1699" s="77">
        <f>IF(G1699&gt;Variables!$G$9,0,1)</f>
        <v>1</v>
      </c>
      <c r="AM1699" s="77">
        <f>IF(AND(K1699&gt;Variables!$G$10,K1699&lt;Variables!$G$11),0,1)</f>
        <v>0</v>
      </c>
      <c r="AN1699" s="77">
        <f>IF(H1699&lt;Variables!$G$13,1,0)</f>
        <v>1</v>
      </c>
      <c r="AO1699" s="77">
        <f>IF(R1699&lt;Variables!$G$12,0,1)</f>
        <v>1</v>
      </c>
      <c r="AP1699" s="78">
        <f t="shared" si="53"/>
        <v>0</v>
      </c>
      <c r="AQ1699" s="77">
        <f>IF(V1699&lt;Variables!$G$15,1,0)</f>
        <v>1</v>
      </c>
      <c r="AR1699">
        <v>0</v>
      </c>
      <c r="AS1699">
        <v>0</v>
      </c>
      <c r="AT1699">
        <v>0</v>
      </c>
      <c r="AU1699">
        <v>1</v>
      </c>
      <c r="BA1699">
        <v>-0.83</v>
      </c>
    </row>
    <row r="1700" spans="3:53" x14ac:dyDescent="0.25">
      <c r="C1700" t="s">
        <v>319</v>
      </c>
      <c r="D1700" t="s">
        <v>81</v>
      </c>
      <c r="E1700">
        <v>30.28</v>
      </c>
      <c r="F1700">
        <v>5.89</v>
      </c>
      <c r="G1700">
        <v>2.71</v>
      </c>
      <c r="H1700">
        <v>6600</v>
      </c>
      <c r="I1700">
        <v>0.46700000000000003</v>
      </c>
      <c r="J1700" t="s">
        <v>75</v>
      </c>
      <c r="K1700">
        <v>50.3</v>
      </c>
      <c r="L1700">
        <v>30.181574999999992</v>
      </c>
      <c r="M1700">
        <v>1.13479829995854E-2</v>
      </c>
      <c r="N1700">
        <v>30.150034000000009</v>
      </c>
      <c r="O1700">
        <v>0.1159733352207616</v>
      </c>
      <c r="P1700">
        <v>1226000</v>
      </c>
      <c r="Q1700">
        <v>1326000</v>
      </c>
      <c r="R1700">
        <v>0.92</v>
      </c>
      <c r="S1700">
        <v>21.39</v>
      </c>
      <c r="T1700">
        <v>6.7670000000000003</v>
      </c>
      <c r="U1700">
        <v>13.35333333333333</v>
      </c>
      <c r="V1700">
        <v>2.3698031205495398</v>
      </c>
      <c r="AC1700">
        <v>30.6</v>
      </c>
      <c r="AD1700">
        <v>29.88</v>
      </c>
      <c r="AH1700" s="77">
        <f>IF(AND(M1700&lt;Variables!$G$6,M1700&gt;Variables!$G$5),0,1)</f>
        <v>1</v>
      </c>
      <c r="AI1700" s="77">
        <f t="shared" si="52"/>
        <v>0</v>
      </c>
      <c r="AJ1700" s="77">
        <f>IF(I1700&gt;Variables!$G$7,0,1)</f>
        <v>1</v>
      </c>
      <c r="AK1700" s="77">
        <f>IF(F1700&gt;Variables!$G$8,0,1)</f>
        <v>1</v>
      </c>
      <c r="AL1700" s="77">
        <f>IF(G1700&gt;Variables!$G$9,0,1)</f>
        <v>1</v>
      </c>
      <c r="AM1700" s="77">
        <f>IF(AND(K1700&gt;Variables!$G$10,K1700&lt;Variables!$G$11),0,1)</f>
        <v>1</v>
      </c>
      <c r="AN1700" s="77">
        <f>IF(H1700&lt;Variables!$G$13,1,0)</f>
        <v>0</v>
      </c>
      <c r="AO1700" s="77">
        <f>IF(R1700&lt;Variables!$G$12,0,1)</f>
        <v>0</v>
      </c>
      <c r="AP1700" s="78">
        <f t="shared" si="53"/>
        <v>1</v>
      </c>
      <c r="AQ1700" s="77">
        <f>IF(V1700&lt;Variables!$G$15,1,0)</f>
        <v>1</v>
      </c>
      <c r="AR1700">
        <v>0</v>
      </c>
      <c r="AS1700">
        <v>0</v>
      </c>
      <c r="AT1700">
        <v>0</v>
      </c>
      <c r="AU1700">
        <v>1</v>
      </c>
      <c r="BA1700">
        <v>-0.83</v>
      </c>
    </row>
    <row r="1701" spans="3:53" x14ac:dyDescent="0.25">
      <c r="C1701" t="s">
        <v>319</v>
      </c>
      <c r="D1701" t="s">
        <v>274</v>
      </c>
      <c r="E1701">
        <v>53.59</v>
      </c>
      <c r="F1701">
        <v>29.83</v>
      </c>
      <c r="G1701">
        <v>-0.1</v>
      </c>
      <c r="H1701">
        <v>1620</v>
      </c>
      <c r="I1701">
        <v>-6.29</v>
      </c>
      <c r="J1701" t="s">
        <v>74</v>
      </c>
      <c r="K1701">
        <v>37.01</v>
      </c>
      <c r="L1701">
        <v>53.463749999999997</v>
      </c>
      <c r="M1701">
        <v>-3.5070491688301439E-2</v>
      </c>
      <c r="N1701">
        <v>53.477750000000007</v>
      </c>
      <c r="O1701">
        <v>-6.1240422418682827E-2</v>
      </c>
      <c r="P1701">
        <v>2579000</v>
      </c>
      <c r="Q1701">
        <v>116562</v>
      </c>
      <c r="R1701">
        <v>22.13</v>
      </c>
      <c r="S1701">
        <v>21.39</v>
      </c>
      <c r="T1701">
        <v>6.7670000000000003</v>
      </c>
      <c r="U1701">
        <v>13.35333333333333</v>
      </c>
      <c r="V1701">
        <v>2.2320197590797499</v>
      </c>
      <c r="AC1701">
        <v>53.7</v>
      </c>
      <c r="AD1701">
        <v>53.35</v>
      </c>
      <c r="AH1701" s="77">
        <f>IF(AND(M1701&lt;Variables!$G$6,M1701&gt;Variables!$G$5),0,1)</f>
        <v>1</v>
      </c>
      <c r="AI1701" s="77">
        <f t="shared" si="52"/>
        <v>1</v>
      </c>
      <c r="AJ1701" s="77">
        <f>IF(I1701&gt;Variables!$G$7,0,1)</f>
        <v>1</v>
      </c>
      <c r="AK1701" s="77">
        <f>IF(F1701&gt;Variables!$G$8,0,1)</f>
        <v>0</v>
      </c>
      <c r="AL1701" s="77">
        <f>IF(G1701&gt;Variables!$G$9,0,1)</f>
        <v>1</v>
      </c>
      <c r="AM1701" s="77">
        <f>IF(AND(K1701&gt;Variables!$G$10,K1701&lt;Variables!$G$11),0,1)</f>
        <v>1</v>
      </c>
      <c r="AN1701" s="77">
        <f>IF(H1701&lt;Variables!$G$13,1,0)</f>
        <v>0</v>
      </c>
      <c r="AO1701" s="77">
        <f>IF(R1701&lt;Variables!$G$12,0,1)</f>
        <v>1</v>
      </c>
      <c r="AP1701" s="78">
        <f t="shared" si="53"/>
        <v>0</v>
      </c>
      <c r="AQ1701" s="77">
        <f>IF(V1701&lt;Variables!$G$15,1,0)</f>
        <v>1</v>
      </c>
      <c r="AR1701">
        <v>0</v>
      </c>
      <c r="AS1701">
        <v>0</v>
      </c>
      <c r="AT1701">
        <v>0</v>
      </c>
      <c r="AU1701">
        <v>1</v>
      </c>
      <c r="BA1701">
        <v>-0.39</v>
      </c>
    </row>
    <row r="1702" spans="3:53" x14ac:dyDescent="0.25">
      <c r="C1702" t="s">
        <v>319</v>
      </c>
      <c r="D1702" t="s">
        <v>179</v>
      </c>
      <c r="E1702">
        <v>22.08</v>
      </c>
      <c r="F1702">
        <v>6.64</v>
      </c>
      <c r="G1702">
        <v>4.83</v>
      </c>
      <c r="H1702">
        <v>14130</v>
      </c>
      <c r="I1702">
        <v>-72.075000000000003</v>
      </c>
      <c r="J1702" t="s">
        <v>75</v>
      </c>
      <c r="K1702">
        <v>41.77</v>
      </c>
      <c r="L1702">
        <v>22.040685</v>
      </c>
      <c r="M1702">
        <v>-0.1165344906476332</v>
      </c>
      <c r="N1702">
        <v>22.245608000000001</v>
      </c>
      <c r="O1702">
        <v>-1.036645076187624</v>
      </c>
      <c r="P1702">
        <v>20756000</v>
      </c>
      <c r="Q1702">
        <v>11046000</v>
      </c>
      <c r="R1702">
        <v>1.88</v>
      </c>
      <c r="S1702">
        <v>21.39</v>
      </c>
      <c r="T1702">
        <v>6.7670000000000003</v>
      </c>
      <c r="U1702">
        <v>13.35333333333333</v>
      </c>
      <c r="V1702">
        <v>2.281997277014848</v>
      </c>
      <c r="AC1702">
        <v>22.645</v>
      </c>
      <c r="AD1702">
        <v>21.81</v>
      </c>
      <c r="AH1702" s="77">
        <f>IF(AND(M1702&lt;Variables!$G$6,M1702&gt;Variables!$G$5),0,1)</f>
        <v>1</v>
      </c>
      <c r="AI1702" s="77">
        <f t="shared" si="52"/>
        <v>1</v>
      </c>
      <c r="AJ1702" s="77">
        <f>IF(I1702&gt;Variables!$G$7,0,1)</f>
        <v>1</v>
      </c>
      <c r="AK1702" s="77">
        <f>IF(F1702&gt;Variables!$G$8,0,1)</f>
        <v>1</v>
      </c>
      <c r="AL1702" s="77">
        <f>IF(G1702&gt;Variables!$G$9,0,1)</f>
        <v>1</v>
      </c>
      <c r="AM1702" s="77">
        <f>IF(AND(K1702&gt;Variables!$G$10,K1702&lt;Variables!$G$11),0,1)</f>
        <v>1</v>
      </c>
      <c r="AN1702" s="77">
        <f>IF(H1702&lt;Variables!$G$13,1,0)</f>
        <v>0</v>
      </c>
      <c r="AO1702" s="77">
        <f>IF(R1702&lt;Variables!$G$12,0,1)</f>
        <v>0</v>
      </c>
      <c r="AP1702" s="78">
        <f t="shared" si="53"/>
        <v>1</v>
      </c>
      <c r="AQ1702" s="77">
        <f>IF(V1702&lt;Variables!$G$15,1,0)</f>
        <v>1</v>
      </c>
      <c r="AR1702">
        <v>1</v>
      </c>
      <c r="AS1702">
        <v>0</v>
      </c>
      <c r="AT1702">
        <v>0</v>
      </c>
      <c r="AU1702">
        <v>0</v>
      </c>
      <c r="BA1702">
        <v>0.74</v>
      </c>
    </row>
    <row r="1703" spans="3:53" x14ac:dyDescent="0.25">
      <c r="C1703" t="s">
        <v>320</v>
      </c>
      <c r="D1703" t="s">
        <v>179</v>
      </c>
      <c r="E1703">
        <v>22.1</v>
      </c>
      <c r="F1703">
        <v>6.89</v>
      </c>
      <c r="G1703">
        <v>4.83</v>
      </c>
      <c r="H1703">
        <v>14130</v>
      </c>
      <c r="I1703">
        <v>-72.075000000000003</v>
      </c>
      <c r="J1703" t="s">
        <v>75</v>
      </c>
      <c r="K1703">
        <v>44.15</v>
      </c>
      <c r="L1703">
        <v>22.028775</v>
      </c>
      <c r="M1703">
        <v>-6.253184754940995E-2</v>
      </c>
      <c r="N1703">
        <v>22.197279999999999</v>
      </c>
      <c r="O1703">
        <v>-0.82118169433371413</v>
      </c>
      <c r="P1703">
        <v>21010000</v>
      </c>
      <c r="Q1703">
        <v>11046000</v>
      </c>
      <c r="R1703">
        <v>1.9</v>
      </c>
      <c r="S1703">
        <v>21.603000000000002</v>
      </c>
      <c r="T1703">
        <v>6.9560000000000004</v>
      </c>
      <c r="U1703">
        <v>13.59375</v>
      </c>
      <c r="V1703">
        <v>2.3069633649783068</v>
      </c>
      <c r="AC1703">
        <v>22.645</v>
      </c>
      <c r="AD1703">
        <v>21.81</v>
      </c>
      <c r="AH1703" s="77">
        <f>IF(AND(M1703&lt;Variables!$G$6,M1703&gt;Variables!$G$5),0,1)</f>
        <v>1</v>
      </c>
      <c r="AI1703" s="77">
        <f t="shared" si="52"/>
        <v>1</v>
      </c>
      <c r="AJ1703" s="77">
        <f>IF(I1703&gt;Variables!$G$7,0,1)</f>
        <v>1</v>
      </c>
      <c r="AK1703" s="77">
        <f>IF(F1703&gt;Variables!$G$8,0,1)</f>
        <v>1</v>
      </c>
      <c r="AL1703" s="77">
        <f>IF(G1703&gt;Variables!$G$9,0,1)</f>
        <v>1</v>
      </c>
      <c r="AM1703" s="77">
        <f>IF(AND(K1703&gt;Variables!$G$10,K1703&lt;Variables!$G$11),0,1)</f>
        <v>1</v>
      </c>
      <c r="AN1703" s="77">
        <f>IF(H1703&lt;Variables!$G$13,1,0)</f>
        <v>0</v>
      </c>
      <c r="AO1703" s="77">
        <f>IF(R1703&lt;Variables!$G$12,0,1)</f>
        <v>0</v>
      </c>
      <c r="AP1703" s="78">
        <f t="shared" si="53"/>
        <v>1</v>
      </c>
      <c r="AQ1703" s="77">
        <f>IF(V1703&lt;Variables!$G$15,1,0)</f>
        <v>1</v>
      </c>
      <c r="AR1703">
        <v>1</v>
      </c>
      <c r="AS1703">
        <v>0</v>
      </c>
      <c r="AT1703">
        <v>0</v>
      </c>
      <c r="AU1703">
        <v>0</v>
      </c>
      <c r="BA1703">
        <v>0.83</v>
      </c>
    </row>
    <row r="1704" spans="3:53" x14ac:dyDescent="0.25">
      <c r="C1704" t="s">
        <v>320</v>
      </c>
      <c r="D1704" t="s">
        <v>293</v>
      </c>
      <c r="E1704">
        <v>22.48</v>
      </c>
      <c r="F1704">
        <v>11.15</v>
      </c>
      <c r="G1704">
        <v>-1.51</v>
      </c>
      <c r="H1704">
        <v>-99999</v>
      </c>
      <c r="I1704">
        <v>240.642</v>
      </c>
      <c r="J1704" t="s">
        <v>74</v>
      </c>
      <c r="K1704">
        <v>-99999</v>
      </c>
      <c r="L1704">
        <v>-99999</v>
      </c>
      <c r="M1704">
        <v>-99999</v>
      </c>
      <c r="N1704">
        <v>-99999</v>
      </c>
      <c r="O1704">
        <v>-99999</v>
      </c>
      <c r="P1704">
        <v>138411</v>
      </c>
      <c r="Q1704">
        <v>7534</v>
      </c>
      <c r="R1704">
        <v>18.37</v>
      </c>
      <c r="S1704">
        <v>21.603000000000002</v>
      </c>
      <c r="T1704">
        <v>6.9560000000000004</v>
      </c>
      <c r="U1704">
        <v>13.59375</v>
      </c>
      <c r="V1704">
        <v>-99999</v>
      </c>
      <c r="AC1704">
        <v>-99999</v>
      </c>
      <c r="AD1704">
        <v>-99999</v>
      </c>
      <c r="AH1704" s="77">
        <f>IF(AND(M1704&lt;Variables!$G$6,M1704&gt;Variables!$G$5),0,1)</f>
        <v>1</v>
      </c>
      <c r="AI1704" s="77">
        <f t="shared" si="52"/>
        <v>1</v>
      </c>
      <c r="AJ1704" s="77">
        <f>IF(I1704&gt;Variables!$G$7,0,1)</f>
        <v>0</v>
      </c>
      <c r="AK1704" s="77">
        <f>IF(F1704&gt;Variables!$G$8,0,1)</f>
        <v>0</v>
      </c>
      <c r="AL1704" s="77">
        <f>IF(G1704&gt;Variables!$G$9,0,1)</f>
        <v>1</v>
      </c>
      <c r="AM1704" s="77">
        <f>IF(AND(K1704&gt;Variables!$G$10,K1704&lt;Variables!$G$11),0,1)</f>
        <v>1</v>
      </c>
      <c r="AN1704" s="77">
        <f>IF(H1704&lt;Variables!$G$13,1,0)</f>
        <v>1</v>
      </c>
      <c r="AO1704" s="77">
        <f>IF(R1704&lt;Variables!$G$12,0,1)</f>
        <v>1</v>
      </c>
      <c r="AP1704" s="78">
        <f t="shared" si="53"/>
        <v>0</v>
      </c>
      <c r="AQ1704" s="77">
        <f>IF(V1704&lt;Variables!$G$15,1,0)</f>
        <v>1</v>
      </c>
      <c r="AR1704">
        <v>0</v>
      </c>
      <c r="AS1704">
        <v>0</v>
      </c>
      <c r="AT1704">
        <v>0</v>
      </c>
      <c r="AU1704">
        <v>0</v>
      </c>
      <c r="BA1704">
        <v>0</v>
      </c>
    </row>
    <row r="1705" spans="3:53" x14ac:dyDescent="0.25">
      <c r="C1705" t="s">
        <v>320</v>
      </c>
      <c r="D1705" t="s">
        <v>201</v>
      </c>
      <c r="E1705">
        <v>39.44</v>
      </c>
      <c r="F1705">
        <v>14.08</v>
      </c>
      <c r="G1705">
        <v>16.41</v>
      </c>
      <c r="H1705">
        <v>-99999</v>
      </c>
      <c r="I1705">
        <v>32.162999999999997</v>
      </c>
      <c r="J1705" t="s">
        <v>75</v>
      </c>
      <c r="K1705">
        <v>62.45</v>
      </c>
      <c r="L1705">
        <v>38.722131578947369</v>
      </c>
      <c r="M1705">
        <v>1.49234661804312</v>
      </c>
      <c r="N1705">
        <v>38.362754166666669</v>
      </c>
      <c r="O1705">
        <v>2.4431140404087559</v>
      </c>
      <c r="P1705">
        <v>777600</v>
      </c>
      <c r="Q1705">
        <v>2287000</v>
      </c>
      <c r="R1705">
        <v>0.34</v>
      </c>
      <c r="S1705">
        <v>21.603000000000002</v>
      </c>
      <c r="T1705">
        <v>6.9560000000000004</v>
      </c>
      <c r="U1705">
        <v>13.59375</v>
      </c>
      <c r="V1705">
        <v>2.403522769871167</v>
      </c>
      <c r="AC1705">
        <v>40.020000000000003</v>
      </c>
      <c r="AD1705">
        <v>37.049999999999997</v>
      </c>
      <c r="AH1705" s="77">
        <f>IF(AND(M1705&lt;Variables!$G$6,M1705&gt;Variables!$G$5),0,1)</f>
        <v>1</v>
      </c>
      <c r="AI1705" s="77">
        <f t="shared" si="52"/>
        <v>0</v>
      </c>
      <c r="AJ1705" s="77">
        <f>IF(I1705&gt;Variables!$G$7,0,1)</f>
        <v>1</v>
      </c>
      <c r="AK1705" s="77">
        <f>IF(F1705&gt;Variables!$G$8,0,1)</f>
        <v>0</v>
      </c>
      <c r="AL1705" s="77">
        <f>IF(G1705&gt;Variables!$G$9,0,1)</f>
        <v>0</v>
      </c>
      <c r="AM1705" s="77">
        <f>IF(AND(K1705&gt;Variables!$G$10,K1705&lt;Variables!$G$11),0,1)</f>
        <v>0</v>
      </c>
      <c r="AN1705" s="77">
        <f>IF(H1705&lt;Variables!$G$13,1,0)</f>
        <v>1</v>
      </c>
      <c r="AO1705" s="77">
        <f>IF(R1705&lt;Variables!$G$12,0,1)</f>
        <v>0</v>
      </c>
      <c r="AP1705" s="78">
        <f t="shared" si="53"/>
        <v>1</v>
      </c>
      <c r="AQ1705" s="77">
        <f>IF(V1705&lt;Variables!$G$15,1,0)</f>
        <v>1</v>
      </c>
      <c r="AR1705">
        <v>0</v>
      </c>
      <c r="AS1705">
        <v>0</v>
      </c>
      <c r="AT1705">
        <v>1</v>
      </c>
      <c r="AU1705">
        <v>0</v>
      </c>
      <c r="BA1705">
        <v>-1.07</v>
      </c>
    </row>
    <row r="1706" spans="3:53" x14ac:dyDescent="0.25">
      <c r="C1706" t="s">
        <v>320</v>
      </c>
      <c r="D1706" t="s">
        <v>313</v>
      </c>
      <c r="E1706">
        <v>5.32</v>
      </c>
      <c r="F1706">
        <v>13.19</v>
      </c>
      <c r="G1706">
        <v>0</v>
      </c>
      <c r="H1706">
        <v>-99999</v>
      </c>
      <c r="I1706">
        <v>-99999</v>
      </c>
      <c r="J1706" t="s">
        <v>75</v>
      </c>
      <c r="K1706">
        <v>-99999</v>
      </c>
      <c r="L1706">
        <v>-99999</v>
      </c>
      <c r="M1706">
        <v>-99999</v>
      </c>
      <c r="N1706">
        <v>-99999</v>
      </c>
      <c r="O1706">
        <v>-99999</v>
      </c>
      <c r="P1706">
        <v>61040</v>
      </c>
      <c r="Q1706">
        <v>168</v>
      </c>
      <c r="R1706">
        <v>363.33</v>
      </c>
      <c r="S1706">
        <v>21.603000000000002</v>
      </c>
      <c r="T1706">
        <v>6.9560000000000004</v>
      </c>
      <c r="U1706">
        <v>13.59375</v>
      </c>
      <c r="V1706">
        <v>-99999</v>
      </c>
      <c r="AC1706">
        <v>-99999</v>
      </c>
      <c r="AD1706">
        <v>-99999</v>
      </c>
      <c r="AH1706" s="77">
        <f>IF(AND(M1706&lt;Variables!$G$6,M1706&gt;Variables!$G$5),0,1)</f>
        <v>1</v>
      </c>
      <c r="AI1706" s="77">
        <f t="shared" si="52"/>
        <v>1</v>
      </c>
      <c r="AJ1706" s="77">
        <f>IF(I1706&gt;Variables!$G$7,0,1)</f>
        <v>1</v>
      </c>
      <c r="AK1706" s="77">
        <f>IF(F1706&gt;Variables!$G$8,0,1)</f>
        <v>0</v>
      </c>
      <c r="AL1706" s="77">
        <f>IF(G1706&gt;Variables!$G$9,0,1)</f>
        <v>1</v>
      </c>
      <c r="AM1706" s="77">
        <f>IF(AND(K1706&gt;Variables!$G$10,K1706&lt;Variables!$G$11),0,1)</f>
        <v>1</v>
      </c>
      <c r="AN1706" s="77">
        <f>IF(H1706&lt;Variables!$G$13,1,0)</f>
        <v>1</v>
      </c>
      <c r="AO1706" s="77">
        <f>IF(R1706&lt;Variables!$G$12,0,1)</f>
        <v>1</v>
      </c>
      <c r="AP1706" s="78">
        <f t="shared" si="53"/>
        <v>1</v>
      </c>
      <c r="AQ1706" s="77">
        <f>IF(V1706&lt;Variables!$G$15,1,0)</f>
        <v>1</v>
      </c>
      <c r="AR1706">
        <v>0</v>
      </c>
      <c r="AS1706">
        <v>0</v>
      </c>
      <c r="AT1706">
        <v>0</v>
      </c>
      <c r="AU1706">
        <v>0</v>
      </c>
      <c r="BA1706">
        <v>0</v>
      </c>
    </row>
    <row r="1707" spans="3:53" x14ac:dyDescent="0.25">
      <c r="C1707" t="s">
        <v>320</v>
      </c>
      <c r="D1707" t="s">
        <v>273</v>
      </c>
      <c r="E1707">
        <v>2.0499999999999998</v>
      </c>
      <c r="F1707">
        <v>40.42</v>
      </c>
      <c r="G1707">
        <v>23.01</v>
      </c>
      <c r="H1707">
        <v>464.81</v>
      </c>
      <c r="I1707">
        <v>-4.3730000000000002</v>
      </c>
      <c r="J1707" t="s">
        <v>74</v>
      </c>
      <c r="K1707">
        <v>63.28</v>
      </c>
      <c r="L1707">
        <v>1.952275</v>
      </c>
      <c r="M1707">
        <v>2.7006953426130891</v>
      </c>
      <c r="N1707">
        <v>1.8940380000000001</v>
      </c>
      <c r="O1707">
        <v>5.8584885836503693</v>
      </c>
      <c r="P1707">
        <v>140990000</v>
      </c>
      <c r="Q1707">
        <v>1670000</v>
      </c>
      <c r="R1707">
        <v>84.43</v>
      </c>
      <c r="S1707">
        <v>21.603000000000002</v>
      </c>
      <c r="T1707">
        <v>6.9560000000000004</v>
      </c>
      <c r="U1707">
        <v>13.59375</v>
      </c>
      <c r="V1707">
        <v>2.3307839248671431</v>
      </c>
      <c r="AC1707">
        <v>2.23</v>
      </c>
      <c r="AD1707">
        <v>1.77</v>
      </c>
      <c r="AH1707" s="77">
        <f>IF(AND(M1707&lt;Variables!$G$6,M1707&gt;Variables!$G$5),0,1)</f>
        <v>1</v>
      </c>
      <c r="AI1707" s="77">
        <f t="shared" si="52"/>
        <v>0</v>
      </c>
      <c r="AJ1707" s="77">
        <f>IF(I1707&gt;Variables!$G$7,0,1)</f>
        <v>1</v>
      </c>
      <c r="AK1707" s="77">
        <f>IF(F1707&gt;Variables!$G$8,0,1)</f>
        <v>0</v>
      </c>
      <c r="AL1707" s="77">
        <f>IF(G1707&gt;Variables!$G$9,0,1)</f>
        <v>0</v>
      </c>
      <c r="AM1707" s="77">
        <f>IF(AND(K1707&gt;Variables!$G$10,K1707&lt;Variables!$G$11),0,1)</f>
        <v>0</v>
      </c>
      <c r="AN1707" s="77">
        <f>IF(H1707&lt;Variables!$G$13,1,0)</f>
        <v>1</v>
      </c>
      <c r="AO1707" s="77">
        <f>IF(R1707&lt;Variables!$G$12,0,1)</f>
        <v>1</v>
      </c>
      <c r="AP1707" s="78">
        <f t="shared" si="53"/>
        <v>0</v>
      </c>
      <c r="AQ1707" s="77">
        <f>IF(V1707&lt;Variables!$G$15,1,0)</f>
        <v>1</v>
      </c>
      <c r="AR1707">
        <v>0</v>
      </c>
      <c r="AS1707">
        <v>0</v>
      </c>
      <c r="AT1707">
        <v>1</v>
      </c>
      <c r="AU1707">
        <v>0</v>
      </c>
      <c r="BA1707">
        <v>-2.25</v>
      </c>
    </row>
    <row r="1708" spans="3:53" x14ac:dyDescent="0.25">
      <c r="C1708" t="s">
        <v>320</v>
      </c>
      <c r="D1708" t="s">
        <v>302</v>
      </c>
      <c r="E1708">
        <v>23.28</v>
      </c>
      <c r="F1708">
        <v>16.7</v>
      </c>
      <c r="G1708">
        <v>11.56</v>
      </c>
      <c r="H1708">
        <v>1050</v>
      </c>
      <c r="I1708">
        <v>127.215</v>
      </c>
      <c r="J1708" t="s">
        <v>74</v>
      </c>
      <c r="K1708">
        <v>73.319999999999993</v>
      </c>
      <c r="L1708">
        <v>22.988869999999999</v>
      </c>
      <c r="M1708">
        <v>1.183746743532851</v>
      </c>
      <c r="N1708">
        <v>22.871511999999999</v>
      </c>
      <c r="O1708">
        <v>1.70293944711657</v>
      </c>
      <c r="P1708">
        <v>11440000</v>
      </c>
      <c r="Q1708">
        <v>1330000</v>
      </c>
      <c r="R1708">
        <v>8.6</v>
      </c>
      <c r="S1708">
        <v>21.603000000000002</v>
      </c>
      <c r="T1708">
        <v>6.9560000000000004</v>
      </c>
      <c r="U1708">
        <v>13.59375</v>
      </c>
      <c r="V1708">
        <v>2.4980946195852169</v>
      </c>
      <c r="AC1708">
        <v>23.624300000000002</v>
      </c>
      <c r="AD1708">
        <v>22.78</v>
      </c>
      <c r="AH1708" s="77">
        <f>IF(AND(M1708&lt;Variables!$G$6,M1708&gt;Variables!$G$5),0,1)</f>
        <v>1</v>
      </c>
      <c r="AI1708" s="77">
        <f t="shared" si="52"/>
        <v>0</v>
      </c>
      <c r="AJ1708" s="77">
        <f>IF(I1708&gt;Variables!$G$7,0,1)</f>
        <v>0</v>
      </c>
      <c r="AK1708" s="77">
        <f>IF(F1708&gt;Variables!$G$8,0,1)</f>
        <v>0</v>
      </c>
      <c r="AL1708" s="77">
        <f>IF(G1708&gt;Variables!$G$9,0,1)</f>
        <v>0</v>
      </c>
      <c r="AM1708" s="77">
        <f>IF(AND(K1708&gt;Variables!$G$10,K1708&lt;Variables!$G$11),0,1)</f>
        <v>1</v>
      </c>
      <c r="AN1708" s="77">
        <f>IF(H1708&lt;Variables!$G$13,1,0)</f>
        <v>1</v>
      </c>
      <c r="AO1708" s="77">
        <f>IF(R1708&lt;Variables!$G$12,0,1)</f>
        <v>1</v>
      </c>
      <c r="AP1708" s="78">
        <f t="shared" si="53"/>
        <v>0</v>
      </c>
      <c r="AQ1708" s="77">
        <f>IF(V1708&lt;Variables!$G$15,1,0)</f>
        <v>1</v>
      </c>
      <c r="AR1708">
        <v>0</v>
      </c>
      <c r="AS1708">
        <v>0</v>
      </c>
      <c r="AT1708">
        <v>1</v>
      </c>
      <c r="AU1708">
        <v>0</v>
      </c>
      <c r="BA1708">
        <v>-0.87</v>
      </c>
    </row>
    <row r="1709" spans="3:53" x14ac:dyDescent="0.25">
      <c r="C1709" t="s">
        <v>320</v>
      </c>
      <c r="D1709" t="s">
        <v>278</v>
      </c>
      <c r="E1709">
        <v>224.82</v>
      </c>
      <c r="F1709">
        <v>6.42</v>
      </c>
      <c r="G1709">
        <v>5.94</v>
      </c>
      <c r="H1709">
        <v>7520</v>
      </c>
      <c r="I1709">
        <v>-5.5490000000000004</v>
      </c>
      <c r="J1709" t="s">
        <v>74</v>
      </c>
      <c r="K1709">
        <v>66.209999999999994</v>
      </c>
      <c r="L1709">
        <v>223.88635263157889</v>
      </c>
      <c r="M1709">
        <v>0.31875429655840082</v>
      </c>
      <c r="N1709">
        <v>221.82619374999999</v>
      </c>
      <c r="O1709">
        <v>1.250441259036392</v>
      </c>
      <c r="P1709">
        <v>518014</v>
      </c>
      <c r="Q1709">
        <v>626950</v>
      </c>
      <c r="R1709">
        <v>0.83</v>
      </c>
      <c r="S1709">
        <v>21.603000000000002</v>
      </c>
      <c r="T1709">
        <v>6.9560000000000004</v>
      </c>
      <c r="U1709">
        <v>13.59375</v>
      </c>
      <c r="V1709">
        <v>2.511725671648334</v>
      </c>
      <c r="AC1709">
        <v>227.31</v>
      </c>
      <c r="AD1709">
        <v>223.25</v>
      </c>
      <c r="AH1709" s="77">
        <f>IF(AND(M1709&lt;Variables!$G$6,M1709&gt;Variables!$G$5),0,1)</f>
        <v>1</v>
      </c>
      <c r="AI1709" s="77">
        <f t="shared" si="52"/>
        <v>0</v>
      </c>
      <c r="AJ1709" s="77">
        <f>IF(I1709&gt;Variables!$G$7,0,1)</f>
        <v>1</v>
      </c>
      <c r="AK1709" s="77">
        <f>IF(F1709&gt;Variables!$G$8,0,1)</f>
        <v>1</v>
      </c>
      <c r="AL1709" s="77">
        <f>IF(G1709&gt;Variables!$G$9,0,1)</f>
        <v>1</v>
      </c>
      <c r="AM1709" s="77">
        <f>IF(AND(K1709&gt;Variables!$G$10,K1709&lt;Variables!$G$11),0,1)</f>
        <v>0</v>
      </c>
      <c r="AN1709" s="77">
        <f>IF(H1709&lt;Variables!$G$13,1,0)</f>
        <v>0</v>
      </c>
      <c r="AO1709" s="77">
        <f>IF(R1709&lt;Variables!$G$12,0,1)</f>
        <v>0</v>
      </c>
      <c r="AP1709" s="78">
        <f t="shared" si="53"/>
        <v>0</v>
      </c>
      <c r="AQ1709" s="77">
        <f>IF(V1709&lt;Variables!$G$15,1,0)</f>
        <v>1</v>
      </c>
      <c r="AR1709">
        <v>0</v>
      </c>
      <c r="AS1709">
        <v>1</v>
      </c>
      <c r="AT1709">
        <v>0</v>
      </c>
      <c r="AU1709">
        <v>0</v>
      </c>
      <c r="BA1709">
        <v>0.66</v>
      </c>
    </row>
    <row r="1710" spans="3:53" x14ac:dyDescent="0.25">
      <c r="C1710" t="s">
        <v>320</v>
      </c>
      <c r="D1710" t="s">
        <v>274</v>
      </c>
      <c r="E1710">
        <v>53.61</v>
      </c>
      <c r="F1710">
        <v>29.82</v>
      </c>
      <c r="G1710">
        <v>-0.09</v>
      </c>
      <c r="H1710">
        <v>1620</v>
      </c>
      <c r="I1710">
        <v>-6.2850000000000001</v>
      </c>
      <c r="J1710" t="s">
        <v>74</v>
      </c>
      <c r="K1710">
        <v>44.97</v>
      </c>
      <c r="L1710">
        <v>53.456249999999997</v>
      </c>
      <c r="M1710">
        <v>-1.169180404535357E-2</v>
      </c>
      <c r="N1710">
        <v>53.472849999999987</v>
      </c>
      <c r="O1710">
        <v>-4.2731965848059453E-2</v>
      </c>
      <c r="P1710">
        <v>2945000</v>
      </c>
      <c r="Q1710">
        <v>116562</v>
      </c>
      <c r="R1710">
        <v>25.27</v>
      </c>
      <c r="S1710">
        <v>21.603000000000002</v>
      </c>
      <c r="T1710">
        <v>6.9560000000000004</v>
      </c>
      <c r="U1710">
        <v>13.59375</v>
      </c>
      <c r="V1710">
        <v>2.3150233442768622</v>
      </c>
      <c r="AC1710">
        <v>53.7</v>
      </c>
      <c r="AD1710">
        <v>53.35</v>
      </c>
      <c r="AH1710" s="77">
        <f>IF(AND(M1710&lt;Variables!$G$6,M1710&gt;Variables!$G$5),0,1)</f>
        <v>1</v>
      </c>
      <c r="AI1710" s="77">
        <f t="shared" si="52"/>
        <v>1</v>
      </c>
      <c r="AJ1710" s="77">
        <f>IF(I1710&gt;Variables!$G$7,0,1)</f>
        <v>1</v>
      </c>
      <c r="AK1710" s="77">
        <f>IF(F1710&gt;Variables!$G$8,0,1)</f>
        <v>0</v>
      </c>
      <c r="AL1710" s="77">
        <f>IF(G1710&gt;Variables!$G$9,0,1)</f>
        <v>1</v>
      </c>
      <c r="AM1710" s="77">
        <f>IF(AND(K1710&gt;Variables!$G$10,K1710&lt;Variables!$G$11),0,1)</f>
        <v>1</v>
      </c>
      <c r="AN1710" s="77">
        <f>IF(H1710&lt;Variables!$G$13,1,0)</f>
        <v>0</v>
      </c>
      <c r="AO1710" s="77">
        <f>IF(R1710&lt;Variables!$G$12,0,1)</f>
        <v>1</v>
      </c>
      <c r="AP1710" s="78">
        <f t="shared" si="53"/>
        <v>0</v>
      </c>
      <c r="AQ1710" s="77">
        <f>IF(V1710&lt;Variables!$G$15,1,0)</f>
        <v>1</v>
      </c>
      <c r="AR1710">
        <v>0</v>
      </c>
      <c r="AS1710">
        <v>0</v>
      </c>
      <c r="AT1710">
        <v>0</v>
      </c>
      <c r="AU1710">
        <v>1</v>
      </c>
      <c r="BA1710">
        <v>-0.42</v>
      </c>
    </row>
    <row r="1711" spans="3:53" x14ac:dyDescent="0.25">
      <c r="C1711" t="s">
        <v>320</v>
      </c>
      <c r="D1711" t="s">
        <v>296</v>
      </c>
      <c r="E1711">
        <v>12.04</v>
      </c>
      <c r="F1711">
        <v>13.56</v>
      </c>
      <c r="G1711">
        <v>0.33</v>
      </c>
      <c r="H1711">
        <v>119.92</v>
      </c>
      <c r="I1711">
        <v>-38.195</v>
      </c>
      <c r="J1711" t="s">
        <v>75</v>
      </c>
      <c r="K1711">
        <v>-99999</v>
      </c>
      <c r="L1711">
        <v>12.04</v>
      </c>
      <c r="M1711">
        <v>0</v>
      </c>
      <c r="N1711">
        <v>12.038600000000001</v>
      </c>
      <c r="O1711">
        <v>1.1629259216190339E-2</v>
      </c>
      <c r="P1711">
        <v>11970</v>
      </c>
      <c r="Q1711">
        <v>2300</v>
      </c>
      <c r="R1711">
        <v>5.2</v>
      </c>
      <c r="S1711">
        <v>21.603000000000002</v>
      </c>
      <c r="T1711">
        <v>6.9560000000000004</v>
      </c>
      <c r="U1711">
        <v>13.59375</v>
      </c>
      <c r="V1711">
        <v>-99999</v>
      </c>
      <c r="AC1711">
        <v>12.4</v>
      </c>
      <c r="AD1711">
        <v>12</v>
      </c>
      <c r="AH1711" s="77">
        <f>IF(AND(M1711&lt;Variables!$G$6,M1711&gt;Variables!$G$5),0,1)</f>
        <v>1</v>
      </c>
      <c r="AI1711" s="77">
        <f t="shared" si="52"/>
        <v>0</v>
      </c>
      <c r="AJ1711" s="77">
        <f>IF(I1711&gt;Variables!$G$7,0,1)</f>
        <v>1</v>
      </c>
      <c r="AK1711" s="77">
        <f>IF(F1711&gt;Variables!$G$8,0,1)</f>
        <v>0</v>
      </c>
      <c r="AL1711" s="77">
        <f>IF(G1711&gt;Variables!$G$9,0,1)</f>
        <v>1</v>
      </c>
      <c r="AM1711" s="77">
        <f>IF(AND(K1711&gt;Variables!$G$10,K1711&lt;Variables!$G$11),0,1)</f>
        <v>1</v>
      </c>
      <c r="AN1711" s="77">
        <f>IF(H1711&lt;Variables!$G$13,1,0)</f>
        <v>1</v>
      </c>
      <c r="AO1711" s="77">
        <f>IF(R1711&lt;Variables!$G$12,0,1)</f>
        <v>1</v>
      </c>
      <c r="AP1711" s="78">
        <f t="shared" si="53"/>
        <v>1</v>
      </c>
      <c r="AQ1711" s="77">
        <f>IF(V1711&lt;Variables!$G$15,1,0)</f>
        <v>1</v>
      </c>
      <c r="AR1711">
        <v>1</v>
      </c>
      <c r="AS1711">
        <v>0</v>
      </c>
      <c r="AT1711">
        <v>0</v>
      </c>
      <c r="AU1711">
        <v>0</v>
      </c>
      <c r="BA1711">
        <v>2</v>
      </c>
    </row>
    <row r="1712" spans="3:53" x14ac:dyDescent="0.25">
      <c r="C1712" t="s">
        <v>320</v>
      </c>
      <c r="D1712" t="s">
        <v>164</v>
      </c>
      <c r="E1712">
        <v>17.04</v>
      </c>
      <c r="F1712">
        <v>8.36</v>
      </c>
      <c r="G1712">
        <v>0</v>
      </c>
      <c r="H1712">
        <v>-99999</v>
      </c>
      <c r="I1712">
        <v>148.58799999999999</v>
      </c>
      <c r="J1712" t="s">
        <v>74</v>
      </c>
      <c r="K1712">
        <v>59.22</v>
      </c>
      <c r="L1712">
        <v>-99999</v>
      </c>
      <c r="M1712">
        <v>-99999</v>
      </c>
      <c r="N1712">
        <v>-99999</v>
      </c>
      <c r="O1712">
        <v>-99999</v>
      </c>
      <c r="P1712">
        <v>1835000</v>
      </c>
      <c r="Q1712">
        <v>46184</v>
      </c>
      <c r="R1712">
        <v>39.729999999999997</v>
      </c>
      <c r="S1712">
        <v>21.603000000000002</v>
      </c>
      <c r="T1712">
        <v>6.9560000000000004</v>
      </c>
      <c r="U1712">
        <v>13.59375</v>
      </c>
      <c r="V1712">
        <v>-99999</v>
      </c>
      <c r="AC1712">
        <v>17</v>
      </c>
      <c r="AD1712">
        <v>16.989999999999998</v>
      </c>
      <c r="AH1712" s="77">
        <f>IF(AND(M1712&lt;Variables!$G$6,M1712&gt;Variables!$G$5),0,1)</f>
        <v>1</v>
      </c>
      <c r="AI1712" s="77">
        <f t="shared" si="52"/>
        <v>1</v>
      </c>
      <c r="AJ1712" s="77">
        <f>IF(I1712&gt;Variables!$G$7,0,1)</f>
        <v>0</v>
      </c>
      <c r="AK1712" s="77">
        <f>IF(F1712&gt;Variables!$G$8,0,1)</f>
        <v>1</v>
      </c>
      <c r="AL1712" s="77">
        <f>IF(G1712&gt;Variables!$G$9,0,1)</f>
        <v>1</v>
      </c>
      <c r="AM1712" s="77">
        <f>IF(AND(K1712&gt;Variables!$G$10,K1712&lt;Variables!$G$11),0,1)</f>
        <v>1</v>
      </c>
      <c r="AN1712" s="77">
        <f>IF(H1712&lt;Variables!$G$13,1,0)</f>
        <v>1</v>
      </c>
      <c r="AO1712" s="77">
        <f>IF(R1712&lt;Variables!$G$12,0,1)</f>
        <v>1</v>
      </c>
      <c r="AP1712" s="78">
        <f t="shared" si="53"/>
        <v>0</v>
      </c>
      <c r="AQ1712" s="77">
        <f>IF(V1712&lt;Variables!$G$15,1,0)</f>
        <v>1</v>
      </c>
      <c r="AR1712">
        <v>0</v>
      </c>
      <c r="AS1712">
        <v>0</v>
      </c>
      <c r="AT1712">
        <v>0</v>
      </c>
      <c r="AU1712">
        <v>0</v>
      </c>
      <c r="BA1712">
        <v>0</v>
      </c>
    </row>
    <row r="1713" spans="3:53" x14ac:dyDescent="0.25">
      <c r="C1713" t="s">
        <v>320</v>
      </c>
      <c r="D1713" t="s">
        <v>81</v>
      </c>
      <c r="E1713">
        <v>30.35</v>
      </c>
      <c r="F1713">
        <v>6.21</v>
      </c>
      <c r="G1713">
        <v>2.89</v>
      </c>
      <c r="H1713">
        <v>6600</v>
      </c>
      <c r="I1713">
        <v>0.47099999999999997</v>
      </c>
      <c r="J1713" t="s">
        <v>75</v>
      </c>
      <c r="K1713">
        <v>54.59</v>
      </c>
      <c r="L1713">
        <v>30.207075</v>
      </c>
      <c r="M1713">
        <v>0.1089976437639037</v>
      </c>
      <c r="N1713">
        <v>30.163609999999998</v>
      </c>
      <c r="O1713">
        <v>0.2532521803590484</v>
      </c>
      <c r="P1713">
        <v>1236000</v>
      </c>
      <c r="Q1713">
        <v>1326000</v>
      </c>
      <c r="R1713">
        <v>0.93</v>
      </c>
      <c r="S1713">
        <v>21.603000000000002</v>
      </c>
      <c r="T1713">
        <v>6.9560000000000004</v>
      </c>
      <c r="U1713">
        <v>13.59375</v>
      </c>
      <c r="V1713">
        <v>2.4102735972162148</v>
      </c>
      <c r="AC1713">
        <v>30.6</v>
      </c>
      <c r="AD1713">
        <v>29.88</v>
      </c>
      <c r="AH1713" s="77">
        <f>IF(AND(M1713&lt;Variables!$G$6,M1713&gt;Variables!$G$5),0,1)</f>
        <v>1</v>
      </c>
      <c r="AI1713" s="77">
        <f t="shared" si="52"/>
        <v>0</v>
      </c>
      <c r="AJ1713" s="77">
        <f>IF(I1713&gt;Variables!$G$7,0,1)</f>
        <v>1</v>
      </c>
      <c r="AK1713" s="77">
        <f>IF(F1713&gt;Variables!$G$8,0,1)</f>
        <v>1</v>
      </c>
      <c r="AL1713" s="77">
        <f>IF(G1713&gt;Variables!$G$9,0,1)</f>
        <v>1</v>
      </c>
      <c r="AM1713" s="77">
        <f>IF(AND(K1713&gt;Variables!$G$10,K1713&lt;Variables!$G$11),0,1)</f>
        <v>1</v>
      </c>
      <c r="AN1713" s="77">
        <f>IF(H1713&lt;Variables!$G$13,1,0)</f>
        <v>0</v>
      </c>
      <c r="AO1713" s="77">
        <f>IF(R1713&lt;Variables!$G$12,0,1)</f>
        <v>0</v>
      </c>
      <c r="AP1713" s="78">
        <f t="shared" si="53"/>
        <v>1</v>
      </c>
      <c r="AQ1713" s="77">
        <f>IF(V1713&lt;Variables!$G$15,1,0)</f>
        <v>1</v>
      </c>
      <c r="AR1713">
        <v>0</v>
      </c>
      <c r="AS1713">
        <v>0</v>
      </c>
      <c r="AT1713">
        <v>1</v>
      </c>
      <c r="AU1713">
        <v>0</v>
      </c>
      <c r="BA1713">
        <v>-0.86</v>
      </c>
    </row>
    <row r="1714" spans="3:53" x14ac:dyDescent="0.25">
      <c r="C1714" t="s">
        <v>320</v>
      </c>
      <c r="D1714" t="s">
        <v>275</v>
      </c>
      <c r="E1714">
        <v>56.19</v>
      </c>
      <c r="F1714">
        <v>46.75</v>
      </c>
      <c r="G1714">
        <v>0.59</v>
      </c>
      <c r="H1714">
        <v>639.94000000000005</v>
      </c>
      <c r="I1714">
        <v>-9.8650000000000002</v>
      </c>
      <c r="J1714" t="s">
        <v>74</v>
      </c>
      <c r="K1714">
        <v>68.489999999999995</v>
      </c>
      <c r="L1714">
        <v>56.026829999999997</v>
      </c>
      <c r="M1714">
        <v>4.1355186434785543E-2</v>
      </c>
      <c r="N1714">
        <v>55.935333999999997</v>
      </c>
      <c r="O1714">
        <v>0.2049974350738526</v>
      </c>
      <c r="P1714">
        <v>5310000</v>
      </c>
      <c r="Q1714">
        <v>178970</v>
      </c>
      <c r="R1714">
        <v>29.67</v>
      </c>
      <c r="S1714">
        <v>21.603000000000002</v>
      </c>
      <c r="T1714">
        <v>6.9560000000000004</v>
      </c>
      <c r="U1714">
        <v>13.59375</v>
      </c>
      <c r="V1714">
        <v>2.5552728345896418</v>
      </c>
      <c r="AC1714">
        <v>56.13</v>
      </c>
      <c r="AD1714">
        <v>55.67</v>
      </c>
      <c r="AH1714" s="77">
        <f>IF(AND(M1714&lt;Variables!$G$6,M1714&gt;Variables!$G$5),0,1)</f>
        <v>1</v>
      </c>
      <c r="AI1714" s="77">
        <f t="shared" si="52"/>
        <v>0</v>
      </c>
      <c r="AJ1714" s="77">
        <f>IF(I1714&gt;Variables!$G$7,0,1)</f>
        <v>1</v>
      </c>
      <c r="AK1714" s="77">
        <f>IF(F1714&gt;Variables!$G$8,0,1)</f>
        <v>0</v>
      </c>
      <c r="AL1714" s="77">
        <f>IF(G1714&gt;Variables!$G$9,0,1)</f>
        <v>1</v>
      </c>
      <c r="AM1714" s="77">
        <f>IF(AND(K1714&gt;Variables!$G$10,K1714&lt;Variables!$G$11),0,1)</f>
        <v>0</v>
      </c>
      <c r="AN1714" s="77">
        <f>IF(H1714&lt;Variables!$G$13,1,0)</f>
        <v>1</v>
      </c>
      <c r="AO1714" s="77">
        <f>IF(R1714&lt;Variables!$G$12,0,1)</f>
        <v>1</v>
      </c>
      <c r="AP1714" s="78">
        <f t="shared" si="53"/>
        <v>0</v>
      </c>
      <c r="AQ1714" s="77">
        <f>IF(V1714&lt;Variables!$G$15,1,0)</f>
        <v>1</v>
      </c>
      <c r="AR1714">
        <v>0</v>
      </c>
      <c r="AS1714">
        <v>0</v>
      </c>
      <c r="AT1714">
        <v>0</v>
      </c>
      <c r="AU1714">
        <v>1</v>
      </c>
      <c r="BA1714">
        <v>-0.8</v>
      </c>
    </row>
    <row r="1715" spans="3:53" x14ac:dyDescent="0.25">
      <c r="C1715" t="s">
        <v>320</v>
      </c>
      <c r="D1715" t="s">
        <v>119</v>
      </c>
      <c r="E1715">
        <v>20.12</v>
      </c>
      <c r="F1715">
        <v>11.88</v>
      </c>
      <c r="G1715">
        <v>10.65</v>
      </c>
      <c r="H1715">
        <v>66.52</v>
      </c>
      <c r="I1715">
        <v>106278.561</v>
      </c>
      <c r="J1715" t="s">
        <v>75</v>
      </c>
      <c r="K1715">
        <v>43.63</v>
      </c>
      <c r="L1715">
        <v>20.293295000000001</v>
      </c>
      <c r="M1715">
        <v>-1.198893526162194</v>
      </c>
      <c r="N1715">
        <v>20.099018000000001</v>
      </c>
      <c r="O1715">
        <v>-0.24388256182466339</v>
      </c>
      <c r="P1715">
        <v>6530000</v>
      </c>
      <c r="Q1715">
        <v>9180000</v>
      </c>
      <c r="R1715">
        <v>0.71</v>
      </c>
      <c r="S1715">
        <v>21.603000000000002</v>
      </c>
      <c r="T1715">
        <v>6.9560000000000004</v>
      </c>
      <c r="U1715">
        <v>13.59375</v>
      </c>
      <c r="V1715">
        <v>2.310122514992563</v>
      </c>
      <c r="AC1715">
        <v>20.350000000000001</v>
      </c>
      <c r="AD1715">
        <v>18.66</v>
      </c>
      <c r="AH1715" s="77">
        <f>IF(AND(M1715&lt;Variables!$G$6,M1715&gt;Variables!$G$5),0,1)</f>
        <v>0</v>
      </c>
      <c r="AI1715" s="77">
        <f t="shared" si="52"/>
        <v>0</v>
      </c>
      <c r="AJ1715" s="77">
        <f>IF(I1715&gt;Variables!$G$7,0,1)</f>
        <v>0</v>
      </c>
      <c r="AK1715" s="77">
        <f>IF(F1715&gt;Variables!$G$8,0,1)</f>
        <v>0</v>
      </c>
      <c r="AL1715" s="77">
        <f>IF(G1715&gt;Variables!$G$9,0,1)</f>
        <v>0</v>
      </c>
      <c r="AM1715" s="77">
        <f>IF(AND(K1715&gt;Variables!$G$10,K1715&lt;Variables!$G$11),0,1)</f>
        <v>1</v>
      </c>
      <c r="AN1715" s="77">
        <f>IF(H1715&lt;Variables!$G$13,1,0)</f>
        <v>1</v>
      </c>
      <c r="AO1715" s="77">
        <f>IF(R1715&lt;Variables!$G$12,0,1)</f>
        <v>0</v>
      </c>
      <c r="AP1715" s="78">
        <f t="shared" si="53"/>
        <v>1</v>
      </c>
      <c r="AQ1715" s="77">
        <f>IF(V1715&lt;Variables!$G$15,1,0)</f>
        <v>1</v>
      </c>
      <c r="AR1715">
        <v>0</v>
      </c>
      <c r="AS1715">
        <v>0</v>
      </c>
      <c r="AT1715">
        <v>1</v>
      </c>
      <c r="AU1715">
        <v>0</v>
      </c>
      <c r="BA1715">
        <v>-1.57</v>
      </c>
    </row>
    <row r="1716" spans="3:53" x14ac:dyDescent="0.25">
      <c r="C1716" t="s">
        <v>320</v>
      </c>
      <c r="D1716" t="s">
        <v>283</v>
      </c>
      <c r="E1716">
        <v>5.07</v>
      </c>
      <c r="F1716">
        <v>16.39</v>
      </c>
      <c r="G1716">
        <v>-4.37</v>
      </c>
      <c r="H1716">
        <v>54.86</v>
      </c>
      <c r="I1716">
        <v>-55.933</v>
      </c>
      <c r="J1716" t="s">
        <v>75</v>
      </c>
      <c r="K1716">
        <v>50.84</v>
      </c>
      <c r="L1716">
        <v>5.0312549999999998</v>
      </c>
      <c r="M1716">
        <v>0.35269530166927671</v>
      </c>
      <c r="N1716">
        <v>5.0442999999999998</v>
      </c>
      <c r="O1716">
        <v>9.3174474158963447E-2</v>
      </c>
      <c r="P1716">
        <v>37450000</v>
      </c>
      <c r="Q1716">
        <v>674640</v>
      </c>
      <c r="R1716">
        <v>55.51</v>
      </c>
      <c r="S1716">
        <v>21.603000000000002</v>
      </c>
      <c r="T1716">
        <v>6.9560000000000004</v>
      </c>
      <c r="U1716">
        <v>13.59375</v>
      </c>
      <c r="V1716">
        <v>2.365676711570373</v>
      </c>
      <c r="AC1716">
        <v>5.07</v>
      </c>
      <c r="AD1716">
        <v>4.45</v>
      </c>
      <c r="AH1716" s="77">
        <f>IF(AND(M1716&lt;Variables!$G$6,M1716&gt;Variables!$G$5),0,1)</f>
        <v>1</v>
      </c>
      <c r="AI1716" s="77">
        <f t="shared" si="52"/>
        <v>1</v>
      </c>
      <c r="AJ1716" s="77">
        <f>IF(I1716&gt;Variables!$G$7,0,1)</f>
        <v>1</v>
      </c>
      <c r="AK1716" s="77">
        <f>IF(F1716&gt;Variables!$G$8,0,1)</f>
        <v>0</v>
      </c>
      <c r="AL1716" s="77">
        <f>IF(G1716&gt;Variables!$G$9,0,1)</f>
        <v>1</v>
      </c>
      <c r="AM1716" s="77">
        <f>IF(AND(K1716&gt;Variables!$G$10,K1716&lt;Variables!$G$11),0,1)</f>
        <v>1</v>
      </c>
      <c r="AN1716" s="77">
        <f>IF(H1716&lt;Variables!$G$13,1,0)</f>
        <v>1</v>
      </c>
      <c r="AO1716" s="77">
        <f>IF(R1716&lt;Variables!$G$12,0,1)</f>
        <v>1</v>
      </c>
      <c r="AP1716" s="78">
        <f t="shared" si="53"/>
        <v>1</v>
      </c>
      <c r="AQ1716" s="77">
        <f>IF(V1716&lt;Variables!$G$15,1,0)</f>
        <v>1</v>
      </c>
      <c r="AR1716">
        <v>0</v>
      </c>
      <c r="AS1716">
        <v>0</v>
      </c>
      <c r="AT1716">
        <v>1</v>
      </c>
      <c r="AU1716">
        <v>0</v>
      </c>
      <c r="BA1716">
        <v>-2.25</v>
      </c>
    </row>
    <row r="1717" spans="3:53" x14ac:dyDescent="0.25">
      <c r="C1717" t="s">
        <v>320</v>
      </c>
      <c r="D1717" t="s">
        <v>280</v>
      </c>
      <c r="E1717">
        <v>36.31</v>
      </c>
      <c r="F1717">
        <v>13.24</v>
      </c>
      <c r="G1717">
        <v>7.97</v>
      </c>
      <c r="H1717">
        <v>-99999</v>
      </c>
      <c r="I1717">
        <v>-99999</v>
      </c>
      <c r="J1717" t="s">
        <v>75</v>
      </c>
      <c r="K1717">
        <v>44.86</v>
      </c>
      <c r="L1717">
        <v>36.229653333333331</v>
      </c>
      <c r="M1717">
        <v>-0.49587372995380857</v>
      </c>
      <c r="N1717">
        <v>36.279124390243901</v>
      </c>
      <c r="O1717">
        <v>-0.63155986836749323</v>
      </c>
      <c r="P1717">
        <v>848370</v>
      </c>
      <c r="Q1717"/>
      <c r="R1717"/>
      <c r="S1717">
        <v>21.603000000000002</v>
      </c>
      <c r="T1717">
        <v>6.9560000000000004</v>
      </c>
      <c r="U1717">
        <v>13.59375</v>
      </c>
      <c r="V1717">
        <v>2.3192814086517708</v>
      </c>
      <c r="AC1717">
        <v>38.93</v>
      </c>
      <c r="AD1717">
        <v>35.6098</v>
      </c>
      <c r="AH1717" s="77">
        <f>IF(AND(M1717&lt;Variables!$G$6,M1717&gt;Variables!$G$5),0,1)</f>
        <v>1</v>
      </c>
      <c r="AI1717" s="77">
        <f t="shared" si="52"/>
        <v>1</v>
      </c>
      <c r="AJ1717" s="77">
        <f>IF(I1717&gt;Variables!$G$7,0,1)</f>
        <v>1</v>
      </c>
      <c r="AK1717" s="77">
        <f>IF(F1717&gt;Variables!$G$8,0,1)</f>
        <v>0</v>
      </c>
      <c r="AL1717" s="77">
        <f>IF(G1717&gt;Variables!$G$9,0,1)</f>
        <v>1</v>
      </c>
      <c r="AM1717" s="77">
        <f>IF(AND(K1717&gt;Variables!$G$10,K1717&lt;Variables!$G$11),0,1)</f>
        <v>1</v>
      </c>
      <c r="AN1717" s="77">
        <f>IF(H1717&lt;Variables!$G$13,1,0)</f>
        <v>1</v>
      </c>
      <c r="AO1717" s="77">
        <f>IF(R1717&lt;Variables!$G$12,0,1)</f>
        <v>0</v>
      </c>
      <c r="AP1717" s="78">
        <f t="shared" si="53"/>
        <v>1</v>
      </c>
      <c r="AQ1717" s="77">
        <f>IF(V1717&lt;Variables!$G$15,1,0)</f>
        <v>1</v>
      </c>
      <c r="AR1717">
        <v>0</v>
      </c>
      <c r="AS1717">
        <v>0</v>
      </c>
      <c r="AT1717">
        <v>1</v>
      </c>
      <c r="AU1717">
        <v>0</v>
      </c>
      <c r="BA1717">
        <v>-1.1100000000000001</v>
      </c>
    </row>
    <row r="1718" spans="3:53" x14ac:dyDescent="0.25">
      <c r="C1718" t="s">
        <v>320</v>
      </c>
      <c r="D1718" t="s">
        <v>117</v>
      </c>
      <c r="E1718">
        <v>174.38</v>
      </c>
      <c r="F1718">
        <v>5.73</v>
      </c>
      <c r="G1718">
        <v>4.71</v>
      </c>
      <c r="H1718">
        <v>50370</v>
      </c>
      <c r="I1718">
        <v>8.8650000000000002</v>
      </c>
      <c r="J1718" t="s">
        <v>75</v>
      </c>
      <c r="K1718">
        <v>57.46</v>
      </c>
      <c r="L1718">
        <v>173.67162500000001</v>
      </c>
      <c r="M1718">
        <v>8.2555224550925815E-2</v>
      </c>
      <c r="N1718">
        <v>172.55561599999999</v>
      </c>
      <c r="O1718">
        <v>0.7298423715168928</v>
      </c>
      <c r="P1718">
        <v>2918000</v>
      </c>
      <c r="Q1718">
        <v>3381000</v>
      </c>
      <c r="R1718">
        <v>0.86</v>
      </c>
      <c r="S1718">
        <v>21.603000000000002</v>
      </c>
      <c r="T1718">
        <v>6.9560000000000004</v>
      </c>
      <c r="U1718">
        <v>13.59375</v>
      </c>
      <c r="V1718">
        <v>2.4403605547774432</v>
      </c>
      <c r="AC1718">
        <v>174.45</v>
      </c>
      <c r="AD1718">
        <v>166.62010000000001</v>
      </c>
      <c r="AH1718" s="77">
        <f>IF(AND(M1718&lt;Variables!$G$6,M1718&gt;Variables!$G$5),0,1)</f>
        <v>1</v>
      </c>
      <c r="AI1718" s="77">
        <f t="shared" si="52"/>
        <v>0</v>
      </c>
      <c r="AJ1718" s="77">
        <f>IF(I1718&gt;Variables!$G$7,0,1)</f>
        <v>1</v>
      </c>
      <c r="AK1718" s="77">
        <f>IF(F1718&gt;Variables!$G$8,0,1)</f>
        <v>1</v>
      </c>
      <c r="AL1718" s="77">
        <f>IF(G1718&gt;Variables!$G$9,0,1)</f>
        <v>1</v>
      </c>
      <c r="AM1718" s="77">
        <f>IF(AND(K1718&gt;Variables!$G$10,K1718&lt;Variables!$G$11),0,1)</f>
        <v>1</v>
      </c>
      <c r="AN1718" s="77">
        <f>IF(H1718&lt;Variables!$G$13,1,0)</f>
        <v>0</v>
      </c>
      <c r="AO1718" s="77">
        <f>IF(R1718&lt;Variables!$G$12,0,1)</f>
        <v>0</v>
      </c>
      <c r="AP1718" s="78">
        <f t="shared" si="53"/>
        <v>1</v>
      </c>
      <c r="AQ1718" s="77">
        <f>IF(V1718&lt;Variables!$G$15,1,0)</f>
        <v>1</v>
      </c>
      <c r="AR1718">
        <v>0</v>
      </c>
      <c r="AS1718">
        <v>0</v>
      </c>
      <c r="AT1718">
        <v>0</v>
      </c>
      <c r="AU1718">
        <v>1</v>
      </c>
      <c r="BA1718">
        <v>-1.38</v>
      </c>
    </row>
    <row r="1719" spans="3:53" x14ac:dyDescent="0.25">
      <c r="C1719" t="s">
        <v>320</v>
      </c>
      <c r="D1719" t="s">
        <v>140</v>
      </c>
      <c r="E1719">
        <v>24.31</v>
      </c>
      <c r="F1719">
        <v>7.65</v>
      </c>
      <c r="G1719">
        <v>7.46</v>
      </c>
      <c r="H1719">
        <v>6870</v>
      </c>
      <c r="I1719">
        <v>-1.0740000000000001</v>
      </c>
      <c r="J1719" t="s">
        <v>75</v>
      </c>
      <c r="K1719">
        <v>42.6</v>
      </c>
      <c r="L1719">
        <v>24.447026315789479</v>
      </c>
      <c r="M1719">
        <v>-0.48482917414346383</v>
      </c>
      <c r="N1719">
        <v>24.42493673469388</v>
      </c>
      <c r="O1719">
        <v>-0.39482900505079482</v>
      </c>
      <c r="P1719">
        <v>1062000</v>
      </c>
      <c r="Q1719">
        <v>740726</v>
      </c>
      <c r="R1719">
        <v>1.43</v>
      </c>
      <c r="S1719">
        <v>21.603000000000002</v>
      </c>
      <c r="T1719">
        <v>6.9560000000000004</v>
      </c>
      <c r="U1719">
        <v>13.59375</v>
      </c>
      <c r="V1719">
        <v>2.2925801772812751</v>
      </c>
      <c r="AC1719">
        <v>24.34</v>
      </c>
      <c r="AD1719">
        <v>22.64</v>
      </c>
      <c r="AH1719" s="77">
        <f>IF(AND(M1719&lt;Variables!$G$6,M1719&gt;Variables!$G$5),0,1)</f>
        <v>1</v>
      </c>
      <c r="AI1719" s="77">
        <f t="shared" si="52"/>
        <v>0</v>
      </c>
      <c r="AJ1719" s="77">
        <f>IF(I1719&gt;Variables!$G$7,0,1)</f>
        <v>1</v>
      </c>
      <c r="AK1719" s="77">
        <f>IF(F1719&gt;Variables!$G$8,0,1)</f>
        <v>1</v>
      </c>
      <c r="AL1719" s="77">
        <f>IF(G1719&gt;Variables!$G$9,0,1)</f>
        <v>1</v>
      </c>
      <c r="AM1719" s="77">
        <f>IF(AND(K1719&gt;Variables!$G$10,K1719&lt;Variables!$G$11),0,1)</f>
        <v>1</v>
      </c>
      <c r="AN1719" s="77">
        <f>IF(H1719&lt;Variables!$G$13,1,0)</f>
        <v>0</v>
      </c>
      <c r="AO1719" s="77">
        <f>IF(R1719&lt;Variables!$G$12,0,1)</f>
        <v>0</v>
      </c>
      <c r="AP1719" s="78">
        <f t="shared" si="53"/>
        <v>1</v>
      </c>
      <c r="AQ1719" s="77">
        <f>IF(V1719&lt;Variables!$G$15,1,0)</f>
        <v>1</v>
      </c>
      <c r="AR1719">
        <v>0</v>
      </c>
      <c r="AS1719">
        <v>0</v>
      </c>
      <c r="AT1719">
        <v>1</v>
      </c>
      <c r="AU1719">
        <v>0</v>
      </c>
      <c r="BA1719">
        <v>-2.25</v>
      </c>
    </row>
    <row r="1720" spans="3:53" x14ac:dyDescent="0.25">
      <c r="C1720" t="s">
        <v>320</v>
      </c>
      <c r="D1720" t="s">
        <v>282</v>
      </c>
      <c r="E1720">
        <v>63.57</v>
      </c>
      <c r="F1720">
        <v>9.82</v>
      </c>
      <c r="G1720">
        <v>-0.74</v>
      </c>
      <c r="H1720">
        <v>11670</v>
      </c>
      <c r="I1720">
        <v>1.724</v>
      </c>
      <c r="J1720" t="s">
        <v>75</v>
      </c>
      <c r="K1720">
        <v>31.53</v>
      </c>
      <c r="L1720">
        <v>64.151929999999993</v>
      </c>
      <c r="M1720">
        <v>-1.1253441634569581</v>
      </c>
      <c r="N1720">
        <v>65.23372599999999</v>
      </c>
      <c r="O1720">
        <v>-2.7650206581791612</v>
      </c>
      <c r="P1720">
        <v>4461000</v>
      </c>
      <c r="Q1720">
        <v>1277000</v>
      </c>
      <c r="R1720">
        <v>3.49</v>
      </c>
      <c r="S1720">
        <v>21.603000000000002</v>
      </c>
      <c r="T1720">
        <v>6.9560000000000004</v>
      </c>
      <c r="U1720">
        <v>13.59375</v>
      </c>
      <c r="V1720">
        <v>2.1448823601030238</v>
      </c>
      <c r="AC1720">
        <v>64.2</v>
      </c>
      <c r="AD1720">
        <v>60.61</v>
      </c>
      <c r="AH1720" s="77">
        <f>IF(AND(M1720&lt;Variables!$G$6,M1720&gt;Variables!$G$5),0,1)</f>
        <v>0</v>
      </c>
      <c r="AI1720" s="77">
        <f t="shared" si="52"/>
        <v>1</v>
      </c>
      <c r="AJ1720" s="77">
        <f>IF(I1720&gt;Variables!$G$7,0,1)</f>
        <v>1</v>
      </c>
      <c r="AK1720" s="77">
        <f>IF(F1720&gt;Variables!$G$8,0,1)</f>
        <v>0</v>
      </c>
      <c r="AL1720" s="77">
        <f>IF(G1720&gt;Variables!$G$9,0,1)</f>
        <v>1</v>
      </c>
      <c r="AM1720" s="77">
        <f>IF(AND(K1720&gt;Variables!$G$10,K1720&lt;Variables!$G$11),0,1)</f>
        <v>1</v>
      </c>
      <c r="AN1720" s="77">
        <f>IF(H1720&lt;Variables!$G$13,1,0)</f>
        <v>0</v>
      </c>
      <c r="AO1720" s="77">
        <f>IF(R1720&lt;Variables!$G$12,0,1)</f>
        <v>1</v>
      </c>
      <c r="AP1720" s="78">
        <f t="shared" si="53"/>
        <v>1</v>
      </c>
      <c r="AQ1720" s="77">
        <f>IF(V1720&lt;Variables!$G$15,1,0)</f>
        <v>1</v>
      </c>
      <c r="AR1720">
        <v>0</v>
      </c>
      <c r="AS1720">
        <v>0</v>
      </c>
      <c r="AT1720">
        <v>1</v>
      </c>
      <c r="AU1720">
        <v>0</v>
      </c>
      <c r="BA1720">
        <v>-2.25</v>
      </c>
    </row>
    <row r="1721" spans="3:53" x14ac:dyDescent="0.25">
      <c r="C1721" t="s">
        <v>320</v>
      </c>
      <c r="D1721" t="s">
        <v>139</v>
      </c>
      <c r="E1721">
        <v>31.49</v>
      </c>
      <c r="F1721">
        <v>6.95</v>
      </c>
      <c r="G1721">
        <v>8.9700000000000006</v>
      </c>
      <c r="H1721">
        <v>5040</v>
      </c>
      <c r="I1721">
        <v>-5.0000000000000001E-3</v>
      </c>
      <c r="J1721" t="s">
        <v>75</v>
      </c>
      <c r="K1721">
        <v>40.57</v>
      </c>
      <c r="L1721">
        <v>31.862749999999991</v>
      </c>
      <c r="M1721">
        <v>-0.9815536951455669</v>
      </c>
      <c r="N1721">
        <v>31.823225999999998</v>
      </c>
      <c r="O1721">
        <v>-0.85857417472382447</v>
      </c>
      <c r="P1721">
        <v>1331000</v>
      </c>
      <c r="Q1721">
        <v>445132</v>
      </c>
      <c r="R1721">
        <v>2.99</v>
      </c>
      <c r="S1721">
        <v>21.603000000000002</v>
      </c>
      <c r="T1721">
        <v>6.9560000000000004</v>
      </c>
      <c r="U1721">
        <v>13.59375</v>
      </c>
      <c r="V1721">
        <v>2.2680941197887821</v>
      </c>
      <c r="AC1721">
        <v>34.36</v>
      </c>
      <c r="AD1721">
        <v>31.1</v>
      </c>
      <c r="AH1721" s="77">
        <f>IF(AND(M1721&lt;Variables!$G$6,M1721&gt;Variables!$G$5),0,1)</f>
        <v>1</v>
      </c>
      <c r="AI1721" s="77">
        <f t="shared" si="52"/>
        <v>0</v>
      </c>
      <c r="AJ1721" s="77">
        <f>IF(I1721&gt;Variables!$G$7,0,1)</f>
        <v>1</v>
      </c>
      <c r="AK1721" s="77">
        <f>IF(F1721&gt;Variables!$G$8,0,1)</f>
        <v>1</v>
      </c>
      <c r="AL1721" s="77">
        <f>IF(G1721&gt;Variables!$G$9,0,1)</f>
        <v>1</v>
      </c>
      <c r="AM1721" s="77">
        <f>IF(AND(K1721&gt;Variables!$G$10,K1721&lt;Variables!$G$11),0,1)</f>
        <v>1</v>
      </c>
      <c r="AN1721" s="77">
        <f>IF(H1721&lt;Variables!$G$13,1,0)</f>
        <v>0</v>
      </c>
      <c r="AO1721" s="77">
        <f>IF(R1721&lt;Variables!$G$12,0,1)</f>
        <v>1</v>
      </c>
      <c r="AP1721" s="78">
        <f t="shared" si="53"/>
        <v>1</v>
      </c>
      <c r="AQ1721" s="77">
        <f>IF(V1721&lt;Variables!$G$15,1,0)</f>
        <v>1</v>
      </c>
      <c r="AR1721">
        <v>1</v>
      </c>
      <c r="AS1721">
        <v>0</v>
      </c>
      <c r="AT1721">
        <v>0</v>
      </c>
      <c r="AU1721">
        <v>0</v>
      </c>
      <c r="BA1721">
        <v>2</v>
      </c>
    </row>
    <row r="1722" spans="3:53" x14ac:dyDescent="0.25">
      <c r="C1722" t="s">
        <v>320</v>
      </c>
      <c r="D1722" t="s">
        <v>167</v>
      </c>
      <c r="E1722">
        <v>12.08</v>
      </c>
      <c r="F1722">
        <v>8.27</v>
      </c>
      <c r="G1722">
        <v>3.08</v>
      </c>
      <c r="H1722">
        <v>2260</v>
      </c>
      <c r="I1722">
        <v>-30.742999999999999</v>
      </c>
      <c r="J1722" t="s">
        <v>75</v>
      </c>
      <c r="K1722">
        <v>45.74</v>
      </c>
      <c r="L1722">
        <v>12.121365000000001</v>
      </c>
      <c r="M1722">
        <v>-0.50625486486051963</v>
      </c>
      <c r="N1722">
        <v>12.077643999999999</v>
      </c>
      <c r="O1722">
        <v>-0.1460880946647965</v>
      </c>
      <c r="P1722">
        <v>54215000</v>
      </c>
      <c r="Q1722">
        <v>13611000</v>
      </c>
      <c r="R1722">
        <v>3.98</v>
      </c>
      <c r="S1722">
        <v>21.603000000000002</v>
      </c>
      <c r="T1722">
        <v>6.9560000000000004</v>
      </c>
      <c r="U1722">
        <v>13.59375</v>
      </c>
      <c r="V1722">
        <v>2.3298006336345778</v>
      </c>
      <c r="AC1722">
        <v>12.65</v>
      </c>
      <c r="AD1722">
        <v>11.37</v>
      </c>
      <c r="AH1722" s="77">
        <f>IF(AND(M1722&lt;Variables!$G$6,M1722&gt;Variables!$G$5),0,1)</f>
        <v>1</v>
      </c>
      <c r="AI1722" s="77">
        <f t="shared" si="52"/>
        <v>0</v>
      </c>
      <c r="AJ1722" s="77">
        <f>IF(I1722&gt;Variables!$G$7,0,1)</f>
        <v>1</v>
      </c>
      <c r="AK1722" s="77">
        <f>IF(F1722&gt;Variables!$G$8,0,1)</f>
        <v>1</v>
      </c>
      <c r="AL1722" s="77">
        <f>IF(G1722&gt;Variables!$G$9,0,1)</f>
        <v>1</v>
      </c>
      <c r="AM1722" s="77">
        <f>IF(AND(K1722&gt;Variables!$G$10,K1722&lt;Variables!$G$11),0,1)</f>
        <v>1</v>
      </c>
      <c r="AN1722" s="77">
        <f>IF(H1722&lt;Variables!$G$13,1,0)</f>
        <v>0</v>
      </c>
      <c r="AO1722" s="77">
        <f>IF(R1722&lt;Variables!$G$12,0,1)</f>
        <v>1</v>
      </c>
      <c r="AP1722" s="78">
        <f t="shared" si="53"/>
        <v>1</v>
      </c>
      <c r="AQ1722" s="77">
        <f>IF(V1722&lt;Variables!$G$15,1,0)</f>
        <v>1</v>
      </c>
      <c r="AR1722">
        <v>1</v>
      </c>
      <c r="AS1722">
        <v>0</v>
      </c>
      <c r="AT1722">
        <v>0</v>
      </c>
      <c r="AU1722">
        <v>0</v>
      </c>
      <c r="BA1722">
        <v>2</v>
      </c>
    </row>
    <row r="1723" spans="3:53" x14ac:dyDescent="0.25">
      <c r="C1723" t="s">
        <v>320</v>
      </c>
      <c r="D1723" t="s">
        <v>279</v>
      </c>
      <c r="E1723">
        <v>9.2100000000000009</v>
      </c>
      <c r="F1723">
        <v>6.13</v>
      </c>
      <c r="G1723">
        <v>-3.67</v>
      </c>
      <c r="H1723">
        <v>13560</v>
      </c>
      <c r="I1723">
        <v>603.29700000000003</v>
      </c>
      <c r="J1723" t="s">
        <v>75</v>
      </c>
      <c r="K1723">
        <v>56.49</v>
      </c>
      <c r="L1723">
        <v>9.1553631578947368</v>
      </c>
      <c r="M1723">
        <v>0.26909737691855978</v>
      </c>
      <c r="N1723">
        <v>9.1795062499999993</v>
      </c>
      <c r="O1723">
        <v>5.3788296075336691E-3</v>
      </c>
      <c r="P1723">
        <v>1817000</v>
      </c>
      <c r="Q1723">
        <v>1051000</v>
      </c>
      <c r="R1723">
        <v>1.73</v>
      </c>
      <c r="S1723">
        <v>21.603000000000002</v>
      </c>
      <c r="T1723">
        <v>6.9560000000000004</v>
      </c>
      <c r="U1723">
        <v>13.59375</v>
      </c>
      <c r="V1723">
        <v>2.4221961437728479</v>
      </c>
      <c r="AC1723">
        <v>9.2050000000000001</v>
      </c>
      <c r="AD1723">
        <v>9</v>
      </c>
      <c r="AH1723" s="77">
        <f>IF(AND(M1723&lt;Variables!$G$6,M1723&gt;Variables!$G$5),0,1)</f>
        <v>1</v>
      </c>
      <c r="AI1723" s="77">
        <f t="shared" si="52"/>
        <v>1</v>
      </c>
      <c r="AJ1723" s="77">
        <f>IF(I1723&gt;Variables!$G$7,0,1)</f>
        <v>0</v>
      </c>
      <c r="AK1723" s="77">
        <f>IF(F1723&gt;Variables!$G$8,0,1)</f>
        <v>1</v>
      </c>
      <c r="AL1723" s="77">
        <f>IF(G1723&gt;Variables!$G$9,0,1)</f>
        <v>1</v>
      </c>
      <c r="AM1723" s="77">
        <f>IF(AND(K1723&gt;Variables!$G$10,K1723&lt;Variables!$G$11),0,1)</f>
        <v>1</v>
      </c>
      <c r="AN1723" s="77">
        <f>IF(H1723&lt;Variables!$G$13,1,0)</f>
        <v>0</v>
      </c>
      <c r="AO1723" s="77">
        <f>IF(R1723&lt;Variables!$G$12,0,1)</f>
        <v>0</v>
      </c>
      <c r="AP1723" s="78">
        <f t="shared" si="53"/>
        <v>1</v>
      </c>
      <c r="AQ1723" s="77">
        <f>IF(V1723&lt;Variables!$G$15,1,0)</f>
        <v>1</v>
      </c>
      <c r="AR1723">
        <v>0</v>
      </c>
      <c r="AS1723">
        <v>1</v>
      </c>
      <c r="AT1723">
        <v>0</v>
      </c>
      <c r="AU1723">
        <v>0</v>
      </c>
      <c r="BA1723">
        <v>-0.4</v>
      </c>
    </row>
    <row r="1724" spans="3:53" x14ac:dyDescent="0.25">
      <c r="C1724" t="s">
        <v>320</v>
      </c>
      <c r="D1724" t="s">
        <v>316</v>
      </c>
      <c r="E1724">
        <v>1.32</v>
      </c>
      <c r="F1724">
        <v>10.83</v>
      </c>
      <c r="G1724">
        <v>-3.65</v>
      </c>
      <c r="H1724">
        <v>-99999</v>
      </c>
      <c r="I1724">
        <v>-99999</v>
      </c>
      <c r="J1724" t="s">
        <v>75</v>
      </c>
      <c r="K1724">
        <v>-99999</v>
      </c>
      <c r="L1724">
        <v>-99999</v>
      </c>
      <c r="M1724">
        <v>-99999</v>
      </c>
      <c r="N1724">
        <v>1.3466666666666669</v>
      </c>
      <c r="O1724">
        <v>-1.980198019801976</v>
      </c>
      <c r="P1724">
        <v>23300</v>
      </c>
      <c r="Q1724">
        <v>107</v>
      </c>
      <c r="R1724">
        <v>217.76</v>
      </c>
      <c r="S1724">
        <v>21.603000000000002</v>
      </c>
      <c r="T1724">
        <v>6.9560000000000004</v>
      </c>
      <c r="U1724">
        <v>13.59375</v>
      </c>
      <c r="V1724">
        <v>-99999</v>
      </c>
      <c r="AC1724">
        <v>-99999</v>
      </c>
      <c r="AD1724">
        <v>-99999</v>
      </c>
      <c r="AH1724" s="77">
        <f>IF(AND(M1724&lt;Variables!$G$6,M1724&gt;Variables!$G$5),0,1)</f>
        <v>1</v>
      </c>
      <c r="AI1724" s="77">
        <f t="shared" si="52"/>
        <v>1</v>
      </c>
      <c r="AJ1724" s="77">
        <f>IF(I1724&gt;Variables!$G$7,0,1)</f>
        <v>1</v>
      </c>
      <c r="AK1724" s="77">
        <f>IF(F1724&gt;Variables!$G$8,0,1)</f>
        <v>0</v>
      </c>
      <c r="AL1724" s="77">
        <f>IF(G1724&gt;Variables!$G$9,0,1)</f>
        <v>1</v>
      </c>
      <c r="AM1724" s="77">
        <f>IF(AND(K1724&gt;Variables!$G$10,K1724&lt;Variables!$G$11),0,1)</f>
        <v>1</v>
      </c>
      <c r="AN1724" s="77">
        <f>IF(H1724&lt;Variables!$G$13,1,0)</f>
        <v>1</v>
      </c>
      <c r="AO1724" s="77">
        <f>IF(R1724&lt;Variables!$G$12,0,1)</f>
        <v>1</v>
      </c>
      <c r="AP1724" s="78">
        <f t="shared" si="53"/>
        <v>1</v>
      </c>
      <c r="AQ1724" s="77">
        <f>IF(V1724&lt;Variables!$G$15,1,0)</f>
        <v>1</v>
      </c>
      <c r="AR1724">
        <v>0</v>
      </c>
      <c r="AS1724">
        <v>0</v>
      </c>
      <c r="AT1724">
        <v>0</v>
      </c>
      <c r="AU1724">
        <v>0</v>
      </c>
      <c r="BA1724">
        <v>0</v>
      </c>
    </row>
    <row r="1725" spans="3:53" x14ac:dyDescent="0.25">
      <c r="C1725" t="s">
        <v>320</v>
      </c>
      <c r="D1725" t="s">
        <v>127</v>
      </c>
      <c r="E1725">
        <v>36.130000000000003</v>
      </c>
      <c r="F1725">
        <v>8.86</v>
      </c>
      <c r="G1725">
        <v>9.42</v>
      </c>
      <c r="H1725">
        <v>8000</v>
      </c>
      <c r="I1725">
        <v>1775.242</v>
      </c>
      <c r="J1725" t="s">
        <v>75</v>
      </c>
      <c r="K1725">
        <v>50.21</v>
      </c>
      <c r="L1725">
        <v>36.074884210526307</v>
      </c>
      <c r="M1725">
        <v>-0.15213967203890799</v>
      </c>
      <c r="N1725">
        <v>35.840132653061232</v>
      </c>
      <c r="O1725">
        <v>0.50186015961471298</v>
      </c>
      <c r="P1725">
        <v>442359</v>
      </c>
      <c r="Q1725">
        <v>741896</v>
      </c>
      <c r="R1725">
        <v>0.6</v>
      </c>
      <c r="S1725">
        <v>21.603000000000002</v>
      </c>
      <c r="T1725">
        <v>6.9560000000000004</v>
      </c>
      <c r="U1725">
        <v>13.59375</v>
      </c>
      <c r="V1725">
        <v>2.3732235011413101</v>
      </c>
      <c r="AC1725">
        <v>37.39</v>
      </c>
      <c r="AD1725">
        <v>33.549999999999997</v>
      </c>
      <c r="AH1725" s="77">
        <f>IF(AND(M1725&lt;Variables!$G$6,M1725&gt;Variables!$G$5),0,1)</f>
        <v>1</v>
      </c>
      <c r="AI1725" s="77">
        <f t="shared" si="52"/>
        <v>0</v>
      </c>
      <c r="AJ1725" s="77">
        <f>IF(I1725&gt;Variables!$G$7,0,1)</f>
        <v>0</v>
      </c>
      <c r="AK1725" s="77">
        <f>IF(F1725&gt;Variables!$G$8,0,1)</f>
        <v>1</v>
      </c>
      <c r="AL1725" s="77">
        <f>IF(G1725&gt;Variables!$G$9,0,1)</f>
        <v>1</v>
      </c>
      <c r="AM1725" s="77">
        <f>IF(AND(K1725&gt;Variables!$G$10,K1725&lt;Variables!$G$11),0,1)</f>
        <v>1</v>
      </c>
      <c r="AN1725" s="77">
        <f>IF(H1725&lt;Variables!$G$13,1,0)</f>
        <v>0</v>
      </c>
      <c r="AO1725" s="77">
        <f>IF(R1725&lt;Variables!$G$12,0,1)</f>
        <v>0</v>
      </c>
      <c r="AP1725" s="78">
        <f t="shared" si="53"/>
        <v>1</v>
      </c>
      <c r="AQ1725" s="77">
        <f>IF(V1725&lt;Variables!$G$15,1,0)</f>
        <v>1</v>
      </c>
      <c r="AR1725">
        <v>1</v>
      </c>
      <c r="AS1725">
        <v>0</v>
      </c>
      <c r="AT1725">
        <v>0</v>
      </c>
      <c r="AU1725">
        <v>0</v>
      </c>
      <c r="BA1725">
        <v>2</v>
      </c>
    </row>
    <row r="1726" spans="3:53" x14ac:dyDescent="0.25">
      <c r="C1726" t="s">
        <v>320</v>
      </c>
      <c r="D1726" t="s">
        <v>184</v>
      </c>
      <c r="E1726">
        <v>41.14</v>
      </c>
      <c r="F1726">
        <v>6.95</v>
      </c>
      <c r="G1726">
        <v>7.65</v>
      </c>
      <c r="H1726">
        <v>5650</v>
      </c>
      <c r="I1726">
        <v>95.614000000000004</v>
      </c>
      <c r="J1726" t="s">
        <v>75</v>
      </c>
      <c r="K1726">
        <v>53.57</v>
      </c>
      <c r="L1726">
        <v>40.905000000000008</v>
      </c>
      <c r="M1726">
        <v>0.1344578902334497</v>
      </c>
      <c r="N1726">
        <v>40.885341304347833</v>
      </c>
      <c r="O1726">
        <v>0.18260504442512471</v>
      </c>
      <c r="P1726">
        <v>290808</v>
      </c>
      <c r="Q1726">
        <v>654975</v>
      </c>
      <c r="R1726">
        <v>0.44</v>
      </c>
      <c r="S1726">
        <v>21.603000000000002</v>
      </c>
      <c r="T1726">
        <v>6.9560000000000004</v>
      </c>
      <c r="U1726">
        <v>13.59375</v>
      </c>
      <c r="V1726">
        <v>2.3991030124923611</v>
      </c>
      <c r="AC1726">
        <v>41.06</v>
      </c>
      <c r="AD1726">
        <v>37.409999999999997</v>
      </c>
      <c r="AH1726" s="77">
        <f>IF(AND(M1726&lt;Variables!$G$6,M1726&gt;Variables!$G$5),0,1)</f>
        <v>1</v>
      </c>
      <c r="AI1726" s="77">
        <f t="shared" si="52"/>
        <v>0</v>
      </c>
      <c r="AJ1726" s="77">
        <f>IF(I1726&gt;Variables!$G$7,0,1)</f>
        <v>0</v>
      </c>
      <c r="AK1726" s="77">
        <f>IF(F1726&gt;Variables!$G$8,0,1)</f>
        <v>1</v>
      </c>
      <c r="AL1726" s="77">
        <f>IF(G1726&gt;Variables!$G$9,0,1)</f>
        <v>1</v>
      </c>
      <c r="AM1726" s="77">
        <f>IF(AND(K1726&gt;Variables!$G$10,K1726&lt;Variables!$G$11),0,1)</f>
        <v>1</v>
      </c>
      <c r="AN1726" s="77">
        <f>IF(H1726&lt;Variables!$G$13,1,0)</f>
        <v>0</v>
      </c>
      <c r="AO1726" s="77">
        <f>IF(R1726&lt;Variables!$G$12,0,1)</f>
        <v>0</v>
      </c>
      <c r="AP1726" s="78">
        <f t="shared" si="53"/>
        <v>1</v>
      </c>
      <c r="AQ1726" s="77">
        <f>IF(V1726&lt;Variables!$G$15,1,0)</f>
        <v>1</v>
      </c>
      <c r="AR1726">
        <v>0</v>
      </c>
      <c r="AS1726">
        <v>0</v>
      </c>
      <c r="AT1726">
        <v>1</v>
      </c>
      <c r="AU1726">
        <v>0</v>
      </c>
      <c r="BA1726">
        <v>-2.23</v>
      </c>
    </row>
    <row r="1727" spans="3:53" x14ac:dyDescent="0.25">
      <c r="C1727" t="s">
        <v>321</v>
      </c>
      <c r="D1727" t="s">
        <v>273</v>
      </c>
      <c r="E1727">
        <v>2.09</v>
      </c>
      <c r="F1727">
        <v>46.81</v>
      </c>
      <c r="G1727">
        <v>25.77</v>
      </c>
      <c r="H1727">
        <v>464.81</v>
      </c>
      <c r="I1727">
        <v>-3.9260000000000002</v>
      </c>
      <c r="J1727" t="s">
        <v>74</v>
      </c>
      <c r="K1727">
        <v>67</v>
      </c>
      <c r="L1727">
        <v>1.999055</v>
      </c>
      <c r="M1727">
        <v>2.5484541445833169</v>
      </c>
      <c r="N1727">
        <v>1.9219980000000001</v>
      </c>
      <c r="O1727">
        <v>6.6598404368787039</v>
      </c>
      <c r="P1727">
        <v>147760000</v>
      </c>
      <c r="Q1727">
        <v>1670000</v>
      </c>
      <c r="R1727">
        <v>88.48</v>
      </c>
      <c r="S1727">
        <v>22.358000000000001</v>
      </c>
      <c r="T1727">
        <v>6.8439999999999994</v>
      </c>
      <c r="U1727">
        <v>13.84125</v>
      </c>
      <c r="V1727">
        <v>2.351741287558371</v>
      </c>
      <c r="AC1727">
        <v>2.23</v>
      </c>
      <c r="AD1727">
        <v>1.77</v>
      </c>
      <c r="AH1727" s="77">
        <f>IF(AND(M1727&lt;Variables!$G$6,M1727&gt;Variables!$G$5),0,1)</f>
        <v>1</v>
      </c>
      <c r="AI1727" s="77">
        <f t="shared" si="52"/>
        <v>0</v>
      </c>
      <c r="AJ1727" s="77">
        <f>IF(I1727&gt;Variables!$G$7,0,1)</f>
        <v>1</v>
      </c>
      <c r="AK1727" s="77">
        <f>IF(F1727&gt;Variables!$G$8,0,1)</f>
        <v>0</v>
      </c>
      <c r="AL1727" s="77">
        <f>IF(G1727&gt;Variables!$G$9,0,1)</f>
        <v>0</v>
      </c>
      <c r="AM1727" s="77">
        <f>IF(AND(K1727&gt;Variables!$G$10,K1727&lt;Variables!$G$11),0,1)</f>
        <v>0</v>
      </c>
      <c r="AN1727" s="77">
        <f>IF(H1727&lt;Variables!$G$13,1,0)</f>
        <v>1</v>
      </c>
      <c r="AO1727" s="77">
        <f>IF(R1727&lt;Variables!$G$12,0,1)</f>
        <v>1</v>
      </c>
      <c r="AP1727" s="78">
        <f t="shared" si="53"/>
        <v>0</v>
      </c>
      <c r="AQ1727" s="77">
        <f>IF(V1727&lt;Variables!$G$15,1,0)</f>
        <v>1</v>
      </c>
      <c r="AR1727">
        <v>1</v>
      </c>
      <c r="AS1727">
        <v>0</v>
      </c>
      <c r="AT1727">
        <v>0</v>
      </c>
      <c r="AU1727">
        <v>0</v>
      </c>
      <c r="BA1727">
        <v>2</v>
      </c>
    </row>
    <row r="1728" spans="3:53" x14ac:dyDescent="0.25">
      <c r="C1728" t="s">
        <v>321</v>
      </c>
      <c r="D1728" t="s">
        <v>278</v>
      </c>
      <c r="E1728">
        <v>225.37</v>
      </c>
      <c r="F1728">
        <v>6.23</v>
      </c>
      <c r="G1728">
        <v>5.92</v>
      </c>
      <c r="H1728">
        <v>7520</v>
      </c>
      <c r="I1728">
        <v>-5.5519999999999996</v>
      </c>
      <c r="J1728" t="s">
        <v>74</v>
      </c>
      <c r="K1728">
        <v>62.92</v>
      </c>
      <c r="L1728">
        <v>224.22586315789471</v>
      </c>
      <c r="M1728">
        <v>0.14455818679445809</v>
      </c>
      <c r="N1728">
        <v>222.28920208333329</v>
      </c>
      <c r="O1728">
        <v>1.0170525133376229</v>
      </c>
      <c r="P1728">
        <v>531822</v>
      </c>
      <c r="Q1728">
        <v>626950</v>
      </c>
      <c r="R1728">
        <v>0.85</v>
      </c>
      <c r="S1728">
        <v>22.358000000000001</v>
      </c>
      <c r="T1728">
        <v>6.8439999999999994</v>
      </c>
      <c r="U1728">
        <v>13.84125</v>
      </c>
      <c r="V1728">
        <v>2.49169879330181</v>
      </c>
      <c r="AC1728">
        <v>227.31</v>
      </c>
      <c r="AD1728">
        <v>223.25</v>
      </c>
      <c r="AH1728" s="77">
        <f>IF(AND(M1728&lt;Variables!$G$6,M1728&gt;Variables!$G$5),0,1)</f>
        <v>1</v>
      </c>
      <c r="AI1728" s="77">
        <f t="shared" si="52"/>
        <v>0</v>
      </c>
      <c r="AJ1728" s="77">
        <f>IF(I1728&gt;Variables!$G$7,0,1)</f>
        <v>1</v>
      </c>
      <c r="AK1728" s="77">
        <f>IF(F1728&gt;Variables!$G$8,0,1)</f>
        <v>1</v>
      </c>
      <c r="AL1728" s="77">
        <f>IF(G1728&gt;Variables!$G$9,0,1)</f>
        <v>1</v>
      </c>
      <c r="AM1728" s="77">
        <f>IF(AND(K1728&gt;Variables!$G$10,K1728&lt;Variables!$G$11),0,1)</f>
        <v>0</v>
      </c>
      <c r="AN1728" s="77">
        <f>IF(H1728&lt;Variables!$G$13,1,0)</f>
        <v>0</v>
      </c>
      <c r="AO1728" s="77">
        <f>IF(R1728&lt;Variables!$G$12,0,1)</f>
        <v>0</v>
      </c>
      <c r="AP1728" s="78">
        <f t="shared" si="53"/>
        <v>0</v>
      </c>
      <c r="AQ1728" s="77">
        <f>IF(V1728&lt;Variables!$G$15,1,0)</f>
        <v>1</v>
      </c>
      <c r="AR1728">
        <v>0</v>
      </c>
      <c r="AS1728">
        <v>1</v>
      </c>
      <c r="AT1728">
        <v>0</v>
      </c>
      <c r="AU1728">
        <v>0</v>
      </c>
      <c r="BA1728">
        <v>0.42</v>
      </c>
    </row>
    <row r="1729" spans="3:53" x14ac:dyDescent="0.25">
      <c r="C1729" t="s">
        <v>321</v>
      </c>
      <c r="D1729" t="s">
        <v>279</v>
      </c>
      <c r="E1729">
        <v>9.17</v>
      </c>
      <c r="F1729">
        <v>6.02</v>
      </c>
      <c r="G1729">
        <v>-4.09</v>
      </c>
      <c r="H1729">
        <v>13560</v>
      </c>
      <c r="I1729">
        <v>602.08500000000004</v>
      </c>
      <c r="J1729" t="s">
        <v>75</v>
      </c>
      <c r="K1729">
        <v>38.4</v>
      </c>
      <c r="L1729">
        <v>9.1588400000000014</v>
      </c>
      <c r="M1729">
        <v>-0.20570290560814311</v>
      </c>
      <c r="N1729">
        <v>9.1762387755102033</v>
      </c>
      <c r="O1729">
        <v>-0.39491970944476462</v>
      </c>
      <c r="P1729">
        <v>1834000</v>
      </c>
      <c r="Q1729">
        <v>1051000</v>
      </c>
      <c r="R1729">
        <v>1.75</v>
      </c>
      <c r="S1729">
        <v>22.358000000000001</v>
      </c>
      <c r="T1729">
        <v>6.8439999999999994</v>
      </c>
      <c r="U1729">
        <v>13.84125</v>
      </c>
      <c r="V1729">
        <v>2.245281063645614</v>
      </c>
      <c r="AC1729">
        <v>9.2050000000000001</v>
      </c>
      <c r="AD1729">
        <v>9</v>
      </c>
      <c r="AH1729" s="77">
        <f>IF(AND(M1729&lt;Variables!$G$6,M1729&gt;Variables!$G$5),0,1)</f>
        <v>1</v>
      </c>
      <c r="AI1729" s="77">
        <f t="shared" si="52"/>
        <v>1</v>
      </c>
      <c r="AJ1729" s="77">
        <f>IF(I1729&gt;Variables!$G$7,0,1)</f>
        <v>0</v>
      </c>
      <c r="AK1729" s="77">
        <f>IF(F1729&gt;Variables!$G$8,0,1)</f>
        <v>1</v>
      </c>
      <c r="AL1729" s="77">
        <f>IF(G1729&gt;Variables!$G$9,0,1)</f>
        <v>1</v>
      </c>
      <c r="AM1729" s="77">
        <f>IF(AND(K1729&gt;Variables!$G$10,K1729&lt;Variables!$G$11),0,1)</f>
        <v>1</v>
      </c>
      <c r="AN1729" s="77">
        <f>IF(H1729&lt;Variables!$G$13,1,0)</f>
        <v>0</v>
      </c>
      <c r="AO1729" s="77">
        <f>IF(R1729&lt;Variables!$G$12,0,1)</f>
        <v>0</v>
      </c>
      <c r="AP1729" s="78">
        <f t="shared" si="53"/>
        <v>1</v>
      </c>
      <c r="AQ1729" s="77">
        <f>IF(V1729&lt;Variables!$G$15,1,0)</f>
        <v>1</v>
      </c>
      <c r="AR1729">
        <v>0</v>
      </c>
      <c r="AS1729">
        <v>1</v>
      </c>
      <c r="AT1729">
        <v>0</v>
      </c>
      <c r="AU1729">
        <v>0</v>
      </c>
      <c r="BA1729">
        <v>0.08</v>
      </c>
    </row>
    <row r="1730" spans="3:53" x14ac:dyDescent="0.25">
      <c r="C1730" t="s">
        <v>321</v>
      </c>
      <c r="D1730" t="s">
        <v>313</v>
      </c>
      <c r="E1730">
        <v>5.32</v>
      </c>
      <c r="F1730">
        <v>13.19</v>
      </c>
      <c r="G1730">
        <v>0</v>
      </c>
      <c r="H1730">
        <v>-99999</v>
      </c>
      <c r="I1730">
        <v>-99999</v>
      </c>
      <c r="J1730" t="s">
        <v>75</v>
      </c>
      <c r="K1730">
        <v>-99999</v>
      </c>
      <c r="L1730">
        <v>-99999</v>
      </c>
      <c r="M1730">
        <v>-99999</v>
      </c>
      <c r="N1730">
        <v>-99999</v>
      </c>
      <c r="O1730">
        <v>-99999</v>
      </c>
      <c r="P1730">
        <v>61040</v>
      </c>
      <c r="Q1730">
        <v>168</v>
      </c>
      <c r="R1730">
        <v>363.33</v>
      </c>
      <c r="S1730">
        <v>22.358000000000001</v>
      </c>
      <c r="T1730">
        <v>6.8439999999999994</v>
      </c>
      <c r="U1730">
        <v>13.84125</v>
      </c>
      <c r="V1730">
        <v>-99999</v>
      </c>
      <c r="AC1730">
        <v>-99999</v>
      </c>
      <c r="AD1730">
        <v>-99999</v>
      </c>
      <c r="AH1730" s="77">
        <f>IF(AND(M1730&lt;Variables!$G$6,M1730&gt;Variables!$G$5),0,1)</f>
        <v>1</v>
      </c>
      <c r="AI1730" s="77">
        <f t="shared" si="52"/>
        <v>1</v>
      </c>
      <c r="AJ1730" s="77">
        <f>IF(I1730&gt;Variables!$G$7,0,1)</f>
        <v>1</v>
      </c>
      <c r="AK1730" s="77">
        <f>IF(F1730&gt;Variables!$G$8,0,1)</f>
        <v>0</v>
      </c>
      <c r="AL1730" s="77">
        <f>IF(G1730&gt;Variables!$G$9,0,1)</f>
        <v>1</v>
      </c>
      <c r="AM1730" s="77">
        <f>IF(AND(K1730&gt;Variables!$G$10,K1730&lt;Variables!$G$11),0,1)</f>
        <v>1</v>
      </c>
      <c r="AN1730" s="77">
        <f>IF(H1730&lt;Variables!$G$13,1,0)</f>
        <v>1</v>
      </c>
      <c r="AO1730" s="77">
        <f>IF(R1730&lt;Variables!$G$12,0,1)</f>
        <v>1</v>
      </c>
      <c r="AP1730" s="78">
        <f t="shared" si="53"/>
        <v>1</v>
      </c>
      <c r="AQ1730" s="77">
        <f>IF(V1730&lt;Variables!$G$15,1,0)</f>
        <v>1</v>
      </c>
      <c r="AR1730">
        <v>0</v>
      </c>
      <c r="AS1730">
        <v>0</v>
      </c>
      <c r="AT1730">
        <v>0</v>
      </c>
      <c r="AU1730">
        <v>0</v>
      </c>
      <c r="BA1730">
        <v>0</v>
      </c>
    </row>
    <row r="1731" spans="3:53" x14ac:dyDescent="0.25">
      <c r="C1731" t="s">
        <v>321</v>
      </c>
      <c r="D1731" t="s">
        <v>139</v>
      </c>
      <c r="E1731">
        <v>31.98</v>
      </c>
      <c r="F1731">
        <v>6.19</v>
      </c>
      <c r="G1731">
        <v>8.9700000000000006</v>
      </c>
      <c r="H1731">
        <v>5040</v>
      </c>
      <c r="I1731">
        <v>-5.0000000000000001E-3</v>
      </c>
      <c r="J1731" t="s">
        <v>75</v>
      </c>
      <c r="K1731">
        <v>43.84</v>
      </c>
      <c r="L1731">
        <v>31.792249999999999</v>
      </c>
      <c r="M1731">
        <v>-0.76197815505349575</v>
      </c>
      <c r="N1731">
        <v>31.78422599999999</v>
      </c>
      <c r="O1731">
        <v>-0.73692529118057659</v>
      </c>
      <c r="P1731">
        <v>1349000</v>
      </c>
      <c r="Q1731">
        <v>445132</v>
      </c>
      <c r="R1731">
        <v>3.03</v>
      </c>
      <c r="S1731">
        <v>22.358000000000001</v>
      </c>
      <c r="T1731">
        <v>6.8439999999999994</v>
      </c>
      <c r="U1731">
        <v>13.84125</v>
      </c>
      <c r="V1731">
        <v>2.309438179694737</v>
      </c>
      <c r="AC1731">
        <v>34.36</v>
      </c>
      <c r="AD1731">
        <v>31.1</v>
      </c>
      <c r="AH1731" s="77">
        <f>IF(AND(M1731&lt;Variables!$G$6,M1731&gt;Variables!$G$5),0,1)</f>
        <v>1</v>
      </c>
      <c r="AI1731" s="77">
        <f t="shared" ref="AI1731:AI1794" si="54">IF(L1731&gt;N1731,0,1)</f>
        <v>0</v>
      </c>
      <c r="AJ1731" s="77">
        <f>IF(I1731&gt;Variables!$G$7,0,1)</f>
        <v>1</v>
      </c>
      <c r="AK1731" s="77">
        <f>IF(F1731&gt;Variables!$G$8,0,1)</f>
        <v>1</v>
      </c>
      <c r="AL1731" s="77">
        <f>IF(G1731&gt;Variables!$G$9,0,1)</f>
        <v>1</v>
      </c>
      <c r="AM1731" s="77">
        <f>IF(AND(K1731&gt;Variables!$G$10,K1731&lt;Variables!$G$11),0,1)</f>
        <v>1</v>
      </c>
      <c r="AN1731" s="77">
        <f>IF(H1731&lt;Variables!$G$13,1,0)</f>
        <v>0</v>
      </c>
      <c r="AO1731" s="77">
        <f>IF(R1731&lt;Variables!$G$12,0,1)</f>
        <v>1</v>
      </c>
      <c r="AP1731" s="78">
        <f t="shared" ref="AP1731:AP1794" si="55">IF(J1731="Pass", 0,1)</f>
        <v>1</v>
      </c>
      <c r="AQ1731" s="77">
        <f>IF(V1731&lt;Variables!$G$15,1,0)</f>
        <v>1</v>
      </c>
      <c r="AR1731">
        <v>1</v>
      </c>
      <c r="AS1731">
        <v>0</v>
      </c>
      <c r="AT1731">
        <v>0</v>
      </c>
      <c r="AU1731">
        <v>0</v>
      </c>
      <c r="BA1731">
        <v>2</v>
      </c>
    </row>
    <row r="1732" spans="3:53" x14ac:dyDescent="0.25">
      <c r="C1732" t="s">
        <v>321</v>
      </c>
      <c r="D1732" t="s">
        <v>275</v>
      </c>
      <c r="E1732">
        <v>56.19</v>
      </c>
      <c r="F1732">
        <v>46.7</v>
      </c>
      <c r="G1732">
        <v>0.55000000000000004</v>
      </c>
      <c r="H1732">
        <v>639.94000000000005</v>
      </c>
      <c r="I1732">
        <v>-9.8849999999999998</v>
      </c>
      <c r="J1732" t="s">
        <v>74</v>
      </c>
      <c r="K1732">
        <v>56.54</v>
      </c>
      <c r="L1732">
        <v>56.037495</v>
      </c>
      <c r="M1732">
        <v>-2.229757058198489E-2</v>
      </c>
      <c r="N1732">
        <v>55.952334000000008</v>
      </c>
      <c r="O1732">
        <v>0.12987125791748211</v>
      </c>
      <c r="P1732">
        <v>5370000</v>
      </c>
      <c r="Q1732">
        <v>178970</v>
      </c>
      <c r="R1732">
        <v>30.01</v>
      </c>
      <c r="S1732">
        <v>22.358000000000001</v>
      </c>
      <c r="T1732">
        <v>6.8439999999999994</v>
      </c>
      <c r="U1732">
        <v>13.84125</v>
      </c>
      <c r="V1732">
        <v>2.43575528264545</v>
      </c>
      <c r="AC1732">
        <v>56.13</v>
      </c>
      <c r="AD1732">
        <v>55.67</v>
      </c>
      <c r="AH1732" s="77">
        <f>IF(AND(M1732&lt;Variables!$G$6,M1732&gt;Variables!$G$5),0,1)</f>
        <v>1</v>
      </c>
      <c r="AI1732" s="77">
        <f t="shared" si="54"/>
        <v>0</v>
      </c>
      <c r="AJ1732" s="77">
        <f>IF(I1732&gt;Variables!$G$7,0,1)</f>
        <v>1</v>
      </c>
      <c r="AK1732" s="77">
        <f>IF(F1732&gt;Variables!$G$8,0,1)</f>
        <v>0</v>
      </c>
      <c r="AL1732" s="77">
        <f>IF(G1732&gt;Variables!$G$9,0,1)</f>
        <v>1</v>
      </c>
      <c r="AM1732" s="77">
        <f>IF(AND(K1732&gt;Variables!$G$10,K1732&lt;Variables!$G$11),0,1)</f>
        <v>1</v>
      </c>
      <c r="AN1732" s="77">
        <f>IF(H1732&lt;Variables!$G$13,1,0)</f>
        <v>1</v>
      </c>
      <c r="AO1732" s="77">
        <f>IF(R1732&lt;Variables!$G$12,0,1)</f>
        <v>1</v>
      </c>
      <c r="AP1732" s="78">
        <f t="shared" si="55"/>
        <v>0</v>
      </c>
      <c r="AQ1732" s="77">
        <f>IF(V1732&lt;Variables!$G$15,1,0)</f>
        <v>1</v>
      </c>
      <c r="AR1732">
        <v>0</v>
      </c>
      <c r="AS1732">
        <v>0</v>
      </c>
      <c r="AT1732">
        <v>0</v>
      </c>
      <c r="AU1732">
        <v>1</v>
      </c>
      <c r="BA1732">
        <v>-0.8</v>
      </c>
    </row>
    <row r="1733" spans="3:53" x14ac:dyDescent="0.25">
      <c r="C1733" t="s">
        <v>321</v>
      </c>
      <c r="D1733" t="s">
        <v>164</v>
      </c>
      <c r="E1733">
        <v>17.04</v>
      </c>
      <c r="F1733">
        <v>8.36</v>
      </c>
      <c r="G1733">
        <v>0</v>
      </c>
      <c r="H1733">
        <v>-99999</v>
      </c>
      <c r="I1733">
        <v>148.58799999999999</v>
      </c>
      <c r="J1733" t="s">
        <v>74</v>
      </c>
      <c r="K1733">
        <v>59.22</v>
      </c>
      <c r="L1733">
        <v>-99999</v>
      </c>
      <c r="M1733">
        <v>-99999</v>
      </c>
      <c r="N1733">
        <v>-99999</v>
      </c>
      <c r="O1733">
        <v>-99999</v>
      </c>
      <c r="P1733">
        <v>1835000</v>
      </c>
      <c r="Q1733">
        <v>46184</v>
      </c>
      <c r="R1733">
        <v>39.729999999999997</v>
      </c>
      <c r="S1733">
        <v>22.358000000000001</v>
      </c>
      <c r="T1733">
        <v>6.8439999999999994</v>
      </c>
      <c r="U1733">
        <v>13.84125</v>
      </c>
      <c r="V1733">
        <v>-99999</v>
      </c>
      <c r="AC1733">
        <v>17</v>
      </c>
      <c r="AD1733">
        <v>16.989999999999998</v>
      </c>
      <c r="AH1733" s="77">
        <f>IF(AND(M1733&lt;Variables!$G$6,M1733&gt;Variables!$G$5),0,1)</f>
        <v>1</v>
      </c>
      <c r="AI1733" s="77">
        <f t="shared" si="54"/>
        <v>1</v>
      </c>
      <c r="AJ1733" s="77">
        <f>IF(I1733&gt;Variables!$G$7,0,1)</f>
        <v>0</v>
      </c>
      <c r="AK1733" s="77">
        <f>IF(F1733&gt;Variables!$G$8,0,1)</f>
        <v>1</v>
      </c>
      <c r="AL1733" s="77">
        <f>IF(G1733&gt;Variables!$G$9,0,1)</f>
        <v>1</v>
      </c>
      <c r="AM1733" s="77">
        <f>IF(AND(K1733&gt;Variables!$G$10,K1733&lt;Variables!$G$11),0,1)</f>
        <v>1</v>
      </c>
      <c r="AN1733" s="77">
        <f>IF(H1733&lt;Variables!$G$13,1,0)</f>
        <v>1</v>
      </c>
      <c r="AO1733" s="77">
        <f>IF(R1733&lt;Variables!$G$12,0,1)</f>
        <v>1</v>
      </c>
      <c r="AP1733" s="78">
        <f t="shared" si="55"/>
        <v>0</v>
      </c>
      <c r="AQ1733" s="77">
        <f>IF(V1733&lt;Variables!$G$15,1,0)</f>
        <v>1</v>
      </c>
      <c r="AR1733">
        <v>0</v>
      </c>
      <c r="AS1733">
        <v>0</v>
      </c>
      <c r="AT1733">
        <v>0</v>
      </c>
      <c r="AU1733">
        <v>0</v>
      </c>
      <c r="BA1733">
        <v>0</v>
      </c>
    </row>
    <row r="1734" spans="3:53" x14ac:dyDescent="0.25">
      <c r="C1734" t="s">
        <v>321</v>
      </c>
      <c r="D1734" t="s">
        <v>274</v>
      </c>
      <c r="E1734">
        <v>53.61</v>
      </c>
      <c r="F1734">
        <v>29.82</v>
      </c>
      <c r="G1734">
        <v>-0.1</v>
      </c>
      <c r="H1734">
        <v>1620</v>
      </c>
      <c r="I1734">
        <v>-6.29</v>
      </c>
      <c r="J1734" t="s">
        <v>74</v>
      </c>
      <c r="K1734">
        <v>43.65</v>
      </c>
      <c r="L1734">
        <v>53.448749999999997</v>
      </c>
      <c r="M1734">
        <v>-7.0160667929627819E-3</v>
      </c>
      <c r="N1734">
        <v>53.467950000000002</v>
      </c>
      <c r="O1734">
        <v>-4.2922909892751777E-2</v>
      </c>
      <c r="P1734">
        <v>3060000</v>
      </c>
      <c r="Q1734">
        <v>116562</v>
      </c>
      <c r="R1734">
        <v>26.25</v>
      </c>
      <c r="S1734">
        <v>22.358000000000001</v>
      </c>
      <c r="T1734">
        <v>6.8439999999999994</v>
      </c>
      <c r="U1734">
        <v>13.84125</v>
      </c>
      <c r="V1734">
        <v>2.3012677514909141</v>
      </c>
      <c r="AC1734">
        <v>53.7</v>
      </c>
      <c r="AD1734">
        <v>53.35</v>
      </c>
      <c r="AH1734" s="77">
        <f>IF(AND(M1734&lt;Variables!$G$6,M1734&gt;Variables!$G$5),0,1)</f>
        <v>1</v>
      </c>
      <c r="AI1734" s="77">
        <f t="shared" si="54"/>
        <v>1</v>
      </c>
      <c r="AJ1734" s="77">
        <f>IF(I1734&gt;Variables!$G$7,0,1)</f>
        <v>1</v>
      </c>
      <c r="AK1734" s="77">
        <f>IF(F1734&gt;Variables!$G$8,0,1)</f>
        <v>0</v>
      </c>
      <c r="AL1734" s="77">
        <f>IF(G1734&gt;Variables!$G$9,0,1)</f>
        <v>1</v>
      </c>
      <c r="AM1734" s="77">
        <f>IF(AND(K1734&gt;Variables!$G$10,K1734&lt;Variables!$G$11),0,1)</f>
        <v>1</v>
      </c>
      <c r="AN1734" s="77">
        <f>IF(H1734&lt;Variables!$G$13,1,0)</f>
        <v>0</v>
      </c>
      <c r="AO1734" s="77">
        <f>IF(R1734&lt;Variables!$G$12,0,1)</f>
        <v>1</v>
      </c>
      <c r="AP1734" s="78">
        <f t="shared" si="55"/>
        <v>0</v>
      </c>
      <c r="AQ1734" s="77">
        <f>IF(V1734&lt;Variables!$G$15,1,0)</f>
        <v>1</v>
      </c>
      <c r="AR1734">
        <v>0</v>
      </c>
      <c r="AS1734">
        <v>0</v>
      </c>
      <c r="AT1734">
        <v>0</v>
      </c>
      <c r="AU1734">
        <v>1</v>
      </c>
      <c r="BA1734">
        <v>-0.42</v>
      </c>
    </row>
    <row r="1735" spans="3:53" x14ac:dyDescent="0.25">
      <c r="C1735" t="s">
        <v>321</v>
      </c>
      <c r="D1735" t="s">
        <v>302</v>
      </c>
      <c r="E1735">
        <v>23.41</v>
      </c>
      <c r="F1735">
        <v>16.32</v>
      </c>
      <c r="G1735">
        <v>11.47</v>
      </c>
      <c r="H1735">
        <v>1050</v>
      </c>
      <c r="I1735">
        <v>127.169</v>
      </c>
      <c r="J1735" t="s">
        <v>74</v>
      </c>
      <c r="K1735">
        <v>65.739999999999995</v>
      </c>
      <c r="L1735">
        <v>23.063690000000001</v>
      </c>
      <c r="M1735">
        <v>0.76748343391711915</v>
      </c>
      <c r="N1735">
        <v>22.947977999999999</v>
      </c>
      <c r="O1735">
        <v>1.275589509454826</v>
      </c>
      <c r="P1735">
        <v>11710000</v>
      </c>
      <c r="Q1735">
        <v>1330000</v>
      </c>
      <c r="R1735">
        <v>8.8000000000000007</v>
      </c>
      <c r="S1735">
        <v>22.358000000000001</v>
      </c>
      <c r="T1735">
        <v>6.8439999999999994</v>
      </c>
      <c r="U1735">
        <v>13.84125</v>
      </c>
      <c r="V1735">
        <v>2.475224244164572</v>
      </c>
      <c r="AC1735">
        <v>23.624300000000002</v>
      </c>
      <c r="AD1735">
        <v>22.78</v>
      </c>
      <c r="AH1735" s="77">
        <f>IF(AND(M1735&lt;Variables!$G$6,M1735&gt;Variables!$G$5),0,1)</f>
        <v>1</v>
      </c>
      <c r="AI1735" s="77">
        <f t="shared" si="54"/>
        <v>0</v>
      </c>
      <c r="AJ1735" s="77">
        <f>IF(I1735&gt;Variables!$G$7,0,1)</f>
        <v>0</v>
      </c>
      <c r="AK1735" s="77">
        <f>IF(F1735&gt;Variables!$G$8,0,1)</f>
        <v>0</v>
      </c>
      <c r="AL1735" s="77">
        <f>IF(G1735&gt;Variables!$G$9,0,1)</f>
        <v>0</v>
      </c>
      <c r="AM1735" s="77">
        <f>IF(AND(K1735&gt;Variables!$G$10,K1735&lt;Variables!$G$11),0,1)</f>
        <v>0</v>
      </c>
      <c r="AN1735" s="77">
        <f>IF(H1735&lt;Variables!$G$13,1,0)</f>
        <v>1</v>
      </c>
      <c r="AO1735" s="77">
        <f>IF(R1735&lt;Variables!$G$12,0,1)</f>
        <v>1</v>
      </c>
      <c r="AP1735" s="78">
        <f t="shared" si="55"/>
        <v>0</v>
      </c>
      <c r="AQ1735" s="77">
        <f>IF(V1735&lt;Variables!$G$15,1,0)</f>
        <v>1</v>
      </c>
      <c r="AR1735">
        <v>0</v>
      </c>
      <c r="AS1735">
        <v>0</v>
      </c>
      <c r="AT1735">
        <v>1</v>
      </c>
      <c r="AU1735">
        <v>0</v>
      </c>
      <c r="BA1735">
        <v>-1.17</v>
      </c>
    </row>
    <row r="1736" spans="3:53" x14ac:dyDescent="0.25">
      <c r="C1736" t="s">
        <v>321</v>
      </c>
      <c r="D1736" t="s">
        <v>127</v>
      </c>
      <c r="E1736">
        <v>36.1</v>
      </c>
      <c r="F1736">
        <v>8.43</v>
      </c>
      <c r="G1736">
        <v>9.36</v>
      </c>
      <c r="H1736">
        <v>8000</v>
      </c>
      <c r="I1736">
        <v>1774.76</v>
      </c>
      <c r="J1736" t="s">
        <v>75</v>
      </c>
      <c r="K1736">
        <v>49.48</v>
      </c>
      <c r="L1736">
        <v>36.132640000000002</v>
      </c>
      <c r="M1736">
        <v>-0.36709191467881142</v>
      </c>
      <c r="N1736">
        <v>35.846446938775507</v>
      </c>
      <c r="O1736">
        <v>0.42836340652324301</v>
      </c>
      <c r="P1736">
        <v>450680</v>
      </c>
      <c r="Q1736">
        <v>741896</v>
      </c>
      <c r="R1736">
        <v>0.61</v>
      </c>
      <c r="S1736">
        <v>22.358000000000001</v>
      </c>
      <c r="T1736">
        <v>6.8439999999999994</v>
      </c>
      <c r="U1736">
        <v>13.84125</v>
      </c>
      <c r="V1736">
        <v>2.370605905827861</v>
      </c>
      <c r="AC1736">
        <v>37.39</v>
      </c>
      <c r="AD1736">
        <v>33.549999999999997</v>
      </c>
      <c r="AH1736" s="77">
        <f>IF(AND(M1736&lt;Variables!$G$6,M1736&gt;Variables!$G$5),0,1)</f>
        <v>1</v>
      </c>
      <c r="AI1736" s="77">
        <f t="shared" si="54"/>
        <v>0</v>
      </c>
      <c r="AJ1736" s="77">
        <f>IF(I1736&gt;Variables!$G$7,0,1)</f>
        <v>0</v>
      </c>
      <c r="AK1736" s="77">
        <f>IF(F1736&gt;Variables!$G$8,0,1)</f>
        <v>1</v>
      </c>
      <c r="AL1736" s="77">
        <f>IF(G1736&gt;Variables!$G$9,0,1)</f>
        <v>1</v>
      </c>
      <c r="AM1736" s="77">
        <f>IF(AND(K1736&gt;Variables!$G$10,K1736&lt;Variables!$G$11),0,1)</f>
        <v>1</v>
      </c>
      <c r="AN1736" s="77">
        <f>IF(H1736&lt;Variables!$G$13,1,0)</f>
        <v>0</v>
      </c>
      <c r="AO1736" s="77">
        <f>IF(R1736&lt;Variables!$G$12,0,1)</f>
        <v>0</v>
      </c>
      <c r="AP1736" s="78">
        <f t="shared" si="55"/>
        <v>1</v>
      </c>
      <c r="AQ1736" s="77">
        <f>IF(V1736&lt;Variables!$G$15,1,0)</f>
        <v>1</v>
      </c>
      <c r="AR1736">
        <v>1</v>
      </c>
      <c r="AS1736">
        <v>0</v>
      </c>
      <c r="AT1736">
        <v>0</v>
      </c>
      <c r="AU1736">
        <v>0</v>
      </c>
      <c r="BA1736">
        <v>2</v>
      </c>
    </row>
    <row r="1737" spans="3:53" x14ac:dyDescent="0.25">
      <c r="C1737" t="s">
        <v>321</v>
      </c>
      <c r="D1737" t="s">
        <v>280</v>
      </c>
      <c r="E1737">
        <v>36.5</v>
      </c>
      <c r="F1737">
        <v>13.82</v>
      </c>
      <c r="G1737">
        <v>8.6999999999999993</v>
      </c>
      <c r="H1737">
        <v>-99999</v>
      </c>
      <c r="I1737">
        <v>-99999</v>
      </c>
      <c r="J1737" t="s">
        <v>75</v>
      </c>
      <c r="K1737">
        <v>51.45</v>
      </c>
      <c r="L1737">
        <v>36.224362499999998</v>
      </c>
      <c r="M1737">
        <v>0.19499998102107019</v>
      </c>
      <c r="N1737">
        <v>36.249992499999998</v>
      </c>
      <c r="O1737">
        <v>0.1241586463776623</v>
      </c>
      <c r="P1737">
        <v>850530</v>
      </c>
      <c r="Q1737"/>
      <c r="R1737"/>
      <c r="S1737">
        <v>22.358000000000001</v>
      </c>
      <c r="T1737">
        <v>6.8439999999999994</v>
      </c>
      <c r="U1737">
        <v>13.84125</v>
      </c>
      <c r="V1737">
        <v>2.376135418572928</v>
      </c>
      <c r="AC1737">
        <v>38.93</v>
      </c>
      <c r="AD1737">
        <v>35.6098</v>
      </c>
      <c r="AH1737" s="77">
        <f>IF(AND(M1737&lt;Variables!$G$6,M1737&gt;Variables!$G$5),0,1)</f>
        <v>1</v>
      </c>
      <c r="AI1737" s="77">
        <f t="shared" si="54"/>
        <v>1</v>
      </c>
      <c r="AJ1737" s="77">
        <f>IF(I1737&gt;Variables!$G$7,0,1)</f>
        <v>1</v>
      </c>
      <c r="AK1737" s="77">
        <f>IF(F1737&gt;Variables!$G$8,0,1)</f>
        <v>0</v>
      </c>
      <c r="AL1737" s="77">
        <f>IF(G1737&gt;Variables!$G$9,0,1)</f>
        <v>1</v>
      </c>
      <c r="AM1737" s="77">
        <f>IF(AND(K1737&gt;Variables!$G$10,K1737&lt;Variables!$G$11),0,1)</f>
        <v>1</v>
      </c>
      <c r="AN1737" s="77">
        <f>IF(H1737&lt;Variables!$G$13,1,0)</f>
        <v>1</v>
      </c>
      <c r="AO1737" s="77">
        <f>IF(R1737&lt;Variables!$G$12,0,1)</f>
        <v>0</v>
      </c>
      <c r="AP1737" s="78">
        <f t="shared" si="55"/>
        <v>1</v>
      </c>
      <c r="AQ1737" s="77">
        <f>IF(V1737&lt;Variables!$G$15,1,0)</f>
        <v>1</v>
      </c>
      <c r="AR1737">
        <v>0</v>
      </c>
      <c r="AS1737">
        <v>0</v>
      </c>
      <c r="AT1737">
        <v>1</v>
      </c>
      <c r="AU1737">
        <v>0</v>
      </c>
      <c r="BA1737">
        <v>-1.64</v>
      </c>
    </row>
    <row r="1738" spans="3:53" x14ac:dyDescent="0.25">
      <c r="C1738" t="s">
        <v>321</v>
      </c>
      <c r="D1738" t="s">
        <v>283</v>
      </c>
      <c r="E1738">
        <v>4.9800000000000004</v>
      </c>
      <c r="F1738">
        <v>16.739999999999998</v>
      </c>
      <c r="G1738">
        <v>-7.01</v>
      </c>
      <c r="H1738">
        <v>54.86</v>
      </c>
      <c r="I1738">
        <v>-56.896000000000001</v>
      </c>
      <c r="J1738" t="s">
        <v>75</v>
      </c>
      <c r="K1738">
        <v>29.68</v>
      </c>
      <c r="L1738">
        <v>5.0212050000000001</v>
      </c>
      <c r="M1738">
        <v>-2.214707425807152</v>
      </c>
      <c r="N1738">
        <v>5.0396379999999992</v>
      </c>
      <c r="O1738">
        <v>-2.5723673009846948</v>
      </c>
      <c r="P1738">
        <v>37510000</v>
      </c>
      <c r="Q1738">
        <v>674640</v>
      </c>
      <c r="R1738">
        <v>55.6</v>
      </c>
      <c r="S1738">
        <v>22.358000000000001</v>
      </c>
      <c r="T1738">
        <v>6.8439999999999994</v>
      </c>
      <c r="U1738">
        <v>13.84125</v>
      </c>
      <c r="V1738">
        <v>2.08409894814173</v>
      </c>
      <c r="AC1738">
        <v>5</v>
      </c>
      <c r="AD1738">
        <v>4.45</v>
      </c>
      <c r="AH1738" s="77">
        <f>IF(AND(M1738&lt;Variables!$G$6,M1738&gt;Variables!$G$5),0,1)</f>
        <v>0</v>
      </c>
      <c r="AI1738" s="77">
        <f t="shared" si="54"/>
        <v>1</v>
      </c>
      <c r="AJ1738" s="77">
        <f>IF(I1738&gt;Variables!$G$7,0,1)</f>
        <v>1</v>
      </c>
      <c r="AK1738" s="77">
        <f>IF(F1738&gt;Variables!$G$8,0,1)</f>
        <v>0</v>
      </c>
      <c r="AL1738" s="77">
        <f>IF(G1738&gt;Variables!$G$9,0,1)</f>
        <v>1</v>
      </c>
      <c r="AM1738" s="77">
        <f>IF(AND(K1738&gt;Variables!$G$10,K1738&lt;Variables!$G$11),0,1)</f>
        <v>1</v>
      </c>
      <c r="AN1738" s="77">
        <f>IF(H1738&lt;Variables!$G$13,1,0)</f>
        <v>1</v>
      </c>
      <c r="AO1738" s="77">
        <f>IF(R1738&lt;Variables!$G$12,0,1)</f>
        <v>1</v>
      </c>
      <c r="AP1738" s="78">
        <f t="shared" si="55"/>
        <v>1</v>
      </c>
      <c r="AQ1738" s="77">
        <f>IF(V1738&lt;Variables!$G$15,1,0)</f>
        <v>1</v>
      </c>
      <c r="AR1738">
        <v>0</v>
      </c>
      <c r="AS1738">
        <v>0</v>
      </c>
      <c r="AT1738">
        <v>1</v>
      </c>
      <c r="AU1738">
        <v>0</v>
      </c>
      <c r="BA1738">
        <v>-2.25</v>
      </c>
    </row>
    <row r="1739" spans="3:53" x14ac:dyDescent="0.25">
      <c r="C1739" t="s">
        <v>321</v>
      </c>
      <c r="D1739" t="s">
        <v>282</v>
      </c>
      <c r="E1739">
        <v>62.64</v>
      </c>
      <c r="F1739">
        <v>8.75</v>
      </c>
      <c r="G1739">
        <v>-1.74</v>
      </c>
      <c r="H1739">
        <v>11670</v>
      </c>
      <c r="I1739">
        <v>1.6579999999999999</v>
      </c>
      <c r="J1739" t="s">
        <v>75</v>
      </c>
      <c r="K1739">
        <v>26.96</v>
      </c>
      <c r="L1739">
        <v>63.490130000000008</v>
      </c>
      <c r="M1739">
        <v>-1.094863091318298</v>
      </c>
      <c r="N1739">
        <v>64.897679999999994</v>
      </c>
      <c r="O1739">
        <v>-3.2399925544333672</v>
      </c>
      <c r="P1739">
        <v>4521000</v>
      </c>
      <c r="Q1739">
        <v>1277000</v>
      </c>
      <c r="R1739">
        <v>3.54</v>
      </c>
      <c r="S1739">
        <v>22.358000000000001</v>
      </c>
      <c r="T1739">
        <v>6.8439999999999994</v>
      </c>
      <c r="U1739">
        <v>13.84125</v>
      </c>
      <c r="V1739">
        <v>2.08392037581224</v>
      </c>
      <c r="AC1739">
        <v>64.2</v>
      </c>
      <c r="AD1739">
        <v>60.61</v>
      </c>
      <c r="AH1739" s="77">
        <f>IF(AND(M1739&lt;Variables!$G$6,M1739&gt;Variables!$G$5),0,1)</f>
        <v>0</v>
      </c>
      <c r="AI1739" s="77">
        <f t="shared" si="54"/>
        <v>1</v>
      </c>
      <c r="AJ1739" s="77">
        <f>IF(I1739&gt;Variables!$G$7,0,1)</f>
        <v>1</v>
      </c>
      <c r="AK1739" s="77">
        <f>IF(F1739&gt;Variables!$G$8,0,1)</f>
        <v>1</v>
      </c>
      <c r="AL1739" s="77">
        <f>IF(G1739&gt;Variables!$G$9,0,1)</f>
        <v>1</v>
      </c>
      <c r="AM1739" s="77">
        <f>IF(AND(K1739&gt;Variables!$G$10,K1739&lt;Variables!$G$11),0,1)</f>
        <v>1</v>
      </c>
      <c r="AN1739" s="77">
        <f>IF(H1739&lt;Variables!$G$13,1,0)</f>
        <v>0</v>
      </c>
      <c r="AO1739" s="77">
        <f>IF(R1739&lt;Variables!$G$12,0,1)</f>
        <v>1</v>
      </c>
      <c r="AP1739" s="78">
        <f t="shared" si="55"/>
        <v>1</v>
      </c>
      <c r="AQ1739" s="77">
        <f>IF(V1739&lt;Variables!$G$15,1,0)</f>
        <v>1</v>
      </c>
      <c r="AR1739">
        <v>0</v>
      </c>
      <c r="AS1739">
        <v>0</v>
      </c>
      <c r="AT1739">
        <v>1</v>
      </c>
      <c r="AU1739">
        <v>0</v>
      </c>
      <c r="BA1739">
        <v>-2.25</v>
      </c>
    </row>
    <row r="1740" spans="3:53" x14ac:dyDescent="0.25">
      <c r="C1740" t="s">
        <v>321</v>
      </c>
      <c r="D1740" t="s">
        <v>119</v>
      </c>
      <c r="E1740">
        <v>20.239999999999998</v>
      </c>
      <c r="F1740">
        <v>12.05</v>
      </c>
      <c r="G1740">
        <v>12.13</v>
      </c>
      <c r="H1740">
        <v>66.52</v>
      </c>
      <c r="I1740">
        <v>106651.342</v>
      </c>
      <c r="J1740" t="s">
        <v>75</v>
      </c>
      <c r="K1740">
        <v>51.94</v>
      </c>
      <c r="L1740">
        <v>20.234529999999999</v>
      </c>
      <c r="M1740">
        <v>0.41646630784111932</v>
      </c>
      <c r="N1740">
        <v>20.095075999999999</v>
      </c>
      <c r="O1740">
        <v>1.113327463902088</v>
      </c>
      <c r="P1740">
        <v>6560000</v>
      </c>
      <c r="Q1740">
        <v>9180000</v>
      </c>
      <c r="R1740">
        <v>0.71</v>
      </c>
      <c r="S1740">
        <v>22.358000000000001</v>
      </c>
      <c r="T1740">
        <v>6.8439999999999994</v>
      </c>
      <c r="U1740">
        <v>13.84125</v>
      </c>
      <c r="V1740">
        <v>2.373936931883863</v>
      </c>
      <c r="AC1740">
        <v>20.350000000000001</v>
      </c>
      <c r="AD1740">
        <v>18.66</v>
      </c>
      <c r="AH1740" s="77">
        <f>IF(AND(M1740&lt;Variables!$G$6,M1740&gt;Variables!$G$5),0,1)</f>
        <v>1</v>
      </c>
      <c r="AI1740" s="77">
        <f t="shared" si="54"/>
        <v>0</v>
      </c>
      <c r="AJ1740" s="77">
        <f>IF(I1740&gt;Variables!$G$7,0,1)</f>
        <v>0</v>
      </c>
      <c r="AK1740" s="77">
        <f>IF(F1740&gt;Variables!$G$8,0,1)</f>
        <v>0</v>
      </c>
      <c r="AL1740" s="77">
        <f>IF(G1740&gt;Variables!$G$9,0,1)</f>
        <v>0</v>
      </c>
      <c r="AM1740" s="77">
        <f>IF(AND(K1740&gt;Variables!$G$10,K1740&lt;Variables!$G$11),0,1)</f>
        <v>1</v>
      </c>
      <c r="AN1740" s="77">
        <f>IF(H1740&lt;Variables!$G$13,1,0)</f>
        <v>1</v>
      </c>
      <c r="AO1740" s="77">
        <f>IF(R1740&lt;Variables!$G$12,0,1)</f>
        <v>0</v>
      </c>
      <c r="AP1740" s="78">
        <f t="shared" si="55"/>
        <v>1</v>
      </c>
      <c r="AQ1740" s="77">
        <f>IF(V1740&lt;Variables!$G$15,1,0)</f>
        <v>1</v>
      </c>
      <c r="AR1740">
        <v>0</v>
      </c>
      <c r="AS1740">
        <v>0</v>
      </c>
      <c r="AT1740">
        <v>1</v>
      </c>
      <c r="AU1740">
        <v>0</v>
      </c>
      <c r="BA1740">
        <v>-2.25</v>
      </c>
    </row>
    <row r="1741" spans="3:53" x14ac:dyDescent="0.25">
      <c r="C1741" t="s">
        <v>321</v>
      </c>
      <c r="D1741" t="s">
        <v>81</v>
      </c>
      <c r="E1741">
        <v>30.36</v>
      </c>
      <c r="F1741">
        <v>6.07</v>
      </c>
      <c r="G1741">
        <v>2.99</v>
      </c>
      <c r="H1741">
        <v>6600</v>
      </c>
      <c r="I1741">
        <v>0.47399999999999998</v>
      </c>
      <c r="J1741" t="s">
        <v>75</v>
      </c>
      <c r="K1741">
        <v>56.47</v>
      </c>
      <c r="L1741">
        <v>30.204210526315791</v>
      </c>
      <c r="M1741">
        <v>0.21781557119954831</v>
      </c>
      <c r="N1741">
        <v>30.17654081632654</v>
      </c>
      <c r="O1741">
        <v>0.30970807503190922</v>
      </c>
      <c r="P1741">
        <v>1256000</v>
      </c>
      <c r="Q1741">
        <v>1326000</v>
      </c>
      <c r="R1741">
        <v>0.95</v>
      </c>
      <c r="S1741">
        <v>22.358000000000001</v>
      </c>
      <c r="T1741">
        <v>6.8439999999999994</v>
      </c>
      <c r="U1741">
        <v>13.84125</v>
      </c>
      <c r="V1741">
        <v>2.4242960327873431</v>
      </c>
      <c r="AC1741">
        <v>30.6</v>
      </c>
      <c r="AD1741">
        <v>29.88</v>
      </c>
      <c r="AH1741" s="77">
        <f>IF(AND(M1741&lt;Variables!$G$6,M1741&gt;Variables!$G$5),0,1)</f>
        <v>1</v>
      </c>
      <c r="AI1741" s="77">
        <f t="shared" si="54"/>
        <v>0</v>
      </c>
      <c r="AJ1741" s="77">
        <f>IF(I1741&gt;Variables!$G$7,0,1)</f>
        <v>1</v>
      </c>
      <c r="AK1741" s="77">
        <f>IF(F1741&gt;Variables!$G$8,0,1)</f>
        <v>1</v>
      </c>
      <c r="AL1741" s="77">
        <f>IF(G1741&gt;Variables!$G$9,0,1)</f>
        <v>1</v>
      </c>
      <c r="AM1741" s="77">
        <f>IF(AND(K1741&gt;Variables!$G$10,K1741&lt;Variables!$G$11),0,1)</f>
        <v>1</v>
      </c>
      <c r="AN1741" s="77">
        <f>IF(H1741&lt;Variables!$G$13,1,0)</f>
        <v>0</v>
      </c>
      <c r="AO1741" s="77">
        <f>IF(R1741&lt;Variables!$G$12,0,1)</f>
        <v>0</v>
      </c>
      <c r="AP1741" s="78">
        <f t="shared" si="55"/>
        <v>1</v>
      </c>
      <c r="AQ1741" s="77">
        <f>IF(V1741&lt;Variables!$G$15,1,0)</f>
        <v>1</v>
      </c>
      <c r="AR1741">
        <v>0</v>
      </c>
      <c r="AS1741">
        <v>0</v>
      </c>
      <c r="AT1741">
        <v>1</v>
      </c>
      <c r="AU1741">
        <v>0</v>
      </c>
      <c r="BA1741">
        <v>-1.31</v>
      </c>
    </row>
    <row r="1742" spans="3:53" x14ac:dyDescent="0.25">
      <c r="C1742" t="s">
        <v>321</v>
      </c>
      <c r="D1742" t="s">
        <v>167</v>
      </c>
      <c r="E1742">
        <v>12.33</v>
      </c>
      <c r="F1742">
        <v>9.44</v>
      </c>
      <c r="G1742">
        <v>4.22</v>
      </c>
      <c r="H1742">
        <v>2260</v>
      </c>
      <c r="I1742">
        <v>-30.518999999999998</v>
      </c>
      <c r="J1742" t="s">
        <v>75</v>
      </c>
      <c r="K1742">
        <v>60.98</v>
      </c>
      <c r="L1742">
        <v>12.11181</v>
      </c>
      <c r="M1742">
        <v>0.67281438529832049</v>
      </c>
      <c r="N1742">
        <v>12.090871999999999</v>
      </c>
      <c r="O1742">
        <v>0.84715147096090115</v>
      </c>
      <c r="P1742">
        <v>54948000</v>
      </c>
      <c r="Q1742">
        <v>13611000</v>
      </c>
      <c r="R1742">
        <v>4.04</v>
      </c>
      <c r="S1742">
        <v>22.358000000000001</v>
      </c>
      <c r="T1742">
        <v>6.8439999999999994</v>
      </c>
      <c r="U1742">
        <v>13.84125</v>
      </c>
      <c r="V1742">
        <v>2.441924520348981</v>
      </c>
      <c r="AC1742">
        <v>12.65</v>
      </c>
      <c r="AD1742">
        <v>11.37</v>
      </c>
      <c r="AH1742" s="77">
        <f>IF(AND(M1742&lt;Variables!$G$6,M1742&gt;Variables!$G$5),0,1)</f>
        <v>1</v>
      </c>
      <c r="AI1742" s="77">
        <f t="shared" si="54"/>
        <v>0</v>
      </c>
      <c r="AJ1742" s="77">
        <f>IF(I1742&gt;Variables!$G$7,0,1)</f>
        <v>1</v>
      </c>
      <c r="AK1742" s="77">
        <f>IF(F1742&gt;Variables!$G$8,0,1)</f>
        <v>0</v>
      </c>
      <c r="AL1742" s="77">
        <f>IF(G1742&gt;Variables!$G$9,0,1)</f>
        <v>1</v>
      </c>
      <c r="AM1742" s="77">
        <f>IF(AND(K1742&gt;Variables!$G$10,K1742&lt;Variables!$G$11),0,1)</f>
        <v>1</v>
      </c>
      <c r="AN1742" s="77">
        <f>IF(H1742&lt;Variables!$G$13,1,0)</f>
        <v>0</v>
      </c>
      <c r="AO1742" s="77">
        <f>IF(R1742&lt;Variables!$G$12,0,1)</f>
        <v>1</v>
      </c>
      <c r="AP1742" s="78">
        <f t="shared" si="55"/>
        <v>1</v>
      </c>
      <c r="AQ1742" s="77">
        <f>IF(V1742&lt;Variables!$G$15,1,0)</f>
        <v>1</v>
      </c>
      <c r="AR1742">
        <v>1</v>
      </c>
      <c r="AS1742">
        <v>0</v>
      </c>
      <c r="AT1742">
        <v>0</v>
      </c>
      <c r="AU1742">
        <v>0</v>
      </c>
      <c r="BA1742">
        <v>2</v>
      </c>
    </row>
    <row r="1743" spans="3:53" x14ac:dyDescent="0.25">
      <c r="C1743" t="s">
        <v>321</v>
      </c>
      <c r="D1743" t="s">
        <v>179</v>
      </c>
      <c r="E1743">
        <v>22.07</v>
      </c>
      <c r="F1743">
        <v>6.5</v>
      </c>
      <c r="G1743">
        <v>4.76</v>
      </c>
      <c r="H1743">
        <v>14130</v>
      </c>
      <c r="I1743">
        <v>-72.072999999999993</v>
      </c>
      <c r="J1743" t="s">
        <v>75</v>
      </c>
      <c r="K1743">
        <v>44.1</v>
      </c>
      <c r="L1743">
        <v>22.011424999999999</v>
      </c>
      <c r="M1743">
        <v>-5.1904863042727498E-2</v>
      </c>
      <c r="N1743">
        <v>22.148520000000001</v>
      </c>
      <c r="O1743">
        <v>-0.67056399253764032</v>
      </c>
      <c r="P1743">
        <v>21201000</v>
      </c>
      <c r="Q1743">
        <v>11046000</v>
      </c>
      <c r="R1743">
        <v>1.92</v>
      </c>
      <c r="S1743">
        <v>22.358000000000001</v>
      </c>
      <c r="T1743">
        <v>6.8439999999999994</v>
      </c>
      <c r="U1743">
        <v>13.84125</v>
      </c>
      <c r="V1743">
        <v>2.306341109096754</v>
      </c>
      <c r="AC1743">
        <v>22.645</v>
      </c>
      <c r="AD1743">
        <v>21.81</v>
      </c>
      <c r="AH1743" s="77">
        <f>IF(AND(M1743&lt;Variables!$G$6,M1743&gt;Variables!$G$5),0,1)</f>
        <v>1</v>
      </c>
      <c r="AI1743" s="77">
        <f t="shared" si="54"/>
        <v>1</v>
      </c>
      <c r="AJ1743" s="77">
        <f>IF(I1743&gt;Variables!$G$7,0,1)</f>
        <v>1</v>
      </c>
      <c r="AK1743" s="77">
        <f>IF(F1743&gt;Variables!$G$8,0,1)</f>
        <v>1</v>
      </c>
      <c r="AL1743" s="77">
        <f>IF(G1743&gt;Variables!$G$9,0,1)</f>
        <v>1</v>
      </c>
      <c r="AM1743" s="77">
        <f>IF(AND(K1743&gt;Variables!$G$10,K1743&lt;Variables!$G$11),0,1)</f>
        <v>1</v>
      </c>
      <c r="AN1743" s="77">
        <f>IF(H1743&lt;Variables!$G$13,1,0)</f>
        <v>0</v>
      </c>
      <c r="AO1743" s="77">
        <f>IF(R1743&lt;Variables!$G$12,0,1)</f>
        <v>0</v>
      </c>
      <c r="AP1743" s="78">
        <f t="shared" si="55"/>
        <v>1</v>
      </c>
      <c r="AQ1743" s="77">
        <f>IF(V1743&lt;Variables!$G$15,1,0)</f>
        <v>1</v>
      </c>
      <c r="AR1743">
        <v>0</v>
      </c>
      <c r="AS1743">
        <v>1</v>
      </c>
      <c r="AT1743">
        <v>0</v>
      </c>
      <c r="AU1743">
        <v>0</v>
      </c>
      <c r="BA1743">
        <v>0.76</v>
      </c>
    </row>
    <row r="1744" spans="3:53" x14ac:dyDescent="0.25">
      <c r="C1744" t="s">
        <v>321</v>
      </c>
      <c r="D1744" t="s">
        <v>140</v>
      </c>
      <c r="E1744">
        <v>24.08</v>
      </c>
      <c r="F1744">
        <v>6.9</v>
      </c>
      <c r="G1744">
        <v>6.49</v>
      </c>
      <c r="H1744">
        <v>6870</v>
      </c>
      <c r="I1744">
        <v>-1.1200000000000001</v>
      </c>
      <c r="J1744" t="s">
        <v>75</v>
      </c>
      <c r="K1744">
        <v>34.96</v>
      </c>
      <c r="L1744">
        <v>24.38768421052632</v>
      </c>
      <c r="M1744">
        <v>-1.1386247588299581</v>
      </c>
      <c r="N1744">
        <v>24.418435416666661</v>
      </c>
      <c r="O1744">
        <v>-1.263125222413489</v>
      </c>
      <c r="P1744">
        <v>1098000</v>
      </c>
      <c r="Q1744">
        <v>740726</v>
      </c>
      <c r="R1744">
        <v>1.48</v>
      </c>
      <c r="S1744">
        <v>22.358000000000001</v>
      </c>
      <c r="T1744">
        <v>6.8439999999999994</v>
      </c>
      <c r="U1744">
        <v>13.84125</v>
      </c>
      <c r="V1744">
        <v>2.1913330852449251</v>
      </c>
      <c r="AC1744">
        <v>24.149899999999999</v>
      </c>
      <c r="AD1744">
        <v>22.64</v>
      </c>
      <c r="AH1744" s="77">
        <f>IF(AND(M1744&lt;Variables!$G$6,M1744&gt;Variables!$G$5),0,1)</f>
        <v>0</v>
      </c>
      <c r="AI1744" s="77">
        <f t="shared" si="54"/>
        <v>1</v>
      </c>
      <c r="AJ1744" s="77">
        <f>IF(I1744&gt;Variables!$G$7,0,1)</f>
        <v>1</v>
      </c>
      <c r="AK1744" s="77">
        <f>IF(F1744&gt;Variables!$G$8,0,1)</f>
        <v>1</v>
      </c>
      <c r="AL1744" s="77">
        <f>IF(G1744&gt;Variables!$G$9,0,1)</f>
        <v>1</v>
      </c>
      <c r="AM1744" s="77">
        <f>IF(AND(K1744&gt;Variables!$G$10,K1744&lt;Variables!$G$11),0,1)</f>
        <v>1</v>
      </c>
      <c r="AN1744" s="77">
        <f>IF(H1744&lt;Variables!$G$13,1,0)</f>
        <v>0</v>
      </c>
      <c r="AO1744" s="77">
        <f>IF(R1744&lt;Variables!$G$12,0,1)</f>
        <v>0</v>
      </c>
      <c r="AP1744" s="78">
        <f t="shared" si="55"/>
        <v>1</v>
      </c>
      <c r="AQ1744" s="77">
        <f>IF(V1744&lt;Variables!$G$15,1,0)</f>
        <v>1</v>
      </c>
      <c r="AR1744">
        <v>0</v>
      </c>
      <c r="AS1744">
        <v>0</v>
      </c>
      <c r="AT1744">
        <v>1</v>
      </c>
      <c r="AU1744">
        <v>0</v>
      </c>
      <c r="BA1744">
        <v>-1.92</v>
      </c>
    </row>
    <row r="1745" spans="3:53" x14ac:dyDescent="0.25">
      <c r="C1745" t="s">
        <v>321</v>
      </c>
      <c r="D1745" t="s">
        <v>184</v>
      </c>
      <c r="E1745">
        <v>41.05</v>
      </c>
      <c r="F1745">
        <v>7.13</v>
      </c>
      <c r="G1745">
        <v>7.83</v>
      </c>
      <c r="H1745">
        <v>5650</v>
      </c>
      <c r="I1745">
        <v>95.728999999999999</v>
      </c>
      <c r="J1745" t="s">
        <v>75</v>
      </c>
      <c r="K1745">
        <v>57.6</v>
      </c>
      <c r="L1745">
        <v>40.927647058823531</v>
      </c>
      <c r="M1745">
        <v>0.25008264225246668</v>
      </c>
      <c r="N1745">
        <v>40.850356818181822</v>
      </c>
      <c r="O1745">
        <v>0.43975914976150832</v>
      </c>
      <c r="P1745">
        <v>293178</v>
      </c>
      <c r="Q1745">
        <v>654975</v>
      </c>
      <c r="R1745">
        <v>0.45</v>
      </c>
      <c r="S1745">
        <v>22.358000000000001</v>
      </c>
      <c r="T1745">
        <v>6.8439999999999994</v>
      </c>
      <c r="U1745">
        <v>13.84125</v>
      </c>
      <c r="V1745">
        <v>2.4337448374031649</v>
      </c>
      <c r="AC1745">
        <v>41.015000000000001</v>
      </c>
      <c r="AD1745">
        <v>37.409999999999997</v>
      </c>
      <c r="AH1745" s="77">
        <f>IF(AND(M1745&lt;Variables!$G$6,M1745&gt;Variables!$G$5),0,1)</f>
        <v>1</v>
      </c>
      <c r="AI1745" s="77">
        <f t="shared" si="54"/>
        <v>0</v>
      </c>
      <c r="AJ1745" s="77">
        <f>IF(I1745&gt;Variables!$G$7,0,1)</f>
        <v>0</v>
      </c>
      <c r="AK1745" s="77">
        <f>IF(F1745&gt;Variables!$G$8,0,1)</f>
        <v>1</v>
      </c>
      <c r="AL1745" s="77">
        <f>IF(G1745&gt;Variables!$G$9,0,1)</f>
        <v>1</v>
      </c>
      <c r="AM1745" s="77">
        <f>IF(AND(K1745&gt;Variables!$G$10,K1745&lt;Variables!$G$11),0,1)</f>
        <v>1</v>
      </c>
      <c r="AN1745" s="77">
        <f>IF(H1745&lt;Variables!$G$13,1,0)</f>
        <v>0</v>
      </c>
      <c r="AO1745" s="77">
        <f>IF(R1745&lt;Variables!$G$12,0,1)</f>
        <v>0</v>
      </c>
      <c r="AP1745" s="78">
        <f t="shared" si="55"/>
        <v>1</v>
      </c>
      <c r="AQ1745" s="77">
        <f>IF(V1745&lt;Variables!$G$15,1,0)</f>
        <v>1</v>
      </c>
      <c r="AR1745">
        <v>0</v>
      </c>
      <c r="AS1745">
        <v>0</v>
      </c>
      <c r="AT1745">
        <v>1</v>
      </c>
      <c r="AU1745">
        <v>0</v>
      </c>
      <c r="BA1745">
        <v>-1.97</v>
      </c>
    </row>
    <row r="1746" spans="3:53" x14ac:dyDescent="0.25">
      <c r="C1746" t="s">
        <v>321</v>
      </c>
      <c r="D1746" t="s">
        <v>120</v>
      </c>
      <c r="E1746">
        <v>11.97</v>
      </c>
      <c r="F1746">
        <v>6.61</v>
      </c>
      <c r="G1746">
        <v>8.89</v>
      </c>
      <c r="H1746">
        <v>7430</v>
      </c>
      <c r="I1746">
        <v>-57.348999999999997</v>
      </c>
      <c r="J1746" t="s">
        <v>75</v>
      </c>
      <c r="K1746">
        <v>56.65</v>
      </c>
      <c r="L1746">
        <v>11.914555</v>
      </c>
      <c r="M1746">
        <v>0.53417857402144753</v>
      </c>
      <c r="N1746">
        <v>11.929016000000001</v>
      </c>
      <c r="O1746">
        <v>0.41230559167661912</v>
      </c>
      <c r="P1746">
        <v>82655000</v>
      </c>
      <c r="Q1746">
        <v>27669000</v>
      </c>
      <c r="R1746">
        <v>2.99</v>
      </c>
      <c r="S1746">
        <v>22.358000000000001</v>
      </c>
      <c r="T1746">
        <v>6.8439999999999994</v>
      </c>
      <c r="U1746">
        <v>13.84125</v>
      </c>
      <c r="V1746">
        <v>2.4117463507256449</v>
      </c>
      <c r="AC1746">
        <v>12.03</v>
      </c>
      <c r="AD1746">
        <v>11.11</v>
      </c>
      <c r="AH1746" s="77">
        <f>IF(AND(M1746&lt;Variables!$G$6,M1746&gt;Variables!$G$5),0,1)</f>
        <v>1</v>
      </c>
      <c r="AI1746" s="77">
        <f t="shared" si="54"/>
        <v>1</v>
      </c>
      <c r="AJ1746" s="77">
        <f>IF(I1746&gt;Variables!$G$7,0,1)</f>
        <v>1</v>
      </c>
      <c r="AK1746" s="77">
        <f>IF(F1746&gt;Variables!$G$8,0,1)</f>
        <v>1</v>
      </c>
      <c r="AL1746" s="77">
        <f>IF(G1746&gt;Variables!$G$9,0,1)</f>
        <v>1</v>
      </c>
      <c r="AM1746" s="77">
        <f>IF(AND(K1746&gt;Variables!$G$10,K1746&lt;Variables!$G$11),0,1)</f>
        <v>1</v>
      </c>
      <c r="AN1746" s="77">
        <f>IF(H1746&lt;Variables!$G$13,1,0)</f>
        <v>0</v>
      </c>
      <c r="AO1746" s="77">
        <f>IF(R1746&lt;Variables!$G$12,0,1)</f>
        <v>1</v>
      </c>
      <c r="AP1746" s="78">
        <f t="shared" si="55"/>
        <v>1</v>
      </c>
      <c r="AQ1746" s="77">
        <f>IF(V1746&lt;Variables!$G$15,1,0)</f>
        <v>1</v>
      </c>
      <c r="AR1746">
        <v>0</v>
      </c>
      <c r="AS1746">
        <v>0</v>
      </c>
      <c r="AT1746">
        <v>1</v>
      </c>
      <c r="AU1746">
        <v>0</v>
      </c>
      <c r="BA1746">
        <v>-2.25</v>
      </c>
    </row>
    <row r="1747" spans="3:53" x14ac:dyDescent="0.25">
      <c r="C1747" t="s">
        <v>321</v>
      </c>
      <c r="D1747" t="s">
        <v>296</v>
      </c>
      <c r="E1747">
        <v>12.04</v>
      </c>
      <c r="F1747">
        <v>13.56</v>
      </c>
      <c r="G1747">
        <v>0.33</v>
      </c>
      <c r="H1747">
        <v>119.92</v>
      </c>
      <c r="I1747">
        <v>-38.195</v>
      </c>
      <c r="J1747" t="s">
        <v>75</v>
      </c>
      <c r="K1747">
        <v>-99999</v>
      </c>
      <c r="L1747">
        <v>12.04</v>
      </c>
      <c r="M1747">
        <v>0</v>
      </c>
      <c r="N1747">
        <v>12.038600000000001</v>
      </c>
      <c r="O1747">
        <v>1.1629259216190339E-2</v>
      </c>
      <c r="P1747">
        <v>11970</v>
      </c>
      <c r="Q1747">
        <v>2300</v>
      </c>
      <c r="R1747">
        <v>5.2</v>
      </c>
      <c r="S1747">
        <v>22.358000000000001</v>
      </c>
      <c r="T1747">
        <v>6.8439999999999994</v>
      </c>
      <c r="U1747">
        <v>13.84125</v>
      </c>
      <c r="V1747">
        <v>-99999</v>
      </c>
      <c r="AC1747">
        <v>12.4</v>
      </c>
      <c r="AD1747">
        <v>12</v>
      </c>
      <c r="AH1747" s="77">
        <f>IF(AND(M1747&lt;Variables!$G$6,M1747&gt;Variables!$G$5),0,1)</f>
        <v>1</v>
      </c>
      <c r="AI1747" s="77">
        <f t="shared" si="54"/>
        <v>0</v>
      </c>
      <c r="AJ1747" s="77">
        <f>IF(I1747&gt;Variables!$G$7,0,1)</f>
        <v>1</v>
      </c>
      <c r="AK1747" s="77">
        <f>IF(F1747&gt;Variables!$G$8,0,1)</f>
        <v>0</v>
      </c>
      <c r="AL1747" s="77">
        <f>IF(G1747&gt;Variables!$G$9,0,1)</f>
        <v>1</v>
      </c>
      <c r="AM1747" s="77">
        <f>IF(AND(K1747&gt;Variables!$G$10,K1747&lt;Variables!$G$11),0,1)</f>
        <v>1</v>
      </c>
      <c r="AN1747" s="77">
        <f>IF(H1747&lt;Variables!$G$13,1,0)</f>
        <v>1</v>
      </c>
      <c r="AO1747" s="77">
        <f>IF(R1747&lt;Variables!$G$12,0,1)</f>
        <v>1</v>
      </c>
      <c r="AP1747" s="78">
        <f t="shared" si="55"/>
        <v>1</v>
      </c>
      <c r="AQ1747" s="77">
        <f>IF(V1747&lt;Variables!$G$15,1,0)</f>
        <v>1</v>
      </c>
      <c r="AR1747">
        <v>1</v>
      </c>
      <c r="AS1747">
        <v>0</v>
      </c>
      <c r="AT1747">
        <v>0</v>
      </c>
      <c r="AU1747">
        <v>0</v>
      </c>
      <c r="BA1747">
        <v>2</v>
      </c>
    </row>
    <row r="1748" spans="3:53" x14ac:dyDescent="0.25">
      <c r="C1748" t="s">
        <v>321</v>
      </c>
      <c r="D1748" t="s">
        <v>316</v>
      </c>
      <c r="E1748">
        <v>1.32</v>
      </c>
      <c r="F1748">
        <v>10.83</v>
      </c>
      <c r="G1748">
        <v>-3.65</v>
      </c>
      <c r="H1748">
        <v>-99999</v>
      </c>
      <c r="I1748">
        <v>-99999</v>
      </c>
      <c r="J1748" t="s">
        <v>75</v>
      </c>
      <c r="K1748">
        <v>-99999</v>
      </c>
      <c r="L1748">
        <v>-99999</v>
      </c>
      <c r="M1748">
        <v>-99999</v>
      </c>
      <c r="N1748">
        <v>1.3466666666666669</v>
      </c>
      <c r="O1748">
        <v>-1.980198019801976</v>
      </c>
      <c r="P1748">
        <v>23300</v>
      </c>
      <c r="Q1748">
        <v>107</v>
      </c>
      <c r="R1748">
        <v>217.76</v>
      </c>
      <c r="S1748">
        <v>22.358000000000001</v>
      </c>
      <c r="T1748">
        <v>6.8439999999999994</v>
      </c>
      <c r="U1748">
        <v>13.84125</v>
      </c>
      <c r="V1748">
        <v>-99999</v>
      </c>
      <c r="AC1748">
        <v>-99999</v>
      </c>
      <c r="AD1748">
        <v>-99999</v>
      </c>
      <c r="AH1748" s="77">
        <f>IF(AND(M1748&lt;Variables!$G$6,M1748&gt;Variables!$G$5),0,1)</f>
        <v>1</v>
      </c>
      <c r="AI1748" s="77">
        <f t="shared" si="54"/>
        <v>1</v>
      </c>
      <c r="AJ1748" s="77">
        <f>IF(I1748&gt;Variables!$G$7,0,1)</f>
        <v>1</v>
      </c>
      <c r="AK1748" s="77">
        <f>IF(F1748&gt;Variables!$G$8,0,1)</f>
        <v>0</v>
      </c>
      <c r="AL1748" s="77">
        <f>IF(G1748&gt;Variables!$G$9,0,1)</f>
        <v>1</v>
      </c>
      <c r="AM1748" s="77">
        <f>IF(AND(K1748&gt;Variables!$G$10,K1748&lt;Variables!$G$11),0,1)</f>
        <v>1</v>
      </c>
      <c r="AN1748" s="77">
        <f>IF(H1748&lt;Variables!$G$13,1,0)</f>
        <v>1</v>
      </c>
      <c r="AO1748" s="77">
        <f>IF(R1748&lt;Variables!$G$12,0,1)</f>
        <v>1</v>
      </c>
      <c r="AP1748" s="78">
        <f t="shared" si="55"/>
        <v>1</v>
      </c>
      <c r="AQ1748" s="77">
        <f>IF(V1748&lt;Variables!$G$15,1,0)</f>
        <v>1</v>
      </c>
      <c r="AR1748">
        <v>0</v>
      </c>
      <c r="AS1748">
        <v>0</v>
      </c>
      <c r="AT1748">
        <v>0</v>
      </c>
      <c r="AU1748">
        <v>0</v>
      </c>
      <c r="BA1748">
        <v>0</v>
      </c>
    </row>
    <row r="1749" spans="3:53" x14ac:dyDescent="0.25">
      <c r="C1749" t="s">
        <v>321</v>
      </c>
      <c r="D1749" t="s">
        <v>293</v>
      </c>
      <c r="E1749">
        <v>22.48</v>
      </c>
      <c r="F1749">
        <v>11.15</v>
      </c>
      <c r="G1749">
        <v>-1.51</v>
      </c>
      <c r="H1749">
        <v>-99999</v>
      </c>
      <c r="I1749">
        <v>240.642</v>
      </c>
      <c r="J1749" t="s">
        <v>74</v>
      </c>
      <c r="K1749">
        <v>-99999</v>
      </c>
      <c r="L1749">
        <v>-99999</v>
      </c>
      <c r="M1749">
        <v>-99999</v>
      </c>
      <c r="N1749">
        <v>-99999</v>
      </c>
      <c r="O1749">
        <v>-99999</v>
      </c>
      <c r="P1749">
        <v>138411</v>
      </c>
      <c r="Q1749">
        <v>7534</v>
      </c>
      <c r="R1749">
        <v>18.37</v>
      </c>
      <c r="S1749">
        <v>22.358000000000001</v>
      </c>
      <c r="T1749">
        <v>6.8439999999999994</v>
      </c>
      <c r="U1749">
        <v>13.84125</v>
      </c>
      <c r="V1749">
        <v>-99999</v>
      </c>
      <c r="AC1749">
        <v>-99999</v>
      </c>
      <c r="AD1749">
        <v>-99999</v>
      </c>
      <c r="AH1749" s="77">
        <f>IF(AND(M1749&lt;Variables!$G$6,M1749&gt;Variables!$G$5),0,1)</f>
        <v>1</v>
      </c>
      <c r="AI1749" s="77">
        <f t="shared" si="54"/>
        <v>1</v>
      </c>
      <c r="AJ1749" s="77">
        <f>IF(I1749&gt;Variables!$G$7,0,1)</f>
        <v>0</v>
      </c>
      <c r="AK1749" s="77">
        <f>IF(F1749&gt;Variables!$G$8,0,1)</f>
        <v>0</v>
      </c>
      <c r="AL1749" s="77">
        <f>IF(G1749&gt;Variables!$G$9,0,1)</f>
        <v>1</v>
      </c>
      <c r="AM1749" s="77">
        <f>IF(AND(K1749&gt;Variables!$G$10,K1749&lt;Variables!$G$11),0,1)</f>
        <v>1</v>
      </c>
      <c r="AN1749" s="77">
        <f>IF(H1749&lt;Variables!$G$13,1,0)</f>
        <v>1</v>
      </c>
      <c r="AO1749" s="77">
        <f>IF(R1749&lt;Variables!$G$12,0,1)</f>
        <v>1</v>
      </c>
      <c r="AP1749" s="78">
        <f t="shared" si="55"/>
        <v>0</v>
      </c>
      <c r="AQ1749" s="77">
        <f>IF(V1749&lt;Variables!$G$15,1,0)</f>
        <v>1</v>
      </c>
      <c r="AR1749">
        <v>0</v>
      </c>
      <c r="AS1749">
        <v>0</v>
      </c>
      <c r="AT1749">
        <v>0</v>
      </c>
      <c r="AU1749">
        <v>0</v>
      </c>
      <c r="BA1749">
        <v>0</v>
      </c>
    </row>
    <row r="1750" spans="3:53" x14ac:dyDescent="0.25">
      <c r="C1750" t="s">
        <v>321</v>
      </c>
      <c r="D1750" t="s">
        <v>201</v>
      </c>
      <c r="E1750">
        <v>39.61</v>
      </c>
      <c r="F1750">
        <v>14.57</v>
      </c>
      <c r="G1750">
        <v>16.91</v>
      </c>
      <c r="H1750">
        <v>-99999</v>
      </c>
      <c r="I1750">
        <v>34.853000000000002</v>
      </c>
      <c r="J1750" t="s">
        <v>75</v>
      </c>
      <c r="K1750">
        <v>64.42</v>
      </c>
      <c r="L1750">
        <v>39.055025000000001</v>
      </c>
      <c r="M1750">
        <v>1.0625393275257109</v>
      </c>
      <c r="N1750">
        <v>38.532843999999997</v>
      </c>
      <c r="O1750">
        <v>2.4320966290471429</v>
      </c>
      <c r="P1750">
        <v>788628</v>
      </c>
      <c r="Q1750">
        <v>2287000</v>
      </c>
      <c r="R1750">
        <v>0.34</v>
      </c>
      <c r="S1750">
        <v>22.358000000000001</v>
      </c>
      <c r="T1750">
        <v>6.8439999999999994</v>
      </c>
      <c r="U1750">
        <v>13.84125</v>
      </c>
      <c r="V1750">
        <v>2.4445157696910962</v>
      </c>
      <c r="AC1750">
        <v>40.020000000000003</v>
      </c>
      <c r="AD1750">
        <v>37.049999999999997</v>
      </c>
      <c r="AH1750" s="77">
        <f>IF(AND(M1750&lt;Variables!$G$6,M1750&gt;Variables!$G$5),0,1)</f>
        <v>1</v>
      </c>
      <c r="AI1750" s="77">
        <f t="shared" si="54"/>
        <v>0</v>
      </c>
      <c r="AJ1750" s="77">
        <f>IF(I1750&gt;Variables!$G$7,0,1)</f>
        <v>1</v>
      </c>
      <c r="AK1750" s="77">
        <f>IF(F1750&gt;Variables!$G$8,0,1)</f>
        <v>0</v>
      </c>
      <c r="AL1750" s="77">
        <f>IF(G1750&gt;Variables!$G$9,0,1)</f>
        <v>0</v>
      </c>
      <c r="AM1750" s="77">
        <f>IF(AND(K1750&gt;Variables!$G$10,K1750&lt;Variables!$G$11),0,1)</f>
        <v>0</v>
      </c>
      <c r="AN1750" s="77">
        <f>IF(H1750&lt;Variables!$G$13,1,0)</f>
        <v>1</v>
      </c>
      <c r="AO1750" s="77">
        <f>IF(R1750&lt;Variables!$G$12,0,1)</f>
        <v>0</v>
      </c>
      <c r="AP1750" s="78">
        <f t="shared" si="55"/>
        <v>1</v>
      </c>
      <c r="AQ1750" s="77">
        <f>IF(V1750&lt;Variables!$G$15,1,0)</f>
        <v>1</v>
      </c>
      <c r="AR1750">
        <v>0</v>
      </c>
      <c r="AS1750">
        <v>0</v>
      </c>
      <c r="AT1750">
        <v>1</v>
      </c>
      <c r="AU1750">
        <v>0</v>
      </c>
      <c r="BA1750">
        <v>-1.3</v>
      </c>
    </row>
    <row r="1751" spans="3:53" x14ac:dyDescent="0.25">
      <c r="C1751" t="s">
        <v>322</v>
      </c>
      <c r="D1751" t="s">
        <v>279</v>
      </c>
      <c r="E1751">
        <v>9.18</v>
      </c>
      <c r="F1751">
        <v>5.9</v>
      </c>
      <c r="G1751">
        <v>-3.99</v>
      </c>
      <c r="H1751">
        <v>13560</v>
      </c>
      <c r="I1751">
        <v>602.39</v>
      </c>
      <c r="J1751" t="s">
        <v>75</v>
      </c>
      <c r="K1751">
        <v>44.4</v>
      </c>
      <c r="L1751">
        <v>9.1609449999999999</v>
      </c>
      <c r="M1751">
        <v>-0.11947457385673139</v>
      </c>
      <c r="N1751">
        <v>9.1717489795918361</v>
      </c>
      <c r="O1751">
        <v>-0.23713012251239821</v>
      </c>
      <c r="P1751">
        <v>1843000</v>
      </c>
      <c r="Q1751">
        <v>1051000</v>
      </c>
      <c r="R1751">
        <v>1.75</v>
      </c>
      <c r="S1751">
        <v>21.532</v>
      </c>
      <c r="T1751">
        <v>6.6789999999999994</v>
      </c>
      <c r="U1751">
        <v>13.543749999999999</v>
      </c>
      <c r="V1751">
        <v>2.3101581005322052</v>
      </c>
      <c r="AC1751">
        <v>9.2050000000000001</v>
      </c>
      <c r="AD1751">
        <v>9</v>
      </c>
      <c r="AH1751" s="77">
        <f>IF(AND(M1751&lt;Variables!$G$6,M1751&gt;Variables!$G$5),0,1)</f>
        <v>1</v>
      </c>
      <c r="AI1751" s="77">
        <f t="shared" si="54"/>
        <v>1</v>
      </c>
      <c r="AJ1751" s="77">
        <f>IF(I1751&gt;Variables!$G$7,0,1)</f>
        <v>0</v>
      </c>
      <c r="AK1751" s="77">
        <f>IF(F1751&gt;Variables!$G$8,0,1)</f>
        <v>1</v>
      </c>
      <c r="AL1751" s="77">
        <f>IF(G1751&gt;Variables!$G$9,0,1)</f>
        <v>1</v>
      </c>
      <c r="AM1751" s="77">
        <f>IF(AND(K1751&gt;Variables!$G$10,K1751&lt;Variables!$G$11),0,1)</f>
        <v>1</v>
      </c>
      <c r="AN1751" s="77">
        <f>IF(H1751&lt;Variables!$G$13,1,0)</f>
        <v>0</v>
      </c>
      <c r="AO1751" s="77">
        <f>IF(R1751&lt;Variables!$G$12,0,1)</f>
        <v>0</v>
      </c>
      <c r="AP1751" s="78">
        <f t="shared" si="55"/>
        <v>1</v>
      </c>
      <c r="AQ1751" s="77">
        <f>IF(V1751&lt;Variables!$G$15,1,0)</f>
        <v>1</v>
      </c>
      <c r="AR1751">
        <v>0</v>
      </c>
      <c r="AS1751">
        <v>1</v>
      </c>
      <c r="AT1751">
        <v>0</v>
      </c>
      <c r="AU1751">
        <v>0</v>
      </c>
      <c r="BA1751">
        <v>0.24</v>
      </c>
    </row>
    <row r="1752" spans="3:53" x14ac:dyDescent="0.25">
      <c r="C1752" t="s">
        <v>322</v>
      </c>
      <c r="D1752" t="s">
        <v>167</v>
      </c>
      <c r="E1752">
        <v>12.38</v>
      </c>
      <c r="F1752">
        <v>11.38</v>
      </c>
      <c r="G1752">
        <v>5.34</v>
      </c>
      <c r="H1752">
        <v>2260</v>
      </c>
      <c r="I1752">
        <v>-30.306999999999999</v>
      </c>
      <c r="J1752" t="s">
        <v>75</v>
      </c>
      <c r="K1752">
        <v>63.8</v>
      </c>
      <c r="L1752">
        <v>12.17238</v>
      </c>
      <c r="M1752">
        <v>1.253822177749961</v>
      </c>
      <c r="N1752">
        <v>12.131942</v>
      </c>
      <c r="O1752">
        <v>1.59131983980798</v>
      </c>
      <c r="P1752">
        <v>58172000</v>
      </c>
      <c r="Q1752">
        <v>13611000</v>
      </c>
      <c r="R1752">
        <v>4.2699999999999996</v>
      </c>
      <c r="S1752">
        <v>21.532</v>
      </c>
      <c r="T1752">
        <v>6.6789999999999994</v>
      </c>
      <c r="U1752">
        <v>13.543749999999999</v>
      </c>
      <c r="V1752">
        <v>2.4273982927775828</v>
      </c>
      <c r="AC1752">
        <v>12.65</v>
      </c>
      <c r="AD1752">
        <v>11.37</v>
      </c>
      <c r="AH1752" s="77">
        <f>IF(AND(M1752&lt;Variables!$G$6,M1752&gt;Variables!$G$5),0,1)</f>
        <v>1</v>
      </c>
      <c r="AI1752" s="77">
        <f t="shared" si="54"/>
        <v>0</v>
      </c>
      <c r="AJ1752" s="77">
        <f>IF(I1752&gt;Variables!$G$7,0,1)</f>
        <v>1</v>
      </c>
      <c r="AK1752" s="77">
        <f>IF(F1752&gt;Variables!$G$8,0,1)</f>
        <v>0</v>
      </c>
      <c r="AL1752" s="77">
        <f>IF(G1752&gt;Variables!$G$9,0,1)</f>
        <v>1</v>
      </c>
      <c r="AM1752" s="77">
        <f>IF(AND(K1752&gt;Variables!$G$10,K1752&lt;Variables!$G$11),0,1)</f>
        <v>0</v>
      </c>
      <c r="AN1752" s="77">
        <f>IF(H1752&lt;Variables!$G$13,1,0)</f>
        <v>0</v>
      </c>
      <c r="AO1752" s="77">
        <f>IF(R1752&lt;Variables!$G$12,0,1)</f>
        <v>1</v>
      </c>
      <c r="AP1752" s="78">
        <f t="shared" si="55"/>
        <v>1</v>
      </c>
      <c r="AQ1752" s="77">
        <f>IF(V1752&lt;Variables!$G$15,1,0)</f>
        <v>1</v>
      </c>
      <c r="AR1752">
        <v>1</v>
      </c>
      <c r="AS1752">
        <v>0</v>
      </c>
      <c r="AT1752">
        <v>0</v>
      </c>
      <c r="AU1752">
        <v>0</v>
      </c>
      <c r="BA1752">
        <v>2</v>
      </c>
    </row>
    <row r="1753" spans="3:53" x14ac:dyDescent="0.25">
      <c r="C1753" t="s">
        <v>322</v>
      </c>
      <c r="D1753" t="s">
        <v>293</v>
      </c>
      <c r="E1753">
        <v>22.48</v>
      </c>
      <c r="F1753">
        <v>11.15</v>
      </c>
      <c r="G1753">
        <v>-1.51</v>
      </c>
      <c r="H1753">
        <v>-99999</v>
      </c>
      <c r="I1753">
        <v>240.642</v>
      </c>
      <c r="J1753" t="s">
        <v>74</v>
      </c>
      <c r="K1753">
        <v>-99999</v>
      </c>
      <c r="L1753">
        <v>-99999</v>
      </c>
      <c r="M1753">
        <v>-99999</v>
      </c>
      <c r="N1753">
        <v>-99999</v>
      </c>
      <c r="O1753">
        <v>-99999</v>
      </c>
      <c r="P1753">
        <v>138411</v>
      </c>
      <c r="Q1753">
        <v>7534</v>
      </c>
      <c r="R1753">
        <v>18.37</v>
      </c>
      <c r="S1753">
        <v>21.532</v>
      </c>
      <c r="T1753">
        <v>6.6789999999999994</v>
      </c>
      <c r="U1753">
        <v>13.543749999999999</v>
      </c>
      <c r="V1753">
        <v>-99999</v>
      </c>
      <c r="AC1753">
        <v>-99999</v>
      </c>
      <c r="AD1753">
        <v>-99999</v>
      </c>
      <c r="AH1753" s="77">
        <f>IF(AND(M1753&lt;Variables!$G$6,M1753&gt;Variables!$G$5),0,1)</f>
        <v>1</v>
      </c>
      <c r="AI1753" s="77">
        <f t="shared" si="54"/>
        <v>1</v>
      </c>
      <c r="AJ1753" s="77">
        <f>IF(I1753&gt;Variables!$G$7,0,1)</f>
        <v>0</v>
      </c>
      <c r="AK1753" s="77">
        <f>IF(F1753&gt;Variables!$G$8,0,1)</f>
        <v>0</v>
      </c>
      <c r="AL1753" s="77">
        <f>IF(G1753&gt;Variables!$G$9,0,1)</f>
        <v>1</v>
      </c>
      <c r="AM1753" s="77">
        <f>IF(AND(K1753&gt;Variables!$G$10,K1753&lt;Variables!$G$11),0,1)</f>
        <v>1</v>
      </c>
      <c r="AN1753" s="77">
        <f>IF(H1753&lt;Variables!$G$13,1,0)</f>
        <v>1</v>
      </c>
      <c r="AO1753" s="77">
        <f>IF(R1753&lt;Variables!$G$12,0,1)</f>
        <v>1</v>
      </c>
      <c r="AP1753" s="78">
        <f t="shared" si="55"/>
        <v>0</v>
      </c>
      <c r="AQ1753" s="77">
        <f>IF(V1753&lt;Variables!$G$15,1,0)</f>
        <v>1</v>
      </c>
      <c r="AR1753">
        <v>0</v>
      </c>
      <c r="AS1753">
        <v>0</v>
      </c>
      <c r="AT1753">
        <v>0</v>
      </c>
      <c r="AU1753">
        <v>0</v>
      </c>
      <c r="BA1753">
        <v>0</v>
      </c>
    </row>
    <row r="1754" spans="3:53" x14ac:dyDescent="0.25">
      <c r="C1754" t="s">
        <v>322</v>
      </c>
      <c r="D1754" t="s">
        <v>313</v>
      </c>
      <c r="E1754">
        <v>5.32</v>
      </c>
      <c r="F1754">
        <v>13.19</v>
      </c>
      <c r="G1754">
        <v>0</v>
      </c>
      <c r="H1754">
        <v>-99999</v>
      </c>
      <c r="I1754">
        <v>-99999</v>
      </c>
      <c r="J1754" t="s">
        <v>75</v>
      </c>
      <c r="K1754">
        <v>-99999</v>
      </c>
      <c r="L1754">
        <v>-99999</v>
      </c>
      <c r="M1754">
        <v>-99999</v>
      </c>
      <c r="N1754">
        <v>-99999</v>
      </c>
      <c r="O1754">
        <v>-99999</v>
      </c>
      <c r="P1754">
        <v>61040</v>
      </c>
      <c r="Q1754">
        <v>168</v>
      </c>
      <c r="R1754">
        <v>363.33</v>
      </c>
      <c r="S1754">
        <v>21.532</v>
      </c>
      <c r="T1754">
        <v>6.6789999999999994</v>
      </c>
      <c r="U1754">
        <v>13.543749999999999</v>
      </c>
      <c r="V1754">
        <v>-99999</v>
      </c>
      <c r="AC1754">
        <v>-99999</v>
      </c>
      <c r="AD1754">
        <v>-99999</v>
      </c>
      <c r="AH1754" s="77">
        <f>IF(AND(M1754&lt;Variables!$G$6,M1754&gt;Variables!$G$5),0,1)</f>
        <v>1</v>
      </c>
      <c r="AI1754" s="77">
        <f t="shared" si="54"/>
        <v>1</v>
      </c>
      <c r="AJ1754" s="77">
        <f>IF(I1754&gt;Variables!$G$7,0,1)</f>
        <v>1</v>
      </c>
      <c r="AK1754" s="77">
        <f>IF(F1754&gt;Variables!$G$8,0,1)</f>
        <v>0</v>
      </c>
      <c r="AL1754" s="77">
        <f>IF(G1754&gt;Variables!$G$9,0,1)</f>
        <v>1</v>
      </c>
      <c r="AM1754" s="77">
        <f>IF(AND(K1754&gt;Variables!$G$10,K1754&lt;Variables!$G$11),0,1)</f>
        <v>1</v>
      </c>
      <c r="AN1754" s="77">
        <f>IF(H1754&lt;Variables!$G$13,1,0)</f>
        <v>1</v>
      </c>
      <c r="AO1754" s="77">
        <f>IF(R1754&lt;Variables!$G$12,0,1)</f>
        <v>1</v>
      </c>
      <c r="AP1754" s="78">
        <f t="shared" si="55"/>
        <v>1</v>
      </c>
      <c r="AQ1754" s="77">
        <f>IF(V1754&lt;Variables!$G$15,1,0)</f>
        <v>1</v>
      </c>
      <c r="AR1754">
        <v>0</v>
      </c>
      <c r="AS1754">
        <v>0</v>
      </c>
      <c r="AT1754">
        <v>0</v>
      </c>
      <c r="AU1754">
        <v>0</v>
      </c>
      <c r="BA1754">
        <v>0</v>
      </c>
    </row>
    <row r="1755" spans="3:53" x14ac:dyDescent="0.25">
      <c r="C1755" t="s">
        <v>322</v>
      </c>
      <c r="D1755" t="s">
        <v>164</v>
      </c>
      <c r="E1755">
        <v>17.04</v>
      </c>
      <c r="F1755">
        <v>8.36</v>
      </c>
      <c r="G1755">
        <v>0</v>
      </c>
      <c r="H1755">
        <v>-99999</v>
      </c>
      <c r="I1755">
        <v>148.58799999999999</v>
      </c>
      <c r="J1755" t="s">
        <v>74</v>
      </c>
      <c r="K1755">
        <v>59.22</v>
      </c>
      <c r="L1755">
        <v>-99999</v>
      </c>
      <c r="M1755">
        <v>-99999</v>
      </c>
      <c r="N1755">
        <v>-99999</v>
      </c>
      <c r="O1755">
        <v>-99999</v>
      </c>
      <c r="P1755">
        <v>1835000</v>
      </c>
      <c r="Q1755">
        <v>46184</v>
      </c>
      <c r="R1755">
        <v>39.729999999999997</v>
      </c>
      <c r="S1755">
        <v>21.532</v>
      </c>
      <c r="T1755">
        <v>6.6789999999999994</v>
      </c>
      <c r="U1755">
        <v>13.543749999999999</v>
      </c>
      <c r="V1755">
        <v>-99999</v>
      </c>
      <c r="AC1755">
        <v>17</v>
      </c>
      <c r="AD1755">
        <v>16.989999999999998</v>
      </c>
      <c r="AH1755" s="77">
        <f>IF(AND(M1755&lt;Variables!$G$6,M1755&gt;Variables!$G$5),0,1)</f>
        <v>1</v>
      </c>
      <c r="AI1755" s="77">
        <f t="shared" si="54"/>
        <v>1</v>
      </c>
      <c r="AJ1755" s="77">
        <f>IF(I1755&gt;Variables!$G$7,0,1)</f>
        <v>0</v>
      </c>
      <c r="AK1755" s="77">
        <f>IF(F1755&gt;Variables!$G$8,0,1)</f>
        <v>1</v>
      </c>
      <c r="AL1755" s="77">
        <f>IF(G1755&gt;Variables!$G$9,0,1)</f>
        <v>1</v>
      </c>
      <c r="AM1755" s="77">
        <f>IF(AND(K1755&gt;Variables!$G$10,K1755&lt;Variables!$G$11),0,1)</f>
        <v>1</v>
      </c>
      <c r="AN1755" s="77">
        <f>IF(H1755&lt;Variables!$G$13,1,0)</f>
        <v>1</v>
      </c>
      <c r="AO1755" s="77">
        <f>IF(R1755&lt;Variables!$G$12,0,1)</f>
        <v>1</v>
      </c>
      <c r="AP1755" s="78">
        <f t="shared" si="55"/>
        <v>0</v>
      </c>
      <c r="AQ1755" s="77">
        <f>IF(V1755&lt;Variables!$G$15,1,0)</f>
        <v>1</v>
      </c>
      <c r="AR1755">
        <v>0</v>
      </c>
      <c r="AS1755">
        <v>0</v>
      </c>
      <c r="AT1755">
        <v>0</v>
      </c>
      <c r="AU1755">
        <v>0</v>
      </c>
      <c r="BA1755">
        <v>0</v>
      </c>
    </row>
    <row r="1756" spans="3:53" x14ac:dyDescent="0.25">
      <c r="C1756" t="s">
        <v>322</v>
      </c>
      <c r="D1756" t="s">
        <v>302</v>
      </c>
      <c r="E1756">
        <v>23.42</v>
      </c>
      <c r="F1756">
        <v>16.87</v>
      </c>
      <c r="G1756">
        <v>11.84</v>
      </c>
      <c r="H1756">
        <v>1050</v>
      </c>
      <c r="I1756">
        <v>127.346</v>
      </c>
      <c r="J1756" t="s">
        <v>74</v>
      </c>
      <c r="K1756">
        <v>63.88</v>
      </c>
      <c r="L1756">
        <v>23.165075000000002</v>
      </c>
      <c r="M1756">
        <v>0.66619685021524877</v>
      </c>
      <c r="N1756">
        <v>23.011702</v>
      </c>
      <c r="O1756">
        <v>1.337137079213027</v>
      </c>
      <c r="P1756">
        <v>12010000</v>
      </c>
      <c r="Q1756">
        <v>1330000</v>
      </c>
      <c r="R1756">
        <v>9.0299999999999994</v>
      </c>
      <c r="S1756">
        <v>21.532</v>
      </c>
      <c r="T1756">
        <v>6.6789999999999994</v>
      </c>
      <c r="U1756">
        <v>13.543749999999999</v>
      </c>
      <c r="V1756">
        <v>2.466770888026911</v>
      </c>
      <c r="AC1756">
        <v>23.624300000000002</v>
      </c>
      <c r="AD1756">
        <v>22.78</v>
      </c>
      <c r="AH1756" s="77">
        <f>IF(AND(M1756&lt;Variables!$G$6,M1756&gt;Variables!$G$5),0,1)</f>
        <v>1</v>
      </c>
      <c r="AI1756" s="77">
        <f t="shared" si="54"/>
        <v>0</v>
      </c>
      <c r="AJ1756" s="77">
        <f>IF(I1756&gt;Variables!$G$7,0,1)</f>
        <v>0</v>
      </c>
      <c r="AK1756" s="77">
        <f>IF(F1756&gt;Variables!$G$8,0,1)</f>
        <v>0</v>
      </c>
      <c r="AL1756" s="77">
        <f>IF(G1756&gt;Variables!$G$9,0,1)</f>
        <v>0</v>
      </c>
      <c r="AM1756" s="77">
        <f>IF(AND(K1756&gt;Variables!$G$10,K1756&lt;Variables!$G$11),0,1)</f>
        <v>0</v>
      </c>
      <c r="AN1756" s="77">
        <f>IF(H1756&lt;Variables!$G$13,1,0)</f>
        <v>1</v>
      </c>
      <c r="AO1756" s="77">
        <f>IF(R1756&lt;Variables!$G$12,0,1)</f>
        <v>1</v>
      </c>
      <c r="AP1756" s="78">
        <f t="shared" si="55"/>
        <v>0</v>
      </c>
      <c r="AQ1756" s="77">
        <f>IF(V1756&lt;Variables!$G$15,1,0)</f>
        <v>1</v>
      </c>
      <c r="AR1756">
        <v>0</v>
      </c>
      <c r="AS1756">
        <v>0</v>
      </c>
      <c r="AT1756">
        <v>1</v>
      </c>
      <c r="AU1756">
        <v>0</v>
      </c>
      <c r="BA1756">
        <v>-1.1100000000000001</v>
      </c>
    </row>
    <row r="1757" spans="3:53" x14ac:dyDescent="0.25">
      <c r="C1757" t="s">
        <v>322</v>
      </c>
      <c r="D1757" t="s">
        <v>296</v>
      </c>
      <c r="E1757">
        <v>12.04</v>
      </c>
      <c r="F1757">
        <v>13.58</v>
      </c>
      <c r="G1757">
        <v>0.33</v>
      </c>
      <c r="H1757">
        <v>119.92</v>
      </c>
      <c r="I1757">
        <v>-38.195</v>
      </c>
      <c r="J1757" t="s">
        <v>75</v>
      </c>
      <c r="K1757">
        <v>-99999</v>
      </c>
      <c r="L1757">
        <v>12.04</v>
      </c>
      <c r="M1757">
        <v>0</v>
      </c>
      <c r="N1757">
        <v>12.038600000000001</v>
      </c>
      <c r="O1757">
        <v>1.1629259216190339E-2</v>
      </c>
      <c r="P1757">
        <v>12280</v>
      </c>
      <c r="Q1757">
        <v>2300</v>
      </c>
      <c r="R1757">
        <v>5.34</v>
      </c>
      <c r="S1757">
        <v>21.532</v>
      </c>
      <c r="T1757">
        <v>6.6789999999999994</v>
      </c>
      <c r="U1757">
        <v>13.543749999999999</v>
      </c>
      <c r="V1757">
        <v>-99999</v>
      </c>
      <c r="AC1757">
        <v>12.4</v>
      </c>
      <c r="AD1757">
        <v>12</v>
      </c>
      <c r="AH1757" s="77">
        <f>IF(AND(M1757&lt;Variables!$G$6,M1757&gt;Variables!$G$5),0,1)</f>
        <v>1</v>
      </c>
      <c r="AI1757" s="77">
        <f t="shared" si="54"/>
        <v>0</v>
      </c>
      <c r="AJ1757" s="77">
        <f>IF(I1757&gt;Variables!$G$7,0,1)</f>
        <v>1</v>
      </c>
      <c r="AK1757" s="77">
        <f>IF(F1757&gt;Variables!$G$8,0,1)</f>
        <v>0</v>
      </c>
      <c r="AL1757" s="77">
        <f>IF(G1757&gt;Variables!$G$9,0,1)</f>
        <v>1</v>
      </c>
      <c r="AM1757" s="77">
        <f>IF(AND(K1757&gt;Variables!$G$10,K1757&lt;Variables!$G$11),0,1)</f>
        <v>1</v>
      </c>
      <c r="AN1757" s="77">
        <f>IF(H1757&lt;Variables!$G$13,1,0)</f>
        <v>1</v>
      </c>
      <c r="AO1757" s="77">
        <f>IF(R1757&lt;Variables!$G$12,0,1)</f>
        <v>1</v>
      </c>
      <c r="AP1757" s="78">
        <f t="shared" si="55"/>
        <v>1</v>
      </c>
      <c r="AQ1757" s="77">
        <f>IF(V1757&lt;Variables!$G$15,1,0)</f>
        <v>1</v>
      </c>
      <c r="AR1757">
        <v>1</v>
      </c>
      <c r="AS1757">
        <v>0</v>
      </c>
      <c r="AT1757">
        <v>0</v>
      </c>
      <c r="AU1757">
        <v>0</v>
      </c>
      <c r="BA1757">
        <v>2</v>
      </c>
    </row>
    <row r="1758" spans="3:53" x14ac:dyDescent="0.25">
      <c r="C1758" t="s">
        <v>322</v>
      </c>
      <c r="D1758" t="s">
        <v>119</v>
      </c>
      <c r="E1758">
        <v>19.97</v>
      </c>
      <c r="F1758">
        <v>12.06</v>
      </c>
      <c r="G1758">
        <v>9.6</v>
      </c>
      <c r="H1758">
        <v>66.52</v>
      </c>
      <c r="I1758">
        <v>105882.333</v>
      </c>
      <c r="J1758" t="s">
        <v>75</v>
      </c>
      <c r="K1758">
        <v>37.47</v>
      </c>
      <c r="L1758">
        <v>20.152325000000001</v>
      </c>
      <c r="M1758">
        <v>-1.450577042599311</v>
      </c>
      <c r="N1758">
        <v>20.115629999999999</v>
      </c>
      <c r="O1758">
        <v>-1.2708028533036251</v>
      </c>
      <c r="P1758">
        <v>6640000</v>
      </c>
      <c r="Q1758">
        <v>9180000</v>
      </c>
      <c r="R1758">
        <v>0.72</v>
      </c>
      <c r="S1758">
        <v>21.532</v>
      </c>
      <c r="T1758">
        <v>6.6789999999999994</v>
      </c>
      <c r="U1758">
        <v>13.543749999999999</v>
      </c>
      <c r="V1758">
        <v>2.2224126938747761</v>
      </c>
      <c r="AC1758">
        <v>20.260000000000002</v>
      </c>
      <c r="AD1758">
        <v>18.66</v>
      </c>
      <c r="AH1758" s="77">
        <f>IF(AND(M1758&lt;Variables!$G$6,M1758&gt;Variables!$G$5),0,1)</f>
        <v>0</v>
      </c>
      <c r="AI1758" s="77">
        <f t="shared" si="54"/>
        <v>0</v>
      </c>
      <c r="AJ1758" s="77">
        <f>IF(I1758&gt;Variables!$G$7,0,1)</f>
        <v>0</v>
      </c>
      <c r="AK1758" s="77">
        <f>IF(F1758&gt;Variables!$G$8,0,1)</f>
        <v>0</v>
      </c>
      <c r="AL1758" s="77">
        <f>IF(G1758&gt;Variables!$G$9,0,1)</f>
        <v>1</v>
      </c>
      <c r="AM1758" s="77">
        <f>IF(AND(K1758&gt;Variables!$G$10,K1758&lt;Variables!$G$11),0,1)</f>
        <v>1</v>
      </c>
      <c r="AN1758" s="77">
        <f>IF(H1758&lt;Variables!$G$13,1,0)</f>
        <v>1</v>
      </c>
      <c r="AO1758" s="77">
        <f>IF(R1758&lt;Variables!$G$12,0,1)</f>
        <v>0</v>
      </c>
      <c r="AP1758" s="78">
        <f t="shared" si="55"/>
        <v>1</v>
      </c>
      <c r="AQ1758" s="77">
        <f>IF(V1758&lt;Variables!$G$15,1,0)</f>
        <v>1</v>
      </c>
      <c r="AR1758">
        <v>0</v>
      </c>
      <c r="AS1758">
        <v>0</v>
      </c>
      <c r="AT1758">
        <v>1</v>
      </c>
      <c r="AU1758">
        <v>0</v>
      </c>
      <c r="BA1758">
        <v>-1.75</v>
      </c>
    </row>
    <row r="1759" spans="3:53" x14ac:dyDescent="0.25">
      <c r="C1759" t="s">
        <v>322</v>
      </c>
      <c r="D1759" t="s">
        <v>280</v>
      </c>
      <c r="E1759">
        <v>36.450000000000003</v>
      </c>
      <c r="F1759">
        <v>13.86</v>
      </c>
      <c r="G1759">
        <v>9</v>
      </c>
      <c r="H1759">
        <v>-99999</v>
      </c>
      <c r="I1759">
        <v>-99999</v>
      </c>
      <c r="J1759" t="s">
        <v>75</v>
      </c>
      <c r="K1759">
        <v>52.18</v>
      </c>
      <c r="L1759">
        <v>36.294694117647062</v>
      </c>
      <c r="M1759">
        <v>0.27636514039161209</v>
      </c>
      <c r="N1759">
        <v>36.248841025641028</v>
      </c>
      <c r="O1759">
        <v>0.40321006195919012</v>
      </c>
      <c r="P1759">
        <v>863650</v>
      </c>
      <c r="Q1759"/>
      <c r="R1759"/>
      <c r="S1759">
        <v>21.532</v>
      </c>
      <c r="T1759">
        <v>6.6789999999999994</v>
      </c>
      <c r="U1759">
        <v>13.543749999999999</v>
      </c>
      <c r="V1759">
        <v>2.380659355644335</v>
      </c>
      <c r="AC1759">
        <v>38.93</v>
      </c>
      <c r="AD1759">
        <v>35.6098</v>
      </c>
      <c r="AH1759" s="77">
        <f>IF(AND(M1759&lt;Variables!$G$6,M1759&gt;Variables!$G$5),0,1)</f>
        <v>1</v>
      </c>
      <c r="AI1759" s="77">
        <f t="shared" si="54"/>
        <v>0</v>
      </c>
      <c r="AJ1759" s="77">
        <f>IF(I1759&gt;Variables!$G$7,0,1)</f>
        <v>1</v>
      </c>
      <c r="AK1759" s="77">
        <f>IF(F1759&gt;Variables!$G$8,0,1)</f>
        <v>0</v>
      </c>
      <c r="AL1759" s="77">
        <f>IF(G1759&gt;Variables!$G$9,0,1)</f>
        <v>1</v>
      </c>
      <c r="AM1759" s="77">
        <f>IF(AND(K1759&gt;Variables!$G$10,K1759&lt;Variables!$G$11),0,1)</f>
        <v>1</v>
      </c>
      <c r="AN1759" s="77">
        <f>IF(H1759&lt;Variables!$G$13,1,0)</f>
        <v>1</v>
      </c>
      <c r="AO1759" s="77">
        <f>IF(R1759&lt;Variables!$G$12,0,1)</f>
        <v>0</v>
      </c>
      <c r="AP1759" s="78">
        <f t="shared" si="55"/>
        <v>1</v>
      </c>
      <c r="AQ1759" s="77">
        <f>IF(V1759&lt;Variables!$G$15,1,0)</f>
        <v>1</v>
      </c>
      <c r="AR1759">
        <v>0</v>
      </c>
      <c r="AS1759">
        <v>0</v>
      </c>
      <c r="AT1759">
        <v>1</v>
      </c>
      <c r="AU1759">
        <v>0</v>
      </c>
      <c r="BA1759">
        <v>-2.25</v>
      </c>
    </row>
    <row r="1760" spans="3:53" x14ac:dyDescent="0.25">
      <c r="C1760" t="s">
        <v>322</v>
      </c>
      <c r="D1760" t="s">
        <v>275</v>
      </c>
      <c r="E1760">
        <v>56.26</v>
      </c>
      <c r="F1760">
        <v>46.83</v>
      </c>
      <c r="G1760">
        <v>0.69</v>
      </c>
      <c r="H1760">
        <v>639.94000000000005</v>
      </c>
      <c r="I1760">
        <v>-9.82</v>
      </c>
      <c r="J1760" t="s">
        <v>74</v>
      </c>
      <c r="K1760">
        <v>73.91</v>
      </c>
      <c r="L1760">
        <v>56.045521052631578</v>
      </c>
      <c r="M1760">
        <v>0.1061261386303517</v>
      </c>
      <c r="N1760">
        <v>55.972789795918366</v>
      </c>
      <c r="O1760">
        <v>0.23620442104757181</v>
      </c>
      <c r="P1760">
        <v>5530000</v>
      </c>
      <c r="Q1760">
        <v>178970</v>
      </c>
      <c r="R1760">
        <v>30.9</v>
      </c>
      <c r="S1760">
        <v>21.532</v>
      </c>
      <c r="T1760">
        <v>6.6789999999999994</v>
      </c>
      <c r="U1760">
        <v>13.543749999999999</v>
      </c>
      <c r="V1760">
        <v>2.6046200897808172</v>
      </c>
      <c r="AC1760">
        <v>56.13</v>
      </c>
      <c r="AD1760">
        <v>55.67</v>
      </c>
      <c r="AH1760" s="77">
        <f>IF(AND(M1760&lt;Variables!$G$6,M1760&gt;Variables!$G$5),0,1)</f>
        <v>1</v>
      </c>
      <c r="AI1760" s="77">
        <f t="shared" si="54"/>
        <v>0</v>
      </c>
      <c r="AJ1760" s="77">
        <f>IF(I1760&gt;Variables!$G$7,0,1)</f>
        <v>1</v>
      </c>
      <c r="AK1760" s="77">
        <f>IF(F1760&gt;Variables!$G$8,0,1)</f>
        <v>0</v>
      </c>
      <c r="AL1760" s="77">
        <f>IF(G1760&gt;Variables!$G$9,0,1)</f>
        <v>1</v>
      </c>
      <c r="AM1760" s="77">
        <f>IF(AND(K1760&gt;Variables!$G$10,K1760&lt;Variables!$G$11),0,1)</f>
        <v>1</v>
      </c>
      <c r="AN1760" s="77">
        <f>IF(H1760&lt;Variables!$G$13,1,0)</f>
        <v>1</v>
      </c>
      <c r="AO1760" s="77">
        <f>IF(R1760&lt;Variables!$G$12,0,1)</f>
        <v>1</v>
      </c>
      <c r="AP1760" s="78">
        <f t="shared" si="55"/>
        <v>0</v>
      </c>
      <c r="AQ1760" s="77">
        <f>IF(V1760&lt;Variables!$G$15,1,0)</f>
        <v>1</v>
      </c>
      <c r="AR1760">
        <v>0</v>
      </c>
      <c r="AS1760">
        <v>0</v>
      </c>
      <c r="AT1760">
        <v>0</v>
      </c>
      <c r="AU1760">
        <v>1</v>
      </c>
      <c r="BA1760">
        <v>-0.93</v>
      </c>
    </row>
    <row r="1761" spans="3:53" x14ac:dyDescent="0.25">
      <c r="C1761" t="s">
        <v>322</v>
      </c>
      <c r="D1761" t="s">
        <v>120</v>
      </c>
      <c r="E1761">
        <v>12.03</v>
      </c>
      <c r="F1761">
        <v>7.11</v>
      </c>
      <c r="G1761">
        <v>9.1199999999999992</v>
      </c>
      <c r="H1761">
        <v>7430</v>
      </c>
      <c r="I1761">
        <v>-57.304000000000002</v>
      </c>
      <c r="J1761" t="s">
        <v>75</v>
      </c>
      <c r="K1761">
        <v>58.31</v>
      </c>
      <c r="L1761">
        <v>11.935074999999999</v>
      </c>
      <c r="M1761">
        <v>0.56828298104535691</v>
      </c>
      <c r="N1761">
        <v>11.945568</v>
      </c>
      <c r="O1761">
        <v>0.47994369125019748</v>
      </c>
      <c r="P1761">
        <v>84035000</v>
      </c>
      <c r="Q1761">
        <v>27669000</v>
      </c>
      <c r="R1761">
        <v>3.04</v>
      </c>
      <c r="S1761">
        <v>21.532</v>
      </c>
      <c r="T1761">
        <v>6.6789999999999994</v>
      </c>
      <c r="U1761">
        <v>13.543749999999999</v>
      </c>
      <c r="V1761">
        <v>2.424677860111478</v>
      </c>
      <c r="AC1761">
        <v>12.03</v>
      </c>
      <c r="AD1761">
        <v>11.11</v>
      </c>
      <c r="AH1761" s="77">
        <f>IF(AND(M1761&lt;Variables!$G$6,M1761&gt;Variables!$G$5),0,1)</f>
        <v>1</v>
      </c>
      <c r="AI1761" s="77">
        <f t="shared" si="54"/>
        <v>1</v>
      </c>
      <c r="AJ1761" s="77">
        <f>IF(I1761&gt;Variables!$G$7,0,1)</f>
        <v>1</v>
      </c>
      <c r="AK1761" s="77">
        <f>IF(F1761&gt;Variables!$G$8,0,1)</f>
        <v>1</v>
      </c>
      <c r="AL1761" s="77">
        <f>IF(G1761&gt;Variables!$G$9,0,1)</f>
        <v>1</v>
      </c>
      <c r="AM1761" s="77">
        <f>IF(AND(K1761&gt;Variables!$G$10,K1761&lt;Variables!$G$11),0,1)</f>
        <v>1</v>
      </c>
      <c r="AN1761" s="77">
        <f>IF(H1761&lt;Variables!$G$13,1,0)</f>
        <v>0</v>
      </c>
      <c r="AO1761" s="77">
        <f>IF(R1761&lt;Variables!$G$12,0,1)</f>
        <v>1</v>
      </c>
      <c r="AP1761" s="78">
        <f t="shared" si="55"/>
        <v>1</v>
      </c>
      <c r="AQ1761" s="77">
        <f>IF(V1761&lt;Variables!$G$15,1,0)</f>
        <v>1</v>
      </c>
      <c r="AR1761">
        <v>0</v>
      </c>
      <c r="AS1761">
        <v>0</v>
      </c>
      <c r="AT1761">
        <v>1</v>
      </c>
      <c r="AU1761">
        <v>0</v>
      </c>
      <c r="BA1761">
        <v>-2.25</v>
      </c>
    </row>
    <row r="1762" spans="3:53" x14ac:dyDescent="0.25">
      <c r="C1762" t="s">
        <v>322</v>
      </c>
      <c r="D1762" t="s">
        <v>184</v>
      </c>
      <c r="E1762">
        <v>40.79</v>
      </c>
      <c r="F1762">
        <v>6.4</v>
      </c>
      <c r="G1762">
        <v>6.89</v>
      </c>
      <c r="H1762">
        <v>5650</v>
      </c>
      <c r="I1762">
        <v>95.132999999999996</v>
      </c>
      <c r="J1762" t="s">
        <v>75</v>
      </c>
      <c r="K1762">
        <v>35.1</v>
      </c>
      <c r="L1762">
        <v>40.917487499999993</v>
      </c>
      <c r="M1762">
        <v>-0.60484529994660896</v>
      </c>
      <c r="N1762">
        <v>40.837611627906981</v>
      </c>
      <c r="O1762">
        <v>-0.41043445300909559</v>
      </c>
      <c r="P1762">
        <v>296324</v>
      </c>
      <c r="Q1762">
        <v>654975</v>
      </c>
      <c r="R1762">
        <v>0.45</v>
      </c>
      <c r="S1762">
        <v>21.532</v>
      </c>
      <c r="T1762">
        <v>6.6789999999999994</v>
      </c>
      <c r="U1762">
        <v>13.543749999999999</v>
      </c>
      <c r="V1762">
        <v>2.2023347587275488</v>
      </c>
      <c r="AC1762">
        <v>40.76</v>
      </c>
      <c r="AD1762">
        <v>37.409999999999997</v>
      </c>
      <c r="AH1762" s="77">
        <f>IF(AND(M1762&lt;Variables!$G$6,M1762&gt;Variables!$G$5),0,1)</f>
        <v>1</v>
      </c>
      <c r="AI1762" s="77">
        <f t="shared" si="54"/>
        <v>0</v>
      </c>
      <c r="AJ1762" s="77">
        <f>IF(I1762&gt;Variables!$G$7,0,1)</f>
        <v>0</v>
      </c>
      <c r="AK1762" s="77">
        <f>IF(F1762&gt;Variables!$G$8,0,1)</f>
        <v>1</v>
      </c>
      <c r="AL1762" s="77">
        <f>IF(G1762&gt;Variables!$G$9,0,1)</f>
        <v>1</v>
      </c>
      <c r="AM1762" s="77">
        <f>IF(AND(K1762&gt;Variables!$G$10,K1762&lt;Variables!$G$11),0,1)</f>
        <v>1</v>
      </c>
      <c r="AN1762" s="77">
        <f>IF(H1762&lt;Variables!$G$13,1,0)</f>
        <v>0</v>
      </c>
      <c r="AO1762" s="77">
        <f>IF(R1762&lt;Variables!$G$12,0,1)</f>
        <v>0</v>
      </c>
      <c r="AP1762" s="78">
        <f t="shared" si="55"/>
        <v>1</v>
      </c>
      <c r="AQ1762" s="77">
        <f>IF(V1762&lt;Variables!$G$15,1,0)</f>
        <v>1</v>
      </c>
      <c r="AR1762">
        <v>0</v>
      </c>
      <c r="AS1762">
        <v>0</v>
      </c>
      <c r="AT1762">
        <v>1</v>
      </c>
      <c r="AU1762">
        <v>0</v>
      </c>
      <c r="BA1762">
        <v>-1.66</v>
      </c>
    </row>
    <row r="1763" spans="3:53" x14ac:dyDescent="0.25">
      <c r="C1763" t="s">
        <v>322</v>
      </c>
      <c r="D1763" t="s">
        <v>127</v>
      </c>
      <c r="E1763">
        <v>36.61</v>
      </c>
      <c r="F1763">
        <v>9.58</v>
      </c>
      <c r="G1763">
        <v>10.51</v>
      </c>
      <c r="H1763">
        <v>8000</v>
      </c>
      <c r="I1763">
        <v>1783.84</v>
      </c>
      <c r="J1763" t="s">
        <v>75</v>
      </c>
      <c r="K1763">
        <v>60.23</v>
      </c>
      <c r="L1763">
        <v>36.205105000000003</v>
      </c>
      <c r="M1763">
        <v>0.48306723596023082</v>
      </c>
      <c r="N1763">
        <v>35.918451020408163</v>
      </c>
      <c r="O1763">
        <v>1.284991324736126</v>
      </c>
      <c r="P1763">
        <v>457784</v>
      </c>
      <c r="Q1763">
        <v>741896</v>
      </c>
      <c r="R1763">
        <v>0.62</v>
      </c>
      <c r="S1763">
        <v>21.532</v>
      </c>
      <c r="T1763">
        <v>6.6789999999999994</v>
      </c>
      <c r="U1763">
        <v>13.543749999999999</v>
      </c>
      <c r="V1763">
        <v>2.4461511975096881</v>
      </c>
      <c r="AC1763">
        <v>37.39</v>
      </c>
      <c r="AD1763">
        <v>33.549999999999997</v>
      </c>
      <c r="AH1763" s="77">
        <f>IF(AND(M1763&lt;Variables!$G$6,M1763&gt;Variables!$G$5),0,1)</f>
        <v>1</v>
      </c>
      <c r="AI1763" s="77">
        <f t="shared" si="54"/>
        <v>0</v>
      </c>
      <c r="AJ1763" s="77">
        <f>IF(I1763&gt;Variables!$G$7,0,1)</f>
        <v>0</v>
      </c>
      <c r="AK1763" s="77">
        <f>IF(F1763&gt;Variables!$G$8,0,1)</f>
        <v>0</v>
      </c>
      <c r="AL1763" s="77">
        <f>IF(G1763&gt;Variables!$G$9,0,1)</f>
        <v>0</v>
      </c>
      <c r="AM1763" s="77">
        <f>IF(AND(K1763&gt;Variables!$G$10,K1763&lt;Variables!$G$11),0,1)</f>
        <v>1</v>
      </c>
      <c r="AN1763" s="77">
        <f>IF(H1763&lt;Variables!$G$13,1,0)</f>
        <v>0</v>
      </c>
      <c r="AO1763" s="77">
        <f>IF(R1763&lt;Variables!$G$12,0,1)</f>
        <v>0</v>
      </c>
      <c r="AP1763" s="78">
        <f t="shared" si="55"/>
        <v>1</v>
      </c>
      <c r="AQ1763" s="77">
        <f>IF(V1763&lt;Variables!$G$15,1,0)</f>
        <v>1</v>
      </c>
      <c r="AR1763">
        <v>1</v>
      </c>
      <c r="AS1763">
        <v>0</v>
      </c>
      <c r="AT1763">
        <v>0</v>
      </c>
      <c r="AU1763">
        <v>0</v>
      </c>
      <c r="BA1763">
        <v>2</v>
      </c>
    </row>
    <row r="1764" spans="3:53" x14ac:dyDescent="0.25">
      <c r="C1764" t="s">
        <v>322</v>
      </c>
      <c r="D1764" t="s">
        <v>278</v>
      </c>
      <c r="E1764">
        <v>225.18</v>
      </c>
      <c r="F1764">
        <v>6.09</v>
      </c>
      <c r="G1764">
        <v>5.9</v>
      </c>
      <c r="H1764">
        <v>7520</v>
      </c>
      <c r="I1764">
        <v>-5.5540000000000003</v>
      </c>
      <c r="J1764" t="s">
        <v>74</v>
      </c>
      <c r="K1764">
        <v>59.77</v>
      </c>
      <c r="L1764">
        <v>224.48914500000001</v>
      </c>
      <c r="M1764">
        <v>7.2854302153470881E-3</v>
      </c>
      <c r="N1764">
        <v>222.83746041666669</v>
      </c>
      <c r="O1764">
        <v>0.74854541072870528</v>
      </c>
      <c r="P1764">
        <v>538222</v>
      </c>
      <c r="Q1764">
        <v>626950</v>
      </c>
      <c r="R1764">
        <v>0.86</v>
      </c>
      <c r="S1764">
        <v>21.532</v>
      </c>
      <c r="T1764">
        <v>6.6789999999999994</v>
      </c>
      <c r="U1764">
        <v>13.543749999999999</v>
      </c>
      <c r="V1764">
        <v>2.4678222148639479</v>
      </c>
      <c r="AC1764">
        <v>227.31</v>
      </c>
      <c r="AD1764">
        <v>223.25</v>
      </c>
      <c r="AH1764" s="77">
        <f>IF(AND(M1764&lt;Variables!$G$6,M1764&gt;Variables!$G$5),0,1)</f>
        <v>1</v>
      </c>
      <c r="AI1764" s="77">
        <f t="shared" si="54"/>
        <v>0</v>
      </c>
      <c r="AJ1764" s="77">
        <f>IF(I1764&gt;Variables!$G$7,0,1)</f>
        <v>1</v>
      </c>
      <c r="AK1764" s="77">
        <f>IF(F1764&gt;Variables!$G$8,0,1)</f>
        <v>1</v>
      </c>
      <c r="AL1764" s="77">
        <f>IF(G1764&gt;Variables!$G$9,0,1)</f>
        <v>1</v>
      </c>
      <c r="AM1764" s="77">
        <f>IF(AND(K1764&gt;Variables!$G$10,K1764&lt;Variables!$G$11),0,1)</f>
        <v>1</v>
      </c>
      <c r="AN1764" s="77">
        <f>IF(H1764&lt;Variables!$G$13,1,0)</f>
        <v>0</v>
      </c>
      <c r="AO1764" s="77">
        <f>IF(R1764&lt;Variables!$G$12,0,1)</f>
        <v>0</v>
      </c>
      <c r="AP1764" s="78">
        <f t="shared" si="55"/>
        <v>0</v>
      </c>
      <c r="AQ1764" s="77">
        <f>IF(V1764&lt;Variables!$G$15,1,0)</f>
        <v>1</v>
      </c>
      <c r="AR1764">
        <v>0</v>
      </c>
      <c r="AS1764">
        <v>1</v>
      </c>
      <c r="AT1764">
        <v>0</v>
      </c>
      <c r="AU1764">
        <v>0</v>
      </c>
      <c r="BA1764">
        <v>0.43</v>
      </c>
    </row>
    <row r="1765" spans="3:53" x14ac:dyDescent="0.25">
      <c r="C1765" t="s">
        <v>322</v>
      </c>
      <c r="D1765" t="s">
        <v>201</v>
      </c>
      <c r="E1765">
        <v>39.44</v>
      </c>
      <c r="F1765">
        <v>14.19</v>
      </c>
      <c r="G1765">
        <v>16.739999999999998</v>
      </c>
      <c r="H1765">
        <v>-99999</v>
      </c>
      <c r="I1765">
        <v>33.887999999999998</v>
      </c>
      <c r="J1765" t="s">
        <v>75</v>
      </c>
      <c r="K1765">
        <v>59.15</v>
      </c>
      <c r="L1765">
        <v>39.2806</v>
      </c>
      <c r="M1765">
        <v>0.32942470328863832</v>
      </c>
      <c r="N1765">
        <v>38.694674000000013</v>
      </c>
      <c r="O1765">
        <v>1.848642012076366</v>
      </c>
      <c r="P1765">
        <v>802067</v>
      </c>
      <c r="Q1765">
        <v>2287000</v>
      </c>
      <c r="R1765">
        <v>0.35</v>
      </c>
      <c r="S1765">
        <v>21.532</v>
      </c>
      <c r="T1765">
        <v>6.6789999999999994</v>
      </c>
      <c r="U1765">
        <v>13.543749999999999</v>
      </c>
      <c r="V1765">
        <v>2.4445238440451522</v>
      </c>
      <c r="AC1765">
        <v>40.020000000000003</v>
      </c>
      <c r="AD1765">
        <v>37.049999999999997</v>
      </c>
      <c r="AH1765" s="77">
        <f>IF(AND(M1765&lt;Variables!$G$6,M1765&gt;Variables!$G$5),0,1)</f>
        <v>1</v>
      </c>
      <c r="AI1765" s="77">
        <f t="shared" si="54"/>
        <v>0</v>
      </c>
      <c r="AJ1765" s="77">
        <f>IF(I1765&gt;Variables!$G$7,0,1)</f>
        <v>1</v>
      </c>
      <c r="AK1765" s="77">
        <f>IF(F1765&gt;Variables!$G$8,0,1)</f>
        <v>0</v>
      </c>
      <c r="AL1765" s="77">
        <f>IF(G1765&gt;Variables!$G$9,0,1)</f>
        <v>0</v>
      </c>
      <c r="AM1765" s="77">
        <f>IF(AND(K1765&gt;Variables!$G$10,K1765&lt;Variables!$G$11),0,1)</f>
        <v>1</v>
      </c>
      <c r="AN1765" s="77">
        <f>IF(H1765&lt;Variables!$G$13,1,0)</f>
        <v>1</v>
      </c>
      <c r="AO1765" s="77">
        <f>IF(R1765&lt;Variables!$G$12,0,1)</f>
        <v>0</v>
      </c>
      <c r="AP1765" s="78">
        <f t="shared" si="55"/>
        <v>1</v>
      </c>
      <c r="AQ1765" s="77">
        <f>IF(V1765&lt;Variables!$G$15,1,0)</f>
        <v>1</v>
      </c>
      <c r="AR1765">
        <v>0</v>
      </c>
      <c r="AS1765">
        <v>0</v>
      </c>
      <c r="AT1765">
        <v>1</v>
      </c>
      <c r="AU1765">
        <v>0</v>
      </c>
      <c r="BA1765">
        <v>-1.1399999999999999</v>
      </c>
    </row>
    <row r="1766" spans="3:53" x14ac:dyDescent="0.25">
      <c r="C1766" t="s">
        <v>322</v>
      </c>
      <c r="D1766" t="s">
        <v>165</v>
      </c>
      <c r="E1766">
        <v>275.42</v>
      </c>
      <c r="F1766">
        <v>5.42</v>
      </c>
      <c r="G1766">
        <v>5.0999999999999996</v>
      </c>
      <c r="H1766">
        <v>48780</v>
      </c>
      <c r="I1766">
        <v>5.3</v>
      </c>
      <c r="J1766" t="s">
        <v>75</v>
      </c>
      <c r="K1766">
        <v>48.37</v>
      </c>
      <c r="L1766">
        <v>274.77959499999997</v>
      </c>
      <c r="M1766">
        <v>-0.1017524609132745</v>
      </c>
      <c r="N1766">
        <v>274.07261199999999</v>
      </c>
      <c r="O1766">
        <v>0.15593969673993099</v>
      </c>
      <c r="P1766">
        <v>3018000</v>
      </c>
      <c r="Q1766">
        <v>2924000</v>
      </c>
      <c r="R1766">
        <v>1.03</v>
      </c>
      <c r="S1766">
        <v>21.532</v>
      </c>
      <c r="T1766">
        <v>6.6789999999999994</v>
      </c>
      <c r="U1766">
        <v>13.543749999999999</v>
      </c>
      <c r="V1766">
        <v>2.3522797703791429</v>
      </c>
      <c r="AC1766">
        <v>275.8399</v>
      </c>
      <c r="AD1766">
        <v>271.26010000000002</v>
      </c>
      <c r="AH1766" s="77">
        <f>IF(AND(M1766&lt;Variables!$G$6,M1766&gt;Variables!$G$5),0,1)</f>
        <v>1</v>
      </c>
      <c r="AI1766" s="77">
        <f t="shared" si="54"/>
        <v>0</v>
      </c>
      <c r="AJ1766" s="77">
        <f>IF(I1766&gt;Variables!$G$7,0,1)</f>
        <v>1</v>
      </c>
      <c r="AK1766" s="77">
        <f>IF(F1766&gt;Variables!$G$8,0,1)</f>
        <v>1</v>
      </c>
      <c r="AL1766" s="77">
        <f>IF(G1766&gt;Variables!$G$9,0,1)</f>
        <v>1</v>
      </c>
      <c r="AM1766" s="77">
        <f>IF(AND(K1766&gt;Variables!$G$10,K1766&lt;Variables!$G$11),0,1)</f>
        <v>1</v>
      </c>
      <c r="AN1766" s="77">
        <f>IF(H1766&lt;Variables!$G$13,1,0)</f>
        <v>0</v>
      </c>
      <c r="AO1766" s="77">
        <f>IF(R1766&lt;Variables!$G$12,0,1)</f>
        <v>0</v>
      </c>
      <c r="AP1766" s="78">
        <f t="shared" si="55"/>
        <v>1</v>
      </c>
      <c r="AQ1766" s="77">
        <f>IF(V1766&lt;Variables!$G$15,1,0)</f>
        <v>1</v>
      </c>
      <c r="AR1766">
        <v>0</v>
      </c>
      <c r="AS1766">
        <v>0</v>
      </c>
      <c r="AT1766">
        <v>0</v>
      </c>
      <c r="AU1766">
        <v>1</v>
      </c>
      <c r="BA1766">
        <v>-0.79</v>
      </c>
    </row>
    <row r="1767" spans="3:53" x14ac:dyDescent="0.25">
      <c r="C1767" t="s">
        <v>322</v>
      </c>
      <c r="D1767" t="s">
        <v>140</v>
      </c>
      <c r="E1767">
        <v>24.08</v>
      </c>
      <c r="F1767">
        <v>6.59</v>
      </c>
      <c r="G1767">
        <v>6.23</v>
      </c>
      <c r="H1767">
        <v>6870</v>
      </c>
      <c r="I1767">
        <v>-1.1319999999999999</v>
      </c>
      <c r="J1767" t="s">
        <v>75</v>
      </c>
      <c r="K1767">
        <v>38.619999999999997</v>
      </c>
      <c r="L1767">
        <v>24.274819999999998</v>
      </c>
      <c r="M1767">
        <v>-0.92614486945731245</v>
      </c>
      <c r="N1767">
        <v>24.382761224489801</v>
      </c>
      <c r="O1767">
        <v>-1.3647397086248581</v>
      </c>
      <c r="P1767">
        <v>1115000</v>
      </c>
      <c r="Q1767">
        <v>740726</v>
      </c>
      <c r="R1767">
        <v>1.51</v>
      </c>
      <c r="S1767">
        <v>21.532</v>
      </c>
      <c r="T1767">
        <v>6.6789999999999994</v>
      </c>
      <c r="U1767">
        <v>13.543749999999999</v>
      </c>
      <c r="V1767">
        <v>2.242744807967433</v>
      </c>
      <c r="AC1767">
        <v>24.11</v>
      </c>
      <c r="AD1767">
        <v>22.64</v>
      </c>
      <c r="AH1767" s="77">
        <f>IF(AND(M1767&lt;Variables!$G$6,M1767&gt;Variables!$G$5),0,1)</f>
        <v>1</v>
      </c>
      <c r="AI1767" s="77">
        <f t="shared" si="54"/>
        <v>1</v>
      </c>
      <c r="AJ1767" s="77">
        <f>IF(I1767&gt;Variables!$G$7,0,1)</f>
        <v>1</v>
      </c>
      <c r="AK1767" s="77">
        <f>IF(F1767&gt;Variables!$G$8,0,1)</f>
        <v>1</v>
      </c>
      <c r="AL1767" s="77">
        <f>IF(G1767&gt;Variables!$G$9,0,1)</f>
        <v>1</v>
      </c>
      <c r="AM1767" s="77">
        <f>IF(AND(K1767&gt;Variables!$G$10,K1767&lt;Variables!$G$11),0,1)</f>
        <v>1</v>
      </c>
      <c r="AN1767" s="77">
        <f>IF(H1767&lt;Variables!$G$13,1,0)</f>
        <v>0</v>
      </c>
      <c r="AO1767" s="77">
        <f>IF(R1767&lt;Variables!$G$12,0,1)</f>
        <v>0</v>
      </c>
      <c r="AP1767" s="78">
        <f t="shared" si="55"/>
        <v>1</v>
      </c>
      <c r="AQ1767" s="77">
        <f>IF(V1767&lt;Variables!$G$15,1,0)</f>
        <v>1</v>
      </c>
      <c r="AR1767">
        <v>0</v>
      </c>
      <c r="AS1767">
        <v>0</v>
      </c>
      <c r="AT1767">
        <v>1</v>
      </c>
      <c r="AU1767">
        <v>0</v>
      </c>
      <c r="BA1767">
        <v>-1.82</v>
      </c>
    </row>
    <row r="1768" spans="3:53" x14ac:dyDescent="0.25">
      <c r="C1768" t="s">
        <v>322</v>
      </c>
      <c r="D1768" t="s">
        <v>274</v>
      </c>
      <c r="E1768">
        <v>53.6</v>
      </c>
      <c r="F1768">
        <v>29.8</v>
      </c>
      <c r="G1768">
        <v>-0.11</v>
      </c>
      <c r="H1768">
        <v>1620</v>
      </c>
      <c r="I1768">
        <v>-6.2939999999999996</v>
      </c>
      <c r="J1768" t="s">
        <v>74</v>
      </c>
      <c r="K1768">
        <v>41.64</v>
      </c>
      <c r="L1768">
        <v>53.443250000000013</v>
      </c>
      <c r="M1768">
        <v>-6.0812169918848828E-3</v>
      </c>
      <c r="N1768">
        <v>53.462600000000002</v>
      </c>
      <c r="O1768">
        <v>-4.2272541926513439E-2</v>
      </c>
      <c r="P1768">
        <v>3408000</v>
      </c>
      <c r="Q1768">
        <v>116562</v>
      </c>
      <c r="R1768">
        <v>29.24</v>
      </c>
      <c r="S1768">
        <v>21.532</v>
      </c>
      <c r="T1768">
        <v>6.6789999999999994</v>
      </c>
      <c r="U1768">
        <v>13.543749999999999</v>
      </c>
      <c r="V1768">
        <v>2.280401688684726</v>
      </c>
      <c r="AC1768">
        <v>53.7</v>
      </c>
      <c r="AD1768">
        <v>53.35</v>
      </c>
      <c r="AH1768" s="77">
        <f>IF(AND(M1768&lt;Variables!$G$6,M1768&gt;Variables!$G$5),0,1)</f>
        <v>1</v>
      </c>
      <c r="AI1768" s="77">
        <f t="shared" si="54"/>
        <v>1</v>
      </c>
      <c r="AJ1768" s="77">
        <f>IF(I1768&gt;Variables!$G$7,0,1)</f>
        <v>1</v>
      </c>
      <c r="AK1768" s="77">
        <f>IF(F1768&gt;Variables!$G$8,0,1)</f>
        <v>0</v>
      </c>
      <c r="AL1768" s="77">
        <f>IF(G1768&gt;Variables!$G$9,0,1)</f>
        <v>1</v>
      </c>
      <c r="AM1768" s="77">
        <f>IF(AND(K1768&gt;Variables!$G$10,K1768&lt;Variables!$G$11),0,1)</f>
        <v>1</v>
      </c>
      <c r="AN1768" s="77">
        <f>IF(H1768&lt;Variables!$G$13,1,0)</f>
        <v>0</v>
      </c>
      <c r="AO1768" s="77">
        <f>IF(R1768&lt;Variables!$G$12,0,1)</f>
        <v>1</v>
      </c>
      <c r="AP1768" s="78">
        <f t="shared" si="55"/>
        <v>0</v>
      </c>
      <c r="AQ1768" s="77">
        <f>IF(V1768&lt;Variables!$G$15,1,0)</f>
        <v>1</v>
      </c>
      <c r="AR1768">
        <v>0</v>
      </c>
      <c r="AS1768">
        <v>0</v>
      </c>
      <c r="AT1768">
        <v>0</v>
      </c>
      <c r="AU1768">
        <v>1</v>
      </c>
      <c r="BA1768">
        <v>-0.41</v>
      </c>
    </row>
    <row r="1769" spans="3:53" x14ac:dyDescent="0.25">
      <c r="C1769" t="s">
        <v>322</v>
      </c>
      <c r="D1769" t="s">
        <v>81</v>
      </c>
      <c r="E1769">
        <v>30.37</v>
      </c>
      <c r="F1769">
        <v>6.28</v>
      </c>
      <c r="G1769">
        <v>3.01</v>
      </c>
      <c r="H1769">
        <v>6600</v>
      </c>
      <c r="I1769">
        <v>0.47399999999999998</v>
      </c>
      <c r="J1769" t="s">
        <v>75</v>
      </c>
      <c r="K1769">
        <v>55.44</v>
      </c>
      <c r="L1769">
        <v>30.239210526315791</v>
      </c>
      <c r="M1769">
        <v>0.1183545240146575</v>
      </c>
      <c r="N1769">
        <v>30.197969387755101</v>
      </c>
      <c r="O1769">
        <v>0.25508540410710051</v>
      </c>
      <c r="P1769">
        <v>1270000</v>
      </c>
      <c r="Q1769">
        <v>1326000</v>
      </c>
      <c r="R1769">
        <v>0.96</v>
      </c>
      <c r="S1769">
        <v>21.532</v>
      </c>
      <c r="T1769">
        <v>6.6789999999999994</v>
      </c>
      <c r="U1769">
        <v>13.543749999999999</v>
      </c>
      <c r="V1769">
        <v>2.4184217475880909</v>
      </c>
      <c r="AC1769">
        <v>30.6</v>
      </c>
      <c r="AD1769">
        <v>29.88</v>
      </c>
      <c r="AH1769" s="77">
        <f>IF(AND(M1769&lt;Variables!$G$6,M1769&gt;Variables!$G$5),0,1)</f>
        <v>1</v>
      </c>
      <c r="AI1769" s="77">
        <f t="shared" si="54"/>
        <v>0</v>
      </c>
      <c r="AJ1769" s="77">
        <f>IF(I1769&gt;Variables!$G$7,0,1)</f>
        <v>1</v>
      </c>
      <c r="AK1769" s="77">
        <f>IF(F1769&gt;Variables!$G$8,0,1)</f>
        <v>1</v>
      </c>
      <c r="AL1769" s="77">
        <f>IF(G1769&gt;Variables!$G$9,0,1)</f>
        <v>1</v>
      </c>
      <c r="AM1769" s="77">
        <f>IF(AND(K1769&gt;Variables!$G$10,K1769&lt;Variables!$G$11),0,1)</f>
        <v>1</v>
      </c>
      <c r="AN1769" s="77">
        <f>IF(H1769&lt;Variables!$G$13,1,0)</f>
        <v>0</v>
      </c>
      <c r="AO1769" s="77">
        <f>IF(R1769&lt;Variables!$G$12,0,1)</f>
        <v>0</v>
      </c>
      <c r="AP1769" s="78">
        <f t="shared" si="55"/>
        <v>1</v>
      </c>
      <c r="AQ1769" s="77">
        <f>IF(V1769&lt;Variables!$G$15,1,0)</f>
        <v>1</v>
      </c>
      <c r="AR1769">
        <v>0</v>
      </c>
      <c r="AS1769">
        <v>0</v>
      </c>
      <c r="AT1769">
        <v>1</v>
      </c>
      <c r="AU1769">
        <v>0</v>
      </c>
      <c r="BA1769">
        <v>-1.46</v>
      </c>
    </row>
    <row r="1770" spans="3:53" x14ac:dyDescent="0.25">
      <c r="C1770" t="s">
        <v>322</v>
      </c>
      <c r="D1770" t="s">
        <v>139</v>
      </c>
      <c r="E1770">
        <v>32.35</v>
      </c>
      <c r="F1770">
        <v>8.1199999999999992</v>
      </c>
      <c r="G1770">
        <v>11.38</v>
      </c>
      <c r="H1770">
        <v>5040</v>
      </c>
      <c r="I1770">
        <v>-2E-3</v>
      </c>
      <c r="J1770" t="s">
        <v>75</v>
      </c>
      <c r="K1770">
        <v>59.8</v>
      </c>
      <c r="L1770">
        <v>31.881250000000001</v>
      </c>
      <c r="M1770">
        <v>1.156635953734557</v>
      </c>
      <c r="N1770">
        <v>31.84601</v>
      </c>
      <c r="O1770">
        <v>1.2685733628796949</v>
      </c>
      <c r="P1770">
        <v>1380000</v>
      </c>
      <c r="Q1770">
        <v>445132</v>
      </c>
      <c r="R1770">
        <v>3.1</v>
      </c>
      <c r="S1770">
        <v>21.532</v>
      </c>
      <c r="T1770">
        <v>6.6789999999999994</v>
      </c>
      <c r="U1770">
        <v>13.543749999999999</v>
      </c>
      <c r="V1770">
        <v>2.405719891785925</v>
      </c>
      <c r="AC1770">
        <v>34.36</v>
      </c>
      <c r="AD1770">
        <v>31.1</v>
      </c>
      <c r="AH1770" s="77">
        <f>IF(AND(M1770&lt;Variables!$G$6,M1770&gt;Variables!$G$5),0,1)</f>
        <v>1</v>
      </c>
      <c r="AI1770" s="77">
        <f t="shared" si="54"/>
        <v>0</v>
      </c>
      <c r="AJ1770" s="77">
        <f>IF(I1770&gt;Variables!$G$7,0,1)</f>
        <v>1</v>
      </c>
      <c r="AK1770" s="77">
        <f>IF(F1770&gt;Variables!$G$8,0,1)</f>
        <v>1</v>
      </c>
      <c r="AL1770" s="77">
        <f>IF(G1770&gt;Variables!$G$9,0,1)</f>
        <v>0</v>
      </c>
      <c r="AM1770" s="77">
        <f>IF(AND(K1770&gt;Variables!$G$10,K1770&lt;Variables!$G$11),0,1)</f>
        <v>1</v>
      </c>
      <c r="AN1770" s="77">
        <f>IF(H1770&lt;Variables!$G$13,1,0)</f>
        <v>0</v>
      </c>
      <c r="AO1770" s="77">
        <f>IF(R1770&lt;Variables!$G$12,0,1)</f>
        <v>1</v>
      </c>
      <c r="AP1770" s="78">
        <f t="shared" si="55"/>
        <v>1</v>
      </c>
      <c r="AQ1770" s="77">
        <f>IF(V1770&lt;Variables!$G$15,1,0)</f>
        <v>1</v>
      </c>
      <c r="AR1770">
        <v>1</v>
      </c>
      <c r="AS1770">
        <v>0</v>
      </c>
      <c r="AT1770">
        <v>0</v>
      </c>
      <c r="AU1770">
        <v>0</v>
      </c>
      <c r="BA1770">
        <v>2</v>
      </c>
    </row>
    <row r="1771" spans="3:53" x14ac:dyDescent="0.25">
      <c r="C1771" t="s">
        <v>322</v>
      </c>
      <c r="D1771" t="s">
        <v>283</v>
      </c>
      <c r="E1771">
        <v>4.99</v>
      </c>
      <c r="F1771">
        <v>14.51</v>
      </c>
      <c r="G1771">
        <v>-5.87</v>
      </c>
      <c r="H1771">
        <v>54.86</v>
      </c>
      <c r="I1771">
        <v>-56.487000000000002</v>
      </c>
      <c r="J1771" t="s">
        <v>75</v>
      </c>
      <c r="K1771">
        <v>41.39</v>
      </c>
      <c r="L1771">
        <v>5.0020350000000002</v>
      </c>
      <c r="M1771">
        <v>-0.64043934118814594</v>
      </c>
      <c r="N1771">
        <v>5.0373739999999998</v>
      </c>
      <c r="O1771">
        <v>-1.3374825851723551</v>
      </c>
      <c r="P1771">
        <v>37880000</v>
      </c>
      <c r="Q1771">
        <v>674640</v>
      </c>
      <c r="R1771">
        <v>56.15</v>
      </c>
      <c r="S1771">
        <v>21.532</v>
      </c>
      <c r="T1771">
        <v>6.6789999999999994</v>
      </c>
      <c r="U1771">
        <v>13.543749999999999</v>
      </c>
      <c r="V1771">
        <v>2.2785268631534961</v>
      </c>
      <c r="AC1771">
        <v>4.99</v>
      </c>
      <c r="AD1771">
        <v>4.45</v>
      </c>
      <c r="AH1771" s="77">
        <f>IF(AND(M1771&lt;Variables!$G$6,M1771&gt;Variables!$G$5),0,1)</f>
        <v>1</v>
      </c>
      <c r="AI1771" s="77">
        <f t="shared" si="54"/>
        <v>1</v>
      </c>
      <c r="AJ1771" s="77">
        <f>IF(I1771&gt;Variables!$G$7,0,1)</f>
        <v>1</v>
      </c>
      <c r="AK1771" s="77">
        <f>IF(F1771&gt;Variables!$G$8,0,1)</f>
        <v>0</v>
      </c>
      <c r="AL1771" s="77">
        <f>IF(G1771&gt;Variables!$G$9,0,1)</f>
        <v>1</v>
      </c>
      <c r="AM1771" s="77">
        <f>IF(AND(K1771&gt;Variables!$G$10,K1771&lt;Variables!$G$11),0,1)</f>
        <v>1</v>
      </c>
      <c r="AN1771" s="77">
        <f>IF(H1771&lt;Variables!$G$13,1,0)</f>
        <v>1</v>
      </c>
      <c r="AO1771" s="77">
        <f>IF(R1771&lt;Variables!$G$12,0,1)</f>
        <v>1</v>
      </c>
      <c r="AP1771" s="78">
        <f t="shared" si="55"/>
        <v>1</v>
      </c>
      <c r="AQ1771" s="77">
        <f>IF(V1771&lt;Variables!$G$15,1,0)</f>
        <v>1</v>
      </c>
      <c r="AR1771">
        <v>0</v>
      </c>
      <c r="AS1771">
        <v>0</v>
      </c>
      <c r="AT1771">
        <v>1</v>
      </c>
      <c r="AU1771">
        <v>0</v>
      </c>
      <c r="BA1771">
        <v>-2.25</v>
      </c>
    </row>
    <row r="1772" spans="3:53" x14ac:dyDescent="0.25">
      <c r="C1772" t="s">
        <v>322</v>
      </c>
      <c r="D1772" t="s">
        <v>316</v>
      </c>
      <c r="E1772">
        <v>1.32</v>
      </c>
      <c r="F1772">
        <v>10.83</v>
      </c>
      <c r="G1772">
        <v>-3.65</v>
      </c>
      <c r="H1772">
        <v>-99999</v>
      </c>
      <c r="I1772">
        <v>-99999</v>
      </c>
      <c r="J1772" t="s">
        <v>75</v>
      </c>
      <c r="K1772">
        <v>-99999</v>
      </c>
      <c r="L1772">
        <v>-99999</v>
      </c>
      <c r="M1772">
        <v>-99999</v>
      </c>
      <c r="N1772">
        <v>1.3466666666666669</v>
      </c>
      <c r="O1772">
        <v>-1.980198019801976</v>
      </c>
      <c r="P1772">
        <v>23300</v>
      </c>
      <c r="Q1772">
        <v>107</v>
      </c>
      <c r="R1772">
        <v>217.76</v>
      </c>
      <c r="S1772">
        <v>21.532</v>
      </c>
      <c r="T1772">
        <v>6.6789999999999994</v>
      </c>
      <c r="U1772">
        <v>13.543749999999999</v>
      </c>
      <c r="V1772">
        <v>-99999</v>
      </c>
      <c r="AC1772">
        <v>-99999</v>
      </c>
      <c r="AD1772">
        <v>-99999</v>
      </c>
      <c r="AH1772" s="77">
        <f>IF(AND(M1772&lt;Variables!$G$6,M1772&gt;Variables!$G$5),0,1)</f>
        <v>1</v>
      </c>
      <c r="AI1772" s="77">
        <f t="shared" si="54"/>
        <v>1</v>
      </c>
      <c r="AJ1772" s="77">
        <f>IF(I1772&gt;Variables!$G$7,0,1)</f>
        <v>1</v>
      </c>
      <c r="AK1772" s="77">
        <f>IF(F1772&gt;Variables!$G$8,0,1)</f>
        <v>0</v>
      </c>
      <c r="AL1772" s="77">
        <f>IF(G1772&gt;Variables!$G$9,0,1)</f>
        <v>1</v>
      </c>
      <c r="AM1772" s="77">
        <f>IF(AND(K1772&gt;Variables!$G$10,K1772&lt;Variables!$G$11),0,1)</f>
        <v>1</v>
      </c>
      <c r="AN1772" s="77">
        <f>IF(H1772&lt;Variables!$G$13,1,0)</f>
        <v>1</v>
      </c>
      <c r="AO1772" s="77">
        <f>IF(R1772&lt;Variables!$G$12,0,1)</f>
        <v>1</v>
      </c>
      <c r="AP1772" s="78">
        <f t="shared" si="55"/>
        <v>1</v>
      </c>
      <c r="AQ1772" s="77">
        <f>IF(V1772&lt;Variables!$G$15,1,0)</f>
        <v>1</v>
      </c>
      <c r="AR1772">
        <v>0</v>
      </c>
      <c r="AS1772">
        <v>0</v>
      </c>
      <c r="AT1772">
        <v>0</v>
      </c>
      <c r="AU1772">
        <v>0</v>
      </c>
      <c r="BA1772">
        <v>0</v>
      </c>
    </row>
    <row r="1773" spans="3:53" x14ac:dyDescent="0.25">
      <c r="C1773" t="s">
        <v>322</v>
      </c>
      <c r="D1773" t="s">
        <v>179</v>
      </c>
      <c r="E1773">
        <v>21.98</v>
      </c>
      <c r="F1773">
        <v>6.52</v>
      </c>
      <c r="G1773">
        <v>4.5199999999999996</v>
      </c>
      <c r="H1773">
        <v>14130</v>
      </c>
      <c r="I1773">
        <v>-72.064999999999998</v>
      </c>
      <c r="J1773" t="s">
        <v>75</v>
      </c>
      <c r="K1773">
        <v>40.07</v>
      </c>
      <c r="L1773">
        <v>22.004825</v>
      </c>
      <c r="M1773">
        <v>-0.24914990235096621</v>
      </c>
      <c r="N1773">
        <v>22.097719999999999</v>
      </c>
      <c r="O1773">
        <v>-0.66848525549242022</v>
      </c>
      <c r="P1773">
        <v>21450000</v>
      </c>
      <c r="Q1773">
        <v>11046000</v>
      </c>
      <c r="R1773">
        <v>1.94</v>
      </c>
      <c r="S1773">
        <v>21.532</v>
      </c>
      <c r="T1773">
        <v>6.6789999999999994</v>
      </c>
      <c r="U1773">
        <v>13.543749999999999</v>
      </c>
      <c r="V1773">
        <v>2.2634580164254881</v>
      </c>
      <c r="AC1773">
        <v>22.645</v>
      </c>
      <c r="AD1773">
        <v>21.81</v>
      </c>
      <c r="AH1773" s="77">
        <f>IF(AND(M1773&lt;Variables!$G$6,M1773&gt;Variables!$G$5),0,1)</f>
        <v>1</v>
      </c>
      <c r="AI1773" s="77">
        <f t="shared" si="54"/>
        <v>1</v>
      </c>
      <c r="AJ1773" s="77">
        <f>IF(I1773&gt;Variables!$G$7,0,1)</f>
        <v>1</v>
      </c>
      <c r="AK1773" s="77">
        <f>IF(F1773&gt;Variables!$G$8,0,1)</f>
        <v>1</v>
      </c>
      <c r="AL1773" s="77">
        <f>IF(G1773&gt;Variables!$G$9,0,1)</f>
        <v>1</v>
      </c>
      <c r="AM1773" s="77">
        <f>IF(AND(K1773&gt;Variables!$G$10,K1773&lt;Variables!$G$11),0,1)</f>
        <v>1</v>
      </c>
      <c r="AN1773" s="77">
        <f>IF(H1773&lt;Variables!$G$13,1,0)</f>
        <v>0</v>
      </c>
      <c r="AO1773" s="77">
        <f>IF(R1773&lt;Variables!$G$12,0,1)</f>
        <v>0</v>
      </c>
      <c r="AP1773" s="78">
        <f t="shared" si="55"/>
        <v>1</v>
      </c>
      <c r="AQ1773" s="77">
        <f>IF(V1773&lt;Variables!$G$15,1,0)</f>
        <v>1</v>
      </c>
      <c r="AR1773">
        <v>1</v>
      </c>
      <c r="AS1773">
        <v>0</v>
      </c>
      <c r="AT1773">
        <v>0</v>
      </c>
      <c r="AU1773">
        <v>0</v>
      </c>
      <c r="BA1773">
        <v>1.26</v>
      </c>
    </row>
    <row r="1774" spans="3:53" x14ac:dyDescent="0.25">
      <c r="C1774" t="s">
        <v>322</v>
      </c>
      <c r="D1774" t="s">
        <v>273</v>
      </c>
      <c r="E1774">
        <v>2.13</v>
      </c>
      <c r="F1774">
        <v>40.43</v>
      </c>
      <c r="G1774">
        <v>31.9</v>
      </c>
      <c r="H1774">
        <v>464.81</v>
      </c>
      <c r="I1774">
        <v>-3.0910000000000002</v>
      </c>
      <c r="J1774" t="s">
        <v>74</v>
      </c>
      <c r="K1774">
        <v>78.48</v>
      </c>
      <c r="L1774">
        <v>2.0459550000000002</v>
      </c>
      <c r="M1774">
        <v>5.0854002165247874</v>
      </c>
      <c r="N1774">
        <v>1.9494359999999999</v>
      </c>
      <c r="O1774">
        <v>10.288309028867809</v>
      </c>
      <c r="P1774">
        <v>134080000</v>
      </c>
      <c r="Q1774">
        <v>1670000</v>
      </c>
      <c r="R1774">
        <v>80.290000000000006</v>
      </c>
      <c r="S1774">
        <v>21.532</v>
      </c>
      <c r="T1774">
        <v>6.6789999999999994</v>
      </c>
      <c r="U1774">
        <v>13.543749999999999</v>
      </c>
      <c r="V1774">
        <v>2.1115570060651399</v>
      </c>
      <c r="AC1774">
        <v>2.23</v>
      </c>
      <c r="AD1774">
        <v>1.77</v>
      </c>
      <c r="AH1774" s="77">
        <f>IF(AND(M1774&lt;Variables!$G$6,M1774&gt;Variables!$G$5),0,1)</f>
        <v>1</v>
      </c>
      <c r="AI1774" s="77">
        <f t="shared" si="54"/>
        <v>0</v>
      </c>
      <c r="AJ1774" s="77">
        <f>IF(I1774&gt;Variables!$G$7,0,1)</f>
        <v>1</v>
      </c>
      <c r="AK1774" s="77">
        <f>IF(F1774&gt;Variables!$G$8,0,1)</f>
        <v>0</v>
      </c>
      <c r="AL1774" s="77">
        <f>IF(G1774&gt;Variables!$G$9,0,1)</f>
        <v>0</v>
      </c>
      <c r="AM1774" s="77">
        <f>IF(AND(K1774&gt;Variables!$G$10,K1774&lt;Variables!$G$11),0,1)</f>
        <v>1</v>
      </c>
      <c r="AN1774" s="77">
        <f>IF(H1774&lt;Variables!$G$13,1,0)</f>
        <v>1</v>
      </c>
      <c r="AO1774" s="77">
        <f>IF(R1774&lt;Variables!$G$12,0,1)</f>
        <v>1</v>
      </c>
      <c r="AP1774" s="78">
        <f t="shared" si="55"/>
        <v>0</v>
      </c>
      <c r="AQ1774" s="77">
        <f>IF(V1774&lt;Variables!$G$15,1,0)</f>
        <v>1</v>
      </c>
      <c r="AR1774">
        <v>0</v>
      </c>
      <c r="AS1774">
        <v>0</v>
      </c>
      <c r="AT1774">
        <v>1</v>
      </c>
      <c r="AU1774">
        <v>0</v>
      </c>
      <c r="BA1774">
        <v>-2.25</v>
      </c>
    </row>
    <row r="1775" spans="3:53" x14ac:dyDescent="0.25">
      <c r="C1775" t="s">
        <v>323</v>
      </c>
      <c r="D1775" t="s">
        <v>313</v>
      </c>
      <c r="E1775">
        <v>5.32</v>
      </c>
      <c r="F1775">
        <v>13.19</v>
      </c>
      <c r="G1775">
        <v>0</v>
      </c>
      <c r="H1775">
        <v>-99999</v>
      </c>
      <c r="I1775">
        <v>-99999</v>
      </c>
      <c r="J1775" t="s">
        <v>75</v>
      </c>
      <c r="K1775">
        <v>-99999</v>
      </c>
      <c r="L1775">
        <v>-99999</v>
      </c>
      <c r="M1775">
        <v>-99999</v>
      </c>
      <c r="N1775">
        <v>-99999</v>
      </c>
      <c r="O1775">
        <v>-99999</v>
      </c>
      <c r="P1775">
        <v>61040</v>
      </c>
      <c r="Q1775">
        <v>168</v>
      </c>
      <c r="R1775">
        <v>363.33</v>
      </c>
      <c r="S1775">
        <v>21.777999999999999</v>
      </c>
      <c r="T1775">
        <v>6.3990000000000009</v>
      </c>
      <c r="U1775">
        <v>13.50708333333333</v>
      </c>
      <c r="V1775">
        <v>-99999</v>
      </c>
      <c r="AC1775">
        <v>-99999</v>
      </c>
      <c r="AD1775">
        <v>-99999</v>
      </c>
      <c r="AH1775" s="77">
        <f>IF(AND(M1775&lt;Variables!$G$6,M1775&gt;Variables!$G$5),0,1)</f>
        <v>1</v>
      </c>
      <c r="AI1775" s="77">
        <f t="shared" si="54"/>
        <v>1</v>
      </c>
      <c r="AJ1775" s="77">
        <f>IF(I1775&gt;Variables!$G$7,0,1)</f>
        <v>1</v>
      </c>
      <c r="AK1775" s="77">
        <f>IF(F1775&gt;Variables!$G$8,0,1)</f>
        <v>0</v>
      </c>
      <c r="AL1775" s="77">
        <f>IF(G1775&gt;Variables!$G$9,0,1)</f>
        <v>1</v>
      </c>
      <c r="AM1775" s="77">
        <f>IF(AND(K1775&gt;Variables!$G$10,K1775&lt;Variables!$G$11),0,1)</f>
        <v>1</v>
      </c>
      <c r="AN1775" s="77">
        <f>IF(H1775&lt;Variables!$G$13,1,0)</f>
        <v>1</v>
      </c>
      <c r="AO1775" s="77">
        <f>IF(R1775&lt;Variables!$G$12,0,1)</f>
        <v>1</v>
      </c>
      <c r="AP1775" s="78">
        <f t="shared" si="55"/>
        <v>1</v>
      </c>
      <c r="AQ1775" s="77">
        <f>IF(V1775&lt;Variables!$G$15,1,0)</f>
        <v>1</v>
      </c>
      <c r="AR1775">
        <v>0</v>
      </c>
      <c r="AS1775">
        <v>0</v>
      </c>
      <c r="AT1775">
        <v>0</v>
      </c>
      <c r="AU1775">
        <v>0</v>
      </c>
      <c r="BA1775">
        <v>0</v>
      </c>
    </row>
    <row r="1776" spans="3:53" x14ac:dyDescent="0.25">
      <c r="C1776" t="s">
        <v>323</v>
      </c>
      <c r="D1776" t="s">
        <v>120</v>
      </c>
      <c r="E1776">
        <v>11.96</v>
      </c>
      <c r="F1776">
        <v>5.79</v>
      </c>
      <c r="G1776">
        <v>8.09</v>
      </c>
      <c r="H1776">
        <v>7430</v>
      </c>
      <c r="I1776">
        <v>-57.482999999999997</v>
      </c>
      <c r="J1776" t="s">
        <v>75</v>
      </c>
      <c r="K1776">
        <v>44.59</v>
      </c>
      <c r="L1776">
        <v>11.949745</v>
      </c>
      <c r="M1776">
        <v>-0.49996882778668272</v>
      </c>
      <c r="N1776">
        <v>11.946332</v>
      </c>
      <c r="O1776">
        <v>-0.47154222735480128</v>
      </c>
      <c r="P1776">
        <v>85563000</v>
      </c>
      <c r="Q1776">
        <v>27669000</v>
      </c>
      <c r="R1776">
        <v>3.09</v>
      </c>
      <c r="S1776">
        <v>21.777999999999999</v>
      </c>
      <c r="T1776">
        <v>6.3990000000000009</v>
      </c>
      <c r="U1776">
        <v>13.50708333333333</v>
      </c>
      <c r="V1776">
        <v>2.316140036559609</v>
      </c>
      <c r="AC1776">
        <v>11.92</v>
      </c>
      <c r="AD1776">
        <v>11.11</v>
      </c>
      <c r="AH1776" s="77">
        <f>IF(AND(M1776&lt;Variables!$G$6,M1776&gt;Variables!$G$5),0,1)</f>
        <v>1</v>
      </c>
      <c r="AI1776" s="77">
        <f t="shared" si="54"/>
        <v>0</v>
      </c>
      <c r="AJ1776" s="77">
        <f>IF(I1776&gt;Variables!$G$7,0,1)</f>
        <v>1</v>
      </c>
      <c r="AK1776" s="77">
        <f>IF(F1776&gt;Variables!$G$8,0,1)</f>
        <v>1</v>
      </c>
      <c r="AL1776" s="77">
        <f>IF(G1776&gt;Variables!$G$9,0,1)</f>
        <v>1</v>
      </c>
      <c r="AM1776" s="77">
        <f>IF(AND(K1776&gt;Variables!$G$10,K1776&lt;Variables!$G$11),0,1)</f>
        <v>1</v>
      </c>
      <c r="AN1776" s="77">
        <f>IF(H1776&lt;Variables!$G$13,1,0)</f>
        <v>0</v>
      </c>
      <c r="AO1776" s="77">
        <f>IF(R1776&lt;Variables!$G$12,0,1)</f>
        <v>1</v>
      </c>
      <c r="AP1776" s="78">
        <f t="shared" si="55"/>
        <v>1</v>
      </c>
      <c r="AQ1776" s="77">
        <f>IF(V1776&lt;Variables!$G$15,1,0)</f>
        <v>1</v>
      </c>
      <c r="AR1776">
        <v>0</v>
      </c>
      <c r="AS1776">
        <v>0</v>
      </c>
      <c r="AT1776">
        <v>1</v>
      </c>
      <c r="AU1776">
        <v>0</v>
      </c>
      <c r="BA1776">
        <v>-2.25</v>
      </c>
    </row>
    <row r="1777" spans="3:53" x14ac:dyDescent="0.25">
      <c r="C1777" t="s">
        <v>323</v>
      </c>
      <c r="D1777" t="s">
        <v>274</v>
      </c>
      <c r="E1777">
        <v>53.58</v>
      </c>
      <c r="F1777">
        <v>29.8</v>
      </c>
      <c r="G1777">
        <v>-0.14000000000000001</v>
      </c>
      <c r="H1777">
        <v>1620</v>
      </c>
      <c r="I1777">
        <v>-6.3070000000000004</v>
      </c>
      <c r="J1777" t="s">
        <v>74</v>
      </c>
      <c r="K1777">
        <v>32.24</v>
      </c>
      <c r="L1777">
        <v>53.442750000000011</v>
      </c>
      <c r="M1777">
        <v>-3.3213111226525011E-2</v>
      </c>
      <c r="N1777">
        <v>53.457600000000014</v>
      </c>
      <c r="O1777">
        <v>-6.0982909820149769E-2</v>
      </c>
      <c r="P1777">
        <v>3548000</v>
      </c>
      <c r="Q1777">
        <v>116562</v>
      </c>
      <c r="R1777">
        <v>30.44</v>
      </c>
      <c r="S1777">
        <v>21.777999999999999</v>
      </c>
      <c r="T1777">
        <v>6.3990000000000009</v>
      </c>
      <c r="U1777">
        <v>13.50708333333333</v>
      </c>
      <c r="V1777">
        <v>2.1821664111895429</v>
      </c>
      <c r="AC1777">
        <v>53.7</v>
      </c>
      <c r="AD1777">
        <v>53.35</v>
      </c>
      <c r="AH1777" s="77">
        <f>IF(AND(M1777&lt;Variables!$G$6,M1777&gt;Variables!$G$5),0,1)</f>
        <v>1</v>
      </c>
      <c r="AI1777" s="77">
        <f t="shared" si="54"/>
        <v>1</v>
      </c>
      <c r="AJ1777" s="77">
        <f>IF(I1777&gt;Variables!$G$7,0,1)</f>
        <v>1</v>
      </c>
      <c r="AK1777" s="77">
        <f>IF(F1777&gt;Variables!$G$8,0,1)</f>
        <v>0</v>
      </c>
      <c r="AL1777" s="77">
        <f>IF(G1777&gt;Variables!$G$9,0,1)</f>
        <v>1</v>
      </c>
      <c r="AM1777" s="77">
        <f>IF(AND(K1777&gt;Variables!$G$10,K1777&lt;Variables!$G$11),0,1)</f>
        <v>1</v>
      </c>
      <c r="AN1777" s="77">
        <f>IF(H1777&lt;Variables!$G$13,1,0)</f>
        <v>0</v>
      </c>
      <c r="AO1777" s="77">
        <f>IF(R1777&lt;Variables!$G$12,0,1)</f>
        <v>1</v>
      </c>
      <c r="AP1777" s="78">
        <f t="shared" si="55"/>
        <v>0</v>
      </c>
      <c r="AQ1777" s="77">
        <f>IF(V1777&lt;Variables!$G$15,1,0)</f>
        <v>1</v>
      </c>
      <c r="AR1777">
        <v>0</v>
      </c>
      <c r="AS1777">
        <v>0</v>
      </c>
      <c r="AT1777">
        <v>0</v>
      </c>
      <c r="AU1777">
        <v>1</v>
      </c>
      <c r="BA1777">
        <v>-0.38</v>
      </c>
    </row>
    <row r="1778" spans="3:53" x14ac:dyDescent="0.25">
      <c r="C1778" t="s">
        <v>323</v>
      </c>
      <c r="D1778" t="s">
        <v>184</v>
      </c>
      <c r="E1778">
        <v>40.74</v>
      </c>
      <c r="F1778">
        <v>5.87</v>
      </c>
      <c r="G1778">
        <v>6.66</v>
      </c>
      <c r="H1778">
        <v>5650</v>
      </c>
      <c r="I1778">
        <v>94.991</v>
      </c>
      <c r="J1778" t="s">
        <v>75</v>
      </c>
      <c r="K1778">
        <v>37.99</v>
      </c>
      <c r="L1778">
        <v>40.804368749999988</v>
      </c>
      <c r="M1778">
        <v>-0.53761093902474333</v>
      </c>
      <c r="N1778">
        <v>40.808632558139543</v>
      </c>
      <c r="O1778">
        <v>-0.54800306729447112</v>
      </c>
      <c r="P1778">
        <v>307468</v>
      </c>
      <c r="Q1778">
        <v>654975</v>
      </c>
      <c r="R1778">
        <v>0.47</v>
      </c>
      <c r="S1778">
        <v>21.777999999999999</v>
      </c>
      <c r="T1778">
        <v>6.3990000000000009</v>
      </c>
      <c r="U1778">
        <v>13.50708333333333</v>
      </c>
      <c r="V1778">
        <v>2.2379073135078831</v>
      </c>
      <c r="AC1778">
        <v>40.615000000000002</v>
      </c>
      <c r="AD1778">
        <v>37.409999999999997</v>
      </c>
      <c r="AH1778" s="77">
        <f>IF(AND(M1778&lt;Variables!$G$6,M1778&gt;Variables!$G$5),0,1)</f>
        <v>1</v>
      </c>
      <c r="AI1778" s="77">
        <f t="shared" si="54"/>
        <v>1</v>
      </c>
      <c r="AJ1778" s="77">
        <f>IF(I1778&gt;Variables!$G$7,0,1)</f>
        <v>0</v>
      </c>
      <c r="AK1778" s="77">
        <f>IF(F1778&gt;Variables!$G$8,0,1)</f>
        <v>1</v>
      </c>
      <c r="AL1778" s="77">
        <f>IF(G1778&gt;Variables!$G$9,0,1)</f>
        <v>1</v>
      </c>
      <c r="AM1778" s="77">
        <f>IF(AND(K1778&gt;Variables!$G$10,K1778&lt;Variables!$G$11),0,1)</f>
        <v>1</v>
      </c>
      <c r="AN1778" s="77">
        <f>IF(H1778&lt;Variables!$G$13,1,0)</f>
        <v>0</v>
      </c>
      <c r="AO1778" s="77">
        <f>IF(R1778&lt;Variables!$G$12,0,1)</f>
        <v>0</v>
      </c>
      <c r="AP1778" s="78">
        <f t="shared" si="55"/>
        <v>1</v>
      </c>
      <c r="AQ1778" s="77">
        <f>IF(V1778&lt;Variables!$G$15,1,0)</f>
        <v>1</v>
      </c>
      <c r="AR1778">
        <v>0</v>
      </c>
      <c r="AS1778">
        <v>0</v>
      </c>
      <c r="AT1778">
        <v>1</v>
      </c>
      <c r="AU1778">
        <v>0</v>
      </c>
      <c r="BA1778">
        <v>-1.61</v>
      </c>
    </row>
    <row r="1779" spans="3:53" x14ac:dyDescent="0.25">
      <c r="C1779" t="s">
        <v>323</v>
      </c>
      <c r="D1779" t="s">
        <v>293</v>
      </c>
      <c r="E1779">
        <v>22.48</v>
      </c>
      <c r="F1779">
        <v>11.15</v>
      </c>
      <c r="G1779">
        <v>-1.51</v>
      </c>
      <c r="H1779">
        <v>-99999</v>
      </c>
      <c r="I1779">
        <v>240.642</v>
      </c>
      <c r="J1779" t="s">
        <v>74</v>
      </c>
      <c r="K1779">
        <v>-99999</v>
      </c>
      <c r="L1779">
        <v>-99999</v>
      </c>
      <c r="M1779">
        <v>-99999</v>
      </c>
      <c r="N1779">
        <v>-99999</v>
      </c>
      <c r="O1779">
        <v>-99999</v>
      </c>
      <c r="P1779">
        <v>138411</v>
      </c>
      <c r="Q1779">
        <v>7534</v>
      </c>
      <c r="R1779">
        <v>18.37</v>
      </c>
      <c r="S1779">
        <v>21.777999999999999</v>
      </c>
      <c r="T1779">
        <v>6.3990000000000009</v>
      </c>
      <c r="U1779">
        <v>13.50708333333333</v>
      </c>
      <c r="V1779">
        <v>-99999</v>
      </c>
      <c r="AC1779">
        <v>-99999</v>
      </c>
      <c r="AD1779">
        <v>-99999</v>
      </c>
      <c r="AH1779" s="77">
        <f>IF(AND(M1779&lt;Variables!$G$6,M1779&gt;Variables!$G$5),0,1)</f>
        <v>1</v>
      </c>
      <c r="AI1779" s="77">
        <f t="shared" si="54"/>
        <v>1</v>
      </c>
      <c r="AJ1779" s="77">
        <f>IF(I1779&gt;Variables!$G$7,0,1)</f>
        <v>0</v>
      </c>
      <c r="AK1779" s="77">
        <f>IF(F1779&gt;Variables!$G$8,0,1)</f>
        <v>0</v>
      </c>
      <c r="AL1779" s="77">
        <f>IF(G1779&gt;Variables!$G$9,0,1)</f>
        <v>1</v>
      </c>
      <c r="AM1779" s="77">
        <f>IF(AND(K1779&gt;Variables!$G$10,K1779&lt;Variables!$G$11),0,1)</f>
        <v>1</v>
      </c>
      <c r="AN1779" s="77">
        <f>IF(H1779&lt;Variables!$G$13,1,0)</f>
        <v>1</v>
      </c>
      <c r="AO1779" s="77">
        <f>IF(R1779&lt;Variables!$G$12,0,1)</f>
        <v>1</v>
      </c>
      <c r="AP1779" s="78">
        <f t="shared" si="55"/>
        <v>0</v>
      </c>
      <c r="AQ1779" s="77">
        <f>IF(V1779&lt;Variables!$G$15,1,0)</f>
        <v>1</v>
      </c>
      <c r="AR1779">
        <v>0</v>
      </c>
      <c r="AS1779">
        <v>0</v>
      </c>
      <c r="AT1779">
        <v>0</v>
      </c>
      <c r="AU1779">
        <v>0</v>
      </c>
      <c r="BA1779">
        <v>0</v>
      </c>
    </row>
    <row r="1780" spans="3:53" x14ac:dyDescent="0.25">
      <c r="C1780" t="s">
        <v>323</v>
      </c>
      <c r="D1780" t="s">
        <v>278</v>
      </c>
      <c r="E1780">
        <v>225.79</v>
      </c>
      <c r="F1780">
        <v>6.46</v>
      </c>
      <c r="G1780">
        <v>6.23</v>
      </c>
      <c r="H1780">
        <v>7520</v>
      </c>
      <c r="I1780">
        <v>-5.5110000000000001</v>
      </c>
      <c r="J1780" t="s">
        <v>74</v>
      </c>
      <c r="K1780">
        <v>66.91</v>
      </c>
      <c r="L1780">
        <v>224.66225499999999</v>
      </c>
      <c r="M1780">
        <v>0.2438082000022874</v>
      </c>
      <c r="N1780">
        <v>223.38182708333341</v>
      </c>
      <c r="O1780">
        <v>0.81840718223896736</v>
      </c>
      <c r="P1780">
        <v>548198</v>
      </c>
      <c r="Q1780">
        <v>626950</v>
      </c>
      <c r="R1780">
        <v>0.87</v>
      </c>
      <c r="S1780">
        <v>21.777999999999999</v>
      </c>
      <c r="T1780">
        <v>6.3990000000000009</v>
      </c>
      <c r="U1780">
        <v>13.50708333333333</v>
      </c>
      <c r="V1780">
        <v>2.5239419500399731</v>
      </c>
      <c r="AC1780">
        <v>227.31</v>
      </c>
      <c r="AD1780">
        <v>223.25</v>
      </c>
      <c r="AH1780" s="77">
        <f>IF(AND(M1780&lt;Variables!$G$6,M1780&gt;Variables!$G$5),0,1)</f>
        <v>1</v>
      </c>
      <c r="AI1780" s="77">
        <f t="shared" si="54"/>
        <v>0</v>
      </c>
      <c r="AJ1780" s="77">
        <f>IF(I1780&gt;Variables!$G$7,0,1)</f>
        <v>1</v>
      </c>
      <c r="AK1780" s="77">
        <f>IF(F1780&gt;Variables!$G$8,0,1)</f>
        <v>1</v>
      </c>
      <c r="AL1780" s="77">
        <f>IF(G1780&gt;Variables!$G$9,0,1)</f>
        <v>1</v>
      </c>
      <c r="AM1780" s="77">
        <f>IF(AND(K1780&gt;Variables!$G$10,K1780&lt;Variables!$G$11),0,1)</f>
        <v>0</v>
      </c>
      <c r="AN1780" s="77">
        <f>IF(H1780&lt;Variables!$G$13,1,0)</f>
        <v>0</v>
      </c>
      <c r="AO1780" s="77">
        <f>IF(R1780&lt;Variables!$G$12,0,1)</f>
        <v>0</v>
      </c>
      <c r="AP1780" s="78">
        <f t="shared" si="55"/>
        <v>0</v>
      </c>
      <c r="AQ1780" s="77">
        <f>IF(V1780&lt;Variables!$G$15,1,0)</f>
        <v>1</v>
      </c>
      <c r="AR1780">
        <v>0</v>
      </c>
      <c r="AS1780">
        <v>1</v>
      </c>
      <c r="AT1780">
        <v>0</v>
      </c>
      <c r="AU1780">
        <v>0</v>
      </c>
      <c r="BA1780">
        <v>0.41</v>
      </c>
    </row>
    <row r="1781" spans="3:53" x14ac:dyDescent="0.25">
      <c r="C1781" t="s">
        <v>323</v>
      </c>
      <c r="D1781" t="s">
        <v>302</v>
      </c>
      <c r="E1781">
        <v>23.48</v>
      </c>
      <c r="F1781">
        <v>17.420000000000002</v>
      </c>
      <c r="G1781">
        <v>12.33</v>
      </c>
      <c r="H1781">
        <v>1050</v>
      </c>
      <c r="I1781">
        <v>127.562</v>
      </c>
      <c r="J1781" t="s">
        <v>74</v>
      </c>
      <c r="K1781">
        <v>68.56</v>
      </c>
      <c r="L1781">
        <v>23.285900000000002</v>
      </c>
      <c r="M1781">
        <v>0.57588497760447355</v>
      </c>
      <c r="N1781">
        <v>23.062612244897959</v>
      </c>
      <c r="O1781">
        <v>1.549641260525906</v>
      </c>
      <c r="P1781">
        <v>12270000</v>
      </c>
      <c r="Q1781">
        <v>1330000</v>
      </c>
      <c r="R1781">
        <v>9.23</v>
      </c>
      <c r="S1781">
        <v>21.777999999999999</v>
      </c>
      <c r="T1781">
        <v>6.3990000000000009</v>
      </c>
      <c r="U1781">
        <v>13.50708333333333</v>
      </c>
      <c r="V1781">
        <v>2.5134404186499122</v>
      </c>
      <c r="AC1781">
        <v>23.624300000000002</v>
      </c>
      <c r="AD1781">
        <v>22.78</v>
      </c>
      <c r="AH1781" s="77">
        <f>IF(AND(M1781&lt;Variables!$G$6,M1781&gt;Variables!$G$5),0,1)</f>
        <v>1</v>
      </c>
      <c r="AI1781" s="77">
        <f t="shared" si="54"/>
        <v>0</v>
      </c>
      <c r="AJ1781" s="77">
        <f>IF(I1781&gt;Variables!$G$7,0,1)</f>
        <v>0</v>
      </c>
      <c r="AK1781" s="77">
        <f>IF(F1781&gt;Variables!$G$8,0,1)</f>
        <v>0</v>
      </c>
      <c r="AL1781" s="77">
        <f>IF(G1781&gt;Variables!$G$9,0,1)</f>
        <v>0</v>
      </c>
      <c r="AM1781" s="77">
        <f>IF(AND(K1781&gt;Variables!$G$10,K1781&lt;Variables!$G$11),0,1)</f>
        <v>0</v>
      </c>
      <c r="AN1781" s="77">
        <f>IF(H1781&lt;Variables!$G$13,1,0)</f>
        <v>1</v>
      </c>
      <c r="AO1781" s="77">
        <f>IF(R1781&lt;Variables!$G$12,0,1)</f>
        <v>1</v>
      </c>
      <c r="AP1781" s="78">
        <f t="shared" si="55"/>
        <v>0</v>
      </c>
      <c r="AQ1781" s="77">
        <f>IF(V1781&lt;Variables!$G$15,1,0)</f>
        <v>1</v>
      </c>
      <c r="AR1781">
        <v>0</v>
      </c>
      <c r="AS1781">
        <v>0</v>
      </c>
      <c r="AT1781">
        <v>1</v>
      </c>
      <c r="AU1781">
        <v>0</v>
      </c>
      <c r="BA1781">
        <v>-1.34</v>
      </c>
    </row>
    <row r="1782" spans="3:53" x14ac:dyDescent="0.25">
      <c r="C1782" t="s">
        <v>323</v>
      </c>
      <c r="D1782" t="s">
        <v>273</v>
      </c>
      <c r="E1782">
        <v>2.11</v>
      </c>
      <c r="F1782">
        <v>38.880000000000003</v>
      </c>
      <c r="G1782">
        <v>27.61</v>
      </c>
      <c r="H1782">
        <v>464.81</v>
      </c>
      <c r="I1782">
        <v>-3.698</v>
      </c>
      <c r="J1782" t="s">
        <v>74</v>
      </c>
      <c r="K1782">
        <v>55.78</v>
      </c>
      <c r="L1782">
        <v>2.0676149999999991</v>
      </c>
      <c r="M1782">
        <v>0.59899933014613371</v>
      </c>
      <c r="N1782">
        <v>1.9693560000000001</v>
      </c>
      <c r="O1782">
        <v>5.6182833372940051</v>
      </c>
      <c r="P1782">
        <v>140530000</v>
      </c>
      <c r="Q1782">
        <v>1670000</v>
      </c>
      <c r="R1782">
        <v>84.15</v>
      </c>
      <c r="S1782">
        <v>21.777999999999999</v>
      </c>
      <c r="T1782">
        <v>6.3990000000000009</v>
      </c>
      <c r="U1782">
        <v>13.50708333333333</v>
      </c>
      <c r="V1782">
        <v>2.4013079372378301</v>
      </c>
      <c r="AC1782">
        <v>2.23</v>
      </c>
      <c r="AD1782">
        <v>1.77</v>
      </c>
      <c r="AH1782" s="77">
        <f>IF(AND(M1782&lt;Variables!$G$6,M1782&gt;Variables!$G$5),0,1)</f>
        <v>1</v>
      </c>
      <c r="AI1782" s="77">
        <f t="shared" si="54"/>
        <v>0</v>
      </c>
      <c r="AJ1782" s="77">
        <f>IF(I1782&gt;Variables!$G$7,0,1)</f>
        <v>1</v>
      </c>
      <c r="AK1782" s="77">
        <f>IF(F1782&gt;Variables!$G$8,0,1)</f>
        <v>0</v>
      </c>
      <c r="AL1782" s="77">
        <f>IF(G1782&gt;Variables!$G$9,0,1)</f>
        <v>0</v>
      </c>
      <c r="AM1782" s="77">
        <f>IF(AND(K1782&gt;Variables!$G$10,K1782&lt;Variables!$G$11),0,1)</f>
        <v>1</v>
      </c>
      <c r="AN1782" s="77">
        <f>IF(H1782&lt;Variables!$G$13,1,0)</f>
        <v>1</v>
      </c>
      <c r="AO1782" s="77">
        <f>IF(R1782&lt;Variables!$G$12,0,1)</f>
        <v>1</v>
      </c>
      <c r="AP1782" s="78">
        <f t="shared" si="55"/>
        <v>0</v>
      </c>
      <c r="AQ1782" s="77">
        <f>IF(V1782&lt;Variables!$G$15,1,0)</f>
        <v>1</v>
      </c>
      <c r="AR1782">
        <v>1</v>
      </c>
      <c r="AS1782">
        <v>0</v>
      </c>
      <c r="AT1782">
        <v>0</v>
      </c>
      <c r="AU1782">
        <v>0</v>
      </c>
      <c r="BA1782">
        <v>2</v>
      </c>
    </row>
    <row r="1783" spans="3:53" x14ac:dyDescent="0.25">
      <c r="C1783" t="s">
        <v>323</v>
      </c>
      <c r="D1783" t="s">
        <v>275</v>
      </c>
      <c r="E1783">
        <v>56.23</v>
      </c>
      <c r="F1783">
        <v>46.89</v>
      </c>
      <c r="G1783">
        <v>0.63</v>
      </c>
      <c r="H1783">
        <v>639.94000000000005</v>
      </c>
      <c r="I1783">
        <v>-9.8480000000000008</v>
      </c>
      <c r="J1783" t="s">
        <v>74</v>
      </c>
      <c r="K1783">
        <v>58.06</v>
      </c>
      <c r="L1783">
        <v>56.052749999999989</v>
      </c>
      <c r="M1783">
        <v>3.0774582870619759E-2</v>
      </c>
      <c r="N1783">
        <v>55.995634000000003</v>
      </c>
      <c r="O1783">
        <v>0.1328067827573802</v>
      </c>
      <c r="P1783">
        <v>5790000</v>
      </c>
      <c r="Q1783">
        <v>178970</v>
      </c>
      <c r="R1783">
        <v>32.35</v>
      </c>
      <c r="S1783">
        <v>21.777999999999999</v>
      </c>
      <c r="T1783">
        <v>6.3990000000000009</v>
      </c>
      <c r="U1783">
        <v>13.50708333333333</v>
      </c>
      <c r="V1783">
        <v>2.4489851122630011</v>
      </c>
      <c r="AC1783">
        <v>56.09</v>
      </c>
      <c r="AD1783">
        <v>55.67</v>
      </c>
      <c r="AH1783" s="77">
        <f>IF(AND(M1783&lt;Variables!$G$6,M1783&gt;Variables!$G$5),0,1)</f>
        <v>1</v>
      </c>
      <c r="AI1783" s="77">
        <f t="shared" si="54"/>
        <v>0</v>
      </c>
      <c r="AJ1783" s="77">
        <f>IF(I1783&gt;Variables!$G$7,0,1)</f>
        <v>1</v>
      </c>
      <c r="AK1783" s="77">
        <f>IF(F1783&gt;Variables!$G$8,0,1)</f>
        <v>0</v>
      </c>
      <c r="AL1783" s="77">
        <f>IF(G1783&gt;Variables!$G$9,0,1)</f>
        <v>1</v>
      </c>
      <c r="AM1783" s="77">
        <f>IF(AND(K1783&gt;Variables!$G$10,K1783&lt;Variables!$G$11),0,1)</f>
        <v>1</v>
      </c>
      <c r="AN1783" s="77">
        <f>IF(H1783&lt;Variables!$G$13,1,0)</f>
        <v>1</v>
      </c>
      <c r="AO1783" s="77">
        <f>IF(R1783&lt;Variables!$G$12,0,1)</f>
        <v>1</v>
      </c>
      <c r="AP1783" s="78">
        <f t="shared" si="55"/>
        <v>0</v>
      </c>
      <c r="AQ1783" s="77">
        <f>IF(V1783&lt;Variables!$G$15,1,0)</f>
        <v>1</v>
      </c>
      <c r="AR1783">
        <v>0</v>
      </c>
      <c r="AS1783">
        <v>0</v>
      </c>
      <c r="AT1783">
        <v>0</v>
      </c>
      <c r="AU1783">
        <v>1</v>
      </c>
      <c r="BA1783">
        <v>-0.93</v>
      </c>
    </row>
    <row r="1784" spans="3:53" x14ac:dyDescent="0.25">
      <c r="C1784" t="s">
        <v>323</v>
      </c>
      <c r="D1784" t="s">
        <v>127</v>
      </c>
      <c r="E1784">
        <v>36.65</v>
      </c>
      <c r="F1784">
        <v>10.08</v>
      </c>
      <c r="G1784">
        <v>10.81</v>
      </c>
      <c r="H1784">
        <v>8000</v>
      </c>
      <c r="I1784">
        <v>1786.202</v>
      </c>
      <c r="J1784" t="s">
        <v>75</v>
      </c>
      <c r="K1784">
        <v>59.04</v>
      </c>
      <c r="L1784">
        <v>36.258749999999999</v>
      </c>
      <c r="M1784">
        <v>0.61019753852517733</v>
      </c>
      <c r="N1784">
        <v>36.014812244897961</v>
      </c>
      <c r="O1784">
        <v>1.2916567548340809</v>
      </c>
      <c r="P1784">
        <v>473113</v>
      </c>
      <c r="Q1784">
        <v>741896</v>
      </c>
      <c r="R1784">
        <v>0.64</v>
      </c>
      <c r="S1784">
        <v>21.777999999999999</v>
      </c>
      <c r="T1784">
        <v>6.3990000000000009</v>
      </c>
      <c r="U1784">
        <v>13.50708333333333</v>
      </c>
      <c r="V1784">
        <v>2.4288585195573491</v>
      </c>
      <c r="AC1784">
        <v>37.39</v>
      </c>
      <c r="AD1784">
        <v>33.549999999999997</v>
      </c>
      <c r="AH1784" s="77">
        <f>IF(AND(M1784&lt;Variables!$G$6,M1784&gt;Variables!$G$5),0,1)</f>
        <v>1</v>
      </c>
      <c r="AI1784" s="77">
        <f t="shared" si="54"/>
        <v>0</v>
      </c>
      <c r="AJ1784" s="77">
        <f>IF(I1784&gt;Variables!$G$7,0,1)</f>
        <v>0</v>
      </c>
      <c r="AK1784" s="77">
        <f>IF(F1784&gt;Variables!$G$8,0,1)</f>
        <v>0</v>
      </c>
      <c r="AL1784" s="77">
        <f>IF(G1784&gt;Variables!$G$9,0,1)</f>
        <v>0</v>
      </c>
      <c r="AM1784" s="77">
        <f>IF(AND(K1784&gt;Variables!$G$10,K1784&lt;Variables!$G$11),0,1)</f>
        <v>1</v>
      </c>
      <c r="AN1784" s="77">
        <f>IF(H1784&lt;Variables!$G$13,1,0)</f>
        <v>0</v>
      </c>
      <c r="AO1784" s="77">
        <f>IF(R1784&lt;Variables!$G$12,0,1)</f>
        <v>0</v>
      </c>
      <c r="AP1784" s="78">
        <f t="shared" si="55"/>
        <v>1</v>
      </c>
      <c r="AQ1784" s="77">
        <f>IF(V1784&lt;Variables!$G$15,1,0)</f>
        <v>1</v>
      </c>
      <c r="AR1784">
        <v>1</v>
      </c>
      <c r="AS1784">
        <v>0</v>
      </c>
      <c r="AT1784">
        <v>0</v>
      </c>
      <c r="AU1784">
        <v>0</v>
      </c>
      <c r="BA1784">
        <v>2</v>
      </c>
    </row>
    <row r="1785" spans="3:53" x14ac:dyDescent="0.25">
      <c r="C1785" t="s">
        <v>323</v>
      </c>
      <c r="D1785" t="s">
        <v>179</v>
      </c>
      <c r="E1785">
        <v>21.96</v>
      </c>
      <c r="F1785">
        <v>5.97</v>
      </c>
      <c r="G1785">
        <v>4.17</v>
      </c>
      <c r="H1785">
        <v>14130</v>
      </c>
      <c r="I1785">
        <v>-72.052999999999997</v>
      </c>
      <c r="J1785" t="s">
        <v>75</v>
      </c>
      <c r="K1785">
        <v>38.950000000000003</v>
      </c>
      <c r="L1785">
        <v>21.966889999999999</v>
      </c>
      <c r="M1785">
        <v>-0.41831137680390518</v>
      </c>
      <c r="N1785">
        <v>22.055530000000001</v>
      </c>
      <c r="O1785">
        <v>-0.81852487788778816</v>
      </c>
      <c r="P1785">
        <v>21738000</v>
      </c>
      <c r="Q1785">
        <v>11046000</v>
      </c>
      <c r="R1785">
        <v>1.97</v>
      </c>
      <c r="S1785">
        <v>21.777999999999999</v>
      </c>
      <c r="T1785">
        <v>6.3990000000000009</v>
      </c>
      <c r="U1785">
        <v>13.50708333333333</v>
      </c>
      <c r="V1785">
        <v>2.250048775815785</v>
      </c>
      <c r="AC1785">
        <v>22.645</v>
      </c>
      <c r="AD1785">
        <v>21.85</v>
      </c>
      <c r="AH1785" s="77">
        <f>IF(AND(M1785&lt;Variables!$G$6,M1785&gt;Variables!$G$5),0,1)</f>
        <v>1</v>
      </c>
      <c r="AI1785" s="77">
        <f t="shared" si="54"/>
        <v>1</v>
      </c>
      <c r="AJ1785" s="77">
        <f>IF(I1785&gt;Variables!$G$7,0,1)</f>
        <v>1</v>
      </c>
      <c r="AK1785" s="77">
        <f>IF(F1785&gt;Variables!$G$8,0,1)</f>
        <v>1</v>
      </c>
      <c r="AL1785" s="77">
        <f>IF(G1785&gt;Variables!$G$9,0,1)</f>
        <v>1</v>
      </c>
      <c r="AM1785" s="77">
        <f>IF(AND(K1785&gt;Variables!$G$10,K1785&lt;Variables!$G$11),0,1)</f>
        <v>1</v>
      </c>
      <c r="AN1785" s="77">
        <f>IF(H1785&lt;Variables!$G$13,1,0)</f>
        <v>0</v>
      </c>
      <c r="AO1785" s="77">
        <f>IF(R1785&lt;Variables!$G$12,0,1)</f>
        <v>0</v>
      </c>
      <c r="AP1785" s="78">
        <f t="shared" si="55"/>
        <v>1</v>
      </c>
      <c r="AQ1785" s="77">
        <f>IF(V1785&lt;Variables!$G$15,1,0)</f>
        <v>1</v>
      </c>
      <c r="AR1785">
        <v>0</v>
      </c>
      <c r="AS1785">
        <v>1</v>
      </c>
      <c r="AT1785">
        <v>0</v>
      </c>
      <c r="AU1785">
        <v>0</v>
      </c>
      <c r="BA1785">
        <v>1.28</v>
      </c>
    </row>
    <row r="1786" spans="3:53" x14ac:dyDescent="0.25">
      <c r="C1786" t="s">
        <v>323</v>
      </c>
      <c r="D1786" t="s">
        <v>167</v>
      </c>
      <c r="E1786">
        <v>12.38</v>
      </c>
      <c r="F1786">
        <v>11.51</v>
      </c>
      <c r="G1786">
        <v>6.32</v>
      </c>
      <c r="H1786">
        <v>2260</v>
      </c>
      <c r="I1786">
        <v>-30.135000000000002</v>
      </c>
      <c r="J1786" t="s">
        <v>75</v>
      </c>
      <c r="K1786">
        <v>70.25</v>
      </c>
      <c r="L1786">
        <v>12.233935000000001</v>
      </c>
      <c r="M1786">
        <v>1.684372199132991</v>
      </c>
      <c r="N1786">
        <v>12.162546000000001</v>
      </c>
      <c r="O1786">
        <v>2.2812164492533258</v>
      </c>
      <c r="P1786">
        <v>59633000</v>
      </c>
      <c r="Q1786">
        <v>13611000</v>
      </c>
      <c r="R1786">
        <v>4.38</v>
      </c>
      <c r="S1786">
        <v>21.777999999999999</v>
      </c>
      <c r="T1786">
        <v>6.3990000000000009</v>
      </c>
      <c r="U1786">
        <v>13.50708333333333</v>
      </c>
      <c r="V1786">
        <v>2.4344908678728472</v>
      </c>
      <c r="AC1786">
        <v>12.65</v>
      </c>
      <c r="AD1786">
        <v>11.37</v>
      </c>
      <c r="AH1786" s="77">
        <f>IF(AND(M1786&lt;Variables!$G$6,M1786&gt;Variables!$G$5),0,1)</f>
        <v>1</v>
      </c>
      <c r="AI1786" s="77">
        <f t="shared" si="54"/>
        <v>0</v>
      </c>
      <c r="AJ1786" s="77">
        <f>IF(I1786&gt;Variables!$G$7,0,1)</f>
        <v>1</v>
      </c>
      <c r="AK1786" s="77">
        <f>IF(F1786&gt;Variables!$G$8,0,1)</f>
        <v>0</v>
      </c>
      <c r="AL1786" s="77">
        <f>IF(G1786&gt;Variables!$G$9,0,1)</f>
        <v>1</v>
      </c>
      <c r="AM1786" s="77">
        <f>IF(AND(K1786&gt;Variables!$G$10,K1786&lt;Variables!$G$11),0,1)</f>
        <v>1</v>
      </c>
      <c r="AN1786" s="77">
        <f>IF(H1786&lt;Variables!$G$13,1,0)</f>
        <v>0</v>
      </c>
      <c r="AO1786" s="77">
        <f>IF(R1786&lt;Variables!$G$12,0,1)</f>
        <v>1</v>
      </c>
      <c r="AP1786" s="78">
        <f t="shared" si="55"/>
        <v>1</v>
      </c>
      <c r="AQ1786" s="77">
        <f>IF(V1786&lt;Variables!$G$15,1,0)</f>
        <v>1</v>
      </c>
      <c r="AR1786">
        <v>1</v>
      </c>
      <c r="AS1786">
        <v>0</v>
      </c>
      <c r="AT1786">
        <v>0</v>
      </c>
      <c r="AU1786">
        <v>0</v>
      </c>
      <c r="BA1786">
        <v>2</v>
      </c>
    </row>
    <row r="1787" spans="3:53" x14ac:dyDescent="0.25">
      <c r="C1787" t="s">
        <v>323</v>
      </c>
      <c r="D1787" t="s">
        <v>139</v>
      </c>
      <c r="E1787">
        <v>32.770000000000003</v>
      </c>
      <c r="F1787">
        <v>10.34</v>
      </c>
      <c r="G1787">
        <v>12.78</v>
      </c>
      <c r="H1787">
        <v>5040</v>
      </c>
      <c r="I1787">
        <v>-1E-3</v>
      </c>
      <c r="J1787" t="s">
        <v>75</v>
      </c>
      <c r="K1787">
        <v>62.64</v>
      </c>
      <c r="L1787">
        <v>32.056305000000002</v>
      </c>
      <c r="M1787">
        <v>1.862956444917776</v>
      </c>
      <c r="N1787">
        <v>31.930237999999999</v>
      </c>
      <c r="O1787">
        <v>2.265131879067126</v>
      </c>
      <c r="P1787">
        <v>1440000</v>
      </c>
      <c r="Q1787">
        <v>445132</v>
      </c>
      <c r="R1787">
        <v>3.23</v>
      </c>
      <c r="S1787">
        <v>21.777999999999999</v>
      </c>
      <c r="T1787">
        <v>6.3990000000000009</v>
      </c>
      <c r="U1787">
        <v>13.50708333333333</v>
      </c>
      <c r="V1787">
        <v>2.3815075742207972</v>
      </c>
      <c r="AC1787">
        <v>34.36</v>
      </c>
      <c r="AD1787">
        <v>31.1</v>
      </c>
      <c r="AH1787" s="77">
        <f>IF(AND(M1787&lt;Variables!$G$6,M1787&gt;Variables!$G$5),0,1)</f>
        <v>1</v>
      </c>
      <c r="AI1787" s="77">
        <f t="shared" si="54"/>
        <v>0</v>
      </c>
      <c r="AJ1787" s="77">
        <f>IF(I1787&gt;Variables!$G$7,0,1)</f>
        <v>1</v>
      </c>
      <c r="AK1787" s="77">
        <f>IF(F1787&gt;Variables!$G$8,0,1)</f>
        <v>0</v>
      </c>
      <c r="AL1787" s="77">
        <f>IF(G1787&gt;Variables!$G$9,0,1)</f>
        <v>0</v>
      </c>
      <c r="AM1787" s="77">
        <f>IF(AND(K1787&gt;Variables!$G$10,K1787&lt;Variables!$G$11),0,1)</f>
        <v>0</v>
      </c>
      <c r="AN1787" s="77">
        <f>IF(H1787&lt;Variables!$G$13,1,0)</f>
        <v>0</v>
      </c>
      <c r="AO1787" s="77">
        <f>IF(R1787&lt;Variables!$G$12,0,1)</f>
        <v>1</v>
      </c>
      <c r="AP1787" s="78">
        <f t="shared" si="55"/>
        <v>1</v>
      </c>
      <c r="AQ1787" s="77">
        <f>IF(V1787&lt;Variables!$G$15,1,0)</f>
        <v>1</v>
      </c>
      <c r="AR1787">
        <v>1</v>
      </c>
      <c r="AS1787">
        <v>0</v>
      </c>
      <c r="AT1787">
        <v>0</v>
      </c>
      <c r="AU1787">
        <v>0</v>
      </c>
      <c r="BA1787">
        <v>2</v>
      </c>
    </row>
    <row r="1788" spans="3:53" x14ac:dyDescent="0.25">
      <c r="C1788" t="s">
        <v>323</v>
      </c>
      <c r="D1788" t="s">
        <v>81</v>
      </c>
      <c r="E1788">
        <v>30.48</v>
      </c>
      <c r="F1788">
        <v>6.51</v>
      </c>
      <c r="G1788">
        <v>3.25</v>
      </c>
      <c r="H1788">
        <v>6600</v>
      </c>
      <c r="I1788">
        <v>0.48</v>
      </c>
      <c r="J1788" t="s">
        <v>75</v>
      </c>
      <c r="K1788">
        <v>56.68</v>
      </c>
      <c r="L1788">
        <v>30.276052631578949</v>
      </c>
      <c r="M1788">
        <v>0.22772905457673609</v>
      </c>
      <c r="N1788">
        <v>30.21817346938775</v>
      </c>
      <c r="O1788">
        <v>0.41970283458967372</v>
      </c>
      <c r="P1788">
        <v>1296000</v>
      </c>
      <c r="Q1788">
        <v>1326000</v>
      </c>
      <c r="R1788">
        <v>0.98</v>
      </c>
      <c r="S1788">
        <v>21.777999999999999</v>
      </c>
      <c r="T1788">
        <v>6.3990000000000009</v>
      </c>
      <c r="U1788">
        <v>13.50708333333333</v>
      </c>
      <c r="V1788">
        <v>2.425890532096759</v>
      </c>
      <c r="AC1788">
        <v>30.6</v>
      </c>
      <c r="AD1788">
        <v>29.88</v>
      </c>
      <c r="AH1788" s="77">
        <f>IF(AND(M1788&lt;Variables!$G$6,M1788&gt;Variables!$G$5),0,1)</f>
        <v>1</v>
      </c>
      <c r="AI1788" s="77">
        <f t="shared" si="54"/>
        <v>0</v>
      </c>
      <c r="AJ1788" s="77">
        <f>IF(I1788&gt;Variables!$G$7,0,1)</f>
        <v>1</v>
      </c>
      <c r="AK1788" s="77">
        <f>IF(F1788&gt;Variables!$G$8,0,1)</f>
        <v>1</v>
      </c>
      <c r="AL1788" s="77">
        <f>IF(G1788&gt;Variables!$G$9,0,1)</f>
        <v>1</v>
      </c>
      <c r="AM1788" s="77">
        <f>IF(AND(K1788&gt;Variables!$G$10,K1788&lt;Variables!$G$11),0,1)</f>
        <v>1</v>
      </c>
      <c r="AN1788" s="77">
        <f>IF(H1788&lt;Variables!$G$13,1,0)</f>
        <v>0</v>
      </c>
      <c r="AO1788" s="77">
        <f>IF(R1788&lt;Variables!$G$12,0,1)</f>
        <v>0</v>
      </c>
      <c r="AP1788" s="78">
        <f t="shared" si="55"/>
        <v>1</v>
      </c>
      <c r="AQ1788" s="77">
        <f>IF(V1788&lt;Variables!$G$15,1,0)</f>
        <v>1</v>
      </c>
      <c r="AR1788">
        <v>0</v>
      </c>
      <c r="AS1788">
        <v>0</v>
      </c>
      <c r="AT1788">
        <v>1</v>
      </c>
      <c r="AU1788">
        <v>0</v>
      </c>
      <c r="BA1788">
        <v>-1.7</v>
      </c>
    </row>
    <row r="1789" spans="3:53" x14ac:dyDescent="0.25">
      <c r="C1789" t="s">
        <v>323</v>
      </c>
      <c r="D1789" t="s">
        <v>211</v>
      </c>
      <c r="E1789">
        <v>12.12</v>
      </c>
      <c r="F1789">
        <v>5.59</v>
      </c>
      <c r="G1789">
        <v>7</v>
      </c>
      <c r="H1789">
        <v>1900</v>
      </c>
      <c r="I1789">
        <v>227.38</v>
      </c>
      <c r="J1789" t="s">
        <v>75</v>
      </c>
      <c r="K1789">
        <v>63.16</v>
      </c>
      <c r="L1789">
        <v>12.03675</v>
      </c>
      <c r="M1789">
        <v>0.35931626061852617</v>
      </c>
      <c r="N1789">
        <v>11.944138000000001</v>
      </c>
      <c r="O1789">
        <v>1.1374784852619559</v>
      </c>
      <c r="P1789">
        <v>481858</v>
      </c>
      <c r="Q1789">
        <v>1798000</v>
      </c>
      <c r="R1789">
        <v>0.27</v>
      </c>
      <c r="S1789">
        <v>21.777999999999999</v>
      </c>
      <c r="T1789">
        <v>6.3990000000000009</v>
      </c>
      <c r="U1789">
        <v>13.50708333333333</v>
      </c>
      <c r="V1789">
        <v>2.4803391746775501</v>
      </c>
      <c r="AC1789">
        <v>12.2789</v>
      </c>
      <c r="AD1789">
        <v>11.8</v>
      </c>
      <c r="AH1789" s="77">
        <f>IF(AND(M1789&lt;Variables!$G$6,M1789&gt;Variables!$G$5),0,1)</f>
        <v>1</v>
      </c>
      <c r="AI1789" s="77">
        <f t="shared" si="54"/>
        <v>0</v>
      </c>
      <c r="AJ1789" s="77">
        <f>IF(I1789&gt;Variables!$G$7,0,1)</f>
        <v>0</v>
      </c>
      <c r="AK1789" s="77">
        <f>IF(F1789&gt;Variables!$G$8,0,1)</f>
        <v>1</v>
      </c>
      <c r="AL1789" s="77">
        <f>IF(G1789&gt;Variables!$G$9,0,1)</f>
        <v>1</v>
      </c>
      <c r="AM1789" s="77">
        <f>IF(AND(K1789&gt;Variables!$G$10,K1789&lt;Variables!$G$11),0,1)</f>
        <v>0</v>
      </c>
      <c r="AN1789" s="77">
        <f>IF(H1789&lt;Variables!$G$13,1,0)</f>
        <v>0</v>
      </c>
      <c r="AO1789" s="77">
        <f>IF(R1789&lt;Variables!$G$12,0,1)</f>
        <v>0</v>
      </c>
      <c r="AP1789" s="78">
        <f t="shared" si="55"/>
        <v>1</v>
      </c>
      <c r="AQ1789" s="77">
        <f>IF(V1789&lt;Variables!$G$15,1,0)</f>
        <v>1</v>
      </c>
      <c r="AR1789">
        <v>0</v>
      </c>
      <c r="AS1789">
        <v>0</v>
      </c>
      <c r="AT1789">
        <v>1</v>
      </c>
      <c r="AU1789">
        <v>0</v>
      </c>
      <c r="BA1789">
        <v>-1.19</v>
      </c>
    </row>
    <row r="1790" spans="3:53" x14ac:dyDescent="0.25">
      <c r="C1790" t="s">
        <v>323</v>
      </c>
      <c r="D1790" t="s">
        <v>140</v>
      </c>
      <c r="E1790">
        <v>24.07</v>
      </c>
      <c r="F1790">
        <v>6.59</v>
      </c>
      <c r="G1790">
        <v>6.38</v>
      </c>
      <c r="H1790">
        <v>6870</v>
      </c>
      <c r="I1790">
        <v>-1.125</v>
      </c>
      <c r="J1790" t="s">
        <v>75</v>
      </c>
      <c r="K1790">
        <v>42.96</v>
      </c>
      <c r="L1790">
        <v>24.160575000000001</v>
      </c>
      <c r="M1790">
        <v>-0.31280298585609251</v>
      </c>
      <c r="N1790">
        <v>24.334497959183668</v>
      </c>
      <c r="O1790">
        <v>-1.025285007326449</v>
      </c>
      <c r="P1790">
        <v>1145000</v>
      </c>
      <c r="Q1790">
        <v>740726</v>
      </c>
      <c r="R1790">
        <v>1.55</v>
      </c>
      <c r="S1790">
        <v>21.777999999999999</v>
      </c>
      <c r="T1790">
        <v>6.3990000000000009</v>
      </c>
      <c r="U1790">
        <v>13.50708333333333</v>
      </c>
      <c r="V1790">
        <v>2.295838717469266</v>
      </c>
      <c r="AC1790">
        <v>24.09</v>
      </c>
      <c r="AD1790">
        <v>22.64</v>
      </c>
      <c r="AH1790" s="77">
        <f>IF(AND(M1790&lt;Variables!$G$6,M1790&gt;Variables!$G$5),0,1)</f>
        <v>1</v>
      </c>
      <c r="AI1790" s="77">
        <f t="shared" si="54"/>
        <v>1</v>
      </c>
      <c r="AJ1790" s="77">
        <f>IF(I1790&gt;Variables!$G$7,0,1)</f>
        <v>1</v>
      </c>
      <c r="AK1790" s="77">
        <f>IF(F1790&gt;Variables!$G$8,0,1)</f>
        <v>1</v>
      </c>
      <c r="AL1790" s="77">
        <f>IF(G1790&gt;Variables!$G$9,0,1)</f>
        <v>1</v>
      </c>
      <c r="AM1790" s="77">
        <f>IF(AND(K1790&gt;Variables!$G$10,K1790&lt;Variables!$G$11),0,1)</f>
        <v>1</v>
      </c>
      <c r="AN1790" s="77">
        <f>IF(H1790&lt;Variables!$G$13,1,0)</f>
        <v>0</v>
      </c>
      <c r="AO1790" s="77">
        <f>IF(R1790&lt;Variables!$G$12,0,1)</f>
        <v>0</v>
      </c>
      <c r="AP1790" s="78">
        <f t="shared" si="55"/>
        <v>1</v>
      </c>
      <c r="AQ1790" s="77">
        <f>IF(V1790&lt;Variables!$G$15,1,0)</f>
        <v>1</v>
      </c>
      <c r="AR1790">
        <v>0</v>
      </c>
      <c r="AS1790">
        <v>0</v>
      </c>
      <c r="AT1790">
        <v>1</v>
      </c>
      <c r="AU1790">
        <v>0</v>
      </c>
      <c r="BA1790">
        <v>-1.83</v>
      </c>
    </row>
    <row r="1791" spans="3:53" x14ac:dyDescent="0.25">
      <c r="C1791" t="s">
        <v>323</v>
      </c>
      <c r="D1791" t="s">
        <v>201</v>
      </c>
      <c r="E1791">
        <v>39.42</v>
      </c>
      <c r="F1791">
        <v>14.08</v>
      </c>
      <c r="G1791">
        <v>16.41</v>
      </c>
      <c r="H1791">
        <v>-99999</v>
      </c>
      <c r="I1791">
        <v>32.162999999999997</v>
      </c>
      <c r="J1791" t="s">
        <v>75</v>
      </c>
      <c r="K1791">
        <v>54.52</v>
      </c>
      <c r="L1791">
        <v>39.365825000000001</v>
      </c>
      <c r="M1791">
        <v>-0.16721356658981179</v>
      </c>
      <c r="N1791">
        <v>38.820374000000001</v>
      </c>
      <c r="O1791">
        <v>1.235500719287238</v>
      </c>
      <c r="P1791">
        <v>830081</v>
      </c>
      <c r="Q1791">
        <v>2287000</v>
      </c>
      <c r="R1791">
        <v>0.36</v>
      </c>
      <c r="S1791">
        <v>21.777999999999999</v>
      </c>
      <c r="T1791">
        <v>6.3990000000000009</v>
      </c>
      <c r="U1791">
        <v>13.50708333333333</v>
      </c>
      <c r="V1791">
        <v>2.420357518498343</v>
      </c>
      <c r="AC1791">
        <v>40.020000000000003</v>
      </c>
      <c r="AD1791">
        <v>37.049999999999997</v>
      </c>
      <c r="AH1791" s="77">
        <f>IF(AND(M1791&lt;Variables!$G$6,M1791&gt;Variables!$G$5),0,1)</f>
        <v>1</v>
      </c>
      <c r="AI1791" s="77">
        <f t="shared" si="54"/>
        <v>0</v>
      </c>
      <c r="AJ1791" s="77">
        <f>IF(I1791&gt;Variables!$G$7,0,1)</f>
        <v>1</v>
      </c>
      <c r="AK1791" s="77">
        <f>IF(F1791&gt;Variables!$G$8,0,1)</f>
        <v>0</v>
      </c>
      <c r="AL1791" s="77">
        <f>IF(G1791&gt;Variables!$G$9,0,1)</f>
        <v>0</v>
      </c>
      <c r="AM1791" s="77">
        <f>IF(AND(K1791&gt;Variables!$G$10,K1791&lt;Variables!$G$11),0,1)</f>
        <v>1</v>
      </c>
      <c r="AN1791" s="77">
        <f>IF(H1791&lt;Variables!$G$13,1,0)</f>
        <v>1</v>
      </c>
      <c r="AO1791" s="77">
        <f>IF(R1791&lt;Variables!$G$12,0,1)</f>
        <v>0</v>
      </c>
      <c r="AP1791" s="78">
        <f t="shared" si="55"/>
        <v>1</v>
      </c>
      <c r="AQ1791" s="77">
        <f>IF(V1791&lt;Variables!$G$15,1,0)</f>
        <v>1</v>
      </c>
      <c r="AR1791">
        <v>0</v>
      </c>
      <c r="AS1791">
        <v>0</v>
      </c>
      <c r="AT1791">
        <v>1</v>
      </c>
      <c r="AU1791">
        <v>0</v>
      </c>
      <c r="BA1791">
        <v>-1.05</v>
      </c>
    </row>
    <row r="1792" spans="3:53" x14ac:dyDescent="0.25">
      <c r="C1792" t="s">
        <v>323</v>
      </c>
      <c r="D1792" t="s">
        <v>282</v>
      </c>
      <c r="E1792">
        <v>62.69</v>
      </c>
      <c r="F1792">
        <v>7.18</v>
      </c>
      <c r="G1792">
        <v>-2.9</v>
      </c>
      <c r="H1792">
        <v>11670</v>
      </c>
      <c r="I1792">
        <v>1.583</v>
      </c>
      <c r="J1792" t="s">
        <v>75</v>
      </c>
      <c r="K1792">
        <v>40.79</v>
      </c>
      <c r="L1792">
        <v>62.43244</v>
      </c>
      <c r="M1792">
        <v>-0.6125661595157943</v>
      </c>
      <c r="N1792">
        <v>64.016936000000001</v>
      </c>
      <c r="O1792">
        <v>-3.0725244332218651</v>
      </c>
      <c r="P1792">
        <v>4821000</v>
      </c>
      <c r="Q1792">
        <v>1277000</v>
      </c>
      <c r="R1792">
        <v>3.78</v>
      </c>
      <c r="S1792">
        <v>21.777999999999999</v>
      </c>
      <c r="T1792">
        <v>6.3990000000000009</v>
      </c>
      <c r="U1792">
        <v>13.50708333333333</v>
      </c>
      <c r="V1792">
        <v>2.2712177914048528</v>
      </c>
      <c r="AC1792">
        <v>64.2</v>
      </c>
      <c r="AD1792">
        <v>61.1</v>
      </c>
      <c r="AH1792" s="77">
        <f>IF(AND(M1792&lt;Variables!$G$6,M1792&gt;Variables!$G$5),0,1)</f>
        <v>1</v>
      </c>
      <c r="AI1792" s="77">
        <f t="shared" si="54"/>
        <v>1</v>
      </c>
      <c r="AJ1792" s="77">
        <f>IF(I1792&gt;Variables!$G$7,0,1)</f>
        <v>1</v>
      </c>
      <c r="AK1792" s="77">
        <f>IF(F1792&gt;Variables!$G$8,0,1)</f>
        <v>1</v>
      </c>
      <c r="AL1792" s="77">
        <f>IF(G1792&gt;Variables!$G$9,0,1)</f>
        <v>1</v>
      </c>
      <c r="AM1792" s="77">
        <f>IF(AND(K1792&gt;Variables!$G$10,K1792&lt;Variables!$G$11),0,1)</f>
        <v>1</v>
      </c>
      <c r="AN1792" s="77">
        <f>IF(H1792&lt;Variables!$G$13,1,0)</f>
        <v>0</v>
      </c>
      <c r="AO1792" s="77">
        <f>IF(R1792&lt;Variables!$G$12,0,1)</f>
        <v>1</v>
      </c>
      <c r="AP1792" s="78">
        <f t="shared" si="55"/>
        <v>1</v>
      </c>
      <c r="AQ1792" s="77">
        <f>IF(V1792&lt;Variables!$G$15,1,0)</f>
        <v>1</v>
      </c>
      <c r="AR1792">
        <v>1</v>
      </c>
      <c r="AS1792">
        <v>0</v>
      </c>
      <c r="AT1792">
        <v>0</v>
      </c>
      <c r="AU1792">
        <v>0</v>
      </c>
      <c r="BA1792">
        <v>2</v>
      </c>
    </row>
    <row r="1793" spans="3:53" x14ac:dyDescent="0.25">
      <c r="C1793" t="s">
        <v>323</v>
      </c>
      <c r="D1793" t="s">
        <v>283</v>
      </c>
      <c r="E1793">
        <v>4.8899999999999997</v>
      </c>
      <c r="F1793">
        <v>14.56</v>
      </c>
      <c r="G1793">
        <v>-6.28</v>
      </c>
      <c r="H1793">
        <v>54.86</v>
      </c>
      <c r="I1793">
        <v>-56.634999999999998</v>
      </c>
      <c r="J1793" t="s">
        <v>75</v>
      </c>
      <c r="K1793">
        <v>38.590000000000003</v>
      </c>
      <c r="L1793">
        <v>4.9894849999999993</v>
      </c>
      <c r="M1793">
        <v>-0.82142746195246941</v>
      </c>
      <c r="N1793">
        <v>5.0305920000000004</v>
      </c>
      <c r="O1793">
        <v>-1.631855654364343</v>
      </c>
      <c r="P1793">
        <v>38040000</v>
      </c>
      <c r="Q1793">
        <v>674640</v>
      </c>
      <c r="R1793">
        <v>56.39</v>
      </c>
      <c r="S1793">
        <v>21.777999999999999</v>
      </c>
      <c r="T1793">
        <v>6.3990000000000009</v>
      </c>
      <c r="U1793">
        <v>13.50708333333333</v>
      </c>
      <c r="V1793">
        <v>2.2430817705703099</v>
      </c>
      <c r="AC1793">
        <v>4.96</v>
      </c>
      <c r="AD1793">
        <v>4.45</v>
      </c>
      <c r="AH1793" s="77">
        <f>IF(AND(M1793&lt;Variables!$G$6,M1793&gt;Variables!$G$5),0,1)</f>
        <v>1</v>
      </c>
      <c r="AI1793" s="77">
        <f t="shared" si="54"/>
        <v>1</v>
      </c>
      <c r="AJ1793" s="77">
        <f>IF(I1793&gt;Variables!$G$7,0,1)</f>
        <v>1</v>
      </c>
      <c r="AK1793" s="77">
        <f>IF(F1793&gt;Variables!$G$8,0,1)</f>
        <v>0</v>
      </c>
      <c r="AL1793" s="77">
        <f>IF(G1793&gt;Variables!$G$9,0,1)</f>
        <v>1</v>
      </c>
      <c r="AM1793" s="77">
        <f>IF(AND(K1793&gt;Variables!$G$10,K1793&lt;Variables!$G$11),0,1)</f>
        <v>1</v>
      </c>
      <c r="AN1793" s="77">
        <f>IF(H1793&lt;Variables!$G$13,1,0)</f>
        <v>1</v>
      </c>
      <c r="AO1793" s="77">
        <f>IF(R1793&lt;Variables!$G$12,0,1)</f>
        <v>1</v>
      </c>
      <c r="AP1793" s="78">
        <f t="shared" si="55"/>
        <v>1</v>
      </c>
      <c r="AQ1793" s="77">
        <f>IF(V1793&lt;Variables!$G$15,1,0)</f>
        <v>1</v>
      </c>
      <c r="AR1793">
        <v>0</v>
      </c>
      <c r="AS1793">
        <v>0</v>
      </c>
      <c r="AT1793">
        <v>1</v>
      </c>
      <c r="AU1793">
        <v>0</v>
      </c>
      <c r="BA1793">
        <v>-2.25</v>
      </c>
    </row>
    <row r="1794" spans="3:53" x14ac:dyDescent="0.25">
      <c r="C1794" t="s">
        <v>323</v>
      </c>
      <c r="D1794" t="s">
        <v>279</v>
      </c>
      <c r="E1794">
        <v>9.16</v>
      </c>
      <c r="F1794">
        <v>5.67</v>
      </c>
      <c r="G1794">
        <v>-4.2</v>
      </c>
      <c r="H1794">
        <v>13560</v>
      </c>
      <c r="I1794">
        <v>601.77800000000002</v>
      </c>
      <c r="J1794" t="s">
        <v>75</v>
      </c>
      <c r="K1794">
        <v>36.14</v>
      </c>
      <c r="L1794">
        <v>9.1557315789473677</v>
      </c>
      <c r="M1794">
        <v>-0.28104339588257388</v>
      </c>
      <c r="N1794">
        <v>9.164285416666667</v>
      </c>
      <c r="O1794">
        <v>-0.37411991342295892</v>
      </c>
      <c r="P1794">
        <v>1848000</v>
      </c>
      <c r="Q1794">
        <v>1051000</v>
      </c>
      <c r="R1794">
        <v>1.76</v>
      </c>
      <c r="S1794">
        <v>21.777999999999999</v>
      </c>
      <c r="T1794">
        <v>6.3990000000000009</v>
      </c>
      <c r="U1794">
        <v>13.50708333333333</v>
      </c>
      <c r="V1794">
        <v>2.2194680131764462</v>
      </c>
      <c r="AC1794">
        <v>9.2050000000000001</v>
      </c>
      <c r="AD1794">
        <v>9</v>
      </c>
      <c r="AH1794" s="77">
        <f>IF(AND(M1794&lt;Variables!$G$6,M1794&gt;Variables!$G$5),0,1)</f>
        <v>1</v>
      </c>
      <c r="AI1794" s="77">
        <f t="shared" si="54"/>
        <v>1</v>
      </c>
      <c r="AJ1794" s="77">
        <f>IF(I1794&gt;Variables!$G$7,0,1)</f>
        <v>0</v>
      </c>
      <c r="AK1794" s="77">
        <f>IF(F1794&gt;Variables!$G$8,0,1)</f>
        <v>1</v>
      </c>
      <c r="AL1794" s="77">
        <f>IF(G1794&gt;Variables!$G$9,0,1)</f>
        <v>1</v>
      </c>
      <c r="AM1794" s="77">
        <f>IF(AND(K1794&gt;Variables!$G$10,K1794&lt;Variables!$G$11),0,1)</f>
        <v>1</v>
      </c>
      <c r="AN1794" s="77">
        <f>IF(H1794&lt;Variables!$G$13,1,0)</f>
        <v>0</v>
      </c>
      <c r="AO1794" s="77">
        <f>IF(R1794&lt;Variables!$G$12,0,1)</f>
        <v>0</v>
      </c>
      <c r="AP1794" s="78">
        <f t="shared" si="55"/>
        <v>1</v>
      </c>
      <c r="AQ1794" s="77">
        <f>IF(V1794&lt;Variables!$G$15,1,0)</f>
        <v>1</v>
      </c>
      <c r="AR1794">
        <v>0</v>
      </c>
      <c r="AS1794">
        <v>1</v>
      </c>
      <c r="AT1794">
        <v>0</v>
      </c>
      <c r="AU1794">
        <v>0</v>
      </c>
      <c r="BA1794">
        <v>0.47</v>
      </c>
    </row>
    <row r="1795" spans="3:53" x14ac:dyDescent="0.25">
      <c r="C1795" t="s">
        <v>323</v>
      </c>
      <c r="D1795" t="s">
        <v>316</v>
      </c>
      <c r="E1795">
        <v>1.32</v>
      </c>
      <c r="F1795">
        <v>10.83</v>
      </c>
      <c r="G1795">
        <v>-3.65</v>
      </c>
      <c r="H1795">
        <v>-99999</v>
      </c>
      <c r="I1795">
        <v>-99999</v>
      </c>
      <c r="J1795" t="s">
        <v>75</v>
      </c>
      <c r="K1795">
        <v>-99999</v>
      </c>
      <c r="L1795">
        <v>-99999</v>
      </c>
      <c r="M1795">
        <v>-99999</v>
      </c>
      <c r="N1795">
        <v>-99999</v>
      </c>
      <c r="O1795">
        <v>-99999</v>
      </c>
      <c r="P1795">
        <v>23300</v>
      </c>
      <c r="Q1795">
        <v>107</v>
      </c>
      <c r="R1795">
        <v>217.76</v>
      </c>
      <c r="S1795">
        <v>21.777999999999999</v>
      </c>
      <c r="T1795">
        <v>6.3990000000000009</v>
      </c>
      <c r="U1795">
        <v>13.50708333333333</v>
      </c>
      <c r="V1795">
        <v>-99999</v>
      </c>
      <c r="AC1795">
        <v>-99999</v>
      </c>
      <c r="AD1795">
        <v>-99999</v>
      </c>
      <c r="AH1795" s="77">
        <f>IF(AND(M1795&lt;Variables!$G$6,M1795&gt;Variables!$G$5),0,1)</f>
        <v>1</v>
      </c>
      <c r="AI1795" s="77">
        <f t="shared" ref="AI1795:AI1858" si="56">IF(L1795&gt;N1795,0,1)</f>
        <v>1</v>
      </c>
      <c r="AJ1795" s="77">
        <f>IF(I1795&gt;Variables!$G$7,0,1)</f>
        <v>1</v>
      </c>
      <c r="AK1795" s="77">
        <f>IF(F1795&gt;Variables!$G$8,0,1)</f>
        <v>0</v>
      </c>
      <c r="AL1795" s="77">
        <f>IF(G1795&gt;Variables!$G$9,0,1)</f>
        <v>1</v>
      </c>
      <c r="AM1795" s="77">
        <f>IF(AND(K1795&gt;Variables!$G$10,K1795&lt;Variables!$G$11),0,1)</f>
        <v>1</v>
      </c>
      <c r="AN1795" s="77">
        <f>IF(H1795&lt;Variables!$G$13,1,0)</f>
        <v>1</v>
      </c>
      <c r="AO1795" s="77">
        <f>IF(R1795&lt;Variables!$G$12,0,1)</f>
        <v>1</v>
      </c>
      <c r="AP1795" s="78">
        <f t="shared" ref="AP1795:AP1858" si="57">IF(J1795="Pass", 0,1)</f>
        <v>1</v>
      </c>
      <c r="AQ1795" s="77">
        <f>IF(V1795&lt;Variables!$G$15,1,0)</f>
        <v>1</v>
      </c>
      <c r="AR1795">
        <v>0</v>
      </c>
      <c r="AS1795">
        <v>0</v>
      </c>
      <c r="AT1795">
        <v>0</v>
      </c>
      <c r="AU1795">
        <v>0</v>
      </c>
      <c r="BA1795">
        <v>0</v>
      </c>
    </row>
    <row r="1796" spans="3:53" x14ac:dyDescent="0.25">
      <c r="C1796" t="s">
        <v>323</v>
      </c>
      <c r="D1796" t="s">
        <v>164</v>
      </c>
      <c r="E1796">
        <v>17.05</v>
      </c>
      <c r="F1796">
        <v>8.36</v>
      </c>
      <c r="G1796">
        <v>0.06</v>
      </c>
      <c r="H1796">
        <v>-99999</v>
      </c>
      <c r="I1796">
        <v>148.64099999999999</v>
      </c>
      <c r="J1796" t="s">
        <v>74</v>
      </c>
      <c r="K1796">
        <v>59.36</v>
      </c>
      <c r="L1796">
        <v>16.989999999999998</v>
      </c>
      <c r="M1796">
        <v>0</v>
      </c>
      <c r="N1796">
        <v>16.989999999999998</v>
      </c>
      <c r="O1796">
        <v>0</v>
      </c>
      <c r="P1796">
        <v>1835000</v>
      </c>
      <c r="Q1796">
        <v>46184</v>
      </c>
      <c r="R1796">
        <v>39.729999999999997</v>
      </c>
      <c r="S1796">
        <v>21.777999999999999</v>
      </c>
      <c r="T1796">
        <v>6.3990000000000009</v>
      </c>
      <c r="U1796">
        <v>13.50708333333333</v>
      </c>
      <c r="V1796">
        <v>2.4639696</v>
      </c>
      <c r="AC1796">
        <v>17</v>
      </c>
      <c r="AD1796">
        <v>16.989999999999998</v>
      </c>
      <c r="AH1796" s="77">
        <f>IF(AND(M1796&lt;Variables!$G$6,M1796&gt;Variables!$G$5),0,1)</f>
        <v>1</v>
      </c>
      <c r="AI1796" s="77">
        <f t="shared" si="56"/>
        <v>1</v>
      </c>
      <c r="AJ1796" s="77">
        <f>IF(I1796&gt;Variables!$G$7,0,1)</f>
        <v>0</v>
      </c>
      <c r="AK1796" s="77">
        <f>IF(F1796&gt;Variables!$G$8,0,1)</f>
        <v>1</v>
      </c>
      <c r="AL1796" s="77">
        <f>IF(G1796&gt;Variables!$G$9,0,1)</f>
        <v>1</v>
      </c>
      <c r="AM1796" s="77">
        <f>IF(AND(K1796&gt;Variables!$G$10,K1796&lt;Variables!$G$11),0,1)</f>
        <v>1</v>
      </c>
      <c r="AN1796" s="77">
        <f>IF(H1796&lt;Variables!$G$13,1,0)</f>
        <v>1</v>
      </c>
      <c r="AO1796" s="77">
        <f>IF(R1796&lt;Variables!$G$12,0,1)</f>
        <v>1</v>
      </c>
      <c r="AP1796" s="78">
        <f t="shared" si="57"/>
        <v>0</v>
      </c>
      <c r="AQ1796" s="77">
        <f>IF(V1796&lt;Variables!$G$15,1,0)</f>
        <v>1</v>
      </c>
      <c r="AR1796">
        <v>0</v>
      </c>
      <c r="AS1796">
        <v>0</v>
      </c>
      <c r="AT1796">
        <v>0</v>
      </c>
      <c r="AU1796">
        <v>0</v>
      </c>
      <c r="BA1796">
        <v>0</v>
      </c>
    </row>
    <row r="1797" spans="3:53" x14ac:dyDescent="0.25">
      <c r="C1797" t="s">
        <v>323</v>
      </c>
      <c r="D1797" t="s">
        <v>178</v>
      </c>
      <c r="E1797">
        <v>11.53</v>
      </c>
      <c r="F1797">
        <v>16.88</v>
      </c>
      <c r="G1797">
        <v>10.95</v>
      </c>
      <c r="H1797">
        <v>229.35</v>
      </c>
      <c r="I1797">
        <v>4227.8630000000003</v>
      </c>
      <c r="J1797" t="s">
        <v>75</v>
      </c>
      <c r="K1797">
        <v>58.14</v>
      </c>
      <c r="L1797">
        <v>11.49136</v>
      </c>
      <c r="M1797">
        <v>0.51029643140584469</v>
      </c>
      <c r="N1797">
        <v>11.258236</v>
      </c>
      <c r="O1797">
        <v>2.5915605251124649</v>
      </c>
      <c r="P1797">
        <v>1860000</v>
      </c>
      <c r="Q1797">
        <v>3460000</v>
      </c>
      <c r="R1797">
        <v>0.54</v>
      </c>
      <c r="S1797">
        <v>21.777999999999999</v>
      </c>
      <c r="T1797">
        <v>6.3990000000000009</v>
      </c>
      <c r="U1797">
        <v>13.50708333333333</v>
      </c>
      <c r="V1797">
        <v>2.426066480979101</v>
      </c>
      <c r="AC1797">
        <v>12.2</v>
      </c>
      <c r="AD1797">
        <v>11.31</v>
      </c>
      <c r="AH1797" s="77">
        <f>IF(AND(M1797&lt;Variables!$G$6,M1797&gt;Variables!$G$5),0,1)</f>
        <v>1</v>
      </c>
      <c r="AI1797" s="77">
        <f t="shared" si="56"/>
        <v>0</v>
      </c>
      <c r="AJ1797" s="77">
        <f>IF(I1797&gt;Variables!$G$7,0,1)</f>
        <v>0</v>
      </c>
      <c r="AK1797" s="77">
        <f>IF(F1797&gt;Variables!$G$8,0,1)</f>
        <v>0</v>
      </c>
      <c r="AL1797" s="77">
        <f>IF(G1797&gt;Variables!$G$9,0,1)</f>
        <v>0</v>
      </c>
      <c r="AM1797" s="77">
        <f>IF(AND(K1797&gt;Variables!$G$10,K1797&lt;Variables!$G$11),0,1)</f>
        <v>1</v>
      </c>
      <c r="AN1797" s="77">
        <f>IF(H1797&lt;Variables!$G$13,1,0)</f>
        <v>1</v>
      </c>
      <c r="AO1797" s="77">
        <f>IF(R1797&lt;Variables!$G$12,0,1)</f>
        <v>0</v>
      </c>
      <c r="AP1797" s="78">
        <f t="shared" si="57"/>
        <v>1</v>
      </c>
      <c r="AQ1797" s="77">
        <f>IF(V1797&lt;Variables!$G$15,1,0)</f>
        <v>1</v>
      </c>
      <c r="AR1797">
        <v>1</v>
      </c>
      <c r="AS1797">
        <v>0</v>
      </c>
      <c r="AT1797">
        <v>0</v>
      </c>
      <c r="AU1797">
        <v>0</v>
      </c>
      <c r="BA1797">
        <v>2</v>
      </c>
    </row>
    <row r="1798" spans="3:53" x14ac:dyDescent="0.25">
      <c r="C1798" t="s">
        <v>323</v>
      </c>
      <c r="D1798" t="s">
        <v>280</v>
      </c>
      <c r="E1798">
        <v>36.83</v>
      </c>
      <c r="F1798">
        <v>14.57</v>
      </c>
      <c r="G1798">
        <v>9.76</v>
      </c>
      <c r="H1798">
        <v>-99999</v>
      </c>
      <c r="I1798">
        <v>-99999</v>
      </c>
      <c r="J1798" t="s">
        <v>75</v>
      </c>
      <c r="K1798">
        <v>58.04</v>
      </c>
      <c r="L1798">
        <v>36.353831249999999</v>
      </c>
      <c r="M1798">
        <v>0.81468373433130137</v>
      </c>
      <c r="N1798">
        <v>36.291607894736842</v>
      </c>
      <c r="O1798">
        <v>0.987534380682902</v>
      </c>
      <c r="P1798">
        <v>870200</v>
      </c>
      <c r="Q1798"/>
      <c r="R1798"/>
      <c r="S1798">
        <v>21.777999999999999</v>
      </c>
      <c r="T1798">
        <v>6.3990000000000009</v>
      </c>
      <c r="U1798">
        <v>13.50708333333333</v>
      </c>
      <c r="V1798">
        <v>2.4101960576444061</v>
      </c>
      <c r="AC1798">
        <v>38.93</v>
      </c>
      <c r="AD1798">
        <v>35.6098</v>
      </c>
      <c r="AH1798" s="77">
        <f>IF(AND(M1798&lt;Variables!$G$6,M1798&gt;Variables!$G$5),0,1)</f>
        <v>1</v>
      </c>
      <c r="AI1798" s="77">
        <f t="shared" si="56"/>
        <v>0</v>
      </c>
      <c r="AJ1798" s="77">
        <f>IF(I1798&gt;Variables!$G$7,0,1)</f>
        <v>1</v>
      </c>
      <c r="AK1798" s="77">
        <f>IF(F1798&gt;Variables!$G$8,0,1)</f>
        <v>0</v>
      </c>
      <c r="AL1798" s="77">
        <f>IF(G1798&gt;Variables!$G$9,0,1)</f>
        <v>1</v>
      </c>
      <c r="AM1798" s="77">
        <f>IF(AND(K1798&gt;Variables!$G$10,K1798&lt;Variables!$G$11),0,1)</f>
        <v>1</v>
      </c>
      <c r="AN1798" s="77">
        <f>IF(H1798&lt;Variables!$G$13,1,0)</f>
        <v>1</v>
      </c>
      <c r="AO1798" s="77">
        <f>IF(R1798&lt;Variables!$G$12,0,1)</f>
        <v>0</v>
      </c>
      <c r="AP1798" s="78">
        <f t="shared" si="57"/>
        <v>1</v>
      </c>
      <c r="AQ1798" s="77">
        <f>IF(V1798&lt;Variables!$G$15,1,0)</f>
        <v>1</v>
      </c>
      <c r="AR1798">
        <v>0</v>
      </c>
      <c r="AS1798">
        <v>0</v>
      </c>
      <c r="AT1798">
        <v>1</v>
      </c>
      <c r="AU1798">
        <v>0</v>
      </c>
      <c r="BA1798">
        <v>-2.25</v>
      </c>
    </row>
    <row r="1799" spans="3:53" x14ac:dyDescent="0.25">
      <c r="C1799" t="s">
        <v>324</v>
      </c>
      <c r="D1799" t="s">
        <v>127</v>
      </c>
      <c r="E1799">
        <v>36.700000000000003</v>
      </c>
      <c r="F1799">
        <v>9.7100000000000009</v>
      </c>
      <c r="G1799">
        <v>10.87</v>
      </c>
      <c r="H1799">
        <v>8000</v>
      </c>
      <c r="I1799">
        <v>1786.674</v>
      </c>
      <c r="J1799" t="s">
        <v>75</v>
      </c>
      <c r="K1799">
        <v>58.57</v>
      </c>
      <c r="L1799">
        <v>36.317105263157892</v>
      </c>
      <c r="M1799">
        <v>0.50360494184994142</v>
      </c>
      <c r="N1799">
        <v>36.076162500000002</v>
      </c>
      <c r="O1799">
        <v>1.174840866181367</v>
      </c>
      <c r="P1799">
        <v>481463</v>
      </c>
      <c r="Q1799">
        <v>741896</v>
      </c>
      <c r="R1799">
        <v>0.65</v>
      </c>
      <c r="S1799">
        <v>22.32</v>
      </c>
      <c r="T1799">
        <v>6.6180000000000003</v>
      </c>
      <c r="U1799">
        <v>13.755416666666671</v>
      </c>
      <c r="V1799">
        <v>2.4302271686243251</v>
      </c>
      <c r="AC1799">
        <v>37.39</v>
      </c>
      <c r="AD1799">
        <v>33.549999999999997</v>
      </c>
      <c r="AH1799" s="77">
        <f>IF(AND(M1799&lt;Variables!$G$6,M1799&gt;Variables!$G$5),0,1)</f>
        <v>1</v>
      </c>
      <c r="AI1799" s="77">
        <f t="shared" si="56"/>
        <v>0</v>
      </c>
      <c r="AJ1799" s="77">
        <f>IF(I1799&gt;Variables!$G$7,0,1)</f>
        <v>0</v>
      </c>
      <c r="AK1799" s="77">
        <f>IF(F1799&gt;Variables!$G$8,0,1)</f>
        <v>0</v>
      </c>
      <c r="AL1799" s="77">
        <f>IF(G1799&gt;Variables!$G$9,0,1)</f>
        <v>0</v>
      </c>
      <c r="AM1799" s="77">
        <f>IF(AND(K1799&gt;Variables!$G$10,K1799&lt;Variables!$G$11),0,1)</f>
        <v>1</v>
      </c>
      <c r="AN1799" s="77">
        <f>IF(H1799&lt;Variables!$G$13,1,0)</f>
        <v>0</v>
      </c>
      <c r="AO1799" s="77">
        <f>IF(R1799&lt;Variables!$G$12,0,1)</f>
        <v>0</v>
      </c>
      <c r="AP1799" s="78">
        <f t="shared" si="57"/>
        <v>1</v>
      </c>
      <c r="AQ1799" s="77">
        <f>IF(V1799&lt;Variables!$G$15,1,0)</f>
        <v>1</v>
      </c>
      <c r="AR1799">
        <v>0</v>
      </c>
      <c r="AS1799">
        <v>0</v>
      </c>
      <c r="AT1799">
        <v>1</v>
      </c>
      <c r="AU1799">
        <v>0</v>
      </c>
      <c r="BA1799">
        <v>-1</v>
      </c>
    </row>
    <row r="1800" spans="3:53" x14ac:dyDescent="0.25">
      <c r="C1800" t="s">
        <v>324</v>
      </c>
      <c r="D1800" t="s">
        <v>120</v>
      </c>
      <c r="E1800">
        <v>11.92</v>
      </c>
      <c r="F1800">
        <v>5.88</v>
      </c>
      <c r="G1800">
        <v>8.02</v>
      </c>
      <c r="H1800">
        <v>7430</v>
      </c>
      <c r="I1800">
        <v>-57.499000000000002</v>
      </c>
      <c r="J1800" t="s">
        <v>75</v>
      </c>
      <c r="K1800">
        <v>43.24</v>
      </c>
      <c r="L1800">
        <v>11.947055000000001</v>
      </c>
      <c r="M1800">
        <v>-0.54285344798363644</v>
      </c>
      <c r="N1800">
        <v>11.943144</v>
      </c>
      <c r="O1800">
        <v>-0.51028439412605897</v>
      </c>
      <c r="P1800">
        <v>86431000</v>
      </c>
      <c r="Q1800">
        <v>27669000</v>
      </c>
      <c r="R1800">
        <v>3.12</v>
      </c>
      <c r="S1800">
        <v>22.32</v>
      </c>
      <c r="T1800">
        <v>6.6180000000000003</v>
      </c>
      <c r="U1800">
        <v>13.755416666666671</v>
      </c>
      <c r="V1800">
        <v>2.3004825269250042</v>
      </c>
      <c r="AC1800">
        <v>11.9</v>
      </c>
      <c r="AD1800">
        <v>11.11</v>
      </c>
      <c r="AH1800" s="77">
        <f>IF(AND(M1800&lt;Variables!$G$6,M1800&gt;Variables!$G$5),0,1)</f>
        <v>1</v>
      </c>
      <c r="AI1800" s="77">
        <f t="shared" si="56"/>
        <v>0</v>
      </c>
      <c r="AJ1800" s="77">
        <f>IF(I1800&gt;Variables!$G$7,0,1)</f>
        <v>1</v>
      </c>
      <c r="AK1800" s="77">
        <f>IF(F1800&gt;Variables!$G$8,0,1)</f>
        <v>1</v>
      </c>
      <c r="AL1800" s="77">
        <f>IF(G1800&gt;Variables!$G$9,0,1)</f>
        <v>1</v>
      </c>
      <c r="AM1800" s="77">
        <f>IF(AND(K1800&gt;Variables!$G$10,K1800&lt;Variables!$G$11),0,1)</f>
        <v>1</v>
      </c>
      <c r="AN1800" s="77">
        <f>IF(H1800&lt;Variables!$G$13,1,0)</f>
        <v>0</v>
      </c>
      <c r="AO1800" s="77">
        <f>IF(R1800&lt;Variables!$G$12,0,1)</f>
        <v>1</v>
      </c>
      <c r="AP1800" s="78">
        <f t="shared" si="57"/>
        <v>1</v>
      </c>
      <c r="AQ1800" s="77">
        <f>IF(V1800&lt;Variables!$G$15,1,0)</f>
        <v>1</v>
      </c>
      <c r="AR1800">
        <v>0</v>
      </c>
      <c r="AS1800">
        <v>0</v>
      </c>
      <c r="AT1800">
        <v>1</v>
      </c>
      <c r="AU1800">
        <v>0</v>
      </c>
      <c r="BA1800">
        <v>-2.25</v>
      </c>
    </row>
    <row r="1801" spans="3:53" x14ac:dyDescent="0.25">
      <c r="C1801" t="s">
        <v>324</v>
      </c>
      <c r="D1801" t="s">
        <v>140</v>
      </c>
      <c r="E1801">
        <v>23.75</v>
      </c>
      <c r="F1801">
        <v>5.73</v>
      </c>
      <c r="G1801">
        <v>4.68</v>
      </c>
      <c r="H1801">
        <v>6870</v>
      </c>
      <c r="I1801">
        <v>-1.2150000000000001</v>
      </c>
      <c r="J1801" t="s">
        <v>75</v>
      </c>
      <c r="K1801">
        <v>26.19</v>
      </c>
      <c r="L1801">
        <v>24.035264999999999</v>
      </c>
      <c r="M1801">
        <v>-1.394887886611623</v>
      </c>
      <c r="N1801">
        <v>24.266024489795921</v>
      </c>
      <c r="O1801">
        <v>-2.3325802297526592</v>
      </c>
      <c r="P1801">
        <v>1171000</v>
      </c>
      <c r="Q1801">
        <v>740726</v>
      </c>
      <c r="R1801">
        <v>1.58</v>
      </c>
      <c r="S1801">
        <v>22.32</v>
      </c>
      <c r="T1801">
        <v>6.6180000000000003</v>
      </c>
      <c r="U1801">
        <v>13.755416666666671</v>
      </c>
      <c r="V1801">
        <v>2.0606784187362188</v>
      </c>
      <c r="AC1801">
        <v>24</v>
      </c>
      <c r="AD1801">
        <v>22.64</v>
      </c>
      <c r="AH1801" s="77">
        <f>IF(AND(M1801&lt;Variables!$G$6,M1801&gt;Variables!$G$5),0,1)</f>
        <v>0</v>
      </c>
      <c r="AI1801" s="77">
        <f t="shared" si="56"/>
        <v>1</v>
      </c>
      <c r="AJ1801" s="77">
        <f>IF(I1801&gt;Variables!$G$7,0,1)</f>
        <v>1</v>
      </c>
      <c r="AK1801" s="77">
        <f>IF(F1801&gt;Variables!$G$8,0,1)</f>
        <v>1</v>
      </c>
      <c r="AL1801" s="77">
        <f>IF(G1801&gt;Variables!$G$9,0,1)</f>
        <v>1</v>
      </c>
      <c r="AM1801" s="77">
        <f>IF(AND(K1801&gt;Variables!$G$10,K1801&lt;Variables!$G$11),0,1)</f>
        <v>1</v>
      </c>
      <c r="AN1801" s="77">
        <f>IF(H1801&lt;Variables!$G$13,1,0)</f>
        <v>0</v>
      </c>
      <c r="AO1801" s="77">
        <f>IF(R1801&lt;Variables!$G$12,0,1)</f>
        <v>0</v>
      </c>
      <c r="AP1801" s="78">
        <f t="shared" si="57"/>
        <v>1</v>
      </c>
      <c r="AQ1801" s="77">
        <f>IF(V1801&lt;Variables!$G$15,1,0)</f>
        <v>1</v>
      </c>
      <c r="AR1801">
        <v>0</v>
      </c>
      <c r="AS1801">
        <v>0</v>
      </c>
      <c r="AT1801">
        <v>1</v>
      </c>
      <c r="AU1801">
        <v>0</v>
      </c>
      <c r="BA1801">
        <v>-0.76</v>
      </c>
    </row>
    <row r="1802" spans="3:53" x14ac:dyDescent="0.25">
      <c r="C1802" t="s">
        <v>324</v>
      </c>
      <c r="D1802" t="s">
        <v>316</v>
      </c>
      <c r="E1802">
        <v>1.32</v>
      </c>
      <c r="F1802">
        <v>10.83</v>
      </c>
      <c r="G1802">
        <v>-3.65</v>
      </c>
      <c r="H1802">
        <v>-99999</v>
      </c>
      <c r="I1802">
        <v>-99999</v>
      </c>
      <c r="J1802" t="s">
        <v>75</v>
      </c>
      <c r="K1802">
        <v>-99999</v>
      </c>
      <c r="L1802">
        <v>-99999</v>
      </c>
      <c r="M1802">
        <v>-99999</v>
      </c>
      <c r="N1802">
        <v>-99999</v>
      </c>
      <c r="O1802">
        <v>-99999</v>
      </c>
      <c r="P1802">
        <v>23300</v>
      </c>
      <c r="Q1802">
        <v>107</v>
      </c>
      <c r="R1802">
        <v>217.76</v>
      </c>
      <c r="S1802">
        <v>22.32</v>
      </c>
      <c r="T1802">
        <v>6.6180000000000003</v>
      </c>
      <c r="U1802">
        <v>13.755416666666671</v>
      </c>
      <c r="V1802">
        <v>-99999</v>
      </c>
      <c r="AC1802">
        <v>-99999</v>
      </c>
      <c r="AD1802">
        <v>-99999</v>
      </c>
      <c r="AH1802" s="77">
        <f>IF(AND(M1802&lt;Variables!$G$6,M1802&gt;Variables!$G$5),0,1)</f>
        <v>1</v>
      </c>
      <c r="AI1802" s="77">
        <f t="shared" si="56"/>
        <v>1</v>
      </c>
      <c r="AJ1802" s="77">
        <f>IF(I1802&gt;Variables!$G$7,0,1)</f>
        <v>1</v>
      </c>
      <c r="AK1802" s="77">
        <f>IF(F1802&gt;Variables!$G$8,0,1)</f>
        <v>0</v>
      </c>
      <c r="AL1802" s="77">
        <f>IF(G1802&gt;Variables!$G$9,0,1)</f>
        <v>1</v>
      </c>
      <c r="AM1802" s="77">
        <f>IF(AND(K1802&gt;Variables!$G$10,K1802&lt;Variables!$G$11),0,1)</f>
        <v>1</v>
      </c>
      <c r="AN1802" s="77">
        <f>IF(H1802&lt;Variables!$G$13,1,0)</f>
        <v>1</v>
      </c>
      <c r="AO1802" s="77">
        <f>IF(R1802&lt;Variables!$G$12,0,1)</f>
        <v>1</v>
      </c>
      <c r="AP1802" s="78">
        <f t="shared" si="57"/>
        <v>1</v>
      </c>
      <c r="AQ1802" s="77">
        <f>IF(V1802&lt;Variables!$G$15,1,0)</f>
        <v>1</v>
      </c>
      <c r="AR1802">
        <v>0</v>
      </c>
      <c r="AS1802">
        <v>0</v>
      </c>
      <c r="AT1802">
        <v>0</v>
      </c>
      <c r="AU1802">
        <v>0</v>
      </c>
      <c r="BA1802">
        <v>0</v>
      </c>
    </row>
    <row r="1803" spans="3:53" x14ac:dyDescent="0.25">
      <c r="C1803" t="s">
        <v>324</v>
      </c>
      <c r="D1803" t="s">
        <v>167</v>
      </c>
      <c r="E1803">
        <v>12.61</v>
      </c>
      <c r="F1803">
        <v>11.78</v>
      </c>
      <c r="G1803">
        <v>7.09</v>
      </c>
      <c r="H1803">
        <v>2260</v>
      </c>
      <c r="I1803">
        <v>-29.971</v>
      </c>
      <c r="J1803" t="s">
        <v>75</v>
      </c>
      <c r="K1803">
        <v>72.569999999999993</v>
      </c>
      <c r="L1803">
        <v>12.314719999999999</v>
      </c>
      <c r="M1803">
        <v>1.748151805319162</v>
      </c>
      <c r="N1803">
        <v>12.192387999999999</v>
      </c>
      <c r="O1803">
        <v>2.7690391742782472</v>
      </c>
      <c r="P1803">
        <v>61783000</v>
      </c>
      <c r="Q1803">
        <v>13611000</v>
      </c>
      <c r="R1803">
        <v>4.54</v>
      </c>
      <c r="S1803">
        <v>22.32</v>
      </c>
      <c r="T1803">
        <v>6.6180000000000003</v>
      </c>
      <c r="U1803">
        <v>13.755416666666671</v>
      </c>
      <c r="V1803">
        <v>2.4414249423830992</v>
      </c>
      <c r="AC1803">
        <v>12.65</v>
      </c>
      <c r="AD1803">
        <v>11.37</v>
      </c>
      <c r="AH1803" s="77">
        <f>IF(AND(M1803&lt;Variables!$G$6,M1803&gt;Variables!$G$5),0,1)</f>
        <v>1</v>
      </c>
      <c r="AI1803" s="77">
        <f t="shared" si="56"/>
        <v>0</v>
      </c>
      <c r="AJ1803" s="77">
        <f>IF(I1803&gt;Variables!$G$7,0,1)</f>
        <v>1</v>
      </c>
      <c r="AK1803" s="77">
        <f>IF(F1803&gt;Variables!$G$8,0,1)</f>
        <v>0</v>
      </c>
      <c r="AL1803" s="77">
        <f>IF(G1803&gt;Variables!$G$9,0,1)</f>
        <v>1</v>
      </c>
      <c r="AM1803" s="77">
        <f>IF(AND(K1803&gt;Variables!$G$10,K1803&lt;Variables!$G$11),0,1)</f>
        <v>1</v>
      </c>
      <c r="AN1803" s="77">
        <f>IF(H1803&lt;Variables!$G$13,1,0)</f>
        <v>0</v>
      </c>
      <c r="AO1803" s="77">
        <f>IF(R1803&lt;Variables!$G$12,0,1)</f>
        <v>1</v>
      </c>
      <c r="AP1803" s="78">
        <f t="shared" si="57"/>
        <v>1</v>
      </c>
      <c r="AQ1803" s="77">
        <f>IF(V1803&lt;Variables!$G$15,1,0)</f>
        <v>1</v>
      </c>
      <c r="AR1803">
        <v>0</v>
      </c>
      <c r="AS1803">
        <v>0</v>
      </c>
      <c r="AT1803">
        <v>1</v>
      </c>
      <c r="AU1803">
        <v>0</v>
      </c>
      <c r="BA1803">
        <v>-2.25</v>
      </c>
    </row>
    <row r="1804" spans="3:53" x14ac:dyDescent="0.25">
      <c r="C1804" t="s">
        <v>324</v>
      </c>
      <c r="D1804" t="s">
        <v>139</v>
      </c>
      <c r="E1804">
        <v>32.85</v>
      </c>
      <c r="F1804">
        <v>9.06</v>
      </c>
      <c r="G1804">
        <v>12.7</v>
      </c>
      <c r="H1804">
        <v>5040</v>
      </c>
      <c r="I1804">
        <v>-1E-3</v>
      </c>
      <c r="J1804" t="s">
        <v>75</v>
      </c>
      <c r="K1804">
        <v>58.64</v>
      </c>
      <c r="L1804">
        <v>32.322710000000001</v>
      </c>
      <c r="M1804">
        <v>0.95069380011763194</v>
      </c>
      <c r="N1804">
        <v>32.023800000000001</v>
      </c>
      <c r="O1804">
        <v>1.8929671057151281</v>
      </c>
      <c r="P1804">
        <v>1463000</v>
      </c>
      <c r="Q1804">
        <v>445132</v>
      </c>
      <c r="R1804">
        <v>3.29</v>
      </c>
      <c r="S1804">
        <v>22.32</v>
      </c>
      <c r="T1804">
        <v>6.6180000000000003</v>
      </c>
      <c r="U1804">
        <v>13.755416666666671</v>
      </c>
      <c r="V1804">
        <v>2.4080703452743899</v>
      </c>
      <c r="AC1804">
        <v>34.36</v>
      </c>
      <c r="AD1804">
        <v>31.1</v>
      </c>
      <c r="AH1804" s="77">
        <f>IF(AND(M1804&lt;Variables!$G$6,M1804&gt;Variables!$G$5),0,1)</f>
        <v>1</v>
      </c>
      <c r="AI1804" s="77">
        <f t="shared" si="56"/>
        <v>0</v>
      </c>
      <c r="AJ1804" s="77">
        <f>IF(I1804&gt;Variables!$G$7,0,1)</f>
        <v>1</v>
      </c>
      <c r="AK1804" s="77">
        <f>IF(F1804&gt;Variables!$G$8,0,1)</f>
        <v>0</v>
      </c>
      <c r="AL1804" s="77">
        <f>IF(G1804&gt;Variables!$G$9,0,1)</f>
        <v>0</v>
      </c>
      <c r="AM1804" s="77">
        <f>IF(AND(K1804&gt;Variables!$G$10,K1804&lt;Variables!$G$11),0,1)</f>
        <v>1</v>
      </c>
      <c r="AN1804" s="77">
        <f>IF(H1804&lt;Variables!$G$13,1,0)</f>
        <v>0</v>
      </c>
      <c r="AO1804" s="77">
        <f>IF(R1804&lt;Variables!$G$12,0,1)</f>
        <v>1</v>
      </c>
      <c r="AP1804" s="78">
        <f t="shared" si="57"/>
        <v>1</v>
      </c>
      <c r="AQ1804" s="77">
        <f>IF(V1804&lt;Variables!$G$15,1,0)</f>
        <v>1</v>
      </c>
      <c r="AR1804">
        <v>0</v>
      </c>
      <c r="AS1804">
        <v>0</v>
      </c>
      <c r="AT1804">
        <v>1</v>
      </c>
      <c r="AU1804">
        <v>0</v>
      </c>
      <c r="BA1804">
        <v>-1.62</v>
      </c>
    </row>
    <row r="1805" spans="3:53" x14ac:dyDescent="0.25">
      <c r="C1805" t="s">
        <v>324</v>
      </c>
      <c r="D1805" t="s">
        <v>81</v>
      </c>
      <c r="E1805">
        <v>30.58</v>
      </c>
      <c r="F1805">
        <v>6.97</v>
      </c>
      <c r="G1805">
        <v>3.67</v>
      </c>
      <c r="H1805">
        <v>6600</v>
      </c>
      <c r="I1805">
        <v>0.49</v>
      </c>
      <c r="J1805" t="s">
        <v>75</v>
      </c>
      <c r="K1805">
        <v>62.23</v>
      </c>
      <c r="L1805">
        <v>30.340873684210521</v>
      </c>
      <c r="M1805">
        <v>0.42558535767106692</v>
      </c>
      <c r="N1805">
        <v>30.245369387755101</v>
      </c>
      <c r="O1805">
        <v>0.74269422656097539</v>
      </c>
      <c r="P1805">
        <v>1313000</v>
      </c>
      <c r="Q1805">
        <v>1326000</v>
      </c>
      <c r="R1805">
        <v>0.99</v>
      </c>
      <c r="S1805">
        <v>22.32</v>
      </c>
      <c r="T1805">
        <v>6.6180000000000003</v>
      </c>
      <c r="U1805">
        <v>13.755416666666671</v>
      </c>
      <c r="V1805">
        <v>2.4676058037271238</v>
      </c>
      <c r="AC1805">
        <v>30.6</v>
      </c>
      <c r="AD1805">
        <v>29.88</v>
      </c>
      <c r="AH1805" s="77">
        <f>IF(AND(M1805&lt;Variables!$G$6,M1805&gt;Variables!$G$5),0,1)</f>
        <v>1</v>
      </c>
      <c r="AI1805" s="77">
        <f t="shared" si="56"/>
        <v>0</v>
      </c>
      <c r="AJ1805" s="77">
        <f>IF(I1805&gt;Variables!$G$7,0,1)</f>
        <v>1</v>
      </c>
      <c r="AK1805" s="77">
        <f>IF(F1805&gt;Variables!$G$8,0,1)</f>
        <v>1</v>
      </c>
      <c r="AL1805" s="77">
        <f>IF(G1805&gt;Variables!$G$9,0,1)</f>
        <v>1</v>
      </c>
      <c r="AM1805" s="77">
        <f>IF(AND(K1805&gt;Variables!$G$10,K1805&lt;Variables!$G$11),0,1)</f>
        <v>0</v>
      </c>
      <c r="AN1805" s="77">
        <f>IF(H1805&lt;Variables!$G$13,1,0)</f>
        <v>0</v>
      </c>
      <c r="AO1805" s="77">
        <f>IF(R1805&lt;Variables!$G$12,0,1)</f>
        <v>0</v>
      </c>
      <c r="AP1805" s="78">
        <f t="shared" si="57"/>
        <v>1</v>
      </c>
      <c r="AQ1805" s="77">
        <f>IF(V1805&lt;Variables!$G$15,1,0)</f>
        <v>1</v>
      </c>
      <c r="AR1805">
        <v>0</v>
      </c>
      <c r="AS1805">
        <v>0</v>
      </c>
      <c r="AT1805">
        <v>1</v>
      </c>
      <c r="AU1805">
        <v>0</v>
      </c>
      <c r="BA1805">
        <v>-2</v>
      </c>
    </row>
    <row r="1806" spans="3:53" x14ac:dyDescent="0.25">
      <c r="C1806" t="s">
        <v>324</v>
      </c>
      <c r="D1806" t="s">
        <v>279</v>
      </c>
      <c r="E1806">
        <v>9.17</v>
      </c>
      <c r="F1806">
        <v>5.67</v>
      </c>
      <c r="G1806">
        <v>-4.09</v>
      </c>
      <c r="H1806">
        <v>13560</v>
      </c>
      <c r="I1806">
        <v>602.08500000000004</v>
      </c>
      <c r="J1806" t="s">
        <v>75</v>
      </c>
      <c r="K1806">
        <v>43.96</v>
      </c>
      <c r="L1806">
        <v>9.1477166666666676</v>
      </c>
      <c r="M1806">
        <v>-8.4356205464755724E-2</v>
      </c>
      <c r="N1806">
        <v>9.1569297872340414</v>
      </c>
      <c r="O1806">
        <v>-0.18488497375663129</v>
      </c>
      <c r="P1806">
        <v>1854000</v>
      </c>
      <c r="Q1806">
        <v>1051000</v>
      </c>
      <c r="R1806">
        <v>1.76</v>
      </c>
      <c r="S1806">
        <v>22.32</v>
      </c>
      <c r="T1806">
        <v>6.6180000000000003</v>
      </c>
      <c r="U1806">
        <v>13.755416666666671</v>
      </c>
      <c r="V1806">
        <v>2.305147392184935</v>
      </c>
      <c r="AC1806">
        <v>9.2050000000000001</v>
      </c>
      <c r="AD1806">
        <v>9</v>
      </c>
      <c r="AH1806" s="77">
        <f>IF(AND(M1806&lt;Variables!$G$6,M1806&gt;Variables!$G$5),0,1)</f>
        <v>1</v>
      </c>
      <c r="AI1806" s="77">
        <f t="shared" si="56"/>
        <v>1</v>
      </c>
      <c r="AJ1806" s="77">
        <f>IF(I1806&gt;Variables!$G$7,0,1)</f>
        <v>0</v>
      </c>
      <c r="AK1806" s="77">
        <f>IF(F1806&gt;Variables!$G$8,0,1)</f>
        <v>1</v>
      </c>
      <c r="AL1806" s="77">
        <f>IF(G1806&gt;Variables!$G$9,0,1)</f>
        <v>1</v>
      </c>
      <c r="AM1806" s="77">
        <f>IF(AND(K1806&gt;Variables!$G$10,K1806&lt;Variables!$G$11),0,1)</f>
        <v>1</v>
      </c>
      <c r="AN1806" s="77">
        <f>IF(H1806&lt;Variables!$G$13,1,0)</f>
        <v>0</v>
      </c>
      <c r="AO1806" s="77">
        <f>IF(R1806&lt;Variables!$G$12,0,1)</f>
        <v>0</v>
      </c>
      <c r="AP1806" s="78">
        <f t="shared" si="57"/>
        <v>1</v>
      </c>
      <c r="AQ1806" s="77">
        <f>IF(V1806&lt;Variables!$G$15,1,0)</f>
        <v>1</v>
      </c>
      <c r="AR1806">
        <v>0</v>
      </c>
      <c r="AS1806">
        <v>1</v>
      </c>
      <c r="AT1806">
        <v>0</v>
      </c>
      <c r="AU1806">
        <v>0</v>
      </c>
      <c r="BA1806">
        <v>0.25</v>
      </c>
    </row>
    <row r="1807" spans="3:53" x14ac:dyDescent="0.25">
      <c r="C1807" t="s">
        <v>324</v>
      </c>
      <c r="D1807" t="s">
        <v>280</v>
      </c>
      <c r="E1807">
        <v>36.450000000000003</v>
      </c>
      <c r="F1807">
        <v>14.05</v>
      </c>
      <c r="G1807">
        <v>8.69</v>
      </c>
      <c r="H1807">
        <v>-99999</v>
      </c>
      <c r="I1807">
        <v>-99999</v>
      </c>
      <c r="J1807" t="s">
        <v>75</v>
      </c>
      <c r="K1807">
        <v>47.13</v>
      </c>
      <c r="L1807">
        <v>36.457753333333329</v>
      </c>
      <c r="M1807">
        <v>-0.46013074859430031</v>
      </c>
      <c r="N1807">
        <v>36.317976923076927</v>
      </c>
      <c r="O1807">
        <v>-7.7033264094483883E-2</v>
      </c>
      <c r="P1807">
        <v>894080</v>
      </c>
      <c r="Q1807"/>
      <c r="R1807"/>
      <c r="S1807">
        <v>22.32</v>
      </c>
      <c r="T1807">
        <v>6.6180000000000003</v>
      </c>
      <c r="U1807">
        <v>13.755416666666671</v>
      </c>
      <c r="V1807">
        <v>2.3454163781458832</v>
      </c>
      <c r="AC1807">
        <v>38.93</v>
      </c>
      <c r="AD1807">
        <v>35.6098</v>
      </c>
      <c r="AH1807" s="77">
        <f>IF(AND(M1807&lt;Variables!$G$6,M1807&gt;Variables!$G$5),0,1)</f>
        <v>1</v>
      </c>
      <c r="AI1807" s="77">
        <f t="shared" si="56"/>
        <v>0</v>
      </c>
      <c r="AJ1807" s="77">
        <f>IF(I1807&gt;Variables!$G$7,0,1)</f>
        <v>1</v>
      </c>
      <c r="AK1807" s="77">
        <f>IF(F1807&gt;Variables!$G$8,0,1)</f>
        <v>0</v>
      </c>
      <c r="AL1807" s="77">
        <f>IF(G1807&gt;Variables!$G$9,0,1)</f>
        <v>1</v>
      </c>
      <c r="AM1807" s="77">
        <f>IF(AND(K1807&gt;Variables!$G$10,K1807&lt;Variables!$G$11),0,1)</f>
        <v>1</v>
      </c>
      <c r="AN1807" s="77">
        <f>IF(H1807&lt;Variables!$G$13,1,0)</f>
        <v>1</v>
      </c>
      <c r="AO1807" s="77">
        <f>IF(R1807&lt;Variables!$G$12,0,1)</f>
        <v>0</v>
      </c>
      <c r="AP1807" s="78">
        <f t="shared" si="57"/>
        <v>1</v>
      </c>
      <c r="AQ1807" s="77">
        <f>IF(V1807&lt;Variables!$G$15,1,0)</f>
        <v>1</v>
      </c>
      <c r="AR1807">
        <v>0</v>
      </c>
      <c r="AS1807">
        <v>0</v>
      </c>
      <c r="AT1807">
        <v>1</v>
      </c>
      <c r="AU1807">
        <v>0</v>
      </c>
      <c r="BA1807">
        <v>-2.25</v>
      </c>
    </row>
    <row r="1808" spans="3:53" x14ac:dyDescent="0.25">
      <c r="C1808" t="s">
        <v>324</v>
      </c>
      <c r="D1808" t="s">
        <v>282</v>
      </c>
      <c r="E1808">
        <v>63.22</v>
      </c>
      <c r="F1808">
        <v>8.7799999999999994</v>
      </c>
      <c r="G1808">
        <v>-1.57</v>
      </c>
      <c r="H1808">
        <v>11670</v>
      </c>
      <c r="I1808">
        <v>1.669</v>
      </c>
      <c r="J1808" t="s">
        <v>75</v>
      </c>
      <c r="K1808">
        <v>52.33</v>
      </c>
      <c r="L1808">
        <v>62.27658000000001</v>
      </c>
      <c r="M1808">
        <v>1.0010504751545259</v>
      </c>
      <c r="N1808">
        <v>63.691352000000009</v>
      </c>
      <c r="O1808">
        <v>-1.242479512760241</v>
      </c>
      <c r="P1808">
        <v>4949000</v>
      </c>
      <c r="Q1808">
        <v>1277000</v>
      </c>
      <c r="R1808">
        <v>3.88</v>
      </c>
      <c r="S1808">
        <v>22.32</v>
      </c>
      <c r="T1808">
        <v>6.6180000000000003</v>
      </c>
      <c r="U1808">
        <v>13.755416666666671</v>
      </c>
      <c r="V1808">
        <v>2.3583753789566479</v>
      </c>
      <c r="AC1808">
        <v>64.2</v>
      </c>
      <c r="AD1808">
        <v>61.1</v>
      </c>
      <c r="AH1808" s="77">
        <f>IF(AND(M1808&lt;Variables!$G$6,M1808&gt;Variables!$G$5),0,1)</f>
        <v>1</v>
      </c>
      <c r="AI1808" s="77">
        <f t="shared" si="56"/>
        <v>1</v>
      </c>
      <c r="AJ1808" s="77">
        <f>IF(I1808&gt;Variables!$G$7,0,1)</f>
        <v>1</v>
      </c>
      <c r="AK1808" s="77">
        <f>IF(F1808&gt;Variables!$G$8,0,1)</f>
        <v>1</v>
      </c>
      <c r="AL1808" s="77">
        <f>IF(G1808&gt;Variables!$G$9,0,1)</f>
        <v>1</v>
      </c>
      <c r="AM1808" s="77">
        <f>IF(AND(K1808&gt;Variables!$G$10,K1808&lt;Variables!$G$11),0,1)</f>
        <v>1</v>
      </c>
      <c r="AN1808" s="77">
        <f>IF(H1808&lt;Variables!$G$13,1,0)</f>
        <v>0</v>
      </c>
      <c r="AO1808" s="77">
        <f>IF(R1808&lt;Variables!$G$12,0,1)</f>
        <v>1</v>
      </c>
      <c r="AP1808" s="78">
        <f t="shared" si="57"/>
        <v>1</v>
      </c>
      <c r="AQ1808" s="77">
        <f>IF(V1808&lt;Variables!$G$15,1,0)</f>
        <v>1</v>
      </c>
      <c r="AR1808">
        <v>0</v>
      </c>
      <c r="AS1808">
        <v>0</v>
      </c>
      <c r="AT1808">
        <v>1</v>
      </c>
      <c r="AU1808">
        <v>0</v>
      </c>
      <c r="BA1808">
        <v>-0.9</v>
      </c>
    </row>
    <row r="1809" spans="3:53" x14ac:dyDescent="0.25">
      <c r="C1809" t="s">
        <v>324</v>
      </c>
      <c r="D1809" t="s">
        <v>179</v>
      </c>
      <c r="E1809">
        <v>21.95</v>
      </c>
      <c r="F1809">
        <v>6.21</v>
      </c>
      <c r="G1809">
        <v>4.1900000000000004</v>
      </c>
      <c r="H1809">
        <v>14130</v>
      </c>
      <c r="I1809">
        <v>-72.052000000000007</v>
      </c>
      <c r="J1809" t="s">
        <v>75</v>
      </c>
      <c r="K1809">
        <v>41.3</v>
      </c>
      <c r="L1809">
        <v>21.931650000000001</v>
      </c>
      <c r="M1809">
        <v>-0.2355043966140197</v>
      </c>
      <c r="N1809">
        <v>22.013870000000011</v>
      </c>
      <c r="O1809">
        <v>-0.60811661011902396</v>
      </c>
      <c r="P1809">
        <v>21840000</v>
      </c>
      <c r="Q1809">
        <v>11046000</v>
      </c>
      <c r="R1809">
        <v>1.98</v>
      </c>
      <c r="S1809">
        <v>22.32</v>
      </c>
      <c r="T1809">
        <v>6.6180000000000003</v>
      </c>
      <c r="U1809">
        <v>13.755416666666671</v>
      </c>
      <c r="V1809">
        <v>2.277073925044399</v>
      </c>
      <c r="AC1809">
        <v>22.645</v>
      </c>
      <c r="AD1809">
        <v>21.85</v>
      </c>
      <c r="AH1809" s="77">
        <f>IF(AND(M1809&lt;Variables!$G$6,M1809&gt;Variables!$G$5),0,1)</f>
        <v>1</v>
      </c>
      <c r="AI1809" s="77">
        <f t="shared" si="56"/>
        <v>1</v>
      </c>
      <c r="AJ1809" s="77">
        <f>IF(I1809&gt;Variables!$G$7,0,1)</f>
        <v>1</v>
      </c>
      <c r="AK1809" s="77">
        <f>IF(F1809&gt;Variables!$G$8,0,1)</f>
        <v>1</v>
      </c>
      <c r="AL1809" s="77">
        <f>IF(G1809&gt;Variables!$G$9,0,1)</f>
        <v>1</v>
      </c>
      <c r="AM1809" s="77">
        <f>IF(AND(K1809&gt;Variables!$G$10,K1809&lt;Variables!$G$11),0,1)</f>
        <v>1</v>
      </c>
      <c r="AN1809" s="77">
        <f>IF(H1809&lt;Variables!$G$13,1,0)</f>
        <v>0</v>
      </c>
      <c r="AO1809" s="77">
        <f>IF(R1809&lt;Variables!$G$12,0,1)</f>
        <v>0</v>
      </c>
      <c r="AP1809" s="78">
        <f t="shared" si="57"/>
        <v>1</v>
      </c>
      <c r="AQ1809" s="77">
        <f>IF(V1809&lt;Variables!$G$15,1,0)</f>
        <v>1</v>
      </c>
      <c r="AR1809">
        <v>0</v>
      </c>
      <c r="AS1809">
        <v>1</v>
      </c>
      <c r="AT1809">
        <v>0</v>
      </c>
      <c r="AU1809">
        <v>0</v>
      </c>
      <c r="BA1809">
        <v>1.34</v>
      </c>
    </row>
    <row r="1810" spans="3:53" x14ac:dyDescent="0.25">
      <c r="C1810" t="s">
        <v>324</v>
      </c>
      <c r="D1810" t="s">
        <v>201</v>
      </c>
      <c r="E1810">
        <v>39.43</v>
      </c>
      <c r="F1810">
        <v>14.11</v>
      </c>
      <c r="G1810">
        <v>16.59</v>
      </c>
      <c r="H1810">
        <v>-99999</v>
      </c>
      <c r="I1810">
        <v>33.097000000000001</v>
      </c>
      <c r="J1810" t="s">
        <v>75</v>
      </c>
      <c r="K1810">
        <v>55.25</v>
      </c>
      <c r="L1810">
        <v>39.346074999999999</v>
      </c>
      <c r="M1810">
        <v>3.5391077763157849E-2</v>
      </c>
      <c r="N1810">
        <v>38.895339999999997</v>
      </c>
      <c r="O1810">
        <v>1.194641825987367</v>
      </c>
      <c r="P1810">
        <v>849347</v>
      </c>
      <c r="Q1810">
        <v>2287000</v>
      </c>
      <c r="R1810">
        <v>0.37</v>
      </c>
      <c r="S1810">
        <v>22.32</v>
      </c>
      <c r="T1810">
        <v>6.6180000000000003</v>
      </c>
      <c r="U1810">
        <v>13.755416666666671</v>
      </c>
      <c r="V1810">
        <v>2.419933232457113</v>
      </c>
      <c r="AC1810">
        <v>40.020000000000003</v>
      </c>
      <c r="AD1810">
        <v>37.049999999999997</v>
      </c>
      <c r="AH1810" s="77">
        <f>IF(AND(M1810&lt;Variables!$G$6,M1810&gt;Variables!$G$5),0,1)</f>
        <v>1</v>
      </c>
      <c r="AI1810" s="77">
        <f t="shared" si="56"/>
        <v>0</v>
      </c>
      <c r="AJ1810" s="77">
        <f>IF(I1810&gt;Variables!$G$7,0,1)</f>
        <v>1</v>
      </c>
      <c r="AK1810" s="77">
        <f>IF(F1810&gt;Variables!$G$8,0,1)</f>
        <v>0</v>
      </c>
      <c r="AL1810" s="77">
        <f>IF(G1810&gt;Variables!$G$9,0,1)</f>
        <v>0</v>
      </c>
      <c r="AM1810" s="77">
        <f>IF(AND(K1810&gt;Variables!$G$10,K1810&lt;Variables!$G$11),0,1)</f>
        <v>1</v>
      </c>
      <c r="AN1810" s="77">
        <f>IF(H1810&lt;Variables!$G$13,1,0)</f>
        <v>1</v>
      </c>
      <c r="AO1810" s="77">
        <f>IF(R1810&lt;Variables!$G$12,0,1)</f>
        <v>0</v>
      </c>
      <c r="AP1810" s="78">
        <f t="shared" si="57"/>
        <v>1</v>
      </c>
      <c r="AQ1810" s="77">
        <f>IF(V1810&lt;Variables!$G$15,1,0)</f>
        <v>1</v>
      </c>
      <c r="AR1810">
        <v>0</v>
      </c>
      <c r="AS1810">
        <v>0</v>
      </c>
      <c r="AT1810">
        <v>1</v>
      </c>
      <c r="AU1810">
        <v>0</v>
      </c>
      <c r="BA1810">
        <v>-1.05</v>
      </c>
    </row>
    <row r="1811" spans="3:53" x14ac:dyDescent="0.25">
      <c r="C1811" t="s">
        <v>324</v>
      </c>
      <c r="D1811" t="s">
        <v>275</v>
      </c>
      <c r="E1811">
        <v>56.17</v>
      </c>
      <c r="F1811">
        <v>46.7</v>
      </c>
      <c r="G1811">
        <v>0.53</v>
      </c>
      <c r="H1811">
        <v>639.94000000000005</v>
      </c>
      <c r="I1811">
        <v>-9.8930000000000007</v>
      </c>
      <c r="J1811" t="s">
        <v>74</v>
      </c>
      <c r="K1811">
        <v>45.41</v>
      </c>
      <c r="L1811">
        <v>56.045250000000003</v>
      </c>
      <c r="M1811">
        <v>-5.3974244026024021E-2</v>
      </c>
      <c r="N1811">
        <v>56.007634000000003</v>
      </c>
      <c r="O1811">
        <v>1.3151778559338261E-2</v>
      </c>
      <c r="P1811">
        <v>6070000</v>
      </c>
      <c r="Q1811">
        <v>178970</v>
      </c>
      <c r="R1811">
        <v>33.92</v>
      </c>
      <c r="S1811">
        <v>22.32</v>
      </c>
      <c r="T1811">
        <v>6.6180000000000003</v>
      </c>
      <c r="U1811">
        <v>13.755416666666671</v>
      </c>
      <c r="V1811">
        <v>2.3201354520838069</v>
      </c>
      <c r="AC1811">
        <v>56.06</v>
      </c>
      <c r="AD1811">
        <v>55.67</v>
      </c>
      <c r="AH1811" s="77">
        <f>IF(AND(M1811&lt;Variables!$G$6,M1811&gt;Variables!$G$5),0,1)</f>
        <v>1</v>
      </c>
      <c r="AI1811" s="77">
        <f t="shared" si="56"/>
        <v>0</v>
      </c>
      <c r="AJ1811" s="77">
        <f>IF(I1811&gt;Variables!$G$7,0,1)</f>
        <v>1</v>
      </c>
      <c r="AK1811" s="77">
        <f>IF(F1811&gt;Variables!$G$8,0,1)</f>
        <v>0</v>
      </c>
      <c r="AL1811" s="77">
        <f>IF(G1811&gt;Variables!$G$9,0,1)</f>
        <v>1</v>
      </c>
      <c r="AM1811" s="77">
        <f>IF(AND(K1811&gt;Variables!$G$10,K1811&lt;Variables!$G$11),0,1)</f>
        <v>1</v>
      </c>
      <c r="AN1811" s="77">
        <f>IF(H1811&lt;Variables!$G$13,1,0)</f>
        <v>1</v>
      </c>
      <c r="AO1811" s="77">
        <f>IF(R1811&lt;Variables!$G$12,0,1)</f>
        <v>1</v>
      </c>
      <c r="AP1811" s="78">
        <f t="shared" si="57"/>
        <v>0</v>
      </c>
      <c r="AQ1811" s="77">
        <f>IF(V1811&lt;Variables!$G$15,1,0)</f>
        <v>1</v>
      </c>
      <c r="AR1811">
        <v>0</v>
      </c>
      <c r="AS1811">
        <v>0</v>
      </c>
      <c r="AT1811">
        <v>0</v>
      </c>
      <c r="AU1811">
        <v>1</v>
      </c>
      <c r="BA1811">
        <v>-0.84</v>
      </c>
    </row>
    <row r="1812" spans="3:53" x14ac:dyDescent="0.25">
      <c r="C1812" t="s">
        <v>324</v>
      </c>
      <c r="D1812" t="s">
        <v>184</v>
      </c>
      <c r="E1812">
        <v>40.71</v>
      </c>
      <c r="F1812">
        <v>5.9</v>
      </c>
      <c r="G1812">
        <v>6.68</v>
      </c>
      <c r="H1812">
        <v>5650</v>
      </c>
      <c r="I1812">
        <v>94.998999999999995</v>
      </c>
      <c r="J1812" t="s">
        <v>75</v>
      </c>
      <c r="K1812">
        <v>39.39</v>
      </c>
      <c r="L1812">
        <v>40.684056249999998</v>
      </c>
      <c r="M1812">
        <v>-0.2311870021563894</v>
      </c>
      <c r="N1812">
        <v>40.788331111111113</v>
      </c>
      <c r="O1812">
        <v>-0.48624473154059022</v>
      </c>
      <c r="P1812">
        <v>309514</v>
      </c>
      <c r="Q1812">
        <v>654975</v>
      </c>
      <c r="R1812">
        <v>0.47</v>
      </c>
      <c r="S1812">
        <v>22.32</v>
      </c>
      <c r="T1812">
        <v>6.6180000000000003</v>
      </c>
      <c r="U1812">
        <v>13.755416666666671</v>
      </c>
      <c r="V1812">
        <v>2.256007303915831</v>
      </c>
      <c r="AC1812">
        <v>40.6</v>
      </c>
      <c r="AD1812">
        <v>37.409999999999997</v>
      </c>
      <c r="AH1812" s="77">
        <f>IF(AND(M1812&lt;Variables!$G$6,M1812&gt;Variables!$G$5),0,1)</f>
        <v>1</v>
      </c>
      <c r="AI1812" s="77">
        <f t="shared" si="56"/>
        <v>1</v>
      </c>
      <c r="AJ1812" s="77">
        <f>IF(I1812&gt;Variables!$G$7,0,1)</f>
        <v>0</v>
      </c>
      <c r="AK1812" s="77">
        <f>IF(F1812&gt;Variables!$G$8,0,1)</f>
        <v>1</v>
      </c>
      <c r="AL1812" s="77">
        <f>IF(G1812&gt;Variables!$G$9,0,1)</f>
        <v>1</v>
      </c>
      <c r="AM1812" s="77">
        <f>IF(AND(K1812&gt;Variables!$G$10,K1812&lt;Variables!$G$11),0,1)</f>
        <v>1</v>
      </c>
      <c r="AN1812" s="77">
        <f>IF(H1812&lt;Variables!$G$13,1,0)</f>
        <v>0</v>
      </c>
      <c r="AO1812" s="77">
        <f>IF(R1812&lt;Variables!$G$12,0,1)</f>
        <v>0</v>
      </c>
      <c r="AP1812" s="78">
        <f t="shared" si="57"/>
        <v>1</v>
      </c>
      <c r="AQ1812" s="77">
        <f>IF(V1812&lt;Variables!$G$15,1,0)</f>
        <v>1</v>
      </c>
      <c r="AR1812">
        <v>0</v>
      </c>
      <c r="AS1812">
        <v>0</v>
      </c>
      <c r="AT1812">
        <v>1</v>
      </c>
      <c r="AU1812">
        <v>0</v>
      </c>
      <c r="BA1812">
        <v>-1.68</v>
      </c>
    </row>
    <row r="1813" spans="3:53" x14ac:dyDescent="0.25">
      <c r="C1813" t="s">
        <v>324</v>
      </c>
      <c r="D1813" t="s">
        <v>293</v>
      </c>
      <c r="E1813">
        <v>22.48</v>
      </c>
      <c r="F1813">
        <v>11.15</v>
      </c>
      <c r="G1813">
        <v>-1.51</v>
      </c>
      <c r="H1813">
        <v>-99999</v>
      </c>
      <c r="I1813">
        <v>240.642</v>
      </c>
      <c r="J1813" t="s">
        <v>74</v>
      </c>
      <c r="K1813">
        <v>-99999</v>
      </c>
      <c r="L1813">
        <v>-99999</v>
      </c>
      <c r="M1813">
        <v>-99999</v>
      </c>
      <c r="N1813">
        <v>-99999</v>
      </c>
      <c r="O1813">
        <v>-99999</v>
      </c>
      <c r="P1813">
        <v>138411</v>
      </c>
      <c r="Q1813">
        <v>7534</v>
      </c>
      <c r="R1813">
        <v>18.37</v>
      </c>
      <c r="S1813">
        <v>22.32</v>
      </c>
      <c r="T1813">
        <v>6.6180000000000003</v>
      </c>
      <c r="U1813">
        <v>13.755416666666671</v>
      </c>
      <c r="V1813">
        <v>-99999</v>
      </c>
      <c r="AC1813">
        <v>-99999</v>
      </c>
      <c r="AD1813">
        <v>-99999</v>
      </c>
      <c r="AH1813" s="77">
        <f>IF(AND(M1813&lt;Variables!$G$6,M1813&gt;Variables!$G$5),0,1)</f>
        <v>1</v>
      </c>
      <c r="AI1813" s="77">
        <f t="shared" si="56"/>
        <v>1</v>
      </c>
      <c r="AJ1813" s="77">
        <f>IF(I1813&gt;Variables!$G$7,0,1)</f>
        <v>0</v>
      </c>
      <c r="AK1813" s="77">
        <f>IF(F1813&gt;Variables!$G$8,0,1)</f>
        <v>0</v>
      </c>
      <c r="AL1813" s="77">
        <f>IF(G1813&gt;Variables!$G$9,0,1)</f>
        <v>1</v>
      </c>
      <c r="AM1813" s="77">
        <f>IF(AND(K1813&gt;Variables!$G$10,K1813&lt;Variables!$G$11),0,1)</f>
        <v>1</v>
      </c>
      <c r="AN1813" s="77">
        <f>IF(H1813&lt;Variables!$G$13,1,0)</f>
        <v>1</v>
      </c>
      <c r="AO1813" s="77">
        <f>IF(R1813&lt;Variables!$G$12,0,1)</f>
        <v>1</v>
      </c>
      <c r="AP1813" s="78">
        <f t="shared" si="57"/>
        <v>0</v>
      </c>
      <c r="AQ1813" s="77">
        <f>IF(V1813&lt;Variables!$G$15,1,0)</f>
        <v>1</v>
      </c>
      <c r="AR1813">
        <v>0</v>
      </c>
      <c r="AS1813">
        <v>0</v>
      </c>
      <c r="AT1813">
        <v>0</v>
      </c>
      <c r="AU1813">
        <v>0</v>
      </c>
      <c r="BA1813">
        <v>0</v>
      </c>
    </row>
    <row r="1814" spans="3:53" x14ac:dyDescent="0.25">
      <c r="C1814" t="s">
        <v>324</v>
      </c>
      <c r="D1814" t="s">
        <v>273</v>
      </c>
      <c r="E1814">
        <v>2.17</v>
      </c>
      <c r="F1814">
        <v>47.52</v>
      </c>
      <c r="G1814">
        <v>31.9</v>
      </c>
      <c r="H1814">
        <v>464.81</v>
      </c>
      <c r="I1814">
        <v>-3.0910000000000002</v>
      </c>
      <c r="J1814" t="s">
        <v>74</v>
      </c>
      <c r="K1814">
        <v>63.23</v>
      </c>
      <c r="L1814">
        <v>2.1110099999999998</v>
      </c>
      <c r="M1814">
        <v>1.8469831976163109</v>
      </c>
      <c r="N1814">
        <v>2.0009920000000001</v>
      </c>
      <c r="O1814">
        <v>7.4467064336089202</v>
      </c>
      <c r="P1814">
        <v>147930000</v>
      </c>
      <c r="Q1814">
        <v>1670000</v>
      </c>
      <c r="R1814">
        <v>88.58</v>
      </c>
      <c r="S1814">
        <v>22.32</v>
      </c>
      <c r="T1814">
        <v>6.6180000000000003</v>
      </c>
      <c r="U1814">
        <v>13.755416666666671</v>
      </c>
      <c r="V1814">
        <v>2.3854712595714851</v>
      </c>
      <c r="AC1814">
        <v>2.23</v>
      </c>
      <c r="AD1814">
        <v>1.77</v>
      </c>
      <c r="AH1814" s="77">
        <f>IF(AND(M1814&lt;Variables!$G$6,M1814&gt;Variables!$G$5),0,1)</f>
        <v>1</v>
      </c>
      <c r="AI1814" s="77">
        <f t="shared" si="56"/>
        <v>0</v>
      </c>
      <c r="AJ1814" s="77">
        <f>IF(I1814&gt;Variables!$G$7,0,1)</f>
        <v>1</v>
      </c>
      <c r="AK1814" s="77">
        <f>IF(F1814&gt;Variables!$G$8,0,1)</f>
        <v>0</v>
      </c>
      <c r="AL1814" s="77">
        <f>IF(G1814&gt;Variables!$G$9,0,1)</f>
        <v>0</v>
      </c>
      <c r="AM1814" s="77">
        <f>IF(AND(K1814&gt;Variables!$G$10,K1814&lt;Variables!$G$11),0,1)</f>
        <v>0</v>
      </c>
      <c r="AN1814" s="77">
        <f>IF(H1814&lt;Variables!$G$13,1,0)</f>
        <v>1</v>
      </c>
      <c r="AO1814" s="77">
        <f>IF(R1814&lt;Variables!$G$12,0,1)</f>
        <v>1</v>
      </c>
      <c r="AP1814" s="78">
        <f t="shared" si="57"/>
        <v>0</v>
      </c>
      <c r="AQ1814" s="77">
        <f>IF(V1814&lt;Variables!$G$15,1,0)</f>
        <v>1</v>
      </c>
      <c r="AR1814">
        <v>1</v>
      </c>
      <c r="AS1814">
        <v>0</v>
      </c>
      <c r="AT1814">
        <v>0</v>
      </c>
      <c r="AU1814">
        <v>0</v>
      </c>
      <c r="BA1814">
        <v>2</v>
      </c>
    </row>
    <row r="1815" spans="3:53" x14ac:dyDescent="0.25">
      <c r="C1815" t="s">
        <v>324</v>
      </c>
      <c r="D1815" t="s">
        <v>178</v>
      </c>
      <c r="E1815">
        <v>11.64</v>
      </c>
      <c r="F1815">
        <v>16.63</v>
      </c>
      <c r="G1815">
        <v>11.53</v>
      </c>
      <c r="H1815">
        <v>229.35</v>
      </c>
      <c r="I1815">
        <v>4237.1260000000002</v>
      </c>
      <c r="J1815" t="s">
        <v>75</v>
      </c>
      <c r="K1815">
        <v>59.52</v>
      </c>
      <c r="L1815">
        <v>11.5657</v>
      </c>
      <c r="M1815">
        <v>0.38302912923556731</v>
      </c>
      <c r="N1815">
        <v>11.311202</v>
      </c>
      <c r="O1815">
        <v>2.6416113866589761</v>
      </c>
      <c r="P1815">
        <v>1890000</v>
      </c>
      <c r="Q1815">
        <v>3460000</v>
      </c>
      <c r="R1815">
        <v>0.55000000000000004</v>
      </c>
      <c r="S1815">
        <v>22.32</v>
      </c>
      <c r="T1815">
        <v>6.6180000000000003</v>
      </c>
      <c r="U1815">
        <v>13.755416666666671</v>
      </c>
      <c r="V1815">
        <v>2.445137531687664</v>
      </c>
      <c r="AC1815">
        <v>12.2</v>
      </c>
      <c r="AD1815">
        <v>11.31</v>
      </c>
      <c r="AH1815" s="77">
        <f>IF(AND(M1815&lt;Variables!$G$6,M1815&gt;Variables!$G$5),0,1)</f>
        <v>1</v>
      </c>
      <c r="AI1815" s="77">
        <f t="shared" si="56"/>
        <v>0</v>
      </c>
      <c r="AJ1815" s="77">
        <f>IF(I1815&gt;Variables!$G$7,0,1)</f>
        <v>0</v>
      </c>
      <c r="AK1815" s="77">
        <f>IF(F1815&gt;Variables!$G$8,0,1)</f>
        <v>0</v>
      </c>
      <c r="AL1815" s="77">
        <f>IF(G1815&gt;Variables!$G$9,0,1)</f>
        <v>0</v>
      </c>
      <c r="AM1815" s="77">
        <f>IF(AND(K1815&gt;Variables!$G$10,K1815&lt;Variables!$G$11),0,1)</f>
        <v>1</v>
      </c>
      <c r="AN1815" s="77">
        <f>IF(H1815&lt;Variables!$G$13,1,0)</f>
        <v>1</v>
      </c>
      <c r="AO1815" s="77">
        <f>IF(R1815&lt;Variables!$G$12,0,1)</f>
        <v>0</v>
      </c>
      <c r="AP1815" s="78">
        <f t="shared" si="57"/>
        <v>1</v>
      </c>
      <c r="AQ1815" s="77">
        <f>IF(V1815&lt;Variables!$G$15,1,0)</f>
        <v>1</v>
      </c>
      <c r="AR1815">
        <v>1</v>
      </c>
      <c r="AS1815">
        <v>0</v>
      </c>
      <c r="AT1815">
        <v>0</v>
      </c>
      <c r="AU1815">
        <v>0</v>
      </c>
      <c r="BA1815">
        <v>2</v>
      </c>
    </row>
    <row r="1816" spans="3:53" x14ac:dyDescent="0.25">
      <c r="C1816" t="s">
        <v>324</v>
      </c>
      <c r="D1816" t="s">
        <v>164</v>
      </c>
      <c r="E1816">
        <v>17.05</v>
      </c>
      <c r="F1816">
        <v>8.36</v>
      </c>
      <c r="G1816">
        <v>0.06</v>
      </c>
      <c r="H1816">
        <v>-99999</v>
      </c>
      <c r="I1816">
        <v>148.64099999999999</v>
      </c>
      <c r="J1816" t="s">
        <v>74</v>
      </c>
      <c r="K1816">
        <v>59.36</v>
      </c>
      <c r="L1816">
        <v>16.989999999999998</v>
      </c>
      <c r="M1816">
        <v>0</v>
      </c>
      <c r="N1816">
        <v>16.989999999999998</v>
      </c>
      <c r="O1816">
        <v>0</v>
      </c>
      <c r="P1816">
        <v>1835000</v>
      </c>
      <c r="Q1816">
        <v>46184</v>
      </c>
      <c r="R1816">
        <v>39.729999999999997</v>
      </c>
      <c r="S1816">
        <v>22.32</v>
      </c>
      <c r="T1816">
        <v>6.6180000000000003</v>
      </c>
      <c r="U1816">
        <v>13.755416666666671</v>
      </c>
      <c r="V1816">
        <v>2.4639696</v>
      </c>
      <c r="AC1816">
        <v>17</v>
      </c>
      <c r="AD1816">
        <v>16.989999999999998</v>
      </c>
      <c r="AH1816" s="77">
        <f>IF(AND(M1816&lt;Variables!$G$6,M1816&gt;Variables!$G$5),0,1)</f>
        <v>1</v>
      </c>
      <c r="AI1816" s="77">
        <f t="shared" si="56"/>
        <v>1</v>
      </c>
      <c r="AJ1816" s="77">
        <f>IF(I1816&gt;Variables!$G$7,0,1)</f>
        <v>0</v>
      </c>
      <c r="AK1816" s="77">
        <f>IF(F1816&gt;Variables!$G$8,0,1)</f>
        <v>1</v>
      </c>
      <c r="AL1816" s="77">
        <f>IF(G1816&gt;Variables!$G$9,0,1)</f>
        <v>1</v>
      </c>
      <c r="AM1816" s="77">
        <f>IF(AND(K1816&gt;Variables!$G$10,K1816&lt;Variables!$G$11),0,1)</f>
        <v>1</v>
      </c>
      <c r="AN1816" s="77">
        <f>IF(H1816&lt;Variables!$G$13,1,0)</f>
        <v>1</v>
      </c>
      <c r="AO1816" s="77">
        <f>IF(R1816&lt;Variables!$G$12,0,1)</f>
        <v>1</v>
      </c>
      <c r="AP1816" s="78">
        <f t="shared" si="57"/>
        <v>0</v>
      </c>
      <c r="AQ1816" s="77">
        <f>IF(V1816&lt;Variables!$G$15,1,0)</f>
        <v>1</v>
      </c>
      <c r="AR1816">
        <v>0</v>
      </c>
      <c r="AS1816">
        <v>0</v>
      </c>
      <c r="AT1816">
        <v>0</v>
      </c>
      <c r="AU1816">
        <v>0</v>
      </c>
      <c r="BA1816">
        <v>0</v>
      </c>
    </row>
    <row r="1817" spans="3:53" x14ac:dyDescent="0.25">
      <c r="C1817" t="s">
        <v>324</v>
      </c>
      <c r="D1817" t="s">
        <v>274</v>
      </c>
      <c r="E1817">
        <v>53.59</v>
      </c>
      <c r="F1817">
        <v>29.78</v>
      </c>
      <c r="G1817">
        <v>-0.14000000000000001</v>
      </c>
      <c r="H1817">
        <v>1620</v>
      </c>
      <c r="I1817">
        <v>-6.3070000000000004</v>
      </c>
      <c r="J1817" t="s">
        <v>74</v>
      </c>
      <c r="K1817">
        <v>40.130000000000003</v>
      </c>
      <c r="L1817">
        <v>53.438499999999998</v>
      </c>
      <c r="M1817">
        <v>-2.5262685142735129E-2</v>
      </c>
      <c r="N1817">
        <v>53.452500000000001</v>
      </c>
      <c r="O1817">
        <v>-5.1447546887429793E-2</v>
      </c>
      <c r="P1817">
        <v>3619000</v>
      </c>
      <c r="Q1817">
        <v>116562</v>
      </c>
      <c r="R1817">
        <v>31.05</v>
      </c>
      <c r="S1817">
        <v>22.32</v>
      </c>
      <c r="T1817">
        <v>6.6180000000000003</v>
      </c>
      <c r="U1817">
        <v>13.755416666666671</v>
      </c>
      <c r="V1817">
        <v>2.2646835280892992</v>
      </c>
      <c r="AC1817">
        <v>53.7</v>
      </c>
      <c r="AD1817">
        <v>53.35</v>
      </c>
      <c r="AH1817" s="77">
        <f>IF(AND(M1817&lt;Variables!$G$6,M1817&gt;Variables!$G$5),0,1)</f>
        <v>1</v>
      </c>
      <c r="AI1817" s="77">
        <f t="shared" si="56"/>
        <v>1</v>
      </c>
      <c r="AJ1817" s="77">
        <f>IF(I1817&gt;Variables!$G$7,0,1)</f>
        <v>1</v>
      </c>
      <c r="AK1817" s="77">
        <f>IF(F1817&gt;Variables!$G$8,0,1)</f>
        <v>0</v>
      </c>
      <c r="AL1817" s="77">
        <f>IF(G1817&gt;Variables!$G$9,0,1)</f>
        <v>1</v>
      </c>
      <c r="AM1817" s="77">
        <f>IF(AND(K1817&gt;Variables!$G$10,K1817&lt;Variables!$G$11),0,1)</f>
        <v>1</v>
      </c>
      <c r="AN1817" s="77">
        <f>IF(H1817&lt;Variables!$G$13,1,0)</f>
        <v>0</v>
      </c>
      <c r="AO1817" s="77">
        <f>IF(R1817&lt;Variables!$G$12,0,1)</f>
        <v>1</v>
      </c>
      <c r="AP1817" s="78">
        <f t="shared" si="57"/>
        <v>0</v>
      </c>
      <c r="AQ1817" s="77">
        <f>IF(V1817&lt;Variables!$G$15,1,0)</f>
        <v>1</v>
      </c>
      <c r="AR1817">
        <v>0</v>
      </c>
      <c r="AS1817">
        <v>0</v>
      </c>
      <c r="AT1817">
        <v>0</v>
      </c>
      <c r="AU1817">
        <v>1</v>
      </c>
      <c r="BA1817">
        <v>-0.44</v>
      </c>
    </row>
    <row r="1818" spans="3:53" x14ac:dyDescent="0.25">
      <c r="C1818" t="s">
        <v>324</v>
      </c>
      <c r="D1818" t="s">
        <v>313</v>
      </c>
      <c r="E1818">
        <v>5.32</v>
      </c>
      <c r="F1818">
        <v>13.19</v>
      </c>
      <c r="G1818">
        <v>0</v>
      </c>
      <c r="H1818">
        <v>-99999</v>
      </c>
      <c r="I1818">
        <v>-99999</v>
      </c>
      <c r="J1818" t="s">
        <v>75</v>
      </c>
      <c r="K1818">
        <v>-99999</v>
      </c>
      <c r="L1818">
        <v>-99999</v>
      </c>
      <c r="M1818">
        <v>-99999</v>
      </c>
      <c r="N1818">
        <v>-99999</v>
      </c>
      <c r="O1818">
        <v>-99999</v>
      </c>
      <c r="P1818">
        <v>61040</v>
      </c>
      <c r="Q1818">
        <v>168</v>
      </c>
      <c r="R1818">
        <v>363.33</v>
      </c>
      <c r="S1818">
        <v>22.32</v>
      </c>
      <c r="T1818">
        <v>6.6180000000000003</v>
      </c>
      <c r="U1818">
        <v>13.755416666666671</v>
      </c>
      <c r="V1818">
        <v>-99999</v>
      </c>
      <c r="AC1818">
        <v>-99999</v>
      </c>
      <c r="AD1818">
        <v>-99999</v>
      </c>
      <c r="AH1818" s="77">
        <f>IF(AND(M1818&lt;Variables!$G$6,M1818&gt;Variables!$G$5),0,1)</f>
        <v>1</v>
      </c>
      <c r="AI1818" s="77">
        <f t="shared" si="56"/>
        <v>1</v>
      </c>
      <c r="AJ1818" s="77">
        <f>IF(I1818&gt;Variables!$G$7,0,1)</f>
        <v>1</v>
      </c>
      <c r="AK1818" s="77">
        <f>IF(F1818&gt;Variables!$G$8,0,1)</f>
        <v>0</v>
      </c>
      <c r="AL1818" s="77">
        <f>IF(G1818&gt;Variables!$G$9,0,1)</f>
        <v>1</v>
      </c>
      <c r="AM1818" s="77">
        <f>IF(AND(K1818&gt;Variables!$G$10,K1818&lt;Variables!$G$11),0,1)</f>
        <v>1</v>
      </c>
      <c r="AN1818" s="77">
        <f>IF(H1818&lt;Variables!$G$13,1,0)</f>
        <v>1</v>
      </c>
      <c r="AO1818" s="77">
        <f>IF(R1818&lt;Variables!$G$12,0,1)</f>
        <v>1</v>
      </c>
      <c r="AP1818" s="78">
        <f t="shared" si="57"/>
        <v>1</v>
      </c>
      <c r="AQ1818" s="77">
        <f>IF(V1818&lt;Variables!$G$15,1,0)</f>
        <v>1</v>
      </c>
      <c r="AR1818">
        <v>0</v>
      </c>
      <c r="AS1818">
        <v>0</v>
      </c>
      <c r="AT1818">
        <v>0</v>
      </c>
      <c r="AU1818">
        <v>0</v>
      </c>
      <c r="BA1818">
        <v>0</v>
      </c>
    </row>
    <row r="1819" spans="3:53" x14ac:dyDescent="0.25">
      <c r="C1819" t="s">
        <v>324</v>
      </c>
      <c r="D1819" t="s">
        <v>302</v>
      </c>
      <c r="E1819">
        <v>23.22</v>
      </c>
      <c r="F1819">
        <v>17.670000000000002</v>
      </c>
      <c r="G1819">
        <v>11.65</v>
      </c>
      <c r="H1819">
        <v>1050</v>
      </c>
      <c r="I1819">
        <v>127.235</v>
      </c>
      <c r="J1819" t="s">
        <v>74</v>
      </c>
      <c r="K1819">
        <v>49.95</v>
      </c>
      <c r="L1819">
        <v>23.331534999999999</v>
      </c>
      <c r="M1819">
        <v>-0.22088130935231709</v>
      </c>
      <c r="N1819">
        <v>23.111035999999999</v>
      </c>
      <c r="O1819">
        <v>0.73109660683321409</v>
      </c>
      <c r="P1819">
        <v>12430000</v>
      </c>
      <c r="Q1819">
        <v>1330000</v>
      </c>
      <c r="R1819">
        <v>9.35</v>
      </c>
      <c r="S1819">
        <v>22.32</v>
      </c>
      <c r="T1819">
        <v>6.6180000000000003</v>
      </c>
      <c r="U1819">
        <v>13.755416666666671</v>
      </c>
      <c r="V1819">
        <v>2.3721930187820899</v>
      </c>
      <c r="AC1819">
        <v>23.624300000000002</v>
      </c>
      <c r="AD1819">
        <v>22.78</v>
      </c>
      <c r="AH1819" s="77">
        <f>IF(AND(M1819&lt;Variables!$G$6,M1819&gt;Variables!$G$5),0,1)</f>
        <v>1</v>
      </c>
      <c r="AI1819" s="77">
        <f t="shared" si="56"/>
        <v>0</v>
      </c>
      <c r="AJ1819" s="77">
        <f>IF(I1819&gt;Variables!$G$7,0,1)</f>
        <v>0</v>
      </c>
      <c r="AK1819" s="77">
        <f>IF(F1819&gt;Variables!$G$8,0,1)</f>
        <v>0</v>
      </c>
      <c r="AL1819" s="77">
        <f>IF(G1819&gt;Variables!$G$9,0,1)</f>
        <v>0</v>
      </c>
      <c r="AM1819" s="77">
        <f>IF(AND(K1819&gt;Variables!$G$10,K1819&lt;Variables!$G$11),0,1)</f>
        <v>1</v>
      </c>
      <c r="AN1819" s="77">
        <f>IF(H1819&lt;Variables!$G$13,1,0)</f>
        <v>1</v>
      </c>
      <c r="AO1819" s="77">
        <f>IF(R1819&lt;Variables!$G$12,0,1)</f>
        <v>1</v>
      </c>
      <c r="AP1819" s="78">
        <f t="shared" si="57"/>
        <v>0</v>
      </c>
      <c r="AQ1819" s="77">
        <f>IF(V1819&lt;Variables!$G$15,1,0)</f>
        <v>1</v>
      </c>
      <c r="AR1819">
        <v>0</v>
      </c>
      <c r="AS1819">
        <v>0</v>
      </c>
      <c r="AT1819">
        <v>1</v>
      </c>
      <c r="AU1819">
        <v>0</v>
      </c>
      <c r="BA1819">
        <v>-1.5</v>
      </c>
    </row>
    <row r="1820" spans="3:53" x14ac:dyDescent="0.25">
      <c r="C1820" t="s">
        <v>324</v>
      </c>
      <c r="D1820" t="s">
        <v>278</v>
      </c>
      <c r="E1820">
        <v>226.9</v>
      </c>
      <c r="F1820">
        <v>7.01</v>
      </c>
      <c r="G1820">
        <v>6.73</v>
      </c>
      <c r="H1820">
        <v>7520</v>
      </c>
      <c r="I1820">
        <v>-5.4480000000000004</v>
      </c>
      <c r="J1820" t="s">
        <v>74</v>
      </c>
      <c r="K1820">
        <v>69.11</v>
      </c>
      <c r="L1820">
        <v>224.98858000000001</v>
      </c>
      <c r="M1820">
        <v>0.56430419712857205</v>
      </c>
      <c r="N1820">
        <v>223.94681875000001</v>
      </c>
      <c r="O1820">
        <v>1.0321116695925301</v>
      </c>
      <c r="P1820">
        <v>581985</v>
      </c>
      <c r="Q1820">
        <v>626950</v>
      </c>
      <c r="R1820">
        <v>0.93</v>
      </c>
      <c r="S1820">
        <v>22.32</v>
      </c>
      <c r="T1820">
        <v>6.6180000000000003</v>
      </c>
      <c r="U1820">
        <v>13.755416666666671</v>
      </c>
      <c r="V1820">
        <v>2.5191639228124738</v>
      </c>
      <c r="AC1820">
        <v>227.31</v>
      </c>
      <c r="AD1820">
        <v>223.25</v>
      </c>
      <c r="AH1820" s="77">
        <f>IF(AND(M1820&lt;Variables!$G$6,M1820&gt;Variables!$G$5),0,1)</f>
        <v>1</v>
      </c>
      <c r="AI1820" s="77">
        <f t="shared" si="56"/>
        <v>0</v>
      </c>
      <c r="AJ1820" s="77">
        <f>IF(I1820&gt;Variables!$G$7,0,1)</f>
        <v>1</v>
      </c>
      <c r="AK1820" s="77">
        <f>IF(F1820&gt;Variables!$G$8,0,1)</f>
        <v>1</v>
      </c>
      <c r="AL1820" s="77">
        <f>IF(G1820&gt;Variables!$G$9,0,1)</f>
        <v>1</v>
      </c>
      <c r="AM1820" s="77">
        <f>IF(AND(K1820&gt;Variables!$G$10,K1820&lt;Variables!$G$11),0,1)</f>
        <v>0</v>
      </c>
      <c r="AN1820" s="77">
        <f>IF(H1820&lt;Variables!$G$13,1,0)</f>
        <v>0</v>
      </c>
      <c r="AO1820" s="77">
        <f>IF(R1820&lt;Variables!$G$12,0,1)</f>
        <v>0</v>
      </c>
      <c r="AP1820" s="78">
        <f t="shared" si="57"/>
        <v>0</v>
      </c>
      <c r="AQ1820" s="77">
        <f>IF(V1820&lt;Variables!$G$15,1,0)</f>
        <v>1</v>
      </c>
      <c r="AR1820">
        <v>0</v>
      </c>
      <c r="AS1820">
        <v>0</v>
      </c>
      <c r="AT1820">
        <v>0</v>
      </c>
      <c r="AU1820">
        <v>1</v>
      </c>
      <c r="BA1820">
        <v>-0.78</v>
      </c>
    </row>
    <row r="1821" spans="3:53" x14ac:dyDescent="0.25">
      <c r="C1821" t="s">
        <v>324</v>
      </c>
      <c r="D1821" t="s">
        <v>283</v>
      </c>
      <c r="E1821">
        <v>4.82</v>
      </c>
      <c r="F1821">
        <v>11.77</v>
      </c>
      <c r="G1821">
        <v>-8.8800000000000008</v>
      </c>
      <c r="H1821">
        <v>54.86</v>
      </c>
      <c r="I1821">
        <v>-57.55</v>
      </c>
      <c r="J1821" t="s">
        <v>75</v>
      </c>
      <c r="K1821">
        <v>25.43</v>
      </c>
      <c r="L1821">
        <v>4.9326699999999999</v>
      </c>
      <c r="M1821">
        <v>-2.4666154435630192</v>
      </c>
      <c r="N1821">
        <v>5.0041500000000001</v>
      </c>
      <c r="O1821">
        <v>-3.859796369013722</v>
      </c>
      <c r="P1821">
        <v>38430000</v>
      </c>
      <c r="Q1821">
        <v>674640</v>
      </c>
      <c r="R1821">
        <v>56.96</v>
      </c>
      <c r="S1821">
        <v>22.32</v>
      </c>
      <c r="T1821">
        <v>6.6180000000000003</v>
      </c>
      <c r="U1821">
        <v>13.755416666666671</v>
      </c>
      <c r="V1821">
        <v>2.001560308229823</v>
      </c>
      <c r="AC1821">
        <v>4.82</v>
      </c>
      <c r="AD1821">
        <v>4.45</v>
      </c>
      <c r="AH1821" s="77">
        <f>IF(AND(M1821&lt;Variables!$G$6,M1821&gt;Variables!$G$5),0,1)</f>
        <v>0</v>
      </c>
      <c r="AI1821" s="77">
        <f t="shared" si="56"/>
        <v>1</v>
      </c>
      <c r="AJ1821" s="77">
        <f>IF(I1821&gt;Variables!$G$7,0,1)</f>
        <v>1</v>
      </c>
      <c r="AK1821" s="77">
        <f>IF(F1821&gt;Variables!$G$8,0,1)</f>
        <v>0</v>
      </c>
      <c r="AL1821" s="77">
        <f>IF(G1821&gt;Variables!$G$9,0,1)</f>
        <v>1</v>
      </c>
      <c r="AM1821" s="77">
        <f>IF(AND(K1821&gt;Variables!$G$10,K1821&lt;Variables!$G$11),0,1)</f>
        <v>1</v>
      </c>
      <c r="AN1821" s="77">
        <f>IF(H1821&lt;Variables!$G$13,1,0)</f>
        <v>1</v>
      </c>
      <c r="AO1821" s="77">
        <f>IF(R1821&lt;Variables!$G$12,0,1)</f>
        <v>1</v>
      </c>
      <c r="AP1821" s="78">
        <f t="shared" si="57"/>
        <v>1</v>
      </c>
      <c r="AQ1821" s="77">
        <f>IF(V1821&lt;Variables!$G$15,1,0)</f>
        <v>1</v>
      </c>
      <c r="AR1821">
        <v>0</v>
      </c>
      <c r="AS1821">
        <v>0</v>
      </c>
      <c r="AT1821">
        <v>1</v>
      </c>
      <c r="AU1821">
        <v>0</v>
      </c>
      <c r="BA1821">
        <v>-2.25</v>
      </c>
    </row>
    <row r="1822" spans="3:53" x14ac:dyDescent="0.25">
      <c r="C1822" t="s">
        <v>324</v>
      </c>
      <c r="D1822" t="s">
        <v>116</v>
      </c>
      <c r="E1822">
        <v>11.59</v>
      </c>
      <c r="F1822">
        <v>5.67</v>
      </c>
      <c r="G1822">
        <v>6.84</v>
      </c>
      <c r="H1822">
        <v>2380</v>
      </c>
      <c r="I1822">
        <v>-8.7629999999999999</v>
      </c>
      <c r="J1822" t="s">
        <v>74</v>
      </c>
      <c r="K1822">
        <v>70.13</v>
      </c>
      <c r="L1822">
        <v>11.493045</v>
      </c>
      <c r="M1822">
        <v>0.58256971933895751</v>
      </c>
      <c r="N1822">
        <v>11.45895510204082</v>
      </c>
      <c r="O1822">
        <v>0.88179853275791586</v>
      </c>
      <c r="P1822">
        <v>598434</v>
      </c>
      <c r="Q1822">
        <v>1648000</v>
      </c>
      <c r="R1822">
        <v>0.36</v>
      </c>
      <c r="S1822">
        <v>22.32</v>
      </c>
      <c r="T1822">
        <v>6.6180000000000003</v>
      </c>
      <c r="U1822">
        <v>13.755416666666671</v>
      </c>
      <c r="V1822">
        <v>2.5265320403327398</v>
      </c>
      <c r="AC1822">
        <v>11.61</v>
      </c>
      <c r="AD1822">
        <v>11.25</v>
      </c>
      <c r="AH1822" s="77">
        <f>IF(AND(M1822&lt;Variables!$G$6,M1822&gt;Variables!$G$5),0,1)</f>
        <v>1</v>
      </c>
      <c r="AI1822" s="77">
        <f t="shared" si="56"/>
        <v>0</v>
      </c>
      <c r="AJ1822" s="77">
        <f>IF(I1822&gt;Variables!$G$7,0,1)</f>
        <v>1</v>
      </c>
      <c r="AK1822" s="77">
        <f>IF(F1822&gt;Variables!$G$8,0,1)</f>
        <v>1</v>
      </c>
      <c r="AL1822" s="77">
        <f>IF(G1822&gt;Variables!$G$9,0,1)</f>
        <v>1</v>
      </c>
      <c r="AM1822" s="77">
        <f>IF(AND(K1822&gt;Variables!$G$10,K1822&lt;Variables!$G$11),0,1)</f>
        <v>1</v>
      </c>
      <c r="AN1822" s="77">
        <f>IF(H1822&lt;Variables!$G$13,1,0)</f>
        <v>0</v>
      </c>
      <c r="AO1822" s="77">
        <f>IF(R1822&lt;Variables!$G$12,0,1)</f>
        <v>0</v>
      </c>
      <c r="AP1822" s="78">
        <f t="shared" si="57"/>
        <v>0</v>
      </c>
      <c r="AQ1822" s="77">
        <f>IF(V1822&lt;Variables!$G$15,1,0)</f>
        <v>1</v>
      </c>
      <c r="AR1822">
        <v>0</v>
      </c>
      <c r="AS1822">
        <v>0</v>
      </c>
      <c r="AT1822">
        <v>1</v>
      </c>
      <c r="AU1822">
        <v>0</v>
      </c>
      <c r="BA1822">
        <v>-1.37</v>
      </c>
    </row>
    <row r="1823" spans="3:53" x14ac:dyDescent="0.25">
      <c r="C1823" t="s">
        <v>325</v>
      </c>
      <c r="D1823" t="s">
        <v>313</v>
      </c>
      <c r="E1823">
        <v>5.32</v>
      </c>
      <c r="F1823">
        <v>13.19</v>
      </c>
      <c r="G1823">
        <v>0</v>
      </c>
      <c r="H1823">
        <v>-99999</v>
      </c>
      <c r="I1823">
        <v>-99999</v>
      </c>
      <c r="J1823" t="s">
        <v>75</v>
      </c>
      <c r="K1823">
        <v>-99999</v>
      </c>
      <c r="L1823">
        <v>-99999</v>
      </c>
      <c r="M1823">
        <v>-99999</v>
      </c>
      <c r="N1823">
        <v>-99999</v>
      </c>
      <c r="O1823">
        <v>-99999</v>
      </c>
      <c r="P1823">
        <v>61040</v>
      </c>
      <c r="Q1823">
        <v>168</v>
      </c>
      <c r="R1823">
        <v>363.33</v>
      </c>
      <c r="S1823">
        <v>22.597000000000001</v>
      </c>
      <c r="T1823">
        <v>6.7909999999999986</v>
      </c>
      <c r="U1823">
        <v>13.989166666666669</v>
      </c>
      <c r="V1823">
        <v>-99999</v>
      </c>
      <c r="AC1823">
        <v>-99999</v>
      </c>
      <c r="AD1823">
        <v>-99999</v>
      </c>
      <c r="AH1823" s="77">
        <f>IF(AND(M1823&lt;Variables!$G$6,M1823&gt;Variables!$G$5),0,1)</f>
        <v>1</v>
      </c>
      <c r="AI1823" s="77">
        <f t="shared" si="56"/>
        <v>1</v>
      </c>
      <c r="AJ1823" s="77">
        <f>IF(I1823&gt;Variables!$G$7,0,1)</f>
        <v>1</v>
      </c>
      <c r="AK1823" s="77">
        <f>IF(F1823&gt;Variables!$G$8,0,1)</f>
        <v>0</v>
      </c>
      <c r="AL1823" s="77">
        <f>IF(G1823&gt;Variables!$G$9,0,1)</f>
        <v>1</v>
      </c>
      <c r="AM1823" s="77">
        <f>IF(AND(K1823&gt;Variables!$G$10,K1823&lt;Variables!$G$11),0,1)</f>
        <v>1</v>
      </c>
      <c r="AN1823" s="77">
        <f>IF(H1823&lt;Variables!$G$13,1,0)</f>
        <v>1</v>
      </c>
      <c r="AO1823" s="77">
        <f>IF(R1823&lt;Variables!$G$12,0,1)</f>
        <v>1</v>
      </c>
      <c r="AP1823" s="78">
        <f t="shared" si="57"/>
        <v>1</v>
      </c>
      <c r="AQ1823" s="77">
        <f>IF(V1823&lt;Variables!$G$15,1,0)</f>
        <v>1</v>
      </c>
      <c r="AR1823">
        <v>0</v>
      </c>
      <c r="AS1823">
        <v>0</v>
      </c>
      <c r="AT1823">
        <v>0</v>
      </c>
      <c r="AU1823">
        <v>0</v>
      </c>
      <c r="BA1823">
        <v>0</v>
      </c>
    </row>
    <row r="1824" spans="3:53" x14ac:dyDescent="0.25">
      <c r="C1824" t="s">
        <v>325</v>
      </c>
      <c r="D1824" t="s">
        <v>275</v>
      </c>
      <c r="E1824">
        <v>56.16</v>
      </c>
      <c r="F1824">
        <v>46.92</v>
      </c>
      <c r="G1824">
        <v>0.48</v>
      </c>
      <c r="H1824">
        <v>639.94000000000005</v>
      </c>
      <c r="I1824">
        <v>-9.9139999999999997</v>
      </c>
      <c r="J1824" t="s">
        <v>74</v>
      </c>
      <c r="K1824">
        <v>42.28</v>
      </c>
      <c r="L1824">
        <v>56.037750000000003</v>
      </c>
      <c r="M1824">
        <v>-8.5210416192644287E-2</v>
      </c>
      <c r="N1824">
        <v>56.017634000000001</v>
      </c>
      <c r="O1824">
        <v>-4.9330894625072973E-2</v>
      </c>
      <c r="P1824">
        <v>5960000</v>
      </c>
      <c r="Q1824">
        <v>178970</v>
      </c>
      <c r="R1824">
        <v>33.299999999999997</v>
      </c>
      <c r="S1824">
        <v>22.597000000000001</v>
      </c>
      <c r="T1824">
        <v>6.7909999999999986</v>
      </c>
      <c r="U1824">
        <v>13.989166666666669</v>
      </c>
      <c r="V1824">
        <v>2.2873364739162438</v>
      </c>
      <c r="AC1824">
        <v>56.06</v>
      </c>
      <c r="AD1824">
        <v>55.67</v>
      </c>
      <c r="AH1824" s="77">
        <f>IF(AND(M1824&lt;Variables!$G$6,M1824&gt;Variables!$G$5),0,1)</f>
        <v>1</v>
      </c>
      <c r="AI1824" s="77">
        <f t="shared" si="56"/>
        <v>0</v>
      </c>
      <c r="AJ1824" s="77">
        <f>IF(I1824&gt;Variables!$G$7,0,1)</f>
        <v>1</v>
      </c>
      <c r="AK1824" s="77">
        <f>IF(F1824&gt;Variables!$G$8,0,1)</f>
        <v>0</v>
      </c>
      <c r="AL1824" s="77">
        <f>IF(G1824&gt;Variables!$G$9,0,1)</f>
        <v>1</v>
      </c>
      <c r="AM1824" s="77">
        <f>IF(AND(K1824&gt;Variables!$G$10,K1824&lt;Variables!$G$11),0,1)</f>
        <v>1</v>
      </c>
      <c r="AN1824" s="77">
        <f>IF(H1824&lt;Variables!$G$13,1,0)</f>
        <v>1</v>
      </c>
      <c r="AO1824" s="77">
        <f>IF(R1824&lt;Variables!$G$12,0,1)</f>
        <v>1</v>
      </c>
      <c r="AP1824" s="78">
        <f t="shared" si="57"/>
        <v>0</v>
      </c>
      <c r="AQ1824" s="77">
        <f>IF(V1824&lt;Variables!$G$15,1,0)</f>
        <v>1</v>
      </c>
      <c r="AR1824">
        <v>0</v>
      </c>
      <c r="AS1824">
        <v>0</v>
      </c>
      <c r="AT1824">
        <v>0</v>
      </c>
      <c r="AU1824">
        <v>1</v>
      </c>
      <c r="BA1824">
        <v>-0.82</v>
      </c>
    </row>
    <row r="1825" spans="3:53" x14ac:dyDescent="0.25">
      <c r="C1825" t="s">
        <v>325</v>
      </c>
      <c r="D1825" t="s">
        <v>293</v>
      </c>
      <c r="E1825">
        <v>22.48</v>
      </c>
      <c r="F1825">
        <v>11.15</v>
      </c>
      <c r="G1825">
        <v>-1.51</v>
      </c>
      <c r="H1825">
        <v>-99999</v>
      </c>
      <c r="I1825">
        <v>240.642</v>
      </c>
      <c r="J1825" t="s">
        <v>74</v>
      </c>
      <c r="K1825">
        <v>-99999</v>
      </c>
      <c r="L1825">
        <v>-99999</v>
      </c>
      <c r="M1825">
        <v>-99999</v>
      </c>
      <c r="N1825">
        <v>-99999</v>
      </c>
      <c r="O1825">
        <v>-99999</v>
      </c>
      <c r="P1825">
        <v>138421</v>
      </c>
      <c r="Q1825">
        <v>7534</v>
      </c>
      <c r="R1825">
        <v>18.37</v>
      </c>
      <c r="S1825">
        <v>22.597000000000001</v>
      </c>
      <c r="T1825">
        <v>6.7909999999999986</v>
      </c>
      <c r="U1825">
        <v>13.989166666666669</v>
      </c>
      <c r="V1825">
        <v>-99999</v>
      </c>
      <c r="AC1825">
        <v>-99999</v>
      </c>
      <c r="AD1825">
        <v>-99999</v>
      </c>
      <c r="AH1825" s="77">
        <f>IF(AND(M1825&lt;Variables!$G$6,M1825&gt;Variables!$G$5),0,1)</f>
        <v>1</v>
      </c>
      <c r="AI1825" s="77">
        <f t="shared" si="56"/>
        <v>1</v>
      </c>
      <c r="AJ1825" s="77">
        <f>IF(I1825&gt;Variables!$G$7,0,1)</f>
        <v>0</v>
      </c>
      <c r="AK1825" s="77">
        <f>IF(F1825&gt;Variables!$G$8,0,1)</f>
        <v>0</v>
      </c>
      <c r="AL1825" s="77">
        <f>IF(G1825&gt;Variables!$G$9,0,1)</f>
        <v>1</v>
      </c>
      <c r="AM1825" s="77">
        <f>IF(AND(K1825&gt;Variables!$G$10,K1825&lt;Variables!$G$11),0,1)</f>
        <v>1</v>
      </c>
      <c r="AN1825" s="77">
        <f>IF(H1825&lt;Variables!$G$13,1,0)</f>
        <v>1</v>
      </c>
      <c r="AO1825" s="77">
        <f>IF(R1825&lt;Variables!$G$12,0,1)</f>
        <v>1</v>
      </c>
      <c r="AP1825" s="78">
        <f t="shared" si="57"/>
        <v>0</v>
      </c>
      <c r="AQ1825" s="77">
        <f>IF(V1825&lt;Variables!$G$15,1,0)</f>
        <v>1</v>
      </c>
      <c r="AR1825">
        <v>0</v>
      </c>
      <c r="AS1825">
        <v>0</v>
      </c>
      <c r="AT1825">
        <v>0</v>
      </c>
      <c r="AU1825">
        <v>0</v>
      </c>
      <c r="BA1825">
        <v>0</v>
      </c>
    </row>
    <row r="1826" spans="3:53" x14ac:dyDescent="0.25">
      <c r="C1826" t="s">
        <v>325</v>
      </c>
      <c r="D1826" t="s">
        <v>184</v>
      </c>
      <c r="E1826">
        <v>40.72</v>
      </c>
      <c r="F1826">
        <v>5.85</v>
      </c>
      <c r="G1826">
        <v>6.68</v>
      </c>
      <c r="H1826">
        <v>5650</v>
      </c>
      <c r="I1826">
        <v>94.998999999999995</v>
      </c>
      <c r="J1826" t="s">
        <v>75</v>
      </c>
      <c r="K1826">
        <v>42.93</v>
      </c>
      <c r="L1826">
        <v>40.619994736842102</v>
      </c>
      <c r="M1826">
        <v>-7.3842296229776935E-2</v>
      </c>
      <c r="N1826">
        <v>40.77825869565217</v>
      </c>
      <c r="O1826">
        <v>-0.46166438115279002</v>
      </c>
      <c r="P1826">
        <v>314468</v>
      </c>
      <c r="Q1826">
        <v>654975</v>
      </c>
      <c r="R1826">
        <v>0.48</v>
      </c>
      <c r="S1826">
        <v>22.597000000000001</v>
      </c>
      <c r="T1826">
        <v>6.7909999999999986</v>
      </c>
      <c r="U1826">
        <v>13.989166666666669</v>
      </c>
      <c r="V1826">
        <v>2.2941669758827872</v>
      </c>
      <c r="AC1826">
        <v>40.6</v>
      </c>
      <c r="AD1826">
        <v>37.409999999999997</v>
      </c>
      <c r="AH1826" s="77">
        <f>IF(AND(M1826&lt;Variables!$G$6,M1826&gt;Variables!$G$5),0,1)</f>
        <v>1</v>
      </c>
      <c r="AI1826" s="77">
        <f t="shared" si="56"/>
        <v>1</v>
      </c>
      <c r="AJ1826" s="77">
        <f>IF(I1826&gt;Variables!$G$7,0,1)</f>
        <v>0</v>
      </c>
      <c r="AK1826" s="77">
        <f>IF(F1826&gt;Variables!$G$8,0,1)</f>
        <v>1</v>
      </c>
      <c r="AL1826" s="77">
        <f>IF(G1826&gt;Variables!$G$9,0,1)</f>
        <v>1</v>
      </c>
      <c r="AM1826" s="77">
        <f>IF(AND(K1826&gt;Variables!$G$10,K1826&lt;Variables!$G$11),0,1)</f>
        <v>1</v>
      </c>
      <c r="AN1826" s="77">
        <f>IF(H1826&lt;Variables!$G$13,1,0)</f>
        <v>0</v>
      </c>
      <c r="AO1826" s="77">
        <f>IF(R1826&lt;Variables!$G$12,0,1)</f>
        <v>0</v>
      </c>
      <c r="AP1826" s="78">
        <f t="shared" si="57"/>
        <v>1</v>
      </c>
      <c r="AQ1826" s="77">
        <f>IF(V1826&lt;Variables!$G$15,1,0)</f>
        <v>1</v>
      </c>
      <c r="AR1826">
        <v>0</v>
      </c>
      <c r="AS1826">
        <v>0</v>
      </c>
      <c r="AT1826">
        <v>1</v>
      </c>
      <c r="AU1826">
        <v>0</v>
      </c>
      <c r="BA1826">
        <v>-2.09</v>
      </c>
    </row>
    <row r="1827" spans="3:53" x14ac:dyDescent="0.25">
      <c r="C1827" t="s">
        <v>325</v>
      </c>
      <c r="D1827" t="s">
        <v>316</v>
      </c>
      <c r="E1827">
        <v>1.32</v>
      </c>
      <c r="F1827">
        <v>10.83</v>
      </c>
      <c r="G1827">
        <v>-3.65</v>
      </c>
      <c r="H1827">
        <v>-99999</v>
      </c>
      <c r="I1827">
        <v>-99999</v>
      </c>
      <c r="J1827" t="s">
        <v>75</v>
      </c>
      <c r="K1827">
        <v>-99999</v>
      </c>
      <c r="L1827">
        <v>-99999</v>
      </c>
      <c r="M1827">
        <v>-99999</v>
      </c>
      <c r="N1827">
        <v>-99999</v>
      </c>
      <c r="O1827">
        <v>-99999</v>
      </c>
      <c r="P1827">
        <v>23300</v>
      </c>
      <c r="Q1827">
        <v>107</v>
      </c>
      <c r="R1827">
        <v>217.76</v>
      </c>
      <c r="S1827">
        <v>22.597000000000001</v>
      </c>
      <c r="T1827">
        <v>6.7909999999999986</v>
      </c>
      <c r="U1827">
        <v>13.989166666666669</v>
      </c>
      <c r="V1827">
        <v>-99999</v>
      </c>
      <c r="AC1827">
        <v>-99999</v>
      </c>
      <c r="AD1827">
        <v>-99999</v>
      </c>
      <c r="AH1827" s="77">
        <f>IF(AND(M1827&lt;Variables!$G$6,M1827&gt;Variables!$G$5),0,1)</f>
        <v>1</v>
      </c>
      <c r="AI1827" s="77">
        <f t="shared" si="56"/>
        <v>1</v>
      </c>
      <c r="AJ1827" s="77">
        <f>IF(I1827&gt;Variables!$G$7,0,1)</f>
        <v>1</v>
      </c>
      <c r="AK1827" s="77">
        <f>IF(F1827&gt;Variables!$G$8,0,1)</f>
        <v>0</v>
      </c>
      <c r="AL1827" s="77">
        <f>IF(G1827&gt;Variables!$G$9,0,1)</f>
        <v>1</v>
      </c>
      <c r="AM1827" s="77">
        <f>IF(AND(K1827&gt;Variables!$G$10,K1827&lt;Variables!$G$11),0,1)</f>
        <v>1</v>
      </c>
      <c r="AN1827" s="77">
        <f>IF(H1827&lt;Variables!$G$13,1,0)</f>
        <v>1</v>
      </c>
      <c r="AO1827" s="77">
        <f>IF(R1827&lt;Variables!$G$12,0,1)</f>
        <v>1</v>
      </c>
      <c r="AP1827" s="78">
        <f t="shared" si="57"/>
        <v>1</v>
      </c>
      <c r="AQ1827" s="77">
        <f>IF(V1827&lt;Variables!$G$15,1,0)</f>
        <v>1</v>
      </c>
      <c r="AR1827">
        <v>0</v>
      </c>
      <c r="AS1827">
        <v>0</v>
      </c>
      <c r="AT1827">
        <v>0</v>
      </c>
      <c r="AU1827">
        <v>0</v>
      </c>
      <c r="BA1827">
        <v>0</v>
      </c>
    </row>
    <row r="1828" spans="3:53" x14ac:dyDescent="0.25">
      <c r="C1828" t="s">
        <v>325</v>
      </c>
      <c r="D1828" t="s">
        <v>164</v>
      </c>
      <c r="E1828">
        <v>17.05</v>
      </c>
      <c r="F1828">
        <v>8.36</v>
      </c>
      <c r="G1828">
        <v>0.06</v>
      </c>
      <c r="H1828">
        <v>-99999</v>
      </c>
      <c r="I1828">
        <v>148.64099999999999</v>
      </c>
      <c r="J1828" t="s">
        <v>74</v>
      </c>
      <c r="K1828">
        <v>59.36</v>
      </c>
      <c r="L1828">
        <v>16.989999999999998</v>
      </c>
      <c r="M1828">
        <v>0</v>
      </c>
      <c r="N1828">
        <v>16.989999999999998</v>
      </c>
      <c r="O1828">
        <v>0</v>
      </c>
      <c r="P1828">
        <v>1835000</v>
      </c>
      <c r="Q1828">
        <v>46184</v>
      </c>
      <c r="R1828">
        <v>39.729999999999997</v>
      </c>
      <c r="S1828">
        <v>22.597000000000001</v>
      </c>
      <c r="T1828">
        <v>6.7909999999999986</v>
      </c>
      <c r="U1828">
        <v>13.989166666666669</v>
      </c>
      <c r="V1828">
        <v>2.4639696</v>
      </c>
      <c r="AC1828">
        <v>17</v>
      </c>
      <c r="AD1828">
        <v>16.989999999999998</v>
      </c>
      <c r="AH1828" s="77">
        <f>IF(AND(M1828&lt;Variables!$G$6,M1828&gt;Variables!$G$5),0,1)</f>
        <v>1</v>
      </c>
      <c r="AI1828" s="77">
        <f t="shared" si="56"/>
        <v>1</v>
      </c>
      <c r="AJ1828" s="77">
        <f>IF(I1828&gt;Variables!$G$7,0,1)</f>
        <v>0</v>
      </c>
      <c r="AK1828" s="77">
        <f>IF(F1828&gt;Variables!$G$8,0,1)</f>
        <v>1</v>
      </c>
      <c r="AL1828" s="77">
        <f>IF(G1828&gt;Variables!$G$9,0,1)</f>
        <v>1</v>
      </c>
      <c r="AM1828" s="77">
        <f>IF(AND(K1828&gt;Variables!$G$10,K1828&lt;Variables!$G$11),0,1)</f>
        <v>1</v>
      </c>
      <c r="AN1828" s="77">
        <f>IF(H1828&lt;Variables!$G$13,1,0)</f>
        <v>1</v>
      </c>
      <c r="AO1828" s="77">
        <f>IF(R1828&lt;Variables!$G$12,0,1)</f>
        <v>1</v>
      </c>
      <c r="AP1828" s="78">
        <f t="shared" si="57"/>
        <v>0</v>
      </c>
      <c r="AQ1828" s="77">
        <f>IF(V1828&lt;Variables!$G$15,1,0)</f>
        <v>1</v>
      </c>
      <c r="AR1828">
        <v>0</v>
      </c>
      <c r="AS1828">
        <v>0</v>
      </c>
      <c r="AT1828">
        <v>0</v>
      </c>
      <c r="AU1828">
        <v>0</v>
      </c>
      <c r="BA1828">
        <v>0</v>
      </c>
    </row>
    <row r="1829" spans="3:53" x14ac:dyDescent="0.25">
      <c r="C1829" t="s">
        <v>325</v>
      </c>
      <c r="D1829" t="s">
        <v>139</v>
      </c>
      <c r="E1829">
        <v>32.99</v>
      </c>
      <c r="F1829">
        <v>10.23</v>
      </c>
      <c r="G1829">
        <v>13.61</v>
      </c>
      <c r="H1829">
        <v>5040</v>
      </c>
      <c r="I1829">
        <v>-1E-3</v>
      </c>
      <c r="J1829" t="s">
        <v>75</v>
      </c>
      <c r="K1829">
        <v>65.430000000000007</v>
      </c>
      <c r="L1829">
        <v>32.634030000000003</v>
      </c>
      <c r="M1829">
        <v>0.79968670740330727</v>
      </c>
      <c r="N1829">
        <v>32.132812000000001</v>
      </c>
      <c r="O1829">
        <v>2.3719928402157948</v>
      </c>
      <c r="P1829">
        <v>1489000</v>
      </c>
      <c r="Q1829">
        <v>445132</v>
      </c>
      <c r="R1829">
        <v>3.35</v>
      </c>
      <c r="S1829">
        <v>22.597000000000001</v>
      </c>
      <c r="T1829">
        <v>6.7909999999999986</v>
      </c>
      <c r="U1829">
        <v>13.989166666666669</v>
      </c>
      <c r="V1829">
        <v>2.4704274345020809</v>
      </c>
      <c r="AC1829">
        <v>34.36</v>
      </c>
      <c r="AD1829">
        <v>31.1</v>
      </c>
      <c r="AH1829" s="77">
        <f>IF(AND(M1829&lt;Variables!$G$6,M1829&gt;Variables!$G$5),0,1)</f>
        <v>1</v>
      </c>
      <c r="AI1829" s="77">
        <f t="shared" si="56"/>
        <v>0</v>
      </c>
      <c r="AJ1829" s="77">
        <f>IF(I1829&gt;Variables!$G$7,0,1)</f>
        <v>1</v>
      </c>
      <c r="AK1829" s="77">
        <f>IF(F1829&gt;Variables!$G$8,0,1)</f>
        <v>0</v>
      </c>
      <c r="AL1829" s="77">
        <f>IF(G1829&gt;Variables!$G$9,0,1)</f>
        <v>0</v>
      </c>
      <c r="AM1829" s="77">
        <f>IF(AND(K1829&gt;Variables!$G$10,K1829&lt;Variables!$G$11),0,1)</f>
        <v>0</v>
      </c>
      <c r="AN1829" s="77">
        <f>IF(H1829&lt;Variables!$G$13,1,0)</f>
        <v>0</v>
      </c>
      <c r="AO1829" s="77">
        <f>IF(R1829&lt;Variables!$G$12,0,1)</f>
        <v>1</v>
      </c>
      <c r="AP1829" s="78">
        <f t="shared" si="57"/>
        <v>1</v>
      </c>
      <c r="AQ1829" s="77">
        <f>IF(V1829&lt;Variables!$G$15,1,0)</f>
        <v>1</v>
      </c>
      <c r="AR1829">
        <v>0</v>
      </c>
      <c r="AS1829">
        <v>0</v>
      </c>
      <c r="AT1829">
        <v>1</v>
      </c>
      <c r="AU1829">
        <v>0</v>
      </c>
      <c r="BA1829">
        <v>-2.25</v>
      </c>
    </row>
    <row r="1830" spans="3:53" x14ac:dyDescent="0.25">
      <c r="C1830" t="s">
        <v>325</v>
      </c>
      <c r="D1830" t="s">
        <v>167</v>
      </c>
      <c r="E1830">
        <v>12.36</v>
      </c>
      <c r="F1830">
        <v>11.54</v>
      </c>
      <c r="G1830">
        <v>6.14</v>
      </c>
      <c r="H1830">
        <v>2260</v>
      </c>
      <c r="I1830">
        <v>-30.154</v>
      </c>
      <c r="J1830" t="s">
        <v>75</v>
      </c>
      <c r="K1830">
        <v>56.3</v>
      </c>
      <c r="L1830">
        <v>12.397265000000001</v>
      </c>
      <c r="M1830">
        <v>0.16967452095283131</v>
      </c>
      <c r="N1830">
        <v>12.234558</v>
      </c>
      <c r="O1830">
        <v>1.50182785516242</v>
      </c>
      <c r="P1830">
        <v>65399000</v>
      </c>
      <c r="Q1830">
        <v>13611000</v>
      </c>
      <c r="R1830">
        <v>4.8</v>
      </c>
      <c r="S1830">
        <v>22.597000000000001</v>
      </c>
      <c r="T1830">
        <v>6.7909999999999986</v>
      </c>
      <c r="U1830">
        <v>13.989166666666669</v>
      </c>
      <c r="V1830">
        <v>2.424769336351202</v>
      </c>
      <c r="AC1830">
        <v>12.43</v>
      </c>
      <c r="AD1830">
        <v>11.37</v>
      </c>
      <c r="AH1830" s="77">
        <f>IF(AND(M1830&lt;Variables!$G$6,M1830&gt;Variables!$G$5),0,1)</f>
        <v>1</v>
      </c>
      <c r="AI1830" s="77">
        <f t="shared" si="56"/>
        <v>0</v>
      </c>
      <c r="AJ1830" s="77">
        <f>IF(I1830&gt;Variables!$G$7,0,1)</f>
        <v>1</v>
      </c>
      <c r="AK1830" s="77">
        <f>IF(F1830&gt;Variables!$G$8,0,1)</f>
        <v>0</v>
      </c>
      <c r="AL1830" s="77">
        <f>IF(G1830&gt;Variables!$G$9,0,1)</f>
        <v>1</v>
      </c>
      <c r="AM1830" s="77">
        <f>IF(AND(K1830&gt;Variables!$G$10,K1830&lt;Variables!$G$11),0,1)</f>
        <v>1</v>
      </c>
      <c r="AN1830" s="77">
        <f>IF(H1830&lt;Variables!$G$13,1,0)</f>
        <v>0</v>
      </c>
      <c r="AO1830" s="77">
        <f>IF(R1830&lt;Variables!$G$12,0,1)</f>
        <v>1</v>
      </c>
      <c r="AP1830" s="78">
        <f t="shared" si="57"/>
        <v>1</v>
      </c>
      <c r="AQ1830" s="77">
        <f>IF(V1830&lt;Variables!$G$15,1,0)</f>
        <v>1</v>
      </c>
      <c r="AR1830">
        <v>0</v>
      </c>
      <c r="AS1830">
        <v>0</v>
      </c>
      <c r="AT1830">
        <v>1</v>
      </c>
      <c r="AU1830">
        <v>0</v>
      </c>
      <c r="BA1830">
        <v>-1.67</v>
      </c>
    </row>
    <row r="1831" spans="3:53" x14ac:dyDescent="0.25">
      <c r="C1831" t="s">
        <v>325</v>
      </c>
      <c r="D1831" t="s">
        <v>283</v>
      </c>
      <c r="E1831">
        <v>4.74</v>
      </c>
      <c r="F1831">
        <v>9.56</v>
      </c>
      <c r="G1831">
        <v>-10.26</v>
      </c>
      <c r="H1831">
        <v>54.86</v>
      </c>
      <c r="I1831">
        <v>-58.009</v>
      </c>
      <c r="J1831" t="s">
        <v>75</v>
      </c>
      <c r="K1831">
        <v>22.58</v>
      </c>
      <c r="L1831">
        <v>4.8720800000000013</v>
      </c>
      <c r="M1831">
        <v>-2.7417447989360011</v>
      </c>
      <c r="N1831">
        <v>4.9686299999999992</v>
      </c>
      <c r="O1831">
        <v>-4.6316590287463359</v>
      </c>
      <c r="P1831">
        <v>38880000</v>
      </c>
      <c r="Q1831">
        <v>674640</v>
      </c>
      <c r="R1831">
        <v>57.63</v>
      </c>
      <c r="S1831">
        <v>22.597000000000001</v>
      </c>
      <c r="T1831">
        <v>6.7909999999999986</v>
      </c>
      <c r="U1831">
        <v>13.989166666666669</v>
      </c>
      <c r="V1831">
        <v>1.937098245559185</v>
      </c>
      <c r="AC1831">
        <v>4.75</v>
      </c>
      <c r="AD1831">
        <v>4.45</v>
      </c>
      <c r="AH1831" s="77">
        <f>IF(AND(M1831&lt;Variables!$G$6,M1831&gt;Variables!$G$5),0,1)</f>
        <v>0</v>
      </c>
      <c r="AI1831" s="77">
        <f t="shared" si="56"/>
        <v>1</v>
      </c>
      <c r="AJ1831" s="77">
        <f>IF(I1831&gt;Variables!$G$7,0,1)</f>
        <v>1</v>
      </c>
      <c r="AK1831" s="77">
        <f>IF(F1831&gt;Variables!$G$8,0,1)</f>
        <v>0</v>
      </c>
      <c r="AL1831" s="77">
        <f>IF(G1831&gt;Variables!$G$9,0,1)</f>
        <v>1</v>
      </c>
      <c r="AM1831" s="77">
        <f>IF(AND(K1831&gt;Variables!$G$10,K1831&lt;Variables!$G$11),0,1)</f>
        <v>1</v>
      </c>
      <c r="AN1831" s="77">
        <f>IF(H1831&lt;Variables!$G$13,1,0)</f>
        <v>1</v>
      </c>
      <c r="AO1831" s="77">
        <f>IF(R1831&lt;Variables!$G$12,0,1)</f>
        <v>1</v>
      </c>
      <c r="AP1831" s="78">
        <f t="shared" si="57"/>
        <v>1</v>
      </c>
      <c r="AQ1831" s="77">
        <f>IF(V1831&lt;Variables!$G$15,1,0)</f>
        <v>1</v>
      </c>
      <c r="AR1831">
        <v>0</v>
      </c>
      <c r="AS1831">
        <v>0</v>
      </c>
      <c r="AT1831">
        <v>1</v>
      </c>
      <c r="AU1831">
        <v>0</v>
      </c>
      <c r="BA1831">
        <v>-2.25</v>
      </c>
    </row>
    <row r="1832" spans="3:53" x14ac:dyDescent="0.25">
      <c r="C1832" t="s">
        <v>325</v>
      </c>
      <c r="D1832" t="s">
        <v>274</v>
      </c>
      <c r="E1832">
        <v>53.6</v>
      </c>
      <c r="F1832">
        <v>29.78</v>
      </c>
      <c r="G1832">
        <v>-0.11</v>
      </c>
      <c r="H1832">
        <v>1620</v>
      </c>
      <c r="I1832">
        <v>-6.2939999999999996</v>
      </c>
      <c r="J1832" t="s">
        <v>74</v>
      </c>
      <c r="K1832">
        <v>51.13</v>
      </c>
      <c r="L1832">
        <v>53.434999999999988</v>
      </c>
      <c r="M1832">
        <v>9.3571629082243174E-3</v>
      </c>
      <c r="N1832">
        <v>53.448300000000003</v>
      </c>
      <c r="O1832">
        <v>-1.5529025244953389E-2</v>
      </c>
      <c r="P1832">
        <v>3643000</v>
      </c>
      <c r="Q1832">
        <v>116562</v>
      </c>
      <c r="R1832">
        <v>31.25</v>
      </c>
      <c r="S1832">
        <v>22.597000000000001</v>
      </c>
      <c r="T1832">
        <v>6.7909999999999986</v>
      </c>
      <c r="U1832">
        <v>13.989166666666669</v>
      </c>
      <c r="V1832">
        <v>2.3784329772246648</v>
      </c>
      <c r="AC1832">
        <v>53.7</v>
      </c>
      <c r="AD1832">
        <v>53.35</v>
      </c>
      <c r="AH1832" s="77">
        <f>IF(AND(M1832&lt;Variables!$G$6,M1832&gt;Variables!$G$5),0,1)</f>
        <v>1</v>
      </c>
      <c r="AI1832" s="77">
        <f t="shared" si="56"/>
        <v>1</v>
      </c>
      <c r="AJ1832" s="77">
        <f>IF(I1832&gt;Variables!$G$7,0,1)</f>
        <v>1</v>
      </c>
      <c r="AK1832" s="77">
        <f>IF(F1832&gt;Variables!$G$8,0,1)</f>
        <v>0</v>
      </c>
      <c r="AL1832" s="77">
        <f>IF(G1832&gt;Variables!$G$9,0,1)</f>
        <v>1</v>
      </c>
      <c r="AM1832" s="77">
        <f>IF(AND(K1832&gt;Variables!$G$10,K1832&lt;Variables!$G$11),0,1)</f>
        <v>1</v>
      </c>
      <c r="AN1832" s="77">
        <f>IF(H1832&lt;Variables!$G$13,1,0)</f>
        <v>0</v>
      </c>
      <c r="AO1832" s="77">
        <f>IF(R1832&lt;Variables!$G$12,0,1)</f>
        <v>1</v>
      </c>
      <c r="AP1832" s="78">
        <f t="shared" si="57"/>
        <v>0</v>
      </c>
      <c r="AQ1832" s="77">
        <f>IF(V1832&lt;Variables!$G$15,1,0)</f>
        <v>1</v>
      </c>
      <c r="AR1832">
        <v>0</v>
      </c>
      <c r="AS1832">
        <v>1</v>
      </c>
      <c r="AT1832">
        <v>0</v>
      </c>
      <c r="AU1832">
        <v>0</v>
      </c>
      <c r="BA1832">
        <v>-0.28999999999999998</v>
      </c>
    </row>
    <row r="1833" spans="3:53" x14ac:dyDescent="0.25">
      <c r="C1833" t="s">
        <v>325</v>
      </c>
      <c r="D1833" t="s">
        <v>178</v>
      </c>
      <c r="E1833">
        <v>11.66</v>
      </c>
      <c r="F1833">
        <v>16.68</v>
      </c>
      <c r="G1833">
        <v>11.43</v>
      </c>
      <c r="H1833">
        <v>229.35</v>
      </c>
      <c r="I1833">
        <v>4235.585</v>
      </c>
      <c r="J1833" t="s">
        <v>75</v>
      </c>
      <c r="K1833">
        <v>57.79</v>
      </c>
      <c r="L1833">
        <v>11.565815000000001</v>
      </c>
      <c r="M1833">
        <v>0.29556931353301968</v>
      </c>
      <c r="N1833">
        <v>11.368992</v>
      </c>
      <c r="O1833">
        <v>2.0319127676402551</v>
      </c>
      <c r="P1833">
        <v>1910000</v>
      </c>
      <c r="Q1833">
        <v>3460000</v>
      </c>
      <c r="R1833">
        <v>0.55000000000000004</v>
      </c>
      <c r="S1833">
        <v>22.597000000000001</v>
      </c>
      <c r="T1833">
        <v>6.7909999999999986</v>
      </c>
      <c r="U1833">
        <v>13.989166666666669</v>
      </c>
      <c r="V1833">
        <v>2.4333700213055458</v>
      </c>
      <c r="AC1833">
        <v>12.2</v>
      </c>
      <c r="AD1833">
        <v>11.31</v>
      </c>
      <c r="AH1833" s="77">
        <f>IF(AND(M1833&lt;Variables!$G$6,M1833&gt;Variables!$G$5),0,1)</f>
        <v>1</v>
      </c>
      <c r="AI1833" s="77">
        <f t="shared" si="56"/>
        <v>0</v>
      </c>
      <c r="AJ1833" s="77">
        <f>IF(I1833&gt;Variables!$G$7,0,1)</f>
        <v>0</v>
      </c>
      <c r="AK1833" s="77">
        <f>IF(F1833&gt;Variables!$G$8,0,1)</f>
        <v>0</v>
      </c>
      <c r="AL1833" s="77">
        <f>IF(G1833&gt;Variables!$G$9,0,1)</f>
        <v>0</v>
      </c>
      <c r="AM1833" s="77">
        <f>IF(AND(K1833&gt;Variables!$G$10,K1833&lt;Variables!$G$11),0,1)</f>
        <v>1</v>
      </c>
      <c r="AN1833" s="77">
        <f>IF(H1833&lt;Variables!$G$13,1,0)</f>
        <v>1</v>
      </c>
      <c r="AO1833" s="77">
        <f>IF(R1833&lt;Variables!$G$12,0,1)</f>
        <v>0</v>
      </c>
      <c r="AP1833" s="78">
        <f t="shared" si="57"/>
        <v>1</v>
      </c>
      <c r="AQ1833" s="77">
        <f>IF(V1833&lt;Variables!$G$15,1,0)</f>
        <v>1</v>
      </c>
      <c r="AR1833">
        <v>1</v>
      </c>
      <c r="AS1833">
        <v>0</v>
      </c>
      <c r="AT1833">
        <v>0</v>
      </c>
      <c r="AU1833">
        <v>0</v>
      </c>
      <c r="BA1833">
        <v>2</v>
      </c>
    </row>
    <row r="1834" spans="3:53" x14ac:dyDescent="0.25">
      <c r="C1834" t="s">
        <v>325</v>
      </c>
      <c r="D1834" t="s">
        <v>201</v>
      </c>
      <c r="E1834">
        <v>39.409999999999997</v>
      </c>
      <c r="F1834">
        <v>14.05</v>
      </c>
      <c r="G1834">
        <v>16.38</v>
      </c>
      <c r="H1834">
        <v>-99999</v>
      </c>
      <c r="I1834">
        <v>32.009</v>
      </c>
      <c r="J1834" t="s">
        <v>75</v>
      </c>
      <c r="K1834">
        <v>52.14</v>
      </c>
      <c r="L1834">
        <v>39.325710526315788</v>
      </c>
      <c r="M1834">
        <v>-9.0807072110985723E-2</v>
      </c>
      <c r="N1834">
        <v>38.989938775510197</v>
      </c>
      <c r="O1834">
        <v>0.76958629306252002</v>
      </c>
      <c r="P1834">
        <v>863853</v>
      </c>
      <c r="Q1834">
        <v>2287000</v>
      </c>
      <c r="R1834">
        <v>0.38</v>
      </c>
      <c r="S1834">
        <v>22.597000000000001</v>
      </c>
      <c r="T1834">
        <v>6.7909999999999986</v>
      </c>
      <c r="U1834">
        <v>13.989166666666669</v>
      </c>
      <c r="V1834">
        <v>2.392092600638795</v>
      </c>
      <c r="AC1834">
        <v>40.020000000000003</v>
      </c>
      <c r="AD1834">
        <v>37.049999999999997</v>
      </c>
      <c r="AH1834" s="77">
        <f>IF(AND(M1834&lt;Variables!$G$6,M1834&gt;Variables!$G$5),0,1)</f>
        <v>1</v>
      </c>
      <c r="AI1834" s="77">
        <f t="shared" si="56"/>
        <v>0</v>
      </c>
      <c r="AJ1834" s="77">
        <f>IF(I1834&gt;Variables!$G$7,0,1)</f>
        <v>1</v>
      </c>
      <c r="AK1834" s="77">
        <f>IF(F1834&gt;Variables!$G$8,0,1)</f>
        <v>0</v>
      </c>
      <c r="AL1834" s="77">
        <f>IF(G1834&gt;Variables!$G$9,0,1)</f>
        <v>0</v>
      </c>
      <c r="AM1834" s="77">
        <f>IF(AND(K1834&gt;Variables!$G$10,K1834&lt;Variables!$G$11),0,1)</f>
        <v>1</v>
      </c>
      <c r="AN1834" s="77">
        <f>IF(H1834&lt;Variables!$G$13,1,0)</f>
        <v>1</v>
      </c>
      <c r="AO1834" s="77">
        <f>IF(R1834&lt;Variables!$G$12,0,1)</f>
        <v>0</v>
      </c>
      <c r="AP1834" s="78">
        <f t="shared" si="57"/>
        <v>1</v>
      </c>
      <c r="AQ1834" s="77">
        <f>IF(V1834&lt;Variables!$G$15,1,0)</f>
        <v>1</v>
      </c>
      <c r="AR1834">
        <v>1</v>
      </c>
      <c r="AS1834">
        <v>0</v>
      </c>
      <c r="AT1834">
        <v>0</v>
      </c>
      <c r="AU1834">
        <v>0</v>
      </c>
      <c r="BA1834">
        <v>0.65</v>
      </c>
    </row>
    <row r="1835" spans="3:53" x14ac:dyDescent="0.25">
      <c r="C1835" t="s">
        <v>325</v>
      </c>
      <c r="D1835" t="s">
        <v>280</v>
      </c>
      <c r="E1835">
        <v>36.33</v>
      </c>
      <c r="F1835">
        <v>12.94</v>
      </c>
      <c r="G1835">
        <v>8.66</v>
      </c>
      <c r="H1835">
        <v>-99999</v>
      </c>
      <c r="I1835">
        <v>-99999</v>
      </c>
      <c r="J1835" t="s">
        <v>75</v>
      </c>
      <c r="K1835">
        <v>47.92</v>
      </c>
      <c r="L1835">
        <v>36.448093333333333</v>
      </c>
      <c r="M1835">
        <v>-0.46118553252167771</v>
      </c>
      <c r="N1835">
        <v>36.324005128205123</v>
      </c>
      <c r="O1835">
        <v>-0.121146134766268</v>
      </c>
      <c r="P1835">
        <v>899880</v>
      </c>
      <c r="Q1835"/>
      <c r="R1835"/>
      <c r="S1835">
        <v>22.597000000000001</v>
      </c>
      <c r="T1835">
        <v>6.7909999999999986</v>
      </c>
      <c r="U1835">
        <v>13.989166666666669</v>
      </c>
      <c r="V1835">
        <v>2.3546716639042842</v>
      </c>
      <c r="AC1835">
        <v>38.93</v>
      </c>
      <c r="AD1835">
        <v>35.6098</v>
      </c>
      <c r="AH1835" s="77">
        <f>IF(AND(M1835&lt;Variables!$G$6,M1835&gt;Variables!$G$5),0,1)</f>
        <v>1</v>
      </c>
      <c r="AI1835" s="77">
        <f t="shared" si="56"/>
        <v>0</v>
      </c>
      <c r="AJ1835" s="77">
        <f>IF(I1835&gt;Variables!$G$7,0,1)</f>
        <v>1</v>
      </c>
      <c r="AK1835" s="77">
        <f>IF(F1835&gt;Variables!$G$8,0,1)</f>
        <v>0</v>
      </c>
      <c r="AL1835" s="77">
        <f>IF(G1835&gt;Variables!$G$9,0,1)</f>
        <v>1</v>
      </c>
      <c r="AM1835" s="77">
        <f>IF(AND(K1835&gt;Variables!$G$10,K1835&lt;Variables!$G$11),0,1)</f>
        <v>1</v>
      </c>
      <c r="AN1835" s="77">
        <f>IF(H1835&lt;Variables!$G$13,1,0)</f>
        <v>1</v>
      </c>
      <c r="AO1835" s="77">
        <f>IF(R1835&lt;Variables!$G$12,0,1)</f>
        <v>0</v>
      </c>
      <c r="AP1835" s="78">
        <f t="shared" si="57"/>
        <v>1</v>
      </c>
      <c r="AQ1835" s="77">
        <f>IF(V1835&lt;Variables!$G$15,1,0)</f>
        <v>1</v>
      </c>
      <c r="AR1835">
        <v>1</v>
      </c>
      <c r="AS1835">
        <v>0</v>
      </c>
      <c r="AT1835">
        <v>0</v>
      </c>
      <c r="AU1835">
        <v>0</v>
      </c>
      <c r="BA1835">
        <v>0.57999999999999996</v>
      </c>
    </row>
    <row r="1836" spans="3:53" x14ac:dyDescent="0.25">
      <c r="C1836" t="s">
        <v>325</v>
      </c>
      <c r="D1836" t="s">
        <v>273</v>
      </c>
      <c r="E1836">
        <v>2.16</v>
      </c>
      <c r="F1836">
        <v>53.91</v>
      </c>
      <c r="G1836">
        <v>33.130000000000003</v>
      </c>
      <c r="H1836">
        <v>464.81</v>
      </c>
      <c r="I1836">
        <v>-3.0030000000000001</v>
      </c>
      <c r="J1836" t="s">
        <v>74</v>
      </c>
      <c r="K1836">
        <v>60.3</v>
      </c>
      <c r="L1836">
        <v>2.1412749999999989</v>
      </c>
      <c r="M1836">
        <v>1.3414904671282559</v>
      </c>
      <c r="N1836">
        <v>2.0331779999999999</v>
      </c>
      <c r="O1836">
        <v>6.7294649066633614</v>
      </c>
      <c r="P1836">
        <v>187810000</v>
      </c>
      <c r="Q1836">
        <v>1670000</v>
      </c>
      <c r="R1836">
        <v>112.46</v>
      </c>
      <c r="S1836">
        <v>22.597000000000001</v>
      </c>
      <c r="T1836">
        <v>6.7909999999999986</v>
      </c>
      <c r="U1836">
        <v>13.989166666666669</v>
      </c>
      <c r="V1836">
        <v>2.398924735823281</v>
      </c>
      <c r="AC1836">
        <v>2.1800000000000002</v>
      </c>
      <c r="AD1836">
        <v>1.77</v>
      </c>
      <c r="AH1836" s="77">
        <f>IF(AND(M1836&lt;Variables!$G$6,M1836&gt;Variables!$G$5),0,1)</f>
        <v>1</v>
      </c>
      <c r="AI1836" s="77">
        <f t="shared" si="56"/>
        <v>0</v>
      </c>
      <c r="AJ1836" s="77">
        <f>IF(I1836&gt;Variables!$G$7,0,1)</f>
        <v>1</v>
      </c>
      <c r="AK1836" s="77">
        <f>IF(F1836&gt;Variables!$G$8,0,1)</f>
        <v>0</v>
      </c>
      <c r="AL1836" s="77">
        <f>IF(G1836&gt;Variables!$G$9,0,1)</f>
        <v>0</v>
      </c>
      <c r="AM1836" s="77">
        <f>IF(AND(K1836&gt;Variables!$G$10,K1836&lt;Variables!$G$11),0,1)</f>
        <v>1</v>
      </c>
      <c r="AN1836" s="77">
        <f>IF(H1836&lt;Variables!$G$13,1,0)</f>
        <v>1</v>
      </c>
      <c r="AO1836" s="77">
        <f>IF(R1836&lt;Variables!$G$12,0,1)</f>
        <v>1</v>
      </c>
      <c r="AP1836" s="78">
        <f t="shared" si="57"/>
        <v>0</v>
      </c>
      <c r="AQ1836" s="77">
        <f>IF(V1836&lt;Variables!$G$15,1,0)</f>
        <v>1</v>
      </c>
      <c r="AR1836">
        <v>0</v>
      </c>
      <c r="AS1836">
        <v>0</v>
      </c>
      <c r="AT1836">
        <v>1</v>
      </c>
      <c r="AU1836">
        <v>0</v>
      </c>
      <c r="BA1836">
        <v>-2.25</v>
      </c>
    </row>
    <row r="1837" spans="3:53" x14ac:dyDescent="0.25">
      <c r="C1837" t="s">
        <v>325</v>
      </c>
      <c r="D1837" t="s">
        <v>116</v>
      </c>
      <c r="E1837">
        <v>11.56</v>
      </c>
      <c r="F1837">
        <v>5.4</v>
      </c>
      <c r="G1837">
        <v>6.42</v>
      </c>
      <c r="H1837">
        <v>2380</v>
      </c>
      <c r="I1837">
        <v>-8.8109999999999999</v>
      </c>
      <c r="J1837" t="s">
        <v>74</v>
      </c>
      <c r="K1837">
        <v>49.98</v>
      </c>
      <c r="L1837">
        <v>11.501245000000001</v>
      </c>
      <c r="M1837">
        <v>0.1195957481124847</v>
      </c>
      <c r="N1837">
        <v>11.473176</v>
      </c>
      <c r="O1837">
        <v>0.36453724757645017</v>
      </c>
      <c r="P1837">
        <v>615056</v>
      </c>
      <c r="Q1837">
        <v>1648000</v>
      </c>
      <c r="R1837">
        <v>0.37</v>
      </c>
      <c r="S1837">
        <v>22.597000000000001</v>
      </c>
      <c r="T1837">
        <v>6.7909999999999986</v>
      </c>
      <c r="U1837">
        <v>13.989166666666669</v>
      </c>
      <c r="V1837">
        <v>2.3636902183994861</v>
      </c>
      <c r="AC1837">
        <v>11.61</v>
      </c>
      <c r="AD1837">
        <v>11.25</v>
      </c>
      <c r="AH1837" s="77">
        <f>IF(AND(M1837&lt;Variables!$G$6,M1837&gt;Variables!$G$5),0,1)</f>
        <v>1</v>
      </c>
      <c r="AI1837" s="77">
        <f t="shared" si="56"/>
        <v>0</v>
      </c>
      <c r="AJ1837" s="77">
        <f>IF(I1837&gt;Variables!$G$7,0,1)</f>
        <v>1</v>
      </c>
      <c r="AK1837" s="77">
        <f>IF(F1837&gt;Variables!$G$8,0,1)</f>
        <v>1</v>
      </c>
      <c r="AL1837" s="77">
        <f>IF(G1837&gt;Variables!$G$9,0,1)</f>
        <v>1</v>
      </c>
      <c r="AM1837" s="77">
        <f>IF(AND(K1837&gt;Variables!$G$10,K1837&lt;Variables!$G$11),0,1)</f>
        <v>1</v>
      </c>
      <c r="AN1837" s="77">
        <f>IF(H1837&lt;Variables!$G$13,1,0)</f>
        <v>0</v>
      </c>
      <c r="AO1837" s="77">
        <f>IF(R1837&lt;Variables!$G$12,0,1)</f>
        <v>0</v>
      </c>
      <c r="AP1837" s="78">
        <f t="shared" si="57"/>
        <v>0</v>
      </c>
      <c r="AQ1837" s="77">
        <f>IF(V1837&lt;Variables!$G$15,1,0)</f>
        <v>1</v>
      </c>
      <c r="AR1837">
        <v>0</v>
      </c>
      <c r="AS1837">
        <v>0</v>
      </c>
      <c r="AT1837">
        <v>1</v>
      </c>
      <c r="AU1837">
        <v>0</v>
      </c>
      <c r="BA1837">
        <v>-1.1000000000000001</v>
      </c>
    </row>
    <row r="1838" spans="3:53" x14ac:dyDescent="0.25">
      <c r="C1838" t="s">
        <v>325</v>
      </c>
      <c r="D1838" t="s">
        <v>282</v>
      </c>
      <c r="E1838">
        <v>63.72</v>
      </c>
      <c r="F1838">
        <v>9.89</v>
      </c>
      <c r="G1838">
        <v>-0.82</v>
      </c>
      <c r="H1838">
        <v>11670</v>
      </c>
      <c r="I1838">
        <v>1.7190000000000001</v>
      </c>
      <c r="J1838" t="s">
        <v>75</v>
      </c>
      <c r="K1838">
        <v>54.95</v>
      </c>
      <c r="L1838">
        <v>62.429959999999987</v>
      </c>
      <c r="M1838">
        <v>1.5238516891569509</v>
      </c>
      <c r="N1838">
        <v>63.491315999999998</v>
      </c>
      <c r="O1838">
        <v>-0.17327723999294911</v>
      </c>
      <c r="P1838">
        <v>5053000</v>
      </c>
      <c r="Q1838">
        <v>1277000</v>
      </c>
      <c r="R1838">
        <v>3.96</v>
      </c>
      <c r="S1838">
        <v>22.597000000000001</v>
      </c>
      <c r="T1838">
        <v>6.7909999999999986</v>
      </c>
      <c r="U1838">
        <v>13.989166666666669</v>
      </c>
      <c r="V1838">
        <v>2.3568774818744069</v>
      </c>
      <c r="AC1838">
        <v>64.2</v>
      </c>
      <c r="AD1838">
        <v>61.1</v>
      </c>
      <c r="AH1838" s="77">
        <f>IF(AND(M1838&lt;Variables!$G$6,M1838&gt;Variables!$G$5),0,1)</f>
        <v>1</v>
      </c>
      <c r="AI1838" s="77">
        <f t="shared" si="56"/>
        <v>1</v>
      </c>
      <c r="AJ1838" s="77">
        <f>IF(I1838&gt;Variables!$G$7,0,1)</f>
        <v>1</v>
      </c>
      <c r="AK1838" s="77">
        <f>IF(F1838&gt;Variables!$G$8,0,1)</f>
        <v>0</v>
      </c>
      <c r="AL1838" s="77">
        <f>IF(G1838&gt;Variables!$G$9,0,1)</f>
        <v>1</v>
      </c>
      <c r="AM1838" s="77">
        <f>IF(AND(K1838&gt;Variables!$G$10,K1838&lt;Variables!$G$11),0,1)</f>
        <v>1</v>
      </c>
      <c r="AN1838" s="77">
        <f>IF(H1838&lt;Variables!$G$13,1,0)</f>
        <v>0</v>
      </c>
      <c r="AO1838" s="77">
        <f>IF(R1838&lt;Variables!$G$12,0,1)</f>
        <v>1</v>
      </c>
      <c r="AP1838" s="78">
        <f t="shared" si="57"/>
        <v>1</v>
      </c>
      <c r="AQ1838" s="77">
        <f>IF(V1838&lt;Variables!$G$15,1,0)</f>
        <v>1</v>
      </c>
      <c r="AR1838">
        <v>0</v>
      </c>
      <c r="AS1838">
        <v>0</v>
      </c>
      <c r="AT1838">
        <v>1</v>
      </c>
      <c r="AU1838">
        <v>0</v>
      </c>
      <c r="BA1838">
        <v>-1.45</v>
      </c>
    </row>
    <row r="1839" spans="3:53" x14ac:dyDescent="0.25">
      <c r="C1839" t="s">
        <v>325</v>
      </c>
      <c r="D1839" t="s">
        <v>117</v>
      </c>
      <c r="E1839">
        <v>174</v>
      </c>
      <c r="F1839">
        <v>5.5</v>
      </c>
      <c r="G1839">
        <v>4.55</v>
      </c>
      <c r="H1839">
        <v>50370</v>
      </c>
      <c r="I1839">
        <v>8.8420000000000005</v>
      </c>
      <c r="J1839" t="s">
        <v>75</v>
      </c>
      <c r="K1839">
        <v>51.54</v>
      </c>
      <c r="L1839">
        <v>173.42343500000001</v>
      </c>
      <c r="M1839">
        <v>7.2980332790679531E-2</v>
      </c>
      <c r="N1839">
        <v>173.38502399999999</v>
      </c>
      <c r="O1839">
        <v>9.5150086318871327E-2</v>
      </c>
      <c r="P1839">
        <v>3200000</v>
      </c>
      <c r="Q1839">
        <v>3381000</v>
      </c>
      <c r="R1839">
        <v>0.95</v>
      </c>
      <c r="S1839">
        <v>22.597000000000001</v>
      </c>
      <c r="T1839">
        <v>6.7909999999999986</v>
      </c>
      <c r="U1839">
        <v>13.989166666666669</v>
      </c>
      <c r="V1839">
        <v>2.3807323298577492</v>
      </c>
      <c r="AC1839">
        <v>173.88</v>
      </c>
      <c r="AD1839">
        <v>166.62010000000001</v>
      </c>
      <c r="AH1839" s="77">
        <f>IF(AND(M1839&lt;Variables!$G$6,M1839&gt;Variables!$G$5),0,1)</f>
        <v>1</v>
      </c>
      <c r="AI1839" s="77">
        <f t="shared" si="56"/>
        <v>0</v>
      </c>
      <c r="AJ1839" s="77">
        <f>IF(I1839&gt;Variables!$G$7,0,1)</f>
        <v>1</v>
      </c>
      <c r="AK1839" s="77">
        <f>IF(F1839&gt;Variables!$G$8,0,1)</f>
        <v>1</v>
      </c>
      <c r="AL1839" s="77">
        <f>IF(G1839&gt;Variables!$G$9,0,1)</f>
        <v>1</v>
      </c>
      <c r="AM1839" s="77">
        <f>IF(AND(K1839&gt;Variables!$G$10,K1839&lt;Variables!$G$11),0,1)</f>
        <v>1</v>
      </c>
      <c r="AN1839" s="77">
        <f>IF(H1839&lt;Variables!$G$13,1,0)</f>
        <v>0</v>
      </c>
      <c r="AO1839" s="77">
        <f>IF(R1839&lt;Variables!$G$12,0,1)</f>
        <v>0</v>
      </c>
      <c r="AP1839" s="78">
        <f t="shared" si="57"/>
        <v>1</v>
      </c>
      <c r="AQ1839" s="77">
        <f>IF(V1839&lt;Variables!$G$15,1,0)</f>
        <v>1</v>
      </c>
      <c r="AR1839">
        <v>0</v>
      </c>
      <c r="AS1839">
        <v>0</v>
      </c>
      <c r="AT1839">
        <v>1</v>
      </c>
      <c r="AU1839">
        <v>0</v>
      </c>
      <c r="BA1839">
        <v>-1.56</v>
      </c>
    </row>
    <row r="1840" spans="3:53" x14ac:dyDescent="0.25">
      <c r="C1840" t="s">
        <v>325</v>
      </c>
      <c r="D1840" t="s">
        <v>279</v>
      </c>
      <c r="E1840">
        <v>9.14</v>
      </c>
      <c r="F1840">
        <v>5.32</v>
      </c>
      <c r="G1840">
        <v>-4.41</v>
      </c>
      <c r="H1840">
        <v>13560</v>
      </c>
      <c r="I1840">
        <v>601.16300000000001</v>
      </c>
      <c r="J1840" t="s">
        <v>75</v>
      </c>
      <c r="K1840">
        <v>34.229999999999997</v>
      </c>
      <c r="L1840">
        <v>9.1364117647058833</v>
      </c>
      <c r="M1840">
        <v>-0.28908246898320639</v>
      </c>
      <c r="N1840">
        <v>9.1510808510638313</v>
      </c>
      <c r="O1840">
        <v>-0.44891802107787221</v>
      </c>
      <c r="P1840">
        <v>1870000</v>
      </c>
      <c r="Q1840">
        <v>1051000</v>
      </c>
      <c r="R1840">
        <v>1.78</v>
      </c>
      <c r="S1840">
        <v>22.597000000000001</v>
      </c>
      <c r="T1840">
        <v>6.7909999999999986</v>
      </c>
      <c r="U1840">
        <v>13.989166666666669</v>
      </c>
      <c r="V1840">
        <v>2.1979730416059851</v>
      </c>
      <c r="AC1840">
        <v>9.2050000000000001</v>
      </c>
      <c r="AD1840">
        <v>9</v>
      </c>
      <c r="AH1840" s="77">
        <f>IF(AND(M1840&lt;Variables!$G$6,M1840&gt;Variables!$G$5),0,1)</f>
        <v>1</v>
      </c>
      <c r="AI1840" s="77">
        <f t="shared" si="56"/>
        <v>1</v>
      </c>
      <c r="AJ1840" s="77">
        <f>IF(I1840&gt;Variables!$G$7,0,1)</f>
        <v>0</v>
      </c>
      <c r="AK1840" s="77">
        <f>IF(F1840&gt;Variables!$G$8,0,1)</f>
        <v>1</v>
      </c>
      <c r="AL1840" s="77">
        <f>IF(G1840&gt;Variables!$G$9,0,1)</f>
        <v>1</v>
      </c>
      <c r="AM1840" s="77">
        <f>IF(AND(K1840&gt;Variables!$G$10,K1840&lt;Variables!$G$11),0,1)</f>
        <v>1</v>
      </c>
      <c r="AN1840" s="77">
        <f>IF(H1840&lt;Variables!$G$13,1,0)</f>
        <v>0</v>
      </c>
      <c r="AO1840" s="77">
        <f>IF(R1840&lt;Variables!$G$12,0,1)</f>
        <v>0</v>
      </c>
      <c r="AP1840" s="78">
        <f t="shared" si="57"/>
        <v>1</v>
      </c>
      <c r="AQ1840" s="77">
        <f>IF(V1840&lt;Variables!$G$15,1,0)</f>
        <v>1</v>
      </c>
      <c r="AR1840">
        <v>0</v>
      </c>
      <c r="AS1840">
        <v>1</v>
      </c>
      <c r="AT1840">
        <v>0</v>
      </c>
      <c r="AU1840">
        <v>0</v>
      </c>
      <c r="BA1840">
        <v>0.63</v>
      </c>
    </row>
    <row r="1841" spans="3:53" x14ac:dyDescent="0.25">
      <c r="C1841" t="s">
        <v>325</v>
      </c>
      <c r="D1841" t="s">
        <v>278</v>
      </c>
      <c r="E1841">
        <v>226.34</v>
      </c>
      <c r="F1841">
        <v>6.7</v>
      </c>
      <c r="G1841">
        <v>6.44</v>
      </c>
      <c r="H1841">
        <v>7520</v>
      </c>
      <c r="I1841">
        <v>-5.484</v>
      </c>
      <c r="J1841" t="s">
        <v>74</v>
      </c>
      <c r="K1841">
        <v>54.09</v>
      </c>
      <c r="L1841">
        <v>225.45265000000001</v>
      </c>
      <c r="M1841">
        <v>9.1793110438035536E-2</v>
      </c>
      <c r="N1841">
        <v>224.43830625000001</v>
      </c>
      <c r="O1841">
        <v>0.54415566148481431</v>
      </c>
      <c r="P1841">
        <v>599226</v>
      </c>
      <c r="Q1841">
        <v>626950</v>
      </c>
      <c r="R1841">
        <v>0.96</v>
      </c>
      <c r="S1841">
        <v>22.597000000000001</v>
      </c>
      <c r="T1841">
        <v>6.7909999999999986</v>
      </c>
      <c r="U1841">
        <v>13.989166666666669</v>
      </c>
      <c r="V1841">
        <v>2.4059015262515659</v>
      </c>
      <c r="AC1841">
        <v>227.2</v>
      </c>
      <c r="AD1841">
        <v>223.25</v>
      </c>
      <c r="AH1841" s="77">
        <f>IF(AND(M1841&lt;Variables!$G$6,M1841&gt;Variables!$G$5),0,1)</f>
        <v>1</v>
      </c>
      <c r="AI1841" s="77">
        <f t="shared" si="56"/>
        <v>0</v>
      </c>
      <c r="AJ1841" s="77">
        <f>IF(I1841&gt;Variables!$G$7,0,1)</f>
        <v>1</v>
      </c>
      <c r="AK1841" s="77">
        <f>IF(F1841&gt;Variables!$G$8,0,1)</f>
        <v>1</v>
      </c>
      <c r="AL1841" s="77">
        <f>IF(G1841&gt;Variables!$G$9,0,1)</f>
        <v>1</v>
      </c>
      <c r="AM1841" s="77">
        <f>IF(AND(K1841&gt;Variables!$G$10,K1841&lt;Variables!$G$11),0,1)</f>
        <v>1</v>
      </c>
      <c r="AN1841" s="77">
        <f>IF(H1841&lt;Variables!$G$13,1,0)</f>
        <v>0</v>
      </c>
      <c r="AO1841" s="77">
        <f>IF(R1841&lt;Variables!$G$12,0,1)</f>
        <v>0</v>
      </c>
      <c r="AP1841" s="78">
        <f t="shared" si="57"/>
        <v>0</v>
      </c>
      <c r="AQ1841" s="77">
        <f>IF(V1841&lt;Variables!$G$15,1,0)</f>
        <v>1</v>
      </c>
      <c r="AR1841">
        <v>0</v>
      </c>
      <c r="AS1841">
        <v>0</v>
      </c>
      <c r="AT1841">
        <v>0</v>
      </c>
      <c r="AU1841">
        <v>1</v>
      </c>
      <c r="BA1841">
        <v>-0.71</v>
      </c>
    </row>
    <row r="1842" spans="3:53" x14ac:dyDescent="0.25">
      <c r="C1842" t="s">
        <v>325</v>
      </c>
      <c r="D1842" t="s">
        <v>127</v>
      </c>
      <c r="E1842">
        <v>37.11</v>
      </c>
      <c r="F1842">
        <v>10.91</v>
      </c>
      <c r="G1842">
        <v>12.27</v>
      </c>
      <c r="H1842">
        <v>8000</v>
      </c>
      <c r="I1842">
        <v>1797.3889999999999</v>
      </c>
      <c r="J1842" t="s">
        <v>75</v>
      </c>
      <c r="K1842">
        <v>66.66</v>
      </c>
      <c r="L1842">
        <v>36.538888888888899</v>
      </c>
      <c r="M1842">
        <v>1.1525011403375161</v>
      </c>
      <c r="N1842">
        <v>36.184740425531913</v>
      </c>
      <c r="O1842">
        <v>2.1425041753817999</v>
      </c>
      <c r="P1842">
        <v>497646</v>
      </c>
      <c r="Q1842">
        <v>741896</v>
      </c>
      <c r="R1842">
        <v>0.67</v>
      </c>
      <c r="S1842">
        <v>22.597000000000001</v>
      </c>
      <c r="T1842">
        <v>6.7909999999999986</v>
      </c>
      <c r="U1842">
        <v>13.989166666666669</v>
      </c>
      <c r="V1842">
        <v>2.4541810382849341</v>
      </c>
      <c r="AC1842">
        <v>37.39</v>
      </c>
      <c r="AD1842">
        <v>33.549999999999997</v>
      </c>
      <c r="AH1842" s="77">
        <f>IF(AND(M1842&lt;Variables!$G$6,M1842&gt;Variables!$G$5),0,1)</f>
        <v>1</v>
      </c>
      <c r="AI1842" s="77">
        <f t="shared" si="56"/>
        <v>0</v>
      </c>
      <c r="AJ1842" s="77">
        <f>IF(I1842&gt;Variables!$G$7,0,1)</f>
        <v>0</v>
      </c>
      <c r="AK1842" s="77">
        <f>IF(F1842&gt;Variables!$G$8,0,1)</f>
        <v>0</v>
      </c>
      <c r="AL1842" s="77">
        <f>IF(G1842&gt;Variables!$G$9,0,1)</f>
        <v>0</v>
      </c>
      <c r="AM1842" s="77">
        <f>IF(AND(K1842&gt;Variables!$G$10,K1842&lt;Variables!$G$11),0,1)</f>
        <v>0</v>
      </c>
      <c r="AN1842" s="77">
        <f>IF(H1842&lt;Variables!$G$13,1,0)</f>
        <v>0</v>
      </c>
      <c r="AO1842" s="77">
        <f>IF(R1842&lt;Variables!$G$12,0,1)</f>
        <v>0</v>
      </c>
      <c r="AP1842" s="78">
        <f t="shared" si="57"/>
        <v>1</v>
      </c>
      <c r="AQ1842" s="77">
        <f>IF(V1842&lt;Variables!$G$15,1,0)</f>
        <v>1</v>
      </c>
      <c r="AR1842">
        <v>0</v>
      </c>
      <c r="AS1842">
        <v>0</v>
      </c>
      <c r="AT1842">
        <v>1</v>
      </c>
      <c r="AU1842">
        <v>0</v>
      </c>
      <c r="BA1842">
        <v>-1.66</v>
      </c>
    </row>
    <row r="1843" spans="3:53" x14ac:dyDescent="0.25">
      <c r="C1843" t="s">
        <v>325</v>
      </c>
      <c r="D1843" t="s">
        <v>81</v>
      </c>
      <c r="E1843">
        <v>30.51</v>
      </c>
      <c r="F1843">
        <v>6.77</v>
      </c>
      <c r="G1843">
        <v>3.54</v>
      </c>
      <c r="H1843">
        <v>6600</v>
      </c>
      <c r="I1843">
        <v>0.48599999999999999</v>
      </c>
      <c r="J1843" t="s">
        <v>75</v>
      </c>
      <c r="K1843">
        <v>55.32</v>
      </c>
      <c r="L1843">
        <v>30.38486</v>
      </c>
      <c r="M1843">
        <v>0.14856082930776551</v>
      </c>
      <c r="N1843">
        <v>30.273034693877548</v>
      </c>
      <c r="O1843">
        <v>0.51849874883601499</v>
      </c>
      <c r="P1843">
        <v>1355000</v>
      </c>
      <c r="Q1843">
        <v>1326000</v>
      </c>
      <c r="R1843">
        <v>1.02</v>
      </c>
      <c r="S1843">
        <v>22.597000000000001</v>
      </c>
      <c r="T1843">
        <v>6.7909999999999986</v>
      </c>
      <c r="U1843">
        <v>13.989166666666669</v>
      </c>
      <c r="V1843">
        <v>2.41597010608678</v>
      </c>
      <c r="AC1843">
        <v>30.6</v>
      </c>
      <c r="AD1843">
        <v>29.88</v>
      </c>
      <c r="AH1843" s="77">
        <f>IF(AND(M1843&lt;Variables!$G$6,M1843&gt;Variables!$G$5),0,1)</f>
        <v>1</v>
      </c>
      <c r="AI1843" s="77">
        <f t="shared" si="56"/>
        <v>0</v>
      </c>
      <c r="AJ1843" s="77">
        <f>IF(I1843&gt;Variables!$G$7,0,1)</f>
        <v>1</v>
      </c>
      <c r="AK1843" s="77">
        <f>IF(F1843&gt;Variables!$G$8,0,1)</f>
        <v>1</v>
      </c>
      <c r="AL1843" s="77">
        <f>IF(G1843&gt;Variables!$G$9,0,1)</f>
        <v>1</v>
      </c>
      <c r="AM1843" s="77">
        <f>IF(AND(K1843&gt;Variables!$G$10,K1843&lt;Variables!$G$11),0,1)</f>
        <v>1</v>
      </c>
      <c r="AN1843" s="77">
        <f>IF(H1843&lt;Variables!$G$13,1,0)</f>
        <v>0</v>
      </c>
      <c r="AO1843" s="77">
        <f>IF(R1843&lt;Variables!$G$12,0,1)</f>
        <v>0</v>
      </c>
      <c r="AP1843" s="78">
        <f t="shared" si="57"/>
        <v>1</v>
      </c>
      <c r="AQ1843" s="77">
        <f>IF(V1843&lt;Variables!$G$15,1,0)</f>
        <v>1</v>
      </c>
      <c r="AR1843">
        <v>0</v>
      </c>
      <c r="AS1843">
        <v>0</v>
      </c>
      <c r="AT1843">
        <v>1</v>
      </c>
      <c r="AU1843">
        <v>0</v>
      </c>
      <c r="BA1843">
        <v>-1.88</v>
      </c>
    </row>
    <row r="1844" spans="3:53" x14ac:dyDescent="0.25">
      <c r="C1844" t="s">
        <v>325</v>
      </c>
      <c r="D1844" t="s">
        <v>179</v>
      </c>
      <c r="E1844">
        <v>22.03</v>
      </c>
      <c r="F1844">
        <v>6.35</v>
      </c>
      <c r="G1844">
        <v>4.6900000000000004</v>
      </c>
      <c r="H1844">
        <v>14130</v>
      </c>
      <c r="I1844">
        <v>-72.069999999999993</v>
      </c>
      <c r="J1844" t="s">
        <v>75</v>
      </c>
      <c r="K1844">
        <v>55.44</v>
      </c>
      <c r="L1844">
        <v>21.911294999999999</v>
      </c>
      <c r="M1844">
        <v>0.3363790227825274</v>
      </c>
      <c r="N1844">
        <v>21.984867999999999</v>
      </c>
      <c r="O1844">
        <v>6.0041297498006287E-4</v>
      </c>
      <c r="P1844">
        <v>22068000</v>
      </c>
      <c r="Q1844">
        <v>11046000</v>
      </c>
      <c r="R1844">
        <v>2</v>
      </c>
      <c r="S1844">
        <v>22.597000000000001</v>
      </c>
      <c r="T1844">
        <v>6.7909999999999986</v>
      </c>
      <c r="U1844">
        <v>13.989166666666669</v>
      </c>
      <c r="V1844">
        <v>2.4093277887668441</v>
      </c>
      <c r="AC1844">
        <v>22.645</v>
      </c>
      <c r="AD1844">
        <v>21.925000000000001</v>
      </c>
      <c r="AH1844" s="77">
        <f>IF(AND(M1844&lt;Variables!$G$6,M1844&gt;Variables!$G$5),0,1)</f>
        <v>1</v>
      </c>
      <c r="AI1844" s="77">
        <f t="shared" si="56"/>
        <v>1</v>
      </c>
      <c r="AJ1844" s="77">
        <f>IF(I1844&gt;Variables!$G$7,0,1)</f>
        <v>1</v>
      </c>
      <c r="AK1844" s="77">
        <f>IF(F1844&gt;Variables!$G$8,0,1)</f>
        <v>1</v>
      </c>
      <c r="AL1844" s="77">
        <f>IF(G1844&gt;Variables!$G$9,0,1)</f>
        <v>1</v>
      </c>
      <c r="AM1844" s="77">
        <f>IF(AND(K1844&gt;Variables!$G$10,K1844&lt;Variables!$G$11),0,1)</f>
        <v>1</v>
      </c>
      <c r="AN1844" s="77">
        <f>IF(H1844&lt;Variables!$G$13,1,0)</f>
        <v>0</v>
      </c>
      <c r="AO1844" s="77">
        <f>IF(R1844&lt;Variables!$G$12,0,1)</f>
        <v>0</v>
      </c>
      <c r="AP1844" s="78">
        <f t="shared" si="57"/>
        <v>1</v>
      </c>
      <c r="AQ1844" s="77">
        <f>IF(V1844&lt;Variables!$G$15,1,0)</f>
        <v>1</v>
      </c>
      <c r="AR1844">
        <v>0</v>
      </c>
      <c r="AS1844">
        <v>1</v>
      </c>
      <c r="AT1844">
        <v>0</v>
      </c>
      <c r="AU1844">
        <v>0</v>
      </c>
      <c r="BA1844">
        <v>0.94</v>
      </c>
    </row>
    <row r="1845" spans="3:53" x14ac:dyDescent="0.25">
      <c r="C1845" t="s">
        <v>325</v>
      </c>
      <c r="D1845" t="s">
        <v>326</v>
      </c>
      <c r="E1845">
        <v>34.18</v>
      </c>
      <c r="F1845">
        <v>8.1</v>
      </c>
      <c r="G1845">
        <v>-2.5499999999999998</v>
      </c>
      <c r="H1845">
        <v>-99999</v>
      </c>
      <c r="I1845">
        <v>137.05500000000001</v>
      </c>
      <c r="J1845" t="s">
        <v>74</v>
      </c>
      <c r="K1845">
        <v>76.19</v>
      </c>
      <c r="L1845">
        <v>34.03</v>
      </c>
      <c r="M1845">
        <v>-2.9385836027029121E-2</v>
      </c>
      <c r="N1845">
        <v>34.048724999999997</v>
      </c>
      <c r="O1845">
        <v>-8.4364392499282834E-2</v>
      </c>
      <c r="P1845">
        <v>15317</v>
      </c>
      <c r="Q1845">
        <v>125430</v>
      </c>
      <c r="R1845">
        <v>0.12</v>
      </c>
      <c r="S1845">
        <v>22.597000000000001</v>
      </c>
      <c r="T1845">
        <v>6.7909999999999986</v>
      </c>
      <c r="U1845">
        <v>13.989166666666669</v>
      </c>
      <c r="V1845">
        <v>2.641315079988245</v>
      </c>
      <c r="AC1845">
        <v>34.08</v>
      </c>
      <c r="AD1845">
        <v>33.86</v>
      </c>
      <c r="AH1845" s="77">
        <f>IF(AND(M1845&lt;Variables!$G$6,M1845&gt;Variables!$G$5),0,1)</f>
        <v>1</v>
      </c>
      <c r="AI1845" s="77">
        <f t="shared" si="56"/>
        <v>1</v>
      </c>
      <c r="AJ1845" s="77">
        <f>IF(I1845&gt;Variables!$G$7,0,1)</f>
        <v>0</v>
      </c>
      <c r="AK1845" s="77">
        <f>IF(F1845&gt;Variables!$G$8,0,1)</f>
        <v>1</v>
      </c>
      <c r="AL1845" s="77">
        <f>IF(G1845&gt;Variables!$G$9,0,1)</f>
        <v>1</v>
      </c>
      <c r="AM1845" s="77">
        <f>IF(AND(K1845&gt;Variables!$G$10,K1845&lt;Variables!$G$11),0,1)</f>
        <v>1</v>
      </c>
      <c r="AN1845" s="77">
        <f>IF(H1845&lt;Variables!$G$13,1,0)</f>
        <v>1</v>
      </c>
      <c r="AO1845" s="77">
        <f>IF(R1845&lt;Variables!$G$12,0,1)</f>
        <v>0</v>
      </c>
      <c r="AP1845" s="78">
        <f t="shared" si="57"/>
        <v>0</v>
      </c>
      <c r="AQ1845" s="77">
        <f>IF(V1845&lt;Variables!$G$15,1,0)</f>
        <v>1</v>
      </c>
      <c r="AR1845">
        <v>0</v>
      </c>
      <c r="AS1845">
        <v>0</v>
      </c>
      <c r="AT1845">
        <v>0</v>
      </c>
      <c r="AU1845">
        <v>0</v>
      </c>
      <c r="BA1845">
        <v>0</v>
      </c>
    </row>
    <row r="1846" spans="3:53" x14ac:dyDescent="0.25">
      <c r="C1846" t="s">
        <v>325</v>
      </c>
      <c r="D1846" t="s">
        <v>302</v>
      </c>
      <c r="E1846">
        <v>23.34</v>
      </c>
      <c r="F1846">
        <v>15.81</v>
      </c>
      <c r="G1846">
        <v>11.03</v>
      </c>
      <c r="H1846">
        <v>1050</v>
      </c>
      <c r="I1846">
        <v>126.95699999999999</v>
      </c>
      <c r="J1846" t="s">
        <v>74</v>
      </c>
      <c r="K1846">
        <v>43.71</v>
      </c>
      <c r="L1846">
        <v>23.30734</v>
      </c>
      <c r="M1846">
        <v>-0.67506630958318237</v>
      </c>
      <c r="N1846">
        <v>23.134456</v>
      </c>
      <c r="O1846">
        <v>6.7189822833951432E-2</v>
      </c>
      <c r="P1846">
        <v>12650000</v>
      </c>
      <c r="Q1846">
        <v>1330000</v>
      </c>
      <c r="R1846">
        <v>9.51</v>
      </c>
      <c r="S1846">
        <v>22.597000000000001</v>
      </c>
      <c r="T1846">
        <v>6.7909999999999986</v>
      </c>
      <c r="U1846">
        <v>13.989166666666669</v>
      </c>
      <c r="V1846">
        <v>2.3071243935011032</v>
      </c>
      <c r="AC1846">
        <v>23.624300000000002</v>
      </c>
      <c r="AD1846">
        <v>22.78</v>
      </c>
      <c r="AH1846" s="77">
        <f>IF(AND(M1846&lt;Variables!$G$6,M1846&gt;Variables!$G$5),0,1)</f>
        <v>1</v>
      </c>
      <c r="AI1846" s="77">
        <f t="shared" si="56"/>
        <v>0</v>
      </c>
      <c r="AJ1846" s="77">
        <f>IF(I1846&gt;Variables!$G$7,0,1)</f>
        <v>0</v>
      </c>
      <c r="AK1846" s="77">
        <f>IF(F1846&gt;Variables!$G$8,0,1)</f>
        <v>0</v>
      </c>
      <c r="AL1846" s="77">
        <f>IF(G1846&gt;Variables!$G$9,0,1)</f>
        <v>0</v>
      </c>
      <c r="AM1846" s="77">
        <f>IF(AND(K1846&gt;Variables!$G$10,K1846&lt;Variables!$G$11),0,1)</f>
        <v>1</v>
      </c>
      <c r="AN1846" s="77">
        <f>IF(H1846&lt;Variables!$G$13,1,0)</f>
        <v>1</v>
      </c>
      <c r="AO1846" s="77">
        <f>IF(R1846&lt;Variables!$G$12,0,1)</f>
        <v>1</v>
      </c>
      <c r="AP1846" s="78">
        <f t="shared" si="57"/>
        <v>0</v>
      </c>
      <c r="AQ1846" s="77">
        <f>IF(V1846&lt;Variables!$G$15,1,0)</f>
        <v>1</v>
      </c>
      <c r="AR1846">
        <v>0</v>
      </c>
      <c r="AS1846">
        <v>0</v>
      </c>
      <c r="AT1846">
        <v>1</v>
      </c>
      <c r="AU1846">
        <v>0</v>
      </c>
      <c r="BA1846">
        <v>-1.52</v>
      </c>
    </row>
    <row r="1847" spans="3:53" x14ac:dyDescent="0.25">
      <c r="C1847" t="s">
        <v>327</v>
      </c>
      <c r="D1847" t="s">
        <v>167</v>
      </c>
      <c r="E1847">
        <v>12.29</v>
      </c>
      <c r="F1847">
        <v>10.029999999999999</v>
      </c>
      <c r="G1847">
        <v>4.93</v>
      </c>
      <c r="H1847">
        <v>2260</v>
      </c>
      <c r="I1847">
        <v>-30.385999999999999</v>
      </c>
      <c r="J1847" t="s">
        <v>75</v>
      </c>
      <c r="K1847">
        <v>46.65</v>
      </c>
      <c r="L1847">
        <v>12.370514999999999</v>
      </c>
      <c r="M1847">
        <v>-0.75675911633428183</v>
      </c>
      <c r="N1847">
        <v>12.247681999999999</v>
      </c>
      <c r="O1847">
        <v>0.2385594270001474</v>
      </c>
      <c r="P1847">
        <v>67189000</v>
      </c>
      <c r="Q1847">
        <v>13611000</v>
      </c>
      <c r="R1847">
        <v>4.9400000000000004</v>
      </c>
      <c r="S1847">
        <v>22.431999999999999</v>
      </c>
      <c r="T1847">
        <v>6.7670000000000003</v>
      </c>
      <c r="U1847">
        <v>13.93333333333333</v>
      </c>
      <c r="V1847">
        <v>2.344648243925981</v>
      </c>
      <c r="AC1847">
        <v>12.35</v>
      </c>
      <c r="AD1847">
        <v>11.37</v>
      </c>
      <c r="AH1847" s="77">
        <f>IF(AND(M1847&lt;Variables!$G$6,M1847&gt;Variables!$G$5),0,1)</f>
        <v>1</v>
      </c>
      <c r="AI1847" s="77">
        <f t="shared" si="56"/>
        <v>0</v>
      </c>
      <c r="AJ1847" s="77">
        <f>IF(I1847&gt;Variables!$G$7,0,1)</f>
        <v>1</v>
      </c>
      <c r="AK1847" s="77">
        <f>IF(F1847&gt;Variables!$G$8,0,1)</f>
        <v>0</v>
      </c>
      <c r="AL1847" s="77">
        <f>IF(G1847&gt;Variables!$G$9,0,1)</f>
        <v>1</v>
      </c>
      <c r="AM1847" s="77">
        <f>IF(AND(K1847&gt;Variables!$G$10,K1847&lt;Variables!$G$11),0,1)</f>
        <v>1</v>
      </c>
      <c r="AN1847" s="77">
        <f>IF(H1847&lt;Variables!$G$13,1,0)</f>
        <v>0</v>
      </c>
      <c r="AO1847" s="77">
        <f>IF(R1847&lt;Variables!$G$12,0,1)</f>
        <v>1</v>
      </c>
      <c r="AP1847" s="78">
        <f t="shared" si="57"/>
        <v>1</v>
      </c>
      <c r="AQ1847" s="77">
        <f>IF(V1847&lt;Variables!$G$15,1,0)</f>
        <v>1</v>
      </c>
      <c r="AR1847">
        <v>0</v>
      </c>
      <c r="AS1847">
        <v>0</v>
      </c>
      <c r="AT1847">
        <v>1</v>
      </c>
      <c r="AU1847">
        <v>0</v>
      </c>
      <c r="BA1847">
        <v>-1.45</v>
      </c>
    </row>
    <row r="1848" spans="3:53" x14ac:dyDescent="0.25">
      <c r="C1848" t="s">
        <v>327</v>
      </c>
      <c r="D1848" t="s">
        <v>179</v>
      </c>
      <c r="E1848">
        <v>22.09</v>
      </c>
      <c r="F1848">
        <v>6.74</v>
      </c>
      <c r="G1848">
        <v>4.93</v>
      </c>
      <c r="H1848">
        <v>14130</v>
      </c>
      <c r="I1848">
        <v>-72.078000000000003</v>
      </c>
      <c r="J1848" t="s">
        <v>75</v>
      </c>
      <c r="K1848">
        <v>60.01</v>
      </c>
      <c r="L1848">
        <v>21.920719999999999</v>
      </c>
      <c r="M1848">
        <v>0.52133324087893673</v>
      </c>
      <c r="N1848">
        <v>21.97781800000001</v>
      </c>
      <c r="O1848">
        <v>0.26018051473532922</v>
      </c>
      <c r="P1848">
        <v>22210000</v>
      </c>
      <c r="Q1848">
        <v>11046000</v>
      </c>
      <c r="R1848">
        <v>2.0099999999999998</v>
      </c>
      <c r="S1848">
        <v>22.431999999999999</v>
      </c>
      <c r="T1848">
        <v>6.7670000000000003</v>
      </c>
      <c r="U1848">
        <v>13.93333333333333</v>
      </c>
      <c r="V1848">
        <v>2.4420777756365668</v>
      </c>
      <c r="AC1848">
        <v>22.645</v>
      </c>
      <c r="AD1848">
        <v>22.01</v>
      </c>
      <c r="AH1848" s="77">
        <f>IF(AND(M1848&lt;Variables!$G$6,M1848&gt;Variables!$G$5),0,1)</f>
        <v>1</v>
      </c>
      <c r="AI1848" s="77">
        <f t="shared" si="56"/>
        <v>1</v>
      </c>
      <c r="AJ1848" s="77">
        <f>IF(I1848&gt;Variables!$G$7,0,1)</f>
        <v>1</v>
      </c>
      <c r="AK1848" s="77">
        <f>IF(F1848&gt;Variables!$G$8,0,1)</f>
        <v>1</v>
      </c>
      <c r="AL1848" s="77">
        <f>IF(G1848&gt;Variables!$G$9,0,1)</f>
        <v>1</v>
      </c>
      <c r="AM1848" s="77">
        <f>IF(AND(K1848&gt;Variables!$G$10,K1848&lt;Variables!$G$11),0,1)</f>
        <v>1</v>
      </c>
      <c r="AN1848" s="77">
        <f>IF(H1848&lt;Variables!$G$13,1,0)</f>
        <v>0</v>
      </c>
      <c r="AO1848" s="77">
        <f>IF(R1848&lt;Variables!$G$12,0,1)</f>
        <v>0</v>
      </c>
      <c r="AP1848" s="78">
        <f t="shared" si="57"/>
        <v>1</v>
      </c>
      <c r="AQ1848" s="77">
        <f>IF(V1848&lt;Variables!$G$15,1,0)</f>
        <v>1</v>
      </c>
      <c r="AR1848">
        <v>0</v>
      </c>
      <c r="AS1848">
        <v>1</v>
      </c>
      <c r="AT1848">
        <v>0</v>
      </c>
      <c r="AU1848">
        <v>0</v>
      </c>
      <c r="BA1848">
        <v>0.97</v>
      </c>
    </row>
    <row r="1849" spans="3:53" x14ac:dyDescent="0.25">
      <c r="C1849" t="s">
        <v>327</v>
      </c>
      <c r="D1849" t="s">
        <v>313</v>
      </c>
      <c r="E1849">
        <v>5.32</v>
      </c>
      <c r="F1849">
        <v>13.19</v>
      </c>
      <c r="G1849">
        <v>0</v>
      </c>
      <c r="H1849">
        <v>-99999</v>
      </c>
      <c r="I1849">
        <v>-99999</v>
      </c>
      <c r="J1849" t="s">
        <v>75</v>
      </c>
      <c r="K1849">
        <v>-99999</v>
      </c>
      <c r="L1849">
        <v>-99999</v>
      </c>
      <c r="M1849">
        <v>-99999</v>
      </c>
      <c r="N1849">
        <v>-99999</v>
      </c>
      <c r="O1849">
        <v>-99999</v>
      </c>
      <c r="P1849">
        <v>61040</v>
      </c>
      <c r="Q1849">
        <v>168</v>
      </c>
      <c r="R1849">
        <v>363.33</v>
      </c>
      <c r="S1849">
        <v>22.431999999999999</v>
      </c>
      <c r="T1849">
        <v>6.7670000000000003</v>
      </c>
      <c r="U1849">
        <v>13.93333333333333</v>
      </c>
      <c r="V1849">
        <v>-99999</v>
      </c>
      <c r="AC1849">
        <v>-99999</v>
      </c>
      <c r="AD1849">
        <v>-99999</v>
      </c>
      <c r="AH1849" s="77">
        <f>IF(AND(M1849&lt;Variables!$G$6,M1849&gt;Variables!$G$5),0,1)</f>
        <v>1</v>
      </c>
      <c r="AI1849" s="77">
        <f t="shared" si="56"/>
        <v>1</v>
      </c>
      <c r="AJ1849" s="77">
        <f>IF(I1849&gt;Variables!$G$7,0,1)</f>
        <v>1</v>
      </c>
      <c r="AK1849" s="77">
        <f>IF(F1849&gt;Variables!$G$8,0,1)</f>
        <v>0</v>
      </c>
      <c r="AL1849" s="77">
        <f>IF(G1849&gt;Variables!$G$9,0,1)</f>
        <v>1</v>
      </c>
      <c r="AM1849" s="77">
        <f>IF(AND(K1849&gt;Variables!$G$10,K1849&lt;Variables!$G$11),0,1)</f>
        <v>1</v>
      </c>
      <c r="AN1849" s="77">
        <f>IF(H1849&lt;Variables!$G$13,1,0)</f>
        <v>1</v>
      </c>
      <c r="AO1849" s="77">
        <f>IF(R1849&lt;Variables!$G$12,0,1)</f>
        <v>1</v>
      </c>
      <c r="AP1849" s="78">
        <f t="shared" si="57"/>
        <v>1</v>
      </c>
      <c r="AQ1849" s="77">
        <f>IF(V1849&lt;Variables!$G$15,1,0)</f>
        <v>1</v>
      </c>
      <c r="AR1849">
        <v>0</v>
      </c>
      <c r="AS1849">
        <v>0</v>
      </c>
      <c r="AT1849">
        <v>0</v>
      </c>
      <c r="AU1849">
        <v>0</v>
      </c>
      <c r="BA1849">
        <v>0</v>
      </c>
    </row>
    <row r="1850" spans="3:53" x14ac:dyDescent="0.25">
      <c r="C1850" t="s">
        <v>327</v>
      </c>
      <c r="D1850" t="s">
        <v>293</v>
      </c>
      <c r="E1850">
        <v>22.48</v>
      </c>
      <c r="F1850">
        <v>11.15</v>
      </c>
      <c r="G1850">
        <v>-1.51</v>
      </c>
      <c r="H1850">
        <v>-99999</v>
      </c>
      <c r="I1850">
        <v>240.642</v>
      </c>
      <c r="J1850" t="s">
        <v>74</v>
      </c>
      <c r="K1850">
        <v>-99999</v>
      </c>
      <c r="L1850">
        <v>-99999</v>
      </c>
      <c r="M1850">
        <v>-99999</v>
      </c>
      <c r="N1850">
        <v>-99999</v>
      </c>
      <c r="O1850">
        <v>-99999</v>
      </c>
      <c r="P1850">
        <v>138421</v>
      </c>
      <c r="Q1850">
        <v>7534</v>
      </c>
      <c r="R1850">
        <v>18.37</v>
      </c>
      <c r="S1850">
        <v>22.431999999999999</v>
      </c>
      <c r="T1850">
        <v>6.7670000000000003</v>
      </c>
      <c r="U1850">
        <v>13.93333333333333</v>
      </c>
      <c r="V1850">
        <v>-99999</v>
      </c>
      <c r="AC1850">
        <v>-99999</v>
      </c>
      <c r="AD1850">
        <v>-99999</v>
      </c>
      <c r="AH1850" s="77">
        <f>IF(AND(M1850&lt;Variables!$G$6,M1850&gt;Variables!$G$5),0,1)</f>
        <v>1</v>
      </c>
      <c r="AI1850" s="77">
        <f t="shared" si="56"/>
        <v>1</v>
      </c>
      <c r="AJ1850" s="77">
        <f>IF(I1850&gt;Variables!$G$7,0,1)</f>
        <v>0</v>
      </c>
      <c r="AK1850" s="77">
        <f>IF(F1850&gt;Variables!$G$8,0,1)</f>
        <v>0</v>
      </c>
      <c r="AL1850" s="77">
        <f>IF(G1850&gt;Variables!$G$9,0,1)</f>
        <v>1</v>
      </c>
      <c r="AM1850" s="77">
        <f>IF(AND(K1850&gt;Variables!$G$10,K1850&lt;Variables!$G$11),0,1)</f>
        <v>1</v>
      </c>
      <c r="AN1850" s="77">
        <f>IF(H1850&lt;Variables!$G$13,1,0)</f>
        <v>1</v>
      </c>
      <c r="AO1850" s="77">
        <f>IF(R1850&lt;Variables!$G$12,0,1)</f>
        <v>1</v>
      </c>
      <c r="AP1850" s="78">
        <f t="shared" si="57"/>
        <v>0</v>
      </c>
      <c r="AQ1850" s="77">
        <f>IF(V1850&lt;Variables!$G$15,1,0)</f>
        <v>1</v>
      </c>
      <c r="AR1850">
        <v>0</v>
      </c>
      <c r="AS1850">
        <v>0</v>
      </c>
      <c r="AT1850">
        <v>0</v>
      </c>
      <c r="AU1850">
        <v>0</v>
      </c>
      <c r="BA1850">
        <v>0</v>
      </c>
    </row>
    <row r="1851" spans="3:53" x14ac:dyDescent="0.25">
      <c r="C1851" t="s">
        <v>327</v>
      </c>
      <c r="D1851" t="s">
        <v>201</v>
      </c>
      <c r="E1851">
        <v>39.369999999999997</v>
      </c>
      <c r="F1851">
        <v>14.25</v>
      </c>
      <c r="G1851">
        <v>16.5</v>
      </c>
      <c r="H1851">
        <v>-99999</v>
      </c>
      <c r="I1851">
        <v>32.628</v>
      </c>
      <c r="J1851" t="s">
        <v>75</v>
      </c>
      <c r="K1851">
        <v>52.68</v>
      </c>
      <c r="L1851">
        <v>39.302105263157898</v>
      </c>
      <c r="M1851">
        <v>7.0975172081300275E-2</v>
      </c>
      <c r="N1851">
        <v>39.099122448979593</v>
      </c>
      <c r="O1851">
        <v>0.59049292301042722</v>
      </c>
      <c r="P1851">
        <v>880051</v>
      </c>
      <c r="Q1851">
        <v>2287000</v>
      </c>
      <c r="R1851">
        <v>0.38</v>
      </c>
      <c r="S1851">
        <v>22.431999999999999</v>
      </c>
      <c r="T1851">
        <v>6.7670000000000003</v>
      </c>
      <c r="U1851">
        <v>13.93333333333333</v>
      </c>
      <c r="V1851">
        <v>2.3923701090500051</v>
      </c>
      <c r="AC1851">
        <v>40.020000000000003</v>
      </c>
      <c r="AD1851">
        <v>37.049999999999997</v>
      </c>
      <c r="AH1851" s="77">
        <f>IF(AND(M1851&lt;Variables!$G$6,M1851&gt;Variables!$G$5),0,1)</f>
        <v>1</v>
      </c>
      <c r="AI1851" s="77">
        <f t="shared" si="56"/>
        <v>0</v>
      </c>
      <c r="AJ1851" s="77">
        <f>IF(I1851&gt;Variables!$G$7,0,1)</f>
        <v>1</v>
      </c>
      <c r="AK1851" s="77">
        <f>IF(F1851&gt;Variables!$G$8,0,1)</f>
        <v>0</v>
      </c>
      <c r="AL1851" s="77">
        <f>IF(G1851&gt;Variables!$G$9,0,1)</f>
        <v>0</v>
      </c>
      <c r="AM1851" s="77">
        <f>IF(AND(K1851&gt;Variables!$G$10,K1851&lt;Variables!$G$11),0,1)</f>
        <v>1</v>
      </c>
      <c r="AN1851" s="77">
        <f>IF(H1851&lt;Variables!$G$13,1,0)</f>
        <v>1</v>
      </c>
      <c r="AO1851" s="77">
        <f>IF(R1851&lt;Variables!$G$12,0,1)</f>
        <v>0</v>
      </c>
      <c r="AP1851" s="78">
        <f t="shared" si="57"/>
        <v>1</v>
      </c>
      <c r="AQ1851" s="77">
        <f>IF(V1851&lt;Variables!$G$15,1,0)</f>
        <v>1</v>
      </c>
      <c r="AR1851">
        <v>1</v>
      </c>
      <c r="AS1851">
        <v>0</v>
      </c>
      <c r="AT1851">
        <v>0</v>
      </c>
      <c r="AU1851">
        <v>0</v>
      </c>
      <c r="BA1851">
        <v>0.84</v>
      </c>
    </row>
    <row r="1852" spans="3:53" x14ac:dyDescent="0.25">
      <c r="C1852" t="s">
        <v>327</v>
      </c>
      <c r="D1852" t="s">
        <v>184</v>
      </c>
      <c r="E1852">
        <v>40.630000000000003</v>
      </c>
      <c r="F1852">
        <v>5.93</v>
      </c>
      <c r="G1852">
        <v>6.62</v>
      </c>
      <c r="H1852">
        <v>5650</v>
      </c>
      <c r="I1852">
        <v>94.965999999999994</v>
      </c>
      <c r="J1852" t="s">
        <v>75</v>
      </c>
      <c r="K1852">
        <v>40.659999999999997</v>
      </c>
      <c r="L1852">
        <v>40.57694444444445</v>
      </c>
      <c r="M1852">
        <v>-1.711426165653723E-2</v>
      </c>
      <c r="N1852">
        <v>40.768406818181809</v>
      </c>
      <c r="O1852">
        <v>-0.48666806889624098</v>
      </c>
      <c r="P1852">
        <v>316678</v>
      </c>
      <c r="Q1852">
        <v>654975</v>
      </c>
      <c r="R1852">
        <v>0.48</v>
      </c>
      <c r="S1852">
        <v>22.431999999999999</v>
      </c>
      <c r="T1852">
        <v>6.7670000000000003</v>
      </c>
      <c r="U1852">
        <v>13.93333333333333</v>
      </c>
      <c r="V1852">
        <v>2.2702209320782871</v>
      </c>
      <c r="AC1852">
        <v>40.575000000000003</v>
      </c>
      <c r="AD1852">
        <v>37.409999999999997</v>
      </c>
      <c r="AH1852" s="77">
        <f>IF(AND(M1852&lt;Variables!$G$6,M1852&gt;Variables!$G$5),0,1)</f>
        <v>1</v>
      </c>
      <c r="AI1852" s="77">
        <f t="shared" si="56"/>
        <v>1</v>
      </c>
      <c r="AJ1852" s="77">
        <f>IF(I1852&gt;Variables!$G$7,0,1)</f>
        <v>0</v>
      </c>
      <c r="AK1852" s="77">
        <f>IF(F1852&gt;Variables!$G$8,0,1)</f>
        <v>1</v>
      </c>
      <c r="AL1852" s="77">
        <f>IF(G1852&gt;Variables!$G$9,0,1)</f>
        <v>1</v>
      </c>
      <c r="AM1852" s="77">
        <f>IF(AND(K1852&gt;Variables!$G$10,K1852&lt;Variables!$G$11),0,1)</f>
        <v>1</v>
      </c>
      <c r="AN1852" s="77">
        <f>IF(H1852&lt;Variables!$G$13,1,0)</f>
        <v>0</v>
      </c>
      <c r="AO1852" s="77">
        <f>IF(R1852&lt;Variables!$G$12,0,1)</f>
        <v>0</v>
      </c>
      <c r="AP1852" s="78">
        <f t="shared" si="57"/>
        <v>1</v>
      </c>
      <c r="AQ1852" s="77">
        <f>IF(V1852&lt;Variables!$G$15,1,0)</f>
        <v>1</v>
      </c>
      <c r="AR1852">
        <v>0</v>
      </c>
      <c r="AS1852">
        <v>0</v>
      </c>
      <c r="AT1852">
        <v>1</v>
      </c>
      <c r="AU1852">
        <v>0</v>
      </c>
      <c r="BA1852">
        <v>-1.52</v>
      </c>
    </row>
    <row r="1853" spans="3:53" x14ac:dyDescent="0.25">
      <c r="C1853" t="s">
        <v>327</v>
      </c>
      <c r="D1853" t="s">
        <v>296</v>
      </c>
      <c r="E1853">
        <v>12.04</v>
      </c>
      <c r="F1853">
        <v>13.58</v>
      </c>
      <c r="G1853">
        <v>0.33</v>
      </c>
      <c r="H1853">
        <v>119.92</v>
      </c>
      <c r="I1853">
        <v>-38.195</v>
      </c>
      <c r="J1853" t="s">
        <v>75</v>
      </c>
      <c r="K1853">
        <v>-99999</v>
      </c>
      <c r="L1853">
        <v>-99999</v>
      </c>
      <c r="M1853">
        <v>-99999</v>
      </c>
      <c r="N1853">
        <v>12.04</v>
      </c>
      <c r="O1853">
        <v>0</v>
      </c>
      <c r="P1853">
        <v>12290</v>
      </c>
      <c r="Q1853">
        <v>2300</v>
      </c>
      <c r="R1853">
        <v>5.34</v>
      </c>
      <c r="S1853">
        <v>22.431999999999999</v>
      </c>
      <c r="T1853">
        <v>6.7670000000000003</v>
      </c>
      <c r="U1853">
        <v>13.93333333333333</v>
      </c>
      <c r="V1853">
        <v>-99999</v>
      </c>
      <c r="AC1853">
        <v>12.4</v>
      </c>
      <c r="AD1853">
        <v>12</v>
      </c>
      <c r="AH1853" s="77">
        <f>IF(AND(M1853&lt;Variables!$G$6,M1853&gt;Variables!$G$5),0,1)</f>
        <v>1</v>
      </c>
      <c r="AI1853" s="77">
        <f t="shared" si="56"/>
        <v>1</v>
      </c>
      <c r="AJ1853" s="77">
        <f>IF(I1853&gt;Variables!$G$7,0,1)</f>
        <v>1</v>
      </c>
      <c r="AK1853" s="77">
        <f>IF(F1853&gt;Variables!$G$8,0,1)</f>
        <v>0</v>
      </c>
      <c r="AL1853" s="77">
        <f>IF(G1853&gt;Variables!$G$9,0,1)</f>
        <v>1</v>
      </c>
      <c r="AM1853" s="77">
        <f>IF(AND(K1853&gt;Variables!$G$10,K1853&lt;Variables!$G$11),0,1)</f>
        <v>1</v>
      </c>
      <c r="AN1853" s="77">
        <f>IF(H1853&lt;Variables!$G$13,1,0)</f>
        <v>1</v>
      </c>
      <c r="AO1853" s="77">
        <f>IF(R1853&lt;Variables!$G$12,0,1)</f>
        <v>1</v>
      </c>
      <c r="AP1853" s="78">
        <f t="shared" si="57"/>
        <v>1</v>
      </c>
      <c r="AQ1853" s="77">
        <f>IF(V1853&lt;Variables!$G$15,1,0)</f>
        <v>1</v>
      </c>
      <c r="AR1853">
        <v>1</v>
      </c>
      <c r="AS1853">
        <v>0</v>
      </c>
      <c r="AT1853">
        <v>0</v>
      </c>
      <c r="AU1853">
        <v>0</v>
      </c>
      <c r="BA1853">
        <v>2</v>
      </c>
    </row>
    <row r="1854" spans="3:53" x14ac:dyDescent="0.25">
      <c r="C1854" t="s">
        <v>327</v>
      </c>
      <c r="D1854" t="s">
        <v>316</v>
      </c>
      <c r="E1854">
        <v>1.32</v>
      </c>
      <c r="F1854">
        <v>10.83</v>
      </c>
      <c r="G1854">
        <v>-3.65</v>
      </c>
      <c r="H1854">
        <v>-99999</v>
      </c>
      <c r="I1854">
        <v>-99999</v>
      </c>
      <c r="J1854" t="s">
        <v>75</v>
      </c>
      <c r="K1854">
        <v>-99999</v>
      </c>
      <c r="L1854">
        <v>-99999</v>
      </c>
      <c r="M1854">
        <v>-99999</v>
      </c>
      <c r="N1854">
        <v>-99999</v>
      </c>
      <c r="O1854">
        <v>-99999</v>
      </c>
      <c r="P1854">
        <v>23300</v>
      </c>
      <c r="Q1854">
        <v>107</v>
      </c>
      <c r="R1854">
        <v>217.76</v>
      </c>
      <c r="S1854">
        <v>22.431999999999999</v>
      </c>
      <c r="T1854">
        <v>6.7670000000000003</v>
      </c>
      <c r="U1854">
        <v>13.93333333333333</v>
      </c>
      <c r="V1854">
        <v>-99999</v>
      </c>
      <c r="AC1854">
        <v>-99999</v>
      </c>
      <c r="AD1854">
        <v>-99999</v>
      </c>
      <c r="AH1854" s="77">
        <f>IF(AND(M1854&lt;Variables!$G$6,M1854&gt;Variables!$G$5),0,1)</f>
        <v>1</v>
      </c>
      <c r="AI1854" s="77">
        <f t="shared" si="56"/>
        <v>1</v>
      </c>
      <c r="AJ1854" s="77">
        <f>IF(I1854&gt;Variables!$G$7,0,1)</f>
        <v>1</v>
      </c>
      <c r="AK1854" s="77">
        <f>IF(F1854&gt;Variables!$G$8,0,1)</f>
        <v>0</v>
      </c>
      <c r="AL1854" s="77">
        <f>IF(G1854&gt;Variables!$G$9,0,1)</f>
        <v>1</v>
      </c>
      <c r="AM1854" s="77">
        <f>IF(AND(K1854&gt;Variables!$G$10,K1854&lt;Variables!$G$11),0,1)</f>
        <v>1</v>
      </c>
      <c r="AN1854" s="77">
        <f>IF(H1854&lt;Variables!$G$13,1,0)</f>
        <v>1</v>
      </c>
      <c r="AO1854" s="77">
        <f>IF(R1854&lt;Variables!$G$12,0,1)</f>
        <v>1</v>
      </c>
      <c r="AP1854" s="78">
        <f t="shared" si="57"/>
        <v>1</v>
      </c>
      <c r="AQ1854" s="77">
        <f>IF(V1854&lt;Variables!$G$15,1,0)</f>
        <v>1</v>
      </c>
      <c r="AR1854">
        <v>0</v>
      </c>
      <c r="AS1854">
        <v>0</v>
      </c>
      <c r="AT1854">
        <v>0</v>
      </c>
      <c r="AU1854">
        <v>0</v>
      </c>
      <c r="BA1854">
        <v>0</v>
      </c>
    </row>
    <row r="1855" spans="3:53" x14ac:dyDescent="0.25">
      <c r="C1855" t="s">
        <v>327</v>
      </c>
      <c r="D1855" t="s">
        <v>302</v>
      </c>
      <c r="E1855">
        <v>23.47</v>
      </c>
      <c r="F1855">
        <v>17.29</v>
      </c>
      <c r="G1855">
        <v>12.18</v>
      </c>
      <c r="H1855">
        <v>1050</v>
      </c>
      <c r="I1855">
        <v>127.498</v>
      </c>
      <c r="J1855" t="s">
        <v>74</v>
      </c>
      <c r="K1855">
        <v>59.27</v>
      </c>
      <c r="L1855">
        <v>23.319379999999999</v>
      </c>
      <c r="M1855">
        <v>0.29854996144836138</v>
      </c>
      <c r="N1855">
        <v>23.176176000000002</v>
      </c>
      <c r="O1855">
        <v>0.91828781417606453</v>
      </c>
      <c r="P1855">
        <v>12810000</v>
      </c>
      <c r="Q1855">
        <v>1330000</v>
      </c>
      <c r="R1855">
        <v>9.6300000000000008</v>
      </c>
      <c r="S1855">
        <v>22.431999999999999</v>
      </c>
      <c r="T1855">
        <v>6.7670000000000003</v>
      </c>
      <c r="U1855">
        <v>13.93333333333333</v>
      </c>
      <c r="V1855">
        <v>2.4472821930864379</v>
      </c>
      <c r="AC1855">
        <v>23.624300000000002</v>
      </c>
      <c r="AD1855">
        <v>22.78</v>
      </c>
      <c r="AH1855" s="77">
        <f>IF(AND(M1855&lt;Variables!$G$6,M1855&gt;Variables!$G$5),0,1)</f>
        <v>1</v>
      </c>
      <c r="AI1855" s="77">
        <f t="shared" si="56"/>
        <v>0</v>
      </c>
      <c r="AJ1855" s="77">
        <f>IF(I1855&gt;Variables!$G$7,0,1)</f>
        <v>0</v>
      </c>
      <c r="AK1855" s="77">
        <f>IF(F1855&gt;Variables!$G$8,0,1)</f>
        <v>0</v>
      </c>
      <c r="AL1855" s="77">
        <f>IF(G1855&gt;Variables!$G$9,0,1)</f>
        <v>0</v>
      </c>
      <c r="AM1855" s="77">
        <f>IF(AND(K1855&gt;Variables!$G$10,K1855&lt;Variables!$G$11),0,1)</f>
        <v>1</v>
      </c>
      <c r="AN1855" s="77">
        <f>IF(H1855&lt;Variables!$G$13,1,0)</f>
        <v>1</v>
      </c>
      <c r="AO1855" s="77">
        <f>IF(R1855&lt;Variables!$G$12,0,1)</f>
        <v>1</v>
      </c>
      <c r="AP1855" s="78">
        <f t="shared" si="57"/>
        <v>0</v>
      </c>
      <c r="AQ1855" s="77">
        <f>IF(V1855&lt;Variables!$G$15,1,0)</f>
        <v>1</v>
      </c>
      <c r="AR1855">
        <v>0</v>
      </c>
      <c r="AS1855">
        <v>0</v>
      </c>
      <c r="AT1855">
        <v>1</v>
      </c>
      <c r="AU1855">
        <v>0</v>
      </c>
      <c r="BA1855">
        <v>-2.27</v>
      </c>
    </row>
    <row r="1856" spans="3:53" x14ac:dyDescent="0.25">
      <c r="C1856" t="s">
        <v>327</v>
      </c>
      <c r="D1856" t="s">
        <v>127</v>
      </c>
      <c r="E1856">
        <v>37</v>
      </c>
      <c r="F1856">
        <v>11.87</v>
      </c>
      <c r="G1856">
        <v>12.4</v>
      </c>
      <c r="H1856">
        <v>8000</v>
      </c>
      <c r="I1856">
        <v>1798.3240000000001</v>
      </c>
      <c r="J1856" t="s">
        <v>75</v>
      </c>
      <c r="K1856">
        <v>66.77</v>
      </c>
      <c r="L1856">
        <v>36.747049999999987</v>
      </c>
      <c r="M1856">
        <v>0.68998735952955181</v>
      </c>
      <c r="N1856">
        <v>36.351057446808511</v>
      </c>
      <c r="O1856">
        <v>1.7868601323137441</v>
      </c>
      <c r="P1856">
        <v>527446</v>
      </c>
      <c r="Q1856">
        <v>741896</v>
      </c>
      <c r="R1856">
        <v>0.71</v>
      </c>
      <c r="S1856">
        <v>22.431999999999999</v>
      </c>
      <c r="T1856">
        <v>6.7670000000000003</v>
      </c>
      <c r="U1856">
        <v>13.93333333333333</v>
      </c>
      <c r="V1856">
        <v>2.4893802264524618</v>
      </c>
      <c r="AC1856">
        <v>37.39</v>
      </c>
      <c r="AD1856">
        <v>33.549999999999997</v>
      </c>
      <c r="AH1856" s="77">
        <f>IF(AND(M1856&lt;Variables!$G$6,M1856&gt;Variables!$G$5),0,1)</f>
        <v>1</v>
      </c>
      <c r="AI1856" s="77">
        <f t="shared" si="56"/>
        <v>0</v>
      </c>
      <c r="AJ1856" s="77">
        <f>IF(I1856&gt;Variables!$G$7,0,1)</f>
        <v>0</v>
      </c>
      <c r="AK1856" s="77">
        <f>IF(F1856&gt;Variables!$G$8,0,1)</f>
        <v>0</v>
      </c>
      <c r="AL1856" s="77">
        <f>IF(G1856&gt;Variables!$G$9,0,1)</f>
        <v>0</v>
      </c>
      <c r="AM1856" s="77">
        <f>IF(AND(K1856&gt;Variables!$G$10,K1856&lt;Variables!$G$11),0,1)</f>
        <v>0</v>
      </c>
      <c r="AN1856" s="77">
        <f>IF(H1856&lt;Variables!$G$13,1,0)</f>
        <v>0</v>
      </c>
      <c r="AO1856" s="77">
        <f>IF(R1856&lt;Variables!$G$12,0,1)</f>
        <v>0</v>
      </c>
      <c r="AP1856" s="78">
        <f t="shared" si="57"/>
        <v>1</v>
      </c>
      <c r="AQ1856" s="77">
        <f>IF(V1856&lt;Variables!$G$15,1,0)</f>
        <v>1</v>
      </c>
      <c r="AR1856">
        <v>0</v>
      </c>
      <c r="AS1856">
        <v>0</v>
      </c>
      <c r="AT1856">
        <v>1</v>
      </c>
      <c r="AU1856">
        <v>0</v>
      </c>
      <c r="BA1856">
        <v>-2.1</v>
      </c>
    </row>
    <row r="1857" spans="3:53" x14ac:dyDescent="0.25">
      <c r="C1857" t="s">
        <v>327</v>
      </c>
      <c r="D1857" t="s">
        <v>139</v>
      </c>
      <c r="E1857">
        <v>33.020000000000003</v>
      </c>
      <c r="F1857">
        <v>10.4</v>
      </c>
      <c r="G1857">
        <v>13.72</v>
      </c>
      <c r="H1857">
        <v>5040</v>
      </c>
      <c r="I1857">
        <v>-1E-3</v>
      </c>
      <c r="J1857" t="s">
        <v>75</v>
      </c>
      <c r="K1857">
        <v>62.56</v>
      </c>
      <c r="L1857">
        <v>32.782940000000004</v>
      </c>
      <c r="M1857">
        <v>0.43333514321778571</v>
      </c>
      <c r="N1857">
        <v>32.242976000000013</v>
      </c>
      <c r="O1857">
        <v>2.1152638019517531</v>
      </c>
      <c r="P1857">
        <v>1511000</v>
      </c>
      <c r="Q1857">
        <v>445132</v>
      </c>
      <c r="R1857">
        <v>3.39</v>
      </c>
      <c r="S1857">
        <v>22.431999999999999</v>
      </c>
      <c r="T1857">
        <v>6.7670000000000003</v>
      </c>
      <c r="U1857">
        <v>13.93333333333333</v>
      </c>
      <c r="V1857">
        <v>2.4701363992925591</v>
      </c>
      <c r="AC1857">
        <v>34.36</v>
      </c>
      <c r="AD1857">
        <v>31.1</v>
      </c>
      <c r="AH1857" s="77">
        <f>IF(AND(M1857&lt;Variables!$G$6,M1857&gt;Variables!$G$5),0,1)</f>
        <v>1</v>
      </c>
      <c r="AI1857" s="77">
        <f t="shared" si="56"/>
        <v>0</v>
      </c>
      <c r="AJ1857" s="77">
        <f>IF(I1857&gt;Variables!$G$7,0,1)</f>
        <v>1</v>
      </c>
      <c r="AK1857" s="77">
        <f>IF(F1857&gt;Variables!$G$8,0,1)</f>
        <v>0</v>
      </c>
      <c r="AL1857" s="77">
        <f>IF(G1857&gt;Variables!$G$9,0,1)</f>
        <v>0</v>
      </c>
      <c r="AM1857" s="77">
        <f>IF(AND(K1857&gt;Variables!$G$10,K1857&lt;Variables!$G$11),0,1)</f>
        <v>0</v>
      </c>
      <c r="AN1857" s="77">
        <f>IF(H1857&lt;Variables!$G$13,1,0)</f>
        <v>0</v>
      </c>
      <c r="AO1857" s="77">
        <f>IF(R1857&lt;Variables!$G$12,0,1)</f>
        <v>1</v>
      </c>
      <c r="AP1857" s="78">
        <f t="shared" si="57"/>
        <v>1</v>
      </c>
      <c r="AQ1857" s="77">
        <f>IF(V1857&lt;Variables!$G$15,1,0)</f>
        <v>1</v>
      </c>
      <c r="AR1857">
        <v>0</v>
      </c>
      <c r="AS1857">
        <v>0</v>
      </c>
      <c r="AT1857">
        <v>1</v>
      </c>
      <c r="AU1857">
        <v>0</v>
      </c>
      <c r="BA1857">
        <v>-2.25</v>
      </c>
    </row>
    <row r="1858" spans="3:53" x14ac:dyDescent="0.25">
      <c r="C1858" t="s">
        <v>327</v>
      </c>
      <c r="D1858" t="s">
        <v>165</v>
      </c>
      <c r="E1858">
        <v>275.42</v>
      </c>
      <c r="F1858">
        <v>5.27</v>
      </c>
      <c r="G1858">
        <v>5.18</v>
      </c>
      <c r="H1858">
        <v>48780</v>
      </c>
      <c r="I1858">
        <v>5.3079999999999998</v>
      </c>
      <c r="J1858" t="s">
        <v>75</v>
      </c>
      <c r="K1858">
        <v>57.73</v>
      </c>
      <c r="L1858">
        <v>274.35577999999998</v>
      </c>
      <c r="M1858">
        <v>0.12910972752241559</v>
      </c>
      <c r="N1858">
        <v>274.5446</v>
      </c>
      <c r="O1858">
        <v>6.0245220630810767E-2</v>
      </c>
      <c r="P1858">
        <v>3125000</v>
      </c>
      <c r="Q1858">
        <v>2924000</v>
      </c>
      <c r="R1858">
        <v>1.07</v>
      </c>
      <c r="S1858">
        <v>22.431999999999999</v>
      </c>
      <c r="T1858">
        <v>6.7670000000000003</v>
      </c>
      <c r="U1858">
        <v>13.93333333333333</v>
      </c>
      <c r="V1858">
        <v>2.4408436705408718</v>
      </c>
      <c r="AC1858">
        <v>275.8399</v>
      </c>
      <c r="AD1858">
        <v>271.26010000000002</v>
      </c>
      <c r="AH1858" s="77">
        <f>IF(AND(M1858&lt;Variables!$G$6,M1858&gt;Variables!$G$5),0,1)</f>
        <v>1</v>
      </c>
      <c r="AI1858" s="77">
        <f t="shared" si="56"/>
        <v>1</v>
      </c>
      <c r="AJ1858" s="77">
        <f>IF(I1858&gt;Variables!$G$7,0,1)</f>
        <v>1</v>
      </c>
      <c r="AK1858" s="77">
        <f>IF(F1858&gt;Variables!$G$8,0,1)</f>
        <v>1</v>
      </c>
      <c r="AL1858" s="77">
        <f>IF(G1858&gt;Variables!$G$9,0,1)</f>
        <v>1</v>
      </c>
      <c r="AM1858" s="77">
        <f>IF(AND(K1858&gt;Variables!$G$10,K1858&lt;Variables!$G$11),0,1)</f>
        <v>1</v>
      </c>
      <c r="AN1858" s="77">
        <f>IF(H1858&lt;Variables!$G$13,1,0)</f>
        <v>0</v>
      </c>
      <c r="AO1858" s="77">
        <f>IF(R1858&lt;Variables!$G$12,0,1)</f>
        <v>0</v>
      </c>
      <c r="AP1858" s="78">
        <f t="shared" si="57"/>
        <v>1</v>
      </c>
      <c r="AQ1858" s="77">
        <f>IF(V1858&lt;Variables!$G$15,1,0)</f>
        <v>1</v>
      </c>
      <c r="AR1858">
        <v>0</v>
      </c>
      <c r="AS1858">
        <v>0</v>
      </c>
      <c r="AT1858">
        <v>0</v>
      </c>
      <c r="AU1858">
        <v>1</v>
      </c>
      <c r="BA1858">
        <v>-0.86</v>
      </c>
    </row>
    <row r="1859" spans="3:53" x14ac:dyDescent="0.25">
      <c r="C1859" t="s">
        <v>327</v>
      </c>
      <c r="D1859" t="s">
        <v>274</v>
      </c>
      <c r="E1859">
        <v>53.59</v>
      </c>
      <c r="F1859">
        <v>29.8</v>
      </c>
      <c r="G1859">
        <v>-0.12</v>
      </c>
      <c r="H1859">
        <v>1620</v>
      </c>
      <c r="I1859">
        <v>-6.298</v>
      </c>
      <c r="J1859" t="s">
        <v>74</v>
      </c>
      <c r="K1859">
        <v>47.79</v>
      </c>
      <c r="L1859">
        <v>53.434210526315788</v>
      </c>
      <c r="M1859">
        <v>1.4774686037999239E-3</v>
      </c>
      <c r="N1859">
        <v>53.445102040816323</v>
      </c>
      <c r="O1859">
        <v>-1.8901714901032159E-2</v>
      </c>
      <c r="P1859">
        <v>3704000</v>
      </c>
      <c r="Q1859">
        <v>116562</v>
      </c>
      <c r="R1859">
        <v>31.78</v>
      </c>
      <c r="S1859">
        <v>22.431999999999999</v>
      </c>
      <c r="T1859">
        <v>6.7670000000000003</v>
      </c>
      <c r="U1859">
        <v>13.93333333333333</v>
      </c>
      <c r="V1859">
        <v>2.3440754157301158</v>
      </c>
      <c r="AC1859">
        <v>53.7</v>
      </c>
      <c r="AD1859">
        <v>53.35</v>
      </c>
      <c r="AH1859" s="77">
        <f>IF(AND(M1859&lt;Variables!$G$6,M1859&gt;Variables!$G$5),0,1)</f>
        <v>1</v>
      </c>
      <c r="AI1859" s="77">
        <f t="shared" ref="AI1859:AI1922" si="58">IF(L1859&gt;N1859,0,1)</f>
        <v>1</v>
      </c>
      <c r="AJ1859" s="77">
        <f>IF(I1859&gt;Variables!$G$7,0,1)</f>
        <v>1</v>
      </c>
      <c r="AK1859" s="77">
        <f>IF(F1859&gt;Variables!$G$8,0,1)</f>
        <v>0</v>
      </c>
      <c r="AL1859" s="77">
        <f>IF(G1859&gt;Variables!$G$9,0,1)</f>
        <v>1</v>
      </c>
      <c r="AM1859" s="77">
        <f>IF(AND(K1859&gt;Variables!$G$10,K1859&lt;Variables!$G$11),0,1)</f>
        <v>1</v>
      </c>
      <c r="AN1859" s="77">
        <f>IF(H1859&lt;Variables!$G$13,1,0)</f>
        <v>0</v>
      </c>
      <c r="AO1859" s="77">
        <f>IF(R1859&lt;Variables!$G$12,0,1)</f>
        <v>1</v>
      </c>
      <c r="AP1859" s="78">
        <f t="shared" ref="AP1859:AP1922" si="59">IF(J1859="Pass", 0,1)</f>
        <v>0</v>
      </c>
      <c r="AQ1859" s="77">
        <f>IF(V1859&lt;Variables!$G$15,1,0)</f>
        <v>1</v>
      </c>
      <c r="AR1859">
        <v>0</v>
      </c>
      <c r="AS1859">
        <v>0</v>
      </c>
      <c r="AT1859">
        <v>0</v>
      </c>
      <c r="AU1859">
        <v>1</v>
      </c>
      <c r="BA1859">
        <v>-0.45</v>
      </c>
    </row>
    <row r="1860" spans="3:53" x14ac:dyDescent="0.25">
      <c r="C1860" t="s">
        <v>327</v>
      </c>
      <c r="D1860" t="s">
        <v>275</v>
      </c>
      <c r="E1860">
        <v>56.13</v>
      </c>
      <c r="F1860">
        <v>46.93</v>
      </c>
      <c r="G1860">
        <v>0.43</v>
      </c>
      <c r="H1860">
        <v>639.94000000000005</v>
      </c>
      <c r="I1860">
        <v>-9.9380000000000006</v>
      </c>
      <c r="J1860" t="s">
        <v>74</v>
      </c>
      <c r="K1860">
        <v>37.72</v>
      </c>
      <c r="L1860">
        <v>56.01973684210526</v>
      </c>
      <c r="M1860">
        <v>-0.10663534938343409</v>
      </c>
      <c r="N1860">
        <v>56.027991836734692</v>
      </c>
      <c r="O1860">
        <v>-0.12135333519148669</v>
      </c>
      <c r="P1860">
        <v>6010000</v>
      </c>
      <c r="Q1860">
        <v>178970</v>
      </c>
      <c r="R1860">
        <v>33.58</v>
      </c>
      <c r="S1860">
        <v>22.431999999999999</v>
      </c>
      <c r="T1860">
        <v>6.7670000000000003</v>
      </c>
      <c r="U1860">
        <v>13.93333333333333</v>
      </c>
      <c r="V1860">
        <v>2.238769934806812</v>
      </c>
      <c r="AC1860">
        <v>56.06</v>
      </c>
      <c r="AD1860">
        <v>55.67</v>
      </c>
      <c r="AH1860" s="77">
        <f>IF(AND(M1860&lt;Variables!$G$6,M1860&gt;Variables!$G$5),0,1)</f>
        <v>1</v>
      </c>
      <c r="AI1860" s="77">
        <f t="shared" si="58"/>
        <v>1</v>
      </c>
      <c r="AJ1860" s="77">
        <f>IF(I1860&gt;Variables!$G$7,0,1)</f>
        <v>1</v>
      </c>
      <c r="AK1860" s="77">
        <f>IF(F1860&gt;Variables!$G$8,0,1)</f>
        <v>0</v>
      </c>
      <c r="AL1860" s="77">
        <f>IF(G1860&gt;Variables!$G$9,0,1)</f>
        <v>1</v>
      </c>
      <c r="AM1860" s="77">
        <f>IF(AND(K1860&gt;Variables!$G$10,K1860&lt;Variables!$G$11),0,1)</f>
        <v>1</v>
      </c>
      <c r="AN1860" s="77">
        <f>IF(H1860&lt;Variables!$G$13,1,0)</f>
        <v>1</v>
      </c>
      <c r="AO1860" s="77">
        <f>IF(R1860&lt;Variables!$G$12,0,1)</f>
        <v>1</v>
      </c>
      <c r="AP1860" s="78">
        <f t="shared" si="59"/>
        <v>0</v>
      </c>
      <c r="AQ1860" s="77">
        <f>IF(V1860&lt;Variables!$G$15,1,0)</f>
        <v>1</v>
      </c>
      <c r="AR1860">
        <v>0</v>
      </c>
      <c r="AS1860">
        <v>0</v>
      </c>
      <c r="AT1860">
        <v>0</v>
      </c>
      <c r="AU1860">
        <v>1</v>
      </c>
      <c r="BA1860">
        <v>-0.77</v>
      </c>
    </row>
    <row r="1861" spans="3:53" x14ac:dyDescent="0.25">
      <c r="C1861" t="s">
        <v>327</v>
      </c>
      <c r="D1861" t="s">
        <v>326</v>
      </c>
      <c r="E1861">
        <v>34.18</v>
      </c>
      <c r="F1861">
        <v>8.17</v>
      </c>
      <c r="G1861">
        <v>-2.5499999999999998</v>
      </c>
      <c r="H1861">
        <v>-99999</v>
      </c>
      <c r="I1861">
        <v>137.05500000000001</v>
      </c>
      <c r="J1861" t="s">
        <v>74</v>
      </c>
      <c r="K1861">
        <v>76.19</v>
      </c>
      <c r="L1861">
        <v>34.03</v>
      </c>
      <c r="M1861">
        <v>-2.9385836027029121E-2</v>
      </c>
      <c r="N1861">
        <v>34.048724999999997</v>
      </c>
      <c r="O1861">
        <v>-8.4364392499282834E-2</v>
      </c>
      <c r="P1861">
        <v>15449</v>
      </c>
      <c r="Q1861">
        <v>125430</v>
      </c>
      <c r="R1861">
        <v>0.12</v>
      </c>
      <c r="S1861">
        <v>22.431999999999999</v>
      </c>
      <c r="T1861">
        <v>6.7670000000000003</v>
      </c>
      <c r="U1861">
        <v>13.93333333333333</v>
      </c>
      <c r="V1861">
        <v>2.641315079988245</v>
      </c>
      <c r="AC1861">
        <v>34.08</v>
      </c>
      <c r="AD1861">
        <v>33.86</v>
      </c>
      <c r="AH1861" s="77">
        <f>IF(AND(M1861&lt;Variables!$G$6,M1861&gt;Variables!$G$5),0,1)</f>
        <v>1</v>
      </c>
      <c r="AI1861" s="77">
        <f t="shared" si="58"/>
        <v>1</v>
      </c>
      <c r="AJ1861" s="77">
        <f>IF(I1861&gt;Variables!$G$7,0,1)</f>
        <v>0</v>
      </c>
      <c r="AK1861" s="77">
        <f>IF(F1861&gt;Variables!$G$8,0,1)</f>
        <v>1</v>
      </c>
      <c r="AL1861" s="77">
        <f>IF(G1861&gt;Variables!$G$9,0,1)</f>
        <v>1</v>
      </c>
      <c r="AM1861" s="77">
        <f>IF(AND(K1861&gt;Variables!$G$10,K1861&lt;Variables!$G$11),0,1)</f>
        <v>1</v>
      </c>
      <c r="AN1861" s="77">
        <f>IF(H1861&lt;Variables!$G$13,1,0)</f>
        <v>1</v>
      </c>
      <c r="AO1861" s="77">
        <f>IF(R1861&lt;Variables!$G$12,0,1)</f>
        <v>0</v>
      </c>
      <c r="AP1861" s="78">
        <f t="shared" si="59"/>
        <v>0</v>
      </c>
      <c r="AQ1861" s="77">
        <f>IF(V1861&lt;Variables!$G$15,1,0)</f>
        <v>1</v>
      </c>
      <c r="AR1861">
        <v>0</v>
      </c>
      <c r="AS1861">
        <v>0</v>
      </c>
      <c r="AT1861">
        <v>0</v>
      </c>
      <c r="AU1861">
        <v>0</v>
      </c>
      <c r="BA1861">
        <v>0</v>
      </c>
    </row>
    <row r="1862" spans="3:53" x14ac:dyDescent="0.25">
      <c r="C1862" t="s">
        <v>327</v>
      </c>
      <c r="D1862" t="s">
        <v>278</v>
      </c>
      <c r="E1862">
        <v>225.32</v>
      </c>
      <c r="F1862">
        <v>6.14</v>
      </c>
      <c r="G1862">
        <v>5.85</v>
      </c>
      <c r="H1862">
        <v>7520</v>
      </c>
      <c r="I1862">
        <v>-5.5609999999999999</v>
      </c>
      <c r="J1862" t="s">
        <v>74</v>
      </c>
      <c r="K1862">
        <v>42.05</v>
      </c>
      <c r="L1862">
        <v>225.6227368421053</v>
      </c>
      <c r="M1862">
        <v>-0.54193866239684685</v>
      </c>
      <c r="N1862">
        <v>224.67236875</v>
      </c>
      <c r="O1862">
        <v>-0.12122930448250691</v>
      </c>
      <c r="P1862">
        <v>613626</v>
      </c>
      <c r="Q1862">
        <v>626950</v>
      </c>
      <c r="R1862">
        <v>0.98</v>
      </c>
      <c r="S1862">
        <v>22.431999999999999</v>
      </c>
      <c r="T1862">
        <v>6.7670000000000003</v>
      </c>
      <c r="U1862">
        <v>13.93333333333333</v>
      </c>
      <c r="V1862">
        <v>2.286285710309151</v>
      </c>
      <c r="AC1862">
        <v>227.2</v>
      </c>
      <c r="AD1862">
        <v>223.25</v>
      </c>
      <c r="AH1862" s="77">
        <f>IF(AND(M1862&lt;Variables!$G$6,M1862&gt;Variables!$G$5),0,1)</f>
        <v>1</v>
      </c>
      <c r="AI1862" s="77">
        <f t="shared" si="58"/>
        <v>0</v>
      </c>
      <c r="AJ1862" s="77">
        <f>IF(I1862&gt;Variables!$G$7,0,1)</f>
        <v>1</v>
      </c>
      <c r="AK1862" s="77">
        <f>IF(F1862&gt;Variables!$G$8,0,1)</f>
        <v>1</v>
      </c>
      <c r="AL1862" s="77">
        <f>IF(G1862&gt;Variables!$G$9,0,1)</f>
        <v>1</v>
      </c>
      <c r="AM1862" s="77">
        <f>IF(AND(K1862&gt;Variables!$G$10,K1862&lt;Variables!$G$11),0,1)</f>
        <v>1</v>
      </c>
      <c r="AN1862" s="77">
        <f>IF(H1862&lt;Variables!$G$13,1,0)</f>
        <v>0</v>
      </c>
      <c r="AO1862" s="77">
        <f>IF(R1862&lt;Variables!$G$12,0,1)</f>
        <v>0</v>
      </c>
      <c r="AP1862" s="78">
        <f t="shared" si="59"/>
        <v>0</v>
      </c>
      <c r="AQ1862" s="77">
        <f>IF(V1862&lt;Variables!$G$15,1,0)</f>
        <v>1</v>
      </c>
      <c r="AR1862">
        <v>0</v>
      </c>
      <c r="AS1862">
        <v>1</v>
      </c>
      <c r="AT1862">
        <v>0</v>
      </c>
      <c r="AU1862">
        <v>0</v>
      </c>
      <c r="BA1862">
        <v>0.27</v>
      </c>
    </row>
    <row r="1863" spans="3:53" x14ac:dyDescent="0.25">
      <c r="C1863" t="s">
        <v>327</v>
      </c>
      <c r="D1863" t="s">
        <v>164</v>
      </c>
      <c r="E1863">
        <v>17.05</v>
      </c>
      <c r="F1863">
        <v>8.42</v>
      </c>
      <c r="G1863">
        <v>0.06</v>
      </c>
      <c r="H1863">
        <v>-99999</v>
      </c>
      <c r="I1863">
        <v>148.64099999999999</v>
      </c>
      <c r="J1863" t="s">
        <v>74</v>
      </c>
      <c r="K1863">
        <v>59.36</v>
      </c>
      <c r="L1863">
        <v>16.989999999999998</v>
      </c>
      <c r="M1863">
        <v>0</v>
      </c>
      <c r="N1863">
        <v>16.989999999999998</v>
      </c>
      <c r="O1863">
        <v>0</v>
      </c>
      <c r="P1863">
        <v>1836000</v>
      </c>
      <c r="Q1863">
        <v>46184</v>
      </c>
      <c r="R1863">
        <v>39.75</v>
      </c>
      <c r="S1863">
        <v>22.431999999999999</v>
      </c>
      <c r="T1863">
        <v>6.7670000000000003</v>
      </c>
      <c r="U1863">
        <v>13.93333333333333</v>
      </c>
      <c r="V1863">
        <v>2.4639696</v>
      </c>
      <c r="AC1863">
        <v>17</v>
      </c>
      <c r="AD1863">
        <v>16.989999999999998</v>
      </c>
      <c r="AH1863" s="77">
        <f>IF(AND(M1863&lt;Variables!$G$6,M1863&gt;Variables!$G$5),0,1)</f>
        <v>1</v>
      </c>
      <c r="AI1863" s="77">
        <f t="shared" si="58"/>
        <v>1</v>
      </c>
      <c r="AJ1863" s="77">
        <f>IF(I1863&gt;Variables!$G$7,0,1)</f>
        <v>0</v>
      </c>
      <c r="AK1863" s="77">
        <f>IF(F1863&gt;Variables!$G$8,0,1)</f>
        <v>1</v>
      </c>
      <c r="AL1863" s="77">
        <f>IF(G1863&gt;Variables!$G$9,0,1)</f>
        <v>1</v>
      </c>
      <c r="AM1863" s="77">
        <f>IF(AND(K1863&gt;Variables!$G$10,K1863&lt;Variables!$G$11),0,1)</f>
        <v>1</v>
      </c>
      <c r="AN1863" s="77">
        <f>IF(H1863&lt;Variables!$G$13,1,0)</f>
        <v>1</v>
      </c>
      <c r="AO1863" s="77">
        <f>IF(R1863&lt;Variables!$G$12,0,1)</f>
        <v>1</v>
      </c>
      <c r="AP1863" s="78">
        <f t="shared" si="59"/>
        <v>0</v>
      </c>
      <c r="AQ1863" s="77">
        <f>IF(V1863&lt;Variables!$G$15,1,0)</f>
        <v>1</v>
      </c>
      <c r="AR1863">
        <v>0</v>
      </c>
      <c r="AS1863">
        <v>0</v>
      </c>
      <c r="AT1863">
        <v>0</v>
      </c>
      <c r="AU1863">
        <v>0</v>
      </c>
      <c r="BA1863">
        <v>0</v>
      </c>
    </row>
    <row r="1864" spans="3:53" x14ac:dyDescent="0.25">
      <c r="C1864" t="s">
        <v>327</v>
      </c>
      <c r="D1864" t="s">
        <v>289</v>
      </c>
      <c r="E1864">
        <v>232.43</v>
      </c>
      <c r="F1864">
        <v>5.16</v>
      </c>
      <c r="G1864">
        <v>5.19</v>
      </c>
      <c r="H1864">
        <v>-99999</v>
      </c>
      <c r="I1864">
        <v>-99999</v>
      </c>
      <c r="J1864" t="s">
        <v>75</v>
      </c>
      <c r="K1864">
        <v>51.23</v>
      </c>
      <c r="L1864">
        <v>230.90875</v>
      </c>
      <c r="M1864">
        <v>0.12613207598239171</v>
      </c>
      <c r="N1864">
        <v>230.6753333333333</v>
      </c>
      <c r="O1864">
        <v>0.22744810166091789</v>
      </c>
      <c r="P1864">
        <v>91485</v>
      </c>
      <c r="Q1864">
        <v>285725</v>
      </c>
      <c r="R1864">
        <v>0.32</v>
      </c>
      <c r="S1864">
        <v>22.431999999999999</v>
      </c>
      <c r="T1864">
        <v>6.7670000000000003</v>
      </c>
      <c r="U1864">
        <v>13.93333333333333</v>
      </c>
      <c r="V1864">
        <v>2.3760153146188698</v>
      </c>
      <c r="AC1864">
        <v>234.39850000000001</v>
      </c>
      <c r="AD1864">
        <v>227.37129999999999</v>
      </c>
      <c r="AH1864" s="77">
        <f>IF(AND(M1864&lt;Variables!$G$6,M1864&gt;Variables!$G$5),0,1)</f>
        <v>1</v>
      </c>
      <c r="AI1864" s="77">
        <f t="shared" si="58"/>
        <v>0</v>
      </c>
      <c r="AJ1864" s="77">
        <f>IF(I1864&gt;Variables!$G$7,0,1)</f>
        <v>1</v>
      </c>
      <c r="AK1864" s="77">
        <f>IF(F1864&gt;Variables!$G$8,0,1)</f>
        <v>1</v>
      </c>
      <c r="AL1864" s="77">
        <f>IF(G1864&gt;Variables!$G$9,0,1)</f>
        <v>1</v>
      </c>
      <c r="AM1864" s="77">
        <f>IF(AND(K1864&gt;Variables!$G$10,K1864&lt;Variables!$G$11),0,1)</f>
        <v>1</v>
      </c>
      <c r="AN1864" s="77">
        <f>IF(H1864&lt;Variables!$G$13,1,0)</f>
        <v>1</v>
      </c>
      <c r="AO1864" s="77">
        <f>IF(R1864&lt;Variables!$G$12,0,1)</f>
        <v>0</v>
      </c>
      <c r="AP1864" s="78">
        <f t="shared" si="59"/>
        <v>1</v>
      </c>
      <c r="AQ1864" s="77">
        <f>IF(V1864&lt;Variables!$G$15,1,0)</f>
        <v>1</v>
      </c>
      <c r="AR1864">
        <v>0</v>
      </c>
      <c r="AS1864">
        <v>1</v>
      </c>
      <c r="AT1864">
        <v>0</v>
      </c>
      <c r="AU1864">
        <v>0</v>
      </c>
      <c r="BA1864">
        <v>-0.2</v>
      </c>
    </row>
    <row r="1865" spans="3:53" x14ac:dyDescent="0.25">
      <c r="C1865" t="s">
        <v>327</v>
      </c>
      <c r="D1865" t="s">
        <v>178</v>
      </c>
      <c r="E1865">
        <v>11.65</v>
      </c>
      <c r="F1865">
        <v>16.579999999999998</v>
      </c>
      <c r="G1865">
        <v>11.34</v>
      </c>
      <c r="H1865">
        <v>229.35</v>
      </c>
      <c r="I1865">
        <v>4234.0439999999999</v>
      </c>
      <c r="J1865" t="s">
        <v>75</v>
      </c>
      <c r="K1865">
        <v>54.64</v>
      </c>
      <c r="L1865">
        <v>11.589665</v>
      </c>
      <c r="M1865">
        <v>2.8905063261082361E-3</v>
      </c>
      <c r="N1865">
        <v>11.425447999999999</v>
      </c>
      <c r="O1865">
        <v>1.440223613113452</v>
      </c>
      <c r="P1865">
        <v>1960000</v>
      </c>
      <c r="Q1865">
        <v>3460000</v>
      </c>
      <c r="R1865">
        <v>0.56999999999999995</v>
      </c>
      <c r="S1865">
        <v>22.431999999999999</v>
      </c>
      <c r="T1865">
        <v>6.7670000000000003</v>
      </c>
      <c r="U1865">
        <v>13.93333333333333</v>
      </c>
      <c r="V1865">
        <v>2.4149565131257891</v>
      </c>
      <c r="AC1865">
        <v>12.2</v>
      </c>
      <c r="AD1865">
        <v>11.31</v>
      </c>
      <c r="AH1865" s="77">
        <f>IF(AND(M1865&lt;Variables!$G$6,M1865&gt;Variables!$G$5),0,1)</f>
        <v>1</v>
      </c>
      <c r="AI1865" s="77">
        <f t="shared" si="58"/>
        <v>0</v>
      </c>
      <c r="AJ1865" s="77">
        <f>IF(I1865&gt;Variables!$G$7,0,1)</f>
        <v>0</v>
      </c>
      <c r="AK1865" s="77">
        <f>IF(F1865&gt;Variables!$G$8,0,1)</f>
        <v>0</v>
      </c>
      <c r="AL1865" s="77">
        <f>IF(G1865&gt;Variables!$G$9,0,1)</f>
        <v>0</v>
      </c>
      <c r="AM1865" s="77">
        <f>IF(AND(K1865&gt;Variables!$G$10,K1865&lt;Variables!$G$11),0,1)</f>
        <v>1</v>
      </c>
      <c r="AN1865" s="77">
        <f>IF(H1865&lt;Variables!$G$13,1,0)</f>
        <v>1</v>
      </c>
      <c r="AO1865" s="77">
        <f>IF(R1865&lt;Variables!$G$12,0,1)</f>
        <v>0</v>
      </c>
      <c r="AP1865" s="78">
        <f t="shared" si="59"/>
        <v>1</v>
      </c>
      <c r="AQ1865" s="77">
        <f>IF(V1865&lt;Variables!$G$15,1,0)</f>
        <v>1</v>
      </c>
      <c r="AR1865">
        <v>1</v>
      </c>
      <c r="AS1865">
        <v>0</v>
      </c>
      <c r="AT1865">
        <v>0</v>
      </c>
      <c r="AU1865">
        <v>0</v>
      </c>
      <c r="BA1865">
        <v>2</v>
      </c>
    </row>
    <row r="1866" spans="3:53" x14ac:dyDescent="0.25">
      <c r="C1866" t="s">
        <v>327</v>
      </c>
      <c r="D1866" t="s">
        <v>273</v>
      </c>
      <c r="E1866">
        <v>2.06</v>
      </c>
      <c r="F1866">
        <v>47.52</v>
      </c>
      <c r="G1866">
        <v>23.93</v>
      </c>
      <c r="H1866">
        <v>464.81</v>
      </c>
      <c r="I1866">
        <v>-4.2140000000000004</v>
      </c>
      <c r="J1866" t="s">
        <v>74</v>
      </c>
      <c r="K1866">
        <v>38.03</v>
      </c>
      <c r="L1866">
        <v>2.1225149999999999</v>
      </c>
      <c r="M1866">
        <v>-4.8298834166071813</v>
      </c>
      <c r="N1866">
        <v>2.050074</v>
      </c>
      <c r="O1866">
        <v>-1.466971436153033</v>
      </c>
      <c r="P1866">
        <v>166740000</v>
      </c>
      <c r="Q1866">
        <v>1670000</v>
      </c>
      <c r="R1866">
        <v>99.84</v>
      </c>
      <c r="S1866">
        <v>22.431999999999999</v>
      </c>
      <c r="T1866">
        <v>6.7670000000000003</v>
      </c>
      <c r="U1866">
        <v>13.93333333333333</v>
      </c>
      <c r="V1866">
        <v>2.2016017902450629</v>
      </c>
      <c r="AC1866">
        <v>2.09</v>
      </c>
      <c r="AD1866">
        <v>1.77</v>
      </c>
      <c r="AH1866" s="77">
        <f>IF(AND(M1866&lt;Variables!$G$6,M1866&gt;Variables!$G$5),0,1)</f>
        <v>0</v>
      </c>
      <c r="AI1866" s="77">
        <f t="shared" si="58"/>
        <v>0</v>
      </c>
      <c r="AJ1866" s="77">
        <f>IF(I1866&gt;Variables!$G$7,0,1)</f>
        <v>1</v>
      </c>
      <c r="AK1866" s="77">
        <f>IF(F1866&gt;Variables!$G$8,0,1)</f>
        <v>0</v>
      </c>
      <c r="AL1866" s="77">
        <f>IF(G1866&gt;Variables!$G$9,0,1)</f>
        <v>0</v>
      </c>
      <c r="AM1866" s="77">
        <f>IF(AND(K1866&gt;Variables!$G$10,K1866&lt;Variables!$G$11),0,1)</f>
        <v>1</v>
      </c>
      <c r="AN1866" s="77">
        <f>IF(H1866&lt;Variables!$G$13,1,0)</f>
        <v>1</v>
      </c>
      <c r="AO1866" s="77">
        <f>IF(R1866&lt;Variables!$G$12,0,1)</f>
        <v>1</v>
      </c>
      <c r="AP1866" s="78">
        <f t="shared" si="59"/>
        <v>0</v>
      </c>
      <c r="AQ1866" s="77">
        <f>IF(V1866&lt;Variables!$G$15,1,0)</f>
        <v>1</v>
      </c>
      <c r="AR1866">
        <v>0</v>
      </c>
      <c r="AS1866">
        <v>0</v>
      </c>
      <c r="AT1866">
        <v>1</v>
      </c>
      <c r="AU1866">
        <v>0</v>
      </c>
      <c r="BA1866">
        <v>-2.25</v>
      </c>
    </row>
    <row r="1867" spans="3:53" x14ac:dyDescent="0.25">
      <c r="C1867" t="s">
        <v>327</v>
      </c>
      <c r="D1867" t="s">
        <v>282</v>
      </c>
      <c r="E1867">
        <v>63.31</v>
      </c>
      <c r="F1867">
        <v>9.24</v>
      </c>
      <c r="G1867">
        <v>-1.21</v>
      </c>
      <c r="H1867">
        <v>11670</v>
      </c>
      <c r="I1867">
        <v>1.6930000000000001</v>
      </c>
      <c r="J1867" t="s">
        <v>75</v>
      </c>
      <c r="K1867">
        <v>51.25</v>
      </c>
      <c r="L1867">
        <v>62.811130000000013</v>
      </c>
      <c r="M1867">
        <v>0.50766480399253577</v>
      </c>
      <c r="N1867">
        <v>63.248170000000009</v>
      </c>
      <c r="O1867">
        <v>-0.18683544519945211</v>
      </c>
      <c r="P1867">
        <v>5096000</v>
      </c>
      <c r="Q1867">
        <v>1277000</v>
      </c>
      <c r="R1867">
        <v>3.99</v>
      </c>
      <c r="S1867">
        <v>22.431999999999999</v>
      </c>
      <c r="T1867">
        <v>6.7670000000000003</v>
      </c>
      <c r="U1867">
        <v>13.93333333333333</v>
      </c>
      <c r="V1867">
        <v>2.364918045153781</v>
      </c>
      <c r="AC1867">
        <v>64.2</v>
      </c>
      <c r="AD1867">
        <v>61.1</v>
      </c>
      <c r="AH1867" s="77">
        <f>IF(AND(M1867&lt;Variables!$G$6,M1867&gt;Variables!$G$5),0,1)</f>
        <v>1</v>
      </c>
      <c r="AI1867" s="77">
        <f t="shared" si="58"/>
        <v>1</v>
      </c>
      <c r="AJ1867" s="77">
        <f>IF(I1867&gt;Variables!$G$7,0,1)</f>
        <v>1</v>
      </c>
      <c r="AK1867" s="77">
        <f>IF(F1867&gt;Variables!$G$8,0,1)</f>
        <v>0</v>
      </c>
      <c r="AL1867" s="77">
        <f>IF(G1867&gt;Variables!$G$9,0,1)</f>
        <v>1</v>
      </c>
      <c r="AM1867" s="77">
        <f>IF(AND(K1867&gt;Variables!$G$10,K1867&lt;Variables!$G$11),0,1)</f>
        <v>1</v>
      </c>
      <c r="AN1867" s="77">
        <f>IF(H1867&lt;Variables!$G$13,1,0)</f>
        <v>0</v>
      </c>
      <c r="AO1867" s="77">
        <f>IF(R1867&lt;Variables!$G$12,0,1)</f>
        <v>1</v>
      </c>
      <c r="AP1867" s="78">
        <f t="shared" si="59"/>
        <v>1</v>
      </c>
      <c r="AQ1867" s="77">
        <f>IF(V1867&lt;Variables!$G$15,1,0)</f>
        <v>1</v>
      </c>
      <c r="AR1867">
        <v>0</v>
      </c>
      <c r="AS1867">
        <v>0</v>
      </c>
      <c r="AT1867">
        <v>1</v>
      </c>
      <c r="AU1867">
        <v>0</v>
      </c>
      <c r="BA1867">
        <v>-1.24</v>
      </c>
    </row>
    <row r="1868" spans="3:53" x14ac:dyDescent="0.25">
      <c r="C1868" t="s">
        <v>327</v>
      </c>
      <c r="D1868" t="s">
        <v>81</v>
      </c>
      <c r="E1868">
        <v>30.52</v>
      </c>
      <c r="F1868">
        <v>7.16</v>
      </c>
      <c r="G1868">
        <v>4.01</v>
      </c>
      <c r="H1868">
        <v>6600</v>
      </c>
      <c r="I1868">
        <v>0.498</v>
      </c>
      <c r="J1868" t="s">
        <v>75</v>
      </c>
      <c r="K1868">
        <v>63.22</v>
      </c>
      <c r="L1868">
        <v>30.445609999999999</v>
      </c>
      <c r="M1868">
        <v>0.4085646502073757</v>
      </c>
      <c r="N1868">
        <v>30.314871428571429</v>
      </c>
      <c r="O1868">
        <v>0.84159542629007789</v>
      </c>
      <c r="P1868">
        <v>1371000</v>
      </c>
      <c r="Q1868">
        <v>1326000</v>
      </c>
      <c r="R1868">
        <v>1.03</v>
      </c>
      <c r="S1868">
        <v>22.431999999999999</v>
      </c>
      <c r="T1868">
        <v>6.7670000000000003</v>
      </c>
      <c r="U1868">
        <v>13.93333333333333</v>
      </c>
      <c r="V1868">
        <v>2.477737782231066</v>
      </c>
      <c r="AC1868">
        <v>30.57</v>
      </c>
      <c r="AD1868">
        <v>29.88</v>
      </c>
      <c r="AH1868" s="77">
        <f>IF(AND(M1868&lt;Variables!$G$6,M1868&gt;Variables!$G$5),0,1)</f>
        <v>1</v>
      </c>
      <c r="AI1868" s="77">
        <f t="shared" si="58"/>
        <v>0</v>
      </c>
      <c r="AJ1868" s="77">
        <f>IF(I1868&gt;Variables!$G$7,0,1)</f>
        <v>1</v>
      </c>
      <c r="AK1868" s="77">
        <f>IF(F1868&gt;Variables!$G$8,0,1)</f>
        <v>1</v>
      </c>
      <c r="AL1868" s="77">
        <f>IF(G1868&gt;Variables!$G$9,0,1)</f>
        <v>1</v>
      </c>
      <c r="AM1868" s="77">
        <f>IF(AND(K1868&gt;Variables!$G$10,K1868&lt;Variables!$G$11),0,1)</f>
        <v>0</v>
      </c>
      <c r="AN1868" s="77">
        <f>IF(H1868&lt;Variables!$G$13,1,0)</f>
        <v>0</v>
      </c>
      <c r="AO1868" s="77">
        <f>IF(R1868&lt;Variables!$G$12,0,1)</f>
        <v>0</v>
      </c>
      <c r="AP1868" s="78">
        <f t="shared" si="59"/>
        <v>1</v>
      </c>
      <c r="AQ1868" s="77">
        <f>IF(V1868&lt;Variables!$G$15,1,0)</f>
        <v>1</v>
      </c>
      <c r="AR1868">
        <v>0</v>
      </c>
      <c r="AS1868">
        <v>0</v>
      </c>
      <c r="AT1868">
        <v>1</v>
      </c>
      <c r="AU1868">
        <v>0</v>
      </c>
      <c r="BA1868">
        <v>-1.99</v>
      </c>
    </row>
    <row r="1869" spans="3:53" x14ac:dyDescent="0.25">
      <c r="C1869" t="s">
        <v>327</v>
      </c>
      <c r="D1869" t="s">
        <v>279</v>
      </c>
      <c r="E1869">
        <v>9.16</v>
      </c>
      <c r="F1869">
        <v>5.44</v>
      </c>
      <c r="G1869">
        <v>-4.2</v>
      </c>
      <c r="H1869">
        <v>13560</v>
      </c>
      <c r="I1869">
        <v>601.77800000000002</v>
      </c>
      <c r="J1869" t="s">
        <v>75</v>
      </c>
      <c r="K1869">
        <v>47.05</v>
      </c>
      <c r="L1869">
        <v>9.1270529411764709</v>
      </c>
      <c r="M1869">
        <v>3.2289270616961969E-2</v>
      </c>
      <c r="N1869">
        <v>9.1461851063829798</v>
      </c>
      <c r="O1869">
        <v>-0.17696018826126381</v>
      </c>
      <c r="P1869">
        <v>1874000</v>
      </c>
      <c r="Q1869">
        <v>1051000</v>
      </c>
      <c r="R1869">
        <v>1.78</v>
      </c>
      <c r="S1869">
        <v>22.431999999999999</v>
      </c>
      <c r="T1869">
        <v>6.7670000000000003</v>
      </c>
      <c r="U1869">
        <v>13.93333333333333</v>
      </c>
      <c r="V1869">
        <v>2.3358735706339071</v>
      </c>
      <c r="AC1869">
        <v>9.2050000000000001</v>
      </c>
      <c r="AD1869">
        <v>9</v>
      </c>
      <c r="AH1869" s="77">
        <f>IF(AND(M1869&lt;Variables!$G$6,M1869&gt;Variables!$G$5),0,1)</f>
        <v>1</v>
      </c>
      <c r="AI1869" s="77">
        <f t="shared" si="58"/>
        <v>1</v>
      </c>
      <c r="AJ1869" s="77">
        <f>IF(I1869&gt;Variables!$G$7,0,1)</f>
        <v>0</v>
      </c>
      <c r="AK1869" s="77">
        <f>IF(F1869&gt;Variables!$G$8,0,1)</f>
        <v>1</v>
      </c>
      <c r="AL1869" s="77">
        <f>IF(G1869&gt;Variables!$G$9,0,1)</f>
        <v>1</v>
      </c>
      <c r="AM1869" s="77">
        <f>IF(AND(K1869&gt;Variables!$G$10,K1869&lt;Variables!$G$11),0,1)</f>
        <v>1</v>
      </c>
      <c r="AN1869" s="77">
        <f>IF(H1869&lt;Variables!$G$13,1,0)</f>
        <v>0</v>
      </c>
      <c r="AO1869" s="77">
        <f>IF(R1869&lt;Variables!$G$12,0,1)</f>
        <v>0</v>
      </c>
      <c r="AP1869" s="78">
        <f t="shared" si="59"/>
        <v>1</v>
      </c>
      <c r="AQ1869" s="77">
        <f>IF(V1869&lt;Variables!$G$15,1,0)</f>
        <v>1</v>
      </c>
      <c r="AR1869">
        <v>0</v>
      </c>
      <c r="AS1869">
        <v>1</v>
      </c>
      <c r="AT1869">
        <v>0</v>
      </c>
      <c r="AU1869">
        <v>0</v>
      </c>
      <c r="BA1869">
        <v>0.52</v>
      </c>
    </row>
    <row r="1870" spans="3:53" x14ac:dyDescent="0.25">
      <c r="C1870" t="s">
        <v>327</v>
      </c>
      <c r="D1870" t="s">
        <v>280</v>
      </c>
      <c r="E1870">
        <v>36.380000000000003</v>
      </c>
      <c r="F1870">
        <v>13.31</v>
      </c>
      <c r="G1870">
        <v>8.33</v>
      </c>
      <c r="H1870">
        <v>-99999</v>
      </c>
      <c r="I1870">
        <v>-99999</v>
      </c>
      <c r="J1870" t="s">
        <v>75</v>
      </c>
      <c r="K1870">
        <v>45.69</v>
      </c>
      <c r="L1870">
        <v>36.369452941176462</v>
      </c>
      <c r="M1870">
        <v>-0.54840786717098322</v>
      </c>
      <c r="N1870">
        <v>36.317512499999999</v>
      </c>
      <c r="O1870">
        <v>-0.40617456936236401</v>
      </c>
      <c r="P1870">
        <v>911810</v>
      </c>
      <c r="Q1870"/>
      <c r="R1870"/>
      <c r="S1870">
        <v>22.431999999999999</v>
      </c>
      <c r="T1870">
        <v>6.7670000000000003</v>
      </c>
      <c r="U1870">
        <v>13.93333333333333</v>
      </c>
      <c r="V1870">
        <v>2.329780818269565</v>
      </c>
      <c r="AC1870">
        <v>38.93</v>
      </c>
      <c r="AD1870">
        <v>35.6098</v>
      </c>
      <c r="AH1870" s="77">
        <f>IF(AND(M1870&lt;Variables!$G$6,M1870&gt;Variables!$G$5),0,1)</f>
        <v>1</v>
      </c>
      <c r="AI1870" s="77">
        <f t="shared" si="58"/>
        <v>0</v>
      </c>
      <c r="AJ1870" s="77">
        <f>IF(I1870&gt;Variables!$G$7,0,1)</f>
        <v>1</v>
      </c>
      <c r="AK1870" s="77">
        <f>IF(F1870&gt;Variables!$G$8,0,1)</f>
        <v>0</v>
      </c>
      <c r="AL1870" s="77">
        <f>IF(G1870&gt;Variables!$G$9,0,1)</f>
        <v>1</v>
      </c>
      <c r="AM1870" s="77">
        <f>IF(AND(K1870&gt;Variables!$G$10,K1870&lt;Variables!$G$11),0,1)</f>
        <v>1</v>
      </c>
      <c r="AN1870" s="77">
        <f>IF(H1870&lt;Variables!$G$13,1,0)</f>
        <v>1</v>
      </c>
      <c r="AO1870" s="77">
        <f>IF(R1870&lt;Variables!$G$12,0,1)</f>
        <v>0</v>
      </c>
      <c r="AP1870" s="78">
        <f t="shared" si="59"/>
        <v>1</v>
      </c>
      <c r="AQ1870" s="77">
        <f>IF(V1870&lt;Variables!$G$15,1,0)</f>
        <v>1</v>
      </c>
      <c r="AR1870">
        <v>1</v>
      </c>
      <c r="AS1870">
        <v>0</v>
      </c>
      <c r="AT1870">
        <v>0</v>
      </c>
      <c r="AU1870">
        <v>0</v>
      </c>
      <c r="BA1870">
        <v>0.41</v>
      </c>
    </row>
    <row r="1871" spans="3:53" x14ac:dyDescent="0.25">
      <c r="C1871" t="s">
        <v>328</v>
      </c>
      <c r="D1871" t="s">
        <v>201</v>
      </c>
      <c r="E1871">
        <v>39.450000000000003</v>
      </c>
      <c r="F1871">
        <v>14.48</v>
      </c>
      <c r="G1871">
        <v>16.8</v>
      </c>
      <c r="H1871">
        <v>-99999</v>
      </c>
      <c r="I1871">
        <v>34.207999999999998</v>
      </c>
      <c r="J1871" t="s">
        <v>75</v>
      </c>
      <c r="K1871">
        <v>54.43</v>
      </c>
      <c r="L1871">
        <v>39.321847368421047</v>
      </c>
      <c r="M1871">
        <v>0.27504463502343551</v>
      </c>
      <c r="N1871">
        <v>39.222185714285708</v>
      </c>
      <c r="O1871">
        <v>0.52983861539004906</v>
      </c>
      <c r="P1871">
        <v>891739</v>
      </c>
      <c r="Q1871">
        <v>2287000</v>
      </c>
      <c r="R1871">
        <v>0.39</v>
      </c>
      <c r="S1871">
        <v>22.553999999999991</v>
      </c>
      <c r="T1871">
        <v>6.9779999999999998</v>
      </c>
      <c r="U1871">
        <v>14.10416666666667</v>
      </c>
      <c r="V1871">
        <v>2.4022247624360422</v>
      </c>
      <c r="AC1871">
        <v>40.020000000000003</v>
      </c>
      <c r="AD1871">
        <v>37.049999999999997</v>
      </c>
      <c r="AH1871" s="77">
        <f>IF(AND(M1871&lt;Variables!$G$6,M1871&gt;Variables!$G$5),0,1)</f>
        <v>1</v>
      </c>
      <c r="AI1871" s="77">
        <f t="shared" si="58"/>
        <v>0</v>
      </c>
      <c r="AJ1871" s="77">
        <f>IF(I1871&gt;Variables!$G$7,0,1)</f>
        <v>1</v>
      </c>
      <c r="AK1871" s="77">
        <f>IF(F1871&gt;Variables!$G$8,0,1)</f>
        <v>0</v>
      </c>
      <c r="AL1871" s="77">
        <f>IF(G1871&gt;Variables!$G$9,0,1)</f>
        <v>0</v>
      </c>
      <c r="AM1871" s="77">
        <f>IF(AND(K1871&gt;Variables!$G$10,K1871&lt;Variables!$G$11),0,1)</f>
        <v>1</v>
      </c>
      <c r="AN1871" s="77">
        <f>IF(H1871&lt;Variables!$G$13,1,0)</f>
        <v>1</v>
      </c>
      <c r="AO1871" s="77">
        <f>IF(R1871&lt;Variables!$G$12,0,1)</f>
        <v>0</v>
      </c>
      <c r="AP1871" s="78">
        <f t="shared" si="59"/>
        <v>1</v>
      </c>
      <c r="AQ1871" s="77">
        <f>IF(V1871&lt;Variables!$G$15,1,0)</f>
        <v>1</v>
      </c>
      <c r="AR1871">
        <v>1</v>
      </c>
      <c r="AS1871">
        <v>0</v>
      </c>
      <c r="AT1871">
        <v>0</v>
      </c>
      <c r="AU1871">
        <v>0</v>
      </c>
      <c r="BA1871">
        <v>0.93</v>
      </c>
    </row>
    <row r="1872" spans="3:53" x14ac:dyDescent="0.25">
      <c r="C1872" t="s">
        <v>328</v>
      </c>
      <c r="D1872" t="s">
        <v>81</v>
      </c>
      <c r="E1872">
        <v>30.34</v>
      </c>
      <c r="F1872">
        <v>6.56</v>
      </c>
      <c r="G1872">
        <v>3.2</v>
      </c>
      <c r="H1872">
        <v>6600</v>
      </c>
      <c r="I1872">
        <v>0.47899999999999998</v>
      </c>
      <c r="J1872" t="s">
        <v>75</v>
      </c>
      <c r="K1872">
        <v>45.16</v>
      </c>
      <c r="L1872">
        <v>30.450610000000001</v>
      </c>
      <c r="M1872">
        <v>-0.39608401933492549</v>
      </c>
      <c r="N1872">
        <v>30.329228571428569</v>
      </c>
      <c r="O1872">
        <v>2.5435153077371141E-3</v>
      </c>
      <c r="P1872">
        <v>1387000</v>
      </c>
      <c r="Q1872">
        <v>1326000</v>
      </c>
      <c r="R1872">
        <v>1.05</v>
      </c>
      <c r="S1872">
        <v>22.553999999999991</v>
      </c>
      <c r="T1872">
        <v>6.9779999999999998</v>
      </c>
      <c r="U1872">
        <v>14.10416666666667</v>
      </c>
      <c r="V1872">
        <v>2.3216193537671659</v>
      </c>
      <c r="AC1872">
        <v>30.49</v>
      </c>
      <c r="AD1872">
        <v>29.88</v>
      </c>
      <c r="AH1872" s="77">
        <f>IF(AND(M1872&lt;Variables!$G$6,M1872&gt;Variables!$G$5),0,1)</f>
        <v>1</v>
      </c>
      <c r="AI1872" s="77">
        <f t="shared" si="58"/>
        <v>0</v>
      </c>
      <c r="AJ1872" s="77">
        <f>IF(I1872&gt;Variables!$G$7,0,1)</f>
        <v>1</v>
      </c>
      <c r="AK1872" s="77">
        <f>IF(F1872&gt;Variables!$G$8,0,1)</f>
        <v>1</v>
      </c>
      <c r="AL1872" s="77">
        <f>IF(G1872&gt;Variables!$G$9,0,1)</f>
        <v>1</v>
      </c>
      <c r="AM1872" s="77">
        <f>IF(AND(K1872&gt;Variables!$G$10,K1872&lt;Variables!$G$11),0,1)</f>
        <v>1</v>
      </c>
      <c r="AN1872" s="77">
        <f>IF(H1872&lt;Variables!$G$13,1,0)</f>
        <v>0</v>
      </c>
      <c r="AO1872" s="77">
        <f>IF(R1872&lt;Variables!$G$12,0,1)</f>
        <v>0</v>
      </c>
      <c r="AP1872" s="78">
        <f t="shared" si="59"/>
        <v>1</v>
      </c>
      <c r="AQ1872" s="77">
        <f>IF(V1872&lt;Variables!$G$15,1,0)</f>
        <v>1</v>
      </c>
      <c r="AR1872">
        <v>0</v>
      </c>
      <c r="AS1872">
        <v>1</v>
      </c>
      <c r="AT1872">
        <v>0</v>
      </c>
      <c r="AU1872">
        <v>0</v>
      </c>
      <c r="BA1872">
        <v>-0.47</v>
      </c>
    </row>
    <row r="1873" spans="3:53" x14ac:dyDescent="0.25">
      <c r="C1873" t="s">
        <v>328</v>
      </c>
      <c r="D1873" t="s">
        <v>316</v>
      </c>
      <c r="E1873">
        <v>1.32</v>
      </c>
      <c r="F1873">
        <v>10.83</v>
      </c>
      <c r="G1873">
        <v>-3.65</v>
      </c>
      <c r="H1873">
        <v>-99999</v>
      </c>
      <c r="I1873">
        <v>-99999</v>
      </c>
      <c r="J1873" t="s">
        <v>75</v>
      </c>
      <c r="K1873">
        <v>-99999</v>
      </c>
      <c r="L1873">
        <v>-99999</v>
      </c>
      <c r="M1873">
        <v>-99999</v>
      </c>
      <c r="N1873">
        <v>-99999</v>
      </c>
      <c r="O1873">
        <v>-99999</v>
      </c>
      <c r="P1873">
        <v>23300</v>
      </c>
      <c r="Q1873">
        <v>107</v>
      </c>
      <c r="R1873">
        <v>217.76</v>
      </c>
      <c r="S1873">
        <v>22.553999999999991</v>
      </c>
      <c r="T1873">
        <v>6.9779999999999998</v>
      </c>
      <c r="U1873">
        <v>14.10416666666667</v>
      </c>
      <c r="V1873">
        <v>-99999</v>
      </c>
      <c r="AC1873">
        <v>-99999</v>
      </c>
      <c r="AD1873">
        <v>-99999</v>
      </c>
      <c r="AH1873" s="77">
        <f>IF(AND(M1873&lt;Variables!$G$6,M1873&gt;Variables!$G$5),0,1)</f>
        <v>1</v>
      </c>
      <c r="AI1873" s="77">
        <f t="shared" si="58"/>
        <v>1</v>
      </c>
      <c r="AJ1873" s="77">
        <f>IF(I1873&gt;Variables!$G$7,0,1)</f>
        <v>1</v>
      </c>
      <c r="AK1873" s="77">
        <f>IF(F1873&gt;Variables!$G$8,0,1)</f>
        <v>0</v>
      </c>
      <c r="AL1873" s="77">
        <f>IF(G1873&gt;Variables!$G$9,0,1)</f>
        <v>1</v>
      </c>
      <c r="AM1873" s="77">
        <f>IF(AND(K1873&gt;Variables!$G$10,K1873&lt;Variables!$G$11),0,1)</f>
        <v>1</v>
      </c>
      <c r="AN1873" s="77">
        <f>IF(H1873&lt;Variables!$G$13,1,0)</f>
        <v>1</v>
      </c>
      <c r="AO1873" s="77">
        <f>IF(R1873&lt;Variables!$G$12,0,1)</f>
        <v>1</v>
      </c>
      <c r="AP1873" s="78">
        <f t="shared" si="59"/>
        <v>1</v>
      </c>
      <c r="AQ1873" s="77">
        <f>IF(V1873&lt;Variables!$G$15,1,0)</f>
        <v>1</v>
      </c>
      <c r="AR1873">
        <v>0</v>
      </c>
      <c r="AS1873">
        <v>0</v>
      </c>
      <c r="AT1873">
        <v>0</v>
      </c>
      <c r="AU1873">
        <v>0</v>
      </c>
      <c r="BA1873">
        <v>0</v>
      </c>
    </row>
    <row r="1874" spans="3:53" x14ac:dyDescent="0.25">
      <c r="C1874" t="s">
        <v>328</v>
      </c>
      <c r="D1874" t="s">
        <v>164</v>
      </c>
      <c r="E1874">
        <v>17.05</v>
      </c>
      <c r="F1874">
        <v>8.42</v>
      </c>
      <c r="G1874">
        <v>0.06</v>
      </c>
      <c r="H1874">
        <v>-99999</v>
      </c>
      <c r="I1874">
        <v>148.64099999999999</v>
      </c>
      <c r="J1874" t="s">
        <v>74</v>
      </c>
      <c r="K1874">
        <v>59.36</v>
      </c>
      <c r="L1874">
        <v>-99999</v>
      </c>
      <c r="M1874">
        <v>-99999</v>
      </c>
      <c r="N1874">
        <v>16.989999999999998</v>
      </c>
      <c r="O1874">
        <v>0</v>
      </c>
      <c r="P1874">
        <v>1836000</v>
      </c>
      <c r="Q1874">
        <v>46184</v>
      </c>
      <c r="R1874">
        <v>39.75</v>
      </c>
      <c r="S1874">
        <v>22.553999999999991</v>
      </c>
      <c r="T1874">
        <v>6.9779999999999998</v>
      </c>
      <c r="U1874">
        <v>14.10416666666667</v>
      </c>
      <c r="V1874">
        <v>-99999</v>
      </c>
      <c r="AC1874">
        <v>17</v>
      </c>
      <c r="AD1874">
        <v>16.989999999999998</v>
      </c>
      <c r="AH1874" s="77">
        <f>IF(AND(M1874&lt;Variables!$G$6,M1874&gt;Variables!$G$5),0,1)</f>
        <v>1</v>
      </c>
      <c r="AI1874" s="77">
        <f t="shared" si="58"/>
        <v>1</v>
      </c>
      <c r="AJ1874" s="77">
        <f>IF(I1874&gt;Variables!$G$7,0,1)</f>
        <v>0</v>
      </c>
      <c r="AK1874" s="77">
        <f>IF(F1874&gt;Variables!$G$8,0,1)</f>
        <v>1</v>
      </c>
      <c r="AL1874" s="77">
        <f>IF(G1874&gt;Variables!$G$9,0,1)</f>
        <v>1</v>
      </c>
      <c r="AM1874" s="77">
        <f>IF(AND(K1874&gt;Variables!$G$10,K1874&lt;Variables!$G$11),0,1)</f>
        <v>1</v>
      </c>
      <c r="AN1874" s="77">
        <f>IF(H1874&lt;Variables!$G$13,1,0)</f>
        <v>1</v>
      </c>
      <c r="AO1874" s="77">
        <f>IF(R1874&lt;Variables!$G$12,0,1)</f>
        <v>1</v>
      </c>
      <c r="AP1874" s="78">
        <f t="shared" si="59"/>
        <v>0</v>
      </c>
      <c r="AQ1874" s="77">
        <f>IF(V1874&lt;Variables!$G$15,1,0)</f>
        <v>1</v>
      </c>
      <c r="AR1874">
        <v>0</v>
      </c>
      <c r="AS1874">
        <v>0</v>
      </c>
      <c r="AT1874">
        <v>0</v>
      </c>
      <c r="AU1874">
        <v>0</v>
      </c>
      <c r="BA1874">
        <v>0</v>
      </c>
    </row>
    <row r="1875" spans="3:53" x14ac:dyDescent="0.25">
      <c r="C1875" t="s">
        <v>328</v>
      </c>
      <c r="D1875" t="s">
        <v>280</v>
      </c>
      <c r="E1875">
        <v>36.32</v>
      </c>
      <c r="F1875">
        <v>13.06</v>
      </c>
      <c r="G1875">
        <v>8.18</v>
      </c>
      <c r="H1875">
        <v>-99999</v>
      </c>
      <c r="I1875">
        <v>-99999</v>
      </c>
      <c r="J1875" t="s">
        <v>75</v>
      </c>
      <c r="K1875">
        <v>44.13</v>
      </c>
      <c r="L1875">
        <v>36.308626666666662</v>
      </c>
      <c r="M1875">
        <v>-0.51950922957885948</v>
      </c>
      <c r="N1875">
        <v>36.312320512820513</v>
      </c>
      <c r="O1875">
        <v>-0.52962881497098013</v>
      </c>
      <c r="P1875">
        <v>917820</v>
      </c>
      <c r="Q1875"/>
      <c r="R1875"/>
      <c r="S1875">
        <v>22.553999999999991</v>
      </c>
      <c r="T1875">
        <v>6.9779999999999998</v>
      </c>
      <c r="U1875">
        <v>14.10416666666667</v>
      </c>
      <c r="V1875">
        <v>2.310887028584061</v>
      </c>
      <c r="AC1875">
        <v>38.93</v>
      </c>
      <c r="AD1875">
        <v>35.6098</v>
      </c>
      <c r="AH1875" s="77">
        <f>IF(AND(M1875&lt;Variables!$G$6,M1875&gt;Variables!$G$5),0,1)</f>
        <v>1</v>
      </c>
      <c r="AI1875" s="77">
        <f t="shared" si="58"/>
        <v>1</v>
      </c>
      <c r="AJ1875" s="77">
        <f>IF(I1875&gt;Variables!$G$7,0,1)</f>
        <v>1</v>
      </c>
      <c r="AK1875" s="77">
        <f>IF(F1875&gt;Variables!$G$8,0,1)</f>
        <v>0</v>
      </c>
      <c r="AL1875" s="77">
        <f>IF(G1875&gt;Variables!$G$9,0,1)</f>
        <v>1</v>
      </c>
      <c r="AM1875" s="77">
        <f>IF(AND(K1875&gt;Variables!$G$10,K1875&lt;Variables!$G$11),0,1)</f>
        <v>1</v>
      </c>
      <c r="AN1875" s="77">
        <f>IF(H1875&lt;Variables!$G$13,1,0)</f>
        <v>1</v>
      </c>
      <c r="AO1875" s="77">
        <f>IF(R1875&lt;Variables!$G$12,0,1)</f>
        <v>0</v>
      </c>
      <c r="AP1875" s="78">
        <f t="shared" si="59"/>
        <v>1</v>
      </c>
      <c r="AQ1875" s="77">
        <f>IF(V1875&lt;Variables!$G$15,1,0)</f>
        <v>1</v>
      </c>
      <c r="AR1875">
        <v>1</v>
      </c>
      <c r="AS1875">
        <v>0</v>
      </c>
      <c r="AT1875">
        <v>0</v>
      </c>
      <c r="AU1875">
        <v>0</v>
      </c>
      <c r="BA1875">
        <v>1.08</v>
      </c>
    </row>
    <row r="1876" spans="3:53" x14ac:dyDescent="0.25">
      <c r="C1876" t="s">
        <v>328</v>
      </c>
      <c r="D1876" t="s">
        <v>313</v>
      </c>
      <c r="E1876">
        <v>5.32</v>
      </c>
      <c r="F1876">
        <v>13.19</v>
      </c>
      <c r="G1876">
        <v>0</v>
      </c>
      <c r="H1876">
        <v>-99999</v>
      </c>
      <c r="I1876">
        <v>-99999</v>
      </c>
      <c r="J1876" t="s">
        <v>75</v>
      </c>
      <c r="K1876">
        <v>-99999</v>
      </c>
      <c r="L1876">
        <v>-99999</v>
      </c>
      <c r="M1876">
        <v>-99999</v>
      </c>
      <c r="N1876">
        <v>-99999</v>
      </c>
      <c r="O1876">
        <v>-99999</v>
      </c>
      <c r="P1876">
        <v>61040</v>
      </c>
      <c r="Q1876">
        <v>168</v>
      </c>
      <c r="R1876">
        <v>363.33</v>
      </c>
      <c r="S1876">
        <v>22.553999999999991</v>
      </c>
      <c r="T1876">
        <v>6.9779999999999998</v>
      </c>
      <c r="U1876">
        <v>14.10416666666667</v>
      </c>
      <c r="V1876">
        <v>-99999</v>
      </c>
      <c r="AC1876">
        <v>-99999</v>
      </c>
      <c r="AD1876">
        <v>-99999</v>
      </c>
      <c r="AH1876" s="77">
        <f>IF(AND(M1876&lt;Variables!$G$6,M1876&gt;Variables!$G$5),0,1)</f>
        <v>1</v>
      </c>
      <c r="AI1876" s="77">
        <f t="shared" si="58"/>
        <v>1</v>
      </c>
      <c r="AJ1876" s="77">
        <f>IF(I1876&gt;Variables!$G$7,0,1)</f>
        <v>1</v>
      </c>
      <c r="AK1876" s="77">
        <f>IF(F1876&gt;Variables!$G$8,0,1)</f>
        <v>0</v>
      </c>
      <c r="AL1876" s="77">
        <f>IF(G1876&gt;Variables!$G$9,0,1)</f>
        <v>1</v>
      </c>
      <c r="AM1876" s="77">
        <f>IF(AND(K1876&gt;Variables!$G$10,K1876&lt;Variables!$G$11),0,1)</f>
        <v>1</v>
      </c>
      <c r="AN1876" s="77">
        <f>IF(H1876&lt;Variables!$G$13,1,0)</f>
        <v>1</v>
      </c>
      <c r="AO1876" s="77">
        <f>IF(R1876&lt;Variables!$G$12,0,1)</f>
        <v>1</v>
      </c>
      <c r="AP1876" s="78">
        <f t="shared" si="59"/>
        <v>1</v>
      </c>
      <c r="AQ1876" s="77">
        <f>IF(V1876&lt;Variables!$G$15,1,0)</f>
        <v>1</v>
      </c>
      <c r="AR1876">
        <v>0</v>
      </c>
      <c r="AS1876">
        <v>0</v>
      </c>
      <c r="AT1876">
        <v>0</v>
      </c>
      <c r="AU1876">
        <v>0</v>
      </c>
      <c r="BA1876">
        <v>0</v>
      </c>
    </row>
    <row r="1877" spans="3:53" x14ac:dyDescent="0.25">
      <c r="C1877" t="s">
        <v>328</v>
      </c>
      <c r="D1877" t="s">
        <v>167</v>
      </c>
      <c r="E1877">
        <v>12.21</v>
      </c>
      <c r="F1877">
        <v>10.66</v>
      </c>
      <c r="G1877">
        <v>5.0199999999999996</v>
      </c>
      <c r="H1877">
        <v>2260</v>
      </c>
      <c r="I1877">
        <v>-30.373000000000001</v>
      </c>
      <c r="J1877" t="s">
        <v>75</v>
      </c>
      <c r="K1877">
        <v>47.53</v>
      </c>
      <c r="L1877">
        <v>12.35627</v>
      </c>
      <c r="M1877">
        <v>-0.55575023854288275</v>
      </c>
      <c r="N1877">
        <v>12.258858</v>
      </c>
      <c r="O1877">
        <v>0.2344590336228658</v>
      </c>
      <c r="P1877">
        <v>67947000</v>
      </c>
      <c r="Q1877">
        <v>13611000</v>
      </c>
      <c r="R1877">
        <v>4.99</v>
      </c>
      <c r="S1877">
        <v>22.553999999999991</v>
      </c>
      <c r="T1877">
        <v>6.9779999999999998</v>
      </c>
      <c r="U1877">
        <v>14.10416666666667</v>
      </c>
      <c r="V1877">
        <v>2.351895939680503</v>
      </c>
      <c r="AC1877">
        <v>12.35</v>
      </c>
      <c r="AD1877">
        <v>11.37</v>
      </c>
      <c r="AH1877" s="77">
        <f>IF(AND(M1877&lt;Variables!$G$6,M1877&gt;Variables!$G$5),0,1)</f>
        <v>1</v>
      </c>
      <c r="AI1877" s="77">
        <f t="shared" si="58"/>
        <v>0</v>
      </c>
      <c r="AJ1877" s="77">
        <f>IF(I1877&gt;Variables!$G$7,0,1)</f>
        <v>1</v>
      </c>
      <c r="AK1877" s="77">
        <f>IF(F1877&gt;Variables!$G$8,0,1)</f>
        <v>0</v>
      </c>
      <c r="AL1877" s="77">
        <f>IF(G1877&gt;Variables!$G$9,0,1)</f>
        <v>1</v>
      </c>
      <c r="AM1877" s="77">
        <f>IF(AND(K1877&gt;Variables!$G$10,K1877&lt;Variables!$G$11),0,1)</f>
        <v>1</v>
      </c>
      <c r="AN1877" s="77">
        <f>IF(H1877&lt;Variables!$G$13,1,0)</f>
        <v>0</v>
      </c>
      <c r="AO1877" s="77">
        <f>IF(R1877&lt;Variables!$G$12,0,1)</f>
        <v>1</v>
      </c>
      <c r="AP1877" s="78">
        <f t="shared" si="59"/>
        <v>1</v>
      </c>
      <c r="AQ1877" s="77">
        <f>IF(V1877&lt;Variables!$G$15,1,0)</f>
        <v>1</v>
      </c>
      <c r="AR1877">
        <v>0</v>
      </c>
      <c r="AS1877">
        <v>0</v>
      </c>
      <c r="AT1877">
        <v>1</v>
      </c>
      <c r="AU1877">
        <v>0</v>
      </c>
      <c r="BA1877">
        <v>-1.54</v>
      </c>
    </row>
    <row r="1878" spans="3:53" x14ac:dyDescent="0.25">
      <c r="C1878" t="s">
        <v>328</v>
      </c>
      <c r="D1878" t="s">
        <v>326</v>
      </c>
      <c r="E1878">
        <v>34.18</v>
      </c>
      <c r="F1878">
        <v>8.17</v>
      </c>
      <c r="G1878">
        <v>-2.5499999999999998</v>
      </c>
      <c r="H1878">
        <v>-99999</v>
      </c>
      <c r="I1878">
        <v>137.05500000000001</v>
      </c>
      <c r="J1878" t="s">
        <v>74</v>
      </c>
      <c r="K1878">
        <v>76.19</v>
      </c>
      <c r="L1878">
        <v>34.020000000000003</v>
      </c>
      <c r="M1878">
        <v>0</v>
      </c>
      <c r="N1878">
        <v>34.048724999999997</v>
      </c>
      <c r="O1878">
        <v>-8.4364392499282834E-2</v>
      </c>
      <c r="P1878">
        <v>15543</v>
      </c>
      <c r="Q1878">
        <v>125430</v>
      </c>
      <c r="R1878">
        <v>0.12</v>
      </c>
      <c r="S1878">
        <v>22.553999999999991</v>
      </c>
      <c r="T1878">
        <v>6.9779999999999998</v>
      </c>
      <c r="U1878">
        <v>14.10416666666667</v>
      </c>
      <c r="V1878">
        <v>2.6383283999999998</v>
      </c>
      <c r="AC1878">
        <v>34.08</v>
      </c>
      <c r="AD1878">
        <v>33.86</v>
      </c>
      <c r="AH1878" s="77">
        <f>IF(AND(M1878&lt;Variables!$G$6,M1878&gt;Variables!$G$5),0,1)</f>
        <v>1</v>
      </c>
      <c r="AI1878" s="77">
        <f t="shared" si="58"/>
        <v>1</v>
      </c>
      <c r="AJ1878" s="77">
        <f>IF(I1878&gt;Variables!$G$7,0,1)</f>
        <v>0</v>
      </c>
      <c r="AK1878" s="77">
        <f>IF(F1878&gt;Variables!$G$8,0,1)</f>
        <v>1</v>
      </c>
      <c r="AL1878" s="77">
        <f>IF(G1878&gt;Variables!$G$9,0,1)</f>
        <v>1</v>
      </c>
      <c r="AM1878" s="77">
        <f>IF(AND(K1878&gt;Variables!$G$10,K1878&lt;Variables!$G$11),0,1)</f>
        <v>1</v>
      </c>
      <c r="AN1878" s="77">
        <f>IF(H1878&lt;Variables!$G$13,1,0)</f>
        <v>1</v>
      </c>
      <c r="AO1878" s="77">
        <f>IF(R1878&lt;Variables!$G$12,0,1)</f>
        <v>0</v>
      </c>
      <c r="AP1878" s="78">
        <f t="shared" si="59"/>
        <v>0</v>
      </c>
      <c r="AQ1878" s="77">
        <f>IF(V1878&lt;Variables!$G$15,1,0)</f>
        <v>1</v>
      </c>
      <c r="AR1878">
        <v>0</v>
      </c>
      <c r="AS1878">
        <v>0</v>
      </c>
      <c r="AT1878">
        <v>0</v>
      </c>
      <c r="AU1878">
        <v>0</v>
      </c>
      <c r="BA1878">
        <v>0</v>
      </c>
    </row>
    <row r="1879" spans="3:53" x14ac:dyDescent="0.25">
      <c r="C1879" t="s">
        <v>328</v>
      </c>
      <c r="D1879" t="s">
        <v>275</v>
      </c>
      <c r="E1879">
        <v>56.13</v>
      </c>
      <c r="F1879">
        <v>46.66</v>
      </c>
      <c r="G1879">
        <v>0.43</v>
      </c>
      <c r="H1879">
        <v>639.94000000000005</v>
      </c>
      <c r="I1879">
        <v>-9.9380000000000006</v>
      </c>
      <c r="J1879" t="s">
        <v>74</v>
      </c>
      <c r="K1879">
        <v>37.99</v>
      </c>
      <c r="L1879">
        <v>55.991999999999997</v>
      </c>
      <c r="M1879">
        <v>-5.7151021574517027E-2</v>
      </c>
      <c r="N1879">
        <v>56.025098</v>
      </c>
      <c r="O1879">
        <v>-0.1161943527524021</v>
      </c>
      <c r="P1879">
        <v>6240000</v>
      </c>
      <c r="Q1879">
        <v>178970</v>
      </c>
      <c r="R1879">
        <v>34.869999999999997</v>
      </c>
      <c r="S1879">
        <v>22.553999999999991</v>
      </c>
      <c r="T1879">
        <v>6.9779999999999998</v>
      </c>
      <c r="U1879">
        <v>14.10416666666667</v>
      </c>
      <c r="V1879">
        <v>2.2420800502357481</v>
      </c>
      <c r="AC1879">
        <v>56.06</v>
      </c>
      <c r="AD1879">
        <v>55.67</v>
      </c>
      <c r="AH1879" s="77">
        <f>IF(AND(M1879&lt;Variables!$G$6,M1879&gt;Variables!$G$5),0,1)</f>
        <v>1</v>
      </c>
      <c r="AI1879" s="77">
        <f t="shared" si="58"/>
        <v>1</v>
      </c>
      <c r="AJ1879" s="77">
        <f>IF(I1879&gt;Variables!$G$7,0,1)</f>
        <v>1</v>
      </c>
      <c r="AK1879" s="77">
        <f>IF(F1879&gt;Variables!$G$8,0,1)</f>
        <v>0</v>
      </c>
      <c r="AL1879" s="77">
        <f>IF(G1879&gt;Variables!$G$9,0,1)</f>
        <v>1</v>
      </c>
      <c r="AM1879" s="77">
        <f>IF(AND(K1879&gt;Variables!$G$10,K1879&lt;Variables!$G$11),0,1)</f>
        <v>1</v>
      </c>
      <c r="AN1879" s="77">
        <f>IF(H1879&lt;Variables!$G$13,1,0)</f>
        <v>1</v>
      </c>
      <c r="AO1879" s="77">
        <f>IF(R1879&lt;Variables!$G$12,0,1)</f>
        <v>1</v>
      </c>
      <c r="AP1879" s="78">
        <f t="shared" si="59"/>
        <v>0</v>
      </c>
      <c r="AQ1879" s="77">
        <f>IF(V1879&lt;Variables!$G$15,1,0)</f>
        <v>1</v>
      </c>
      <c r="AR1879">
        <v>0</v>
      </c>
      <c r="AS1879">
        <v>0</v>
      </c>
      <c r="AT1879">
        <v>0</v>
      </c>
      <c r="AU1879">
        <v>1</v>
      </c>
      <c r="BA1879">
        <v>-0.82</v>
      </c>
    </row>
    <row r="1880" spans="3:53" x14ac:dyDescent="0.25">
      <c r="C1880" t="s">
        <v>328</v>
      </c>
      <c r="D1880" t="s">
        <v>296</v>
      </c>
      <c r="E1880">
        <v>12.42</v>
      </c>
      <c r="F1880">
        <v>13.21</v>
      </c>
      <c r="G1880">
        <v>0</v>
      </c>
      <c r="H1880">
        <v>119.92</v>
      </c>
      <c r="I1880">
        <v>-38.292000000000002</v>
      </c>
      <c r="J1880" t="s">
        <v>75</v>
      </c>
      <c r="K1880">
        <v>-99999</v>
      </c>
      <c r="L1880">
        <v>12</v>
      </c>
      <c r="M1880">
        <v>0</v>
      </c>
      <c r="N1880">
        <v>12.02</v>
      </c>
      <c r="O1880">
        <v>-0.16638935108152719</v>
      </c>
      <c r="P1880">
        <v>12590</v>
      </c>
      <c r="Q1880">
        <v>2300</v>
      </c>
      <c r="R1880">
        <v>5.47</v>
      </c>
      <c r="S1880">
        <v>22.553999999999991</v>
      </c>
      <c r="T1880">
        <v>6.9779999999999998</v>
      </c>
      <c r="U1880">
        <v>14.10416666666667</v>
      </c>
      <c r="V1880">
        <v>-99999</v>
      </c>
      <c r="AC1880">
        <v>12.4</v>
      </c>
      <c r="AD1880">
        <v>12</v>
      </c>
      <c r="AH1880" s="77">
        <f>IF(AND(M1880&lt;Variables!$G$6,M1880&gt;Variables!$G$5),0,1)</f>
        <v>1</v>
      </c>
      <c r="AI1880" s="77">
        <f t="shared" si="58"/>
        <v>1</v>
      </c>
      <c r="AJ1880" s="77">
        <f>IF(I1880&gt;Variables!$G$7,0,1)</f>
        <v>1</v>
      </c>
      <c r="AK1880" s="77">
        <f>IF(F1880&gt;Variables!$G$8,0,1)</f>
        <v>0</v>
      </c>
      <c r="AL1880" s="77">
        <f>IF(G1880&gt;Variables!$G$9,0,1)</f>
        <v>1</v>
      </c>
      <c r="AM1880" s="77">
        <f>IF(AND(K1880&gt;Variables!$G$10,K1880&lt;Variables!$G$11),0,1)</f>
        <v>1</v>
      </c>
      <c r="AN1880" s="77">
        <f>IF(H1880&lt;Variables!$G$13,1,0)</f>
        <v>1</v>
      </c>
      <c r="AO1880" s="77">
        <f>IF(R1880&lt;Variables!$G$12,0,1)</f>
        <v>1</v>
      </c>
      <c r="AP1880" s="78">
        <f t="shared" si="59"/>
        <v>1</v>
      </c>
      <c r="AQ1880" s="77">
        <f>IF(V1880&lt;Variables!$G$15,1,0)</f>
        <v>1</v>
      </c>
      <c r="AR1880">
        <v>0</v>
      </c>
      <c r="AS1880">
        <v>0</v>
      </c>
      <c r="AT1880">
        <v>1</v>
      </c>
      <c r="AU1880">
        <v>0</v>
      </c>
      <c r="BA1880">
        <v>-2.25</v>
      </c>
    </row>
    <row r="1881" spans="3:53" x14ac:dyDescent="0.25">
      <c r="C1881" t="s">
        <v>328</v>
      </c>
      <c r="D1881" t="s">
        <v>273</v>
      </c>
      <c r="E1881">
        <v>2.02</v>
      </c>
      <c r="F1881">
        <v>46.45</v>
      </c>
      <c r="G1881">
        <v>26.38</v>
      </c>
      <c r="H1881">
        <v>464.81</v>
      </c>
      <c r="I1881">
        <v>-3.7429999999999999</v>
      </c>
      <c r="J1881" t="s">
        <v>74</v>
      </c>
      <c r="K1881">
        <v>45.7</v>
      </c>
      <c r="L1881">
        <v>2.1184599999999998</v>
      </c>
      <c r="M1881">
        <v>-2.7595517498560151</v>
      </c>
      <c r="N1881">
        <v>2.070052</v>
      </c>
      <c r="O1881">
        <v>-0.48559166629630318</v>
      </c>
      <c r="P1881">
        <v>206540000</v>
      </c>
      <c r="Q1881">
        <v>1670000</v>
      </c>
      <c r="R1881">
        <v>123.68</v>
      </c>
      <c r="S1881">
        <v>22.553999999999991</v>
      </c>
      <c r="T1881">
        <v>6.9779999999999998</v>
      </c>
      <c r="U1881">
        <v>14.10416666666667</v>
      </c>
      <c r="V1881">
        <v>2.359931128045845</v>
      </c>
      <c r="AC1881">
        <v>2.09</v>
      </c>
      <c r="AD1881">
        <v>1.77</v>
      </c>
      <c r="AH1881" s="77">
        <f>IF(AND(M1881&lt;Variables!$G$6,M1881&gt;Variables!$G$5),0,1)</f>
        <v>0</v>
      </c>
      <c r="AI1881" s="77">
        <f t="shared" si="58"/>
        <v>0</v>
      </c>
      <c r="AJ1881" s="77">
        <f>IF(I1881&gt;Variables!$G$7,0,1)</f>
        <v>1</v>
      </c>
      <c r="AK1881" s="77">
        <f>IF(F1881&gt;Variables!$G$8,0,1)</f>
        <v>0</v>
      </c>
      <c r="AL1881" s="77">
        <f>IF(G1881&gt;Variables!$G$9,0,1)</f>
        <v>0</v>
      </c>
      <c r="AM1881" s="77">
        <f>IF(AND(K1881&gt;Variables!$G$10,K1881&lt;Variables!$G$11),0,1)</f>
        <v>1</v>
      </c>
      <c r="AN1881" s="77">
        <f>IF(H1881&lt;Variables!$G$13,1,0)</f>
        <v>1</v>
      </c>
      <c r="AO1881" s="77">
        <f>IF(R1881&lt;Variables!$G$12,0,1)</f>
        <v>1</v>
      </c>
      <c r="AP1881" s="78">
        <f t="shared" si="59"/>
        <v>0</v>
      </c>
      <c r="AQ1881" s="77">
        <f>IF(V1881&lt;Variables!$G$15,1,0)</f>
        <v>1</v>
      </c>
      <c r="AR1881">
        <v>1</v>
      </c>
      <c r="AS1881">
        <v>0</v>
      </c>
      <c r="AT1881">
        <v>0</v>
      </c>
      <c r="AU1881">
        <v>0</v>
      </c>
      <c r="BA1881">
        <v>2</v>
      </c>
    </row>
    <row r="1882" spans="3:53" x14ac:dyDescent="0.25">
      <c r="C1882" t="s">
        <v>328</v>
      </c>
      <c r="D1882" t="s">
        <v>302</v>
      </c>
      <c r="E1882">
        <v>23.46</v>
      </c>
      <c r="F1882">
        <v>17.66</v>
      </c>
      <c r="G1882">
        <v>12.09</v>
      </c>
      <c r="H1882">
        <v>1050</v>
      </c>
      <c r="I1882">
        <v>127.45699999999999</v>
      </c>
      <c r="J1882" t="s">
        <v>74</v>
      </c>
      <c r="K1882">
        <v>56.46</v>
      </c>
      <c r="L1882">
        <v>23.313484210526319</v>
      </c>
      <c r="M1882">
        <v>0.24456142616358109</v>
      </c>
      <c r="N1882">
        <v>23.2227693877551</v>
      </c>
      <c r="O1882">
        <v>0.63614554224007047</v>
      </c>
      <c r="P1882">
        <v>13100000</v>
      </c>
      <c r="Q1882">
        <v>1330000</v>
      </c>
      <c r="R1882">
        <v>9.85</v>
      </c>
      <c r="S1882">
        <v>22.553999999999991</v>
      </c>
      <c r="T1882">
        <v>6.9779999999999998</v>
      </c>
      <c r="U1882">
        <v>14.10416666666667</v>
      </c>
      <c r="V1882">
        <v>2.4230043475637539</v>
      </c>
      <c r="AC1882">
        <v>23.624300000000002</v>
      </c>
      <c r="AD1882">
        <v>22.78</v>
      </c>
      <c r="AH1882" s="77">
        <f>IF(AND(M1882&lt;Variables!$G$6,M1882&gt;Variables!$G$5),0,1)</f>
        <v>1</v>
      </c>
      <c r="AI1882" s="77">
        <f t="shared" si="58"/>
        <v>0</v>
      </c>
      <c r="AJ1882" s="77">
        <f>IF(I1882&gt;Variables!$G$7,0,1)</f>
        <v>0</v>
      </c>
      <c r="AK1882" s="77">
        <f>IF(F1882&gt;Variables!$G$8,0,1)</f>
        <v>0</v>
      </c>
      <c r="AL1882" s="77">
        <f>IF(G1882&gt;Variables!$G$9,0,1)</f>
        <v>0</v>
      </c>
      <c r="AM1882" s="77">
        <f>IF(AND(K1882&gt;Variables!$G$10,K1882&lt;Variables!$G$11),0,1)</f>
        <v>1</v>
      </c>
      <c r="AN1882" s="77">
        <f>IF(H1882&lt;Variables!$G$13,1,0)</f>
        <v>1</v>
      </c>
      <c r="AO1882" s="77">
        <f>IF(R1882&lt;Variables!$G$12,0,1)</f>
        <v>1</v>
      </c>
      <c r="AP1882" s="78">
        <f t="shared" si="59"/>
        <v>0</v>
      </c>
      <c r="AQ1882" s="77">
        <f>IF(V1882&lt;Variables!$G$15,1,0)</f>
        <v>1</v>
      </c>
      <c r="AR1882">
        <v>0</v>
      </c>
      <c r="AS1882">
        <v>0</v>
      </c>
      <c r="AT1882">
        <v>1</v>
      </c>
      <c r="AU1882">
        <v>0</v>
      </c>
      <c r="BA1882">
        <v>-2.25</v>
      </c>
    </row>
    <row r="1883" spans="3:53" x14ac:dyDescent="0.25">
      <c r="C1883" t="s">
        <v>328</v>
      </c>
      <c r="D1883" t="s">
        <v>274</v>
      </c>
      <c r="E1883">
        <v>53.58</v>
      </c>
      <c r="F1883">
        <v>29.78</v>
      </c>
      <c r="G1883">
        <v>-0.15</v>
      </c>
      <c r="H1883">
        <v>1620</v>
      </c>
      <c r="I1883">
        <v>-6.3120000000000003</v>
      </c>
      <c r="J1883" t="s">
        <v>74</v>
      </c>
      <c r="K1883">
        <v>38.76</v>
      </c>
      <c r="L1883">
        <v>53.430999999999997</v>
      </c>
      <c r="M1883">
        <v>-2.0587299507781591E-2</v>
      </c>
      <c r="N1883">
        <v>53.44</v>
      </c>
      <c r="O1883">
        <v>-3.7425149700591347E-2</v>
      </c>
      <c r="P1883">
        <v>3979000</v>
      </c>
      <c r="Q1883">
        <v>116562</v>
      </c>
      <c r="R1883">
        <v>34.14</v>
      </c>
      <c r="S1883">
        <v>22.553999999999991</v>
      </c>
      <c r="T1883">
        <v>6.9779999999999998</v>
      </c>
      <c r="U1883">
        <v>14.10416666666667</v>
      </c>
      <c r="V1883">
        <v>2.2504205829874042</v>
      </c>
      <c r="AC1883">
        <v>53.7</v>
      </c>
      <c r="AD1883">
        <v>53.35</v>
      </c>
      <c r="AH1883" s="77">
        <f>IF(AND(M1883&lt;Variables!$G$6,M1883&gt;Variables!$G$5),0,1)</f>
        <v>1</v>
      </c>
      <c r="AI1883" s="77">
        <f t="shared" si="58"/>
        <v>1</v>
      </c>
      <c r="AJ1883" s="77">
        <f>IF(I1883&gt;Variables!$G$7,0,1)</f>
        <v>1</v>
      </c>
      <c r="AK1883" s="77">
        <f>IF(F1883&gt;Variables!$G$8,0,1)</f>
        <v>0</v>
      </c>
      <c r="AL1883" s="77">
        <f>IF(G1883&gt;Variables!$G$9,0,1)</f>
        <v>1</v>
      </c>
      <c r="AM1883" s="77">
        <f>IF(AND(K1883&gt;Variables!$G$10,K1883&lt;Variables!$G$11),0,1)</f>
        <v>1</v>
      </c>
      <c r="AN1883" s="77">
        <f>IF(H1883&lt;Variables!$G$13,1,0)</f>
        <v>0</v>
      </c>
      <c r="AO1883" s="77">
        <f>IF(R1883&lt;Variables!$G$12,0,1)</f>
        <v>1</v>
      </c>
      <c r="AP1883" s="78">
        <f t="shared" si="59"/>
        <v>0</v>
      </c>
      <c r="AQ1883" s="77">
        <f>IF(V1883&lt;Variables!$G$15,1,0)</f>
        <v>1</v>
      </c>
      <c r="AR1883">
        <v>0</v>
      </c>
      <c r="AS1883">
        <v>0</v>
      </c>
      <c r="AT1883">
        <v>0</v>
      </c>
      <c r="AU1883">
        <v>1</v>
      </c>
      <c r="BA1883">
        <v>-0.43</v>
      </c>
    </row>
    <row r="1884" spans="3:53" x14ac:dyDescent="0.25">
      <c r="C1884" t="s">
        <v>328</v>
      </c>
      <c r="D1884" t="s">
        <v>293</v>
      </c>
      <c r="E1884">
        <v>22.48</v>
      </c>
      <c r="F1884">
        <v>11.15</v>
      </c>
      <c r="G1884">
        <v>-1.51</v>
      </c>
      <c r="H1884">
        <v>-99999</v>
      </c>
      <c r="I1884">
        <v>240.642</v>
      </c>
      <c r="J1884" t="s">
        <v>74</v>
      </c>
      <c r="K1884">
        <v>-99999</v>
      </c>
      <c r="L1884">
        <v>-99999</v>
      </c>
      <c r="M1884">
        <v>-99999</v>
      </c>
      <c r="N1884">
        <v>-99999</v>
      </c>
      <c r="O1884">
        <v>-99999</v>
      </c>
      <c r="P1884">
        <v>138421</v>
      </c>
      <c r="Q1884">
        <v>7534</v>
      </c>
      <c r="R1884">
        <v>18.37</v>
      </c>
      <c r="S1884">
        <v>22.553999999999991</v>
      </c>
      <c r="T1884">
        <v>6.9779999999999998</v>
      </c>
      <c r="U1884">
        <v>14.10416666666667</v>
      </c>
      <c r="V1884">
        <v>-99999</v>
      </c>
      <c r="AC1884">
        <v>-99999</v>
      </c>
      <c r="AD1884">
        <v>-99999</v>
      </c>
      <c r="AH1884" s="77">
        <f>IF(AND(M1884&lt;Variables!$G$6,M1884&gt;Variables!$G$5),0,1)</f>
        <v>1</v>
      </c>
      <c r="AI1884" s="77">
        <f t="shared" si="58"/>
        <v>1</v>
      </c>
      <c r="AJ1884" s="77">
        <f>IF(I1884&gt;Variables!$G$7,0,1)</f>
        <v>0</v>
      </c>
      <c r="AK1884" s="77">
        <f>IF(F1884&gt;Variables!$G$8,0,1)</f>
        <v>0</v>
      </c>
      <c r="AL1884" s="77">
        <f>IF(G1884&gt;Variables!$G$9,0,1)</f>
        <v>1</v>
      </c>
      <c r="AM1884" s="77">
        <f>IF(AND(K1884&gt;Variables!$G$10,K1884&lt;Variables!$G$11),0,1)</f>
        <v>1</v>
      </c>
      <c r="AN1884" s="77">
        <f>IF(H1884&lt;Variables!$G$13,1,0)</f>
        <v>1</v>
      </c>
      <c r="AO1884" s="77">
        <f>IF(R1884&lt;Variables!$G$12,0,1)</f>
        <v>1</v>
      </c>
      <c r="AP1884" s="78">
        <f t="shared" si="59"/>
        <v>0</v>
      </c>
      <c r="AQ1884" s="77">
        <f>IF(V1884&lt;Variables!$G$15,1,0)</f>
        <v>1</v>
      </c>
      <c r="AR1884">
        <v>0</v>
      </c>
      <c r="AS1884">
        <v>0</v>
      </c>
      <c r="AT1884">
        <v>0</v>
      </c>
      <c r="AU1884">
        <v>0</v>
      </c>
      <c r="BA1884">
        <v>0</v>
      </c>
    </row>
    <row r="1885" spans="3:53" x14ac:dyDescent="0.25">
      <c r="C1885" t="s">
        <v>328</v>
      </c>
      <c r="D1885" t="s">
        <v>279</v>
      </c>
      <c r="E1885">
        <v>9.16</v>
      </c>
      <c r="F1885">
        <v>5.61</v>
      </c>
      <c r="G1885">
        <v>-4.2</v>
      </c>
      <c r="H1885">
        <v>13560</v>
      </c>
      <c r="I1885">
        <v>601.77800000000002</v>
      </c>
      <c r="J1885" t="s">
        <v>75</v>
      </c>
      <c r="K1885">
        <v>41.49</v>
      </c>
      <c r="L1885">
        <v>9.1252722222222218</v>
      </c>
      <c r="M1885">
        <v>5.1809717700976921E-2</v>
      </c>
      <c r="N1885">
        <v>9.1434191489361698</v>
      </c>
      <c r="O1885">
        <v>-0.14676292005852459</v>
      </c>
      <c r="P1885">
        <v>1882000</v>
      </c>
      <c r="Q1885">
        <v>1051000</v>
      </c>
      <c r="R1885">
        <v>1.79</v>
      </c>
      <c r="S1885">
        <v>22.553999999999991</v>
      </c>
      <c r="T1885">
        <v>6.9779999999999998</v>
      </c>
      <c r="U1885">
        <v>14.10416666666667</v>
      </c>
      <c r="V1885">
        <v>2.278762668554545</v>
      </c>
      <c r="AC1885">
        <v>9.2050000000000001</v>
      </c>
      <c r="AD1885">
        <v>9</v>
      </c>
      <c r="AH1885" s="77">
        <f>IF(AND(M1885&lt;Variables!$G$6,M1885&gt;Variables!$G$5),0,1)</f>
        <v>1</v>
      </c>
      <c r="AI1885" s="77">
        <f t="shared" si="58"/>
        <v>1</v>
      </c>
      <c r="AJ1885" s="77">
        <f>IF(I1885&gt;Variables!$G$7,0,1)</f>
        <v>0</v>
      </c>
      <c r="AK1885" s="77">
        <f>IF(F1885&gt;Variables!$G$8,0,1)</f>
        <v>1</v>
      </c>
      <c r="AL1885" s="77">
        <f>IF(G1885&gt;Variables!$G$9,0,1)</f>
        <v>1</v>
      </c>
      <c r="AM1885" s="77">
        <f>IF(AND(K1885&gt;Variables!$G$10,K1885&lt;Variables!$G$11),0,1)</f>
        <v>1</v>
      </c>
      <c r="AN1885" s="77">
        <f>IF(H1885&lt;Variables!$G$13,1,0)</f>
        <v>0</v>
      </c>
      <c r="AO1885" s="77">
        <f>IF(R1885&lt;Variables!$G$12,0,1)</f>
        <v>0</v>
      </c>
      <c r="AP1885" s="78">
        <f t="shared" si="59"/>
        <v>1</v>
      </c>
      <c r="AQ1885" s="77">
        <f>IF(V1885&lt;Variables!$G$15,1,0)</f>
        <v>1</v>
      </c>
      <c r="AR1885">
        <v>0</v>
      </c>
      <c r="AS1885">
        <v>1</v>
      </c>
      <c r="AT1885">
        <v>0</v>
      </c>
      <c r="AU1885">
        <v>0</v>
      </c>
      <c r="BA1885">
        <v>0.41</v>
      </c>
    </row>
    <row r="1886" spans="3:53" x14ac:dyDescent="0.25">
      <c r="C1886" t="s">
        <v>328</v>
      </c>
      <c r="D1886" t="s">
        <v>278</v>
      </c>
      <c r="E1886">
        <v>224.94</v>
      </c>
      <c r="F1886">
        <v>6.43</v>
      </c>
      <c r="G1886">
        <v>5.85</v>
      </c>
      <c r="H1886">
        <v>7520</v>
      </c>
      <c r="I1886">
        <v>-5.56</v>
      </c>
      <c r="J1886" t="s">
        <v>74</v>
      </c>
      <c r="K1886">
        <v>44.1</v>
      </c>
      <c r="L1886">
        <v>225.46362999999999</v>
      </c>
      <c r="M1886">
        <v>-0.46731705685747482</v>
      </c>
      <c r="N1886">
        <v>224.83504897959179</v>
      </c>
      <c r="O1886">
        <v>-0.18904925256134389</v>
      </c>
      <c r="P1886">
        <v>622216</v>
      </c>
      <c r="Q1886">
        <v>626950</v>
      </c>
      <c r="R1886">
        <v>0.99</v>
      </c>
      <c r="S1886">
        <v>22.553999999999991</v>
      </c>
      <c r="T1886">
        <v>6.9779999999999998</v>
      </c>
      <c r="U1886">
        <v>14.10416666666667</v>
      </c>
      <c r="V1886">
        <v>2.310063534683088</v>
      </c>
      <c r="AC1886">
        <v>227.2</v>
      </c>
      <c r="AD1886">
        <v>223.25</v>
      </c>
      <c r="AH1886" s="77">
        <f>IF(AND(M1886&lt;Variables!$G$6,M1886&gt;Variables!$G$5),0,1)</f>
        <v>1</v>
      </c>
      <c r="AI1886" s="77">
        <f t="shared" si="58"/>
        <v>0</v>
      </c>
      <c r="AJ1886" s="77">
        <f>IF(I1886&gt;Variables!$G$7,0,1)</f>
        <v>1</v>
      </c>
      <c r="AK1886" s="77">
        <f>IF(F1886&gt;Variables!$G$8,0,1)</f>
        <v>1</v>
      </c>
      <c r="AL1886" s="77">
        <f>IF(G1886&gt;Variables!$G$9,0,1)</f>
        <v>1</v>
      </c>
      <c r="AM1886" s="77">
        <f>IF(AND(K1886&gt;Variables!$G$10,K1886&lt;Variables!$G$11),0,1)</f>
        <v>1</v>
      </c>
      <c r="AN1886" s="77">
        <f>IF(H1886&lt;Variables!$G$13,1,0)</f>
        <v>0</v>
      </c>
      <c r="AO1886" s="77">
        <f>IF(R1886&lt;Variables!$G$12,0,1)</f>
        <v>0</v>
      </c>
      <c r="AP1886" s="78">
        <f t="shared" si="59"/>
        <v>0</v>
      </c>
      <c r="AQ1886" s="77">
        <f>IF(V1886&lt;Variables!$G$15,1,0)</f>
        <v>1</v>
      </c>
      <c r="AR1886">
        <v>0</v>
      </c>
      <c r="AS1886">
        <v>1</v>
      </c>
      <c r="AT1886">
        <v>0</v>
      </c>
      <c r="AU1886">
        <v>0</v>
      </c>
      <c r="BA1886">
        <v>0.45</v>
      </c>
    </row>
    <row r="1887" spans="3:53" x14ac:dyDescent="0.25">
      <c r="C1887" t="s">
        <v>328</v>
      </c>
      <c r="D1887" t="s">
        <v>282</v>
      </c>
      <c r="E1887">
        <v>63.43</v>
      </c>
      <c r="F1887">
        <v>9.5500000000000007</v>
      </c>
      <c r="G1887">
        <v>-1.1100000000000001</v>
      </c>
      <c r="H1887">
        <v>11670</v>
      </c>
      <c r="I1887">
        <v>1.7</v>
      </c>
      <c r="J1887" t="s">
        <v>75</v>
      </c>
      <c r="K1887">
        <v>51.83</v>
      </c>
      <c r="L1887">
        <v>63.196809999999992</v>
      </c>
      <c r="M1887">
        <v>1.4241225151594039E-4</v>
      </c>
      <c r="N1887">
        <v>62.999698000000002</v>
      </c>
      <c r="O1887">
        <v>0.31302054813025348</v>
      </c>
      <c r="P1887">
        <v>5114000</v>
      </c>
      <c r="Q1887">
        <v>1277000</v>
      </c>
      <c r="R1887">
        <v>4</v>
      </c>
      <c r="S1887">
        <v>22.553999999999991</v>
      </c>
      <c r="T1887">
        <v>6.9779999999999998</v>
      </c>
      <c r="U1887">
        <v>14.10416666666667</v>
      </c>
      <c r="V1887">
        <v>2.3859543446270148</v>
      </c>
      <c r="AC1887">
        <v>64.2</v>
      </c>
      <c r="AD1887">
        <v>61.1</v>
      </c>
      <c r="AH1887" s="77">
        <f>IF(AND(M1887&lt;Variables!$G$6,M1887&gt;Variables!$G$5),0,1)</f>
        <v>1</v>
      </c>
      <c r="AI1887" s="77">
        <f t="shared" si="58"/>
        <v>0</v>
      </c>
      <c r="AJ1887" s="77">
        <f>IF(I1887&gt;Variables!$G$7,0,1)</f>
        <v>1</v>
      </c>
      <c r="AK1887" s="77">
        <f>IF(F1887&gt;Variables!$G$8,0,1)</f>
        <v>0</v>
      </c>
      <c r="AL1887" s="77">
        <f>IF(G1887&gt;Variables!$G$9,0,1)</f>
        <v>1</v>
      </c>
      <c r="AM1887" s="77">
        <f>IF(AND(K1887&gt;Variables!$G$10,K1887&lt;Variables!$G$11),0,1)</f>
        <v>1</v>
      </c>
      <c r="AN1887" s="77">
        <f>IF(H1887&lt;Variables!$G$13,1,0)</f>
        <v>0</v>
      </c>
      <c r="AO1887" s="77">
        <f>IF(R1887&lt;Variables!$G$12,0,1)</f>
        <v>1</v>
      </c>
      <c r="AP1887" s="78">
        <f t="shared" si="59"/>
        <v>1</v>
      </c>
      <c r="AQ1887" s="77">
        <f>IF(V1887&lt;Variables!$G$15,1,0)</f>
        <v>1</v>
      </c>
      <c r="AR1887">
        <v>0</v>
      </c>
      <c r="AS1887">
        <v>0</v>
      </c>
      <c r="AT1887">
        <v>1</v>
      </c>
      <c r="AU1887">
        <v>0</v>
      </c>
      <c r="BA1887">
        <v>-1.21</v>
      </c>
    </row>
    <row r="1888" spans="3:53" x14ac:dyDescent="0.25">
      <c r="C1888" t="s">
        <v>328</v>
      </c>
      <c r="D1888" t="s">
        <v>184</v>
      </c>
      <c r="E1888">
        <v>40.5</v>
      </c>
      <c r="F1888">
        <v>5.7</v>
      </c>
      <c r="G1888">
        <v>6.25</v>
      </c>
      <c r="H1888">
        <v>5650</v>
      </c>
      <c r="I1888">
        <v>94.728999999999999</v>
      </c>
      <c r="J1888" t="s">
        <v>75</v>
      </c>
      <c r="K1888">
        <v>33.11</v>
      </c>
      <c r="L1888">
        <v>40.549166666666657</v>
      </c>
      <c r="M1888">
        <v>-0.29388191290408322</v>
      </c>
      <c r="N1888">
        <v>40.718634090909092</v>
      </c>
      <c r="O1888">
        <v>-0.70885013054387491</v>
      </c>
      <c r="P1888">
        <v>320014</v>
      </c>
      <c r="Q1888">
        <v>654975</v>
      </c>
      <c r="R1888">
        <v>0.49</v>
      </c>
      <c r="S1888">
        <v>22.553999999999991</v>
      </c>
      <c r="T1888">
        <v>6.9779999999999998</v>
      </c>
      <c r="U1888">
        <v>14.10416666666667</v>
      </c>
      <c r="V1888">
        <v>2.1853254637456589</v>
      </c>
      <c r="AC1888">
        <v>40.43</v>
      </c>
      <c r="AD1888">
        <v>37.409999999999997</v>
      </c>
      <c r="AH1888" s="77">
        <f>IF(AND(M1888&lt;Variables!$G$6,M1888&gt;Variables!$G$5),0,1)</f>
        <v>1</v>
      </c>
      <c r="AI1888" s="77">
        <f t="shared" si="58"/>
        <v>1</v>
      </c>
      <c r="AJ1888" s="77">
        <f>IF(I1888&gt;Variables!$G$7,0,1)</f>
        <v>0</v>
      </c>
      <c r="AK1888" s="77">
        <f>IF(F1888&gt;Variables!$G$8,0,1)</f>
        <v>1</v>
      </c>
      <c r="AL1888" s="77">
        <f>IF(G1888&gt;Variables!$G$9,0,1)</f>
        <v>1</v>
      </c>
      <c r="AM1888" s="77">
        <f>IF(AND(K1888&gt;Variables!$G$10,K1888&lt;Variables!$G$11),0,1)</f>
        <v>1</v>
      </c>
      <c r="AN1888" s="77">
        <f>IF(H1888&lt;Variables!$G$13,1,0)</f>
        <v>0</v>
      </c>
      <c r="AO1888" s="77">
        <f>IF(R1888&lt;Variables!$G$12,0,1)</f>
        <v>0</v>
      </c>
      <c r="AP1888" s="78">
        <f t="shared" si="59"/>
        <v>1</v>
      </c>
      <c r="AQ1888" s="77">
        <f>IF(V1888&lt;Variables!$G$15,1,0)</f>
        <v>1</v>
      </c>
      <c r="AR1888">
        <v>0</v>
      </c>
      <c r="AS1888">
        <v>0</v>
      </c>
      <c r="AT1888">
        <v>1</v>
      </c>
      <c r="AU1888">
        <v>0</v>
      </c>
      <c r="BA1888">
        <v>-1.53</v>
      </c>
    </row>
    <row r="1889" spans="3:53" x14ac:dyDescent="0.25">
      <c r="C1889" t="s">
        <v>328</v>
      </c>
      <c r="D1889" t="s">
        <v>139</v>
      </c>
      <c r="E1889">
        <v>33.49</v>
      </c>
      <c r="F1889">
        <v>10.54</v>
      </c>
      <c r="G1889">
        <v>13.97</v>
      </c>
      <c r="H1889">
        <v>5040</v>
      </c>
      <c r="I1889">
        <v>-1E-3</v>
      </c>
      <c r="J1889" t="s">
        <v>75</v>
      </c>
      <c r="K1889">
        <v>64.33</v>
      </c>
      <c r="L1889">
        <v>32.857695</v>
      </c>
      <c r="M1889">
        <v>0.43309489603576978</v>
      </c>
      <c r="N1889">
        <v>32.358330000000002</v>
      </c>
      <c r="O1889">
        <v>1.9830133384510189</v>
      </c>
      <c r="P1889">
        <v>1530000</v>
      </c>
      <c r="Q1889">
        <v>445132</v>
      </c>
      <c r="R1889">
        <v>3.44</v>
      </c>
      <c r="S1889">
        <v>22.553999999999991</v>
      </c>
      <c r="T1889">
        <v>6.9779999999999998</v>
      </c>
      <c r="U1889">
        <v>14.10416666666667</v>
      </c>
      <c r="V1889">
        <v>2.4862746831068341</v>
      </c>
      <c r="AC1889">
        <v>34.36</v>
      </c>
      <c r="AD1889">
        <v>31.1</v>
      </c>
      <c r="AH1889" s="77">
        <f>IF(AND(M1889&lt;Variables!$G$6,M1889&gt;Variables!$G$5),0,1)</f>
        <v>1</v>
      </c>
      <c r="AI1889" s="77">
        <f t="shared" si="58"/>
        <v>0</v>
      </c>
      <c r="AJ1889" s="77">
        <f>IF(I1889&gt;Variables!$G$7,0,1)</f>
        <v>1</v>
      </c>
      <c r="AK1889" s="77">
        <f>IF(F1889&gt;Variables!$G$8,0,1)</f>
        <v>0</v>
      </c>
      <c r="AL1889" s="77">
        <f>IF(G1889&gt;Variables!$G$9,0,1)</f>
        <v>0</v>
      </c>
      <c r="AM1889" s="77">
        <f>IF(AND(K1889&gt;Variables!$G$10,K1889&lt;Variables!$G$11),0,1)</f>
        <v>0</v>
      </c>
      <c r="AN1889" s="77">
        <f>IF(H1889&lt;Variables!$G$13,1,0)</f>
        <v>0</v>
      </c>
      <c r="AO1889" s="77">
        <f>IF(R1889&lt;Variables!$G$12,0,1)</f>
        <v>1</v>
      </c>
      <c r="AP1889" s="78">
        <f t="shared" si="59"/>
        <v>1</v>
      </c>
      <c r="AQ1889" s="77">
        <f>IF(V1889&lt;Variables!$G$15,1,0)</f>
        <v>1</v>
      </c>
      <c r="AR1889">
        <v>0</v>
      </c>
      <c r="AS1889">
        <v>0</v>
      </c>
      <c r="AT1889">
        <v>1</v>
      </c>
      <c r="AU1889">
        <v>0</v>
      </c>
      <c r="BA1889">
        <v>-2.25</v>
      </c>
    </row>
    <row r="1890" spans="3:53" x14ac:dyDescent="0.25">
      <c r="C1890" t="s">
        <v>328</v>
      </c>
      <c r="D1890" t="s">
        <v>140</v>
      </c>
      <c r="E1890">
        <v>23.77</v>
      </c>
      <c r="F1890">
        <v>5.75</v>
      </c>
      <c r="G1890">
        <v>5.15</v>
      </c>
      <c r="H1890">
        <v>6870</v>
      </c>
      <c r="I1890">
        <v>-1.1850000000000001</v>
      </c>
      <c r="J1890" t="s">
        <v>75</v>
      </c>
      <c r="K1890">
        <v>46.33</v>
      </c>
      <c r="L1890">
        <v>23.758684210526319</v>
      </c>
      <c r="M1890">
        <v>0.1949425694759824</v>
      </c>
      <c r="N1890">
        <v>24.068189795918371</v>
      </c>
      <c r="O1890">
        <v>-1.093517203204877</v>
      </c>
      <c r="P1890">
        <v>1256000</v>
      </c>
      <c r="Q1890">
        <v>740726</v>
      </c>
      <c r="R1890">
        <v>1.7</v>
      </c>
      <c r="S1890">
        <v>22.553999999999991</v>
      </c>
      <c r="T1890">
        <v>6.9779999999999998</v>
      </c>
      <c r="U1890">
        <v>14.10416666666667</v>
      </c>
      <c r="V1890">
        <v>2.3259764816897972</v>
      </c>
      <c r="AC1890">
        <v>24</v>
      </c>
      <c r="AD1890">
        <v>22.64</v>
      </c>
      <c r="AH1890" s="77">
        <f>IF(AND(M1890&lt;Variables!$G$6,M1890&gt;Variables!$G$5),0,1)</f>
        <v>1</v>
      </c>
      <c r="AI1890" s="77">
        <f t="shared" si="58"/>
        <v>1</v>
      </c>
      <c r="AJ1890" s="77">
        <f>IF(I1890&gt;Variables!$G$7,0,1)</f>
        <v>1</v>
      </c>
      <c r="AK1890" s="77">
        <f>IF(F1890&gt;Variables!$G$8,0,1)</f>
        <v>1</v>
      </c>
      <c r="AL1890" s="77">
        <f>IF(G1890&gt;Variables!$G$9,0,1)</f>
        <v>1</v>
      </c>
      <c r="AM1890" s="77">
        <f>IF(AND(K1890&gt;Variables!$G$10,K1890&lt;Variables!$G$11),0,1)</f>
        <v>1</v>
      </c>
      <c r="AN1890" s="77">
        <f>IF(H1890&lt;Variables!$G$13,1,0)</f>
        <v>0</v>
      </c>
      <c r="AO1890" s="77">
        <f>IF(R1890&lt;Variables!$G$12,0,1)</f>
        <v>0</v>
      </c>
      <c r="AP1890" s="78">
        <f t="shared" si="59"/>
        <v>1</v>
      </c>
      <c r="AQ1890" s="77">
        <f>IF(V1890&lt;Variables!$G$15,1,0)</f>
        <v>1</v>
      </c>
      <c r="AR1890">
        <v>0</v>
      </c>
      <c r="AS1890">
        <v>0</v>
      </c>
      <c r="AT1890">
        <v>1</v>
      </c>
      <c r="AU1890">
        <v>0</v>
      </c>
      <c r="BA1890">
        <v>-1.04</v>
      </c>
    </row>
    <row r="1891" spans="3:53" x14ac:dyDescent="0.25">
      <c r="C1891" t="s">
        <v>328</v>
      </c>
      <c r="D1891" t="s">
        <v>179</v>
      </c>
      <c r="E1891">
        <v>22.25</v>
      </c>
      <c r="F1891">
        <v>7.86</v>
      </c>
      <c r="G1891">
        <v>5.76</v>
      </c>
      <c r="H1891">
        <v>14130</v>
      </c>
      <c r="I1891">
        <v>-72.105000000000004</v>
      </c>
      <c r="J1891" t="s">
        <v>75</v>
      </c>
      <c r="K1891">
        <v>74.31</v>
      </c>
      <c r="L1891">
        <v>21.99231</v>
      </c>
      <c r="M1891">
        <v>0.98984599616866553</v>
      </c>
      <c r="N1891">
        <v>21.984074</v>
      </c>
      <c r="O1891">
        <v>1.0276803107558741</v>
      </c>
      <c r="P1891">
        <v>22412000</v>
      </c>
      <c r="Q1891">
        <v>11046000</v>
      </c>
      <c r="R1891">
        <v>2.0299999999999998</v>
      </c>
      <c r="S1891">
        <v>22.553999999999991</v>
      </c>
      <c r="T1891">
        <v>6.9779999999999998</v>
      </c>
      <c r="U1891">
        <v>14.10416666666667</v>
      </c>
      <c r="V1891">
        <v>2.5236212090897219</v>
      </c>
      <c r="AC1891">
        <v>22.645</v>
      </c>
      <c r="AD1891">
        <v>22.04</v>
      </c>
      <c r="AH1891" s="77">
        <f>IF(AND(M1891&lt;Variables!$G$6,M1891&gt;Variables!$G$5),0,1)</f>
        <v>1</v>
      </c>
      <c r="AI1891" s="77">
        <f t="shared" si="58"/>
        <v>0</v>
      </c>
      <c r="AJ1891" s="77">
        <f>IF(I1891&gt;Variables!$G$7,0,1)</f>
        <v>1</v>
      </c>
      <c r="AK1891" s="77">
        <f>IF(F1891&gt;Variables!$G$8,0,1)</f>
        <v>1</v>
      </c>
      <c r="AL1891" s="77">
        <f>IF(G1891&gt;Variables!$G$9,0,1)</f>
        <v>1</v>
      </c>
      <c r="AM1891" s="77">
        <f>IF(AND(K1891&gt;Variables!$G$10,K1891&lt;Variables!$G$11),0,1)</f>
        <v>1</v>
      </c>
      <c r="AN1891" s="77">
        <f>IF(H1891&lt;Variables!$G$13,1,0)</f>
        <v>0</v>
      </c>
      <c r="AO1891" s="77">
        <f>IF(R1891&lt;Variables!$G$12,0,1)</f>
        <v>0</v>
      </c>
      <c r="AP1891" s="78">
        <f t="shared" si="59"/>
        <v>1</v>
      </c>
      <c r="AQ1891" s="77">
        <f>IF(V1891&lt;Variables!$G$15,1,0)</f>
        <v>1</v>
      </c>
      <c r="AR1891">
        <v>0</v>
      </c>
      <c r="AS1891">
        <v>1</v>
      </c>
      <c r="AT1891">
        <v>0</v>
      </c>
      <c r="AU1891">
        <v>0</v>
      </c>
      <c r="BA1891">
        <v>0.39</v>
      </c>
    </row>
    <row r="1892" spans="3:53" x14ac:dyDescent="0.25">
      <c r="C1892" t="s">
        <v>328</v>
      </c>
      <c r="D1892" t="s">
        <v>127</v>
      </c>
      <c r="E1892">
        <v>37.32</v>
      </c>
      <c r="F1892">
        <v>12.11</v>
      </c>
      <c r="G1892">
        <v>13.46</v>
      </c>
      <c r="H1892">
        <v>8000</v>
      </c>
      <c r="I1892">
        <v>1806.2950000000001</v>
      </c>
      <c r="J1892" t="s">
        <v>75</v>
      </c>
      <c r="K1892">
        <v>66.489999999999995</v>
      </c>
      <c r="L1892">
        <v>36.904161111111108</v>
      </c>
      <c r="M1892">
        <v>1.2080992372284549</v>
      </c>
      <c r="N1892">
        <v>36.486199999999997</v>
      </c>
      <c r="O1892">
        <v>2.367470440879011</v>
      </c>
      <c r="P1892">
        <v>546215</v>
      </c>
      <c r="Q1892">
        <v>741896</v>
      </c>
      <c r="R1892">
        <v>0.74</v>
      </c>
      <c r="S1892">
        <v>22.553999999999991</v>
      </c>
      <c r="T1892">
        <v>6.9779999999999998</v>
      </c>
      <c r="U1892">
        <v>14.10416666666667</v>
      </c>
      <c r="V1892">
        <v>2.4488923648856211</v>
      </c>
      <c r="AC1892">
        <v>37.39</v>
      </c>
      <c r="AD1892">
        <v>33.549999999999997</v>
      </c>
      <c r="AH1892" s="77">
        <f>IF(AND(M1892&lt;Variables!$G$6,M1892&gt;Variables!$G$5),0,1)</f>
        <v>1</v>
      </c>
      <c r="AI1892" s="77">
        <f t="shared" si="58"/>
        <v>0</v>
      </c>
      <c r="AJ1892" s="77">
        <f>IF(I1892&gt;Variables!$G$7,0,1)</f>
        <v>0</v>
      </c>
      <c r="AK1892" s="77">
        <f>IF(F1892&gt;Variables!$G$8,0,1)</f>
        <v>0</v>
      </c>
      <c r="AL1892" s="77">
        <f>IF(G1892&gt;Variables!$G$9,0,1)</f>
        <v>0</v>
      </c>
      <c r="AM1892" s="77">
        <f>IF(AND(K1892&gt;Variables!$G$10,K1892&lt;Variables!$G$11),0,1)</f>
        <v>0</v>
      </c>
      <c r="AN1892" s="77">
        <f>IF(H1892&lt;Variables!$G$13,1,0)</f>
        <v>0</v>
      </c>
      <c r="AO1892" s="77">
        <f>IF(R1892&lt;Variables!$G$12,0,1)</f>
        <v>0</v>
      </c>
      <c r="AP1892" s="78">
        <f t="shared" si="59"/>
        <v>1</v>
      </c>
      <c r="AQ1892" s="77">
        <f>IF(V1892&lt;Variables!$G$15,1,0)</f>
        <v>1</v>
      </c>
      <c r="AR1892">
        <v>0</v>
      </c>
      <c r="AS1892">
        <v>0</v>
      </c>
      <c r="AT1892">
        <v>1</v>
      </c>
      <c r="AU1892">
        <v>0</v>
      </c>
      <c r="BA1892">
        <v>-2.25</v>
      </c>
    </row>
    <row r="1893" spans="3:53" x14ac:dyDescent="0.25">
      <c r="C1893" t="s">
        <v>328</v>
      </c>
      <c r="D1893" t="s">
        <v>329</v>
      </c>
      <c r="E1893">
        <v>162.71</v>
      </c>
      <c r="F1893">
        <v>5.73</v>
      </c>
      <c r="G1893">
        <v>6.77</v>
      </c>
      <c r="H1893">
        <v>9510</v>
      </c>
      <c r="I1893">
        <v>0</v>
      </c>
      <c r="J1893" t="s">
        <v>75</v>
      </c>
      <c r="K1893">
        <v>76.78</v>
      </c>
      <c r="L1893">
        <v>161.40058823529409</v>
      </c>
      <c r="M1893">
        <v>0.60062467882253057</v>
      </c>
      <c r="N1893">
        <v>160.59348837209299</v>
      </c>
      <c r="O1893">
        <v>1.106216476094491</v>
      </c>
      <c r="P1893">
        <v>357270</v>
      </c>
      <c r="Q1893">
        <v>412646</v>
      </c>
      <c r="R1893">
        <v>0.87</v>
      </c>
      <c r="S1893">
        <v>22.553999999999991</v>
      </c>
      <c r="T1893">
        <v>6.9779999999999998</v>
      </c>
      <c r="U1893">
        <v>14.10416666666667</v>
      </c>
      <c r="V1893">
        <v>2.5823718612906852</v>
      </c>
      <c r="AC1893">
        <v>163.16</v>
      </c>
      <c r="AD1893">
        <v>156.38999999999999</v>
      </c>
      <c r="AH1893" s="77">
        <f>IF(AND(M1893&lt;Variables!$G$6,M1893&gt;Variables!$G$5),0,1)</f>
        <v>1</v>
      </c>
      <c r="AI1893" s="77">
        <f t="shared" si="58"/>
        <v>0</v>
      </c>
      <c r="AJ1893" s="77">
        <f>IF(I1893&gt;Variables!$G$7,0,1)</f>
        <v>1</v>
      </c>
      <c r="AK1893" s="77">
        <f>IF(F1893&gt;Variables!$G$8,0,1)</f>
        <v>1</v>
      </c>
      <c r="AL1893" s="77">
        <f>IF(G1893&gt;Variables!$G$9,0,1)</f>
        <v>1</v>
      </c>
      <c r="AM1893" s="77">
        <f>IF(AND(K1893&gt;Variables!$G$10,K1893&lt;Variables!$G$11),0,1)</f>
        <v>1</v>
      </c>
      <c r="AN1893" s="77">
        <f>IF(H1893&lt;Variables!$G$13,1,0)</f>
        <v>0</v>
      </c>
      <c r="AO1893" s="77">
        <f>IF(R1893&lt;Variables!$G$12,0,1)</f>
        <v>0</v>
      </c>
      <c r="AP1893" s="78">
        <f t="shared" si="59"/>
        <v>1</v>
      </c>
      <c r="AQ1893" s="77">
        <f>IF(V1893&lt;Variables!$G$15,1,0)</f>
        <v>1</v>
      </c>
      <c r="AR1893">
        <v>0</v>
      </c>
      <c r="AS1893">
        <v>0</v>
      </c>
      <c r="AT1893">
        <v>0</v>
      </c>
      <c r="AU1893">
        <v>1</v>
      </c>
      <c r="BA1893">
        <v>-1.3</v>
      </c>
    </row>
    <row r="1894" spans="3:53" x14ac:dyDescent="0.25">
      <c r="C1894" t="s">
        <v>328</v>
      </c>
      <c r="D1894" t="s">
        <v>178</v>
      </c>
      <c r="E1894">
        <v>11.88</v>
      </c>
      <c r="F1894">
        <v>18.940000000000001</v>
      </c>
      <c r="G1894">
        <v>12.97</v>
      </c>
      <c r="H1894">
        <v>229.35</v>
      </c>
      <c r="I1894">
        <v>4260.0469999999996</v>
      </c>
      <c r="J1894" t="s">
        <v>75</v>
      </c>
      <c r="K1894">
        <v>62.81</v>
      </c>
      <c r="L1894">
        <v>11.63527</v>
      </c>
      <c r="M1894">
        <v>1.0719991886737441</v>
      </c>
      <c r="N1894">
        <v>11.490031999999999</v>
      </c>
      <c r="O1894">
        <v>2.349584404986865</v>
      </c>
      <c r="P1894">
        <v>2050000</v>
      </c>
      <c r="Q1894">
        <v>3460000</v>
      </c>
      <c r="R1894">
        <v>0.59</v>
      </c>
      <c r="S1894">
        <v>22.553999999999991</v>
      </c>
      <c r="T1894">
        <v>6.9779999999999998</v>
      </c>
      <c r="U1894">
        <v>14.10416666666667</v>
      </c>
      <c r="V1894">
        <v>2.4321807109497251</v>
      </c>
      <c r="AC1894">
        <v>12.2</v>
      </c>
      <c r="AD1894">
        <v>11.31</v>
      </c>
      <c r="AH1894" s="77">
        <f>IF(AND(M1894&lt;Variables!$G$6,M1894&gt;Variables!$G$5),0,1)</f>
        <v>1</v>
      </c>
      <c r="AI1894" s="77">
        <f t="shared" si="58"/>
        <v>0</v>
      </c>
      <c r="AJ1894" s="77">
        <f>IF(I1894&gt;Variables!$G$7,0,1)</f>
        <v>0</v>
      </c>
      <c r="AK1894" s="77">
        <f>IF(F1894&gt;Variables!$G$8,0,1)</f>
        <v>0</v>
      </c>
      <c r="AL1894" s="77">
        <f>IF(G1894&gt;Variables!$G$9,0,1)</f>
        <v>0</v>
      </c>
      <c r="AM1894" s="77">
        <f>IF(AND(K1894&gt;Variables!$G$10,K1894&lt;Variables!$G$11),0,1)</f>
        <v>0</v>
      </c>
      <c r="AN1894" s="77">
        <f>IF(H1894&lt;Variables!$G$13,1,0)</f>
        <v>1</v>
      </c>
      <c r="AO1894" s="77">
        <f>IF(R1894&lt;Variables!$G$12,0,1)</f>
        <v>0</v>
      </c>
      <c r="AP1894" s="78">
        <f t="shared" si="59"/>
        <v>1</v>
      </c>
      <c r="AQ1894" s="77">
        <f>IF(V1894&lt;Variables!$G$15,1,0)</f>
        <v>1</v>
      </c>
      <c r="AR1894">
        <v>0</v>
      </c>
      <c r="AS1894">
        <v>0</v>
      </c>
      <c r="AT1894">
        <v>1</v>
      </c>
      <c r="AU1894">
        <v>0</v>
      </c>
      <c r="BA1894">
        <v>-2.25</v>
      </c>
    </row>
    <row r="1895" spans="3:53" x14ac:dyDescent="0.25">
      <c r="C1895" t="s">
        <v>330</v>
      </c>
      <c r="D1895" t="s">
        <v>279</v>
      </c>
      <c r="E1895">
        <v>9.16</v>
      </c>
      <c r="F1895">
        <v>5.67</v>
      </c>
      <c r="G1895">
        <v>-4.2</v>
      </c>
      <c r="H1895">
        <v>13560</v>
      </c>
      <c r="I1895">
        <v>601.77800000000002</v>
      </c>
      <c r="J1895" t="s">
        <v>75</v>
      </c>
      <c r="K1895">
        <v>47.78</v>
      </c>
      <c r="L1895">
        <v>9.1246611111111111</v>
      </c>
      <c r="M1895">
        <v>5.851054437943453E-2</v>
      </c>
      <c r="N1895">
        <v>9.1422347826086963</v>
      </c>
      <c r="O1895">
        <v>-0.13382704447680291</v>
      </c>
      <c r="P1895">
        <v>1887000</v>
      </c>
      <c r="Q1895">
        <v>1051000</v>
      </c>
      <c r="R1895">
        <v>1.8</v>
      </c>
      <c r="S1895">
        <v>21.876999999999999</v>
      </c>
      <c r="T1895">
        <v>6.7389999999999999</v>
      </c>
      <c r="U1895">
        <v>13.73208333333333</v>
      </c>
      <c r="V1895">
        <v>2.342854658009947</v>
      </c>
      <c r="AC1895">
        <v>9.2050000000000001</v>
      </c>
      <c r="AD1895">
        <v>9</v>
      </c>
      <c r="AH1895" s="77">
        <f>IF(AND(M1895&lt;Variables!$G$6,M1895&gt;Variables!$G$5),0,1)</f>
        <v>1</v>
      </c>
      <c r="AI1895" s="77">
        <f t="shared" si="58"/>
        <v>1</v>
      </c>
      <c r="AJ1895" s="77">
        <f>IF(I1895&gt;Variables!$G$7,0,1)</f>
        <v>0</v>
      </c>
      <c r="AK1895" s="77">
        <f>IF(F1895&gt;Variables!$G$8,0,1)</f>
        <v>1</v>
      </c>
      <c r="AL1895" s="77">
        <f>IF(G1895&gt;Variables!$G$9,0,1)</f>
        <v>1</v>
      </c>
      <c r="AM1895" s="77">
        <f>IF(AND(K1895&gt;Variables!$G$10,K1895&lt;Variables!$G$11),0,1)</f>
        <v>1</v>
      </c>
      <c r="AN1895" s="77">
        <f>IF(H1895&lt;Variables!$G$13,1,0)</f>
        <v>0</v>
      </c>
      <c r="AO1895" s="77">
        <f>IF(R1895&lt;Variables!$G$12,0,1)</f>
        <v>0</v>
      </c>
      <c r="AP1895" s="78">
        <f t="shared" si="59"/>
        <v>1</v>
      </c>
      <c r="AQ1895" s="77">
        <f>IF(V1895&lt;Variables!$G$15,1,0)</f>
        <v>1</v>
      </c>
      <c r="AR1895">
        <v>0</v>
      </c>
      <c r="AS1895">
        <v>1</v>
      </c>
      <c r="AT1895">
        <v>0</v>
      </c>
      <c r="AU1895">
        <v>0</v>
      </c>
      <c r="BA1895">
        <v>0.38</v>
      </c>
    </row>
    <row r="1896" spans="3:53" x14ac:dyDescent="0.25">
      <c r="C1896" t="s">
        <v>330</v>
      </c>
      <c r="D1896" t="s">
        <v>275</v>
      </c>
      <c r="E1896">
        <v>56.13</v>
      </c>
      <c r="F1896">
        <v>46.75</v>
      </c>
      <c r="G1896">
        <v>0.44</v>
      </c>
      <c r="H1896">
        <v>639.94000000000005</v>
      </c>
      <c r="I1896">
        <v>-9.9339999999999993</v>
      </c>
      <c r="J1896" t="s">
        <v>74</v>
      </c>
      <c r="K1896">
        <v>39.21</v>
      </c>
      <c r="L1896">
        <v>55.98</v>
      </c>
      <c r="M1896">
        <v>-2.6795284030011728E-2</v>
      </c>
      <c r="N1896">
        <v>56.019895918367347</v>
      </c>
      <c r="O1896">
        <v>-9.799361006908168E-2</v>
      </c>
      <c r="P1896">
        <v>6130000</v>
      </c>
      <c r="Q1896">
        <v>178970</v>
      </c>
      <c r="R1896">
        <v>34.25</v>
      </c>
      <c r="S1896">
        <v>21.876999999999999</v>
      </c>
      <c r="T1896">
        <v>6.7389999999999999</v>
      </c>
      <c r="U1896">
        <v>13.73208333333333</v>
      </c>
      <c r="V1896">
        <v>2.2550772956055729</v>
      </c>
      <c r="AC1896">
        <v>56.06</v>
      </c>
      <c r="AD1896">
        <v>55.67</v>
      </c>
      <c r="AH1896" s="77">
        <f>IF(AND(M1896&lt;Variables!$G$6,M1896&gt;Variables!$G$5),0,1)</f>
        <v>1</v>
      </c>
      <c r="AI1896" s="77">
        <f t="shared" si="58"/>
        <v>1</v>
      </c>
      <c r="AJ1896" s="77">
        <f>IF(I1896&gt;Variables!$G$7,0,1)</f>
        <v>1</v>
      </c>
      <c r="AK1896" s="77">
        <f>IF(F1896&gt;Variables!$G$8,0,1)</f>
        <v>0</v>
      </c>
      <c r="AL1896" s="77">
        <f>IF(G1896&gt;Variables!$G$9,0,1)</f>
        <v>1</v>
      </c>
      <c r="AM1896" s="77">
        <f>IF(AND(K1896&gt;Variables!$G$10,K1896&lt;Variables!$G$11),0,1)</f>
        <v>1</v>
      </c>
      <c r="AN1896" s="77">
        <f>IF(H1896&lt;Variables!$G$13,1,0)</f>
        <v>1</v>
      </c>
      <c r="AO1896" s="77">
        <f>IF(R1896&lt;Variables!$G$12,0,1)</f>
        <v>1</v>
      </c>
      <c r="AP1896" s="78">
        <f t="shared" si="59"/>
        <v>0</v>
      </c>
      <c r="AQ1896" s="77">
        <f>IF(V1896&lt;Variables!$G$15,1,0)</f>
        <v>1</v>
      </c>
      <c r="AR1896">
        <v>0</v>
      </c>
      <c r="AS1896">
        <v>0</v>
      </c>
      <c r="AT1896">
        <v>0</v>
      </c>
      <c r="AU1896">
        <v>1</v>
      </c>
      <c r="BA1896">
        <v>-0.78</v>
      </c>
    </row>
    <row r="1897" spans="3:53" x14ac:dyDescent="0.25">
      <c r="C1897" t="s">
        <v>330</v>
      </c>
      <c r="D1897" t="s">
        <v>302</v>
      </c>
      <c r="E1897">
        <v>23.5</v>
      </c>
      <c r="F1897">
        <v>17.47</v>
      </c>
      <c r="G1897">
        <v>12.25</v>
      </c>
      <c r="H1897">
        <v>1050</v>
      </c>
      <c r="I1897">
        <v>127.53</v>
      </c>
      <c r="J1897" t="s">
        <v>74</v>
      </c>
      <c r="K1897">
        <v>58.1</v>
      </c>
      <c r="L1897">
        <v>23.329429999999999</v>
      </c>
      <c r="M1897">
        <v>0.32392561669958941</v>
      </c>
      <c r="N1897">
        <v>23.274560000000001</v>
      </c>
      <c r="O1897">
        <v>0.56044024033107442</v>
      </c>
      <c r="P1897">
        <v>13230000</v>
      </c>
      <c r="Q1897">
        <v>1330000</v>
      </c>
      <c r="R1897">
        <v>9.9499999999999993</v>
      </c>
      <c r="S1897">
        <v>21.876999999999999</v>
      </c>
      <c r="T1897">
        <v>6.7389999999999999</v>
      </c>
      <c r="U1897">
        <v>13.73208333333333</v>
      </c>
      <c r="V1897">
        <v>2.4349164067994811</v>
      </c>
      <c r="AC1897">
        <v>23.624300000000002</v>
      </c>
      <c r="AD1897">
        <v>22.78</v>
      </c>
      <c r="AH1897" s="77">
        <f>IF(AND(M1897&lt;Variables!$G$6,M1897&gt;Variables!$G$5),0,1)</f>
        <v>1</v>
      </c>
      <c r="AI1897" s="77">
        <f t="shared" si="58"/>
        <v>0</v>
      </c>
      <c r="AJ1897" s="77">
        <f>IF(I1897&gt;Variables!$G$7,0,1)</f>
        <v>0</v>
      </c>
      <c r="AK1897" s="77">
        <f>IF(F1897&gt;Variables!$G$8,0,1)</f>
        <v>0</v>
      </c>
      <c r="AL1897" s="77">
        <f>IF(G1897&gt;Variables!$G$9,0,1)</f>
        <v>0</v>
      </c>
      <c r="AM1897" s="77">
        <f>IF(AND(K1897&gt;Variables!$G$10,K1897&lt;Variables!$G$11),0,1)</f>
        <v>1</v>
      </c>
      <c r="AN1897" s="77">
        <f>IF(H1897&lt;Variables!$G$13,1,0)</f>
        <v>1</v>
      </c>
      <c r="AO1897" s="77">
        <f>IF(R1897&lt;Variables!$G$12,0,1)</f>
        <v>1</v>
      </c>
      <c r="AP1897" s="78">
        <f t="shared" si="59"/>
        <v>0</v>
      </c>
      <c r="AQ1897" s="77">
        <f>IF(V1897&lt;Variables!$G$15,1,0)</f>
        <v>1</v>
      </c>
      <c r="AR1897">
        <v>0</v>
      </c>
      <c r="AS1897">
        <v>0</v>
      </c>
      <c r="AT1897">
        <v>1</v>
      </c>
      <c r="AU1897">
        <v>0</v>
      </c>
      <c r="BA1897">
        <v>-2.25</v>
      </c>
    </row>
    <row r="1898" spans="3:53" x14ac:dyDescent="0.25">
      <c r="C1898" t="s">
        <v>330</v>
      </c>
      <c r="D1898" t="s">
        <v>278</v>
      </c>
      <c r="E1898">
        <v>225.09</v>
      </c>
      <c r="F1898">
        <v>6.08</v>
      </c>
      <c r="G1898">
        <v>5.89</v>
      </c>
      <c r="H1898">
        <v>7520</v>
      </c>
      <c r="I1898">
        <v>-5.5549999999999997</v>
      </c>
      <c r="J1898" t="s">
        <v>74</v>
      </c>
      <c r="K1898">
        <v>48.1</v>
      </c>
      <c r="L1898">
        <v>224.92338000000001</v>
      </c>
      <c r="M1898">
        <v>-0.1926789469374095</v>
      </c>
      <c r="N1898">
        <v>224.878748</v>
      </c>
      <c r="O1898">
        <v>-0.1728700481736907</v>
      </c>
      <c r="P1898">
        <v>633569</v>
      </c>
      <c r="Q1898">
        <v>626950</v>
      </c>
      <c r="R1898">
        <v>1.01</v>
      </c>
      <c r="S1898">
        <v>21.876999999999999</v>
      </c>
      <c r="T1898">
        <v>6.7389999999999999</v>
      </c>
      <c r="U1898">
        <v>13.73208333333333</v>
      </c>
      <c r="V1898">
        <v>2.3512683847027378</v>
      </c>
      <c r="AC1898">
        <v>227.2</v>
      </c>
      <c r="AD1898">
        <v>223.25</v>
      </c>
      <c r="AH1898" s="77">
        <f>IF(AND(M1898&lt;Variables!$G$6,M1898&gt;Variables!$G$5),0,1)</f>
        <v>1</v>
      </c>
      <c r="AI1898" s="77">
        <f t="shared" si="58"/>
        <v>0</v>
      </c>
      <c r="AJ1898" s="77">
        <f>IF(I1898&gt;Variables!$G$7,0,1)</f>
        <v>1</v>
      </c>
      <c r="AK1898" s="77">
        <f>IF(F1898&gt;Variables!$G$8,0,1)</f>
        <v>1</v>
      </c>
      <c r="AL1898" s="77">
        <f>IF(G1898&gt;Variables!$G$9,0,1)</f>
        <v>1</v>
      </c>
      <c r="AM1898" s="77">
        <f>IF(AND(K1898&gt;Variables!$G$10,K1898&lt;Variables!$G$11),0,1)</f>
        <v>1</v>
      </c>
      <c r="AN1898" s="77">
        <f>IF(H1898&lt;Variables!$G$13,1,0)</f>
        <v>0</v>
      </c>
      <c r="AO1898" s="77">
        <f>IF(R1898&lt;Variables!$G$12,0,1)</f>
        <v>0</v>
      </c>
      <c r="AP1898" s="78">
        <f t="shared" si="59"/>
        <v>0</v>
      </c>
      <c r="AQ1898" s="77">
        <f>IF(V1898&lt;Variables!$G$15,1,0)</f>
        <v>1</v>
      </c>
      <c r="AR1898">
        <v>0</v>
      </c>
      <c r="AS1898">
        <v>1</v>
      </c>
      <c r="AT1898">
        <v>0</v>
      </c>
      <c r="AU1898">
        <v>0</v>
      </c>
      <c r="BA1898">
        <v>0.5</v>
      </c>
    </row>
    <row r="1899" spans="3:53" x14ac:dyDescent="0.25">
      <c r="C1899" t="s">
        <v>330</v>
      </c>
      <c r="D1899" t="s">
        <v>326</v>
      </c>
      <c r="E1899">
        <v>34.18</v>
      </c>
      <c r="F1899">
        <v>8.1</v>
      </c>
      <c r="G1899">
        <v>-2.38</v>
      </c>
      <c r="H1899">
        <v>-99999</v>
      </c>
      <c r="I1899">
        <v>137.173</v>
      </c>
      <c r="J1899" t="s">
        <v>74</v>
      </c>
      <c r="K1899">
        <v>78.150000000000006</v>
      </c>
      <c r="L1899">
        <v>34.06</v>
      </c>
      <c r="M1899">
        <v>5.8719906048159513E-2</v>
      </c>
      <c r="N1899">
        <v>34.055544444444443</v>
      </c>
      <c r="O1899">
        <v>7.1810790150337769E-2</v>
      </c>
      <c r="P1899">
        <v>16417</v>
      </c>
      <c r="Q1899">
        <v>125430</v>
      </c>
      <c r="R1899">
        <v>0.13</v>
      </c>
      <c r="S1899">
        <v>21.876999999999999</v>
      </c>
      <c r="T1899">
        <v>6.7389999999999999</v>
      </c>
      <c r="U1899">
        <v>13.73208333333333</v>
      </c>
      <c r="V1899">
        <v>2.65233351849677</v>
      </c>
      <c r="AC1899">
        <v>34.08</v>
      </c>
      <c r="AD1899">
        <v>33.86</v>
      </c>
      <c r="AH1899" s="77">
        <f>IF(AND(M1899&lt;Variables!$G$6,M1899&gt;Variables!$G$5),0,1)</f>
        <v>1</v>
      </c>
      <c r="AI1899" s="77">
        <f t="shared" si="58"/>
        <v>0</v>
      </c>
      <c r="AJ1899" s="77">
        <f>IF(I1899&gt;Variables!$G$7,0,1)</f>
        <v>0</v>
      </c>
      <c r="AK1899" s="77">
        <f>IF(F1899&gt;Variables!$G$8,0,1)</f>
        <v>1</v>
      </c>
      <c r="AL1899" s="77">
        <f>IF(G1899&gt;Variables!$G$9,0,1)</f>
        <v>1</v>
      </c>
      <c r="AM1899" s="77">
        <f>IF(AND(K1899&gt;Variables!$G$10,K1899&lt;Variables!$G$11),0,1)</f>
        <v>1</v>
      </c>
      <c r="AN1899" s="77">
        <f>IF(H1899&lt;Variables!$G$13,1,0)</f>
        <v>1</v>
      </c>
      <c r="AO1899" s="77">
        <f>IF(R1899&lt;Variables!$G$12,0,1)</f>
        <v>0</v>
      </c>
      <c r="AP1899" s="78">
        <f t="shared" si="59"/>
        <v>0</v>
      </c>
      <c r="AQ1899" s="77">
        <f>IF(V1899&lt;Variables!$G$15,1,0)</f>
        <v>1</v>
      </c>
      <c r="AR1899">
        <v>0</v>
      </c>
      <c r="AS1899">
        <v>0</v>
      </c>
      <c r="AT1899">
        <v>0</v>
      </c>
      <c r="AU1899">
        <v>0</v>
      </c>
      <c r="BA1899">
        <v>0</v>
      </c>
    </row>
    <row r="1900" spans="3:53" x14ac:dyDescent="0.25">
      <c r="C1900" t="s">
        <v>330</v>
      </c>
      <c r="D1900" t="s">
        <v>273</v>
      </c>
      <c r="E1900">
        <v>2</v>
      </c>
      <c r="F1900">
        <v>41.13</v>
      </c>
      <c r="G1900">
        <v>21.47</v>
      </c>
      <c r="H1900">
        <v>464.81</v>
      </c>
      <c r="I1900">
        <v>-4.6970000000000001</v>
      </c>
      <c r="J1900" t="s">
        <v>74</v>
      </c>
      <c r="K1900">
        <v>36.14</v>
      </c>
      <c r="L1900">
        <v>2.0710600000000001</v>
      </c>
      <c r="M1900">
        <v>-4.3967823240273169</v>
      </c>
      <c r="N1900">
        <v>2.0714899999999998</v>
      </c>
      <c r="O1900">
        <v>-4.4166276448353532</v>
      </c>
      <c r="P1900">
        <v>213170000</v>
      </c>
      <c r="Q1900">
        <v>1670000</v>
      </c>
      <c r="R1900">
        <v>127.65</v>
      </c>
      <c r="S1900">
        <v>21.876999999999999</v>
      </c>
      <c r="T1900">
        <v>6.7389999999999999</v>
      </c>
      <c r="U1900">
        <v>13.73208333333333</v>
      </c>
      <c r="V1900">
        <v>2.1617337445288878</v>
      </c>
      <c r="AC1900">
        <v>2.09</v>
      </c>
      <c r="AD1900">
        <v>1.77</v>
      </c>
      <c r="AH1900" s="77">
        <f>IF(AND(M1900&lt;Variables!$G$6,M1900&gt;Variables!$G$5),0,1)</f>
        <v>0</v>
      </c>
      <c r="AI1900" s="77">
        <f t="shared" si="58"/>
        <v>1</v>
      </c>
      <c r="AJ1900" s="77">
        <f>IF(I1900&gt;Variables!$G$7,0,1)</f>
        <v>1</v>
      </c>
      <c r="AK1900" s="77">
        <f>IF(F1900&gt;Variables!$G$8,0,1)</f>
        <v>0</v>
      </c>
      <c r="AL1900" s="77">
        <f>IF(G1900&gt;Variables!$G$9,0,1)</f>
        <v>0</v>
      </c>
      <c r="AM1900" s="77">
        <f>IF(AND(K1900&gt;Variables!$G$10,K1900&lt;Variables!$G$11),0,1)</f>
        <v>1</v>
      </c>
      <c r="AN1900" s="77">
        <f>IF(H1900&lt;Variables!$G$13,1,0)</f>
        <v>1</v>
      </c>
      <c r="AO1900" s="77">
        <f>IF(R1900&lt;Variables!$G$12,0,1)</f>
        <v>1</v>
      </c>
      <c r="AP1900" s="78">
        <f t="shared" si="59"/>
        <v>0</v>
      </c>
      <c r="AQ1900" s="77">
        <f>IF(V1900&lt;Variables!$G$15,1,0)</f>
        <v>1</v>
      </c>
      <c r="AR1900">
        <v>1</v>
      </c>
      <c r="AS1900">
        <v>0</v>
      </c>
      <c r="AT1900">
        <v>0</v>
      </c>
      <c r="AU1900">
        <v>0</v>
      </c>
      <c r="BA1900">
        <v>2</v>
      </c>
    </row>
    <row r="1901" spans="3:53" x14ac:dyDescent="0.25">
      <c r="C1901" t="s">
        <v>330</v>
      </c>
      <c r="D1901" t="s">
        <v>179</v>
      </c>
      <c r="E1901">
        <v>22.17</v>
      </c>
      <c r="F1901">
        <v>7.13</v>
      </c>
      <c r="G1901">
        <v>5.14</v>
      </c>
      <c r="H1901">
        <v>14130</v>
      </c>
      <c r="I1901">
        <v>-72.084999999999994</v>
      </c>
      <c r="J1901" t="s">
        <v>75</v>
      </c>
      <c r="K1901">
        <v>55.09</v>
      </c>
      <c r="L1901">
        <v>22.042815000000001</v>
      </c>
      <c r="M1901">
        <v>0.1686944249180557</v>
      </c>
      <c r="N1901">
        <v>21.993376000000001</v>
      </c>
      <c r="O1901">
        <v>0.39386404342835091</v>
      </c>
      <c r="P1901">
        <v>22609000</v>
      </c>
      <c r="Q1901">
        <v>11046000</v>
      </c>
      <c r="R1901">
        <v>2.0499999999999998</v>
      </c>
      <c r="S1901">
        <v>21.876999999999999</v>
      </c>
      <c r="T1901">
        <v>6.7389999999999999</v>
      </c>
      <c r="U1901">
        <v>13.73208333333333</v>
      </c>
      <c r="V1901">
        <v>2.4128665504013891</v>
      </c>
      <c r="AC1901">
        <v>22.645</v>
      </c>
      <c r="AD1901">
        <v>22.04</v>
      </c>
      <c r="AH1901" s="77">
        <f>IF(AND(M1901&lt;Variables!$G$6,M1901&gt;Variables!$G$5),0,1)</f>
        <v>1</v>
      </c>
      <c r="AI1901" s="77">
        <f t="shared" si="58"/>
        <v>0</v>
      </c>
      <c r="AJ1901" s="77">
        <f>IF(I1901&gt;Variables!$G$7,0,1)</f>
        <v>1</v>
      </c>
      <c r="AK1901" s="77">
        <f>IF(F1901&gt;Variables!$G$8,0,1)</f>
        <v>1</v>
      </c>
      <c r="AL1901" s="77">
        <f>IF(G1901&gt;Variables!$G$9,0,1)</f>
        <v>1</v>
      </c>
      <c r="AM1901" s="77">
        <f>IF(AND(K1901&gt;Variables!$G$10,K1901&lt;Variables!$G$11),0,1)</f>
        <v>1</v>
      </c>
      <c r="AN1901" s="77">
        <f>IF(H1901&lt;Variables!$G$13,1,0)</f>
        <v>0</v>
      </c>
      <c r="AO1901" s="77">
        <f>IF(R1901&lt;Variables!$G$12,0,1)</f>
        <v>0</v>
      </c>
      <c r="AP1901" s="78">
        <f t="shared" si="59"/>
        <v>1</v>
      </c>
      <c r="AQ1901" s="77">
        <f>IF(V1901&lt;Variables!$G$15,1,0)</f>
        <v>1</v>
      </c>
      <c r="AR1901">
        <v>0</v>
      </c>
      <c r="AS1901">
        <v>1</v>
      </c>
      <c r="AT1901">
        <v>0</v>
      </c>
      <c r="AU1901">
        <v>0</v>
      </c>
      <c r="BA1901">
        <v>0.78</v>
      </c>
    </row>
    <row r="1902" spans="3:53" x14ac:dyDescent="0.25">
      <c r="C1902" t="s">
        <v>330</v>
      </c>
      <c r="D1902" t="s">
        <v>201</v>
      </c>
      <c r="E1902">
        <v>39.590000000000003</v>
      </c>
      <c r="F1902">
        <v>14.59</v>
      </c>
      <c r="G1902">
        <v>16.93</v>
      </c>
      <c r="H1902">
        <v>-99999</v>
      </c>
      <c r="I1902">
        <v>34.933999999999997</v>
      </c>
      <c r="J1902" t="s">
        <v>75</v>
      </c>
      <c r="K1902">
        <v>54.99</v>
      </c>
      <c r="L1902">
        <v>39.370005555555551</v>
      </c>
      <c r="M1902">
        <v>0.26668638462926181</v>
      </c>
      <c r="N1902">
        <v>39.31202291666667</v>
      </c>
      <c r="O1902">
        <v>0.41457312862990697</v>
      </c>
      <c r="P1902">
        <v>919062</v>
      </c>
      <c r="Q1902">
        <v>2287000</v>
      </c>
      <c r="R1902">
        <v>0.4</v>
      </c>
      <c r="S1902">
        <v>21.876999999999999</v>
      </c>
      <c r="T1902">
        <v>6.7389999999999999</v>
      </c>
      <c r="U1902">
        <v>13.73208333333333</v>
      </c>
      <c r="V1902">
        <v>2.4079193045083809</v>
      </c>
      <c r="AC1902">
        <v>40.020000000000003</v>
      </c>
      <c r="AD1902">
        <v>37.049999999999997</v>
      </c>
      <c r="AH1902" s="77">
        <f>IF(AND(M1902&lt;Variables!$G$6,M1902&gt;Variables!$G$5),0,1)</f>
        <v>1</v>
      </c>
      <c r="AI1902" s="77">
        <f t="shared" si="58"/>
        <v>0</v>
      </c>
      <c r="AJ1902" s="77">
        <f>IF(I1902&gt;Variables!$G$7,0,1)</f>
        <v>1</v>
      </c>
      <c r="AK1902" s="77">
        <f>IF(F1902&gt;Variables!$G$8,0,1)</f>
        <v>0</v>
      </c>
      <c r="AL1902" s="77">
        <f>IF(G1902&gt;Variables!$G$9,0,1)</f>
        <v>0</v>
      </c>
      <c r="AM1902" s="77">
        <f>IF(AND(K1902&gt;Variables!$G$10,K1902&lt;Variables!$G$11),0,1)</f>
        <v>1</v>
      </c>
      <c r="AN1902" s="77">
        <f>IF(H1902&lt;Variables!$G$13,1,0)</f>
        <v>1</v>
      </c>
      <c r="AO1902" s="77">
        <f>IF(R1902&lt;Variables!$G$12,0,1)</f>
        <v>0</v>
      </c>
      <c r="AP1902" s="78">
        <f t="shared" si="59"/>
        <v>1</v>
      </c>
      <c r="AQ1902" s="77">
        <f>IF(V1902&lt;Variables!$G$15,1,0)</f>
        <v>1</v>
      </c>
      <c r="AR1902">
        <v>1</v>
      </c>
      <c r="AS1902">
        <v>0</v>
      </c>
      <c r="AT1902">
        <v>0</v>
      </c>
      <c r="AU1902">
        <v>0</v>
      </c>
      <c r="BA1902">
        <v>0.74</v>
      </c>
    </row>
    <row r="1903" spans="3:53" x14ac:dyDescent="0.25">
      <c r="C1903" t="s">
        <v>330</v>
      </c>
      <c r="D1903" t="s">
        <v>293</v>
      </c>
      <c r="E1903">
        <v>22.48</v>
      </c>
      <c r="F1903">
        <v>11.15</v>
      </c>
      <c r="G1903">
        <v>-1.51</v>
      </c>
      <c r="H1903">
        <v>-99999</v>
      </c>
      <c r="I1903">
        <v>240.642</v>
      </c>
      <c r="J1903" t="s">
        <v>74</v>
      </c>
      <c r="K1903">
        <v>-99999</v>
      </c>
      <c r="L1903">
        <v>-99999</v>
      </c>
      <c r="M1903">
        <v>-99999</v>
      </c>
      <c r="N1903">
        <v>-99999</v>
      </c>
      <c r="O1903">
        <v>-99999</v>
      </c>
      <c r="P1903">
        <v>138421</v>
      </c>
      <c r="Q1903">
        <v>7534</v>
      </c>
      <c r="R1903">
        <v>18.37</v>
      </c>
      <c r="S1903">
        <v>21.876999999999999</v>
      </c>
      <c r="T1903">
        <v>6.7389999999999999</v>
      </c>
      <c r="U1903">
        <v>13.73208333333333</v>
      </c>
      <c r="V1903">
        <v>-99999</v>
      </c>
      <c r="AC1903">
        <v>-99999</v>
      </c>
      <c r="AD1903">
        <v>-99999</v>
      </c>
      <c r="AH1903" s="77">
        <f>IF(AND(M1903&lt;Variables!$G$6,M1903&gt;Variables!$G$5),0,1)</f>
        <v>1</v>
      </c>
      <c r="AI1903" s="77">
        <f t="shared" si="58"/>
        <v>1</v>
      </c>
      <c r="AJ1903" s="77">
        <f>IF(I1903&gt;Variables!$G$7,0,1)</f>
        <v>0</v>
      </c>
      <c r="AK1903" s="77">
        <f>IF(F1903&gt;Variables!$G$8,0,1)</f>
        <v>0</v>
      </c>
      <c r="AL1903" s="77">
        <f>IF(G1903&gt;Variables!$G$9,0,1)</f>
        <v>1</v>
      </c>
      <c r="AM1903" s="77">
        <f>IF(AND(K1903&gt;Variables!$G$10,K1903&lt;Variables!$G$11),0,1)</f>
        <v>1</v>
      </c>
      <c r="AN1903" s="77">
        <f>IF(H1903&lt;Variables!$G$13,1,0)</f>
        <v>1</v>
      </c>
      <c r="AO1903" s="77">
        <f>IF(R1903&lt;Variables!$G$12,0,1)</f>
        <v>1</v>
      </c>
      <c r="AP1903" s="78">
        <f t="shared" si="59"/>
        <v>0</v>
      </c>
      <c r="AQ1903" s="77">
        <f>IF(V1903&lt;Variables!$G$15,1,0)</f>
        <v>1</v>
      </c>
      <c r="AR1903">
        <v>0</v>
      </c>
      <c r="AS1903">
        <v>0</v>
      </c>
      <c r="AT1903">
        <v>0</v>
      </c>
      <c r="AU1903">
        <v>0</v>
      </c>
      <c r="BA1903">
        <v>0</v>
      </c>
    </row>
    <row r="1904" spans="3:53" x14ac:dyDescent="0.25">
      <c r="C1904" t="s">
        <v>330</v>
      </c>
      <c r="D1904" t="s">
        <v>178</v>
      </c>
      <c r="E1904">
        <v>11.69</v>
      </c>
      <c r="F1904">
        <v>17.489999999999998</v>
      </c>
      <c r="G1904">
        <v>12.15</v>
      </c>
      <c r="H1904">
        <v>229.35</v>
      </c>
      <c r="I1904">
        <v>4243.3469999999998</v>
      </c>
      <c r="J1904" t="s">
        <v>75</v>
      </c>
      <c r="K1904">
        <v>51.05</v>
      </c>
      <c r="L1904">
        <v>11.66104</v>
      </c>
      <c r="M1904">
        <v>0.1197148796333849</v>
      </c>
      <c r="N1904">
        <v>11.546094</v>
      </c>
      <c r="O1904">
        <v>1.116446826086835</v>
      </c>
      <c r="P1904">
        <v>2100000</v>
      </c>
      <c r="Q1904">
        <v>3460000</v>
      </c>
      <c r="R1904">
        <v>0.61</v>
      </c>
      <c r="S1904">
        <v>21.876999999999999</v>
      </c>
      <c r="T1904">
        <v>6.7389999999999999</v>
      </c>
      <c r="U1904">
        <v>13.73208333333333</v>
      </c>
      <c r="V1904">
        <v>2.374402389728532</v>
      </c>
      <c r="AC1904">
        <v>12.2</v>
      </c>
      <c r="AD1904">
        <v>11.31</v>
      </c>
      <c r="AH1904" s="77">
        <f>IF(AND(M1904&lt;Variables!$G$6,M1904&gt;Variables!$G$5),0,1)</f>
        <v>1</v>
      </c>
      <c r="AI1904" s="77">
        <f t="shared" si="58"/>
        <v>0</v>
      </c>
      <c r="AJ1904" s="77">
        <f>IF(I1904&gt;Variables!$G$7,0,1)</f>
        <v>0</v>
      </c>
      <c r="AK1904" s="77">
        <f>IF(F1904&gt;Variables!$G$8,0,1)</f>
        <v>0</v>
      </c>
      <c r="AL1904" s="77">
        <f>IF(G1904&gt;Variables!$G$9,0,1)</f>
        <v>0</v>
      </c>
      <c r="AM1904" s="77">
        <f>IF(AND(K1904&gt;Variables!$G$10,K1904&lt;Variables!$G$11),0,1)</f>
        <v>1</v>
      </c>
      <c r="AN1904" s="77">
        <f>IF(H1904&lt;Variables!$G$13,1,0)</f>
        <v>1</v>
      </c>
      <c r="AO1904" s="77">
        <f>IF(R1904&lt;Variables!$G$12,0,1)</f>
        <v>0</v>
      </c>
      <c r="AP1904" s="78">
        <f t="shared" si="59"/>
        <v>1</v>
      </c>
      <c r="AQ1904" s="77">
        <f>IF(V1904&lt;Variables!$G$15,1,0)</f>
        <v>1</v>
      </c>
      <c r="AR1904">
        <v>0</v>
      </c>
      <c r="AS1904">
        <v>0</v>
      </c>
      <c r="AT1904">
        <v>1</v>
      </c>
      <c r="AU1904">
        <v>0</v>
      </c>
      <c r="BA1904">
        <v>-2.25</v>
      </c>
    </row>
    <row r="1905" spans="3:53" x14ac:dyDescent="0.25">
      <c r="C1905" t="s">
        <v>330</v>
      </c>
      <c r="D1905" t="s">
        <v>165</v>
      </c>
      <c r="E1905">
        <v>275.66000000000003</v>
      </c>
      <c r="F1905">
        <v>5.5</v>
      </c>
      <c r="G1905">
        <v>5.23</v>
      </c>
      <c r="H1905">
        <v>48780</v>
      </c>
      <c r="I1905">
        <v>5.3129999999999997</v>
      </c>
      <c r="J1905" t="s">
        <v>75</v>
      </c>
      <c r="K1905">
        <v>57.7</v>
      </c>
      <c r="L1905">
        <v>274.50145500000002</v>
      </c>
      <c r="M1905">
        <v>0.12333085811874971</v>
      </c>
      <c r="N1905">
        <v>274.59490799999998</v>
      </c>
      <c r="O1905">
        <v>8.9255843010752289E-2</v>
      </c>
      <c r="P1905">
        <v>3207000</v>
      </c>
      <c r="Q1905">
        <v>2924000</v>
      </c>
      <c r="R1905">
        <v>1.1000000000000001</v>
      </c>
      <c r="S1905">
        <v>21.876999999999999</v>
      </c>
      <c r="T1905">
        <v>6.7389999999999999</v>
      </c>
      <c r="U1905">
        <v>13.73208333333333</v>
      </c>
      <c r="V1905">
        <v>2.4408228153984108</v>
      </c>
      <c r="AC1905">
        <v>275.8399</v>
      </c>
      <c r="AD1905">
        <v>271.26010000000002</v>
      </c>
      <c r="AH1905" s="77">
        <f>IF(AND(M1905&lt;Variables!$G$6,M1905&gt;Variables!$G$5),0,1)</f>
        <v>1</v>
      </c>
      <c r="AI1905" s="77">
        <f t="shared" si="58"/>
        <v>1</v>
      </c>
      <c r="AJ1905" s="77">
        <f>IF(I1905&gt;Variables!$G$7,0,1)</f>
        <v>1</v>
      </c>
      <c r="AK1905" s="77">
        <f>IF(F1905&gt;Variables!$G$8,0,1)</f>
        <v>1</v>
      </c>
      <c r="AL1905" s="77">
        <f>IF(G1905&gt;Variables!$G$9,0,1)</f>
        <v>1</v>
      </c>
      <c r="AM1905" s="77">
        <f>IF(AND(K1905&gt;Variables!$G$10,K1905&lt;Variables!$G$11),0,1)</f>
        <v>1</v>
      </c>
      <c r="AN1905" s="77">
        <f>IF(H1905&lt;Variables!$G$13,1,0)</f>
        <v>0</v>
      </c>
      <c r="AO1905" s="77">
        <f>IF(R1905&lt;Variables!$G$12,0,1)</f>
        <v>0</v>
      </c>
      <c r="AP1905" s="78">
        <f t="shared" si="59"/>
        <v>1</v>
      </c>
      <c r="AQ1905" s="77">
        <f>IF(V1905&lt;Variables!$G$15,1,0)</f>
        <v>1</v>
      </c>
      <c r="AR1905">
        <v>0</v>
      </c>
      <c r="AS1905">
        <v>0</v>
      </c>
      <c r="AT1905">
        <v>0</v>
      </c>
      <c r="AU1905">
        <v>1</v>
      </c>
      <c r="BA1905">
        <v>-1.05</v>
      </c>
    </row>
    <row r="1906" spans="3:53" x14ac:dyDescent="0.25">
      <c r="C1906" t="s">
        <v>330</v>
      </c>
      <c r="D1906" t="s">
        <v>117</v>
      </c>
      <c r="E1906">
        <v>173.83</v>
      </c>
      <c r="F1906">
        <v>5.48</v>
      </c>
      <c r="G1906">
        <v>4.46</v>
      </c>
      <c r="H1906">
        <v>50370</v>
      </c>
      <c r="I1906">
        <v>8.82</v>
      </c>
      <c r="J1906" t="s">
        <v>75</v>
      </c>
      <c r="K1906">
        <v>49</v>
      </c>
      <c r="L1906">
        <v>173.37223</v>
      </c>
      <c r="M1906">
        <v>1.601755944421079E-2</v>
      </c>
      <c r="N1906">
        <v>173.58176599999999</v>
      </c>
      <c r="O1906">
        <v>-0.1047149157360122</v>
      </c>
      <c r="P1906">
        <v>3305000</v>
      </c>
      <c r="Q1906">
        <v>3381000</v>
      </c>
      <c r="R1906">
        <v>0.98</v>
      </c>
      <c r="S1906">
        <v>21.876999999999999</v>
      </c>
      <c r="T1906">
        <v>6.7389999999999999</v>
      </c>
      <c r="U1906">
        <v>13.73208333333333</v>
      </c>
      <c r="V1906">
        <v>2.3562698021661248</v>
      </c>
      <c r="AC1906">
        <v>173.73</v>
      </c>
      <c r="AD1906">
        <v>166.62010000000001</v>
      </c>
      <c r="AH1906" s="77">
        <f>IF(AND(M1906&lt;Variables!$G$6,M1906&gt;Variables!$G$5),0,1)</f>
        <v>1</v>
      </c>
      <c r="AI1906" s="77">
        <f t="shared" si="58"/>
        <v>1</v>
      </c>
      <c r="AJ1906" s="77">
        <f>IF(I1906&gt;Variables!$G$7,0,1)</f>
        <v>1</v>
      </c>
      <c r="AK1906" s="77">
        <f>IF(F1906&gt;Variables!$G$8,0,1)</f>
        <v>1</v>
      </c>
      <c r="AL1906" s="77">
        <f>IF(G1906&gt;Variables!$G$9,0,1)</f>
        <v>1</v>
      </c>
      <c r="AM1906" s="77">
        <f>IF(AND(K1906&gt;Variables!$G$10,K1906&lt;Variables!$G$11),0,1)</f>
        <v>1</v>
      </c>
      <c r="AN1906" s="77">
        <f>IF(H1906&lt;Variables!$G$13,1,0)</f>
        <v>0</v>
      </c>
      <c r="AO1906" s="77">
        <f>IF(R1906&lt;Variables!$G$12,0,1)</f>
        <v>0</v>
      </c>
      <c r="AP1906" s="78">
        <f t="shared" si="59"/>
        <v>1</v>
      </c>
      <c r="AQ1906" s="77">
        <f>IF(V1906&lt;Variables!$G$15,1,0)</f>
        <v>1</v>
      </c>
      <c r="AR1906">
        <v>0</v>
      </c>
      <c r="AS1906">
        <v>0</v>
      </c>
      <c r="AT1906">
        <v>1</v>
      </c>
      <c r="AU1906">
        <v>0</v>
      </c>
      <c r="BA1906">
        <v>-1.79</v>
      </c>
    </row>
    <row r="1907" spans="3:53" x14ac:dyDescent="0.25">
      <c r="C1907" t="s">
        <v>330</v>
      </c>
      <c r="D1907" t="s">
        <v>280</v>
      </c>
      <c r="E1907">
        <v>36.43</v>
      </c>
      <c r="F1907">
        <v>13.46</v>
      </c>
      <c r="G1907">
        <v>8.7799999999999994</v>
      </c>
      <c r="H1907">
        <v>-99999</v>
      </c>
      <c r="I1907">
        <v>-99999</v>
      </c>
      <c r="J1907" t="s">
        <v>75</v>
      </c>
      <c r="K1907">
        <v>51.22</v>
      </c>
      <c r="L1907">
        <v>36.226035714285722</v>
      </c>
      <c r="M1907">
        <v>0.2593832967409786</v>
      </c>
      <c r="N1907">
        <v>36.315264999999997</v>
      </c>
      <c r="O1907">
        <v>1.303859410084603E-2</v>
      </c>
      <c r="P1907">
        <v>918370</v>
      </c>
      <c r="Q1907"/>
      <c r="R1907"/>
      <c r="S1907">
        <v>21.876999999999999</v>
      </c>
      <c r="T1907">
        <v>6.7389999999999999</v>
      </c>
      <c r="U1907">
        <v>13.73208333333333</v>
      </c>
      <c r="V1907">
        <v>2.3719813335523292</v>
      </c>
      <c r="AC1907">
        <v>38.93</v>
      </c>
      <c r="AD1907">
        <v>35.6098</v>
      </c>
      <c r="AH1907" s="77">
        <f>IF(AND(M1907&lt;Variables!$G$6,M1907&gt;Variables!$G$5),0,1)</f>
        <v>1</v>
      </c>
      <c r="AI1907" s="77">
        <f t="shared" si="58"/>
        <v>1</v>
      </c>
      <c r="AJ1907" s="77">
        <f>IF(I1907&gt;Variables!$G$7,0,1)</f>
        <v>1</v>
      </c>
      <c r="AK1907" s="77">
        <f>IF(F1907&gt;Variables!$G$8,0,1)</f>
        <v>0</v>
      </c>
      <c r="AL1907" s="77">
        <f>IF(G1907&gt;Variables!$G$9,0,1)</f>
        <v>1</v>
      </c>
      <c r="AM1907" s="77">
        <f>IF(AND(K1907&gt;Variables!$G$10,K1907&lt;Variables!$G$11),0,1)</f>
        <v>1</v>
      </c>
      <c r="AN1907" s="77">
        <f>IF(H1907&lt;Variables!$G$13,1,0)</f>
        <v>1</v>
      </c>
      <c r="AO1907" s="77">
        <f>IF(R1907&lt;Variables!$G$12,0,1)</f>
        <v>0</v>
      </c>
      <c r="AP1907" s="78">
        <f t="shared" si="59"/>
        <v>1</v>
      </c>
      <c r="AQ1907" s="77">
        <f>IF(V1907&lt;Variables!$G$15,1,0)</f>
        <v>1</v>
      </c>
      <c r="AR1907">
        <v>1</v>
      </c>
      <c r="AS1907">
        <v>0</v>
      </c>
      <c r="AT1907">
        <v>0</v>
      </c>
      <c r="AU1907">
        <v>0</v>
      </c>
      <c r="BA1907">
        <v>1.03</v>
      </c>
    </row>
    <row r="1908" spans="3:53" x14ac:dyDescent="0.25">
      <c r="C1908" t="s">
        <v>330</v>
      </c>
      <c r="D1908" t="s">
        <v>81</v>
      </c>
      <c r="E1908">
        <v>30.25</v>
      </c>
      <c r="F1908">
        <v>6.16</v>
      </c>
      <c r="G1908">
        <v>3.06</v>
      </c>
      <c r="H1908">
        <v>6600</v>
      </c>
      <c r="I1908">
        <v>0.47499999999999998</v>
      </c>
      <c r="J1908" t="s">
        <v>75</v>
      </c>
      <c r="K1908">
        <v>44.4</v>
      </c>
      <c r="L1908">
        <v>30.39378</v>
      </c>
      <c r="M1908">
        <v>-0.3414514417094564</v>
      </c>
      <c r="N1908">
        <v>30.337902040816331</v>
      </c>
      <c r="O1908">
        <v>-0.1578950342442442</v>
      </c>
      <c r="P1908">
        <v>1405000</v>
      </c>
      <c r="Q1908">
        <v>1326000</v>
      </c>
      <c r="R1908">
        <v>1.06</v>
      </c>
      <c r="S1908">
        <v>21.876999999999999</v>
      </c>
      <c r="T1908">
        <v>6.7389999999999999</v>
      </c>
      <c r="U1908">
        <v>13.73208333333333</v>
      </c>
      <c r="V1908">
        <v>2.3123395116079668</v>
      </c>
      <c r="AC1908">
        <v>30.49</v>
      </c>
      <c r="AD1908">
        <v>29.88</v>
      </c>
      <c r="AH1908" s="77">
        <f>IF(AND(M1908&lt;Variables!$G$6,M1908&gt;Variables!$G$5),0,1)</f>
        <v>1</v>
      </c>
      <c r="AI1908" s="77">
        <f t="shared" si="58"/>
        <v>0</v>
      </c>
      <c r="AJ1908" s="77">
        <f>IF(I1908&gt;Variables!$G$7,0,1)</f>
        <v>1</v>
      </c>
      <c r="AK1908" s="77">
        <f>IF(F1908&gt;Variables!$G$8,0,1)</f>
        <v>1</v>
      </c>
      <c r="AL1908" s="77">
        <f>IF(G1908&gt;Variables!$G$9,0,1)</f>
        <v>1</v>
      </c>
      <c r="AM1908" s="77">
        <f>IF(AND(K1908&gt;Variables!$G$10,K1908&lt;Variables!$G$11),0,1)</f>
        <v>1</v>
      </c>
      <c r="AN1908" s="77">
        <f>IF(H1908&lt;Variables!$G$13,1,0)</f>
        <v>0</v>
      </c>
      <c r="AO1908" s="77">
        <f>IF(R1908&lt;Variables!$G$12,0,1)</f>
        <v>0</v>
      </c>
      <c r="AP1908" s="78">
        <f t="shared" si="59"/>
        <v>1</v>
      </c>
      <c r="AQ1908" s="77">
        <f>IF(V1908&lt;Variables!$G$15,1,0)</f>
        <v>1</v>
      </c>
      <c r="AR1908">
        <v>0</v>
      </c>
      <c r="AS1908">
        <v>1</v>
      </c>
      <c r="AT1908">
        <v>0</v>
      </c>
      <c r="AU1908">
        <v>0</v>
      </c>
      <c r="BA1908">
        <v>-0.09</v>
      </c>
    </row>
    <row r="1909" spans="3:53" x14ac:dyDescent="0.25">
      <c r="C1909" t="s">
        <v>330</v>
      </c>
      <c r="D1909" t="s">
        <v>274</v>
      </c>
      <c r="E1909">
        <v>53.57</v>
      </c>
      <c r="F1909">
        <v>29.72</v>
      </c>
      <c r="G1909">
        <v>-0.18</v>
      </c>
      <c r="H1909">
        <v>1620</v>
      </c>
      <c r="I1909">
        <v>-6.3289999999999997</v>
      </c>
      <c r="J1909" t="s">
        <v>74</v>
      </c>
      <c r="K1909">
        <v>39.4</v>
      </c>
      <c r="L1909">
        <v>53.425250000000013</v>
      </c>
      <c r="M1909">
        <v>-3.7903425814580782E-2</v>
      </c>
      <c r="N1909">
        <v>53.434199999999997</v>
      </c>
      <c r="O1909">
        <v>-5.4646649524093177E-2</v>
      </c>
      <c r="P1909">
        <v>4199000</v>
      </c>
      <c r="Q1909">
        <v>116562</v>
      </c>
      <c r="R1909">
        <v>36.020000000000003</v>
      </c>
      <c r="S1909">
        <v>21.876999999999999</v>
      </c>
      <c r="T1909">
        <v>6.7389999999999999</v>
      </c>
      <c r="U1909">
        <v>13.73208333333333</v>
      </c>
      <c r="V1909">
        <v>2.257009159077402</v>
      </c>
      <c r="AC1909">
        <v>53.7</v>
      </c>
      <c r="AD1909">
        <v>53.35</v>
      </c>
      <c r="AH1909" s="77">
        <f>IF(AND(M1909&lt;Variables!$G$6,M1909&gt;Variables!$G$5),0,1)</f>
        <v>1</v>
      </c>
      <c r="AI1909" s="77">
        <f t="shared" si="58"/>
        <v>1</v>
      </c>
      <c r="AJ1909" s="77">
        <f>IF(I1909&gt;Variables!$G$7,0,1)</f>
        <v>1</v>
      </c>
      <c r="AK1909" s="77">
        <f>IF(F1909&gt;Variables!$G$8,0,1)</f>
        <v>0</v>
      </c>
      <c r="AL1909" s="77">
        <f>IF(G1909&gt;Variables!$G$9,0,1)</f>
        <v>1</v>
      </c>
      <c r="AM1909" s="77">
        <f>IF(AND(K1909&gt;Variables!$G$10,K1909&lt;Variables!$G$11),0,1)</f>
        <v>1</v>
      </c>
      <c r="AN1909" s="77">
        <f>IF(H1909&lt;Variables!$G$13,1,0)</f>
        <v>0</v>
      </c>
      <c r="AO1909" s="77">
        <f>IF(R1909&lt;Variables!$G$12,0,1)</f>
        <v>1</v>
      </c>
      <c r="AP1909" s="78">
        <f t="shared" si="59"/>
        <v>0</v>
      </c>
      <c r="AQ1909" s="77">
        <f>IF(V1909&lt;Variables!$G$15,1,0)</f>
        <v>1</v>
      </c>
      <c r="AR1909">
        <v>0</v>
      </c>
      <c r="AS1909">
        <v>1</v>
      </c>
      <c r="AT1909">
        <v>0</v>
      </c>
      <c r="AU1909">
        <v>0</v>
      </c>
      <c r="BA1909">
        <v>-0.24</v>
      </c>
    </row>
    <row r="1910" spans="3:53" x14ac:dyDescent="0.25">
      <c r="C1910" t="s">
        <v>330</v>
      </c>
      <c r="D1910" t="s">
        <v>127</v>
      </c>
      <c r="E1910">
        <v>37.130000000000003</v>
      </c>
      <c r="F1910">
        <v>11.39</v>
      </c>
      <c r="G1910">
        <v>12.42</v>
      </c>
      <c r="H1910">
        <v>8000</v>
      </c>
      <c r="I1910">
        <v>1798.54</v>
      </c>
      <c r="J1910" t="s">
        <v>75</v>
      </c>
      <c r="K1910">
        <v>54.35</v>
      </c>
      <c r="L1910">
        <v>37.046305263157898</v>
      </c>
      <c r="M1910">
        <v>-9.7999686878369074E-2</v>
      </c>
      <c r="N1910">
        <v>36.595468750000002</v>
      </c>
      <c r="O1910">
        <v>1.132739282100317</v>
      </c>
      <c r="P1910">
        <v>600584</v>
      </c>
      <c r="Q1910">
        <v>741896</v>
      </c>
      <c r="R1910">
        <v>0.81</v>
      </c>
      <c r="S1910">
        <v>21.876999999999999</v>
      </c>
      <c r="T1910">
        <v>6.7389999999999999</v>
      </c>
      <c r="U1910">
        <v>13.73208333333333</v>
      </c>
      <c r="V1910">
        <v>2.415845142325153</v>
      </c>
      <c r="AC1910">
        <v>37.049999999999997</v>
      </c>
      <c r="AD1910">
        <v>33.549999999999997</v>
      </c>
      <c r="AH1910" s="77">
        <f>IF(AND(M1910&lt;Variables!$G$6,M1910&gt;Variables!$G$5),0,1)</f>
        <v>1</v>
      </c>
      <c r="AI1910" s="77">
        <f t="shared" si="58"/>
        <v>0</v>
      </c>
      <c r="AJ1910" s="77">
        <f>IF(I1910&gt;Variables!$G$7,0,1)</f>
        <v>0</v>
      </c>
      <c r="AK1910" s="77">
        <f>IF(F1910&gt;Variables!$G$8,0,1)</f>
        <v>0</v>
      </c>
      <c r="AL1910" s="77">
        <f>IF(G1910&gt;Variables!$G$9,0,1)</f>
        <v>0</v>
      </c>
      <c r="AM1910" s="77">
        <f>IF(AND(K1910&gt;Variables!$G$10,K1910&lt;Variables!$G$11),0,1)</f>
        <v>1</v>
      </c>
      <c r="AN1910" s="77">
        <f>IF(H1910&lt;Variables!$G$13,1,0)</f>
        <v>0</v>
      </c>
      <c r="AO1910" s="77">
        <f>IF(R1910&lt;Variables!$G$12,0,1)</f>
        <v>0</v>
      </c>
      <c r="AP1910" s="78">
        <f t="shared" si="59"/>
        <v>1</v>
      </c>
      <c r="AQ1910" s="77">
        <f>IF(V1910&lt;Variables!$G$15,1,0)</f>
        <v>1</v>
      </c>
      <c r="AR1910">
        <v>0</v>
      </c>
      <c r="AS1910">
        <v>0</v>
      </c>
      <c r="AT1910">
        <v>1</v>
      </c>
      <c r="AU1910">
        <v>0</v>
      </c>
      <c r="BA1910">
        <v>-2.25</v>
      </c>
    </row>
    <row r="1911" spans="3:53" x14ac:dyDescent="0.25">
      <c r="C1911" t="s">
        <v>330</v>
      </c>
      <c r="D1911" t="s">
        <v>282</v>
      </c>
      <c r="E1911">
        <v>63.58</v>
      </c>
      <c r="F1911">
        <v>9.2899999999999991</v>
      </c>
      <c r="G1911">
        <v>-0.98</v>
      </c>
      <c r="H1911">
        <v>11670</v>
      </c>
      <c r="I1911">
        <v>1.708</v>
      </c>
      <c r="J1911" t="s">
        <v>75</v>
      </c>
      <c r="K1911">
        <v>52.15</v>
      </c>
      <c r="L1911">
        <v>63.328585000000011</v>
      </c>
      <c r="M1911">
        <v>-7.6718909794068299E-2</v>
      </c>
      <c r="N1911">
        <v>62.936526000000001</v>
      </c>
      <c r="O1911">
        <v>0.54574667816905009</v>
      </c>
      <c r="P1911">
        <v>5148000</v>
      </c>
      <c r="Q1911">
        <v>1277000</v>
      </c>
      <c r="R1911">
        <v>4.03</v>
      </c>
      <c r="S1911">
        <v>21.876999999999999</v>
      </c>
      <c r="T1911">
        <v>6.7389999999999999</v>
      </c>
      <c r="U1911">
        <v>13.73208333333333</v>
      </c>
      <c r="V1911">
        <v>2.3917450547093391</v>
      </c>
      <c r="AC1911">
        <v>64.2</v>
      </c>
      <c r="AD1911">
        <v>61.1</v>
      </c>
      <c r="AH1911" s="77">
        <f>IF(AND(M1911&lt;Variables!$G$6,M1911&gt;Variables!$G$5),0,1)</f>
        <v>1</v>
      </c>
      <c r="AI1911" s="77">
        <f t="shared" si="58"/>
        <v>0</v>
      </c>
      <c r="AJ1911" s="77">
        <f>IF(I1911&gt;Variables!$G$7,0,1)</f>
        <v>1</v>
      </c>
      <c r="AK1911" s="77">
        <f>IF(F1911&gt;Variables!$G$8,0,1)</f>
        <v>0</v>
      </c>
      <c r="AL1911" s="77">
        <f>IF(G1911&gt;Variables!$G$9,0,1)</f>
        <v>1</v>
      </c>
      <c r="AM1911" s="77">
        <f>IF(AND(K1911&gt;Variables!$G$10,K1911&lt;Variables!$G$11),0,1)</f>
        <v>1</v>
      </c>
      <c r="AN1911" s="77">
        <f>IF(H1911&lt;Variables!$G$13,1,0)</f>
        <v>0</v>
      </c>
      <c r="AO1911" s="77">
        <f>IF(R1911&lt;Variables!$G$12,0,1)</f>
        <v>1</v>
      </c>
      <c r="AP1911" s="78">
        <f t="shared" si="59"/>
        <v>1</v>
      </c>
      <c r="AQ1911" s="77">
        <f>IF(V1911&lt;Variables!$G$15,1,0)</f>
        <v>1</v>
      </c>
      <c r="AR1911">
        <v>0</v>
      </c>
      <c r="AS1911">
        <v>0</v>
      </c>
      <c r="AT1911">
        <v>1</v>
      </c>
      <c r="AU1911">
        <v>0</v>
      </c>
      <c r="BA1911">
        <v>-1.72</v>
      </c>
    </row>
    <row r="1912" spans="3:53" x14ac:dyDescent="0.25">
      <c r="C1912" t="s">
        <v>330</v>
      </c>
      <c r="D1912" t="s">
        <v>167</v>
      </c>
      <c r="E1912">
        <v>12.31</v>
      </c>
      <c r="F1912">
        <v>10.34</v>
      </c>
      <c r="G1912">
        <v>5.13</v>
      </c>
      <c r="H1912">
        <v>2260</v>
      </c>
      <c r="I1912">
        <v>-30.364000000000001</v>
      </c>
      <c r="J1912" t="s">
        <v>75</v>
      </c>
      <c r="K1912">
        <v>50.56</v>
      </c>
      <c r="L1912">
        <v>12.307460000000001</v>
      </c>
      <c r="M1912">
        <v>-6.0613644082532239E-2</v>
      </c>
      <c r="N1912">
        <v>12.267728</v>
      </c>
      <c r="O1912">
        <v>0.26306419575002599</v>
      </c>
      <c r="P1912">
        <v>69120000</v>
      </c>
      <c r="Q1912">
        <v>13611000</v>
      </c>
      <c r="R1912">
        <v>5.08</v>
      </c>
      <c r="S1912">
        <v>21.876999999999999</v>
      </c>
      <c r="T1912">
        <v>6.7389999999999999</v>
      </c>
      <c r="U1912">
        <v>13.73208333333333</v>
      </c>
      <c r="V1912">
        <v>2.374475583980447</v>
      </c>
      <c r="AC1912">
        <v>12.33</v>
      </c>
      <c r="AD1912">
        <v>11.37</v>
      </c>
      <c r="AH1912" s="77">
        <f>IF(AND(M1912&lt;Variables!$G$6,M1912&gt;Variables!$G$5),0,1)</f>
        <v>1</v>
      </c>
      <c r="AI1912" s="77">
        <f t="shared" si="58"/>
        <v>0</v>
      </c>
      <c r="AJ1912" s="77">
        <f>IF(I1912&gt;Variables!$G$7,0,1)</f>
        <v>1</v>
      </c>
      <c r="AK1912" s="77">
        <f>IF(F1912&gt;Variables!$G$8,0,1)</f>
        <v>0</v>
      </c>
      <c r="AL1912" s="77">
        <f>IF(G1912&gt;Variables!$G$9,0,1)</f>
        <v>1</v>
      </c>
      <c r="AM1912" s="77">
        <f>IF(AND(K1912&gt;Variables!$G$10,K1912&lt;Variables!$G$11),0,1)</f>
        <v>1</v>
      </c>
      <c r="AN1912" s="77">
        <f>IF(H1912&lt;Variables!$G$13,1,0)</f>
        <v>0</v>
      </c>
      <c r="AO1912" s="77">
        <f>IF(R1912&lt;Variables!$G$12,0,1)</f>
        <v>1</v>
      </c>
      <c r="AP1912" s="78">
        <f t="shared" si="59"/>
        <v>1</v>
      </c>
      <c r="AQ1912" s="77">
        <f>IF(V1912&lt;Variables!$G$15,1,0)</f>
        <v>1</v>
      </c>
      <c r="AR1912">
        <v>0</v>
      </c>
      <c r="AS1912">
        <v>0</v>
      </c>
      <c r="AT1912">
        <v>1</v>
      </c>
      <c r="AU1912">
        <v>0</v>
      </c>
      <c r="BA1912">
        <v>-1.92</v>
      </c>
    </row>
    <row r="1913" spans="3:53" x14ac:dyDescent="0.25">
      <c r="C1913" t="s">
        <v>330</v>
      </c>
      <c r="D1913" t="s">
        <v>313</v>
      </c>
      <c r="E1913">
        <v>5.32</v>
      </c>
      <c r="F1913">
        <v>13.19</v>
      </c>
      <c r="G1913">
        <v>0</v>
      </c>
      <c r="H1913">
        <v>-99999</v>
      </c>
      <c r="I1913">
        <v>-99999</v>
      </c>
      <c r="J1913" t="s">
        <v>75</v>
      </c>
      <c r="K1913">
        <v>-99999</v>
      </c>
      <c r="L1913">
        <v>-99999</v>
      </c>
      <c r="M1913">
        <v>-99999</v>
      </c>
      <c r="N1913">
        <v>-99999</v>
      </c>
      <c r="O1913">
        <v>-99999</v>
      </c>
      <c r="P1913">
        <v>61040</v>
      </c>
      <c r="Q1913">
        <v>168</v>
      </c>
      <c r="R1913">
        <v>363.33</v>
      </c>
      <c r="S1913">
        <v>21.876999999999999</v>
      </c>
      <c r="T1913">
        <v>6.7389999999999999</v>
      </c>
      <c r="U1913">
        <v>13.73208333333333</v>
      </c>
      <c r="V1913">
        <v>-99999</v>
      </c>
      <c r="AC1913">
        <v>-99999</v>
      </c>
      <c r="AD1913">
        <v>-99999</v>
      </c>
      <c r="AH1913" s="77">
        <f>IF(AND(M1913&lt;Variables!$G$6,M1913&gt;Variables!$G$5),0,1)</f>
        <v>1</v>
      </c>
      <c r="AI1913" s="77">
        <f t="shared" si="58"/>
        <v>1</v>
      </c>
      <c r="AJ1913" s="77">
        <f>IF(I1913&gt;Variables!$G$7,0,1)</f>
        <v>1</v>
      </c>
      <c r="AK1913" s="77">
        <f>IF(F1913&gt;Variables!$G$8,0,1)</f>
        <v>0</v>
      </c>
      <c r="AL1913" s="77">
        <f>IF(G1913&gt;Variables!$G$9,0,1)</f>
        <v>1</v>
      </c>
      <c r="AM1913" s="77">
        <f>IF(AND(K1913&gt;Variables!$G$10,K1913&lt;Variables!$G$11),0,1)</f>
        <v>1</v>
      </c>
      <c r="AN1913" s="77">
        <f>IF(H1913&lt;Variables!$G$13,1,0)</f>
        <v>1</v>
      </c>
      <c r="AO1913" s="77">
        <f>IF(R1913&lt;Variables!$G$12,0,1)</f>
        <v>1</v>
      </c>
      <c r="AP1913" s="78">
        <f t="shared" si="59"/>
        <v>1</v>
      </c>
      <c r="AQ1913" s="77">
        <f>IF(V1913&lt;Variables!$G$15,1,0)</f>
        <v>1</v>
      </c>
      <c r="AR1913">
        <v>0</v>
      </c>
      <c r="AS1913">
        <v>0</v>
      </c>
      <c r="AT1913">
        <v>0</v>
      </c>
      <c r="AU1913">
        <v>0</v>
      </c>
      <c r="BA1913">
        <v>0</v>
      </c>
    </row>
    <row r="1914" spans="3:53" x14ac:dyDescent="0.25">
      <c r="C1914" t="s">
        <v>330</v>
      </c>
      <c r="D1914" t="s">
        <v>164</v>
      </c>
      <c r="E1914">
        <v>17.05</v>
      </c>
      <c r="F1914">
        <v>8.42</v>
      </c>
      <c r="G1914">
        <v>0.06</v>
      </c>
      <c r="H1914">
        <v>-99999</v>
      </c>
      <c r="I1914">
        <v>148.64099999999999</v>
      </c>
      <c r="J1914" t="s">
        <v>74</v>
      </c>
      <c r="K1914">
        <v>59.36</v>
      </c>
      <c r="L1914">
        <v>-99999</v>
      </c>
      <c r="M1914">
        <v>-99999</v>
      </c>
      <c r="N1914">
        <v>16.989999999999998</v>
      </c>
      <c r="O1914">
        <v>0</v>
      </c>
      <c r="P1914">
        <v>1836000</v>
      </c>
      <c r="Q1914">
        <v>46184</v>
      </c>
      <c r="R1914">
        <v>39.75</v>
      </c>
      <c r="S1914">
        <v>21.876999999999999</v>
      </c>
      <c r="T1914">
        <v>6.7389999999999999</v>
      </c>
      <c r="U1914">
        <v>13.73208333333333</v>
      </c>
      <c r="V1914">
        <v>-99999</v>
      </c>
      <c r="AC1914">
        <v>17</v>
      </c>
      <c r="AD1914">
        <v>16.989999999999998</v>
      </c>
      <c r="AH1914" s="77">
        <f>IF(AND(M1914&lt;Variables!$G$6,M1914&gt;Variables!$G$5),0,1)</f>
        <v>1</v>
      </c>
      <c r="AI1914" s="77">
        <f t="shared" si="58"/>
        <v>1</v>
      </c>
      <c r="AJ1914" s="77">
        <f>IF(I1914&gt;Variables!$G$7,0,1)</f>
        <v>0</v>
      </c>
      <c r="AK1914" s="77">
        <f>IF(F1914&gt;Variables!$G$8,0,1)</f>
        <v>1</v>
      </c>
      <c r="AL1914" s="77">
        <f>IF(G1914&gt;Variables!$G$9,0,1)</f>
        <v>1</v>
      </c>
      <c r="AM1914" s="77">
        <f>IF(AND(K1914&gt;Variables!$G$10,K1914&lt;Variables!$G$11),0,1)</f>
        <v>1</v>
      </c>
      <c r="AN1914" s="77">
        <f>IF(H1914&lt;Variables!$G$13,1,0)</f>
        <v>1</v>
      </c>
      <c r="AO1914" s="77">
        <f>IF(R1914&lt;Variables!$G$12,0,1)</f>
        <v>1</v>
      </c>
      <c r="AP1914" s="78">
        <f t="shared" si="59"/>
        <v>0</v>
      </c>
      <c r="AQ1914" s="77">
        <f>IF(V1914&lt;Variables!$G$15,1,0)</f>
        <v>1</v>
      </c>
      <c r="AR1914">
        <v>0</v>
      </c>
      <c r="AS1914">
        <v>0</v>
      </c>
      <c r="AT1914">
        <v>0</v>
      </c>
      <c r="AU1914">
        <v>0</v>
      </c>
      <c r="BA1914">
        <v>0</v>
      </c>
    </row>
    <row r="1915" spans="3:53" x14ac:dyDescent="0.25">
      <c r="C1915" t="s">
        <v>330</v>
      </c>
      <c r="D1915" t="s">
        <v>296</v>
      </c>
      <c r="E1915">
        <v>12.42</v>
      </c>
      <c r="F1915">
        <v>13.58</v>
      </c>
      <c r="G1915">
        <v>0</v>
      </c>
      <c r="H1915">
        <v>119.92</v>
      </c>
      <c r="I1915">
        <v>-38.292000000000002</v>
      </c>
      <c r="J1915" t="s">
        <v>75</v>
      </c>
      <c r="K1915">
        <v>-99999</v>
      </c>
      <c r="L1915">
        <v>12</v>
      </c>
      <c r="M1915">
        <v>0</v>
      </c>
      <c r="N1915">
        <v>12.02</v>
      </c>
      <c r="O1915">
        <v>-0.16638935108152719</v>
      </c>
      <c r="P1915">
        <v>12290</v>
      </c>
      <c r="Q1915">
        <v>2300</v>
      </c>
      <c r="R1915">
        <v>5.34</v>
      </c>
      <c r="S1915">
        <v>21.876999999999999</v>
      </c>
      <c r="T1915">
        <v>6.7389999999999999</v>
      </c>
      <c r="U1915">
        <v>13.73208333333333</v>
      </c>
      <c r="V1915">
        <v>-99999</v>
      </c>
      <c r="AC1915">
        <v>12.4</v>
      </c>
      <c r="AD1915">
        <v>12</v>
      </c>
      <c r="AH1915" s="77">
        <f>IF(AND(M1915&lt;Variables!$G$6,M1915&gt;Variables!$G$5),0,1)</f>
        <v>1</v>
      </c>
      <c r="AI1915" s="77">
        <f t="shared" si="58"/>
        <v>1</v>
      </c>
      <c r="AJ1915" s="77">
        <f>IF(I1915&gt;Variables!$G$7,0,1)</f>
        <v>1</v>
      </c>
      <c r="AK1915" s="77">
        <f>IF(F1915&gt;Variables!$G$8,0,1)</f>
        <v>0</v>
      </c>
      <c r="AL1915" s="77">
        <f>IF(G1915&gt;Variables!$G$9,0,1)</f>
        <v>1</v>
      </c>
      <c r="AM1915" s="77">
        <f>IF(AND(K1915&gt;Variables!$G$10,K1915&lt;Variables!$G$11),0,1)</f>
        <v>1</v>
      </c>
      <c r="AN1915" s="77">
        <f>IF(H1915&lt;Variables!$G$13,1,0)</f>
        <v>1</v>
      </c>
      <c r="AO1915" s="77">
        <f>IF(R1915&lt;Variables!$G$12,0,1)</f>
        <v>1</v>
      </c>
      <c r="AP1915" s="78">
        <f t="shared" si="59"/>
        <v>1</v>
      </c>
      <c r="AQ1915" s="77">
        <f>IF(V1915&lt;Variables!$G$15,1,0)</f>
        <v>1</v>
      </c>
      <c r="AR1915">
        <v>0</v>
      </c>
      <c r="AS1915">
        <v>0</v>
      </c>
      <c r="AT1915">
        <v>1</v>
      </c>
      <c r="AU1915">
        <v>0</v>
      </c>
      <c r="BA1915">
        <v>-2.25</v>
      </c>
    </row>
    <row r="1916" spans="3:53" x14ac:dyDescent="0.25">
      <c r="C1916" t="s">
        <v>330</v>
      </c>
      <c r="D1916" t="s">
        <v>329</v>
      </c>
      <c r="E1916">
        <v>162.84</v>
      </c>
      <c r="F1916">
        <v>5.56</v>
      </c>
      <c r="G1916">
        <v>6.66</v>
      </c>
      <c r="H1916">
        <v>9510</v>
      </c>
      <c r="I1916">
        <v>0</v>
      </c>
      <c r="J1916" t="s">
        <v>75</v>
      </c>
      <c r="K1916">
        <v>67.33</v>
      </c>
      <c r="L1916">
        <v>161.65583333333331</v>
      </c>
      <c r="M1916">
        <v>0.34589946749009137</v>
      </c>
      <c r="N1916">
        <v>160.9618604651163</v>
      </c>
      <c r="O1916">
        <v>0.77853196481615072</v>
      </c>
      <c r="P1916">
        <v>372188</v>
      </c>
      <c r="Q1916">
        <v>412646</v>
      </c>
      <c r="R1916">
        <v>0.9</v>
      </c>
      <c r="S1916">
        <v>21.876999999999999</v>
      </c>
      <c r="T1916">
        <v>6.7389999999999999</v>
      </c>
      <c r="U1916">
        <v>13.73208333333333</v>
      </c>
      <c r="V1916">
        <v>2.520233477560867</v>
      </c>
      <c r="AC1916">
        <v>163.16</v>
      </c>
      <c r="AD1916">
        <v>156.38999999999999</v>
      </c>
      <c r="AH1916" s="77">
        <f>IF(AND(M1916&lt;Variables!$G$6,M1916&gt;Variables!$G$5),0,1)</f>
        <v>1</v>
      </c>
      <c r="AI1916" s="77">
        <f t="shared" si="58"/>
        <v>0</v>
      </c>
      <c r="AJ1916" s="77">
        <f>IF(I1916&gt;Variables!$G$7,0,1)</f>
        <v>1</v>
      </c>
      <c r="AK1916" s="77">
        <f>IF(F1916&gt;Variables!$G$8,0,1)</f>
        <v>1</v>
      </c>
      <c r="AL1916" s="77">
        <f>IF(G1916&gt;Variables!$G$9,0,1)</f>
        <v>1</v>
      </c>
      <c r="AM1916" s="77">
        <f>IF(AND(K1916&gt;Variables!$G$10,K1916&lt;Variables!$G$11),0,1)</f>
        <v>0</v>
      </c>
      <c r="AN1916" s="77">
        <f>IF(H1916&lt;Variables!$G$13,1,0)</f>
        <v>0</v>
      </c>
      <c r="AO1916" s="77">
        <f>IF(R1916&lt;Variables!$G$12,0,1)</f>
        <v>0</v>
      </c>
      <c r="AP1916" s="78">
        <f t="shared" si="59"/>
        <v>1</v>
      </c>
      <c r="AQ1916" s="77">
        <f>IF(V1916&lt;Variables!$G$15,1,0)</f>
        <v>1</v>
      </c>
      <c r="AR1916">
        <v>0</v>
      </c>
      <c r="AS1916">
        <v>0</v>
      </c>
      <c r="AT1916">
        <v>1</v>
      </c>
      <c r="AU1916">
        <v>0</v>
      </c>
      <c r="BA1916">
        <v>-1.61</v>
      </c>
    </row>
    <row r="1917" spans="3:53" x14ac:dyDescent="0.25">
      <c r="C1917" t="s">
        <v>330</v>
      </c>
      <c r="D1917" t="s">
        <v>316</v>
      </c>
      <c r="E1917">
        <v>1.32</v>
      </c>
      <c r="F1917">
        <v>10.83</v>
      </c>
      <c r="G1917">
        <v>-3.65</v>
      </c>
      <c r="H1917">
        <v>-99999</v>
      </c>
      <c r="I1917">
        <v>-99999</v>
      </c>
      <c r="J1917" t="s">
        <v>75</v>
      </c>
      <c r="K1917">
        <v>-99999</v>
      </c>
      <c r="L1917">
        <v>-99999</v>
      </c>
      <c r="M1917">
        <v>-99999</v>
      </c>
      <c r="N1917">
        <v>-99999</v>
      </c>
      <c r="O1917">
        <v>-99999</v>
      </c>
      <c r="P1917">
        <v>23300</v>
      </c>
      <c r="Q1917">
        <v>107</v>
      </c>
      <c r="R1917">
        <v>217.76</v>
      </c>
      <c r="S1917">
        <v>21.876999999999999</v>
      </c>
      <c r="T1917">
        <v>6.7389999999999999</v>
      </c>
      <c r="U1917">
        <v>13.73208333333333</v>
      </c>
      <c r="V1917">
        <v>-99999</v>
      </c>
      <c r="AC1917">
        <v>-99999</v>
      </c>
      <c r="AD1917">
        <v>-99999</v>
      </c>
      <c r="AH1917" s="77">
        <f>IF(AND(M1917&lt;Variables!$G$6,M1917&gt;Variables!$G$5),0,1)</f>
        <v>1</v>
      </c>
      <c r="AI1917" s="77">
        <f t="shared" si="58"/>
        <v>1</v>
      </c>
      <c r="AJ1917" s="77">
        <f>IF(I1917&gt;Variables!$G$7,0,1)</f>
        <v>1</v>
      </c>
      <c r="AK1917" s="77">
        <f>IF(F1917&gt;Variables!$G$8,0,1)</f>
        <v>0</v>
      </c>
      <c r="AL1917" s="77">
        <f>IF(G1917&gt;Variables!$G$9,0,1)</f>
        <v>1</v>
      </c>
      <c r="AM1917" s="77">
        <f>IF(AND(K1917&gt;Variables!$G$10,K1917&lt;Variables!$G$11),0,1)</f>
        <v>1</v>
      </c>
      <c r="AN1917" s="77">
        <f>IF(H1917&lt;Variables!$G$13,1,0)</f>
        <v>1</v>
      </c>
      <c r="AO1917" s="77">
        <f>IF(R1917&lt;Variables!$G$12,0,1)</f>
        <v>1</v>
      </c>
      <c r="AP1917" s="78">
        <f t="shared" si="59"/>
        <v>1</v>
      </c>
      <c r="AQ1917" s="77">
        <f>IF(V1917&lt;Variables!$G$15,1,0)</f>
        <v>1</v>
      </c>
      <c r="AR1917">
        <v>0</v>
      </c>
      <c r="AS1917">
        <v>0</v>
      </c>
      <c r="AT1917">
        <v>0</v>
      </c>
      <c r="AU1917">
        <v>0</v>
      </c>
      <c r="BA1917">
        <v>0</v>
      </c>
    </row>
    <row r="1918" spans="3:53" x14ac:dyDescent="0.25">
      <c r="C1918" t="s">
        <v>330</v>
      </c>
      <c r="D1918" t="s">
        <v>139</v>
      </c>
      <c r="E1918">
        <v>33.19</v>
      </c>
      <c r="F1918">
        <v>11.09</v>
      </c>
      <c r="G1918">
        <v>14.67</v>
      </c>
      <c r="H1918">
        <v>5040</v>
      </c>
      <c r="I1918">
        <v>0</v>
      </c>
      <c r="J1918" t="s">
        <v>75</v>
      </c>
      <c r="K1918">
        <v>62.09</v>
      </c>
      <c r="L1918">
        <v>32.963120000000004</v>
      </c>
      <c r="M1918">
        <v>0.71862129555697174</v>
      </c>
      <c r="N1918">
        <v>32.481529999999999</v>
      </c>
      <c r="O1918">
        <v>2.2119339821738802</v>
      </c>
      <c r="P1918">
        <v>1579000</v>
      </c>
      <c r="Q1918">
        <v>445132</v>
      </c>
      <c r="R1918">
        <v>3.55</v>
      </c>
      <c r="S1918">
        <v>21.876999999999999</v>
      </c>
      <c r="T1918">
        <v>6.7389999999999999</v>
      </c>
      <c r="U1918">
        <v>13.73208333333333</v>
      </c>
      <c r="V1918">
        <v>2.4484769226495549</v>
      </c>
      <c r="AC1918">
        <v>34.36</v>
      </c>
      <c r="AD1918">
        <v>31.1</v>
      </c>
      <c r="AH1918" s="77">
        <f>IF(AND(M1918&lt;Variables!$G$6,M1918&gt;Variables!$G$5),0,1)</f>
        <v>1</v>
      </c>
      <c r="AI1918" s="77">
        <f t="shared" si="58"/>
        <v>0</v>
      </c>
      <c r="AJ1918" s="77">
        <f>IF(I1918&gt;Variables!$G$7,0,1)</f>
        <v>1</v>
      </c>
      <c r="AK1918" s="77">
        <f>IF(F1918&gt;Variables!$G$8,0,1)</f>
        <v>0</v>
      </c>
      <c r="AL1918" s="77">
        <f>IF(G1918&gt;Variables!$G$9,0,1)</f>
        <v>0</v>
      </c>
      <c r="AM1918" s="77">
        <f>IF(AND(K1918&gt;Variables!$G$10,K1918&lt;Variables!$G$11),0,1)</f>
        <v>0</v>
      </c>
      <c r="AN1918" s="77">
        <f>IF(H1918&lt;Variables!$G$13,1,0)</f>
        <v>0</v>
      </c>
      <c r="AO1918" s="77">
        <f>IF(R1918&lt;Variables!$G$12,0,1)</f>
        <v>1</v>
      </c>
      <c r="AP1918" s="78">
        <f t="shared" si="59"/>
        <v>1</v>
      </c>
      <c r="AQ1918" s="77">
        <f>IF(V1918&lt;Variables!$G$15,1,0)</f>
        <v>1</v>
      </c>
      <c r="AR1918">
        <v>0</v>
      </c>
      <c r="AS1918">
        <v>0</v>
      </c>
      <c r="AT1918">
        <v>1</v>
      </c>
      <c r="AU1918">
        <v>0</v>
      </c>
      <c r="BA1918">
        <v>-2.25</v>
      </c>
    </row>
    <row r="1919" spans="3:53" x14ac:dyDescent="0.25">
      <c r="C1919" t="s">
        <v>331</v>
      </c>
      <c r="D1919" t="s">
        <v>127</v>
      </c>
      <c r="E1919">
        <v>36.86</v>
      </c>
      <c r="F1919">
        <v>11.17</v>
      </c>
      <c r="G1919">
        <v>11.79</v>
      </c>
      <c r="H1919">
        <v>8000</v>
      </c>
      <c r="I1919">
        <v>1795.7739999999999</v>
      </c>
      <c r="J1919" t="s">
        <v>75</v>
      </c>
      <c r="K1919">
        <v>50.35</v>
      </c>
      <c r="L1919">
        <v>37.030299999999997</v>
      </c>
      <c r="M1919">
        <v>-0.62192312781694925</v>
      </c>
      <c r="N1919">
        <v>36.649370833333329</v>
      </c>
      <c r="O1919">
        <v>0.4110006890750445</v>
      </c>
      <c r="P1919">
        <v>630463</v>
      </c>
      <c r="Q1919">
        <v>741896</v>
      </c>
      <c r="R1919">
        <v>0.85</v>
      </c>
      <c r="S1919">
        <v>21.774999999999999</v>
      </c>
      <c r="T1919">
        <v>6.8659999999999997</v>
      </c>
      <c r="U1919">
        <v>13.68958333333333</v>
      </c>
      <c r="V1919">
        <v>2.387424641220838</v>
      </c>
      <c r="AC1919">
        <v>36.9375</v>
      </c>
      <c r="AD1919">
        <v>33.549999999999997</v>
      </c>
      <c r="AH1919" s="77">
        <f>IF(AND(M1919&lt;Variables!$G$6,M1919&gt;Variables!$G$5),0,1)</f>
        <v>1</v>
      </c>
      <c r="AI1919" s="77">
        <f t="shared" si="58"/>
        <v>0</v>
      </c>
      <c r="AJ1919" s="77">
        <f>IF(I1919&gt;Variables!$G$7,0,1)</f>
        <v>0</v>
      </c>
      <c r="AK1919" s="77">
        <f>IF(F1919&gt;Variables!$G$8,0,1)</f>
        <v>0</v>
      </c>
      <c r="AL1919" s="77">
        <f>IF(G1919&gt;Variables!$G$9,0,1)</f>
        <v>0</v>
      </c>
      <c r="AM1919" s="77">
        <f>IF(AND(K1919&gt;Variables!$G$10,K1919&lt;Variables!$G$11),0,1)</f>
        <v>1</v>
      </c>
      <c r="AN1919" s="77">
        <f>IF(H1919&lt;Variables!$G$13,1,0)</f>
        <v>0</v>
      </c>
      <c r="AO1919" s="77">
        <f>IF(R1919&lt;Variables!$G$12,0,1)</f>
        <v>0</v>
      </c>
      <c r="AP1919" s="78">
        <f t="shared" si="59"/>
        <v>1</v>
      </c>
      <c r="AQ1919" s="77">
        <f>IF(V1919&lt;Variables!$G$15,1,0)</f>
        <v>1</v>
      </c>
      <c r="AR1919">
        <v>0</v>
      </c>
      <c r="AS1919">
        <v>0</v>
      </c>
      <c r="AT1919">
        <v>1</v>
      </c>
      <c r="AU1919">
        <v>0</v>
      </c>
      <c r="BA1919">
        <v>-2.25</v>
      </c>
    </row>
    <row r="1920" spans="3:53" x14ac:dyDescent="0.25">
      <c r="C1920" t="s">
        <v>331</v>
      </c>
      <c r="D1920" t="s">
        <v>273</v>
      </c>
      <c r="E1920">
        <v>1.99</v>
      </c>
      <c r="F1920">
        <v>41.85</v>
      </c>
      <c r="G1920">
        <v>22.29</v>
      </c>
      <c r="H1920">
        <v>464.81</v>
      </c>
      <c r="I1920">
        <v>-4.4279999999999999</v>
      </c>
      <c r="J1920" t="s">
        <v>74</v>
      </c>
      <c r="K1920">
        <v>42.02</v>
      </c>
      <c r="L1920">
        <v>2.0249999999999999</v>
      </c>
      <c r="M1920">
        <v>-1.565432098765446</v>
      </c>
      <c r="N1920">
        <v>2.0714079999999999</v>
      </c>
      <c r="O1920">
        <v>-3.7707684821145731</v>
      </c>
      <c r="P1920">
        <v>218680000</v>
      </c>
      <c r="Q1920">
        <v>1670000</v>
      </c>
      <c r="R1920">
        <v>130.94999999999999</v>
      </c>
      <c r="S1920">
        <v>21.774999999999999</v>
      </c>
      <c r="T1920">
        <v>6.8659999999999997</v>
      </c>
      <c r="U1920">
        <v>13.68958333333333</v>
      </c>
      <c r="V1920">
        <v>2.2889511107160501</v>
      </c>
      <c r="AC1920">
        <v>2.09</v>
      </c>
      <c r="AD1920">
        <v>1.77</v>
      </c>
      <c r="AH1920" s="77">
        <f>IF(AND(M1920&lt;Variables!$G$6,M1920&gt;Variables!$G$5),0,1)</f>
        <v>0</v>
      </c>
      <c r="AI1920" s="77">
        <f t="shared" si="58"/>
        <v>1</v>
      </c>
      <c r="AJ1920" s="77">
        <f>IF(I1920&gt;Variables!$G$7,0,1)</f>
        <v>1</v>
      </c>
      <c r="AK1920" s="77">
        <f>IF(F1920&gt;Variables!$G$8,0,1)</f>
        <v>0</v>
      </c>
      <c r="AL1920" s="77">
        <f>IF(G1920&gt;Variables!$G$9,0,1)</f>
        <v>0</v>
      </c>
      <c r="AM1920" s="77">
        <f>IF(AND(K1920&gt;Variables!$G$10,K1920&lt;Variables!$G$11),0,1)</f>
        <v>1</v>
      </c>
      <c r="AN1920" s="77">
        <f>IF(H1920&lt;Variables!$G$13,1,0)</f>
        <v>1</v>
      </c>
      <c r="AO1920" s="77">
        <f>IF(R1920&lt;Variables!$G$12,0,1)</f>
        <v>1</v>
      </c>
      <c r="AP1920" s="78">
        <f t="shared" si="59"/>
        <v>0</v>
      </c>
      <c r="AQ1920" s="77">
        <f>IF(V1920&lt;Variables!$G$15,1,0)</f>
        <v>1</v>
      </c>
      <c r="AR1920">
        <v>1</v>
      </c>
      <c r="AS1920">
        <v>0</v>
      </c>
      <c r="AT1920">
        <v>0</v>
      </c>
      <c r="AU1920">
        <v>0</v>
      </c>
      <c r="BA1920">
        <v>2</v>
      </c>
    </row>
    <row r="1921" spans="3:53" x14ac:dyDescent="0.25">
      <c r="C1921" t="s">
        <v>331</v>
      </c>
      <c r="D1921" t="s">
        <v>282</v>
      </c>
      <c r="E1921">
        <v>63.34</v>
      </c>
      <c r="F1921">
        <v>9.2899999999999991</v>
      </c>
      <c r="G1921">
        <v>-1.1000000000000001</v>
      </c>
      <c r="H1921">
        <v>11670</v>
      </c>
      <c r="I1921">
        <v>1.7</v>
      </c>
      <c r="J1921" t="s">
        <v>75</v>
      </c>
      <c r="K1921">
        <v>50.82</v>
      </c>
      <c r="L1921">
        <v>63.199800000000003</v>
      </c>
      <c r="M1921">
        <v>3.1645669764703981E-4</v>
      </c>
      <c r="N1921">
        <v>62.90145714285714</v>
      </c>
      <c r="O1921">
        <v>0.47461993839798389</v>
      </c>
      <c r="P1921">
        <v>5177000</v>
      </c>
      <c r="Q1921">
        <v>1277000</v>
      </c>
      <c r="R1921">
        <v>4.05</v>
      </c>
      <c r="S1921">
        <v>21.774999999999999</v>
      </c>
      <c r="T1921">
        <v>6.8659999999999997</v>
      </c>
      <c r="U1921">
        <v>13.68958333333333</v>
      </c>
      <c r="V1921">
        <v>2.375486222705768</v>
      </c>
      <c r="AC1921">
        <v>64.2</v>
      </c>
      <c r="AD1921">
        <v>61.1</v>
      </c>
      <c r="AH1921" s="77">
        <f>IF(AND(M1921&lt;Variables!$G$6,M1921&gt;Variables!$G$5),0,1)</f>
        <v>1</v>
      </c>
      <c r="AI1921" s="77">
        <f t="shared" si="58"/>
        <v>0</v>
      </c>
      <c r="AJ1921" s="77">
        <f>IF(I1921&gt;Variables!$G$7,0,1)</f>
        <v>1</v>
      </c>
      <c r="AK1921" s="77">
        <f>IF(F1921&gt;Variables!$G$8,0,1)</f>
        <v>0</v>
      </c>
      <c r="AL1921" s="77">
        <f>IF(G1921&gt;Variables!$G$9,0,1)</f>
        <v>1</v>
      </c>
      <c r="AM1921" s="77">
        <f>IF(AND(K1921&gt;Variables!$G$10,K1921&lt;Variables!$G$11),0,1)</f>
        <v>1</v>
      </c>
      <c r="AN1921" s="77">
        <f>IF(H1921&lt;Variables!$G$13,1,0)</f>
        <v>0</v>
      </c>
      <c r="AO1921" s="77">
        <f>IF(R1921&lt;Variables!$G$12,0,1)</f>
        <v>1</v>
      </c>
      <c r="AP1921" s="78">
        <f t="shared" si="59"/>
        <v>1</v>
      </c>
      <c r="AQ1921" s="77">
        <f>IF(V1921&lt;Variables!$G$15,1,0)</f>
        <v>1</v>
      </c>
      <c r="AR1921">
        <v>0</v>
      </c>
      <c r="AS1921">
        <v>0</v>
      </c>
      <c r="AT1921">
        <v>1</v>
      </c>
      <c r="AU1921">
        <v>0</v>
      </c>
      <c r="BA1921">
        <v>-1.66</v>
      </c>
    </row>
    <row r="1922" spans="3:53" x14ac:dyDescent="0.25">
      <c r="C1922" t="s">
        <v>331</v>
      </c>
      <c r="D1922" t="s">
        <v>329</v>
      </c>
      <c r="E1922">
        <v>163.30000000000001</v>
      </c>
      <c r="F1922">
        <v>6.07</v>
      </c>
      <c r="G1922">
        <v>7.21</v>
      </c>
      <c r="H1922">
        <v>9510</v>
      </c>
      <c r="I1922">
        <v>0</v>
      </c>
      <c r="J1922" t="s">
        <v>75</v>
      </c>
      <c r="K1922">
        <v>74.58</v>
      </c>
      <c r="L1922">
        <v>162.0934722222222</v>
      </c>
      <c r="M1922">
        <v>0.59010875926357798</v>
      </c>
      <c r="N1922">
        <v>161.29653409090909</v>
      </c>
      <c r="O1922">
        <v>1.087106997663472</v>
      </c>
      <c r="P1922">
        <v>393744</v>
      </c>
      <c r="Q1922">
        <v>412646</v>
      </c>
      <c r="R1922">
        <v>0.95</v>
      </c>
      <c r="S1922">
        <v>21.774999999999999</v>
      </c>
      <c r="T1922">
        <v>6.8659999999999997</v>
      </c>
      <c r="U1922">
        <v>13.68958333333333</v>
      </c>
      <c r="V1922">
        <v>2.5644158981609531</v>
      </c>
      <c r="AC1922">
        <v>163.16</v>
      </c>
      <c r="AD1922">
        <v>156.38999999999999</v>
      </c>
      <c r="AH1922" s="77">
        <f>IF(AND(M1922&lt;Variables!$G$6,M1922&gt;Variables!$G$5),0,1)</f>
        <v>1</v>
      </c>
      <c r="AI1922" s="77">
        <f t="shared" si="58"/>
        <v>0</v>
      </c>
      <c r="AJ1922" s="77">
        <f>IF(I1922&gt;Variables!$G$7,0,1)</f>
        <v>1</v>
      </c>
      <c r="AK1922" s="77">
        <f>IF(F1922&gt;Variables!$G$8,0,1)</f>
        <v>1</v>
      </c>
      <c r="AL1922" s="77">
        <f>IF(G1922&gt;Variables!$G$9,0,1)</f>
        <v>1</v>
      </c>
      <c r="AM1922" s="77">
        <f>IF(AND(K1922&gt;Variables!$G$10,K1922&lt;Variables!$G$11),0,1)</f>
        <v>1</v>
      </c>
      <c r="AN1922" s="77">
        <f>IF(H1922&lt;Variables!$G$13,1,0)</f>
        <v>0</v>
      </c>
      <c r="AO1922" s="77">
        <f>IF(R1922&lt;Variables!$G$12,0,1)</f>
        <v>0</v>
      </c>
      <c r="AP1922" s="78">
        <f t="shared" si="59"/>
        <v>1</v>
      </c>
      <c r="AQ1922" s="77">
        <f>IF(V1922&lt;Variables!$G$15,1,0)</f>
        <v>1</v>
      </c>
      <c r="AR1922">
        <v>0</v>
      </c>
      <c r="AS1922">
        <v>0</v>
      </c>
      <c r="AT1922">
        <v>1</v>
      </c>
      <c r="AU1922">
        <v>0</v>
      </c>
      <c r="BA1922">
        <v>-1.74</v>
      </c>
    </row>
    <row r="1923" spans="3:53" x14ac:dyDescent="0.25">
      <c r="C1923" t="s">
        <v>331</v>
      </c>
      <c r="D1923" t="s">
        <v>165</v>
      </c>
      <c r="E1923">
        <v>275.83999999999997</v>
      </c>
      <c r="F1923">
        <v>5.52</v>
      </c>
      <c r="G1923">
        <v>5.32</v>
      </c>
      <c r="H1923">
        <v>48780</v>
      </c>
      <c r="I1923">
        <v>5.3230000000000004</v>
      </c>
      <c r="J1923" t="s">
        <v>75</v>
      </c>
      <c r="K1923">
        <v>62.5</v>
      </c>
      <c r="L1923">
        <v>274.67419999999998</v>
      </c>
      <c r="M1923">
        <v>0.15137934323645619</v>
      </c>
      <c r="N1923">
        <v>274.607888</v>
      </c>
      <c r="O1923">
        <v>0.17556378424205071</v>
      </c>
      <c r="P1923">
        <v>3257000</v>
      </c>
      <c r="Q1923">
        <v>2924000</v>
      </c>
      <c r="R1923">
        <v>1.1100000000000001</v>
      </c>
      <c r="S1923">
        <v>21.774999999999999</v>
      </c>
      <c r="T1923">
        <v>6.8659999999999997</v>
      </c>
      <c r="U1923">
        <v>13.68958333333333</v>
      </c>
      <c r="V1923">
        <v>2.487099342785017</v>
      </c>
      <c r="AC1923">
        <v>275.8399</v>
      </c>
      <c r="AD1923">
        <v>271.26010000000002</v>
      </c>
      <c r="AH1923" s="77">
        <f>IF(AND(M1923&lt;Variables!$G$6,M1923&gt;Variables!$G$5),0,1)</f>
        <v>1</v>
      </c>
      <c r="AI1923" s="77">
        <f t="shared" ref="AI1923:AI1986" si="60">IF(L1923&gt;N1923,0,1)</f>
        <v>0</v>
      </c>
      <c r="AJ1923" s="77">
        <f>IF(I1923&gt;Variables!$G$7,0,1)</f>
        <v>1</v>
      </c>
      <c r="AK1923" s="77">
        <f>IF(F1923&gt;Variables!$G$8,0,1)</f>
        <v>1</v>
      </c>
      <c r="AL1923" s="77">
        <f>IF(G1923&gt;Variables!$G$9,0,1)</f>
        <v>1</v>
      </c>
      <c r="AM1923" s="77">
        <f>IF(AND(K1923&gt;Variables!$G$10,K1923&lt;Variables!$G$11),0,1)</f>
        <v>0</v>
      </c>
      <c r="AN1923" s="77">
        <f>IF(H1923&lt;Variables!$G$13,1,0)</f>
        <v>0</v>
      </c>
      <c r="AO1923" s="77">
        <f>IF(R1923&lt;Variables!$G$12,0,1)</f>
        <v>0</v>
      </c>
      <c r="AP1923" s="78">
        <f t="shared" ref="AP1923:AP1986" si="61">IF(J1923="Pass", 0,1)</f>
        <v>1</v>
      </c>
      <c r="AQ1923" s="77">
        <f>IF(V1923&lt;Variables!$G$15,1,0)</f>
        <v>1</v>
      </c>
      <c r="AR1923">
        <v>0</v>
      </c>
      <c r="AS1923">
        <v>0</v>
      </c>
      <c r="AT1923">
        <v>0</v>
      </c>
      <c r="AU1923">
        <v>1</v>
      </c>
      <c r="BA1923">
        <v>-1.1599999999999999</v>
      </c>
    </row>
    <row r="1924" spans="3:53" x14ac:dyDescent="0.25">
      <c r="C1924" t="s">
        <v>331</v>
      </c>
      <c r="D1924" t="s">
        <v>296</v>
      </c>
      <c r="E1924">
        <v>12.42</v>
      </c>
      <c r="F1924">
        <v>13.58</v>
      </c>
      <c r="G1924">
        <v>0</v>
      </c>
      <c r="H1924">
        <v>119.92</v>
      </c>
      <c r="I1924">
        <v>-38.292000000000002</v>
      </c>
      <c r="J1924" t="s">
        <v>75</v>
      </c>
      <c r="K1924">
        <v>-99999</v>
      </c>
      <c r="L1924">
        <v>12</v>
      </c>
      <c r="M1924">
        <v>0</v>
      </c>
      <c r="N1924">
        <v>12</v>
      </c>
      <c r="O1924">
        <v>0</v>
      </c>
      <c r="P1924">
        <v>12290</v>
      </c>
      <c r="Q1924">
        <v>2300</v>
      </c>
      <c r="R1924">
        <v>5.34</v>
      </c>
      <c r="S1924">
        <v>21.774999999999999</v>
      </c>
      <c r="T1924">
        <v>6.8659999999999997</v>
      </c>
      <c r="U1924">
        <v>13.68958333333333</v>
      </c>
      <c r="V1924">
        <v>-99999</v>
      </c>
      <c r="AC1924">
        <v>12.4</v>
      </c>
      <c r="AD1924">
        <v>12</v>
      </c>
      <c r="AH1924" s="77">
        <f>IF(AND(M1924&lt;Variables!$G$6,M1924&gt;Variables!$G$5),0,1)</f>
        <v>1</v>
      </c>
      <c r="AI1924" s="77">
        <f t="shared" si="60"/>
        <v>1</v>
      </c>
      <c r="AJ1924" s="77">
        <f>IF(I1924&gt;Variables!$G$7,0,1)</f>
        <v>1</v>
      </c>
      <c r="AK1924" s="77">
        <f>IF(F1924&gt;Variables!$G$8,0,1)</f>
        <v>0</v>
      </c>
      <c r="AL1924" s="77">
        <f>IF(G1924&gt;Variables!$G$9,0,1)</f>
        <v>1</v>
      </c>
      <c r="AM1924" s="77">
        <f>IF(AND(K1924&gt;Variables!$G$10,K1924&lt;Variables!$G$11),0,1)</f>
        <v>1</v>
      </c>
      <c r="AN1924" s="77">
        <f>IF(H1924&lt;Variables!$G$13,1,0)</f>
        <v>1</v>
      </c>
      <c r="AO1924" s="77">
        <f>IF(R1924&lt;Variables!$G$12,0,1)</f>
        <v>1</v>
      </c>
      <c r="AP1924" s="78">
        <f t="shared" si="61"/>
        <v>1</v>
      </c>
      <c r="AQ1924" s="77">
        <f>IF(V1924&lt;Variables!$G$15,1,0)</f>
        <v>1</v>
      </c>
      <c r="AR1924">
        <v>0</v>
      </c>
      <c r="AS1924">
        <v>0</v>
      </c>
      <c r="AT1924">
        <v>1</v>
      </c>
      <c r="AU1924">
        <v>0</v>
      </c>
      <c r="BA1924">
        <v>-2.25</v>
      </c>
    </row>
    <row r="1925" spans="3:53" x14ac:dyDescent="0.25">
      <c r="C1925" t="s">
        <v>331</v>
      </c>
      <c r="D1925" t="s">
        <v>201</v>
      </c>
      <c r="E1925">
        <v>39.590000000000003</v>
      </c>
      <c r="F1925">
        <v>14.48</v>
      </c>
      <c r="G1925">
        <v>16.899999999999999</v>
      </c>
      <c r="H1925">
        <v>-99999</v>
      </c>
      <c r="I1925">
        <v>34.771999999999998</v>
      </c>
      <c r="J1925" t="s">
        <v>75</v>
      </c>
      <c r="K1925">
        <v>54.51</v>
      </c>
      <c r="L1925">
        <v>39.403005</v>
      </c>
      <c r="M1925">
        <v>0.15733571589274251</v>
      </c>
      <c r="N1925">
        <v>39.363706122448981</v>
      </c>
      <c r="O1925">
        <v>0.25732810126141709</v>
      </c>
      <c r="P1925">
        <v>929977</v>
      </c>
      <c r="Q1925">
        <v>2287000</v>
      </c>
      <c r="R1925">
        <v>0.41</v>
      </c>
      <c r="S1925">
        <v>21.774999999999999</v>
      </c>
      <c r="T1925">
        <v>6.8659999999999997</v>
      </c>
      <c r="U1925">
        <v>13.68958333333333</v>
      </c>
      <c r="V1925">
        <v>2.4075835925675722</v>
      </c>
      <c r="AC1925">
        <v>40.020000000000003</v>
      </c>
      <c r="AD1925">
        <v>37.049999999999997</v>
      </c>
      <c r="AH1925" s="77">
        <f>IF(AND(M1925&lt;Variables!$G$6,M1925&gt;Variables!$G$5),0,1)</f>
        <v>1</v>
      </c>
      <c r="AI1925" s="77">
        <f t="shared" si="60"/>
        <v>0</v>
      </c>
      <c r="AJ1925" s="77">
        <f>IF(I1925&gt;Variables!$G$7,0,1)</f>
        <v>1</v>
      </c>
      <c r="AK1925" s="77">
        <f>IF(F1925&gt;Variables!$G$8,0,1)</f>
        <v>0</v>
      </c>
      <c r="AL1925" s="77">
        <f>IF(G1925&gt;Variables!$G$9,0,1)</f>
        <v>0</v>
      </c>
      <c r="AM1925" s="77">
        <f>IF(AND(K1925&gt;Variables!$G$10,K1925&lt;Variables!$G$11),0,1)</f>
        <v>1</v>
      </c>
      <c r="AN1925" s="77">
        <f>IF(H1925&lt;Variables!$G$13,1,0)</f>
        <v>1</v>
      </c>
      <c r="AO1925" s="77">
        <f>IF(R1925&lt;Variables!$G$12,0,1)</f>
        <v>0</v>
      </c>
      <c r="AP1925" s="78">
        <f t="shared" si="61"/>
        <v>1</v>
      </c>
      <c r="AQ1925" s="77">
        <f>IF(V1925&lt;Variables!$G$15,1,0)</f>
        <v>1</v>
      </c>
      <c r="AR1925">
        <v>1</v>
      </c>
      <c r="AS1925">
        <v>0</v>
      </c>
      <c r="AT1925">
        <v>0</v>
      </c>
      <c r="AU1925">
        <v>0</v>
      </c>
      <c r="BA1925">
        <v>1.01</v>
      </c>
    </row>
    <row r="1926" spans="3:53" x14ac:dyDescent="0.25">
      <c r="C1926" t="s">
        <v>331</v>
      </c>
      <c r="D1926" t="s">
        <v>274</v>
      </c>
      <c r="E1926">
        <v>53.56</v>
      </c>
      <c r="F1926">
        <v>29.71</v>
      </c>
      <c r="G1926">
        <v>-0.18</v>
      </c>
      <c r="H1926">
        <v>1620</v>
      </c>
      <c r="I1926">
        <v>-6.3250000000000002</v>
      </c>
      <c r="J1926" t="s">
        <v>74</v>
      </c>
      <c r="K1926">
        <v>42.06</v>
      </c>
      <c r="L1926">
        <v>53.418500000000009</v>
      </c>
      <c r="M1926">
        <v>-2.5272143545789591E-2</v>
      </c>
      <c r="N1926">
        <v>53.430500000000009</v>
      </c>
      <c r="O1926">
        <v>-4.7725550013584132E-2</v>
      </c>
      <c r="P1926">
        <v>4236000</v>
      </c>
      <c r="Q1926">
        <v>116562</v>
      </c>
      <c r="R1926">
        <v>36.340000000000003</v>
      </c>
      <c r="S1926">
        <v>21.774999999999999</v>
      </c>
      <c r="T1926">
        <v>6.8659999999999997</v>
      </c>
      <c r="U1926">
        <v>13.68958333333333</v>
      </c>
      <c r="V1926">
        <v>2.2848191672847422</v>
      </c>
      <c r="AC1926">
        <v>53.7</v>
      </c>
      <c r="AD1926">
        <v>53.35</v>
      </c>
      <c r="AH1926" s="77">
        <f>IF(AND(M1926&lt;Variables!$G$6,M1926&gt;Variables!$G$5),0,1)</f>
        <v>1</v>
      </c>
      <c r="AI1926" s="77">
        <f t="shared" si="60"/>
        <v>1</v>
      </c>
      <c r="AJ1926" s="77">
        <f>IF(I1926&gt;Variables!$G$7,0,1)</f>
        <v>1</v>
      </c>
      <c r="AK1926" s="77">
        <f>IF(F1926&gt;Variables!$G$8,0,1)</f>
        <v>0</v>
      </c>
      <c r="AL1926" s="77">
        <f>IF(G1926&gt;Variables!$G$9,0,1)</f>
        <v>1</v>
      </c>
      <c r="AM1926" s="77">
        <f>IF(AND(K1926&gt;Variables!$G$10,K1926&lt;Variables!$G$11),0,1)</f>
        <v>1</v>
      </c>
      <c r="AN1926" s="77">
        <f>IF(H1926&lt;Variables!$G$13,1,0)</f>
        <v>0</v>
      </c>
      <c r="AO1926" s="77">
        <f>IF(R1926&lt;Variables!$G$12,0,1)</f>
        <v>1</v>
      </c>
      <c r="AP1926" s="78">
        <f t="shared" si="61"/>
        <v>0</v>
      </c>
      <c r="AQ1926" s="77">
        <f>IF(V1926&lt;Variables!$G$15,1,0)</f>
        <v>1</v>
      </c>
      <c r="AR1926">
        <v>0</v>
      </c>
      <c r="AS1926">
        <v>1</v>
      </c>
      <c r="AT1926">
        <v>0</v>
      </c>
      <c r="AU1926">
        <v>0</v>
      </c>
      <c r="BA1926">
        <v>-0.2</v>
      </c>
    </row>
    <row r="1927" spans="3:53" x14ac:dyDescent="0.25">
      <c r="C1927" t="s">
        <v>331</v>
      </c>
      <c r="D1927" t="s">
        <v>167</v>
      </c>
      <c r="E1927">
        <v>12.28</v>
      </c>
      <c r="F1927">
        <v>9.76</v>
      </c>
      <c r="G1927">
        <v>4.32</v>
      </c>
      <c r="H1927">
        <v>2260</v>
      </c>
      <c r="I1927">
        <v>-30.504000000000001</v>
      </c>
      <c r="J1927" t="s">
        <v>75</v>
      </c>
      <c r="K1927">
        <v>44.41</v>
      </c>
      <c r="L1927">
        <v>12.249079999999999</v>
      </c>
      <c r="M1927">
        <v>-0.35986376119676738</v>
      </c>
      <c r="N1927">
        <v>12.278566</v>
      </c>
      <c r="O1927">
        <v>-0.59914162614755939</v>
      </c>
      <c r="P1927">
        <v>69877000</v>
      </c>
      <c r="Q1927">
        <v>13611000</v>
      </c>
      <c r="R1927">
        <v>5.13</v>
      </c>
      <c r="S1927">
        <v>21.774999999999999</v>
      </c>
      <c r="T1927">
        <v>6.8659999999999997</v>
      </c>
      <c r="U1927">
        <v>13.68958333333333</v>
      </c>
      <c r="V1927">
        <v>2.3126344460194561</v>
      </c>
      <c r="AC1927">
        <v>12.31</v>
      </c>
      <c r="AD1927">
        <v>11.37</v>
      </c>
      <c r="AH1927" s="77">
        <f>IF(AND(M1927&lt;Variables!$G$6,M1927&gt;Variables!$G$5),0,1)</f>
        <v>1</v>
      </c>
      <c r="AI1927" s="77">
        <f t="shared" si="60"/>
        <v>1</v>
      </c>
      <c r="AJ1927" s="77">
        <f>IF(I1927&gt;Variables!$G$7,0,1)</f>
        <v>1</v>
      </c>
      <c r="AK1927" s="77">
        <f>IF(F1927&gt;Variables!$G$8,0,1)</f>
        <v>0</v>
      </c>
      <c r="AL1927" s="77">
        <f>IF(G1927&gt;Variables!$G$9,0,1)</f>
        <v>1</v>
      </c>
      <c r="AM1927" s="77">
        <f>IF(AND(K1927&gt;Variables!$G$10,K1927&lt;Variables!$G$11),0,1)</f>
        <v>1</v>
      </c>
      <c r="AN1927" s="77">
        <f>IF(H1927&lt;Variables!$G$13,1,0)</f>
        <v>0</v>
      </c>
      <c r="AO1927" s="77">
        <f>IF(R1927&lt;Variables!$G$12,0,1)</f>
        <v>1</v>
      </c>
      <c r="AP1927" s="78">
        <f t="shared" si="61"/>
        <v>1</v>
      </c>
      <c r="AQ1927" s="77">
        <f>IF(V1927&lt;Variables!$G$15,1,0)</f>
        <v>1</v>
      </c>
      <c r="AR1927">
        <v>0</v>
      </c>
      <c r="AS1927">
        <v>0</v>
      </c>
      <c r="AT1927">
        <v>1</v>
      </c>
      <c r="AU1927">
        <v>0</v>
      </c>
      <c r="BA1927">
        <v>-2.25</v>
      </c>
    </row>
    <row r="1928" spans="3:53" x14ac:dyDescent="0.25">
      <c r="C1928" t="s">
        <v>331</v>
      </c>
      <c r="D1928" t="s">
        <v>275</v>
      </c>
      <c r="E1928">
        <v>56.12</v>
      </c>
      <c r="F1928">
        <v>46.67</v>
      </c>
      <c r="G1928">
        <v>0.43</v>
      </c>
      <c r="H1928">
        <v>639.94000000000005</v>
      </c>
      <c r="I1928">
        <v>-9.9380000000000006</v>
      </c>
      <c r="J1928" t="s">
        <v>74</v>
      </c>
      <c r="K1928">
        <v>42.94</v>
      </c>
      <c r="L1928">
        <v>55.966755000000013</v>
      </c>
      <c r="M1928">
        <v>-1.2069665286137281E-2</v>
      </c>
      <c r="N1928">
        <v>56.009202000000002</v>
      </c>
      <c r="O1928">
        <v>-8.784627925961358E-2</v>
      </c>
      <c r="P1928">
        <v>6230000</v>
      </c>
      <c r="Q1928">
        <v>178970</v>
      </c>
      <c r="R1928">
        <v>34.81</v>
      </c>
      <c r="S1928">
        <v>21.774999999999999</v>
      </c>
      <c r="T1928">
        <v>6.8659999999999997</v>
      </c>
      <c r="U1928">
        <v>13.68958333333333</v>
      </c>
      <c r="V1928">
        <v>2.2939261195124141</v>
      </c>
      <c r="AC1928">
        <v>56.06</v>
      </c>
      <c r="AD1928">
        <v>55.67</v>
      </c>
      <c r="AH1928" s="77">
        <f>IF(AND(M1928&lt;Variables!$G$6,M1928&gt;Variables!$G$5),0,1)</f>
        <v>1</v>
      </c>
      <c r="AI1928" s="77">
        <f t="shared" si="60"/>
        <v>1</v>
      </c>
      <c r="AJ1928" s="77">
        <f>IF(I1928&gt;Variables!$G$7,0,1)</f>
        <v>1</v>
      </c>
      <c r="AK1928" s="77">
        <f>IF(F1928&gt;Variables!$G$8,0,1)</f>
        <v>0</v>
      </c>
      <c r="AL1928" s="77">
        <f>IF(G1928&gt;Variables!$G$9,0,1)</f>
        <v>1</v>
      </c>
      <c r="AM1928" s="77">
        <f>IF(AND(K1928&gt;Variables!$G$10,K1928&lt;Variables!$G$11),0,1)</f>
        <v>1</v>
      </c>
      <c r="AN1928" s="77">
        <f>IF(H1928&lt;Variables!$G$13,1,0)</f>
        <v>1</v>
      </c>
      <c r="AO1928" s="77">
        <f>IF(R1928&lt;Variables!$G$12,0,1)</f>
        <v>1</v>
      </c>
      <c r="AP1928" s="78">
        <f t="shared" si="61"/>
        <v>0</v>
      </c>
      <c r="AQ1928" s="77">
        <f>IF(V1928&lt;Variables!$G$15,1,0)</f>
        <v>1</v>
      </c>
      <c r="AR1928">
        <v>0</v>
      </c>
      <c r="AS1928">
        <v>0</v>
      </c>
      <c r="AT1928">
        <v>0</v>
      </c>
      <c r="AU1928">
        <v>1</v>
      </c>
      <c r="BA1928">
        <v>-0.76</v>
      </c>
    </row>
    <row r="1929" spans="3:53" x14ac:dyDescent="0.25">
      <c r="C1929" t="s">
        <v>331</v>
      </c>
      <c r="D1929" t="s">
        <v>179</v>
      </c>
      <c r="E1929">
        <v>22.28</v>
      </c>
      <c r="F1929">
        <v>7.66</v>
      </c>
      <c r="G1929">
        <v>5.74</v>
      </c>
      <c r="H1929">
        <v>14130</v>
      </c>
      <c r="I1929">
        <v>-72.103999999999999</v>
      </c>
      <c r="J1929" t="s">
        <v>75</v>
      </c>
      <c r="K1929">
        <v>63.15</v>
      </c>
      <c r="L1929">
        <v>22.109179999999999</v>
      </c>
      <c r="M1929">
        <v>0.43339463516964361</v>
      </c>
      <c r="N1929">
        <v>22.011915999999999</v>
      </c>
      <c r="O1929">
        <v>0.8771794331761148</v>
      </c>
      <c r="P1929">
        <v>22795000</v>
      </c>
      <c r="Q1929">
        <v>11046000</v>
      </c>
      <c r="R1929">
        <v>2.06</v>
      </c>
      <c r="S1929">
        <v>21.774999999999999</v>
      </c>
      <c r="T1929">
        <v>6.8659999999999997</v>
      </c>
      <c r="U1929">
        <v>13.68958333333333</v>
      </c>
      <c r="V1929">
        <v>2.4755066247468251</v>
      </c>
      <c r="AC1929">
        <v>22.645</v>
      </c>
      <c r="AD1929">
        <v>22.04</v>
      </c>
      <c r="AH1929" s="77">
        <f>IF(AND(M1929&lt;Variables!$G$6,M1929&gt;Variables!$G$5),0,1)</f>
        <v>1</v>
      </c>
      <c r="AI1929" s="77">
        <f t="shared" si="60"/>
        <v>0</v>
      </c>
      <c r="AJ1929" s="77">
        <f>IF(I1929&gt;Variables!$G$7,0,1)</f>
        <v>1</v>
      </c>
      <c r="AK1929" s="77">
        <f>IF(F1929&gt;Variables!$G$8,0,1)</f>
        <v>1</v>
      </c>
      <c r="AL1929" s="77">
        <f>IF(G1929&gt;Variables!$G$9,0,1)</f>
        <v>1</v>
      </c>
      <c r="AM1929" s="77">
        <f>IF(AND(K1929&gt;Variables!$G$10,K1929&lt;Variables!$G$11),0,1)</f>
        <v>0</v>
      </c>
      <c r="AN1929" s="77">
        <f>IF(H1929&lt;Variables!$G$13,1,0)</f>
        <v>0</v>
      </c>
      <c r="AO1929" s="77">
        <f>IF(R1929&lt;Variables!$G$12,0,1)</f>
        <v>0</v>
      </c>
      <c r="AP1929" s="78">
        <f t="shared" si="61"/>
        <v>1</v>
      </c>
      <c r="AQ1929" s="77">
        <f>IF(V1929&lt;Variables!$G$15,1,0)</f>
        <v>1</v>
      </c>
      <c r="AR1929">
        <v>0</v>
      </c>
      <c r="AS1929">
        <v>1</v>
      </c>
      <c r="AT1929">
        <v>0</v>
      </c>
      <c r="AU1929">
        <v>0</v>
      </c>
      <c r="BA1929">
        <v>0.33</v>
      </c>
    </row>
    <row r="1930" spans="3:53" x14ac:dyDescent="0.25">
      <c r="C1930" t="s">
        <v>331</v>
      </c>
      <c r="D1930" t="s">
        <v>316</v>
      </c>
      <c r="E1930">
        <v>1.32</v>
      </c>
      <c r="F1930">
        <v>10.83</v>
      </c>
      <c r="G1930">
        <v>-3.65</v>
      </c>
      <c r="H1930">
        <v>-99999</v>
      </c>
      <c r="I1930">
        <v>-99999</v>
      </c>
      <c r="J1930" t="s">
        <v>75</v>
      </c>
      <c r="K1930">
        <v>-99999</v>
      </c>
      <c r="L1930">
        <v>-99999</v>
      </c>
      <c r="M1930">
        <v>-99999</v>
      </c>
      <c r="N1930">
        <v>-99999</v>
      </c>
      <c r="O1930">
        <v>-99999</v>
      </c>
      <c r="P1930">
        <v>23300</v>
      </c>
      <c r="Q1930">
        <v>107</v>
      </c>
      <c r="R1930">
        <v>217.76</v>
      </c>
      <c r="S1930">
        <v>21.774999999999999</v>
      </c>
      <c r="T1930">
        <v>6.8659999999999997</v>
      </c>
      <c r="U1930">
        <v>13.68958333333333</v>
      </c>
      <c r="V1930">
        <v>-99999</v>
      </c>
      <c r="AC1930">
        <v>-99999</v>
      </c>
      <c r="AD1930">
        <v>-99999</v>
      </c>
      <c r="AH1930" s="77">
        <f>IF(AND(M1930&lt;Variables!$G$6,M1930&gt;Variables!$G$5),0,1)</f>
        <v>1</v>
      </c>
      <c r="AI1930" s="77">
        <f t="shared" si="60"/>
        <v>1</v>
      </c>
      <c r="AJ1930" s="77">
        <f>IF(I1930&gt;Variables!$G$7,0,1)</f>
        <v>1</v>
      </c>
      <c r="AK1930" s="77">
        <f>IF(F1930&gt;Variables!$G$8,0,1)</f>
        <v>0</v>
      </c>
      <c r="AL1930" s="77">
        <f>IF(G1930&gt;Variables!$G$9,0,1)</f>
        <v>1</v>
      </c>
      <c r="AM1930" s="77">
        <f>IF(AND(K1930&gt;Variables!$G$10,K1930&lt;Variables!$G$11),0,1)</f>
        <v>1</v>
      </c>
      <c r="AN1930" s="77">
        <f>IF(H1930&lt;Variables!$G$13,1,0)</f>
        <v>1</v>
      </c>
      <c r="AO1930" s="77">
        <f>IF(R1930&lt;Variables!$G$12,0,1)</f>
        <v>1</v>
      </c>
      <c r="AP1930" s="78">
        <f t="shared" si="61"/>
        <v>1</v>
      </c>
      <c r="AQ1930" s="77">
        <f>IF(V1930&lt;Variables!$G$15,1,0)</f>
        <v>1</v>
      </c>
      <c r="AR1930">
        <v>0</v>
      </c>
      <c r="AS1930">
        <v>0</v>
      </c>
      <c r="AT1930">
        <v>0</v>
      </c>
      <c r="AU1930">
        <v>0</v>
      </c>
      <c r="BA1930">
        <v>0</v>
      </c>
    </row>
    <row r="1931" spans="3:53" x14ac:dyDescent="0.25">
      <c r="C1931" t="s">
        <v>331</v>
      </c>
      <c r="D1931" t="s">
        <v>278</v>
      </c>
      <c r="E1931">
        <v>226.14</v>
      </c>
      <c r="F1931">
        <v>6.35</v>
      </c>
      <c r="G1931">
        <v>6.23</v>
      </c>
      <c r="H1931">
        <v>7520</v>
      </c>
      <c r="I1931">
        <v>-5.5119999999999996</v>
      </c>
      <c r="J1931" t="s">
        <v>74</v>
      </c>
      <c r="K1931">
        <v>55.08</v>
      </c>
      <c r="L1931">
        <v>224.56197368421061</v>
      </c>
      <c r="M1931">
        <v>0.28412037235059839</v>
      </c>
      <c r="N1931">
        <v>224.93225510204081</v>
      </c>
      <c r="O1931">
        <v>0.11903357205828111</v>
      </c>
      <c r="P1931">
        <v>636277</v>
      </c>
      <c r="Q1931">
        <v>626950</v>
      </c>
      <c r="R1931">
        <v>1.01</v>
      </c>
      <c r="S1931">
        <v>21.774999999999999</v>
      </c>
      <c r="T1931">
        <v>6.8659999999999997</v>
      </c>
      <c r="U1931">
        <v>13.68958333333333</v>
      </c>
      <c r="V1931">
        <v>2.4080733289713141</v>
      </c>
      <c r="AC1931">
        <v>227.2</v>
      </c>
      <c r="AD1931">
        <v>223.25</v>
      </c>
      <c r="AH1931" s="77">
        <f>IF(AND(M1931&lt;Variables!$G$6,M1931&gt;Variables!$G$5),0,1)</f>
        <v>1</v>
      </c>
      <c r="AI1931" s="77">
        <f t="shared" si="60"/>
        <v>1</v>
      </c>
      <c r="AJ1931" s="77">
        <f>IF(I1931&gt;Variables!$G$7,0,1)</f>
        <v>1</v>
      </c>
      <c r="AK1931" s="77">
        <f>IF(F1931&gt;Variables!$G$8,0,1)</f>
        <v>1</v>
      </c>
      <c r="AL1931" s="77">
        <f>IF(G1931&gt;Variables!$G$9,0,1)</f>
        <v>1</v>
      </c>
      <c r="AM1931" s="77">
        <f>IF(AND(K1931&gt;Variables!$G$10,K1931&lt;Variables!$G$11),0,1)</f>
        <v>1</v>
      </c>
      <c r="AN1931" s="77">
        <f>IF(H1931&lt;Variables!$G$13,1,0)</f>
        <v>0</v>
      </c>
      <c r="AO1931" s="77">
        <f>IF(R1931&lt;Variables!$G$12,0,1)</f>
        <v>0</v>
      </c>
      <c r="AP1931" s="78">
        <f t="shared" si="61"/>
        <v>0</v>
      </c>
      <c r="AQ1931" s="77">
        <f>IF(V1931&lt;Variables!$G$15,1,0)</f>
        <v>1</v>
      </c>
      <c r="AR1931">
        <v>0</v>
      </c>
      <c r="AS1931">
        <v>1</v>
      </c>
      <c r="AT1931">
        <v>0</v>
      </c>
      <c r="AU1931">
        <v>0</v>
      </c>
      <c r="BA1931">
        <v>0.12</v>
      </c>
    </row>
    <row r="1932" spans="3:53" x14ac:dyDescent="0.25">
      <c r="C1932" t="s">
        <v>331</v>
      </c>
      <c r="D1932" t="s">
        <v>326</v>
      </c>
      <c r="E1932">
        <v>34.07</v>
      </c>
      <c r="F1932">
        <v>8.1</v>
      </c>
      <c r="G1932">
        <v>-2.54</v>
      </c>
      <c r="H1932">
        <v>-99999</v>
      </c>
      <c r="I1932">
        <v>137.06299999999999</v>
      </c>
      <c r="J1932" t="s">
        <v>74</v>
      </c>
      <c r="K1932">
        <v>71.5</v>
      </c>
      <c r="L1932">
        <v>34.051000000000002</v>
      </c>
      <c r="M1932">
        <v>-7.9292825467683833E-2</v>
      </c>
      <c r="N1932">
        <v>34.044250000000012</v>
      </c>
      <c r="O1932">
        <v>-5.9481410223471858E-2</v>
      </c>
      <c r="P1932">
        <v>16515</v>
      </c>
      <c r="Q1932">
        <v>125430</v>
      </c>
      <c r="R1932">
        <v>0.13</v>
      </c>
      <c r="S1932">
        <v>21.774999999999999</v>
      </c>
      <c r="T1932">
        <v>6.8659999999999997</v>
      </c>
      <c r="U1932">
        <v>13.68958333333333</v>
      </c>
      <c r="V1932">
        <v>2.5967250635810988</v>
      </c>
      <c r="AC1932">
        <v>34.08</v>
      </c>
      <c r="AD1932">
        <v>33.86</v>
      </c>
      <c r="AH1932" s="77">
        <f>IF(AND(M1932&lt;Variables!$G$6,M1932&gt;Variables!$G$5),0,1)</f>
        <v>1</v>
      </c>
      <c r="AI1932" s="77">
        <f t="shared" si="60"/>
        <v>0</v>
      </c>
      <c r="AJ1932" s="77">
        <f>IF(I1932&gt;Variables!$G$7,0,1)</f>
        <v>0</v>
      </c>
      <c r="AK1932" s="77">
        <f>IF(F1932&gt;Variables!$G$8,0,1)</f>
        <v>1</v>
      </c>
      <c r="AL1932" s="77">
        <f>IF(G1932&gt;Variables!$G$9,0,1)</f>
        <v>1</v>
      </c>
      <c r="AM1932" s="77">
        <f>IF(AND(K1932&gt;Variables!$G$10,K1932&lt;Variables!$G$11),0,1)</f>
        <v>1</v>
      </c>
      <c r="AN1932" s="77">
        <f>IF(H1932&lt;Variables!$G$13,1,0)</f>
        <v>1</v>
      </c>
      <c r="AO1932" s="77">
        <f>IF(R1932&lt;Variables!$G$12,0,1)</f>
        <v>0</v>
      </c>
      <c r="AP1932" s="78">
        <f t="shared" si="61"/>
        <v>0</v>
      </c>
      <c r="AQ1932" s="77">
        <f>IF(V1932&lt;Variables!$G$15,1,0)</f>
        <v>1</v>
      </c>
      <c r="AR1932">
        <v>0</v>
      </c>
      <c r="AS1932">
        <v>0</v>
      </c>
      <c r="AT1932">
        <v>0</v>
      </c>
      <c r="AU1932">
        <v>0</v>
      </c>
      <c r="BA1932">
        <v>0</v>
      </c>
    </row>
    <row r="1933" spans="3:53" x14ac:dyDescent="0.25">
      <c r="C1933" t="s">
        <v>331</v>
      </c>
      <c r="D1933" t="s">
        <v>313</v>
      </c>
      <c r="E1933">
        <v>5.32</v>
      </c>
      <c r="F1933">
        <v>13.19</v>
      </c>
      <c r="G1933">
        <v>0</v>
      </c>
      <c r="H1933">
        <v>-99999</v>
      </c>
      <c r="I1933">
        <v>-99999</v>
      </c>
      <c r="J1933" t="s">
        <v>75</v>
      </c>
      <c r="K1933">
        <v>-99999</v>
      </c>
      <c r="L1933">
        <v>-99999</v>
      </c>
      <c r="M1933">
        <v>-99999</v>
      </c>
      <c r="N1933">
        <v>-99999</v>
      </c>
      <c r="O1933">
        <v>-99999</v>
      </c>
      <c r="P1933">
        <v>61040</v>
      </c>
      <c r="Q1933">
        <v>168</v>
      </c>
      <c r="R1933">
        <v>363.33</v>
      </c>
      <c r="S1933">
        <v>21.774999999999999</v>
      </c>
      <c r="T1933">
        <v>6.8659999999999997</v>
      </c>
      <c r="U1933">
        <v>13.68958333333333</v>
      </c>
      <c r="V1933">
        <v>-99999</v>
      </c>
      <c r="AC1933">
        <v>-99999</v>
      </c>
      <c r="AD1933">
        <v>-99999</v>
      </c>
      <c r="AH1933" s="77">
        <f>IF(AND(M1933&lt;Variables!$G$6,M1933&gt;Variables!$G$5),0,1)</f>
        <v>1</v>
      </c>
      <c r="AI1933" s="77">
        <f t="shared" si="60"/>
        <v>1</v>
      </c>
      <c r="AJ1933" s="77">
        <f>IF(I1933&gt;Variables!$G$7,0,1)</f>
        <v>1</v>
      </c>
      <c r="AK1933" s="77">
        <f>IF(F1933&gt;Variables!$G$8,0,1)</f>
        <v>0</v>
      </c>
      <c r="AL1933" s="77">
        <f>IF(G1933&gt;Variables!$G$9,0,1)</f>
        <v>1</v>
      </c>
      <c r="AM1933" s="77">
        <f>IF(AND(K1933&gt;Variables!$G$10,K1933&lt;Variables!$G$11),0,1)</f>
        <v>1</v>
      </c>
      <c r="AN1933" s="77">
        <f>IF(H1933&lt;Variables!$G$13,1,0)</f>
        <v>1</v>
      </c>
      <c r="AO1933" s="77">
        <f>IF(R1933&lt;Variables!$G$12,0,1)</f>
        <v>1</v>
      </c>
      <c r="AP1933" s="78">
        <f t="shared" si="61"/>
        <v>1</v>
      </c>
      <c r="AQ1933" s="77">
        <f>IF(V1933&lt;Variables!$G$15,1,0)</f>
        <v>1</v>
      </c>
      <c r="AR1933">
        <v>0</v>
      </c>
      <c r="AS1933">
        <v>0</v>
      </c>
      <c r="AT1933">
        <v>0</v>
      </c>
      <c r="AU1933">
        <v>0</v>
      </c>
      <c r="BA1933">
        <v>0</v>
      </c>
    </row>
    <row r="1934" spans="3:53" x14ac:dyDescent="0.25">
      <c r="C1934" t="s">
        <v>331</v>
      </c>
      <c r="D1934" t="s">
        <v>139</v>
      </c>
      <c r="E1934">
        <v>33.19</v>
      </c>
      <c r="F1934">
        <v>10.4</v>
      </c>
      <c r="G1934">
        <v>13.78</v>
      </c>
      <c r="H1934">
        <v>5040</v>
      </c>
      <c r="I1934">
        <v>-1E-3</v>
      </c>
      <c r="J1934" t="s">
        <v>75</v>
      </c>
      <c r="K1934">
        <v>52.45</v>
      </c>
      <c r="L1934">
        <v>32.977320000000013</v>
      </c>
      <c r="M1934">
        <v>-9.8006751306672801E-2</v>
      </c>
      <c r="N1934">
        <v>32.575740000000003</v>
      </c>
      <c r="O1934">
        <v>1.1335429371673429</v>
      </c>
      <c r="P1934">
        <v>1602000</v>
      </c>
      <c r="Q1934">
        <v>445132</v>
      </c>
      <c r="R1934">
        <v>3.6</v>
      </c>
      <c r="S1934">
        <v>21.774999999999999</v>
      </c>
      <c r="T1934">
        <v>6.8659999999999997</v>
      </c>
      <c r="U1934">
        <v>13.68958333333333</v>
      </c>
      <c r="V1934">
        <v>2.3956236321035189</v>
      </c>
      <c r="AC1934">
        <v>34.36</v>
      </c>
      <c r="AD1934">
        <v>31.1</v>
      </c>
      <c r="AH1934" s="77">
        <f>IF(AND(M1934&lt;Variables!$G$6,M1934&gt;Variables!$G$5),0,1)</f>
        <v>1</v>
      </c>
      <c r="AI1934" s="77">
        <f t="shared" si="60"/>
        <v>0</v>
      </c>
      <c r="AJ1934" s="77">
        <f>IF(I1934&gt;Variables!$G$7,0,1)</f>
        <v>1</v>
      </c>
      <c r="AK1934" s="77">
        <f>IF(F1934&gt;Variables!$G$8,0,1)</f>
        <v>0</v>
      </c>
      <c r="AL1934" s="77">
        <f>IF(G1934&gt;Variables!$G$9,0,1)</f>
        <v>0</v>
      </c>
      <c r="AM1934" s="77">
        <f>IF(AND(K1934&gt;Variables!$G$10,K1934&lt;Variables!$G$11),0,1)</f>
        <v>1</v>
      </c>
      <c r="AN1934" s="77">
        <f>IF(H1934&lt;Variables!$G$13,1,0)</f>
        <v>0</v>
      </c>
      <c r="AO1934" s="77">
        <f>IF(R1934&lt;Variables!$G$12,0,1)</f>
        <v>1</v>
      </c>
      <c r="AP1934" s="78">
        <f t="shared" si="61"/>
        <v>1</v>
      </c>
      <c r="AQ1934" s="77">
        <f>IF(V1934&lt;Variables!$G$15,1,0)</f>
        <v>1</v>
      </c>
      <c r="AR1934">
        <v>0</v>
      </c>
      <c r="AS1934">
        <v>0</v>
      </c>
      <c r="AT1934">
        <v>1</v>
      </c>
      <c r="AU1934">
        <v>0</v>
      </c>
      <c r="BA1934">
        <v>-2.25</v>
      </c>
    </row>
    <row r="1935" spans="3:53" x14ac:dyDescent="0.25">
      <c r="C1935" t="s">
        <v>331</v>
      </c>
      <c r="D1935" t="s">
        <v>302</v>
      </c>
      <c r="E1935">
        <v>23.45</v>
      </c>
      <c r="F1935">
        <v>17.47</v>
      </c>
      <c r="G1935">
        <v>12.09</v>
      </c>
      <c r="H1935">
        <v>1050</v>
      </c>
      <c r="I1935">
        <v>127.456</v>
      </c>
      <c r="J1935" t="s">
        <v>74</v>
      </c>
      <c r="K1935">
        <v>51.13</v>
      </c>
      <c r="L1935">
        <v>23.389755000000001</v>
      </c>
      <c r="M1935">
        <v>-8.4460055267786965E-2</v>
      </c>
      <c r="N1935">
        <v>23.32560999999999</v>
      </c>
      <c r="O1935">
        <v>0.19030584837870071</v>
      </c>
      <c r="P1935">
        <v>13540000</v>
      </c>
      <c r="Q1935">
        <v>1330000</v>
      </c>
      <c r="R1935">
        <v>10.18</v>
      </c>
      <c r="S1935">
        <v>21.774999999999999</v>
      </c>
      <c r="T1935">
        <v>6.8659999999999997</v>
      </c>
      <c r="U1935">
        <v>13.68958333333333</v>
      </c>
      <c r="V1935">
        <v>2.3811783917597249</v>
      </c>
      <c r="AC1935">
        <v>23.624300000000002</v>
      </c>
      <c r="AD1935">
        <v>22.78</v>
      </c>
      <c r="AH1935" s="77">
        <f>IF(AND(M1935&lt;Variables!$G$6,M1935&gt;Variables!$G$5),0,1)</f>
        <v>1</v>
      </c>
      <c r="AI1935" s="77">
        <f t="shared" si="60"/>
        <v>0</v>
      </c>
      <c r="AJ1935" s="77">
        <f>IF(I1935&gt;Variables!$G$7,0,1)</f>
        <v>0</v>
      </c>
      <c r="AK1935" s="77">
        <f>IF(F1935&gt;Variables!$G$8,0,1)</f>
        <v>0</v>
      </c>
      <c r="AL1935" s="77">
        <f>IF(G1935&gt;Variables!$G$9,0,1)</f>
        <v>0</v>
      </c>
      <c r="AM1935" s="77">
        <f>IF(AND(K1935&gt;Variables!$G$10,K1935&lt;Variables!$G$11),0,1)</f>
        <v>1</v>
      </c>
      <c r="AN1935" s="77">
        <f>IF(H1935&lt;Variables!$G$13,1,0)</f>
        <v>1</v>
      </c>
      <c r="AO1935" s="77">
        <f>IF(R1935&lt;Variables!$G$12,0,1)</f>
        <v>1</v>
      </c>
      <c r="AP1935" s="78">
        <f t="shared" si="61"/>
        <v>0</v>
      </c>
      <c r="AQ1935" s="77">
        <f>IF(V1935&lt;Variables!$G$15,1,0)</f>
        <v>1</v>
      </c>
      <c r="AR1935">
        <v>0</v>
      </c>
      <c r="AS1935">
        <v>0</v>
      </c>
      <c r="AT1935">
        <v>1</v>
      </c>
      <c r="AU1935">
        <v>0</v>
      </c>
      <c r="BA1935">
        <v>-2.25</v>
      </c>
    </row>
    <row r="1936" spans="3:53" x14ac:dyDescent="0.25">
      <c r="C1936" t="s">
        <v>331</v>
      </c>
      <c r="D1936" t="s">
        <v>164</v>
      </c>
      <c r="E1936">
        <v>17.05</v>
      </c>
      <c r="F1936">
        <v>8.42</v>
      </c>
      <c r="G1936">
        <v>0.06</v>
      </c>
      <c r="H1936">
        <v>-99999</v>
      </c>
      <c r="I1936">
        <v>148.64099999999999</v>
      </c>
      <c r="J1936" t="s">
        <v>74</v>
      </c>
      <c r="K1936">
        <v>59.36</v>
      </c>
      <c r="L1936">
        <v>-99999</v>
      </c>
      <c r="M1936">
        <v>-99999</v>
      </c>
      <c r="N1936">
        <v>16.989999999999998</v>
      </c>
      <c r="O1936">
        <v>0</v>
      </c>
      <c r="P1936">
        <v>1836000</v>
      </c>
      <c r="Q1936">
        <v>46184</v>
      </c>
      <c r="R1936">
        <v>39.75</v>
      </c>
      <c r="S1936">
        <v>21.774999999999999</v>
      </c>
      <c r="T1936">
        <v>6.8659999999999997</v>
      </c>
      <c r="U1936">
        <v>13.68958333333333</v>
      </c>
      <c r="V1936">
        <v>-99999</v>
      </c>
      <c r="AC1936">
        <v>17</v>
      </c>
      <c r="AD1936">
        <v>16.989999999999998</v>
      </c>
      <c r="AH1936" s="77">
        <f>IF(AND(M1936&lt;Variables!$G$6,M1936&gt;Variables!$G$5),0,1)</f>
        <v>1</v>
      </c>
      <c r="AI1936" s="77">
        <f t="shared" si="60"/>
        <v>1</v>
      </c>
      <c r="AJ1936" s="77">
        <f>IF(I1936&gt;Variables!$G$7,0,1)</f>
        <v>0</v>
      </c>
      <c r="AK1936" s="77">
        <f>IF(F1936&gt;Variables!$G$8,0,1)</f>
        <v>1</v>
      </c>
      <c r="AL1936" s="77">
        <f>IF(G1936&gt;Variables!$G$9,0,1)</f>
        <v>1</v>
      </c>
      <c r="AM1936" s="77">
        <f>IF(AND(K1936&gt;Variables!$G$10,K1936&lt;Variables!$G$11),0,1)</f>
        <v>1</v>
      </c>
      <c r="AN1936" s="77">
        <f>IF(H1936&lt;Variables!$G$13,1,0)</f>
        <v>1</v>
      </c>
      <c r="AO1936" s="77">
        <f>IF(R1936&lt;Variables!$G$12,0,1)</f>
        <v>1</v>
      </c>
      <c r="AP1936" s="78">
        <f t="shared" si="61"/>
        <v>0</v>
      </c>
      <c r="AQ1936" s="77">
        <f>IF(V1936&lt;Variables!$G$15,1,0)</f>
        <v>1</v>
      </c>
      <c r="AR1936">
        <v>0</v>
      </c>
      <c r="AS1936">
        <v>0</v>
      </c>
      <c r="AT1936">
        <v>0</v>
      </c>
      <c r="AU1936">
        <v>0</v>
      </c>
      <c r="BA1936">
        <v>0</v>
      </c>
    </row>
    <row r="1937" spans="3:53" x14ac:dyDescent="0.25">
      <c r="C1937" t="s">
        <v>331</v>
      </c>
      <c r="D1937" t="s">
        <v>280</v>
      </c>
      <c r="E1937">
        <v>36.28</v>
      </c>
      <c r="F1937">
        <v>13.25</v>
      </c>
      <c r="G1937">
        <v>8.27</v>
      </c>
      <c r="H1937">
        <v>-99999</v>
      </c>
      <c r="I1937">
        <v>-99999</v>
      </c>
      <c r="J1937" t="s">
        <v>75</v>
      </c>
      <c r="K1937">
        <v>45.94</v>
      </c>
      <c r="L1937">
        <v>36.208415384615378</v>
      </c>
      <c r="M1937">
        <v>-0.1613309613107228</v>
      </c>
      <c r="N1937">
        <v>36.313129729729731</v>
      </c>
      <c r="O1937">
        <v>-0.44923070785655028</v>
      </c>
      <c r="P1937">
        <v>922400</v>
      </c>
      <c r="Q1937"/>
      <c r="R1937"/>
      <c r="S1937">
        <v>21.774999999999999</v>
      </c>
      <c r="T1937">
        <v>6.8659999999999997</v>
      </c>
      <c r="U1937">
        <v>13.68958333333333</v>
      </c>
      <c r="V1937">
        <v>2.3272413543000412</v>
      </c>
      <c r="AC1937">
        <v>38.93</v>
      </c>
      <c r="AD1937">
        <v>35.6098</v>
      </c>
      <c r="AH1937" s="77">
        <f>IF(AND(M1937&lt;Variables!$G$6,M1937&gt;Variables!$G$5),0,1)</f>
        <v>1</v>
      </c>
      <c r="AI1937" s="77">
        <f t="shared" si="60"/>
        <v>1</v>
      </c>
      <c r="AJ1937" s="77">
        <f>IF(I1937&gt;Variables!$G$7,0,1)</f>
        <v>1</v>
      </c>
      <c r="AK1937" s="77">
        <f>IF(F1937&gt;Variables!$G$8,0,1)</f>
        <v>0</v>
      </c>
      <c r="AL1937" s="77">
        <f>IF(G1937&gt;Variables!$G$9,0,1)</f>
        <v>1</v>
      </c>
      <c r="AM1937" s="77">
        <f>IF(AND(K1937&gt;Variables!$G$10,K1937&lt;Variables!$G$11),0,1)</f>
        <v>1</v>
      </c>
      <c r="AN1937" s="77">
        <f>IF(H1937&lt;Variables!$G$13,1,0)</f>
        <v>1</v>
      </c>
      <c r="AO1937" s="77">
        <f>IF(R1937&lt;Variables!$G$12,0,1)</f>
        <v>0</v>
      </c>
      <c r="AP1937" s="78">
        <f t="shared" si="61"/>
        <v>1</v>
      </c>
      <c r="AQ1937" s="77">
        <f>IF(V1937&lt;Variables!$G$15,1,0)</f>
        <v>1</v>
      </c>
      <c r="AR1937">
        <v>1</v>
      </c>
      <c r="AS1937">
        <v>0</v>
      </c>
      <c r="AT1937">
        <v>0</v>
      </c>
      <c r="AU1937">
        <v>0</v>
      </c>
      <c r="BA1937">
        <v>1.58</v>
      </c>
    </row>
    <row r="1938" spans="3:53" x14ac:dyDescent="0.25">
      <c r="C1938" t="s">
        <v>331</v>
      </c>
      <c r="D1938" t="s">
        <v>279</v>
      </c>
      <c r="E1938">
        <v>9.1999999999999993</v>
      </c>
      <c r="F1938">
        <v>6.13</v>
      </c>
      <c r="G1938">
        <v>-3.78</v>
      </c>
      <c r="H1938">
        <v>13560</v>
      </c>
      <c r="I1938">
        <v>602.99599999999998</v>
      </c>
      <c r="J1938" t="s">
        <v>75</v>
      </c>
      <c r="K1938">
        <v>66.989999999999995</v>
      </c>
      <c r="L1938">
        <v>9.13667894736842</v>
      </c>
      <c r="M1938">
        <v>0.36469545251097141</v>
      </c>
      <c r="N1938">
        <v>9.1427347826086969</v>
      </c>
      <c r="O1938">
        <v>0.29821730630496829</v>
      </c>
      <c r="P1938">
        <v>1902000</v>
      </c>
      <c r="Q1938">
        <v>1051000</v>
      </c>
      <c r="R1938">
        <v>1.81</v>
      </c>
      <c r="S1938">
        <v>21.774999999999999</v>
      </c>
      <c r="T1938">
        <v>6.8659999999999997</v>
      </c>
      <c r="U1938">
        <v>13.68958333333333</v>
      </c>
      <c r="V1938">
        <v>2.515639762702905</v>
      </c>
      <c r="AC1938">
        <v>9.2050000000000001</v>
      </c>
      <c r="AD1938">
        <v>9</v>
      </c>
      <c r="AH1938" s="77">
        <f>IF(AND(M1938&lt;Variables!$G$6,M1938&gt;Variables!$G$5),0,1)</f>
        <v>1</v>
      </c>
      <c r="AI1938" s="77">
        <f t="shared" si="60"/>
        <v>1</v>
      </c>
      <c r="AJ1938" s="77">
        <f>IF(I1938&gt;Variables!$G$7,0,1)</f>
        <v>0</v>
      </c>
      <c r="AK1938" s="77">
        <f>IF(F1938&gt;Variables!$G$8,0,1)</f>
        <v>1</v>
      </c>
      <c r="AL1938" s="77">
        <f>IF(G1938&gt;Variables!$G$9,0,1)</f>
        <v>1</v>
      </c>
      <c r="AM1938" s="77">
        <f>IF(AND(K1938&gt;Variables!$G$10,K1938&lt;Variables!$G$11),0,1)</f>
        <v>0</v>
      </c>
      <c r="AN1938" s="77">
        <f>IF(H1938&lt;Variables!$G$13,1,0)</f>
        <v>0</v>
      </c>
      <c r="AO1938" s="77">
        <f>IF(R1938&lt;Variables!$G$12,0,1)</f>
        <v>0</v>
      </c>
      <c r="AP1938" s="78">
        <f t="shared" si="61"/>
        <v>1</v>
      </c>
      <c r="AQ1938" s="77">
        <f>IF(V1938&lt;Variables!$G$15,1,0)</f>
        <v>1</v>
      </c>
      <c r="AR1938">
        <v>0</v>
      </c>
      <c r="AS1938">
        <v>0</v>
      </c>
      <c r="AT1938">
        <v>0</v>
      </c>
      <c r="AU1938">
        <v>1</v>
      </c>
      <c r="BA1938">
        <v>-0.39</v>
      </c>
    </row>
    <row r="1939" spans="3:53" x14ac:dyDescent="0.25">
      <c r="C1939" t="s">
        <v>331</v>
      </c>
      <c r="D1939" t="s">
        <v>293</v>
      </c>
      <c r="E1939">
        <v>22.48</v>
      </c>
      <c r="F1939">
        <v>11.15</v>
      </c>
      <c r="G1939">
        <v>-1.51</v>
      </c>
      <c r="H1939">
        <v>-99999</v>
      </c>
      <c r="I1939">
        <v>240.642</v>
      </c>
      <c r="J1939" t="s">
        <v>74</v>
      </c>
      <c r="K1939">
        <v>-99999</v>
      </c>
      <c r="L1939">
        <v>-99999</v>
      </c>
      <c r="M1939">
        <v>-99999</v>
      </c>
      <c r="N1939">
        <v>-99999</v>
      </c>
      <c r="O1939">
        <v>-99999</v>
      </c>
      <c r="P1939">
        <v>138421</v>
      </c>
      <c r="Q1939">
        <v>7534</v>
      </c>
      <c r="R1939">
        <v>18.37</v>
      </c>
      <c r="S1939">
        <v>21.774999999999999</v>
      </c>
      <c r="T1939">
        <v>6.8659999999999997</v>
      </c>
      <c r="U1939">
        <v>13.68958333333333</v>
      </c>
      <c r="V1939">
        <v>-99999</v>
      </c>
      <c r="AC1939">
        <v>-99999</v>
      </c>
      <c r="AD1939">
        <v>-99999</v>
      </c>
      <c r="AH1939" s="77">
        <f>IF(AND(M1939&lt;Variables!$G$6,M1939&gt;Variables!$G$5),0,1)</f>
        <v>1</v>
      </c>
      <c r="AI1939" s="77">
        <f t="shared" si="60"/>
        <v>1</v>
      </c>
      <c r="AJ1939" s="77">
        <f>IF(I1939&gt;Variables!$G$7,0,1)</f>
        <v>0</v>
      </c>
      <c r="AK1939" s="77">
        <f>IF(F1939&gt;Variables!$G$8,0,1)</f>
        <v>0</v>
      </c>
      <c r="AL1939" s="77">
        <f>IF(G1939&gt;Variables!$G$9,0,1)</f>
        <v>1</v>
      </c>
      <c r="AM1939" s="77">
        <f>IF(AND(K1939&gt;Variables!$G$10,K1939&lt;Variables!$G$11),0,1)</f>
        <v>1</v>
      </c>
      <c r="AN1939" s="77">
        <f>IF(H1939&lt;Variables!$G$13,1,0)</f>
        <v>1</v>
      </c>
      <c r="AO1939" s="77">
        <f>IF(R1939&lt;Variables!$G$12,0,1)</f>
        <v>1</v>
      </c>
      <c r="AP1939" s="78">
        <f t="shared" si="61"/>
        <v>0</v>
      </c>
      <c r="AQ1939" s="77">
        <f>IF(V1939&lt;Variables!$G$15,1,0)</f>
        <v>1</v>
      </c>
      <c r="AR1939">
        <v>0</v>
      </c>
      <c r="AS1939">
        <v>0</v>
      </c>
      <c r="AT1939">
        <v>0</v>
      </c>
      <c r="AU1939">
        <v>0</v>
      </c>
      <c r="BA1939">
        <v>0</v>
      </c>
    </row>
    <row r="1940" spans="3:53" x14ac:dyDescent="0.25">
      <c r="C1940" t="s">
        <v>331</v>
      </c>
      <c r="D1940" t="s">
        <v>178</v>
      </c>
      <c r="E1940">
        <v>11.6</v>
      </c>
      <c r="F1940">
        <v>16.38</v>
      </c>
      <c r="G1940">
        <v>11.29</v>
      </c>
      <c r="H1940">
        <v>229.35</v>
      </c>
      <c r="I1940">
        <v>4233.2730000000001</v>
      </c>
      <c r="J1940" t="s">
        <v>75</v>
      </c>
      <c r="K1940">
        <v>47.29</v>
      </c>
      <c r="L1940">
        <v>11.662504999999999</v>
      </c>
      <c r="M1940">
        <v>-0.66456563148310421</v>
      </c>
      <c r="N1940">
        <v>11.579179999999999</v>
      </c>
      <c r="O1940">
        <v>5.026262654175994E-2</v>
      </c>
      <c r="P1940">
        <v>2160000</v>
      </c>
      <c r="Q1940">
        <v>3460000</v>
      </c>
      <c r="R1940">
        <v>0.62</v>
      </c>
      <c r="S1940">
        <v>21.774999999999999</v>
      </c>
      <c r="T1940">
        <v>6.8659999999999997</v>
      </c>
      <c r="U1940">
        <v>13.68958333333333</v>
      </c>
      <c r="V1940">
        <v>2.3510018967950712</v>
      </c>
      <c r="AC1940">
        <v>12.2</v>
      </c>
      <c r="AD1940">
        <v>11.31</v>
      </c>
      <c r="AH1940" s="77">
        <f>IF(AND(M1940&lt;Variables!$G$6,M1940&gt;Variables!$G$5),0,1)</f>
        <v>1</v>
      </c>
      <c r="AI1940" s="77">
        <f t="shared" si="60"/>
        <v>0</v>
      </c>
      <c r="AJ1940" s="77">
        <f>IF(I1940&gt;Variables!$G$7,0,1)</f>
        <v>0</v>
      </c>
      <c r="AK1940" s="77">
        <f>IF(F1940&gt;Variables!$G$8,0,1)</f>
        <v>0</v>
      </c>
      <c r="AL1940" s="77">
        <f>IF(G1940&gt;Variables!$G$9,0,1)</f>
        <v>0</v>
      </c>
      <c r="AM1940" s="77">
        <f>IF(AND(K1940&gt;Variables!$G$10,K1940&lt;Variables!$G$11),0,1)</f>
        <v>1</v>
      </c>
      <c r="AN1940" s="77">
        <f>IF(H1940&lt;Variables!$G$13,1,0)</f>
        <v>1</v>
      </c>
      <c r="AO1940" s="77">
        <f>IF(R1940&lt;Variables!$G$12,0,1)</f>
        <v>0</v>
      </c>
      <c r="AP1940" s="78">
        <f t="shared" si="61"/>
        <v>1</v>
      </c>
      <c r="AQ1940" s="77">
        <f>IF(V1940&lt;Variables!$G$15,1,0)</f>
        <v>1</v>
      </c>
      <c r="AR1940">
        <v>0</v>
      </c>
      <c r="AS1940">
        <v>0</v>
      </c>
      <c r="AT1940">
        <v>1</v>
      </c>
      <c r="AU1940">
        <v>0</v>
      </c>
      <c r="BA1940">
        <v>-2.25</v>
      </c>
    </row>
    <row r="1941" spans="3:53" x14ac:dyDescent="0.25">
      <c r="C1941" t="s">
        <v>331</v>
      </c>
      <c r="D1941" t="s">
        <v>211</v>
      </c>
      <c r="E1941">
        <v>12.12</v>
      </c>
      <c r="F1941">
        <v>5.5</v>
      </c>
      <c r="G1941">
        <v>7.09</v>
      </c>
      <c r="H1941">
        <v>1900</v>
      </c>
      <c r="I1941">
        <v>227.50800000000001</v>
      </c>
      <c r="J1941" t="s">
        <v>75</v>
      </c>
      <c r="K1941">
        <v>65.39</v>
      </c>
      <c r="L1941">
        <v>11.992631578947369</v>
      </c>
      <c r="M1941">
        <v>0.81190204511539732</v>
      </c>
      <c r="N1941">
        <v>12.00787755102041</v>
      </c>
      <c r="O1941">
        <v>0.68390478359442386</v>
      </c>
      <c r="P1941">
        <v>548615</v>
      </c>
      <c r="Q1941">
        <v>1798000</v>
      </c>
      <c r="R1941">
        <v>0.31</v>
      </c>
      <c r="S1941">
        <v>21.774999999999999</v>
      </c>
      <c r="T1941">
        <v>6.8659999999999997</v>
      </c>
      <c r="U1941">
        <v>13.68958333333333</v>
      </c>
      <c r="V1941">
        <v>2.4692448887211458</v>
      </c>
      <c r="AC1941">
        <v>12.2789</v>
      </c>
      <c r="AD1941">
        <v>11.8</v>
      </c>
      <c r="AH1941" s="77">
        <f>IF(AND(M1941&lt;Variables!$G$6,M1941&gt;Variables!$G$5),0,1)</f>
        <v>1</v>
      </c>
      <c r="AI1941" s="77">
        <f t="shared" si="60"/>
        <v>1</v>
      </c>
      <c r="AJ1941" s="77">
        <f>IF(I1941&gt;Variables!$G$7,0,1)</f>
        <v>0</v>
      </c>
      <c r="AK1941" s="77">
        <f>IF(F1941&gt;Variables!$G$8,0,1)</f>
        <v>1</v>
      </c>
      <c r="AL1941" s="77">
        <f>IF(G1941&gt;Variables!$G$9,0,1)</f>
        <v>1</v>
      </c>
      <c r="AM1941" s="77">
        <f>IF(AND(K1941&gt;Variables!$G$10,K1941&lt;Variables!$G$11),0,1)</f>
        <v>0</v>
      </c>
      <c r="AN1941" s="77">
        <f>IF(H1941&lt;Variables!$G$13,1,0)</f>
        <v>0</v>
      </c>
      <c r="AO1941" s="77">
        <f>IF(R1941&lt;Variables!$G$12,0,1)</f>
        <v>0</v>
      </c>
      <c r="AP1941" s="78">
        <f t="shared" si="61"/>
        <v>1</v>
      </c>
      <c r="AQ1941" s="77">
        <f>IF(V1941&lt;Variables!$G$15,1,0)</f>
        <v>1</v>
      </c>
      <c r="AR1941">
        <v>0</v>
      </c>
      <c r="AS1941">
        <v>0</v>
      </c>
      <c r="AT1941">
        <v>1</v>
      </c>
      <c r="AU1941">
        <v>0</v>
      </c>
      <c r="BA1941">
        <v>-2.25</v>
      </c>
    </row>
    <row r="1942" spans="3:53" x14ac:dyDescent="0.25">
      <c r="C1942" t="s">
        <v>331</v>
      </c>
      <c r="D1942" t="s">
        <v>140</v>
      </c>
      <c r="E1942">
        <v>23.82</v>
      </c>
      <c r="F1942">
        <v>5.62</v>
      </c>
      <c r="G1942">
        <v>4.7699999999999996</v>
      </c>
      <c r="H1942">
        <v>6870</v>
      </c>
      <c r="I1942">
        <v>-1.204</v>
      </c>
      <c r="J1942" t="s">
        <v>75</v>
      </c>
      <c r="K1942">
        <v>45.59</v>
      </c>
      <c r="L1942">
        <v>23.732631578947359</v>
      </c>
      <c r="M1942">
        <v>-5.3224518761622833E-2</v>
      </c>
      <c r="N1942">
        <v>23.914108163265301</v>
      </c>
      <c r="O1942">
        <v>-0.81168890740185196</v>
      </c>
      <c r="P1942">
        <v>1276000</v>
      </c>
      <c r="Q1942">
        <v>740726</v>
      </c>
      <c r="R1942">
        <v>1.72</v>
      </c>
      <c r="S1942">
        <v>21.774999999999999</v>
      </c>
      <c r="T1942">
        <v>6.8659999999999997</v>
      </c>
      <c r="U1942">
        <v>13.68958333333333</v>
      </c>
      <c r="V1942">
        <v>2.322018365758892</v>
      </c>
      <c r="AC1942">
        <v>24</v>
      </c>
      <c r="AD1942">
        <v>22.64</v>
      </c>
      <c r="AH1942" s="77">
        <f>IF(AND(M1942&lt;Variables!$G$6,M1942&gt;Variables!$G$5),0,1)</f>
        <v>1</v>
      </c>
      <c r="AI1942" s="77">
        <f t="shared" si="60"/>
        <v>1</v>
      </c>
      <c r="AJ1942" s="77">
        <f>IF(I1942&gt;Variables!$G$7,0,1)</f>
        <v>1</v>
      </c>
      <c r="AK1942" s="77">
        <f>IF(F1942&gt;Variables!$G$8,0,1)</f>
        <v>1</v>
      </c>
      <c r="AL1942" s="77">
        <f>IF(G1942&gt;Variables!$G$9,0,1)</f>
        <v>1</v>
      </c>
      <c r="AM1942" s="77">
        <f>IF(AND(K1942&gt;Variables!$G$10,K1942&lt;Variables!$G$11),0,1)</f>
        <v>1</v>
      </c>
      <c r="AN1942" s="77">
        <f>IF(H1942&lt;Variables!$G$13,1,0)</f>
        <v>0</v>
      </c>
      <c r="AO1942" s="77">
        <f>IF(R1942&lt;Variables!$G$12,0,1)</f>
        <v>0</v>
      </c>
      <c r="AP1942" s="78">
        <f t="shared" si="61"/>
        <v>1</v>
      </c>
      <c r="AQ1942" s="77">
        <f>IF(V1942&lt;Variables!$G$15,1,0)</f>
        <v>1</v>
      </c>
      <c r="AR1942">
        <v>0</v>
      </c>
      <c r="AS1942">
        <v>0</v>
      </c>
      <c r="AT1942">
        <v>1</v>
      </c>
      <c r="AU1942">
        <v>0</v>
      </c>
      <c r="BA1942">
        <v>-1.69</v>
      </c>
    </row>
    <row r="1943" spans="3:53" x14ac:dyDescent="0.25">
      <c r="C1943" t="s">
        <v>332</v>
      </c>
      <c r="D1943" t="s">
        <v>293</v>
      </c>
      <c r="E1943">
        <v>22.48</v>
      </c>
      <c r="F1943">
        <v>11.15</v>
      </c>
      <c r="G1943">
        <v>-1.51</v>
      </c>
      <c r="H1943">
        <v>-99999</v>
      </c>
      <c r="I1943">
        <v>240.642</v>
      </c>
      <c r="J1943" t="s">
        <v>74</v>
      </c>
      <c r="K1943">
        <v>-99999</v>
      </c>
      <c r="L1943">
        <v>-99999</v>
      </c>
      <c r="M1943">
        <v>-99999</v>
      </c>
      <c r="N1943">
        <v>-99999</v>
      </c>
      <c r="O1943">
        <v>-99999</v>
      </c>
      <c r="P1943">
        <v>138421</v>
      </c>
      <c r="Q1943">
        <v>7534</v>
      </c>
      <c r="R1943">
        <v>18.37</v>
      </c>
      <c r="S1943">
        <v>22.111000000000001</v>
      </c>
      <c r="T1943">
        <v>6.8160000000000007</v>
      </c>
      <c r="U1943">
        <v>13.786250000000001</v>
      </c>
      <c r="V1943">
        <v>-99999</v>
      </c>
      <c r="AC1943">
        <v>-99999</v>
      </c>
      <c r="AD1943">
        <v>-99999</v>
      </c>
      <c r="AH1943" s="77">
        <f>IF(AND(M1943&lt;Variables!$G$6,M1943&gt;Variables!$G$5),0,1)</f>
        <v>1</v>
      </c>
      <c r="AI1943" s="77">
        <f t="shared" si="60"/>
        <v>1</v>
      </c>
      <c r="AJ1943" s="77">
        <f>IF(I1943&gt;Variables!$G$7,0,1)</f>
        <v>0</v>
      </c>
      <c r="AK1943" s="77">
        <f>IF(F1943&gt;Variables!$G$8,0,1)</f>
        <v>0</v>
      </c>
      <c r="AL1943" s="77">
        <f>IF(G1943&gt;Variables!$G$9,0,1)</f>
        <v>1</v>
      </c>
      <c r="AM1943" s="77">
        <f>IF(AND(K1943&gt;Variables!$G$10,K1943&lt;Variables!$G$11),0,1)</f>
        <v>1</v>
      </c>
      <c r="AN1943" s="77">
        <f>IF(H1943&lt;Variables!$G$13,1,0)</f>
        <v>1</v>
      </c>
      <c r="AO1943" s="77">
        <f>IF(R1943&lt;Variables!$G$12,0,1)</f>
        <v>1</v>
      </c>
      <c r="AP1943" s="78">
        <f t="shared" si="61"/>
        <v>0</v>
      </c>
      <c r="AQ1943" s="77">
        <f>IF(V1943&lt;Variables!$G$15,1,0)</f>
        <v>1</v>
      </c>
      <c r="AR1943">
        <v>0</v>
      </c>
      <c r="AS1943">
        <v>0</v>
      </c>
      <c r="AT1943">
        <v>0</v>
      </c>
      <c r="AU1943">
        <v>0</v>
      </c>
      <c r="BA1943">
        <v>0</v>
      </c>
    </row>
    <row r="1944" spans="3:53" x14ac:dyDescent="0.25">
      <c r="C1944" t="s">
        <v>332</v>
      </c>
      <c r="D1944" t="s">
        <v>164</v>
      </c>
      <c r="E1944">
        <v>17.05</v>
      </c>
      <c r="F1944">
        <v>8.42</v>
      </c>
      <c r="G1944">
        <v>0.06</v>
      </c>
      <c r="H1944">
        <v>-99999</v>
      </c>
      <c r="I1944">
        <v>148.64099999999999</v>
      </c>
      <c r="J1944" t="s">
        <v>74</v>
      </c>
      <c r="K1944">
        <v>59.36</v>
      </c>
      <c r="L1944">
        <v>-99999</v>
      </c>
      <c r="M1944">
        <v>-99999</v>
      </c>
      <c r="N1944">
        <v>16.989999999999998</v>
      </c>
      <c r="O1944">
        <v>0</v>
      </c>
      <c r="P1944">
        <v>1836000</v>
      </c>
      <c r="Q1944">
        <v>46184</v>
      </c>
      <c r="R1944">
        <v>39.75</v>
      </c>
      <c r="S1944">
        <v>22.111000000000001</v>
      </c>
      <c r="T1944">
        <v>6.8160000000000007</v>
      </c>
      <c r="U1944">
        <v>13.786250000000001</v>
      </c>
      <c r="V1944">
        <v>-99999</v>
      </c>
      <c r="AC1944">
        <v>17</v>
      </c>
      <c r="AD1944">
        <v>16.989999999999998</v>
      </c>
      <c r="AH1944" s="77">
        <f>IF(AND(M1944&lt;Variables!$G$6,M1944&gt;Variables!$G$5),0,1)</f>
        <v>1</v>
      </c>
      <c r="AI1944" s="77">
        <f t="shared" si="60"/>
        <v>1</v>
      </c>
      <c r="AJ1944" s="77">
        <f>IF(I1944&gt;Variables!$G$7,0,1)</f>
        <v>0</v>
      </c>
      <c r="AK1944" s="77">
        <f>IF(F1944&gt;Variables!$G$8,0,1)</f>
        <v>1</v>
      </c>
      <c r="AL1944" s="77">
        <f>IF(G1944&gt;Variables!$G$9,0,1)</f>
        <v>1</v>
      </c>
      <c r="AM1944" s="77">
        <f>IF(AND(K1944&gt;Variables!$G$10,K1944&lt;Variables!$G$11),0,1)</f>
        <v>1</v>
      </c>
      <c r="AN1944" s="77">
        <f>IF(H1944&lt;Variables!$G$13,1,0)</f>
        <v>1</v>
      </c>
      <c r="AO1944" s="77">
        <f>IF(R1944&lt;Variables!$G$12,0,1)</f>
        <v>1</v>
      </c>
      <c r="AP1944" s="78">
        <f t="shared" si="61"/>
        <v>0</v>
      </c>
      <c r="AQ1944" s="77">
        <f>IF(V1944&lt;Variables!$G$15,1,0)</f>
        <v>1</v>
      </c>
      <c r="AR1944">
        <v>0</v>
      </c>
      <c r="AS1944">
        <v>0</v>
      </c>
      <c r="AT1944">
        <v>0</v>
      </c>
      <c r="AU1944">
        <v>0</v>
      </c>
      <c r="BA1944">
        <v>0</v>
      </c>
    </row>
    <row r="1945" spans="3:53" x14ac:dyDescent="0.25">
      <c r="C1945" t="s">
        <v>332</v>
      </c>
      <c r="D1945" t="s">
        <v>116</v>
      </c>
      <c r="E1945">
        <v>11.57</v>
      </c>
      <c r="F1945">
        <v>5.58</v>
      </c>
      <c r="G1945">
        <v>6.64</v>
      </c>
      <c r="H1945">
        <v>2380</v>
      </c>
      <c r="I1945">
        <v>-8.7850000000000001</v>
      </c>
      <c r="J1945" t="s">
        <v>74</v>
      </c>
      <c r="K1945">
        <v>60.33</v>
      </c>
      <c r="L1945">
        <v>11.487690000000001</v>
      </c>
      <c r="M1945">
        <v>0.44578152787896708</v>
      </c>
      <c r="N1945">
        <v>11.489394000000001</v>
      </c>
      <c r="O1945">
        <v>0.43088434429176492</v>
      </c>
      <c r="P1945">
        <v>680822</v>
      </c>
      <c r="Q1945">
        <v>1648000</v>
      </c>
      <c r="R1945">
        <v>0.41</v>
      </c>
      <c r="S1945">
        <v>22.111000000000001</v>
      </c>
      <c r="T1945">
        <v>6.8160000000000007</v>
      </c>
      <c r="U1945">
        <v>13.786250000000001</v>
      </c>
      <c r="V1945">
        <v>2.4491294621226731</v>
      </c>
      <c r="AC1945">
        <v>11.61</v>
      </c>
      <c r="AD1945">
        <v>11.25</v>
      </c>
      <c r="AH1945" s="77">
        <f>IF(AND(M1945&lt;Variables!$G$6,M1945&gt;Variables!$G$5),0,1)</f>
        <v>1</v>
      </c>
      <c r="AI1945" s="77">
        <f t="shared" si="60"/>
        <v>1</v>
      </c>
      <c r="AJ1945" s="77">
        <f>IF(I1945&gt;Variables!$G$7,0,1)</f>
        <v>1</v>
      </c>
      <c r="AK1945" s="77">
        <f>IF(F1945&gt;Variables!$G$8,0,1)</f>
        <v>1</v>
      </c>
      <c r="AL1945" s="77">
        <f>IF(G1945&gt;Variables!$G$9,0,1)</f>
        <v>1</v>
      </c>
      <c r="AM1945" s="77">
        <f>IF(AND(K1945&gt;Variables!$G$10,K1945&lt;Variables!$G$11),0,1)</f>
        <v>1</v>
      </c>
      <c r="AN1945" s="77">
        <f>IF(H1945&lt;Variables!$G$13,1,0)</f>
        <v>0</v>
      </c>
      <c r="AO1945" s="77">
        <f>IF(R1945&lt;Variables!$G$12,0,1)</f>
        <v>0</v>
      </c>
      <c r="AP1945" s="78">
        <f t="shared" si="61"/>
        <v>0</v>
      </c>
      <c r="AQ1945" s="77">
        <f>IF(V1945&lt;Variables!$G$15,1,0)</f>
        <v>1</v>
      </c>
      <c r="AR1945">
        <v>0</v>
      </c>
      <c r="AS1945">
        <v>0</v>
      </c>
      <c r="AT1945">
        <v>1</v>
      </c>
      <c r="AU1945">
        <v>0</v>
      </c>
      <c r="BA1945">
        <v>-2.25</v>
      </c>
    </row>
    <row r="1946" spans="3:53" x14ac:dyDescent="0.25">
      <c r="C1946" t="s">
        <v>332</v>
      </c>
      <c r="D1946" t="s">
        <v>296</v>
      </c>
      <c r="E1946">
        <v>12.42</v>
      </c>
      <c r="F1946">
        <v>13.21</v>
      </c>
      <c r="G1946">
        <v>0</v>
      </c>
      <c r="H1946">
        <v>119.92</v>
      </c>
      <c r="I1946">
        <v>-38.292000000000002</v>
      </c>
      <c r="J1946" t="s">
        <v>75</v>
      </c>
      <c r="K1946">
        <v>-99999</v>
      </c>
      <c r="L1946">
        <v>12</v>
      </c>
      <c r="M1946">
        <v>0</v>
      </c>
      <c r="N1946">
        <v>12</v>
      </c>
      <c r="O1946">
        <v>0</v>
      </c>
      <c r="P1946">
        <v>12590</v>
      </c>
      <c r="Q1946">
        <v>2300</v>
      </c>
      <c r="R1946">
        <v>5.47</v>
      </c>
      <c r="S1946">
        <v>22.111000000000001</v>
      </c>
      <c r="T1946">
        <v>6.8160000000000007</v>
      </c>
      <c r="U1946">
        <v>13.786250000000001</v>
      </c>
      <c r="V1946">
        <v>-99999</v>
      </c>
      <c r="AC1946">
        <v>12.4</v>
      </c>
      <c r="AD1946">
        <v>12</v>
      </c>
      <c r="AH1946" s="77">
        <f>IF(AND(M1946&lt;Variables!$G$6,M1946&gt;Variables!$G$5),0,1)</f>
        <v>1</v>
      </c>
      <c r="AI1946" s="77">
        <f t="shared" si="60"/>
        <v>1</v>
      </c>
      <c r="AJ1946" s="77">
        <f>IF(I1946&gt;Variables!$G$7,0,1)</f>
        <v>1</v>
      </c>
      <c r="AK1946" s="77">
        <f>IF(F1946&gt;Variables!$G$8,0,1)</f>
        <v>0</v>
      </c>
      <c r="AL1946" s="77">
        <f>IF(G1946&gt;Variables!$G$9,0,1)</f>
        <v>1</v>
      </c>
      <c r="AM1946" s="77">
        <f>IF(AND(K1946&gt;Variables!$G$10,K1946&lt;Variables!$G$11),0,1)</f>
        <v>1</v>
      </c>
      <c r="AN1946" s="77">
        <f>IF(H1946&lt;Variables!$G$13,1,0)</f>
        <v>1</v>
      </c>
      <c r="AO1946" s="77">
        <f>IF(R1946&lt;Variables!$G$12,0,1)</f>
        <v>1</v>
      </c>
      <c r="AP1946" s="78">
        <f t="shared" si="61"/>
        <v>1</v>
      </c>
      <c r="AQ1946" s="77">
        <f>IF(V1946&lt;Variables!$G$15,1,0)</f>
        <v>1</v>
      </c>
      <c r="AR1946">
        <v>0</v>
      </c>
      <c r="AS1946">
        <v>0</v>
      </c>
      <c r="AT1946">
        <v>1</v>
      </c>
      <c r="AU1946">
        <v>0</v>
      </c>
      <c r="BA1946">
        <v>-2.25</v>
      </c>
    </row>
    <row r="1947" spans="3:53" x14ac:dyDescent="0.25">
      <c r="C1947" t="s">
        <v>332</v>
      </c>
      <c r="D1947" t="s">
        <v>273</v>
      </c>
      <c r="E1947">
        <v>2.08</v>
      </c>
      <c r="F1947">
        <v>46.1</v>
      </c>
      <c r="G1947">
        <v>25.92</v>
      </c>
      <c r="H1947">
        <v>464.81</v>
      </c>
      <c r="I1947">
        <v>-3.9260000000000002</v>
      </c>
      <c r="J1947" t="s">
        <v>74</v>
      </c>
      <c r="K1947">
        <v>54.67</v>
      </c>
      <c r="L1947">
        <v>2.0205899999999999</v>
      </c>
      <c r="M1947">
        <v>1.579241706630258</v>
      </c>
      <c r="N1947">
        <v>2.0770499999999998</v>
      </c>
      <c r="O1947">
        <v>-1.1819648058544601</v>
      </c>
      <c r="P1947">
        <v>223290000</v>
      </c>
      <c r="Q1947">
        <v>1670000</v>
      </c>
      <c r="R1947">
        <v>133.71</v>
      </c>
      <c r="S1947">
        <v>22.111000000000001</v>
      </c>
      <c r="T1947">
        <v>6.8160000000000007</v>
      </c>
      <c r="U1947">
        <v>13.786250000000001</v>
      </c>
      <c r="V1947">
        <v>2.3530217458999592</v>
      </c>
      <c r="AC1947">
        <v>2.09</v>
      </c>
      <c r="AD1947">
        <v>1.77</v>
      </c>
      <c r="AH1947" s="77">
        <f>IF(AND(M1947&lt;Variables!$G$6,M1947&gt;Variables!$G$5),0,1)</f>
        <v>1</v>
      </c>
      <c r="AI1947" s="77">
        <f t="shared" si="60"/>
        <v>1</v>
      </c>
      <c r="AJ1947" s="77">
        <f>IF(I1947&gt;Variables!$G$7,0,1)</f>
        <v>1</v>
      </c>
      <c r="AK1947" s="77">
        <f>IF(F1947&gt;Variables!$G$8,0,1)</f>
        <v>0</v>
      </c>
      <c r="AL1947" s="77">
        <f>IF(G1947&gt;Variables!$G$9,0,1)</f>
        <v>0</v>
      </c>
      <c r="AM1947" s="77">
        <f>IF(AND(K1947&gt;Variables!$G$10,K1947&lt;Variables!$G$11),0,1)</f>
        <v>1</v>
      </c>
      <c r="AN1947" s="77">
        <f>IF(H1947&lt;Variables!$G$13,1,0)</f>
        <v>1</v>
      </c>
      <c r="AO1947" s="77">
        <f>IF(R1947&lt;Variables!$G$12,0,1)</f>
        <v>1</v>
      </c>
      <c r="AP1947" s="78">
        <f t="shared" si="61"/>
        <v>0</v>
      </c>
      <c r="AQ1947" s="77">
        <f>IF(V1947&lt;Variables!$G$15,1,0)</f>
        <v>1</v>
      </c>
      <c r="AR1947">
        <v>0</v>
      </c>
      <c r="AS1947">
        <v>0</v>
      </c>
      <c r="AT1947">
        <v>1</v>
      </c>
      <c r="AU1947">
        <v>0</v>
      </c>
      <c r="BA1947">
        <v>-2.25</v>
      </c>
    </row>
    <row r="1948" spans="3:53" x14ac:dyDescent="0.25">
      <c r="C1948" t="s">
        <v>332</v>
      </c>
      <c r="D1948" t="s">
        <v>279</v>
      </c>
      <c r="E1948">
        <v>9.17</v>
      </c>
      <c r="F1948">
        <v>5.84</v>
      </c>
      <c r="G1948">
        <v>-4</v>
      </c>
      <c r="H1948">
        <v>13560</v>
      </c>
      <c r="I1948">
        <v>602.35900000000004</v>
      </c>
      <c r="J1948" t="s">
        <v>75</v>
      </c>
      <c r="K1948">
        <v>50.72</v>
      </c>
      <c r="L1948">
        <v>9.1469000000000023</v>
      </c>
      <c r="M1948">
        <v>2.2958597994915019E-2</v>
      </c>
      <c r="N1948">
        <v>9.1419543478260881</v>
      </c>
      <c r="O1948">
        <v>7.7069430734867828E-2</v>
      </c>
      <c r="P1948">
        <v>1919000</v>
      </c>
      <c r="Q1948">
        <v>1051000</v>
      </c>
      <c r="R1948">
        <v>1.83</v>
      </c>
      <c r="S1948">
        <v>22.111000000000001</v>
      </c>
      <c r="T1948">
        <v>6.8160000000000007</v>
      </c>
      <c r="U1948">
        <v>13.786250000000001</v>
      </c>
      <c r="V1948">
        <v>2.373814537261806</v>
      </c>
      <c r="AC1948">
        <v>9.2050000000000001</v>
      </c>
      <c r="AD1948">
        <v>9</v>
      </c>
      <c r="AH1948" s="77">
        <f>IF(AND(M1948&lt;Variables!$G$6,M1948&gt;Variables!$G$5),0,1)</f>
        <v>1</v>
      </c>
      <c r="AI1948" s="77">
        <f t="shared" si="60"/>
        <v>0</v>
      </c>
      <c r="AJ1948" s="77">
        <f>IF(I1948&gt;Variables!$G$7,0,1)</f>
        <v>0</v>
      </c>
      <c r="AK1948" s="77">
        <f>IF(F1948&gt;Variables!$G$8,0,1)</f>
        <v>1</v>
      </c>
      <c r="AL1948" s="77">
        <f>IF(G1948&gt;Variables!$G$9,0,1)</f>
        <v>1</v>
      </c>
      <c r="AM1948" s="77">
        <f>IF(AND(K1948&gt;Variables!$G$10,K1948&lt;Variables!$G$11),0,1)</f>
        <v>1</v>
      </c>
      <c r="AN1948" s="77">
        <f>IF(H1948&lt;Variables!$G$13,1,0)</f>
        <v>0</v>
      </c>
      <c r="AO1948" s="77">
        <f>IF(R1948&lt;Variables!$G$12,0,1)</f>
        <v>0</v>
      </c>
      <c r="AP1948" s="78">
        <f t="shared" si="61"/>
        <v>1</v>
      </c>
      <c r="AQ1948" s="77">
        <f>IF(V1948&lt;Variables!$G$15,1,0)</f>
        <v>1</v>
      </c>
      <c r="AR1948">
        <v>0</v>
      </c>
      <c r="AS1948">
        <v>0</v>
      </c>
      <c r="AT1948">
        <v>0</v>
      </c>
      <c r="AU1948">
        <v>1</v>
      </c>
      <c r="BA1948">
        <v>-0.31</v>
      </c>
    </row>
    <row r="1949" spans="3:53" x14ac:dyDescent="0.25">
      <c r="C1949" t="s">
        <v>332</v>
      </c>
      <c r="D1949" t="s">
        <v>278</v>
      </c>
      <c r="E1949">
        <v>226.01</v>
      </c>
      <c r="F1949">
        <v>6.62</v>
      </c>
      <c r="G1949">
        <v>6.39</v>
      </c>
      <c r="H1949">
        <v>7520</v>
      </c>
      <c r="I1949">
        <v>-5.4909999999999997</v>
      </c>
      <c r="J1949" t="s">
        <v>74</v>
      </c>
      <c r="K1949">
        <v>54.28</v>
      </c>
      <c r="L1949">
        <v>224.6576388888889</v>
      </c>
      <c r="M1949">
        <v>0.39716482178129059</v>
      </c>
      <c r="N1949">
        <v>224.98688541666669</v>
      </c>
      <c r="O1949">
        <v>0.25024328964358639</v>
      </c>
      <c r="P1949">
        <v>644209</v>
      </c>
      <c r="Q1949">
        <v>626950</v>
      </c>
      <c r="R1949">
        <v>1.03</v>
      </c>
      <c r="S1949">
        <v>22.111000000000001</v>
      </c>
      <c r="T1949">
        <v>6.8160000000000007</v>
      </c>
      <c r="U1949">
        <v>13.786250000000001</v>
      </c>
      <c r="V1949">
        <v>2.3961053032509838</v>
      </c>
      <c r="AC1949">
        <v>227.2</v>
      </c>
      <c r="AD1949">
        <v>223.25</v>
      </c>
      <c r="AH1949" s="77">
        <f>IF(AND(M1949&lt;Variables!$G$6,M1949&gt;Variables!$G$5),0,1)</f>
        <v>1</v>
      </c>
      <c r="AI1949" s="77">
        <f t="shared" si="60"/>
        <v>1</v>
      </c>
      <c r="AJ1949" s="77">
        <f>IF(I1949&gt;Variables!$G$7,0,1)</f>
        <v>1</v>
      </c>
      <c r="AK1949" s="77">
        <f>IF(F1949&gt;Variables!$G$8,0,1)</f>
        <v>1</v>
      </c>
      <c r="AL1949" s="77">
        <f>IF(G1949&gt;Variables!$G$9,0,1)</f>
        <v>1</v>
      </c>
      <c r="AM1949" s="77">
        <f>IF(AND(K1949&gt;Variables!$G$10,K1949&lt;Variables!$G$11),0,1)</f>
        <v>1</v>
      </c>
      <c r="AN1949" s="77">
        <f>IF(H1949&lt;Variables!$G$13,1,0)</f>
        <v>0</v>
      </c>
      <c r="AO1949" s="77">
        <f>IF(R1949&lt;Variables!$G$12,0,1)</f>
        <v>0</v>
      </c>
      <c r="AP1949" s="78">
        <f t="shared" si="61"/>
        <v>0</v>
      </c>
      <c r="AQ1949" s="77">
        <f>IF(V1949&lt;Variables!$G$15,1,0)</f>
        <v>1</v>
      </c>
      <c r="AR1949">
        <v>0</v>
      </c>
      <c r="AS1949">
        <v>1</v>
      </c>
      <c r="AT1949">
        <v>0</v>
      </c>
      <c r="AU1949">
        <v>0</v>
      </c>
      <c r="BA1949">
        <v>0.38</v>
      </c>
    </row>
    <row r="1950" spans="3:53" x14ac:dyDescent="0.25">
      <c r="C1950" t="s">
        <v>332</v>
      </c>
      <c r="D1950" t="s">
        <v>201</v>
      </c>
      <c r="E1950">
        <v>39.56</v>
      </c>
      <c r="F1950">
        <v>14.66</v>
      </c>
      <c r="G1950">
        <v>16.97</v>
      </c>
      <c r="H1950">
        <v>-99999</v>
      </c>
      <c r="I1950">
        <v>35.177999999999997</v>
      </c>
      <c r="J1950" t="s">
        <v>75</v>
      </c>
      <c r="K1950">
        <v>51.49</v>
      </c>
      <c r="L1950">
        <v>39.438004999999997</v>
      </c>
      <c r="M1950">
        <v>0.13183983317615869</v>
      </c>
      <c r="N1950">
        <v>39.377481632653058</v>
      </c>
      <c r="O1950">
        <v>0.28574292382791661</v>
      </c>
      <c r="P1950">
        <v>954487</v>
      </c>
      <c r="Q1950">
        <v>2287000</v>
      </c>
      <c r="R1950">
        <v>0.42</v>
      </c>
      <c r="S1950">
        <v>22.111000000000001</v>
      </c>
      <c r="T1950">
        <v>6.8160000000000007</v>
      </c>
      <c r="U1950">
        <v>13.786250000000001</v>
      </c>
      <c r="V1950">
        <v>2.3784412417144831</v>
      </c>
      <c r="AC1950">
        <v>40.020000000000003</v>
      </c>
      <c r="AD1950">
        <v>37.049999999999997</v>
      </c>
      <c r="AH1950" s="77">
        <f>IF(AND(M1950&lt;Variables!$G$6,M1950&gt;Variables!$G$5),0,1)</f>
        <v>1</v>
      </c>
      <c r="AI1950" s="77">
        <f t="shared" si="60"/>
        <v>0</v>
      </c>
      <c r="AJ1950" s="77">
        <f>IF(I1950&gt;Variables!$G$7,0,1)</f>
        <v>1</v>
      </c>
      <c r="AK1950" s="77">
        <f>IF(F1950&gt;Variables!$G$8,0,1)</f>
        <v>0</v>
      </c>
      <c r="AL1950" s="77">
        <f>IF(G1950&gt;Variables!$G$9,0,1)</f>
        <v>0</v>
      </c>
      <c r="AM1950" s="77">
        <f>IF(AND(K1950&gt;Variables!$G$10,K1950&lt;Variables!$G$11),0,1)</f>
        <v>1</v>
      </c>
      <c r="AN1950" s="77">
        <f>IF(H1950&lt;Variables!$G$13,1,0)</f>
        <v>1</v>
      </c>
      <c r="AO1950" s="77">
        <f>IF(R1950&lt;Variables!$G$12,0,1)</f>
        <v>0</v>
      </c>
      <c r="AP1950" s="78">
        <f t="shared" si="61"/>
        <v>1</v>
      </c>
      <c r="AQ1950" s="77">
        <f>IF(V1950&lt;Variables!$G$15,1,0)</f>
        <v>1</v>
      </c>
      <c r="AR1950">
        <v>1</v>
      </c>
      <c r="AS1950">
        <v>0</v>
      </c>
      <c r="AT1950">
        <v>0</v>
      </c>
      <c r="AU1950">
        <v>0</v>
      </c>
      <c r="BA1950">
        <v>0.9</v>
      </c>
    </row>
    <row r="1951" spans="3:53" x14ac:dyDescent="0.25">
      <c r="C1951" t="s">
        <v>332</v>
      </c>
      <c r="D1951" t="s">
        <v>280</v>
      </c>
      <c r="E1951">
        <v>36.11</v>
      </c>
      <c r="F1951">
        <v>13.25</v>
      </c>
      <c r="G1951">
        <v>7.82</v>
      </c>
      <c r="H1951">
        <v>-99999</v>
      </c>
      <c r="I1951">
        <v>-99999</v>
      </c>
      <c r="J1951" t="s">
        <v>75</v>
      </c>
      <c r="K1951">
        <v>41.18</v>
      </c>
      <c r="L1951">
        <v>36.16455454545455</v>
      </c>
      <c r="M1951">
        <v>-0.4550160993901482</v>
      </c>
      <c r="N1951">
        <v>36.313308571428571</v>
      </c>
      <c r="O1951">
        <v>-0.86279268883552918</v>
      </c>
      <c r="P1951">
        <v>925020</v>
      </c>
      <c r="Q1951"/>
      <c r="R1951"/>
      <c r="S1951">
        <v>22.111000000000001</v>
      </c>
      <c r="T1951">
        <v>6.8160000000000007</v>
      </c>
      <c r="U1951">
        <v>13.786250000000001</v>
      </c>
      <c r="V1951">
        <v>2.2758649756979019</v>
      </c>
      <c r="AC1951">
        <v>38.93</v>
      </c>
      <c r="AD1951">
        <v>35.6098</v>
      </c>
      <c r="AH1951" s="77">
        <f>IF(AND(M1951&lt;Variables!$G$6,M1951&gt;Variables!$G$5),0,1)</f>
        <v>1</v>
      </c>
      <c r="AI1951" s="77">
        <f t="shared" si="60"/>
        <v>1</v>
      </c>
      <c r="AJ1951" s="77">
        <f>IF(I1951&gt;Variables!$G$7,0,1)</f>
        <v>1</v>
      </c>
      <c r="AK1951" s="77">
        <f>IF(F1951&gt;Variables!$G$8,0,1)</f>
        <v>0</v>
      </c>
      <c r="AL1951" s="77">
        <f>IF(G1951&gt;Variables!$G$9,0,1)</f>
        <v>1</v>
      </c>
      <c r="AM1951" s="77">
        <f>IF(AND(K1951&gt;Variables!$G$10,K1951&lt;Variables!$G$11),0,1)</f>
        <v>1</v>
      </c>
      <c r="AN1951" s="77">
        <f>IF(H1951&lt;Variables!$G$13,1,0)</f>
        <v>1</v>
      </c>
      <c r="AO1951" s="77">
        <f>IF(R1951&lt;Variables!$G$12,0,1)</f>
        <v>0</v>
      </c>
      <c r="AP1951" s="78">
        <f t="shared" si="61"/>
        <v>1</v>
      </c>
      <c r="AQ1951" s="77">
        <f>IF(V1951&lt;Variables!$G$15,1,0)</f>
        <v>1</v>
      </c>
      <c r="AR1951">
        <v>1</v>
      </c>
      <c r="AS1951">
        <v>0</v>
      </c>
      <c r="AT1951">
        <v>0</v>
      </c>
      <c r="AU1951">
        <v>0</v>
      </c>
      <c r="BA1951">
        <v>2</v>
      </c>
    </row>
    <row r="1952" spans="3:53" x14ac:dyDescent="0.25">
      <c r="C1952" t="s">
        <v>332</v>
      </c>
      <c r="D1952" t="s">
        <v>282</v>
      </c>
      <c r="E1952">
        <v>63.69</v>
      </c>
      <c r="F1952">
        <v>10.08</v>
      </c>
      <c r="G1952">
        <v>-0.79</v>
      </c>
      <c r="H1952">
        <v>11670</v>
      </c>
      <c r="I1952">
        <v>1.7210000000000001</v>
      </c>
      <c r="J1952" t="s">
        <v>75</v>
      </c>
      <c r="K1952">
        <v>53.34</v>
      </c>
      <c r="L1952">
        <v>63.258479999999999</v>
      </c>
      <c r="M1952">
        <v>0.22055541012051591</v>
      </c>
      <c r="N1952">
        <v>62.891702000000002</v>
      </c>
      <c r="O1952">
        <v>0.80503148094163679</v>
      </c>
      <c r="P1952">
        <v>5199000</v>
      </c>
      <c r="Q1952">
        <v>1277000</v>
      </c>
      <c r="R1952">
        <v>4.07</v>
      </c>
      <c r="S1952">
        <v>22.111000000000001</v>
      </c>
      <c r="T1952">
        <v>6.8160000000000007</v>
      </c>
      <c r="U1952">
        <v>13.786250000000001</v>
      </c>
      <c r="V1952">
        <v>2.3937404994952769</v>
      </c>
      <c r="AC1952">
        <v>64.2</v>
      </c>
      <c r="AD1952">
        <v>61.1</v>
      </c>
      <c r="AH1952" s="77">
        <f>IF(AND(M1952&lt;Variables!$G$6,M1952&gt;Variables!$G$5),0,1)</f>
        <v>1</v>
      </c>
      <c r="AI1952" s="77">
        <f t="shared" si="60"/>
        <v>0</v>
      </c>
      <c r="AJ1952" s="77">
        <f>IF(I1952&gt;Variables!$G$7,0,1)</f>
        <v>1</v>
      </c>
      <c r="AK1952" s="77">
        <f>IF(F1952&gt;Variables!$G$8,0,1)</f>
        <v>0</v>
      </c>
      <c r="AL1952" s="77">
        <f>IF(G1952&gt;Variables!$G$9,0,1)</f>
        <v>1</v>
      </c>
      <c r="AM1952" s="77">
        <f>IF(AND(K1952&gt;Variables!$G$10,K1952&lt;Variables!$G$11),0,1)</f>
        <v>1</v>
      </c>
      <c r="AN1952" s="77">
        <f>IF(H1952&lt;Variables!$G$13,1,0)</f>
        <v>0</v>
      </c>
      <c r="AO1952" s="77">
        <f>IF(R1952&lt;Variables!$G$12,0,1)</f>
        <v>1</v>
      </c>
      <c r="AP1952" s="78">
        <f t="shared" si="61"/>
        <v>1</v>
      </c>
      <c r="AQ1952" s="77">
        <f>IF(V1952&lt;Variables!$G$15,1,0)</f>
        <v>1</v>
      </c>
      <c r="AR1952">
        <v>0</v>
      </c>
      <c r="AS1952">
        <v>0</v>
      </c>
      <c r="AT1952">
        <v>1</v>
      </c>
      <c r="AU1952">
        <v>0</v>
      </c>
      <c r="BA1952">
        <v>-1.82</v>
      </c>
    </row>
    <row r="1953" spans="3:53" x14ac:dyDescent="0.25">
      <c r="C1953" t="s">
        <v>332</v>
      </c>
      <c r="D1953" t="s">
        <v>274</v>
      </c>
      <c r="E1953">
        <v>53.6</v>
      </c>
      <c r="F1953">
        <v>29.79</v>
      </c>
      <c r="G1953">
        <v>-0.12</v>
      </c>
      <c r="H1953">
        <v>1620</v>
      </c>
      <c r="I1953">
        <v>-6.298</v>
      </c>
      <c r="J1953" t="s">
        <v>74</v>
      </c>
      <c r="K1953">
        <v>56.73</v>
      </c>
      <c r="L1953">
        <v>53.417749999999991</v>
      </c>
      <c r="M1953">
        <v>3.2292636810819092E-2</v>
      </c>
      <c r="N1953">
        <v>53.429399999999987</v>
      </c>
      <c r="O1953">
        <v>1.048112088102855E-2</v>
      </c>
      <c r="P1953">
        <v>4299000</v>
      </c>
      <c r="Q1953">
        <v>116562</v>
      </c>
      <c r="R1953">
        <v>36.880000000000003</v>
      </c>
      <c r="S1953">
        <v>22.111000000000001</v>
      </c>
      <c r="T1953">
        <v>6.8160000000000007</v>
      </c>
      <c r="U1953">
        <v>13.786250000000001</v>
      </c>
      <c r="V1953">
        <v>2.4352555440036312</v>
      </c>
      <c r="AC1953">
        <v>53.7</v>
      </c>
      <c r="AD1953">
        <v>53.35</v>
      </c>
      <c r="AH1953" s="77">
        <f>IF(AND(M1953&lt;Variables!$G$6,M1953&gt;Variables!$G$5),0,1)</f>
        <v>1</v>
      </c>
      <c r="AI1953" s="77">
        <f t="shared" si="60"/>
        <v>1</v>
      </c>
      <c r="AJ1953" s="77">
        <f>IF(I1953&gt;Variables!$G$7,0,1)</f>
        <v>1</v>
      </c>
      <c r="AK1953" s="77">
        <f>IF(F1953&gt;Variables!$G$8,0,1)</f>
        <v>0</v>
      </c>
      <c r="AL1953" s="77">
        <f>IF(G1953&gt;Variables!$G$9,0,1)</f>
        <v>1</v>
      </c>
      <c r="AM1953" s="77">
        <f>IF(AND(K1953&gt;Variables!$G$10,K1953&lt;Variables!$G$11),0,1)</f>
        <v>1</v>
      </c>
      <c r="AN1953" s="77">
        <f>IF(H1953&lt;Variables!$G$13,1,0)</f>
        <v>0</v>
      </c>
      <c r="AO1953" s="77">
        <f>IF(R1953&lt;Variables!$G$12,0,1)</f>
        <v>1</v>
      </c>
      <c r="AP1953" s="78">
        <f t="shared" si="61"/>
        <v>0</v>
      </c>
      <c r="AQ1953" s="77">
        <f>IF(V1953&lt;Variables!$G$15,1,0)</f>
        <v>1</v>
      </c>
      <c r="AR1953">
        <v>0</v>
      </c>
      <c r="AS1953">
        <v>1</v>
      </c>
      <c r="AT1953">
        <v>0</v>
      </c>
      <c r="AU1953">
        <v>0</v>
      </c>
      <c r="BA1953">
        <v>-0.25</v>
      </c>
    </row>
    <row r="1954" spans="3:53" x14ac:dyDescent="0.25">
      <c r="C1954" t="s">
        <v>332</v>
      </c>
      <c r="D1954" t="s">
        <v>316</v>
      </c>
      <c r="E1954">
        <v>1.32</v>
      </c>
      <c r="F1954">
        <v>10.83</v>
      </c>
      <c r="G1954">
        <v>-3.65</v>
      </c>
      <c r="H1954">
        <v>-99999</v>
      </c>
      <c r="I1954">
        <v>-99999</v>
      </c>
      <c r="J1954" t="s">
        <v>75</v>
      </c>
      <c r="K1954">
        <v>-99999</v>
      </c>
      <c r="L1954">
        <v>-99999</v>
      </c>
      <c r="M1954">
        <v>-99999</v>
      </c>
      <c r="N1954">
        <v>-99999</v>
      </c>
      <c r="O1954">
        <v>-99999</v>
      </c>
      <c r="P1954">
        <v>23300</v>
      </c>
      <c r="Q1954">
        <v>107</v>
      </c>
      <c r="R1954">
        <v>217.76</v>
      </c>
      <c r="S1954">
        <v>22.111000000000001</v>
      </c>
      <c r="T1954">
        <v>6.8160000000000007</v>
      </c>
      <c r="U1954">
        <v>13.786250000000001</v>
      </c>
      <c r="V1954">
        <v>-99999</v>
      </c>
      <c r="AC1954">
        <v>-99999</v>
      </c>
      <c r="AD1954">
        <v>-99999</v>
      </c>
      <c r="AH1954" s="77">
        <f>IF(AND(M1954&lt;Variables!$G$6,M1954&gt;Variables!$G$5),0,1)</f>
        <v>1</v>
      </c>
      <c r="AI1954" s="77">
        <f t="shared" si="60"/>
        <v>1</v>
      </c>
      <c r="AJ1954" s="77">
        <f>IF(I1954&gt;Variables!$G$7,0,1)</f>
        <v>1</v>
      </c>
      <c r="AK1954" s="77">
        <f>IF(F1954&gt;Variables!$G$8,0,1)</f>
        <v>0</v>
      </c>
      <c r="AL1954" s="77">
        <f>IF(G1954&gt;Variables!$G$9,0,1)</f>
        <v>1</v>
      </c>
      <c r="AM1954" s="77">
        <f>IF(AND(K1954&gt;Variables!$G$10,K1954&lt;Variables!$G$11),0,1)</f>
        <v>1</v>
      </c>
      <c r="AN1954" s="77">
        <f>IF(H1954&lt;Variables!$G$13,1,0)</f>
        <v>1</v>
      </c>
      <c r="AO1954" s="77">
        <f>IF(R1954&lt;Variables!$G$12,0,1)</f>
        <v>1</v>
      </c>
      <c r="AP1954" s="78">
        <f t="shared" si="61"/>
        <v>1</v>
      </c>
      <c r="AQ1954" s="77">
        <f>IF(V1954&lt;Variables!$G$15,1,0)</f>
        <v>1</v>
      </c>
      <c r="AR1954">
        <v>0</v>
      </c>
      <c r="AS1954">
        <v>0</v>
      </c>
      <c r="AT1954">
        <v>0</v>
      </c>
      <c r="AU1954">
        <v>0</v>
      </c>
      <c r="BA1954">
        <v>0</v>
      </c>
    </row>
    <row r="1955" spans="3:53" x14ac:dyDescent="0.25">
      <c r="C1955" t="s">
        <v>332</v>
      </c>
      <c r="D1955" t="s">
        <v>275</v>
      </c>
      <c r="E1955">
        <v>56.07</v>
      </c>
      <c r="F1955">
        <v>46.66</v>
      </c>
      <c r="G1955">
        <v>0.32</v>
      </c>
      <c r="H1955">
        <v>639.94000000000005</v>
      </c>
      <c r="I1955">
        <v>-9.9879999999999995</v>
      </c>
      <c r="J1955" t="s">
        <v>74</v>
      </c>
      <c r="K1955">
        <v>26.41</v>
      </c>
      <c r="L1955">
        <v>55.946005</v>
      </c>
      <c r="M1955">
        <v>-8.2231072620826032E-2</v>
      </c>
      <c r="N1955">
        <v>55.995201999999999</v>
      </c>
      <c r="O1955">
        <v>-0.1700181383397821</v>
      </c>
      <c r="P1955">
        <v>6240000</v>
      </c>
      <c r="Q1955">
        <v>178970</v>
      </c>
      <c r="R1955">
        <v>34.869999999999997</v>
      </c>
      <c r="S1955">
        <v>22.111000000000001</v>
      </c>
      <c r="T1955">
        <v>6.8160000000000007</v>
      </c>
      <c r="U1955">
        <v>13.786250000000001</v>
      </c>
      <c r="V1955">
        <v>2.1191433759511149</v>
      </c>
      <c r="AC1955">
        <v>56.06</v>
      </c>
      <c r="AD1955">
        <v>55.67</v>
      </c>
      <c r="AH1955" s="77">
        <f>IF(AND(M1955&lt;Variables!$G$6,M1955&gt;Variables!$G$5),0,1)</f>
        <v>1</v>
      </c>
      <c r="AI1955" s="77">
        <f t="shared" si="60"/>
        <v>1</v>
      </c>
      <c r="AJ1955" s="77">
        <f>IF(I1955&gt;Variables!$G$7,0,1)</f>
        <v>1</v>
      </c>
      <c r="AK1955" s="77">
        <f>IF(F1955&gt;Variables!$G$8,0,1)</f>
        <v>0</v>
      </c>
      <c r="AL1955" s="77">
        <f>IF(G1955&gt;Variables!$G$9,0,1)</f>
        <v>1</v>
      </c>
      <c r="AM1955" s="77">
        <f>IF(AND(K1955&gt;Variables!$G$10,K1955&lt;Variables!$G$11),0,1)</f>
        <v>1</v>
      </c>
      <c r="AN1955" s="77">
        <f>IF(H1955&lt;Variables!$G$13,1,0)</f>
        <v>1</v>
      </c>
      <c r="AO1955" s="77">
        <f>IF(R1955&lt;Variables!$G$12,0,1)</f>
        <v>1</v>
      </c>
      <c r="AP1955" s="78">
        <f t="shared" si="61"/>
        <v>0</v>
      </c>
      <c r="AQ1955" s="77">
        <f>IF(V1955&lt;Variables!$G$15,1,0)</f>
        <v>1</v>
      </c>
      <c r="AR1955">
        <v>0</v>
      </c>
      <c r="AS1955">
        <v>0</v>
      </c>
      <c r="AT1955">
        <v>0</v>
      </c>
      <c r="AU1955">
        <v>1</v>
      </c>
      <c r="BA1955">
        <v>-0.67</v>
      </c>
    </row>
    <row r="1956" spans="3:53" x14ac:dyDescent="0.25">
      <c r="C1956" t="s">
        <v>332</v>
      </c>
      <c r="D1956" t="s">
        <v>313</v>
      </c>
      <c r="E1956">
        <v>5.32</v>
      </c>
      <c r="F1956">
        <v>13.19</v>
      </c>
      <c r="G1956">
        <v>0</v>
      </c>
      <c r="H1956">
        <v>-99999</v>
      </c>
      <c r="I1956">
        <v>-99999</v>
      </c>
      <c r="J1956" t="s">
        <v>75</v>
      </c>
      <c r="K1956">
        <v>-99999</v>
      </c>
      <c r="L1956">
        <v>-99999</v>
      </c>
      <c r="M1956">
        <v>-99999</v>
      </c>
      <c r="N1956">
        <v>-99999</v>
      </c>
      <c r="O1956">
        <v>-99999</v>
      </c>
      <c r="P1956">
        <v>61040</v>
      </c>
      <c r="Q1956">
        <v>168</v>
      </c>
      <c r="R1956">
        <v>363.33</v>
      </c>
      <c r="S1956">
        <v>22.111000000000001</v>
      </c>
      <c r="T1956">
        <v>6.8160000000000007</v>
      </c>
      <c r="U1956">
        <v>13.786250000000001</v>
      </c>
      <c r="V1956">
        <v>-99999</v>
      </c>
      <c r="AC1956">
        <v>-99999</v>
      </c>
      <c r="AD1956">
        <v>-99999</v>
      </c>
      <c r="AH1956" s="77">
        <f>IF(AND(M1956&lt;Variables!$G$6,M1956&gt;Variables!$G$5),0,1)</f>
        <v>1</v>
      </c>
      <c r="AI1956" s="77">
        <f t="shared" si="60"/>
        <v>1</v>
      </c>
      <c r="AJ1956" s="77">
        <f>IF(I1956&gt;Variables!$G$7,0,1)</f>
        <v>1</v>
      </c>
      <c r="AK1956" s="77">
        <f>IF(F1956&gt;Variables!$G$8,0,1)</f>
        <v>0</v>
      </c>
      <c r="AL1956" s="77">
        <f>IF(G1956&gt;Variables!$G$9,0,1)</f>
        <v>1</v>
      </c>
      <c r="AM1956" s="77">
        <f>IF(AND(K1956&gt;Variables!$G$10,K1956&lt;Variables!$G$11),0,1)</f>
        <v>1</v>
      </c>
      <c r="AN1956" s="77">
        <f>IF(H1956&lt;Variables!$G$13,1,0)</f>
        <v>1</v>
      </c>
      <c r="AO1956" s="77">
        <f>IF(R1956&lt;Variables!$G$12,0,1)</f>
        <v>1</v>
      </c>
      <c r="AP1956" s="78">
        <f t="shared" si="61"/>
        <v>1</v>
      </c>
      <c r="AQ1956" s="77">
        <f>IF(V1956&lt;Variables!$G$15,1,0)</f>
        <v>1</v>
      </c>
      <c r="AR1956">
        <v>0</v>
      </c>
      <c r="AS1956">
        <v>0</v>
      </c>
      <c r="AT1956">
        <v>0</v>
      </c>
      <c r="AU1956">
        <v>0</v>
      </c>
      <c r="BA1956">
        <v>0</v>
      </c>
    </row>
    <row r="1957" spans="3:53" x14ac:dyDescent="0.25">
      <c r="C1957" t="s">
        <v>332</v>
      </c>
      <c r="D1957" t="s">
        <v>302</v>
      </c>
      <c r="E1957">
        <v>23.11</v>
      </c>
      <c r="F1957">
        <v>16.62</v>
      </c>
      <c r="G1957">
        <v>11.03</v>
      </c>
      <c r="H1957">
        <v>1050</v>
      </c>
      <c r="I1957">
        <v>126.95699999999999</v>
      </c>
      <c r="J1957" t="s">
        <v>74</v>
      </c>
      <c r="K1957">
        <v>33.4</v>
      </c>
      <c r="L1957">
        <v>23.363320000000002</v>
      </c>
      <c r="M1957">
        <v>-0.91262714374499543</v>
      </c>
      <c r="N1957">
        <v>23.327611999999998</v>
      </c>
      <c r="O1957">
        <v>-0.7609522997896232</v>
      </c>
      <c r="P1957">
        <v>13690000</v>
      </c>
      <c r="Q1957">
        <v>1330000</v>
      </c>
      <c r="R1957">
        <v>10.29</v>
      </c>
      <c r="S1957">
        <v>22.111000000000001</v>
      </c>
      <c r="T1957">
        <v>6.8160000000000007</v>
      </c>
      <c r="U1957">
        <v>13.786250000000001</v>
      </c>
      <c r="V1957">
        <v>2.1750002303645202</v>
      </c>
      <c r="AC1957">
        <v>23.624300000000002</v>
      </c>
      <c r="AD1957">
        <v>22.78</v>
      </c>
      <c r="AH1957" s="77">
        <f>IF(AND(M1957&lt;Variables!$G$6,M1957&gt;Variables!$G$5),0,1)</f>
        <v>1</v>
      </c>
      <c r="AI1957" s="77">
        <f t="shared" si="60"/>
        <v>0</v>
      </c>
      <c r="AJ1957" s="77">
        <f>IF(I1957&gt;Variables!$G$7,0,1)</f>
        <v>0</v>
      </c>
      <c r="AK1957" s="77">
        <f>IF(F1957&gt;Variables!$G$8,0,1)</f>
        <v>0</v>
      </c>
      <c r="AL1957" s="77">
        <f>IF(G1957&gt;Variables!$G$9,0,1)</f>
        <v>0</v>
      </c>
      <c r="AM1957" s="77">
        <f>IF(AND(K1957&gt;Variables!$G$10,K1957&lt;Variables!$G$11),0,1)</f>
        <v>1</v>
      </c>
      <c r="AN1957" s="77">
        <f>IF(H1957&lt;Variables!$G$13,1,0)</f>
        <v>1</v>
      </c>
      <c r="AO1957" s="77">
        <f>IF(R1957&lt;Variables!$G$12,0,1)</f>
        <v>1</v>
      </c>
      <c r="AP1957" s="78">
        <f t="shared" si="61"/>
        <v>0</v>
      </c>
      <c r="AQ1957" s="77">
        <f>IF(V1957&lt;Variables!$G$15,1,0)</f>
        <v>1</v>
      </c>
      <c r="AR1957">
        <v>1</v>
      </c>
      <c r="AS1957">
        <v>0</v>
      </c>
      <c r="AT1957">
        <v>0</v>
      </c>
      <c r="AU1957">
        <v>0</v>
      </c>
      <c r="BA1957">
        <v>0.84</v>
      </c>
    </row>
    <row r="1958" spans="3:53" x14ac:dyDescent="0.25">
      <c r="C1958" t="s">
        <v>332</v>
      </c>
      <c r="D1958" t="s">
        <v>329</v>
      </c>
      <c r="E1958">
        <v>162.49</v>
      </c>
      <c r="F1958">
        <v>5.5</v>
      </c>
      <c r="G1958">
        <v>6.52</v>
      </c>
      <c r="H1958">
        <v>9510</v>
      </c>
      <c r="I1958">
        <v>0</v>
      </c>
      <c r="J1958" t="s">
        <v>75</v>
      </c>
      <c r="K1958">
        <v>49.2</v>
      </c>
      <c r="L1958">
        <v>162.3861842105263</v>
      </c>
      <c r="M1958">
        <v>-0.23781839101881549</v>
      </c>
      <c r="N1958">
        <v>161.59710227272731</v>
      </c>
      <c r="O1958">
        <v>0.24932237125934009</v>
      </c>
      <c r="P1958">
        <v>399924</v>
      </c>
      <c r="Q1958">
        <v>412646</v>
      </c>
      <c r="R1958">
        <v>0.97</v>
      </c>
      <c r="S1958">
        <v>22.111000000000001</v>
      </c>
      <c r="T1958">
        <v>6.8160000000000007</v>
      </c>
      <c r="U1958">
        <v>13.786250000000001</v>
      </c>
      <c r="V1958">
        <v>2.36434582255588</v>
      </c>
      <c r="AC1958">
        <v>162.5</v>
      </c>
      <c r="AD1958">
        <v>156.38999999999999</v>
      </c>
      <c r="AH1958" s="77">
        <f>IF(AND(M1958&lt;Variables!$G$6,M1958&gt;Variables!$G$5),0,1)</f>
        <v>1</v>
      </c>
      <c r="AI1958" s="77">
        <f t="shared" si="60"/>
        <v>0</v>
      </c>
      <c r="AJ1958" s="77">
        <f>IF(I1958&gt;Variables!$G$7,0,1)</f>
        <v>1</v>
      </c>
      <c r="AK1958" s="77">
        <f>IF(F1958&gt;Variables!$G$8,0,1)</f>
        <v>1</v>
      </c>
      <c r="AL1958" s="77">
        <f>IF(G1958&gt;Variables!$G$9,0,1)</f>
        <v>1</v>
      </c>
      <c r="AM1958" s="77">
        <f>IF(AND(K1958&gt;Variables!$G$10,K1958&lt;Variables!$G$11),0,1)</f>
        <v>1</v>
      </c>
      <c r="AN1958" s="77">
        <f>IF(H1958&lt;Variables!$G$13,1,0)</f>
        <v>0</v>
      </c>
      <c r="AO1958" s="77">
        <f>IF(R1958&lt;Variables!$G$12,0,1)</f>
        <v>0</v>
      </c>
      <c r="AP1958" s="78">
        <f t="shared" si="61"/>
        <v>1</v>
      </c>
      <c r="AQ1958" s="77">
        <f>IF(V1958&lt;Variables!$G$15,1,0)</f>
        <v>1</v>
      </c>
      <c r="AR1958">
        <v>0</v>
      </c>
      <c r="AS1958">
        <v>0</v>
      </c>
      <c r="AT1958">
        <v>1</v>
      </c>
      <c r="AU1958">
        <v>0</v>
      </c>
      <c r="BA1958">
        <v>-1.43</v>
      </c>
    </row>
    <row r="1959" spans="3:53" x14ac:dyDescent="0.25">
      <c r="C1959" t="s">
        <v>332</v>
      </c>
      <c r="D1959" t="s">
        <v>326</v>
      </c>
      <c r="E1959">
        <v>34.07</v>
      </c>
      <c r="F1959">
        <v>8.1</v>
      </c>
      <c r="G1959">
        <v>-2.69</v>
      </c>
      <c r="H1959">
        <v>-99999</v>
      </c>
      <c r="I1959">
        <v>136.95599999999999</v>
      </c>
      <c r="J1959" t="s">
        <v>74</v>
      </c>
      <c r="K1959">
        <v>65.59</v>
      </c>
      <c r="L1959">
        <v>34.034799999999997</v>
      </c>
      <c r="M1959">
        <v>-0.1903933620882311</v>
      </c>
      <c r="N1959">
        <v>34.031750000000002</v>
      </c>
      <c r="O1959">
        <v>-0.18144820645427731</v>
      </c>
      <c r="P1959">
        <v>16515</v>
      </c>
      <c r="Q1959">
        <v>125430</v>
      </c>
      <c r="R1959">
        <v>0.13</v>
      </c>
      <c r="S1959">
        <v>22.111000000000001</v>
      </c>
      <c r="T1959">
        <v>6.8160000000000007</v>
      </c>
      <c r="U1959">
        <v>13.786250000000001</v>
      </c>
      <c r="V1959">
        <v>2.542034882917485</v>
      </c>
      <c r="AC1959">
        <v>34.08</v>
      </c>
      <c r="AD1959">
        <v>33.86</v>
      </c>
      <c r="AH1959" s="77">
        <f>IF(AND(M1959&lt;Variables!$G$6,M1959&gt;Variables!$G$5),0,1)</f>
        <v>1</v>
      </c>
      <c r="AI1959" s="77">
        <f t="shared" si="60"/>
        <v>0</v>
      </c>
      <c r="AJ1959" s="77">
        <f>IF(I1959&gt;Variables!$G$7,0,1)</f>
        <v>0</v>
      </c>
      <c r="AK1959" s="77">
        <f>IF(F1959&gt;Variables!$G$8,0,1)</f>
        <v>1</v>
      </c>
      <c r="AL1959" s="77">
        <f>IF(G1959&gt;Variables!$G$9,0,1)</f>
        <v>1</v>
      </c>
      <c r="AM1959" s="77">
        <f>IF(AND(K1959&gt;Variables!$G$10,K1959&lt;Variables!$G$11),0,1)</f>
        <v>0</v>
      </c>
      <c r="AN1959" s="77">
        <f>IF(H1959&lt;Variables!$G$13,1,0)</f>
        <v>1</v>
      </c>
      <c r="AO1959" s="77">
        <f>IF(R1959&lt;Variables!$G$12,0,1)</f>
        <v>0</v>
      </c>
      <c r="AP1959" s="78">
        <f t="shared" si="61"/>
        <v>0</v>
      </c>
      <c r="AQ1959" s="77">
        <f>IF(V1959&lt;Variables!$G$15,1,0)</f>
        <v>1</v>
      </c>
      <c r="AR1959">
        <v>0</v>
      </c>
      <c r="AS1959">
        <v>0</v>
      </c>
      <c r="AT1959">
        <v>0</v>
      </c>
      <c r="AU1959">
        <v>0</v>
      </c>
      <c r="BA1959">
        <v>0</v>
      </c>
    </row>
    <row r="1960" spans="3:53" x14ac:dyDescent="0.25">
      <c r="C1960" t="s">
        <v>332</v>
      </c>
      <c r="D1960" t="s">
        <v>127</v>
      </c>
      <c r="E1960">
        <v>36.869999999999997</v>
      </c>
      <c r="F1960">
        <v>10.99</v>
      </c>
      <c r="G1960">
        <v>11.94</v>
      </c>
      <c r="H1960">
        <v>8000</v>
      </c>
      <c r="I1960">
        <v>1796.8710000000001</v>
      </c>
      <c r="J1960" t="s">
        <v>75</v>
      </c>
      <c r="K1960">
        <v>52.67</v>
      </c>
      <c r="L1960">
        <v>36.966380000000001</v>
      </c>
      <c r="M1960">
        <v>-0.31482660731183171</v>
      </c>
      <c r="N1960">
        <v>36.713947916666662</v>
      </c>
      <c r="O1960">
        <v>0.37057328632200143</v>
      </c>
      <c r="P1960">
        <v>647569</v>
      </c>
      <c r="Q1960">
        <v>741896</v>
      </c>
      <c r="R1960">
        <v>0.87</v>
      </c>
      <c r="S1960">
        <v>22.111000000000001</v>
      </c>
      <c r="T1960">
        <v>6.8160000000000007</v>
      </c>
      <c r="U1960">
        <v>13.786250000000001</v>
      </c>
      <c r="V1960">
        <v>2.405274307166025</v>
      </c>
      <c r="AC1960">
        <v>36.9375</v>
      </c>
      <c r="AD1960">
        <v>33.549999999999997</v>
      </c>
      <c r="AH1960" s="77">
        <f>IF(AND(M1960&lt;Variables!$G$6,M1960&gt;Variables!$G$5),0,1)</f>
        <v>1</v>
      </c>
      <c r="AI1960" s="77">
        <f t="shared" si="60"/>
        <v>0</v>
      </c>
      <c r="AJ1960" s="77">
        <f>IF(I1960&gt;Variables!$G$7,0,1)</f>
        <v>0</v>
      </c>
      <c r="AK1960" s="77">
        <f>IF(F1960&gt;Variables!$G$8,0,1)</f>
        <v>0</v>
      </c>
      <c r="AL1960" s="77">
        <f>IF(G1960&gt;Variables!$G$9,0,1)</f>
        <v>0</v>
      </c>
      <c r="AM1960" s="77">
        <f>IF(AND(K1960&gt;Variables!$G$10,K1960&lt;Variables!$G$11),0,1)</f>
        <v>1</v>
      </c>
      <c r="AN1960" s="77">
        <f>IF(H1960&lt;Variables!$G$13,1,0)</f>
        <v>0</v>
      </c>
      <c r="AO1960" s="77">
        <f>IF(R1960&lt;Variables!$G$12,0,1)</f>
        <v>0</v>
      </c>
      <c r="AP1960" s="78">
        <f t="shared" si="61"/>
        <v>1</v>
      </c>
      <c r="AQ1960" s="77">
        <f>IF(V1960&lt;Variables!$G$15,1,0)</f>
        <v>1</v>
      </c>
      <c r="AR1960">
        <v>0</v>
      </c>
      <c r="AS1960">
        <v>0</v>
      </c>
      <c r="AT1960">
        <v>1</v>
      </c>
      <c r="AU1960">
        <v>0</v>
      </c>
      <c r="BA1960">
        <v>-2.25</v>
      </c>
    </row>
    <row r="1961" spans="3:53" x14ac:dyDescent="0.25">
      <c r="C1961" t="s">
        <v>332</v>
      </c>
      <c r="D1961" t="s">
        <v>211</v>
      </c>
      <c r="E1961">
        <v>12.16</v>
      </c>
      <c r="F1961">
        <v>5.72</v>
      </c>
      <c r="G1961">
        <v>7.35</v>
      </c>
      <c r="H1961">
        <v>1900</v>
      </c>
      <c r="I1961">
        <v>227.88900000000001</v>
      </c>
      <c r="J1961" t="s">
        <v>75</v>
      </c>
      <c r="K1961">
        <v>67.33</v>
      </c>
      <c r="L1961">
        <v>12.03725</v>
      </c>
      <c r="M1961">
        <v>0.68744937589564881</v>
      </c>
      <c r="N1961">
        <v>12.0155306122449</v>
      </c>
      <c r="O1961">
        <v>0.86945296988079257</v>
      </c>
      <c r="P1961">
        <v>563610</v>
      </c>
      <c r="Q1961">
        <v>1798000</v>
      </c>
      <c r="R1961">
        <v>0.31</v>
      </c>
      <c r="S1961">
        <v>22.111000000000001</v>
      </c>
      <c r="T1961">
        <v>6.8160000000000007</v>
      </c>
      <c r="U1961">
        <v>13.786250000000001</v>
      </c>
      <c r="V1961">
        <v>2.4942589349145372</v>
      </c>
      <c r="AC1961">
        <v>12.2789</v>
      </c>
      <c r="AD1961">
        <v>11.8</v>
      </c>
      <c r="AH1961" s="77">
        <f>IF(AND(M1961&lt;Variables!$G$6,M1961&gt;Variables!$G$5),0,1)</f>
        <v>1</v>
      </c>
      <c r="AI1961" s="77">
        <f t="shared" si="60"/>
        <v>0</v>
      </c>
      <c r="AJ1961" s="77">
        <f>IF(I1961&gt;Variables!$G$7,0,1)</f>
        <v>0</v>
      </c>
      <c r="AK1961" s="77">
        <f>IF(F1961&gt;Variables!$G$8,0,1)</f>
        <v>1</v>
      </c>
      <c r="AL1961" s="77">
        <f>IF(G1961&gt;Variables!$G$9,0,1)</f>
        <v>1</v>
      </c>
      <c r="AM1961" s="77">
        <f>IF(AND(K1961&gt;Variables!$G$10,K1961&lt;Variables!$G$11),0,1)</f>
        <v>0</v>
      </c>
      <c r="AN1961" s="77">
        <f>IF(H1961&lt;Variables!$G$13,1,0)</f>
        <v>0</v>
      </c>
      <c r="AO1961" s="77">
        <f>IF(R1961&lt;Variables!$G$12,0,1)</f>
        <v>0</v>
      </c>
      <c r="AP1961" s="78">
        <f t="shared" si="61"/>
        <v>1</v>
      </c>
      <c r="AQ1961" s="77">
        <f>IF(V1961&lt;Variables!$G$15,1,0)</f>
        <v>1</v>
      </c>
      <c r="AR1961">
        <v>0</v>
      </c>
      <c r="AS1961">
        <v>0</v>
      </c>
      <c r="AT1961">
        <v>1</v>
      </c>
      <c r="AU1961">
        <v>0</v>
      </c>
      <c r="BA1961">
        <v>-2.25</v>
      </c>
    </row>
    <row r="1962" spans="3:53" x14ac:dyDescent="0.25">
      <c r="C1962" t="s">
        <v>332</v>
      </c>
      <c r="D1962" t="s">
        <v>139</v>
      </c>
      <c r="E1962">
        <v>32.619999999999997</v>
      </c>
      <c r="F1962">
        <v>9.3800000000000008</v>
      </c>
      <c r="G1962">
        <v>12.63</v>
      </c>
      <c r="H1962">
        <v>5040</v>
      </c>
      <c r="I1962">
        <v>-2E-3</v>
      </c>
      <c r="J1962" t="s">
        <v>75</v>
      </c>
      <c r="K1962">
        <v>39.47</v>
      </c>
      <c r="L1962">
        <v>32.988210000000002</v>
      </c>
      <c r="M1962">
        <v>-1.146500522459396</v>
      </c>
      <c r="N1962">
        <v>32.696060000000003</v>
      </c>
      <c r="O1962">
        <v>-0.2632121423804466</v>
      </c>
      <c r="P1962">
        <v>1631000</v>
      </c>
      <c r="Q1962">
        <v>445132</v>
      </c>
      <c r="R1962">
        <v>3.66</v>
      </c>
      <c r="S1962">
        <v>22.111000000000001</v>
      </c>
      <c r="T1962">
        <v>6.8160000000000007</v>
      </c>
      <c r="U1962">
        <v>13.786250000000001</v>
      </c>
      <c r="V1962">
        <v>2.2528523989356199</v>
      </c>
      <c r="AC1962">
        <v>34.36</v>
      </c>
      <c r="AD1962">
        <v>31.1</v>
      </c>
      <c r="AH1962" s="77">
        <f>IF(AND(M1962&lt;Variables!$G$6,M1962&gt;Variables!$G$5),0,1)</f>
        <v>0</v>
      </c>
      <c r="AI1962" s="77">
        <f t="shared" si="60"/>
        <v>0</v>
      </c>
      <c r="AJ1962" s="77">
        <f>IF(I1962&gt;Variables!$G$7,0,1)</f>
        <v>1</v>
      </c>
      <c r="AK1962" s="77">
        <f>IF(F1962&gt;Variables!$G$8,0,1)</f>
        <v>0</v>
      </c>
      <c r="AL1962" s="77">
        <f>IF(G1962&gt;Variables!$G$9,0,1)</f>
        <v>0</v>
      </c>
      <c r="AM1962" s="77">
        <f>IF(AND(K1962&gt;Variables!$G$10,K1962&lt;Variables!$G$11),0,1)</f>
        <v>1</v>
      </c>
      <c r="AN1962" s="77">
        <f>IF(H1962&lt;Variables!$G$13,1,0)</f>
        <v>0</v>
      </c>
      <c r="AO1962" s="77">
        <f>IF(R1962&lt;Variables!$G$12,0,1)</f>
        <v>1</v>
      </c>
      <c r="AP1962" s="78">
        <f t="shared" si="61"/>
        <v>1</v>
      </c>
      <c r="AQ1962" s="77">
        <f>IF(V1962&lt;Variables!$G$15,1,0)</f>
        <v>1</v>
      </c>
      <c r="AR1962">
        <v>0</v>
      </c>
      <c r="AS1962">
        <v>0</v>
      </c>
      <c r="AT1962">
        <v>1</v>
      </c>
      <c r="AU1962">
        <v>0</v>
      </c>
      <c r="BA1962">
        <v>-2.25</v>
      </c>
    </row>
    <row r="1963" spans="3:53" x14ac:dyDescent="0.25">
      <c r="C1963" t="s">
        <v>332</v>
      </c>
      <c r="D1963" t="s">
        <v>165</v>
      </c>
      <c r="E1963">
        <v>275.83999999999997</v>
      </c>
      <c r="F1963">
        <v>5.48</v>
      </c>
      <c r="G1963">
        <v>5.34</v>
      </c>
      <c r="H1963">
        <v>48780</v>
      </c>
      <c r="I1963">
        <v>5.3250000000000002</v>
      </c>
      <c r="J1963" t="s">
        <v>75</v>
      </c>
      <c r="K1963">
        <v>61.3</v>
      </c>
      <c r="L1963">
        <v>274.83969999999999</v>
      </c>
      <c r="M1963">
        <v>0.1056252062565932</v>
      </c>
      <c r="N1963">
        <v>274.62911800000001</v>
      </c>
      <c r="O1963">
        <v>0.1823848846210073</v>
      </c>
      <c r="P1963">
        <v>3308000</v>
      </c>
      <c r="Q1963">
        <v>2924000</v>
      </c>
      <c r="R1963">
        <v>1.1299999999999999</v>
      </c>
      <c r="S1963">
        <v>22.111000000000001</v>
      </c>
      <c r="T1963">
        <v>6.8160000000000007</v>
      </c>
      <c r="U1963">
        <v>13.786250000000001</v>
      </c>
      <c r="V1963">
        <v>2.4778747294062682</v>
      </c>
      <c r="AC1963">
        <v>275.8399</v>
      </c>
      <c r="AD1963">
        <v>271.26010000000002</v>
      </c>
      <c r="AH1963" s="77">
        <f>IF(AND(M1963&lt;Variables!$G$6,M1963&gt;Variables!$G$5),0,1)</f>
        <v>1</v>
      </c>
      <c r="AI1963" s="77">
        <f t="shared" si="60"/>
        <v>0</v>
      </c>
      <c r="AJ1963" s="77">
        <f>IF(I1963&gt;Variables!$G$7,0,1)</f>
        <v>1</v>
      </c>
      <c r="AK1963" s="77">
        <f>IF(F1963&gt;Variables!$G$8,0,1)</f>
        <v>1</v>
      </c>
      <c r="AL1963" s="77">
        <f>IF(G1963&gt;Variables!$G$9,0,1)</f>
        <v>1</v>
      </c>
      <c r="AM1963" s="77">
        <f>IF(AND(K1963&gt;Variables!$G$10,K1963&lt;Variables!$G$11),0,1)</f>
        <v>1</v>
      </c>
      <c r="AN1963" s="77">
        <f>IF(H1963&lt;Variables!$G$13,1,0)</f>
        <v>0</v>
      </c>
      <c r="AO1963" s="77">
        <f>IF(R1963&lt;Variables!$G$12,0,1)</f>
        <v>0</v>
      </c>
      <c r="AP1963" s="78">
        <f t="shared" si="61"/>
        <v>1</v>
      </c>
      <c r="AQ1963" s="77">
        <f>IF(V1963&lt;Variables!$G$15,1,0)</f>
        <v>1</v>
      </c>
      <c r="AR1963">
        <v>0</v>
      </c>
      <c r="AS1963">
        <v>0</v>
      </c>
      <c r="AT1963">
        <v>0</v>
      </c>
      <c r="AU1963">
        <v>1</v>
      </c>
      <c r="BA1963">
        <v>-1.18</v>
      </c>
    </row>
    <row r="1964" spans="3:53" x14ac:dyDescent="0.25">
      <c r="C1964" t="s">
        <v>332</v>
      </c>
      <c r="D1964" t="s">
        <v>179</v>
      </c>
      <c r="E1964">
        <v>22.23</v>
      </c>
      <c r="F1964">
        <v>7.52</v>
      </c>
      <c r="G1964">
        <v>5.52</v>
      </c>
      <c r="H1964">
        <v>14130</v>
      </c>
      <c r="I1964">
        <v>-72.096999999999994</v>
      </c>
      <c r="J1964" t="s">
        <v>75</v>
      </c>
      <c r="K1964">
        <v>55.89</v>
      </c>
      <c r="L1964">
        <v>22.153075000000001</v>
      </c>
      <c r="M1964">
        <v>3.1259768677707092E-2</v>
      </c>
      <c r="N1964">
        <v>22.026979999999998</v>
      </c>
      <c r="O1964">
        <v>0.60389576782653975</v>
      </c>
      <c r="P1964">
        <v>22893000</v>
      </c>
      <c r="Q1964">
        <v>11046000</v>
      </c>
      <c r="R1964">
        <v>2.0699999999999998</v>
      </c>
      <c r="S1964">
        <v>22.111000000000001</v>
      </c>
      <c r="T1964">
        <v>6.8160000000000007</v>
      </c>
      <c r="U1964">
        <v>13.786250000000001</v>
      </c>
      <c r="V1964">
        <v>2.4266759073460462</v>
      </c>
      <c r="AC1964">
        <v>22.645</v>
      </c>
      <c r="AD1964">
        <v>22.04</v>
      </c>
      <c r="AH1964" s="77">
        <f>IF(AND(M1964&lt;Variables!$G$6,M1964&gt;Variables!$G$5),0,1)</f>
        <v>1</v>
      </c>
      <c r="AI1964" s="77">
        <f t="shared" si="60"/>
        <v>0</v>
      </c>
      <c r="AJ1964" s="77">
        <f>IF(I1964&gt;Variables!$G$7,0,1)</f>
        <v>1</v>
      </c>
      <c r="AK1964" s="77">
        <f>IF(F1964&gt;Variables!$G$8,0,1)</f>
        <v>1</v>
      </c>
      <c r="AL1964" s="77">
        <f>IF(G1964&gt;Variables!$G$9,0,1)</f>
        <v>1</v>
      </c>
      <c r="AM1964" s="77">
        <f>IF(AND(K1964&gt;Variables!$G$10,K1964&lt;Variables!$G$11),0,1)</f>
        <v>1</v>
      </c>
      <c r="AN1964" s="77">
        <f>IF(H1964&lt;Variables!$G$13,1,0)</f>
        <v>0</v>
      </c>
      <c r="AO1964" s="77">
        <f>IF(R1964&lt;Variables!$G$12,0,1)</f>
        <v>0</v>
      </c>
      <c r="AP1964" s="78">
        <f t="shared" si="61"/>
        <v>1</v>
      </c>
      <c r="AQ1964" s="77">
        <f>IF(V1964&lt;Variables!$G$15,1,0)</f>
        <v>1</v>
      </c>
      <c r="AR1964">
        <v>0</v>
      </c>
      <c r="AS1964">
        <v>1</v>
      </c>
      <c r="AT1964">
        <v>0</v>
      </c>
      <c r="AU1964">
        <v>0</v>
      </c>
      <c r="BA1964">
        <v>0.47</v>
      </c>
    </row>
    <row r="1965" spans="3:53" x14ac:dyDescent="0.25">
      <c r="C1965" t="s">
        <v>332</v>
      </c>
      <c r="D1965" t="s">
        <v>167</v>
      </c>
      <c r="E1965">
        <v>12.21</v>
      </c>
      <c r="F1965">
        <v>9.6999999999999993</v>
      </c>
      <c r="G1965">
        <v>4.1900000000000004</v>
      </c>
      <c r="H1965">
        <v>2260</v>
      </c>
      <c r="I1965">
        <v>-30.529</v>
      </c>
      <c r="J1965" t="s">
        <v>75</v>
      </c>
      <c r="K1965">
        <v>44.06</v>
      </c>
      <c r="L1965">
        <v>12.240345</v>
      </c>
      <c r="M1965">
        <v>-0.41212073679297129</v>
      </c>
      <c r="N1965">
        <v>12.294905999999999</v>
      </c>
      <c r="O1965">
        <v>-0.85406102332139033</v>
      </c>
      <c r="P1965">
        <v>70727000</v>
      </c>
      <c r="Q1965">
        <v>13611000</v>
      </c>
      <c r="R1965">
        <v>5.2</v>
      </c>
      <c r="S1965">
        <v>22.111000000000001</v>
      </c>
      <c r="T1965">
        <v>6.8160000000000007</v>
      </c>
      <c r="U1965">
        <v>13.786250000000001</v>
      </c>
      <c r="V1965">
        <v>2.3091069233107402</v>
      </c>
      <c r="AC1965">
        <v>12.3</v>
      </c>
      <c r="AD1965">
        <v>11.37</v>
      </c>
      <c r="AH1965" s="77">
        <f>IF(AND(M1965&lt;Variables!$G$6,M1965&gt;Variables!$G$5),0,1)</f>
        <v>1</v>
      </c>
      <c r="AI1965" s="77">
        <f t="shared" si="60"/>
        <v>1</v>
      </c>
      <c r="AJ1965" s="77">
        <f>IF(I1965&gt;Variables!$G$7,0,1)</f>
        <v>1</v>
      </c>
      <c r="AK1965" s="77">
        <f>IF(F1965&gt;Variables!$G$8,0,1)</f>
        <v>0</v>
      </c>
      <c r="AL1965" s="77">
        <f>IF(G1965&gt;Variables!$G$9,0,1)</f>
        <v>1</v>
      </c>
      <c r="AM1965" s="77">
        <f>IF(AND(K1965&gt;Variables!$G$10,K1965&lt;Variables!$G$11),0,1)</f>
        <v>1</v>
      </c>
      <c r="AN1965" s="77">
        <f>IF(H1965&lt;Variables!$G$13,1,0)</f>
        <v>0</v>
      </c>
      <c r="AO1965" s="77">
        <f>IF(R1965&lt;Variables!$G$12,0,1)</f>
        <v>1</v>
      </c>
      <c r="AP1965" s="78">
        <f t="shared" si="61"/>
        <v>1</v>
      </c>
      <c r="AQ1965" s="77">
        <f>IF(V1965&lt;Variables!$G$15,1,0)</f>
        <v>1</v>
      </c>
      <c r="AR1965">
        <v>0</v>
      </c>
      <c r="AS1965">
        <v>0</v>
      </c>
      <c r="AT1965">
        <v>1</v>
      </c>
      <c r="AU1965">
        <v>0</v>
      </c>
      <c r="BA1965">
        <v>-2.25</v>
      </c>
    </row>
    <row r="1966" spans="3:53" x14ac:dyDescent="0.25">
      <c r="C1966" t="s">
        <v>332</v>
      </c>
      <c r="D1966" t="s">
        <v>178</v>
      </c>
      <c r="E1966">
        <v>11.58</v>
      </c>
      <c r="F1966">
        <v>16.48</v>
      </c>
      <c r="G1966">
        <v>11.58</v>
      </c>
      <c r="H1966">
        <v>229.35</v>
      </c>
      <c r="I1966">
        <v>4237.8950000000004</v>
      </c>
      <c r="J1966" t="s">
        <v>75</v>
      </c>
      <c r="K1966">
        <v>49.84</v>
      </c>
      <c r="L1966">
        <v>11.661365</v>
      </c>
      <c r="M1966">
        <v>-0.39759496422588408</v>
      </c>
      <c r="N1966">
        <v>11.609897999999999</v>
      </c>
      <c r="O1966">
        <v>4.3945261190055693E-2</v>
      </c>
      <c r="P1966">
        <v>2170000</v>
      </c>
      <c r="Q1966">
        <v>3460000</v>
      </c>
      <c r="R1966">
        <v>0.63</v>
      </c>
      <c r="S1966">
        <v>22.111000000000001</v>
      </c>
      <c r="T1966">
        <v>6.8160000000000007</v>
      </c>
      <c r="U1966">
        <v>13.786250000000001</v>
      </c>
      <c r="V1966">
        <v>2.375496148388804</v>
      </c>
      <c r="AC1966">
        <v>12.2</v>
      </c>
      <c r="AD1966">
        <v>11.31</v>
      </c>
      <c r="AH1966" s="77">
        <f>IF(AND(M1966&lt;Variables!$G$6,M1966&gt;Variables!$G$5),0,1)</f>
        <v>1</v>
      </c>
      <c r="AI1966" s="77">
        <f t="shared" si="60"/>
        <v>0</v>
      </c>
      <c r="AJ1966" s="77">
        <f>IF(I1966&gt;Variables!$G$7,0,1)</f>
        <v>0</v>
      </c>
      <c r="AK1966" s="77">
        <f>IF(F1966&gt;Variables!$G$8,0,1)</f>
        <v>0</v>
      </c>
      <c r="AL1966" s="77">
        <f>IF(G1966&gt;Variables!$G$9,0,1)</f>
        <v>0</v>
      </c>
      <c r="AM1966" s="77">
        <f>IF(AND(K1966&gt;Variables!$G$10,K1966&lt;Variables!$G$11),0,1)</f>
        <v>1</v>
      </c>
      <c r="AN1966" s="77">
        <f>IF(H1966&lt;Variables!$G$13,1,0)</f>
        <v>1</v>
      </c>
      <c r="AO1966" s="77">
        <f>IF(R1966&lt;Variables!$G$12,0,1)</f>
        <v>0</v>
      </c>
      <c r="AP1966" s="78">
        <f t="shared" si="61"/>
        <v>1</v>
      </c>
      <c r="AQ1966" s="77">
        <f>IF(V1966&lt;Variables!$G$15,1,0)</f>
        <v>1</v>
      </c>
      <c r="AR1966">
        <v>0</v>
      </c>
      <c r="AS1966">
        <v>0</v>
      </c>
      <c r="AT1966">
        <v>1</v>
      </c>
      <c r="AU1966">
        <v>0</v>
      </c>
      <c r="BA1966">
        <v>-2.25</v>
      </c>
    </row>
    <row r="1967" spans="3:53" x14ac:dyDescent="0.25">
      <c r="C1967" t="s">
        <v>333</v>
      </c>
      <c r="D1967" t="s">
        <v>302</v>
      </c>
      <c r="E1967">
        <v>23.22</v>
      </c>
      <c r="F1967">
        <v>15.71</v>
      </c>
      <c r="G1967">
        <v>10.55</v>
      </c>
      <c r="H1967">
        <v>1050</v>
      </c>
      <c r="I1967">
        <v>126.712</v>
      </c>
      <c r="J1967" t="s">
        <v>74</v>
      </c>
      <c r="K1967">
        <v>31.29</v>
      </c>
      <c r="L1967">
        <v>23.272864999999999</v>
      </c>
      <c r="M1967">
        <v>-0.95718769476813015</v>
      </c>
      <c r="N1967">
        <v>23.308516000000001</v>
      </c>
      <c r="O1967">
        <v>-1.1086763310027989</v>
      </c>
      <c r="P1967">
        <v>14040000</v>
      </c>
      <c r="Q1967">
        <v>1330000</v>
      </c>
      <c r="R1967">
        <v>10.56</v>
      </c>
      <c r="S1967">
        <v>21.776</v>
      </c>
      <c r="T1967">
        <v>6.7080000000000002</v>
      </c>
      <c r="U1967">
        <v>13.563750000000001</v>
      </c>
      <c r="V1967">
        <v>2.146330140714777</v>
      </c>
      <c r="AC1967">
        <v>23.624300000000002</v>
      </c>
      <c r="AD1967">
        <v>22.78</v>
      </c>
      <c r="AH1967" s="77">
        <f>IF(AND(M1967&lt;Variables!$G$6,M1967&gt;Variables!$G$5),0,1)</f>
        <v>1</v>
      </c>
      <c r="AI1967" s="77">
        <f t="shared" si="60"/>
        <v>1</v>
      </c>
      <c r="AJ1967" s="77">
        <f>IF(I1967&gt;Variables!$G$7,0,1)</f>
        <v>0</v>
      </c>
      <c r="AK1967" s="77">
        <f>IF(F1967&gt;Variables!$G$8,0,1)</f>
        <v>0</v>
      </c>
      <c r="AL1967" s="77">
        <f>IF(G1967&gt;Variables!$G$9,0,1)</f>
        <v>0</v>
      </c>
      <c r="AM1967" s="77">
        <f>IF(AND(K1967&gt;Variables!$G$10,K1967&lt;Variables!$G$11),0,1)</f>
        <v>1</v>
      </c>
      <c r="AN1967" s="77">
        <f>IF(H1967&lt;Variables!$G$13,1,0)</f>
        <v>1</v>
      </c>
      <c r="AO1967" s="77">
        <f>IF(R1967&lt;Variables!$G$12,0,1)</f>
        <v>1</v>
      </c>
      <c r="AP1967" s="78">
        <f t="shared" si="61"/>
        <v>0</v>
      </c>
      <c r="AQ1967" s="77">
        <f>IF(V1967&lt;Variables!$G$15,1,0)</f>
        <v>1</v>
      </c>
      <c r="AR1967">
        <v>1</v>
      </c>
      <c r="AS1967">
        <v>0</v>
      </c>
      <c r="AT1967">
        <v>0</v>
      </c>
      <c r="AU1967">
        <v>0</v>
      </c>
      <c r="BA1967">
        <v>0.82</v>
      </c>
    </row>
    <row r="1968" spans="3:53" x14ac:dyDescent="0.25">
      <c r="C1968" t="s">
        <v>333</v>
      </c>
      <c r="D1968" t="s">
        <v>274</v>
      </c>
      <c r="E1968">
        <v>53.6</v>
      </c>
      <c r="F1968">
        <v>29.79</v>
      </c>
      <c r="G1968">
        <v>-0.12</v>
      </c>
      <c r="H1968">
        <v>1620</v>
      </c>
      <c r="I1968">
        <v>-6.298</v>
      </c>
      <c r="J1968" t="s">
        <v>74</v>
      </c>
      <c r="K1968">
        <v>55.08</v>
      </c>
      <c r="L1968">
        <v>53.420250000000003</v>
      </c>
      <c r="M1968">
        <v>2.761125228730019E-2</v>
      </c>
      <c r="N1968">
        <v>53.428500000000007</v>
      </c>
      <c r="O1968">
        <v>1.216579166548847E-2</v>
      </c>
      <c r="P1968">
        <v>4324000</v>
      </c>
      <c r="Q1968">
        <v>116562</v>
      </c>
      <c r="R1968">
        <v>37.1</v>
      </c>
      <c r="S1968">
        <v>21.776</v>
      </c>
      <c r="T1968">
        <v>6.7080000000000002</v>
      </c>
      <c r="U1968">
        <v>13.563750000000001</v>
      </c>
      <c r="V1968">
        <v>2.4185058216537731</v>
      </c>
      <c r="AC1968">
        <v>53.7</v>
      </c>
      <c r="AD1968">
        <v>53.35</v>
      </c>
      <c r="AH1968" s="77">
        <f>IF(AND(M1968&lt;Variables!$G$6,M1968&gt;Variables!$G$5),0,1)</f>
        <v>1</v>
      </c>
      <c r="AI1968" s="77">
        <f t="shared" si="60"/>
        <v>1</v>
      </c>
      <c r="AJ1968" s="77">
        <f>IF(I1968&gt;Variables!$G$7,0,1)</f>
        <v>1</v>
      </c>
      <c r="AK1968" s="77">
        <f>IF(F1968&gt;Variables!$G$8,0,1)</f>
        <v>0</v>
      </c>
      <c r="AL1968" s="77">
        <f>IF(G1968&gt;Variables!$G$9,0,1)</f>
        <v>1</v>
      </c>
      <c r="AM1968" s="77">
        <f>IF(AND(K1968&gt;Variables!$G$10,K1968&lt;Variables!$G$11),0,1)</f>
        <v>1</v>
      </c>
      <c r="AN1968" s="77">
        <f>IF(H1968&lt;Variables!$G$13,1,0)</f>
        <v>0</v>
      </c>
      <c r="AO1968" s="77">
        <f>IF(R1968&lt;Variables!$G$12,0,1)</f>
        <v>1</v>
      </c>
      <c r="AP1968" s="78">
        <f t="shared" si="61"/>
        <v>0</v>
      </c>
      <c r="AQ1968" s="77">
        <f>IF(V1968&lt;Variables!$G$15,1,0)</f>
        <v>1</v>
      </c>
      <c r="AR1968">
        <v>0</v>
      </c>
      <c r="AS1968">
        <v>0</v>
      </c>
      <c r="AT1968">
        <v>0</v>
      </c>
      <c r="AU1968">
        <v>1</v>
      </c>
      <c r="BA1968">
        <v>-0.38</v>
      </c>
    </row>
    <row r="1969" spans="3:53" x14ac:dyDescent="0.25">
      <c r="C1969" t="s">
        <v>333</v>
      </c>
      <c r="D1969" t="s">
        <v>273</v>
      </c>
      <c r="E1969">
        <v>2.0299999999999998</v>
      </c>
      <c r="F1969">
        <v>45.4</v>
      </c>
      <c r="G1969">
        <v>24.75</v>
      </c>
      <c r="H1969">
        <v>464.81</v>
      </c>
      <c r="I1969">
        <v>-4.0979999999999999</v>
      </c>
      <c r="J1969" t="s">
        <v>74</v>
      </c>
      <c r="K1969">
        <v>47.75</v>
      </c>
      <c r="L1969">
        <v>2.0180199999999999</v>
      </c>
      <c r="M1969">
        <v>0.76213318004776709</v>
      </c>
      <c r="N1969">
        <v>2.0759400000000001</v>
      </c>
      <c r="O1969">
        <v>-2.049192173184208</v>
      </c>
      <c r="P1969">
        <v>228140000</v>
      </c>
      <c r="Q1969">
        <v>1670000</v>
      </c>
      <c r="R1969">
        <v>136.61000000000001</v>
      </c>
      <c r="S1969">
        <v>21.776</v>
      </c>
      <c r="T1969">
        <v>6.7080000000000002</v>
      </c>
      <c r="U1969">
        <v>13.563750000000001</v>
      </c>
      <c r="V1969">
        <v>2.3288268787227091</v>
      </c>
      <c r="AC1969">
        <v>2.0699999999999998</v>
      </c>
      <c r="AD1969">
        <v>1.77</v>
      </c>
      <c r="AH1969" s="77">
        <f>IF(AND(M1969&lt;Variables!$G$6,M1969&gt;Variables!$G$5),0,1)</f>
        <v>1</v>
      </c>
      <c r="AI1969" s="77">
        <f t="shared" si="60"/>
        <v>1</v>
      </c>
      <c r="AJ1969" s="77">
        <f>IF(I1969&gt;Variables!$G$7,0,1)</f>
        <v>1</v>
      </c>
      <c r="AK1969" s="77">
        <f>IF(F1969&gt;Variables!$G$8,0,1)</f>
        <v>0</v>
      </c>
      <c r="AL1969" s="77">
        <f>IF(G1969&gt;Variables!$G$9,0,1)</f>
        <v>0</v>
      </c>
      <c r="AM1969" s="77">
        <f>IF(AND(K1969&gt;Variables!$G$10,K1969&lt;Variables!$G$11),0,1)</f>
        <v>1</v>
      </c>
      <c r="AN1969" s="77">
        <f>IF(H1969&lt;Variables!$G$13,1,0)</f>
        <v>1</v>
      </c>
      <c r="AO1969" s="77">
        <f>IF(R1969&lt;Variables!$G$12,0,1)</f>
        <v>1</v>
      </c>
      <c r="AP1969" s="78">
        <f t="shared" si="61"/>
        <v>0</v>
      </c>
      <c r="AQ1969" s="77">
        <f>IF(V1969&lt;Variables!$G$15,1,0)</f>
        <v>1</v>
      </c>
      <c r="AR1969">
        <v>0</v>
      </c>
      <c r="AS1969">
        <v>0</v>
      </c>
      <c r="AT1969">
        <v>1</v>
      </c>
      <c r="AU1969">
        <v>0</v>
      </c>
      <c r="BA1969">
        <v>-2.25</v>
      </c>
    </row>
    <row r="1970" spans="3:53" x14ac:dyDescent="0.25">
      <c r="C1970" t="s">
        <v>333</v>
      </c>
      <c r="D1970" t="s">
        <v>326</v>
      </c>
      <c r="E1970">
        <v>34.07</v>
      </c>
      <c r="F1970">
        <v>8.2899999999999991</v>
      </c>
      <c r="G1970">
        <v>-2.81</v>
      </c>
      <c r="H1970">
        <v>-99999</v>
      </c>
      <c r="I1970">
        <v>136.876</v>
      </c>
      <c r="J1970" t="s">
        <v>74</v>
      </c>
      <c r="K1970">
        <v>61.5</v>
      </c>
      <c r="L1970">
        <v>34.017333333333333</v>
      </c>
      <c r="M1970">
        <v>-0.25673186218790461</v>
      </c>
      <c r="N1970">
        <v>34.020499999999998</v>
      </c>
      <c r="O1970">
        <v>-0.26601607854087589</v>
      </c>
      <c r="P1970">
        <v>17130</v>
      </c>
      <c r="Q1970">
        <v>125430</v>
      </c>
      <c r="R1970">
        <v>0.14000000000000001</v>
      </c>
      <c r="S1970">
        <v>21.776</v>
      </c>
      <c r="T1970">
        <v>6.7080000000000002</v>
      </c>
      <c r="U1970">
        <v>13.563750000000001</v>
      </c>
      <c r="V1970">
        <v>2.5013416070238699</v>
      </c>
      <c r="AC1970">
        <v>34.08</v>
      </c>
      <c r="AD1970">
        <v>33.86</v>
      </c>
      <c r="AH1970" s="77">
        <f>IF(AND(M1970&lt;Variables!$G$6,M1970&gt;Variables!$G$5),0,1)</f>
        <v>1</v>
      </c>
      <c r="AI1970" s="77">
        <f t="shared" si="60"/>
        <v>1</v>
      </c>
      <c r="AJ1970" s="77">
        <f>IF(I1970&gt;Variables!$G$7,0,1)</f>
        <v>0</v>
      </c>
      <c r="AK1970" s="77">
        <f>IF(F1970&gt;Variables!$G$8,0,1)</f>
        <v>1</v>
      </c>
      <c r="AL1970" s="77">
        <f>IF(G1970&gt;Variables!$G$9,0,1)</f>
        <v>1</v>
      </c>
      <c r="AM1970" s="77">
        <f>IF(AND(K1970&gt;Variables!$G$10,K1970&lt;Variables!$G$11),0,1)</f>
        <v>1</v>
      </c>
      <c r="AN1970" s="77">
        <f>IF(H1970&lt;Variables!$G$13,1,0)</f>
        <v>1</v>
      </c>
      <c r="AO1970" s="77">
        <f>IF(R1970&lt;Variables!$G$12,0,1)</f>
        <v>0</v>
      </c>
      <c r="AP1970" s="78">
        <f t="shared" si="61"/>
        <v>0</v>
      </c>
      <c r="AQ1970" s="77">
        <f>IF(V1970&lt;Variables!$G$15,1,0)</f>
        <v>1</v>
      </c>
      <c r="AR1970">
        <v>0</v>
      </c>
      <c r="AS1970">
        <v>0</v>
      </c>
      <c r="AT1970">
        <v>0</v>
      </c>
      <c r="AU1970">
        <v>0</v>
      </c>
      <c r="BA1970">
        <v>0</v>
      </c>
    </row>
    <row r="1971" spans="3:53" x14ac:dyDescent="0.25">
      <c r="C1971" t="s">
        <v>333</v>
      </c>
      <c r="D1971" t="s">
        <v>296</v>
      </c>
      <c r="E1971">
        <v>12.42</v>
      </c>
      <c r="F1971">
        <v>13.21</v>
      </c>
      <c r="G1971">
        <v>0</v>
      </c>
      <c r="H1971">
        <v>119.92</v>
      </c>
      <c r="I1971">
        <v>-38.292000000000002</v>
      </c>
      <c r="J1971" t="s">
        <v>75</v>
      </c>
      <c r="K1971">
        <v>-99999</v>
      </c>
      <c r="L1971">
        <v>-99999</v>
      </c>
      <c r="M1971">
        <v>-99999</v>
      </c>
      <c r="N1971">
        <v>12</v>
      </c>
      <c r="O1971">
        <v>0</v>
      </c>
      <c r="P1971">
        <v>12590</v>
      </c>
      <c r="Q1971">
        <v>2300</v>
      </c>
      <c r="R1971">
        <v>5.47</v>
      </c>
      <c r="S1971">
        <v>21.776</v>
      </c>
      <c r="T1971">
        <v>6.7080000000000002</v>
      </c>
      <c r="U1971">
        <v>13.563750000000001</v>
      </c>
      <c r="V1971">
        <v>-99999</v>
      </c>
      <c r="AC1971">
        <v>12.4</v>
      </c>
      <c r="AD1971">
        <v>12</v>
      </c>
      <c r="AH1971" s="77">
        <f>IF(AND(M1971&lt;Variables!$G$6,M1971&gt;Variables!$G$5),0,1)</f>
        <v>1</v>
      </c>
      <c r="AI1971" s="77">
        <f t="shared" si="60"/>
        <v>1</v>
      </c>
      <c r="AJ1971" s="77">
        <f>IF(I1971&gt;Variables!$G$7,0,1)</f>
        <v>1</v>
      </c>
      <c r="AK1971" s="77">
        <f>IF(F1971&gt;Variables!$G$8,0,1)</f>
        <v>0</v>
      </c>
      <c r="AL1971" s="77">
        <f>IF(G1971&gt;Variables!$G$9,0,1)</f>
        <v>1</v>
      </c>
      <c r="AM1971" s="77">
        <f>IF(AND(K1971&gt;Variables!$G$10,K1971&lt;Variables!$G$11),0,1)</f>
        <v>1</v>
      </c>
      <c r="AN1971" s="77">
        <f>IF(H1971&lt;Variables!$G$13,1,0)</f>
        <v>1</v>
      </c>
      <c r="AO1971" s="77">
        <f>IF(R1971&lt;Variables!$G$12,0,1)</f>
        <v>1</v>
      </c>
      <c r="AP1971" s="78">
        <f t="shared" si="61"/>
        <v>1</v>
      </c>
      <c r="AQ1971" s="77">
        <f>IF(V1971&lt;Variables!$G$15,1,0)</f>
        <v>1</v>
      </c>
      <c r="AR1971">
        <v>0</v>
      </c>
      <c r="AS1971">
        <v>0</v>
      </c>
      <c r="AT1971">
        <v>1</v>
      </c>
      <c r="AU1971">
        <v>0</v>
      </c>
      <c r="BA1971">
        <v>-2.25</v>
      </c>
    </row>
    <row r="1972" spans="3:53" x14ac:dyDescent="0.25">
      <c r="C1972" t="s">
        <v>333</v>
      </c>
      <c r="D1972" t="s">
        <v>164</v>
      </c>
      <c r="E1972">
        <v>17.05</v>
      </c>
      <c r="F1972">
        <v>8.42</v>
      </c>
      <c r="G1972">
        <v>0.06</v>
      </c>
      <c r="H1972">
        <v>-99999</v>
      </c>
      <c r="I1972">
        <v>148.64099999999999</v>
      </c>
      <c r="J1972" t="s">
        <v>74</v>
      </c>
      <c r="K1972">
        <v>59.36</v>
      </c>
      <c r="L1972">
        <v>-99999</v>
      </c>
      <c r="M1972">
        <v>-99999</v>
      </c>
      <c r="N1972">
        <v>16.989999999999998</v>
      </c>
      <c r="O1972">
        <v>0</v>
      </c>
      <c r="P1972">
        <v>1836000</v>
      </c>
      <c r="Q1972">
        <v>46184</v>
      </c>
      <c r="R1972">
        <v>39.75</v>
      </c>
      <c r="S1972">
        <v>21.776</v>
      </c>
      <c r="T1972">
        <v>6.7080000000000002</v>
      </c>
      <c r="U1972">
        <v>13.563750000000001</v>
      </c>
      <c r="V1972">
        <v>-99999</v>
      </c>
      <c r="AC1972">
        <v>17</v>
      </c>
      <c r="AD1972">
        <v>16.989999999999998</v>
      </c>
      <c r="AH1972" s="77">
        <f>IF(AND(M1972&lt;Variables!$G$6,M1972&gt;Variables!$G$5),0,1)</f>
        <v>1</v>
      </c>
      <c r="AI1972" s="77">
        <f t="shared" si="60"/>
        <v>1</v>
      </c>
      <c r="AJ1972" s="77">
        <f>IF(I1972&gt;Variables!$G$7,0,1)</f>
        <v>0</v>
      </c>
      <c r="AK1972" s="77">
        <f>IF(F1972&gt;Variables!$G$8,0,1)</f>
        <v>1</v>
      </c>
      <c r="AL1972" s="77">
        <f>IF(G1972&gt;Variables!$G$9,0,1)</f>
        <v>1</v>
      </c>
      <c r="AM1972" s="77">
        <f>IF(AND(K1972&gt;Variables!$G$10,K1972&lt;Variables!$G$11),0,1)</f>
        <v>1</v>
      </c>
      <c r="AN1972" s="77">
        <f>IF(H1972&lt;Variables!$G$13,1,0)</f>
        <v>1</v>
      </c>
      <c r="AO1972" s="77">
        <f>IF(R1972&lt;Variables!$G$12,0,1)</f>
        <v>1</v>
      </c>
      <c r="AP1972" s="78">
        <f t="shared" si="61"/>
        <v>0</v>
      </c>
      <c r="AQ1972" s="77">
        <f>IF(V1972&lt;Variables!$G$15,1,0)</f>
        <v>1</v>
      </c>
      <c r="AR1972">
        <v>0</v>
      </c>
      <c r="AS1972">
        <v>0</v>
      </c>
      <c r="AT1972">
        <v>0</v>
      </c>
      <c r="AU1972">
        <v>0</v>
      </c>
      <c r="BA1972">
        <v>0</v>
      </c>
    </row>
    <row r="1973" spans="3:53" x14ac:dyDescent="0.25">
      <c r="C1973" t="s">
        <v>333</v>
      </c>
      <c r="D1973" t="s">
        <v>278</v>
      </c>
      <c r="E1973">
        <v>226.25</v>
      </c>
      <c r="F1973">
        <v>6.67</v>
      </c>
      <c r="G1973">
        <v>6.32</v>
      </c>
      <c r="H1973">
        <v>7520</v>
      </c>
      <c r="I1973">
        <v>-5.5</v>
      </c>
      <c r="J1973" t="s">
        <v>74</v>
      </c>
      <c r="K1973">
        <v>55.6</v>
      </c>
      <c r="L1973">
        <v>224.89996111111111</v>
      </c>
      <c r="M1973">
        <v>0.2223383616513176</v>
      </c>
      <c r="N1973">
        <v>225.09438125</v>
      </c>
      <c r="O1973">
        <v>0.13577360230088281</v>
      </c>
      <c r="P1973">
        <v>650965</v>
      </c>
      <c r="Q1973">
        <v>626950</v>
      </c>
      <c r="R1973">
        <v>1.04</v>
      </c>
      <c r="S1973">
        <v>21.776</v>
      </c>
      <c r="T1973">
        <v>6.7080000000000002</v>
      </c>
      <c r="U1973">
        <v>13.563750000000001</v>
      </c>
      <c r="V1973">
        <v>2.415639368741751</v>
      </c>
      <c r="AC1973">
        <v>227.2</v>
      </c>
      <c r="AD1973">
        <v>223.25</v>
      </c>
      <c r="AH1973" s="77">
        <f>IF(AND(M1973&lt;Variables!$G$6,M1973&gt;Variables!$G$5),0,1)</f>
        <v>1</v>
      </c>
      <c r="AI1973" s="77">
        <f t="shared" si="60"/>
        <v>1</v>
      </c>
      <c r="AJ1973" s="77">
        <f>IF(I1973&gt;Variables!$G$7,0,1)</f>
        <v>1</v>
      </c>
      <c r="AK1973" s="77">
        <f>IF(F1973&gt;Variables!$G$8,0,1)</f>
        <v>1</v>
      </c>
      <c r="AL1973" s="77">
        <f>IF(G1973&gt;Variables!$G$9,0,1)</f>
        <v>1</v>
      </c>
      <c r="AM1973" s="77">
        <f>IF(AND(K1973&gt;Variables!$G$10,K1973&lt;Variables!$G$11),0,1)</f>
        <v>1</v>
      </c>
      <c r="AN1973" s="77">
        <f>IF(H1973&lt;Variables!$G$13,1,0)</f>
        <v>0</v>
      </c>
      <c r="AO1973" s="77">
        <f>IF(R1973&lt;Variables!$G$12,0,1)</f>
        <v>0</v>
      </c>
      <c r="AP1973" s="78">
        <f t="shared" si="61"/>
        <v>0</v>
      </c>
      <c r="AQ1973" s="77">
        <f>IF(V1973&lt;Variables!$G$15,1,0)</f>
        <v>1</v>
      </c>
      <c r="AR1973">
        <v>0</v>
      </c>
      <c r="AS1973">
        <v>1</v>
      </c>
      <c r="AT1973">
        <v>0</v>
      </c>
      <c r="AU1973">
        <v>0</v>
      </c>
      <c r="BA1973">
        <v>0.31</v>
      </c>
    </row>
    <row r="1974" spans="3:53" x14ac:dyDescent="0.25">
      <c r="C1974" t="s">
        <v>333</v>
      </c>
      <c r="D1974" t="s">
        <v>211</v>
      </c>
      <c r="E1974">
        <v>12.21</v>
      </c>
      <c r="F1974">
        <v>6.11</v>
      </c>
      <c r="G1974">
        <v>7.53</v>
      </c>
      <c r="H1974">
        <v>1900</v>
      </c>
      <c r="I1974">
        <v>228.14099999999999</v>
      </c>
      <c r="J1974" t="s">
        <v>75</v>
      </c>
      <c r="K1974">
        <v>66.239999999999995</v>
      </c>
      <c r="L1974">
        <v>12.080249999999999</v>
      </c>
      <c r="M1974">
        <v>0.4946089691852345</v>
      </c>
      <c r="N1974">
        <v>12.028183673469391</v>
      </c>
      <c r="O1974">
        <v>0.9296193803329349</v>
      </c>
      <c r="P1974">
        <v>582711</v>
      </c>
      <c r="Q1974">
        <v>1798000</v>
      </c>
      <c r="R1974">
        <v>0.32</v>
      </c>
      <c r="S1974">
        <v>21.776</v>
      </c>
      <c r="T1974">
        <v>6.7080000000000002</v>
      </c>
      <c r="U1974">
        <v>13.563750000000001</v>
      </c>
      <c r="V1974">
        <v>2.4991888521843508</v>
      </c>
      <c r="AC1974">
        <v>12.2789</v>
      </c>
      <c r="AD1974">
        <v>11.8</v>
      </c>
      <c r="AH1974" s="77">
        <f>IF(AND(M1974&lt;Variables!$G$6,M1974&gt;Variables!$G$5),0,1)</f>
        <v>1</v>
      </c>
      <c r="AI1974" s="77">
        <f t="shared" si="60"/>
        <v>0</v>
      </c>
      <c r="AJ1974" s="77">
        <f>IF(I1974&gt;Variables!$G$7,0,1)</f>
        <v>0</v>
      </c>
      <c r="AK1974" s="77">
        <f>IF(F1974&gt;Variables!$G$8,0,1)</f>
        <v>1</v>
      </c>
      <c r="AL1974" s="77">
        <f>IF(G1974&gt;Variables!$G$9,0,1)</f>
        <v>1</v>
      </c>
      <c r="AM1974" s="77">
        <f>IF(AND(K1974&gt;Variables!$G$10,K1974&lt;Variables!$G$11),0,1)</f>
        <v>0</v>
      </c>
      <c r="AN1974" s="77">
        <f>IF(H1974&lt;Variables!$G$13,1,0)</f>
        <v>0</v>
      </c>
      <c r="AO1974" s="77">
        <f>IF(R1974&lt;Variables!$G$12,0,1)</f>
        <v>0</v>
      </c>
      <c r="AP1974" s="78">
        <f t="shared" si="61"/>
        <v>1</v>
      </c>
      <c r="AQ1974" s="77">
        <f>IF(V1974&lt;Variables!$G$15,1,0)</f>
        <v>1</v>
      </c>
      <c r="AR1974">
        <v>0</v>
      </c>
      <c r="AS1974">
        <v>0</v>
      </c>
      <c r="AT1974">
        <v>1</v>
      </c>
      <c r="AU1974">
        <v>0</v>
      </c>
      <c r="BA1974">
        <v>-2.25</v>
      </c>
    </row>
    <row r="1975" spans="3:53" x14ac:dyDescent="0.25">
      <c r="C1975" t="s">
        <v>333</v>
      </c>
      <c r="D1975" t="s">
        <v>178</v>
      </c>
      <c r="E1975">
        <v>11.46</v>
      </c>
      <c r="F1975">
        <v>15.78</v>
      </c>
      <c r="G1975">
        <v>9.52</v>
      </c>
      <c r="H1975">
        <v>229.35</v>
      </c>
      <c r="I1975">
        <v>4202.893</v>
      </c>
      <c r="J1975" t="s">
        <v>75</v>
      </c>
      <c r="K1975">
        <v>33.68</v>
      </c>
      <c r="L1975">
        <v>11.585615000000001</v>
      </c>
      <c r="M1975">
        <v>-1.591758400395674</v>
      </c>
      <c r="N1975">
        <v>11.598246</v>
      </c>
      <c r="O1975">
        <v>-1.698929303620567</v>
      </c>
      <c r="P1975">
        <v>2230000</v>
      </c>
      <c r="Q1975">
        <v>3460000</v>
      </c>
      <c r="R1975">
        <v>0.64</v>
      </c>
      <c r="S1975">
        <v>21.776</v>
      </c>
      <c r="T1975">
        <v>6.7080000000000002</v>
      </c>
      <c r="U1975">
        <v>13.563750000000001</v>
      </c>
      <c r="V1975">
        <v>2.1642875068014948</v>
      </c>
      <c r="AC1975">
        <v>12.2</v>
      </c>
      <c r="AD1975">
        <v>11.31</v>
      </c>
      <c r="AH1975" s="77">
        <f>IF(AND(M1975&lt;Variables!$G$6,M1975&gt;Variables!$G$5),0,1)</f>
        <v>0</v>
      </c>
      <c r="AI1975" s="77">
        <f t="shared" si="60"/>
        <v>1</v>
      </c>
      <c r="AJ1975" s="77">
        <f>IF(I1975&gt;Variables!$G$7,0,1)</f>
        <v>0</v>
      </c>
      <c r="AK1975" s="77">
        <f>IF(F1975&gt;Variables!$G$8,0,1)</f>
        <v>0</v>
      </c>
      <c r="AL1975" s="77">
        <f>IF(G1975&gt;Variables!$G$9,0,1)</f>
        <v>1</v>
      </c>
      <c r="AM1975" s="77">
        <f>IF(AND(K1975&gt;Variables!$G$10,K1975&lt;Variables!$G$11),0,1)</f>
        <v>1</v>
      </c>
      <c r="AN1975" s="77">
        <f>IF(H1975&lt;Variables!$G$13,1,0)</f>
        <v>1</v>
      </c>
      <c r="AO1975" s="77">
        <f>IF(R1975&lt;Variables!$G$12,0,1)</f>
        <v>0</v>
      </c>
      <c r="AP1975" s="78">
        <f t="shared" si="61"/>
        <v>1</v>
      </c>
      <c r="AQ1975" s="77">
        <f>IF(V1975&lt;Variables!$G$15,1,0)</f>
        <v>1</v>
      </c>
      <c r="AR1975">
        <v>1</v>
      </c>
      <c r="AS1975">
        <v>0</v>
      </c>
      <c r="AT1975">
        <v>0</v>
      </c>
      <c r="AU1975">
        <v>0</v>
      </c>
      <c r="BA1975">
        <v>1.7</v>
      </c>
    </row>
    <row r="1976" spans="3:53" x14ac:dyDescent="0.25">
      <c r="C1976" t="s">
        <v>333</v>
      </c>
      <c r="D1976" t="s">
        <v>280</v>
      </c>
      <c r="E1976">
        <v>35.799999999999997</v>
      </c>
      <c r="F1976">
        <v>12.78</v>
      </c>
      <c r="G1976">
        <v>6.89</v>
      </c>
      <c r="H1976">
        <v>-99999</v>
      </c>
      <c r="I1976">
        <v>-99999</v>
      </c>
      <c r="J1976" t="s">
        <v>75</v>
      </c>
      <c r="K1976">
        <v>32.58</v>
      </c>
      <c r="L1976">
        <v>36.087091666666659</v>
      </c>
      <c r="M1976">
        <v>-1.1003703771269859</v>
      </c>
      <c r="N1976">
        <v>36.271935294117647</v>
      </c>
      <c r="O1976">
        <v>-1.604367920815162</v>
      </c>
      <c r="P1976">
        <v>925570</v>
      </c>
      <c r="Q1976"/>
      <c r="R1976"/>
      <c r="S1976">
        <v>21.776</v>
      </c>
      <c r="T1976">
        <v>6.7080000000000002</v>
      </c>
      <c r="U1976">
        <v>13.563750000000001</v>
      </c>
      <c r="V1976">
        <v>2.1597799405172351</v>
      </c>
      <c r="AC1976">
        <v>38.93</v>
      </c>
      <c r="AD1976">
        <v>35.630000000000003</v>
      </c>
      <c r="AH1976" s="77">
        <f>IF(AND(M1976&lt;Variables!$G$6,M1976&gt;Variables!$G$5),0,1)</f>
        <v>0</v>
      </c>
      <c r="AI1976" s="77">
        <f t="shared" si="60"/>
        <v>1</v>
      </c>
      <c r="AJ1976" s="77">
        <f>IF(I1976&gt;Variables!$G$7,0,1)</f>
        <v>1</v>
      </c>
      <c r="AK1976" s="77">
        <f>IF(F1976&gt;Variables!$G$8,0,1)</f>
        <v>0</v>
      </c>
      <c r="AL1976" s="77">
        <f>IF(G1976&gt;Variables!$G$9,0,1)</f>
        <v>1</v>
      </c>
      <c r="AM1976" s="77">
        <f>IF(AND(K1976&gt;Variables!$G$10,K1976&lt;Variables!$G$11),0,1)</f>
        <v>1</v>
      </c>
      <c r="AN1976" s="77">
        <f>IF(H1976&lt;Variables!$G$13,1,0)</f>
        <v>1</v>
      </c>
      <c r="AO1976" s="77">
        <f>IF(R1976&lt;Variables!$G$12,0,1)</f>
        <v>0</v>
      </c>
      <c r="AP1976" s="78">
        <f t="shared" si="61"/>
        <v>1</v>
      </c>
      <c r="AQ1976" s="77">
        <f>IF(V1976&lt;Variables!$G$15,1,0)</f>
        <v>1</v>
      </c>
      <c r="AR1976">
        <v>1</v>
      </c>
      <c r="AS1976">
        <v>0</v>
      </c>
      <c r="AT1976">
        <v>0</v>
      </c>
      <c r="AU1976">
        <v>0</v>
      </c>
      <c r="BA1976">
        <v>2</v>
      </c>
    </row>
    <row r="1977" spans="3:53" x14ac:dyDescent="0.25">
      <c r="C1977" t="s">
        <v>333</v>
      </c>
      <c r="D1977" t="s">
        <v>180</v>
      </c>
      <c r="E1977">
        <v>13.26</v>
      </c>
      <c r="F1977">
        <v>5.52</v>
      </c>
      <c r="G1977">
        <v>3.52</v>
      </c>
      <c r="H1977">
        <v>3530</v>
      </c>
      <c r="I1977">
        <v>-75.692999999999998</v>
      </c>
      <c r="J1977" t="s">
        <v>75</v>
      </c>
      <c r="K1977">
        <v>58.93</v>
      </c>
      <c r="L1977">
        <v>13.183669999999999</v>
      </c>
      <c r="M1977">
        <v>0.27556818397304789</v>
      </c>
      <c r="N1977">
        <v>13.081899999999999</v>
      </c>
      <c r="O1977">
        <v>1.0556570528745799</v>
      </c>
      <c r="P1977">
        <v>8496000</v>
      </c>
      <c r="Q1977">
        <v>13761000</v>
      </c>
      <c r="R1977">
        <v>0.62</v>
      </c>
      <c r="S1977">
        <v>21.776</v>
      </c>
      <c r="T1977">
        <v>6.7080000000000002</v>
      </c>
      <c r="U1977">
        <v>13.563750000000001</v>
      </c>
      <c r="V1977">
        <v>2.4452431678429449</v>
      </c>
      <c r="AC1977">
        <v>13.3</v>
      </c>
      <c r="AD1977">
        <v>12.86</v>
      </c>
      <c r="AH1977" s="77">
        <f>IF(AND(M1977&lt;Variables!$G$6,M1977&gt;Variables!$G$5),0,1)</f>
        <v>1</v>
      </c>
      <c r="AI1977" s="77">
        <f t="shared" si="60"/>
        <v>0</v>
      </c>
      <c r="AJ1977" s="77">
        <f>IF(I1977&gt;Variables!$G$7,0,1)</f>
        <v>1</v>
      </c>
      <c r="AK1977" s="77">
        <f>IF(F1977&gt;Variables!$G$8,0,1)</f>
        <v>1</v>
      </c>
      <c r="AL1977" s="77">
        <f>IF(G1977&gt;Variables!$G$9,0,1)</f>
        <v>1</v>
      </c>
      <c r="AM1977" s="77">
        <f>IF(AND(K1977&gt;Variables!$G$10,K1977&lt;Variables!$G$11),0,1)</f>
        <v>1</v>
      </c>
      <c r="AN1977" s="77">
        <f>IF(H1977&lt;Variables!$G$13,1,0)</f>
        <v>0</v>
      </c>
      <c r="AO1977" s="77">
        <f>IF(R1977&lt;Variables!$G$12,0,1)</f>
        <v>0</v>
      </c>
      <c r="AP1977" s="78">
        <f t="shared" si="61"/>
        <v>1</v>
      </c>
      <c r="AQ1977" s="77">
        <f>IF(V1977&lt;Variables!$G$15,1,0)</f>
        <v>1</v>
      </c>
      <c r="AR1977">
        <v>0</v>
      </c>
      <c r="AS1977">
        <v>1</v>
      </c>
      <c r="AT1977">
        <v>0</v>
      </c>
      <c r="AU1977">
        <v>0</v>
      </c>
      <c r="BA1977">
        <v>0.15</v>
      </c>
    </row>
    <row r="1978" spans="3:53" x14ac:dyDescent="0.25">
      <c r="C1978" t="s">
        <v>333</v>
      </c>
      <c r="D1978" t="s">
        <v>165</v>
      </c>
      <c r="E1978">
        <v>275.87</v>
      </c>
      <c r="F1978">
        <v>5.5</v>
      </c>
      <c r="G1978">
        <v>5.29</v>
      </c>
      <c r="H1978">
        <v>48780</v>
      </c>
      <c r="I1978">
        <v>5.32</v>
      </c>
      <c r="J1978" t="s">
        <v>75</v>
      </c>
      <c r="K1978">
        <v>56.56</v>
      </c>
      <c r="L1978">
        <v>274.89555499999989</v>
      </c>
      <c r="M1978">
        <v>3.7994430284642181E-2</v>
      </c>
      <c r="N1978">
        <v>274.65191600000003</v>
      </c>
      <c r="O1978">
        <v>0.12673641788829601</v>
      </c>
      <c r="P1978">
        <v>3353000</v>
      </c>
      <c r="Q1978">
        <v>2924000</v>
      </c>
      <c r="R1978">
        <v>1.1499999999999999</v>
      </c>
      <c r="S1978">
        <v>21.776</v>
      </c>
      <c r="T1978">
        <v>6.7080000000000002</v>
      </c>
      <c r="U1978">
        <v>13.563750000000001</v>
      </c>
      <c r="V1978">
        <v>2.4332539296924161</v>
      </c>
      <c r="AC1978">
        <v>275.8399</v>
      </c>
      <c r="AD1978">
        <v>271.26010000000002</v>
      </c>
      <c r="AH1978" s="77">
        <f>IF(AND(M1978&lt;Variables!$G$6,M1978&gt;Variables!$G$5),0,1)</f>
        <v>1</v>
      </c>
      <c r="AI1978" s="77">
        <f t="shared" si="60"/>
        <v>0</v>
      </c>
      <c r="AJ1978" s="77">
        <f>IF(I1978&gt;Variables!$G$7,0,1)</f>
        <v>1</v>
      </c>
      <c r="AK1978" s="77">
        <f>IF(F1978&gt;Variables!$G$8,0,1)</f>
        <v>1</v>
      </c>
      <c r="AL1978" s="77">
        <f>IF(G1978&gt;Variables!$G$9,0,1)</f>
        <v>1</v>
      </c>
      <c r="AM1978" s="77">
        <f>IF(AND(K1978&gt;Variables!$G$10,K1978&lt;Variables!$G$11),0,1)</f>
        <v>1</v>
      </c>
      <c r="AN1978" s="77">
        <f>IF(H1978&lt;Variables!$G$13,1,0)</f>
        <v>0</v>
      </c>
      <c r="AO1978" s="77">
        <f>IF(R1978&lt;Variables!$G$12,0,1)</f>
        <v>0</v>
      </c>
      <c r="AP1978" s="78">
        <f t="shared" si="61"/>
        <v>1</v>
      </c>
      <c r="AQ1978" s="77">
        <f>IF(V1978&lt;Variables!$G$15,1,0)</f>
        <v>1</v>
      </c>
      <c r="AR1978">
        <v>0</v>
      </c>
      <c r="AS1978">
        <v>0</v>
      </c>
      <c r="AT1978">
        <v>0</v>
      </c>
      <c r="AU1978">
        <v>1</v>
      </c>
      <c r="BA1978">
        <v>-1.1299999999999999</v>
      </c>
    </row>
    <row r="1979" spans="3:53" x14ac:dyDescent="0.25">
      <c r="C1979" t="s">
        <v>333</v>
      </c>
      <c r="D1979" t="s">
        <v>282</v>
      </c>
      <c r="E1979">
        <v>63.49</v>
      </c>
      <c r="F1979">
        <v>9.7899999999999991</v>
      </c>
      <c r="G1979">
        <v>-0.6</v>
      </c>
      <c r="H1979">
        <v>11670</v>
      </c>
      <c r="I1979">
        <v>1.7330000000000001</v>
      </c>
      <c r="J1979" t="s">
        <v>75</v>
      </c>
      <c r="K1979">
        <v>54.94</v>
      </c>
      <c r="L1979">
        <v>63.321190000000001</v>
      </c>
      <c r="M1979">
        <v>0.31397072607132248</v>
      </c>
      <c r="N1979">
        <v>62.939982000000001</v>
      </c>
      <c r="O1979">
        <v>0.92154141385042432</v>
      </c>
      <c r="P1979">
        <v>5216000</v>
      </c>
      <c r="Q1979">
        <v>1277000</v>
      </c>
      <c r="R1979">
        <v>4.08</v>
      </c>
      <c r="S1979">
        <v>21.776</v>
      </c>
      <c r="T1979">
        <v>6.7080000000000002</v>
      </c>
      <c r="U1979">
        <v>13.563750000000001</v>
      </c>
      <c r="V1979">
        <v>2.405535828685089</v>
      </c>
      <c r="AC1979">
        <v>64.2</v>
      </c>
      <c r="AD1979">
        <v>61.1</v>
      </c>
      <c r="AH1979" s="77">
        <f>IF(AND(M1979&lt;Variables!$G$6,M1979&gt;Variables!$G$5),0,1)</f>
        <v>1</v>
      </c>
      <c r="AI1979" s="77">
        <f t="shared" si="60"/>
        <v>0</v>
      </c>
      <c r="AJ1979" s="77">
        <f>IF(I1979&gt;Variables!$G$7,0,1)</f>
        <v>1</v>
      </c>
      <c r="AK1979" s="77">
        <f>IF(F1979&gt;Variables!$G$8,0,1)</f>
        <v>0</v>
      </c>
      <c r="AL1979" s="77">
        <f>IF(G1979&gt;Variables!$G$9,0,1)</f>
        <v>1</v>
      </c>
      <c r="AM1979" s="77">
        <f>IF(AND(K1979&gt;Variables!$G$10,K1979&lt;Variables!$G$11),0,1)</f>
        <v>1</v>
      </c>
      <c r="AN1979" s="77">
        <f>IF(H1979&lt;Variables!$G$13,1,0)</f>
        <v>0</v>
      </c>
      <c r="AO1979" s="77">
        <f>IF(R1979&lt;Variables!$G$12,0,1)</f>
        <v>1</v>
      </c>
      <c r="AP1979" s="78">
        <f t="shared" si="61"/>
        <v>1</v>
      </c>
      <c r="AQ1979" s="77">
        <f>IF(V1979&lt;Variables!$G$15,1,0)</f>
        <v>1</v>
      </c>
      <c r="AR1979">
        <v>0</v>
      </c>
      <c r="AS1979">
        <v>0</v>
      </c>
      <c r="AT1979">
        <v>1</v>
      </c>
      <c r="AU1979">
        <v>0</v>
      </c>
      <c r="BA1979">
        <v>-1.54</v>
      </c>
    </row>
    <row r="1980" spans="3:53" x14ac:dyDescent="0.25">
      <c r="C1980" t="s">
        <v>333</v>
      </c>
      <c r="D1980" t="s">
        <v>313</v>
      </c>
      <c r="E1980">
        <v>5.32</v>
      </c>
      <c r="F1980">
        <v>13.19</v>
      </c>
      <c r="G1980">
        <v>0</v>
      </c>
      <c r="H1980">
        <v>-99999</v>
      </c>
      <c r="I1980">
        <v>-99999</v>
      </c>
      <c r="J1980" t="s">
        <v>75</v>
      </c>
      <c r="K1980">
        <v>-99999</v>
      </c>
      <c r="L1980">
        <v>-99999</v>
      </c>
      <c r="M1980">
        <v>-99999</v>
      </c>
      <c r="N1980">
        <v>-99999</v>
      </c>
      <c r="O1980">
        <v>-99999</v>
      </c>
      <c r="P1980">
        <v>61040</v>
      </c>
      <c r="Q1980">
        <v>168</v>
      </c>
      <c r="R1980">
        <v>363.33</v>
      </c>
      <c r="S1980">
        <v>21.776</v>
      </c>
      <c r="T1980">
        <v>6.7080000000000002</v>
      </c>
      <c r="U1980">
        <v>13.563750000000001</v>
      </c>
      <c r="V1980">
        <v>-99999</v>
      </c>
      <c r="AC1980">
        <v>-99999</v>
      </c>
      <c r="AD1980">
        <v>-99999</v>
      </c>
      <c r="AH1980" s="77">
        <f>IF(AND(M1980&lt;Variables!$G$6,M1980&gt;Variables!$G$5),0,1)</f>
        <v>1</v>
      </c>
      <c r="AI1980" s="77">
        <f t="shared" si="60"/>
        <v>1</v>
      </c>
      <c r="AJ1980" s="77">
        <f>IF(I1980&gt;Variables!$G$7,0,1)</f>
        <v>1</v>
      </c>
      <c r="AK1980" s="77">
        <f>IF(F1980&gt;Variables!$G$8,0,1)</f>
        <v>0</v>
      </c>
      <c r="AL1980" s="77">
        <f>IF(G1980&gt;Variables!$G$9,0,1)</f>
        <v>1</v>
      </c>
      <c r="AM1980" s="77">
        <f>IF(AND(K1980&gt;Variables!$G$10,K1980&lt;Variables!$G$11),0,1)</f>
        <v>1</v>
      </c>
      <c r="AN1980" s="77">
        <f>IF(H1980&lt;Variables!$G$13,1,0)</f>
        <v>1</v>
      </c>
      <c r="AO1980" s="77">
        <f>IF(R1980&lt;Variables!$G$12,0,1)</f>
        <v>1</v>
      </c>
      <c r="AP1980" s="78">
        <f t="shared" si="61"/>
        <v>1</v>
      </c>
      <c r="AQ1980" s="77">
        <f>IF(V1980&lt;Variables!$G$15,1,0)</f>
        <v>1</v>
      </c>
      <c r="AR1980">
        <v>0</v>
      </c>
      <c r="AS1980">
        <v>0</v>
      </c>
      <c r="AT1980">
        <v>0</v>
      </c>
      <c r="AU1980">
        <v>0</v>
      </c>
      <c r="BA1980">
        <v>0</v>
      </c>
    </row>
    <row r="1981" spans="3:53" x14ac:dyDescent="0.25">
      <c r="C1981" t="s">
        <v>333</v>
      </c>
      <c r="D1981" t="s">
        <v>127</v>
      </c>
      <c r="E1981">
        <v>36.82</v>
      </c>
      <c r="F1981">
        <v>10.27</v>
      </c>
      <c r="G1981">
        <v>11.15</v>
      </c>
      <c r="H1981">
        <v>8000</v>
      </c>
      <c r="I1981">
        <v>1788.788</v>
      </c>
      <c r="J1981" t="s">
        <v>75</v>
      </c>
      <c r="K1981">
        <v>42.45</v>
      </c>
      <c r="L1981">
        <v>36.844700000000003</v>
      </c>
      <c r="M1981">
        <v>-0.69127988557377229</v>
      </c>
      <c r="N1981">
        <v>36.779975</v>
      </c>
      <c r="O1981">
        <v>-0.51651747996021447</v>
      </c>
      <c r="P1981">
        <v>669223</v>
      </c>
      <c r="Q1981">
        <v>741896</v>
      </c>
      <c r="R1981">
        <v>0.9</v>
      </c>
      <c r="S1981">
        <v>21.776</v>
      </c>
      <c r="T1981">
        <v>6.7080000000000002</v>
      </c>
      <c r="U1981">
        <v>13.563750000000001</v>
      </c>
      <c r="V1981">
        <v>2.2916823338879131</v>
      </c>
      <c r="AC1981">
        <v>36.83</v>
      </c>
      <c r="AD1981">
        <v>33.549999999999997</v>
      </c>
      <c r="AH1981" s="77">
        <f>IF(AND(M1981&lt;Variables!$G$6,M1981&gt;Variables!$G$5),0,1)</f>
        <v>1</v>
      </c>
      <c r="AI1981" s="77">
        <f t="shared" si="60"/>
        <v>0</v>
      </c>
      <c r="AJ1981" s="77">
        <f>IF(I1981&gt;Variables!$G$7,0,1)</f>
        <v>0</v>
      </c>
      <c r="AK1981" s="77">
        <f>IF(F1981&gt;Variables!$G$8,0,1)</f>
        <v>0</v>
      </c>
      <c r="AL1981" s="77">
        <f>IF(G1981&gt;Variables!$G$9,0,1)</f>
        <v>0</v>
      </c>
      <c r="AM1981" s="77">
        <f>IF(AND(K1981&gt;Variables!$G$10,K1981&lt;Variables!$G$11),0,1)</f>
        <v>1</v>
      </c>
      <c r="AN1981" s="77">
        <f>IF(H1981&lt;Variables!$G$13,1,0)</f>
        <v>0</v>
      </c>
      <c r="AO1981" s="77">
        <f>IF(R1981&lt;Variables!$G$12,0,1)</f>
        <v>0</v>
      </c>
      <c r="AP1981" s="78">
        <f t="shared" si="61"/>
        <v>1</v>
      </c>
      <c r="AQ1981" s="77">
        <f>IF(V1981&lt;Variables!$G$15,1,0)</f>
        <v>1</v>
      </c>
      <c r="AR1981">
        <v>0</v>
      </c>
      <c r="AS1981">
        <v>0</v>
      </c>
      <c r="AT1981">
        <v>1</v>
      </c>
      <c r="AU1981">
        <v>0</v>
      </c>
      <c r="BA1981">
        <v>-2.25</v>
      </c>
    </row>
    <row r="1982" spans="3:53" x14ac:dyDescent="0.25">
      <c r="C1982" t="s">
        <v>333</v>
      </c>
      <c r="D1982" t="s">
        <v>167</v>
      </c>
      <c r="E1982">
        <v>12.26</v>
      </c>
      <c r="F1982">
        <v>9.8000000000000007</v>
      </c>
      <c r="G1982">
        <v>4.3899999999999997</v>
      </c>
      <c r="H1982">
        <v>2260</v>
      </c>
      <c r="I1982">
        <v>-30.488</v>
      </c>
      <c r="J1982" t="s">
        <v>75</v>
      </c>
      <c r="K1982">
        <v>47.36</v>
      </c>
      <c r="L1982">
        <v>12.225754999999999</v>
      </c>
      <c r="M1982">
        <v>-0.10269304431504631</v>
      </c>
      <c r="N1982">
        <v>12.300585999999999</v>
      </c>
      <c r="O1982">
        <v>-0.71042143845830119</v>
      </c>
      <c r="P1982">
        <v>71579000</v>
      </c>
      <c r="Q1982">
        <v>13611000</v>
      </c>
      <c r="R1982">
        <v>5.26</v>
      </c>
      <c r="S1982">
        <v>21.776</v>
      </c>
      <c r="T1982">
        <v>6.7080000000000002</v>
      </c>
      <c r="U1982">
        <v>13.563750000000001</v>
      </c>
      <c r="V1982">
        <v>2.3415366545205591</v>
      </c>
      <c r="AC1982">
        <v>12.3</v>
      </c>
      <c r="AD1982">
        <v>11.37</v>
      </c>
      <c r="AH1982" s="77">
        <f>IF(AND(M1982&lt;Variables!$G$6,M1982&gt;Variables!$G$5),0,1)</f>
        <v>1</v>
      </c>
      <c r="AI1982" s="77">
        <f t="shared" si="60"/>
        <v>1</v>
      </c>
      <c r="AJ1982" s="77">
        <f>IF(I1982&gt;Variables!$G$7,0,1)</f>
        <v>1</v>
      </c>
      <c r="AK1982" s="77">
        <f>IF(F1982&gt;Variables!$G$8,0,1)</f>
        <v>0</v>
      </c>
      <c r="AL1982" s="77">
        <f>IF(G1982&gt;Variables!$G$9,0,1)</f>
        <v>1</v>
      </c>
      <c r="AM1982" s="77">
        <f>IF(AND(K1982&gt;Variables!$G$10,K1982&lt;Variables!$G$11),0,1)</f>
        <v>1</v>
      </c>
      <c r="AN1982" s="77">
        <f>IF(H1982&lt;Variables!$G$13,1,0)</f>
        <v>0</v>
      </c>
      <c r="AO1982" s="77">
        <f>IF(R1982&lt;Variables!$G$12,0,1)</f>
        <v>1</v>
      </c>
      <c r="AP1982" s="78">
        <f t="shared" si="61"/>
        <v>1</v>
      </c>
      <c r="AQ1982" s="77">
        <f>IF(V1982&lt;Variables!$G$15,1,0)</f>
        <v>1</v>
      </c>
      <c r="AR1982">
        <v>0</v>
      </c>
      <c r="AS1982">
        <v>0</v>
      </c>
      <c r="AT1982">
        <v>1</v>
      </c>
      <c r="AU1982">
        <v>0</v>
      </c>
      <c r="BA1982">
        <v>-2.25</v>
      </c>
    </row>
    <row r="1983" spans="3:53" x14ac:dyDescent="0.25">
      <c r="C1983" t="s">
        <v>333</v>
      </c>
      <c r="D1983" t="s">
        <v>201</v>
      </c>
      <c r="E1983">
        <v>39.25</v>
      </c>
      <c r="F1983">
        <v>14.25</v>
      </c>
      <c r="G1983">
        <v>16.5</v>
      </c>
      <c r="H1983">
        <v>-99999</v>
      </c>
      <c r="I1983">
        <v>32.94</v>
      </c>
      <c r="J1983" t="s">
        <v>75</v>
      </c>
      <c r="K1983">
        <v>46.62</v>
      </c>
      <c r="L1983">
        <v>39.445999999999998</v>
      </c>
      <c r="M1983">
        <v>-0.29407290980073941</v>
      </c>
      <c r="N1983">
        <v>39.379359183673458</v>
      </c>
      <c r="O1983">
        <v>-0.12534278032114529</v>
      </c>
      <c r="P1983">
        <v>991180</v>
      </c>
      <c r="Q1983">
        <v>2287000</v>
      </c>
      <c r="R1983">
        <v>0.43</v>
      </c>
      <c r="S1983">
        <v>21.776</v>
      </c>
      <c r="T1983">
        <v>6.7080000000000002</v>
      </c>
      <c r="U1983">
        <v>13.563750000000001</v>
      </c>
      <c r="V1983">
        <v>2.3367585205901742</v>
      </c>
      <c r="AC1983">
        <v>40.020000000000003</v>
      </c>
      <c r="AD1983">
        <v>37.049999999999997</v>
      </c>
      <c r="AH1983" s="77">
        <f>IF(AND(M1983&lt;Variables!$G$6,M1983&gt;Variables!$G$5),0,1)</f>
        <v>1</v>
      </c>
      <c r="AI1983" s="77">
        <f t="shared" si="60"/>
        <v>0</v>
      </c>
      <c r="AJ1983" s="77">
        <f>IF(I1983&gt;Variables!$G$7,0,1)</f>
        <v>1</v>
      </c>
      <c r="AK1983" s="77">
        <f>IF(F1983&gt;Variables!$G$8,0,1)</f>
        <v>0</v>
      </c>
      <c r="AL1983" s="77">
        <f>IF(G1983&gt;Variables!$G$9,0,1)</f>
        <v>0</v>
      </c>
      <c r="AM1983" s="77">
        <f>IF(AND(K1983&gt;Variables!$G$10,K1983&lt;Variables!$G$11),0,1)</f>
        <v>1</v>
      </c>
      <c r="AN1983" s="77">
        <f>IF(H1983&lt;Variables!$G$13,1,0)</f>
        <v>1</v>
      </c>
      <c r="AO1983" s="77">
        <f>IF(R1983&lt;Variables!$G$12,0,1)</f>
        <v>0</v>
      </c>
      <c r="AP1983" s="78">
        <f t="shared" si="61"/>
        <v>1</v>
      </c>
      <c r="AQ1983" s="77">
        <f>IF(V1983&lt;Variables!$G$15,1,0)</f>
        <v>1</v>
      </c>
      <c r="AR1983">
        <v>1</v>
      </c>
      <c r="AS1983">
        <v>0</v>
      </c>
      <c r="AT1983">
        <v>0</v>
      </c>
      <c r="AU1983">
        <v>0</v>
      </c>
      <c r="BA1983">
        <v>1.01</v>
      </c>
    </row>
    <row r="1984" spans="3:53" x14ac:dyDescent="0.25">
      <c r="C1984" t="s">
        <v>333</v>
      </c>
      <c r="D1984" t="s">
        <v>279</v>
      </c>
      <c r="E1984">
        <v>9.16</v>
      </c>
      <c r="F1984">
        <v>5.67</v>
      </c>
      <c r="G1984">
        <v>-4.25</v>
      </c>
      <c r="H1984">
        <v>13560</v>
      </c>
      <c r="I1984">
        <v>601.625</v>
      </c>
      <c r="J1984" t="s">
        <v>75</v>
      </c>
      <c r="K1984">
        <v>41.42</v>
      </c>
      <c r="L1984">
        <v>9.1467833333333335</v>
      </c>
      <c r="M1984">
        <v>-0.2381529390113481</v>
      </c>
      <c r="N1984">
        <v>9.1379111111111104</v>
      </c>
      <c r="O1984">
        <v>-0.14129171266955479</v>
      </c>
      <c r="P1984">
        <v>1923000</v>
      </c>
      <c r="Q1984">
        <v>1051000</v>
      </c>
      <c r="R1984">
        <v>1.83</v>
      </c>
      <c r="S1984">
        <v>21.776</v>
      </c>
      <c r="T1984">
        <v>6.7080000000000002</v>
      </c>
      <c r="U1984">
        <v>13.563750000000001</v>
      </c>
      <c r="V1984">
        <v>2.2784019752124149</v>
      </c>
      <c r="AC1984">
        <v>9.2050000000000001</v>
      </c>
      <c r="AD1984">
        <v>9</v>
      </c>
      <c r="AH1984" s="77">
        <f>IF(AND(M1984&lt;Variables!$G$6,M1984&gt;Variables!$G$5),0,1)</f>
        <v>1</v>
      </c>
      <c r="AI1984" s="77">
        <f t="shared" si="60"/>
        <v>0</v>
      </c>
      <c r="AJ1984" s="77">
        <f>IF(I1984&gt;Variables!$G$7,0,1)</f>
        <v>0</v>
      </c>
      <c r="AK1984" s="77">
        <f>IF(F1984&gt;Variables!$G$8,0,1)</f>
        <v>1</v>
      </c>
      <c r="AL1984" s="77">
        <f>IF(G1984&gt;Variables!$G$9,0,1)</f>
        <v>1</v>
      </c>
      <c r="AM1984" s="77">
        <f>IF(AND(K1984&gt;Variables!$G$10,K1984&lt;Variables!$G$11),0,1)</f>
        <v>1</v>
      </c>
      <c r="AN1984" s="77">
        <f>IF(H1984&lt;Variables!$G$13,1,0)</f>
        <v>0</v>
      </c>
      <c r="AO1984" s="77">
        <f>IF(R1984&lt;Variables!$G$12,0,1)</f>
        <v>0</v>
      </c>
      <c r="AP1984" s="78">
        <f t="shared" si="61"/>
        <v>1</v>
      </c>
      <c r="AQ1984" s="77">
        <f>IF(V1984&lt;Variables!$G$15,1,0)</f>
        <v>1</v>
      </c>
      <c r="AR1984">
        <v>0</v>
      </c>
      <c r="AS1984">
        <v>0</v>
      </c>
      <c r="AT1984">
        <v>0</v>
      </c>
      <c r="AU1984">
        <v>1</v>
      </c>
      <c r="BA1984">
        <v>-0.28000000000000003</v>
      </c>
    </row>
    <row r="1985" spans="3:53" x14ac:dyDescent="0.25">
      <c r="C1985" t="s">
        <v>333</v>
      </c>
      <c r="D1985" t="s">
        <v>179</v>
      </c>
      <c r="E1985">
        <v>22.26</v>
      </c>
      <c r="F1985">
        <v>7.61</v>
      </c>
      <c r="G1985">
        <v>5.43</v>
      </c>
      <c r="H1985">
        <v>14130</v>
      </c>
      <c r="I1985">
        <v>-72.093000000000004</v>
      </c>
      <c r="J1985" t="s">
        <v>75</v>
      </c>
      <c r="K1985">
        <v>49.1</v>
      </c>
      <c r="L1985">
        <v>22.162355000000002</v>
      </c>
      <c r="M1985">
        <v>-0.10086924426578769</v>
      </c>
      <c r="N1985">
        <v>22.044044</v>
      </c>
      <c r="O1985">
        <v>0.43529218141642922</v>
      </c>
      <c r="P1985">
        <v>23025000</v>
      </c>
      <c r="Q1985">
        <v>11046000</v>
      </c>
      <c r="R1985">
        <v>2.08</v>
      </c>
      <c r="S1985">
        <v>21.776</v>
      </c>
      <c r="T1985">
        <v>6.7080000000000002</v>
      </c>
      <c r="U1985">
        <v>13.563750000000001</v>
      </c>
      <c r="V1985">
        <v>2.3600364210112148</v>
      </c>
      <c r="AC1985">
        <v>22.645</v>
      </c>
      <c r="AD1985">
        <v>22.04</v>
      </c>
      <c r="AH1985" s="77">
        <f>IF(AND(M1985&lt;Variables!$G$6,M1985&gt;Variables!$G$5),0,1)</f>
        <v>1</v>
      </c>
      <c r="AI1985" s="77">
        <f t="shared" si="60"/>
        <v>0</v>
      </c>
      <c r="AJ1985" s="77">
        <f>IF(I1985&gt;Variables!$G$7,0,1)</f>
        <v>1</v>
      </c>
      <c r="AK1985" s="77">
        <f>IF(F1985&gt;Variables!$G$8,0,1)</f>
        <v>1</v>
      </c>
      <c r="AL1985" s="77">
        <f>IF(G1985&gt;Variables!$G$9,0,1)</f>
        <v>1</v>
      </c>
      <c r="AM1985" s="77">
        <f>IF(AND(K1985&gt;Variables!$G$10,K1985&lt;Variables!$G$11),0,1)</f>
        <v>1</v>
      </c>
      <c r="AN1985" s="77">
        <f>IF(H1985&lt;Variables!$G$13,1,0)</f>
        <v>0</v>
      </c>
      <c r="AO1985" s="77">
        <f>IF(R1985&lt;Variables!$G$12,0,1)</f>
        <v>0</v>
      </c>
      <c r="AP1985" s="78">
        <f t="shared" si="61"/>
        <v>1</v>
      </c>
      <c r="AQ1985" s="77">
        <f>IF(V1985&lt;Variables!$G$15,1,0)</f>
        <v>1</v>
      </c>
      <c r="AR1985">
        <v>0</v>
      </c>
      <c r="AS1985">
        <v>1</v>
      </c>
      <c r="AT1985">
        <v>0</v>
      </c>
      <c r="AU1985">
        <v>0</v>
      </c>
      <c r="BA1985">
        <v>0.28999999999999998</v>
      </c>
    </row>
    <row r="1986" spans="3:53" x14ac:dyDescent="0.25">
      <c r="C1986" t="s">
        <v>333</v>
      </c>
      <c r="D1986" t="s">
        <v>316</v>
      </c>
      <c r="E1986">
        <v>1.32</v>
      </c>
      <c r="F1986">
        <v>10.83</v>
      </c>
      <c r="G1986">
        <v>-3.65</v>
      </c>
      <c r="H1986">
        <v>-99999</v>
      </c>
      <c r="I1986">
        <v>-99999</v>
      </c>
      <c r="J1986" t="s">
        <v>75</v>
      </c>
      <c r="K1986">
        <v>-99999</v>
      </c>
      <c r="L1986">
        <v>-99999</v>
      </c>
      <c r="M1986">
        <v>-99999</v>
      </c>
      <c r="N1986">
        <v>-99999</v>
      </c>
      <c r="O1986">
        <v>-99999</v>
      </c>
      <c r="P1986">
        <v>23300</v>
      </c>
      <c r="Q1986">
        <v>107</v>
      </c>
      <c r="R1986">
        <v>217.76</v>
      </c>
      <c r="S1986">
        <v>21.776</v>
      </c>
      <c r="T1986">
        <v>6.7080000000000002</v>
      </c>
      <c r="U1986">
        <v>13.563750000000001</v>
      </c>
      <c r="V1986">
        <v>-99999</v>
      </c>
      <c r="AC1986">
        <v>-99999</v>
      </c>
      <c r="AD1986">
        <v>-99999</v>
      </c>
      <c r="AH1986" s="77">
        <f>IF(AND(M1986&lt;Variables!$G$6,M1986&gt;Variables!$G$5),0,1)</f>
        <v>1</v>
      </c>
      <c r="AI1986" s="77">
        <f t="shared" si="60"/>
        <v>1</v>
      </c>
      <c r="AJ1986" s="77">
        <f>IF(I1986&gt;Variables!$G$7,0,1)</f>
        <v>1</v>
      </c>
      <c r="AK1986" s="77">
        <f>IF(F1986&gt;Variables!$G$8,0,1)</f>
        <v>0</v>
      </c>
      <c r="AL1986" s="77">
        <f>IF(G1986&gt;Variables!$G$9,0,1)</f>
        <v>1</v>
      </c>
      <c r="AM1986" s="77">
        <f>IF(AND(K1986&gt;Variables!$G$10,K1986&lt;Variables!$G$11),0,1)</f>
        <v>1</v>
      </c>
      <c r="AN1986" s="77">
        <f>IF(H1986&lt;Variables!$G$13,1,0)</f>
        <v>1</v>
      </c>
      <c r="AO1986" s="77">
        <f>IF(R1986&lt;Variables!$G$12,0,1)</f>
        <v>1</v>
      </c>
      <c r="AP1986" s="78">
        <f t="shared" si="61"/>
        <v>1</v>
      </c>
      <c r="AQ1986" s="77">
        <f>IF(V1986&lt;Variables!$G$15,1,0)</f>
        <v>1</v>
      </c>
      <c r="AR1986">
        <v>0</v>
      </c>
      <c r="AS1986">
        <v>0</v>
      </c>
      <c r="AT1986">
        <v>0</v>
      </c>
      <c r="AU1986">
        <v>0</v>
      </c>
      <c r="BA1986">
        <v>0</v>
      </c>
    </row>
    <row r="1987" spans="3:53" x14ac:dyDescent="0.25">
      <c r="C1987" t="s">
        <v>333</v>
      </c>
      <c r="D1987" t="s">
        <v>139</v>
      </c>
      <c r="E1987">
        <v>32.549999999999997</v>
      </c>
      <c r="F1987">
        <v>7.62</v>
      </c>
      <c r="G1987">
        <v>11.04</v>
      </c>
      <c r="H1987">
        <v>5040</v>
      </c>
      <c r="I1987">
        <v>-3.0000000000000001E-3</v>
      </c>
      <c r="J1987" t="s">
        <v>75</v>
      </c>
      <c r="K1987">
        <v>36.83</v>
      </c>
      <c r="L1987">
        <v>32.743879999999997</v>
      </c>
      <c r="M1987">
        <v>-1.8137129747604701</v>
      </c>
      <c r="N1987">
        <v>32.740082000000001</v>
      </c>
      <c r="O1987">
        <v>-1.8023229141576449</v>
      </c>
      <c r="P1987">
        <v>1648000</v>
      </c>
      <c r="Q1987">
        <v>445132</v>
      </c>
      <c r="R1987">
        <v>3.7</v>
      </c>
      <c r="S1987">
        <v>21.776</v>
      </c>
      <c r="T1987">
        <v>6.7080000000000002</v>
      </c>
      <c r="U1987">
        <v>13.563750000000001</v>
      </c>
      <c r="V1987">
        <v>2.208730836897276</v>
      </c>
      <c r="AC1987">
        <v>34.36</v>
      </c>
      <c r="AD1987">
        <v>31.1</v>
      </c>
      <c r="AH1987" s="77">
        <f>IF(AND(M1987&lt;Variables!$G$6,M1987&gt;Variables!$G$5),0,1)</f>
        <v>0</v>
      </c>
      <c r="AI1987" s="77">
        <f t="shared" ref="AI1987:AI2050" si="62">IF(L1987&gt;N1987,0,1)</f>
        <v>0</v>
      </c>
      <c r="AJ1987" s="77">
        <f>IF(I1987&gt;Variables!$G$7,0,1)</f>
        <v>1</v>
      </c>
      <c r="AK1987" s="77">
        <f>IF(F1987&gt;Variables!$G$8,0,1)</f>
        <v>1</v>
      </c>
      <c r="AL1987" s="77">
        <f>IF(G1987&gt;Variables!$G$9,0,1)</f>
        <v>0</v>
      </c>
      <c r="AM1987" s="77">
        <f>IF(AND(K1987&gt;Variables!$G$10,K1987&lt;Variables!$G$11),0,1)</f>
        <v>1</v>
      </c>
      <c r="AN1987" s="77">
        <f>IF(H1987&lt;Variables!$G$13,1,0)</f>
        <v>0</v>
      </c>
      <c r="AO1987" s="77">
        <f>IF(R1987&lt;Variables!$G$12,0,1)</f>
        <v>1</v>
      </c>
      <c r="AP1987" s="78">
        <f t="shared" ref="AP1987:AP2050" si="63">IF(J1987="Pass", 0,1)</f>
        <v>1</v>
      </c>
      <c r="AQ1987" s="77">
        <f>IF(V1987&lt;Variables!$G$15,1,0)</f>
        <v>1</v>
      </c>
      <c r="AR1987">
        <v>0</v>
      </c>
      <c r="AS1987">
        <v>0</v>
      </c>
      <c r="AT1987">
        <v>1</v>
      </c>
      <c r="AU1987">
        <v>0</v>
      </c>
      <c r="BA1987">
        <v>-2.25</v>
      </c>
    </row>
    <row r="1988" spans="3:53" x14ac:dyDescent="0.25">
      <c r="C1988" t="s">
        <v>333</v>
      </c>
      <c r="D1988" t="s">
        <v>116</v>
      </c>
      <c r="E1988">
        <v>11.6</v>
      </c>
      <c r="F1988">
        <v>5.67</v>
      </c>
      <c r="G1988">
        <v>6.93</v>
      </c>
      <c r="H1988">
        <v>2380</v>
      </c>
      <c r="I1988">
        <v>-8.7520000000000007</v>
      </c>
      <c r="J1988" t="s">
        <v>74</v>
      </c>
      <c r="K1988">
        <v>64.66</v>
      </c>
      <c r="L1988">
        <v>11.51544</v>
      </c>
      <c r="M1988">
        <v>0.47379865641259572</v>
      </c>
      <c r="N1988">
        <v>11.495474</v>
      </c>
      <c r="O1988">
        <v>0.64830732512638234</v>
      </c>
      <c r="P1988">
        <v>688932</v>
      </c>
      <c r="Q1988">
        <v>1648000</v>
      </c>
      <c r="R1988">
        <v>0.42</v>
      </c>
      <c r="S1988">
        <v>21.776</v>
      </c>
      <c r="T1988">
        <v>6.7080000000000002</v>
      </c>
      <c r="U1988">
        <v>13.563750000000001</v>
      </c>
      <c r="V1988">
        <v>2.4864991095141828</v>
      </c>
      <c r="AC1988">
        <v>11.61</v>
      </c>
      <c r="AD1988">
        <v>11.25</v>
      </c>
      <c r="AH1988" s="77">
        <f>IF(AND(M1988&lt;Variables!$G$6,M1988&gt;Variables!$G$5),0,1)</f>
        <v>1</v>
      </c>
      <c r="AI1988" s="77">
        <f t="shared" si="62"/>
        <v>0</v>
      </c>
      <c r="AJ1988" s="77">
        <f>IF(I1988&gt;Variables!$G$7,0,1)</f>
        <v>1</v>
      </c>
      <c r="AK1988" s="77">
        <f>IF(F1988&gt;Variables!$G$8,0,1)</f>
        <v>1</v>
      </c>
      <c r="AL1988" s="77">
        <f>IF(G1988&gt;Variables!$G$9,0,1)</f>
        <v>1</v>
      </c>
      <c r="AM1988" s="77">
        <f>IF(AND(K1988&gt;Variables!$G$10,K1988&lt;Variables!$G$11),0,1)</f>
        <v>0</v>
      </c>
      <c r="AN1988" s="77">
        <f>IF(H1988&lt;Variables!$G$13,1,0)</f>
        <v>0</v>
      </c>
      <c r="AO1988" s="77">
        <f>IF(R1988&lt;Variables!$G$12,0,1)</f>
        <v>0</v>
      </c>
      <c r="AP1988" s="78">
        <f t="shared" si="63"/>
        <v>0</v>
      </c>
      <c r="AQ1988" s="77">
        <f>IF(V1988&lt;Variables!$G$15,1,0)</f>
        <v>1</v>
      </c>
      <c r="AR1988">
        <v>0</v>
      </c>
      <c r="AS1988">
        <v>0</v>
      </c>
      <c r="AT1988">
        <v>1</v>
      </c>
      <c r="AU1988">
        <v>0</v>
      </c>
      <c r="BA1988">
        <v>-2.25</v>
      </c>
    </row>
    <row r="1989" spans="3:53" x14ac:dyDescent="0.25">
      <c r="C1989" t="s">
        <v>333</v>
      </c>
      <c r="D1989" t="s">
        <v>293</v>
      </c>
      <c r="E1989">
        <v>22.48</v>
      </c>
      <c r="F1989">
        <v>11.15</v>
      </c>
      <c r="G1989">
        <v>-1.51</v>
      </c>
      <c r="H1989">
        <v>-99999</v>
      </c>
      <c r="I1989">
        <v>240.642</v>
      </c>
      <c r="J1989" t="s">
        <v>74</v>
      </c>
      <c r="K1989">
        <v>-99999</v>
      </c>
      <c r="L1989">
        <v>-99999</v>
      </c>
      <c r="M1989">
        <v>-99999</v>
      </c>
      <c r="N1989">
        <v>-99999</v>
      </c>
      <c r="O1989">
        <v>-99999</v>
      </c>
      <c r="P1989">
        <v>138421</v>
      </c>
      <c r="Q1989">
        <v>7534</v>
      </c>
      <c r="R1989">
        <v>18.37</v>
      </c>
      <c r="S1989">
        <v>21.776</v>
      </c>
      <c r="T1989">
        <v>6.7080000000000002</v>
      </c>
      <c r="U1989">
        <v>13.563750000000001</v>
      </c>
      <c r="V1989">
        <v>-99999</v>
      </c>
      <c r="AC1989">
        <v>-99999</v>
      </c>
      <c r="AD1989">
        <v>-99999</v>
      </c>
      <c r="AH1989" s="77">
        <f>IF(AND(M1989&lt;Variables!$G$6,M1989&gt;Variables!$G$5),0,1)</f>
        <v>1</v>
      </c>
      <c r="AI1989" s="77">
        <f t="shared" si="62"/>
        <v>1</v>
      </c>
      <c r="AJ1989" s="77">
        <f>IF(I1989&gt;Variables!$G$7,0,1)</f>
        <v>0</v>
      </c>
      <c r="AK1989" s="77">
        <f>IF(F1989&gt;Variables!$G$8,0,1)</f>
        <v>0</v>
      </c>
      <c r="AL1989" s="77">
        <f>IF(G1989&gt;Variables!$G$9,0,1)</f>
        <v>1</v>
      </c>
      <c r="AM1989" s="77">
        <f>IF(AND(K1989&gt;Variables!$G$10,K1989&lt;Variables!$G$11),0,1)</f>
        <v>1</v>
      </c>
      <c r="AN1989" s="77">
        <f>IF(H1989&lt;Variables!$G$13,1,0)</f>
        <v>1</v>
      </c>
      <c r="AO1989" s="77">
        <f>IF(R1989&lt;Variables!$G$12,0,1)</f>
        <v>1</v>
      </c>
      <c r="AP1989" s="78">
        <f t="shared" si="63"/>
        <v>0</v>
      </c>
      <c r="AQ1989" s="77">
        <f>IF(V1989&lt;Variables!$G$15,1,0)</f>
        <v>1</v>
      </c>
      <c r="AR1989">
        <v>0</v>
      </c>
      <c r="AS1989">
        <v>0</v>
      </c>
      <c r="AT1989">
        <v>0</v>
      </c>
      <c r="AU1989">
        <v>0</v>
      </c>
      <c r="BA1989">
        <v>0</v>
      </c>
    </row>
    <row r="1990" spans="3:53" x14ac:dyDescent="0.25">
      <c r="C1990" t="s">
        <v>333</v>
      </c>
      <c r="D1990" t="s">
        <v>275</v>
      </c>
      <c r="E1990">
        <v>56.07</v>
      </c>
      <c r="F1990">
        <v>46.5</v>
      </c>
      <c r="G1990">
        <v>0.33</v>
      </c>
      <c r="H1990">
        <v>639.94000000000005</v>
      </c>
      <c r="I1990">
        <v>-9.9830000000000005</v>
      </c>
      <c r="J1990" t="s">
        <v>74</v>
      </c>
      <c r="K1990">
        <v>30.09</v>
      </c>
      <c r="L1990">
        <v>55.931773684210533</v>
      </c>
      <c r="M1990">
        <v>-4.7868469828417477E-2</v>
      </c>
      <c r="N1990">
        <v>55.984055102040813</v>
      </c>
      <c r="O1990">
        <v>-0.1412100318505328</v>
      </c>
      <c r="P1990">
        <v>6290000</v>
      </c>
      <c r="Q1990">
        <v>178970</v>
      </c>
      <c r="R1990">
        <v>35.15</v>
      </c>
      <c r="S1990">
        <v>21.776</v>
      </c>
      <c r="T1990">
        <v>6.7080000000000002</v>
      </c>
      <c r="U1990">
        <v>13.563750000000001</v>
      </c>
      <c r="V1990">
        <v>2.1592245393709271</v>
      </c>
      <c r="AC1990">
        <v>56.06</v>
      </c>
      <c r="AD1990">
        <v>55.67</v>
      </c>
      <c r="AH1990" s="77">
        <f>IF(AND(M1990&lt;Variables!$G$6,M1990&gt;Variables!$G$5),0,1)</f>
        <v>1</v>
      </c>
      <c r="AI1990" s="77">
        <f t="shared" si="62"/>
        <v>1</v>
      </c>
      <c r="AJ1990" s="77">
        <f>IF(I1990&gt;Variables!$G$7,0,1)</f>
        <v>1</v>
      </c>
      <c r="AK1990" s="77">
        <f>IF(F1990&gt;Variables!$G$8,0,1)</f>
        <v>0</v>
      </c>
      <c r="AL1990" s="77">
        <f>IF(G1990&gt;Variables!$G$9,0,1)</f>
        <v>1</v>
      </c>
      <c r="AM1990" s="77">
        <f>IF(AND(K1990&gt;Variables!$G$10,K1990&lt;Variables!$G$11),0,1)</f>
        <v>1</v>
      </c>
      <c r="AN1990" s="77">
        <f>IF(H1990&lt;Variables!$G$13,1,0)</f>
        <v>1</v>
      </c>
      <c r="AO1990" s="77">
        <f>IF(R1990&lt;Variables!$G$12,0,1)</f>
        <v>1</v>
      </c>
      <c r="AP1990" s="78">
        <f t="shared" si="63"/>
        <v>0</v>
      </c>
      <c r="AQ1990" s="77">
        <f>IF(V1990&lt;Variables!$G$15,1,0)</f>
        <v>1</v>
      </c>
      <c r="AR1990">
        <v>0</v>
      </c>
      <c r="AS1990">
        <v>1</v>
      </c>
      <c r="AT1990">
        <v>0</v>
      </c>
      <c r="AU1990">
        <v>0</v>
      </c>
      <c r="BA1990">
        <v>-0.55000000000000004</v>
      </c>
    </row>
    <row r="1991" spans="3:53" x14ac:dyDescent="0.25">
      <c r="C1991" t="s">
        <v>334</v>
      </c>
      <c r="D1991" t="s">
        <v>116</v>
      </c>
      <c r="E1991">
        <v>11.58</v>
      </c>
      <c r="F1991">
        <v>5.44</v>
      </c>
      <c r="G1991">
        <v>6.56</v>
      </c>
      <c r="H1991">
        <v>2380</v>
      </c>
      <c r="I1991">
        <v>-8.7949999999999999</v>
      </c>
      <c r="J1991" t="s">
        <v>74</v>
      </c>
      <c r="K1991">
        <v>50.86</v>
      </c>
      <c r="L1991">
        <v>11.534689999999999</v>
      </c>
      <c r="M1991">
        <v>-4.0659957051310952E-2</v>
      </c>
      <c r="N1991">
        <v>11.504175999999999</v>
      </c>
      <c r="O1991">
        <v>0.22447500803188211</v>
      </c>
      <c r="P1991">
        <v>712160</v>
      </c>
      <c r="Q1991">
        <v>1648000</v>
      </c>
      <c r="R1991">
        <v>0.43</v>
      </c>
      <c r="S1991">
        <v>21.312000000000001</v>
      </c>
      <c r="T1991">
        <v>6.6400000000000006</v>
      </c>
      <c r="U1991">
        <v>13.27166666666667</v>
      </c>
      <c r="V1991">
        <v>2.3770677452054629</v>
      </c>
      <c r="AC1991">
        <v>11.61</v>
      </c>
      <c r="AD1991">
        <v>11.25</v>
      </c>
      <c r="AH1991" s="77">
        <f>IF(AND(M1991&lt;Variables!$G$6,M1991&gt;Variables!$G$5),0,1)</f>
        <v>1</v>
      </c>
      <c r="AI1991" s="77">
        <f t="shared" si="62"/>
        <v>0</v>
      </c>
      <c r="AJ1991" s="77">
        <f>IF(I1991&gt;Variables!$G$7,0,1)</f>
        <v>1</v>
      </c>
      <c r="AK1991" s="77">
        <f>IF(F1991&gt;Variables!$G$8,0,1)</f>
        <v>1</v>
      </c>
      <c r="AL1991" s="77">
        <f>IF(G1991&gt;Variables!$G$9,0,1)</f>
        <v>1</v>
      </c>
      <c r="AM1991" s="77">
        <f>IF(AND(K1991&gt;Variables!$G$10,K1991&lt;Variables!$G$11),0,1)</f>
        <v>1</v>
      </c>
      <c r="AN1991" s="77">
        <f>IF(H1991&lt;Variables!$G$13,1,0)</f>
        <v>0</v>
      </c>
      <c r="AO1991" s="77">
        <f>IF(R1991&lt;Variables!$G$12,0,1)</f>
        <v>0</v>
      </c>
      <c r="AP1991" s="78">
        <f t="shared" si="63"/>
        <v>0</v>
      </c>
      <c r="AQ1991" s="77">
        <f>IF(V1991&lt;Variables!$G$15,1,0)</f>
        <v>1</v>
      </c>
      <c r="AR1991">
        <v>0</v>
      </c>
      <c r="AS1991">
        <v>0</v>
      </c>
      <c r="AT1991">
        <v>1</v>
      </c>
      <c r="AU1991">
        <v>0</v>
      </c>
      <c r="BA1991">
        <v>-2.25</v>
      </c>
    </row>
    <row r="1992" spans="3:53" x14ac:dyDescent="0.25">
      <c r="C1992" t="s">
        <v>334</v>
      </c>
      <c r="D1992" t="s">
        <v>273</v>
      </c>
      <c r="E1992">
        <v>2.0299999999999998</v>
      </c>
      <c r="F1992">
        <v>43.27</v>
      </c>
      <c r="G1992">
        <v>22.52</v>
      </c>
      <c r="H1992">
        <v>464.81</v>
      </c>
      <c r="I1992">
        <v>-4.4569999999999999</v>
      </c>
      <c r="J1992" t="s">
        <v>74</v>
      </c>
      <c r="K1992">
        <v>42.07</v>
      </c>
      <c r="L1992">
        <v>2.0207549999999999</v>
      </c>
      <c r="M1992">
        <v>-1.175550722378526</v>
      </c>
      <c r="N1992">
        <v>2.0626000000000002</v>
      </c>
      <c r="O1992">
        <v>-3.1804518568796709</v>
      </c>
      <c r="P1992">
        <v>233440000</v>
      </c>
      <c r="Q1992">
        <v>1670000</v>
      </c>
      <c r="R1992">
        <v>139.78</v>
      </c>
      <c r="S1992">
        <v>21.312000000000001</v>
      </c>
      <c r="T1992">
        <v>6.6400000000000006</v>
      </c>
      <c r="U1992">
        <v>13.27166666666667</v>
      </c>
      <c r="V1992">
        <v>2.2884872442260442</v>
      </c>
      <c r="AC1992">
        <v>2.0699999999999998</v>
      </c>
      <c r="AD1992">
        <v>1.77</v>
      </c>
      <c r="AH1992" s="77">
        <f>IF(AND(M1992&lt;Variables!$G$6,M1992&gt;Variables!$G$5),0,1)</f>
        <v>0</v>
      </c>
      <c r="AI1992" s="77">
        <f t="shared" si="62"/>
        <v>1</v>
      </c>
      <c r="AJ1992" s="77">
        <f>IF(I1992&gt;Variables!$G$7,0,1)</f>
        <v>1</v>
      </c>
      <c r="AK1992" s="77">
        <f>IF(F1992&gt;Variables!$G$8,0,1)</f>
        <v>0</v>
      </c>
      <c r="AL1992" s="77">
        <f>IF(G1992&gt;Variables!$G$9,0,1)</f>
        <v>0</v>
      </c>
      <c r="AM1992" s="77">
        <f>IF(AND(K1992&gt;Variables!$G$10,K1992&lt;Variables!$G$11),0,1)</f>
        <v>1</v>
      </c>
      <c r="AN1992" s="77">
        <f>IF(H1992&lt;Variables!$G$13,1,0)</f>
        <v>1</v>
      </c>
      <c r="AO1992" s="77">
        <f>IF(R1992&lt;Variables!$G$12,0,1)</f>
        <v>1</v>
      </c>
      <c r="AP1992" s="78">
        <f t="shared" si="63"/>
        <v>0</v>
      </c>
      <c r="AQ1992" s="77">
        <f>IF(V1992&lt;Variables!$G$15,1,0)</f>
        <v>1</v>
      </c>
      <c r="AR1992">
        <v>0</v>
      </c>
      <c r="AS1992">
        <v>0</v>
      </c>
      <c r="AT1992">
        <v>1</v>
      </c>
      <c r="AU1992">
        <v>0</v>
      </c>
      <c r="BA1992">
        <v>-2.25</v>
      </c>
    </row>
    <row r="1993" spans="3:53" x14ac:dyDescent="0.25">
      <c r="C1993" t="s">
        <v>334</v>
      </c>
      <c r="D1993" t="s">
        <v>302</v>
      </c>
      <c r="E1993">
        <v>23</v>
      </c>
      <c r="F1993">
        <v>15.84</v>
      </c>
      <c r="G1993">
        <v>10.220000000000001</v>
      </c>
      <c r="H1993">
        <v>1050</v>
      </c>
      <c r="I1993">
        <v>126.50700000000001</v>
      </c>
      <c r="J1993" t="s">
        <v>74</v>
      </c>
      <c r="K1993">
        <v>31.18</v>
      </c>
      <c r="L1993">
        <v>23.191514999999999</v>
      </c>
      <c r="M1993">
        <v>-0.91203614770315167</v>
      </c>
      <c r="N1993">
        <v>23.284444000000001</v>
      </c>
      <c r="O1993">
        <v>-1.3074995477667259</v>
      </c>
      <c r="P1993">
        <v>14230000</v>
      </c>
      <c r="Q1993">
        <v>1330000</v>
      </c>
      <c r="R1993">
        <v>10.7</v>
      </c>
      <c r="S1993">
        <v>21.312000000000001</v>
      </c>
      <c r="T1993">
        <v>6.6400000000000006</v>
      </c>
      <c r="U1993">
        <v>13.27166666666667</v>
      </c>
      <c r="V1993">
        <v>2.1461666052145358</v>
      </c>
      <c r="AC1993">
        <v>23.624300000000002</v>
      </c>
      <c r="AD1993">
        <v>22.78</v>
      </c>
      <c r="AH1993" s="77">
        <f>IF(AND(M1993&lt;Variables!$G$6,M1993&gt;Variables!$G$5),0,1)</f>
        <v>1</v>
      </c>
      <c r="AI1993" s="77">
        <f t="shared" si="62"/>
        <v>1</v>
      </c>
      <c r="AJ1993" s="77">
        <f>IF(I1993&gt;Variables!$G$7,0,1)</f>
        <v>0</v>
      </c>
      <c r="AK1993" s="77">
        <f>IF(F1993&gt;Variables!$G$8,0,1)</f>
        <v>0</v>
      </c>
      <c r="AL1993" s="77">
        <f>IF(G1993&gt;Variables!$G$9,0,1)</f>
        <v>1</v>
      </c>
      <c r="AM1993" s="77">
        <f>IF(AND(K1993&gt;Variables!$G$10,K1993&lt;Variables!$G$11),0,1)</f>
        <v>1</v>
      </c>
      <c r="AN1993" s="77">
        <f>IF(H1993&lt;Variables!$G$13,1,0)</f>
        <v>1</v>
      </c>
      <c r="AO1993" s="77">
        <f>IF(R1993&lt;Variables!$G$12,0,1)</f>
        <v>1</v>
      </c>
      <c r="AP1993" s="78">
        <f t="shared" si="63"/>
        <v>0</v>
      </c>
      <c r="AQ1993" s="77">
        <f>IF(V1993&lt;Variables!$G$15,1,0)</f>
        <v>1</v>
      </c>
      <c r="AR1993">
        <v>1</v>
      </c>
      <c r="AS1993">
        <v>0</v>
      </c>
      <c r="AT1993">
        <v>0</v>
      </c>
      <c r="AU1993">
        <v>0</v>
      </c>
      <c r="BA1993">
        <v>1.72</v>
      </c>
    </row>
    <row r="1994" spans="3:53" x14ac:dyDescent="0.25">
      <c r="C1994" t="s">
        <v>334</v>
      </c>
      <c r="D1994" t="s">
        <v>178</v>
      </c>
      <c r="E1994">
        <v>11.49</v>
      </c>
      <c r="F1994">
        <v>14.57</v>
      </c>
      <c r="G1994">
        <v>9.99</v>
      </c>
      <c r="H1994">
        <v>229.35</v>
      </c>
      <c r="I1994">
        <v>4212.3339999999998</v>
      </c>
      <c r="J1994" t="s">
        <v>75</v>
      </c>
      <c r="K1994">
        <v>41.16</v>
      </c>
      <c r="L1994">
        <v>11.52718421052632</v>
      </c>
      <c r="M1994">
        <v>-0.66784922597155993</v>
      </c>
      <c r="N1994">
        <v>11.59394693877551</v>
      </c>
      <c r="O1994">
        <v>-1.2398447184086461</v>
      </c>
      <c r="P1994">
        <v>2270000</v>
      </c>
      <c r="Q1994">
        <v>3460000</v>
      </c>
      <c r="R1994">
        <v>0.66</v>
      </c>
      <c r="S1994">
        <v>21.312000000000001</v>
      </c>
      <c r="T1994">
        <v>6.6400000000000006</v>
      </c>
      <c r="U1994">
        <v>13.27166666666667</v>
      </c>
      <c r="V1994">
        <v>2.2757315425641451</v>
      </c>
      <c r="AC1994">
        <v>12.2</v>
      </c>
      <c r="AD1994">
        <v>11.31</v>
      </c>
      <c r="AH1994" s="77">
        <f>IF(AND(M1994&lt;Variables!$G$6,M1994&gt;Variables!$G$5),0,1)</f>
        <v>1</v>
      </c>
      <c r="AI1994" s="77">
        <f t="shared" si="62"/>
        <v>1</v>
      </c>
      <c r="AJ1994" s="77">
        <f>IF(I1994&gt;Variables!$G$7,0,1)</f>
        <v>0</v>
      </c>
      <c r="AK1994" s="77">
        <f>IF(F1994&gt;Variables!$G$8,0,1)</f>
        <v>0</v>
      </c>
      <c r="AL1994" s="77">
        <f>IF(G1994&gt;Variables!$G$9,0,1)</f>
        <v>1</v>
      </c>
      <c r="AM1994" s="77">
        <f>IF(AND(K1994&gt;Variables!$G$10,K1994&lt;Variables!$G$11),0,1)</f>
        <v>1</v>
      </c>
      <c r="AN1994" s="77">
        <f>IF(H1994&lt;Variables!$G$13,1,0)</f>
        <v>1</v>
      </c>
      <c r="AO1994" s="77">
        <f>IF(R1994&lt;Variables!$G$12,0,1)</f>
        <v>0</v>
      </c>
      <c r="AP1994" s="78">
        <f t="shared" si="63"/>
        <v>1</v>
      </c>
      <c r="AQ1994" s="77">
        <f>IF(V1994&lt;Variables!$G$15,1,0)</f>
        <v>1</v>
      </c>
      <c r="AR1994">
        <v>1</v>
      </c>
      <c r="AS1994">
        <v>0</v>
      </c>
      <c r="AT1994">
        <v>0</v>
      </c>
      <c r="AU1994">
        <v>0</v>
      </c>
      <c r="BA1994">
        <v>1.17</v>
      </c>
    </row>
    <row r="1995" spans="3:53" x14ac:dyDescent="0.25">
      <c r="C1995" t="s">
        <v>334</v>
      </c>
      <c r="D1995" t="s">
        <v>280</v>
      </c>
      <c r="E1995">
        <v>36.159999999999997</v>
      </c>
      <c r="F1995">
        <v>11.87</v>
      </c>
      <c r="G1995">
        <v>6.8</v>
      </c>
      <c r="H1995">
        <v>-99999</v>
      </c>
      <c r="I1995">
        <v>-99999</v>
      </c>
      <c r="J1995" t="s">
        <v>75</v>
      </c>
      <c r="K1995">
        <v>36.69</v>
      </c>
      <c r="L1995">
        <v>35.928333333333327</v>
      </c>
      <c r="M1995">
        <v>-0.74685716936495239</v>
      </c>
      <c r="N1995">
        <v>36.192594285714293</v>
      </c>
      <c r="O1995">
        <v>-1.471555980513169</v>
      </c>
      <c r="P1995">
        <v>932240</v>
      </c>
      <c r="Q1995"/>
      <c r="R1995"/>
      <c r="S1995">
        <v>21.312000000000001</v>
      </c>
      <c r="T1995">
        <v>6.6400000000000006</v>
      </c>
      <c r="U1995">
        <v>13.27166666666667</v>
      </c>
      <c r="V1995">
        <v>2.2198180345502618</v>
      </c>
      <c r="AC1995">
        <v>38.93</v>
      </c>
      <c r="AD1995">
        <v>35.844999999999999</v>
      </c>
      <c r="AH1995" s="77">
        <f>IF(AND(M1995&lt;Variables!$G$6,M1995&gt;Variables!$G$5),0,1)</f>
        <v>1</v>
      </c>
      <c r="AI1995" s="77">
        <f t="shared" si="62"/>
        <v>1</v>
      </c>
      <c r="AJ1995" s="77">
        <f>IF(I1995&gt;Variables!$G$7,0,1)</f>
        <v>1</v>
      </c>
      <c r="AK1995" s="77">
        <f>IF(F1995&gt;Variables!$G$8,0,1)</f>
        <v>0</v>
      </c>
      <c r="AL1995" s="77">
        <f>IF(G1995&gt;Variables!$G$9,0,1)</f>
        <v>1</v>
      </c>
      <c r="AM1995" s="77">
        <f>IF(AND(K1995&gt;Variables!$G$10,K1995&lt;Variables!$G$11),0,1)</f>
        <v>1</v>
      </c>
      <c r="AN1995" s="77">
        <f>IF(H1995&lt;Variables!$G$13,1,0)</f>
        <v>1</v>
      </c>
      <c r="AO1995" s="77">
        <f>IF(R1995&lt;Variables!$G$12,0,1)</f>
        <v>0</v>
      </c>
      <c r="AP1995" s="78">
        <f t="shared" si="63"/>
        <v>1</v>
      </c>
      <c r="AQ1995" s="77">
        <f>IF(V1995&lt;Variables!$G$15,1,0)</f>
        <v>1</v>
      </c>
      <c r="AR1995">
        <v>1</v>
      </c>
      <c r="AS1995">
        <v>0</v>
      </c>
      <c r="AT1995">
        <v>0</v>
      </c>
      <c r="AU1995">
        <v>0</v>
      </c>
      <c r="BA1995">
        <v>2</v>
      </c>
    </row>
    <row r="1996" spans="3:53" x14ac:dyDescent="0.25">
      <c r="C1996" t="s">
        <v>334</v>
      </c>
      <c r="D1996" t="s">
        <v>275</v>
      </c>
      <c r="E1996">
        <v>56.04</v>
      </c>
      <c r="F1996">
        <v>46.49</v>
      </c>
      <c r="G1996">
        <v>0.28000000000000003</v>
      </c>
      <c r="H1996">
        <v>639.94000000000005</v>
      </c>
      <c r="I1996">
        <v>-10.007999999999999</v>
      </c>
      <c r="J1996" t="s">
        <v>74</v>
      </c>
      <c r="K1996">
        <v>20.71</v>
      </c>
      <c r="L1996">
        <v>55.91414210526316</v>
      </c>
      <c r="M1996">
        <v>-7.0003944958095948E-2</v>
      </c>
      <c r="N1996">
        <v>55.96640204081632</v>
      </c>
      <c r="O1996">
        <v>-0.16331591362557149</v>
      </c>
      <c r="P1996">
        <v>6300000</v>
      </c>
      <c r="Q1996">
        <v>178970</v>
      </c>
      <c r="R1996">
        <v>35.200000000000003</v>
      </c>
      <c r="S1996">
        <v>21.312000000000001</v>
      </c>
      <c r="T1996">
        <v>6.6400000000000006</v>
      </c>
      <c r="U1996">
        <v>13.27166666666667</v>
      </c>
      <c r="V1996">
        <v>2.0594541024667978</v>
      </c>
      <c r="AC1996">
        <v>56.06</v>
      </c>
      <c r="AD1996">
        <v>55.67</v>
      </c>
      <c r="AH1996" s="77">
        <f>IF(AND(M1996&lt;Variables!$G$6,M1996&gt;Variables!$G$5),0,1)</f>
        <v>1</v>
      </c>
      <c r="AI1996" s="77">
        <f t="shared" si="62"/>
        <v>1</v>
      </c>
      <c r="AJ1996" s="77">
        <f>IF(I1996&gt;Variables!$G$7,0,1)</f>
        <v>1</v>
      </c>
      <c r="AK1996" s="77">
        <f>IF(F1996&gt;Variables!$G$8,0,1)</f>
        <v>0</v>
      </c>
      <c r="AL1996" s="77">
        <f>IF(G1996&gt;Variables!$G$9,0,1)</f>
        <v>1</v>
      </c>
      <c r="AM1996" s="77">
        <f>IF(AND(K1996&gt;Variables!$G$10,K1996&lt;Variables!$G$11),0,1)</f>
        <v>1</v>
      </c>
      <c r="AN1996" s="77">
        <f>IF(H1996&lt;Variables!$G$13,1,0)</f>
        <v>1</v>
      </c>
      <c r="AO1996" s="77">
        <f>IF(R1996&lt;Variables!$G$12,0,1)</f>
        <v>1</v>
      </c>
      <c r="AP1996" s="78">
        <f t="shared" si="63"/>
        <v>0</v>
      </c>
      <c r="AQ1996" s="77">
        <f>IF(V1996&lt;Variables!$G$15,1,0)</f>
        <v>1</v>
      </c>
      <c r="AR1996">
        <v>0</v>
      </c>
      <c r="AS1996">
        <v>1</v>
      </c>
      <c r="AT1996">
        <v>0</v>
      </c>
      <c r="AU1996">
        <v>0</v>
      </c>
      <c r="BA1996">
        <v>-0.41</v>
      </c>
    </row>
    <row r="1997" spans="3:53" x14ac:dyDescent="0.25">
      <c r="C1997" t="s">
        <v>334</v>
      </c>
      <c r="D1997" t="s">
        <v>326</v>
      </c>
      <c r="E1997">
        <v>34.1</v>
      </c>
      <c r="F1997">
        <v>8.1199999999999992</v>
      </c>
      <c r="G1997">
        <v>-2.69</v>
      </c>
      <c r="H1997">
        <v>-99999</v>
      </c>
      <c r="I1997">
        <v>136.95599999999999</v>
      </c>
      <c r="J1997" t="s">
        <v>74</v>
      </c>
      <c r="K1997">
        <v>63.91</v>
      </c>
      <c r="L1997">
        <v>33.982799999999997</v>
      </c>
      <c r="M1997">
        <v>-3.7666113445642191E-2</v>
      </c>
      <c r="N1997">
        <v>34.014888888888891</v>
      </c>
      <c r="O1997">
        <v>-0.1319683537274608</v>
      </c>
      <c r="P1997">
        <v>17807</v>
      </c>
      <c r="Q1997">
        <v>125430</v>
      </c>
      <c r="R1997">
        <v>0.14000000000000001</v>
      </c>
      <c r="S1997">
        <v>21.312000000000001</v>
      </c>
      <c r="T1997">
        <v>6.6400000000000006</v>
      </c>
      <c r="U1997">
        <v>13.27166666666667</v>
      </c>
      <c r="V1997">
        <v>2.5136000450722138</v>
      </c>
      <c r="AC1997">
        <v>34.08</v>
      </c>
      <c r="AD1997">
        <v>33.86</v>
      </c>
      <c r="AH1997" s="77">
        <f>IF(AND(M1997&lt;Variables!$G$6,M1997&gt;Variables!$G$5),0,1)</f>
        <v>1</v>
      </c>
      <c r="AI1997" s="77">
        <f t="shared" si="62"/>
        <v>1</v>
      </c>
      <c r="AJ1997" s="77">
        <f>IF(I1997&gt;Variables!$G$7,0,1)</f>
        <v>0</v>
      </c>
      <c r="AK1997" s="77">
        <f>IF(F1997&gt;Variables!$G$8,0,1)</f>
        <v>1</v>
      </c>
      <c r="AL1997" s="77">
        <f>IF(G1997&gt;Variables!$G$9,0,1)</f>
        <v>1</v>
      </c>
      <c r="AM1997" s="77">
        <f>IF(AND(K1997&gt;Variables!$G$10,K1997&lt;Variables!$G$11),0,1)</f>
        <v>0</v>
      </c>
      <c r="AN1997" s="77">
        <f>IF(H1997&lt;Variables!$G$13,1,0)</f>
        <v>1</v>
      </c>
      <c r="AO1997" s="77">
        <f>IF(R1997&lt;Variables!$G$12,0,1)</f>
        <v>0</v>
      </c>
      <c r="AP1997" s="78">
        <f t="shared" si="63"/>
        <v>0</v>
      </c>
      <c r="AQ1997" s="77">
        <f>IF(V1997&lt;Variables!$G$15,1,0)</f>
        <v>1</v>
      </c>
      <c r="AR1997">
        <v>0</v>
      </c>
      <c r="AS1997">
        <v>0</v>
      </c>
      <c r="AT1997">
        <v>0</v>
      </c>
      <c r="AU1997">
        <v>0</v>
      </c>
      <c r="BA1997">
        <v>0</v>
      </c>
    </row>
    <row r="1998" spans="3:53" x14ac:dyDescent="0.25">
      <c r="C1998" t="s">
        <v>334</v>
      </c>
      <c r="D1998" t="s">
        <v>278</v>
      </c>
      <c r="E1998">
        <v>226.1</v>
      </c>
      <c r="F1998">
        <v>6.55</v>
      </c>
      <c r="G1998">
        <v>6.25</v>
      </c>
      <c r="H1998">
        <v>7520</v>
      </c>
      <c r="I1998">
        <v>-5.5090000000000003</v>
      </c>
      <c r="J1998" t="s">
        <v>74</v>
      </c>
      <c r="K1998">
        <v>52.49</v>
      </c>
      <c r="L1998">
        <v>225.24709999999999</v>
      </c>
      <c r="M1998">
        <v>1.2874749552873291E-3</v>
      </c>
      <c r="N1998">
        <v>225.176185106383</v>
      </c>
      <c r="O1998">
        <v>3.2780950428728889E-2</v>
      </c>
      <c r="P1998">
        <v>657431</v>
      </c>
      <c r="Q1998">
        <v>626950</v>
      </c>
      <c r="R1998">
        <v>1.05</v>
      </c>
      <c r="S1998">
        <v>21.312000000000001</v>
      </c>
      <c r="T1998">
        <v>6.6400000000000006</v>
      </c>
      <c r="U1998">
        <v>13.27166666666667</v>
      </c>
      <c r="V1998">
        <v>2.392753667264262</v>
      </c>
      <c r="AC1998">
        <v>227.2</v>
      </c>
      <c r="AD1998">
        <v>223.25</v>
      </c>
      <c r="AH1998" s="77">
        <f>IF(AND(M1998&lt;Variables!$G$6,M1998&gt;Variables!$G$5),0,1)</f>
        <v>1</v>
      </c>
      <c r="AI1998" s="77">
        <f t="shared" si="62"/>
        <v>0</v>
      </c>
      <c r="AJ1998" s="77">
        <f>IF(I1998&gt;Variables!$G$7,0,1)</f>
        <v>1</v>
      </c>
      <c r="AK1998" s="77">
        <f>IF(F1998&gt;Variables!$G$8,0,1)</f>
        <v>1</v>
      </c>
      <c r="AL1998" s="77">
        <f>IF(G1998&gt;Variables!$G$9,0,1)</f>
        <v>1</v>
      </c>
      <c r="AM1998" s="77">
        <f>IF(AND(K1998&gt;Variables!$G$10,K1998&lt;Variables!$G$11),0,1)</f>
        <v>1</v>
      </c>
      <c r="AN1998" s="77">
        <f>IF(H1998&lt;Variables!$G$13,1,0)</f>
        <v>0</v>
      </c>
      <c r="AO1998" s="77">
        <f>IF(R1998&lt;Variables!$G$12,0,1)</f>
        <v>0</v>
      </c>
      <c r="AP1998" s="78">
        <f t="shared" si="63"/>
        <v>0</v>
      </c>
      <c r="AQ1998" s="77">
        <f>IF(V1998&lt;Variables!$G$15,1,0)</f>
        <v>1</v>
      </c>
      <c r="AR1998">
        <v>0</v>
      </c>
      <c r="AS1998">
        <v>1</v>
      </c>
      <c r="AT1998">
        <v>0</v>
      </c>
      <c r="AU1998">
        <v>0</v>
      </c>
      <c r="BA1998">
        <v>0.24</v>
      </c>
    </row>
    <row r="1999" spans="3:53" x14ac:dyDescent="0.25">
      <c r="C1999" t="s">
        <v>334</v>
      </c>
      <c r="D1999" t="s">
        <v>274</v>
      </c>
      <c r="E1999">
        <v>53.6</v>
      </c>
      <c r="F1999">
        <v>29.79</v>
      </c>
      <c r="G1999">
        <v>-0.12</v>
      </c>
      <c r="H1999">
        <v>1620</v>
      </c>
      <c r="I1999">
        <v>-6.298</v>
      </c>
      <c r="J1999" t="s">
        <v>74</v>
      </c>
      <c r="K1999">
        <v>53.76</v>
      </c>
      <c r="L1999">
        <v>53.427105263157898</v>
      </c>
      <c r="M1999">
        <v>1.4776650921321939E-2</v>
      </c>
      <c r="N1999">
        <v>53.427857142857142</v>
      </c>
      <c r="O1999">
        <v>1.3369162689345709E-2</v>
      </c>
      <c r="P1999">
        <v>4400000</v>
      </c>
      <c r="Q1999">
        <v>116562</v>
      </c>
      <c r="R1999">
        <v>37.75</v>
      </c>
      <c r="S1999">
        <v>21.312000000000001</v>
      </c>
      <c r="T1999">
        <v>6.6400000000000006</v>
      </c>
      <c r="U1999">
        <v>13.27166666666667</v>
      </c>
      <c r="V1999">
        <v>2.40540894919689</v>
      </c>
      <c r="AC1999">
        <v>53.7</v>
      </c>
      <c r="AD1999">
        <v>53.35</v>
      </c>
      <c r="AH1999" s="77">
        <f>IF(AND(M1999&lt;Variables!$G$6,M1999&gt;Variables!$G$5),0,1)</f>
        <v>1</v>
      </c>
      <c r="AI1999" s="77">
        <f t="shared" si="62"/>
        <v>1</v>
      </c>
      <c r="AJ1999" s="77">
        <f>IF(I1999&gt;Variables!$G$7,0,1)</f>
        <v>1</v>
      </c>
      <c r="AK1999" s="77">
        <f>IF(F1999&gt;Variables!$G$8,0,1)</f>
        <v>0</v>
      </c>
      <c r="AL1999" s="77">
        <f>IF(G1999&gt;Variables!$G$9,0,1)</f>
        <v>1</v>
      </c>
      <c r="AM1999" s="77">
        <f>IF(AND(K1999&gt;Variables!$G$10,K1999&lt;Variables!$G$11),0,1)</f>
        <v>1</v>
      </c>
      <c r="AN1999" s="77">
        <f>IF(H1999&lt;Variables!$G$13,1,0)</f>
        <v>0</v>
      </c>
      <c r="AO1999" s="77">
        <f>IF(R1999&lt;Variables!$G$12,0,1)</f>
        <v>1</v>
      </c>
      <c r="AP1999" s="78">
        <f t="shared" si="63"/>
        <v>0</v>
      </c>
      <c r="AQ1999" s="77">
        <f>IF(V1999&lt;Variables!$G$15,1,0)</f>
        <v>1</v>
      </c>
      <c r="AR1999">
        <v>0</v>
      </c>
      <c r="AS1999">
        <v>1</v>
      </c>
      <c r="AT1999">
        <v>0</v>
      </c>
      <c r="AU1999">
        <v>0</v>
      </c>
      <c r="BA1999">
        <v>-0.26</v>
      </c>
    </row>
    <row r="2000" spans="3:53" x14ac:dyDescent="0.25">
      <c r="C2000" t="s">
        <v>334</v>
      </c>
      <c r="D2000" t="s">
        <v>165</v>
      </c>
      <c r="E2000">
        <v>275.82</v>
      </c>
      <c r="F2000">
        <v>5.49</v>
      </c>
      <c r="G2000">
        <v>5.31</v>
      </c>
      <c r="H2000">
        <v>48780</v>
      </c>
      <c r="I2000">
        <v>5.3220000000000001</v>
      </c>
      <c r="J2000" t="s">
        <v>75</v>
      </c>
      <c r="K2000">
        <v>55.49</v>
      </c>
      <c r="L2000">
        <v>275.00149499999998</v>
      </c>
      <c r="M2000">
        <v>1.767444936981492E-2</v>
      </c>
      <c r="N2000">
        <v>274.68366800000001</v>
      </c>
      <c r="O2000">
        <v>0.133401451447063</v>
      </c>
      <c r="P2000">
        <v>3395000</v>
      </c>
      <c r="Q2000">
        <v>2924000</v>
      </c>
      <c r="R2000">
        <v>1.1599999999999999</v>
      </c>
      <c r="S2000">
        <v>21.312000000000001</v>
      </c>
      <c r="T2000">
        <v>6.6400000000000006</v>
      </c>
      <c r="U2000">
        <v>13.27166666666667</v>
      </c>
      <c r="V2000">
        <v>2.4231366338006932</v>
      </c>
      <c r="AC2000">
        <v>275.8399</v>
      </c>
      <c r="AD2000">
        <v>271.26010000000002</v>
      </c>
      <c r="AH2000" s="77">
        <f>IF(AND(M2000&lt;Variables!$G$6,M2000&gt;Variables!$G$5),0,1)</f>
        <v>1</v>
      </c>
      <c r="AI2000" s="77">
        <f t="shared" si="62"/>
        <v>0</v>
      </c>
      <c r="AJ2000" s="77">
        <f>IF(I2000&gt;Variables!$G$7,0,1)</f>
        <v>1</v>
      </c>
      <c r="AK2000" s="77">
        <f>IF(F2000&gt;Variables!$G$8,0,1)</f>
        <v>1</v>
      </c>
      <c r="AL2000" s="77">
        <f>IF(G2000&gt;Variables!$G$9,0,1)</f>
        <v>1</v>
      </c>
      <c r="AM2000" s="77">
        <f>IF(AND(K2000&gt;Variables!$G$10,K2000&lt;Variables!$G$11),0,1)</f>
        <v>1</v>
      </c>
      <c r="AN2000" s="77">
        <f>IF(H2000&lt;Variables!$G$13,1,0)</f>
        <v>0</v>
      </c>
      <c r="AO2000" s="77">
        <f>IF(R2000&lt;Variables!$G$12,0,1)</f>
        <v>0</v>
      </c>
      <c r="AP2000" s="78">
        <f t="shared" si="63"/>
        <v>1</v>
      </c>
      <c r="AQ2000" s="77">
        <f>IF(V2000&lt;Variables!$G$15,1,0)</f>
        <v>1</v>
      </c>
      <c r="AR2000">
        <v>0</v>
      </c>
      <c r="AS2000">
        <v>0</v>
      </c>
      <c r="AT2000">
        <v>0</v>
      </c>
      <c r="AU2000">
        <v>1</v>
      </c>
      <c r="BA2000">
        <v>-1.23</v>
      </c>
    </row>
    <row r="2001" spans="3:53" x14ac:dyDescent="0.25">
      <c r="C2001" t="s">
        <v>334</v>
      </c>
      <c r="D2001" t="s">
        <v>282</v>
      </c>
      <c r="E2001">
        <v>63.36</v>
      </c>
      <c r="F2001">
        <v>9.15</v>
      </c>
      <c r="G2001">
        <v>-1.1499999999999999</v>
      </c>
      <c r="H2001">
        <v>11670</v>
      </c>
      <c r="I2001">
        <v>1.6970000000000001</v>
      </c>
      <c r="J2001" t="s">
        <v>75</v>
      </c>
      <c r="K2001">
        <v>47.42</v>
      </c>
      <c r="L2001">
        <v>63.275645000000019</v>
      </c>
      <c r="M2001">
        <v>-0.1669599733041312</v>
      </c>
      <c r="N2001">
        <v>63.09308</v>
      </c>
      <c r="O2001">
        <v>0.12191511335316201</v>
      </c>
      <c r="P2001">
        <v>5223000</v>
      </c>
      <c r="Q2001">
        <v>1277000</v>
      </c>
      <c r="R2001">
        <v>4.09</v>
      </c>
      <c r="S2001">
        <v>21.312000000000001</v>
      </c>
      <c r="T2001">
        <v>6.6400000000000006</v>
      </c>
      <c r="U2001">
        <v>13.27166666666667</v>
      </c>
      <c r="V2001">
        <v>2.3433681338664201</v>
      </c>
      <c r="AC2001">
        <v>64.2</v>
      </c>
      <c r="AD2001">
        <v>61.1</v>
      </c>
      <c r="AH2001" s="77">
        <f>IF(AND(M2001&lt;Variables!$G$6,M2001&gt;Variables!$G$5),0,1)</f>
        <v>1</v>
      </c>
      <c r="AI2001" s="77">
        <f t="shared" si="62"/>
        <v>0</v>
      </c>
      <c r="AJ2001" s="77">
        <f>IF(I2001&gt;Variables!$G$7,0,1)</f>
        <v>1</v>
      </c>
      <c r="AK2001" s="77">
        <f>IF(F2001&gt;Variables!$G$8,0,1)</f>
        <v>0</v>
      </c>
      <c r="AL2001" s="77">
        <f>IF(G2001&gt;Variables!$G$9,0,1)</f>
        <v>1</v>
      </c>
      <c r="AM2001" s="77">
        <f>IF(AND(K2001&gt;Variables!$G$10,K2001&lt;Variables!$G$11),0,1)</f>
        <v>1</v>
      </c>
      <c r="AN2001" s="77">
        <f>IF(H2001&lt;Variables!$G$13,1,0)</f>
        <v>0</v>
      </c>
      <c r="AO2001" s="77">
        <f>IF(R2001&lt;Variables!$G$12,0,1)</f>
        <v>1</v>
      </c>
      <c r="AP2001" s="78">
        <f t="shared" si="63"/>
        <v>1</v>
      </c>
      <c r="AQ2001" s="77">
        <f>IF(V2001&lt;Variables!$G$15,1,0)</f>
        <v>1</v>
      </c>
      <c r="AR2001">
        <v>0</v>
      </c>
      <c r="AS2001">
        <v>0</v>
      </c>
      <c r="AT2001">
        <v>1</v>
      </c>
      <c r="AU2001">
        <v>0</v>
      </c>
      <c r="BA2001">
        <v>-1.63</v>
      </c>
    </row>
    <row r="2002" spans="3:53" x14ac:dyDescent="0.25">
      <c r="C2002" t="s">
        <v>334</v>
      </c>
      <c r="D2002" t="s">
        <v>313</v>
      </c>
      <c r="E2002">
        <v>5.32</v>
      </c>
      <c r="F2002">
        <v>13.19</v>
      </c>
      <c r="G2002">
        <v>0</v>
      </c>
      <c r="H2002">
        <v>-99999</v>
      </c>
      <c r="I2002">
        <v>-99999</v>
      </c>
      <c r="J2002" t="s">
        <v>75</v>
      </c>
      <c r="K2002">
        <v>-99999</v>
      </c>
      <c r="L2002">
        <v>-99999</v>
      </c>
      <c r="M2002">
        <v>-99999</v>
      </c>
      <c r="N2002">
        <v>-99999</v>
      </c>
      <c r="O2002">
        <v>-99999</v>
      </c>
      <c r="P2002">
        <v>61040</v>
      </c>
      <c r="Q2002">
        <v>168</v>
      </c>
      <c r="R2002">
        <v>363.33</v>
      </c>
      <c r="S2002">
        <v>21.312000000000001</v>
      </c>
      <c r="T2002">
        <v>6.6400000000000006</v>
      </c>
      <c r="U2002">
        <v>13.27166666666667</v>
      </c>
      <c r="V2002">
        <v>-99999</v>
      </c>
      <c r="AC2002">
        <v>-99999</v>
      </c>
      <c r="AD2002">
        <v>-99999</v>
      </c>
      <c r="AH2002" s="77">
        <f>IF(AND(M2002&lt;Variables!$G$6,M2002&gt;Variables!$G$5),0,1)</f>
        <v>1</v>
      </c>
      <c r="AI2002" s="77">
        <f t="shared" si="62"/>
        <v>1</v>
      </c>
      <c r="AJ2002" s="77">
        <f>IF(I2002&gt;Variables!$G$7,0,1)</f>
        <v>1</v>
      </c>
      <c r="AK2002" s="77">
        <f>IF(F2002&gt;Variables!$G$8,0,1)</f>
        <v>0</v>
      </c>
      <c r="AL2002" s="77">
        <f>IF(G2002&gt;Variables!$G$9,0,1)</f>
        <v>1</v>
      </c>
      <c r="AM2002" s="77">
        <f>IF(AND(K2002&gt;Variables!$G$10,K2002&lt;Variables!$G$11),0,1)</f>
        <v>1</v>
      </c>
      <c r="AN2002" s="77">
        <f>IF(H2002&lt;Variables!$G$13,1,0)</f>
        <v>1</v>
      </c>
      <c r="AO2002" s="77">
        <f>IF(R2002&lt;Variables!$G$12,0,1)</f>
        <v>1</v>
      </c>
      <c r="AP2002" s="78">
        <f t="shared" si="63"/>
        <v>1</v>
      </c>
      <c r="AQ2002" s="77">
        <f>IF(V2002&lt;Variables!$G$15,1,0)</f>
        <v>1</v>
      </c>
      <c r="AR2002">
        <v>0</v>
      </c>
      <c r="AS2002">
        <v>0</v>
      </c>
      <c r="AT2002">
        <v>0</v>
      </c>
      <c r="AU2002">
        <v>0</v>
      </c>
      <c r="BA2002">
        <v>0</v>
      </c>
    </row>
    <row r="2003" spans="3:53" x14ac:dyDescent="0.25">
      <c r="C2003" t="s">
        <v>334</v>
      </c>
      <c r="D2003" t="s">
        <v>211</v>
      </c>
      <c r="E2003">
        <v>12.14</v>
      </c>
      <c r="F2003">
        <v>5.59</v>
      </c>
      <c r="G2003">
        <v>7.26</v>
      </c>
      <c r="H2003">
        <v>1900</v>
      </c>
      <c r="I2003">
        <v>227.762</v>
      </c>
      <c r="J2003" t="s">
        <v>75</v>
      </c>
      <c r="K2003">
        <v>56.19</v>
      </c>
      <c r="L2003">
        <v>12.10425</v>
      </c>
      <c r="M2003">
        <v>4.7503975876233832E-2</v>
      </c>
      <c r="N2003">
        <v>12.036448979591841</v>
      </c>
      <c r="O2003">
        <v>0.6110690996395084</v>
      </c>
      <c r="P2003">
        <v>599374</v>
      </c>
      <c r="Q2003">
        <v>1798000</v>
      </c>
      <c r="R2003">
        <v>0.33</v>
      </c>
      <c r="S2003">
        <v>21.312000000000001</v>
      </c>
      <c r="T2003">
        <v>6.6400000000000006</v>
      </c>
      <c r="U2003">
        <v>13.27166666666667</v>
      </c>
      <c r="V2003">
        <v>2.4290440813515919</v>
      </c>
      <c r="AC2003">
        <v>12.2789</v>
      </c>
      <c r="AD2003">
        <v>11.8</v>
      </c>
      <c r="AH2003" s="77">
        <f>IF(AND(M2003&lt;Variables!$G$6,M2003&gt;Variables!$G$5),0,1)</f>
        <v>1</v>
      </c>
      <c r="AI2003" s="77">
        <f t="shared" si="62"/>
        <v>0</v>
      </c>
      <c r="AJ2003" s="77">
        <f>IF(I2003&gt;Variables!$G$7,0,1)</f>
        <v>0</v>
      </c>
      <c r="AK2003" s="77">
        <f>IF(F2003&gt;Variables!$G$8,0,1)</f>
        <v>1</v>
      </c>
      <c r="AL2003" s="77">
        <f>IF(G2003&gt;Variables!$G$9,0,1)</f>
        <v>1</v>
      </c>
      <c r="AM2003" s="77">
        <f>IF(AND(K2003&gt;Variables!$G$10,K2003&lt;Variables!$G$11),0,1)</f>
        <v>1</v>
      </c>
      <c r="AN2003" s="77">
        <f>IF(H2003&lt;Variables!$G$13,1,0)</f>
        <v>0</v>
      </c>
      <c r="AO2003" s="77">
        <f>IF(R2003&lt;Variables!$G$12,0,1)</f>
        <v>0</v>
      </c>
      <c r="AP2003" s="78">
        <f t="shared" si="63"/>
        <v>1</v>
      </c>
      <c r="AQ2003" s="77">
        <f>IF(V2003&lt;Variables!$G$15,1,0)</f>
        <v>1</v>
      </c>
      <c r="AR2003">
        <v>0</v>
      </c>
      <c r="AS2003">
        <v>0</v>
      </c>
      <c r="AT2003">
        <v>1</v>
      </c>
      <c r="AU2003">
        <v>0</v>
      </c>
      <c r="BA2003">
        <v>-2.25</v>
      </c>
    </row>
    <row r="2004" spans="3:53" x14ac:dyDescent="0.25">
      <c r="C2004" t="s">
        <v>334</v>
      </c>
      <c r="D2004" t="s">
        <v>127</v>
      </c>
      <c r="E2004">
        <v>36.39</v>
      </c>
      <c r="F2004">
        <v>9.4</v>
      </c>
      <c r="G2004">
        <v>10.57</v>
      </c>
      <c r="H2004">
        <v>8000</v>
      </c>
      <c r="I2004">
        <v>1784.3130000000001</v>
      </c>
      <c r="J2004" t="s">
        <v>75</v>
      </c>
      <c r="K2004">
        <v>37.049999999999997</v>
      </c>
      <c r="L2004">
        <v>36.711950000000002</v>
      </c>
      <c r="M2004">
        <v>-0.84972331897380293</v>
      </c>
      <c r="N2004">
        <v>36.80455833333334</v>
      </c>
      <c r="O2004">
        <v>-1.0992071407821751</v>
      </c>
      <c r="P2004">
        <v>710038</v>
      </c>
      <c r="Q2004">
        <v>741896</v>
      </c>
      <c r="R2004">
        <v>0.96</v>
      </c>
      <c r="S2004">
        <v>21.312000000000001</v>
      </c>
      <c r="T2004">
        <v>6.6400000000000006</v>
      </c>
      <c r="U2004">
        <v>13.27166666666667</v>
      </c>
      <c r="V2004">
        <v>2.2231514940530261</v>
      </c>
      <c r="AC2004">
        <v>36.409999999999997</v>
      </c>
      <c r="AD2004">
        <v>33.549999999999997</v>
      </c>
      <c r="AH2004" s="77">
        <f>IF(AND(M2004&lt;Variables!$G$6,M2004&gt;Variables!$G$5),0,1)</f>
        <v>1</v>
      </c>
      <c r="AI2004" s="77">
        <f t="shared" si="62"/>
        <v>1</v>
      </c>
      <c r="AJ2004" s="77">
        <f>IF(I2004&gt;Variables!$G$7,0,1)</f>
        <v>0</v>
      </c>
      <c r="AK2004" s="77">
        <f>IF(F2004&gt;Variables!$G$8,0,1)</f>
        <v>0</v>
      </c>
      <c r="AL2004" s="77">
        <f>IF(G2004&gt;Variables!$G$9,0,1)</f>
        <v>0</v>
      </c>
      <c r="AM2004" s="77">
        <f>IF(AND(K2004&gt;Variables!$G$10,K2004&lt;Variables!$G$11),0,1)</f>
        <v>1</v>
      </c>
      <c r="AN2004" s="77">
        <f>IF(H2004&lt;Variables!$G$13,1,0)</f>
        <v>0</v>
      </c>
      <c r="AO2004" s="77">
        <f>IF(R2004&lt;Variables!$G$12,0,1)</f>
        <v>0</v>
      </c>
      <c r="AP2004" s="78">
        <f t="shared" si="63"/>
        <v>1</v>
      </c>
      <c r="AQ2004" s="77">
        <f>IF(V2004&lt;Variables!$G$15,1,0)</f>
        <v>1</v>
      </c>
      <c r="AR2004">
        <v>0</v>
      </c>
      <c r="AS2004">
        <v>0</v>
      </c>
      <c r="AT2004">
        <v>1</v>
      </c>
      <c r="AU2004">
        <v>0</v>
      </c>
      <c r="BA2004">
        <v>-2.25</v>
      </c>
    </row>
    <row r="2005" spans="3:53" x14ac:dyDescent="0.25">
      <c r="C2005" t="s">
        <v>334</v>
      </c>
      <c r="D2005" t="s">
        <v>296</v>
      </c>
      <c r="E2005">
        <v>12.42</v>
      </c>
      <c r="F2005">
        <v>13.21</v>
      </c>
      <c r="G2005">
        <v>0</v>
      </c>
      <c r="H2005">
        <v>119.92</v>
      </c>
      <c r="I2005">
        <v>-38.292000000000002</v>
      </c>
      <c r="J2005" t="s">
        <v>75</v>
      </c>
      <c r="K2005">
        <v>-99999</v>
      </c>
      <c r="L2005">
        <v>-99999</v>
      </c>
      <c r="M2005">
        <v>-99999</v>
      </c>
      <c r="N2005">
        <v>12</v>
      </c>
      <c r="O2005">
        <v>0</v>
      </c>
      <c r="P2005">
        <v>12600</v>
      </c>
      <c r="Q2005">
        <v>2300</v>
      </c>
      <c r="R2005">
        <v>5.48</v>
      </c>
      <c r="S2005">
        <v>21.312000000000001</v>
      </c>
      <c r="T2005">
        <v>6.6400000000000006</v>
      </c>
      <c r="U2005">
        <v>13.27166666666667</v>
      </c>
      <c r="V2005">
        <v>-99999</v>
      </c>
      <c r="AC2005">
        <v>12.4</v>
      </c>
      <c r="AD2005">
        <v>12</v>
      </c>
      <c r="AH2005" s="77">
        <f>IF(AND(M2005&lt;Variables!$G$6,M2005&gt;Variables!$G$5),0,1)</f>
        <v>1</v>
      </c>
      <c r="AI2005" s="77">
        <f t="shared" si="62"/>
        <v>1</v>
      </c>
      <c r="AJ2005" s="77">
        <f>IF(I2005&gt;Variables!$G$7,0,1)</f>
        <v>1</v>
      </c>
      <c r="AK2005" s="77">
        <f>IF(F2005&gt;Variables!$G$8,0,1)</f>
        <v>0</v>
      </c>
      <c r="AL2005" s="77">
        <f>IF(G2005&gt;Variables!$G$9,0,1)</f>
        <v>1</v>
      </c>
      <c r="AM2005" s="77">
        <f>IF(AND(K2005&gt;Variables!$G$10,K2005&lt;Variables!$G$11),0,1)</f>
        <v>1</v>
      </c>
      <c r="AN2005" s="77">
        <f>IF(H2005&lt;Variables!$G$13,1,0)</f>
        <v>1</v>
      </c>
      <c r="AO2005" s="77">
        <f>IF(R2005&lt;Variables!$G$12,0,1)</f>
        <v>1</v>
      </c>
      <c r="AP2005" s="78">
        <f t="shared" si="63"/>
        <v>1</v>
      </c>
      <c r="AQ2005" s="77">
        <f>IF(V2005&lt;Variables!$G$15,1,0)</f>
        <v>1</v>
      </c>
      <c r="AR2005">
        <v>0</v>
      </c>
      <c r="AS2005">
        <v>0</v>
      </c>
      <c r="AT2005">
        <v>1</v>
      </c>
      <c r="AU2005">
        <v>0</v>
      </c>
      <c r="BA2005">
        <v>-2.25</v>
      </c>
    </row>
    <row r="2006" spans="3:53" x14ac:dyDescent="0.25">
      <c r="C2006" t="s">
        <v>334</v>
      </c>
      <c r="D2006" t="s">
        <v>201</v>
      </c>
      <c r="E2006">
        <v>39.36</v>
      </c>
      <c r="F2006">
        <v>13.74</v>
      </c>
      <c r="G2006">
        <v>16.07</v>
      </c>
      <c r="H2006">
        <v>-99999</v>
      </c>
      <c r="I2006">
        <v>30.420999999999999</v>
      </c>
      <c r="J2006" t="s">
        <v>75</v>
      </c>
      <c r="K2006">
        <v>41.92</v>
      </c>
      <c r="L2006">
        <v>39.376052631578943</v>
      </c>
      <c r="M2006">
        <v>-0.48520006148539152</v>
      </c>
      <c r="N2006">
        <v>39.353369387755102</v>
      </c>
      <c r="O2006">
        <v>-0.42783982762982398</v>
      </c>
      <c r="P2006">
        <v>1011000</v>
      </c>
      <c r="Q2006">
        <v>2287000</v>
      </c>
      <c r="R2006">
        <v>0.44</v>
      </c>
      <c r="S2006">
        <v>21.312000000000001</v>
      </c>
      <c r="T2006">
        <v>6.6400000000000006</v>
      </c>
      <c r="U2006">
        <v>13.27166666666667</v>
      </c>
      <c r="V2006">
        <v>2.2845842387558561</v>
      </c>
      <c r="AC2006">
        <v>40.020000000000003</v>
      </c>
      <c r="AD2006">
        <v>37.049999999999997</v>
      </c>
      <c r="AH2006" s="77">
        <f>IF(AND(M2006&lt;Variables!$G$6,M2006&gt;Variables!$G$5),0,1)</f>
        <v>1</v>
      </c>
      <c r="AI2006" s="77">
        <f t="shared" si="62"/>
        <v>0</v>
      </c>
      <c r="AJ2006" s="77">
        <f>IF(I2006&gt;Variables!$G$7,0,1)</f>
        <v>1</v>
      </c>
      <c r="AK2006" s="77">
        <f>IF(F2006&gt;Variables!$G$8,0,1)</f>
        <v>0</v>
      </c>
      <c r="AL2006" s="77">
        <f>IF(G2006&gt;Variables!$G$9,0,1)</f>
        <v>0</v>
      </c>
      <c r="AM2006" s="77">
        <f>IF(AND(K2006&gt;Variables!$G$10,K2006&lt;Variables!$G$11),0,1)</f>
        <v>1</v>
      </c>
      <c r="AN2006" s="77">
        <f>IF(H2006&lt;Variables!$G$13,1,0)</f>
        <v>1</v>
      </c>
      <c r="AO2006" s="77">
        <f>IF(R2006&lt;Variables!$G$12,0,1)</f>
        <v>0</v>
      </c>
      <c r="AP2006" s="78">
        <f t="shared" si="63"/>
        <v>1</v>
      </c>
      <c r="AQ2006" s="77">
        <f>IF(V2006&lt;Variables!$G$15,1,0)</f>
        <v>1</v>
      </c>
      <c r="AR2006">
        <v>1</v>
      </c>
      <c r="AS2006">
        <v>0</v>
      </c>
      <c r="AT2006">
        <v>0</v>
      </c>
      <c r="AU2006">
        <v>0</v>
      </c>
      <c r="BA2006">
        <v>1.3</v>
      </c>
    </row>
    <row r="2007" spans="3:53" x14ac:dyDescent="0.25">
      <c r="C2007" t="s">
        <v>334</v>
      </c>
      <c r="D2007" t="s">
        <v>179</v>
      </c>
      <c r="E2007">
        <v>22.13</v>
      </c>
      <c r="F2007">
        <v>6.96</v>
      </c>
      <c r="G2007">
        <v>5.17</v>
      </c>
      <c r="H2007">
        <v>14130</v>
      </c>
      <c r="I2007">
        <v>-72.085999999999999</v>
      </c>
      <c r="J2007" t="s">
        <v>75</v>
      </c>
      <c r="K2007">
        <v>43.77</v>
      </c>
      <c r="L2007">
        <v>22.166744999999999</v>
      </c>
      <c r="M2007">
        <v>-0.36877313290698072</v>
      </c>
      <c r="N2007">
        <v>22.059063999999999</v>
      </c>
      <c r="O2007">
        <v>0.1175752516063145</v>
      </c>
      <c r="P2007">
        <v>23203000</v>
      </c>
      <c r="Q2007">
        <v>11046000</v>
      </c>
      <c r="R2007">
        <v>2.1</v>
      </c>
      <c r="S2007">
        <v>21.312000000000001</v>
      </c>
      <c r="T2007">
        <v>6.6400000000000006</v>
      </c>
      <c r="U2007">
        <v>13.27166666666667</v>
      </c>
      <c r="V2007">
        <v>2.3054102467427668</v>
      </c>
      <c r="AC2007">
        <v>22.645</v>
      </c>
      <c r="AD2007">
        <v>22.05</v>
      </c>
      <c r="AH2007" s="77">
        <f>IF(AND(M2007&lt;Variables!$G$6,M2007&gt;Variables!$G$5),0,1)</f>
        <v>1</v>
      </c>
      <c r="AI2007" s="77">
        <f t="shared" si="62"/>
        <v>0</v>
      </c>
      <c r="AJ2007" s="77">
        <f>IF(I2007&gt;Variables!$G$7,0,1)</f>
        <v>1</v>
      </c>
      <c r="AK2007" s="77">
        <f>IF(F2007&gt;Variables!$G$8,0,1)</f>
        <v>1</v>
      </c>
      <c r="AL2007" s="77">
        <f>IF(G2007&gt;Variables!$G$9,0,1)</f>
        <v>1</v>
      </c>
      <c r="AM2007" s="77">
        <f>IF(AND(K2007&gt;Variables!$G$10,K2007&lt;Variables!$G$11),0,1)</f>
        <v>1</v>
      </c>
      <c r="AN2007" s="77">
        <f>IF(H2007&lt;Variables!$G$13,1,0)</f>
        <v>0</v>
      </c>
      <c r="AO2007" s="77">
        <f>IF(R2007&lt;Variables!$G$12,0,1)</f>
        <v>0</v>
      </c>
      <c r="AP2007" s="78">
        <f t="shared" si="63"/>
        <v>1</v>
      </c>
      <c r="AQ2007" s="77">
        <f>IF(V2007&lt;Variables!$G$15,1,0)</f>
        <v>1</v>
      </c>
      <c r="AR2007">
        <v>0</v>
      </c>
      <c r="AS2007">
        <v>1</v>
      </c>
      <c r="AT2007">
        <v>0</v>
      </c>
      <c r="AU2007">
        <v>0</v>
      </c>
      <c r="BA2007">
        <v>1.36</v>
      </c>
    </row>
    <row r="2008" spans="3:53" x14ac:dyDescent="0.25">
      <c r="C2008" t="s">
        <v>334</v>
      </c>
      <c r="D2008" t="s">
        <v>139</v>
      </c>
      <c r="E2008">
        <v>32.4</v>
      </c>
      <c r="F2008">
        <v>8.56</v>
      </c>
      <c r="G2008">
        <v>11.47</v>
      </c>
      <c r="H2008">
        <v>5040</v>
      </c>
      <c r="I2008">
        <v>-2E-3</v>
      </c>
      <c r="J2008" t="s">
        <v>75</v>
      </c>
      <c r="K2008">
        <v>42.05</v>
      </c>
      <c r="L2008">
        <v>32.553064999999997</v>
      </c>
      <c r="M2008">
        <v>-0.85326834815708519</v>
      </c>
      <c r="N2008">
        <v>32.748066000000001</v>
      </c>
      <c r="O2008">
        <v>-1.443645557572774</v>
      </c>
      <c r="P2008">
        <v>1653000</v>
      </c>
      <c r="Q2008">
        <v>445132</v>
      </c>
      <c r="R2008">
        <v>3.71</v>
      </c>
      <c r="S2008">
        <v>21.312000000000001</v>
      </c>
      <c r="T2008">
        <v>6.6400000000000006</v>
      </c>
      <c r="U2008">
        <v>13.27166666666667</v>
      </c>
      <c r="V2008">
        <v>2.287232277085737</v>
      </c>
      <c r="AC2008">
        <v>34.36</v>
      </c>
      <c r="AD2008">
        <v>31.1</v>
      </c>
      <c r="AH2008" s="77">
        <f>IF(AND(M2008&lt;Variables!$G$6,M2008&gt;Variables!$G$5),0,1)</f>
        <v>1</v>
      </c>
      <c r="AI2008" s="77">
        <f t="shared" si="62"/>
        <v>1</v>
      </c>
      <c r="AJ2008" s="77">
        <f>IF(I2008&gt;Variables!$G$7,0,1)</f>
        <v>1</v>
      </c>
      <c r="AK2008" s="77">
        <f>IF(F2008&gt;Variables!$G$8,0,1)</f>
        <v>1</v>
      </c>
      <c r="AL2008" s="77">
        <f>IF(G2008&gt;Variables!$G$9,0,1)</f>
        <v>0</v>
      </c>
      <c r="AM2008" s="77">
        <f>IF(AND(K2008&gt;Variables!$G$10,K2008&lt;Variables!$G$11),0,1)</f>
        <v>1</v>
      </c>
      <c r="AN2008" s="77">
        <f>IF(H2008&lt;Variables!$G$13,1,0)</f>
        <v>0</v>
      </c>
      <c r="AO2008" s="77">
        <f>IF(R2008&lt;Variables!$G$12,0,1)</f>
        <v>1</v>
      </c>
      <c r="AP2008" s="78">
        <f t="shared" si="63"/>
        <v>1</v>
      </c>
      <c r="AQ2008" s="77">
        <f>IF(V2008&lt;Variables!$G$15,1,0)</f>
        <v>1</v>
      </c>
      <c r="AR2008">
        <v>0</v>
      </c>
      <c r="AS2008">
        <v>0</v>
      </c>
      <c r="AT2008">
        <v>1</v>
      </c>
      <c r="AU2008">
        <v>0</v>
      </c>
      <c r="BA2008">
        <v>-2.25</v>
      </c>
    </row>
    <row r="2009" spans="3:53" x14ac:dyDescent="0.25">
      <c r="C2009" t="s">
        <v>334</v>
      </c>
      <c r="D2009" t="s">
        <v>316</v>
      </c>
      <c r="E2009">
        <v>1.32</v>
      </c>
      <c r="F2009">
        <v>10.83</v>
      </c>
      <c r="G2009">
        <v>-3.65</v>
      </c>
      <c r="H2009">
        <v>-99999</v>
      </c>
      <c r="I2009">
        <v>-99999</v>
      </c>
      <c r="J2009" t="s">
        <v>75</v>
      </c>
      <c r="K2009">
        <v>-99999</v>
      </c>
      <c r="L2009">
        <v>-99999</v>
      </c>
      <c r="M2009">
        <v>-99999</v>
      </c>
      <c r="N2009">
        <v>-99999</v>
      </c>
      <c r="O2009">
        <v>-99999</v>
      </c>
      <c r="P2009">
        <v>23300</v>
      </c>
      <c r="Q2009">
        <v>107</v>
      </c>
      <c r="R2009">
        <v>217.76</v>
      </c>
      <c r="S2009">
        <v>21.312000000000001</v>
      </c>
      <c r="T2009">
        <v>6.6400000000000006</v>
      </c>
      <c r="U2009">
        <v>13.27166666666667</v>
      </c>
      <c r="V2009">
        <v>-99999</v>
      </c>
      <c r="AC2009">
        <v>-99999</v>
      </c>
      <c r="AD2009">
        <v>-99999</v>
      </c>
      <c r="AH2009" s="77">
        <f>IF(AND(M2009&lt;Variables!$G$6,M2009&gt;Variables!$G$5),0,1)</f>
        <v>1</v>
      </c>
      <c r="AI2009" s="77">
        <f t="shared" si="62"/>
        <v>1</v>
      </c>
      <c r="AJ2009" s="77">
        <f>IF(I2009&gt;Variables!$G$7,0,1)</f>
        <v>1</v>
      </c>
      <c r="AK2009" s="77">
        <f>IF(F2009&gt;Variables!$G$8,0,1)</f>
        <v>0</v>
      </c>
      <c r="AL2009" s="77">
        <f>IF(G2009&gt;Variables!$G$9,0,1)</f>
        <v>1</v>
      </c>
      <c r="AM2009" s="77">
        <f>IF(AND(K2009&gt;Variables!$G$10,K2009&lt;Variables!$G$11),0,1)</f>
        <v>1</v>
      </c>
      <c r="AN2009" s="77">
        <f>IF(H2009&lt;Variables!$G$13,1,0)</f>
        <v>1</v>
      </c>
      <c r="AO2009" s="77">
        <f>IF(R2009&lt;Variables!$G$12,0,1)</f>
        <v>1</v>
      </c>
      <c r="AP2009" s="78">
        <f t="shared" si="63"/>
        <v>1</v>
      </c>
      <c r="AQ2009" s="77">
        <f>IF(V2009&lt;Variables!$G$15,1,0)</f>
        <v>1</v>
      </c>
      <c r="AR2009">
        <v>0</v>
      </c>
      <c r="AS2009">
        <v>0</v>
      </c>
      <c r="AT2009">
        <v>0</v>
      </c>
      <c r="AU2009">
        <v>0</v>
      </c>
      <c r="BA2009">
        <v>0</v>
      </c>
    </row>
    <row r="2010" spans="3:53" x14ac:dyDescent="0.25">
      <c r="C2010" t="s">
        <v>334</v>
      </c>
      <c r="D2010" t="s">
        <v>279</v>
      </c>
      <c r="E2010">
        <v>9.18</v>
      </c>
      <c r="F2010">
        <v>5.79</v>
      </c>
      <c r="G2010">
        <v>-3.93</v>
      </c>
      <c r="H2010">
        <v>13560</v>
      </c>
      <c r="I2010">
        <v>602.54200000000003</v>
      </c>
      <c r="J2010" t="s">
        <v>75</v>
      </c>
      <c r="K2010">
        <v>53.87</v>
      </c>
      <c r="L2010">
        <v>9.1501823529411759</v>
      </c>
      <c r="M2010">
        <v>5.2650831130976621E-2</v>
      </c>
      <c r="N2010">
        <v>9.1366744186046507</v>
      </c>
      <c r="O2010">
        <v>0.20057168019507199</v>
      </c>
      <c r="P2010">
        <v>1926000</v>
      </c>
      <c r="Q2010">
        <v>1051000</v>
      </c>
      <c r="R2010">
        <v>1.83</v>
      </c>
      <c r="S2010">
        <v>21.312000000000001</v>
      </c>
      <c r="T2010">
        <v>6.6400000000000006</v>
      </c>
      <c r="U2010">
        <v>13.27166666666667</v>
      </c>
      <c r="V2010">
        <v>2.4051358232174089</v>
      </c>
      <c r="AC2010">
        <v>9.2050000000000001</v>
      </c>
      <c r="AD2010">
        <v>9</v>
      </c>
      <c r="AH2010" s="77">
        <f>IF(AND(M2010&lt;Variables!$G$6,M2010&gt;Variables!$G$5),0,1)</f>
        <v>1</v>
      </c>
      <c r="AI2010" s="77">
        <f t="shared" si="62"/>
        <v>0</v>
      </c>
      <c r="AJ2010" s="77">
        <f>IF(I2010&gt;Variables!$G$7,0,1)</f>
        <v>0</v>
      </c>
      <c r="AK2010" s="77">
        <f>IF(F2010&gt;Variables!$G$8,0,1)</f>
        <v>1</v>
      </c>
      <c r="AL2010" s="77">
        <f>IF(G2010&gt;Variables!$G$9,0,1)</f>
        <v>1</v>
      </c>
      <c r="AM2010" s="77">
        <f>IF(AND(K2010&gt;Variables!$G$10,K2010&lt;Variables!$G$11),0,1)</f>
        <v>1</v>
      </c>
      <c r="AN2010" s="77">
        <f>IF(H2010&lt;Variables!$G$13,1,0)</f>
        <v>0</v>
      </c>
      <c r="AO2010" s="77">
        <f>IF(R2010&lt;Variables!$G$12,0,1)</f>
        <v>0</v>
      </c>
      <c r="AP2010" s="78">
        <f t="shared" si="63"/>
        <v>1</v>
      </c>
      <c r="AQ2010" s="77">
        <f>IF(V2010&lt;Variables!$G$15,1,0)</f>
        <v>1</v>
      </c>
      <c r="AR2010">
        <v>0</v>
      </c>
      <c r="AS2010">
        <v>0</v>
      </c>
      <c r="AT2010">
        <v>0</v>
      </c>
      <c r="AU2010">
        <v>1</v>
      </c>
      <c r="BA2010">
        <v>-0.54</v>
      </c>
    </row>
    <row r="2011" spans="3:53" x14ac:dyDescent="0.25">
      <c r="C2011" t="s">
        <v>334</v>
      </c>
      <c r="D2011" t="s">
        <v>164</v>
      </c>
      <c r="E2011">
        <v>17.05</v>
      </c>
      <c r="F2011">
        <v>8.42</v>
      </c>
      <c r="G2011">
        <v>0.06</v>
      </c>
      <c r="H2011">
        <v>-99999</v>
      </c>
      <c r="I2011">
        <v>148.64099999999999</v>
      </c>
      <c r="J2011" t="s">
        <v>74</v>
      </c>
      <c r="K2011">
        <v>59.36</v>
      </c>
      <c r="L2011">
        <v>-99999</v>
      </c>
      <c r="M2011">
        <v>-99999</v>
      </c>
      <c r="N2011">
        <v>16.989999999999998</v>
      </c>
      <c r="O2011">
        <v>0</v>
      </c>
      <c r="P2011">
        <v>1836000</v>
      </c>
      <c r="Q2011">
        <v>46184</v>
      </c>
      <c r="R2011">
        <v>39.75</v>
      </c>
      <c r="S2011">
        <v>21.312000000000001</v>
      </c>
      <c r="T2011">
        <v>6.6400000000000006</v>
      </c>
      <c r="U2011">
        <v>13.27166666666667</v>
      </c>
      <c r="V2011">
        <v>-99999</v>
      </c>
      <c r="AC2011">
        <v>17</v>
      </c>
      <c r="AD2011">
        <v>16.989999999999998</v>
      </c>
      <c r="AH2011" s="77">
        <f>IF(AND(M2011&lt;Variables!$G$6,M2011&gt;Variables!$G$5),0,1)</f>
        <v>1</v>
      </c>
      <c r="AI2011" s="77">
        <f t="shared" si="62"/>
        <v>1</v>
      </c>
      <c r="AJ2011" s="77">
        <f>IF(I2011&gt;Variables!$G$7,0,1)</f>
        <v>0</v>
      </c>
      <c r="AK2011" s="77">
        <f>IF(F2011&gt;Variables!$G$8,0,1)</f>
        <v>1</v>
      </c>
      <c r="AL2011" s="77">
        <f>IF(G2011&gt;Variables!$G$9,0,1)</f>
        <v>1</v>
      </c>
      <c r="AM2011" s="77">
        <f>IF(AND(K2011&gt;Variables!$G$10,K2011&lt;Variables!$G$11),0,1)</f>
        <v>1</v>
      </c>
      <c r="AN2011" s="77">
        <f>IF(H2011&lt;Variables!$G$13,1,0)</f>
        <v>1</v>
      </c>
      <c r="AO2011" s="77">
        <f>IF(R2011&lt;Variables!$G$12,0,1)</f>
        <v>1</v>
      </c>
      <c r="AP2011" s="78">
        <f t="shared" si="63"/>
        <v>0</v>
      </c>
      <c r="AQ2011" s="77">
        <f>IF(V2011&lt;Variables!$G$15,1,0)</f>
        <v>1</v>
      </c>
      <c r="AR2011">
        <v>0</v>
      </c>
      <c r="AS2011">
        <v>0</v>
      </c>
      <c r="AT2011">
        <v>0</v>
      </c>
      <c r="AU2011">
        <v>0</v>
      </c>
      <c r="BA2011">
        <v>0</v>
      </c>
    </row>
    <row r="2012" spans="3:53" x14ac:dyDescent="0.25">
      <c r="C2012" t="s">
        <v>334</v>
      </c>
      <c r="D2012" t="s">
        <v>167</v>
      </c>
      <c r="E2012">
        <v>12.25</v>
      </c>
      <c r="F2012">
        <v>9.6199999999999992</v>
      </c>
      <c r="G2012">
        <v>4.0599999999999996</v>
      </c>
      <c r="H2012">
        <v>2260</v>
      </c>
      <c r="I2012">
        <v>-30.553000000000001</v>
      </c>
      <c r="J2012" t="s">
        <v>75</v>
      </c>
      <c r="K2012">
        <v>43.24</v>
      </c>
      <c r="L2012">
        <v>12.222135</v>
      </c>
      <c r="M2012">
        <v>-0.38565275215826889</v>
      </c>
      <c r="N2012">
        <v>12.28687</v>
      </c>
      <c r="O2012">
        <v>-0.91048411841256494</v>
      </c>
      <c r="P2012">
        <v>72179000</v>
      </c>
      <c r="Q2012">
        <v>13611000</v>
      </c>
      <c r="R2012">
        <v>5.3</v>
      </c>
      <c r="S2012">
        <v>21.312000000000001</v>
      </c>
      <c r="T2012">
        <v>6.6400000000000006</v>
      </c>
      <c r="U2012">
        <v>13.27166666666667</v>
      </c>
      <c r="V2012">
        <v>2.2994643191540591</v>
      </c>
      <c r="AC2012">
        <v>12.3</v>
      </c>
      <c r="AD2012">
        <v>11.37</v>
      </c>
      <c r="AH2012" s="77">
        <f>IF(AND(M2012&lt;Variables!$G$6,M2012&gt;Variables!$G$5),0,1)</f>
        <v>1</v>
      </c>
      <c r="AI2012" s="77">
        <f t="shared" si="62"/>
        <v>1</v>
      </c>
      <c r="AJ2012" s="77">
        <f>IF(I2012&gt;Variables!$G$7,0,1)</f>
        <v>1</v>
      </c>
      <c r="AK2012" s="77">
        <f>IF(F2012&gt;Variables!$G$8,0,1)</f>
        <v>0</v>
      </c>
      <c r="AL2012" s="77">
        <f>IF(G2012&gt;Variables!$G$9,0,1)</f>
        <v>1</v>
      </c>
      <c r="AM2012" s="77">
        <f>IF(AND(K2012&gt;Variables!$G$10,K2012&lt;Variables!$G$11),0,1)</f>
        <v>1</v>
      </c>
      <c r="AN2012" s="77">
        <f>IF(H2012&lt;Variables!$G$13,1,0)</f>
        <v>0</v>
      </c>
      <c r="AO2012" s="77">
        <f>IF(R2012&lt;Variables!$G$12,0,1)</f>
        <v>1</v>
      </c>
      <c r="AP2012" s="78">
        <f t="shared" si="63"/>
        <v>1</v>
      </c>
      <c r="AQ2012" s="77">
        <f>IF(V2012&lt;Variables!$G$15,1,0)</f>
        <v>1</v>
      </c>
      <c r="AR2012">
        <v>0</v>
      </c>
      <c r="AS2012">
        <v>0</v>
      </c>
      <c r="AT2012">
        <v>1</v>
      </c>
      <c r="AU2012">
        <v>0</v>
      </c>
      <c r="BA2012">
        <v>-2.25</v>
      </c>
    </row>
    <row r="2013" spans="3:53" x14ac:dyDescent="0.25">
      <c r="C2013" t="s">
        <v>334</v>
      </c>
      <c r="D2013" t="s">
        <v>293</v>
      </c>
      <c r="E2013">
        <v>22.48</v>
      </c>
      <c r="F2013">
        <v>11.15</v>
      </c>
      <c r="G2013">
        <v>-1.51</v>
      </c>
      <c r="H2013">
        <v>-99999</v>
      </c>
      <c r="I2013">
        <v>240.642</v>
      </c>
      <c r="J2013" t="s">
        <v>74</v>
      </c>
      <c r="K2013">
        <v>-99999</v>
      </c>
      <c r="L2013">
        <v>-99999</v>
      </c>
      <c r="M2013">
        <v>-99999</v>
      </c>
      <c r="N2013">
        <v>-99999</v>
      </c>
      <c r="O2013">
        <v>-99999</v>
      </c>
      <c r="P2013">
        <v>138421</v>
      </c>
      <c r="Q2013">
        <v>7534</v>
      </c>
      <c r="R2013">
        <v>18.37</v>
      </c>
      <c r="S2013">
        <v>21.312000000000001</v>
      </c>
      <c r="T2013">
        <v>6.6400000000000006</v>
      </c>
      <c r="U2013">
        <v>13.27166666666667</v>
      </c>
      <c r="V2013">
        <v>-99999</v>
      </c>
      <c r="AC2013">
        <v>-99999</v>
      </c>
      <c r="AD2013">
        <v>-99999</v>
      </c>
      <c r="AH2013" s="77">
        <f>IF(AND(M2013&lt;Variables!$G$6,M2013&gt;Variables!$G$5),0,1)</f>
        <v>1</v>
      </c>
      <c r="AI2013" s="77">
        <f t="shared" si="62"/>
        <v>1</v>
      </c>
      <c r="AJ2013" s="77">
        <f>IF(I2013&gt;Variables!$G$7,0,1)</f>
        <v>0</v>
      </c>
      <c r="AK2013" s="77">
        <f>IF(F2013&gt;Variables!$G$8,0,1)</f>
        <v>0</v>
      </c>
      <c r="AL2013" s="77">
        <f>IF(G2013&gt;Variables!$G$9,0,1)</f>
        <v>1</v>
      </c>
      <c r="AM2013" s="77">
        <f>IF(AND(K2013&gt;Variables!$G$10,K2013&lt;Variables!$G$11),0,1)</f>
        <v>1</v>
      </c>
      <c r="AN2013" s="77">
        <f>IF(H2013&lt;Variables!$G$13,1,0)</f>
        <v>1</v>
      </c>
      <c r="AO2013" s="77">
        <f>IF(R2013&lt;Variables!$G$12,0,1)</f>
        <v>1</v>
      </c>
      <c r="AP2013" s="78">
        <f t="shared" si="63"/>
        <v>0</v>
      </c>
      <c r="AQ2013" s="77">
        <f>IF(V2013&lt;Variables!$G$15,1,0)</f>
        <v>1</v>
      </c>
      <c r="AR2013">
        <v>0</v>
      </c>
      <c r="AS2013">
        <v>0</v>
      </c>
      <c r="AT2013">
        <v>0</v>
      </c>
      <c r="AU2013">
        <v>0</v>
      </c>
      <c r="BA2013">
        <v>0</v>
      </c>
    </row>
    <row r="2014" spans="3:53" x14ac:dyDescent="0.25">
      <c r="C2014" t="s">
        <v>334</v>
      </c>
      <c r="D2014" t="s">
        <v>329</v>
      </c>
      <c r="E2014">
        <v>162.63</v>
      </c>
      <c r="F2014">
        <v>5.48</v>
      </c>
      <c r="G2014">
        <v>6.66</v>
      </c>
      <c r="H2014">
        <v>9510</v>
      </c>
      <c r="I2014">
        <v>0</v>
      </c>
      <c r="J2014" t="s">
        <v>75</v>
      </c>
      <c r="K2014">
        <v>52.86</v>
      </c>
      <c r="L2014">
        <v>162.37855789473679</v>
      </c>
      <c r="M2014">
        <v>-0.1038055128227611</v>
      </c>
      <c r="N2014">
        <v>161.8649466666667</v>
      </c>
      <c r="O2014">
        <v>0.21317359962060831</v>
      </c>
      <c r="P2014">
        <v>410427</v>
      </c>
      <c r="Q2014">
        <v>412646</v>
      </c>
      <c r="R2014">
        <v>0.99</v>
      </c>
      <c r="S2014">
        <v>21.312000000000001</v>
      </c>
      <c r="T2014">
        <v>6.6400000000000006</v>
      </c>
      <c r="U2014">
        <v>13.27166666666667</v>
      </c>
      <c r="V2014">
        <v>2.400185943651544</v>
      </c>
      <c r="AC2014">
        <v>162.255</v>
      </c>
      <c r="AD2014">
        <v>156.38999999999999</v>
      </c>
      <c r="AH2014" s="77">
        <f>IF(AND(M2014&lt;Variables!$G$6,M2014&gt;Variables!$G$5),0,1)</f>
        <v>1</v>
      </c>
      <c r="AI2014" s="77">
        <f t="shared" si="62"/>
        <v>0</v>
      </c>
      <c r="AJ2014" s="77">
        <f>IF(I2014&gt;Variables!$G$7,0,1)</f>
        <v>1</v>
      </c>
      <c r="AK2014" s="77">
        <f>IF(F2014&gt;Variables!$G$8,0,1)</f>
        <v>1</v>
      </c>
      <c r="AL2014" s="77">
        <f>IF(G2014&gt;Variables!$G$9,0,1)</f>
        <v>1</v>
      </c>
      <c r="AM2014" s="77">
        <f>IF(AND(K2014&gt;Variables!$G$10,K2014&lt;Variables!$G$11),0,1)</f>
        <v>1</v>
      </c>
      <c r="AN2014" s="77">
        <f>IF(H2014&lt;Variables!$G$13,1,0)</f>
        <v>0</v>
      </c>
      <c r="AO2014" s="77">
        <f>IF(R2014&lt;Variables!$G$12,0,1)</f>
        <v>0</v>
      </c>
      <c r="AP2014" s="78">
        <f t="shared" si="63"/>
        <v>1</v>
      </c>
      <c r="AQ2014" s="77">
        <f>IF(V2014&lt;Variables!$G$15,1,0)</f>
        <v>1</v>
      </c>
      <c r="AR2014">
        <v>0</v>
      </c>
      <c r="AS2014">
        <v>0</v>
      </c>
      <c r="AT2014">
        <v>1</v>
      </c>
      <c r="AU2014">
        <v>0</v>
      </c>
      <c r="BA2014">
        <v>-1.38</v>
      </c>
    </row>
    <row r="2015" spans="3:53" x14ac:dyDescent="0.25">
      <c r="C2015" t="s">
        <v>335</v>
      </c>
      <c r="D2015" t="s">
        <v>313</v>
      </c>
      <c r="E2015">
        <v>5.32</v>
      </c>
      <c r="F2015">
        <v>13.19</v>
      </c>
      <c r="G2015">
        <v>0</v>
      </c>
      <c r="H2015">
        <v>-99999</v>
      </c>
      <c r="I2015">
        <v>-99999</v>
      </c>
      <c r="J2015" t="s">
        <v>75</v>
      </c>
      <c r="K2015">
        <v>-99999</v>
      </c>
      <c r="L2015">
        <v>-99999</v>
      </c>
      <c r="M2015">
        <v>-99999</v>
      </c>
      <c r="N2015">
        <v>-99999</v>
      </c>
      <c r="O2015">
        <v>-99999</v>
      </c>
      <c r="P2015">
        <v>61040</v>
      </c>
      <c r="Q2015">
        <v>168</v>
      </c>
      <c r="R2015">
        <v>363.33</v>
      </c>
      <c r="S2015">
        <v>21.6</v>
      </c>
      <c r="T2015">
        <v>6.6509999999999989</v>
      </c>
      <c r="U2015">
        <v>13.37333333333333</v>
      </c>
      <c r="V2015">
        <v>-99999</v>
      </c>
      <c r="AC2015">
        <v>-99999</v>
      </c>
      <c r="AD2015">
        <v>-99999</v>
      </c>
      <c r="AH2015" s="77">
        <f>IF(AND(M2015&lt;Variables!$G$6,M2015&gt;Variables!$G$5),0,1)</f>
        <v>1</v>
      </c>
      <c r="AI2015" s="77">
        <f t="shared" si="62"/>
        <v>1</v>
      </c>
      <c r="AJ2015" s="77">
        <f>IF(I2015&gt;Variables!$G$7,0,1)</f>
        <v>1</v>
      </c>
      <c r="AK2015" s="77">
        <f>IF(F2015&gt;Variables!$G$8,0,1)</f>
        <v>0</v>
      </c>
      <c r="AL2015" s="77">
        <f>IF(G2015&gt;Variables!$G$9,0,1)</f>
        <v>1</v>
      </c>
      <c r="AM2015" s="77">
        <f>IF(AND(K2015&gt;Variables!$G$10,K2015&lt;Variables!$G$11),0,1)</f>
        <v>1</v>
      </c>
      <c r="AN2015" s="77">
        <f>IF(H2015&lt;Variables!$G$13,1,0)</f>
        <v>1</v>
      </c>
      <c r="AO2015" s="77">
        <f>IF(R2015&lt;Variables!$G$12,0,1)</f>
        <v>1</v>
      </c>
      <c r="AP2015" s="78">
        <f t="shared" si="63"/>
        <v>1</v>
      </c>
      <c r="AQ2015" s="77">
        <f>IF(V2015&lt;Variables!$G$15,1,0)</f>
        <v>1</v>
      </c>
      <c r="AR2015">
        <v>0</v>
      </c>
      <c r="AS2015">
        <v>0</v>
      </c>
      <c r="AT2015">
        <v>0</v>
      </c>
      <c r="AU2015">
        <v>0</v>
      </c>
      <c r="BA2015">
        <v>0</v>
      </c>
    </row>
    <row r="2016" spans="3:53" x14ac:dyDescent="0.25">
      <c r="C2016" t="s">
        <v>335</v>
      </c>
      <c r="D2016" t="s">
        <v>274</v>
      </c>
      <c r="E2016">
        <v>53.59</v>
      </c>
      <c r="F2016">
        <v>29.73</v>
      </c>
      <c r="G2016">
        <v>-0.15</v>
      </c>
      <c r="H2016">
        <v>1620</v>
      </c>
      <c r="I2016">
        <v>-6.3120000000000003</v>
      </c>
      <c r="J2016" t="s">
        <v>74</v>
      </c>
      <c r="K2016">
        <v>44.13</v>
      </c>
      <c r="L2016">
        <v>53.4345</v>
      </c>
      <c r="M2016">
        <v>-2.7136026350013911E-2</v>
      </c>
      <c r="N2016">
        <v>53.427099999999989</v>
      </c>
      <c r="O2016">
        <v>-1.3289136037679391E-2</v>
      </c>
      <c r="P2016">
        <v>4740000</v>
      </c>
      <c r="Q2016">
        <v>116562</v>
      </c>
      <c r="R2016">
        <v>40.67</v>
      </c>
      <c r="S2016">
        <v>21.6</v>
      </c>
      <c r="T2016">
        <v>6.6509999999999989</v>
      </c>
      <c r="U2016">
        <v>13.37333333333333</v>
      </c>
      <c r="V2016">
        <v>2.3064323115702399</v>
      </c>
      <c r="AC2016">
        <v>53.7</v>
      </c>
      <c r="AD2016">
        <v>53.35</v>
      </c>
      <c r="AH2016" s="77">
        <f>IF(AND(M2016&lt;Variables!$G$6,M2016&gt;Variables!$G$5),0,1)</f>
        <v>1</v>
      </c>
      <c r="AI2016" s="77">
        <f t="shared" si="62"/>
        <v>0</v>
      </c>
      <c r="AJ2016" s="77">
        <f>IF(I2016&gt;Variables!$G$7,0,1)</f>
        <v>1</v>
      </c>
      <c r="AK2016" s="77">
        <f>IF(F2016&gt;Variables!$G$8,0,1)</f>
        <v>0</v>
      </c>
      <c r="AL2016" s="77">
        <f>IF(G2016&gt;Variables!$G$9,0,1)</f>
        <v>1</v>
      </c>
      <c r="AM2016" s="77">
        <f>IF(AND(K2016&gt;Variables!$G$10,K2016&lt;Variables!$G$11),0,1)</f>
        <v>1</v>
      </c>
      <c r="AN2016" s="77">
        <f>IF(H2016&lt;Variables!$G$13,1,0)</f>
        <v>0</v>
      </c>
      <c r="AO2016" s="77">
        <f>IF(R2016&lt;Variables!$G$12,0,1)</f>
        <v>1</v>
      </c>
      <c r="AP2016" s="78">
        <f t="shared" si="63"/>
        <v>0</v>
      </c>
      <c r="AQ2016" s="77">
        <f>IF(V2016&lt;Variables!$G$15,1,0)</f>
        <v>1</v>
      </c>
      <c r="AR2016">
        <v>0</v>
      </c>
      <c r="AS2016">
        <v>1</v>
      </c>
      <c r="AT2016">
        <v>0</v>
      </c>
      <c r="AU2016">
        <v>0</v>
      </c>
      <c r="BA2016">
        <v>-0.21</v>
      </c>
    </row>
    <row r="2017" spans="3:53" x14ac:dyDescent="0.25">
      <c r="C2017" t="s">
        <v>335</v>
      </c>
      <c r="D2017" t="s">
        <v>316</v>
      </c>
      <c r="E2017">
        <v>1.32</v>
      </c>
      <c r="F2017">
        <v>10.83</v>
      </c>
      <c r="G2017">
        <v>-3.65</v>
      </c>
      <c r="H2017">
        <v>-99999</v>
      </c>
      <c r="I2017">
        <v>-99999</v>
      </c>
      <c r="J2017" t="s">
        <v>75</v>
      </c>
      <c r="K2017">
        <v>-99999</v>
      </c>
      <c r="L2017">
        <v>-99999</v>
      </c>
      <c r="M2017">
        <v>-99999</v>
      </c>
      <c r="N2017">
        <v>-99999</v>
      </c>
      <c r="O2017">
        <v>-99999</v>
      </c>
      <c r="P2017">
        <v>23300</v>
      </c>
      <c r="Q2017">
        <v>107</v>
      </c>
      <c r="R2017">
        <v>217.76</v>
      </c>
      <c r="S2017">
        <v>21.6</v>
      </c>
      <c r="T2017">
        <v>6.6509999999999989</v>
      </c>
      <c r="U2017">
        <v>13.37333333333333</v>
      </c>
      <c r="V2017">
        <v>-99999</v>
      </c>
      <c r="AC2017">
        <v>-99999</v>
      </c>
      <c r="AD2017">
        <v>-99999</v>
      </c>
      <c r="AH2017" s="77">
        <f>IF(AND(M2017&lt;Variables!$G$6,M2017&gt;Variables!$G$5),0,1)</f>
        <v>1</v>
      </c>
      <c r="AI2017" s="77">
        <f t="shared" si="62"/>
        <v>1</v>
      </c>
      <c r="AJ2017" s="77">
        <f>IF(I2017&gt;Variables!$G$7,0,1)</f>
        <v>1</v>
      </c>
      <c r="AK2017" s="77">
        <f>IF(F2017&gt;Variables!$G$8,0,1)</f>
        <v>0</v>
      </c>
      <c r="AL2017" s="77">
        <f>IF(G2017&gt;Variables!$G$9,0,1)</f>
        <v>1</v>
      </c>
      <c r="AM2017" s="77">
        <f>IF(AND(K2017&gt;Variables!$G$10,K2017&lt;Variables!$G$11),0,1)</f>
        <v>1</v>
      </c>
      <c r="AN2017" s="77">
        <f>IF(H2017&lt;Variables!$G$13,1,0)</f>
        <v>1</v>
      </c>
      <c r="AO2017" s="77">
        <f>IF(R2017&lt;Variables!$G$12,0,1)</f>
        <v>1</v>
      </c>
      <c r="AP2017" s="78">
        <f t="shared" si="63"/>
        <v>1</v>
      </c>
      <c r="AQ2017" s="77">
        <f>IF(V2017&lt;Variables!$G$15,1,0)</f>
        <v>1</v>
      </c>
      <c r="AR2017">
        <v>0</v>
      </c>
      <c r="AS2017">
        <v>0</v>
      </c>
      <c r="AT2017">
        <v>0</v>
      </c>
      <c r="AU2017">
        <v>0</v>
      </c>
      <c r="BA2017">
        <v>0</v>
      </c>
    </row>
    <row r="2018" spans="3:53" x14ac:dyDescent="0.25">
      <c r="C2018" t="s">
        <v>335</v>
      </c>
      <c r="D2018" t="s">
        <v>326</v>
      </c>
      <c r="E2018">
        <v>34.1</v>
      </c>
      <c r="F2018">
        <v>8.1199999999999992</v>
      </c>
      <c r="G2018">
        <v>-2.69</v>
      </c>
      <c r="H2018">
        <v>-99999</v>
      </c>
      <c r="I2018">
        <v>136.95599999999999</v>
      </c>
      <c r="J2018" t="s">
        <v>74</v>
      </c>
      <c r="K2018">
        <v>63.9</v>
      </c>
      <c r="L2018">
        <v>33.956666666666671</v>
      </c>
      <c r="M2018">
        <v>3.926573083340034E-2</v>
      </c>
      <c r="N2018">
        <v>34.011749999999999</v>
      </c>
      <c r="O2018">
        <v>-0.12275169610502371</v>
      </c>
      <c r="P2018">
        <v>17899</v>
      </c>
      <c r="Q2018">
        <v>125430</v>
      </c>
      <c r="R2018">
        <v>0.14000000000000001</v>
      </c>
      <c r="S2018">
        <v>21.6</v>
      </c>
      <c r="T2018">
        <v>6.6509999999999989</v>
      </c>
      <c r="U2018">
        <v>13.37333333333333</v>
      </c>
      <c r="V2018">
        <v>2.50840683891234</v>
      </c>
      <c r="AC2018">
        <v>34.08</v>
      </c>
      <c r="AD2018">
        <v>33.86</v>
      </c>
      <c r="AH2018" s="77">
        <f>IF(AND(M2018&lt;Variables!$G$6,M2018&gt;Variables!$G$5),0,1)</f>
        <v>1</v>
      </c>
      <c r="AI2018" s="77">
        <f t="shared" si="62"/>
        <v>1</v>
      </c>
      <c r="AJ2018" s="77">
        <f>IF(I2018&gt;Variables!$G$7,0,1)</f>
        <v>0</v>
      </c>
      <c r="AK2018" s="77">
        <f>IF(F2018&gt;Variables!$G$8,0,1)</f>
        <v>1</v>
      </c>
      <c r="AL2018" s="77">
        <f>IF(G2018&gt;Variables!$G$9,0,1)</f>
        <v>1</v>
      </c>
      <c r="AM2018" s="77">
        <f>IF(AND(K2018&gt;Variables!$G$10,K2018&lt;Variables!$G$11),0,1)</f>
        <v>0</v>
      </c>
      <c r="AN2018" s="77">
        <f>IF(H2018&lt;Variables!$G$13,1,0)</f>
        <v>1</v>
      </c>
      <c r="AO2018" s="77">
        <f>IF(R2018&lt;Variables!$G$12,0,1)</f>
        <v>0</v>
      </c>
      <c r="AP2018" s="78">
        <f t="shared" si="63"/>
        <v>0</v>
      </c>
      <c r="AQ2018" s="77">
        <f>IF(V2018&lt;Variables!$G$15,1,0)</f>
        <v>1</v>
      </c>
      <c r="AR2018">
        <v>0</v>
      </c>
      <c r="AS2018">
        <v>0</v>
      </c>
      <c r="AT2018">
        <v>0</v>
      </c>
      <c r="AU2018">
        <v>0</v>
      </c>
      <c r="BA2018">
        <v>0</v>
      </c>
    </row>
    <row r="2019" spans="3:53" x14ac:dyDescent="0.25">
      <c r="C2019" t="s">
        <v>335</v>
      </c>
      <c r="D2019" t="s">
        <v>164</v>
      </c>
      <c r="E2019">
        <v>17.05</v>
      </c>
      <c r="F2019">
        <v>8.42</v>
      </c>
      <c r="G2019">
        <v>0.06</v>
      </c>
      <c r="H2019">
        <v>-99999</v>
      </c>
      <c r="I2019">
        <v>148.64099999999999</v>
      </c>
      <c r="J2019" t="s">
        <v>74</v>
      </c>
      <c r="K2019">
        <v>59.36</v>
      </c>
      <c r="L2019">
        <v>-99999</v>
      </c>
      <c r="M2019">
        <v>-99999</v>
      </c>
      <c r="N2019">
        <v>-99999</v>
      </c>
      <c r="O2019">
        <v>-99999</v>
      </c>
      <c r="P2019">
        <v>1836000</v>
      </c>
      <c r="Q2019">
        <v>46184</v>
      </c>
      <c r="R2019">
        <v>39.75</v>
      </c>
      <c r="S2019">
        <v>21.6</v>
      </c>
      <c r="T2019">
        <v>6.6509999999999989</v>
      </c>
      <c r="U2019">
        <v>13.37333333333333</v>
      </c>
      <c r="V2019">
        <v>-99999</v>
      </c>
      <c r="AC2019">
        <v>17</v>
      </c>
      <c r="AD2019">
        <v>16.989999999999998</v>
      </c>
      <c r="AH2019" s="77">
        <f>IF(AND(M2019&lt;Variables!$G$6,M2019&gt;Variables!$G$5),0,1)</f>
        <v>1</v>
      </c>
      <c r="AI2019" s="77">
        <f t="shared" si="62"/>
        <v>1</v>
      </c>
      <c r="AJ2019" s="77">
        <f>IF(I2019&gt;Variables!$G$7,0,1)</f>
        <v>0</v>
      </c>
      <c r="AK2019" s="77">
        <f>IF(F2019&gt;Variables!$G$8,0,1)</f>
        <v>1</v>
      </c>
      <c r="AL2019" s="77">
        <f>IF(G2019&gt;Variables!$G$9,0,1)</f>
        <v>1</v>
      </c>
      <c r="AM2019" s="77">
        <f>IF(AND(K2019&gt;Variables!$G$10,K2019&lt;Variables!$G$11),0,1)</f>
        <v>1</v>
      </c>
      <c r="AN2019" s="77">
        <f>IF(H2019&lt;Variables!$G$13,1,0)</f>
        <v>1</v>
      </c>
      <c r="AO2019" s="77">
        <f>IF(R2019&lt;Variables!$G$12,0,1)</f>
        <v>1</v>
      </c>
      <c r="AP2019" s="78">
        <f t="shared" si="63"/>
        <v>0</v>
      </c>
      <c r="AQ2019" s="77">
        <f>IF(V2019&lt;Variables!$G$15,1,0)</f>
        <v>1</v>
      </c>
      <c r="AR2019">
        <v>0</v>
      </c>
      <c r="AS2019">
        <v>0</v>
      </c>
      <c r="AT2019">
        <v>0</v>
      </c>
      <c r="AU2019">
        <v>0</v>
      </c>
      <c r="BA2019">
        <v>0</v>
      </c>
    </row>
    <row r="2020" spans="3:53" x14ac:dyDescent="0.25">
      <c r="C2020" t="s">
        <v>335</v>
      </c>
      <c r="D2020" t="s">
        <v>293</v>
      </c>
      <c r="E2020">
        <v>22.48</v>
      </c>
      <c r="F2020">
        <v>11.15</v>
      </c>
      <c r="G2020">
        <v>-1.51</v>
      </c>
      <c r="H2020">
        <v>-99999</v>
      </c>
      <c r="I2020">
        <v>240.642</v>
      </c>
      <c r="J2020" t="s">
        <v>74</v>
      </c>
      <c r="K2020">
        <v>-99999</v>
      </c>
      <c r="L2020">
        <v>-99999</v>
      </c>
      <c r="M2020">
        <v>-99999</v>
      </c>
      <c r="N2020">
        <v>-99999</v>
      </c>
      <c r="O2020">
        <v>-99999</v>
      </c>
      <c r="P2020">
        <v>138421</v>
      </c>
      <c r="Q2020">
        <v>7534</v>
      </c>
      <c r="R2020">
        <v>18.37</v>
      </c>
      <c r="S2020">
        <v>21.6</v>
      </c>
      <c r="T2020">
        <v>6.6509999999999989</v>
      </c>
      <c r="U2020">
        <v>13.37333333333333</v>
      </c>
      <c r="V2020">
        <v>-99999</v>
      </c>
      <c r="AC2020">
        <v>-99999</v>
      </c>
      <c r="AD2020">
        <v>-99999</v>
      </c>
      <c r="AH2020" s="77">
        <f>IF(AND(M2020&lt;Variables!$G$6,M2020&gt;Variables!$G$5),0,1)</f>
        <v>1</v>
      </c>
      <c r="AI2020" s="77">
        <f t="shared" si="62"/>
        <v>1</v>
      </c>
      <c r="AJ2020" s="77">
        <f>IF(I2020&gt;Variables!$G$7,0,1)</f>
        <v>0</v>
      </c>
      <c r="AK2020" s="77">
        <f>IF(F2020&gt;Variables!$G$8,0,1)</f>
        <v>0</v>
      </c>
      <c r="AL2020" s="77">
        <f>IF(G2020&gt;Variables!$G$9,0,1)</f>
        <v>1</v>
      </c>
      <c r="AM2020" s="77">
        <f>IF(AND(K2020&gt;Variables!$G$10,K2020&lt;Variables!$G$11),0,1)</f>
        <v>1</v>
      </c>
      <c r="AN2020" s="77">
        <f>IF(H2020&lt;Variables!$G$13,1,0)</f>
        <v>1</v>
      </c>
      <c r="AO2020" s="77">
        <f>IF(R2020&lt;Variables!$G$12,0,1)</f>
        <v>1</v>
      </c>
      <c r="AP2020" s="78">
        <f t="shared" si="63"/>
        <v>0</v>
      </c>
      <c r="AQ2020" s="77">
        <f>IF(V2020&lt;Variables!$G$15,1,0)</f>
        <v>1</v>
      </c>
      <c r="AR2020">
        <v>0</v>
      </c>
      <c r="AS2020">
        <v>0</v>
      </c>
      <c r="AT2020">
        <v>0</v>
      </c>
      <c r="AU2020">
        <v>0</v>
      </c>
      <c r="BA2020">
        <v>0</v>
      </c>
    </row>
    <row r="2021" spans="3:53" x14ac:dyDescent="0.25">
      <c r="C2021" t="s">
        <v>335</v>
      </c>
      <c r="D2021" t="s">
        <v>296</v>
      </c>
      <c r="E2021">
        <v>12.42</v>
      </c>
      <c r="F2021">
        <v>13.21</v>
      </c>
      <c r="G2021">
        <v>0</v>
      </c>
      <c r="H2021">
        <v>119.92</v>
      </c>
      <c r="I2021">
        <v>-38.292000000000002</v>
      </c>
      <c r="J2021" t="s">
        <v>75</v>
      </c>
      <c r="K2021">
        <v>-99999</v>
      </c>
      <c r="L2021">
        <v>-99999</v>
      </c>
      <c r="M2021">
        <v>-99999</v>
      </c>
      <c r="N2021">
        <v>12</v>
      </c>
      <c r="O2021">
        <v>0</v>
      </c>
      <c r="P2021">
        <v>12600</v>
      </c>
      <c r="Q2021">
        <v>2300</v>
      </c>
      <c r="R2021">
        <v>5.48</v>
      </c>
      <c r="S2021">
        <v>21.6</v>
      </c>
      <c r="T2021">
        <v>6.6509999999999989</v>
      </c>
      <c r="U2021">
        <v>13.37333333333333</v>
      </c>
      <c r="V2021">
        <v>-99999</v>
      </c>
      <c r="AC2021">
        <v>12.4</v>
      </c>
      <c r="AD2021">
        <v>12</v>
      </c>
      <c r="AH2021" s="77">
        <f>IF(AND(M2021&lt;Variables!$G$6,M2021&gt;Variables!$G$5),0,1)</f>
        <v>1</v>
      </c>
      <c r="AI2021" s="77">
        <f t="shared" si="62"/>
        <v>1</v>
      </c>
      <c r="AJ2021" s="77">
        <f>IF(I2021&gt;Variables!$G$7,0,1)</f>
        <v>1</v>
      </c>
      <c r="AK2021" s="77">
        <f>IF(F2021&gt;Variables!$G$8,0,1)</f>
        <v>0</v>
      </c>
      <c r="AL2021" s="77">
        <f>IF(G2021&gt;Variables!$G$9,0,1)</f>
        <v>1</v>
      </c>
      <c r="AM2021" s="77">
        <f>IF(AND(K2021&gt;Variables!$G$10,K2021&lt;Variables!$G$11),0,1)</f>
        <v>1</v>
      </c>
      <c r="AN2021" s="77">
        <f>IF(H2021&lt;Variables!$G$13,1,0)</f>
        <v>1</v>
      </c>
      <c r="AO2021" s="77">
        <f>IF(R2021&lt;Variables!$G$12,0,1)</f>
        <v>1</v>
      </c>
      <c r="AP2021" s="78">
        <f t="shared" si="63"/>
        <v>1</v>
      </c>
      <c r="AQ2021" s="77">
        <f>IF(V2021&lt;Variables!$G$15,1,0)</f>
        <v>1</v>
      </c>
      <c r="AR2021">
        <v>0</v>
      </c>
      <c r="AS2021">
        <v>0</v>
      </c>
      <c r="AT2021">
        <v>1</v>
      </c>
      <c r="AU2021">
        <v>0</v>
      </c>
      <c r="BA2021">
        <v>-2.25</v>
      </c>
    </row>
    <row r="2022" spans="3:53" x14ac:dyDescent="0.25">
      <c r="C2022" t="s">
        <v>335</v>
      </c>
      <c r="D2022" t="s">
        <v>165</v>
      </c>
      <c r="E2022">
        <v>275.85000000000002</v>
      </c>
      <c r="F2022">
        <v>5.59</v>
      </c>
      <c r="G2022">
        <v>5.29</v>
      </c>
      <c r="H2022">
        <v>48780</v>
      </c>
      <c r="I2022">
        <v>5.32</v>
      </c>
      <c r="J2022" t="s">
        <v>75</v>
      </c>
      <c r="K2022">
        <v>50.19</v>
      </c>
      <c r="L2022">
        <v>275.08568000000002</v>
      </c>
      <c r="M2022">
        <v>-2.3876197408764802E-2</v>
      </c>
      <c r="N2022">
        <v>274.75656400000003</v>
      </c>
      <c r="O2022">
        <v>9.5879783967583759E-2</v>
      </c>
      <c r="P2022">
        <v>3460000</v>
      </c>
      <c r="Q2022">
        <v>2924000</v>
      </c>
      <c r="R2022">
        <v>1.18</v>
      </c>
      <c r="S2022">
        <v>21.6</v>
      </c>
      <c r="T2022">
        <v>6.6509999999999989</v>
      </c>
      <c r="U2022">
        <v>13.37333333333333</v>
      </c>
      <c r="V2022">
        <v>2.3696022824796699</v>
      </c>
      <c r="AC2022">
        <v>275.55</v>
      </c>
      <c r="AD2022">
        <v>271.26010000000002</v>
      </c>
      <c r="AH2022" s="77">
        <f>IF(AND(M2022&lt;Variables!$G$6,M2022&gt;Variables!$G$5),0,1)</f>
        <v>1</v>
      </c>
      <c r="AI2022" s="77">
        <f t="shared" si="62"/>
        <v>0</v>
      </c>
      <c r="AJ2022" s="77">
        <f>IF(I2022&gt;Variables!$G$7,0,1)</f>
        <v>1</v>
      </c>
      <c r="AK2022" s="77">
        <f>IF(F2022&gt;Variables!$G$8,0,1)</f>
        <v>1</v>
      </c>
      <c r="AL2022" s="77">
        <f>IF(G2022&gt;Variables!$G$9,0,1)</f>
        <v>1</v>
      </c>
      <c r="AM2022" s="77">
        <f>IF(AND(K2022&gt;Variables!$G$10,K2022&lt;Variables!$G$11),0,1)</f>
        <v>1</v>
      </c>
      <c r="AN2022" s="77">
        <f>IF(H2022&lt;Variables!$G$13,1,0)</f>
        <v>0</v>
      </c>
      <c r="AO2022" s="77">
        <f>IF(R2022&lt;Variables!$G$12,0,1)</f>
        <v>0</v>
      </c>
      <c r="AP2022" s="78">
        <f t="shared" si="63"/>
        <v>1</v>
      </c>
      <c r="AQ2022" s="77">
        <f>IF(V2022&lt;Variables!$G$15,1,0)</f>
        <v>1</v>
      </c>
      <c r="AR2022">
        <v>0</v>
      </c>
      <c r="AS2022">
        <v>0</v>
      </c>
      <c r="AT2022">
        <v>0</v>
      </c>
      <c r="AU2022">
        <v>1</v>
      </c>
      <c r="BA2022">
        <v>-1.26</v>
      </c>
    </row>
    <row r="2023" spans="3:53" x14ac:dyDescent="0.25">
      <c r="C2023" t="s">
        <v>335</v>
      </c>
      <c r="D2023" t="s">
        <v>201</v>
      </c>
      <c r="E2023">
        <v>39.51</v>
      </c>
      <c r="F2023">
        <v>14.14</v>
      </c>
      <c r="G2023">
        <v>16.850000000000001</v>
      </c>
      <c r="H2023">
        <v>-99999</v>
      </c>
      <c r="I2023">
        <v>34.529000000000003</v>
      </c>
      <c r="J2023" t="s">
        <v>75</v>
      </c>
      <c r="K2023">
        <v>56.89</v>
      </c>
      <c r="L2023">
        <v>39.333000000000013</v>
      </c>
      <c r="M2023">
        <v>0.29746014796734882</v>
      </c>
      <c r="N2023">
        <v>39.35163469387755</v>
      </c>
      <c r="O2023">
        <v>0.24996498083917459</v>
      </c>
      <c r="P2023">
        <v>1025000</v>
      </c>
      <c r="Q2023">
        <v>2287000</v>
      </c>
      <c r="R2023">
        <v>0.45</v>
      </c>
      <c r="S2023">
        <v>21.6</v>
      </c>
      <c r="T2023">
        <v>6.6509999999999989</v>
      </c>
      <c r="U2023">
        <v>13.37333333333333</v>
      </c>
      <c r="V2023">
        <v>2.4247274789413469</v>
      </c>
      <c r="AC2023">
        <v>40.020000000000003</v>
      </c>
      <c r="AD2023">
        <v>37.049999999999997</v>
      </c>
      <c r="AH2023" s="77">
        <f>IF(AND(M2023&lt;Variables!$G$6,M2023&gt;Variables!$G$5),0,1)</f>
        <v>1</v>
      </c>
      <c r="AI2023" s="77">
        <f t="shared" si="62"/>
        <v>1</v>
      </c>
      <c r="AJ2023" s="77">
        <f>IF(I2023&gt;Variables!$G$7,0,1)</f>
        <v>1</v>
      </c>
      <c r="AK2023" s="77">
        <f>IF(F2023&gt;Variables!$G$8,0,1)</f>
        <v>0</v>
      </c>
      <c r="AL2023" s="77">
        <f>IF(G2023&gt;Variables!$G$9,0,1)</f>
        <v>0</v>
      </c>
      <c r="AM2023" s="77">
        <f>IF(AND(K2023&gt;Variables!$G$10,K2023&lt;Variables!$G$11),0,1)</f>
        <v>1</v>
      </c>
      <c r="AN2023" s="77">
        <f>IF(H2023&lt;Variables!$G$13,1,0)</f>
        <v>1</v>
      </c>
      <c r="AO2023" s="77">
        <f>IF(R2023&lt;Variables!$G$12,0,1)</f>
        <v>0</v>
      </c>
      <c r="AP2023" s="78">
        <f t="shared" si="63"/>
        <v>1</v>
      </c>
      <c r="AQ2023" s="77">
        <f>IF(V2023&lt;Variables!$G$15,1,0)</f>
        <v>1</v>
      </c>
      <c r="AR2023">
        <v>0</v>
      </c>
      <c r="AS2023">
        <v>0</v>
      </c>
      <c r="AT2023">
        <v>1</v>
      </c>
      <c r="AU2023">
        <v>0</v>
      </c>
      <c r="BA2023">
        <v>-0.65</v>
      </c>
    </row>
    <row r="2024" spans="3:53" x14ac:dyDescent="0.25">
      <c r="C2024" t="s">
        <v>335</v>
      </c>
      <c r="D2024" t="s">
        <v>139</v>
      </c>
      <c r="E2024">
        <v>32.5</v>
      </c>
      <c r="F2024">
        <v>9.23</v>
      </c>
      <c r="G2024">
        <v>12.42</v>
      </c>
      <c r="H2024">
        <v>5040</v>
      </c>
      <c r="I2024">
        <v>-2E-3</v>
      </c>
      <c r="J2024" t="s">
        <v>75</v>
      </c>
      <c r="K2024">
        <v>51.41</v>
      </c>
      <c r="L2024">
        <v>32.424547368421052</v>
      </c>
      <c r="M2024">
        <v>0.38690634645875038</v>
      </c>
      <c r="N2024">
        <v>32.731751020408161</v>
      </c>
      <c r="O2024">
        <v>-0.55527435820602145</v>
      </c>
      <c r="P2024">
        <v>1664000</v>
      </c>
      <c r="Q2024">
        <v>445132</v>
      </c>
      <c r="R2024">
        <v>3.74</v>
      </c>
      <c r="S2024">
        <v>21.6</v>
      </c>
      <c r="T2024">
        <v>6.6509999999999989</v>
      </c>
      <c r="U2024">
        <v>13.37333333333333</v>
      </c>
      <c r="V2024">
        <v>2.3699725213967842</v>
      </c>
      <c r="AC2024">
        <v>34.36</v>
      </c>
      <c r="AD2024">
        <v>31.1</v>
      </c>
      <c r="AH2024" s="77">
        <f>IF(AND(M2024&lt;Variables!$G$6,M2024&gt;Variables!$G$5),0,1)</f>
        <v>1</v>
      </c>
      <c r="AI2024" s="77">
        <f t="shared" si="62"/>
        <v>1</v>
      </c>
      <c r="AJ2024" s="77">
        <f>IF(I2024&gt;Variables!$G$7,0,1)</f>
        <v>1</v>
      </c>
      <c r="AK2024" s="77">
        <f>IF(F2024&gt;Variables!$G$8,0,1)</f>
        <v>0</v>
      </c>
      <c r="AL2024" s="77">
        <f>IF(G2024&gt;Variables!$G$9,0,1)</f>
        <v>0</v>
      </c>
      <c r="AM2024" s="77">
        <f>IF(AND(K2024&gt;Variables!$G$10,K2024&lt;Variables!$G$11),0,1)</f>
        <v>1</v>
      </c>
      <c r="AN2024" s="77">
        <f>IF(H2024&lt;Variables!$G$13,1,0)</f>
        <v>0</v>
      </c>
      <c r="AO2024" s="77">
        <f>IF(R2024&lt;Variables!$G$12,0,1)</f>
        <v>1</v>
      </c>
      <c r="AP2024" s="78">
        <f t="shared" si="63"/>
        <v>1</v>
      </c>
      <c r="AQ2024" s="77">
        <f>IF(V2024&lt;Variables!$G$15,1,0)</f>
        <v>1</v>
      </c>
      <c r="AR2024">
        <v>0</v>
      </c>
      <c r="AS2024">
        <v>0</v>
      </c>
      <c r="AT2024">
        <v>1</v>
      </c>
      <c r="AU2024">
        <v>0</v>
      </c>
      <c r="BA2024">
        <v>-2.25</v>
      </c>
    </row>
    <row r="2025" spans="3:53" x14ac:dyDescent="0.25">
      <c r="C2025" t="s">
        <v>335</v>
      </c>
      <c r="D2025" t="s">
        <v>273</v>
      </c>
      <c r="E2025">
        <v>2.0099999999999998</v>
      </c>
      <c r="F2025">
        <v>45.39</v>
      </c>
      <c r="G2025">
        <v>23.62</v>
      </c>
      <c r="H2025">
        <v>464.81</v>
      </c>
      <c r="I2025">
        <v>-4.2690000000000001</v>
      </c>
      <c r="J2025" t="s">
        <v>74</v>
      </c>
      <c r="K2025">
        <v>46.58</v>
      </c>
      <c r="L2025">
        <v>2.0356000000000001</v>
      </c>
      <c r="M2025">
        <v>-1.0119866378463329</v>
      </c>
      <c r="N2025">
        <v>2.0575480000000002</v>
      </c>
      <c r="O2025">
        <v>-2.0678982944747628</v>
      </c>
      <c r="P2025">
        <v>236850000</v>
      </c>
      <c r="Q2025">
        <v>1670000</v>
      </c>
      <c r="R2025">
        <v>141.83000000000001</v>
      </c>
      <c r="S2025">
        <v>21.6</v>
      </c>
      <c r="T2025">
        <v>6.6509999999999989</v>
      </c>
      <c r="U2025">
        <v>13.37333333333333</v>
      </c>
      <c r="V2025">
        <v>2.3478851010414621</v>
      </c>
      <c r="AC2025">
        <v>2.04</v>
      </c>
      <c r="AD2025">
        <v>1.77</v>
      </c>
      <c r="AH2025" s="77">
        <f>IF(AND(M2025&lt;Variables!$G$6,M2025&gt;Variables!$G$5),0,1)</f>
        <v>0</v>
      </c>
      <c r="AI2025" s="77">
        <f t="shared" si="62"/>
        <v>1</v>
      </c>
      <c r="AJ2025" s="77">
        <f>IF(I2025&gt;Variables!$G$7,0,1)</f>
        <v>1</v>
      </c>
      <c r="AK2025" s="77">
        <f>IF(F2025&gt;Variables!$G$8,0,1)</f>
        <v>0</v>
      </c>
      <c r="AL2025" s="77">
        <f>IF(G2025&gt;Variables!$G$9,0,1)</f>
        <v>0</v>
      </c>
      <c r="AM2025" s="77">
        <f>IF(AND(K2025&gt;Variables!$G$10,K2025&lt;Variables!$G$11),0,1)</f>
        <v>1</v>
      </c>
      <c r="AN2025" s="77">
        <f>IF(H2025&lt;Variables!$G$13,1,0)</f>
        <v>1</v>
      </c>
      <c r="AO2025" s="77">
        <f>IF(R2025&lt;Variables!$G$12,0,1)</f>
        <v>1</v>
      </c>
      <c r="AP2025" s="78">
        <f t="shared" si="63"/>
        <v>0</v>
      </c>
      <c r="AQ2025" s="77">
        <f>IF(V2025&lt;Variables!$G$15,1,0)</f>
        <v>1</v>
      </c>
      <c r="AR2025">
        <v>0</v>
      </c>
      <c r="AS2025">
        <v>0</v>
      </c>
      <c r="AT2025">
        <v>1</v>
      </c>
      <c r="AU2025">
        <v>0</v>
      </c>
      <c r="BA2025">
        <v>-2.25</v>
      </c>
    </row>
    <row r="2026" spans="3:53" x14ac:dyDescent="0.25">
      <c r="C2026" t="s">
        <v>335</v>
      </c>
      <c r="D2026" t="s">
        <v>279</v>
      </c>
      <c r="E2026">
        <v>9.17</v>
      </c>
      <c r="F2026">
        <v>5.79</v>
      </c>
      <c r="G2026">
        <v>-4.09</v>
      </c>
      <c r="H2026">
        <v>13560</v>
      </c>
      <c r="I2026">
        <v>602.08500000000004</v>
      </c>
      <c r="J2026" t="s">
        <v>75</v>
      </c>
      <c r="K2026">
        <v>48.62</v>
      </c>
      <c r="L2026">
        <v>9.1435352941176458</v>
      </c>
      <c r="M2026">
        <v>-3.8664411564305667E-2</v>
      </c>
      <c r="N2026">
        <v>9.1374318181818168</v>
      </c>
      <c r="O2026">
        <v>2.8106166691975021E-2</v>
      </c>
      <c r="P2026">
        <v>1933000</v>
      </c>
      <c r="Q2026">
        <v>1051000</v>
      </c>
      <c r="R2026">
        <v>1.84</v>
      </c>
      <c r="S2026">
        <v>21.6</v>
      </c>
      <c r="T2026">
        <v>6.6509999999999989</v>
      </c>
      <c r="U2026">
        <v>13.37333333333333</v>
      </c>
      <c r="V2026">
        <v>2.353554380008247</v>
      </c>
      <c r="AC2026">
        <v>9.2050000000000001</v>
      </c>
      <c r="AD2026">
        <v>9</v>
      </c>
      <c r="AH2026" s="77">
        <f>IF(AND(M2026&lt;Variables!$G$6,M2026&gt;Variables!$G$5),0,1)</f>
        <v>1</v>
      </c>
      <c r="AI2026" s="77">
        <f t="shared" si="62"/>
        <v>0</v>
      </c>
      <c r="AJ2026" s="77">
        <f>IF(I2026&gt;Variables!$G$7,0,1)</f>
        <v>0</v>
      </c>
      <c r="AK2026" s="77">
        <f>IF(F2026&gt;Variables!$G$8,0,1)</f>
        <v>1</v>
      </c>
      <c r="AL2026" s="77">
        <f>IF(G2026&gt;Variables!$G$9,0,1)</f>
        <v>1</v>
      </c>
      <c r="AM2026" s="77">
        <f>IF(AND(K2026&gt;Variables!$G$10,K2026&lt;Variables!$G$11),0,1)</f>
        <v>1</v>
      </c>
      <c r="AN2026" s="77">
        <f>IF(H2026&lt;Variables!$G$13,1,0)</f>
        <v>0</v>
      </c>
      <c r="AO2026" s="77">
        <f>IF(R2026&lt;Variables!$G$12,0,1)</f>
        <v>0</v>
      </c>
      <c r="AP2026" s="78">
        <f t="shared" si="63"/>
        <v>1</v>
      </c>
      <c r="AQ2026" s="77">
        <f>IF(V2026&lt;Variables!$G$15,1,0)</f>
        <v>1</v>
      </c>
      <c r="AR2026">
        <v>0</v>
      </c>
      <c r="AS2026">
        <v>0</v>
      </c>
      <c r="AT2026">
        <v>0</v>
      </c>
      <c r="AU2026">
        <v>1</v>
      </c>
      <c r="BA2026">
        <v>-0.43</v>
      </c>
    </row>
    <row r="2027" spans="3:53" x14ac:dyDescent="0.25">
      <c r="C2027" t="s">
        <v>335</v>
      </c>
      <c r="D2027" t="s">
        <v>278</v>
      </c>
      <c r="E2027">
        <v>226.41</v>
      </c>
      <c r="F2027">
        <v>6.89</v>
      </c>
      <c r="G2027">
        <v>6.48</v>
      </c>
      <c r="H2027">
        <v>7520</v>
      </c>
      <c r="I2027">
        <v>-5.48</v>
      </c>
      <c r="J2027" t="s">
        <v>74</v>
      </c>
      <c r="K2027">
        <v>56.44</v>
      </c>
      <c r="L2027">
        <v>225.47646315789481</v>
      </c>
      <c r="M2027">
        <v>0.11244492598222521</v>
      </c>
      <c r="N2027">
        <v>225.26635208333329</v>
      </c>
      <c r="O2027">
        <v>0.20582209121721221</v>
      </c>
      <c r="P2027">
        <v>667855</v>
      </c>
      <c r="Q2027">
        <v>626950</v>
      </c>
      <c r="R2027">
        <v>1.07</v>
      </c>
      <c r="S2027">
        <v>21.6</v>
      </c>
      <c r="T2027">
        <v>6.6509999999999989</v>
      </c>
      <c r="U2027">
        <v>13.37333333333333</v>
      </c>
      <c r="V2027">
        <v>2.4287035002306978</v>
      </c>
      <c r="AC2027">
        <v>227.2</v>
      </c>
      <c r="AD2027">
        <v>223.25</v>
      </c>
      <c r="AH2027" s="77">
        <f>IF(AND(M2027&lt;Variables!$G$6,M2027&gt;Variables!$G$5),0,1)</f>
        <v>1</v>
      </c>
      <c r="AI2027" s="77">
        <f t="shared" si="62"/>
        <v>0</v>
      </c>
      <c r="AJ2027" s="77">
        <f>IF(I2027&gt;Variables!$G$7,0,1)</f>
        <v>1</v>
      </c>
      <c r="AK2027" s="77">
        <f>IF(F2027&gt;Variables!$G$8,0,1)</f>
        <v>1</v>
      </c>
      <c r="AL2027" s="77">
        <f>IF(G2027&gt;Variables!$G$9,0,1)</f>
        <v>1</v>
      </c>
      <c r="AM2027" s="77">
        <f>IF(AND(K2027&gt;Variables!$G$10,K2027&lt;Variables!$G$11),0,1)</f>
        <v>1</v>
      </c>
      <c r="AN2027" s="77">
        <f>IF(H2027&lt;Variables!$G$13,1,0)</f>
        <v>0</v>
      </c>
      <c r="AO2027" s="77">
        <f>IF(R2027&lt;Variables!$G$12,0,1)</f>
        <v>0</v>
      </c>
      <c r="AP2027" s="78">
        <f t="shared" si="63"/>
        <v>0</v>
      </c>
      <c r="AQ2027" s="77">
        <f>IF(V2027&lt;Variables!$G$15,1,0)</f>
        <v>1</v>
      </c>
      <c r="AR2027">
        <v>0</v>
      </c>
      <c r="AS2027">
        <v>1</v>
      </c>
      <c r="AT2027">
        <v>0</v>
      </c>
      <c r="AU2027">
        <v>0</v>
      </c>
      <c r="BA2027">
        <v>0.11</v>
      </c>
    </row>
    <row r="2028" spans="3:53" x14ac:dyDescent="0.25">
      <c r="C2028" t="s">
        <v>335</v>
      </c>
      <c r="D2028" t="s">
        <v>282</v>
      </c>
      <c r="E2028">
        <v>63.52</v>
      </c>
      <c r="F2028">
        <v>9.76</v>
      </c>
      <c r="G2028">
        <v>-0.97</v>
      </c>
      <c r="H2028">
        <v>11670</v>
      </c>
      <c r="I2028">
        <v>1.7090000000000001</v>
      </c>
      <c r="J2028" t="s">
        <v>75</v>
      </c>
      <c r="K2028">
        <v>49.24</v>
      </c>
      <c r="L2028">
        <v>63.355710000000002</v>
      </c>
      <c r="M2028">
        <v>-0.11602742673075379</v>
      </c>
      <c r="N2028">
        <v>63.265344000000013</v>
      </c>
      <c r="O2028">
        <v>2.6643338887080249E-2</v>
      </c>
      <c r="P2028">
        <v>5230000</v>
      </c>
      <c r="Q2028">
        <v>1277000</v>
      </c>
      <c r="R2028">
        <v>4.0999999999999996</v>
      </c>
      <c r="S2028">
        <v>21.6</v>
      </c>
      <c r="T2028">
        <v>6.6509999999999989</v>
      </c>
      <c r="U2028">
        <v>13.37333333333333</v>
      </c>
      <c r="V2028">
        <v>2.361888446816617</v>
      </c>
      <c r="AC2028">
        <v>64.2</v>
      </c>
      <c r="AD2028">
        <v>61.1</v>
      </c>
      <c r="AH2028" s="77">
        <f>IF(AND(M2028&lt;Variables!$G$6,M2028&gt;Variables!$G$5),0,1)</f>
        <v>1</v>
      </c>
      <c r="AI2028" s="77">
        <f t="shared" si="62"/>
        <v>0</v>
      </c>
      <c r="AJ2028" s="77">
        <f>IF(I2028&gt;Variables!$G$7,0,1)</f>
        <v>1</v>
      </c>
      <c r="AK2028" s="77">
        <f>IF(F2028&gt;Variables!$G$8,0,1)</f>
        <v>0</v>
      </c>
      <c r="AL2028" s="77">
        <f>IF(G2028&gt;Variables!$G$9,0,1)</f>
        <v>1</v>
      </c>
      <c r="AM2028" s="77">
        <f>IF(AND(K2028&gt;Variables!$G$10,K2028&lt;Variables!$G$11),0,1)</f>
        <v>1</v>
      </c>
      <c r="AN2028" s="77">
        <f>IF(H2028&lt;Variables!$G$13,1,0)</f>
        <v>0</v>
      </c>
      <c r="AO2028" s="77">
        <f>IF(R2028&lt;Variables!$G$12,0,1)</f>
        <v>1</v>
      </c>
      <c r="AP2028" s="78">
        <f t="shared" si="63"/>
        <v>1</v>
      </c>
      <c r="AQ2028" s="77">
        <f>IF(V2028&lt;Variables!$G$15,1,0)</f>
        <v>1</v>
      </c>
      <c r="AR2028">
        <v>0</v>
      </c>
      <c r="AS2028">
        <v>0</v>
      </c>
      <c r="AT2028">
        <v>1</v>
      </c>
      <c r="AU2028">
        <v>0</v>
      </c>
      <c r="BA2028">
        <v>-2.14</v>
      </c>
    </row>
    <row r="2029" spans="3:53" x14ac:dyDescent="0.25">
      <c r="C2029" t="s">
        <v>335</v>
      </c>
      <c r="D2029" t="s">
        <v>178</v>
      </c>
      <c r="E2029">
        <v>11.48</v>
      </c>
      <c r="F2029">
        <v>14.87</v>
      </c>
      <c r="G2029">
        <v>9.6999999999999993</v>
      </c>
      <c r="H2029">
        <v>229.35</v>
      </c>
      <c r="I2029">
        <v>4207.6049999999996</v>
      </c>
      <c r="J2029" t="s">
        <v>75</v>
      </c>
      <c r="K2029">
        <v>40.340000000000003</v>
      </c>
      <c r="L2029">
        <v>11.490842105263161</v>
      </c>
      <c r="M2029">
        <v>-0.61650925679947399</v>
      </c>
      <c r="N2029">
        <v>11.58148571428571</v>
      </c>
      <c r="O2029">
        <v>-1.3943436815409791</v>
      </c>
      <c r="P2029">
        <v>2290000</v>
      </c>
      <c r="Q2029">
        <v>3460000</v>
      </c>
      <c r="R2029">
        <v>0.66</v>
      </c>
      <c r="S2029">
        <v>21.6</v>
      </c>
      <c r="T2029">
        <v>6.6509999999999989</v>
      </c>
      <c r="U2029">
        <v>13.37333333333333</v>
      </c>
      <c r="V2029">
        <v>2.265752216109854</v>
      </c>
      <c r="AC2029">
        <v>12.2</v>
      </c>
      <c r="AD2029">
        <v>11.31</v>
      </c>
      <c r="AH2029" s="77">
        <f>IF(AND(M2029&lt;Variables!$G$6,M2029&gt;Variables!$G$5),0,1)</f>
        <v>1</v>
      </c>
      <c r="AI2029" s="77">
        <f t="shared" si="62"/>
        <v>1</v>
      </c>
      <c r="AJ2029" s="77">
        <f>IF(I2029&gt;Variables!$G$7,0,1)</f>
        <v>0</v>
      </c>
      <c r="AK2029" s="77">
        <f>IF(F2029&gt;Variables!$G$8,0,1)</f>
        <v>0</v>
      </c>
      <c r="AL2029" s="77">
        <f>IF(G2029&gt;Variables!$G$9,0,1)</f>
        <v>1</v>
      </c>
      <c r="AM2029" s="77">
        <f>IF(AND(K2029&gt;Variables!$G$10,K2029&lt;Variables!$G$11),0,1)</f>
        <v>1</v>
      </c>
      <c r="AN2029" s="77">
        <f>IF(H2029&lt;Variables!$G$13,1,0)</f>
        <v>1</v>
      </c>
      <c r="AO2029" s="77">
        <f>IF(R2029&lt;Variables!$G$12,0,1)</f>
        <v>0</v>
      </c>
      <c r="AP2029" s="78">
        <f t="shared" si="63"/>
        <v>1</v>
      </c>
      <c r="AQ2029" s="77">
        <f>IF(V2029&lt;Variables!$G$15,1,0)</f>
        <v>1</v>
      </c>
      <c r="AR2029">
        <v>1</v>
      </c>
      <c r="AS2029">
        <v>0</v>
      </c>
      <c r="AT2029">
        <v>0</v>
      </c>
      <c r="AU2029">
        <v>0</v>
      </c>
      <c r="BA2029">
        <v>1.31</v>
      </c>
    </row>
    <row r="2030" spans="3:53" x14ac:dyDescent="0.25">
      <c r="C2030" t="s">
        <v>335</v>
      </c>
      <c r="D2030" t="s">
        <v>158</v>
      </c>
      <c r="E2030">
        <v>37.67</v>
      </c>
      <c r="F2030">
        <v>5.59</v>
      </c>
      <c r="G2030">
        <v>5.55</v>
      </c>
      <c r="H2030">
        <v>5340</v>
      </c>
      <c r="I2030">
        <v>1.2370000000000001</v>
      </c>
      <c r="J2030" t="s">
        <v>75</v>
      </c>
      <c r="K2030">
        <v>59.95</v>
      </c>
      <c r="L2030">
        <v>37.505000000000003</v>
      </c>
      <c r="M2030">
        <v>0.1333155579256213</v>
      </c>
      <c r="N2030">
        <v>37.4229725</v>
      </c>
      <c r="O2030">
        <v>0.35279800395331912</v>
      </c>
      <c r="P2030">
        <v>186454</v>
      </c>
      <c r="Q2030">
        <v>662495</v>
      </c>
      <c r="R2030">
        <v>0.28000000000000003</v>
      </c>
      <c r="S2030">
        <v>21.6</v>
      </c>
      <c r="T2030">
        <v>6.6509999999999989</v>
      </c>
      <c r="U2030">
        <v>13.37333333333333</v>
      </c>
      <c r="V2030">
        <v>2.4627848929476071</v>
      </c>
      <c r="AC2030">
        <v>38.866599999999998</v>
      </c>
      <c r="AD2030">
        <v>37.450000000000003</v>
      </c>
      <c r="AH2030" s="77">
        <f>IF(AND(M2030&lt;Variables!$G$6,M2030&gt;Variables!$G$5),0,1)</f>
        <v>1</v>
      </c>
      <c r="AI2030" s="77">
        <f t="shared" si="62"/>
        <v>0</v>
      </c>
      <c r="AJ2030" s="77">
        <f>IF(I2030&gt;Variables!$G$7,0,1)</f>
        <v>1</v>
      </c>
      <c r="AK2030" s="77">
        <f>IF(F2030&gt;Variables!$G$8,0,1)</f>
        <v>1</v>
      </c>
      <c r="AL2030" s="77">
        <f>IF(G2030&gt;Variables!$G$9,0,1)</f>
        <v>1</v>
      </c>
      <c r="AM2030" s="77">
        <f>IF(AND(K2030&gt;Variables!$G$10,K2030&lt;Variables!$G$11),0,1)</f>
        <v>1</v>
      </c>
      <c r="AN2030" s="77">
        <f>IF(H2030&lt;Variables!$G$13,1,0)</f>
        <v>0</v>
      </c>
      <c r="AO2030" s="77">
        <f>IF(R2030&lt;Variables!$G$12,0,1)</f>
        <v>0</v>
      </c>
      <c r="AP2030" s="78">
        <f t="shared" si="63"/>
        <v>1</v>
      </c>
      <c r="AQ2030" s="77">
        <f>IF(V2030&lt;Variables!$G$15,1,0)</f>
        <v>1</v>
      </c>
      <c r="AR2030">
        <v>1</v>
      </c>
      <c r="AS2030">
        <v>0</v>
      </c>
      <c r="AT2030">
        <v>0</v>
      </c>
      <c r="AU2030">
        <v>0</v>
      </c>
      <c r="BA2030">
        <v>0.91</v>
      </c>
    </row>
    <row r="2031" spans="3:53" x14ac:dyDescent="0.25">
      <c r="C2031" t="s">
        <v>335</v>
      </c>
      <c r="D2031" t="s">
        <v>167</v>
      </c>
      <c r="E2031">
        <v>12.14</v>
      </c>
      <c r="F2031">
        <v>8.6300000000000008</v>
      </c>
      <c r="G2031">
        <v>3.46</v>
      </c>
      <c r="H2031">
        <v>2260</v>
      </c>
      <c r="I2031">
        <v>-30.661000000000001</v>
      </c>
      <c r="J2031" t="s">
        <v>75</v>
      </c>
      <c r="K2031">
        <v>41.23</v>
      </c>
      <c r="L2031">
        <v>12.18967</v>
      </c>
      <c r="M2031">
        <v>-0.69460452990114496</v>
      </c>
      <c r="N2031">
        <v>12.26337</v>
      </c>
      <c r="O2031">
        <v>-1.291406848199161</v>
      </c>
      <c r="P2031">
        <v>73222000</v>
      </c>
      <c r="Q2031">
        <v>13611000</v>
      </c>
      <c r="R2031">
        <v>5.38</v>
      </c>
      <c r="S2031">
        <v>21.6</v>
      </c>
      <c r="T2031">
        <v>6.6509999999999989</v>
      </c>
      <c r="U2031">
        <v>13.37333333333333</v>
      </c>
      <c r="V2031">
        <v>2.2766097409491799</v>
      </c>
      <c r="AC2031">
        <v>12.3</v>
      </c>
      <c r="AD2031">
        <v>11.37</v>
      </c>
      <c r="AH2031" s="77">
        <f>IF(AND(M2031&lt;Variables!$G$6,M2031&gt;Variables!$G$5),0,1)</f>
        <v>1</v>
      </c>
      <c r="AI2031" s="77">
        <f t="shared" si="62"/>
        <v>1</v>
      </c>
      <c r="AJ2031" s="77">
        <f>IF(I2031&gt;Variables!$G$7,0,1)</f>
        <v>1</v>
      </c>
      <c r="AK2031" s="77">
        <f>IF(F2031&gt;Variables!$G$8,0,1)</f>
        <v>1</v>
      </c>
      <c r="AL2031" s="77">
        <f>IF(G2031&gt;Variables!$G$9,0,1)</f>
        <v>1</v>
      </c>
      <c r="AM2031" s="77">
        <f>IF(AND(K2031&gt;Variables!$G$10,K2031&lt;Variables!$G$11),0,1)</f>
        <v>1</v>
      </c>
      <c r="AN2031" s="77">
        <f>IF(H2031&lt;Variables!$G$13,1,0)</f>
        <v>0</v>
      </c>
      <c r="AO2031" s="77">
        <f>IF(R2031&lt;Variables!$G$12,0,1)</f>
        <v>1</v>
      </c>
      <c r="AP2031" s="78">
        <f t="shared" si="63"/>
        <v>1</v>
      </c>
      <c r="AQ2031" s="77">
        <f>IF(V2031&lt;Variables!$G$15,1,0)</f>
        <v>1</v>
      </c>
      <c r="AR2031">
        <v>0</v>
      </c>
      <c r="AS2031">
        <v>0</v>
      </c>
      <c r="AT2031">
        <v>1</v>
      </c>
      <c r="AU2031">
        <v>0</v>
      </c>
      <c r="BA2031">
        <v>-0.99</v>
      </c>
    </row>
    <row r="2032" spans="3:53" x14ac:dyDescent="0.25">
      <c r="C2032" t="s">
        <v>335</v>
      </c>
      <c r="D2032" t="s">
        <v>127</v>
      </c>
      <c r="E2032">
        <v>35.840000000000003</v>
      </c>
      <c r="F2032">
        <v>7.57</v>
      </c>
      <c r="G2032">
        <v>8.3800000000000008</v>
      </c>
      <c r="H2032">
        <v>8000</v>
      </c>
      <c r="I2032">
        <v>1766.9860000000001</v>
      </c>
      <c r="J2032" t="s">
        <v>75</v>
      </c>
      <c r="K2032">
        <v>22.2</v>
      </c>
      <c r="L2032">
        <v>36.470574999999997</v>
      </c>
      <c r="M2032">
        <v>-2.1677064318289578</v>
      </c>
      <c r="N2032">
        <v>36.733466666666672</v>
      </c>
      <c r="O2032">
        <v>-2.8678661783441952</v>
      </c>
      <c r="P2032">
        <v>735175</v>
      </c>
      <c r="Q2032">
        <v>741896</v>
      </c>
      <c r="R2032">
        <v>0.99</v>
      </c>
      <c r="S2032">
        <v>21.6</v>
      </c>
      <c r="T2032">
        <v>6.6509999999999989</v>
      </c>
      <c r="U2032">
        <v>13.37333333333333</v>
      </c>
      <c r="V2032">
        <v>1.9613150215591599</v>
      </c>
      <c r="AC2032">
        <v>35.909999999999997</v>
      </c>
      <c r="AD2032">
        <v>33.549999999999997</v>
      </c>
      <c r="AH2032" s="77">
        <f>IF(AND(M2032&lt;Variables!$G$6,M2032&gt;Variables!$G$5),0,1)</f>
        <v>0</v>
      </c>
      <c r="AI2032" s="77">
        <f t="shared" si="62"/>
        <v>1</v>
      </c>
      <c r="AJ2032" s="77">
        <f>IF(I2032&gt;Variables!$G$7,0,1)</f>
        <v>0</v>
      </c>
      <c r="AK2032" s="77">
        <f>IF(F2032&gt;Variables!$G$8,0,1)</f>
        <v>1</v>
      </c>
      <c r="AL2032" s="77">
        <f>IF(G2032&gt;Variables!$G$9,0,1)</f>
        <v>1</v>
      </c>
      <c r="AM2032" s="77">
        <f>IF(AND(K2032&gt;Variables!$G$10,K2032&lt;Variables!$G$11),0,1)</f>
        <v>1</v>
      </c>
      <c r="AN2032" s="77">
        <f>IF(H2032&lt;Variables!$G$13,1,0)</f>
        <v>0</v>
      </c>
      <c r="AO2032" s="77">
        <f>IF(R2032&lt;Variables!$G$12,0,1)</f>
        <v>0</v>
      </c>
      <c r="AP2032" s="78">
        <f t="shared" si="63"/>
        <v>1</v>
      </c>
      <c r="AQ2032" s="77">
        <f>IF(V2032&lt;Variables!$G$15,1,0)</f>
        <v>1</v>
      </c>
      <c r="AR2032">
        <v>0</v>
      </c>
      <c r="AS2032">
        <v>0</v>
      </c>
      <c r="AT2032">
        <v>1</v>
      </c>
      <c r="AU2032">
        <v>0</v>
      </c>
      <c r="BA2032">
        <v>-2.25</v>
      </c>
    </row>
    <row r="2033" spans="3:53" x14ac:dyDescent="0.25">
      <c r="C2033" t="s">
        <v>335</v>
      </c>
      <c r="D2033" t="s">
        <v>302</v>
      </c>
      <c r="E2033">
        <v>22.95</v>
      </c>
      <c r="F2033">
        <v>14.96</v>
      </c>
      <c r="G2033">
        <v>10.07</v>
      </c>
      <c r="H2033">
        <v>1050</v>
      </c>
      <c r="I2033">
        <v>126.455</v>
      </c>
      <c r="J2033" t="s">
        <v>74</v>
      </c>
      <c r="K2033">
        <v>39.06</v>
      </c>
      <c r="L2033">
        <v>23.059985000000001</v>
      </c>
      <c r="M2033">
        <v>-0.47695174129558959</v>
      </c>
      <c r="N2033">
        <v>23.232962000000001</v>
      </c>
      <c r="O2033">
        <v>-1.2179333827516321</v>
      </c>
      <c r="P2033">
        <v>14500000</v>
      </c>
      <c r="Q2033">
        <v>1330000</v>
      </c>
      <c r="R2033">
        <v>10.9</v>
      </c>
      <c r="S2033">
        <v>21.6</v>
      </c>
      <c r="T2033">
        <v>6.6509999999999989</v>
      </c>
      <c r="U2033">
        <v>13.37333333333333</v>
      </c>
      <c r="V2033">
        <v>2.250993188553938</v>
      </c>
      <c r="AC2033">
        <v>23.624300000000002</v>
      </c>
      <c r="AD2033">
        <v>22.8001</v>
      </c>
      <c r="AH2033" s="77">
        <f>IF(AND(M2033&lt;Variables!$G$6,M2033&gt;Variables!$G$5),0,1)</f>
        <v>1</v>
      </c>
      <c r="AI2033" s="77">
        <f t="shared" si="62"/>
        <v>1</v>
      </c>
      <c r="AJ2033" s="77">
        <f>IF(I2033&gt;Variables!$G$7,0,1)</f>
        <v>0</v>
      </c>
      <c r="AK2033" s="77">
        <f>IF(F2033&gt;Variables!$G$8,0,1)</f>
        <v>0</v>
      </c>
      <c r="AL2033" s="77">
        <f>IF(G2033&gt;Variables!$G$9,0,1)</f>
        <v>1</v>
      </c>
      <c r="AM2033" s="77">
        <f>IF(AND(K2033&gt;Variables!$G$10,K2033&lt;Variables!$G$11),0,1)</f>
        <v>1</v>
      </c>
      <c r="AN2033" s="77">
        <f>IF(H2033&lt;Variables!$G$13,1,0)</f>
        <v>1</v>
      </c>
      <c r="AO2033" s="77">
        <f>IF(R2033&lt;Variables!$G$12,0,1)</f>
        <v>1</v>
      </c>
      <c r="AP2033" s="78">
        <f t="shared" si="63"/>
        <v>0</v>
      </c>
      <c r="AQ2033" s="77">
        <f>IF(V2033&lt;Variables!$G$15,1,0)</f>
        <v>1</v>
      </c>
      <c r="AR2033">
        <v>1</v>
      </c>
      <c r="AS2033">
        <v>0</v>
      </c>
      <c r="AT2033">
        <v>0</v>
      </c>
      <c r="AU2033">
        <v>0</v>
      </c>
      <c r="BA2033">
        <v>2</v>
      </c>
    </row>
    <row r="2034" spans="3:53" x14ac:dyDescent="0.25">
      <c r="C2034" t="s">
        <v>335</v>
      </c>
      <c r="D2034" t="s">
        <v>275</v>
      </c>
      <c r="E2034">
        <v>56.05</v>
      </c>
      <c r="F2034">
        <v>46.42</v>
      </c>
      <c r="G2034">
        <v>0.27</v>
      </c>
      <c r="H2034">
        <v>639.94000000000005</v>
      </c>
      <c r="I2034">
        <v>-10.012</v>
      </c>
      <c r="J2034" t="s">
        <v>74</v>
      </c>
      <c r="K2034">
        <v>28.04</v>
      </c>
      <c r="L2034">
        <v>55.89334736842104</v>
      </c>
      <c r="M2034">
        <v>-4.1771283203255211E-2</v>
      </c>
      <c r="N2034">
        <v>55.946810204081622</v>
      </c>
      <c r="O2034">
        <v>-0.1372914806070942</v>
      </c>
      <c r="P2034">
        <v>6340000</v>
      </c>
      <c r="Q2034">
        <v>178970</v>
      </c>
      <c r="R2034">
        <v>35.42</v>
      </c>
      <c r="S2034">
        <v>21.6</v>
      </c>
      <c r="T2034">
        <v>6.6509999999999989</v>
      </c>
      <c r="U2034">
        <v>13.37333333333333</v>
      </c>
      <c r="V2034">
        <v>2.137931298532318</v>
      </c>
      <c r="AC2034">
        <v>56.06</v>
      </c>
      <c r="AD2034">
        <v>55.67</v>
      </c>
      <c r="AH2034" s="77">
        <f>IF(AND(M2034&lt;Variables!$G$6,M2034&gt;Variables!$G$5),0,1)</f>
        <v>1</v>
      </c>
      <c r="AI2034" s="77">
        <f t="shared" si="62"/>
        <v>1</v>
      </c>
      <c r="AJ2034" s="77">
        <f>IF(I2034&gt;Variables!$G$7,0,1)</f>
        <v>1</v>
      </c>
      <c r="AK2034" s="77">
        <f>IF(F2034&gt;Variables!$G$8,0,1)</f>
        <v>0</v>
      </c>
      <c r="AL2034" s="77">
        <f>IF(G2034&gt;Variables!$G$9,0,1)</f>
        <v>1</v>
      </c>
      <c r="AM2034" s="77">
        <f>IF(AND(K2034&gt;Variables!$G$10,K2034&lt;Variables!$G$11),0,1)</f>
        <v>1</v>
      </c>
      <c r="AN2034" s="77">
        <f>IF(H2034&lt;Variables!$G$13,1,0)</f>
        <v>1</v>
      </c>
      <c r="AO2034" s="77">
        <f>IF(R2034&lt;Variables!$G$12,0,1)</f>
        <v>1</v>
      </c>
      <c r="AP2034" s="78">
        <f t="shared" si="63"/>
        <v>0</v>
      </c>
      <c r="AQ2034" s="77">
        <f>IF(V2034&lt;Variables!$G$15,1,0)</f>
        <v>1</v>
      </c>
      <c r="AR2034">
        <v>0</v>
      </c>
      <c r="AS2034">
        <v>1</v>
      </c>
      <c r="AT2034">
        <v>0</v>
      </c>
      <c r="AU2034">
        <v>0</v>
      </c>
      <c r="BA2034">
        <v>-0.45</v>
      </c>
    </row>
    <row r="2035" spans="3:53" x14ac:dyDescent="0.25">
      <c r="C2035" t="s">
        <v>335</v>
      </c>
      <c r="D2035" t="s">
        <v>179</v>
      </c>
      <c r="E2035">
        <v>22.19</v>
      </c>
      <c r="F2035">
        <v>7.26</v>
      </c>
      <c r="G2035">
        <v>5.26</v>
      </c>
      <c r="H2035">
        <v>14130</v>
      </c>
      <c r="I2035">
        <v>-72.088999999999999</v>
      </c>
      <c r="J2035" t="s">
        <v>75</v>
      </c>
      <c r="K2035">
        <v>48.52</v>
      </c>
      <c r="L2035">
        <v>22.13926</v>
      </c>
      <c r="M2035">
        <v>-0.15474771966181219</v>
      </c>
      <c r="N2035">
        <v>22.080804000000001</v>
      </c>
      <c r="O2035">
        <v>0.1095793432159279</v>
      </c>
      <c r="P2035">
        <v>23300000</v>
      </c>
      <c r="Q2035">
        <v>11046000</v>
      </c>
      <c r="R2035">
        <v>2.11</v>
      </c>
      <c r="S2035">
        <v>21.6</v>
      </c>
      <c r="T2035">
        <v>6.6509999999999989</v>
      </c>
      <c r="U2035">
        <v>13.37333333333333</v>
      </c>
      <c r="V2035">
        <v>2.3550292118179201</v>
      </c>
      <c r="AC2035">
        <v>22.645</v>
      </c>
      <c r="AD2035">
        <v>22.1</v>
      </c>
      <c r="AH2035" s="77">
        <f>IF(AND(M2035&lt;Variables!$G$6,M2035&gt;Variables!$G$5),0,1)</f>
        <v>1</v>
      </c>
      <c r="AI2035" s="77">
        <f t="shared" si="62"/>
        <v>0</v>
      </c>
      <c r="AJ2035" s="77">
        <f>IF(I2035&gt;Variables!$G$7,0,1)</f>
        <v>1</v>
      </c>
      <c r="AK2035" s="77">
        <f>IF(F2035&gt;Variables!$G$8,0,1)</f>
        <v>1</v>
      </c>
      <c r="AL2035" s="77">
        <f>IF(G2035&gt;Variables!$G$9,0,1)</f>
        <v>1</v>
      </c>
      <c r="AM2035" s="77">
        <f>IF(AND(K2035&gt;Variables!$G$10,K2035&lt;Variables!$G$11),0,1)</f>
        <v>1</v>
      </c>
      <c r="AN2035" s="77">
        <f>IF(H2035&lt;Variables!$G$13,1,0)</f>
        <v>0</v>
      </c>
      <c r="AO2035" s="77">
        <f>IF(R2035&lt;Variables!$G$12,0,1)</f>
        <v>0</v>
      </c>
      <c r="AP2035" s="78">
        <f t="shared" si="63"/>
        <v>1</v>
      </c>
      <c r="AQ2035" s="77">
        <f>IF(V2035&lt;Variables!$G$15,1,0)</f>
        <v>1</v>
      </c>
      <c r="AR2035">
        <v>1</v>
      </c>
      <c r="AS2035">
        <v>0</v>
      </c>
      <c r="AT2035">
        <v>0</v>
      </c>
      <c r="AU2035">
        <v>0</v>
      </c>
      <c r="BA2035">
        <v>1.1499999999999999</v>
      </c>
    </row>
    <row r="2036" spans="3:53" x14ac:dyDescent="0.25">
      <c r="C2036" t="s">
        <v>335</v>
      </c>
      <c r="D2036" t="s">
        <v>329</v>
      </c>
      <c r="E2036">
        <v>162.38999999999999</v>
      </c>
      <c r="F2036">
        <v>5.35</v>
      </c>
      <c r="G2036">
        <v>6.46</v>
      </c>
      <c r="H2036">
        <v>9510</v>
      </c>
      <c r="I2036">
        <v>0</v>
      </c>
      <c r="J2036" t="s">
        <v>75</v>
      </c>
      <c r="K2036">
        <v>46.29</v>
      </c>
      <c r="L2036">
        <v>162.1979</v>
      </c>
      <c r="M2036">
        <v>-0.1836645234001171</v>
      </c>
      <c r="N2036">
        <v>161.95549130434779</v>
      </c>
      <c r="O2036">
        <v>-3.4263305245735509E-2</v>
      </c>
      <c r="P2036">
        <v>416035</v>
      </c>
      <c r="Q2036">
        <v>412646</v>
      </c>
      <c r="R2036">
        <v>1.01</v>
      </c>
      <c r="S2036">
        <v>21.6</v>
      </c>
      <c r="T2036">
        <v>6.6509999999999989</v>
      </c>
      <c r="U2036">
        <v>13.37333333333333</v>
      </c>
      <c r="V2036">
        <v>2.3313718077457231</v>
      </c>
      <c r="AC2036">
        <v>161.99</v>
      </c>
      <c r="AD2036">
        <v>156.38999999999999</v>
      </c>
      <c r="AH2036" s="77">
        <f>IF(AND(M2036&lt;Variables!$G$6,M2036&gt;Variables!$G$5),0,1)</f>
        <v>1</v>
      </c>
      <c r="AI2036" s="77">
        <f t="shared" si="62"/>
        <v>0</v>
      </c>
      <c r="AJ2036" s="77">
        <f>IF(I2036&gt;Variables!$G$7,0,1)</f>
        <v>1</v>
      </c>
      <c r="AK2036" s="77">
        <f>IF(F2036&gt;Variables!$G$8,0,1)</f>
        <v>1</v>
      </c>
      <c r="AL2036" s="77">
        <f>IF(G2036&gt;Variables!$G$9,0,1)</f>
        <v>1</v>
      </c>
      <c r="AM2036" s="77">
        <f>IF(AND(K2036&gt;Variables!$G$10,K2036&lt;Variables!$G$11),0,1)</f>
        <v>1</v>
      </c>
      <c r="AN2036" s="77">
        <f>IF(H2036&lt;Variables!$G$13,1,0)</f>
        <v>0</v>
      </c>
      <c r="AO2036" s="77">
        <f>IF(R2036&lt;Variables!$G$12,0,1)</f>
        <v>0</v>
      </c>
      <c r="AP2036" s="78">
        <f t="shared" si="63"/>
        <v>1</v>
      </c>
      <c r="AQ2036" s="77">
        <f>IF(V2036&lt;Variables!$G$15,1,0)</f>
        <v>1</v>
      </c>
      <c r="AR2036">
        <v>0</v>
      </c>
      <c r="AS2036">
        <v>0</v>
      </c>
      <c r="AT2036">
        <v>1</v>
      </c>
      <c r="AU2036">
        <v>0</v>
      </c>
      <c r="BA2036">
        <v>-1.51</v>
      </c>
    </row>
    <row r="2037" spans="3:53" x14ac:dyDescent="0.25">
      <c r="C2037" t="s">
        <v>335</v>
      </c>
      <c r="D2037" t="s">
        <v>280</v>
      </c>
      <c r="E2037">
        <v>36.299999999999997</v>
      </c>
      <c r="F2037">
        <v>12.94</v>
      </c>
      <c r="G2037">
        <v>7.52</v>
      </c>
      <c r="H2037">
        <v>-99999</v>
      </c>
      <c r="I2037">
        <v>-99999</v>
      </c>
      <c r="J2037" t="s">
        <v>75</v>
      </c>
      <c r="K2037">
        <v>46.33</v>
      </c>
      <c r="L2037">
        <v>35.872041666666661</v>
      </c>
      <c r="M2037">
        <v>7.6545220337591049E-2</v>
      </c>
      <c r="N2037">
        <v>36.132176470588227</v>
      </c>
      <c r="O2037">
        <v>-0.64395918905585692</v>
      </c>
      <c r="P2037">
        <v>933530</v>
      </c>
      <c r="Q2037"/>
      <c r="R2037"/>
      <c r="S2037">
        <v>21.6</v>
      </c>
      <c r="T2037">
        <v>6.6509999999999989</v>
      </c>
      <c r="U2037">
        <v>13.37333333333333</v>
      </c>
      <c r="V2037">
        <v>2.327799923999772</v>
      </c>
      <c r="AC2037">
        <v>38.93</v>
      </c>
      <c r="AD2037">
        <v>35.854999999999997</v>
      </c>
      <c r="AH2037" s="77">
        <f>IF(AND(M2037&lt;Variables!$G$6,M2037&gt;Variables!$G$5),0,1)</f>
        <v>1</v>
      </c>
      <c r="AI2037" s="77">
        <f t="shared" si="62"/>
        <v>1</v>
      </c>
      <c r="AJ2037" s="77">
        <f>IF(I2037&gt;Variables!$G$7,0,1)</f>
        <v>1</v>
      </c>
      <c r="AK2037" s="77">
        <f>IF(F2037&gt;Variables!$G$8,0,1)</f>
        <v>0</v>
      </c>
      <c r="AL2037" s="77">
        <f>IF(G2037&gt;Variables!$G$9,0,1)</f>
        <v>1</v>
      </c>
      <c r="AM2037" s="77">
        <f>IF(AND(K2037&gt;Variables!$G$10,K2037&lt;Variables!$G$11),0,1)</f>
        <v>1</v>
      </c>
      <c r="AN2037" s="77">
        <f>IF(H2037&lt;Variables!$G$13,1,0)</f>
        <v>1</v>
      </c>
      <c r="AO2037" s="77">
        <f>IF(R2037&lt;Variables!$G$12,0,1)</f>
        <v>0</v>
      </c>
      <c r="AP2037" s="78">
        <f t="shared" si="63"/>
        <v>1</v>
      </c>
      <c r="AQ2037" s="77">
        <f>IF(V2037&lt;Variables!$G$15,1,0)</f>
        <v>1</v>
      </c>
      <c r="AR2037">
        <v>1</v>
      </c>
      <c r="AS2037">
        <v>0</v>
      </c>
      <c r="AT2037">
        <v>0</v>
      </c>
      <c r="AU2037">
        <v>0</v>
      </c>
      <c r="BA2037">
        <v>2</v>
      </c>
    </row>
    <row r="2038" spans="3:53" x14ac:dyDescent="0.25">
      <c r="C2038" t="s">
        <v>335</v>
      </c>
      <c r="D2038" t="s">
        <v>172</v>
      </c>
      <c r="E2038">
        <v>54.46</v>
      </c>
      <c r="F2038">
        <v>5.93</v>
      </c>
      <c r="G2038">
        <v>5.89</v>
      </c>
      <c r="H2038">
        <v>6950</v>
      </c>
      <c r="I2038">
        <v>123644.995</v>
      </c>
      <c r="J2038" t="s">
        <v>75</v>
      </c>
      <c r="K2038">
        <v>63.74</v>
      </c>
      <c r="L2038">
        <v>53.820095000000002</v>
      </c>
      <c r="M2038">
        <v>0.8916836731707648</v>
      </c>
      <c r="N2038">
        <v>53.544806382978727</v>
      </c>
      <c r="O2038">
        <v>1.4103956443875201</v>
      </c>
      <c r="P2038">
        <v>745196</v>
      </c>
      <c r="Q2038">
        <v>1251000</v>
      </c>
      <c r="R2038">
        <v>0.6</v>
      </c>
      <c r="S2038">
        <v>21.6</v>
      </c>
      <c r="T2038">
        <v>6.6509999999999989</v>
      </c>
      <c r="U2038">
        <v>13.37333333333333</v>
      </c>
      <c r="V2038">
        <v>2.4507796176604302</v>
      </c>
      <c r="AC2038">
        <v>54.639899999999997</v>
      </c>
      <c r="AD2038">
        <v>52</v>
      </c>
      <c r="AH2038" s="77">
        <f>IF(AND(M2038&lt;Variables!$G$6,M2038&gt;Variables!$G$5),0,1)</f>
        <v>1</v>
      </c>
      <c r="AI2038" s="77">
        <f t="shared" si="62"/>
        <v>0</v>
      </c>
      <c r="AJ2038" s="77">
        <f>IF(I2038&gt;Variables!$G$7,0,1)</f>
        <v>0</v>
      </c>
      <c r="AK2038" s="77">
        <f>IF(F2038&gt;Variables!$G$8,0,1)</f>
        <v>1</v>
      </c>
      <c r="AL2038" s="77">
        <f>IF(G2038&gt;Variables!$G$9,0,1)</f>
        <v>1</v>
      </c>
      <c r="AM2038" s="77">
        <f>IF(AND(K2038&gt;Variables!$G$10,K2038&lt;Variables!$G$11),0,1)</f>
        <v>0</v>
      </c>
      <c r="AN2038" s="77">
        <f>IF(H2038&lt;Variables!$G$13,1,0)</f>
        <v>0</v>
      </c>
      <c r="AO2038" s="77">
        <f>IF(R2038&lt;Variables!$G$12,0,1)</f>
        <v>0</v>
      </c>
      <c r="AP2038" s="78">
        <f t="shared" si="63"/>
        <v>1</v>
      </c>
      <c r="AQ2038" s="77">
        <f>IF(V2038&lt;Variables!$G$15,1,0)</f>
        <v>1</v>
      </c>
      <c r="AR2038">
        <v>0</v>
      </c>
      <c r="AS2038">
        <v>0</v>
      </c>
      <c r="AT2038">
        <v>1</v>
      </c>
      <c r="AU2038">
        <v>0</v>
      </c>
      <c r="BA2038">
        <v>-1.19</v>
      </c>
    </row>
    <row r="2039" spans="3:53" x14ac:dyDescent="0.25">
      <c r="C2039" t="s">
        <v>336</v>
      </c>
      <c r="D2039" t="s">
        <v>165</v>
      </c>
      <c r="E2039">
        <v>275.31</v>
      </c>
      <c r="F2039">
        <v>5.33</v>
      </c>
      <c r="G2039">
        <v>5.12</v>
      </c>
      <c r="H2039">
        <v>48780</v>
      </c>
      <c r="I2039">
        <v>5.298</v>
      </c>
      <c r="J2039" t="s">
        <v>75</v>
      </c>
      <c r="K2039">
        <v>37.770000000000003</v>
      </c>
      <c r="L2039">
        <v>275.00416000000001</v>
      </c>
      <c r="M2039">
        <v>-0.16514659269154389</v>
      </c>
      <c r="N2039">
        <v>274.79736800000001</v>
      </c>
      <c r="O2039">
        <v>-9.0018329433196931E-2</v>
      </c>
      <c r="P2039">
        <v>3521000</v>
      </c>
      <c r="Q2039">
        <v>2924000</v>
      </c>
      <c r="R2039">
        <v>1.2</v>
      </c>
      <c r="S2039">
        <v>21.358000000000001</v>
      </c>
      <c r="T2039">
        <v>6.4</v>
      </c>
      <c r="U2039">
        <v>13.081666666666671</v>
      </c>
      <c r="V2039">
        <v>2.2387579941209328</v>
      </c>
      <c r="AC2039">
        <v>275.55</v>
      </c>
      <c r="AD2039">
        <v>271.26010000000002</v>
      </c>
      <c r="AH2039" s="77">
        <f>IF(AND(M2039&lt;Variables!$G$6,M2039&gt;Variables!$G$5),0,1)</f>
        <v>1</v>
      </c>
      <c r="AI2039" s="77">
        <f t="shared" si="62"/>
        <v>0</v>
      </c>
      <c r="AJ2039" s="77">
        <f>IF(I2039&gt;Variables!$G$7,0,1)</f>
        <v>1</v>
      </c>
      <c r="AK2039" s="77">
        <f>IF(F2039&gt;Variables!$G$8,0,1)</f>
        <v>1</v>
      </c>
      <c r="AL2039" s="77">
        <f>IF(G2039&gt;Variables!$G$9,0,1)</f>
        <v>1</v>
      </c>
      <c r="AM2039" s="77">
        <f>IF(AND(K2039&gt;Variables!$G$10,K2039&lt;Variables!$G$11),0,1)</f>
        <v>1</v>
      </c>
      <c r="AN2039" s="77">
        <f>IF(H2039&lt;Variables!$G$13,1,0)</f>
        <v>0</v>
      </c>
      <c r="AO2039" s="77">
        <f>IF(R2039&lt;Variables!$G$12,0,1)</f>
        <v>0</v>
      </c>
      <c r="AP2039" s="78">
        <f t="shared" si="63"/>
        <v>1</v>
      </c>
      <c r="AQ2039" s="77">
        <f>IF(V2039&lt;Variables!$G$15,1,0)</f>
        <v>1</v>
      </c>
      <c r="AR2039">
        <v>0</v>
      </c>
      <c r="AS2039">
        <v>0</v>
      </c>
      <c r="AT2039">
        <v>0</v>
      </c>
      <c r="AU2039">
        <v>1</v>
      </c>
      <c r="BA2039">
        <v>-1.18</v>
      </c>
    </row>
    <row r="2040" spans="3:53" x14ac:dyDescent="0.25">
      <c r="C2040" t="s">
        <v>336</v>
      </c>
      <c r="D2040" t="s">
        <v>280</v>
      </c>
      <c r="E2040">
        <v>36.31</v>
      </c>
      <c r="F2040">
        <v>12.94</v>
      </c>
      <c r="G2040">
        <v>7.38</v>
      </c>
      <c r="H2040">
        <v>-99999</v>
      </c>
      <c r="I2040">
        <v>-99999</v>
      </c>
      <c r="J2040" t="s">
        <v>75</v>
      </c>
      <c r="K2040">
        <v>49.46</v>
      </c>
      <c r="L2040">
        <v>35.911966666666672</v>
      </c>
      <c r="M2040">
        <v>-0.15862864653288691</v>
      </c>
      <c r="N2040">
        <v>36.071588235294122</v>
      </c>
      <c r="O2040">
        <v>-0.60043997475610256</v>
      </c>
      <c r="P2040">
        <v>938380</v>
      </c>
      <c r="Q2040"/>
      <c r="R2040"/>
      <c r="S2040">
        <v>21.358000000000001</v>
      </c>
      <c r="T2040">
        <v>6.4</v>
      </c>
      <c r="U2040">
        <v>13.081666666666671</v>
      </c>
      <c r="V2040">
        <v>2.3652825602630139</v>
      </c>
      <c r="AC2040">
        <v>38.93</v>
      </c>
      <c r="AD2040">
        <v>35.895000000000003</v>
      </c>
      <c r="AH2040" s="77">
        <f>IF(AND(M2040&lt;Variables!$G$6,M2040&gt;Variables!$G$5),0,1)</f>
        <v>1</v>
      </c>
      <c r="AI2040" s="77">
        <f t="shared" si="62"/>
        <v>1</v>
      </c>
      <c r="AJ2040" s="77">
        <f>IF(I2040&gt;Variables!$G$7,0,1)</f>
        <v>1</v>
      </c>
      <c r="AK2040" s="77">
        <f>IF(F2040&gt;Variables!$G$8,0,1)</f>
        <v>0</v>
      </c>
      <c r="AL2040" s="77">
        <f>IF(G2040&gt;Variables!$G$9,0,1)</f>
        <v>1</v>
      </c>
      <c r="AM2040" s="77">
        <f>IF(AND(K2040&gt;Variables!$G$10,K2040&lt;Variables!$G$11),0,1)</f>
        <v>1</v>
      </c>
      <c r="AN2040" s="77">
        <f>IF(H2040&lt;Variables!$G$13,1,0)</f>
        <v>1</v>
      </c>
      <c r="AO2040" s="77">
        <f>IF(R2040&lt;Variables!$G$12,0,1)</f>
        <v>0</v>
      </c>
      <c r="AP2040" s="78">
        <f t="shared" si="63"/>
        <v>1</v>
      </c>
      <c r="AQ2040" s="77">
        <f>IF(V2040&lt;Variables!$G$15,1,0)</f>
        <v>1</v>
      </c>
      <c r="AR2040">
        <v>1</v>
      </c>
      <c r="AS2040">
        <v>0</v>
      </c>
      <c r="AT2040">
        <v>0</v>
      </c>
      <c r="AU2040">
        <v>0</v>
      </c>
      <c r="BA2040">
        <v>2</v>
      </c>
    </row>
    <row r="2041" spans="3:53" x14ac:dyDescent="0.25">
      <c r="C2041" t="s">
        <v>336</v>
      </c>
      <c r="D2041" t="s">
        <v>329</v>
      </c>
      <c r="E2041">
        <v>161.97</v>
      </c>
      <c r="F2041">
        <v>5.19</v>
      </c>
      <c r="G2041">
        <v>6.19</v>
      </c>
      <c r="H2041">
        <v>9510</v>
      </c>
      <c r="I2041">
        <v>0</v>
      </c>
      <c r="J2041" t="s">
        <v>75</v>
      </c>
      <c r="K2041">
        <v>38.22</v>
      </c>
      <c r="L2041">
        <v>161.9691722222222</v>
      </c>
      <c r="M2041">
        <v>-0.29584161951805982</v>
      </c>
      <c r="N2041">
        <v>161.9846217391304</v>
      </c>
      <c r="O2041">
        <v>-0.30535104741421848</v>
      </c>
      <c r="P2041">
        <v>419779</v>
      </c>
      <c r="Q2041">
        <v>412646</v>
      </c>
      <c r="R2041">
        <v>1.02</v>
      </c>
      <c r="S2041">
        <v>21.358000000000001</v>
      </c>
      <c r="T2041">
        <v>6.4</v>
      </c>
      <c r="U2041">
        <v>13.081666666666671</v>
      </c>
      <c r="V2041">
        <v>2.2425863608728291</v>
      </c>
      <c r="AC2041">
        <v>161.99</v>
      </c>
      <c r="AD2041">
        <v>156.38999999999999</v>
      </c>
      <c r="AH2041" s="77">
        <f>IF(AND(M2041&lt;Variables!$G$6,M2041&gt;Variables!$G$5),0,1)</f>
        <v>1</v>
      </c>
      <c r="AI2041" s="77">
        <f t="shared" si="62"/>
        <v>1</v>
      </c>
      <c r="AJ2041" s="77">
        <f>IF(I2041&gt;Variables!$G$7,0,1)</f>
        <v>1</v>
      </c>
      <c r="AK2041" s="77">
        <f>IF(F2041&gt;Variables!$G$8,0,1)</f>
        <v>1</v>
      </c>
      <c r="AL2041" s="77">
        <f>IF(G2041&gt;Variables!$G$9,0,1)</f>
        <v>1</v>
      </c>
      <c r="AM2041" s="77">
        <f>IF(AND(K2041&gt;Variables!$G$10,K2041&lt;Variables!$G$11),0,1)</f>
        <v>1</v>
      </c>
      <c r="AN2041" s="77">
        <f>IF(H2041&lt;Variables!$G$13,1,0)</f>
        <v>0</v>
      </c>
      <c r="AO2041" s="77">
        <f>IF(R2041&lt;Variables!$G$12,0,1)</f>
        <v>0</v>
      </c>
      <c r="AP2041" s="78">
        <f t="shared" si="63"/>
        <v>1</v>
      </c>
      <c r="AQ2041" s="77">
        <f>IF(V2041&lt;Variables!$G$15,1,0)</f>
        <v>1</v>
      </c>
      <c r="AR2041">
        <v>0</v>
      </c>
      <c r="AS2041">
        <v>0</v>
      </c>
      <c r="AT2041">
        <v>1</v>
      </c>
      <c r="AU2041">
        <v>0</v>
      </c>
      <c r="BA2041">
        <v>-1.7</v>
      </c>
    </row>
    <row r="2042" spans="3:53" x14ac:dyDescent="0.25">
      <c r="C2042" t="s">
        <v>336</v>
      </c>
      <c r="D2042" t="s">
        <v>127</v>
      </c>
      <c r="E2042">
        <v>35.89</v>
      </c>
      <c r="F2042">
        <v>7.17</v>
      </c>
      <c r="G2042">
        <v>8.14</v>
      </c>
      <c r="H2042">
        <v>8000</v>
      </c>
      <c r="I2042">
        <v>1765.0239999999999</v>
      </c>
      <c r="J2042" t="s">
        <v>75</v>
      </c>
      <c r="K2042">
        <v>27.15</v>
      </c>
      <c r="L2042">
        <v>36.201620000000013</v>
      </c>
      <c r="M2042">
        <v>-1.661859331157014</v>
      </c>
      <c r="N2042">
        <v>36.653187755102039</v>
      </c>
      <c r="O2042">
        <v>-2.8733865172625701</v>
      </c>
      <c r="P2042">
        <v>748364</v>
      </c>
      <c r="Q2042">
        <v>741896</v>
      </c>
      <c r="R2042">
        <v>1.01</v>
      </c>
      <c r="S2042">
        <v>21.358000000000001</v>
      </c>
      <c r="T2042">
        <v>6.4</v>
      </c>
      <c r="U2042">
        <v>13.081666666666671</v>
      </c>
      <c r="V2042">
        <v>2.0638149158595658</v>
      </c>
      <c r="AC2042">
        <v>35.880000000000003</v>
      </c>
      <c r="AD2042">
        <v>33.549999999999997</v>
      </c>
      <c r="AH2042" s="77">
        <f>IF(AND(M2042&lt;Variables!$G$6,M2042&gt;Variables!$G$5),0,1)</f>
        <v>0</v>
      </c>
      <c r="AI2042" s="77">
        <f t="shared" si="62"/>
        <v>1</v>
      </c>
      <c r="AJ2042" s="77">
        <f>IF(I2042&gt;Variables!$G$7,0,1)</f>
        <v>0</v>
      </c>
      <c r="AK2042" s="77">
        <f>IF(F2042&gt;Variables!$G$8,0,1)</f>
        <v>1</v>
      </c>
      <c r="AL2042" s="77">
        <f>IF(G2042&gt;Variables!$G$9,0,1)</f>
        <v>1</v>
      </c>
      <c r="AM2042" s="77">
        <f>IF(AND(K2042&gt;Variables!$G$10,K2042&lt;Variables!$G$11),0,1)</f>
        <v>1</v>
      </c>
      <c r="AN2042" s="77">
        <f>IF(H2042&lt;Variables!$G$13,1,0)</f>
        <v>0</v>
      </c>
      <c r="AO2042" s="77">
        <f>IF(R2042&lt;Variables!$G$12,0,1)</f>
        <v>0</v>
      </c>
      <c r="AP2042" s="78">
        <f t="shared" si="63"/>
        <v>1</v>
      </c>
      <c r="AQ2042" s="77">
        <f>IF(V2042&lt;Variables!$G$15,1,0)</f>
        <v>1</v>
      </c>
      <c r="AR2042">
        <v>0</v>
      </c>
      <c r="AS2042">
        <v>0</v>
      </c>
      <c r="AT2042">
        <v>1</v>
      </c>
      <c r="AU2042">
        <v>0</v>
      </c>
      <c r="BA2042">
        <v>-2.25</v>
      </c>
    </row>
    <row r="2043" spans="3:53" x14ac:dyDescent="0.25">
      <c r="C2043" t="s">
        <v>336</v>
      </c>
      <c r="D2043" t="s">
        <v>282</v>
      </c>
      <c r="E2043">
        <v>63.01</v>
      </c>
      <c r="F2043">
        <v>8.6300000000000008</v>
      </c>
      <c r="G2043">
        <v>-1.74</v>
      </c>
      <c r="H2043">
        <v>11670</v>
      </c>
      <c r="I2043">
        <v>1.6579999999999999</v>
      </c>
      <c r="J2043" t="s">
        <v>75</v>
      </c>
      <c r="K2043">
        <v>37.58</v>
      </c>
      <c r="L2043">
        <v>63.265034999999997</v>
      </c>
      <c r="M2043">
        <v>-0.75086499201335832</v>
      </c>
      <c r="N2043">
        <v>63.286522000000012</v>
      </c>
      <c r="O2043">
        <v>-0.78456199568054297</v>
      </c>
      <c r="P2043">
        <v>5242000</v>
      </c>
      <c r="Q2043">
        <v>1277000</v>
      </c>
      <c r="R2043">
        <v>4.0999999999999996</v>
      </c>
      <c r="S2043">
        <v>21.358000000000001</v>
      </c>
      <c r="T2043">
        <v>6.4</v>
      </c>
      <c r="U2043">
        <v>13.081666666666671</v>
      </c>
      <c r="V2043">
        <v>2.23091854342842</v>
      </c>
      <c r="AC2043">
        <v>64.2</v>
      </c>
      <c r="AD2043">
        <v>61.1</v>
      </c>
      <c r="AH2043" s="77">
        <f>IF(AND(M2043&lt;Variables!$G$6,M2043&gt;Variables!$G$5),0,1)</f>
        <v>1</v>
      </c>
      <c r="AI2043" s="77">
        <f t="shared" si="62"/>
        <v>1</v>
      </c>
      <c r="AJ2043" s="77">
        <f>IF(I2043&gt;Variables!$G$7,0,1)</f>
        <v>1</v>
      </c>
      <c r="AK2043" s="77">
        <f>IF(F2043&gt;Variables!$G$8,0,1)</f>
        <v>1</v>
      </c>
      <c r="AL2043" s="77">
        <f>IF(G2043&gt;Variables!$G$9,0,1)</f>
        <v>1</v>
      </c>
      <c r="AM2043" s="77">
        <f>IF(AND(K2043&gt;Variables!$G$10,K2043&lt;Variables!$G$11),0,1)</f>
        <v>1</v>
      </c>
      <c r="AN2043" s="77">
        <f>IF(H2043&lt;Variables!$G$13,1,0)</f>
        <v>0</v>
      </c>
      <c r="AO2043" s="77">
        <f>IF(R2043&lt;Variables!$G$12,0,1)</f>
        <v>1</v>
      </c>
      <c r="AP2043" s="78">
        <f t="shared" si="63"/>
        <v>1</v>
      </c>
      <c r="AQ2043" s="77">
        <f>IF(V2043&lt;Variables!$G$15,1,0)</f>
        <v>1</v>
      </c>
      <c r="AR2043">
        <v>0</v>
      </c>
      <c r="AS2043">
        <v>0</v>
      </c>
      <c r="AT2043">
        <v>1</v>
      </c>
      <c r="AU2043">
        <v>0</v>
      </c>
      <c r="BA2043">
        <v>-1.53</v>
      </c>
    </row>
    <row r="2044" spans="3:53" x14ac:dyDescent="0.25">
      <c r="C2044" t="s">
        <v>336</v>
      </c>
      <c r="D2044" t="s">
        <v>201</v>
      </c>
      <c r="E2044">
        <v>39.51</v>
      </c>
      <c r="F2044">
        <v>14.5</v>
      </c>
      <c r="G2044">
        <v>16.88</v>
      </c>
      <c r="H2044">
        <v>-99999</v>
      </c>
      <c r="I2044">
        <v>34.691000000000003</v>
      </c>
      <c r="J2044" t="s">
        <v>75</v>
      </c>
      <c r="K2044">
        <v>55.13</v>
      </c>
      <c r="L2044">
        <v>39.317749999999997</v>
      </c>
      <c r="M2044">
        <v>0.36179588099521742</v>
      </c>
      <c r="N2044">
        <v>39.367144897959179</v>
      </c>
      <c r="O2044">
        <v>0.23586953608524411</v>
      </c>
      <c r="P2044">
        <v>1058000</v>
      </c>
      <c r="Q2044">
        <v>2287000</v>
      </c>
      <c r="R2044">
        <v>0.46</v>
      </c>
      <c r="S2044">
        <v>21.358000000000001</v>
      </c>
      <c r="T2044">
        <v>6.4</v>
      </c>
      <c r="U2044">
        <v>13.081666666666671</v>
      </c>
      <c r="V2044">
        <v>2.4053799419269919</v>
      </c>
      <c r="AC2044">
        <v>40.020000000000003</v>
      </c>
      <c r="AD2044">
        <v>37.049999999999997</v>
      </c>
      <c r="AH2044" s="77">
        <f>IF(AND(M2044&lt;Variables!$G$6,M2044&gt;Variables!$G$5),0,1)</f>
        <v>1</v>
      </c>
      <c r="AI2044" s="77">
        <f t="shared" si="62"/>
        <v>1</v>
      </c>
      <c r="AJ2044" s="77">
        <f>IF(I2044&gt;Variables!$G$7,0,1)</f>
        <v>1</v>
      </c>
      <c r="AK2044" s="77">
        <f>IF(F2044&gt;Variables!$G$8,0,1)</f>
        <v>0</v>
      </c>
      <c r="AL2044" s="77">
        <f>IF(G2044&gt;Variables!$G$9,0,1)</f>
        <v>0</v>
      </c>
      <c r="AM2044" s="77">
        <f>IF(AND(K2044&gt;Variables!$G$10,K2044&lt;Variables!$G$11),0,1)</f>
        <v>1</v>
      </c>
      <c r="AN2044" s="77">
        <f>IF(H2044&lt;Variables!$G$13,1,0)</f>
        <v>1</v>
      </c>
      <c r="AO2044" s="77">
        <f>IF(R2044&lt;Variables!$G$12,0,1)</f>
        <v>0</v>
      </c>
      <c r="AP2044" s="78">
        <f t="shared" si="63"/>
        <v>1</v>
      </c>
      <c r="AQ2044" s="77">
        <f>IF(V2044&lt;Variables!$G$15,1,0)</f>
        <v>1</v>
      </c>
      <c r="AR2044">
        <v>0</v>
      </c>
      <c r="AS2044">
        <v>0</v>
      </c>
      <c r="AT2044">
        <v>1</v>
      </c>
      <c r="AU2044">
        <v>0</v>
      </c>
      <c r="BA2044">
        <v>-0.92</v>
      </c>
    </row>
    <row r="2045" spans="3:53" x14ac:dyDescent="0.25">
      <c r="C2045" t="s">
        <v>336</v>
      </c>
      <c r="D2045" t="s">
        <v>81</v>
      </c>
      <c r="E2045">
        <v>30.08</v>
      </c>
      <c r="F2045">
        <v>5.23</v>
      </c>
      <c r="G2045">
        <v>1.74</v>
      </c>
      <c r="H2045">
        <v>6600</v>
      </c>
      <c r="I2045">
        <v>0.44500000000000001</v>
      </c>
      <c r="J2045" t="s">
        <v>75</v>
      </c>
      <c r="K2045">
        <v>36.909999999999997</v>
      </c>
      <c r="L2045">
        <v>29.997</v>
      </c>
      <c r="M2045">
        <v>-0.32336566990033949</v>
      </c>
      <c r="N2045">
        <v>30.176515999999999</v>
      </c>
      <c r="O2045">
        <v>-0.91632844560318816</v>
      </c>
      <c r="P2045">
        <v>1576000</v>
      </c>
      <c r="Q2045">
        <v>1326000</v>
      </c>
      <c r="R2045">
        <v>1.19</v>
      </c>
      <c r="S2045">
        <v>21.358000000000001</v>
      </c>
      <c r="T2045">
        <v>6.4</v>
      </c>
      <c r="U2045">
        <v>13.081666666666671</v>
      </c>
      <c r="V2045">
        <v>2.2275706175017489</v>
      </c>
      <c r="AC2045">
        <v>30.49</v>
      </c>
      <c r="AD2045">
        <v>29.9</v>
      </c>
      <c r="AH2045" s="77">
        <f>IF(AND(M2045&lt;Variables!$G$6,M2045&gt;Variables!$G$5),0,1)</f>
        <v>1</v>
      </c>
      <c r="AI2045" s="77">
        <f t="shared" si="62"/>
        <v>1</v>
      </c>
      <c r="AJ2045" s="77">
        <f>IF(I2045&gt;Variables!$G$7,0,1)</f>
        <v>1</v>
      </c>
      <c r="AK2045" s="77">
        <f>IF(F2045&gt;Variables!$G$8,0,1)</f>
        <v>1</v>
      </c>
      <c r="AL2045" s="77">
        <f>IF(G2045&gt;Variables!$G$9,0,1)</f>
        <v>1</v>
      </c>
      <c r="AM2045" s="77">
        <f>IF(AND(K2045&gt;Variables!$G$10,K2045&lt;Variables!$G$11),0,1)</f>
        <v>1</v>
      </c>
      <c r="AN2045" s="77">
        <f>IF(H2045&lt;Variables!$G$13,1,0)</f>
        <v>0</v>
      </c>
      <c r="AO2045" s="77">
        <f>IF(R2045&lt;Variables!$G$12,0,1)</f>
        <v>0</v>
      </c>
      <c r="AP2045" s="78">
        <f t="shared" si="63"/>
        <v>1</v>
      </c>
      <c r="AQ2045" s="77">
        <f>IF(V2045&lt;Variables!$G$15,1,0)</f>
        <v>1</v>
      </c>
      <c r="AR2045">
        <v>1</v>
      </c>
      <c r="AS2045">
        <v>0</v>
      </c>
      <c r="AT2045">
        <v>0</v>
      </c>
      <c r="AU2045">
        <v>0</v>
      </c>
      <c r="BA2045">
        <v>0.89</v>
      </c>
    </row>
    <row r="2046" spans="3:53" x14ac:dyDescent="0.25">
      <c r="C2046" t="s">
        <v>336</v>
      </c>
      <c r="D2046" t="s">
        <v>167</v>
      </c>
      <c r="E2046">
        <v>12.15</v>
      </c>
      <c r="F2046">
        <v>8.5</v>
      </c>
      <c r="G2046">
        <v>3.43</v>
      </c>
      <c r="H2046">
        <v>2260</v>
      </c>
      <c r="I2046">
        <v>-30.675000000000001</v>
      </c>
      <c r="J2046" t="s">
        <v>75</v>
      </c>
      <c r="K2046">
        <v>42.1</v>
      </c>
      <c r="L2046">
        <v>12.154249999999999</v>
      </c>
      <c r="M2046">
        <v>-0.43811835366228657</v>
      </c>
      <c r="N2046">
        <v>12.229611999999999</v>
      </c>
      <c r="O2046">
        <v>-1.0516441568219861</v>
      </c>
      <c r="P2046">
        <v>73722000</v>
      </c>
      <c r="Q2046">
        <v>13611000</v>
      </c>
      <c r="R2046">
        <v>5.42</v>
      </c>
      <c r="S2046">
        <v>21.358000000000001</v>
      </c>
      <c r="T2046">
        <v>6.4</v>
      </c>
      <c r="U2046">
        <v>13.081666666666671</v>
      </c>
      <c r="V2046">
        <v>2.2865513193327431</v>
      </c>
      <c r="AC2046">
        <v>12.3</v>
      </c>
      <c r="AD2046">
        <v>11.37</v>
      </c>
      <c r="AH2046" s="77">
        <f>IF(AND(M2046&lt;Variables!$G$6,M2046&gt;Variables!$G$5),0,1)</f>
        <v>1</v>
      </c>
      <c r="AI2046" s="77">
        <f t="shared" si="62"/>
        <v>1</v>
      </c>
      <c r="AJ2046" s="77">
        <f>IF(I2046&gt;Variables!$G$7,0,1)</f>
        <v>1</v>
      </c>
      <c r="AK2046" s="77">
        <f>IF(F2046&gt;Variables!$G$8,0,1)</f>
        <v>1</v>
      </c>
      <c r="AL2046" s="77">
        <f>IF(G2046&gt;Variables!$G$9,0,1)</f>
        <v>1</v>
      </c>
      <c r="AM2046" s="77">
        <f>IF(AND(K2046&gt;Variables!$G$10,K2046&lt;Variables!$G$11),0,1)</f>
        <v>1</v>
      </c>
      <c r="AN2046" s="77">
        <f>IF(H2046&lt;Variables!$G$13,1,0)</f>
        <v>0</v>
      </c>
      <c r="AO2046" s="77">
        <f>IF(R2046&lt;Variables!$G$12,0,1)</f>
        <v>1</v>
      </c>
      <c r="AP2046" s="78">
        <f t="shared" si="63"/>
        <v>1</v>
      </c>
      <c r="AQ2046" s="77">
        <f>IF(V2046&lt;Variables!$G$15,1,0)</f>
        <v>1</v>
      </c>
      <c r="AR2046">
        <v>0</v>
      </c>
      <c r="AS2046">
        <v>0</v>
      </c>
      <c r="AT2046">
        <v>1</v>
      </c>
      <c r="AU2046">
        <v>0</v>
      </c>
      <c r="BA2046">
        <v>-1.1100000000000001</v>
      </c>
    </row>
    <row r="2047" spans="3:53" x14ac:dyDescent="0.25">
      <c r="C2047" t="s">
        <v>336</v>
      </c>
      <c r="D2047" t="s">
        <v>139</v>
      </c>
      <c r="E2047">
        <v>32.200000000000003</v>
      </c>
      <c r="F2047">
        <v>7.45</v>
      </c>
      <c r="G2047">
        <v>10.9</v>
      </c>
      <c r="H2047">
        <v>5040</v>
      </c>
      <c r="I2047">
        <v>-3.0000000000000001E-3</v>
      </c>
      <c r="J2047" t="s">
        <v>75</v>
      </c>
      <c r="K2047">
        <v>40.82</v>
      </c>
      <c r="L2047">
        <v>32.226019999999998</v>
      </c>
      <c r="M2047">
        <v>-0.36001963630631062</v>
      </c>
      <c r="N2047">
        <v>32.654986000000001</v>
      </c>
      <c r="O2047">
        <v>-1.6689212483508691</v>
      </c>
      <c r="P2047">
        <v>1690000</v>
      </c>
      <c r="Q2047">
        <v>445132</v>
      </c>
      <c r="R2047">
        <v>3.8</v>
      </c>
      <c r="S2047">
        <v>21.358000000000001</v>
      </c>
      <c r="T2047">
        <v>6.4</v>
      </c>
      <c r="U2047">
        <v>13.081666666666671</v>
      </c>
      <c r="V2047">
        <v>2.271710927549353</v>
      </c>
      <c r="AC2047">
        <v>34.36</v>
      </c>
      <c r="AD2047">
        <v>31.1</v>
      </c>
      <c r="AH2047" s="77">
        <f>IF(AND(M2047&lt;Variables!$G$6,M2047&gt;Variables!$G$5),0,1)</f>
        <v>1</v>
      </c>
      <c r="AI2047" s="77">
        <f t="shared" si="62"/>
        <v>1</v>
      </c>
      <c r="AJ2047" s="77">
        <f>IF(I2047&gt;Variables!$G$7,0,1)</f>
        <v>1</v>
      </c>
      <c r="AK2047" s="77">
        <f>IF(F2047&gt;Variables!$G$8,0,1)</f>
        <v>1</v>
      </c>
      <c r="AL2047" s="77">
        <f>IF(G2047&gt;Variables!$G$9,0,1)</f>
        <v>0</v>
      </c>
      <c r="AM2047" s="77">
        <f>IF(AND(K2047&gt;Variables!$G$10,K2047&lt;Variables!$G$11),0,1)</f>
        <v>1</v>
      </c>
      <c r="AN2047" s="77">
        <f>IF(H2047&lt;Variables!$G$13,1,0)</f>
        <v>0</v>
      </c>
      <c r="AO2047" s="77">
        <f>IF(R2047&lt;Variables!$G$12,0,1)</f>
        <v>1</v>
      </c>
      <c r="AP2047" s="78">
        <f t="shared" si="63"/>
        <v>1</v>
      </c>
      <c r="AQ2047" s="77">
        <f>IF(V2047&lt;Variables!$G$15,1,0)</f>
        <v>1</v>
      </c>
      <c r="AR2047">
        <v>0</v>
      </c>
      <c r="AS2047">
        <v>0</v>
      </c>
      <c r="AT2047">
        <v>0</v>
      </c>
      <c r="AU2047">
        <v>1</v>
      </c>
      <c r="BA2047">
        <v>-1</v>
      </c>
    </row>
    <row r="2048" spans="3:53" x14ac:dyDescent="0.25">
      <c r="C2048" t="s">
        <v>336</v>
      </c>
      <c r="D2048" t="s">
        <v>326</v>
      </c>
      <c r="E2048">
        <v>34.1</v>
      </c>
      <c r="F2048">
        <v>7.82</v>
      </c>
      <c r="G2048">
        <v>-2.69</v>
      </c>
      <c r="H2048">
        <v>-99999</v>
      </c>
      <c r="I2048">
        <v>136.95599999999999</v>
      </c>
      <c r="J2048" t="s">
        <v>74</v>
      </c>
      <c r="K2048">
        <v>63.9</v>
      </c>
      <c r="L2048">
        <v>33.950000000000003</v>
      </c>
      <c r="M2048">
        <v>5.8910162002933787E-2</v>
      </c>
      <c r="N2048">
        <v>34.011749999999999</v>
      </c>
      <c r="O2048">
        <v>-0.12275169610502371</v>
      </c>
      <c r="P2048">
        <v>20576</v>
      </c>
      <c r="Q2048">
        <v>125430</v>
      </c>
      <c r="R2048">
        <v>0.16</v>
      </c>
      <c r="S2048">
        <v>21.358000000000001</v>
      </c>
      <c r="T2048">
        <v>6.4</v>
      </c>
      <c r="U2048">
        <v>13.081666666666671</v>
      </c>
      <c r="V2048">
        <v>2.5071074933726072</v>
      </c>
      <c r="AC2048">
        <v>34.08</v>
      </c>
      <c r="AD2048">
        <v>33.86</v>
      </c>
      <c r="AH2048" s="77">
        <f>IF(AND(M2048&lt;Variables!$G$6,M2048&gt;Variables!$G$5),0,1)</f>
        <v>1</v>
      </c>
      <c r="AI2048" s="77">
        <f t="shared" si="62"/>
        <v>1</v>
      </c>
      <c r="AJ2048" s="77">
        <f>IF(I2048&gt;Variables!$G$7,0,1)</f>
        <v>0</v>
      </c>
      <c r="AK2048" s="77">
        <f>IF(F2048&gt;Variables!$G$8,0,1)</f>
        <v>1</v>
      </c>
      <c r="AL2048" s="77">
        <f>IF(G2048&gt;Variables!$G$9,0,1)</f>
        <v>1</v>
      </c>
      <c r="AM2048" s="77">
        <f>IF(AND(K2048&gt;Variables!$G$10,K2048&lt;Variables!$G$11),0,1)</f>
        <v>0</v>
      </c>
      <c r="AN2048" s="77">
        <f>IF(H2048&lt;Variables!$G$13,1,0)</f>
        <v>1</v>
      </c>
      <c r="AO2048" s="77">
        <f>IF(R2048&lt;Variables!$G$12,0,1)</f>
        <v>0</v>
      </c>
      <c r="AP2048" s="78">
        <f t="shared" si="63"/>
        <v>0</v>
      </c>
      <c r="AQ2048" s="77">
        <f>IF(V2048&lt;Variables!$G$15,1,0)</f>
        <v>1</v>
      </c>
      <c r="AR2048">
        <v>0</v>
      </c>
      <c r="AS2048">
        <v>0</v>
      </c>
      <c r="AT2048">
        <v>0</v>
      </c>
      <c r="AU2048">
        <v>0</v>
      </c>
      <c r="BA2048">
        <v>0</v>
      </c>
    </row>
    <row r="2049" spans="3:53" x14ac:dyDescent="0.25">
      <c r="C2049" t="s">
        <v>336</v>
      </c>
      <c r="D2049" t="s">
        <v>278</v>
      </c>
      <c r="E2049">
        <v>226.61</v>
      </c>
      <c r="F2049">
        <v>6.93</v>
      </c>
      <c r="G2049">
        <v>6.71</v>
      </c>
      <c r="H2049">
        <v>7520</v>
      </c>
      <c r="I2049">
        <v>-5.4489999999999998</v>
      </c>
      <c r="J2049" t="s">
        <v>74</v>
      </c>
      <c r="K2049">
        <v>61.94</v>
      </c>
      <c r="L2049">
        <v>225.60563999999999</v>
      </c>
      <c r="M2049">
        <v>0.27674840043892329</v>
      </c>
      <c r="N2049">
        <v>225.24645624999999</v>
      </c>
      <c r="O2049">
        <v>0.43665226364686349</v>
      </c>
      <c r="P2049">
        <v>675496</v>
      </c>
      <c r="Q2049">
        <v>626950</v>
      </c>
      <c r="R2049">
        <v>1.08</v>
      </c>
      <c r="S2049">
        <v>21.358000000000001</v>
      </c>
      <c r="T2049">
        <v>6.4</v>
      </c>
      <c r="U2049">
        <v>13.081666666666671</v>
      </c>
      <c r="V2049">
        <v>2.4739599039858051</v>
      </c>
      <c r="AC2049">
        <v>227.2</v>
      </c>
      <c r="AD2049">
        <v>223.25</v>
      </c>
      <c r="AH2049" s="77">
        <f>IF(AND(M2049&lt;Variables!$G$6,M2049&gt;Variables!$G$5),0,1)</f>
        <v>1</v>
      </c>
      <c r="AI2049" s="77">
        <f t="shared" si="62"/>
        <v>0</v>
      </c>
      <c r="AJ2049" s="77">
        <f>IF(I2049&gt;Variables!$G$7,0,1)</f>
        <v>1</v>
      </c>
      <c r="AK2049" s="77">
        <f>IF(F2049&gt;Variables!$G$8,0,1)</f>
        <v>1</v>
      </c>
      <c r="AL2049" s="77">
        <f>IF(G2049&gt;Variables!$G$9,0,1)</f>
        <v>1</v>
      </c>
      <c r="AM2049" s="77">
        <f>IF(AND(K2049&gt;Variables!$G$10,K2049&lt;Variables!$G$11),0,1)</f>
        <v>1</v>
      </c>
      <c r="AN2049" s="77">
        <f>IF(H2049&lt;Variables!$G$13,1,0)</f>
        <v>0</v>
      </c>
      <c r="AO2049" s="77">
        <f>IF(R2049&lt;Variables!$G$12,0,1)</f>
        <v>0</v>
      </c>
      <c r="AP2049" s="78">
        <f t="shared" si="63"/>
        <v>0</v>
      </c>
      <c r="AQ2049" s="77">
        <f>IF(V2049&lt;Variables!$G$15,1,0)</f>
        <v>1</v>
      </c>
      <c r="AR2049">
        <v>0</v>
      </c>
      <c r="AS2049">
        <v>1</v>
      </c>
      <c r="AT2049">
        <v>0</v>
      </c>
      <c r="AU2049">
        <v>0</v>
      </c>
      <c r="BA2049">
        <v>0.17</v>
      </c>
    </row>
    <row r="2050" spans="3:53" x14ac:dyDescent="0.25">
      <c r="C2050" t="s">
        <v>336</v>
      </c>
      <c r="D2050" t="s">
        <v>279</v>
      </c>
      <c r="E2050">
        <v>9.17</v>
      </c>
      <c r="F2050">
        <v>5.84</v>
      </c>
      <c r="G2050">
        <v>-4.2</v>
      </c>
      <c r="H2050">
        <v>13560</v>
      </c>
      <c r="I2050">
        <v>601.77800000000002</v>
      </c>
      <c r="J2050" t="s">
        <v>75</v>
      </c>
      <c r="K2050">
        <v>43.43</v>
      </c>
      <c r="L2050">
        <v>9.1386666666666674</v>
      </c>
      <c r="M2050">
        <v>-9.4835132769185149E-2</v>
      </c>
      <c r="N2050">
        <v>9.1381860465116276</v>
      </c>
      <c r="O2050">
        <v>-8.9580650579462712E-2</v>
      </c>
      <c r="P2050">
        <v>1938000</v>
      </c>
      <c r="Q2050">
        <v>1051000</v>
      </c>
      <c r="R2050">
        <v>1.84</v>
      </c>
      <c r="S2050">
        <v>21.358000000000001</v>
      </c>
      <c r="T2050">
        <v>6.4</v>
      </c>
      <c r="U2050">
        <v>13.081666666666671</v>
      </c>
      <c r="V2050">
        <v>2.2996010964692148</v>
      </c>
      <c r="AC2050">
        <v>9.2050000000000001</v>
      </c>
      <c r="AD2050">
        <v>9</v>
      </c>
      <c r="AH2050" s="77">
        <f>IF(AND(M2050&lt;Variables!$G$6,M2050&gt;Variables!$G$5),0,1)</f>
        <v>1</v>
      </c>
      <c r="AI2050" s="77">
        <f t="shared" si="62"/>
        <v>0</v>
      </c>
      <c r="AJ2050" s="77">
        <f>IF(I2050&gt;Variables!$G$7,0,1)</f>
        <v>0</v>
      </c>
      <c r="AK2050" s="77">
        <f>IF(F2050&gt;Variables!$G$8,0,1)</f>
        <v>1</v>
      </c>
      <c r="AL2050" s="77">
        <f>IF(G2050&gt;Variables!$G$9,0,1)</f>
        <v>1</v>
      </c>
      <c r="AM2050" s="77">
        <f>IF(AND(K2050&gt;Variables!$G$10,K2050&lt;Variables!$G$11),0,1)</f>
        <v>1</v>
      </c>
      <c r="AN2050" s="77">
        <f>IF(H2050&lt;Variables!$G$13,1,0)</f>
        <v>0</v>
      </c>
      <c r="AO2050" s="77">
        <f>IF(R2050&lt;Variables!$G$12,0,1)</f>
        <v>0</v>
      </c>
      <c r="AP2050" s="78">
        <f t="shared" si="63"/>
        <v>1</v>
      </c>
      <c r="AQ2050" s="77">
        <f>IF(V2050&lt;Variables!$G$15,1,0)</f>
        <v>1</v>
      </c>
      <c r="AR2050">
        <v>0</v>
      </c>
      <c r="AS2050">
        <v>0</v>
      </c>
      <c r="AT2050">
        <v>0</v>
      </c>
      <c r="AU2050">
        <v>1</v>
      </c>
      <c r="BA2050">
        <v>-0.47</v>
      </c>
    </row>
    <row r="2051" spans="3:53" x14ac:dyDescent="0.25">
      <c r="C2051" t="s">
        <v>336</v>
      </c>
      <c r="D2051" t="s">
        <v>316</v>
      </c>
      <c r="E2051">
        <v>1.32</v>
      </c>
      <c r="F2051">
        <v>10.83</v>
      </c>
      <c r="G2051">
        <v>-3.65</v>
      </c>
      <c r="H2051">
        <v>-99999</v>
      </c>
      <c r="I2051">
        <v>-99999</v>
      </c>
      <c r="J2051" t="s">
        <v>75</v>
      </c>
      <c r="K2051">
        <v>-99999</v>
      </c>
      <c r="L2051">
        <v>-99999</v>
      </c>
      <c r="M2051">
        <v>-99999</v>
      </c>
      <c r="N2051">
        <v>-99999</v>
      </c>
      <c r="O2051">
        <v>-99999</v>
      </c>
      <c r="P2051">
        <v>23300</v>
      </c>
      <c r="Q2051">
        <v>107</v>
      </c>
      <c r="R2051">
        <v>217.76</v>
      </c>
      <c r="S2051">
        <v>21.358000000000001</v>
      </c>
      <c r="T2051">
        <v>6.4</v>
      </c>
      <c r="U2051">
        <v>13.081666666666671</v>
      </c>
      <c r="V2051">
        <v>-99999</v>
      </c>
      <c r="AC2051">
        <v>-99999</v>
      </c>
      <c r="AD2051">
        <v>-99999</v>
      </c>
      <c r="AH2051" s="77">
        <f>IF(AND(M2051&lt;Variables!$G$6,M2051&gt;Variables!$G$5),0,1)</f>
        <v>1</v>
      </c>
      <c r="AI2051" s="77">
        <f t="shared" ref="AI2051:AI2114" si="64">IF(L2051&gt;N2051,0,1)</f>
        <v>1</v>
      </c>
      <c r="AJ2051" s="77">
        <f>IF(I2051&gt;Variables!$G$7,0,1)</f>
        <v>1</v>
      </c>
      <c r="AK2051" s="77">
        <f>IF(F2051&gt;Variables!$G$8,0,1)</f>
        <v>0</v>
      </c>
      <c r="AL2051" s="77">
        <f>IF(G2051&gt;Variables!$G$9,0,1)</f>
        <v>1</v>
      </c>
      <c r="AM2051" s="77">
        <f>IF(AND(K2051&gt;Variables!$G$10,K2051&lt;Variables!$G$11),0,1)</f>
        <v>1</v>
      </c>
      <c r="AN2051" s="77">
        <f>IF(H2051&lt;Variables!$G$13,1,0)</f>
        <v>1</v>
      </c>
      <c r="AO2051" s="77">
        <f>IF(R2051&lt;Variables!$G$12,0,1)</f>
        <v>1</v>
      </c>
      <c r="AP2051" s="78">
        <f t="shared" ref="AP2051:AP2114" si="65">IF(J2051="Pass", 0,1)</f>
        <v>1</v>
      </c>
      <c r="AQ2051" s="77">
        <f>IF(V2051&lt;Variables!$G$15,1,0)</f>
        <v>1</v>
      </c>
      <c r="AR2051">
        <v>0</v>
      </c>
      <c r="AS2051">
        <v>0</v>
      </c>
      <c r="AT2051">
        <v>0</v>
      </c>
      <c r="AU2051">
        <v>0</v>
      </c>
      <c r="BA2051">
        <v>0</v>
      </c>
    </row>
    <row r="2052" spans="3:53" x14ac:dyDescent="0.25">
      <c r="C2052" t="s">
        <v>336</v>
      </c>
      <c r="D2052" t="s">
        <v>313</v>
      </c>
      <c r="E2052">
        <v>5.32</v>
      </c>
      <c r="F2052">
        <v>13.19</v>
      </c>
      <c r="G2052">
        <v>0</v>
      </c>
      <c r="H2052">
        <v>-99999</v>
      </c>
      <c r="I2052">
        <v>-99999</v>
      </c>
      <c r="J2052" t="s">
        <v>75</v>
      </c>
      <c r="K2052">
        <v>-99999</v>
      </c>
      <c r="L2052">
        <v>-99999</v>
      </c>
      <c r="M2052">
        <v>-99999</v>
      </c>
      <c r="N2052">
        <v>-99999</v>
      </c>
      <c r="O2052">
        <v>-99999</v>
      </c>
      <c r="P2052">
        <v>61040</v>
      </c>
      <c r="Q2052">
        <v>168</v>
      </c>
      <c r="R2052">
        <v>363.33</v>
      </c>
      <c r="S2052">
        <v>21.358000000000001</v>
      </c>
      <c r="T2052">
        <v>6.4</v>
      </c>
      <c r="U2052">
        <v>13.081666666666671</v>
      </c>
      <c r="V2052">
        <v>-99999</v>
      </c>
      <c r="AC2052">
        <v>-99999</v>
      </c>
      <c r="AD2052">
        <v>-99999</v>
      </c>
      <c r="AH2052" s="77">
        <f>IF(AND(M2052&lt;Variables!$G$6,M2052&gt;Variables!$G$5),0,1)</f>
        <v>1</v>
      </c>
      <c r="AI2052" s="77">
        <f t="shared" si="64"/>
        <v>1</v>
      </c>
      <c r="AJ2052" s="77">
        <f>IF(I2052&gt;Variables!$G$7,0,1)</f>
        <v>1</v>
      </c>
      <c r="AK2052" s="77">
        <f>IF(F2052&gt;Variables!$G$8,0,1)</f>
        <v>0</v>
      </c>
      <c r="AL2052" s="77">
        <f>IF(G2052&gt;Variables!$G$9,0,1)</f>
        <v>1</v>
      </c>
      <c r="AM2052" s="77">
        <f>IF(AND(K2052&gt;Variables!$G$10,K2052&lt;Variables!$G$11),0,1)</f>
        <v>1</v>
      </c>
      <c r="AN2052" s="77">
        <f>IF(H2052&lt;Variables!$G$13,1,0)</f>
        <v>1</v>
      </c>
      <c r="AO2052" s="77">
        <f>IF(R2052&lt;Variables!$G$12,0,1)</f>
        <v>1</v>
      </c>
      <c r="AP2052" s="78">
        <f t="shared" si="65"/>
        <v>1</v>
      </c>
      <c r="AQ2052" s="77">
        <f>IF(V2052&lt;Variables!$G$15,1,0)</f>
        <v>1</v>
      </c>
      <c r="AR2052">
        <v>0</v>
      </c>
      <c r="AS2052">
        <v>0</v>
      </c>
      <c r="AT2052">
        <v>0</v>
      </c>
      <c r="AU2052">
        <v>0</v>
      </c>
      <c r="BA2052">
        <v>0</v>
      </c>
    </row>
    <row r="2053" spans="3:53" x14ac:dyDescent="0.25">
      <c r="C2053" t="s">
        <v>336</v>
      </c>
      <c r="D2053" t="s">
        <v>293</v>
      </c>
      <c r="E2053">
        <v>22.48</v>
      </c>
      <c r="F2053">
        <v>11.15</v>
      </c>
      <c r="G2053">
        <v>-1.51</v>
      </c>
      <c r="H2053">
        <v>-99999</v>
      </c>
      <c r="I2053">
        <v>240.642</v>
      </c>
      <c r="J2053" t="s">
        <v>74</v>
      </c>
      <c r="K2053">
        <v>-99999</v>
      </c>
      <c r="L2053">
        <v>-99999</v>
      </c>
      <c r="M2053">
        <v>-99999</v>
      </c>
      <c r="N2053">
        <v>-99999</v>
      </c>
      <c r="O2053">
        <v>-99999</v>
      </c>
      <c r="P2053">
        <v>138421</v>
      </c>
      <c r="Q2053">
        <v>7534</v>
      </c>
      <c r="R2053">
        <v>18.37</v>
      </c>
      <c r="S2053">
        <v>21.358000000000001</v>
      </c>
      <c r="T2053">
        <v>6.4</v>
      </c>
      <c r="U2053">
        <v>13.081666666666671</v>
      </c>
      <c r="V2053">
        <v>-99999</v>
      </c>
      <c r="AC2053">
        <v>-99999</v>
      </c>
      <c r="AD2053">
        <v>-99999</v>
      </c>
      <c r="AH2053" s="77">
        <f>IF(AND(M2053&lt;Variables!$G$6,M2053&gt;Variables!$G$5),0,1)</f>
        <v>1</v>
      </c>
      <c r="AI2053" s="77">
        <f t="shared" si="64"/>
        <v>1</v>
      </c>
      <c r="AJ2053" s="77">
        <f>IF(I2053&gt;Variables!$G$7,0,1)</f>
        <v>0</v>
      </c>
      <c r="AK2053" s="77">
        <f>IF(F2053&gt;Variables!$G$8,0,1)</f>
        <v>0</v>
      </c>
      <c r="AL2053" s="77">
        <f>IF(G2053&gt;Variables!$G$9,0,1)</f>
        <v>1</v>
      </c>
      <c r="AM2053" s="77">
        <f>IF(AND(K2053&gt;Variables!$G$10,K2053&lt;Variables!$G$11),0,1)</f>
        <v>1</v>
      </c>
      <c r="AN2053" s="77">
        <f>IF(H2053&lt;Variables!$G$13,1,0)</f>
        <v>1</v>
      </c>
      <c r="AO2053" s="77">
        <f>IF(R2053&lt;Variables!$G$12,0,1)</f>
        <v>1</v>
      </c>
      <c r="AP2053" s="78">
        <f t="shared" si="65"/>
        <v>0</v>
      </c>
      <c r="AQ2053" s="77">
        <f>IF(V2053&lt;Variables!$G$15,1,0)</f>
        <v>1</v>
      </c>
      <c r="AR2053">
        <v>0</v>
      </c>
      <c r="AS2053">
        <v>0</v>
      </c>
      <c r="AT2053">
        <v>0</v>
      </c>
      <c r="AU2053">
        <v>0</v>
      </c>
      <c r="BA2053">
        <v>0</v>
      </c>
    </row>
    <row r="2054" spans="3:53" x14ac:dyDescent="0.25">
      <c r="C2054" t="s">
        <v>336</v>
      </c>
      <c r="D2054" t="s">
        <v>164</v>
      </c>
      <c r="E2054">
        <v>17.05</v>
      </c>
      <c r="F2054">
        <v>8.42</v>
      </c>
      <c r="G2054">
        <v>0.06</v>
      </c>
      <c r="H2054">
        <v>-99999</v>
      </c>
      <c r="I2054">
        <v>148.64099999999999</v>
      </c>
      <c r="J2054" t="s">
        <v>74</v>
      </c>
      <c r="K2054">
        <v>59.36</v>
      </c>
      <c r="L2054">
        <v>-99999</v>
      </c>
      <c r="M2054">
        <v>-99999</v>
      </c>
      <c r="N2054">
        <v>-99999</v>
      </c>
      <c r="O2054">
        <v>-99999</v>
      </c>
      <c r="P2054">
        <v>1836000</v>
      </c>
      <c r="Q2054">
        <v>46184</v>
      </c>
      <c r="R2054">
        <v>39.75</v>
      </c>
      <c r="S2054">
        <v>21.358000000000001</v>
      </c>
      <c r="T2054">
        <v>6.4</v>
      </c>
      <c r="U2054">
        <v>13.081666666666671</v>
      </c>
      <c r="V2054">
        <v>-99999</v>
      </c>
      <c r="AC2054">
        <v>17</v>
      </c>
      <c r="AD2054">
        <v>16.989999999999998</v>
      </c>
      <c r="AH2054" s="77">
        <f>IF(AND(M2054&lt;Variables!$G$6,M2054&gt;Variables!$G$5),0,1)</f>
        <v>1</v>
      </c>
      <c r="AI2054" s="77">
        <f t="shared" si="64"/>
        <v>1</v>
      </c>
      <c r="AJ2054" s="77">
        <f>IF(I2054&gt;Variables!$G$7,0,1)</f>
        <v>0</v>
      </c>
      <c r="AK2054" s="77">
        <f>IF(F2054&gt;Variables!$G$8,0,1)</f>
        <v>1</v>
      </c>
      <c r="AL2054" s="77">
        <f>IF(G2054&gt;Variables!$G$9,0,1)</f>
        <v>1</v>
      </c>
      <c r="AM2054" s="77">
        <f>IF(AND(K2054&gt;Variables!$G$10,K2054&lt;Variables!$G$11),0,1)</f>
        <v>1</v>
      </c>
      <c r="AN2054" s="77">
        <f>IF(H2054&lt;Variables!$G$13,1,0)</f>
        <v>1</v>
      </c>
      <c r="AO2054" s="77">
        <f>IF(R2054&lt;Variables!$G$12,0,1)</f>
        <v>1</v>
      </c>
      <c r="AP2054" s="78">
        <f t="shared" si="65"/>
        <v>0</v>
      </c>
      <c r="AQ2054" s="77">
        <f>IF(V2054&lt;Variables!$G$15,1,0)</f>
        <v>1</v>
      </c>
      <c r="AR2054">
        <v>0</v>
      </c>
      <c r="AS2054">
        <v>0</v>
      </c>
      <c r="AT2054">
        <v>0</v>
      </c>
      <c r="AU2054">
        <v>0</v>
      </c>
      <c r="BA2054">
        <v>0</v>
      </c>
    </row>
    <row r="2055" spans="3:53" x14ac:dyDescent="0.25">
      <c r="C2055" t="s">
        <v>336</v>
      </c>
      <c r="D2055" t="s">
        <v>158</v>
      </c>
      <c r="E2055">
        <v>37.659999999999997</v>
      </c>
      <c r="F2055">
        <v>5.28</v>
      </c>
      <c r="G2055">
        <v>5.4</v>
      </c>
      <c r="H2055">
        <v>5340</v>
      </c>
      <c r="I2055">
        <v>1.222</v>
      </c>
      <c r="J2055" t="s">
        <v>75</v>
      </c>
      <c r="K2055">
        <v>53.83</v>
      </c>
      <c r="L2055">
        <v>37.518846153846162</v>
      </c>
      <c r="M2055">
        <v>-5.0231165875615068E-2</v>
      </c>
      <c r="N2055">
        <v>37.435356410256396</v>
      </c>
      <c r="O2055">
        <v>0.17268057778097071</v>
      </c>
      <c r="P2055">
        <v>188982</v>
      </c>
      <c r="Q2055">
        <v>662495</v>
      </c>
      <c r="R2055">
        <v>0.28999999999999998</v>
      </c>
      <c r="S2055">
        <v>21.358000000000001</v>
      </c>
      <c r="T2055">
        <v>6.4</v>
      </c>
      <c r="U2055">
        <v>13.081666666666671</v>
      </c>
      <c r="V2055">
        <v>2.4085404192477631</v>
      </c>
      <c r="AC2055">
        <v>38.866599999999998</v>
      </c>
      <c r="AD2055">
        <v>37.450000000000003</v>
      </c>
      <c r="AH2055" s="77">
        <f>IF(AND(M2055&lt;Variables!$G$6,M2055&gt;Variables!$G$5),0,1)</f>
        <v>1</v>
      </c>
      <c r="AI2055" s="77">
        <f t="shared" si="64"/>
        <v>0</v>
      </c>
      <c r="AJ2055" s="77">
        <f>IF(I2055&gt;Variables!$G$7,0,1)</f>
        <v>1</v>
      </c>
      <c r="AK2055" s="77">
        <f>IF(F2055&gt;Variables!$G$8,0,1)</f>
        <v>1</v>
      </c>
      <c r="AL2055" s="77">
        <f>IF(G2055&gt;Variables!$G$9,0,1)</f>
        <v>1</v>
      </c>
      <c r="AM2055" s="77">
        <f>IF(AND(K2055&gt;Variables!$G$10,K2055&lt;Variables!$G$11),0,1)</f>
        <v>1</v>
      </c>
      <c r="AN2055" s="77">
        <f>IF(H2055&lt;Variables!$G$13,1,0)</f>
        <v>0</v>
      </c>
      <c r="AO2055" s="77">
        <f>IF(R2055&lt;Variables!$G$12,0,1)</f>
        <v>0</v>
      </c>
      <c r="AP2055" s="78">
        <f t="shared" si="65"/>
        <v>1</v>
      </c>
      <c r="AQ2055" s="77">
        <f>IF(V2055&lt;Variables!$G$15,1,0)</f>
        <v>1</v>
      </c>
      <c r="AR2055">
        <v>1</v>
      </c>
      <c r="AS2055">
        <v>0</v>
      </c>
      <c r="AT2055">
        <v>0</v>
      </c>
      <c r="AU2055">
        <v>0</v>
      </c>
      <c r="BA2055">
        <v>1.04</v>
      </c>
    </row>
    <row r="2056" spans="3:53" x14ac:dyDescent="0.25">
      <c r="C2056" t="s">
        <v>336</v>
      </c>
      <c r="D2056" t="s">
        <v>296</v>
      </c>
      <c r="E2056">
        <v>12.42</v>
      </c>
      <c r="F2056">
        <v>13.21</v>
      </c>
      <c r="G2056">
        <v>0</v>
      </c>
      <c r="H2056">
        <v>119.92</v>
      </c>
      <c r="I2056">
        <v>-38.292000000000002</v>
      </c>
      <c r="J2056" t="s">
        <v>75</v>
      </c>
      <c r="K2056">
        <v>-99999</v>
      </c>
      <c r="L2056">
        <v>-99999</v>
      </c>
      <c r="M2056">
        <v>-99999</v>
      </c>
      <c r="N2056">
        <v>12</v>
      </c>
      <c r="O2056">
        <v>0</v>
      </c>
      <c r="P2056">
        <v>12600</v>
      </c>
      <c r="Q2056">
        <v>2300</v>
      </c>
      <c r="R2056">
        <v>5.48</v>
      </c>
      <c r="S2056">
        <v>21.358000000000001</v>
      </c>
      <c r="T2056">
        <v>6.4</v>
      </c>
      <c r="U2056">
        <v>13.081666666666671</v>
      </c>
      <c r="V2056">
        <v>-99999</v>
      </c>
      <c r="AC2056">
        <v>12.4</v>
      </c>
      <c r="AD2056">
        <v>12</v>
      </c>
      <c r="AH2056" s="77">
        <f>IF(AND(M2056&lt;Variables!$G$6,M2056&gt;Variables!$G$5),0,1)</f>
        <v>1</v>
      </c>
      <c r="AI2056" s="77">
        <f t="shared" si="64"/>
        <v>1</v>
      </c>
      <c r="AJ2056" s="77">
        <f>IF(I2056&gt;Variables!$G$7,0,1)</f>
        <v>1</v>
      </c>
      <c r="AK2056" s="77">
        <f>IF(F2056&gt;Variables!$G$8,0,1)</f>
        <v>0</v>
      </c>
      <c r="AL2056" s="77">
        <f>IF(G2056&gt;Variables!$G$9,0,1)</f>
        <v>1</v>
      </c>
      <c r="AM2056" s="77">
        <f>IF(AND(K2056&gt;Variables!$G$10,K2056&lt;Variables!$G$11),0,1)</f>
        <v>1</v>
      </c>
      <c r="AN2056" s="77">
        <f>IF(H2056&lt;Variables!$G$13,1,0)</f>
        <v>1</v>
      </c>
      <c r="AO2056" s="77">
        <f>IF(R2056&lt;Variables!$G$12,0,1)</f>
        <v>1</v>
      </c>
      <c r="AP2056" s="78">
        <f t="shared" si="65"/>
        <v>1</v>
      </c>
      <c r="AQ2056" s="77">
        <f>IF(V2056&lt;Variables!$G$15,1,0)</f>
        <v>1</v>
      </c>
      <c r="AR2056">
        <v>0</v>
      </c>
      <c r="AS2056">
        <v>0</v>
      </c>
      <c r="AT2056">
        <v>1</v>
      </c>
      <c r="AU2056">
        <v>0</v>
      </c>
      <c r="BA2056">
        <v>-2.25</v>
      </c>
    </row>
    <row r="2057" spans="3:53" x14ac:dyDescent="0.25">
      <c r="C2057" t="s">
        <v>336</v>
      </c>
      <c r="D2057" t="s">
        <v>179</v>
      </c>
      <c r="E2057">
        <v>22.26</v>
      </c>
      <c r="F2057">
        <v>7.76</v>
      </c>
      <c r="G2057">
        <v>5.81</v>
      </c>
      <c r="H2057">
        <v>14130</v>
      </c>
      <c r="I2057">
        <v>-72.105999999999995</v>
      </c>
      <c r="J2057" t="s">
        <v>75</v>
      </c>
      <c r="K2057">
        <v>64.17</v>
      </c>
      <c r="L2057">
        <v>22.142430000000001</v>
      </c>
      <c r="M2057">
        <v>0.3503228868737438</v>
      </c>
      <c r="N2057">
        <v>22.111291999999999</v>
      </c>
      <c r="O2057">
        <v>0.49164019904398382</v>
      </c>
      <c r="P2057">
        <v>23484000</v>
      </c>
      <c r="Q2057">
        <v>11046000</v>
      </c>
      <c r="R2057">
        <v>2.13</v>
      </c>
      <c r="S2057">
        <v>21.358000000000001</v>
      </c>
      <c r="T2057">
        <v>6.4</v>
      </c>
      <c r="U2057">
        <v>13.081666666666671</v>
      </c>
      <c r="V2057">
        <v>2.4903565554546638</v>
      </c>
      <c r="AC2057">
        <v>22.645</v>
      </c>
      <c r="AD2057">
        <v>22.1</v>
      </c>
      <c r="AH2057" s="77">
        <f>IF(AND(M2057&lt;Variables!$G$6,M2057&gt;Variables!$G$5),0,1)</f>
        <v>1</v>
      </c>
      <c r="AI2057" s="77">
        <f t="shared" si="64"/>
        <v>0</v>
      </c>
      <c r="AJ2057" s="77">
        <f>IF(I2057&gt;Variables!$G$7,0,1)</f>
        <v>1</v>
      </c>
      <c r="AK2057" s="77">
        <f>IF(F2057&gt;Variables!$G$8,0,1)</f>
        <v>1</v>
      </c>
      <c r="AL2057" s="77">
        <f>IF(G2057&gt;Variables!$G$9,0,1)</f>
        <v>1</v>
      </c>
      <c r="AM2057" s="77">
        <f>IF(AND(K2057&gt;Variables!$G$10,K2057&lt;Variables!$G$11),0,1)</f>
        <v>0</v>
      </c>
      <c r="AN2057" s="77">
        <f>IF(H2057&lt;Variables!$G$13,1,0)</f>
        <v>0</v>
      </c>
      <c r="AO2057" s="77">
        <f>IF(R2057&lt;Variables!$G$12,0,1)</f>
        <v>0</v>
      </c>
      <c r="AP2057" s="78">
        <f t="shared" si="65"/>
        <v>1</v>
      </c>
      <c r="AQ2057" s="77">
        <f>IF(V2057&lt;Variables!$G$15,1,0)</f>
        <v>1</v>
      </c>
      <c r="AR2057">
        <v>1</v>
      </c>
      <c r="AS2057">
        <v>0</v>
      </c>
      <c r="AT2057">
        <v>0</v>
      </c>
      <c r="AU2057">
        <v>0</v>
      </c>
      <c r="BA2057">
        <v>1.05</v>
      </c>
    </row>
    <row r="2058" spans="3:53" x14ac:dyDescent="0.25">
      <c r="C2058" t="s">
        <v>336</v>
      </c>
      <c r="D2058" t="s">
        <v>178</v>
      </c>
      <c r="E2058">
        <v>11.46</v>
      </c>
      <c r="F2058">
        <v>14.97</v>
      </c>
      <c r="G2058">
        <v>9.8000000000000007</v>
      </c>
      <c r="H2058">
        <v>229.35</v>
      </c>
      <c r="I2058">
        <v>4209.1719999999996</v>
      </c>
      <c r="J2058" t="s">
        <v>75</v>
      </c>
      <c r="K2058">
        <v>45.09</v>
      </c>
      <c r="L2058">
        <v>11.44187</v>
      </c>
      <c r="M2058">
        <v>-0.1037417834672134</v>
      </c>
      <c r="N2058">
        <v>11.559066</v>
      </c>
      <c r="O2058">
        <v>-1.1165781041478451</v>
      </c>
      <c r="P2058">
        <v>2310000</v>
      </c>
      <c r="Q2058">
        <v>3460000</v>
      </c>
      <c r="R2058">
        <v>0.67</v>
      </c>
      <c r="S2058">
        <v>21.358000000000001</v>
      </c>
      <c r="T2058">
        <v>6.4</v>
      </c>
      <c r="U2058">
        <v>13.081666666666671</v>
      </c>
      <c r="V2058">
        <v>2.3173586195812401</v>
      </c>
      <c r="AC2058">
        <v>12.2</v>
      </c>
      <c r="AD2058">
        <v>11.4299</v>
      </c>
      <c r="AH2058" s="77">
        <f>IF(AND(M2058&lt;Variables!$G$6,M2058&gt;Variables!$G$5),0,1)</f>
        <v>1</v>
      </c>
      <c r="AI2058" s="77">
        <f t="shared" si="64"/>
        <v>1</v>
      </c>
      <c r="AJ2058" s="77">
        <f>IF(I2058&gt;Variables!$G$7,0,1)</f>
        <v>0</v>
      </c>
      <c r="AK2058" s="77">
        <f>IF(F2058&gt;Variables!$G$8,0,1)</f>
        <v>0</v>
      </c>
      <c r="AL2058" s="77">
        <f>IF(G2058&gt;Variables!$G$9,0,1)</f>
        <v>1</v>
      </c>
      <c r="AM2058" s="77">
        <f>IF(AND(K2058&gt;Variables!$G$10,K2058&lt;Variables!$G$11),0,1)</f>
        <v>1</v>
      </c>
      <c r="AN2058" s="77">
        <f>IF(H2058&lt;Variables!$G$13,1,0)</f>
        <v>1</v>
      </c>
      <c r="AO2058" s="77">
        <f>IF(R2058&lt;Variables!$G$12,0,1)</f>
        <v>0</v>
      </c>
      <c r="AP2058" s="78">
        <f t="shared" si="65"/>
        <v>1</v>
      </c>
      <c r="AQ2058" s="77">
        <f>IF(V2058&lt;Variables!$G$15,1,0)</f>
        <v>1</v>
      </c>
      <c r="AR2058">
        <v>1</v>
      </c>
      <c r="AS2058">
        <v>0</v>
      </c>
      <c r="AT2058">
        <v>0</v>
      </c>
      <c r="AU2058">
        <v>0</v>
      </c>
      <c r="BA2058">
        <v>1.46</v>
      </c>
    </row>
    <row r="2059" spans="3:53" x14ac:dyDescent="0.25">
      <c r="C2059" t="s">
        <v>336</v>
      </c>
      <c r="D2059" t="s">
        <v>302</v>
      </c>
      <c r="E2059">
        <v>23.06</v>
      </c>
      <c r="F2059">
        <v>14.86</v>
      </c>
      <c r="G2059">
        <v>9.59</v>
      </c>
      <c r="H2059">
        <v>1050</v>
      </c>
      <c r="I2059">
        <v>126.161</v>
      </c>
      <c r="J2059" t="s">
        <v>74</v>
      </c>
      <c r="K2059">
        <v>35.72</v>
      </c>
      <c r="L2059">
        <v>22.96442</v>
      </c>
      <c r="M2059">
        <v>-0.49824903045667629</v>
      </c>
      <c r="N2059">
        <v>23.181235999999998</v>
      </c>
      <c r="O2059">
        <v>-1.428897061399129</v>
      </c>
      <c r="P2059">
        <v>14650000</v>
      </c>
      <c r="Q2059">
        <v>1330000</v>
      </c>
      <c r="R2059">
        <v>11.02</v>
      </c>
      <c r="S2059">
        <v>21.358000000000001</v>
      </c>
      <c r="T2059">
        <v>6.4</v>
      </c>
      <c r="U2059">
        <v>13.081666666666671</v>
      </c>
      <c r="V2059">
        <v>2.2114655658964599</v>
      </c>
      <c r="AC2059">
        <v>23.624300000000002</v>
      </c>
      <c r="AD2059">
        <v>22.83</v>
      </c>
      <c r="AH2059" s="77">
        <f>IF(AND(M2059&lt;Variables!$G$6,M2059&gt;Variables!$G$5),0,1)</f>
        <v>1</v>
      </c>
      <c r="AI2059" s="77">
        <f t="shared" si="64"/>
        <v>1</v>
      </c>
      <c r="AJ2059" s="77">
        <f>IF(I2059&gt;Variables!$G$7,0,1)</f>
        <v>0</v>
      </c>
      <c r="AK2059" s="77">
        <f>IF(F2059&gt;Variables!$G$8,0,1)</f>
        <v>0</v>
      </c>
      <c r="AL2059" s="77">
        <f>IF(G2059&gt;Variables!$G$9,0,1)</f>
        <v>1</v>
      </c>
      <c r="AM2059" s="77">
        <f>IF(AND(K2059&gt;Variables!$G$10,K2059&lt;Variables!$G$11),0,1)</f>
        <v>1</v>
      </c>
      <c r="AN2059" s="77">
        <f>IF(H2059&lt;Variables!$G$13,1,0)</f>
        <v>1</v>
      </c>
      <c r="AO2059" s="77">
        <f>IF(R2059&lt;Variables!$G$12,0,1)</f>
        <v>1</v>
      </c>
      <c r="AP2059" s="78">
        <f t="shared" si="65"/>
        <v>0</v>
      </c>
      <c r="AQ2059" s="77">
        <f>IF(V2059&lt;Variables!$G$15,1,0)</f>
        <v>1</v>
      </c>
      <c r="AR2059">
        <v>1</v>
      </c>
      <c r="AS2059">
        <v>0</v>
      </c>
      <c r="AT2059">
        <v>0</v>
      </c>
      <c r="AU2059">
        <v>0</v>
      </c>
      <c r="BA2059">
        <v>1.1499999999999999</v>
      </c>
    </row>
    <row r="2060" spans="3:53" x14ac:dyDescent="0.25">
      <c r="C2060" t="s">
        <v>336</v>
      </c>
      <c r="D2060" t="s">
        <v>275</v>
      </c>
      <c r="E2060">
        <v>56.01</v>
      </c>
      <c r="F2060">
        <v>46.41</v>
      </c>
      <c r="G2060">
        <v>0.22</v>
      </c>
      <c r="H2060">
        <v>639.94000000000005</v>
      </c>
      <c r="I2060">
        <v>-10.032999999999999</v>
      </c>
      <c r="J2060" t="s">
        <v>74</v>
      </c>
      <c r="K2060">
        <v>25.86</v>
      </c>
      <c r="L2060">
        <v>55.884399999999999</v>
      </c>
      <c r="M2060">
        <v>-7.0502680533387763E-2</v>
      </c>
      <c r="N2060">
        <v>55.931810204081629</v>
      </c>
      <c r="O2060">
        <v>-0.155207213506733</v>
      </c>
      <c r="P2060">
        <v>6390000</v>
      </c>
      <c r="Q2060">
        <v>178970</v>
      </c>
      <c r="R2060">
        <v>35.700000000000003</v>
      </c>
      <c r="S2060">
        <v>21.358000000000001</v>
      </c>
      <c r="T2060">
        <v>6.4</v>
      </c>
      <c r="U2060">
        <v>13.081666666666671</v>
      </c>
      <c r="V2060">
        <v>2.1138274822569452</v>
      </c>
      <c r="AC2060">
        <v>56.06</v>
      </c>
      <c r="AD2060">
        <v>55.67</v>
      </c>
      <c r="AH2060" s="77">
        <f>IF(AND(M2060&lt;Variables!$G$6,M2060&gt;Variables!$G$5),0,1)</f>
        <v>1</v>
      </c>
      <c r="AI2060" s="77">
        <f t="shared" si="64"/>
        <v>1</v>
      </c>
      <c r="AJ2060" s="77">
        <f>IF(I2060&gt;Variables!$G$7,0,1)</f>
        <v>1</v>
      </c>
      <c r="AK2060" s="77">
        <f>IF(F2060&gt;Variables!$G$8,0,1)</f>
        <v>0</v>
      </c>
      <c r="AL2060" s="77">
        <f>IF(G2060&gt;Variables!$G$9,0,1)</f>
        <v>1</v>
      </c>
      <c r="AM2060" s="77">
        <f>IF(AND(K2060&gt;Variables!$G$10,K2060&lt;Variables!$G$11),0,1)</f>
        <v>1</v>
      </c>
      <c r="AN2060" s="77">
        <f>IF(H2060&lt;Variables!$G$13,1,0)</f>
        <v>1</v>
      </c>
      <c r="AO2060" s="77">
        <f>IF(R2060&lt;Variables!$G$12,0,1)</f>
        <v>1</v>
      </c>
      <c r="AP2060" s="78">
        <f t="shared" si="65"/>
        <v>0</v>
      </c>
      <c r="AQ2060" s="77">
        <f>IF(V2060&lt;Variables!$G$15,1,0)</f>
        <v>1</v>
      </c>
      <c r="AR2060">
        <v>0</v>
      </c>
      <c r="AS2060">
        <v>1</v>
      </c>
      <c r="AT2060">
        <v>0</v>
      </c>
      <c r="AU2060">
        <v>0</v>
      </c>
      <c r="BA2060">
        <v>-0.36</v>
      </c>
    </row>
    <row r="2061" spans="3:53" x14ac:dyDescent="0.25">
      <c r="C2061" t="s">
        <v>336</v>
      </c>
      <c r="D2061" t="s">
        <v>274</v>
      </c>
      <c r="E2061">
        <v>53.6</v>
      </c>
      <c r="F2061">
        <v>29.8</v>
      </c>
      <c r="G2061">
        <v>-0.11</v>
      </c>
      <c r="H2061">
        <v>1620</v>
      </c>
      <c r="I2061">
        <v>-6.2939999999999996</v>
      </c>
      <c r="J2061" t="s">
        <v>74</v>
      </c>
      <c r="K2061">
        <v>54.05</v>
      </c>
      <c r="L2061">
        <v>53.435526315789481</v>
      </c>
      <c r="M2061">
        <v>8.3721159291636361E-3</v>
      </c>
      <c r="N2061">
        <v>53.428061224489802</v>
      </c>
      <c r="O2061">
        <v>2.234551514051596E-2</v>
      </c>
      <c r="P2061">
        <v>4861000</v>
      </c>
      <c r="Q2061">
        <v>116562</v>
      </c>
      <c r="R2061">
        <v>41.7</v>
      </c>
      <c r="S2061">
        <v>21.358000000000001</v>
      </c>
      <c r="T2061">
        <v>6.4</v>
      </c>
      <c r="U2061">
        <v>13.081666666666671</v>
      </c>
      <c r="V2061">
        <v>2.4086424013690881</v>
      </c>
      <c r="AC2061">
        <v>53.7</v>
      </c>
      <c r="AD2061">
        <v>53.35</v>
      </c>
      <c r="AH2061" s="77">
        <f>IF(AND(M2061&lt;Variables!$G$6,M2061&gt;Variables!$G$5),0,1)</f>
        <v>1</v>
      </c>
      <c r="AI2061" s="77">
        <f t="shared" si="64"/>
        <v>0</v>
      </c>
      <c r="AJ2061" s="77">
        <f>IF(I2061&gt;Variables!$G$7,0,1)</f>
        <v>1</v>
      </c>
      <c r="AK2061" s="77">
        <f>IF(F2061&gt;Variables!$G$8,0,1)</f>
        <v>0</v>
      </c>
      <c r="AL2061" s="77">
        <f>IF(G2061&gt;Variables!$G$9,0,1)</f>
        <v>1</v>
      </c>
      <c r="AM2061" s="77">
        <f>IF(AND(K2061&gt;Variables!$G$10,K2061&lt;Variables!$G$11),0,1)</f>
        <v>1</v>
      </c>
      <c r="AN2061" s="77">
        <f>IF(H2061&lt;Variables!$G$13,1,0)</f>
        <v>0</v>
      </c>
      <c r="AO2061" s="77">
        <f>IF(R2061&lt;Variables!$G$12,0,1)</f>
        <v>1</v>
      </c>
      <c r="AP2061" s="78">
        <f t="shared" si="65"/>
        <v>0</v>
      </c>
      <c r="AQ2061" s="77">
        <f>IF(V2061&lt;Variables!$G$15,1,0)</f>
        <v>1</v>
      </c>
      <c r="AR2061">
        <v>0</v>
      </c>
      <c r="AS2061">
        <v>1</v>
      </c>
      <c r="AT2061">
        <v>0</v>
      </c>
      <c r="AU2061">
        <v>0</v>
      </c>
      <c r="BA2061">
        <v>-0.22</v>
      </c>
    </row>
    <row r="2062" spans="3:53" x14ac:dyDescent="0.25">
      <c r="C2062" t="s">
        <v>336</v>
      </c>
      <c r="D2062" t="s">
        <v>273</v>
      </c>
      <c r="E2062">
        <v>1.99</v>
      </c>
      <c r="F2062">
        <v>42.55</v>
      </c>
      <c r="G2062">
        <v>21.17</v>
      </c>
      <c r="H2062">
        <v>464.81</v>
      </c>
      <c r="I2062">
        <v>-4.6420000000000003</v>
      </c>
      <c r="J2062" t="s">
        <v>74</v>
      </c>
      <c r="K2062">
        <v>39.53</v>
      </c>
      <c r="L2062">
        <v>2.02027</v>
      </c>
      <c r="M2062">
        <v>-2.2407895974300431</v>
      </c>
      <c r="N2062">
        <v>2.0409000000000002</v>
      </c>
      <c r="O2062">
        <v>-3.2289676123278981</v>
      </c>
      <c r="P2062">
        <v>240570000</v>
      </c>
      <c r="Q2062">
        <v>1670000</v>
      </c>
      <c r="R2062">
        <v>144.05000000000001</v>
      </c>
      <c r="S2062">
        <v>21.358000000000001</v>
      </c>
      <c r="T2062">
        <v>6.4</v>
      </c>
      <c r="U2062">
        <v>13.081666666666671</v>
      </c>
      <c r="V2062">
        <v>2.2490357677914341</v>
      </c>
      <c r="AC2062">
        <v>2.04</v>
      </c>
      <c r="AD2062">
        <v>1.77</v>
      </c>
      <c r="AH2062" s="77">
        <f>IF(AND(M2062&lt;Variables!$G$6,M2062&gt;Variables!$G$5),0,1)</f>
        <v>0</v>
      </c>
      <c r="AI2062" s="77">
        <f t="shared" si="64"/>
        <v>1</v>
      </c>
      <c r="AJ2062" s="77">
        <f>IF(I2062&gt;Variables!$G$7,0,1)</f>
        <v>1</v>
      </c>
      <c r="AK2062" s="77">
        <f>IF(F2062&gt;Variables!$G$8,0,1)</f>
        <v>0</v>
      </c>
      <c r="AL2062" s="77">
        <f>IF(G2062&gt;Variables!$G$9,0,1)</f>
        <v>0</v>
      </c>
      <c r="AM2062" s="77">
        <f>IF(AND(K2062&gt;Variables!$G$10,K2062&lt;Variables!$G$11),0,1)</f>
        <v>1</v>
      </c>
      <c r="AN2062" s="77">
        <f>IF(H2062&lt;Variables!$G$13,1,0)</f>
        <v>1</v>
      </c>
      <c r="AO2062" s="77">
        <f>IF(R2062&lt;Variables!$G$12,0,1)</f>
        <v>1</v>
      </c>
      <c r="AP2062" s="78">
        <f t="shared" si="65"/>
        <v>0</v>
      </c>
      <c r="AQ2062" s="77">
        <f>IF(V2062&lt;Variables!$G$15,1,0)</f>
        <v>1</v>
      </c>
      <c r="AR2062">
        <v>1</v>
      </c>
      <c r="AS2062">
        <v>0</v>
      </c>
      <c r="AT2062">
        <v>0</v>
      </c>
      <c r="AU2062">
        <v>0</v>
      </c>
      <c r="BA2062">
        <v>2</v>
      </c>
    </row>
    <row r="2063" spans="3:53" x14ac:dyDescent="0.25">
      <c r="C2063" t="s">
        <v>337</v>
      </c>
      <c r="D2063" t="s">
        <v>280</v>
      </c>
      <c r="E2063">
        <v>36.31</v>
      </c>
      <c r="F2063">
        <v>12.87</v>
      </c>
      <c r="G2063">
        <v>8.27</v>
      </c>
      <c r="H2063">
        <v>-99999</v>
      </c>
      <c r="I2063">
        <v>-99999</v>
      </c>
      <c r="J2063" t="s">
        <v>75</v>
      </c>
      <c r="K2063">
        <v>53.42</v>
      </c>
      <c r="L2063">
        <v>35.960258823529408</v>
      </c>
      <c r="M2063">
        <v>0.52764129813891314</v>
      </c>
      <c r="N2063">
        <v>36.051355555555553</v>
      </c>
      <c r="O2063">
        <v>0.27362201205564562</v>
      </c>
      <c r="P2063">
        <v>942170</v>
      </c>
      <c r="Q2063"/>
      <c r="R2063"/>
      <c r="S2063">
        <v>21.905000000000001</v>
      </c>
      <c r="T2063">
        <v>6.1240000000000014</v>
      </c>
      <c r="U2063">
        <v>13.17416666666667</v>
      </c>
      <c r="V2063">
        <v>2.3835010342523222</v>
      </c>
      <c r="AC2063">
        <v>38.93</v>
      </c>
      <c r="AD2063">
        <v>36.130000000000003</v>
      </c>
      <c r="AH2063" s="77">
        <f>IF(AND(M2063&lt;Variables!$G$6,M2063&gt;Variables!$G$5),0,1)</f>
        <v>1</v>
      </c>
      <c r="AI2063" s="77">
        <f t="shared" si="64"/>
        <v>1</v>
      </c>
      <c r="AJ2063" s="77">
        <f>IF(I2063&gt;Variables!$G$7,0,1)</f>
        <v>1</v>
      </c>
      <c r="AK2063" s="77">
        <f>IF(F2063&gt;Variables!$G$8,0,1)</f>
        <v>0</v>
      </c>
      <c r="AL2063" s="77">
        <f>IF(G2063&gt;Variables!$G$9,0,1)</f>
        <v>1</v>
      </c>
      <c r="AM2063" s="77">
        <f>IF(AND(K2063&gt;Variables!$G$10,K2063&lt;Variables!$G$11),0,1)</f>
        <v>1</v>
      </c>
      <c r="AN2063" s="77">
        <f>IF(H2063&lt;Variables!$G$13,1,0)</f>
        <v>1</v>
      </c>
      <c r="AO2063" s="77">
        <f>IF(R2063&lt;Variables!$G$12,0,1)</f>
        <v>0</v>
      </c>
      <c r="AP2063" s="78">
        <f t="shared" si="65"/>
        <v>1</v>
      </c>
      <c r="AQ2063" s="77">
        <f>IF(V2063&lt;Variables!$G$15,1,0)</f>
        <v>1</v>
      </c>
      <c r="AR2063">
        <v>1</v>
      </c>
      <c r="AS2063">
        <v>0</v>
      </c>
      <c r="AT2063">
        <v>0</v>
      </c>
      <c r="AU2063">
        <v>0</v>
      </c>
      <c r="BA2063">
        <v>2</v>
      </c>
    </row>
    <row r="2064" spans="3:53" x14ac:dyDescent="0.25">
      <c r="C2064" t="s">
        <v>337</v>
      </c>
      <c r="D2064" t="s">
        <v>158</v>
      </c>
      <c r="E2064">
        <v>37.61</v>
      </c>
      <c r="F2064">
        <v>5.22</v>
      </c>
      <c r="G2064">
        <v>5.4</v>
      </c>
      <c r="H2064">
        <v>5340</v>
      </c>
      <c r="I2064">
        <v>1.222</v>
      </c>
      <c r="J2064" t="s">
        <v>75</v>
      </c>
      <c r="K2064">
        <v>52.95</v>
      </c>
      <c r="L2064">
        <v>37.518999999999998</v>
      </c>
      <c r="M2064">
        <v>-5.0641008555660727E-2</v>
      </c>
      <c r="N2064">
        <v>37.4526641025641</v>
      </c>
      <c r="O2064">
        <v>0.12638859896927709</v>
      </c>
      <c r="P2064">
        <v>193426</v>
      </c>
      <c r="Q2064">
        <v>662495</v>
      </c>
      <c r="R2064">
        <v>0.28999999999999998</v>
      </c>
      <c r="S2064">
        <v>21.905000000000001</v>
      </c>
      <c r="T2064">
        <v>6.1240000000000014</v>
      </c>
      <c r="U2064">
        <v>13.17416666666667</v>
      </c>
      <c r="V2064">
        <v>2.399310107358938</v>
      </c>
      <c r="AC2064">
        <v>38.866599999999998</v>
      </c>
      <c r="AD2064">
        <v>37.450000000000003</v>
      </c>
      <c r="AH2064" s="77">
        <f>IF(AND(M2064&lt;Variables!$G$6,M2064&gt;Variables!$G$5),0,1)</f>
        <v>1</v>
      </c>
      <c r="AI2064" s="77">
        <f t="shared" si="64"/>
        <v>0</v>
      </c>
      <c r="AJ2064" s="77">
        <f>IF(I2064&gt;Variables!$G$7,0,1)</f>
        <v>1</v>
      </c>
      <c r="AK2064" s="77">
        <f>IF(F2064&gt;Variables!$G$8,0,1)</f>
        <v>1</v>
      </c>
      <c r="AL2064" s="77">
        <f>IF(G2064&gt;Variables!$G$9,0,1)</f>
        <v>1</v>
      </c>
      <c r="AM2064" s="77">
        <f>IF(AND(K2064&gt;Variables!$G$10,K2064&lt;Variables!$G$11),0,1)</f>
        <v>1</v>
      </c>
      <c r="AN2064" s="77">
        <f>IF(H2064&lt;Variables!$G$13,1,0)</f>
        <v>0</v>
      </c>
      <c r="AO2064" s="77">
        <f>IF(R2064&lt;Variables!$G$12,0,1)</f>
        <v>0</v>
      </c>
      <c r="AP2064" s="78">
        <f t="shared" si="65"/>
        <v>1</v>
      </c>
      <c r="AQ2064" s="77">
        <f>IF(V2064&lt;Variables!$G$15,1,0)</f>
        <v>1</v>
      </c>
      <c r="AR2064">
        <v>1</v>
      </c>
      <c r="AS2064">
        <v>0</v>
      </c>
      <c r="AT2064">
        <v>0</v>
      </c>
      <c r="AU2064">
        <v>0</v>
      </c>
      <c r="BA2064">
        <v>1.32</v>
      </c>
    </row>
    <row r="2065" spans="3:53" x14ac:dyDescent="0.25">
      <c r="C2065" t="s">
        <v>337</v>
      </c>
      <c r="D2065" t="s">
        <v>179</v>
      </c>
      <c r="E2065">
        <v>22.24</v>
      </c>
      <c r="F2065">
        <v>7.4</v>
      </c>
      <c r="G2065">
        <v>5.52</v>
      </c>
      <c r="H2065">
        <v>14130</v>
      </c>
      <c r="I2065">
        <v>-72.096999999999994</v>
      </c>
      <c r="J2065" t="s">
        <v>75</v>
      </c>
      <c r="K2065">
        <v>53.38</v>
      </c>
      <c r="L2065">
        <v>22.12942</v>
      </c>
      <c r="M2065">
        <v>0.1381870830776267</v>
      </c>
      <c r="N2065">
        <v>22.132743999999999</v>
      </c>
      <c r="O2065">
        <v>0.1231478573104233</v>
      </c>
      <c r="P2065">
        <v>23610000</v>
      </c>
      <c r="Q2065">
        <v>11046000</v>
      </c>
      <c r="R2065">
        <v>2.14</v>
      </c>
      <c r="S2065">
        <v>21.905000000000001</v>
      </c>
      <c r="T2065">
        <v>6.1240000000000014</v>
      </c>
      <c r="U2065">
        <v>13.17416666666667</v>
      </c>
      <c r="V2065">
        <v>2.3970750309197451</v>
      </c>
      <c r="AC2065">
        <v>22.645</v>
      </c>
      <c r="AD2065">
        <v>22.1</v>
      </c>
      <c r="AH2065" s="77">
        <f>IF(AND(M2065&lt;Variables!$G$6,M2065&gt;Variables!$G$5),0,1)</f>
        <v>1</v>
      </c>
      <c r="AI2065" s="77">
        <f t="shared" si="64"/>
        <v>1</v>
      </c>
      <c r="AJ2065" s="77">
        <f>IF(I2065&gt;Variables!$G$7,0,1)</f>
        <v>1</v>
      </c>
      <c r="AK2065" s="77">
        <f>IF(F2065&gt;Variables!$G$8,0,1)</f>
        <v>1</v>
      </c>
      <c r="AL2065" s="77">
        <f>IF(G2065&gt;Variables!$G$9,0,1)</f>
        <v>1</v>
      </c>
      <c r="AM2065" s="77">
        <f>IF(AND(K2065&gt;Variables!$G$10,K2065&lt;Variables!$G$11),0,1)</f>
        <v>1</v>
      </c>
      <c r="AN2065" s="77">
        <f>IF(H2065&lt;Variables!$G$13,1,0)</f>
        <v>0</v>
      </c>
      <c r="AO2065" s="77">
        <f>IF(R2065&lt;Variables!$G$12,0,1)</f>
        <v>0</v>
      </c>
      <c r="AP2065" s="78">
        <f t="shared" si="65"/>
        <v>1</v>
      </c>
      <c r="AQ2065" s="77">
        <f>IF(V2065&lt;Variables!$G$15,1,0)</f>
        <v>1</v>
      </c>
      <c r="AR2065">
        <v>1</v>
      </c>
      <c r="AS2065">
        <v>0</v>
      </c>
      <c r="AT2065">
        <v>0</v>
      </c>
      <c r="AU2065">
        <v>0</v>
      </c>
      <c r="BA2065">
        <v>1.04</v>
      </c>
    </row>
    <row r="2066" spans="3:53" x14ac:dyDescent="0.25">
      <c r="C2066" t="s">
        <v>337</v>
      </c>
      <c r="D2066" t="s">
        <v>139</v>
      </c>
      <c r="E2066">
        <v>31.75</v>
      </c>
      <c r="F2066">
        <v>6.47</v>
      </c>
      <c r="G2066">
        <v>10.210000000000001</v>
      </c>
      <c r="H2066">
        <v>5040</v>
      </c>
      <c r="I2066">
        <v>-4.0000000000000001E-3</v>
      </c>
      <c r="J2066" t="s">
        <v>75</v>
      </c>
      <c r="K2066">
        <v>37.22</v>
      </c>
      <c r="L2066">
        <v>32.176124999999999</v>
      </c>
      <c r="M2066">
        <v>-0.8270884079422206</v>
      </c>
      <c r="N2066">
        <v>32.562920000000013</v>
      </c>
      <c r="O2066">
        <v>-2.0051027364867928</v>
      </c>
      <c r="P2066">
        <v>1737000</v>
      </c>
      <c r="Q2066">
        <v>445132</v>
      </c>
      <c r="R2066">
        <v>3.9</v>
      </c>
      <c r="S2066">
        <v>21.905000000000001</v>
      </c>
      <c r="T2066">
        <v>6.1240000000000014</v>
      </c>
      <c r="U2066">
        <v>13.17416666666667</v>
      </c>
      <c r="V2066">
        <v>2.2255767903095851</v>
      </c>
      <c r="AC2066">
        <v>34.36</v>
      </c>
      <c r="AD2066">
        <v>31.1</v>
      </c>
      <c r="AH2066" s="77">
        <f>IF(AND(M2066&lt;Variables!$G$6,M2066&gt;Variables!$G$5),0,1)</f>
        <v>1</v>
      </c>
      <c r="AI2066" s="77">
        <f t="shared" si="64"/>
        <v>1</v>
      </c>
      <c r="AJ2066" s="77">
        <f>IF(I2066&gt;Variables!$G$7,0,1)</f>
        <v>1</v>
      </c>
      <c r="AK2066" s="77">
        <f>IF(F2066&gt;Variables!$G$8,0,1)</f>
        <v>1</v>
      </c>
      <c r="AL2066" s="77">
        <f>IF(G2066&gt;Variables!$G$9,0,1)</f>
        <v>1</v>
      </c>
      <c r="AM2066" s="77">
        <f>IF(AND(K2066&gt;Variables!$G$10,K2066&lt;Variables!$G$11),0,1)</f>
        <v>1</v>
      </c>
      <c r="AN2066" s="77">
        <f>IF(H2066&lt;Variables!$G$13,1,0)</f>
        <v>0</v>
      </c>
      <c r="AO2066" s="77">
        <f>IF(R2066&lt;Variables!$G$12,0,1)</f>
        <v>1</v>
      </c>
      <c r="AP2066" s="78">
        <f t="shared" si="65"/>
        <v>1</v>
      </c>
      <c r="AQ2066" s="77">
        <f>IF(V2066&lt;Variables!$G$15,1,0)</f>
        <v>1</v>
      </c>
      <c r="AR2066">
        <v>1</v>
      </c>
      <c r="AS2066">
        <v>0</v>
      </c>
      <c r="AT2066">
        <v>0</v>
      </c>
      <c r="AU2066">
        <v>0</v>
      </c>
      <c r="BA2066">
        <v>2</v>
      </c>
    </row>
    <row r="2067" spans="3:53" x14ac:dyDescent="0.25">
      <c r="C2067" t="s">
        <v>337</v>
      </c>
      <c r="D2067" t="s">
        <v>293</v>
      </c>
      <c r="E2067">
        <v>22.48</v>
      </c>
      <c r="F2067">
        <v>11.15</v>
      </c>
      <c r="G2067">
        <v>-1.51</v>
      </c>
      <c r="H2067">
        <v>-99999</v>
      </c>
      <c r="I2067">
        <v>240.642</v>
      </c>
      <c r="J2067" t="s">
        <v>74</v>
      </c>
      <c r="K2067">
        <v>-99999</v>
      </c>
      <c r="L2067">
        <v>-99999</v>
      </c>
      <c r="M2067">
        <v>-99999</v>
      </c>
      <c r="N2067">
        <v>-99999</v>
      </c>
      <c r="O2067">
        <v>-99999</v>
      </c>
      <c r="P2067">
        <v>138421</v>
      </c>
      <c r="Q2067">
        <v>7534</v>
      </c>
      <c r="R2067">
        <v>18.37</v>
      </c>
      <c r="S2067">
        <v>21.905000000000001</v>
      </c>
      <c r="T2067">
        <v>6.1240000000000014</v>
      </c>
      <c r="U2067">
        <v>13.17416666666667</v>
      </c>
      <c r="V2067">
        <v>-99999</v>
      </c>
      <c r="AC2067">
        <v>-99999</v>
      </c>
      <c r="AD2067">
        <v>-99999</v>
      </c>
      <c r="AH2067" s="77">
        <f>IF(AND(M2067&lt;Variables!$G$6,M2067&gt;Variables!$G$5),0,1)</f>
        <v>1</v>
      </c>
      <c r="AI2067" s="77">
        <f t="shared" si="64"/>
        <v>1</v>
      </c>
      <c r="AJ2067" s="77">
        <f>IF(I2067&gt;Variables!$G$7,0,1)</f>
        <v>0</v>
      </c>
      <c r="AK2067" s="77">
        <f>IF(F2067&gt;Variables!$G$8,0,1)</f>
        <v>0</v>
      </c>
      <c r="AL2067" s="77">
        <f>IF(G2067&gt;Variables!$G$9,0,1)</f>
        <v>1</v>
      </c>
      <c r="AM2067" s="77">
        <f>IF(AND(K2067&gt;Variables!$G$10,K2067&lt;Variables!$G$11),0,1)</f>
        <v>1</v>
      </c>
      <c r="AN2067" s="77">
        <f>IF(H2067&lt;Variables!$G$13,1,0)</f>
        <v>1</v>
      </c>
      <c r="AO2067" s="77">
        <f>IF(R2067&lt;Variables!$G$12,0,1)</f>
        <v>1</v>
      </c>
      <c r="AP2067" s="78">
        <f t="shared" si="65"/>
        <v>0</v>
      </c>
      <c r="AQ2067" s="77">
        <f>IF(V2067&lt;Variables!$G$15,1,0)</f>
        <v>1</v>
      </c>
      <c r="AR2067">
        <v>0</v>
      </c>
      <c r="AS2067">
        <v>0</v>
      </c>
      <c r="AT2067">
        <v>0</v>
      </c>
      <c r="AU2067">
        <v>0</v>
      </c>
      <c r="BA2067">
        <v>0</v>
      </c>
    </row>
    <row r="2068" spans="3:53" x14ac:dyDescent="0.25">
      <c r="C2068" t="s">
        <v>337</v>
      </c>
      <c r="D2068" t="s">
        <v>180</v>
      </c>
      <c r="E2068">
        <v>13.32</v>
      </c>
      <c r="F2068">
        <v>5.25</v>
      </c>
      <c r="G2068">
        <v>3.99</v>
      </c>
      <c r="H2068">
        <v>3530</v>
      </c>
      <c r="I2068">
        <v>-75.683999999999997</v>
      </c>
      <c r="J2068" t="s">
        <v>75</v>
      </c>
      <c r="K2068">
        <v>66.75</v>
      </c>
      <c r="L2068">
        <v>13.197115</v>
      </c>
      <c r="M2068">
        <v>0.62805393451522706</v>
      </c>
      <c r="N2068">
        <v>13.174111999999999</v>
      </c>
      <c r="O2068">
        <v>0.80375815842463161</v>
      </c>
      <c r="P2068">
        <v>8707000</v>
      </c>
      <c r="Q2068">
        <v>13761000</v>
      </c>
      <c r="R2068">
        <v>0.63</v>
      </c>
      <c r="S2068">
        <v>21.905000000000001</v>
      </c>
      <c r="T2068">
        <v>6.1240000000000014</v>
      </c>
      <c r="U2068">
        <v>13.17416666666667</v>
      </c>
      <c r="V2068">
        <v>2.4938191166743651</v>
      </c>
      <c r="AC2068">
        <v>13.3</v>
      </c>
      <c r="AD2068">
        <v>12.86</v>
      </c>
      <c r="AH2068" s="77">
        <f>IF(AND(M2068&lt;Variables!$G$6,M2068&gt;Variables!$G$5),0,1)</f>
        <v>1</v>
      </c>
      <c r="AI2068" s="77">
        <f t="shared" si="64"/>
        <v>0</v>
      </c>
      <c r="AJ2068" s="77">
        <f>IF(I2068&gt;Variables!$G$7,0,1)</f>
        <v>1</v>
      </c>
      <c r="AK2068" s="77">
        <f>IF(F2068&gt;Variables!$G$8,0,1)</f>
        <v>1</v>
      </c>
      <c r="AL2068" s="77">
        <f>IF(G2068&gt;Variables!$G$9,0,1)</f>
        <v>1</v>
      </c>
      <c r="AM2068" s="77">
        <f>IF(AND(K2068&gt;Variables!$G$10,K2068&lt;Variables!$G$11),0,1)</f>
        <v>0</v>
      </c>
      <c r="AN2068" s="77">
        <f>IF(H2068&lt;Variables!$G$13,1,0)</f>
        <v>0</v>
      </c>
      <c r="AO2068" s="77">
        <f>IF(R2068&lt;Variables!$G$12,0,1)</f>
        <v>0</v>
      </c>
      <c r="AP2068" s="78">
        <f t="shared" si="65"/>
        <v>1</v>
      </c>
      <c r="AQ2068" s="77">
        <f>IF(V2068&lt;Variables!$G$15,1,0)</f>
        <v>1</v>
      </c>
      <c r="AR2068">
        <v>0</v>
      </c>
      <c r="AS2068">
        <v>0</v>
      </c>
      <c r="AT2068">
        <v>0</v>
      </c>
      <c r="AU2068">
        <v>1</v>
      </c>
      <c r="BA2068">
        <v>-1.1399999999999999</v>
      </c>
    </row>
    <row r="2069" spans="3:53" x14ac:dyDescent="0.25">
      <c r="C2069" t="s">
        <v>337</v>
      </c>
      <c r="D2069" t="s">
        <v>313</v>
      </c>
      <c r="E2069">
        <v>5.32</v>
      </c>
      <c r="F2069">
        <v>13.19</v>
      </c>
      <c r="G2069">
        <v>0</v>
      </c>
      <c r="H2069">
        <v>-99999</v>
      </c>
      <c r="I2069">
        <v>-99999</v>
      </c>
      <c r="J2069" t="s">
        <v>75</v>
      </c>
      <c r="K2069">
        <v>-99999</v>
      </c>
      <c r="L2069">
        <v>-99999</v>
      </c>
      <c r="M2069">
        <v>-99999</v>
      </c>
      <c r="N2069">
        <v>-99999</v>
      </c>
      <c r="O2069">
        <v>-99999</v>
      </c>
      <c r="P2069">
        <v>61040</v>
      </c>
      <c r="Q2069">
        <v>168</v>
      </c>
      <c r="R2069">
        <v>363.33</v>
      </c>
      <c r="S2069">
        <v>21.905000000000001</v>
      </c>
      <c r="T2069">
        <v>6.1240000000000014</v>
      </c>
      <c r="U2069">
        <v>13.17416666666667</v>
      </c>
      <c r="V2069">
        <v>-99999</v>
      </c>
      <c r="AC2069">
        <v>-99999</v>
      </c>
      <c r="AD2069">
        <v>-99999</v>
      </c>
      <c r="AH2069" s="77">
        <f>IF(AND(M2069&lt;Variables!$G$6,M2069&gt;Variables!$G$5),0,1)</f>
        <v>1</v>
      </c>
      <c r="AI2069" s="77">
        <f t="shared" si="64"/>
        <v>1</v>
      </c>
      <c r="AJ2069" s="77">
        <f>IF(I2069&gt;Variables!$G$7,0,1)</f>
        <v>1</v>
      </c>
      <c r="AK2069" s="77">
        <f>IF(F2069&gt;Variables!$G$8,0,1)</f>
        <v>0</v>
      </c>
      <c r="AL2069" s="77">
        <f>IF(G2069&gt;Variables!$G$9,0,1)</f>
        <v>1</v>
      </c>
      <c r="AM2069" s="77">
        <f>IF(AND(K2069&gt;Variables!$G$10,K2069&lt;Variables!$G$11),0,1)</f>
        <v>1</v>
      </c>
      <c r="AN2069" s="77">
        <f>IF(H2069&lt;Variables!$G$13,1,0)</f>
        <v>1</v>
      </c>
      <c r="AO2069" s="77">
        <f>IF(R2069&lt;Variables!$G$12,0,1)</f>
        <v>1</v>
      </c>
      <c r="AP2069" s="78">
        <f t="shared" si="65"/>
        <v>1</v>
      </c>
      <c r="AQ2069" s="77">
        <f>IF(V2069&lt;Variables!$G$15,1,0)</f>
        <v>1</v>
      </c>
      <c r="AR2069">
        <v>0</v>
      </c>
      <c r="AS2069">
        <v>0</v>
      </c>
      <c r="AT2069">
        <v>0</v>
      </c>
      <c r="AU2069">
        <v>0</v>
      </c>
      <c r="BA2069">
        <v>0</v>
      </c>
    </row>
    <row r="2070" spans="3:53" x14ac:dyDescent="0.25">
      <c r="C2070" t="s">
        <v>337</v>
      </c>
      <c r="D2070" t="s">
        <v>316</v>
      </c>
      <c r="E2070">
        <v>1.32</v>
      </c>
      <c r="F2070">
        <v>10.83</v>
      </c>
      <c r="G2070">
        <v>-3.65</v>
      </c>
      <c r="H2070">
        <v>-99999</v>
      </c>
      <c r="I2070">
        <v>-99999</v>
      </c>
      <c r="J2070" t="s">
        <v>75</v>
      </c>
      <c r="K2070">
        <v>-99999</v>
      </c>
      <c r="L2070">
        <v>-99999</v>
      </c>
      <c r="M2070">
        <v>-99999</v>
      </c>
      <c r="N2070">
        <v>-99999</v>
      </c>
      <c r="O2070">
        <v>-99999</v>
      </c>
      <c r="P2070">
        <v>23300</v>
      </c>
      <c r="Q2070">
        <v>107</v>
      </c>
      <c r="R2070">
        <v>217.76</v>
      </c>
      <c r="S2070">
        <v>21.905000000000001</v>
      </c>
      <c r="T2070">
        <v>6.1240000000000014</v>
      </c>
      <c r="U2070">
        <v>13.17416666666667</v>
      </c>
      <c r="V2070">
        <v>-99999</v>
      </c>
      <c r="AC2070">
        <v>-99999</v>
      </c>
      <c r="AD2070">
        <v>-99999</v>
      </c>
      <c r="AH2070" s="77">
        <f>IF(AND(M2070&lt;Variables!$G$6,M2070&gt;Variables!$G$5),0,1)</f>
        <v>1</v>
      </c>
      <c r="AI2070" s="77">
        <f t="shared" si="64"/>
        <v>1</v>
      </c>
      <c r="AJ2070" s="77">
        <f>IF(I2070&gt;Variables!$G$7,0,1)</f>
        <v>1</v>
      </c>
      <c r="AK2070" s="77">
        <f>IF(F2070&gt;Variables!$G$8,0,1)</f>
        <v>0</v>
      </c>
      <c r="AL2070" s="77">
        <f>IF(G2070&gt;Variables!$G$9,0,1)</f>
        <v>1</v>
      </c>
      <c r="AM2070" s="77">
        <f>IF(AND(K2070&gt;Variables!$G$10,K2070&lt;Variables!$G$11),0,1)</f>
        <v>1</v>
      </c>
      <c r="AN2070" s="77">
        <f>IF(H2070&lt;Variables!$G$13,1,0)</f>
        <v>1</v>
      </c>
      <c r="AO2070" s="77">
        <f>IF(R2070&lt;Variables!$G$12,0,1)</f>
        <v>1</v>
      </c>
      <c r="AP2070" s="78">
        <f t="shared" si="65"/>
        <v>1</v>
      </c>
      <c r="AQ2070" s="77">
        <f>IF(V2070&lt;Variables!$G$15,1,0)</f>
        <v>1</v>
      </c>
      <c r="AR2070">
        <v>0</v>
      </c>
      <c r="AS2070">
        <v>0</v>
      </c>
      <c r="AT2070">
        <v>0</v>
      </c>
      <c r="AU2070">
        <v>0</v>
      </c>
      <c r="BA2070">
        <v>0</v>
      </c>
    </row>
    <row r="2071" spans="3:53" x14ac:dyDescent="0.25">
      <c r="C2071" t="s">
        <v>337</v>
      </c>
      <c r="D2071" t="s">
        <v>296</v>
      </c>
      <c r="E2071">
        <v>12.44</v>
      </c>
      <c r="F2071">
        <v>16.82</v>
      </c>
      <c r="G2071">
        <v>3.19</v>
      </c>
      <c r="H2071">
        <v>119.92</v>
      </c>
      <c r="I2071">
        <v>-37.332000000000001</v>
      </c>
      <c r="J2071" t="s">
        <v>75</v>
      </c>
      <c r="K2071">
        <v>-99999</v>
      </c>
      <c r="L2071">
        <v>12.382400000000001</v>
      </c>
      <c r="M2071">
        <v>0</v>
      </c>
      <c r="N2071">
        <v>12.1912</v>
      </c>
      <c r="O2071">
        <v>1.5683443795524661</v>
      </c>
      <c r="P2071">
        <v>13220</v>
      </c>
      <c r="Q2071">
        <v>2300</v>
      </c>
      <c r="R2071">
        <v>5.75</v>
      </c>
      <c r="S2071">
        <v>21.905000000000001</v>
      </c>
      <c r="T2071">
        <v>6.1240000000000014</v>
      </c>
      <c r="U2071">
        <v>13.17416666666667</v>
      </c>
      <c r="V2071">
        <v>-99999</v>
      </c>
      <c r="AC2071">
        <v>12.4</v>
      </c>
      <c r="AD2071">
        <v>12</v>
      </c>
      <c r="AH2071" s="77">
        <f>IF(AND(M2071&lt;Variables!$G$6,M2071&gt;Variables!$G$5),0,1)</f>
        <v>1</v>
      </c>
      <c r="AI2071" s="77">
        <f t="shared" si="64"/>
        <v>0</v>
      </c>
      <c r="AJ2071" s="77">
        <f>IF(I2071&gt;Variables!$G$7,0,1)</f>
        <v>1</v>
      </c>
      <c r="AK2071" s="77">
        <f>IF(F2071&gt;Variables!$G$8,0,1)</f>
        <v>0</v>
      </c>
      <c r="AL2071" s="77">
        <f>IF(G2071&gt;Variables!$G$9,0,1)</f>
        <v>1</v>
      </c>
      <c r="AM2071" s="77">
        <f>IF(AND(K2071&gt;Variables!$G$10,K2071&lt;Variables!$G$11),0,1)</f>
        <v>1</v>
      </c>
      <c r="AN2071" s="77">
        <f>IF(H2071&lt;Variables!$G$13,1,0)</f>
        <v>1</v>
      </c>
      <c r="AO2071" s="77">
        <f>IF(R2071&lt;Variables!$G$12,0,1)</f>
        <v>1</v>
      </c>
      <c r="AP2071" s="78">
        <f t="shared" si="65"/>
        <v>1</v>
      </c>
      <c r="AQ2071" s="77">
        <f>IF(V2071&lt;Variables!$G$15,1,0)</f>
        <v>1</v>
      </c>
      <c r="AR2071">
        <v>0</v>
      </c>
      <c r="AS2071">
        <v>0</v>
      </c>
      <c r="AT2071">
        <v>1</v>
      </c>
      <c r="AU2071">
        <v>0</v>
      </c>
      <c r="BA2071">
        <v>-2.25</v>
      </c>
    </row>
    <row r="2072" spans="3:53" x14ac:dyDescent="0.25">
      <c r="C2072" t="s">
        <v>337</v>
      </c>
      <c r="D2072" t="s">
        <v>279</v>
      </c>
      <c r="E2072">
        <v>9.15</v>
      </c>
      <c r="F2072">
        <v>5.76</v>
      </c>
      <c r="G2072">
        <v>-4.2</v>
      </c>
      <c r="H2072">
        <v>13560</v>
      </c>
      <c r="I2072">
        <v>601.77800000000002</v>
      </c>
      <c r="J2072" t="s">
        <v>75</v>
      </c>
      <c r="K2072">
        <v>46.42</v>
      </c>
      <c r="L2072">
        <v>9.1386250000000011</v>
      </c>
      <c r="M2072">
        <v>-9.4379624943580973E-2</v>
      </c>
      <c r="N2072">
        <v>9.1388636363636362</v>
      </c>
      <c r="O2072">
        <v>-9.698838626245504E-2</v>
      </c>
      <c r="P2072">
        <v>1960000</v>
      </c>
      <c r="Q2072">
        <v>1051000</v>
      </c>
      <c r="R2072">
        <v>1.86</v>
      </c>
      <c r="S2072">
        <v>21.905000000000001</v>
      </c>
      <c r="T2072">
        <v>6.1240000000000014</v>
      </c>
      <c r="U2072">
        <v>13.17416666666667</v>
      </c>
      <c r="V2072">
        <v>2.3313892755310559</v>
      </c>
      <c r="AC2072">
        <v>9.2050000000000001</v>
      </c>
      <c r="AD2072">
        <v>9</v>
      </c>
      <c r="AH2072" s="77">
        <f>IF(AND(M2072&lt;Variables!$G$6,M2072&gt;Variables!$G$5),0,1)</f>
        <v>1</v>
      </c>
      <c r="AI2072" s="77">
        <f t="shared" si="64"/>
        <v>1</v>
      </c>
      <c r="AJ2072" s="77">
        <f>IF(I2072&gt;Variables!$G$7,0,1)</f>
        <v>0</v>
      </c>
      <c r="AK2072" s="77">
        <f>IF(F2072&gt;Variables!$G$8,0,1)</f>
        <v>1</v>
      </c>
      <c r="AL2072" s="77">
        <f>IF(G2072&gt;Variables!$G$9,0,1)</f>
        <v>1</v>
      </c>
      <c r="AM2072" s="77">
        <f>IF(AND(K2072&gt;Variables!$G$10,K2072&lt;Variables!$G$11),0,1)</f>
        <v>1</v>
      </c>
      <c r="AN2072" s="77">
        <f>IF(H2072&lt;Variables!$G$13,1,0)</f>
        <v>0</v>
      </c>
      <c r="AO2072" s="77">
        <f>IF(R2072&lt;Variables!$G$12,0,1)</f>
        <v>0</v>
      </c>
      <c r="AP2072" s="78">
        <f t="shared" si="65"/>
        <v>1</v>
      </c>
      <c r="AQ2072" s="77">
        <f>IF(V2072&lt;Variables!$G$15,1,0)</f>
        <v>1</v>
      </c>
      <c r="AR2072">
        <v>0</v>
      </c>
      <c r="AS2072">
        <v>0</v>
      </c>
      <c r="AT2072">
        <v>0</v>
      </c>
      <c r="AU2072">
        <v>1</v>
      </c>
      <c r="BA2072">
        <v>-0.39</v>
      </c>
    </row>
    <row r="2073" spans="3:53" x14ac:dyDescent="0.25">
      <c r="C2073" t="s">
        <v>337</v>
      </c>
      <c r="D2073" t="s">
        <v>164</v>
      </c>
      <c r="E2073">
        <v>17.05</v>
      </c>
      <c r="F2073">
        <v>8.42</v>
      </c>
      <c r="G2073">
        <v>0.06</v>
      </c>
      <c r="H2073">
        <v>-99999</v>
      </c>
      <c r="I2073">
        <v>148.64099999999999</v>
      </c>
      <c r="J2073" t="s">
        <v>74</v>
      </c>
      <c r="K2073">
        <v>59.36</v>
      </c>
      <c r="L2073">
        <v>-99999</v>
      </c>
      <c r="M2073">
        <v>-99999</v>
      </c>
      <c r="N2073">
        <v>-99999</v>
      </c>
      <c r="O2073">
        <v>-99999</v>
      </c>
      <c r="P2073">
        <v>1836000</v>
      </c>
      <c r="Q2073">
        <v>46184</v>
      </c>
      <c r="R2073">
        <v>39.75</v>
      </c>
      <c r="S2073">
        <v>21.905000000000001</v>
      </c>
      <c r="T2073">
        <v>6.1240000000000014</v>
      </c>
      <c r="U2073">
        <v>13.17416666666667</v>
      </c>
      <c r="V2073">
        <v>-99999</v>
      </c>
      <c r="AC2073">
        <v>17</v>
      </c>
      <c r="AD2073">
        <v>16.989999999999998</v>
      </c>
      <c r="AH2073" s="77">
        <f>IF(AND(M2073&lt;Variables!$G$6,M2073&gt;Variables!$G$5),0,1)</f>
        <v>1</v>
      </c>
      <c r="AI2073" s="77">
        <f t="shared" si="64"/>
        <v>1</v>
      </c>
      <c r="AJ2073" s="77">
        <f>IF(I2073&gt;Variables!$G$7,0,1)</f>
        <v>0</v>
      </c>
      <c r="AK2073" s="77">
        <f>IF(F2073&gt;Variables!$G$8,0,1)</f>
        <v>1</v>
      </c>
      <c r="AL2073" s="77">
        <f>IF(G2073&gt;Variables!$G$9,0,1)</f>
        <v>1</v>
      </c>
      <c r="AM2073" s="77">
        <f>IF(AND(K2073&gt;Variables!$G$10,K2073&lt;Variables!$G$11),0,1)</f>
        <v>1</v>
      </c>
      <c r="AN2073" s="77">
        <f>IF(H2073&lt;Variables!$G$13,1,0)</f>
        <v>1</v>
      </c>
      <c r="AO2073" s="77">
        <f>IF(R2073&lt;Variables!$G$12,0,1)</f>
        <v>1</v>
      </c>
      <c r="AP2073" s="78">
        <f t="shared" si="65"/>
        <v>0</v>
      </c>
      <c r="AQ2073" s="77">
        <f>IF(V2073&lt;Variables!$G$15,1,0)</f>
        <v>1</v>
      </c>
      <c r="AR2073">
        <v>0</v>
      </c>
      <c r="AS2073">
        <v>0</v>
      </c>
      <c r="AT2073">
        <v>0</v>
      </c>
      <c r="AU2073">
        <v>0</v>
      </c>
      <c r="BA2073">
        <v>0</v>
      </c>
    </row>
    <row r="2074" spans="3:53" x14ac:dyDescent="0.25">
      <c r="C2074" t="s">
        <v>337</v>
      </c>
      <c r="D2074" t="s">
        <v>278</v>
      </c>
      <c r="E2074">
        <v>225.97</v>
      </c>
      <c r="F2074">
        <v>6.57</v>
      </c>
      <c r="G2074">
        <v>6.24</v>
      </c>
      <c r="H2074">
        <v>7520</v>
      </c>
      <c r="I2074">
        <v>-5.5110000000000001</v>
      </c>
      <c r="J2074" t="s">
        <v>74</v>
      </c>
      <c r="K2074">
        <v>46.61</v>
      </c>
      <c r="L2074">
        <v>225.59463157894729</v>
      </c>
      <c r="M2074">
        <v>-0.16606404874321709</v>
      </c>
      <c r="N2074">
        <v>225.14777234042549</v>
      </c>
      <c r="O2074">
        <v>3.2080112907021292E-2</v>
      </c>
      <c r="P2074">
        <v>683513</v>
      </c>
      <c r="Q2074">
        <v>626950</v>
      </c>
      <c r="R2074">
        <v>1.0900000000000001</v>
      </c>
      <c r="S2074">
        <v>21.905000000000001</v>
      </c>
      <c r="T2074">
        <v>6.1240000000000014</v>
      </c>
      <c r="U2074">
        <v>13.17416666666667</v>
      </c>
      <c r="V2074">
        <v>2.3345714450896309</v>
      </c>
      <c r="AC2074">
        <v>227.2</v>
      </c>
      <c r="AD2074">
        <v>223.25</v>
      </c>
      <c r="AH2074" s="77">
        <f>IF(AND(M2074&lt;Variables!$G$6,M2074&gt;Variables!$G$5),0,1)</f>
        <v>1</v>
      </c>
      <c r="AI2074" s="77">
        <f t="shared" si="64"/>
        <v>0</v>
      </c>
      <c r="AJ2074" s="77">
        <f>IF(I2074&gt;Variables!$G$7,0,1)</f>
        <v>1</v>
      </c>
      <c r="AK2074" s="77">
        <f>IF(F2074&gt;Variables!$G$8,0,1)</f>
        <v>1</v>
      </c>
      <c r="AL2074" s="77">
        <f>IF(G2074&gt;Variables!$G$9,0,1)</f>
        <v>1</v>
      </c>
      <c r="AM2074" s="77">
        <f>IF(AND(K2074&gt;Variables!$G$10,K2074&lt;Variables!$G$11),0,1)</f>
        <v>1</v>
      </c>
      <c r="AN2074" s="77">
        <f>IF(H2074&lt;Variables!$G$13,1,0)</f>
        <v>0</v>
      </c>
      <c r="AO2074" s="77">
        <f>IF(R2074&lt;Variables!$G$12,0,1)</f>
        <v>0</v>
      </c>
      <c r="AP2074" s="78">
        <f t="shared" si="65"/>
        <v>0</v>
      </c>
      <c r="AQ2074" s="77">
        <f>IF(V2074&lt;Variables!$G$15,1,0)</f>
        <v>1</v>
      </c>
      <c r="AR2074">
        <v>0</v>
      </c>
      <c r="AS2074">
        <v>1</v>
      </c>
      <c r="AT2074">
        <v>0</v>
      </c>
      <c r="AU2074">
        <v>0</v>
      </c>
      <c r="BA2074">
        <v>0.49</v>
      </c>
    </row>
    <row r="2075" spans="3:53" x14ac:dyDescent="0.25">
      <c r="C2075" t="s">
        <v>337</v>
      </c>
      <c r="D2075" t="s">
        <v>275</v>
      </c>
      <c r="E2075">
        <v>55.96</v>
      </c>
      <c r="F2075">
        <v>46.49</v>
      </c>
      <c r="G2075">
        <v>0.13</v>
      </c>
      <c r="H2075">
        <v>639.94000000000005</v>
      </c>
      <c r="I2075">
        <v>-10.074</v>
      </c>
      <c r="J2075" t="s">
        <v>74</v>
      </c>
      <c r="K2075">
        <v>16.96</v>
      </c>
      <c r="L2075">
        <v>55.857000000000014</v>
      </c>
      <c r="M2075">
        <v>-0.1109977263369044</v>
      </c>
      <c r="N2075">
        <v>55.910074000000002</v>
      </c>
      <c r="O2075">
        <v>-0.20581979555240781</v>
      </c>
      <c r="P2075">
        <v>6300000</v>
      </c>
      <c r="Q2075">
        <v>178970</v>
      </c>
      <c r="R2075">
        <v>35.200000000000003</v>
      </c>
      <c r="S2075">
        <v>21.905000000000001</v>
      </c>
      <c r="T2075">
        <v>6.1240000000000014</v>
      </c>
      <c r="U2075">
        <v>13.17416666666667</v>
      </c>
      <c r="V2075">
        <v>2.0170001911166011</v>
      </c>
      <c r="AC2075">
        <v>56.06</v>
      </c>
      <c r="AD2075">
        <v>55.67</v>
      </c>
      <c r="AH2075" s="77">
        <f>IF(AND(M2075&lt;Variables!$G$6,M2075&gt;Variables!$G$5),0,1)</f>
        <v>1</v>
      </c>
      <c r="AI2075" s="77">
        <f t="shared" si="64"/>
        <v>1</v>
      </c>
      <c r="AJ2075" s="77">
        <f>IF(I2075&gt;Variables!$G$7,0,1)</f>
        <v>1</v>
      </c>
      <c r="AK2075" s="77">
        <f>IF(F2075&gt;Variables!$G$8,0,1)</f>
        <v>0</v>
      </c>
      <c r="AL2075" s="77">
        <f>IF(G2075&gt;Variables!$G$9,0,1)</f>
        <v>1</v>
      </c>
      <c r="AM2075" s="77">
        <f>IF(AND(K2075&gt;Variables!$G$10,K2075&lt;Variables!$G$11),0,1)</f>
        <v>1</v>
      </c>
      <c r="AN2075" s="77">
        <f>IF(H2075&lt;Variables!$G$13,1,0)</f>
        <v>1</v>
      </c>
      <c r="AO2075" s="77">
        <f>IF(R2075&lt;Variables!$G$12,0,1)</f>
        <v>1</v>
      </c>
      <c r="AP2075" s="78">
        <f t="shared" si="65"/>
        <v>0</v>
      </c>
      <c r="AQ2075" s="77">
        <f>IF(V2075&lt;Variables!$G$15,1,0)</f>
        <v>1</v>
      </c>
      <c r="AR2075">
        <v>0</v>
      </c>
      <c r="AS2075">
        <v>1</v>
      </c>
      <c r="AT2075">
        <v>0</v>
      </c>
      <c r="AU2075">
        <v>0</v>
      </c>
      <c r="BA2075">
        <v>-0.28000000000000003</v>
      </c>
    </row>
    <row r="2076" spans="3:53" x14ac:dyDescent="0.25">
      <c r="C2076" t="s">
        <v>337</v>
      </c>
      <c r="D2076" t="s">
        <v>178</v>
      </c>
      <c r="E2076">
        <v>11.61</v>
      </c>
      <c r="F2076">
        <v>15.78</v>
      </c>
      <c r="G2076">
        <v>11.34</v>
      </c>
      <c r="H2076">
        <v>229.35</v>
      </c>
      <c r="I2076">
        <v>4234.0439999999999</v>
      </c>
      <c r="J2076" t="s">
        <v>75</v>
      </c>
      <c r="K2076">
        <v>60.7</v>
      </c>
      <c r="L2076">
        <v>11.45325789473684</v>
      </c>
      <c r="M2076">
        <v>1.193914487213231</v>
      </c>
      <c r="N2076">
        <v>11.555467346938769</v>
      </c>
      <c r="O2076">
        <v>0.29884254807204608</v>
      </c>
      <c r="P2076">
        <v>2340000</v>
      </c>
      <c r="Q2076">
        <v>3460000</v>
      </c>
      <c r="R2076">
        <v>0.68</v>
      </c>
      <c r="S2076">
        <v>21.905000000000001</v>
      </c>
      <c r="T2076">
        <v>6.1240000000000014</v>
      </c>
      <c r="U2076">
        <v>13.17416666666667</v>
      </c>
      <c r="V2076">
        <v>2.4099163554143881</v>
      </c>
      <c r="AC2076">
        <v>12.2</v>
      </c>
      <c r="AD2076">
        <v>11.45</v>
      </c>
      <c r="AH2076" s="77">
        <f>IF(AND(M2076&lt;Variables!$G$6,M2076&gt;Variables!$G$5),0,1)</f>
        <v>1</v>
      </c>
      <c r="AI2076" s="77">
        <f t="shared" si="64"/>
        <v>1</v>
      </c>
      <c r="AJ2076" s="77">
        <f>IF(I2076&gt;Variables!$G$7,0,1)</f>
        <v>0</v>
      </c>
      <c r="AK2076" s="77">
        <f>IF(F2076&gt;Variables!$G$8,0,1)</f>
        <v>0</v>
      </c>
      <c r="AL2076" s="77">
        <f>IF(G2076&gt;Variables!$G$9,0,1)</f>
        <v>0</v>
      </c>
      <c r="AM2076" s="77">
        <f>IF(AND(K2076&gt;Variables!$G$10,K2076&lt;Variables!$G$11),0,1)</f>
        <v>1</v>
      </c>
      <c r="AN2076" s="77">
        <f>IF(H2076&lt;Variables!$G$13,1,0)</f>
        <v>1</v>
      </c>
      <c r="AO2076" s="77">
        <f>IF(R2076&lt;Variables!$G$12,0,1)</f>
        <v>0</v>
      </c>
      <c r="AP2076" s="78">
        <f t="shared" si="65"/>
        <v>1</v>
      </c>
      <c r="AQ2076" s="77">
        <f>IF(V2076&lt;Variables!$G$15,1,0)</f>
        <v>1</v>
      </c>
      <c r="AR2076">
        <v>1</v>
      </c>
      <c r="AS2076">
        <v>0</v>
      </c>
      <c r="AT2076">
        <v>0</v>
      </c>
      <c r="AU2076">
        <v>0</v>
      </c>
      <c r="BA2076">
        <v>1.47</v>
      </c>
    </row>
    <row r="2077" spans="3:53" x14ac:dyDescent="0.25">
      <c r="C2077" t="s">
        <v>337</v>
      </c>
      <c r="D2077" t="s">
        <v>302</v>
      </c>
      <c r="E2077">
        <v>23.15</v>
      </c>
      <c r="F2077">
        <v>15.76</v>
      </c>
      <c r="G2077">
        <v>10.41</v>
      </c>
      <c r="H2077">
        <v>1050</v>
      </c>
      <c r="I2077">
        <v>126.63800000000001</v>
      </c>
      <c r="J2077" t="s">
        <v>74</v>
      </c>
      <c r="K2077">
        <v>49.35</v>
      </c>
      <c r="L2077">
        <v>22.963975000000001</v>
      </c>
      <c r="M2077">
        <v>0.24832373315159689</v>
      </c>
      <c r="N2077">
        <v>23.171430000000001</v>
      </c>
      <c r="O2077">
        <v>-0.64920464554841917</v>
      </c>
      <c r="P2077">
        <v>14830000</v>
      </c>
      <c r="Q2077">
        <v>1330000</v>
      </c>
      <c r="R2077">
        <v>11.15</v>
      </c>
      <c r="S2077">
        <v>21.905000000000001</v>
      </c>
      <c r="T2077">
        <v>6.1240000000000014</v>
      </c>
      <c r="U2077">
        <v>13.17416666666667</v>
      </c>
      <c r="V2077">
        <v>2.3542757362499311</v>
      </c>
      <c r="AC2077">
        <v>23.624300000000002</v>
      </c>
      <c r="AD2077">
        <v>22.93</v>
      </c>
      <c r="AH2077" s="77">
        <f>IF(AND(M2077&lt;Variables!$G$6,M2077&gt;Variables!$G$5),0,1)</f>
        <v>1</v>
      </c>
      <c r="AI2077" s="77">
        <f t="shared" si="64"/>
        <v>1</v>
      </c>
      <c r="AJ2077" s="77">
        <f>IF(I2077&gt;Variables!$G$7,0,1)</f>
        <v>0</v>
      </c>
      <c r="AK2077" s="77">
        <f>IF(F2077&gt;Variables!$G$8,0,1)</f>
        <v>0</v>
      </c>
      <c r="AL2077" s="77">
        <f>IF(G2077&gt;Variables!$G$9,0,1)</f>
        <v>1</v>
      </c>
      <c r="AM2077" s="77">
        <f>IF(AND(K2077&gt;Variables!$G$10,K2077&lt;Variables!$G$11),0,1)</f>
        <v>1</v>
      </c>
      <c r="AN2077" s="77">
        <f>IF(H2077&lt;Variables!$G$13,1,0)</f>
        <v>1</v>
      </c>
      <c r="AO2077" s="77">
        <f>IF(R2077&lt;Variables!$G$12,0,1)</f>
        <v>1</v>
      </c>
      <c r="AP2077" s="78">
        <f t="shared" si="65"/>
        <v>0</v>
      </c>
      <c r="AQ2077" s="77">
        <f>IF(V2077&lt;Variables!$G$15,1,0)</f>
        <v>1</v>
      </c>
      <c r="AR2077">
        <v>1</v>
      </c>
      <c r="AS2077">
        <v>0</v>
      </c>
      <c r="AT2077">
        <v>0</v>
      </c>
      <c r="AU2077">
        <v>0</v>
      </c>
      <c r="BA2077">
        <v>1.39</v>
      </c>
    </row>
    <row r="2078" spans="3:53" x14ac:dyDescent="0.25">
      <c r="C2078" t="s">
        <v>337</v>
      </c>
      <c r="D2078" t="s">
        <v>274</v>
      </c>
      <c r="E2078">
        <v>53.59</v>
      </c>
      <c r="F2078">
        <v>29.79</v>
      </c>
      <c r="G2078">
        <v>-0.12</v>
      </c>
      <c r="H2078">
        <v>1620</v>
      </c>
      <c r="I2078">
        <v>-6.298</v>
      </c>
      <c r="J2078" t="s">
        <v>74</v>
      </c>
      <c r="K2078">
        <v>50.78</v>
      </c>
      <c r="L2078">
        <v>53.43549999999999</v>
      </c>
      <c r="M2078">
        <v>-9.3570753523065497E-4</v>
      </c>
      <c r="N2078">
        <v>53.428699999999999</v>
      </c>
      <c r="O2078">
        <v>1.179141547520917E-2</v>
      </c>
      <c r="P2078">
        <v>5013000</v>
      </c>
      <c r="Q2078">
        <v>116562</v>
      </c>
      <c r="R2078">
        <v>43.01</v>
      </c>
      <c r="S2078">
        <v>21.905000000000001</v>
      </c>
      <c r="T2078">
        <v>6.1240000000000014</v>
      </c>
      <c r="U2078">
        <v>13.17416666666667</v>
      </c>
      <c r="V2078">
        <v>2.3751072362081378</v>
      </c>
      <c r="AC2078">
        <v>53.7</v>
      </c>
      <c r="AD2078">
        <v>53.35</v>
      </c>
      <c r="AH2078" s="77">
        <f>IF(AND(M2078&lt;Variables!$G$6,M2078&gt;Variables!$G$5),0,1)</f>
        <v>1</v>
      </c>
      <c r="AI2078" s="77">
        <f t="shared" si="64"/>
        <v>0</v>
      </c>
      <c r="AJ2078" s="77">
        <f>IF(I2078&gt;Variables!$G$7,0,1)</f>
        <v>1</v>
      </c>
      <c r="AK2078" s="77">
        <f>IF(F2078&gt;Variables!$G$8,0,1)</f>
        <v>0</v>
      </c>
      <c r="AL2078" s="77">
        <f>IF(G2078&gt;Variables!$G$9,0,1)</f>
        <v>1</v>
      </c>
      <c r="AM2078" s="77">
        <f>IF(AND(K2078&gt;Variables!$G$10,K2078&lt;Variables!$G$11),0,1)</f>
        <v>1</v>
      </c>
      <c r="AN2078" s="77">
        <f>IF(H2078&lt;Variables!$G$13,1,0)</f>
        <v>0</v>
      </c>
      <c r="AO2078" s="77">
        <f>IF(R2078&lt;Variables!$G$12,0,1)</f>
        <v>1</v>
      </c>
      <c r="AP2078" s="78">
        <f t="shared" si="65"/>
        <v>0</v>
      </c>
      <c r="AQ2078" s="77">
        <f>IF(V2078&lt;Variables!$G$15,1,0)</f>
        <v>1</v>
      </c>
      <c r="AR2078">
        <v>0</v>
      </c>
      <c r="AS2078">
        <v>1</v>
      </c>
      <c r="AT2078">
        <v>0</v>
      </c>
      <c r="AU2078">
        <v>0</v>
      </c>
      <c r="BA2078">
        <v>-0.18</v>
      </c>
    </row>
    <row r="2079" spans="3:53" x14ac:dyDescent="0.25">
      <c r="C2079" t="s">
        <v>337</v>
      </c>
      <c r="D2079" t="s">
        <v>165</v>
      </c>
      <c r="E2079">
        <v>274.61</v>
      </c>
      <c r="F2079">
        <v>5</v>
      </c>
      <c r="G2079">
        <v>4.82</v>
      </c>
      <c r="H2079">
        <v>48780</v>
      </c>
      <c r="I2079">
        <v>5.2729999999999997</v>
      </c>
      <c r="J2079" t="s">
        <v>75</v>
      </c>
      <c r="K2079">
        <v>29.57</v>
      </c>
      <c r="L2079">
        <v>274.74943000000002</v>
      </c>
      <c r="M2079">
        <v>-0.34920181636045522</v>
      </c>
      <c r="N2079">
        <v>274.77215200000001</v>
      </c>
      <c r="O2079">
        <v>-0.35744233644171658</v>
      </c>
      <c r="P2079">
        <v>3561000</v>
      </c>
      <c r="Q2079">
        <v>2924000</v>
      </c>
      <c r="R2079">
        <v>1.22</v>
      </c>
      <c r="S2079">
        <v>21.905000000000001</v>
      </c>
      <c r="T2079">
        <v>6.1240000000000014</v>
      </c>
      <c r="U2079">
        <v>13.17416666666667</v>
      </c>
      <c r="V2079">
        <v>2.1438208975287631</v>
      </c>
      <c r="AC2079">
        <v>275.55</v>
      </c>
      <c r="AD2079">
        <v>271.26010000000002</v>
      </c>
      <c r="AH2079" s="77">
        <f>IF(AND(M2079&lt;Variables!$G$6,M2079&gt;Variables!$G$5),0,1)</f>
        <v>1</v>
      </c>
      <c r="AI2079" s="77">
        <f t="shared" si="64"/>
        <v>1</v>
      </c>
      <c r="AJ2079" s="77">
        <f>IF(I2079&gt;Variables!$G$7,0,1)</f>
        <v>1</v>
      </c>
      <c r="AK2079" s="77">
        <f>IF(F2079&gt;Variables!$G$8,0,1)</f>
        <v>1</v>
      </c>
      <c r="AL2079" s="77">
        <f>IF(G2079&gt;Variables!$G$9,0,1)</f>
        <v>1</v>
      </c>
      <c r="AM2079" s="77">
        <f>IF(AND(K2079&gt;Variables!$G$10,K2079&lt;Variables!$G$11),0,1)</f>
        <v>1</v>
      </c>
      <c r="AN2079" s="77">
        <f>IF(H2079&lt;Variables!$G$13,1,0)</f>
        <v>0</v>
      </c>
      <c r="AO2079" s="77">
        <f>IF(R2079&lt;Variables!$G$12,0,1)</f>
        <v>0</v>
      </c>
      <c r="AP2079" s="78">
        <f t="shared" si="65"/>
        <v>1</v>
      </c>
      <c r="AQ2079" s="77">
        <f>IF(V2079&lt;Variables!$G$15,1,0)</f>
        <v>1</v>
      </c>
      <c r="AR2079">
        <v>0</v>
      </c>
      <c r="AS2079">
        <v>0</v>
      </c>
      <c r="AT2079">
        <v>0</v>
      </c>
      <c r="AU2079">
        <v>1</v>
      </c>
      <c r="BA2079">
        <v>-1</v>
      </c>
    </row>
    <row r="2080" spans="3:53" x14ac:dyDescent="0.25">
      <c r="C2080" t="s">
        <v>337</v>
      </c>
      <c r="D2080" t="s">
        <v>273</v>
      </c>
      <c r="E2080">
        <v>1.98</v>
      </c>
      <c r="F2080">
        <v>41.84</v>
      </c>
      <c r="G2080">
        <v>21.47</v>
      </c>
      <c r="H2080">
        <v>464.81</v>
      </c>
      <c r="I2080">
        <v>-4.6420000000000003</v>
      </c>
      <c r="J2080" t="s">
        <v>74</v>
      </c>
      <c r="K2080">
        <v>43.05</v>
      </c>
      <c r="L2080">
        <v>2.0105849999999998</v>
      </c>
      <c r="M2080">
        <v>-1.5211990540066631</v>
      </c>
      <c r="N2080">
        <v>2.0240860000000001</v>
      </c>
      <c r="O2080">
        <v>-2.1780695089042479</v>
      </c>
      <c r="P2080">
        <v>233180000</v>
      </c>
      <c r="Q2080">
        <v>1670000</v>
      </c>
      <c r="R2080">
        <v>139.63</v>
      </c>
      <c r="S2080">
        <v>21.905000000000001</v>
      </c>
      <c r="T2080">
        <v>6.1240000000000014</v>
      </c>
      <c r="U2080">
        <v>13.17416666666667</v>
      </c>
      <c r="V2080">
        <v>2.3040162764717729</v>
      </c>
      <c r="AC2080">
        <v>2.02</v>
      </c>
      <c r="AD2080">
        <v>1.77</v>
      </c>
      <c r="AH2080" s="77">
        <f>IF(AND(M2080&lt;Variables!$G$6,M2080&gt;Variables!$G$5),0,1)</f>
        <v>0</v>
      </c>
      <c r="AI2080" s="77">
        <f t="shared" si="64"/>
        <v>1</v>
      </c>
      <c r="AJ2080" s="77">
        <f>IF(I2080&gt;Variables!$G$7,0,1)</f>
        <v>1</v>
      </c>
      <c r="AK2080" s="77">
        <f>IF(F2080&gt;Variables!$G$8,0,1)</f>
        <v>0</v>
      </c>
      <c r="AL2080" s="77">
        <f>IF(G2080&gt;Variables!$G$9,0,1)</f>
        <v>0</v>
      </c>
      <c r="AM2080" s="77">
        <f>IF(AND(K2080&gt;Variables!$G$10,K2080&lt;Variables!$G$11),0,1)</f>
        <v>1</v>
      </c>
      <c r="AN2080" s="77">
        <f>IF(H2080&lt;Variables!$G$13,1,0)</f>
        <v>1</v>
      </c>
      <c r="AO2080" s="77">
        <f>IF(R2080&lt;Variables!$G$12,0,1)</f>
        <v>1</v>
      </c>
      <c r="AP2080" s="78">
        <f t="shared" si="65"/>
        <v>0</v>
      </c>
      <c r="AQ2080" s="77">
        <f>IF(V2080&lt;Variables!$G$15,1,0)</f>
        <v>1</v>
      </c>
      <c r="AR2080">
        <v>1</v>
      </c>
      <c r="AS2080">
        <v>0</v>
      </c>
      <c r="AT2080">
        <v>0</v>
      </c>
      <c r="AU2080">
        <v>0</v>
      </c>
      <c r="BA2080">
        <v>2</v>
      </c>
    </row>
    <row r="2081" spans="3:53" x14ac:dyDescent="0.25">
      <c r="C2081" t="s">
        <v>337</v>
      </c>
      <c r="D2081" t="s">
        <v>127</v>
      </c>
      <c r="E2081">
        <v>35.49</v>
      </c>
      <c r="F2081">
        <v>6.69</v>
      </c>
      <c r="G2081">
        <v>7.47</v>
      </c>
      <c r="H2081">
        <v>8000</v>
      </c>
      <c r="I2081">
        <v>1759.5909999999999</v>
      </c>
      <c r="J2081" t="s">
        <v>75</v>
      </c>
      <c r="K2081">
        <v>26.93</v>
      </c>
      <c r="L2081">
        <v>35.910184999999998</v>
      </c>
      <c r="M2081">
        <v>-1.476419572887179</v>
      </c>
      <c r="N2081">
        <v>36.522474000000003</v>
      </c>
      <c r="O2081">
        <v>-3.128139676408539</v>
      </c>
      <c r="P2081">
        <v>775764</v>
      </c>
      <c r="Q2081">
        <v>741896</v>
      </c>
      <c r="R2081">
        <v>1.05</v>
      </c>
      <c r="S2081">
        <v>21.905000000000001</v>
      </c>
      <c r="T2081">
        <v>6.1240000000000014</v>
      </c>
      <c r="U2081">
        <v>13.17416666666667</v>
      </c>
      <c r="V2081">
        <v>2.0680135422047532</v>
      </c>
      <c r="AC2081">
        <v>35.880000000000003</v>
      </c>
      <c r="AD2081">
        <v>33.549999999999997</v>
      </c>
      <c r="AH2081" s="77">
        <f>IF(AND(M2081&lt;Variables!$G$6,M2081&gt;Variables!$G$5),0,1)</f>
        <v>0</v>
      </c>
      <c r="AI2081" s="77">
        <f t="shared" si="64"/>
        <v>1</v>
      </c>
      <c r="AJ2081" s="77">
        <f>IF(I2081&gt;Variables!$G$7,0,1)</f>
        <v>0</v>
      </c>
      <c r="AK2081" s="77">
        <f>IF(F2081&gt;Variables!$G$8,0,1)</f>
        <v>1</v>
      </c>
      <c r="AL2081" s="77">
        <f>IF(G2081&gt;Variables!$G$9,0,1)</f>
        <v>1</v>
      </c>
      <c r="AM2081" s="77">
        <f>IF(AND(K2081&gt;Variables!$G$10,K2081&lt;Variables!$G$11),0,1)</f>
        <v>1</v>
      </c>
      <c r="AN2081" s="77">
        <f>IF(H2081&lt;Variables!$G$13,1,0)</f>
        <v>0</v>
      </c>
      <c r="AO2081" s="77">
        <f>IF(R2081&lt;Variables!$G$12,0,1)</f>
        <v>0</v>
      </c>
      <c r="AP2081" s="78">
        <f t="shared" si="65"/>
        <v>1</v>
      </c>
      <c r="AQ2081" s="77">
        <f>IF(V2081&lt;Variables!$G$15,1,0)</f>
        <v>1</v>
      </c>
      <c r="AR2081">
        <v>0</v>
      </c>
      <c r="AS2081">
        <v>0</v>
      </c>
      <c r="AT2081">
        <v>1</v>
      </c>
      <c r="AU2081">
        <v>0</v>
      </c>
      <c r="BA2081">
        <v>-2.25</v>
      </c>
    </row>
    <row r="2082" spans="3:53" x14ac:dyDescent="0.25">
      <c r="C2082" t="s">
        <v>337</v>
      </c>
      <c r="D2082" t="s">
        <v>326</v>
      </c>
      <c r="E2082">
        <v>34.1</v>
      </c>
      <c r="F2082">
        <v>7.94</v>
      </c>
      <c r="G2082">
        <v>-2.69</v>
      </c>
      <c r="H2082">
        <v>-99999</v>
      </c>
      <c r="I2082">
        <v>136.95599999999999</v>
      </c>
      <c r="J2082" t="s">
        <v>74</v>
      </c>
      <c r="K2082">
        <v>63.9</v>
      </c>
      <c r="L2082">
        <v>33.97</v>
      </c>
      <c r="M2082">
        <v>0</v>
      </c>
      <c r="N2082">
        <v>34.010571428571431</v>
      </c>
      <c r="O2082">
        <v>-0.1192906407251642</v>
      </c>
      <c r="P2082">
        <v>20968</v>
      </c>
      <c r="Q2082">
        <v>125430</v>
      </c>
      <c r="R2082">
        <v>0.17</v>
      </c>
      <c r="S2082">
        <v>21.905000000000001</v>
      </c>
      <c r="T2082">
        <v>6.1240000000000014</v>
      </c>
      <c r="U2082">
        <v>13.17416666666667</v>
      </c>
      <c r="V2082">
        <v>2.5110039999999998</v>
      </c>
      <c r="AC2082">
        <v>34.08</v>
      </c>
      <c r="AD2082">
        <v>33.86</v>
      </c>
      <c r="AH2082" s="77">
        <f>IF(AND(M2082&lt;Variables!$G$6,M2082&gt;Variables!$G$5),0,1)</f>
        <v>1</v>
      </c>
      <c r="AI2082" s="77">
        <f t="shared" si="64"/>
        <v>1</v>
      </c>
      <c r="AJ2082" s="77">
        <f>IF(I2082&gt;Variables!$G$7,0,1)</f>
        <v>0</v>
      </c>
      <c r="AK2082" s="77">
        <f>IF(F2082&gt;Variables!$G$8,0,1)</f>
        <v>1</v>
      </c>
      <c r="AL2082" s="77">
        <f>IF(G2082&gt;Variables!$G$9,0,1)</f>
        <v>1</v>
      </c>
      <c r="AM2082" s="77">
        <f>IF(AND(K2082&gt;Variables!$G$10,K2082&lt;Variables!$G$11),0,1)</f>
        <v>0</v>
      </c>
      <c r="AN2082" s="77">
        <f>IF(H2082&lt;Variables!$G$13,1,0)</f>
        <v>1</v>
      </c>
      <c r="AO2082" s="77">
        <f>IF(R2082&lt;Variables!$G$12,0,1)</f>
        <v>0</v>
      </c>
      <c r="AP2082" s="78">
        <f t="shared" si="65"/>
        <v>0</v>
      </c>
      <c r="AQ2082" s="77">
        <f>IF(V2082&lt;Variables!$G$15,1,0)</f>
        <v>1</v>
      </c>
      <c r="AR2082">
        <v>0</v>
      </c>
      <c r="AS2082">
        <v>0</v>
      </c>
      <c r="AT2082">
        <v>0</v>
      </c>
      <c r="AU2082">
        <v>0</v>
      </c>
      <c r="BA2082">
        <v>0</v>
      </c>
    </row>
    <row r="2083" spans="3:53" x14ac:dyDescent="0.25">
      <c r="C2083" t="s">
        <v>337</v>
      </c>
      <c r="D2083" t="s">
        <v>172</v>
      </c>
      <c r="E2083">
        <v>54.37</v>
      </c>
      <c r="F2083">
        <v>5.46</v>
      </c>
      <c r="G2083">
        <v>5.51</v>
      </c>
      <c r="H2083">
        <v>6950</v>
      </c>
      <c r="I2083">
        <v>122783.86500000001</v>
      </c>
      <c r="J2083" t="s">
        <v>75</v>
      </c>
      <c r="K2083">
        <v>53.04</v>
      </c>
      <c r="L2083">
        <v>54.131895</v>
      </c>
      <c r="M2083">
        <v>-4.9684201892439238E-2</v>
      </c>
      <c r="N2083">
        <v>53.706240425531917</v>
      </c>
      <c r="O2083">
        <v>0.74248275676824893</v>
      </c>
      <c r="P2083">
        <v>752578</v>
      </c>
      <c r="Q2083">
        <v>1251000</v>
      </c>
      <c r="R2083">
        <v>0.6</v>
      </c>
      <c r="S2083">
        <v>21.905000000000001</v>
      </c>
      <c r="T2083">
        <v>6.1240000000000014</v>
      </c>
      <c r="U2083">
        <v>13.17416666666667</v>
      </c>
      <c r="V2083">
        <v>2.4002223926934021</v>
      </c>
      <c r="AC2083">
        <v>54.639899999999997</v>
      </c>
      <c r="AD2083">
        <v>52</v>
      </c>
      <c r="AH2083" s="77">
        <f>IF(AND(M2083&lt;Variables!$G$6,M2083&gt;Variables!$G$5),0,1)</f>
        <v>1</v>
      </c>
      <c r="AI2083" s="77">
        <f t="shared" si="64"/>
        <v>0</v>
      </c>
      <c r="AJ2083" s="77">
        <f>IF(I2083&gt;Variables!$G$7,0,1)</f>
        <v>0</v>
      </c>
      <c r="AK2083" s="77">
        <f>IF(F2083&gt;Variables!$G$8,0,1)</f>
        <v>1</v>
      </c>
      <c r="AL2083" s="77">
        <f>IF(G2083&gt;Variables!$G$9,0,1)</f>
        <v>1</v>
      </c>
      <c r="AM2083" s="77">
        <f>IF(AND(K2083&gt;Variables!$G$10,K2083&lt;Variables!$G$11),0,1)</f>
        <v>1</v>
      </c>
      <c r="AN2083" s="77">
        <f>IF(H2083&lt;Variables!$G$13,1,0)</f>
        <v>0</v>
      </c>
      <c r="AO2083" s="77">
        <f>IF(R2083&lt;Variables!$G$12,0,1)</f>
        <v>0</v>
      </c>
      <c r="AP2083" s="78">
        <f t="shared" si="65"/>
        <v>1</v>
      </c>
      <c r="AQ2083" s="77">
        <f>IF(V2083&lt;Variables!$G$15,1,0)</f>
        <v>1</v>
      </c>
      <c r="AR2083">
        <v>0</v>
      </c>
      <c r="AS2083">
        <v>0</v>
      </c>
      <c r="AT2083">
        <v>1</v>
      </c>
      <c r="AU2083">
        <v>0</v>
      </c>
      <c r="BA2083">
        <v>-1.3</v>
      </c>
    </row>
    <row r="2084" spans="3:53" x14ac:dyDescent="0.25">
      <c r="C2084" t="s">
        <v>337</v>
      </c>
      <c r="D2084" t="s">
        <v>167</v>
      </c>
      <c r="E2084">
        <v>12.01</v>
      </c>
      <c r="F2084">
        <v>7.42</v>
      </c>
      <c r="G2084">
        <v>2.31</v>
      </c>
      <c r="H2084">
        <v>2260</v>
      </c>
      <c r="I2084">
        <v>-30.891999999999999</v>
      </c>
      <c r="J2084" t="s">
        <v>75</v>
      </c>
      <c r="K2084">
        <v>34.39</v>
      </c>
      <c r="L2084">
        <v>12.09491</v>
      </c>
      <c r="M2084">
        <v>-1.032748486760132</v>
      </c>
      <c r="N2084">
        <v>12.18181</v>
      </c>
      <c r="O2084">
        <v>-1.738739973780578</v>
      </c>
      <c r="P2084">
        <v>74948000</v>
      </c>
      <c r="Q2084">
        <v>13611000</v>
      </c>
      <c r="R2084">
        <v>5.51</v>
      </c>
      <c r="S2084">
        <v>21.905000000000001</v>
      </c>
      <c r="T2084">
        <v>6.1240000000000014</v>
      </c>
      <c r="U2084">
        <v>13.17416666666667</v>
      </c>
      <c r="V2084">
        <v>2.185573823855159</v>
      </c>
      <c r="AC2084">
        <v>12.3</v>
      </c>
      <c r="AD2084">
        <v>11.37</v>
      </c>
      <c r="AH2084" s="77">
        <f>IF(AND(M2084&lt;Variables!$G$6,M2084&gt;Variables!$G$5),0,1)</f>
        <v>0</v>
      </c>
      <c r="AI2084" s="77">
        <f t="shared" si="64"/>
        <v>1</v>
      </c>
      <c r="AJ2084" s="77">
        <f>IF(I2084&gt;Variables!$G$7,0,1)</f>
        <v>1</v>
      </c>
      <c r="AK2084" s="77">
        <f>IF(F2084&gt;Variables!$G$8,0,1)</f>
        <v>1</v>
      </c>
      <c r="AL2084" s="77">
        <f>IF(G2084&gt;Variables!$G$9,0,1)</f>
        <v>1</v>
      </c>
      <c r="AM2084" s="77">
        <f>IF(AND(K2084&gt;Variables!$G$10,K2084&lt;Variables!$G$11),0,1)</f>
        <v>1</v>
      </c>
      <c r="AN2084" s="77">
        <f>IF(H2084&lt;Variables!$G$13,1,0)</f>
        <v>0</v>
      </c>
      <c r="AO2084" s="77">
        <f>IF(R2084&lt;Variables!$G$12,0,1)</f>
        <v>1</v>
      </c>
      <c r="AP2084" s="78">
        <f t="shared" si="65"/>
        <v>1</v>
      </c>
      <c r="AQ2084" s="77">
        <f>IF(V2084&lt;Variables!$G$15,1,0)</f>
        <v>1</v>
      </c>
      <c r="AR2084">
        <v>1</v>
      </c>
      <c r="AS2084">
        <v>0</v>
      </c>
      <c r="AT2084">
        <v>0</v>
      </c>
      <c r="AU2084">
        <v>0</v>
      </c>
      <c r="BA2084">
        <v>2</v>
      </c>
    </row>
    <row r="2085" spans="3:53" x14ac:dyDescent="0.25">
      <c r="C2085" t="s">
        <v>337</v>
      </c>
      <c r="D2085" t="s">
        <v>201</v>
      </c>
      <c r="E2085">
        <v>39.72</v>
      </c>
      <c r="F2085">
        <v>15.36</v>
      </c>
      <c r="G2085">
        <v>17.649999999999999</v>
      </c>
      <c r="H2085">
        <v>-99999</v>
      </c>
      <c r="I2085">
        <v>39.061</v>
      </c>
      <c r="J2085" t="s">
        <v>75</v>
      </c>
      <c r="K2085">
        <v>62.68</v>
      </c>
      <c r="L2085">
        <v>39.367249999999999</v>
      </c>
      <c r="M2085">
        <v>0.89604938114803634</v>
      </c>
      <c r="N2085">
        <v>39.390602000000001</v>
      </c>
      <c r="O2085">
        <v>0.83623499838869597</v>
      </c>
      <c r="P2085">
        <v>1131000</v>
      </c>
      <c r="Q2085">
        <v>2287000</v>
      </c>
      <c r="R2085">
        <v>0.49</v>
      </c>
      <c r="S2085">
        <v>21.905000000000001</v>
      </c>
      <c r="T2085">
        <v>6.1240000000000014</v>
      </c>
      <c r="U2085">
        <v>13.17416666666667</v>
      </c>
      <c r="V2085">
        <v>2.4422543311204108</v>
      </c>
      <c r="AC2085">
        <v>40</v>
      </c>
      <c r="AD2085">
        <v>37.049999999999997</v>
      </c>
      <c r="AH2085" s="77">
        <f>IF(AND(M2085&lt;Variables!$G$6,M2085&gt;Variables!$G$5),0,1)</f>
        <v>1</v>
      </c>
      <c r="AI2085" s="77">
        <f t="shared" si="64"/>
        <v>1</v>
      </c>
      <c r="AJ2085" s="77">
        <f>IF(I2085&gt;Variables!$G$7,0,1)</f>
        <v>1</v>
      </c>
      <c r="AK2085" s="77">
        <f>IF(F2085&gt;Variables!$G$8,0,1)</f>
        <v>0</v>
      </c>
      <c r="AL2085" s="77">
        <f>IF(G2085&gt;Variables!$G$9,0,1)</f>
        <v>0</v>
      </c>
      <c r="AM2085" s="77">
        <f>IF(AND(K2085&gt;Variables!$G$10,K2085&lt;Variables!$G$11),0,1)</f>
        <v>0</v>
      </c>
      <c r="AN2085" s="77">
        <f>IF(H2085&lt;Variables!$G$13,1,0)</f>
        <v>1</v>
      </c>
      <c r="AO2085" s="77">
        <f>IF(R2085&lt;Variables!$G$12,0,1)</f>
        <v>0</v>
      </c>
      <c r="AP2085" s="78">
        <f t="shared" si="65"/>
        <v>1</v>
      </c>
      <c r="AQ2085" s="77">
        <f>IF(V2085&lt;Variables!$G$15,1,0)</f>
        <v>1</v>
      </c>
      <c r="AR2085">
        <v>0</v>
      </c>
      <c r="AS2085">
        <v>0</v>
      </c>
      <c r="AT2085">
        <v>1</v>
      </c>
      <c r="AU2085">
        <v>0</v>
      </c>
      <c r="BA2085">
        <v>-1.41</v>
      </c>
    </row>
    <row r="2086" spans="3:53" x14ac:dyDescent="0.25">
      <c r="C2086" t="s">
        <v>337</v>
      </c>
      <c r="D2086" t="s">
        <v>282</v>
      </c>
      <c r="E2086">
        <v>62.85</v>
      </c>
      <c r="F2086">
        <v>8.6999999999999993</v>
      </c>
      <c r="G2086">
        <v>-1.74</v>
      </c>
      <c r="H2086">
        <v>11670</v>
      </c>
      <c r="I2086">
        <v>1.6579999999999999</v>
      </c>
      <c r="J2086" t="s">
        <v>75</v>
      </c>
      <c r="K2086">
        <v>39.950000000000003</v>
      </c>
      <c r="L2086">
        <v>63.092120000000001</v>
      </c>
      <c r="M2086">
        <v>-0.4763193882215383</v>
      </c>
      <c r="N2086">
        <v>63.196545999999998</v>
      </c>
      <c r="O2086">
        <v>-0.64077236119835168</v>
      </c>
      <c r="P2086">
        <v>5255000</v>
      </c>
      <c r="Q2086">
        <v>1277000</v>
      </c>
      <c r="R2086">
        <v>4.12</v>
      </c>
      <c r="S2086">
        <v>21.905000000000001</v>
      </c>
      <c r="T2086">
        <v>6.1240000000000014</v>
      </c>
      <c r="U2086">
        <v>13.17416666666667</v>
      </c>
      <c r="V2086">
        <v>2.2614414196422619</v>
      </c>
      <c r="AC2086">
        <v>64.2</v>
      </c>
      <c r="AD2086">
        <v>61.1</v>
      </c>
      <c r="AH2086" s="77">
        <f>IF(AND(M2086&lt;Variables!$G$6,M2086&gt;Variables!$G$5),0,1)</f>
        <v>1</v>
      </c>
      <c r="AI2086" s="77">
        <f t="shared" si="64"/>
        <v>1</v>
      </c>
      <c r="AJ2086" s="77">
        <f>IF(I2086&gt;Variables!$G$7,0,1)</f>
        <v>1</v>
      </c>
      <c r="AK2086" s="77">
        <f>IF(F2086&gt;Variables!$G$8,0,1)</f>
        <v>1</v>
      </c>
      <c r="AL2086" s="77">
        <f>IF(G2086&gt;Variables!$G$9,0,1)</f>
        <v>1</v>
      </c>
      <c r="AM2086" s="77">
        <f>IF(AND(K2086&gt;Variables!$G$10,K2086&lt;Variables!$G$11),0,1)</f>
        <v>1</v>
      </c>
      <c r="AN2086" s="77">
        <f>IF(H2086&lt;Variables!$G$13,1,0)</f>
        <v>0</v>
      </c>
      <c r="AO2086" s="77">
        <f>IF(R2086&lt;Variables!$G$12,0,1)</f>
        <v>1</v>
      </c>
      <c r="AP2086" s="78">
        <f t="shared" si="65"/>
        <v>1</v>
      </c>
      <c r="AQ2086" s="77">
        <f>IF(V2086&lt;Variables!$G$15,1,0)</f>
        <v>1</v>
      </c>
      <c r="AR2086">
        <v>0</v>
      </c>
      <c r="AS2086">
        <v>0</v>
      </c>
      <c r="AT2086">
        <v>1</v>
      </c>
      <c r="AU2086">
        <v>0</v>
      </c>
      <c r="BA2086">
        <v>-1.25</v>
      </c>
    </row>
    <row r="2087" spans="3:53" x14ac:dyDescent="0.25">
      <c r="C2087" t="s">
        <v>338</v>
      </c>
      <c r="D2087" t="s">
        <v>326</v>
      </c>
      <c r="E2087">
        <v>34.1</v>
      </c>
      <c r="F2087">
        <v>7.94</v>
      </c>
      <c r="G2087">
        <v>-2.69</v>
      </c>
      <c r="H2087">
        <v>-99999</v>
      </c>
      <c r="I2087">
        <v>136.95599999999999</v>
      </c>
      <c r="J2087" t="s">
        <v>74</v>
      </c>
      <c r="K2087">
        <v>63.9</v>
      </c>
      <c r="L2087">
        <v>-99999</v>
      </c>
      <c r="M2087">
        <v>-99999</v>
      </c>
      <c r="N2087">
        <v>34.010571428571431</v>
      </c>
      <c r="O2087">
        <v>-0.1192906407251642</v>
      </c>
      <c r="P2087">
        <v>20978</v>
      </c>
      <c r="Q2087">
        <v>125430</v>
      </c>
      <c r="R2087">
        <v>0.17</v>
      </c>
      <c r="S2087">
        <v>21.85</v>
      </c>
      <c r="T2087">
        <v>6.2600000000000007</v>
      </c>
      <c r="U2087">
        <v>13.175416666666671</v>
      </c>
      <c r="V2087">
        <v>-99999</v>
      </c>
      <c r="AC2087">
        <v>34.08</v>
      </c>
      <c r="AD2087">
        <v>33.86</v>
      </c>
      <c r="AH2087" s="77">
        <f>IF(AND(M2087&lt;Variables!$G$6,M2087&gt;Variables!$G$5),0,1)</f>
        <v>1</v>
      </c>
      <c r="AI2087" s="77">
        <f t="shared" si="64"/>
        <v>1</v>
      </c>
      <c r="AJ2087" s="77">
        <f>IF(I2087&gt;Variables!$G$7,0,1)</f>
        <v>0</v>
      </c>
      <c r="AK2087" s="77">
        <f>IF(F2087&gt;Variables!$G$8,0,1)</f>
        <v>1</v>
      </c>
      <c r="AL2087" s="77">
        <f>IF(G2087&gt;Variables!$G$9,0,1)</f>
        <v>1</v>
      </c>
      <c r="AM2087" s="77">
        <f>IF(AND(K2087&gt;Variables!$G$10,K2087&lt;Variables!$G$11),0,1)</f>
        <v>0</v>
      </c>
      <c r="AN2087" s="77">
        <f>IF(H2087&lt;Variables!$G$13,1,0)</f>
        <v>1</v>
      </c>
      <c r="AO2087" s="77">
        <f>IF(R2087&lt;Variables!$G$12,0,1)</f>
        <v>0</v>
      </c>
      <c r="AP2087" s="78">
        <f t="shared" si="65"/>
        <v>0</v>
      </c>
      <c r="AQ2087" s="77">
        <f>IF(V2087&lt;Variables!$G$15,1,0)</f>
        <v>1</v>
      </c>
      <c r="AR2087">
        <v>0</v>
      </c>
      <c r="AS2087">
        <v>0</v>
      </c>
      <c r="AT2087">
        <v>0</v>
      </c>
      <c r="AU2087">
        <v>0</v>
      </c>
      <c r="BA2087">
        <v>0</v>
      </c>
    </row>
    <row r="2088" spans="3:53" x14ac:dyDescent="0.25">
      <c r="C2088" t="s">
        <v>338</v>
      </c>
      <c r="D2088" t="s">
        <v>316</v>
      </c>
      <c r="E2088">
        <v>1.32</v>
      </c>
      <c r="F2088">
        <v>10.83</v>
      </c>
      <c r="G2088">
        <v>-3.65</v>
      </c>
      <c r="H2088">
        <v>-99999</v>
      </c>
      <c r="I2088">
        <v>-99999</v>
      </c>
      <c r="J2088" t="s">
        <v>75</v>
      </c>
      <c r="K2088">
        <v>-99999</v>
      </c>
      <c r="L2088">
        <v>-99999</v>
      </c>
      <c r="M2088">
        <v>-99999</v>
      </c>
      <c r="N2088">
        <v>-99999</v>
      </c>
      <c r="O2088">
        <v>-99999</v>
      </c>
      <c r="P2088">
        <v>23300</v>
      </c>
      <c r="Q2088">
        <v>107</v>
      </c>
      <c r="R2088">
        <v>217.76</v>
      </c>
      <c r="S2088">
        <v>21.85</v>
      </c>
      <c r="T2088">
        <v>6.2600000000000007</v>
      </c>
      <c r="U2088">
        <v>13.175416666666671</v>
      </c>
      <c r="V2088">
        <v>-99999</v>
      </c>
      <c r="AC2088">
        <v>-99999</v>
      </c>
      <c r="AD2088">
        <v>-99999</v>
      </c>
      <c r="AH2088" s="77">
        <f>IF(AND(M2088&lt;Variables!$G$6,M2088&gt;Variables!$G$5),0,1)</f>
        <v>1</v>
      </c>
      <c r="AI2088" s="77">
        <f t="shared" si="64"/>
        <v>1</v>
      </c>
      <c r="AJ2088" s="77">
        <f>IF(I2088&gt;Variables!$G$7,0,1)</f>
        <v>1</v>
      </c>
      <c r="AK2088" s="77">
        <f>IF(F2088&gt;Variables!$G$8,0,1)</f>
        <v>0</v>
      </c>
      <c r="AL2088" s="77">
        <f>IF(G2088&gt;Variables!$G$9,0,1)</f>
        <v>1</v>
      </c>
      <c r="AM2088" s="77">
        <f>IF(AND(K2088&gt;Variables!$G$10,K2088&lt;Variables!$G$11),0,1)</f>
        <v>1</v>
      </c>
      <c r="AN2088" s="77">
        <f>IF(H2088&lt;Variables!$G$13,1,0)</f>
        <v>1</v>
      </c>
      <c r="AO2088" s="77">
        <f>IF(R2088&lt;Variables!$G$12,0,1)</f>
        <v>1</v>
      </c>
      <c r="AP2088" s="78">
        <f t="shared" si="65"/>
        <v>1</v>
      </c>
      <c r="AQ2088" s="77">
        <f>IF(V2088&lt;Variables!$G$15,1,0)</f>
        <v>1</v>
      </c>
      <c r="AR2088">
        <v>0</v>
      </c>
      <c r="AS2088">
        <v>0</v>
      </c>
      <c r="AT2088">
        <v>0</v>
      </c>
      <c r="AU2088">
        <v>0</v>
      </c>
      <c r="BA2088">
        <v>0</v>
      </c>
    </row>
    <row r="2089" spans="3:53" x14ac:dyDescent="0.25">
      <c r="C2089" t="s">
        <v>338</v>
      </c>
      <c r="D2089" t="s">
        <v>274</v>
      </c>
      <c r="E2089">
        <v>53.58</v>
      </c>
      <c r="F2089">
        <v>29.75</v>
      </c>
      <c r="G2089">
        <v>-0.15</v>
      </c>
      <c r="H2089">
        <v>1620</v>
      </c>
      <c r="I2089">
        <v>-6.3120000000000003</v>
      </c>
      <c r="J2089" t="s">
        <v>74</v>
      </c>
      <c r="K2089">
        <v>41.64</v>
      </c>
      <c r="L2089">
        <v>53.431749999999987</v>
      </c>
      <c r="M2089">
        <v>-2.1990670341108149E-2</v>
      </c>
      <c r="N2089">
        <v>53.427199999999999</v>
      </c>
      <c r="O2089">
        <v>-1.347628174412552E-2</v>
      </c>
      <c r="P2089">
        <v>5191000</v>
      </c>
      <c r="Q2089">
        <v>116562</v>
      </c>
      <c r="R2089">
        <v>44.53</v>
      </c>
      <c r="S2089">
        <v>21.85</v>
      </c>
      <c r="T2089">
        <v>6.2600000000000007</v>
      </c>
      <c r="U2089">
        <v>13.175416666666671</v>
      </c>
      <c r="V2089">
        <v>2.2804312217211682</v>
      </c>
      <c r="AC2089">
        <v>53.7</v>
      </c>
      <c r="AD2089">
        <v>53.35</v>
      </c>
      <c r="AH2089" s="77">
        <f>IF(AND(M2089&lt;Variables!$G$6,M2089&gt;Variables!$G$5),0,1)</f>
        <v>1</v>
      </c>
      <c r="AI2089" s="77">
        <f t="shared" si="64"/>
        <v>0</v>
      </c>
      <c r="AJ2089" s="77">
        <f>IF(I2089&gt;Variables!$G$7,0,1)</f>
        <v>1</v>
      </c>
      <c r="AK2089" s="77">
        <f>IF(F2089&gt;Variables!$G$8,0,1)</f>
        <v>0</v>
      </c>
      <c r="AL2089" s="77">
        <f>IF(G2089&gt;Variables!$G$9,0,1)</f>
        <v>1</v>
      </c>
      <c r="AM2089" s="77">
        <f>IF(AND(K2089&gt;Variables!$G$10,K2089&lt;Variables!$G$11),0,1)</f>
        <v>1</v>
      </c>
      <c r="AN2089" s="77">
        <f>IF(H2089&lt;Variables!$G$13,1,0)</f>
        <v>0</v>
      </c>
      <c r="AO2089" s="77">
        <f>IF(R2089&lt;Variables!$G$12,0,1)</f>
        <v>1</v>
      </c>
      <c r="AP2089" s="78">
        <f t="shared" si="65"/>
        <v>0</v>
      </c>
      <c r="AQ2089" s="77">
        <f>IF(V2089&lt;Variables!$G$15,1,0)</f>
        <v>1</v>
      </c>
      <c r="AR2089">
        <v>0</v>
      </c>
      <c r="AS2089">
        <v>1</v>
      </c>
      <c r="AT2089">
        <v>0</v>
      </c>
      <c r="AU2089">
        <v>0</v>
      </c>
      <c r="BA2089">
        <v>-0.15</v>
      </c>
    </row>
    <row r="2090" spans="3:53" x14ac:dyDescent="0.25">
      <c r="C2090" t="s">
        <v>338</v>
      </c>
      <c r="D2090" t="s">
        <v>293</v>
      </c>
      <c r="E2090">
        <v>22.48</v>
      </c>
      <c r="F2090">
        <v>11.15</v>
      </c>
      <c r="G2090">
        <v>-1.51</v>
      </c>
      <c r="H2090">
        <v>-99999</v>
      </c>
      <c r="I2090">
        <v>240.642</v>
      </c>
      <c r="J2090" t="s">
        <v>74</v>
      </c>
      <c r="K2090">
        <v>-99999</v>
      </c>
      <c r="L2090">
        <v>-99999</v>
      </c>
      <c r="M2090">
        <v>-99999</v>
      </c>
      <c r="N2090">
        <v>-99999</v>
      </c>
      <c r="O2090">
        <v>-99999</v>
      </c>
      <c r="P2090">
        <v>138421</v>
      </c>
      <c r="Q2090">
        <v>7534</v>
      </c>
      <c r="R2090">
        <v>18.37</v>
      </c>
      <c r="S2090">
        <v>21.85</v>
      </c>
      <c r="T2090">
        <v>6.2600000000000007</v>
      </c>
      <c r="U2090">
        <v>13.175416666666671</v>
      </c>
      <c r="V2090">
        <v>-99999</v>
      </c>
      <c r="AC2090">
        <v>-99999</v>
      </c>
      <c r="AD2090">
        <v>-99999</v>
      </c>
      <c r="AH2090" s="77">
        <f>IF(AND(M2090&lt;Variables!$G$6,M2090&gt;Variables!$G$5),0,1)</f>
        <v>1</v>
      </c>
      <c r="AI2090" s="77">
        <f t="shared" si="64"/>
        <v>1</v>
      </c>
      <c r="AJ2090" s="77">
        <f>IF(I2090&gt;Variables!$G$7,0,1)</f>
        <v>0</v>
      </c>
      <c r="AK2090" s="77">
        <f>IF(F2090&gt;Variables!$G$8,0,1)</f>
        <v>0</v>
      </c>
      <c r="AL2090" s="77">
        <f>IF(G2090&gt;Variables!$G$9,0,1)</f>
        <v>1</v>
      </c>
      <c r="AM2090" s="77">
        <f>IF(AND(K2090&gt;Variables!$G$10,K2090&lt;Variables!$G$11),0,1)</f>
        <v>1</v>
      </c>
      <c r="AN2090" s="77">
        <f>IF(H2090&lt;Variables!$G$13,1,0)</f>
        <v>1</v>
      </c>
      <c r="AO2090" s="77">
        <f>IF(R2090&lt;Variables!$G$12,0,1)</f>
        <v>1</v>
      </c>
      <c r="AP2090" s="78">
        <f t="shared" si="65"/>
        <v>0</v>
      </c>
      <c r="AQ2090" s="77">
        <f>IF(V2090&lt;Variables!$G$15,1,0)</f>
        <v>1</v>
      </c>
      <c r="AR2090">
        <v>0</v>
      </c>
      <c r="AS2090">
        <v>0</v>
      </c>
      <c r="AT2090">
        <v>0</v>
      </c>
      <c r="AU2090">
        <v>0</v>
      </c>
      <c r="BA2090">
        <v>0</v>
      </c>
    </row>
    <row r="2091" spans="3:53" x14ac:dyDescent="0.25">
      <c r="C2091" t="s">
        <v>338</v>
      </c>
      <c r="D2091" t="s">
        <v>313</v>
      </c>
      <c r="E2091">
        <v>5.32</v>
      </c>
      <c r="F2091">
        <v>13.19</v>
      </c>
      <c r="G2091">
        <v>0</v>
      </c>
      <c r="H2091">
        <v>-99999</v>
      </c>
      <c r="I2091">
        <v>-99999</v>
      </c>
      <c r="J2091" t="s">
        <v>75</v>
      </c>
      <c r="K2091">
        <v>-99999</v>
      </c>
      <c r="L2091">
        <v>-99999</v>
      </c>
      <c r="M2091">
        <v>-99999</v>
      </c>
      <c r="N2091">
        <v>-99999</v>
      </c>
      <c r="O2091">
        <v>-99999</v>
      </c>
      <c r="P2091">
        <v>61040</v>
      </c>
      <c r="Q2091">
        <v>168</v>
      </c>
      <c r="R2091">
        <v>363.33</v>
      </c>
      <c r="S2091">
        <v>21.85</v>
      </c>
      <c r="T2091">
        <v>6.2600000000000007</v>
      </c>
      <c r="U2091">
        <v>13.175416666666671</v>
      </c>
      <c r="V2091">
        <v>-99999</v>
      </c>
      <c r="AC2091">
        <v>-99999</v>
      </c>
      <c r="AD2091">
        <v>-99999</v>
      </c>
      <c r="AH2091" s="77">
        <f>IF(AND(M2091&lt;Variables!$G$6,M2091&gt;Variables!$G$5),0,1)</f>
        <v>1</v>
      </c>
      <c r="AI2091" s="77">
        <f t="shared" si="64"/>
        <v>1</v>
      </c>
      <c r="AJ2091" s="77">
        <f>IF(I2091&gt;Variables!$G$7,0,1)</f>
        <v>1</v>
      </c>
      <c r="AK2091" s="77">
        <f>IF(F2091&gt;Variables!$G$8,0,1)</f>
        <v>0</v>
      </c>
      <c r="AL2091" s="77">
        <f>IF(G2091&gt;Variables!$G$9,0,1)</f>
        <v>1</v>
      </c>
      <c r="AM2091" s="77">
        <f>IF(AND(K2091&gt;Variables!$G$10,K2091&lt;Variables!$G$11),0,1)</f>
        <v>1</v>
      </c>
      <c r="AN2091" s="77">
        <f>IF(H2091&lt;Variables!$G$13,1,0)</f>
        <v>1</v>
      </c>
      <c r="AO2091" s="77">
        <f>IF(R2091&lt;Variables!$G$12,0,1)</f>
        <v>1</v>
      </c>
      <c r="AP2091" s="78">
        <f t="shared" si="65"/>
        <v>1</v>
      </c>
      <c r="AQ2091" s="77">
        <f>IF(V2091&lt;Variables!$G$15,1,0)</f>
        <v>1</v>
      </c>
      <c r="AR2091">
        <v>0</v>
      </c>
      <c r="AS2091">
        <v>0</v>
      </c>
      <c r="AT2091">
        <v>0</v>
      </c>
      <c r="AU2091">
        <v>0</v>
      </c>
      <c r="BA2091">
        <v>0</v>
      </c>
    </row>
    <row r="2092" spans="3:53" x14ac:dyDescent="0.25">
      <c r="C2092" t="s">
        <v>338</v>
      </c>
      <c r="D2092" t="s">
        <v>178</v>
      </c>
      <c r="E2092">
        <v>11.62</v>
      </c>
      <c r="F2092">
        <v>17.079999999999998</v>
      </c>
      <c r="G2092">
        <v>11.34</v>
      </c>
      <c r="H2092">
        <v>229.35</v>
      </c>
      <c r="I2092">
        <v>4234.0439999999999</v>
      </c>
      <c r="J2092" t="s">
        <v>75</v>
      </c>
      <c r="K2092">
        <v>55.57</v>
      </c>
      <c r="L2092">
        <v>11.50996</v>
      </c>
      <c r="M2092">
        <v>0.69539772510068276</v>
      </c>
      <c r="N2092">
        <v>11.558948000000001</v>
      </c>
      <c r="O2092">
        <v>0.26864036415769821</v>
      </c>
      <c r="P2092">
        <v>2370000</v>
      </c>
      <c r="Q2092">
        <v>3460000</v>
      </c>
      <c r="R2092">
        <v>0.68</v>
      </c>
      <c r="S2092">
        <v>21.85</v>
      </c>
      <c r="T2092">
        <v>6.2600000000000007</v>
      </c>
      <c r="U2092">
        <v>13.175416666666671</v>
      </c>
      <c r="V2092">
        <v>2.395438580077776</v>
      </c>
      <c r="AC2092">
        <v>12.2</v>
      </c>
      <c r="AD2092">
        <v>11.45</v>
      </c>
      <c r="AH2092" s="77">
        <f>IF(AND(M2092&lt;Variables!$G$6,M2092&gt;Variables!$G$5),0,1)</f>
        <v>1</v>
      </c>
      <c r="AI2092" s="77">
        <f t="shared" si="64"/>
        <v>1</v>
      </c>
      <c r="AJ2092" s="77">
        <f>IF(I2092&gt;Variables!$G$7,0,1)</f>
        <v>0</v>
      </c>
      <c r="AK2092" s="77">
        <f>IF(F2092&gt;Variables!$G$8,0,1)</f>
        <v>0</v>
      </c>
      <c r="AL2092" s="77">
        <f>IF(G2092&gt;Variables!$G$9,0,1)</f>
        <v>0</v>
      </c>
      <c r="AM2092" s="77">
        <f>IF(AND(K2092&gt;Variables!$G$10,K2092&lt;Variables!$G$11),0,1)</f>
        <v>1</v>
      </c>
      <c r="AN2092" s="77">
        <f>IF(H2092&lt;Variables!$G$13,1,0)</f>
        <v>1</v>
      </c>
      <c r="AO2092" s="77">
        <f>IF(R2092&lt;Variables!$G$12,0,1)</f>
        <v>0</v>
      </c>
      <c r="AP2092" s="78">
        <f t="shared" si="65"/>
        <v>1</v>
      </c>
      <c r="AQ2092" s="77">
        <f>IF(V2092&lt;Variables!$G$15,1,0)</f>
        <v>1</v>
      </c>
      <c r="AR2092">
        <v>1</v>
      </c>
      <c r="AS2092">
        <v>0</v>
      </c>
      <c r="AT2092">
        <v>0</v>
      </c>
      <c r="AU2092">
        <v>0</v>
      </c>
      <c r="BA2092">
        <v>1.07</v>
      </c>
    </row>
    <row r="2093" spans="3:53" x14ac:dyDescent="0.25">
      <c r="C2093" t="s">
        <v>338</v>
      </c>
      <c r="D2093" t="s">
        <v>273</v>
      </c>
      <c r="E2093">
        <v>1.96</v>
      </c>
      <c r="F2093">
        <v>41.13</v>
      </c>
      <c r="G2093">
        <v>19.63</v>
      </c>
      <c r="H2093">
        <v>464.81</v>
      </c>
      <c r="I2093">
        <v>-4.9260000000000002</v>
      </c>
      <c r="J2093" t="s">
        <v>74</v>
      </c>
      <c r="K2093">
        <v>39.18</v>
      </c>
      <c r="L2093">
        <v>2.0041099999999998</v>
      </c>
      <c r="M2093">
        <v>-2.6999515994630978</v>
      </c>
      <c r="N2093">
        <v>2.0151479999999999</v>
      </c>
      <c r="O2093">
        <v>-3.2329139100453159</v>
      </c>
      <c r="P2093">
        <v>248930000</v>
      </c>
      <c r="Q2093">
        <v>1670000</v>
      </c>
      <c r="R2093">
        <v>149.06</v>
      </c>
      <c r="S2093">
        <v>21.85</v>
      </c>
      <c r="T2093">
        <v>6.2600000000000007</v>
      </c>
      <c r="U2093">
        <v>13.175416666666671</v>
      </c>
      <c r="V2093">
        <v>2.240735022013761</v>
      </c>
      <c r="AC2093">
        <v>1.98</v>
      </c>
      <c r="AD2093">
        <v>1.77</v>
      </c>
      <c r="AH2093" s="77">
        <f>IF(AND(M2093&lt;Variables!$G$6,M2093&gt;Variables!$G$5),0,1)</f>
        <v>0</v>
      </c>
      <c r="AI2093" s="77">
        <f t="shared" si="64"/>
        <v>1</v>
      </c>
      <c r="AJ2093" s="77">
        <f>IF(I2093&gt;Variables!$G$7,0,1)</f>
        <v>1</v>
      </c>
      <c r="AK2093" s="77">
        <f>IF(F2093&gt;Variables!$G$8,0,1)</f>
        <v>0</v>
      </c>
      <c r="AL2093" s="77">
        <f>IF(G2093&gt;Variables!$G$9,0,1)</f>
        <v>0</v>
      </c>
      <c r="AM2093" s="77">
        <f>IF(AND(K2093&gt;Variables!$G$10,K2093&lt;Variables!$G$11),0,1)</f>
        <v>1</v>
      </c>
      <c r="AN2093" s="77">
        <f>IF(H2093&lt;Variables!$G$13,1,0)</f>
        <v>1</v>
      </c>
      <c r="AO2093" s="77">
        <f>IF(R2093&lt;Variables!$G$12,0,1)</f>
        <v>1</v>
      </c>
      <c r="AP2093" s="78">
        <f t="shared" si="65"/>
        <v>0</v>
      </c>
      <c r="AQ2093" s="77">
        <f>IF(V2093&lt;Variables!$G$15,1,0)</f>
        <v>1</v>
      </c>
      <c r="AR2093">
        <v>0</v>
      </c>
      <c r="AS2093">
        <v>0</v>
      </c>
      <c r="AT2093">
        <v>1</v>
      </c>
      <c r="AU2093">
        <v>0</v>
      </c>
      <c r="BA2093">
        <v>-2.25</v>
      </c>
    </row>
    <row r="2094" spans="3:53" x14ac:dyDescent="0.25">
      <c r="C2094" t="s">
        <v>338</v>
      </c>
      <c r="D2094" t="s">
        <v>127</v>
      </c>
      <c r="E2094">
        <v>35.409999999999997</v>
      </c>
      <c r="F2094">
        <v>6.36</v>
      </c>
      <c r="G2094">
        <v>7.47</v>
      </c>
      <c r="H2094">
        <v>8000</v>
      </c>
      <c r="I2094">
        <v>1757.85</v>
      </c>
      <c r="J2094" t="s">
        <v>75</v>
      </c>
      <c r="K2094">
        <v>28.55</v>
      </c>
      <c r="L2094">
        <v>35.618699999999997</v>
      </c>
      <c r="M2094">
        <v>-0.67015359909261552</v>
      </c>
      <c r="N2094">
        <v>36.351211999999997</v>
      </c>
      <c r="O2094">
        <v>-2.67174585540642</v>
      </c>
      <c r="P2094">
        <v>799164</v>
      </c>
      <c r="Q2094">
        <v>741896</v>
      </c>
      <c r="R2094">
        <v>1.08</v>
      </c>
      <c r="S2094">
        <v>21.85</v>
      </c>
      <c r="T2094">
        <v>6.2600000000000007</v>
      </c>
      <c r="U2094">
        <v>13.175416666666671</v>
      </c>
      <c r="V2094">
        <v>2.120687586481258</v>
      </c>
      <c r="AC2094">
        <v>35.880000000000003</v>
      </c>
      <c r="AD2094">
        <v>33.549999999999997</v>
      </c>
      <c r="AH2094" s="77">
        <f>IF(AND(M2094&lt;Variables!$G$6,M2094&gt;Variables!$G$5),0,1)</f>
        <v>1</v>
      </c>
      <c r="AI2094" s="77">
        <f t="shared" si="64"/>
        <v>1</v>
      </c>
      <c r="AJ2094" s="77">
        <f>IF(I2094&gt;Variables!$G$7,0,1)</f>
        <v>0</v>
      </c>
      <c r="AK2094" s="77">
        <f>IF(F2094&gt;Variables!$G$8,0,1)</f>
        <v>1</v>
      </c>
      <c r="AL2094" s="77">
        <f>IF(G2094&gt;Variables!$G$9,0,1)</f>
        <v>1</v>
      </c>
      <c r="AM2094" s="77">
        <f>IF(AND(K2094&gt;Variables!$G$10,K2094&lt;Variables!$G$11),0,1)</f>
        <v>1</v>
      </c>
      <c r="AN2094" s="77">
        <f>IF(H2094&lt;Variables!$G$13,1,0)</f>
        <v>0</v>
      </c>
      <c r="AO2094" s="77">
        <f>IF(R2094&lt;Variables!$G$12,0,1)</f>
        <v>0</v>
      </c>
      <c r="AP2094" s="78">
        <f t="shared" si="65"/>
        <v>1</v>
      </c>
      <c r="AQ2094" s="77">
        <f>IF(V2094&lt;Variables!$G$15,1,0)</f>
        <v>1</v>
      </c>
      <c r="AR2094">
        <v>0</v>
      </c>
      <c r="AS2094">
        <v>0</v>
      </c>
      <c r="AT2094">
        <v>1</v>
      </c>
      <c r="AU2094">
        <v>0</v>
      </c>
      <c r="BA2094">
        <v>-2.25</v>
      </c>
    </row>
    <row r="2095" spans="3:53" x14ac:dyDescent="0.25">
      <c r="C2095" t="s">
        <v>338</v>
      </c>
      <c r="D2095" t="s">
        <v>278</v>
      </c>
      <c r="E2095">
        <v>226.55</v>
      </c>
      <c r="F2095">
        <v>6.64</v>
      </c>
      <c r="G2095">
        <v>6.41</v>
      </c>
      <c r="H2095">
        <v>7520</v>
      </c>
      <c r="I2095">
        <v>-5.4880000000000004</v>
      </c>
      <c r="J2095" t="s">
        <v>74</v>
      </c>
      <c r="K2095">
        <v>51.01</v>
      </c>
      <c r="L2095">
        <v>225.70656842105259</v>
      </c>
      <c r="M2095">
        <v>-5.1646002979923292E-2</v>
      </c>
      <c r="N2095">
        <v>225.2264574468085</v>
      </c>
      <c r="O2095">
        <v>0.16141201052162951</v>
      </c>
      <c r="P2095">
        <v>690078</v>
      </c>
      <c r="Q2095">
        <v>626950</v>
      </c>
      <c r="R2095">
        <v>1.1000000000000001</v>
      </c>
      <c r="S2095">
        <v>21.85</v>
      </c>
      <c r="T2095">
        <v>6.2600000000000007</v>
      </c>
      <c r="U2095">
        <v>13.175416666666671</v>
      </c>
      <c r="V2095">
        <v>2.3789570412706502</v>
      </c>
      <c r="AC2095">
        <v>227.2</v>
      </c>
      <c r="AD2095">
        <v>223.25</v>
      </c>
      <c r="AH2095" s="77">
        <f>IF(AND(M2095&lt;Variables!$G$6,M2095&gt;Variables!$G$5),0,1)</f>
        <v>1</v>
      </c>
      <c r="AI2095" s="77">
        <f t="shared" si="64"/>
        <v>0</v>
      </c>
      <c r="AJ2095" s="77">
        <f>IF(I2095&gt;Variables!$G$7,0,1)</f>
        <v>1</v>
      </c>
      <c r="AK2095" s="77">
        <f>IF(F2095&gt;Variables!$G$8,0,1)</f>
        <v>1</v>
      </c>
      <c r="AL2095" s="77">
        <f>IF(G2095&gt;Variables!$G$9,0,1)</f>
        <v>1</v>
      </c>
      <c r="AM2095" s="77">
        <f>IF(AND(K2095&gt;Variables!$G$10,K2095&lt;Variables!$G$11),0,1)</f>
        <v>1</v>
      </c>
      <c r="AN2095" s="77">
        <f>IF(H2095&lt;Variables!$G$13,1,0)</f>
        <v>0</v>
      </c>
      <c r="AO2095" s="77">
        <f>IF(R2095&lt;Variables!$G$12,0,1)</f>
        <v>0</v>
      </c>
      <c r="AP2095" s="78">
        <f t="shared" si="65"/>
        <v>0</v>
      </c>
      <c r="AQ2095" s="77">
        <f>IF(V2095&lt;Variables!$G$15,1,0)</f>
        <v>1</v>
      </c>
      <c r="AR2095">
        <v>0</v>
      </c>
      <c r="AS2095">
        <v>0</v>
      </c>
      <c r="AT2095">
        <v>0</v>
      </c>
      <c r="AU2095">
        <v>1</v>
      </c>
      <c r="BA2095">
        <v>-0.63</v>
      </c>
    </row>
    <row r="2096" spans="3:53" x14ac:dyDescent="0.25">
      <c r="C2096" t="s">
        <v>338</v>
      </c>
      <c r="D2096" t="s">
        <v>302</v>
      </c>
      <c r="E2096">
        <v>23.11</v>
      </c>
      <c r="F2096">
        <v>15.47</v>
      </c>
      <c r="G2096">
        <v>10.32</v>
      </c>
      <c r="H2096">
        <v>1050</v>
      </c>
      <c r="I2096">
        <v>126.59</v>
      </c>
      <c r="J2096" t="s">
        <v>74</v>
      </c>
      <c r="K2096">
        <v>48.13</v>
      </c>
      <c r="L2096">
        <v>22.9529</v>
      </c>
      <c r="M2096">
        <v>0.2143519990938077</v>
      </c>
      <c r="N2096">
        <v>23.136896</v>
      </c>
      <c r="O2096">
        <v>-0.582601918597903</v>
      </c>
      <c r="P2096">
        <v>15000000</v>
      </c>
      <c r="Q2096">
        <v>1330000</v>
      </c>
      <c r="R2096">
        <v>11.28</v>
      </c>
      <c r="S2096">
        <v>21.85</v>
      </c>
      <c r="T2096">
        <v>6.2600000000000007</v>
      </c>
      <c r="U2096">
        <v>13.175416666666671</v>
      </c>
      <c r="V2096">
        <v>2.3432112688557871</v>
      </c>
      <c r="AC2096">
        <v>23.624300000000002</v>
      </c>
      <c r="AD2096">
        <v>22.99</v>
      </c>
      <c r="AH2096" s="77">
        <f>IF(AND(M2096&lt;Variables!$G$6,M2096&gt;Variables!$G$5),0,1)</f>
        <v>1</v>
      </c>
      <c r="AI2096" s="77">
        <f t="shared" si="64"/>
        <v>1</v>
      </c>
      <c r="AJ2096" s="77">
        <f>IF(I2096&gt;Variables!$G$7,0,1)</f>
        <v>0</v>
      </c>
      <c r="AK2096" s="77">
        <f>IF(F2096&gt;Variables!$G$8,0,1)</f>
        <v>0</v>
      </c>
      <c r="AL2096" s="77">
        <f>IF(G2096&gt;Variables!$G$9,0,1)</f>
        <v>1</v>
      </c>
      <c r="AM2096" s="77">
        <f>IF(AND(K2096&gt;Variables!$G$10,K2096&lt;Variables!$G$11),0,1)</f>
        <v>1</v>
      </c>
      <c r="AN2096" s="77">
        <f>IF(H2096&lt;Variables!$G$13,1,0)</f>
        <v>1</v>
      </c>
      <c r="AO2096" s="77">
        <f>IF(R2096&lt;Variables!$G$12,0,1)</f>
        <v>1</v>
      </c>
      <c r="AP2096" s="78">
        <f t="shared" si="65"/>
        <v>0</v>
      </c>
      <c r="AQ2096" s="77">
        <f>IF(V2096&lt;Variables!$G$15,1,0)</f>
        <v>1</v>
      </c>
      <c r="AR2096">
        <v>1</v>
      </c>
      <c r="AS2096">
        <v>0</v>
      </c>
      <c r="AT2096">
        <v>0</v>
      </c>
      <c r="AU2096">
        <v>0</v>
      </c>
      <c r="BA2096">
        <v>1.54</v>
      </c>
    </row>
    <row r="2097" spans="3:53" x14ac:dyDescent="0.25">
      <c r="C2097" t="s">
        <v>338</v>
      </c>
      <c r="D2097" t="s">
        <v>180</v>
      </c>
      <c r="E2097">
        <v>13.24</v>
      </c>
      <c r="F2097">
        <v>5.33</v>
      </c>
      <c r="G2097">
        <v>3.32</v>
      </c>
      <c r="H2097">
        <v>3530</v>
      </c>
      <c r="I2097">
        <v>-75.698999999999998</v>
      </c>
      <c r="J2097" t="s">
        <v>75</v>
      </c>
      <c r="K2097">
        <v>47.73</v>
      </c>
      <c r="L2097">
        <v>13.201745000000001</v>
      </c>
      <c r="M2097">
        <v>-5.7909011270845988E-2</v>
      </c>
      <c r="N2097">
        <v>13.190014</v>
      </c>
      <c r="O2097">
        <v>3.0977980766352071E-2</v>
      </c>
      <c r="P2097">
        <v>8792000</v>
      </c>
      <c r="Q2097">
        <v>13761000</v>
      </c>
      <c r="R2097">
        <v>0.64</v>
      </c>
      <c r="S2097">
        <v>21.85</v>
      </c>
      <c r="T2097">
        <v>6.2600000000000007</v>
      </c>
      <c r="U2097">
        <v>13.175416666666671</v>
      </c>
      <c r="V2097">
        <v>2.3446087967133131</v>
      </c>
      <c r="AC2097">
        <v>13.3</v>
      </c>
      <c r="AD2097">
        <v>12.86</v>
      </c>
      <c r="AH2097" s="77">
        <f>IF(AND(M2097&lt;Variables!$G$6,M2097&gt;Variables!$G$5),0,1)</f>
        <v>1</v>
      </c>
      <c r="AI2097" s="77">
        <f t="shared" si="64"/>
        <v>0</v>
      </c>
      <c r="AJ2097" s="77">
        <f>IF(I2097&gt;Variables!$G$7,0,1)</f>
        <v>1</v>
      </c>
      <c r="AK2097" s="77">
        <f>IF(F2097&gt;Variables!$G$8,0,1)</f>
        <v>1</v>
      </c>
      <c r="AL2097" s="77">
        <f>IF(G2097&gt;Variables!$G$9,0,1)</f>
        <v>1</v>
      </c>
      <c r="AM2097" s="77">
        <f>IF(AND(K2097&gt;Variables!$G$10,K2097&lt;Variables!$G$11),0,1)</f>
        <v>1</v>
      </c>
      <c r="AN2097" s="77">
        <f>IF(H2097&lt;Variables!$G$13,1,0)</f>
        <v>0</v>
      </c>
      <c r="AO2097" s="77">
        <f>IF(R2097&lt;Variables!$G$12,0,1)</f>
        <v>0</v>
      </c>
      <c r="AP2097" s="78">
        <f t="shared" si="65"/>
        <v>1</v>
      </c>
      <c r="AQ2097" s="77">
        <f>IF(V2097&lt;Variables!$G$15,1,0)</f>
        <v>1</v>
      </c>
      <c r="AR2097">
        <v>0</v>
      </c>
      <c r="AS2097">
        <v>0</v>
      </c>
      <c r="AT2097">
        <v>0</v>
      </c>
      <c r="AU2097">
        <v>1</v>
      </c>
      <c r="BA2097">
        <v>-0.65</v>
      </c>
    </row>
    <row r="2098" spans="3:53" x14ac:dyDescent="0.25">
      <c r="C2098" t="s">
        <v>338</v>
      </c>
      <c r="D2098" t="s">
        <v>179</v>
      </c>
      <c r="E2098">
        <v>22.28</v>
      </c>
      <c r="F2098">
        <v>7.86</v>
      </c>
      <c r="G2098">
        <v>5.88</v>
      </c>
      <c r="H2098">
        <v>14130</v>
      </c>
      <c r="I2098">
        <v>-72.108000000000004</v>
      </c>
      <c r="J2098" t="s">
        <v>75</v>
      </c>
      <c r="K2098">
        <v>62.56</v>
      </c>
      <c r="L2098">
        <v>22.158165</v>
      </c>
      <c r="M2098">
        <v>0.34675705321266043</v>
      </c>
      <c r="N2098">
        <v>22.1538</v>
      </c>
      <c r="O2098">
        <v>0.36652854137891749</v>
      </c>
      <c r="P2098">
        <v>23777000</v>
      </c>
      <c r="Q2098">
        <v>11046000</v>
      </c>
      <c r="R2098">
        <v>2.15</v>
      </c>
      <c r="S2098">
        <v>21.85</v>
      </c>
      <c r="T2098">
        <v>6.2600000000000007</v>
      </c>
      <c r="U2098">
        <v>13.175416666666671</v>
      </c>
      <c r="V2098">
        <v>2.4755279009333129</v>
      </c>
      <c r="AC2098">
        <v>22.645</v>
      </c>
      <c r="AD2098">
        <v>22.1</v>
      </c>
      <c r="AH2098" s="77">
        <f>IF(AND(M2098&lt;Variables!$G$6,M2098&gt;Variables!$G$5),0,1)</f>
        <v>1</v>
      </c>
      <c r="AI2098" s="77">
        <f t="shared" si="64"/>
        <v>0</v>
      </c>
      <c r="AJ2098" s="77">
        <f>IF(I2098&gt;Variables!$G$7,0,1)</f>
        <v>1</v>
      </c>
      <c r="AK2098" s="77">
        <f>IF(F2098&gt;Variables!$G$8,0,1)</f>
        <v>1</v>
      </c>
      <c r="AL2098" s="77">
        <f>IF(G2098&gt;Variables!$G$9,0,1)</f>
        <v>1</v>
      </c>
      <c r="AM2098" s="77">
        <f>IF(AND(K2098&gt;Variables!$G$10,K2098&lt;Variables!$G$11),0,1)</f>
        <v>0</v>
      </c>
      <c r="AN2098" s="77">
        <f>IF(H2098&lt;Variables!$G$13,1,0)</f>
        <v>0</v>
      </c>
      <c r="AO2098" s="77">
        <f>IF(R2098&lt;Variables!$G$12,0,1)</f>
        <v>0</v>
      </c>
      <c r="AP2098" s="78">
        <f t="shared" si="65"/>
        <v>1</v>
      </c>
      <c r="AQ2098" s="77">
        <f>IF(V2098&lt;Variables!$G$15,1,0)</f>
        <v>1</v>
      </c>
      <c r="AR2098">
        <v>1</v>
      </c>
      <c r="AS2098">
        <v>0</v>
      </c>
      <c r="AT2098">
        <v>0</v>
      </c>
      <c r="AU2098">
        <v>0</v>
      </c>
      <c r="BA2098">
        <v>0.87</v>
      </c>
    </row>
    <row r="2099" spans="3:53" x14ac:dyDescent="0.25">
      <c r="C2099" t="s">
        <v>338</v>
      </c>
      <c r="D2099" t="s">
        <v>167</v>
      </c>
      <c r="E2099">
        <v>12.03</v>
      </c>
      <c r="F2099">
        <v>7.55</v>
      </c>
      <c r="G2099">
        <v>2.15</v>
      </c>
      <c r="H2099">
        <v>2260</v>
      </c>
      <c r="I2099">
        <v>-30.925000000000001</v>
      </c>
      <c r="J2099" t="s">
        <v>75</v>
      </c>
      <c r="K2099">
        <v>34.590000000000003</v>
      </c>
      <c r="L2099">
        <v>12.03556</v>
      </c>
      <c r="M2099">
        <v>-0.69510683341697499</v>
      </c>
      <c r="N2099">
        <v>12.153986</v>
      </c>
      <c r="O2099">
        <v>-1.6627137796604301</v>
      </c>
      <c r="P2099">
        <v>75597000</v>
      </c>
      <c r="Q2099">
        <v>13611000</v>
      </c>
      <c r="R2099">
        <v>5.55</v>
      </c>
      <c r="S2099">
        <v>21.85</v>
      </c>
      <c r="T2099">
        <v>6.2600000000000007</v>
      </c>
      <c r="U2099">
        <v>13.175416666666671</v>
      </c>
      <c r="V2099">
        <v>2.1944900875459061</v>
      </c>
      <c r="AC2099">
        <v>12.3</v>
      </c>
      <c r="AD2099">
        <v>11.37</v>
      </c>
      <c r="AH2099" s="77">
        <f>IF(AND(M2099&lt;Variables!$G$6,M2099&gt;Variables!$G$5),0,1)</f>
        <v>1</v>
      </c>
      <c r="AI2099" s="77">
        <f t="shared" si="64"/>
        <v>1</v>
      </c>
      <c r="AJ2099" s="77">
        <f>IF(I2099&gt;Variables!$G$7,0,1)</f>
        <v>1</v>
      </c>
      <c r="AK2099" s="77">
        <f>IF(F2099&gt;Variables!$G$8,0,1)</f>
        <v>1</v>
      </c>
      <c r="AL2099" s="77">
        <f>IF(G2099&gt;Variables!$G$9,0,1)</f>
        <v>1</v>
      </c>
      <c r="AM2099" s="77">
        <f>IF(AND(K2099&gt;Variables!$G$10,K2099&lt;Variables!$G$11),0,1)</f>
        <v>1</v>
      </c>
      <c r="AN2099" s="77">
        <f>IF(H2099&lt;Variables!$G$13,1,0)</f>
        <v>0</v>
      </c>
      <c r="AO2099" s="77">
        <f>IF(R2099&lt;Variables!$G$12,0,1)</f>
        <v>1</v>
      </c>
      <c r="AP2099" s="78">
        <f t="shared" si="65"/>
        <v>1</v>
      </c>
      <c r="AQ2099" s="77">
        <f>IF(V2099&lt;Variables!$G$15,1,0)</f>
        <v>1</v>
      </c>
      <c r="AR2099">
        <v>1</v>
      </c>
      <c r="AS2099">
        <v>0</v>
      </c>
      <c r="AT2099">
        <v>0</v>
      </c>
      <c r="AU2099">
        <v>0</v>
      </c>
      <c r="BA2099">
        <v>2</v>
      </c>
    </row>
    <row r="2100" spans="3:53" x14ac:dyDescent="0.25">
      <c r="C2100" t="s">
        <v>338</v>
      </c>
      <c r="D2100" t="s">
        <v>139</v>
      </c>
      <c r="E2100">
        <v>32.28</v>
      </c>
      <c r="F2100">
        <v>7.38</v>
      </c>
      <c r="G2100">
        <v>10.76</v>
      </c>
      <c r="H2100">
        <v>5040</v>
      </c>
      <c r="I2100">
        <v>-3.0000000000000001E-3</v>
      </c>
      <c r="J2100" t="s">
        <v>75</v>
      </c>
      <c r="K2100">
        <v>47.12</v>
      </c>
      <c r="L2100">
        <v>32.099975000000001</v>
      </c>
      <c r="M2100">
        <v>-9.3380135031258776E-2</v>
      </c>
      <c r="N2100">
        <v>32.475473999999998</v>
      </c>
      <c r="O2100">
        <v>-1.2485545245621299</v>
      </c>
      <c r="P2100">
        <v>1756000</v>
      </c>
      <c r="Q2100">
        <v>445132</v>
      </c>
      <c r="R2100">
        <v>3.94</v>
      </c>
      <c r="S2100">
        <v>21.85</v>
      </c>
      <c r="T2100">
        <v>6.2600000000000007</v>
      </c>
      <c r="U2100">
        <v>13.175416666666671</v>
      </c>
      <c r="V2100">
        <v>2.3388143998404982</v>
      </c>
      <c r="AC2100">
        <v>34.36</v>
      </c>
      <c r="AD2100">
        <v>31.1</v>
      </c>
      <c r="AH2100" s="77">
        <f>IF(AND(M2100&lt;Variables!$G$6,M2100&gt;Variables!$G$5),0,1)</f>
        <v>1</v>
      </c>
      <c r="AI2100" s="77">
        <f t="shared" si="64"/>
        <v>1</v>
      </c>
      <c r="AJ2100" s="77">
        <f>IF(I2100&gt;Variables!$G$7,0,1)</f>
        <v>1</v>
      </c>
      <c r="AK2100" s="77">
        <f>IF(F2100&gt;Variables!$G$8,0,1)</f>
        <v>1</v>
      </c>
      <c r="AL2100" s="77">
        <f>IF(G2100&gt;Variables!$G$9,0,1)</f>
        <v>0</v>
      </c>
      <c r="AM2100" s="77">
        <f>IF(AND(K2100&gt;Variables!$G$10,K2100&lt;Variables!$G$11),0,1)</f>
        <v>1</v>
      </c>
      <c r="AN2100" s="77">
        <f>IF(H2100&lt;Variables!$G$13,1,0)</f>
        <v>0</v>
      </c>
      <c r="AO2100" s="77">
        <f>IF(R2100&lt;Variables!$G$12,0,1)</f>
        <v>1</v>
      </c>
      <c r="AP2100" s="78">
        <f t="shared" si="65"/>
        <v>1</v>
      </c>
      <c r="AQ2100" s="77">
        <f>IF(V2100&lt;Variables!$G$15,1,0)</f>
        <v>1</v>
      </c>
      <c r="AR2100">
        <v>0</v>
      </c>
      <c r="AS2100">
        <v>0</v>
      </c>
      <c r="AT2100">
        <v>1</v>
      </c>
      <c r="AU2100">
        <v>0</v>
      </c>
      <c r="BA2100">
        <v>-1.58</v>
      </c>
    </row>
    <row r="2101" spans="3:53" x14ac:dyDescent="0.25">
      <c r="C2101" t="s">
        <v>338</v>
      </c>
      <c r="D2101" t="s">
        <v>279</v>
      </c>
      <c r="E2101">
        <v>9.17</v>
      </c>
      <c r="F2101">
        <v>5.67</v>
      </c>
      <c r="G2101">
        <v>-4.09</v>
      </c>
      <c r="H2101">
        <v>13560</v>
      </c>
      <c r="I2101">
        <v>602.08500000000004</v>
      </c>
      <c r="J2101" t="s">
        <v>75</v>
      </c>
      <c r="K2101">
        <v>51.07</v>
      </c>
      <c r="L2101">
        <v>9.1375611111111095</v>
      </c>
      <c r="M2101">
        <v>2.6690807965436811E-2</v>
      </c>
      <c r="N2101">
        <v>9.1407545454545431</v>
      </c>
      <c r="O2101">
        <v>-8.2547392645805281E-3</v>
      </c>
      <c r="P2101">
        <v>1979000</v>
      </c>
      <c r="Q2101">
        <v>1051000</v>
      </c>
      <c r="R2101">
        <v>1.88</v>
      </c>
      <c r="S2101">
        <v>21.85</v>
      </c>
      <c r="T2101">
        <v>6.2600000000000007</v>
      </c>
      <c r="U2101">
        <v>13.175416666666671</v>
      </c>
      <c r="V2101">
        <v>2.3773087601257559</v>
      </c>
      <c r="AC2101">
        <v>9.2050000000000001</v>
      </c>
      <c r="AD2101">
        <v>9</v>
      </c>
      <c r="AH2101" s="77">
        <f>IF(AND(M2101&lt;Variables!$G$6,M2101&gt;Variables!$G$5),0,1)</f>
        <v>1</v>
      </c>
      <c r="AI2101" s="77">
        <f t="shared" si="64"/>
        <v>1</v>
      </c>
      <c r="AJ2101" s="77">
        <f>IF(I2101&gt;Variables!$G$7,0,1)</f>
        <v>0</v>
      </c>
      <c r="AK2101" s="77">
        <f>IF(F2101&gt;Variables!$G$8,0,1)</f>
        <v>1</v>
      </c>
      <c r="AL2101" s="77">
        <f>IF(G2101&gt;Variables!$G$9,0,1)</f>
        <v>1</v>
      </c>
      <c r="AM2101" s="77">
        <f>IF(AND(K2101&gt;Variables!$G$10,K2101&lt;Variables!$G$11),0,1)</f>
        <v>1</v>
      </c>
      <c r="AN2101" s="77">
        <f>IF(H2101&lt;Variables!$G$13,1,0)</f>
        <v>0</v>
      </c>
      <c r="AO2101" s="77">
        <f>IF(R2101&lt;Variables!$G$12,0,1)</f>
        <v>0</v>
      </c>
      <c r="AP2101" s="78">
        <f t="shared" si="65"/>
        <v>1</v>
      </c>
      <c r="AQ2101" s="77">
        <f>IF(V2101&lt;Variables!$G$15,1,0)</f>
        <v>1</v>
      </c>
      <c r="AR2101">
        <v>0</v>
      </c>
      <c r="AS2101">
        <v>0</v>
      </c>
      <c r="AT2101">
        <v>0</v>
      </c>
      <c r="AU2101">
        <v>1</v>
      </c>
      <c r="BA2101">
        <v>-0.35</v>
      </c>
    </row>
    <row r="2102" spans="3:53" x14ac:dyDescent="0.25">
      <c r="C2102" t="s">
        <v>338</v>
      </c>
      <c r="D2102" t="s">
        <v>282</v>
      </c>
      <c r="E2102">
        <v>63</v>
      </c>
      <c r="F2102">
        <v>7.92</v>
      </c>
      <c r="G2102">
        <v>-1.95</v>
      </c>
      <c r="H2102">
        <v>11670</v>
      </c>
      <c r="I2102">
        <v>1.6439999999999999</v>
      </c>
      <c r="J2102" t="s">
        <v>75</v>
      </c>
      <c r="K2102">
        <v>42.57</v>
      </c>
      <c r="L2102">
        <v>62.982490000000013</v>
      </c>
      <c r="M2102">
        <v>-0.51203120105287836</v>
      </c>
      <c r="N2102">
        <v>63.161813999999993</v>
      </c>
      <c r="O2102">
        <v>-0.79448953128546318</v>
      </c>
      <c r="P2102">
        <v>5281000</v>
      </c>
      <c r="Q2102">
        <v>1277000</v>
      </c>
      <c r="R2102">
        <v>4.1399999999999997</v>
      </c>
      <c r="S2102">
        <v>21.85</v>
      </c>
      <c r="T2102">
        <v>6.2600000000000007</v>
      </c>
      <c r="U2102">
        <v>13.175416666666671</v>
      </c>
      <c r="V2102">
        <v>2.2923509276401739</v>
      </c>
      <c r="AC2102">
        <v>64.2</v>
      </c>
      <c r="AD2102">
        <v>61.1</v>
      </c>
      <c r="AH2102" s="77">
        <f>IF(AND(M2102&lt;Variables!$G$6,M2102&gt;Variables!$G$5),0,1)</f>
        <v>1</v>
      </c>
      <c r="AI2102" s="77">
        <f t="shared" si="64"/>
        <v>1</v>
      </c>
      <c r="AJ2102" s="77">
        <f>IF(I2102&gt;Variables!$G$7,0,1)</f>
        <v>1</v>
      </c>
      <c r="AK2102" s="77">
        <f>IF(F2102&gt;Variables!$G$8,0,1)</f>
        <v>1</v>
      </c>
      <c r="AL2102" s="77">
        <f>IF(G2102&gt;Variables!$G$9,0,1)</f>
        <v>1</v>
      </c>
      <c r="AM2102" s="77">
        <f>IF(AND(K2102&gt;Variables!$G$10,K2102&lt;Variables!$G$11),0,1)</f>
        <v>1</v>
      </c>
      <c r="AN2102" s="77">
        <f>IF(H2102&lt;Variables!$G$13,1,0)</f>
        <v>0</v>
      </c>
      <c r="AO2102" s="77">
        <f>IF(R2102&lt;Variables!$G$12,0,1)</f>
        <v>1</v>
      </c>
      <c r="AP2102" s="78">
        <f t="shared" si="65"/>
        <v>1</v>
      </c>
      <c r="AQ2102" s="77">
        <f>IF(V2102&lt;Variables!$G$15,1,0)</f>
        <v>1</v>
      </c>
      <c r="AR2102">
        <v>0</v>
      </c>
      <c r="AS2102">
        <v>0</v>
      </c>
      <c r="AT2102">
        <v>1</v>
      </c>
      <c r="AU2102">
        <v>0</v>
      </c>
      <c r="BA2102">
        <v>-1.61</v>
      </c>
    </row>
    <row r="2103" spans="3:53" x14ac:dyDescent="0.25">
      <c r="C2103" t="s">
        <v>338</v>
      </c>
      <c r="D2103" t="s">
        <v>165</v>
      </c>
      <c r="E2103">
        <v>274.88</v>
      </c>
      <c r="F2103">
        <v>5.09</v>
      </c>
      <c r="G2103">
        <v>4.92</v>
      </c>
      <c r="H2103">
        <v>48780</v>
      </c>
      <c r="I2103">
        <v>5.2830000000000004</v>
      </c>
      <c r="J2103" t="s">
        <v>75</v>
      </c>
      <c r="K2103">
        <v>39.93</v>
      </c>
      <c r="L2103">
        <v>274.48923500000001</v>
      </c>
      <c r="M2103">
        <v>-0.16184059094339051</v>
      </c>
      <c r="N2103">
        <v>274.73705000000001</v>
      </c>
      <c r="O2103">
        <v>-0.2518954032592029</v>
      </c>
      <c r="P2103">
        <v>3583000</v>
      </c>
      <c r="Q2103">
        <v>2924000</v>
      </c>
      <c r="R2103">
        <v>1.23</v>
      </c>
      <c r="S2103">
        <v>21.85</v>
      </c>
      <c r="T2103">
        <v>6.2600000000000007</v>
      </c>
      <c r="U2103">
        <v>13.175416666666671</v>
      </c>
      <c r="V2103">
        <v>2.2621759814042179</v>
      </c>
      <c r="AC2103">
        <v>275.55</v>
      </c>
      <c r="AD2103">
        <v>271.26010000000002</v>
      </c>
      <c r="AH2103" s="77">
        <f>IF(AND(M2103&lt;Variables!$G$6,M2103&gt;Variables!$G$5),0,1)</f>
        <v>1</v>
      </c>
      <c r="AI2103" s="77">
        <f t="shared" si="64"/>
        <v>1</v>
      </c>
      <c r="AJ2103" s="77">
        <f>IF(I2103&gt;Variables!$G$7,0,1)</f>
        <v>1</v>
      </c>
      <c r="AK2103" s="77">
        <f>IF(F2103&gt;Variables!$G$8,0,1)</f>
        <v>1</v>
      </c>
      <c r="AL2103" s="77">
        <f>IF(G2103&gt;Variables!$G$9,0,1)</f>
        <v>1</v>
      </c>
      <c r="AM2103" s="77">
        <f>IF(AND(K2103&gt;Variables!$G$10,K2103&lt;Variables!$G$11),0,1)</f>
        <v>1</v>
      </c>
      <c r="AN2103" s="77">
        <f>IF(H2103&lt;Variables!$G$13,1,0)</f>
        <v>0</v>
      </c>
      <c r="AO2103" s="77">
        <f>IF(R2103&lt;Variables!$G$12,0,1)</f>
        <v>0</v>
      </c>
      <c r="AP2103" s="78">
        <f t="shared" si="65"/>
        <v>1</v>
      </c>
      <c r="AQ2103" s="77">
        <f>IF(V2103&lt;Variables!$G$15,1,0)</f>
        <v>1</v>
      </c>
      <c r="AR2103">
        <v>0</v>
      </c>
      <c r="AS2103">
        <v>0</v>
      </c>
      <c r="AT2103">
        <v>0</v>
      </c>
      <c r="AU2103">
        <v>1</v>
      </c>
      <c r="BA2103">
        <v>-1.1000000000000001</v>
      </c>
    </row>
    <row r="2104" spans="3:53" x14ac:dyDescent="0.25">
      <c r="C2104" t="s">
        <v>338</v>
      </c>
      <c r="D2104" t="s">
        <v>201</v>
      </c>
      <c r="E2104">
        <v>39.6</v>
      </c>
      <c r="F2104">
        <v>14.57</v>
      </c>
      <c r="G2104">
        <v>16.88</v>
      </c>
      <c r="H2104">
        <v>-99999</v>
      </c>
      <c r="I2104">
        <v>34.61</v>
      </c>
      <c r="J2104" t="s">
        <v>75</v>
      </c>
      <c r="K2104">
        <v>51.52</v>
      </c>
      <c r="L2104">
        <v>39.41375</v>
      </c>
      <c r="M2104">
        <v>0.11734483524150981</v>
      </c>
      <c r="N2104">
        <v>39.398601999999997</v>
      </c>
      <c r="O2104">
        <v>0.15583801679055531</v>
      </c>
      <c r="P2104">
        <v>1161000</v>
      </c>
      <c r="Q2104">
        <v>2287000</v>
      </c>
      <c r="R2104">
        <v>0.51</v>
      </c>
      <c r="S2104">
        <v>21.85</v>
      </c>
      <c r="T2104">
        <v>6.2600000000000007</v>
      </c>
      <c r="U2104">
        <v>13.175416666666671</v>
      </c>
      <c r="V2104">
        <v>2.3791811186197709</v>
      </c>
      <c r="AC2104">
        <v>40</v>
      </c>
      <c r="AD2104">
        <v>37.049999999999997</v>
      </c>
      <c r="AH2104" s="77">
        <f>IF(AND(M2104&lt;Variables!$G$6,M2104&gt;Variables!$G$5),0,1)</f>
        <v>1</v>
      </c>
      <c r="AI2104" s="77">
        <f t="shared" si="64"/>
        <v>0</v>
      </c>
      <c r="AJ2104" s="77">
        <f>IF(I2104&gt;Variables!$G$7,0,1)</f>
        <v>1</v>
      </c>
      <c r="AK2104" s="77">
        <f>IF(F2104&gt;Variables!$G$8,0,1)</f>
        <v>0</v>
      </c>
      <c r="AL2104" s="77">
        <f>IF(G2104&gt;Variables!$G$9,0,1)</f>
        <v>0</v>
      </c>
      <c r="AM2104" s="77">
        <f>IF(AND(K2104&gt;Variables!$G$10,K2104&lt;Variables!$G$11),0,1)</f>
        <v>1</v>
      </c>
      <c r="AN2104" s="77">
        <f>IF(H2104&lt;Variables!$G$13,1,0)</f>
        <v>1</v>
      </c>
      <c r="AO2104" s="77">
        <f>IF(R2104&lt;Variables!$G$12,0,1)</f>
        <v>0</v>
      </c>
      <c r="AP2104" s="78">
        <f t="shared" si="65"/>
        <v>1</v>
      </c>
      <c r="AQ2104" s="77">
        <f>IF(V2104&lt;Variables!$G$15,1,0)</f>
        <v>1</v>
      </c>
      <c r="AR2104">
        <v>0</v>
      </c>
      <c r="AS2104">
        <v>0</v>
      </c>
      <c r="AT2104">
        <v>0</v>
      </c>
      <c r="AU2104">
        <v>1</v>
      </c>
      <c r="BA2104">
        <v>-0.99</v>
      </c>
    </row>
    <row r="2105" spans="3:53" x14ac:dyDescent="0.25">
      <c r="C2105" t="s">
        <v>338</v>
      </c>
      <c r="D2105" t="s">
        <v>280</v>
      </c>
      <c r="E2105">
        <v>36.49</v>
      </c>
      <c r="F2105">
        <v>13.72</v>
      </c>
      <c r="G2105">
        <v>8.7200000000000006</v>
      </c>
      <c r="H2105">
        <v>-99999</v>
      </c>
      <c r="I2105">
        <v>-99999</v>
      </c>
      <c r="J2105" t="s">
        <v>75</v>
      </c>
      <c r="K2105">
        <v>57.17</v>
      </c>
      <c r="L2105">
        <v>36.04674285714286</v>
      </c>
      <c r="M2105">
        <v>0.70257982492571591</v>
      </c>
      <c r="N2105">
        <v>36.031703125</v>
      </c>
      <c r="O2105">
        <v>0.74461335915549287</v>
      </c>
      <c r="P2105">
        <v>946320</v>
      </c>
      <c r="Q2105"/>
      <c r="R2105"/>
      <c r="S2105">
        <v>21.85</v>
      </c>
      <c r="T2105">
        <v>6.2600000000000007</v>
      </c>
      <c r="U2105">
        <v>13.175416666666671</v>
      </c>
      <c r="V2105">
        <v>2.4084658322203869</v>
      </c>
      <c r="AC2105">
        <v>38.93</v>
      </c>
      <c r="AD2105">
        <v>36.1601</v>
      </c>
      <c r="AH2105" s="77">
        <f>IF(AND(M2105&lt;Variables!$G$6,M2105&gt;Variables!$G$5),0,1)</f>
        <v>1</v>
      </c>
      <c r="AI2105" s="77">
        <f t="shared" si="64"/>
        <v>0</v>
      </c>
      <c r="AJ2105" s="77">
        <f>IF(I2105&gt;Variables!$G$7,0,1)</f>
        <v>1</v>
      </c>
      <c r="AK2105" s="77">
        <f>IF(F2105&gt;Variables!$G$8,0,1)</f>
        <v>0</v>
      </c>
      <c r="AL2105" s="77">
        <f>IF(G2105&gt;Variables!$G$9,0,1)</f>
        <v>1</v>
      </c>
      <c r="AM2105" s="77">
        <f>IF(AND(K2105&gt;Variables!$G$10,K2105&lt;Variables!$G$11),0,1)</f>
        <v>1</v>
      </c>
      <c r="AN2105" s="77">
        <f>IF(H2105&lt;Variables!$G$13,1,0)</f>
        <v>1</v>
      </c>
      <c r="AO2105" s="77">
        <f>IF(R2105&lt;Variables!$G$12,0,1)</f>
        <v>0</v>
      </c>
      <c r="AP2105" s="78">
        <f t="shared" si="65"/>
        <v>1</v>
      </c>
      <c r="AQ2105" s="77">
        <f>IF(V2105&lt;Variables!$G$15,1,0)</f>
        <v>1</v>
      </c>
      <c r="AR2105">
        <v>1</v>
      </c>
      <c r="AS2105">
        <v>0</v>
      </c>
      <c r="AT2105">
        <v>0</v>
      </c>
      <c r="AU2105">
        <v>0</v>
      </c>
      <c r="BA2105">
        <v>1.91</v>
      </c>
    </row>
    <row r="2106" spans="3:53" x14ac:dyDescent="0.25">
      <c r="C2106" t="s">
        <v>338</v>
      </c>
      <c r="D2106" t="s">
        <v>296</v>
      </c>
      <c r="E2106">
        <v>12.44</v>
      </c>
      <c r="F2106">
        <v>16.23</v>
      </c>
      <c r="G2106">
        <v>2.67</v>
      </c>
      <c r="H2106">
        <v>119.92</v>
      </c>
      <c r="I2106">
        <v>-37.494</v>
      </c>
      <c r="J2106" t="s">
        <v>75</v>
      </c>
      <c r="K2106">
        <v>-99999</v>
      </c>
      <c r="L2106">
        <v>12.367466666666671</v>
      </c>
      <c r="M2106">
        <v>-0.38380266505670868</v>
      </c>
      <c r="N2106">
        <v>12.275600000000001</v>
      </c>
      <c r="O2106">
        <v>0.36169311479682908</v>
      </c>
      <c r="P2106">
        <v>14970</v>
      </c>
      <c r="Q2106">
        <v>2300</v>
      </c>
      <c r="R2106">
        <v>6.51</v>
      </c>
      <c r="S2106">
        <v>21.85</v>
      </c>
      <c r="T2106">
        <v>6.2600000000000007</v>
      </c>
      <c r="U2106">
        <v>13.175416666666671</v>
      </c>
      <c r="V2106">
        <v>-99999</v>
      </c>
      <c r="AC2106">
        <v>12.4</v>
      </c>
      <c r="AD2106">
        <v>12</v>
      </c>
      <c r="AH2106" s="77">
        <f>IF(AND(M2106&lt;Variables!$G$6,M2106&gt;Variables!$G$5),0,1)</f>
        <v>1</v>
      </c>
      <c r="AI2106" s="77">
        <f t="shared" si="64"/>
        <v>0</v>
      </c>
      <c r="AJ2106" s="77">
        <f>IF(I2106&gt;Variables!$G$7,0,1)</f>
        <v>1</v>
      </c>
      <c r="AK2106" s="77">
        <f>IF(F2106&gt;Variables!$G$8,0,1)</f>
        <v>0</v>
      </c>
      <c r="AL2106" s="77">
        <f>IF(G2106&gt;Variables!$G$9,0,1)</f>
        <v>1</v>
      </c>
      <c r="AM2106" s="77">
        <f>IF(AND(K2106&gt;Variables!$G$10,K2106&lt;Variables!$G$11),0,1)</f>
        <v>1</v>
      </c>
      <c r="AN2106" s="77">
        <f>IF(H2106&lt;Variables!$G$13,1,0)</f>
        <v>1</v>
      </c>
      <c r="AO2106" s="77">
        <f>IF(R2106&lt;Variables!$G$12,0,1)</f>
        <v>1</v>
      </c>
      <c r="AP2106" s="78">
        <f t="shared" si="65"/>
        <v>1</v>
      </c>
      <c r="AQ2106" s="77">
        <f>IF(V2106&lt;Variables!$G$15,1,0)</f>
        <v>1</v>
      </c>
      <c r="AR2106">
        <v>0</v>
      </c>
      <c r="AS2106">
        <v>0</v>
      </c>
      <c r="AT2106">
        <v>1</v>
      </c>
      <c r="AU2106">
        <v>0</v>
      </c>
      <c r="BA2106">
        <v>-2.25</v>
      </c>
    </row>
    <row r="2107" spans="3:53" x14ac:dyDescent="0.25">
      <c r="C2107" t="s">
        <v>338</v>
      </c>
      <c r="D2107" t="s">
        <v>275</v>
      </c>
      <c r="E2107">
        <v>55.95</v>
      </c>
      <c r="F2107">
        <v>46.21</v>
      </c>
      <c r="G2107">
        <v>0.1</v>
      </c>
      <c r="H2107">
        <v>639.94000000000005</v>
      </c>
      <c r="I2107">
        <v>-10.090999999999999</v>
      </c>
      <c r="J2107" t="s">
        <v>74</v>
      </c>
      <c r="K2107">
        <v>17.329999999999998</v>
      </c>
      <c r="L2107">
        <v>55.834136842105274</v>
      </c>
      <c r="M2107">
        <v>-0.1059152078816985</v>
      </c>
      <c r="N2107">
        <v>55.892597959183682</v>
      </c>
      <c r="O2107">
        <v>-0.21039988026599499</v>
      </c>
      <c r="P2107">
        <v>6470000</v>
      </c>
      <c r="Q2107">
        <v>178970</v>
      </c>
      <c r="R2107">
        <v>36.15</v>
      </c>
      <c r="S2107">
        <v>21.85</v>
      </c>
      <c r="T2107">
        <v>6.2600000000000007</v>
      </c>
      <c r="U2107">
        <v>13.175416666666671</v>
      </c>
      <c r="V2107">
        <v>2.021299393862686</v>
      </c>
      <c r="AC2107">
        <v>56.06</v>
      </c>
      <c r="AD2107">
        <v>55.67</v>
      </c>
      <c r="AH2107" s="77">
        <f>IF(AND(M2107&lt;Variables!$G$6,M2107&gt;Variables!$G$5),0,1)</f>
        <v>1</v>
      </c>
      <c r="AI2107" s="77">
        <f t="shared" si="64"/>
        <v>1</v>
      </c>
      <c r="AJ2107" s="77">
        <f>IF(I2107&gt;Variables!$G$7,0,1)</f>
        <v>1</v>
      </c>
      <c r="AK2107" s="77">
        <f>IF(F2107&gt;Variables!$G$8,0,1)</f>
        <v>0</v>
      </c>
      <c r="AL2107" s="77">
        <f>IF(G2107&gt;Variables!$G$9,0,1)</f>
        <v>1</v>
      </c>
      <c r="AM2107" s="77">
        <f>IF(AND(K2107&gt;Variables!$G$10,K2107&lt;Variables!$G$11),0,1)</f>
        <v>1</v>
      </c>
      <c r="AN2107" s="77">
        <f>IF(H2107&lt;Variables!$G$13,1,0)</f>
        <v>1</v>
      </c>
      <c r="AO2107" s="77">
        <f>IF(R2107&lt;Variables!$G$12,0,1)</f>
        <v>1</v>
      </c>
      <c r="AP2107" s="78">
        <f t="shared" si="65"/>
        <v>0</v>
      </c>
      <c r="AQ2107" s="77">
        <f>IF(V2107&lt;Variables!$G$15,1,0)</f>
        <v>1</v>
      </c>
      <c r="AR2107">
        <v>0</v>
      </c>
      <c r="AS2107">
        <v>1</v>
      </c>
      <c r="AT2107">
        <v>0</v>
      </c>
      <c r="AU2107">
        <v>0</v>
      </c>
      <c r="BA2107">
        <v>-0.26</v>
      </c>
    </row>
    <row r="2108" spans="3:53" x14ac:dyDescent="0.25">
      <c r="C2108" t="s">
        <v>338</v>
      </c>
      <c r="D2108" t="s">
        <v>158</v>
      </c>
      <c r="E2108">
        <v>37.61</v>
      </c>
      <c r="F2108">
        <v>5.56</v>
      </c>
      <c r="G2108">
        <v>5.4</v>
      </c>
      <c r="H2108">
        <v>5340</v>
      </c>
      <c r="I2108">
        <v>1.222</v>
      </c>
      <c r="J2108" t="s">
        <v>75</v>
      </c>
      <c r="K2108">
        <v>50.72</v>
      </c>
      <c r="L2108">
        <v>37.529666666666671</v>
      </c>
      <c r="M2108">
        <v>-7.9048574905197524E-2</v>
      </c>
      <c r="N2108">
        <v>37.47286578947368</v>
      </c>
      <c r="O2108">
        <v>7.2410289297762442E-2</v>
      </c>
      <c r="P2108">
        <v>196799</v>
      </c>
      <c r="Q2108">
        <v>662495</v>
      </c>
      <c r="R2108">
        <v>0.3</v>
      </c>
      <c r="S2108">
        <v>21.85</v>
      </c>
      <c r="T2108">
        <v>6.2600000000000007</v>
      </c>
      <c r="U2108">
        <v>13.175416666666671</v>
      </c>
      <c r="V2108">
        <v>2.3766788333922499</v>
      </c>
      <c r="AC2108">
        <v>38.866599999999998</v>
      </c>
      <c r="AD2108">
        <v>37.450000000000003</v>
      </c>
      <c r="AH2108" s="77">
        <f>IF(AND(M2108&lt;Variables!$G$6,M2108&gt;Variables!$G$5),0,1)</f>
        <v>1</v>
      </c>
      <c r="AI2108" s="77">
        <f t="shared" si="64"/>
        <v>0</v>
      </c>
      <c r="AJ2108" s="77">
        <f>IF(I2108&gt;Variables!$G$7,0,1)</f>
        <v>1</v>
      </c>
      <c r="AK2108" s="77">
        <f>IF(F2108&gt;Variables!$G$8,0,1)</f>
        <v>1</v>
      </c>
      <c r="AL2108" s="77">
        <f>IF(G2108&gt;Variables!$G$9,0,1)</f>
        <v>1</v>
      </c>
      <c r="AM2108" s="77">
        <f>IF(AND(K2108&gt;Variables!$G$10,K2108&lt;Variables!$G$11),0,1)</f>
        <v>1</v>
      </c>
      <c r="AN2108" s="77">
        <f>IF(H2108&lt;Variables!$G$13,1,0)</f>
        <v>0</v>
      </c>
      <c r="AO2108" s="77">
        <f>IF(R2108&lt;Variables!$G$12,0,1)</f>
        <v>0</v>
      </c>
      <c r="AP2108" s="78">
        <f t="shared" si="65"/>
        <v>1</v>
      </c>
      <c r="AQ2108" s="77">
        <f>IF(V2108&lt;Variables!$G$15,1,0)</f>
        <v>1</v>
      </c>
      <c r="AR2108">
        <v>1</v>
      </c>
      <c r="AS2108">
        <v>0</v>
      </c>
      <c r="AT2108">
        <v>0</v>
      </c>
      <c r="AU2108">
        <v>0</v>
      </c>
      <c r="BA2108">
        <v>2</v>
      </c>
    </row>
    <row r="2109" spans="3:53" x14ac:dyDescent="0.25">
      <c r="C2109" t="s">
        <v>338</v>
      </c>
      <c r="D2109" t="s">
        <v>164</v>
      </c>
      <c r="E2109">
        <v>17.05</v>
      </c>
      <c r="F2109">
        <v>8.42</v>
      </c>
      <c r="G2109">
        <v>0.06</v>
      </c>
      <c r="H2109">
        <v>-99999</v>
      </c>
      <c r="I2109">
        <v>148.64099999999999</v>
      </c>
      <c r="J2109" t="s">
        <v>74</v>
      </c>
      <c r="K2109">
        <v>59.55</v>
      </c>
      <c r="L2109">
        <v>-99999</v>
      </c>
      <c r="M2109">
        <v>-99999</v>
      </c>
      <c r="N2109">
        <v>-99999</v>
      </c>
      <c r="O2109">
        <v>-99999</v>
      </c>
      <c r="P2109">
        <v>1836000</v>
      </c>
      <c r="Q2109">
        <v>46184</v>
      </c>
      <c r="R2109">
        <v>39.75</v>
      </c>
      <c r="S2109">
        <v>21.85</v>
      </c>
      <c r="T2109">
        <v>6.2600000000000007</v>
      </c>
      <c r="U2109">
        <v>13.175416666666671</v>
      </c>
      <c r="V2109">
        <v>-99999</v>
      </c>
      <c r="AC2109">
        <v>17</v>
      </c>
      <c r="AD2109">
        <v>16.989999999999998</v>
      </c>
      <c r="AH2109" s="77">
        <f>IF(AND(M2109&lt;Variables!$G$6,M2109&gt;Variables!$G$5),0,1)</f>
        <v>1</v>
      </c>
      <c r="AI2109" s="77">
        <f t="shared" si="64"/>
        <v>1</v>
      </c>
      <c r="AJ2109" s="77">
        <f>IF(I2109&gt;Variables!$G$7,0,1)</f>
        <v>0</v>
      </c>
      <c r="AK2109" s="77">
        <f>IF(F2109&gt;Variables!$G$8,0,1)</f>
        <v>1</v>
      </c>
      <c r="AL2109" s="77">
        <f>IF(G2109&gt;Variables!$G$9,0,1)</f>
        <v>1</v>
      </c>
      <c r="AM2109" s="77">
        <f>IF(AND(K2109&gt;Variables!$G$10,K2109&lt;Variables!$G$11),0,1)</f>
        <v>1</v>
      </c>
      <c r="AN2109" s="77">
        <f>IF(H2109&lt;Variables!$G$13,1,0)</f>
        <v>1</v>
      </c>
      <c r="AO2109" s="77">
        <f>IF(R2109&lt;Variables!$G$12,0,1)</f>
        <v>1</v>
      </c>
      <c r="AP2109" s="78">
        <f t="shared" si="65"/>
        <v>0</v>
      </c>
      <c r="AQ2109" s="77">
        <f>IF(V2109&lt;Variables!$G$15,1,0)</f>
        <v>1</v>
      </c>
      <c r="AR2109">
        <v>0</v>
      </c>
      <c r="AS2109">
        <v>0</v>
      </c>
      <c r="AT2109">
        <v>0</v>
      </c>
      <c r="AU2109">
        <v>0</v>
      </c>
      <c r="BA2109">
        <v>0</v>
      </c>
    </row>
    <row r="2110" spans="3:53" x14ac:dyDescent="0.25">
      <c r="C2110" t="s">
        <v>338</v>
      </c>
      <c r="D2110" t="s">
        <v>81</v>
      </c>
      <c r="E2110">
        <v>30</v>
      </c>
      <c r="F2110">
        <v>5.16</v>
      </c>
      <c r="G2110">
        <v>1.84</v>
      </c>
      <c r="H2110">
        <v>6600</v>
      </c>
      <c r="I2110">
        <v>0.44700000000000001</v>
      </c>
      <c r="J2110" t="s">
        <v>75</v>
      </c>
      <c r="K2110">
        <v>42.34</v>
      </c>
      <c r="L2110">
        <v>29.968409999999999</v>
      </c>
      <c r="M2110">
        <v>-0.12816829454748829</v>
      </c>
      <c r="N2110">
        <v>30.074368</v>
      </c>
      <c r="O2110">
        <v>-0.48003668772026592</v>
      </c>
      <c r="P2110">
        <v>1599000</v>
      </c>
      <c r="Q2110">
        <v>1326000</v>
      </c>
      <c r="R2110">
        <v>1.21</v>
      </c>
      <c r="S2110">
        <v>21.85</v>
      </c>
      <c r="T2110">
        <v>6.2600000000000007</v>
      </c>
      <c r="U2110">
        <v>13.175416666666671</v>
      </c>
      <c r="V2110">
        <v>2.2881394263927919</v>
      </c>
      <c r="AC2110">
        <v>30.49</v>
      </c>
      <c r="AD2110">
        <v>29.91</v>
      </c>
      <c r="AH2110" s="77">
        <f>IF(AND(M2110&lt;Variables!$G$6,M2110&gt;Variables!$G$5),0,1)</f>
        <v>1</v>
      </c>
      <c r="AI2110" s="77">
        <f t="shared" si="64"/>
        <v>1</v>
      </c>
      <c r="AJ2110" s="77">
        <f>IF(I2110&gt;Variables!$G$7,0,1)</f>
        <v>1</v>
      </c>
      <c r="AK2110" s="77">
        <f>IF(F2110&gt;Variables!$G$8,0,1)</f>
        <v>1</v>
      </c>
      <c r="AL2110" s="77">
        <f>IF(G2110&gt;Variables!$G$9,0,1)</f>
        <v>1</v>
      </c>
      <c r="AM2110" s="77">
        <f>IF(AND(K2110&gt;Variables!$G$10,K2110&lt;Variables!$G$11),0,1)</f>
        <v>1</v>
      </c>
      <c r="AN2110" s="77">
        <f>IF(H2110&lt;Variables!$G$13,1,0)</f>
        <v>0</v>
      </c>
      <c r="AO2110" s="77">
        <f>IF(R2110&lt;Variables!$G$12,0,1)</f>
        <v>0</v>
      </c>
      <c r="AP2110" s="78">
        <f t="shared" si="65"/>
        <v>1</v>
      </c>
      <c r="AQ2110" s="77">
        <f>IF(V2110&lt;Variables!$G$15,1,0)</f>
        <v>1</v>
      </c>
      <c r="AR2110">
        <v>1</v>
      </c>
      <c r="AS2110">
        <v>0</v>
      </c>
      <c r="AT2110">
        <v>0</v>
      </c>
      <c r="AU2110">
        <v>0</v>
      </c>
      <c r="BA2110">
        <v>1.3</v>
      </c>
    </row>
    <row r="2111" spans="3:53" ht="14.5" x14ac:dyDescent="0.35">
      <c r="C2111" s="126" t="s">
        <v>339</v>
      </c>
      <c r="D2111" s="126" t="s">
        <v>201</v>
      </c>
      <c r="E2111" s="126">
        <v>42.02</v>
      </c>
      <c r="F2111" s="126">
        <v>11.99</v>
      </c>
      <c r="G2111" s="126">
        <v>7.08</v>
      </c>
      <c r="H2111" s="126">
        <v>-99999</v>
      </c>
      <c r="I2111" s="126">
        <v>429.34699999999998</v>
      </c>
      <c r="J2111" s="126" t="s">
        <v>75</v>
      </c>
      <c r="K2111" s="126">
        <v>66.16</v>
      </c>
      <c r="L2111" s="126">
        <v>41.517031578947368</v>
      </c>
      <c r="M2111" s="126">
        <v>1.6691184188708219</v>
      </c>
      <c r="N2111" s="126">
        <v>41.007313333333329</v>
      </c>
      <c r="O2111" s="126">
        <v>2.9328589680832668</v>
      </c>
      <c r="P2111" s="126">
        <v>282574</v>
      </c>
      <c r="Q2111" s="126">
        <v>2251000</v>
      </c>
      <c r="R2111" s="126">
        <v>0.13</v>
      </c>
      <c r="S2111" s="126">
        <v>32.456000000000003</v>
      </c>
      <c r="T2111" s="126">
        <v>4.7610000000000001</v>
      </c>
      <c r="U2111" s="126">
        <v>16.0444</v>
      </c>
      <c r="V2111" s="126">
        <v>2.4131226309711842</v>
      </c>
      <c r="AC2111" s="126">
        <v>42.2699</v>
      </c>
      <c r="AD2111" s="126">
        <v>35.82</v>
      </c>
      <c r="AH2111" s="77">
        <f>IF(AND(M2111&lt;Variables!$G$6,M2111&gt;Variables!$G$5),0,1)</f>
        <v>1</v>
      </c>
      <c r="AI2111" s="77">
        <f t="shared" si="64"/>
        <v>0</v>
      </c>
      <c r="AJ2111" s="77">
        <f>IF(I2111&gt;Variables!$G$7,0,1)</f>
        <v>0</v>
      </c>
      <c r="AK2111" s="77">
        <f>IF(F2111&gt;Variables!$G$8,0,1)</f>
        <v>0</v>
      </c>
      <c r="AL2111" s="77">
        <f>IF(G2111&gt;Variables!$G$9,0,1)</f>
        <v>1</v>
      </c>
      <c r="AM2111" s="77">
        <f>IF(AND(K2111&gt;Variables!$G$10,K2111&lt;Variables!$G$11),0,1)</f>
        <v>0</v>
      </c>
      <c r="AN2111" s="77">
        <f>IF(H2111&lt;Variables!$G$13,1,0)</f>
        <v>1</v>
      </c>
      <c r="AO2111" s="77">
        <f>IF(R2111&lt;Variables!$G$12,0,1)</f>
        <v>0</v>
      </c>
      <c r="AP2111" s="78">
        <f t="shared" si="65"/>
        <v>1</v>
      </c>
      <c r="AQ2111" s="77">
        <f>IF(V2111&lt;Variables!$G$15,1,0)</f>
        <v>1</v>
      </c>
      <c r="AR2111" s="126">
        <v>0</v>
      </c>
      <c r="AS2111" s="126">
        <v>0</v>
      </c>
      <c r="AT2111" s="126">
        <v>1</v>
      </c>
      <c r="AU2111" s="126">
        <v>0</v>
      </c>
      <c r="BA2111" s="126">
        <v>-2.25</v>
      </c>
    </row>
    <row r="2112" spans="3:53" ht="14.5" x14ac:dyDescent="0.35">
      <c r="C2112" s="126" t="s">
        <v>339</v>
      </c>
      <c r="D2112" s="126" t="s">
        <v>340</v>
      </c>
      <c r="E2112" s="126">
        <v>36.619999999999997</v>
      </c>
      <c r="F2112" s="126">
        <v>7.86</v>
      </c>
      <c r="G2112" s="126">
        <v>4.25</v>
      </c>
      <c r="H2112" s="126">
        <v>3340</v>
      </c>
      <c r="I2112" s="126">
        <v>-0.65800000000000003</v>
      </c>
      <c r="J2112" s="126" t="s">
        <v>75</v>
      </c>
      <c r="K2112" s="126">
        <v>56.67</v>
      </c>
      <c r="L2112" s="126">
        <v>36.629060000000003</v>
      </c>
      <c r="M2112" s="126">
        <v>-0.32504246628222921</v>
      </c>
      <c r="N2112" s="126">
        <v>36.523232258064517</v>
      </c>
      <c r="O2112" s="126">
        <v>-3.6229701607523229E-2</v>
      </c>
      <c r="P2112" s="126">
        <v>238132</v>
      </c>
      <c r="Q2112" s="126">
        <v>915458</v>
      </c>
      <c r="R2112" s="126">
        <v>0.26</v>
      </c>
      <c r="S2112" s="126">
        <v>32.456000000000003</v>
      </c>
      <c r="T2112" s="126">
        <v>4.7610000000000001</v>
      </c>
      <c r="U2112" s="126">
        <v>16.0444</v>
      </c>
      <c r="V2112" s="126">
        <v>2.4508135841496341</v>
      </c>
      <c r="AC2112" s="126">
        <v>36.834000000000003</v>
      </c>
      <c r="AD2112" s="126">
        <v>35</v>
      </c>
      <c r="AH2112" s="77">
        <f>IF(AND(M2112&lt;Variables!$G$6,M2112&gt;Variables!$G$5),0,1)</f>
        <v>1</v>
      </c>
      <c r="AI2112" s="77">
        <f t="shared" si="64"/>
        <v>0</v>
      </c>
      <c r="AJ2112" s="77">
        <f>IF(I2112&gt;Variables!$G$7,0,1)</f>
        <v>1</v>
      </c>
      <c r="AK2112" s="77">
        <f>IF(F2112&gt;Variables!$G$8,0,1)</f>
        <v>1</v>
      </c>
      <c r="AL2112" s="77">
        <f>IF(G2112&gt;Variables!$G$9,0,1)</f>
        <v>1</v>
      </c>
      <c r="AM2112" s="77">
        <f>IF(AND(K2112&gt;Variables!$G$10,K2112&lt;Variables!$G$11),0,1)</f>
        <v>1</v>
      </c>
      <c r="AN2112" s="77">
        <f>IF(H2112&lt;Variables!$G$13,1,0)</f>
        <v>0</v>
      </c>
      <c r="AO2112" s="77">
        <f>IF(R2112&lt;Variables!$G$12,0,1)</f>
        <v>0</v>
      </c>
      <c r="AP2112" s="78">
        <f t="shared" si="65"/>
        <v>1</v>
      </c>
      <c r="AQ2112" s="77">
        <f>IF(V2112&lt;Variables!$G$15,1,0)</f>
        <v>1</v>
      </c>
      <c r="AR2112" s="126">
        <v>0</v>
      </c>
      <c r="AS2112" s="126">
        <v>0</v>
      </c>
      <c r="AT2112" s="126">
        <v>1</v>
      </c>
      <c r="AU2112" s="126">
        <v>0</v>
      </c>
      <c r="BA2112" s="126">
        <v>-2.0499999999999998</v>
      </c>
    </row>
    <row r="2113" spans="3:53" ht="14.5" x14ac:dyDescent="0.35">
      <c r="C2113" s="126" t="s">
        <v>339</v>
      </c>
      <c r="D2113" s="126" t="s">
        <v>120</v>
      </c>
      <c r="E2113" s="126">
        <v>12.05</v>
      </c>
      <c r="F2113" s="126">
        <v>5.18</v>
      </c>
      <c r="G2113" s="126">
        <v>-0.02</v>
      </c>
      <c r="H2113" s="126">
        <v>6950</v>
      </c>
      <c r="I2113" s="126">
        <v>-52.771999999999998</v>
      </c>
      <c r="J2113" s="126" t="s">
        <v>75</v>
      </c>
      <c r="K2113" s="126">
        <v>62.46</v>
      </c>
      <c r="L2113" s="126">
        <v>11.79566</v>
      </c>
      <c r="M2113" s="126">
        <v>1.83830324034431</v>
      </c>
      <c r="N2113" s="126">
        <v>11.822483870967741</v>
      </c>
      <c r="O2113" s="126">
        <v>1.607243715501071</v>
      </c>
      <c r="P2113" s="126">
        <v>37114000</v>
      </c>
      <c r="Q2113" s="126">
        <v>30149000</v>
      </c>
      <c r="R2113" s="126">
        <v>1.23</v>
      </c>
      <c r="S2113" s="126">
        <v>32.456000000000003</v>
      </c>
      <c r="T2113" s="126">
        <v>4.7610000000000001</v>
      </c>
      <c r="U2113" s="126">
        <v>16.0444</v>
      </c>
      <c r="V2113" s="126">
        <v>2.3821393295649429</v>
      </c>
      <c r="AC2113" s="126">
        <v>13.96</v>
      </c>
      <c r="AD2113" s="126">
        <v>11.79</v>
      </c>
      <c r="AH2113" s="77">
        <f>IF(AND(M2113&lt;Variables!$G$6,M2113&gt;Variables!$G$5),0,1)</f>
        <v>1</v>
      </c>
      <c r="AI2113" s="77">
        <f t="shared" si="64"/>
        <v>1</v>
      </c>
      <c r="AJ2113" s="77">
        <f>IF(I2113&gt;Variables!$G$7,0,1)</f>
        <v>1</v>
      </c>
      <c r="AK2113" s="77">
        <f>IF(F2113&gt;Variables!$G$8,0,1)</f>
        <v>1</v>
      </c>
      <c r="AL2113" s="77">
        <f>IF(G2113&gt;Variables!$G$9,0,1)</f>
        <v>1</v>
      </c>
      <c r="AM2113" s="77">
        <f>IF(AND(K2113&gt;Variables!$G$10,K2113&lt;Variables!$G$11),0,1)</f>
        <v>0</v>
      </c>
      <c r="AN2113" s="77">
        <f>IF(H2113&lt;Variables!$G$13,1,0)</f>
        <v>0</v>
      </c>
      <c r="AO2113" s="77">
        <f>IF(R2113&lt;Variables!$G$12,0,1)</f>
        <v>0</v>
      </c>
      <c r="AP2113" s="78">
        <f t="shared" si="65"/>
        <v>1</v>
      </c>
      <c r="AQ2113" s="77">
        <f>IF(V2113&lt;Variables!$G$15,1,0)</f>
        <v>1</v>
      </c>
      <c r="AR2113" s="126">
        <v>1</v>
      </c>
      <c r="AS2113" s="126">
        <v>0</v>
      </c>
      <c r="AT2113" s="126">
        <v>0</v>
      </c>
      <c r="AU2113" s="126">
        <v>0</v>
      </c>
      <c r="BA2113" s="126">
        <v>1.19</v>
      </c>
    </row>
    <row r="2114" spans="3:53" ht="14.5" x14ac:dyDescent="0.35">
      <c r="C2114" s="126" t="s">
        <v>339</v>
      </c>
      <c r="D2114" s="126" t="s">
        <v>341</v>
      </c>
      <c r="E2114" s="126">
        <v>5.7</v>
      </c>
      <c r="F2114" s="126">
        <v>12.94</v>
      </c>
      <c r="G2114" s="126">
        <v>3.45</v>
      </c>
      <c r="H2114" s="126">
        <v>53.08</v>
      </c>
      <c r="I2114" s="126">
        <v>2.1970000000000001</v>
      </c>
      <c r="J2114" s="126" t="s">
        <v>75</v>
      </c>
      <c r="K2114" s="126">
        <v>60.64</v>
      </c>
      <c r="L2114" s="126">
        <v>5.681915</v>
      </c>
      <c r="M2114" s="126">
        <v>0.3182905763285816</v>
      </c>
      <c r="N2114" s="126">
        <v>5.642664516129031</v>
      </c>
      <c r="O2114" s="126">
        <v>1.0161065522694299</v>
      </c>
      <c r="P2114" s="126">
        <v>2260000</v>
      </c>
      <c r="Q2114" s="126">
        <v>495480</v>
      </c>
      <c r="R2114" s="126">
        <v>4.5599999999999996</v>
      </c>
      <c r="S2114" s="126">
        <v>32.456000000000003</v>
      </c>
      <c r="T2114" s="126">
        <v>4.7610000000000001</v>
      </c>
      <c r="U2114" s="126">
        <v>16.0444</v>
      </c>
      <c r="V2114" s="126">
        <v>2.4591743103330481</v>
      </c>
      <c r="AC2114" s="126">
        <v>5.73</v>
      </c>
      <c r="AD2114" s="126">
        <v>5.03</v>
      </c>
      <c r="AH2114" s="77">
        <f>IF(AND(M2114&lt;Variables!$G$6,M2114&gt;Variables!$G$5),0,1)</f>
        <v>1</v>
      </c>
      <c r="AI2114" s="77">
        <f t="shared" si="64"/>
        <v>0</v>
      </c>
      <c r="AJ2114" s="77">
        <f>IF(I2114&gt;Variables!$G$7,0,1)</f>
        <v>1</v>
      </c>
      <c r="AK2114" s="77">
        <f>IF(F2114&gt;Variables!$G$8,0,1)</f>
        <v>0</v>
      </c>
      <c r="AL2114" s="77">
        <f>IF(G2114&gt;Variables!$G$9,0,1)</f>
        <v>1</v>
      </c>
      <c r="AM2114" s="77">
        <f>IF(AND(K2114&gt;Variables!$G$10,K2114&lt;Variables!$G$11),0,1)</f>
        <v>1</v>
      </c>
      <c r="AN2114" s="77">
        <f>IF(H2114&lt;Variables!$G$13,1,0)</f>
        <v>1</v>
      </c>
      <c r="AO2114" s="77">
        <f>IF(R2114&lt;Variables!$G$12,0,1)</f>
        <v>1</v>
      </c>
      <c r="AP2114" s="78">
        <f t="shared" si="65"/>
        <v>1</v>
      </c>
      <c r="AQ2114" s="77">
        <f>IF(V2114&lt;Variables!$G$15,1,0)</f>
        <v>1</v>
      </c>
      <c r="AR2114" s="126">
        <v>0</v>
      </c>
      <c r="AS2114" s="126">
        <v>0</v>
      </c>
      <c r="AT2114" s="126">
        <v>1</v>
      </c>
      <c r="AU2114" s="126">
        <v>0</v>
      </c>
      <c r="BA2114" s="126">
        <v>-2.25</v>
      </c>
    </row>
    <row r="2115" spans="3:53" ht="14.5" x14ac:dyDescent="0.35">
      <c r="C2115" s="126" t="s">
        <v>339</v>
      </c>
      <c r="D2115" s="126" t="s">
        <v>192</v>
      </c>
      <c r="E2115" s="126">
        <v>26.53</v>
      </c>
      <c r="F2115" s="126">
        <v>20.05</v>
      </c>
      <c r="G2115" s="126">
        <v>9.5299999999999994</v>
      </c>
      <c r="H2115" s="126">
        <v>1490</v>
      </c>
      <c r="I2115" s="126">
        <v>7.9009999999999998</v>
      </c>
      <c r="J2115" s="126" t="s">
        <v>75</v>
      </c>
      <c r="K2115" s="126">
        <v>58.64</v>
      </c>
      <c r="L2115" s="126">
        <v>26.398495</v>
      </c>
      <c r="M2115" s="126">
        <v>-0.17271817957802199</v>
      </c>
      <c r="N2115" s="126">
        <v>25.921167741935481</v>
      </c>
      <c r="O2115" s="126">
        <v>1.665558675298634</v>
      </c>
      <c r="P2115" s="126">
        <v>4800000</v>
      </c>
      <c r="Q2115" s="126">
        <v>2510000</v>
      </c>
      <c r="R2115" s="126">
        <v>1.91</v>
      </c>
      <c r="S2115" s="126">
        <v>32.456000000000003</v>
      </c>
      <c r="T2115" s="126">
        <v>4.7610000000000001</v>
      </c>
      <c r="U2115" s="126">
        <v>16.0444</v>
      </c>
      <c r="V2115" s="126">
        <v>2.4653107919556771</v>
      </c>
      <c r="AC2115" s="126">
        <v>27.85</v>
      </c>
      <c r="AD2115" s="126">
        <v>24.51</v>
      </c>
      <c r="AH2115" s="77">
        <f>IF(AND(M2115&lt;Variables!$G$6,M2115&gt;Variables!$G$5),0,1)</f>
        <v>1</v>
      </c>
      <c r="AI2115" s="77">
        <f t="shared" ref="AI2115:AI2178" si="66">IF(L2115&gt;N2115,0,1)</f>
        <v>0</v>
      </c>
      <c r="AJ2115" s="77">
        <f>IF(I2115&gt;Variables!$G$7,0,1)</f>
        <v>1</v>
      </c>
      <c r="AK2115" s="77">
        <f>IF(F2115&gt;Variables!$G$8,0,1)</f>
        <v>0</v>
      </c>
      <c r="AL2115" s="77">
        <f>IF(G2115&gt;Variables!$G$9,0,1)</f>
        <v>1</v>
      </c>
      <c r="AM2115" s="77">
        <f>IF(AND(K2115&gt;Variables!$G$10,K2115&lt;Variables!$G$11),0,1)</f>
        <v>1</v>
      </c>
      <c r="AN2115" s="77">
        <f>IF(H2115&lt;Variables!$G$13,1,0)</f>
        <v>1</v>
      </c>
      <c r="AO2115" s="77">
        <f>IF(R2115&lt;Variables!$G$12,0,1)</f>
        <v>0</v>
      </c>
      <c r="AP2115" s="78">
        <f t="shared" ref="AP2115:AP2178" si="67">IF(J2115="Pass", 0,1)</f>
        <v>1</v>
      </c>
      <c r="AQ2115" s="77">
        <f>IF(V2115&lt;Variables!$G$15,1,0)</f>
        <v>1</v>
      </c>
      <c r="AR2115" s="126">
        <v>1</v>
      </c>
      <c r="AS2115" s="126">
        <v>0</v>
      </c>
      <c r="AT2115" s="126">
        <v>0</v>
      </c>
      <c r="AU2115" s="126">
        <v>0</v>
      </c>
      <c r="BA2115" s="126">
        <v>2</v>
      </c>
    </row>
    <row r="2116" spans="3:53" ht="14.5" x14ac:dyDescent="0.35">
      <c r="C2116" s="126" t="s">
        <v>339</v>
      </c>
      <c r="D2116" s="126" t="s">
        <v>342</v>
      </c>
      <c r="E2116" s="126">
        <v>6.73</v>
      </c>
      <c r="F2116" s="126">
        <v>38.479999999999997</v>
      </c>
      <c r="G2116" s="126">
        <v>-8.39</v>
      </c>
      <c r="H2116" s="126">
        <v>43.4</v>
      </c>
      <c r="I2116" s="126">
        <v>-66.012</v>
      </c>
      <c r="J2116" s="126" t="s">
        <v>75</v>
      </c>
      <c r="K2116" s="126">
        <v>59.59</v>
      </c>
      <c r="L2116" s="126">
        <v>6.6711650000000002</v>
      </c>
      <c r="M2116" s="126">
        <v>1.4845233178912489</v>
      </c>
      <c r="N2116" s="126">
        <v>6.8549870967741926</v>
      </c>
      <c r="O2116" s="126">
        <v>-1.236867343106925</v>
      </c>
      <c r="P2116" s="126">
        <v>29460000</v>
      </c>
      <c r="Q2116" s="126">
        <v>3560000</v>
      </c>
      <c r="R2116" s="126">
        <v>8.2799999999999994</v>
      </c>
      <c r="S2116" s="126">
        <v>32.456000000000003</v>
      </c>
      <c r="T2116" s="126">
        <v>4.7610000000000001</v>
      </c>
      <c r="U2116" s="126">
        <v>16.0444</v>
      </c>
      <c r="V2116" s="126">
        <v>2.3866395546843768</v>
      </c>
      <c r="AC2116" s="126">
        <v>7.3</v>
      </c>
      <c r="AD2116" s="126">
        <v>6</v>
      </c>
      <c r="AH2116" s="77">
        <f>IF(AND(M2116&lt;Variables!$G$6,M2116&gt;Variables!$G$5),0,1)</f>
        <v>1</v>
      </c>
      <c r="AI2116" s="77">
        <f t="shared" si="66"/>
        <v>1</v>
      </c>
      <c r="AJ2116" s="77">
        <f>IF(I2116&gt;Variables!$G$7,0,1)</f>
        <v>1</v>
      </c>
      <c r="AK2116" s="77">
        <f>IF(F2116&gt;Variables!$G$8,0,1)</f>
        <v>0</v>
      </c>
      <c r="AL2116" s="77">
        <f>IF(G2116&gt;Variables!$G$9,0,1)</f>
        <v>1</v>
      </c>
      <c r="AM2116" s="77">
        <f>IF(AND(K2116&gt;Variables!$G$10,K2116&lt;Variables!$G$11),0,1)</f>
        <v>1</v>
      </c>
      <c r="AN2116" s="77">
        <f>IF(H2116&lt;Variables!$G$13,1,0)</f>
        <v>1</v>
      </c>
      <c r="AO2116" s="77">
        <f>IF(R2116&lt;Variables!$G$12,0,1)</f>
        <v>1</v>
      </c>
      <c r="AP2116" s="78">
        <f t="shared" si="67"/>
        <v>1</v>
      </c>
      <c r="AQ2116" s="77">
        <f>IF(V2116&lt;Variables!$G$15,1,0)</f>
        <v>1</v>
      </c>
      <c r="AR2116" s="126">
        <v>1</v>
      </c>
      <c r="AS2116" s="126">
        <v>0</v>
      </c>
      <c r="AT2116" s="126">
        <v>0</v>
      </c>
      <c r="AU2116" s="126">
        <v>0</v>
      </c>
      <c r="BA2116" s="126">
        <v>2</v>
      </c>
    </row>
    <row r="2117" spans="3:53" ht="14.5" x14ac:dyDescent="0.35">
      <c r="C2117" s="126" t="s">
        <v>339</v>
      </c>
      <c r="D2117" s="126" t="s">
        <v>194</v>
      </c>
      <c r="E2117" s="126">
        <v>9.6</v>
      </c>
      <c r="F2117" s="126">
        <v>57.03</v>
      </c>
      <c r="G2117" s="126">
        <v>9.27</v>
      </c>
      <c r="H2117" s="126">
        <v>784.63</v>
      </c>
      <c r="I2117" s="126">
        <v>2770.5569999999998</v>
      </c>
      <c r="J2117" s="126" t="s">
        <v>75</v>
      </c>
      <c r="K2117" s="126">
        <v>55.64</v>
      </c>
      <c r="L2117" s="126">
        <v>9.8864750000000008</v>
      </c>
      <c r="M2117" s="126">
        <v>-1.633291946826358</v>
      </c>
      <c r="N2117" s="126">
        <v>9.6400935483870978</v>
      </c>
      <c r="O2117" s="126">
        <v>0.88076377253732929</v>
      </c>
      <c r="P2117" s="126">
        <v>106390000</v>
      </c>
      <c r="Q2117" s="126">
        <v>29450000</v>
      </c>
      <c r="R2117" s="126">
        <v>3.61</v>
      </c>
      <c r="S2117" s="126">
        <v>32.456000000000003</v>
      </c>
      <c r="T2117" s="126">
        <v>4.7610000000000001</v>
      </c>
      <c r="U2117" s="126">
        <v>16.0444</v>
      </c>
      <c r="V2117" s="126">
        <v>2.4944995725008159</v>
      </c>
      <c r="AC2117" s="126">
        <v>10.199999999999999</v>
      </c>
      <c r="AD2117" s="126">
        <v>8.07</v>
      </c>
      <c r="AH2117" s="77">
        <f>IF(AND(M2117&lt;Variables!$G$6,M2117&gt;Variables!$G$5),0,1)</f>
        <v>0</v>
      </c>
      <c r="AI2117" s="77">
        <f t="shared" si="66"/>
        <v>0</v>
      </c>
      <c r="AJ2117" s="77">
        <f>IF(I2117&gt;Variables!$G$7,0,1)</f>
        <v>0</v>
      </c>
      <c r="AK2117" s="77">
        <f>IF(F2117&gt;Variables!$G$8,0,1)</f>
        <v>0</v>
      </c>
      <c r="AL2117" s="77">
        <f>IF(G2117&gt;Variables!$G$9,0,1)</f>
        <v>1</v>
      </c>
      <c r="AM2117" s="77">
        <f>IF(AND(K2117&gt;Variables!$G$10,K2117&lt;Variables!$G$11),0,1)</f>
        <v>1</v>
      </c>
      <c r="AN2117" s="77">
        <f>IF(H2117&lt;Variables!$G$13,1,0)</f>
        <v>1</v>
      </c>
      <c r="AO2117" s="77">
        <f>IF(R2117&lt;Variables!$G$12,0,1)</f>
        <v>1</v>
      </c>
      <c r="AP2117" s="78">
        <f t="shared" si="67"/>
        <v>1</v>
      </c>
      <c r="AQ2117" s="77">
        <f>IF(V2117&lt;Variables!$G$15,1,0)</f>
        <v>1</v>
      </c>
      <c r="AR2117" s="126">
        <v>1</v>
      </c>
      <c r="AS2117" s="126">
        <v>0</v>
      </c>
      <c r="AT2117" s="126">
        <v>0</v>
      </c>
      <c r="AU2117" s="126">
        <v>0</v>
      </c>
      <c r="BA2117" s="126">
        <v>2</v>
      </c>
    </row>
    <row r="2118" spans="3:53" ht="14.5" x14ac:dyDescent="0.35">
      <c r="C2118" s="126" t="s">
        <v>339</v>
      </c>
      <c r="D2118" s="126" t="s">
        <v>189</v>
      </c>
      <c r="E2118" s="126">
        <v>31.2</v>
      </c>
      <c r="F2118" s="126">
        <v>5.17</v>
      </c>
      <c r="G2118" s="126">
        <v>5.79</v>
      </c>
      <c r="H2118" s="126">
        <v>-99999</v>
      </c>
      <c r="I2118" s="126">
        <v>-99999</v>
      </c>
      <c r="J2118" s="126" t="s">
        <v>75</v>
      </c>
      <c r="K2118" s="126">
        <v>66.61</v>
      </c>
      <c r="L2118" s="126">
        <v>30.455065000000001</v>
      </c>
      <c r="M2118" s="126">
        <v>1.9206493238480959</v>
      </c>
      <c r="N2118" s="126">
        <v>30.16539677419355</v>
      </c>
      <c r="O2118" s="126">
        <v>2.899359263706657</v>
      </c>
      <c r="P2118" s="126">
        <v>133278</v>
      </c>
      <c r="Q2118" s="126">
        <v>2252000</v>
      </c>
      <c r="R2118" s="126">
        <v>0.06</v>
      </c>
      <c r="S2118" s="126">
        <v>32.456000000000003</v>
      </c>
      <c r="T2118" s="126">
        <v>4.7610000000000001</v>
      </c>
      <c r="U2118" s="126">
        <v>16.0444</v>
      </c>
      <c r="V2118" s="126">
        <v>2.3970097841227398</v>
      </c>
      <c r="AC2118" s="126">
        <v>33.08</v>
      </c>
      <c r="AD2118" s="126">
        <v>29.51</v>
      </c>
      <c r="AH2118" s="77">
        <f>IF(AND(M2118&lt;Variables!$G$6,M2118&gt;Variables!$G$5),0,1)</f>
        <v>1</v>
      </c>
      <c r="AI2118" s="77">
        <f t="shared" si="66"/>
        <v>0</v>
      </c>
      <c r="AJ2118" s="77">
        <f>IF(I2118&gt;Variables!$G$7,0,1)</f>
        <v>1</v>
      </c>
      <c r="AK2118" s="77">
        <f>IF(F2118&gt;Variables!$G$8,0,1)</f>
        <v>1</v>
      </c>
      <c r="AL2118" s="77">
        <f>IF(G2118&gt;Variables!$G$9,0,1)</f>
        <v>1</v>
      </c>
      <c r="AM2118" s="77">
        <f>IF(AND(K2118&gt;Variables!$G$10,K2118&lt;Variables!$G$11),0,1)</f>
        <v>0</v>
      </c>
      <c r="AN2118" s="77">
        <f>IF(H2118&lt;Variables!$G$13,1,0)</f>
        <v>1</v>
      </c>
      <c r="AO2118" s="77">
        <f>IF(R2118&lt;Variables!$G$12,0,1)</f>
        <v>0</v>
      </c>
      <c r="AP2118" s="78">
        <f t="shared" si="67"/>
        <v>1</v>
      </c>
      <c r="AQ2118" s="77">
        <f>IF(V2118&lt;Variables!$G$15,1,0)</f>
        <v>1</v>
      </c>
      <c r="AR2118" s="126">
        <v>1</v>
      </c>
      <c r="AS2118" s="126">
        <v>0</v>
      </c>
      <c r="AT2118" s="126">
        <v>0</v>
      </c>
      <c r="AU2118" s="126">
        <v>0</v>
      </c>
      <c r="BA2118" s="126">
        <v>2</v>
      </c>
    </row>
    <row r="2119" spans="3:53" ht="14.5" x14ac:dyDescent="0.35">
      <c r="C2119" s="126" t="s">
        <v>339</v>
      </c>
      <c r="D2119" s="126" t="s">
        <v>157</v>
      </c>
      <c r="E2119" s="126">
        <v>52.63</v>
      </c>
      <c r="F2119" s="126">
        <v>4.96</v>
      </c>
      <c r="G2119" s="126">
        <v>2.74</v>
      </c>
      <c r="H2119" s="126">
        <v>5980</v>
      </c>
      <c r="I2119" s="126">
        <v>-47.098999999999997</v>
      </c>
      <c r="J2119" s="126" t="s">
        <v>75</v>
      </c>
      <c r="K2119" s="126">
        <v>70.77</v>
      </c>
      <c r="L2119" s="126">
        <v>51.516030000000001</v>
      </c>
      <c r="M2119" s="126">
        <v>1.558874004848585</v>
      </c>
      <c r="N2119" s="126">
        <v>51.170341935483883</v>
      </c>
      <c r="O2119" s="126">
        <v>2.244968513136945</v>
      </c>
      <c r="P2119" s="126">
        <v>336683</v>
      </c>
      <c r="Q2119" s="126">
        <v>1838000</v>
      </c>
      <c r="R2119" s="126">
        <v>0.18</v>
      </c>
      <c r="S2119" s="126">
        <v>32.456000000000003</v>
      </c>
      <c r="T2119" s="126">
        <v>4.7610000000000001</v>
      </c>
      <c r="U2119" s="126">
        <v>16.0444</v>
      </c>
      <c r="V2119" s="126">
        <v>2.4481393516968599</v>
      </c>
      <c r="AC2119" s="126">
        <v>53.75</v>
      </c>
      <c r="AD2119" s="126">
        <v>51.79</v>
      </c>
      <c r="AH2119" s="77">
        <f>IF(AND(M2119&lt;Variables!$G$6,M2119&gt;Variables!$G$5),0,1)</f>
        <v>1</v>
      </c>
      <c r="AI2119" s="77">
        <f t="shared" si="66"/>
        <v>0</v>
      </c>
      <c r="AJ2119" s="77">
        <f>IF(I2119&gt;Variables!$G$7,0,1)</f>
        <v>1</v>
      </c>
      <c r="AK2119" s="77">
        <f>IF(F2119&gt;Variables!$G$8,0,1)</f>
        <v>1</v>
      </c>
      <c r="AL2119" s="77">
        <f>IF(G2119&gt;Variables!$G$9,0,1)</f>
        <v>1</v>
      </c>
      <c r="AM2119" s="77">
        <f>IF(AND(K2119&gt;Variables!$G$10,K2119&lt;Variables!$G$11),0,1)</f>
        <v>1</v>
      </c>
      <c r="AN2119" s="77">
        <f>IF(H2119&lt;Variables!$G$13,1,0)</f>
        <v>0</v>
      </c>
      <c r="AO2119" s="77">
        <f>IF(R2119&lt;Variables!$G$12,0,1)</f>
        <v>0</v>
      </c>
      <c r="AP2119" s="78">
        <f t="shared" si="67"/>
        <v>1</v>
      </c>
      <c r="AQ2119" s="77">
        <f>IF(V2119&lt;Variables!$G$15,1,0)</f>
        <v>1</v>
      </c>
      <c r="AR2119" s="126">
        <v>1</v>
      </c>
      <c r="AS2119" s="126">
        <v>0</v>
      </c>
      <c r="AT2119" s="126">
        <v>0</v>
      </c>
      <c r="AU2119" s="126">
        <v>0</v>
      </c>
      <c r="BA2119" s="126">
        <v>0.89</v>
      </c>
    </row>
    <row r="2120" spans="3:53" ht="14.5" x14ac:dyDescent="0.35">
      <c r="C2120" s="126" t="s">
        <v>339</v>
      </c>
      <c r="D2120" s="126" t="s">
        <v>343</v>
      </c>
      <c r="E2120" s="126">
        <v>51.16</v>
      </c>
      <c r="F2120" s="126">
        <v>4.9000000000000004</v>
      </c>
      <c r="G2120" s="126">
        <v>2.4500000000000002</v>
      </c>
      <c r="H2120" s="126">
        <v>10730</v>
      </c>
      <c r="I2120" s="126">
        <v>95.677000000000007</v>
      </c>
      <c r="J2120" s="126" t="s">
        <v>75</v>
      </c>
      <c r="K2120" s="126">
        <v>54.88</v>
      </c>
      <c r="L2120" s="126">
        <v>51.063124999999999</v>
      </c>
      <c r="M2120" s="126">
        <v>-8.4454290645150115E-2</v>
      </c>
      <c r="N2120" s="126">
        <v>50.933790322580627</v>
      </c>
      <c r="O2120" s="126">
        <v>0.16925831922850079</v>
      </c>
      <c r="P2120" s="126">
        <v>531051</v>
      </c>
      <c r="Q2120" s="126">
        <v>1956000</v>
      </c>
      <c r="R2120" s="126">
        <v>0.27</v>
      </c>
      <c r="S2120" s="126">
        <v>32.456000000000003</v>
      </c>
      <c r="T2120" s="126">
        <v>4.7610000000000001</v>
      </c>
      <c r="U2120" s="126">
        <v>16.0444</v>
      </c>
      <c r="V2120" s="126">
        <v>2.4209428630347238</v>
      </c>
      <c r="AC2120" s="126">
        <v>52.34</v>
      </c>
      <c r="AD2120" s="126">
        <v>50.96</v>
      </c>
      <c r="AH2120" s="77">
        <f>IF(AND(M2120&lt;Variables!$G$6,M2120&gt;Variables!$G$5),0,1)</f>
        <v>1</v>
      </c>
      <c r="AI2120" s="77">
        <f t="shared" si="66"/>
        <v>0</v>
      </c>
      <c r="AJ2120" s="77">
        <f>IF(I2120&gt;Variables!$G$7,0,1)</f>
        <v>0</v>
      </c>
      <c r="AK2120" s="77">
        <f>IF(F2120&gt;Variables!$G$8,0,1)</f>
        <v>1</v>
      </c>
      <c r="AL2120" s="77">
        <f>IF(G2120&gt;Variables!$G$9,0,1)</f>
        <v>1</v>
      </c>
      <c r="AM2120" s="77">
        <f>IF(AND(K2120&gt;Variables!$G$10,K2120&lt;Variables!$G$11),0,1)</f>
        <v>1</v>
      </c>
      <c r="AN2120" s="77">
        <f>IF(H2120&lt;Variables!$G$13,1,0)</f>
        <v>0</v>
      </c>
      <c r="AO2120" s="77">
        <f>IF(R2120&lt;Variables!$G$12,0,1)</f>
        <v>0</v>
      </c>
      <c r="AP2120" s="78">
        <f t="shared" si="67"/>
        <v>1</v>
      </c>
      <c r="AQ2120" s="77">
        <f>IF(V2120&lt;Variables!$G$15,1,0)</f>
        <v>1</v>
      </c>
      <c r="AR2120" s="126">
        <v>1</v>
      </c>
      <c r="AS2120" s="126">
        <v>0</v>
      </c>
      <c r="AT2120" s="126">
        <v>0</v>
      </c>
      <c r="AU2120" s="126">
        <v>0</v>
      </c>
      <c r="BA2120" s="126">
        <v>1.69</v>
      </c>
    </row>
    <row r="2121" spans="3:53" ht="14.5" x14ac:dyDescent="0.35">
      <c r="C2121" s="126" t="s">
        <v>339</v>
      </c>
      <c r="D2121" s="126" t="s">
        <v>171</v>
      </c>
      <c r="E2121" s="126">
        <v>208.82</v>
      </c>
      <c r="F2121" s="126">
        <v>4.78</v>
      </c>
      <c r="G2121" s="126">
        <v>3.55</v>
      </c>
      <c r="H2121" s="126">
        <v>81300</v>
      </c>
      <c r="I2121" s="126">
        <v>432.06200000000001</v>
      </c>
      <c r="J2121" s="126" t="s">
        <v>75</v>
      </c>
      <c r="K2121" s="126">
        <v>67.05</v>
      </c>
      <c r="L2121" s="126">
        <v>206.70896999999999</v>
      </c>
      <c r="M2121" s="126">
        <v>0.62456409124384216</v>
      </c>
      <c r="N2121" s="126">
        <v>205.5282161290323</v>
      </c>
      <c r="O2121" s="126">
        <v>1.2026494062576401</v>
      </c>
      <c r="P2121" s="126">
        <v>1866000</v>
      </c>
      <c r="Q2121" s="126">
        <v>9319000</v>
      </c>
      <c r="R2121" s="126">
        <v>0.2</v>
      </c>
      <c r="S2121" s="126">
        <v>32.456000000000003</v>
      </c>
      <c r="T2121" s="126">
        <v>4.7610000000000001</v>
      </c>
      <c r="U2121" s="126">
        <v>16.0444</v>
      </c>
      <c r="V2121" s="126">
        <v>2.4966455479491771</v>
      </c>
      <c r="AC2121" s="126">
        <v>211.04</v>
      </c>
      <c r="AD2121" s="126">
        <v>204.8</v>
      </c>
      <c r="AH2121" s="77">
        <f>IF(AND(M2121&lt;Variables!$G$6,M2121&gt;Variables!$G$5),0,1)</f>
        <v>1</v>
      </c>
      <c r="AI2121" s="77">
        <f t="shared" si="66"/>
        <v>0</v>
      </c>
      <c r="AJ2121" s="77">
        <f>IF(I2121&gt;Variables!$G$7,0,1)</f>
        <v>0</v>
      </c>
      <c r="AK2121" s="77">
        <f>IF(F2121&gt;Variables!$G$8,0,1)</f>
        <v>1</v>
      </c>
      <c r="AL2121" s="77">
        <f>IF(G2121&gt;Variables!$G$9,0,1)</f>
        <v>1</v>
      </c>
      <c r="AM2121" s="77">
        <f>IF(AND(K2121&gt;Variables!$G$10,K2121&lt;Variables!$G$11),0,1)</f>
        <v>0</v>
      </c>
      <c r="AN2121" s="77">
        <f>IF(H2121&lt;Variables!$G$13,1,0)</f>
        <v>0</v>
      </c>
      <c r="AO2121" s="77">
        <f>IF(R2121&lt;Variables!$G$12,0,1)</f>
        <v>0</v>
      </c>
      <c r="AP2121" s="78">
        <f t="shared" si="67"/>
        <v>1</v>
      </c>
      <c r="AQ2121" s="77">
        <f>IF(V2121&lt;Variables!$G$15,1,0)</f>
        <v>1</v>
      </c>
      <c r="AR2121" s="126">
        <v>0</v>
      </c>
      <c r="AS2121" s="126">
        <v>0</v>
      </c>
      <c r="AT2121" s="126">
        <v>0</v>
      </c>
      <c r="AU2121" s="126">
        <v>1</v>
      </c>
      <c r="BA2121" s="126">
        <v>-1.46</v>
      </c>
    </row>
    <row r="2122" spans="3:53" ht="14.5" x14ac:dyDescent="0.35">
      <c r="C2122" s="126" t="s">
        <v>339</v>
      </c>
      <c r="D2122" s="126" t="s">
        <v>77</v>
      </c>
      <c r="E2122" s="126">
        <v>23.17</v>
      </c>
      <c r="F2122" s="126">
        <v>5.41</v>
      </c>
      <c r="G2122" s="126">
        <v>2.89</v>
      </c>
      <c r="H2122" s="126">
        <v>1920</v>
      </c>
      <c r="I2122" s="126">
        <v>0.94499999999999995</v>
      </c>
      <c r="J2122" s="126" t="s">
        <v>75</v>
      </c>
      <c r="K2122" s="126">
        <v>58.6</v>
      </c>
      <c r="L2122" s="126">
        <v>23.10978421052631</v>
      </c>
      <c r="M2122" s="126">
        <v>0.17402061874453409</v>
      </c>
      <c r="N2122" s="126">
        <v>22.99509333333334</v>
      </c>
      <c r="O2122" s="126">
        <v>0.67365095858128798</v>
      </c>
      <c r="P2122" s="126">
        <v>389379</v>
      </c>
      <c r="Q2122" s="126">
        <v>772350</v>
      </c>
      <c r="R2122" s="126">
        <v>0.5</v>
      </c>
      <c r="S2122" s="126">
        <v>32.456000000000003</v>
      </c>
      <c r="T2122" s="126">
        <v>4.7610000000000001</v>
      </c>
      <c r="U2122" s="126">
        <v>16.0444</v>
      </c>
      <c r="V2122" s="126">
        <v>2.4472493486090081</v>
      </c>
      <c r="AC2122" s="126">
        <v>23.54</v>
      </c>
      <c r="AD2122" s="126">
        <v>21.86</v>
      </c>
      <c r="AH2122" s="77">
        <f>IF(AND(M2122&lt;Variables!$G$6,M2122&gt;Variables!$G$5),0,1)</f>
        <v>1</v>
      </c>
      <c r="AI2122" s="77">
        <f t="shared" si="66"/>
        <v>0</v>
      </c>
      <c r="AJ2122" s="77">
        <f>IF(I2122&gt;Variables!$G$7,0,1)</f>
        <v>1</v>
      </c>
      <c r="AK2122" s="77">
        <f>IF(F2122&gt;Variables!$G$8,0,1)</f>
        <v>1</v>
      </c>
      <c r="AL2122" s="77">
        <f>IF(G2122&gt;Variables!$G$9,0,1)</f>
        <v>1</v>
      </c>
      <c r="AM2122" s="77">
        <f>IF(AND(K2122&gt;Variables!$G$10,K2122&lt;Variables!$G$11),0,1)</f>
        <v>1</v>
      </c>
      <c r="AN2122" s="77">
        <f>IF(H2122&lt;Variables!$G$13,1,0)</f>
        <v>0</v>
      </c>
      <c r="AO2122" s="77">
        <f>IF(R2122&lt;Variables!$G$12,0,1)</f>
        <v>0</v>
      </c>
      <c r="AP2122" s="78">
        <f t="shared" si="67"/>
        <v>1</v>
      </c>
      <c r="AQ2122" s="77">
        <f>IF(V2122&lt;Variables!$G$15,1,0)</f>
        <v>1</v>
      </c>
      <c r="AR2122" s="126">
        <v>0</v>
      </c>
      <c r="AS2122" s="126">
        <v>0</v>
      </c>
      <c r="AT2122" s="126">
        <v>1</v>
      </c>
      <c r="AU2122" s="126">
        <v>0</v>
      </c>
      <c r="BA2122" s="126">
        <v>-2.25</v>
      </c>
    </row>
    <row r="2123" spans="3:53" ht="14.5" x14ac:dyDescent="0.35">
      <c r="C2123" s="126" t="s">
        <v>339</v>
      </c>
      <c r="D2123" s="126" t="s">
        <v>159</v>
      </c>
      <c r="E2123" s="126">
        <v>3.22</v>
      </c>
      <c r="F2123" s="126">
        <v>4.72</v>
      </c>
      <c r="G2123" s="126">
        <v>3.04</v>
      </c>
      <c r="H2123" s="126">
        <v>-99999</v>
      </c>
      <c r="I2123" s="126">
        <v>0.74399999999999999</v>
      </c>
      <c r="J2123" s="126" t="s">
        <v>75</v>
      </c>
      <c r="K2123" s="126">
        <v>-99999</v>
      </c>
      <c r="L2123" s="126">
        <v>3.2148500000000002</v>
      </c>
      <c r="M2123" s="126">
        <v>4.6658475512106161E-3</v>
      </c>
      <c r="N2123" s="126">
        <v>3.2112333333333329</v>
      </c>
      <c r="O2123" s="126">
        <v>0.11729657348683011</v>
      </c>
      <c r="P2123" s="126">
        <v>26085</v>
      </c>
      <c r="Q2123" s="126">
        <v>174188</v>
      </c>
      <c r="R2123" s="126">
        <v>0.15</v>
      </c>
      <c r="S2123" s="126">
        <v>32.456000000000003</v>
      </c>
      <c r="T2123" s="126">
        <v>4.7610000000000001</v>
      </c>
      <c r="U2123" s="126">
        <v>16.0444</v>
      </c>
      <c r="V2123" s="126">
        <v>-99999</v>
      </c>
      <c r="AC2123" s="126">
        <v>3.23</v>
      </c>
      <c r="AD2123" s="126">
        <v>3.2</v>
      </c>
      <c r="AH2123" s="77">
        <f>IF(AND(M2123&lt;Variables!$G$6,M2123&gt;Variables!$G$5),0,1)</f>
        <v>1</v>
      </c>
      <c r="AI2123" s="77">
        <f t="shared" si="66"/>
        <v>0</v>
      </c>
      <c r="AJ2123" s="77">
        <f>IF(I2123&gt;Variables!$G$7,0,1)</f>
        <v>1</v>
      </c>
      <c r="AK2123" s="77">
        <f>IF(F2123&gt;Variables!$G$8,0,1)</f>
        <v>1</v>
      </c>
      <c r="AL2123" s="77">
        <f>IF(G2123&gt;Variables!$G$9,0,1)</f>
        <v>1</v>
      </c>
      <c r="AM2123" s="77">
        <f>IF(AND(K2123&gt;Variables!$G$10,K2123&lt;Variables!$G$11),0,1)</f>
        <v>1</v>
      </c>
      <c r="AN2123" s="77">
        <f>IF(H2123&lt;Variables!$G$13,1,0)</f>
        <v>1</v>
      </c>
      <c r="AO2123" s="77">
        <f>IF(R2123&lt;Variables!$G$12,0,1)</f>
        <v>0</v>
      </c>
      <c r="AP2123" s="78">
        <f t="shared" si="67"/>
        <v>1</v>
      </c>
      <c r="AQ2123" s="77">
        <f>IF(V2123&lt;Variables!$G$15,1,0)</f>
        <v>1</v>
      </c>
      <c r="AR2123" s="126">
        <v>0</v>
      </c>
      <c r="AS2123" s="126">
        <v>0</v>
      </c>
      <c r="AT2123" s="126">
        <v>0</v>
      </c>
      <c r="AU2123" s="126">
        <v>0</v>
      </c>
      <c r="BA2123" s="126">
        <v>0</v>
      </c>
    </row>
    <row r="2124" spans="3:53" ht="14.5" x14ac:dyDescent="0.35">
      <c r="C2124" s="126" t="s">
        <v>339</v>
      </c>
      <c r="D2124" s="126" t="s">
        <v>344</v>
      </c>
      <c r="E2124" s="126">
        <v>42.82</v>
      </c>
      <c r="F2124" s="126">
        <v>4.55</v>
      </c>
      <c r="G2124" s="126">
        <v>2.74</v>
      </c>
      <c r="H2124" s="126">
        <v>2950</v>
      </c>
      <c r="I2124" s="126">
        <v>7.31</v>
      </c>
      <c r="J2124" s="126" t="s">
        <v>75</v>
      </c>
      <c r="K2124" s="126">
        <v>55.82</v>
      </c>
      <c r="L2124" s="126">
        <v>42.883699999999997</v>
      </c>
      <c r="M2124" s="126">
        <v>-0.3817301212348716</v>
      </c>
      <c r="N2124" s="126">
        <v>42.613999999999997</v>
      </c>
      <c r="O2124" s="126">
        <v>0.24874454404654461</v>
      </c>
      <c r="P2124" s="126">
        <v>118955</v>
      </c>
      <c r="Q2124" s="126">
        <v>662952</v>
      </c>
      <c r="R2124" s="126">
        <v>0.18</v>
      </c>
      <c r="S2124" s="126">
        <v>32.456000000000003</v>
      </c>
      <c r="T2124" s="126">
        <v>4.7610000000000001</v>
      </c>
      <c r="U2124" s="126">
        <v>16.0444</v>
      </c>
      <c r="V2124" s="126">
        <v>2.4436363641066419</v>
      </c>
      <c r="AC2124" s="126">
        <v>43.66</v>
      </c>
      <c r="AD2124" s="126">
        <v>42.41</v>
      </c>
      <c r="AH2124" s="77">
        <f>IF(AND(M2124&lt;Variables!$G$6,M2124&gt;Variables!$G$5),0,1)</f>
        <v>1</v>
      </c>
      <c r="AI2124" s="77">
        <f t="shared" si="66"/>
        <v>0</v>
      </c>
      <c r="AJ2124" s="77">
        <f>IF(I2124&gt;Variables!$G$7,0,1)</f>
        <v>1</v>
      </c>
      <c r="AK2124" s="77">
        <f>IF(F2124&gt;Variables!$G$8,0,1)</f>
        <v>1</v>
      </c>
      <c r="AL2124" s="77">
        <f>IF(G2124&gt;Variables!$G$9,0,1)</f>
        <v>1</v>
      </c>
      <c r="AM2124" s="77">
        <f>IF(AND(K2124&gt;Variables!$G$10,K2124&lt;Variables!$G$11),0,1)</f>
        <v>1</v>
      </c>
      <c r="AN2124" s="77">
        <f>IF(H2124&lt;Variables!$G$13,1,0)</f>
        <v>0</v>
      </c>
      <c r="AO2124" s="77">
        <f>IF(R2124&lt;Variables!$G$12,0,1)</f>
        <v>0</v>
      </c>
      <c r="AP2124" s="78">
        <f t="shared" si="67"/>
        <v>1</v>
      </c>
      <c r="AQ2124" s="77">
        <f>IF(V2124&lt;Variables!$G$15,1,0)</f>
        <v>1</v>
      </c>
      <c r="AR2124" s="126">
        <v>1</v>
      </c>
      <c r="AS2124" s="126">
        <v>0</v>
      </c>
      <c r="AT2124" s="126">
        <v>0</v>
      </c>
      <c r="AU2124" s="126">
        <v>0</v>
      </c>
      <c r="BA2124" s="126">
        <v>1.63</v>
      </c>
    </row>
    <row r="2125" spans="3:53" ht="14.5" x14ac:dyDescent="0.35">
      <c r="C2125" s="126" t="s">
        <v>339</v>
      </c>
      <c r="D2125" s="126" t="s">
        <v>134</v>
      </c>
      <c r="E2125" s="126">
        <v>16.739999999999998</v>
      </c>
      <c r="F2125" s="126">
        <v>4.53</v>
      </c>
      <c r="G2125" s="126">
        <v>4.45</v>
      </c>
      <c r="H2125" s="126">
        <v>2910</v>
      </c>
      <c r="I2125" s="126">
        <v>872.55799999999999</v>
      </c>
      <c r="J2125" s="126" t="s">
        <v>75</v>
      </c>
      <c r="K2125" s="126">
        <v>74.819999999999993</v>
      </c>
      <c r="L2125" s="126">
        <v>16.502009999999999</v>
      </c>
      <c r="M2125" s="126">
        <v>1.0785958801382229</v>
      </c>
      <c r="N2125" s="126">
        <v>16.360816129032258</v>
      </c>
      <c r="O2125" s="126">
        <v>1.9509043341752961</v>
      </c>
      <c r="P2125" s="126">
        <v>677052</v>
      </c>
      <c r="Q2125" s="126">
        <v>4279000</v>
      </c>
      <c r="R2125" s="126">
        <v>0.16</v>
      </c>
      <c r="S2125" s="126">
        <v>32.456000000000003</v>
      </c>
      <c r="T2125" s="126">
        <v>4.7610000000000001</v>
      </c>
      <c r="U2125" s="126">
        <v>16.0444</v>
      </c>
      <c r="V2125" s="126">
        <v>2.5187777818527581</v>
      </c>
      <c r="AC2125" s="126">
        <v>16.75</v>
      </c>
      <c r="AD2125" s="126">
        <v>16.34</v>
      </c>
      <c r="AH2125" s="77">
        <f>IF(AND(M2125&lt;Variables!$G$6,M2125&gt;Variables!$G$5),0,1)</f>
        <v>1</v>
      </c>
      <c r="AI2125" s="77">
        <f t="shared" si="66"/>
        <v>0</v>
      </c>
      <c r="AJ2125" s="77">
        <f>IF(I2125&gt;Variables!$G$7,0,1)</f>
        <v>0</v>
      </c>
      <c r="AK2125" s="77">
        <f>IF(F2125&gt;Variables!$G$8,0,1)</f>
        <v>1</v>
      </c>
      <c r="AL2125" s="77">
        <f>IF(G2125&gt;Variables!$G$9,0,1)</f>
        <v>1</v>
      </c>
      <c r="AM2125" s="77">
        <f>IF(AND(K2125&gt;Variables!$G$10,K2125&lt;Variables!$G$11),0,1)</f>
        <v>1</v>
      </c>
      <c r="AN2125" s="77">
        <f>IF(H2125&lt;Variables!$G$13,1,0)</f>
        <v>0</v>
      </c>
      <c r="AO2125" s="77">
        <f>IF(R2125&lt;Variables!$G$12,0,1)</f>
        <v>0</v>
      </c>
      <c r="AP2125" s="78">
        <f t="shared" si="67"/>
        <v>1</v>
      </c>
      <c r="AQ2125" s="77">
        <f>IF(V2125&lt;Variables!$G$15,1,0)</f>
        <v>1</v>
      </c>
      <c r="AR2125" s="126">
        <v>0</v>
      </c>
      <c r="AS2125" s="126">
        <v>0</v>
      </c>
      <c r="AT2125" s="126">
        <v>1</v>
      </c>
      <c r="AU2125" s="126">
        <v>0</v>
      </c>
      <c r="BA2125" s="126">
        <v>-2.21</v>
      </c>
    </row>
    <row r="2126" spans="3:53" ht="14.5" x14ac:dyDescent="0.35">
      <c r="C2126" s="126" t="s">
        <v>339</v>
      </c>
      <c r="D2126" s="126" t="s">
        <v>345</v>
      </c>
      <c r="E2126" s="126">
        <v>60.75</v>
      </c>
      <c r="F2126" s="126">
        <v>81.67</v>
      </c>
      <c r="G2126" s="126">
        <v>-0.09</v>
      </c>
      <c r="H2126" s="126">
        <v>621.19000000000005</v>
      </c>
      <c r="I2126" s="126">
        <v>32.347999999999999</v>
      </c>
      <c r="J2126" s="126" t="s">
        <v>74</v>
      </c>
      <c r="K2126" s="126">
        <v>92.3</v>
      </c>
      <c r="L2126" s="126">
        <v>60.2507894736842</v>
      </c>
      <c r="M2126" s="126">
        <v>0.52980306001670185</v>
      </c>
      <c r="N2126" s="126">
        <v>60.213566666666672</v>
      </c>
      <c r="O2126" s="126">
        <v>0.59194854758645499</v>
      </c>
      <c r="P2126" s="126">
        <v>1280000</v>
      </c>
      <c r="Q2126" s="126">
        <v>72250</v>
      </c>
      <c r="R2126" s="126">
        <v>17.72</v>
      </c>
      <c r="S2126" s="126">
        <v>32.456000000000003</v>
      </c>
      <c r="T2126" s="126">
        <v>4.7610000000000001</v>
      </c>
      <c r="U2126" s="126">
        <v>16.0444</v>
      </c>
      <c r="V2126" s="126">
        <v>2.7267311071005809</v>
      </c>
      <c r="AC2126" s="126">
        <v>62.1</v>
      </c>
      <c r="AD2126" s="126">
        <v>60.43</v>
      </c>
      <c r="AH2126" s="77">
        <f>IF(AND(M2126&lt;Variables!$G$6,M2126&gt;Variables!$G$5),0,1)</f>
        <v>1</v>
      </c>
      <c r="AI2126" s="77">
        <f t="shared" si="66"/>
        <v>0</v>
      </c>
      <c r="AJ2126" s="77">
        <f>IF(I2126&gt;Variables!$G$7,0,1)</f>
        <v>1</v>
      </c>
      <c r="AK2126" s="77">
        <f>IF(F2126&gt;Variables!$G$8,0,1)</f>
        <v>0</v>
      </c>
      <c r="AL2126" s="77">
        <f>IF(G2126&gt;Variables!$G$9,0,1)</f>
        <v>1</v>
      </c>
      <c r="AM2126" s="77">
        <f>IF(AND(K2126&gt;Variables!$G$10,K2126&lt;Variables!$G$11),0,1)</f>
        <v>1</v>
      </c>
      <c r="AN2126" s="77">
        <f>IF(H2126&lt;Variables!$G$13,1,0)</f>
        <v>1</v>
      </c>
      <c r="AO2126" s="77">
        <f>IF(R2126&lt;Variables!$G$12,0,1)</f>
        <v>1</v>
      </c>
      <c r="AP2126" s="78">
        <f t="shared" si="67"/>
        <v>0</v>
      </c>
      <c r="AQ2126" s="77">
        <f>IF(V2126&lt;Variables!$G$15,1,0)</f>
        <v>0</v>
      </c>
      <c r="AR2126" s="126">
        <v>0</v>
      </c>
      <c r="AS2126" s="126">
        <v>1</v>
      </c>
      <c r="AT2126" s="126">
        <v>0</v>
      </c>
      <c r="AU2126" s="126">
        <v>0</v>
      </c>
      <c r="BA2126" s="126">
        <v>0.14000000000000001</v>
      </c>
    </row>
    <row r="2127" spans="3:53" ht="14.5" x14ac:dyDescent="0.35">
      <c r="C2127" s="126" t="s">
        <v>339</v>
      </c>
      <c r="D2127" s="126" t="s">
        <v>346</v>
      </c>
      <c r="E2127" s="126">
        <v>57.99</v>
      </c>
      <c r="F2127" s="126">
        <v>49.7</v>
      </c>
      <c r="G2127" s="126">
        <v>0.19</v>
      </c>
      <c r="H2127" s="126">
        <v>1470</v>
      </c>
      <c r="I2127" s="126">
        <v>113.6</v>
      </c>
      <c r="J2127" s="126" t="s">
        <v>74</v>
      </c>
      <c r="K2127" s="126">
        <v>92.61</v>
      </c>
      <c r="L2127" s="126">
        <v>57.844574999999999</v>
      </c>
      <c r="M2127" s="126">
        <v>-5.9772243118731E-2</v>
      </c>
      <c r="N2127" s="126">
        <v>57.834996774193542</v>
      </c>
      <c r="O2127" s="126">
        <v>-4.3220844795988762E-2</v>
      </c>
      <c r="P2127" s="126">
        <v>1786000</v>
      </c>
      <c r="Q2127" s="126">
        <v>255123</v>
      </c>
      <c r="R2127" s="126">
        <v>7</v>
      </c>
      <c r="S2127" s="126">
        <v>32.456000000000003</v>
      </c>
      <c r="T2127" s="126">
        <v>4.7610000000000001</v>
      </c>
      <c r="U2127" s="126">
        <v>16.0444</v>
      </c>
      <c r="V2127" s="126">
        <v>2.817349111887673</v>
      </c>
      <c r="AC2127" s="126">
        <v>57.9</v>
      </c>
      <c r="AD2127" s="126">
        <v>57.57</v>
      </c>
      <c r="AH2127" s="77">
        <f>IF(AND(M2127&lt;Variables!$G$6,M2127&gt;Variables!$G$5),0,1)</f>
        <v>1</v>
      </c>
      <c r="AI2127" s="77">
        <f t="shared" si="66"/>
        <v>0</v>
      </c>
      <c r="AJ2127" s="77">
        <f>IF(I2127&gt;Variables!$G$7,0,1)</f>
        <v>0</v>
      </c>
      <c r="AK2127" s="77">
        <f>IF(F2127&gt;Variables!$G$8,0,1)</f>
        <v>0</v>
      </c>
      <c r="AL2127" s="77">
        <f>IF(G2127&gt;Variables!$G$9,0,1)</f>
        <v>1</v>
      </c>
      <c r="AM2127" s="77">
        <f>IF(AND(K2127&gt;Variables!$G$10,K2127&lt;Variables!$G$11),0,1)</f>
        <v>1</v>
      </c>
      <c r="AN2127" s="77">
        <f>IF(H2127&lt;Variables!$G$13,1,0)</f>
        <v>1</v>
      </c>
      <c r="AO2127" s="77">
        <f>IF(R2127&lt;Variables!$G$12,0,1)</f>
        <v>1</v>
      </c>
      <c r="AP2127" s="78">
        <f t="shared" si="67"/>
        <v>0</v>
      </c>
      <c r="AQ2127" s="77">
        <f>IF(V2127&lt;Variables!$G$15,1,0)</f>
        <v>0</v>
      </c>
      <c r="AR2127" s="126">
        <v>0</v>
      </c>
      <c r="AS2127" s="126">
        <v>0</v>
      </c>
      <c r="AT2127" s="126">
        <v>0</v>
      </c>
      <c r="AU2127" s="126">
        <v>1</v>
      </c>
      <c r="BA2127" s="126">
        <v>-0.41</v>
      </c>
    </row>
    <row r="2128" spans="3:53" ht="14.5" x14ac:dyDescent="0.35">
      <c r="C2128" s="126" t="s">
        <v>339</v>
      </c>
      <c r="D2128" s="126" t="s">
        <v>347</v>
      </c>
      <c r="E2128" s="126">
        <v>4.68</v>
      </c>
      <c r="F2128" s="126">
        <v>25.03</v>
      </c>
      <c r="G2128" s="126">
        <v>-6.99</v>
      </c>
      <c r="H2128" s="126">
        <v>186.8</v>
      </c>
      <c r="I2128" s="126">
        <v>-39.645000000000003</v>
      </c>
      <c r="J2128" s="126" t="s">
        <v>74</v>
      </c>
      <c r="K2128" s="126">
        <v>53.64</v>
      </c>
      <c r="L2128" s="126">
        <v>4.715584999999999</v>
      </c>
      <c r="M2128" s="126">
        <v>-1.1787508866874179</v>
      </c>
      <c r="N2128" s="126">
        <v>4.7585774193548387</v>
      </c>
      <c r="O2128" s="126">
        <v>-2.0715733015898592</v>
      </c>
      <c r="P2128" s="126">
        <v>11640000</v>
      </c>
      <c r="Q2128" s="126">
        <v>232520</v>
      </c>
      <c r="R2128" s="126">
        <v>50.06</v>
      </c>
      <c r="S2128" s="126">
        <v>32.456000000000003</v>
      </c>
      <c r="T2128" s="126">
        <v>4.7610000000000001</v>
      </c>
      <c r="U2128" s="126">
        <v>16.0444</v>
      </c>
      <c r="V2128" s="126">
        <v>2.4477493295750139</v>
      </c>
      <c r="AC2128" s="126">
        <v>4.97</v>
      </c>
      <c r="AD2128" s="126">
        <v>4.01</v>
      </c>
      <c r="AH2128" s="77">
        <f>IF(AND(M2128&lt;Variables!$G$6,M2128&gt;Variables!$G$5),0,1)</f>
        <v>0</v>
      </c>
      <c r="AI2128" s="77">
        <f t="shared" si="66"/>
        <v>1</v>
      </c>
      <c r="AJ2128" s="77">
        <f>IF(I2128&gt;Variables!$G$7,0,1)</f>
        <v>1</v>
      </c>
      <c r="AK2128" s="77">
        <f>IF(F2128&gt;Variables!$G$8,0,1)</f>
        <v>0</v>
      </c>
      <c r="AL2128" s="77">
        <f>IF(G2128&gt;Variables!$G$9,0,1)</f>
        <v>1</v>
      </c>
      <c r="AM2128" s="77">
        <f>IF(AND(K2128&gt;Variables!$G$10,K2128&lt;Variables!$G$11),0,1)</f>
        <v>1</v>
      </c>
      <c r="AN2128" s="77">
        <f>IF(H2128&lt;Variables!$G$13,1,0)</f>
        <v>1</v>
      </c>
      <c r="AO2128" s="77">
        <f>IF(R2128&lt;Variables!$G$12,0,1)</f>
        <v>1</v>
      </c>
      <c r="AP2128" s="78">
        <f t="shared" si="67"/>
        <v>0</v>
      </c>
      <c r="AQ2128" s="77">
        <f>IF(V2128&lt;Variables!$G$15,1,0)</f>
        <v>1</v>
      </c>
      <c r="AR2128" s="126">
        <v>1</v>
      </c>
      <c r="AS2128" s="126">
        <v>0</v>
      </c>
      <c r="AT2128" s="126">
        <v>0</v>
      </c>
      <c r="AU2128" s="126">
        <v>0</v>
      </c>
      <c r="BA2128" s="126">
        <v>2</v>
      </c>
    </row>
    <row r="2129" spans="3:53" ht="14.5" x14ac:dyDescent="0.35">
      <c r="C2129" s="126" t="s">
        <v>339</v>
      </c>
      <c r="D2129" s="126" t="s">
        <v>135</v>
      </c>
      <c r="E2129" s="126">
        <v>3.8</v>
      </c>
      <c r="F2129" s="126">
        <v>16.04</v>
      </c>
      <c r="G2129" s="126">
        <v>0.79</v>
      </c>
      <c r="H2129" s="126">
        <v>42.5</v>
      </c>
      <c r="I2129" s="126">
        <v>0</v>
      </c>
      <c r="J2129" s="126" t="s">
        <v>74</v>
      </c>
      <c r="K2129" s="126">
        <v>56.26</v>
      </c>
      <c r="L2129" s="126">
        <v>3.8043550000000002</v>
      </c>
      <c r="M2129" s="126">
        <v>0.41123922452032302</v>
      </c>
      <c r="N2129" s="126">
        <v>3.8478129032258068</v>
      </c>
      <c r="O2129" s="126">
        <v>-0.72282369037460448</v>
      </c>
      <c r="P2129" s="126">
        <v>7890000</v>
      </c>
      <c r="Q2129" s="126">
        <v>1250000</v>
      </c>
      <c r="R2129" s="126">
        <v>6.31</v>
      </c>
      <c r="S2129" s="126">
        <v>32.456000000000003</v>
      </c>
      <c r="T2129" s="126">
        <v>4.7610000000000001</v>
      </c>
      <c r="U2129" s="126">
        <v>16.0444</v>
      </c>
      <c r="V2129" s="126">
        <v>2.4137266355710758</v>
      </c>
      <c r="AC2129" s="126">
        <v>4.03</v>
      </c>
      <c r="AD2129" s="126">
        <v>3.45</v>
      </c>
      <c r="AH2129" s="77">
        <f>IF(AND(M2129&lt;Variables!$G$6,M2129&gt;Variables!$G$5),0,1)</f>
        <v>1</v>
      </c>
      <c r="AI2129" s="77">
        <f t="shared" si="66"/>
        <v>1</v>
      </c>
      <c r="AJ2129" s="77">
        <f>IF(I2129&gt;Variables!$G$7,0,1)</f>
        <v>1</v>
      </c>
      <c r="AK2129" s="77">
        <f>IF(F2129&gt;Variables!$G$8,0,1)</f>
        <v>0</v>
      </c>
      <c r="AL2129" s="77">
        <f>IF(G2129&gt;Variables!$G$9,0,1)</f>
        <v>1</v>
      </c>
      <c r="AM2129" s="77">
        <f>IF(AND(K2129&gt;Variables!$G$10,K2129&lt;Variables!$G$11),0,1)</f>
        <v>1</v>
      </c>
      <c r="AN2129" s="77">
        <f>IF(H2129&lt;Variables!$G$13,1,0)</f>
        <v>1</v>
      </c>
      <c r="AO2129" s="77">
        <f>IF(R2129&lt;Variables!$G$12,0,1)</f>
        <v>1</v>
      </c>
      <c r="AP2129" s="78">
        <f t="shared" si="67"/>
        <v>0</v>
      </c>
      <c r="AQ2129" s="77">
        <f>IF(V2129&lt;Variables!$G$15,1,0)</f>
        <v>1</v>
      </c>
      <c r="AR2129" s="126">
        <v>1</v>
      </c>
      <c r="AS2129" s="126">
        <v>0</v>
      </c>
      <c r="AT2129" s="126">
        <v>0</v>
      </c>
      <c r="AU2129" s="126">
        <v>0</v>
      </c>
      <c r="BA2129" s="126">
        <v>2</v>
      </c>
    </row>
    <row r="2130" spans="3:53" ht="14.5" x14ac:dyDescent="0.35">
      <c r="C2130" s="126" t="s">
        <v>339</v>
      </c>
      <c r="D2130" s="126" t="s">
        <v>131</v>
      </c>
      <c r="E2130" s="126">
        <v>1.43</v>
      </c>
      <c r="F2130" s="126">
        <v>11.63</v>
      </c>
      <c r="G2130" s="126">
        <v>3.99</v>
      </c>
      <c r="H2130" s="126">
        <v>2280</v>
      </c>
      <c r="I2130" s="126">
        <v>2.0379999999999998</v>
      </c>
      <c r="J2130" s="126" t="s">
        <v>74</v>
      </c>
      <c r="K2130" s="126">
        <v>62.63</v>
      </c>
      <c r="L2130" s="126">
        <v>1.42333</v>
      </c>
      <c r="M2130" s="126">
        <v>0.81990824334485291</v>
      </c>
      <c r="N2130" s="126">
        <v>1.4169064516129031</v>
      </c>
      <c r="O2130" s="126">
        <v>1.276975510027524</v>
      </c>
      <c r="P2130" s="126">
        <v>22746000</v>
      </c>
      <c r="Q2130" s="126">
        <v>19257000</v>
      </c>
      <c r="R2130" s="126">
        <v>1.18</v>
      </c>
      <c r="S2130" s="126">
        <v>32.456000000000003</v>
      </c>
      <c r="T2130" s="126">
        <v>4.7610000000000001</v>
      </c>
      <c r="U2130" s="126">
        <v>16.0444</v>
      </c>
      <c r="V2130" s="126">
        <v>2.4466226717374031</v>
      </c>
      <c r="AC2130" s="126">
        <v>1.66</v>
      </c>
      <c r="AD2130" s="126">
        <v>1.42</v>
      </c>
      <c r="AH2130" s="77">
        <f>IF(AND(M2130&lt;Variables!$G$6,M2130&gt;Variables!$G$5),0,1)</f>
        <v>1</v>
      </c>
      <c r="AI2130" s="77">
        <f t="shared" si="66"/>
        <v>0</v>
      </c>
      <c r="AJ2130" s="77">
        <f>IF(I2130&gt;Variables!$G$7,0,1)</f>
        <v>1</v>
      </c>
      <c r="AK2130" s="77">
        <f>IF(F2130&gt;Variables!$G$8,0,1)</f>
        <v>0</v>
      </c>
      <c r="AL2130" s="77">
        <f>IF(G2130&gt;Variables!$G$9,0,1)</f>
        <v>1</v>
      </c>
      <c r="AM2130" s="77">
        <f>IF(AND(K2130&gt;Variables!$G$10,K2130&lt;Variables!$G$11),0,1)</f>
        <v>0</v>
      </c>
      <c r="AN2130" s="77">
        <f>IF(H2130&lt;Variables!$G$13,1,0)</f>
        <v>0</v>
      </c>
      <c r="AO2130" s="77">
        <f>IF(R2130&lt;Variables!$G$12,0,1)</f>
        <v>0</v>
      </c>
      <c r="AP2130" s="78">
        <f t="shared" si="67"/>
        <v>0</v>
      </c>
      <c r="AQ2130" s="77">
        <f>IF(V2130&lt;Variables!$G$15,1,0)</f>
        <v>1</v>
      </c>
      <c r="AR2130" s="126">
        <v>1</v>
      </c>
      <c r="AS2130" s="126">
        <v>0</v>
      </c>
      <c r="AT2130" s="126">
        <v>0</v>
      </c>
      <c r="AU2130" s="126">
        <v>0</v>
      </c>
      <c r="BA2130" s="126">
        <v>2</v>
      </c>
    </row>
    <row r="2131" spans="3:53" ht="14.5" x14ac:dyDescent="0.35">
      <c r="C2131" s="126" t="s">
        <v>339</v>
      </c>
      <c r="D2131" s="126" t="s">
        <v>348</v>
      </c>
      <c r="E2131" s="126">
        <v>14.71</v>
      </c>
      <c r="F2131" s="126">
        <v>4.9800000000000004</v>
      </c>
      <c r="G2131" s="126">
        <v>1.87</v>
      </c>
      <c r="H2131" s="126">
        <v>2660</v>
      </c>
      <c r="I2131" s="126">
        <v>-27.286999999999999</v>
      </c>
      <c r="J2131" s="126" t="s">
        <v>74</v>
      </c>
      <c r="K2131" s="126">
        <v>69.8</v>
      </c>
      <c r="L2131" s="126">
        <v>14.400404999999999</v>
      </c>
      <c r="M2131" s="126">
        <v>1.9415773375818031</v>
      </c>
      <c r="N2131" s="126">
        <v>14.32294193548387</v>
      </c>
      <c r="O2131" s="126">
        <v>2.492910088754523</v>
      </c>
      <c r="P2131" s="126">
        <v>896951</v>
      </c>
      <c r="Q2131" s="126">
        <v>2896000</v>
      </c>
      <c r="R2131" s="126">
        <v>0.31</v>
      </c>
      <c r="S2131" s="126">
        <v>32.456000000000003</v>
      </c>
      <c r="T2131" s="126">
        <v>4.7610000000000001</v>
      </c>
      <c r="U2131" s="126">
        <v>16.0444</v>
      </c>
      <c r="V2131" s="126">
        <v>2.4106229372743351</v>
      </c>
      <c r="AC2131" s="126">
        <v>15.65</v>
      </c>
      <c r="AD2131" s="126">
        <v>14.43</v>
      </c>
      <c r="AH2131" s="77">
        <f>IF(AND(M2131&lt;Variables!$G$6,M2131&gt;Variables!$G$5),0,1)</f>
        <v>1</v>
      </c>
      <c r="AI2131" s="77">
        <f t="shared" si="66"/>
        <v>0</v>
      </c>
      <c r="AJ2131" s="77">
        <f>IF(I2131&gt;Variables!$G$7,0,1)</f>
        <v>1</v>
      </c>
      <c r="AK2131" s="77">
        <f>IF(F2131&gt;Variables!$G$8,0,1)</f>
        <v>1</v>
      </c>
      <c r="AL2131" s="77">
        <f>IF(G2131&gt;Variables!$G$9,0,1)</f>
        <v>1</v>
      </c>
      <c r="AM2131" s="77">
        <f>IF(AND(K2131&gt;Variables!$G$10,K2131&lt;Variables!$G$11),0,1)</f>
        <v>0</v>
      </c>
      <c r="AN2131" s="77">
        <f>IF(H2131&lt;Variables!$G$13,1,0)</f>
        <v>0</v>
      </c>
      <c r="AO2131" s="77">
        <f>IF(R2131&lt;Variables!$G$12,0,1)</f>
        <v>0</v>
      </c>
      <c r="AP2131" s="78">
        <f t="shared" si="67"/>
        <v>0</v>
      </c>
      <c r="AQ2131" s="77">
        <f>IF(V2131&lt;Variables!$G$15,1,0)</f>
        <v>1</v>
      </c>
      <c r="AR2131" s="126">
        <v>1</v>
      </c>
      <c r="AS2131" s="126">
        <v>0</v>
      </c>
      <c r="AT2131" s="126">
        <v>0</v>
      </c>
      <c r="AU2131" s="126">
        <v>0</v>
      </c>
      <c r="BA2131" s="126">
        <v>1.6</v>
      </c>
    </row>
    <row r="2132" spans="3:53" ht="14.5" x14ac:dyDescent="0.35">
      <c r="C2132" s="126" t="s">
        <v>339</v>
      </c>
      <c r="D2132" s="126" t="s">
        <v>349</v>
      </c>
      <c r="E2132" s="126">
        <v>108.07</v>
      </c>
      <c r="F2132" s="126">
        <v>4.9800000000000004</v>
      </c>
      <c r="G2132" s="126">
        <v>2.0099999999999998</v>
      </c>
      <c r="H2132" s="126">
        <v>9080</v>
      </c>
      <c r="I2132" s="126">
        <v>-0.85899999999999999</v>
      </c>
      <c r="J2132" s="126" t="s">
        <v>74</v>
      </c>
      <c r="K2132" s="126">
        <v>65.849999999999994</v>
      </c>
      <c r="L2132" s="126">
        <v>106.8884210526316</v>
      </c>
      <c r="M2132" s="126">
        <v>0.8013767430867389</v>
      </c>
      <c r="N2132" s="126">
        <v>106.1176966666667</v>
      </c>
      <c r="O2132" s="126">
        <v>1.533489120523376</v>
      </c>
      <c r="P2132" s="126">
        <v>145322</v>
      </c>
      <c r="Q2132" s="126">
        <v>895052</v>
      </c>
      <c r="R2132" s="126">
        <v>0.16</v>
      </c>
      <c r="S2132" s="126">
        <v>32.456000000000003</v>
      </c>
      <c r="T2132" s="126">
        <v>4.7610000000000001</v>
      </c>
      <c r="U2132" s="126">
        <v>16.0444</v>
      </c>
      <c r="V2132" s="126">
        <v>2.473687344540298</v>
      </c>
      <c r="AC2132" s="126">
        <v>110.82</v>
      </c>
      <c r="AD2132" s="126">
        <v>107.42</v>
      </c>
      <c r="AH2132" s="77">
        <f>IF(AND(M2132&lt;Variables!$G$6,M2132&gt;Variables!$G$5),0,1)</f>
        <v>1</v>
      </c>
      <c r="AI2132" s="77">
        <f t="shared" si="66"/>
        <v>0</v>
      </c>
      <c r="AJ2132" s="77">
        <f>IF(I2132&gt;Variables!$G$7,0,1)</f>
        <v>1</v>
      </c>
      <c r="AK2132" s="77">
        <f>IF(F2132&gt;Variables!$G$8,0,1)</f>
        <v>1</v>
      </c>
      <c r="AL2132" s="77">
        <f>IF(G2132&gt;Variables!$G$9,0,1)</f>
        <v>1</v>
      </c>
      <c r="AM2132" s="77">
        <f>IF(AND(K2132&gt;Variables!$G$10,K2132&lt;Variables!$G$11),0,1)</f>
        <v>0</v>
      </c>
      <c r="AN2132" s="77">
        <f>IF(H2132&lt;Variables!$G$13,1,0)</f>
        <v>0</v>
      </c>
      <c r="AO2132" s="77">
        <f>IF(R2132&lt;Variables!$G$12,0,1)</f>
        <v>0</v>
      </c>
      <c r="AP2132" s="78">
        <f t="shared" si="67"/>
        <v>0</v>
      </c>
      <c r="AQ2132" s="77">
        <f>IF(V2132&lt;Variables!$G$15,1,0)</f>
        <v>1</v>
      </c>
      <c r="AR2132" s="126">
        <v>1</v>
      </c>
      <c r="AS2132" s="126">
        <v>0</v>
      </c>
      <c r="AT2132" s="126">
        <v>0</v>
      </c>
      <c r="AU2132" s="126">
        <v>0</v>
      </c>
      <c r="BA2132" s="126">
        <v>0.96</v>
      </c>
    </row>
    <row r="2133" spans="3:53" ht="14.5" x14ac:dyDescent="0.35">
      <c r="C2133" s="126" t="s">
        <v>339</v>
      </c>
      <c r="D2133" s="126" t="s">
        <v>350</v>
      </c>
      <c r="E2133" s="126">
        <v>16.96</v>
      </c>
      <c r="F2133" s="126">
        <v>4.6399999999999997</v>
      </c>
      <c r="G2133" s="126">
        <v>3.24</v>
      </c>
      <c r="H2133" s="126">
        <v>3250</v>
      </c>
      <c r="I2133" s="126">
        <v>-0.19</v>
      </c>
      <c r="J2133" s="126" t="s">
        <v>74</v>
      </c>
      <c r="K2133" s="126">
        <v>57.71</v>
      </c>
      <c r="L2133" s="126">
        <v>16.917100000000001</v>
      </c>
      <c r="M2133" s="126">
        <v>-4.1969368272347013E-2</v>
      </c>
      <c r="N2133" s="126">
        <v>16.831580645161289</v>
      </c>
      <c r="O2133" s="126">
        <v>0.46590606367831172</v>
      </c>
      <c r="P2133" s="126">
        <v>161209</v>
      </c>
      <c r="Q2133" s="126">
        <v>1079000</v>
      </c>
      <c r="R2133" s="126">
        <v>0.15</v>
      </c>
      <c r="S2133" s="126">
        <v>32.456000000000003</v>
      </c>
      <c r="T2133" s="126">
        <v>4.7610000000000001</v>
      </c>
      <c r="U2133" s="126">
        <v>16.0444</v>
      </c>
      <c r="V2133" s="126">
        <v>2.4489013136743298</v>
      </c>
      <c r="AC2133" s="126">
        <v>17.05</v>
      </c>
      <c r="AD2133" s="126">
        <v>16.73</v>
      </c>
      <c r="AH2133" s="77">
        <f>IF(AND(M2133&lt;Variables!$G$6,M2133&gt;Variables!$G$5),0,1)</f>
        <v>1</v>
      </c>
      <c r="AI2133" s="77">
        <f t="shared" si="66"/>
        <v>0</v>
      </c>
      <c r="AJ2133" s="77">
        <f>IF(I2133&gt;Variables!$G$7,0,1)</f>
        <v>1</v>
      </c>
      <c r="AK2133" s="77">
        <f>IF(F2133&gt;Variables!$G$8,0,1)</f>
        <v>1</v>
      </c>
      <c r="AL2133" s="77">
        <f>IF(G2133&gt;Variables!$G$9,0,1)</f>
        <v>1</v>
      </c>
      <c r="AM2133" s="77">
        <f>IF(AND(K2133&gt;Variables!$G$10,K2133&lt;Variables!$G$11),0,1)</f>
        <v>1</v>
      </c>
      <c r="AN2133" s="77">
        <f>IF(H2133&lt;Variables!$G$13,1,0)</f>
        <v>0</v>
      </c>
      <c r="AO2133" s="77">
        <f>IF(R2133&lt;Variables!$G$12,0,1)</f>
        <v>0</v>
      </c>
      <c r="AP2133" s="78">
        <f t="shared" si="67"/>
        <v>0</v>
      </c>
      <c r="AQ2133" s="77">
        <f>IF(V2133&lt;Variables!$G$15,1,0)</f>
        <v>1</v>
      </c>
      <c r="AR2133" s="126">
        <v>0</v>
      </c>
      <c r="AS2133" s="126">
        <v>0</v>
      </c>
      <c r="AT2133" s="126">
        <v>0</v>
      </c>
      <c r="AU2133" s="126">
        <v>1</v>
      </c>
      <c r="BA2133" s="126">
        <v>-0.92</v>
      </c>
    </row>
    <row r="2134" spans="3:53" ht="14.5" x14ac:dyDescent="0.35">
      <c r="C2134" s="126" t="s">
        <v>339</v>
      </c>
      <c r="D2134" s="126" t="s">
        <v>124</v>
      </c>
      <c r="E2134" s="126">
        <v>5.94</v>
      </c>
      <c r="F2134" s="126">
        <v>4.57</v>
      </c>
      <c r="G2134" s="126">
        <v>2.96</v>
      </c>
      <c r="H2134" s="126">
        <v>2970</v>
      </c>
      <c r="I2134" s="126">
        <v>289.79300000000001</v>
      </c>
      <c r="J2134" s="126" t="s">
        <v>75</v>
      </c>
      <c r="K2134" s="126">
        <v>54.03</v>
      </c>
      <c r="L2134" s="126">
        <v>5.9359850000000014</v>
      </c>
      <c r="M2134" s="126">
        <v>-0.26928976404085558</v>
      </c>
      <c r="N2134" s="126">
        <v>5.9163290322580648</v>
      </c>
      <c r="O2134" s="126">
        <v>6.2048065986857533E-2</v>
      </c>
      <c r="P2134" s="126">
        <v>379904</v>
      </c>
      <c r="Q2134" s="126">
        <v>2342000</v>
      </c>
      <c r="R2134" s="126">
        <v>0.16</v>
      </c>
      <c r="S2134" s="126">
        <v>32.456000000000003</v>
      </c>
      <c r="T2134" s="126">
        <v>4.7610000000000001</v>
      </c>
      <c r="U2134" s="126">
        <v>16.0444</v>
      </c>
      <c r="V2134" s="126">
        <v>2.418886500484418</v>
      </c>
      <c r="AC2134" s="126">
        <v>6.14</v>
      </c>
      <c r="AD2134" s="126">
        <v>5.91</v>
      </c>
      <c r="AH2134" s="77">
        <f>IF(AND(M2134&lt;Variables!$G$6,M2134&gt;Variables!$G$5),0,1)</f>
        <v>1</v>
      </c>
      <c r="AI2134" s="77">
        <f t="shared" si="66"/>
        <v>0</v>
      </c>
      <c r="AJ2134" s="77">
        <f>IF(I2134&gt;Variables!$G$7,0,1)</f>
        <v>0</v>
      </c>
      <c r="AK2134" s="77">
        <f>IF(F2134&gt;Variables!$G$8,0,1)</f>
        <v>1</v>
      </c>
      <c r="AL2134" s="77">
        <f>IF(G2134&gt;Variables!$G$9,0,1)</f>
        <v>1</v>
      </c>
      <c r="AM2134" s="77">
        <f>IF(AND(K2134&gt;Variables!$G$10,K2134&lt;Variables!$G$11),0,1)</f>
        <v>1</v>
      </c>
      <c r="AN2134" s="77">
        <f>IF(H2134&lt;Variables!$G$13,1,0)</f>
        <v>0</v>
      </c>
      <c r="AO2134" s="77">
        <f>IF(R2134&lt;Variables!$G$12,0,1)</f>
        <v>0</v>
      </c>
      <c r="AP2134" s="78">
        <f t="shared" si="67"/>
        <v>1</v>
      </c>
      <c r="AQ2134" s="77">
        <f>IF(V2134&lt;Variables!$G$15,1,0)</f>
        <v>1</v>
      </c>
      <c r="AR2134" s="126">
        <v>1</v>
      </c>
      <c r="AS2134" s="126">
        <v>0</v>
      </c>
      <c r="AT2134" s="126">
        <v>0</v>
      </c>
      <c r="AU2134" s="126">
        <v>0</v>
      </c>
      <c r="BA2134" s="126">
        <v>1.82</v>
      </c>
    </row>
    <row r="2135" spans="3:53" ht="14.5" x14ac:dyDescent="0.35">
      <c r="C2135" s="126" t="s">
        <v>339</v>
      </c>
      <c r="D2135" s="126" t="s">
        <v>128</v>
      </c>
      <c r="E2135" s="126">
        <v>223.05</v>
      </c>
      <c r="F2135" s="126">
        <v>5.32</v>
      </c>
      <c r="G2135" s="126">
        <v>2.84</v>
      </c>
      <c r="H2135" s="126">
        <v>51730</v>
      </c>
      <c r="I2135" s="126">
        <v>2904.6869999999999</v>
      </c>
      <c r="J2135" s="126" t="s">
        <v>75</v>
      </c>
      <c r="K2135" s="126">
        <v>68.680000000000007</v>
      </c>
      <c r="L2135" s="126">
        <v>221.61881</v>
      </c>
      <c r="M2135" s="126">
        <v>0.72700958912286984</v>
      </c>
      <c r="N2135" s="126">
        <v>220.2511258064516</v>
      </c>
      <c r="O2135" s="126">
        <v>1.352489882919425</v>
      </c>
      <c r="P2135" s="126">
        <v>448837</v>
      </c>
      <c r="Q2135" s="126">
        <v>3045000</v>
      </c>
      <c r="R2135" s="126">
        <v>0.15</v>
      </c>
      <c r="S2135" s="126">
        <v>32.456000000000003</v>
      </c>
      <c r="T2135" s="126">
        <v>4.7610000000000001</v>
      </c>
      <c r="U2135" s="126">
        <v>16.0444</v>
      </c>
      <c r="V2135" s="126">
        <v>2.502401953690339</v>
      </c>
      <c r="AC2135" s="126">
        <v>226.68</v>
      </c>
      <c r="AD2135" s="126">
        <v>221</v>
      </c>
      <c r="AH2135" s="77">
        <f>IF(AND(M2135&lt;Variables!$G$6,M2135&gt;Variables!$G$5),0,1)</f>
        <v>1</v>
      </c>
      <c r="AI2135" s="77">
        <f t="shared" si="66"/>
        <v>0</v>
      </c>
      <c r="AJ2135" s="77">
        <f>IF(I2135&gt;Variables!$G$7,0,1)</f>
        <v>0</v>
      </c>
      <c r="AK2135" s="77">
        <f>IF(F2135&gt;Variables!$G$8,0,1)</f>
        <v>1</v>
      </c>
      <c r="AL2135" s="77">
        <f>IF(G2135&gt;Variables!$G$9,0,1)</f>
        <v>1</v>
      </c>
      <c r="AM2135" s="77">
        <f>IF(AND(K2135&gt;Variables!$G$10,K2135&lt;Variables!$G$11),0,1)</f>
        <v>0</v>
      </c>
      <c r="AN2135" s="77">
        <f>IF(H2135&lt;Variables!$G$13,1,0)</f>
        <v>0</v>
      </c>
      <c r="AO2135" s="77">
        <f>IF(R2135&lt;Variables!$G$12,0,1)</f>
        <v>0</v>
      </c>
      <c r="AP2135" s="78">
        <f t="shared" si="67"/>
        <v>1</v>
      </c>
      <c r="AQ2135" s="77">
        <f>IF(V2135&lt;Variables!$G$15,1,0)</f>
        <v>1</v>
      </c>
      <c r="AR2135" s="126">
        <v>0</v>
      </c>
      <c r="AS2135" s="126">
        <v>1</v>
      </c>
      <c r="AT2135" s="126">
        <v>0</v>
      </c>
      <c r="AU2135" s="126">
        <v>0</v>
      </c>
      <c r="BA2135" s="126">
        <v>0.57999999999999996</v>
      </c>
    </row>
    <row r="2136" spans="3:53" ht="14.5" x14ac:dyDescent="0.35">
      <c r="C2136" s="126" t="s">
        <v>351</v>
      </c>
      <c r="D2136" s="126" t="s">
        <v>189</v>
      </c>
      <c r="E2136" s="126">
        <v>31.29</v>
      </c>
      <c r="F2136" s="126">
        <v>8.14</v>
      </c>
      <c r="G2136" s="126">
        <v>6.05</v>
      </c>
      <c r="H2136" s="126">
        <v>-99999</v>
      </c>
      <c r="I2136" s="126">
        <v>-99999</v>
      </c>
      <c r="J2136" s="126" t="s">
        <v>75</v>
      </c>
      <c r="K2136" s="126">
        <v>67.349999999999994</v>
      </c>
      <c r="L2136" s="126">
        <v>30.815709999999999</v>
      </c>
      <c r="M2136" s="126">
        <v>0.97317245002629416</v>
      </c>
      <c r="N2136" s="126">
        <v>30.332158333333329</v>
      </c>
      <c r="O2136" s="126">
        <v>2.5828747761932589</v>
      </c>
      <c r="P2136" s="126">
        <v>189280</v>
      </c>
      <c r="Q2136" s="126">
        <v>2252000</v>
      </c>
      <c r="R2136" s="126">
        <v>0.08</v>
      </c>
      <c r="S2136" s="126">
        <v>31.338000000000001</v>
      </c>
      <c r="T2136" s="126">
        <v>5.3</v>
      </c>
      <c r="U2136" s="126">
        <v>16.238</v>
      </c>
      <c r="V2136" s="126">
        <v>2.4726809589803391</v>
      </c>
      <c r="AC2136" s="126">
        <v>33.08</v>
      </c>
      <c r="AD2136" s="126">
        <v>29.51</v>
      </c>
      <c r="AH2136" s="77">
        <f>IF(AND(M2136&lt;Variables!$G$6,M2136&gt;Variables!$G$5),0,1)</f>
        <v>1</v>
      </c>
      <c r="AI2136" s="77">
        <f t="shared" si="66"/>
        <v>0</v>
      </c>
      <c r="AJ2136" s="77">
        <f>IF(I2136&gt;Variables!$G$7,0,1)</f>
        <v>1</v>
      </c>
      <c r="AK2136" s="77">
        <f>IF(F2136&gt;Variables!$G$8,0,1)</f>
        <v>1</v>
      </c>
      <c r="AL2136" s="77">
        <f>IF(G2136&gt;Variables!$G$9,0,1)</f>
        <v>1</v>
      </c>
      <c r="AM2136" s="77">
        <f>IF(AND(K2136&gt;Variables!$G$10,K2136&lt;Variables!$G$11),0,1)</f>
        <v>0</v>
      </c>
      <c r="AN2136" s="77">
        <f>IF(H2136&lt;Variables!$G$13,1,0)</f>
        <v>1</v>
      </c>
      <c r="AO2136" s="77">
        <f>IF(R2136&lt;Variables!$G$12,0,1)</f>
        <v>0</v>
      </c>
      <c r="AP2136" s="78">
        <f t="shared" si="67"/>
        <v>1</v>
      </c>
      <c r="AQ2136" s="77">
        <f>IF(V2136&lt;Variables!$G$15,1,0)</f>
        <v>1</v>
      </c>
      <c r="AR2136" s="126">
        <v>1</v>
      </c>
      <c r="AS2136" s="126">
        <v>0</v>
      </c>
      <c r="AT2136" s="126">
        <v>0</v>
      </c>
      <c r="AU2136" s="126">
        <v>0</v>
      </c>
      <c r="BA2136" s="126">
        <v>2</v>
      </c>
    </row>
    <row r="2137" spans="3:53" ht="14.5" x14ac:dyDescent="0.35">
      <c r="C2137" s="126" t="s">
        <v>351</v>
      </c>
      <c r="D2137" s="126" t="s">
        <v>341</v>
      </c>
      <c r="E2137" s="126">
        <v>5.62</v>
      </c>
      <c r="F2137" s="126">
        <v>9.2899999999999991</v>
      </c>
      <c r="G2137" s="126">
        <v>1.52</v>
      </c>
      <c r="H2137" s="126">
        <v>53.08</v>
      </c>
      <c r="I2137" s="126">
        <v>2.0710000000000002</v>
      </c>
      <c r="J2137" s="126" t="s">
        <v>75</v>
      </c>
      <c r="K2137" s="126">
        <v>49.44</v>
      </c>
      <c r="L2137" s="126">
        <v>5.6674300000000004</v>
      </c>
      <c r="M2137" s="126">
        <v>-1.295648997870289</v>
      </c>
      <c r="N2137" s="126">
        <v>5.6332333333333331</v>
      </c>
      <c r="O2137" s="126">
        <v>-0.69646206737396743</v>
      </c>
      <c r="P2137" s="126">
        <v>2480000</v>
      </c>
      <c r="Q2137" s="126">
        <v>495480</v>
      </c>
      <c r="R2137" s="126">
        <v>5.01</v>
      </c>
      <c r="S2137" s="126">
        <v>31.338000000000001</v>
      </c>
      <c r="T2137" s="126">
        <v>5.3</v>
      </c>
      <c r="U2137" s="126">
        <v>16.238</v>
      </c>
      <c r="V2137" s="126">
        <v>2.3927898467333519</v>
      </c>
      <c r="AC2137" s="126">
        <v>5.6585999999999999</v>
      </c>
      <c r="AD2137" s="126">
        <v>5.03</v>
      </c>
      <c r="AH2137" s="77">
        <f>IF(AND(M2137&lt;Variables!$G$6,M2137&gt;Variables!$G$5),0,1)</f>
        <v>0</v>
      </c>
      <c r="AI2137" s="77">
        <f t="shared" si="66"/>
        <v>0</v>
      </c>
      <c r="AJ2137" s="77">
        <f>IF(I2137&gt;Variables!$G$7,0,1)</f>
        <v>1</v>
      </c>
      <c r="AK2137" s="77">
        <f>IF(F2137&gt;Variables!$G$8,0,1)</f>
        <v>0</v>
      </c>
      <c r="AL2137" s="77">
        <f>IF(G2137&gt;Variables!$G$9,0,1)</f>
        <v>1</v>
      </c>
      <c r="AM2137" s="77">
        <f>IF(AND(K2137&gt;Variables!$G$10,K2137&lt;Variables!$G$11),0,1)</f>
        <v>1</v>
      </c>
      <c r="AN2137" s="77">
        <f>IF(H2137&lt;Variables!$G$13,1,0)</f>
        <v>1</v>
      </c>
      <c r="AO2137" s="77">
        <f>IF(R2137&lt;Variables!$G$12,0,1)</f>
        <v>1</v>
      </c>
      <c r="AP2137" s="78">
        <f t="shared" si="67"/>
        <v>1</v>
      </c>
      <c r="AQ2137" s="77">
        <f>IF(V2137&lt;Variables!$G$15,1,0)</f>
        <v>1</v>
      </c>
      <c r="AR2137" s="126">
        <v>0</v>
      </c>
      <c r="AS2137" s="126">
        <v>0</v>
      </c>
      <c r="AT2137" s="126">
        <v>1</v>
      </c>
      <c r="AU2137" s="126">
        <v>0</v>
      </c>
      <c r="BA2137" s="126">
        <v>-2.25</v>
      </c>
    </row>
    <row r="2138" spans="3:53" ht="14.5" x14ac:dyDescent="0.35">
      <c r="C2138" s="126" t="s">
        <v>351</v>
      </c>
      <c r="D2138" s="126" t="s">
        <v>131</v>
      </c>
      <c r="E2138" s="126">
        <v>1.45</v>
      </c>
      <c r="F2138" s="126">
        <v>12.4</v>
      </c>
      <c r="G2138" s="126">
        <v>4.71</v>
      </c>
      <c r="H2138" s="126">
        <v>2280</v>
      </c>
      <c r="I2138" s="126">
        <v>2.089</v>
      </c>
      <c r="J2138" s="126" t="s">
        <v>74</v>
      </c>
      <c r="K2138" s="126">
        <v>67.209999999999994</v>
      </c>
      <c r="L2138" s="126">
        <v>1.4233549999999999</v>
      </c>
      <c r="M2138" s="126">
        <v>1.5207028464437831</v>
      </c>
      <c r="N2138" s="126">
        <v>1.419458333333333</v>
      </c>
      <c r="O2138" s="126">
        <v>1.799395309243575</v>
      </c>
      <c r="P2138" s="126">
        <v>24665000</v>
      </c>
      <c r="Q2138" s="126">
        <v>19257000</v>
      </c>
      <c r="R2138" s="126">
        <v>1.28</v>
      </c>
      <c r="S2138" s="126">
        <v>31.338000000000001</v>
      </c>
      <c r="T2138" s="126">
        <v>5.3</v>
      </c>
      <c r="U2138" s="126">
        <v>16.238</v>
      </c>
      <c r="V2138" s="126">
        <v>2.4301746231811459</v>
      </c>
      <c r="AC2138" s="126">
        <v>1.66</v>
      </c>
      <c r="AD2138" s="126">
        <v>1.44</v>
      </c>
      <c r="AH2138" s="77">
        <f>IF(AND(M2138&lt;Variables!$G$6,M2138&gt;Variables!$G$5),0,1)</f>
        <v>1</v>
      </c>
      <c r="AI2138" s="77">
        <f t="shared" si="66"/>
        <v>0</v>
      </c>
      <c r="AJ2138" s="77">
        <f>IF(I2138&gt;Variables!$G$7,0,1)</f>
        <v>1</v>
      </c>
      <c r="AK2138" s="77">
        <f>IF(F2138&gt;Variables!$G$8,0,1)</f>
        <v>0</v>
      </c>
      <c r="AL2138" s="77">
        <f>IF(G2138&gt;Variables!$G$9,0,1)</f>
        <v>1</v>
      </c>
      <c r="AM2138" s="77">
        <f>IF(AND(K2138&gt;Variables!$G$10,K2138&lt;Variables!$G$11),0,1)</f>
        <v>0</v>
      </c>
      <c r="AN2138" s="77">
        <f>IF(H2138&lt;Variables!$G$13,1,0)</f>
        <v>0</v>
      </c>
      <c r="AO2138" s="77">
        <f>IF(R2138&lt;Variables!$G$12,0,1)</f>
        <v>0</v>
      </c>
      <c r="AP2138" s="78">
        <f t="shared" si="67"/>
        <v>0</v>
      </c>
      <c r="AQ2138" s="77">
        <f>IF(V2138&lt;Variables!$G$15,1,0)</f>
        <v>1</v>
      </c>
      <c r="AR2138" s="126">
        <v>1</v>
      </c>
      <c r="AS2138" s="126">
        <v>0</v>
      </c>
      <c r="AT2138" s="126">
        <v>0</v>
      </c>
      <c r="AU2138" s="126">
        <v>0</v>
      </c>
      <c r="BA2138" s="126">
        <v>2</v>
      </c>
    </row>
    <row r="2139" spans="3:53" ht="14.5" x14ac:dyDescent="0.35">
      <c r="C2139" s="126" t="s">
        <v>351</v>
      </c>
      <c r="D2139" s="126" t="s">
        <v>135</v>
      </c>
      <c r="E2139" s="126">
        <v>3.89</v>
      </c>
      <c r="F2139" s="126">
        <v>16.27</v>
      </c>
      <c r="G2139" s="126">
        <v>3.17</v>
      </c>
      <c r="H2139" s="126">
        <v>42.5</v>
      </c>
      <c r="I2139" s="126">
        <v>1E-3</v>
      </c>
      <c r="J2139" s="126" t="s">
        <v>74</v>
      </c>
      <c r="K2139" s="126">
        <v>63.85</v>
      </c>
      <c r="L2139" s="126">
        <v>3.8288500000000001</v>
      </c>
      <c r="M2139" s="126">
        <v>2.11943533959283</v>
      </c>
      <c r="N2139" s="126">
        <v>3.8480277777777769</v>
      </c>
      <c r="O2139" s="126">
        <v>1.610493109746</v>
      </c>
      <c r="P2139" s="126">
        <v>8369999.9999999991</v>
      </c>
      <c r="Q2139" s="126">
        <v>1250000</v>
      </c>
      <c r="R2139" s="126">
        <v>6.7</v>
      </c>
      <c r="S2139" s="126">
        <v>31.338000000000001</v>
      </c>
      <c r="T2139" s="126">
        <v>5.3</v>
      </c>
      <c r="U2139" s="126">
        <v>16.238</v>
      </c>
      <c r="V2139" s="126">
        <v>2.3706058109092809</v>
      </c>
      <c r="AC2139" s="126">
        <v>4.03</v>
      </c>
      <c r="AD2139" s="126">
        <v>3.45</v>
      </c>
      <c r="AH2139" s="77">
        <f>IF(AND(M2139&lt;Variables!$G$6,M2139&gt;Variables!$G$5),0,1)</f>
        <v>1</v>
      </c>
      <c r="AI2139" s="77">
        <f t="shared" si="66"/>
        <v>1</v>
      </c>
      <c r="AJ2139" s="77">
        <f>IF(I2139&gt;Variables!$G$7,0,1)</f>
        <v>1</v>
      </c>
      <c r="AK2139" s="77">
        <f>IF(F2139&gt;Variables!$G$8,0,1)</f>
        <v>0</v>
      </c>
      <c r="AL2139" s="77">
        <f>IF(G2139&gt;Variables!$G$9,0,1)</f>
        <v>1</v>
      </c>
      <c r="AM2139" s="77">
        <f>IF(AND(K2139&gt;Variables!$G$10,K2139&lt;Variables!$G$11),0,1)</f>
        <v>0</v>
      </c>
      <c r="AN2139" s="77">
        <f>IF(H2139&lt;Variables!$G$13,1,0)</f>
        <v>1</v>
      </c>
      <c r="AO2139" s="77">
        <f>IF(R2139&lt;Variables!$G$12,0,1)</f>
        <v>1</v>
      </c>
      <c r="AP2139" s="78">
        <f t="shared" si="67"/>
        <v>0</v>
      </c>
      <c r="AQ2139" s="77">
        <f>IF(V2139&lt;Variables!$G$15,1,0)</f>
        <v>1</v>
      </c>
      <c r="AR2139" s="126">
        <v>1</v>
      </c>
      <c r="AS2139" s="126">
        <v>0</v>
      </c>
      <c r="AT2139" s="126">
        <v>0</v>
      </c>
      <c r="AU2139" s="126">
        <v>0</v>
      </c>
      <c r="BA2139" s="126">
        <v>2</v>
      </c>
    </row>
    <row r="2140" spans="3:53" ht="14.5" x14ac:dyDescent="0.35">
      <c r="C2140" s="126" t="s">
        <v>351</v>
      </c>
      <c r="D2140" s="126" t="s">
        <v>347</v>
      </c>
      <c r="E2140" s="126">
        <v>4.74</v>
      </c>
      <c r="F2140" s="126">
        <v>24.73</v>
      </c>
      <c r="G2140" s="126">
        <v>-5.2</v>
      </c>
      <c r="H2140" s="126">
        <v>186.8</v>
      </c>
      <c r="I2140" s="126">
        <v>-38.869</v>
      </c>
      <c r="J2140" s="126" t="s">
        <v>74</v>
      </c>
      <c r="K2140" s="126">
        <v>57.33</v>
      </c>
      <c r="L2140" s="126">
        <v>4.7095699999999994</v>
      </c>
      <c r="M2140" s="126">
        <v>0.85209477723020255</v>
      </c>
      <c r="N2140" s="126">
        <v>4.7536333333333332</v>
      </c>
      <c r="O2140" s="126">
        <v>-8.2743725851804825E-2</v>
      </c>
      <c r="P2140" s="126">
        <v>11920000</v>
      </c>
      <c r="Q2140" s="126">
        <v>232520</v>
      </c>
      <c r="R2140" s="126">
        <v>51.26</v>
      </c>
      <c r="S2140" s="126">
        <v>31.338000000000001</v>
      </c>
      <c r="T2140" s="126">
        <v>5.3</v>
      </c>
      <c r="U2140" s="126">
        <v>16.238</v>
      </c>
      <c r="V2140" s="126">
        <v>2.4027463073690369</v>
      </c>
      <c r="AC2140" s="126">
        <v>4.97</v>
      </c>
      <c r="AD2140" s="126">
        <v>4.01</v>
      </c>
      <c r="AH2140" s="77">
        <f>IF(AND(M2140&lt;Variables!$G$6,M2140&gt;Variables!$G$5),0,1)</f>
        <v>1</v>
      </c>
      <c r="AI2140" s="77">
        <f t="shared" si="66"/>
        <v>1</v>
      </c>
      <c r="AJ2140" s="77">
        <f>IF(I2140&gt;Variables!$G$7,0,1)</f>
        <v>1</v>
      </c>
      <c r="AK2140" s="77">
        <f>IF(F2140&gt;Variables!$G$8,0,1)</f>
        <v>0</v>
      </c>
      <c r="AL2140" s="77">
        <f>IF(G2140&gt;Variables!$G$9,0,1)</f>
        <v>1</v>
      </c>
      <c r="AM2140" s="77">
        <f>IF(AND(K2140&gt;Variables!$G$10,K2140&lt;Variables!$G$11),0,1)</f>
        <v>1</v>
      </c>
      <c r="AN2140" s="77">
        <f>IF(H2140&lt;Variables!$G$13,1,0)</f>
        <v>1</v>
      </c>
      <c r="AO2140" s="77">
        <f>IF(R2140&lt;Variables!$G$12,0,1)</f>
        <v>1</v>
      </c>
      <c r="AP2140" s="78">
        <f t="shared" si="67"/>
        <v>0</v>
      </c>
      <c r="AQ2140" s="77">
        <f>IF(V2140&lt;Variables!$G$15,1,0)</f>
        <v>1</v>
      </c>
      <c r="AR2140" s="126">
        <v>1</v>
      </c>
      <c r="AS2140" s="126">
        <v>0</v>
      </c>
      <c r="AT2140" s="126">
        <v>0</v>
      </c>
      <c r="AU2140" s="126">
        <v>0</v>
      </c>
      <c r="BA2140" s="126">
        <v>2</v>
      </c>
    </row>
    <row r="2141" spans="3:53" ht="14.5" x14ac:dyDescent="0.35">
      <c r="C2141" s="126" t="s">
        <v>351</v>
      </c>
      <c r="D2141" s="126" t="s">
        <v>346</v>
      </c>
      <c r="E2141" s="126">
        <v>58.01</v>
      </c>
      <c r="F2141" s="126">
        <v>49.68</v>
      </c>
      <c r="G2141" s="126">
        <v>0.18</v>
      </c>
      <c r="H2141" s="126">
        <v>1470</v>
      </c>
      <c r="I2141" s="126">
        <v>113.6</v>
      </c>
      <c r="J2141" s="126" t="s">
        <v>74</v>
      </c>
      <c r="K2141" s="126">
        <v>91</v>
      </c>
      <c r="L2141" s="126">
        <v>57.837904999999999</v>
      </c>
      <c r="M2141" s="126">
        <v>-5.6891756366347503E-2</v>
      </c>
      <c r="N2141" s="126">
        <v>57.831572222222221</v>
      </c>
      <c r="O2141" s="126">
        <v>-4.5947604744541792E-2</v>
      </c>
      <c r="P2141" s="126">
        <v>1916000</v>
      </c>
      <c r="Q2141" s="126">
        <v>255123</v>
      </c>
      <c r="R2141" s="126">
        <v>7.51</v>
      </c>
      <c r="S2141" s="126">
        <v>31.338000000000001</v>
      </c>
      <c r="T2141" s="126">
        <v>5.3</v>
      </c>
      <c r="U2141" s="126">
        <v>16.238</v>
      </c>
      <c r="V2141" s="126">
        <v>2.7999756247533512</v>
      </c>
      <c r="AC2141" s="126">
        <v>57.9</v>
      </c>
      <c r="AD2141" s="126">
        <v>57.57</v>
      </c>
      <c r="AH2141" s="77">
        <f>IF(AND(M2141&lt;Variables!$G$6,M2141&gt;Variables!$G$5),0,1)</f>
        <v>1</v>
      </c>
      <c r="AI2141" s="77">
        <f t="shared" si="66"/>
        <v>0</v>
      </c>
      <c r="AJ2141" s="77">
        <f>IF(I2141&gt;Variables!$G$7,0,1)</f>
        <v>0</v>
      </c>
      <c r="AK2141" s="77">
        <f>IF(F2141&gt;Variables!$G$8,0,1)</f>
        <v>0</v>
      </c>
      <c r="AL2141" s="77">
        <f>IF(G2141&gt;Variables!$G$9,0,1)</f>
        <v>1</v>
      </c>
      <c r="AM2141" s="77">
        <f>IF(AND(K2141&gt;Variables!$G$10,K2141&lt;Variables!$G$11),0,1)</f>
        <v>1</v>
      </c>
      <c r="AN2141" s="77">
        <f>IF(H2141&lt;Variables!$G$13,1,0)</f>
        <v>1</v>
      </c>
      <c r="AO2141" s="77">
        <f>IF(R2141&lt;Variables!$G$12,0,1)</f>
        <v>1</v>
      </c>
      <c r="AP2141" s="78">
        <f t="shared" si="67"/>
        <v>0</v>
      </c>
      <c r="AQ2141" s="77">
        <f>IF(V2141&lt;Variables!$G$15,1,0)</f>
        <v>0</v>
      </c>
      <c r="AR2141" s="126">
        <v>0</v>
      </c>
      <c r="AS2141" s="126">
        <v>1</v>
      </c>
      <c r="AT2141" s="126">
        <v>0</v>
      </c>
      <c r="AU2141" s="126">
        <v>0</v>
      </c>
      <c r="BA2141" s="126">
        <v>-0.42</v>
      </c>
    </row>
    <row r="2142" spans="3:53" ht="14.5" x14ac:dyDescent="0.35">
      <c r="C2142" s="126" t="s">
        <v>351</v>
      </c>
      <c r="D2142" s="126" t="s">
        <v>345</v>
      </c>
      <c r="E2142" s="126">
        <v>60.72</v>
      </c>
      <c r="F2142" s="126">
        <v>81.89</v>
      </c>
      <c r="G2142" s="126">
        <v>-0.12</v>
      </c>
      <c r="H2142" s="126">
        <v>621.19000000000005</v>
      </c>
      <c r="I2142" s="126">
        <v>32.353000000000002</v>
      </c>
      <c r="J2142" s="126" t="s">
        <v>74</v>
      </c>
      <c r="K2142" s="126">
        <v>90.17</v>
      </c>
      <c r="L2142" s="126">
        <v>60.372144999999989</v>
      </c>
      <c r="M2142" s="126">
        <v>0.29459778180816348</v>
      </c>
      <c r="N2142" s="126">
        <v>60.270555555555561</v>
      </c>
      <c r="O2142" s="126">
        <v>0.46365002258333798</v>
      </c>
      <c r="P2142" s="126">
        <v>1400000</v>
      </c>
      <c r="Q2142" s="126">
        <v>72250</v>
      </c>
      <c r="R2142" s="126">
        <v>19.38</v>
      </c>
      <c r="S2142" s="126">
        <v>31.338000000000001</v>
      </c>
      <c r="T2142" s="126">
        <v>5.3</v>
      </c>
      <c r="U2142" s="126">
        <v>16.238</v>
      </c>
      <c r="V2142" s="126">
        <v>2.7413250861915519</v>
      </c>
      <c r="AC2142" s="126">
        <v>62.1</v>
      </c>
      <c r="AD2142" s="126">
        <v>60.43</v>
      </c>
      <c r="AH2142" s="77">
        <f>IF(AND(M2142&lt;Variables!$G$6,M2142&gt;Variables!$G$5),0,1)</f>
        <v>1</v>
      </c>
      <c r="AI2142" s="77">
        <f t="shared" si="66"/>
        <v>0</v>
      </c>
      <c r="AJ2142" s="77">
        <f>IF(I2142&gt;Variables!$G$7,0,1)</f>
        <v>1</v>
      </c>
      <c r="AK2142" s="77">
        <f>IF(F2142&gt;Variables!$G$8,0,1)</f>
        <v>0</v>
      </c>
      <c r="AL2142" s="77">
        <f>IF(G2142&gt;Variables!$G$9,0,1)</f>
        <v>1</v>
      </c>
      <c r="AM2142" s="77">
        <f>IF(AND(K2142&gt;Variables!$G$10,K2142&lt;Variables!$G$11),0,1)</f>
        <v>1</v>
      </c>
      <c r="AN2142" s="77">
        <f>IF(H2142&lt;Variables!$G$13,1,0)</f>
        <v>1</v>
      </c>
      <c r="AO2142" s="77">
        <f>IF(R2142&lt;Variables!$G$12,0,1)</f>
        <v>1</v>
      </c>
      <c r="AP2142" s="78">
        <f t="shared" si="67"/>
        <v>0</v>
      </c>
      <c r="AQ2142" s="77">
        <f>IF(V2142&lt;Variables!$G$15,1,0)</f>
        <v>0</v>
      </c>
      <c r="AR2142" s="126">
        <v>0</v>
      </c>
      <c r="AS2142" s="126">
        <v>1</v>
      </c>
      <c r="AT2142" s="126">
        <v>0</v>
      </c>
      <c r="AU2142" s="126">
        <v>0</v>
      </c>
      <c r="BA2142" s="126">
        <v>0.2</v>
      </c>
    </row>
    <row r="2143" spans="3:53" ht="14.5" x14ac:dyDescent="0.35">
      <c r="C2143" s="126" t="s">
        <v>351</v>
      </c>
      <c r="D2143" s="126" t="s">
        <v>344</v>
      </c>
      <c r="E2143" s="126">
        <v>42.99</v>
      </c>
      <c r="F2143" s="126">
        <v>4.8099999999999996</v>
      </c>
      <c r="G2143" s="126">
        <v>3.08</v>
      </c>
      <c r="H2143" s="126">
        <v>2950</v>
      </c>
      <c r="I2143" s="126">
        <v>7.4</v>
      </c>
      <c r="J2143" s="126" t="s">
        <v>75</v>
      </c>
      <c r="K2143" s="126">
        <v>60.12</v>
      </c>
      <c r="L2143" s="126">
        <v>42.926699999999997</v>
      </c>
      <c r="M2143" s="126">
        <v>-0.15538114972733619</v>
      </c>
      <c r="N2143" s="126">
        <v>42.647333333333329</v>
      </c>
      <c r="O2143" s="126">
        <v>0.49866345687890801</v>
      </c>
      <c r="P2143" s="126">
        <v>128062</v>
      </c>
      <c r="Q2143" s="126">
        <v>662952</v>
      </c>
      <c r="R2143" s="126">
        <v>0.19</v>
      </c>
      <c r="S2143" s="126">
        <v>31.338000000000001</v>
      </c>
      <c r="T2143" s="126">
        <v>5.3</v>
      </c>
      <c r="U2143" s="126">
        <v>16.238</v>
      </c>
      <c r="V2143" s="126">
        <v>2.4804243663882861</v>
      </c>
      <c r="AC2143" s="126">
        <v>43.66</v>
      </c>
      <c r="AD2143" s="126">
        <v>42.41</v>
      </c>
      <c r="AH2143" s="77">
        <f>IF(AND(M2143&lt;Variables!$G$6,M2143&gt;Variables!$G$5),0,1)</f>
        <v>1</v>
      </c>
      <c r="AI2143" s="77">
        <f t="shared" si="66"/>
        <v>0</v>
      </c>
      <c r="AJ2143" s="77">
        <f>IF(I2143&gt;Variables!$G$7,0,1)</f>
        <v>1</v>
      </c>
      <c r="AK2143" s="77">
        <f>IF(F2143&gt;Variables!$G$8,0,1)</f>
        <v>1</v>
      </c>
      <c r="AL2143" s="77">
        <f>IF(G2143&gt;Variables!$G$9,0,1)</f>
        <v>1</v>
      </c>
      <c r="AM2143" s="77">
        <f>IF(AND(K2143&gt;Variables!$G$10,K2143&lt;Variables!$G$11),0,1)</f>
        <v>1</v>
      </c>
      <c r="AN2143" s="77">
        <f>IF(H2143&lt;Variables!$G$13,1,0)</f>
        <v>0</v>
      </c>
      <c r="AO2143" s="77">
        <f>IF(R2143&lt;Variables!$G$12,0,1)</f>
        <v>0</v>
      </c>
      <c r="AP2143" s="78">
        <f t="shared" si="67"/>
        <v>1</v>
      </c>
      <c r="AQ2143" s="77">
        <f>IF(V2143&lt;Variables!$G$15,1,0)</f>
        <v>1</v>
      </c>
      <c r="AR2143" s="126">
        <v>0</v>
      </c>
      <c r="AS2143" s="126">
        <v>0</v>
      </c>
      <c r="AT2143" s="126">
        <v>0</v>
      </c>
      <c r="AU2143" s="126">
        <v>1</v>
      </c>
      <c r="BA2143" s="126">
        <v>-0.79</v>
      </c>
    </row>
    <row r="2144" spans="3:53" ht="14.5" x14ac:dyDescent="0.35">
      <c r="C2144" s="126" t="s">
        <v>351</v>
      </c>
      <c r="D2144" s="126" t="s">
        <v>183</v>
      </c>
      <c r="E2144" s="126">
        <v>38.21</v>
      </c>
      <c r="F2144" s="126">
        <v>4.8099999999999996</v>
      </c>
      <c r="G2144" s="126">
        <v>2.61</v>
      </c>
      <c r="H2144" s="126">
        <v>5850</v>
      </c>
      <c r="I2144" s="126">
        <v>1000.6369999999999</v>
      </c>
      <c r="J2144" s="126" t="s">
        <v>75</v>
      </c>
      <c r="K2144" s="126">
        <v>73.48</v>
      </c>
      <c r="L2144" s="126">
        <v>37.726005000000001</v>
      </c>
      <c r="M2144" s="126">
        <v>0.99134535978564575</v>
      </c>
      <c r="N2144" s="126">
        <v>37.204480555555563</v>
      </c>
      <c r="O2144" s="126">
        <v>2.407020420852839</v>
      </c>
      <c r="P2144" s="126">
        <v>376245</v>
      </c>
      <c r="Q2144" s="126">
        <v>2201000</v>
      </c>
      <c r="R2144" s="126">
        <v>0.17</v>
      </c>
      <c r="S2144" s="126">
        <v>31.338000000000001</v>
      </c>
      <c r="T2144" s="126">
        <v>5.3</v>
      </c>
      <c r="U2144" s="126">
        <v>16.238</v>
      </c>
      <c r="V2144" s="126">
        <v>2.5172544538756219</v>
      </c>
      <c r="AC2144" s="126">
        <v>42.89</v>
      </c>
      <c r="AD2144" s="126">
        <v>37.799999999999997</v>
      </c>
      <c r="AH2144" s="77">
        <f>IF(AND(M2144&lt;Variables!$G$6,M2144&gt;Variables!$G$5),0,1)</f>
        <v>1</v>
      </c>
      <c r="AI2144" s="77">
        <f t="shared" si="66"/>
        <v>0</v>
      </c>
      <c r="AJ2144" s="77">
        <f>IF(I2144&gt;Variables!$G$7,0,1)</f>
        <v>0</v>
      </c>
      <c r="AK2144" s="77">
        <f>IF(F2144&gt;Variables!$G$8,0,1)</f>
        <v>1</v>
      </c>
      <c r="AL2144" s="77">
        <f>IF(G2144&gt;Variables!$G$9,0,1)</f>
        <v>1</v>
      </c>
      <c r="AM2144" s="77">
        <f>IF(AND(K2144&gt;Variables!$G$10,K2144&lt;Variables!$G$11),0,1)</f>
        <v>1</v>
      </c>
      <c r="AN2144" s="77">
        <f>IF(H2144&lt;Variables!$G$13,1,0)</f>
        <v>0</v>
      </c>
      <c r="AO2144" s="77">
        <f>IF(R2144&lt;Variables!$G$12,0,1)</f>
        <v>0</v>
      </c>
      <c r="AP2144" s="78">
        <f t="shared" si="67"/>
        <v>1</v>
      </c>
      <c r="AQ2144" s="77">
        <f>IF(V2144&lt;Variables!$G$15,1,0)</f>
        <v>1</v>
      </c>
      <c r="AR2144" s="126">
        <v>1</v>
      </c>
      <c r="AS2144" s="126">
        <v>0</v>
      </c>
      <c r="AT2144" s="126">
        <v>0</v>
      </c>
      <c r="AU2144" s="126">
        <v>0</v>
      </c>
      <c r="BA2144" s="126">
        <v>2</v>
      </c>
    </row>
    <row r="2145" spans="3:53" ht="14.5" x14ac:dyDescent="0.35">
      <c r="C2145" s="126" t="s">
        <v>351</v>
      </c>
      <c r="D2145" s="126" t="s">
        <v>277</v>
      </c>
      <c r="E2145" s="126">
        <v>22.47</v>
      </c>
      <c r="F2145" s="126">
        <v>4.9400000000000004</v>
      </c>
      <c r="G2145" s="126">
        <v>1.4</v>
      </c>
      <c r="H2145" s="126">
        <v>2160</v>
      </c>
      <c r="I2145" s="126">
        <v>-4.0960000000000001</v>
      </c>
      <c r="J2145" s="126" t="s">
        <v>75</v>
      </c>
      <c r="K2145" s="126">
        <v>62.39</v>
      </c>
      <c r="L2145" s="126">
        <v>22.236075</v>
      </c>
      <c r="M2145" s="126">
        <v>0.73720294611347814</v>
      </c>
      <c r="N2145" s="126">
        <v>22.288297222222219</v>
      </c>
      <c r="O2145" s="126">
        <v>0.50117232673299095</v>
      </c>
      <c r="P2145" s="126">
        <v>475618</v>
      </c>
      <c r="Q2145" s="126">
        <v>2482000</v>
      </c>
      <c r="R2145" s="126">
        <v>0.19</v>
      </c>
      <c r="S2145" s="126">
        <v>31.338000000000001</v>
      </c>
      <c r="T2145" s="126">
        <v>5.3</v>
      </c>
      <c r="U2145" s="126">
        <v>16.238</v>
      </c>
      <c r="V2145" s="126">
        <v>2.4498142916782739</v>
      </c>
      <c r="AC2145" s="126">
        <v>23.67</v>
      </c>
      <c r="AD2145" s="126">
        <v>22.207999999999998</v>
      </c>
      <c r="AH2145" s="77">
        <f>IF(AND(M2145&lt;Variables!$G$6,M2145&gt;Variables!$G$5),0,1)</f>
        <v>1</v>
      </c>
      <c r="AI2145" s="77">
        <f t="shared" si="66"/>
        <v>1</v>
      </c>
      <c r="AJ2145" s="77">
        <f>IF(I2145&gt;Variables!$G$7,0,1)</f>
        <v>1</v>
      </c>
      <c r="AK2145" s="77">
        <f>IF(F2145&gt;Variables!$G$8,0,1)</f>
        <v>1</v>
      </c>
      <c r="AL2145" s="77">
        <f>IF(G2145&gt;Variables!$G$9,0,1)</f>
        <v>1</v>
      </c>
      <c r="AM2145" s="77">
        <f>IF(AND(K2145&gt;Variables!$G$10,K2145&lt;Variables!$G$11),0,1)</f>
        <v>0</v>
      </c>
      <c r="AN2145" s="77">
        <f>IF(H2145&lt;Variables!$G$13,1,0)</f>
        <v>0</v>
      </c>
      <c r="AO2145" s="77">
        <f>IF(R2145&lt;Variables!$G$12,0,1)</f>
        <v>0</v>
      </c>
      <c r="AP2145" s="78">
        <f t="shared" si="67"/>
        <v>1</v>
      </c>
      <c r="AQ2145" s="77">
        <f>IF(V2145&lt;Variables!$G$15,1,0)</f>
        <v>1</v>
      </c>
      <c r="AR2145" s="126">
        <v>1</v>
      </c>
      <c r="AS2145" s="126">
        <v>0</v>
      </c>
      <c r="AT2145" s="126">
        <v>0</v>
      </c>
      <c r="AU2145" s="126">
        <v>0</v>
      </c>
      <c r="BA2145" s="126">
        <v>2.0699999999999998</v>
      </c>
    </row>
    <row r="2146" spans="3:53" ht="14.5" x14ac:dyDescent="0.35">
      <c r="C2146" s="126" t="s">
        <v>351</v>
      </c>
      <c r="D2146" s="126" t="s">
        <v>156</v>
      </c>
      <c r="E2146" s="126">
        <v>11.73</v>
      </c>
      <c r="F2146" s="126">
        <v>5.09</v>
      </c>
      <c r="G2146" s="126">
        <v>4.24</v>
      </c>
      <c r="H2146" s="126">
        <v>2140</v>
      </c>
      <c r="I2146" s="126">
        <v>-8.5999999999999993E-2</v>
      </c>
      <c r="J2146" s="126" t="s">
        <v>75</v>
      </c>
      <c r="K2146" s="126">
        <v>74.39</v>
      </c>
      <c r="L2146" s="126">
        <v>11.506205</v>
      </c>
      <c r="M2146" s="126">
        <v>1.4669910713393439</v>
      </c>
      <c r="N2146" s="126">
        <v>11.32422777777778</v>
      </c>
      <c r="O2146" s="126">
        <v>3.0975376785564621</v>
      </c>
      <c r="P2146" s="126">
        <v>162402</v>
      </c>
      <c r="Q2146" s="126">
        <v>1479000</v>
      </c>
      <c r="R2146" s="126">
        <v>0.11</v>
      </c>
      <c r="S2146" s="126">
        <v>31.338000000000001</v>
      </c>
      <c r="T2146" s="126">
        <v>5.3</v>
      </c>
      <c r="U2146" s="126">
        <v>16.238</v>
      </c>
      <c r="V2146" s="126">
        <v>2.4782062456250329</v>
      </c>
      <c r="AC2146" s="126">
        <v>11.76</v>
      </c>
      <c r="AD2146" s="126">
        <v>11.145</v>
      </c>
      <c r="AH2146" s="77">
        <f>IF(AND(M2146&lt;Variables!$G$6,M2146&gt;Variables!$G$5),0,1)</f>
        <v>1</v>
      </c>
      <c r="AI2146" s="77">
        <f t="shared" si="66"/>
        <v>0</v>
      </c>
      <c r="AJ2146" s="77">
        <f>IF(I2146&gt;Variables!$G$7,0,1)</f>
        <v>1</v>
      </c>
      <c r="AK2146" s="77">
        <f>IF(F2146&gt;Variables!$G$8,0,1)</f>
        <v>1</v>
      </c>
      <c r="AL2146" s="77">
        <f>IF(G2146&gt;Variables!$G$9,0,1)</f>
        <v>1</v>
      </c>
      <c r="AM2146" s="77">
        <f>IF(AND(K2146&gt;Variables!$G$10,K2146&lt;Variables!$G$11),0,1)</f>
        <v>1</v>
      </c>
      <c r="AN2146" s="77">
        <f>IF(H2146&lt;Variables!$G$13,1,0)</f>
        <v>0</v>
      </c>
      <c r="AO2146" s="77">
        <f>IF(R2146&lt;Variables!$G$12,0,1)</f>
        <v>0</v>
      </c>
      <c r="AP2146" s="78">
        <f t="shared" si="67"/>
        <v>1</v>
      </c>
      <c r="AQ2146" s="77">
        <f>IF(V2146&lt;Variables!$G$15,1,0)</f>
        <v>1</v>
      </c>
      <c r="AR2146" s="126">
        <v>0</v>
      </c>
      <c r="AS2146" s="126">
        <v>0</v>
      </c>
      <c r="AT2146" s="126">
        <v>1</v>
      </c>
      <c r="AU2146" s="126">
        <v>0</v>
      </c>
      <c r="BA2146" s="126">
        <v>-1.45</v>
      </c>
    </row>
    <row r="2147" spans="3:53" ht="14.5" x14ac:dyDescent="0.35">
      <c r="C2147" s="126" t="s">
        <v>351</v>
      </c>
      <c r="D2147" s="126" t="s">
        <v>343</v>
      </c>
      <c r="E2147" s="126">
        <v>51.55</v>
      </c>
      <c r="F2147" s="126">
        <v>5.23</v>
      </c>
      <c r="G2147" s="126">
        <v>3.19</v>
      </c>
      <c r="H2147" s="126">
        <v>10730</v>
      </c>
      <c r="I2147" s="126">
        <v>96.679000000000002</v>
      </c>
      <c r="J2147" s="126" t="s">
        <v>75</v>
      </c>
      <c r="K2147" s="126">
        <v>65.430000000000007</v>
      </c>
      <c r="L2147" s="126">
        <v>51.172375000000002</v>
      </c>
      <c r="M2147" s="126">
        <v>0.42488745148138751</v>
      </c>
      <c r="N2147" s="126">
        <v>50.98104166666667</v>
      </c>
      <c r="O2147" s="126">
        <v>0.80178497725869935</v>
      </c>
      <c r="P2147" s="126">
        <v>619368</v>
      </c>
      <c r="Q2147" s="126">
        <v>1956000</v>
      </c>
      <c r="R2147" s="126">
        <v>0.32</v>
      </c>
      <c r="S2147" s="126">
        <v>31.338000000000001</v>
      </c>
      <c r="T2147" s="126">
        <v>5.3</v>
      </c>
      <c r="U2147" s="126">
        <v>16.238</v>
      </c>
      <c r="V2147" s="126">
        <v>2.496873959630562</v>
      </c>
      <c r="AC2147" s="126">
        <v>52.34</v>
      </c>
      <c r="AD2147" s="126">
        <v>51.19</v>
      </c>
      <c r="AH2147" s="77">
        <f>IF(AND(M2147&lt;Variables!$G$6,M2147&gt;Variables!$G$5),0,1)</f>
        <v>1</v>
      </c>
      <c r="AI2147" s="77">
        <f t="shared" si="66"/>
        <v>0</v>
      </c>
      <c r="AJ2147" s="77">
        <f>IF(I2147&gt;Variables!$G$7,0,1)</f>
        <v>0</v>
      </c>
      <c r="AK2147" s="77">
        <f>IF(F2147&gt;Variables!$G$8,0,1)</f>
        <v>1</v>
      </c>
      <c r="AL2147" s="77">
        <f>IF(G2147&gt;Variables!$G$9,0,1)</f>
        <v>1</v>
      </c>
      <c r="AM2147" s="77">
        <f>IF(AND(K2147&gt;Variables!$G$10,K2147&lt;Variables!$G$11),0,1)</f>
        <v>0</v>
      </c>
      <c r="AN2147" s="77">
        <f>IF(H2147&lt;Variables!$G$13,1,0)</f>
        <v>0</v>
      </c>
      <c r="AO2147" s="77">
        <f>IF(R2147&lt;Variables!$G$12,0,1)</f>
        <v>0</v>
      </c>
      <c r="AP2147" s="78">
        <f t="shared" si="67"/>
        <v>1</v>
      </c>
      <c r="AQ2147" s="77">
        <f>IF(V2147&lt;Variables!$G$15,1,0)</f>
        <v>1</v>
      </c>
      <c r="AR2147" s="126">
        <v>1</v>
      </c>
      <c r="AS2147" s="126">
        <v>0</v>
      </c>
      <c r="AT2147" s="126">
        <v>0</v>
      </c>
      <c r="AU2147" s="126">
        <v>0</v>
      </c>
      <c r="BA2147" s="126">
        <v>1.19</v>
      </c>
    </row>
    <row r="2148" spans="3:53" ht="14.5" x14ac:dyDescent="0.35">
      <c r="C2148" s="126" t="s">
        <v>351</v>
      </c>
      <c r="D2148" s="126" t="s">
        <v>176</v>
      </c>
      <c r="E2148" s="126">
        <v>39.299999999999997</v>
      </c>
      <c r="F2148" s="126">
        <v>5.48</v>
      </c>
      <c r="G2148" s="126">
        <v>3.79</v>
      </c>
      <c r="H2148" s="126">
        <v>2150</v>
      </c>
      <c r="I2148" s="126">
        <v>-1.2999999999999999E-2</v>
      </c>
      <c r="J2148" s="126" t="s">
        <v>75</v>
      </c>
      <c r="K2148" s="126">
        <v>65.97</v>
      </c>
      <c r="L2148" s="126">
        <v>38.702745</v>
      </c>
      <c r="M2148" s="126">
        <v>1.233129588095107</v>
      </c>
      <c r="N2148" s="126">
        <v>38.264127777777773</v>
      </c>
      <c r="O2148" s="126">
        <v>2.393553114659333</v>
      </c>
      <c r="P2148" s="126">
        <v>650963</v>
      </c>
      <c r="Q2148" s="126">
        <v>2629000</v>
      </c>
      <c r="R2148" s="126">
        <v>0.25</v>
      </c>
      <c r="S2148" s="126">
        <v>31.338000000000001</v>
      </c>
      <c r="T2148" s="126">
        <v>5.3</v>
      </c>
      <c r="U2148" s="126">
        <v>16.238</v>
      </c>
      <c r="V2148" s="126">
        <v>2.4435142170503412</v>
      </c>
      <c r="AC2148" s="126">
        <v>39.380000000000003</v>
      </c>
      <c r="AD2148" s="126">
        <v>36.9</v>
      </c>
      <c r="AH2148" s="77">
        <f>IF(AND(M2148&lt;Variables!$G$6,M2148&gt;Variables!$G$5),0,1)</f>
        <v>1</v>
      </c>
      <c r="AI2148" s="77">
        <f t="shared" si="66"/>
        <v>0</v>
      </c>
      <c r="AJ2148" s="77">
        <f>IF(I2148&gt;Variables!$G$7,0,1)</f>
        <v>1</v>
      </c>
      <c r="AK2148" s="77">
        <f>IF(F2148&gt;Variables!$G$8,0,1)</f>
        <v>1</v>
      </c>
      <c r="AL2148" s="77">
        <f>IF(G2148&gt;Variables!$G$9,0,1)</f>
        <v>1</v>
      </c>
      <c r="AM2148" s="77">
        <f>IF(AND(K2148&gt;Variables!$G$10,K2148&lt;Variables!$G$11),0,1)</f>
        <v>0</v>
      </c>
      <c r="AN2148" s="77">
        <f>IF(H2148&lt;Variables!$G$13,1,0)</f>
        <v>0</v>
      </c>
      <c r="AO2148" s="77">
        <f>IF(R2148&lt;Variables!$G$12,0,1)</f>
        <v>0</v>
      </c>
      <c r="AP2148" s="78">
        <f t="shared" si="67"/>
        <v>1</v>
      </c>
      <c r="AQ2148" s="77">
        <f>IF(V2148&lt;Variables!$G$15,1,0)</f>
        <v>1</v>
      </c>
      <c r="AR2148" s="126">
        <v>0</v>
      </c>
      <c r="AS2148" s="126">
        <v>0</v>
      </c>
      <c r="AT2148" s="126">
        <v>1</v>
      </c>
      <c r="AU2148" s="126">
        <v>0</v>
      </c>
      <c r="BA2148" s="126">
        <v>-2.25</v>
      </c>
    </row>
    <row r="2149" spans="3:53" ht="14.5" x14ac:dyDescent="0.35">
      <c r="C2149" s="126" t="s">
        <v>351</v>
      </c>
      <c r="D2149" s="126" t="s">
        <v>130</v>
      </c>
      <c r="E2149" s="126">
        <v>15</v>
      </c>
      <c r="F2149" s="126">
        <v>5.66</v>
      </c>
      <c r="G2149" s="126">
        <v>3.03</v>
      </c>
      <c r="H2149" s="126">
        <v>2590</v>
      </c>
      <c r="I2149" s="126">
        <v>444.85700000000003</v>
      </c>
      <c r="J2149" s="126" t="s">
        <v>75</v>
      </c>
      <c r="K2149" s="126">
        <v>67.52</v>
      </c>
      <c r="L2149" s="126">
        <v>14.844835</v>
      </c>
      <c r="M2149" s="126">
        <v>0.77579171476141606</v>
      </c>
      <c r="N2149" s="126">
        <v>14.828102777777779</v>
      </c>
      <c r="O2149" s="126">
        <v>0.8895084165446302</v>
      </c>
      <c r="P2149" s="126">
        <v>156089</v>
      </c>
      <c r="Q2149" s="126">
        <v>1389000</v>
      </c>
      <c r="R2149" s="126">
        <v>0.11</v>
      </c>
      <c r="S2149" s="126">
        <v>31.338000000000001</v>
      </c>
      <c r="T2149" s="126">
        <v>5.3</v>
      </c>
      <c r="U2149" s="126">
        <v>16.238</v>
      </c>
      <c r="V2149" s="126">
        <v>2.4890832924227171</v>
      </c>
      <c r="AC2149" s="126">
        <v>15.9</v>
      </c>
      <c r="AD2149" s="126">
        <v>14.93</v>
      </c>
      <c r="AH2149" s="77">
        <f>IF(AND(M2149&lt;Variables!$G$6,M2149&gt;Variables!$G$5),0,1)</f>
        <v>1</v>
      </c>
      <c r="AI2149" s="77">
        <f t="shared" si="66"/>
        <v>0</v>
      </c>
      <c r="AJ2149" s="77">
        <f>IF(I2149&gt;Variables!$G$7,0,1)</f>
        <v>0</v>
      </c>
      <c r="AK2149" s="77">
        <f>IF(F2149&gt;Variables!$G$8,0,1)</f>
        <v>1</v>
      </c>
      <c r="AL2149" s="77">
        <f>IF(G2149&gt;Variables!$G$9,0,1)</f>
        <v>1</v>
      </c>
      <c r="AM2149" s="77">
        <f>IF(AND(K2149&gt;Variables!$G$10,K2149&lt;Variables!$G$11),0,1)</f>
        <v>0</v>
      </c>
      <c r="AN2149" s="77">
        <f>IF(H2149&lt;Variables!$G$13,1,0)</f>
        <v>0</v>
      </c>
      <c r="AO2149" s="77">
        <f>IF(R2149&lt;Variables!$G$12,0,1)</f>
        <v>0</v>
      </c>
      <c r="AP2149" s="78">
        <f t="shared" si="67"/>
        <v>1</v>
      </c>
      <c r="AQ2149" s="77">
        <f>IF(V2149&lt;Variables!$G$15,1,0)</f>
        <v>1</v>
      </c>
      <c r="AR2149" s="126">
        <v>1</v>
      </c>
      <c r="AS2149" s="126">
        <v>0</v>
      </c>
      <c r="AT2149" s="126">
        <v>0</v>
      </c>
      <c r="AU2149" s="126">
        <v>0</v>
      </c>
      <c r="BA2149" s="126">
        <v>2</v>
      </c>
    </row>
    <row r="2150" spans="3:53" ht="14.5" x14ac:dyDescent="0.35">
      <c r="C2150" s="126" t="s">
        <v>351</v>
      </c>
      <c r="D2150" s="126" t="s">
        <v>195</v>
      </c>
      <c r="E2150" s="126">
        <v>31.59</v>
      </c>
      <c r="F2150" s="126">
        <v>5.91</v>
      </c>
      <c r="G2150" s="126">
        <v>5.61</v>
      </c>
      <c r="H2150" s="126">
        <v>3510</v>
      </c>
      <c r="I2150" s="126">
        <v>-1.9E-2</v>
      </c>
      <c r="J2150" s="126" t="s">
        <v>75</v>
      </c>
      <c r="K2150" s="126">
        <v>76.42</v>
      </c>
      <c r="L2150" s="126">
        <v>30.546041666666671</v>
      </c>
      <c r="M2150" s="126">
        <v>2.6188608725898721</v>
      </c>
      <c r="N2150" s="126">
        <v>30.350318181818182</v>
      </c>
      <c r="O2150" s="126">
        <v>3.2806305759861751</v>
      </c>
      <c r="P2150" s="126">
        <v>27151</v>
      </c>
      <c r="Q2150" s="126">
        <v>735952</v>
      </c>
      <c r="R2150" s="126">
        <v>0.04</v>
      </c>
      <c r="S2150" s="126">
        <v>31.338000000000001</v>
      </c>
      <c r="T2150" s="126">
        <v>5.3</v>
      </c>
      <c r="U2150" s="126">
        <v>16.238</v>
      </c>
      <c r="V2150" s="126">
        <v>2.3727992186276179</v>
      </c>
      <c r="AC2150" s="126">
        <v>31.7</v>
      </c>
      <c r="AD2150" s="126">
        <v>29.8736</v>
      </c>
      <c r="AH2150" s="77">
        <f>IF(AND(M2150&lt;Variables!$G$6,M2150&gt;Variables!$G$5),0,1)</f>
        <v>1</v>
      </c>
      <c r="AI2150" s="77">
        <f t="shared" si="66"/>
        <v>0</v>
      </c>
      <c r="AJ2150" s="77">
        <f>IF(I2150&gt;Variables!$G$7,0,1)</f>
        <v>1</v>
      </c>
      <c r="AK2150" s="77">
        <f>IF(F2150&gt;Variables!$G$8,0,1)</f>
        <v>1</v>
      </c>
      <c r="AL2150" s="77">
        <f>IF(G2150&gt;Variables!$G$9,0,1)</f>
        <v>1</v>
      </c>
      <c r="AM2150" s="77">
        <f>IF(AND(K2150&gt;Variables!$G$10,K2150&lt;Variables!$G$11),0,1)</f>
        <v>1</v>
      </c>
      <c r="AN2150" s="77">
        <f>IF(H2150&lt;Variables!$G$13,1,0)</f>
        <v>0</v>
      </c>
      <c r="AO2150" s="77">
        <f>IF(R2150&lt;Variables!$G$12,0,1)</f>
        <v>0</v>
      </c>
      <c r="AP2150" s="78">
        <f t="shared" si="67"/>
        <v>1</v>
      </c>
      <c r="AQ2150" s="77">
        <f>IF(V2150&lt;Variables!$G$15,1,0)</f>
        <v>1</v>
      </c>
      <c r="AR2150" s="126">
        <v>0</v>
      </c>
      <c r="AS2150" s="126">
        <v>0</v>
      </c>
      <c r="AT2150" s="126">
        <v>1</v>
      </c>
      <c r="AU2150" s="126">
        <v>0</v>
      </c>
      <c r="BA2150" s="126">
        <v>-2.25</v>
      </c>
    </row>
    <row r="2151" spans="3:53" ht="14.5" x14ac:dyDescent="0.35">
      <c r="C2151" s="126" t="s">
        <v>351</v>
      </c>
      <c r="D2151" s="126" t="s">
        <v>120</v>
      </c>
      <c r="E2151" s="126">
        <v>12.09</v>
      </c>
      <c r="F2151" s="126">
        <v>6.4</v>
      </c>
      <c r="G2151" s="126">
        <v>0.62</v>
      </c>
      <c r="H2151" s="126">
        <v>6950</v>
      </c>
      <c r="I2151" s="126">
        <v>-52.676000000000002</v>
      </c>
      <c r="J2151" s="126" t="s">
        <v>75</v>
      </c>
      <c r="K2151" s="126">
        <v>61.25</v>
      </c>
      <c r="L2151" s="126">
        <v>11.901555</v>
      </c>
      <c r="M2151" s="126">
        <v>1.58336452673621</v>
      </c>
      <c r="N2151" s="126">
        <v>11.852658333333331</v>
      </c>
      <c r="O2151" s="126">
        <v>2.002434053120298</v>
      </c>
      <c r="P2151" s="126">
        <v>40008000</v>
      </c>
      <c r="Q2151" s="126">
        <v>30149000</v>
      </c>
      <c r="R2151" s="126">
        <v>1.33</v>
      </c>
      <c r="S2151" s="126">
        <v>31.338000000000001</v>
      </c>
      <c r="T2151" s="126">
        <v>5.3</v>
      </c>
      <c r="U2151" s="126">
        <v>16.238</v>
      </c>
      <c r="V2151" s="126">
        <v>2.3909390088311988</v>
      </c>
      <c r="AC2151" s="126">
        <v>13.96</v>
      </c>
      <c r="AD2151" s="126">
        <v>11.79</v>
      </c>
      <c r="AH2151" s="77">
        <f>IF(AND(M2151&lt;Variables!$G$6,M2151&gt;Variables!$G$5),0,1)</f>
        <v>1</v>
      </c>
      <c r="AI2151" s="77">
        <f t="shared" si="66"/>
        <v>0</v>
      </c>
      <c r="AJ2151" s="77">
        <f>IF(I2151&gt;Variables!$G$7,0,1)</f>
        <v>1</v>
      </c>
      <c r="AK2151" s="77">
        <f>IF(F2151&gt;Variables!$G$8,0,1)</f>
        <v>1</v>
      </c>
      <c r="AL2151" s="77">
        <f>IF(G2151&gt;Variables!$G$9,0,1)</f>
        <v>1</v>
      </c>
      <c r="AM2151" s="77">
        <f>IF(AND(K2151&gt;Variables!$G$10,K2151&lt;Variables!$G$11),0,1)</f>
        <v>1</v>
      </c>
      <c r="AN2151" s="77">
        <f>IF(H2151&lt;Variables!$G$13,1,0)</f>
        <v>0</v>
      </c>
      <c r="AO2151" s="77">
        <f>IF(R2151&lt;Variables!$G$12,0,1)</f>
        <v>0</v>
      </c>
      <c r="AP2151" s="78">
        <f t="shared" si="67"/>
        <v>1</v>
      </c>
      <c r="AQ2151" s="77">
        <f>IF(V2151&lt;Variables!$G$15,1,0)</f>
        <v>1</v>
      </c>
      <c r="AR2151" s="126">
        <v>0</v>
      </c>
      <c r="AS2151" s="126">
        <v>0</v>
      </c>
      <c r="AT2151" s="126">
        <v>1</v>
      </c>
      <c r="AU2151" s="126">
        <v>0</v>
      </c>
      <c r="BA2151" s="126">
        <v>-2.25</v>
      </c>
    </row>
    <row r="2152" spans="3:53" ht="14.5" x14ac:dyDescent="0.35">
      <c r="C2152" s="126" t="s">
        <v>351</v>
      </c>
      <c r="D2152" s="126" t="s">
        <v>77</v>
      </c>
      <c r="E2152" s="126">
        <v>23.4</v>
      </c>
      <c r="F2152" s="126">
        <v>7.6</v>
      </c>
      <c r="G2152" s="126">
        <v>4.04</v>
      </c>
      <c r="H2152" s="126">
        <v>1920</v>
      </c>
      <c r="I2152" s="126">
        <v>1.004</v>
      </c>
      <c r="J2152" s="126" t="s">
        <v>75</v>
      </c>
      <c r="K2152" s="126">
        <v>63.65</v>
      </c>
      <c r="L2152" s="126">
        <v>23.210389473684209</v>
      </c>
      <c r="M2152" s="126">
        <v>0.86000507032468332</v>
      </c>
      <c r="N2152" s="126">
        <v>23.044262857142861</v>
      </c>
      <c r="O2152" s="126">
        <v>1.587107147338312</v>
      </c>
      <c r="P2152" s="126">
        <v>440266</v>
      </c>
      <c r="Q2152" s="126">
        <v>772350</v>
      </c>
      <c r="R2152" s="126">
        <v>0.56999999999999995</v>
      </c>
      <c r="S2152" s="126">
        <v>31.338000000000001</v>
      </c>
      <c r="T2152" s="126">
        <v>5.3</v>
      </c>
      <c r="U2152" s="126">
        <v>16.238</v>
      </c>
      <c r="V2152" s="126">
        <v>2.452151436293275</v>
      </c>
      <c r="AC2152" s="126">
        <v>23.54</v>
      </c>
      <c r="AD2152" s="126">
        <v>21.86</v>
      </c>
      <c r="AH2152" s="77">
        <f>IF(AND(M2152&lt;Variables!$G$6,M2152&gt;Variables!$G$5),0,1)</f>
        <v>1</v>
      </c>
      <c r="AI2152" s="77">
        <f t="shared" si="66"/>
        <v>0</v>
      </c>
      <c r="AJ2152" s="77">
        <f>IF(I2152&gt;Variables!$G$7,0,1)</f>
        <v>1</v>
      </c>
      <c r="AK2152" s="77">
        <f>IF(F2152&gt;Variables!$G$8,0,1)</f>
        <v>1</v>
      </c>
      <c r="AL2152" s="77">
        <f>IF(G2152&gt;Variables!$G$9,0,1)</f>
        <v>1</v>
      </c>
      <c r="AM2152" s="77">
        <f>IF(AND(K2152&gt;Variables!$G$10,K2152&lt;Variables!$G$11),0,1)</f>
        <v>0</v>
      </c>
      <c r="AN2152" s="77">
        <f>IF(H2152&lt;Variables!$G$13,1,0)</f>
        <v>0</v>
      </c>
      <c r="AO2152" s="77">
        <f>IF(R2152&lt;Variables!$G$12,0,1)</f>
        <v>0</v>
      </c>
      <c r="AP2152" s="78">
        <f t="shared" si="67"/>
        <v>1</v>
      </c>
      <c r="AQ2152" s="77">
        <f>IF(V2152&lt;Variables!$G$15,1,0)</f>
        <v>1</v>
      </c>
      <c r="AR2152" s="126">
        <v>0</v>
      </c>
      <c r="AS2152" s="126">
        <v>0</v>
      </c>
      <c r="AT2152" s="126">
        <v>1</v>
      </c>
      <c r="AU2152" s="126">
        <v>0</v>
      </c>
      <c r="BA2152" s="126">
        <v>-2.25</v>
      </c>
    </row>
    <row r="2153" spans="3:53" ht="14.5" x14ac:dyDescent="0.35">
      <c r="C2153" s="126" t="s">
        <v>351</v>
      </c>
      <c r="D2153" s="126" t="s">
        <v>349</v>
      </c>
      <c r="E2153" s="126">
        <v>108.37</v>
      </c>
      <c r="F2153" s="126">
        <v>5.08</v>
      </c>
      <c r="G2153" s="126">
        <v>2.37</v>
      </c>
      <c r="H2153" s="126">
        <v>9080</v>
      </c>
      <c r="I2153" s="126">
        <v>-0.84299999999999997</v>
      </c>
      <c r="J2153" s="126" t="s">
        <v>74</v>
      </c>
      <c r="K2153" s="126">
        <v>68.14</v>
      </c>
      <c r="L2153" s="126">
        <v>107.3234210526316</v>
      </c>
      <c r="M2153" s="126">
        <v>0.7422228433976098</v>
      </c>
      <c r="N2153" s="126">
        <v>106.38816857142859</v>
      </c>
      <c r="O2153" s="126">
        <v>1.62784212927651</v>
      </c>
      <c r="P2153" s="126">
        <v>161485</v>
      </c>
      <c r="Q2153" s="126">
        <v>895052</v>
      </c>
      <c r="R2153" s="126">
        <v>0.18</v>
      </c>
      <c r="S2153" s="126">
        <v>31.338000000000001</v>
      </c>
      <c r="T2153" s="126">
        <v>5.3</v>
      </c>
      <c r="U2153" s="126">
        <v>16.238</v>
      </c>
      <c r="V2153" s="126">
        <v>2.4967487982404379</v>
      </c>
      <c r="AC2153" s="126">
        <v>110.82</v>
      </c>
      <c r="AD2153" s="126">
        <v>107.42</v>
      </c>
      <c r="AH2153" s="77">
        <f>IF(AND(M2153&lt;Variables!$G$6,M2153&gt;Variables!$G$5),0,1)</f>
        <v>1</v>
      </c>
      <c r="AI2153" s="77">
        <f t="shared" si="66"/>
        <v>0</v>
      </c>
      <c r="AJ2153" s="77">
        <f>IF(I2153&gt;Variables!$G$7,0,1)</f>
        <v>1</v>
      </c>
      <c r="AK2153" s="77">
        <f>IF(F2153&gt;Variables!$G$8,0,1)</f>
        <v>1</v>
      </c>
      <c r="AL2153" s="77">
        <f>IF(G2153&gt;Variables!$G$9,0,1)</f>
        <v>1</v>
      </c>
      <c r="AM2153" s="77">
        <f>IF(AND(K2153&gt;Variables!$G$10,K2153&lt;Variables!$G$11),0,1)</f>
        <v>0</v>
      </c>
      <c r="AN2153" s="77">
        <f>IF(H2153&lt;Variables!$G$13,1,0)</f>
        <v>0</v>
      </c>
      <c r="AO2153" s="77">
        <f>IF(R2153&lt;Variables!$G$12,0,1)</f>
        <v>0</v>
      </c>
      <c r="AP2153" s="78">
        <f t="shared" si="67"/>
        <v>0</v>
      </c>
      <c r="AQ2153" s="77">
        <f>IF(V2153&lt;Variables!$G$15,1,0)</f>
        <v>1</v>
      </c>
      <c r="AR2153" s="126">
        <v>1</v>
      </c>
      <c r="AS2153" s="126">
        <v>0</v>
      </c>
      <c r="AT2153" s="126">
        <v>0</v>
      </c>
      <c r="AU2153" s="126">
        <v>0</v>
      </c>
      <c r="BA2153" s="126">
        <v>1.1200000000000001</v>
      </c>
    </row>
    <row r="2154" spans="3:53" ht="14.5" x14ac:dyDescent="0.35">
      <c r="C2154" s="126" t="s">
        <v>351</v>
      </c>
      <c r="D2154" s="126" t="s">
        <v>340</v>
      </c>
      <c r="E2154" s="126">
        <v>36.65</v>
      </c>
      <c r="F2154" s="126">
        <v>8.14</v>
      </c>
      <c r="G2154" s="126">
        <v>4.04</v>
      </c>
      <c r="H2154" s="126">
        <v>3340</v>
      </c>
      <c r="I2154" s="126">
        <v>-0.70199999999999996</v>
      </c>
      <c r="J2154" s="126" t="s">
        <v>75</v>
      </c>
      <c r="K2154" s="126">
        <v>56.06</v>
      </c>
      <c r="L2154" s="126">
        <v>36.626745000000007</v>
      </c>
      <c r="M2154" s="126">
        <v>-0.52351089347416613</v>
      </c>
      <c r="N2154" s="126">
        <v>36.532330555555554</v>
      </c>
      <c r="O2154" s="126">
        <v>-0.26642306711732622</v>
      </c>
      <c r="P2154" s="126">
        <v>253149</v>
      </c>
      <c r="Q2154" s="126">
        <v>915458</v>
      </c>
      <c r="R2154" s="126">
        <v>0.28000000000000003</v>
      </c>
      <c r="S2154" s="126">
        <v>31.338000000000001</v>
      </c>
      <c r="T2154" s="126">
        <v>5.3</v>
      </c>
      <c r="U2154" s="126">
        <v>16.238</v>
      </c>
      <c r="V2154" s="126">
        <v>2.4525549939600699</v>
      </c>
      <c r="AC2154" s="126">
        <v>36.834000000000003</v>
      </c>
      <c r="AD2154" s="126">
        <v>35</v>
      </c>
      <c r="AH2154" s="77">
        <f>IF(AND(M2154&lt;Variables!$G$6,M2154&gt;Variables!$G$5),0,1)</f>
        <v>1</v>
      </c>
      <c r="AI2154" s="77">
        <f t="shared" si="66"/>
        <v>0</v>
      </c>
      <c r="AJ2154" s="77">
        <f>IF(I2154&gt;Variables!$G$7,0,1)</f>
        <v>1</v>
      </c>
      <c r="AK2154" s="77">
        <f>IF(F2154&gt;Variables!$G$8,0,1)</f>
        <v>1</v>
      </c>
      <c r="AL2154" s="77">
        <f>IF(G2154&gt;Variables!$G$9,0,1)</f>
        <v>1</v>
      </c>
      <c r="AM2154" s="77">
        <f>IF(AND(K2154&gt;Variables!$G$10,K2154&lt;Variables!$G$11),0,1)</f>
        <v>1</v>
      </c>
      <c r="AN2154" s="77">
        <f>IF(H2154&lt;Variables!$G$13,1,0)</f>
        <v>0</v>
      </c>
      <c r="AO2154" s="77">
        <f>IF(R2154&lt;Variables!$G$12,0,1)</f>
        <v>0</v>
      </c>
      <c r="AP2154" s="78">
        <f t="shared" si="67"/>
        <v>1</v>
      </c>
      <c r="AQ2154" s="77">
        <f>IF(V2154&lt;Variables!$G$15,1,0)</f>
        <v>1</v>
      </c>
      <c r="AR2154" s="126">
        <v>0</v>
      </c>
      <c r="AS2154" s="126">
        <v>0</v>
      </c>
      <c r="AT2154" s="126">
        <v>1</v>
      </c>
      <c r="AU2154" s="126">
        <v>0</v>
      </c>
      <c r="BA2154" s="126">
        <v>-2.25</v>
      </c>
    </row>
    <row r="2155" spans="3:53" ht="14.5" x14ac:dyDescent="0.35">
      <c r="C2155" s="126" t="s">
        <v>351</v>
      </c>
      <c r="D2155" s="126" t="s">
        <v>348</v>
      </c>
      <c r="E2155" s="126">
        <v>14.72</v>
      </c>
      <c r="F2155" s="126">
        <v>5.99</v>
      </c>
      <c r="G2155" s="126">
        <v>1.8</v>
      </c>
      <c r="H2155" s="126">
        <v>2660</v>
      </c>
      <c r="I2155" s="126">
        <v>-27.262</v>
      </c>
      <c r="J2155" s="126" t="s">
        <v>74</v>
      </c>
      <c r="K2155" s="126">
        <v>63.56</v>
      </c>
      <c r="L2155" s="126">
        <v>14.565045</v>
      </c>
      <c r="M2155" s="126">
        <v>0.72059509599868821</v>
      </c>
      <c r="N2155" s="126">
        <v>14.38122222222222</v>
      </c>
      <c r="O2155" s="126">
        <v>2.008019717069339</v>
      </c>
      <c r="P2155" s="126">
        <v>1111000</v>
      </c>
      <c r="Q2155" s="126">
        <v>2896000</v>
      </c>
      <c r="R2155" s="126">
        <v>0.38</v>
      </c>
      <c r="S2155" s="126">
        <v>31.338000000000001</v>
      </c>
      <c r="T2155" s="126">
        <v>5.3</v>
      </c>
      <c r="U2155" s="126">
        <v>16.238</v>
      </c>
      <c r="V2155" s="126">
        <v>2.460526701183003</v>
      </c>
      <c r="AC2155" s="126">
        <v>15.65</v>
      </c>
      <c r="AD2155" s="126">
        <v>14.43</v>
      </c>
      <c r="AH2155" s="77">
        <f>IF(AND(M2155&lt;Variables!$G$6,M2155&gt;Variables!$G$5),0,1)</f>
        <v>1</v>
      </c>
      <c r="AI2155" s="77">
        <f t="shared" si="66"/>
        <v>0</v>
      </c>
      <c r="AJ2155" s="77">
        <f>IF(I2155&gt;Variables!$G$7,0,1)</f>
        <v>1</v>
      </c>
      <c r="AK2155" s="77">
        <f>IF(F2155&gt;Variables!$G$8,0,1)</f>
        <v>1</v>
      </c>
      <c r="AL2155" s="77">
        <f>IF(G2155&gt;Variables!$G$9,0,1)</f>
        <v>1</v>
      </c>
      <c r="AM2155" s="77">
        <f>IF(AND(K2155&gt;Variables!$G$10,K2155&lt;Variables!$G$11),0,1)</f>
        <v>0</v>
      </c>
      <c r="AN2155" s="77">
        <f>IF(H2155&lt;Variables!$G$13,1,0)</f>
        <v>0</v>
      </c>
      <c r="AO2155" s="77">
        <f>IF(R2155&lt;Variables!$G$12,0,1)</f>
        <v>0</v>
      </c>
      <c r="AP2155" s="78">
        <f t="shared" si="67"/>
        <v>0</v>
      </c>
      <c r="AQ2155" s="77">
        <f>IF(V2155&lt;Variables!$G$15,1,0)</f>
        <v>1</v>
      </c>
      <c r="AR2155" s="126">
        <v>1</v>
      </c>
      <c r="AS2155" s="126">
        <v>0</v>
      </c>
      <c r="AT2155" s="126">
        <v>0</v>
      </c>
      <c r="AU2155" s="126">
        <v>0</v>
      </c>
      <c r="BA2155" s="126">
        <v>1.75</v>
      </c>
    </row>
    <row r="2156" spans="3:53" ht="14.5" x14ac:dyDescent="0.35">
      <c r="C2156" s="126" t="s">
        <v>351</v>
      </c>
      <c r="D2156" s="126" t="s">
        <v>152</v>
      </c>
      <c r="E2156" s="126">
        <v>0.03</v>
      </c>
      <c r="F2156" s="126">
        <v>9.6</v>
      </c>
      <c r="G2156" s="126">
        <v>-27.5</v>
      </c>
      <c r="H2156" s="126">
        <v>-99999</v>
      </c>
      <c r="I2156" s="126">
        <v>3.4000000000000002E-2</v>
      </c>
      <c r="J2156" s="126" t="s">
        <v>75</v>
      </c>
      <c r="K2156" s="126">
        <v>52.04</v>
      </c>
      <c r="L2156" s="126">
        <v>3.1690000000000003E-2</v>
      </c>
      <c r="M2156" s="126">
        <v>0.66266961186492546</v>
      </c>
      <c r="N2156" s="126">
        <v>3.1638888888888897E-2</v>
      </c>
      <c r="O2156" s="126">
        <v>0.82528533801577064</v>
      </c>
      <c r="P2156" s="126">
        <v>3230000</v>
      </c>
      <c r="Q2156" s="126">
        <v>13766000</v>
      </c>
      <c r="R2156" s="126">
        <v>0.23</v>
      </c>
      <c r="S2156" s="126">
        <v>31.338000000000001</v>
      </c>
      <c r="T2156" s="126">
        <v>5.3</v>
      </c>
      <c r="U2156" s="126">
        <v>16.238</v>
      </c>
      <c r="V2156" s="126">
        <v>2.367000858819817</v>
      </c>
      <c r="AC2156" s="126">
        <v>0.04</v>
      </c>
      <c r="AD2156" s="126">
        <v>3.0599999999999999E-2</v>
      </c>
      <c r="AH2156" s="77">
        <f>IF(AND(M2156&lt;Variables!$G$6,M2156&gt;Variables!$G$5),0,1)</f>
        <v>1</v>
      </c>
      <c r="AI2156" s="77">
        <f t="shared" si="66"/>
        <v>0</v>
      </c>
      <c r="AJ2156" s="77">
        <f>IF(I2156&gt;Variables!$G$7,0,1)</f>
        <v>1</v>
      </c>
      <c r="AK2156" s="77">
        <f>IF(F2156&gt;Variables!$G$8,0,1)</f>
        <v>0</v>
      </c>
      <c r="AL2156" s="77">
        <f>IF(G2156&gt;Variables!$G$9,0,1)</f>
        <v>1</v>
      </c>
      <c r="AM2156" s="77">
        <f>IF(AND(K2156&gt;Variables!$G$10,K2156&lt;Variables!$G$11),0,1)</f>
        <v>1</v>
      </c>
      <c r="AN2156" s="77">
        <f>IF(H2156&lt;Variables!$G$13,1,0)</f>
        <v>1</v>
      </c>
      <c r="AO2156" s="77">
        <f>IF(R2156&lt;Variables!$G$12,0,1)</f>
        <v>0</v>
      </c>
      <c r="AP2156" s="78">
        <f t="shared" si="67"/>
        <v>1</v>
      </c>
      <c r="AQ2156" s="77">
        <f>IF(V2156&lt;Variables!$G$15,1,0)</f>
        <v>1</v>
      </c>
      <c r="AR2156" s="126">
        <v>0</v>
      </c>
      <c r="AS2156" s="126">
        <v>0</v>
      </c>
      <c r="AT2156" s="126">
        <v>1</v>
      </c>
      <c r="AU2156" s="126">
        <v>0</v>
      </c>
      <c r="BA2156" s="126">
        <v>-2.25</v>
      </c>
    </row>
    <row r="2157" spans="3:53" ht="14.5" x14ac:dyDescent="0.35">
      <c r="C2157" s="126" t="s">
        <v>351</v>
      </c>
      <c r="D2157" s="126" t="s">
        <v>201</v>
      </c>
      <c r="E2157" s="126">
        <v>41.54</v>
      </c>
      <c r="F2157" s="126">
        <v>10.67</v>
      </c>
      <c r="G2157" s="126">
        <v>5.48</v>
      </c>
      <c r="H2157" s="126">
        <v>-99999</v>
      </c>
      <c r="I2157" s="126">
        <v>370.74</v>
      </c>
      <c r="J2157" s="126" t="s">
        <v>75</v>
      </c>
      <c r="K2157" s="126">
        <v>55.29</v>
      </c>
      <c r="L2157" s="126">
        <v>41.657784210526323</v>
      </c>
      <c r="M2157" s="126">
        <v>-0.18672191044349809</v>
      </c>
      <c r="N2157" s="126">
        <v>41.108311428571433</v>
      </c>
      <c r="O2157" s="126">
        <v>1.147428719489384</v>
      </c>
      <c r="P2157" s="126">
        <v>309176</v>
      </c>
      <c r="Q2157" s="126">
        <v>2251000</v>
      </c>
      <c r="R2157" s="126">
        <v>0.14000000000000001</v>
      </c>
      <c r="S2157" s="126">
        <v>31.338000000000001</v>
      </c>
      <c r="T2157" s="126">
        <v>5.3</v>
      </c>
      <c r="U2157" s="126">
        <v>16.238</v>
      </c>
      <c r="V2157" s="126">
        <v>2.4295118173927701</v>
      </c>
      <c r="AC2157" s="126">
        <v>41.93</v>
      </c>
      <c r="AD2157" s="126">
        <v>35.82</v>
      </c>
      <c r="AH2157" s="77">
        <f>IF(AND(M2157&lt;Variables!$G$6,M2157&gt;Variables!$G$5),0,1)</f>
        <v>1</v>
      </c>
      <c r="AI2157" s="77">
        <f t="shared" si="66"/>
        <v>0</v>
      </c>
      <c r="AJ2157" s="77">
        <f>IF(I2157&gt;Variables!$G$7,0,1)</f>
        <v>0</v>
      </c>
      <c r="AK2157" s="77">
        <f>IF(F2157&gt;Variables!$G$8,0,1)</f>
        <v>0</v>
      </c>
      <c r="AL2157" s="77">
        <f>IF(G2157&gt;Variables!$G$9,0,1)</f>
        <v>1</v>
      </c>
      <c r="AM2157" s="77">
        <f>IF(AND(K2157&gt;Variables!$G$10,K2157&lt;Variables!$G$11),0,1)</f>
        <v>1</v>
      </c>
      <c r="AN2157" s="77">
        <f>IF(H2157&lt;Variables!$G$13,1,0)</f>
        <v>1</v>
      </c>
      <c r="AO2157" s="77">
        <f>IF(R2157&lt;Variables!$G$12,0,1)</f>
        <v>0</v>
      </c>
      <c r="AP2157" s="78">
        <f t="shared" si="67"/>
        <v>1</v>
      </c>
      <c r="AQ2157" s="77">
        <f>IF(V2157&lt;Variables!$G$15,1,0)</f>
        <v>1</v>
      </c>
      <c r="AR2157" s="126">
        <v>0</v>
      </c>
      <c r="AS2157" s="126">
        <v>0</v>
      </c>
      <c r="AT2157" s="126">
        <v>1</v>
      </c>
      <c r="AU2157" s="126">
        <v>0</v>
      </c>
      <c r="BA2157" s="126">
        <v>-2.25</v>
      </c>
    </row>
    <row r="2158" spans="3:53" ht="14.5" x14ac:dyDescent="0.35">
      <c r="C2158" s="126" t="s">
        <v>351</v>
      </c>
      <c r="D2158" s="126" t="s">
        <v>192</v>
      </c>
      <c r="E2158" s="126">
        <v>27.6</v>
      </c>
      <c r="F2158" s="126">
        <v>18.649999999999999</v>
      </c>
      <c r="G2158" s="126">
        <v>14.08</v>
      </c>
      <c r="H2158" s="126">
        <v>1490</v>
      </c>
      <c r="I2158" s="126">
        <v>8.2959999999999994</v>
      </c>
      <c r="J2158" s="126" t="s">
        <v>75</v>
      </c>
      <c r="K2158" s="126">
        <v>66.58</v>
      </c>
      <c r="L2158" s="126">
        <v>26.719840000000001</v>
      </c>
      <c r="M2158" s="126">
        <v>2.7221719890538298</v>
      </c>
      <c r="N2158" s="126">
        <v>26.124494444444441</v>
      </c>
      <c r="O2158" s="126">
        <v>5.0630857503037232</v>
      </c>
      <c r="P2158" s="126">
        <v>3430000</v>
      </c>
      <c r="Q2158" s="126">
        <v>2510000</v>
      </c>
      <c r="R2158" s="126">
        <v>1.37</v>
      </c>
      <c r="S2158" s="126">
        <v>31.338000000000001</v>
      </c>
      <c r="T2158" s="126">
        <v>5.3</v>
      </c>
      <c r="U2158" s="126">
        <v>16.238</v>
      </c>
      <c r="V2158" s="126">
        <v>2.3376464580458558</v>
      </c>
      <c r="AC2158" s="126">
        <v>27.75</v>
      </c>
      <c r="AD2158" s="126">
        <v>24.51</v>
      </c>
      <c r="AH2158" s="77">
        <f>IF(AND(M2158&lt;Variables!$G$6,M2158&gt;Variables!$G$5),0,1)</f>
        <v>1</v>
      </c>
      <c r="AI2158" s="77">
        <f t="shared" si="66"/>
        <v>0</v>
      </c>
      <c r="AJ2158" s="77">
        <f>IF(I2158&gt;Variables!$G$7,0,1)</f>
        <v>1</v>
      </c>
      <c r="AK2158" s="77">
        <f>IF(F2158&gt;Variables!$G$8,0,1)</f>
        <v>0</v>
      </c>
      <c r="AL2158" s="77">
        <f>IF(G2158&gt;Variables!$G$9,0,1)</f>
        <v>0</v>
      </c>
      <c r="AM2158" s="77">
        <f>IF(AND(K2158&gt;Variables!$G$10,K2158&lt;Variables!$G$11),0,1)</f>
        <v>0</v>
      </c>
      <c r="AN2158" s="77">
        <f>IF(H2158&lt;Variables!$G$13,1,0)</f>
        <v>1</v>
      </c>
      <c r="AO2158" s="77">
        <f>IF(R2158&lt;Variables!$G$12,0,1)</f>
        <v>0</v>
      </c>
      <c r="AP2158" s="78">
        <f t="shared" si="67"/>
        <v>1</v>
      </c>
      <c r="AQ2158" s="77">
        <f>IF(V2158&lt;Variables!$G$15,1,0)</f>
        <v>1</v>
      </c>
      <c r="AR2158" s="126">
        <v>0</v>
      </c>
      <c r="AS2158" s="126">
        <v>0</v>
      </c>
      <c r="AT2158" s="126">
        <v>1</v>
      </c>
      <c r="AU2158" s="126">
        <v>0</v>
      </c>
      <c r="BA2158" s="126">
        <v>-2.25</v>
      </c>
    </row>
    <row r="2159" spans="3:53" ht="14.5" x14ac:dyDescent="0.35">
      <c r="C2159" s="126" t="s">
        <v>351</v>
      </c>
      <c r="D2159" s="126" t="s">
        <v>342</v>
      </c>
      <c r="E2159" s="126">
        <v>6.83</v>
      </c>
      <c r="F2159" s="126">
        <v>39.1</v>
      </c>
      <c r="G2159" s="126">
        <v>-7.71</v>
      </c>
      <c r="H2159" s="126">
        <v>43.4</v>
      </c>
      <c r="I2159" s="126">
        <v>-65.975999999999999</v>
      </c>
      <c r="J2159" s="126" t="s">
        <v>75</v>
      </c>
      <c r="K2159" s="126">
        <v>58.73</v>
      </c>
      <c r="L2159" s="126">
        <v>6.6872850000000001</v>
      </c>
      <c r="M2159" s="126">
        <v>1.9845871680360589</v>
      </c>
      <c r="N2159" s="126">
        <v>6.8496111111111109</v>
      </c>
      <c r="O2159" s="126">
        <v>-0.43230353710266661</v>
      </c>
      <c r="P2159" s="126">
        <v>36650000</v>
      </c>
      <c r="Q2159" s="126">
        <v>3560000</v>
      </c>
      <c r="R2159" s="126">
        <v>10.29</v>
      </c>
      <c r="S2159" s="126">
        <v>31.338000000000001</v>
      </c>
      <c r="T2159" s="126">
        <v>5.3</v>
      </c>
      <c r="U2159" s="126">
        <v>16.238</v>
      </c>
      <c r="V2159" s="126">
        <v>2.3558076456496169</v>
      </c>
      <c r="AC2159" s="126">
        <v>7.3</v>
      </c>
      <c r="AD2159" s="126">
        <v>6</v>
      </c>
      <c r="AH2159" s="77">
        <f>IF(AND(M2159&lt;Variables!$G$6,M2159&gt;Variables!$G$5),0,1)</f>
        <v>1</v>
      </c>
      <c r="AI2159" s="77">
        <f t="shared" si="66"/>
        <v>1</v>
      </c>
      <c r="AJ2159" s="77">
        <f>IF(I2159&gt;Variables!$G$7,0,1)</f>
        <v>1</v>
      </c>
      <c r="AK2159" s="77">
        <f>IF(F2159&gt;Variables!$G$8,0,1)</f>
        <v>0</v>
      </c>
      <c r="AL2159" s="77">
        <f>IF(G2159&gt;Variables!$G$9,0,1)</f>
        <v>1</v>
      </c>
      <c r="AM2159" s="77">
        <f>IF(AND(K2159&gt;Variables!$G$10,K2159&lt;Variables!$G$11),0,1)</f>
        <v>1</v>
      </c>
      <c r="AN2159" s="77">
        <f>IF(H2159&lt;Variables!$G$13,1,0)</f>
        <v>1</v>
      </c>
      <c r="AO2159" s="77">
        <f>IF(R2159&lt;Variables!$G$12,0,1)</f>
        <v>1</v>
      </c>
      <c r="AP2159" s="78">
        <f t="shared" si="67"/>
        <v>1</v>
      </c>
      <c r="AQ2159" s="77">
        <f>IF(V2159&lt;Variables!$G$15,1,0)</f>
        <v>1</v>
      </c>
      <c r="AR2159" s="126">
        <v>0</v>
      </c>
      <c r="AS2159" s="126">
        <v>0</v>
      </c>
      <c r="AT2159" s="126">
        <v>1</v>
      </c>
      <c r="AU2159" s="126">
        <v>0</v>
      </c>
      <c r="BA2159" s="126">
        <v>-2.25</v>
      </c>
    </row>
    <row r="2160" spans="3:53" ht="14.5" x14ac:dyDescent="0.35">
      <c r="C2160" s="126" t="s">
        <v>351</v>
      </c>
      <c r="D2160" s="126" t="s">
        <v>194</v>
      </c>
      <c r="E2160" s="126">
        <v>9.39</v>
      </c>
      <c r="F2160" s="126">
        <v>50.39</v>
      </c>
      <c r="G2160" s="126">
        <v>5.39</v>
      </c>
      <c r="H2160" s="126">
        <v>784.63</v>
      </c>
      <c r="I2160" s="126">
        <v>2748.2420000000002</v>
      </c>
      <c r="J2160" s="126" t="s">
        <v>75</v>
      </c>
      <c r="K2160" s="126">
        <v>48.05</v>
      </c>
      <c r="L2160" s="126">
        <v>9.862684999999999</v>
      </c>
      <c r="M2160" s="126">
        <v>-4.8940526844363204</v>
      </c>
      <c r="N2160" s="126">
        <v>9.6131361111111104</v>
      </c>
      <c r="O2160" s="126">
        <v>-2.425182671049928</v>
      </c>
      <c r="P2160" s="126">
        <v>119310000</v>
      </c>
      <c r="Q2160" s="126">
        <v>29450000</v>
      </c>
      <c r="R2160" s="126">
        <v>4.05</v>
      </c>
      <c r="S2160" s="126">
        <v>31.338000000000001</v>
      </c>
      <c r="T2160" s="126">
        <v>5.3</v>
      </c>
      <c r="U2160" s="126">
        <v>16.238</v>
      </c>
      <c r="V2160" s="126">
        <v>2.4464820226976731</v>
      </c>
      <c r="AC2160" s="126">
        <v>10.199999999999999</v>
      </c>
      <c r="AD2160" s="126">
        <v>8.07</v>
      </c>
      <c r="AH2160" s="77">
        <f>IF(AND(M2160&lt;Variables!$G$6,M2160&gt;Variables!$G$5),0,1)</f>
        <v>0</v>
      </c>
      <c r="AI2160" s="77">
        <f t="shared" si="66"/>
        <v>0</v>
      </c>
      <c r="AJ2160" s="77">
        <f>IF(I2160&gt;Variables!$G$7,0,1)</f>
        <v>0</v>
      </c>
      <c r="AK2160" s="77">
        <f>IF(F2160&gt;Variables!$G$8,0,1)</f>
        <v>0</v>
      </c>
      <c r="AL2160" s="77">
        <f>IF(G2160&gt;Variables!$G$9,0,1)</f>
        <v>1</v>
      </c>
      <c r="AM2160" s="77">
        <f>IF(AND(K2160&gt;Variables!$G$10,K2160&lt;Variables!$G$11),0,1)</f>
        <v>1</v>
      </c>
      <c r="AN2160" s="77">
        <f>IF(H2160&lt;Variables!$G$13,1,0)</f>
        <v>1</v>
      </c>
      <c r="AO2160" s="77">
        <f>IF(R2160&lt;Variables!$G$12,0,1)</f>
        <v>1</v>
      </c>
      <c r="AP2160" s="78">
        <f t="shared" si="67"/>
        <v>1</v>
      </c>
      <c r="AQ2160" s="77">
        <f>IF(V2160&lt;Variables!$G$15,1,0)</f>
        <v>1</v>
      </c>
      <c r="AR2160" s="126">
        <v>0</v>
      </c>
      <c r="AS2160" s="126">
        <v>0</v>
      </c>
      <c r="AT2160" s="126">
        <v>1</v>
      </c>
      <c r="AU2160" s="126">
        <v>0</v>
      </c>
      <c r="BA2160" s="126">
        <v>-2.25</v>
      </c>
    </row>
    <row r="2161" spans="3:53" ht="14.5" x14ac:dyDescent="0.35">
      <c r="C2161" s="126" t="s">
        <v>352</v>
      </c>
      <c r="D2161" s="126" t="s">
        <v>189</v>
      </c>
      <c r="E2161" s="126">
        <v>31.69</v>
      </c>
      <c r="F2161" s="126">
        <v>7.95</v>
      </c>
      <c r="G2161" s="126">
        <v>7.53</v>
      </c>
      <c r="H2161" s="126">
        <v>-99999</v>
      </c>
      <c r="I2161" s="126">
        <v>-99999</v>
      </c>
      <c r="J2161" s="126" t="s">
        <v>75</v>
      </c>
      <c r="K2161" s="126">
        <v>68.02</v>
      </c>
      <c r="L2161" s="126">
        <v>31.029125000000001</v>
      </c>
      <c r="M2161" s="126">
        <v>1.678664802826378</v>
      </c>
      <c r="N2161" s="126">
        <v>30.453836585365849</v>
      </c>
      <c r="O2161" s="126">
        <v>3.5994263368474679</v>
      </c>
      <c r="P2161" s="126">
        <v>203439</v>
      </c>
      <c r="Q2161" s="126">
        <v>2252000</v>
      </c>
      <c r="R2161" s="126">
        <v>0.09</v>
      </c>
      <c r="S2161" s="126">
        <v>31.862000000000009</v>
      </c>
      <c r="T2161" s="126">
        <v>5.5389999999999997</v>
      </c>
      <c r="U2161" s="126">
        <v>16.462800000000001</v>
      </c>
      <c r="V2161" s="126">
        <v>2.422681244337376</v>
      </c>
      <c r="AC2161" s="126">
        <v>33.08</v>
      </c>
      <c r="AD2161" s="126">
        <v>29.51</v>
      </c>
      <c r="AH2161" s="77">
        <f>IF(AND(M2161&lt;Variables!$G$6,M2161&gt;Variables!$G$5),0,1)</f>
        <v>1</v>
      </c>
      <c r="AI2161" s="77">
        <f t="shared" si="66"/>
        <v>0</v>
      </c>
      <c r="AJ2161" s="77">
        <f>IF(I2161&gt;Variables!$G$7,0,1)</f>
        <v>1</v>
      </c>
      <c r="AK2161" s="77">
        <f>IF(F2161&gt;Variables!$G$8,0,1)</f>
        <v>1</v>
      </c>
      <c r="AL2161" s="77">
        <f>IF(G2161&gt;Variables!$G$9,0,1)</f>
        <v>1</v>
      </c>
      <c r="AM2161" s="77">
        <f>IF(AND(K2161&gt;Variables!$G$10,K2161&lt;Variables!$G$11),0,1)</f>
        <v>0</v>
      </c>
      <c r="AN2161" s="77">
        <f>IF(H2161&lt;Variables!$G$13,1,0)</f>
        <v>1</v>
      </c>
      <c r="AO2161" s="77">
        <f>IF(R2161&lt;Variables!$G$12,0,1)</f>
        <v>0</v>
      </c>
      <c r="AP2161" s="78">
        <f t="shared" si="67"/>
        <v>1</v>
      </c>
      <c r="AQ2161" s="77">
        <f>IF(V2161&lt;Variables!$G$15,1,0)</f>
        <v>1</v>
      </c>
      <c r="AR2161" s="126">
        <v>1</v>
      </c>
      <c r="AS2161" s="126">
        <v>0</v>
      </c>
      <c r="AT2161" s="126">
        <v>0</v>
      </c>
      <c r="AU2161" s="126">
        <v>0</v>
      </c>
      <c r="BA2161" s="126">
        <v>1.7</v>
      </c>
    </row>
    <row r="2162" spans="3:53" ht="14.5" x14ac:dyDescent="0.35">
      <c r="C2162" s="126" t="s">
        <v>352</v>
      </c>
      <c r="D2162" s="126" t="s">
        <v>194</v>
      </c>
      <c r="E2162" s="126">
        <v>9.15</v>
      </c>
      <c r="F2162" s="126">
        <v>48.11</v>
      </c>
      <c r="G2162" s="126">
        <v>5.17</v>
      </c>
      <c r="H2162" s="126">
        <v>784.63</v>
      </c>
      <c r="I2162" s="126">
        <v>2746.1610000000001</v>
      </c>
      <c r="J2162" s="126" t="s">
        <v>75</v>
      </c>
      <c r="K2162" s="126">
        <v>47.28</v>
      </c>
      <c r="L2162" s="126">
        <v>9.7581450000000007</v>
      </c>
      <c r="M2162" s="126">
        <v>-4.0801299837213039</v>
      </c>
      <c r="N2162" s="126">
        <v>9.5859268292682938</v>
      </c>
      <c r="O2162" s="126">
        <v>-2.3568595222162738</v>
      </c>
      <c r="P2162" s="126">
        <v>124740000</v>
      </c>
      <c r="Q2162" s="126">
        <v>29450000</v>
      </c>
      <c r="R2162" s="126">
        <v>4.24</v>
      </c>
      <c r="S2162" s="126">
        <v>31.862000000000009</v>
      </c>
      <c r="T2162" s="126">
        <v>5.5389999999999997</v>
      </c>
      <c r="U2162" s="126">
        <v>16.462800000000001</v>
      </c>
      <c r="V2162" s="126">
        <v>2.412853289707829</v>
      </c>
      <c r="AC2162" s="126">
        <v>10.199999999999999</v>
      </c>
      <c r="AD2162" s="126">
        <v>8.07</v>
      </c>
      <c r="AH2162" s="77">
        <f>IF(AND(M2162&lt;Variables!$G$6,M2162&gt;Variables!$G$5),0,1)</f>
        <v>0</v>
      </c>
      <c r="AI2162" s="77">
        <f t="shared" si="66"/>
        <v>0</v>
      </c>
      <c r="AJ2162" s="77">
        <f>IF(I2162&gt;Variables!$G$7,0,1)</f>
        <v>0</v>
      </c>
      <c r="AK2162" s="77">
        <f>IF(F2162&gt;Variables!$G$8,0,1)</f>
        <v>0</v>
      </c>
      <c r="AL2162" s="77">
        <f>IF(G2162&gt;Variables!$G$9,0,1)</f>
        <v>1</v>
      </c>
      <c r="AM2162" s="77">
        <f>IF(AND(K2162&gt;Variables!$G$10,K2162&lt;Variables!$G$11),0,1)</f>
        <v>1</v>
      </c>
      <c r="AN2162" s="77">
        <f>IF(H2162&lt;Variables!$G$13,1,0)</f>
        <v>1</v>
      </c>
      <c r="AO2162" s="77">
        <f>IF(R2162&lt;Variables!$G$12,0,1)</f>
        <v>1</v>
      </c>
      <c r="AP2162" s="78">
        <f t="shared" si="67"/>
        <v>1</v>
      </c>
      <c r="AQ2162" s="77">
        <f>IF(V2162&lt;Variables!$G$15,1,0)</f>
        <v>1</v>
      </c>
      <c r="AR2162" s="126">
        <v>1</v>
      </c>
      <c r="AS2162" s="126">
        <v>0</v>
      </c>
      <c r="AT2162" s="126">
        <v>0</v>
      </c>
      <c r="AU2162" s="126">
        <v>0</v>
      </c>
      <c r="BA2162" s="126">
        <v>2</v>
      </c>
    </row>
    <row r="2163" spans="3:53" ht="14.5" x14ac:dyDescent="0.35">
      <c r="C2163" s="126" t="s">
        <v>352</v>
      </c>
      <c r="D2163" s="126" t="s">
        <v>342</v>
      </c>
      <c r="E2163" s="126">
        <v>6.48</v>
      </c>
      <c r="F2163" s="126">
        <v>33.5</v>
      </c>
      <c r="G2163" s="126">
        <v>-11.64</v>
      </c>
      <c r="H2163" s="126">
        <v>43.4</v>
      </c>
      <c r="I2163" s="126">
        <v>-66.358000000000004</v>
      </c>
      <c r="J2163" s="126" t="s">
        <v>75</v>
      </c>
      <c r="K2163" s="126">
        <v>46.94</v>
      </c>
      <c r="L2163" s="126">
        <v>6.6720449999999998</v>
      </c>
      <c r="M2163" s="126">
        <v>-2.1289574635662611</v>
      </c>
      <c r="N2163" s="126">
        <v>6.8132000000000001</v>
      </c>
      <c r="O2163" s="126">
        <v>-4.156637116186225</v>
      </c>
      <c r="P2163" s="126">
        <v>33020000</v>
      </c>
      <c r="Q2163" s="126">
        <v>3560000</v>
      </c>
      <c r="R2163" s="126">
        <v>9.2799999999999994</v>
      </c>
      <c r="S2163" s="126">
        <v>31.862000000000009</v>
      </c>
      <c r="T2163" s="126">
        <v>5.5389999999999997</v>
      </c>
      <c r="U2163" s="126">
        <v>16.462800000000001</v>
      </c>
      <c r="V2163" s="126">
        <v>2.3718371008390982</v>
      </c>
      <c r="AC2163" s="126">
        <v>7.3</v>
      </c>
      <c r="AD2163" s="126">
        <v>6</v>
      </c>
      <c r="AH2163" s="77">
        <f>IF(AND(M2163&lt;Variables!$G$6,M2163&gt;Variables!$G$5),0,1)</f>
        <v>0</v>
      </c>
      <c r="AI2163" s="77">
        <f t="shared" si="66"/>
        <v>1</v>
      </c>
      <c r="AJ2163" s="77">
        <f>IF(I2163&gt;Variables!$G$7,0,1)</f>
        <v>1</v>
      </c>
      <c r="AK2163" s="77">
        <f>IF(F2163&gt;Variables!$G$8,0,1)</f>
        <v>0</v>
      </c>
      <c r="AL2163" s="77">
        <f>IF(G2163&gt;Variables!$G$9,0,1)</f>
        <v>1</v>
      </c>
      <c r="AM2163" s="77">
        <f>IF(AND(K2163&gt;Variables!$G$10,K2163&lt;Variables!$G$11),0,1)</f>
        <v>1</v>
      </c>
      <c r="AN2163" s="77">
        <f>IF(H2163&lt;Variables!$G$13,1,0)</f>
        <v>1</v>
      </c>
      <c r="AO2163" s="77">
        <f>IF(R2163&lt;Variables!$G$12,0,1)</f>
        <v>1</v>
      </c>
      <c r="AP2163" s="78">
        <f t="shared" si="67"/>
        <v>1</v>
      </c>
      <c r="AQ2163" s="77">
        <f>IF(V2163&lt;Variables!$G$15,1,0)</f>
        <v>1</v>
      </c>
      <c r="AR2163" s="126">
        <v>0</v>
      </c>
      <c r="AS2163" s="126">
        <v>0</v>
      </c>
      <c r="AT2163" s="126">
        <v>1</v>
      </c>
      <c r="AU2163" s="126">
        <v>0</v>
      </c>
      <c r="BA2163" s="126">
        <v>-2.25</v>
      </c>
    </row>
    <row r="2164" spans="3:53" ht="14.5" x14ac:dyDescent="0.35">
      <c r="C2164" s="126" t="s">
        <v>352</v>
      </c>
      <c r="D2164" s="126" t="s">
        <v>192</v>
      </c>
      <c r="E2164" s="126">
        <v>26.85</v>
      </c>
      <c r="F2164" s="126">
        <v>22.09</v>
      </c>
      <c r="G2164" s="126">
        <v>12.08</v>
      </c>
      <c r="H2164" s="126">
        <v>1490</v>
      </c>
      <c r="I2164" s="126">
        <v>8.1</v>
      </c>
      <c r="J2164" s="126" t="s">
        <v>75</v>
      </c>
      <c r="K2164" s="126">
        <v>55.55</v>
      </c>
      <c r="L2164" s="126">
        <v>26.886634999999991</v>
      </c>
      <c r="M2164" s="126">
        <v>0.29704349391437501</v>
      </c>
      <c r="N2164" s="126">
        <v>26.25261463414634</v>
      </c>
      <c r="O2164" s="126">
        <v>2.719292443066303</v>
      </c>
      <c r="P2164" s="126">
        <v>4140000</v>
      </c>
      <c r="Q2164" s="126">
        <v>2510000</v>
      </c>
      <c r="R2164" s="126">
        <v>1.65</v>
      </c>
      <c r="S2164" s="126">
        <v>31.862000000000009</v>
      </c>
      <c r="T2164" s="126">
        <v>5.5389999999999997</v>
      </c>
      <c r="U2164" s="126">
        <v>16.462800000000001</v>
      </c>
      <c r="V2164" s="126">
        <v>2.4120137372203692</v>
      </c>
      <c r="AC2164" s="126">
        <v>27.14</v>
      </c>
      <c r="AD2164" s="126">
        <v>24.51</v>
      </c>
      <c r="AH2164" s="77">
        <f>IF(AND(M2164&lt;Variables!$G$6,M2164&gt;Variables!$G$5),0,1)</f>
        <v>1</v>
      </c>
      <c r="AI2164" s="77">
        <f t="shared" si="66"/>
        <v>0</v>
      </c>
      <c r="AJ2164" s="77">
        <f>IF(I2164&gt;Variables!$G$7,0,1)</f>
        <v>1</v>
      </c>
      <c r="AK2164" s="77">
        <f>IF(F2164&gt;Variables!$G$8,0,1)</f>
        <v>0</v>
      </c>
      <c r="AL2164" s="77">
        <f>IF(G2164&gt;Variables!$G$9,0,1)</f>
        <v>0</v>
      </c>
      <c r="AM2164" s="77">
        <f>IF(AND(K2164&gt;Variables!$G$10,K2164&lt;Variables!$G$11),0,1)</f>
        <v>1</v>
      </c>
      <c r="AN2164" s="77">
        <f>IF(H2164&lt;Variables!$G$13,1,0)</f>
        <v>1</v>
      </c>
      <c r="AO2164" s="77">
        <f>IF(R2164&lt;Variables!$G$12,0,1)</f>
        <v>0</v>
      </c>
      <c r="AP2164" s="78">
        <f t="shared" si="67"/>
        <v>1</v>
      </c>
      <c r="AQ2164" s="77">
        <f>IF(V2164&lt;Variables!$G$15,1,0)</f>
        <v>1</v>
      </c>
      <c r="AR2164" s="126">
        <v>0</v>
      </c>
      <c r="AS2164" s="126">
        <v>0</v>
      </c>
      <c r="AT2164" s="126">
        <v>1</v>
      </c>
      <c r="AU2164" s="126">
        <v>0</v>
      </c>
      <c r="BA2164" s="126">
        <v>-2.25</v>
      </c>
    </row>
    <row r="2165" spans="3:53" ht="14.5" x14ac:dyDescent="0.35">
      <c r="C2165" s="126" t="s">
        <v>352</v>
      </c>
      <c r="D2165" s="126" t="s">
        <v>341</v>
      </c>
      <c r="E2165" s="126">
        <v>5.6</v>
      </c>
      <c r="F2165" s="126">
        <v>11.26</v>
      </c>
      <c r="G2165" s="126">
        <v>1.02</v>
      </c>
      <c r="H2165" s="126">
        <v>53.08</v>
      </c>
      <c r="I2165" s="126">
        <v>2.0369999999999999</v>
      </c>
      <c r="J2165" s="126" t="s">
        <v>75</v>
      </c>
      <c r="K2165" s="126">
        <v>46.71</v>
      </c>
      <c r="L2165" s="126">
        <v>5.6437149999999994</v>
      </c>
      <c r="M2165" s="126">
        <v>-1.377018506427053</v>
      </c>
      <c r="N2165" s="126">
        <v>5.6278951219512203</v>
      </c>
      <c r="O2165" s="126">
        <v>-1.099791673618842</v>
      </c>
      <c r="P2165" s="126">
        <v>2550000</v>
      </c>
      <c r="Q2165" s="126">
        <v>495480</v>
      </c>
      <c r="R2165" s="126">
        <v>5.15</v>
      </c>
      <c r="S2165" s="126">
        <v>31.862000000000009</v>
      </c>
      <c r="T2165" s="126">
        <v>5.5389999999999997</v>
      </c>
      <c r="U2165" s="126">
        <v>16.462800000000001</v>
      </c>
      <c r="V2165" s="126">
        <v>2.3556343122879171</v>
      </c>
      <c r="AC2165" s="126">
        <v>5.6585999999999999</v>
      </c>
      <c r="AD2165" s="126">
        <v>5.03</v>
      </c>
      <c r="AH2165" s="77">
        <f>IF(AND(M2165&lt;Variables!$G$6,M2165&gt;Variables!$G$5),0,1)</f>
        <v>0</v>
      </c>
      <c r="AI2165" s="77">
        <f t="shared" si="66"/>
        <v>0</v>
      </c>
      <c r="AJ2165" s="77">
        <f>IF(I2165&gt;Variables!$G$7,0,1)</f>
        <v>1</v>
      </c>
      <c r="AK2165" s="77">
        <f>IF(F2165&gt;Variables!$G$8,0,1)</f>
        <v>0</v>
      </c>
      <c r="AL2165" s="77">
        <f>IF(G2165&gt;Variables!$G$9,0,1)</f>
        <v>1</v>
      </c>
      <c r="AM2165" s="77">
        <f>IF(AND(K2165&gt;Variables!$G$10,K2165&lt;Variables!$G$11),0,1)</f>
        <v>1</v>
      </c>
      <c r="AN2165" s="77">
        <f>IF(H2165&lt;Variables!$G$13,1,0)</f>
        <v>1</v>
      </c>
      <c r="AO2165" s="77">
        <f>IF(R2165&lt;Variables!$G$12,0,1)</f>
        <v>1</v>
      </c>
      <c r="AP2165" s="78">
        <f t="shared" si="67"/>
        <v>1</v>
      </c>
      <c r="AQ2165" s="77">
        <f>IF(V2165&lt;Variables!$G$15,1,0)</f>
        <v>1</v>
      </c>
      <c r="AR2165" s="126">
        <v>0</v>
      </c>
      <c r="AS2165" s="126">
        <v>0</v>
      </c>
      <c r="AT2165" s="126">
        <v>1</v>
      </c>
      <c r="AU2165" s="126">
        <v>0</v>
      </c>
      <c r="BA2165" s="126">
        <v>-2.25</v>
      </c>
    </row>
    <row r="2166" spans="3:53" ht="14.5" x14ac:dyDescent="0.35">
      <c r="C2166" s="126" t="s">
        <v>352</v>
      </c>
      <c r="D2166" s="126" t="s">
        <v>77</v>
      </c>
      <c r="E2166" s="126">
        <v>23.22</v>
      </c>
      <c r="F2166" s="126">
        <v>6.21</v>
      </c>
      <c r="G2166" s="126">
        <v>2.8</v>
      </c>
      <c r="H2166" s="126">
        <v>1920</v>
      </c>
      <c r="I2166" s="126">
        <v>0.94</v>
      </c>
      <c r="J2166" s="126" t="s">
        <v>75</v>
      </c>
      <c r="K2166" s="126">
        <v>51.81</v>
      </c>
      <c r="L2166" s="126">
        <v>23.251619999999999</v>
      </c>
      <c r="M2166" s="126">
        <v>-0.52306032869966279</v>
      </c>
      <c r="N2166" s="126">
        <v>23.058319999999998</v>
      </c>
      <c r="O2166" s="126">
        <v>0.31086393111031968</v>
      </c>
      <c r="P2166" s="126">
        <v>464605</v>
      </c>
      <c r="Q2166" s="126">
        <v>772350</v>
      </c>
      <c r="R2166" s="126">
        <v>0.6</v>
      </c>
      <c r="S2166" s="126">
        <v>31.862000000000009</v>
      </c>
      <c r="T2166" s="126">
        <v>5.5389999999999997</v>
      </c>
      <c r="U2166" s="126">
        <v>16.462800000000001</v>
      </c>
      <c r="V2166" s="126">
        <v>2.4020853513411962</v>
      </c>
      <c r="AC2166" s="126">
        <v>23.19</v>
      </c>
      <c r="AD2166" s="126">
        <v>21.86</v>
      </c>
      <c r="AH2166" s="77">
        <f>IF(AND(M2166&lt;Variables!$G$6,M2166&gt;Variables!$G$5),0,1)</f>
        <v>1</v>
      </c>
      <c r="AI2166" s="77">
        <f t="shared" si="66"/>
        <v>0</v>
      </c>
      <c r="AJ2166" s="77">
        <f>IF(I2166&gt;Variables!$G$7,0,1)</f>
        <v>1</v>
      </c>
      <c r="AK2166" s="77">
        <f>IF(F2166&gt;Variables!$G$8,0,1)</f>
        <v>1</v>
      </c>
      <c r="AL2166" s="77">
        <f>IF(G2166&gt;Variables!$G$9,0,1)</f>
        <v>1</v>
      </c>
      <c r="AM2166" s="77">
        <f>IF(AND(K2166&gt;Variables!$G$10,K2166&lt;Variables!$G$11),0,1)</f>
        <v>1</v>
      </c>
      <c r="AN2166" s="77">
        <f>IF(H2166&lt;Variables!$G$13,1,0)</f>
        <v>0</v>
      </c>
      <c r="AO2166" s="77">
        <f>IF(R2166&lt;Variables!$G$12,0,1)</f>
        <v>0</v>
      </c>
      <c r="AP2166" s="78">
        <f t="shared" si="67"/>
        <v>1</v>
      </c>
      <c r="AQ2166" s="77">
        <f>IF(V2166&lt;Variables!$G$15,1,0)</f>
        <v>1</v>
      </c>
      <c r="AR2166" s="126">
        <v>0</v>
      </c>
      <c r="AS2166" s="126">
        <v>0</v>
      </c>
      <c r="AT2166" s="126">
        <v>1</v>
      </c>
      <c r="AU2166" s="126">
        <v>0</v>
      </c>
      <c r="BA2166" s="126">
        <v>-2.25</v>
      </c>
    </row>
    <row r="2167" spans="3:53" ht="14.5" x14ac:dyDescent="0.35">
      <c r="C2167" s="126" t="s">
        <v>352</v>
      </c>
      <c r="D2167" s="126" t="s">
        <v>340</v>
      </c>
      <c r="E2167" s="126">
        <v>36.61</v>
      </c>
      <c r="F2167" s="126">
        <v>8.09</v>
      </c>
      <c r="G2167" s="126">
        <v>3.8</v>
      </c>
      <c r="H2167" s="126">
        <v>3340</v>
      </c>
      <c r="I2167" s="126">
        <v>-0.754</v>
      </c>
      <c r="J2167" s="126" t="s">
        <v>75</v>
      </c>
      <c r="K2167" s="126">
        <v>47.63</v>
      </c>
      <c r="L2167" s="126">
        <v>36.612363157894741</v>
      </c>
      <c r="M2167" s="126">
        <v>-0.71659716900346038</v>
      </c>
      <c r="N2167" s="126">
        <v>36.528097500000001</v>
      </c>
      <c r="O2167" s="126">
        <v>-0.4875630328133016</v>
      </c>
      <c r="P2167" s="126">
        <v>291310</v>
      </c>
      <c r="Q2167" s="126">
        <v>915458</v>
      </c>
      <c r="R2167" s="126">
        <v>0.32</v>
      </c>
      <c r="S2167" s="126">
        <v>31.862000000000009</v>
      </c>
      <c r="T2167" s="126">
        <v>5.5389999999999997</v>
      </c>
      <c r="U2167" s="126">
        <v>16.462800000000001</v>
      </c>
      <c r="V2167" s="126">
        <v>2.356173534075015</v>
      </c>
      <c r="AC2167" s="126">
        <v>36.700000000000003</v>
      </c>
      <c r="AD2167" s="126">
        <v>35</v>
      </c>
      <c r="AH2167" s="77">
        <f>IF(AND(M2167&lt;Variables!$G$6,M2167&gt;Variables!$G$5),0,1)</f>
        <v>1</v>
      </c>
      <c r="AI2167" s="77">
        <f t="shared" si="66"/>
        <v>0</v>
      </c>
      <c r="AJ2167" s="77">
        <f>IF(I2167&gt;Variables!$G$7,0,1)</f>
        <v>1</v>
      </c>
      <c r="AK2167" s="77">
        <f>IF(F2167&gt;Variables!$G$8,0,1)</f>
        <v>1</v>
      </c>
      <c r="AL2167" s="77">
        <f>IF(G2167&gt;Variables!$G$9,0,1)</f>
        <v>1</v>
      </c>
      <c r="AM2167" s="77">
        <f>IF(AND(K2167&gt;Variables!$G$10,K2167&lt;Variables!$G$11),0,1)</f>
        <v>1</v>
      </c>
      <c r="AN2167" s="77">
        <f>IF(H2167&lt;Variables!$G$13,1,0)</f>
        <v>0</v>
      </c>
      <c r="AO2167" s="77">
        <f>IF(R2167&lt;Variables!$G$12,0,1)</f>
        <v>0</v>
      </c>
      <c r="AP2167" s="78">
        <f t="shared" si="67"/>
        <v>1</v>
      </c>
      <c r="AQ2167" s="77">
        <f>IF(V2167&lt;Variables!$G$15,1,0)</f>
        <v>1</v>
      </c>
      <c r="AR2167" s="126">
        <v>0</v>
      </c>
      <c r="AS2167" s="126">
        <v>0</v>
      </c>
      <c r="AT2167" s="126">
        <v>1</v>
      </c>
      <c r="AU2167" s="126">
        <v>0</v>
      </c>
      <c r="BA2167" s="126">
        <v>-2.25</v>
      </c>
    </row>
    <row r="2168" spans="3:53" ht="14.5" x14ac:dyDescent="0.35">
      <c r="C2168" s="126" t="s">
        <v>352</v>
      </c>
      <c r="D2168" s="126" t="s">
        <v>343</v>
      </c>
      <c r="E2168" s="126">
        <v>51.63</v>
      </c>
      <c r="F2168" s="126">
        <v>5.78</v>
      </c>
      <c r="G2168" s="126">
        <v>3.57</v>
      </c>
      <c r="H2168" s="126">
        <v>10730</v>
      </c>
      <c r="I2168" s="126">
        <v>97.168000000000006</v>
      </c>
      <c r="J2168" s="126" t="s">
        <v>75</v>
      </c>
      <c r="K2168" s="126">
        <v>67.900000000000006</v>
      </c>
      <c r="L2168" s="126">
        <v>51.301875000000003</v>
      </c>
      <c r="M2168" s="126">
        <v>0.54213418125556401</v>
      </c>
      <c r="N2168" s="126">
        <v>51.05237804878049</v>
      </c>
      <c r="O2168" s="126">
        <v>1.0334914285782459</v>
      </c>
      <c r="P2168" s="126">
        <v>730985</v>
      </c>
      <c r="Q2168" s="126">
        <v>1956000</v>
      </c>
      <c r="R2168" s="126">
        <v>0.37</v>
      </c>
      <c r="S2168" s="126">
        <v>31.862000000000009</v>
      </c>
      <c r="T2168" s="126">
        <v>5.5389999999999997</v>
      </c>
      <c r="U2168" s="126">
        <v>16.462800000000001</v>
      </c>
      <c r="V2168" s="126">
        <v>2.5103227763605132</v>
      </c>
      <c r="AC2168" s="126">
        <v>52.34</v>
      </c>
      <c r="AD2168" s="126">
        <v>51.19</v>
      </c>
      <c r="AH2168" s="77">
        <f>IF(AND(M2168&lt;Variables!$G$6,M2168&gt;Variables!$G$5),0,1)</f>
        <v>1</v>
      </c>
      <c r="AI2168" s="77">
        <f t="shared" si="66"/>
        <v>0</v>
      </c>
      <c r="AJ2168" s="77">
        <f>IF(I2168&gt;Variables!$G$7,0,1)</f>
        <v>0</v>
      </c>
      <c r="AK2168" s="77">
        <f>IF(F2168&gt;Variables!$G$8,0,1)</f>
        <v>1</v>
      </c>
      <c r="AL2168" s="77">
        <f>IF(G2168&gt;Variables!$G$9,0,1)</f>
        <v>1</v>
      </c>
      <c r="AM2168" s="77">
        <f>IF(AND(K2168&gt;Variables!$G$10,K2168&lt;Variables!$G$11),0,1)</f>
        <v>0</v>
      </c>
      <c r="AN2168" s="77">
        <f>IF(H2168&lt;Variables!$G$13,1,0)</f>
        <v>0</v>
      </c>
      <c r="AO2168" s="77">
        <f>IF(R2168&lt;Variables!$G$12,0,1)</f>
        <v>0</v>
      </c>
      <c r="AP2168" s="78">
        <f t="shared" si="67"/>
        <v>1</v>
      </c>
      <c r="AQ2168" s="77">
        <f>IF(V2168&lt;Variables!$G$15,1,0)</f>
        <v>1</v>
      </c>
      <c r="AR2168" s="126">
        <v>1</v>
      </c>
      <c r="AS2168" s="126">
        <v>0</v>
      </c>
      <c r="AT2168" s="126">
        <v>0</v>
      </c>
      <c r="AU2168" s="126">
        <v>0</v>
      </c>
      <c r="BA2168" s="126">
        <v>1.1399999999999999</v>
      </c>
    </row>
    <row r="2169" spans="3:53" ht="14.5" x14ac:dyDescent="0.35">
      <c r="C2169" s="126" t="s">
        <v>352</v>
      </c>
      <c r="D2169" s="126" t="s">
        <v>195</v>
      </c>
      <c r="E2169" s="126">
        <v>31.8</v>
      </c>
      <c r="F2169" s="126">
        <v>7.6</v>
      </c>
      <c r="G2169" s="126">
        <v>6.44</v>
      </c>
      <c r="H2169" s="126">
        <v>3510</v>
      </c>
      <c r="I2169" s="126">
        <v>-3.0000000000000001E-3</v>
      </c>
      <c r="J2169" s="126" t="s">
        <v>75</v>
      </c>
      <c r="K2169" s="126">
        <v>72.55</v>
      </c>
      <c r="L2169" s="126">
        <v>30.94205333333333</v>
      </c>
      <c r="M2169" s="126">
        <v>2.094064862749907</v>
      </c>
      <c r="N2169" s="126">
        <v>30.57649259259259</v>
      </c>
      <c r="O2169" s="126">
        <v>3.3146620866938159</v>
      </c>
      <c r="P2169" s="126">
        <v>41350</v>
      </c>
      <c r="Q2169" s="126">
        <v>735952</v>
      </c>
      <c r="R2169" s="126">
        <v>0.06</v>
      </c>
      <c r="S2169" s="126">
        <v>31.862000000000009</v>
      </c>
      <c r="T2169" s="126">
        <v>5.5389999999999997</v>
      </c>
      <c r="U2169" s="126">
        <v>16.462800000000001</v>
      </c>
      <c r="V2169" s="126">
        <v>2.409797595820832</v>
      </c>
      <c r="AC2169" s="126">
        <v>31.7</v>
      </c>
      <c r="AD2169" s="126">
        <v>29.8736</v>
      </c>
      <c r="AH2169" s="77">
        <f>IF(AND(M2169&lt;Variables!$G$6,M2169&gt;Variables!$G$5),0,1)</f>
        <v>1</v>
      </c>
      <c r="AI2169" s="77">
        <f t="shared" si="66"/>
        <v>0</v>
      </c>
      <c r="AJ2169" s="77">
        <f>IF(I2169&gt;Variables!$G$7,0,1)</f>
        <v>1</v>
      </c>
      <c r="AK2169" s="77">
        <f>IF(F2169&gt;Variables!$G$8,0,1)</f>
        <v>1</v>
      </c>
      <c r="AL2169" s="77">
        <f>IF(G2169&gt;Variables!$G$9,0,1)</f>
        <v>1</v>
      </c>
      <c r="AM2169" s="77">
        <f>IF(AND(K2169&gt;Variables!$G$10,K2169&lt;Variables!$G$11),0,1)</f>
        <v>1</v>
      </c>
      <c r="AN2169" s="77">
        <f>IF(H2169&lt;Variables!$G$13,1,0)</f>
        <v>0</v>
      </c>
      <c r="AO2169" s="77">
        <f>IF(R2169&lt;Variables!$G$12,0,1)</f>
        <v>0</v>
      </c>
      <c r="AP2169" s="78">
        <f t="shared" si="67"/>
        <v>1</v>
      </c>
      <c r="AQ2169" s="77">
        <f>IF(V2169&lt;Variables!$G$15,1,0)</f>
        <v>1</v>
      </c>
      <c r="AR2169" s="126">
        <v>0</v>
      </c>
      <c r="AS2169" s="126">
        <v>0</v>
      </c>
      <c r="AT2169" s="126">
        <v>1</v>
      </c>
      <c r="AU2169" s="126">
        <v>0</v>
      </c>
      <c r="BA2169" s="126">
        <v>-2.25</v>
      </c>
    </row>
    <row r="2170" spans="3:53" ht="14.5" x14ac:dyDescent="0.35">
      <c r="C2170" s="126" t="s">
        <v>352</v>
      </c>
      <c r="D2170" s="126" t="s">
        <v>120</v>
      </c>
      <c r="E2170" s="126">
        <v>12.29</v>
      </c>
      <c r="F2170" s="126">
        <v>7.02</v>
      </c>
      <c r="G2170" s="126">
        <v>1.08</v>
      </c>
      <c r="H2170" s="126">
        <v>6950</v>
      </c>
      <c r="I2170" s="126">
        <v>-52.581000000000003</v>
      </c>
      <c r="J2170" s="126" t="s">
        <v>75</v>
      </c>
      <c r="K2170" s="126">
        <v>62.74</v>
      </c>
      <c r="L2170" s="126">
        <v>12.002980000000001</v>
      </c>
      <c r="M2170" s="126">
        <v>1.183206170467656</v>
      </c>
      <c r="N2170" s="126">
        <v>11.882034146341461</v>
      </c>
      <c r="O2170" s="126">
        <v>2.2131383433155989</v>
      </c>
      <c r="P2170" s="126">
        <v>43963000</v>
      </c>
      <c r="Q2170" s="126">
        <v>30149000</v>
      </c>
      <c r="R2170" s="126">
        <v>1.46</v>
      </c>
      <c r="S2170" s="126">
        <v>31.862000000000009</v>
      </c>
      <c r="T2170" s="126">
        <v>5.5389999999999997</v>
      </c>
      <c r="U2170" s="126">
        <v>16.462800000000001</v>
      </c>
      <c r="V2170" s="126">
        <v>2.424689192953084</v>
      </c>
      <c r="AC2170" s="126">
        <v>13.96</v>
      </c>
      <c r="AD2170" s="126">
        <v>11.79</v>
      </c>
      <c r="AH2170" s="77">
        <f>IF(AND(M2170&lt;Variables!$G$6,M2170&gt;Variables!$G$5),0,1)</f>
        <v>1</v>
      </c>
      <c r="AI2170" s="77">
        <f t="shared" si="66"/>
        <v>0</v>
      </c>
      <c r="AJ2170" s="77">
        <f>IF(I2170&gt;Variables!$G$7,0,1)</f>
        <v>1</v>
      </c>
      <c r="AK2170" s="77">
        <f>IF(F2170&gt;Variables!$G$8,0,1)</f>
        <v>1</v>
      </c>
      <c r="AL2170" s="77">
        <f>IF(G2170&gt;Variables!$G$9,0,1)</f>
        <v>1</v>
      </c>
      <c r="AM2170" s="77">
        <f>IF(AND(K2170&gt;Variables!$G$10,K2170&lt;Variables!$G$11),0,1)</f>
        <v>0</v>
      </c>
      <c r="AN2170" s="77">
        <f>IF(H2170&lt;Variables!$G$13,1,0)</f>
        <v>0</v>
      </c>
      <c r="AO2170" s="77">
        <f>IF(R2170&lt;Variables!$G$12,0,1)</f>
        <v>0</v>
      </c>
      <c r="AP2170" s="78">
        <f t="shared" si="67"/>
        <v>1</v>
      </c>
      <c r="AQ2170" s="77">
        <f>IF(V2170&lt;Variables!$G$15,1,0)</f>
        <v>1</v>
      </c>
      <c r="AR2170" s="126">
        <v>0</v>
      </c>
      <c r="AS2170" s="126">
        <v>0</v>
      </c>
      <c r="AT2170" s="126">
        <v>1</v>
      </c>
      <c r="AU2170" s="126">
        <v>0</v>
      </c>
      <c r="BA2170" s="126">
        <v>-2.25</v>
      </c>
    </row>
    <row r="2171" spans="3:53" ht="14.5" x14ac:dyDescent="0.35">
      <c r="C2171" s="126" t="s">
        <v>352</v>
      </c>
      <c r="D2171" s="126" t="s">
        <v>201</v>
      </c>
      <c r="E2171" s="126">
        <v>41.21</v>
      </c>
      <c r="F2171" s="126">
        <v>9.6</v>
      </c>
      <c r="G2171" s="126">
        <v>4.34</v>
      </c>
      <c r="H2171" s="126">
        <v>-99999</v>
      </c>
      <c r="I2171" s="126">
        <v>332.48500000000001</v>
      </c>
      <c r="J2171" s="126" t="s">
        <v>75</v>
      </c>
      <c r="K2171" s="126">
        <v>47.47</v>
      </c>
      <c r="L2171" s="126">
        <v>41.6810052631579</v>
      </c>
      <c r="M2171" s="126">
        <v>-1.3219577111421881</v>
      </c>
      <c r="N2171" s="126">
        <v>41.123765000000013</v>
      </c>
      <c r="O2171" s="126">
        <v>1.516154953223923E-2</v>
      </c>
      <c r="P2171" s="126">
        <v>342711</v>
      </c>
      <c r="Q2171" s="126">
        <v>2251000</v>
      </c>
      <c r="R2171" s="126">
        <v>0.15</v>
      </c>
      <c r="S2171" s="126">
        <v>31.862000000000009</v>
      </c>
      <c r="T2171" s="126">
        <v>5.5389999999999997</v>
      </c>
      <c r="U2171" s="126">
        <v>16.462800000000001</v>
      </c>
      <c r="V2171" s="126">
        <v>2.3655010313991571</v>
      </c>
      <c r="AC2171" s="126">
        <v>41.93</v>
      </c>
      <c r="AD2171" s="126">
        <v>35.82</v>
      </c>
      <c r="AH2171" s="77">
        <f>IF(AND(M2171&lt;Variables!$G$6,M2171&gt;Variables!$G$5),0,1)</f>
        <v>0</v>
      </c>
      <c r="AI2171" s="77">
        <f t="shared" si="66"/>
        <v>0</v>
      </c>
      <c r="AJ2171" s="77">
        <f>IF(I2171&gt;Variables!$G$7,0,1)</f>
        <v>0</v>
      </c>
      <c r="AK2171" s="77">
        <f>IF(F2171&gt;Variables!$G$8,0,1)</f>
        <v>0</v>
      </c>
      <c r="AL2171" s="77">
        <f>IF(G2171&gt;Variables!$G$9,0,1)</f>
        <v>1</v>
      </c>
      <c r="AM2171" s="77">
        <f>IF(AND(K2171&gt;Variables!$G$10,K2171&lt;Variables!$G$11),0,1)</f>
        <v>1</v>
      </c>
      <c r="AN2171" s="77">
        <f>IF(H2171&lt;Variables!$G$13,1,0)</f>
        <v>1</v>
      </c>
      <c r="AO2171" s="77">
        <f>IF(R2171&lt;Variables!$G$12,0,1)</f>
        <v>0</v>
      </c>
      <c r="AP2171" s="78">
        <f t="shared" si="67"/>
        <v>1</v>
      </c>
      <c r="AQ2171" s="77">
        <f>IF(V2171&lt;Variables!$G$15,1,0)</f>
        <v>1</v>
      </c>
      <c r="AR2171" s="126">
        <v>0</v>
      </c>
      <c r="AS2171" s="126">
        <v>0</v>
      </c>
      <c r="AT2171" s="126">
        <v>1</v>
      </c>
      <c r="AU2171" s="126">
        <v>0</v>
      </c>
      <c r="BA2171" s="126">
        <v>-2.2000000000000002</v>
      </c>
    </row>
    <row r="2172" spans="3:53" ht="14.5" x14ac:dyDescent="0.35">
      <c r="C2172" s="126" t="s">
        <v>352</v>
      </c>
      <c r="D2172" s="126" t="s">
        <v>156</v>
      </c>
      <c r="E2172" s="126">
        <v>11.75</v>
      </c>
      <c r="F2172" s="126">
        <v>5.68</v>
      </c>
      <c r="G2172" s="126">
        <v>4.5999999999999996</v>
      </c>
      <c r="H2172" s="126">
        <v>2140</v>
      </c>
      <c r="I2172" s="126">
        <v>-8.4000000000000005E-2</v>
      </c>
      <c r="J2172" s="126" t="s">
        <v>75</v>
      </c>
      <c r="K2172" s="126">
        <v>71.56</v>
      </c>
      <c r="L2172" s="126">
        <v>11.5961</v>
      </c>
      <c r="M2172" s="126">
        <v>1.0253447279688861</v>
      </c>
      <c r="N2172" s="126">
        <v>11.37176097560975</v>
      </c>
      <c r="O2172" s="126">
        <v>3.018345400738081</v>
      </c>
      <c r="P2172" s="126">
        <v>209442</v>
      </c>
      <c r="Q2172" s="126">
        <v>1479000</v>
      </c>
      <c r="R2172" s="126">
        <v>0.14000000000000001</v>
      </c>
      <c r="S2172" s="126">
        <v>31.862000000000009</v>
      </c>
      <c r="T2172" s="126">
        <v>5.5389999999999997</v>
      </c>
      <c r="U2172" s="126">
        <v>16.462800000000001</v>
      </c>
      <c r="V2172" s="126">
        <v>2.499859260489302</v>
      </c>
      <c r="AC2172" s="126">
        <v>11.75</v>
      </c>
      <c r="AD2172" s="126">
        <v>11.145</v>
      </c>
      <c r="AH2172" s="77">
        <f>IF(AND(M2172&lt;Variables!$G$6,M2172&gt;Variables!$G$5),0,1)</f>
        <v>1</v>
      </c>
      <c r="AI2172" s="77">
        <f t="shared" si="66"/>
        <v>0</v>
      </c>
      <c r="AJ2172" s="77">
        <f>IF(I2172&gt;Variables!$G$7,0,1)</f>
        <v>1</v>
      </c>
      <c r="AK2172" s="77">
        <f>IF(F2172&gt;Variables!$G$8,0,1)</f>
        <v>1</v>
      </c>
      <c r="AL2172" s="77">
        <f>IF(G2172&gt;Variables!$G$9,0,1)</f>
        <v>1</v>
      </c>
      <c r="AM2172" s="77">
        <f>IF(AND(K2172&gt;Variables!$G$10,K2172&lt;Variables!$G$11),0,1)</f>
        <v>1</v>
      </c>
      <c r="AN2172" s="77">
        <f>IF(H2172&lt;Variables!$G$13,1,0)</f>
        <v>0</v>
      </c>
      <c r="AO2172" s="77">
        <f>IF(R2172&lt;Variables!$G$12,0,1)</f>
        <v>0</v>
      </c>
      <c r="AP2172" s="78">
        <f t="shared" si="67"/>
        <v>1</v>
      </c>
      <c r="AQ2172" s="77">
        <f>IF(V2172&lt;Variables!$G$15,1,0)</f>
        <v>1</v>
      </c>
      <c r="AR2172" s="126">
        <v>0</v>
      </c>
      <c r="AS2172" s="126">
        <v>0</v>
      </c>
      <c r="AT2172" s="126">
        <v>1</v>
      </c>
      <c r="AU2172" s="126">
        <v>0</v>
      </c>
      <c r="BA2172" s="126">
        <v>-1.21</v>
      </c>
    </row>
    <row r="2173" spans="3:53" ht="14.5" x14ac:dyDescent="0.35">
      <c r="C2173" s="126" t="s">
        <v>352</v>
      </c>
      <c r="D2173" s="126" t="s">
        <v>344</v>
      </c>
      <c r="E2173" s="126">
        <v>43.22</v>
      </c>
      <c r="F2173" s="126">
        <v>5.13</v>
      </c>
      <c r="G2173" s="126">
        <v>3.63</v>
      </c>
      <c r="H2173" s="126">
        <v>2950</v>
      </c>
      <c r="I2173" s="126">
        <v>7.5490000000000004</v>
      </c>
      <c r="J2173" s="126" t="s">
        <v>75</v>
      </c>
      <c r="K2173" s="126">
        <v>67.790000000000006</v>
      </c>
      <c r="L2173" s="126">
        <v>42.916294999999998</v>
      </c>
      <c r="M2173" s="126">
        <v>0.4047530198028636</v>
      </c>
      <c r="N2173" s="126">
        <v>42.68960975609756</v>
      </c>
      <c r="O2173" s="126">
        <v>0.93791029290272043</v>
      </c>
      <c r="P2173" s="126">
        <v>136145</v>
      </c>
      <c r="Q2173" s="126">
        <v>662952</v>
      </c>
      <c r="R2173" s="126">
        <v>0.21</v>
      </c>
      <c r="S2173" s="126">
        <v>31.862000000000009</v>
      </c>
      <c r="T2173" s="126">
        <v>5.5389999999999997</v>
      </c>
      <c r="U2173" s="126">
        <v>16.462800000000001</v>
      </c>
      <c r="V2173" s="126">
        <v>2.5199856151151439</v>
      </c>
      <c r="AC2173" s="126">
        <v>43.66</v>
      </c>
      <c r="AD2173" s="126">
        <v>42.41</v>
      </c>
      <c r="AH2173" s="77">
        <f>IF(AND(M2173&lt;Variables!$G$6,M2173&gt;Variables!$G$5),0,1)</f>
        <v>1</v>
      </c>
      <c r="AI2173" s="77">
        <f t="shared" si="66"/>
        <v>0</v>
      </c>
      <c r="AJ2173" s="77">
        <f>IF(I2173&gt;Variables!$G$7,0,1)</f>
        <v>1</v>
      </c>
      <c r="AK2173" s="77">
        <f>IF(F2173&gt;Variables!$G$8,0,1)</f>
        <v>1</v>
      </c>
      <c r="AL2173" s="77">
        <f>IF(G2173&gt;Variables!$G$9,0,1)</f>
        <v>1</v>
      </c>
      <c r="AM2173" s="77">
        <f>IF(AND(K2173&gt;Variables!$G$10,K2173&lt;Variables!$G$11),0,1)</f>
        <v>0</v>
      </c>
      <c r="AN2173" s="77">
        <f>IF(H2173&lt;Variables!$G$13,1,0)</f>
        <v>0</v>
      </c>
      <c r="AO2173" s="77">
        <f>IF(R2173&lt;Variables!$G$12,0,1)</f>
        <v>0</v>
      </c>
      <c r="AP2173" s="78">
        <f t="shared" si="67"/>
        <v>1</v>
      </c>
      <c r="AQ2173" s="77">
        <f>IF(V2173&lt;Variables!$G$15,1,0)</f>
        <v>1</v>
      </c>
      <c r="AR2173" s="126">
        <v>0</v>
      </c>
      <c r="AS2173" s="126">
        <v>0</v>
      </c>
      <c r="AT2173" s="126">
        <v>1</v>
      </c>
      <c r="AU2173" s="126">
        <v>0</v>
      </c>
      <c r="BA2173" s="126">
        <v>-0.88</v>
      </c>
    </row>
    <row r="2174" spans="3:53" ht="14.5" x14ac:dyDescent="0.35">
      <c r="C2174" s="126" t="s">
        <v>352</v>
      </c>
      <c r="D2174" s="126" t="s">
        <v>124</v>
      </c>
      <c r="E2174" s="126">
        <v>6</v>
      </c>
      <c r="F2174" s="126">
        <v>5.29</v>
      </c>
      <c r="G2174" s="126">
        <v>4</v>
      </c>
      <c r="H2174" s="126">
        <v>2970</v>
      </c>
      <c r="I2174" s="126">
        <v>291.45999999999998</v>
      </c>
      <c r="J2174" s="126" t="s">
        <v>75</v>
      </c>
      <c r="K2174" s="126">
        <v>68.459999999999994</v>
      </c>
      <c r="L2174" s="126">
        <v>5.9438499999999994</v>
      </c>
      <c r="M2174" s="126">
        <v>0.60819166028754124</v>
      </c>
      <c r="N2174" s="126">
        <v>5.9241097560975611</v>
      </c>
      <c r="O2174" s="126">
        <v>0.94343700916264595</v>
      </c>
      <c r="P2174" s="126">
        <v>414602</v>
      </c>
      <c r="Q2174" s="126">
        <v>2342000</v>
      </c>
      <c r="R2174" s="126">
        <v>0.18</v>
      </c>
      <c r="S2174" s="126">
        <v>31.862000000000009</v>
      </c>
      <c r="T2174" s="126">
        <v>5.5389999999999997</v>
      </c>
      <c r="U2174" s="126">
        <v>16.462800000000001</v>
      </c>
      <c r="V2174" s="126">
        <v>2.5100084111072771</v>
      </c>
      <c r="AC2174" s="126">
        <v>6.14</v>
      </c>
      <c r="AD2174" s="126">
        <v>5.97</v>
      </c>
      <c r="AH2174" s="77">
        <f>IF(AND(M2174&lt;Variables!$G$6,M2174&gt;Variables!$G$5),0,1)</f>
        <v>1</v>
      </c>
      <c r="AI2174" s="77">
        <f t="shared" si="66"/>
        <v>0</v>
      </c>
      <c r="AJ2174" s="77">
        <f>IF(I2174&gt;Variables!$G$7,0,1)</f>
        <v>0</v>
      </c>
      <c r="AK2174" s="77">
        <f>IF(F2174&gt;Variables!$G$8,0,1)</f>
        <v>1</v>
      </c>
      <c r="AL2174" s="77">
        <f>IF(G2174&gt;Variables!$G$9,0,1)</f>
        <v>1</v>
      </c>
      <c r="AM2174" s="77">
        <f>IF(AND(K2174&gt;Variables!$G$10,K2174&lt;Variables!$G$11),0,1)</f>
        <v>0</v>
      </c>
      <c r="AN2174" s="77">
        <f>IF(H2174&lt;Variables!$G$13,1,0)</f>
        <v>0</v>
      </c>
      <c r="AO2174" s="77">
        <f>IF(R2174&lt;Variables!$G$12,0,1)</f>
        <v>0</v>
      </c>
      <c r="AP2174" s="78">
        <f t="shared" si="67"/>
        <v>1</v>
      </c>
      <c r="AQ2174" s="77">
        <f>IF(V2174&lt;Variables!$G$15,1,0)</f>
        <v>1</v>
      </c>
      <c r="AR2174" s="126">
        <v>0</v>
      </c>
      <c r="AS2174" s="126">
        <v>1</v>
      </c>
      <c r="AT2174" s="126">
        <v>0</v>
      </c>
      <c r="AU2174" s="126">
        <v>0</v>
      </c>
      <c r="BA2174" s="126">
        <v>0.77</v>
      </c>
    </row>
    <row r="2175" spans="3:53" ht="14.5" x14ac:dyDescent="0.35">
      <c r="C2175" s="126" t="s">
        <v>352</v>
      </c>
      <c r="D2175" s="126" t="s">
        <v>183</v>
      </c>
      <c r="E2175" s="126">
        <v>39.119999999999997</v>
      </c>
      <c r="F2175" s="126">
        <v>6.9</v>
      </c>
      <c r="G2175" s="126">
        <v>4.82</v>
      </c>
      <c r="H2175" s="126">
        <v>5850</v>
      </c>
      <c r="I2175" s="126">
        <v>1111.242</v>
      </c>
      <c r="J2175" s="126" t="s">
        <v>75</v>
      </c>
      <c r="K2175" s="126">
        <v>81.77</v>
      </c>
      <c r="L2175" s="126">
        <v>38.037500000000001</v>
      </c>
      <c r="M2175" s="126">
        <v>2.3200788695366419</v>
      </c>
      <c r="N2175" s="126">
        <v>37.380641463414626</v>
      </c>
      <c r="O2175" s="126">
        <v>4.1180634583062909</v>
      </c>
      <c r="P2175" s="126">
        <v>434617</v>
      </c>
      <c r="Q2175" s="126">
        <v>2201000</v>
      </c>
      <c r="R2175" s="126">
        <v>0.2</v>
      </c>
      <c r="S2175" s="126">
        <v>31.862000000000009</v>
      </c>
      <c r="T2175" s="126">
        <v>5.5389999999999997</v>
      </c>
      <c r="U2175" s="126">
        <v>16.462800000000001</v>
      </c>
      <c r="V2175" s="126">
        <v>2.4229438297732502</v>
      </c>
      <c r="AC2175" s="126">
        <v>42.89</v>
      </c>
      <c r="AD2175" s="126">
        <v>37.799999999999997</v>
      </c>
      <c r="AH2175" s="77">
        <f>IF(AND(M2175&lt;Variables!$G$6,M2175&gt;Variables!$G$5),0,1)</f>
        <v>1</v>
      </c>
      <c r="AI2175" s="77">
        <f t="shared" si="66"/>
        <v>0</v>
      </c>
      <c r="AJ2175" s="77">
        <f>IF(I2175&gt;Variables!$G$7,0,1)</f>
        <v>0</v>
      </c>
      <c r="AK2175" s="77">
        <f>IF(F2175&gt;Variables!$G$8,0,1)</f>
        <v>1</v>
      </c>
      <c r="AL2175" s="77">
        <f>IF(G2175&gt;Variables!$G$9,0,1)</f>
        <v>1</v>
      </c>
      <c r="AM2175" s="77">
        <f>IF(AND(K2175&gt;Variables!$G$10,K2175&lt;Variables!$G$11),0,1)</f>
        <v>1</v>
      </c>
      <c r="AN2175" s="77">
        <f>IF(H2175&lt;Variables!$G$13,1,0)</f>
        <v>0</v>
      </c>
      <c r="AO2175" s="77">
        <f>IF(R2175&lt;Variables!$G$12,0,1)</f>
        <v>0</v>
      </c>
      <c r="AP2175" s="78">
        <f t="shared" si="67"/>
        <v>1</v>
      </c>
      <c r="AQ2175" s="77">
        <f>IF(V2175&lt;Variables!$G$15,1,0)</f>
        <v>1</v>
      </c>
      <c r="AR2175" s="126">
        <v>0</v>
      </c>
      <c r="AS2175" s="126">
        <v>0</v>
      </c>
      <c r="AT2175" s="126">
        <v>1</v>
      </c>
      <c r="AU2175" s="126">
        <v>0</v>
      </c>
      <c r="BA2175" s="126">
        <v>-2.25</v>
      </c>
    </row>
    <row r="2176" spans="3:53" ht="14.5" x14ac:dyDescent="0.35">
      <c r="C2176" s="126" t="s">
        <v>352</v>
      </c>
      <c r="D2176" s="126" t="s">
        <v>132</v>
      </c>
      <c r="E2176" s="126">
        <v>44.92</v>
      </c>
      <c r="F2176" s="126">
        <v>5.13</v>
      </c>
      <c r="G2176" s="126">
        <v>5.0599999999999996</v>
      </c>
      <c r="H2176" s="126">
        <v>4930</v>
      </c>
      <c r="I2176" s="126">
        <v>1225.0899999999999</v>
      </c>
      <c r="J2176" s="126" t="s">
        <v>75</v>
      </c>
      <c r="K2176" s="126">
        <v>71.73</v>
      </c>
      <c r="L2176" s="126">
        <v>44.150363157894738</v>
      </c>
      <c r="M2176" s="126">
        <v>1.131670967956508</v>
      </c>
      <c r="N2176" s="126">
        <v>43.784717499999999</v>
      </c>
      <c r="O2176" s="126">
        <v>1.9762203558810201</v>
      </c>
      <c r="P2176" s="126">
        <v>359002</v>
      </c>
      <c r="Q2176" s="126">
        <v>1383000</v>
      </c>
      <c r="R2176" s="126">
        <v>0.26</v>
      </c>
      <c r="S2176" s="126">
        <v>31.862000000000009</v>
      </c>
      <c r="T2176" s="126">
        <v>5.5389999999999997</v>
      </c>
      <c r="U2176" s="126">
        <v>16.462800000000001</v>
      </c>
      <c r="V2176" s="126">
        <v>2.4916799399670189</v>
      </c>
      <c r="AC2176" s="126">
        <v>44.84</v>
      </c>
      <c r="AD2176" s="126">
        <v>43.14</v>
      </c>
      <c r="AH2176" s="77">
        <f>IF(AND(M2176&lt;Variables!$G$6,M2176&gt;Variables!$G$5),0,1)</f>
        <v>1</v>
      </c>
      <c r="AI2176" s="77">
        <f t="shared" si="66"/>
        <v>0</v>
      </c>
      <c r="AJ2176" s="77">
        <f>IF(I2176&gt;Variables!$G$7,0,1)</f>
        <v>0</v>
      </c>
      <c r="AK2176" s="77">
        <f>IF(F2176&gt;Variables!$G$8,0,1)</f>
        <v>1</v>
      </c>
      <c r="AL2176" s="77">
        <f>IF(G2176&gt;Variables!$G$9,0,1)</f>
        <v>1</v>
      </c>
      <c r="AM2176" s="77">
        <f>IF(AND(K2176&gt;Variables!$G$10,K2176&lt;Variables!$G$11),0,1)</f>
        <v>1</v>
      </c>
      <c r="AN2176" s="77">
        <f>IF(H2176&lt;Variables!$G$13,1,0)</f>
        <v>0</v>
      </c>
      <c r="AO2176" s="77">
        <f>IF(R2176&lt;Variables!$G$12,0,1)</f>
        <v>0</v>
      </c>
      <c r="AP2176" s="78">
        <f t="shared" si="67"/>
        <v>1</v>
      </c>
      <c r="AQ2176" s="77">
        <f>IF(V2176&lt;Variables!$G$15,1,0)</f>
        <v>1</v>
      </c>
      <c r="AR2176" s="126">
        <v>0</v>
      </c>
      <c r="AS2176" s="126">
        <v>0</v>
      </c>
      <c r="AT2176" s="126">
        <v>1</v>
      </c>
      <c r="AU2176" s="126">
        <v>0</v>
      </c>
      <c r="BA2176" s="126">
        <v>-2.25</v>
      </c>
    </row>
    <row r="2177" spans="3:53" ht="14.5" x14ac:dyDescent="0.35">
      <c r="C2177" s="126" t="s">
        <v>352</v>
      </c>
      <c r="D2177" s="126" t="s">
        <v>345</v>
      </c>
      <c r="E2177" s="126">
        <v>60.67</v>
      </c>
      <c r="F2177" s="126">
        <v>81.83</v>
      </c>
      <c r="G2177" s="126">
        <v>-7.0000000000000007E-2</v>
      </c>
      <c r="H2177" s="126">
        <v>621.19000000000005</v>
      </c>
      <c r="I2177" s="126">
        <v>32.347000000000001</v>
      </c>
      <c r="J2177" s="126" t="s">
        <v>74</v>
      </c>
      <c r="K2177" s="126">
        <v>87.41</v>
      </c>
      <c r="L2177" s="126">
        <v>60.478899999999989</v>
      </c>
      <c r="M2177" s="126">
        <v>0.16716573879486821</v>
      </c>
      <c r="N2177" s="126">
        <v>60.303780487804879</v>
      </c>
      <c r="O2177" s="126">
        <v>0.45804675919278193</v>
      </c>
      <c r="P2177" s="126">
        <v>1420000</v>
      </c>
      <c r="Q2177" s="126">
        <v>72250</v>
      </c>
      <c r="R2177" s="126">
        <v>19.649999999999999</v>
      </c>
      <c r="S2177" s="126">
        <v>31.862000000000009</v>
      </c>
      <c r="T2177" s="126">
        <v>5.5389999999999997</v>
      </c>
      <c r="U2177" s="126">
        <v>16.462800000000001</v>
      </c>
      <c r="V2177" s="126">
        <v>2.732160690998676</v>
      </c>
      <c r="AC2177" s="126">
        <v>62.1</v>
      </c>
      <c r="AD2177" s="126">
        <v>60.44</v>
      </c>
      <c r="AH2177" s="77">
        <f>IF(AND(M2177&lt;Variables!$G$6,M2177&gt;Variables!$G$5),0,1)</f>
        <v>1</v>
      </c>
      <c r="AI2177" s="77">
        <f t="shared" si="66"/>
        <v>0</v>
      </c>
      <c r="AJ2177" s="77">
        <f>IF(I2177&gt;Variables!$G$7,0,1)</f>
        <v>1</v>
      </c>
      <c r="AK2177" s="77">
        <f>IF(F2177&gt;Variables!$G$8,0,1)</f>
        <v>0</v>
      </c>
      <c r="AL2177" s="77">
        <f>IF(G2177&gt;Variables!$G$9,0,1)</f>
        <v>1</v>
      </c>
      <c r="AM2177" s="77">
        <f>IF(AND(K2177&gt;Variables!$G$10,K2177&lt;Variables!$G$11),0,1)</f>
        <v>1</v>
      </c>
      <c r="AN2177" s="77">
        <f>IF(H2177&lt;Variables!$G$13,1,0)</f>
        <v>1</v>
      </c>
      <c r="AO2177" s="77">
        <f>IF(R2177&lt;Variables!$G$12,0,1)</f>
        <v>1</v>
      </c>
      <c r="AP2177" s="78">
        <f t="shared" si="67"/>
        <v>0</v>
      </c>
      <c r="AQ2177" s="77">
        <f>IF(V2177&lt;Variables!$G$15,1,0)</f>
        <v>0</v>
      </c>
      <c r="AR2177" s="126">
        <v>0</v>
      </c>
      <c r="AS2177" s="126">
        <v>1</v>
      </c>
      <c r="AT2177" s="126">
        <v>0</v>
      </c>
      <c r="AU2177" s="126">
        <v>0</v>
      </c>
      <c r="BA2177" s="126">
        <v>0.26</v>
      </c>
    </row>
    <row r="2178" spans="3:53" ht="14.5" x14ac:dyDescent="0.35">
      <c r="C2178" s="126" t="s">
        <v>352</v>
      </c>
      <c r="D2178" s="126" t="s">
        <v>346</v>
      </c>
      <c r="E2178" s="126">
        <v>58.02</v>
      </c>
      <c r="F2178" s="126">
        <v>49.78</v>
      </c>
      <c r="G2178" s="126">
        <v>0.25</v>
      </c>
      <c r="H2178" s="126">
        <v>1470</v>
      </c>
      <c r="I2178" s="126">
        <v>113.599</v>
      </c>
      <c r="J2178" s="126" t="s">
        <v>74</v>
      </c>
      <c r="K2178" s="126">
        <v>89.91</v>
      </c>
      <c r="L2178" s="126">
        <v>57.829960000000007</v>
      </c>
      <c r="M2178" s="126">
        <v>2.6007280655203541E-2</v>
      </c>
      <c r="N2178" s="126">
        <v>57.833514634146333</v>
      </c>
      <c r="O2178" s="126">
        <v>1.9859359968561821E-2</v>
      </c>
      <c r="P2178" s="126">
        <v>2039000</v>
      </c>
      <c r="Q2178" s="126">
        <v>255123</v>
      </c>
      <c r="R2178" s="126">
        <v>7.99</v>
      </c>
      <c r="S2178" s="126">
        <v>31.862000000000009</v>
      </c>
      <c r="T2178" s="126">
        <v>5.5389999999999997</v>
      </c>
      <c r="U2178" s="126">
        <v>16.462800000000001</v>
      </c>
      <c r="V2178" s="126">
        <v>2.776793809454063</v>
      </c>
      <c r="AC2178" s="126">
        <v>57.9</v>
      </c>
      <c r="AD2178" s="126">
        <v>57.57</v>
      </c>
      <c r="AH2178" s="77">
        <f>IF(AND(M2178&lt;Variables!$G$6,M2178&gt;Variables!$G$5),0,1)</f>
        <v>1</v>
      </c>
      <c r="AI2178" s="77">
        <f t="shared" si="66"/>
        <v>1</v>
      </c>
      <c r="AJ2178" s="77">
        <f>IF(I2178&gt;Variables!$G$7,0,1)</f>
        <v>0</v>
      </c>
      <c r="AK2178" s="77">
        <f>IF(F2178&gt;Variables!$G$8,0,1)</f>
        <v>0</v>
      </c>
      <c r="AL2178" s="77">
        <f>IF(G2178&gt;Variables!$G$9,0,1)</f>
        <v>1</v>
      </c>
      <c r="AM2178" s="77">
        <f>IF(AND(K2178&gt;Variables!$G$10,K2178&lt;Variables!$G$11),0,1)</f>
        <v>1</v>
      </c>
      <c r="AN2178" s="77">
        <f>IF(H2178&lt;Variables!$G$13,1,0)</f>
        <v>1</v>
      </c>
      <c r="AO2178" s="77">
        <f>IF(R2178&lt;Variables!$G$12,0,1)</f>
        <v>1</v>
      </c>
      <c r="AP2178" s="78">
        <f t="shared" si="67"/>
        <v>0</v>
      </c>
      <c r="AQ2178" s="77">
        <f>IF(V2178&lt;Variables!$G$15,1,0)</f>
        <v>0</v>
      </c>
      <c r="AR2178" s="126">
        <v>0</v>
      </c>
      <c r="AS2178" s="126">
        <v>0</v>
      </c>
      <c r="AT2178" s="126">
        <v>0</v>
      </c>
      <c r="AU2178" s="126">
        <v>1</v>
      </c>
      <c r="BA2178" s="126">
        <v>-0.49</v>
      </c>
    </row>
    <row r="2179" spans="3:53" ht="14.5" x14ac:dyDescent="0.35">
      <c r="C2179" s="126" t="s">
        <v>352</v>
      </c>
      <c r="D2179" s="126" t="s">
        <v>347</v>
      </c>
      <c r="E2179" s="126">
        <v>4.84</v>
      </c>
      <c r="F2179" s="126">
        <v>28.72</v>
      </c>
      <c r="G2179" s="126">
        <v>-3.99</v>
      </c>
      <c r="H2179" s="126">
        <v>186.8</v>
      </c>
      <c r="I2179" s="126">
        <v>-38.18</v>
      </c>
      <c r="J2179" s="126" t="s">
        <v>74</v>
      </c>
      <c r="K2179" s="126">
        <v>60.02</v>
      </c>
      <c r="L2179" s="126">
        <v>4.7419000000000002</v>
      </c>
      <c r="M2179" s="126">
        <v>1.436133195554512</v>
      </c>
      <c r="N2179" s="126">
        <v>4.7620804878048766</v>
      </c>
      <c r="O2179" s="126">
        <v>1.006272622183483</v>
      </c>
      <c r="P2179" s="126">
        <v>12260000</v>
      </c>
      <c r="Q2179" s="126">
        <v>232520</v>
      </c>
      <c r="R2179" s="126">
        <v>52.73</v>
      </c>
      <c r="S2179" s="126">
        <v>31.862000000000009</v>
      </c>
      <c r="T2179" s="126">
        <v>5.5389999999999997</v>
      </c>
      <c r="U2179" s="126">
        <v>16.462800000000001</v>
      </c>
      <c r="V2179" s="126">
        <v>2.391909259174593</v>
      </c>
      <c r="AC2179" s="126">
        <v>4.8899999999999997</v>
      </c>
      <c r="AD2179" s="126">
        <v>4.01</v>
      </c>
      <c r="AH2179" s="77">
        <f>IF(AND(M2179&lt;Variables!$G$6,M2179&gt;Variables!$G$5),0,1)</f>
        <v>1</v>
      </c>
      <c r="AI2179" s="77">
        <f t="shared" ref="AI2179:AI2242" si="68">IF(L2179&gt;N2179,0,1)</f>
        <v>1</v>
      </c>
      <c r="AJ2179" s="77">
        <f>IF(I2179&gt;Variables!$G$7,0,1)</f>
        <v>1</v>
      </c>
      <c r="AK2179" s="77">
        <f>IF(F2179&gt;Variables!$G$8,0,1)</f>
        <v>0</v>
      </c>
      <c r="AL2179" s="77">
        <f>IF(G2179&gt;Variables!$G$9,0,1)</f>
        <v>1</v>
      </c>
      <c r="AM2179" s="77">
        <f>IF(AND(K2179&gt;Variables!$G$10,K2179&lt;Variables!$G$11),0,1)</f>
        <v>1</v>
      </c>
      <c r="AN2179" s="77">
        <f>IF(H2179&lt;Variables!$G$13,1,0)</f>
        <v>1</v>
      </c>
      <c r="AO2179" s="77">
        <f>IF(R2179&lt;Variables!$G$12,0,1)</f>
        <v>1</v>
      </c>
      <c r="AP2179" s="78">
        <f t="shared" ref="AP2179:AP2242" si="69">IF(J2179="Pass", 0,1)</f>
        <v>0</v>
      </c>
      <c r="AQ2179" s="77">
        <f>IF(V2179&lt;Variables!$G$15,1,0)</f>
        <v>1</v>
      </c>
      <c r="AR2179" s="126">
        <v>0</v>
      </c>
      <c r="AS2179" s="126">
        <v>0</v>
      </c>
      <c r="AT2179" s="126">
        <v>1</v>
      </c>
      <c r="AU2179" s="126">
        <v>0</v>
      </c>
      <c r="BA2179" s="126">
        <v>-2.25</v>
      </c>
    </row>
    <row r="2180" spans="3:53" ht="14.5" x14ac:dyDescent="0.35">
      <c r="C2180" s="126" t="s">
        <v>352</v>
      </c>
      <c r="D2180" s="126" t="s">
        <v>135</v>
      </c>
      <c r="E2180" s="126">
        <v>4.0199999999999996</v>
      </c>
      <c r="F2180" s="126">
        <v>17.47</v>
      </c>
      <c r="G2180" s="126">
        <v>4.75</v>
      </c>
      <c r="H2180" s="126">
        <v>42.5</v>
      </c>
      <c r="I2180" s="126">
        <v>1E-3</v>
      </c>
      <c r="J2180" s="126" t="s">
        <v>74</v>
      </c>
      <c r="K2180" s="126">
        <v>65.59</v>
      </c>
      <c r="L2180" s="126">
        <v>3.859105</v>
      </c>
      <c r="M2180" s="126">
        <v>2.8735937477731399</v>
      </c>
      <c r="N2180" s="126">
        <v>3.8572024390243902</v>
      </c>
      <c r="O2180" s="126">
        <v>2.924336037808275</v>
      </c>
      <c r="P2180" s="126">
        <v>8890000</v>
      </c>
      <c r="Q2180" s="126">
        <v>1250000</v>
      </c>
      <c r="R2180" s="126">
        <v>7.11</v>
      </c>
      <c r="S2180" s="126">
        <v>31.862000000000009</v>
      </c>
      <c r="T2180" s="126">
        <v>5.5389999999999997</v>
      </c>
      <c r="U2180" s="126">
        <v>16.462800000000001</v>
      </c>
      <c r="V2180" s="126">
        <v>2.3244185075456598</v>
      </c>
      <c r="AC2180" s="126">
        <v>4.03</v>
      </c>
      <c r="AD2180" s="126">
        <v>3.45</v>
      </c>
      <c r="AH2180" s="77">
        <f>IF(AND(M2180&lt;Variables!$G$6,M2180&gt;Variables!$G$5),0,1)</f>
        <v>1</v>
      </c>
      <c r="AI2180" s="77">
        <f t="shared" si="68"/>
        <v>0</v>
      </c>
      <c r="AJ2180" s="77">
        <f>IF(I2180&gt;Variables!$G$7,0,1)</f>
        <v>1</v>
      </c>
      <c r="AK2180" s="77">
        <f>IF(F2180&gt;Variables!$G$8,0,1)</f>
        <v>0</v>
      </c>
      <c r="AL2180" s="77">
        <f>IF(G2180&gt;Variables!$G$9,0,1)</f>
        <v>1</v>
      </c>
      <c r="AM2180" s="77">
        <f>IF(AND(K2180&gt;Variables!$G$10,K2180&lt;Variables!$G$11),0,1)</f>
        <v>0</v>
      </c>
      <c r="AN2180" s="77">
        <f>IF(H2180&lt;Variables!$G$13,1,0)</f>
        <v>1</v>
      </c>
      <c r="AO2180" s="77">
        <f>IF(R2180&lt;Variables!$G$12,0,1)</f>
        <v>1</v>
      </c>
      <c r="AP2180" s="78">
        <f t="shared" si="69"/>
        <v>0</v>
      </c>
      <c r="AQ2180" s="77">
        <f>IF(V2180&lt;Variables!$G$15,1,0)</f>
        <v>1</v>
      </c>
      <c r="AR2180" s="126">
        <v>0</v>
      </c>
      <c r="AS2180" s="126">
        <v>0</v>
      </c>
      <c r="AT2180" s="126">
        <v>1</v>
      </c>
      <c r="AU2180" s="126">
        <v>0</v>
      </c>
      <c r="BA2180" s="126">
        <v>-2.25</v>
      </c>
    </row>
    <row r="2181" spans="3:53" ht="14.5" x14ac:dyDescent="0.35">
      <c r="C2181" s="126" t="s">
        <v>352</v>
      </c>
      <c r="D2181" s="126" t="s">
        <v>131</v>
      </c>
      <c r="E2181" s="126">
        <v>1.51</v>
      </c>
      <c r="F2181" s="126">
        <v>16.260000000000002</v>
      </c>
      <c r="G2181" s="126">
        <v>8.6999999999999993</v>
      </c>
      <c r="H2181" s="126">
        <v>2280</v>
      </c>
      <c r="I2181" s="126">
        <v>2.2709999999999999</v>
      </c>
      <c r="J2181" s="126" t="s">
        <v>74</v>
      </c>
      <c r="K2181" s="126">
        <v>75.63</v>
      </c>
      <c r="L2181" s="126">
        <v>1.4411099999999999</v>
      </c>
      <c r="M2181" s="126">
        <v>4.0864333742740051</v>
      </c>
      <c r="N2181" s="126">
        <v>1.427265853658537</v>
      </c>
      <c r="O2181" s="126">
        <v>5.0960475341733087</v>
      </c>
      <c r="P2181" s="126">
        <v>30817000</v>
      </c>
      <c r="Q2181" s="126">
        <v>19257000</v>
      </c>
      <c r="R2181" s="126">
        <v>1.6</v>
      </c>
      <c r="S2181" s="126">
        <v>31.862000000000009</v>
      </c>
      <c r="T2181" s="126">
        <v>5.5389999999999997</v>
      </c>
      <c r="U2181" s="126">
        <v>16.462800000000001</v>
      </c>
      <c r="V2181" s="126">
        <v>2.2238040223078031</v>
      </c>
      <c r="AC2181" s="126">
        <v>1.66</v>
      </c>
      <c r="AD2181" s="126">
        <v>1.46</v>
      </c>
      <c r="AH2181" s="77">
        <f>IF(AND(M2181&lt;Variables!$G$6,M2181&gt;Variables!$G$5),0,1)</f>
        <v>1</v>
      </c>
      <c r="AI2181" s="77">
        <f t="shared" si="68"/>
        <v>0</v>
      </c>
      <c r="AJ2181" s="77">
        <f>IF(I2181&gt;Variables!$G$7,0,1)</f>
        <v>1</v>
      </c>
      <c r="AK2181" s="77">
        <f>IF(F2181&gt;Variables!$G$8,0,1)</f>
        <v>0</v>
      </c>
      <c r="AL2181" s="77">
        <f>IF(G2181&gt;Variables!$G$9,0,1)</f>
        <v>1</v>
      </c>
      <c r="AM2181" s="77">
        <f>IF(AND(K2181&gt;Variables!$G$10,K2181&lt;Variables!$G$11),0,1)</f>
        <v>1</v>
      </c>
      <c r="AN2181" s="77">
        <f>IF(H2181&lt;Variables!$G$13,1,0)</f>
        <v>0</v>
      </c>
      <c r="AO2181" s="77">
        <f>IF(R2181&lt;Variables!$G$12,0,1)</f>
        <v>0</v>
      </c>
      <c r="AP2181" s="78">
        <f t="shared" si="69"/>
        <v>0</v>
      </c>
      <c r="AQ2181" s="77">
        <f>IF(V2181&lt;Variables!$G$15,1,0)</f>
        <v>1</v>
      </c>
      <c r="AR2181" s="126">
        <v>0</v>
      </c>
      <c r="AS2181" s="126">
        <v>0</v>
      </c>
      <c r="AT2181" s="126">
        <v>1</v>
      </c>
      <c r="AU2181" s="126">
        <v>0</v>
      </c>
      <c r="BA2181" s="126">
        <v>-2.25</v>
      </c>
    </row>
    <row r="2182" spans="3:53" ht="14.5" x14ac:dyDescent="0.35">
      <c r="C2182" s="126" t="s">
        <v>352</v>
      </c>
      <c r="D2182" s="126" t="s">
        <v>349</v>
      </c>
      <c r="E2182" s="126">
        <v>108.53</v>
      </c>
      <c r="F2182" s="126">
        <v>5.18</v>
      </c>
      <c r="G2182" s="126">
        <v>2.4500000000000002</v>
      </c>
      <c r="H2182" s="126">
        <v>9080</v>
      </c>
      <c r="I2182" s="126">
        <v>-0.83899999999999997</v>
      </c>
      <c r="J2182" s="126" t="s">
        <v>74</v>
      </c>
      <c r="K2182" s="126">
        <v>66.930000000000007</v>
      </c>
      <c r="L2182" s="126">
        <v>107.70359999999999</v>
      </c>
      <c r="M2182" s="126">
        <v>0.47017926977369839</v>
      </c>
      <c r="N2182" s="126">
        <v>106.5955725</v>
      </c>
      <c r="O2182" s="126">
        <v>1.5145352308136351</v>
      </c>
      <c r="P2182" s="126">
        <v>172703</v>
      </c>
      <c r="Q2182" s="126">
        <v>895052</v>
      </c>
      <c r="R2182" s="126">
        <v>0.19</v>
      </c>
      <c r="S2182" s="126">
        <v>31.862000000000009</v>
      </c>
      <c r="T2182" s="126">
        <v>5.5389999999999997</v>
      </c>
      <c r="U2182" s="126">
        <v>16.462800000000001</v>
      </c>
      <c r="V2182" s="126">
        <v>2.5071812689982509</v>
      </c>
      <c r="AC2182" s="126">
        <v>110.82</v>
      </c>
      <c r="AD2182" s="126">
        <v>107.42</v>
      </c>
      <c r="AH2182" s="77">
        <f>IF(AND(M2182&lt;Variables!$G$6,M2182&gt;Variables!$G$5),0,1)</f>
        <v>1</v>
      </c>
      <c r="AI2182" s="77">
        <f t="shared" si="68"/>
        <v>0</v>
      </c>
      <c r="AJ2182" s="77">
        <f>IF(I2182&gt;Variables!$G$7,0,1)</f>
        <v>1</v>
      </c>
      <c r="AK2182" s="77">
        <f>IF(F2182&gt;Variables!$G$8,0,1)</f>
        <v>1</v>
      </c>
      <c r="AL2182" s="77">
        <f>IF(G2182&gt;Variables!$G$9,0,1)</f>
        <v>1</v>
      </c>
      <c r="AM2182" s="77">
        <f>IF(AND(K2182&gt;Variables!$G$10,K2182&lt;Variables!$G$11),0,1)</f>
        <v>0</v>
      </c>
      <c r="AN2182" s="77">
        <f>IF(H2182&lt;Variables!$G$13,1,0)</f>
        <v>0</v>
      </c>
      <c r="AO2182" s="77">
        <f>IF(R2182&lt;Variables!$G$12,0,1)</f>
        <v>0</v>
      </c>
      <c r="AP2182" s="78">
        <f t="shared" si="69"/>
        <v>0</v>
      </c>
      <c r="AQ2182" s="77">
        <f>IF(V2182&lt;Variables!$G$15,1,0)</f>
        <v>1</v>
      </c>
      <c r="AR2182" s="126">
        <v>1</v>
      </c>
      <c r="AS2182" s="126">
        <v>0</v>
      </c>
      <c r="AT2182" s="126">
        <v>0</v>
      </c>
      <c r="AU2182" s="126">
        <v>0</v>
      </c>
      <c r="BA2182" s="126">
        <v>1.1299999999999999</v>
      </c>
    </row>
    <row r="2183" spans="3:53" ht="14.5" x14ac:dyDescent="0.35">
      <c r="C2183" s="126" t="s">
        <v>352</v>
      </c>
      <c r="D2183" s="126" t="s">
        <v>348</v>
      </c>
      <c r="E2183" s="126">
        <v>14.7</v>
      </c>
      <c r="F2183" s="126">
        <v>5.09</v>
      </c>
      <c r="G2183" s="126">
        <v>1.73</v>
      </c>
      <c r="H2183" s="126">
        <v>2660</v>
      </c>
      <c r="I2183" s="126">
        <v>-27.3</v>
      </c>
      <c r="J2183" s="126" t="s">
        <v>74</v>
      </c>
      <c r="K2183" s="126">
        <v>59.94</v>
      </c>
      <c r="L2183" s="126">
        <v>14.650880000000001</v>
      </c>
      <c r="M2183" s="126">
        <v>6.2248820548658851E-2</v>
      </c>
      <c r="N2183" s="126">
        <v>14.415260975609749</v>
      </c>
      <c r="O2183" s="126">
        <v>1.6977772709376371</v>
      </c>
      <c r="P2183" s="126">
        <v>1276000</v>
      </c>
      <c r="Q2183" s="126">
        <v>2896000</v>
      </c>
      <c r="R2183" s="126">
        <v>0.44</v>
      </c>
      <c r="S2183" s="126">
        <v>31.862000000000009</v>
      </c>
      <c r="T2183" s="126">
        <v>5.5389999999999997</v>
      </c>
      <c r="U2183" s="126">
        <v>16.462800000000001</v>
      </c>
      <c r="V2183" s="126">
        <v>2.4665729712039139</v>
      </c>
      <c r="AC2183" s="126">
        <v>15.65</v>
      </c>
      <c r="AD2183" s="126">
        <v>14.43</v>
      </c>
      <c r="AH2183" s="77">
        <f>IF(AND(M2183&lt;Variables!$G$6,M2183&gt;Variables!$G$5),0,1)</f>
        <v>1</v>
      </c>
      <c r="AI2183" s="77">
        <f t="shared" si="68"/>
        <v>0</v>
      </c>
      <c r="AJ2183" s="77">
        <f>IF(I2183&gt;Variables!$G$7,0,1)</f>
        <v>1</v>
      </c>
      <c r="AK2183" s="77">
        <f>IF(F2183&gt;Variables!$G$8,0,1)</f>
        <v>1</v>
      </c>
      <c r="AL2183" s="77">
        <f>IF(G2183&gt;Variables!$G$9,0,1)</f>
        <v>1</v>
      </c>
      <c r="AM2183" s="77">
        <f>IF(AND(K2183&gt;Variables!$G$10,K2183&lt;Variables!$G$11),0,1)</f>
        <v>1</v>
      </c>
      <c r="AN2183" s="77">
        <f>IF(H2183&lt;Variables!$G$13,1,0)</f>
        <v>0</v>
      </c>
      <c r="AO2183" s="77">
        <f>IF(R2183&lt;Variables!$G$12,0,1)</f>
        <v>0</v>
      </c>
      <c r="AP2183" s="78">
        <f t="shared" si="69"/>
        <v>0</v>
      </c>
      <c r="AQ2183" s="77">
        <f>IF(V2183&lt;Variables!$G$15,1,0)</f>
        <v>1</v>
      </c>
      <c r="AR2183" s="126">
        <v>1</v>
      </c>
      <c r="AS2183" s="126">
        <v>0</v>
      </c>
      <c r="AT2183" s="126">
        <v>0</v>
      </c>
      <c r="AU2183" s="126">
        <v>0</v>
      </c>
      <c r="BA2183" s="126">
        <v>2</v>
      </c>
    </row>
    <row r="2184" spans="3:53" ht="14.5" x14ac:dyDescent="0.35">
      <c r="C2184" s="126" t="s">
        <v>352</v>
      </c>
      <c r="D2184" s="126" t="s">
        <v>277</v>
      </c>
      <c r="E2184" s="126">
        <v>22.47</v>
      </c>
      <c r="F2184" s="126">
        <v>5.32</v>
      </c>
      <c r="G2184" s="126">
        <v>1.49</v>
      </c>
      <c r="H2184" s="126">
        <v>2160</v>
      </c>
      <c r="I2184" s="126">
        <v>-4.0410000000000004</v>
      </c>
      <c r="J2184" s="126" t="s">
        <v>75</v>
      </c>
      <c r="K2184" s="126">
        <v>59.84</v>
      </c>
      <c r="L2184" s="126">
        <v>22.238299999999999</v>
      </c>
      <c r="M2184" s="126">
        <v>0.81705885791629429</v>
      </c>
      <c r="N2184" s="126">
        <v>22.294224390243901</v>
      </c>
      <c r="O2184" s="126">
        <v>0.56416230300050685</v>
      </c>
      <c r="P2184" s="126">
        <v>519634</v>
      </c>
      <c r="Q2184" s="126">
        <v>2482000</v>
      </c>
      <c r="R2184" s="126">
        <v>0.21</v>
      </c>
      <c r="S2184" s="126">
        <v>31.862000000000009</v>
      </c>
      <c r="T2184" s="126">
        <v>5.5389999999999997</v>
      </c>
      <c r="U2184" s="126">
        <v>16.462800000000001</v>
      </c>
      <c r="V2184" s="126">
        <v>2.4244797564346201</v>
      </c>
      <c r="AC2184" s="126">
        <v>23.67</v>
      </c>
      <c r="AD2184" s="126">
        <v>22.36</v>
      </c>
      <c r="AH2184" s="77">
        <f>IF(AND(M2184&lt;Variables!$G$6,M2184&gt;Variables!$G$5),0,1)</f>
        <v>1</v>
      </c>
      <c r="AI2184" s="77">
        <f t="shared" si="68"/>
        <v>1</v>
      </c>
      <c r="AJ2184" s="77">
        <f>IF(I2184&gt;Variables!$G$7,0,1)</f>
        <v>1</v>
      </c>
      <c r="AK2184" s="77">
        <f>IF(F2184&gt;Variables!$G$8,0,1)</f>
        <v>1</v>
      </c>
      <c r="AL2184" s="77">
        <f>IF(G2184&gt;Variables!$G$9,0,1)</f>
        <v>1</v>
      </c>
      <c r="AM2184" s="77">
        <f>IF(AND(K2184&gt;Variables!$G$10,K2184&lt;Variables!$G$11),0,1)</f>
        <v>1</v>
      </c>
      <c r="AN2184" s="77">
        <f>IF(H2184&lt;Variables!$G$13,1,0)</f>
        <v>0</v>
      </c>
      <c r="AO2184" s="77">
        <f>IF(R2184&lt;Variables!$G$12,0,1)</f>
        <v>0</v>
      </c>
      <c r="AP2184" s="78">
        <f t="shared" si="69"/>
        <v>1</v>
      </c>
      <c r="AQ2184" s="77">
        <f>IF(V2184&lt;Variables!$G$15,1,0)</f>
        <v>1</v>
      </c>
      <c r="AR2184" s="126">
        <v>1</v>
      </c>
      <c r="AS2184" s="126">
        <v>0</v>
      </c>
      <c r="AT2184" s="126">
        <v>0</v>
      </c>
      <c r="AU2184" s="126">
        <v>0</v>
      </c>
      <c r="BA2184" s="126">
        <v>2</v>
      </c>
    </row>
    <row r="2185" spans="3:53" ht="14.5" x14ac:dyDescent="0.35">
      <c r="C2185" s="126" t="s">
        <v>352</v>
      </c>
      <c r="D2185" s="126" t="s">
        <v>130</v>
      </c>
      <c r="E2185" s="126">
        <v>15.14</v>
      </c>
      <c r="F2185" s="126">
        <v>6.58</v>
      </c>
      <c r="G2185" s="126">
        <v>3.93</v>
      </c>
      <c r="H2185" s="126">
        <v>2590</v>
      </c>
      <c r="I2185" s="126">
        <v>447.29599999999999</v>
      </c>
      <c r="J2185" s="126" t="s">
        <v>75</v>
      </c>
      <c r="K2185" s="126">
        <v>74.62</v>
      </c>
      <c r="L2185" s="126">
        <v>14.894835</v>
      </c>
      <c r="M2185" s="126">
        <v>1.310286418077135</v>
      </c>
      <c r="N2185" s="126">
        <v>14.851626829268289</v>
      </c>
      <c r="O2185" s="126">
        <v>1.6050307045282211</v>
      </c>
      <c r="P2185" s="126">
        <v>176086</v>
      </c>
      <c r="Q2185" s="126">
        <v>1389000</v>
      </c>
      <c r="R2185" s="126">
        <v>0.13</v>
      </c>
      <c r="S2185" s="126">
        <v>31.862000000000009</v>
      </c>
      <c r="T2185" s="126">
        <v>5.5389999999999997</v>
      </c>
      <c r="U2185" s="126">
        <v>16.462800000000001</v>
      </c>
      <c r="V2185" s="126">
        <v>2.4948310344714799</v>
      </c>
      <c r="AC2185" s="126">
        <v>15.9</v>
      </c>
      <c r="AD2185" s="126">
        <v>15.06</v>
      </c>
      <c r="AH2185" s="77">
        <f>IF(AND(M2185&lt;Variables!$G$6,M2185&gt;Variables!$G$5),0,1)</f>
        <v>1</v>
      </c>
      <c r="AI2185" s="77">
        <f t="shared" si="68"/>
        <v>0</v>
      </c>
      <c r="AJ2185" s="77">
        <f>IF(I2185&gt;Variables!$G$7,0,1)</f>
        <v>0</v>
      </c>
      <c r="AK2185" s="77">
        <f>IF(F2185&gt;Variables!$G$8,0,1)</f>
        <v>1</v>
      </c>
      <c r="AL2185" s="77">
        <f>IF(G2185&gt;Variables!$G$9,0,1)</f>
        <v>1</v>
      </c>
      <c r="AM2185" s="77">
        <f>IF(AND(K2185&gt;Variables!$G$10,K2185&lt;Variables!$G$11),0,1)</f>
        <v>1</v>
      </c>
      <c r="AN2185" s="77">
        <f>IF(H2185&lt;Variables!$G$13,1,0)</f>
        <v>0</v>
      </c>
      <c r="AO2185" s="77">
        <f>IF(R2185&lt;Variables!$G$12,0,1)</f>
        <v>0</v>
      </c>
      <c r="AP2185" s="78">
        <f t="shared" si="69"/>
        <v>1</v>
      </c>
      <c r="AQ2185" s="77">
        <f>IF(V2185&lt;Variables!$G$15,1,0)</f>
        <v>1</v>
      </c>
      <c r="AR2185" s="126">
        <v>1</v>
      </c>
      <c r="AS2185" s="126">
        <v>0</v>
      </c>
      <c r="AT2185" s="126">
        <v>0</v>
      </c>
      <c r="AU2185" s="126">
        <v>0</v>
      </c>
      <c r="BA2185" s="126">
        <v>1.45</v>
      </c>
    </row>
    <row r="2186" spans="3:53" ht="14.5" x14ac:dyDescent="0.35">
      <c r="C2186" s="126" t="s">
        <v>353</v>
      </c>
      <c r="D2186" s="126" t="s">
        <v>189</v>
      </c>
      <c r="E2186" s="126">
        <v>32.11</v>
      </c>
      <c r="F2186" s="126">
        <v>8.73</v>
      </c>
      <c r="G2186" s="126">
        <v>8.4499999999999993</v>
      </c>
      <c r="H2186" s="126">
        <v>-99999</v>
      </c>
      <c r="I2186" s="126">
        <v>-99999</v>
      </c>
      <c r="J2186" s="126" t="s">
        <v>75</v>
      </c>
      <c r="K2186" s="126">
        <v>71.34</v>
      </c>
      <c r="L2186" s="126">
        <v>31.280764999999999</v>
      </c>
      <c r="M2186" s="126">
        <v>1.723854899328725</v>
      </c>
      <c r="N2186" s="126">
        <v>30.58381739130434</v>
      </c>
      <c r="O2186" s="126">
        <v>4.0419500053879176</v>
      </c>
      <c r="P2186" s="126">
        <v>261888</v>
      </c>
      <c r="Q2186" s="126">
        <v>2252000</v>
      </c>
      <c r="R2186" s="126">
        <v>0.12</v>
      </c>
      <c r="S2186" s="126">
        <v>33.453000000000003</v>
      </c>
      <c r="T2186" s="126">
        <v>5.6469999999999994</v>
      </c>
      <c r="U2186" s="126">
        <v>17.2028</v>
      </c>
      <c r="V2186" s="126">
        <v>2.4370211330802158</v>
      </c>
      <c r="AC2186" s="126">
        <v>33.08</v>
      </c>
      <c r="AD2186" s="126">
        <v>29.51</v>
      </c>
      <c r="AH2186" s="77">
        <f>IF(AND(M2186&lt;Variables!$G$6,M2186&gt;Variables!$G$5),0,1)</f>
        <v>1</v>
      </c>
      <c r="AI2186" s="77">
        <f t="shared" si="68"/>
        <v>0</v>
      </c>
      <c r="AJ2186" s="77">
        <f>IF(I2186&gt;Variables!$G$7,0,1)</f>
        <v>1</v>
      </c>
      <c r="AK2186" s="77">
        <f>IF(F2186&gt;Variables!$G$8,0,1)</f>
        <v>1</v>
      </c>
      <c r="AL2186" s="77">
        <f>IF(G2186&gt;Variables!$G$9,0,1)</f>
        <v>1</v>
      </c>
      <c r="AM2186" s="77">
        <f>IF(AND(K2186&gt;Variables!$G$10,K2186&lt;Variables!$G$11),0,1)</f>
        <v>1</v>
      </c>
      <c r="AN2186" s="77">
        <f>IF(H2186&lt;Variables!$G$13,1,0)</f>
        <v>1</v>
      </c>
      <c r="AO2186" s="77">
        <f>IF(R2186&lt;Variables!$G$12,0,1)</f>
        <v>0</v>
      </c>
      <c r="AP2186" s="78">
        <f t="shared" si="69"/>
        <v>1</v>
      </c>
      <c r="AQ2186" s="77">
        <f>IF(V2186&lt;Variables!$G$15,1,0)</f>
        <v>1</v>
      </c>
      <c r="AR2186" s="126">
        <v>0</v>
      </c>
      <c r="AS2186" s="126">
        <v>0</v>
      </c>
      <c r="AT2186" s="126">
        <v>1</v>
      </c>
      <c r="AU2186" s="126">
        <v>0</v>
      </c>
      <c r="BA2186" s="126">
        <v>-2.25</v>
      </c>
    </row>
    <row r="2187" spans="3:53" ht="14.5" x14ac:dyDescent="0.35">
      <c r="C2187" s="126" t="s">
        <v>353</v>
      </c>
      <c r="D2187" s="126" t="s">
        <v>349</v>
      </c>
      <c r="E2187" s="126">
        <v>108.55</v>
      </c>
      <c r="F2187" s="126">
        <v>5.65</v>
      </c>
      <c r="G2187" s="126">
        <v>2.4700000000000002</v>
      </c>
      <c r="H2187" s="126">
        <v>9080</v>
      </c>
      <c r="I2187" s="126">
        <v>-0.83899999999999997</v>
      </c>
      <c r="J2187" s="126" t="s">
        <v>74</v>
      </c>
      <c r="K2187" s="126">
        <v>59.77</v>
      </c>
      <c r="L2187" s="126">
        <v>107.9926</v>
      </c>
      <c r="M2187" s="126">
        <v>0.21519993036559759</v>
      </c>
      <c r="N2187" s="126">
        <v>106.7587311111111</v>
      </c>
      <c r="O2187" s="126">
        <v>1.37344166011379</v>
      </c>
      <c r="P2187" s="126">
        <v>198167</v>
      </c>
      <c r="Q2187" s="126">
        <v>895052</v>
      </c>
      <c r="R2187" s="126">
        <v>0.22</v>
      </c>
      <c r="S2187" s="126">
        <v>33.453000000000003</v>
      </c>
      <c r="T2187" s="126">
        <v>5.6469999999999994</v>
      </c>
      <c r="U2187" s="126">
        <v>17.2028</v>
      </c>
      <c r="V2187" s="126">
        <v>2.4565499722232822</v>
      </c>
      <c r="AC2187" s="126">
        <v>110.82</v>
      </c>
      <c r="AD2187" s="126">
        <v>107.42</v>
      </c>
      <c r="AH2187" s="77">
        <f>IF(AND(M2187&lt;Variables!$G$6,M2187&gt;Variables!$G$5),0,1)</f>
        <v>1</v>
      </c>
      <c r="AI2187" s="77">
        <f t="shared" si="68"/>
        <v>0</v>
      </c>
      <c r="AJ2187" s="77">
        <f>IF(I2187&gt;Variables!$G$7,0,1)</f>
        <v>1</v>
      </c>
      <c r="AK2187" s="77">
        <f>IF(F2187&gt;Variables!$G$8,0,1)</f>
        <v>1</v>
      </c>
      <c r="AL2187" s="77">
        <f>IF(G2187&gt;Variables!$G$9,0,1)</f>
        <v>1</v>
      </c>
      <c r="AM2187" s="77">
        <f>IF(AND(K2187&gt;Variables!$G$10,K2187&lt;Variables!$G$11),0,1)</f>
        <v>1</v>
      </c>
      <c r="AN2187" s="77">
        <f>IF(H2187&lt;Variables!$G$13,1,0)</f>
        <v>0</v>
      </c>
      <c r="AO2187" s="77">
        <f>IF(R2187&lt;Variables!$G$12,0,1)</f>
        <v>0</v>
      </c>
      <c r="AP2187" s="78">
        <f t="shared" si="69"/>
        <v>0</v>
      </c>
      <c r="AQ2187" s="77">
        <f>IF(V2187&lt;Variables!$G$15,1,0)</f>
        <v>1</v>
      </c>
      <c r="AR2187" s="126">
        <v>1</v>
      </c>
      <c r="AS2187" s="126">
        <v>0</v>
      </c>
      <c r="AT2187" s="126">
        <v>0</v>
      </c>
      <c r="AU2187" s="126">
        <v>0</v>
      </c>
      <c r="BA2187" s="126">
        <v>1.25</v>
      </c>
    </row>
    <row r="2188" spans="3:53" ht="14.5" x14ac:dyDescent="0.35">
      <c r="C2188" s="126" t="s">
        <v>353</v>
      </c>
      <c r="D2188" s="126" t="s">
        <v>201</v>
      </c>
      <c r="E2188" s="126">
        <v>40.97</v>
      </c>
      <c r="F2188" s="126">
        <v>8.83</v>
      </c>
      <c r="G2188" s="126">
        <v>3.63</v>
      </c>
      <c r="H2188" s="126">
        <v>-99999</v>
      </c>
      <c r="I2188" s="126">
        <v>310.10399999999998</v>
      </c>
      <c r="J2188" s="126" t="s">
        <v>75</v>
      </c>
      <c r="K2188" s="126">
        <v>46.57</v>
      </c>
      <c r="L2188" s="126">
        <v>41.501414999999987</v>
      </c>
      <c r="M2188" s="126">
        <v>-1.5696211803862421</v>
      </c>
      <c r="N2188" s="126">
        <v>41.106504444444447</v>
      </c>
      <c r="O2188" s="126">
        <v>-0.62399965142040181</v>
      </c>
      <c r="P2188" s="126">
        <v>354895</v>
      </c>
      <c r="Q2188" s="126">
        <v>2251000</v>
      </c>
      <c r="R2188" s="126">
        <v>0.16</v>
      </c>
      <c r="S2188" s="126">
        <v>33.453000000000003</v>
      </c>
      <c r="T2188" s="126">
        <v>5.6469999999999994</v>
      </c>
      <c r="U2188" s="126">
        <v>17.2028</v>
      </c>
      <c r="V2188" s="126">
        <v>2.3567269344165251</v>
      </c>
      <c r="AC2188" s="126">
        <v>41.93</v>
      </c>
      <c r="AD2188" s="126">
        <v>35.82</v>
      </c>
      <c r="AH2188" s="77">
        <f>IF(AND(M2188&lt;Variables!$G$6,M2188&gt;Variables!$G$5),0,1)</f>
        <v>0</v>
      </c>
      <c r="AI2188" s="77">
        <f t="shared" si="68"/>
        <v>0</v>
      </c>
      <c r="AJ2188" s="77">
        <f>IF(I2188&gt;Variables!$G$7,0,1)</f>
        <v>0</v>
      </c>
      <c r="AK2188" s="77">
        <f>IF(F2188&gt;Variables!$G$8,0,1)</f>
        <v>1</v>
      </c>
      <c r="AL2188" s="77">
        <f>IF(G2188&gt;Variables!$G$9,0,1)</f>
        <v>1</v>
      </c>
      <c r="AM2188" s="77">
        <f>IF(AND(K2188&gt;Variables!$G$10,K2188&lt;Variables!$G$11),0,1)</f>
        <v>1</v>
      </c>
      <c r="AN2188" s="77">
        <f>IF(H2188&lt;Variables!$G$13,1,0)</f>
        <v>1</v>
      </c>
      <c r="AO2188" s="77">
        <f>IF(R2188&lt;Variables!$G$12,0,1)</f>
        <v>0</v>
      </c>
      <c r="AP2188" s="78">
        <f t="shared" si="69"/>
        <v>1</v>
      </c>
      <c r="AQ2188" s="77">
        <f>IF(V2188&lt;Variables!$G$15,1,0)</f>
        <v>1</v>
      </c>
      <c r="AR2188" s="126">
        <v>0</v>
      </c>
      <c r="AS2188" s="126">
        <v>0</v>
      </c>
      <c r="AT2188" s="126">
        <v>1</v>
      </c>
      <c r="AU2188" s="126">
        <v>0</v>
      </c>
      <c r="BA2188" s="126">
        <v>-2.25</v>
      </c>
    </row>
    <row r="2189" spans="3:53" ht="14.5" x14ac:dyDescent="0.35">
      <c r="C2189" s="126" t="s">
        <v>353</v>
      </c>
      <c r="D2189" s="126" t="s">
        <v>195</v>
      </c>
      <c r="E2189" s="126">
        <v>31.53</v>
      </c>
      <c r="F2189" s="126">
        <v>6.88</v>
      </c>
      <c r="G2189" s="126">
        <v>5.93</v>
      </c>
      <c r="H2189" s="126">
        <v>3510</v>
      </c>
      <c r="I2189" s="126">
        <v>-8.0000000000000002E-3</v>
      </c>
      <c r="J2189" s="126" t="s">
        <v>75</v>
      </c>
      <c r="K2189" s="126">
        <v>63.57</v>
      </c>
      <c r="L2189" s="126">
        <v>31.116115789473682</v>
      </c>
      <c r="M2189" s="126">
        <v>1.040888948728899</v>
      </c>
      <c r="N2189" s="126">
        <v>30.716490624999999</v>
      </c>
      <c r="O2189" s="126">
        <v>2.3554428265680141</v>
      </c>
      <c r="P2189" s="126">
        <v>46698</v>
      </c>
      <c r="Q2189" s="126">
        <v>735952</v>
      </c>
      <c r="R2189" s="126">
        <v>0.06</v>
      </c>
      <c r="S2189" s="126">
        <v>33.453000000000003</v>
      </c>
      <c r="T2189" s="126">
        <v>5.6469999999999994</v>
      </c>
      <c r="U2189" s="126">
        <v>17.2028</v>
      </c>
      <c r="V2189" s="126">
        <v>2.4397294828901308</v>
      </c>
      <c r="AC2189" s="126">
        <v>31.53</v>
      </c>
      <c r="AD2189" s="126">
        <v>29.8736</v>
      </c>
      <c r="AH2189" s="77">
        <f>IF(AND(M2189&lt;Variables!$G$6,M2189&gt;Variables!$G$5),0,1)</f>
        <v>1</v>
      </c>
      <c r="AI2189" s="77">
        <f t="shared" si="68"/>
        <v>0</v>
      </c>
      <c r="AJ2189" s="77">
        <f>IF(I2189&gt;Variables!$G$7,0,1)</f>
        <v>1</v>
      </c>
      <c r="AK2189" s="77">
        <f>IF(F2189&gt;Variables!$G$8,0,1)</f>
        <v>1</v>
      </c>
      <c r="AL2189" s="77">
        <f>IF(G2189&gt;Variables!$G$9,0,1)</f>
        <v>1</v>
      </c>
      <c r="AM2189" s="77">
        <f>IF(AND(K2189&gt;Variables!$G$10,K2189&lt;Variables!$G$11),0,1)</f>
        <v>0</v>
      </c>
      <c r="AN2189" s="77">
        <f>IF(H2189&lt;Variables!$G$13,1,0)</f>
        <v>0</v>
      </c>
      <c r="AO2189" s="77">
        <f>IF(R2189&lt;Variables!$G$12,0,1)</f>
        <v>0</v>
      </c>
      <c r="AP2189" s="78">
        <f t="shared" si="69"/>
        <v>1</v>
      </c>
      <c r="AQ2189" s="77">
        <f>IF(V2189&lt;Variables!$G$15,1,0)</f>
        <v>1</v>
      </c>
      <c r="AR2189" s="126">
        <v>0</v>
      </c>
      <c r="AS2189" s="126">
        <v>0</v>
      </c>
      <c r="AT2189" s="126">
        <v>1</v>
      </c>
      <c r="AU2189" s="126">
        <v>0</v>
      </c>
      <c r="BA2189" s="126">
        <v>-2.25</v>
      </c>
    </row>
    <row r="2190" spans="3:53" ht="14.5" x14ac:dyDescent="0.35">
      <c r="C2190" s="126" t="s">
        <v>353</v>
      </c>
      <c r="D2190" s="126" t="s">
        <v>192</v>
      </c>
      <c r="E2190" s="126">
        <v>26.37</v>
      </c>
      <c r="F2190" s="126">
        <v>19.739999999999998</v>
      </c>
      <c r="G2190" s="126">
        <v>10.31</v>
      </c>
      <c r="H2190" s="126">
        <v>1490</v>
      </c>
      <c r="I2190" s="126">
        <v>7.9249999999999998</v>
      </c>
      <c r="J2190" s="126" t="s">
        <v>75</v>
      </c>
      <c r="K2190" s="126">
        <v>48.01</v>
      </c>
      <c r="L2190" s="126">
        <v>26.847985000000001</v>
      </c>
      <c r="M2190" s="126">
        <v>-1.147516284741674</v>
      </c>
      <c r="N2190" s="126">
        <v>26.282391304347819</v>
      </c>
      <c r="O2190" s="126">
        <v>0.97977650766343449</v>
      </c>
      <c r="P2190" s="126">
        <v>4870000</v>
      </c>
      <c r="Q2190" s="126">
        <v>2510000</v>
      </c>
      <c r="R2190" s="126">
        <v>1.94</v>
      </c>
      <c r="S2190" s="126">
        <v>33.453000000000003</v>
      </c>
      <c r="T2190" s="126">
        <v>5.6469999999999994</v>
      </c>
      <c r="U2190" s="126">
        <v>17.2028</v>
      </c>
      <c r="V2190" s="126">
        <v>2.3696241096129191</v>
      </c>
      <c r="AC2190" s="126">
        <v>27.14</v>
      </c>
      <c r="AD2190" s="126">
        <v>24.51</v>
      </c>
      <c r="AH2190" s="77">
        <f>IF(AND(M2190&lt;Variables!$G$6,M2190&gt;Variables!$G$5),0,1)</f>
        <v>0</v>
      </c>
      <c r="AI2190" s="77">
        <f t="shared" si="68"/>
        <v>0</v>
      </c>
      <c r="AJ2190" s="77">
        <f>IF(I2190&gt;Variables!$G$7,0,1)</f>
        <v>1</v>
      </c>
      <c r="AK2190" s="77">
        <f>IF(F2190&gt;Variables!$G$8,0,1)</f>
        <v>0</v>
      </c>
      <c r="AL2190" s="77">
        <f>IF(G2190&gt;Variables!$G$9,0,1)</f>
        <v>1</v>
      </c>
      <c r="AM2190" s="77">
        <f>IF(AND(K2190&gt;Variables!$G$10,K2190&lt;Variables!$G$11),0,1)</f>
        <v>1</v>
      </c>
      <c r="AN2190" s="77">
        <f>IF(H2190&lt;Variables!$G$13,1,0)</f>
        <v>1</v>
      </c>
      <c r="AO2190" s="77">
        <f>IF(R2190&lt;Variables!$G$12,0,1)</f>
        <v>0</v>
      </c>
      <c r="AP2190" s="78">
        <f t="shared" si="69"/>
        <v>1</v>
      </c>
      <c r="AQ2190" s="77">
        <f>IF(V2190&lt;Variables!$G$15,1,0)</f>
        <v>1</v>
      </c>
      <c r="AR2190" s="126">
        <v>0</v>
      </c>
      <c r="AS2190" s="126">
        <v>0</v>
      </c>
      <c r="AT2190" s="126">
        <v>1</v>
      </c>
      <c r="AU2190" s="126">
        <v>0</v>
      </c>
      <c r="BA2190" s="126">
        <v>-2.25</v>
      </c>
    </row>
    <row r="2191" spans="3:53" ht="14.5" x14ac:dyDescent="0.35">
      <c r="C2191" s="126" t="s">
        <v>353</v>
      </c>
      <c r="D2191" s="126" t="s">
        <v>190</v>
      </c>
      <c r="E2191" s="126">
        <v>2.97</v>
      </c>
      <c r="F2191" s="126">
        <v>20.76</v>
      </c>
      <c r="G2191" s="126">
        <v>13.36</v>
      </c>
      <c r="H2191" s="126">
        <v>616.6</v>
      </c>
      <c r="I2191" s="126">
        <v>216.42699999999999</v>
      </c>
      <c r="J2191" s="126" t="s">
        <v>75</v>
      </c>
      <c r="K2191" s="126">
        <v>81.02</v>
      </c>
      <c r="L2191" s="126">
        <v>2.7724299999999999</v>
      </c>
      <c r="M2191" s="126">
        <v>7.1262394361625088</v>
      </c>
      <c r="N2191" s="126">
        <v>2.712965217391305</v>
      </c>
      <c r="O2191" s="126">
        <v>9.4743117589930446</v>
      </c>
      <c r="P2191" s="126">
        <v>18600000</v>
      </c>
      <c r="Q2191" s="126">
        <v>9030000</v>
      </c>
      <c r="R2191" s="126">
        <v>2.06</v>
      </c>
      <c r="S2191" s="126">
        <v>33.453000000000003</v>
      </c>
      <c r="T2191" s="126">
        <v>5.6469999999999994</v>
      </c>
      <c r="U2191" s="126">
        <v>17.2028</v>
      </c>
      <c r="V2191" s="126">
        <v>1.8646753988291851</v>
      </c>
      <c r="AC2191" s="126">
        <v>3</v>
      </c>
      <c r="AD2191" s="126">
        <v>2.52</v>
      </c>
      <c r="AH2191" s="77">
        <f>IF(AND(M2191&lt;Variables!$G$6,M2191&gt;Variables!$G$5),0,1)</f>
        <v>1</v>
      </c>
      <c r="AI2191" s="77">
        <f t="shared" si="68"/>
        <v>0</v>
      </c>
      <c r="AJ2191" s="77">
        <f>IF(I2191&gt;Variables!$G$7,0,1)</f>
        <v>0</v>
      </c>
      <c r="AK2191" s="77">
        <f>IF(F2191&gt;Variables!$G$8,0,1)</f>
        <v>0</v>
      </c>
      <c r="AL2191" s="77">
        <f>IF(G2191&gt;Variables!$G$9,0,1)</f>
        <v>0</v>
      </c>
      <c r="AM2191" s="77">
        <f>IF(AND(K2191&gt;Variables!$G$10,K2191&lt;Variables!$G$11),0,1)</f>
        <v>1</v>
      </c>
      <c r="AN2191" s="77">
        <f>IF(H2191&lt;Variables!$G$13,1,0)</f>
        <v>1</v>
      </c>
      <c r="AO2191" s="77">
        <f>IF(R2191&lt;Variables!$G$12,0,1)</f>
        <v>0</v>
      </c>
      <c r="AP2191" s="78">
        <f t="shared" si="69"/>
        <v>1</v>
      </c>
      <c r="AQ2191" s="77">
        <f>IF(V2191&lt;Variables!$G$15,1,0)</f>
        <v>1</v>
      </c>
      <c r="AR2191" s="126">
        <v>0</v>
      </c>
      <c r="AS2191" s="126">
        <v>0</v>
      </c>
      <c r="AT2191" s="126">
        <v>1</v>
      </c>
      <c r="AU2191" s="126">
        <v>0</v>
      </c>
      <c r="BA2191" s="126">
        <v>-2.25</v>
      </c>
    </row>
    <row r="2192" spans="3:53" ht="14.5" x14ac:dyDescent="0.35">
      <c r="C2192" s="126" t="s">
        <v>353</v>
      </c>
      <c r="D2192" s="126" t="s">
        <v>354</v>
      </c>
      <c r="E2192" s="126">
        <v>9.06</v>
      </c>
      <c r="F2192" s="126">
        <v>21.55</v>
      </c>
      <c r="G2192" s="126">
        <v>16.29</v>
      </c>
      <c r="H2192" s="126">
        <v>-99999</v>
      </c>
      <c r="I2192" s="126">
        <v>-62.109000000000002</v>
      </c>
      <c r="J2192" s="126" t="s">
        <v>75</v>
      </c>
      <c r="K2192" s="126">
        <v>55.88</v>
      </c>
      <c r="L2192" s="126">
        <v>9.2571250000000003</v>
      </c>
      <c r="M2192" s="126">
        <v>-0.50906734002186871</v>
      </c>
      <c r="N2192" s="126">
        <v>8.9847666666666672</v>
      </c>
      <c r="O2192" s="126">
        <v>2.5068356440345352</v>
      </c>
      <c r="P2192" s="126">
        <v>4840</v>
      </c>
      <c r="Q2192" s="126">
        <v>9370</v>
      </c>
      <c r="R2192" s="126">
        <v>0.52</v>
      </c>
      <c r="S2192" s="126">
        <v>33.453000000000003</v>
      </c>
      <c r="T2192" s="126">
        <v>5.6469999999999994</v>
      </c>
      <c r="U2192" s="126">
        <v>17.2028</v>
      </c>
      <c r="V2192" s="126">
        <v>2.44979724733111</v>
      </c>
      <c r="AC2192" s="126">
        <v>10.32</v>
      </c>
      <c r="AD2192" s="126">
        <v>9</v>
      </c>
      <c r="AH2192" s="77">
        <f>IF(AND(M2192&lt;Variables!$G$6,M2192&gt;Variables!$G$5),0,1)</f>
        <v>1</v>
      </c>
      <c r="AI2192" s="77">
        <f t="shared" si="68"/>
        <v>0</v>
      </c>
      <c r="AJ2192" s="77">
        <f>IF(I2192&gt;Variables!$G$7,0,1)</f>
        <v>1</v>
      </c>
      <c r="AK2192" s="77">
        <f>IF(F2192&gt;Variables!$G$8,0,1)</f>
        <v>0</v>
      </c>
      <c r="AL2192" s="77">
        <f>IF(G2192&gt;Variables!$G$9,0,1)</f>
        <v>0</v>
      </c>
      <c r="AM2192" s="77">
        <f>IF(AND(K2192&gt;Variables!$G$10,K2192&lt;Variables!$G$11),0,1)</f>
        <v>1</v>
      </c>
      <c r="AN2192" s="77">
        <f>IF(H2192&lt;Variables!$G$13,1,0)</f>
        <v>1</v>
      </c>
      <c r="AO2192" s="77">
        <f>IF(R2192&lt;Variables!$G$12,0,1)</f>
        <v>0</v>
      </c>
      <c r="AP2192" s="78">
        <f t="shared" si="69"/>
        <v>1</v>
      </c>
      <c r="AQ2192" s="77">
        <f>IF(V2192&lt;Variables!$G$15,1,0)</f>
        <v>1</v>
      </c>
      <c r="AR2192" s="126">
        <v>1</v>
      </c>
      <c r="AS2192" s="126">
        <v>0</v>
      </c>
      <c r="AT2192" s="126">
        <v>0</v>
      </c>
      <c r="AU2192" s="126">
        <v>0</v>
      </c>
      <c r="BA2192" s="126">
        <v>2</v>
      </c>
    </row>
    <row r="2193" spans="3:53" ht="14.5" x14ac:dyDescent="0.35">
      <c r="C2193" s="126" t="s">
        <v>353</v>
      </c>
      <c r="D2193" s="126" t="s">
        <v>342</v>
      </c>
      <c r="E2193" s="126">
        <v>6.37</v>
      </c>
      <c r="F2193" s="126">
        <v>38.270000000000003</v>
      </c>
      <c r="G2193" s="126">
        <v>-13.94</v>
      </c>
      <c r="H2193" s="126">
        <v>43.4</v>
      </c>
      <c r="I2193" s="126">
        <v>-66.620999999999995</v>
      </c>
      <c r="J2193" s="126" t="s">
        <v>75</v>
      </c>
      <c r="K2193" s="126">
        <v>41.19</v>
      </c>
      <c r="L2193" s="126">
        <v>6.625985</v>
      </c>
      <c r="M2193" s="126">
        <v>-4.0142710857329087</v>
      </c>
      <c r="N2193" s="126">
        <v>6.7694652173913052</v>
      </c>
      <c r="O2193" s="126">
        <v>-6.04870849087688</v>
      </c>
      <c r="P2193" s="126">
        <v>34680000</v>
      </c>
      <c r="Q2193" s="126">
        <v>3560000</v>
      </c>
      <c r="R2193" s="126">
        <v>9.74</v>
      </c>
      <c r="S2193" s="126">
        <v>33.453000000000003</v>
      </c>
      <c r="T2193" s="126">
        <v>5.6469999999999994</v>
      </c>
      <c r="U2193" s="126">
        <v>17.2028</v>
      </c>
      <c r="V2193" s="126">
        <v>2.2779632249988491</v>
      </c>
      <c r="AC2193" s="126">
        <v>7.3</v>
      </c>
      <c r="AD2193" s="126">
        <v>6</v>
      </c>
      <c r="AH2193" s="77">
        <f>IF(AND(M2193&lt;Variables!$G$6,M2193&gt;Variables!$G$5),0,1)</f>
        <v>0</v>
      </c>
      <c r="AI2193" s="77">
        <f t="shared" si="68"/>
        <v>1</v>
      </c>
      <c r="AJ2193" s="77">
        <f>IF(I2193&gt;Variables!$G$7,0,1)</f>
        <v>1</v>
      </c>
      <c r="AK2193" s="77">
        <f>IF(F2193&gt;Variables!$G$8,0,1)</f>
        <v>0</v>
      </c>
      <c r="AL2193" s="77">
        <f>IF(G2193&gt;Variables!$G$9,0,1)</f>
        <v>1</v>
      </c>
      <c r="AM2193" s="77">
        <f>IF(AND(K2193&gt;Variables!$G$10,K2193&lt;Variables!$G$11),0,1)</f>
        <v>1</v>
      </c>
      <c r="AN2193" s="77">
        <f>IF(H2193&lt;Variables!$G$13,1,0)</f>
        <v>1</v>
      </c>
      <c r="AO2193" s="77">
        <f>IF(R2193&lt;Variables!$G$12,0,1)</f>
        <v>1</v>
      </c>
      <c r="AP2193" s="78">
        <f t="shared" si="69"/>
        <v>1</v>
      </c>
      <c r="AQ2193" s="77">
        <f>IF(V2193&lt;Variables!$G$15,1,0)</f>
        <v>1</v>
      </c>
      <c r="AR2193" s="126">
        <v>1</v>
      </c>
      <c r="AS2193" s="126">
        <v>0</v>
      </c>
      <c r="AT2193" s="126">
        <v>0</v>
      </c>
      <c r="AU2193" s="126">
        <v>0</v>
      </c>
      <c r="BA2193" s="126">
        <v>2</v>
      </c>
    </row>
    <row r="2194" spans="3:53" ht="14.5" x14ac:dyDescent="0.35">
      <c r="C2194" s="126" t="s">
        <v>353</v>
      </c>
      <c r="D2194" s="126" t="s">
        <v>194</v>
      </c>
      <c r="E2194" s="126">
        <v>9.0299999999999994</v>
      </c>
      <c r="F2194" s="126">
        <v>46.6</v>
      </c>
      <c r="G2194" s="126">
        <v>3.26</v>
      </c>
      <c r="H2194" s="126">
        <v>784.63</v>
      </c>
      <c r="I2194" s="126">
        <v>2734.549</v>
      </c>
      <c r="J2194" s="126" t="s">
        <v>75</v>
      </c>
      <c r="K2194" s="126">
        <v>45.15</v>
      </c>
      <c r="L2194" s="126">
        <v>9.4357249999999997</v>
      </c>
      <c r="M2194" s="126">
        <v>-2.6041984055279288</v>
      </c>
      <c r="N2194" s="126">
        <v>9.5332478260869582</v>
      </c>
      <c r="O2194" s="126">
        <v>-3.6005339664798068</v>
      </c>
      <c r="P2194" s="126">
        <v>135250000</v>
      </c>
      <c r="Q2194" s="126">
        <v>29450000</v>
      </c>
      <c r="R2194" s="126">
        <v>4.59</v>
      </c>
      <c r="S2194" s="126">
        <v>33.453000000000003</v>
      </c>
      <c r="T2194" s="126">
        <v>5.6469999999999994</v>
      </c>
      <c r="U2194" s="126">
        <v>17.2028</v>
      </c>
      <c r="V2194" s="126">
        <v>2.3479866723171781</v>
      </c>
      <c r="AC2194" s="126">
        <v>10.199999999999999</v>
      </c>
      <c r="AD2194" s="126">
        <v>8.07</v>
      </c>
      <c r="AH2194" s="77">
        <f>IF(AND(M2194&lt;Variables!$G$6,M2194&gt;Variables!$G$5),0,1)</f>
        <v>0</v>
      </c>
      <c r="AI2194" s="77">
        <f t="shared" si="68"/>
        <v>1</v>
      </c>
      <c r="AJ2194" s="77">
        <f>IF(I2194&gt;Variables!$G$7,0,1)</f>
        <v>0</v>
      </c>
      <c r="AK2194" s="77">
        <f>IF(F2194&gt;Variables!$G$8,0,1)</f>
        <v>0</v>
      </c>
      <c r="AL2194" s="77">
        <f>IF(G2194&gt;Variables!$G$9,0,1)</f>
        <v>1</v>
      </c>
      <c r="AM2194" s="77">
        <f>IF(AND(K2194&gt;Variables!$G$10,K2194&lt;Variables!$G$11),0,1)</f>
        <v>1</v>
      </c>
      <c r="AN2194" s="77">
        <f>IF(H2194&lt;Variables!$G$13,1,0)</f>
        <v>1</v>
      </c>
      <c r="AO2194" s="77">
        <f>IF(R2194&lt;Variables!$G$12,0,1)</f>
        <v>1</v>
      </c>
      <c r="AP2194" s="78">
        <f t="shared" si="69"/>
        <v>1</v>
      </c>
      <c r="AQ2194" s="77">
        <f>IF(V2194&lt;Variables!$G$15,1,0)</f>
        <v>1</v>
      </c>
      <c r="AR2194" s="126">
        <v>1</v>
      </c>
      <c r="AS2194" s="126">
        <v>0</v>
      </c>
      <c r="AT2194" s="126">
        <v>0</v>
      </c>
      <c r="AU2194" s="126">
        <v>0</v>
      </c>
      <c r="BA2194" s="126">
        <v>2</v>
      </c>
    </row>
    <row r="2195" spans="3:53" ht="14.5" x14ac:dyDescent="0.35">
      <c r="C2195" s="126" t="s">
        <v>353</v>
      </c>
      <c r="D2195" s="126" t="s">
        <v>344</v>
      </c>
      <c r="E2195" s="126">
        <v>43.71</v>
      </c>
      <c r="F2195" s="126">
        <v>6.23</v>
      </c>
      <c r="G2195" s="126">
        <v>4.8600000000000003</v>
      </c>
      <c r="H2195" s="126">
        <v>2950</v>
      </c>
      <c r="I2195" s="126">
        <v>7.88</v>
      </c>
      <c r="J2195" s="126" t="s">
        <v>75</v>
      </c>
      <c r="K2195" s="126">
        <v>80.52</v>
      </c>
      <c r="L2195" s="126">
        <v>43.000000000000007</v>
      </c>
      <c r="M2195" s="126">
        <v>1.395348837209289</v>
      </c>
      <c r="N2195" s="126">
        <v>42.762913043478257</v>
      </c>
      <c r="O2195" s="126">
        <v>1.957506860373742</v>
      </c>
      <c r="P2195" s="126">
        <v>160614</v>
      </c>
      <c r="Q2195" s="126">
        <v>662952</v>
      </c>
      <c r="R2195" s="126">
        <v>0.24</v>
      </c>
      <c r="S2195" s="126">
        <v>33.453000000000003</v>
      </c>
      <c r="T2195" s="126">
        <v>5.6469999999999994</v>
      </c>
      <c r="U2195" s="126">
        <v>17.2028</v>
      </c>
      <c r="V2195" s="126">
        <v>2.5239196279069782</v>
      </c>
      <c r="AC2195" s="126">
        <v>43.66</v>
      </c>
      <c r="AD2195" s="126">
        <v>42.41</v>
      </c>
      <c r="AH2195" s="77">
        <f>IF(AND(M2195&lt;Variables!$G$6,M2195&gt;Variables!$G$5),0,1)</f>
        <v>1</v>
      </c>
      <c r="AI2195" s="77">
        <f t="shared" si="68"/>
        <v>0</v>
      </c>
      <c r="AJ2195" s="77">
        <f>IF(I2195&gt;Variables!$G$7,0,1)</f>
        <v>1</v>
      </c>
      <c r="AK2195" s="77">
        <f>IF(F2195&gt;Variables!$G$8,0,1)</f>
        <v>1</v>
      </c>
      <c r="AL2195" s="77">
        <f>IF(G2195&gt;Variables!$G$9,0,1)</f>
        <v>1</v>
      </c>
      <c r="AM2195" s="77">
        <f>IF(AND(K2195&gt;Variables!$G$10,K2195&lt;Variables!$G$11),0,1)</f>
        <v>1</v>
      </c>
      <c r="AN2195" s="77">
        <f>IF(H2195&lt;Variables!$G$13,1,0)</f>
        <v>0</v>
      </c>
      <c r="AO2195" s="77">
        <f>IF(R2195&lt;Variables!$G$12,0,1)</f>
        <v>0</v>
      </c>
      <c r="AP2195" s="78">
        <f t="shared" si="69"/>
        <v>1</v>
      </c>
      <c r="AQ2195" s="77">
        <f>IF(V2195&lt;Variables!$G$15,1,0)</f>
        <v>1</v>
      </c>
      <c r="AR2195" s="126">
        <v>0</v>
      </c>
      <c r="AS2195" s="126">
        <v>0</v>
      </c>
      <c r="AT2195" s="126">
        <v>1</v>
      </c>
      <c r="AU2195" s="126">
        <v>0</v>
      </c>
      <c r="BA2195" s="126">
        <v>-1.52</v>
      </c>
    </row>
    <row r="2196" spans="3:53" ht="14.5" x14ac:dyDescent="0.35">
      <c r="C2196" s="126" t="s">
        <v>353</v>
      </c>
      <c r="D2196" s="126" t="s">
        <v>277</v>
      </c>
      <c r="E2196" s="126">
        <v>22.65</v>
      </c>
      <c r="F2196" s="126">
        <v>6.21</v>
      </c>
      <c r="G2196" s="126">
        <v>2.31</v>
      </c>
      <c r="H2196" s="126">
        <v>2160</v>
      </c>
      <c r="I2196" s="126">
        <v>-3.5640000000000001</v>
      </c>
      <c r="J2196" s="126" t="s">
        <v>75</v>
      </c>
      <c r="K2196" s="126">
        <v>66.19</v>
      </c>
      <c r="L2196" s="126">
        <v>22.32151</v>
      </c>
      <c r="M2196" s="126">
        <v>1.2476306486433999</v>
      </c>
      <c r="N2196" s="126">
        <v>22.317989130434789</v>
      </c>
      <c r="O2196" s="126">
        <v>1.2636034004543939</v>
      </c>
      <c r="P2196" s="126">
        <v>579992</v>
      </c>
      <c r="Q2196" s="126">
        <v>2482000</v>
      </c>
      <c r="R2196" s="126">
        <v>0.23</v>
      </c>
      <c r="S2196" s="126">
        <v>33.453000000000003</v>
      </c>
      <c r="T2196" s="126">
        <v>5.6469999999999994</v>
      </c>
      <c r="U2196" s="126">
        <v>17.2028</v>
      </c>
      <c r="V2196" s="126">
        <v>2.4439548862332341</v>
      </c>
      <c r="AC2196" s="126">
        <v>23.67</v>
      </c>
      <c r="AD2196" s="126">
        <v>22.49</v>
      </c>
      <c r="AH2196" s="77">
        <f>IF(AND(M2196&lt;Variables!$G$6,M2196&gt;Variables!$G$5),0,1)</f>
        <v>1</v>
      </c>
      <c r="AI2196" s="77">
        <f t="shared" si="68"/>
        <v>0</v>
      </c>
      <c r="AJ2196" s="77">
        <f>IF(I2196&gt;Variables!$G$7,0,1)</f>
        <v>1</v>
      </c>
      <c r="AK2196" s="77">
        <f>IF(F2196&gt;Variables!$G$8,0,1)</f>
        <v>1</v>
      </c>
      <c r="AL2196" s="77">
        <f>IF(G2196&gt;Variables!$G$9,0,1)</f>
        <v>1</v>
      </c>
      <c r="AM2196" s="77">
        <f>IF(AND(K2196&gt;Variables!$G$10,K2196&lt;Variables!$G$11),0,1)</f>
        <v>0</v>
      </c>
      <c r="AN2196" s="77">
        <f>IF(H2196&lt;Variables!$G$13,1,0)</f>
        <v>0</v>
      </c>
      <c r="AO2196" s="77">
        <f>IF(R2196&lt;Variables!$G$12,0,1)</f>
        <v>0</v>
      </c>
      <c r="AP2196" s="78">
        <f t="shared" si="69"/>
        <v>1</v>
      </c>
      <c r="AQ2196" s="77">
        <f>IF(V2196&lt;Variables!$G$15,1,0)</f>
        <v>1</v>
      </c>
      <c r="AR2196" s="126">
        <v>1</v>
      </c>
      <c r="AS2196" s="126">
        <v>0</v>
      </c>
      <c r="AT2196" s="126">
        <v>0</v>
      </c>
      <c r="AU2196" s="126">
        <v>0</v>
      </c>
      <c r="BA2196" s="126">
        <v>2</v>
      </c>
    </row>
    <row r="2197" spans="3:53" ht="14.5" x14ac:dyDescent="0.35">
      <c r="C2197" s="126" t="s">
        <v>353</v>
      </c>
      <c r="D2197" s="126" t="s">
        <v>152</v>
      </c>
      <c r="E2197" s="126">
        <v>0.03</v>
      </c>
      <c r="F2197" s="126">
        <v>5.96</v>
      </c>
      <c r="G2197" s="126">
        <v>-30.23</v>
      </c>
      <c r="H2197" s="126">
        <v>-99999</v>
      </c>
      <c r="I2197" s="126">
        <v>2.5999999999999999E-2</v>
      </c>
      <c r="J2197" s="126" t="s">
        <v>75</v>
      </c>
      <c r="K2197" s="126">
        <v>45.91</v>
      </c>
      <c r="L2197" s="126">
        <v>3.1469444444444439E-2</v>
      </c>
      <c r="M2197" s="126">
        <v>-2.4450525200811848</v>
      </c>
      <c r="N2197" s="126">
        <v>3.1573863636363643E-2</v>
      </c>
      <c r="O2197" s="126">
        <v>-2.7676804030951891</v>
      </c>
      <c r="P2197" s="126">
        <v>6250000</v>
      </c>
      <c r="Q2197" s="126">
        <v>13766000</v>
      </c>
      <c r="R2197" s="126">
        <v>0.45</v>
      </c>
      <c r="S2197" s="126">
        <v>33.453000000000003</v>
      </c>
      <c r="T2197" s="126">
        <v>5.6469999999999994</v>
      </c>
      <c r="U2197" s="126">
        <v>17.2028</v>
      </c>
      <c r="V2197" s="126">
        <v>2.3593182007591129</v>
      </c>
      <c r="AC2197" s="126">
        <v>0.04</v>
      </c>
      <c r="AD2197" s="126">
        <v>3.0599999999999999E-2</v>
      </c>
      <c r="AH2197" s="77">
        <f>IF(AND(M2197&lt;Variables!$G$6,M2197&gt;Variables!$G$5),0,1)</f>
        <v>0</v>
      </c>
      <c r="AI2197" s="77">
        <f t="shared" si="68"/>
        <v>1</v>
      </c>
      <c r="AJ2197" s="77">
        <f>IF(I2197&gt;Variables!$G$7,0,1)</f>
        <v>1</v>
      </c>
      <c r="AK2197" s="77">
        <f>IF(F2197&gt;Variables!$G$8,0,1)</f>
        <v>1</v>
      </c>
      <c r="AL2197" s="77">
        <f>IF(G2197&gt;Variables!$G$9,0,1)</f>
        <v>1</v>
      </c>
      <c r="AM2197" s="77">
        <f>IF(AND(K2197&gt;Variables!$G$10,K2197&lt;Variables!$G$11),0,1)</f>
        <v>1</v>
      </c>
      <c r="AN2197" s="77">
        <f>IF(H2197&lt;Variables!$G$13,1,0)</f>
        <v>1</v>
      </c>
      <c r="AO2197" s="77">
        <f>IF(R2197&lt;Variables!$G$12,0,1)</f>
        <v>0</v>
      </c>
      <c r="AP2197" s="78">
        <f t="shared" si="69"/>
        <v>1</v>
      </c>
      <c r="AQ2197" s="77">
        <f>IF(V2197&lt;Variables!$G$15,1,0)</f>
        <v>1</v>
      </c>
      <c r="AR2197" s="126">
        <v>1</v>
      </c>
      <c r="AS2197" s="126">
        <v>0</v>
      </c>
      <c r="AT2197" s="126">
        <v>0</v>
      </c>
      <c r="AU2197" s="126">
        <v>0</v>
      </c>
      <c r="BA2197" s="126">
        <v>2</v>
      </c>
    </row>
    <row r="2198" spans="3:53" ht="14.5" x14ac:dyDescent="0.35">
      <c r="C2198" s="126" t="s">
        <v>353</v>
      </c>
      <c r="D2198" s="126" t="s">
        <v>343</v>
      </c>
      <c r="E2198" s="126">
        <v>51.78</v>
      </c>
      <c r="F2198" s="126">
        <v>5.59</v>
      </c>
      <c r="G2198" s="126">
        <v>3.66</v>
      </c>
      <c r="H2198" s="126">
        <v>10730</v>
      </c>
      <c r="I2198" s="126">
        <v>97.283000000000001</v>
      </c>
      <c r="J2198" s="126" t="s">
        <v>75</v>
      </c>
      <c r="K2198" s="126">
        <v>64.540000000000006</v>
      </c>
      <c r="L2198" s="126">
        <v>51.380474999999997</v>
      </c>
      <c r="M2198" s="126">
        <v>0.47591035310591401</v>
      </c>
      <c r="N2198" s="126">
        <v>51.104989130434781</v>
      </c>
      <c r="O2198" s="126">
        <v>1.0175344490104481</v>
      </c>
      <c r="P2198" s="126">
        <v>791025</v>
      </c>
      <c r="Q2198" s="126">
        <v>1956000</v>
      </c>
      <c r="R2198" s="126">
        <v>0.4</v>
      </c>
      <c r="S2198" s="126">
        <v>33.453000000000003</v>
      </c>
      <c r="T2198" s="126">
        <v>5.6469999999999994</v>
      </c>
      <c r="U2198" s="126">
        <v>17.2028</v>
      </c>
      <c r="V2198" s="126">
        <v>2.4852765317085921</v>
      </c>
      <c r="AC2198" s="126">
        <v>52.34</v>
      </c>
      <c r="AD2198" s="126">
        <v>51.19</v>
      </c>
      <c r="AH2198" s="77">
        <f>IF(AND(M2198&lt;Variables!$G$6,M2198&gt;Variables!$G$5),0,1)</f>
        <v>1</v>
      </c>
      <c r="AI2198" s="77">
        <f t="shared" si="68"/>
        <v>0</v>
      </c>
      <c r="AJ2198" s="77">
        <f>IF(I2198&gt;Variables!$G$7,0,1)</f>
        <v>0</v>
      </c>
      <c r="AK2198" s="77">
        <f>IF(F2198&gt;Variables!$G$8,0,1)</f>
        <v>1</v>
      </c>
      <c r="AL2198" s="77">
        <f>IF(G2198&gt;Variables!$G$9,0,1)</f>
        <v>1</v>
      </c>
      <c r="AM2198" s="77">
        <f>IF(AND(K2198&gt;Variables!$G$10,K2198&lt;Variables!$G$11),0,1)</f>
        <v>0</v>
      </c>
      <c r="AN2198" s="77">
        <f>IF(H2198&lt;Variables!$G$13,1,0)</f>
        <v>0</v>
      </c>
      <c r="AO2198" s="77">
        <f>IF(R2198&lt;Variables!$G$12,0,1)</f>
        <v>0</v>
      </c>
      <c r="AP2198" s="78">
        <f t="shared" si="69"/>
        <v>1</v>
      </c>
      <c r="AQ2198" s="77">
        <f>IF(V2198&lt;Variables!$G$15,1,0)</f>
        <v>1</v>
      </c>
      <c r="AR2198" s="126">
        <v>1</v>
      </c>
      <c r="AS2198" s="126">
        <v>0</v>
      </c>
      <c r="AT2198" s="126">
        <v>0</v>
      </c>
      <c r="AU2198" s="126">
        <v>0</v>
      </c>
      <c r="BA2198" s="126">
        <v>1.01</v>
      </c>
    </row>
    <row r="2199" spans="3:53" ht="14.5" x14ac:dyDescent="0.35">
      <c r="C2199" s="126" t="s">
        <v>353</v>
      </c>
      <c r="D2199" s="126" t="s">
        <v>120</v>
      </c>
      <c r="E2199" s="126">
        <v>12.05</v>
      </c>
      <c r="F2199" s="126">
        <v>5.35</v>
      </c>
      <c r="G2199" s="126">
        <v>-0.04</v>
      </c>
      <c r="H2199" s="126">
        <v>6950</v>
      </c>
      <c r="I2199" s="126">
        <v>-52.787999999999997</v>
      </c>
      <c r="J2199" s="126" t="s">
        <v>75</v>
      </c>
      <c r="K2199" s="126">
        <v>51.33</v>
      </c>
      <c r="L2199" s="126">
        <v>12.060969999999999</v>
      </c>
      <c r="M2199" s="126">
        <v>-0.42260282547754879</v>
      </c>
      <c r="N2199" s="126">
        <v>11.90499782608696</v>
      </c>
      <c r="O2199" s="126">
        <v>0.88200078191494946</v>
      </c>
      <c r="P2199" s="126">
        <v>48983000</v>
      </c>
      <c r="Q2199" s="126">
        <v>30149000</v>
      </c>
      <c r="R2199" s="126">
        <v>1.62</v>
      </c>
      <c r="S2199" s="126">
        <v>33.453000000000003</v>
      </c>
      <c r="T2199" s="126">
        <v>5.6469999999999994</v>
      </c>
      <c r="U2199" s="126">
        <v>17.2028</v>
      </c>
      <c r="V2199" s="126">
        <v>2.393389707819189</v>
      </c>
      <c r="AC2199" s="126">
        <v>13.96</v>
      </c>
      <c r="AD2199" s="126">
        <v>11.79</v>
      </c>
      <c r="AH2199" s="77">
        <f>IF(AND(M2199&lt;Variables!$G$6,M2199&gt;Variables!$G$5),0,1)</f>
        <v>1</v>
      </c>
      <c r="AI2199" s="77">
        <f t="shared" si="68"/>
        <v>0</v>
      </c>
      <c r="AJ2199" s="77">
        <f>IF(I2199&gt;Variables!$G$7,0,1)</f>
        <v>1</v>
      </c>
      <c r="AK2199" s="77">
        <f>IF(F2199&gt;Variables!$G$8,0,1)</f>
        <v>1</v>
      </c>
      <c r="AL2199" s="77">
        <f>IF(G2199&gt;Variables!$G$9,0,1)</f>
        <v>1</v>
      </c>
      <c r="AM2199" s="77">
        <f>IF(AND(K2199&gt;Variables!$G$10,K2199&lt;Variables!$G$11),0,1)</f>
        <v>1</v>
      </c>
      <c r="AN2199" s="77">
        <f>IF(H2199&lt;Variables!$G$13,1,0)</f>
        <v>0</v>
      </c>
      <c r="AO2199" s="77">
        <f>IF(R2199&lt;Variables!$G$12,0,1)</f>
        <v>0</v>
      </c>
      <c r="AP2199" s="78">
        <f t="shared" si="69"/>
        <v>1</v>
      </c>
      <c r="AQ2199" s="77">
        <f>IF(V2199&lt;Variables!$G$15,1,0)</f>
        <v>1</v>
      </c>
      <c r="AR2199" s="126">
        <v>1</v>
      </c>
      <c r="AS2199" s="126">
        <v>0</v>
      </c>
      <c r="AT2199" s="126">
        <v>0</v>
      </c>
      <c r="AU2199" s="126">
        <v>0</v>
      </c>
      <c r="BA2199" s="126">
        <v>2.42</v>
      </c>
    </row>
    <row r="2200" spans="3:53" ht="14.5" x14ac:dyDescent="0.35">
      <c r="C2200" s="126" t="s">
        <v>353</v>
      </c>
      <c r="D2200" s="126" t="s">
        <v>355</v>
      </c>
      <c r="E2200" s="126">
        <v>43.33</v>
      </c>
      <c r="F2200" s="126">
        <v>5.19</v>
      </c>
      <c r="G2200" s="126">
        <v>2.95</v>
      </c>
      <c r="H2200" s="126">
        <v>4130</v>
      </c>
      <c r="I2200" s="126">
        <v>37.338999999999999</v>
      </c>
      <c r="J2200" s="126" t="s">
        <v>75</v>
      </c>
      <c r="K2200" s="126">
        <v>79.19</v>
      </c>
      <c r="L2200" s="126">
        <v>42.780940000000001</v>
      </c>
      <c r="M2200" s="126">
        <v>1.119797741704593</v>
      </c>
      <c r="N2200" s="126">
        <v>42.570417777777777</v>
      </c>
      <c r="O2200" s="126">
        <v>1.619862473095538</v>
      </c>
      <c r="P2200" s="126">
        <v>160094</v>
      </c>
      <c r="Q2200" s="126">
        <v>800842</v>
      </c>
      <c r="R2200" s="126">
        <v>0.2</v>
      </c>
      <c r="S2200" s="126">
        <v>33.453000000000003</v>
      </c>
      <c r="T2200" s="126">
        <v>5.6469999999999994</v>
      </c>
      <c r="U2200" s="126">
        <v>17.2028</v>
      </c>
      <c r="V2200" s="126">
        <v>2.5458939028356089</v>
      </c>
      <c r="AC2200" s="126">
        <v>43.518000000000001</v>
      </c>
      <c r="AD2200" s="126">
        <v>42.674999999999997</v>
      </c>
      <c r="AH2200" s="77">
        <f>IF(AND(M2200&lt;Variables!$G$6,M2200&gt;Variables!$G$5),0,1)</f>
        <v>1</v>
      </c>
      <c r="AI2200" s="77">
        <f t="shared" si="68"/>
        <v>0</v>
      </c>
      <c r="AJ2200" s="77">
        <f>IF(I2200&gt;Variables!$G$7,0,1)</f>
        <v>1</v>
      </c>
      <c r="AK2200" s="77">
        <f>IF(F2200&gt;Variables!$G$8,0,1)</f>
        <v>1</v>
      </c>
      <c r="AL2200" s="77">
        <f>IF(G2200&gt;Variables!$G$9,0,1)</f>
        <v>1</v>
      </c>
      <c r="AM2200" s="77">
        <f>IF(AND(K2200&gt;Variables!$G$10,K2200&lt;Variables!$G$11),0,1)</f>
        <v>1</v>
      </c>
      <c r="AN2200" s="77">
        <f>IF(H2200&lt;Variables!$G$13,1,0)</f>
        <v>0</v>
      </c>
      <c r="AO2200" s="77">
        <f>IF(R2200&lt;Variables!$G$12,0,1)</f>
        <v>0</v>
      </c>
      <c r="AP2200" s="78">
        <f t="shared" si="69"/>
        <v>1</v>
      </c>
      <c r="AQ2200" s="77">
        <f>IF(V2200&lt;Variables!$G$15,1,0)</f>
        <v>1</v>
      </c>
      <c r="AR2200" s="126">
        <v>0</v>
      </c>
      <c r="AS2200" s="126">
        <v>0</v>
      </c>
      <c r="AT2200" s="126">
        <v>0</v>
      </c>
      <c r="AU2200" s="126">
        <v>1</v>
      </c>
      <c r="BA2200" s="126">
        <v>-0.86</v>
      </c>
    </row>
    <row r="2201" spans="3:53" ht="14.5" x14ac:dyDescent="0.35">
      <c r="C2201" s="126" t="s">
        <v>353</v>
      </c>
      <c r="D2201" s="126" t="s">
        <v>356</v>
      </c>
      <c r="E2201" s="126">
        <v>31.02</v>
      </c>
      <c r="F2201" s="126">
        <v>5.12</v>
      </c>
      <c r="G2201" s="126">
        <v>4.7</v>
      </c>
      <c r="H2201" s="126">
        <v>3460</v>
      </c>
      <c r="I2201" s="126">
        <v>6.0670000000000002</v>
      </c>
      <c r="J2201" s="126" t="s">
        <v>75</v>
      </c>
      <c r="K2201" s="126">
        <v>72.11</v>
      </c>
      <c r="L2201" s="126">
        <v>30.78122307692308</v>
      </c>
      <c r="M2201" s="126">
        <v>0.6782606479124722</v>
      </c>
      <c r="N2201" s="126">
        <v>30.328597142857141</v>
      </c>
      <c r="O2201" s="126">
        <v>2.180789484022104</v>
      </c>
      <c r="P2201" s="126">
        <v>50947</v>
      </c>
      <c r="Q2201" s="126">
        <v>791580</v>
      </c>
      <c r="R2201" s="126">
        <v>0.06</v>
      </c>
      <c r="S2201" s="126">
        <v>33.453000000000003</v>
      </c>
      <c r="T2201" s="126">
        <v>5.6469999999999994</v>
      </c>
      <c r="U2201" s="126">
        <v>17.2028</v>
      </c>
      <c r="V2201" s="126">
        <v>2.5351153847858798</v>
      </c>
      <c r="AC2201" s="126">
        <v>31.04</v>
      </c>
      <c r="AD2201" s="126">
        <v>30.34</v>
      </c>
      <c r="AH2201" s="77">
        <f>IF(AND(M2201&lt;Variables!$G$6,M2201&gt;Variables!$G$5),0,1)</f>
        <v>1</v>
      </c>
      <c r="AI2201" s="77">
        <f t="shared" si="68"/>
        <v>0</v>
      </c>
      <c r="AJ2201" s="77">
        <f>IF(I2201&gt;Variables!$G$7,0,1)</f>
        <v>1</v>
      </c>
      <c r="AK2201" s="77">
        <f>IF(F2201&gt;Variables!$G$8,0,1)</f>
        <v>1</v>
      </c>
      <c r="AL2201" s="77">
        <f>IF(G2201&gt;Variables!$G$9,0,1)</f>
        <v>1</v>
      </c>
      <c r="AM2201" s="77">
        <f>IF(AND(K2201&gt;Variables!$G$10,K2201&lt;Variables!$G$11),0,1)</f>
        <v>1</v>
      </c>
      <c r="AN2201" s="77">
        <f>IF(H2201&lt;Variables!$G$13,1,0)</f>
        <v>0</v>
      </c>
      <c r="AO2201" s="77">
        <f>IF(R2201&lt;Variables!$G$12,0,1)</f>
        <v>0</v>
      </c>
      <c r="AP2201" s="78">
        <f t="shared" si="69"/>
        <v>1</v>
      </c>
      <c r="AQ2201" s="77">
        <f>IF(V2201&lt;Variables!$G$15,1,0)</f>
        <v>1</v>
      </c>
      <c r="AR2201" s="126">
        <v>0</v>
      </c>
      <c r="AS2201" s="126">
        <v>0</v>
      </c>
      <c r="AT2201" s="126">
        <v>0</v>
      </c>
      <c r="AU2201" s="126">
        <v>1</v>
      </c>
      <c r="BA2201" s="126">
        <v>-0.74</v>
      </c>
    </row>
    <row r="2202" spans="3:53" ht="14.5" x14ac:dyDescent="0.35">
      <c r="C2202" s="126" t="s">
        <v>353</v>
      </c>
      <c r="D2202" s="126" t="s">
        <v>345</v>
      </c>
      <c r="E2202" s="126">
        <v>60.7</v>
      </c>
      <c r="F2202" s="126">
        <v>81.89</v>
      </c>
      <c r="G2202" s="126">
        <v>-0.14000000000000001</v>
      </c>
      <c r="H2202" s="126">
        <v>621.19000000000005</v>
      </c>
      <c r="I2202" s="126">
        <v>32.353000000000002</v>
      </c>
      <c r="J2202" s="126" t="s">
        <v>74</v>
      </c>
      <c r="K2202" s="126">
        <v>84</v>
      </c>
      <c r="L2202" s="126">
        <v>60.534399999999991</v>
      </c>
      <c r="M2202" s="126">
        <v>9.2509383094707565E-3</v>
      </c>
      <c r="N2202" s="126">
        <v>60.325543478260883</v>
      </c>
      <c r="O2202" s="126">
        <v>0.35549869818645807</v>
      </c>
      <c r="P2202" s="126">
        <v>1530000</v>
      </c>
      <c r="Q2202" s="126">
        <v>72250</v>
      </c>
      <c r="R2202" s="126">
        <v>21.18</v>
      </c>
      <c r="S2202" s="126">
        <v>33.453000000000003</v>
      </c>
      <c r="T2202" s="126">
        <v>5.6469999999999994</v>
      </c>
      <c r="U2202" s="126">
        <v>17.2028</v>
      </c>
      <c r="V2202" s="126">
        <v>2.71809110746947</v>
      </c>
      <c r="AC2202" s="126">
        <v>62.1</v>
      </c>
      <c r="AD2202" s="126">
        <v>60.48</v>
      </c>
      <c r="AH2202" s="77">
        <f>IF(AND(M2202&lt;Variables!$G$6,M2202&gt;Variables!$G$5),0,1)</f>
        <v>1</v>
      </c>
      <c r="AI2202" s="77">
        <f t="shared" si="68"/>
        <v>0</v>
      </c>
      <c r="AJ2202" s="77">
        <f>IF(I2202&gt;Variables!$G$7,0,1)</f>
        <v>1</v>
      </c>
      <c r="AK2202" s="77">
        <f>IF(F2202&gt;Variables!$G$8,0,1)</f>
        <v>0</v>
      </c>
      <c r="AL2202" s="77">
        <f>IF(G2202&gt;Variables!$G$9,0,1)</f>
        <v>1</v>
      </c>
      <c r="AM2202" s="77">
        <f>IF(AND(K2202&gt;Variables!$G$10,K2202&lt;Variables!$G$11),0,1)</f>
        <v>1</v>
      </c>
      <c r="AN2202" s="77">
        <f>IF(H2202&lt;Variables!$G$13,1,0)</f>
        <v>1</v>
      </c>
      <c r="AO2202" s="77">
        <f>IF(R2202&lt;Variables!$G$12,0,1)</f>
        <v>1</v>
      </c>
      <c r="AP2202" s="78">
        <f t="shared" si="69"/>
        <v>0</v>
      </c>
      <c r="AQ2202" s="77">
        <f>IF(V2202&lt;Variables!$G$15,1,0)</f>
        <v>0</v>
      </c>
      <c r="AR2202" s="126">
        <v>0</v>
      </c>
      <c r="AS2202" s="126">
        <v>1</v>
      </c>
      <c r="AT2202" s="126">
        <v>0</v>
      </c>
      <c r="AU2202" s="126">
        <v>0</v>
      </c>
      <c r="BA2202" s="126">
        <v>0.25</v>
      </c>
    </row>
    <row r="2203" spans="3:53" ht="14.5" x14ac:dyDescent="0.35">
      <c r="C2203" s="126" t="s">
        <v>353</v>
      </c>
      <c r="D2203" s="126" t="s">
        <v>347</v>
      </c>
      <c r="E2203" s="126">
        <v>4.62</v>
      </c>
      <c r="F2203" s="126">
        <v>25.53</v>
      </c>
      <c r="G2203" s="126">
        <v>-5.39</v>
      </c>
      <c r="H2203" s="126">
        <v>186.8</v>
      </c>
      <c r="I2203" s="126">
        <v>-38.537999999999997</v>
      </c>
      <c r="J2203" s="126" t="s">
        <v>74</v>
      </c>
      <c r="K2203" s="126">
        <v>52.44</v>
      </c>
      <c r="L2203" s="126">
        <v>4.7465899999999994</v>
      </c>
      <c r="M2203" s="126">
        <v>-0.1388365121065693</v>
      </c>
      <c r="N2203" s="126">
        <v>4.7594608695652179</v>
      </c>
      <c r="O2203" s="126">
        <v>-0.40888810935839071</v>
      </c>
      <c r="P2203" s="126">
        <v>13470000</v>
      </c>
      <c r="Q2203" s="126">
        <v>232520</v>
      </c>
      <c r="R2203" s="126">
        <v>57.93</v>
      </c>
      <c r="S2203" s="126">
        <v>33.453000000000003</v>
      </c>
      <c r="T2203" s="126">
        <v>5.6469999999999994</v>
      </c>
      <c r="U2203" s="126">
        <v>17.2028</v>
      </c>
      <c r="V2203" s="126">
        <v>2.396866491341362</v>
      </c>
      <c r="AC2203" s="126">
        <v>4.7699999999999996</v>
      </c>
      <c r="AD2203" s="126">
        <v>4.01</v>
      </c>
      <c r="AH2203" s="77">
        <f>IF(AND(M2203&lt;Variables!$G$6,M2203&gt;Variables!$G$5),0,1)</f>
        <v>1</v>
      </c>
      <c r="AI2203" s="77">
        <f t="shared" si="68"/>
        <v>1</v>
      </c>
      <c r="AJ2203" s="77">
        <f>IF(I2203&gt;Variables!$G$7,0,1)</f>
        <v>1</v>
      </c>
      <c r="AK2203" s="77">
        <f>IF(F2203&gt;Variables!$G$8,0,1)</f>
        <v>0</v>
      </c>
      <c r="AL2203" s="77">
        <f>IF(G2203&gt;Variables!$G$9,0,1)</f>
        <v>1</v>
      </c>
      <c r="AM2203" s="77">
        <f>IF(AND(K2203&gt;Variables!$G$10,K2203&lt;Variables!$G$11),0,1)</f>
        <v>1</v>
      </c>
      <c r="AN2203" s="77">
        <f>IF(H2203&lt;Variables!$G$13,1,0)</f>
        <v>1</v>
      </c>
      <c r="AO2203" s="77">
        <f>IF(R2203&lt;Variables!$G$12,0,1)</f>
        <v>1</v>
      </c>
      <c r="AP2203" s="78">
        <f t="shared" si="69"/>
        <v>0</v>
      </c>
      <c r="AQ2203" s="77">
        <f>IF(V2203&lt;Variables!$G$15,1,0)</f>
        <v>1</v>
      </c>
      <c r="AR2203" s="126">
        <v>1</v>
      </c>
      <c r="AS2203" s="126">
        <v>0</v>
      </c>
      <c r="AT2203" s="126">
        <v>0</v>
      </c>
      <c r="AU2203" s="126">
        <v>0</v>
      </c>
      <c r="BA2203" s="126">
        <v>2</v>
      </c>
    </row>
    <row r="2204" spans="3:53" ht="14.5" x14ac:dyDescent="0.35">
      <c r="C2204" s="126" t="s">
        <v>353</v>
      </c>
      <c r="D2204" s="126" t="s">
        <v>131</v>
      </c>
      <c r="E2204" s="126">
        <v>1.52</v>
      </c>
      <c r="F2204" s="126">
        <v>15.89</v>
      </c>
      <c r="G2204" s="126">
        <v>9.09</v>
      </c>
      <c r="H2204" s="126">
        <v>2280</v>
      </c>
      <c r="I2204" s="126">
        <v>2.351</v>
      </c>
      <c r="J2204" s="126" t="s">
        <v>74</v>
      </c>
      <c r="K2204" s="126">
        <v>71.489999999999995</v>
      </c>
      <c r="L2204" s="126">
        <v>1.4624200000000001</v>
      </c>
      <c r="M2204" s="126">
        <v>2.945802163537167</v>
      </c>
      <c r="N2204" s="126">
        <v>1.4350608695652169</v>
      </c>
      <c r="O2204" s="126">
        <v>4.9084419991274464</v>
      </c>
      <c r="P2204" s="126">
        <v>35767000</v>
      </c>
      <c r="Q2204" s="126">
        <v>19257000</v>
      </c>
      <c r="R2204" s="126">
        <v>1.86</v>
      </c>
      <c r="S2204" s="126">
        <v>33.453000000000003</v>
      </c>
      <c r="T2204" s="126">
        <v>5.6469999999999994</v>
      </c>
      <c r="U2204" s="126">
        <v>17.2028</v>
      </c>
      <c r="V2204" s="126">
        <v>2.3302198705761672</v>
      </c>
      <c r="AC2204" s="126">
        <v>1.66</v>
      </c>
      <c r="AD2204" s="126">
        <v>1.46</v>
      </c>
      <c r="AH2204" s="77">
        <f>IF(AND(M2204&lt;Variables!$G$6,M2204&gt;Variables!$G$5),0,1)</f>
        <v>1</v>
      </c>
      <c r="AI2204" s="77">
        <f t="shared" si="68"/>
        <v>0</v>
      </c>
      <c r="AJ2204" s="77">
        <f>IF(I2204&gt;Variables!$G$7,0,1)</f>
        <v>1</v>
      </c>
      <c r="AK2204" s="77">
        <f>IF(F2204&gt;Variables!$G$8,0,1)</f>
        <v>0</v>
      </c>
      <c r="AL2204" s="77">
        <f>IF(G2204&gt;Variables!$G$9,0,1)</f>
        <v>1</v>
      </c>
      <c r="AM2204" s="77">
        <f>IF(AND(K2204&gt;Variables!$G$10,K2204&lt;Variables!$G$11),0,1)</f>
        <v>1</v>
      </c>
      <c r="AN2204" s="77">
        <f>IF(H2204&lt;Variables!$G$13,1,0)</f>
        <v>0</v>
      </c>
      <c r="AO2204" s="77">
        <f>IF(R2204&lt;Variables!$G$12,0,1)</f>
        <v>0</v>
      </c>
      <c r="AP2204" s="78">
        <f t="shared" si="69"/>
        <v>0</v>
      </c>
      <c r="AQ2204" s="77">
        <f>IF(V2204&lt;Variables!$G$15,1,0)</f>
        <v>1</v>
      </c>
      <c r="AR2204" s="126">
        <v>0</v>
      </c>
      <c r="AS2204" s="126">
        <v>0</v>
      </c>
      <c r="AT2204" s="126">
        <v>1</v>
      </c>
      <c r="AU2204" s="126">
        <v>0</v>
      </c>
      <c r="BA2204" s="126">
        <v>-2.25</v>
      </c>
    </row>
    <row r="2205" spans="3:53" ht="14.5" x14ac:dyDescent="0.35">
      <c r="C2205" s="126" t="s">
        <v>353</v>
      </c>
      <c r="D2205" s="126" t="s">
        <v>340</v>
      </c>
      <c r="E2205" s="126">
        <v>36.46</v>
      </c>
      <c r="F2205" s="126">
        <v>7.27</v>
      </c>
      <c r="G2205" s="126">
        <v>3.68</v>
      </c>
      <c r="H2205" s="126">
        <v>3340</v>
      </c>
      <c r="I2205" s="126">
        <v>-0.78</v>
      </c>
      <c r="J2205" s="126" t="s">
        <v>75</v>
      </c>
      <c r="K2205" s="126">
        <v>46.3</v>
      </c>
      <c r="L2205" s="126">
        <v>36.528538888888889</v>
      </c>
      <c r="M2205" s="126">
        <v>-0.59826890299015201</v>
      </c>
      <c r="N2205" s="126">
        <v>36.516338636363628</v>
      </c>
      <c r="O2205" s="126">
        <v>-0.5650583932260661</v>
      </c>
      <c r="P2205" s="126">
        <v>302126</v>
      </c>
      <c r="Q2205" s="126">
        <v>915458</v>
      </c>
      <c r="R2205" s="126">
        <v>0.33</v>
      </c>
      <c r="S2205" s="126">
        <v>33.453000000000003</v>
      </c>
      <c r="T2205" s="126">
        <v>5.6469999999999994</v>
      </c>
      <c r="U2205" s="126">
        <v>17.2028</v>
      </c>
      <c r="V2205" s="126">
        <v>2.3378301292879522</v>
      </c>
      <c r="AC2205" s="126">
        <v>36.5</v>
      </c>
      <c r="AD2205" s="126">
        <v>35</v>
      </c>
      <c r="AH2205" s="77">
        <f>IF(AND(M2205&lt;Variables!$G$6,M2205&gt;Variables!$G$5),0,1)</f>
        <v>1</v>
      </c>
      <c r="AI2205" s="77">
        <f t="shared" si="68"/>
        <v>0</v>
      </c>
      <c r="AJ2205" s="77">
        <f>IF(I2205&gt;Variables!$G$7,0,1)</f>
        <v>1</v>
      </c>
      <c r="AK2205" s="77">
        <f>IF(F2205&gt;Variables!$G$8,0,1)</f>
        <v>1</v>
      </c>
      <c r="AL2205" s="77">
        <f>IF(G2205&gt;Variables!$G$9,0,1)</f>
        <v>1</v>
      </c>
      <c r="AM2205" s="77">
        <f>IF(AND(K2205&gt;Variables!$G$10,K2205&lt;Variables!$G$11),0,1)</f>
        <v>1</v>
      </c>
      <c r="AN2205" s="77">
        <f>IF(H2205&lt;Variables!$G$13,1,0)</f>
        <v>0</v>
      </c>
      <c r="AO2205" s="77">
        <f>IF(R2205&lt;Variables!$G$12,0,1)</f>
        <v>0</v>
      </c>
      <c r="AP2205" s="78">
        <f t="shared" si="69"/>
        <v>1</v>
      </c>
      <c r="AQ2205" s="77">
        <f>IF(V2205&lt;Variables!$G$15,1,0)</f>
        <v>1</v>
      </c>
      <c r="AR2205" s="126">
        <v>0</v>
      </c>
      <c r="AS2205" s="126">
        <v>0</v>
      </c>
      <c r="AT2205" s="126">
        <v>1</v>
      </c>
      <c r="AU2205" s="126">
        <v>0</v>
      </c>
      <c r="BA2205" s="126">
        <v>-2.25</v>
      </c>
    </row>
    <row r="2206" spans="3:53" ht="14.5" x14ac:dyDescent="0.35">
      <c r="C2206" s="126" t="s">
        <v>353</v>
      </c>
      <c r="D2206" s="126" t="s">
        <v>357</v>
      </c>
      <c r="E2206" s="126">
        <v>0.09</v>
      </c>
      <c r="F2206" s="126">
        <v>14.51</v>
      </c>
      <c r="G2206" s="126">
        <v>0.14000000000000001</v>
      </c>
      <c r="H2206" s="126">
        <v>-99999</v>
      </c>
      <c r="I2206" s="126">
        <v>-9.3940000000000001</v>
      </c>
      <c r="J2206" s="126" t="s">
        <v>75</v>
      </c>
      <c r="K2206" s="126"/>
      <c r="L2206" s="126">
        <v>7.4050000000000005E-2</v>
      </c>
      <c r="M2206" s="126">
        <v>-5.3342336259284391</v>
      </c>
      <c r="N2206" s="126">
        <v>7.5999999999999998E-2</v>
      </c>
      <c r="O2206" s="126">
        <v>-7.7631578947368451</v>
      </c>
      <c r="P2206" s="126">
        <v>544085</v>
      </c>
      <c r="Q2206" s="126">
        <v>257284</v>
      </c>
      <c r="R2206" s="126">
        <v>2.11</v>
      </c>
      <c r="S2206" s="126">
        <v>33.453000000000003</v>
      </c>
      <c r="T2206" s="126">
        <v>5.6469999999999994</v>
      </c>
      <c r="U2206" s="126">
        <v>17.2028</v>
      </c>
      <c r="V2206" s="126"/>
      <c r="AC2206" s="126">
        <v>8.5999999999999993E-2</v>
      </c>
      <c r="AD2206" s="126">
        <v>7.2999999999999995E-2</v>
      </c>
      <c r="AH2206" s="77">
        <f>IF(AND(M2206&lt;Variables!$G$6,M2206&gt;Variables!$G$5),0,1)</f>
        <v>0</v>
      </c>
      <c r="AI2206" s="77">
        <f t="shared" si="68"/>
        <v>1</v>
      </c>
      <c r="AJ2206" s="77">
        <f>IF(I2206&gt;Variables!$G$7,0,1)</f>
        <v>1</v>
      </c>
      <c r="AK2206" s="77">
        <f>IF(F2206&gt;Variables!$G$8,0,1)</f>
        <v>0</v>
      </c>
      <c r="AL2206" s="77">
        <f>IF(G2206&gt;Variables!$G$9,0,1)</f>
        <v>1</v>
      </c>
      <c r="AM2206" s="77">
        <f>IF(AND(K2206&gt;Variables!$G$10,K2206&lt;Variables!$G$11),0,1)</f>
        <v>1</v>
      </c>
      <c r="AN2206" s="77">
        <f>IF(H2206&lt;Variables!$G$13,1,0)</f>
        <v>1</v>
      </c>
      <c r="AO2206" s="77">
        <f>IF(R2206&lt;Variables!$G$12,0,1)</f>
        <v>0</v>
      </c>
      <c r="AP2206" s="78">
        <f t="shared" si="69"/>
        <v>1</v>
      </c>
      <c r="AQ2206" s="77">
        <f>IF(V2206&lt;Variables!$G$15,1,0)</f>
        <v>1</v>
      </c>
      <c r="AR2206" s="126">
        <v>0</v>
      </c>
      <c r="AS2206" s="126">
        <v>0</v>
      </c>
      <c r="AT2206" s="126">
        <v>1</v>
      </c>
      <c r="AU2206" s="126">
        <v>0</v>
      </c>
      <c r="BA2206" s="126">
        <v>-2.25</v>
      </c>
    </row>
    <row r="2207" spans="3:53" ht="14.5" x14ac:dyDescent="0.35">
      <c r="C2207" s="126" t="s">
        <v>353</v>
      </c>
      <c r="D2207" s="126" t="s">
        <v>130</v>
      </c>
      <c r="E2207" s="126">
        <v>15.23</v>
      </c>
      <c r="F2207" s="126">
        <v>7.36</v>
      </c>
      <c r="G2207" s="126">
        <v>4.75</v>
      </c>
      <c r="H2207" s="126">
        <v>2590</v>
      </c>
      <c r="I2207" s="126">
        <v>449.49799999999999</v>
      </c>
      <c r="J2207" s="126" t="s">
        <v>75</v>
      </c>
      <c r="K2207" s="126">
        <v>78.39</v>
      </c>
      <c r="L2207" s="126">
        <v>14.962859999999999</v>
      </c>
      <c r="M2207" s="126">
        <v>1.6503529405474531</v>
      </c>
      <c r="N2207" s="126">
        <v>14.88396086956522</v>
      </c>
      <c r="O2207" s="126">
        <v>2.1891963657406568</v>
      </c>
      <c r="P2207" s="126">
        <v>190924</v>
      </c>
      <c r="Q2207" s="126">
        <v>1389000</v>
      </c>
      <c r="R2207" s="126">
        <v>0.14000000000000001</v>
      </c>
      <c r="S2207" s="126">
        <v>33.453000000000003</v>
      </c>
      <c r="T2207" s="126">
        <v>5.6469999999999994</v>
      </c>
      <c r="U2207" s="126">
        <v>17.2028</v>
      </c>
      <c r="V2207" s="126">
        <v>2.4828982578373391</v>
      </c>
      <c r="AC2207" s="126">
        <v>15.9</v>
      </c>
      <c r="AD2207" s="126">
        <v>15.1</v>
      </c>
      <c r="AH2207" s="77">
        <f>IF(AND(M2207&lt;Variables!$G$6,M2207&gt;Variables!$G$5),0,1)</f>
        <v>1</v>
      </c>
      <c r="AI2207" s="77">
        <f t="shared" si="68"/>
        <v>0</v>
      </c>
      <c r="AJ2207" s="77">
        <f>IF(I2207&gt;Variables!$G$7,0,1)</f>
        <v>0</v>
      </c>
      <c r="AK2207" s="77">
        <f>IF(F2207&gt;Variables!$G$8,0,1)</f>
        <v>1</v>
      </c>
      <c r="AL2207" s="77">
        <f>IF(G2207&gt;Variables!$G$9,0,1)</f>
        <v>1</v>
      </c>
      <c r="AM2207" s="77">
        <f>IF(AND(K2207&gt;Variables!$G$10,K2207&lt;Variables!$G$11),0,1)</f>
        <v>1</v>
      </c>
      <c r="AN2207" s="77">
        <f>IF(H2207&lt;Variables!$G$13,1,0)</f>
        <v>0</v>
      </c>
      <c r="AO2207" s="77">
        <f>IF(R2207&lt;Variables!$G$12,0,1)</f>
        <v>0</v>
      </c>
      <c r="AP2207" s="78">
        <f t="shared" si="69"/>
        <v>1</v>
      </c>
      <c r="AQ2207" s="77">
        <f>IF(V2207&lt;Variables!$G$15,1,0)</f>
        <v>1</v>
      </c>
      <c r="AR2207" s="126">
        <v>1</v>
      </c>
      <c r="AS2207" s="126">
        <v>0</v>
      </c>
      <c r="AT2207" s="126">
        <v>0</v>
      </c>
      <c r="AU2207" s="126">
        <v>0</v>
      </c>
      <c r="BA2207" s="126">
        <v>1.1499999999999999</v>
      </c>
    </row>
    <row r="2208" spans="3:53" ht="14.5" x14ac:dyDescent="0.35">
      <c r="C2208" s="126" t="s">
        <v>353</v>
      </c>
      <c r="D2208" s="126" t="s">
        <v>124</v>
      </c>
      <c r="E2208" s="126">
        <v>6.03</v>
      </c>
      <c r="F2208" s="126">
        <v>5.64</v>
      </c>
      <c r="G2208" s="126">
        <v>4.5199999999999996</v>
      </c>
      <c r="H2208" s="126">
        <v>2970</v>
      </c>
      <c r="I2208" s="126">
        <v>292.27</v>
      </c>
      <c r="J2208" s="126" t="s">
        <v>75</v>
      </c>
      <c r="K2208" s="126">
        <v>75.52</v>
      </c>
      <c r="L2208" s="126">
        <v>5.9540749999999996</v>
      </c>
      <c r="M2208" s="126">
        <v>0.93927268299442368</v>
      </c>
      <c r="N2208" s="126">
        <v>5.9312760869565224</v>
      </c>
      <c r="O2208" s="126">
        <v>1.327267722650767</v>
      </c>
      <c r="P2208" s="126">
        <v>442834</v>
      </c>
      <c r="Q2208" s="126">
        <v>2342000</v>
      </c>
      <c r="R2208" s="126">
        <v>0.19</v>
      </c>
      <c r="S2208" s="126">
        <v>33.453000000000003</v>
      </c>
      <c r="T2208" s="126">
        <v>5.6469999999999994</v>
      </c>
      <c r="U2208" s="126">
        <v>17.2028</v>
      </c>
      <c r="V2208" s="126">
        <v>2.5377400603855338</v>
      </c>
      <c r="AC2208" s="126">
        <v>6.14</v>
      </c>
      <c r="AD2208" s="126">
        <v>5.98</v>
      </c>
      <c r="AH2208" s="77">
        <f>IF(AND(M2208&lt;Variables!$G$6,M2208&gt;Variables!$G$5),0,1)</f>
        <v>1</v>
      </c>
      <c r="AI2208" s="77">
        <f t="shared" si="68"/>
        <v>0</v>
      </c>
      <c r="AJ2208" s="77">
        <f>IF(I2208&gt;Variables!$G$7,0,1)</f>
        <v>0</v>
      </c>
      <c r="AK2208" s="77">
        <f>IF(F2208&gt;Variables!$G$8,0,1)</f>
        <v>1</v>
      </c>
      <c r="AL2208" s="77">
        <f>IF(G2208&gt;Variables!$G$9,0,1)</f>
        <v>1</v>
      </c>
      <c r="AM2208" s="77">
        <f>IF(AND(K2208&gt;Variables!$G$10,K2208&lt;Variables!$G$11),0,1)</f>
        <v>1</v>
      </c>
      <c r="AN2208" s="77">
        <f>IF(H2208&lt;Variables!$G$13,1,0)</f>
        <v>0</v>
      </c>
      <c r="AO2208" s="77">
        <f>IF(R2208&lt;Variables!$G$12,0,1)</f>
        <v>0</v>
      </c>
      <c r="AP2208" s="78">
        <f t="shared" si="69"/>
        <v>1</v>
      </c>
      <c r="AQ2208" s="77">
        <f>IF(V2208&lt;Variables!$G$15,1,0)</f>
        <v>1</v>
      </c>
      <c r="AR2208" s="126">
        <v>0</v>
      </c>
      <c r="AS2208" s="126">
        <v>0</v>
      </c>
      <c r="AT2208" s="126">
        <v>0</v>
      </c>
      <c r="AU2208" s="126">
        <v>1</v>
      </c>
      <c r="BA2208" s="126">
        <v>-0.23</v>
      </c>
    </row>
    <row r="2209" spans="3:53" ht="14.5" x14ac:dyDescent="0.35">
      <c r="C2209" s="126" t="s">
        <v>353</v>
      </c>
      <c r="D2209" s="126" t="s">
        <v>346</v>
      </c>
      <c r="E2209" s="126">
        <v>58.02</v>
      </c>
      <c r="F2209" s="126">
        <v>49.79</v>
      </c>
      <c r="G2209" s="126">
        <v>0.26</v>
      </c>
      <c r="H2209" s="126">
        <v>1470</v>
      </c>
      <c r="I2209" s="126">
        <v>113.598</v>
      </c>
      <c r="J2209" s="126" t="s">
        <v>74</v>
      </c>
      <c r="K2209" s="126">
        <v>89.49</v>
      </c>
      <c r="L2209" s="126">
        <v>57.828209999999999</v>
      </c>
      <c r="M2209" s="126">
        <v>3.7680571471956102E-2</v>
      </c>
      <c r="N2209" s="126">
        <v>57.834654347826067</v>
      </c>
      <c r="O2209" s="126">
        <v>2.6533662813377181E-2</v>
      </c>
      <c r="P2209" s="126">
        <v>2132000</v>
      </c>
      <c r="Q2209" s="126">
        <v>255123</v>
      </c>
      <c r="R2209" s="126">
        <v>8.36</v>
      </c>
      <c r="S2209" s="126">
        <v>33.453000000000003</v>
      </c>
      <c r="T2209" s="126">
        <v>5.6469999999999994</v>
      </c>
      <c r="U2209" s="126">
        <v>17.2028</v>
      </c>
      <c r="V2209" s="126">
        <v>2.770839344485398</v>
      </c>
      <c r="AC2209" s="126">
        <v>57.9</v>
      </c>
      <c r="AD2209" s="126">
        <v>57.57</v>
      </c>
      <c r="AH2209" s="77">
        <f>IF(AND(M2209&lt;Variables!$G$6,M2209&gt;Variables!$G$5),0,1)</f>
        <v>1</v>
      </c>
      <c r="AI2209" s="77">
        <f t="shared" si="68"/>
        <v>1</v>
      </c>
      <c r="AJ2209" s="77">
        <f>IF(I2209&gt;Variables!$G$7,0,1)</f>
        <v>0</v>
      </c>
      <c r="AK2209" s="77">
        <f>IF(F2209&gt;Variables!$G$8,0,1)</f>
        <v>0</v>
      </c>
      <c r="AL2209" s="77">
        <f>IF(G2209&gt;Variables!$G$9,0,1)</f>
        <v>1</v>
      </c>
      <c r="AM2209" s="77">
        <f>IF(AND(K2209&gt;Variables!$G$10,K2209&lt;Variables!$G$11),0,1)</f>
        <v>1</v>
      </c>
      <c r="AN2209" s="77">
        <f>IF(H2209&lt;Variables!$G$13,1,0)</f>
        <v>1</v>
      </c>
      <c r="AO2209" s="77">
        <f>IF(R2209&lt;Variables!$G$12,0,1)</f>
        <v>1</v>
      </c>
      <c r="AP2209" s="78">
        <f t="shared" si="69"/>
        <v>0</v>
      </c>
      <c r="AQ2209" s="77">
        <f>IF(V2209&lt;Variables!$G$15,1,0)</f>
        <v>0</v>
      </c>
      <c r="AR2209" s="126">
        <v>0</v>
      </c>
      <c r="AS2209" s="126">
        <v>0</v>
      </c>
      <c r="AT2209" s="126">
        <v>0</v>
      </c>
      <c r="AU2209" s="126">
        <v>1</v>
      </c>
      <c r="BA2209" s="126">
        <v>-0.46</v>
      </c>
    </row>
    <row r="2210" spans="3:53" ht="14.5" x14ac:dyDescent="0.35">
      <c r="C2210" s="126" t="s">
        <v>353</v>
      </c>
      <c r="D2210" s="126" t="s">
        <v>164</v>
      </c>
      <c r="E2210" s="126">
        <v>17.72</v>
      </c>
      <c r="F2210" s="126">
        <v>5.53</v>
      </c>
      <c r="G2210" s="126">
        <v>5.34</v>
      </c>
      <c r="H2210" s="126">
        <v>-99999</v>
      </c>
      <c r="I2210" s="126">
        <v>152.10599999999999</v>
      </c>
      <c r="J2210" s="126" t="s">
        <v>74</v>
      </c>
      <c r="K2210" s="126"/>
      <c r="L2210" s="126">
        <v>17.940000000000001</v>
      </c>
      <c r="M2210" s="126">
        <v>0</v>
      </c>
      <c r="N2210" s="126">
        <v>17.40666666666667</v>
      </c>
      <c r="O2210" s="126">
        <v>3.063960168517819</v>
      </c>
      <c r="P2210" s="126">
        <v>200361</v>
      </c>
      <c r="Q2210" s="126">
        <v>76049</v>
      </c>
      <c r="R2210" s="126">
        <v>2.63</v>
      </c>
      <c r="S2210" s="126">
        <v>33.453000000000003</v>
      </c>
      <c r="T2210" s="126">
        <v>5.6469999999999994</v>
      </c>
      <c r="U2210" s="126">
        <v>17.2028</v>
      </c>
      <c r="V2210" s="126"/>
      <c r="AC2210" s="126">
        <v>17.850000000000001</v>
      </c>
      <c r="AD2210" s="126">
        <v>17.399999999999999</v>
      </c>
      <c r="AH2210" s="77">
        <f>IF(AND(M2210&lt;Variables!$G$6,M2210&gt;Variables!$G$5),0,1)</f>
        <v>1</v>
      </c>
      <c r="AI2210" s="77">
        <f t="shared" si="68"/>
        <v>0</v>
      </c>
      <c r="AJ2210" s="77">
        <f>IF(I2210&gt;Variables!$G$7,0,1)</f>
        <v>0</v>
      </c>
      <c r="AK2210" s="77">
        <f>IF(F2210&gt;Variables!$G$8,0,1)</f>
        <v>1</v>
      </c>
      <c r="AL2210" s="77">
        <f>IF(G2210&gt;Variables!$G$9,0,1)</f>
        <v>1</v>
      </c>
      <c r="AM2210" s="77">
        <f>IF(AND(K2210&gt;Variables!$G$10,K2210&lt;Variables!$G$11),0,1)</f>
        <v>1</v>
      </c>
      <c r="AN2210" s="77">
        <f>IF(H2210&lt;Variables!$G$13,1,0)</f>
        <v>1</v>
      </c>
      <c r="AO2210" s="77">
        <f>IF(R2210&lt;Variables!$G$12,0,1)</f>
        <v>1</v>
      </c>
      <c r="AP2210" s="78">
        <f t="shared" si="69"/>
        <v>0</v>
      </c>
      <c r="AQ2210" s="77">
        <f>IF(V2210&lt;Variables!$G$15,1,0)</f>
        <v>1</v>
      </c>
      <c r="AR2210" s="126">
        <v>0</v>
      </c>
      <c r="AS2210" s="126">
        <v>0</v>
      </c>
      <c r="AT2210" s="126">
        <v>0</v>
      </c>
      <c r="AU2210" s="126">
        <v>0</v>
      </c>
      <c r="BA2210" s="126">
        <v>0</v>
      </c>
    </row>
    <row r="2211" spans="3:53" ht="14.5" x14ac:dyDescent="0.35">
      <c r="C2211" s="126" t="s">
        <v>358</v>
      </c>
      <c r="D2211" s="126" t="s">
        <v>194</v>
      </c>
      <c r="E2211" s="126">
        <v>9.2200000000000006</v>
      </c>
      <c r="F2211" s="126">
        <v>48.48</v>
      </c>
      <c r="G2211" s="126">
        <v>3.03</v>
      </c>
      <c r="H2211" s="126">
        <v>784.63</v>
      </c>
      <c r="I2211" s="126">
        <v>2734.1860000000001</v>
      </c>
      <c r="J2211" s="126" t="s">
        <v>75</v>
      </c>
      <c r="K2211" s="126">
        <v>46.87</v>
      </c>
      <c r="L2211" s="126">
        <v>9.2769200000000005</v>
      </c>
      <c r="M2211" s="126">
        <v>-1.1525376957007341</v>
      </c>
      <c r="N2211" s="126">
        <v>9.494919607843137</v>
      </c>
      <c r="O2211" s="126">
        <v>-3.4220364285627238</v>
      </c>
      <c r="P2211" s="126">
        <v>141050000</v>
      </c>
      <c r="Q2211" s="126">
        <v>29450000</v>
      </c>
      <c r="R2211" s="126">
        <v>4.79</v>
      </c>
      <c r="S2211" s="126">
        <v>32.066999999999993</v>
      </c>
      <c r="T2211" s="126">
        <v>5.4119999999999999</v>
      </c>
      <c r="U2211" s="126">
        <v>16.425999999999998</v>
      </c>
      <c r="V2211" s="126">
        <v>2.354120884740194</v>
      </c>
      <c r="AC2211" s="126">
        <v>10.199999999999999</v>
      </c>
      <c r="AD2211" s="126">
        <v>8.07</v>
      </c>
      <c r="AH2211" s="77">
        <f>IF(AND(M2211&lt;Variables!$G$6,M2211&gt;Variables!$G$5),0,1)</f>
        <v>0</v>
      </c>
      <c r="AI2211" s="77">
        <f t="shared" si="68"/>
        <v>1</v>
      </c>
      <c r="AJ2211" s="77">
        <f>IF(I2211&gt;Variables!$G$7,0,1)</f>
        <v>0</v>
      </c>
      <c r="AK2211" s="77">
        <f>IF(F2211&gt;Variables!$G$8,0,1)</f>
        <v>0</v>
      </c>
      <c r="AL2211" s="77">
        <f>IF(G2211&gt;Variables!$G$9,0,1)</f>
        <v>1</v>
      </c>
      <c r="AM2211" s="77">
        <f>IF(AND(K2211&gt;Variables!$G$10,K2211&lt;Variables!$G$11),0,1)</f>
        <v>1</v>
      </c>
      <c r="AN2211" s="77">
        <f>IF(H2211&lt;Variables!$G$13,1,0)</f>
        <v>1</v>
      </c>
      <c r="AO2211" s="77">
        <f>IF(R2211&lt;Variables!$G$12,0,1)</f>
        <v>1</v>
      </c>
      <c r="AP2211" s="78">
        <f t="shared" si="69"/>
        <v>1</v>
      </c>
      <c r="AQ2211" s="77">
        <f>IF(V2211&lt;Variables!$G$15,1,0)</f>
        <v>1</v>
      </c>
      <c r="AR2211" s="126">
        <v>0</v>
      </c>
      <c r="AS2211" s="126">
        <v>0</v>
      </c>
      <c r="AT2211" s="126">
        <v>1</v>
      </c>
      <c r="AU2211" s="126">
        <v>0</v>
      </c>
      <c r="BA2211" s="126">
        <v>-2.25</v>
      </c>
    </row>
    <row r="2212" spans="3:53" ht="14.5" x14ac:dyDescent="0.35">
      <c r="C2212" s="126" t="s">
        <v>358</v>
      </c>
      <c r="D2212" s="126" t="s">
        <v>342</v>
      </c>
      <c r="E2212" s="126">
        <v>6.56</v>
      </c>
      <c r="F2212" s="126">
        <v>31.98</v>
      </c>
      <c r="G2212" s="126">
        <v>-12.31</v>
      </c>
      <c r="H2212" s="126">
        <v>43.4</v>
      </c>
      <c r="I2212" s="126">
        <v>-66.415999999999997</v>
      </c>
      <c r="J2212" s="126" t="s">
        <v>75</v>
      </c>
      <c r="K2212" s="126">
        <v>46.28</v>
      </c>
      <c r="L2212" s="126">
        <v>6.562005000000001</v>
      </c>
      <c r="M2212" s="126">
        <v>-1.249694262652963</v>
      </c>
      <c r="N2212" s="126">
        <v>6.739098039215687</v>
      </c>
      <c r="O2212" s="126">
        <v>-3.8446990637020169</v>
      </c>
      <c r="P2212" s="126">
        <v>39930000</v>
      </c>
      <c r="Q2212" s="126">
        <v>3560000</v>
      </c>
      <c r="R2212" s="126">
        <v>11.22</v>
      </c>
      <c r="S2212" s="126">
        <v>32.066999999999993</v>
      </c>
      <c r="T2212" s="126">
        <v>5.4119999999999999</v>
      </c>
      <c r="U2212" s="126">
        <v>16.425999999999998</v>
      </c>
      <c r="V2212" s="126">
        <v>2.347526935475361</v>
      </c>
      <c r="AC2212" s="126">
        <v>7.3</v>
      </c>
      <c r="AD2212" s="126">
        <v>6</v>
      </c>
      <c r="AH2212" s="77">
        <f>IF(AND(M2212&lt;Variables!$G$6,M2212&gt;Variables!$G$5),0,1)</f>
        <v>0</v>
      </c>
      <c r="AI2212" s="77">
        <f t="shared" si="68"/>
        <v>1</v>
      </c>
      <c r="AJ2212" s="77">
        <f>IF(I2212&gt;Variables!$G$7,0,1)</f>
        <v>1</v>
      </c>
      <c r="AK2212" s="77">
        <f>IF(F2212&gt;Variables!$G$8,0,1)</f>
        <v>0</v>
      </c>
      <c r="AL2212" s="77">
        <f>IF(G2212&gt;Variables!$G$9,0,1)</f>
        <v>1</v>
      </c>
      <c r="AM2212" s="77">
        <f>IF(AND(K2212&gt;Variables!$G$10,K2212&lt;Variables!$G$11),0,1)</f>
        <v>1</v>
      </c>
      <c r="AN2212" s="77">
        <f>IF(H2212&lt;Variables!$G$13,1,0)</f>
        <v>1</v>
      </c>
      <c r="AO2212" s="77">
        <f>IF(R2212&lt;Variables!$G$12,0,1)</f>
        <v>1</v>
      </c>
      <c r="AP2212" s="78">
        <f t="shared" si="69"/>
        <v>1</v>
      </c>
      <c r="AQ2212" s="77">
        <f>IF(V2212&lt;Variables!$G$15,1,0)</f>
        <v>1</v>
      </c>
      <c r="AR2212" s="126">
        <v>0</v>
      </c>
      <c r="AS2212" s="126">
        <v>0</v>
      </c>
      <c r="AT2212" s="126">
        <v>1</v>
      </c>
      <c r="AU2212" s="126">
        <v>0</v>
      </c>
      <c r="BA2212" s="126">
        <v>-2.25</v>
      </c>
    </row>
    <row r="2213" spans="3:53" ht="14.5" x14ac:dyDescent="0.35">
      <c r="C2213" s="126" t="s">
        <v>358</v>
      </c>
      <c r="D2213" s="126" t="s">
        <v>190</v>
      </c>
      <c r="E2213" s="126">
        <v>2.86</v>
      </c>
      <c r="F2213" s="126">
        <v>25.74</v>
      </c>
      <c r="G2213" s="126">
        <v>12.98</v>
      </c>
      <c r="H2213" s="126">
        <v>616.6</v>
      </c>
      <c r="I2213" s="126">
        <v>216.23699999999999</v>
      </c>
      <c r="J2213" s="126" t="s">
        <v>75</v>
      </c>
      <c r="K2213" s="126">
        <v>69.08</v>
      </c>
      <c r="L2213" s="126">
        <v>2.82497</v>
      </c>
      <c r="M2213" s="126">
        <v>4.7798737685709938</v>
      </c>
      <c r="N2213" s="126">
        <v>2.7355352941176481</v>
      </c>
      <c r="O2213" s="126">
        <v>8.205513062289107</v>
      </c>
      <c r="P2213" s="126">
        <v>25140000</v>
      </c>
      <c r="Q2213" s="126">
        <v>9030000</v>
      </c>
      <c r="R2213" s="126">
        <v>2.78</v>
      </c>
      <c r="S2213" s="126">
        <v>32.066999999999993</v>
      </c>
      <c r="T2213" s="126">
        <v>5.4119999999999999</v>
      </c>
      <c r="U2213" s="126">
        <v>16.425999999999998</v>
      </c>
      <c r="V2213" s="126">
        <v>2.1770065065526358</v>
      </c>
      <c r="AC2213" s="126">
        <v>2.97</v>
      </c>
      <c r="AD2213" s="126">
        <v>2.52</v>
      </c>
      <c r="AH2213" s="77">
        <f>IF(AND(M2213&lt;Variables!$G$6,M2213&gt;Variables!$G$5),0,1)</f>
        <v>1</v>
      </c>
      <c r="AI2213" s="77">
        <f t="shared" si="68"/>
        <v>0</v>
      </c>
      <c r="AJ2213" s="77">
        <f>IF(I2213&gt;Variables!$G$7,0,1)</f>
        <v>0</v>
      </c>
      <c r="AK2213" s="77">
        <f>IF(F2213&gt;Variables!$G$8,0,1)</f>
        <v>0</v>
      </c>
      <c r="AL2213" s="77">
        <f>IF(G2213&gt;Variables!$G$9,0,1)</f>
        <v>0</v>
      </c>
      <c r="AM2213" s="77">
        <f>IF(AND(K2213&gt;Variables!$G$10,K2213&lt;Variables!$G$11),0,1)</f>
        <v>0</v>
      </c>
      <c r="AN2213" s="77">
        <f>IF(H2213&lt;Variables!$G$13,1,0)</f>
        <v>1</v>
      </c>
      <c r="AO2213" s="77">
        <f>IF(R2213&lt;Variables!$G$12,0,1)</f>
        <v>1</v>
      </c>
      <c r="AP2213" s="78">
        <f t="shared" si="69"/>
        <v>1</v>
      </c>
      <c r="AQ2213" s="77">
        <f>IF(V2213&lt;Variables!$G$15,1,0)</f>
        <v>1</v>
      </c>
      <c r="AR2213" s="126">
        <v>1</v>
      </c>
      <c r="AS2213" s="126">
        <v>0</v>
      </c>
      <c r="AT2213" s="126">
        <v>0</v>
      </c>
      <c r="AU2213" s="126">
        <v>0</v>
      </c>
      <c r="BA2213" s="126">
        <v>2</v>
      </c>
    </row>
    <row r="2214" spans="3:53" ht="14.5" x14ac:dyDescent="0.35">
      <c r="C2214" s="126" t="s">
        <v>358</v>
      </c>
      <c r="D2214" s="126" t="s">
        <v>354</v>
      </c>
      <c r="E2214" s="126">
        <v>9.1300000000000008</v>
      </c>
      <c r="F2214" s="126">
        <v>18.84</v>
      </c>
      <c r="G2214" s="126">
        <v>14.11</v>
      </c>
      <c r="H2214" s="126">
        <v>-99999</v>
      </c>
      <c r="I2214" s="126">
        <v>-62.164999999999999</v>
      </c>
      <c r="J2214" s="126" t="s">
        <v>75</v>
      </c>
      <c r="K2214" s="126">
        <v>52.93</v>
      </c>
      <c r="L2214" s="126">
        <v>9.1236500000000014</v>
      </c>
      <c r="M2214" s="126">
        <v>-0.94644139132914173</v>
      </c>
      <c r="N2214" s="126">
        <v>8.9888076923076934</v>
      </c>
      <c r="O2214" s="126">
        <v>0.53947430351418846</v>
      </c>
      <c r="P2214" s="126">
        <v>5910</v>
      </c>
      <c r="Q2214" s="126">
        <v>9370</v>
      </c>
      <c r="R2214" s="126">
        <v>0.63</v>
      </c>
      <c r="S2214" s="126">
        <v>32.066999999999993</v>
      </c>
      <c r="T2214" s="126">
        <v>5.4119999999999999</v>
      </c>
      <c r="U2214" s="126">
        <v>16.425999999999998</v>
      </c>
      <c r="V2214" s="126">
        <v>2.429970911797362</v>
      </c>
      <c r="AC2214" s="126">
        <v>10.32</v>
      </c>
      <c r="AD2214" s="126">
        <v>9</v>
      </c>
      <c r="AH2214" s="77">
        <f>IF(AND(M2214&lt;Variables!$G$6,M2214&gt;Variables!$G$5),0,1)</f>
        <v>1</v>
      </c>
      <c r="AI2214" s="77">
        <f t="shared" si="68"/>
        <v>0</v>
      </c>
      <c r="AJ2214" s="77">
        <f>IF(I2214&gt;Variables!$G$7,0,1)</f>
        <v>1</v>
      </c>
      <c r="AK2214" s="77">
        <f>IF(F2214&gt;Variables!$G$8,0,1)</f>
        <v>0</v>
      </c>
      <c r="AL2214" s="77">
        <f>IF(G2214&gt;Variables!$G$9,0,1)</f>
        <v>0</v>
      </c>
      <c r="AM2214" s="77">
        <f>IF(AND(K2214&gt;Variables!$G$10,K2214&lt;Variables!$G$11),0,1)</f>
        <v>1</v>
      </c>
      <c r="AN2214" s="77">
        <f>IF(H2214&lt;Variables!$G$13,1,0)</f>
        <v>1</v>
      </c>
      <c r="AO2214" s="77">
        <f>IF(R2214&lt;Variables!$G$12,0,1)</f>
        <v>0</v>
      </c>
      <c r="AP2214" s="78">
        <f t="shared" si="69"/>
        <v>1</v>
      </c>
      <c r="AQ2214" s="77">
        <f>IF(V2214&lt;Variables!$G$15,1,0)</f>
        <v>1</v>
      </c>
      <c r="AR2214" s="126">
        <v>1</v>
      </c>
      <c r="AS2214" s="126">
        <v>0</v>
      </c>
      <c r="AT2214" s="126">
        <v>0</v>
      </c>
      <c r="AU2214" s="126">
        <v>0</v>
      </c>
      <c r="BA2214" s="126">
        <v>2</v>
      </c>
    </row>
    <row r="2215" spans="3:53" ht="14.5" x14ac:dyDescent="0.35">
      <c r="C2215" s="126" t="s">
        <v>358</v>
      </c>
      <c r="D2215" s="126" t="s">
        <v>201</v>
      </c>
      <c r="E2215" s="126">
        <v>41.1</v>
      </c>
      <c r="F2215" s="126">
        <v>8.9700000000000006</v>
      </c>
      <c r="G2215" s="126">
        <v>3.88</v>
      </c>
      <c r="H2215" s="126">
        <v>-99999</v>
      </c>
      <c r="I2215" s="126">
        <v>317.976</v>
      </c>
      <c r="J2215" s="126" t="s">
        <v>75</v>
      </c>
      <c r="K2215" s="126">
        <v>46.22</v>
      </c>
      <c r="L2215" s="126">
        <v>41.255173684210533</v>
      </c>
      <c r="M2215" s="126">
        <v>-0.73972221410698136</v>
      </c>
      <c r="N2215" s="126">
        <v>41.096891836734699</v>
      </c>
      <c r="O2215" s="126">
        <v>-0.35742809290359939</v>
      </c>
      <c r="P2215" s="126">
        <v>387987</v>
      </c>
      <c r="Q2215" s="126">
        <v>2251000</v>
      </c>
      <c r="R2215" s="126">
        <v>0.17</v>
      </c>
      <c r="S2215" s="126">
        <v>32.066999999999993</v>
      </c>
      <c r="T2215" s="126">
        <v>5.4119999999999999</v>
      </c>
      <c r="U2215" s="126">
        <v>16.425999999999998</v>
      </c>
      <c r="V2215" s="126">
        <v>2.3389966964553728</v>
      </c>
      <c r="AC2215" s="126">
        <v>41.93</v>
      </c>
      <c r="AD2215" s="126">
        <v>35.82</v>
      </c>
      <c r="AH2215" s="77">
        <f>IF(AND(M2215&lt;Variables!$G$6,M2215&gt;Variables!$G$5),0,1)</f>
        <v>1</v>
      </c>
      <c r="AI2215" s="77">
        <f t="shared" si="68"/>
        <v>0</v>
      </c>
      <c r="AJ2215" s="77">
        <f>IF(I2215&gt;Variables!$G$7,0,1)</f>
        <v>0</v>
      </c>
      <c r="AK2215" s="77">
        <f>IF(F2215&gt;Variables!$G$8,0,1)</f>
        <v>1</v>
      </c>
      <c r="AL2215" s="77">
        <f>IF(G2215&gt;Variables!$G$9,0,1)</f>
        <v>1</v>
      </c>
      <c r="AM2215" s="77">
        <f>IF(AND(K2215&gt;Variables!$G$10,K2215&lt;Variables!$G$11),0,1)</f>
        <v>1</v>
      </c>
      <c r="AN2215" s="77">
        <f>IF(H2215&lt;Variables!$G$13,1,0)</f>
        <v>1</v>
      </c>
      <c r="AO2215" s="77">
        <f>IF(R2215&lt;Variables!$G$12,0,1)</f>
        <v>0</v>
      </c>
      <c r="AP2215" s="78">
        <f t="shared" si="69"/>
        <v>1</v>
      </c>
      <c r="AQ2215" s="77">
        <f>IF(V2215&lt;Variables!$G$15,1,0)</f>
        <v>1</v>
      </c>
      <c r="AR2215" s="126">
        <v>0</v>
      </c>
      <c r="AS2215" s="126">
        <v>0</v>
      </c>
      <c r="AT2215" s="126">
        <v>1</v>
      </c>
      <c r="AU2215" s="126">
        <v>0</v>
      </c>
      <c r="BA2215" s="126">
        <v>-2.25</v>
      </c>
    </row>
    <row r="2216" spans="3:53" ht="14.5" x14ac:dyDescent="0.35">
      <c r="C2216" s="126" t="s">
        <v>358</v>
      </c>
      <c r="D2216" s="126" t="s">
        <v>189</v>
      </c>
      <c r="E2216" s="126">
        <v>31.36</v>
      </c>
      <c r="F2216" s="126">
        <v>8.5500000000000007</v>
      </c>
      <c r="G2216" s="126">
        <v>7.34</v>
      </c>
      <c r="H2216" s="126">
        <v>-99999</v>
      </c>
      <c r="I2216" s="126">
        <v>-99999</v>
      </c>
      <c r="J2216" s="126" t="s">
        <v>75</v>
      </c>
      <c r="K2216" s="126">
        <v>56.07</v>
      </c>
      <c r="L2216" s="126">
        <v>31.505065000000009</v>
      </c>
      <c r="M2216" s="126">
        <v>-3.8295429639679919E-2</v>
      </c>
      <c r="N2216" s="126">
        <v>30.691345098039211</v>
      </c>
      <c r="O2216" s="126">
        <v>2.611990120993426</v>
      </c>
      <c r="P2216" s="126">
        <v>336495</v>
      </c>
      <c r="Q2216" s="126">
        <v>2252000</v>
      </c>
      <c r="R2216" s="126">
        <v>0.15</v>
      </c>
      <c r="S2216" s="126">
        <v>32.066999999999993</v>
      </c>
      <c r="T2216" s="126">
        <v>5.4119999999999999</v>
      </c>
      <c r="U2216" s="126">
        <v>16.425999999999998</v>
      </c>
      <c r="V2216" s="126">
        <v>2.4315522061794841</v>
      </c>
      <c r="AC2216" s="126">
        <v>33.08</v>
      </c>
      <c r="AD2216" s="126">
        <v>29.51</v>
      </c>
      <c r="AH2216" s="77">
        <f>IF(AND(M2216&lt;Variables!$G$6,M2216&gt;Variables!$G$5),0,1)</f>
        <v>1</v>
      </c>
      <c r="AI2216" s="77">
        <f t="shared" si="68"/>
        <v>0</v>
      </c>
      <c r="AJ2216" s="77">
        <f>IF(I2216&gt;Variables!$G$7,0,1)</f>
        <v>1</v>
      </c>
      <c r="AK2216" s="77">
        <f>IF(F2216&gt;Variables!$G$8,0,1)</f>
        <v>1</v>
      </c>
      <c r="AL2216" s="77">
        <f>IF(G2216&gt;Variables!$G$9,0,1)</f>
        <v>1</v>
      </c>
      <c r="AM2216" s="77">
        <f>IF(AND(K2216&gt;Variables!$G$10,K2216&lt;Variables!$G$11),0,1)</f>
        <v>1</v>
      </c>
      <c r="AN2216" s="77">
        <f>IF(H2216&lt;Variables!$G$13,1,0)</f>
        <v>1</v>
      </c>
      <c r="AO2216" s="77">
        <f>IF(R2216&lt;Variables!$G$12,0,1)</f>
        <v>0</v>
      </c>
      <c r="AP2216" s="78">
        <f t="shared" si="69"/>
        <v>1</v>
      </c>
      <c r="AQ2216" s="77">
        <f>IF(V2216&lt;Variables!$G$15,1,0)</f>
        <v>1</v>
      </c>
      <c r="AR2216" s="126">
        <v>1</v>
      </c>
      <c r="AS2216" s="126">
        <v>0</v>
      </c>
      <c r="AT2216" s="126">
        <v>0</v>
      </c>
      <c r="AU2216" s="126">
        <v>0</v>
      </c>
      <c r="BA2216" s="126">
        <v>2</v>
      </c>
    </row>
    <row r="2217" spans="3:53" ht="14.5" x14ac:dyDescent="0.35">
      <c r="C2217" s="126" t="s">
        <v>358</v>
      </c>
      <c r="D2217" s="126" t="s">
        <v>130</v>
      </c>
      <c r="E2217" s="126">
        <v>15.18</v>
      </c>
      <c r="F2217" s="126">
        <v>7</v>
      </c>
      <c r="G2217" s="126">
        <v>4.34</v>
      </c>
      <c r="H2217" s="126">
        <v>2590</v>
      </c>
      <c r="I2217" s="126">
        <v>448.404</v>
      </c>
      <c r="J2217" s="126" t="s">
        <v>75</v>
      </c>
      <c r="K2217" s="126">
        <v>67.63</v>
      </c>
      <c r="L2217" s="126">
        <v>15.045870000000001</v>
      </c>
      <c r="M2217" s="126">
        <v>0.69208360832574922</v>
      </c>
      <c r="N2217" s="126">
        <v>14.90798823529412</v>
      </c>
      <c r="O2217" s="126">
        <v>1.6233697054638689</v>
      </c>
      <c r="P2217" s="126">
        <v>212573</v>
      </c>
      <c r="Q2217" s="126">
        <v>1389000</v>
      </c>
      <c r="R2217" s="126">
        <v>0.15</v>
      </c>
      <c r="S2217" s="126">
        <v>32.066999999999993</v>
      </c>
      <c r="T2217" s="126">
        <v>5.4119999999999999</v>
      </c>
      <c r="U2217" s="126">
        <v>16.425999999999998</v>
      </c>
      <c r="V2217" s="126">
        <v>2.496414884748837</v>
      </c>
      <c r="AC2217" s="126">
        <v>15.9</v>
      </c>
      <c r="AD2217" s="126">
        <v>15.13</v>
      </c>
      <c r="AH2217" s="77">
        <f>IF(AND(M2217&lt;Variables!$G$6,M2217&gt;Variables!$G$5),0,1)</f>
        <v>1</v>
      </c>
      <c r="AI2217" s="77">
        <f t="shared" si="68"/>
        <v>0</v>
      </c>
      <c r="AJ2217" s="77">
        <f>IF(I2217&gt;Variables!$G$7,0,1)</f>
        <v>0</v>
      </c>
      <c r="AK2217" s="77">
        <f>IF(F2217&gt;Variables!$G$8,0,1)</f>
        <v>1</v>
      </c>
      <c r="AL2217" s="77">
        <f>IF(G2217&gt;Variables!$G$9,0,1)</f>
        <v>1</v>
      </c>
      <c r="AM2217" s="77">
        <f>IF(AND(K2217&gt;Variables!$G$10,K2217&lt;Variables!$G$11),0,1)</f>
        <v>0</v>
      </c>
      <c r="AN2217" s="77">
        <f>IF(H2217&lt;Variables!$G$13,1,0)</f>
        <v>0</v>
      </c>
      <c r="AO2217" s="77">
        <f>IF(R2217&lt;Variables!$G$12,0,1)</f>
        <v>0</v>
      </c>
      <c r="AP2217" s="78">
        <f t="shared" si="69"/>
        <v>1</v>
      </c>
      <c r="AQ2217" s="77">
        <f>IF(V2217&lt;Variables!$G$15,1,0)</f>
        <v>1</v>
      </c>
      <c r="AR2217" s="126">
        <v>1</v>
      </c>
      <c r="AS2217" s="126">
        <v>0</v>
      </c>
      <c r="AT2217" s="126">
        <v>0</v>
      </c>
      <c r="AU2217" s="126">
        <v>0</v>
      </c>
      <c r="BA2217" s="126">
        <v>1.51</v>
      </c>
    </row>
    <row r="2218" spans="3:53" ht="14.5" x14ac:dyDescent="0.35">
      <c r="C2218" s="126" t="s">
        <v>358</v>
      </c>
      <c r="D2218" s="126" t="s">
        <v>340</v>
      </c>
      <c r="E2218" s="126">
        <v>36.340000000000003</v>
      </c>
      <c r="F2218" s="126">
        <v>6.94</v>
      </c>
      <c r="G2218" s="126">
        <v>3.48</v>
      </c>
      <c r="H2218" s="126">
        <v>3340</v>
      </c>
      <c r="I2218" s="126">
        <v>-0.82599999999999996</v>
      </c>
      <c r="J2218" s="126" t="s">
        <v>75</v>
      </c>
      <c r="K2218" s="126">
        <v>44.24</v>
      </c>
      <c r="L2218" s="126">
        <v>36.441316666666673</v>
      </c>
      <c r="M2218" s="126">
        <v>-0.55244070489585351</v>
      </c>
      <c r="N2218" s="126">
        <v>36.493242857142853</v>
      </c>
      <c r="O2218" s="126">
        <v>-0.69394451497281406</v>
      </c>
      <c r="P2218" s="126">
        <v>309683</v>
      </c>
      <c r="Q2218" s="126">
        <v>915458</v>
      </c>
      <c r="R2218" s="126">
        <v>0.34</v>
      </c>
      <c r="S2218" s="126">
        <v>32.066999999999993</v>
      </c>
      <c r="T2218" s="126">
        <v>5.4119999999999999</v>
      </c>
      <c r="U2218" s="126">
        <v>16.425999999999998</v>
      </c>
      <c r="V2218" s="126">
        <v>2.3125000734942338</v>
      </c>
      <c r="AC2218" s="126">
        <v>36.5</v>
      </c>
      <c r="AD2218" s="126">
        <v>35</v>
      </c>
      <c r="AH2218" s="77">
        <f>IF(AND(M2218&lt;Variables!$G$6,M2218&gt;Variables!$G$5),0,1)</f>
        <v>1</v>
      </c>
      <c r="AI2218" s="77">
        <f t="shared" si="68"/>
        <v>1</v>
      </c>
      <c r="AJ2218" s="77">
        <f>IF(I2218&gt;Variables!$G$7,0,1)</f>
        <v>1</v>
      </c>
      <c r="AK2218" s="77">
        <f>IF(F2218&gt;Variables!$G$8,0,1)</f>
        <v>1</v>
      </c>
      <c r="AL2218" s="77">
        <f>IF(G2218&gt;Variables!$G$9,0,1)</f>
        <v>1</v>
      </c>
      <c r="AM2218" s="77">
        <f>IF(AND(K2218&gt;Variables!$G$10,K2218&lt;Variables!$G$11),0,1)</f>
        <v>1</v>
      </c>
      <c r="AN2218" s="77">
        <f>IF(H2218&lt;Variables!$G$13,1,0)</f>
        <v>0</v>
      </c>
      <c r="AO2218" s="77">
        <f>IF(R2218&lt;Variables!$G$12,0,1)</f>
        <v>0</v>
      </c>
      <c r="AP2218" s="78">
        <f t="shared" si="69"/>
        <v>1</v>
      </c>
      <c r="AQ2218" s="77">
        <f>IF(V2218&lt;Variables!$G$15,1,0)</f>
        <v>1</v>
      </c>
      <c r="AR2218" s="126">
        <v>0</v>
      </c>
      <c r="AS2218" s="126">
        <v>0</v>
      </c>
      <c r="AT2218" s="126">
        <v>1</v>
      </c>
      <c r="AU2218" s="126">
        <v>0</v>
      </c>
      <c r="BA2218" s="126">
        <v>-1.92</v>
      </c>
    </row>
    <row r="2219" spans="3:53" ht="14.5" x14ac:dyDescent="0.35">
      <c r="C2219" s="126" t="s">
        <v>358</v>
      </c>
      <c r="D2219" s="126" t="s">
        <v>195</v>
      </c>
      <c r="E2219" s="126">
        <v>31.62</v>
      </c>
      <c r="F2219" s="126">
        <v>6.9</v>
      </c>
      <c r="G2219" s="126">
        <v>5.56</v>
      </c>
      <c r="H2219" s="126">
        <v>3510</v>
      </c>
      <c r="I2219" s="126">
        <v>-1.4E-2</v>
      </c>
      <c r="J2219" s="126" t="s">
        <v>75</v>
      </c>
      <c r="K2219" s="126">
        <v>60.2</v>
      </c>
      <c r="L2219" s="126">
        <v>31.31794117647059</v>
      </c>
      <c r="M2219" s="126">
        <v>3.8504521933466797E-2</v>
      </c>
      <c r="N2219" s="126">
        <v>30.75225</v>
      </c>
      <c r="O2219" s="126">
        <v>1.8787243209846261</v>
      </c>
      <c r="P2219" s="126">
        <v>49085</v>
      </c>
      <c r="Q2219" s="126">
        <v>735952</v>
      </c>
      <c r="R2219" s="126">
        <v>7.0000000000000007E-2</v>
      </c>
      <c r="S2219" s="126">
        <v>32.066999999999993</v>
      </c>
      <c r="T2219" s="126">
        <v>5.4119999999999999</v>
      </c>
      <c r="U2219" s="126">
        <v>16.425999999999998</v>
      </c>
      <c r="V2219" s="126">
        <v>2.4705366316244231</v>
      </c>
      <c r="AC2219" s="126">
        <v>31.521100000000001</v>
      </c>
      <c r="AD2219" s="126">
        <v>29.8736</v>
      </c>
      <c r="AH2219" s="77">
        <f>IF(AND(M2219&lt;Variables!$G$6,M2219&gt;Variables!$G$5),0,1)</f>
        <v>1</v>
      </c>
      <c r="AI2219" s="77">
        <f t="shared" si="68"/>
        <v>0</v>
      </c>
      <c r="AJ2219" s="77">
        <f>IF(I2219&gt;Variables!$G$7,0,1)</f>
        <v>1</v>
      </c>
      <c r="AK2219" s="77">
        <f>IF(F2219&gt;Variables!$G$8,0,1)</f>
        <v>1</v>
      </c>
      <c r="AL2219" s="77">
        <f>IF(G2219&gt;Variables!$G$9,0,1)</f>
        <v>1</v>
      </c>
      <c r="AM2219" s="77">
        <f>IF(AND(K2219&gt;Variables!$G$10,K2219&lt;Variables!$G$11),0,1)</f>
        <v>1</v>
      </c>
      <c r="AN2219" s="77">
        <f>IF(H2219&lt;Variables!$G$13,1,0)</f>
        <v>0</v>
      </c>
      <c r="AO2219" s="77">
        <f>IF(R2219&lt;Variables!$G$12,0,1)</f>
        <v>0</v>
      </c>
      <c r="AP2219" s="78">
        <f t="shared" si="69"/>
        <v>1</v>
      </c>
      <c r="AQ2219" s="77">
        <f>IF(V2219&lt;Variables!$G$15,1,0)</f>
        <v>1</v>
      </c>
      <c r="AR2219" s="126">
        <v>0</v>
      </c>
      <c r="AS2219" s="126">
        <v>0</v>
      </c>
      <c r="AT2219" s="126">
        <v>1</v>
      </c>
      <c r="AU2219" s="126">
        <v>0</v>
      </c>
      <c r="BA2219" s="126">
        <v>-2.25</v>
      </c>
    </row>
    <row r="2220" spans="3:53" ht="14.5" x14ac:dyDescent="0.35">
      <c r="C2220" s="126" t="s">
        <v>358</v>
      </c>
      <c r="D2220" s="126" t="s">
        <v>344</v>
      </c>
      <c r="E2220" s="126">
        <v>43.55</v>
      </c>
      <c r="F2220" s="126">
        <v>6.21</v>
      </c>
      <c r="G2220" s="126">
        <v>4.43</v>
      </c>
      <c r="H2220" s="126">
        <v>2950</v>
      </c>
      <c r="I2220" s="126">
        <v>7.7629999999999999</v>
      </c>
      <c r="J2220" s="126" t="s">
        <v>75</v>
      </c>
      <c r="K2220" s="126">
        <v>66.510000000000005</v>
      </c>
      <c r="L2220" s="126">
        <v>43.184004999999999</v>
      </c>
      <c r="M2220" s="126">
        <v>0.54648706158681348</v>
      </c>
      <c r="N2220" s="126">
        <v>42.837531372549023</v>
      </c>
      <c r="O2220" s="126">
        <v>1.359715671721069</v>
      </c>
      <c r="P2220" s="126">
        <v>182925</v>
      </c>
      <c r="Q2220" s="126">
        <v>662952</v>
      </c>
      <c r="R2220" s="126">
        <v>0.28000000000000003</v>
      </c>
      <c r="S2220" s="126">
        <v>32.066999999999993</v>
      </c>
      <c r="T2220" s="126">
        <v>5.4119999999999999</v>
      </c>
      <c r="U2220" s="126">
        <v>16.425999999999998</v>
      </c>
      <c r="V2220" s="126">
        <v>2.497777952393669</v>
      </c>
      <c r="AC2220" s="126">
        <v>43.56</v>
      </c>
      <c r="AD2220" s="126">
        <v>42.41</v>
      </c>
      <c r="AH2220" s="77">
        <f>IF(AND(M2220&lt;Variables!$G$6,M2220&gt;Variables!$G$5),0,1)</f>
        <v>1</v>
      </c>
      <c r="AI2220" s="77">
        <f t="shared" si="68"/>
        <v>0</v>
      </c>
      <c r="AJ2220" s="77">
        <f>IF(I2220&gt;Variables!$G$7,0,1)</f>
        <v>1</v>
      </c>
      <c r="AK2220" s="77">
        <f>IF(F2220&gt;Variables!$G$8,0,1)</f>
        <v>1</v>
      </c>
      <c r="AL2220" s="77">
        <f>IF(G2220&gt;Variables!$G$9,0,1)</f>
        <v>1</v>
      </c>
      <c r="AM2220" s="77">
        <f>IF(AND(K2220&gt;Variables!$G$10,K2220&lt;Variables!$G$11),0,1)</f>
        <v>0</v>
      </c>
      <c r="AN2220" s="77">
        <f>IF(H2220&lt;Variables!$G$13,1,0)</f>
        <v>0</v>
      </c>
      <c r="AO2220" s="77">
        <f>IF(R2220&lt;Variables!$G$12,0,1)</f>
        <v>0</v>
      </c>
      <c r="AP2220" s="78">
        <f t="shared" si="69"/>
        <v>1</v>
      </c>
      <c r="AQ2220" s="77">
        <f>IF(V2220&lt;Variables!$G$15,1,0)</f>
        <v>1</v>
      </c>
      <c r="AR2220" s="126">
        <v>0</v>
      </c>
      <c r="AS2220" s="126">
        <v>0</v>
      </c>
      <c r="AT2220" s="126">
        <v>1</v>
      </c>
      <c r="AU2220" s="126">
        <v>0</v>
      </c>
      <c r="BA2220" s="126">
        <v>-1.52</v>
      </c>
    </row>
    <row r="2221" spans="3:53" ht="14.5" x14ac:dyDescent="0.35">
      <c r="C2221" s="126" t="s">
        <v>358</v>
      </c>
      <c r="D2221" s="126" t="s">
        <v>343</v>
      </c>
      <c r="E2221" s="126">
        <v>51.77</v>
      </c>
      <c r="F2221" s="126">
        <v>5.91</v>
      </c>
      <c r="G2221" s="126">
        <v>3.68</v>
      </c>
      <c r="H2221" s="126">
        <v>10730</v>
      </c>
      <c r="I2221" s="126">
        <v>97.308000000000007</v>
      </c>
      <c r="J2221" s="126" t="s">
        <v>75</v>
      </c>
      <c r="K2221" s="126">
        <v>61.62</v>
      </c>
      <c r="L2221" s="126">
        <v>51.511600000000001</v>
      </c>
      <c r="M2221" s="126">
        <v>0.23955769185969111</v>
      </c>
      <c r="N2221" s="126">
        <v>51.161362745098053</v>
      </c>
      <c r="O2221" s="126">
        <v>0.92577138193476483</v>
      </c>
      <c r="P2221" s="126">
        <v>862599</v>
      </c>
      <c r="Q2221" s="126">
        <v>1956000</v>
      </c>
      <c r="R2221" s="126">
        <v>0.44</v>
      </c>
      <c r="S2221" s="126">
        <v>32.066999999999993</v>
      </c>
      <c r="T2221" s="126">
        <v>5.4119999999999999</v>
      </c>
      <c r="U2221" s="126">
        <v>16.425999999999998</v>
      </c>
      <c r="V2221" s="126">
        <v>2.473115488835913</v>
      </c>
      <c r="AC2221" s="126">
        <v>52.34</v>
      </c>
      <c r="AD2221" s="126">
        <v>51.19</v>
      </c>
      <c r="AH2221" s="77">
        <f>IF(AND(M2221&lt;Variables!$G$6,M2221&gt;Variables!$G$5),0,1)</f>
        <v>1</v>
      </c>
      <c r="AI2221" s="77">
        <f t="shared" si="68"/>
        <v>0</v>
      </c>
      <c r="AJ2221" s="77">
        <f>IF(I2221&gt;Variables!$G$7,0,1)</f>
        <v>0</v>
      </c>
      <c r="AK2221" s="77">
        <f>IF(F2221&gt;Variables!$G$8,0,1)</f>
        <v>1</v>
      </c>
      <c r="AL2221" s="77">
        <f>IF(G2221&gt;Variables!$G$9,0,1)</f>
        <v>1</v>
      </c>
      <c r="AM2221" s="77">
        <f>IF(AND(K2221&gt;Variables!$G$10,K2221&lt;Variables!$G$11),0,1)</f>
        <v>1</v>
      </c>
      <c r="AN2221" s="77">
        <f>IF(H2221&lt;Variables!$G$13,1,0)</f>
        <v>0</v>
      </c>
      <c r="AO2221" s="77">
        <f>IF(R2221&lt;Variables!$G$12,0,1)</f>
        <v>0</v>
      </c>
      <c r="AP2221" s="78">
        <f t="shared" si="69"/>
        <v>1</v>
      </c>
      <c r="AQ2221" s="77">
        <f>IF(V2221&lt;Variables!$G$15,1,0)</f>
        <v>1</v>
      </c>
      <c r="AR2221" s="126">
        <v>0</v>
      </c>
      <c r="AS2221" s="126">
        <v>1</v>
      </c>
      <c r="AT2221" s="126">
        <v>0</v>
      </c>
      <c r="AU2221" s="126">
        <v>0</v>
      </c>
      <c r="BA2221" s="126">
        <v>0.45</v>
      </c>
    </row>
    <row r="2222" spans="3:53" ht="14.5" x14ac:dyDescent="0.35">
      <c r="C2222" s="126" t="s">
        <v>358</v>
      </c>
      <c r="D2222" s="126" t="s">
        <v>120</v>
      </c>
      <c r="E2222" s="126">
        <v>12.1</v>
      </c>
      <c r="F2222" s="126">
        <v>5.31</v>
      </c>
      <c r="G2222" s="126">
        <v>0.54</v>
      </c>
      <c r="H2222" s="126">
        <v>6950</v>
      </c>
      <c r="I2222" s="126">
        <v>-52.692</v>
      </c>
      <c r="J2222" s="126" t="s">
        <v>75</v>
      </c>
      <c r="K2222" s="126">
        <v>52.8</v>
      </c>
      <c r="L2222" s="126">
        <v>12.074935</v>
      </c>
      <c r="M2222" s="126">
        <v>4.1946395570674908E-2</v>
      </c>
      <c r="N2222" s="126">
        <v>11.92144509803922</v>
      </c>
      <c r="O2222" s="126">
        <v>1.329997333853949</v>
      </c>
      <c r="P2222" s="126">
        <v>51204000</v>
      </c>
      <c r="Q2222" s="126">
        <v>30149000</v>
      </c>
      <c r="R2222" s="126">
        <v>1.7</v>
      </c>
      <c r="S2222" s="126">
        <v>32.066999999999993</v>
      </c>
      <c r="T2222" s="126">
        <v>5.4119999999999999</v>
      </c>
      <c r="U2222" s="126">
        <v>16.425999999999998</v>
      </c>
      <c r="V2222" s="126">
        <v>2.3945781983820198</v>
      </c>
      <c r="AC2222" s="126">
        <v>13.96</v>
      </c>
      <c r="AD2222" s="126">
        <v>11.79</v>
      </c>
      <c r="AH2222" s="77">
        <f>IF(AND(M2222&lt;Variables!$G$6,M2222&gt;Variables!$G$5),0,1)</f>
        <v>1</v>
      </c>
      <c r="AI2222" s="77">
        <f t="shared" si="68"/>
        <v>0</v>
      </c>
      <c r="AJ2222" s="77">
        <f>IF(I2222&gt;Variables!$G$7,0,1)</f>
        <v>1</v>
      </c>
      <c r="AK2222" s="77">
        <f>IF(F2222&gt;Variables!$G$8,0,1)</f>
        <v>1</v>
      </c>
      <c r="AL2222" s="77">
        <f>IF(G2222&gt;Variables!$G$9,0,1)</f>
        <v>1</v>
      </c>
      <c r="AM2222" s="77">
        <f>IF(AND(K2222&gt;Variables!$G$10,K2222&lt;Variables!$G$11),0,1)</f>
        <v>1</v>
      </c>
      <c r="AN2222" s="77">
        <f>IF(H2222&lt;Variables!$G$13,1,0)</f>
        <v>0</v>
      </c>
      <c r="AO2222" s="77">
        <f>IF(R2222&lt;Variables!$G$12,0,1)</f>
        <v>0</v>
      </c>
      <c r="AP2222" s="78">
        <f t="shared" si="69"/>
        <v>1</v>
      </c>
      <c r="AQ2222" s="77">
        <f>IF(V2222&lt;Variables!$G$15,1,0)</f>
        <v>1</v>
      </c>
      <c r="AR2222" s="126">
        <v>0</v>
      </c>
      <c r="AS2222" s="126">
        <v>0</v>
      </c>
      <c r="AT2222" s="126">
        <v>1</v>
      </c>
      <c r="AU2222" s="126">
        <v>0</v>
      </c>
      <c r="BA2222" s="126">
        <v>-2.25</v>
      </c>
    </row>
    <row r="2223" spans="3:53" ht="14.5" x14ac:dyDescent="0.35">
      <c r="C2223" s="126" t="s">
        <v>358</v>
      </c>
      <c r="D2223" s="126" t="s">
        <v>359</v>
      </c>
      <c r="E2223" s="126">
        <v>59.26</v>
      </c>
      <c r="F2223" s="126">
        <v>5.17</v>
      </c>
      <c r="G2223" s="126">
        <v>4.1500000000000004</v>
      </c>
      <c r="H2223" s="126">
        <v>2410</v>
      </c>
      <c r="I2223" s="126">
        <v>-43.429000000000002</v>
      </c>
      <c r="J2223" s="126" t="s">
        <v>75</v>
      </c>
      <c r="K2223" s="126">
        <v>62.07</v>
      </c>
      <c r="L2223" s="126">
        <v>59.046199999999992</v>
      </c>
      <c r="M2223" s="126">
        <v>0.26047400171393092</v>
      </c>
      <c r="N2223" s="126">
        <v>58.495197674418598</v>
      </c>
      <c r="O2223" s="126">
        <v>1.2048892107422211</v>
      </c>
      <c r="P2223" s="126">
        <v>41315</v>
      </c>
      <c r="Q2223" s="126">
        <v>310204</v>
      </c>
      <c r="R2223" s="126">
        <v>0.13</v>
      </c>
      <c r="S2223" s="126">
        <v>32.066999999999993</v>
      </c>
      <c r="T2223" s="126">
        <v>5.4119999999999999</v>
      </c>
      <c r="U2223" s="126">
        <v>16.425999999999998</v>
      </c>
      <c r="V2223" s="126">
        <v>2.4761932315278532</v>
      </c>
      <c r="AC2223" s="126">
        <v>60.08</v>
      </c>
      <c r="AD2223" s="126">
        <v>58.58</v>
      </c>
      <c r="AH2223" s="77">
        <f>IF(AND(M2223&lt;Variables!$G$6,M2223&gt;Variables!$G$5),0,1)</f>
        <v>1</v>
      </c>
      <c r="AI2223" s="77">
        <f t="shared" si="68"/>
        <v>0</v>
      </c>
      <c r="AJ2223" s="77">
        <f>IF(I2223&gt;Variables!$G$7,0,1)</f>
        <v>1</v>
      </c>
      <c r="AK2223" s="77">
        <f>IF(F2223&gt;Variables!$G$8,0,1)</f>
        <v>1</v>
      </c>
      <c r="AL2223" s="77">
        <f>IF(G2223&gt;Variables!$G$9,0,1)</f>
        <v>1</v>
      </c>
      <c r="AM2223" s="77">
        <f>IF(AND(K2223&gt;Variables!$G$10,K2223&lt;Variables!$G$11),0,1)</f>
        <v>0</v>
      </c>
      <c r="AN2223" s="77">
        <f>IF(H2223&lt;Variables!$G$13,1,0)</f>
        <v>0</v>
      </c>
      <c r="AO2223" s="77">
        <f>IF(R2223&lt;Variables!$G$12,0,1)</f>
        <v>0</v>
      </c>
      <c r="AP2223" s="78">
        <f t="shared" si="69"/>
        <v>1</v>
      </c>
      <c r="AQ2223" s="77">
        <f>IF(V2223&lt;Variables!$G$15,1,0)</f>
        <v>1</v>
      </c>
      <c r="AR2223" s="126">
        <v>0</v>
      </c>
      <c r="AS2223" s="126">
        <v>1</v>
      </c>
      <c r="AT2223" s="126">
        <v>0</v>
      </c>
      <c r="AU2223" s="126">
        <v>0</v>
      </c>
      <c r="BA2223" s="126">
        <v>0.42</v>
      </c>
    </row>
    <row r="2224" spans="3:53" ht="14.5" x14ac:dyDescent="0.35">
      <c r="C2224" s="126" t="s">
        <v>358</v>
      </c>
      <c r="D2224" s="126" t="s">
        <v>192</v>
      </c>
      <c r="E2224" s="126">
        <v>26.25</v>
      </c>
      <c r="F2224" s="126">
        <v>17.73</v>
      </c>
      <c r="G2224" s="126">
        <v>9.31</v>
      </c>
      <c r="H2224" s="126">
        <v>1490</v>
      </c>
      <c r="I2224" s="126">
        <v>7.8869999999999996</v>
      </c>
      <c r="J2224" s="126" t="s">
        <v>75</v>
      </c>
      <c r="K2224" s="126">
        <v>47.15</v>
      </c>
      <c r="L2224" s="126">
        <v>26.809035000000002</v>
      </c>
      <c r="M2224" s="126">
        <v>-1.8987442106737551</v>
      </c>
      <c r="N2224" s="126">
        <v>26.271311764705882</v>
      </c>
      <c r="O2224" s="126">
        <v>0.1091998585798209</v>
      </c>
      <c r="P2224" s="126">
        <v>7530000</v>
      </c>
      <c r="Q2224" s="126">
        <v>2510000</v>
      </c>
      <c r="R2224" s="126">
        <v>3</v>
      </c>
      <c r="S2224" s="126">
        <v>32.066999999999993</v>
      </c>
      <c r="T2224" s="126">
        <v>5.4119999999999999</v>
      </c>
      <c r="U2224" s="126">
        <v>16.425999999999998</v>
      </c>
      <c r="V2224" s="126">
        <v>2.371213165628304</v>
      </c>
      <c r="AC2224" s="126">
        <v>27.14</v>
      </c>
      <c r="AD2224" s="126">
        <v>24.51</v>
      </c>
      <c r="AH2224" s="77">
        <f>IF(AND(M2224&lt;Variables!$G$6,M2224&gt;Variables!$G$5),0,1)</f>
        <v>0</v>
      </c>
      <c r="AI2224" s="77">
        <f t="shared" si="68"/>
        <v>0</v>
      </c>
      <c r="AJ2224" s="77">
        <f>IF(I2224&gt;Variables!$G$7,0,1)</f>
        <v>1</v>
      </c>
      <c r="AK2224" s="77">
        <f>IF(F2224&gt;Variables!$G$8,0,1)</f>
        <v>0</v>
      </c>
      <c r="AL2224" s="77">
        <f>IF(G2224&gt;Variables!$G$9,0,1)</f>
        <v>1</v>
      </c>
      <c r="AM2224" s="77">
        <f>IF(AND(K2224&gt;Variables!$G$10,K2224&lt;Variables!$G$11),0,1)</f>
        <v>1</v>
      </c>
      <c r="AN2224" s="77">
        <f>IF(H2224&lt;Variables!$G$13,1,0)</f>
        <v>1</v>
      </c>
      <c r="AO2224" s="77">
        <f>IF(R2224&lt;Variables!$G$12,0,1)</f>
        <v>1</v>
      </c>
      <c r="AP2224" s="78">
        <f t="shared" si="69"/>
        <v>1</v>
      </c>
      <c r="AQ2224" s="77">
        <f>IF(V2224&lt;Variables!$G$15,1,0)</f>
        <v>1</v>
      </c>
      <c r="AR2224" s="126">
        <v>1</v>
      </c>
      <c r="AS2224" s="126">
        <v>0</v>
      </c>
      <c r="AT2224" s="126">
        <v>0</v>
      </c>
      <c r="AU2224" s="126">
        <v>0</v>
      </c>
      <c r="BA2224" s="126">
        <v>2</v>
      </c>
    </row>
    <row r="2225" spans="3:53" ht="14.5" x14ac:dyDescent="0.35">
      <c r="C2225" s="126" t="s">
        <v>358</v>
      </c>
      <c r="D2225" s="126" t="s">
        <v>183</v>
      </c>
      <c r="E2225" s="126">
        <v>38.21</v>
      </c>
      <c r="F2225" s="126">
        <v>5.08</v>
      </c>
      <c r="G2225" s="126">
        <v>3.15</v>
      </c>
      <c r="H2225" s="126">
        <v>5850</v>
      </c>
      <c r="I2225" s="126">
        <v>1027.587</v>
      </c>
      <c r="J2225" s="126" t="s">
        <v>75</v>
      </c>
      <c r="K2225" s="126">
        <v>54.55</v>
      </c>
      <c r="L2225" s="126">
        <v>38.383830000000003</v>
      </c>
      <c r="M2225" s="126">
        <v>-0.218399258229309</v>
      </c>
      <c r="N2225" s="126">
        <v>37.571101960784318</v>
      </c>
      <c r="O2225" s="126">
        <v>1.940049668962285</v>
      </c>
      <c r="P2225" s="126">
        <v>522147</v>
      </c>
      <c r="Q2225" s="126">
        <v>2201000</v>
      </c>
      <c r="R2225" s="126">
        <v>0.24</v>
      </c>
      <c r="S2225" s="126">
        <v>32.066999999999993</v>
      </c>
      <c r="T2225" s="126">
        <v>5.4119999999999999</v>
      </c>
      <c r="U2225" s="126">
        <v>16.425999999999998</v>
      </c>
      <c r="V2225" s="126">
        <v>2.4226862343267981</v>
      </c>
      <c r="AC2225" s="126">
        <v>42.89</v>
      </c>
      <c r="AD2225" s="126">
        <v>37.799999999999997</v>
      </c>
      <c r="AH2225" s="77">
        <f>IF(AND(M2225&lt;Variables!$G$6,M2225&gt;Variables!$G$5),0,1)</f>
        <v>1</v>
      </c>
      <c r="AI2225" s="77">
        <f t="shared" si="68"/>
        <v>0</v>
      </c>
      <c r="AJ2225" s="77">
        <f>IF(I2225&gt;Variables!$G$7,0,1)</f>
        <v>0</v>
      </c>
      <c r="AK2225" s="77">
        <f>IF(F2225&gt;Variables!$G$8,0,1)</f>
        <v>1</v>
      </c>
      <c r="AL2225" s="77">
        <f>IF(G2225&gt;Variables!$G$9,0,1)</f>
        <v>1</v>
      </c>
      <c r="AM2225" s="77">
        <f>IF(AND(K2225&gt;Variables!$G$10,K2225&lt;Variables!$G$11),0,1)</f>
        <v>1</v>
      </c>
      <c r="AN2225" s="77">
        <f>IF(H2225&lt;Variables!$G$13,1,0)</f>
        <v>0</v>
      </c>
      <c r="AO2225" s="77">
        <f>IF(R2225&lt;Variables!$G$12,0,1)</f>
        <v>0</v>
      </c>
      <c r="AP2225" s="78">
        <f t="shared" si="69"/>
        <v>1</v>
      </c>
      <c r="AQ2225" s="77">
        <f>IF(V2225&lt;Variables!$G$15,1,0)</f>
        <v>1</v>
      </c>
      <c r="AR2225" s="126">
        <v>1</v>
      </c>
      <c r="AS2225" s="126">
        <v>0</v>
      </c>
      <c r="AT2225" s="126">
        <v>0</v>
      </c>
      <c r="AU2225" s="126">
        <v>0</v>
      </c>
      <c r="BA2225" s="126">
        <v>1.88</v>
      </c>
    </row>
    <row r="2226" spans="3:53" ht="14.5" x14ac:dyDescent="0.35">
      <c r="C2226" s="126" t="s">
        <v>358</v>
      </c>
      <c r="D2226" s="126" t="s">
        <v>355</v>
      </c>
      <c r="E2226" s="126">
        <v>43.26</v>
      </c>
      <c r="F2226" s="126">
        <v>5.09</v>
      </c>
      <c r="G2226" s="126">
        <v>2.71</v>
      </c>
      <c r="H2226" s="126">
        <v>4130</v>
      </c>
      <c r="I2226" s="126">
        <v>37.139000000000003</v>
      </c>
      <c r="J2226" s="126" t="s">
        <v>75</v>
      </c>
      <c r="K2226" s="126">
        <v>69.180000000000007</v>
      </c>
      <c r="L2226" s="126">
        <v>42.903684210526308</v>
      </c>
      <c r="M2226" s="126">
        <v>0.59742139676385964</v>
      </c>
      <c r="N2226" s="126">
        <v>42.618955102040808</v>
      </c>
      <c r="O2226" s="126">
        <v>1.269493577831226</v>
      </c>
      <c r="P2226" s="126">
        <v>165102</v>
      </c>
      <c r="Q2226" s="126">
        <v>800842</v>
      </c>
      <c r="R2226" s="126">
        <v>0.21</v>
      </c>
      <c r="S2226" s="126">
        <v>32.066999999999993</v>
      </c>
      <c r="T2226" s="126">
        <v>5.4119999999999999</v>
      </c>
      <c r="U2226" s="126">
        <v>16.425999999999998</v>
      </c>
      <c r="V2226" s="126">
        <v>2.517079573262019</v>
      </c>
      <c r="AC2226" s="126">
        <v>43.518000000000001</v>
      </c>
      <c r="AD2226" s="126">
        <v>42.674999999999997</v>
      </c>
      <c r="AH2226" s="77">
        <f>IF(AND(M2226&lt;Variables!$G$6,M2226&gt;Variables!$G$5),0,1)</f>
        <v>1</v>
      </c>
      <c r="AI2226" s="77">
        <f t="shared" si="68"/>
        <v>0</v>
      </c>
      <c r="AJ2226" s="77">
        <f>IF(I2226&gt;Variables!$G$7,0,1)</f>
        <v>1</v>
      </c>
      <c r="AK2226" s="77">
        <f>IF(F2226&gt;Variables!$G$8,0,1)</f>
        <v>1</v>
      </c>
      <c r="AL2226" s="77">
        <f>IF(G2226&gt;Variables!$G$9,0,1)</f>
        <v>1</v>
      </c>
      <c r="AM2226" s="77">
        <f>IF(AND(K2226&gt;Variables!$G$10,K2226&lt;Variables!$G$11),0,1)</f>
        <v>0</v>
      </c>
      <c r="AN2226" s="77">
        <f>IF(H2226&lt;Variables!$G$13,1,0)</f>
        <v>0</v>
      </c>
      <c r="AO2226" s="77">
        <f>IF(R2226&lt;Variables!$G$12,0,1)</f>
        <v>0</v>
      </c>
      <c r="AP2226" s="78">
        <f t="shared" si="69"/>
        <v>1</v>
      </c>
      <c r="AQ2226" s="77">
        <f>IF(V2226&lt;Variables!$G$15,1,0)</f>
        <v>1</v>
      </c>
      <c r="AR2226" s="126">
        <v>0</v>
      </c>
      <c r="AS2226" s="126">
        <v>1</v>
      </c>
      <c r="AT2226" s="126">
        <v>0</v>
      </c>
      <c r="AU2226" s="126">
        <v>0</v>
      </c>
      <c r="BA2226" s="126">
        <v>0.05</v>
      </c>
    </row>
    <row r="2227" spans="3:53" ht="14.5" x14ac:dyDescent="0.35">
      <c r="C2227" s="126" t="s">
        <v>358</v>
      </c>
      <c r="D2227" s="126" t="s">
        <v>124</v>
      </c>
      <c r="E2227" s="126">
        <v>6.03</v>
      </c>
      <c r="F2227" s="126">
        <v>6</v>
      </c>
      <c r="G2227" s="126">
        <v>4.5199999999999996</v>
      </c>
      <c r="H2227" s="126">
        <v>2970</v>
      </c>
      <c r="I2227" s="126">
        <v>292.27</v>
      </c>
      <c r="J2227" s="126" t="s">
        <v>75</v>
      </c>
      <c r="K2227" s="126">
        <v>67.739999999999995</v>
      </c>
      <c r="L2227" s="126">
        <v>5.9751050000000001</v>
      </c>
      <c r="M2227" s="126">
        <v>0.58400647352640123</v>
      </c>
      <c r="N2227" s="126">
        <v>5.939378431372548</v>
      </c>
      <c r="O2227" s="126">
        <v>1.1890397192813951</v>
      </c>
      <c r="P2227" s="126">
        <v>488600</v>
      </c>
      <c r="Q2227" s="126">
        <v>2342000</v>
      </c>
      <c r="R2227" s="126">
        <v>0.21</v>
      </c>
      <c r="S2227" s="126">
        <v>32.066999999999993</v>
      </c>
      <c r="T2227" s="126">
        <v>5.4119999999999999</v>
      </c>
      <c r="U2227" s="126">
        <v>16.425999999999998</v>
      </c>
      <c r="V2227" s="126">
        <v>2.505681757949358</v>
      </c>
      <c r="AC2227" s="126">
        <v>6.14</v>
      </c>
      <c r="AD2227" s="126">
        <v>5.98</v>
      </c>
      <c r="AH2227" s="77">
        <f>IF(AND(M2227&lt;Variables!$G$6,M2227&gt;Variables!$G$5),0,1)</f>
        <v>1</v>
      </c>
      <c r="AI2227" s="77">
        <f t="shared" si="68"/>
        <v>0</v>
      </c>
      <c r="AJ2227" s="77">
        <f>IF(I2227&gt;Variables!$G$7,0,1)</f>
        <v>0</v>
      </c>
      <c r="AK2227" s="77">
        <f>IF(F2227&gt;Variables!$G$8,0,1)</f>
        <v>1</v>
      </c>
      <c r="AL2227" s="77">
        <f>IF(G2227&gt;Variables!$G$9,0,1)</f>
        <v>1</v>
      </c>
      <c r="AM2227" s="77">
        <f>IF(AND(K2227&gt;Variables!$G$10,K2227&lt;Variables!$G$11),0,1)</f>
        <v>0</v>
      </c>
      <c r="AN2227" s="77">
        <f>IF(H2227&lt;Variables!$G$13,1,0)</f>
        <v>0</v>
      </c>
      <c r="AO2227" s="77">
        <f>IF(R2227&lt;Variables!$G$12,0,1)</f>
        <v>0</v>
      </c>
      <c r="AP2227" s="78">
        <f t="shared" si="69"/>
        <v>1</v>
      </c>
      <c r="AQ2227" s="77">
        <f>IF(V2227&lt;Variables!$G$15,1,0)</f>
        <v>1</v>
      </c>
      <c r="AR2227" s="126">
        <v>0</v>
      </c>
      <c r="AS2227" s="126">
        <v>0</v>
      </c>
      <c r="AT2227" s="126">
        <v>0</v>
      </c>
      <c r="AU2227" s="126">
        <v>1</v>
      </c>
      <c r="BA2227" s="126">
        <v>-0.28999999999999998</v>
      </c>
    </row>
    <row r="2228" spans="3:53" ht="14.5" x14ac:dyDescent="0.35">
      <c r="C2228" s="126" t="s">
        <v>358</v>
      </c>
      <c r="D2228" s="126" t="s">
        <v>277</v>
      </c>
      <c r="E2228" s="126">
        <v>22.81</v>
      </c>
      <c r="F2228" s="126">
        <v>6.47</v>
      </c>
      <c r="G2228" s="126">
        <v>2.85</v>
      </c>
      <c r="H2228" s="126">
        <v>2160</v>
      </c>
      <c r="I2228" s="126">
        <v>-3.3140000000000001</v>
      </c>
      <c r="J2228" s="126" t="s">
        <v>75</v>
      </c>
      <c r="K2228" s="126">
        <v>66.67</v>
      </c>
      <c r="L2228" s="126">
        <v>22.44634499999999</v>
      </c>
      <c r="M2228" s="126">
        <v>1.2191517149005999</v>
      </c>
      <c r="N2228" s="126">
        <v>22.352715686274511</v>
      </c>
      <c r="O2228" s="126">
        <v>1.643130610528063</v>
      </c>
      <c r="P2228" s="126">
        <v>633279</v>
      </c>
      <c r="Q2228" s="126">
        <v>2482000</v>
      </c>
      <c r="R2228" s="126">
        <v>0.26</v>
      </c>
      <c r="S2228" s="126">
        <v>32.066999999999993</v>
      </c>
      <c r="T2228" s="126">
        <v>5.4119999999999999</v>
      </c>
      <c r="U2228" s="126">
        <v>16.425999999999998</v>
      </c>
      <c r="V2228" s="126">
        <v>2.449309683168194</v>
      </c>
      <c r="AC2228" s="126">
        <v>23.67</v>
      </c>
      <c r="AD2228" s="126">
        <v>22.49</v>
      </c>
      <c r="AH2228" s="77">
        <f>IF(AND(M2228&lt;Variables!$G$6,M2228&gt;Variables!$G$5),0,1)</f>
        <v>1</v>
      </c>
      <c r="AI2228" s="77">
        <f t="shared" si="68"/>
        <v>0</v>
      </c>
      <c r="AJ2228" s="77">
        <f>IF(I2228&gt;Variables!$G$7,0,1)</f>
        <v>1</v>
      </c>
      <c r="AK2228" s="77">
        <f>IF(F2228&gt;Variables!$G$8,0,1)</f>
        <v>1</v>
      </c>
      <c r="AL2228" s="77">
        <f>IF(G2228&gt;Variables!$G$9,0,1)</f>
        <v>1</v>
      </c>
      <c r="AM2228" s="77">
        <f>IF(AND(K2228&gt;Variables!$G$10,K2228&lt;Variables!$G$11),0,1)</f>
        <v>0</v>
      </c>
      <c r="AN2228" s="77">
        <f>IF(H2228&lt;Variables!$G$13,1,0)</f>
        <v>0</v>
      </c>
      <c r="AO2228" s="77">
        <f>IF(R2228&lt;Variables!$G$12,0,1)</f>
        <v>0</v>
      </c>
      <c r="AP2228" s="78">
        <f t="shared" si="69"/>
        <v>1</v>
      </c>
      <c r="AQ2228" s="77">
        <f>IF(V2228&lt;Variables!$G$15,1,0)</f>
        <v>1</v>
      </c>
      <c r="AR2228" s="126">
        <v>1</v>
      </c>
      <c r="AS2228" s="126">
        <v>0</v>
      </c>
      <c r="AT2228" s="126">
        <v>0</v>
      </c>
      <c r="AU2228" s="126">
        <v>0</v>
      </c>
      <c r="BA2228" s="126">
        <v>1.2</v>
      </c>
    </row>
    <row r="2229" spans="3:53" ht="14.5" x14ac:dyDescent="0.35">
      <c r="C2229" s="126" t="s">
        <v>358</v>
      </c>
      <c r="D2229" s="126" t="s">
        <v>164</v>
      </c>
      <c r="E2229" s="126">
        <v>17.72</v>
      </c>
      <c r="F2229" s="126">
        <v>5.53</v>
      </c>
      <c r="G2229" s="126">
        <v>5.34</v>
      </c>
      <c r="H2229" s="126">
        <v>-99999</v>
      </c>
      <c r="I2229" s="126">
        <v>152.10599999999999</v>
      </c>
      <c r="J2229" s="126" t="s">
        <v>74</v>
      </c>
      <c r="K2229" s="126"/>
      <c r="L2229" s="126">
        <v>-99999</v>
      </c>
      <c r="M2229" s="126">
        <v>-99999</v>
      </c>
      <c r="N2229" s="126">
        <v>17.40666666666667</v>
      </c>
      <c r="O2229" s="126">
        <v>3.063960168517819</v>
      </c>
      <c r="P2229" s="126">
        <v>200361</v>
      </c>
      <c r="Q2229" s="126">
        <v>76049</v>
      </c>
      <c r="R2229" s="126">
        <v>2.63</v>
      </c>
      <c r="S2229" s="126">
        <v>32.066999999999993</v>
      </c>
      <c r="T2229" s="126">
        <v>5.4119999999999999</v>
      </c>
      <c r="U2229" s="126">
        <v>16.425999999999998</v>
      </c>
      <c r="V2229" s="126">
        <v>-99999</v>
      </c>
      <c r="AC2229" s="126">
        <v>17.850000000000001</v>
      </c>
      <c r="AD2229" s="126">
        <v>17.399999999999999</v>
      </c>
      <c r="AH2229" s="77">
        <f>IF(AND(M2229&lt;Variables!$G$6,M2229&gt;Variables!$G$5),0,1)</f>
        <v>1</v>
      </c>
      <c r="AI2229" s="77">
        <f t="shared" si="68"/>
        <v>1</v>
      </c>
      <c r="AJ2229" s="77">
        <f>IF(I2229&gt;Variables!$G$7,0,1)</f>
        <v>0</v>
      </c>
      <c r="AK2229" s="77">
        <f>IF(F2229&gt;Variables!$G$8,0,1)</f>
        <v>1</v>
      </c>
      <c r="AL2229" s="77">
        <f>IF(G2229&gt;Variables!$G$9,0,1)</f>
        <v>1</v>
      </c>
      <c r="AM2229" s="77">
        <f>IF(AND(K2229&gt;Variables!$G$10,K2229&lt;Variables!$G$11),0,1)</f>
        <v>1</v>
      </c>
      <c r="AN2229" s="77">
        <f>IF(H2229&lt;Variables!$G$13,1,0)</f>
        <v>1</v>
      </c>
      <c r="AO2229" s="77">
        <f>IF(R2229&lt;Variables!$G$12,0,1)</f>
        <v>1</v>
      </c>
      <c r="AP2229" s="78">
        <f t="shared" si="69"/>
        <v>0</v>
      </c>
      <c r="AQ2229" s="77">
        <f>IF(V2229&lt;Variables!$G$15,1,0)</f>
        <v>1</v>
      </c>
      <c r="AR2229" s="126">
        <v>0</v>
      </c>
      <c r="AS2229" s="126">
        <v>0</v>
      </c>
      <c r="AT2229" s="126">
        <v>0</v>
      </c>
      <c r="AU2229" s="126">
        <v>0</v>
      </c>
      <c r="BA2229" s="126">
        <v>0</v>
      </c>
    </row>
    <row r="2230" spans="3:53" ht="14.5" x14ac:dyDescent="0.35">
      <c r="C2230" s="126" t="s">
        <v>358</v>
      </c>
      <c r="D2230" s="126" t="s">
        <v>346</v>
      </c>
      <c r="E2230" s="126">
        <v>58.06</v>
      </c>
      <c r="F2230" s="126">
        <v>49.79</v>
      </c>
      <c r="G2230" s="126">
        <v>0.26</v>
      </c>
      <c r="H2230" s="126">
        <v>1470</v>
      </c>
      <c r="I2230" s="126">
        <v>113.598</v>
      </c>
      <c r="J2230" s="126" t="s">
        <v>74</v>
      </c>
      <c r="K2230" s="126">
        <v>89.55</v>
      </c>
      <c r="L2230" s="126">
        <v>57.838054999999997</v>
      </c>
      <c r="M2230" s="126">
        <v>2.0652492550111361E-2</v>
      </c>
      <c r="N2230" s="126">
        <v>57.836256862745103</v>
      </c>
      <c r="O2230" s="126">
        <v>2.3762148521322111E-2</v>
      </c>
      <c r="P2230" s="126">
        <v>2178000</v>
      </c>
      <c r="Q2230" s="126">
        <v>255123</v>
      </c>
      <c r="R2230" s="126">
        <v>8.5399999999999991</v>
      </c>
      <c r="S2230" s="126">
        <v>32.066999999999993</v>
      </c>
      <c r="T2230" s="126">
        <v>5.4119999999999999</v>
      </c>
      <c r="U2230" s="126">
        <v>16.425999999999998</v>
      </c>
      <c r="V2230" s="126">
        <v>2.7738420992336259</v>
      </c>
      <c r="AC2230" s="126">
        <v>57.9</v>
      </c>
      <c r="AD2230" s="126">
        <v>57.57</v>
      </c>
      <c r="AH2230" s="77">
        <f>IF(AND(M2230&lt;Variables!$G$6,M2230&gt;Variables!$G$5),0,1)</f>
        <v>1</v>
      </c>
      <c r="AI2230" s="77">
        <f t="shared" si="68"/>
        <v>0</v>
      </c>
      <c r="AJ2230" s="77">
        <f>IF(I2230&gt;Variables!$G$7,0,1)</f>
        <v>0</v>
      </c>
      <c r="AK2230" s="77">
        <f>IF(F2230&gt;Variables!$G$8,0,1)</f>
        <v>0</v>
      </c>
      <c r="AL2230" s="77">
        <f>IF(G2230&gt;Variables!$G$9,0,1)</f>
        <v>1</v>
      </c>
      <c r="AM2230" s="77">
        <f>IF(AND(K2230&gt;Variables!$G$10,K2230&lt;Variables!$G$11),0,1)</f>
        <v>1</v>
      </c>
      <c r="AN2230" s="77">
        <f>IF(H2230&lt;Variables!$G$13,1,0)</f>
        <v>1</v>
      </c>
      <c r="AO2230" s="77">
        <f>IF(R2230&lt;Variables!$G$12,0,1)</f>
        <v>1</v>
      </c>
      <c r="AP2230" s="78">
        <f t="shared" si="69"/>
        <v>0</v>
      </c>
      <c r="AQ2230" s="77">
        <f>IF(V2230&lt;Variables!$G$15,1,0)</f>
        <v>0</v>
      </c>
      <c r="AR2230" s="126">
        <v>0</v>
      </c>
      <c r="AS2230" s="126">
        <v>0</v>
      </c>
      <c r="AT2230" s="126">
        <v>0</v>
      </c>
      <c r="AU2230" s="126">
        <v>1</v>
      </c>
      <c r="BA2230" s="126">
        <v>-0.53</v>
      </c>
    </row>
    <row r="2231" spans="3:53" ht="14.5" x14ac:dyDescent="0.35">
      <c r="C2231" s="126" t="s">
        <v>358</v>
      </c>
      <c r="D2231" s="126" t="s">
        <v>347</v>
      </c>
      <c r="E2231" s="126">
        <v>4.58</v>
      </c>
      <c r="F2231" s="126">
        <v>21.54</v>
      </c>
      <c r="G2231" s="126">
        <v>-8.58</v>
      </c>
      <c r="H2231" s="126">
        <v>186.8</v>
      </c>
      <c r="I2231" s="126">
        <v>-40.731999999999999</v>
      </c>
      <c r="J2231" s="126" t="s">
        <v>74</v>
      </c>
      <c r="K2231" s="126">
        <v>39.06</v>
      </c>
      <c r="L2231" s="126">
        <v>4.7112550000000004</v>
      </c>
      <c r="M2231" s="126">
        <v>-2.785988022299779</v>
      </c>
      <c r="N2231" s="126">
        <v>4.7400137254901962</v>
      </c>
      <c r="O2231" s="126">
        <v>-3.3758072182301131</v>
      </c>
      <c r="P2231" s="126">
        <v>14350000</v>
      </c>
      <c r="Q2231" s="126">
        <v>232520</v>
      </c>
      <c r="R2231" s="126">
        <v>61.72</v>
      </c>
      <c r="S2231" s="126">
        <v>32.066999999999993</v>
      </c>
      <c r="T2231" s="126">
        <v>5.4119999999999999</v>
      </c>
      <c r="U2231" s="126">
        <v>16.425999999999998</v>
      </c>
      <c r="V2231" s="126">
        <v>2.238074777091879</v>
      </c>
      <c r="AC2231" s="126">
        <v>4.5999999999999996</v>
      </c>
      <c r="AD2231" s="126">
        <v>4.01</v>
      </c>
      <c r="AH2231" s="77">
        <f>IF(AND(M2231&lt;Variables!$G$6,M2231&gt;Variables!$G$5),0,1)</f>
        <v>0</v>
      </c>
      <c r="AI2231" s="77">
        <f t="shared" si="68"/>
        <v>1</v>
      </c>
      <c r="AJ2231" s="77">
        <f>IF(I2231&gt;Variables!$G$7,0,1)</f>
        <v>1</v>
      </c>
      <c r="AK2231" s="77">
        <f>IF(F2231&gt;Variables!$G$8,0,1)</f>
        <v>0</v>
      </c>
      <c r="AL2231" s="77">
        <f>IF(G2231&gt;Variables!$G$9,0,1)</f>
        <v>1</v>
      </c>
      <c r="AM2231" s="77">
        <f>IF(AND(K2231&gt;Variables!$G$10,K2231&lt;Variables!$G$11),0,1)</f>
        <v>1</v>
      </c>
      <c r="AN2231" s="77">
        <f>IF(H2231&lt;Variables!$G$13,1,0)</f>
        <v>1</v>
      </c>
      <c r="AO2231" s="77">
        <f>IF(R2231&lt;Variables!$G$12,0,1)</f>
        <v>1</v>
      </c>
      <c r="AP2231" s="78">
        <f t="shared" si="69"/>
        <v>0</v>
      </c>
      <c r="AQ2231" s="77">
        <f>IF(V2231&lt;Variables!$G$15,1,0)</f>
        <v>1</v>
      </c>
      <c r="AR2231" s="126">
        <v>0</v>
      </c>
      <c r="AS2231" s="126">
        <v>0</v>
      </c>
      <c r="AT2231" s="126">
        <v>1</v>
      </c>
      <c r="AU2231" s="126">
        <v>0</v>
      </c>
      <c r="BA2231" s="126">
        <v>-2.25</v>
      </c>
    </row>
    <row r="2232" spans="3:53" ht="14.5" x14ac:dyDescent="0.35">
      <c r="C2232" s="126" t="s">
        <v>358</v>
      </c>
      <c r="D2232" s="126" t="s">
        <v>345</v>
      </c>
      <c r="E2232" s="126">
        <v>60.68</v>
      </c>
      <c r="F2232" s="126">
        <v>81.709999999999994</v>
      </c>
      <c r="G2232" s="126">
        <v>-0.21</v>
      </c>
      <c r="H2232" s="126">
        <v>621.19000000000005</v>
      </c>
      <c r="I2232" s="126">
        <v>32.359000000000002</v>
      </c>
      <c r="J2232" s="126" t="s">
        <v>74</v>
      </c>
      <c r="K2232" s="126">
        <v>80.959999999999994</v>
      </c>
      <c r="L2232" s="126">
        <v>60.523578947368406</v>
      </c>
      <c r="M2232" s="126">
        <v>-4.7219526448144353E-2</v>
      </c>
      <c r="N2232" s="126">
        <v>60.338500000000003</v>
      </c>
      <c r="O2232" s="126">
        <v>0.2593700539456586</v>
      </c>
      <c r="P2232" s="126">
        <v>1680000</v>
      </c>
      <c r="Q2232" s="126">
        <v>72250</v>
      </c>
      <c r="R2232" s="126">
        <v>23.25</v>
      </c>
      <c r="S2232" s="126">
        <v>32.066999999999993</v>
      </c>
      <c r="T2232" s="126">
        <v>5.4119999999999999</v>
      </c>
      <c r="U2232" s="126">
        <v>16.425999999999998</v>
      </c>
      <c r="V2232" s="126">
        <v>2.6931953226518059</v>
      </c>
      <c r="AC2232" s="126">
        <v>62.1</v>
      </c>
      <c r="AD2232" s="126">
        <v>60.48</v>
      </c>
      <c r="AH2232" s="77">
        <f>IF(AND(M2232&lt;Variables!$G$6,M2232&gt;Variables!$G$5),0,1)</f>
        <v>1</v>
      </c>
      <c r="AI2232" s="77">
        <f t="shared" si="68"/>
        <v>0</v>
      </c>
      <c r="AJ2232" s="77">
        <f>IF(I2232&gt;Variables!$G$7,0,1)</f>
        <v>1</v>
      </c>
      <c r="AK2232" s="77">
        <f>IF(F2232&gt;Variables!$G$8,0,1)</f>
        <v>0</v>
      </c>
      <c r="AL2232" s="77">
        <f>IF(G2232&gt;Variables!$G$9,0,1)</f>
        <v>1</v>
      </c>
      <c r="AM2232" s="77">
        <f>IF(AND(K2232&gt;Variables!$G$10,K2232&lt;Variables!$G$11),0,1)</f>
        <v>1</v>
      </c>
      <c r="AN2232" s="77">
        <f>IF(H2232&lt;Variables!$G$13,1,0)</f>
        <v>1</v>
      </c>
      <c r="AO2232" s="77">
        <f>IF(R2232&lt;Variables!$G$12,0,1)</f>
        <v>1</v>
      </c>
      <c r="AP2232" s="78">
        <f t="shared" si="69"/>
        <v>0</v>
      </c>
      <c r="AQ2232" s="77">
        <f>IF(V2232&lt;Variables!$G$15,1,0)</f>
        <v>1</v>
      </c>
      <c r="AR2232" s="126">
        <v>0</v>
      </c>
      <c r="AS2232" s="126">
        <v>1</v>
      </c>
      <c r="AT2232" s="126">
        <v>0</v>
      </c>
      <c r="AU2232" s="126">
        <v>0</v>
      </c>
      <c r="BA2232" s="126">
        <v>0.23</v>
      </c>
    </row>
    <row r="2233" spans="3:53" ht="14.5" x14ac:dyDescent="0.35">
      <c r="C2233" s="126" t="s">
        <v>358</v>
      </c>
      <c r="D2233" s="126" t="s">
        <v>360</v>
      </c>
      <c r="E2233" s="126">
        <v>83.49</v>
      </c>
      <c r="F2233" s="126">
        <v>4.8600000000000003</v>
      </c>
      <c r="G2233" s="126">
        <v>3.06</v>
      </c>
      <c r="H2233" s="126">
        <v>47520</v>
      </c>
      <c r="I2233" s="126">
        <v>99.176000000000002</v>
      </c>
      <c r="J2233" s="126" t="s">
        <v>75</v>
      </c>
      <c r="K2233" s="126">
        <v>74.540000000000006</v>
      </c>
      <c r="L2233" s="126">
        <v>82.71050000000001</v>
      </c>
      <c r="M2233" s="126">
        <v>0.61600401400062677</v>
      </c>
      <c r="N2233" s="126">
        <v>82.196711764705881</v>
      </c>
      <c r="O2233" s="126">
        <v>1.2449259992581641</v>
      </c>
      <c r="P2233" s="126">
        <v>549374</v>
      </c>
      <c r="Q2233" s="126">
        <v>3943000</v>
      </c>
      <c r="R2233" s="126">
        <v>0.14000000000000001</v>
      </c>
      <c r="S2233" s="126">
        <v>32.066999999999993</v>
      </c>
      <c r="T2233" s="126">
        <v>5.4119999999999999</v>
      </c>
      <c r="U2233" s="126">
        <v>16.425999999999998</v>
      </c>
      <c r="V2233" s="126">
        <v>2.561561154837658</v>
      </c>
      <c r="AC2233" s="126">
        <v>85.08</v>
      </c>
      <c r="AD2233" s="126">
        <v>82.26</v>
      </c>
      <c r="AH2233" s="77">
        <f>IF(AND(M2233&lt;Variables!$G$6,M2233&gt;Variables!$G$5),0,1)</f>
        <v>1</v>
      </c>
      <c r="AI2233" s="77">
        <f t="shared" si="68"/>
        <v>0</v>
      </c>
      <c r="AJ2233" s="77">
        <f>IF(I2233&gt;Variables!$G$7,0,1)</f>
        <v>0</v>
      </c>
      <c r="AK2233" s="77">
        <f>IF(F2233&gt;Variables!$G$8,0,1)</f>
        <v>1</v>
      </c>
      <c r="AL2233" s="77">
        <f>IF(G2233&gt;Variables!$G$9,0,1)</f>
        <v>1</v>
      </c>
      <c r="AM2233" s="77">
        <f>IF(AND(K2233&gt;Variables!$G$10,K2233&lt;Variables!$G$11),0,1)</f>
        <v>1</v>
      </c>
      <c r="AN2233" s="77">
        <f>IF(H2233&lt;Variables!$G$13,1,0)</f>
        <v>0</v>
      </c>
      <c r="AO2233" s="77">
        <f>IF(R2233&lt;Variables!$G$12,0,1)</f>
        <v>0</v>
      </c>
      <c r="AP2233" s="78">
        <f t="shared" si="69"/>
        <v>1</v>
      </c>
      <c r="AQ2233" s="77">
        <f>IF(V2233&lt;Variables!$G$15,1,0)</f>
        <v>1</v>
      </c>
      <c r="AR2233" s="126">
        <v>0</v>
      </c>
      <c r="AS2233" s="126">
        <v>0</v>
      </c>
      <c r="AT2233" s="126">
        <v>1</v>
      </c>
      <c r="AU2233" s="126">
        <v>0</v>
      </c>
      <c r="BA2233" s="126">
        <v>-1.31</v>
      </c>
    </row>
    <row r="2234" spans="3:53" ht="14.5" x14ac:dyDescent="0.35">
      <c r="C2234" s="126" t="s">
        <v>358</v>
      </c>
      <c r="D2234" s="126" t="s">
        <v>361</v>
      </c>
      <c r="E2234" s="126">
        <v>21.76</v>
      </c>
      <c r="F2234" s="126">
        <v>4.96</v>
      </c>
      <c r="G2234" s="126">
        <v>2.17</v>
      </c>
      <c r="H2234" s="126">
        <v>7990</v>
      </c>
      <c r="I2234" s="126">
        <v>166.614</v>
      </c>
      <c r="J2234" s="126" t="s">
        <v>75</v>
      </c>
      <c r="K2234" s="126">
        <v>76.180000000000007</v>
      </c>
      <c r="L2234" s="126">
        <v>21.539995000000001</v>
      </c>
      <c r="M2234" s="126">
        <v>0.74282747047990572</v>
      </c>
      <c r="N2234" s="126">
        <v>21.394843137254909</v>
      </c>
      <c r="O2234" s="126">
        <v>1.4263103533286621</v>
      </c>
      <c r="P2234" s="126">
        <v>1356000</v>
      </c>
      <c r="Q2234" s="126">
        <v>7185000</v>
      </c>
      <c r="R2234" s="126">
        <v>0.19</v>
      </c>
      <c r="S2234" s="126">
        <v>32.066999999999993</v>
      </c>
      <c r="T2234" s="126">
        <v>5.4119999999999999</v>
      </c>
      <c r="U2234" s="126">
        <v>16.425999999999998</v>
      </c>
      <c r="V2234" s="126">
        <v>2.5627477052318728</v>
      </c>
      <c r="AC2234" s="126">
        <v>22.21</v>
      </c>
      <c r="AD2234" s="126">
        <v>21.49</v>
      </c>
      <c r="AH2234" s="77">
        <f>IF(AND(M2234&lt;Variables!$G$6,M2234&gt;Variables!$G$5),0,1)</f>
        <v>1</v>
      </c>
      <c r="AI2234" s="77">
        <f t="shared" si="68"/>
        <v>0</v>
      </c>
      <c r="AJ2234" s="77">
        <f>IF(I2234&gt;Variables!$G$7,0,1)</f>
        <v>0</v>
      </c>
      <c r="AK2234" s="77">
        <f>IF(F2234&gt;Variables!$G$8,0,1)</f>
        <v>1</v>
      </c>
      <c r="AL2234" s="77">
        <f>IF(G2234&gt;Variables!$G$9,0,1)</f>
        <v>1</v>
      </c>
      <c r="AM2234" s="77">
        <f>IF(AND(K2234&gt;Variables!$G$10,K2234&lt;Variables!$G$11),0,1)</f>
        <v>1</v>
      </c>
      <c r="AN2234" s="77">
        <f>IF(H2234&lt;Variables!$G$13,1,0)</f>
        <v>0</v>
      </c>
      <c r="AO2234" s="77">
        <f>IF(R2234&lt;Variables!$G$12,0,1)</f>
        <v>0</v>
      </c>
      <c r="AP2234" s="78">
        <f t="shared" si="69"/>
        <v>1</v>
      </c>
      <c r="AQ2234" s="77">
        <f>IF(V2234&lt;Variables!$G$15,1,0)</f>
        <v>1</v>
      </c>
      <c r="AR2234" s="126">
        <v>0</v>
      </c>
      <c r="AS2234" s="126">
        <v>0</v>
      </c>
      <c r="AT2234" s="126">
        <v>1</v>
      </c>
      <c r="AU2234" s="126">
        <v>0</v>
      </c>
      <c r="BA2234" s="126">
        <v>-1.22</v>
      </c>
    </row>
    <row r="2235" spans="3:53" ht="14.5" x14ac:dyDescent="0.35">
      <c r="C2235" s="126" t="s">
        <v>358</v>
      </c>
      <c r="D2235" s="126" t="s">
        <v>131</v>
      </c>
      <c r="E2235" s="126">
        <v>1.51</v>
      </c>
      <c r="F2235" s="126">
        <v>15.89</v>
      </c>
      <c r="G2235" s="126">
        <v>8.33</v>
      </c>
      <c r="H2235" s="126">
        <v>2280</v>
      </c>
      <c r="I2235" s="126">
        <v>2.282</v>
      </c>
      <c r="J2235" s="126" t="s">
        <v>74</v>
      </c>
      <c r="K2235" s="126">
        <v>59.37</v>
      </c>
      <c r="L2235" s="126">
        <v>1.4815199999999999</v>
      </c>
      <c r="M2235" s="126">
        <v>0.90987634321507205</v>
      </c>
      <c r="N2235" s="126">
        <v>1.442188235294118</v>
      </c>
      <c r="O2235" s="126">
        <v>3.6619189793287958</v>
      </c>
      <c r="P2235" s="126">
        <v>40207000</v>
      </c>
      <c r="Q2235" s="126">
        <v>19257000</v>
      </c>
      <c r="R2235" s="126">
        <v>2.09</v>
      </c>
      <c r="S2235" s="126">
        <v>32.066999999999993</v>
      </c>
      <c r="T2235" s="126">
        <v>5.4119999999999999</v>
      </c>
      <c r="U2235" s="126">
        <v>16.425999999999998</v>
      </c>
      <c r="V2235" s="126">
        <v>2.4157946516982558</v>
      </c>
      <c r="AC2235" s="126">
        <v>1.66</v>
      </c>
      <c r="AD2235" s="126">
        <v>1.46</v>
      </c>
      <c r="AH2235" s="77">
        <f>IF(AND(M2235&lt;Variables!$G$6,M2235&gt;Variables!$G$5),0,1)</f>
        <v>1</v>
      </c>
      <c r="AI2235" s="77">
        <f t="shared" si="68"/>
        <v>0</v>
      </c>
      <c r="AJ2235" s="77">
        <f>IF(I2235&gt;Variables!$G$7,0,1)</f>
        <v>1</v>
      </c>
      <c r="AK2235" s="77">
        <f>IF(F2235&gt;Variables!$G$8,0,1)</f>
        <v>0</v>
      </c>
      <c r="AL2235" s="77">
        <f>IF(G2235&gt;Variables!$G$9,0,1)</f>
        <v>1</v>
      </c>
      <c r="AM2235" s="77">
        <f>IF(AND(K2235&gt;Variables!$G$10,K2235&lt;Variables!$G$11),0,1)</f>
        <v>1</v>
      </c>
      <c r="AN2235" s="77">
        <f>IF(H2235&lt;Variables!$G$13,1,0)</f>
        <v>0</v>
      </c>
      <c r="AO2235" s="77">
        <f>IF(R2235&lt;Variables!$G$12,0,1)</f>
        <v>0</v>
      </c>
      <c r="AP2235" s="78">
        <f t="shared" si="69"/>
        <v>0</v>
      </c>
      <c r="AQ2235" s="77">
        <f>IF(V2235&lt;Variables!$G$15,1,0)</f>
        <v>1</v>
      </c>
      <c r="AR2235" s="126">
        <v>0</v>
      </c>
      <c r="AS2235" s="126">
        <v>0</v>
      </c>
      <c r="AT2235" s="126">
        <v>1</v>
      </c>
      <c r="AU2235" s="126">
        <v>0</v>
      </c>
      <c r="BA2235" s="126">
        <v>-2.25</v>
      </c>
    </row>
    <row r="2236" spans="3:53" ht="14.5" x14ac:dyDescent="0.35">
      <c r="C2236" s="126" t="s">
        <v>362</v>
      </c>
      <c r="D2236" s="126" t="s">
        <v>192</v>
      </c>
      <c r="E2236" s="126">
        <v>26.12</v>
      </c>
      <c r="F2236" s="126">
        <v>23.27</v>
      </c>
      <c r="G2236" s="126">
        <v>7.73</v>
      </c>
      <c r="H2236" s="126">
        <v>1490</v>
      </c>
      <c r="I2236" s="126">
        <v>7.7469999999999999</v>
      </c>
      <c r="J2236" s="126" t="s">
        <v>75</v>
      </c>
      <c r="K2236" s="126">
        <v>42.64</v>
      </c>
      <c r="L2236" s="126">
        <v>26.457535</v>
      </c>
      <c r="M2236" s="126">
        <v>-2.0316896490923981</v>
      </c>
      <c r="N2236" s="126">
        <v>26.409502</v>
      </c>
      <c r="O2236" s="126">
        <v>-1.853507120278155</v>
      </c>
      <c r="P2236" s="126">
        <v>6500000</v>
      </c>
      <c r="Q2236" s="126">
        <v>2510000</v>
      </c>
      <c r="R2236" s="126">
        <v>2.59</v>
      </c>
      <c r="S2236" s="126">
        <v>31.012</v>
      </c>
      <c r="T2236" s="126">
        <v>5.596000000000001</v>
      </c>
      <c r="U2236" s="126">
        <v>16.0688</v>
      </c>
      <c r="V2236" s="126">
        <v>2.3003893858359818</v>
      </c>
      <c r="AC2236" s="126">
        <v>27.14</v>
      </c>
      <c r="AD2236" s="126">
        <v>24.51</v>
      </c>
      <c r="AH2236" s="77">
        <f>IF(AND(M2236&lt;Variables!$G$6,M2236&gt;Variables!$G$5),0,1)</f>
        <v>0</v>
      </c>
      <c r="AI2236" s="77">
        <f t="shared" si="68"/>
        <v>0</v>
      </c>
      <c r="AJ2236" s="77">
        <f>IF(I2236&gt;Variables!$G$7,0,1)</f>
        <v>1</v>
      </c>
      <c r="AK2236" s="77">
        <f>IF(F2236&gt;Variables!$G$8,0,1)</f>
        <v>0</v>
      </c>
      <c r="AL2236" s="77">
        <f>IF(G2236&gt;Variables!$G$9,0,1)</f>
        <v>1</v>
      </c>
      <c r="AM2236" s="77">
        <f>IF(AND(K2236&gt;Variables!$G$10,K2236&lt;Variables!$G$11),0,1)</f>
        <v>1</v>
      </c>
      <c r="AN2236" s="77">
        <f>IF(H2236&lt;Variables!$G$13,1,0)</f>
        <v>1</v>
      </c>
      <c r="AO2236" s="77">
        <f>IF(R2236&lt;Variables!$G$12,0,1)</f>
        <v>1</v>
      </c>
      <c r="AP2236" s="78">
        <f t="shared" si="69"/>
        <v>1</v>
      </c>
      <c r="AQ2236" s="77">
        <f>IF(V2236&lt;Variables!$G$15,1,0)</f>
        <v>1</v>
      </c>
      <c r="AR2236" s="126">
        <v>1</v>
      </c>
      <c r="AS2236" s="126">
        <v>0</v>
      </c>
      <c r="AT2236" s="126">
        <v>0</v>
      </c>
      <c r="AU2236" s="126">
        <v>0</v>
      </c>
      <c r="BA2236" s="126">
        <v>2</v>
      </c>
    </row>
    <row r="2237" spans="3:53" ht="14.5" x14ac:dyDescent="0.35">
      <c r="C2237" s="126" t="s">
        <v>362</v>
      </c>
      <c r="D2237" s="126" t="s">
        <v>190</v>
      </c>
      <c r="E2237" s="126">
        <v>2.94</v>
      </c>
      <c r="F2237" s="126">
        <v>19.62</v>
      </c>
      <c r="G2237" s="126">
        <v>9.0399999999999991</v>
      </c>
      <c r="H2237" s="126">
        <v>616.6</v>
      </c>
      <c r="I2237" s="126">
        <v>213.524</v>
      </c>
      <c r="J2237" s="126" t="s">
        <v>75</v>
      </c>
      <c r="K2237" s="126">
        <v>54.32</v>
      </c>
      <c r="L2237" s="126">
        <v>2.8523999999999989</v>
      </c>
      <c r="M2237" s="126">
        <v>0.15776188472867109</v>
      </c>
      <c r="N2237" s="126">
        <v>2.7644380000000002</v>
      </c>
      <c r="O2237" s="126">
        <v>3.3446942922937621</v>
      </c>
      <c r="P2237" s="126">
        <v>28780000</v>
      </c>
      <c r="Q2237" s="126">
        <v>9030000</v>
      </c>
      <c r="R2237" s="126">
        <v>3.19</v>
      </c>
      <c r="S2237" s="126">
        <v>31.012</v>
      </c>
      <c r="T2237" s="126">
        <v>5.596000000000001</v>
      </c>
      <c r="U2237" s="126">
        <v>16.0688</v>
      </c>
      <c r="V2237" s="126">
        <v>2.4056851284812781</v>
      </c>
      <c r="AC2237" s="126">
        <v>2.95</v>
      </c>
      <c r="AD2237" s="126">
        <v>2.52</v>
      </c>
      <c r="AH2237" s="77">
        <f>IF(AND(M2237&lt;Variables!$G$6,M2237&gt;Variables!$G$5),0,1)</f>
        <v>1</v>
      </c>
      <c r="AI2237" s="77">
        <f t="shared" si="68"/>
        <v>0</v>
      </c>
      <c r="AJ2237" s="77">
        <f>IF(I2237&gt;Variables!$G$7,0,1)</f>
        <v>0</v>
      </c>
      <c r="AK2237" s="77">
        <f>IF(F2237&gt;Variables!$G$8,0,1)</f>
        <v>0</v>
      </c>
      <c r="AL2237" s="77">
        <f>IF(G2237&gt;Variables!$G$9,0,1)</f>
        <v>1</v>
      </c>
      <c r="AM2237" s="77">
        <f>IF(AND(K2237&gt;Variables!$G$10,K2237&lt;Variables!$G$11),0,1)</f>
        <v>1</v>
      </c>
      <c r="AN2237" s="77">
        <f>IF(H2237&lt;Variables!$G$13,1,0)</f>
        <v>1</v>
      </c>
      <c r="AO2237" s="77">
        <f>IF(R2237&lt;Variables!$G$12,0,1)</f>
        <v>1</v>
      </c>
      <c r="AP2237" s="78">
        <f t="shared" si="69"/>
        <v>1</v>
      </c>
      <c r="AQ2237" s="77">
        <f>IF(V2237&lt;Variables!$G$15,1,0)</f>
        <v>1</v>
      </c>
      <c r="AR2237" s="126">
        <v>0</v>
      </c>
      <c r="AS2237" s="126">
        <v>0</v>
      </c>
      <c r="AT2237" s="126">
        <v>1</v>
      </c>
      <c r="AU2237" s="126">
        <v>0</v>
      </c>
      <c r="BA2237" s="126">
        <v>-2.25</v>
      </c>
    </row>
    <row r="2238" spans="3:53" ht="14.5" x14ac:dyDescent="0.35">
      <c r="C2238" s="126" t="s">
        <v>362</v>
      </c>
      <c r="D2238" s="126" t="s">
        <v>343</v>
      </c>
      <c r="E2238" s="126">
        <v>51.94</v>
      </c>
      <c r="F2238" s="126">
        <v>6.15</v>
      </c>
      <c r="G2238" s="126">
        <v>4.12</v>
      </c>
      <c r="H2238" s="126">
        <v>10730</v>
      </c>
      <c r="I2238" s="126">
        <v>97.85</v>
      </c>
      <c r="J2238" s="126" t="s">
        <v>75</v>
      </c>
      <c r="K2238" s="126">
        <v>67.349999999999994</v>
      </c>
      <c r="L2238" s="126">
        <v>51.641550000000002</v>
      </c>
      <c r="M2238" s="126">
        <v>0.40364783783601821</v>
      </c>
      <c r="N2238" s="126">
        <v>51.304769999999998</v>
      </c>
      <c r="O2238" s="126">
        <v>1.062727695689901</v>
      </c>
      <c r="P2238" s="126">
        <v>925268</v>
      </c>
      <c r="Q2238" s="126">
        <v>1956000</v>
      </c>
      <c r="R2238" s="126">
        <v>0.47</v>
      </c>
      <c r="S2238" s="126">
        <v>31.012</v>
      </c>
      <c r="T2238" s="126">
        <v>5.596000000000001</v>
      </c>
      <c r="U2238" s="126">
        <v>16.0688</v>
      </c>
      <c r="V2238" s="126">
        <v>2.516025654735381</v>
      </c>
      <c r="AC2238" s="126">
        <v>52.34</v>
      </c>
      <c r="AD2238" s="126">
        <v>51.19</v>
      </c>
      <c r="AH2238" s="77">
        <f>IF(AND(M2238&lt;Variables!$G$6,M2238&gt;Variables!$G$5),0,1)</f>
        <v>1</v>
      </c>
      <c r="AI2238" s="77">
        <f t="shared" si="68"/>
        <v>0</v>
      </c>
      <c r="AJ2238" s="77">
        <f>IF(I2238&gt;Variables!$G$7,0,1)</f>
        <v>0</v>
      </c>
      <c r="AK2238" s="77">
        <f>IF(F2238&gt;Variables!$G$8,0,1)</f>
        <v>1</v>
      </c>
      <c r="AL2238" s="77">
        <f>IF(G2238&gt;Variables!$G$9,0,1)</f>
        <v>1</v>
      </c>
      <c r="AM2238" s="77">
        <f>IF(AND(K2238&gt;Variables!$G$10,K2238&lt;Variables!$G$11),0,1)</f>
        <v>0</v>
      </c>
      <c r="AN2238" s="77">
        <f>IF(H2238&lt;Variables!$G$13,1,0)</f>
        <v>0</v>
      </c>
      <c r="AO2238" s="77">
        <f>IF(R2238&lt;Variables!$G$12,0,1)</f>
        <v>0</v>
      </c>
      <c r="AP2238" s="78">
        <f t="shared" si="69"/>
        <v>1</v>
      </c>
      <c r="AQ2238" s="77">
        <f>IF(V2238&lt;Variables!$G$15,1,0)</f>
        <v>1</v>
      </c>
      <c r="AR2238" s="126">
        <v>0</v>
      </c>
      <c r="AS2238" s="126">
        <v>0</v>
      </c>
      <c r="AT2238" s="126">
        <v>0</v>
      </c>
      <c r="AU2238" s="126">
        <v>1</v>
      </c>
      <c r="BA2238" s="126">
        <v>-0.25</v>
      </c>
    </row>
    <row r="2239" spans="3:53" ht="14.5" x14ac:dyDescent="0.35">
      <c r="C2239" s="126" t="s">
        <v>362</v>
      </c>
      <c r="D2239" s="126" t="s">
        <v>354</v>
      </c>
      <c r="E2239" s="126">
        <v>9.0299999999999994</v>
      </c>
      <c r="F2239" s="126">
        <v>18.84</v>
      </c>
      <c r="G2239" s="126">
        <v>13.64</v>
      </c>
      <c r="H2239" s="126">
        <v>-99999</v>
      </c>
      <c r="I2239" s="126">
        <v>-62.171999999999997</v>
      </c>
      <c r="J2239" s="126" t="s">
        <v>75</v>
      </c>
      <c r="K2239" s="126">
        <v>52.08</v>
      </c>
      <c r="L2239" s="126">
        <v>9.086825000000001</v>
      </c>
      <c r="M2239" s="126">
        <v>-0.95550426028894619</v>
      </c>
      <c r="N2239" s="126">
        <v>9.073892857142857</v>
      </c>
      <c r="O2239" s="126">
        <v>-0.81434570923646554</v>
      </c>
      <c r="P2239" s="126">
        <v>5730</v>
      </c>
      <c r="Q2239" s="126">
        <v>9370</v>
      </c>
      <c r="R2239" s="126">
        <v>0.61</v>
      </c>
      <c r="S2239" s="126">
        <v>31.012</v>
      </c>
      <c r="T2239" s="126">
        <v>5.596000000000001</v>
      </c>
      <c r="U2239" s="126">
        <v>16.0688</v>
      </c>
      <c r="V2239" s="126">
        <v>2.4191316630792379</v>
      </c>
      <c r="AC2239" s="126">
        <v>10.32</v>
      </c>
      <c r="AD2239" s="126">
        <v>9</v>
      </c>
      <c r="AH2239" s="77">
        <f>IF(AND(M2239&lt;Variables!$G$6,M2239&gt;Variables!$G$5),0,1)</f>
        <v>1</v>
      </c>
      <c r="AI2239" s="77">
        <f t="shared" si="68"/>
        <v>0</v>
      </c>
      <c r="AJ2239" s="77">
        <f>IF(I2239&gt;Variables!$G$7,0,1)</f>
        <v>1</v>
      </c>
      <c r="AK2239" s="77">
        <f>IF(F2239&gt;Variables!$G$8,0,1)</f>
        <v>0</v>
      </c>
      <c r="AL2239" s="77">
        <f>IF(G2239&gt;Variables!$G$9,0,1)</f>
        <v>0</v>
      </c>
      <c r="AM2239" s="77">
        <f>IF(AND(K2239&gt;Variables!$G$10,K2239&lt;Variables!$G$11),0,1)</f>
        <v>1</v>
      </c>
      <c r="AN2239" s="77">
        <f>IF(H2239&lt;Variables!$G$13,1,0)</f>
        <v>1</v>
      </c>
      <c r="AO2239" s="77">
        <f>IF(R2239&lt;Variables!$G$12,0,1)</f>
        <v>0</v>
      </c>
      <c r="AP2239" s="78">
        <f t="shared" si="69"/>
        <v>1</v>
      </c>
      <c r="AQ2239" s="77">
        <f>IF(V2239&lt;Variables!$G$15,1,0)</f>
        <v>1</v>
      </c>
      <c r="AR2239" s="126">
        <v>1</v>
      </c>
      <c r="AS2239" s="126">
        <v>0</v>
      </c>
      <c r="AT2239" s="126">
        <v>0</v>
      </c>
      <c r="AU2239" s="126">
        <v>0</v>
      </c>
      <c r="BA2239" s="126">
        <v>2</v>
      </c>
    </row>
    <row r="2240" spans="3:53" ht="14.5" x14ac:dyDescent="0.35">
      <c r="C2240" s="126" t="s">
        <v>362</v>
      </c>
      <c r="D2240" s="126" t="s">
        <v>201</v>
      </c>
      <c r="E2240" s="126">
        <v>40.98</v>
      </c>
      <c r="F2240" s="126">
        <v>8.49</v>
      </c>
      <c r="G2240" s="126">
        <v>3.42</v>
      </c>
      <c r="H2240" s="126">
        <v>-99999</v>
      </c>
      <c r="I2240" s="126">
        <v>303.90300000000002</v>
      </c>
      <c r="J2240" s="126" t="s">
        <v>75</v>
      </c>
      <c r="K2240" s="126">
        <v>42.55</v>
      </c>
      <c r="L2240" s="126">
        <v>41.041044999999997</v>
      </c>
      <c r="M2240" s="126">
        <v>-0.66042421678101471</v>
      </c>
      <c r="N2240" s="126">
        <v>41.285085714285707</v>
      </c>
      <c r="O2240" s="126">
        <v>-1.2476314518283229</v>
      </c>
      <c r="P2240" s="126">
        <v>434538</v>
      </c>
      <c r="Q2240" s="126">
        <v>2251000</v>
      </c>
      <c r="R2240" s="126">
        <v>0.19</v>
      </c>
      <c r="S2240" s="126">
        <v>31.012</v>
      </c>
      <c r="T2240" s="126">
        <v>5.596000000000001</v>
      </c>
      <c r="U2240" s="126">
        <v>16.0688</v>
      </c>
      <c r="V2240" s="126">
        <v>2.2927796063577319</v>
      </c>
      <c r="AC2240" s="126">
        <v>41.93</v>
      </c>
      <c r="AD2240" s="126">
        <v>35.82</v>
      </c>
      <c r="AH2240" s="77">
        <f>IF(AND(M2240&lt;Variables!$G$6,M2240&gt;Variables!$G$5),0,1)</f>
        <v>1</v>
      </c>
      <c r="AI2240" s="77">
        <f t="shared" si="68"/>
        <v>1</v>
      </c>
      <c r="AJ2240" s="77">
        <f>IF(I2240&gt;Variables!$G$7,0,1)</f>
        <v>0</v>
      </c>
      <c r="AK2240" s="77">
        <f>IF(F2240&gt;Variables!$G$8,0,1)</f>
        <v>1</v>
      </c>
      <c r="AL2240" s="77">
        <f>IF(G2240&gt;Variables!$G$9,0,1)</f>
        <v>1</v>
      </c>
      <c r="AM2240" s="77">
        <f>IF(AND(K2240&gt;Variables!$G$10,K2240&lt;Variables!$G$11),0,1)</f>
        <v>1</v>
      </c>
      <c r="AN2240" s="77">
        <f>IF(H2240&lt;Variables!$G$13,1,0)</f>
        <v>1</v>
      </c>
      <c r="AO2240" s="77">
        <f>IF(R2240&lt;Variables!$G$12,0,1)</f>
        <v>0</v>
      </c>
      <c r="AP2240" s="78">
        <f t="shared" si="69"/>
        <v>1</v>
      </c>
      <c r="AQ2240" s="77">
        <f>IF(V2240&lt;Variables!$G$15,1,0)</f>
        <v>1</v>
      </c>
      <c r="AR2240" s="126">
        <v>0</v>
      </c>
      <c r="AS2240" s="126">
        <v>0</v>
      </c>
      <c r="AT2240" s="126">
        <v>1</v>
      </c>
      <c r="AU2240" s="126">
        <v>0</v>
      </c>
      <c r="BA2240" s="126">
        <v>-2.25</v>
      </c>
    </row>
    <row r="2241" spans="3:53" ht="14.5" x14ac:dyDescent="0.35">
      <c r="C2241" s="126" t="s">
        <v>362</v>
      </c>
      <c r="D2241" s="126" t="s">
        <v>130</v>
      </c>
      <c r="E2241" s="126">
        <v>15.26</v>
      </c>
      <c r="F2241" s="126">
        <v>7.5</v>
      </c>
      <c r="G2241" s="126">
        <v>4.6500000000000004</v>
      </c>
      <c r="H2241" s="126">
        <v>2590</v>
      </c>
      <c r="I2241" s="126">
        <v>449.22800000000001</v>
      </c>
      <c r="J2241" s="126" t="s">
        <v>75</v>
      </c>
      <c r="K2241" s="126">
        <v>68.63</v>
      </c>
      <c r="L2241" s="126">
        <v>15.120785</v>
      </c>
      <c r="M2241" s="126">
        <v>0.49081446498973957</v>
      </c>
      <c r="N2241" s="126">
        <v>14.962248000000001</v>
      </c>
      <c r="O2241" s="126">
        <v>1.5555951218025379</v>
      </c>
      <c r="P2241" s="126">
        <v>222633</v>
      </c>
      <c r="Q2241" s="126">
        <v>1389000</v>
      </c>
      <c r="R2241" s="126">
        <v>0.16</v>
      </c>
      <c r="S2241" s="126">
        <v>31.012</v>
      </c>
      <c r="T2241" s="126">
        <v>5.596000000000001</v>
      </c>
      <c r="U2241" s="126">
        <v>16.0688</v>
      </c>
      <c r="V2241" s="126">
        <v>2.52083811729206</v>
      </c>
      <c r="AC2241" s="126">
        <v>15.9</v>
      </c>
      <c r="AD2241" s="126">
        <v>15.19</v>
      </c>
      <c r="AH2241" s="77">
        <f>IF(AND(M2241&lt;Variables!$G$6,M2241&gt;Variables!$G$5),0,1)</f>
        <v>1</v>
      </c>
      <c r="AI2241" s="77">
        <f t="shared" si="68"/>
        <v>0</v>
      </c>
      <c r="AJ2241" s="77">
        <f>IF(I2241&gt;Variables!$G$7,0,1)</f>
        <v>0</v>
      </c>
      <c r="AK2241" s="77">
        <f>IF(F2241&gt;Variables!$G$8,0,1)</f>
        <v>1</v>
      </c>
      <c r="AL2241" s="77">
        <f>IF(G2241&gt;Variables!$G$9,0,1)</f>
        <v>1</v>
      </c>
      <c r="AM2241" s="77">
        <f>IF(AND(K2241&gt;Variables!$G$10,K2241&lt;Variables!$G$11),0,1)</f>
        <v>0</v>
      </c>
      <c r="AN2241" s="77">
        <f>IF(H2241&lt;Variables!$G$13,1,0)</f>
        <v>0</v>
      </c>
      <c r="AO2241" s="77">
        <f>IF(R2241&lt;Variables!$G$12,0,1)</f>
        <v>0</v>
      </c>
      <c r="AP2241" s="78">
        <f t="shared" si="69"/>
        <v>1</v>
      </c>
      <c r="AQ2241" s="77">
        <f>IF(V2241&lt;Variables!$G$15,1,0)</f>
        <v>1</v>
      </c>
      <c r="AR2241" s="126">
        <v>1</v>
      </c>
      <c r="AS2241" s="126">
        <v>0</v>
      </c>
      <c r="AT2241" s="126">
        <v>0</v>
      </c>
      <c r="AU2241" s="126">
        <v>0</v>
      </c>
      <c r="BA2241" s="126">
        <v>1.19</v>
      </c>
    </row>
    <row r="2242" spans="3:53" ht="14.5" x14ac:dyDescent="0.35">
      <c r="C2242" s="126" t="s">
        <v>362</v>
      </c>
      <c r="D2242" s="126" t="s">
        <v>195</v>
      </c>
      <c r="E2242" s="126">
        <v>31.42</v>
      </c>
      <c r="F2242" s="126">
        <v>7.21</v>
      </c>
      <c r="G2242" s="126">
        <v>5.69</v>
      </c>
      <c r="H2242" s="126">
        <v>3510</v>
      </c>
      <c r="I2242" s="126">
        <v>-1.0999999999999999E-2</v>
      </c>
      <c r="J2242" s="126" t="s">
        <v>75</v>
      </c>
      <c r="K2242" s="126">
        <v>59.07</v>
      </c>
      <c r="L2242" s="126">
        <v>31.457112500000001</v>
      </c>
      <c r="M2242" s="126">
        <v>-0.27692465416207518</v>
      </c>
      <c r="N2242" s="126">
        <v>30.86213142857142</v>
      </c>
      <c r="O2242" s="126">
        <v>1.6456043310035451</v>
      </c>
      <c r="P2242" s="126">
        <v>53364</v>
      </c>
      <c r="Q2242" s="126">
        <v>735952</v>
      </c>
      <c r="R2242" s="126">
        <v>7.0000000000000007E-2</v>
      </c>
      <c r="S2242" s="126">
        <v>31.012</v>
      </c>
      <c r="T2242" s="126">
        <v>5.596000000000001</v>
      </c>
      <c r="U2242" s="126">
        <v>16.0688</v>
      </c>
      <c r="V2242" s="126">
        <v>2.4754190497072801</v>
      </c>
      <c r="AC2242" s="126">
        <v>31.38</v>
      </c>
      <c r="AD2242" s="126">
        <v>29.8736</v>
      </c>
      <c r="AH2242" s="77">
        <f>IF(AND(M2242&lt;Variables!$G$6,M2242&gt;Variables!$G$5),0,1)</f>
        <v>1</v>
      </c>
      <c r="AI2242" s="77">
        <f t="shared" si="68"/>
        <v>0</v>
      </c>
      <c r="AJ2242" s="77">
        <f>IF(I2242&gt;Variables!$G$7,0,1)</f>
        <v>1</v>
      </c>
      <c r="AK2242" s="77">
        <f>IF(F2242&gt;Variables!$G$8,0,1)</f>
        <v>1</v>
      </c>
      <c r="AL2242" s="77">
        <f>IF(G2242&gt;Variables!$G$9,0,1)</f>
        <v>1</v>
      </c>
      <c r="AM2242" s="77">
        <f>IF(AND(K2242&gt;Variables!$G$10,K2242&lt;Variables!$G$11),0,1)</f>
        <v>1</v>
      </c>
      <c r="AN2242" s="77">
        <f>IF(H2242&lt;Variables!$G$13,1,0)</f>
        <v>0</v>
      </c>
      <c r="AO2242" s="77">
        <f>IF(R2242&lt;Variables!$G$12,0,1)</f>
        <v>0</v>
      </c>
      <c r="AP2242" s="78">
        <f t="shared" si="69"/>
        <v>1</v>
      </c>
      <c r="AQ2242" s="77">
        <f>IF(V2242&lt;Variables!$G$15,1,0)</f>
        <v>1</v>
      </c>
      <c r="AR2242" s="126">
        <v>0</v>
      </c>
      <c r="AS2242" s="126">
        <v>0</v>
      </c>
      <c r="AT2242" s="126">
        <v>1</v>
      </c>
      <c r="AU2242" s="126">
        <v>0</v>
      </c>
      <c r="BA2242" s="126">
        <v>-2.25</v>
      </c>
    </row>
    <row r="2243" spans="3:53" ht="14.5" x14ac:dyDescent="0.35">
      <c r="C2243" s="126" t="s">
        <v>362</v>
      </c>
      <c r="D2243" s="126" t="s">
        <v>172</v>
      </c>
      <c r="E2243" s="126">
        <v>56.81</v>
      </c>
      <c r="F2243" s="126">
        <v>6.95</v>
      </c>
      <c r="G2243" s="126">
        <v>3.94</v>
      </c>
      <c r="H2243" s="126">
        <v>7410</v>
      </c>
      <c r="I2243" s="126">
        <v>137094.217</v>
      </c>
      <c r="J2243" s="126" t="s">
        <v>75</v>
      </c>
      <c r="K2243" s="126">
        <v>65.91</v>
      </c>
      <c r="L2243" s="126">
        <v>55.710194999999999</v>
      </c>
      <c r="M2243" s="126">
        <v>1.704903384380539</v>
      </c>
      <c r="N2243" s="126">
        <v>54.240867346938771</v>
      </c>
      <c r="O2243" s="126">
        <v>4.4599815072790427</v>
      </c>
      <c r="P2243" s="126">
        <v>273867</v>
      </c>
      <c r="Q2243" s="126">
        <v>1245000</v>
      </c>
      <c r="R2243" s="126">
        <v>0.22</v>
      </c>
      <c r="S2243" s="126">
        <v>31.012</v>
      </c>
      <c r="T2243" s="126">
        <v>5.596000000000001</v>
      </c>
      <c r="U2243" s="126">
        <v>16.0688</v>
      </c>
      <c r="V2243" s="126">
        <v>2.4091630749083182</v>
      </c>
      <c r="AC2243" s="126">
        <v>58.398600000000002</v>
      </c>
      <c r="AD2243" s="126">
        <v>54.424999999999997</v>
      </c>
      <c r="AH2243" s="77">
        <f>IF(AND(M2243&lt;Variables!$G$6,M2243&gt;Variables!$G$5),0,1)</f>
        <v>1</v>
      </c>
      <c r="AI2243" s="77">
        <f t="shared" ref="AI2243:AI2306" si="70">IF(L2243&gt;N2243,0,1)</f>
        <v>0</v>
      </c>
      <c r="AJ2243" s="77">
        <f>IF(I2243&gt;Variables!$G$7,0,1)</f>
        <v>0</v>
      </c>
      <c r="AK2243" s="77">
        <f>IF(F2243&gt;Variables!$G$8,0,1)</f>
        <v>1</v>
      </c>
      <c r="AL2243" s="77">
        <f>IF(G2243&gt;Variables!$G$9,0,1)</f>
        <v>1</v>
      </c>
      <c r="AM2243" s="77">
        <f>IF(AND(K2243&gt;Variables!$G$10,K2243&lt;Variables!$G$11),0,1)</f>
        <v>0</v>
      </c>
      <c r="AN2243" s="77">
        <f>IF(H2243&lt;Variables!$G$13,1,0)</f>
        <v>0</v>
      </c>
      <c r="AO2243" s="77">
        <f>IF(R2243&lt;Variables!$G$12,0,1)</f>
        <v>0</v>
      </c>
      <c r="AP2243" s="78">
        <f t="shared" ref="AP2243:AP2306" si="71">IF(J2243="Pass", 0,1)</f>
        <v>1</v>
      </c>
      <c r="AQ2243" s="77">
        <f>IF(V2243&lt;Variables!$G$15,1,0)</f>
        <v>1</v>
      </c>
      <c r="AR2243" s="126">
        <v>1</v>
      </c>
      <c r="AS2243" s="126">
        <v>0</v>
      </c>
      <c r="AT2243" s="126">
        <v>0</v>
      </c>
      <c r="AU2243" s="126">
        <v>0</v>
      </c>
      <c r="BA2243" s="126">
        <v>2</v>
      </c>
    </row>
    <row r="2244" spans="3:53" ht="14.5" x14ac:dyDescent="0.35">
      <c r="C2244" s="126" t="s">
        <v>362</v>
      </c>
      <c r="D2244" s="126" t="s">
        <v>124</v>
      </c>
      <c r="E2244" s="126">
        <v>6.04</v>
      </c>
      <c r="F2244" s="126">
        <v>6.35</v>
      </c>
      <c r="G2244" s="126">
        <v>4.78</v>
      </c>
      <c r="H2244" s="126">
        <v>2970</v>
      </c>
      <c r="I2244" s="126">
        <v>292.66899999999998</v>
      </c>
      <c r="J2244" s="126" t="s">
        <v>75</v>
      </c>
      <c r="K2244" s="126">
        <v>68.09</v>
      </c>
      <c r="L2244" s="126">
        <v>5.9972450000000013</v>
      </c>
      <c r="M2244" s="126">
        <v>0.46279583375364991</v>
      </c>
      <c r="N2244" s="126">
        <v>5.9602339999999989</v>
      </c>
      <c r="O2244" s="126">
        <v>1.086635189155349</v>
      </c>
      <c r="P2244" s="126">
        <v>506806</v>
      </c>
      <c r="Q2244" s="126">
        <v>2342000</v>
      </c>
      <c r="R2244" s="126">
        <v>0.22</v>
      </c>
      <c r="S2244" s="126">
        <v>31.012</v>
      </c>
      <c r="T2244" s="126">
        <v>5.596000000000001</v>
      </c>
      <c r="U2244" s="126">
        <v>16.0688</v>
      </c>
      <c r="V2244" s="126">
        <v>2.5182014398074459</v>
      </c>
      <c r="AC2244" s="126">
        <v>6.14</v>
      </c>
      <c r="AD2244" s="126">
        <v>5.98</v>
      </c>
      <c r="AH2244" s="77">
        <f>IF(AND(M2244&lt;Variables!$G$6,M2244&gt;Variables!$G$5),0,1)</f>
        <v>1</v>
      </c>
      <c r="AI2244" s="77">
        <f t="shared" si="70"/>
        <v>0</v>
      </c>
      <c r="AJ2244" s="77">
        <f>IF(I2244&gt;Variables!$G$7,0,1)</f>
        <v>0</v>
      </c>
      <c r="AK2244" s="77">
        <f>IF(F2244&gt;Variables!$G$8,0,1)</f>
        <v>1</v>
      </c>
      <c r="AL2244" s="77">
        <f>IF(G2244&gt;Variables!$G$9,0,1)</f>
        <v>1</v>
      </c>
      <c r="AM2244" s="77">
        <f>IF(AND(K2244&gt;Variables!$G$10,K2244&lt;Variables!$G$11),0,1)</f>
        <v>0</v>
      </c>
      <c r="AN2244" s="77">
        <f>IF(H2244&lt;Variables!$G$13,1,0)</f>
        <v>0</v>
      </c>
      <c r="AO2244" s="77">
        <f>IF(R2244&lt;Variables!$G$12,0,1)</f>
        <v>0</v>
      </c>
      <c r="AP2244" s="78">
        <f t="shared" si="71"/>
        <v>1</v>
      </c>
      <c r="AQ2244" s="77">
        <f>IF(V2244&lt;Variables!$G$15,1,0)</f>
        <v>1</v>
      </c>
      <c r="AR2244" s="126">
        <v>0</v>
      </c>
      <c r="AS2244" s="126">
        <v>0</v>
      </c>
      <c r="AT2244" s="126">
        <v>0</v>
      </c>
      <c r="AU2244" s="126">
        <v>1</v>
      </c>
      <c r="BA2244" s="126">
        <v>-0.66</v>
      </c>
    </row>
    <row r="2245" spans="3:53" ht="14.5" x14ac:dyDescent="0.35">
      <c r="C2245" s="126" t="s">
        <v>362</v>
      </c>
      <c r="D2245" s="126" t="s">
        <v>340</v>
      </c>
      <c r="E2245" s="126">
        <v>36.1</v>
      </c>
      <c r="F2245" s="126">
        <v>6.35</v>
      </c>
      <c r="G2245" s="126">
        <v>2.8</v>
      </c>
      <c r="H2245" s="126">
        <v>3340</v>
      </c>
      <c r="I2245" s="126">
        <v>-0.998</v>
      </c>
      <c r="J2245" s="126" t="s">
        <v>75</v>
      </c>
      <c r="K2245" s="126">
        <v>36.5</v>
      </c>
      <c r="L2245" s="126">
        <v>36.289722222222231</v>
      </c>
      <c r="M2245" s="126">
        <v>-0.79835888643098496</v>
      </c>
      <c r="N2245" s="126">
        <v>36.504539583333333</v>
      </c>
      <c r="O2245" s="126">
        <v>-1.382128330043882</v>
      </c>
      <c r="P2245" s="126">
        <v>336660</v>
      </c>
      <c r="Q2245" s="126">
        <v>915458</v>
      </c>
      <c r="R2245" s="126">
        <v>0.37</v>
      </c>
      <c r="S2245" s="126">
        <v>31.012</v>
      </c>
      <c r="T2245" s="126">
        <v>5.596000000000001</v>
      </c>
      <c r="U2245" s="126">
        <v>16.0688</v>
      </c>
      <c r="V2245" s="126">
        <v>2.2167709147830341</v>
      </c>
      <c r="AC2245" s="126">
        <v>36.5</v>
      </c>
      <c r="AD2245" s="126">
        <v>35</v>
      </c>
      <c r="AH2245" s="77">
        <f>IF(AND(M2245&lt;Variables!$G$6,M2245&gt;Variables!$G$5),0,1)</f>
        <v>1</v>
      </c>
      <c r="AI2245" s="77">
        <f t="shared" si="70"/>
        <v>1</v>
      </c>
      <c r="AJ2245" s="77">
        <f>IF(I2245&gt;Variables!$G$7,0,1)</f>
        <v>1</v>
      </c>
      <c r="AK2245" s="77">
        <f>IF(F2245&gt;Variables!$G$8,0,1)</f>
        <v>1</v>
      </c>
      <c r="AL2245" s="77">
        <f>IF(G2245&gt;Variables!$G$9,0,1)</f>
        <v>1</v>
      </c>
      <c r="AM2245" s="77">
        <f>IF(AND(K2245&gt;Variables!$G$10,K2245&lt;Variables!$G$11),0,1)</f>
        <v>1</v>
      </c>
      <c r="AN2245" s="77">
        <f>IF(H2245&lt;Variables!$G$13,1,0)</f>
        <v>0</v>
      </c>
      <c r="AO2245" s="77">
        <f>IF(R2245&lt;Variables!$G$12,0,1)</f>
        <v>0</v>
      </c>
      <c r="AP2245" s="78">
        <f t="shared" si="71"/>
        <v>1</v>
      </c>
      <c r="AQ2245" s="77">
        <f>IF(V2245&lt;Variables!$G$15,1,0)</f>
        <v>1</v>
      </c>
      <c r="AR2245" s="126">
        <v>0</v>
      </c>
      <c r="AS2245" s="126">
        <v>0</v>
      </c>
      <c r="AT2245" s="126">
        <v>1</v>
      </c>
      <c r="AU2245" s="126">
        <v>0</v>
      </c>
      <c r="BA2245" s="126">
        <v>-2.27</v>
      </c>
    </row>
    <row r="2246" spans="3:53" ht="14.5" x14ac:dyDescent="0.35">
      <c r="C2246" s="126" t="s">
        <v>362</v>
      </c>
      <c r="D2246" s="126" t="s">
        <v>277</v>
      </c>
      <c r="E2246" s="126">
        <v>22.7</v>
      </c>
      <c r="F2246" s="126">
        <v>6.08</v>
      </c>
      <c r="G2246" s="126">
        <v>2.35</v>
      </c>
      <c r="H2246" s="126">
        <v>2160</v>
      </c>
      <c r="I2246" s="126">
        <v>-3.5390000000000001</v>
      </c>
      <c r="J2246" s="126" t="s">
        <v>75</v>
      </c>
      <c r="K2246" s="126">
        <v>56.52</v>
      </c>
      <c r="L2246" s="126">
        <v>22.548165000000001</v>
      </c>
      <c r="M2246" s="126">
        <v>0.27423517612186421</v>
      </c>
      <c r="N2246" s="126">
        <v>22.361398000000001</v>
      </c>
      <c r="O2246" s="126">
        <v>1.1117462333974011</v>
      </c>
      <c r="P2246" s="126">
        <v>678701</v>
      </c>
      <c r="Q2246" s="126">
        <v>2482000</v>
      </c>
      <c r="R2246" s="126">
        <v>0.27</v>
      </c>
      <c r="S2246" s="126">
        <v>31.012</v>
      </c>
      <c r="T2246" s="126">
        <v>5.596000000000001</v>
      </c>
      <c r="U2246" s="126">
        <v>16.0688</v>
      </c>
      <c r="V2246" s="126">
        <v>2.422253302870899</v>
      </c>
      <c r="AC2246" s="126">
        <v>23.67</v>
      </c>
      <c r="AD2246" s="126">
        <v>22.49</v>
      </c>
      <c r="AH2246" s="77">
        <f>IF(AND(M2246&lt;Variables!$G$6,M2246&gt;Variables!$G$5),0,1)</f>
        <v>1</v>
      </c>
      <c r="AI2246" s="77">
        <f t="shared" si="70"/>
        <v>0</v>
      </c>
      <c r="AJ2246" s="77">
        <f>IF(I2246&gt;Variables!$G$7,0,1)</f>
        <v>1</v>
      </c>
      <c r="AK2246" s="77">
        <f>IF(F2246&gt;Variables!$G$8,0,1)</f>
        <v>1</v>
      </c>
      <c r="AL2246" s="77">
        <f>IF(G2246&gt;Variables!$G$9,0,1)</f>
        <v>1</v>
      </c>
      <c r="AM2246" s="77">
        <f>IF(AND(K2246&gt;Variables!$G$10,K2246&lt;Variables!$G$11),0,1)</f>
        <v>1</v>
      </c>
      <c r="AN2246" s="77">
        <f>IF(H2246&lt;Variables!$G$13,1,0)</f>
        <v>0</v>
      </c>
      <c r="AO2246" s="77">
        <f>IF(R2246&lt;Variables!$G$12,0,1)</f>
        <v>0</v>
      </c>
      <c r="AP2246" s="78">
        <f t="shared" si="71"/>
        <v>1</v>
      </c>
      <c r="AQ2246" s="77">
        <f>IF(V2246&lt;Variables!$G$15,1,0)</f>
        <v>1</v>
      </c>
      <c r="AR2246" s="126">
        <v>1</v>
      </c>
      <c r="AS2246" s="126">
        <v>0</v>
      </c>
      <c r="AT2246" s="126">
        <v>0</v>
      </c>
      <c r="AU2246" s="126">
        <v>0</v>
      </c>
      <c r="BA2246" s="126">
        <v>1.4</v>
      </c>
    </row>
    <row r="2247" spans="3:53" ht="14.5" x14ac:dyDescent="0.35">
      <c r="C2247" s="126" t="s">
        <v>362</v>
      </c>
      <c r="D2247" s="126" t="s">
        <v>363</v>
      </c>
      <c r="E2247" s="126">
        <v>151.38</v>
      </c>
      <c r="F2247" s="126">
        <v>5.01</v>
      </c>
      <c r="G2247" s="126">
        <v>4.57</v>
      </c>
      <c r="H2247" s="126">
        <v>2700</v>
      </c>
      <c r="I2247" s="126">
        <v>-2E-3</v>
      </c>
      <c r="J2247" s="126" t="s">
        <v>75</v>
      </c>
      <c r="K2247" s="126">
        <v>77.52</v>
      </c>
      <c r="L2247" s="126">
        <v>149.7880625</v>
      </c>
      <c r="M2247" s="126">
        <v>0.97600401233574674</v>
      </c>
      <c r="N2247" s="126">
        <v>149.13463333333331</v>
      </c>
      <c r="O2247" s="126">
        <v>1.418427510354733</v>
      </c>
      <c r="P2247" s="126">
        <v>27432</v>
      </c>
      <c r="Q2247" s="126">
        <v>140519</v>
      </c>
      <c r="R2247" s="126">
        <v>0.2</v>
      </c>
      <c r="S2247" s="126">
        <v>31.012</v>
      </c>
      <c r="T2247" s="126">
        <v>5.596000000000001</v>
      </c>
      <c r="U2247" s="126">
        <v>16.0688</v>
      </c>
      <c r="V2247" s="126">
        <v>2.549160483027813</v>
      </c>
      <c r="AC2247" s="126">
        <v>151.69999999999999</v>
      </c>
      <c r="AD2247" s="126">
        <v>149.44</v>
      </c>
      <c r="AH2247" s="77">
        <f>IF(AND(M2247&lt;Variables!$G$6,M2247&gt;Variables!$G$5),0,1)</f>
        <v>1</v>
      </c>
      <c r="AI2247" s="77">
        <f t="shared" si="70"/>
        <v>0</v>
      </c>
      <c r="AJ2247" s="77">
        <f>IF(I2247&gt;Variables!$G$7,0,1)</f>
        <v>1</v>
      </c>
      <c r="AK2247" s="77">
        <f>IF(F2247&gt;Variables!$G$8,0,1)</f>
        <v>1</v>
      </c>
      <c r="AL2247" s="77">
        <f>IF(G2247&gt;Variables!$G$9,0,1)</f>
        <v>1</v>
      </c>
      <c r="AM2247" s="77">
        <f>IF(AND(K2247&gt;Variables!$G$10,K2247&lt;Variables!$G$11),0,1)</f>
        <v>1</v>
      </c>
      <c r="AN2247" s="77">
        <f>IF(H2247&lt;Variables!$G$13,1,0)</f>
        <v>0</v>
      </c>
      <c r="AO2247" s="77">
        <f>IF(R2247&lt;Variables!$G$12,0,1)</f>
        <v>0</v>
      </c>
      <c r="AP2247" s="78">
        <f t="shared" si="71"/>
        <v>1</v>
      </c>
      <c r="AQ2247" s="77">
        <f>IF(V2247&lt;Variables!$G$15,1,0)</f>
        <v>1</v>
      </c>
      <c r="AR2247" s="126">
        <v>0</v>
      </c>
      <c r="AS2247" s="126">
        <v>0</v>
      </c>
      <c r="AT2247" s="126">
        <v>0</v>
      </c>
      <c r="AU2247" s="126">
        <v>1</v>
      </c>
      <c r="BA2247" s="126">
        <v>-0.9</v>
      </c>
    </row>
    <row r="2248" spans="3:53" ht="14.5" x14ac:dyDescent="0.35">
      <c r="C2248" s="126" t="s">
        <v>362</v>
      </c>
      <c r="D2248" s="126" t="s">
        <v>355</v>
      </c>
      <c r="E2248" s="126">
        <v>43.39</v>
      </c>
      <c r="F2248" s="126">
        <v>5.52</v>
      </c>
      <c r="G2248" s="126">
        <v>2.93</v>
      </c>
      <c r="H2248" s="126">
        <v>4130</v>
      </c>
      <c r="I2248" s="126">
        <v>37.319000000000003</v>
      </c>
      <c r="J2248" s="126" t="s">
        <v>75</v>
      </c>
      <c r="K2248" s="126">
        <v>69.34</v>
      </c>
      <c r="L2248" s="126">
        <v>43.056111111111107</v>
      </c>
      <c r="M2248" s="126">
        <v>0.45031677010620069</v>
      </c>
      <c r="N2248" s="126">
        <v>42.7490170212766</v>
      </c>
      <c r="O2248" s="126">
        <v>1.1719169553631039</v>
      </c>
      <c r="P2248" s="126">
        <v>176442</v>
      </c>
      <c r="Q2248" s="126">
        <v>800842</v>
      </c>
      <c r="R2248" s="126">
        <v>0.22</v>
      </c>
      <c r="S2248" s="126">
        <v>31.012</v>
      </c>
      <c r="T2248" s="126">
        <v>5.596000000000001</v>
      </c>
      <c r="U2248" s="126">
        <v>16.0688</v>
      </c>
      <c r="V2248" s="126">
        <v>2.530502207125068</v>
      </c>
      <c r="AC2248" s="126">
        <v>43.518000000000001</v>
      </c>
      <c r="AD2248" s="126">
        <v>42.674999999999997</v>
      </c>
      <c r="AH2248" s="77">
        <f>IF(AND(M2248&lt;Variables!$G$6,M2248&gt;Variables!$G$5),0,1)</f>
        <v>1</v>
      </c>
      <c r="AI2248" s="77">
        <f t="shared" si="70"/>
        <v>0</v>
      </c>
      <c r="AJ2248" s="77">
        <f>IF(I2248&gt;Variables!$G$7,0,1)</f>
        <v>1</v>
      </c>
      <c r="AK2248" s="77">
        <f>IF(F2248&gt;Variables!$G$8,0,1)</f>
        <v>1</v>
      </c>
      <c r="AL2248" s="77">
        <f>IF(G2248&gt;Variables!$G$9,0,1)</f>
        <v>1</v>
      </c>
      <c r="AM2248" s="77">
        <f>IF(AND(K2248&gt;Variables!$G$10,K2248&lt;Variables!$G$11),0,1)</f>
        <v>0</v>
      </c>
      <c r="AN2248" s="77">
        <f>IF(H2248&lt;Variables!$G$13,1,0)</f>
        <v>0</v>
      </c>
      <c r="AO2248" s="77">
        <f>IF(R2248&lt;Variables!$G$12,0,1)</f>
        <v>0</v>
      </c>
      <c r="AP2248" s="78">
        <f t="shared" si="71"/>
        <v>1</v>
      </c>
      <c r="AQ2248" s="77">
        <f>IF(V2248&lt;Variables!$G$15,1,0)</f>
        <v>1</v>
      </c>
      <c r="AR2248" s="126">
        <v>0</v>
      </c>
      <c r="AS2248" s="126">
        <v>0</v>
      </c>
      <c r="AT2248" s="126">
        <v>1</v>
      </c>
      <c r="AU2248" s="126">
        <v>0</v>
      </c>
      <c r="BA2248" s="126">
        <v>-1.1499999999999999</v>
      </c>
    </row>
    <row r="2249" spans="3:53" ht="14.5" x14ac:dyDescent="0.35">
      <c r="C2249" s="126" t="s">
        <v>362</v>
      </c>
      <c r="D2249" s="126" t="s">
        <v>359</v>
      </c>
      <c r="E2249" s="126">
        <v>59.52</v>
      </c>
      <c r="F2249" s="126">
        <v>5.17</v>
      </c>
      <c r="G2249" s="126">
        <v>4.4800000000000004</v>
      </c>
      <c r="H2249" s="126">
        <v>2410</v>
      </c>
      <c r="I2249" s="126">
        <v>-43.298999999999999</v>
      </c>
      <c r="J2249" s="126" t="s">
        <v>75</v>
      </c>
      <c r="K2249" s="126">
        <v>67.430000000000007</v>
      </c>
      <c r="L2249" s="126">
        <v>59.1415875</v>
      </c>
      <c r="M2249" s="126">
        <v>0.41157586444563737</v>
      </c>
      <c r="N2249" s="126">
        <v>58.626715909090919</v>
      </c>
      <c r="O2249" s="126">
        <v>1.29341048556243</v>
      </c>
      <c r="P2249" s="126">
        <v>44806</v>
      </c>
      <c r="Q2249" s="126">
        <v>310204</v>
      </c>
      <c r="R2249" s="126">
        <v>0.14000000000000001</v>
      </c>
      <c r="S2249" s="126">
        <v>31.012</v>
      </c>
      <c r="T2249" s="126">
        <v>5.596000000000001</v>
      </c>
      <c r="U2249" s="126">
        <v>16.0688</v>
      </c>
      <c r="V2249" s="126">
        <v>2.5161559875120871</v>
      </c>
      <c r="AC2249" s="126">
        <v>60.08</v>
      </c>
      <c r="AD2249" s="126">
        <v>58.58</v>
      </c>
      <c r="AH2249" s="77">
        <f>IF(AND(M2249&lt;Variables!$G$6,M2249&gt;Variables!$G$5),0,1)</f>
        <v>1</v>
      </c>
      <c r="AI2249" s="77">
        <f t="shared" si="70"/>
        <v>0</v>
      </c>
      <c r="AJ2249" s="77">
        <f>IF(I2249&gt;Variables!$G$7,0,1)</f>
        <v>1</v>
      </c>
      <c r="AK2249" s="77">
        <f>IF(F2249&gt;Variables!$G$8,0,1)</f>
        <v>1</v>
      </c>
      <c r="AL2249" s="77">
        <f>IF(G2249&gt;Variables!$G$9,0,1)</f>
        <v>1</v>
      </c>
      <c r="AM2249" s="77">
        <f>IF(AND(K2249&gt;Variables!$G$10,K2249&lt;Variables!$G$11),0,1)</f>
        <v>0</v>
      </c>
      <c r="AN2249" s="77">
        <f>IF(H2249&lt;Variables!$G$13,1,0)</f>
        <v>0</v>
      </c>
      <c r="AO2249" s="77">
        <f>IF(R2249&lt;Variables!$G$12,0,1)</f>
        <v>0</v>
      </c>
      <c r="AP2249" s="78">
        <f t="shared" si="71"/>
        <v>1</v>
      </c>
      <c r="AQ2249" s="77">
        <f>IF(V2249&lt;Variables!$G$15,1,0)</f>
        <v>1</v>
      </c>
      <c r="AR2249" s="126">
        <v>0</v>
      </c>
      <c r="AS2249" s="126">
        <v>1</v>
      </c>
      <c r="AT2249" s="126">
        <v>0</v>
      </c>
      <c r="AU2249" s="126">
        <v>0</v>
      </c>
      <c r="BA2249" s="126">
        <v>0.12</v>
      </c>
    </row>
    <row r="2250" spans="3:53" ht="14.5" x14ac:dyDescent="0.35">
      <c r="C2250" s="126" t="s">
        <v>362</v>
      </c>
      <c r="D2250" s="126" t="s">
        <v>361</v>
      </c>
      <c r="E2250" s="126">
        <v>21.81</v>
      </c>
      <c r="F2250" s="126">
        <v>5.13</v>
      </c>
      <c r="G2250" s="126">
        <v>2.33</v>
      </c>
      <c r="H2250" s="126">
        <v>7990</v>
      </c>
      <c r="I2250" s="126">
        <v>166.86099999999999</v>
      </c>
      <c r="J2250" s="126" t="s">
        <v>75</v>
      </c>
      <c r="K2250" s="126">
        <v>75.7</v>
      </c>
      <c r="L2250" s="126">
        <v>21.62575</v>
      </c>
      <c r="M2250" s="126">
        <v>0.50518479127891247</v>
      </c>
      <c r="N2250" s="126">
        <v>21.46424</v>
      </c>
      <c r="O2250" s="126">
        <v>1.261446946176521</v>
      </c>
      <c r="P2250" s="126">
        <v>1437000</v>
      </c>
      <c r="Q2250" s="126">
        <v>7185000</v>
      </c>
      <c r="R2250" s="126">
        <v>0.2</v>
      </c>
      <c r="S2250" s="126">
        <v>31.012</v>
      </c>
      <c r="T2250" s="126">
        <v>5.596000000000001</v>
      </c>
      <c r="U2250" s="126">
        <v>16.0688</v>
      </c>
      <c r="V2250" s="126">
        <v>2.5826215719223611</v>
      </c>
      <c r="AC2250" s="126">
        <v>22.21</v>
      </c>
      <c r="AD2250" s="126">
        <v>21.49</v>
      </c>
      <c r="AH2250" s="77">
        <f>IF(AND(M2250&lt;Variables!$G$6,M2250&gt;Variables!$G$5),0,1)</f>
        <v>1</v>
      </c>
      <c r="AI2250" s="77">
        <f t="shared" si="70"/>
        <v>0</v>
      </c>
      <c r="AJ2250" s="77">
        <f>IF(I2250&gt;Variables!$G$7,0,1)</f>
        <v>0</v>
      </c>
      <c r="AK2250" s="77">
        <f>IF(F2250&gt;Variables!$G$8,0,1)</f>
        <v>1</v>
      </c>
      <c r="AL2250" s="77">
        <f>IF(G2250&gt;Variables!$G$9,0,1)</f>
        <v>1</v>
      </c>
      <c r="AM2250" s="77">
        <f>IF(AND(K2250&gt;Variables!$G$10,K2250&lt;Variables!$G$11),0,1)</f>
        <v>1</v>
      </c>
      <c r="AN2250" s="77">
        <f>IF(H2250&lt;Variables!$G$13,1,0)</f>
        <v>0</v>
      </c>
      <c r="AO2250" s="77">
        <f>IF(R2250&lt;Variables!$G$12,0,1)</f>
        <v>0</v>
      </c>
      <c r="AP2250" s="78">
        <f t="shared" si="71"/>
        <v>1</v>
      </c>
      <c r="AQ2250" s="77">
        <f>IF(V2250&lt;Variables!$G$15,1,0)</f>
        <v>1</v>
      </c>
      <c r="AR2250" s="126">
        <v>0</v>
      </c>
      <c r="AS2250" s="126">
        <v>0</v>
      </c>
      <c r="AT2250" s="126">
        <v>1</v>
      </c>
      <c r="AU2250" s="126">
        <v>0</v>
      </c>
      <c r="BA2250" s="126">
        <v>-1.34</v>
      </c>
    </row>
    <row r="2251" spans="3:53" ht="14.5" x14ac:dyDescent="0.35">
      <c r="C2251" s="126" t="s">
        <v>362</v>
      </c>
      <c r="D2251" s="126" t="s">
        <v>345</v>
      </c>
      <c r="E2251" s="126">
        <v>60.68</v>
      </c>
      <c r="F2251" s="126">
        <v>81.739999999999995</v>
      </c>
      <c r="G2251" s="126">
        <v>-0.21</v>
      </c>
      <c r="H2251" s="126">
        <v>621.19000000000005</v>
      </c>
      <c r="I2251" s="126">
        <v>32.359000000000002</v>
      </c>
      <c r="J2251" s="126" t="s">
        <v>74</v>
      </c>
      <c r="K2251" s="126">
        <v>80.260000000000005</v>
      </c>
      <c r="L2251" s="126">
        <v>60.508499999999977</v>
      </c>
      <c r="M2251" s="126">
        <v>-1.404761314523372E-2</v>
      </c>
      <c r="N2251" s="126">
        <v>60.381360000000001</v>
      </c>
      <c r="O2251" s="126">
        <v>0.19648447799121979</v>
      </c>
      <c r="P2251" s="126">
        <v>1830000</v>
      </c>
      <c r="Q2251" s="126">
        <v>72250</v>
      </c>
      <c r="R2251" s="126">
        <v>25.33</v>
      </c>
      <c r="S2251" s="126">
        <v>31.012</v>
      </c>
      <c r="T2251" s="126">
        <v>5.596000000000001</v>
      </c>
      <c r="U2251" s="126">
        <v>16.0688</v>
      </c>
      <c r="V2251" s="126">
        <v>2.6820864712164378</v>
      </c>
      <c r="AC2251" s="126">
        <v>62.1</v>
      </c>
      <c r="AD2251" s="126">
        <v>60.48</v>
      </c>
      <c r="AH2251" s="77">
        <f>IF(AND(M2251&lt;Variables!$G$6,M2251&gt;Variables!$G$5),0,1)</f>
        <v>1</v>
      </c>
      <c r="AI2251" s="77">
        <f t="shared" si="70"/>
        <v>0</v>
      </c>
      <c r="AJ2251" s="77">
        <f>IF(I2251&gt;Variables!$G$7,0,1)</f>
        <v>1</v>
      </c>
      <c r="AK2251" s="77">
        <f>IF(F2251&gt;Variables!$G$8,0,1)</f>
        <v>0</v>
      </c>
      <c r="AL2251" s="77">
        <f>IF(G2251&gt;Variables!$G$9,0,1)</f>
        <v>1</v>
      </c>
      <c r="AM2251" s="77">
        <f>IF(AND(K2251&gt;Variables!$G$10,K2251&lt;Variables!$G$11),0,1)</f>
        <v>1</v>
      </c>
      <c r="AN2251" s="77">
        <f>IF(H2251&lt;Variables!$G$13,1,0)</f>
        <v>1</v>
      </c>
      <c r="AO2251" s="77">
        <f>IF(R2251&lt;Variables!$G$12,0,1)</f>
        <v>1</v>
      </c>
      <c r="AP2251" s="78">
        <f t="shared" si="71"/>
        <v>0</v>
      </c>
      <c r="AQ2251" s="77">
        <f>IF(V2251&lt;Variables!$G$15,1,0)</f>
        <v>1</v>
      </c>
      <c r="AR2251" s="126">
        <v>0</v>
      </c>
      <c r="AS2251" s="126">
        <v>1</v>
      </c>
      <c r="AT2251" s="126">
        <v>0</v>
      </c>
      <c r="AU2251" s="126">
        <v>0</v>
      </c>
      <c r="BA2251" s="126">
        <v>0.45</v>
      </c>
    </row>
    <row r="2252" spans="3:53" ht="14.5" x14ac:dyDescent="0.35">
      <c r="C2252" s="126" t="s">
        <v>362</v>
      </c>
      <c r="D2252" s="126" t="s">
        <v>347</v>
      </c>
      <c r="E2252" s="126">
        <v>4.55</v>
      </c>
      <c r="F2252" s="126">
        <v>21.78</v>
      </c>
      <c r="G2252" s="126">
        <v>-9.58</v>
      </c>
      <c r="H2252" s="126">
        <v>186.8</v>
      </c>
      <c r="I2252" s="126">
        <v>-41.155000000000001</v>
      </c>
      <c r="J2252" s="126" t="s">
        <v>74</v>
      </c>
      <c r="K2252" s="126">
        <v>38.68</v>
      </c>
      <c r="L2252" s="126">
        <v>4.6611400000000014</v>
      </c>
      <c r="M2252" s="126">
        <v>-2.8134748151739748</v>
      </c>
      <c r="N2252" s="126">
        <v>4.7014839999999998</v>
      </c>
      <c r="O2252" s="126">
        <v>-3.6474440836127391</v>
      </c>
      <c r="P2252" s="126">
        <v>14810000</v>
      </c>
      <c r="Q2252" s="126">
        <v>232520</v>
      </c>
      <c r="R2252" s="126">
        <v>63.69</v>
      </c>
      <c r="S2252" s="126">
        <v>31.012</v>
      </c>
      <c r="T2252" s="126">
        <v>5.596000000000001</v>
      </c>
      <c r="U2252" s="126">
        <v>16.0688</v>
      </c>
      <c r="V2252" s="126">
        <v>2.2308965763808848</v>
      </c>
      <c r="AC2252" s="126">
        <v>4.55</v>
      </c>
      <c r="AD2252" s="126">
        <v>4.01</v>
      </c>
      <c r="AH2252" s="77">
        <f>IF(AND(M2252&lt;Variables!$G$6,M2252&gt;Variables!$G$5),0,1)</f>
        <v>0</v>
      </c>
      <c r="AI2252" s="77">
        <f t="shared" si="70"/>
        <v>1</v>
      </c>
      <c r="AJ2252" s="77">
        <f>IF(I2252&gt;Variables!$G$7,0,1)</f>
        <v>1</v>
      </c>
      <c r="AK2252" s="77">
        <f>IF(F2252&gt;Variables!$G$8,0,1)</f>
        <v>0</v>
      </c>
      <c r="AL2252" s="77">
        <f>IF(G2252&gt;Variables!$G$9,0,1)</f>
        <v>1</v>
      </c>
      <c r="AM2252" s="77">
        <f>IF(AND(K2252&gt;Variables!$G$10,K2252&lt;Variables!$G$11),0,1)</f>
        <v>1</v>
      </c>
      <c r="AN2252" s="77">
        <f>IF(H2252&lt;Variables!$G$13,1,0)</f>
        <v>1</v>
      </c>
      <c r="AO2252" s="77">
        <f>IF(R2252&lt;Variables!$G$12,0,1)</f>
        <v>1</v>
      </c>
      <c r="AP2252" s="78">
        <f t="shared" si="71"/>
        <v>0</v>
      </c>
      <c r="AQ2252" s="77">
        <f>IF(V2252&lt;Variables!$G$15,1,0)</f>
        <v>1</v>
      </c>
      <c r="AR2252" s="126">
        <v>0</v>
      </c>
      <c r="AS2252" s="126">
        <v>0</v>
      </c>
      <c r="AT2252" s="126">
        <v>1</v>
      </c>
      <c r="AU2252" s="126">
        <v>0</v>
      </c>
      <c r="BA2252" s="126">
        <v>-2.25</v>
      </c>
    </row>
    <row r="2253" spans="3:53" ht="14.5" x14ac:dyDescent="0.35">
      <c r="C2253" s="126" t="s">
        <v>362</v>
      </c>
      <c r="D2253" s="126" t="s">
        <v>131</v>
      </c>
      <c r="E2253" s="126">
        <v>1.52</v>
      </c>
      <c r="F2253" s="126">
        <v>16.88</v>
      </c>
      <c r="G2253" s="126">
        <v>9.41</v>
      </c>
      <c r="H2253" s="126">
        <v>2280</v>
      </c>
      <c r="I2253" s="126">
        <v>2.351</v>
      </c>
      <c r="J2253" s="126" t="s">
        <v>74</v>
      </c>
      <c r="K2253" s="126">
        <v>60.77</v>
      </c>
      <c r="L2253" s="126">
        <v>1.4968699999999999</v>
      </c>
      <c r="M2253" s="126">
        <v>0.87048307468249575</v>
      </c>
      <c r="N2253" s="126">
        <v>1.4527140000000001</v>
      </c>
      <c r="O2253" s="126">
        <v>3.9364940380556481</v>
      </c>
      <c r="P2253" s="126">
        <v>42612000</v>
      </c>
      <c r="Q2253" s="126">
        <v>19257000</v>
      </c>
      <c r="R2253" s="126">
        <v>2.21</v>
      </c>
      <c r="S2253" s="126">
        <v>31.012</v>
      </c>
      <c r="T2253" s="126">
        <v>5.596000000000001</v>
      </c>
      <c r="U2253" s="126">
        <v>16.0688</v>
      </c>
      <c r="V2253" s="126">
        <v>2.4288693434192692</v>
      </c>
      <c r="AC2253" s="126">
        <v>1.66</v>
      </c>
      <c r="AD2253" s="126">
        <v>1.46</v>
      </c>
      <c r="AH2253" s="77">
        <f>IF(AND(M2253&lt;Variables!$G$6,M2253&gt;Variables!$G$5),0,1)</f>
        <v>1</v>
      </c>
      <c r="AI2253" s="77">
        <f t="shared" si="70"/>
        <v>0</v>
      </c>
      <c r="AJ2253" s="77">
        <f>IF(I2253&gt;Variables!$G$7,0,1)</f>
        <v>1</v>
      </c>
      <c r="AK2253" s="77">
        <f>IF(F2253&gt;Variables!$G$8,0,1)</f>
        <v>0</v>
      </c>
      <c r="AL2253" s="77">
        <f>IF(G2253&gt;Variables!$G$9,0,1)</f>
        <v>1</v>
      </c>
      <c r="AM2253" s="77">
        <f>IF(AND(K2253&gt;Variables!$G$10,K2253&lt;Variables!$G$11),0,1)</f>
        <v>1</v>
      </c>
      <c r="AN2253" s="77">
        <f>IF(H2253&lt;Variables!$G$13,1,0)</f>
        <v>0</v>
      </c>
      <c r="AO2253" s="77">
        <f>IF(R2253&lt;Variables!$G$12,0,1)</f>
        <v>1</v>
      </c>
      <c r="AP2253" s="78">
        <f t="shared" si="71"/>
        <v>0</v>
      </c>
      <c r="AQ2253" s="77">
        <f>IF(V2253&lt;Variables!$G$15,1,0)</f>
        <v>1</v>
      </c>
      <c r="AR2253" s="126">
        <v>1</v>
      </c>
      <c r="AS2253" s="126">
        <v>0</v>
      </c>
      <c r="AT2253" s="126">
        <v>0</v>
      </c>
      <c r="AU2253" s="126">
        <v>0</v>
      </c>
      <c r="BA2253" s="126">
        <v>0.19</v>
      </c>
    </row>
    <row r="2254" spans="3:53" ht="14.5" x14ac:dyDescent="0.35">
      <c r="C2254" s="126" t="s">
        <v>362</v>
      </c>
      <c r="D2254" s="126" t="s">
        <v>349</v>
      </c>
      <c r="E2254" s="126">
        <v>108.45</v>
      </c>
      <c r="F2254" s="126">
        <v>5.23</v>
      </c>
      <c r="G2254" s="126">
        <v>2.46</v>
      </c>
      <c r="H2254" s="126">
        <v>9080</v>
      </c>
      <c r="I2254" s="126">
        <v>-0.83899999999999997</v>
      </c>
      <c r="J2254" s="126" t="s">
        <v>74</v>
      </c>
      <c r="K2254" s="126">
        <v>57.58</v>
      </c>
      <c r="L2254" s="126">
        <v>108.01</v>
      </c>
      <c r="M2254" s="126">
        <v>0.19442644199611889</v>
      </c>
      <c r="N2254" s="126">
        <v>107.2791408163265</v>
      </c>
      <c r="O2254" s="126">
        <v>0.87701968576009948</v>
      </c>
      <c r="P2254" s="126">
        <v>229116</v>
      </c>
      <c r="Q2254" s="126">
        <v>895052</v>
      </c>
      <c r="R2254" s="126">
        <v>0.26</v>
      </c>
      <c r="S2254" s="126">
        <v>31.012</v>
      </c>
      <c r="T2254" s="126">
        <v>5.596000000000001</v>
      </c>
      <c r="U2254" s="126">
        <v>16.0688</v>
      </c>
      <c r="V2254" s="126">
        <v>2.436217515489306</v>
      </c>
      <c r="AC2254" s="126">
        <v>110.82</v>
      </c>
      <c r="AD2254" s="126">
        <v>107.88</v>
      </c>
      <c r="AH2254" s="77">
        <f>IF(AND(M2254&lt;Variables!$G$6,M2254&gt;Variables!$G$5),0,1)</f>
        <v>1</v>
      </c>
      <c r="AI2254" s="77">
        <f t="shared" si="70"/>
        <v>0</v>
      </c>
      <c r="AJ2254" s="77">
        <f>IF(I2254&gt;Variables!$G$7,0,1)</f>
        <v>1</v>
      </c>
      <c r="AK2254" s="77">
        <f>IF(F2254&gt;Variables!$G$8,0,1)</f>
        <v>1</v>
      </c>
      <c r="AL2254" s="77">
        <f>IF(G2254&gt;Variables!$G$9,0,1)</f>
        <v>1</v>
      </c>
      <c r="AM2254" s="77">
        <f>IF(AND(K2254&gt;Variables!$G$10,K2254&lt;Variables!$G$11),0,1)</f>
        <v>1</v>
      </c>
      <c r="AN2254" s="77">
        <f>IF(H2254&lt;Variables!$G$13,1,0)</f>
        <v>0</v>
      </c>
      <c r="AO2254" s="77">
        <f>IF(R2254&lt;Variables!$G$12,0,1)</f>
        <v>0</v>
      </c>
      <c r="AP2254" s="78">
        <f t="shared" si="71"/>
        <v>0</v>
      </c>
      <c r="AQ2254" s="77">
        <f>IF(V2254&lt;Variables!$G$15,1,0)</f>
        <v>1</v>
      </c>
      <c r="AR2254" s="126">
        <v>1</v>
      </c>
      <c r="AS2254" s="126">
        <v>0</v>
      </c>
      <c r="AT2254" s="126">
        <v>0</v>
      </c>
      <c r="AU2254" s="126">
        <v>0</v>
      </c>
      <c r="BA2254" s="126">
        <v>1.65</v>
      </c>
    </row>
    <row r="2255" spans="3:53" ht="14.5" x14ac:dyDescent="0.35">
      <c r="C2255" s="126" t="s">
        <v>362</v>
      </c>
      <c r="D2255" s="126" t="s">
        <v>164</v>
      </c>
      <c r="E2255" s="126">
        <v>17.72</v>
      </c>
      <c r="F2255" s="126">
        <v>5.53</v>
      </c>
      <c r="G2255" s="126">
        <v>5.34</v>
      </c>
      <c r="H2255" s="126">
        <v>-99999</v>
      </c>
      <c r="I2255" s="126">
        <v>152.10599999999999</v>
      </c>
      <c r="J2255" s="126" t="s">
        <v>74</v>
      </c>
      <c r="K2255" s="126"/>
      <c r="L2255" s="126">
        <v>-99999</v>
      </c>
      <c r="M2255" s="126">
        <v>-99999</v>
      </c>
      <c r="N2255" s="126">
        <v>17.594999999999999</v>
      </c>
      <c r="O2255" s="126">
        <v>1.9607843137255041</v>
      </c>
      <c r="P2255" s="126">
        <v>200378</v>
      </c>
      <c r="Q2255" s="126">
        <v>76049</v>
      </c>
      <c r="R2255" s="126">
        <v>2.63</v>
      </c>
      <c r="S2255" s="126">
        <v>31.012</v>
      </c>
      <c r="T2255" s="126">
        <v>5.596000000000001</v>
      </c>
      <c r="U2255" s="126">
        <v>16.0688</v>
      </c>
      <c r="V2255" s="126">
        <v>-99999</v>
      </c>
      <c r="AC2255" s="126">
        <v>17.850000000000001</v>
      </c>
      <c r="AD2255" s="126">
        <v>17.399999999999999</v>
      </c>
      <c r="AH2255" s="77">
        <f>IF(AND(M2255&lt;Variables!$G$6,M2255&gt;Variables!$G$5),0,1)</f>
        <v>1</v>
      </c>
      <c r="AI2255" s="77">
        <f t="shared" si="70"/>
        <v>1</v>
      </c>
      <c r="AJ2255" s="77">
        <f>IF(I2255&gt;Variables!$G$7,0,1)</f>
        <v>0</v>
      </c>
      <c r="AK2255" s="77">
        <f>IF(F2255&gt;Variables!$G$8,0,1)</f>
        <v>1</v>
      </c>
      <c r="AL2255" s="77">
        <f>IF(G2255&gt;Variables!$G$9,0,1)</f>
        <v>1</v>
      </c>
      <c r="AM2255" s="77">
        <f>IF(AND(K2255&gt;Variables!$G$10,K2255&lt;Variables!$G$11),0,1)</f>
        <v>1</v>
      </c>
      <c r="AN2255" s="77">
        <f>IF(H2255&lt;Variables!$G$13,1,0)</f>
        <v>1</v>
      </c>
      <c r="AO2255" s="77">
        <f>IF(R2255&lt;Variables!$G$12,0,1)</f>
        <v>1</v>
      </c>
      <c r="AP2255" s="78">
        <f t="shared" si="71"/>
        <v>0</v>
      </c>
      <c r="AQ2255" s="77">
        <f>IF(V2255&lt;Variables!$G$15,1,0)</f>
        <v>1</v>
      </c>
      <c r="AR2255" s="126">
        <v>0</v>
      </c>
      <c r="AS2255" s="126">
        <v>0</v>
      </c>
      <c r="AT2255" s="126">
        <v>0</v>
      </c>
      <c r="AU2255" s="126">
        <v>0</v>
      </c>
      <c r="BA2255" s="126">
        <v>0</v>
      </c>
    </row>
    <row r="2256" spans="3:53" ht="14.5" x14ac:dyDescent="0.35">
      <c r="C2256" s="126" t="s">
        <v>362</v>
      </c>
      <c r="D2256" s="126" t="s">
        <v>346</v>
      </c>
      <c r="E2256" s="126">
        <v>58.03</v>
      </c>
      <c r="F2256" s="126">
        <v>49.81</v>
      </c>
      <c r="G2256" s="126">
        <v>0.26</v>
      </c>
      <c r="H2256" s="126">
        <v>1470</v>
      </c>
      <c r="I2256" s="126">
        <v>113.598</v>
      </c>
      <c r="J2256" s="126" t="s">
        <v>74</v>
      </c>
      <c r="K2256" s="126">
        <v>83.85</v>
      </c>
      <c r="L2256" s="126">
        <v>57.85188999999999</v>
      </c>
      <c r="M2256" s="126">
        <v>-3.266963274646421E-3</v>
      </c>
      <c r="N2256" s="126">
        <v>57.842883999999998</v>
      </c>
      <c r="O2256" s="126">
        <v>1.2302291151325469E-2</v>
      </c>
      <c r="P2256" s="126">
        <v>2341000</v>
      </c>
      <c r="Q2256" s="126">
        <v>255123</v>
      </c>
      <c r="R2256" s="126">
        <v>9.18</v>
      </c>
      <c r="S2256" s="126">
        <v>31.012</v>
      </c>
      <c r="T2256" s="126">
        <v>5.596000000000001</v>
      </c>
      <c r="U2256" s="126">
        <v>16.0688</v>
      </c>
      <c r="V2256" s="126">
        <v>2.7180903154545142</v>
      </c>
      <c r="AC2256" s="126">
        <v>57.87</v>
      </c>
      <c r="AD2256" s="126">
        <v>57.57</v>
      </c>
      <c r="AH2256" s="77">
        <f>IF(AND(M2256&lt;Variables!$G$6,M2256&gt;Variables!$G$5),0,1)</f>
        <v>1</v>
      </c>
      <c r="AI2256" s="77">
        <f t="shared" si="70"/>
        <v>0</v>
      </c>
      <c r="AJ2256" s="77">
        <f>IF(I2256&gt;Variables!$G$7,0,1)</f>
        <v>0</v>
      </c>
      <c r="AK2256" s="77">
        <f>IF(F2256&gt;Variables!$G$8,0,1)</f>
        <v>0</v>
      </c>
      <c r="AL2256" s="77">
        <f>IF(G2256&gt;Variables!$G$9,0,1)</f>
        <v>1</v>
      </c>
      <c r="AM2256" s="77">
        <f>IF(AND(K2256&gt;Variables!$G$10,K2256&lt;Variables!$G$11),0,1)</f>
        <v>1</v>
      </c>
      <c r="AN2256" s="77">
        <f>IF(H2256&lt;Variables!$G$13,1,0)</f>
        <v>1</v>
      </c>
      <c r="AO2256" s="77">
        <f>IF(R2256&lt;Variables!$G$12,0,1)</f>
        <v>1</v>
      </c>
      <c r="AP2256" s="78">
        <f t="shared" si="71"/>
        <v>0</v>
      </c>
      <c r="AQ2256" s="77">
        <f>IF(V2256&lt;Variables!$G$15,1,0)</f>
        <v>0</v>
      </c>
      <c r="AR2256" s="126">
        <v>0</v>
      </c>
      <c r="AS2256" s="126">
        <v>0</v>
      </c>
      <c r="AT2256" s="126">
        <v>0</v>
      </c>
      <c r="AU2256" s="126">
        <v>1</v>
      </c>
      <c r="BA2256" s="126">
        <v>-0.52</v>
      </c>
    </row>
    <row r="2257" spans="3:53" ht="14.5" x14ac:dyDescent="0.35">
      <c r="C2257" s="126" t="s">
        <v>362</v>
      </c>
      <c r="D2257" s="126" t="s">
        <v>342</v>
      </c>
      <c r="E2257" s="126">
        <v>6.31</v>
      </c>
      <c r="F2257" s="126">
        <v>30.56</v>
      </c>
      <c r="G2257" s="126">
        <v>-14.41</v>
      </c>
      <c r="H2257" s="126">
        <v>43.4</v>
      </c>
      <c r="I2257" s="126">
        <v>-66.673000000000002</v>
      </c>
      <c r="J2257" s="126" t="s">
        <v>75</v>
      </c>
      <c r="K2257" s="126">
        <v>39.74</v>
      </c>
      <c r="L2257" s="126">
        <v>6.4571400000000008</v>
      </c>
      <c r="M2257" s="126">
        <v>-2.0464168346977232</v>
      </c>
      <c r="N2257" s="126">
        <v>6.6602779999999981</v>
      </c>
      <c r="O2257" s="126">
        <v>-5.0339940765235038</v>
      </c>
      <c r="P2257" s="126">
        <v>40400000</v>
      </c>
      <c r="Q2257" s="126">
        <v>3560000</v>
      </c>
      <c r="R2257" s="126">
        <v>11.35</v>
      </c>
      <c r="S2257" s="126">
        <v>31.012</v>
      </c>
      <c r="T2257" s="126">
        <v>5.596000000000001</v>
      </c>
      <c r="U2257" s="126">
        <v>16.0688</v>
      </c>
      <c r="V2257" s="126">
        <v>2.2532761060432329</v>
      </c>
      <c r="AC2257" s="126">
        <v>7.3</v>
      </c>
      <c r="AD2257" s="126">
        <v>6</v>
      </c>
      <c r="AH2257" s="77">
        <f>IF(AND(M2257&lt;Variables!$G$6,M2257&gt;Variables!$G$5),0,1)</f>
        <v>0</v>
      </c>
      <c r="AI2257" s="77">
        <f t="shared" si="70"/>
        <v>1</v>
      </c>
      <c r="AJ2257" s="77">
        <f>IF(I2257&gt;Variables!$G$7,0,1)</f>
        <v>1</v>
      </c>
      <c r="AK2257" s="77">
        <f>IF(F2257&gt;Variables!$G$8,0,1)</f>
        <v>0</v>
      </c>
      <c r="AL2257" s="77">
        <f>IF(G2257&gt;Variables!$G$9,0,1)</f>
        <v>1</v>
      </c>
      <c r="AM2257" s="77">
        <f>IF(AND(K2257&gt;Variables!$G$10,K2257&lt;Variables!$G$11),0,1)</f>
        <v>1</v>
      </c>
      <c r="AN2257" s="77">
        <f>IF(H2257&lt;Variables!$G$13,1,0)</f>
        <v>1</v>
      </c>
      <c r="AO2257" s="77">
        <f>IF(R2257&lt;Variables!$G$12,0,1)</f>
        <v>1</v>
      </c>
      <c r="AP2257" s="78">
        <f t="shared" si="71"/>
        <v>1</v>
      </c>
      <c r="AQ2257" s="77">
        <f>IF(V2257&lt;Variables!$G$15,1,0)</f>
        <v>1</v>
      </c>
      <c r="AR2257" s="126">
        <v>1</v>
      </c>
      <c r="AS2257" s="126">
        <v>0</v>
      </c>
      <c r="AT2257" s="126">
        <v>0</v>
      </c>
      <c r="AU2257" s="126">
        <v>0</v>
      </c>
      <c r="BA2257" s="126">
        <v>2</v>
      </c>
    </row>
    <row r="2258" spans="3:53" ht="14.5" x14ac:dyDescent="0.35">
      <c r="C2258" s="126" t="s">
        <v>362</v>
      </c>
      <c r="D2258" s="126" t="s">
        <v>344</v>
      </c>
      <c r="E2258" s="126">
        <v>43.52</v>
      </c>
      <c r="F2258" s="126">
        <v>5.79</v>
      </c>
      <c r="G2258" s="126">
        <v>4.1100000000000003</v>
      </c>
      <c r="H2258" s="126">
        <v>2950</v>
      </c>
      <c r="I2258" s="126">
        <v>7.6779999999999999</v>
      </c>
      <c r="J2258" s="126" t="s">
        <v>75</v>
      </c>
      <c r="K2258" s="126">
        <v>55</v>
      </c>
      <c r="L2258" s="126">
        <v>43.306668421052628</v>
      </c>
      <c r="M2258" s="126">
        <v>-3.8489271191622182E-2</v>
      </c>
      <c r="N2258" s="126">
        <v>42.998177551020397</v>
      </c>
      <c r="O2258" s="126">
        <v>0.67868562250882958</v>
      </c>
      <c r="P2258" s="126">
        <v>197658</v>
      </c>
      <c r="Q2258" s="126">
        <v>662952</v>
      </c>
      <c r="R2258" s="126">
        <v>0.3</v>
      </c>
      <c r="S2258" s="126">
        <v>31.012</v>
      </c>
      <c r="T2258" s="126">
        <v>5.596000000000001</v>
      </c>
      <c r="U2258" s="126">
        <v>16.0688</v>
      </c>
      <c r="V2258" s="126">
        <v>2.4203565061269892</v>
      </c>
      <c r="AC2258" s="126">
        <v>43.53</v>
      </c>
      <c r="AD2258" s="126">
        <v>42.41</v>
      </c>
      <c r="AH2258" s="77">
        <f>IF(AND(M2258&lt;Variables!$G$6,M2258&gt;Variables!$G$5),0,1)</f>
        <v>1</v>
      </c>
      <c r="AI2258" s="77">
        <f t="shared" si="70"/>
        <v>0</v>
      </c>
      <c r="AJ2258" s="77">
        <f>IF(I2258&gt;Variables!$G$7,0,1)</f>
        <v>1</v>
      </c>
      <c r="AK2258" s="77">
        <f>IF(F2258&gt;Variables!$G$8,0,1)</f>
        <v>1</v>
      </c>
      <c r="AL2258" s="77">
        <f>IF(G2258&gt;Variables!$G$9,0,1)</f>
        <v>1</v>
      </c>
      <c r="AM2258" s="77">
        <f>IF(AND(K2258&gt;Variables!$G$10,K2258&lt;Variables!$G$11),0,1)</f>
        <v>1</v>
      </c>
      <c r="AN2258" s="77">
        <f>IF(H2258&lt;Variables!$G$13,1,0)</f>
        <v>0</v>
      </c>
      <c r="AO2258" s="77">
        <f>IF(R2258&lt;Variables!$G$12,0,1)</f>
        <v>0</v>
      </c>
      <c r="AP2258" s="78">
        <f t="shared" si="71"/>
        <v>1</v>
      </c>
      <c r="AQ2258" s="77">
        <f>IF(V2258&lt;Variables!$G$15,1,0)</f>
        <v>1</v>
      </c>
      <c r="AR2258" s="126">
        <v>0</v>
      </c>
      <c r="AS2258" s="126">
        <v>0</v>
      </c>
      <c r="AT2258" s="126">
        <v>1</v>
      </c>
      <c r="AU2258" s="126">
        <v>0</v>
      </c>
      <c r="BA2258" s="126">
        <v>-1.63</v>
      </c>
    </row>
    <row r="2259" spans="3:53" ht="14.5" x14ac:dyDescent="0.35">
      <c r="C2259" s="126" t="s">
        <v>362</v>
      </c>
      <c r="D2259" s="126" t="s">
        <v>194</v>
      </c>
      <c r="E2259" s="126">
        <v>8.91</v>
      </c>
      <c r="F2259" s="126">
        <v>39.130000000000003</v>
      </c>
      <c r="G2259" s="126">
        <v>-1.91</v>
      </c>
      <c r="H2259" s="126">
        <v>784.63</v>
      </c>
      <c r="I2259" s="126">
        <v>2701.752</v>
      </c>
      <c r="J2259" s="126" t="s">
        <v>75</v>
      </c>
      <c r="K2259" s="126">
        <v>37.85</v>
      </c>
      <c r="L2259" s="126">
        <v>9.1080450000000006</v>
      </c>
      <c r="M2259" s="126">
        <v>-4.1506711923360076</v>
      </c>
      <c r="N2259" s="126">
        <v>9.4507580000000004</v>
      </c>
      <c r="O2259" s="126">
        <v>-7.6264570524396031</v>
      </c>
      <c r="P2259" s="126">
        <v>147960000</v>
      </c>
      <c r="Q2259" s="126">
        <v>29450000</v>
      </c>
      <c r="R2259" s="126">
        <v>5.0199999999999996</v>
      </c>
      <c r="S2259" s="126">
        <v>31.012</v>
      </c>
      <c r="T2259" s="126">
        <v>5.596000000000001</v>
      </c>
      <c r="U2259" s="126">
        <v>16.0688</v>
      </c>
      <c r="V2259" s="126">
        <v>2.203399719398619</v>
      </c>
      <c r="AC2259" s="126">
        <v>10.199999999999999</v>
      </c>
      <c r="AD2259" s="126">
        <v>8.07</v>
      </c>
      <c r="AH2259" s="77">
        <f>IF(AND(M2259&lt;Variables!$G$6,M2259&gt;Variables!$G$5),0,1)</f>
        <v>0</v>
      </c>
      <c r="AI2259" s="77">
        <f t="shared" si="70"/>
        <v>1</v>
      </c>
      <c r="AJ2259" s="77">
        <f>IF(I2259&gt;Variables!$G$7,0,1)</f>
        <v>0</v>
      </c>
      <c r="AK2259" s="77">
        <f>IF(F2259&gt;Variables!$G$8,0,1)</f>
        <v>0</v>
      </c>
      <c r="AL2259" s="77">
        <f>IF(G2259&gt;Variables!$G$9,0,1)</f>
        <v>1</v>
      </c>
      <c r="AM2259" s="77">
        <f>IF(AND(K2259&gt;Variables!$G$10,K2259&lt;Variables!$G$11),0,1)</f>
        <v>1</v>
      </c>
      <c r="AN2259" s="77">
        <f>IF(H2259&lt;Variables!$G$13,1,0)</f>
        <v>1</v>
      </c>
      <c r="AO2259" s="77">
        <f>IF(R2259&lt;Variables!$G$12,0,1)</f>
        <v>1</v>
      </c>
      <c r="AP2259" s="78">
        <f t="shared" si="71"/>
        <v>1</v>
      </c>
      <c r="AQ2259" s="77">
        <f>IF(V2259&lt;Variables!$G$15,1,0)</f>
        <v>1</v>
      </c>
      <c r="AR2259" s="126">
        <v>0</v>
      </c>
      <c r="AS2259" s="126">
        <v>0</v>
      </c>
      <c r="AT2259" s="126">
        <v>1</v>
      </c>
      <c r="AU2259" s="126">
        <v>0</v>
      </c>
      <c r="BA2259" s="126">
        <v>-2.25</v>
      </c>
    </row>
    <row r="2260" spans="3:53" ht="14.5" x14ac:dyDescent="0.35">
      <c r="C2260" s="126" t="s">
        <v>362</v>
      </c>
      <c r="D2260" s="126" t="s">
        <v>189</v>
      </c>
      <c r="E2260" s="126">
        <v>31.38</v>
      </c>
      <c r="F2260" s="126">
        <v>7.63</v>
      </c>
      <c r="G2260" s="126">
        <v>6.37</v>
      </c>
      <c r="H2260" s="126">
        <v>-99999</v>
      </c>
      <c r="I2260" s="126">
        <v>-99999</v>
      </c>
      <c r="J2260" s="126" t="s">
        <v>75</v>
      </c>
      <c r="K2260" s="126">
        <v>47.51</v>
      </c>
      <c r="L2260" s="126">
        <v>31.51052</v>
      </c>
      <c r="M2260" s="126">
        <v>-0.9537132360875108</v>
      </c>
      <c r="N2260" s="126">
        <v>30.894981999999999</v>
      </c>
      <c r="O2260" s="126">
        <v>1.019641312624832</v>
      </c>
      <c r="P2260" s="126">
        <v>347044</v>
      </c>
      <c r="Q2260" s="126">
        <v>2252000</v>
      </c>
      <c r="R2260" s="126">
        <v>0.15</v>
      </c>
      <c r="S2260" s="126">
        <v>31.012</v>
      </c>
      <c r="T2260" s="126">
        <v>5.596000000000001</v>
      </c>
      <c r="U2260" s="126">
        <v>16.0688</v>
      </c>
      <c r="V2260" s="126">
        <v>2.359141877811981</v>
      </c>
      <c r="AC2260" s="126">
        <v>33.08</v>
      </c>
      <c r="AD2260" s="126">
        <v>29.51</v>
      </c>
      <c r="AH2260" s="77">
        <f>IF(AND(M2260&lt;Variables!$G$6,M2260&gt;Variables!$G$5),0,1)</f>
        <v>1</v>
      </c>
      <c r="AI2260" s="77">
        <f t="shared" si="70"/>
        <v>0</v>
      </c>
      <c r="AJ2260" s="77">
        <f>IF(I2260&gt;Variables!$G$7,0,1)</f>
        <v>1</v>
      </c>
      <c r="AK2260" s="77">
        <f>IF(F2260&gt;Variables!$G$8,0,1)</f>
        <v>1</v>
      </c>
      <c r="AL2260" s="77">
        <f>IF(G2260&gt;Variables!$G$9,0,1)</f>
        <v>1</v>
      </c>
      <c r="AM2260" s="77">
        <f>IF(AND(K2260&gt;Variables!$G$10,K2260&lt;Variables!$G$11),0,1)</f>
        <v>1</v>
      </c>
      <c r="AN2260" s="77">
        <f>IF(H2260&lt;Variables!$G$13,1,0)</f>
        <v>1</v>
      </c>
      <c r="AO2260" s="77">
        <f>IF(R2260&lt;Variables!$G$12,0,1)</f>
        <v>0</v>
      </c>
      <c r="AP2260" s="78">
        <f t="shared" si="71"/>
        <v>1</v>
      </c>
      <c r="AQ2260" s="77">
        <f>IF(V2260&lt;Variables!$G$15,1,0)</f>
        <v>1</v>
      </c>
      <c r="AR2260" s="126">
        <v>1</v>
      </c>
      <c r="AS2260" s="126">
        <v>0</v>
      </c>
      <c r="AT2260" s="126">
        <v>0</v>
      </c>
      <c r="AU2260" s="126">
        <v>0</v>
      </c>
      <c r="BA2260" s="126">
        <v>2</v>
      </c>
    </row>
    <row r="2261" spans="3:53" ht="14.5" x14ac:dyDescent="0.35">
      <c r="C2261" s="126" t="s">
        <v>364</v>
      </c>
      <c r="D2261" s="126" t="s">
        <v>172</v>
      </c>
      <c r="E2261" s="126">
        <v>57.1</v>
      </c>
      <c r="F2261" s="126">
        <v>5.33</v>
      </c>
      <c r="G2261" s="126">
        <v>4.0199999999999996</v>
      </c>
      <c r="H2261" s="126">
        <v>7410</v>
      </c>
      <c r="I2261" s="126">
        <v>137268.087</v>
      </c>
      <c r="J2261" s="126" t="s">
        <v>75</v>
      </c>
      <c r="K2261" s="126">
        <v>62.7</v>
      </c>
      <c r="L2261" s="126">
        <v>56.188560000000003</v>
      </c>
      <c r="M2261" s="126">
        <v>0.910220870582922</v>
      </c>
      <c r="N2261" s="126">
        <v>54.597853061224477</v>
      </c>
      <c r="O2261" s="126">
        <v>3.8502373644953241</v>
      </c>
      <c r="P2261" s="126">
        <v>300857</v>
      </c>
      <c r="Q2261" s="126">
        <v>1245000</v>
      </c>
      <c r="R2261" s="126">
        <v>0.24</v>
      </c>
      <c r="S2261" s="126">
        <v>29.821999999999999</v>
      </c>
      <c r="T2261" s="126">
        <v>5.6339999999999986</v>
      </c>
      <c r="U2261" s="126">
        <v>15.5388</v>
      </c>
      <c r="V2261" s="126">
        <v>2.4415215403619519</v>
      </c>
      <c r="AC2261" s="126">
        <v>58.398600000000002</v>
      </c>
      <c r="AD2261" s="126">
        <v>54.424999999999997</v>
      </c>
      <c r="AH2261" s="77">
        <f>IF(AND(M2261&lt;Variables!$G$6,M2261&gt;Variables!$G$5),0,1)</f>
        <v>1</v>
      </c>
      <c r="AI2261" s="77">
        <f t="shared" si="70"/>
        <v>0</v>
      </c>
      <c r="AJ2261" s="77">
        <f>IF(I2261&gt;Variables!$G$7,0,1)</f>
        <v>0</v>
      </c>
      <c r="AK2261" s="77">
        <f>IF(F2261&gt;Variables!$G$8,0,1)</f>
        <v>1</v>
      </c>
      <c r="AL2261" s="77">
        <f>IF(G2261&gt;Variables!$G$9,0,1)</f>
        <v>1</v>
      </c>
      <c r="AM2261" s="77">
        <f>IF(AND(K2261&gt;Variables!$G$10,K2261&lt;Variables!$G$11),0,1)</f>
        <v>0</v>
      </c>
      <c r="AN2261" s="77">
        <f>IF(H2261&lt;Variables!$G$13,1,0)</f>
        <v>0</v>
      </c>
      <c r="AO2261" s="77">
        <f>IF(R2261&lt;Variables!$G$12,0,1)</f>
        <v>0</v>
      </c>
      <c r="AP2261" s="78">
        <f t="shared" si="71"/>
        <v>1</v>
      </c>
      <c r="AQ2261" s="77">
        <f>IF(V2261&lt;Variables!$G$15,1,0)</f>
        <v>1</v>
      </c>
      <c r="AR2261" s="126">
        <v>1</v>
      </c>
      <c r="AS2261" s="126">
        <v>0</v>
      </c>
      <c r="AT2261" s="126">
        <v>0</v>
      </c>
      <c r="AU2261" s="126">
        <v>0</v>
      </c>
      <c r="BA2261" s="126">
        <v>2</v>
      </c>
    </row>
    <row r="2262" spans="3:53" ht="14.5" x14ac:dyDescent="0.35">
      <c r="C2262" s="126" t="s">
        <v>364</v>
      </c>
      <c r="D2262" s="126" t="s">
        <v>120</v>
      </c>
      <c r="E2262" s="126">
        <v>12.13</v>
      </c>
      <c r="F2262" s="126">
        <v>5.57</v>
      </c>
      <c r="G2262" s="126">
        <v>0.54</v>
      </c>
      <c r="H2262" s="126">
        <v>6950</v>
      </c>
      <c r="I2262" s="126">
        <v>-52.706000000000003</v>
      </c>
      <c r="J2262" s="126" t="s">
        <v>75</v>
      </c>
      <c r="K2262" s="126">
        <v>55.48</v>
      </c>
      <c r="L2262" s="126">
        <v>12.02725</v>
      </c>
      <c r="M2262" s="126">
        <v>0.43775592924400719</v>
      </c>
      <c r="N2262" s="126">
        <v>11.943492000000001</v>
      </c>
      <c r="O2262" s="126">
        <v>1.142111536559</v>
      </c>
      <c r="P2262" s="126">
        <v>57705000</v>
      </c>
      <c r="Q2262" s="126">
        <v>30149000</v>
      </c>
      <c r="R2262" s="126">
        <v>1.91</v>
      </c>
      <c r="S2262" s="126">
        <v>29.821999999999999</v>
      </c>
      <c r="T2262" s="126">
        <v>5.6339999999999986</v>
      </c>
      <c r="U2262" s="126">
        <v>15.5388</v>
      </c>
      <c r="V2262" s="126">
        <v>2.405463115442017</v>
      </c>
      <c r="AC2262" s="126">
        <v>13.96</v>
      </c>
      <c r="AD2262" s="126">
        <v>11.95</v>
      </c>
      <c r="AH2262" s="77">
        <f>IF(AND(M2262&lt;Variables!$G$6,M2262&gt;Variables!$G$5),0,1)</f>
        <v>1</v>
      </c>
      <c r="AI2262" s="77">
        <f t="shared" si="70"/>
        <v>0</v>
      </c>
      <c r="AJ2262" s="77">
        <f>IF(I2262&gt;Variables!$G$7,0,1)</f>
        <v>1</v>
      </c>
      <c r="AK2262" s="77">
        <f>IF(F2262&gt;Variables!$G$8,0,1)</f>
        <v>1</v>
      </c>
      <c r="AL2262" s="77">
        <f>IF(G2262&gt;Variables!$G$9,0,1)</f>
        <v>1</v>
      </c>
      <c r="AM2262" s="77">
        <f>IF(AND(K2262&gt;Variables!$G$10,K2262&lt;Variables!$G$11),0,1)</f>
        <v>1</v>
      </c>
      <c r="AN2262" s="77">
        <f>IF(H2262&lt;Variables!$G$13,1,0)</f>
        <v>0</v>
      </c>
      <c r="AO2262" s="77">
        <f>IF(R2262&lt;Variables!$G$12,0,1)</f>
        <v>0</v>
      </c>
      <c r="AP2262" s="78">
        <f t="shared" si="71"/>
        <v>1</v>
      </c>
      <c r="AQ2262" s="77">
        <f>IF(V2262&lt;Variables!$G$15,1,0)</f>
        <v>1</v>
      </c>
      <c r="AR2262" s="126">
        <v>1</v>
      </c>
      <c r="AS2262" s="126">
        <v>0</v>
      </c>
      <c r="AT2262" s="126">
        <v>0</v>
      </c>
      <c r="AU2262" s="126">
        <v>0</v>
      </c>
      <c r="BA2262" s="126">
        <v>2</v>
      </c>
    </row>
    <row r="2263" spans="3:53" ht="14.5" x14ac:dyDescent="0.35">
      <c r="C2263" s="126" t="s">
        <v>364</v>
      </c>
      <c r="D2263" s="126" t="s">
        <v>355</v>
      </c>
      <c r="E2263" s="126">
        <v>43.47</v>
      </c>
      <c r="F2263" s="126">
        <v>5.6</v>
      </c>
      <c r="G2263" s="126">
        <v>3.18</v>
      </c>
      <c r="H2263" s="126">
        <v>4130</v>
      </c>
      <c r="I2263" s="126">
        <v>37.531999999999996</v>
      </c>
      <c r="J2263" s="126" t="s">
        <v>75</v>
      </c>
      <c r="K2263" s="126">
        <v>72.34</v>
      </c>
      <c r="L2263" s="126">
        <v>43.190688888888893</v>
      </c>
      <c r="M2263" s="126">
        <v>0.38598854382707731</v>
      </c>
      <c r="N2263" s="126">
        <v>42.844493617021271</v>
      </c>
      <c r="O2263" s="126">
        <v>1.1971348933739281</v>
      </c>
      <c r="P2263" s="126">
        <v>179637</v>
      </c>
      <c r="Q2263" s="126">
        <v>800842</v>
      </c>
      <c r="R2263" s="126">
        <v>0.22</v>
      </c>
      <c r="S2263" s="126">
        <v>29.821999999999999</v>
      </c>
      <c r="T2263" s="126">
        <v>5.6339999999999986</v>
      </c>
      <c r="U2263" s="126">
        <v>15.5388</v>
      </c>
      <c r="V2263" s="126">
        <v>2.5635035198689442</v>
      </c>
      <c r="AC2263" s="126">
        <v>43.518000000000001</v>
      </c>
      <c r="AD2263" s="126">
        <v>42.674999999999997</v>
      </c>
      <c r="AH2263" s="77">
        <f>IF(AND(M2263&lt;Variables!$G$6,M2263&gt;Variables!$G$5),0,1)</f>
        <v>1</v>
      </c>
      <c r="AI2263" s="77">
        <f t="shared" si="70"/>
        <v>0</v>
      </c>
      <c r="AJ2263" s="77">
        <f>IF(I2263&gt;Variables!$G$7,0,1)</f>
        <v>1</v>
      </c>
      <c r="AK2263" s="77">
        <f>IF(F2263&gt;Variables!$G$8,0,1)</f>
        <v>1</v>
      </c>
      <c r="AL2263" s="77">
        <f>IF(G2263&gt;Variables!$G$9,0,1)</f>
        <v>1</v>
      </c>
      <c r="AM2263" s="77">
        <f>IF(AND(K2263&gt;Variables!$G$10,K2263&lt;Variables!$G$11),0,1)</f>
        <v>1</v>
      </c>
      <c r="AN2263" s="77">
        <f>IF(H2263&lt;Variables!$G$13,1,0)</f>
        <v>0</v>
      </c>
      <c r="AO2263" s="77">
        <f>IF(R2263&lt;Variables!$G$12,0,1)</f>
        <v>0</v>
      </c>
      <c r="AP2263" s="78">
        <f t="shared" si="71"/>
        <v>1</v>
      </c>
      <c r="AQ2263" s="77">
        <f>IF(V2263&lt;Variables!$G$15,1,0)</f>
        <v>1</v>
      </c>
      <c r="AR2263" s="126">
        <v>0</v>
      </c>
      <c r="AS2263" s="126">
        <v>0</v>
      </c>
      <c r="AT2263" s="126">
        <v>1</v>
      </c>
      <c r="AU2263" s="126">
        <v>0</v>
      </c>
      <c r="BA2263" s="126">
        <v>-1.1499999999999999</v>
      </c>
    </row>
    <row r="2264" spans="3:53" ht="14.5" x14ac:dyDescent="0.35">
      <c r="C2264" s="126" t="s">
        <v>364</v>
      </c>
      <c r="D2264" s="126" t="s">
        <v>195</v>
      </c>
      <c r="E2264" s="126">
        <v>31.15</v>
      </c>
      <c r="F2264" s="126">
        <v>6.08</v>
      </c>
      <c r="G2264" s="126">
        <v>5.15</v>
      </c>
      <c r="H2264" s="126">
        <v>3510</v>
      </c>
      <c r="I2264" s="126">
        <v>-2.3E-2</v>
      </c>
      <c r="J2264" s="126" t="s">
        <v>75</v>
      </c>
      <c r="K2264" s="126">
        <v>52.92</v>
      </c>
      <c r="L2264" s="126">
        <v>31.382486666666669</v>
      </c>
      <c r="M2264" s="126">
        <v>-0.54962714873030383</v>
      </c>
      <c r="N2264" s="126">
        <v>31.010094285714288</v>
      </c>
      <c r="O2264" s="126">
        <v>0.64464723145908476</v>
      </c>
      <c r="P2264" s="126">
        <v>57133</v>
      </c>
      <c r="Q2264" s="126">
        <v>735952</v>
      </c>
      <c r="R2264" s="126">
        <v>0.08</v>
      </c>
      <c r="S2264" s="126">
        <v>29.821999999999999</v>
      </c>
      <c r="T2264" s="126">
        <v>5.6339999999999986</v>
      </c>
      <c r="U2264" s="126">
        <v>15.5388</v>
      </c>
      <c r="V2264" s="126">
        <v>2.4161764896271438</v>
      </c>
      <c r="AC2264" s="126">
        <v>31.16</v>
      </c>
      <c r="AD2264" s="126">
        <v>29.8736</v>
      </c>
      <c r="AH2264" s="77">
        <f>IF(AND(M2264&lt;Variables!$G$6,M2264&gt;Variables!$G$5),0,1)</f>
        <v>1</v>
      </c>
      <c r="AI2264" s="77">
        <f t="shared" si="70"/>
        <v>0</v>
      </c>
      <c r="AJ2264" s="77">
        <f>IF(I2264&gt;Variables!$G$7,0,1)</f>
        <v>1</v>
      </c>
      <c r="AK2264" s="77">
        <f>IF(F2264&gt;Variables!$G$8,0,1)</f>
        <v>1</v>
      </c>
      <c r="AL2264" s="77">
        <f>IF(G2264&gt;Variables!$G$9,0,1)</f>
        <v>1</v>
      </c>
      <c r="AM2264" s="77">
        <f>IF(AND(K2264&gt;Variables!$G$10,K2264&lt;Variables!$G$11),0,1)</f>
        <v>1</v>
      </c>
      <c r="AN2264" s="77">
        <f>IF(H2264&lt;Variables!$G$13,1,0)</f>
        <v>0</v>
      </c>
      <c r="AO2264" s="77">
        <f>IF(R2264&lt;Variables!$G$12,0,1)</f>
        <v>0</v>
      </c>
      <c r="AP2264" s="78">
        <f t="shared" si="71"/>
        <v>1</v>
      </c>
      <c r="AQ2264" s="77">
        <f>IF(V2264&lt;Variables!$G$15,1,0)</f>
        <v>1</v>
      </c>
      <c r="AR2264" s="126">
        <v>0</v>
      </c>
      <c r="AS2264" s="126">
        <v>0</v>
      </c>
      <c r="AT2264" s="126">
        <v>1</v>
      </c>
      <c r="AU2264" s="126">
        <v>0</v>
      </c>
      <c r="BA2264" s="126">
        <v>-2.25</v>
      </c>
    </row>
    <row r="2265" spans="3:53" ht="14.5" x14ac:dyDescent="0.35">
      <c r="C2265" s="126" t="s">
        <v>364</v>
      </c>
      <c r="D2265" s="126" t="s">
        <v>344</v>
      </c>
      <c r="E2265" s="126">
        <v>43.49</v>
      </c>
      <c r="F2265" s="126">
        <v>6.11</v>
      </c>
      <c r="G2265" s="126">
        <v>4.28</v>
      </c>
      <c r="H2265" s="126">
        <v>2950</v>
      </c>
      <c r="I2265" s="126">
        <v>7.7240000000000002</v>
      </c>
      <c r="J2265" s="126" t="s">
        <v>75</v>
      </c>
      <c r="K2265" s="126">
        <v>55.9</v>
      </c>
      <c r="L2265" s="126">
        <v>43.408585000000002</v>
      </c>
      <c r="M2265" s="126">
        <v>-0.111924864632182</v>
      </c>
      <c r="N2265" s="126">
        <v>43.101714000000001</v>
      </c>
      <c r="O2265" s="126">
        <v>0.59924763084827259</v>
      </c>
      <c r="P2265" s="126">
        <v>207073</v>
      </c>
      <c r="Q2265" s="126">
        <v>662952</v>
      </c>
      <c r="R2265" s="126">
        <v>0.31</v>
      </c>
      <c r="S2265" s="126">
        <v>29.821999999999999</v>
      </c>
      <c r="T2265" s="126">
        <v>5.6339999999999986</v>
      </c>
      <c r="U2265" s="126">
        <v>15.5388</v>
      </c>
      <c r="V2265" s="126">
        <v>2.432941156633877</v>
      </c>
      <c r="AC2265" s="126">
        <v>43.53</v>
      </c>
      <c r="AD2265" s="126">
        <v>42.41</v>
      </c>
      <c r="AH2265" s="77">
        <f>IF(AND(M2265&lt;Variables!$G$6,M2265&gt;Variables!$G$5),0,1)</f>
        <v>1</v>
      </c>
      <c r="AI2265" s="77">
        <f t="shared" si="70"/>
        <v>0</v>
      </c>
      <c r="AJ2265" s="77">
        <f>IF(I2265&gt;Variables!$G$7,0,1)</f>
        <v>1</v>
      </c>
      <c r="AK2265" s="77">
        <f>IF(F2265&gt;Variables!$G$8,0,1)</f>
        <v>1</v>
      </c>
      <c r="AL2265" s="77">
        <f>IF(G2265&gt;Variables!$G$9,0,1)</f>
        <v>1</v>
      </c>
      <c r="AM2265" s="77">
        <f>IF(AND(K2265&gt;Variables!$G$10,K2265&lt;Variables!$G$11),0,1)</f>
        <v>1</v>
      </c>
      <c r="AN2265" s="77">
        <f>IF(H2265&lt;Variables!$G$13,1,0)</f>
        <v>0</v>
      </c>
      <c r="AO2265" s="77">
        <f>IF(R2265&lt;Variables!$G$12,0,1)</f>
        <v>0</v>
      </c>
      <c r="AP2265" s="78">
        <f t="shared" si="71"/>
        <v>1</v>
      </c>
      <c r="AQ2265" s="77">
        <f>IF(V2265&lt;Variables!$G$15,1,0)</f>
        <v>1</v>
      </c>
      <c r="AR2265" s="126">
        <v>0</v>
      </c>
      <c r="AS2265" s="126">
        <v>0</v>
      </c>
      <c r="AT2265" s="126">
        <v>1</v>
      </c>
      <c r="AU2265" s="126">
        <v>0</v>
      </c>
      <c r="BA2265" s="126">
        <v>-1.4</v>
      </c>
    </row>
    <row r="2266" spans="3:53" ht="14.5" x14ac:dyDescent="0.35">
      <c r="C2266" s="126" t="s">
        <v>364</v>
      </c>
      <c r="D2266" s="126" t="s">
        <v>340</v>
      </c>
      <c r="E2266" s="126">
        <v>36.01</v>
      </c>
      <c r="F2266" s="126">
        <v>6.12</v>
      </c>
      <c r="G2266" s="126">
        <v>2.37</v>
      </c>
      <c r="H2266" s="126">
        <v>3340</v>
      </c>
      <c r="I2266" s="126">
        <v>-1.119</v>
      </c>
      <c r="J2266" s="126" t="s">
        <v>75</v>
      </c>
      <c r="K2266" s="126">
        <v>35.32</v>
      </c>
      <c r="L2266" s="126">
        <v>36.135000000000012</v>
      </c>
      <c r="M2266" s="126">
        <v>-0.78870900788710008</v>
      </c>
      <c r="N2266" s="126">
        <v>36.420831249999999</v>
      </c>
      <c r="O2266" s="126">
        <v>-1.5673207623453069</v>
      </c>
      <c r="P2266" s="126">
        <v>346371</v>
      </c>
      <c r="Q2266" s="126">
        <v>915458</v>
      </c>
      <c r="R2266" s="126">
        <v>0.38</v>
      </c>
      <c r="S2266" s="126">
        <v>29.821999999999999</v>
      </c>
      <c r="T2266" s="126">
        <v>5.6339999999999986</v>
      </c>
      <c r="U2266" s="126">
        <v>15.5388</v>
      </c>
      <c r="V2266" s="126">
        <v>2.201983653300124</v>
      </c>
      <c r="AC2266" s="126">
        <v>36.5</v>
      </c>
      <c r="AD2266" s="126">
        <v>35</v>
      </c>
      <c r="AH2266" s="77">
        <f>IF(AND(M2266&lt;Variables!$G$6,M2266&gt;Variables!$G$5),0,1)</f>
        <v>1</v>
      </c>
      <c r="AI2266" s="77">
        <f t="shared" si="70"/>
        <v>1</v>
      </c>
      <c r="AJ2266" s="77">
        <f>IF(I2266&gt;Variables!$G$7,0,1)</f>
        <v>1</v>
      </c>
      <c r="AK2266" s="77">
        <f>IF(F2266&gt;Variables!$G$8,0,1)</f>
        <v>1</v>
      </c>
      <c r="AL2266" s="77">
        <f>IF(G2266&gt;Variables!$G$9,0,1)</f>
        <v>1</v>
      </c>
      <c r="AM2266" s="77">
        <f>IF(AND(K2266&gt;Variables!$G$10,K2266&lt;Variables!$G$11),0,1)</f>
        <v>1</v>
      </c>
      <c r="AN2266" s="77">
        <f>IF(H2266&lt;Variables!$G$13,1,0)</f>
        <v>0</v>
      </c>
      <c r="AO2266" s="77">
        <f>IF(R2266&lt;Variables!$G$12,0,1)</f>
        <v>0</v>
      </c>
      <c r="AP2266" s="78">
        <f t="shared" si="71"/>
        <v>1</v>
      </c>
      <c r="AQ2266" s="77">
        <f>IF(V2266&lt;Variables!$G$15,1,0)</f>
        <v>1</v>
      </c>
      <c r="AR2266" s="126">
        <v>0</v>
      </c>
      <c r="AS2266" s="126">
        <v>0</v>
      </c>
      <c r="AT2266" s="126">
        <v>1</v>
      </c>
      <c r="AU2266" s="126">
        <v>0</v>
      </c>
      <c r="BA2266" s="126">
        <v>-1.94</v>
      </c>
    </row>
    <row r="2267" spans="3:53" ht="14.5" x14ac:dyDescent="0.35">
      <c r="C2267" s="126" t="s">
        <v>364</v>
      </c>
      <c r="D2267" s="126" t="s">
        <v>343</v>
      </c>
      <c r="E2267" s="126">
        <v>52.03</v>
      </c>
      <c r="F2267" s="126">
        <v>6.29</v>
      </c>
      <c r="G2267" s="126">
        <v>4.16</v>
      </c>
      <c r="H2267" s="126">
        <v>10730</v>
      </c>
      <c r="I2267" s="126">
        <v>97.9</v>
      </c>
      <c r="J2267" s="126" t="s">
        <v>75</v>
      </c>
      <c r="K2267" s="126">
        <v>63.18</v>
      </c>
      <c r="L2267" s="126">
        <v>51.72122499999999</v>
      </c>
      <c r="M2267" s="126">
        <v>0.28764786603567039</v>
      </c>
      <c r="N2267" s="126">
        <v>51.394979999999997</v>
      </c>
      <c r="O2267" s="126">
        <v>0.92425369170296523</v>
      </c>
      <c r="P2267" s="126">
        <v>979350</v>
      </c>
      <c r="Q2267" s="126">
        <v>1956000</v>
      </c>
      <c r="R2267" s="126">
        <v>0.5</v>
      </c>
      <c r="S2267" s="126">
        <v>29.821999999999999</v>
      </c>
      <c r="T2267" s="126">
        <v>5.6339999999999986</v>
      </c>
      <c r="U2267" s="126">
        <v>15.5388</v>
      </c>
      <c r="V2267" s="126">
        <v>2.4851169731339491</v>
      </c>
      <c r="AC2267" s="126">
        <v>52.34</v>
      </c>
      <c r="AD2267" s="126">
        <v>51.19</v>
      </c>
      <c r="AH2267" s="77">
        <f>IF(AND(M2267&lt;Variables!$G$6,M2267&gt;Variables!$G$5),0,1)</f>
        <v>1</v>
      </c>
      <c r="AI2267" s="77">
        <f t="shared" si="70"/>
        <v>0</v>
      </c>
      <c r="AJ2267" s="77">
        <f>IF(I2267&gt;Variables!$G$7,0,1)</f>
        <v>0</v>
      </c>
      <c r="AK2267" s="77">
        <f>IF(F2267&gt;Variables!$G$8,0,1)</f>
        <v>1</v>
      </c>
      <c r="AL2267" s="77">
        <f>IF(G2267&gt;Variables!$G$9,0,1)</f>
        <v>1</v>
      </c>
      <c r="AM2267" s="77">
        <f>IF(AND(K2267&gt;Variables!$G$10,K2267&lt;Variables!$G$11),0,1)</f>
        <v>0</v>
      </c>
      <c r="AN2267" s="77">
        <f>IF(H2267&lt;Variables!$G$13,1,0)</f>
        <v>0</v>
      </c>
      <c r="AO2267" s="77">
        <f>IF(R2267&lt;Variables!$G$12,0,1)</f>
        <v>0</v>
      </c>
      <c r="AP2267" s="78">
        <f t="shared" si="71"/>
        <v>1</v>
      </c>
      <c r="AQ2267" s="77">
        <f>IF(V2267&lt;Variables!$G$15,1,0)</f>
        <v>1</v>
      </c>
      <c r="AR2267" s="126">
        <v>0</v>
      </c>
      <c r="AS2267" s="126">
        <v>0</v>
      </c>
      <c r="AT2267" s="126">
        <v>0</v>
      </c>
      <c r="AU2267" s="126">
        <v>1</v>
      </c>
      <c r="BA2267" s="126">
        <v>-0.34</v>
      </c>
    </row>
    <row r="2268" spans="3:53" ht="14.5" x14ac:dyDescent="0.35">
      <c r="C2268" s="126" t="s">
        <v>364</v>
      </c>
      <c r="D2268" s="126" t="s">
        <v>124</v>
      </c>
      <c r="E2268" s="126">
        <v>6.05</v>
      </c>
      <c r="F2268" s="126">
        <v>6.66</v>
      </c>
      <c r="G2268" s="126">
        <v>5.17</v>
      </c>
      <c r="H2268" s="126">
        <v>2970</v>
      </c>
      <c r="I2268" s="126">
        <v>293.26</v>
      </c>
      <c r="J2268" s="126" t="s">
        <v>75</v>
      </c>
      <c r="K2268" s="126">
        <v>72.569999999999993</v>
      </c>
      <c r="L2268" s="126">
        <v>6.0173210526315781</v>
      </c>
      <c r="M2268" s="126">
        <v>0.50153460492562407</v>
      </c>
      <c r="N2268" s="126">
        <v>5.9699857142857153</v>
      </c>
      <c r="O2268" s="126">
        <v>1.2983998525959499</v>
      </c>
      <c r="P2268" s="126">
        <v>539518</v>
      </c>
      <c r="Q2268" s="126">
        <v>2342000</v>
      </c>
      <c r="R2268" s="126">
        <v>0.23</v>
      </c>
      <c r="S2268" s="126">
        <v>29.821999999999999</v>
      </c>
      <c r="T2268" s="126">
        <v>5.6339999999999986</v>
      </c>
      <c r="U2268" s="126">
        <v>15.5388</v>
      </c>
      <c r="V2268" s="126">
        <v>2.5550941914081351</v>
      </c>
      <c r="AC2268" s="126">
        <v>6.14</v>
      </c>
      <c r="AD2268" s="126">
        <v>5.98</v>
      </c>
      <c r="AH2268" s="77">
        <f>IF(AND(M2268&lt;Variables!$G$6,M2268&gt;Variables!$G$5),0,1)</f>
        <v>1</v>
      </c>
      <c r="AI2268" s="77">
        <f t="shared" si="70"/>
        <v>0</v>
      </c>
      <c r="AJ2268" s="77">
        <f>IF(I2268&gt;Variables!$G$7,0,1)</f>
        <v>0</v>
      </c>
      <c r="AK2268" s="77">
        <f>IF(F2268&gt;Variables!$G$8,0,1)</f>
        <v>1</v>
      </c>
      <c r="AL2268" s="77">
        <f>IF(G2268&gt;Variables!$G$9,0,1)</f>
        <v>1</v>
      </c>
      <c r="AM2268" s="77">
        <f>IF(AND(K2268&gt;Variables!$G$10,K2268&lt;Variables!$G$11),0,1)</f>
        <v>1</v>
      </c>
      <c r="AN2268" s="77">
        <f>IF(H2268&lt;Variables!$G$13,1,0)</f>
        <v>0</v>
      </c>
      <c r="AO2268" s="77">
        <f>IF(R2268&lt;Variables!$G$12,0,1)</f>
        <v>0</v>
      </c>
      <c r="AP2268" s="78">
        <f t="shared" si="71"/>
        <v>1</v>
      </c>
      <c r="AQ2268" s="77">
        <f>IF(V2268&lt;Variables!$G$15,1,0)</f>
        <v>1</v>
      </c>
      <c r="AR2268" s="126">
        <v>0</v>
      </c>
      <c r="AS2268" s="126">
        <v>0</v>
      </c>
      <c r="AT2268" s="126">
        <v>0</v>
      </c>
      <c r="AU2268" s="126">
        <v>1</v>
      </c>
      <c r="BA2268" s="126">
        <v>-0.74</v>
      </c>
    </row>
    <row r="2269" spans="3:53" ht="14.5" x14ac:dyDescent="0.35">
      <c r="C2269" s="126" t="s">
        <v>364</v>
      </c>
      <c r="D2269" s="126" t="s">
        <v>201</v>
      </c>
      <c r="E2269" s="126">
        <v>40.75</v>
      </c>
      <c r="F2269" s="126">
        <v>7.64</v>
      </c>
      <c r="G2269" s="126">
        <v>2.97</v>
      </c>
      <c r="H2269" s="126">
        <v>-99999</v>
      </c>
      <c r="I2269" s="126">
        <v>294.00400000000002</v>
      </c>
      <c r="J2269" s="126" t="s">
        <v>75</v>
      </c>
      <c r="K2269" s="126">
        <v>42.11</v>
      </c>
      <c r="L2269" s="126">
        <v>40.923400000000001</v>
      </c>
      <c r="M2269" s="126">
        <v>-0.81469281633490243</v>
      </c>
      <c r="N2269" s="126">
        <v>41.279489361702133</v>
      </c>
      <c r="O2269" s="126">
        <v>-1.6702952782691569</v>
      </c>
      <c r="P2269" s="126">
        <v>448848</v>
      </c>
      <c r="Q2269" s="126">
        <v>2251000</v>
      </c>
      <c r="R2269" s="126">
        <v>0.2</v>
      </c>
      <c r="S2269" s="126">
        <v>29.821999999999999</v>
      </c>
      <c r="T2269" s="126">
        <v>5.6339999999999986</v>
      </c>
      <c r="U2269" s="126">
        <v>15.5388</v>
      </c>
      <c r="V2269" s="126">
        <v>2.287877762009999</v>
      </c>
      <c r="AC2269" s="126">
        <v>41.93</v>
      </c>
      <c r="AD2269" s="126">
        <v>35.82</v>
      </c>
      <c r="AH2269" s="77">
        <f>IF(AND(M2269&lt;Variables!$G$6,M2269&gt;Variables!$G$5),0,1)</f>
        <v>1</v>
      </c>
      <c r="AI2269" s="77">
        <f t="shared" si="70"/>
        <v>1</v>
      </c>
      <c r="AJ2269" s="77">
        <f>IF(I2269&gt;Variables!$G$7,0,1)</f>
        <v>0</v>
      </c>
      <c r="AK2269" s="77">
        <f>IF(F2269&gt;Variables!$G$8,0,1)</f>
        <v>1</v>
      </c>
      <c r="AL2269" s="77">
        <f>IF(G2269&gt;Variables!$G$9,0,1)</f>
        <v>1</v>
      </c>
      <c r="AM2269" s="77">
        <f>IF(AND(K2269&gt;Variables!$G$10,K2269&lt;Variables!$G$11),0,1)</f>
        <v>1</v>
      </c>
      <c r="AN2269" s="77">
        <f>IF(H2269&lt;Variables!$G$13,1,0)</f>
        <v>1</v>
      </c>
      <c r="AO2269" s="77">
        <f>IF(R2269&lt;Variables!$G$12,0,1)</f>
        <v>0</v>
      </c>
      <c r="AP2269" s="78">
        <f t="shared" si="71"/>
        <v>1</v>
      </c>
      <c r="AQ2269" s="77">
        <f>IF(V2269&lt;Variables!$G$15,1,0)</f>
        <v>1</v>
      </c>
      <c r="AR2269" s="126">
        <v>0</v>
      </c>
      <c r="AS2269" s="126">
        <v>0</v>
      </c>
      <c r="AT2269" s="126">
        <v>1</v>
      </c>
      <c r="AU2269" s="126">
        <v>0</v>
      </c>
      <c r="BA2269" s="126">
        <v>-2.25</v>
      </c>
    </row>
    <row r="2270" spans="3:53" ht="14.5" x14ac:dyDescent="0.35">
      <c r="C2270" s="126" t="s">
        <v>364</v>
      </c>
      <c r="D2270" s="126" t="s">
        <v>130</v>
      </c>
      <c r="E2270" s="126">
        <v>15.38</v>
      </c>
      <c r="F2270" s="126">
        <v>7.92</v>
      </c>
      <c r="G2270" s="126">
        <v>5.0999999999999996</v>
      </c>
      <c r="H2270" s="126">
        <v>2590</v>
      </c>
      <c r="I2270" s="126">
        <v>450.40699999999998</v>
      </c>
      <c r="J2270" s="126" t="s">
        <v>75</v>
      </c>
      <c r="K2270" s="126">
        <v>70.25</v>
      </c>
      <c r="L2270" s="126">
        <v>15.183785</v>
      </c>
      <c r="M2270" s="126">
        <v>0.5019499419940382</v>
      </c>
      <c r="N2270" s="126">
        <v>15.002748</v>
      </c>
      <c r="O2270" s="126">
        <v>1.7146992004398209</v>
      </c>
      <c r="P2270" s="126">
        <v>237488</v>
      </c>
      <c r="Q2270" s="126">
        <v>1389000</v>
      </c>
      <c r="R2270" s="126">
        <v>0.17</v>
      </c>
      <c r="S2270" s="126">
        <v>29.821999999999999</v>
      </c>
      <c r="T2270" s="126">
        <v>5.6339999999999986</v>
      </c>
      <c r="U2270" s="126">
        <v>15.5388</v>
      </c>
      <c r="V2270" s="126">
        <v>2.53438426500046</v>
      </c>
      <c r="AC2270" s="126">
        <v>15.9</v>
      </c>
      <c r="AD2270" s="126">
        <v>15.22</v>
      </c>
      <c r="AH2270" s="77">
        <f>IF(AND(M2270&lt;Variables!$G$6,M2270&gt;Variables!$G$5),0,1)</f>
        <v>1</v>
      </c>
      <c r="AI2270" s="77">
        <f t="shared" si="70"/>
        <v>0</v>
      </c>
      <c r="AJ2270" s="77">
        <f>IF(I2270&gt;Variables!$G$7,0,1)</f>
        <v>0</v>
      </c>
      <c r="AK2270" s="77">
        <f>IF(F2270&gt;Variables!$G$8,0,1)</f>
        <v>1</v>
      </c>
      <c r="AL2270" s="77">
        <f>IF(G2270&gt;Variables!$G$9,0,1)</f>
        <v>1</v>
      </c>
      <c r="AM2270" s="77">
        <f>IF(AND(K2270&gt;Variables!$G$10,K2270&lt;Variables!$G$11),0,1)</f>
        <v>1</v>
      </c>
      <c r="AN2270" s="77">
        <f>IF(H2270&lt;Variables!$G$13,1,0)</f>
        <v>0</v>
      </c>
      <c r="AO2270" s="77">
        <f>IF(R2270&lt;Variables!$G$12,0,1)</f>
        <v>0</v>
      </c>
      <c r="AP2270" s="78">
        <f t="shared" si="71"/>
        <v>1</v>
      </c>
      <c r="AQ2270" s="77">
        <f>IF(V2270&lt;Variables!$G$15,1,0)</f>
        <v>1</v>
      </c>
      <c r="AR2270" s="126">
        <v>0</v>
      </c>
      <c r="AS2270" s="126">
        <v>1</v>
      </c>
      <c r="AT2270" s="126">
        <v>0</v>
      </c>
      <c r="AU2270" s="126">
        <v>0</v>
      </c>
      <c r="BA2270" s="126">
        <v>0.55000000000000004</v>
      </c>
    </row>
    <row r="2271" spans="3:53" ht="14.5" x14ac:dyDescent="0.35">
      <c r="C2271" s="126" t="s">
        <v>364</v>
      </c>
      <c r="D2271" s="126" t="s">
        <v>189</v>
      </c>
      <c r="E2271" s="126">
        <v>31.63</v>
      </c>
      <c r="F2271" s="126">
        <v>8.42</v>
      </c>
      <c r="G2271" s="126">
        <v>7.09</v>
      </c>
      <c r="H2271" s="126">
        <v>-99999</v>
      </c>
      <c r="I2271" s="126">
        <v>-99999</v>
      </c>
      <c r="J2271" s="126" t="s">
        <v>75</v>
      </c>
      <c r="K2271" s="126">
        <v>51.14</v>
      </c>
      <c r="L2271" s="126">
        <v>31.556439999999998</v>
      </c>
      <c r="M2271" s="126">
        <v>-0.43236816320217608</v>
      </c>
      <c r="N2271" s="126">
        <v>31.075202000000001</v>
      </c>
      <c r="O2271" s="126">
        <v>1.1095599636005491</v>
      </c>
      <c r="P2271" s="126">
        <v>365254</v>
      </c>
      <c r="Q2271" s="126">
        <v>2252000</v>
      </c>
      <c r="R2271" s="126">
        <v>0.16</v>
      </c>
      <c r="S2271" s="126">
        <v>29.821999999999999</v>
      </c>
      <c r="T2271" s="126">
        <v>5.6339999999999986</v>
      </c>
      <c r="U2271" s="126">
        <v>15.5388</v>
      </c>
      <c r="V2271" s="126">
        <v>2.3914754665943301</v>
      </c>
      <c r="AC2271" s="126">
        <v>33.08</v>
      </c>
      <c r="AD2271" s="126">
        <v>29.51</v>
      </c>
      <c r="AH2271" s="77">
        <f>IF(AND(M2271&lt;Variables!$G$6,M2271&gt;Variables!$G$5),0,1)</f>
        <v>1</v>
      </c>
      <c r="AI2271" s="77">
        <f t="shared" si="70"/>
        <v>0</v>
      </c>
      <c r="AJ2271" s="77">
        <f>IF(I2271&gt;Variables!$G$7,0,1)</f>
        <v>1</v>
      </c>
      <c r="AK2271" s="77">
        <f>IF(F2271&gt;Variables!$G$8,0,1)</f>
        <v>1</v>
      </c>
      <c r="AL2271" s="77">
        <f>IF(G2271&gt;Variables!$G$9,0,1)</f>
        <v>1</v>
      </c>
      <c r="AM2271" s="77">
        <f>IF(AND(K2271&gt;Variables!$G$10,K2271&lt;Variables!$G$11),0,1)</f>
        <v>1</v>
      </c>
      <c r="AN2271" s="77">
        <f>IF(H2271&lt;Variables!$G$13,1,0)</f>
        <v>1</v>
      </c>
      <c r="AO2271" s="77">
        <f>IF(R2271&lt;Variables!$G$12,0,1)</f>
        <v>0</v>
      </c>
      <c r="AP2271" s="78">
        <f t="shared" si="71"/>
        <v>1</v>
      </c>
      <c r="AQ2271" s="77">
        <f>IF(V2271&lt;Variables!$G$15,1,0)</f>
        <v>1</v>
      </c>
      <c r="AR2271" s="126">
        <v>1</v>
      </c>
      <c r="AS2271" s="126">
        <v>0</v>
      </c>
      <c r="AT2271" s="126">
        <v>0</v>
      </c>
      <c r="AU2271" s="126">
        <v>0</v>
      </c>
      <c r="BA2271" s="126">
        <v>2</v>
      </c>
    </row>
    <row r="2272" spans="3:53" ht="14.5" x14ac:dyDescent="0.35">
      <c r="C2272" s="126" t="s">
        <v>364</v>
      </c>
      <c r="D2272" s="126" t="s">
        <v>192</v>
      </c>
      <c r="E2272" s="126">
        <v>26.48</v>
      </c>
      <c r="F2272" s="126">
        <v>18.25</v>
      </c>
      <c r="G2272" s="126">
        <v>9.31</v>
      </c>
      <c r="H2272" s="126">
        <v>1490</v>
      </c>
      <c r="I2272" s="126">
        <v>7.8860000000000001</v>
      </c>
      <c r="J2272" s="126" t="s">
        <v>75</v>
      </c>
      <c r="K2272" s="126">
        <v>50.27</v>
      </c>
      <c r="L2272" s="126">
        <v>26.246735000000001</v>
      </c>
      <c r="M2272" s="126">
        <v>0.2029395275259939</v>
      </c>
      <c r="N2272" s="126">
        <v>26.511364</v>
      </c>
      <c r="O2272" s="126">
        <v>-0.7972581116535522</v>
      </c>
      <c r="P2272" s="126">
        <v>8310000.0000000009</v>
      </c>
      <c r="Q2272" s="126">
        <v>2510000</v>
      </c>
      <c r="R2272" s="126">
        <v>3.31</v>
      </c>
      <c r="S2272" s="126">
        <v>29.821999999999999</v>
      </c>
      <c r="T2272" s="126">
        <v>5.6339999999999986</v>
      </c>
      <c r="U2272" s="126">
        <v>15.5388</v>
      </c>
      <c r="V2272" s="126">
        <v>2.36436252815834</v>
      </c>
      <c r="AC2272" s="126">
        <v>27.14</v>
      </c>
      <c r="AD2272" s="126">
        <v>24.51</v>
      </c>
      <c r="AH2272" s="77">
        <f>IF(AND(M2272&lt;Variables!$G$6,M2272&gt;Variables!$G$5),0,1)</f>
        <v>1</v>
      </c>
      <c r="AI2272" s="77">
        <f t="shared" si="70"/>
        <v>1</v>
      </c>
      <c r="AJ2272" s="77">
        <f>IF(I2272&gt;Variables!$G$7,0,1)</f>
        <v>1</v>
      </c>
      <c r="AK2272" s="77">
        <f>IF(F2272&gt;Variables!$G$8,0,1)</f>
        <v>0</v>
      </c>
      <c r="AL2272" s="77">
        <f>IF(G2272&gt;Variables!$G$9,0,1)</f>
        <v>1</v>
      </c>
      <c r="AM2272" s="77">
        <f>IF(AND(K2272&gt;Variables!$G$10,K2272&lt;Variables!$G$11),0,1)</f>
        <v>1</v>
      </c>
      <c r="AN2272" s="77">
        <f>IF(H2272&lt;Variables!$G$13,1,0)</f>
        <v>1</v>
      </c>
      <c r="AO2272" s="77">
        <f>IF(R2272&lt;Variables!$G$12,0,1)</f>
        <v>1</v>
      </c>
      <c r="AP2272" s="78">
        <f t="shared" si="71"/>
        <v>1</v>
      </c>
      <c r="AQ2272" s="77">
        <f>IF(V2272&lt;Variables!$G$15,1,0)</f>
        <v>1</v>
      </c>
      <c r="AR2272" s="126">
        <v>1</v>
      </c>
      <c r="AS2272" s="126">
        <v>0</v>
      </c>
      <c r="AT2272" s="126">
        <v>0</v>
      </c>
      <c r="AU2272" s="126">
        <v>0</v>
      </c>
      <c r="BA2272" s="126">
        <v>2</v>
      </c>
    </row>
    <row r="2273" spans="3:53" ht="14.5" x14ac:dyDescent="0.35">
      <c r="C2273" s="126" t="s">
        <v>364</v>
      </c>
      <c r="D2273" s="126" t="s">
        <v>359</v>
      </c>
      <c r="E2273" s="126">
        <v>59.66</v>
      </c>
      <c r="F2273" s="126">
        <v>5.57</v>
      </c>
      <c r="G2273" s="126">
        <v>4.54</v>
      </c>
      <c r="H2273" s="126">
        <v>2410</v>
      </c>
      <c r="I2273" s="126">
        <v>-43.28</v>
      </c>
      <c r="J2273" s="126" t="s">
        <v>75</v>
      </c>
      <c r="K2273" s="126">
        <v>64.78</v>
      </c>
      <c r="L2273" s="126">
        <v>59.216382352941167</v>
      </c>
      <c r="M2273" s="126">
        <v>0.34385357390667082</v>
      </c>
      <c r="N2273" s="126">
        <v>58.809670454545447</v>
      </c>
      <c r="O2273" s="126">
        <v>1.037804736427292</v>
      </c>
      <c r="P2273" s="126">
        <v>47883</v>
      </c>
      <c r="Q2273" s="126">
        <v>310204</v>
      </c>
      <c r="R2273" s="126">
        <v>0.15</v>
      </c>
      <c r="S2273" s="126">
        <v>29.821999999999999</v>
      </c>
      <c r="T2273" s="126">
        <v>5.6339999999999986</v>
      </c>
      <c r="U2273" s="126">
        <v>15.5388</v>
      </c>
      <c r="V2273" s="126">
        <v>2.4965033410635069</v>
      </c>
      <c r="AC2273" s="126">
        <v>60.08</v>
      </c>
      <c r="AD2273" s="126">
        <v>58.58</v>
      </c>
      <c r="AH2273" s="77">
        <f>IF(AND(M2273&lt;Variables!$G$6,M2273&gt;Variables!$G$5),0,1)</f>
        <v>1</v>
      </c>
      <c r="AI2273" s="77">
        <f t="shared" si="70"/>
        <v>0</v>
      </c>
      <c r="AJ2273" s="77">
        <f>IF(I2273&gt;Variables!$G$7,0,1)</f>
        <v>1</v>
      </c>
      <c r="AK2273" s="77">
        <f>IF(F2273&gt;Variables!$G$8,0,1)</f>
        <v>1</v>
      </c>
      <c r="AL2273" s="77">
        <f>IF(G2273&gt;Variables!$G$9,0,1)</f>
        <v>1</v>
      </c>
      <c r="AM2273" s="77">
        <f>IF(AND(K2273&gt;Variables!$G$10,K2273&lt;Variables!$G$11),0,1)</f>
        <v>0</v>
      </c>
      <c r="AN2273" s="77">
        <f>IF(H2273&lt;Variables!$G$13,1,0)</f>
        <v>0</v>
      </c>
      <c r="AO2273" s="77">
        <f>IF(R2273&lt;Variables!$G$12,0,1)</f>
        <v>0</v>
      </c>
      <c r="AP2273" s="78">
        <f t="shared" si="71"/>
        <v>1</v>
      </c>
      <c r="AQ2273" s="77">
        <f>IF(V2273&lt;Variables!$G$15,1,0)</f>
        <v>1</v>
      </c>
      <c r="AR2273" s="126">
        <v>0</v>
      </c>
      <c r="AS2273" s="126">
        <v>1</v>
      </c>
      <c r="AT2273" s="126">
        <v>0</v>
      </c>
      <c r="AU2273" s="126">
        <v>0</v>
      </c>
      <c r="BA2273" s="126">
        <v>-0.11</v>
      </c>
    </row>
    <row r="2274" spans="3:53" ht="14.5" x14ac:dyDescent="0.35">
      <c r="C2274" s="126" t="s">
        <v>364</v>
      </c>
      <c r="D2274" s="126" t="s">
        <v>190</v>
      </c>
      <c r="E2274" s="126">
        <v>2.86</v>
      </c>
      <c r="F2274" s="126">
        <v>20.16</v>
      </c>
      <c r="G2274" s="126">
        <v>9.16</v>
      </c>
      <c r="H2274" s="126">
        <v>616.6</v>
      </c>
      <c r="I2274" s="126">
        <v>213.49600000000001</v>
      </c>
      <c r="J2274" s="126" t="s">
        <v>75</v>
      </c>
      <c r="K2274" s="126">
        <v>51.43</v>
      </c>
      <c r="L2274" s="126">
        <v>2.889465</v>
      </c>
      <c r="M2274" s="126">
        <v>-1.019738948213615</v>
      </c>
      <c r="N2274" s="126">
        <v>2.7849780000000011</v>
      </c>
      <c r="O2274" s="126">
        <v>2.6938094304514881</v>
      </c>
      <c r="P2274" s="126">
        <v>18510000</v>
      </c>
      <c r="Q2274" s="126">
        <v>9030000</v>
      </c>
      <c r="R2274" s="126">
        <v>2.0499999999999998</v>
      </c>
      <c r="S2274" s="126">
        <v>29.821999999999999</v>
      </c>
      <c r="T2274" s="126">
        <v>5.6339999999999986</v>
      </c>
      <c r="U2274" s="126">
        <v>15.5388</v>
      </c>
      <c r="V2274" s="126">
        <v>2.412539371351444</v>
      </c>
      <c r="AC2274" s="126">
        <v>2.88</v>
      </c>
      <c r="AD2274" s="126">
        <v>2.52</v>
      </c>
      <c r="AH2274" s="77">
        <f>IF(AND(M2274&lt;Variables!$G$6,M2274&gt;Variables!$G$5),0,1)</f>
        <v>0</v>
      </c>
      <c r="AI2274" s="77">
        <f t="shared" si="70"/>
        <v>0</v>
      </c>
      <c r="AJ2274" s="77">
        <f>IF(I2274&gt;Variables!$G$7,0,1)</f>
        <v>0</v>
      </c>
      <c r="AK2274" s="77">
        <f>IF(F2274&gt;Variables!$G$8,0,1)</f>
        <v>0</v>
      </c>
      <c r="AL2274" s="77">
        <f>IF(G2274&gt;Variables!$G$9,0,1)</f>
        <v>1</v>
      </c>
      <c r="AM2274" s="77">
        <f>IF(AND(K2274&gt;Variables!$G$10,K2274&lt;Variables!$G$11),0,1)</f>
        <v>1</v>
      </c>
      <c r="AN2274" s="77">
        <f>IF(H2274&lt;Variables!$G$13,1,0)</f>
        <v>1</v>
      </c>
      <c r="AO2274" s="77">
        <f>IF(R2274&lt;Variables!$G$12,0,1)</f>
        <v>0</v>
      </c>
      <c r="AP2274" s="78">
        <f t="shared" si="71"/>
        <v>1</v>
      </c>
      <c r="AQ2274" s="77">
        <f>IF(V2274&lt;Variables!$G$15,1,0)</f>
        <v>1</v>
      </c>
      <c r="AR2274" s="126">
        <v>0</v>
      </c>
      <c r="AS2274" s="126">
        <v>0</v>
      </c>
      <c r="AT2274" s="126">
        <v>1</v>
      </c>
      <c r="AU2274" s="126">
        <v>0</v>
      </c>
      <c r="BA2274" s="126">
        <v>-2.25</v>
      </c>
    </row>
    <row r="2275" spans="3:53" ht="14.5" x14ac:dyDescent="0.35">
      <c r="C2275" s="126" t="s">
        <v>364</v>
      </c>
      <c r="D2275" s="126" t="s">
        <v>194</v>
      </c>
      <c r="E2275" s="126">
        <v>9.09</v>
      </c>
      <c r="F2275" s="126">
        <v>42.69</v>
      </c>
      <c r="G2275" s="126">
        <v>3.71</v>
      </c>
      <c r="H2275" s="126">
        <v>784.63</v>
      </c>
      <c r="I2275" s="126">
        <v>2737.0360000000001</v>
      </c>
      <c r="J2275" s="126" t="s">
        <v>75</v>
      </c>
      <c r="K2275" s="126">
        <v>53.22</v>
      </c>
      <c r="L2275" s="126">
        <v>9.0419149999999995</v>
      </c>
      <c r="M2275" s="126">
        <v>2.0801456328665</v>
      </c>
      <c r="N2275" s="126">
        <v>9.4501579999999983</v>
      </c>
      <c r="O2275" s="126">
        <v>-2.3296753345287762</v>
      </c>
      <c r="P2275" s="126">
        <v>152530000</v>
      </c>
      <c r="Q2275" s="126">
        <v>29450000</v>
      </c>
      <c r="R2275" s="126">
        <v>5.18</v>
      </c>
      <c r="S2275" s="126">
        <v>29.821999999999999</v>
      </c>
      <c r="T2275" s="126">
        <v>5.6339999999999986</v>
      </c>
      <c r="U2275" s="126">
        <v>15.5388</v>
      </c>
      <c r="V2275" s="126">
        <v>2.326931390453018</v>
      </c>
      <c r="AC2275" s="126">
        <v>10.199999999999999</v>
      </c>
      <c r="AD2275" s="126">
        <v>8.07</v>
      </c>
      <c r="AH2275" s="77">
        <f>IF(AND(M2275&lt;Variables!$G$6,M2275&gt;Variables!$G$5),0,1)</f>
        <v>1</v>
      </c>
      <c r="AI2275" s="77">
        <f t="shared" si="70"/>
        <v>1</v>
      </c>
      <c r="AJ2275" s="77">
        <f>IF(I2275&gt;Variables!$G$7,0,1)</f>
        <v>0</v>
      </c>
      <c r="AK2275" s="77">
        <f>IF(F2275&gt;Variables!$G$8,0,1)</f>
        <v>0</v>
      </c>
      <c r="AL2275" s="77">
        <f>IF(G2275&gt;Variables!$G$9,0,1)</f>
        <v>1</v>
      </c>
      <c r="AM2275" s="77">
        <f>IF(AND(K2275&gt;Variables!$G$10,K2275&lt;Variables!$G$11),0,1)</f>
        <v>1</v>
      </c>
      <c r="AN2275" s="77">
        <f>IF(H2275&lt;Variables!$G$13,1,0)</f>
        <v>1</v>
      </c>
      <c r="AO2275" s="77">
        <f>IF(R2275&lt;Variables!$G$12,0,1)</f>
        <v>1</v>
      </c>
      <c r="AP2275" s="78">
        <f t="shared" si="71"/>
        <v>1</v>
      </c>
      <c r="AQ2275" s="77">
        <f>IF(V2275&lt;Variables!$G$15,1,0)</f>
        <v>1</v>
      </c>
      <c r="AR2275" s="126">
        <v>1</v>
      </c>
      <c r="AS2275" s="126">
        <v>0</v>
      </c>
      <c r="AT2275" s="126">
        <v>0</v>
      </c>
      <c r="AU2275" s="126">
        <v>0</v>
      </c>
      <c r="BA2275" s="126">
        <v>2</v>
      </c>
    </row>
    <row r="2276" spans="3:53" ht="14.5" x14ac:dyDescent="0.35">
      <c r="C2276" s="126" t="s">
        <v>364</v>
      </c>
      <c r="D2276" s="126" t="s">
        <v>277</v>
      </c>
      <c r="E2276" s="126">
        <v>22.8</v>
      </c>
      <c r="F2276" s="126">
        <v>6.87</v>
      </c>
      <c r="G2276" s="126">
        <v>2.85</v>
      </c>
      <c r="H2276" s="126">
        <v>2160</v>
      </c>
      <c r="I2276" s="126">
        <v>-3.0979999999999999</v>
      </c>
      <c r="J2276" s="126" t="s">
        <v>75</v>
      </c>
      <c r="K2276" s="126">
        <v>63.81</v>
      </c>
      <c r="L2276" s="126">
        <v>22.632175</v>
      </c>
      <c r="M2276" s="126">
        <v>0.38805373323595788</v>
      </c>
      <c r="N2276" s="126">
        <v>22.401174000000001</v>
      </c>
      <c r="O2276" s="126">
        <v>1.423255763291682</v>
      </c>
      <c r="P2276" s="126">
        <v>716937</v>
      </c>
      <c r="Q2276" s="126">
        <v>2482000</v>
      </c>
      <c r="R2276" s="126">
        <v>0.28999999999999998</v>
      </c>
      <c r="S2276" s="126">
        <v>29.821999999999999</v>
      </c>
      <c r="T2276" s="126">
        <v>5.6339999999999986</v>
      </c>
      <c r="U2276" s="126">
        <v>15.5388</v>
      </c>
      <c r="V2276" s="126">
        <v>2.4845053472381702</v>
      </c>
      <c r="AC2276" s="126">
        <v>23.67</v>
      </c>
      <c r="AD2276" s="126">
        <v>22.68</v>
      </c>
      <c r="AH2276" s="77">
        <f>IF(AND(M2276&lt;Variables!$G$6,M2276&gt;Variables!$G$5),0,1)</f>
        <v>1</v>
      </c>
      <c r="AI2276" s="77">
        <f t="shared" si="70"/>
        <v>0</v>
      </c>
      <c r="AJ2276" s="77">
        <f>IF(I2276&gt;Variables!$G$7,0,1)</f>
        <v>1</v>
      </c>
      <c r="AK2276" s="77">
        <f>IF(F2276&gt;Variables!$G$8,0,1)</f>
        <v>1</v>
      </c>
      <c r="AL2276" s="77">
        <f>IF(G2276&gt;Variables!$G$9,0,1)</f>
        <v>1</v>
      </c>
      <c r="AM2276" s="77">
        <f>IF(AND(K2276&gt;Variables!$G$10,K2276&lt;Variables!$G$11),0,1)</f>
        <v>0</v>
      </c>
      <c r="AN2276" s="77">
        <f>IF(H2276&lt;Variables!$G$13,1,0)</f>
        <v>0</v>
      </c>
      <c r="AO2276" s="77">
        <f>IF(R2276&lt;Variables!$G$12,0,1)</f>
        <v>0</v>
      </c>
      <c r="AP2276" s="78">
        <f t="shared" si="71"/>
        <v>1</v>
      </c>
      <c r="AQ2276" s="77">
        <f>IF(V2276&lt;Variables!$G$15,1,0)</f>
        <v>1</v>
      </c>
      <c r="AR2276" s="126">
        <v>1</v>
      </c>
      <c r="AS2276" s="126">
        <v>0</v>
      </c>
      <c r="AT2276" s="126">
        <v>0</v>
      </c>
      <c r="AU2276" s="126">
        <v>0</v>
      </c>
      <c r="BA2276" s="126">
        <v>1.31</v>
      </c>
    </row>
    <row r="2277" spans="3:53" ht="14.5" x14ac:dyDescent="0.35">
      <c r="C2277" s="126" t="s">
        <v>364</v>
      </c>
      <c r="D2277" s="126" t="s">
        <v>346</v>
      </c>
      <c r="E2277" s="126">
        <v>58</v>
      </c>
      <c r="F2277" s="126">
        <v>49.83</v>
      </c>
      <c r="G2277" s="126">
        <v>0.26</v>
      </c>
      <c r="H2277" s="126">
        <v>1470</v>
      </c>
      <c r="I2277" s="126">
        <v>113.598</v>
      </c>
      <c r="J2277" s="126" t="s">
        <v>74</v>
      </c>
      <c r="K2277" s="126">
        <v>80.459999999999994</v>
      </c>
      <c r="L2277" s="126">
        <v>57.856025000000002</v>
      </c>
      <c r="M2277" s="126">
        <v>-1.041378145145827E-2</v>
      </c>
      <c r="N2277" s="126">
        <v>57.846024</v>
      </c>
      <c r="O2277" s="126">
        <v>6.8734196839553468E-3</v>
      </c>
      <c r="P2277" s="126">
        <v>2470000</v>
      </c>
      <c r="Q2277" s="126">
        <v>255123</v>
      </c>
      <c r="R2277" s="126">
        <v>9.68</v>
      </c>
      <c r="S2277" s="126">
        <v>29.821999999999999</v>
      </c>
      <c r="T2277" s="126">
        <v>5.6339999999999986</v>
      </c>
      <c r="U2277" s="126">
        <v>15.5388</v>
      </c>
      <c r="V2277" s="126">
        <v>2.6837524428430748</v>
      </c>
      <c r="AC2277" s="126">
        <v>57.87</v>
      </c>
      <c r="AD2277" s="126">
        <v>57.57</v>
      </c>
      <c r="AH2277" s="77">
        <f>IF(AND(M2277&lt;Variables!$G$6,M2277&gt;Variables!$G$5),0,1)</f>
        <v>1</v>
      </c>
      <c r="AI2277" s="77">
        <f t="shared" si="70"/>
        <v>0</v>
      </c>
      <c r="AJ2277" s="77">
        <f>IF(I2277&gt;Variables!$G$7,0,1)</f>
        <v>0</v>
      </c>
      <c r="AK2277" s="77">
        <f>IF(F2277&gt;Variables!$G$8,0,1)</f>
        <v>0</v>
      </c>
      <c r="AL2277" s="77">
        <f>IF(G2277&gt;Variables!$G$9,0,1)</f>
        <v>1</v>
      </c>
      <c r="AM2277" s="77">
        <f>IF(AND(K2277&gt;Variables!$G$10,K2277&lt;Variables!$G$11),0,1)</f>
        <v>1</v>
      </c>
      <c r="AN2277" s="77">
        <f>IF(H2277&lt;Variables!$G$13,1,0)</f>
        <v>1</v>
      </c>
      <c r="AO2277" s="77">
        <f>IF(R2277&lt;Variables!$G$12,0,1)</f>
        <v>1</v>
      </c>
      <c r="AP2277" s="78">
        <f t="shared" si="71"/>
        <v>0</v>
      </c>
      <c r="AQ2277" s="77">
        <f>IF(V2277&lt;Variables!$G$15,1,0)</f>
        <v>1</v>
      </c>
      <c r="AR2277" s="126">
        <v>0</v>
      </c>
      <c r="AS2277" s="126">
        <v>0</v>
      </c>
      <c r="AT2277" s="126">
        <v>0</v>
      </c>
      <c r="AU2277" s="126">
        <v>1</v>
      </c>
      <c r="BA2277" s="126">
        <v>-0.47</v>
      </c>
    </row>
    <row r="2278" spans="3:53" ht="14.5" x14ac:dyDescent="0.35">
      <c r="C2278" s="126" t="s">
        <v>364</v>
      </c>
      <c r="D2278" s="126" t="s">
        <v>164</v>
      </c>
      <c r="E2278" s="126">
        <v>17.72</v>
      </c>
      <c r="F2278" s="126">
        <v>5.53</v>
      </c>
      <c r="G2278" s="126">
        <v>5.34</v>
      </c>
      <c r="H2278" s="126">
        <v>-99999</v>
      </c>
      <c r="I2278" s="126">
        <v>152.10599999999999</v>
      </c>
      <c r="J2278" s="126" t="s">
        <v>74</v>
      </c>
      <c r="K2278" s="126"/>
      <c r="L2278" s="126">
        <v>-99999</v>
      </c>
      <c r="M2278" s="126">
        <v>-99999</v>
      </c>
      <c r="N2278" s="126">
        <v>17.940000000000001</v>
      </c>
      <c r="O2278" s="126">
        <v>0</v>
      </c>
      <c r="P2278" s="126">
        <v>200378</v>
      </c>
      <c r="Q2278" s="126">
        <v>76049</v>
      </c>
      <c r="R2278" s="126">
        <v>2.63</v>
      </c>
      <c r="S2278" s="126">
        <v>29.821999999999999</v>
      </c>
      <c r="T2278" s="126">
        <v>5.6339999999999986</v>
      </c>
      <c r="U2278" s="126">
        <v>15.5388</v>
      </c>
      <c r="V2278" s="126">
        <v>-99999</v>
      </c>
      <c r="AC2278" s="126">
        <v>17.850000000000001</v>
      </c>
      <c r="AD2278" s="126">
        <v>17.399999999999999</v>
      </c>
      <c r="AH2278" s="77">
        <f>IF(AND(M2278&lt;Variables!$G$6,M2278&gt;Variables!$G$5),0,1)</f>
        <v>1</v>
      </c>
      <c r="AI2278" s="77">
        <f t="shared" si="70"/>
        <v>1</v>
      </c>
      <c r="AJ2278" s="77">
        <f>IF(I2278&gt;Variables!$G$7,0,1)</f>
        <v>0</v>
      </c>
      <c r="AK2278" s="77">
        <f>IF(F2278&gt;Variables!$G$8,0,1)</f>
        <v>1</v>
      </c>
      <c r="AL2278" s="77">
        <f>IF(G2278&gt;Variables!$G$9,0,1)</f>
        <v>1</v>
      </c>
      <c r="AM2278" s="77">
        <f>IF(AND(K2278&gt;Variables!$G$10,K2278&lt;Variables!$G$11),0,1)</f>
        <v>1</v>
      </c>
      <c r="AN2278" s="77">
        <f>IF(H2278&lt;Variables!$G$13,1,0)</f>
        <v>1</v>
      </c>
      <c r="AO2278" s="77">
        <f>IF(R2278&lt;Variables!$G$12,0,1)</f>
        <v>1</v>
      </c>
      <c r="AP2278" s="78">
        <f t="shared" si="71"/>
        <v>0</v>
      </c>
      <c r="AQ2278" s="77">
        <f>IF(V2278&lt;Variables!$G$15,1,0)</f>
        <v>1</v>
      </c>
      <c r="AR2278" s="126">
        <v>0</v>
      </c>
      <c r="AS2278" s="126">
        <v>0</v>
      </c>
      <c r="AT2278" s="126">
        <v>0</v>
      </c>
      <c r="AU2278" s="126">
        <v>0</v>
      </c>
      <c r="BA2278" s="126">
        <v>0</v>
      </c>
    </row>
    <row r="2279" spans="3:53" ht="14.5" x14ac:dyDescent="0.35">
      <c r="C2279" s="126" t="s">
        <v>364</v>
      </c>
      <c r="D2279" s="126" t="s">
        <v>348</v>
      </c>
      <c r="E2279" s="126">
        <v>14.93</v>
      </c>
      <c r="F2279" s="126">
        <v>6.45</v>
      </c>
      <c r="G2279" s="126">
        <v>3.06</v>
      </c>
      <c r="H2279" s="126">
        <v>2660</v>
      </c>
      <c r="I2279" s="126">
        <v>-27.06</v>
      </c>
      <c r="J2279" s="126" t="s">
        <v>74</v>
      </c>
      <c r="K2279" s="126">
        <v>67.760000000000005</v>
      </c>
      <c r="L2279" s="126">
        <v>14.624725</v>
      </c>
      <c r="M2279" s="126">
        <v>1.545157259367246</v>
      </c>
      <c r="N2279" s="126">
        <v>14.550242000000001</v>
      </c>
      <c r="O2279" s="126">
        <v>2.064969091235727</v>
      </c>
      <c r="P2279" s="126">
        <v>1712000</v>
      </c>
      <c r="Q2279" s="126">
        <v>2896000</v>
      </c>
      <c r="R2279" s="126">
        <v>0.59</v>
      </c>
      <c r="S2279" s="126">
        <v>29.821999999999999</v>
      </c>
      <c r="T2279" s="126">
        <v>5.6339999999999986</v>
      </c>
      <c r="U2279" s="126">
        <v>15.5388</v>
      </c>
      <c r="V2279" s="126">
        <v>2.4315670356851169</v>
      </c>
      <c r="AC2279" s="126">
        <v>15.65</v>
      </c>
      <c r="AD2279" s="126">
        <v>14.55</v>
      </c>
      <c r="AH2279" s="77">
        <f>IF(AND(M2279&lt;Variables!$G$6,M2279&gt;Variables!$G$5),0,1)</f>
        <v>1</v>
      </c>
      <c r="AI2279" s="77">
        <f t="shared" si="70"/>
        <v>0</v>
      </c>
      <c r="AJ2279" s="77">
        <f>IF(I2279&gt;Variables!$G$7,0,1)</f>
        <v>1</v>
      </c>
      <c r="AK2279" s="77">
        <f>IF(F2279&gt;Variables!$G$8,0,1)</f>
        <v>1</v>
      </c>
      <c r="AL2279" s="77">
        <f>IF(G2279&gt;Variables!$G$9,0,1)</f>
        <v>1</v>
      </c>
      <c r="AM2279" s="77">
        <f>IF(AND(K2279&gt;Variables!$G$10,K2279&lt;Variables!$G$11),0,1)</f>
        <v>0</v>
      </c>
      <c r="AN2279" s="77">
        <f>IF(H2279&lt;Variables!$G$13,1,0)</f>
        <v>0</v>
      </c>
      <c r="AO2279" s="77">
        <f>IF(R2279&lt;Variables!$G$12,0,1)</f>
        <v>0</v>
      </c>
      <c r="AP2279" s="78">
        <f t="shared" si="71"/>
        <v>0</v>
      </c>
      <c r="AQ2279" s="77">
        <f>IF(V2279&lt;Variables!$G$15,1,0)</f>
        <v>1</v>
      </c>
      <c r="AR2279" s="126">
        <v>1</v>
      </c>
      <c r="AS2279" s="126">
        <v>0</v>
      </c>
      <c r="AT2279" s="126">
        <v>0</v>
      </c>
      <c r="AU2279" s="126">
        <v>0</v>
      </c>
      <c r="BA2279" s="126">
        <v>0.81</v>
      </c>
    </row>
    <row r="2280" spans="3:53" ht="14.5" x14ac:dyDescent="0.35">
      <c r="C2280" s="126" t="s">
        <v>364</v>
      </c>
      <c r="D2280" s="126" t="s">
        <v>347</v>
      </c>
      <c r="E2280" s="126">
        <v>4.4400000000000004</v>
      </c>
      <c r="F2280" s="126">
        <v>19.34</v>
      </c>
      <c r="G2280" s="126">
        <v>-11.38</v>
      </c>
      <c r="H2280" s="126">
        <v>186.8</v>
      </c>
      <c r="I2280" s="126">
        <v>-42.005000000000003</v>
      </c>
      <c r="J2280" s="126" t="s">
        <v>74</v>
      </c>
      <c r="K2280" s="126">
        <v>34.01</v>
      </c>
      <c r="L2280" s="126">
        <v>4.5719299999999992</v>
      </c>
      <c r="M2280" s="126">
        <v>-2.8856522300209928</v>
      </c>
      <c r="N2280" s="126">
        <v>4.670172</v>
      </c>
      <c r="O2280" s="126">
        <v>-4.9285550939023146</v>
      </c>
      <c r="P2280" s="126">
        <v>15110000</v>
      </c>
      <c r="Q2280" s="126">
        <v>232520</v>
      </c>
      <c r="R2280" s="126">
        <v>64.98</v>
      </c>
      <c r="S2280" s="126">
        <v>29.821999999999999</v>
      </c>
      <c r="T2280" s="126">
        <v>5.6339999999999986</v>
      </c>
      <c r="U2280" s="126">
        <v>15.5388</v>
      </c>
      <c r="V2280" s="126">
        <v>2.1431136773721389</v>
      </c>
      <c r="AC2280" s="126">
        <v>4.4800000000000004</v>
      </c>
      <c r="AD2280" s="126">
        <v>4.01</v>
      </c>
      <c r="AH2280" s="77">
        <f>IF(AND(M2280&lt;Variables!$G$6,M2280&gt;Variables!$G$5),0,1)</f>
        <v>0</v>
      </c>
      <c r="AI2280" s="77">
        <f t="shared" si="70"/>
        <v>1</v>
      </c>
      <c r="AJ2280" s="77">
        <f>IF(I2280&gt;Variables!$G$7,0,1)</f>
        <v>1</v>
      </c>
      <c r="AK2280" s="77">
        <f>IF(F2280&gt;Variables!$G$8,0,1)</f>
        <v>0</v>
      </c>
      <c r="AL2280" s="77">
        <f>IF(G2280&gt;Variables!$G$9,0,1)</f>
        <v>1</v>
      </c>
      <c r="AM2280" s="77">
        <f>IF(AND(K2280&gt;Variables!$G$10,K2280&lt;Variables!$G$11),0,1)</f>
        <v>1</v>
      </c>
      <c r="AN2280" s="77">
        <f>IF(H2280&lt;Variables!$G$13,1,0)</f>
        <v>1</v>
      </c>
      <c r="AO2280" s="77">
        <f>IF(R2280&lt;Variables!$G$12,0,1)</f>
        <v>1</v>
      </c>
      <c r="AP2280" s="78">
        <f t="shared" si="71"/>
        <v>0</v>
      </c>
      <c r="AQ2280" s="77">
        <f>IF(V2280&lt;Variables!$G$15,1,0)</f>
        <v>1</v>
      </c>
      <c r="AR2280" s="126">
        <v>0</v>
      </c>
      <c r="AS2280" s="126">
        <v>0</v>
      </c>
      <c r="AT2280" s="126">
        <v>1</v>
      </c>
      <c r="AU2280" s="126">
        <v>0</v>
      </c>
      <c r="BA2280" s="126">
        <v>-2.25</v>
      </c>
    </row>
    <row r="2281" spans="3:53" ht="14.5" x14ac:dyDescent="0.35">
      <c r="C2281" s="126" t="s">
        <v>364</v>
      </c>
      <c r="D2281" s="126" t="s">
        <v>131</v>
      </c>
      <c r="E2281" s="126">
        <v>1.55</v>
      </c>
      <c r="F2281" s="126">
        <v>20.16</v>
      </c>
      <c r="G2281" s="126">
        <v>11.23</v>
      </c>
      <c r="H2281" s="126">
        <v>2280</v>
      </c>
      <c r="I2281" s="126">
        <v>2.452</v>
      </c>
      <c r="J2281" s="126" t="s">
        <v>74</v>
      </c>
      <c r="K2281" s="126">
        <v>62.9</v>
      </c>
      <c r="L2281" s="126">
        <v>1.5053449999999999</v>
      </c>
      <c r="M2281" s="126">
        <v>1.9699803035184771</v>
      </c>
      <c r="N2281" s="126">
        <v>1.463584</v>
      </c>
      <c r="O2281" s="126">
        <v>4.8795286092222874</v>
      </c>
      <c r="P2281" s="126">
        <v>45924000</v>
      </c>
      <c r="Q2281" s="126">
        <v>19257000</v>
      </c>
      <c r="R2281" s="126">
        <v>2.38</v>
      </c>
      <c r="S2281" s="126">
        <v>29.821999999999999</v>
      </c>
      <c r="T2281" s="126">
        <v>5.6339999999999986</v>
      </c>
      <c r="U2281" s="126">
        <v>15.5388</v>
      </c>
      <c r="V2281" s="126">
        <v>2.376032501904878</v>
      </c>
      <c r="AC2281" s="126">
        <v>1.66</v>
      </c>
      <c r="AD2281" s="126">
        <v>1.46</v>
      </c>
      <c r="AH2281" s="77">
        <f>IF(AND(M2281&lt;Variables!$G$6,M2281&gt;Variables!$G$5),0,1)</f>
        <v>1</v>
      </c>
      <c r="AI2281" s="77">
        <f t="shared" si="70"/>
        <v>0</v>
      </c>
      <c r="AJ2281" s="77">
        <f>IF(I2281&gt;Variables!$G$7,0,1)</f>
        <v>1</v>
      </c>
      <c r="AK2281" s="77">
        <f>IF(F2281&gt;Variables!$G$8,0,1)</f>
        <v>0</v>
      </c>
      <c r="AL2281" s="77">
        <f>IF(G2281&gt;Variables!$G$9,0,1)</f>
        <v>0</v>
      </c>
      <c r="AM2281" s="77">
        <f>IF(AND(K2281&gt;Variables!$G$10,K2281&lt;Variables!$G$11),0,1)</f>
        <v>0</v>
      </c>
      <c r="AN2281" s="77">
        <f>IF(H2281&lt;Variables!$G$13,1,0)</f>
        <v>0</v>
      </c>
      <c r="AO2281" s="77">
        <f>IF(R2281&lt;Variables!$G$12,0,1)</f>
        <v>1</v>
      </c>
      <c r="AP2281" s="78">
        <f t="shared" si="71"/>
        <v>0</v>
      </c>
      <c r="AQ2281" s="77">
        <f>IF(V2281&lt;Variables!$G$15,1,0)</f>
        <v>1</v>
      </c>
      <c r="AR2281" s="126">
        <v>0</v>
      </c>
      <c r="AS2281" s="126">
        <v>0</v>
      </c>
      <c r="AT2281" s="126">
        <v>1</v>
      </c>
      <c r="AU2281" s="126">
        <v>0</v>
      </c>
      <c r="BA2281" s="126">
        <v>-2.25</v>
      </c>
    </row>
    <row r="2282" spans="3:53" ht="14.5" x14ac:dyDescent="0.35">
      <c r="C2282" s="126" t="s">
        <v>364</v>
      </c>
      <c r="D2282" s="126" t="s">
        <v>345</v>
      </c>
      <c r="E2282" s="126">
        <v>60.68</v>
      </c>
      <c r="F2282" s="126">
        <v>81.709999999999994</v>
      </c>
      <c r="G2282" s="126">
        <v>-0.21</v>
      </c>
      <c r="H2282" s="126">
        <v>621.19000000000005</v>
      </c>
      <c r="I2282" s="126">
        <v>32.357999999999997</v>
      </c>
      <c r="J2282" s="126" t="s">
        <v>74</v>
      </c>
      <c r="K2282" s="126">
        <v>78.650000000000006</v>
      </c>
      <c r="L2282" s="126">
        <v>60.501249999999992</v>
      </c>
      <c r="M2282" s="126">
        <v>-1.033036507509236E-2</v>
      </c>
      <c r="N2282" s="126">
        <v>60.414959999999986</v>
      </c>
      <c r="O2282" s="126">
        <v>0.13248374243731009</v>
      </c>
      <c r="P2282" s="126">
        <v>1860000</v>
      </c>
      <c r="Q2282" s="126">
        <v>72250</v>
      </c>
      <c r="R2282" s="126">
        <v>25.74</v>
      </c>
      <c r="S2282" s="126">
        <v>29.821999999999999</v>
      </c>
      <c r="T2282" s="126">
        <v>5.6339999999999986</v>
      </c>
      <c r="U2282" s="126">
        <v>15.5388</v>
      </c>
      <c r="V2282" s="126">
        <v>2.6649373362947042</v>
      </c>
      <c r="AC2282" s="126">
        <v>62.1</v>
      </c>
      <c r="AD2282" s="126">
        <v>60.49</v>
      </c>
      <c r="AH2282" s="77">
        <f>IF(AND(M2282&lt;Variables!$G$6,M2282&gt;Variables!$G$5),0,1)</f>
        <v>1</v>
      </c>
      <c r="AI2282" s="77">
        <f t="shared" si="70"/>
        <v>0</v>
      </c>
      <c r="AJ2282" s="77">
        <f>IF(I2282&gt;Variables!$G$7,0,1)</f>
        <v>1</v>
      </c>
      <c r="AK2282" s="77">
        <f>IF(F2282&gt;Variables!$G$8,0,1)</f>
        <v>0</v>
      </c>
      <c r="AL2282" s="77">
        <f>IF(G2282&gt;Variables!$G$9,0,1)</f>
        <v>1</v>
      </c>
      <c r="AM2282" s="77">
        <f>IF(AND(K2282&gt;Variables!$G$10,K2282&lt;Variables!$G$11),0,1)</f>
        <v>1</v>
      </c>
      <c r="AN2282" s="77">
        <f>IF(H2282&lt;Variables!$G$13,1,0)</f>
        <v>1</v>
      </c>
      <c r="AO2282" s="77">
        <f>IF(R2282&lt;Variables!$G$12,0,1)</f>
        <v>1</v>
      </c>
      <c r="AP2282" s="78">
        <f t="shared" si="71"/>
        <v>0</v>
      </c>
      <c r="AQ2282" s="77">
        <f>IF(V2282&lt;Variables!$G$15,1,0)</f>
        <v>1</v>
      </c>
      <c r="AR2282" s="126">
        <v>0</v>
      </c>
      <c r="AS2282" s="126">
        <v>1</v>
      </c>
      <c r="AT2282" s="126">
        <v>0</v>
      </c>
      <c r="AU2282" s="126">
        <v>0</v>
      </c>
      <c r="BA2282" s="126">
        <v>0.45</v>
      </c>
    </row>
    <row r="2283" spans="3:53" ht="14.5" x14ac:dyDescent="0.35">
      <c r="C2283" s="126" t="s">
        <v>364</v>
      </c>
      <c r="D2283" s="126" t="s">
        <v>365</v>
      </c>
      <c r="E2283" s="126">
        <v>50.75</v>
      </c>
      <c r="F2283" s="126">
        <v>5.15</v>
      </c>
      <c r="G2283" s="126">
        <v>3.27</v>
      </c>
      <c r="H2283" s="126">
        <v>2220</v>
      </c>
      <c r="I2283" s="126">
        <v>150.684</v>
      </c>
      <c r="J2283" s="126" t="s">
        <v>75</v>
      </c>
      <c r="K2283" s="126">
        <v>61.56</v>
      </c>
      <c r="L2283" s="126">
        <v>50.388995000000001</v>
      </c>
      <c r="M2283" s="126">
        <v>0.41875215014707101</v>
      </c>
      <c r="N2283" s="126">
        <v>49.852746000000003</v>
      </c>
      <c r="O2283" s="126">
        <v>1.49892244651879</v>
      </c>
      <c r="P2283" s="126">
        <v>428214</v>
      </c>
      <c r="Q2283" s="126">
        <v>1865000</v>
      </c>
      <c r="R2283" s="126">
        <v>0.23</v>
      </c>
      <c r="S2283" s="126">
        <v>29.821999999999999</v>
      </c>
      <c r="T2283" s="126">
        <v>5.6339999999999986</v>
      </c>
      <c r="U2283" s="126">
        <v>15.5388</v>
      </c>
      <c r="V2283" s="126">
        <v>2.4618938863129141</v>
      </c>
      <c r="AC2283" s="126">
        <v>53.98</v>
      </c>
      <c r="AD2283" s="126">
        <v>49.7485</v>
      </c>
      <c r="AH2283" s="77">
        <f>IF(AND(M2283&lt;Variables!$G$6,M2283&gt;Variables!$G$5),0,1)</f>
        <v>1</v>
      </c>
      <c r="AI2283" s="77">
        <f t="shared" si="70"/>
        <v>0</v>
      </c>
      <c r="AJ2283" s="77">
        <f>IF(I2283&gt;Variables!$G$7,0,1)</f>
        <v>0</v>
      </c>
      <c r="AK2283" s="77">
        <f>IF(F2283&gt;Variables!$G$8,0,1)</f>
        <v>1</v>
      </c>
      <c r="AL2283" s="77">
        <f>IF(G2283&gt;Variables!$G$9,0,1)</f>
        <v>1</v>
      </c>
      <c r="AM2283" s="77">
        <f>IF(AND(K2283&gt;Variables!$G$10,K2283&lt;Variables!$G$11),0,1)</f>
        <v>1</v>
      </c>
      <c r="AN2283" s="77">
        <f>IF(H2283&lt;Variables!$G$13,1,0)</f>
        <v>0</v>
      </c>
      <c r="AO2283" s="77">
        <f>IF(R2283&lt;Variables!$G$12,0,1)</f>
        <v>0</v>
      </c>
      <c r="AP2283" s="78">
        <f t="shared" si="71"/>
        <v>1</v>
      </c>
      <c r="AQ2283" s="77">
        <f>IF(V2283&lt;Variables!$G$15,1,0)</f>
        <v>1</v>
      </c>
      <c r="AR2283" s="126">
        <v>0</v>
      </c>
      <c r="AS2283" s="126">
        <v>0</v>
      </c>
      <c r="AT2283" s="126">
        <v>1</v>
      </c>
      <c r="AU2283" s="126">
        <v>0</v>
      </c>
      <c r="BA2283" s="126">
        <v>-1.44</v>
      </c>
    </row>
    <row r="2284" spans="3:53" ht="14.5" x14ac:dyDescent="0.35">
      <c r="C2284" s="126" t="s">
        <v>364</v>
      </c>
      <c r="D2284" s="126" t="s">
        <v>142</v>
      </c>
      <c r="E2284" s="126">
        <v>45.7</v>
      </c>
      <c r="F2284" s="126">
        <v>5.28</v>
      </c>
      <c r="G2284" s="126">
        <v>3.8</v>
      </c>
      <c r="H2284" s="126">
        <v>3940</v>
      </c>
      <c r="I2284" s="126">
        <v>65.768000000000001</v>
      </c>
      <c r="J2284" s="126" t="s">
        <v>75</v>
      </c>
      <c r="K2284" s="126">
        <v>72.36</v>
      </c>
      <c r="L2284" s="126">
        <v>45.255000000000003</v>
      </c>
      <c r="M2284" s="126">
        <v>0.673958678599065</v>
      </c>
      <c r="N2284" s="126">
        <v>44.942</v>
      </c>
      <c r="O2284" s="126">
        <v>1.375105691780522</v>
      </c>
      <c r="P2284" s="126">
        <v>49657</v>
      </c>
      <c r="Q2284" s="126">
        <v>404528</v>
      </c>
      <c r="R2284" s="126">
        <v>0.12</v>
      </c>
      <c r="S2284" s="126">
        <v>29.821999999999999</v>
      </c>
      <c r="T2284" s="126">
        <v>5.6339999999999986</v>
      </c>
      <c r="U2284" s="126">
        <v>15.5388</v>
      </c>
      <c r="V2284" s="126">
        <v>2.5376053343939882</v>
      </c>
      <c r="AC2284" s="126">
        <v>46.03</v>
      </c>
      <c r="AD2284" s="126">
        <v>45.22</v>
      </c>
      <c r="AH2284" s="77">
        <f>IF(AND(M2284&lt;Variables!$G$6,M2284&gt;Variables!$G$5),0,1)</f>
        <v>1</v>
      </c>
      <c r="AI2284" s="77">
        <f t="shared" si="70"/>
        <v>0</v>
      </c>
      <c r="AJ2284" s="77">
        <f>IF(I2284&gt;Variables!$G$7,0,1)</f>
        <v>0</v>
      </c>
      <c r="AK2284" s="77">
        <f>IF(F2284&gt;Variables!$G$8,0,1)</f>
        <v>1</v>
      </c>
      <c r="AL2284" s="77">
        <f>IF(G2284&gt;Variables!$G$9,0,1)</f>
        <v>1</v>
      </c>
      <c r="AM2284" s="77">
        <f>IF(AND(K2284&gt;Variables!$G$10,K2284&lt;Variables!$G$11),0,1)</f>
        <v>1</v>
      </c>
      <c r="AN2284" s="77">
        <f>IF(H2284&lt;Variables!$G$13,1,0)</f>
        <v>0</v>
      </c>
      <c r="AO2284" s="77">
        <f>IF(R2284&lt;Variables!$G$12,0,1)</f>
        <v>0</v>
      </c>
      <c r="AP2284" s="78">
        <f t="shared" si="71"/>
        <v>1</v>
      </c>
      <c r="AQ2284" s="77">
        <f>IF(V2284&lt;Variables!$G$15,1,0)</f>
        <v>1</v>
      </c>
      <c r="AR2284" s="126">
        <v>0</v>
      </c>
      <c r="AS2284" s="126">
        <v>0</v>
      </c>
      <c r="AT2284" s="126">
        <v>0</v>
      </c>
      <c r="AU2284" s="126">
        <v>1</v>
      </c>
      <c r="BA2284" s="126">
        <v>-0.31</v>
      </c>
    </row>
    <row r="2285" spans="3:53" ht="14.5" x14ac:dyDescent="0.35">
      <c r="C2285" s="126" t="s">
        <v>364</v>
      </c>
      <c r="D2285" s="126" t="s">
        <v>342</v>
      </c>
      <c r="E2285" s="126">
        <v>6.57</v>
      </c>
      <c r="F2285" s="126">
        <v>29.74</v>
      </c>
      <c r="G2285" s="126">
        <v>-12.71</v>
      </c>
      <c r="H2285" s="126">
        <v>43.4</v>
      </c>
      <c r="I2285" s="126">
        <v>-66.460999999999999</v>
      </c>
      <c r="J2285" s="126" t="s">
        <v>75</v>
      </c>
      <c r="K2285" s="126">
        <v>49.79</v>
      </c>
      <c r="L2285" s="126">
        <v>6.4359849999999996</v>
      </c>
      <c r="M2285" s="126">
        <v>0.2332976226638192</v>
      </c>
      <c r="N2285" s="126">
        <v>6.5778879999999988</v>
      </c>
      <c r="O2285" s="126">
        <v>-1.929008216619061</v>
      </c>
      <c r="P2285" s="126">
        <v>39000000</v>
      </c>
      <c r="Q2285" s="126">
        <v>3560000</v>
      </c>
      <c r="R2285" s="126">
        <v>10.96</v>
      </c>
      <c r="S2285" s="126">
        <v>29.821999999999999</v>
      </c>
      <c r="T2285" s="126">
        <v>5.6339999999999986</v>
      </c>
      <c r="U2285" s="126">
        <v>15.5388</v>
      </c>
      <c r="V2285" s="126">
        <v>2.358900152152934</v>
      </c>
      <c r="AC2285" s="126">
        <v>7.3</v>
      </c>
      <c r="AD2285" s="126">
        <v>6</v>
      </c>
      <c r="AH2285" s="77">
        <f>IF(AND(M2285&lt;Variables!$G$6,M2285&gt;Variables!$G$5),0,1)</f>
        <v>1</v>
      </c>
      <c r="AI2285" s="77">
        <f t="shared" si="70"/>
        <v>1</v>
      </c>
      <c r="AJ2285" s="77">
        <f>IF(I2285&gt;Variables!$G$7,0,1)</f>
        <v>1</v>
      </c>
      <c r="AK2285" s="77">
        <f>IF(F2285&gt;Variables!$G$8,0,1)</f>
        <v>0</v>
      </c>
      <c r="AL2285" s="77">
        <f>IF(G2285&gt;Variables!$G$9,0,1)</f>
        <v>1</v>
      </c>
      <c r="AM2285" s="77">
        <f>IF(AND(K2285&gt;Variables!$G$10,K2285&lt;Variables!$G$11),0,1)</f>
        <v>1</v>
      </c>
      <c r="AN2285" s="77">
        <f>IF(H2285&lt;Variables!$G$13,1,0)</f>
        <v>1</v>
      </c>
      <c r="AO2285" s="77">
        <f>IF(R2285&lt;Variables!$G$12,0,1)</f>
        <v>1</v>
      </c>
      <c r="AP2285" s="78">
        <f t="shared" si="71"/>
        <v>1</v>
      </c>
      <c r="AQ2285" s="77">
        <f>IF(V2285&lt;Variables!$G$15,1,0)</f>
        <v>1</v>
      </c>
      <c r="AR2285" s="126">
        <v>1</v>
      </c>
      <c r="AS2285" s="126">
        <v>0</v>
      </c>
      <c r="AT2285" s="126">
        <v>0</v>
      </c>
      <c r="AU2285" s="126">
        <v>0</v>
      </c>
      <c r="BA2285" s="126">
        <v>2</v>
      </c>
    </row>
    <row r="2286" spans="3:53" ht="14.5" x14ac:dyDescent="0.35">
      <c r="C2286" s="126" t="s">
        <v>366</v>
      </c>
      <c r="D2286" s="126" t="s">
        <v>349</v>
      </c>
      <c r="E2286" s="126">
        <v>108.97</v>
      </c>
      <c r="F2286" s="126">
        <v>5.62</v>
      </c>
      <c r="G2286" s="126">
        <v>3.01</v>
      </c>
      <c r="H2286" s="126">
        <v>9080</v>
      </c>
      <c r="I2286" s="126">
        <v>-0.81499999999999995</v>
      </c>
      <c r="J2286" s="126" t="s">
        <v>74</v>
      </c>
      <c r="K2286" s="126">
        <v>63.12</v>
      </c>
      <c r="L2286" s="126">
        <v>108.167</v>
      </c>
      <c r="M2286" s="126">
        <v>0.58520620891768804</v>
      </c>
      <c r="N2286" s="126">
        <v>107.8171836734694</v>
      </c>
      <c r="O2286" s="126">
        <v>0.91155815153464992</v>
      </c>
      <c r="P2286" s="126">
        <v>257390</v>
      </c>
      <c r="Q2286" s="126">
        <v>895052</v>
      </c>
      <c r="R2286" s="126">
        <v>0.28999999999999998</v>
      </c>
      <c r="S2286" s="126">
        <v>31.44</v>
      </c>
      <c r="T2286" s="126">
        <v>5.8540000000000001</v>
      </c>
      <c r="U2286" s="126">
        <v>16.3444</v>
      </c>
      <c r="V2286" s="126">
        <v>2.4655340475967722</v>
      </c>
      <c r="AC2286" s="126">
        <v>110.82</v>
      </c>
      <c r="AD2286" s="126">
        <v>108.27</v>
      </c>
      <c r="AH2286" s="77">
        <f>IF(AND(M2286&lt;Variables!$G$6,M2286&gt;Variables!$G$5),0,1)</f>
        <v>1</v>
      </c>
      <c r="AI2286" s="77">
        <f t="shared" si="70"/>
        <v>0</v>
      </c>
      <c r="AJ2286" s="77">
        <f>IF(I2286&gt;Variables!$G$7,0,1)</f>
        <v>1</v>
      </c>
      <c r="AK2286" s="77">
        <f>IF(F2286&gt;Variables!$G$8,0,1)</f>
        <v>1</v>
      </c>
      <c r="AL2286" s="77">
        <f>IF(G2286&gt;Variables!$G$9,0,1)</f>
        <v>1</v>
      </c>
      <c r="AM2286" s="77">
        <f>IF(AND(K2286&gt;Variables!$G$10,K2286&lt;Variables!$G$11),0,1)</f>
        <v>0</v>
      </c>
      <c r="AN2286" s="77">
        <f>IF(H2286&lt;Variables!$G$13,1,0)</f>
        <v>0</v>
      </c>
      <c r="AO2286" s="77">
        <f>IF(R2286&lt;Variables!$G$12,0,1)</f>
        <v>0</v>
      </c>
      <c r="AP2286" s="78">
        <f t="shared" si="71"/>
        <v>0</v>
      </c>
      <c r="AQ2286" s="77">
        <f>IF(V2286&lt;Variables!$G$15,1,0)</f>
        <v>1</v>
      </c>
      <c r="AR2286" s="126">
        <v>0</v>
      </c>
      <c r="AS2286" s="126">
        <v>0</v>
      </c>
      <c r="AT2286" s="126">
        <v>0</v>
      </c>
      <c r="AU2286" s="126">
        <v>1</v>
      </c>
      <c r="BA2286" s="126">
        <v>-0.01</v>
      </c>
    </row>
    <row r="2287" spans="3:53" ht="14.5" x14ac:dyDescent="0.35">
      <c r="C2287" s="126" t="s">
        <v>366</v>
      </c>
      <c r="D2287" s="126" t="s">
        <v>348</v>
      </c>
      <c r="E2287" s="126">
        <v>14.99</v>
      </c>
      <c r="F2287" s="126">
        <v>7.1</v>
      </c>
      <c r="G2287" s="126">
        <v>3.75</v>
      </c>
      <c r="H2287" s="126">
        <v>2660</v>
      </c>
      <c r="I2287" s="126">
        <v>-26.934000000000001</v>
      </c>
      <c r="J2287" s="126" t="s">
        <v>74</v>
      </c>
      <c r="K2287" s="126">
        <v>71.63</v>
      </c>
      <c r="L2287" s="126">
        <v>14.711155</v>
      </c>
      <c r="M2287" s="126">
        <v>1.623563887403807</v>
      </c>
      <c r="N2287" s="126">
        <v>14.63618</v>
      </c>
      <c r="O2287" s="126">
        <v>2.1441387028582328</v>
      </c>
      <c r="P2287" s="126">
        <v>1828000</v>
      </c>
      <c r="Q2287" s="126">
        <v>2896000</v>
      </c>
      <c r="R2287" s="126">
        <v>0.63</v>
      </c>
      <c r="S2287" s="126">
        <v>31.44</v>
      </c>
      <c r="T2287" s="126">
        <v>5.8540000000000001</v>
      </c>
      <c r="U2287" s="126">
        <v>16.3444</v>
      </c>
      <c r="V2287" s="126">
        <v>2.4474542592049371</v>
      </c>
      <c r="AC2287" s="126">
        <v>15.65</v>
      </c>
      <c r="AD2287" s="126">
        <v>14.55</v>
      </c>
      <c r="AH2287" s="77">
        <f>IF(AND(M2287&lt;Variables!$G$6,M2287&gt;Variables!$G$5),0,1)</f>
        <v>1</v>
      </c>
      <c r="AI2287" s="77">
        <f t="shared" si="70"/>
        <v>0</v>
      </c>
      <c r="AJ2287" s="77">
        <f>IF(I2287&gt;Variables!$G$7,0,1)</f>
        <v>1</v>
      </c>
      <c r="AK2287" s="77">
        <f>IF(F2287&gt;Variables!$G$8,0,1)</f>
        <v>1</v>
      </c>
      <c r="AL2287" s="77">
        <f>IF(G2287&gt;Variables!$G$9,0,1)</f>
        <v>1</v>
      </c>
      <c r="AM2287" s="77">
        <f>IF(AND(K2287&gt;Variables!$G$10,K2287&lt;Variables!$G$11),0,1)</f>
        <v>1</v>
      </c>
      <c r="AN2287" s="77">
        <f>IF(H2287&lt;Variables!$G$13,1,0)</f>
        <v>0</v>
      </c>
      <c r="AO2287" s="77">
        <f>IF(R2287&lt;Variables!$G$12,0,1)</f>
        <v>0</v>
      </c>
      <c r="AP2287" s="78">
        <f t="shared" si="71"/>
        <v>0</v>
      </c>
      <c r="AQ2287" s="77">
        <f>IF(V2287&lt;Variables!$G$15,1,0)</f>
        <v>1</v>
      </c>
      <c r="AR2287" s="126">
        <v>1</v>
      </c>
      <c r="AS2287" s="126">
        <v>0</v>
      </c>
      <c r="AT2287" s="126">
        <v>0</v>
      </c>
      <c r="AU2287" s="126">
        <v>0</v>
      </c>
      <c r="BA2287" s="126">
        <v>0.93</v>
      </c>
    </row>
    <row r="2288" spans="3:53" ht="14.5" x14ac:dyDescent="0.35">
      <c r="C2288" s="126" t="s">
        <v>366</v>
      </c>
      <c r="D2288" s="126" t="s">
        <v>346</v>
      </c>
      <c r="E2288" s="126">
        <v>57.95</v>
      </c>
      <c r="F2288" s="126">
        <v>49.66</v>
      </c>
      <c r="G2288" s="126">
        <v>0.18</v>
      </c>
      <c r="H2288" s="126">
        <v>1470</v>
      </c>
      <c r="I2288" s="126">
        <v>113.6</v>
      </c>
      <c r="J2288" s="126" t="s">
        <v>74</v>
      </c>
      <c r="K2288" s="126">
        <v>68.790000000000006</v>
      </c>
      <c r="L2288" s="126">
        <v>57.842955000000003</v>
      </c>
      <c r="M2288" s="126">
        <v>-6.5617325394244863E-2</v>
      </c>
      <c r="N2288" s="126">
        <v>57.841594000000008</v>
      </c>
      <c r="O2288" s="126">
        <v>-6.326589132382486E-2</v>
      </c>
      <c r="P2288" s="126">
        <v>2626000</v>
      </c>
      <c r="Q2288" s="126">
        <v>255123</v>
      </c>
      <c r="R2288" s="126">
        <v>10.29</v>
      </c>
      <c r="S2288" s="126">
        <v>31.44</v>
      </c>
      <c r="T2288" s="126">
        <v>5.8540000000000001</v>
      </c>
      <c r="U2288" s="126">
        <v>16.3444</v>
      </c>
      <c r="V2288" s="126">
        <v>2.5669312087437781</v>
      </c>
      <c r="AC2288" s="126">
        <v>57.81</v>
      </c>
      <c r="AD2288" s="126">
        <v>57.57</v>
      </c>
      <c r="AH2288" s="77">
        <f>IF(AND(M2288&lt;Variables!$G$6,M2288&gt;Variables!$G$5),0,1)</f>
        <v>1</v>
      </c>
      <c r="AI2288" s="77">
        <f t="shared" si="70"/>
        <v>0</v>
      </c>
      <c r="AJ2288" s="77">
        <f>IF(I2288&gt;Variables!$G$7,0,1)</f>
        <v>0</v>
      </c>
      <c r="AK2288" s="77">
        <f>IF(F2288&gt;Variables!$G$8,0,1)</f>
        <v>0</v>
      </c>
      <c r="AL2288" s="77">
        <f>IF(G2288&gt;Variables!$G$9,0,1)</f>
        <v>1</v>
      </c>
      <c r="AM2288" s="77">
        <f>IF(AND(K2288&gt;Variables!$G$10,K2288&lt;Variables!$G$11),0,1)</f>
        <v>0</v>
      </c>
      <c r="AN2288" s="77">
        <f>IF(H2288&lt;Variables!$G$13,1,0)</f>
        <v>1</v>
      </c>
      <c r="AO2288" s="77">
        <f>IF(R2288&lt;Variables!$G$12,0,1)</f>
        <v>1</v>
      </c>
      <c r="AP2288" s="78">
        <f t="shared" si="71"/>
        <v>0</v>
      </c>
      <c r="AQ2288" s="77">
        <f>IF(V2288&lt;Variables!$G$15,1,0)</f>
        <v>1</v>
      </c>
      <c r="AR2288" s="126">
        <v>0</v>
      </c>
      <c r="AS2288" s="126">
        <v>1</v>
      </c>
      <c r="AT2288" s="126">
        <v>0</v>
      </c>
      <c r="AU2288" s="126">
        <v>0</v>
      </c>
      <c r="BA2288" s="126">
        <v>-0.31</v>
      </c>
    </row>
    <row r="2289" spans="3:53" ht="14.5" x14ac:dyDescent="0.35">
      <c r="C2289" s="126" t="s">
        <v>366</v>
      </c>
      <c r="D2289" s="126" t="s">
        <v>347</v>
      </c>
      <c r="E2289" s="126">
        <v>4.43</v>
      </c>
      <c r="F2289" s="126">
        <v>17.29</v>
      </c>
      <c r="G2289" s="126">
        <v>-11.78</v>
      </c>
      <c r="H2289" s="126">
        <v>186.8</v>
      </c>
      <c r="I2289" s="126">
        <v>-42.274000000000001</v>
      </c>
      <c r="J2289" s="126" t="s">
        <v>74</v>
      </c>
      <c r="K2289" s="126">
        <v>36.57</v>
      </c>
      <c r="L2289" s="126">
        <v>4.4956649999999998</v>
      </c>
      <c r="M2289" s="126">
        <v>-1.6830657978296839</v>
      </c>
      <c r="N2289" s="126">
        <v>4.6355919999999999</v>
      </c>
      <c r="O2289" s="126">
        <v>-4.6507975680344611</v>
      </c>
      <c r="P2289" s="126">
        <v>15590000</v>
      </c>
      <c r="Q2289" s="126">
        <v>232520</v>
      </c>
      <c r="R2289" s="126">
        <v>67.05</v>
      </c>
      <c r="S2289" s="126">
        <v>31.44</v>
      </c>
      <c r="T2289" s="126">
        <v>5.8540000000000001</v>
      </c>
      <c r="U2289" s="126">
        <v>16.3444</v>
      </c>
      <c r="V2289" s="126">
        <v>2.2063457899994772</v>
      </c>
      <c r="AC2289" s="126">
        <v>4.4800000000000004</v>
      </c>
      <c r="AD2289" s="126">
        <v>4.01</v>
      </c>
      <c r="AH2289" s="77">
        <f>IF(AND(M2289&lt;Variables!$G$6,M2289&gt;Variables!$G$5),0,1)</f>
        <v>0</v>
      </c>
      <c r="AI2289" s="77">
        <f t="shared" si="70"/>
        <v>1</v>
      </c>
      <c r="AJ2289" s="77">
        <f>IF(I2289&gt;Variables!$G$7,0,1)</f>
        <v>1</v>
      </c>
      <c r="AK2289" s="77">
        <f>IF(F2289&gt;Variables!$G$8,0,1)</f>
        <v>0</v>
      </c>
      <c r="AL2289" s="77">
        <f>IF(G2289&gt;Variables!$G$9,0,1)</f>
        <v>1</v>
      </c>
      <c r="AM2289" s="77">
        <f>IF(AND(K2289&gt;Variables!$G$10,K2289&lt;Variables!$G$11),0,1)</f>
        <v>1</v>
      </c>
      <c r="AN2289" s="77">
        <f>IF(H2289&lt;Variables!$G$13,1,0)</f>
        <v>1</v>
      </c>
      <c r="AO2289" s="77">
        <f>IF(R2289&lt;Variables!$G$12,0,1)</f>
        <v>1</v>
      </c>
      <c r="AP2289" s="78">
        <f t="shared" si="71"/>
        <v>0</v>
      </c>
      <c r="AQ2289" s="77">
        <f>IF(V2289&lt;Variables!$G$15,1,0)</f>
        <v>1</v>
      </c>
      <c r="AR2289" s="126">
        <v>0</v>
      </c>
      <c r="AS2289" s="126">
        <v>0</v>
      </c>
      <c r="AT2289" s="126">
        <v>1</v>
      </c>
      <c r="AU2289" s="126">
        <v>0</v>
      </c>
      <c r="BA2289" s="126">
        <v>-2.25</v>
      </c>
    </row>
    <row r="2290" spans="3:53" ht="14.5" x14ac:dyDescent="0.35">
      <c r="C2290" s="126" t="s">
        <v>366</v>
      </c>
      <c r="D2290" s="126" t="s">
        <v>345</v>
      </c>
      <c r="E2290" s="126">
        <v>60.76</v>
      </c>
      <c r="F2290" s="126">
        <v>82.1</v>
      </c>
      <c r="G2290" s="126">
        <v>-7.0000000000000007E-2</v>
      </c>
      <c r="H2290" s="126">
        <v>621.19000000000005</v>
      </c>
      <c r="I2290" s="126">
        <v>32.347000000000001</v>
      </c>
      <c r="J2290" s="126" t="s">
        <v>74</v>
      </c>
      <c r="K2290" s="126">
        <v>77.239999999999995</v>
      </c>
      <c r="L2290" s="126">
        <v>60.509736842105262</v>
      </c>
      <c r="M2290" s="126">
        <v>0.1161187629655068</v>
      </c>
      <c r="N2290" s="126">
        <v>60.455773469387751</v>
      </c>
      <c r="O2290" s="126">
        <v>0.2054833202574948</v>
      </c>
      <c r="P2290" s="126">
        <v>1950000</v>
      </c>
      <c r="Q2290" s="126">
        <v>72250</v>
      </c>
      <c r="R2290" s="126">
        <v>26.99</v>
      </c>
      <c r="S2290" s="126">
        <v>31.44</v>
      </c>
      <c r="T2290" s="126">
        <v>5.8540000000000001</v>
      </c>
      <c r="U2290" s="126">
        <v>16.3444</v>
      </c>
      <c r="V2290" s="126">
        <v>2.637052351264912</v>
      </c>
      <c r="AC2290" s="126">
        <v>62.1</v>
      </c>
      <c r="AD2290" s="126">
        <v>60.5</v>
      </c>
      <c r="AH2290" s="77">
        <f>IF(AND(M2290&lt;Variables!$G$6,M2290&gt;Variables!$G$5),0,1)</f>
        <v>1</v>
      </c>
      <c r="AI2290" s="77">
        <f t="shared" si="70"/>
        <v>0</v>
      </c>
      <c r="AJ2290" s="77">
        <f>IF(I2290&gt;Variables!$G$7,0,1)</f>
        <v>1</v>
      </c>
      <c r="AK2290" s="77">
        <f>IF(F2290&gt;Variables!$G$8,0,1)</f>
        <v>0</v>
      </c>
      <c r="AL2290" s="77">
        <f>IF(G2290&gt;Variables!$G$9,0,1)</f>
        <v>1</v>
      </c>
      <c r="AM2290" s="77">
        <f>IF(AND(K2290&gt;Variables!$G$10,K2290&lt;Variables!$G$11),0,1)</f>
        <v>1</v>
      </c>
      <c r="AN2290" s="77">
        <f>IF(H2290&lt;Variables!$G$13,1,0)</f>
        <v>1</v>
      </c>
      <c r="AO2290" s="77">
        <f>IF(R2290&lt;Variables!$G$12,0,1)</f>
        <v>1</v>
      </c>
      <c r="AP2290" s="78">
        <f t="shared" si="71"/>
        <v>0</v>
      </c>
      <c r="AQ2290" s="77">
        <f>IF(V2290&lt;Variables!$G$15,1,0)</f>
        <v>1</v>
      </c>
      <c r="AR2290" s="126">
        <v>0</v>
      </c>
      <c r="AS2290" s="126">
        <v>1</v>
      </c>
      <c r="AT2290" s="126">
        <v>0</v>
      </c>
      <c r="AU2290" s="126">
        <v>0</v>
      </c>
      <c r="BA2290" s="126">
        <v>0.34</v>
      </c>
    </row>
    <row r="2291" spans="3:53" ht="14.5" x14ac:dyDescent="0.35">
      <c r="C2291" s="126" t="s">
        <v>366</v>
      </c>
      <c r="D2291" s="126" t="s">
        <v>131</v>
      </c>
      <c r="E2291" s="126">
        <v>1.52</v>
      </c>
      <c r="F2291" s="126">
        <v>19.38</v>
      </c>
      <c r="G2291" s="126">
        <v>10.87</v>
      </c>
      <c r="H2291" s="126">
        <v>2280</v>
      </c>
      <c r="I2291" s="126">
        <v>2.472</v>
      </c>
      <c r="J2291" s="126" t="s">
        <v>74</v>
      </c>
      <c r="K2291" s="126">
        <v>62.21</v>
      </c>
      <c r="L2291" s="126">
        <v>1.515425</v>
      </c>
      <c r="M2291" s="126">
        <v>0.96177639935991577</v>
      </c>
      <c r="N2291" s="126">
        <v>1.4738579999999999</v>
      </c>
      <c r="O2291" s="126">
        <v>3.809186502363195</v>
      </c>
      <c r="P2291" s="126">
        <v>48513000</v>
      </c>
      <c r="Q2291" s="126">
        <v>19257000</v>
      </c>
      <c r="R2291" s="126">
        <v>2.52</v>
      </c>
      <c r="S2291" s="126">
        <v>31.44</v>
      </c>
      <c r="T2291" s="126">
        <v>5.8540000000000001</v>
      </c>
      <c r="U2291" s="126">
        <v>16.3444</v>
      </c>
      <c r="V2291" s="126">
        <v>2.434574792569741</v>
      </c>
      <c r="AC2291" s="126">
        <v>1.66</v>
      </c>
      <c r="AD2291" s="126">
        <v>1.46</v>
      </c>
      <c r="AH2291" s="77">
        <f>IF(AND(M2291&lt;Variables!$G$6,M2291&gt;Variables!$G$5),0,1)</f>
        <v>1</v>
      </c>
      <c r="AI2291" s="77">
        <f t="shared" si="70"/>
        <v>0</v>
      </c>
      <c r="AJ2291" s="77">
        <f>IF(I2291&gt;Variables!$G$7,0,1)</f>
        <v>1</v>
      </c>
      <c r="AK2291" s="77">
        <f>IF(F2291&gt;Variables!$G$8,0,1)</f>
        <v>0</v>
      </c>
      <c r="AL2291" s="77">
        <f>IF(G2291&gt;Variables!$G$9,0,1)</f>
        <v>0</v>
      </c>
      <c r="AM2291" s="77">
        <f>IF(AND(K2291&gt;Variables!$G$10,K2291&lt;Variables!$G$11),0,1)</f>
        <v>0</v>
      </c>
      <c r="AN2291" s="77">
        <f>IF(H2291&lt;Variables!$G$13,1,0)</f>
        <v>0</v>
      </c>
      <c r="AO2291" s="77">
        <f>IF(R2291&lt;Variables!$G$12,0,1)</f>
        <v>1</v>
      </c>
      <c r="AP2291" s="78">
        <f t="shared" si="71"/>
        <v>0</v>
      </c>
      <c r="AQ2291" s="77">
        <f>IF(V2291&lt;Variables!$G$15,1,0)</f>
        <v>1</v>
      </c>
      <c r="AR2291" s="126">
        <v>1</v>
      </c>
      <c r="AS2291" s="126">
        <v>0</v>
      </c>
      <c r="AT2291" s="126">
        <v>0</v>
      </c>
      <c r="AU2291" s="126">
        <v>0</v>
      </c>
      <c r="BA2291" s="126">
        <v>1.66</v>
      </c>
    </row>
    <row r="2292" spans="3:53" ht="14.5" x14ac:dyDescent="0.35">
      <c r="C2292" s="126" t="s">
        <v>366</v>
      </c>
      <c r="D2292" s="126" t="s">
        <v>359</v>
      </c>
      <c r="E2292" s="126">
        <v>59.86</v>
      </c>
      <c r="F2292" s="126">
        <v>5.65</v>
      </c>
      <c r="G2292" s="126">
        <v>4.9800000000000004</v>
      </c>
      <c r="H2292" s="126">
        <v>2410</v>
      </c>
      <c r="I2292" s="126">
        <v>-43.143000000000001</v>
      </c>
      <c r="J2292" s="126" t="s">
        <v>75</v>
      </c>
      <c r="K2292" s="126">
        <v>71.89</v>
      </c>
      <c r="L2292" s="126">
        <v>59.332147058823523</v>
      </c>
      <c r="M2292" s="126">
        <v>0.56942645416408422</v>
      </c>
      <c r="N2292" s="126">
        <v>58.983767441860458</v>
      </c>
      <c r="O2292" s="126">
        <v>1.163426121968129</v>
      </c>
      <c r="P2292" s="126">
        <v>52880</v>
      </c>
      <c r="Q2292" s="126">
        <v>310204</v>
      </c>
      <c r="R2292" s="126">
        <v>0.17</v>
      </c>
      <c r="S2292" s="126">
        <v>31.44</v>
      </c>
      <c r="T2292" s="126">
        <v>5.8540000000000001</v>
      </c>
      <c r="U2292" s="126">
        <v>16.3444</v>
      </c>
      <c r="V2292" s="126">
        <v>2.5429771283959242</v>
      </c>
      <c r="AC2292" s="126">
        <v>60.08</v>
      </c>
      <c r="AD2292" s="126">
        <v>58.58</v>
      </c>
      <c r="AH2292" s="77">
        <f>IF(AND(M2292&lt;Variables!$G$6,M2292&gt;Variables!$G$5),0,1)</f>
        <v>1</v>
      </c>
      <c r="AI2292" s="77">
        <f t="shared" si="70"/>
        <v>0</v>
      </c>
      <c r="AJ2292" s="77">
        <f>IF(I2292&gt;Variables!$G$7,0,1)</f>
        <v>1</v>
      </c>
      <c r="AK2292" s="77">
        <f>IF(F2292&gt;Variables!$G$8,0,1)</f>
        <v>1</v>
      </c>
      <c r="AL2292" s="77">
        <f>IF(G2292&gt;Variables!$G$9,0,1)</f>
        <v>1</v>
      </c>
      <c r="AM2292" s="77">
        <f>IF(AND(K2292&gt;Variables!$G$10,K2292&lt;Variables!$G$11),0,1)</f>
        <v>1</v>
      </c>
      <c r="AN2292" s="77">
        <f>IF(H2292&lt;Variables!$G$13,1,0)</f>
        <v>0</v>
      </c>
      <c r="AO2292" s="77">
        <f>IF(R2292&lt;Variables!$G$12,0,1)</f>
        <v>0</v>
      </c>
      <c r="AP2292" s="78">
        <f t="shared" si="71"/>
        <v>1</v>
      </c>
      <c r="AQ2292" s="77">
        <f>IF(V2292&lt;Variables!$G$15,1,0)</f>
        <v>1</v>
      </c>
      <c r="AR2292" s="126">
        <v>0</v>
      </c>
      <c r="AS2292" s="126">
        <v>1</v>
      </c>
      <c r="AT2292" s="126">
        <v>0</v>
      </c>
      <c r="AU2292" s="126">
        <v>0</v>
      </c>
      <c r="BA2292" s="126">
        <v>-0.42</v>
      </c>
    </row>
    <row r="2293" spans="3:53" ht="14.5" x14ac:dyDescent="0.35">
      <c r="C2293" s="126" t="s">
        <v>366</v>
      </c>
      <c r="D2293" s="126" t="s">
        <v>365</v>
      </c>
      <c r="E2293" s="126">
        <v>51</v>
      </c>
      <c r="F2293" s="126">
        <v>5.98</v>
      </c>
      <c r="G2293" s="126">
        <v>3.78</v>
      </c>
      <c r="H2293" s="126">
        <v>2220</v>
      </c>
      <c r="I2293" s="126">
        <v>151.11600000000001</v>
      </c>
      <c r="J2293" s="126" t="s">
        <v>75</v>
      </c>
      <c r="K2293" s="126">
        <v>68.44</v>
      </c>
      <c r="L2293" s="126">
        <v>50.519869999999997</v>
      </c>
      <c r="M2293" s="126">
        <v>0.65346565618636165</v>
      </c>
      <c r="N2293" s="126">
        <v>50.017705999999997</v>
      </c>
      <c r="O2293" s="126">
        <v>1.663998744764513</v>
      </c>
      <c r="P2293" s="126">
        <v>477092</v>
      </c>
      <c r="Q2293" s="126">
        <v>1865000</v>
      </c>
      <c r="R2293" s="126">
        <v>0.26</v>
      </c>
      <c r="S2293" s="126">
        <v>31.44</v>
      </c>
      <c r="T2293" s="126">
        <v>5.8540000000000001</v>
      </c>
      <c r="U2293" s="126">
        <v>16.3444</v>
      </c>
      <c r="V2293" s="126">
        <v>2.5062481623893338</v>
      </c>
      <c r="AC2293" s="126">
        <v>53.98</v>
      </c>
      <c r="AD2293" s="126">
        <v>49.7485</v>
      </c>
      <c r="AH2293" s="77">
        <f>IF(AND(M2293&lt;Variables!$G$6,M2293&gt;Variables!$G$5),0,1)</f>
        <v>1</v>
      </c>
      <c r="AI2293" s="77">
        <f t="shared" si="70"/>
        <v>0</v>
      </c>
      <c r="AJ2293" s="77">
        <f>IF(I2293&gt;Variables!$G$7,0,1)</f>
        <v>0</v>
      </c>
      <c r="AK2293" s="77">
        <f>IF(F2293&gt;Variables!$G$8,0,1)</f>
        <v>1</v>
      </c>
      <c r="AL2293" s="77">
        <f>IF(G2293&gt;Variables!$G$9,0,1)</f>
        <v>1</v>
      </c>
      <c r="AM2293" s="77">
        <f>IF(AND(K2293&gt;Variables!$G$10,K2293&lt;Variables!$G$11),0,1)</f>
        <v>0</v>
      </c>
      <c r="AN2293" s="77">
        <f>IF(H2293&lt;Variables!$G$13,1,0)</f>
        <v>0</v>
      </c>
      <c r="AO2293" s="77">
        <f>IF(R2293&lt;Variables!$G$12,0,1)</f>
        <v>0</v>
      </c>
      <c r="AP2293" s="78">
        <f t="shared" si="71"/>
        <v>1</v>
      </c>
      <c r="AQ2293" s="77">
        <f>IF(V2293&lt;Variables!$G$15,1,0)</f>
        <v>1</v>
      </c>
      <c r="AR2293" s="126">
        <v>0</v>
      </c>
      <c r="AS2293" s="126">
        <v>0</v>
      </c>
      <c r="AT2293" s="126">
        <v>1</v>
      </c>
      <c r="AU2293" s="126">
        <v>0</v>
      </c>
      <c r="BA2293" s="126">
        <v>-2.1</v>
      </c>
    </row>
    <row r="2294" spans="3:53" ht="14.5" x14ac:dyDescent="0.35">
      <c r="C2294" s="126" t="s">
        <v>366</v>
      </c>
      <c r="D2294" s="126" t="s">
        <v>343</v>
      </c>
      <c r="E2294" s="126">
        <v>51.91</v>
      </c>
      <c r="F2294" s="126">
        <v>5.99</v>
      </c>
      <c r="G2294" s="126">
        <v>3.92</v>
      </c>
      <c r="H2294" s="126">
        <v>10730</v>
      </c>
      <c r="I2294" s="126">
        <v>97.599000000000004</v>
      </c>
      <c r="J2294" s="126" t="s">
        <v>75</v>
      </c>
      <c r="K2294" s="126">
        <v>55.02</v>
      </c>
      <c r="L2294" s="126">
        <v>51.770895000000003</v>
      </c>
      <c r="M2294" s="126">
        <v>-4.0360515304971818E-2</v>
      </c>
      <c r="N2294" s="126">
        <v>51.487547999999997</v>
      </c>
      <c r="O2294" s="126">
        <v>0.50973878188956145</v>
      </c>
      <c r="P2294" s="126">
        <v>1049000</v>
      </c>
      <c r="Q2294" s="126">
        <v>1956000</v>
      </c>
      <c r="R2294" s="126">
        <v>0.54</v>
      </c>
      <c r="S2294" s="126">
        <v>31.44</v>
      </c>
      <c r="T2294" s="126">
        <v>5.8540000000000001</v>
      </c>
      <c r="U2294" s="126">
        <v>16.3444</v>
      </c>
      <c r="V2294" s="126">
        <v>2.4206417104622968</v>
      </c>
      <c r="AC2294" s="126">
        <v>52.34</v>
      </c>
      <c r="AD2294" s="126">
        <v>51.19</v>
      </c>
      <c r="AH2294" s="77">
        <f>IF(AND(M2294&lt;Variables!$G$6,M2294&gt;Variables!$G$5),0,1)</f>
        <v>1</v>
      </c>
      <c r="AI2294" s="77">
        <f t="shared" si="70"/>
        <v>0</v>
      </c>
      <c r="AJ2294" s="77">
        <f>IF(I2294&gt;Variables!$G$7,0,1)</f>
        <v>0</v>
      </c>
      <c r="AK2294" s="77">
        <f>IF(F2294&gt;Variables!$G$8,0,1)</f>
        <v>1</v>
      </c>
      <c r="AL2294" s="77">
        <f>IF(G2294&gt;Variables!$G$9,0,1)</f>
        <v>1</v>
      </c>
      <c r="AM2294" s="77">
        <f>IF(AND(K2294&gt;Variables!$G$10,K2294&lt;Variables!$G$11),0,1)</f>
        <v>1</v>
      </c>
      <c r="AN2294" s="77">
        <f>IF(H2294&lt;Variables!$G$13,1,0)</f>
        <v>0</v>
      </c>
      <c r="AO2294" s="77">
        <f>IF(R2294&lt;Variables!$G$12,0,1)</f>
        <v>0</v>
      </c>
      <c r="AP2294" s="78">
        <f t="shared" si="71"/>
        <v>1</v>
      </c>
      <c r="AQ2294" s="77">
        <f>IF(V2294&lt;Variables!$G$15,1,0)</f>
        <v>1</v>
      </c>
      <c r="AR2294" s="126">
        <v>0</v>
      </c>
      <c r="AS2294" s="126">
        <v>0</v>
      </c>
      <c r="AT2294" s="126">
        <v>0</v>
      </c>
      <c r="AU2294" s="126">
        <v>1</v>
      </c>
      <c r="BA2294" s="126">
        <v>-0.16</v>
      </c>
    </row>
    <row r="2295" spans="3:53" ht="14.5" x14ac:dyDescent="0.35">
      <c r="C2295" s="126" t="s">
        <v>366</v>
      </c>
      <c r="D2295" s="126" t="s">
        <v>148</v>
      </c>
      <c r="E2295" s="126">
        <v>14.24</v>
      </c>
      <c r="F2295" s="126">
        <v>6.04</v>
      </c>
      <c r="G2295" s="126">
        <v>5.89</v>
      </c>
      <c r="H2295" s="126">
        <v>5340</v>
      </c>
      <c r="I2295" s="126">
        <v>-50.871000000000002</v>
      </c>
      <c r="J2295" s="126" t="s">
        <v>75</v>
      </c>
      <c r="K2295" s="126">
        <v>69.239999999999995</v>
      </c>
      <c r="L2295" s="126">
        <v>14.05</v>
      </c>
      <c r="M2295" s="126">
        <v>1.0676156583629921</v>
      </c>
      <c r="N2295" s="126">
        <v>13.975456250000001</v>
      </c>
      <c r="O2295" s="126">
        <v>1.6067006756934941</v>
      </c>
      <c r="P2295" s="126">
        <v>596956</v>
      </c>
      <c r="Q2295" s="126">
        <v>1324000</v>
      </c>
      <c r="R2295" s="126">
        <v>0.45</v>
      </c>
      <c r="S2295" s="126">
        <v>31.44</v>
      </c>
      <c r="T2295" s="126">
        <v>5.8540000000000001</v>
      </c>
      <c r="U2295" s="126">
        <v>16.3444</v>
      </c>
      <c r="V2295" s="126">
        <v>2.479246200711744</v>
      </c>
      <c r="AC2295" s="126">
        <v>14.32</v>
      </c>
      <c r="AD2295" s="126">
        <v>13.76</v>
      </c>
      <c r="AH2295" s="77">
        <f>IF(AND(M2295&lt;Variables!$G$6,M2295&gt;Variables!$G$5),0,1)</f>
        <v>1</v>
      </c>
      <c r="AI2295" s="77">
        <f t="shared" si="70"/>
        <v>0</v>
      </c>
      <c r="AJ2295" s="77">
        <f>IF(I2295&gt;Variables!$G$7,0,1)</f>
        <v>1</v>
      </c>
      <c r="AK2295" s="77">
        <f>IF(F2295&gt;Variables!$G$8,0,1)</f>
        <v>1</v>
      </c>
      <c r="AL2295" s="77">
        <f>IF(G2295&gt;Variables!$G$9,0,1)</f>
        <v>1</v>
      </c>
      <c r="AM2295" s="77">
        <f>IF(AND(K2295&gt;Variables!$G$10,K2295&lt;Variables!$G$11),0,1)</f>
        <v>0</v>
      </c>
      <c r="AN2295" s="77">
        <f>IF(H2295&lt;Variables!$G$13,1,0)</f>
        <v>0</v>
      </c>
      <c r="AO2295" s="77">
        <f>IF(R2295&lt;Variables!$G$12,0,1)</f>
        <v>0</v>
      </c>
      <c r="AP2295" s="78">
        <f t="shared" si="71"/>
        <v>1</v>
      </c>
      <c r="AQ2295" s="77">
        <f>IF(V2295&lt;Variables!$G$15,1,0)</f>
        <v>1</v>
      </c>
      <c r="AR2295" s="126">
        <v>0</v>
      </c>
      <c r="AS2295" s="126">
        <v>0</v>
      </c>
      <c r="AT2295" s="126">
        <v>1</v>
      </c>
      <c r="AU2295" s="126">
        <v>0</v>
      </c>
      <c r="BA2295" s="126">
        <v>-0.94</v>
      </c>
    </row>
    <row r="2296" spans="3:53" ht="14.5" x14ac:dyDescent="0.35">
      <c r="C2296" s="126" t="s">
        <v>366</v>
      </c>
      <c r="D2296" s="126" t="s">
        <v>195</v>
      </c>
      <c r="E2296" s="126">
        <v>31.25</v>
      </c>
      <c r="F2296" s="126">
        <v>6.13</v>
      </c>
      <c r="G2296" s="126">
        <v>4.4000000000000004</v>
      </c>
      <c r="H2296" s="126">
        <v>3510</v>
      </c>
      <c r="I2296" s="126">
        <v>-0.05</v>
      </c>
      <c r="J2296" s="126" t="s">
        <v>75</v>
      </c>
      <c r="K2296" s="126">
        <v>45.55</v>
      </c>
      <c r="L2296" s="126">
        <v>31.277884615384611</v>
      </c>
      <c r="M2296" s="126">
        <v>-0.9363952165759778</v>
      </c>
      <c r="N2296" s="126">
        <v>31.096734285714291</v>
      </c>
      <c r="O2296" s="126">
        <v>-0.35931196082418942</v>
      </c>
      <c r="P2296" s="126">
        <v>59564</v>
      </c>
      <c r="Q2296" s="126">
        <v>735952</v>
      </c>
      <c r="R2296" s="126">
        <v>0.08</v>
      </c>
      <c r="S2296" s="126">
        <v>31.44</v>
      </c>
      <c r="T2296" s="126">
        <v>5.8540000000000001</v>
      </c>
      <c r="U2296" s="126">
        <v>16.3444</v>
      </c>
      <c r="V2296" s="126">
        <v>2.333210098865627</v>
      </c>
      <c r="AC2296" s="126">
        <v>31.16</v>
      </c>
      <c r="AD2296" s="126">
        <v>29.8736</v>
      </c>
      <c r="AH2296" s="77">
        <f>IF(AND(M2296&lt;Variables!$G$6,M2296&gt;Variables!$G$5),0,1)</f>
        <v>1</v>
      </c>
      <c r="AI2296" s="77">
        <f t="shared" si="70"/>
        <v>0</v>
      </c>
      <c r="AJ2296" s="77">
        <f>IF(I2296&gt;Variables!$G$7,0,1)</f>
        <v>1</v>
      </c>
      <c r="AK2296" s="77">
        <f>IF(F2296&gt;Variables!$G$8,0,1)</f>
        <v>1</v>
      </c>
      <c r="AL2296" s="77">
        <f>IF(G2296&gt;Variables!$G$9,0,1)</f>
        <v>1</v>
      </c>
      <c r="AM2296" s="77">
        <f>IF(AND(K2296&gt;Variables!$G$10,K2296&lt;Variables!$G$11),0,1)</f>
        <v>1</v>
      </c>
      <c r="AN2296" s="77">
        <f>IF(H2296&lt;Variables!$G$13,1,0)</f>
        <v>0</v>
      </c>
      <c r="AO2296" s="77">
        <f>IF(R2296&lt;Variables!$G$12,0,1)</f>
        <v>0</v>
      </c>
      <c r="AP2296" s="78">
        <f t="shared" si="71"/>
        <v>1</v>
      </c>
      <c r="AQ2296" s="77">
        <f>IF(V2296&lt;Variables!$G$15,1,0)</f>
        <v>1</v>
      </c>
      <c r="AR2296" s="126">
        <v>0</v>
      </c>
      <c r="AS2296" s="126">
        <v>0</v>
      </c>
      <c r="AT2296" s="126">
        <v>1</v>
      </c>
      <c r="AU2296" s="126">
        <v>0</v>
      </c>
      <c r="BA2296" s="126">
        <v>-2.25</v>
      </c>
    </row>
    <row r="2297" spans="3:53" ht="14.5" x14ac:dyDescent="0.35">
      <c r="C2297" s="126" t="s">
        <v>366</v>
      </c>
      <c r="D2297" s="126" t="s">
        <v>340</v>
      </c>
      <c r="E2297" s="126">
        <v>36.049999999999997</v>
      </c>
      <c r="F2297" s="126">
        <v>6.29</v>
      </c>
      <c r="G2297" s="126">
        <v>2.74</v>
      </c>
      <c r="H2297" s="126">
        <v>3340</v>
      </c>
      <c r="I2297" s="126">
        <v>-1.014</v>
      </c>
      <c r="J2297" s="126" t="s">
        <v>75</v>
      </c>
      <c r="K2297" s="126">
        <v>42.22</v>
      </c>
      <c r="L2297" s="126">
        <v>36.050657894736837</v>
      </c>
      <c r="M2297" s="126">
        <v>-0.195996131175078</v>
      </c>
      <c r="N2297" s="126">
        <v>36.362817021276598</v>
      </c>
      <c r="O2297" s="126">
        <v>-1.052770529446625</v>
      </c>
      <c r="P2297" s="126">
        <v>360797</v>
      </c>
      <c r="Q2297" s="126">
        <v>915458</v>
      </c>
      <c r="R2297" s="126">
        <v>0.39</v>
      </c>
      <c r="S2297" s="126">
        <v>31.44</v>
      </c>
      <c r="T2297" s="126">
        <v>5.8540000000000001</v>
      </c>
      <c r="U2297" s="126">
        <v>16.3444</v>
      </c>
      <c r="V2297" s="126">
        <v>2.287091332897786</v>
      </c>
      <c r="AC2297" s="126">
        <v>36.5</v>
      </c>
      <c r="AD2297" s="126">
        <v>35</v>
      </c>
      <c r="AH2297" s="77">
        <f>IF(AND(M2297&lt;Variables!$G$6,M2297&gt;Variables!$G$5),0,1)</f>
        <v>1</v>
      </c>
      <c r="AI2297" s="77">
        <f t="shared" si="70"/>
        <v>1</v>
      </c>
      <c r="AJ2297" s="77">
        <f>IF(I2297&gt;Variables!$G$7,0,1)</f>
        <v>1</v>
      </c>
      <c r="AK2297" s="77">
        <f>IF(F2297&gt;Variables!$G$8,0,1)</f>
        <v>1</v>
      </c>
      <c r="AL2297" s="77">
        <f>IF(G2297&gt;Variables!$G$9,0,1)</f>
        <v>1</v>
      </c>
      <c r="AM2297" s="77">
        <f>IF(AND(K2297&gt;Variables!$G$10,K2297&lt;Variables!$G$11),0,1)</f>
        <v>1</v>
      </c>
      <c r="AN2297" s="77">
        <f>IF(H2297&lt;Variables!$G$13,1,0)</f>
        <v>0</v>
      </c>
      <c r="AO2297" s="77">
        <f>IF(R2297&lt;Variables!$G$12,0,1)</f>
        <v>0</v>
      </c>
      <c r="AP2297" s="78">
        <f t="shared" si="71"/>
        <v>1</v>
      </c>
      <c r="AQ2297" s="77">
        <f>IF(V2297&lt;Variables!$G$15,1,0)</f>
        <v>1</v>
      </c>
      <c r="AR2297" s="126">
        <v>0</v>
      </c>
      <c r="AS2297" s="126">
        <v>0</v>
      </c>
      <c r="AT2297" s="126">
        <v>1</v>
      </c>
      <c r="AU2297" s="126">
        <v>0</v>
      </c>
      <c r="BA2297" s="126">
        <v>-2.25</v>
      </c>
    </row>
    <row r="2298" spans="3:53" ht="14.5" x14ac:dyDescent="0.35">
      <c r="C2298" s="126" t="s">
        <v>366</v>
      </c>
      <c r="D2298" s="126" t="s">
        <v>124</v>
      </c>
      <c r="E2298" s="126">
        <v>6.05</v>
      </c>
      <c r="F2298" s="126">
        <v>6.44</v>
      </c>
      <c r="G2298" s="126">
        <v>5.03</v>
      </c>
      <c r="H2298" s="126">
        <v>2970</v>
      </c>
      <c r="I2298" s="126">
        <v>293.03800000000001</v>
      </c>
      <c r="J2298" s="126" t="s">
        <v>75</v>
      </c>
      <c r="K2298" s="126">
        <v>63.39</v>
      </c>
      <c r="L2298" s="126">
        <v>6.0298050000000014</v>
      </c>
      <c r="M2298" s="126">
        <v>0.15249249353833461</v>
      </c>
      <c r="N2298" s="126">
        <v>5.9818660000000001</v>
      </c>
      <c r="O2298" s="126">
        <v>0.95512002442046628</v>
      </c>
      <c r="P2298" s="126">
        <v>564276</v>
      </c>
      <c r="Q2298" s="126">
        <v>2342000</v>
      </c>
      <c r="R2298" s="126">
        <v>0.24</v>
      </c>
      <c r="S2298" s="126">
        <v>31.44</v>
      </c>
      <c r="T2298" s="126">
        <v>5.8540000000000001</v>
      </c>
      <c r="U2298" s="126">
        <v>16.3444</v>
      </c>
      <c r="V2298" s="126">
        <v>2.4958586616452778</v>
      </c>
      <c r="AC2298" s="126">
        <v>6.14</v>
      </c>
      <c r="AD2298" s="126">
        <v>5.98</v>
      </c>
      <c r="AH2298" s="77">
        <f>IF(AND(M2298&lt;Variables!$G$6,M2298&gt;Variables!$G$5),0,1)</f>
        <v>1</v>
      </c>
      <c r="AI2298" s="77">
        <f t="shared" si="70"/>
        <v>0</v>
      </c>
      <c r="AJ2298" s="77">
        <f>IF(I2298&gt;Variables!$G$7,0,1)</f>
        <v>0</v>
      </c>
      <c r="AK2298" s="77">
        <f>IF(F2298&gt;Variables!$G$8,0,1)</f>
        <v>1</v>
      </c>
      <c r="AL2298" s="77">
        <f>IF(G2298&gt;Variables!$G$9,0,1)</f>
        <v>1</v>
      </c>
      <c r="AM2298" s="77">
        <f>IF(AND(K2298&gt;Variables!$G$10,K2298&lt;Variables!$G$11),0,1)</f>
        <v>0</v>
      </c>
      <c r="AN2298" s="77">
        <f>IF(H2298&lt;Variables!$G$13,1,0)</f>
        <v>0</v>
      </c>
      <c r="AO2298" s="77">
        <f>IF(R2298&lt;Variables!$G$12,0,1)</f>
        <v>0</v>
      </c>
      <c r="AP2298" s="78">
        <f t="shared" si="71"/>
        <v>1</v>
      </c>
      <c r="AQ2298" s="77">
        <f>IF(V2298&lt;Variables!$G$15,1,0)</f>
        <v>1</v>
      </c>
      <c r="AR2298" s="126">
        <v>0</v>
      </c>
      <c r="AS2298" s="126">
        <v>0</v>
      </c>
      <c r="AT2298" s="126">
        <v>0</v>
      </c>
      <c r="AU2298" s="126">
        <v>1</v>
      </c>
      <c r="BA2298" s="126">
        <v>-0.73</v>
      </c>
    </row>
    <row r="2299" spans="3:53" ht="14.5" x14ac:dyDescent="0.35">
      <c r="C2299" s="126" t="s">
        <v>366</v>
      </c>
      <c r="D2299" s="126" t="s">
        <v>172</v>
      </c>
      <c r="E2299" s="126">
        <v>57.35</v>
      </c>
      <c r="F2299" s="126">
        <v>6.63</v>
      </c>
      <c r="G2299" s="126">
        <v>4.6500000000000004</v>
      </c>
      <c r="H2299" s="126">
        <v>7410</v>
      </c>
      <c r="I2299" s="126">
        <v>138778.291</v>
      </c>
      <c r="J2299" s="126" t="s">
        <v>75</v>
      </c>
      <c r="K2299" s="126">
        <v>62.97</v>
      </c>
      <c r="L2299" s="126">
        <v>56.564324999999997</v>
      </c>
      <c r="M2299" s="126">
        <v>0.85208300461466768</v>
      </c>
      <c r="N2299" s="126">
        <v>55.029804081632648</v>
      </c>
      <c r="O2299" s="126">
        <v>3.6643705207018811</v>
      </c>
      <c r="P2299" s="126">
        <v>321230</v>
      </c>
      <c r="Q2299" s="126">
        <v>1245000</v>
      </c>
      <c r="R2299" s="126">
        <v>0.26</v>
      </c>
      <c r="S2299" s="126">
        <v>31.44</v>
      </c>
      <c r="T2299" s="126">
        <v>5.8540000000000001</v>
      </c>
      <c r="U2299" s="126">
        <v>16.3444</v>
      </c>
      <c r="V2299" s="126">
        <v>2.447298262026286</v>
      </c>
      <c r="AC2299" s="126">
        <v>58.398600000000002</v>
      </c>
      <c r="AD2299" s="126">
        <v>54.424999999999997</v>
      </c>
      <c r="AH2299" s="77">
        <f>IF(AND(M2299&lt;Variables!$G$6,M2299&gt;Variables!$G$5),0,1)</f>
        <v>1</v>
      </c>
      <c r="AI2299" s="77">
        <f t="shared" si="70"/>
        <v>0</v>
      </c>
      <c r="AJ2299" s="77">
        <f>IF(I2299&gt;Variables!$G$7,0,1)</f>
        <v>0</v>
      </c>
      <c r="AK2299" s="77">
        <f>IF(F2299&gt;Variables!$G$8,0,1)</f>
        <v>1</v>
      </c>
      <c r="AL2299" s="77">
        <f>IF(G2299&gt;Variables!$G$9,0,1)</f>
        <v>1</v>
      </c>
      <c r="AM2299" s="77">
        <f>IF(AND(K2299&gt;Variables!$G$10,K2299&lt;Variables!$G$11),0,1)</f>
        <v>0</v>
      </c>
      <c r="AN2299" s="77">
        <f>IF(H2299&lt;Variables!$G$13,1,0)</f>
        <v>0</v>
      </c>
      <c r="AO2299" s="77">
        <f>IF(R2299&lt;Variables!$G$12,0,1)</f>
        <v>0</v>
      </c>
      <c r="AP2299" s="78">
        <f t="shared" si="71"/>
        <v>1</v>
      </c>
      <c r="AQ2299" s="77">
        <f>IF(V2299&lt;Variables!$G$15,1,0)</f>
        <v>1</v>
      </c>
      <c r="AR2299" s="126">
        <v>0</v>
      </c>
      <c r="AS2299" s="126">
        <v>0</v>
      </c>
      <c r="AT2299" s="126">
        <v>1</v>
      </c>
      <c r="AU2299" s="126">
        <v>0</v>
      </c>
      <c r="BA2299" s="126">
        <v>-1.02</v>
      </c>
    </row>
    <row r="2300" spans="3:53" ht="14.5" x14ac:dyDescent="0.35">
      <c r="C2300" s="126" t="s">
        <v>366</v>
      </c>
      <c r="D2300" s="126" t="s">
        <v>277</v>
      </c>
      <c r="E2300" s="126">
        <v>23.02</v>
      </c>
      <c r="F2300" s="126">
        <v>7.46</v>
      </c>
      <c r="G2300" s="126">
        <v>3.62</v>
      </c>
      <c r="H2300" s="126">
        <v>2160</v>
      </c>
      <c r="I2300" s="126">
        <v>-2.867</v>
      </c>
      <c r="J2300" s="126" t="s">
        <v>75</v>
      </c>
      <c r="K2300" s="126">
        <v>67.58</v>
      </c>
      <c r="L2300" s="126">
        <v>22.710090000000001</v>
      </c>
      <c r="M2300" s="126">
        <v>0.79220293710856959</v>
      </c>
      <c r="N2300" s="126">
        <v>22.463262</v>
      </c>
      <c r="O2300" s="126">
        <v>1.899715188292779</v>
      </c>
      <c r="P2300" s="126">
        <v>756467</v>
      </c>
      <c r="Q2300" s="126">
        <v>2482000</v>
      </c>
      <c r="R2300" s="126">
        <v>0.3</v>
      </c>
      <c r="S2300" s="126">
        <v>31.44</v>
      </c>
      <c r="T2300" s="126">
        <v>5.8540000000000001</v>
      </c>
      <c r="U2300" s="126">
        <v>16.3444</v>
      </c>
      <c r="V2300" s="126">
        <v>2.4883105566271211</v>
      </c>
      <c r="AC2300" s="126">
        <v>23.67</v>
      </c>
      <c r="AD2300" s="126">
        <v>22.73</v>
      </c>
      <c r="AH2300" s="77">
        <f>IF(AND(M2300&lt;Variables!$G$6,M2300&gt;Variables!$G$5),0,1)</f>
        <v>1</v>
      </c>
      <c r="AI2300" s="77">
        <f t="shared" si="70"/>
        <v>0</v>
      </c>
      <c r="AJ2300" s="77">
        <f>IF(I2300&gt;Variables!$G$7,0,1)</f>
        <v>1</v>
      </c>
      <c r="AK2300" s="77">
        <f>IF(F2300&gt;Variables!$G$8,0,1)</f>
        <v>1</v>
      </c>
      <c r="AL2300" s="77">
        <f>IF(G2300&gt;Variables!$G$9,0,1)</f>
        <v>1</v>
      </c>
      <c r="AM2300" s="77">
        <f>IF(AND(K2300&gt;Variables!$G$10,K2300&lt;Variables!$G$11),0,1)</f>
        <v>0</v>
      </c>
      <c r="AN2300" s="77">
        <f>IF(H2300&lt;Variables!$G$13,1,0)</f>
        <v>0</v>
      </c>
      <c r="AO2300" s="77">
        <f>IF(R2300&lt;Variables!$G$12,0,1)</f>
        <v>0</v>
      </c>
      <c r="AP2300" s="78">
        <f t="shared" si="71"/>
        <v>1</v>
      </c>
      <c r="AQ2300" s="77">
        <f>IF(V2300&lt;Variables!$G$15,1,0)</f>
        <v>1</v>
      </c>
      <c r="AR2300" s="126">
        <v>1</v>
      </c>
      <c r="AS2300" s="126">
        <v>0</v>
      </c>
      <c r="AT2300" s="126">
        <v>0</v>
      </c>
      <c r="AU2300" s="126">
        <v>0</v>
      </c>
      <c r="BA2300" s="126">
        <v>0.85</v>
      </c>
    </row>
    <row r="2301" spans="3:53" ht="14.5" x14ac:dyDescent="0.35">
      <c r="C2301" s="126" t="s">
        <v>366</v>
      </c>
      <c r="D2301" s="126" t="s">
        <v>201</v>
      </c>
      <c r="E2301" s="126">
        <v>40.79</v>
      </c>
      <c r="F2301" s="126">
        <v>8.0399999999999991</v>
      </c>
      <c r="G2301" s="126">
        <v>2.99</v>
      </c>
      <c r="H2301" s="126">
        <v>-99999</v>
      </c>
      <c r="I2301" s="126">
        <v>291.00299999999999</v>
      </c>
      <c r="J2301" s="126" t="s">
        <v>75</v>
      </c>
      <c r="K2301" s="126">
        <v>42.63</v>
      </c>
      <c r="L2301" s="126">
        <v>40.857443750000002</v>
      </c>
      <c r="M2301" s="126">
        <v>-0.63010244002355187</v>
      </c>
      <c r="N2301" s="126">
        <v>41.245306666666657</v>
      </c>
      <c r="O2301" s="126">
        <v>-1.564557809890603</v>
      </c>
      <c r="P2301" s="126">
        <v>451971</v>
      </c>
      <c r="Q2301" s="126">
        <v>2251000</v>
      </c>
      <c r="R2301" s="126">
        <v>0.2</v>
      </c>
      <c r="S2301" s="126">
        <v>31.44</v>
      </c>
      <c r="T2301" s="126">
        <v>5.8540000000000001</v>
      </c>
      <c r="U2301" s="126">
        <v>16.3444</v>
      </c>
      <c r="V2301" s="126">
        <v>2.293618010249785</v>
      </c>
      <c r="AC2301" s="126">
        <v>41.93</v>
      </c>
      <c r="AD2301" s="126">
        <v>35.82</v>
      </c>
      <c r="AH2301" s="77">
        <f>IF(AND(M2301&lt;Variables!$G$6,M2301&gt;Variables!$G$5),0,1)</f>
        <v>1</v>
      </c>
      <c r="AI2301" s="77">
        <f t="shared" si="70"/>
        <v>1</v>
      </c>
      <c r="AJ2301" s="77">
        <f>IF(I2301&gt;Variables!$G$7,0,1)</f>
        <v>0</v>
      </c>
      <c r="AK2301" s="77">
        <f>IF(F2301&gt;Variables!$G$8,0,1)</f>
        <v>1</v>
      </c>
      <c r="AL2301" s="77">
        <f>IF(G2301&gt;Variables!$G$9,0,1)</f>
        <v>1</v>
      </c>
      <c r="AM2301" s="77">
        <f>IF(AND(K2301&gt;Variables!$G$10,K2301&lt;Variables!$G$11),0,1)</f>
        <v>1</v>
      </c>
      <c r="AN2301" s="77">
        <f>IF(H2301&lt;Variables!$G$13,1,0)</f>
        <v>1</v>
      </c>
      <c r="AO2301" s="77">
        <f>IF(R2301&lt;Variables!$G$12,0,1)</f>
        <v>0</v>
      </c>
      <c r="AP2301" s="78">
        <f t="shared" si="71"/>
        <v>1</v>
      </c>
      <c r="AQ2301" s="77">
        <f>IF(V2301&lt;Variables!$G$15,1,0)</f>
        <v>1</v>
      </c>
      <c r="AR2301" s="126">
        <v>0</v>
      </c>
      <c r="AS2301" s="126">
        <v>0</v>
      </c>
      <c r="AT2301" s="126">
        <v>1</v>
      </c>
      <c r="AU2301" s="126">
        <v>0</v>
      </c>
      <c r="BA2301" s="126">
        <v>-2.25</v>
      </c>
    </row>
    <row r="2302" spans="3:53" ht="14.5" x14ac:dyDescent="0.35">
      <c r="C2302" s="126" t="s">
        <v>366</v>
      </c>
      <c r="D2302" s="126" t="s">
        <v>189</v>
      </c>
      <c r="E2302" s="126">
        <v>31.91</v>
      </c>
      <c r="F2302" s="126">
        <v>9.81</v>
      </c>
      <c r="G2302" s="126">
        <v>8.93</v>
      </c>
      <c r="H2302" s="126">
        <v>-99999</v>
      </c>
      <c r="I2302" s="126">
        <v>-99999</v>
      </c>
      <c r="J2302" s="126" t="s">
        <v>75</v>
      </c>
      <c r="K2302" s="126">
        <v>64.58</v>
      </c>
      <c r="L2302" s="126">
        <v>31.596775000000001</v>
      </c>
      <c r="M2302" s="126">
        <v>1.1495635234925079</v>
      </c>
      <c r="N2302" s="126">
        <v>31.266752</v>
      </c>
      <c r="O2302" s="126">
        <v>2.2172050361994762</v>
      </c>
      <c r="P2302" s="126">
        <v>392959</v>
      </c>
      <c r="Q2302" s="126">
        <v>2252000</v>
      </c>
      <c r="R2302" s="126">
        <v>0.17</v>
      </c>
      <c r="S2302" s="126">
        <v>31.44</v>
      </c>
      <c r="T2302" s="126">
        <v>5.8540000000000001</v>
      </c>
      <c r="U2302" s="126">
        <v>16.3444</v>
      </c>
      <c r="V2302" s="126">
        <v>2.439755431122955</v>
      </c>
      <c r="AC2302" s="126">
        <v>33.08</v>
      </c>
      <c r="AD2302" s="126">
        <v>29.51</v>
      </c>
      <c r="AH2302" s="77">
        <f>IF(AND(M2302&lt;Variables!$G$6,M2302&gt;Variables!$G$5),0,1)</f>
        <v>1</v>
      </c>
      <c r="AI2302" s="77">
        <f t="shared" si="70"/>
        <v>0</v>
      </c>
      <c r="AJ2302" s="77">
        <f>IF(I2302&gt;Variables!$G$7,0,1)</f>
        <v>1</v>
      </c>
      <c r="AK2302" s="77">
        <f>IF(F2302&gt;Variables!$G$8,0,1)</f>
        <v>0</v>
      </c>
      <c r="AL2302" s="77">
        <f>IF(G2302&gt;Variables!$G$9,0,1)</f>
        <v>1</v>
      </c>
      <c r="AM2302" s="77">
        <f>IF(AND(K2302&gt;Variables!$G$10,K2302&lt;Variables!$G$11),0,1)</f>
        <v>0</v>
      </c>
      <c r="AN2302" s="77">
        <f>IF(H2302&lt;Variables!$G$13,1,0)</f>
        <v>1</v>
      </c>
      <c r="AO2302" s="77">
        <f>IF(R2302&lt;Variables!$G$12,0,1)</f>
        <v>0</v>
      </c>
      <c r="AP2302" s="78">
        <f t="shared" si="71"/>
        <v>1</v>
      </c>
      <c r="AQ2302" s="77">
        <f>IF(V2302&lt;Variables!$G$15,1,0)</f>
        <v>1</v>
      </c>
      <c r="AR2302" s="126">
        <v>1</v>
      </c>
      <c r="AS2302" s="126">
        <v>0</v>
      </c>
      <c r="AT2302" s="126">
        <v>0</v>
      </c>
      <c r="AU2302" s="126">
        <v>0</v>
      </c>
      <c r="BA2302" s="126">
        <v>2</v>
      </c>
    </row>
    <row r="2303" spans="3:53" ht="14.5" x14ac:dyDescent="0.35">
      <c r="C2303" s="126" t="s">
        <v>366</v>
      </c>
      <c r="D2303" s="126" t="s">
        <v>192</v>
      </c>
      <c r="E2303" s="126">
        <v>27</v>
      </c>
      <c r="F2303" s="126">
        <v>21.25</v>
      </c>
      <c r="G2303" s="126">
        <v>11.89</v>
      </c>
      <c r="H2303" s="126">
        <v>1490</v>
      </c>
      <c r="I2303" s="126">
        <v>8.1039999999999992</v>
      </c>
      <c r="J2303" s="126" t="s">
        <v>75</v>
      </c>
      <c r="K2303" s="126">
        <v>60.06</v>
      </c>
      <c r="L2303" s="126">
        <v>26.34684</v>
      </c>
      <c r="M2303" s="126">
        <v>2.1754411534741851</v>
      </c>
      <c r="N2303" s="126">
        <v>26.592472000000001</v>
      </c>
      <c r="O2303" s="126">
        <v>1.2316568388226601</v>
      </c>
      <c r="P2303" s="126">
        <v>8890000</v>
      </c>
      <c r="Q2303" s="126">
        <v>2510000</v>
      </c>
      <c r="R2303" s="126">
        <v>3.54</v>
      </c>
      <c r="S2303" s="126">
        <v>31.44</v>
      </c>
      <c r="T2303" s="126">
        <v>5.8540000000000001</v>
      </c>
      <c r="U2303" s="126">
        <v>16.3444</v>
      </c>
      <c r="V2303" s="126">
        <v>2.351456429054263</v>
      </c>
      <c r="AC2303" s="126">
        <v>27.14</v>
      </c>
      <c r="AD2303" s="126">
        <v>24.51</v>
      </c>
      <c r="AH2303" s="77">
        <f>IF(AND(M2303&lt;Variables!$G$6,M2303&gt;Variables!$G$5),0,1)</f>
        <v>1</v>
      </c>
      <c r="AI2303" s="77">
        <f t="shared" si="70"/>
        <v>1</v>
      </c>
      <c r="AJ2303" s="77">
        <f>IF(I2303&gt;Variables!$G$7,0,1)</f>
        <v>1</v>
      </c>
      <c r="AK2303" s="77">
        <f>IF(F2303&gt;Variables!$G$8,0,1)</f>
        <v>0</v>
      </c>
      <c r="AL2303" s="77">
        <f>IF(G2303&gt;Variables!$G$9,0,1)</f>
        <v>0</v>
      </c>
      <c r="AM2303" s="77">
        <f>IF(AND(K2303&gt;Variables!$G$10,K2303&lt;Variables!$G$11),0,1)</f>
        <v>1</v>
      </c>
      <c r="AN2303" s="77">
        <f>IF(H2303&lt;Variables!$G$13,1,0)</f>
        <v>1</v>
      </c>
      <c r="AO2303" s="77">
        <f>IF(R2303&lt;Variables!$G$12,0,1)</f>
        <v>1</v>
      </c>
      <c r="AP2303" s="78">
        <f t="shared" si="71"/>
        <v>1</v>
      </c>
      <c r="AQ2303" s="77">
        <f>IF(V2303&lt;Variables!$G$15,1,0)</f>
        <v>1</v>
      </c>
      <c r="AR2303" s="126">
        <v>0</v>
      </c>
      <c r="AS2303" s="126">
        <v>0</v>
      </c>
      <c r="AT2303" s="126">
        <v>1</v>
      </c>
      <c r="AU2303" s="126">
        <v>0</v>
      </c>
      <c r="BA2303" s="126">
        <v>-2.25</v>
      </c>
    </row>
    <row r="2304" spans="3:53" ht="14.5" x14ac:dyDescent="0.35">
      <c r="C2304" s="126" t="s">
        <v>366</v>
      </c>
      <c r="D2304" s="126" t="s">
        <v>344</v>
      </c>
      <c r="E2304" s="126">
        <v>43.36</v>
      </c>
      <c r="F2304" s="126">
        <v>5.77</v>
      </c>
      <c r="G2304" s="126">
        <v>3.94</v>
      </c>
      <c r="H2304" s="126">
        <v>2950</v>
      </c>
      <c r="I2304" s="126">
        <v>7.633</v>
      </c>
      <c r="J2304" s="126" t="s">
        <v>75</v>
      </c>
      <c r="K2304" s="126">
        <v>46.67</v>
      </c>
      <c r="L2304" s="126">
        <v>43.391084999999997</v>
      </c>
      <c r="M2304" s="126">
        <v>-0.39428606129576599</v>
      </c>
      <c r="N2304" s="126">
        <v>43.163114000000007</v>
      </c>
      <c r="O2304" s="126">
        <v>0.13179308610586241</v>
      </c>
      <c r="P2304" s="126">
        <v>214272</v>
      </c>
      <c r="Q2304" s="126">
        <v>662952</v>
      </c>
      <c r="R2304" s="126">
        <v>0.32</v>
      </c>
      <c r="S2304" s="126">
        <v>31.44</v>
      </c>
      <c r="T2304" s="126">
        <v>5.8540000000000001</v>
      </c>
      <c r="U2304" s="126">
        <v>16.3444</v>
      </c>
      <c r="V2304" s="126">
        <v>2.3389607727707662</v>
      </c>
      <c r="AC2304" s="126">
        <v>43.53</v>
      </c>
      <c r="AD2304" s="126">
        <v>42.41</v>
      </c>
      <c r="AH2304" s="77">
        <f>IF(AND(M2304&lt;Variables!$G$6,M2304&gt;Variables!$G$5),0,1)</f>
        <v>1</v>
      </c>
      <c r="AI2304" s="77">
        <f t="shared" si="70"/>
        <v>0</v>
      </c>
      <c r="AJ2304" s="77">
        <f>IF(I2304&gt;Variables!$G$7,0,1)</f>
        <v>1</v>
      </c>
      <c r="AK2304" s="77">
        <f>IF(F2304&gt;Variables!$G$8,0,1)</f>
        <v>1</v>
      </c>
      <c r="AL2304" s="77">
        <f>IF(G2304&gt;Variables!$G$9,0,1)</f>
        <v>1</v>
      </c>
      <c r="AM2304" s="77">
        <f>IF(AND(K2304&gt;Variables!$G$10,K2304&lt;Variables!$G$11),0,1)</f>
        <v>1</v>
      </c>
      <c r="AN2304" s="77">
        <f>IF(H2304&lt;Variables!$G$13,1,0)</f>
        <v>0</v>
      </c>
      <c r="AO2304" s="77">
        <f>IF(R2304&lt;Variables!$G$12,0,1)</f>
        <v>0</v>
      </c>
      <c r="AP2304" s="78">
        <f t="shared" si="71"/>
        <v>1</v>
      </c>
      <c r="AQ2304" s="77">
        <f>IF(V2304&lt;Variables!$G$15,1,0)</f>
        <v>1</v>
      </c>
      <c r="AR2304" s="126">
        <v>0</v>
      </c>
      <c r="AS2304" s="126">
        <v>0</v>
      </c>
      <c r="AT2304" s="126">
        <v>0</v>
      </c>
      <c r="AU2304" s="126">
        <v>1</v>
      </c>
      <c r="BA2304" s="126">
        <v>-1.35</v>
      </c>
    </row>
    <row r="2305" spans="3:53" ht="14.5" x14ac:dyDescent="0.35">
      <c r="C2305" s="126" t="s">
        <v>366</v>
      </c>
      <c r="D2305" s="126" t="s">
        <v>190</v>
      </c>
      <c r="E2305" s="126">
        <v>2.69</v>
      </c>
      <c r="F2305" s="126">
        <v>24.88</v>
      </c>
      <c r="G2305" s="126">
        <v>1.72</v>
      </c>
      <c r="H2305" s="126">
        <v>616.6</v>
      </c>
      <c r="I2305" s="126">
        <v>208.12200000000001</v>
      </c>
      <c r="J2305" s="126" t="s">
        <v>75</v>
      </c>
      <c r="K2305" s="126">
        <v>34.229999999999997</v>
      </c>
      <c r="L2305" s="126">
        <v>2.8493650000000001</v>
      </c>
      <c r="M2305" s="126">
        <v>-6.4703890165001567</v>
      </c>
      <c r="N2305" s="126">
        <v>2.7861859999999998</v>
      </c>
      <c r="O2305" s="126">
        <v>-4.34953014622858</v>
      </c>
      <c r="P2305" s="126">
        <v>24060000</v>
      </c>
      <c r="Q2305" s="126">
        <v>9030000</v>
      </c>
      <c r="R2305" s="126">
        <v>2.66</v>
      </c>
      <c r="S2305" s="126">
        <v>31.44</v>
      </c>
      <c r="T2305" s="126">
        <v>5.8540000000000001</v>
      </c>
      <c r="U2305" s="126">
        <v>16.3444</v>
      </c>
      <c r="V2305" s="126">
        <v>2.0771670699548839</v>
      </c>
      <c r="AC2305" s="126">
        <v>2.77</v>
      </c>
      <c r="AD2305" s="126">
        <v>2.52</v>
      </c>
      <c r="AH2305" s="77">
        <f>IF(AND(M2305&lt;Variables!$G$6,M2305&gt;Variables!$G$5),0,1)</f>
        <v>0</v>
      </c>
      <c r="AI2305" s="77">
        <f t="shared" si="70"/>
        <v>0</v>
      </c>
      <c r="AJ2305" s="77">
        <f>IF(I2305&gt;Variables!$G$7,0,1)</f>
        <v>0</v>
      </c>
      <c r="AK2305" s="77">
        <f>IF(F2305&gt;Variables!$G$8,0,1)</f>
        <v>0</v>
      </c>
      <c r="AL2305" s="77">
        <f>IF(G2305&gt;Variables!$G$9,0,1)</f>
        <v>1</v>
      </c>
      <c r="AM2305" s="77">
        <f>IF(AND(K2305&gt;Variables!$G$10,K2305&lt;Variables!$G$11),0,1)</f>
        <v>1</v>
      </c>
      <c r="AN2305" s="77">
        <f>IF(H2305&lt;Variables!$G$13,1,0)</f>
        <v>1</v>
      </c>
      <c r="AO2305" s="77">
        <f>IF(R2305&lt;Variables!$G$12,0,1)</f>
        <v>1</v>
      </c>
      <c r="AP2305" s="78">
        <f t="shared" si="71"/>
        <v>1</v>
      </c>
      <c r="AQ2305" s="77">
        <f>IF(V2305&lt;Variables!$G$15,1,0)</f>
        <v>1</v>
      </c>
      <c r="AR2305" s="126">
        <v>1</v>
      </c>
      <c r="AS2305" s="126">
        <v>0</v>
      </c>
      <c r="AT2305" s="126">
        <v>0</v>
      </c>
      <c r="AU2305" s="126">
        <v>0</v>
      </c>
      <c r="BA2305" s="126">
        <v>2</v>
      </c>
    </row>
    <row r="2306" spans="3:53" ht="14.5" x14ac:dyDescent="0.35">
      <c r="C2306" s="126" t="s">
        <v>366</v>
      </c>
      <c r="D2306" s="126" t="s">
        <v>342</v>
      </c>
      <c r="E2306" s="126">
        <v>6.68</v>
      </c>
      <c r="F2306" s="126">
        <v>35.65</v>
      </c>
      <c r="G2306" s="126">
        <v>-9.4700000000000006</v>
      </c>
      <c r="H2306" s="126">
        <v>43.4</v>
      </c>
      <c r="I2306" s="126">
        <v>-66.137</v>
      </c>
      <c r="J2306" s="126" t="s">
        <v>75</v>
      </c>
      <c r="K2306" s="126">
        <v>59.64</v>
      </c>
      <c r="L2306" s="126">
        <v>6.4931599999999996</v>
      </c>
      <c r="M2306" s="126">
        <v>3.03149776072051</v>
      </c>
      <c r="N2306" s="126">
        <v>6.567817999999999</v>
      </c>
      <c r="O2306" s="126">
        <v>1.8603134252502329</v>
      </c>
      <c r="P2306" s="126">
        <v>42250000</v>
      </c>
      <c r="Q2306" s="126">
        <v>3560000</v>
      </c>
      <c r="R2306" s="126">
        <v>11.87</v>
      </c>
      <c r="S2306" s="126">
        <v>31.44</v>
      </c>
      <c r="T2306" s="126">
        <v>5.8540000000000001</v>
      </c>
      <c r="U2306" s="126">
        <v>16.3444</v>
      </c>
      <c r="V2306" s="126">
        <v>2.303653590483524</v>
      </c>
      <c r="AC2306" s="126">
        <v>7.3</v>
      </c>
      <c r="AD2306" s="126">
        <v>6</v>
      </c>
      <c r="AH2306" s="77">
        <f>IF(AND(M2306&lt;Variables!$G$6,M2306&gt;Variables!$G$5),0,1)</f>
        <v>1</v>
      </c>
      <c r="AI2306" s="77">
        <f t="shared" si="70"/>
        <v>1</v>
      </c>
      <c r="AJ2306" s="77">
        <f>IF(I2306&gt;Variables!$G$7,0,1)</f>
        <v>1</v>
      </c>
      <c r="AK2306" s="77">
        <f>IF(F2306&gt;Variables!$G$8,0,1)</f>
        <v>0</v>
      </c>
      <c r="AL2306" s="77">
        <f>IF(G2306&gt;Variables!$G$9,0,1)</f>
        <v>1</v>
      </c>
      <c r="AM2306" s="77">
        <f>IF(AND(K2306&gt;Variables!$G$10,K2306&lt;Variables!$G$11),0,1)</f>
        <v>1</v>
      </c>
      <c r="AN2306" s="77">
        <f>IF(H2306&lt;Variables!$G$13,1,0)</f>
        <v>1</v>
      </c>
      <c r="AO2306" s="77">
        <f>IF(R2306&lt;Variables!$G$12,0,1)</f>
        <v>1</v>
      </c>
      <c r="AP2306" s="78">
        <f t="shared" si="71"/>
        <v>1</v>
      </c>
      <c r="AQ2306" s="77">
        <f>IF(V2306&lt;Variables!$G$15,1,0)</f>
        <v>1</v>
      </c>
      <c r="AR2306" s="126">
        <v>1</v>
      </c>
      <c r="AS2306" s="126">
        <v>0</v>
      </c>
      <c r="AT2306" s="126">
        <v>0</v>
      </c>
      <c r="AU2306" s="126">
        <v>0</v>
      </c>
      <c r="BA2306" s="126">
        <v>2</v>
      </c>
    </row>
    <row r="2307" spans="3:53" ht="14.5" x14ac:dyDescent="0.35">
      <c r="C2307" s="126" t="s">
        <v>366</v>
      </c>
      <c r="D2307" s="126" t="s">
        <v>194</v>
      </c>
      <c r="E2307" s="126">
        <v>9.14</v>
      </c>
      <c r="F2307" s="126">
        <v>46.25</v>
      </c>
      <c r="G2307" s="126">
        <v>2.4500000000000002</v>
      </c>
      <c r="H2307" s="126">
        <v>784.63</v>
      </c>
      <c r="I2307" s="126">
        <v>2729.32</v>
      </c>
      <c r="J2307" s="126" t="s">
        <v>75</v>
      </c>
      <c r="K2307" s="126">
        <v>50.37</v>
      </c>
      <c r="L2307" s="126">
        <v>9.0263099999999987</v>
      </c>
      <c r="M2307" s="126">
        <v>1.0147003592830499</v>
      </c>
      <c r="N2307" s="126">
        <v>9.4003820000000005</v>
      </c>
      <c r="O2307" s="126">
        <v>-3.0050055412641732</v>
      </c>
      <c r="P2307" s="126">
        <v>158290000</v>
      </c>
      <c r="Q2307" s="126">
        <v>29450000</v>
      </c>
      <c r="R2307" s="126">
        <v>5.37</v>
      </c>
      <c r="S2307" s="126">
        <v>31.44</v>
      </c>
      <c r="T2307" s="126">
        <v>5.8540000000000001</v>
      </c>
      <c r="U2307" s="126">
        <v>16.3444</v>
      </c>
      <c r="V2307" s="126">
        <v>2.3433667224427248</v>
      </c>
      <c r="AC2307" s="126">
        <v>10.199999999999999</v>
      </c>
      <c r="AD2307" s="126">
        <v>8.07</v>
      </c>
      <c r="AH2307" s="77">
        <f>IF(AND(M2307&lt;Variables!$G$6,M2307&gt;Variables!$G$5),0,1)</f>
        <v>1</v>
      </c>
      <c r="AI2307" s="77">
        <f t="shared" ref="AI2307:AI2370" si="72">IF(L2307&gt;N2307,0,1)</f>
        <v>1</v>
      </c>
      <c r="AJ2307" s="77">
        <f>IF(I2307&gt;Variables!$G$7,0,1)</f>
        <v>0</v>
      </c>
      <c r="AK2307" s="77">
        <f>IF(F2307&gt;Variables!$G$8,0,1)</f>
        <v>0</v>
      </c>
      <c r="AL2307" s="77">
        <f>IF(G2307&gt;Variables!$G$9,0,1)</f>
        <v>1</v>
      </c>
      <c r="AM2307" s="77">
        <f>IF(AND(K2307&gt;Variables!$G$10,K2307&lt;Variables!$G$11),0,1)</f>
        <v>1</v>
      </c>
      <c r="AN2307" s="77">
        <f>IF(H2307&lt;Variables!$G$13,1,0)</f>
        <v>1</v>
      </c>
      <c r="AO2307" s="77">
        <f>IF(R2307&lt;Variables!$G$12,0,1)</f>
        <v>1</v>
      </c>
      <c r="AP2307" s="78">
        <f t="shared" ref="AP2307:AP2370" si="73">IF(J2307="Pass", 0,1)</f>
        <v>1</v>
      </c>
      <c r="AQ2307" s="77">
        <f>IF(V2307&lt;Variables!$G$15,1,0)</f>
        <v>1</v>
      </c>
      <c r="AR2307" s="126">
        <v>0</v>
      </c>
      <c r="AS2307" s="126">
        <v>0</v>
      </c>
      <c r="AT2307" s="126">
        <v>1</v>
      </c>
      <c r="AU2307" s="126">
        <v>0</v>
      </c>
      <c r="BA2307" s="126">
        <v>-2.25</v>
      </c>
    </row>
    <row r="2308" spans="3:53" ht="14.5" x14ac:dyDescent="0.35">
      <c r="C2308" s="126" t="s">
        <v>366</v>
      </c>
      <c r="D2308" s="126" t="s">
        <v>164</v>
      </c>
      <c r="E2308" s="126">
        <v>17.72</v>
      </c>
      <c r="F2308" s="126">
        <v>5.53</v>
      </c>
      <c r="G2308" s="126">
        <v>5.34</v>
      </c>
      <c r="H2308" s="126">
        <v>-99999</v>
      </c>
      <c r="I2308" s="126">
        <v>152.10599999999999</v>
      </c>
      <c r="J2308" s="126" t="s">
        <v>74</v>
      </c>
      <c r="K2308" s="126"/>
      <c r="L2308" s="126">
        <v>-99999</v>
      </c>
      <c r="M2308" s="126">
        <v>-99999</v>
      </c>
      <c r="N2308" s="126">
        <v>17.940000000000001</v>
      </c>
      <c r="O2308" s="126">
        <v>0</v>
      </c>
      <c r="P2308" s="126">
        <v>200378</v>
      </c>
      <c r="Q2308" s="126">
        <v>76049</v>
      </c>
      <c r="R2308" s="126">
        <v>2.63</v>
      </c>
      <c r="S2308" s="126">
        <v>31.44</v>
      </c>
      <c r="T2308" s="126">
        <v>5.8540000000000001</v>
      </c>
      <c r="U2308" s="126">
        <v>16.3444</v>
      </c>
      <c r="V2308" s="126">
        <v>-99999</v>
      </c>
      <c r="AC2308" s="126">
        <v>17.850000000000001</v>
      </c>
      <c r="AD2308" s="126">
        <v>17.399999999999999</v>
      </c>
      <c r="AH2308" s="77">
        <f>IF(AND(M2308&lt;Variables!$G$6,M2308&gt;Variables!$G$5),0,1)</f>
        <v>1</v>
      </c>
      <c r="AI2308" s="77">
        <f t="shared" si="72"/>
        <v>1</v>
      </c>
      <c r="AJ2308" s="77">
        <f>IF(I2308&gt;Variables!$G$7,0,1)</f>
        <v>0</v>
      </c>
      <c r="AK2308" s="77">
        <f>IF(F2308&gt;Variables!$G$8,0,1)</f>
        <v>1</v>
      </c>
      <c r="AL2308" s="77">
        <f>IF(G2308&gt;Variables!$G$9,0,1)</f>
        <v>1</v>
      </c>
      <c r="AM2308" s="77">
        <f>IF(AND(K2308&gt;Variables!$G$10,K2308&lt;Variables!$G$11),0,1)</f>
        <v>1</v>
      </c>
      <c r="AN2308" s="77">
        <f>IF(H2308&lt;Variables!$G$13,1,0)</f>
        <v>1</v>
      </c>
      <c r="AO2308" s="77">
        <f>IF(R2308&lt;Variables!$G$12,0,1)</f>
        <v>1</v>
      </c>
      <c r="AP2308" s="78">
        <f t="shared" si="73"/>
        <v>0</v>
      </c>
      <c r="AQ2308" s="77">
        <f>IF(V2308&lt;Variables!$G$15,1,0)</f>
        <v>1</v>
      </c>
      <c r="AR2308" s="126">
        <v>0</v>
      </c>
      <c r="AS2308" s="126">
        <v>0</v>
      </c>
      <c r="AT2308" s="126">
        <v>0</v>
      </c>
      <c r="AU2308" s="126">
        <v>0</v>
      </c>
      <c r="BA2308" s="126">
        <v>0</v>
      </c>
    </row>
    <row r="2309" spans="3:53" ht="14.5" x14ac:dyDescent="0.35">
      <c r="C2309" s="126" t="s">
        <v>366</v>
      </c>
      <c r="D2309" s="126" t="s">
        <v>130</v>
      </c>
      <c r="E2309" s="126">
        <v>15.32</v>
      </c>
      <c r="F2309" s="126">
        <v>8.1300000000000008</v>
      </c>
      <c r="G2309" s="126">
        <v>5.3</v>
      </c>
      <c r="H2309" s="126">
        <v>2590</v>
      </c>
      <c r="I2309" s="126">
        <v>450.947</v>
      </c>
      <c r="J2309" s="126" t="s">
        <v>75</v>
      </c>
      <c r="K2309" s="126">
        <v>66.97</v>
      </c>
      <c r="L2309" s="126">
        <v>15.217105263157899</v>
      </c>
      <c r="M2309" s="126">
        <v>0.47903156074361192</v>
      </c>
      <c r="N2309" s="126">
        <v>15.037599999999999</v>
      </c>
      <c r="O2309" s="126">
        <v>1.678459328616267</v>
      </c>
      <c r="P2309" s="126">
        <v>250397</v>
      </c>
      <c r="Q2309" s="126">
        <v>1389000</v>
      </c>
      <c r="R2309" s="126">
        <v>0.18</v>
      </c>
      <c r="S2309" s="126">
        <v>31.44</v>
      </c>
      <c r="T2309" s="126">
        <v>5.8540000000000001</v>
      </c>
      <c r="U2309" s="126">
        <v>16.3444</v>
      </c>
      <c r="V2309" s="126">
        <v>2.5068773492088199</v>
      </c>
      <c r="AC2309" s="126">
        <v>15.9</v>
      </c>
      <c r="AD2309" s="126">
        <v>15.22</v>
      </c>
      <c r="AH2309" s="77">
        <f>IF(AND(M2309&lt;Variables!$G$6,M2309&gt;Variables!$G$5),0,1)</f>
        <v>1</v>
      </c>
      <c r="AI2309" s="77">
        <f t="shared" si="72"/>
        <v>0</v>
      </c>
      <c r="AJ2309" s="77">
        <f>IF(I2309&gt;Variables!$G$7,0,1)</f>
        <v>0</v>
      </c>
      <c r="AK2309" s="77">
        <f>IF(F2309&gt;Variables!$G$8,0,1)</f>
        <v>1</v>
      </c>
      <c r="AL2309" s="77">
        <f>IF(G2309&gt;Variables!$G$9,0,1)</f>
        <v>1</v>
      </c>
      <c r="AM2309" s="77">
        <f>IF(AND(K2309&gt;Variables!$G$10,K2309&lt;Variables!$G$11),0,1)</f>
        <v>0</v>
      </c>
      <c r="AN2309" s="77">
        <f>IF(H2309&lt;Variables!$G$13,1,0)</f>
        <v>0</v>
      </c>
      <c r="AO2309" s="77">
        <f>IF(R2309&lt;Variables!$G$12,0,1)</f>
        <v>0</v>
      </c>
      <c r="AP2309" s="78">
        <f t="shared" si="73"/>
        <v>1</v>
      </c>
      <c r="AQ2309" s="77">
        <f>IF(V2309&lt;Variables!$G$15,1,0)</f>
        <v>1</v>
      </c>
      <c r="AR2309" s="126">
        <v>0</v>
      </c>
      <c r="AS2309" s="126">
        <v>1</v>
      </c>
      <c r="AT2309" s="126">
        <v>0</v>
      </c>
      <c r="AU2309" s="126">
        <v>0</v>
      </c>
      <c r="BA2309" s="126">
        <v>0.75</v>
      </c>
    </row>
    <row r="2310" spans="3:53" ht="14.5" x14ac:dyDescent="0.35">
      <c r="C2310" s="126" t="s">
        <v>366</v>
      </c>
      <c r="D2310" s="126" t="s">
        <v>120</v>
      </c>
      <c r="E2310" s="126">
        <v>12.04</v>
      </c>
      <c r="F2310" s="126">
        <v>5.54</v>
      </c>
      <c r="G2310" s="126">
        <v>0.21</v>
      </c>
      <c r="H2310" s="126">
        <v>6950</v>
      </c>
      <c r="I2310" s="126">
        <v>-52.756</v>
      </c>
      <c r="J2310" s="126" t="s">
        <v>75</v>
      </c>
      <c r="K2310" s="126">
        <v>52.02</v>
      </c>
      <c r="L2310" s="126">
        <v>12.02365</v>
      </c>
      <c r="M2310" s="126">
        <v>0.13681369634012111</v>
      </c>
      <c r="N2310" s="126">
        <v>11.989166000000001</v>
      </c>
      <c r="O2310" s="126">
        <v>0.42483355389357202</v>
      </c>
      <c r="P2310" s="126">
        <v>59414000</v>
      </c>
      <c r="Q2310" s="126">
        <v>30149000</v>
      </c>
      <c r="R2310" s="126">
        <v>1.97</v>
      </c>
      <c r="S2310" s="126">
        <v>31.44</v>
      </c>
      <c r="T2310" s="126">
        <v>5.8540000000000001</v>
      </c>
      <c r="U2310" s="126">
        <v>16.3444</v>
      </c>
      <c r="V2310" s="126">
        <v>2.3835719056259959</v>
      </c>
      <c r="AC2310" s="126">
        <v>13.96</v>
      </c>
      <c r="AD2310" s="126">
        <v>11.95</v>
      </c>
      <c r="AH2310" s="77">
        <f>IF(AND(M2310&lt;Variables!$G$6,M2310&gt;Variables!$G$5),0,1)</f>
        <v>1</v>
      </c>
      <c r="AI2310" s="77">
        <f t="shared" si="72"/>
        <v>0</v>
      </c>
      <c r="AJ2310" s="77">
        <f>IF(I2310&gt;Variables!$G$7,0,1)</f>
        <v>1</v>
      </c>
      <c r="AK2310" s="77">
        <f>IF(F2310&gt;Variables!$G$8,0,1)</f>
        <v>1</v>
      </c>
      <c r="AL2310" s="77">
        <f>IF(G2310&gt;Variables!$G$9,0,1)</f>
        <v>1</v>
      </c>
      <c r="AM2310" s="77">
        <f>IF(AND(K2310&gt;Variables!$G$10,K2310&lt;Variables!$G$11),0,1)</f>
        <v>1</v>
      </c>
      <c r="AN2310" s="77">
        <f>IF(H2310&lt;Variables!$G$13,1,0)</f>
        <v>0</v>
      </c>
      <c r="AO2310" s="77">
        <f>IF(R2310&lt;Variables!$G$12,0,1)</f>
        <v>0</v>
      </c>
      <c r="AP2310" s="78">
        <f t="shared" si="73"/>
        <v>1</v>
      </c>
      <c r="AQ2310" s="77">
        <f>IF(V2310&lt;Variables!$G$15,1,0)</f>
        <v>1</v>
      </c>
      <c r="AR2310" s="126">
        <v>1</v>
      </c>
      <c r="AS2310" s="126">
        <v>0</v>
      </c>
      <c r="AT2310" s="126">
        <v>0</v>
      </c>
      <c r="AU2310" s="126">
        <v>0</v>
      </c>
      <c r="BA2310" s="126">
        <v>2</v>
      </c>
    </row>
    <row r="2311" spans="3:53" ht="14.5" x14ac:dyDescent="0.35">
      <c r="C2311" s="126" t="s">
        <v>367</v>
      </c>
      <c r="D2311" s="126" t="s">
        <v>348</v>
      </c>
      <c r="E2311" s="126">
        <v>14.9</v>
      </c>
      <c r="F2311" s="126">
        <v>6.65</v>
      </c>
      <c r="G2311" s="126">
        <v>3.19</v>
      </c>
      <c r="H2311" s="126">
        <v>2660</v>
      </c>
      <c r="I2311" s="126">
        <v>-27.035</v>
      </c>
      <c r="J2311" s="126" t="s">
        <v>74</v>
      </c>
      <c r="K2311" s="126">
        <v>58.57</v>
      </c>
      <c r="L2311" s="126">
        <v>14.804874999999999</v>
      </c>
      <c r="M2311" s="126">
        <v>0.4398888879507481</v>
      </c>
      <c r="N2311" s="126">
        <v>14.694979999999999</v>
      </c>
      <c r="O2311" s="126">
        <v>1.1910189738264481</v>
      </c>
      <c r="P2311" s="126">
        <v>1940000</v>
      </c>
      <c r="Q2311" s="126">
        <v>2896000</v>
      </c>
      <c r="R2311" s="126">
        <v>0.67</v>
      </c>
      <c r="S2311" s="126">
        <v>29.401</v>
      </c>
      <c r="T2311" s="126">
        <v>5.641</v>
      </c>
      <c r="U2311" s="126">
        <v>15.4536</v>
      </c>
      <c r="V2311" s="126">
        <v>2.4334607685542768</v>
      </c>
      <c r="AC2311" s="126">
        <v>15.65</v>
      </c>
      <c r="AD2311" s="126">
        <v>14.55</v>
      </c>
      <c r="AH2311" s="77">
        <f>IF(AND(M2311&lt;Variables!$G$6,M2311&gt;Variables!$G$5),0,1)</f>
        <v>1</v>
      </c>
      <c r="AI2311" s="77">
        <f t="shared" si="72"/>
        <v>0</v>
      </c>
      <c r="AJ2311" s="77">
        <f>IF(I2311&gt;Variables!$G$7,0,1)</f>
        <v>1</v>
      </c>
      <c r="AK2311" s="77">
        <f>IF(F2311&gt;Variables!$G$8,0,1)</f>
        <v>1</v>
      </c>
      <c r="AL2311" s="77">
        <f>IF(G2311&gt;Variables!$G$9,0,1)</f>
        <v>1</v>
      </c>
      <c r="AM2311" s="77">
        <f>IF(AND(K2311&gt;Variables!$G$10,K2311&lt;Variables!$G$11),0,1)</f>
        <v>1</v>
      </c>
      <c r="AN2311" s="77">
        <f>IF(H2311&lt;Variables!$G$13,1,0)</f>
        <v>0</v>
      </c>
      <c r="AO2311" s="77">
        <f>IF(R2311&lt;Variables!$G$12,0,1)</f>
        <v>0</v>
      </c>
      <c r="AP2311" s="78">
        <f t="shared" si="73"/>
        <v>0</v>
      </c>
      <c r="AQ2311" s="77">
        <f>IF(V2311&lt;Variables!$G$15,1,0)</f>
        <v>1</v>
      </c>
      <c r="AR2311" s="126">
        <v>1</v>
      </c>
      <c r="AS2311" s="126">
        <v>0</v>
      </c>
      <c r="AT2311" s="126">
        <v>0</v>
      </c>
      <c r="AU2311" s="126">
        <v>0</v>
      </c>
      <c r="BA2311" s="126">
        <v>1.1000000000000001</v>
      </c>
    </row>
    <row r="2312" spans="3:53" ht="14.5" x14ac:dyDescent="0.35">
      <c r="C2312" s="126" t="s">
        <v>367</v>
      </c>
      <c r="D2312" s="126" t="s">
        <v>164</v>
      </c>
      <c r="E2312" s="126">
        <v>17.72</v>
      </c>
      <c r="F2312" s="126">
        <v>5.53</v>
      </c>
      <c r="G2312" s="126">
        <v>5.34</v>
      </c>
      <c r="H2312" s="126">
        <v>-99999</v>
      </c>
      <c r="I2312" s="126">
        <v>152.10599999999999</v>
      </c>
      <c r="J2312" s="126" t="s">
        <v>74</v>
      </c>
      <c r="K2312" s="126"/>
      <c r="L2312" s="126">
        <v>-99999</v>
      </c>
      <c r="M2312" s="126">
        <v>-99999</v>
      </c>
      <c r="N2312" s="126">
        <v>17.940000000000001</v>
      </c>
      <c r="O2312" s="126">
        <v>0</v>
      </c>
      <c r="P2312" s="126">
        <v>200378</v>
      </c>
      <c r="Q2312" s="126">
        <v>76049</v>
      </c>
      <c r="R2312" s="126">
        <v>2.63</v>
      </c>
      <c r="S2312" s="126">
        <v>29.401</v>
      </c>
      <c r="T2312" s="126">
        <v>5.641</v>
      </c>
      <c r="U2312" s="126">
        <v>15.4536</v>
      </c>
      <c r="V2312" s="126">
        <v>-99999</v>
      </c>
      <c r="AC2312" s="126">
        <v>17.850000000000001</v>
      </c>
      <c r="AD2312" s="126">
        <v>17.399999999999999</v>
      </c>
      <c r="AH2312" s="77">
        <f>IF(AND(M2312&lt;Variables!$G$6,M2312&gt;Variables!$G$5),0,1)</f>
        <v>1</v>
      </c>
      <c r="AI2312" s="77">
        <f t="shared" si="72"/>
        <v>1</v>
      </c>
      <c r="AJ2312" s="77">
        <f>IF(I2312&gt;Variables!$G$7,0,1)</f>
        <v>0</v>
      </c>
      <c r="AK2312" s="77">
        <f>IF(F2312&gt;Variables!$G$8,0,1)</f>
        <v>1</v>
      </c>
      <c r="AL2312" s="77">
        <f>IF(G2312&gt;Variables!$G$9,0,1)</f>
        <v>1</v>
      </c>
      <c r="AM2312" s="77">
        <f>IF(AND(K2312&gt;Variables!$G$10,K2312&lt;Variables!$G$11),0,1)</f>
        <v>1</v>
      </c>
      <c r="AN2312" s="77">
        <f>IF(H2312&lt;Variables!$G$13,1,0)</f>
        <v>1</v>
      </c>
      <c r="AO2312" s="77">
        <f>IF(R2312&lt;Variables!$G$12,0,1)</f>
        <v>1</v>
      </c>
      <c r="AP2312" s="78">
        <f t="shared" si="73"/>
        <v>0</v>
      </c>
      <c r="AQ2312" s="77">
        <f>IF(V2312&lt;Variables!$G$15,1,0)</f>
        <v>1</v>
      </c>
      <c r="AR2312" s="126">
        <v>0</v>
      </c>
      <c r="AS2312" s="126">
        <v>0</v>
      </c>
      <c r="AT2312" s="126">
        <v>0</v>
      </c>
      <c r="AU2312" s="126">
        <v>0</v>
      </c>
      <c r="BA2312" s="126">
        <v>0</v>
      </c>
    </row>
    <row r="2313" spans="3:53" ht="14.5" x14ac:dyDescent="0.35">
      <c r="C2313" s="126" t="s">
        <v>367</v>
      </c>
      <c r="D2313" s="126" t="s">
        <v>349</v>
      </c>
      <c r="E2313" s="126">
        <v>109.14</v>
      </c>
      <c r="F2313" s="126">
        <v>5.33</v>
      </c>
      <c r="G2313" s="126">
        <v>2.94</v>
      </c>
      <c r="H2313" s="126">
        <v>9080</v>
      </c>
      <c r="I2313" s="126">
        <v>-0.81799999999999995</v>
      </c>
      <c r="J2313" s="126" t="s">
        <v>74</v>
      </c>
      <c r="K2313" s="126">
        <v>60.97</v>
      </c>
      <c r="L2313" s="126">
        <v>108.3075</v>
      </c>
      <c r="M2313" s="126">
        <v>0.39009302218223851</v>
      </c>
      <c r="N2313" s="126">
        <v>108.00224</v>
      </c>
      <c r="O2313" s="126">
        <v>0.67383787595518185</v>
      </c>
      <c r="P2313" s="126">
        <v>274012</v>
      </c>
      <c r="Q2313" s="126">
        <v>895052</v>
      </c>
      <c r="R2313" s="126">
        <v>0.31</v>
      </c>
      <c r="S2313" s="126">
        <v>29.401</v>
      </c>
      <c r="T2313" s="126">
        <v>5.641</v>
      </c>
      <c r="U2313" s="126">
        <v>15.4536</v>
      </c>
      <c r="V2313" s="126">
        <v>2.4581481039540178</v>
      </c>
      <c r="AC2313" s="126">
        <v>110.82</v>
      </c>
      <c r="AD2313" s="126">
        <v>108.35</v>
      </c>
      <c r="AH2313" s="77">
        <f>IF(AND(M2313&lt;Variables!$G$6,M2313&gt;Variables!$G$5),0,1)</f>
        <v>1</v>
      </c>
      <c r="AI2313" s="77">
        <f t="shared" si="72"/>
        <v>0</v>
      </c>
      <c r="AJ2313" s="77">
        <f>IF(I2313&gt;Variables!$G$7,0,1)</f>
        <v>1</v>
      </c>
      <c r="AK2313" s="77">
        <f>IF(F2313&gt;Variables!$G$8,0,1)</f>
        <v>1</v>
      </c>
      <c r="AL2313" s="77">
        <f>IF(G2313&gt;Variables!$G$9,0,1)</f>
        <v>1</v>
      </c>
      <c r="AM2313" s="77">
        <f>IF(AND(K2313&gt;Variables!$G$10,K2313&lt;Variables!$G$11),0,1)</f>
        <v>1</v>
      </c>
      <c r="AN2313" s="77">
        <f>IF(H2313&lt;Variables!$G$13,1,0)</f>
        <v>0</v>
      </c>
      <c r="AO2313" s="77">
        <f>IF(R2313&lt;Variables!$G$12,0,1)</f>
        <v>0</v>
      </c>
      <c r="AP2313" s="78">
        <f t="shared" si="73"/>
        <v>0</v>
      </c>
      <c r="AQ2313" s="77">
        <f>IF(V2313&lt;Variables!$G$15,1,0)</f>
        <v>1</v>
      </c>
      <c r="AR2313" s="126">
        <v>0</v>
      </c>
      <c r="AS2313" s="126">
        <v>0</v>
      </c>
      <c r="AT2313" s="126">
        <v>0</v>
      </c>
      <c r="AU2313" s="126">
        <v>1</v>
      </c>
      <c r="BA2313" s="126">
        <v>-0.12</v>
      </c>
    </row>
    <row r="2314" spans="3:53" ht="14.5" x14ac:dyDescent="0.35">
      <c r="C2314" s="126" t="s">
        <v>367</v>
      </c>
      <c r="D2314" s="126" t="s">
        <v>347</v>
      </c>
      <c r="E2314" s="126">
        <v>4.42</v>
      </c>
      <c r="F2314" s="126">
        <v>16.73</v>
      </c>
      <c r="G2314" s="126">
        <v>-12.38</v>
      </c>
      <c r="H2314" s="126">
        <v>186.8</v>
      </c>
      <c r="I2314" s="126">
        <v>-42.567</v>
      </c>
      <c r="J2314" s="126" t="s">
        <v>74</v>
      </c>
      <c r="K2314" s="126">
        <v>38.17</v>
      </c>
      <c r="L2314" s="126">
        <v>4.4446099999999991</v>
      </c>
      <c r="M2314" s="126">
        <v>-1.228679231698605</v>
      </c>
      <c r="N2314" s="126">
        <v>4.604152</v>
      </c>
      <c r="O2314" s="126">
        <v>-4.6512799751181184</v>
      </c>
      <c r="P2314" s="126">
        <v>15930000</v>
      </c>
      <c r="Q2314" s="126">
        <v>232520</v>
      </c>
      <c r="R2314" s="126">
        <v>68.510000000000005</v>
      </c>
      <c r="S2314" s="126">
        <v>29.401</v>
      </c>
      <c r="T2314" s="126">
        <v>5.641</v>
      </c>
      <c r="U2314" s="126">
        <v>15.4536</v>
      </c>
      <c r="V2314" s="126">
        <v>2.2344089849260111</v>
      </c>
      <c r="AC2314" s="126">
        <v>4.4800000000000004</v>
      </c>
      <c r="AD2314" s="126">
        <v>4.01</v>
      </c>
      <c r="AH2314" s="77">
        <f>IF(AND(M2314&lt;Variables!$G$6,M2314&gt;Variables!$G$5),0,1)</f>
        <v>0</v>
      </c>
      <c r="AI2314" s="77">
        <f t="shared" si="72"/>
        <v>1</v>
      </c>
      <c r="AJ2314" s="77">
        <f>IF(I2314&gt;Variables!$G$7,0,1)</f>
        <v>1</v>
      </c>
      <c r="AK2314" s="77">
        <f>IF(F2314&gt;Variables!$G$8,0,1)</f>
        <v>0</v>
      </c>
      <c r="AL2314" s="77">
        <f>IF(G2314&gt;Variables!$G$9,0,1)</f>
        <v>1</v>
      </c>
      <c r="AM2314" s="77">
        <f>IF(AND(K2314&gt;Variables!$G$10,K2314&lt;Variables!$G$11),0,1)</f>
        <v>1</v>
      </c>
      <c r="AN2314" s="77">
        <f>IF(H2314&lt;Variables!$G$13,1,0)</f>
        <v>1</v>
      </c>
      <c r="AO2314" s="77">
        <f>IF(R2314&lt;Variables!$G$12,0,1)</f>
        <v>1</v>
      </c>
      <c r="AP2314" s="78">
        <f t="shared" si="73"/>
        <v>0</v>
      </c>
      <c r="AQ2314" s="77">
        <f>IF(V2314&lt;Variables!$G$15,1,0)</f>
        <v>1</v>
      </c>
      <c r="AR2314" s="126">
        <v>0</v>
      </c>
      <c r="AS2314" s="126">
        <v>0</v>
      </c>
      <c r="AT2314" s="126">
        <v>1</v>
      </c>
      <c r="AU2314" s="126">
        <v>0</v>
      </c>
      <c r="BA2314" s="126">
        <v>-2.25</v>
      </c>
    </row>
    <row r="2315" spans="3:53" ht="14.5" x14ac:dyDescent="0.35">
      <c r="C2315" s="126" t="s">
        <v>367</v>
      </c>
      <c r="D2315" s="126" t="s">
        <v>346</v>
      </c>
      <c r="E2315" s="126">
        <v>57.95</v>
      </c>
      <c r="F2315" s="126">
        <v>49.6</v>
      </c>
      <c r="G2315" s="126">
        <v>0.14000000000000001</v>
      </c>
      <c r="H2315" s="126">
        <v>1470</v>
      </c>
      <c r="I2315" s="126">
        <v>113.601</v>
      </c>
      <c r="J2315" s="126" t="s">
        <v>74</v>
      </c>
      <c r="K2315" s="126">
        <v>61.58</v>
      </c>
      <c r="L2315" s="126">
        <v>57.825530000000001</v>
      </c>
      <c r="M2315" s="126">
        <v>-7.8736848585736097E-2</v>
      </c>
      <c r="N2315" s="126">
        <v>57.83239600000001</v>
      </c>
      <c r="O2315" s="126">
        <v>-9.0599739288008685E-2</v>
      </c>
      <c r="P2315" s="126">
        <v>2835000</v>
      </c>
      <c r="Q2315" s="126">
        <v>255123</v>
      </c>
      <c r="R2315" s="126">
        <v>11.11</v>
      </c>
      <c r="S2315" s="126">
        <v>29.401</v>
      </c>
      <c r="T2315" s="126">
        <v>5.641</v>
      </c>
      <c r="U2315" s="126">
        <v>15.4536</v>
      </c>
      <c r="V2315" s="126">
        <v>2.491649157639956</v>
      </c>
      <c r="AC2315" s="126">
        <v>57.79</v>
      </c>
      <c r="AD2315" s="126">
        <v>57.57</v>
      </c>
      <c r="AH2315" s="77">
        <f>IF(AND(M2315&lt;Variables!$G$6,M2315&gt;Variables!$G$5),0,1)</f>
        <v>1</v>
      </c>
      <c r="AI2315" s="77">
        <f t="shared" si="72"/>
        <v>1</v>
      </c>
      <c r="AJ2315" s="77">
        <f>IF(I2315&gt;Variables!$G$7,0,1)</f>
        <v>0</v>
      </c>
      <c r="AK2315" s="77">
        <f>IF(F2315&gt;Variables!$G$8,0,1)</f>
        <v>0</v>
      </c>
      <c r="AL2315" s="77">
        <f>IF(G2315&gt;Variables!$G$9,0,1)</f>
        <v>1</v>
      </c>
      <c r="AM2315" s="77">
        <f>IF(AND(K2315&gt;Variables!$G$10,K2315&lt;Variables!$G$11),0,1)</f>
        <v>1</v>
      </c>
      <c r="AN2315" s="77">
        <f>IF(H2315&lt;Variables!$G$13,1,0)</f>
        <v>1</v>
      </c>
      <c r="AO2315" s="77">
        <f>IF(R2315&lt;Variables!$G$12,0,1)</f>
        <v>1</v>
      </c>
      <c r="AP2315" s="78">
        <f t="shared" si="73"/>
        <v>0</v>
      </c>
      <c r="AQ2315" s="77">
        <f>IF(V2315&lt;Variables!$G$15,1,0)</f>
        <v>1</v>
      </c>
      <c r="AR2315" s="126">
        <v>0</v>
      </c>
      <c r="AS2315" s="126">
        <v>0</v>
      </c>
      <c r="AT2315" s="126">
        <v>0</v>
      </c>
      <c r="AU2315" s="126">
        <v>1</v>
      </c>
      <c r="BA2315" s="126">
        <v>-0.33</v>
      </c>
    </row>
    <row r="2316" spans="3:53" ht="14.5" x14ac:dyDescent="0.35">
      <c r="C2316" s="126" t="s">
        <v>367</v>
      </c>
      <c r="D2316" s="126" t="s">
        <v>194</v>
      </c>
      <c r="E2316" s="126">
        <v>9.15</v>
      </c>
      <c r="F2316" s="126">
        <v>43.06</v>
      </c>
      <c r="G2316" s="126">
        <v>1.91</v>
      </c>
      <c r="H2316" s="126">
        <v>784.63</v>
      </c>
      <c r="I2316" s="126">
        <v>2726.96</v>
      </c>
      <c r="J2316" s="126" t="s">
        <v>75</v>
      </c>
      <c r="K2316" s="126">
        <v>48.09</v>
      </c>
      <c r="L2316" s="126">
        <v>9.0142799999999994</v>
      </c>
      <c r="M2316" s="126">
        <v>0.61813034429816782</v>
      </c>
      <c r="N2316" s="126">
        <v>9.3335279999999994</v>
      </c>
      <c r="O2316" s="126">
        <v>-2.8234553965017208</v>
      </c>
      <c r="P2316" s="126">
        <v>164500000</v>
      </c>
      <c r="Q2316" s="126">
        <v>29450000</v>
      </c>
      <c r="R2316" s="126">
        <v>5.59</v>
      </c>
      <c r="S2316" s="126">
        <v>29.401</v>
      </c>
      <c r="T2316" s="126">
        <v>5.641</v>
      </c>
      <c r="U2316" s="126">
        <v>15.4536</v>
      </c>
      <c r="V2316" s="126">
        <v>2.3345506674778238</v>
      </c>
      <c r="AC2316" s="126">
        <v>10.199999999999999</v>
      </c>
      <c r="AD2316" s="126">
        <v>8.07</v>
      </c>
      <c r="AH2316" s="77">
        <f>IF(AND(M2316&lt;Variables!$G$6,M2316&gt;Variables!$G$5),0,1)</f>
        <v>1</v>
      </c>
      <c r="AI2316" s="77">
        <f t="shared" si="72"/>
        <v>1</v>
      </c>
      <c r="AJ2316" s="77">
        <f>IF(I2316&gt;Variables!$G$7,0,1)</f>
        <v>0</v>
      </c>
      <c r="AK2316" s="77">
        <f>IF(F2316&gt;Variables!$G$8,0,1)</f>
        <v>0</v>
      </c>
      <c r="AL2316" s="77">
        <f>IF(G2316&gt;Variables!$G$9,0,1)</f>
        <v>1</v>
      </c>
      <c r="AM2316" s="77">
        <f>IF(AND(K2316&gt;Variables!$G$10,K2316&lt;Variables!$G$11),0,1)</f>
        <v>1</v>
      </c>
      <c r="AN2316" s="77">
        <f>IF(H2316&lt;Variables!$G$13,1,0)</f>
        <v>1</v>
      </c>
      <c r="AO2316" s="77">
        <f>IF(R2316&lt;Variables!$G$12,0,1)</f>
        <v>1</v>
      </c>
      <c r="AP2316" s="78">
        <f t="shared" si="73"/>
        <v>1</v>
      </c>
      <c r="AQ2316" s="77">
        <f>IF(V2316&lt;Variables!$G$15,1,0)</f>
        <v>1</v>
      </c>
      <c r="AR2316" s="126">
        <v>0</v>
      </c>
      <c r="AS2316" s="126">
        <v>0</v>
      </c>
      <c r="AT2316" s="126">
        <v>1</v>
      </c>
      <c r="AU2316" s="126">
        <v>0</v>
      </c>
      <c r="BA2316" s="126">
        <v>-2.25</v>
      </c>
    </row>
    <row r="2317" spans="3:53" ht="14.5" x14ac:dyDescent="0.35">
      <c r="C2317" s="126" t="s">
        <v>367</v>
      </c>
      <c r="D2317" s="126" t="s">
        <v>342</v>
      </c>
      <c r="E2317" s="126">
        <v>6.9</v>
      </c>
      <c r="F2317" s="126">
        <v>35.03</v>
      </c>
      <c r="G2317" s="126">
        <v>-9.8800000000000008</v>
      </c>
      <c r="H2317" s="126">
        <v>43.4</v>
      </c>
      <c r="I2317" s="126">
        <v>-66.180999999999997</v>
      </c>
      <c r="J2317" s="126" t="s">
        <v>75</v>
      </c>
      <c r="K2317" s="126">
        <v>58.2</v>
      </c>
      <c r="L2317" s="126">
        <v>6.5422600000000006</v>
      </c>
      <c r="M2317" s="126">
        <v>1.7996839012818131</v>
      </c>
      <c r="N2317" s="126">
        <v>6.5742520000000004</v>
      </c>
      <c r="O2317" s="126">
        <v>1.304300474031109</v>
      </c>
      <c r="P2317" s="126">
        <v>43480000</v>
      </c>
      <c r="Q2317" s="126">
        <v>3560000</v>
      </c>
      <c r="R2317" s="126">
        <v>12.21</v>
      </c>
      <c r="S2317" s="126">
        <v>29.401</v>
      </c>
      <c r="T2317" s="126">
        <v>5.641</v>
      </c>
      <c r="U2317" s="126">
        <v>15.4536</v>
      </c>
      <c r="V2317" s="126">
        <v>2.3625408242900772</v>
      </c>
      <c r="AC2317" s="126">
        <v>7.3</v>
      </c>
      <c r="AD2317" s="126">
        <v>6</v>
      </c>
      <c r="AH2317" s="77">
        <f>IF(AND(M2317&lt;Variables!$G$6,M2317&gt;Variables!$G$5),0,1)</f>
        <v>1</v>
      </c>
      <c r="AI2317" s="77">
        <f t="shared" si="72"/>
        <v>1</v>
      </c>
      <c r="AJ2317" s="77">
        <f>IF(I2317&gt;Variables!$G$7,0,1)</f>
        <v>1</v>
      </c>
      <c r="AK2317" s="77">
        <f>IF(F2317&gt;Variables!$G$8,0,1)</f>
        <v>0</v>
      </c>
      <c r="AL2317" s="77">
        <f>IF(G2317&gt;Variables!$G$9,0,1)</f>
        <v>1</v>
      </c>
      <c r="AM2317" s="77">
        <f>IF(AND(K2317&gt;Variables!$G$10,K2317&lt;Variables!$G$11),0,1)</f>
        <v>1</v>
      </c>
      <c r="AN2317" s="77">
        <f>IF(H2317&lt;Variables!$G$13,1,0)</f>
        <v>1</v>
      </c>
      <c r="AO2317" s="77">
        <f>IF(R2317&lt;Variables!$G$12,0,1)</f>
        <v>1</v>
      </c>
      <c r="AP2317" s="78">
        <f t="shared" si="73"/>
        <v>1</v>
      </c>
      <c r="AQ2317" s="77">
        <f>IF(V2317&lt;Variables!$G$15,1,0)</f>
        <v>1</v>
      </c>
      <c r="AR2317" s="126">
        <v>0</v>
      </c>
      <c r="AS2317" s="126">
        <v>0</v>
      </c>
      <c r="AT2317" s="126">
        <v>1</v>
      </c>
      <c r="AU2317" s="126">
        <v>0</v>
      </c>
      <c r="BA2317" s="126">
        <v>-2.25</v>
      </c>
    </row>
    <row r="2318" spans="3:53" ht="14.5" x14ac:dyDescent="0.35">
      <c r="C2318" s="126" t="s">
        <v>367</v>
      </c>
      <c r="D2318" s="126" t="s">
        <v>192</v>
      </c>
      <c r="E2318" s="126">
        <v>26.34</v>
      </c>
      <c r="F2318" s="126">
        <v>19.510000000000002</v>
      </c>
      <c r="G2318" s="126">
        <v>8.81</v>
      </c>
      <c r="H2318" s="126">
        <v>1490</v>
      </c>
      <c r="I2318" s="126">
        <v>7.8390000000000004</v>
      </c>
      <c r="J2318" s="126" t="s">
        <v>75</v>
      </c>
      <c r="K2318" s="126">
        <v>42.7</v>
      </c>
      <c r="L2318" s="126">
        <v>26.435079999999999</v>
      </c>
      <c r="M2318" s="126">
        <v>-0.96492993401192484</v>
      </c>
      <c r="N2318" s="126">
        <v>26.596299999999999</v>
      </c>
      <c r="O2318" s="126">
        <v>-1.5652553174689701</v>
      </c>
      <c r="P2318" s="126">
        <v>9690000</v>
      </c>
      <c r="Q2318" s="126">
        <v>2510000</v>
      </c>
      <c r="R2318" s="126">
        <v>3.86</v>
      </c>
      <c r="S2318" s="126">
        <v>29.401</v>
      </c>
      <c r="T2318" s="126">
        <v>5.641</v>
      </c>
      <c r="U2318" s="126">
        <v>15.4536</v>
      </c>
      <c r="V2318" s="126">
        <v>2.2961171394434969</v>
      </c>
      <c r="AC2318" s="126">
        <v>26.45</v>
      </c>
      <c r="AD2318" s="126">
        <v>24.51</v>
      </c>
      <c r="AH2318" s="77">
        <f>IF(AND(M2318&lt;Variables!$G$6,M2318&gt;Variables!$G$5),0,1)</f>
        <v>1</v>
      </c>
      <c r="AI2318" s="77">
        <f t="shared" si="72"/>
        <v>1</v>
      </c>
      <c r="AJ2318" s="77">
        <f>IF(I2318&gt;Variables!$G$7,0,1)</f>
        <v>1</v>
      </c>
      <c r="AK2318" s="77">
        <f>IF(F2318&gt;Variables!$G$8,0,1)</f>
        <v>0</v>
      </c>
      <c r="AL2318" s="77">
        <f>IF(G2318&gt;Variables!$G$9,0,1)</f>
        <v>1</v>
      </c>
      <c r="AM2318" s="77">
        <f>IF(AND(K2318&gt;Variables!$G$10,K2318&lt;Variables!$G$11),0,1)</f>
        <v>1</v>
      </c>
      <c r="AN2318" s="77">
        <f>IF(H2318&lt;Variables!$G$13,1,0)</f>
        <v>1</v>
      </c>
      <c r="AO2318" s="77">
        <f>IF(R2318&lt;Variables!$G$12,0,1)</f>
        <v>1</v>
      </c>
      <c r="AP2318" s="78">
        <f t="shared" si="73"/>
        <v>1</v>
      </c>
      <c r="AQ2318" s="77">
        <f>IF(V2318&lt;Variables!$G$15,1,0)</f>
        <v>1</v>
      </c>
      <c r="AR2318" s="126">
        <v>0</v>
      </c>
      <c r="AS2318" s="126">
        <v>0</v>
      </c>
      <c r="AT2318" s="126">
        <v>1</v>
      </c>
      <c r="AU2318" s="126">
        <v>0</v>
      </c>
      <c r="BA2318" s="126">
        <v>-2.25</v>
      </c>
    </row>
    <row r="2319" spans="3:53" ht="14.5" x14ac:dyDescent="0.35">
      <c r="C2319" s="126" t="s">
        <v>367</v>
      </c>
      <c r="D2319" s="126" t="s">
        <v>190</v>
      </c>
      <c r="E2319" s="126">
        <v>2.69</v>
      </c>
      <c r="F2319" s="126">
        <v>12.3</v>
      </c>
      <c r="G2319" s="126">
        <v>1.84</v>
      </c>
      <c r="H2319" s="126">
        <v>616.6</v>
      </c>
      <c r="I2319" s="126">
        <v>208.35400000000001</v>
      </c>
      <c r="J2319" s="126" t="s">
        <v>75</v>
      </c>
      <c r="K2319" s="126">
        <v>35.049999999999997</v>
      </c>
      <c r="L2319" s="126">
        <v>2.7864749999999998</v>
      </c>
      <c r="M2319" s="126">
        <v>-4.2410213621152142</v>
      </c>
      <c r="N2319" s="126">
        <v>2.7857660000000011</v>
      </c>
      <c r="O2319" s="126">
        <v>-4.2166499268065118</v>
      </c>
      <c r="P2319" s="126">
        <v>37900000</v>
      </c>
      <c r="Q2319" s="126">
        <v>9030000</v>
      </c>
      <c r="R2319" s="126">
        <v>4.2</v>
      </c>
      <c r="S2319" s="126">
        <v>29.401</v>
      </c>
      <c r="T2319" s="126">
        <v>5.641</v>
      </c>
      <c r="U2319" s="126">
        <v>15.4536</v>
      </c>
      <c r="V2319" s="126">
        <v>2.139275913492853</v>
      </c>
      <c r="AC2319" s="126">
        <v>2.77</v>
      </c>
      <c r="AD2319" s="126">
        <v>2.52</v>
      </c>
      <c r="AH2319" s="77">
        <f>IF(AND(M2319&lt;Variables!$G$6,M2319&gt;Variables!$G$5),0,1)</f>
        <v>0</v>
      </c>
      <c r="AI2319" s="77">
        <f t="shared" si="72"/>
        <v>0</v>
      </c>
      <c r="AJ2319" s="77">
        <f>IF(I2319&gt;Variables!$G$7,0,1)</f>
        <v>0</v>
      </c>
      <c r="AK2319" s="77">
        <f>IF(F2319&gt;Variables!$G$8,0,1)</f>
        <v>0</v>
      </c>
      <c r="AL2319" s="77">
        <f>IF(G2319&gt;Variables!$G$9,0,1)</f>
        <v>1</v>
      </c>
      <c r="AM2319" s="77">
        <f>IF(AND(K2319&gt;Variables!$G$10,K2319&lt;Variables!$G$11),0,1)</f>
        <v>1</v>
      </c>
      <c r="AN2319" s="77">
        <f>IF(H2319&lt;Variables!$G$13,1,0)</f>
        <v>1</v>
      </c>
      <c r="AO2319" s="77">
        <f>IF(R2319&lt;Variables!$G$12,0,1)</f>
        <v>1</v>
      </c>
      <c r="AP2319" s="78">
        <f t="shared" si="73"/>
        <v>1</v>
      </c>
      <c r="AQ2319" s="77">
        <f>IF(V2319&lt;Variables!$G$15,1,0)</f>
        <v>1</v>
      </c>
      <c r="AR2319" s="126">
        <v>1</v>
      </c>
      <c r="AS2319" s="126">
        <v>0</v>
      </c>
      <c r="AT2319" s="126">
        <v>0</v>
      </c>
      <c r="AU2319" s="126">
        <v>0</v>
      </c>
      <c r="BA2319" s="126">
        <v>2</v>
      </c>
    </row>
    <row r="2320" spans="3:53" ht="14.5" x14ac:dyDescent="0.35">
      <c r="C2320" s="126" t="s">
        <v>367</v>
      </c>
      <c r="D2320" s="126" t="s">
        <v>189</v>
      </c>
      <c r="E2320" s="126">
        <v>32.24</v>
      </c>
      <c r="F2320" s="126">
        <v>10.44</v>
      </c>
      <c r="G2320" s="126">
        <v>9.65</v>
      </c>
      <c r="H2320" s="126">
        <v>-99999</v>
      </c>
      <c r="I2320" s="126">
        <v>-99999</v>
      </c>
      <c r="J2320" s="126" t="s">
        <v>75</v>
      </c>
      <c r="K2320" s="126">
        <v>66.5</v>
      </c>
      <c r="L2320" s="126">
        <v>31.710274999999999</v>
      </c>
      <c r="M2320" s="126">
        <v>1.4500820317704659</v>
      </c>
      <c r="N2320" s="126">
        <v>31.424326000000001</v>
      </c>
      <c r="O2320" s="126">
        <v>2.373237854011562</v>
      </c>
      <c r="P2320" s="126">
        <v>431007</v>
      </c>
      <c r="Q2320" s="126">
        <v>2252000</v>
      </c>
      <c r="R2320" s="126">
        <v>0.19</v>
      </c>
      <c r="S2320" s="126">
        <v>29.401</v>
      </c>
      <c r="T2320" s="126">
        <v>5.641</v>
      </c>
      <c r="U2320" s="126">
        <v>15.4536</v>
      </c>
      <c r="V2320" s="126">
        <v>2.4311385581960421</v>
      </c>
      <c r="AC2320" s="126">
        <v>33.08</v>
      </c>
      <c r="AD2320" s="126">
        <v>29.51</v>
      </c>
      <c r="AH2320" s="77">
        <f>IF(AND(M2320&lt;Variables!$G$6,M2320&gt;Variables!$G$5),0,1)</f>
        <v>1</v>
      </c>
      <c r="AI2320" s="77">
        <f t="shared" si="72"/>
        <v>0</v>
      </c>
      <c r="AJ2320" s="77">
        <f>IF(I2320&gt;Variables!$G$7,0,1)</f>
        <v>1</v>
      </c>
      <c r="AK2320" s="77">
        <f>IF(F2320&gt;Variables!$G$8,0,1)</f>
        <v>0</v>
      </c>
      <c r="AL2320" s="77">
        <f>IF(G2320&gt;Variables!$G$9,0,1)</f>
        <v>1</v>
      </c>
      <c r="AM2320" s="77">
        <f>IF(AND(K2320&gt;Variables!$G$10,K2320&lt;Variables!$G$11),0,1)</f>
        <v>0</v>
      </c>
      <c r="AN2320" s="77">
        <f>IF(H2320&lt;Variables!$G$13,1,0)</f>
        <v>1</v>
      </c>
      <c r="AO2320" s="77">
        <f>IF(R2320&lt;Variables!$G$12,0,1)</f>
        <v>0</v>
      </c>
      <c r="AP2320" s="78">
        <f t="shared" si="73"/>
        <v>1</v>
      </c>
      <c r="AQ2320" s="77">
        <f>IF(V2320&lt;Variables!$G$15,1,0)</f>
        <v>1</v>
      </c>
      <c r="AR2320" s="126">
        <v>1</v>
      </c>
      <c r="AS2320" s="126">
        <v>0</v>
      </c>
      <c r="AT2320" s="126">
        <v>0</v>
      </c>
      <c r="AU2320" s="126">
        <v>0</v>
      </c>
      <c r="BA2320" s="126">
        <v>2</v>
      </c>
    </row>
    <row r="2321" spans="3:53" ht="14.5" x14ac:dyDescent="0.35">
      <c r="C2321" s="126" t="s">
        <v>367</v>
      </c>
      <c r="D2321" s="126" t="s">
        <v>201</v>
      </c>
      <c r="E2321" s="126">
        <v>40.72</v>
      </c>
      <c r="F2321" s="126">
        <v>8.33</v>
      </c>
      <c r="G2321" s="126">
        <v>3.27</v>
      </c>
      <c r="H2321" s="126">
        <v>-99999</v>
      </c>
      <c r="I2321" s="126">
        <v>299.30700000000002</v>
      </c>
      <c r="J2321" s="126" t="s">
        <v>75</v>
      </c>
      <c r="K2321" s="126">
        <v>45.86</v>
      </c>
      <c r="L2321" s="126">
        <v>40.772333333333343</v>
      </c>
      <c r="M2321" s="126">
        <v>-0.15288144738672951</v>
      </c>
      <c r="N2321" s="126">
        <v>41.211370454545452</v>
      </c>
      <c r="O2321" s="126">
        <v>-1.216582824146661</v>
      </c>
      <c r="P2321" s="126">
        <v>457825</v>
      </c>
      <c r="Q2321" s="126">
        <v>2251000</v>
      </c>
      <c r="R2321" s="126">
        <v>0.2</v>
      </c>
      <c r="S2321" s="126">
        <v>29.401</v>
      </c>
      <c r="T2321" s="126">
        <v>5.641</v>
      </c>
      <c r="U2321" s="126">
        <v>15.4536</v>
      </c>
      <c r="V2321" s="126">
        <v>2.3262566181250359</v>
      </c>
      <c r="AC2321" s="126">
        <v>41.93</v>
      </c>
      <c r="AD2321" s="126">
        <v>35.82</v>
      </c>
      <c r="AH2321" s="77">
        <f>IF(AND(M2321&lt;Variables!$G$6,M2321&gt;Variables!$G$5),0,1)</f>
        <v>1</v>
      </c>
      <c r="AI2321" s="77">
        <f t="shared" si="72"/>
        <v>1</v>
      </c>
      <c r="AJ2321" s="77">
        <f>IF(I2321&gt;Variables!$G$7,0,1)</f>
        <v>0</v>
      </c>
      <c r="AK2321" s="77">
        <f>IF(F2321&gt;Variables!$G$8,0,1)</f>
        <v>1</v>
      </c>
      <c r="AL2321" s="77">
        <f>IF(G2321&gt;Variables!$G$9,0,1)</f>
        <v>1</v>
      </c>
      <c r="AM2321" s="77">
        <f>IF(AND(K2321&gt;Variables!$G$10,K2321&lt;Variables!$G$11),0,1)</f>
        <v>1</v>
      </c>
      <c r="AN2321" s="77">
        <f>IF(H2321&lt;Variables!$G$13,1,0)</f>
        <v>1</v>
      </c>
      <c r="AO2321" s="77">
        <f>IF(R2321&lt;Variables!$G$12,0,1)</f>
        <v>0</v>
      </c>
      <c r="AP2321" s="78">
        <f t="shared" si="73"/>
        <v>1</v>
      </c>
      <c r="AQ2321" s="77">
        <f>IF(V2321&lt;Variables!$G$15,1,0)</f>
        <v>1</v>
      </c>
      <c r="AR2321" s="126">
        <v>0</v>
      </c>
      <c r="AS2321" s="126">
        <v>0</v>
      </c>
      <c r="AT2321" s="126">
        <v>1</v>
      </c>
      <c r="AU2321" s="126">
        <v>0</v>
      </c>
      <c r="BA2321" s="126">
        <v>-2.25</v>
      </c>
    </row>
    <row r="2322" spans="3:53" ht="14.5" x14ac:dyDescent="0.35">
      <c r="C2322" s="126" t="s">
        <v>367</v>
      </c>
      <c r="D2322" s="126" t="s">
        <v>130</v>
      </c>
      <c r="E2322" s="126">
        <v>15.32</v>
      </c>
      <c r="F2322" s="126">
        <v>7.82</v>
      </c>
      <c r="G2322" s="126">
        <v>5.03</v>
      </c>
      <c r="H2322" s="126">
        <v>2590</v>
      </c>
      <c r="I2322" s="126">
        <v>450.22699999999998</v>
      </c>
      <c r="J2322" s="126" t="s">
        <v>75</v>
      </c>
      <c r="K2322" s="126">
        <v>58.7</v>
      </c>
      <c r="L2322" s="126">
        <v>15.247</v>
      </c>
      <c r="M2322" s="126">
        <v>1.9676001836404281E-2</v>
      </c>
      <c r="N2322" s="126">
        <v>15.084348</v>
      </c>
      <c r="O2322" s="126">
        <v>1.0981714290866249</v>
      </c>
      <c r="P2322" s="126">
        <v>260032</v>
      </c>
      <c r="Q2322" s="126">
        <v>1389000</v>
      </c>
      <c r="R2322" s="126">
        <v>0.19</v>
      </c>
      <c r="S2322" s="126">
        <v>29.401</v>
      </c>
      <c r="T2322" s="126">
        <v>5.641</v>
      </c>
      <c r="U2322" s="126">
        <v>15.4536</v>
      </c>
      <c r="V2322" s="126">
        <v>2.4561260526005131</v>
      </c>
      <c r="AC2322" s="126">
        <v>15.9</v>
      </c>
      <c r="AD2322" s="126">
        <v>15.22</v>
      </c>
      <c r="AH2322" s="77">
        <f>IF(AND(M2322&lt;Variables!$G$6,M2322&gt;Variables!$G$5),0,1)</f>
        <v>1</v>
      </c>
      <c r="AI2322" s="77">
        <f t="shared" si="72"/>
        <v>0</v>
      </c>
      <c r="AJ2322" s="77">
        <f>IF(I2322&gt;Variables!$G$7,0,1)</f>
        <v>0</v>
      </c>
      <c r="AK2322" s="77">
        <f>IF(F2322&gt;Variables!$G$8,0,1)</f>
        <v>1</v>
      </c>
      <c r="AL2322" s="77">
        <f>IF(G2322&gt;Variables!$G$9,0,1)</f>
        <v>1</v>
      </c>
      <c r="AM2322" s="77">
        <f>IF(AND(K2322&gt;Variables!$G$10,K2322&lt;Variables!$G$11),0,1)</f>
        <v>1</v>
      </c>
      <c r="AN2322" s="77">
        <f>IF(H2322&lt;Variables!$G$13,1,0)</f>
        <v>0</v>
      </c>
      <c r="AO2322" s="77">
        <f>IF(R2322&lt;Variables!$G$12,0,1)</f>
        <v>0</v>
      </c>
      <c r="AP2322" s="78">
        <f t="shared" si="73"/>
        <v>1</v>
      </c>
      <c r="AQ2322" s="77">
        <f>IF(V2322&lt;Variables!$G$15,1,0)</f>
        <v>1</v>
      </c>
      <c r="AR2322" s="126">
        <v>0</v>
      </c>
      <c r="AS2322" s="126">
        <v>1</v>
      </c>
      <c r="AT2322" s="126">
        <v>0</v>
      </c>
      <c r="AU2322" s="126">
        <v>0</v>
      </c>
      <c r="BA2322" s="126">
        <v>0.77</v>
      </c>
    </row>
    <row r="2323" spans="3:53" ht="14.5" x14ac:dyDescent="0.35">
      <c r="C2323" s="126" t="s">
        <v>367</v>
      </c>
      <c r="D2323" s="126" t="s">
        <v>172</v>
      </c>
      <c r="E2323" s="126">
        <v>57.28</v>
      </c>
      <c r="F2323" s="126">
        <v>6.95</v>
      </c>
      <c r="G2323" s="126">
        <v>4.8899999999999997</v>
      </c>
      <c r="H2323" s="126">
        <v>7410</v>
      </c>
      <c r="I2323" s="126">
        <v>139340.07</v>
      </c>
      <c r="J2323" s="126" t="s">
        <v>75</v>
      </c>
      <c r="K2323" s="126">
        <v>63.85</v>
      </c>
      <c r="L2323" s="126">
        <v>56.89376</v>
      </c>
      <c r="M2323" s="126">
        <v>0.49432486093377692</v>
      </c>
      <c r="N2323" s="126">
        <v>55.448871428571429</v>
      </c>
      <c r="O2323" s="126">
        <v>3.1130093849649318</v>
      </c>
      <c r="P2323" s="126">
        <v>338446</v>
      </c>
      <c r="Q2323" s="126">
        <v>1245000</v>
      </c>
      <c r="R2323" s="126">
        <v>0.27</v>
      </c>
      <c r="S2323" s="126">
        <v>29.401</v>
      </c>
      <c r="T2323" s="126">
        <v>5.641</v>
      </c>
      <c r="U2323" s="126">
        <v>15.4536</v>
      </c>
      <c r="V2323" s="126">
        <v>2.4778611523682041</v>
      </c>
      <c r="AC2323" s="126">
        <v>58.398600000000002</v>
      </c>
      <c r="AD2323" s="126">
        <v>54.424999999999997</v>
      </c>
      <c r="AH2323" s="77">
        <f>IF(AND(M2323&lt;Variables!$G$6,M2323&gt;Variables!$G$5),0,1)</f>
        <v>1</v>
      </c>
      <c r="AI2323" s="77">
        <f t="shared" si="72"/>
        <v>0</v>
      </c>
      <c r="AJ2323" s="77">
        <f>IF(I2323&gt;Variables!$G$7,0,1)</f>
        <v>0</v>
      </c>
      <c r="AK2323" s="77">
        <f>IF(F2323&gt;Variables!$G$8,0,1)</f>
        <v>1</v>
      </c>
      <c r="AL2323" s="77">
        <f>IF(G2323&gt;Variables!$G$9,0,1)</f>
        <v>1</v>
      </c>
      <c r="AM2323" s="77">
        <f>IF(AND(K2323&gt;Variables!$G$10,K2323&lt;Variables!$G$11),0,1)</f>
        <v>0</v>
      </c>
      <c r="AN2323" s="77">
        <f>IF(H2323&lt;Variables!$G$13,1,0)</f>
        <v>0</v>
      </c>
      <c r="AO2323" s="77">
        <f>IF(R2323&lt;Variables!$G$12,0,1)</f>
        <v>0</v>
      </c>
      <c r="AP2323" s="78">
        <f t="shared" si="73"/>
        <v>1</v>
      </c>
      <c r="AQ2323" s="77">
        <f>IF(V2323&lt;Variables!$G$15,1,0)</f>
        <v>1</v>
      </c>
      <c r="AR2323" s="126">
        <v>0</v>
      </c>
      <c r="AS2323" s="126">
        <v>0</v>
      </c>
      <c r="AT2323" s="126">
        <v>1</v>
      </c>
      <c r="AU2323" s="126">
        <v>0</v>
      </c>
      <c r="BA2323" s="126">
        <v>-0.96</v>
      </c>
    </row>
    <row r="2324" spans="3:53" ht="14.5" x14ac:dyDescent="0.35">
      <c r="C2324" s="126" t="s">
        <v>367</v>
      </c>
      <c r="D2324" s="126" t="s">
        <v>131</v>
      </c>
      <c r="E2324" s="126">
        <v>1.51</v>
      </c>
      <c r="F2324" s="126">
        <v>16.670000000000002</v>
      </c>
      <c r="G2324" s="126">
        <v>8.6999999999999993</v>
      </c>
      <c r="H2324" s="126">
        <v>2280</v>
      </c>
      <c r="I2324" s="126">
        <v>2.351</v>
      </c>
      <c r="J2324" s="126" t="s">
        <v>74</v>
      </c>
      <c r="K2324" s="126">
        <v>50.23</v>
      </c>
      <c r="L2324" s="126">
        <v>1.5154049999999999</v>
      </c>
      <c r="M2324" s="126">
        <v>-1.0165599295237979</v>
      </c>
      <c r="N2324" s="126">
        <v>1.483312</v>
      </c>
      <c r="O2324" s="126">
        <v>1.1250498883579469</v>
      </c>
      <c r="P2324" s="126">
        <v>50588000</v>
      </c>
      <c r="Q2324" s="126">
        <v>19257000</v>
      </c>
      <c r="R2324" s="126">
        <v>2.63</v>
      </c>
      <c r="S2324" s="126">
        <v>29.401</v>
      </c>
      <c r="T2324" s="126">
        <v>5.641</v>
      </c>
      <c r="U2324" s="126">
        <v>15.4536</v>
      </c>
      <c r="V2324" s="126">
        <v>2.396488597935206</v>
      </c>
      <c r="AC2324" s="126">
        <v>1.66</v>
      </c>
      <c r="AD2324" s="126">
        <v>1.46</v>
      </c>
      <c r="AH2324" s="77">
        <f>IF(AND(M2324&lt;Variables!$G$6,M2324&gt;Variables!$G$5),0,1)</f>
        <v>0</v>
      </c>
      <c r="AI2324" s="77">
        <f t="shared" si="72"/>
        <v>0</v>
      </c>
      <c r="AJ2324" s="77">
        <f>IF(I2324&gt;Variables!$G$7,0,1)</f>
        <v>1</v>
      </c>
      <c r="AK2324" s="77">
        <f>IF(F2324&gt;Variables!$G$8,0,1)</f>
        <v>0</v>
      </c>
      <c r="AL2324" s="77">
        <f>IF(G2324&gt;Variables!$G$9,0,1)</f>
        <v>1</v>
      </c>
      <c r="AM2324" s="77">
        <f>IF(AND(K2324&gt;Variables!$G$10,K2324&lt;Variables!$G$11),0,1)</f>
        <v>1</v>
      </c>
      <c r="AN2324" s="77">
        <f>IF(H2324&lt;Variables!$G$13,1,0)</f>
        <v>0</v>
      </c>
      <c r="AO2324" s="77">
        <f>IF(R2324&lt;Variables!$G$12,0,1)</f>
        <v>1</v>
      </c>
      <c r="AP2324" s="78">
        <f t="shared" si="73"/>
        <v>0</v>
      </c>
      <c r="AQ2324" s="77">
        <f>IF(V2324&lt;Variables!$G$15,1,0)</f>
        <v>1</v>
      </c>
      <c r="AR2324" s="126">
        <v>1</v>
      </c>
      <c r="AS2324" s="126">
        <v>0</v>
      </c>
      <c r="AT2324" s="126">
        <v>0</v>
      </c>
      <c r="AU2324" s="126">
        <v>0</v>
      </c>
      <c r="BA2324" s="126">
        <v>2</v>
      </c>
    </row>
    <row r="2325" spans="3:53" ht="14.5" x14ac:dyDescent="0.35">
      <c r="C2325" s="126" t="s">
        <v>367</v>
      </c>
      <c r="D2325" s="126" t="s">
        <v>124</v>
      </c>
      <c r="E2325" s="126">
        <v>6.05</v>
      </c>
      <c r="F2325" s="126">
        <v>6.17</v>
      </c>
      <c r="G2325" s="126">
        <v>4.87</v>
      </c>
      <c r="H2325" s="126">
        <v>2970</v>
      </c>
      <c r="I2325" s="126">
        <v>292.80099999999999</v>
      </c>
      <c r="J2325" s="126" t="s">
        <v>75</v>
      </c>
      <c r="K2325" s="126">
        <v>56.67</v>
      </c>
      <c r="L2325" s="126">
        <v>6.0324749999999998</v>
      </c>
      <c r="M2325" s="126">
        <v>-4.102793629479709E-2</v>
      </c>
      <c r="N2325" s="126">
        <v>5.9909259999999982</v>
      </c>
      <c r="O2325" s="126">
        <v>0.65221970693682518</v>
      </c>
      <c r="P2325" s="126">
        <v>593477</v>
      </c>
      <c r="Q2325" s="126">
        <v>2342000</v>
      </c>
      <c r="R2325" s="126">
        <v>0.25</v>
      </c>
      <c r="S2325" s="126">
        <v>29.401</v>
      </c>
      <c r="T2325" s="126">
        <v>5.641</v>
      </c>
      <c r="U2325" s="126">
        <v>15.4536</v>
      </c>
      <c r="V2325" s="126">
        <v>2.4379582458393938</v>
      </c>
      <c r="AC2325" s="126">
        <v>6.14</v>
      </c>
      <c r="AD2325" s="126">
        <v>5.98</v>
      </c>
      <c r="AH2325" s="77">
        <f>IF(AND(M2325&lt;Variables!$G$6,M2325&gt;Variables!$G$5),0,1)</f>
        <v>1</v>
      </c>
      <c r="AI2325" s="77">
        <f t="shared" si="72"/>
        <v>0</v>
      </c>
      <c r="AJ2325" s="77">
        <f>IF(I2325&gt;Variables!$G$7,0,1)</f>
        <v>0</v>
      </c>
      <c r="AK2325" s="77">
        <f>IF(F2325&gt;Variables!$G$8,0,1)</f>
        <v>1</v>
      </c>
      <c r="AL2325" s="77">
        <f>IF(G2325&gt;Variables!$G$9,0,1)</f>
        <v>1</v>
      </c>
      <c r="AM2325" s="77">
        <f>IF(AND(K2325&gt;Variables!$G$10,K2325&lt;Variables!$G$11),0,1)</f>
        <v>1</v>
      </c>
      <c r="AN2325" s="77">
        <f>IF(H2325&lt;Variables!$G$13,1,0)</f>
        <v>0</v>
      </c>
      <c r="AO2325" s="77">
        <f>IF(R2325&lt;Variables!$G$12,0,1)</f>
        <v>0</v>
      </c>
      <c r="AP2325" s="78">
        <f t="shared" si="73"/>
        <v>1</v>
      </c>
      <c r="AQ2325" s="77">
        <f>IF(V2325&lt;Variables!$G$15,1,0)</f>
        <v>1</v>
      </c>
      <c r="AR2325" s="126">
        <v>0</v>
      </c>
      <c r="AS2325" s="126">
        <v>0</v>
      </c>
      <c r="AT2325" s="126">
        <v>0</v>
      </c>
      <c r="AU2325" s="126">
        <v>1</v>
      </c>
      <c r="BA2325" s="126">
        <v>-0.78</v>
      </c>
    </row>
    <row r="2326" spans="3:53" ht="14.5" x14ac:dyDescent="0.35">
      <c r="C2326" s="126" t="s">
        <v>367</v>
      </c>
      <c r="D2326" s="126" t="s">
        <v>343</v>
      </c>
      <c r="E2326" s="126">
        <v>51.93</v>
      </c>
      <c r="F2326" s="126">
        <v>6.02</v>
      </c>
      <c r="G2326" s="126">
        <v>3.96</v>
      </c>
      <c r="H2326" s="126">
        <v>10730</v>
      </c>
      <c r="I2326" s="126">
        <v>97.65</v>
      </c>
      <c r="J2326" s="126" t="s">
        <v>75</v>
      </c>
      <c r="K2326" s="126">
        <v>55.26</v>
      </c>
      <c r="L2326" s="126">
        <v>51.769944999999993</v>
      </c>
      <c r="M2326" s="126">
        <v>1.062392475216119E-4</v>
      </c>
      <c r="N2326" s="126">
        <v>51.549948000000001</v>
      </c>
      <c r="O2326" s="126">
        <v>0.42687142962782931</v>
      </c>
      <c r="P2326" s="126">
        <v>1090000</v>
      </c>
      <c r="Q2326" s="126">
        <v>1956000</v>
      </c>
      <c r="R2326" s="126">
        <v>0.56000000000000005</v>
      </c>
      <c r="S2326" s="126">
        <v>29.401</v>
      </c>
      <c r="T2326" s="126">
        <v>5.641</v>
      </c>
      <c r="U2326" s="126">
        <v>15.4536</v>
      </c>
      <c r="V2326" s="126">
        <v>2.4214892239119039</v>
      </c>
      <c r="AC2326" s="126">
        <v>52.34</v>
      </c>
      <c r="AD2326" s="126">
        <v>51.19</v>
      </c>
      <c r="AH2326" s="77">
        <f>IF(AND(M2326&lt;Variables!$G$6,M2326&gt;Variables!$G$5),0,1)</f>
        <v>1</v>
      </c>
      <c r="AI2326" s="77">
        <f t="shared" si="72"/>
        <v>0</v>
      </c>
      <c r="AJ2326" s="77">
        <f>IF(I2326&gt;Variables!$G$7,0,1)</f>
        <v>0</v>
      </c>
      <c r="AK2326" s="77">
        <f>IF(F2326&gt;Variables!$G$8,0,1)</f>
        <v>1</v>
      </c>
      <c r="AL2326" s="77">
        <f>IF(G2326&gt;Variables!$G$9,0,1)</f>
        <v>1</v>
      </c>
      <c r="AM2326" s="77">
        <f>IF(AND(K2326&gt;Variables!$G$10,K2326&lt;Variables!$G$11),0,1)</f>
        <v>1</v>
      </c>
      <c r="AN2326" s="77">
        <f>IF(H2326&lt;Variables!$G$13,1,0)</f>
        <v>0</v>
      </c>
      <c r="AO2326" s="77">
        <f>IF(R2326&lt;Variables!$G$12,0,1)</f>
        <v>0</v>
      </c>
      <c r="AP2326" s="78">
        <f t="shared" si="73"/>
        <v>1</v>
      </c>
      <c r="AQ2326" s="77">
        <f>IF(V2326&lt;Variables!$G$15,1,0)</f>
        <v>1</v>
      </c>
      <c r="AR2326" s="126">
        <v>0</v>
      </c>
      <c r="AS2326" s="126">
        <v>0</v>
      </c>
      <c r="AT2326" s="126">
        <v>0</v>
      </c>
      <c r="AU2326" s="126">
        <v>1</v>
      </c>
      <c r="BA2326" s="126">
        <v>-0.28000000000000003</v>
      </c>
    </row>
    <row r="2327" spans="3:53" ht="14.5" x14ac:dyDescent="0.35">
      <c r="C2327" s="126" t="s">
        <v>367</v>
      </c>
      <c r="D2327" s="126" t="s">
        <v>344</v>
      </c>
      <c r="E2327" s="126">
        <v>43.56</v>
      </c>
      <c r="F2327" s="126">
        <v>5.77</v>
      </c>
      <c r="G2327" s="126">
        <v>4.09</v>
      </c>
      <c r="H2327" s="126">
        <v>2950</v>
      </c>
      <c r="I2327" s="126">
        <v>7.6719999999999997</v>
      </c>
      <c r="J2327" s="126" t="s">
        <v>75</v>
      </c>
      <c r="K2327" s="126">
        <v>50.9</v>
      </c>
      <c r="L2327" s="126">
        <v>43.331919999999997</v>
      </c>
      <c r="M2327" s="126">
        <v>-0.1198192925677021</v>
      </c>
      <c r="N2327" s="126">
        <v>43.188088000000008</v>
      </c>
      <c r="O2327" s="126">
        <v>0.21281794183616909</v>
      </c>
      <c r="P2327" s="126">
        <v>226066</v>
      </c>
      <c r="Q2327" s="126">
        <v>662952</v>
      </c>
      <c r="R2327" s="126">
        <v>0.34</v>
      </c>
      <c r="S2327" s="126">
        <v>29.401</v>
      </c>
      <c r="T2327" s="126">
        <v>5.641</v>
      </c>
      <c r="U2327" s="126">
        <v>15.4536</v>
      </c>
      <c r="V2327" s="126">
        <v>2.379750735912002</v>
      </c>
      <c r="AC2327" s="126">
        <v>43.53</v>
      </c>
      <c r="AD2327" s="126">
        <v>42.41</v>
      </c>
      <c r="AH2327" s="77">
        <f>IF(AND(M2327&lt;Variables!$G$6,M2327&gt;Variables!$G$5),0,1)</f>
        <v>1</v>
      </c>
      <c r="AI2327" s="77">
        <f t="shared" si="72"/>
        <v>0</v>
      </c>
      <c r="AJ2327" s="77">
        <f>IF(I2327&gt;Variables!$G$7,0,1)</f>
        <v>1</v>
      </c>
      <c r="AK2327" s="77">
        <f>IF(F2327&gt;Variables!$G$8,0,1)</f>
        <v>1</v>
      </c>
      <c r="AL2327" s="77">
        <f>IF(G2327&gt;Variables!$G$9,0,1)</f>
        <v>1</v>
      </c>
      <c r="AM2327" s="77">
        <f>IF(AND(K2327&gt;Variables!$G$10,K2327&lt;Variables!$G$11),0,1)</f>
        <v>1</v>
      </c>
      <c r="AN2327" s="77">
        <f>IF(H2327&lt;Variables!$G$13,1,0)</f>
        <v>0</v>
      </c>
      <c r="AO2327" s="77">
        <f>IF(R2327&lt;Variables!$G$12,0,1)</f>
        <v>0</v>
      </c>
      <c r="AP2327" s="78">
        <f t="shared" si="73"/>
        <v>1</v>
      </c>
      <c r="AQ2327" s="77">
        <f>IF(V2327&lt;Variables!$G$15,1,0)</f>
        <v>1</v>
      </c>
      <c r="AR2327" s="126">
        <v>0</v>
      </c>
      <c r="AS2327" s="126">
        <v>0</v>
      </c>
      <c r="AT2327" s="126">
        <v>0</v>
      </c>
      <c r="AU2327" s="126">
        <v>1</v>
      </c>
      <c r="BA2327" s="126">
        <v>-1.75</v>
      </c>
    </row>
    <row r="2328" spans="3:53" ht="14.5" x14ac:dyDescent="0.35">
      <c r="C2328" s="126" t="s">
        <v>367</v>
      </c>
      <c r="D2328" s="126" t="s">
        <v>195</v>
      </c>
      <c r="E2328" s="126">
        <v>31.01</v>
      </c>
      <c r="F2328" s="126">
        <v>5.58</v>
      </c>
      <c r="G2328" s="126">
        <v>4.08</v>
      </c>
      <c r="H2328" s="126">
        <v>3510</v>
      </c>
      <c r="I2328" s="126">
        <v>-6.6000000000000003E-2</v>
      </c>
      <c r="J2328" s="126" t="s">
        <v>75</v>
      </c>
      <c r="K2328" s="126">
        <v>43.13</v>
      </c>
      <c r="L2328" s="126">
        <v>31.16477333333334</v>
      </c>
      <c r="M2328" s="126">
        <v>-0.88167922928366893</v>
      </c>
      <c r="N2328" s="126">
        <v>31.13512368421053</v>
      </c>
      <c r="O2328" s="126">
        <v>-0.78728990029622048</v>
      </c>
      <c r="P2328" s="126">
        <v>62517</v>
      </c>
      <c r="Q2328" s="126">
        <v>735952</v>
      </c>
      <c r="R2328" s="126">
        <v>0.08</v>
      </c>
      <c r="S2328" s="126">
        <v>29.401</v>
      </c>
      <c r="T2328" s="126">
        <v>5.641</v>
      </c>
      <c r="U2328" s="126">
        <v>15.4536</v>
      </c>
      <c r="V2328" s="126">
        <v>2.3012574503120189</v>
      </c>
      <c r="AC2328" s="126">
        <v>31</v>
      </c>
      <c r="AD2328" s="126">
        <v>29.8736</v>
      </c>
      <c r="AH2328" s="77">
        <f>IF(AND(M2328&lt;Variables!$G$6,M2328&gt;Variables!$G$5),0,1)</f>
        <v>1</v>
      </c>
      <c r="AI2328" s="77">
        <f t="shared" si="72"/>
        <v>0</v>
      </c>
      <c r="AJ2328" s="77">
        <f>IF(I2328&gt;Variables!$G$7,0,1)</f>
        <v>1</v>
      </c>
      <c r="AK2328" s="77">
        <f>IF(F2328&gt;Variables!$G$8,0,1)</f>
        <v>1</v>
      </c>
      <c r="AL2328" s="77">
        <f>IF(G2328&gt;Variables!$G$9,0,1)</f>
        <v>1</v>
      </c>
      <c r="AM2328" s="77">
        <f>IF(AND(K2328&gt;Variables!$G$10,K2328&lt;Variables!$G$11),0,1)</f>
        <v>1</v>
      </c>
      <c r="AN2328" s="77">
        <f>IF(H2328&lt;Variables!$G$13,1,0)</f>
        <v>0</v>
      </c>
      <c r="AO2328" s="77">
        <f>IF(R2328&lt;Variables!$G$12,0,1)</f>
        <v>0</v>
      </c>
      <c r="AP2328" s="78">
        <f t="shared" si="73"/>
        <v>1</v>
      </c>
      <c r="AQ2328" s="77">
        <f>IF(V2328&lt;Variables!$G$15,1,0)</f>
        <v>1</v>
      </c>
      <c r="AR2328" s="126">
        <v>0</v>
      </c>
      <c r="AS2328" s="126">
        <v>0</v>
      </c>
      <c r="AT2328" s="126">
        <v>1</v>
      </c>
      <c r="AU2328" s="126">
        <v>0</v>
      </c>
      <c r="BA2328" s="126">
        <v>-2.25</v>
      </c>
    </row>
    <row r="2329" spans="3:53" ht="14.5" x14ac:dyDescent="0.35">
      <c r="C2329" s="126" t="s">
        <v>367</v>
      </c>
      <c r="D2329" s="126" t="s">
        <v>142</v>
      </c>
      <c r="E2329" s="126">
        <v>45.84</v>
      </c>
      <c r="F2329" s="126">
        <v>5.57</v>
      </c>
      <c r="G2329" s="126">
        <v>4.01</v>
      </c>
      <c r="H2329" s="126">
        <v>3940</v>
      </c>
      <c r="I2329" s="126">
        <v>66.194999999999993</v>
      </c>
      <c r="J2329" s="126" t="s">
        <v>75</v>
      </c>
      <c r="K2329" s="126">
        <v>69.989999999999995</v>
      </c>
      <c r="L2329" s="126">
        <v>45.512321428571433</v>
      </c>
      <c r="M2329" s="126">
        <v>0.30250834742552818</v>
      </c>
      <c r="N2329" s="126">
        <v>45.153500000000008</v>
      </c>
      <c r="O2329" s="126">
        <v>1.099582535130146</v>
      </c>
      <c r="P2329" s="126">
        <v>57823</v>
      </c>
      <c r="Q2329" s="126">
        <v>404528</v>
      </c>
      <c r="R2329" s="126">
        <v>0.14000000000000001</v>
      </c>
      <c r="S2329" s="126">
        <v>29.401</v>
      </c>
      <c r="T2329" s="126">
        <v>5.641</v>
      </c>
      <c r="U2329" s="126">
        <v>15.4536</v>
      </c>
      <c r="V2329" s="126">
        <v>2.5487670372607112</v>
      </c>
      <c r="AC2329" s="126">
        <v>46.03</v>
      </c>
      <c r="AD2329" s="126">
        <v>45.22</v>
      </c>
      <c r="AH2329" s="77">
        <f>IF(AND(M2329&lt;Variables!$G$6,M2329&gt;Variables!$G$5),0,1)</f>
        <v>1</v>
      </c>
      <c r="AI2329" s="77">
        <f t="shared" si="72"/>
        <v>0</v>
      </c>
      <c r="AJ2329" s="77">
        <f>IF(I2329&gt;Variables!$G$7,0,1)</f>
        <v>0</v>
      </c>
      <c r="AK2329" s="77">
        <f>IF(F2329&gt;Variables!$G$8,0,1)</f>
        <v>1</v>
      </c>
      <c r="AL2329" s="77">
        <f>IF(G2329&gt;Variables!$G$9,0,1)</f>
        <v>1</v>
      </c>
      <c r="AM2329" s="77">
        <f>IF(AND(K2329&gt;Variables!$G$10,K2329&lt;Variables!$G$11),0,1)</f>
        <v>0</v>
      </c>
      <c r="AN2329" s="77">
        <f>IF(H2329&lt;Variables!$G$13,1,0)</f>
        <v>0</v>
      </c>
      <c r="AO2329" s="77">
        <f>IF(R2329&lt;Variables!$G$12,0,1)</f>
        <v>0</v>
      </c>
      <c r="AP2329" s="78">
        <f t="shared" si="73"/>
        <v>1</v>
      </c>
      <c r="AQ2329" s="77">
        <f>IF(V2329&lt;Variables!$G$15,1,0)</f>
        <v>1</v>
      </c>
      <c r="AR2329" s="126">
        <v>0</v>
      </c>
      <c r="AS2329" s="126">
        <v>1</v>
      </c>
      <c r="AT2329" s="126">
        <v>0</v>
      </c>
      <c r="AU2329" s="126">
        <v>0</v>
      </c>
      <c r="BA2329" s="126">
        <v>-0.06</v>
      </c>
    </row>
    <row r="2330" spans="3:53" ht="14.5" x14ac:dyDescent="0.35">
      <c r="C2330" s="126" t="s">
        <v>367</v>
      </c>
      <c r="D2330" s="126" t="s">
        <v>340</v>
      </c>
      <c r="E2330" s="126">
        <v>35.96</v>
      </c>
      <c r="F2330" s="126">
        <v>5.55</v>
      </c>
      <c r="G2330" s="126">
        <v>2.04</v>
      </c>
      <c r="H2330" s="126">
        <v>3340</v>
      </c>
      <c r="I2330" s="126">
        <v>-1.2170000000000001</v>
      </c>
      <c r="J2330" s="126" t="s">
        <v>75</v>
      </c>
      <c r="K2330" s="126">
        <v>31.64</v>
      </c>
      <c r="L2330" s="126">
        <v>35.93840999999999</v>
      </c>
      <c r="M2330" s="126">
        <v>-0.56599610277692047</v>
      </c>
      <c r="N2330" s="126">
        <v>36.279960416666668</v>
      </c>
      <c r="O2330" s="126">
        <v>-1.5020976054216399</v>
      </c>
      <c r="P2330" s="126">
        <v>368791</v>
      </c>
      <c r="Q2330" s="126">
        <v>915458</v>
      </c>
      <c r="R2330" s="126">
        <v>0.4</v>
      </c>
      <c r="S2330" s="126">
        <v>29.401</v>
      </c>
      <c r="T2330" s="126">
        <v>5.641</v>
      </c>
      <c r="U2330" s="126">
        <v>15.4536</v>
      </c>
      <c r="V2330" s="126">
        <v>2.1614951024373088</v>
      </c>
      <c r="AC2330" s="126">
        <v>36.5</v>
      </c>
      <c r="AD2330" s="126">
        <v>35</v>
      </c>
      <c r="AH2330" s="77">
        <f>IF(AND(M2330&lt;Variables!$G$6,M2330&gt;Variables!$G$5),0,1)</f>
        <v>1</v>
      </c>
      <c r="AI2330" s="77">
        <f t="shared" si="72"/>
        <v>1</v>
      </c>
      <c r="AJ2330" s="77">
        <f>IF(I2330&gt;Variables!$G$7,0,1)</f>
        <v>1</v>
      </c>
      <c r="AK2330" s="77">
        <f>IF(F2330&gt;Variables!$G$8,0,1)</f>
        <v>1</v>
      </c>
      <c r="AL2330" s="77">
        <f>IF(G2330&gt;Variables!$G$9,0,1)</f>
        <v>1</v>
      </c>
      <c r="AM2330" s="77">
        <f>IF(AND(K2330&gt;Variables!$G$10,K2330&lt;Variables!$G$11),0,1)</f>
        <v>1</v>
      </c>
      <c r="AN2330" s="77">
        <f>IF(H2330&lt;Variables!$G$13,1,0)</f>
        <v>0</v>
      </c>
      <c r="AO2330" s="77">
        <f>IF(R2330&lt;Variables!$G$12,0,1)</f>
        <v>0</v>
      </c>
      <c r="AP2330" s="78">
        <f t="shared" si="73"/>
        <v>1</v>
      </c>
      <c r="AQ2330" s="77">
        <f>IF(V2330&lt;Variables!$G$15,1,0)</f>
        <v>1</v>
      </c>
      <c r="AR2330" s="126">
        <v>0</v>
      </c>
      <c r="AS2330" s="126">
        <v>0</v>
      </c>
      <c r="AT2330" s="126">
        <v>1</v>
      </c>
      <c r="AU2330" s="126">
        <v>0</v>
      </c>
      <c r="BA2330" s="126">
        <v>-2.25</v>
      </c>
    </row>
    <row r="2331" spans="3:53" ht="14.5" x14ac:dyDescent="0.35">
      <c r="C2331" s="126" t="s">
        <v>367</v>
      </c>
      <c r="D2331" s="126" t="s">
        <v>156</v>
      </c>
      <c r="E2331" s="126">
        <v>11.77</v>
      </c>
      <c r="F2331" s="126">
        <v>5.46</v>
      </c>
      <c r="G2331" s="126">
        <v>4.38</v>
      </c>
      <c r="H2331" s="126">
        <v>2140</v>
      </c>
      <c r="I2331" s="126">
        <v>-8.5000000000000006E-2</v>
      </c>
      <c r="J2331" s="126" t="s">
        <v>75</v>
      </c>
      <c r="K2331" s="126">
        <v>61.28</v>
      </c>
      <c r="L2331" s="126">
        <v>11.617749999999999</v>
      </c>
      <c r="M2331" s="126">
        <v>0.62189322373091682</v>
      </c>
      <c r="N2331" s="126">
        <v>11.60854</v>
      </c>
      <c r="O2331" s="126">
        <v>0.7017247646990602</v>
      </c>
      <c r="P2331" s="126">
        <v>353616</v>
      </c>
      <c r="Q2331" s="126">
        <v>1479000</v>
      </c>
      <c r="R2331" s="126">
        <v>0.24</v>
      </c>
      <c r="S2331" s="126">
        <v>29.401</v>
      </c>
      <c r="T2331" s="126">
        <v>5.641</v>
      </c>
      <c r="U2331" s="126">
        <v>15.4536</v>
      </c>
      <c r="V2331" s="126">
        <v>2.4474323845150749</v>
      </c>
      <c r="AC2331" s="126">
        <v>11.74</v>
      </c>
      <c r="AD2331" s="126">
        <v>11.145</v>
      </c>
      <c r="AH2331" s="77">
        <f>IF(AND(M2331&lt;Variables!$G$6,M2331&gt;Variables!$G$5),0,1)</f>
        <v>1</v>
      </c>
      <c r="AI2331" s="77">
        <f t="shared" si="72"/>
        <v>0</v>
      </c>
      <c r="AJ2331" s="77">
        <f>IF(I2331&gt;Variables!$G$7,0,1)</f>
        <v>1</v>
      </c>
      <c r="AK2331" s="77">
        <f>IF(F2331&gt;Variables!$G$8,0,1)</f>
        <v>1</v>
      </c>
      <c r="AL2331" s="77">
        <f>IF(G2331&gt;Variables!$G$9,0,1)</f>
        <v>1</v>
      </c>
      <c r="AM2331" s="77">
        <f>IF(AND(K2331&gt;Variables!$G$10,K2331&lt;Variables!$G$11),0,1)</f>
        <v>1</v>
      </c>
      <c r="AN2331" s="77">
        <f>IF(H2331&lt;Variables!$G$13,1,0)</f>
        <v>0</v>
      </c>
      <c r="AO2331" s="77">
        <f>IF(R2331&lt;Variables!$G$12,0,1)</f>
        <v>0</v>
      </c>
      <c r="AP2331" s="78">
        <f t="shared" si="73"/>
        <v>1</v>
      </c>
      <c r="AQ2331" s="77">
        <f>IF(V2331&lt;Variables!$G$15,1,0)</f>
        <v>1</v>
      </c>
      <c r="AR2331" s="126">
        <v>0</v>
      </c>
      <c r="AS2331" s="126">
        <v>0</v>
      </c>
      <c r="AT2331" s="126">
        <v>1</v>
      </c>
      <c r="AU2331" s="126">
        <v>0</v>
      </c>
      <c r="BA2331" s="126">
        <v>-2.25</v>
      </c>
    </row>
    <row r="2332" spans="3:53" ht="14.5" x14ac:dyDescent="0.35">
      <c r="C2332" s="126" t="s">
        <v>367</v>
      </c>
      <c r="D2332" s="126" t="s">
        <v>120</v>
      </c>
      <c r="E2332" s="126">
        <v>12.18</v>
      </c>
      <c r="F2332" s="126">
        <v>5.44</v>
      </c>
      <c r="G2332" s="126">
        <v>0.75</v>
      </c>
      <c r="H2332" s="126">
        <v>6950</v>
      </c>
      <c r="I2332" s="126">
        <v>-52.652999999999999</v>
      </c>
      <c r="J2332" s="126" t="s">
        <v>75</v>
      </c>
      <c r="K2332" s="126">
        <v>59.28</v>
      </c>
      <c r="L2332" s="126">
        <v>12.014665000000001</v>
      </c>
      <c r="M2332" s="126">
        <v>0.75187281543015472</v>
      </c>
      <c r="N2332" s="126">
        <v>12.023669999999999</v>
      </c>
      <c r="O2332" s="126">
        <v>0.67641576989389463</v>
      </c>
      <c r="P2332" s="126">
        <v>60736000</v>
      </c>
      <c r="Q2332" s="126">
        <v>30149000</v>
      </c>
      <c r="R2332" s="126">
        <v>2.0099999999999998</v>
      </c>
      <c r="S2332" s="126">
        <v>29.401</v>
      </c>
      <c r="T2332" s="126">
        <v>5.641</v>
      </c>
      <c r="U2332" s="126">
        <v>15.4536</v>
      </c>
      <c r="V2332" s="126">
        <v>2.4234414341466861</v>
      </c>
      <c r="AC2332" s="126">
        <v>13.96</v>
      </c>
      <c r="AD2332" s="126">
        <v>12.02</v>
      </c>
      <c r="AH2332" s="77">
        <f>IF(AND(M2332&lt;Variables!$G$6,M2332&gt;Variables!$G$5),0,1)</f>
        <v>1</v>
      </c>
      <c r="AI2332" s="77">
        <f t="shared" si="72"/>
        <v>1</v>
      </c>
      <c r="AJ2332" s="77">
        <f>IF(I2332&gt;Variables!$G$7,0,1)</f>
        <v>1</v>
      </c>
      <c r="AK2332" s="77">
        <f>IF(F2332&gt;Variables!$G$8,0,1)</f>
        <v>1</v>
      </c>
      <c r="AL2332" s="77">
        <f>IF(G2332&gt;Variables!$G$9,0,1)</f>
        <v>1</v>
      </c>
      <c r="AM2332" s="77">
        <f>IF(AND(K2332&gt;Variables!$G$10,K2332&lt;Variables!$G$11),0,1)</f>
        <v>1</v>
      </c>
      <c r="AN2332" s="77">
        <f>IF(H2332&lt;Variables!$G$13,1,0)</f>
        <v>0</v>
      </c>
      <c r="AO2332" s="77">
        <f>IF(R2332&lt;Variables!$G$12,0,1)</f>
        <v>0</v>
      </c>
      <c r="AP2332" s="78">
        <f t="shared" si="73"/>
        <v>1</v>
      </c>
      <c r="AQ2332" s="77">
        <f>IF(V2332&lt;Variables!$G$15,1,0)</f>
        <v>1</v>
      </c>
      <c r="AR2332" s="126">
        <v>1</v>
      </c>
      <c r="AS2332" s="126">
        <v>0</v>
      </c>
      <c r="AT2332" s="126">
        <v>0</v>
      </c>
      <c r="AU2332" s="126">
        <v>0</v>
      </c>
      <c r="BA2332" s="126">
        <v>2</v>
      </c>
    </row>
    <row r="2333" spans="3:53" ht="14.5" x14ac:dyDescent="0.35">
      <c r="C2333" s="126" t="s">
        <v>367</v>
      </c>
      <c r="D2333" s="126" t="s">
        <v>345</v>
      </c>
      <c r="E2333" s="126">
        <v>60.82</v>
      </c>
      <c r="F2333" s="126">
        <v>82.25</v>
      </c>
      <c r="G2333" s="126">
        <v>0.04</v>
      </c>
      <c r="H2333" s="126">
        <v>621.19000000000005</v>
      </c>
      <c r="I2333" s="126">
        <v>32.337000000000003</v>
      </c>
      <c r="J2333" s="126" t="s">
        <v>74</v>
      </c>
      <c r="K2333" s="126">
        <v>74.760000000000005</v>
      </c>
      <c r="L2333" s="126">
        <v>60.550750000000008</v>
      </c>
      <c r="M2333" s="126">
        <v>0.1639120902713686</v>
      </c>
      <c r="N2333" s="126">
        <v>60.51126</v>
      </c>
      <c r="O2333" s="126">
        <v>0.22927964150804089</v>
      </c>
      <c r="P2333" s="126">
        <v>1990000</v>
      </c>
      <c r="Q2333" s="126">
        <v>72250</v>
      </c>
      <c r="R2333" s="126">
        <v>27.54</v>
      </c>
      <c r="S2333" s="126">
        <v>29.401</v>
      </c>
      <c r="T2333" s="126">
        <v>5.641</v>
      </c>
      <c r="U2333" s="126">
        <v>15.4536</v>
      </c>
      <c r="V2333" s="126">
        <v>2.6075310434833598</v>
      </c>
      <c r="AC2333" s="126">
        <v>62.1</v>
      </c>
      <c r="AD2333" s="126">
        <v>60.5</v>
      </c>
      <c r="AH2333" s="77">
        <f>IF(AND(M2333&lt;Variables!$G$6,M2333&gt;Variables!$G$5),0,1)</f>
        <v>1</v>
      </c>
      <c r="AI2333" s="77">
        <f t="shared" si="72"/>
        <v>0</v>
      </c>
      <c r="AJ2333" s="77">
        <f>IF(I2333&gt;Variables!$G$7,0,1)</f>
        <v>1</v>
      </c>
      <c r="AK2333" s="77">
        <f>IF(F2333&gt;Variables!$G$8,0,1)</f>
        <v>0</v>
      </c>
      <c r="AL2333" s="77">
        <f>IF(G2333&gt;Variables!$G$9,0,1)</f>
        <v>1</v>
      </c>
      <c r="AM2333" s="77">
        <f>IF(AND(K2333&gt;Variables!$G$10,K2333&lt;Variables!$G$11),0,1)</f>
        <v>1</v>
      </c>
      <c r="AN2333" s="77">
        <f>IF(H2333&lt;Variables!$G$13,1,0)</f>
        <v>1</v>
      </c>
      <c r="AO2333" s="77">
        <f>IF(R2333&lt;Variables!$G$12,0,1)</f>
        <v>1</v>
      </c>
      <c r="AP2333" s="78">
        <f t="shared" si="73"/>
        <v>0</v>
      </c>
      <c r="AQ2333" s="77">
        <f>IF(V2333&lt;Variables!$G$15,1,0)</f>
        <v>1</v>
      </c>
      <c r="AR2333" s="126">
        <v>0</v>
      </c>
      <c r="AS2333" s="126">
        <v>1</v>
      </c>
      <c r="AT2333" s="126">
        <v>0</v>
      </c>
      <c r="AU2333" s="126">
        <v>0</v>
      </c>
      <c r="BA2333" s="126">
        <v>0.19</v>
      </c>
    </row>
    <row r="2334" spans="3:53" ht="14.5" x14ac:dyDescent="0.35">
      <c r="C2334" s="126" t="s">
        <v>367</v>
      </c>
      <c r="D2334" s="126" t="s">
        <v>359</v>
      </c>
      <c r="E2334" s="126">
        <v>60.1</v>
      </c>
      <c r="F2334" s="126">
        <v>6.16</v>
      </c>
      <c r="G2334" s="126">
        <v>5.42</v>
      </c>
      <c r="H2334" s="126">
        <v>2410</v>
      </c>
      <c r="I2334" s="126">
        <v>-43.003</v>
      </c>
      <c r="J2334" s="126" t="s">
        <v>75</v>
      </c>
      <c r="K2334" s="126">
        <v>77.34</v>
      </c>
      <c r="L2334" s="126">
        <v>59.475382352941168</v>
      </c>
      <c r="M2334" s="126">
        <v>0.74756584904382672</v>
      </c>
      <c r="N2334" s="126">
        <v>59.095386363636358</v>
      </c>
      <c r="O2334" s="126">
        <v>1.3953942720493999</v>
      </c>
      <c r="P2334" s="126">
        <v>54796</v>
      </c>
      <c r="Q2334" s="126">
        <v>310204</v>
      </c>
      <c r="R2334" s="126">
        <v>0.18</v>
      </c>
      <c r="S2334" s="126">
        <v>29.401</v>
      </c>
      <c r="T2334" s="126">
        <v>5.641</v>
      </c>
      <c r="U2334" s="126">
        <v>15.4536</v>
      </c>
      <c r="V2334" s="126">
        <v>2.5717794434213261</v>
      </c>
      <c r="AC2334" s="126">
        <v>60.08</v>
      </c>
      <c r="AD2334" s="126">
        <v>58.58</v>
      </c>
      <c r="AH2334" s="77">
        <f>IF(AND(M2334&lt;Variables!$G$6,M2334&gt;Variables!$G$5),0,1)</f>
        <v>1</v>
      </c>
      <c r="AI2334" s="77">
        <f t="shared" si="72"/>
        <v>0</v>
      </c>
      <c r="AJ2334" s="77">
        <f>IF(I2334&gt;Variables!$G$7,0,1)</f>
        <v>1</v>
      </c>
      <c r="AK2334" s="77">
        <f>IF(F2334&gt;Variables!$G$8,0,1)</f>
        <v>1</v>
      </c>
      <c r="AL2334" s="77">
        <f>IF(G2334&gt;Variables!$G$9,0,1)</f>
        <v>1</v>
      </c>
      <c r="AM2334" s="77">
        <f>IF(AND(K2334&gt;Variables!$G$10,K2334&lt;Variables!$G$11),0,1)</f>
        <v>1</v>
      </c>
      <c r="AN2334" s="77">
        <f>IF(H2334&lt;Variables!$G$13,1,0)</f>
        <v>0</v>
      </c>
      <c r="AO2334" s="77">
        <f>IF(R2334&lt;Variables!$G$12,0,1)</f>
        <v>0</v>
      </c>
      <c r="AP2334" s="78">
        <f t="shared" si="73"/>
        <v>1</v>
      </c>
      <c r="AQ2334" s="77">
        <f>IF(V2334&lt;Variables!$G$15,1,0)</f>
        <v>1</v>
      </c>
      <c r="AR2334" s="126">
        <v>0</v>
      </c>
      <c r="AS2334" s="126">
        <v>0</v>
      </c>
      <c r="AT2334" s="126">
        <v>1</v>
      </c>
      <c r="AU2334" s="126">
        <v>0</v>
      </c>
      <c r="BA2334" s="126">
        <v>-2.25</v>
      </c>
    </row>
    <row r="2335" spans="3:53" ht="14.5" x14ac:dyDescent="0.35">
      <c r="C2335" s="126" t="s">
        <v>367</v>
      </c>
      <c r="D2335" s="126" t="s">
        <v>277</v>
      </c>
      <c r="E2335" s="126">
        <v>23.08</v>
      </c>
      <c r="F2335" s="126">
        <v>8.42</v>
      </c>
      <c r="G2335" s="126">
        <v>4.4400000000000004</v>
      </c>
      <c r="H2335" s="126">
        <v>2160</v>
      </c>
      <c r="I2335" s="126">
        <v>-2.4780000000000002</v>
      </c>
      <c r="J2335" s="126" t="s">
        <v>75</v>
      </c>
      <c r="K2335" s="126">
        <v>67.709999999999994</v>
      </c>
      <c r="L2335" s="126">
        <v>22.79609</v>
      </c>
      <c r="M2335" s="126">
        <v>1.201565707101528</v>
      </c>
      <c r="N2335" s="126">
        <v>22.53306199999999</v>
      </c>
      <c r="O2335" s="126">
        <v>2.382889640120843</v>
      </c>
      <c r="P2335" s="126">
        <v>814568</v>
      </c>
      <c r="Q2335" s="126">
        <v>2482000</v>
      </c>
      <c r="R2335" s="126">
        <v>0.33</v>
      </c>
      <c r="S2335" s="126">
        <v>29.401</v>
      </c>
      <c r="T2335" s="126">
        <v>5.641</v>
      </c>
      <c r="U2335" s="126">
        <v>15.4536</v>
      </c>
      <c r="V2335" s="126">
        <v>2.4577790352084059</v>
      </c>
      <c r="AC2335" s="126">
        <v>23.67</v>
      </c>
      <c r="AD2335" s="126">
        <v>22.73</v>
      </c>
      <c r="AH2335" s="77">
        <f>IF(AND(M2335&lt;Variables!$G$6,M2335&gt;Variables!$G$5),0,1)</f>
        <v>1</v>
      </c>
      <c r="AI2335" s="77">
        <f t="shared" si="72"/>
        <v>0</v>
      </c>
      <c r="AJ2335" s="77">
        <f>IF(I2335&gt;Variables!$G$7,0,1)</f>
        <v>1</v>
      </c>
      <c r="AK2335" s="77">
        <f>IF(F2335&gt;Variables!$G$8,0,1)</f>
        <v>1</v>
      </c>
      <c r="AL2335" s="77">
        <f>IF(G2335&gt;Variables!$G$9,0,1)</f>
        <v>1</v>
      </c>
      <c r="AM2335" s="77">
        <f>IF(AND(K2335&gt;Variables!$G$10,K2335&lt;Variables!$G$11),0,1)</f>
        <v>0</v>
      </c>
      <c r="AN2335" s="77">
        <f>IF(H2335&lt;Variables!$G$13,1,0)</f>
        <v>0</v>
      </c>
      <c r="AO2335" s="77">
        <f>IF(R2335&lt;Variables!$G$12,0,1)</f>
        <v>0</v>
      </c>
      <c r="AP2335" s="78">
        <f t="shared" si="73"/>
        <v>1</v>
      </c>
      <c r="AQ2335" s="77">
        <f>IF(V2335&lt;Variables!$G$15,1,0)</f>
        <v>1</v>
      </c>
      <c r="AR2335" s="126">
        <v>1</v>
      </c>
      <c r="AS2335" s="126">
        <v>0</v>
      </c>
      <c r="AT2335" s="126">
        <v>0</v>
      </c>
      <c r="AU2335" s="126">
        <v>0</v>
      </c>
      <c r="BA2335" s="126">
        <v>0.98</v>
      </c>
    </row>
    <row r="2336" spans="3:53" ht="14.5" x14ac:dyDescent="0.35">
      <c r="C2336" s="126" t="s">
        <v>368</v>
      </c>
      <c r="D2336" s="126" t="s">
        <v>201</v>
      </c>
      <c r="E2336" s="126">
        <v>40.53</v>
      </c>
      <c r="F2336" s="126">
        <v>7.32</v>
      </c>
      <c r="G2336" s="126">
        <v>2.31</v>
      </c>
      <c r="H2336" s="126">
        <v>-99999</v>
      </c>
      <c r="I2336" s="126">
        <v>271.27300000000002</v>
      </c>
      <c r="J2336" s="126" t="s">
        <v>75</v>
      </c>
      <c r="K2336" s="126">
        <v>39.65</v>
      </c>
      <c r="L2336" s="126">
        <v>40.624481250000002</v>
      </c>
      <c r="M2336" s="126">
        <v>-0.7248861793158381</v>
      </c>
      <c r="N2336" s="126">
        <v>41.081936956521737</v>
      </c>
      <c r="O2336" s="126">
        <v>-1.830334721845118</v>
      </c>
      <c r="P2336" s="126">
        <v>461746</v>
      </c>
      <c r="Q2336" s="126">
        <v>2251000</v>
      </c>
      <c r="R2336" s="126">
        <v>0.21</v>
      </c>
      <c r="S2336" s="126">
        <v>29.866</v>
      </c>
      <c r="T2336" s="126">
        <v>6.0110000000000001</v>
      </c>
      <c r="U2336" s="126">
        <v>15.7904</v>
      </c>
      <c r="V2336" s="126">
        <v>2.2569536128535179</v>
      </c>
      <c r="AC2336" s="126">
        <v>41.93</v>
      </c>
      <c r="AD2336" s="126">
        <v>35.82</v>
      </c>
      <c r="AH2336" s="77">
        <f>IF(AND(M2336&lt;Variables!$G$6,M2336&gt;Variables!$G$5),0,1)</f>
        <v>1</v>
      </c>
      <c r="AI2336" s="77">
        <f t="shared" si="72"/>
        <v>1</v>
      </c>
      <c r="AJ2336" s="77">
        <f>IF(I2336&gt;Variables!$G$7,0,1)</f>
        <v>0</v>
      </c>
      <c r="AK2336" s="77">
        <f>IF(F2336&gt;Variables!$G$8,0,1)</f>
        <v>1</v>
      </c>
      <c r="AL2336" s="77">
        <f>IF(G2336&gt;Variables!$G$9,0,1)</f>
        <v>1</v>
      </c>
      <c r="AM2336" s="77">
        <f>IF(AND(K2336&gt;Variables!$G$10,K2336&lt;Variables!$G$11),0,1)</f>
        <v>1</v>
      </c>
      <c r="AN2336" s="77">
        <f>IF(H2336&lt;Variables!$G$13,1,0)</f>
        <v>1</v>
      </c>
      <c r="AO2336" s="77">
        <f>IF(R2336&lt;Variables!$G$12,0,1)</f>
        <v>0</v>
      </c>
      <c r="AP2336" s="78">
        <f t="shared" si="73"/>
        <v>1</v>
      </c>
      <c r="AQ2336" s="77">
        <f>IF(V2336&lt;Variables!$G$15,1,0)</f>
        <v>1</v>
      </c>
      <c r="AR2336" s="126">
        <v>0</v>
      </c>
      <c r="AS2336" s="126">
        <v>0</v>
      </c>
      <c r="AT2336" s="126">
        <v>1</v>
      </c>
      <c r="AU2336" s="126">
        <v>0</v>
      </c>
      <c r="BA2336" s="126">
        <v>-2.25</v>
      </c>
    </row>
    <row r="2337" spans="3:53" ht="14.5" x14ac:dyDescent="0.35">
      <c r="C2337" s="126" t="s">
        <v>368</v>
      </c>
      <c r="D2337" s="126" t="s">
        <v>349</v>
      </c>
      <c r="E2337" s="126">
        <v>109.41</v>
      </c>
      <c r="F2337" s="126">
        <v>5.77</v>
      </c>
      <c r="G2337" s="126">
        <v>3.02</v>
      </c>
      <c r="H2337" s="126">
        <v>9080</v>
      </c>
      <c r="I2337" s="126">
        <v>-0.81499999999999995</v>
      </c>
      <c r="J2337" s="126" t="s">
        <v>74</v>
      </c>
      <c r="K2337" s="126">
        <v>60.45</v>
      </c>
      <c r="L2337" s="126">
        <v>108.4944736842105</v>
      </c>
      <c r="M2337" s="126">
        <v>0.29543100667267091</v>
      </c>
      <c r="N2337" s="126">
        <v>108.1800408163265</v>
      </c>
      <c r="O2337" s="126">
        <v>0.58694670373766344</v>
      </c>
      <c r="P2337" s="126">
        <v>286389</v>
      </c>
      <c r="Q2337" s="126">
        <v>895052</v>
      </c>
      <c r="R2337" s="126">
        <v>0.32</v>
      </c>
      <c r="S2337" s="126">
        <v>29.866</v>
      </c>
      <c r="T2337" s="126">
        <v>6.0110000000000001</v>
      </c>
      <c r="U2337" s="126">
        <v>15.7904</v>
      </c>
      <c r="V2337" s="126">
        <v>2.4586648042175319</v>
      </c>
      <c r="AC2337" s="126">
        <v>110.82</v>
      </c>
      <c r="AD2337" s="126">
        <v>108.35</v>
      </c>
      <c r="AH2337" s="77">
        <f>IF(AND(M2337&lt;Variables!$G$6,M2337&gt;Variables!$G$5),0,1)</f>
        <v>1</v>
      </c>
      <c r="AI2337" s="77">
        <f t="shared" si="72"/>
        <v>0</v>
      </c>
      <c r="AJ2337" s="77">
        <f>IF(I2337&gt;Variables!$G$7,0,1)</f>
        <v>1</v>
      </c>
      <c r="AK2337" s="77">
        <f>IF(F2337&gt;Variables!$G$8,0,1)</f>
        <v>1</v>
      </c>
      <c r="AL2337" s="77">
        <f>IF(G2337&gt;Variables!$G$9,0,1)</f>
        <v>1</v>
      </c>
      <c r="AM2337" s="77">
        <f>IF(AND(K2337&gt;Variables!$G$10,K2337&lt;Variables!$G$11),0,1)</f>
        <v>1</v>
      </c>
      <c r="AN2337" s="77">
        <f>IF(H2337&lt;Variables!$G$13,1,0)</f>
        <v>0</v>
      </c>
      <c r="AO2337" s="77">
        <f>IF(R2337&lt;Variables!$G$12,0,1)</f>
        <v>0</v>
      </c>
      <c r="AP2337" s="78">
        <f t="shared" si="73"/>
        <v>0</v>
      </c>
      <c r="AQ2337" s="77">
        <f>IF(V2337&lt;Variables!$G$15,1,0)</f>
        <v>1</v>
      </c>
      <c r="AR2337" s="126">
        <v>0</v>
      </c>
      <c r="AS2337" s="126">
        <v>0</v>
      </c>
      <c r="AT2337" s="126">
        <v>0</v>
      </c>
      <c r="AU2337" s="126">
        <v>1</v>
      </c>
      <c r="BA2337" s="126">
        <v>-0.48</v>
      </c>
    </row>
    <row r="2338" spans="3:53" ht="14.5" x14ac:dyDescent="0.35">
      <c r="C2338" s="126" t="s">
        <v>368</v>
      </c>
      <c r="D2338" s="126" t="s">
        <v>76</v>
      </c>
      <c r="E2338" s="126">
        <v>33.78</v>
      </c>
      <c r="F2338" s="126">
        <v>5.67</v>
      </c>
      <c r="G2338" s="126">
        <v>5.12</v>
      </c>
      <c r="H2338" s="126">
        <v>6140</v>
      </c>
      <c r="I2338" s="126">
        <v>251.43100000000001</v>
      </c>
      <c r="J2338" s="126" t="s">
        <v>75</v>
      </c>
      <c r="K2338" s="126">
        <v>69.650000000000006</v>
      </c>
      <c r="L2338" s="126">
        <v>33.393504999999998</v>
      </c>
      <c r="M2338" s="126">
        <v>0.82828981264468415</v>
      </c>
      <c r="N2338" s="126">
        <v>33.171264000000001</v>
      </c>
      <c r="O2338" s="126">
        <v>1.5038196916463511</v>
      </c>
      <c r="P2338" s="126">
        <v>1044000</v>
      </c>
      <c r="Q2338" s="126">
        <v>2577000</v>
      </c>
      <c r="R2338" s="126">
        <v>0.41</v>
      </c>
      <c r="S2338" s="126">
        <v>29.866</v>
      </c>
      <c r="T2338" s="126">
        <v>6.0110000000000001</v>
      </c>
      <c r="U2338" s="126">
        <v>15.7904</v>
      </c>
      <c r="V2338" s="126">
        <v>2.502033680635503</v>
      </c>
      <c r="AC2338" s="126">
        <v>33.78</v>
      </c>
      <c r="AD2338" s="126">
        <v>33.25</v>
      </c>
      <c r="AH2338" s="77">
        <f>IF(AND(M2338&lt;Variables!$G$6,M2338&gt;Variables!$G$5),0,1)</f>
        <v>1</v>
      </c>
      <c r="AI2338" s="77">
        <f t="shared" si="72"/>
        <v>0</v>
      </c>
      <c r="AJ2338" s="77">
        <f>IF(I2338&gt;Variables!$G$7,0,1)</f>
        <v>0</v>
      </c>
      <c r="AK2338" s="77">
        <f>IF(F2338&gt;Variables!$G$8,0,1)</f>
        <v>1</v>
      </c>
      <c r="AL2338" s="77">
        <f>IF(G2338&gt;Variables!$G$9,0,1)</f>
        <v>1</v>
      </c>
      <c r="AM2338" s="77">
        <f>IF(AND(K2338&gt;Variables!$G$10,K2338&lt;Variables!$G$11),0,1)</f>
        <v>0</v>
      </c>
      <c r="AN2338" s="77">
        <f>IF(H2338&lt;Variables!$G$13,1,0)</f>
        <v>0</v>
      </c>
      <c r="AO2338" s="77">
        <f>IF(R2338&lt;Variables!$G$12,0,1)</f>
        <v>0</v>
      </c>
      <c r="AP2338" s="78">
        <f t="shared" si="73"/>
        <v>1</v>
      </c>
      <c r="AQ2338" s="77">
        <f>IF(V2338&lt;Variables!$G$15,1,0)</f>
        <v>1</v>
      </c>
      <c r="AR2338" s="126">
        <v>0</v>
      </c>
      <c r="AS2338" s="126">
        <v>1</v>
      </c>
      <c r="AT2338" s="126">
        <v>0</v>
      </c>
      <c r="AU2338" s="126">
        <v>0</v>
      </c>
      <c r="BA2338" s="126">
        <v>-0.56000000000000005</v>
      </c>
    </row>
    <row r="2339" spans="3:53" ht="14.5" x14ac:dyDescent="0.35">
      <c r="C2339" s="126" t="s">
        <v>368</v>
      </c>
      <c r="D2339" s="126" t="s">
        <v>142</v>
      </c>
      <c r="E2339" s="126">
        <v>45.88</v>
      </c>
      <c r="F2339" s="126">
        <v>5.74</v>
      </c>
      <c r="G2339" s="126">
        <v>4.22</v>
      </c>
      <c r="H2339" s="126">
        <v>3940</v>
      </c>
      <c r="I2339" s="126">
        <v>66.22</v>
      </c>
      <c r="J2339" s="126" t="s">
        <v>75</v>
      </c>
      <c r="K2339" s="126">
        <v>70.37</v>
      </c>
      <c r="L2339" s="126">
        <v>45.59687499999999</v>
      </c>
      <c r="M2339" s="126">
        <v>0.3138921252827348</v>
      </c>
      <c r="N2339" s="126">
        <v>45.233106060606062</v>
      </c>
      <c r="O2339" s="126">
        <v>1.120625982913428</v>
      </c>
      <c r="P2339" s="126">
        <v>59899</v>
      </c>
      <c r="Q2339" s="126">
        <v>404528</v>
      </c>
      <c r="R2339" s="126">
        <v>0.15</v>
      </c>
      <c r="S2339" s="126">
        <v>29.866</v>
      </c>
      <c r="T2339" s="126">
        <v>6.0110000000000001</v>
      </c>
      <c r="U2339" s="126">
        <v>15.7904</v>
      </c>
      <c r="V2339" s="126">
        <v>2.5514061830169261</v>
      </c>
      <c r="AC2339" s="126">
        <v>46.03</v>
      </c>
      <c r="AD2339" s="126">
        <v>45.22</v>
      </c>
      <c r="AH2339" s="77">
        <f>IF(AND(M2339&lt;Variables!$G$6,M2339&gt;Variables!$G$5),0,1)</f>
        <v>1</v>
      </c>
      <c r="AI2339" s="77">
        <f t="shared" si="72"/>
        <v>0</v>
      </c>
      <c r="AJ2339" s="77">
        <f>IF(I2339&gt;Variables!$G$7,0,1)</f>
        <v>0</v>
      </c>
      <c r="AK2339" s="77">
        <f>IF(F2339&gt;Variables!$G$8,0,1)</f>
        <v>1</v>
      </c>
      <c r="AL2339" s="77">
        <f>IF(G2339&gt;Variables!$G$9,0,1)</f>
        <v>1</v>
      </c>
      <c r="AM2339" s="77">
        <f>IF(AND(K2339&gt;Variables!$G$10,K2339&lt;Variables!$G$11),0,1)</f>
        <v>1</v>
      </c>
      <c r="AN2339" s="77">
        <f>IF(H2339&lt;Variables!$G$13,1,0)</f>
        <v>0</v>
      </c>
      <c r="AO2339" s="77">
        <f>IF(R2339&lt;Variables!$G$12,0,1)</f>
        <v>0</v>
      </c>
      <c r="AP2339" s="78">
        <f t="shared" si="73"/>
        <v>1</v>
      </c>
      <c r="AQ2339" s="77">
        <f>IF(V2339&lt;Variables!$G$15,1,0)</f>
        <v>1</v>
      </c>
      <c r="AR2339" s="126">
        <v>0</v>
      </c>
      <c r="AS2339" s="126">
        <v>1</v>
      </c>
      <c r="AT2339" s="126">
        <v>0</v>
      </c>
      <c r="AU2339" s="126">
        <v>0</v>
      </c>
      <c r="BA2339" s="126">
        <v>-0.21</v>
      </c>
    </row>
    <row r="2340" spans="3:53" ht="14.5" x14ac:dyDescent="0.35">
      <c r="C2340" s="126" t="s">
        <v>368</v>
      </c>
      <c r="D2340" s="126" t="s">
        <v>340</v>
      </c>
      <c r="E2340" s="126">
        <v>36.020000000000003</v>
      </c>
      <c r="F2340" s="126">
        <v>5.94</v>
      </c>
      <c r="G2340" s="126">
        <v>2.66</v>
      </c>
      <c r="H2340" s="126">
        <v>3340</v>
      </c>
      <c r="I2340" s="126">
        <v>-1.0449999999999999</v>
      </c>
      <c r="J2340" s="126" t="s">
        <v>75</v>
      </c>
      <c r="K2340" s="126">
        <v>44.65</v>
      </c>
      <c r="L2340" s="126">
        <v>35.891660000000009</v>
      </c>
      <c r="M2340" s="126">
        <v>0.16254472487478719</v>
      </c>
      <c r="N2340" s="126">
        <v>36.187435416666673</v>
      </c>
      <c r="O2340" s="126">
        <v>-0.65612667472232367</v>
      </c>
      <c r="P2340" s="126">
        <v>373267</v>
      </c>
      <c r="Q2340" s="126">
        <v>915458</v>
      </c>
      <c r="R2340" s="126">
        <v>0.41</v>
      </c>
      <c r="S2340" s="126">
        <v>29.866</v>
      </c>
      <c r="T2340" s="126">
        <v>6.0110000000000001</v>
      </c>
      <c r="U2340" s="126">
        <v>15.7904</v>
      </c>
      <c r="V2340" s="126">
        <v>2.30985928318835</v>
      </c>
      <c r="AC2340" s="126">
        <v>36.5</v>
      </c>
      <c r="AD2340" s="126">
        <v>35</v>
      </c>
      <c r="AH2340" s="77">
        <f>IF(AND(M2340&lt;Variables!$G$6,M2340&gt;Variables!$G$5),0,1)</f>
        <v>1</v>
      </c>
      <c r="AI2340" s="77">
        <f t="shared" si="72"/>
        <v>1</v>
      </c>
      <c r="AJ2340" s="77">
        <f>IF(I2340&gt;Variables!$G$7,0,1)</f>
        <v>1</v>
      </c>
      <c r="AK2340" s="77">
        <f>IF(F2340&gt;Variables!$G$8,0,1)</f>
        <v>1</v>
      </c>
      <c r="AL2340" s="77">
        <f>IF(G2340&gt;Variables!$G$9,0,1)</f>
        <v>1</v>
      </c>
      <c r="AM2340" s="77">
        <f>IF(AND(K2340&gt;Variables!$G$10,K2340&lt;Variables!$G$11),0,1)</f>
        <v>1</v>
      </c>
      <c r="AN2340" s="77">
        <f>IF(H2340&lt;Variables!$G$13,1,0)</f>
        <v>0</v>
      </c>
      <c r="AO2340" s="77">
        <f>IF(R2340&lt;Variables!$G$12,0,1)</f>
        <v>0</v>
      </c>
      <c r="AP2340" s="78">
        <f t="shared" si="73"/>
        <v>1</v>
      </c>
      <c r="AQ2340" s="77">
        <f>IF(V2340&lt;Variables!$G$15,1,0)</f>
        <v>1</v>
      </c>
      <c r="AR2340" s="126">
        <v>0</v>
      </c>
      <c r="AS2340" s="126">
        <v>0</v>
      </c>
      <c r="AT2340" s="126">
        <v>1</v>
      </c>
      <c r="AU2340" s="126">
        <v>0</v>
      </c>
      <c r="BA2340" s="126">
        <v>-2.25</v>
      </c>
    </row>
    <row r="2341" spans="3:53" ht="14.5" x14ac:dyDescent="0.35">
      <c r="C2341" s="126" t="s">
        <v>368</v>
      </c>
      <c r="D2341" s="126" t="s">
        <v>344</v>
      </c>
      <c r="E2341" s="126">
        <v>43.49</v>
      </c>
      <c r="F2341" s="126">
        <v>5.94</v>
      </c>
      <c r="G2341" s="126">
        <v>4.21</v>
      </c>
      <c r="H2341" s="126">
        <v>2950</v>
      </c>
      <c r="I2341" s="126">
        <v>7.7039999999999997</v>
      </c>
      <c r="J2341" s="126" t="s">
        <v>75</v>
      </c>
      <c r="K2341" s="126">
        <v>51.22</v>
      </c>
      <c r="L2341" s="126">
        <v>43.339840000000002</v>
      </c>
      <c r="M2341" s="126">
        <v>-2.2704283172259209E-2</v>
      </c>
      <c r="N2341" s="126">
        <v>43.22437</v>
      </c>
      <c r="O2341" s="126">
        <v>0.24437603139154579</v>
      </c>
      <c r="P2341" s="126">
        <v>236059</v>
      </c>
      <c r="Q2341" s="126">
        <v>662952</v>
      </c>
      <c r="R2341" s="126">
        <v>0.36</v>
      </c>
      <c r="S2341" s="126">
        <v>29.866</v>
      </c>
      <c r="T2341" s="126">
        <v>6.0110000000000001</v>
      </c>
      <c r="U2341" s="126">
        <v>15.7904</v>
      </c>
      <c r="V2341" s="126">
        <v>2.3803095067256361</v>
      </c>
      <c r="AC2341" s="126">
        <v>43.37</v>
      </c>
      <c r="AD2341" s="126">
        <v>42.41</v>
      </c>
      <c r="AH2341" s="77">
        <f>IF(AND(M2341&lt;Variables!$G$6,M2341&gt;Variables!$G$5),0,1)</f>
        <v>1</v>
      </c>
      <c r="AI2341" s="77">
        <f t="shared" si="72"/>
        <v>0</v>
      </c>
      <c r="AJ2341" s="77">
        <f>IF(I2341&gt;Variables!$G$7,0,1)</f>
        <v>1</v>
      </c>
      <c r="AK2341" s="77">
        <f>IF(F2341&gt;Variables!$G$8,0,1)</f>
        <v>1</v>
      </c>
      <c r="AL2341" s="77">
        <f>IF(G2341&gt;Variables!$G$9,0,1)</f>
        <v>1</v>
      </c>
      <c r="AM2341" s="77">
        <f>IF(AND(K2341&gt;Variables!$G$10,K2341&lt;Variables!$G$11),0,1)</f>
        <v>1</v>
      </c>
      <c r="AN2341" s="77">
        <f>IF(H2341&lt;Variables!$G$13,1,0)</f>
        <v>0</v>
      </c>
      <c r="AO2341" s="77">
        <f>IF(R2341&lt;Variables!$G$12,0,1)</f>
        <v>0</v>
      </c>
      <c r="AP2341" s="78">
        <f t="shared" si="73"/>
        <v>1</v>
      </c>
      <c r="AQ2341" s="77">
        <f>IF(V2341&lt;Variables!$G$15,1,0)</f>
        <v>1</v>
      </c>
      <c r="AR2341" s="126">
        <v>0</v>
      </c>
      <c r="AS2341" s="126">
        <v>0</v>
      </c>
      <c r="AT2341" s="126">
        <v>0</v>
      </c>
      <c r="AU2341" s="126">
        <v>1</v>
      </c>
      <c r="BA2341" s="126">
        <v>-1.51</v>
      </c>
    </row>
    <row r="2342" spans="3:53" ht="14.5" x14ac:dyDescent="0.35">
      <c r="C2342" s="126" t="s">
        <v>368</v>
      </c>
      <c r="D2342" s="126" t="s">
        <v>343</v>
      </c>
      <c r="E2342" s="126">
        <v>51.95</v>
      </c>
      <c r="F2342" s="126">
        <v>6.23</v>
      </c>
      <c r="G2342" s="126">
        <v>4.0999999999999996</v>
      </c>
      <c r="H2342" s="126">
        <v>10730</v>
      </c>
      <c r="I2342" s="126">
        <v>97.825000000000003</v>
      </c>
      <c r="J2342" s="126" t="s">
        <v>75</v>
      </c>
      <c r="K2342" s="126">
        <v>58.38</v>
      </c>
      <c r="L2342" s="126">
        <v>51.783945000000003</v>
      </c>
      <c r="M2342" s="126">
        <v>0.108247836274366</v>
      </c>
      <c r="N2342" s="126">
        <v>51.611148</v>
      </c>
      <c r="O2342" s="126">
        <v>0.44341582946382713</v>
      </c>
      <c r="P2342" s="126">
        <v>1133000</v>
      </c>
      <c r="Q2342" s="126">
        <v>1956000</v>
      </c>
      <c r="R2342" s="126">
        <v>0.57999999999999996</v>
      </c>
      <c r="S2342" s="126">
        <v>29.866</v>
      </c>
      <c r="T2342" s="126">
        <v>6.0110000000000001</v>
      </c>
      <c r="U2342" s="126">
        <v>15.7904</v>
      </c>
      <c r="V2342" s="126">
        <v>2.4483826027421429</v>
      </c>
      <c r="AC2342" s="126">
        <v>52.34</v>
      </c>
      <c r="AD2342" s="126">
        <v>51.19</v>
      </c>
      <c r="AH2342" s="77">
        <f>IF(AND(M2342&lt;Variables!$G$6,M2342&gt;Variables!$G$5),0,1)</f>
        <v>1</v>
      </c>
      <c r="AI2342" s="77">
        <f t="shared" si="72"/>
        <v>0</v>
      </c>
      <c r="AJ2342" s="77">
        <f>IF(I2342&gt;Variables!$G$7,0,1)</f>
        <v>0</v>
      </c>
      <c r="AK2342" s="77">
        <f>IF(F2342&gt;Variables!$G$8,0,1)</f>
        <v>1</v>
      </c>
      <c r="AL2342" s="77">
        <f>IF(G2342&gt;Variables!$G$9,0,1)</f>
        <v>1</v>
      </c>
      <c r="AM2342" s="77">
        <f>IF(AND(K2342&gt;Variables!$G$10,K2342&lt;Variables!$G$11),0,1)</f>
        <v>1</v>
      </c>
      <c r="AN2342" s="77">
        <f>IF(H2342&lt;Variables!$G$13,1,0)</f>
        <v>0</v>
      </c>
      <c r="AO2342" s="77">
        <f>IF(R2342&lt;Variables!$G$12,0,1)</f>
        <v>0</v>
      </c>
      <c r="AP2342" s="78">
        <f t="shared" si="73"/>
        <v>1</v>
      </c>
      <c r="AQ2342" s="77">
        <f>IF(V2342&lt;Variables!$G$15,1,0)</f>
        <v>1</v>
      </c>
      <c r="AR2342" s="126">
        <v>0</v>
      </c>
      <c r="AS2342" s="126">
        <v>0</v>
      </c>
      <c r="AT2342" s="126">
        <v>0</v>
      </c>
      <c r="AU2342" s="126">
        <v>1</v>
      </c>
      <c r="BA2342" s="126">
        <v>-0.35</v>
      </c>
    </row>
    <row r="2343" spans="3:53" ht="14.5" x14ac:dyDescent="0.35">
      <c r="C2343" s="126" t="s">
        <v>368</v>
      </c>
      <c r="D2343" s="126" t="s">
        <v>359</v>
      </c>
      <c r="E2343" s="126">
        <v>59.89</v>
      </c>
      <c r="F2343" s="126">
        <v>6.34</v>
      </c>
      <c r="G2343" s="126">
        <v>5.05</v>
      </c>
      <c r="H2343" s="126">
        <v>2410</v>
      </c>
      <c r="I2343" s="126">
        <v>-43.121000000000002</v>
      </c>
      <c r="J2343" s="126" t="s">
        <v>75</v>
      </c>
      <c r="K2343" s="126">
        <v>63.84</v>
      </c>
      <c r="L2343" s="126">
        <v>59.58543333333332</v>
      </c>
      <c r="M2343" s="126">
        <v>0.2090555689506004</v>
      </c>
      <c r="N2343" s="126">
        <v>59.196021951219507</v>
      </c>
      <c r="O2343" s="126">
        <v>0.86826450805094746</v>
      </c>
      <c r="P2343" s="126">
        <v>58550</v>
      </c>
      <c r="Q2343" s="126">
        <v>310204</v>
      </c>
      <c r="R2343" s="126">
        <v>0.19</v>
      </c>
      <c r="S2343" s="126">
        <v>29.866</v>
      </c>
      <c r="T2343" s="126">
        <v>6.0110000000000001</v>
      </c>
      <c r="U2343" s="126">
        <v>15.7904</v>
      </c>
      <c r="V2343" s="126">
        <v>2.4965910208407749</v>
      </c>
      <c r="AC2343" s="126">
        <v>59.77</v>
      </c>
      <c r="AD2343" s="126">
        <v>58.58</v>
      </c>
      <c r="AH2343" s="77">
        <f>IF(AND(M2343&lt;Variables!$G$6,M2343&gt;Variables!$G$5),0,1)</f>
        <v>1</v>
      </c>
      <c r="AI2343" s="77">
        <f t="shared" si="72"/>
        <v>0</v>
      </c>
      <c r="AJ2343" s="77">
        <f>IF(I2343&gt;Variables!$G$7,0,1)</f>
        <v>1</v>
      </c>
      <c r="AK2343" s="77">
        <f>IF(F2343&gt;Variables!$G$8,0,1)</f>
        <v>1</v>
      </c>
      <c r="AL2343" s="77">
        <f>IF(G2343&gt;Variables!$G$9,0,1)</f>
        <v>1</v>
      </c>
      <c r="AM2343" s="77">
        <f>IF(AND(K2343&gt;Variables!$G$10,K2343&lt;Variables!$G$11),0,1)</f>
        <v>0</v>
      </c>
      <c r="AN2343" s="77">
        <f>IF(H2343&lt;Variables!$G$13,1,0)</f>
        <v>0</v>
      </c>
      <c r="AO2343" s="77">
        <f>IF(R2343&lt;Variables!$G$12,0,1)</f>
        <v>0</v>
      </c>
      <c r="AP2343" s="78">
        <f t="shared" si="73"/>
        <v>1</v>
      </c>
      <c r="AQ2343" s="77">
        <f>IF(V2343&lt;Variables!$G$15,1,0)</f>
        <v>1</v>
      </c>
      <c r="AR2343" s="126">
        <v>0</v>
      </c>
      <c r="AS2343" s="126">
        <v>1</v>
      </c>
      <c r="AT2343" s="126">
        <v>0</v>
      </c>
      <c r="AU2343" s="126">
        <v>0</v>
      </c>
      <c r="BA2343" s="126">
        <v>-0.5</v>
      </c>
    </row>
    <row r="2344" spans="3:53" ht="14.5" x14ac:dyDescent="0.35">
      <c r="C2344" s="126" t="s">
        <v>368</v>
      </c>
      <c r="D2344" s="126" t="s">
        <v>124</v>
      </c>
      <c r="E2344" s="126">
        <v>6.05</v>
      </c>
      <c r="F2344" s="126">
        <v>6.35</v>
      </c>
      <c r="G2344" s="126">
        <v>4.96</v>
      </c>
      <c r="H2344" s="126">
        <v>2970</v>
      </c>
      <c r="I2344" s="126">
        <v>292.93299999999999</v>
      </c>
      <c r="J2344" s="126" t="s">
        <v>75</v>
      </c>
      <c r="K2344" s="126">
        <v>57.08</v>
      </c>
      <c r="L2344" s="126">
        <v>6.0352250000000014</v>
      </c>
      <c r="M2344" s="126">
        <v>-3.7281128707090769E-3</v>
      </c>
      <c r="N2344" s="126">
        <v>5.9995119999999993</v>
      </c>
      <c r="O2344" s="126">
        <v>0.59151477653517248</v>
      </c>
      <c r="P2344" s="126">
        <v>604879</v>
      </c>
      <c r="Q2344" s="126">
        <v>2342000</v>
      </c>
      <c r="R2344" s="126">
        <v>0.26</v>
      </c>
      <c r="S2344" s="126">
        <v>29.866</v>
      </c>
      <c r="T2344" s="126">
        <v>6.0110000000000001</v>
      </c>
      <c r="U2344" s="126">
        <v>15.7904</v>
      </c>
      <c r="V2344" s="126">
        <v>2.4405219598076302</v>
      </c>
      <c r="AC2344" s="126">
        <v>6.14</v>
      </c>
      <c r="AD2344" s="126">
        <v>5.98</v>
      </c>
      <c r="AH2344" s="77">
        <f>IF(AND(M2344&lt;Variables!$G$6,M2344&gt;Variables!$G$5),0,1)</f>
        <v>1</v>
      </c>
      <c r="AI2344" s="77">
        <f t="shared" si="72"/>
        <v>0</v>
      </c>
      <c r="AJ2344" s="77">
        <f>IF(I2344&gt;Variables!$G$7,0,1)</f>
        <v>0</v>
      </c>
      <c r="AK2344" s="77">
        <f>IF(F2344&gt;Variables!$G$8,0,1)</f>
        <v>1</v>
      </c>
      <c r="AL2344" s="77">
        <f>IF(G2344&gt;Variables!$G$9,0,1)</f>
        <v>1</v>
      </c>
      <c r="AM2344" s="77">
        <f>IF(AND(K2344&gt;Variables!$G$10,K2344&lt;Variables!$G$11),0,1)</f>
        <v>1</v>
      </c>
      <c r="AN2344" s="77">
        <f>IF(H2344&lt;Variables!$G$13,1,0)</f>
        <v>0</v>
      </c>
      <c r="AO2344" s="77">
        <f>IF(R2344&lt;Variables!$G$12,0,1)</f>
        <v>0</v>
      </c>
      <c r="AP2344" s="78">
        <f t="shared" si="73"/>
        <v>1</v>
      </c>
      <c r="AQ2344" s="77">
        <f>IF(V2344&lt;Variables!$G$15,1,0)</f>
        <v>1</v>
      </c>
      <c r="AR2344" s="126">
        <v>0</v>
      </c>
      <c r="AS2344" s="126">
        <v>0</v>
      </c>
      <c r="AT2344" s="126">
        <v>0</v>
      </c>
      <c r="AU2344" s="126">
        <v>1</v>
      </c>
      <c r="BA2344" s="126">
        <v>-0.84</v>
      </c>
    </row>
    <row r="2345" spans="3:53" ht="14.5" x14ac:dyDescent="0.35">
      <c r="C2345" s="126" t="s">
        <v>368</v>
      </c>
      <c r="D2345" s="126" t="s">
        <v>151</v>
      </c>
      <c r="E2345" s="126">
        <v>139.83000000000001</v>
      </c>
      <c r="F2345" s="126">
        <v>6.49</v>
      </c>
      <c r="G2345" s="126">
        <v>6.45</v>
      </c>
      <c r="H2345" s="126">
        <v>9190</v>
      </c>
      <c r="I2345" s="126">
        <v>-25.408000000000001</v>
      </c>
      <c r="J2345" s="126" t="s">
        <v>75</v>
      </c>
      <c r="K2345" s="126">
        <v>77.86</v>
      </c>
      <c r="L2345" s="126">
        <v>136.49343999999999</v>
      </c>
      <c r="M2345" s="126">
        <v>2.2613247933380678</v>
      </c>
      <c r="N2345" s="126">
        <v>133.88174799999999</v>
      </c>
      <c r="O2345" s="126">
        <v>4.2561828517506548</v>
      </c>
      <c r="P2345" s="126">
        <v>490109</v>
      </c>
      <c r="Q2345" s="126">
        <v>915652</v>
      </c>
      <c r="R2345" s="126">
        <v>0.54</v>
      </c>
      <c r="S2345" s="126">
        <v>29.866</v>
      </c>
      <c r="T2345" s="126">
        <v>6.0110000000000001</v>
      </c>
      <c r="U2345" s="126">
        <v>15.7904</v>
      </c>
      <c r="V2345" s="126">
        <v>2.414889686125163</v>
      </c>
      <c r="AC2345" s="126">
        <v>144.24</v>
      </c>
      <c r="AD2345" s="126">
        <v>135.59</v>
      </c>
      <c r="AH2345" s="77">
        <f>IF(AND(M2345&lt;Variables!$G$6,M2345&gt;Variables!$G$5),0,1)</f>
        <v>1</v>
      </c>
      <c r="AI2345" s="77">
        <f t="shared" si="72"/>
        <v>0</v>
      </c>
      <c r="AJ2345" s="77">
        <f>IF(I2345&gt;Variables!$G$7,0,1)</f>
        <v>1</v>
      </c>
      <c r="AK2345" s="77">
        <f>IF(F2345&gt;Variables!$G$8,0,1)</f>
        <v>1</v>
      </c>
      <c r="AL2345" s="77">
        <f>IF(G2345&gt;Variables!$G$9,0,1)</f>
        <v>1</v>
      </c>
      <c r="AM2345" s="77">
        <f>IF(AND(K2345&gt;Variables!$G$10,K2345&lt;Variables!$G$11),0,1)</f>
        <v>1</v>
      </c>
      <c r="AN2345" s="77">
        <f>IF(H2345&lt;Variables!$G$13,1,0)</f>
        <v>0</v>
      </c>
      <c r="AO2345" s="77">
        <f>IF(R2345&lt;Variables!$G$12,0,1)</f>
        <v>0</v>
      </c>
      <c r="AP2345" s="78">
        <f t="shared" si="73"/>
        <v>1</v>
      </c>
      <c r="AQ2345" s="77">
        <f>IF(V2345&lt;Variables!$G$15,1,0)</f>
        <v>1</v>
      </c>
      <c r="AR2345" s="126">
        <v>0</v>
      </c>
      <c r="AS2345" s="126">
        <v>0</v>
      </c>
      <c r="AT2345" s="126">
        <v>1</v>
      </c>
      <c r="AU2345" s="126">
        <v>0</v>
      </c>
      <c r="BA2345" s="126">
        <v>-2.25</v>
      </c>
    </row>
    <row r="2346" spans="3:53" ht="14.5" x14ac:dyDescent="0.35">
      <c r="C2346" s="126" t="s">
        <v>368</v>
      </c>
      <c r="D2346" s="126" t="s">
        <v>120</v>
      </c>
      <c r="E2346" s="126">
        <v>12.43</v>
      </c>
      <c r="F2346" s="126">
        <v>6.92</v>
      </c>
      <c r="G2346" s="126">
        <v>1.31</v>
      </c>
      <c r="H2346" s="126">
        <v>6950</v>
      </c>
      <c r="I2346" s="126">
        <v>-52.543999999999997</v>
      </c>
      <c r="J2346" s="126" t="s">
        <v>75</v>
      </c>
      <c r="K2346" s="126">
        <v>61.42</v>
      </c>
      <c r="L2346" s="126">
        <v>12.066515000000001</v>
      </c>
      <c r="M2346" s="126">
        <v>0.88165472798069289</v>
      </c>
      <c r="N2346" s="126">
        <v>12.05186</v>
      </c>
      <c r="O2346" s="126">
        <v>1.0043263031598499</v>
      </c>
      <c r="P2346" s="126">
        <v>63485000</v>
      </c>
      <c r="Q2346" s="126">
        <v>30149000</v>
      </c>
      <c r="R2346" s="126">
        <v>2.11</v>
      </c>
      <c r="S2346" s="126">
        <v>29.866</v>
      </c>
      <c r="T2346" s="126">
        <v>6.0110000000000001</v>
      </c>
      <c r="U2346" s="126">
        <v>15.7904</v>
      </c>
      <c r="V2346" s="126">
        <v>2.4333103577551598</v>
      </c>
      <c r="AC2346" s="126">
        <v>13.96</v>
      </c>
      <c r="AD2346" s="126">
        <v>12.14</v>
      </c>
      <c r="AH2346" s="77">
        <f>IF(AND(M2346&lt;Variables!$G$6,M2346&gt;Variables!$G$5),0,1)</f>
        <v>1</v>
      </c>
      <c r="AI2346" s="77">
        <f t="shared" si="72"/>
        <v>0</v>
      </c>
      <c r="AJ2346" s="77">
        <f>IF(I2346&gt;Variables!$G$7,0,1)</f>
        <v>1</v>
      </c>
      <c r="AK2346" s="77">
        <f>IF(F2346&gt;Variables!$G$8,0,1)</f>
        <v>1</v>
      </c>
      <c r="AL2346" s="77">
        <f>IF(G2346&gt;Variables!$G$9,0,1)</f>
        <v>1</v>
      </c>
      <c r="AM2346" s="77">
        <f>IF(AND(K2346&gt;Variables!$G$10,K2346&lt;Variables!$G$11),0,1)</f>
        <v>1</v>
      </c>
      <c r="AN2346" s="77">
        <f>IF(H2346&lt;Variables!$G$13,1,0)</f>
        <v>0</v>
      </c>
      <c r="AO2346" s="77">
        <f>IF(R2346&lt;Variables!$G$12,0,1)</f>
        <v>0</v>
      </c>
      <c r="AP2346" s="78">
        <f t="shared" si="73"/>
        <v>1</v>
      </c>
      <c r="AQ2346" s="77">
        <f>IF(V2346&lt;Variables!$G$15,1,0)</f>
        <v>1</v>
      </c>
      <c r="AR2346" s="126">
        <v>0</v>
      </c>
      <c r="AS2346" s="126">
        <v>0</v>
      </c>
      <c r="AT2346" s="126">
        <v>1</v>
      </c>
      <c r="AU2346" s="126">
        <v>0</v>
      </c>
      <c r="BA2346" s="126">
        <v>-2.25</v>
      </c>
    </row>
    <row r="2347" spans="3:53" ht="14.5" x14ac:dyDescent="0.35">
      <c r="C2347" s="126" t="s">
        <v>368</v>
      </c>
      <c r="D2347" s="126" t="s">
        <v>172</v>
      </c>
      <c r="E2347" s="126">
        <v>57.62</v>
      </c>
      <c r="F2347" s="126">
        <v>7.13</v>
      </c>
      <c r="G2347" s="126">
        <v>5.04</v>
      </c>
      <c r="H2347" s="126">
        <v>7410</v>
      </c>
      <c r="I2347" s="126">
        <v>139711.25099999999</v>
      </c>
      <c r="J2347" s="126" t="s">
        <v>75</v>
      </c>
      <c r="K2347" s="126">
        <v>61.08</v>
      </c>
      <c r="L2347" s="126">
        <v>57.107855000000008</v>
      </c>
      <c r="M2347" s="126">
        <v>0.26641694036659258</v>
      </c>
      <c r="N2347" s="126">
        <v>55.837586000000002</v>
      </c>
      <c r="O2347" s="126">
        <v>2.547413134944617</v>
      </c>
      <c r="P2347" s="126">
        <v>374105</v>
      </c>
      <c r="Q2347" s="126">
        <v>1245000</v>
      </c>
      <c r="R2347" s="126">
        <v>0.3</v>
      </c>
      <c r="S2347" s="126">
        <v>29.866</v>
      </c>
      <c r="T2347" s="126">
        <v>6.0110000000000001</v>
      </c>
      <c r="U2347" s="126">
        <v>15.7904</v>
      </c>
      <c r="V2347" s="126">
        <v>2.4663368732189999</v>
      </c>
      <c r="AC2347" s="126">
        <v>58.398600000000002</v>
      </c>
      <c r="AD2347" s="126">
        <v>54.424999999999997</v>
      </c>
      <c r="AH2347" s="77">
        <f>IF(AND(M2347&lt;Variables!$G$6,M2347&gt;Variables!$G$5),0,1)</f>
        <v>1</v>
      </c>
      <c r="AI2347" s="77">
        <f t="shared" si="72"/>
        <v>0</v>
      </c>
      <c r="AJ2347" s="77">
        <f>IF(I2347&gt;Variables!$G$7,0,1)</f>
        <v>0</v>
      </c>
      <c r="AK2347" s="77">
        <f>IF(F2347&gt;Variables!$G$8,0,1)</f>
        <v>1</v>
      </c>
      <c r="AL2347" s="77">
        <f>IF(G2347&gt;Variables!$G$9,0,1)</f>
        <v>1</v>
      </c>
      <c r="AM2347" s="77">
        <f>IF(AND(K2347&gt;Variables!$G$10,K2347&lt;Variables!$G$11),0,1)</f>
        <v>1</v>
      </c>
      <c r="AN2347" s="77">
        <f>IF(H2347&lt;Variables!$G$13,1,0)</f>
        <v>0</v>
      </c>
      <c r="AO2347" s="77">
        <f>IF(R2347&lt;Variables!$G$12,0,1)</f>
        <v>0</v>
      </c>
      <c r="AP2347" s="78">
        <f t="shared" si="73"/>
        <v>1</v>
      </c>
      <c r="AQ2347" s="77">
        <f>IF(V2347&lt;Variables!$G$15,1,0)</f>
        <v>1</v>
      </c>
      <c r="AR2347" s="126">
        <v>1</v>
      </c>
      <c r="AS2347" s="126">
        <v>0</v>
      </c>
      <c r="AT2347" s="126">
        <v>0</v>
      </c>
      <c r="AU2347" s="126">
        <v>0</v>
      </c>
      <c r="BA2347" s="126">
        <v>0.28000000000000003</v>
      </c>
    </row>
    <row r="2348" spans="3:53" ht="14.5" x14ac:dyDescent="0.35">
      <c r="C2348" s="126" t="s">
        <v>368</v>
      </c>
      <c r="D2348" s="126" t="s">
        <v>277</v>
      </c>
      <c r="E2348" s="126">
        <v>22.97</v>
      </c>
      <c r="F2348" s="126">
        <v>7.95</v>
      </c>
      <c r="G2348" s="126">
        <v>3.4</v>
      </c>
      <c r="H2348" s="126">
        <v>2160</v>
      </c>
      <c r="I2348" s="126">
        <v>-2.9809999999999999</v>
      </c>
      <c r="J2348" s="126" t="s">
        <v>75</v>
      </c>
      <c r="K2348" s="126">
        <v>51.74</v>
      </c>
      <c r="L2348" s="126">
        <v>22.861664999999999</v>
      </c>
      <c r="M2348" s="126">
        <v>-9.476562621313328E-2</v>
      </c>
      <c r="N2348" s="126">
        <v>22.607759999999999</v>
      </c>
      <c r="O2348" s="126">
        <v>1.027257897288369</v>
      </c>
      <c r="P2348" s="126">
        <v>844229</v>
      </c>
      <c r="Q2348" s="126">
        <v>2482000</v>
      </c>
      <c r="R2348" s="126">
        <v>0.34</v>
      </c>
      <c r="S2348" s="126">
        <v>29.866</v>
      </c>
      <c r="T2348" s="126">
        <v>6.0110000000000001</v>
      </c>
      <c r="U2348" s="126">
        <v>15.7904</v>
      </c>
      <c r="V2348" s="126">
        <v>2.3879665149251381</v>
      </c>
      <c r="AC2348" s="126">
        <v>23.67</v>
      </c>
      <c r="AD2348" s="126">
        <v>22.73</v>
      </c>
      <c r="AH2348" s="77">
        <f>IF(AND(M2348&lt;Variables!$G$6,M2348&gt;Variables!$G$5),0,1)</f>
        <v>1</v>
      </c>
      <c r="AI2348" s="77">
        <f t="shared" si="72"/>
        <v>0</v>
      </c>
      <c r="AJ2348" s="77">
        <f>IF(I2348&gt;Variables!$G$7,0,1)</f>
        <v>1</v>
      </c>
      <c r="AK2348" s="77">
        <f>IF(F2348&gt;Variables!$G$8,0,1)</f>
        <v>1</v>
      </c>
      <c r="AL2348" s="77">
        <f>IF(G2348&gt;Variables!$G$9,0,1)</f>
        <v>1</v>
      </c>
      <c r="AM2348" s="77">
        <f>IF(AND(K2348&gt;Variables!$G$10,K2348&lt;Variables!$G$11),0,1)</f>
        <v>1</v>
      </c>
      <c r="AN2348" s="77">
        <f>IF(H2348&lt;Variables!$G$13,1,0)</f>
        <v>0</v>
      </c>
      <c r="AO2348" s="77">
        <f>IF(R2348&lt;Variables!$G$12,0,1)</f>
        <v>0</v>
      </c>
      <c r="AP2348" s="78">
        <f t="shared" si="73"/>
        <v>1</v>
      </c>
      <c r="AQ2348" s="77">
        <f>IF(V2348&lt;Variables!$G$15,1,0)</f>
        <v>1</v>
      </c>
      <c r="AR2348" s="126">
        <v>1</v>
      </c>
      <c r="AS2348" s="126">
        <v>0</v>
      </c>
      <c r="AT2348" s="126">
        <v>0</v>
      </c>
      <c r="AU2348" s="126">
        <v>0</v>
      </c>
      <c r="BA2348" s="126">
        <v>1.01</v>
      </c>
    </row>
    <row r="2349" spans="3:53" ht="14.5" x14ac:dyDescent="0.35">
      <c r="C2349" s="126" t="s">
        <v>368</v>
      </c>
      <c r="D2349" s="126" t="s">
        <v>130</v>
      </c>
      <c r="E2349" s="126">
        <v>15.32</v>
      </c>
      <c r="F2349" s="126">
        <v>8.02</v>
      </c>
      <c r="G2349" s="126">
        <v>5.03</v>
      </c>
      <c r="H2349" s="126">
        <v>2590</v>
      </c>
      <c r="I2349" s="126">
        <v>450.22699999999998</v>
      </c>
      <c r="J2349" s="126" t="s">
        <v>75</v>
      </c>
      <c r="K2349" s="126">
        <v>54.64</v>
      </c>
      <c r="L2349" s="126">
        <v>15.2705</v>
      </c>
      <c r="M2349" s="126">
        <v>-0.13424576798401111</v>
      </c>
      <c r="N2349" s="126">
        <v>15.125048</v>
      </c>
      <c r="O2349" s="126">
        <v>0.82612630386362151</v>
      </c>
      <c r="P2349" s="126">
        <v>290240</v>
      </c>
      <c r="Q2349" s="126">
        <v>1389000</v>
      </c>
      <c r="R2349" s="126">
        <v>0.21</v>
      </c>
      <c r="S2349" s="126">
        <v>29.866</v>
      </c>
      <c r="T2349" s="126">
        <v>6.0110000000000001</v>
      </c>
      <c r="U2349" s="126">
        <v>15.7904</v>
      </c>
      <c r="V2349" s="126">
        <v>2.4203597262172161</v>
      </c>
      <c r="AC2349" s="126">
        <v>15.9</v>
      </c>
      <c r="AD2349" s="126">
        <v>15.22</v>
      </c>
      <c r="AH2349" s="77">
        <f>IF(AND(M2349&lt;Variables!$G$6,M2349&gt;Variables!$G$5),0,1)</f>
        <v>1</v>
      </c>
      <c r="AI2349" s="77">
        <f t="shared" si="72"/>
        <v>0</v>
      </c>
      <c r="AJ2349" s="77">
        <f>IF(I2349&gt;Variables!$G$7,0,1)</f>
        <v>0</v>
      </c>
      <c r="AK2349" s="77">
        <f>IF(F2349&gt;Variables!$G$8,0,1)</f>
        <v>1</v>
      </c>
      <c r="AL2349" s="77">
        <f>IF(G2349&gt;Variables!$G$9,0,1)</f>
        <v>1</v>
      </c>
      <c r="AM2349" s="77">
        <f>IF(AND(K2349&gt;Variables!$G$10,K2349&lt;Variables!$G$11),0,1)</f>
        <v>1</v>
      </c>
      <c r="AN2349" s="77">
        <f>IF(H2349&lt;Variables!$G$13,1,0)</f>
        <v>0</v>
      </c>
      <c r="AO2349" s="77">
        <f>IF(R2349&lt;Variables!$G$12,0,1)</f>
        <v>0</v>
      </c>
      <c r="AP2349" s="78">
        <f t="shared" si="73"/>
        <v>1</v>
      </c>
      <c r="AQ2349" s="77">
        <f>IF(V2349&lt;Variables!$G$15,1,0)</f>
        <v>1</v>
      </c>
      <c r="AR2349" s="126">
        <v>0</v>
      </c>
      <c r="AS2349" s="126">
        <v>1</v>
      </c>
      <c r="AT2349" s="126">
        <v>0</v>
      </c>
      <c r="AU2349" s="126">
        <v>0</v>
      </c>
      <c r="BA2349" s="126">
        <v>1.04</v>
      </c>
    </row>
    <row r="2350" spans="3:53" ht="14.5" x14ac:dyDescent="0.35">
      <c r="C2350" s="126" t="s">
        <v>368</v>
      </c>
      <c r="D2350" s="126" t="s">
        <v>189</v>
      </c>
      <c r="E2350" s="126">
        <v>32.130000000000003</v>
      </c>
      <c r="F2350" s="126">
        <v>10.73</v>
      </c>
      <c r="G2350" s="126">
        <v>10.25</v>
      </c>
      <c r="H2350" s="126">
        <v>-99999</v>
      </c>
      <c r="I2350" s="126">
        <v>-99999</v>
      </c>
      <c r="J2350" s="126" t="s">
        <v>75</v>
      </c>
      <c r="K2350" s="126">
        <v>61.96</v>
      </c>
      <c r="L2350" s="126">
        <v>31.956140000000001</v>
      </c>
      <c r="M2350" s="126">
        <v>1.2209234281737229</v>
      </c>
      <c r="N2350" s="126">
        <v>31.599015999999999</v>
      </c>
      <c r="O2350" s="126">
        <v>2.364896425888718</v>
      </c>
      <c r="P2350" s="126">
        <v>468825</v>
      </c>
      <c r="Q2350" s="126">
        <v>2252000</v>
      </c>
      <c r="R2350" s="126">
        <v>0.21</v>
      </c>
      <c r="S2350" s="126">
        <v>29.866</v>
      </c>
      <c r="T2350" s="126">
        <v>6.0110000000000001</v>
      </c>
      <c r="U2350" s="126">
        <v>15.7904</v>
      </c>
      <c r="V2350" s="126">
        <v>2.4169903096151168</v>
      </c>
      <c r="AC2350" s="126">
        <v>33.08</v>
      </c>
      <c r="AD2350" s="126">
        <v>29.51</v>
      </c>
      <c r="AH2350" s="77">
        <f>IF(AND(M2350&lt;Variables!$G$6,M2350&gt;Variables!$G$5),0,1)</f>
        <v>1</v>
      </c>
      <c r="AI2350" s="77">
        <f t="shared" si="72"/>
        <v>0</v>
      </c>
      <c r="AJ2350" s="77">
        <f>IF(I2350&gt;Variables!$G$7,0,1)</f>
        <v>1</v>
      </c>
      <c r="AK2350" s="77">
        <f>IF(F2350&gt;Variables!$G$8,0,1)</f>
        <v>0</v>
      </c>
      <c r="AL2350" s="77">
        <f>IF(G2350&gt;Variables!$G$9,0,1)</f>
        <v>1</v>
      </c>
      <c r="AM2350" s="77">
        <f>IF(AND(K2350&gt;Variables!$G$10,K2350&lt;Variables!$G$11),0,1)</f>
        <v>1</v>
      </c>
      <c r="AN2350" s="77">
        <f>IF(H2350&lt;Variables!$G$13,1,0)</f>
        <v>1</v>
      </c>
      <c r="AO2350" s="77">
        <f>IF(R2350&lt;Variables!$G$12,0,1)</f>
        <v>0</v>
      </c>
      <c r="AP2350" s="78">
        <f t="shared" si="73"/>
        <v>1</v>
      </c>
      <c r="AQ2350" s="77">
        <f>IF(V2350&lt;Variables!$G$15,1,0)</f>
        <v>1</v>
      </c>
      <c r="AR2350" s="126">
        <v>1</v>
      </c>
      <c r="AS2350" s="126">
        <v>0</v>
      </c>
      <c r="AT2350" s="126">
        <v>0</v>
      </c>
      <c r="AU2350" s="126">
        <v>0</v>
      </c>
      <c r="BA2350" s="126">
        <v>2</v>
      </c>
    </row>
    <row r="2351" spans="3:53" ht="14.5" x14ac:dyDescent="0.35">
      <c r="C2351" s="126" t="s">
        <v>368</v>
      </c>
      <c r="D2351" s="126" t="s">
        <v>192</v>
      </c>
      <c r="E2351" s="126">
        <v>25.84</v>
      </c>
      <c r="F2351" s="126">
        <v>16.03</v>
      </c>
      <c r="G2351" s="126">
        <v>7.2</v>
      </c>
      <c r="H2351" s="126">
        <v>1490</v>
      </c>
      <c r="I2351" s="126">
        <v>7.7009999999999996</v>
      </c>
      <c r="J2351" s="126" t="s">
        <v>75</v>
      </c>
      <c r="K2351" s="126">
        <v>35.56</v>
      </c>
      <c r="L2351" s="126">
        <v>26.411180000000002</v>
      </c>
      <c r="M2351" s="126">
        <v>-2.3451432310105158</v>
      </c>
      <c r="N2351" s="126">
        <v>26.521163999999999</v>
      </c>
      <c r="O2351" s="126">
        <v>-2.750120620648477</v>
      </c>
      <c r="P2351" s="126">
        <v>10180000</v>
      </c>
      <c r="Q2351" s="126">
        <v>2510000</v>
      </c>
      <c r="R2351" s="126">
        <v>4.0599999999999996</v>
      </c>
      <c r="S2351" s="126">
        <v>29.866</v>
      </c>
      <c r="T2351" s="126">
        <v>6.0110000000000001</v>
      </c>
      <c r="U2351" s="126">
        <v>15.7904</v>
      </c>
      <c r="V2351" s="126">
        <v>2.1805764724835468</v>
      </c>
      <c r="AC2351" s="126">
        <v>26.25</v>
      </c>
      <c r="AD2351" s="126">
        <v>24.51</v>
      </c>
      <c r="AH2351" s="77">
        <f>IF(AND(M2351&lt;Variables!$G$6,M2351&gt;Variables!$G$5),0,1)</f>
        <v>0</v>
      </c>
      <c r="AI2351" s="77">
        <f t="shared" si="72"/>
        <v>1</v>
      </c>
      <c r="AJ2351" s="77">
        <f>IF(I2351&gt;Variables!$G$7,0,1)</f>
        <v>1</v>
      </c>
      <c r="AK2351" s="77">
        <f>IF(F2351&gt;Variables!$G$8,0,1)</f>
        <v>0</v>
      </c>
      <c r="AL2351" s="77">
        <f>IF(G2351&gt;Variables!$G$9,0,1)</f>
        <v>1</v>
      </c>
      <c r="AM2351" s="77">
        <f>IF(AND(K2351&gt;Variables!$G$10,K2351&lt;Variables!$G$11),0,1)</f>
        <v>1</v>
      </c>
      <c r="AN2351" s="77">
        <f>IF(H2351&lt;Variables!$G$13,1,0)</f>
        <v>1</v>
      </c>
      <c r="AO2351" s="77">
        <f>IF(R2351&lt;Variables!$G$12,0,1)</f>
        <v>1</v>
      </c>
      <c r="AP2351" s="78">
        <f t="shared" si="73"/>
        <v>1</v>
      </c>
      <c r="AQ2351" s="77">
        <f>IF(V2351&lt;Variables!$G$15,1,0)</f>
        <v>1</v>
      </c>
      <c r="AR2351" s="126">
        <v>0</v>
      </c>
      <c r="AS2351" s="126">
        <v>0</v>
      </c>
      <c r="AT2351" s="126">
        <v>1</v>
      </c>
      <c r="AU2351" s="126">
        <v>0</v>
      </c>
      <c r="BA2351" s="126">
        <v>-2.25</v>
      </c>
    </row>
    <row r="2352" spans="3:53" ht="14.5" x14ac:dyDescent="0.35">
      <c r="C2352" s="126" t="s">
        <v>368</v>
      </c>
      <c r="D2352" s="126" t="s">
        <v>190</v>
      </c>
      <c r="E2352" s="126">
        <v>2.72</v>
      </c>
      <c r="F2352" s="126">
        <v>21.47</v>
      </c>
      <c r="G2352" s="126">
        <v>3.44</v>
      </c>
      <c r="H2352" s="126">
        <v>616.6</v>
      </c>
      <c r="I2352" s="126">
        <v>209.57</v>
      </c>
      <c r="J2352" s="126" t="s">
        <v>75</v>
      </c>
      <c r="K2352" s="126">
        <v>43.3</v>
      </c>
      <c r="L2352" s="126">
        <v>2.7507250000000001</v>
      </c>
      <c r="M2352" s="126">
        <v>-1.480518772323665</v>
      </c>
      <c r="N2352" s="126">
        <v>2.7881399999999998</v>
      </c>
      <c r="O2352" s="126">
        <v>-2.802585236035505</v>
      </c>
      <c r="P2352" s="126">
        <v>32080000</v>
      </c>
      <c r="Q2352" s="126">
        <v>9030000</v>
      </c>
      <c r="R2352" s="126">
        <v>3.55</v>
      </c>
      <c r="S2352" s="126">
        <v>29.866</v>
      </c>
      <c r="T2352" s="126">
        <v>6.0110000000000001</v>
      </c>
      <c r="U2352" s="126">
        <v>15.7904</v>
      </c>
      <c r="V2352" s="126">
        <v>2.3074340420434609</v>
      </c>
      <c r="AC2352" s="126">
        <v>2.77</v>
      </c>
      <c r="AD2352" s="126">
        <v>2.52</v>
      </c>
      <c r="AH2352" s="77">
        <f>IF(AND(M2352&lt;Variables!$G$6,M2352&gt;Variables!$G$5),0,1)</f>
        <v>0</v>
      </c>
      <c r="AI2352" s="77">
        <f t="shared" si="72"/>
        <v>1</v>
      </c>
      <c r="AJ2352" s="77">
        <f>IF(I2352&gt;Variables!$G$7,0,1)</f>
        <v>0</v>
      </c>
      <c r="AK2352" s="77">
        <f>IF(F2352&gt;Variables!$G$8,0,1)</f>
        <v>0</v>
      </c>
      <c r="AL2352" s="77">
        <f>IF(G2352&gt;Variables!$G$9,0,1)</f>
        <v>1</v>
      </c>
      <c r="AM2352" s="77">
        <f>IF(AND(K2352&gt;Variables!$G$10,K2352&lt;Variables!$G$11),0,1)</f>
        <v>1</v>
      </c>
      <c r="AN2352" s="77">
        <f>IF(H2352&lt;Variables!$G$13,1,0)</f>
        <v>1</v>
      </c>
      <c r="AO2352" s="77">
        <f>IF(R2352&lt;Variables!$G$12,0,1)</f>
        <v>1</v>
      </c>
      <c r="AP2352" s="78">
        <f t="shared" si="73"/>
        <v>1</v>
      </c>
      <c r="AQ2352" s="77">
        <f>IF(V2352&lt;Variables!$G$15,1,0)</f>
        <v>1</v>
      </c>
      <c r="AR2352" s="126">
        <v>0</v>
      </c>
      <c r="AS2352" s="126">
        <v>0</v>
      </c>
      <c r="AT2352" s="126">
        <v>1</v>
      </c>
      <c r="AU2352" s="126">
        <v>0</v>
      </c>
      <c r="BA2352" s="126">
        <v>-2.25</v>
      </c>
    </row>
    <row r="2353" spans="3:53" ht="14.5" x14ac:dyDescent="0.35">
      <c r="C2353" s="126" t="s">
        <v>368</v>
      </c>
      <c r="D2353" s="126" t="s">
        <v>342</v>
      </c>
      <c r="E2353" s="126">
        <v>6.9</v>
      </c>
      <c r="F2353" s="126">
        <v>30.96</v>
      </c>
      <c r="G2353" s="126">
        <v>-7.44</v>
      </c>
      <c r="H2353" s="126">
        <v>43.4</v>
      </c>
      <c r="I2353" s="126">
        <v>-65.902000000000001</v>
      </c>
      <c r="J2353" s="126" t="s">
        <v>75</v>
      </c>
      <c r="K2353" s="126">
        <v>60.63</v>
      </c>
      <c r="L2353" s="126">
        <v>6.6709749999999994</v>
      </c>
      <c r="M2353" s="126">
        <v>2.5337375720940551</v>
      </c>
      <c r="N2353" s="126">
        <v>6.6053420000000003</v>
      </c>
      <c r="O2353" s="126">
        <v>3.5525488309310789</v>
      </c>
      <c r="P2353" s="126">
        <v>41340000</v>
      </c>
      <c r="Q2353" s="126">
        <v>3560000</v>
      </c>
      <c r="R2353" s="126">
        <v>11.61</v>
      </c>
      <c r="S2353" s="126">
        <v>29.866</v>
      </c>
      <c r="T2353" s="126">
        <v>6.0110000000000001</v>
      </c>
      <c r="U2353" s="126">
        <v>15.7904</v>
      </c>
      <c r="V2353" s="126">
        <v>2.333465298555307</v>
      </c>
      <c r="AC2353" s="126">
        <v>7.3</v>
      </c>
      <c r="AD2353" s="126">
        <v>6</v>
      </c>
      <c r="AH2353" s="77">
        <f>IF(AND(M2353&lt;Variables!$G$6,M2353&gt;Variables!$G$5),0,1)</f>
        <v>1</v>
      </c>
      <c r="AI2353" s="77">
        <f t="shared" si="72"/>
        <v>0</v>
      </c>
      <c r="AJ2353" s="77">
        <f>IF(I2353&gt;Variables!$G$7,0,1)</f>
        <v>1</v>
      </c>
      <c r="AK2353" s="77">
        <f>IF(F2353&gt;Variables!$G$8,0,1)</f>
        <v>0</v>
      </c>
      <c r="AL2353" s="77">
        <f>IF(G2353&gt;Variables!$G$9,0,1)</f>
        <v>1</v>
      </c>
      <c r="AM2353" s="77">
        <f>IF(AND(K2353&gt;Variables!$G$10,K2353&lt;Variables!$G$11),0,1)</f>
        <v>1</v>
      </c>
      <c r="AN2353" s="77">
        <f>IF(H2353&lt;Variables!$G$13,1,0)</f>
        <v>1</v>
      </c>
      <c r="AO2353" s="77">
        <f>IF(R2353&lt;Variables!$G$12,0,1)</f>
        <v>1</v>
      </c>
      <c r="AP2353" s="78">
        <f t="shared" si="73"/>
        <v>1</v>
      </c>
      <c r="AQ2353" s="77">
        <f>IF(V2353&lt;Variables!$G$15,1,0)</f>
        <v>1</v>
      </c>
      <c r="AR2353" s="126">
        <v>1</v>
      </c>
      <c r="AS2353" s="126">
        <v>0</v>
      </c>
      <c r="AT2353" s="126">
        <v>0</v>
      </c>
      <c r="AU2353" s="126">
        <v>0</v>
      </c>
      <c r="BA2353" s="126">
        <v>2</v>
      </c>
    </row>
    <row r="2354" spans="3:53" ht="14.5" x14ac:dyDescent="0.35">
      <c r="C2354" s="126" t="s">
        <v>368</v>
      </c>
      <c r="D2354" s="126" t="s">
        <v>194</v>
      </c>
      <c r="E2354" s="126">
        <v>8.98</v>
      </c>
      <c r="F2354" s="126">
        <v>44.82</v>
      </c>
      <c r="G2354" s="126">
        <v>1.46</v>
      </c>
      <c r="H2354" s="126">
        <v>784.63</v>
      </c>
      <c r="I2354" s="126">
        <v>2723.3780000000002</v>
      </c>
      <c r="J2354" s="126" t="s">
        <v>75</v>
      </c>
      <c r="K2354" s="126">
        <v>46.79</v>
      </c>
      <c r="L2354" s="126">
        <v>9.0830199999999994</v>
      </c>
      <c r="M2354" s="126">
        <v>-0.58372655790695249</v>
      </c>
      <c r="N2354" s="126">
        <v>9.2046080000000003</v>
      </c>
      <c r="O2354" s="126">
        <v>-1.8969629124890599</v>
      </c>
      <c r="P2354" s="126">
        <v>167230000</v>
      </c>
      <c r="Q2354" s="126">
        <v>29450000</v>
      </c>
      <c r="R2354" s="126">
        <v>5.68</v>
      </c>
      <c r="S2354" s="126">
        <v>29.866</v>
      </c>
      <c r="T2354" s="126">
        <v>6.0110000000000001</v>
      </c>
      <c r="U2354" s="126">
        <v>15.7904</v>
      </c>
      <c r="V2354" s="126">
        <v>2.3435098651250361</v>
      </c>
      <c r="AC2354" s="126">
        <v>10.199999999999999</v>
      </c>
      <c r="AD2354" s="126">
        <v>8.07</v>
      </c>
      <c r="AH2354" s="77">
        <f>IF(AND(M2354&lt;Variables!$G$6,M2354&gt;Variables!$G$5),0,1)</f>
        <v>1</v>
      </c>
      <c r="AI2354" s="77">
        <f t="shared" si="72"/>
        <v>1</v>
      </c>
      <c r="AJ2354" s="77">
        <f>IF(I2354&gt;Variables!$G$7,0,1)</f>
        <v>0</v>
      </c>
      <c r="AK2354" s="77">
        <f>IF(F2354&gt;Variables!$G$8,0,1)</f>
        <v>0</v>
      </c>
      <c r="AL2354" s="77">
        <f>IF(G2354&gt;Variables!$G$9,0,1)</f>
        <v>1</v>
      </c>
      <c r="AM2354" s="77">
        <f>IF(AND(K2354&gt;Variables!$G$10,K2354&lt;Variables!$G$11),0,1)</f>
        <v>1</v>
      </c>
      <c r="AN2354" s="77">
        <f>IF(H2354&lt;Variables!$G$13,1,0)</f>
        <v>1</v>
      </c>
      <c r="AO2354" s="77">
        <f>IF(R2354&lt;Variables!$G$12,0,1)</f>
        <v>1</v>
      </c>
      <c r="AP2354" s="78">
        <f t="shared" si="73"/>
        <v>1</v>
      </c>
      <c r="AQ2354" s="77">
        <f>IF(V2354&lt;Variables!$G$15,1,0)</f>
        <v>1</v>
      </c>
      <c r="AR2354" s="126">
        <v>0</v>
      </c>
      <c r="AS2354" s="126">
        <v>0</v>
      </c>
      <c r="AT2354" s="126">
        <v>1</v>
      </c>
      <c r="AU2354" s="126">
        <v>0</v>
      </c>
      <c r="BA2354" s="126">
        <v>-2.25</v>
      </c>
    </row>
    <row r="2355" spans="3:53" ht="14.5" x14ac:dyDescent="0.35">
      <c r="C2355" s="126" t="s">
        <v>368</v>
      </c>
      <c r="D2355" s="126" t="s">
        <v>195</v>
      </c>
      <c r="E2355" s="126">
        <v>30.93</v>
      </c>
      <c r="F2355" s="126">
        <v>5.64</v>
      </c>
      <c r="G2355" s="126">
        <v>4.04</v>
      </c>
      <c r="H2355" s="126">
        <v>3510</v>
      </c>
      <c r="I2355" s="126">
        <v>-7.4999999999999997E-2</v>
      </c>
      <c r="J2355" s="126" t="s">
        <v>75</v>
      </c>
      <c r="K2355" s="126">
        <v>41.56</v>
      </c>
      <c r="L2355" s="126">
        <v>31.05754117647059</v>
      </c>
      <c r="M2355" s="126">
        <v>-0.57165239019339109</v>
      </c>
      <c r="N2355" s="126">
        <v>31.13045952380952</v>
      </c>
      <c r="O2355" s="126">
        <v>-0.8045481102453973</v>
      </c>
      <c r="P2355" s="126">
        <v>67559</v>
      </c>
      <c r="Q2355" s="126">
        <v>735952</v>
      </c>
      <c r="R2355" s="126">
        <v>0.09</v>
      </c>
      <c r="S2355" s="126">
        <v>29.866</v>
      </c>
      <c r="T2355" s="126">
        <v>6.0110000000000001</v>
      </c>
      <c r="U2355" s="126">
        <v>15.7904</v>
      </c>
      <c r="V2355" s="126">
        <v>2.2804906951967339</v>
      </c>
      <c r="AC2355" s="126">
        <v>30.91</v>
      </c>
      <c r="AD2355" s="126">
        <v>29.8736</v>
      </c>
      <c r="AH2355" s="77">
        <f>IF(AND(M2355&lt;Variables!$G$6,M2355&gt;Variables!$G$5),0,1)</f>
        <v>1</v>
      </c>
      <c r="AI2355" s="77">
        <f t="shared" si="72"/>
        <v>1</v>
      </c>
      <c r="AJ2355" s="77">
        <f>IF(I2355&gt;Variables!$G$7,0,1)</f>
        <v>1</v>
      </c>
      <c r="AK2355" s="77">
        <f>IF(F2355&gt;Variables!$G$8,0,1)</f>
        <v>1</v>
      </c>
      <c r="AL2355" s="77">
        <f>IF(G2355&gt;Variables!$G$9,0,1)</f>
        <v>1</v>
      </c>
      <c r="AM2355" s="77">
        <f>IF(AND(K2355&gt;Variables!$G$10,K2355&lt;Variables!$G$11),0,1)</f>
        <v>1</v>
      </c>
      <c r="AN2355" s="77">
        <f>IF(H2355&lt;Variables!$G$13,1,0)</f>
        <v>0</v>
      </c>
      <c r="AO2355" s="77">
        <f>IF(R2355&lt;Variables!$G$12,0,1)</f>
        <v>0</v>
      </c>
      <c r="AP2355" s="78">
        <f t="shared" si="73"/>
        <v>1</v>
      </c>
      <c r="AQ2355" s="77">
        <f>IF(V2355&lt;Variables!$G$15,1,0)</f>
        <v>1</v>
      </c>
      <c r="AR2355" s="126">
        <v>0</v>
      </c>
      <c r="AS2355" s="126">
        <v>0</v>
      </c>
      <c r="AT2355" s="126">
        <v>1</v>
      </c>
      <c r="AU2355" s="126">
        <v>0</v>
      </c>
      <c r="BA2355" s="126">
        <v>-1.87</v>
      </c>
    </row>
    <row r="2356" spans="3:53" ht="14.5" x14ac:dyDescent="0.35">
      <c r="C2356" s="126" t="s">
        <v>368</v>
      </c>
      <c r="D2356" s="126" t="s">
        <v>346</v>
      </c>
      <c r="E2356" s="126">
        <v>57.93</v>
      </c>
      <c r="F2356" s="126">
        <v>49.6</v>
      </c>
      <c r="G2356" s="126">
        <v>0.13</v>
      </c>
      <c r="H2356" s="126">
        <v>1470</v>
      </c>
      <c r="I2356" s="126">
        <v>113.601</v>
      </c>
      <c r="J2356" s="126" t="s">
        <v>74</v>
      </c>
      <c r="K2356" s="126">
        <v>58.6</v>
      </c>
      <c r="L2356" s="126">
        <v>57.803140000000013</v>
      </c>
      <c r="M2356" s="126">
        <v>-4.8682476419114259E-2</v>
      </c>
      <c r="N2356" s="126">
        <v>57.824945999999997</v>
      </c>
      <c r="O2356" s="126">
        <v>-8.6374486194934791E-2</v>
      </c>
      <c r="P2356" s="126">
        <v>2970000</v>
      </c>
      <c r="Q2356" s="126">
        <v>255123</v>
      </c>
      <c r="R2356" s="126">
        <v>11.64</v>
      </c>
      <c r="S2356" s="126">
        <v>29.866</v>
      </c>
      <c r="T2356" s="126">
        <v>6.0110000000000001</v>
      </c>
      <c r="U2356" s="126">
        <v>15.7904</v>
      </c>
      <c r="V2356" s="126">
        <v>2.4585708613172228</v>
      </c>
      <c r="AC2356" s="126">
        <v>57.79</v>
      </c>
      <c r="AD2356" s="126">
        <v>57.57</v>
      </c>
      <c r="AH2356" s="77">
        <f>IF(AND(M2356&lt;Variables!$G$6,M2356&gt;Variables!$G$5),0,1)</f>
        <v>1</v>
      </c>
      <c r="AI2356" s="77">
        <f t="shared" si="72"/>
        <v>1</v>
      </c>
      <c r="AJ2356" s="77">
        <f>IF(I2356&gt;Variables!$G$7,0,1)</f>
        <v>0</v>
      </c>
      <c r="AK2356" s="77">
        <f>IF(F2356&gt;Variables!$G$8,0,1)</f>
        <v>0</v>
      </c>
      <c r="AL2356" s="77">
        <f>IF(G2356&gt;Variables!$G$9,0,1)</f>
        <v>1</v>
      </c>
      <c r="AM2356" s="77">
        <f>IF(AND(K2356&gt;Variables!$G$10,K2356&lt;Variables!$G$11),0,1)</f>
        <v>1</v>
      </c>
      <c r="AN2356" s="77">
        <f>IF(H2356&lt;Variables!$G$13,1,0)</f>
        <v>1</v>
      </c>
      <c r="AO2356" s="77">
        <f>IF(R2356&lt;Variables!$G$12,0,1)</f>
        <v>1</v>
      </c>
      <c r="AP2356" s="78">
        <f t="shared" si="73"/>
        <v>0</v>
      </c>
      <c r="AQ2356" s="77">
        <f>IF(V2356&lt;Variables!$G$15,1,0)</f>
        <v>1</v>
      </c>
      <c r="AR2356" s="126">
        <v>0</v>
      </c>
      <c r="AS2356" s="126">
        <v>1</v>
      </c>
      <c r="AT2356" s="126">
        <v>0</v>
      </c>
      <c r="AU2356" s="126">
        <v>0</v>
      </c>
      <c r="BA2356" s="126">
        <v>-0.26</v>
      </c>
    </row>
    <row r="2357" spans="3:53" ht="14.5" x14ac:dyDescent="0.35">
      <c r="C2357" s="126" t="s">
        <v>368</v>
      </c>
      <c r="D2357" s="126" t="s">
        <v>345</v>
      </c>
      <c r="E2357" s="126">
        <v>60.7</v>
      </c>
      <c r="F2357" s="126">
        <v>82.07</v>
      </c>
      <c r="G2357" s="126">
        <v>-0.04</v>
      </c>
      <c r="H2357" s="126">
        <v>621.19000000000005</v>
      </c>
      <c r="I2357" s="126">
        <v>32.344000000000001</v>
      </c>
      <c r="J2357" s="126" t="s">
        <v>74</v>
      </c>
      <c r="K2357" s="126">
        <v>65.69</v>
      </c>
      <c r="L2357" s="126">
        <v>60.582714999999993</v>
      </c>
      <c r="M2357" s="126">
        <v>2.8531240305118909E-2</v>
      </c>
      <c r="N2357" s="126">
        <v>60.545645999999998</v>
      </c>
      <c r="O2357" s="126">
        <v>8.9773589995230316E-2</v>
      </c>
      <c r="P2357" s="126">
        <v>2040000</v>
      </c>
      <c r="Q2357" s="126">
        <v>72250</v>
      </c>
      <c r="R2357" s="126">
        <v>28.24</v>
      </c>
      <c r="S2357" s="126">
        <v>29.866</v>
      </c>
      <c r="T2357" s="126">
        <v>6.0110000000000001</v>
      </c>
      <c r="U2357" s="126">
        <v>15.7904</v>
      </c>
      <c r="V2357" s="126">
        <v>2.5275137596488682</v>
      </c>
      <c r="AC2357" s="126">
        <v>62.1</v>
      </c>
      <c r="AD2357" s="126">
        <v>60.5</v>
      </c>
      <c r="AH2357" s="77">
        <f>IF(AND(M2357&lt;Variables!$G$6,M2357&gt;Variables!$G$5),0,1)</f>
        <v>1</v>
      </c>
      <c r="AI2357" s="77">
        <f t="shared" si="72"/>
        <v>0</v>
      </c>
      <c r="AJ2357" s="77">
        <f>IF(I2357&gt;Variables!$G$7,0,1)</f>
        <v>1</v>
      </c>
      <c r="AK2357" s="77">
        <f>IF(F2357&gt;Variables!$G$8,0,1)</f>
        <v>0</v>
      </c>
      <c r="AL2357" s="77">
        <f>IF(G2357&gt;Variables!$G$9,0,1)</f>
        <v>1</v>
      </c>
      <c r="AM2357" s="77">
        <f>IF(AND(K2357&gt;Variables!$G$10,K2357&lt;Variables!$G$11),0,1)</f>
        <v>0</v>
      </c>
      <c r="AN2357" s="77">
        <f>IF(H2357&lt;Variables!$G$13,1,0)</f>
        <v>1</v>
      </c>
      <c r="AO2357" s="77">
        <f>IF(R2357&lt;Variables!$G$12,0,1)</f>
        <v>1</v>
      </c>
      <c r="AP2357" s="78">
        <f t="shared" si="73"/>
        <v>0</v>
      </c>
      <c r="AQ2357" s="77">
        <f>IF(V2357&lt;Variables!$G$15,1,0)</f>
        <v>1</v>
      </c>
      <c r="AR2357" s="126">
        <v>0</v>
      </c>
      <c r="AS2357" s="126">
        <v>1</v>
      </c>
      <c r="AT2357" s="126">
        <v>0</v>
      </c>
      <c r="AU2357" s="126">
        <v>0</v>
      </c>
      <c r="BA2357" s="126">
        <v>0.39</v>
      </c>
    </row>
    <row r="2358" spans="3:53" ht="14.5" x14ac:dyDescent="0.35">
      <c r="C2358" s="126" t="s">
        <v>368</v>
      </c>
      <c r="D2358" s="126" t="s">
        <v>348</v>
      </c>
      <c r="E2358" s="126">
        <v>14.89</v>
      </c>
      <c r="F2358" s="126">
        <v>6.67</v>
      </c>
      <c r="G2358" s="126">
        <v>2.85</v>
      </c>
      <c r="H2358" s="126">
        <v>2660</v>
      </c>
      <c r="I2358" s="126">
        <v>-27.097999999999999</v>
      </c>
      <c r="J2358" s="126" t="s">
        <v>74</v>
      </c>
      <c r="K2358" s="126">
        <v>51.18</v>
      </c>
      <c r="L2358" s="126">
        <v>14.884055</v>
      </c>
      <c r="M2358" s="126">
        <v>-0.43035987168817902</v>
      </c>
      <c r="N2358" s="126">
        <v>14.725671999999999</v>
      </c>
      <c r="O2358" s="126">
        <v>0.64056838968027441</v>
      </c>
      <c r="P2358" s="126">
        <v>2001000</v>
      </c>
      <c r="Q2358" s="126">
        <v>2896000</v>
      </c>
      <c r="R2358" s="126">
        <v>0.69</v>
      </c>
      <c r="S2358" s="126">
        <v>29.866</v>
      </c>
      <c r="T2358" s="126">
        <v>6.0110000000000001</v>
      </c>
      <c r="U2358" s="126">
        <v>15.7904</v>
      </c>
      <c r="V2358" s="126">
        <v>2.3918807542490259</v>
      </c>
      <c r="AC2358" s="126">
        <v>15.65</v>
      </c>
      <c r="AD2358" s="126">
        <v>14.55</v>
      </c>
      <c r="AH2358" s="77">
        <f>IF(AND(M2358&lt;Variables!$G$6,M2358&gt;Variables!$G$5),0,1)</f>
        <v>1</v>
      </c>
      <c r="AI2358" s="77">
        <f t="shared" si="72"/>
        <v>0</v>
      </c>
      <c r="AJ2358" s="77">
        <f>IF(I2358&gt;Variables!$G$7,0,1)</f>
        <v>1</v>
      </c>
      <c r="AK2358" s="77">
        <f>IF(F2358&gt;Variables!$G$8,0,1)</f>
        <v>1</v>
      </c>
      <c r="AL2358" s="77">
        <f>IF(G2358&gt;Variables!$G$9,0,1)</f>
        <v>1</v>
      </c>
      <c r="AM2358" s="77">
        <f>IF(AND(K2358&gt;Variables!$G$10,K2358&lt;Variables!$G$11),0,1)</f>
        <v>1</v>
      </c>
      <c r="AN2358" s="77">
        <f>IF(H2358&lt;Variables!$G$13,1,0)</f>
        <v>0</v>
      </c>
      <c r="AO2358" s="77">
        <f>IF(R2358&lt;Variables!$G$12,0,1)</f>
        <v>0</v>
      </c>
      <c r="AP2358" s="78">
        <f t="shared" si="73"/>
        <v>0</v>
      </c>
      <c r="AQ2358" s="77">
        <f>IF(V2358&lt;Variables!$G$15,1,0)</f>
        <v>1</v>
      </c>
      <c r="AR2358" s="126">
        <v>1</v>
      </c>
      <c r="AS2358" s="126">
        <v>0</v>
      </c>
      <c r="AT2358" s="126">
        <v>0</v>
      </c>
      <c r="AU2358" s="126">
        <v>0</v>
      </c>
      <c r="BA2358" s="126">
        <v>1.67</v>
      </c>
    </row>
    <row r="2359" spans="3:53" ht="14.5" x14ac:dyDescent="0.35">
      <c r="C2359" s="126" t="s">
        <v>368</v>
      </c>
      <c r="D2359" s="126" t="s">
        <v>347</v>
      </c>
      <c r="E2359" s="126">
        <v>4.41</v>
      </c>
      <c r="F2359" s="126">
        <v>16.489999999999998</v>
      </c>
      <c r="G2359" s="126">
        <v>-12.77</v>
      </c>
      <c r="H2359" s="126">
        <v>186.8</v>
      </c>
      <c r="I2359" s="126">
        <v>-42.76</v>
      </c>
      <c r="J2359" s="126" t="s">
        <v>74</v>
      </c>
      <c r="K2359" s="126">
        <v>37.33</v>
      </c>
      <c r="L2359" s="126">
        <v>4.414345</v>
      </c>
      <c r="M2359" s="126">
        <v>-1.00456579628461</v>
      </c>
      <c r="N2359" s="126">
        <v>4.572534000000001</v>
      </c>
      <c r="O2359" s="126">
        <v>-4.4293601753426186</v>
      </c>
      <c r="P2359" s="126">
        <v>16180000</v>
      </c>
      <c r="Q2359" s="126">
        <v>232520</v>
      </c>
      <c r="R2359" s="126">
        <v>69.59</v>
      </c>
      <c r="S2359" s="126">
        <v>29.866</v>
      </c>
      <c r="T2359" s="126">
        <v>6.0110000000000001</v>
      </c>
      <c r="U2359" s="126">
        <v>15.7904</v>
      </c>
      <c r="V2359" s="126">
        <v>2.2250994838341809</v>
      </c>
      <c r="AC2359" s="126">
        <v>4.4800000000000004</v>
      </c>
      <c r="AD2359" s="126">
        <v>4.01</v>
      </c>
      <c r="AH2359" s="77">
        <f>IF(AND(M2359&lt;Variables!$G$6,M2359&gt;Variables!$G$5),0,1)</f>
        <v>0</v>
      </c>
      <c r="AI2359" s="77">
        <f t="shared" si="72"/>
        <v>1</v>
      </c>
      <c r="AJ2359" s="77">
        <f>IF(I2359&gt;Variables!$G$7,0,1)</f>
        <v>1</v>
      </c>
      <c r="AK2359" s="77">
        <f>IF(F2359&gt;Variables!$G$8,0,1)</f>
        <v>0</v>
      </c>
      <c r="AL2359" s="77">
        <f>IF(G2359&gt;Variables!$G$9,0,1)</f>
        <v>1</v>
      </c>
      <c r="AM2359" s="77">
        <f>IF(AND(K2359&gt;Variables!$G$10,K2359&lt;Variables!$G$11),0,1)</f>
        <v>1</v>
      </c>
      <c r="AN2359" s="77">
        <f>IF(H2359&lt;Variables!$G$13,1,0)</f>
        <v>1</v>
      </c>
      <c r="AO2359" s="77">
        <f>IF(R2359&lt;Variables!$G$12,0,1)</f>
        <v>1</v>
      </c>
      <c r="AP2359" s="78">
        <f t="shared" si="73"/>
        <v>0</v>
      </c>
      <c r="AQ2359" s="77">
        <f>IF(V2359&lt;Variables!$G$15,1,0)</f>
        <v>1</v>
      </c>
      <c r="AR2359" s="126">
        <v>0</v>
      </c>
      <c r="AS2359" s="126">
        <v>0</v>
      </c>
      <c r="AT2359" s="126">
        <v>1</v>
      </c>
      <c r="AU2359" s="126">
        <v>0</v>
      </c>
      <c r="BA2359" s="126">
        <v>-2.25</v>
      </c>
    </row>
    <row r="2360" spans="3:53" ht="14.5" x14ac:dyDescent="0.35">
      <c r="C2360" s="126" t="s">
        <v>368</v>
      </c>
      <c r="D2360" s="126" t="s">
        <v>131</v>
      </c>
      <c r="E2360" s="126">
        <v>1.53</v>
      </c>
      <c r="F2360" s="126">
        <v>18.47</v>
      </c>
      <c r="G2360" s="126">
        <v>10.94</v>
      </c>
      <c r="H2360" s="126">
        <v>2280</v>
      </c>
      <c r="I2360" s="126">
        <v>2.4359999999999999</v>
      </c>
      <c r="J2360" s="126" t="s">
        <v>74</v>
      </c>
      <c r="K2360" s="126">
        <v>56.91</v>
      </c>
      <c r="L2360" s="126">
        <v>1.5235449999999999</v>
      </c>
      <c r="M2360" s="126">
        <v>0.4893193177753194</v>
      </c>
      <c r="N2360" s="126">
        <v>1.4950000000000001</v>
      </c>
      <c r="O2360" s="126">
        <v>2.4080267558528301</v>
      </c>
      <c r="P2360" s="126">
        <v>53091000</v>
      </c>
      <c r="Q2360" s="126">
        <v>19257000</v>
      </c>
      <c r="R2360" s="126">
        <v>2.76</v>
      </c>
      <c r="S2360" s="126">
        <v>29.866</v>
      </c>
      <c r="T2360" s="126">
        <v>6.0110000000000001</v>
      </c>
      <c r="U2360" s="126">
        <v>15.7904</v>
      </c>
      <c r="V2360" s="126">
        <v>2.416100402286772</v>
      </c>
      <c r="AC2360" s="126">
        <v>1.66</v>
      </c>
      <c r="AD2360" s="126">
        <v>1.46</v>
      </c>
      <c r="AH2360" s="77">
        <f>IF(AND(M2360&lt;Variables!$G$6,M2360&gt;Variables!$G$5),0,1)</f>
        <v>1</v>
      </c>
      <c r="AI2360" s="77">
        <f t="shared" si="72"/>
        <v>0</v>
      </c>
      <c r="AJ2360" s="77">
        <f>IF(I2360&gt;Variables!$G$7,0,1)</f>
        <v>1</v>
      </c>
      <c r="AK2360" s="77">
        <f>IF(F2360&gt;Variables!$G$8,0,1)</f>
        <v>0</v>
      </c>
      <c r="AL2360" s="77">
        <f>IF(G2360&gt;Variables!$G$9,0,1)</f>
        <v>0</v>
      </c>
      <c r="AM2360" s="77">
        <f>IF(AND(K2360&gt;Variables!$G$10,K2360&lt;Variables!$G$11),0,1)</f>
        <v>1</v>
      </c>
      <c r="AN2360" s="77">
        <f>IF(H2360&lt;Variables!$G$13,1,0)</f>
        <v>0</v>
      </c>
      <c r="AO2360" s="77">
        <f>IF(R2360&lt;Variables!$G$12,0,1)</f>
        <v>1</v>
      </c>
      <c r="AP2360" s="78">
        <f t="shared" si="73"/>
        <v>0</v>
      </c>
      <c r="AQ2360" s="77">
        <f>IF(V2360&lt;Variables!$G$15,1,0)</f>
        <v>1</v>
      </c>
      <c r="AR2360" s="126">
        <v>0</v>
      </c>
      <c r="AS2360" s="126">
        <v>0</v>
      </c>
      <c r="AT2360" s="126">
        <v>1</v>
      </c>
      <c r="AU2360" s="126">
        <v>0</v>
      </c>
      <c r="BA2360" s="126">
        <v>-1.18</v>
      </c>
    </row>
    <row r="2361" spans="3:53" ht="14.5" x14ac:dyDescent="0.35">
      <c r="C2361" s="126" t="s">
        <v>369</v>
      </c>
      <c r="D2361" s="126" t="s">
        <v>120</v>
      </c>
      <c r="E2361" s="126">
        <v>12.72</v>
      </c>
      <c r="F2361" s="126">
        <v>10.4</v>
      </c>
      <c r="G2361" s="126">
        <v>4.7</v>
      </c>
      <c r="H2361" s="126">
        <v>6950</v>
      </c>
      <c r="I2361" s="126">
        <v>-51.936999999999998</v>
      </c>
      <c r="J2361" s="126" t="s">
        <v>75</v>
      </c>
      <c r="K2361" s="126">
        <v>72.22</v>
      </c>
      <c r="L2361" s="126">
        <v>12.194145000000001</v>
      </c>
      <c r="M2361" s="126">
        <v>3.1642644892282119</v>
      </c>
      <c r="N2361" s="126">
        <v>12.103992</v>
      </c>
      <c r="O2361" s="126">
        <v>3.9326529627580742</v>
      </c>
      <c r="P2361" s="126">
        <v>71988000</v>
      </c>
      <c r="Q2361" s="126">
        <v>30149000</v>
      </c>
      <c r="R2361" s="126">
        <v>2.39</v>
      </c>
      <c r="S2361" s="126">
        <v>29.838000000000001</v>
      </c>
      <c r="T2361" s="126">
        <v>5.9289999999999994</v>
      </c>
      <c r="U2361" s="126">
        <v>15.8728</v>
      </c>
      <c r="V2361" s="126">
        <v>2.3118731676065871</v>
      </c>
      <c r="AC2361" s="126">
        <v>13.96</v>
      </c>
      <c r="AD2361" s="126">
        <v>12.36</v>
      </c>
      <c r="AH2361" s="77">
        <f>IF(AND(M2361&lt;Variables!$G$6,M2361&gt;Variables!$G$5),0,1)</f>
        <v>1</v>
      </c>
      <c r="AI2361" s="77">
        <f t="shared" si="72"/>
        <v>0</v>
      </c>
      <c r="AJ2361" s="77">
        <f>IF(I2361&gt;Variables!$G$7,0,1)</f>
        <v>1</v>
      </c>
      <c r="AK2361" s="77">
        <f>IF(F2361&gt;Variables!$G$8,0,1)</f>
        <v>0</v>
      </c>
      <c r="AL2361" s="77">
        <f>IF(G2361&gt;Variables!$G$9,0,1)</f>
        <v>1</v>
      </c>
      <c r="AM2361" s="77">
        <f>IF(AND(K2361&gt;Variables!$G$10,K2361&lt;Variables!$G$11),0,1)</f>
        <v>1</v>
      </c>
      <c r="AN2361" s="77">
        <f>IF(H2361&lt;Variables!$G$13,1,0)</f>
        <v>0</v>
      </c>
      <c r="AO2361" s="77">
        <f>IF(R2361&lt;Variables!$G$12,0,1)</f>
        <v>1</v>
      </c>
      <c r="AP2361" s="78">
        <f t="shared" si="73"/>
        <v>1</v>
      </c>
      <c r="AQ2361" s="77">
        <f>IF(V2361&lt;Variables!$G$15,1,0)</f>
        <v>1</v>
      </c>
      <c r="AR2361" s="126">
        <v>0</v>
      </c>
      <c r="AS2361" s="126">
        <v>0</v>
      </c>
      <c r="AT2361" s="126">
        <v>1</v>
      </c>
      <c r="AU2361" s="126">
        <v>0</v>
      </c>
      <c r="BA2361" s="126">
        <v>-2.25</v>
      </c>
    </row>
    <row r="2362" spans="3:53" ht="14.5" x14ac:dyDescent="0.35">
      <c r="C2362" s="126" t="s">
        <v>369</v>
      </c>
      <c r="D2362" s="126" t="s">
        <v>192</v>
      </c>
      <c r="E2362" s="126">
        <v>25.59</v>
      </c>
      <c r="F2362" s="126">
        <v>16.53</v>
      </c>
      <c r="G2362" s="126">
        <v>6.5</v>
      </c>
      <c r="H2362" s="126">
        <v>1490</v>
      </c>
      <c r="I2362" s="126">
        <v>7.6710000000000003</v>
      </c>
      <c r="J2362" s="126" t="s">
        <v>75</v>
      </c>
      <c r="K2362" s="126">
        <v>40.54</v>
      </c>
      <c r="L2362" s="126">
        <v>26.228300000000001</v>
      </c>
      <c r="M2362" s="126">
        <v>-2.3001872023730119</v>
      </c>
      <c r="N2362" s="126">
        <v>26.443142000000002</v>
      </c>
      <c r="O2362" s="126">
        <v>-3.0939666700727102</v>
      </c>
      <c r="P2362" s="126">
        <v>10340000</v>
      </c>
      <c r="Q2362" s="126">
        <v>2510000</v>
      </c>
      <c r="R2362" s="126">
        <v>4.12</v>
      </c>
      <c r="S2362" s="126">
        <v>29.838000000000001</v>
      </c>
      <c r="T2362" s="126">
        <v>5.9289999999999994</v>
      </c>
      <c r="U2362" s="126">
        <v>15.8728</v>
      </c>
      <c r="V2362" s="126">
        <v>2.2659570488030099</v>
      </c>
      <c r="AC2362" s="126">
        <v>26.25</v>
      </c>
      <c r="AD2362" s="126">
        <v>24.51</v>
      </c>
      <c r="AH2362" s="77">
        <f>IF(AND(M2362&lt;Variables!$G$6,M2362&gt;Variables!$G$5),0,1)</f>
        <v>0</v>
      </c>
      <c r="AI2362" s="77">
        <f t="shared" si="72"/>
        <v>1</v>
      </c>
      <c r="AJ2362" s="77">
        <f>IF(I2362&gt;Variables!$G$7,0,1)</f>
        <v>1</v>
      </c>
      <c r="AK2362" s="77">
        <f>IF(F2362&gt;Variables!$G$8,0,1)</f>
        <v>0</v>
      </c>
      <c r="AL2362" s="77">
        <f>IF(G2362&gt;Variables!$G$9,0,1)</f>
        <v>1</v>
      </c>
      <c r="AM2362" s="77">
        <f>IF(AND(K2362&gt;Variables!$G$10,K2362&lt;Variables!$G$11),0,1)</f>
        <v>1</v>
      </c>
      <c r="AN2362" s="77">
        <f>IF(H2362&lt;Variables!$G$13,1,0)</f>
        <v>1</v>
      </c>
      <c r="AO2362" s="77">
        <f>IF(R2362&lt;Variables!$G$12,0,1)</f>
        <v>1</v>
      </c>
      <c r="AP2362" s="78">
        <f t="shared" si="73"/>
        <v>1</v>
      </c>
      <c r="AQ2362" s="77">
        <f>IF(V2362&lt;Variables!$G$15,1,0)</f>
        <v>1</v>
      </c>
      <c r="AR2362" s="126">
        <v>0</v>
      </c>
      <c r="AS2362" s="126">
        <v>0</v>
      </c>
      <c r="AT2362" s="126">
        <v>1</v>
      </c>
      <c r="AU2362" s="126">
        <v>0</v>
      </c>
      <c r="BA2362" s="126">
        <v>-2.25</v>
      </c>
    </row>
    <row r="2363" spans="3:53" ht="14.5" x14ac:dyDescent="0.35">
      <c r="C2363" s="126" t="s">
        <v>369</v>
      </c>
      <c r="D2363" s="126" t="s">
        <v>190</v>
      </c>
      <c r="E2363" s="126">
        <v>2.7</v>
      </c>
      <c r="F2363" s="126">
        <v>13.71</v>
      </c>
      <c r="G2363" s="126">
        <v>3.82</v>
      </c>
      <c r="H2363" s="126">
        <v>616.6</v>
      </c>
      <c r="I2363" s="126">
        <v>209.85499999999999</v>
      </c>
      <c r="J2363" s="126" t="s">
        <v>75</v>
      </c>
      <c r="K2363" s="126">
        <v>48.09</v>
      </c>
      <c r="L2363" s="126">
        <v>2.7079200000000001</v>
      </c>
      <c r="M2363" s="126">
        <v>0.44609885077846062</v>
      </c>
      <c r="N2363" s="126">
        <v>2.7861760000000002</v>
      </c>
      <c r="O2363" s="126">
        <v>-2.3751550512243149</v>
      </c>
      <c r="P2363" s="126">
        <v>35550000</v>
      </c>
      <c r="Q2363" s="126">
        <v>9030000</v>
      </c>
      <c r="R2363" s="126">
        <v>3.94</v>
      </c>
      <c r="S2363" s="126">
        <v>29.838000000000001</v>
      </c>
      <c r="T2363" s="126">
        <v>5.9289999999999994</v>
      </c>
      <c r="U2363" s="126">
        <v>15.8728</v>
      </c>
      <c r="V2363" s="126">
        <v>2.3380745468285622</v>
      </c>
      <c r="AC2363" s="126">
        <v>2.77</v>
      </c>
      <c r="AD2363" s="126">
        <v>2.52</v>
      </c>
      <c r="AH2363" s="77">
        <f>IF(AND(M2363&lt;Variables!$G$6,M2363&gt;Variables!$G$5),0,1)</f>
        <v>1</v>
      </c>
      <c r="AI2363" s="77">
        <f t="shared" si="72"/>
        <v>1</v>
      </c>
      <c r="AJ2363" s="77">
        <f>IF(I2363&gt;Variables!$G$7,0,1)</f>
        <v>0</v>
      </c>
      <c r="AK2363" s="77">
        <f>IF(F2363&gt;Variables!$G$8,0,1)</f>
        <v>0</v>
      </c>
      <c r="AL2363" s="77">
        <f>IF(G2363&gt;Variables!$G$9,0,1)</f>
        <v>1</v>
      </c>
      <c r="AM2363" s="77">
        <f>IF(AND(K2363&gt;Variables!$G$10,K2363&lt;Variables!$G$11),0,1)</f>
        <v>1</v>
      </c>
      <c r="AN2363" s="77">
        <f>IF(H2363&lt;Variables!$G$13,1,0)</f>
        <v>1</v>
      </c>
      <c r="AO2363" s="77">
        <f>IF(R2363&lt;Variables!$G$12,0,1)</f>
        <v>1</v>
      </c>
      <c r="AP2363" s="78">
        <f t="shared" si="73"/>
        <v>1</v>
      </c>
      <c r="AQ2363" s="77">
        <f>IF(V2363&lt;Variables!$G$15,1,0)</f>
        <v>1</v>
      </c>
      <c r="AR2363" s="126">
        <v>0</v>
      </c>
      <c r="AS2363" s="126">
        <v>0</v>
      </c>
      <c r="AT2363" s="126">
        <v>1</v>
      </c>
      <c r="AU2363" s="126">
        <v>0</v>
      </c>
      <c r="BA2363" s="126">
        <v>-2.25</v>
      </c>
    </row>
    <row r="2364" spans="3:53" ht="14.5" x14ac:dyDescent="0.35">
      <c r="C2364" s="126" t="s">
        <v>369</v>
      </c>
      <c r="D2364" s="126" t="s">
        <v>189</v>
      </c>
      <c r="E2364" s="126">
        <v>32.479999999999997</v>
      </c>
      <c r="F2364" s="126">
        <v>10.97</v>
      </c>
      <c r="G2364" s="126">
        <v>10.11</v>
      </c>
      <c r="H2364" s="126">
        <v>-99999</v>
      </c>
      <c r="I2364" s="126">
        <v>-99999</v>
      </c>
      <c r="J2364" s="126" t="s">
        <v>75</v>
      </c>
      <c r="K2364" s="126">
        <v>58.54</v>
      </c>
      <c r="L2364" s="126">
        <v>32.083363157894738</v>
      </c>
      <c r="M2364" s="126">
        <v>0.69081548905736856</v>
      </c>
      <c r="N2364" s="126">
        <v>31.721075510204081</v>
      </c>
      <c r="O2364" s="126">
        <v>1.8408092424485349</v>
      </c>
      <c r="P2364" s="126">
        <v>481997</v>
      </c>
      <c r="Q2364" s="126">
        <v>2252000</v>
      </c>
      <c r="R2364" s="126">
        <v>0.21</v>
      </c>
      <c r="S2364" s="126">
        <v>29.838000000000001</v>
      </c>
      <c r="T2364" s="126">
        <v>5.9289999999999994</v>
      </c>
      <c r="U2364" s="126">
        <v>15.8728</v>
      </c>
      <c r="V2364" s="126">
        <v>2.420475255653832</v>
      </c>
      <c r="AC2364" s="126">
        <v>33.08</v>
      </c>
      <c r="AD2364" s="126">
        <v>29.51</v>
      </c>
      <c r="AH2364" s="77">
        <f>IF(AND(M2364&lt;Variables!$G$6,M2364&gt;Variables!$G$5),0,1)</f>
        <v>1</v>
      </c>
      <c r="AI2364" s="77">
        <f t="shared" si="72"/>
        <v>0</v>
      </c>
      <c r="AJ2364" s="77">
        <f>IF(I2364&gt;Variables!$G$7,0,1)</f>
        <v>1</v>
      </c>
      <c r="AK2364" s="77">
        <f>IF(F2364&gt;Variables!$G$8,0,1)</f>
        <v>0</v>
      </c>
      <c r="AL2364" s="77">
        <f>IF(G2364&gt;Variables!$G$9,0,1)</f>
        <v>1</v>
      </c>
      <c r="AM2364" s="77">
        <f>IF(AND(K2364&gt;Variables!$G$10,K2364&lt;Variables!$G$11),0,1)</f>
        <v>1</v>
      </c>
      <c r="AN2364" s="77">
        <f>IF(H2364&lt;Variables!$G$13,1,0)</f>
        <v>1</v>
      </c>
      <c r="AO2364" s="77">
        <f>IF(R2364&lt;Variables!$G$12,0,1)</f>
        <v>0</v>
      </c>
      <c r="AP2364" s="78">
        <f t="shared" si="73"/>
        <v>1</v>
      </c>
      <c r="AQ2364" s="77">
        <f>IF(V2364&lt;Variables!$G$15,1,0)</f>
        <v>1</v>
      </c>
      <c r="AR2364" s="126">
        <v>0</v>
      </c>
      <c r="AS2364" s="126">
        <v>0</v>
      </c>
      <c r="AT2364" s="126">
        <v>1</v>
      </c>
      <c r="AU2364" s="126">
        <v>0</v>
      </c>
      <c r="BA2364" s="126">
        <v>-1.94</v>
      </c>
    </row>
    <row r="2365" spans="3:53" ht="14.5" x14ac:dyDescent="0.35">
      <c r="C2365" s="126" t="s">
        <v>369</v>
      </c>
      <c r="D2365" s="126" t="s">
        <v>130</v>
      </c>
      <c r="E2365" s="126">
        <v>15.38</v>
      </c>
      <c r="F2365" s="126">
        <v>8.35</v>
      </c>
      <c r="G2365" s="126">
        <v>5.51</v>
      </c>
      <c r="H2365" s="126">
        <v>2590</v>
      </c>
      <c r="I2365" s="126">
        <v>451.49400000000003</v>
      </c>
      <c r="J2365" s="126" t="s">
        <v>75</v>
      </c>
      <c r="K2365" s="126">
        <v>61.36</v>
      </c>
      <c r="L2365" s="126">
        <v>15.282394736842109</v>
      </c>
      <c r="M2365" s="126">
        <v>0.24934091687889129</v>
      </c>
      <c r="N2365" s="126">
        <v>15.175467346938779</v>
      </c>
      <c r="O2365" s="126">
        <v>0.95570468932200392</v>
      </c>
      <c r="P2365" s="126">
        <v>320519</v>
      </c>
      <c r="Q2365" s="126">
        <v>1389000</v>
      </c>
      <c r="R2365" s="126">
        <v>0.23</v>
      </c>
      <c r="S2365" s="126">
        <v>29.838000000000001</v>
      </c>
      <c r="T2365" s="126">
        <v>5.9289999999999994</v>
      </c>
      <c r="U2365" s="126">
        <v>15.8728</v>
      </c>
      <c r="V2365" s="126">
        <v>2.470026439149279</v>
      </c>
      <c r="AC2365" s="126">
        <v>15.9</v>
      </c>
      <c r="AD2365" s="126">
        <v>15.22</v>
      </c>
      <c r="AH2365" s="77">
        <f>IF(AND(M2365&lt;Variables!$G$6,M2365&gt;Variables!$G$5),0,1)</f>
        <v>1</v>
      </c>
      <c r="AI2365" s="77">
        <f t="shared" si="72"/>
        <v>0</v>
      </c>
      <c r="AJ2365" s="77">
        <f>IF(I2365&gt;Variables!$G$7,0,1)</f>
        <v>0</v>
      </c>
      <c r="AK2365" s="77">
        <f>IF(F2365&gt;Variables!$G$8,0,1)</f>
        <v>1</v>
      </c>
      <c r="AL2365" s="77">
        <f>IF(G2365&gt;Variables!$G$9,0,1)</f>
        <v>1</v>
      </c>
      <c r="AM2365" s="77">
        <f>IF(AND(K2365&gt;Variables!$G$10,K2365&lt;Variables!$G$11),0,1)</f>
        <v>1</v>
      </c>
      <c r="AN2365" s="77">
        <f>IF(H2365&lt;Variables!$G$13,1,0)</f>
        <v>0</v>
      </c>
      <c r="AO2365" s="77">
        <f>IF(R2365&lt;Variables!$G$12,0,1)</f>
        <v>0</v>
      </c>
      <c r="AP2365" s="78">
        <f t="shared" si="73"/>
        <v>1</v>
      </c>
      <c r="AQ2365" s="77">
        <f>IF(V2365&lt;Variables!$G$15,1,0)</f>
        <v>1</v>
      </c>
      <c r="AR2365" s="126">
        <v>0</v>
      </c>
      <c r="AS2365" s="126">
        <v>1</v>
      </c>
      <c r="AT2365" s="126">
        <v>0</v>
      </c>
      <c r="AU2365" s="126">
        <v>0</v>
      </c>
      <c r="BA2365" s="126">
        <v>0.91</v>
      </c>
    </row>
    <row r="2366" spans="3:53" ht="14.5" x14ac:dyDescent="0.35">
      <c r="C2366" s="126" t="s">
        <v>369</v>
      </c>
      <c r="D2366" s="126" t="s">
        <v>343</v>
      </c>
      <c r="E2366" s="126">
        <v>52.04</v>
      </c>
      <c r="F2366" s="126">
        <v>6.05</v>
      </c>
      <c r="G2366" s="126">
        <v>4.17</v>
      </c>
      <c r="H2366" s="126">
        <v>10730</v>
      </c>
      <c r="I2366" s="126">
        <v>97.912000000000006</v>
      </c>
      <c r="J2366" s="126" t="s">
        <v>75</v>
      </c>
      <c r="K2366" s="126">
        <v>58.17</v>
      </c>
      <c r="L2366" s="126">
        <v>51.761169999999993</v>
      </c>
      <c r="M2366" s="126">
        <v>0.21991388525415331</v>
      </c>
      <c r="N2366" s="126">
        <v>51.673798000000012</v>
      </c>
      <c r="O2366" s="126">
        <v>0.38936948276957489</v>
      </c>
      <c r="P2366" s="126">
        <v>1162000</v>
      </c>
      <c r="Q2366" s="126">
        <v>1956000</v>
      </c>
      <c r="R2366" s="126">
        <v>0.59</v>
      </c>
      <c r="S2366" s="126">
        <v>29.838000000000001</v>
      </c>
      <c r="T2366" s="126">
        <v>5.9289999999999994</v>
      </c>
      <c r="U2366" s="126">
        <v>15.8728</v>
      </c>
      <c r="V2366" s="126">
        <v>2.4407345796573758</v>
      </c>
      <c r="AC2366" s="126">
        <v>52.34</v>
      </c>
      <c r="AD2366" s="126">
        <v>51.19</v>
      </c>
      <c r="AH2366" s="77">
        <f>IF(AND(M2366&lt;Variables!$G$6,M2366&gt;Variables!$G$5),0,1)</f>
        <v>1</v>
      </c>
      <c r="AI2366" s="77">
        <f t="shared" si="72"/>
        <v>0</v>
      </c>
      <c r="AJ2366" s="77">
        <f>IF(I2366&gt;Variables!$G$7,0,1)</f>
        <v>0</v>
      </c>
      <c r="AK2366" s="77">
        <f>IF(F2366&gt;Variables!$G$8,0,1)</f>
        <v>1</v>
      </c>
      <c r="AL2366" s="77">
        <f>IF(G2366&gt;Variables!$G$9,0,1)</f>
        <v>1</v>
      </c>
      <c r="AM2366" s="77">
        <f>IF(AND(K2366&gt;Variables!$G$10,K2366&lt;Variables!$G$11),0,1)</f>
        <v>1</v>
      </c>
      <c r="AN2366" s="77">
        <f>IF(H2366&lt;Variables!$G$13,1,0)</f>
        <v>0</v>
      </c>
      <c r="AO2366" s="77">
        <f>IF(R2366&lt;Variables!$G$12,0,1)</f>
        <v>0</v>
      </c>
      <c r="AP2366" s="78">
        <f t="shared" si="73"/>
        <v>1</v>
      </c>
      <c r="AQ2366" s="77">
        <f>IF(V2366&lt;Variables!$G$15,1,0)</f>
        <v>1</v>
      </c>
      <c r="AR2366" s="126">
        <v>0</v>
      </c>
      <c r="AS2366" s="126">
        <v>0</v>
      </c>
      <c r="AT2366" s="126">
        <v>0</v>
      </c>
      <c r="AU2366" s="126">
        <v>1</v>
      </c>
      <c r="BA2366" s="126">
        <v>-0.48</v>
      </c>
    </row>
    <row r="2367" spans="3:53" ht="14.5" x14ac:dyDescent="0.35">
      <c r="C2367" s="126" t="s">
        <v>369</v>
      </c>
      <c r="D2367" s="126" t="s">
        <v>153</v>
      </c>
      <c r="E2367" s="126">
        <v>7.52</v>
      </c>
      <c r="F2367" s="126">
        <v>8.31</v>
      </c>
      <c r="G2367" s="126">
        <v>4.76</v>
      </c>
      <c r="H2367" s="126">
        <v>-99999</v>
      </c>
      <c r="I2367" s="126">
        <v>399.85899999999998</v>
      </c>
      <c r="J2367" s="126" t="s">
        <v>75</v>
      </c>
      <c r="K2367" s="126">
        <v>47.71</v>
      </c>
      <c r="L2367" s="126">
        <v>7.5519583333333342</v>
      </c>
      <c r="M2367" s="126">
        <v>-0.95284335740730086</v>
      </c>
      <c r="N2367" s="126">
        <v>7.5717439999999998</v>
      </c>
      <c r="O2367" s="126">
        <v>-1.211662729220631</v>
      </c>
      <c r="P2367" s="126">
        <v>20954</v>
      </c>
      <c r="Q2367" s="126">
        <v>86571</v>
      </c>
      <c r="R2367" s="126">
        <v>0.24</v>
      </c>
      <c r="S2367" s="126">
        <v>29.838000000000001</v>
      </c>
      <c r="T2367" s="126">
        <v>5.9289999999999994</v>
      </c>
      <c r="U2367" s="126">
        <v>15.8728</v>
      </c>
      <c r="V2367" s="126">
        <v>2.36174787869151</v>
      </c>
      <c r="AC2367" s="126">
        <v>7.66</v>
      </c>
      <c r="AD2367" s="126">
        <v>7.45</v>
      </c>
      <c r="AH2367" s="77">
        <f>IF(AND(M2367&lt;Variables!$G$6,M2367&gt;Variables!$G$5),0,1)</f>
        <v>1</v>
      </c>
      <c r="AI2367" s="77">
        <f t="shared" si="72"/>
        <v>1</v>
      </c>
      <c r="AJ2367" s="77">
        <f>IF(I2367&gt;Variables!$G$7,0,1)</f>
        <v>0</v>
      </c>
      <c r="AK2367" s="77">
        <f>IF(F2367&gt;Variables!$G$8,0,1)</f>
        <v>1</v>
      </c>
      <c r="AL2367" s="77">
        <f>IF(G2367&gt;Variables!$G$9,0,1)</f>
        <v>1</v>
      </c>
      <c r="AM2367" s="77">
        <f>IF(AND(K2367&gt;Variables!$G$10,K2367&lt;Variables!$G$11),0,1)</f>
        <v>1</v>
      </c>
      <c r="AN2367" s="77">
        <f>IF(H2367&lt;Variables!$G$13,1,0)</f>
        <v>1</v>
      </c>
      <c r="AO2367" s="77">
        <f>IF(R2367&lt;Variables!$G$12,0,1)</f>
        <v>0</v>
      </c>
      <c r="AP2367" s="78">
        <f t="shared" si="73"/>
        <v>1</v>
      </c>
      <c r="AQ2367" s="77">
        <f>IF(V2367&lt;Variables!$G$15,1,0)</f>
        <v>1</v>
      </c>
      <c r="AR2367" s="126">
        <v>0</v>
      </c>
      <c r="AS2367" s="126">
        <v>0</v>
      </c>
      <c r="AT2367" s="126">
        <v>0</v>
      </c>
      <c r="AU2367" s="126">
        <v>0</v>
      </c>
      <c r="BA2367" s="126">
        <v>0</v>
      </c>
    </row>
    <row r="2368" spans="3:53" ht="14.5" x14ac:dyDescent="0.35">
      <c r="C2368" s="126" t="s">
        <v>369</v>
      </c>
      <c r="D2368" s="126" t="s">
        <v>277</v>
      </c>
      <c r="E2368" s="126">
        <v>22.97</v>
      </c>
      <c r="F2368" s="126">
        <v>8.23</v>
      </c>
      <c r="G2368" s="126">
        <v>3.8</v>
      </c>
      <c r="H2368" s="126">
        <v>2160</v>
      </c>
      <c r="I2368" s="126">
        <v>-2.7770000000000001</v>
      </c>
      <c r="J2368" s="126" t="s">
        <v>75</v>
      </c>
      <c r="K2368" s="126">
        <v>55.28</v>
      </c>
      <c r="L2368" s="126">
        <v>22.941875</v>
      </c>
      <c r="M2368" s="126">
        <v>-5.1761244449302461E-2</v>
      </c>
      <c r="N2368" s="126">
        <v>22.688056</v>
      </c>
      <c r="O2368" s="126">
        <v>1.066393700720752</v>
      </c>
      <c r="P2368" s="126">
        <v>862292</v>
      </c>
      <c r="Q2368" s="126">
        <v>2482000</v>
      </c>
      <c r="R2368" s="126">
        <v>0.35</v>
      </c>
      <c r="S2368" s="126">
        <v>29.838000000000001</v>
      </c>
      <c r="T2368" s="126">
        <v>5.9289999999999994</v>
      </c>
      <c r="U2368" s="126">
        <v>15.8728</v>
      </c>
      <c r="V2368" s="126">
        <v>2.423835880938241</v>
      </c>
      <c r="AC2368" s="126">
        <v>23.67</v>
      </c>
      <c r="AD2368" s="126">
        <v>22.73</v>
      </c>
      <c r="AH2368" s="77">
        <f>IF(AND(M2368&lt;Variables!$G$6,M2368&gt;Variables!$G$5),0,1)</f>
        <v>1</v>
      </c>
      <c r="AI2368" s="77">
        <f t="shared" si="72"/>
        <v>0</v>
      </c>
      <c r="AJ2368" s="77">
        <f>IF(I2368&gt;Variables!$G$7,0,1)</f>
        <v>1</v>
      </c>
      <c r="AK2368" s="77">
        <f>IF(F2368&gt;Variables!$G$8,0,1)</f>
        <v>1</v>
      </c>
      <c r="AL2368" s="77">
        <f>IF(G2368&gt;Variables!$G$9,0,1)</f>
        <v>1</v>
      </c>
      <c r="AM2368" s="77">
        <f>IF(AND(K2368&gt;Variables!$G$10,K2368&lt;Variables!$G$11),0,1)</f>
        <v>1</v>
      </c>
      <c r="AN2368" s="77">
        <f>IF(H2368&lt;Variables!$G$13,1,0)</f>
        <v>0</v>
      </c>
      <c r="AO2368" s="77">
        <f>IF(R2368&lt;Variables!$G$12,0,1)</f>
        <v>0</v>
      </c>
      <c r="AP2368" s="78">
        <f t="shared" si="73"/>
        <v>1</v>
      </c>
      <c r="AQ2368" s="77">
        <f>IF(V2368&lt;Variables!$G$15,1,0)</f>
        <v>1</v>
      </c>
      <c r="AR2368" s="126">
        <v>0</v>
      </c>
      <c r="AS2368" s="126">
        <v>1</v>
      </c>
      <c r="AT2368" s="126">
        <v>0</v>
      </c>
      <c r="AU2368" s="126">
        <v>0</v>
      </c>
      <c r="BA2368" s="126">
        <v>0.8</v>
      </c>
    </row>
    <row r="2369" spans="3:53" ht="14.5" x14ac:dyDescent="0.35">
      <c r="C2369" s="126" t="s">
        <v>369</v>
      </c>
      <c r="D2369" s="126" t="s">
        <v>359</v>
      </c>
      <c r="E2369" s="126">
        <v>59.76</v>
      </c>
      <c r="F2369" s="126">
        <v>5.84</v>
      </c>
      <c r="G2369" s="126">
        <v>4.8600000000000003</v>
      </c>
      <c r="H2369" s="126">
        <v>2410</v>
      </c>
      <c r="I2369" s="126">
        <v>-43.182000000000002</v>
      </c>
      <c r="J2369" s="126" t="s">
        <v>75</v>
      </c>
      <c r="K2369" s="126">
        <v>56.63</v>
      </c>
      <c r="L2369" s="126">
        <v>59.699538461538467</v>
      </c>
      <c r="M2369" s="126">
        <v>-0.1667323803559938</v>
      </c>
      <c r="N2369" s="126">
        <v>59.320433333333327</v>
      </c>
      <c r="O2369" s="126">
        <v>0.47128223945319808</v>
      </c>
      <c r="P2369" s="126">
        <v>60338</v>
      </c>
      <c r="Q2369" s="126">
        <v>310204</v>
      </c>
      <c r="R2369" s="126">
        <v>0.19</v>
      </c>
      <c r="S2369" s="126">
        <v>29.838000000000001</v>
      </c>
      <c r="T2369" s="126">
        <v>5.9289999999999994</v>
      </c>
      <c r="U2369" s="126">
        <v>15.8728</v>
      </c>
      <c r="V2369" s="126">
        <v>2.4432143401381801</v>
      </c>
      <c r="AC2369" s="126">
        <v>59.76</v>
      </c>
      <c r="AD2369" s="126">
        <v>58.58</v>
      </c>
      <c r="AH2369" s="77">
        <f>IF(AND(M2369&lt;Variables!$G$6,M2369&gt;Variables!$G$5),0,1)</f>
        <v>1</v>
      </c>
      <c r="AI2369" s="77">
        <f t="shared" si="72"/>
        <v>0</v>
      </c>
      <c r="AJ2369" s="77">
        <f>IF(I2369&gt;Variables!$G$7,0,1)</f>
        <v>1</v>
      </c>
      <c r="AK2369" s="77">
        <f>IF(F2369&gt;Variables!$G$8,0,1)</f>
        <v>1</v>
      </c>
      <c r="AL2369" s="77">
        <f>IF(G2369&gt;Variables!$G$9,0,1)</f>
        <v>1</v>
      </c>
      <c r="AM2369" s="77">
        <f>IF(AND(K2369&gt;Variables!$G$10,K2369&lt;Variables!$G$11),0,1)</f>
        <v>1</v>
      </c>
      <c r="AN2369" s="77">
        <f>IF(H2369&lt;Variables!$G$13,1,0)</f>
        <v>0</v>
      </c>
      <c r="AO2369" s="77">
        <f>IF(R2369&lt;Variables!$G$12,0,1)</f>
        <v>0</v>
      </c>
      <c r="AP2369" s="78">
        <f t="shared" si="73"/>
        <v>1</v>
      </c>
      <c r="AQ2369" s="77">
        <f>IF(V2369&lt;Variables!$G$15,1,0)</f>
        <v>1</v>
      </c>
      <c r="AR2369" s="126">
        <v>0</v>
      </c>
      <c r="AS2369" s="126">
        <v>1</v>
      </c>
      <c r="AT2369" s="126">
        <v>0</v>
      </c>
      <c r="AU2369" s="126">
        <v>0</v>
      </c>
      <c r="BA2369" s="126">
        <v>-0.24</v>
      </c>
    </row>
    <row r="2370" spans="3:53" ht="14.5" x14ac:dyDescent="0.35">
      <c r="C2370" s="126" t="s">
        <v>369</v>
      </c>
      <c r="D2370" s="126" t="s">
        <v>142</v>
      </c>
      <c r="E2370" s="126">
        <v>45.82</v>
      </c>
      <c r="F2370" s="126">
        <v>5.8</v>
      </c>
      <c r="G2370" s="126">
        <v>4.08</v>
      </c>
      <c r="H2370" s="126">
        <v>3940</v>
      </c>
      <c r="I2370" s="126">
        <v>66.069999999999993</v>
      </c>
      <c r="J2370" s="126" t="s">
        <v>75</v>
      </c>
      <c r="K2370" s="126">
        <v>64.16</v>
      </c>
      <c r="L2370" s="126">
        <v>45.634821428571421</v>
      </c>
      <c r="M2370" s="126">
        <v>9.9000215217875914E-2</v>
      </c>
      <c r="N2370" s="126">
        <v>45.341691176470597</v>
      </c>
      <c r="O2370" s="126">
        <v>0.74613190366609639</v>
      </c>
      <c r="P2370" s="126">
        <v>69491</v>
      </c>
      <c r="Q2370" s="126">
        <v>404528</v>
      </c>
      <c r="R2370" s="126">
        <v>0.17</v>
      </c>
      <c r="S2370" s="126">
        <v>29.838000000000001</v>
      </c>
      <c r="T2370" s="126">
        <v>5.9289999999999994</v>
      </c>
      <c r="U2370" s="126">
        <v>15.8728</v>
      </c>
      <c r="V2370" s="126">
        <v>2.507075071683198</v>
      </c>
      <c r="AC2370" s="126">
        <v>46.03</v>
      </c>
      <c r="AD2370" s="126">
        <v>45.22</v>
      </c>
      <c r="AH2370" s="77">
        <f>IF(AND(M2370&lt;Variables!$G$6,M2370&gt;Variables!$G$5),0,1)</f>
        <v>1</v>
      </c>
      <c r="AI2370" s="77">
        <f t="shared" si="72"/>
        <v>0</v>
      </c>
      <c r="AJ2370" s="77">
        <f>IF(I2370&gt;Variables!$G$7,0,1)</f>
        <v>0</v>
      </c>
      <c r="AK2370" s="77">
        <f>IF(F2370&gt;Variables!$G$8,0,1)</f>
        <v>1</v>
      </c>
      <c r="AL2370" s="77">
        <f>IF(G2370&gt;Variables!$G$9,0,1)</f>
        <v>1</v>
      </c>
      <c r="AM2370" s="77">
        <f>IF(AND(K2370&gt;Variables!$G$10,K2370&lt;Variables!$G$11),0,1)</f>
        <v>0</v>
      </c>
      <c r="AN2370" s="77">
        <f>IF(H2370&lt;Variables!$G$13,1,0)</f>
        <v>0</v>
      </c>
      <c r="AO2370" s="77">
        <f>IF(R2370&lt;Variables!$G$12,0,1)</f>
        <v>0</v>
      </c>
      <c r="AP2370" s="78">
        <f t="shared" si="73"/>
        <v>1</v>
      </c>
      <c r="AQ2370" s="77">
        <f>IF(V2370&lt;Variables!$G$15,1,0)</f>
        <v>1</v>
      </c>
      <c r="AR2370" s="126">
        <v>0</v>
      </c>
      <c r="AS2370" s="126">
        <v>1</v>
      </c>
      <c r="AT2370" s="126">
        <v>0</v>
      </c>
      <c r="AU2370" s="126">
        <v>0</v>
      </c>
      <c r="BA2370" s="126">
        <v>0.04</v>
      </c>
    </row>
    <row r="2371" spans="3:53" ht="14.5" x14ac:dyDescent="0.35">
      <c r="C2371" s="126" t="s">
        <v>369</v>
      </c>
      <c r="D2371" s="126" t="s">
        <v>344</v>
      </c>
      <c r="E2371" s="126">
        <v>43.34</v>
      </c>
      <c r="F2371" s="126">
        <v>5.6</v>
      </c>
      <c r="G2371" s="126">
        <v>3.97</v>
      </c>
      <c r="H2371" s="126">
        <v>2950</v>
      </c>
      <c r="I2371" s="126">
        <v>7.64</v>
      </c>
      <c r="J2371" s="126" t="s">
        <v>75</v>
      </c>
      <c r="K2371" s="126">
        <v>46.36</v>
      </c>
      <c r="L2371" s="126">
        <v>43.303784999999998</v>
      </c>
      <c r="M2371" s="126">
        <v>-0.17038926273998439</v>
      </c>
      <c r="N2371" s="126">
        <v>43.269748000000007</v>
      </c>
      <c r="O2371" s="126">
        <v>-9.1860946359128559E-2</v>
      </c>
      <c r="P2371" s="126">
        <v>254683</v>
      </c>
      <c r="Q2371" s="126">
        <v>662952</v>
      </c>
      <c r="R2371" s="126">
        <v>0.38</v>
      </c>
      <c r="S2371" s="126">
        <v>29.838000000000001</v>
      </c>
      <c r="T2371" s="126">
        <v>5.9289999999999994</v>
      </c>
      <c r="U2371" s="126">
        <v>15.8728</v>
      </c>
      <c r="V2371" s="126">
        <v>2.3319285343767531</v>
      </c>
      <c r="AC2371" s="126">
        <v>43.305</v>
      </c>
      <c r="AD2371" s="126">
        <v>42.41</v>
      </c>
      <c r="AH2371" s="77">
        <f>IF(AND(M2371&lt;Variables!$G$6,M2371&gt;Variables!$G$5),0,1)</f>
        <v>1</v>
      </c>
      <c r="AI2371" s="77">
        <f t="shared" ref="AI2371:AI2434" si="74">IF(L2371&gt;N2371,0,1)</f>
        <v>0</v>
      </c>
      <c r="AJ2371" s="77">
        <f>IF(I2371&gt;Variables!$G$7,0,1)</f>
        <v>1</v>
      </c>
      <c r="AK2371" s="77">
        <f>IF(F2371&gt;Variables!$G$8,0,1)</f>
        <v>1</v>
      </c>
      <c r="AL2371" s="77">
        <f>IF(G2371&gt;Variables!$G$9,0,1)</f>
        <v>1</v>
      </c>
      <c r="AM2371" s="77">
        <f>IF(AND(K2371&gt;Variables!$G$10,K2371&lt;Variables!$G$11),0,1)</f>
        <v>1</v>
      </c>
      <c r="AN2371" s="77">
        <f>IF(H2371&lt;Variables!$G$13,1,0)</f>
        <v>0</v>
      </c>
      <c r="AO2371" s="77">
        <f>IF(R2371&lt;Variables!$G$12,0,1)</f>
        <v>0</v>
      </c>
      <c r="AP2371" s="78">
        <f t="shared" ref="AP2371:AP2434" si="75">IF(J2371="Pass", 0,1)</f>
        <v>1</v>
      </c>
      <c r="AQ2371" s="77">
        <f>IF(V2371&lt;Variables!$G$15,1,0)</f>
        <v>1</v>
      </c>
      <c r="AR2371" s="126">
        <v>0</v>
      </c>
      <c r="AS2371" s="126">
        <v>0</v>
      </c>
      <c r="AT2371" s="126">
        <v>0</v>
      </c>
      <c r="AU2371" s="126">
        <v>1</v>
      </c>
      <c r="BA2371" s="126">
        <v>-1.24</v>
      </c>
    </row>
    <row r="2372" spans="3:53" ht="14.5" x14ac:dyDescent="0.35">
      <c r="C2372" s="126" t="s">
        <v>369</v>
      </c>
      <c r="D2372" s="126" t="s">
        <v>345</v>
      </c>
      <c r="E2372" s="126">
        <v>60.73</v>
      </c>
      <c r="F2372" s="126">
        <v>81.81</v>
      </c>
      <c r="G2372" s="126">
        <v>-0.16</v>
      </c>
      <c r="H2372" s="126">
        <v>621.19000000000005</v>
      </c>
      <c r="I2372" s="126">
        <v>32.353999999999999</v>
      </c>
      <c r="J2372" s="126" t="s">
        <v>74</v>
      </c>
      <c r="K2372" s="126">
        <v>55.57</v>
      </c>
      <c r="L2372" s="126">
        <v>60.587014999999987</v>
      </c>
      <c r="M2372" s="126">
        <v>-9.4104322518600264E-2</v>
      </c>
      <c r="N2372" s="126">
        <v>60.542966000000007</v>
      </c>
      <c r="O2372" s="126">
        <v>-2.1416195565993432E-2</v>
      </c>
      <c r="P2372" s="126">
        <v>2060000</v>
      </c>
      <c r="Q2372" s="126">
        <v>72250</v>
      </c>
      <c r="R2372" s="126">
        <v>28.51</v>
      </c>
      <c r="S2372" s="126">
        <v>29.838000000000001</v>
      </c>
      <c r="T2372" s="126">
        <v>5.9289999999999994</v>
      </c>
      <c r="U2372" s="126">
        <v>15.8728</v>
      </c>
      <c r="V2372" s="126">
        <v>2.4286656895742089</v>
      </c>
      <c r="AC2372" s="126">
        <v>62.1</v>
      </c>
      <c r="AD2372" s="126">
        <v>60.53</v>
      </c>
      <c r="AH2372" s="77">
        <f>IF(AND(M2372&lt;Variables!$G$6,M2372&gt;Variables!$G$5),0,1)</f>
        <v>1</v>
      </c>
      <c r="AI2372" s="77">
        <f t="shared" si="74"/>
        <v>0</v>
      </c>
      <c r="AJ2372" s="77">
        <f>IF(I2372&gt;Variables!$G$7,0,1)</f>
        <v>1</v>
      </c>
      <c r="AK2372" s="77">
        <f>IF(F2372&gt;Variables!$G$8,0,1)</f>
        <v>0</v>
      </c>
      <c r="AL2372" s="77">
        <f>IF(G2372&gt;Variables!$G$9,0,1)</f>
        <v>1</v>
      </c>
      <c r="AM2372" s="77">
        <f>IF(AND(K2372&gt;Variables!$G$10,K2372&lt;Variables!$G$11),0,1)</f>
        <v>1</v>
      </c>
      <c r="AN2372" s="77">
        <f>IF(H2372&lt;Variables!$G$13,1,0)</f>
        <v>1</v>
      </c>
      <c r="AO2372" s="77">
        <f>IF(R2372&lt;Variables!$G$12,0,1)</f>
        <v>1</v>
      </c>
      <c r="AP2372" s="78">
        <f t="shared" si="75"/>
        <v>0</v>
      </c>
      <c r="AQ2372" s="77">
        <f>IF(V2372&lt;Variables!$G$15,1,0)</f>
        <v>1</v>
      </c>
      <c r="AR2372" s="126">
        <v>0</v>
      </c>
      <c r="AS2372" s="126">
        <v>1</v>
      </c>
      <c r="AT2372" s="126">
        <v>0</v>
      </c>
      <c r="AU2372" s="126">
        <v>0</v>
      </c>
      <c r="BA2372" s="126">
        <v>0.51</v>
      </c>
    </row>
    <row r="2373" spans="3:53" ht="14.5" x14ac:dyDescent="0.35">
      <c r="C2373" s="126" t="s">
        <v>369</v>
      </c>
      <c r="D2373" s="126" t="s">
        <v>346</v>
      </c>
      <c r="E2373" s="126">
        <v>57.89</v>
      </c>
      <c r="F2373" s="126">
        <v>49.4</v>
      </c>
      <c r="G2373" s="126">
        <v>0.01</v>
      </c>
      <c r="H2373" s="126">
        <v>1470</v>
      </c>
      <c r="I2373" s="126">
        <v>113.602</v>
      </c>
      <c r="J2373" s="126" t="s">
        <v>74</v>
      </c>
      <c r="K2373" s="126">
        <v>42.95</v>
      </c>
      <c r="L2373" s="126">
        <v>57.771129999999992</v>
      </c>
      <c r="M2373" s="126">
        <v>-0.11446893976280891</v>
      </c>
      <c r="N2373" s="126">
        <v>57.816183999999993</v>
      </c>
      <c r="O2373" s="126">
        <v>-0.19230601590723179</v>
      </c>
      <c r="P2373" s="126">
        <v>3139000</v>
      </c>
      <c r="Q2373" s="126">
        <v>255123</v>
      </c>
      <c r="R2373" s="126">
        <v>12.3</v>
      </c>
      <c r="S2373" s="126">
        <v>29.838000000000001</v>
      </c>
      <c r="T2373" s="126">
        <v>5.9289999999999994</v>
      </c>
      <c r="U2373" s="126">
        <v>15.8728</v>
      </c>
      <c r="V2373" s="126">
        <v>2.294607559032686</v>
      </c>
      <c r="AC2373" s="126">
        <v>57.79</v>
      </c>
      <c r="AD2373" s="126">
        <v>57.57</v>
      </c>
      <c r="AH2373" s="77">
        <f>IF(AND(M2373&lt;Variables!$G$6,M2373&gt;Variables!$G$5),0,1)</f>
        <v>1</v>
      </c>
      <c r="AI2373" s="77">
        <f t="shared" si="74"/>
        <v>1</v>
      </c>
      <c r="AJ2373" s="77">
        <f>IF(I2373&gt;Variables!$G$7,0,1)</f>
        <v>0</v>
      </c>
      <c r="AK2373" s="77">
        <f>IF(F2373&gt;Variables!$G$8,0,1)</f>
        <v>0</v>
      </c>
      <c r="AL2373" s="77">
        <f>IF(G2373&gt;Variables!$G$9,0,1)</f>
        <v>1</v>
      </c>
      <c r="AM2373" s="77">
        <f>IF(AND(K2373&gt;Variables!$G$10,K2373&lt;Variables!$G$11),0,1)</f>
        <v>1</v>
      </c>
      <c r="AN2373" s="77">
        <f>IF(H2373&lt;Variables!$G$13,1,0)</f>
        <v>1</v>
      </c>
      <c r="AO2373" s="77">
        <f>IF(R2373&lt;Variables!$G$12,0,1)</f>
        <v>1</v>
      </c>
      <c r="AP2373" s="78">
        <f t="shared" si="75"/>
        <v>0</v>
      </c>
      <c r="AQ2373" s="77">
        <f>IF(V2373&lt;Variables!$G$15,1,0)</f>
        <v>1</v>
      </c>
      <c r="AR2373" s="126">
        <v>0</v>
      </c>
      <c r="AS2373" s="126">
        <v>1</v>
      </c>
      <c r="AT2373" s="126">
        <v>0</v>
      </c>
      <c r="AU2373" s="126">
        <v>0</v>
      </c>
      <c r="BA2373" s="126">
        <v>-0.18</v>
      </c>
    </row>
    <row r="2374" spans="3:53" ht="14.5" x14ac:dyDescent="0.35">
      <c r="C2374" s="126" t="s">
        <v>369</v>
      </c>
      <c r="D2374" s="126" t="s">
        <v>131</v>
      </c>
      <c r="E2374" s="126">
        <v>1.53</v>
      </c>
      <c r="F2374" s="126">
        <v>17.829999999999998</v>
      </c>
      <c r="G2374" s="126">
        <v>10.31</v>
      </c>
      <c r="H2374" s="126">
        <v>2280</v>
      </c>
      <c r="I2374" s="126">
        <v>2.4009999999999998</v>
      </c>
      <c r="J2374" s="126" t="s">
        <v>74</v>
      </c>
      <c r="K2374" s="126">
        <v>52.97</v>
      </c>
      <c r="L2374" s="126">
        <v>1.522945</v>
      </c>
      <c r="M2374" s="126">
        <v>-4.2352153229434197E-2</v>
      </c>
      <c r="N2374" s="126">
        <v>1.5037860000000001</v>
      </c>
      <c r="O2374" s="126">
        <v>1.231159220793379</v>
      </c>
      <c r="P2374" s="126">
        <v>55248000</v>
      </c>
      <c r="Q2374" s="126">
        <v>19257000</v>
      </c>
      <c r="R2374" s="126">
        <v>2.87</v>
      </c>
      <c r="S2374" s="126">
        <v>29.838000000000001</v>
      </c>
      <c r="T2374" s="126">
        <v>5.9289999999999994</v>
      </c>
      <c r="U2374" s="126">
        <v>15.8728</v>
      </c>
      <c r="V2374" s="126">
        <v>2.3992336256489888</v>
      </c>
      <c r="AC2374" s="126">
        <v>1.66</v>
      </c>
      <c r="AD2374" s="126">
        <v>1.46</v>
      </c>
      <c r="AH2374" s="77">
        <f>IF(AND(M2374&lt;Variables!$G$6,M2374&gt;Variables!$G$5),0,1)</f>
        <v>1</v>
      </c>
      <c r="AI2374" s="77">
        <f t="shared" si="74"/>
        <v>0</v>
      </c>
      <c r="AJ2374" s="77">
        <f>IF(I2374&gt;Variables!$G$7,0,1)</f>
        <v>1</v>
      </c>
      <c r="AK2374" s="77">
        <f>IF(F2374&gt;Variables!$G$8,0,1)</f>
        <v>0</v>
      </c>
      <c r="AL2374" s="77">
        <f>IF(G2374&gt;Variables!$G$9,0,1)</f>
        <v>1</v>
      </c>
      <c r="AM2374" s="77">
        <f>IF(AND(K2374&gt;Variables!$G$10,K2374&lt;Variables!$G$11),0,1)</f>
        <v>1</v>
      </c>
      <c r="AN2374" s="77">
        <f>IF(H2374&lt;Variables!$G$13,1,0)</f>
        <v>0</v>
      </c>
      <c r="AO2374" s="77">
        <f>IF(R2374&lt;Variables!$G$12,0,1)</f>
        <v>1</v>
      </c>
      <c r="AP2374" s="78">
        <f t="shared" si="75"/>
        <v>0</v>
      </c>
      <c r="AQ2374" s="77">
        <f>IF(V2374&lt;Variables!$G$15,1,0)</f>
        <v>1</v>
      </c>
      <c r="AR2374" s="126">
        <v>1</v>
      </c>
      <c r="AS2374" s="126">
        <v>0</v>
      </c>
      <c r="AT2374" s="126">
        <v>0</v>
      </c>
      <c r="AU2374" s="126">
        <v>0</v>
      </c>
      <c r="BA2374" s="126">
        <v>1.01</v>
      </c>
    </row>
    <row r="2375" spans="3:53" ht="14.5" x14ac:dyDescent="0.35">
      <c r="C2375" s="126" t="s">
        <v>369</v>
      </c>
      <c r="D2375" s="126" t="s">
        <v>172</v>
      </c>
      <c r="E2375" s="126">
        <v>57.96</v>
      </c>
      <c r="F2375" s="126">
        <v>7.73</v>
      </c>
      <c r="G2375" s="126">
        <v>5.76</v>
      </c>
      <c r="H2375" s="126">
        <v>7410</v>
      </c>
      <c r="I2375" s="126">
        <v>141415.87899999999</v>
      </c>
      <c r="J2375" s="126" t="s">
        <v>75</v>
      </c>
      <c r="K2375" s="126">
        <v>61.39</v>
      </c>
      <c r="L2375" s="126">
        <v>57.381175000000013</v>
      </c>
      <c r="M2375" s="126">
        <v>0.46848988365956701</v>
      </c>
      <c r="N2375" s="126">
        <v>56.293729999999996</v>
      </c>
      <c r="O2375" s="126">
        <v>2.4092736437965558</v>
      </c>
      <c r="P2375" s="126">
        <v>404953</v>
      </c>
      <c r="Q2375" s="126">
        <v>1245000</v>
      </c>
      <c r="R2375" s="126">
        <v>0.33</v>
      </c>
      <c r="S2375" s="126">
        <v>29.838000000000001</v>
      </c>
      <c r="T2375" s="126">
        <v>5.9289999999999994</v>
      </c>
      <c r="U2375" s="126">
        <v>15.8728</v>
      </c>
      <c r="V2375" s="126">
        <v>2.457409006874991</v>
      </c>
      <c r="AC2375" s="126">
        <v>58.398600000000002</v>
      </c>
      <c r="AD2375" s="126">
        <v>54.424999999999997</v>
      </c>
      <c r="AH2375" s="77">
        <f>IF(AND(M2375&lt;Variables!$G$6,M2375&gt;Variables!$G$5),0,1)</f>
        <v>1</v>
      </c>
      <c r="AI2375" s="77">
        <f t="shared" si="74"/>
        <v>0</v>
      </c>
      <c r="AJ2375" s="77">
        <f>IF(I2375&gt;Variables!$G$7,0,1)</f>
        <v>0</v>
      </c>
      <c r="AK2375" s="77">
        <f>IF(F2375&gt;Variables!$G$8,0,1)</f>
        <v>1</v>
      </c>
      <c r="AL2375" s="77">
        <f>IF(G2375&gt;Variables!$G$9,0,1)</f>
        <v>1</v>
      </c>
      <c r="AM2375" s="77">
        <f>IF(AND(K2375&gt;Variables!$G$10,K2375&lt;Variables!$G$11),0,1)</f>
        <v>1</v>
      </c>
      <c r="AN2375" s="77">
        <f>IF(H2375&lt;Variables!$G$13,1,0)</f>
        <v>0</v>
      </c>
      <c r="AO2375" s="77">
        <f>IF(R2375&lt;Variables!$G$12,0,1)</f>
        <v>0</v>
      </c>
      <c r="AP2375" s="78">
        <f t="shared" si="75"/>
        <v>1</v>
      </c>
      <c r="AQ2375" s="77">
        <f>IF(V2375&lt;Variables!$G$15,1,0)</f>
        <v>1</v>
      </c>
      <c r="AR2375" s="126">
        <v>0</v>
      </c>
      <c r="AS2375" s="126">
        <v>0</v>
      </c>
      <c r="AT2375" s="126">
        <v>1</v>
      </c>
      <c r="AU2375" s="126">
        <v>0</v>
      </c>
      <c r="BA2375" s="126">
        <v>-2.25</v>
      </c>
    </row>
    <row r="2376" spans="3:53" ht="14.5" x14ac:dyDescent="0.35">
      <c r="C2376" s="126" t="s">
        <v>369</v>
      </c>
      <c r="D2376" s="126" t="s">
        <v>347</v>
      </c>
      <c r="E2376" s="126">
        <v>4.43</v>
      </c>
      <c r="F2376" s="126">
        <v>17.02</v>
      </c>
      <c r="G2376" s="126">
        <v>-12.57</v>
      </c>
      <c r="H2376" s="126">
        <v>186.8</v>
      </c>
      <c r="I2376" s="126">
        <v>-42.664000000000001</v>
      </c>
      <c r="J2376" s="126" t="s">
        <v>74</v>
      </c>
      <c r="K2376" s="126">
        <v>41.09</v>
      </c>
      <c r="L2376" s="126">
        <v>4.393889999999999</v>
      </c>
      <c r="M2376" s="126">
        <v>-0.3161207950130539</v>
      </c>
      <c r="N2376" s="126">
        <v>4.5411839999999994</v>
      </c>
      <c r="O2376" s="126">
        <v>-3.5493827160493741</v>
      </c>
      <c r="P2376" s="126">
        <v>16300000</v>
      </c>
      <c r="Q2376" s="126">
        <v>232520</v>
      </c>
      <c r="R2376" s="126">
        <v>70.099999999999994</v>
      </c>
      <c r="S2376" s="126">
        <v>29.838000000000001</v>
      </c>
      <c r="T2376" s="126">
        <v>5.9289999999999994</v>
      </c>
      <c r="U2376" s="126">
        <v>15.8728</v>
      </c>
      <c r="V2376" s="126">
        <v>2.2747770950834001</v>
      </c>
      <c r="AC2376" s="126">
        <v>4.4800000000000004</v>
      </c>
      <c r="AD2376" s="126">
        <v>4.01</v>
      </c>
      <c r="AH2376" s="77">
        <f>IF(AND(M2376&lt;Variables!$G$6,M2376&gt;Variables!$G$5),0,1)</f>
        <v>1</v>
      </c>
      <c r="AI2376" s="77">
        <f t="shared" si="74"/>
        <v>1</v>
      </c>
      <c r="AJ2376" s="77">
        <f>IF(I2376&gt;Variables!$G$7,0,1)</f>
        <v>1</v>
      </c>
      <c r="AK2376" s="77">
        <f>IF(F2376&gt;Variables!$G$8,0,1)</f>
        <v>0</v>
      </c>
      <c r="AL2376" s="77">
        <f>IF(G2376&gt;Variables!$G$9,0,1)</f>
        <v>1</v>
      </c>
      <c r="AM2376" s="77">
        <f>IF(AND(K2376&gt;Variables!$G$10,K2376&lt;Variables!$G$11),0,1)</f>
        <v>1</v>
      </c>
      <c r="AN2376" s="77">
        <f>IF(H2376&lt;Variables!$G$13,1,0)</f>
        <v>1</v>
      </c>
      <c r="AO2376" s="77">
        <f>IF(R2376&lt;Variables!$G$12,0,1)</f>
        <v>1</v>
      </c>
      <c r="AP2376" s="78">
        <f t="shared" si="75"/>
        <v>0</v>
      </c>
      <c r="AQ2376" s="77">
        <f>IF(V2376&lt;Variables!$G$15,1,0)</f>
        <v>1</v>
      </c>
      <c r="AR2376" s="126">
        <v>0</v>
      </c>
      <c r="AS2376" s="126">
        <v>0</v>
      </c>
      <c r="AT2376" s="126">
        <v>1</v>
      </c>
      <c r="AU2376" s="126">
        <v>0</v>
      </c>
      <c r="BA2376" s="126">
        <v>-2.25</v>
      </c>
    </row>
    <row r="2377" spans="3:53" ht="14.5" x14ac:dyDescent="0.35">
      <c r="C2377" s="126" t="s">
        <v>369</v>
      </c>
      <c r="D2377" s="126" t="s">
        <v>201</v>
      </c>
      <c r="E2377" s="126">
        <v>40.020000000000003</v>
      </c>
      <c r="F2377" s="126">
        <v>6.47</v>
      </c>
      <c r="G2377" s="126">
        <v>1.0900000000000001</v>
      </c>
      <c r="H2377" s="126">
        <v>-99999</v>
      </c>
      <c r="I2377" s="126">
        <v>238.50899999999999</v>
      </c>
      <c r="J2377" s="126" t="s">
        <v>75</v>
      </c>
      <c r="K2377" s="126">
        <v>32.590000000000003</v>
      </c>
      <c r="L2377" s="126">
        <v>40.492066666666673</v>
      </c>
      <c r="M2377" s="126">
        <v>-1.581709009666096</v>
      </c>
      <c r="N2377" s="126">
        <v>40.879991304347833</v>
      </c>
      <c r="O2377" s="126">
        <v>-2.515634841239442</v>
      </c>
      <c r="P2377" s="126">
        <v>476456</v>
      </c>
      <c r="Q2377" s="126">
        <v>2251000</v>
      </c>
      <c r="R2377" s="126">
        <v>0.21</v>
      </c>
      <c r="S2377" s="126">
        <v>29.838000000000001</v>
      </c>
      <c r="T2377" s="126">
        <v>5.9289999999999994</v>
      </c>
      <c r="U2377" s="126">
        <v>15.8728</v>
      </c>
      <c r="V2377" s="126">
        <v>2.1482283787085872</v>
      </c>
      <c r="AC2377" s="126">
        <v>41.93</v>
      </c>
      <c r="AD2377" s="126">
        <v>35.82</v>
      </c>
      <c r="AH2377" s="77">
        <f>IF(AND(M2377&lt;Variables!$G$6,M2377&gt;Variables!$G$5),0,1)</f>
        <v>0</v>
      </c>
      <c r="AI2377" s="77">
        <f t="shared" si="74"/>
        <v>1</v>
      </c>
      <c r="AJ2377" s="77">
        <f>IF(I2377&gt;Variables!$G$7,0,1)</f>
        <v>0</v>
      </c>
      <c r="AK2377" s="77">
        <f>IF(F2377&gt;Variables!$G$8,0,1)</f>
        <v>1</v>
      </c>
      <c r="AL2377" s="77">
        <f>IF(G2377&gt;Variables!$G$9,0,1)</f>
        <v>1</v>
      </c>
      <c r="AM2377" s="77">
        <f>IF(AND(K2377&gt;Variables!$G$10,K2377&lt;Variables!$G$11),0,1)</f>
        <v>1</v>
      </c>
      <c r="AN2377" s="77">
        <f>IF(H2377&lt;Variables!$G$13,1,0)</f>
        <v>1</v>
      </c>
      <c r="AO2377" s="77">
        <f>IF(R2377&lt;Variables!$G$12,0,1)</f>
        <v>0</v>
      </c>
      <c r="AP2377" s="78">
        <f t="shared" si="75"/>
        <v>1</v>
      </c>
      <c r="AQ2377" s="77">
        <f>IF(V2377&lt;Variables!$G$15,1,0)</f>
        <v>1</v>
      </c>
      <c r="AR2377" s="126">
        <v>0</v>
      </c>
      <c r="AS2377" s="126">
        <v>0</v>
      </c>
      <c r="AT2377" s="126">
        <v>1</v>
      </c>
      <c r="AU2377" s="126">
        <v>0</v>
      </c>
      <c r="BA2377" s="126">
        <v>-2.25</v>
      </c>
    </row>
    <row r="2378" spans="3:53" ht="14.5" x14ac:dyDescent="0.35">
      <c r="C2378" s="126" t="s">
        <v>369</v>
      </c>
      <c r="D2378" s="126" t="s">
        <v>349</v>
      </c>
      <c r="E2378" s="126">
        <v>110.22</v>
      </c>
      <c r="F2378" s="126">
        <v>6.48</v>
      </c>
      <c r="G2378" s="126">
        <v>4.05</v>
      </c>
      <c r="H2378" s="126">
        <v>9080</v>
      </c>
      <c r="I2378" s="126">
        <v>-0.77200000000000002</v>
      </c>
      <c r="J2378" s="126" t="s">
        <v>74</v>
      </c>
      <c r="K2378" s="126">
        <v>73.13</v>
      </c>
      <c r="L2378" s="126">
        <v>108.862245</v>
      </c>
      <c r="M2378" s="126">
        <v>0.95327356146294662</v>
      </c>
      <c r="N2378" s="126">
        <v>108.369738</v>
      </c>
      <c r="O2378" s="126">
        <v>1.412075020426848</v>
      </c>
      <c r="P2378" s="126">
        <v>299145</v>
      </c>
      <c r="Q2378" s="126">
        <v>895052</v>
      </c>
      <c r="R2378" s="126">
        <v>0.33</v>
      </c>
      <c r="S2378" s="126">
        <v>29.838000000000001</v>
      </c>
      <c r="T2378" s="126">
        <v>5.9289999999999994</v>
      </c>
      <c r="U2378" s="126">
        <v>15.8728</v>
      </c>
      <c r="V2378" s="126">
        <v>2.5181635473294328</v>
      </c>
      <c r="AC2378" s="126">
        <v>110.82</v>
      </c>
      <c r="AD2378" s="126">
        <v>108.35</v>
      </c>
      <c r="AH2378" s="77">
        <f>IF(AND(M2378&lt;Variables!$G$6,M2378&gt;Variables!$G$5),0,1)</f>
        <v>1</v>
      </c>
      <c r="AI2378" s="77">
        <f t="shared" si="74"/>
        <v>0</v>
      </c>
      <c r="AJ2378" s="77">
        <f>IF(I2378&gt;Variables!$G$7,0,1)</f>
        <v>1</v>
      </c>
      <c r="AK2378" s="77">
        <f>IF(F2378&gt;Variables!$G$8,0,1)</f>
        <v>1</v>
      </c>
      <c r="AL2378" s="77">
        <f>IF(G2378&gt;Variables!$G$9,0,1)</f>
        <v>1</v>
      </c>
      <c r="AM2378" s="77">
        <f>IF(AND(K2378&gt;Variables!$G$10,K2378&lt;Variables!$G$11),0,1)</f>
        <v>1</v>
      </c>
      <c r="AN2378" s="77">
        <f>IF(H2378&lt;Variables!$G$13,1,0)</f>
        <v>0</v>
      </c>
      <c r="AO2378" s="77">
        <f>IF(R2378&lt;Variables!$G$12,0,1)</f>
        <v>0</v>
      </c>
      <c r="AP2378" s="78">
        <f t="shared" si="75"/>
        <v>0</v>
      </c>
      <c r="AQ2378" s="77">
        <f>IF(V2378&lt;Variables!$G$15,1,0)</f>
        <v>1</v>
      </c>
      <c r="AR2378" s="126">
        <v>0</v>
      </c>
      <c r="AS2378" s="126">
        <v>0</v>
      </c>
      <c r="AT2378" s="126">
        <v>0</v>
      </c>
      <c r="AU2378" s="126">
        <v>1</v>
      </c>
      <c r="BA2378" s="126">
        <v>-1.1299999999999999</v>
      </c>
    </row>
    <row r="2379" spans="3:53" ht="14.5" x14ac:dyDescent="0.35">
      <c r="C2379" s="126" t="s">
        <v>369</v>
      </c>
      <c r="D2379" s="126" t="s">
        <v>348</v>
      </c>
      <c r="E2379" s="126">
        <v>14.82</v>
      </c>
      <c r="F2379" s="126">
        <v>5.99</v>
      </c>
      <c r="G2379" s="126">
        <v>2.83</v>
      </c>
      <c r="H2379" s="126">
        <v>2660</v>
      </c>
      <c r="I2379" s="126">
        <v>-27.102</v>
      </c>
      <c r="J2379" s="126" t="s">
        <v>74</v>
      </c>
      <c r="K2379" s="126">
        <v>51.02</v>
      </c>
      <c r="L2379" s="126">
        <v>14.878795</v>
      </c>
      <c r="M2379" s="126">
        <v>-0.41330631949698038</v>
      </c>
      <c r="N2379" s="126">
        <v>14.742378</v>
      </c>
      <c r="O2379" s="126">
        <v>0.50820837723737</v>
      </c>
      <c r="P2379" s="126">
        <v>2040000</v>
      </c>
      <c r="Q2379" s="126">
        <v>2896000</v>
      </c>
      <c r="R2379" s="126">
        <v>0.7</v>
      </c>
      <c r="S2379" s="126">
        <v>29.838000000000001</v>
      </c>
      <c r="T2379" s="126">
        <v>5.9289999999999994</v>
      </c>
      <c r="U2379" s="126">
        <v>15.8728</v>
      </c>
      <c r="V2379" s="126">
        <v>2.3895306655306432</v>
      </c>
      <c r="AC2379" s="126">
        <v>15.65</v>
      </c>
      <c r="AD2379" s="126">
        <v>14.55</v>
      </c>
      <c r="AH2379" s="77">
        <f>IF(AND(M2379&lt;Variables!$G$6,M2379&gt;Variables!$G$5),0,1)</f>
        <v>1</v>
      </c>
      <c r="AI2379" s="77">
        <f t="shared" si="74"/>
        <v>0</v>
      </c>
      <c r="AJ2379" s="77">
        <f>IF(I2379&gt;Variables!$G$7,0,1)</f>
        <v>1</v>
      </c>
      <c r="AK2379" s="77">
        <f>IF(F2379&gt;Variables!$G$8,0,1)</f>
        <v>1</v>
      </c>
      <c r="AL2379" s="77">
        <f>IF(G2379&gt;Variables!$G$9,0,1)</f>
        <v>1</v>
      </c>
      <c r="AM2379" s="77">
        <f>IF(AND(K2379&gt;Variables!$G$10,K2379&lt;Variables!$G$11),0,1)</f>
        <v>1</v>
      </c>
      <c r="AN2379" s="77">
        <f>IF(H2379&lt;Variables!$G$13,1,0)</f>
        <v>0</v>
      </c>
      <c r="AO2379" s="77">
        <f>IF(R2379&lt;Variables!$G$12,0,1)</f>
        <v>0</v>
      </c>
      <c r="AP2379" s="78">
        <f t="shared" si="75"/>
        <v>0</v>
      </c>
      <c r="AQ2379" s="77">
        <f>IF(V2379&lt;Variables!$G$15,1,0)</f>
        <v>1</v>
      </c>
      <c r="AR2379" s="126">
        <v>1</v>
      </c>
      <c r="AS2379" s="126">
        <v>0</v>
      </c>
      <c r="AT2379" s="126">
        <v>0</v>
      </c>
      <c r="AU2379" s="126">
        <v>0</v>
      </c>
      <c r="BA2379" s="126">
        <v>2</v>
      </c>
    </row>
    <row r="2380" spans="3:53" ht="14.5" x14ac:dyDescent="0.35">
      <c r="C2380" s="126" t="s">
        <v>369</v>
      </c>
      <c r="D2380" s="126" t="s">
        <v>124</v>
      </c>
      <c r="E2380" s="126">
        <v>6.07</v>
      </c>
      <c r="F2380" s="126">
        <v>6.53</v>
      </c>
      <c r="G2380" s="126">
        <v>5.22</v>
      </c>
      <c r="H2380" s="126">
        <v>2970</v>
      </c>
      <c r="I2380" s="126">
        <v>293.32600000000002</v>
      </c>
      <c r="J2380" s="126" t="s">
        <v>75</v>
      </c>
      <c r="K2380" s="126">
        <v>64.28</v>
      </c>
      <c r="L2380" s="126">
        <v>6.0353499999999993</v>
      </c>
      <c r="M2380" s="126">
        <v>0.24273654386241891</v>
      </c>
      <c r="N2380" s="126">
        <v>6.0110320000000002</v>
      </c>
      <c r="O2380" s="126">
        <v>0.64827470557467781</v>
      </c>
      <c r="P2380" s="126">
        <v>611040</v>
      </c>
      <c r="Q2380" s="126">
        <v>2342000</v>
      </c>
      <c r="R2380" s="126">
        <v>0.26</v>
      </c>
      <c r="S2380" s="126">
        <v>29.838000000000001</v>
      </c>
      <c r="T2380" s="126">
        <v>5.9289999999999994</v>
      </c>
      <c r="U2380" s="126">
        <v>15.8728</v>
      </c>
      <c r="V2380" s="126">
        <v>2.4986190394393031</v>
      </c>
      <c r="AC2380" s="126">
        <v>6.14</v>
      </c>
      <c r="AD2380" s="126">
        <v>5.98</v>
      </c>
      <c r="AH2380" s="77">
        <f>IF(AND(M2380&lt;Variables!$G$6,M2380&gt;Variables!$G$5),0,1)</f>
        <v>1</v>
      </c>
      <c r="AI2380" s="77">
        <f t="shared" si="74"/>
        <v>0</v>
      </c>
      <c r="AJ2380" s="77">
        <f>IF(I2380&gt;Variables!$G$7,0,1)</f>
        <v>0</v>
      </c>
      <c r="AK2380" s="77">
        <f>IF(F2380&gt;Variables!$G$8,0,1)</f>
        <v>1</v>
      </c>
      <c r="AL2380" s="77">
        <f>IF(G2380&gt;Variables!$G$9,0,1)</f>
        <v>1</v>
      </c>
      <c r="AM2380" s="77">
        <f>IF(AND(K2380&gt;Variables!$G$10,K2380&lt;Variables!$G$11),0,1)</f>
        <v>0</v>
      </c>
      <c r="AN2380" s="77">
        <f>IF(H2380&lt;Variables!$G$13,1,0)</f>
        <v>0</v>
      </c>
      <c r="AO2380" s="77">
        <f>IF(R2380&lt;Variables!$G$12,0,1)</f>
        <v>0</v>
      </c>
      <c r="AP2380" s="78">
        <f t="shared" si="75"/>
        <v>1</v>
      </c>
      <c r="AQ2380" s="77">
        <f>IF(V2380&lt;Variables!$G$15,1,0)</f>
        <v>1</v>
      </c>
      <c r="AR2380" s="126">
        <v>0</v>
      </c>
      <c r="AS2380" s="126">
        <v>0</v>
      </c>
      <c r="AT2380" s="126">
        <v>0</v>
      </c>
      <c r="AU2380" s="126">
        <v>1</v>
      </c>
      <c r="BA2380" s="126">
        <v>-1.1200000000000001</v>
      </c>
    </row>
    <row r="2381" spans="3:53" ht="14.5" x14ac:dyDescent="0.35">
      <c r="C2381" s="126" t="s">
        <v>369</v>
      </c>
      <c r="D2381" s="126" t="s">
        <v>164</v>
      </c>
      <c r="E2381" s="126">
        <v>17.72</v>
      </c>
      <c r="F2381" s="126">
        <v>5.53</v>
      </c>
      <c r="G2381" s="126">
        <v>5.34</v>
      </c>
      <c r="H2381" s="126">
        <v>-99999</v>
      </c>
      <c r="I2381" s="126">
        <v>152.10599999999999</v>
      </c>
      <c r="J2381" s="126" t="s">
        <v>74</v>
      </c>
      <c r="K2381" s="126"/>
      <c r="L2381" s="126">
        <v>-99999</v>
      </c>
      <c r="M2381" s="126">
        <v>-99999</v>
      </c>
      <c r="N2381" s="126">
        <v>-99999</v>
      </c>
      <c r="O2381" s="126">
        <v>-99999</v>
      </c>
      <c r="P2381" s="126">
        <v>200378</v>
      </c>
      <c r="Q2381" s="126">
        <v>76049</v>
      </c>
      <c r="R2381" s="126">
        <v>2.63</v>
      </c>
      <c r="S2381" s="126">
        <v>29.838000000000001</v>
      </c>
      <c r="T2381" s="126">
        <v>5.9289999999999994</v>
      </c>
      <c r="U2381" s="126">
        <v>15.8728</v>
      </c>
      <c r="V2381" s="126">
        <v>-99999</v>
      </c>
      <c r="AC2381" s="126">
        <v>17.850000000000001</v>
      </c>
      <c r="AD2381" s="126">
        <v>17.399999999999999</v>
      </c>
      <c r="AH2381" s="77">
        <f>IF(AND(M2381&lt;Variables!$G$6,M2381&gt;Variables!$G$5),0,1)</f>
        <v>1</v>
      </c>
      <c r="AI2381" s="77">
        <f t="shared" si="74"/>
        <v>1</v>
      </c>
      <c r="AJ2381" s="77">
        <f>IF(I2381&gt;Variables!$G$7,0,1)</f>
        <v>0</v>
      </c>
      <c r="AK2381" s="77">
        <f>IF(F2381&gt;Variables!$G$8,0,1)</f>
        <v>1</v>
      </c>
      <c r="AL2381" s="77">
        <f>IF(G2381&gt;Variables!$G$9,0,1)</f>
        <v>1</v>
      </c>
      <c r="AM2381" s="77">
        <f>IF(AND(K2381&gt;Variables!$G$10,K2381&lt;Variables!$G$11),0,1)</f>
        <v>1</v>
      </c>
      <c r="AN2381" s="77">
        <f>IF(H2381&lt;Variables!$G$13,1,0)</f>
        <v>1</v>
      </c>
      <c r="AO2381" s="77">
        <f>IF(R2381&lt;Variables!$G$12,0,1)</f>
        <v>1</v>
      </c>
      <c r="AP2381" s="78">
        <f t="shared" si="75"/>
        <v>0</v>
      </c>
      <c r="AQ2381" s="77">
        <f>IF(V2381&lt;Variables!$G$15,1,0)</f>
        <v>1</v>
      </c>
      <c r="AR2381" s="126">
        <v>0</v>
      </c>
      <c r="AS2381" s="126">
        <v>0</v>
      </c>
      <c r="AT2381" s="126">
        <v>0</v>
      </c>
      <c r="AU2381" s="126">
        <v>0</v>
      </c>
      <c r="BA2381" s="126">
        <v>0</v>
      </c>
    </row>
    <row r="2382" spans="3:53" ht="14.5" x14ac:dyDescent="0.35">
      <c r="C2382" s="126" t="s">
        <v>369</v>
      </c>
      <c r="D2382" s="126" t="s">
        <v>340</v>
      </c>
      <c r="E2382" s="126">
        <v>35.909999999999997</v>
      </c>
      <c r="F2382" s="126">
        <v>6.09</v>
      </c>
      <c r="G2382" s="126">
        <v>2.37</v>
      </c>
      <c r="H2382" s="126">
        <v>3340</v>
      </c>
      <c r="I2382" s="126">
        <v>-1.119</v>
      </c>
      <c r="J2382" s="126" t="s">
        <v>75</v>
      </c>
      <c r="K2382" s="126">
        <v>42.76</v>
      </c>
      <c r="L2382" s="126">
        <v>35.88783529411765</v>
      </c>
      <c r="M2382" s="126">
        <v>-0.1054265151619504</v>
      </c>
      <c r="N2382" s="126">
        <v>36.12804222222222</v>
      </c>
      <c r="O2382" s="126">
        <v>-0.76960224003280153</v>
      </c>
      <c r="P2382" s="126">
        <v>376235</v>
      </c>
      <c r="Q2382" s="126">
        <v>915458</v>
      </c>
      <c r="R2382" s="126">
        <v>0.41</v>
      </c>
      <c r="S2382" s="126">
        <v>29.838000000000001</v>
      </c>
      <c r="T2382" s="126">
        <v>5.9289999999999994</v>
      </c>
      <c r="U2382" s="126">
        <v>15.8728</v>
      </c>
      <c r="V2382" s="126">
        <v>2.2925303137375082</v>
      </c>
      <c r="AC2382" s="126">
        <v>36.5</v>
      </c>
      <c r="AD2382" s="126">
        <v>35</v>
      </c>
      <c r="AH2382" s="77">
        <f>IF(AND(M2382&lt;Variables!$G$6,M2382&gt;Variables!$G$5),0,1)</f>
        <v>1</v>
      </c>
      <c r="AI2382" s="77">
        <f t="shared" si="74"/>
        <v>1</v>
      </c>
      <c r="AJ2382" s="77">
        <f>IF(I2382&gt;Variables!$G$7,0,1)</f>
        <v>1</v>
      </c>
      <c r="AK2382" s="77">
        <f>IF(F2382&gt;Variables!$G$8,0,1)</f>
        <v>1</v>
      </c>
      <c r="AL2382" s="77">
        <f>IF(G2382&gt;Variables!$G$9,0,1)</f>
        <v>1</v>
      </c>
      <c r="AM2382" s="77">
        <f>IF(AND(K2382&gt;Variables!$G$10,K2382&lt;Variables!$G$11),0,1)</f>
        <v>1</v>
      </c>
      <c r="AN2382" s="77">
        <f>IF(H2382&lt;Variables!$G$13,1,0)</f>
        <v>0</v>
      </c>
      <c r="AO2382" s="77">
        <f>IF(R2382&lt;Variables!$G$12,0,1)</f>
        <v>0</v>
      </c>
      <c r="AP2382" s="78">
        <f t="shared" si="75"/>
        <v>1</v>
      </c>
      <c r="AQ2382" s="77">
        <f>IF(V2382&lt;Variables!$G$15,1,0)</f>
        <v>1</v>
      </c>
      <c r="AR2382" s="126">
        <v>0</v>
      </c>
      <c r="AS2382" s="126">
        <v>0</v>
      </c>
      <c r="AT2382" s="126">
        <v>1</v>
      </c>
      <c r="AU2382" s="126">
        <v>0</v>
      </c>
      <c r="BA2382" s="126">
        <v>-2.25</v>
      </c>
    </row>
    <row r="2383" spans="3:53" ht="14.5" x14ac:dyDescent="0.35">
      <c r="C2383" s="126" t="s">
        <v>369</v>
      </c>
      <c r="D2383" s="126" t="s">
        <v>148</v>
      </c>
      <c r="E2383" s="126">
        <v>14.21</v>
      </c>
      <c r="F2383" s="126">
        <v>5.44</v>
      </c>
      <c r="G2383" s="126">
        <v>5.37</v>
      </c>
      <c r="H2383" s="126">
        <v>5340</v>
      </c>
      <c r="I2383" s="126">
        <v>-50.930999999999997</v>
      </c>
      <c r="J2383" s="126" t="s">
        <v>75</v>
      </c>
      <c r="K2383" s="126">
        <v>53.14</v>
      </c>
      <c r="L2383" s="126">
        <v>14.156805263157899</v>
      </c>
      <c r="M2383" s="126">
        <v>-0.18934542546582761</v>
      </c>
      <c r="N2383" s="126">
        <v>14.03817659574468</v>
      </c>
      <c r="O2383" s="126">
        <v>0.65409779987492311</v>
      </c>
      <c r="P2383" s="126">
        <v>625892</v>
      </c>
      <c r="Q2383" s="126">
        <v>1324000</v>
      </c>
      <c r="R2383" s="126">
        <v>0.47</v>
      </c>
      <c r="S2383" s="126">
        <v>29.838000000000001</v>
      </c>
      <c r="T2383" s="126">
        <v>5.9289999999999994</v>
      </c>
      <c r="U2383" s="126">
        <v>15.8728</v>
      </c>
      <c r="V2383" s="126">
        <v>2.406170425970771</v>
      </c>
      <c r="AC2383" s="126">
        <v>14.32</v>
      </c>
      <c r="AD2383" s="126">
        <v>13.76</v>
      </c>
      <c r="AH2383" s="77">
        <f>IF(AND(M2383&lt;Variables!$G$6,M2383&gt;Variables!$G$5),0,1)</f>
        <v>1</v>
      </c>
      <c r="AI2383" s="77">
        <f t="shared" si="74"/>
        <v>0</v>
      </c>
      <c r="AJ2383" s="77">
        <f>IF(I2383&gt;Variables!$G$7,0,1)</f>
        <v>1</v>
      </c>
      <c r="AK2383" s="77">
        <f>IF(F2383&gt;Variables!$G$8,0,1)</f>
        <v>1</v>
      </c>
      <c r="AL2383" s="77">
        <f>IF(G2383&gt;Variables!$G$9,0,1)</f>
        <v>1</v>
      </c>
      <c r="AM2383" s="77">
        <f>IF(AND(K2383&gt;Variables!$G$10,K2383&lt;Variables!$G$11),0,1)</f>
        <v>1</v>
      </c>
      <c r="AN2383" s="77">
        <f>IF(H2383&lt;Variables!$G$13,1,0)</f>
        <v>0</v>
      </c>
      <c r="AO2383" s="77">
        <f>IF(R2383&lt;Variables!$G$12,0,1)</f>
        <v>0</v>
      </c>
      <c r="AP2383" s="78">
        <f t="shared" si="75"/>
        <v>1</v>
      </c>
      <c r="AQ2383" s="77">
        <f>IF(V2383&lt;Variables!$G$15,1,0)</f>
        <v>1</v>
      </c>
      <c r="AR2383" s="126">
        <v>0</v>
      </c>
      <c r="AS2383" s="126">
        <v>0</v>
      </c>
      <c r="AT2383" s="126">
        <v>1</v>
      </c>
      <c r="AU2383" s="126">
        <v>0</v>
      </c>
      <c r="BA2383" s="126">
        <v>-1.59</v>
      </c>
    </row>
    <row r="2384" spans="3:53" ht="14.5" x14ac:dyDescent="0.35">
      <c r="C2384" s="126" t="s">
        <v>369</v>
      </c>
      <c r="D2384" s="126" t="s">
        <v>194</v>
      </c>
      <c r="E2384" s="126">
        <v>9.1199999999999992</v>
      </c>
      <c r="F2384" s="126">
        <v>44.66</v>
      </c>
      <c r="G2384" s="126">
        <v>2.1</v>
      </c>
      <c r="H2384" s="126">
        <v>784.63</v>
      </c>
      <c r="I2384" s="126">
        <v>2727.7330000000002</v>
      </c>
      <c r="J2384" s="126" t="s">
        <v>75</v>
      </c>
      <c r="K2384" s="126">
        <v>50.19</v>
      </c>
      <c r="L2384" s="126">
        <v>9.0894900000000014</v>
      </c>
      <c r="M2384" s="126">
        <v>-2.629410450973476E-2</v>
      </c>
      <c r="N2384" s="126">
        <v>9.1315719999999985</v>
      </c>
      <c r="O2384" s="126">
        <v>-0.48701362700747441</v>
      </c>
      <c r="P2384" s="126">
        <v>170610000</v>
      </c>
      <c r="Q2384" s="126">
        <v>29450000</v>
      </c>
      <c r="R2384" s="126">
        <v>5.79</v>
      </c>
      <c r="S2384" s="126">
        <v>29.838000000000001</v>
      </c>
      <c r="T2384" s="126">
        <v>5.9289999999999994</v>
      </c>
      <c r="U2384" s="126">
        <v>15.8728</v>
      </c>
      <c r="V2384" s="126">
        <v>2.3696664748182799</v>
      </c>
      <c r="AC2384" s="126">
        <v>10.199999999999999</v>
      </c>
      <c r="AD2384" s="126">
        <v>8.07</v>
      </c>
      <c r="AH2384" s="77">
        <f>IF(AND(M2384&lt;Variables!$G$6,M2384&gt;Variables!$G$5),0,1)</f>
        <v>1</v>
      </c>
      <c r="AI2384" s="77">
        <f t="shared" si="74"/>
        <v>1</v>
      </c>
      <c r="AJ2384" s="77">
        <f>IF(I2384&gt;Variables!$G$7,0,1)</f>
        <v>0</v>
      </c>
      <c r="AK2384" s="77">
        <f>IF(F2384&gt;Variables!$G$8,0,1)</f>
        <v>0</v>
      </c>
      <c r="AL2384" s="77">
        <f>IF(G2384&gt;Variables!$G$9,0,1)</f>
        <v>1</v>
      </c>
      <c r="AM2384" s="77">
        <f>IF(AND(K2384&gt;Variables!$G$10,K2384&lt;Variables!$G$11),0,1)</f>
        <v>1</v>
      </c>
      <c r="AN2384" s="77">
        <f>IF(H2384&lt;Variables!$G$13,1,0)</f>
        <v>1</v>
      </c>
      <c r="AO2384" s="77">
        <f>IF(R2384&lt;Variables!$G$12,0,1)</f>
        <v>1</v>
      </c>
      <c r="AP2384" s="78">
        <f t="shared" si="75"/>
        <v>1</v>
      </c>
      <c r="AQ2384" s="77">
        <f>IF(V2384&lt;Variables!$G$15,1,0)</f>
        <v>1</v>
      </c>
      <c r="AR2384" s="126">
        <v>0</v>
      </c>
      <c r="AS2384" s="126">
        <v>0</v>
      </c>
      <c r="AT2384" s="126">
        <v>1</v>
      </c>
      <c r="AU2384" s="126">
        <v>0</v>
      </c>
      <c r="BA2384" s="126">
        <v>-2.25</v>
      </c>
    </row>
    <row r="2385" spans="3:53" ht="14.5" x14ac:dyDescent="0.35">
      <c r="C2385" s="126" t="s">
        <v>369</v>
      </c>
      <c r="D2385" s="126" t="s">
        <v>342</v>
      </c>
      <c r="E2385" s="126">
        <v>6.86</v>
      </c>
      <c r="F2385" s="126">
        <v>36.049999999999997</v>
      </c>
      <c r="G2385" s="126">
        <v>-5.55</v>
      </c>
      <c r="H2385" s="126">
        <v>43.4</v>
      </c>
      <c r="I2385" s="126">
        <v>-65.710999999999999</v>
      </c>
      <c r="J2385" s="126" t="s">
        <v>75</v>
      </c>
      <c r="K2385" s="126">
        <v>63.65</v>
      </c>
      <c r="L2385" s="126">
        <v>6.8015500000000024</v>
      </c>
      <c r="M2385" s="126">
        <v>2.6221964111121459</v>
      </c>
      <c r="N2385" s="126">
        <v>6.6333219999999997</v>
      </c>
      <c r="O2385" s="126">
        <v>5.2248028966481659</v>
      </c>
      <c r="P2385" s="126">
        <v>42310000</v>
      </c>
      <c r="Q2385" s="126">
        <v>3560000</v>
      </c>
      <c r="R2385" s="126">
        <v>11.88</v>
      </c>
      <c r="S2385" s="126">
        <v>29.838000000000001</v>
      </c>
      <c r="T2385" s="126">
        <v>5.9289999999999994</v>
      </c>
      <c r="U2385" s="126">
        <v>15.8728</v>
      </c>
      <c r="V2385" s="126">
        <v>2.3368667641493501</v>
      </c>
      <c r="AC2385" s="126">
        <v>7.3</v>
      </c>
      <c r="AD2385" s="126">
        <v>6</v>
      </c>
      <c r="AH2385" s="77">
        <f>IF(AND(M2385&lt;Variables!$G$6,M2385&gt;Variables!$G$5),0,1)</f>
        <v>1</v>
      </c>
      <c r="AI2385" s="77">
        <f t="shared" si="74"/>
        <v>0</v>
      </c>
      <c r="AJ2385" s="77">
        <f>IF(I2385&gt;Variables!$G$7,0,1)</f>
        <v>1</v>
      </c>
      <c r="AK2385" s="77">
        <f>IF(F2385&gt;Variables!$G$8,0,1)</f>
        <v>0</v>
      </c>
      <c r="AL2385" s="77">
        <f>IF(G2385&gt;Variables!$G$9,0,1)</f>
        <v>1</v>
      </c>
      <c r="AM2385" s="77">
        <f>IF(AND(K2385&gt;Variables!$G$10,K2385&lt;Variables!$G$11),0,1)</f>
        <v>0</v>
      </c>
      <c r="AN2385" s="77">
        <f>IF(H2385&lt;Variables!$G$13,1,0)</f>
        <v>1</v>
      </c>
      <c r="AO2385" s="77">
        <f>IF(R2385&lt;Variables!$G$12,0,1)</f>
        <v>1</v>
      </c>
      <c r="AP2385" s="78">
        <f t="shared" si="75"/>
        <v>1</v>
      </c>
      <c r="AQ2385" s="77">
        <f>IF(V2385&lt;Variables!$G$15,1,0)</f>
        <v>1</v>
      </c>
      <c r="AR2385" s="126">
        <v>1</v>
      </c>
      <c r="AS2385" s="126">
        <v>0</v>
      </c>
      <c r="AT2385" s="126">
        <v>0</v>
      </c>
      <c r="AU2385" s="126">
        <v>0</v>
      </c>
      <c r="BA2385" s="126">
        <v>2</v>
      </c>
    </row>
    <row r="2386" spans="3:53" ht="14.5" x14ac:dyDescent="0.35">
      <c r="C2386" s="126" t="s">
        <v>370</v>
      </c>
      <c r="D2386" s="126" t="s">
        <v>355</v>
      </c>
      <c r="E2386" s="126">
        <v>43.46</v>
      </c>
      <c r="F2386" s="126">
        <v>5.51</v>
      </c>
      <c r="G2386" s="126">
        <v>3.12</v>
      </c>
      <c r="H2386" s="126">
        <v>4130</v>
      </c>
      <c r="I2386" s="126">
        <v>37.478000000000002</v>
      </c>
      <c r="J2386" s="126" t="s">
        <v>75</v>
      </c>
      <c r="K2386" s="126">
        <v>58.52</v>
      </c>
      <c r="L2386" s="126">
        <v>43.243749999999999</v>
      </c>
      <c r="M2386" s="126">
        <v>0.1994507876860811</v>
      </c>
      <c r="N2386" s="126">
        <v>43.180156250000003</v>
      </c>
      <c r="O2386" s="126">
        <v>0.34701993464878939</v>
      </c>
      <c r="P2386" s="126">
        <v>218455</v>
      </c>
      <c r="Q2386" s="126">
        <v>800842</v>
      </c>
      <c r="R2386" s="126">
        <v>0.27</v>
      </c>
      <c r="S2386" s="126">
        <v>29.539000000000001</v>
      </c>
      <c r="T2386" s="126">
        <v>5.9089999999999998</v>
      </c>
      <c r="U2386" s="126">
        <v>15.733599999999999</v>
      </c>
      <c r="V2386" s="126">
        <v>2.4451738413065471</v>
      </c>
      <c r="AC2386" s="126">
        <v>43.518000000000001</v>
      </c>
      <c r="AD2386" s="126">
        <v>42.674999999999997</v>
      </c>
      <c r="AH2386" s="77">
        <f>IF(AND(M2386&lt;Variables!$G$6,M2386&gt;Variables!$G$5),0,1)</f>
        <v>1</v>
      </c>
      <c r="AI2386" s="77">
        <f t="shared" si="74"/>
        <v>0</v>
      </c>
      <c r="AJ2386" s="77">
        <f>IF(I2386&gt;Variables!$G$7,0,1)</f>
        <v>1</v>
      </c>
      <c r="AK2386" s="77">
        <f>IF(F2386&gt;Variables!$G$8,0,1)</f>
        <v>1</v>
      </c>
      <c r="AL2386" s="77">
        <f>IF(G2386&gt;Variables!$G$9,0,1)</f>
        <v>1</v>
      </c>
      <c r="AM2386" s="77">
        <f>IF(AND(K2386&gt;Variables!$G$10,K2386&lt;Variables!$G$11),0,1)</f>
        <v>1</v>
      </c>
      <c r="AN2386" s="77">
        <f>IF(H2386&lt;Variables!$G$13,1,0)</f>
        <v>0</v>
      </c>
      <c r="AO2386" s="77">
        <f>IF(R2386&lt;Variables!$G$12,0,1)</f>
        <v>0</v>
      </c>
      <c r="AP2386" s="78">
        <f t="shared" si="75"/>
        <v>1</v>
      </c>
      <c r="AQ2386" s="77">
        <f>IF(V2386&lt;Variables!$G$15,1,0)</f>
        <v>1</v>
      </c>
      <c r="AR2386" s="126">
        <v>0</v>
      </c>
      <c r="AS2386" s="126">
        <v>0</v>
      </c>
      <c r="AT2386" s="126">
        <v>0</v>
      </c>
      <c r="AU2386" s="126">
        <v>1</v>
      </c>
      <c r="BA2386" s="126">
        <v>-0.92</v>
      </c>
    </row>
    <row r="2387" spans="3:53" ht="14.5" x14ac:dyDescent="0.35">
      <c r="C2387" s="126" t="s">
        <v>370</v>
      </c>
      <c r="D2387" s="126" t="s">
        <v>153</v>
      </c>
      <c r="E2387" s="126">
        <v>7.48</v>
      </c>
      <c r="F2387" s="126">
        <v>7.6</v>
      </c>
      <c r="G2387" s="126">
        <v>4.62</v>
      </c>
      <c r="H2387" s="126">
        <v>-99999</v>
      </c>
      <c r="I2387" s="126">
        <v>399.60399999999998</v>
      </c>
      <c r="J2387" s="126" t="s">
        <v>75</v>
      </c>
      <c r="K2387" s="126">
        <v>46.48</v>
      </c>
      <c r="L2387" s="126">
        <v>7.5085666666666668</v>
      </c>
      <c r="M2387" s="126">
        <v>-0.51363553629854453</v>
      </c>
      <c r="N2387" s="126">
        <v>7.5652111111111102</v>
      </c>
      <c r="O2387" s="126">
        <v>-1.2585387203705769</v>
      </c>
      <c r="P2387" s="126">
        <v>26355</v>
      </c>
      <c r="Q2387" s="126">
        <v>86571</v>
      </c>
      <c r="R2387" s="126">
        <v>0.3</v>
      </c>
      <c r="S2387" s="126">
        <v>29.539000000000001</v>
      </c>
      <c r="T2387" s="126">
        <v>5.9089999999999998</v>
      </c>
      <c r="U2387" s="126">
        <v>15.733599999999999</v>
      </c>
      <c r="V2387" s="126">
        <v>2.3386658283542801</v>
      </c>
      <c r="AC2387" s="126">
        <v>7.66</v>
      </c>
      <c r="AD2387" s="126">
        <v>7.45</v>
      </c>
      <c r="AH2387" s="77">
        <f>IF(AND(M2387&lt;Variables!$G$6,M2387&gt;Variables!$G$5),0,1)</f>
        <v>1</v>
      </c>
      <c r="AI2387" s="77">
        <f t="shared" si="74"/>
        <v>1</v>
      </c>
      <c r="AJ2387" s="77">
        <f>IF(I2387&gt;Variables!$G$7,0,1)</f>
        <v>0</v>
      </c>
      <c r="AK2387" s="77">
        <f>IF(F2387&gt;Variables!$G$8,0,1)</f>
        <v>1</v>
      </c>
      <c r="AL2387" s="77">
        <f>IF(G2387&gt;Variables!$G$9,0,1)</f>
        <v>1</v>
      </c>
      <c r="AM2387" s="77">
        <f>IF(AND(K2387&gt;Variables!$G$10,K2387&lt;Variables!$G$11),0,1)</f>
        <v>1</v>
      </c>
      <c r="AN2387" s="77">
        <f>IF(H2387&lt;Variables!$G$13,1,0)</f>
        <v>1</v>
      </c>
      <c r="AO2387" s="77">
        <f>IF(R2387&lt;Variables!$G$12,0,1)</f>
        <v>0</v>
      </c>
      <c r="AP2387" s="78">
        <f t="shared" si="75"/>
        <v>1</v>
      </c>
      <c r="AQ2387" s="77">
        <f>IF(V2387&lt;Variables!$G$15,1,0)</f>
        <v>1</v>
      </c>
      <c r="AR2387" s="126">
        <v>1</v>
      </c>
      <c r="AS2387" s="126">
        <v>0</v>
      </c>
      <c r="AT2387" s="126">
        <v>0</v>
      </c>
      <c r="AU2387" s="126">
        <v>0</v>
      </c>
      <c r="BA2387" s="126">
        <v>2</v>
      </c>
    </row>
    <row r="2388" spans="3:53" ht="14.5" x14ac:dyDescent="0.35">
      <c r="C2388" s="126" t="s">
        <v>370</v>
      </c>
      <c r="D2388" s="126" t="s">
        <v>343</v>
      </c>
      <c r="E2388" s="126">
        <v>52.28</v>
      </c>
      <c r="F2388" s="126">
        <v>6.73</v>
      </c>
      <c r="G2388" s="126">
        <v>4.5999999999999996</v>
      </c>
      <c r="H2388" s="126">
        <v>10730</v>
      </c>
      <c r="I2388" s="126">
        <v>98.442999999999998</v>
      </c>
      <c r="J2388" s="126" t="s">
        <v>75</v>
      </c>
      <c r="K2388" s="126">
        <v>67.63</v>
      </c>
      <c r="L2388" s="126">
        <v>51.830500000000008</v>
      </c>
      <c r="M2388" s="126">
        <v>0.5006704546550691</v>
      </c>
      <c r="N2388" s="126">
        <v>51.750397999999997</v>
      </c>
      <c r="O2388" s="126">
        <v>0.65623070183923859</v>
      </c>
      <c r="P2388" s="126">
        <v>1274000</v>
      </c>
      <c r="Q2388" s="126">
        <v>1956000</v>
      </c>
      <c r="R2388" s="126">
        <v>0.65</v>
      </c>
      <c r="S2388" s="126">
        <v>29.539000000000001</v>
      </c>
      <c r="T2388" s="126">
        <v>5.9089999999999998</v>
      </c>
      <c r="U2388" s="126">
        <v>15.733599999999999</v>
      </c>
      <c r="V2388" s="126">
        <v>2.511137511685205</v>
      </c>
      <c r="AC2388" s="126">
        <v>52.34</v>
      </c>
      <c r="AD2388" s="126">
        <v>51.19</v>
      </c>
      <c r="AH2388" s="77">
        <f>IF(AND(M2388&lt;Variables!$G$6,M2388&gt;Variables!$G$5),0,1)</f>
        <v>1</v>
      </c>
      <c r="AI2388" s="77">
        <f t="shared" si="74"/>
        <v>0</v>
      </c>
      <c r="AJ2388" s="77">
        <f>IF(I2388&gt;Variables!$G$7,0,1)</f>
        <v>0</v>
      </c>
      <c r="AK2388" s="77">
        <f>IF(F2388&gt;Variables!$G$8,0,1)</f>
        <v>1</v>
      </c>
      <c r="AL2388" s="77">
        <f>IF(G2388&gt;Variables!$G$9,0,1)</f>
        <v>1</v>
      </c>
      <c r="AM2388" s="77">
        <f>IF(AND(K2388&gt;Variables!$G$10,K2388&lt;Variables!$G$11),0,1)</f>
        <v>0</v>
      </c>
      <c r="AN2388" s="77">
        <f>IF(H2388&lt;Variables!$G$13,1,0)</f>
        <v>0</v>
      </c>
      <c r="AO2388" s="77">
        <f>IF(R2388&lt;Variables!$G$12,0,1)</f>
        <v>0</v>
      </c>
      <c r="AP2388" s="78">
        <f t="shared" si="75"/>
        <v>1</v>
      </c>
      <c r="AQ2388" s="77">
        <f>IF(V2388&lt;Variables!$G$15,1,0)</f>
        <v>1</v>
      </c>
      <c r="AR2388" s="126">
        <v>0</v>
      </c>
      <c r="AS2388" s="126">
        <v>0</v>
      </c>
      <c r="AT2388" s="126">
        <v>0</v>
      </c>
      <c r="AU2388" s="126">
        <v>1</v>
      </c>
      <c r="BA2388" s="126">
        <v>-1</v>
      </c>
    </row>
    <row r="2389" spans="3:53" ht="14.5" x14ac:dyDescent="0.35">
      <c r="C2389" s="126" t="s">
        <v>370</v>
      </c>
      <c r="D2389" s="126" t="s">
        <v>189</v>
      </c>
      <c r="E2389" s="126">
        <v>33</v>
      </c>
      <c r="F2389" s="126">
        <v>12.54</v>
      </c>
      <c r="G2389" s="126">
        <v>11.69</v>
      </c>
      <c r="H2389" s="126">
        <v>-99999</v>
      </c>
      <c r="I2389" s="126">
        <v>-99999</v>
      </c>
      <c r="J2389" s="126" t="s">
        <v>75</v>
      </c>
      <c r="K2389" s="126">
        <v>66.430000000000007</v>
      </c>
      <c r="L2389" s="126">
        <v>32.287599999999998</v>
      </c>
      <c r="M2389" s="126">
        <v>1.4940720276514989</v>
      </c>
      <c r="N2389" s="126">
        <v>31.84731020408163</v>
      </c>
      <c r="O2389" s="126">
        <v>2.8972299073474508</v>
      </c>
      <c r="P2389" s="126">
        <v>499516</v>
      </c>
      <c r="Q2389" s="126">
        <v>2252000</v>
      </c>
      <c r="R2389" s="126">
        <v>0.22</v>
      </c>
      <c r="S2389" s="126">
        <v>29.539000000000001</v>
      </c>
      <c r="T2389" s="126">
        <v>5.9089999999999998</v>
      </c>
      <c r="U2389" s="126">
        <v>15.733599999999999</v>
      </c>
      <c r="V2389" s="126">
        <v>2.4274754486205219</v>
      </c>
      <c r="AC2389" s="126">
        <v>33.08</v>
      </c>
      <c r="AD2389" s="126">
        <v>29.51</v>
      </c>
      <c r="AH2389" s="77">
        <f>IF(AND(M2389&lt;Variables!$G$6,M2389&gt;Variables!$G$5),0,1)</f>
        <v>1</v>
      </c>
      <c r="AI2389" s="77">
        <f t="shared" si="74"/>
        <v>0</v>
      </c>
      <c r="AJ2389" s="77">
        <f>IF(I2389&gt;Variables!$G$7,0,1)</f>
        <v>1</v>
      </c>
      <c r="AK2389" s="77">
        <f>IF(F2389&gt;Variables!$G$8,0,1)</f>
        <v>0</v>
      </c>
      <c r="AL2389" s="77">
        <f>IF(G2389&gt;Variables!$G$9,0,1)</f>
        <v>0</v>
      </c>
      <c r="AM2389" s="77">
        <f>IF(AND(K2389&gt;Variables!$G$10,K2389&lt;Variables!$G$11),0,1)</f>
        <v>0</v>
      </c>
      <c r="AN2389" s="77">
        <f>IF(H2389&lt;Variables!$G$13,1,0)</f>
        <v>1</v>
      </c>
      <c r="AO2389" s="77">
        <f>IF(R2389&lt;Variables!$G$12,0,1)</f>
        <v>0</v>
      </c>
      <c r="AP2389" s="78">
        <f t="shared" si="75"/>
        <v>1</v>
      </c>
      <c r="AQ2389" s="77">
        <f>IF(V2389&lt;Variables!$G$15,1,0)</f>
        <v>1</v>
      </c>
      <c r="AR2389" s="126">
        <v>0</v>
      </c>
      <c r="AS2389" s="126">
        <v>0</v>
      </c>
      <c r="AT2389" s="126">
        <v>1</v>
      </c>
      <c r="AU2389" s="126">
        <v>0</v>
      </c>
      <c r="BA2389" s="126">
        <v>-2.25</v>
      </c>
    </row>
    <row r="2390" spans="3:53" ht="14.5" x14ac:dyDescent="0.35">
      <c r="C2390" s="126" t="s">
        <v>370</v>
      </c>
      <c r="D2390" s="126" t="s">
        <v>190</v>
      </c>
      <c r="E2390" s="126">
        <v>2.69</v>
      </c>
      <c r="F2390" s="126">
        <v>13.08</v>
      </c>
      <c r="G2390" s="126">
        <v>2.29</v>
      </c>
      <c r="H2390" s="126">
        <v>616.6</v>
      </c>
      <c r="I2390" s="126">
        <v>208.738</v>
      </c>
      <c r="J2390" s="126" t="s">
        <v>75</v>
      </c>
      <c r="K2390" s="126">
        <v>42.75</v>
      </c>
      <c r="L2390" s="126">
        <v>2.6995950000000009</v>
      </c>
      <c r="M2390" s="126">
        <v>-0.72584961818349369</v>
      </c>
      <c r="N2390" s="126">
        <v>2.7828900000000001</v>
      </c>
      <c r="O2390" s="126">
        <v>-3.697235607587793</v>
      </c>
      <c r="P2390" s="126">
        <v>37580000</v>
      </c>
      <c r="Q2390" s="126">
        <v>9030000</v>
      </c>
      <c r="R2390" s="126">
        <v>4.16</v>
      </c>
      <c r="S2390" s="126">
        <v>29.539000000000001</v>
      </c>
      <c r="T2390" s="126">
        <v>5.9089999999999998</v>
      </c>
      <c r="U2390" s="126">
        <v>15.733599999999999</v>
      </c>
      <c r="V2390" s="126">
        <v>2.2955642507672449</v>
      </c>
      <c r="AC2390" s="126">
        <v>2.77</v>
      </c>
      <c r="AD2390" s="126">
        <v>2.52</v>
      </c>
      <c r="AH2390" s="77">
        <f>IF(AND(M2390&lt;Variables!$G$6,M2390&gt;Variables!$G$5),0,1)</f>
        <v>1</v>
      </c>
      <c r="AI2390" s="77">
        <f t="shared" si="74"/>
        <v>1</v>
      </c>
      <c r="AJ2390" s="77">
        <f>IF(I2390&gt;Variables!$G$7,0,1)</f>
        <v>0</v>
      </c>
      <c r="AK2390" s="77">
        <f>IF(F2390&gt;Variables!$G$8,0,1)</f>
        <v>0</v>
      </c>
      <c r="AL2390" s="77">
        <f>IF(G2390&gt;Variables!$G$9,0,1)</f>
        <v>1</v>
      </c>
      <c r="AM2390" s="77">
        <f>IF(AND(K2390&gt;Variables!$G$10,K2390&lt;Variables!$G$11),0,1)</f>
        <v>1</v>
      </c>
      <c r="AN2390" s="77">
        <f>IF(H2390&lt;Variables!$G$13,1,0)</f>
        <v>1</v>
      </c>
      <c r="AO2390" s="77">
        <f>IF(R2390&lt;Variables!$G$12,0,1)</f>
        <v>1</v>
      </c>
      <c r="AP2390" s="78">
        <f t="shared" si="75"/>
        <v>1</v>
      </c>
      <c r="AQ2390" s="77">
        <f>IF(V2390&lt;Variables!$G$15,1,0)</f>
        <v>1</v>
      </c>
      <c r="AR2390" s="126">
        <v>0</v>
      </c>
      <c r="AS2390" s="126">
        <v>0</v>
      </c>
      <c r="AT2390" s="126">
        <v>1</v>
      </c>
      <c r="AU2390" s="126">
        <v>0</v>
      </c>
      <c r="BA2390" s="126">
        <v>-2.25</v>
      </c>
    </row>
    <row r="2391" spans="3:53" ht="14.5" x14ac:dyDescent="0.35">
      <c r="C2391" s="126" t="s">
        <v>370</v>
      </c>
      <c r="D2391" s="126" t="s">
        <v>192</v>
      </c>
      <c r="E2391" s="126">
        <v>25.39</v>
      </c>
      <c r="F2391" s="126">
        <v>14.83</v>
      </c>
      <c r="G2391" s="126">
        <v>6.28</v>
      </c>
      <c r="H2391" s="126">
        <v>1490</v>
      </c>
      <c r="I2391" s="126">
        <v>7.6210000000000004</v>
      </c>
      <c r="J2391" s="126" t="s">
        <v>75</v>
      </c>
      <c r="K2391" s="126">
        <v>41.16</v>
      </c>
      <c r="L2391" s="126">
        <v>25.871970000000001</v>
      </c>
      <c r="M2391" s="126">
        <v>-1.1667839750896329</v>
      </c>
      <c r="N2391" s="126">
        <v>26.251642</v>
      </c>
      <c r="O2391" s="126">
        <v>-2.59618807844477</v>
      </c>
      <c r="P2391" s="126">
        <v>10630000</v>
      </c>
      <c r="Q2391" s="126">
        <v>2510000</v>
      </c>
      <c r="R2391" s="126">
        <v>4.24</v>
      </c>
      <c r="S2391" s="126">
        <v>29.539000000000001</v>
      </c>
      <c r="T2391" s="126">
        <v>5.9089999999999998</v>
      </c>
      <c r="U2391" s="126">
        <v>15.733599999999999</v>
      </c>
      <c r="V2391" s="126">
        <v>2.2759660818110099</v>
      </c>
      <c r="AC2391" s="126">
        <v>26.25</v>
      </c>
      <c r="AD2391" s="126">
        <v>24.51</v>
      </c>
      <c r="AH2391" s="77">
        <f>IF(AND(M2391&lt;Variables!$G$6,M2391&gt;Variables!$G$5),0,1)</f>
        <v>0</v>
      </c>
      <c r="AI2391" s="77">
        <f t="shared" si="74"/>
        <v>1</v>
      </c>
      <c r="AJ2391" s="77">
        <f>IF(I2391&gt;Variables!$G$7,0,1)</f>
        <v>1</v>
      </c>
      <c r="AK2391" s="77">
        <f>IF(F2391&gt;Variables!$G$8,0,1)</f>
        <v>0</v>
      </c>
      <c r="AL2391" s="77">
        <f>IF(G2391&gt;Variables!$G$9,0,1)</f>
        <v>1</v>
      </c>
      <c r="AM2391" s="77">
        <f>IF(AND(K2391&gt;Variables!$G$10,K2391&lt;Variables!$G$11),0,1)</f>
        <v>1</v>
      </c>
      <c r="AN2391" s="77">
        <f>IF(H2391&lt;Variables!$G$13,1,0)</f>
        <v>1</v>
      </c>
      <c r="AO2391" s="77">
        <f>IF(R2391&lt;Variables!$G$12,0,1)</f>
        <v>1</v>
      </c>
      <c r="AP2391" s="78">
        <f t="shared" si="75"/>
        <v>1</v>
      </c>
      <c r="AQ2391" s="77">
        <f>IF(V2391&lt;Variables!$G$15,1,0)</f>
        <v>1</v>
      </c>
      <c r="AR2391" s="126">
        <v>1</v>
      </c>
      <c r="AS2391" s="126">
        <v>0</v>
      </c>
      <c r="AT2391" s="126">
        <v>0</v>
      </c>
      <c r="AU2391" s="126">
        <v>0</v>
      </c>
      <c r="BA2391" s="126">
        <v>2</v>
      </c>
    </row>
    <row r="2392" spans="3:53" ht="14.5" x14ac:dyDescent="0.35">
      <c r="C2392" s="126" t="s">
        <v>370</v>
      </c>
      <c r="D2392" s="126" t="s">
        <v>342</v>
      </c>
      <c r="E2392" s="126">
        <v>6.65</v>
      </c>
      <c r="F2392" s="126">
        <v>36.71</v>
      </c>
      <c r="G2392" s="126">
        <v>-11.37</v>
      </c>
      <c r="H2392" s="126">
        <v>43.4</v>
      </c>
      <c r="I2392" s="126">
        <v>-66.358000000000004</v>
      </c>
      <c r="J2392" s="126" t="s">
        <v>75</v>
      </c>
      <c r="K2392" s="126">
        <v>39.869999999999997</v>
      </c>
      <c r="L2392" s="126">
        <v>6.7861849999999988</v>
      </c>
      <c r="M2392" s="126">
        <v>-3.481853206182838</v>
      </c>
      <c r="N2392" s="126">
        <v>6.607494</v>
      </c>
      <c r="O2392" s="126">
        <v>-0.87164664848730733</v>
      </c>
      <c r="P2392" s="126">
        <v>43340000</v>
      </c>
      <c r="Q2392" s="126">
        <v>3560000</v>
      </c>
      <c r="R2392" s="126">
        <v>12.17</v>
      </c>
      <c r="S2392" s="126">
        <v>29.539000000000001</v>
      </c>
      <c r="T2392" s="126">
        <v>5.9089999999999998</v>
      </c>
      <c r="U2392" s="126">
        <v>15.733599999999999</v>
      </c>
      <c r="V2392" s="126">
        <v>2.2507182357984639</v>
      </c>
      <c r="AC2392" s="126">
        <v>7.3</v>
      </c>
      <c r="AD2392" s="126">
        <v>6</v>
      </c>
      <c r="AH2392" s="77">
        <f>IF(AND(M2392&lt;Variables!$G$6,M2392&gt;Variables!$G$5),0,1)</f>
        <v>0</v>
      </c>
      <c r="AI2392" s="77">
        <f t="shared" si="74"/>
        <v>0</v>
      </c>
      <c r="AJ2392" s="77">
        <f>IF(I2392&gt;Variables!$G$7,0,1)</f>
        <v>1</v>
      </c>
      <c r="AK2392" s="77">
        <f>IF(F2392&gt;Variables!$G$8,0,1)</f>
        <v>0</v>
      </c>
      <c r="AL2392" s="77">
        <f>IF(G2392&gt;Variables!$G$9,0,1)</f>
        <v>1</v>
      </c>
      <c r="AM2392" s="77">
        <f>IF(AND(K2392&gt;Variables!$G$10,K2392&lt;Variables!$G$11),0,1)</f>
        <v>1</v>
      </c>
      <c r="AN2392" s="77">
        <f>IF(H2392&lt;Variables!$G$13,1,0)</f>
        <v>1</v>
      </c>
      <c r="AO2392" s="77">
        <f>IF(R2392&lt;Variables!$G$12,0,1)</f>
        <v>1</v>
      </c>
      <c r="AP2392" s="78">
        <f t="shared" si="75"/>
        <v>1</v>
      </c>
      <c r="AQ2392" s="77">
        <f>IF(V2392&lt;Variables!$G$15,1,0)</f>
        <v>1</v>
      </c>
      <c r="AR2392" s="126">
        <v>0</v>
      </c>
      <c r="AS2392" s="126">
        <v>0</v>
      </c>
      <c r="AT2392" s="126">
        <v>1</v>
      </c>
      <c r="AU2392" s="126">
        <v>0</v>
      </c>
      <c r="BA2392" s="126">
        <v>-2.25</v>
      </c>
    </row>
    <row r="2393" spans="3:53" ht="14.5" x14ac:dyDescent="0.35">
      <c r="C2393" s="126" t="s">
        <v>370</v>
      </c>
      <c r="D2393" s="126" t="s">
        <v>194</v>
      </c>
      <c r="E2393" s="126">
        <v>8.4700000000000006</v>
      </c>
      <c r="F2393" s="126">
        <v>43.52</v>
      </c>
      <c r="G2393" s="126">
        <v>-3.48</v>
      </c>
      <c r="H2393" s="126">
        <v>784.63</v>
      </c>
      <c r="I2393" s="126">
        <v>2689.4319999999998</v>
      </c>
      <c r="J2393" s="126" t="s">
        <v>75</v>
      </c>
      <c r="K2393" s="126">
        <v>29.3</v>
      </c>
      <c r="L2393" s="126">
        <v>9.0199849999999984</v>
      </c>
      <c r="M2393" s="126">
        <v>-4.7681343150792186</v>
      </c>
      <c r="N2393" s="126">
        <v>9.0640520000000002</v>
      </c>
      <c r="O2393" s="126">
        <v>-5.2311262115442423</v>
      </c>
      <c r="P2393" s="126">
        <v>173350000</v>
      </c>
      <c r="Q2393" s="126">
        <v>29450000</v>
      </c>
      <c r="R2393" s="126">
        <v>5.89</v>
      </c>
      <c r="S2393" s="126">
        <v>29.539000000000001</v>
      </c>
      <c r="T2393" s="126">
        <v>5.9089999999999998</v>
      </c>
      <c r="U2393" s="126">
        <v>15.733599999999999</v>
      </c>
      <c r="V2393" s="126">
        <v>1.99147279382172</v>
      </c>
      <c r="AC2393" s="126">
        <v>10.199999999999999</v>
      </c>
      <c r="AD2393" s="126">
        <v>8.07</v>
      </c>
      <c r="AH2393" s="77">
        <f>IF(AND(M2393&lt;Variables!$G$6,M2393&gt;Variables!$G$5),0,1)</f>
        <v>0</v>
      </c>
      <c r="AI2393" s="77">
        <f t="shared" si="74"/>
        <v>1</v>
      </c>
      <c r="AJ2393" s="77">
        <f>IF(I2393&gt;Variables!$G$7,0,1)</f>
        <v>0</v>
      </c>
      <c r="AK2393" s="77">
        <f>IF(F2393&gt;Variables!$G$8,0,1)</f>
        <v>0</v>
      </c>
      <c r="AL2393" s="77">
        <f>IF(G2393&gt;Variables!$G$9,0,1)</f>
        <v>1</v>
      </c>
      <c r="AM2393" s="77">
        <f>IF(AND(K2393&gt;Variables!$G$10,K2393&lt;Variables!$G$11),0,1)</f>
        <v>1</v>
      </c>
      <c r="AN2393" s="77">
        <f>IF(H2393&lt;Variables!$G$13,1,0)</f>
        <v>1</v>
      </c>
      <c r="AO2393" s="77">
        <f>IF(R2393&lt;Variables!$G$12,0,1)</f>
        <v>1</v>
      </c>
      <c r="AP2393" s="78">
        <f t="shared" si="75"/>
        <v>1</v>
      </c>
      <c r="AQ2393" s="77">
        <f>IF(V2393&lt;Variables!$G$15,1,0)</f>
        <v>1</v>
      </c>
      <c r="AR2393" s="126">
        <v>1</v>
      </c>
      <c r="AS2393" s="126">
        <v>0</v>
      </c>
      <c r="AT2393" s="126">
        <v>0</v>
      </c>
      <c r="AU2393" s="126">
        <v>0</v>
      </c>
      <c r="BA2393" s="126">
        <v>2</v>
      </c>
    </row>
    <row r="2394" spans="3:53" ht="14.5" x14ac:dyDescent="0.35">
      <c r="C2394" s="126" t="s">
        <v>370</v>
      </c>
      <c r="D2394" s="126" t="s">
        <v>183</v>
      </c>
      <c r="E2394" s="126">
        <v>39.25</v>
      </c>
      <c r="F2394" s="126">
        <v>6.59</v>
      </c>
      <c r="G2394" s="126">
        <v>4.96</v>
      </c>
      <c r="H2394" s="126">
        <v>5850</v>
      </c>
      <c r="I2394" s="126">
        <v>1117.9870000000001</v>
      </c>
      <c r="J2394" s="126" t="s">
        <v>75</v>
      </c>
      <c r="K2394" s="126">
        <v>71.13</v>
      </c>
      <c r="L2394" s="126">
        <v>38.218449999999997</v>
      </c>
      <c r="M2394" s="126">
        <v>1.9661969546122311</v>
      </c>
      <c r="N2394" s="126">
        <v>38.201504</v>
      </c>
      <c r="O2394" s="126">
        <v>2.0114286599815618</v>
      </c>
      <c r="P2394" s="126">
        <v>668350</v>
      </c>
      <c r="Q2394" s="126">
        <v>2201000</v>
      </c>
      <c r="R2394" s="126">
        <v>0.3</v>
      </c>
      <c r="S2394" s="126">
        <v>29.539000000000001</v>
      </c>
      <c r="T2394" s="126">
        <v>5.9089999999999998</v>
      </c>
      <c r="U2394" s="126">
        <v>15.733599999999999</v>
      </c>
      <c r="V2394" s="126">
        <v>2.4148015772921201</v>
      </c>
      <c r="AC2394" s="126">
        <v>42.89</v>
      </c>
      <c r="AD2394" s="126">
        <v>38.799999999999997</v>
      </c>
      <c r="AH2394" s="77">
        <f>IF(AND(M2394&lt;Variables!$G$6,M2394&gt;Variables!$G$5),0,1)</f>
        <v>1</v>
      </c>
      <c r="AI2394" s="77">
        <f t="shared" si="74"/>
        <v>0</v>
      </c>
      <c r="AJ2394" s="77">
        <f>IF(I2394&gt;Variables!$G$7,0,1)</f>
        <v>0</v>
      </c>
      <c r="AK2394" s="77">
        <f>IF(F2394&gt;Variables!$G$8,0,1)</f>
        <v>1</v>
      </c>
      <c r="AL2394" s="77">
        <f>IF(G2394&gt;Variables!$G$9,0,1)</f>
        <v>1</v>
      </c>
      <c r="AM2394" s="77">
        <f>IF(AND(K2394&gt;Variables!$G$10,K2394&lt;Variables!$G$11),0,1)</f>
        <v>1</v>
      </c>
      <c r="AN2394" s="77">
        <f>IF(H2394&lt;Variables!$G$13,1,0)</f>
        <v>0</v>
      </c>
      <c r="AO2394" s="77">
        <f>IF(R2394&lt;Variables!$G$12,0,1)</f>
        <v>0</v>
      </c>
      <c r="AP2394" s="78">
        <f t="shared" si="75"/>
        <v>1</v>
      </c>
      <c r="AQ2394" s="77">
        <f>IF(V2394&lt;Variables!$G$15,1,0)</f>
        <v>1</v>
      </c>
      <c r="AR2394" s="126">
        <v>1</v>
      </c>
      <c r="AS2394" s="126">
        <v>0</v>
      </c>
      <c r="AT2394" s="126">
        <v>0</v>
      </c>
      <c r="AU2394" s="126">
        <v>0</v>
      </c>
      <c r="BA2394" s="126">
        <v>1.69</v>
      </c>
    </row>
    <row r="2395" spans="3:53" ht="14.5" x14ac:dyDescent="0.35">
      <c r="C2395" s="126" t="s">
        <v>370</v>
      </c>
      <c r="D2395" s="126" t="s">
        <v>124</v>
      </c>
      <c r="E2395" s="126">
        <v>6.04</v>
      </c>
      <c r="F2395" s="126">
        <v>6.35</v>
      </c>
      <c r="G2395" s="126">
        <v>4.7</v>
      </c>
      <c r="H2395" s="126">
        <v>2970</v>
      </c>
      <c r="I2395" s="126">
        <v>292.536</v>
      </c>
      <c r="J2395" s="126" t="s">
        <v>75</v>
      </c>
      <c r="K2395" s="126">
        <v>43.95</v>
      </c>
      <c r="L2395" s="126">
        <v>6.0348499999999996</v>
      </c>
      <c r="M2395" s="126">
        <v>-0.24607073912360569</v>
      </c>
      <c r="N2395" s="126">
        <v>6.0207879999999996</v>
      </c>
      <c r="O2395" s="126">
        <v>-1.308798781820604E-2</v>
      </c>
      <c r="P2395" s="126">
        <v>629766</v>
      </c>
      <c r="Q2395" s="126">
        <v>2342000</v>
      </c>
      <c r="R2395" s="126">
        <v>0.27</v>
      </c>
      <c r="S2395" s="126">
        <v>29.539000000000001</v>
      </c>
      <c r="T2395" s="126">
        <v>5.9089999999999998</v>
      </c>
      <c r="U2395" s="126">
        <v>15.733599999999999</v>
      </c>
      <c r="V2395" s="126">
        <v>2.30642039283495</v>
      </c>
      <c r="AC2395" s="126">
        <v>6.14</v>
      </c>
      <c r="AD2395" s="126">
        <v>5.98</v>
      </c>
      <c r="AH2395" s="77">
        <f>IF(AND(M2395&lt;Variables!$G$6,M2395&gt;Variables!$G$5),0,1)</f>
        <v>1</v>
      </c>
      <c r="AI2395" s="77">
        <f t="shared" si="74"/>
        <v>0</v>
      </c>
      <c r="AJ2395" s="77">
        <f>IF(I2395&gt;Variables!$G$7,0,1)</f>
        <v>0</v>
      </c>
      <c r="AK2395" s="77">
        <f>IF(F2395&gt;Variables!$G$8,0,1)</f>
        <v>1</v>
      </c>
      <c r="AL2395" s="77">
        <f>IF(G2395&gt;Variables!$G$9,0,1)</f>
        <v>1</v>
      </c>
      <c r="AM2395" s="77">
        <f>IF(AND(K2395&gt;Variables!$G$10,K2395&lt;Variables!$G$11),0,1)</f>
        <v>1</v>
      </c>
      <c r="AN2395" s="77">
        <f>IF(H2395&lt;Variables!$G$13,1,0)</f>
        <v>0</v>
      </c>
      <c r="AO2395" s="77">
        <f>IF(R2395&lt;Variables!$G$12,0,1)</f>
        <v>0</v>
      </c>
      <c r="AP2395" s="78">
        <f t="shared" si="75"/>
        <v>1</v>
      </c>
      <c r="AQ2395" s="77">
        <f>IF(V2395&lt;Variables!$G$15,1,0)</f>
        <v>1</v>
      </c>
      <c r="AR2395" s="126">
        <v>0</v>
      </c>
      <c r="AS2395" s="126">
        <v>0</v>
      </c>
      <c r="AT2395" s="126">
        <v>0</v>
      </c>
      <c r="AU2395" s="126">
        <v>1</v>
      </c>
      <c r="BA2395" s="126">
        <v>-0.83</v>
      </c>
    </row>
    <row r="2396" spans="3:53" ht="14.5" x14ac:dyDescent="0.35">
      <c r="C2396" s="126" t="s">
        <v>370</v>
      </c>
      <c r="D2396" s="126" t="s">
        <v>120</v>
      </c>
      <c r="E2396" s="126">
        <v>12.58</v>
      </c>
      <c r="F2396" s="126">
        <v>9.82</v>
      </c>
      <c r="G2396" s="126">
        <v>4.28</v>
      </c>
      <c r="H2396" s="126">
        <v>6950</v>
      </c>
      <c r="I2396" s="126">
        <v>-51.954000000000001</v>
      </c>
      <c r="J2396" s="126" t="s">
        <v>75</v>
      </c>
      <c r="K2396" s="126">
        <v>65.56</v>
      </c>
      <c r="L2396" s="126">
        <v>12.318099999999999</v>
      </c>
      <c r="M2396" s="126">
        <v>1.7186092010943279</v>
      </c>
      <c r="N2396" s="126">
        <v>12.155442000000001</v>
      </c>
      <c r="O2396" s="126">
        <v>3.0797563757862449</v>
      </c>
      <c r="P2396" s="126">
        <v>80055000</v>
      </c>
      <c r="Q2396" s="126">
        <v>30149000</v>
      </c>
      <c r="R2396" s="126">
        <v>2.66</v>
      </c>
      <c r="S2396" s="126">
        <v>29.539000000000001</v>
      </c>
      <c r="T2396" s="126">
        <v>5.9089999999999998</v>
      </c>
      <c r="U2396" s="126">
        <v>15.733599999999999</v>
      </c>
      <c r="V2396" s="126">
        <v>2.4062881378913952</v>
      </c>
      <c r="AC2396" s="126">
        <v>13.96</v>
      </c>
      <c r="AD2396" s="126">
        <v>12.44</v>
      </c>
      <c r="AH2396" s="77">
        <f>IF(AND(M2396&lt;Variables!$G$6,M2396&gt;Variables!$G$5),0,1)</f>
        <v>1</v>
      </c>
      <c r="AI2396" s="77">
        <f t="shared" si="74"/>
        <v>0</v>
      </c>
      <c r="AJ2396" s="77">
        <f>IF(I2396&gt;Variables!$G$7,0,1)</f>
        <v>1</v>
      </c>
      <c r="AK2396" s="77">
        <f>IF(F2396&gt;Variables!$G$8,0,1)</f>
        <v>0</v>
      </c>
      <c r="AL2396" s="77">
        <f>IF(G2396&gt;Variables!$G$9,0,1)</f>
        <v>1</v>
      </c>
      <c r="AM2396" s="77">
        <f>IF(AND(K2396&gt;Variables!$G$10,K2396&lt;Variables!$G$11),0,1)</f>
        <v>0</v>
      </c>
      <c r="AN2396" s="77">
        <f>IF(H2396&lt;Variables!$G$13,1,0)</f>
        <v>0</v>
      </c>
      <c r="AO2396" s="77">
        <f>IF(R2396&lt;Variables!$G$12,0,1)</f>
        <v>1</v>
      </c>
      <c r="AP2396" s="78">
        <f t="shared" si="75"/>
        <v>1</v>
      </c>
      <c r="AQ2396" s="77">
        <f>IF(V2396&lt;Variables!$G$15,1,0)</f>
        <v>1</v>
      </c>
      <c r="AR2396" s="126">
        <v>1</v>
      </c>
      <c r="AS2396" s="126">
        <v>0</v>
      </c>
      <c r="AT2396" s="126">
        <v>0</v>
      </c>
      <c r="AU2396" s="126">
        <v>0</v>
      </c>
      <c r="BA2396" s="126">
        <v>2</v>
      </c>
    </row>
    <row r="2397" spans="3:53" ht="14.5" x14ac:dyDescent="0.35">
      <c r="C2397" s="126" t="s">
        <v>370</v>
      </c>
      <c r="D2397" s="126" t="s">
        <v>277</v>
      </c>
      <c r="E2397" s="126">
        <v>22.95</v>
      </c>
      <c r="F2397" s="126">
        <v>8</v>
      </c>
      <c r="G2397" s="126">
        <v>3.89</v>
      </c>
      <c r="H2397" s="126">
        <v>2160</v>
      </c>
      <c r="I2397" s="126">
        <v>-2.7330000000000001</v>
      </c>
      <c r="J2397" s="126" t="s">
        <v>75</v>
      </c>
      <c r="K2397" s="126">
        <v>55.07</v>
      </c>
      <c r="L2397" s="126">
        <v>22.966854999999999</v>
      </c>
      <c r="M2397" s="126">
        <v>-7.3388367715140679E-2</v>
      </c>
      <c r="N2397" s="126">
        <v>22.756774</v>
      </c>
      <c r="O2397" s="126">
        <v>0.84909223073533713</v>
      </c>
      <c r="P2397" s="126">
        <v>877374</v>
      </c>
      <c r="Q2397" s="126">
        <v>2482000</v>
      </c>
      <c r="R2397" s="126">
        <v>0.35</v>
      </c>
      <c r="S2397" s="126">
        <v>29.539000000000001</v>
      </c>
      <c r="T2397" s="126">
        <v>5.9089999999999998</v>
      </c>
      <c r="U2397" s="126">
        <v>15.733599999999999</v>
      </c>
      <c r="V2397" s="126">
        <v>2.422507861782818</v>
      </c>
      <c r="AC2397" s="126">
        <v>23.67</v>
      </c>
      <c r="AD2397" s="126">
        <v>22.73</v>
      </c>
      <c r="AH2397" s="77">
        <f>IF(AND(M2397&lt;Variables!$G$6,M2397&gt;Variables!$G$5),0,1)</f>
        <v>1</v>
      </c>
      <c r="AI2397" s="77">
        <f t="shared" si="74"/>
        <v>0</v>
      </c>
      <c r="AJ2397" s="77">
        <f>IF(I2397&gt;Variables!$G$7,0,1)</f>
        <v>1</v>
      </c>
      <c r="AK2397" s="77">
        <f>IF(F2397&gt;Variables!$G$8,0,1)</f>
        <v>1</v>
      </c>
      <c r="AL2397" s="77">
        <f>IF(G2397&gt;Variables!$G$9,0,1)</f>
        <v>1</v>
      </c>
      <c r="AM2397" s="77">
        <f>IF(AND(K2397&gt;Variables!$G$10,K2397&lt;Variables!$G$11),0,1)</f>
        <v>1</v>
      </c>
      <c r="AN2397" s="77">
        <f>IF(H2397&lt;Variables!$G$13,1,0)</f>
        <v>0</v>
      </c>
      <c r="AO2397" s="77">
        <f>IF(R2397&lt;Variables!$G$12,0,1)</f>
        <v>0</v>
      </c>
      <c r="AP2397" s="78">
        <f t="shared" si="75"/>
        <v>1</v>
      </c>
      <c r="AQ2397" s="77">
        <f>IF(V2397&lt;Variables!$G$15,1,0)</f>
        <v>1</v>
      </c>
      <c r="AR2397" s="126">
        <v>0</v>
      </c>
      <c r="AS2397" s="126">
        <v>1</v>
      </c>
      <c r="AT2397" s="126">
        <v>0</v>
      </c>
      <c r="AU2397" s="126">
        <v>0</v>
      </c>
      <c r="BA2397" s="126">
        <v>0.59</v>
      </c>
    </row>
    <row r="2398" spans="3:53" ht="14.5" x14ac:dyDescent="0.35">
      <c r="C2398" s="126" t="s">
        <v>370</v>
      </c>
      <c r="D2398" s="126" t="s">
        <v>345</v>
      </c>
      <c r="E2398" s="126">
        <v>61.09</v>
      </c>
      <c r="F2398" s="126">
        <v>82.22</v>
      </c>
      <c r="G2398" s="126">
        <v>0.34</v>
      </c>
      <c r="H2398" s="126">
        <v>621.19000000000005</v>
      </c>
      <c r="I2398" s="126">
        <v>32.311</v>
      </c>
      <c r="J2398" s="126" t="s">
        <v>74</v>
      </c>
      <c r="K2398" s="126">
        <v>77.25</v>
      </c>
      <c r="L2398" s="126">
        <v>60.612121052631579</v>
      </c>
      <c r="M2398" s="126">
        <v>0.35946431767208298</v>
      </c>
      <c r="N2398" s="126">
        <v>60.552965306122452</v>
      </c>
      <c r="O2398" s="126">
        <v>0.45750805510022241</v>
      </c>
      <c r="P2398" s="126">
        <v>2120000</v>
      </c>
      <c r="Q2398" s="126">
        <v>72250</v>
      </c>
      <c r="R2398" s="126">
        <v>29.34</v>
      </c>
      <c r="S2398" s="126">
        <v>29.539000000000001</v>
      </c>
      <c r="T2398" s="126">
        <v>5.9089999999999998</v>
      </c>
      <c r="U2398" s="126">
        <v>15.733599999999999</v>
      </c>
      <c r="V2398" s="126">
        <v>2.6116748048683678</v>
      </c>
      <c r="AC2398" s="126">
        <v>62.1</v>
      </c>
      <c r="AD2398" s="126">
        <v>60.54</v>
      </c>
      <c r="AH2398" s="77">
        <f>IF(AND(M2398&lt;Variables!$G$6,M2398&gt;Variables!$G$5),0,1)</f>
        <v>1</v>
      </c>
      <c r="AI2398" s="77">
        <f t="shared" si="74"/>
        <v>0</v>
      </c>
      <c r="AJ2398" s="77">
        <f>IF(I2398&gt;Variables!$G$7,0,1)</f>
        <v>1</v>
      </c>
      <c r="AK2398" s="77">
        <f>IF(F2398&gt;Variables!$G$8,0,1)</f>
        <v>0</v>
      </c>
      <c r="AL2398" s="77">
        <f>IF(G2398&gt;Variables!$G$9,0,1)</f>
        <v>1</v>
      </c>
      <c r="AM2398" s="77">
        <f>IF(AND(K2398&gt;Variables!$G$10,K2398&lt;Variables!$G$11),0,1)</f>
        <v>1</v>
      </c>
      <c r="AN2398" s="77">
        <f>IF(H2398&lt;Variables!$G$13,1,0)</f>
        <v>1</v>
      </c>
      <c r="AO2398" s="77">
        <f>IF(R2398&lt;Variables!$G$12,0,1)</f>
        <v>1</v>
      </c>
      <c r="AP2398" s="78">
        <f t="shared" si="75"/>
        <v>0</v>
      </c>
      <c r="AQ2398" s="77">
        <f>IF(V2398&lt;Variables!$G$15,1,0)</f>
        <v>1</v>
      </c>
      <c r="AR2398" s="126">
        <v>0</v>
      </c>
      <c r="AS2398" s="126">
        <v>1</v>
      </c>
      <c r="AT2398" s="126">
        <v>0</v>
      </c>
      <c r="AU2398" s="126">
        <v>0</v>
      </c>
      <c r="BA2398" s="126">
        <v>0.15</v>
      </c>
    </row>
    <row r="2399" spans="3:53" ht="14.5" x14ac:dyDescent="0.35">
      <c r="C2399" s="126" t="s">
        <v>370</v>
      </c>
      <c r="D2399" s="126" t="s">
        <v>157</v>
      </c>
      <c r="E2399" s="126">
        <v>53.21</v>
      </c>
      <c r="F2399" s="126">
        <v>5.61</v>
      </c>
      <c r="G2399" s="126">
        <v>4.07</v>
      </c>
      <c r="H2399" s="126">
        <v>5980</v>
      </c>
      <c r="I2399" s="126">
        <v>-46.758000000000003</v>
      </c>
      <c r="J2399" s="126" t="s">
        <v>75</v>
      </c>
      <c r="K2399" s="126">
        <v>58.84</v>
      </c>
      <c r="L2399" s="126">
        <v>52.979550000000003</v>
      </c>
      <c r="M2399" s="126">
        <v>3.8599799356538039E-2</v>
      </c>
      <c r="N2399" s="126">
        <v>52.531258000000008</v>
      </c>
      <c r="O2399" s="126">
        <v>0.89231063151008427</v>
      </c>
      <c r="P2399" s="126">
        <v>824799</v>
      </c>
      <c r="Q2399" s="126">
        <v>1838000</v>
      </c>
      <c r="R2399" s="126">
        <v>0.45</v>
      </c>
      <c r="S2399" s="126">
        <v>29.539000000000001</v>
      </c>
      <c r="T2399" s="126">
        <v>5.9089999999999998</v>
      </c>
      <c r="U2399" s="126">
        <v>15.733599999999999</v>
      </c>
      <c r="V2399" s="126">
        <v>2.4565933554271422</v>
      </c>
      <c r="AC2399" s="126">
        <v>53.75</v>
      </c>
      <c r="AD2399" s="126">
        <v>52.61</v>
      </c>
      <c r="AH2399" s="77">
        <f>IF(AND(M2399&lt;Variables!$G$6,M2399&gt;Variables!$G$5),0,1)</f>
        <v>1</v>
      </c>
      <c r="AI2399" s="77">
        <f t="shared" si="74"/>
        <v>0</v>
      </c>
      <c r="AJ2399" s="77">
        <f>IF(I2399&gt;Variables!$G$7,0,1)</f>
        <v>1</v>
      </c>
      <c r="AK2399" s="77">
        <f>IF(F2399&gt;Variables!$G$8,0,1)</f>
        <v>1</v>
      </c>
      <c r="AL2399" s="77">
        <f>IF(G2399&gt;Variables!$G$9,0,1)</f>
        <v>1</v>
      </c>
      <c r="AM2399" s="77">
        <f>IF(AND(K2399&gt;Variables!$G$10,K2399&lt;Variables!$G$11),0,1)</f>
        <v>1</v>
      </c>
      <c r="AN2399" s="77">
        <f>IF(H2399&lt;Variables!$G$13,1,0)</f>
        <v>0</v>
      </c>
      <c r="AO2399" s="77">
        <f>IF(R2399&lt;Variables!$G$12,0,1)</f>
        <v>0</v>
      </c>
      <c r="AP2399" s="78">
        <f t="shared" si="75"/>
        <v>1</v>
      </c>
      <c r="AQ2399" s="77">
        <f>IF(V2399&lt;Variables!$G$15,1,0)</f>
        <v>1</v>
      </c>
      <c r="AR2399" s="126">
        <v>0</v>
      </c>
      <c r="AS2399" s="126">
        <v>1</v>
      </c>
      <c r="AT2399" s="126">
        <v>0</v>
      </c>
      <c r="AU2399" s="126">
        <v>0</v>
      </c>
      <c r="BA2399" s="126">
        <v>0.6</v>
      </c>
    </row>
    <row r="2400" spans="3:53" ht="14.5" x14ac:dyDescent="0.35">
      <c r="C2400" s="126" t="s">
        <v>370</v>
      </c>
      <c r="D2400" s="126" t="s">
        <v>128</v>
      </c>
      <c r="E2400" s="126">
        <v>224.94</v>
      </c>
      <c r="F2400" s="126">
        <v>5.6</v>
      </c>
      <c r="G2400" s="126">
        <v>3.33</v>
      </c>
      <c r="H2400" s="126">
        <v>51730</v>
      </c>
      <c r="I2400" s="126">
        <v>2911.2719999999999</v>
      </c>
      <c r="J2400" s="126" t="s">
        <v>75</v>
      </c>
      <c r="K2400" s="126">
        <v>62.4</v>
      </c>
      <c r="L2400" s="126">
        <v>223.68690000000001</v>
      </c>
      <c r="M2400" s="126">
        <v>0.26961793471141288</v>
      </c>
      <c r="N2400" s="126">
        <v>222.836578</v>
      </c>
      <c r="O2400" s="126">
        <v>0.65223672569588664</v>
      </c>
      <c r="P2400" s="126">
        <v>819568</v>
      </c>
      <c r="Q2400" s="126">
        <v>3045000</v>
      </c>
      <c r="R2400" s="126">
        <v>0.27</v>
      </c>
      <c r="S2400" s="126">
        <v>29.539000000000001</v>
      </c>
      <c r="T2400" s="126">
        <v>5.9089999999999998</v>
      </c>
      <c r="U2400" s="126">
        <v>15.733599999999999</v>
      </c>
      <c r="V2400" s="126">
        <v>2.4787985919139661</v>
      </c>
      <c r="AC2400" s="126">
        <v>226.68</v>
      </c>
      <c r="AD2400" s="126">
        <v>222.5</v>
      </c>
      <c r="AH2400" s="77">
        <f>IF(AND(M2400&lt;Variables!$G$6,M2400&gt;Variables!$G$5),0,1)</f>
        <v>1</v>
      </c>
      <c r="AI2400" s="77">
        <f t="shared" si="74"/>
        <v>0</v>
      </c>
      <c r="AJ2400" s="77">
        <f>IF(I2400&gt;Variables!$G$7,0,1)</f>
        <v>0</v>
      </c>
      <c r="AK2400" s="77">
        <f>IF(F2400&gt;Variables!$G$8,0,1)</f>
        <v>1</v>
      </c>
      <c r="AL2400" s="77">
        <f>IF(G2400&gt;Variables!$G$9,0,1)</f>
        <v>1</v>
      </c>
      <c r="AM2400" s="77">
        <f>IF(AND(K2400&gt;Variables!$G$10,K2400&lt;Variables!$G$11),0,1)</f>
        <v>0</v>
      </c>
      <c r="AN2400" s="77">
        <f>IF(H2400&lt;Variables!$G$13,1,0)</f>
        <v>0</v>
      </c>
      <c r="AO2400" s="77">
        <f>IF(R2400&lt;Variables!$G$12,0,1)</f>
        <v>0</v>
      </c>
      <c r="AP2400" s="78">
        <f t="shared" si="75"/>
        <v>1</v>
      </c>
      <c r="AQ2400" s="77">
        <f>IF(V2400&lt;Variables!$G$15,1,0)</f>
        <v>1</v>
      </c>
      <c r="AR2400" s="126">
        <v>0</v>
      </c>
      <c r="AS2400" s="126">
        <v>1</v>
      </c>
      <c r="AT2400" s="126">
        <v>0</v>
      </c>
      <c r="AU2400" s="126">
        <v>0</v>
      </c>
      <c r="BA2400" s="126">
        <v>-0.49</v>
      </c>
    </row>
    <row r="2401" spans="3:53" ht="14.5" x14ac:dyDescent="0.35">
      <c r="C2401" s="126" t="s">
        <v>370</v>
      </c>
      <c r="D2401" s="126" t="s">
        <v>142</v>
      </c>
      <c r="E2401" s="126">
        <v>45.69</v>
      </c>
      <c r="F2401" s="126">
        <v>5.53</v>
      </c>
      <c r="G2401" s="126">
        <v>3.96</v>
      </c>
      <c r="H2401" s="126">
        <v>3940</v>
      </c>
      <c r="I2401" s="126">
        <v>65.944999999999993</v>
      </c>
      <c r="J2401" s="126" t="s">
        <v>75</v>
      </c>
      <c r="K2401" s="126">
        <v>60.63</v>
      </c>
      <c r="L2401" s="126">
        <v>45.657499999999999</v>
      </c>
      <c r="M2401" s="126">
        <v>-6.0231068280121133E-2</v>
      </c>
      <c r="N2401" s="126">
        <v>45.409621212121223</v>
      </c>
      <c r="O2401" s="126">
        <v>0.4853129843328457</v>
      </c>
      <c r="P2401" s="126">
        <v>77836</v>
      </c>
      <c r="Q2401" s="126">
        <v>404528</v>
      </c>
      <c r="R2401" s="126">
        <v>0.19</v>
      </c>
      <c r="S2401" s="126">
        <v>29.539000000000001</v>
      </c>
      <c r="T2401" s="126">
        <v>5.9089999999999998</v>
      </c>
      <c r="U2401" s="126">
        <v>15.733599999999999</v>
      </c>
      <c r="V2401" s="126">
        <v>2.4805418678420841</v>
      </c>
      <c r="AC2401" s="126">
        <v>46.03</v>
      </c>
      <c r="AD2401" s="126">
        <v>45.22</v>
      </c>
      <c r="AH2401" s="77">
        <f>IF(AND(M2401&lt;Variables!$G$6,M2401&gt;Variables!$G$5),0,1)</f>
        <v>1</v>
      </c>
      <c r="AI2401" s="77">
        <f t="shared" si="74"/>
        <v>0</v>
      </c>
      <c r="AJ2401" s="77">
        <f>IF(I2401&gt;Variables!$G$7,0,1)</f>
        <v>0</v>
      </c>
      <c r="AK2401" s="77">
        <f>IF(F2401&gt;Variables!$G$8,0,1)</f>
        <v>1</v>
      </c>
      <c r="AL2401" s="77">
        <f>IF(G2401&gt;Variables!$G$9,0,1)</f>
        <v>1</v>
      </c>
      <c r="AM2401" s="77">
        <f>IF(AND(K2401&gt;Variables!$G$10,K2401&lt;Variables!$G$11),0,1)</f>
        <v>1</v>
      </c>
      <c r="AN2401" s="77">
        <f>IF(H2401&lt;Variables!$G$13,1,0)</f>
        <v>0</v>
      </c>
      <c r="AO2401" s="77">
        <f>IF(R2401&lt;Variables!$G$12,0,1)</f>
        <v>0</v>
      </c>
      <c r="AP2401" s="78">
        <f t="shared" si="75"/>
        <v>1</v>
      </c>
      <c r="AQ2401" s="77">
        <f>IF(V2401&lt;Variables!$G$15,1,0)</f>
        <v>1</v>
      </c>
      <c r="AR2401" s="126">
        <v>0</v>
      </c>
      <c r="AS2401" s="126">
        <v>1</v>
      </c>
      <c r="AT2401" s="126">
        <v>0</v>
      </c>
      <c r="AU2401" s="126">
        <v>0</v>
      </c>
      <c r="BA2401" s="126">
        <v>0.34</v>
      </c>
    </row>
    <row r="2402" spans="3:53" ht="14.5" x14ac:dyDescent="0.35">
      <c r="C2402" s="126" t="s">
        <v>370</v>
      </c>
      <c r="D2402" s="126" t="s">
        <v>359</v>
      </c>
      <c r="E2402" s="126">
        <v>59.54</v>
      </c>
      <c r="F2402" s="126">
        <v>5.52</v>
      </c>
      <c r="G2402" s="126">
        <v>4.59</v>
      </c>
      <c r="H2402" s="126">
        <v>2410</v>
      </c>
      <c r="I2402" s="126">
        <v>-43.264000000000003</v>
      </c>
      <c r="J2402" s="126" t="s">
        <v>75</v>
      </c>
      <c r="K2402" s="126">
        <v>49.17</v>
      </c>
      <c r="L2402" s="126">
        <v>59.694166666666682</v>
      </c>
      <c r="M2402" s="126">
        <v>-0.40902935797748913</v>
      </c>
      <c r="N2402" s="126">
        <v>59.39383513513512</v>
      </c>
      <c r="O2402" s="126">
        <v>9.4563458879350457E-2</v>
      </c>
      <c r="P2402" s="126">
        <v>62961</v>
      </c>
      <c r="Q2402" s="126">
        <v>310204</v>
      </c>
      <c r="R2402" s="126">
        <v>0.2</v>
      </c>
      <c r="S2402" s="126">
        <v>29.539000000000001</v>
      </c>
      <c r="T2402" s="126">
        <v>5.9089999999999998</v>
      </c>
      <c r="U2402" s="126">
        <v>15.733599999999999</v>
      </c>
      <c r="V2402" s="126">
        <v>2.3680555035751678</v>
      </c>
      <c r="AC2402" s="126">
        <v>59.76</v>
      </c>
      <c r="AD2402" s="126">
        <v>58.58</v>
      </c>
      <c r="AH2402" s="77">
        <f>IF(AND(M2402&lt;Variables!$G$6,M2402&gt;Variables!$G$5),0,1)</f>
        <v>1</v>
      </c>
      <c r="AI2402" s="77">
        <f t="shared" si="74"/>
        <v>0</v>
      </c>
      <c r="AJ2402" s="77">
        <f>IF(I2402&gt;Variables!$G$7,0,1)</f>
        <v>1</v>
      </c>
      <c r="AK2402" s="77">
        <f>IF(F2402&gt;Variables!$G$8,0,1)</f>
        <v>1</v>
      </c>
      <c r="AL2402" s="77">
        <f>IF(G2402&gt;Variables!$G$9,0,1)</f>
        <v>1</v>
      </c>
      <c r="AM2402" s="77">
        <f>IF(AND(K2402&gt;Variables!$G$10,K2402&lt;Variables!$G$11),0,1)</f>
        <v>1</v>
      </c>
      <c r="AN2402" s="77">
        <f>IF(H2402&lt;Variables!$G$13,1,0)</f>
        <v>0</v>
      </c>
      <c r="AO2402" s="77">
        <f>IF(R2402&lt;Variables!$G$12,0,1)</f>
        <v>0</v>
      </c>
      <c r="AP2402" s="78">
        <f t="shared" si="75"/>
        <v>1</v>
      </c>
      <c r="AQ2402" s="77">
        <f>IF(V2402&lt;Variables!$G$15,1,0)</f>
        <v>1</v>
      </c>
      <c r="AR2402" s="126">
        <v>0</v>
      </c>
      <c r="AS2402" s="126">
        <v>1</v>
      </c>
      <c r="AT2402" s="126">
        <v>0</v>
      </c>
      <c r="AU2402" s="126">
        <v>0</v>
      </c>
      <c r="BA2402" s="126">
        <v>0.28000000000000003</v>
      </c>
    </row>
    <row r="2403" spans="3:53" ht="14.5" x14ac:dyDescent="0.35">
      <c r="C2403" s="126" t="s">
        <v>370</v>
      </c>
      <c r="D2403" s="126" t="s">
        <v>348</v>
      </c>
      <c r="E2403" s="126">
        <v>14.94</v>
      </c>
      <c r="F2403" s="126">
        <v>6.31</v>
      </c>
      <c r="G2403" s="126">
        <v>3.19</v>
      </c>
      <c r="H2403" s="126">
        <v>2660</v>
      </c>
      <c r="I2403" s="126">
        <v>-27.035</v>
      </c>
      <c r="J2403" s="126" t="s">
        <v>74</v>
      </c>
      <c r="K2403" s="126">
        <v>57.95</v>
      </c>
      <c r="L2403" s="126">
        <v>14.842675</v>
      </c>
      <c r="M2403" s="126">
        <v>0.18342381006118921</v>
      </c>
      <c r="N2403" s="126">
        <v>14.747332</v>
      </c>
      <c r="O2403" s="126">
        <v>0.83111982560640485</v>
      </c>
      <c r="P2403" s="126">
        <v>2093000</v>
      </c>
      <c r="Q2403" s="126">
        <v>2896000</v>
      </c>
      <c r="R2403" s="126">
        <v>0.72</v>
      </c>
      <c r="S2403" s="126">
        <v>29.539000000000001</v>
      </c>
      <c r="T2403" s="126">
        <v>5.9089999999999998</v>
      </c>
      <c r="U2403" s="126">
        <v>15.733599999999999</v>
      </c>
      <c r="V2403" s="126">
        <v>2.4403816436289278</v>
      </c>
      <c r="AC2403" s="126">
        <v>15.65</v>
      </c>
      <c r="AD2403" s="126">
        <v>14.55</v>
      </c>
      <c r="AH2403" s="77">
        <f>IF(AND(M2403&lt;Variables!$G$6,M2403&gt;Variables!$G$5),0,1)</f>
        <v>1</v>
      </c>
      <c r="AI2403" s="77">
        <f t="shared" si="74"/>
        <v>0</v>
      </c>
      <c r="AJ2403" s="77">
        <f>IF(I2403&gt;Variables!$G$7,0,1)</f>
        <v>1</v>
      </c>
      <c r="AK2403" s="77">
        <f>IF(F2403&gt;Variables!$G$8,0,1)</f>
        <v>1</v>
      </c>
      <c r="AL2403" s="77">
        <f>IF(G2403&gt;Variables!$G$9,0,1)</f>
        <v>1</v>
      </c>
      <c r="AM2403" s="77">
        <f>IF(AND(K2403&gt;Variables!$G$10,K2403&lt;Variables!$G$11),0,1)</f>
        <v>1</v>
      </c>
      <c r="AN2403" s="77">
        <f>IF(H2403&lt;Variables!$G$13,1,0)</f>
        <v>0</v>
      </c>
      <c r="AO2403" s="77">
        <f>IF(R2403&lt;Variables!$G$12,0,1)</f>
        <v>0</v>
      </c>
      <c r="AP2403" s="78">
        <f t="shared" si="75"/>
        <v>0</v>
      </c>
      <c r="AQ2403" s="77">
        <f>IF(V2403&lt;Variables!$G$15,1,0)</f>
        <v>1</v>
      </c>
      <c r="AR2403" s="126">
        <v>1</v>
      </c>
      <c r="AS2403" s="126">
        <v>0</v>
      </c>
      <c r="AT2403" s="126">
        <v>0</v>
      </c>
      <c r="AU2403" s="126">
        <v>0</v>
      </c>
      <c r="BA2403" s="126">
        <v>2</v>
      </c>
    </row>
    <row r="2404" spans="3:53" ht="14.5" x14ac:dyDescent="0.35">
      <c r="C2404" s="126" t="s">
        <v>370</v>
      </c>
      <c r="D2404" s="126" t="s">
        <v>349</v>
      </c>
      <c r="E2404" s="126">
        <v>110.2</v>
      </c>
      <c r="F2404" s="126">
        <v>6.54</v>
      </c>
      <c r="G2404" s="126">
        <v>4.13</v>
      </c>
      <c r="H2404" s="126">
        <v>9080</v>
      </c>
      <c r="I2404" s="126">
        <v>-0.76900000000000002</v>
      </c>
      <c r="J2404" s="126" t="s">
        <v>74</v>
      </c>
      <c r="K2404" s="126">
        <v>68.83</v>
      </c>
      <c r="L2404" s="126">
        <v>109.17744500000001</v>
      </c>
      <c r="M2404" s="126">
        <v>0.73509230775642176</v>
      </c>
      <c r="N2404" s="126">
        <v>108.547178</v>
      </c>
      <c r="O2404" s="126">
        <v>1.319999309424702</v>
      </c>
      <c r="P2404" s="126">
        <v>315374</v>
      </c>
      <c r="Q2404" s="126">
        <v>895052</v>
      </c>
      <c r="R2404" s="126">
        <v>0.35</v>
      </c>
      <c r="S2404" s="126">
        <v>29.539000000000001</v>
      </c>
      <c r="T2404" s="126">
        <v>5.9089999999999998</v>
      </c>
      <c r="U2404" s="126">
        <v>15.733599999999999</v>
      </c>
      <c r="V2404" s="126">
        <v>2.5029913158065389</v>
      </c>
      <c r="AC2404" s="126">
        <v>110.82</v>
      </c>
      <c r="AD2404" s="126">
        <v>108.35</v>
      </c>
      <c r="AH2404" s="77">
        <f>IF(AND(M2404&lt;Variables!$G$6,M2404&gt;Variables!$G$5),0,1)</f>
        <v>1</v>
      </c>
      <c r="AI2404" s="77">
        <f t="shared" si="74"/>
        <v>0</v>
      </c>
      <c r="AJ2404" s="77">
        <f>IF(I2404&gt;Variables!$G$7,0,1)</f>
        <v>1</v>
      </c>
      <c r="AK2404" s="77">
        <f>IF(F2404&gt;Variables!$G$8,0,1)</f>
        <v>1</v>
      </c>
      <c r="AL2404" s="77">
        <f>IF(G2404&gt;Variables!$G$9,0,1)</f>
        <v>1</v>
      </c>
      <c r="AM2404" s="77">
        <f>IF(AND(K2404&gt;Variables!$G$10,K2404&lt;Variables!$G$11),0,1)</f>
        <v>0</v>
      </c>
      <c r="AN2404" s="77">
        <f>IF(H2404&lt;Variables!$G$13,1,0)</f>
        <v>0</v>
      </c>
      <c r="AO2404" s="77">
        <f>IF(R2404&lt;Variables!$G$12,0,1)</f>
        <v>0</v>
      </c>
      <c r="AP2404" s="78">
        <f t="shared" si="75"/>
        <v>0</v>
      </c>
      <c r="AQ2404" s="77">
        <f>IF(V2404&lt;Variables!$G$15,1,0)</f>
        <v>1</v>
      </c>
      <c r="AR2404" s="126">
        <v>0</v>
      </c>
      <c r="AS2404" s="126">
        <v>0</v>
      </c>
      <c r="AT2404" s="126">
        <v>0</v>
      </c>
      <c r="AU2404" s="126">
        <v>1</v>
      </c>
      <c r="BA2404" s="126">
        <v>-1.1100000000000001</v>
      </c>
    </row>
    <row r="2405" spans="3:53" ht="14.5" x14ac:dyDescent="0.35">
      <c r="C2405" s="126" t="s">
        <v>370</v>
      </c>
      <c r="D2405" s="126" t="s">
        <v>347</v>
      </c>
      <c r="E2405" s="126">
        <v>4.42</v>
      </c>
      <c r="F2405" s="126">
        <v>16.489999999999998</v>
      </c>
      <c r="G2405" s="126">
        <v>-12.36</v>
      </c>
      <c r="H2405" s="126">
        <v>186.8</v>
      </c>
      <c r="I2405" s="126">
        <v>-42.567</v>
      </c>
      <c r="J2405" s="126" t="s">
        <v>74</v>
      </c>
      <c r="K2405" s="126">
        <v>44.25</v>
      </c>
      <c r="L2405" s="126">
        <v>4.3912950000000004</v>
      </c>
      <c r="M2405" s="126">
        <v>-1.5826766363916209E-2</v>
      </c>
      <c r="N2405" s="126">
        <v>4.5086519999999997</v>
      </c>
      <c r="O2405" s="126">
        <v>-2.618343575862577</v>
      </c>
      <c r="P2405" s="126">
        <v>16430000</v>
      </c>
      <c r="Q2405" s="126">
        <v>232520</v>
      </c>
      <c r="R2405" s="126">
        <v>70.66</v>
      </c>
      <c r="S2405" s="126">
        <v>29.539000000000001</v>
      </c>
      <c r="T2405" s="126">
        <v>5.9089999999999998</v>
      </c>
      <c r="U2405" s="126">
        <v>15.733599999999999</v>
      </c>
      <c r="V2405" s="126">
        <v>2.3075786766432231</v>
      </c>
      <c r="AC2405" s="126">
        <v>4.4800000000000004</v>
      </c>
      <c r="AD2405" s="126">
        <v>4.01</v>
      </c>
      <c r="AH2405" s="77">
        <f>IF(AND(M2405&lt;Variables!$G$6,M2405&gt;Variables!$G$5),0,1)</f>
        <v>1</v>
      </c>
      <c r="AI2405" s="77">
        <f t="shared" si="74"/>
        <v>1</v>
      </c>
      <c r="AJ2405" s="77">
        <f>IF(I2405&gt;Variables!$G$7,0,1)</f>
        <v>1</v>
      </c>
      <c r="AK2405" s="77">
        <f>IF(F2405&gt;Variables!$G$8,0,1)</f>
        <v>0</v>
      </c>
      <c r="AL2405" s="77">
        <f>IF(G2405&gt;Variables!$G$9,0,1)</f>
        <v>1</v>
      </c>
      <c r="AM2405" s="77">
        <f>IF(AND(K2405&gt;Variables!$G$10,K2405&lt;Variables!$G$11),0,1)</f>
        <v>1</v>
      </c>
      <c r="AN2405" s="77">
        <f>IF(H2405&lt;Variables!$G$13,1,0)</f>
        <v>1</v>
      </c>
      <c r="AO2405" s="77">
        <f>IF(R2405&lt;Variables!$G$12,0,1)</f>
        <v>1</v>
      </c>
      <c r="AP2405" s="78">
        <f t="shared" si="75"/>
        <v>0</v>
      </c>
      <c r="AQ2405" s="77">
        <f>IF(V2405&lt;Variables!$G$15,1,0)</f>
        <v>1</v>
      </c>
      <c r="AR2405" s="126">
        <v>0</v>
      </c>
      <c r="AS2405" s="126">
        <v>0</v>
      </c>
      <c r="AT2405" s="126">
        <v>1</v>
      </c>
      <c r="AU2405" s="126">
        <v>0</v>
      </c>
      <c r="BA2405" s="126">
        <v>-2.25</v>
      </c>
    </row>
    <row r="2406" spans="3:53" ht="14.5" x14ac:dyDescent="0.35">
      <c r="C2406" s="126" t="s">
        <v>370</v>
      </c>
      <c r="D2406" s="126" t="s">
        <v>131</v>
      </c>
      <c r="E2406" s="126">
        <v>1.5</v>
      </c>
      <c r="F2406" s="126">
        <v>16.670000000000002</v>
      </c>
      <c r="G2406" s="126">
        <v>9.42</v>
      </c>
      <c r="H2406" s="126">
        <v>2280</v>
      </c>
      <c r="I2406" s="126">
        <v>2.3109999999999999</v>
      </c>
      <c r="J2406" s="126" t="s">
        <v>74</v>
      </c>
      <c r="K2406" s="126">
        <v>43.06</v>
      </c>
      <c r="L2406" s="126">
        <v>1.518805</v>
      </c>
      <c r="M2406" s="126">
        <v>-0.57973209200654141</v>
      </c>
      <c r="N2406" s="126">
        <v>1.511674</v>
      </c>
      <c r="O2406" s="126">
        <v>-0.1107381617994472</v>
      </c>
      <c r="P2406" s="126">
        <v>57082000</v>
      </c>
      <c r="Q2406" s="126">
        <v>19257000</v>
      </c>
      <c r="R2406" s="126">
        <v>2.96</v>
      </c>
      <c r="S2406" s="126">
        <v>29.539000000000001</v>
      </c>
      <c r="T2406" s="126">
        <v>5.9089999999999998</v>
      </c>
      <c r="U2406" s="126">
        <v>15.733599999999999</v>
      </c>
      <c r="V2406" s="126">
        <v>2.298555226397069</v>
      </c>
      <c r="AC2406" s="126">
        <v>1.66</v>
      </c>
      <c r="AD2406" s="126">
        <v>1.46</v>
      </c>
      <c r="AH2406" s="77">
        <f>IF(AND(M2406&lt;Variables!$G$6,M2406&gt;Variables!$G$5),0,1)</f>
        <v>1</v>
      </c>
      <c r="AI2406" s="77">
        <f t="shared" si="74"/>
        <v>0</v>
      </c>
      <c r="AJ2406" s="77">
        <f>IF(I2406&gt;Variables!$G$7,0,1)</f>
        <v>1</v>
      </c>
      <c r="AK2406" s="77">
        <f>IF(F2406&gt;Variables!$G$8,0,1)</f>
        <v>0</v>
      </c>
      <c r="AL2406" s="77">
        <f>IF(G2406&gt;Variables!$G$9,0,1)</f>
        <v>1</v>
      </c>
      <c r="AM2406" s="77">
        <f>IF(AND(K2406&gt;Variables!$G$10,K2406&lt;Variables!$G$11),0,1)</f>
        <v>1</v>
      </c>
      <c r="AN2406" s="77">
        <f>IF(H2406&lt;Variables!$G$13,1,0)</f>
        <v>0</v>
      </c>
      <c r="AO2406" s="77">
        <f>IF(R2406&lt;Variables!$G$12,0,1)</f>
        <v>1</v>
      </c>
      <c r="AP2406" s="78">
        <f t="shared" si="75"/>
        <v>0</v>
      </c>
      <c r="AQ2406" s="77">
        <f>IF(V2406&lt;Variables!$G$15,1,0)</f>
        <v>1</v>
      </c>
      <c r="AR2406" s="126">
        <v>1</v>
      </c>
      <c r="AS2406" s="126">
        <v>0</v>
      </c>
      <c r="AT2406" s="126">
        <v>0</v>
      </c>
      <c r="AU2406" s="126">
        <v>0</v>
      </c>
      <c r="BA2406" s="126">
        <v>2</v>
      </c>
    </row>
    <row r="2407" spans="3:53" ht="14.5" x14ac:dyDescent="0.35">
      <c r="C2407" s="126" t="s">
        <v>370</v>
      </c>
      <c r="D2407" s="126" t="s">
        <v>130</v>
      </c>
      <c r="E2407" s="126">
        <v>15.37</v>
      </c>
      <c r="F2407" s="126">
        <v>8.49</v>
      </c>
      <c r="G2407" s="126">
        <v>5.75</v>
      </c>
      <c r="H2407" s="126">
        <v>2590</v>
      </c>
      <c r="I2407" s="126">
        <v>452.108</v>
      </c>
      <c r="J2407" s="126" t="s">
        <v>75</v>
      </c>
      <c r="K2407" s="126">
        <v>58.9</v>
      </c>
      <c r="L2407" s="126">
        <v>15.307650000000001</v>
      </c>
      <c r="M2407" s="126">
        <v>0.30932246295152932</v>
      </c>
      <c r="N2407" s="126">
        <v>15.227373999999999</v>
      </c>
      <c r="O2407" s="126">
        <v>0.83813532129701129</v>
      </c>
      <c r="P2407" s="126">
        <v>350414</v>
      </c>
      <c r="Q2407" s="126">
        <v>1389000</v>
      </c>
      <c r="R2407" s="126">
        <v>0.25</v>
      </c>
      <c r="S2407" s="126">
        <v>29.539000000000001</v>
      </c>
      <c r="T2407" s="126">
        <v>5.9089999999999998</v>
      </c>
      <c r="U2407" s="126">
        <v>15.733599999999999</v>
      </c>
      <c r="V2407" s="126">
        <v>2.4432110388335242</v>
      </c>
      <c r="AC2407" s="126">
        <v>15.9</v>
      </c>
      <c r="AD2407" s="126">
        <v>15.22</v>
      </c>
      <c r="AH2407" s="77">
        <f>IF(AND(M2407&lt;Variables!$G$6,M2407&gt;Variables!$G$5),0,1)</f>
        <v>1</v>
      </c>
      <c r="AI2407" s="77">
        <f t="shared" si="74"/>
        <v>0</v>
      </c>
      <c r="AJ2407" s="77">
        <f>IF(I2407&gt;Variables!$G$7,0,1)</f>
        <v>0</v>
      </c>
      <c r="AK2407" s="77">
        <f>IF(F2407&gt;Variables!$G$8,0,1)</f>
        <v>1</v>
      </c>
      <c r="AL2407" s="77">
        <f>IF(G2407&gt;Variables!$G$9,0,1)</f>
        <v>1</v>
      </c>
      <c r="AM2407" s="77">
        <f>IF(AND(K2407&gt;Variables!$G$10,K2407&lt;Variables!$G$11),0,1)</f>
        <v>1</v>
      </c>
      <c r="AN2407" s="77">
        <f>IF(H2407&lt;Variables!$G$13,1,0)</f>
        <v>0</v>
      </c>
      <c r="AO2407" s="77">
        <f>IF(R2407&lt;Variables!$G$12,0,1)</f>
        <v>0</v>
      </c>
      <c r="AP2407" s="78">
        <f t="shared" si="75"/>
        <v>1</v>
      </c>
      <c r="AQ2407" s="77">
        <f>IF(V2407&lt;Variables!$G$15,1,0)</f>
        <v>1</v>
      </c>
      <c r="AR2407" s="126">
        <v>0</v>
      </c>
      <c r="AS2407" s="126">
        <v>1</v>
      </c>
      <c r="AT2407" s="126">
        <v>0</v>
      </c>
      <c r="AU2407" s="126">
        <v>0</v>
      </c>
      <c r="BA2407" s="126">
        <v>0.91</v>
      </c>
    </row>
    <row r="2408" spans="3:53" ht="14.5" x14ac:dyDescent="0.35">
      <c r="C2408" s="126" t="s">
        <v>370</v>
      </c>
      <c r="D2408" s="126" t="s">
        <v>346</v>
      </c>
      <c r="E2408" s="126">
        <v>57.95</v>
      </c>
      <c r="F2408" s="126">
        <v>49.51</v>
      </c>
      <c r="G2408" s="126">
        <v>7.0000000000000007E-2</v>
      </c>
      <c r="H2408" s="126">
        <v>1470</v>
      </c>
      <c r="I2408" s="126">
        <v>113.602</v>
      </c>
      <c r="J2408" s="126" t="s">
        <v>74</v>
      </c>
      <c r="K2408" s="126">
        <v>51.52</v>
      </c>
      <c r="L2408" s="126">
        <v>57.760778947368429</v>
      </c>
      <c r="M2408" s="126">
        <v>-3.1645950247806143E-2</v>
      </c>
      <c r="N2408" s="126">
        <v>57.810569387755102</v>
      </c>
      <c r="O2408" s="126">
        <v>-0.11774557572428961</v>
      </c>
      <c r="P2408" s="126">
        <v>3263000</v>
      </c>
      <c r="Q2408" s="126">
        <v>255123</v>
      </c>
      <c r="R2408" s="126">
        <v>12.79</v>
      </c>
      <c r="S2408" s="126">
        <v>29.539000000000001</v>
      </c>
      <c r="T2408" s="126">
        <v>5.9089999999999998</v>
      </c>
      <c r="U2408" s="126">
        <v>15.733599999999999</v>
      </c>
      <c r="V2408" s="126">
        <v>2.3837089128330029</v>
      </c>
      <c r="AC2408" s="126">
        <v>57.79</v>
      </c>
      <c r="AD2408" s="126">
        <v>57.57</v>
      </c>
      <c r="AH2408" s="77">
        <f>IF(AND(M2408&lt;Variables!$G$6,M2408&gt;Variables!$G$5),0,1)</f>
        <v>1</v>
      </c>
      <c r="AI2408" s="77">
        <f t="shared" si="74"/>
        <v>1</v>
      </c>
      <c r="AJ2408" s="77">
        <f>IF(I2408&gt;Variables!$G$7,0,1)</f>
        <v>0</v>
      </c>
      <c r="AK2408" s="77">
        <f>IF(F2408&gt;Variables!$G$8,0,1)</f>
        <v>0</v>
      </c>
      <c r="AL2408" s="77">
        <f>IF(G2408&gt;Variables!$G$9,0,1)</f>
        <v>1</v>
      </c>
      <c r="AM2408" s="77">
        <f>IF(AND(K2408&gt;Variables!$G$10,K2408&lt;Variables!$G$11),0,1)</f>
        <v>1</v>
      </c>
      <c r="AN2408" s="77">
        <f>IF(H2408&lt;Variables!$G$13,1,0)</f>
        <v>1</v>
      </c>
      <c r="AO2408" s="77">
        <f>IF(R2408&lt;Variables!$G$12,0,1)</f>
        <v>1</v>
      </c>
      <c r="AP2408" s="78">
        <f t="shared" si="75"/>
        <v>0</v>
      </c>
      <c r="AQ2408" s="77">
        <f>IF(V2408&lt;Variables!$G$15,1,0)</f>
        <v>1</v>
      </c>
      <c r="AR2408" s="126">
        <v>0</v>
      </c>
      <c r="AS2408" s="126">
        <v>0</v>
      </c>
      <c r="AT2408" s="126">
        <v>0</v>
      </c>
      <c r="AU2408" s="126">
        <v>1</v>
      </c>
      <c r="BA2408" s="126">
        <v>-0.35</v>
      </c>
    </row>
    <row r="2409" spans="3:53" ht="14.5" x14ac:dyDescent="0.35">
      <c r="C2409" s="126" t="s">
        <v>370</v>
      </c>
      <c r="D2409" s="126" t="s">
        <v>164</v>
      </c>
      <c r="E2409" s="126">
        <v>17.72</v>
      </c>
      <c r="F2409" s="126">
        <v>5.53</v>
      </c>
      <c r="G2409" s="126">
        <v>5.34</v>
      </c>
      <c r="H2409" s="126">
        <v>-99999</v>
      </c>
      <c r="I2409" s="126">
        <v>152.10599999999999</v>
      </c>
      <c r="J2409" s="126" t="s">
        <v>74</v>
      </c>
      <c r="K2409" s="126"/>
      <c r="L2409" s="126">
        <v>-99999</v>
      </c>
      <c r="M2409" s="126">
        <v>-99999</v>
      </c>
      <c r="N2409" s="126">
        <v>-99999</v>
      </c>
      <c r="O2409" s="126">
        <v>-99999</v>
      </c>
      <c r="P2409" s="126">
        <v>200378</v>
      </c>
      <c r="Q2409" s="126">
        <v>76049</v>
      </c>
      <c r="R2409" s="126">
        <v>2.63</v>
      </c>
      <c r="S2409" s="126">
        <v>29.539000000000001</v>
      </c>
      <c r="T2409" s="126">
        <v>5.9089999999999998</v>
      </c>
      <c r="U2409" s="126">
        <v>15.733599999999999</v>
      </c>
      <c r="V2409" s="126">
        <v>-99999</v>
      </c>
      <c r="AC2409" s="126">
        <v>17.850000000000001</v>
      </c>
      <c r="AD2409" s="126">
        <v>17.399999999999999</v>
      </c>
      <c r="AH2409" s="77">
        <f>IF(AND(M2409&lt;Variables!$G$6,M2409&gt;Variables!$G$5),0,1)</f>
        <v>1</v>
      </c>
      <c r="AI2409" s="77">
        <f t="shared" si="74"/>
        <v>1</v>
      </c>
      <c r="AJ2409" s="77">
        <f>IF(I2409&gt;Variables!$G$7,0,1)</f>
        <v>0</v>
      </c>
      <c r="AK2409" s="77">
        <f>IF(F2409&gt;Variables!$G$8,0,1)</f>
        <v>1</v>
      </c>
      <c r="AL2409" s="77">
        <f>IF(G2409&gt;Variables!$G$9,0,1)</f>
        <v>1</v>
      </c>
      <c r="AM2409" s="77">
        <f>IF(AND(K2409&gt;Variables!$G$10,K2409&lt;Variables!$G$11),0,1)</f>
        <v>1</v>
      </c>
      <c r="AN2409" s="77">
        <f>IF(H2409&lt;Variables!$G$13,1,0)</f>
        <v>1</v>
      </c>
      <c r="AO2409" s="77">
        <f>IF(R2409&lt;Variables!$G$12,0,1)</f>
        <v>1</v>
      </c>
      <c r="AP2409" s="78">
        <f t="shared" si="75"/>
        <v>0</v>
      </c>
      <c r="AQ2409" s="77">
        <f>IF(V2409&lt;Variables!$G$15,1,0)</f>
        <v>1</v>
      </c>
      <c r="AR2409" s="126">
        <v>0</v>
      </c>
      <c r="AS2409" s="126">
        <v>0</v>
      </c>
      <c r="AT2409" s="126">
        <v>0</v>
      </c>
      <c r="AU2409" s="126">
        <v>0</v>
      </c>
      <c r="BA2409" s="126">
        <v>0</v>
      </c>
    </row>
    <row r="2410" spans="3:53" ht="14.5" x14ac:dyDescent="0.35">
      <c r="C2410" s="126" t="s">
        <v>370</v>
      </c>
      <c r="D2410" s="126" t="s">
        <v>172</v>
      </c>
      <c r="E2410" s="126">
        <v>58.16</v>
      </c>
      <c r="F2410" s="126">
        <v>8.0399999999999991</v>
      </c>
      <c r="G2410" s="126">
        <v>6.08</v>
      </c>
      <c r="H2410" s="126">
        <v>7410</v>
      </c>
      <c r="I2410" s="126">
        <v>142181.60200000001</v>
      </c>
      <c r="J2410" s="126" t="s">
        <v>75</v>
      </c>
      <c r="K2410" s="126">
        <v>64.09</v>
      </c>
      <c r="L2410" s="126">
        <v>57.549680000000002</v>
      </c>
      <c r="M2410" s="126">
        <v>0.47840405020497179</v>
      </c>
      <c r="N2410" s="126">
        <v>56.691293999999999</v>
      </c>
      <c r="O2410" s="126">
        <v>1.999788538959798</v>
      </c>
      <c r="P2410" s="126">
        <v>414834</v>
      </c>
      <c r="Q2410" s="126">
        <v>1245000</v>
      </c>
      <c r="R2410" s="126">
        <v>0.33</v>
      </c>
      <c r="S2410" s="126">
        <v>29.539000000000001</v>
      </c>
      <c r="T2410" s="126">
        <v>5.9089999999999998</v>
      </c>
      <c r="U2410" s="126">
        <v>15.733599999999999</v>
      </c>
      <c r="V2410" s="126">
        <v>2.4810667153560542</v>
      </c>
      <c r="AC2410" s="126">
        <v>58.398600000000002</v>
      </c>
      <c r="AD2410" s="126">
        <v>54.424999999999997</v>
      </c>
      <c r="AH2410" s="77">
        <f>IF(AND(M2410&lt;Variables!$G$6,M2410&gt;Variables!$G$5),0,1)</f>
        <v>1</v>
      </c>
      <c r="AI2410" s="77">
        <f t="shared" si="74"/>
        <v>0</v>
      </c>
      <c r="AJ2410" s="77">
        <f>IF(I2410&gt;Variables!$G$7,0,1)</f>
        <v>0</v>
      </c>
      <c r="AK2410" s="77">
        <f>IF(F2410&gt;Variables!$G$8,0,1)</f>
        <v>1</v>
      </c>
      <c r="AL2410" s="77">
        <f>IF(G2410&gt;Variables!$G$9,0,1)</f>
        <v>1</v>
      </c>
      <c r="AM2410" s="77">
        <f>IF(AND(K2410&gt;Variables!$G$10,K2410&lt;Variables!$G$11),0,1)</f>
        <v>0</v>
      </c>
      <c r="AN2410" s="77">
        <f>IF(H2410&lt;Variables!$G$13,1,0)</f>
        <v>0</v>
      </c>
      <c r="AO2410" s="77">
        <f>IF(R2410&lt;Variables!$G$12,0,1)</f>
        <v>0</v>
      </c>
      <c r="AP2410" s="78">
        <f t="shared" si="75"/>
        <v>1</v>
      </c>
      <c r="AQ2410" s="77">
        <f>IF(V2410&lt;Variables!$G$15,1,0)</f>
        <v>1</v>
      </c>
      <c r="AR2410" s="126">
        <v>0</v>
      </c>
      <c r="AS2410" s="126">
        <v>0</v>
      </c>
      <c r="AT2410" s="126">
        <v>1</v>
      </c>
      <c r="AU2410" s="126">
        <v>0</v>
      </c>
      <c r="BA2410" s="126">
        <v>-2.25</v>
      </c>
    </row>
    <row r="2411" spans="3:53" ht="14.5" x14ac:dyDescent="0.35">
      <c r="C2411" s="126" t="s">
        <v>371</v>
      </c>
      <c r="D2411" s="126" t="s">
        <v>354</v>
      </c>
      <c r="E2411" s="126">
        <v>9.1199999999999992</v>
      </c>
      <c r="F2411" s="126">
        <v>16.13</v>
      </c>
      <c r="G2411" s="126">
        <v>14.46</v>
      </c>
      <c r="H2411" s="126">
        <v>-99999</v>
      </c>
      <c r="I2411" s="126">
        <v>-62.158000000000001</v>
      </c>
      <c r="J2411" s="126" t="s">
        <v>75</v>
      </c>
      <c r="K2411" s="126">
        <v>53.4</v>
      </c>
      <c r="L2411" s="126">
        <v>9.0251333333333346</v>
      </c>
      <c r="M2411" s="126">
        <v>0.44505344334709013</v>
      </c>
      <c r="N2411" s="126">
        <v>9.0354500000000009</v>
      </c>
      <c r="O2411" s="126">
        <v>0.33036539408662219</v>
      </c>
      <c r="P2411" s="126">
        <v>6900</v>
      </c>
      <c r="Q2411" s="126">
        <v>9370</v>
      </c>
      <c r="R2411" s="126">
        <v>0.74</v>
      </c>
      <c r="S2411" s="126">
        <v>32.100000000000009</v>
      </c>
      <c r="T2411" s="126">
        <v>6.33</v>
      </c>
      <c r="U2411" s="126">
        <v>17.1312</v>
      </c>
      <c r="V2411" s="126">
        <v>2.386282541702061</v>
      </c>
      <c r="AC2411" s="126">
        <v>10.32</v>
      </c>
      <c r="AD2411" s="126">
        <v>9</v>
      </c>
      <c r="AH2411" s="77">
        <f>IF(AND(M2411&lt;Variables!$G$6,M2411&gt;Variables!$G$5),0,1)</f>
        <v>1</v>
      </c>
      <c r="AI2411" s="77">
        <f t="shared" si="74"/>
        <v>1</v>
      </c>
      <c r="AJ2411" s="77">
        <f>IF(I2411&gt;Variables!$G$7,0,1)</f>
        <v>1</v>
      </c>
      <c r="AK2411" s="77">
        <f>IF(F2411&gt;Variables!$G$8,0,1)</f>
        <v>0</v>
      </c>
      <c r="AL2411" s="77">
        <f>IF(G2411&gt;Variables!$G$9,0,1)</f>
        <v>0</v>
      </c>
      <c r="AM2411" s="77">
        <f>IF(AND(K2411&gt;Variables!$G$10,K2411&lt;Variables!$G$11),0,1)</f>
        <v>1</v>
      </c>
      <c r="AN2411" s="77">
        <f>IF(H2411&lt;Variables!$G$13,1,0)</f>
        <v>1</v>
      </c>
      <c r="AO2411" s="77">
        <f>IF(R2411&lt;Variables!$G$12,0,1)</f>
        <v>0</v>
      </c>
      <c r="AP2411" s="78">
        <f t="shared" si="75"/>
        <v>1</v>
      </c>
      <c r="AQ2411" s="77">
        <f>IF(V2411&lt;Variables!$G$15,1,0)</f>
        <v>1</v>
      </c>
      <c r="AR2411" s="126">
        <v>1</v>
      </c>
      <c r="AS2411" s="126">
        <v>0</v>
      </c>
      <c r="AT2411" s="126">
        <v>0</v>
      </c>
      <c r="AU2411" s="126">
        <v>0</v>
      </c>
      <c r="BA2411" s="126">
        <v>2</v>
      </c>
    </row>
    <row r="2412" spans="3:53" ht="14.5" x14ac:dyDescent="0.35">
      <c r="C2412" s="126" t="s">
        <v>371</v>
      </c>
      <c r="D2412" s="126" t="s">
        <v>153</v>
      </c>
      <c r="E2412" s="126">
        <v>7.47</v>
      </c>
      <c r="F2412" s="126">
        <v>7.45</v>
      </c>
      <c r="G2412" s="126">
        <v>4.4800000000000004</v>
      </c>
      <c r="H2412" s="126">
        <v>-99999</v>
      </c>
      <c r="I2412" s="126">
        <v>399.34699999999998</v>
      </c>
      <c r="J2412" s="126" t="s">
        <v>75</v>
      </c>
      <c r="K2412" s="126">
        <v>45.22</v>
      </c>
      <c r="L2412" s="126">
        <v>7.4983874999999998</v>
      </c>
      <c r="M2412" s="126">
        <v>-0.51194340116458104</v>
      </c>
      <c r="N2412" s="126">
        <v>7.5628240000000009</v>
      </c>
      <c r="O2412" s="126">
        <v>-1.359597949125894</v>
      </c>
      <c r="P2412" s="126">
        <v>27360</v>
      </c>
      <c r="Q2412" s="126">
        <v>86571</v>
      </c>
      <c r="R2412" s="126">
        <v>0.32</v>
      </c>
      <c r="S2412" s="126">
        <v>32.100000000000009</v>
      </c>
      <c r="T2412" s="126">
        <v>6.33</v>
      </c>
      <c r="U2412" s="126">
        <v>17.1312</v>
      </c>
      <c r="V2412" s="126">
        <v>2.3237225340768259</v>
      </c>
      <c r="AC2412" s="126">
        <v>7.66</v>
      </c>
      <c r="AD2412" s="126">
        <v>7.45</v>
      </c>
      <c r="AH2412" s="77">
        <f>IF(AND(M2412&lt;Variables!$G$6,M2412&gt;Variables!$G$5),0,1)</f>
        <v>1</v>
      </c>
      <c r="AI2412" s="77">
        <f t="shared" si="74"/>
        <v>1</v>
      </c>
      <c r="AJ2412" s="77">
        <f>IF(I2412&gt;Variables!$G$7,0,1)</f>
        <v>0</v>
      </c>
      <c r="AK2412" s="77">
        <f>IF(F2412&gt;Variables!$G$8,0,1)</f>
        <v>1</v>
      </c>
      <c r="AL2412" s="77">
        <f>IF(G2412&gt;Variables!$G$9,0,1)</f>
        <v>1</v>
      </c>
      <c r="AM2412" s="77">
        <f>IF(AND(K2412&gt;Variables!$G$10,K2412&lt;Variables!$G$11),0,1)</f>
        <v>1</v>
      </c>
      <c r="AN2412" s="77">
        <f>IF(H2412&lt;Variables!$G$13,1,0)</f>
        <v>1</v>
      </c>
      <c r="AO2412" s="77">
        <f>IF(R2412&lt;Variables!$G$12,0,1)</f>
        <v>0</v>
      </c>
      <c r="AP2412" s="78">
        <f t="shared" si="75"/>
        <v>1</v>
      </c>
      <c r="AQ2412" s="77">
        <f>IF(V2412&lt;Variables!$G$15,1,0)</f>
        <v>1</v>
      </c>
      <c r="AR2412" s="126">
        <v>1</v>
      </c>
      <c r="AS2412" s="126">
        <v>0</v>
      </c>
      <c r="AT2412" s="126">
        <v>0</v>
      </c>
      <c r="AU2412" s="126">
        <v>0</v>
      </c>
      <c r="BA2412" s="126">
        <v>2</v>
      </c>
    </row>
    <row r="2413" spans="3:53" ht="14.5" x14ac:dyDescent="0.35">
      <c r="C2413" s="126" t="s">
        <v>371</v>
      </c>
      <c r="D2413" s="126" t="s">
        <v>124</v>
      </c>
      <c r="E2413" s="126">
        <v>6.06</v>
      </c>
      <c r="F2413" s="126">
        <v>6.35</v>
      </c>
      <c r="G2413" s="126">
        <v>5.22</v>
      </c>
      <c r="H2413" s="126">
        <v>2970</v>
      </c>
      <c r="I2413" s="126">
        <v>293.32600000000002</v>
      </c>
      <c r="J2413" s="126" t="s">
        <v>75</v>
      </c>
      <c r="K2413" s="126">
        <v>58.34</v>
      </c>
      <c r="L2413" s="126">
        <v>6.037105263157895</v>
      </c>
      <c r="M2413" s="126">
        <v>0.21359138660040289</v>
      </c>
      <c r="N2413" s="126">
        <v>6.0280836734693883</v>
      </c>
      <c r="O2413" s="126">
        <v>0.36357037688559191</v>
      </c>
      <c r="P2413" s="126">
        <v>639141</v>
      </c>
      <c r="Q2413" s="126">
        <v>2342000</v>
      </c>
      <c r="R2413" s="126">
        <v>0.27</v>
      </c>
      <c r="S2413" s="126">
        <v>32.100000000000009</v>
      </c>
      <c r="T2413" s="126">
        <v>6.33</v>
      </c>
      <c r="U2413" s="126">
        <v>17.1312</v>
      </c>
      <c r="V2413" s="126">
        <v>2.442704478898043</v>
      </c>
      <c r="AC2413" s="126">
        <v>6.14</v>
      </c>
      <c r="AD2413" s="126">
        <v>5.98</v>
      </c>
      <c r="AH2413" s="77">
        <f>IF(AND(M2413&lt;Variables!$G$6,M2413&gt;Variables!$G$5),0,1)</f>
        <v>1</v>
      </c>
      <c r="AI2413" s="77">
        <f t="shared" si="74"/>
        <v>0</v>
      </c>
      <c r="AJ2413" s="77">
        <f>IF(I2413&gt;Variables!$G$7,0,1)</f>
        <v>0</v>
      </c>
      <c r="AK2413" s="77">
        <f>IF(F2413&gt;Variables!$G$8,0,1)</f>
        <v>1</v>
      </c>
      <c r="AL2413" s="77">
        <f>IF(G2413&gt;Variables!$G$9,0,1)</f>
        <v>1</v>
      </c>
      <c r="AM2413" s="77">
        <f>IF(AND(K2413&gt;Variables!$G$10,K2413&lt;Variables!$G$11),0,1)</f>
        <v>1</v>
      </c>
      <c r="AN2413" s="77">
        <f>IF(H2413&lt;Variables!$G$13,1,0)</f>
        <v>0</v>
      </c>
      <c r="AO2413" s="77">
        <f>IF(R2413&lt;Variables!$G$12,0,1)</f>
        <v>0</v>
      </c>
      <c r="AP2413" s="78">
        <f t="shared" si="75"/>
        <v>1</v>
      </c>
      <c r="AQ2413" s="77">
        <f>IF(V2413&lt;Variables!$G$15,1,0)</f>
        <v>1</v>
      </c>
      <c r="AR2413" s="126">
        <v>0</v>
      </c>
      <c r="AS2413" s="126">
        <v>0</v>
      </c>
      <c r="AT2413" s="126">
        <v>0</v>
      </c>
      <c r="AU2413" s="126">
        <v>1</v>
      </c>
      <c r="BA2413" s="126">
        <v>-1.1399999999999999</v>
      </c>
    </row>
    <row r="2414" spans="3:53" ht="14.5" x14ac:dyDescent="0.35">
      <c r="C2414" s="126" t="s">
        <v>371</v>
      </c>
      <c r="D2414" s="126" t="s">
        <v>372</v>
      </c>
      <c r="E2414" s="126">
        <v>3.38</v>
      </c>
      <c r="F2414" s="126">
        <v>39.85</v>
      </c>
      <c r="G2414" s="126">
        <v>0</v>
      </c>
      <c r="H2414" s="126">
        <v>-99999</v>
      </c>
      <c r="I2414" s="126">
        <v>7.7759999999999998</v>
      </c>
      <c r="J2414" s="126" t="s">
        <v>75</v>
      </c>
      <c r="K2414" s="126"/>
      <c r="L2414" s="126">
        <v>3.47</v>
      </c>
      <c r="M2414" s="126">
        <v>0</v>
      </c>
      <c r="N2414" s="126">
        <v>3.47</v>
      </c>
      <c r="O2414" s="126">
        <v>0</v>
      </c>
      <c r="P2414" s="126">
        <v>21500</v>
      </c>
      <c r="Q2414" s="126">
        <v>2017</v>
      </c>
      <c r="R2414" s="126">
        <v>10.66</v>
      </c>
      <c r="S2414" s="126">
        <v>32.100000000000009</v>
      </c>
      <c r="T2414" s="126">
        <v>6.33</v>
      </c>
      <c r="U2414" s="126">
        <v>17.1312</v>
      </c>
      <c r="V2414" s="126"/>
      <c r="AC2414" s="126">
        <v>3.48</v>
      </c>
      <c r="AD2414" s="126">
        <v>3.1301000000000001</v>
      </c>
      <c r="AH2414" s="77">
        <f>IF(AND(M2414&lt;Variables!$G$6,M2414&gt;Variables!$G$5),0,1)</f>
        <v>1</v>
      </c>
      <c r="AI2414" s="77">
        <f t="shared" si="74"/>
        <v>1</v>
      </c>
      <c r="AJ2414" s="77">
        <f>IF(I2414&gt;Variables!$G$7,0,1)</f>
        <v>1</v>
      </c>
      <c r="AK2414" s="77">
        <f>IF(F2414&gt;Variables!$G$8,0,1)</f>
        <v>0</v>
      </c>
      <c r="AL2414" s="77">
        <f>IF(G2414&gt;Variables!$G$9,0,1)</f>
        <v>1</v>
      </c>
      <c r="AM2414" s="77">
        <f>IF(AND(K2414&gt;Variables!$G$10,K2414&lt;Variables!$G$11),0,1)</f>
        <v>1</v>
      </c>
      <c r="AN2414" s="77">
        <f>IF(H2414&lt;Variables!$G$13,1,0)</f>
        <v>1</v>
      </c>
      <c r="AO2414" s="77">
        <f>IF(R2414&lt;Variables!$G$12,0,1)</f>
        <v>1</v>
      </c>
      <c r="AP2414" s="78">
        <f t="shared" si="75"/>
        <v>1</v>
      </c>
      <c r="AQ2414" s="77">
        <f>IF(V2414&lt;Variables!$G$15,1,0)</f>
        <v>1</v>
      </c>
      <c r="AR2414" s="126">
        <v>1</v>
      </c>
      <c r="AS2414" s="126">
        <v>0</v>
      </c>
      <c r="AT2414" s="126">
        <v>0</v>
      </c>
      <c r="AU2414" s="126">
        <v>0</v>
      </c>
      <c r="BA2414" s="126">
        <v>2</v>
      </c>
    </row>
    <row r="2415" spans="3:53" ht="14.5" x14ac:dyDescent="0.35">
      <c r="C2415" s="126" t="s">
        <v>371</v>
      </c>
      <c r="D2415" s="126" t="s">
        <v>194</v>
      </c>
      <c r="E2415" s="126">
        <v>8.61</v>
      </c>
      <c r="F2415" s="126">
        <v>38.04</v>
      </c>
      <c r="G2415" s="126">
        <v>-2.93</v>
      </c>
      <c r="H2415" s="126">
        <v>784.63</v>
      </c>
      <c r="I2415" s="126">
        <v>2693.2890000000002</v>
      </c>
      <c r="J2415" s="126" t="s">
        <v>75</v>
      </c>
      <c r="K2415" s="126">
        <v>37.1</v>
      </c>
      <c r="L2415" s="126">
        <v>8.891449999999999</v>
      </c>
      <c r="M2415" s="126">
        <v>-2.836995090789447</v>
      </c>
      <c r="N2415" s="126">
        <v>8.9926940000000002</v>
      </c>
      <c r="O2415" s="126">
        <v>-3.9309021301069458</v>
      </c>
      <c r="P2415" s="126">
        <v>180210000</v>
      </c>
      <c r="Q2415" s="126">
        <v>29450000</v>
      </c>
      <c r="R2415" s="126">
        <v>6.12</v>
      </c>
      <c r="S2415" s="126">
        <v>32.100000000000009</v>
      </c>
      <c r="T2415" s="126">
        <v>6.33</v>
      </c>
      <c r="U2415" s="126">
        <v>17.1312</v>
      </c>
      <c r="V2415" s="126">
        <v>2.2014250528541468</v>
      </c>
      <c r="AC2415" s="126">
        <v>10.199999999999999</v>
      </c>
      <c r="AD2415" s="126">
        <v>8.07</v>
      </c>
      <c r="AH2415" s="77">
        <f>IF(AND(M2415&lt;Variables!$G$6,M2415&gt;Variables!$G$5),0,1)</f>
        <v>0</v>
      </c>
      <c r="AI2415" s="77">
        <f t="shared" si="74"/>
        <v>1</v>
      </c>
      <c r="AJ2415" s="77">
        <f>IF(I2415&gt;Variables!$G$7,0,1)</f>
        <v>0</v>
      </c>
      <c r="AK2415" s="77">
        <f>IF(F2415&gt;Variables!$G$8,0,1)</f>
        <v>0</v>
      </c>
      <c r="AL2415" s="77">
        <f>IF(G2415&gt;Variables!$G$9,0,1)</f>
        <v>1</v>
      </c>
      <c r="AM2415" s="77">
        <f>IF(AND(K2415&gt;Variables!$G$10,K2415&lt;Variables!$G$11),0,1)</f>
        <v>1</v>
      </c>
      <c r="AN2415" s="77">
        <f>IF(H2415&lt;Variables!$G$13,1,0)</f>
        <v>1</v>
      </c>
      <c r="AO2415" s="77">
        <f>IF(R2415&lt;Variables!$G$12,0,1)</f>
        <v>1</v>
      </c>
      <c r="AP2415" s="78">
        <f t="shared" si="75"/>
        <v>1</v>
      </c>
      <c r="AQ2415" s="77">
        <f>IF(V2415&lt;Variables!$G$15,1,0)</f>
        <v>1</v>
      </c>
      <c r="AR2415" s="126">
        <v>0</v>
      </c>
      <c r="AS2415" s="126">
        <v>0</v>
      </c>
      <c r="AT2415" s="126">
        <v>1</v>
      </c>
      <c r="AU2415" s="126">
        <v>0</v>
      </c>
      <c r="BA2415" s="126">
        <v>-2.25</v>
      </c>
    </row>
    <row r="2416" spans="3:53" ht="14.5" x14ac:dyDescent="0.35">
      <c r="C2416" s="126" t="s">
        <v>371</v>
      </c>
      <c r="D2416" s="126" t="s">
        <v>148</v>
      </c>
      <c r="E2416" s="126">
        <v>14.26</v>
      </c>
      <c r="F2416" s="126">
        <v>5.85</v>
      </c>
      <c r="G2416" s="126">
        <v>6.03</v>
      </c>
      <c r="H2416" s="126">
        <v>5340</v>
      </c>
      <c r="I2416" s="126">
        <v>-50.854999999999997</v>
      </c>
      <c r="J2416" s="126" t="s">
        <v>75</v>
      </c>
      <c r="K2416" s="126">
        <v>63.26</v>
      </c>
      <c r="L2416" s="126">
        <v>14.161744444444439</v>
      </c>
      <c r="M2416" s="126">
        <v>0.40429733625094411</v>
      </c>
      <c r="N2416" s="126">
        <v>14.085176595744681</v>
      </c>
      <c r="O2416" s="126">
        <v>0.95010100402822362</v>
      </c>
      <c r="P2416" s="126">
        <v>651258</v>
      </c>
      <c r="Q2416" s="126">
        <v>1324000</v>
      </c>
      <c r="R2416" s="126">
        <v>0.49</v>
      </c>
      <c r="S2416" s="126">
        <v>32.100000000000009</v>
      </c>
      <c r="T2416" s="126">
        <v>6.33</v>
      </c>
      <c r="U2416" s="126">
        <v>17.1312</v>
      </c>
      <c r="V2416" s="126">
        <v>2.4783793512814261</v>
      </c>
      <c r="AC2416" s="126">
        <v>14.32</v>
      </c>
      <c r="AD2416" s="126">
        <v>13.76</v>
      </c>
      <c r="AH2416" s="77">
        <f>IF(AND(M2416&lt;Variables!$G$6,M2416&gt;Variables!$G$5),0,1)</f>
        <v>1</v>
      </c>
      <c r="AI2416" s="77">
        <f t="shared" si="74"/>
        <v>0</v>
      </c>
      <c r="AJ2416" s="77">
        <f>IF(I2416&gt;Variables!$G$7,0,1)</f>
        <v>1</v>
      </c>
      <c r="AK2416" s="77">
        <f>IF(F2416&gt;Variables!$G$8,0,1)</f>
        <v>1</v>
      </c>
      <c r="AL2416" s="77">
        <f>IF(G2416&gt;Variables!$G$9,0,1)</f>
        <v>1</v>
      </c>
      <c r="AM2416" s="77">
        <f>IF(AND(K2416&gt;Variables!$G$10,K2416&lt;Variables!$G$11),0,1)</f>
        <v>0</v>
      </c>
      <c r="AN2416" s="77">
        <f>IF(H2416&lt;Variables!$G$13,1,0)</f>
        <v>0</v>
      </c>
      <c r="AO2416" s="77">
        <f>IF(R2416&lt;Variables!$G$12,0,1)</f>
        <v>0</v>
      </c>
      <c r="AP2416" s="78">
        <f t="shared" si="75"/>
        <v>1</v>
      </c>
      <c r="AQ2416" s="77">
        <f>IF(V2416&lt;Variables!$G$15,1,0)</f>
        <v>1</v>
      </c>
      <c r="AR2416" s="126">
        <v>0</v>
      </c>
      <c r="AS2416" s="126">
        <v>0</v>
      </c>
      <c r="AT2416" s="126">
        <v>1</v>
      </c>
      <c r="AU2416" s="126">
        <v>0</v>
      </c>
      <c r="BA2416" s="126">
        <v>-2.25</v>
      </c>
    </row>
    <row r="2417" spans="3:53" ht="14.5" x14ac:dyDescent="0.35">
      <c r="C2417" s="126" t="s">
        <v>371</v>
      </c>
      <c r="D2417" s="126" t="s">
        <v>163</v>
      </c>
      <c r="E2417" s="126">
        <v>3.84</v>
      </c>
      <c r="F2417" s="126">
        <v>15.02</v>
      </c>
      <c r="G2417" s="126">
        <v>11.64</v>
      </c>
      <c r="H2417" s="126">
        <v>358.91</v>
      </c>
      <c r="I2417" s="126">
        <v>-75.338999999999999</v>
      </c>
      <c r="J2417" s="126" t="s">
        <v>75</v>
      </c>
      <c r="K2417" s="126">
        <v>53.29</v>
      </c>
      <c r="L2417" s="126">
        <v>3.8349500000000001</v>
      </c>
      <c r="M2417" s="126">
        <v>0.13950638209103031</v>
      </c>
      <c r="N2417" s="126">
        <v>3.7833739999999998</v>
      </c>
      <c r="O2417" s="126">
        <v>1.504635809200989</v>
      </c>
      <c r="P2417" s="126">
        <v>11440000</v>
      </c>
      <c r="Q2417" s="126">
        <v>20560000</v>
      </c>
      <c r="R2417" s="126">
        <v>0.56000000000000005</v>
      </c>
      <c r="S2417" s="126">
        <v>32.100000000000009</v>
      </c>
      <c r="T2417" s="126">
        <v>6.33</v>
      </c>
      <c r="U2417" s="126">
        <v>17.1312</v>
      </c>
      <c r="V2417" s="126">
        <v>2.396131711386067</v>
      </c>
      <c r="AC2417" s="126">
        <v>4.0999999999999996</v>
      </c>
      <c r="AD2417" s="126">
        <v>3.69</v>
      </c>
      <c r="AH2417" s="77">
        <f>IF(AND(M2417&lt;Variables!$G$6,M2417&gt;Variables!$G$5),0,1)</f>
        <v>1</v>
      </c>
      <c r="AI2417" s="77">
        <f t="shared" si="74"/>
        <v>0</v>
      </c>
      <c r="AJ2417" s="77">
        <f>IF(I2417&gt;Variables!$G$7,0,1)</f>
        <v>1</v>
      </c>
      <c r="AK2417" s="77">
        <f>IF(F2417&gt;Variables!$G$8,0,1)</f>
        <v>0</v>
      </c>
      <c r="AL2417" s="77">
        <f>IF(G2417&gt;Variables!$G$9,0,1)</f>
        <v>0</v>
      </c>
      <c r="AM2417" s="77">
        <f>IF(AND(K2417&gt;Variables!$G$10,K2417&lt;Variables!$G$11),0,1)</f>
        <v>1</v>
      </c>
      <c r="AN2417" s="77">
        <f>IF(H2417&lt;Variables!$G$13,1,0)</f>
        <v>1</v>
      </c>
      <c r="AO2417" s="77">
        <f>IF(R2417&lt;Variables!$G$12,0,1)</f>
        <v>0</v>
      </c>
      <c r="AP2417" s="78">
        <f t="shared" si="75"/>
        <v>1</v>
      </c>
      <c r="AQ2417" s="77">
        <f>IF(V2417&lt;Variables!$G$15,1,0)</f>
        <v>1</v>
      </c>
      <c r="AR2417" s="126">
        <v>1</v>
      </c>
      <c r="AS2417" s="126">
        <v>0</v>
      </c>
      <c r="AT2417" s="126">
        <v>0</v>
      </c>
      <c r="AU2417" s="126">
        <v>0</v>
      </c>
      <c r="BA2417" s="126">
        <v>2</v>
      </c>
    </row>
    <row r="2418" spans="3:53" ht="14.5" x14ac:dyDescent="0.35">
      <c r="C2418" s="126" t="s">
        <v>371</v>
      </c>
      <c r="D2418" s="126" t="s">
        <v>344</v>
      </c>
      <c r="E2418" s="126">
        <v>43.38</v>
      </c>
      <c r="F2418" s="126">
        <v>5.79</v>
      </c>
      <c r="G2418" s="126">
        <v>4.0199999999999996</v>
      </c>
      <c r="H2418" s="126">
        <v>2950</v>
      </c>
      <c r="I2418" s="126">
        <v>7.6520000000000001</v>
      </c>
      <c r="J2418" s="126" t="s">
        <v>75</v>
      </c>
      <c r="K2418" s="126">
        <v>52.13</v>
      </c>
      <c r="L2418" s="126">
        <v>43.227445000000003</v>
      </c>
      <c r="M2418" s="126">
        <v>5.2177499734247533E-2</v>
      </c>
      <c r="N2418" s="126">
        <v>43.312747999999992</v>
      </c>
      <c r="O2418" s="126">
        <v>-0.14487189776089029</v>
      </c>
      <c r="P2418" s="126">
        <v>271888</v>
      </c>
      <c r="Q2418" s="126">
        <v>662952</v>
      </c>
      <c r="R2418" s="126">
        <v>0.41</v>
      </c>
      <c r="S2418" s="126">
        <v>32.100000000000009</v>
      </c>
      <c r="T2418" s="126">
        <v>6.33</v>
      </c>
      <c r="U2418" s="126">
        <v>17.1312</v>
      </c>
      <c r="V2418" s="126">
        <v>2.3873892182479448</v>
      </c>
      <c r="AC2418" s="126">
        <v>43.305</v>
      </c>
      <c r="AD2418" s="126">
        <v>42.41</v>
      </c>
      <c r="AH2418" s="77">
        <f>IF(AND(M2418&lt;Variables!$G$6,M2418&gt;Variables!$G$5),0,1)</f>
        <v>1</v>
      </c>
      <c r="AI2418" s="77">
        <f t="shared" si="74"/>
        <v>1</v>
      </c>
      <c r="AJ2418" s="77">
        <f>IF(I2418&gt;Variables!$G$7,0,1)</f>
        <v>1</v>
      </c>
      <c r="AK2418" s="77">
        <f>IF(F2418&gt;Variables!$G$8,0,1)</f>
        <v>1</v>
      </c>
      <c r="AL2418" s="77">
        <f>IF(G2418&gt;Variables!$G$9,0,1)</f>
        <v>1</v>
      </c>
      <c r="AM2418" s="77">
        <f>IF(AND(K2418&gt;Variables!$G$10,K2418&lt;Variables!$G$11),0,1)</f>
        <v>1</v>
      </c>
      <c r="AN2418" s="77">
        <f>IF(H2418&lt;Variables!$G$13,1,0)</f>
        <v>0</v>
      </c>
      <c r="AO2418" s="77">
        <f>IF(R2418&lt;Variables!$G$12,0,1)</f>
        <v>0</v>
      </c>
      <c r="AP2418" s="78">
        <f t="shared" si="75"/>
        <v>1</v>
      </c>
      <c r="AQ2418" s="77">
        <f>IF(V2418&lt;Variables!$G$15,1,0)</f>
        <v>1</v>
      </c>
      <c r="AR2418" s="126">
        <v>0</v>
      </c>
      <c r="AS2418" s="126">
        <v>0</v>
      </c>
      <c r="AT2418" s="126">
        <v>0</v>
      </c>
      <c r="AU2418" s="126">
        <v>1</v>
      </c>
      <c r="BA2418" s="126">
        <v>-1.42</v>
      </c>
    </row>
    <row r="2419" spans="3:53" ht="14.5" x14ac:dyDescent="0.35">
      <c r="C2419" s="126" t="s">
        <v>371</v>
      </c>
      <c r="D2419" s="126" t="s">
        <v>157</v>
      </c>
      <c r="E2419" s="126">
        <v>53.39</v>
      </c>
      <c r="F2419" s="126">
        <v>5.75</v>
      </c>
      <c r="G2419" s="126">
        <v>4.53</v>
      </c>
      <c r="H2419" s="126">
        <v>5980</v>
      </c>
      <c r="I2419" s="126">
        <v>-46.649000000000001</v>
      </c>
      <c r="J2419" s="126" t="s">
        <v>75</v>
      </c>
      <c r="K2419" s="126">
        <v>66.92</v>
      </c>
      <c r="L2419" s="126">
        <v>53.029195000000001</v>
      </c>
      <c r="M2419" s="126">
        <v>0.37866876915630238</v>
      </c>
      <c r="N2419" s="126">
        <v>52.635354000000007</v>
      </c>
      <c r="O2419" s="126">
        <v>1.1297463678120041</v>
      </c>
      <c r="P2419" s="126">
        <v>883809</v>
      </c>
      <c r="Q2419" s="126">
        <v>1838000</v>
      </c>
      <c r="R2419" s="126">
        <v>0.48</v>
      </c>
      <c r="S2419" s="126">
        <v>32.100000000000009</v>
      </c>
      <c r="T2419" s="126">
        <v>6.33</v>
      </c>
      <c r="U2419" s="126">
        <v>17.1312</v>
      </c>
      <c r="V2419" s="126">
        <v>2.5139421777438651</v>
      </c>
      <c r="AC2419" s="126">
        <v>53.75</v>
      </c>
      <c r="AD2419" s="126">
        <v>52.61</v>
      </c>
      <c r="AH2419" s="77">
        <f>IF(AND(M2419&lt;Variables!$G$6,M2419&gt;Variables!$G$5),0,1)</f>
        <v>1</v>
      </c>
      <c r="AI2419" s="77">
        <f t="shared" si="74"/>
        <v>0</v>
      </c>
      <c r="AJ2419" s="77">
        <f>IF(I2419&gt;Variables!$G$7,0,1)</f>
        <v>1</v>
      </c>
      <c r="AK2419" s="77">
        <f>IF(F2419&gt;Variables!$G$8,0,1)</f>
        <v>1</v>
      </c>
      <c r="AL2419" s="77">
        <f>IF(G2419&gt;Variables!$G$9,0,1)</f>
        <v>1</v>
      </c>
      <c r="AM2419" s="77">
        <f>IF(AND(K2419&gt;Variables!$G$10,K2419&lt;Variables!$G$11),0,1)</f>
        <v>0</v>
      </c>
      <c r="AN2419" s="77">
        <f>IF(H2419&lt;Variables!$G$13,1,0)</f>
        <v>0</v>
      </c>
      <c r="AO2419" s="77">
        <f>IF(R2419&lt;Variables!$G$12,0,1)</f>
        <v>0</v>
      </c>
      <c r="AP2419" s="78">
        <f t="shared" si="75"/>
        <v>1</v>
      </c>
      <c r="AQ2419" s="77">
        <f>IF(V2419&lt;Variables!$G$15,1,0)</f>
        <v>1</v>
      </c>
      <c r="AR2419" s="126">
        <v>0</v>
      </c>
      <c r="AS2419" s="126">
        <v>0</v>
      </c>
      <c r="AT2419" s="126">
        <v>0</v>
      </c>
      <c r="AU2419" s="126">
        <v>1</v>
      </c>
      <c r="BA2419" s="126">
        <v>-0.61</v>
      </c>
    </row>
    <row r="2420" spans="3:53" ht="14.5" x14ac:dyDescent="0.35">
      <c r="C2420" s="126" t="s">
        <v>371</v>
      </c>
      <c r="D2420" s="126" t="s">
        <v>345</v>
      </c>
      <c r="E2420" s="126">
        <v>61</v>
      </c>
      <c r="F2420" s="126">
        <v>82.79</v>
      </c>
      <c r="G2420" s="126">
        <v>0.37</v>
      </c>
      <c r="H2420" s="126">
        <v>621.19000000000005</v>
      </c>
      <c r="I2420" s="126">
        <v>32.308</v>
      </c>
      <c r="J2420" s="126" t="s">
        <v>74</v>
      </c>
      <c r="K2420" s="126">
        <v>63.13</v>
      </c>
      <c r="L2420" s="126">
        <v>60.649014999999977</v>
      </c>
      <c r="M2420" s="126">
        <v>0.33139037789816889</v>
      </c>
      <c r="N2420" s="126">
        <v>60.581105999999991</v>
      </c>
      <c r="O2420" s="126">
        <v>0.44385785891728391</v>
      </c>
      <c r="P2420" s="126">
        <v>2250000</v>
      </c>
      <c r="Q2420" s="126">
        <v>72250</v>
      </c>
      <c r="R2420" s="126">
        <v>31.14</v>
      </c>
      <c r="S2420" s="126">
        <v>32.100000000000009</v>
      </c>
      <c r="T2420" s="126">
        <v>6.33</v>
      </c>
      <c r="U2420" s="126">
        <v>17.1312</v>
      </c>
      <c r="V2420" s="126">
        <v>2.4818445126233608</v>
      </c>
      <c r="AC2420" s="126">
        <v>62.1</v>
      </c>
      <c r="AD2420" s="126">
        <v>60.54</v>
      </c>
      <c r="AH2420" s="77">
        <f>IF(AND(M2420&lt;Variables!$G$6,M2420&gt;Variables!$G$5),0,1)</f>
        <v>1</v>
      </c>
      <c r="AI2420" s="77">
        <f t="shared" si="74"/>
        <v>0</v>
      </c>
      <c r="AJ2420" s="77">
        <f>IF(I2420&gt;Variables!$G$7,0,1)</f>
        <v>1</v>
      </c>
      <c r="AK2420" s="77">
        <f>IF(F2420&gt;Variables!$G$8,0,1)</f>
        <v>0</v>
      </c>
      <c r="AL2420" s="77">
        <f>IF(G2420&gt;Variables!$G$9,0,1)</f>
        <v>1</v>
      </c>
      <c r="AM2420" s="77">
        <f>IF(AND(K2420&gt;Variables!$G$10,K2420&lt;Variables!$G$11),0,1)</f>
        <v>0</v>
      </c>
      <c r="AN2420" s="77">
        <f>IF(H2420&lt;Variables!$G$13,1,0)</f>
        <v>1</v>
      </c>
      <c r="AO2420" s="77">
        <f>IF(R2420&lt;Variables!$G$12,0,1)</f>
        <v>1</v>
      </c>
      <c r="AP2420" s="78">
        <f t="shared" si="75"/>
        <v>0</v>
      </c>
      <c r="AQ2420" s="77">
        <f>IF(V2420&lt;Variables!$G$15,1,0)</f>
        <v>1</v>
      </c>
      <c r="AR2420" s="126">
        <v>0</v>
      </c>
      <c r="AS2420" s="126">
        <v>1</v>
      </c>
      <c r="AT2420" s="126">
        <v>0</v>
      </c>
      <c r="AU2420" s="126">
        <v>0</v>
      </c>
      <c r="BA2420" s="126">
        <v>0.27</v>
      </c>
    </row>
    <row r="2421" spans="3:53" ht="14.5" x14ac:dyDescent="0.35">
      <c r="C2421" s="126" t="s">
        <v>371</v>
      </c>
      <c r="D2421" s="126" t="s">
        <v>346</v>
      </c>
      <c r="E2421" s="126">
        <v>57.89</v>
      </c>
      <c r="F2421" s="126">
        <v>49.48</v>
      </c>
      <c r="G2421" s="126">
        <v>0.06</v>
      </c>
      <c r="H2421" s="126">
        <v>1470</v>
      </c>
      <c r="I2421" s="126">
        <v>113.602</v>
      </c>
      <c r="J2421" s="126" t="s">
        <v>74</v>
      </c>
      <c r="K2421" s="126">
        <v>48.16</v>
      </c>
      <c r="L2421" s="126">
        <v>57.751489999999997</v>
      </c>
      <c r="M2421" s="126">
        <v>-2.8553375852301919E-2</v>
      </c>
      <c r="N2421" s="126">
        <v>57.800908</v>
      </c>
      <c r="O2421" s="126">
        <v>-0.1140258903891273</v>
      </c>
      <c r="P2421" s="126">
        <v>3444000</v>
      </c>
      <c r="Q2421" s="126">
        <v>255123</v>
      </c>
      <c r="R2421" s="126">
        <v>13.5</v>
      </c>
      <c r="S2421" s="126">
        <v>32.100000000000009</v>
      </c>
      <c r="T2421" s="126">
        <v>6.33</v>
      </c>
      <c r="U2421" s="126">
        <v>17.1312</v>
      </c>
      <c r="V2421" s="126">
        <v>2.3485282574171511</v>
      </c>
      <c r="AC2421" s="126">
        <v>57.79</v>
      </c>
      <c r="AD2421" s="126">
        <v>57.57</v>
      </c>
      <c r="AH2421" s="77">
        <f>IF(AND(M2421&lt;Variables!$G$6,M2421&gt;Variables!$G$5),0,1)</f>
        <v>1</v>
      </c>
      <c r="AI2421" s="77">
        <f t="shared" si="74"/>
        <v>1</v>
      </c>
      <c r="AJ2421" s="77">
        <f>IF(I2421&gt;Variables!$G$7,0,1)</f>
        <v>0</v>
      </c>
      <c r="AK2421" s="77">
        <f>IF(F2421&gt;Variables!$G$8,0,1)</f>
        <v>0</v>
      </c>
      <c r="AL2421" s="77">
        <f>IF(G2421&gt;Variables!$G$9,0,1)</f>
        <v>1</v>
      </c>
      <c r="AM2421" s="77">
        <f>IF(AND(K2421&gt;Variables!$G$10,K2421&lt;Variables!$G$11),0,1)</f>
        <v>1</v>
      </c>
      <c r="AN2421" s="77">
        <f>IF(H2421&lt;Variables!$G$13,1,0)</f>
        <v>1</v>
      </c>
      <c r="AO2421" s="77">
        <f>IF(R2421&lt;Variables!$G$12,0,1)</f>
        <v>1</v>
      </c>
      <c r="AP2421" s="78">
        <f t="shared" si="75"/>
        <v>0</v>
      </c>
      <c r="AQ2421" s="77">
        <f>IF(V2421&lt;Variables!$G$15,1,0)</f>
        <v>1</v>
      </c>
      <c r="AR2421" s="126">
        <v>0</v>
      </c>
      <c r="AS2421" s="126">
        <v>0</v>
      </c>
      <c r="AT2421" s="126">
        <v>0</v>
      </c>
      <c r="AU2421" s="126">
        <v>1</v>
      </c>
      <c r="BA2421" s="126">
        <v>-0.23</v>
      </c>
    </row>
    <row r="2422" spans="3:53" ht="14.5" x14ac:dyDescent="0.35">
      <c r="C2422" s="126" t="s">
        <v>371</v>
      </c>
      <c r="D2422" s="126" t="s">
        <v>131</v>
      </c>
      <c r="E2422" s="126">
        <v>1.53</v>
      </c>
      <c r="F2422" s="126">
        <v>17.440000000000001</v>
      </c>
      <c r="G2422" s="126">
        <v>10.14</v>
      </c>
      <c r="H2422" s="126">
        <v>2280</v>
      </c>
      <c r="I2422" s="126">
        <v>2.3919999999999999</v>
      </c>
      <c r="J2422" s="126" t="s">
        <v>74</v>
      </c>
      <c r="K2422" s="126">
        <v>52.36</v>
      </c>
      <c r="L2422" s="126">
        <v>1.5192749999999999</v>
      </c>
      <c r="M2422" s="126">
        <v>4.7720129667131288E-2</v>
      </c>
      <c r="N2422" s="126">
        <v>1.5144280000000001</v>
      </c>
      <c r="O2422" s="126">
        <v>0.36792769283190457</v>
      </c>
      <c r="P2422" s="126">
        <v>58887000</v>
      </c>
      <c r="Q2422" s="126">
        <v>19257000</v>
      </c>
      <c r="R2422" s="126">
        <v>3.06</v>
      </c>
      <c r="S2422" s="126">
        <v>32.100000000000009</v>
      </c>
      <c r="T2422" s="126">
        <v>6.33</v>
      </c>
      <c r="U2422" s="126">
        <v>17.1312</v>
      </c>
      <c r="V2422" s="126">
        <v>2.3898836314952852</v>
      </c>
      <c r="AC2422" s="126">
        <v>1.66</v>
      </c>
      <c r="AD2422" s="126">
        <v>1.46</v>
      </c>
      <c r="AH2422" s="77">
        <f>IF(AND(M2422&lt;Variables!$G$6,M2422&gt;Variables!$G$5),0,1)</f>
        <v>1</v>
      </c>
      <c r="AI2422" s="77">
        <f t="shared" si="74"/>
        <v>0</v>
      </c>
      <c r="AJ2422" s="77">
        <f>IF(I2422&gt;Variables!$G$7,0,1)</f>
        <v>1</v>
      </c>
      <c r="AK2422" s="77">
        <f>IF(F2422&gt;Variables!$G$8,0,1)</f>
        <v>0</v>
      </c>
      <c r="AL2422" s="77">
        <f>IF(G2422&gt;Variables!$G$9,0,1)</f>
        <v>1</v>
      </c>
      <c r="AM2422" s="77">
        <f>IF(AND(K2422&gt;Variables!$G$10,K2422&lt;Variables!$G$11),0,1)</f>
        <v>1</v>
      </c>
      <c r="AN2422" s="77">
        <f>IF(H2422&lt;Variables!$G$13,1,0)</f>
        <v>0</v>
      </c>
      <c r="AO2422" s="77">
        <f>IF(R2422&lt;Variables!$G$12,0,1)</f>
        <v>1</v>
      </c>
      <c r="AP2422" s="78">
        <f t="shared" si="75"/>
        <v>0</v>
      </c>
      <c r="AQ2422" s="77">
        <f>IF(V2422&lt;Variables!$G$15,1,0)</f>
        <v>1</v>
      </c>
      <c r="AR2422" s="126">
        <v>1</v>
      </c>
      <c r="AS2422" s="126">
        <v>0</v>
      </c>
      <c r="AT2422" s="126">
        <v>0</v>
      </c>
      <c r="AU2422" s="126">
        <v>0</v>
      </c>
      <c r="BA2422" s="126">
        <v>2</v>
      </c>
    </row>
    <row r="2423" spans="3:53" ht="14.5" x14ac:dyDescent="0.35">
      <c r="C2423" s="126" t="s">
        <v>371</v>
      </c>
      <c r="D2423" s="126" t="s">
        <v>347</v>
      </c>
      <c r="E2423" s="126">
        <v>4.3600000000000003</v>
      </c>
      <c r="F2423" s="126">
        <v>14.23</v>
      </c>
      <c r="G2423" s="126">
        <v>-13.17</v>
      </c>
      <c r="H2423" s="126">
        <v>186.8</v>
      </c>
      <c r="I2423" s="126">
        <v>-42.948999999999998</v>
      </c>
      <c r="J2423" s="126" t="s">
        <v>74</v>
      </c>
      <c r="K2423" s="126">
        <v>43.77</v>
      </c>
      <c r="L2423" s="126">
        <v>4.3820449999999997</v>
      </c>
      <c r="M2423" s="126">
        <v>-0.73127957380629605</v>
      </c>
      <c r="N2423" s="126">
        <v>4.4603120000000001</v>
      </c>
      <c r="O2423" s="126">
        <v>-2.4731902162898112</v>
      </c>
      <c r="P2423" s="126">
        <v>16820000</v>
      </c>
      <c r="Q2423" s="126">
        <v>232520</v>
      </c>
      <c r="R2423" s="126">
        <v>72.34</v>
      </c>
      <c r="S2423" s="126">
        <v>32.100000000000009</v>
      </c>
      <c r="T2423" s="126">
        <v>6.33</v>
      </c>
      <c r="U2423" s="126">
        <v>17.1312</v>
      </c>
      <c r="V2423" s="126">
        <v>2.3083131113199431</v>
      </c>
      <c r="AC2423" s="126">
        <v>4.4800000000000004</v>
      </c>
      <c r="AD2423" s="126">
        <v>4.01</v>
      </c>
      <c r="AH2423" s="77">
        <f>IF(AND(M2423&lt;Variables!$G$6,M2423&gt;Variables!$G$5),0,1)</f>
        <v>1</v>
      </c>
      <c r="AI2423" s="77">
        <f t="shared" si="74"/>
        <v>1</v>
      </c>
      <c r="AJ2423" s="77">
        <f>IF(I2423&gt;Variables!$G$7,0,1)</f>
        <v>1</v>
      </c>
      <c r="AK2423" s="77">
        <f>IF(F2423&gt;Variables!$G$8,0,1)</f>
        <v>0</v>
      </c>
      <c r="AL2423" s="77">
        <f>IF(G2423&gt;Variables!$G$9,0,1)</f>
        <v>1</v>
      </c>
      <c r="AM2423" s="77">
        <f>IF(AND(K2423&gt;Variables!$G$10,K2423&lt;Variables!$G$11),0,1)</f>
        <v>1</v>
      </c>
      <c r="AN2423" s="77">
        <f>IF(H2423&lt;Variables!$G$13,1,0)</f>
        <v>1</v>
      </c>
      <c r="AO2423" s="77">
        <f>IF(R2423&lt;Variables!$G$12,0,1)</f>
        <v>1</v>
      </c>
      <c r="AP2423" s="78">
        <f t="shared" si="75"/>
        <v>0</v>
      </c>
      <c r="AQ2423" s="77">
        <f>IF(V2423&lt;Variables!$G$15,1,0)</f>
        <v>1</v>
      </c>
      <c r="AR2423" s="126">
        <v>1</v>
      </c>
      <c r="AS2423" s="126">
        <v>0</v>
      </c>
      <c r="AT2423" s="126">
        <v>0</v>
      </c>
      <c r="AU2423" s="126">
        <v>0</v>
      </c>
      <c r="BA2423" s="126">
        <v>0.51</v>
      </c>
    </row>
    <row r="2424" spans="3:53" ht="14.5" x14ac:dyDescent="0.35">
      <c r="C2424" s="126" t="s">
        <v>371</v>
      </c>
      <c r="D2424" s="126" t="s">
        <v>349</v>
      </c>
      <c r="E2424" s="126">
        <v>110.17</v>
      </c>
      <c r="F2424" s="126">
        <v>6.57</v>
      </c>
      <c r="G2424" s="126">
        <v>3.97</v>
      </c>
      <c r="H2424" s="126">
        <v>9080</v>
      </c>
      <c r="I2424" s="126">
        <v>-0.77500000000000002</v>
      </c>
      <c r="J2424" s="126" t="s">
        <v>74</v>
      </c>
      <c r="K2424" s="126">
        <v>59.45</v>
      </c>
      <c r="L2424" s="126">
        <v>109.53182</v>
      </c>
      <c r="M2424" s="126">
        <v>0.25853674302134438</v>
      </c>
      <c r="N2424" s="126">
        <v>108.735128</v>
      </c>
      <c r="O2424" s="126">
        <v>0.99312156049513289</v>
      </c>
      <c r="P2424" s="126">
        <v>364162</v>
      </c>
      <c r="Q2424" s="126">
        <v>895052</v>
      </c>
      <c r="R2424" s="126">
        <v>0.41</v>
      </c>
      <c r="S2424" s="126">
        <v>32.100000000000009</v>
      </c>
      <c r="T2424" s="126">
        <v>6.33</v>
      </c>
      <c r="U2424" s="126">
        <v>17.1312</v>
      </c>
      <c r="V2424" s="126">
        <v>2.4511241633056038</v>
      </c>
      <c r="AC2424" s="126">
        <v>110.82</v>
      </c>
      <c r="AD2424" s="126">
        <v>108.35</v>
      </c>
      <c r="AH2424" s="77">
        <f>IF(AND(M2424&lt;Variables!$G$6,M2424&gt;Variables!$G$5),0,1)</f>
        <v>1</v>
      </c>
      <c r="AI2424" s="77">
        <f t="shared" si="74"/>
        <v>0</v>
      </c>
      <c r="AJ2424" s="77">
        <f>IF(I2424&gt;Variables!$G$7,0,1)</f>
        <v>1</v>
      </c>
      <c r="AK2424" s="77">
        <f>IF(F2424&gt;Variables!$G$8,0,1)</f>
        <v>1</v>
      </c>
      <c r="AL2424" s="77">
        <f>IF(G2424&gt;Variables!$G$9,0,1)</f>
        <v>1</v>
      </c>
      <c r="AM2424" s="77">
        <f>IF(AND(K2424&gt;Variables!$G$10,K2424&lt;Variables!$G$11),0,1)</f>
        <v>1</v>
      </c>
      <c r="AN2424" s="77">
        <f>IF(H2424&lt;Variables!$G$13,1,0)</f>
        <v>0</v>
      </c>
      <c r="AO2424" s="77">
        <f>IF(R2424&lt;Variables!$G$12,0,1)</f>
        <v>0</v>
      </c>
      <c r="AP2424" s="78">
        <f t="shared" si="75"/>
        <v>0</v>
      </c>
      <c r="AQ2424" s="77">
        <f>IF(V2424&lt;Variables!$G$15,1,0)</f>
        <v>1</v>
      </c>
      <c r="AR2424" s="126">
        <v>0</v>
      </c>
      <c r="AS2424" s="126">
        <v>0</v>
      </c>
      <c r="AT2424" s="126">
        <v>1</v>
      </c>
      <c r="AU2424" s="126">
        <v>0</v>
      </c>
      <c r="BA2424" s="126">
        <v>-1.3</v>
      </c>
    </row>
    <row r="2425" spans="3:53" ht="14.5" x14ac:dyDescent="0.35">
      <c r="C2425" s="126" t="s">
        <v>371</v>
      </c>
      <c r="D2425" s="126" t="s">
        <v>342</v>
      </c>
      <c r="E2425" s="126">
        <v>6.64</v>
      </c>
      <c r="F2425" s="126">
        <v>34.83</v>
      </c>
      <c r="G2425" s="126">
        <v>-10.3</v>
      </c>
      <c r="H2425" s="126">
        <v>43.4</v>
      </c>
      <c r="I2425" s="126">
        <v>-66.227000000000004</v>
      </c>
      <c r="J2425" s="126" t="s">
        <v>75</v>
      </c>
      <c r="K2425" s="126">
        <v>45.92</v>
      </c>
      <c r="L2425" s="126">
        <v>6.7668500000000007</v>
      </c>
      <c r="M2425" s="126">
        <v>-2.0400925098088569</v>
      </c>
      <c r="N2425" s="126">
        <v>6.6181680000000016</v>
      </c>
      <c r="O2425" s="126">
        <v>0.16064868706866339</v>
      </c>
      <c r="P2425" s="126">
        <v>50810000</v>
      </c>
      <c r="Q2425" s="126">
        <v>3560000</v>
      </c>
      <c r="R2425" s="126">
        <v>14.27</v>
      </c>
      <c r="S2425" s="126">
        <v>32.100000000000009</v>
      </c>
      <c r="T2425" s="126">
        <v>6.33</v>
      </c>
      <c r="U2425" s="126">
        <v>17.1312</v>
      </c>
      <c r="V2425" s="126">
        <v>2.353735113608252</v>
      </c>
      <c r="AC2425" s="126">
        <v>7.3</v>
      </c>
      <c r="AD2425" s="126">
        <v>6</v>
      </c>
      <c r="AH2425" s="77">
        <f>IF(AND(M2425&lt;Variables!$G$6,M2425&gt;Variables!$G$5),0,1)</f>
        <v>0</v>
      </c>
      <c r="AI2425" s="77">
        <f t="shared" si="74"/>
        <v>0</v>
      </c>
      <c r="AJ2425" s="77">
        <f>IF(I2425&gt;Variables!$G$7,0,1)</f>
        <v>1</v>
      </c>
      <c r="AK2425" s="77">
        <f>IF(F2425&gt;Variables!$G$8,0,1)</f>
        <v>0</v>
      </c>
      <c r="AL2425" s="77">
        <f>IF(G2425&gt;Variables!$G$9,0,1)</f>
        <v>1</v>
      </c>
      <c r="AM2425" s="77">
        <f>IF(AND(K2425&gt;Variables!$G$10,K2425&lt;Variables!$G$11),0,1)</f>
        <v>1</v>
      </c>
      <c r="AN2425" s="77">
        <f>IF(H2425&lt;Variables!$G$13,1,0)</f>
        <v>1</v>
      </c>
      <c r="AO2425" s="77">
        <f>IF(R2425&lt;Variables!$G$12,0,1)</f>
        <v>1</v>
      </c>
      <c r="AP2425" s="78">
        <f t="shared" si="75"/>
        <v>1</v>
      </c>
      <c r="AQ2425" s="77">
        <f>IF(V2425&lt;Variables!$G$15,1,0)</f>
        <v>1</v>
      </c>
      <c r="AR2425" s="126">
        <v>0</v>
      </c>
      <c r="AS2425" s="126">
        <v>0</v>
      </c>
      <c r="AT2425" s="126">
        <v>1</v>
      </c>
      <c r="AU2425" s="126">
        <v>0</v>
      </c>
      <c r="BA2425" s="126">
        <v>-2.25</v>
      </c>
    </row>
    <row r="2426" spans="3:53" ht="14.5" x14ac:dyDescent="0.35">
      <c r="C2426" s="126" t="s">
        <v>371</v>
      </c>
      <c r="D2426" s="126" t="s">
        <v>348</v>
      </c>
      <c r="E2426" s="126">
        <v>14.92</v>
      </c>
      <c r="F2426" s="126">
        <v>6.42</v>
      </c>
      <c r="G2426" s="126">
        <v>3.19</v>
      </c>
      <c r="H2426" s="126">
        <v>2660</v>
      </c>
      <c r="I2426" s="126">
        <v>-27.035</v>
      </c>
      <c r="J2426" s="126" t="s">
        <v>74</v>
      </c>
      <c r="K2426" s="126">
        <v>56.14</v>
      </c>
      <c r="L2426" s="126">
        <v>14.831384999999999</v>
      </c>
      <c r="M2426" s="126">
        <v>0.26036004054912271</v>
      </c>
      <c r="N2426" s="126">
        <v>14.767099999999999</v>
      </c>
      <c r="O2426" s="126">
        <v>0.69681928069829702</v>
      </c>
      <c r="P2426" s="126">
        <v>2146000</v>
      </c>
      <c r="Q2426" s="126">
        <v>2896000</v>
      </c>
      <c r="R2426" s="126">
        <v>0.74</v>
      </c>
      <c r="S2426" s="126">
        <v>32.100000000000009</v>
      </c>
      <c r="T2426" s="126">
        <v>6.33</v>
      </c>
      <c r="U2426" s="126">
        <v>17.1312</v>
      </c>
      <c r="V2426" s="126">
        <v>2.4192242513914919</v>
      </c>
      <c r="AC2426" s="126">
        <v>15.65</v>
      </c>
      <c r="AD2426" s="126">
        <v>14.55</v>
      </c>
      <c r="AH2426" s="77">
        <f>IF(AND(M2426&lt;Variables!$G$6,M2426&gt;Variables!$G$5),0,1)</f>
        <v>1</v>
      </c>
      <c r="AI2426" s="77">
        <f t="shared" si="74"/>
        <v>0</v>
      </c>
      <c r="AJ2426" s="77">
        <f>IF(I2426&gt;Variables!$G$7,0,1)</f>
        <v>1</v>
      </c>
      <c r="AK2426" s="77">
        <f>IF(F2426&gt;Variables!$G$8,0,1)</f>
        <v>1</v>
      </c>
      <c r="AL2426" s="77">
        <f>IF(G2426&gt;Variables!$G$9,0,1)</f>
        <v>1</v>
      </c>
      <c r="AM2426" s="77">
        <f>IF(AND(K2426&gt;Variables!$G$10,K2426&lt;Variables!$G$11),0,1)</f>
        <v>1</v>
      </c>
      <c r="AN2426" s="77">
        <f>IF(H2426&lt;Variables!$G$13,1,0)</f>
        <v>0</v>
      </c>
      <c r="AO2426" s="77">
        <f>IF(R2426&lt;Variables!$G$12,0,1)</f>
        <v>0</v>
      </c>
      <c r="AP2426" s="78">
        <f t="shared" si="75"/>
        <v>0</v>
      </c>
      <c r="AQ2426" s="77">
        <f>IF(V2426&lt;Variables!$G$15,1,0)</f>
        <v>1</v>
      </c>
      <c r="AR2426" s="126">
        <v>1</v>
      </c>
      <c r="AS2426" s="126">
        <v>0</v>
      </c>
      <c r="AT2426" s="126">
        <v>0</v>
      </c>
      <c r="AU2426" s="126">
        <v>0</v>
      </c>
      <c r="BA2426" s="126">
        <v>2</v>
      </c>
    </row>
    <row r="2427" spans="3:53" ht="14.5" x14ac:dyDescent="0.35">
      <c r="C2427" s="126" t="s">
        <v>371</v>
      </c>
      <c r="D2427" s="126" t="s">
        <v>130</v>
      </c>
      <c r="E2427" s="126">
        <v>15.41</v>
      </c>
      <c r="F2427" s="126">
        <v>8.6300000000000008</v>
      </c>
      <c r="G2427" s="126">
        <v>5.85</v>
      </c>
      <c r="H2427" s="126">
        <v>2590</v>
      </c>
      <c r="I2427" s="126">
        <v>452.37400000000002</v>
      </c>
      <c r="J2427" s="126" t="s">
        <v>75</v>
      </c>
      <c r="K2427" s="126">
        <v>59.86</v>
      </c>
      <c r="L2427" s="126">
        <v>15.333399999999999</v>
      </c>
      <c r="M2427" s="126">
        <v>0.23869461437122999</v>
      </c>
      <c r="N2427" s="126">
        <v>15.260173999999999</v>
      </c>
      <c r="O2427" s="126">
        <v>0.71969035215455734</v>
      </c>
      <c r="P2427" s="126">
        <v>365150</v>
      </c>
      <c r="Q2427" s="126">
        <v>1389000</v>
      </c>
      <c r="R2427" s="126">
        <v>0.26</v>
      </c>
      <c r="S2427" s="126">
        <v>32.100000000000009</v>
      </c>
      <c r="T2427" s="126">
        <v>6.33</v>
      </c>
      <c r="U2427" s="126">
        <v>17.1312</v>
      </c>
      <c r="V2427" s="126">
        <v>2.4561465485697891</v>
      </c>
      <c r="AC2427" s="126">
        <v>15.9</v>
      </c>
      <c r="AD2427" s="126">
        <v>15.22</v>
      </c>
      <c r="AH2427" s="77">
        <f>IF(AND(M2427&lt;Variables!$G$6,M2427&gt;Variables!$G$5),0,1)</f>
        <v>1</v>
      </c>
      <c r="AI2427" s="77">
        <f t="shared" si="74"/>
        <v>0</v>
      </c>
      <c r="AJ2427" s="77">
        <f>IF(I2427&gt;Variables!$G$7,0,1)</f>
        <v>0</v>
      </c>
      <c r="AK2427" s="77">
        <f>IF(F2427&gt;Variables!$G$8,0,1)</f>
        <v>1</v>
      </c>
      <c r="AL2427" s="77">
        <f>IF(G2427&gt;Variables!$G$9,0,1)</f>
        <v>1</v>
      </c>
      <c r="AM2427" s="77">
        <f>IF(AND(K2427&gt;Variables!$G$10,K2427&lt;Variables!$G$11),0,1)</f>
        <v>1</v>
      </c>
      <c r="AN2427" s="77">
        <f>IF(H2427&lt;Variables!$G$13,1,0)</f>
        <v>0</v>
      </c>
      <c r="AO2427" s="77">
        <f>IF(R2427&lt;Variables!$G$12,0,1)</f>
        <v>0</v>
      </c>
      <c r="AP2427" s="78">
        <f t="shared" si="75"/>
        <v>1</v>
      </c>
      <c r="AQ2427" s="77">
        <f>IF(V2427&lt;Variables!$G$15,1,0)</f>
        <v>1</v>
      </c>
      <c r="AR2427" s="126">
        <v>0</v>
      </c>
      <c r="AS2427" s="126">
        <v>1</v>
      </c>
      <c r="AT2427" s="126">
        <v>0</v>
      </c>
      <c r="AU2427" s="126">
        <v>0</v>
      </c>
      <c r="BA2427" s="126">
        <v>0.78</v>
      </c>
    </row>
    <row r="2428" spans="3:53" ht="14.5" x14ac:dyDescent="0.35">
      <c r="C2428" s="126" t="s">
        <v>371</v>
      </c>
      <c r="D2428" s="126" t="s">
        <v>343</v>
      </c>
      <c r="E2428" s="126">
        <v>52.43</v>
      </c>
      <c r="F2428" s="126">
        <v>7.21</v>
      </c>
      <c r="G2428" s="126">
        <v>4.88</v>
      </c>
      <c r="H2428" s="126">
        <v>10730</v>
      </c>
      <c r="I2428" s="126">
        <v>98.759</v>
      </c>
      <c r="J2428" s="126" t="s">
        <v>75</v>
      </c>
      <c r="K2428" s="126">
        <v>67.42</v>
      </c>
      <c r="L2428" s="126">
        <v>51.969715000000008</v>
      </c>
      <c r="M2428" s="126">
        <v>0.50083976793020513</v>
      </c>
      <c r="N2428" s="126">
        <v>51.819043999999991</v>
      </c>
      <c r="O2428" s="126">
        <v>0.79305978705436153</v>
      </c>
      <c r="P2428" s="126">
        <v>1355000</v>
      </c>
      <c r="Q2428" s="126">
        <v>1956000</v>
      </c>
      <c r="R2428" s="126">
        <v>0.69</v>
      </c>
      <c r="S2428" s="126">
        <v>32.100000000000009</v>
      </c>
      <c r="T2428" s="126">
        <v>6.33</v>
      </c>
      <c r="U2428" s="126">
        <v>17.1312</v>
      </c>
      <c r="V2428" s="126">
        <v>2.509252638182605</v>
      </c>
      <c r="AC2428" s="126">
        <v>52.327199999999998</v>
      </c>
      <c r="AD2428" s="126">
        <v>51.19</v>
      </c>
      <c r="AH2428" s="77">
        <f>IF(AND(M2428&lt;Variables!$G$6,M2428&gt;Variables!$G$5),0,1)</f>
        <v>1</v>
      </c>
      <c r="AI2428" s="77">
        <f t="shared" si="74"/>
        <v>0</v>
      </c>
      <c r="AJ2428" s="77">
        <f>IF(I2428&gt;Variables!$G$7,0,1)</f>
        <v>0</v>
      </c>
      <c r="AK2428" s="77">
        <f>IF(F2428&gt;Variables!$G$8,0,1)</f>
        <v>1</v>
      </c>
      <c r="AL2428" s="77">
        <f>IF(G2428&gt;Variables!$G$9,0,1)</f>
        <v>1</v>
      </c>
      <c r="AM2428" s="77">
        <f>IF(AND(K2428&gt;Variables!$G$10,K2428&lt;Variables!$G$11),0,1)</f>
        <v>0</v>
      </c>
      <c r="AN2428" s="77">
        <f>IF(H2428&lt;Variables!$G$13,1,0)</f>
        <v>0</v>
      </c>
      <c r="AO2428" s="77">
        <f>IF(R2428&lt;Variables!$G$12,0,1)</f>
        <v>0</v>
      </c>
      <c r="AP2428" s="78">
        <f t="shared" si="75"/>
        <v>1</v>
      </c>
      <c r="AQ2428" s="77">
        <f>IF(V2428&lt;Variables!$G$15,1,0)</f>
        <v>1</v>
      </c>
      <c r="AR2428" s="126">
        <v>0</v>
      </c>
      <c r="AS2428" s="126">
        <v>0</v>
      </c>
      <c r="AT2428" s="126">
        <v>0</v>
      </c>
      <c r="AU2428" s="126">
        <v>1</v>
      </c>
      <c r="BA2428" s="126">
        <v>-1.25</v>
      </c>
    </row>
    <row r="2429" spans="3:53" ht="14.5" x14ac:dyDescent="0.35">
      <c r="C2429" s="126" t="s">
        <v>371</v>
      </c>
      <c r="D2429" s="126" t="s">
        <v>277</v>
      </c>
      <c r="E2429" s="126">
        <v>23.01</v>
      </c>
      <c r="F2429" s="126">
        <v>7.67</v>
      </c>
      <c r="G2429" s="126">
        <v>3.76</v>
      </c>
      <c r="H2429" s="126">
        <v>2160</v>
      </c>
      <c r="I2429" s="126">
        <v>-2.8</v>
      </c>
      <c r="J2429" s="126" t="s">
        <v>75</v>
      </c>
      <c r="K2429" s="126">
        <v>51.82</v>
      </c>
      <c r="L2429" s="126">
        <v>22.943555</v>
      </c>
      <c r="M2429" s="126">
        <v>-0.1026649967714012</v>
      </c>
      <c r="N2429" s="126">
        <v>22.814364000000001</v>
      </c>
      <c r="O2429" s="126">
        <v>0.46302408430056141</v>
      </c>
      <c r="P2429" s="126">
        <v>885855</v>
      </c>
      <c r="Q2429" s="126">
        <v>2482000</v>
      </c>
      <c r="R2429" s="126">
        <v>0.36</v>
      </c>
      <c r="S2429" s="126">
        <v>32.100000000000009</v>
      </c>
      <c r="T2429" s="126">
        <v>6.33</v>
      </c>
      <c r="U2429" s="126">
        <v>17.1312</v>
      </c>
      <c r="V2429" s="126">
        <v>2.3890641135654862</v>
      </c>
      <c r="AC2429" s="126">
        <v>23.67</v>
      </c>
      <c r="AD2429" s="126">
        <v>22.73</v>
      </c>
      <c r="AH2429" s="77">
        <f>IF(AND(M2429&lt;Variables!$G$6,M2429&gt;Variables!$G$5),0,1)</f>
        <v>1</v>
      </c>
      <c r="AI2429" s="77">
        <f t="shared" si="74"/>
        <v>0</v>
      </c>
      <c r="AJ2429" s="77">
        <f>IF(I2429&gt;Variables!$G$7,0,1)</f>
        <v>1</v>
      </c>
      <c r="AK2429" s="77">
        <f>IF(F2429&gt;Variables!$G$8,0,1)</f>
        <v>1</v>
      </c>
      <c r="AL2429" s="77">
        <f>IF(G2429&gt;Variables!$G$9,0,1)</f>
        <v>1</v>
      </c>
      <c r="AM2429" s="77">
        <f>IF(AND(K2429&gt;Variables!$G$10,K2429&lt;Variables!$G$11),0,1)</f>
        <v>1</v>
      </c>
      <c r="AN2429" s="77">
        <f>IF(H2429&lt;Variables!$G$13,1,0)</f>
        <v>0</v>
      </c>
      <c r="AO2429" s="77">
        <f>IF(R2429&lt;Variables!$G$12,0,1)</f>
        <v>0</v>
      </c>
      <c r="AP2429" s="78">
        <f t="shared" si="75"/>
        <v>1</v>
      </c>
      <c r="AQ2429" s="77">
        <f>IF(V2429&lt;Variables!$G$15,1,0)</f>
        <v>1</v>
      </c>
      <c r="AR2429" s="126">
        <v>0</v>
      </c>
      <c r="AS2429" s="126">
        <v>1</v>
      </c>
      <c r="AT2429" s="126">
        <v>0</v>
      </c>
      <c r="AU2429" s="126">
        <v>0</v>
      </c>
      <c r="BA2429" s="126">
        <v>0.4</v>
      </c>
    </row>
    <row r="2430" spans="3:53" ht="14.5" x14ac:dyDescent="0.35">
      <c r="C2430" s="126" t="s">
        <v>371</v>
      </c>
      <c r="D2430" s="126" t="s">
        <v>183</v>
      </c>
      <c r="E2430" s="126">
        <v>39.409999999999997</v>
      </c>
      <c r="F2430" s="126">
        <v>8.09</v>
      </c>
      <c r="G2430" s="126">
        <v>5.95</v>
      </c>
      <c r="H2430" s="126">
        <v>5850</v>
      </c>
      <c r="I2430" s="126">
        <v>1167.8009999999999</v>
      </c>
      <c r="J2430" s="126" t="s">
        <v>75</v>
      </c>
      <c r="K2430" s="126">
        <v>65.709999999999994</v>
      </c>
      <c r="L2430" s="126">
        <v>38.606679999999997</v>
      </c>
      <c r="M2430" s="126">
        <v>1.8937655348763589</v>
      </c>
      <c r="N2430" s="126">
        <v>38.281658</v>
      </c>
      <c r="O2430" s="126">
        <v>2.7588721470736748</v>
      </c>
      <c r="P2430" s="126">
        <v>733492</v>
      </c>
      <c r="Q2430" s="126">
        <v>2201000</v>
      </c>
      <c r="R2430" s="126">
        <v>0.33</v>
      </c>
      <c r="S2430" s="126">
        <v>32.100000000000009</v>
      </c>
      <c r="T2430" s="126">
        <v>6.33</v>
      </c>
      <c r="U2430" s="126">
        <v>17.1312</v>
      </c>
      <c r="V2430" s="126">
        <v>2.3945966447684168</v>
      </c>
      <c r="AC2430" s="126">
        <v>42.89</v>
      </c>
      <c r="AD2430" s="126">
        <v>39.21</v>
      </c>
      <c r="AH2430" s="77">
        <f>IF(AND(M2430&lt;Variables!$G$6,M2430&gt;Variables!$G$5),0,1)</f>
        <v>1</v>
      </c>
      <c r="AI2430" s="77">
        <f t="shared" si="74"/>
        <v>0</v>
      </c>
      <c r="AJ2430" s="77">
        <f>IF(I2430&gt;Variables!$G$7,0,1)</f>
        <v>0</v>
      </c>
      <c r="AK2430" s="77">
        <f>IF(F2430&gt;Variables!$G$8,0,1)</f>
        <v>1</v>
      </c>
      <c r="AL2430" s="77">
        <f>IF(G2430&gt;Variables!$G$9,0,1)</f>
        <v>1</v>
      </c>
      <c r="AM2430" s="77">
        <f>IF(AND(K2430&gt;Variables!$G$10,K2430&lt;Variables!$G$11),0,1)</f>
        <v>0</v>
      </c>
      <c r="AN2430" s="77">
        <f>IF(H2430&lt;Variables!$G$13,1,0)</f>
        <v>0</v>
      </c>
      <c r="AO2430" s="77">
        <f>IF(R2430&lt;Variables!$G$12,0,1)</f>
        <v>0</v>
      </c>
      <c r="AP2430" s="78">
        <f t="shared" si="75"/>
        <v>1</v>
      </c>
      <c r="AQ2430" s="77">
        <f>IF(V2430&lt;Variables!$G$15,1,0)</f>
        <v>1</v>
      </c>
      <c r="AR2430" s="126">
        <v>1</v>
      </c>
      <c r="AS2430" s="126">
        <v>0</v>
      </c>
      <c r="AT2430" s="126">
        <v>0</v>
      </c>
      <c r="AU2430" s="126">
        <v>0</v>
      </c>
      <c r="BA2430" s="126">
        <v>2.36</v>
      </c>
    </row>
    <row r="2431" spans="3:53" ht="14.5" x14ac:dyDescent="0.35">
      <c r="C2431" s="126" t="s">
        <v>371</v>
      </c>
      <c r="D2431" s="126" t="s">
        <v>172</v>
      </c>
      <c r="E2431" s="126">
        <v>58.03</v>
      </c>
      <c r="F2431" s="126">
        <v>8.27</v>
      </c>
      <c r="G2431" s="126">
        <v>6.22</v>
      </c>
      <c r="H2431" s="126">
        <v>7410</v>
      </c>
      <c r="I2431" s="126">
        <v>142510.36199999999</v>
      </c>
      <c r="J2431" s="126" t="s">
        <v>75</v>
      </c>
      <c r="K2431" s="126">
        <v>60.53</v>
      </c>
      <c r="L2431" s="126">
        <v>57.761660000000013</v>
      </c>
      <c r="M2431" s="126">
        <v>0.23967455228952159</v>
      </c>
      <c r="N2431" s="126">
        <v>57.016486000000008</v>
      </c>
      <c r="O2431" s="126">
        <v>1.5497517682867969</v>
      </c>
      <c r="P2431" s="126">
        <v>439926</v>
      </c>
      <c r="Q2431" s="126">
        <v>1245000</v>
      </c>
      <c r="R2431" s="126">
        <v>0.35</v>
      </c>
      <c r="S2431" s="126">
        <v>32.100000000000009</v>
      </c>
      <c r="T2431" s="126">
        <v>6.33</v>
      </c>
      <c r="U2431" s="126">
        <v>17.1312</v>
      </c>
      <c r="V2431" s="126">
        <v>2.4625706051136338</v>
      </c>
      <c r="AC2431" s="126">
        <v>58.232100000000003</v>
      </c>
      <c r="AD2431" s="126">
        <v>54.424999999999997</v>
      </c>
      <c r="AH2431" s="77">
        <f>IF(AND(M2431&lt;Variables!$G$6,M2431&gt;Variables!$G$5),0,1)</f>
        <v>1</v>
      </c>
      <c r="AI2431" s="77">
        <f t="shared" si="74"/>
        <v>0</v>
      </c>
      <c r="AJ2431" s="77">
        <f>IF(I2431&gt;Variables!$G$7,0,1)</f>
        <v>0</v>
      </c>
      <c r="AK2431" s="77">
        <f>IF(F2431&gt;Variables!$G$8,0,1)</f>
        <v>1</v>
      </c>
      <c r="AL2431" s="77">
        <f>IF(G2431&gt;Variables!$G$9,0,1)</f>
        <v>1</v>
      </c>
      <c r="AM2431" s="77">
        <f>IF(AND(K2431&gt;Variables!$G$10,K2431&lt;Variables!$G$11),0,1)</f>
        <v>1</v>
      </c>
      <c r="AN2431" s="77">
        <f>IF(H2431&lt;Variables!$G$13,1,0)</f>
        <v>0</v>
      </c>
      <c r="AO2431" s="77">
        <f>IF(R2431&lt;Variables!$G$12,0,1)</f>
        <v>0</v>
      </c>
      <c r="AP2431" s="78">
        <f t="shared" si="75"/>
        <v>1</v>
      </c>
      <c r="AQ2431" s="77">
        <f>IF(V2431&lt;Variables!$G$15,1,0)</f>
        <v>1</v>
      </c>
      <c r="AR2431" s="126">
        <v>0</v>
      </c>
      <c r="AS2431" s="126">
        <v>0</v>
      </c>
      <c r="AT2431" s="126">
        <v>1</v>
      </c>
      <c r="AU2431" s="126">
        <v>0</v>
      </c>
      <c r="BA2431" s="126">
        <v>-2.25</v>
      </c>
    </row>
    <row r="2432" spans="3:53" ht="14.5" x14ac:dyDescent="0.35">
      <c r="C2432" s="126" t="s">
        <v>371</v>
      </c>
      <c r="D2432" s="126" t="s">
        <v>373</v>
      </c>
      <c r="E2432" s="126">
        <v>30.7</v>
      </c>
      <c r="F2432" s="126">
        <v>5.82</v>
      </c>
      <c r="G2432" s="126">
        <v>4.26</v>
      </c>
      <c r="H2432" s="126">
        <v>6320</v>
      </c>
      <c r="I2432" s="126">
        <v>305.11200000000002</v>
      </c>
      <c r="J2432" s="126" t="s">
        <v>75</v>
      </c>
      <c r="K2432" s="126">
        <v>71.38</v>
      </c>
      <c r="L2432" s="126">
        <v>30.41321428571429</v>
      </c>
      <c r="M2432" s="126">
        <v>0.51551839543431544</v>
      </c>
      <c r="N2432" s="126">
        <v>30.13910499999999</v>
      </c>
      <c r="O2432" s="126">
        <v>1.429687444268855</v>
      </c>
      <c r="P2432" s="126">
        <v>114632</v>
      </c>
      <c r="Q2432" s="126">
        <v>666260</v>
      </c>
      <c r="R2432" s="126">
        <v>0.17</v>
      </c>
      <c r="S2432" s="126">
        <v>32.100000000000009</v>
      </c>
      <c r="T2432" s="126">
        <v>6.33</v>
      </c>
      <c r="U2432" s="126">
        <v>17.1312</v>
      </c>
      <c r="V2432" s="126">
        <v>2.5432624115645219</v>
      </c>
      <c r="AC2432" s="126">
        <v>30.94</v>
      </c>
      <c r="AD2432" s="126">
        <v>30.065000000000001</v>
      </c>
      <c r="AH2432" s="77">
        <f>IF(AND(M2432&lt;Variables!$G$6,M2432&gt;Variables!$G$5),0,1)</f>
        <v>1</v>
      </c>
      <c r="AI2432" s="77">
        <f t="shared" si="74"/>
        <v>0</v>
      </c>
      <c r="AJ2432" s="77">
        <f>IF(I2432&gt;Variables!$G$7,0,1)</f>
        <v>0</v>
      </c>
      <c r="AK2432" s="77">
        <f>IF(F2432&gt;Variables!$G$8,0,1)</f>
        <v>1</v>
      </c>
      <c r="AL2432" s="77">
        <f>IF(G2432&gt;Variables!$G$9,0,1)</f>
        <v>1</v>
      </c>
      <c r="AM2432" s="77">
        <f>IF(AND(K2432&gt;Variables!$G$10,K2432&lt;Variables!$G$11),0,1)</f>
        <v>1</v>
      </c>
      <c r="AN2432" s="77">
        <f>IF(H2432&lt;Variables!$G$13,1,0)</f>
        <v>0</v>
      </c>
      <c r="AO2432" s="77">
        <f>IF(R2432&lt;Variables!$G$12,0,1)</f>
        <v>0</v>
      </c>
      <c r="AP2432" s="78">
        <f t="shared" si="75"/>
        <v>1</v>
      </c>
      <c r="AQ2432" s="77">
        <f>IF(V2432&lt;Variables!$G$15,1,0)</f>
        <v>1</v>
      </c>
      <c r="AR2432" s="126">
        <v>0</v>
      </c>
      <c r="AS2432" s="126">
        <v>1</v>
      </c>
      <c r="AT2432" s="126">
        <v>0</v>
      </c>
      <c r="AU2432" s="126">
        <v>0</v>
      </c>
      <c r="BA2432" s="126">
        <v>0.53</v>
      </c>
    </row>
    <row r="2433" spans="3:53" ht="14.5" x14ac:dyDescent="0.35">
      <c r="C2433" s="126" t="s">
        <v>371</v>
      </c>
      <c r="D2433" s="126" t="s">
        <v>120</v>
      </c>
      <c r="E2433" s="126">
        <v>12.81</v>
      </c>
      <c r="F2433" s="126">
        <v>11.32</v>
      </c>
      <c r="G2433" s="126">
        <v>5.53</v>
      </c>
      <c r="H2433" s="126">
        <v>6950</v>
      </c>
      <c r="I2433" s="126">
        <v>-51.73</v>
      </c>
      <c r="J2433" s="126" t="s">
        <v>75</v>
      </c>
      <c r="K2433" s="126">
        <v>70.739999999999995</v>
      </c>
      <c r="L2433" s="126">
        <v>12.463139999999999</v>
      </c>
      <c r="M2433" s="126">
        <v>1.7400109442724749</v>
      </c>
      <c r="N2433" s="126">
        <v>12.20635</v>
      </c>
      <c r="O2433" s="126">
        <v>3.8803573549832611</v>
      </c>
      <c r="P2433" s="126">
        <v>85302000</v>
      </c>
      <c r="Q2433" s="126">
        <v>30149000</v>
      </c>
      <c r="R2433" s="126">
        <v>2.83</v>
      </c>
      <c r="S2433" s="126">
        <v>32.100000000000009</v>
      </c>
      <c r="T2433" s="126">
        <v>6.33</v>
      </c>
      <c r="U2433" s="126">
        <v>17.1312</v>
      </c>
      <c r="V2433" s="126">
        <v>2.432404471118514</v>
      </c>
      <c r="AC2433" s="126">
        <v>13.96</v>
      </c>
      <c r="AD2433" s="126">
        <v>12.61</v>
      </c>
      <c r="AH2433" s="77">
        <f>IF(AND(M2433&lt;Variables!$G$6,M2433&gt;Variables!$G$5),0,1)</f>
        <v>1</v>
      </c>
      <c r="AI2433" s="77">
        <f t="shared" si="74"/>
        <v>0</v>
      </c>
      <c r="AJ2433" s="77">
        <f>IF(I2433&gt;Variables!$G$7,0,1)</f>
        <v>1</v>
      </c>
      <c r="AK2433" s="77">
        <f>IF(F2433&gt;Variables!$G$8,0,1)</f>
        <v>0</v>
      </c>
      <c r="AL2433" s="77">
        <f>IF(G2433&gt;Variables!$G$9,0,1)</f>
        <v>1</v>
      </c>
      <c r="AM2433" s="77">
        <f>IF(AND(K2433&gt;Variables!$G$10,K2433&lt;Variables!$G$11),0,1)</f>
        <v>1</v>
      </c>
      <c r="AN2433" s="77">
        <f>IF(H2433&lt;Variables!$G$13,1,0)</f>
        <v>0</v>
      </c>
      <c r="AO2433" s="77">
        <f>IF(R2433&lt;Variables!$G$12,0,1)</f>
        <v>1</v>
      </c>
      <c r="AP2433" s="78">
        <f t="shared" si="75"/>
        <v>1</v>
      </c>
      <c r="AQ2433" s="77">
        <f>IF(V2433&lt;Variables!$G$15,1,0)</f>
        <v>1</v>
      </c>
      <c r="AR2433" s="126">
        <v>1</v>
      </c>
      <c r="AS2433" s="126">
        <v>0</v>
      </c>
      <c r="AT2433" s="126">
        <v>0</v>
      </c>
      <c r="AU2433" s="126">
        <v>0</v>
      </c>
      <c r="BA2433" s="126">
        <v>1.65</v>
      </c>
    </row>
    <row r="2434" spans="3:53" ht="14.5" x14ac:dyDescent="0.35">
      <c r="C2434" s="126" t="s">
        <v>371</v>
      </c>
      <c r="D2434" s="126" t="s">
        <v>189</v>
      </c>
      <c r="E2434" s="126">
        <v>32.92</v>
      </c>
      <c r="F2434" s="126">
        <v>13.19</v>
      </c>
      <c r="G2434" s="126">
        <v>11.01</v>
      </c>
      <c r="H2434" s="126">
        <v>-99999</v>
      </c>
      <c r="I2434" s="126">
        <v>-99999</v>
      </c>
      <c r="J2434" s="126" t="s">
        <v>75</v>
      </c>
      <c r="K2434" s="126">
        <v>55.75</v>
      </c>
      <c r="L2434" s="126">
        <v>32.478389473684217</v>
      </c>
      <c r="M2434" s="126">
        <v>0.28206609933664062</v>
      </c>
      <c r="N2434" s="126">
        <v>31.992718367346939</v>
      </c>
      <c r="O2434" s="126">
        <v>1.804415698674303</v>
      </c>
      <c r="P2434" s="126">
        <v>542009</v>
      </c>
      <c r="Q2434" s="126">
        <v>2252000</v>
      </c>
      <c r="R2434" s="126">
        <v>0.24</v>
      </c>
      <c r="S2434" s="126">
        <v>32.100000000000009</v>
      </c>
      <c r="T2434" s="126">
        <v>6.33</v>
      </c>
      <c r="U2434" s="126">
        <v>17.1312</v>
      </c>
      <c r="V2434" s="126">
        <v>2.4145522917716629</v>
      </c>
      <c r="AC2434" s="126">
        <v>32.93</v>
      </c>
      <c r="AD2434" s="126">
        <v>29.51</v>
      </c>
      <c r="AH2434" s="77">
        <f>IF(AND(M2434&lt;Variables!$G$6,M2434&gt;Variables!$G$5),0,1)</f>
        <v>1</v>
      </c>
      <c r="AI2434" s="77">
        <f t="shared" si="74"/>
        <v>0</v>
      </c>
      <c r="AJ2434" s="77">
        <f>IF(I2434&gt;Variables!$G$7,0,1)</f>
        <v>1</v>
      </c>
      <c r="AK2434" s="77">
        <f>IF(F2434&gt;Variables!$G$8,0,1)</f>
        <v>0</v>
      </c>
      <c r="AL2434" s="77">
        <f>IF(G2434&gt;Variables!$G$9,0,1)</f>
        <v>0</v>
      </c>
      <c r="AM2434" s="77">
        <f>IF(AND(K2434&gt;Variables!$G$10,K2434&lt;Variables!$G$11),0,1)</f>
        <v>1</v>
      </c>
      <c r="AN2434" s="77">
        <f>IF(H2434&lt;Variables!$G$13,1,0)</f>
        <v>1</v>
      </c>
      <c r="AO2434" s="77">
        <f>IF(R2434&lt;Variables!$G$12,0,1)</f>
        <v>0</v>
      </c>
      <c r="AP2434" s="78">
        <f t="shared" si="75"/>
        <v>1</v>
      </c>
      <c r="AQ2434" s="77">
        <f>IF(V2434&lt;Variables!$G$15,1,0)</f>
        <v>1</v>
      </c>
      <c r="AR2434" s="126">
        <v>0</v>
      </c>
      <c r="AS2434" s="126">
        <v>0</v>
      </c>
      <c r="AT2434" s="126">
        <v>1</v>
      </c>
      <c r="AU2434" s="126">
        <v>0</v>
      </c>
      <c r="BA2434" s="126">
        <v>-2.25</v>
      </c>
    </row>
    <row r="2435" spans="3:53" ht="14.5" x14ac:dyDescent="0.35">
      <c r="C2435" s="126" t="s">
        <v>371</v>
      </c>
      <c r="D2435" s="126" t="s">
        <v>82</v>
      </c>
      <c r="E2435" s="126">
        <v>31.18</v>
      </c>
      <c r="F2435" s="126">
        <v>6.09</v>
      </c>
      <c r="G2435" s="126">
        <v>7.08</v>
      </c>
      <c r="H2435" s="126">
        <v>4150</v>
      </c>
      <c r="I2435" s="126">
        <v>42.982999999999997</v>
      </c>
      <c r="J2435" s="126" t="s">
        <v>74</v>
      </c>
      <c r="K2435" s="126">
        <v>72.92</v>
      </c>
      <c r="L2435" s="126">
        <v>30.38102499999999</v>
      </c>
      <c r="M2435" s="126">
        <v>2.1032042203974548</v>
      </c>
      <c r="N2435" s="126">
        <v>29.531154000000001</v>
      </c>
      <c r="O2435" s="126">
        <v>5.0416113098729651</v>
      </c>
      <c r="P2435" s="126">
        <v>5572000</v>
      </c>
      <c r="Q2435" s="126">
        <v>15559000</v>
      </c>
      <c r="R2435" s="126">
        <v>0.36</v>
      </c>
      <c r="S2435" s="126">
        <v>32.100000000000009</v>
      </c>
      <c r="T2435" s="126">
        <v>6.33</v>
      </c>
      <c r="U2435" s="126">
        <v>17.1312</v>
      </c>
      <c r="V2435" s="126">
        <v>2.4105505774370659</v>
      </c>
      <c r="AC2435" s="126">
        <v>32.43</v>
      </c>
      <c r="AD2435" s="126">
        <v>30.53</v>
      </c>
      <c r="AH2435" s="77">
        <f>IF(AND(M2435&lt;Variables!$G$6,M2435&gt;Variables!$G$5),0,1)</f>
        <v>1</v>
      </c>
      <c r="AI2435" s="77">
        <f t="shared" ref="AI2435:AI2498" si="76">IF(L2435&gt;N2435,0,1)</f>
        <v>0</v>
      </c>
      <c r="AJ2435" s="77">
        <f>IF(I2435&gt;Variables!$G$7,0,1)</f>
        <v>1</v>
      </c>
      <c r="AK2435" s="77">
        <f>IF(F2435&gt;Variables!$G$8,0,1)</f>
        <v>1</v>
      </c>
      <c r="AL2435" s="77">
        <f>IF(G2435&gt;Variables!$G$9,0,1)</f>
        <v>1</v>
      </c>
      <c r="AM2435" s="77">
        <f>IF(AND(K2435&gt;Variables!$G$10,K2435&lt;Variables!$G$11),0,1)</f>
        <v>1</v>
      </c>
      <c r="AN2435" s="77">
        <f>IF(H2435&lt;Variables!$G$13,1,0)</f>
        <v>0</v>
      </c>
      <c r="AO2435" s="77">
        <f>IF(R2435&lt;Variables!$G$12,0,1)</f>
        <v>0</v>
      </c>
      <c r="AP2435" s="78">
        <f t="shared" ref="AP2435:AP2498" si="77">IF(J2435="Pass", 0,1)</f>
        <v>0</v>
      </c>
      <c r="AQ2435" s="77">
        <f>IF(V2435&lt;Variables!$G$15,1,0)</f>
        <v>1</v>
      </c>
      <c r="AR2435" s="126">
        <v>0</v>
      </c>
      <c r="AS2435" s="126">
        <v>0</v>
      </c>
      <c r="AT2435" s="126">
        <v>0</v>
      </c>
      <c r="AU2435" s="126">
        <v>1</v>
      </c>
      <c r="BA2435" s="126">
        <v>-1.41</v>
      </c>
    </row>
    <row r="2436" spans="3:53" ht="14.5" x14ac:dyDescent="0.35">
      <c r="C2436" s="126" t="s">
        <v>374</v>
      </c>
      <c r="D2436" s="126" t="s">
        <v>372</v>
      </c>
      <c r="E2436" s="126">
        <v>3.38</v>
      </c>
      <c r="F2436" s="126">
        <v>39.85</v>
      </c>
      <c r="G2436" s="126">
        <v>0</v>
      </c>
      <c r="H2436" s="126">
        <v>-99999</v>
      </c>
      <c r="I2436" s="126">
        <v>7.7759999999999998</v>
      </c>
      <c r="J2436" s="126" t="s">
        <v>75</v>
      </c>
      <c r="K2436" s="126"/>
      <c r="L2436" s="126">
        <v>-99999</v>
      </c>
      <c r="M2436" s="126">
        <v>-99999</v>
      </c>
      <c r="N2436" s="126">
        <v>3.47</v>
      </c>
      <c r="O2436" s="126">
        <v>0</v>
      </c>
      <c r="P2436" s="126">
        <v>21500</v>
      </c>
      <c r="Q2436" s="126">
        <v>2017</v>
      </c>
      <c r="R2436" s="126">
        <v>10.66</v>
      </c>
      <c r="S2436" s="126">
        <v>32.308000000000007</v>
      </c>
      <c r="T2436" s="126">
        <v>6.5220000000000002</v>
      </c>
      <c r="U2436" s="126">
        <v>17.353999999999999</v>
      </c>
      <c r="V2436" s="126">
        <v>-99999</v>
      </c>
      <c r="AC2436" s="126">
        <v>3.48</v>
      </c>
      <c r="AD2436" s="126">
        <v>3.1301000000000001</v>
      </c>
      <c r="AH2436" s="77">
        <f>IF(AND(M2436&lt;Variables!$G$6,M2436&gt;Variables!$G$5),0,1)</f>
        <v>1</v>
      </c>
      <c r="AI2436" s="77">
        <f t="shared" si="76"/>
        <v>1</v>
      </c>
      <c r="AJ2436" s="77">
        <f>IF(I2436&gt;Variables!$G$7,0,1)</f>
        <v>1</v>
      </c>
      <c r="AK2436" s="77">
        <f>IF(F2436&gt;Variables!$G$8,0,1)</f>
        <v>0</v>
      </c>
      <c r="AL2436" s="77">
        <f>IF(G2436&gt;Variables!$G$9,0,1)</f>
        <v>1</v>
      </c>
      <c r="AM2436" s="77">
        <f>IF(AND(K2436&gt;Variables!$G$10,K2436&lt;Variables!$G$11),0,1)</f>
        <v>1</v>
      </c>
      <c r="AN2436" s="77">
        <f>IF(H2436&lt;Variables!$G$13,1,0)</f>
        <v>1</v>
      </c>
      <c r="AO2436" s="77">
        <f>IF(R2436&lt;Variables!$G$12,0,1)</f>
        <v>1</v>
      </c>
      <c r="AP2436" s="78">
        <f t="shared" si="77"/>
        <v>1</v>
      </c>
      <c r="AQ2436" s="77">
        <f>IF(V2436&lt;Variables!$G$15,1,0)</f>
        <v>1</v>
      </c>
      <c r="AR2436" s="126">
        <v>1</v>
      </c>
      <c r="AS2436" s="126">
        <v>0</v>
      </c>
      <c r="AT2436" s="126">
        <v>0</v>
      </c>
      <c r="AU2436" s="126">
        <v>0</v>
      </c>
      <c r="BA2436" s="126">
        <v>2</v>
      </c>
    </row>
    <row r="2437" spans="3:53" ht="14.5" x14ac:dyDescent="0.35">
      <c r="C2437" s="126" t="s">
        <v>374</v>
      </c>
      <c r="D2437" s="126" t="s">
        <v>354</v>
      </c>
      <c r="E2437" s="126">
        <v>9.1199999999999992</v>
      </c>
      <c r="F2437" s="126">
        <v>16.13</v>
      </c>
      <c r="G2437" s="126">
        <v>14.46</v>
      </c>
      <c r="H2437" s="126">
        <v>-99999</v>
      </c>
      <c r="I2437" s="126">
        <v>-62.158000000000001</v>
      </c>
      <c r="J2437" s="126" t="s">
        <v>75</v>
      </c>
      <c r="K2437" s="126">
        <v>53.37</v>
      </c>
      <c r="L2437" s="126">
        <v>9.0251333333333346</v>
      </c>
      <c r="M2437" s="126">
        <v>0.44505344334709013</v>
      </c>
      <c r="N2437" s="126">
        <v>9.0354500000000009</v>
      </c>
      <c r="O2437" s="126">
        <v>0.33036539408662219</v>
      </c>
      <c r="P2437" s="126">
        <v>7910</v>
      </c>
      <c r="Q2437" s="126">
        <v>9370</v>
      </c>
      <c r="R2437" s="126">
        <v>0.84</v>
      </c>
      <c r="S2437" s="126">
        <v>32.308000000000007</v>
      </c>
      <c r="T2437" s="126">
        <v>6.5220000000000002</v>
      </c>
      <c r="U2437" s="126">
        <v>17.353999999999999</v>
      </c>
      <c r="V2437" s="126">
        <v>2.386010301132393</v>
      </c>
      <c r="AC2437" s="126">
        <v>10.32</v>
      </c>
      <c r="AD2437" s="126">
        <v>9</v>
      </c>
      <c r="AH2437" s="77">
        <f>IF(AND(M2437&lt;Variables!$G$6,M2437&gt;Variables!$G$5),0,1)</f>
        <v>1</v>
      </c>
      <c r="AI2437" s="77">
        <f t="shared" si="76"/>
        <v>1</v>
      </c>
      <c r="AJ2437" s="77">
        <f>IF(I2437&gt;Variables!$G$7,0,1)</f>
        <v>1</v>
      </c>
      <c r="AK2437" s="77">
        <f>IF(F2437&gt;Variables!$G$8,0,1)</f>
        <v>0</v>
      </c>
      <c r="AL2437" s="77">
        <f>IF(G2437&gt;Variables!$G$9,0,1)</f>
        <v>0</v>
      </c>
      <c r="AM2437" s="77">
        <f>IF(AND(K2437&gt;Variables!$G$10,K2437&lt;Variables!$G$11),0,1)</f>
        <v>1</v>
      </c>
      <c r="AN2437" s="77">
        <f>IF(H2437&lt;Variables!$G$13,1,0)</f>
        <v>1</v>
      </c>
      <c r="AO2437" s="77">
        <f>IF(R2437&lt;Variables!$G$12,0,1)</f>
        <v>0</v>
      </c>
      <c r="AP2437" s="78">
        <f t="shared" si="77"/>
        <v>1</v>
      </c>
      <c r="AQ2437" s="77">
        <f>IF(V2437&lt;Variables!$G$15,1,0)</f>
        <v>1</v>
      </c>
      <c r="AR2437" s="126">
        <v>1</v>
      </c>
      <c r="AS2437" s="126">
        <v>0</v>
      </c>
      <c r="AT2437" s="126">
        <v>0</v>
      </c>
      <c r="AU2437" s="126">
        <v>0</v>
      </c>
      <c r="BA2437" s="126">
        <v>2</v>
      </c>
    </row>
    <row r="2438" spans="3:53" ht="14.5" x14ac:dyDescent="0.35">
      <c r="C2438" s="126" t="s">
        <v>374</v>
      </c>
      <c r="D2438" s="126" t="s">
        <v>124</v>
      </c>
      <c r="E2438" s="126">
        <v>6.03</v>
      </c>
      <c r="F2438" s="126">
        <v>6</v>
      </c>
      <c r="G2438" s="126">
        <v>4.5199999999999996</v>
      </c>
      <c r="H2438" s="126">
        <v>2970</v>
      </c>
      <c r="I2438" s="126">
        <v>292.27</v>
      </c>
      <c r="J2438" s="126" t="s">
        <v>75</v>
      </c>
      <c r="K2438" s="126">
        <v>43.02</v>
      </c>
      <c r="L2438" s="126">
        <v>6.0306842105263163</v>
      </c>
      <c r="M2438" s="126">
        <v>-0.34298281595002222</v>
      </c>
      <c r="N2438" s="126">
        <v>6.0301448979591834</v>
      </c>
      <c r="O2438" s="126">
        <v>-0.33406988223452749</v>
      </c>
      <c r="P2438" s="126">
        <v>680921</v>
      </c>
      <c r="Q2438" s="126">
        <v>2342000</v>
      </c>
      <c r="R2438" s="126">
        <v>0.28999999999999998</v>
      </c>
      <c r="S2438" s="126">
        <v>32.308000000000007</v>
      </c>
      <c r="T2438" s="126">
        <v>6.5220000000000002</v>
      </c>
      <c r="U2438" s="126">
        <v>17.353999999999999</v>
      </c>
      <c r="V2438" s="126">
        <v>2.2966908232949041</v>
      </c>
      <c r="AC2438" s="126">
        <v>6.14</v>
      </c>
      <c r="AD2438" s="126">
        <v>5.98</v>
      </c>
      <c r="AH2438" s="77">
        <f>IF(AND(M2438&lt;Variables!$G$6,M2438&gt;Variables!$G$5),0,1)</f>
        <v>1</v>
      </c>
      <c r="AI2438" s="77">
        <f t="shared" si="76"/>
        <v>0</v>
      </c>
      <c r="AJ2438" s="77">
        <f>IF(I2438&gt;Variables!$G$7,0,1)</f>
        <v>0</v>
      </c>
      <c r="AK2438" s="77">
        <f>IF(F2438&gt;Variables!$G$8,0,1)</f>
        <v>1</v>
      </c>
      <c r="AL2438" s="77">
        <f>IF(G2438&gt;Variables!$G$9,0,1)</f>
        <v>1</v>
      </c>
      <c r="AM2438" s="77">
        <f>IF(AND(K2438&gt;Variables!$G$10,K2438&lt;Variables!$G$11),0,1)</f>
        <v>1</v>
      </c>
      <c r="AN2438" s="77">
        <f>IF(H2438&lt;Variables!$G$13,1,0)</f>
        <v>0</v>
      </c>
      <c r="AO2438" s="77">
        <f>IF(R2438&lt;Variables!$G$12,0,1)</f>
        <v>0</v>
      </c>
      <c r="AP2438" s="78">
        <f t="shared" si="77"/>
        <v>1</v>
      </c>
      <c r="AQ2438" s="77">
        <f>IF(V2438&lt;Variables!$G$15,1,0)</f>
        <v>1</v>
      </c>
      <c r="AR2438" s="126">
        <v>0</v>
      </c>
      <c r="AS2438" s="126">
        <v>0</v>
      </c>
      <c r="AT2438" s="126">
        <v>0</v>
      </c>
      <c r="AU2438" s="126">
        <v>1</v>
      </c>
      <c r="BA2438" s="126">
        <v>-0.79</v>
      </c>
    </row>
    <row r="2439" spans="3:53" ht="14.5" x14ac:dyDescent="0.35">
      <c r="C2439" s="126" t="s">
        <v>374</v>
      </c>
      <c r="D2439" s="126" t="s">
        <v>153</v>
      </c>
      <c r="E2439" s="126">
        <v>7.47</v>
      </c>
      <c r="F2439" s="126">
        <v>7.02</v>
      </c>
      <c r="G2439" s="126">
        <v>4.4800000000000004</v>
      </c>
      <c r="H2439" s="126">
        <v>-99999</v>
      </c>
      <c r="I2439" s="126">
        <v>399.34699999999998</v>
      </c>
      <c r="J2439" s="126" t="s">
        <v>75</v>
      </c>
      <c r="K2439" s="126">
        <v>45.22</v>
      </c>
      <c r="L2439" s="126">
        <v>7.4794200000000002</v>
      </c>
      <c r="M2439" s="126">
        <v>-0.25964580141241178</v>
      </c>
      <c r="N2439" s="126">
        <v>7.5548086956521727</v>
      </c>
      <c r="O2439" s="126">
        <v>-1.254945022059071</v>
      </c>
      <c r="P2439" s="126">
        <v>27660</v>
      </c>
      <c r="Q2439" s="126">
        <v>86571</v>
      </c>
      <c r="R2439" s="126">
        <v>0.32</v>
      </c>
      <c r="S2439" s="126">
        <v>32.308000000000007</v>
      </c>
      <c r="T2439" s="126">
        <v>6.5220000000000002</v>
      </c>
      <c r="U2439" s="126">
        <v>17.353999999999999</v>
      </c>
      <c r="V2439" s="126">
        <v>2.3206456740207129</v>
      </c>
      <c r="AC2439" s="126">
        <v>7.66</v>
      </c>
      <c r="AD2439" s="126">
        <v>7.45</v>
      </c>
      <c r="AH2439" s="77">
        <f>IF(AND(M2439&lt;Variables!$G$6,M2439&gt;Variables!$G$5),0,1)</f>
        <v>1</v>
      </c>
      <c r="AI2439" s="77">
        <f t="shared" si="76"/>
        <v>1</v>
      </c>
      <c r="AJ2439" s="77">
        <f>IF(I2439&gt;Variables!$G$7,0,1)</f>
        <v>0</v>
      </c>
      <c r="AK2439" s="77">
        <f>IF(F2439&gt;Variables!$G$8,0,1)</f>
        <v>1</v>
      </c>
      <c r="AL2439" s="77">
        <f>IF(G2439&gt;Variables!$G$9,0,1)</f>
        <v>1</v>
      </c>
      <c r="AM2439" s="77">
        <f>IF(AND(K2439&gt;Variables!$G$10,K2439&lt;Variables!$G$11),0,1)</f>
        <v>1</v>
      </c>
      <c r="AN2439" s="77">
        <f>IF(H2439&lt;Variables!$G$13,1,0)</f>
        <v>1</v>
      </c>
      <c r="AO2439" s="77">
        <f>IF(R2439&lt;Variables!$G$12,0,1)</f>
        <v>0</v>
      </c>
      <c r="AP2439" s="78">
        <f t="shared" si="77"/>
        <v>1</v>
      </c>
      <c r="AQ2439" s="77">
        <f>IF(V2439&lt;Variables!$G$15,1,0)</f>
        <v>1</v>
      </c>
      <c r="AR2439" s="126">
        <v>1</v>
      </c>
      <c r="AS2439" s="126">
        <v>0</v>
      </c>
      <c r="AT2439" s="126">
        <v>0</v>
      </c>
      <c r="AU2439" s="126">
        <v>0</v>
      </c>
      <c r="BA2439" s="126">
        <v>2</v>
      </c>
    </row>
    <row r="2440" spans="3:53" ht="14.5" x14ac:dyDescent="0.35">
      <c r="C2440" s="126" t="s">
        <v>374</v>
      </c>
      <c r="D2440" s="126" t="s">
        <v>342</v>
      </c>
      <c r="E2440" s="126">
        <v>6.67</v>
      </c>
      <c r="F2440" s="126">
        <v>41.96</v>
      </c>
      <c r="G2440" s="126">
        <v>-9.4700000000000006</v>
      </c>
      <c r="H2440" s="126">
        <v>43.4</v>
      </c>
      <c r="I2440" s="126">
        <v>-66.135999999999996</v>
      </c>
      <c r="J2440" s="126" t="s">
        <v>75</v>
      </c>
      <c r="K2440" s="126">
        <v>50.48</v>
      </c>
      <c r="L2440" s="126">
        <v>6.723135000000001</v>
      </c>
      <c r="M2440" s="126">
        <v>-0.49136303227587741</v>
      </c>
      <c r="N2440" s="126">
        <v>6.6453380000000006</v>
      </c>
      <c r="O2440" s="126">
        <v>0.67358500049206704</v>
      </c>
      <c r="P2440" s="126">
        <v>48200000</v>
      </c>
      <c r="Q2440" s="126">
        <v>3560000</v>
      </c>
      <c r="R2440" s="126">
        <v>13.54</v>
      </c>
      <c r="S2440" s="126">
        <v>32.308000000000007</v>
      </c>
      <c r="T2440" s="126">
        <v>6.5220000000000002</v>
      </c>
      <c r="U2440" s="126">
        <v>17.353999999999999</v>
      </c>
      <c r="V2440" s="126">
        <v>2.3854293859290352</v>
      </c>
      <c r="AC2440" s="126">
        <v>7.3</v>
      </c>
      <c r="AD2440" s="126">
        <v>6</v>
      </c>
      <c r="AH2440" s="77">
        <f>IF(AND(M2440&lt;Variables!$G$6,M2440&gt;Variables!$G$5),0,1)</f>
        <v>1</v>
      </c>
      <c r="AI2440" s="77">
        <f t="shared" si="76"/>
        <v>0</v>
      </c>
      <c r="AJ2440" s="77">
        <f>IF(I2440&gt;Variables!$G$7,0,1)</f>
        <v>1</v>
      </c>
      <c r="AK2440" s="77">
        <f>IF(F2440&gt;Variables!$G$8,0,1)</f>
        <v>0</v>
      </c>
      <c r="AL2440" s="77">
        <f>IF(G2440&gt;Variables!$G$9,0,1)</f>
        <v>1</v>
      </c>
      <c r="AM2440" s="77">
        <f>IF(AND(K2440&gt;Variables!$G$10,K2440&lt;Variables!$G$11),0,1)</f>
        <v>1</v>
      </c>
      <c r="AN2440" s="77">
        <f>IF(H2440&lt;Variables!$G$13,1,0)</f>
        <v>1</v>
      </c>
      <c r="AO2440" s="77">
        <f>IF(R2440&lt;Variables!$G$12,0,1)</f>
        <v>1</v>
      </c>
      <c r="AP2440" s="78">
        <f t="shared" si="77"/>
        <v>1</v>
      </c>
      <c r="AQ2440" s="77">
        <f>IF(V2440&lt;Variables!$G$15,1,0)</f>
        <v>1</v>
      </c>
      <c r="AR2440" s="126">
        <v>0</v>
      </c>
      <c r="AS2440" s="126">
        <v>0</v>
      </c>
      <c r="AT2440" s="126">
        <v>1</v>
      </c>
      <c r="AU2440" s="126">
        <v>0</v>
      </c>
      <c r="BA2440" s="126">
        <v>-2.25</v>
      </c>
    </row>
    <row r="2441" spans="3:53" ht="14.5" x14ac:dyDescent="0.35">
      <c r="C2441" s="126" t="s">
        <v>374</v>
      </c>
      <c r="D2441" s="126" t="s">
        <v>82</v>
      </c>
      <c r="E2441" s="126">
        <v>31.15</v>
      </c>
      <c r="F2441" s="126">
        <v>6.27</v>
      </c>
      <c r="G2441" s="126">
        <v>6.94</v>
      </c>
      <c r="H2441" s="126">
        <v>4150</v>
      </c>
      <c r="I2441" s="126">
        <v>42.91</v>
      </c>
      <c r="J2441" s="126" t="s">
        <v>74</v>
      </c>
      <c r="K2441" s="126">
        <v>64.760000000000005</v>
      </c>
      <c r="L2441" s="126">
        <v>30.739909999999998</v>
      </c>
      <c r="M2441" s="126">
        <v>0.78428986942382006</v>
      </c>
      <c r="N2441" s="126">
        <v>29.757933999999999</v>
      </c>
      <c r="O2441" s="126">
        <v>4.1100501130219689</v>
      </c>
      <c r="P2441" s="126">
        <v>6616000</v>
      </c>
      <c r="Q2441" s="126">
        <v>15559000</v>
      </c>
      <c r="R2441" s="126">
        <v>0.43</v>
      </c>
      <c r="S2441" s="126">
        <v>32.308000000000007</v>
      </c>
      <c r="T2441" s="126">
        <v>6.5220000000000002</v>
      </c>
      <c r="U2441" s="126">
        <v>17.353999999999999</v>
      </c>
      <c r="V2441" s="126">
        <v>2.466090233245835</v>
      </c>
      <c r="AC2441" s="126">
        <v>32.43</v>
      </c>
      <c r="AD2441" s="126">
        <v>30.53</v>
      </c>
      <c r="AH2441" s="77">
        <f>IF(AND(M2441&lt;Variables!$G$6,M2441&gt;Variables!$G$5),0,1)</f>
        <v>1</v>
      </c>
      <c r="AI2441" s="77">
        <f t="shared" si="76"/>
        <v>0</v>
      </c>
      <c r="AJ2441" s="77">
        <f>IF(I2441&gt;Variables!$G$7,0,1)</f>
        <v>1</v>
      </c>
      <c r="AK2441" s="77">
        <f>IF(F2441&gt;Variables!$G$8,0,1)</f>
        <v>1</v>
      </c>
      <c r="AL2441" s="77">
        <f>IF(G2441&gt;Variables!$G$9,0,1)</f>
        <v>1</v>
      </c>
      <c r="AM2441" s="77">
        <f>IF(AND(K2441&gt;Variables!$G$10,K2441&lt;Variables!$G$11),0,1)</f>
        <v>0</v>
      </c>
      <c r="AN2441" s="77">
        <f>IF(H2441&lt;Variables!$G$13,1,0)</f>
        <v>0</v>
      </c>
      <c r="AO2441" s="77">
        <f>IF(R2441&lt;Variables!$G$12,0,1)</f>
        <v>0</v>
      </c>
      <c r="AP2441" s="78">
        <f t="shared" si="77"/>
        <v>0</v>
      </c>
      <c r="AQ2441" s="77">
        <f>IF(V2441&lt;Variables!$G$15,1,0)</f>
        <v>1</v>
      </c>
      <c r="AR2441" s="126">
        <v>0</v>
      </c>
      <c r="AS2441" s="126">
        <v>0</v>
      </c>
      <c r="AT2441" s="126">
        <v>1</v>
      </c>
      <c r="AU2441" s="126">
        <v>0</v>
      </c>
      <c r="BA2441" s="126">
        <v>-1.69</v>
      </c>
    </row>
    <row r="2442" spans="3:53" ht="14.5" x14ac:dyDescent="0.35">
      <c r="C2442" s="126" t="s">
        <v>374</v>
      </c>
      <c r="D2442" s="126" t="s">
        <v>347</v>
      </c>
      <c r="E2442" s="126">
        <v>4.3099999999999996</v>
      </c>
      <c r="F2442" s="126">
        <v>15.19</v>
      </c>
      <c r="G2442" s="126">
        <v>-13.21</v>
      </c>
      <c r="H2442" s="126">
        <v>186.8</v>
      </c>
      <c r="I2442" s="126">
        <v>-42.968000000000004</v>
      </c>
      <c r="J2442" s="126" t="s">
        <v>74</v>
      </c>
      <c r="K2442" s="126">
        <v>37.81</v>
      </c>
      <c r="L2442" s="126">
        <v>4.3671600000000002</v>
      </c>
      <c r="M2442" s="126">
        <v>-0.43872905961769859</v>
      </c>
      <c r="N2442" s="126">
        <v>4.4239459999999999</v>
      </c>
      <c r="O2442" s="126">
        <v>-1.7167026903131291</v>
      </c>
      <c r="P2442" s="126">
        <v>16940000</v>
      </c>
      <c r="Q2442" s="126">
        <v>232520</v>
      </c>
      <c r="R2442" s="126">
        <v>72.849999999999994</v>
      </c>
      <c r="S2442" s="126">
        <v>32.308000000000007</v>
      </c>
      <c r="T2442" s="126">
        <v>6.5220000000000002</v>
      </c>
      <c r="U2442" s="126">
        <v>17.353999999999999</v>
      </c>
      <c r="V2442" s="126">
        <v>2.236673221850356</v>
      </c>
      <c r="AC2442" s="126">
        <v>4.4800000000000004</v>
      </c>
      <c r="AD2442" s="126">
        <v>4.01</v>
      </c>
      <c r="AH2442" s="77">
        <f>IF(AND(M2442&lt;Variables!$G$6,M2442&gt;Variables!$G$5),0,1)</f>
        <v>1</v>
      </c>
      <c r="AI2442" s="77">
        <f t="shared" si="76"/>
        <v>1</v>
      </c>
      <c r="AJ2442" s="77">
        <f>IF(I2442&gt;Variables!$G$7,0,1)</f>
        <v>1</v>
      </c>
      <c r="AK2442" s="77">
        <f>IF(F2442&gt;Variables!$G$8,0,1)</f>
        <v>0</v>
      </c>
      <c r="AL2442" s="77">
        <f>IF(G2442&gt;Variables!$G$9,0,1)</f>
        <v>1</v>
      </c>
      <c r="AM2442" s="77">
        <f>IF(AND(K2442&gt;Variables!$G$10,K2442&lt;Variables!$G$11),0,1)</f>
        <v>1</v>
      </c>
      <c r="AN2442" s="77">
        <f>IF(H2442&lt;Variables!$G$13,1,0)</f>
        <v>1</v>
      </c>
      <c r="AO2442" s="77">
        <f>IF(R2442&lt;Variables!$G$12,0,1)</f>
        <v>1</v>
      </c>
      <c r="AP2442" s="78">
        <f t="shared" si="77"/>
        <v>0</v>
      </c>
      <c r="AQ2442" s="77">
        <f>IF(V2442&lt;Variables!$G$15,1,0)</f>
        <v>1</v>
      </c>
      <c r="AR2442" s="126">
        <v>1</v>
      </c>
      <c r="AS2442" s="126">
        <v>0</v>
      </c>
      <c r="AT2442" s="126">
        <v>0</v>
      </c>
      <c r="AU2442" s="126">
        <v>0</v>
      </c>
      <c r="BA2442" s="126">
        <v>2</v>
      </c>
    </row>
    <row r="2443" spans="3:53" ht="14.5" x14ac:dyDescent="0.35">
      <c r="C2443" s="126" t="s">
        <v>374</v>
      </c>
      <c r="D2443" s="126" t="s">
        <v>349</v>
      </c>
      <c r="E2443" s="126">
        <v>111.02</v>
      </c>
      <c r="F2443" s="126">
        <v>7.16</v>
      </c>
      <c r="G2443" s="126">
        <v>4.67</v>
      </c>
      <c r="H2443" s="126">
        <v>9080</v>
      </c>
      <c r="I2443" s="126">
        <v>-0.747</v>
      </c>
      <c r="J2443" s="126" t="s">
        <v>74</v>
      </c>
      <c r="K2443" s="126">
        <v>69.709999999999994</v>
      </c>
      <c r="L2443" s="126">
        <v>109.8648</v>
      </c>
      <c r="M2443" s="126">
        <v>0.62367564497453265</v>
      </c>
      <c r="N2443" s="126">
        <v>108.94701999999999</v>
      </c>
      <c r="O2443" s="126">
        <v>1.471339004958546</v>
      </c>
      <c r="P2443" s="126">
        <v>397538</v>
      </c>
      <c r="Q2443" s="126">
        <v>895052</v>
      </c>
      <c r="R2443" s="126">
        <v>0.44</v>
      </c>
      <c r="S2443" s="126">
        <v>32.308000000000007</v>
      </c>
      <c r="T2443" s="126">
        <v>6.5220000000000002</v>
      </c>
      <c r="U2443" s="126">
        <v>17.353999999999999</v>
      </c>
      <c r="V2443" s="126">
        <v>2.519478868803112</v>
      </c>
      <c r="AC2443" s="126">
        <v>110.82</v>
      </c>
      <c r="AD2443" s="126">
        <v>108.35</v>
      </c>
      <c r="AH2443" s="77">
        <f>IF(AND(M2443&lt;Variables!$G$6,M2443&gt;Variables!$G$5),0,1)</f>
        <v>1</v>
      </c>
      <c r="AI2443" s="77">
        <f t="shared" si="76"/>
        <v>0</v>
      </c>
      <c r="AJ2443" s="77">
        <f>IF(I2443&gt;Variables!$G$7,0,1)</f>
        <v>1</v>
      </c>
      <c r="AK2443" s="77">
        <f>IF(F2443&gt;Variables!$G$8,0,1)</f>
        <v>1</v>
      </c>
      <c r="AL2443" s="77">
        <f>IF(G2443&gt;Variables!$G$9,0,1)</f>
        <v>1</v>
      </c>
      <c r="AM2443" s="77">
        <f>IF(AND(K2443&gt;Variables!$G$10,K2443&lt;Variables!$G$11),0,1)</f>
        <v>0</v>
      </c>
      <c r="AN2443" s="77">
        <f>IF(H2443&lt;Variables!$G$13,1,0)</f>
        <v>0</v>
      </c>
      <c r="AO2443" s="77">
        <f>IF(R2443&lt;Variables!$G$12,0,1)</f>
        <v>0</v>
      </c>
      <c r="AP2443" s="78">
        <f t="shared" si="77"/>
        <v>0</v>
      </c>
      <c r="AQ2443" s="77">
        <f>IF(V2443&lt;Variables!$G$15,1,0)</f>
        <v>1</v>
      </c>
      <c r="AR2443" s="126">
        <v>0</v>
      </c>
      <c r="AS2443" s="126">
        <v>0</v>
      </c>
      <c r="AT2443" s="126">
        <v>1</v>
      </c>
      <c r="AU2443" s="126">
        <v>0</v>
      </c>
      <c r="BA2443" s="126">
        <v>-1.9</v>
      </c>
    </row>
    <row r="2444" spans="3:53" ht="14.5" x14ac:dyDescent="0.35">
      <c r="C2444" s="126" t="s">
        <v>374</v>
      </c>
      <c r="D2444" s="126" t="s">
        <v>348</v>
      </c>
      <c r="E2444" s="126">
        <v>15.01</v>
      </c>
      <c r="F2444" s="126">
        <v>7.08</v>
      </c>
      <c r="G2444" s="126">
        <v>3.89</v>
      </c>
      <c r="H2444" s="126">
        <v>2660</v>
      </c>
      <c r="I2444" s="126">
        <v>-26.914999999999999</v>
      </c>
      <c r="J2444" s="126" t="s">
        <v>74</v>
      </c>
      <c r="K2444" s="126">
        <v>65.400000000000006</v>
      </c>
      <c r="L2444" s="126">
        <v>14.840249999999999</v>
      </c>
      <c r="M2444" s="126">
        <v>0.87431141658664491</v>
      </c>
      <c r="N2444" s="126">
        <v>14.797434000000001</v>
      </c>
      <c r="O2444" s="126">
        <v>1.166188678388439</v>
      </c>
      <c r="P2444" s="126">
        <v>2183000</v>
      </c>
      <c r="Q2444" s="126">
        <v>2896000</v>
      </c>
      <c r="R2444" s="126">
        <v>0.75</v>
      </c>
      <c r="S2444" s="126">
        <v>32.308000000000007</v>
      </c>
      <c r="T2444" s="126">
        <v>6.5220000000000002</v>
      </c>
      <c r="U2444" s="126">
        <v>17.353999999999999</v>
      </c>
      <c r="V2444" s="126">
        <v>2.464926728053773</v>
      </c>
      <c r="AC2444" s="126">
        <v>15.65</v>
      </c>
      <c r="AD2444" s="126">
        <v>14.55</v>
      </c>
      <c r="AH2444" s="77">
        <f>IF(AND(M2444&lt;Variables!$G$6,M2444&gt;Variables!$G$5),0,1)</f>
        <v>1</v>
      </c>
      <c r="AI2444" s="77">
        <f t="shared" si="76"/>
        <v>0</v>
      </c>
      <c r="AJ2444" s="77">
        <f>IF(I2444&gt;Variables!$G$7,0,1)</f>
        <v>1</v>
      </c>
      <c r="AK2444" s="77">
        <f>IF(F2444&gt;Variables!$G$8,0,1)</f>
        <v>1</v>
      </c>
      <c r="AL2444" s="77">
        <f>IF(G2444&gt;Variables!$G$9,0,1)</f>
        <v>1</v>
      </c>
      <c r="AM2444" s="77">
        <f>IF(AND(K2444&gt;Variables!$G$10,K2444&lt;Variables!$G$11),0,1)</f>
        <v>0</v>
      </c>
      <c r="AN2444" s="77">
        <f>IF(H2444&lt;Variables!$G$13,1,0)</f>
        <v>0</v>
      </c>
      <c r="AO2444" s="77">
        <f>IF(R2444&lt;Variables!$G$12,0,1)</f>
        <v>0</v>
      </c>
      <c r="AP2444" s="78">
        <f t="shared" si="77"/>
        <v>0</v>
      </c>
      <c r="AQ2444" s="77">
        <f>IF(V2444&lt;Variables!$G$15,1,0)</f>
        <v>1</v>
      </c>
      <c r="AR2444" s="126">
        <v>1</v>
      </c>
      <c r="AS2444" s="126">
        <v>0</v>
      </c>
      <c r="AT2444" s="126">
        <v>0</v>
      </c>
      <c r="AU2444" s="126">
        <v>0</v>
      </c>
      <c r="BA2444" s="126">
        <v>2</v>
      </c>
    </row>
    <row r="2445" spans="3:53" ht="14.5" x14ac:dyDescent="0.35">
      <c r="C2445" s="126" t="s">
        <v>374</v>
      </c>
      <c r="D2445" s="126" t="s">
        <v>130</v>
      </c>
      <c r="E2445" s="126">
        <v>15.35</v>
      </c>
      <c r="F2445" s="126">
        <v>8.06</v>
      </c>
      <c r="G2445" s="126">
        <v>5.37</v>
      </c>
      <c r="H2445" s="126">
        <v>2590</v>
      </c>
      <c r="I2445" s="126">
        <v>451.12700000000001</v>
      </c>
      <c r="J2445" s="126" t="s">
        <v>75</v>
      </c>
      <c r="K2445" s="126">
        <v>47.15</v>
      </c>
      <c r="L2445" s="126">
        <v>15.3369</v>
      </c>
      <c r="M2445" s="126">
        <v>-0.24059620914265109</v>
      </c>
      <c r="N2445" s="126">
        <v>15.27586</v>
      </c>
      <c r="O2445" s="126">
        <v>0.15802710943935541</v>
      </c>
      <c r="P2445" s="126">
        <v>381470</v>
      </c>
      <c r="Q2445" s="126">
        <v>1389000</v>
      </c>
      <c r="R2445" s="126">
        <v>0.27</v>
      </c>
      <c r="S2445" s="126">
        <v>32.308000000000007</v>
      </c>
      <c r="T2445" s="126">
        <v>6.5220000000000002</v>
      </c>
      <c r="U2445" s="126">
        <v>17.353999999999999</v>
      </c>
      <c r="V2445" s="126">
        <v>2.3417492021594968</v>
      </c>
      <c r="AC2445" s="126">
        <v>15.9</v>
      </c>
      <c r="AD2445" s="126">
        <v>15.22</v>
      </c>
      <c r="AH2445" s="77">
        <f>IF(AND(M2445&lt;Variables!$G$6,M2445&gt;Variables!$G$5),0,1)</f>
        <v>1</v>
      </c>
      <c r="AI2445" s="77">
        <f t="shared" si="76"/>
        <v>0</v>
      </c>
      <c r="AJ2445" s="77">
        <f>IF(I2445&gt;Variables!$G$7,0,1)</f>
        <v>0</v>
      </c>
      <c r="AK2445" s="77">
        <f>IF(F2445&gt;Variables!$G$8,0,1)</f>
        <v>1</v>
      </c>
      <c r="AL2445" s="77">
        <f>IF(G2445&gt;Variables!$G$9,0,1)</f>
        <v>1</v>
      </c>
      <c r="AM2445" s="77">
        <f>IF(AND(K2445&gt;Variables!$G$10,K2445&lt;Variables!$G$11),0,1)</f>
        <v>1</v>
      </c>
      <c r="AN2445" s="77">
        <f>IF(H2445&lt;Variables!$G$13,1,0)</f>
        <v>0</v>
      </c>
      <c r="AO2445" s="77">
        <f>IF(R2445&lt;Variables!$G$12,0,1)</f>
        <v>0</v>
      </c>
      <c r="AP2445" s="78">
        <f t="shared" si="77"/>
        <v>1</v>
      </c>
      <c r="AQ2445" s="77">
        <f>IF(V2445&lt;Variables!$G$15,1,0)</f>
        <v>1</v>
      </c>
      <c r="AR2445" s="126">
        <v>0</v>
      </c>
      <c r="AS2445" s="126">
        <v>1</v>
      </c>
      <c r="AT2445" s="126">
        <v>0</v>
      </c>
      <c r="AU2445" s="126">
        <v>0</v>
      </c>
      <c r="BA2445" s="126">
        <v>0.99</v>
      </c>
    </row>
    <row r="2446" spans="3:53" ht="14.5" x14ac:dyDescent="0.35">
      <c r="C2446" s="126" t="s">
        <v>374</v>
      </c>
      <c r="D2446" s="126" t="s">
        <v>345</v>
      </c>
      <c r="E2446" s="126">
        <v>60.96</v>
      </c>
      <c r="F2446" s="126">
        <v>82.37</v>
      </c>
      <c r="G2446" s="126">
        <v>0.21</v>
      </c>
      <c r="H2446" s="126">
        <v>621.19000000000005</v>
      </c>
      <c r="I2446" s="126">
        <v>32.32</v>
      </c>
      <c r="J2446" s="126" t="s">
        <v>74</v>
      </c>
      <c r="K2446" s="126">
        <v>57.34</v>
      </c>
      <c r="L2446" s="126">
        <v>60.688300000000012</v>
      </c>
      <c r="M2446" s="126">
        <v>0.1099058632388618</v>
      </c>
      <c r="N2446" s="126">
        <v>60.60610599999999</v>
      </c>
      <c r="O2446" s="126">
        <v>0.245674915989509</v>
      </c>
      <c r="P2446" s="126">
        <v>2300000</v>
      </c>
      <c r="Q2446" s="126">
        <v>72250</v>
      </c>
      <c r="R2446" s="126">
        <v>31.83</v>
      </c>
      <c r="S2446" s="126">
        <v>32.308000000000007</v>
      </c>
      <c r="T2446" s="126">
        <v>6.5220000000000002</v>
      </c>
      <c r="U2446" s="126">
        <v>17.353999999999999</v>
      </c>
      <c r="V2446" s="126">
        <v>2.437855071859321</v>
      </c>
      <c r="AC2446" s="126">
        <v>62.1</v>
      </c>
      <c r="AD2446" s="126">
        <v>60.54</v>
      </c>
      <c r="AH2446" s="77">
        <f>IF(AND(M2446&lt;Variables!$G$6,M2446&gt;Variables!$G$5),0,1)</f>
        <v>1</v>
      </c>
      <c r="AI2446" s="77">
        <f t="shared" si="76"/>
        <v>0</v>
      </c>
      <c r="AJ2446" s="77">
        <f>IF(I2446&gt;Variables!$G$7,0,1)</f>
        <v>1</v>
      </c>
      <c r="AK2446" s="77">
        <f>IF(F2446&gt;Variables!$G$8,0,1)</f>
        <v>0</v>
      </c>
      <c r="AL2446" s="77">
        <f>IF(G2446&gt;Variables!$G$9,0,1)</f>
        <v>1</v>
      </c>
      <c r="AM2446" s="77">
        <f>IF(AND(K2446&gt;Variables!$G$10,K2446&lt;Variables!$G$11),0,1)</f>
        <v>1</v>
      </c>
      <c r="AN2446" s="77">
        <f>IF(H2446&lt;Variables!$G$13,1,0)</f>
        <v>1</v>
      </c>
      <c r="AO2446" s="77">
        <f>IF(R2446&lt;Variables!$G$12,0,1)</f>
        <v>1</v>
      </c>
      <c r="AP2446" s="78">
        <f t="shared" si="77"/>
        <v>0</v>
      </c>
      <c r="AQ2446" s="77">
        <f>IF(V2446&lt;Variables!$G$15,1,0)</f>
        <v>1</v>
      </c>
      <c r="AR2446" s="126">
        <v>0</v>
      </c>
      <c r="AS2446" s="126">
        <v>1</v>
      </c>
      <c r="AT2446" s="126">
        <v>0</v>
      </c>
      <c r="AU2446" s="126">
        <v>0</v>
      </c>
      <c r="BA2446" s="126">
        <v>0.34</v>
      </c>
    </row>
    <row r="2447" spans="3:53" ht="14.5" x14ac:dyDescent="0.35">
      <c r="C2447" s="126" t="s">
        <v>374</v>
      </c>
      <c r="D2447" s="126" t="s">
        <v>78</v>
      </c>
      <c r="E2447" s="126">
        <v>80.5</v>
      </c>
      <c r="F2447" s="126">
        <v>5.69</v>
      </c>
      <c r="G2447" s="126">
        <v>5.16</v>
      </c>
      <c r="H2447" s="126">
        <v>5210</v>
      </c>
      <c r="I2447" s="126">
        <v>3.423</v>
      </c>
      <c r="J2447" s="126" t="s">
        <v>75</v>
      </c>
      <c r="K2447" s="126">
        <v>69.7</v>
      </c>
      <c r="L2447" s="126">
        <v>79.746111111111119</v>
      </c>
      <c r="M2447" s="126">
        <v>0.64440620580592178</v>
      </c>
      <c r="N2447" s="126">
        <v>79.232858695652183</v>
      </c>
      <c r="O2447" s="126">
        <v>1.2963577501264449</v>
      </c>
      <c r="P2447" s="126">
        <v>400247</v>
      </c>
      <c r="Q2447" s="126">
        <v>1278000</v>
      </c>
      <c r="R2447" s="126">
        <v>0.31</v>
      </c>
      <c r="S2447" s="126">
        <v>32.308000000000007</v>
      </c>
      <c r="T2447" s="126">
        <v>6.5220000000000002</v>
      </c>
      <c r="U2447" s="126">
        <v>17.353999999999999</v>
      </c>
      <c r="V2447" s="126">
        <v>2.5176748497384058</v>
      </c>
      <c r="AC2447" s="126">
        <v>80.394999999999996</v>
      </c>
      <c r="AD2447" s="126">
        <v>78.08</v>
      </c>
      <c r="AH2447" s="77">
        <f>IF(AND(M2447&lt;Variables!$G$6,M2447&gt;Variables!$G$5),0,1)</f>
        <v>1</v>
      </c>
      <c r="AI2447" s="77">
        <f t="shared" si="76"/>
        <v>0</v>
      </c>
      <c r="AJ2447" s="77">
        <f>IF(I2447&gt;Variables!$G$7,0,1)</f>
        <v>1</v>
      </c>
      <c r="AK2447" s="77">
        <f>IF(F2447&gt;Variables!$G$8,0,1)</f>
        <v>1</v>
      </c>
      <c r="AL2447" s="77">
        <f>IF(G2447&gt;Variables!$G$9,0,1)</f>
        <v>1</v>
      </c>
      <c r="AM2447" s="77">
        <f>IF(AND(K2447&gt;Variables!$G$10,K2447&lt;Variables!$G$11),0,1)</f>
        <v>0</v>
      </c>
      <c r="AN2447" s="77">
        <f>IF(H2447&lt;Variables!$G$13,1,0)</f>
        <v>0</v>
      </c>
      <c r="AO2447" s="77">
        <f>IF(R2447&lt;Variables!$G$12,0,1)</f>
        <v>0</v>
      </c>
      <c r="AP2447" s="78">
        <f t="shared" si="77"/>
        <v>1</v>
      </c>
      <c r="AQ2447" s="77">
        <f>IF(V2447&lt;Variables!$G$15,1,0)</f>
        <v>1</v>
      </c>
      <c r="AR2447" s="126">
        <v>0</v>
      </c>
      <c r="AS2447" s="126">
        <v>0</v>
      </c>
      <c r="AT2447" s="126">
        <v>1</v>
      </c>
      <c r="AU2447" s="126">
        <v>0</v>
      </c>
      <c r="BA2447" s="126">
        <v>-2.0499999999999998</v>
      </c>
    </row>
    <row r="2448" spans="3:53" ht="14.5" x14ac:dyDescent="0.35">
      <c r="C2448" s="126" t="s">
        <v>374</v>
      </c>
      <c r="D2448" s="126" t="s">
        <v>151</v>
      </c>
      <c r="E2448" s="126">
        <v>140.22</v>
      </c>
      <c r="F2448" s="126">
        <v>6.26</v>
      </c>
      <c r="G2448" s="126">
        <v>6.62</v>
      </c>
      <c r="H2448" s="126">
        <v>9190</v>
      </c>
      <c r="I2448" s="126">
        <v>-25.37</v>
      </c>
      <c r="J2448" s="126" t="s">
        <v>75</v>
      </c>
      <c r="K2448" s="126">
        <v>67.19</v>
      </c>
      <c r="L2448" s="126">
        <v>138.24040000000011</v>
      </c>
      <c r="M2448" s="126">
        <v>1.128179605961759</v>
      </c>
      <c r="N2448" s="126">
        <v>136.46056400000001</v>
      </c>
      <c r="O2448" s="126">
        <v>2.447180271070847</v>
      </c>
      <c r="P2448" s="126">
        <v>603101</v>
      </c>
      <c r="Q2448" s="126">
        <v>915652</v>
      </c>
      <c r="R2448" s="126">
        <v>0.66</v>
      </c>
      <c r="S2448" s="126">
        <v>32.308000000000007</v>
      </c>
      <c r="T2448" s="126">
        <v>6.5220000000000002</v>
      </c>
      <c r="U2448" s="126">
        <v>17.353999999999999</v>
      </c>
      <c r="V2448" s="126">
        <v>2.4597475695973121</v>
      </c>
      <c r="AC2448" s="126">
        <v>144.24</v>
      </c>
      <c r="AD2448" s="126">
        <v>135.59</v>
      </c>
      <c r="AH2448" s="77">
        <f>IF(AND(M2448&lt;Variables!$G$6,M2448&gt;Variables!$G$5),0,1)</f>
        <v>1</v>
      </c>
      <c r="AI2448" s="77">
        <f t="shared" si="76"/>
        <v>0</v>
      </c>
      <c r="AJ2448" s="77">
        <f>IF(I2448&gt;Variables!$G$7,0,1)</f>
        <v>1</v>
      </c>
      <c r="AK2448" s="77">
        <f>IF(F2448&gt;Variables!$G$8,0,1)</f>
        <v>1</v>
      </c>
      <c r="AL2448" s="77">
        <f>IF(G2448&gt;Variables!$G$9,0,1)</f>
        <v>1</v>
      </c>
      <c r="AM2448" s="77">
        <f>IF(AND(K2448&gt;Variables!$G$10,K2448&lt;Variables!$G$11),0,1)</f>
        <v>0</v>
      </c>
      <c r="AN2448" s="77">
        <f>IF(H2448&lt;Variables!$G$13,1,0)</f>
        <v>0</v>
      </c>
      <c r="AO2448" s="77">
        <f>IF(R2448&lt;Variables!$G$12,0,1)</f>
        <v>0</v>
      </c>
      <c r="AP2448" s="78">
        <f t="shared" si="77"/>
        <v>1</v>
      </c>
      <c r="AQ2448" s="77">
        <f>IF(V2448&lt;Variables!$G$15,1,0)</f>
        <v>1</v>
      </c>
      <c r="AR2448" s="126">
        <v>1</v>
      </c>
      <c r="AS2448" s="126">
        <v>0</v>
      </c>
      <c r="AT2448" s="126">
        <v>0</v>
      </c>
      <c r="AU2448" s="126">
        <v>0</v>
      </c>
      <c r="BA2448" s="126">
        <v>1.03</v>
      </c>
    </row>
    <row r="2449" spans="3:53" ht="14.5" x14ac:dyDescent="0.35">
      <c r="C2449" s="126" t="s">
        <v>374</v>
      </c>
      <c r="D2449" s="126" t="s">
        <v>131</v>
      </c>
      <c r="E2449" s="126">
        <v>1.55</v>
      </c>
      <c r="F2449" s="126">
        <v>19.38</v>
      </c>
      <c r="G2449" s="126">
        <v>12.32</v>
      </c>
      <c r="H2449" s="126">
        <v>2280</v>
      </c>
      <c r="I2449" s="126">
        <v>2.5129999999999999</v>
      </c>
      <c r="J2449" s="126" t="s">
        <v>74</v>
      </c>
      <c r="K2449" s="126">
        <v>64.25</v>
      </c>
      <c r="L2449" s="126">
        <v>1.52176</v>
      </c>
      <c r="M2449" s="126">
        <v>1.8557459783408861</v>
      </c>
      <c r="N2449" s="126">
        <v>1.518632</v>
      </c>
      <c r="O2449" s="126">
        <v>2.0655431994057549</v>
      </c>
      <c r="P2449" s="126">
        <v>61165000</v>
      </c>
      <c r="Q2449" s="126">
        <v>19257000</v>
      </c>
      <c r="R2449" s="126">
        <v>3.18</v>
      </c>
      <c r="S2449" s="126">
        <v>32.308000000000007</v>
      </c>
      <c r="T2449" s="126">
        <v>6.5220000000000002</v>
      </c>
      <c r="U2449" s="126">
        <v>17.353999999999999</v>
      </c>
      <c r="V2449" s="126">
        <v>2.390009234570496</v>
      </c>
      <c r="AC2449" s="126">
        <v>1.66</v>
      </c>
      <c r="AD2449" s="126">
        <v>1.46</v>
      </c>
      <c r="AH2449" s="77">
        <f>IF(AND(M2449&lt;Variables!$G$6,M2449&gt;Variables!$G$5),0,1)</f>
        <v>1</v>
      </c>
      <c r="AI2449" s="77">
        <f t="shared" si="76"/>
        <v>0</v>
      </c>
      <c r="AJ2449" s="77">
        <f>IF(I2449&gt;Variables!$G$7,0,1)</f>
        <v>1</v>
      </c>
      <c r="AK2449" s="77">
        <f>IF(F2449&gt;Variables!$G$8,0,1)</f>
        <v>0</v>
      </c>
      <c r="AL2449" s="77">
        <f>IF(G2449&gt;Variables!$G$9,0,1)</f>
        <v>0</v>
      </c>
      <c r="AM2449" s="77">
        <f>IF(AND(K2449&gt;Variables!$G$10,K2449&lt;Variables!$G$11),0,1)</f>
        <v>0</v>
      </c>
      <c r="AN2449" s="77">
        <f>IF(H2449&lt;Variables!$G$13,1,0)</f>
        <v>0</v>
      </c>
      <c r="AO2449" s="77">
        <f>IF(R2449&lt;Variables!$G$12,0,1)</f>
        <v>1</v>
      </c>
      <c r="AP2449" s="78">
        <f t="shared" si="77"/>
        <v>0</v>
      </c>
      <c r="AQ2449" s="77">
        <f>IF(V2449&lt;Variables!$G$15,1,0)</f>
        <v>1</v>
      </c>
      <c r="AR2449" s="126">
        <v>0</v>
      </c>
      <c r="AS2449" s="126">
        <v>0</v>
      </c>
      <c r="AT2449" s="126">
        <v>1</v>
      </c>
      <c r="AU2449" s="126">
        <v>0</v>
      </c>
      <c r="BA2449" s="126">
        <v>-2.25</v>
      </c>
    </row>
    <row r="2450" spans="3:53" ht="14.5" x14ac:dyDescent="0.35">
      <c r="C2450" s="126" t="s">
        <v>374</v>
      </c>
      <c r="D2450" s="126" t="s">
        <v>343</v>
      </c>
      <c r="E2450" s="126">
        <v>52.06</v>
      </c>
      <c r="F2450" s="126">
        <v>6.39</v>
      </c>
      <c r="G2450" s="126">
        <v>4.22</v>
      </c>
      <c r="H2450" s="126">
        <v>10730</v>
      </c>
      <c r="I2450" s="126">
        <v>97.974999999999994</v>
      </c>
      <c r="J2450" s="126" t="s">
        <v>75</v>
      </c>
      <c r="K2450" s="126">
        <v>47.04</v>
      </c>
      <c r="L2450" s="126">
        <v>51.999965000000003</v>
      </c>
      <c r="M2450" s="126">
        <v>-0.1922405140080333</v>
      </c>
      <c r="N2450" s="126">
        <v>51.857644000000001</v>
      </c>
      <c r="O2450" s="126">
        <v>8.1677447590943503E-2</v>
      </c>
      <c r="P2450" s="126">
        <v>1443000</v>
      </c>
      <c r="Q2450" s="126">
        <v>1956000</v>
      </c>
      <c r="R2450" s="126">
        <v>0.74</v>
      </c>
      <c r="S2450" s="126">
        <v>32.308000000000007</v>
      </c>
      <c r="T2450" s="126">
        <v>6.5220000000000002</v>
      </c>
      <c r="U2450" s="126">
        <v>17.353999999999999</v>
      </c>
      <c r="V2450" s="126">
        <v>2.3396892891750221</v>
      </c>
      <c r="AC2450" s="126">
        <v>52.3</v>
      </c>
      <c r="AD2450" s="126">
        <v>51.19</v>
      </c>
      <c r="AH2450" s="77">
        <f>IF(AND(M2450&lt;Variables!$G$6,M2450&gt;Variables!$G$5),0,1)</f>
        <v>1</v>
      </c>
      <c r="AI2450" s="77">
        <f t="shared" si="76"/>
        <v>0</v>
      </c>
      <c r="AJ2450" s="77">
        <f>IF(I2450&gt;Variables!$G$7,0,1)</f>
        <v>0</v>
      </c>
      <c r="AK2450" s="77">
        <f>IF(F2450&gt;Variables!$G$8,0,1)</f>
        <v>1</v>
      </c>
      <c r="AL2450" s="77">
        <f>IF(G2450&gt;Variables!$G$9,0,1)</f>
        <v>1</v>
      </c>
      <c r="AM2450" s="77">
        <f>IF(AND(K2450&gt;Variables!$G$10,K2450&lt;Variables!$G$11),0,1)</f>
        <v>1</v>
      </c>
      <c r="AN2450" s="77">
        <f>IF(H2450&lt;Variables!$G$13,1,0)</f>
        <v>0</v>
      </c>
      <c r="AO2450" s="77">
        <f>IF(R2450&lt;Variables!$G$12,0,1)</f>
        <v>0</v>
      </c>
      <c r="AP2450" s="78">
        <f t="shared" si="77"/>
        <v>1</v>
      </c>
      <c r="AQ2450" s="77">
        <f>IF(V2450&lt;Variables!$G$15,1,0)</f>
        <v>1</v>
      </c>
      <c r="AR2450" s="126">
        <v>0</v>
      </c>
      <c r="AS2450" s="126">
        <v>0</v>
      </c>
      <c r="AT2450" s="126">
        <v>0</v>
      </c>
      <c r="AU2450" s="126">
        <v>1</v>
      </c>
      <c r="BA2450" s="126">
        <v>-0.48</v>
      </c>
    </row>
    <row r="2451" spans="3:53" ht="14.5" x14ac:dyDescent="0.35">
      <c r="C2451" s="126" t="s">
        <v>374</v>
      </c>
      <c r="D2451" s="126" t="s">
        <v>157</v>
      </c>
      <c r="E2451" s="126">
        <v>53.81</v>
      </c>
      <c r="F2451" s="126">
        <v>6.79</v>
      </c>
      <c r="G2451" s="126">
        <v>5.37</v>
      </c>
      <c r="H2451" s="126">
        <v>5980</v>
      </c>
      <c r="I2451" s="126">
        <v>-46.433</v>
      </c>
      <c r="J2451" s="126" t="s">
        <v>75</v>
      </c>
      <c r="K2451" s="126">
        <v>79.66</v>
      </c>
      <c r="L2451" s="126">
        <v>53.143005000000002</v>
      </c>
      <c r="M2451" s="126">
        <v>0.97283734707888925</v>
      </c>
      <c r="N2451" s="126">
        <v>52.780918</v>
      </c>
      <c r="O2451" s="126">
        <v>1.665529955352419</v>
      </c>
      <c r="P2451" s="126">
        <v>952924</v>
      </c>
      <c r="Q2451" s="126">
        <v>1838000</v>
      </c>
      <c r="R2451" s="126">
        <v>0.52</v>
      </c>
      <c r="S2451" s="126">
        <v>32.308000000000007</v>
      </c>
      <c r="T2451" s="126">
        <v>6.5220000000000002</v>
      </c>
      <c r="U2451" s="126">
        <v>17.353999999999999</v>
      </c>
      <c r="V2451" s="126">
        <v>2.5656524496728781</v>
      </c>
      <c r="AC2451" s="126">
        <v>53.75</v>
      </c>
      <c r="AD2451" s="126">
        <v>52.61</v>
      </c>
      <c r="AH2451" s="77">
        <f>IF(AND(M2451&lt;Variables!$G$6,M2451&gt;Variables!$G$5),0,1)</f>
        <v>1</v>
      </c>
      <c r="AI2451" s="77">
        <f t="shared" si="76"/>
        <v>0</v>
      </c>
      <c r="AJ2451" s="77">
        <f>IF(I2451&gt;Variables!$G$7,0,1)</f>
        <v>1</v>
      </c>
      <c r="AK2451" s="77">
        <f>IF(F2451&gt;Variables!$G$8,0,1)</f>
        <v>1</v>
      </c>
      <c r="AL2451" s="77">
        <f>IF(G2451&gt;Variables!$G$9,0,1)</f>
        <v>1</v>
      </c>
      <c r="AM2451" s="77">
        <f>IF(AND(K2451&gt;Variables!$G$10,K2451&lt;Variables!$G$11),0,1)</f>
        <v>1</v>
      </c>
      <c r="AN2451" s="77">
        <f>IF(H2451&lt;Variables!$G$13,1,0)</f>
        <v>0</v>
      </c>
      <c r="AO2451" s="77">
        <f>IF(R2451&lt;Variables!$G$12,0,1)</f>
        <v>0</v>
      </c>
      <c r="AP2451" s="78">
        <f t="shared" si="77"/>
        <v>1</v>
      </c>
      <c r="AQ2451" s="77">
        <f>IF(V2451&lt;Variables!$G$15,1,0)</f>
        <v>1</v>
      </c>
      <c r="AR2451" s="126">
        <v>0</v>
      </c>
      <c r="AS2451" s="126">
        <v>0</v>
      </c>
      <c r="AT2451" s="126">
        <v>0</v>
      </c>
      <c r="AU2451" s="126">
        <v>1</v>
      </c>
      <c r="BA2451" s="126">
        <v>-1.29</v>
      </c>
    </row>
    <row r="2452" spans="3:53" ht="14.5" x14ac:dyDescent="0.35">
      <c r="C2452" s="126" t="s">
        <v>374</v>
      </c>
      <c r="D2452" s="126" t="s">
        <v>194</v>
      </c>
      <c r="E2452" s="126">
        <v>8.19</v>
      </c>
      <c r="F2452" s="126">
        <v>30.61</v>
      </c>
      <c r="G2452" s="126">
        <v>-7.42</v>
      </c>
      <c r="H2452" s="126">
        <v>784.63</v>
      </c>
      <c r="I2452" s="126">
        <v>2661.93</v>
      </c>
      <c r="J2452" s="126" t="s">
        <v>75</v>
      </c>
      <c r="K2452" s="126">
        <v>27.08</v>
      </c>
      <c r="L2452" s="126">
        <v>8.7108650000000019</v>
      </c>
      <c r="M2452" s="126">
        <v>-5.406638720724076</v>
      </c>
      <c r="N2452" s="126">
        <v>8.9169660000000004</v>
      </c>
      <c r="O2452" s="126">
        <v>-7.5930086533917471</v>
      </c>
      <c r="P2452" s="126">
        <v>184530000</v>
      </c>
      <c r="Q2452" s="126">
        <v>29450000</v>
      </c>
      <c r="R2452" s="126">
        <v>6.27</v>
      </c>
      <c r="S2452" s="126">
        <v>32.308000000000007</v>
      </c>
      <c r="T2452" s="126">
        <v>6.5220000000000002</v>
      </c>
      <c r="U2452" s="126">
        <v>17.353999999999999</v>
      </c>
      <c r="V2452" s="126">
        <v>1.912239986163486</v>
      </c>
      <c r="AC2452" s="126">
        <v>10.199999999999999</v>
      </c>
      <c r="AD2452" s="126">
        <v>8.1</v>
      </c>
      <c r="AH2452" s="77">
        <f>IF(AND(M2452&lt;Variables!$G$6,M2452&gt;Variables!$G$5),0,1)</f>
        <v>0</v>
      </c>
      <c r="AI2452" s="77">
        <f t="shared" si="76"/>
        <v>1</v>
      </c>
      <c r="AJ2452" s="77">
        <f>IF(I2452&gt;Variables!$G$7,0,1)</f>
        <v>0</v>
      </c>
      <c r="AK2452" s="77">
        <f>IF(F2452&gt;Variables!$G$8,0,1)</f>
        <v>0</v>
      </c>
      <c r="AL2452" s="77">
        <f>IF(G2452&gt;Variables!$G$9,0,1)</f>
        <v>1</v>
      </c>
      <c r="AM2452" s="77">
        <f>IF(AND(K2452&gt;Variables!$G$10,K2452&lt;Variables!$G$11),0,1)</f>
        <v>1</v>
      </c>
      <c r="AN2452" s="77">
        <f>IF(H2452&lt;Variables!$G$13,1,0)</f>
        <v>1</v>
      </c>
      <c r="AO2452" s="77">
        <f>IF(R2452&lt;Variables!$G$12,0,1)</f>
        <v>1</v>
      </c>
      <c r="AP2452" s="78">
        <f t="shared" si="77"/>
        <v>1</v>
      </c>
      <c r="AQ2452" s="77">
        <f>IF(V2452&lt;Variables!$G$15,1,0)</f>
        <v>1</v>
      </c>
      <c r="AR2452" s="126">
        <v>1</v>
      </c>
      <c r="AS2452" s="126">
        <v>0</v>
      </c>
      <c r="AT2452" s="126">
        <v>0</v>
      </c>
      <c r="AU2452" s="126">
        <v>0</v>
      </c>
      <c r="BA2452" s="126">
        <v>2</v>
      </c>
    </row>
    <row r="2453" spans="3:53" ht="14.5" x14ac:dyDescent="0.35">
      <c r="C2453" s="126" t="s">
        <v>374</v>
      </c>
      <c r="D2453" s="126" t="s">
        <v>163</v>
      </c>
      <c r="E2453" s="126">
        <v>3.87</v>
      </c>
      <c r="F2453" s="126">
        <v>15.47</v>
      </c>
      <c r="G2453" s="126">
        <v>11.64</v>
      </c>
      <c r="H2453" s="126">
        <v>358.91</v>
      </c>
      <c r="I2453" s="126">
        <v>-75.337999999999994</v>
      </c>
      <c r="J2453" s="126" t="s">
        <v>75</v>
      </c>
      <c r="K2453" s="126">
        <v>52.05</v>
      </c>
      <c r="L2453" s="126">
        <v>3.830025</v>
      </c>
      <c r="M2453" s="126">
        <v>0.27349690928909248</v>
      </c>
      <c r="N2453" s="126">
        <v>3.8139880000000002</v>
      </c>
      <c r="O2453" s="126">
        <v>0.6951254172797573</v>
      </c>
      <c r="P2453" s="126">
        <v>13070000</v>
      </c>
      <c r="Q2453" s="126">
        <v>20560000</v>
      </c>
      <c r="R2453" s="126">
        <v>0.64</v>
      </c>
      <c r="S2453" s="126">
        <v>32.308000000000007</v>
      </c>
      <c r="T2453" s="126">
        <v>6.5220000000000002</v>
      </c>
      <c r="U2453" s="126">
        <v>17.353999999999999</v>
      </c>
      <c r="V2453" s="126">
        <v>2.3795078692567282</v>
      </c>
      <c r="AC2453" s="126">
        <v>4.0999999999999996</v>
      </c>
      <c r="AD2453" s="126">
        <v>3.69</v>
      </c>
      <c r="AH2453" s="77">
        <f>IF(AND(M2453&lt;Variables!$G$6,M2453&gt;Variables!$G$5),0,1)</f>
        <v>1</v>
      </c>
      <c r="AI2453" s="77">
        <f t="shared" si="76"/>
        <v>0</v>
      </c>
      <c r="AJ2453" s="77">
        <f>IF(I2453&gt;Variables!$G$7,0,1)</f>
        <v>1</v>
      </c>
      <c r="AK2453" s="77">
        <f>IF(F2453&gt;Variables!$G$8,0,1)</f>
        <v>0</v>
      </c>
      <c r="AL2453" s="77">
        <f>IF(G2453&gt;Variables!$G$9,0,1)</f>
        <v>0</v>
      </c>
      <c r="AM2453" s="77">
        <f>IF(AND(K2453&gt;Variables!$G$10,K2453&lt;Variables!$G$11),0,1)</f>
        <v>1</v>
      </c>
      <c r="AN2453" s="77">
        <f>IF(H2453&lt;Variables!$G$13,1,0)</f>
        <v>1</v>
      </c>
      <c r="AO2453" s="77">
        <f>IF(R2453&lt;Variables!$G$12,0,1)</f>
        <v>0</v>
      </c>
      <c r="AP2453" s="78">
        <f t="shared" si="77"/>
        <v>1</v>
      </c>
      <c r="AQ2453" s="77">
        <f>IF(V2453&lt;Variables!$G$15,1,0)</f>
        <v>1</v>
      </c>
      <c r="AR2453" s="126">
        <v>1</v>
      </c>
      <c r="AS2453" s="126">
        <v>0</v>
      </c>
      <c r="AT2453" s="126">
        <v>0</v>
      </c>
      <c r="AU2453" s="126">
        <v>0</v>
      </c>
      <c r="BA2453" s="126">
        <v>2</v>
      </c>
    </row>
    <row r="2454" spans="3:53" ht="14.5" x14ac:dyDescent="0.35">
      <c r="C2454" s="126" t="s">
        <v>374</v>
      </c>
      <c r="D2454" s="126" t="s">
        <v>120</v>
      </c>
      <c r="E2454" s="126">
        <v>12.89</v>
      </c>
      <c r="F2454" s="126">
        <v>12.85</v>
      </c>
      <c r="G2454" s="126">
        <v>7.66</v>
      </c>
      <c r="H2454" s="126">
        <v>6950</v>
      </c>
      <c r="I2454" s="126">
        <v>-51.295999999999999</v>
      </c>
      <c r="J2454" s="126" t="s">
        <v>75</v>
      </c>
      <c r="K2454" s="126">
        <v>74.349999999999994</v>
      </c>
      <c r="L2454" s="126">
        <v>12.64324</v>
      </c>
      <c r="M2454" s="126">
        <v>2.307636333724584</v>
      </c>
      <c r="N2454" s="126">
        <v>12.288954</v>
      </c>
      <c r="O2454" s="126">
        <v>5.2571276611500224</v>
      </c>
      <c r="P2454" s="126">
        <v>92869000</v>
      </c>
      <c r="Q2454" s="126">
        <v>30149000</v>
      </c>
      <c r="R2454" s="126">
        <v>3.08</v>
      </c>
      <c r="S2454" s="126">
        <v>32.308000000000007</v>
      </c>
      <c r="T2454" s="126">
        <v>6.5220000000000002</v>
      </c>
      <c r="U2454" s="126">
        <v>17.353999999999999</v>
      </c>
      <c r="V2454" s="126">
        <v>2.3969880069539129</v>
      </c>
      <c r="AC2454" s="126">
        <v>13.96</v>
      </c>
      <c r="AD2454" s="126">
        <v>12.62</v>
      </c>
      <c r="AH2454" s="77">
        <f>IF(AND(M2454&lt;Variables!$G$6,M2454&gt;Variables!$G$5),0,1)</f>
        <v>1</v>
      </c>
      <c r="AI2454" s="77">
        <f t="shared" si="76"/>
        <v>0</v>
      </c>
      <c r="AJ2454" s="77">
        <f>IF(I2454&gt;Variables!$G$7,0,1)</f>
        <v>1</v>
      </c>
      <c r="AK2454" s="77">
        <f>IF(F2454&gt;Variables!$G$8,0,1)</f>
        <v>0</v>
      </c>
      <c r="AL2454" s="77">
        <f>IF(G2454&gt;Variables!$G$9,0,1)</f>
        <v>1</v>
      </c>
      <c r="AM2454" s="77">
        <f>IF(AND(K2454&gt;Variables!$G$10,K2454&lt;Variables!$G$11),0,1)</f>
        <v>1</v>
      </c>
      <c r="AN2454" s="77">
        <f>IF(H2454&lt;Variables!$G$13,1,0)</f>
        <v>0</v>
      </c>
      <c r="AO2454" s="77">
        <f>IF(R2454&lt;Variables!$G$12,0,1)</f>
        <v>1</v>
      </c>
      <c r="AP2454" s="78">
        <f t="shared" si="77"/>
        <v>1</v>
      </c>
      <c r="AQ2454" s="77">
        <f>IF(V2454&lt;Variables!$G$15,1,0)</f>
        <v>1</v>
      </c>
      <c r="AR2454" s="126">
        <v>1</v>
      </c>
      <c r="AS2454" s="126">
        <v>0</v>
      </c>
      <c r="AT2454" s="126">
        <v>0</v>
      </c>
      <c r="AU2454" s="126">
        <v>0</v>
      </c>
      <c r="BA2454" s="126">
        <v>1.01</v>
      </c>
    </row>
    <row r="2455" spans="3:53" ht="14.5" x14ac:dyDescent="0.35">
      <c r="C2455" s="126" t="s">
        <v>374</v>
      </c>
      <c r="D2455" s="126" t="s">
        <v>189</v>
      </c>
      <c r="E2455" s="126">
        <v>32.840000000000003</v>
      </c>
      <c r="F2455" s="126">
        <v>12.57</v>
      </c>
      <c r="G2455" s="126">
        <v>11.34</v>
      </c>
      <c r="H2455" s="126">
        <v>-99999</v>
      </c>
      <c r="I2455" s="126">
        <v>-99999</v>
      </c>
      <c r="J2455" s="126" t="s">
        <v>75</v>
      </c>
      <c r="K2455" s="126">
        <v>54.85</v>
      </c>
      <c r="L2455" s="126">
        <v>32.598321052631583</v>
      </c>
      <c r="M2455" s="126">
        <v>0.2137501107984161</v>
      </c>
      <c r="N2455" s="126">
        <v>32.106067346938772</v>
      </c>
      <c r="O2455" s="126">
        <v>1.7502381932641331</v>
      </c>
      <c r="P2455" s="126">
        <v>558466</v>
      </c>
      <c r="Q2455" s="126">
        <v>2252000</v>
      </c>
      <c r="R2455" s="126">
        <v>0.25</v>
      </c>
      <c r="S2455" s="126">
        <v>32.308000000000007</v>
      </c>
      <c r="T2455" s="126">
        <v>6.5220000000000002</v>
      </c>
      <c r="U2455" s="126">
        <v>17.353999999999999</v>
      </c>
      <c r="V2455" s="126">
        <v>2.4086945420673098</v>
      </c>
      <c r="AC2455" s="126">
        <v>32.93</v>
      </c>
      <c r="AD2455" s="126">
        <v>29.51</v>
      </c>
      <c r="AH2455" s="77">
        <f>IF(AND(M2455&lt;Variables!$G$6,M2455&gt;Variables!$G$5),0,1)</f>
        <v>1</v>
      </c>
      <c r="AI2455" s="77">
        <f t="shared" si="76"/>
        <v>0</v>
      </c>
      <c r="AJ2455" s="77">
        <f>IF(I2455&gt;Variables!$G$7,0,1)</f>
        <v>1</v>
      </c>
      <c r="AK2455" s="77">
        <f>IF(F2455&gt;Variables!$G$8,0,1)</f>
        <v>0</v>
      </c>
      <c r="AL2455" s="77">
        <f>IF(G2455&gt;Variables!$G$9,0,1)</f>
        <v>0</v>
      </c>
      <c r="AM2455" s="77">
        <f>IF(AND(K2455&gt;Variables!$G$10,K2455&lt;Variables!$G$11),0,1)</f>
        <v>1</v>
      </c>
      <c r="AN2455" s="77">
        <f>IF(H2455&lt;Variables!$G$13,1,0)</f>
        <v>1</v>
      </c>
      <c r="AO2455" s="77">
        <f>IF(R2455&lt;Variables!$G$12,0,1)</f>
        <v>0</v>
      </c>
      <c r="AP2455" s="78">
        <f t="shared" si="77"/>
        <v>1</v>
      </c>
      <c r="AQ2455" s="77">
        <f>IF(V2455&lt;Variables!$G$15,1,0)</f>
        <v>1</v>
      </c>
      <c r="AR2455" s="126">
        <v>0</v>
      </c>
      <c r="AS2455" s="126">
        <v>0</v>
      </c>
      <c r="AT2455" s="126">
        <v>1</v>
      </c>
      <c r="AU2455" s="126">
        <v>0</v>
      </c>
      <c r="BA2455" s="126">
        <v>-2.25</v>
      </c>
    </row>
    <row r="2456" spans="3:53" ht="14.5" x14ac:dyDescent="0.35">
      <c r="C2456" s="126" t="s">
        <v>374</v>
      </c>
      <c r="D2456" s="126" t="s">
        <v>183</v>
      </c>
      <c r="E2456" s="126">
        <v>39.99</v>
      </c>
      <c r="F2456" s="126">
        <v>9.2899999999999991</v>
      </c>
      <c r="G2456" s="126">
        <v>7.38</v>
      </c>
      <c r="H2456" s="126">
        <v>5850</v>
      </c>
      <c r="I2456" s="126">
        <v>1240.23</v>
      </c>
      <c r="J2456" s="126" t="s">
        <v>75</v>
      </c>
      <c r="K2456" s="126">
        <v>71.72</v>
      </c>
      <c r="L2456" s="126">
        <v>39.042295000000003</v>
      </c>
      <c r="M2456" s="126">
        <v>2.1200213768171019</v>
      </c>
      <c r="N2456" s="126">
        <v>38.405881999999998</v>
      </c>
      <c r="O2456" s="126">
        <v>3.8122233464134458</v>
      </c>
      <c r="P2456" s="126">
        <v>771428</v>
      </c>
      <c r="Q2456" s="126">
        <v>2201000</v>
      </c>
      <c r="R2456" s="126">
        <v>0.35</v>
      </c>
      <c r="S2456" s="126">
        <v>32.308000000000007</v>
      </c>
      <c r="T2456" s="126">
        <v>6.5220000000000002</v>
      </c>
      <c r="U2456" s="126">
        <v>17.353999999999999</v>
      </c>
      <c r="V2456" s="126">
        <v>2.403915300091453</v>
      </c>
      <c r="AC2456" s="126">
        <v>42.89</v>
      </c>
      <c r="AD2456" s="126">
        <v>39.6</v>
      </c>
      <c r="AH2456" s="77">
        <f>IF(AND(M2456&lt;Variables!$G$6,M2456&gt;Variables!$G$5),0,1)</f>
        <v>1</v>
      </c>
      <c r="AI2456" s="77">
        <f t="shared" si="76"/>
        <v>0</v>
      </c>
      <c r="AJ2456" s="77">
        <f>IF(I2456&gt;Variables!$G$7,0,1)</f>
        <v>0</v>
      </c>
      <c r="AK2456" s="77">
        <f>IF(F2456&gt;Variables!$G$8,0,1)</f>
        <v>0</v>
      </c>
      <c r="AL2456" s="77">
        <f>IF(G2456&gt;Variables!$G$9,0,1)</f>
        <v>1</v>
      </c>
      <c r="AM2456" s="77">
        <f>IF(AND(K2456&gt;Variables!$G$10,K2456&lt;Variables!$G$11),0,1)</f>
        <v>1</v>
      </c>
      <c r="AN2456" s="77">
        <f>IF(H2456&lt;Variables!$G$13,1,0)</f>
        <v>0</v>
      </c>
      <c r="AO2456" s="77">
        <f>IF(R2456&lt;Variables!$G$12,0,1)</f>
        <v>0</v>
      </c>
      <c r="AP2456" s="78">
        <f t="shared" si="77"/>
        <v>1</v>
      </c>
      <c r="AQ2456" s="77">
        <f>IF(V2456&lt;Variables!$G$15,1,0)</f>
        <v>1</v>
      </c>
      <c r="AR2456" s="126">
        <v>1</v>
      </c>
      <c r="AS2456" s="126">
        <v>0</v>
      </c>
      <c r="AT2456" s="126">
        <v>0</v>
      </c>
      <c r="AU2456" s="126">
        <v>0</v>
      </c>
      <c r="BA2456" s="126">
        <v>2</v>
      </c>
    </row>
    <row r="2457" spans="3:53" ht="14.5" x14ac:dyDescent="0.35">
      <c r="C2457" s="126" t="s">
        <v>374</v>
      </c>
      <c r="D2457" s="126" t="s">
        <v>277</v>
      </c>
      <c r="E2457" s="126">
        <v>23.02</v>
      </c>
      <c r="F2457" s="126">
        <v>8.14</v>
      </c>
      <c r="G2457" s="126">
        <v>3.89</v>
      </c>
      <c r="H2457" s="126">
        <v>2160</v>
      </c>
      <c r="I2457" s="126">
        <v>-2.7330000000000001</v>
      </c>
      <c r="J2457" s="126" t="s">
        <v>75</v>
      </c>
      <c r="K2457" s="126">
        <v>53.08</v>
      </c>
      <c r="L2457" s="126">
        <v>22.941839999999999</v>
      </c>
      <c r="M2457" s="126">
        <v>3.5568202027388238E-2</v>
      </c>
      <c r="N2457" s="126">
        <v>22.857455999999999</v>
      </c>
      <c r="O2457" s="126">
        <v>0.40487445321997612</v>
      </c>
      <c r="P2457" s="126">
        <v>900275</v>
      </c>
      <c r="Q2457" s="126">
        <v>2482000</v>
      </c>
      <c r="R2457" s="126">
        <v>0.36</v>
      </c>
      <c r="S2457" s="126">
        <v>32.308000000000007</v>
      </c>
      <c r="T2457" s="126">
        <v>6.5220000000000002</v>
      </c>
      <c r="U2457" s="126">
        <v>17.353999999999999</v>
      </c>
      <c r="V2457" s="126">
        <v>2.3976676461675259</v>
      </c>
      <c r="AC2457" s="126">
        <v>23.67</v>
      </c>
      <c r="AD2457" s="126">
        <v>22.73</v>
      </c>
      <c r="AH2457" s="77">
        <f>IF(AND(M2457&lt;Variables!$G$6,M2457&gt;Variables!$G$5),0,1)</f>
        <v>1</v>
      </c>
      <c r="AI2457" s="77">
        <f t="shared" si="76"/>
        <v>0</v>
      </c>
      <c r="AJ2457" s="77">
        <f>IF(I2457&gt;Variables!$G$7,0,1)</f>
        <v>1</v>
      </c>
      <c r="AK2457" s="77">
        <f>IF(F2457&gt;Variables!$G$8,0,1)</f>
        <v>1</v>
      </c>
      <c r="AL2457" s="77">
        <f>IF(G2457&gt;Variables!$G$9,0,1)</f>
        <v>1</v>
      </c>
      <c r="AM2457" s="77">
        <f>IF(AND(K2457&gt;Variables!$G$10,K2457&lt;Variables!$G$11),0,1)</f>
        <v>1</v>
      </c>
      <c r="AN2457" s="77">
        <f>IF(H2457&lt;Variables!$G$13,1,0)</f>
        <v>0</v>
      </c>
      <c r="AO2457" s="77">
        <f>IF(R2457&lt;Variables!$G$12,0,1)</f>
        <v>0</v>
      </c>
      <c r="AP2457" s="78">
        <f t="shared" si="77"/>
        <v>1</v>
      </c>
      <c r="AQ2457" s="77">
        <f>IF(V2457&lt;Variables!$G$15,1,0)</f>
        <v>1</v>
      </c>
      <c r="AR2457" s="126">
        <v>0</v>
      </c>
      <c r="AS2457" s="126">
        <v>1</v>
      </c>
      <c r="AT2457" s="126">
        <v>0</v>
      </c>
      <c r="AU2457" s="126">
        <v>0</v>
      </c>
      <c r="BA2457" s="126">
        <v>0.81</v>
      </c>
    </row>
    <row r="2458" spans="3:53" ht="14.5" x14ac:dyDescent="0.35">
      <c r="C2458" s="126" t="s">
        <v>374</v>
      </c>
      <c r="D2458" s="126" t="s">
        <v>148</v>
      </c>
      <c r="E2458" s="126">
        <v>14.32</v>
      </c>
      <c r="F2458" s="126">
        <v>6.56</v>
      </c>
      <c r="G2458" s="126">
        <v>6.41</v>
      </c>
      <c r="H2458" s="126">
        <v>5340</v>
      </c>
      <c r="I2458" s="126">
        <v>-50.811</v>
      </c>
      <c r="J2458" s="126" t="s">
        <v>75</v>
      </c>
      <c r="K2458" s="126">
        <v>63.57</v>
      </c>
      <c r="L2458" s="126">
        <v>14.193461111111111</v>
      </c>
      <c r="M2458" s="126">
        <v>0.53995912828404502</v>
      </c>
      <c r="N2458" s="126">
        <v>14.12464680851064</v>
      </c>
      <c r="O2458" s="126">
        <v>1.02978285730812</v>
      </c>
      <c r="P2458" s="126">
        <v>674296</v>
      </c>
      <c r="Q2458" s="126">
        <v>1324000</v>
      </c>
      <c r="R2458" s="126">
        <v>0.51</v>
      </c>
      <c r="S2458" s="126">
        <v>32.308000000000007</v>
      </c>
      <c r="T2458" s="126">
        <v>6.5220000000000002</v>
      </c>
      <c r="U2458" s="126">
        <v>17.353999999999999</v>
      </c>
      <c r="V2458" s="126">
        <v>2.4723851780337029</v>
      </c>
      <c r="AC2458" s="126">
        <v>14.32</v>
      </c>
      <c r="AD2458" s="126">
        <v>13.76</v>
      </c>
      <c r="AH2458" s="77">
        <f>IF(AND(M2458&lt;Variables!$G$6,M2458&gt;Variables!$G$5),0,1)</f>
        <v>1</v>
      </c>
      <c r="AI2458" s="77">
        <f t="shared" si="76"/>
        <v>0</v>
      </c>
      <c r="AJ2458" s="77">
        <f>IF(I2458&gt;Variables!$G$7,0,1)</f>
        <v>1</v>
      </c>
      <c r="AK2458" s="77">
        <f>IF(F2458&gt;Variables!$G$8,0,1)</f>
        <v>1</v>
      </c>
      <c r="AL2458" s="77">
        <f>IF(G2458&gt;Variables!$G$9,0,1)</f>
        <v>1</v>
      </c>
      <c r="AM2458" s="77">
        <f>IF(AND(K2458&gt;Variables!$G$10,K2458&lt;Variables!$G$11),0,1)</f>
        <v>0</v>
      </c>
      <c r="AN2458" s="77">
        <f>IF(H2458&lt;Variables!$G$13,1,0)</f>
        <v>0</v>
      </c>
      <c r="AO2458" s="77">
        <f>IF(R2458&lt;Variables!$G$12,0,1)</f>
        <v>0</v>
      </c>
      <c r="AP2458" s="78">
        <f t="shared" si="77"/>
        <v>1</v>
      </c>
      <c r="AQ2458" s="77">
        <f>IF(V2458&lt;Variables!$G$15,1,0)</f>
        <v>1</v>
      </c>
      <c r="AR2458" s="126">
        <v>0</v>
      </c>
      <c r="AS2458" s="126">
        <v>0</v>
      </c>
      <c r="AT2458" s="126">
        <v>1</v>
      </c>
      <c r="AU2458" s="126">
        <v>0</v>
      </c>
      <c r="BA2458" s="126">
        <v>-2.25</v>
      </c>
    </row>
    <row r="2459" spans="3:53" ht="14.5" x14ac:dyDescent="0.35">
      <c r="C2459" s="126" t="s">
        <v>374</v>
      </c>
      <c r="D2459" s="126" t="s">
        <v>346</v>
      </c>
      <c r="E2459" s="126">
        <v>57.85</v>
      </c>
      <c r="F2459" s="126">
        <v>49.27</v>
      </c>
      <c r="G2459" s="126">
        <v>-0.09</v>
      </c>
      <c r="H2459" s="126">
        <v>1470</v>
      </c>
      <c r="I2459" s="126">
        <v>113.60299999999999</v>
      </c>
      <c r="J2459" s="126" t="s">
        <v>74</v>
      </c>
      <c r="K2459" s="126">
        <v>37.82</v>
      </c>
      <c r="L2459" s="126">
        <v>57.726565000000008</v>
      </c>
      <c r="M2459" s="126">
        <v>-0.13263390953542681</v>
      </c>
      <c r="N2459" s="126">
        <v>57.783988000000001</v>
      </c>
      <c r="O2459" s="126">
        <v>-0.2318773844408285</v>
      </c>
      <c r="P2459" s="126">
        <v>3569000</v>
      </c>
      <c r="Q2459" s="126">
        <v>255123</v>
      </c>
      <c r="R2459" s="126">
        <v>13.99</v>
      </c>
      <c r="S2459" s="126">
        <v>32.308000000000007</v>
      </c>
      <c r="T2459" s="126">
        <v>6.5220000000000002</v>
      </c>
      <c r="U2459" s="126">
        <v>17.353999999999999</v>
      </c>
      <c r="V2459" s="126">
        <v>2.2395981724675291</v>
      </c>
      <c r="AC2459" s="126">
        <v>57.79</v>
      </c>
      <c r="AD2459" s="126">
        <v>57.57</v>
      </c>
      <c r="AH2459" s="77">
        <f>IF(AND(M2459&lt;Variables!$G$6,M2459&gt;Variables!$G$5),0,1)</f>
        <v>1</v>
      </c>
      <c r="AI2459" s="77">
        <f t="shared" si="76"/>
        <v>1</v>
      </c>
      <c r="AJ2459" s="77">
        <f>IF(I2459&gt;Variables!$G$7,0,1)</f>
        <v>0</v>
      </c>
      <c r="AK2459" s="77">
        <f>IF(F2459&gt;Variables!$G$8,0,1)</f>
        <v>0</v>
      </c>
      <c r="AL2459" s="77">
        <f>IF(G2459&gt;Variables!$G$9,0,1)</f>
        <v>1</v>
      </c>
      <c r="AM2459" s="77">
        <f>IF(AND(K2459&gt;Variables!$G$10,K2459&lt;Variables!$G$11),0,1)</f>
        <v>1</v>
      </c>
      <c r="AN2459" s="77">
        <f>IF(H2459&lt;Variables!$G$13,1,0)</f>
        <v>1</v>
      </c>
      <c r="AO2459" s="77">
        <f>IF(R2459&lt;Variables!$G$12,0,1)</f>
        <v>1</v>
      </c>
      <c r="AP2459" s="78">
        <f t="shared" si="77"/>
        <v>0</v>
      </c>
      <c r="AQ2459" s="77">
        <f>IF(V2459&lt;Variables!$G$15,1,0)</f>
        <v>1</v>
      </c>
      <c r="AR2459" s="126">
        <v>0</v>
      </c>
      <c r="AS2459" s="126">
        <v>0</v>
      </c>
      <c r="AT2459" s="126">
        <v>0</v>
      </c>
      <c r="AU2459" s="126">
        <v>1</v>
      </c>
      <c r="BA2459" s="126">
        <v>-0.18</v>
      </c>
    </row>
    <row r="2460" spans="3:53" ht="14.5" x14ac:dyDescent="0.35">
      <c r="C2460" s="126" t="s">
        <v>374</v>
      </c>
      <c r="D2460" s="126" t="s">
        <v>172</v>
      </c>
      <c r="E2460" s="126">
        <v>57.64</v>
      </c>
      <c r="F2460" s="126">
        <v>7.49</v>
      </c>
      <c r="G2460" s="126">
        <v>5.42</v>
      </c>
      <c r="H2460" s="126">
        <v>7410</v>
      </c>
      <c r="I2460" s="126">
        <v>140606.95600000001</v>
      </c>
      <c r="J2460" s="126" t="s">
        <v>75</v>
      </c>
      <c r="K2460" s="126">
        <v>47.65</v>
      </c>
      <c r="L2460" s="126">
        <v>57.802389999999988</v>
      </c>
      <c r="M2460" s="126">
        <v>-0.58369558767377094</v>
      </c>
      <c r="N2460" s="126">
        <v>57.208652000000001</v>
      </c>
      <c r="O2460" s="126">
        <v>0.44809306116844472</v>
      </c>
      <c r="P2460" s="126">
        <v>456151</v>
      </c>
      <c r="Q2460" s="126">
        <v>1245000</v>
      </c>
      <c r="R2460" s="126">
        <v>0.37</v>
      </c>
      <c r="S2460" s="126">
        <v>32.308000000000007</v>
      </c>
      <c r="T2460" s="126">
        <v>6.5220000000000002</v>
      </c>
      <c r="U2460" s="126">
        <v>17.353999999999999</v>
      </c>
      <c r="V2460" s="126">
        <v>2.353868660065094</v>
      </c>
      <c r="AC2460" s="126">
        <v>58.232100000000003</v>
      </c>
      <c r="AD2460" s="126">
        <v>54.424999999999997</v>
      </c>
      <c r="AH2460" s="77">
        <f>IF(AND(M2460&lt;Variables!$G$6,M2460&gt;Variables!$G$5),0,1)</f>
        <v>1</v>
      </c>
      <c r="AI2460" s="77">
        <f t="shared" si="76"/>
        <v>0</v>
      </c>
      <c r="AJ2460" s="77">
        <f>IF(I2460&gt;Variables!$G$7,0,1)</f>
        <v>0</v>
      </c>
      <c r="AK2460" s="77">
        <f>IF(F2460&gt;Variables!$G$8,0,1)</f>
        <v>1</v>
      </c>
      <c r="AL2460" s="77">
        <f>IF(G2460&gt;Variables!$G$9,0,1)</f>
        <v>1</v>
      </c>
      <c r="AM2460" s="77">
        <f>IF(AND(K2460&gt;Variables!$G$10,K2460&lt;Variables!$G$11),0,1)</f>
        <v>1</v>
      </c>
      <c r="AN2460" s="77">
        <f>IF(H2460&lt;Variables!$G$13,1,0)</f>
        <v>0</v>
      </c>
      <c r="AO2460" s="77">
        <f>IF(R2460&lt;Variables!$G$12,0,1)</f>
        <v>0</v>
      </c>
      <c r="AP2460" s="78">
        <f t="shared" si="77"/>
        <v>1</v>
      </c>
      <c r="AQ2460" s="77">
        <f>IF(V2460&lt;Variables!$G$15,1,0)</f>
        <v>1</v>
      </c>
      <c r="AR2460" s="126">
        <v>0</v>
      </c>
      <c r="AS2460" s="126">
        <v>0</v>
      </c>
      <c r="AT2460" s="126">
        <v>1</v>
      </c>
      <c r="AU2460" s="126">
        <v>0</v>
      </c>
      <c r="BA2460" s="126">
        <v>-1.1200000000000001</v>
      </c>
    </row>
    <row r="2461" spans="3:53" ht="14.5" x14ac:dyDescent="0.35">
      <c r="C2461" s="126" t="s">
        <v>375</v>
      </c>
      <c r="D2461" s="126" t="s">
        <v>82</v>
      </c>
      <c r="E2461" s="126">
        <v>31.18</v>
      </c>
      <c r="F2461" s="126">
        <v>5.96</v>
      </c>
      <c r="G2461" s="126">
        <v>6.99</v>
      </c>
      <c r="H2461" s="126">
        <v>4150</v>
      </c>
      <c r="I2461" s="126">
        <v>42.927</v>
      </c>
      <c r="J2461" s="126" t="s">
        <v>74</v>
      </c>
      <c r="K2461" s="126">
        <v>64.36</v>
      </c>
      <c r="L2461" s="126">
        <v>30.936695</v>
      </c>
      <c r="M2461" s="126">
        <v>0.18846550997124009</v>
      </c>
      <c r="N2461" s="126">
        <v>29.970006000000001</v>
      </c>
      <c r="O2461" s="126">
        <v>3.4200660487021701</v>
      </c>
      <c r="P2461" s="126">
        <v>6940000</v>
      </c>
      <c r="Q2461" s="126">
        <v>15559000</v>
      </c>
      <c r="R2461" s="126">
        <v>0.45</v>
      </c>
      <c r="S2461" s="126">
        <v>31.015000000000001</v>
      </c>
      <c r="T2461" s="126">
        <v>6.7759999999999989</v>
      </c>
      <c r="U2461" s="126">
        <v>16.9224</v>
      </c>
      <c r="V2461" s="126">
        <v>2.5030535154201838</v>
      </c>
      <c r="AC2461" s="126">
        <v>32.43</v>
      </c>
      <c r="AD2461" s="126">
        <v>30.53</v>
      </c>
      <c r="AH2461" s="77">
        <f>IF(AND(M2461&lt;Variables!$G$6,M2461&gt;Variables!$G$5),0,1)</f>
        <v>1</v>
      </c>
      <c r="AI2461" s="77">
        <f t="shared" si="76"/>
        <v>0</v>
      </c>
      <c r="AJ2461" s="77">
        <f>IF(I2461&gt;Variables!$G$7,0,1)</f>
        <v>1</v>
      </c>
      <c r="AK2461" s="77">
        <f>IF(F2461&gt;Variables!$G$8,0,1)</f>
        <v>1</v>
      </c>
      <c r="AL2461" s="77">
        <f>IF(G2461&gt;Variables!$G$9,0,1)</f>
        <v>1</v>
      </c>
      <c r="AM2461" s="77">
        <f>IF(AND(K2461&gt;Variables!$G$10,K2461&lt;Variables!$G$11),0,1)</f>
        <v>0</v>
      </c>
      <c r="AN2461" s="77">
        <f>IF(H2461&lt;Variables!$G$13,1,0)</f>
        <v>0</v>
      </c>
      <c r="AO2461" s="77">
        <f>IF(R2461&lt;Variables!$G$12,0,1)</f>
        <v>0</v>
      </c>
      <c r="AP2461" s="78">
        <f t="shared" si="77"/>
        <v>0</v>
      </c>
      <c r="AQ2461" s="77">
        <f>IF(V2461&lt;Variables!$G$15,1,0)</f>
        <v>1</v>
      </c>
      <c r="AR2461" s="126">
        <v>0</v>
      </c>
      <c r="AS2461" s="126">
        <v>0</v>
      </c>
      <c r="AT2461" s="126">
        <v>1</v>
      </c>
      <c r="AU2461" s="126">
        <v>0</v>
      </c>
      <c r="BA2461" s="126">
        <v>-1.44</v>
      </c>
    </row>
    <row r="2462" spans="3:53" ht="14.5" x14ac:dyDescent="0.35">
      <c r="C2462" s="126" t="s">
        <v>375</v>
      </c>
      <c r="D2462" s="126" t="s">
        <v>130</v>
      </c>
      <c r="E2462" s="126">
        <v>15.37</v>
      </c>
      <c r="F2462" s="126">
        <v>8.06</v>
      </c>
      <c r="G2462" s="126">
        <v>5.51</v>
      </c>
      <c r="H2462" s="126">
        <v>2590</v>
      </c>
      <c r="I2462" s="126">
        <v>451.48500000000001</v>
      </c>
      <c r="J2462" s="126" t="s">
        <v>75</v>
      </c>
      <c r="K2462" s="126">
        <v>53.01</v>
      </c>
      <c r="L2462" s="126">
        <v>15.327763157894729</v>
      </c>
      <c r="M2462" s="126">
        <v>-5.0647689521062723E-2</v>
      </c>
      <c r="N2462" s="126">
        <v>15.29077551020408</v>
      </c>
      <c r="O2462" s="126">
        <v>0.19112496796787251</v>
      </c>
      <c r="P2462" s="126">
        <v>413605</v>
      </c>
      <c r="Q2462" s="126">
        <v>1389000</v>
      </c>
      <c r="R2462" s="126">
        <v>0.3</v>
      </c>
      <c r="S2462" s="126">
        <v>31.015000000000001</v>
      </c>
      <c r="T2462" s="126">
        <v>6.7759999999999989</v>
      </c>
      <c r="U2462" s="126">
        <v>16.9224</v>
      </c>
      <c r="V2462" s="126">
        <v>2.3999407142148308</v>
      </c>
      <c r="AC2462" s="126">
        <v>15.9</v>
      </c>
      <c r="AD2462" s="126">
        <v>15.29</v>
      </c>
      <c r="AH2462" s="77">
        <f>IF(AND(M2462&lt;Variables!$G$6,M2462&gt;Variables!$G$5),0,1)</f>
        <v>1</v>
      </c>
      <c r="AI2462" s="77">
        <f t="shared" si="76"/>
        <v>0</v>
      </c>
      <c r="AJ2462" s="77">
        <f>IF(I2462&gt;Variables!$G$7,0,1)</f>
        <v>0</v>
      </c>
      <c r="AK2462" s="77">
        <f>IF(F2462&gt;Variables!$G$8,0,1)</f>
        <v>1</v>
      </c>
      <c r="AL2462" s="77">
        <f>IF(G2462&gt;Variables!$G$9,0,1)</f>
        <v>1</v>
      </c>
      <c r="AM2462" s="77">
        <f>IF(AND(K2462&gt;Variables!$G$10,K2462&lt;Variables!$G$11),0,1)</f>
        <v>1</v>
      </c>
      <c r="AN2462" s="77">
        <f>IF(H2462&lt;Variables!$G$13,1,0)</f>
        <v>0</v>
      </c>
      <c r="AO2462" s="77">
        <f>IF(R2462&lt;Variables!$G$12,0,1)</f>
        <v>0</v>
      </c>
      <c r="AP2462" s="78">
        <f t="shared" si="77"/>
        <v>1</v>
      </c>
      <c r="AQ2462" s="77">
        <f>IF(V2462&lt;Variables!$G$15,1,0)</f>
        <v>1</v>
      </c>
      <c r="AR2462" s="126">
        <v>1</v>
      </c>
      <c r="AS2462" s="126">
        <v>0</v>
      </c>
      <c r="AT2462" s="126">
        <v>0</v>
      </c>
      <c r="AU2462" s="126">
        <v>0</v>
      </c>
      <c r="BA2462" s="126">
        <v>1.08</v>
      </c>
    </row>
    <row r="2463" spans="3:53" ht="14.5" x14ac:dyDescent="0.35">
      <c r="C2463" s="126" t="s">
        <v>375</v>
      </c>
      <c r="D2463" s="126" t="s">
        <v>277</v>
      </c>
      <c r="E2463" s="126">
        <v>23.14</v>
      </c>
      <c r="F2463" s="126">
        <v>8.56</v>
      </c>
      <c r="G2463" s="126">
        <v>4.4400000000000004</v>
      </c>
      <c r="H2463" s="126">
        <v>2160</v>
      </c>
      <c r="I2463" s="126">
        <v>-2.4780000000000002</v>
      </c>
      <c r="J2463" s="126" t="s">
        <v>75</v>
      </c>
      <c r="K2463" s="126">
        <v>59.77</v>
      </c>
      <c r="L2463" s="126">
        <v>22.966065</v>
      </c>
      <c r="M2463" s="126">
        <v>0.45255902567550632</v>
      </c>
      <c r="N2463" s="126">
        <v>22.894544</v>
      </c>
      <c r="O2463" s="126">
        <v>0.76636599532185712</v>
      </c>
      <c r="P2463" s="126">
        <v>919526</v>
      </c>
      <c r="Q2463" s="126">
        <v>2482000</v>
      </c>
      <c r="R2463" s="126">
        <v>0.37</v>
      </c>
      <c r="S2463" s="126">
        <v>31.015000000000001</v>
      </c>
      <c r="T2463" s="126">
        <v>6.7759999999999989</v>
      </c>
      <c r="U2463" s="126">
        <v>16.9224</v>
      </c>
      <c r="V2463" s="126">
        <v>2.4436813684781429</v>
      </c>
      <c r="AC2463" s="126">
        <v>23.67</v>
      </c>
      <c r="AD2463" s="126">
        <v>22.73</v>
      </c>
      <c r="AH2463" s="77">
        <f>IF(AND(M2463&lt;Variables!$G$6,M2463&gt;Variables!$G$5),0,1)</f>
        <v>1</v>
      </c>
      <c r="AI2463" s="77">
        <f t="shared" si="76"/>
        <v>0</v>
      </c>
      <c r="AJ2463" s="77">
        <f>IF(I2463&gt;Variables!$G$7,0,1)</f>
        <v>1</v>
      </c>
      <c r="AK2463" s="77">
        <f>IF(F2463&gt;Variables!$G$8,0,1)</f>
        <v>1</v>
      </c>
      <c r="AL2463" s="77">
        <f>IF(G2463&gt;Variables!$G$9,0,1)</f>
        <v>1</v>
      </c>
      <c r="AM2463" s="77">
        <f>IF(AND(K2463&gt;Variables!$G$10,K2463&lt;Variables!$G$11),0,1)</f>
        <v>1</v>
      </c>
      <c r="AN2463" s="77">
        <f>IF(H2463&lt;Variables!$G$13,1,0)</f>
        <v>0</v>
      </c>
      <c r="AO2463" s="77">
        <f>IF(R2463&lt;Variables!$G$12,0,1)</f>
        <v>0</v>
      </c>
      <c r="AP2463" s="78">
        <f t="shared" si="77"/>
        <v>1</v>
      </c>
      <c r="AQ2463" s="77">
        <f>IF(V2463&lt;Variables!$G$15,1,0)</f>
        <v>1</v>
      </c>
      <c r="AR2463" s="126">
        <v>0</v>
      </c>
      <c r="AS2463" s="126">
        <v>1</v>
      </c>
      <c r="AT2463" s="126">
        <v>0</v>
      </c>
      <c r="AU2463" s="126">
        <v>0</v>
      </c>
      <c r="BA2463" s="126">
        <v>0.46</v>
      </c>
    </row>
    <row r="2464" spans="3:53" ht="14.5" x14ac:dyDescent="0.35">
      <c r="C2464" s="126" t="s">
        <v>375</v>
      </c>
      <c r="D2464" s="126" t="s">
        <v>183</v>
      </c>
      <c r="E2464" s="126">
        <v>39.92</v>
      </c>
      <c r="F2464" s="126">
        <v>9.73</v>
      </c>
      <c r="G2464" s="126">
        <v>7.27</v>
      </c>
      <c r="H2464" s="126">
        <v>5850</v>
      </c>
      <c r="I2464" s="126">
        <v>1234.453</v>
      </c>
      <c r="J2464" s="126" t="s">
        <v>75</v>
      </c>
      <c r="K2464" s="126">
        <v>66.58</v>
      </c>
      <c r="L2464" s="126">
        <v>39.450355000000002</v>
      </c>
      <c r="M2464" s="126">
        <v>0.95650596807049826</v>
      </c>
      <c r="N2464" s="126">
        <v>38.569248000000002</v>
      </c>
      <c r="O2464" s="126">
        <v>3.2628377924298611</v>
      </c>
      <c r="P2464" s="126">
        <v>815750</v>
      </c>
      <c r="Q2464" s="126">
        <v>2201000</v>
      </c>
      <c r="R2464" s="126">
        <v>0.37</v>
      </c>
      <c r="S2464" s="126">
        <v>31.015000000000001</v>
      </c>
      <c r="T2464" s="126">
        <v>6.7759999999999989</v>
      </c>
      <c r="U2464" s="126">
        <v>16.9224</v>
      </c>
      <c r="V2464" s="126">
        <v>2.4680992313008079</v>
      </c>
      <c r="AC2464" s="126">
        <v>42.89</v>
      </c>
      <c r="AD2464" s="126">
        <v>39.6</v>
      </c>
      <c r="AH2464" s="77">
        <f>IF(AND(M2464&lt;Variables!$G$6,M2464&gt;Variables!$G$5),0,1)</f>
        <v>1</v>
      </c>
      <c r="AI2464" s="77">
        <f t="shared" si="76"/>
        <v>0</v>
      </c>
      <c r="AJ2464" s="77">
        <f>IF(I2464&gt;Variables!$G$7,0,1)</f>
        <v>0</v>
      </c>
      <c r="AK2464" s="77">
        <f>IF(F2464&gt;Variables!$G$8,0,1)</f>
        <v>0</v>
      </c>
      <c r="AL2464" s="77">
        <f>IF(G2464&gt;Variables!$G$9,0,1)</f>
        <v>1</v>
      </c>
      <c r="AM2464" s="77">
        <f>IF(AND(K2464&gt;Variables!$G$10,K2464&lt;Variables!$G$11),0,1)</f>
        <v>0</v>
      </c>
      <c r="AN2464" s="77">
        <f>IF(H2464&lt;Variables!$G$13,1,0)</f>
        <v>0</v>
      </c>
      <c r="AO2464" s="77">
        <f>IF(R2464&lt;Variables!$G$12,0,1)</f>
        <v>0</v>
      </c>
      <c r="AP2464" s="78">
        <f t="shared" si="77"/>
        <v>1</v>
      </c>
      <c r="AQ2464" s="77">
        <f>IF(V2464&lt;Variables!$G$15,1,0)</f>
        <v>1</v>
      </c>
      <c r="AR2464" s="126">
        <v>1</v>
      </c>
      <c r="AS2464" s="126">
        <v>0</v>
      </c>
      <c r="AT2464" s="126">
        <v>0</v>
      </c>
      <c r="AU2464" s="126">
        <v>0</v>
      </c>
      <c r="BA2464" s="126">
        <v>2</v>
      </c>
    </row>
    <row r="2465" spans="3:53" ht="14.5" x14ac:dyDescent="0.35">
      <c r="C2465" s="126" t="s">
        <v>375</v>
      </c>
      <c r="D2465" s="126" t="s">
        <v>126</v>
      </c>
      <c r="E2465" s="126">
        <v>6.6</v>
      </c>
      <c r="F2465" s="126">
        <v>11.26</v>
      </c>
      <c r="G2465" s="126">
        <v>11.58</v>
      </c>
      <c r="H2465" s="126">
        <v>45.7</v>
      </c>
      <c r="I2465" s="126">
        <v>3.8679999999999999</v>
      </c>
      <c r="J2465" s="126" t="s">
        <v>75</v>
      </c>
      <c r="K2465" s="126">
        <v>39.950000000000003</v>
      </c>
      <c r="L2465" s="126">
        <v>6.7873050000000008</v>
      </c>
      <c r="M2465" s="126">
        <v>-3.0101048943579309</v>
      </c>
      <c r="N2465" s="126">
        <v>6.6442820000000014</v>
      </c>
      <c r="O2465" s="126">
        <v>-0.92232689702214865</v>
      </c>
      <c r="P2465" s="126">
        <v>3990000</v>
      </c>
      <c r="Q2465" s="126">
        <v>2000000</v>
      </c>
      <c r="R2465" s="126">
        <v>2</v>
      </c>
      <c r="S2465" s="126">
        <v>31.015000000000001</v>
      </c>
      <c r="T2465" s="126">
        <v>6.7759999999999989</v>
      </c>
      <c r="U2465" s="126">
        <v>16.9224</v>
      </c>
      <c r="V2465" s="126">
        <v>2.253778238757504</v>
      </c>
      <c r="AC2465" s="126">
        <v>6.85</v>
      </c>
      <c r="AD2465" s="126">
        <v>5.74</v>
      </c>
      <c r="AH2465" s="77">
        <f>IF(AND(M2465&lt;Variables!$G$6,M2465&gt;Variables!$G$5),0,1)</f>
        <v>0</v>
      </c>
      <c r="AI2465" s="77">
        <f t="shared" si="76"/>
        <v>0</v>
      </c>
      <c r="AJ2465" s="77">
        <f>IF(I2465&gt;Variables!$G$7,0,1)</f>
        <v>1</v>
      </c>
      <c r="AK2465" s="77">
        <f>IF(F2465&gt;Variables!$G$8,0,1)</f>
        <v>0</v>
      </c>
      <c r="AL2465" s="77">
        <f>IF(G2465&gt;Variables!$G$9,0,1)</f>
        <v>0</v>
      </c>
      <c r="AM2465" s="77">
        <f>IF(AND(K2465&gt;Variables!$G$10,K2465&lt;Variables!$G$11),0,1)</f>
        <v>1</v>
      </c>
      <c r="AN2465" s="77">
        <f>IF(H2465&lt;Variables!$G$13,1,0)</f>
        <v>1</v>
      </c>
      <c r="AO2465" s="77">
        <f>IF(R2465&lt;Variables!$G$12,0,1)</f>
        <v>0</v>
      </c>
      <c r="AP2465" s="78">
        <f t="shared" si="77"/>
        <v>1</v>
      </c>
      <c r="AQ2465" s="77">
        <f>IF(V2465&lt;Variables!$G$15,1,0)</f>
        <v>1</v>
      </c>
      <c r="AR2465" s="126">
        <v>0</v>
      </c>
      <c r="AS2465" s="126">
        <v>0</v>
      </c>
      <c r="AT2465" s="126">
        <v>1</v>
      </c>
      <c r="AU2465" s="126">
        <v>0</v>
      </c>
      <c r="BA2465" s="126">
        <v>-2.25</v>
      </c>
    </row>
    <row r="2466" spans="3:53" ht="14.5" x14ac:dyDescent="0.35">
      <c r="C2466" s="126" t="s">
        <v>375</v>
      </c>
      <c r="D2466" s="126" t="s">
        <v>354</v>
      </c>
      <c r="E2466" s="126">
        <v>9.1199999999999992</v>
      </c>
      <c r="F2466" s="126">
        <v>16.97</v>
      </c>
      <c r="G2466" s="126">
        <v>14.46</v>
      </c>
      <c r="H2466" s="126">
        <v>-99999</v>
      </c>
      <c r="I2466" s="126">
        <v>-62.158000000000001</v>
      </c>
      <c r="J2466" s="126" t="s">
        <v>75</v>
      </c>
      <c r="K2466" s="126">
        <v>53.37</v>
      </c>
      <c r="L2466" s="126">
        <v>9.0653000000000006</v>
      </c>
      <c r="M2466" s="126">
        <v>0</v>
      </c>
      <c r="N2466" s="126">
        <v>9.0350800000000007</v>
      </c>
      <c r="O2466" s="126">
        <v>0.33447407217202191</v>
      </c>
      <c r="P2466" s="126">
        <v>8150</v>
      </c>
      <c r="Q2466" s="126">
        <v>9370</v>
      </c>
      <c r="R2466" s="126">
        <v>0.87</v>
      </c>
      <c r="S2466" s="126">
        <v>31.015000000000001</v>
      </c>
      <c r="T2466" s="126">
        <v>6.7759999999999989</v>
      </c>
      <c r="U2466" s="126">
        <v>16.9224</v>
      </c>
      <c r="V2466" s="126">
        <v>2.4019132000000001</v>
      </c>
      <c r="AC2466" s="126">
        <v>10.32</v>
      </c>
      <c r="AD2466" s="126">
        <v>9</v>
      </c>
      <c r="AH2466" s="77">
        <f>IF(AND(M2466&lt;Variables!$G$6,M2466&gt;Variables!$G$5),0,1)</f>
        <v>1</v>
      </c>
      <c r="AI2466" s="77">
        <f t="shared" si="76"/>
        <v>0</v>
      </c>
      <c r="AJ2466" s="77">
        <f>IF(I2466&gt;Variables!$G$7,0,1)</f>
        <v>1</v>
      </c>
      <c r="AK2466" s="77">
        <f>IF(F2466&gt;Variables!$G$8,0,1)</f>
        <v>0</v>
      </c>
      <c r="AL2466" s="77">
        <f>IF(G2466&gt;Variables!$G$9,0,1)</f>
        <v>0</v>
      </c>
      <c r="AM2466" s="77">
        <f>IF(AND(K2466&gt;Variables!$G$10,K2466&lt;Variables!$G$11),0,1)</f>
        <v>1</v>
      </c>
      <c r="AN2466" s="77">
        <f>IF(H2466&lt;Variables!$G$13,1,0)</f>
        <v>1</v>
      </c>
      <c r="AO2466" s="77">
        <f>IF(R2466&lt;Variables!$G$12,0,1)</f>
        <v>0</v>
      </c>
      <c r="AP2466" s="78">
        <f t="shared" si="77"/>
        <v>1</v>
      </c>
      <c r="AQ2466" s="77">
        <f>IF(V2466&lt;Variables!$G$15,1,0)</f>
        <v>1</v>
      </c>
      <c r="AR2466" s="126">
        <v>1</v>
      </c>
      <c r="AS2466" s="126">
        <v>0</v>
      </c>
      <c r="AT2466" s="126">
        <v>0</v>
      </c>
      <c r="AU2466" s="126">
        <v>0</v>
      </c>
      <c r="BA2466" s="126">
        <v>2</v>
      </c>
    </row>
    <row r="2467" spans="3:53" ht="14.5" x14ac:dyDescent="0.35">
      <c r="C2467" s="126" t="s">
        <v>375</v>
      </c>
      <c r="D2467" s="126" t="s">
        <v>192</v>
      </c>
      <c r="E2467" s="126">
        <v>25.22</v>
      </c>
      <c r="F2467" s="126">
        <v>13.38</v>
      </c>
      <c r="G2467" s="126">
        <v>4.9400000000000004</v>
      </c>
      <c r="H2467" s="126">
        <v>1490</v>
      </c>
      <c r="I2467" s="126">
        <v>7.5030000000000001</v>
      </c>
      <c r="J2467" s="126" t="s">
        <v>75</v>
      </c>
      <c r="K2467" s="126">
        <v>42.48</v>
      </c>
      <c r="L2467" s="126">
        <v>25.409669999999998</v>
      </c>
      <c r="M2467" s="126">
        <v>-0.63074412221802578</v>
      </c>
      <c r="N2467" s="126">
        <v>25.881375999999999</v>
      </c>
      <c r="O2467" s="126">
        <v>-2.441817622061496</v>
      </c>
      <c r="P2467" s="126">
        <v>11250000</v>
      </c>
      <c r="Q2467" s="126">
        <v>2510000</v>
      </c>
      <c r="R2467" s="126">
        <v>4.4800000000000004</v>
      </c>
      <c r="S2467" s="126">
        <v>31.015000000000001</v>
      </c>
      <c r="T2467" s="126">
        <v>6.7759999999999989</v>
      </c>
      <c r="U2467" s="126">
        <v>16.9224</v>
      </c>
      <c r="V2467" s="126">
        <v>2.2917937977099272</v>
      </c>
      <c r="AC2467" s="126">
        <v>26.25</v>
      </c>
      <c r="AD2467" s="126">
        <v>24.51</v>
      </c>
      <c r="AH2467" s="77">
        <f>IF(AND(M2467&lt;Variables!$G$6,M2467&gt;Variables!$G$5),0,1)</f>
        <v>1</v>
      </c>
      <c r="AI2467" s="77">
        <f t="shared" si="76"/>
        <v>1</v>
      </c>
      <c r="AJ2467" s="77">
        <f>IF(I2467&gt;Variables!$G$7,0,1)</f>
        <v>1</v>
      </c>
      <c r="AK2467" s="77">
        <f>IF(F2467&gt;Variables!$G$8,0,1)</f>
        <v>0</v>
      </c>
      <c r="AL2467" s="77">
        <f>IF(G2467&gt;Variables!$G$9,0,1)</f>
        <v>1</v>
      </c>
      <c r="AM2467" s="77">
        <f>IF(AND(K2467&gt;Variables!$G$10,K2467&lt;Variables!$G$11),0,1)</f>
        <v>1</v>
      </c>
      <c r="AN2467" s="77">
        <f>IF(H2467&lt;Variables!$G$13,1,0)</f>
        <v>1</v>
      </c>
      <c r="AO2467" s="77">
        <f>IF(R2467&lt;Variables!$G$12,0,1)</f>
        <v>1</v>
      </c>
      <c r="AP2467" s="78">
        <f t="shared" si="77"/>
        <v>1</v>
      </c>
      <c r="AQ2467" s="77">
        <f>IF(V2467&lt;Variables!$G$15,1,0)</f>
        <v>1</v>
      </c>
      <c r="AR2467" s="126">
        <v>1</v>
      </c>
      <c r="AS2467" s="126">
        <v>0</v>
      </c>
      <c r="AT2467" s="126">
        <v>0</v>
      </c>
      <c r="AU2467" s="126">
        <v>0</v>
      </c>
      <c r="BA2467" s="126">
        <v>2</v>
      </c>
    </row>
    <row r="2468" spans="3:53" ht="14.5" x14ac:dyDescent="0.35">
      <c r="C2468" s="126" t="s">
        <v>375</v>
      </c>
      <c r="D2468" s="126" t="s">
        <v>189</v>
      </c>
      <c r="E2468" s="126">
        <v>32.520000000000003</v>
      </c>
      <c r="F2468" s="126">
        <v>12.66</v>
      </c>
      <c r="G2468" s="126">
        <v>11.78</v>
      </c>
      <c r="H2468" s="126">
        <v>-99999</v>
      </c>
      <c r="I2468" s="126">
        <v>-99999</v>
      </c>
      <c r="J2468" s="126" t="s">
        <v>75</v>
      </c>
      <c r="K2468" s="126">
        <v>57.6</v>
      </c>
      <c r="L2468" s="126">
        <v>32.742231578947383</v>
      </c>
      <c r="M2468" s="126">
        <v>0.16055234636611321</v>
      </c>
      <c r="N2468" s="126">
        <v>32.21993333333333</v>
      </c>
      <c r="O2468" s="126">
        <v>1.7841957049362991</v>
      </c>
      <c r="P2468" s="126">
        <v>569338</v>
      </c>
      <c r="Q2468" s="126">
        <v>2252000</v>
      </c>
      <c r="R2468" s="126">
        <v>0.25</v>
      </c>
      <c r="S2468" s="126">
        <v>31.015000000000001</v>
      </c>
      <c r="T2468" s="126">
        <v>6.7759999999999989</v>
      </c>
      <c r="U2468" s="126">
        <v>16.9224</v>
      </c>
      <c r="V2468" s="126">
        <v>2.4380377076545612</v>
      </c>
      <c r="AC2468" s="126">
        <v>32.69</v>
      </c>
      <c r="AD2468" s="126">
        <v>29.51</v>
      </c>
      <c r="AH2468" s="77">
        <f>IF(AND(M2468&lt;Variables!$G$6,M2468&gt;Variables!$G$5),0,1)</f>
        <v>1</v>
      </c>
      <c r="AI2468" s="77">
        <f t="shared" si="76"/>
        <v>0</v>
      </c>
      <c r="AJ2468" s="77">
        <f>IF(I2468&gt;Variables!$G$7,0,1)</f>
        <v>1</v>
      </c>
      <c r="AK2468" s="77">
        <f>IF(F2468&gt;Variables!$G$8,0,1)</f>
        <v>0</v>
      </c>
      <c r="AL2468" s="77">
        <f>IF(G2468&gt;Variables!$G$9,0,1)</f>
        <v>0</v>
      </c>
      <c r="AM2468" s="77">
        <f>IF(AND(K2468&gt;Variables!$G$10,K2468&lt;Variables!$G$11),0,1)</f>
        <v>1</v>
      </c>
      <c r="AN2468" s="77">
        <f>IF(H2468&lt;Variables!$G$13,1,0)</f>
        <v>1</v>
      </c>
      <c r="AO2468" s="77">
        <f>IF(R2468&lt;Variables!$G$12,0,1)</f>
        <v>0</v>
      </c>
      <c r="AP2468" s="78">
        <f t="shared" si="77"/>
        <v>1</v>
      </c>
      <c r="AQ2468" s="77">
        <f>IF(V2468&lt;Variables!$G$15,1,0)</f>
        <v>1</v>
      </c>
      <c r="AR2468" s="126">
        <v>0</v>
      </c>
      <c r="AS2468" s="126">
        <v>0</v>
      </c>
      <c r="AT2468" s="126">
        <v>1</v>
      </c>
      <c r="AU2468" s="126">
        <v>0</v>
      </c>
      <c r="BA2468" s="126">
        <v>-2.25</v>
      </c>
    </row>
    <row r="2469" spans="3:53" ht="14.5" x14ac:dyDescent="0.35">
      <c r="C2469" s="126" t="s">
        <v>375</v>
      </c>
      <c r="D2469" s="126" t="s">
        <v>120</v>
      </c>
      <c r="E2469" s="126">
        <v>12.76</v>
      </c>
      <c r="F2469" s="126">
        <v>11.71</v>
      </c>
      <c r="G2469" s="126">
        <v>6.78</v>
      </c>
      <c r="H2469" s="126">
        <v>6950</v>
      </c>
      <c r="I2469" s="126">
        <v>-51.496000000000002</v>
      </c>
      <c r="J2469" s="126" t="s">
        <v>75</v>
      </c>
      <c r="K2469" s="126">
        <v>60.57</v>
      </c>
      <c r="L2469" s="126">
        <v>12.71804</v>
      </c>
      <c r="M2469" s="126">
        <v>0.88032432670442795</v>
      </c>
      <c r="N2469" s="126">
        <v>12.364307999999999</v>
      </c>
      <c r="O2469" s="126">
        <v>3.766421865259252</v>
      </c>
      <c r="P2469" s="126">
        <v>99622000</v>
      </c>
      <c r="Q2469" s="126">
        <v>30149000</v>
      </c>
      <c r="R2469" s="126">
        <v>3.3</v>
      </c>
      <c r="S2469" s="126">
        <v>31.015000000000001</v>
      </c>
      <c r="T2469" s="126">
        <v>6.7759999999999989</v>
      </c>
      <c r="U2469" s="126">
        <v>16.9224</v>
      </c>
      <c r="V2469" s="126">
        <v>2.4267438462568141</v>
      </c>
      <c r="AC2469" s="126">
        <v>13.96</v>
      </c>
      <c r="AD2469" s="126">
        <v>12.62</v>
      </c>
      <c r="AH2469" s="77">
        <f>IF(AND(M2469&lt;Variables!$G$6,M2469&gt;Variables!$G$5),0,1)</f>
        <v>1</v>
      </c>
      <c r="AI2469" s="77">
        <f t="shared" si="76"/>
        <v>0</v>
      </c>
      <c r="AJ2469" s="77">
        <f>IF(I2469&gt;Variables!$G$7,0,1)</f>
        <v>1</v>
      </c>
      <c r="AK2469" s="77">
        <f>IF(F2469&gt;Variables!$G$8,0,1)</f>
        <v>0</v>
      </c>
      <c r="AL2469" s="77">
        <f>IF(G2469&gt;Variables!$G$9,0,1)</f>
        <v>1</v>
      </c>
      <c r="AM2469" s="77">
        <f>IF(AND(K2469&gt;Variables!$G$10,K2469&lt;Variables!$G$11),0,1)</f>
        <v>1</v>
      </c>
      <c r="AN2469" s="77">
        <f>IF(H2469&lt;Variables!$G$13,1,0)</f>
        <v>0</v>
      </c>
      <c r="AO2469" s="77">
        <f>IF(R2469&lt;Variables!$G$12,0,1)</f>
        <v>1</v>
      </c>
      <c r="AP2469" s="78">
        <f t="shared" si="77"/>
        <v>1</v>
      </c>
      <c r="AQ2469" s="77">
        <f>IF(V2469&lt;Variables!$G$15,1,0)</f>
        <v>1</v>
      </c>
      <c r="AR2469" s="126">
        <v>1</v>
      </c>
      <c r="AS2469" s="126">
        <v>0</v>
      </c>
      <c r="AT2469" s="126">
        <v>0</v>
      </c>
      <c r="AU2469" s="126">
        <v>0</v>
      </c>
      <c r="BA2469" s="126">
        <v>2</v>
      </c>
    </row>
    <row r="2470" spans="3:53" ht="14.5" x14ac:dyDescent="0.35">
      <c r="C2470" s="126" t="s">
        <v>375</v>
      </c>
      <c r="D2470" s="126" t="s">
        <v>151</v>
      </c>
      <c r="E2470" s="126">
        <v>141.13</v>
      </c>
      <c r="F2470" s="126">
        <v>7.51</v>
      </c>
      <c r="G2470" s="126">
        <v>7.62</v>
      </c>
      <c r="H2470" s="126">
        <v>9190</v>
      </c>
      <c r="I2470" s="126">
        <v>-25.189</v>
      </c>
      <c r="J2470" s="126" t="s">
        <v>75</v>
      </c>
      <c r="K2470" s="126">
        <v>69.47</v>
      </c>
      <c r="L2470" s="126">
        <v>138.96509</v>
      </c>
      <c r="M2470" s="126">
        <v>1.54708639414403</v>
      </c>
      <c r="N2470" s="126">
        <v>137.27634</v>
      </c>
      <c r="O2470" s="126">
        <v>2.7963012417143438</v>
      </c>
      <c r="P2470" s="126">
        <v>654226</v>
      </c>
      <c r="Q2470" s="126">
        <v>915652</v>
      </c>
      <c r="R2470" s="126">
        <v>0.71</v>
      </c>
      <c r="S2470" s="126">
        <v>31.015000000000001</v>
      </c>
      <c r="T2470" s="126">
        <v>6.7759999999999989</v>
      </c>
      <c r="U2470" s="126">
        <v>16.9224</v>
      </c>
      <c r="V2470" s="126">
        <v>2.4414932759448278</v>
      </c>
      <c r="AC2470" s="126">
        <v>144.24</v>
      </c>
      <c r="AD2470" s="126">
        <v>135.59</v>
      </c>
      <c r="AH2470" s="77">
        <f>IF(AND(M2470&lt;Variables!$G$6,M2470&gt;Variables!$G$5),0,1)</f>
        <v>1</v>
      </c>
      <c r="AI2470" s="77">
        <f t="shared" si="76"/>
        <v>0</v>
      </c>
      <c r="AJ2470" s="77">
        <f>IF(I2470&gt;Variables!$G$7,0,1)</f>
        <v>1</v>
      </c>
      <c r="AK2470" s="77">
        <f>IF(F2470&gt;Variables!$G$8,0,1)</f>
        <v>1</v>
      </c>
      <c r="AL2470" s="77">
        <f>IF(G2470&gt;Variables!$G$9,0,1)</f>
        <v>1</v>
      </c>
      <c r="AM2470" s="77">
        <f>IF(AND(K2470&gt;Variables!$G$10,K2470&lt;Variables!$G$11),0,1)</f>
        <v>0</v>
      </c>
      <c r="AN2470" s="77">
        <f>IF(H2470&lt;Variables!$G$13,1,0)</f>
        <v>0</v>
      </c>
      <c r="AO2470" s="77">
        <f>IF(R2470&lt;Variables!$G$12,0,1)</f>
        <v>0</v>
      </c>
      <c r="AP2470" s="78">
        <f t="shared" si="77"/>
        <v>1</v>
      </c>
      <c r="AQ2470" s="77">
        <f>IF(V2470&lt;Variables!$G$15,1,0)</f>
        <v>1</v>
      </c>
      <c r="AR2470" s="126">
        <v>0</v>
      </c>
      <c r="AS2470" s="126">
        <v>0</v>
      </c>
      <c r="AT2470" s="126">
        <v>1</v>
      </c>
      <c r="AU2470" s="126">
        <v>0</v>
      </c>
      <c r="BA2470" s="126">
        <v>-1.05</v>
      </c>
    </row>
    <row r="2471" spans="3:53" ht="14.5" x14ac:dyDescent="0.35">
      <c r="C2471" s="126" t="s">
        <v>375</v>
      </c>
      <c r="D2471" s="126" t="s">
        <v>194</v>
      </c>
      <c r="E2471" s="126">
        <v>8.33</v>
      </c>
      <c r="F2471" s="126">
        <v>31.42</v>
      </c>
      <c r="G2471" s="126">
        <v>-6.46</v>
      </c>
      <c r="H2471" s="126">
        <v>784.63</v>
      </c>
      <c r="I2471" s="126">
        <v>2668.6129999999998</v>
      </c>
      <c r="J2471" s="126" t="s">
        <v>75</v>
      </c>
      <c r="K2471" s="126">
        <v>36.21</v>
      </c>
      <c r="L2471" s="126">
        <v>8.5057750000000016</v>
      </c>
      <c r="M2471" s="126">
        <v>-2.12532073796923</v>
      </c>
      <c r="N2471" s="126">
        <v>8.8230959999999996</v>
      </c>
      <c r="O2471" s="126">
        <v>-5.6453653003435562</v>
      </c>
      <c r="P2471" s="126">
        <v>188100000</v>
      </c>
      <c r="Q2471" s="126">
        <v>29450000</v>
      </c>
      <c r="R2471" s="126">
        <v>6.39</v>
      </c>
      <c r="S2471" s="126">
        <v>31.015000000000001</v>
      </c>
      <c r="T2471" s="126">
        <v>6.7759999999999989</v>
      </c>
      <c r="U2471" s="126">
        <v>16.9224</v>
      </c>
      <c r="V2471" s="126">
        <v>2.1947519356307921</v>
      </c>
      <c r="AC2471" s="126">
        <v>10.199999999999999</v>
      </c>
      <c r="AD2471" s="126">
        <v>8.2200000000000006</v>
      </c>
      <c r="AH2471" s="77">
        <f>IF(AND(M2471&lt;Variables!$G$6,M2471&gt;Variables!$G$5),0,1)</f>
        <v>0</v>
      </c>
      <c r="AI2471" s="77">
        <f t="shared" si="76"/>
        <v>1</v>
      </c>
      <c r="AJ2471" s="77">
        <f>IF(I2471&gt;Variables!$G$7,0,1)</f>
        <v>0</v>
      </c>
      <c r="AK2471" s="77">
        <f>IF(F2471&gt;Variables!$G$8,0,1)</f>
        <v>0</v>
      </c>
      <c r="AL2471" s="77">
        <f>IF(G2471&gt;Variables!$G$9,0,1)</f>
        <v>1</v>
      </c>
      <c r="AM2471" s="77">
        <f>IF(AND(K2471&gt;Variables!$G$10,K2471&lt;Variables!$G$11),0,1)</f>
        <v>1</v>
      </c>
      <c r="AN2471" s="77">
        <f>IF(H2471&lt;Variables!$G$13,1,0)</f>
        <v>1</v>
      </c>
      <c r="AO2471" s="77">
        <f>IF(R2471&lt;Variables!$G$12,0,1)</f>
        <v>1</v>
      </c>
      <c r="AP2471" s="78">
        <f t="shared" si="77"/>
        <v>1</v>
      </c>
      <c r="AQ2471" s="77">
        <f>IF(V2471&lt;Variables!$G$15,1,0)</f>
        <v>1</v>
      </c>
      <c r="AR2471" s="126">
        <v>1</v>
      </c>
      <c r="AS2471" s="126">
        <v>0</v>
      </c>
      <c r="AT2471" s="126">
        <v>0</v>
      </c>
      <c r="AU2471" s="126">
        <v>0</v>
      </c>
      <c r="BA2471" s="126">
        <v>2</v>
      </c>
    </row>
    <row r="2472" spans="3:53" ht="14.5" x14ac:dyDescent="0.35">
      <c r="C2472" s="126" t="s">
        <v>375</v>
      </c>
      <c r="D2472" s="126" t="s">
        <v>201</v>
      </c>
      <c r="E2472" s="126">
        <v>40.369999999999997</v>
      </c>
      <c r="F2472" s="126">
        <v>6.84</v>
      </c>
      <c r="G2472" s="126">
        <v>2.11</v>
      </c>
      <c r="H2472" s="126">
        <v>-99999</v>
      </c>
      <c r="I2472" s="126">
        <v>265.60199999999998</v>
      </c>
      <c r="J2472" s="126" t="s">
        <v>75</v>
      </c>
      <c r="K2472" s="126">
        <v>60.07</v>
      </c>
      <c r="L2472" s="126">
        <v>39.508000000000003</v>
      </c>
      <c r="M2472" s="126">
        <v>1.878100637845511</v>
      </c>
      <c r="N2472" s="126">
        <v>40.127404347826086</v>
      </c>
      <c r="O2472" s="126">
        <v>0.30551602867518951</v>
      </c>
      <c r="P2472" s="126">
        <v>573749</v>
      </c>
      <c r="Q2472" s="126">
        <v>2251000</v>
      </c>
      <c r="R2472" s="126">
        <v>0.25</v>
      </c>
      <c r="S2472" s="126">
        <v>31.015000000000001</v>
      </c>
      <c r="T2472" s="126">
        <v>6.7759999999999989</v>
      </c>
      <c r="U2472" s="126">
        <v>16.9224</v>
      </c>
      <c r="V2472" s="126">
        <v>2.3678753601700921</v>
      </c>
      <c r="AC2472" s="126">
        <v>41.93</v>
      </c>
      <c r="AD2472" s="126">
        <v>35.82</v>
      </c>
      <c r="AH2472" s="77">
        <f>IF(AND(M2472&lt;Variables!$G$6,M2472&gt;Variables!$G$5),0,1)</f>
        <v>1</v>
      </c>
      <c r="AI2472" s="77">
        <f t="shared" si="76"/>
        <v>1</v>
      </c>
      <c r="AJ2472" s="77">
        <f>IF(I2472&gt;Variables!$G$7,0,1)</f>
        <v>0</v>
      </c>
      <c r="AK2472" s="77">
        <f>IF(F2472&gt;Variables!$G$8,0,1)</f>
        <v>1</v>
      </c>
      <c r="AL2472" s="77">
        <f>IF(G2472&gt;Variables!$G$9,0,1)</f>
        <v>1</v>
      </c>
      <c r="AM2472" s="77">
        <f>IF(AND(K2472&gt;Variables!$G$10,K2472&lt;Variables!$G$11),0,1)</f>
        <v>1</v>
      </c>
      <c r="AN2472" s="77">
        <f>IF(H2472&lt;Variables!$G$13,1,0)</f>
        <v>1</v>
      </c>
      <c r="AO2472" s="77">
        <f>IF(R2472&lt;Variables!$G$12,0,1)</f>
        <v>0</v>
      </c>
      <c r="AP2472" s="78">
        <f t="shared" si="77"/>
        <v>1</v>
      </c>
      <c r="AQ2472" s="77">
        <f>IF(V2472&lt;Variables!$G$15,1,0)</f>
        <v>1</v>
      </c>
      <c r="AR2472" s="126">
        <v>1</v>
      </c>
      <c r="AS2472" s="126">
        <v>0</v>
      </c>
      <c r="AT2472" s="126">
        <v>0</v>
      </c>
      <c r="AU2472" s="126">
        <v>0</v>
      </c>
      <c r="BA2472" s="126">
        <v>2</v>
      </c>
    </row>
    <row r="2473" spans="3:53" ht="14.5" x14ac:dyDescent="0.35">
      <c r="C2473" s="126" t="s">
        <v>375</v>
      </c>
      <c r="D2473" s="126" t="s">
        <v>172</v>
      </c>
      <c r="E2473" s="126">
        <v>57.64</v>
      </c>
      <c r="F2473" s="126">
        <v>7.46</v>
      </c>
      <c r="G2473" s="126">
        <v>5.39</v>
      </c>
      <c r="H2473" s="126">
        <v>7410</v>
      </c>
      <c r="I2473" s="126">
        <v>140541.39199999999</v>
      </c>
      <c r="J2473" s="126" t="s">
        <v>75</v>
      </c>
      <c r="K2473" s="126">
        <v>48.63</v>
      </c>
      <c r="L2473" s="126">
        <v>57.714173684210529</v>
      </c>
      <c r="M2473" s="126">
        <v>-0.45772756906471801</v>
      </c>
      <c r="N2473" s="126">
        <v>57.358124489795919</v>
      </c>
      <c r="O2473" s="126">
        <v>0.16017872101175151</v>
      </c>
      <c r="P2473" s="126">
        <v>471278</v>
      </c>
      <c r="Q2473" s="126">
        <v>1245000</v>
      </c>
      <c r="R2473" s="126">
        <v>0.38</v>
      </c>
      <c r="S2473" s="126">
        <v>31.015000000000001</v>
      </c>
      <c r="T2473" s="126">
        <v>6.7759999999999989</v>
      </c>
      <c r="U2473" s="126">
        <v>16.9224</v>
      </c>
      <c r="V2473" s="126">
        <v>2.3628966902050239</v>
      </c>
      <c r="AC2473" s="126">
        <v>58.232100000000003</v>
      </c>
      <c r="AD2473" s="126">
        <v>54.424999999999997</v>
      </c>
      <c r="AH2473" s="77">
        <f>IF(AND(M2473&lt;Variables!$G$6,M2473&gt;Variables!$G$5),0,1)</f>
        <v>1</v>
      </c>
      <c r="AI2473" s="77">
        <f t="shared" si="76"/>
        <v>0</v>
      </c>
      <c r="AJ2473" s="77">
        <f>IF(I2473&gt;Variables!$G$7,0,1)</f>
        <v>0</v>
      </c>
      <c r="AK2473" s="77">
        <f>IF(F2473&gt;Variables!$G$8,0,1)</f>
        <v>1</v>
      </c>
      <c r="AL2473" s="77">
        <f>IF(G2473&gt;Variables!$G$9,0,1)</f>
        <v>1</v>
      </c>
      <c r="AM2473" s="77">
        <f>IF(AND(K2473&gt;Variables!$G$10,K2473&lt;Variables!$G$11),0,1)</f>
        <v>1</v>
      </c>
      <c r="AN2473" s="77">
        <f>IF(H2473&lt;Variables!$G$13,1,0)</f>
        <v>0</v>
      </c>
      <c r="AO2473" s="77">
        <f>IF(R2473&lt;Variables!$G$12,0,1)</f>
        <v>0</v>
      </c>
      <c r="AP2473" s="78">
        <f t="shared" si="77"/>
        <v>1</v>
      </c>
      <c r="AQ2473" s="77">
        <f>IF(V2473&lt;Variables!$G$15,1,0)</f>
        <v>1</v>
      </c>
      <c r="AR2473" s="126">
        <v>1</v>
      </c>
      <c r="AS2473" s="126">
        <v>0</v>
      </c>
      <c r="AT2473" s="126">
        <v>0</v>
      </c>
      <c r="AU2473" s="126">
        <v>0</v>
      </c>
      <c r="BA2473" s="126">
        <v>0.6</v>
      </c>
    </row>
    <row r="2474" spans="3:53" ht="14.5" x14ac:dyDescent="0.35">
      <c r="C2474" s="126" t="s">
        <v>375</v>
      </c>
      <c r="D2474" s="126" t="s">
        <v>148</v>
      </c>
      <c r="E2474" s="126">
        <v>14.3</v>
      </c>
      <c r="F2474" s="126">
        <v>6.71</v>
      </c>
      <c r="G2474" s="126">
        <v>6.49</v>
      </c>
      <c r="H2474" s="126">
        <v>5340</v>
      </c>
      <c r="I2474" s="126">
        <v>-50.802</v>
      </c>
      <c r="J2474" s="126" t="s">
        <v>75</v>
      </c>
      <c r="K2474" s="126">
        <v>62.79</v>
      </c>
      <c r="L2474" s="126">
        <v>14.228378947368419</v>
      </c>
      <c r="M2474" s="126">
        <v>0.36420911210807638</v>
      </c>
      <c r="N2474" s="126">
        <v>14.157521276595739</v>
      </c>
      <c r="O2474" s="126">
        <v>0.86652685175240141</v>
      </c>
      <c r="P2474" s="126">
        <v>698522</v>
      </c>
      <c r="Q2474" s="126">
        <v>1324000</v>
      </c>
      <c r="R2474" s="126">
        <v>0.53</v>
      </c>
      <c r="S2474" s="126">
        <v>31.015000000000001</v>
      </c>
      <c r="T2474" s="126">
        <v>6.7759999999999989</v>
      </c>
      <c r="U2474" s="126">
        <v>16.9224</v>
      </c>
      <c r="V2474" s="126">
        <v>2.4765819817225161</v>
      </c>
      <c r="AC2474" s="126">
        <v>14.31</v>
      </c>
      <c r="AD2474" s="126">
        <v>13.76</v>
      </c>
      <c r="AH2474" s="77">
        <f>IF(AND(M2474&lt;Variables!$G$6,M2474&gt;Variables!$G$5),0,1)</f>
        <v>1</v>
      </c>
      <c r="AI2474" s="77">
        <f t="shared" si="76"/>
        <v>0</v>
      </c>
      <c r="AJ2474" s="77">
        <f>IF(I2474&gt;Variables!$G$7,0,1)</f>
        <v>1</v>
      </c>
      <c r="AK2474" s="77">
        <f>IF(F2474&gt;Variables!$G$8,0,1)</f>
        <v>1</v>
      </c>
      <c r="AL2474" s="77">
        <f>IF(G2474&gt;Variables!$G$9,0,1)</f>
        <v>1</v>
      </c>
      <c r="AM2474" s="77">
        <f>IF(AND(K2474&gt;Variables!$G$10,K2474&lt;Variables!$G$11),0,1)</f>
        <v>0</v>
      </c>
      <c r="AN2474" s="77">
        <f>IF(H2474&lt;Variables!$G$13,1,0)</f>
        <v>0</v>
      </c>
      <c r="AO2474" s="77">
        <f>IF(R2474&lt;Variables!$G$12,0,1)</f>
        <v>0</v>
      </c>
      <c r="AP2474" s="78">
        <f t="shared" si="77"/>
        <v>1</v>
      </c>
      <c r="AQ2474" s="77">
        <f>IF(V2474&lt;Variables!$G$15,1,0)</f>
        <v>1</v>
      </c>
      <c r="AR2474" s="126">
        <v>0</v>
      </c>
      <c r="AS2474" s="126">
        <v>0</v>
      </c>
      <c r="AT2474" s="126">
        <v>1</v>
      </c>
      <c r="AU2474" s="126">
        <v>0</v>
      </c>
      <c r="BA2474" s="126">
        <v>-2.25</v>
      </c>
    </row>
    <row r="2475" spans="3:53" ht="14.5" x14ac:dyDescent="0.35">
      <c r="C2475" s="126" t="s">
        <v>375</v>
      </c>
      <c r="D2475" s="126" t="s">
        <v>372</v>
      </c>
      <c r="E2475" s="126">
        <v>3.38</v>
      </c>
      <c r="F2475" s="126">
        <v>39.85</v>
      </c>
      <c r="G2475" s="126">
        <v>0</v>
      </c>
      <c r="H2475" s="126">
        <v>-99999</v>
      </c>
      <c r="I2475" s="126">
        <v>7.7759999999999998</v>
      </c>
      <c r="J2475" s="126" t="s">
        <v>75</v>
      </c>
      <c r="K2475" s="126"/>
      <c r="L2475" s="126">
        <v>-99999</v>
      </c>
      <c r="M2475" s="126">
        <v>-99999</v>
      </c>
      <c r="N2475" s="126">
        <v>3.47</v>
      </c>
      <c r="O2475" s="126">
        <v>0</v>
      </c>
      <c r="P2475" s="126">
        <v>21500</v>
      </c>
      <c r="Q2475" s="126">
        <v>2017</v>
      </c>
      <c r="R2475" s="126">
        <v>10.66</v>
      </c>
      <c r="S2475" s="126">
        <v>31.015000000000001</v>
      </c>
      <c r="T2475" s="126">
        <v>6.7759999999999989</v>
      </c>
      <c r="U2475" s="126">
        <v>16.9224</v>
      </c>
      <c r="V2475" s="126">
        <v>-99999</v>
      </c>
      <c r="AC2475" s="126">
        <v>3.48</v>
      </c>
      <c r="AD2475" s="126">
        <v>3.1301000000000001</v>
      </c>
      <c r="AH2475" s="77">
        <f>IF(AND(M2475&lt;Variables!$G$6,M2475&gt;Variables!$G$5),0,1)</f>
        <v>1</v>
      </c>
      <c r="AI2475" s="77">
        <f t="shared" si="76"/>
        <v>1</v>
      </c>
      <c r="AJ2475" s="77">
        <f>IF(I2475&gt;Variables!$G$7,0,1)</f>
        <v>1</v>
      </c>
      <c r="AK2475" s="77">
        <f>IF(F2475&gt;Variables!$G$8,0,1)</f>
        <v>0</v>
      </c>
      <c r="AL2475" s="77">
        <f>IF(G2475&gt;Variables!$G$9,0,1)</f>
        <v>1</v>
      </c>
      <c r="AM2475" s="77">
        <f>IF(AND(K2475&gt;Variables!$G$10,K2475&lt;Variables!$G$11),0,1)</f>
        <v>1</v>
      </c>
      <c r="AN2475" s="77">
        <f>IF(H2475&lt;Variables!$G$13,1,0)</f>
        <v>1</v>
      </c>
      <c r="AO2475" s="77">
        <f>IF(R2475&lt;Variables!$G$12,0,1)</f>
        <v>1</v>
      </c>
      <c r="AP2475" s="78">
        <f t="shared" si="77"/>
        <v>1</v>
      </c>
      <c r="AQ2475" s="77">
        <f>IF(V2475&lt;Variables!$G$15,1,0)</f>
        <v>1</v>
      </c>
      <c r="AR2475" s="126">
        <v>1</v>
      </c>
      <c r="AS2475" s="126">
        <v>0</v>
      </c>
      <c r="AT2475" s="126">
        <v>0</v>
      </c>
      <c r="AU2475" s="126">
        <v>0</v>
      </c>
      <c r="BA2475" s="126">
        <v>2</v>
      </c>
    </row>
    <row r="2476" spans="3:53" ht="14.5" x14ac:dyDescent="0.35">
      <c r="C2476" s="126" t="s">
        <v>375</v>
      </c>
      <c r="D2476" s="126" t="s">
        <v>348</v>
      </c>
      <c r="E2476" s="126">
        <v>14.97</v>
      </c>
      <c r="F2476" s="126">
        <v>7.05</v>
      </c>
      <c r="G2476" s="126">
        <v>3.65</v>
      </c>
      <c r="H2476" s="126">
        <v>2660</v>
      </c>
      <c r="I2476" s="126">
        <v>-26.952999999999999</v>
      </c>
      <c r="J2476" s="126" t="s">
        <v>74</v>
      </c>
      <c r="K2476" s="126">
        <v>58.26</v>
      </c>
      <c r="L2476" s="126">
        <v>14.871155</v>
      </c>
      <c r="M2476" s="126">
        <v>0.43201082901763771</v>
      </c>
      <c r="N2476" s="126">
        <v>14.837084000000001</v>
      </c>
      <c r="O2476" s="126">
        <v>0.66263694402486573</v>
      </c>
      <c r="P2476" s="126">
        <v>2272000</v>
      </c>
      <c r="Q2476" s="126">
        <v>2896000</v>
      </c>
      <c r="R2476" s="126">
        <v>0.78</v>
      </c>
      <c r="S2476" s="126">
        <v>31.015000000000001</v>
      </c>
      <c r="T2476" s="126">
        <v>6.7759999999999989</v>
      </c>
      <c r="U2476" s="126">
        <v>16.9224</v>
      </c>
      <c r="V2476" s="126">
        <v>2.4310357519606249</v>
      </c>
      <c r="AC2476" s="126">
        <v>15.65</v>
      </c>
      <c r="AD2476" s="126">
        <v>14.55</v>
      </c>
      <c r="AH2476" s="77">
        <f>IF(AND(M2476&lt;Variables!$G$6,M2476&gt;Variables!$G$5),0,1)</f>
        <v>1</v>
      </c>
      <c r="AI2476" s="77">
        <f t="shared" si="76"/>
        <v>0</v>
      </c>
      <c r="AJ2476" s="77">
        <f>IF(I2476&gt;Variables!$G$7,0,1)</f>
        <v>1</v>
      </c>
      <c r="AK2476" s="77">
        <f>IF(F2476&gt;Variables!$G$8,0,1)</f>
        <v>1</v>
      </c>
      <c r="AL2476" s="77">
        <f>IF(G2476&gt;Variables!$G$9,0,1)</f>
        <v>1</v>
      </c>
      <c r="AM2476" s="77">
        <f>IF(AND(K2476&gt;Variables!$G$10,K2476&lt;Variables!$G$11),0,1)</f>
        <v>1</v>
      </c>
      <c r="AN2476" s="77">
        <f>IF(H2476&lt;Variables!$G$13,1,0)</f>
        <v>0</v>
      </c>
      <c r="AO2476" s="77">
        <f>IF(R2476&lt;Variables!$G$12,0,1)</f>
        <v>0</v>
      </c>
      <c r="AP2476" s="78">
        <f t="shared" si="77"/>
        <v>0</v>
      </c>
      <c r="AQ2476" s="77">
        <f>IF(V2476&lt;Variables!$G$15,1,0)</f>
        <v>1</v>
      </c>
      <c r="AR2476" s="126">
        <v>1</v>
      </c>
      <c r="AS2476" s="126">
        <v>0</v>
      </c>
      <c r="AT2476" s="126">
        <v>0</v>
      </c>
      <c r="AU2476" s="126">
        <v>0</v>
      </c>
      <c r="BA2476" s="126">
        <v>2</v>
      </c>
    </row>
    <row r="2477" spans="3:53" ht="14.5" x14ac:dyDescent="0.35">
      <c r="C2477" s="126" t="s">
        <v>375</v>
      </c>
      <c r="D2477" s="126" t="s">
        <v>349</v>
      </c>
      <c r="E2477" s="126">
        <v>110.71</v>
      </c>
      <c r="F2477" s="126">
        <v>7.54</v>
      </c>
      <c r="G2477" s="126">
        <v>4.75</v>
      </c>
      <c r="H2477" s="126">
        <v>9080</v>
      </c>
      <c r="I2477" s="126">
        <v>-0.74399999999999999</v>
      </c>
      <c r="J2477" s="126" t="s">
        <v>74</v>
      </c>
      <c r="K2477" s="126">
        <v>67.3</v>
      </c>
      <c r="L2477" s="126">
        <v>110.141305</v>
      </c>
      <c r="M2477" s="126">
        <v>0.45277745710386502</v>
      </c>
      <c r="N2477" s="126">
        <v>109.22221999999999</v>
      </c>
      <c r="O2477" s="126">
        <v>1.298069202402202</v>
      </c>
      <c r="P2477" s="126">
        <v>417774</v>
      </c>
      <c r="Q2477" s="126">
        <v>895052</v>
      </c>
      <c r="R2477" s="126">
        <v>0.47</v>
      </c>
      <c r="S2477" s="126">
        <v>31.015000000000001</v>
      </c>
      <c r="T2477" s="126">
        <v>6.7759999999999989</v>
      </c>
      <c r="U2477" s="126">
        <v>16.9224</v>
      </c>
      <c r="V2477" s="126">
        <v>2.5118339376924941</v>
      </c>
      <c r="AC2477" s="126">
        <v>110.705</v>
      </c>
      <c r="AD2477" s="126">
        <v>108.35</v>
      </c>
      <c r="AH2477" s="77">
        <f>IF(AND(M2477&lt;Variables!$G$6,M2477&gt;Variables!$G$5),0,1)</f>
        <v>1</v>
      </c>
      <c r="AI2477" s="77">
        <f t="shared" si="76"/>
        <v>0</v>
      </c>
      <c r="AJ2477" s="77">
        <f>IF(I2477&gt;Variables!$G$7,0,1)</f>
        <v>1</v>
      </c>
      <c r="AK2477" s="77">
        <f>IF(F2477&gt;Variables!$G$8,0,1)</f>
        <v>1</v>
      </c>
      <c r="AL2477" s="77">
        <f>IF(G2477&gt;Variables!$G$9,0,1)</f>
        <v>1</v>
      </c>
      <c r="AM2477" s="77">
        <f>IF(AND(K2477&gt;Variables!$G$10,K2477&lt;Variables!$G$11),0,1)</f>
        <v>0</v>
      </c>
      <c r="AN2477" s="77">
        <f>IF(H2477&lt;Variables!$G$13,1,0)</f>
        <v>0</v>
      </c>
      <c r="AO2477" s="77">
        <f>IF(R2477&lt;Variables!$G$12,0,1)</f>
        <v>0</v>
      </c>
      <c r="AP2477" s="78">
        <f t="shared" si="77"/>
        <v>0</v>
      </c>
      <c r="AQ2477" s="77">
        <f>IF(V2477&lt;Variables!$G$15,1,0)</f>
        <v>1</v>
      </c>
      <c r="AR2477" s="126">
        <v>0</v>
      </c>
      <c r="AS2477" s="126">
        <v>0</v>
      </c>
      <c r="AT2477" s="126">
        <v>1</v>
      </c>
      <c r="AU2477" s="126">
        <v>0</v>
      </c>
      <c r="BA2477" s="126">
        <v>-1.67</v>
      </c>
    </row>
    <row r="2478" spans="3:53" ht="14.5" x14ac:dyDescent="0.35">
      <c r="C2478" s="126" t="s">
        <v>375</v>
      </c>
      <c r="D2478" s="126" t="s">
        <v>131</v>
      </c>
      <c r="E2478" s="126">
        <v>1.53</v>
      </c>
      <c r="F2478" s="126">
        <v>18.600000000000001</v>
      </c>
      <c r="G2478" s="126">
        <v>10.77</v>
      </c>
      <c r="H2478" s="126">
        <v>2280</v>
      </c>
      <c r="I2478" s="126">
        <v>2.4260000000000002</v>
      </c>
      <c r="J2478" s="126" t="s">
        <v>74</v>
      </c>
      <c r="K2478" s="126">
        <v>47.6</v>
      </c>
      <c r="L2478" s="126">
        <v>1.5268349999999999</v>
      </c>
      <c r="M2478" s="126">
        <v>0.1155986075771132</v>
      </c>
      <c r="N2478" s="126">
        <v>1.521766</v>
      </c>
      <c r="O2478" s="126">
        <v>0.44908349903991712</v>
      </c>
      <c r="P2478" s="126">
        <v>65650000.000000007</v>
      </c>
      <c r="Q2478" s="126">
        <v>19257000</v>
      </c>
      <c r="R2478" s="126">
        <v>3.41</v>
      </c>
      <c r="S2478" s="126">
        <v>31.015000000000001</v>
      </c>
      <c r="T2478" s="126">
        <v>6.7759999999999989</v>
      </c>
      <c r="U2478" s="126">
        <v>16.9224</v>
      </c>
      <c r="V2478" s="126">
        <v>2.3399316732718329</v>
      </c>
      <c r="AC2478" s="126">
        <v>1.66</v>
      </c>
      <c r="AD2478" s="126">
        <v>1.46</v>
      </c>
      <c r="AH2478" s="77">
        <f>IF(AND(M2478&lt;Variables!$G$6,M2478&gt;Variables!$G$5),0,1)</f>
        <v>1</v>
      </c>
      <c r="AI2478" s="77">
        <f t="shared" si="76"/>
        <v>0</v>
      </c>
      <c r="AJ2478" s="77">
        <f>IF(I2478&gt;Variables!$G$7,0,1)</f>
        <v>1</v>
      </c>
      <c r="AK2478" s="77">
        <f>IF(F2478&gt;Variables!$G$8,0,1)</f>
        <v>0</v>
      </c>
      <c r="AL2478" s="77">
        <f>IF(G2478&gt;Variables!$G$9,0,1)</f>
        <v>0</v>
      </c>
      <c r="AM2478" s="77">
        <f>IF(AND(K2478&gt;Variables!$G$10,K2478&lt;Variables!$G$11),0,1)</f>
        <v>1</v>
      </c>
      <c r="AN2478" s="77">
        <f>IF(H2478&lt;Variables!$G$13,1,0)</f>
        <v>0</v>
      </c>
      <c r="AO2478" s="77">
        <f>IF(R2478&lt;Variables!$G$12,0,1)</f>
        <v>1</v>
      </c>
      <c r="AP2478" s="78">
        <f t="shared" si="77"/>
        <v>0</v>
      </c>
      <c r="AQ2478" s="77">
        <f>IF(V2478&lt;Variables!$G$15,1,0)</f>
        <v>1</v>
      </c>
      <c r="AR2478" s="126">
        <v>1</v>
      </c>
      <c r="AS2478" s="126">
        <v>0</v>
      </c>
      <c r="AT2478" s="126">
        <v>0</v>
      </c>
      <c r="AU2478" s="126">
        <v>0</v>
      </c>
      <c r="BA2478" s="126">
        <v>2</v>
      </c>
    </row>
    <row r="2479" spans="3:53" ht="14.5" x14ac:dyDescent="0.35">
      <c r="C2479" s="126" t="s">
        <v>375</v>
      </c>
      <c r="D2479" s="126" t="s">
        <v>346</v>
      </c>
      <c r="E2479" s="126">
        <v>57.92</v>
      </c>
      <c r="F2479" s="126">
        <v>49.52</v>
      </c>
      <c r="G2479" s="126">
        <v>0.09</v>
      </c>
      <c r="H2479" s="126">
        <v>1470</v>
      </c>
      <c r="I2479" s="126">
        <v>113.601</v>
      </c>
      <c r="J2479" s="126" t="s">
        <v>74</v>
      </c>
      <c r="K2479" s="126">
        <v>55.4</v>
      </c>
      <c r="L2479" s="126">
        <v>57.723764999999993</v>
      </c>
      <c r="M2479" s="126">
        <v>4.5449218359209398E-2</v>
      </c>
      <c r="N2479" s="126">
        <v>57.769917999999997</v>
      </c>
      <c r="O2479" s="126">
        <v>-3.4478151760570258E-2</v>
      </c>
      <c r="P2479" s="126">
        <v>3690000</v>
      </c>
      <c r="Q2479" s="126">
        <v>255123</v>
      </c>
      <c r="R2479" s="126">
        <v>14.46</v>
      </c>
      <c r="S2479" s="126">
        <v>31.015000000000001</v>
      </c>
      <c r="T2479" s="126">
        <v>6.7759999999999989</v>
      </c>
      <c r="U2479" s="126">
        <v>16.9224</v>
      </c>
      <c r="V2479" s="126">
        <v>2.4210535306725052</v>
      </c>
      <c r="AC2479" s="126">
        <v>57.79</v>
      </c>
      <c r="AD2479" s="126">
        <v>57.57</v>
      </c>
      <c r="AH2479" s="77">
        <f>IF(AND(M2479&lt;Variables!$G$6,M2479&gt;Variables!$G$5),0,1)</f>
        <v>1</v>
      </c>
      <c r="AI2479" s="77">
        <f t="shared" si="76"/>
        <v>1</v>
      </c>
      <c r="AJ2479" s="77">
        <f>IF(I2479&gt;Variables!$G$7,0,1)</f>
        <v>0</v>
      </c>
      <c r="AK2479" s="77">
        <f>IF(F2479&gt;Variables!$G$8,0,1)</f>
        <v>0</v>
      </c>
      <c r="AL2479" s="77">
        <f>IF(G2479&gt;Variables!$G$9,0,1)</f>
        <v>1</v>
      </c>
      <c r="AM2479" s="77">
        <f>IF(AND(K2479&gt;Variables!$G$10,K2479&lt;Variables!$G$11),0,1)</f>
        <v>1</v>
      </c>
      <c r="AN2479" s="77">
        <f>IF(H2479&lt;Variables!$G$13,1,0)</f>
        <v>1</v>
      </c>
      <c r="AO2479" s="77">
        <f>IF(R2479&lt;Variables!$G$12,0,1)</f>
        <v>1</v>
      </c>
      <c r="AP2479" s="78">
        <f t="shared" si="77"/>
        <v>0</v>
      </c>
      <c r="AQ2479" s="77">
        <f>IF(V2479&lt;Variables!$G$15,1,0)</f>
        <v>1</v>
      </c>
      <c r="AR2479" s="126">
        <v>0</v>
      </c>
      <c r="AS2479" s="126">
        <v>0</v>
      </c>
      <c r="AT2479" s="126">
        <v>0</v>
      </c>
      <c r="AU2479" s="126">
        <v>1</v>
      </c>
      <c r="BA2479" s="126">
        <v>-0.31</v>
      </c>
    </row>
    <row r="2480" spans="3:53" ht="14.5" x14ac:dyDescent="0.35">
      <c r="C2480" s="126" t="s">
        <v>375</v>
      </c>
      <c r="D2480" s="126" t="s">
        <v>157</v>
      </c>
      <c r="E2480" s="126">
        <v>53.64</v>
      </c>
      <c r="F2480" s="126">
        <v>6.73</v>
      </c>
      <c r="G2480" s="126">
        <v>5.21</v>
      </c>
      <c r="H2480" s="126">
        <v>5980</v>
      </c>
      <c r="I2480" s="126">
        <v>-46.473999999999997</v>
      </c>
      <c r="J2480" s="126" t="s">
        <v>75</v>
      </c>
      <c r="K2480" s="126">
        <v>69.94</v>
      </c>
      <c r="L2480" s="126">
        <v>53.297319999999999</v>
      </c>
      <c r="M2480" s="126">
        <v>0.53038314121610464</v>
      </c>
      <c r="N2480" s="126">
        <v>52.932355999999999</v>
      </c>
      <c r="O2480" s="126">
        <v>1.2235314067637559</v>
      </c>
      <c r="P2480" s="126">
        <v>990495</v>
      </c>
      <c r="Q2480" s="126">
        <v>1838000</v>
      </c>
      <c r="R2480" s="126">
        <v>0.54</v>
      </c>
      <c r="S2480" s="126">
        <v>31.015000000000001</v>
      </c>
      <c r="T2480" s="126">
        <v>6.7759999999999989</v>
      </c>
      <c r="U2480" s="126">
        <v>16.9224</v>
      </c>
      <c r="V2480" s="126">
        <v>2.5292454128824491</v>
      </c>
      <c r="AC2480" s="126">
        <v>53.75</v>
      </c>
      <c r="AD2480" s="126">
        <v>52.61</v>
      </c>
      <c r="AH2480" s="77">
        <f>IF(AND(M2480&lt;Variables!$G$6,M2480&gt;Variables!$G$5),0,1)</f>
        <v>1</v>
      </c>
      <c r="AI2480" s="77">
        <f t="shared" si="76"/>
        <v>0</v>
      </c>
      <c r="AJ2480" s="77">
        <f>IF(I2480&gt;Variables!$G$7,0,1)</f>
        <v>1</v>
      </c>
      <c r="AK2480" s="77">
        <f>IF(F2480&gt;Variables!$G$8,0,1)</f>
        <v>1</v>
      </c>
      <c r="AL2480" s="77">
        <f>IF(G2480&gt;Variables!$G$9,0,1)</f>
        <v>1</v>
      </c>
      <c r="AM2480" s="77">
        <f>IF(AND(K2480&gt;Variables!$G$10,K2480&lt;Variables!$G$11),0,1)</f>
        <v>0</v>
      </c>
      <c r="AN2480" s="77">
        <f>IF(H2480&lt;Variables!$G$13,1,0)</f>
        <v>0</v>
      </c>
      <c r="AO2480" s="77">
        <f>IF(R2480&lt;Variables!$G$12,0,1)</f>
        <v>0</v>
      </c>
      <c r="AP2480" s="78">
        <f t="shared" si="77"/>
        <v>1</v>
      </c>
      <c r="AQ2480" s="77">
        <f>IF(V2480&lt;Variables!$G$15,1,0)</f>
        <v>1</v>
      </c>
      <c r="AR2480" s="126">
        <v>0</v>
      </c>
      <c r="AS2480" s="126">
        <v>0</v>
      </c>
      <c r="AT2480" s="126">
        <v>0</v>
      </c>
      <c r="AU2480" s="126">
        <v>1</v>
      </c>
      <c r="BA2480" s="126">
        <v>-0.87</v>
      </c>
    </row>
    <row r="2481" spans="3:53" ht="14.5" x14ac:dyDescent="0.35">
      <c r="C2481" s="126" t="s">
        <v>375</v>
      </c>
      <c r="D2481" s="126" t="s">
        <v>345</v>
      </c>
      <c r="E2481" s="126">
        <v>60.93</v>
      </c>
      <c r="F2481" s="126">
        <v>82.46</v>
      </c>
      <c r="G2481" s="126">
        <v>0.31</v>
      </c>
      <c r="H2481" s="126">
        <v>621.19000000000005</v>
      </c>
      <c r="I2481" s="126">
        <v>32.314</v>
      </c>
      <c r="J2481" s="126" t="s">
        <v>74</v>
      </c>
      <c r="K2481" s="126">
        <v>60.25</v>
      </c>
      <c r="L2481" s="126">
        <v>60.747500000000002</v>
      </c>
      <c r="M2481" s="126">
        <v>0.1028848923824026</v>
      </c>
      <c r="N2481" s="126">
        <v>60.633406000000008</v>
      </c>
      <c r="O2481" s="126">
        <v>0.29124868888281552</v>
      </c>
      <c r="P2481" s="126">
        <v>2350000</v>
      </c>
      <c r="Q2481" s="126">
        <v>72250</v>
      </c>
      <c r="R2481" s="126">
        <v>32.53</v>
      </c>
      <c r="S2481" s="126">
        <v>31.015000000000001</v>
      </c>
      <c r="T2481" s="126">
        <v>6.7759999999999989</v>
      </c>
      <c r="U2481" s="126">
        <v>16.9224</v>
      </c>
      <c r="V2481" s="126">
        <v>2.467469394213754</v>
      </c>
      <c r="AC2481" s="126">
        <v>62.1</v>
      </c>
      <c r="AD2481" s="126">
        <v>60.54</v>
      </c>
      <c r="AH2481" s="77">
        <f>IF(AND(M2481&lt;Variables!$G$6,M2481&gt;Variables!$G$5),0,1)</f>
        <v>1</v>
      </c>
      <c r="AI2481" s="77">
        <f t="shared" si="76"/>
        <v>0</v>
      </c>
      <c r="AJ2481" s="77">
        <f>IF(I2481&gt;Variables!$G$7,0,1)</f>
        <v>1</v>
      </c>
      <c r="AK2481" s="77">
        <f>IF(F2481&gt;Variables!$G$8,0,1)</f>
        <v>0</v>
      </c>
      <c r="AL2481" s="77">
        <f>IF(G2481&gt;Variables!$G$9,0,1)</f>
        <v>1</v>
      </c>
      <c r="AM2481" s="77">
        <f>IF(AND(K2481&gt;Variables!$G$10,K2481&lt;Variables!$G$11),0,1)</f>
        <v>1</v>
      </c>
      <c r="AN2481" s="77">
        <f>IF(H2481&lt;Variables!$G$13,1,0)</f>
        <v>1</v>
      </c>
      <c r="AO2481" s="77">
        <f>IF(R2481&lt;Variables!$G$12,0,1)</f>
        <v>1</v>
      </c>
      <c r="AP2481" s="78">
        <f t="shared" si="77"/>
        <v>0</v>
      </c>
      <c r="AQ2481" s="77">
        <f>IF(V2481&lt;Variables!$G$15,1,0)</f>
        <v>1</v>
      </c>
      <c r="AR2481" s="126">
        <v>0</v>
      </c>
      <c r="AS2481" s="126">
        <v>1</v>
      </c>
      <c r="AT2481" s="126">
        <v>0</v>
      </c>
      <c r="AU2481" s="126">
        <v>0</v>
      </c>
      <c r="BA2481" s="126">
        <v>0.32</v>
      </c>
    </row>
    <row r="2482" spans="3:53" ht="14.5" x14ac:dyDescent="0.35">
      <c r="C2482" s="126" t="s">
        <v>375</v>
      </c>
      <c r="D2482" s="126" t="s">
        <v>153</v>
      </c>
      <c r="E2482" s="126">
        <v>7.47</v>
      </c>
      <c r="F2482" s="126">
        <v>6.88</v>
      </c>
      <c r="G2482" s="126">
        <v>4.4800000000000004</v>
      </c>
      <c r="H2482" s="126">
        <v>-99999</v>
      </c>
      <c r="I2482" s="126">
        <v>399.34699999999998</v>
      </c>
      <c r="J2482" s="126" t="s">
        <v>75</v>
      </c>
      <c r="K2482" s="126">
        <v>45.21</v>
      </c>
      <c r="L2482" s="126">
        <v>7.4756999999999998</v>
      </c>
      <c r="M2482" s="126">
        <v>-0.2100137779739667</v>
      </c>
      <c r="N2482" s="126">
        <v>7.5466952380952366</v>
      </c>
      <c r="O2482" s="126">
        <v>-1.148784141402788</v>
      </c>
      <c r="P2482" s="126">
        <v>27960</v>
      </c>
      <c r="Q2482" s="126">
        <v>86571</v>
      </c>
      <c r="R2482" s="126">
        <v>0.32</v>
      </c>
      <c r="S2482" s="126">
        <v>31.015000000000001</v>
      </c>
      <c r="T2482" s="126">
        <v>6.7759999999999989</v>
      </c>
      <c r="U2482" s="126">
        <v>16.9224</v>
      </c>
      <c r="V2482" s="126">
        <v>2.319930728429445</v>
      </c>
      <c r="AC2482" s="126">
        <v>7.66</v>
      </c>
      <c r="AD2482" s="126">
        <v>7.45</v>
      </c>
      <c r="AH2482" s="77">
        <f>IF(AND(M2482&lt;Variables!$G$6,M2482&gt;Variables!$G$5),0,1)</f>
        <v>1</v>
      </c>
      <c r="AI2482" s="77">
        <f t="shared" si="76"/>
        <v>1</v>
      </c>
      <c r="AJ2482" s="77">
        <f>IF(I2482&gt;Variables!$G$7,0,1)</f>
        <v>0</v>
      </c>
      <c r="AK2482" s="77">
        <f>IF(F2482&gt;Variables!$G$8,0,1)</f>
        <v>1</v>
      </c>
      <c r="AL2482" s="77">
        <f>IF(G2482&gt;Variables!$G$9,0,1)</f>
        <v>1</v>
      </c>
      <c r="AM2482" s="77">
        <f>IF(AND(K2482&gt;Variables!$G$10,K2482&lt;Variables!$G$11),0,1)</f>
        <v>1</v>
      </c>
      <c r="AN2482" s="77">
        <f>IF(H2482&lt;Variables!$G$13,1,0)</f>
        <v>1</v>
      </c>
      <c r="AO2482" s="77">
        <f>IF(R2482&lt;Variables!$G$12,0,1)</f>
        <v>0</v>
      </c>
      <c r="AP2482" s="78">
        <f t="shared" si="77"/>
        <v>1</v>
      </c>
      <c r="AQ2482" s="77">
        <f>IF(V2482&lt;Variables!$G$15,1,0)</f>
        <v>1</v>
      </c>
      <c r="AR2482" s="126">
        <v>1</v>
      </c>
      <c r="AS2482" s="126">
        <v>0</v>
      </c>
      <c r="AT2482" s="126">
        <v>0</v>
      </c>
      <c r="AU2482" s="126">
        <v>0</v>
      </c>
      <c r="BA2482" s="126">
        <v>2</v>
      </c>
    </row>
    <row r="2483" spans="3:53" ht="14.5" x14ac:dyDescent="0.35">
      <c r="C2483" s="126" t="s">
        <v>375</v>
      </c>
      <c r="D2483" s="126" t="s">
        <v>343</v>
      </c>
      <c r="E2483" s="126">
        <v>52.13</v>
      </c>
      <c r="F2483" s="126">
        <v>6.54</v>
      </c>
      <c r="G2483" s="126">
        <v>4.3600000000000003</v>
      </c>
      <c r="H2483" s="126">
        <v>10730</v>
      </c>
      <c r="I2483" s="126">
        <v>98.147999999999996</v>
      </c>
      <c r="J2483" s="126" t="s">
        <v>75</v>
      </c>
      <c r="K2483" s="126">
        <v>51.75</v>
      </c>
      <c r="L2483" s="126">
        <v>52.034714999999991</v>
      </c>
      <c r="M2483" s="126">
        <v>-0.12436889488102799</v>
      </c>
      <c r="N2483" s="126">
        <v>51.883563999999993</v>
      </c>
      <c r="O2483" s="126">
        <v>0.16659611124635401</v>
      </c>
      <c r="P2483" s="126">
        <v>1537000</v>
      </c>
      <c r="Q2483" s="126">
        <v>1956000</v>
      </c>
      <c r="R2483" s="126">
        <v>0.79</v>
      </c>
      <c r="S2483" s="126">
        <v>31.015000000000001</v>
      </c>
      <c r="T2483" s="126">
        <v>6.7759999999999989</v>
      </c>
      <c r="U2483" s="126">
        <v>16.9224</v>
      </c>
      <c r="V2483" s="126">
        <v>2.3889921516616348</v>
      </c>
      <c r="AC2483" s="126">
        <v>52.3</v>
      </c>
      <c r="AD2483" s="126">
        <v>51.19</v>
      </c>
      <c r="AH2483" s="77">
        <f>IF(AND(M2483&lt;Variables!$G$6,M2483&gt;Variables!$G$5),0,1)</f>
        <v>1</v>
      </c>
      <c r="AI2483" s="77">
        <f t="shared" si="76"/>
        <v>0</v>
      </c>
      <c r="AJ2483" s="77">
        <f>IF(I2483&gt;Variables!$G$7,0,1)</f>
        <v>0</v>
      </c>
      <c r="AK2483" s="77">
        <f>IF(F2483&gt;Variables!$G$8,0,1)</f>
        <v>1</v>
      </c>
      <c r="AL2483" s="77">
        <f>IF(G2483&gt;Variables!$G$9,0,1)</f>
        <v>1</v>
      </c>
      <c r="AM2483" s="77">
        <f>IF(AND(K2483&gt;Variables!$G$10,K2483&lt;Variables!$G$11),0,1)</f>
        <v>1</v>
      </c>
      <c r="AN2483" s="77">
        <f>IF(H2483&lt;Variables!$G$13,1,0)</f>
        <v>0</v>
      </c>
      <c r="AO2483" s="77">
        <f>IF(R2483&lt;Variables!$G$12,0,1)</f>
        <v>0</v>
      </c>
      <c r="AP2483" s="78">
        <f t="shared" si="77"/>
        <v>1</v>
      </c>
      <c r="AQ2483" s="77">
        <f>IF(V2483&lt;Variables!$G$15,1,0)</f>
        <v>1</v>
      </c>
      <c r="AR2483" s="126">
        <v>0</v>
      </c>
      <c r="AS2483" s="126">
        <v>0</v>
      </c>
      <c r="AT2483" s="126">
        <v>0</v>
      </c>
      <c r="AU2483" s="126">
        <v>1</v>
      </c>
      <c r="BA2483" s="126">
        <v>-0.7</v>
      </c>
    </row>
    <row r="2484" spans="3:53" ht="14.5" x14ac:dyDescent="0.35">
      <c r="C2484" s="126" t="s">
        <v>375</v>
      </c>
      <c r="D2484" s="126" t="s">
        <v>124</v>
      </c>
      <c r="E2484" s="126">
        <v>6.03</v>
      </c>
      <c r="F2484" s="126">
        <v>6.08</v>
      </c>
      <c r="G2484" s="126">
        <v>4.58</v>
      </c>
      <c r="H2484" s="126">
        <v>2970</v>
      </c>
      <c r="I2484" s="126">
        <v>292.363</v>
      </c>
      <c r="J2484" s="126" t="s">
        <v>75</v>
      </c>
      <c r="K2484" s="126">
        <v>46.02</v>
      </c>
      <c r="L2484" s="126">
        <v>6.0221052631578944</v>
      </c>
      <c r="M2484" s="126">
        <v>-0.1428945988463563</v>
      </c>
      <c r="N2484" s="126">
        <v>6.0299897959183681</v>
      </c>
      <c r="O2484" s="126">
        <v>-0.2734630816378873</v>
      </c>
      <c r="P2484" s="126">
        <v>701122</v>
      </c>
      <c r="Q2484" s="126">
        <v>2342000</v>
      </c>
      <c r="R2484" s="126">
        <v>0.3</v>
      </c>
      <c r="S2484" s="126">
        <v>31.015000000000001</v>
      </c>
      <c r="T2484" s="126">
        <v>6.7759999999999989</v>
      </c>
      <c r="U2484" s="126">
        <v>16.9224</v>
      </c>
      <c r="V2484" s="126">
        <v>2.3278399947561619</v>
      </c>
      <c r="AC2484" s="126">
        <v>6.14</v>
      </c>
      <c r="AD2484" s="126">
        <v>5.98</v>
      </c>
      <c r="AH2484" s="77">
        <f>IF(AND(M2484&lt;Variables!$G$6,M2484&gt;Variables!$G$5),0,1)</f>
        <v>1</v>
      </c>
      <c r="AI2484" s="77">
        <f t="shared" si="76"/>
        <v>1</v>
      </c>
      <c r="AJ2484" s="77">
        <f>IF(I2484&gt;Variables!$G$7,0,1)</f>
        <v>0</v>
      </c>
      <c r="AK2484" s="77">
        <f>IF(F2484&gt;Variables!$G$8,0,1)</f>
        <v>1</v>
      </c>
      <c r="AL2484" s="77">
        <f>IF(G2484&gt;Variables!$G$9,0,1)</f>
        <v>1</v>
      </c>
      <c r="AM2484" s="77">
        <f>IF(AND(K2484&gt;Variables!$G$10,K2484&lt;Variables!$G$11),0,1)</f>
        <v>1</v>
      </c>
      <c r="AN2484" s="77">
        <f>IF(H2484&lt;Variables!$G$13,1,0)</f>
        <v>0</v>
      </c>
      <c r="AO2484" s="77">
        <f>IF(R2484&lt;Variables!$G$12,0,1)</f>
        <v>0</v>
      </c>
      <c r="AP2484" s="78">
        <f t="shared" si="77"/>
        <v>1</v>
      </c>
      <c r="AQ2484" s="77">
        <f>IF(V2484&lt;Variables!$G$15,1,0)</f>
        <v>1</v>
      </c>
      <c r="AR2484" s="126">
        <v>0</v>
      </c>
      <c r="AS2484" s="126">
        <v>0</v>
      </c>
      <c r="AT2484" s="126">
        <v>0</v>
      </c>
      <c r="AU2484" s="126">
        <v>1</v>
      </c>
      <c r="BA2484" s="126">
        <v>-0.79</v>
      </c>
    </row>
    <row r="2485" spans="3:53" ht="14.5" x14ac:dyDescent="0.35">
      <c r="C2485" s="126" t="s">
        <v>375</v>
      </c>
      <c r="D2485" s="126" t="s">
        <v>342</v>
      </c>
      <c r="E2485" s="126">
        <v>6.57</v>
      </c>
      <c r="F2485" s="126">
        <v>33.58</v>
      </c>
      <c r="G2485" s="126">
        <v>-12.07</v>
      </c>
      <c r="H2485" s="126">
        <v>43.4</v>
      </c>
      <c r="I2485" s="126">
        <v>-66.418999999999997</v>
      </c>
      <c r="J2485" s="126" t="s">
        <v>75</v>
      </c>
      <c r="K2485" s="126">
        <v>37.229999999999997</v>
      </c>
      <c r="L2485" s="126">
        <v>6.6282300000000003</v>
      </c>
      <c r="M2485" s="126">
        <v>-1.9617605303376699</v>
      </c>
      <c r="N2485" s="126">
        <v>6.6557419999999992</v>
      </c>
      <c r="O2485" s="126">
        <v>-2.3670088173489812</v>
      </c>
      <c r="P2485" s="126">
        <v>51860000</v>
      </c>
      <c r="Q2485" s="126">
        <v>3560000</v>
      </c>
      <c r="R2485" s="126">
        <v>14.57</v>
      </c>
      <c r="S2485" s="126">
        <v>31.015000000000001</v>
      </c>
      <c r="T2485" s="126">
        <v>6.7759999999999989</v>
      </c>
      <c r="U2485" s="126">
        <v>16.9224</v>
      </c>
      <c r="V2485" s="126">
        <v>2.2133593162524532</v>
      </c>
      <c r="AC2485" s="126">
        <v>7.3</v>
      </c>
      <c r="AD2485" s="126">
        <v>6</v>
      </c>
      <c r="AH2485" s="77">
        <f>IF(AND(M2485&lt;Variables!$G$6,M2485&gt;Variables!$G$5),0,1)</f>
        <v>0</v>
      </c>
      <c r="AI2485" s="77">
        <f t="shared" si="76"/>
        <v>1</v>
      </c>
      <c r="AJ2485" s="77">
        <f>IF(I2485&gt;Variables!$G$7,0,1)</f>
        <v>1</v>
      </c>
      <c r="AK2485" s="77">
        <f>IF(F2485&gt;Variables!$G$8,0,1)</f>
        <v>0</v>
      </c>
      <c r="AL2485" s="77">
        <f>IF(G2485&gt;Variables!$G$9,0,1)</f>
        <v>1</v>
      </c>
      <c r="AM2485" s="77">
        <f>IF(AND(K2485&gt;Variables!$G$10,K2485&lt;Variables!$G$11),0,1)</f>
        <v>1</v>
      </c>
      <c r="AN2485" s="77">
        <f>IF(H2485&lt;Variables!$G$13,1,0)</f>
        <v>1</v>
      </c>
      <c r="AO2485" s="77">
        <f>IF(R2485&lt;Variables!$G$12,0,1)</f>
        <v>1</v>
      </c>
      <c r="AP2485" s="78">
        <f t="shared" si="77"/>
        <v>1</v>
      </c>
      <c r="AQ2485" s="77">
        <f>IF(V2485&lt;Variables!$G$15,1,0)</f>
        <v>1</v>
      </c>
      <c r="AR2485" s="126">
        <v>1</v>
      </c>
      <c r="AS2485" s="126">
        <v>0</v>
      </c>
      <c r="AT2485" s="126">
        <v>0</v>
      </c>
      <c r="AU2485" s="126">
        <v>0</v>
      </c>
      <c r="BA2485" s="126">
        <v>2</v>
      </c>
    </row>
    <row r="2486" spans="3:53" ht="14.5" x14ac:dyDescent="0.35">
      <c r="C2486" s="126" t="s">
        <v>376</v>
      </c>
      <c r="D2486" s="126" t="s">
        <v>277</v>
      </c>
      <c r="E2486" s="126">
        <v>23.04</v>
      </c>
      <c r="F2486" s="126">
        <v>8.16</v>
      </c>
      <c r="G2486" s="126">
        <v>4.03</v>
      </c>
      <c r="H2486" s="126">
        <v>2160</v>
      </c>
      <c r="I2486" s="126">
        <v>-2.6680000000000001</v>
      </c>
      <c r="J2486" s="126" t="s">
        <v>75</v>
      </c>
      <c r="K2486" s="126">
        <v>51.3</v>
      </c>
      <c r="L2486" s="126">
        <v>22.979414999999999</v>
      </c>
      <c r="M2486" s="126">
        <v>2.5457567131164701E-3</v>
      </c>
      <c r="N2486" s="126">
        <v>22.927474</v>
      </c>
      <c r="O2486" s="126">
        <v>0.229096323476353</v>
      </c>
      <c r="P2486" s="126">
        <v>930697</v>
      </c>
      <c r="Q2486" s="126">
        <v>2482000</v>
      </c>
      <c r="R2486" s="126">
        <v>0.37</v>
      </c>
      <c r="S2486" s="126">
        <v>30.948</v>
      </c>
      <c r="T2486" s="126">
        <v>6.6430000000000007</v>
      </c>
      <c r="U2486" s="126">
        <v>16.7836</v>
      </c>
      <c r="V2486" s="126">
        <v>2.3803922525364549</v>
      </c>
      <c r="AC2486" s="126">
        <v>23.67</v>
      </c>
      <c r="AD2486" s="126">
        <v>22.73</v>
      </c>
      <c r="AH2486" s="77">
        <f>IF(AND(M2486&lt;Variables!$G$6,M2486&gt;Variables!$G$5),0,1)</f>
        <v>1</v>
      </c>
      <c r="AI2486" s="77">
        <f t="shared" si="76"/>
        <v>0</v>
      </c>
      <c r="AJ2486" s="77">
        <f>IF(I2486&gt;Variables!$G$7,0,1)</f>
        <v>1</v>
      </c>
      <c r="AK2486" s="77">
        <f>IF(F2486&gt;Variables!$G$8,0,1)</f>
        <v>1</v>
      </c>
      <c r="AL2486" s="77">
        <f>IF(G2486&gt;Variables!$G$9,0,1)</f>
        <v>1</v>
      </c>
      <c r="AM2486" s="77">
        <f>IF(AND(K2486&gt;Variables!$G$10,K2486&lt;Variables!$G$11),0,1)</f>
        <v>1</v>
      </c>
      <c r="AN2486" s="77">
        <f>IF(H2486&lt;Variables!$G$13,1,0)</f>
        <v>0</v>
      </c>
      <c r="AO2486" s="77">
        <f>IF(R2486&lt;Variables!$G$12,0,1)</f>
        <v>0</v>
      </c>
      <c r="AP2486" s="78">
        <f t="shared" si="77"/>
        <v>1</v>
      </c>
      <c r="AQ2486" s="77">
        <f>IF(V2486&lt;Variables!$G$15,1,0)</f>
        <v>1</v>
      </c>
      <c r="AR2486" s="126">
        <v>1</v>
      </c>
      <c r="AS2486" s="126">
        <v>0</v>
      </c>
      <c r="AT2486" s="126">
        <v>0</v>
      </c>
      <c r="AU2486" s="126">
        <v>0</v>
      </c>
      <c r="BA2486" s="126">
        <v>0.93</v>
      </c>
    </row>
    <row r="2487" spans="3:53" ht="14.5" x14ac:dyDescent="0.35">
      <c r="C2487" s="126" t="s">
        <v>376</v>
      </c>
      <c r="D2487" s="126" t="s">
        <v>172</v>
      </c>
      <c r="E2487" s="126">
        <v>56.75</v>
      </c>
      <c r="F2487" s="126">
        <v>6.17</v>
      </c>
      <c r="G2487" s="126">
        <v>3.8</v>
      </c>
      <c r="H2487" s="126">
        <v>7410</v>
      </c>
      <c r="I2487" s="126">
        <v>136745.25200000001</v>
      </c>
      <c r="J2487" s="126" t="s">
        <v>75</v>
      </c>
      <c r="K2487" s="126">
        <v>33.75</v>
      </c>
      <c r="L2487" s="126">
        <v>57.512968421052634</v>
      </c>
      <c r="M2487" s="126">
        <v>-1.6221879111200981</v>
      </c>
      <c r="N2487" s="126">
        <v>57.414030612244908</v>
      </c>
      <c r="O2487" s="126">
        <v>-1.452659921888557</v>
      </c>
      <c r="P2487" s="126">
        <v>483789</v>
      </c>
      <c r="Q2487" s="126">
        <v>1245000</v>
      </c>
      <c r="R2487" s="126">
        <v>0.39</v>
      </c>
      <c r="S2487" s="126">
        <v>30.948</v>
      </c>
      <c r="T2487" s="126">
        <v>6.6430000000000007</v>
      </c>
      <c r="U2487" s="126">
        <v>16.7836</v>
      </c>
      <c r="V2487" s="126">
        <v>2.1646976070202562</v>
      </c>
      <c r="AC2487" s="126">
        <v>58.232100000000003</v>
      </c>
      <c r="AD2487" s="126">
        <v>54.424999999999997</v>
      </c>
      <c r="AH2487" s="77">
        <f>IF(AND(M2487&lt;Variables!$G$6,M2487&gt;Variables!$G$5),0,1)</f>
        <v>0</v>
      </c>
      <c r="AI2487" s="77">
        <f t="shared" si="76"/>
        <v>0</v>
      </c>
      <c r="AJ2487" s="77">
        <f>IF(I2487&gt;Variables!$G$7,0,1)</f>
        <v>0</v>
      </c>
      <c r="AK2487" s="77">
        <f>IF(F2487&gt;Variables!$G$8,0,1)</f>
        <v>1</v>
      </c>
      <c r="AL2487" s="77">
        <f>IF(G2487&gt;Variables!$G$9,0,1)</f>
        <v>1</v>
      </c>
      <c r="AM2487" s="77">
        <f>IF(AND(K2487&gt;Variables!$G$10,K2487&lt;Variables!$G$11),0,1)</f>
        <v>1</v>
      </c>
      <c r="AN2487" s="77">
        <f>IF(H2487&lt;Variables!$G$13,1,0)</f>
        <v>0</v>
      </c>
      <c r="AO2487" s="77">
        <f>IF(R2487&lt;Variables!$G$12,0,1)</f>
        <v>0</v>
      </c>
      <c r="AP2487" s="78">
        <f t="shared" si="77"/>
        <v>1</v>
      </c>
      <c r="AQ2487" s="77">
        <f>IF(V2487&lt;Variables!$G$15,1,0)</f>
        <v>1</v>
      </c>
      <c r="AR2487" s="126">
        <v>1</v>
      </c>
      <c r="AS2487" s="126">
        <v>0</v>
      </c>
      <c r="AT2487" s="126">
        <v>0</v>
      </c>
      <c r="AU2487" s="126">
        <v>0</v>
      </c>
      <c r="BA2487" s="126">
        <v>2</v>
      </c>
    </row>
    <row r="2488" spans="3:53" ht="14.5" x14ac:dyDescent="0.35">
      <c r="C2488" s="126" t="s">
        <v>376</v>
      </c>
      <c r="D2488" s="126" t="s">
        <v>151</v>
      </c>
      <c r="E2488" s="126">
        <v>140.91999999999999</v>
      </c>
      <c r="F2488" s="126">
        <v>6.98</v>
      </c>
      <c r="G2488" s="126">
        <v>7.09</v>
      </c>
      <c r="H2488" s="126">
        <v>9190</v>
      </c>
      <c r="I2488" s="126">
        <v>-25.286000000000001</v>
      </c>
      <c r="J2488" s="126" t="s">
        <v>75</v>
      </c>
      <c r="K2488" s="126">
        <v>60.04</v>
      </c>
      <c r="L2488" s="126">
        <v>139.85214500000001</v>
      </c>
      <c r="M2488" s="126">
        <v>0.39888912679889021</v>
      </c>
      <c r="N2488" s="126">
        <v>138.05343400000001</v>
      </c>
      <c r="O2488" s="126">
        <v>1.7069955681073361</v>
      </c>
      <c r="P2488" s="126">
        <v>677890</v>
      </c>
      <c r="Q2488" s="126">
        <v>915652</v>
      </c>
      <c r="R2488" s="126">
        <v>0.74</v>
      </c>
      <c r="S2488" s="126">
        <v>30.948</v>
      </c>
      <c r="T2488" s="126">
        <v>6.6430000000000007</v>
      </c>
      <c r="U2488" s="126">
        <v>16.7836</v>
      </c>
      <c r="V2488" s="126">
        <v>2.449077285049349</v>
      </c>
      <c r="AC2488" s="126">
        <v>144.24</v>
      </c>
      <c r="AD2488" s="126">
        <v>135.59</v>
      </c>
      <c r="AH2488" s="77">
        <f>IF(AND(M2488&lt;Variables!$G$6,M2488&gt;Variables!$G$5),0,1)</f>
        <v>1</v>
      </c>
      <c r="AI2488" s="77">
        <f t="shared" si="76"/>
        <v>0</v>
      </c>
      <c r="AJ2488" s="77">
        <f>IF(I2488&gt;Variables!$G$7,0,1)</f>
        <v>1</v>
      </c>
      <c r="AK2488" s="77">
        <f>IF(F2488&gt;Variables!$G$8,0,1)</f>
        <v>1</v>
      </c>
      <c r="AL2488" s="77">
        <f>IF(G2488&gt;Variables!$G$9,0,1)</f>
        <v>1</v>
      </c>
      <c r="AM2488" s="77">
        <f>IF(AND(K2488&gt;Variables!$G$10,K2488&lt;Variables!$G$11),0,1)</f>
        <v>1</v>
      </c>
      <c r="AN2488" s="77">
        <f>IF(H2488&lt;Variables!$G$13,1,0)</f>
        <v>0</v>
      </c>
      <c r="AO2488" s="77">
        <f>IF(R2488&lt;Variables!$G$12,0,1)</f>
        <v>0</v>
      </c>
      <c r="AP2488" s="78">
        <f t="shared" si="77"/>
        <v>1</v>
      </c>
      <c r="AQ2488" s="77">
        <f>IF(V2488&lt;Variables!$G$15,1,0)</f>
        <v>1</v>
      </c>
      <c r="AR2488" s="126">
        <v>0</v>
      </c>
      <c r="AS2488" s="126">
        <v>0</v>
      </c>
      <c r="AT2488" s="126">
        <v>1</v>
      </c>
      <c r="AU2488" s="126">
        <v>0</v>
      </c>
      <c r="BA2488" s="126">
        <v>-1.1000000000000001</v>
      </c>
    </row>
    <row r="2489" spans="3:53" ht="14.5" x14ac:dyDescent="0.35">
      <c r="C2489" s="126" t="s">
        <v>376</v>
      </c>
      <c r="D2489" s="126" t="s">
        <v>343</v>
      </c>
      <c r="E2489" s="126">
        <v>52.2</v>
      </c>
      <c r="F2489" s="126">
        <v>6.53</v>
      </c>
      <c r="G2489" s="126">
        <v>4.5199999999999996</v>
      </c>
      <c r="H2489" s="126">
        <v>10730</v>
      </c>
      <c r="I2489" s="126">
        <v>98.344999999999999</v>
      </c>
      <c r="J2489" s="126" t="s">
        <v>75</v>
      </c>
      <c r="K2489" s="126">
        <v>56.96</v>
      </c>
      <c r="L2489" s="126">
        <v>52.021715000000007</v>
      </c>
      <c r="M2489" s="126">
        <v>5.4371525429312881E-2</v>
      </c>
      <c r="N2489" s="126">
        <v>51.904564000000008</v>
      </c>
      <c r="O2489" s="126">
        <v>0.28019886651969461</v>
      </c>
      <c r="P2489" s="126">
        <v>1598000</v>
      </c>
      <c r="Q2489" s="126">
        <v>1956000</v>
      </c>
      <c r="R2489" s="126">
        <v>0.82</v>
      </c>
      <c r="S2489" s="126">
        <v>30.948</v>
      </c>
      <c r="T2489" s="126">
        <v>6.6430000000000007</v>
      </c>
      <c r="U2489" s="126">
        <v>16.7836</v>
      </c>
      <c r="V2489" s="126">
        <v>2.436599046579377</v>
      </c>
      <c r="AC2489" s="126">
        <v>52.3</v>
      </c>
      <c r="AD2489" s="126">
        <v>51.19</v>
      </c>
      <c r="AH2489" s="77">
        <f>IF(AND(M2489&lt;Variables!$G$6,M2489&gt;Variables!$G$5),0,1)</f>
        <v>1</v>
      </c>
      <c r="AI2489" s="77">
        <f t="shared" si="76"/>
        <v>0</v>
      </c>
      <c r="AJ2489" s="77">
        <f>IF(I2489&gt;Variables!$G$7,0,1)</f>
        <v>0</v>
      </c>
      <c r="AK2489" s="77">
        <f>IF(F2489&gt;Variables!$G$8,0,1)</f>
        <v>1</v>
      </c>
      <c r="AL2489" s="77">
        <f>IF(G2489&gt;Variables!$G$9,0,1)</f>
        <v>1</v>
      </c>
      <c r="AM2489" s="77">
        <f>IF(AND(K2489&gt;Variables!$G$10,K2489&lt;Variables!$G$11),0,1)</f>
        <v>1</v>
      </c>
      <c r="AN2489" s="77">
        <f>IF(H2489&lt;Variables!$G$13,1,0)</f>
        <v>0</v>
      </c>
      <c r="AO2489" s="77">
        <f>IF(R2489&lt;Variables!$G$12,0,1)</f>
        <v>0</v>
      </c>
      <c r="AP2489" s="78">
        <f t="shared" si="77"/>
        <v>1</v>
      </c>
      <c r="AQ2489" s="77">
        <f>IF(V2489&lt;Variables!$G$15,1,0)</f>
        <v>1</v>
      </c>
      <c r="AR2489" s="126">
        <v>0</v>
      </c>
      <c r="AS2489" s="126">
        <v>0</v>
      </c>
      <c r="AT2489" s="126">
        <v>0</v>
      </c>
      <c r="AU2489" s="126">
        <v>1</v>
      </c>
      <c r="BA2489" s="126">
        <v>-0.86</v>
      </c>
    </row>
    <row r="2490" spans="3:53" ht="14.5" x14ac:dyDescent="0.35">
      <c r="C2490" s="126" t="s">
        <v>376</v>
      </c>
      <c r="D2490" s="126" t="s">
        <v>189</v>
      </c>
      <c r="E2490" s="126">
        <v>32.33</v>
      </c>
      <c r="F2490" s="126">
        <v>11.15</v>
      </c>
      <c r="G2490" s="126">
        <v>9.82</v>
      </c>
      <c r="H2490" s="126">
        <v>-99999</v>
      </c>
      <c r="I2490" s="126">
        <v>-99999</v>
      </c>
      <c r="J2490" s="126" t="s">
        <v>75</v>
      </c>
      <c r="K2490" s="126">
        <v>43.33</v>
      </c>
      <c r="L2490" s="126">
        <v>32.663385000000012</v>
      </c>
      <c r="M2490" s="126">
        <v>-1.3522327829770451</v>
      </c>
      <c r="N2490" s="126">
        <v>32.318875510204087</v>
      </c>
      <c r="O2490" s="126">
        <v>-0.30067726265230788</v>
      </c>
      <c r="P2490" s="126">
        <v>585063</v>
      </c>
      <c r="Q2490" s="126">
        <v>2252000</v>
      </c>
      <c r="R2490" s="126">
        <v>0.26</v>
      </c>
      <c r="S2490" s="126">
        <v>30.948</v>
      </c>
      <c r="T2490" s="126">
        <v>6.6430000000000007</v>
      </c>
      <c r="U2490" s="126">
        <v>16.7836</v>
      </c>
      <c r="V2490" s="126">
        <v>2.3070088463482281</v>
      </c>
      <c r="AC2490" s="126">
        <v>32.236199999999997</v>
      </c>
      <c r="AD2490" s="126">
        <v>29.51</v>
      </c>
      <c r="AH2490" s="77">
        <f>IF(AND(M2490&lt;Variables!$G$6,M2490&gt;Variables!$G$5),0,1)</f>
        <v>0</v>
      </c>
      <c r="AI2490" s="77">
        <f t="shared" si="76"/>
        <v>0</v>
      </c>
      <c r="AJ2490" s="77">
        <f>IF(I2490&gt;Variables!$G$7,0,1)</f>
        <v>1</v>
      </c>
      <c r="AK2490" s="77">
        <f>IF(F2490&gt;Variables!$G$8,0,1)</f>
        <v>0</v>
      </c>
      <c r="AL2490" s="77">
        <f>IF(G2490&gt;Variables!$G$9,0,1)</f>
        <v>1</v>
      </c>
      <c r="AM2490" s="77">
        <f>IF(AND(K2490&gt;Variables!$G$10,K2490&lt;Variables!$G$11),0,1)</f>
        <v>1</v>
      </c>
      <c r="AN2490" s="77">
        <f>IF(H2490&lt;Variables!$G$13,1,0)</f>
        <v>1</v>
      </c>
      <c r="AO2490" s="77">
        <f>IF(R2490&lt;Variables!$G$12,0,1)</f>
        <v>0</v>
      </c>
      <c r="AP2490" s="78">
        <f t="shared" si="77"/>
        <v>1</v>
      </c>
      <c r="AQ2490" s="77">
        <f>IF(V2490&lt;Variables!$G$15,1,0)</f>
        <v>1</v>
      </c>
      <c r="AR2490" s="126">
        <v>0</v>
      </c>
      <c r="AS2490" s="126">
        <v>0</v>
      </c>
      <c r="AT2490" s="126">
        <v>1</v>
      </c>
      <c r="AU2490" s="126">
        <v>0</v>
      </c>
      <c r="BA2490" s="126">
        <v>-2.25</v>
      </c>
    </row>
    <row r="2491" spans="3:53" ht="14.5" x14ac:dyDescent="0.35">
      <c r="C2491" s="126" t="s">
        <v>376</v>
      </c>
      <c r="D2491" s="126" t="s">
        <v>192</v>
      </c>
      <c r="E2491" s="126">
        <v>25.38</v>
      </c>
      <c r="F2491" s="126">
        <v>13.41</v>
      </c>
      <c r="G2491" s="126">
        <v>5.03</v>
      </c>
      <c r="H2491" s="126">
        <v>1490</v>
      </c>
      <c r="I2491" s="126">
        <v>7.5110000000000001</v>
      </c>
      <c r="J2491" s="126" t="s">
        <v>75</v>
      </c>
      <c r="K2491" s="126">
        <v>44.54</v>
      </c>
      <c r="L2491" s="126">
        <v>25.335954999999998</v>
      </c>
      <c r="M2491" s="126">
        <v>-0.25755887236142061</v>
      </c>
      <c r="N2491" s="126">
        <v>25.795944000000009</v>
      </c>
      <c r="O2491" s="126">
        <v>-2.0361495590159611</v>
      </c>
      <c r="P2491" s="126">
        <v>11290000</v>
      </c>
      <c r="Q2491" s="126">
        <v>2510000</v>
      </c>
      <c r="R2491" s="126">
        <v>4.5</v>
      </c>
      <c r="S2491" s="126">
        <v>30.948</v>
      </c>
      <c r="T2491" s="126">
        <v>6.6430000000000007</v>
      </c>
      <c r="U2491" s="126">
        <v>16.7836</v>
      </c>
      <c r="V2491" s="126">
        <v>2.313069618753743</v>
      </c>
      <c r="AC2491" s="126">
        <v>26.25</v>
      </c>
      <c r="AD2491" s="126">
        <v>24.51</v>
      </c>
      <c r="AH2491" s="77">
        <f>IF(AND(M2491&lt;Variables!$G$6,M2491&gt;Variables!$G$5),0,1)</f>
        <v>1</v>
      </c>
      <c r="AI2491" s="77">
        <f t="shared" si="76"/>
        <v>1</v>
      </c>
      <c r="AJ2491" s="77">
        <f>IF(I2491&gt;Variables!$G$7,0,1)</f>
        <v>1</v>
      </c>
      <c r="AK2491" s="77">
        <f>IF(F2491&gt;Variables!$G$8,0,1)</f>
        <v>0</v>
      </c>
      <c r="AL2491" s="77">
        <f>IF(G2491&gt;Variables!$G$9,0,1)</f>
        <v>1</v>
      </c>
      <c r="AM2491" s="77">
        <f>IF(AND(K2491&gt;Variables!$G$10,K2491&lt;Variables!$G$11),0,1)</f>
        <v>1</v>
      </c>
      <c r="AN2491" s="77">
        <f>IF(H2491&lt;Variables!$G$13,1,0)</f>
        <v>1</v>
      </c>
      <c r="AO2491" s="77">
        <f>IF(R2491&lt;Variables!$G$12,0,1)</f>
        <v>1</v>
      </c>
      <c r="AP2491" s="78">
        <f t="shared" si="77"/>
        <v>1</v>
      </c>
      <c r="AQ2491" s="77">
        <f>IF(V2491&lt;Variables!$G$15,1,0)</f>
        <v>1</v>
      </c>
      <c r="AR2491" s="126">
        <v>1</v>
      </c>
      <c r="AS2491" s="126">
        <v>0</v>
      </c>
      <c r="AT2491" s="126">
        <v>0</v>
      </c>
      <c r="AU2491" s="126">
        <v>0</v>
      </c>
      <c r="BA2491" s="126">
        <v>2</v>
      </c>
    </row>
    <row r="2492" spans="3:53" ht="14.5" x14ac:dyDescent="0.35">
      <c r="C2492" s="126" t="s">
        <v>376</v>
      </c>
      <c r="D2492" s="126" t="s">
        <v>183</v>
      </c>
      <c r="E2492" s="126">
        <v>39.72</v>
      </c>
      <c r="F2492" s="126">
        <v>8.93</v>
      </c>
      <c r="G2492" s="126">
        <v>6.79</v>
      </c>
      <c r="H2492" s="126">
        <v>5850</v>
      </c>
      <c r="I2492" s="126">
        <v>1210.2260000000001</v>
      </c>
      <c r="J2492" s="126" t="s">
        <v>75</v>
      </c>
      <c r="K2492" s="126">
        <v>60.1</v>
      </c>
      <c r="L2492" s="126">
        <v>39.671714999999999</v>
      </c>
      <c r="M2492" s="126">
        <v>-5.4736731195009783E-2</v>
      </c>
      <c r="N2492" s="126">
        <v>38.743335999999999</v>
      </c>
      <c r="O2492" s="126">
        <v>2.3401805151729822</v>
      </c>
      <c r="P2492" s="126">
        <v>845211</v>
      </c>
      <c r="Q2492" s="126">
        <v>2201000</v>
      </c>
      <c r="R2492" s="126">
        <v>0.38</v>
      </c>
      <c r="S2492" s="126">
        <v>30.948</v>
      </c>
      <c r="T2492" s="126">
        <v>6.6430000000000007</v>
      </c>
      <c r="U2492" s="126">
        <v>16.7836</v>
      </c>
      <c r="V2492" s="126">
        <v>2.4746557597759509</v>
      </c>
      <c r="AC2492" s="126">
        <v>42.89</v>
      </c>
      <c r="AD2492" s="126">
        <v>39.6</v>
      </c>
      <c r="AH2492" s="77">
        <f>IF(AND(M2492&lt;Variables!$G$6,M2492&gt;Variables!$G$5),0,1)</f>
        <v>1</v>
      </c>
      <c r="AI2492" s="77">
        <f t="shared" si="76"/>
        <v>0</v>
      </c>
      <c r="AJ2492" s="77">
        <f>IF(I2492&gt;Variables!$G$7,0,1)</f>
        <v>0</v>
      </c>
      <c r="AK2492" s="77">
        <f>IF(F2492&gt;Variables!$G$8,0,1)</f>
        <v>1</v>
      </c>
      <c r="AL2492" s="77">
        <f>IF(G2492&gt;Variables!$G$9,0,1)</f>
        <v>1</v>
      </c>
      <c r="AM2492" s="77">
        <f>IF(AND(K2492&gt;Variables!$G$10,K2492&lt;Variables!$G$11),0,1)</f>
        <v>1</v>
      </c>
      <c r="AN2492" s="77">
        <f>IF(H2492&lt;Variables!$G$13,1,0)</f>
        <v>0</v>
      </c>
      <c r="AO2492" s="77">
        <f>IF(R2492&lt;Variables!$G$12,0,1)</f>
        <v>0</v>
      </c>
      <c r="AP2492" s="78">
        <f t="shared" si="77"/>
        <v>1</v>
      </c>
      <c r="AQ2492" s="77">
        <f>IF(V2492&lt;Variables!$G$15,1,0)</f>
        <v>1</v>
      </c>
      <c r="AR2492" s="126">
        <v>1</v>
      </c>
      <c r="AS2492" s="126">
        <v>0</v>
      </c>
      <c r="AT2492" s="126">
        <v>0</v>
      </c>
      <c r="AU2492" s="126">
        <v>0</v>
      </c>
      <c r="BA2492" s="126">
        <v>2</v>
      </c>
    </row>
    <row r="2493" spans="3:53" ht="14.5" x14ac:dyDescent="0.35">
      <c r="C2493" s="126" t="s">
        <v>376</v>
      </c>
      <c r="D2493" s="126" t="s">
        <v>157</v>
      </c>
      <c r="E2493" s="126">
        <v>53.46</v>
      </c>
      <c r="F2493" s="126">
        <v>6.15</v>
      </c>
      <c r="G2493" s="126">
        <v>4.57</v>
      </c>
      <c r="H2493" s="126">
        <v>5980</v>
      </c>
      <c r="I2493" s="126">
        <v>-46.616</v>
      </c>
      <c r="J2493" s="126" t="s">
        <v>75</v>
      </c>
      <c r="K2493" s="126">
        <v>51.03</v>
      </c>
      <c r="L2493" s="126">
        <v>53.373160000000013</v>
      </c>
      <c r="M2493" s="126">
        <v>-0.23075268543216421</v>
      </c>
      <c r="N2493" s="126">
        <v>53.064860000000003</v>
      </c>
      <c r="O2493" s="126">
        <v>0.34889378771564478</v>
      </c>
      <c r="P2493" s="126">
        <v>1022000</v>
      </c>
      <c r="Q2493" s="126">
        <v>1838000</v>
      </c>
      <c r="R2493" s="126">
        <v>0.56000000000000005</v>
      </c>
      <c r="S2493" s="126">
        <v>30.948</v>
      </c>
      <c r="T2493" s="126">
        <v>6.6430000000000007</v>
      </c>
      <c r="U2493" s="126">
        <v>16.7836</v>
      </c>
      <c r="V2493" s="126">
        <v>2.38435677598943</v>
      </c>
      <c r="AC2493" s="126">
        <v>53.75</v>
      </c>
      <c r="AD2493" s="126">
        <v>52.61</v>
      </c>
      <c r="AH2493" s="77">
        <f>IF(AND(M2493&lt;Variables!$G$6,M2493&gt;Variables!$G$5),0,1)</f>
        <v>1</v>
      </c>
      <c r="AI2493" s="77">
        <f t="shared" si="76"/>
        <v>0</v>
      </c>
      <c r="AJ2493" s="77">
        <f>IF(I2493&gt;Variables!$G$7,0,1)</f>
        <v>1</v>
      </c>
      <c r="AK2493" s="77">
        <f>IF(F2493&gt;Variables!$G$8,0,1)</f>
        <v>1</v>
      </c>
      <c r="AL2493" s="77">
        <f>IF(G2493&gt;Variables!$G$9,0,1)</f>
        <v>1</v>
      </c>
      <c r="AM2493" s="77">
        <f>IF(AND(K2493&gt;Variables!$G$10,K2493&lt;Variables!$G$11),0,1)</f>
        <v>1</v>
      </c>
      <c r="AN2493" s="77">
        <f>IF(H2493&lt;Variables!$G$13,1,0)</f>
        <v>0</v>
      </c>
      <c r="AO2493" s="77">
        <f>IF(R2493&lt;Variables!$G$12,0,1)</f>
        <v>0</v>
      </c>
      <c r="AP2493" s="78">
        <f t="shared" si="77"/>
        <v>1</v>
      </c>
      <c r="AQ2493" s="77">
        <f>IF(V2493&lt;Variables!$G$15,1,0)</f>
        <v>1</v>
      </c>
      <c r="AR2493" s="126">
        <v>0</v>
      </c>
      <c r="AS2493" s="126">
        <v>0</v>
      </c>
      <c r="AT2493" s="126">
        <v>0</v>
      </c>
      <c r="AU2493" s="126">
        <v>1</v>
      </c>
      <c r="BA2493" s="126">
        <v>-0.53</v>
      </c>
    </row>
    <row r="2494" spans="3:53" ht="14.5" x14ac:dyDescent="0.35">
      <c r="C2494" s="126" t="s">
        <v>376</v>
      </c>
      <c r="D2494" s="126" t="s">
        <v>201</v>
      </c>
      <c r="E2494" s="126">
        <v>40.619999999999997</v>
      </c>
      <c r="F2494" s="126">
        <v>7.56</v>
      </c>
      <c r="G2494" s="126">
        <v>2.54</v>
      </c>
      <c r="H2494" s="126">
        <v>-99999</v>
      </c>
      <c r="I2494" s="126">
        <v>277.74799999999999</v>
      </c>
      <c r="J2494" s="126" t="s">
        <v>75</v>
      </c>
      <c r="K2494" s="126">
        <v>63.06</v>
      </c>
      <c r="L2494" s="126">
        <v>39.766552631578953</v>
      </c>
      <c r="M2494" s="126">
        <v>1.643208488487754</v>
      </c>
      <c r="N2494" s="126">
        <v>40.054335555555546</v>
      </c>
      <c r="O2494" s="126">
        <v>0.91292100935557852</v>
      </c>
      <c r="P2494" s="126">
        <v>584213</v>
      </c>
      <c r="Q2494" s="126">
        <v>2251000</v>
      </c>
      <c r="R2494" s="126">
        <v>0.26</v>
      </c>
      <c r="S2494" s="126">
        <v>30.948</v>
      </c>
      <c r="T2494" s="126">
        <v>6.6430000000000007</v>
      </c>
      <c r="U2494" s="126">
        <v>16.7836</v>
      </c>
      <c r="V2494" s="126">
        <v>2.3976008246406488</v>
      </c>
      <c r="AC2494" s="126">
        <v>41.93</v>
      </c>
      <c r="AD2494" s="126">
        <v>35.82</v>
      </c>
      <c r="AH2494" s="77">
        <f>IF(AND(M2494&lt;Variables!$G$6,M2494&gt;Variables!$G$5),0,1)</f>
        <v>1</v>
      </c>
      <c r="AI2494" s="77">
        <f t="shared" si="76"/>
        <v>1</v>
      </c>
      <c r="AJ2494" s="77">
        <f>IF(I2494&gt;Variables!$G$7,0,1)</f>
        <v>0</v>
      </c>
      <c r="AK2494" s="77">
        <f>IF(F2494&gt;Variables!$G$8,0,1)</f>
        <v>1</v>
      </c>
      <c r="AL2494" s="77">
        <f>IF(G2494&gt;Variables!$G$9,0,1)</f>
        <v>1</v>
      </c>
      <c r="AM2494" s="77">
        <f>IF(AND(K2494&gt;Variables!$G$10,K2494&lt;Variables!$G$11),0,1)</f>
        <v>0</v>
      </c>
      <c r="AN2494" s="77">
        <f>IF(H2494&lt;Variables!$G$13,1,0)</f>
        <v>1</v>
      </c>
      <c r="AO2494" s="77">
        <f>IF(R2494&lt;Variables!$G$12,0,1)</f>
        <v>0</v>
      </c>
      <c r="AP2494" s="78">
        <f t="shared" si="77"/>
        <v>1</v>
      </c>
      <c r="AQ2494" s="77">
        <f>IF(V2494&lt;Variables!$G$15,1,0)</f>
        <v>1</v>
      </c>
      <c r="AR2494" s="126">
        <v>1</v>
      </c>
      <c r="AS2494" s="126">
        <v>0</v>
      </c>
      <c r="AT2494" s="126">
        <v>0</v>
      </c>
      <c r="AU2494" s="126">
        <v>0</v>
      </c>
      <c r="BA2494" s="126">
        <v>2</v>
      </c>
    </row>
    <row r="2495" spans="3:53" ht="14.5" x14ac:dyDescent="0.35">
      <c r="C2495" s="126" t="s">
        <v>376</v>
      </c>
      <c r="D2495" s="126" t="s">
        <v>130</v>
      </c>
      <c r="E2495" s="126">
        <v>15.44</v>
      </c>
      <c r="F2495" s="126">
        <v>8.6999999999999993</v>
      </c>
      <c r="G2495" s="126">
        <v>5.85</v>
      </c>
      <c r="H2495" s="126">
        <v>2590</v>
      </c>
      <c r="I2495" s="126">
        <v>452.37400000000002</v>
      </c>
      <c r="J2495" s="126" t="s">
        <v>75</v>
      </c>
      <c r="K2495" s="126">
        <v>60.22</v>
      </c>
      <c r="L2495" s="126">
        <v>15.317777777777779</v>
      </c>
      <c r="M2495" s="126">
        <v>0.34092557667199302</v>
      </c>
      <c r="N2495" s="126">
        <v>15.304541666666671</v>
      </c>
      <c r="O2495" s="126">
        <v>0.42770528356234461</v>
      </c>
      <c r="P2495" s="126">
        <v>460464</v>
      </c>
      <c r="Q2495" s="126">
        <v>1389000</v>
      </c>
      <c r="R2495" s="126">
        <v>0.33</v>
      </c>
      <c r="S2495" s="126">
        <v>30.948</v>
      </c>
      <c r="T2495" s="126">
        <v>6.6430000000000007</v>
      </c>
      <c r="U2495" s="126">
        <v>16.7836</v>
      </c>
      <c r="V2495" s="126">
        <v>2.453952593877847</v>
      </c>
      <c r="AC2495" s="126">
        <v>15.9</v>
      </c>
      <c r="AD2495" s="126">
        <v>15.35</v>
      </c>
      <c r="AH2495" s="77">
        <f>IF(AND(M2495&lt;Variables!$G$6,M2495&gt;Variables!$G$5),0,1)</f>
        <v>1</v>
      </c>
      <c r="AI2495" s="77">
        <f t="shared" si="76"/>
        <v>0</v>
      </c>
      <c r="AJ2495" s="77">
        <f>IF(I2495&gt;Variables!$G$7,0,1)</f>
        <v>0</v>
      </c>
      <c r="AK2495" s="77">
        <f>IF(F2495&gt;Variables!$G$8,0,1)</f>
        <v>1</v>
      </c>
      <c r="AL2495" s="77">
        <f>IF(G2495&gt;Variables!$G$9,0,1)</f>
        <v>1</v>
      </c>
      <c r="AM2495" s="77">
        <f>IF(AND(K2495&gt;Variables!$G$10,K2495&lt;Variables!$G$11),0,1)</f>
        <v>1</v>
      </c>
      <c r="AN2495" s="77">
        <f>IF(H2495&lt;Variables!$G$13,1,0)</f>
        <v>0</v>
      </c>
      <c r="AO2495" s="77">
        <f>IF(R2495&lt;Variables!$G$12,0,1)</f>
        <v>0</v>
      </c>
      <c r="AP2495" s="78">
        <f t="shared" si="77"/>
        <v>1</v>
      </c>
      <c r="AQ2495" s="77">
        <f>IF(V2495&lt;Variables!$G$15,1,0)</f>
        <v>1</v>
      </c>
      <c r="AR2495" s="126">
        <v>1</v>
      </c>
      <c r="AS2495" s="126">
        <v>0</v>
      </c>
      <c r="AT2495" s="126">
        <v>0</v>
      </c>
      <c r="AU2495" s="126">
        <v>0</v>
      </c>
      <c r="BA2495" s="126">
        <v>0.98</v>
      </c>
    </row>
    <row r="2496" spans="3:53" ht="14.5" x14ac:dyDescent="0.35">
      <c r="C2496" s="126" t="s">
        <v>376</v>
      </c>
      <c r="D2496" s="126" t="s">
        <v>124</v>
      </c>
      <c r="E2496" s="126">
        <v>6.06</v>
      </c>
      <c r="F2496" s="126">
        <v>6.53</v>
      </c>
      <c r="G2496" s="126">
        <v>5.04</v>
      </c>
      <c r="H2496" s="126">
        <v>2970</v>
      </c>
      <c r="I2496" s="126">
        <v>293.06400000000002</v>
      </c>
      <c r="J2496" s="126" t="s">
        <v>75</v>
      </c>
      <c r="K2496" s="126">
        <v>59.07</v>
      </c>
      <c r="L2496" s="126">
        <v>6.0198894736842101</v>
      </c>
      <c r="M2496" s="126">
        <v>0.33406803237339411</v>
      </c>
      <c r="N2496" s="126">
        <v>6.0300489795918377</v>
      </c>
      <c r="O2496" s="126">
        <v>0.1650238736342052</v>
      </c>
      <c r="P2496" s="126">
        <v>718375</v>
      </c>
      <c r="Q2496" s="126">
        <v>2342000</v>
      </c>
      <c r="R2496" s="126">
        <v>0.31</v>
      </c>
      <c r="S2496" s="126">
        <v>30.948</v>
      </c>
      <c r="T2496" s="126">
        <v>6.6430000000000007</v>
      </c>
      <c r="U2496" s="126">
        <v>16.7836</v>
      </c>
      <c r="V2496" s="126">
        <v>2.4435287996674182</v>
      </c>
      <c r="AC2496" s="126">
        <v>6.14</v>
      </c>
      <c r="AD2496" s="126">
        <v>5.98</v>
      </c>
      <c r="AH2496" s="77">
        <f>IF(AND(M2496&lt;Variables!$G$6,M2496&gt;Variables!$G$5),0,1)</f>
        <v>1</v>
      </c>
      <c r="AI2496" s="77">
        <f t="shared" si="76"/>
        <v>1</v>
      </c>
      <c r="AJ2496" s="77">
        <f>IF(I2496&gt;Variables!$G$7,0,1)</f>
        <v>0</v>
      </c>
      <c r="AK2496" s="77">
        <f>IF(F2496&gt;Variables!$G$8,0,1)</f>
        <v>1</v>
      </c>
      <c r="AL2496" s="77">
        <f>IF(G2496&gt;Variables!$G$9,0,1)</f>
        <v>1</v>
      </c>
      <c r="AM2496" s="77">
        <f>IF(AND(K2496&gt;Variables!$G$10,K2496&lt;Variables!$G$11),0,1)</f>
        <v>1</v>
      </c>
      <c r="AN2496" s="77">
        <f>IF(H2496&lt;Variables!$G$13,1,0)</f>
        <v>0</v>
      </c>
      <c r="AO2496" s="77">
        <f>IF(R2496&lt;Variables!$G$12,0,1)</f>
        <v>0</v>
      </c>
      <c r="AP2496" s="78">
        <f t="shared" si="77"/>
        <v>1</v>
      </c>
      <c r="AQ2496" s="77">
        <f>IF(V2496&lt;Variables!$G$15,1,0)</f>
        <v>1</v>
      </c>
      <c r="AR2496" s="126">
        <v>0</v>
      </c>
      <c r="AS2496" s="126">
        <v>0</v>
      </c>
      <c r="AT2496" s="126">
        <v>0</v>
      </c>
      <c r="AU2496" s="126">
        <v>1</v>
      </c>
      <c r="BA2496" s="126">
        <v>-1.26</v>
      </c>
    </row>
    <row r="2497" spans="3:53" ht="14.5" x14ac:dyDescent="0.35">
      <c r="C2497" s="126" t="s">
        <v>376</v>
      </c>
      <c r="D2497" s="126" t="s">
        <v>120</v>
      </c>
      <c r="E2497" s="126">
        <v>12.76</v>
      </c>
      <c r="F2497" s="126">
        <v>11.14</v>
      </c>
      <c r="G2497" s="126">
        <v>5.62</v>
      </c>
      <c r="H2497" s="126">
        <v>6950</v>
      </c>
      <c r="I2497" s="126">
        <v>-51.710999999999999</v>
      </c>
      <c r="J2497" s="126" t="s">
        <v>75</v>
      </c>
      <c r="K2497" s="126">
        <v>51.42</v>
      </c>
      <c r="L2497" s="126">
        <v>12.761665000000001</v>
      </c>
      <c r="M2497" s="126">
        <v>-0.56156465476880324</v>
      </c>
      <c r="N2497" s="126">
        <v>12.439856000000001</v>
      </c>
      <c r="O2497" s="126">
        <v>2.010827134976501</v>
      </c>
      <c r="P2497" s="126">
        <v>103804000</v>
      </c>
      <c r="Q2497" s="126">
        <v>30149000</v>
      </c>
      <c r="R2497" s="126">
        <v>3.44</v>
      </c>
      <c r="S2497" s="126">
        <v>30.948</v>
      </c>
      <c r="T2497" s="126">
        <v>6.6430000000000007</v>
      </c>
      <c r="U2497" s="126">
        <v>16.7836</v>
      </c>
      <c r="V2497" s="126">
        <v>2.3986148352106089</v>
      </c>
      <c r="AC2497" s="126">
        <v>13.96</v>
      </c>
      <c r="AD2497" s="126">
        <v>12.62</v>
      </c>
      <c r="AH2497" s="77">
        <f>IF(AND(M2497&lt;Variables!$G$6,M2497&gt;Variables!$G$5),0,1)</f>
        <v>1</v>
      </c>
      <c r="AI2497" s="77">
        <f t="shared" si="76"/>
        <v>0</v>
      </c>
      <c r="AJ2497" s="77">
        <f>IF(I2497&gt;Variables!$G$7,0,1)</f>
        <v>1</v>
      </c>
      <c r="AK2497" s="77">
        <f>IF(F2497&gt;Variables!$G$8,0,1)</f>
        <v>0</v>
      </c>
      <c r="AL2497" s="77">
        <f>IF(G2497&gt;Variables!$G$9,0,1)</f>
        <v>1</v>
      </c>
      <c r="AM2497" s="77">
        <f>IF(AND(K2497&gt;Variables!$G$10,K2497&lt;Variables!$G$11),0,1)</f>
        <v>1</v>
      </c>
      <c r="AN2497" s="77">
        <f>IF(H2497&lt;Variables!$G$13,1,0)</f>
        <v>0</v>
      </c>
      <c r="AO2497" s="77">
        <f>IF(R2497&lt;Variables!$G$12,0,1)</f>
        <v>1</v>
      </c>
      <c r="AP2497" s="78">
        <f t="shared" si="77"/>
        <v>1</v>
      </c>
      <c r="AQ2497" s="77">
        <f>IF(V2497&lt;Variables!$G$15,1,0)</f>
        <v>1</v>
      </c>
      <c r="AR2497" s="126">
        <v>1</v>
      </c>
      <c r="AS2497" s="126">
        <v>0</v>
      </c>
      <c r="AT2497" s="126">
        <v>0</v>
      </c>
      <c r="AU2497" s="126">
        <v>0</v>
      </c>
      <c r="BA2497" s="126">
        <v>2</v>
      </c>
    </row>
    <row r="2498" spans="3:53" ht="14.5" x14ac:dyDescent="0.35">
      <c r="C2498" s="126" t="s">
        <v>376</v>
      </c>
      <c r="D2498" s="126" t="s">
        <v>153</v>
      </c>
      <c r="E2498" s="126">
        <v>7.52</v>
      </c>
      <c r="F2498" s="126">
        <v>6.74</v>
      </c>
      <c r="G2498" s="126">
        <v>4.34</v>
      </c>
      <c r="H2498" s="126">
        <v>-99999</v>
      </c>
      <c r="I2498" s="126">
        <v>399.089</v>
      </c>
      <c r="J2498" s="126" t="s">
        <v>75</v>
      </c>
      <c r="K2498" s="126">
        <v>43.93</v>
      </c>
      <c r="L2498" s="126">
        <v>7.4550000000000001</v>
      </c>
      <c r="M2498" s="126">
        <v>-6.7069081153586757E-2</v>
      </c>
      <c r="N2498" s="126">
        <v>7.5409809523809512</v>
      </c>
      <c r="O2498" s="126">
        <v>-1.2064869670864931</v>
      </c>
      <c r="P2498" s="126">
        <v>28065</v>
      </c>
      <c r="Q2498" s="126">
        <v>86571</v>
      </c>
      <c r="R2498" s="126">
        <v>0.32</v>
      </c>
      <c r="S2498" s="126">
        <v>30.948</v>
      </c>
      <c r="T2498" s="126">
        <v>6.6430000000000007</v>
      </c>
      <c r="U2498" s="126">
        <v>16.7836</v>
      </c>
      <c r="V2498" s="126">
        <v>2.3046828643863182</v>
      </c>
      <c r="AC2498" s="126">
        <v>7.66</v>
      </c>
      <c r="AD2498" s="126">
        <v>7.48</v>
      </c>
      <c r="AH2498" s="77">
        <f>IF(AND(M2498&lt;Variables!$G$6,M2498&gt;Variables!$G$5),0,1)</f>
        <v>1</v>
      </c>
      <c r="AI2498" s="77">
        <f t="shared" si="76"/>
        <v>1</v>
      </c>
      <c r="AJ2498" s="77">
        <f>IF(I2498&gt;Variables!$G$7,0,1)</f>
        <v>0</v>
      </c>
      <c r="AK2498" s="77">
        <f>IF(F2498&gt;Variables!$G$8,0,1)</f>
        <v>1</v>
      </c>
      <c r="AL2498" s="77">
        <f>IF(G2498&gt;Variables!$G$9,0,1)</f>
        <v>1</v>
      </c>
      <c r="AM2498" s="77">
        <f>IF(AND(K2498&gt;Variables!$G$10,K2498&lt;Variables!$G$11),0,1)</f>
        <v>1</v>
      </c>
      <c r="AN2498" s="77">
        <f>IF(H2498&lt;Variables!$G$13,1,0)</f>
        <v>1</v>
      </c>
      <c r="AO2498" s="77">
        <f>IF(R2498&lt;Variables!$G$12,0,1)</f>
        <v>0</v>
      </c>
      <c r="AP2498" s="78">
        <f t="shared" si="77"/>
        <v>1</v>
      </c>
      <c r="AQ2498" s="77">
        <f>IF(V2498&lt;Variables!$G$15,1,0)</f>
        <v>1</v>
      </c>
      <c r="AR2498" s="126">
        <v>0</v>
      </c>
      <c r="AS2498" s="126">
        <v>0</v>
      </c>
      <c r="AT2498" s="126">
        <v>0</v>
      </c>
      <c r="AU2498" s="126">
        <v>0</v>
      </c>
      <c r="BA2498" s="126">
        <v>0</v>
      </c>
    </row>
    <row r="2499" spans="3:53" ht="14.5" x14ac:dyDescent="0.35">
      <c r="C2499" s="126" t="s">
        <v>376</v>
      </c>
      <c r="D2499" s="126" t="s">
        <v>372</v>
      </c>
      <c r="E2499" s="126">
        <v>3.38</v>
      </c>
      <c r="F2499" s="126">
        <v>39.85</v>
      </c>
      <c r="G2499" s="126">
        <v>0</v>
      </c>
      <c r="H2499" s="126">
        <v>-99999</v>
      </c>
      <c r="I2499" s="126">
        <v>7.7759999999999998</v>
      </c>
      <c r="J2499" s="126" t="s">
        <v>75</v>
      </c>
      <c r="K2499" s="126"/>
      <c r="L2499" s="126">
        <v>-99999</v>
      </c>
      <c r="M2499" s="126">
        <v>-99999</v>
      </c>
      <c r="N2499" s="126">
        <v>3.47</v>
      </c>
      <c r="O2499" s="126">
        <v>0</v>
      </c>
      <c r="P2499" s="126">
        <v>21500</v>
      </c>
      <c r="Q2499" s="126">
        <v>2017</v>
      </c>
      <c r="R2499" s="126">
        <v>10.66</v>
      </c>
      <c r="S2499" s="126">
        <v>30.948</v>
      </c>
      <c r="T2499" s="126">
        <v>6.6430000000000007</v>
      </c>
      <c r="U2499" s="126">
        <v>16.7836</v>
      </c>
      <c r="V2499" s="126">
        <v>-99999</v>
      </c>
      <c r="AC2499" s="126">
        <v>3.48</v>
      </c>
      <c r="AD2499" s="126">
        <v>3.1301000000000001</v>
      </c>
      <c r="AH2499" s="77">
        <f>IF(AND(M2499&lt;Variables!$G$6,M2499&gt;Variables!$G$5),0,1)</f>
        <v>1</v>
      </c>
      <c r="AI2499" s="77">
        <f t="shared" ref="AI2499:AI2562" si="78">IF(L2499&gt;N2499,0,1)</f>
        <v>1</v>
      </c>
      <c r="AJ2499" s="77">
        <f>IF(I2499&gt;Variables!$G$7,0,1)</f>
        <v>1</v>
      </c>
      <c r="AK2499" s="77">
        <f>IF(F2499&gt;Variables!$G$8,0,1)</f>
        <v>0</v>
      </c>
      <c r="AL2499" s="77">
        <f>IF(G2499&gt;Variables!$G$9,0,1)</f>
        <v>1</v>
      </c>
      <c r="AM2499" s="77">
        <f>IF(AND(K2499&gt;Variables!$G$10,K2499&lt;Variables!$G$11),0,1)</f>
        <v>1</v>
      </c>
      <c r="AN2499" s="77">
        <f>IF(H2499&lt;Variables!$G$13,1,0)</f>
        <v>1</v>
      </c>
      <c r="AO2499" s="77">
        <f>IF(R2499&lt;Variables!$G$12,0,1)</f>
        <v>1</v>
      </c>
      <c r="AP2499" s="78">
        <f t="shared" ref="AP2499:AP2562" si="79">IF(J2499="Pass", 0,1)</f>
        <v>1</v>
      </c>
      <c r="AQ2499" s="77">
        <f>IF(V2499&lt;Variables!$G$15,1,0)</f>
        <v>1</v>
      </c>
      <c r="AR2499" s="126">
        <v>1</v>
      </c>
      <c r="AS2499" s="126">
        <v>0</v>
      </c>
      <c r="AT2499" s="126">
        <v>0</v>
      </c>
      <c r="AU2499" s="126">
        <v>0</v>
      </c>
      <c r="BA2499" s="126">
        <v>2</v>
      </c>
    </row>
    <row r="2500" spans="3:53" ht="14.5" x14ac:dyDescent="0.35">
      <c r="C2500" s="126" t="s">
        <v>376</v>
      </c>
      <c r="D2500" s="126" t="s">
        <v>148</v>
      </c>
      <c r="E2500" s="126">
        <v>14.27</v>
      </c>
      <c r="F2500" s="126">
        <v>6.3</v>
      </c>
      <c r="G2500" s="126">
        <v>6.11</v>
      </c>
      <c r="H2500" s="126">
        <v>5340</v>
      </c>
      <c r="I2500" s="126">
        <v>-50.845999999999997</v>
      </c>
      <c r="J2500" s="126" t="s">
        <v>75</v>
      </c>
      <c r="K2500" s="126">
        <v>51.06</v>
      </c>
      <c r="L2500" s="126">
        <v>14.248699999999999</v>
      </c>
      <c r="M2500" s="126">
        <v>-0.13124004295130501</v>
      </c>
      <c r="N2500" s="126">
        <v>14.18900638297872</v>
      </c>
      <c r="O2500" s="126">
        <v>0.28891111833210098</v>
      </c>
      <c r="P2500" s="126">
        <v>722296</v>
      </c>
      <c r="Q2500" s="126">
        <v>1324000</v>
      </c>
      <c r="R2500" s="126">
        <v>0.55000000000000004</v>
      </c>
      <c r="S2500" s="126">
        <v>30.948</v>
      </c>
      <c r="T2500" s="126">
        <v>6.6430000000000007</v>
      </c>
      <c r="U2500" s="126">
        <v>16.7836</v>
      </c>
      <c r="V2500" s="126">
        <v>2.3817956036354202</v>
      </c>
      <c r="AC2500" s="126">
        <v>14.27</v>
      </c>
      <c r="AD2500" s="126">
        <v>13.76</v>
      </c>
      <c r="AH2500" s="77">
        <f>IF(AND(M2500&lt;Variables!$G$6,M2500&gt;Variables!$G$5),0,1)</f>
        <v>1</v>
      </c>
      <c r="AI2500" s="77">
        <f t="shared" si="78"/>
        <v>0</v>
      </c>
      <c r="AJ2500" s="77">
        <f>IF(I2500&gt;Variables!$G$7,0,1)</f>
        <v>1</v>
      </c>
      <c r="AK2500" s="77">
        <f>IF(F2500&gt;Variables!$G$8,0,1)</f>
        <v>1</v>
      </c>
      <c r="AL2500" s="77">
        <f>IF(G2500&gt;Variables!$G$9,0,1)</f>
        <v>1</v>
      </c>
      <c r="AM2500" s="77">
        <f>IF(AND(K2500&gt;Variables!$G$10,K2500&lt;Variables!$G$11),0,1)</f>
        <v>1</v>
      </c>
      <c r="AN2500" s="77">
        <f>IF(H2500&lt;Variables!$G$13,1,0)</f>
        <v>0</v>
      </c>
      <c r="AO2500" s="77">
        <f>IF(R2500&lt;Variables!$G$12,0,1)</f>
        <v>0</v>
      </c>
      <c r="AP2500" s="78">
        <f t="shared" si="79"/>
        <v>1</v>
      </c>
      <c r="AQ2500" s="77">
        <f>IF(V2500&lt;Variables!$G$15,1,0)</f>
        <v>1</v>
      </c>
      <c r="AR2500" s="126">
        <v>0</v>
      </c>
      <c r="AS2500" s="126">
        <v>0</v>
      </c>
      <c r="AT2500" s="126">
        <v>1</v>
      </c>
      <c r="AU2500" s="126">
        <v>0</v>
      </c>
      <c r="BA2500" s="126">
        <v>-2.25</v>
      </c>
    </row>
    <row r="2501" spans="3:53" ht="14.5" x14ac:dyDescent="0.35">
      <c r="C2501" s="126" t="s">
        <v>376</v>
      </c>
      <c r="D2501" s="126" t="s">
        <v>342</v>
      </c>
      <c r="E2501" s="126">
        <v>6.61</v>
      </c>
      <c r="F2501" s="126">
        <v>32.99</v>
      </c>
      <c r="G2501" s="126">
        <v>-10.49</v>
      </c>
      <c r="H2501" s="126">
        <v>43.4</v>
      </c>
      <c r="I2501" s="126">
        <v>-66.263000000000005</v>
      </c>
      <c r="J2501" s="126" t="s">
        <v>75</v>
      </c>
      <c r="K2501" s="126">
        <v>47.77</v>
      </c>
      <c r="L2501" s="126">
        <v>6.614745000000001</v>
      </c>
      <c r="M2501" s="126">
        <v>3.8550238897981409E-3</v>
      </c>
      <c r="N2501" s="126">
        <v>6.6733280000000006</v>
      </c>
      <c r="O2501" s="126">
        <v>-0.8740466525847429</v>
      </c>
      <c r="P2501" s="126">
        <v>52330000</v>
      </c>
      <c r="Q2501" s="126">
        <v>3560000</v>
      </c>
      <c r="R2501" s="126">
        <v>14.7</v>
      </c>
      <c r="S2501" s="126">
        <v>30.948</v>
      </c>
      <c r="T2501" s="126">
        <v>6.6430000000000007</v>
      </c>
      <c r="U2501" s="126">
        <v>16.7836</v>
      </c>
      <c r="V2501" s="126">
        <v>2.3438217966579211</v>
      </c>
      <c r="AC2501" s="126">
        <v>7.3</v>
      </c>
      <c r="AD2501" s="126">
        <v>6</v>
      </c>
      <c r="AH2501" s="77">
        <f>IF(AND(M2501&lt;Variables!$G$6,M2501&gt;Variables!$G$5),0,1)</f>
        <v>1</v>
      </c>
      <c r="AI2501" s="77">
        <f t="shared" si="78"/>
        <v>1</v>
      </c>
      <c r="AJ2501" s="77">
        <f>IF(I2501&gt;Variables!$G$7,0,1)</f>
        <v>1</v>
      </c>
      <c r="AK2501" s="77">
        <f>IF(F2501&gt;Variables!$G$8,0,1)</f>
        <v>0</v>
      </c>
      <c r="AL2501" s="77">
        <f>IF(G2501&gt;Variables!$G$9,0,1)</f>
        <v>1</v>
      </c>
      <c r="AM2501" s="77">
        <f>IF(AND(K2501&gt;Variables!$G$10,K2501&lt;Variables!$G$11),0,1)</f>
        <v>1</v>
      </c>
      <c r="AN2501" s="77">
        <f>IF(H2501&lt;Variables!$G$13,1,0)</f>
        <v>1</v>
      </c>
      <c r="AO2501" s="77">
        <f>IF(R2501&lt;Variables!$G$12,0,1)</f>
        <v>1</v>
      </c>
      <c r="AP2501" s="78">
        <f t="shared" si="79"/>
        <v>1</v>
      </c>
      <c r="AQ2501" s="77">
        <f>IF(V2501&lt;Variables!$G$15,1,0)</f>
        <v>1</v>
      </c>
      <c r="AR2501" s="126">
        <v>1</v>
      </c>
      <c r="AS2501" s="126">
        <v>0</v>
      </c>
      <c r="AT2501" s="126">
        <v>0</v>
      </c>
      <c r="AU2501" s="126">
        <v>0</v>
      </c>
      <c r="BA2501" s="126">
        <v>2</v>
      </c>
    </row>
    <row r="2502" spans="3:53" ht="14.5" x14ac:dyDescent="0.35">
      <c r="C2502" s="126" t="s">
        <v>376</v>
      </c>
      <c r="D2502" s="126" t="s">
        <v>348</v>
      </c>
      <c r="E2502" s="126">
        <v>15.14</v>
      </c>
      <c r="F2502" s="126">
        <v>8.39</v>
      </c>
      <c r="G2502" s="126">
        <v>4.4400000000000004</v>
      </c>
      <c r="H2502" s="126">
        <v>2660</v>
      </c>
      <c r="I2502" s="126">
        <v>-26.809000000000001</v>
      </c>
      <c r="J2502" s="126" t="s">
        <v>74</v>
      </c>
      <c r="K2502" s="126">
        <v>63.17</v>
      </c>
      <c r="L2502" s="126">
        <v>14.913029999999999</v>
      </c>
      <c r="M2502" s="126">
        <v>0.91845855604125937</v>
      </c>
      <c r="N2502" s="126">
        <v>14.880034</v>
      </c>
      <c r="O2502" s="126">
        <v>1.142242013694327</v>
      </c>
      <c r="P2502" s="126">
        <v>2527000</v>
      </c>
      <c r="Q2502" s="126">
        <v>2896000</v>
      </c>
      <c r="R2502" s="126">
        <v>0.87</v>
      </c>
      <c r="S2502" s="126">
        <v>30.948</v>
      </c>
      <c r="T2502" s="126">
        <v>6.6430000000000007</v>
      </c>
      <c r="U2502" s="126">
        <v>16.7836</v>
      </c>
      <c r="V2502" s="126">
        <v>2.4446277431022398</v>
      </c>
      <c r="AC2502" s="126">
        <v>15.65</v>
      </c>
      <c r="AD2502" s="126">
        <v>14.55</v>
      </c>
      <c r="AH2502" s="77">
        <f>IF(AND(M2502&lt;Variables!$G$6,M2502&gt;Variables!$G$5),0,1)</f>
        <v>1</v>
      </c>
      <c r="AI2502" s="77">
        <f t="shared" si="78"/>
        <v>0</v>
      </c>
      <c r="AJ2502" s="77">
        <f>IF(I2502&gt;Variables!$G$7,0,1)</f>
        <v>1</v>
      </c>
      <c r="AK2502" s="77">
        <f>IF(F2502&gt;Variables!$G$8,0,1)</f>
        <v>1</v>
      </c>
      <c r="AL2502" s="77">
        <f>IF(G2502&gt;Variables!$G$9,0,1)</f>
        <v>1</v>
      </c>
      <c r="AM2502" s="77">
        <f>IF(AND(K2502&gt;Variables!$G$10,K2502&lt;Variables!$G$11),0,1)</f>
        <v>0</v>
      </c>
      <c r="AN2502" s="77">
        <f>IF(H2502&lt;Variables!$G$13,1,0)</f>
        <v>0</v>
      </c>
      <c r="AO2502" s="77">
        <f>IF(R2502&lt;Variables!$G$12,0,1)</f>
        <v>0</v>
      </c>
      <c r="AP2502" s="78">
        <f t="shared" si="79"/>
        <v>0</v>
      </c>
      <c r="AQ2502" s="77">
        <f>IF(V2502&lt;Variables!$G$15,1,0)</f>
        <v>1</v>
      </c>
      <c r="AR2502" s="126">
        <v>1</v>
      </c>
      <c r="AS2502" s="126">
        <v>0</v>
      </c>
      <c r="AT2502" s="126">
        <v>0</v>
      </c>
      <c r="AU2502" s="126">
        <v>0</v>
      </c>
      <c r="BA2502" s="126">
        <v>2.0099999999999998</v>
      </c>
    </row>
    <row r="2503" spans="3:53" ht="14.5" x14ac:dyDescent="0.35">
      <c r="C2503" s="126" t="s">
        <v>376</v>
      </c>
      <c r="D2503" s="126" t="s">
        <v>194</v>
      </c>
      <c r="E2503" s="126">
        <v>8.52</v>
      </c>
      <c r="F2503" s="126">
        <v>34.130000000000003</v>
      </c>
      <c r="G2503" s="126">
        <v>-4.83</v>
      </c>
      <c r="H2503" s="126">
        <v>784.63</v>
      </c>
      <c r="I2503" s="126">
        <v>2680.6930000000002</v>
      </c>
      <c r="J2503" s="126" t="s">
        <v>75</v>
      </c>
      <c r="K2503" s="126">
        <v>47.01</v>
      </c>
      <c r="L2503" s="126">
        <v>8.4172050000000009</v>
      </c>
      <c r="M2503" s="126">
        <v>0.62485112338357429</v>
      </c>
      <c r="N2503" s="126">
        <v>8.7816960000000002</v>
      </c>
      <c r="O2503" s="126">
        <v>-3.551660180448069</v>
      </c>
      <c r="P2503" s="126">
        <v>189880000</v>
      </c>
      <c r="Q2503" s="126">
        <v>29450000</v>
      </c>
      <c r="R2503" s="126">
        <v>6.45</v>
      </c>
      <c r="S2503" s="126">
        <v>30.948</v>
      </c>
      <c r="T2503" s="126">
        <v>6.6430000000000007</v>
      </c>
      <c r="U2503" s="126">
        <v>16.7836</v>
      </c>
      <c r="V2503" s="126">
        <v>2.325173135224579</v>
      </c>
      <c r="AC2503" s="126">
        <v>10.199999999999999</v>
      </c>
      <c r="AD2503" s="126">
        <v>8.3000000000000007</v>
      </c>
      <c r="AH2503" s="77">
        <f>IF(AND(M2503&lt;Variables!$G$6,M2503&gt;Variables!$G$5),0,1)</f>
        <v>1</v>
      </c>
      <c r="AI2503" s="77">
        <f t="shared" si="78"/>
        <v>1</v>
      </c>
      <c r="AJ2503" s="77">
        <f>IF(I2503&gt;Variables!$G$7,0,1)</f>
        <v>0</v>
      </c>
      <c r="AK2503" s="77">
        <f>IF(F2503&gt;Variables!$G$8,0,1)</f>
        <v>0</v>
      </c>
      <c r="AL2503" s="77">
        <f>IF(G2503&gt;Variables!$G$9,0,1)</f>
        <v>1</v>
      </c>
      <c r="AM2503" s="77">
        <f>IF(AND(K2503&gt;Variables!$G$10,K2503&lt;Variables!$G$11),0,1)</f>
        <v>1</v>
      </c>
      <c r="AN2503" s="77">
        <f>IF(H2503&lt;Variables!$G$13,1,0)</f>
        <v>1</v>
      </c>
      <c r="AO2503" s="77">
        <f>IF(R2503&lt;Variables!$G$12,0,1)</f>
        <v>1</v>
      </c>
      <c r="AP2503" s="78">
        <f t="shared" si="79"/>
        <v>1</v>
      </c>
      <c r="AQ2503" s="77">
        <f>IF(V2503&lt;Variables!$G$15,1,0)</f>
        <v>1</v>
      </c>
      <c r="AR2503" s="126">
        <v>0</v>
      </c>
      <c r="AS2503" s="126">
        <v>0</v>
      </c>
      <c r="AT2503" s="126">
        <v>1</v>
      </c>
      <c r="AU2503" s="126">
        <v>0</v>
      </c>
      <c r="BA2503" s="126">
        <v>-2.25</v>
      </c>
    </row>
    <row r="2504" spans="3:53" ht="14.5" x14ac:dyDescent="0.35">
      <c r="C2504" s="126" t="s">
        <v>376</v>
      </c>
      <c r="D2504" s="126" t="s">
        <v>82</v>
      </c>
      <c r="E2504" s="126">
        <v>31.29</v>
      </c>
      <c r="F2504" s="126">
        <v>6.36</v>
      </c>
      <c r="G2504" s="126">
        <v>7.35</v>
      </c>
      <c r="H2504" s="126">
        <v>4150</v>
      </c>
      <c r="I2504" s="126">
        <v>43.119</v>
      </c>
      <c r="J2504" s="126" t="s">
        <v>74</v>
      </c>
      <c r="K2504" s="126">
        <v>61.76</v>
      </c>
      <c r="L2504" s="126">
        <v>31.028680000000008</v>
      </c>
      <c r="M2504" s="126">
        <v>0.2298518660800038</v>
      </c>
      <c r="N2504" s="126">
        <v>30.203901999999989</v>
      </c>
      <c r="O2504" s="126">
        <v>2.9668285905576348</v>
      </c>
      <c r="P2504" s="126">
        <v>7366000</v>
      </c>
      <c r="Q2504" s="126">
        <v>15559000</v>
      </c>
      <c r="R2504" s="126">
        <v>0.47</v>
      </c>
      <c r="S2504" s="126">
        <v>30.948</v>
      </c>
      <c r="T2504" s="126">
        <v>6.6430000000000007</v>
      </c>
      <c r="U2504" s="126">
        <v>16.7836</v>
      </c>
      <c r="V2504" s="126">
        <v>2.475051020136469</v>
      </c>
      <c r="AC2504" s="126">
        <v>32.43</v>
      </c>
      <c r="AD2504" s="126">
        <v>30.53</v>
      </c>
      <c r="AH2504" s="77">
        <f>IF(AND(M2504&lt;Variables!$G$6,M2504&gt;Variables!$G$5),0,1)</f>
        <v>1</v>
      </c>
      <c r="AI2504" s="77">
        <f t="shared" si="78"/>
        <v>0</v>
      </c>
      <c r="AJ2504" s="77">
        <f>IF(I2504&gt;Variables!$G$7,0,1)</f>
        <v>1</v>
      </c>
      <c r="AK2504" s="77">
        <f>IF(F2504&gt;Variables!$G$8,0,1)</f>
        <v>1</v>
      </c>
      <c r="AL2504" s="77">
        <f>IF(G2504&gt;Variables!$G$9,0,1)</f>
        <v>1</v>
      </c>
      <c r="AM2504" s="77">
        <f>IF(AND(K2504&gt;Variables!$G$10,K2504&lt;Variables!$G$11),0,1)</f>
        <v>1</v>
      </c>
      <c r="AN2504" s="77">
        <f>IF(H2504&lt;Variables!$G$13,1,0)</f>
        <v>0</v>
      </c>
      <c r="AO2504" s="77">
        <f>IF(R2504&lt;Variables!$G$12,0,1)</f>
        <v>0</v>
      </c>
      <c r="AP2504" s="78">
        <f t="shared" si="79"/>
        <v>0</v>
      </c>
      <c r="AQ2504" s="77">
        <f>IF(V2504&lt;Variables!$G$15,1,0)</f>
        <v>1</v>
      </c>
      <c r="AR2504" s="126">
        <v>0</v>
      </c>
      <c r="AS2504" s="126">
        <v>0</v>
      </c>
      <c r="AT2504" s="126">
        <v>1</v>
      </c>
      <c r="AU2504" s="126">
        <v>0</v>
      </c>
      <c r="BA2504" s="126">
        <v>-1.67</v>
      </c>
    </row>
    <row r="2505" spans="3:53" ht="14.5" x14ac:dyDescent="0.35">
      <c r="C2505" s="126" t="s">
        <v>376</v>
      </c>
      <c r="D2505" s="126" t="s">
        <v>349</v>
      </c>
      <c r="E2505" s="126">
        <v>110.23</v>
      </c>
      <c r="F2505" s="126">
        <v>7.11</v>
      </c>
      <c r="G2505" s="126">
        <v>4</v>
      </c>
      <c r="H2505" s="126">
        <v>9080</v>
      </c>
      <c r="I2505" s="126">
        <v>-0.77400000000000002</v>
      </c>
      <c r="J2505" s="126" t="s">
        <v>74</v>
      </c>
      <c r="K2505" s="126">
        <v>47.99</v>
      </c>
      <c r="L2505" s="126">
        <v>110.199645</v>
      </c>
      <c r="M2505" s="126">
        <v>-0.31728323625725791</v>
      </c>
      <c r="N2505" s="126">
        <v>109.42073600000001</v>
      </c>
      <c r="O2505" s="126">
        <v>0.39230589711990549</v>
      </c>
      <c r="P2505" s="126">
        <v>435960</v>
      </c>
      <c r="Q2505" s="126">
        <v>895052</v>
      </c>
      <c r="R2505" s="126">
        <v>0.49</v>
      </c>
      <c r="S2505" s="126">
        <v>30.948</v>
      </c>
      <c r="T2505" s="126">
        <v>6.6430000000000007</v>
      </c>
      <c r="U2505" s="126">
        <v>16.7836</v>
      </c>
      <c r="V2505" s="126">
        <v>2.3525839730302041</v>
      </c>
      <c r="AC2505" s="126">
        <v>110.27</v>
      </c>
      <c r="AD2505" s="126">
        <v>108.35</v>
      </c>
      <c r="AH2505" s="77">
        <f>IF(AND(M2505&lt;Variables!$G$6,M2505&gt;Variables!$G$5),0,1)</f>
        <v>1</v>
      </c>
      <c r="AI2505" s="77">
        <f t="shared" si="78"/>
        <v>0</v>
      </c>
      <c r="AJ2505" s="77">
        <f>IF(I2505&gt;Variables!$G$7,0,1)</f>
        <v>1</v>
      </c>
      <c r="AK2505" s="77">
        <f>IF(F2505&gt;Variables!$G$8,0,1)</f>
        <v>1</v>
      </c>
      <c r="AL2505" s="77">
        <f>IF(G2505&gt;Variables!$G$9,0,1)</f>
        <v>1</v>
      </c>
      <c r="AM2505" s="77">
        <f>IF(AND(K2505&gt;Variables!$G$10,K2505&lt;Variables!$G$11),0,1)</f>
        <v>1</v>
      </c>
      <c r="AN2505" s="77">
        <f>IF(H2505&lt;Variables!$G$13,1,0)</f>
        <v>0</v>
      </c>
      <c r="AO2505" s="77">
        <f>IF(R2505&lt;Variables!$G$12,0,1)</f>
        <v>0</v>
      </c>
      <c r="AP2505" s="78">
        <f t="shared" si="79"/>
        <v>0</v>
      </c>
      <c r="AQ2505" s="77">
        <f>IF(V2505&lt;Variables!$G$15,1,0)</f>
        <v>1</v>
      </c>
      <c r="AR2505" s="126">
        <v>0</v>
      </c>
      <c r="AS2505" s="126">
        <v>0</v>
      </c>
      <c r="AT2505" s="126">
        <v>0</v>
      </c>
      <c r="AU2505" s="126">
        <v>1</v>
      </c>
      <c r="BA2505" s="126">
        <v>-1.07</v>
      </c>
    </row>
    <row r="2506" spans="3:53" ht="14.5" x14ac:dyDescent="0.35">
      <c r="C2506" s="126" t="s">
        <v>376</v>
      </c>
      <c r="D2506" s="126" t="s">
        <v>126</v>
      </c>
      <c r="E2506" s="126">
        <v>6.62</v>
      </c>
      <c r="F2506" s="126">
        <v>9.5</v>
      </c>
      <c r="G2506" s="126">
        <v>12.02</v>
      </c>
      <c r="H2506" s="126">
        <v>45.7</v>
      </c>
      <c r="I2506" s="126">
        <v>3.895</v>
      </c>
      <c r="J2506" s="126" t="s">
        <v>75</v>
      </c>
      <c r="K2506" s="126">
        <v>45.83</v>
      </c>
      <c r="L2506" s="126">
        <v>6.7182950000000003</v>
      </c>
      <c r="M2506" s="126">
        <v>-1.6253379763764551</v>
      </c>
      <c r="N2506" s="126">
        <v>6.658494000000001</v>
      </c>
      <c r="O2506" s="126">
        <v>-0.74181939639806327</v>
      </c>
      <c r="P2506" s="126">
        <v>4050000</v>
      </c>
      <c r="Q2506" s="126">
        <v>2000000</v>
      </c>
      <c r="R2506" s="126">
        <v>2.02</v>
      </c>
      <c r="S2506" s="126">
        <v>30.948</v>
      </c>
      <c r="T2506" s="126">
        <v>6.6430000000000007</v>
      </c>
      <c r="U2506" s="126">
        <v>16.7836</v>
      </c>
      <c r="V2506" s="126">
        <v>2.346483707149805</v>
      </c>
      <c r="AC2506" s="126">
        <v>6.85</v>
      </c>
      <c r="AD2506" s="126">
        <v>5.74</v>
      </c>
      <c r="AH2506" s="77">
        <f>IF(AND(M2506&lt;Variables!$G$6,M2506&gt;Variables!$G$5),0,1)</f>
        <v>0</v>
      </c>
      <c r="AI2506" s="77">
        <f t="shared" si="78"/>
        <v>0</v>
      </c>
      <c r="AJ2506" s="77">
        <f>IF(I2506&gt;Variables!$G$7,0,1)</f>
        <v>1</v>
      </c>
      <c r="AK2506" s="77">
        <f>IF(F2506&gt;Variables!$G$8,0,1)</f>
        <v>0</v>
      </c>
      <c r="AL2506" s="77">
        <f>IF(G2506&gt;Variables!$G$9,0,1)</f>
        <v>0</v>
      </c>
      <c r="AM2506" s="77">
        <f>IF(AND(K2506&gt;Variables!$G$10,K2506&lt;Variables!$G$11),0,1)</f>
        <v>1</v>
      </c>
      <c r="AN2506" s="77">
        <f>IF(H2506&lt;Variables!$G$13,1,0)</f>
        <v>1</v>
      </c>
      <c r="AO2506" s="77">
        <f>IF(R2506&lt;Variables!$G$12,0,1)</f>
        <v>0</v>
      </c>
      <c r="AP2506" s="78">
        <f t="shared" si="79"/>
        <v>1</v>
      </c>
      <c r="AQ2506" s="77">
        <f>IF(V2506&lt;Variables!$G$15,1,0)</f>
        <v>1</v>
      </c>
      <c r="AR2506" s="126">
        <v>0</v>
      </c>
      <c r="AS2506" s="126">
        <v>0</v>
      </c>
      <c r="AT2506" s="126">
        <v>1</v>
      </c>
      <c r="AU2506" s="126">
        <v>0</v>
      </c>
      <c r="BA2506" s="126">
        <v>-2.25</v>
      </c>
    </row>
    <row r="2507" spans="3:53" ht="14.5" x14ac:dyDescent="0.35">
      <c r="C2507" s="126" t="s">
        <v>376</v>
      </c>
      <c r="D2507" s="126" t="s">
        <v>131</v>
      </c>
      <c r="E2507" s="126">
        <v>1.53</v>
      </c>
      <c r="F2507" s="126">
        <v>17.829999999999998</v>
      </c>
      <c r="G2507" s="126">
        <v>9.6</v>
      </c>
      <c r="H2507" s="126">
        <v>2280</v>
      </c>
      <c r="I2507" s="126">
        <v>2.3610000000000002</v>
      </c>
      <c r="J2507" s="126" t="s">
        <v>74</v>
      </c>
      <c r="K2507" s="126">
        <v>44.05</v>
      </c>
      <c r="L2507" s="126">
        <v>1.529075</v>
      </c>
      <c r="M2507" s="126">
        <v>-1.083988685970277</v>
      </c>
      <c r="N2507" s="126">
        <v>1.524356</v>
      </c>
      <c r="O2507" s="126">
        <v>-0.77777107184936378</v>
      </c>
      <c r="P2507" s="126">
        <v>67606000</v>
      </c>
      <c r="Q2507" s="126">
        <v>19257000</v>
      </c>
      <c r="R2507" s="126">
        <v>3.51</v>
      </c>
      <c r="S2507" s="126">
        <v>30.948</v>
      </c>
      <c r="T2507" s="126">
        <v>6.6430000000000007</v>
      </c>
      <c r="U2507" s="126">
        <v>16.7836</v>
      </c>
      <c r="V2507" s="126">
        <v>2.3149148778509878</v>
      </c>
      <c r="AC2507" s="126">
        <v>1.66</v>
      </c>
      <c r="AD2507" s="126">
        <v>1.46</v>
      </c>
      <c r="AH2507" s="77">
        <f>IF(AND(M2507&lt;Variables!$G$6,M2507&gt;Variables!$G$5),0,1)</f>
        <v>0</v>
      </c>
      <c r="AI2507" s="77">
        <f t="shared" si="78"/>
        <v>0</v>
      </c>
      <c r="AJ2507" s="77">
        <f>IF(I2507&gt;Variables!$G$7,0,1)</f>
        <v>1</v>
      </c>
      <c r="AK2507" s="77">
        <f>IF(F2507&gt;Variables!$G$8,0,1)</f>
        <v>0</v>
      </c>
      <c r="AL2507" s="77">
        <f>IF(G2507&gt;Variables!$G$9,0,1)</f>
        <v>1</v>
      </c>
      <c r="AM2507" s="77">
        <f>IF(AND(K2507&gt;Variables!$G$10,K2507&lt;Variables!$G$11),0,1)</f>
        <v>1</v>
      </c>
      <c r="AN2507" s="77">
        <f>IF(H2507&lt;Variables!$G$13,1,0)</f>
        <v>0</v>
      </c>
      <c r="AO2507" s="77">
        <f>IF(R2507&lt;Variables!$G$12,0,1)</f>
        <v>1</v>
      </c>
      <c r="AP2507" s="78">
        <f t="shared" si="79"/>
        <v>0</v>
      </c>
      <c r="AQ2507" s="77">
        <f>IF(V2507&lt;Variables!$G$15,1,0)</f>
        <v>1</v>
      </c>
      <c r="AR2507" s="126">
        <v>1</v>
      </c>
      <c r="AS2507" s="126">
        <v>0</v>
      </c>
      <c r="AT2507" s="126">
        <v>0</v>
      </c>
      <c r="AU2507" s="126">
        <v>0</v>
      </c>
      <c r="BA2507" s="126">
        <v>2</v>
      </c>
    </row>
    <row r="2508" spans="3:53" ht="14.5" x14ac:dyDescent="0.35">
      <c r="C2508" s="126" t="s">
        <v>376</v>
      </c>
      <c r="D2508" s="126" t="s">
        <v>346</v>
      </c>
      <c r="E2508" s="126">
        <v>57.93</v>
      </c>
      <c r="F2508" s="126">
        <v>49.51</v>
      </c>
      <c r="G2508" s="126">
        <v>0.09</v>
      </c>
      <c r="H2508" s="126">
        <v>1470</v>
      </c>
      <c r="I2508" s="126">
        <v>113.601</v>
      </c>
      <c r="J2508" s="126" t="s">
        <v>74</v>
      </c>
      <c r="K2508" s="126">
        <v>55.72</v>
      </c>
      <c r="L2508" s="126">
        <v>57.720275000000001</v>
      </c>
      <c r="M2508" s="126">
        <v>5.1498368640827012E-2</v>
      </c>
      <c r="N2508" s="126">
        <v>57.757111999999999</v>
      </c>
      <c r="O2508" s="126">
        <v>-1.2313635072334191E-2</v>
      </c>
      <c r="P2508" s="126">
        <v>3734000</v>
      </c>
      <c r="Q2508" s="126">
        <v>255123</v>
      </c>
      <c r="R2508" s="126">
        <v>14.64</v>
      </c>
      <c r="S2508" s="126">
        <v>30.948</v>
      </c>
      <c r="T2508" s="126">
        <v>6.6430000000000007</v>
      </c>
      <c r="U2508" s="126">
        <v>16.7836</v>
      </c>
      <c r="V2508" s="126">
        <v>2.424069522324348</v>
      </c>
      <c r="AC2508" s="126">
        <v>57.79</v>
      </c>
      <c r="AD2508" s="126">
        <v>57.57</v>
      </c>
      <c r="AH2508" s="77">
        <f>IF(AND(M2508&lt;Variables!$G$6,M2508&gt;Variables!$G$5),0,1)</f>
        <v>1</v>
      </c>
      <c r="AI2508" s="77">
        <f t="shared" si="78"/>
        <v>1</v>
      </c>
      <c r="AJ2508" s="77">
        <f>IF(I2508&gt;Variables!$G$7,0,1)</f>
        <v>0</v>
      </c>
      <c r="AK2508" s="77">
        <f>IF(F2508&gt;Variables!$G$8,0,1)</f>
        <v>0</v>
      </c>
      <c r="AL2508" s="77">
        <f>IF(G2508&gt;Variables!$G$9,0,1)</f>
        <v>1</v>
      </c>
      <c r="AM2508" s="77">
        <f>IF(AND(K2508&gt;Variables!$G$10,K2508&lt;Variables!$G$11),0,1)</f>
        <v>1</v>
      </c>
      <c r="AN2508" s="77">
        <f>IF(H2508&lt;Variables!$G$13,1,0)</f>
        <v>1</v>
      </c>
      <c r="AO2508" s="77">
        <f>IF(R2508&lt;Variables!$G$12,0,1)</f>
        <v>1</v>
      </c>
      <c r="AP2508" s="78">
        <f t="shared" si="79"/>
        <v>0</v>
      </c>
      <c r="AQ2508" s="77">
        <f>IF(V2508&lt;Variables!$G$15,1,0)</f>
        <v>1</v>
      </c>
      <c r="AR2508" s="126">
        <v>0</v>
      </c>
      <c r="AS2508" s="126">
        <v>0</v>
      </c>
      <c r="AT2508" s="126">
        <v>0</v>
      </c>
      <c r="AU2508" s="126">
        <v>1</v>
      </c>
      <c r="BA2508" s="126">
        <v>-0.35</v>
      </c>
    </row>
    <row r="2509" spans="3:53" ht="14.5" x14ac:dyDescent="0.35">
      <c r="C2509" s="126" t="s">
        <v>376</v>
      </c>
      <c r="D2509" s="126" t="s">
        <v>345</v>
      </c>
      <c r="E2509" s="126">
        <v>60.84</v>
      </c>
      <c r="F2509" s="126">
        <v>82.5</v>
      </c>
      <c r="G2509" s="126">
        <v>0.02</v>
      </c>
      <c r="H2509" s="126">
        <v>621.19000000000005</v>
      </c>
      <c r="I2509" s="126">
        <v>32.338000000000001</v>
      </c>
      <c r="J2509" s="126" t="s">
        <v>74</v>
      </c>
      <c r="K2509" s="126">
        <v>44.8</v>
      </c>
      <c r="L2509" s="126">
        <v>60.741750000000003</v>
      </c>
      <c r="M2509" s="126">
        <v>-0.16751246053991309</v>
      </c>
      <c r="N2509" s="126">
        <v>60.653305999999994</v>
      </c>
      <c r="O2509" s="126">
        <v>-2.193779841117471E-2</v>
      </c>
      <c r="P2509" s="126">
        <v>2390000</v>
      </c>
      <c r="Q2509" s="126">
        <v>72250</v>
      </c>
      <c r="R2509" s="126">
        <v>33.08</v>
      </c>
      <c r="S2509" s="126">
        <v>30.948</v>
      </c>
      <c r="T2509" s="126">
        <v>6.6430000000000007</v>
      </c>
      <c r="U2509" s="126">
        <v>16.7836</v>
      </c>
      <c r="V2509" s="126">
        <v>2.3149676888466328</v>
      </c>
      <c r="AC2509" s="126">
        <v>62.1</v>
      </c>
      <c r="AD2509" s="126">
        <v>60.54</v>
      </c>
      <c r="AH2509" s="77">
        <f>IF(AND(M2509&lt;Variables!$G$6,M2509&gt;Variables!$G$5),0,1)</f>
        <v>1</v>
      </c>
      <c r="AI2509" s="77">
        <f t="shared" si="78"/>
        <v>0</v>
      </c>
      <c r="AJ2509" s="77">
        <f>IF(I2509&gt;Variables!$G$7,0,1)</f>
        <v>1</v>
      </c>
      <c r="AK2509" s="77">
        <f>IF(F2509&gt;Variables!$G$8,0,1)</f>
        <v>0</v>
      </c>
      <c r="AL2509" s="77">
        <f>IF(G2509&gt;Variables!$G$9,0,1)</f>
        <v>1</v>
      </c>
      <c r="AM2509" s="77">
        <f>IF(AND(K2509&gt;Variables!$G$10,K2509&lt;Variables!$G$11),0,1)</f>
        <v>1</v>
      </c>
      <c r="AN2509" s="77">
        <f>IF(H2509&lt;Variables!$G$13,1,0)</f>
        <v>1</v>
      </c>
      <c r="AO2509" s="77">
        <f>IF(R2509&lt;Variables!$G$12,0,1)</f>
        <v>1</v>
      </c>
      <c r="AP2509" s="78">
        <f t="shared" si="79"/>
        <v>0</v>
      </c>
      <c r="AQ2509" s="77">
        <f>IF(V2509&lt;Variables!$G$15,1,0)</f>
        <v>1</v>
      </c>
      <c r="AR2509" s="126">
        <v>0</v>
      </c>
      <c r="AS2509" s="126">
        <v>1</v>
      </c>
      <c r="AT2509" s="126">
        <v>0</v>
      </c>
      <c r="AU2509" s="126">
        <v>0</v>
      </c>
      <c r="BA2509" s="126">
        <v>0.48</v>
      </c>
    </row>
    <row r="2510" spans="3:53" ht="14.5" x14ac:dyDescent="0.35">
      <c r="C2510" s="126" t="s">
        <v>376</v>
      </c>
      <c r="D2510" s="126" t="s">
        <v>354</v>
      </c>
      <c r="E2510" s="126">
        <v>9.1199999999999992</v>
      </c>
      <c r="F2510" s="126">
        <v>16.97</v>
      </c>
      <c r="G2510" s="126">
        <v>14.46</v>
      </c>
      <c r="H2510" s="126">
        <v>-99999</v>
      </c>
      <c r="I2510" s="126">
        <v>-62.158000000000001</v>
      </c>
      <c r="J2510" s="126" t="s">
        <v>75</v>
      </c>
      <c r="K2510" s="126">
        <v>53.37</v>
      </c>
      <c r="L2510" s="126">
        <v>-99999</v>
      </c>
      <c r="M2510" s="126">
        <v>-99999</v>
      </c>
      <c r="N2510" s="126">
        <v>9.0251333333333346</v>
      </c>
      <c r="O2510" s="126">
        <v>0.44505344334709013</v>
      </c>
      <c r="P2510" s="126">
        <v>8280</v>
      </c>
      <c r="Q2510" s="126">
        <v>9370</v>
      </c>
      <c r="R2510" s="126">
        <v>0.88</v>
      </c>
      <c r="S2510" s="126">
        <v>30.948</v>
      </c>
      <c r="T2510" s="126">
        <v>6.6430000000000007</v>
      </c>
      <c r="U2510" s="126">
        <v>16.7836</v>
      </c>
      <c r="V2510" s="126">
        <v>-99999</v>
      </c>
      <c r="AC2510" s="126">
        <v>10.32</v>
      </c>
      <c r="AD2510" s="126">
        <v>9</v>
      </c>
      <c r="AH2510" s="77">
        <f>IF(AND(M2510&lt;Variables!$G$6,M2510&gt;Variables!$G$5),0,1)</f>
        <v>1</v>
      </c>
      <c r="AI2510" s="77">
        <f t="shared" si="78"/>
        <v>1</v>
      </c>
      <c r="AJ2510" s="77">
        <f>IF(I2510&gt;Variables!$G$7,0,1)</f>
        <v>1</v>
      </c>
      <c r="AK2510" s="77">
        <f>IF(F2510&gt;Variables!$G$8,0,1)</f>
        <v>0</v>
      </c>
      <c r="AL2510" s="77">
        <f>IF(G2510&gt;Variables!$G$9,0,1)</f>
        <v>0</v>
      </c>
      <c r="AM2510" s="77">
        <f>IF(AND(K2510&gt;Variables!$G$10,K2510&lt;Variables!$G$11),0,1)</f>
        <v>1</v>
      </c>
      <c r="AN2510" s="77">
        <f>IF(H2510&lt;Variables!$G$13,1,0)</f>
        <v>1</v>
      </c>
      <c r="AO2510" s="77">
        <f>IF(R2510&lt;Variables!$G$12,0,1)</f>
        <v>0</v>
      </c>
      <c r="AP2510" s="78">
        <f t="shared" si="79"/>
        <v>1</v>
      </c>
      <c r="AQ2510" s="77">
        <f>IF(V2510&lt;Variables!$G$15,1,0)</f>
        <v>1</v>
      </c>
      <c r="AR2510" s="126">
        <v>1</v>
      </c>
      <c r="AS2510" s="126">
        <v>0</v>
      </c>
      <c r="AT2510" s="126">
        <v>0</v>
      </c>
      <c r="AU2510" s="126">
        <v>0</v>
      </c>
      <c r="BA2510" s="126">
        <v>2</v>
      </c>
    </row>
    <row r="2511" spans="3:53" ht="14.5" x14ac:dyDescent="0.35">
      <c r="C2511" s="126" t="s">
        <v>377</v>
      </c>
      <c r="D2511" s="126" t="s">
        <v>201</v>
      </c>
      <c r="E2511" s="126">
        <v>40.96</v>
      </c>
      <c r="F2511" s="126">
        <v>8.74</v>
      </c>
      <c r="G2511" s="126">
        <v>3.74</v>
      </c>
      <c r="H2511" s="126">
        <v>-99999</v>
      </c>
      <c r="I2511" s="126">
        <v>313.63</v>
      </c>
      <c r="J2511" s="126" t="s">
        <v>75</v>
      </c>
      <c r="K2511" s="126">
        <v>71.61</v>
      </c>
      <c r="L2511" s="126">
        <v>40.151449999999997</v>
      </c>
      <c r="M2511" s="126">
        <v>1.8518633822688999</v>
      </c>
      <c r="N2511" s="126">
        <v>40.092804166666667</v>
      </c>
      <c r="O2511" s="126">
        <v>2.000847408923033</v>
      </c>
      <c r="P2511" s="126">
        <v>592146</v>
      </c>
      <c r="Q2511" s="126">
        <v>2251000</v>
      </c>
      <c r="R2511" s="126">
        <v>0.26</v>
      </c>
      <c r="S2511" s="126">
        <v>31.672000000000001</v>
      </c>
      <c r="T2511" s="126">
        <v>7.0290000000000008</v>
      </c>
      <c r="U2511" s="126">
        <v>17.3232</v>
      </c>
      <c r="V2511" s="126">
        <v>2.4271569509698891</v>
      </c>
      <c r="AC2511" s="126">
        <v>41.93</v>
      </c>
      <c r="AD2511" s="126">
        <v>35.82</v>
      </c>
      <c r="AH2511" s="77">
        <f>IF(AND(M2511&lt;Variables!$G$6,M2511&gt;Variables!$G$5),0,1)</f>
        <v>1</v>
      </c>
      <c r="AI2511" s="77">
        <f t="shared" si="78"/>
        <v>0</v>
      </c>
      <c r="AJ2511" s="77">
        <f>IF(I2511&gt;Variables!$G$7,0,1)</f>
        <v>0</v>
      </c>
      <c r="AK2511" s="77">
        <f>IF(F2511&gt;Variables!$G$8,0,1)</f>
        <v>1</v>
      </c>
      <c r="AL2511" s="77">
        <f>IF(G2511&gt;Variables!$G$9,0,1)</f>
        <v>1</v>
      </c>
      <c r="AM2511" s="77">
        <f>IF(AND(K2511&gt;Variables!$G$10,K2511&lt;Variables!$G$11),0,1)</f>
        <v>1</v>
      </c>
      <c r="AN2511" s="77">
        <f>IF(H2511&lt;Variables!$G$13,1,0)</f>
        <v>1</v>
      </c>
      <c r="AO2511" s="77">
        <f>IF(R2511&lt;Variables!$G$12,0,1)</f>
        <v>0</v>
      </c>
      <c r="AP2511" s="78">
        <f t="shared" si="79"/>
        <v>1</v>
      </c>
      <c r="AQ2511" s="77">
        <f>IF(V2511&lt;Variables!$G$15,1,0)</f>
        <v>1</v>
      </c>
      <c r="AR2511" s="126">
        <v>1</v>
      </c>
      <c r="AS2511" s="126">
        <v>0</v>
      </c>
      <c r="AT2511" s="126">
        <v>0</v>
      </c>
      <c r="AU2511" s="126">
        <v>0</v>
      </c>
      <c r="BA2511" s="126">
        <v>2</v>
      </c>
    </row>
    <row r="2512" spans="3:53" ht="14.5" x14ac:dyDescent="0.35">
      <c r="C2512" s="126" t="s">
        <v>377</v>
      </c>
      <c r="D2512" s="126" t="s">
        <v>277</v>
      </c>
      <c r="E2512" s="126">
        <v>23.26</v>
      </c>
      <c r="F2512" s="126">
        <v>8.89</v>
      </c>
      <c r="G2512" s="126">
        <v>4.7300000000000004</v>
      </c>
      <c r="H2512" s="126">
        <v>2160</v>
      </c>
      <c r="I2512" s="126">
        <v>-2.347</v>
      </c>
      <c r="J2512" s="126" t="s">
        <v>75</v>
      </c>
      <c r="K2512" s="126">
        <v>59.67</v>
      </c>
      <c r="L2512" s="126">
        <v>23.031815000000002</v>
      </c>
      <c r="M2512" s="126">
        <v>0.44801071908576651</v>
      </c>
      <c r="N2512" s="126">
        <v>22.975816000000009</v>
      </c>
      <c r="O2512" s="126">
        <v>0.69283284650258414</v>
      </c>
      <c r="P2512" s="126">
        <v>1056000</v>
      </c>
      <c r="Q2512" s="126">
        <v>2482000</v>
      </c>
      <c r="R2512" s="126">
        <v>0.43</v>
      </c>
      <c r="S2512" s="126">
        <v>31.672000000000001</v>
      </c>
      <c r="T2512" s="126">
        <v>7.0290000000000008</v>
      </c>
      <c r="U2512" s="126">
        <v>17.3232</v>
      </c>
      <c r="V2512" s="126">
        <v>2.443021343872291</v>
      </c>
      <c r="AC2512" s="126">
        <v>23.67</v>
      </c>
      <c r="AD2512" s="126">
        <v>22.73</v>
      </c>
      <c r="AH2512" s="77">
        <f>IF(AND(M2512&lt;Variables!$G$6,M2512&gt;Variables!$G$5),0,1)</f>
        <v>1</v>
      </c>
      <c r="AI2512" s="77">
        <f t="shared" si="78"/>
        <v>0</v>
      </c>
      <c r="AJ2512" s="77">
        <f>IF(I2512&gt;Variables!$G$7,0,1)</f>
        <v>1</v>
      </c>
      <c r="AK2512" s="77">
        <f>IF(F2512&gt;Variables!$G$8,0,1)</f>
        <v>1</v>
      </c>
      <c r="AL2512" s="77">
        <f>IF(G2512&gt;Variables!$G$9,0,1)</f>
        <v>1</v>
      </c>
      <c r="AM2512" s="77">
        <f>IF(AND(K2512&gt;Variables!$G$10,K2512&lt;Variables!$G$11),0,1)</f>
        <v>1</v>
      </c>
      <c r="AN2512" s="77">
        <f>IF(H2512&lt;Variables!$G$13,1,0)</f>
        <v>0</v>
      </c>
      <c r="AO2512" s="77">
        <f>IF(R2512&lt;Variables!$G$12,0,1)</f>
        <v>0</v>
      </c>
      <c r="AP2512" s="78">
        <f t="shared" si="79"/>
        <v>1</v>
      </c>
      <c r="AQ2512" s="77">
        <f>IF(V2512&lt;Variables!$G$15,1,0)</f>
        <v>1</v>
      </c>
      <c r="AR2512" s="126">
        <v>0</v>
      </c>
      <c r="AS2512" s="126">
        <v>0</v>
      </c>
      <c r="AT2512" s="126">
        <v>0</v>
      </c>
      <c r="AU2512" s="126">
        <v>1</v>
      </c>
      <c r="BA2512" s="126">
        <v>-0.8</v>
      </c>
    </row>
    <row r="2513" spans="3:53" ht="14.5" x14ac:dyDescent="0.35">
      <c r="C2513" s="126" t="s">
        <v>377</v>
      </c>
      <c r="D2513" s="126" t="s">
        <v>172</v>
      </c>
      <c r="E2513" s="126">
        <v>57.72</v>
      </c>
      <c r="F2513" s="126">
        <v>8.93</v>
      </c>
      <c r="G2513" s="126">
        <v>6.83</v>
      </c>
      <c r="H2513" s="126">
        <v>7410</v>
      </c>
      <c r="I2513" s="126">
        <v>143964.84599999999</v>
      </c>
      <c r="J2513" s="126" t="s">
        <v>75</v>
      </c>
      <c r="K2513" s="126">
        <v>62.85</v>
      </c>
      <c r="L2513" s="126">
        <v>57.31827777777778</v>
      </c>
      <c r="M2513" s="126">
        <v>1.5942946258174391</v>
      </c>
      <c r="N2513" s="126">
        <v>57.475755102040807</v>
      </c>
      <c r="O2513" s="126">
        <v>1.315937296719986</v>
      </c>
      <c r="P2513" s="126">
        <v>507526</v>
      </c>
      <c r="Q2513" s="126">
        <v>1245000</v>
      </c>
      <c r="R2513" s="126">
        <v>0.41</v>
      </c>
      <c r="S2513" s="126">
        <v>31.672000000000001</v>
      </c>
      <c r="T2513" s="126">
        <v>7.0290000000000008</v>
      </c>
      <c r="U2513" s="126">
        <v>17.3232</v>
      </c>
      <c r="V2513" s="126">
        <v>2.3995087907289609</v>
      </c>
      <c r="AC2513" s="126">
        <v>58.17</v>
      </c>
      <c r="AD2513" s="126">
        <v>54.424999999999997</v>
      </c>
      <c r="AH2513" s="77">
        <f>IF(AND(M2513&lt;Variables!$G$6,M2513&gt;Variables!$G$5),0,1)</f>
        <v>1</v>
      </c>
      <c r="AI2513" s="77">
        <f t="shared" si="78"/>
        <v>1</v>
      </c>
      <c r="AJ2513" s="77">
        <f>IF(I2513&gt;Variables!$G$7,0,1)</f>
        <v>0</v>
      </c>
      <c r="AK2513" s="77">
        <f>IF(F2513&gt;Variables!$G$8,0,1)</f>
        <v>1</v>
      </c>
      <c r="AL2513" s="77">
        <f>IF(G2513&gt;Variables!$G$9,0,1)</f>
        <v>1</v>
      </c>
      <c r="AM2513" s="77">
        <f>IF(AND(K2513&gt;Variables!$G$10,K2513&lt;Variables!$G$11),0,1)</f>
        <v>0</v>
      </c>
      <c r="AN2513" s="77">
        <f>IF(H2513&lt;Variables!$G$13,1,0)</f>
        <v>0</v>
      </c>
      <c r="AO2513" s="77">
        <f>IF(R2513&lt;Variables!$G$12,0,1)</f>
        <v>0</v>
      </c>
      <c r="AP2513" s="78">
        <f t="shared" si="79"/>
        <v>1</v>
      </c>
      <c r="AQ2513" s="77">
        <f>IF(V2513&lt;Variables!$G$15,1,0)</f>
        <v>1</v>
      </c>
      <c r="AR2513" s="126">
        <v>1</v>
      </c>
      <c r="AS2513" s="126">
        <v>0</v>
      </c>
      <c r="AT2513" s="126">
        <v>0</v>
      </c>
      <c r="AU2513" s="126">
        <v>0</v>
      </c>
      <c r="BA2513" s="126">
        <v>0.72</v>
      </c>
    </row>
    <row r="2514" spans="3:53" ht="14.5" x14ac:dyDescent="0.35">
      <c r="C2514" s="126" t="s">
        <v>377</v>
      </c>
      <c r="D2514" s="126" t="s">
        <v>130</v>
      </c>
      <c r="E2514" s="126">
        <v>15.47</v>
      </c>
      <c r="F2514" s="126">
        <v>8.98</v>
      </c>
      <c r="G2514" s="126">
        <v>6.27</v>
      </c>
      <c r="H2514" s="126">
        <v>2590</v>
      </c>
      <c r="I2514" s="126">
        <v>453.43099999999998</v>
      </c>
      <c r="J2514" s="126" t="s">
        <v>75</v>
      </c>
      <c r="K2514" s="126">
        <v>66.39</v>
      </c>
      <c r="L2514" s="126">
        <v>15.333157894736839</v>
      </c>
      <c r="M2514" s="126">
        <v>0.63158617375483062</v>
      </c>
      <c r="N2514" s="126">
        <v>15.31883673469388</v>
      </c>
      <c r="O2514" s="126">
        <v>0.72566388186879927</v>
      </c>
      <c r="P2514" s="126">
        <v>476690</v>
      </c>
      <c r="Q2514" s="126">
        <v>1389000</v>
      </c>
      <c r="R2514" s="126">
        <v>0.34</v>
      </c>
      <c r="S2514" s="126">
        <v>31.672000000000001</v>
      </c>
      <c r="T2514" s="126">
        <v>7.0290000000000008</v>
      </c>
      <c r="U2514" s="126">
        <v>17.3232</v>
      </c>
      <c r="V2514" s="126">
        <v>2.4904834574262869</v>
      </c>
      <c r="AC2514" s="126">
        <v>15.9</v>
      </c>
      <c r="AD2514" s="126">
        <v>15.35</v>
      </c>
      <c r="AH2514" s="77">
        <f>IF(AND(M2514&lt;Variables!$G$6,M2514&gt;Variables!$G$5),0,1)</f>
        <v>1</v>
      </c>
      <c r="AI2514" s="77">
        <f t="shared" si="78"/>
        <v>0</v>
      </c>
      <c r="AJ2514" s="77">
        <f>IF(I2514&gt;Variables!$G$7,0,1)</f>
        <v>0</v>
      </c>
      <c r="AK2514" s="77">
        <f>IF(F2514&gt;Variables!$G$8,0,1)</f>
        <v>1</v>
      </c>
      <c r="AL2514" s="77">
        <f>IF(G2514&gt;Variables!$G$9,0,1)</f>
        <v>1</v>
      </c>
      <c r="AM2514" s="77">
        <f>IF(AND(K2514&gt;Variables!$G$10,K2514&lt;Variables!$G$11),0,1)</f>
        <v>0</v>
      </c>
      <c r="AN2514" s="77">
        <f>IF(H2514&lt;Variables!$G$13,1,0)</f>
        <v>0</v>
      </c>
      <c r="AO2514" s="77">
        <f>IF(R2514&lt;Variables!$G$12,0,1)</f>
        <v>0</v>
      </c>
      <c r="AP2514" s="78">
        <f t="shared" si="79"/>
        <v>1</v>
      </c>
      <c r="AQ2514" s="77">
        <f>IF(V2514&lt;Variables!$G$15,1,0)</f>
        <v>1</v>
      </c>
      <c r="AR2514" s="126">
        <v>0</v>
      </c>
      <c r="AS2514" s="126">
        <v>1</v>
      </c>
      <c r="AT2514" s="126">
        <v>0</v>
      </c>
      <c r="AU2514" s="126">
        <v>0</v>
      </c>
      <c r="BA2514" s="126">
        <v>0.99</v>
      </c>
    </row>
    <row r="2515" spans="3:53" ht="14.5" x14ac:dyDescent="0.35">
      <c r="C2515" s="126" t="s">
        <v>377</v>
      </c>
      <c r="D2515" s="126" t="s">
        <v>126</v>
      </c>
      <c r="E2515" s="126">
        <v>6.62</v>
      </c>
      <c r="F2515" s="126">
        <v>11.88</v>
      </c>
      <c r="G2515" s="126">
        <v>12.37</v>
      </c>
      <c r="H2515" s="126">
        <v>45.7</v>
      </c>
      <c r="I2515" s="126">
        <v>3.9159999999999999</v>
      </c>
      <c r="J2515" s="126" t="s">
        <v>75</v>
      </c>
      <c r="K2515" s="126">
        <v>47.21</v>
      </c>
      <c r="L2515" s="126">
        <v>6.6540315789473672</v>
      </c>
      <c r="M2515" s="126">
        <v>-0.36115817399184869</v>
      </c>
      <c r="N2515" s="126">
        <v>6.6689326530612254</v>
      </c>
      <c r="O2515" s="126">
        <v>-0.5837913664243326</v>
      </c>
      <c r="P2515" s="126">
        <v>4090000</v>
      </c>
      <c r="Q2515" s="126">
        <v>2000000</v>
      </c>
      <c r="R2515" s="126">
        <v>2.04</v>
      </c>
      <c r="S2515" s="126">
        <v>31.672000000000001</v>
      </c>
      <c r="T2515" s="126">
        <v>7.0290000000000008</v>
      </c>
      <c r="U2515" s="126">
        <v>17.3232</v>
      </c>
      <c r="V2515" s="126">
        <v>2.3445756733136851</v>
      </c>
      <c r="AC2515" s="126">
        <v>6.85</v>
      </c>
      <c r="AD2515" s="126">
        <v>5.74</v>
      </c>
      <c r="AH2515" s="77">
        <f>IF(AND(M2515&lt;Variables!$G$6,M2515&gt;Variables!$G$5),0,1)</f>
        <v>1</v>
      </c>
      <c r="AI2515" s="77">
        <f t="shared" si="78"/>
        <v>1</v>
      </c>
      <c r="AJ2515" s="77">
        <f>IF(I2515&gt;Variables!$G$7,0,1)</f>
        <v>1</v>
      </c>
      <c r="AK2515" s="77">
        <f>IF(F2515&gt;Variables!$G$8,0,1)</f>
        <v>0</v>
      </c>
      <c r="AL2515" s="77">
        <f>IF(G2515&gt;Variables!$G$9,0,1)</f>
        <v>0</v>
      </c>
      <c r="AM2515" s="77">
        <f>IF(AND(K2515&gt;Variables!$G$10,K2515&lt;Variables!$G$11),0,1)</f>
        <v>1</v>
      </c>
      <c r="AN2515" s="77">
        <f>IF(H2515&lt;Variables!$G$13,1,0)</f>
        <v>1</v>
      </c>
      <c r="AO2515" s="77">
        <f>IF(R2515&lt;Variables!$G$12,0,1)</f>
        <v>0</v>
      </c>
      <c r="AP2515" s="78">
        <f t="shared" si="79"/>
        <v>1</v>
      </c>
      <c r="AQ2515" s="77">
        <f>IF(V2515&lt;Variables!$G$15,1,0)</f>
        <v>1</v>
      </c>
      <c r="AR2515" s="126">
        <v>0</v>
      </c>
      <c r="AS2515" s="126">
        <v>0</v>
      </c>
      <c r="AT2515" s="126">
        <v>1</v>
      </c>
      <c r="AU2515" s="126">
        <v>0</v>
      </c>
      <c r="BA2515" s="126">
        <v>-2.25</v>
      </c>
    </row>
    <row r="2516" spans="3:53" ht="14.5" x14ac:dyDescent="0.35">
      <c r="C2516" s="126" t="s">
        <v>377</v>
      </c>
      <c r="D2516" s="126" t="s">
        <v>189</v>
      </c>
      <c r="E2516" s="126">
        <v>32.01</v>
      </c>
      <c r="F2516" s="126">
        <v>9.82</v>
      </c>
      <c r="G2516" s="126">
        <v>9.07</v>
      </c>
      <c r="H2516" s="126">
        <v>-99999</v>
      </c>
      <c r="I2516" s="126">
        <v>-99999</v>
      </c>
      <c r="J2516" s="126" t="s">
        <v>75</v>
      </c>
      <c r="K2516" s="126">
        <v>39.119999999999997</v>
      </c>
      <c r="L2516" s="126">
        <v>32.467184999999994</v>
      </c>
      <c r="M2516" s="126">
        <v>-1.4389451995915059</v>
      </c>
      <c r="N2516" s="126">
        <v>32.367048979591843</v>
      </c>
      <c r="O2516" s="126">
        <v>-1.134020527553403</v>
      </c>
      <c r="P2516" s="126">
        <v>601085</v>
      </c>
      <c r="Q2516" s="126">
        <v>2252000</v>
      </c>
      <c r="R2516" s="126">
        <v>0.27</v>
      </c>
      <c r="S2516" s="126">
        <v>31.672000000000001</v>
      </c>
      <c r="T2516" s="126">
        <v>7.0290000000000008</v>
      </c>
      <c r="U2516" s="126">
        <v>17.3232</v>
      </c>
      <c r="V2516" s="126">
        <v>2.2464820449371259</v>
      </c>
      <c r="AC2516" s="126">
        <v>32.073</v>
      </c>
      <c r="AD2516" s="126">
        <v>29.51</v>
      </c>
      <c r="AH2516" s="77">
        <f>IF(AND(M2516&lt;Variables!$G$6,M2516&gt;Variables!$G$5),0,1)</f>
        <v>0</v>
      </c>
      <c r="AI2516" s="77">
        <f t="shared" si="78"/>
        <v>0</v>
      </c>
      <c r="AJ2516" s="77">
        <f>IF(I2516&gt;Variables!$G$7,0,1)</f>
        <v>1</v>
      </c>
      <c r="AK2516" s="77">
        <f>IF(F2516&gt;Variables!$G$8,0,1)</f>
        <v>0</v>
      </c>
      <c r="AL2516" s="77">
        <f>IF(G2516&gt;Variables!$G$9,0,1)</f>
        <v>1</v>
      </c>
      <c r="AM2516" s="77">
        <f>IF(AND(K2516&gt;Variables!$G$10,K2516&lt;Variables!$G$11),0,1)</f>
        <v>1</v>
      </c>
      <c r="AN2516" s="77">
        <f>IF(H2516&lt;Variables!$G$13,1,0)</f>
        <v>1</v>
      </c>
      <c r="AO2516" s="77">
        <f>IF(R2516&lt;Variables!$G$12,0,1)</f>
        <v>0</v>
      </c>
      <c r="AP2516" s="78">
        <f t="shared" si="79"/>
        <v>1</v>
      </c>
      <c r="AQ2516" s="77">
        <f>IF(V2516&lt;Variables!$G$15,1,0)</f>
        <v>1</v>
      </c>
      <c r="AR2516" s="126">
        <v>0</v>
      </c>
      <c r="AS2516" s="126">
        <v>0</v>
      </c>
      <c r="AT2516" s="126">
        <v>1</v>
      </c>
      <c r="AU2516" s="126">
        <v>0</v>
      </c>
      <c r="BA2516" s="126">
        <v>-2.25</v>
      </c>
    </row>
    <row r="2517" spans="3:53" ht="14.5" x14ac:dyDescent="0.35">
      <c r="C2517" s="126" t="s">
        <v>377</v>
      </c>
      <c r="D2517" s="126" t="s">
        <v>151</v>
      </c>
      <c r="E2517" s="126">
        <v>140.86000000000001</v>
      </c>
      <c r="F2517" s="126">
        <v>6.96</v>
      </c>
      <c r="G2517" s="126">
        <v>7.21</v>
      </c>
      <c r="H2517" s="126">
        <v>9190</v>
      </c>
      <c r="I2517" s="126">
        <v>-25.302</v>
      </c>
      <c r="J2517" s="126" t="s">
        <v>75</v>
      </c>
      <c r="K2517" s="126">
        <v>56.41</v>
      </c>
      <c r="L2517" s="126">
        <v>140.43501499999999</v>
      </c>
      <c r="M2517" s="126">
        <v>0.1032399220379759</v>
      </c>
      <c r="N2517" s="126">
        <v>138.73548</v>
      </c>
      <c r="O2517" s="126">
        <v>1.3295229165603619</v>
      </c>
      <c r="P2517" s="126">
        <v>694892</v>
      </c>
      <c r="Q2517" s="126">
        <v>915652</v>
      </c>
      <c r="R2517" s="126">
        <v>0.76</v>
      </c>
      <c r="S2517" s="126">
        <v>31.672000000000001</v>
      </c>
      <c r="T2517" s="126">
        <v>7.0290000000000008</v>
      </c>
      <c r="U2517" s="126">
        <v>17.3232</v>
      </c>
      <c r="V2517" s="126">
        <v>2.4288121763310522</v>
      </c>
      <c r="AC2517" s="126">
        <v>144.24</v>
      </c>
      <c r="AD2517" s="126">
        <v>135.59</v>
      </c>
      <c r="AH2517" s="77">
        <f>IF(AND(M2517&lt;Variables!$G$6,M2517&gt;Variables!$G$5),0,1)</f>
        <v>1</v>
      </c>
      <c r="AI2517" s="77">
        <f t="shared" si="78"/>
        <v>0</v>
      </c>
      <c r="AJ2517" s="77">
        <f>IF(I2517&gt;Variables!$G$7,0,1)</f>
        <v>1</v>
      </c>
      <c r="AK2517" s="77">
        <f>IF(F2517&gt;Variables!$G$8,0,1)</f>
        <v>1</v>
      </c>
      <c r="AL2517" s="77">
        <f>IF(G2517&gt;Variables!$G$9,0,1)</f>
        <v>1</v>
      </c>
      <c r="AM2517" s="77">
        <f>IF(AND(K2517&gt;Variables!$G$10,K2517&lt;Variables!$G$11),0,1)</f>
        <v>1</v>
      </c>
      <c r="AN2517" s="77">
        <f>IF(H2517&lt;Variables!$G$13,1,0)</f>
        <v>0</v>
      </c>
      <c r="AO2517" s="77">
        <f>IF(R2517&lt;Variables!$G$12,0,1)</f>
        <v>0</v>
      </c>
      <c r="AP2517" s="78">
        <f t="shared" si="79"/>
        <v>1</v>
      </c>
      <c r="AQ2517" s="77">
        <f>IF(V2517&lt;Variables!$G$15,1,0)</f>
        <v>1</v>
      </c>
      <c r="AR2517" s="126">
        <v>0</v>
      </c>
      <c r="AS2517" s="126">
        <v>0</v>
      </c>
      <c r="AT2517" s="126">
        <v>1</v>
      </c>
      <c r="AU2517" s="126">
        <v>0</v>
      </c>
      <c r="BA2517" s="126">
        <v>-1.18</v>
      </c>
    </row>
    <row r="2518" spans="3:53" ht="14.5" x14ac:dyDescent="0.35">
      <c r="C2518" s="126" t="s">
        <v>377</v>
      </c>
      <c r="D2518" s="126" t="s">
        <v>372</v>
      </c>
      <c r="E2518" s="126">
        <v>3.38</v>
      </c>
      <c r="F2518" s="126">
        <v>39.85</v>
      </c>
      <c r="G2518" s="126">
        <v>0</v>
      </c>
      <c r="H2518" s="126">
        <v>-99999</v>
      </c>
      <c r="I2518" s="126">
        <v>7.7759999999999998</v>
      </c>
      <c r="J2518" s="126" t="s">
        <v>75</v>
      </c>
      <c r="K2518" s="126"/>
      <c r="L2518" s="126">
        <v>-99999</v>
      </c>
      <c r="M2518" s="126">
        <v>-99999</v>
      </c>
      <c r="N2518" s="126">
        <v>3.47</v>
      </c>
      <c r="O2518" s="126">
        <v>0</v>
      </c>
      <c r="P2518" s="126">
        <v>21500</v>
      </c>
      <c r="Q2518" s="126">
        <v>2017</v>
      </c>
      <c r="R2518" s="126">
        <v>10.66</v>
      </c>
      <c r="S2518" s="126">
        <v>31.672000000000001</v>
      </c>
      <c r="T2518" s="126">
        <v>7.0290000000000008</v>
      </c>
      <c r="U2518" s="126">
        <v>17.3232</v>
      </c>
      <c r="V2518" s="126">
        <v>-99999</v>
      </c>
      <c r="AC2518" s="126">
        <v>3.48</v>
      </c>
      <c r="AD2518" s="126">
        <v>3.1301000000000001</v>
      </c>
      <c r="AH2518" s="77">
        <f>IF(AND(M2518&lt;Variables!$G$6,M2518&gt;Variables!$G$5),0,1)</f>
        <v>1</v>
      </c>
      <c r="AI2518" s="77">
        <f t="shared" si="78"/>
        <v>1</v>
      </c>
      <c r="AJ2518" s="77">
        <f>IF(I2518&gt;Variables!$G$7,0,1)</f>
        <v>1</v>
      </c>
      <c r="AK2518" s="77">
        <f>IF(F2518&gt;Variables!$G$8,0,1)</f>
        <v>0</v>
      </c>
      <c r="AL2518" s="77">
        <f>IF(G2518&gt;Variables!$G$9,0,1)</f>
        <v>1</v>
      </c>
      <c r="AM2518" s="77">
        <f>IF(AND(K2518&gt;Variables!$G$10,K2518&lt;Variables!$G$11),0,1)</f>
        <v>1</v>
      </c>
      <c r="AN2518" s="77">
        <f>IF(H2518&lt;Variables!$G$13,1,0)</f>
        <v>1</v>
      </c>
      <c r="AO2518" s="77">
        <f>IF(R2518&lt;Variables!$G$12,0,1)</f>
        <v>1</v>
      </c>
      <c r="AP2518" s="78">
        <f t="shared" si="79"/>
        <v>1</v>
      </c>
      <c r="AQ2518" s="77">
        <f>IF(V2518&lt;Variables!$G$15,1,0)</f>
        <v>1</v>
      </c>
      <c r="AR2518" s="126">
        <v>1</v>
      </c>
      <c r="AS2518" s="126">
        <v>0</v>
      </c>
      <c r="AT2518" s="126">
        <v>0</v>
      </c>
      <c r="AU2518" s="126">
        <v>0</v>
      </c>
      <c r="BA2518" s="126">
        <v>2</v>
      </c>
    </row>
    <row r="2519" spans="3:53" ht="14.5" x14ac:dyDescent="0.35">
      <c r="C2519" s="126" t="s">
        <v>377</v>
      </c>
      <c r="D2519" s="126" t="s">
        <v>120</v>
      </c>
      <c r="E2519" s="126">
        <v>12.78</v>
      </c>
      <c r="F2519" s="126">
        <v>12.27</v>
      </c>
      <c r="G2519" s="126">
        <v>6.85</v>
      </c>
      <c r="H2519" s="126">
        <v>6950</v>
      </c>
      <c r="I2519" s="126">
        <v>-51.475000000000001</v>
      </c>
      <c r="J2519" s="126" t="s">
        <v>75</v>
      </c>
      <c r="K2519" s="126">
        <v>58.02</v>
      </c>
      <c r="L2519" s="126">
        <v>12.80246</v>
      </c>
      <c r="M2519" s="126">
        <v>0.2776028981929976</v>
      </c>
      <c r="N2519" s="126">
        <v>12.517696000000001</v>
      </c>
      <c r="O2519" s="126">
        <v>2.5588095445040229</v>
      </c>
      <c r="P2519" s="126">
        <v>107514000</v>
      </c>
      <c r="Q2519" s="126">
        <v>30149000</v>
      </c>
      <c r="R2519" s="126">
        <v>3.57</v>
      </c>
      <c r="S2519" s="126">
        <v>31.672000000000001</v>
      </c>
      <c r="T2519" s="126">
        <v>7.0290000000000008</v>
      </c>
      <c r="U2519" s="126">
        <v>17.3232</v>
      </c>
      <c r="V2519" s="126">
        <v>2.4364397529437309</v>
      </c>
      <c r="AC2519" s="126">
        <v>13.96</v>
      </c>
      <c r="AD2519" s="126">
        <v>12.62</v>
      </c>
      <c r="AH2519" s="77">
        <f>IF(AND(M2519&lt;Variables!$G$6,M2519&gt;Variables!$G$5),0,1)</f>
        <v>1</v>
      </c>
      <c r="AI2519" s="77">
        <f t="shared" si="78"/>
        <v>0</v>
      </c>
      <c r="AJ2519" s="77">
        <f>IF(I2519&gt;Variables!$G$7,0,1)</f>
        <v>1</v>
      </c>
      <c r="AK2519" s="77">
        <f>IF(F2519&gt;Variables!$G$8,0,1)</f>
        <v>0</v>
      </c>
      <c r="AL2519" s="77">
        <f>IF(G2519&gt;Variables!$G$9,0,1)</f>
        <v>1</v>
      </c>
      <c r="AM2519" s="77">
        <f>IF(AND(K2519&gt;Variables!$G$10,K2519&lt;Variables!$G$11),0,1)</f>
        <v>1</v>
      </c>
      <c r="AN2519" s="77">
        <f>IF(H2519&lt;Variables!$G$13,1,0)</f>
        <v>0</v>
      </c>
      <c r="AO2519" s="77">
        <f>IF(R2519&lt;Variables!$G$12,0,1)</f>
        <v>1</v>
      </c>
      <c r="AP2519" s="78">
        <f t="shared" si="79"/>
        <v>1</v>
      </c>
      <c r="AQ2519" s="77">
        <f>IF(V2519&lt;Variables!$G$15,1,0)</f>
        <v>1</v>
      </c>
      <c r="AR2519" s="126">
        <v>1</v>
      </c>
      <c r="AS2519" s="126">
        <v>0</v>
      </c>
      <c r="AT2519" s="126">
        <v>0</v>
      </c>
      <c r="AU2519" s="126">
        <v>0</v>
      </c>
      <c r="BA2519" s="126">
        <v>2</v>
      </c>
    </row>
    <row r="2520" spans="3:53" ht="14.5" x14ac:dyDescent="0.35">
      <c r="C2520" s="126" t="s">
        <v>377</v>
      </c>
      <c r="D2520" s="126" t="s">
        <v>183</v>
      </c>
      <c r="E2520" s="126">
        <v>40</v>
      </c>
      <c r="F2520" s="126">
        <v>9.4499999999999993</v>
      </c>
      <c r="G2520" s="126">
        <v>7.38</v>
      </c>
      <c r="H2520" s="126">
        <v>5850</v>
      </c>
      <c r="I2520" s="126">
        <v>1240.23</v>
      </c>
      <c r="J2520" s="126" t="s">
        <v>75</v>
      </c>
      <c r="K2520" s="126">
        <v>63.11</v>
      </c>
      <c r="L2520" s="126">
        <v>39.764979999999987</v>
      </c>
      <c r="M2520" s="126">
        <v>0.26410172971293638</v>
      </c>
      <c r="N2520" s="126">
        <v>38.928975999999992</v>
      </c>
      <c r="O2520" s="126">
        <v>2.4172842357836641</v>
      </c>
      <c r="P2520" s="126">
        <v>879858</v>
      </c>
      <c r="Q2520" s="126">
        <v>2201000</v>
      </c>
      <c r="R2520" s="126">
        <v>0.4</v>
      </c>
      <c r="S2520" s="126">
        <v>31.672000000000001</v>
      </c>
      <c r="T2520" s="126">
        <v>7.0290000000000008</v>
      </c>
      <c r="U2520" s="126">
        <v>17.3232</v>
      </c>
      <c r="V2520" s="126">
        <v>2.4859536198496262</v>
      </c>
      <c r="AC2520" s="126">
        <v>42.89</v>
      </c>
      <c r="AD2520" s="126">
        <v>39.65</v>
      </c>
      <c r="AH2520" s="77">
        <f>IF(AND(M2520&lt;Variables!$G$6,M2520&gt;Variables!$G$5),0,1)</f>
        <v>1</v>
      </c>
      <c r="AI2520" s="77">
        <f t="shared" si="78"/>
        <v>0</v>
      </c>
      <c r="AJ2520" s="77">
        <f>IF(I2520&gt;Variables!$G$7,0,1)</f>
        <v>0</v>
      </c>
      <c r="AK2520" s="77">
        <f>IF(F2520&gt;Variables!$G$8,0,1)</f>
        <v>0</v>
      </c>
      <c r="AL2520" s="77">
        <f>IF(G2520&gt;Variables!$G$9,0,1)</f>
        <v>1</v>
      </c>
      <c r="AM2520" s="77">
        <f>IF(AND(K2520&gt;Variables!$G$10,K2520&lt;Variables!$G$11),0,1)</f>
        <v>0</v>
      </c>
      <c r="AN2520" s="77">
        <f>IF(H2520&lt;Variables!$G$13,1,0)</f>
        <v>0</v>
      </c>
      <c r="AO2520" s="77">
        <f>IF(R2520&lt;Variables!$G$12,0,1)</f>
        <v>0</v>
      </c>
      <c r="AP2520" s="78">
        <f t="shared" si="79"/>
        <v>1</v>
      </c>
      <c r="AQ2520" s="77">
        <f>IF(V2520&lt;Variables!$G$15,1,0)</f>
        <v>1</v>
      </c>
      <c r="AR2520" s="126">
        <v>1</v>
      </c>
      <c r="AS2520" s="126">
        <v>0</v>
      </c>
      <c r="AT2520" s="126">
        <v>0</v>
      </c>
      <c r="AU2520" s="126">
        <v>0</v>
      </c>
      <c r="BA2520" s="126">
        <v>2</v>
      </c>
    </row>
    <row r="2521" spans="3:53" ht="14.5" x14ac:dyDescent="0.35">
      <c r="C2521" s="126" t="s">
        <v>377</v>
      </c>
      <c r="D2521" s="126" t="s">
        <v>343</v>
      </c>
      <c r="E2521" s="126">
        <v>52.01</v>
      </c>
      <c r="F2521" s="126">
        <v>6.22</v>
      </c>
      <c r="G2521" s="126">
        <v>4.1399999999999997</v>
      </c>
      <c r="H2521" s="126">
        <v>10730</v>
      </c>
      <c r="I2521" s="126">
        <v>97.875</v>
      </c>
      <c r="J2521" s="126" t="s">
        <v>75</v>
      </c>
      <c r="K2521" s="126">
        <v>44.39</v>
      </c>
      <c r="L2521" s="126">
        <v>51.936249999999987</v>
      </c>
      <c r="M2521" s="126">
        <v>-0.14681460444293651</v>
      </c>
      <c r="N2521" s="126">
        <v>51.906253999999997</v>
      </c>
      <c r="O2521" s="126">
        <v>-8.9110649364135541E-2</v>
      </c>
      <c r="P2521" s="126">
        <v>1655000</v>
      </c>
      <c r="Q2521" s="126">
        <v>1956000</v>
      </c>
      <c r="R2521" s="126">
        <v>0.85</v>
      </c>
      <c r="S2521" s="126">
        <v>31.672000000000001</v>
      </c>
      <c r="T2521" s="126">
        <v>7.0290000000000008</v>
      </c>
      <c r="U2521" s="126">
        <v>17.3232</v>
      </c>
      <c r="V2521" s="126">
        <v>2.3103189364750052</v>
      </c>
      <c r="AC2521" s="126">
        <v>52.3</v>
      </c>
      <c r="AD2521" s="126">
        <v>51.19</v>
      </c>
      <c r="AH2521" s="77">
        <f>IF(AND(M2521&lt;Variables!$G$6,M2521&gt;Variables!$G$5),0,1)</f>
        <v>1</v>
      </c>
      <c r="AI2521" s="77">
        <f t="shared" si="78"/>
        <v>0</v>
      </c>
      <c r="AJ2521" s="77">
        <f>IF(I2521&gt;Variables!$G$7,0,1)</f>
        <v>0</v>
      </c>
      <c r="AK2521" s="77">
        <f>IF(F2521&gt;Variables!$G$8,0,1)</f>
        <v>1</v>
      </c>
      <c r="AL2521" s="77">
        <f>IF(G2521&gt;Variables!$G$9,0,1)</f>
        <v>1</v>
      </c>
      <c r="AM2521" s="77">
        <f>IF(AND(K2521&gt;Variables!$G$10,K2521&lt;Variables!$G$11),0,1)</f>
        <v>1</v>
      </c>
      <c r="AN2521" s="77">
        <f>IF(H2521&lt;Variables!$G$13,1,0)</f>
        <v>0</v>
      </c>
      <c r="AO2521" s="77">
        <f>IF(R2521&lt;Variables!$G$12,0,1)</f>
        <v>0</v>
      </c>
      <c r="AP2521" s="78">
        <f t="shared" si="79"/>
        <v>1</v>
      </c>
      <c r="AQ2521" s="77">
        <f>IF(V2521&lt;Variables!$G$15,1,0)</f>
        <v>1</v>
      </c>
      <c r="AR2521" s="126">
        <v>0</v>
      </c>
      <c r="AS2521" s="126">
        <v>0</v>
      </c>
      <c r="AT2521" s="126">
        <v>0</v>
      </c>
      <c r="AU2521" s="126">
        <v>1</v>
      </c>
      <c r="BA2521" s="126">
        <v>-0.54</v>
      </c>
    </row>
    <row r="2522" spans="3:53" ht="14.5" x14ac:dyDescent="0.35">
      <c r="C2522" s="126" t="s">
        <v>377</v>
      </c>
      <c r="D2522" s="126" t="s">
        <v>346</v>
      </c>
      <c r="E2522" s="126">
        <v>57.94</v>
      </c>
      <c r="F2522" s="126">
        <v>49.56</v>
      </c>
      <c r="G2522" s="126">
        <v>0.1</v>
      </c>
      <c r="H2522" s="126">
        <v>1470</v>
      </c>
      <c r="I2522" s="126">
        <v>113.601</v>
      </c>
      <c r="J2522" s="126" t="s">
        <v>74</v>
      </c>
      <c r="K2522" s="126">
        <v>57.09</v>
      </c>
      <c r="L2522" s="126">
        <v>57.721868421052633</v>
      </c>
      <c r="M2522" s="126">
        <v>6.6060888170170654E-2</v>
      </c>
      <c r="N2522" s="126">
        <v>57.747763265306119</v>
      </c>
      <c r="O2522" s="126">
        <v>2.1189971700999861E-2</v>
      </c>
      <c r="P2522" s="126">
        <v>3780000</v>
      </c>
      <c r="Q2522" s="126">
        <v>255123</v>
      </c>
      <c r="R2522" s="126">
        <v>14.82</v>
      </c>
      <c r="S2522" s="126">
        <v>31.672000000000001</v>
      </c>
      <c r="T2522" s="126">
        <v>7.0290000000000008</v>
      </c>
      <c r="U2522" s="126">
        <v>17.3232</v>
      </c>
      <c r="V2522" s="126">
        <v>2.4373821594462739</v>
      </c>
      <c r="AC2522" s="126">
        <v>57.79</v>
      </c>
      <c r="AD2522" s="126">
        <v>57.57</v>
      </c>
      <c r="AH2522" s="77">
        <f>IF(AND(M2522&lt;Variables!$G$6,M2522&gt;Variables!$G$5),0,1)</f>
        <v>1</v>
      </c>
      <c r="AI2522" s="77">
        <f t="shared" si="78"/>
        <v>1</v>
      </c>
      <c r="AJ2522" s="77">
        <f>IF(I2522&gt;Variables!$G$7,0,1)</f>
        <v>0</v>
      </c>
      <c r="AK2522" s="77">
        <f>IF(F2522&gt;Variables!$G$8,0,1)</f>
        <v>0</v>
      </c>
      <c r="AL2522" s="77">
        <f>IF(G2522&gt;Variables!$G$9,0,1)</f>
        <v>1</v>
      </c>
      <c r="AM2522" s="77">
        <f>IF(AND(K2522&gt;Variables!$G$10,K2522&lt;Variables!$G$11),0,1)</f>
        <v>1</v>
      </c>
      <c r="AN2522" s="77">
        <f>IF(H2522&lt;Variables!$G$13,1,0)</f>
        <v>1</v>
      </c>
      <c r="AO2522" s="77">
        <f>IF(R2522&lt;Variables!$G$12,0,1)</f>
        <v>1</v>
      </c>
      <c r="AP2522" s="78">
        <f t="shared" si="79"/>
        <v>0</v>
      </c>
      <c r="AQ2522" s="77">
        <f>IF(V2522&lt;Variables!$G$15,1,0)</f>
        <v>1</v>
      </c>
      <c r="AR2522" s="126">
        <v>0</v>
      </c>
      <c r="AS2522" s="126">
        <v>0</v>
      </c>
      <c r="AT2522" s="126">
        <v>0</v>
      </c>
      <c r="AU2522" s="126">
        <v>1</v>
      </c>
      <c r="BA2522" s="126">
        <v>-0.37</v>
      </c>
    </row>
    <row r="2523" spans="3:53" ht="14.5" x14ac:dyDescent="0.35">
      <c r="C2523" s="126" t="s">
        <v>377</v>
      </c>
      <c r="D2523" s="126" t="s">
        <v>373</v>
      </c>
      <c r="E2523" s="126">
        <v>30.74</v>
      </c>
      <c r="F2523" s="126">
        <v>5.99</v>
      </c>
      <c r="G2523" s="126">
        <v>4.53</v>
      </c>
      <c r="H2523" s="126">
        <v>6320</v>
      </c>
      <c r="I2523" s="126">
        <v>305.47399999999999</v>
      </c>
      <c r="J2523" s="126" t="s">
        <v>75</v>
      </c>
      <c r="K2523" s="126">
        <v>69.069999999999993</v>
      </c>
      <c r="L2523" s="126">
        <v>30.446750000000002</v>
      </c>
      <c r="M2523" s="126">
        <v>0.65803410873080603</v>
      </c>
      <c r="N2523" s="126">
        <v>30.378855263157881</v>
      </c>
      <c r="O2523" s="126">
        <v>0.88299817263828539</v>
      </c>
      <c r="P2523" s="126">
        <v>158131</v>
      </c>
      <c r="Q2523" s="126">
        <v>666260</v>
      </c>
      <c r="R2523" s="126">
        <v>0.24</v>
      </c>
      <c r="S2523" s="126">
        <v>31.672000000000001</v>
      </c>
      <c r="T2523" s="126">
        <v>7.0290000000000008</v>
      </c>
      <c r="U2523" s="126">
        <v>17.3232</v>
      </c>
      <c r="V2523" s="126">
        <v>2.5112156373833008</v>
      </c>
      <c r="AC2523" s="126">
        <v>30.94</v>
      </c>
      <c r="AD2523" s="126">
        <v>30.065000000000001</v>
      </c>
      <c r="AH2523" s="77">
        <f>IF(AND(M2523&lt;Variables!$G$6,M2523&gt;Variables!$G$5),0,1)</f>
        <v>1</v>
      </c>
      <c r="AI2523" s="77">
        <f t="shared" si="78"/>
        <v>0</v>
      </c>
      <c r="AJ2523" s="77">
        <f>IF(I2523&gt;Variables!$G$7,0,1)</f>
        <v>0</v>
      </c>
      <c r="AK2523" s="77">
        <f>IF(F2523&gt;Variables!$G$8,0,1)</f>
        <v>1</v>
      </c>
      <c r="AL2523" s="77">
        <f>IF(G2523&gt;Variables!$G$9,0,1)</f>
        <v>1</v>
      </c>
      <c r="AM2523" s="77">
        <f>IF(AND(K2523&gt;Variables!$G$10,K2523&lt;Variables!$G$11),0,1)</f>
        <v>0</v>
      </c>
      <c r="AN2523" s="77">
        <f>IF(H2523&lt;Variables!$G$13,1,0)</f>
        <v>0</v>
      </c>
      <c r="AO2523" s="77">
        <f>IF(R2523&lt;Variables!$G$12,0,1)</f>
        <v>0</v>
      </c>
      <c r="AP2523" s="78">
        <f t="shared" si="79"/>
        <v>1</v>
      </c>
      <c r="AQ2523" s="77">
        <f>IF(V2523&lt;Variables!$G$15,1,0)</f>
        <v>1</v>
      </c>
      <c r="AR2523" s="126">
        <v>0</v>
      </c>
      <c r="AS2523" s="126">
        <v>0</v>
      </c>
      <c r="AT2523" s="126">
        <v>0</v>
      </c>
      <c r="AU2523" s="126">
        <v>1</v>
      </c>
      <c r="BA2523" s="126">
        <v>-0.49</v>
      </c>
    </row>
    <row r="2524" spans="3:53" ht="14.5" x14ac:dyDescent="0.35">
      <c r="C2524" s="126" t="s">
        <v>377</v>
      </c>
      <c r="D2524" s="126" t="s">
        <v>345</v>
      </c>
      <c r="E2524" s="126">
        <v>60.86</v>
      </c>
      <c r="F2524" s="126">
        <v>82.28</v>
      </c>
      <c r="G2524" s="126">
        <v>0.12</v>
      </c>
      <c r="H2524" s="126">
        <v>621.19000000000005</v>
      </c>
      <c r="I2524" s="126">
        <v>-99999</v>
      </c>
      <c r="J2524" s="126" t="s">
        <v>74</v>
      </c>
      <c r="K2524" s="126">
        <v>50.54</v>
      </c>
      <c r="L2524" s="126">
        <v>60.734194736842099</v>
      </c>
      <c r="M2524" s="126">
        <v>-5.6796236439064847E-2</v>
      </c>
      <c r="N2524" s="126">
        <v>60.672448979591827</v>
      </c>
      <c r="O2524" s="126">
        <v>4.4914983433966611E-2</v>
      </c>
      <c r="P2524" s="126">
        <v>2480000</v>
      </c>
      <c r="Q2524" s="126">
        <v>72250</v>
      </c>
      <c r="R2524" s="126">
        <v>34.33</v>
      </c>
      <c r="S2524" s="126">
        <v>31.672000000000001</v>
      </c>
      <c r="T2524" s="126">
        <v>7.0290000000000008</v>
      </c>
      <c r="U2524" s="126">
        <v>17.3232</v>
      </c>
      <c r="V2524" s="126">
        <v>2.3741596770140672</v>
      </c>
      <c r="AC2524" s="126">
        <v>62.1</v>
      </c>
      <c r="AD2524" s="126">
        <v>60.54</v>
      </c>
      <c r="AH2524" s="77">
        <f>IF(AND(M2524&lt;Variables!$G$6,M2524&gt;Variables!$G$5),0,1)</f>
        <v>1</v>
      </c>
      <c r="AI2524" s="77">
        <f t="shared" si="78"/>
        <v>0</v>
      </c>
      <c r="AJ2524" s="77">
        <f>IF(I2524&gt;Variables!$G$7,0,1)</f>
        <v>1</v>
      </c>
      <c r="AK2524" s="77">
        <f>IF(F2524&gt;Variables!$G$8,0,1)</f>
        <v>0</v>
      </c>
      <c r="AL2524" s="77">
        <f>IF(G2524&gt;Variables!$G$9,0,1)</f>
        <v>1</v>
      </c>
      <c r="AM2524" s="77">
        <f>IF(AND(K2524&gt;Variables!$G$10,K2524&lt;Variables!$G$11),0,1)</f>
        <v>1</v>
      </c>
      <c r="AN2524" s="77">
        <f>IF(H2524&lt;Variables!$G$13,1,0)</f>
        <v>1</v>
      </c>
      <c r="AO2524" s="77">
        <f>IF(R2524&lt;Variables!$G$12,0,1)</f>
        <v>1</v>
      </c>
      <c r="AP2524" s="78">
        <f t="shared" si="79"/>
        <v>0</v>
      </c>
      <c r="AQ2524" s="77">
        <f>IF(V2524&lt;Variables!$G$15,1,0)</f>
        <v>1</v>
      </c>
      <c r="AR2524" s="126">
        <v>0</v>
      </c>
      <c r="AS2524" s="126">
        <v>1</v>
      </c>
      <c r="AT2524" s="126">
        <v>0</v>
      </c>
      <c r="AU2524" s="126">
        <v>0</v>
      </c>
      <c r="BA2524" s="126">
        <v>0.61</v>
      </c>
    </row>
    <row r="2525" spans="3:53" ht="14.5" x14ac:dyDescent="0.35">
      <c r="C2525" s="126" t="s">
        <v>377</v>
      </c>
      <c r="D2525" s="126" t="s">
        <v>131</v>
      </c>
      <c r="E2525" s="126">
        <v>1.53</v>
      </c>
      <c r="F2525" s="126">
        <v>19.05</v>
      </c>
      <c r="G2525" s="126">
        <v>10.87</v>
      </c>
      <c r="H2525" s="126">
        <v>2280</v>
      </c>
      <c r="I2525" s="126">
        <v>2.4319999999999999</v>
      </c>
      <c r="J2525" s="126" t="s">
        <v>74</v>
      </c>
      <c r="K2525" s="126">
        <v>51.27</v>
      </c>
      <c r="L2525" s="126">
        <v>1.533345</v>
      </c>
      <c r="M2525" s="126">
        <v>-0.2181505140721855</v>
      </c>
      <c r="N2525" s="126">
        <v>1.5256339999999999</v>
      </c>
      <c r="O2525" s="126">
        <v>0.2861761077689875</v>
      </c>
      <c r="P2525" s="126">
        <v>68864000</v>
      </c>
      <c r="Q2525" s="126">
        <v>19257000</v>
      </c>
      <c r="R2525" s="126">
        <v>3.58</v>
      </c>
      <c r="S2525" s="126">
        <v>31.672000000000001</v>
      </c>
      <c r="T2525" s="126">
        <v>7.0290000000000008</v>
      </c>
      <c r="U2525" s="126">
        <v>17.3232</v>
      </c>
      <c r="V2525" s="126">
        <v>2.3866292370953701</v>
      </c>
      <c r="AC2525" s="126">
        <v>1.66</v>
      </c>
      <c r="AD2525" s="126">
        <v>1.46</v>
      </c>
      <c r="AH2525" s="77">
        <f>IF(AND(M2525&lt;Variables!$G$6,M2525&gt;Variables!$G$5),0,1)</f>
        <v>1</v>
      </c>
      <c r="AI2525" s="77">
        <f t="shared" si="78"/>
        <v>0</v>
      </c>
      <c r="AJ2525" s="77">
        <f>IF(I2525&gt;Variables!$G$7,0,1)</f>
        <v>1</v>
      </c>
      <c r="AK2525" s="77">
        <f>IF(F2525&gt;Variables!$G$8,0,1)</f>
        <v>0</v>
      </c>
      <c r="AL2525" s="77">
        <f>IF(G2525&gt;Variables!$G$9,0,1)</f>
        <v>0</v>
      </c>
      <c r="AM2525" s="77">
        <f>IF(AND(K2525&gt;Variables!$G$10,K2525&lt;Variables!$G$11),0,1)</f>
        <v>1</v>
      </c>
      <c r="AN2525" s="77">
        <f>IF(H2525&lt;Variables!$G$13,1,0)</f>
        <v>0</v>
      </c>
      <c r="AO2525" s="77">
        <f>IF(R2525&lt;Variables!$G$12,0,1)</f>
        <v>1</v>
      </c>
      <c r="AP2525" s="78">
        <f t="shared" si="79"/>
        <v>0</v>
      </c>
      <c r="AQ2525" s="77">
        <f>IF(V2525&lt;Variables!$G$15,1,0)</f>
        <v>1</v>
      </c>
      <c r="AR2525" s="126">
        <v>1</v>
      </c>
      <c r="AS2525" s="126">
        <v>0</v>
      </c>
      <c r="AT2525" s="126">
        <v>0</v>
      </c>
      <c r="AU2525" s="126">
        <v>0</v>
      </c>
      <c r="BA2525" s="126">
        <v>2</v>
      </c>
    </row>
    <row r="2526" spans="3:53" ht="14.5" x14ac:dyDescent="0.35">
      <c r="C2526" s="126" t="s">
        <v>377</v>
      </c>
      <c r="D2526" s="126" t="s">
        <v>348</v>
      </c>
      <c r="E2526" s="126">
        <v>15.23</v>
      </c>
      <c r="F2526" s="126">
        <v>8.82</v>
      </c>
      <c r="G2526" s="126">
        <v>5.34</v>
      </c>
      <c r="H2526" s="126">
        <v>2660</v>
      </c>
      <c r="I2526" s="126">
        <v>-26.632000000000001</v>
      </c>
      <c r="J2526" s="126" t="s">
        <v>74</v>
      </c>
      <c r="K2526" s="126">
        <v>70.150000000000006</v>
      </c>
      <c r="L2526" s="126">
        <v>14.983535</v>
      </c>
      <c r="M2526" s="126">
        <v>1.311205933713238</v>
      </c>
      <c r="N2526" s="126">
        <v>14.909986</v>
      </c>
      <c r="O2526" s="126">
        <v>1.810960788293148</v>
      </c>
      <c r="P2526" s="126">
        <v>2709000</v>
      </c>
      <c r="Q2526" s="126">
        <v>2896000</v>
      </c>
      <c r="R2526" s="126">
        <v>0.94</v>
      </c>
      <c r="S2526" s="126">
        <v>31.672000000000001</v>
      </c>
      <c r="T2526" s="126">
        <v>7.0290000000000008</v>
      </c>
      <c r="U2526" s="126">
        <v>17.3232</v>
      </c>
      <c r="V2526" s="126">
        <v>2.465359376581695</v>
      </c>
      <c r="AC2526" s="126">
        <v>15.65</v>
      </c>
      <c r="AD2526" s="126">
        <v>14.55</v>
      </c>
      <c r="AH2526" s="77">
        <f>IF(AND(M2526&lt;Variables!$G$6,M2526&gt;Variables!$G$5),0,1)</f>
        <v>1</v>
      </c>
      <c r="AI2526" s="77">
        <f t="shared" si="78"/>
        <v>0</v>
      </c>
      <c r="AJ2526" s="77">
        <f>IF(I2526&gt;Variables!$G$7,0,1)</f>
        <v>1</v>
      </c>
      <c r="AK2526" s="77">
        <f>IF(F2526&gt;Variables!$G$8,0,1)</f>
        <v>1</v>
      </c>
      <c r="AL2526" s="77">
        <f>IF(G2526&gt;Variables!$G$9,0,1)</f>
        <v>1</v>
      </c>
      <c r="AM2526" s="77">
        <f>IF(AND(K2526&gt;Variables!$G$10,K2526&lt;Variables!$G$11),0,1)</f>
        <v>1</v>
      </c>
      <c r="AN2526" s="77">
        <f>IF(H2526&lt;Variables!$G$13,1,0)</f>
        <v>0</v>
      </c>
      <c r="AO2526" s="77">
        <f>IF(R2526&lt;Variables!$G$12,0,1)</f>
        <v>0</v>
      </c>
      <c r="AP2526" s="78">
        <f t="shared" si="79"/>
        <v>0</v>
      </c>
      <c r="AQ2526" s="77">
        <f>IF(V2526&lt;Variables!$G$15,1,0)</f>
        <v>1</v>
      </c>
      <c r="AR2526" s="126">
        <v>1</v>
      </c>
      <c r="AS2526" s="126">
        <v>0</v>
      </c>
      <c r="AT2526" s="126">
        <v>0</v>
      </c>
      <c r="AU2526" s="126">
        <v>0</v>
      </c>
      <c r="BA2526" s="126">
        <v>1.67</v>
      </c>
    </row>
    <row r="2527" spans="3:53" ht="14.5" x14ac:dyDescent="0.35">
      <c r="C2527" s="126" t="s">
        <v>377</v>
      </c>
      <c r="D2527" s="126" t="s">
        <v>349</v>
      </c>
      <c r="E2527" s="126">
        <v>110.22</v>
      </c>
      <c r="F2527" s="126">
        <v>7.02</v>
      </c>
      <c r="G2527" s="126">
        <v>4.1100000000000003</v>
      </c>
      <c r="H2527" s="126">
        <v>9080</v>
      </c>
      <c r="I2527" s="126">
        <v>-0.76900000000000002</v>
      </c>
      <c r="J2527" s="126" t="s">
        <v>74</v>
      </c>
      <c r="K2527" s="126">
        <v>50.48</v>
      </c>
      <c r="L2527" s="126">
        <v>110.19627</v>
      </c>
      <c r="M2527" s="126">
        <v>-0.21440834612642029</v>
      </c>
      <c r="N2527" s="126">
        <v>109.594736</v>
      </c>
      <c r="O2527" s="126">
        <v>0.3332860804555266</v>
      </c>
      <c r="P2527" s="126">
        <v>456140</v>
      </c>
      <c r="Q2527" s="126">
        <v>895052</v>
      </c>
      <c r="R2527" s="126">
        <v>0.51</v>
      </c>
      <c r="S2527" s="126">
        <v>31.672000000000001</v>
      </c>
      <c r="T2527" s="126">
        <v>7.0290000000000008</v>
      </c>
      <c r="U2527" s="126">
        <v>17.3232</v>
      </c>
      <c r="V2527" s="126">
        <v>2.3778446384250209</v>
      </c>
      <c r="AC2527" s="126">
        <v>110.14</v>
      </c>
      <c r="AD2527" s="126">
        <v>108.35</v>
      </c>
      <c r="AH2527" s="77">
        <f>IF(AND(M2527&lt;Variables!$G$6,M2527&gt;Variables!$G$5),0,1)</f>
        <v>1</v>
      </c>
      <c r="AI2527" s="77">
        <f t="shared" si="78"/>
        <v>0</v>
      </c>
      <c r="AJ2527" s="77">
        <f>IF(I2527&gt;Variables!$G$7,0,1)</f>
        <v>1</v>
      </c>
      <c r="AK2527" s="77">
        <f>IF(F2527&gt;Variables!$G$8,0,1)</f>
        <v>1</v>
      </c>
      <c r="AL2527" s="77">
        <f>IF(G2527&gt;Variables!$G$9,0,1)</f>
        <v>1</v>
      </c>
      <c r="AM2527" s="77">
        <f>IF(AND(K2527&gt;Variables!$G$10,K2527&lt;Variables!$G$11),0,1)</f>
        <v>1</v>
      </c>
      <c r="AN2527" s="77">
        <f>IF(H2527&lt;Variables!$G$13,1,0)</f>
        <v>0</v>
      </c>
      <c r="AO2527" s="77">
        <f>IF(R2527&lt;Variables!$G$12,0,1)</f>
        <v>0</v>
      </c>
      <c r="AP2527" s="78">
        <f t="shared" si="79"/>
        <v>0</v>
      </c>
      <c r="AQ2527" s="77">
        <f>IF(V2527&lt;Variables!$G$15,1,0)</f>
        <v>1</v>
      </c>
      <c r="AR2527" s="126">
        <v>0</v>
      </c>
      <c r="AS2527" s="126">
        <v>0</v>
      </c>
      <c r="AT2527" s="126">
        <v>0</v>
      </c>
      <c r="AU2527" s="126">
        <v>1</v>
      </c>
      <c r="BA2527" s="126">
        <v>-1.1299999999999999</v>
      </c>
    </row>
    <row r="2528" spans="3:53" ht="14.5" x14ac:dyDescent="0.35">
      <c r="C2528" s="126" t="s">
        <v>377</v>
      </c>
      <c r="D2528" s="126" t="s">
        <v>82</v>
      </c>
      <c r="E2528" s="126">
        <v>31.32</v>
      </c>
      <c r="F2528" s="126">
        <v>7.01</v>
      </c>
      <c r="G2528" s="126">
        <v>8.02</v>
      </c>
      <c r="H2528" s="126">
        <v>4150</v>
      </c>
      <c r="I2528" s="126">
        <v>43.295000000000002</v>
      </c>
      <c r="J2528" s="126" t="s">
        <v>74</v>
      </c>
      <c r="K2528" s="126">
        <v>62.67</v>
      </c>
      <c r="L2528" s="126">
        <v>31.080945</v>
      </c>
      <c r="M2528" s="126">
        <v>0.68258864072503467</v>
      </c>
      <c r="N2528" s="126">
        <v>30.427409999999998</v>
      </c>
      <c r="O2528" s="126">
        <v>2.8450992049602668</v>
      </c>
      <c r="P2528" s="126">
        <v>7860000</v>
      </c>
      <c r="Q2528" s="126">
        <v>15559000</v>
      </c>
      <c r="R2528" s="126">
        <v>0.51</v>
      </c>
      <c r="S2528" s="126">
        <v>31.672000000000001</v>
      </c>
      <c r="T2528" s="126">
        <v>7.0290000000000008</v>
      </c>
      <c r="U2528" s="126">
        <v>17.3232</v>
      </c>
      <c r="V2528" s="126">
        <v>2.4555373216919252</v>
      </c>
      <c r="AC2528" s="126">
        <v>32.43</v>
      </c>
      <c r="AD2528" s="126">
        <v>30.53</v>
      </c>
      <c r="AH2528" s="77">
        <f>IF(AND(M2528&lt;Variables!$G$6,M2528&gt;Variables!$G$5),0,1)</f>
        <v>1</v>
      </c>
      <c r="AI2528" s="77">
        <f t="shared" si="78"/>
        <v>0</v>
      </c>
      <c r="AJ2528" s="77">
        <f>IF(I2528&gt;Variables!$G$7,0,1)</f>
        <v>1</v>
      </c>
      <c r="AK2528" s="77">
        <f>IF(F2528&gt;Variables!$G$8,0,1)</f>
        <v>1</v>
      </c>
      <c r="AL2528" s="77">
        <f>IF(G2528&gt;Variables!$G$9,0,1)</f>
        <v>1</v>
      </c>
      <c r="AM2528" s="77">
        <f>IF(AND(K2528&gt;Variables!$G$10,K2528&lt;Variables!$G$11),0,1)</f>
        <v>0</v>
      </c>
      <c r="AN2528" s="77">
        <f>IF(H2528&lt;Variables!$G$13,1,0)</f>
        <v>0</v>
      </c>
      <c r="AO2528" s="77">
        <f>IF(R2528&lt;Variables!$G$12,0,1)</f>
        <v>0</v>
      </c>
      <c r="AP2528" s="78">
        <f t="shared" si="79"/>
        <v>0</v>
      </c>
      <c r="AQ2528" s="77">
        <f>IF(V2528&lt;Variables!$G$15,1,0)</f>
        <v>1</v>
      </c>
      <c r="AR2528" s="126">
        <v>0</v>
      </c>
      <c r="AS2528" s="126">
        <v>0</v>
      </c>
      <c r="AT2528" s="126">
        <v>1</v>
      </c>
      <c r="AU2528" s="126">
        <v>0</v>
      </c>
      <c r="BA2528" s="126">
        <v>-1.77</v>
      </c>
    </row>
    <row r="2529" spans="3:53" ht="14.5" x14ac:dyDescent="0.35">
      <c r="C2529" s="126" t="s">
        <v>377</v>
      </c>
      <c r="D2529" s="126" t="s">
        <v>153</v>
      </c>
      <c r="E2529" s="126">
        <v>7.52</v>
      </c>
      <c r="F2529" s="126">
        <v>6.74</v>
      </c>
      <c r="G2529" s="126">
        <v>4.34</v>
      </c>
      <c r="H2529" s="126">
        <v>-99999</v>
      </c>
      <c r="I2529" s="126">
        <v>399.089</v>
      </c>
      <c r="J2529" s="126" t="s">
        <v>75</v>
      </c>
      <c r="K2529" s="126">
        <v>43.93</v>
      </c>
      <c r="L2529" s="126">
        <v>7.45</v>
      </c>
      <c r="M2529" s="126">
        <v>0</v>
      </c>
      <c r="N2529" s="126">
        <v>7.5312875000000004</v>
      </c>
      <c r="O2529" s="126">
        <v>-1.0793307253241911</v>
      </c>
      <c r="P2529" s="126">
        <v>28065</v>
      </c>
      <c r="Q2529" s="126">
        <v>86571</v>
      </c>
      <c r="R2529" s="126">
        <v>0.32</v>
      </c>
      <c r="S2529" s="126">
        <v>31.672000000000001</v>
      </c>
      <c r="T2529" s="126">
        <v>7.0290000000000008</v>
      </c>
      <c r="U2529" s="126">
        <v>17.3232</v>
      </c>
      <c r="V2529" s="126">
        <v>2.3041147999999998</v>
      </c>
      <c r="AC2529" s="126">
        <v>7.66</v>
      </c>
      <c r="AD2529" s="126">
        <v>7.48</v>
      </c>
      <c r="AH2529" s="77">
        <f>IF(AND(M2529&lt;Variables!$G$6,M2529&gt;Variables!$G$5),0,1)</f>
        <v>1</v>
      </c>
      <c r="AI2529" s="77">
        <f t="shared" si="78"/>
        <v>1</v>
      </c>
      <c r="AJ2529" s="77">
        <f>IF(I2529&gt;Variables!$G$7,0,1)</f>
        <v>0</v>
      </c>
      <c r="AK2529" s="77">
        <f>IF(F2529&gt;Variables!$G$8,0,1)</f>
        <v>1</v>
      </c>
      <c r="AL2529" s="77">
        <f>IF(G2529&gt;Variables!$G$9,0,1)</f>
        <v>1</v>
      </c>
      <c r="AM2529" s="77">
        <f>IF(AND(K2529&gt;Variables!$G$10,K2529&lt;Variables!$G$11),0,1)</f>
        <v>1</v>
      </c>
      <c r="AN2529" s="77">
        <f>IF(H2529&lt;Variables!$G$13,1,0)</f>
        <v>1</v>
      </c>
      <c r="AO2529" s="77">
        <f>IF(R2529&lt;Variables!$G$12,0,1)</f>
        <v>0</v>
      </c>
      <c r="AP2529" s="78">
        <f t="shared" si="79"/>
        <v>1</v>
      </c>
      <c r="AQ2529" s="77">
        <f>IF(V2529&lt;Variables!$G$15,1,0)</f>
        <v>1</v>
      </c>
      <c r="AR2529" s="126">
        <v>0</v>
      </c>
      <c r="AS2529" s="126">
        <v>0</v>
      </c>
      <c r="AT2529" s="126">
        <v>0</v>
      </c>
      <c r="AU2529" s="126">
        <v>0</v>
      </c>
      <c r="BA2529" s="126">
        <v>0</v>
      </c>
    </row>
    <row r="2530" spans="3:53" ht="14.5" x14ac:dyDescent="0.35">
      <c r="C2530" s="126" t="s">
        <v>377</v>
      </c>
      <c r="D2530" s="126" t="s">
        <v>194</v>
      </c>
      <c r="E2530" s="126">
        <v>8.52</v>
      </c>
      <c r="F2530" s="126">
        <v>34.58</v>
      </c>
      <c r="G2530" s="126">
        <v>-5.27</v>
      </c>
      <c r="H2530" s="126">
        <v>784.63</v>
      </c>
      <c r="I2530" s="126">
        <v>2679.9119999999998</v>
      </c>
      <c r="J2530" s="126" t="s">
        <v>75</v>
      </c>
      <c r="K2530" s="126">
        <v>47.73</v>
      </c>
      <c r="L2530" s="126">
        <v>8.3690200000000026</v>
      </c>
      <c r="M2530" s="126">
        <v>0.73819873772552869</v>
      </c>
      <c r="N2530" s="126">
        <v>8.7250919999999983</v>
      </c>
      <c r="O2530" s="126">
        <v>-3.3729386463775821</v>
      </c>
      <c r="P2530" s="126">
        <v>192570000</v>
      </c>
      <c r="Q2530" s="126">
        <v>29450000</v>
      </c>
      <c r="R2530" s="126">
        <v>6.54</v>
      </c>
      <c r="S2530" s="126">
        <v>31.672000000000001</v>
      </c>
      <c r="T2530" s="126">
        <v>7.0290000000000008</v>
      </c>
      <c r="U2530" s="126">
        <v>17.3232</v>
      </c>
      <c r="V2530" s="126">
        <v>2.3291290865759682</v>
      </c>
      <c r="AC2530" s="126">
        <v>10.199999999999999</v>
      </c>
      <c r="AD2530" s="126">
        <v>8.3000000000000007</v>
      </c>
      <c r="AH2530" s="77">
        <f>IF(AND(M2530&lt;Variables!$G$6,M2530&gt;Variables!$G$5),0,1)</f>
        <v>1</v>
      </c>
      <c r="AI2530" s="77">
        <f t="shared" si="78"/>
        <v>1</v>
      </c>
      <c r="AJ2530" s="77">
        <f>IF(I2530&gt;Variables!$G$7,0,1)</f>
        <v>0</v>
      </c>
      <c r="AK2530" s="77">
        <f>IF(F2530&gt;Variables!$G$8,0,1)</f>
        <v>0</v>
      </c>
      <c r="AL2530" s="77">
        <f>IF(G2530&gt;Variables!$G$9,0,1)</f>
        <v>1</v>
      </c>
      <c r="AM2530" s="77">
        <f>IF(AND(K2530&gt;Variables!$G$10,K2530&lt;Variables!$G$11),0,1)</f>
        <v>1</v>
      </c>
      <c r="AN2530" s="77">
        <f>IF(H2530&lt;Variables!$G$13,1,0)</f>
        <v>1</v>
      </c>
      <c r="AO2530" s="77">
        <f>IF(R2530&lt;Variables!$G$12,0,1)</f>
        <v>1</v>
      </c>
      <c r="AP2530" s="78">
        <f t="shared" si="79"/>
        <v>1</v>
      </c>
      <c r="AQ2530" s="77">
        <f>IF(V2530&lt;Variables!$G$15,1,0)</f>
        <v>1</v>
      </c>
      <c r="AR2530" s="126">
        <v>0</v>
      </c>
      <c r="AS2530" s="126">
        <v>0</v>
      </c>
      <c r="AT2530" s="126">
        <v>1</v>
      </c>
      <c r="AU2530" s="126">
        <v>0</v>
      </c>
      <c r="BA2530" s="126">
        <v>-2.25</v>
      </c>
    </row>
    <row r="2531" spans="3:53" ht="14.5" x14ac:dyDescent="0.35">
      <c r="C2531" s="126" t="s">
        <v>377</v>
      </c>
      <c r="D2531" s="126" t="s">
        <v>342</v>
      </c>
      <c r="E2531" s="126">
        <v>6.61</v>
      </c>
      <c r="F2531" s="126">
        <v>35.85</v>
      </c>
      <c r="G2531" s="126">
        <v>-9.1999999999999993</v>
      </c>
      <c r="H2531" s="126">
        <v>43.4</v>
      </c>
      <c r="I2531" s="126">
        <v>-66.108000000000004</v>
      </c>
      <c r="J2531" s="126" t="s">
        <v>75</v>
      </c>
      <c r="K2531" s="126">
        <v>54.29</v>
      </c>
      <c r="L2531" s="126">
        <v>6.6363150000000006</v>
      </c>
      <c r="M2531" s="126">
        <v>1.110330055158613</v>
      </c>
      <c r="N2531" s="126">
        <v>6.6965319999999986</v>
      </c>
      <c r="O2531" s="126">
        <v>0.20111902698292911</v>
      </c>
      <c r="P2531" s="126">
        <v>52790000</v>
      </c>
      <c r="Q2531" s="126">
        <v>3560000</v>
      </c>
      <c r="R2531" s="126">
        <v>14.83</v>
      </c>
      <c r="S2531" s="126">
        <v>31.672000000000001</v>
      </c>
      <c r="T2531" s="126">
        <v>7.0290000000000008</v>
      </c>
      <c r="U2531" s="126">
        <v>17.3232</v>
      </c>
      <c r="V2531" s="126">
        <v>2.3688193621408868</v>
      </c>
      <c r="AC2531" s="126">
        <v>7.3</v>
      </c>
      <c r="AD2531" s="126">
        <v>6</v>
      </c>
      <c r="AH2531" s="77">
        <f>IF(AND(M2531&lt;Variables!$G$6,M2531&gt;Variables!$G$5),0,1)</f>
        <v>1</v>
      </c>
      <c r="AI2531" s="77">
        <f t="shared" si="78"/>
        <v>1</v>
      </c>
      <c r="AJ2531" s="77">
        <f>IF(I2531&gt;Variables!$G$7,0,1)</f>
        <v>1</v>
      </c>
      <c r="AK2531" s="77">
        <f>IF(F2531&gt;Variables!$G$8,0,1)</f>
        <v>0</v>
      </c>
      <c r="AL2531" s="77">
        <f>IF(G2531&gt;Variables!$G$9,0,1)</f>
        <v>1</v>
      </c>
      <c r="AM2531" s="77">
        <f>IF(AND(K2531&gt;Variables!$G$10,K2531&lt;Variables!$G$11),0,1)</f>
        <v>1</v>
      </c>
      <c r="AN2531" s="77">
        <f>IF(H2531&lt;Variables!$G$13,1,0)</f>
        <v>1</v>
      </c>
      <c r="AO2531" s="77">
        <f>IF(R2531&lt;Variables!$G$12,0,1)</f>
        <v>1</v>
      </c>
      <c r="AP2531" s="78">
        <f t="shared" si="79"/>
        <v>1</v>
      </c>
      <c r="AQ2531" s="77">
        <f>IF(V2531&lt;Variables!$G$15,1,0)</f>
        <v>1</v>
      </c>
      <c r="AR2531" s="126">
        <v>1</v>
      </c>
      <c r="AS2531" s="126">
        <v>0</v>
      </c>
      <c r="AT2531" s="126">
        <v>0</v>
      </c>
      <c r="AU2531" s="126">
        <v>0</v>
      </c>
      <c r="BA2531" s="126">
        <v>2</v>
      </c>
    </row>
    <row r="2532" spans="3:53" ht="14.5" x14ac:dyDescent="0.35">
      <c r="C2532" s="126" t="s">
        <v>377</v>
      </c>
      <c r="D2532" s="126" t="s">
        <v>124</v>
      </c>
      <c r="E2532" s="126">
        <v>6.07</v>
      </c>
      <c r="F2532" s="126">
        <v>6.61</v>
      </c>
      <c r="G2532" s="126">
        <v>5.22</v>
      </c>
      <c r="H2532" s="126">
        <v>2970</v>
      </c>
      <c r="I2532" s="126">
        <v>293.32600000000002</v>
      </c>
      <c r="J2532" s="126" t="s">
        <v>75</v>
      </c>
      <c r="K2532" s="126">
        <v>62.29</v>
      </c>
      <c r="L2532" s="126">
        <v>6.0224349999999998</v>
      </c>
      <c r="M2532" s="126">
        <v>0.45770523052552758</v>
      </c>
      <c r="N2532" s="126">
        <v>6.0296081632653067</v>
      </c>
      <c r="O2532" s="126">
        <v>0.3381950565034732</v>
      </c>
      <c r="P2532" s="126">
        <v>731389</v>
      </c>
      <c r="Q2532" s="126">
        <v>2342000</v>
      </c>
      <c r="R2532" s="126">
        <v>0.31</v>
      </c>
      <c r="S2532" s="126">
        <v>31.672000000000001</v>
      </c>
      <c r="T2532" s="126">
        <v>7.0290000000000008</v>
      </c>
      <c r="U2532" s="126">
        <v>17.3232</v>
      </c>
      <c r="V2532" s="126">
        <v>2.4661784942525742</v>
      </c>
      <c r="AC2532" s="126">
        <v>6.14</v>
      </c>
      <c r="AD2532" s="126">
        <v>5.98</v>
      </c>
      <c r="AH2532" s="77">
        <f>IF(AND(M2532&lt;Variables!$G$6,M2532&gt;Variables!$G$5),0,1)</f>
        <v>1</v>
      </c>
      <c r="AI2532" s="77">
        <f t="shared" si="78"/>
        <v>1</v>
      </c>
      <c r="AJ2532" s="77">
        <f>IF(I2532&gt;Variables!$G$7,0,1)</f>
        <v>0</v>
      </c>
      <c r="AK2532" s="77">
        <f>IF(F2532&gt;Variables!$G$8,0,1)</f>
        <v>1</v>
      </c>
      <c r="AL2532" s="77">
        <f>IF(G2532&gt;Variables!$G$9,0,1)</f>
        <v>1</v>
      </c>
      <c r="AM2532" s="77">
        <f>IF(AND(K2532&gt;Variables!$G$10,K2532&lt;Variables!$G$11),0,1)</f>
        <v>0</v>
      </c>
      <c r="AN2532" s="77">
        <f>IF(H2532&lt;Variables!$G$13,1,0)</f>
        <v>0</v>
      </c>
      <c r="AO2532" s="77">
        <f>IF(R2532&lt;Variables!$G$12,0,1)</f>
        <v>0</v>
      </c>
      <c r="AP2532" s="78">
        <f t="shared" si="79"/>
        <v>1</v>
      </c>
      <c r="AQ2532" s="77">
        <f>IF(V2532&lt;Variables!$G$15,1,0)</f>
        <v>1</v>
      </c>
      <c r="AR2532" s="126">
        <v>0</v>
      </c>
      <c r="AS2532" s="126">
        <v>0</v>
      </c>
      <c r="AT2532" s="126">
        <v>0</v>
      </c>
      <c r="AU2532" s="126">
        <v>1</v>
      </c>
      <c r="BA2532" s="126">
        <v>-1.44</v>
      </c>
    </row>
    <row r="2533" spans="3:53" ht="14.5" x14ac:dyDescent="0.35">
      <c r="C2533" s="126" t="s">
        <v>377</v>
      </c>
      <c r="D2533" s="126" t="s">
        <v>354</v>
      </c>
      <c r="E2533" s="126">
        <v>9.0299999999999994</v>
      </c>
      <c r="F2533" s="126">
        <v>17.309999999999999</v>
      </c>
      <c r="G2533" s="126">
        <v>13.64</v>
      </c>
      <c r="H2533" s="126">
        <v>-99999</v>
      </c>
      <c r="I2533" s="126">
        <v>-62.171999999999997</v>
      </c>
      <c r="J2533" s="126" t="s">
        <v>75</v>
      </c>
      <c r="K2533" s="126">
        <v>51.63</v>
      </c>
      <c r="L2533" s="126">
        <v>9.0295333333333332</v>
      </c>
      <c r="M2533" s="126">
        <v>-0.32596738111235091</v>
      </c>
      <c r="N2533" s="126">
        <v>9.027333333333333</v>
      </c>
      <c r="O2533" s="126">
        <v>-0.30167639022228671</v>
      </c>
      <c r="P2533" s="126">
        <v>8700</v>
      </c>
      <c r="Q2533" s="126">
        <v>9370</v>
      </c>
      <c r="R2533" s="126">
        <v>0.93</v>
      </c>
      <c r="S2533" s="126">
        <v>31.672000000000001</v>
      </c>
      <c r="T2533" s="126">
        <v>7.0290000000000008</v>
      </c>
      <c r="U2533" s="126">
        <v>17.3232</v>
      </c>
      <c r="V2533" s="126">
        <v>2.393896423797464</v>
      </c>
      <c r="AC2533" s="126">
        <v>10.32</v>
      </c>
      <c r="AD2533" s="126">
        <v>9</v>
      </c>
      <c r="AH2533" s="77">
        <f>IF(AND(M2533&lt;Variables!$G$6,M2533&gt;Variables!$G$5),0,1)</f>
        <v>1</v>
      </c>
      <c r="AI2533" s="77">
        <f t="shared" si="78"/>
        <v>0</v>
      </c>
      <c r="AJ2533" s="77">
        <f>IF(I2533&gt;Variables!$G$7,0,1)</f>
        <v>1</v>
      </c>
      <c r="AK2533" s="77">
        <f>IF(F2533&gt;Variables!$G$8,0,1)</f>
        <v>0</v>
      </c>
      <c r="AL2533" s="77">
        <f>IF(G2533&gt;Variables!$G$9,0,1)</f>
        <v>0</v>
      </c>
      <c r="AM2533" s="77">
        <f>IF(AND(K2533&gt;Variables!$G$10,K2533&lt;Variables!$G$11),0,1)</f>
        <v>1</v>
      </c>
      <c r="AN2533" s="77">
        <f>IF(H2533&lt;Variables!$G$13,1,0)</f>
        <v>1</v>
      </c>
      <c r="AO2533" s="77">
        <f>IF(R2533&lt;Variables!$G$12,0,1)</f>
        <v>0</v>
      </c>
      <c r="AP2533" s="78">
        <f t="shared" si="79"/>
        <v>1</v>
      </c>
      <c r="AQ2533" s="77">
        <f>IF(V2533&lt;Variables!$G$15,1,0)</f>
        <v>1</v>
      </c>
      <c r="AR2533" s="126">
        <v>1</v>
      </c>
      <c r="AS2533" s="126">
        <v>0</v>
      </c>
      <c r="AT2533" s="126">
        <v>0</v>
      </c>
      <c r="AU2533" s="126">
        <v>0</v>
      </c>
      <c r="BA2533" s="126">
        <v>2</v>
      </c>
    </row>
    <row r="2534" spans="3:53" ht="14.5" x14ac:dyDescent="0.35">
      <c r="C2534" s="126" t="s">
        <v>377</v>
      </c>
      <c r="D2534" s="126" t="s">
        <v>173</v>
      </c>
      <c r="E2534" s="126">
        <v>84.51</v>
      </c>
      <c r="F2534" s="126">
        <v>6.18</v>
      </c>
      <c r="G2534" s="126">
        <v>4.7300000000000004</v>
      </c>
      <c r="H2534" s="126">
        <v>3140</v>
      </c>
      <c r="I2534" s="126">
        <v>568.92899999999997</v>
      </c>
      <c r="J2534" s="126" t="s">
        <v>75</v>
      </c>
      <c r="K2534" s="126">
        <v>60.74</v>
      </c>
      <c r="L2534" s="126">
        <v>84.174194999999997</v>
      </c>
      <c r="M2534" s="126">
        <v>0.18509829526733329</v>
      </c>
      <c r="N2534" s="126">
        <v>82.916786000000016</v>
      </c>
      <c r="O2534" s="126">
        <v>1.7043762405358811</v>
      </c>
      <c r="P2534" s="126">
        <v>1114000</v>
      </c>
      <c r="Q2534" s="126">
        <v>1763000</v>
      </c>
      <c r="R2534" s="126">
        <v>0.63</v>
      </c>
      <c r="S2534" s="126">
        <v>31.672000000000001</v>
      </c>
      <c r="T2534" s="126">
        <v>7.0290000000000008</v>
      </c>
      <c r="U2534" s="126">
        <v>17.3232</v>
      </c>
      <c r="V2534" s="126">
        <v>2.467712628286947</v>
      </c>
      <c r="AC2534" s="126">
        <v>92.5</v>
      </c>
      <c r="AD2534" s="126">
        <v>82.47</v>
      </c>
      <c r="AH2534" s="77">
        <f>IF(AND(M2534&lt;Variables!$G$6,M2534&gt;Variables!$G$5),0,1)</f>
        <v>1</v>
      </c>
      <c r="AI2534" s="77">
        <f t="shared" si="78"/>
        <v>0</v>
      </c>
      <c r="AJ2534" s="77">
        <f>IF(I2534&gt;Variables!$G$7,0,1)</f>
        <v>0</v>
      </c>
      <c r="AK2534" s="77">
        <f>IF(F2534&gt;Variables!$G$8,0,1)</f>
        <v>1</v>
      </c>
      <c r="AL2534" s="77">
        <f>IF(G2534&gt;Variables!$G$9,0,1)</f>
        <v>1</v>
      </c>
      <c r="AM2534" s="77">
        <f>IF(AND(K2534&gt;Variables!$G$10,K2534&lt;Variables!$G$11),0,1)</f>
        <v>1</v>
      </c>
      <c r="AN2534" s="77">
        <f>IF(H2534&lt;Variables!$G$13,1,0)</f>
        <v>0</v>
      </c>
      <c r="AO2534" s="77">
        <f>IF(R2534&lt;Variables!$G$12,0,1)</f>
        <v>0</v>
      </c>
      <c r="AP2534" s="78">
        <f t="shared" si="79"/>
        <v>1</v>
      </c>
      <c r="AQ2534" s="77">
        <f>IF(V2534&lt;Variables!$G$15,1,0)</f>
        <v>1</v>
      </c>
      <c r="AR2534" s="126">
        <v>0</v>
      </c>
      <c r="AS2534" s="126">
        <v>0</v>
      </c>
      <c r="AT2534" s="126">
        <v>1</v>
      </c>
      <c r="AU2534" s="126">
        <v>0</v>
      </c>
      <c r="BA2534" s="126">
        <v>-2.25</v>
      </c>
    </row>
    <row r="2535" spans="3:53" ht="14.5" x14ac:dyDescent="0.35">
      <c r="C2535" s="126" t="s">
        <v>377</v>
      </c>
      <c r="D2535" s="126" t="s">
        <v>192</v>
      </c>
      <c r="E2535" s="126">
        <v>25.35</v>
      </c>
      <c r="F2535" s="126">
        <v>14.09</v>
      </c>
      <c r="G2535" s="126">
        <v>4.2</v>
      </c>
      <c r="H2535" s="126">
        <v>1490</v>
      </c>
      <c r="I2535" s="126">
        <v>7.43</v>
      </c>
      <c r="J2535" s="126" t="s">
        <v>75</v>
      </c>
      <c r="K2535" s="126">
        <v>39.65</v>
      </c>
      <c r="L2535" s="126">
        <v>25.234575</v>
      </c>
      <c r="M2535" s="126">
        <v>-0.65218058952845148</v>
      </c>
      <c r="N2535" s="126">
        <v>25.683900000000001</v>
      </c>
      <c r="O2535" s="126">
        <v>-2.390213324300428</v>
      </c>
      <c r="P2535" s="126">
        <v>11390000</v>
      </c>
      <c r="Q2535" s="126">
        <v>2510000</v>
      </c>
      <c r="R2535" s="126">
        <v>4.54</v>
      </c>
      <c r="S2535" s="126">
        <v>31.672000000000001</v>
      </c>
      <c r="T2535" s="126">
        <v>7.0290000000000008</v>
      </c>
      <c r="U2535" s="126">
        <v>17.3232</v>
      </c>
      <c r="V2535" s="126">
        <v>2.257236495762263</v>
      </c>
      <c r="AC2535" s="126">
        <v>26.25</v>
      </c>
      <c r="AD2535" s="126">
        <v>24.51</v>
      </c>
      <c r="AH2535" s="77">
        <f>IF(AND(M2535&lt;Variables!$G$6,M2535&gt;Variables!$G$5),0,1)</f>
        <v>1</v>
      </c>
      <c r="AI2535" s="77">
        <f t="shared" si="78"/>
        <v>1</v>
      </c>
      <c r="AJ2535" s="77">
        <f>IF(I2535&gt;Variables!$G$7,0,1)</f>
        <v>1</v>
      </c>
      <c r="AK2535" s="77">
        <f>IF(F2535&gt;Variables!$G$8,0,1)</f>
        <v>0</v>
      </c>
      <c r="AL2535" s="77">
        <f>IF(G2535&gt;Variables!$G$9,0,1)</f>
        <v>1</v>
      </c>
      <c r="AM2535" s="77">
        <f>IF(AND(K2535&gt;Variables!$G$10,K2535&lt;Variables!$G$11),0,1)</f>
        <v>1</v>
      </c>
      <c r="AN2535" s="77">
        <f>IF(H2535&lt;Variables!$G$13,1,0)</f>
        <v>1</v>
      </c>
      <c r="AO2535" s="77">
        <f>IF(R2535&lt;Variables!$G$12,0,1)</f>
        <v>1</v>
      </c>
      <c r="AP2535" s="78">
        <f t="shared" si="79"/>
        <v>1</v>
      </c>
      <c r="AQ2535" s="77">
        <f>IF(V2535&lt;Variables!$G$15,1,0)</f>
        <v>1</v>
      </c>
      <c r="AR2535" s="126">
        <v>1</v>
      </c>
      <c r="AS2535" s="126">
        <v>0</v>
      </c>
      <c r="AT2535" s="126">
        <v>0</v>
      </c>
      <c r="AU2535" s="126">
        <v>0</v>
      </c>
      <c r="BA2535" s="126">
        <v>2</v>
      </c>
    </row>
    <row r="2536" spans="3:53" ht="14.5" x14ac:dyDescent="0.35">
      <c r="C2536" s="126" t="s">
        <v>378</v>
      </c>
      <c r="D2536" s="126" t="s">
        <v>372</v>
      </c>
      <c r="E2536" s="126">
        <v>3.38</v>
      </c>
      <c r="F2536" s="126">
        <v>39.85</v>
      </c>
      <c r="G2536" s="126">
        <v>0.28999999999999998</v>
      </c>
      <c r="H2536" s="126">
        <v>-99999</v>
      </c>
      <c r="I2536" s="126">
        <v>7.8550000000000004</v>
      </c>
      <c r="J2536" s="126" t="s">
        <v>75</v>
      </c>
      <c r="K2536" s="126"/>
      <c r="L2536" s="126">
        <v>3.4224999999999999</v>
      </c>
      <c r="M2536" s="126">
        <v>1.6800584368151841</v>
      </c>
      <c r="N2536" s="126">
        <v>3.4383333333333339</v>
      </c>
      <c r="O2536" s="126">
        <v>1.211827435773128</v>
      </c>
      <c r="P2536" s="126">
        <v>21568</v>
      </c>
      <c r="Q2536" s="126">
        <v>2017</v>
      </c>
      <c r="R2536" s="126">
        <v>10.69</v>
      </c>
      <c r="S2536" s="126">
        <v>33.24</v>
      </c>
      <c r="T2536" s="126">
        <v>7.0050000000000008</v>
      </c>
      <c r="U2536" s="126">
        <v>17.908799999999999</v>
      </c>
      <c r="V2536" s="126"/>
      <c r="AC2536" s="126">
        <v>3.3650000000000002</v>
      </c>
      <c r="AD2536" s="126">
        <v>3.1301000000000001</v>
      </c>
      <c r="AH2536" s="77">
        <f>IF(AND(M2536&lt;Variables!$G$6,M2536&gt;Variables!$G$5),0,1)</f>
        <v>1</v>
      </c>
      <c r="AI2536" s="77">
        <f t="shared" si="78"/>
        <v>1</v>
      </c>
      <c r="AJ2536" s="77">
        <f>IF(I2536&gt;Variables!$G$7,0,1)</f>
        <v>1</v>
      </c>
      <c r="AK2536" s="77">
        <f>IF(F2536&gt;Variables!$G$8,0,1)</f>
        <v>0</v>
      </c>
      <c r="AL2536" s="77">
        <f>IF(G2536&gt;Variables!$G$9,0,1)</f>
        <v>1</v>
      </c>
      <c r="AM2536" s="77">
        <f>IF(AND(K2536&gt;Variables!$G$10,K2536&lt;Variables!$G$11),0,1)</f>
        <v>1</v>
      </c>
      <c r="AN2536" s="77">
        <f>IF(H2536&lt;Variables!$G$13,1,0)</f>
        <v>1</v>
      </c>
      <c r="AO2536" s="77">
        <f>IF(R2536&lt;Variables!$G$12,0,1)</f>
        <v>1</v>
      </c>
      <c r="AP2536" s="78">
        <f t="shared" si="79"/>
        <v>1</v>
      </c>
      <c r="AQ2536" s="77">
        <f>IF(V2536&lt;Variables!$G$15,1,0)</f>
        <v>1</v>
      </c>
      <c r="AR2536" s="126">
        <v>0</v>
      </c>
      <c r="AS2536" s="126">
        <v>0</v>
      </c>
      <c r="AT2536" s="126">
        <v>1</v>
      </c>
      <c r="AU2536" s="126">
        <v>0</v>
      </c>
      <c r="BA2536" s="126">
        <v>-2.25</v>
      </c>
    </row>
    <row r="2537" spans="3:53" ht="14.5" x14ac:dyDescent="0.35">
      <c r="C2537" s="126" t="s">
        <v>378</v>
      </c>
      <c r="D2537" s="126" t="s">
        <v>151</v>
      </c>
      <c r="E2537" s="126">
        <v>141.79</v>
      </c>
      <c r="F2537" s="126">
        <v>7.9</v>
      </c>
      <c r="G2537" s="126">
        <v>8.0500000000000007</v>
      </c>
      <c r="H2537" s="126">
        <v>9190</v>
      </c>
      <c r="I2537" s="126">
        <v>-25.111999999999998</v>
      </c>
      <c r="J2537" s="126" t="s">
        <v>75</v>
      </c>
      <c r="K2537" s="126">
        <v>61.66</v>
      </c>
      <c r="L2537" s="126">
        <v>140.868865</v>
      </c>
      <c r="M2537" s="126">
        <v>0.57580857203613245</v>
      </c>
      <c r="N2537" s="126">
        <v>139.317306</v>
      </c>
      <c r="O2537" s="126">
        <v>1.695908475290216</v>
      </c>
      <c r="P2537" s="126">
        <v>711733</v>
      </c>
      <c r="Q2537" s="126">
        <v>915652</v>
      </c>
      <c r="R2537" s="126">
        <v>0.78</v>
      </c>
      <c r="S2537" s="126">
        <v>33.24</v>
      </c>
      <c r="T2537" s="126">
        <v>7.0050000000000008</v>
      </c>
      <c r="U2537" s="126">
        <v>17.908799999999999</v>
      </c>
      <c r="V2537" s="126">
        <v>2.45343675320763</v>
      </c>
      <c r="AC2537" s="126">
        <v>144.24</v>
      </c>
      <c r="AD2537" s="126">
        <v>135.59</v>
      </c>
      <c r="AH2537" s="77">
        <f>IF(AND(M2537&lt;Variables!$G$6,M2537&gt;Variables!$G$5),0,1)</f>
        <v>1</v>
      </c>
      <c r="AI2537" s="77">
        <f t="shared" si="78"/>
        <v>0</v>
      </c>
      <c r="AJ2537" s="77">
        <f>IF(I2537&gt;Variables!$G$7,0,1)</f>
        <v>1</v>
      </c>
      <c r="AK2537" s="77">
        <f>IF(F2537&gt;Variables!$G$8,0,1)</f>
        <v>1</v>
      </c>
      <c r="AL2537" s="77">
        <f>IF(G2537&gt;Variables!$G$9,0,1)</f>
        <v>1</v>
      </c>
      <c r="AM2537" s="77">
        <f>IF(AND(K2537&gt;Variables!$G$10,K2537&lt;Variables!$G$11),0,1)</f>
        <v>1</v>
      </c>
      <c r="AN2537" s="77">
        <f>IF(H2537&lt;Variables!$G$13,1,0)</f>
        <v>0</v>
      </c>
      <c r="AO2537" s="77">
        <f>IF(R2537&lt;Variables!$G$12,0,1)</f>
        <v>0</v>
      </c>
      <c r="AP2537" s="78">
        <f t="shared" si="79"/>
        <v>1</v>
      </c>
      <c r="AQ2537" s="77">
        <f>IF(V2537&lt;Variables!$G$15,1,0)</f>
        <v>1</v>
      </c>
      <c r="AR2537" s="126">
        <v>0</v>
      </c>
      <c r="AS2537" s="126">
        <v>1</v>
      </c>
      <c r="AT2537" s="126">
        <v>0</v>
      </c>
      <c r="AU2537" s="126">
        <v>0</v>
      </c>
      <c r="BA2537" s="126">
        <v>0.17</v>
      </c>
    </row>
    <row r="2538" spans="3:53" ht="14.5" x14ac:dyDescent="0.35">
      <c r="C2538" s="126" t="s">
        <v>378</v>
      </c>
      <c r="D2538" s="126" t="s">
        <v>82</v>
      </c>
      <c r="E2538" s="126">
        <v>31.2</v>
      </c>
      <c r="F2538" s="126">
        <v>6.53</v>
      </c>
      <c r="G2538" s="126">
        <v>7.68</v>
      </c>
      <c r="H2538" s="126">
        <v>4150</v>
      </c>
      <c r="I2538" s="126">
        <v>43.173000000000002</v>
      </c>
      <c r="J2538" s="126" t="s">
        <v>74</v>
      </c>
      <c r="K2538" s="126">
        <v>56.06</v>
      </c>
      <c r="L2538" s="126">
        <v>31.127044999999999</v>
      </c>
      <c r="M2538" s="126">
        <v>0.21349601287241141</v>
      </c>
      <c r="N2538" s="126">
        <v>30.624690000000001</v>
      </c>
      <c r="O2538" s="126">
        <v>1.8573575765175061</v>
      </c>
      <c r="P2538" s="126">
        <v>8157000</v>
      </c>
      <c r="Q2538" s="126">
        <v>15559000</v>
      </c>
      <c r="R2538" s="126">
        <v>0.52</v>
      </c>
      <c r="S2538" s="126">
        <v>33.24</v>
      </c>
      <c r="T2538" s="126">
        <v>7.0050000000000008</v>
      </c>
      <c r="U2538" s="126">
        <v>17.908799999999999</v>
      </c>
      <c r="V2538" s="126">
        <v>2.4204942501651541</v>
      </c>
      <c r="AC2538" s="126">
        <v>32.43</v>
      </c>
      <c r="AD2538" s="126">
        <v>30.53</v>
      </c>
      <c r="AH2538" s="77">
        <f>IF(AND(M2538&lt;Variables!$G$6,M2538&gt;Variables!$G$5),0,1)</f>
        <v>1</v>
      </c>
      <c r="AI2538" s="77">
        <f t="shared" si="78"/>
        <v>0</v>
      </c>
      <c r="AJ2538" s="77">
        <f>IF(I2538&gt;Variables!$G$7,0,1)</f>
        <v>1</v>
      </c>
      <c r="AK2538" s="77">
        <f>IF(F2538&gt;Variables!$G$8,0,1)</f>
        <v>1</v>
      </c>
      <c r="AL2538" s="77">
        <f>IF(G2538&gt;Variables!$G$9,0,1)</f>
        <v>1</v>
      </c>
      <c r="AM2538" s="77">
        <f>IF(AND(K2538&gt;Variables!$G$10,K2538&lt;Variables!$G$11),0,1)</f>
        <v>1</v>
      </c>
      <c r="AN2538" s="77">
        <f>IF(H2538&lt;Variables!$G$13,1,0)</f>
        <v>0</v>
      </c>
      <c r="AO2538" s="77">
        <f>IF(R2538&lt;Variables!$G$12,0,1)</f>
        <v>0</v>
      </c>
      <c r="AP2538" s="78">
        <f t="shared" si="79"/>
        <v>0</v>
      </c>
      <c r="AQ2538" s="77">
        <f>IF(V2538&lt;Variables!$G$15,1,0)</f>
        <v>1</v>
      </c>
      <c r="AR2538" s="126">
        <v>0</v>
      </c>
      <c r="AS2538" s="126">
        <v>0</v>
      </c>
      <c r="AT2538" s="126">
        <v>1</v>
      </c>
      <c r="AU2538" s="126">
        <v>0</v>
      </c>
      <c r="BA2538" s="126">
        <v>-1.71</v>
      </c>
    </row>
    <row r="2539" spans="3:53" ht="14.5" x14ac:dyDescent="0.35">
      <c r="C2539" s="126" t="s">
        <v>378</v>
      </c>
      <c r="D2539" s="126" t="s">
        <v>194</v>
      </c>
      <c r="E2539" s="126">
        <v>8.43</v>
      </c>
      <c r="F2539" s="126">
        <v>33.49</v>
      </c>
      <c r="G2539" s="126">
        <v>-5.28</v>
      </c>
      <c r="H2539" s="126">
        <v>784.63</v>
      </c>
      <c r="I2539" s="126">
        <v>2677.9140000000002</v>
      </c>
      <c r="J2539" s="126" t="s">
        <v>75</v>
      </c>
      <c r="K2539" s="126">
        <v>47.07</v>
      </c>
      <c r="L2539" s="126">
        <v>8.3871500000000001</v>
      </c>
      <c r="M2539" s="126">
        <v>0.51090060390000902</v>
      </c>
      <c r="N2539" s="126">
        <v>8.6597919999999995</v>
      </c>
      <c r="O2539" s="126">
        <v>-2.653551032172595</v>
      </c>
      <c r="P2539" s="126">
        <v>194450000</v>
      </c>
      <c r="Q2539" s="126">
        <v>29450000</v>
      </c>
      <c r="R2539" s="126">
        <v>6.6</v>
      </c>
      <c r="S2539" s="126">
        <v>33.24</v>
      </c>
      <c r="T2539" s="126">
        <v>7.0050000000000008</v>
      </c>
      <c r="U2539" s="126">
        <v>17.908799999999999</v>
      </c>
      <c r="V2539" s="126">
        <v>2.3276849434647051</v>
      </c>
      <c r="AC2539" s="126">
        <v>10.199999999999999</v>
      </c>
      <c r="AD2539" s="126">
        <v>8.3000000000000007</v>
      </c>
      <c r="AH2539" s="77">
        <f>IF(AND(M2539&lt;Variables!$G$6,M2539&gt;Variables!$G$5),0,1)</f>
        <v>1</v>
      </c>
      <c r="AI2539" s="77">
        <f t="shared" si="78"/>
        <v>1</v>
      </c>
      <c r="AJ2539" s="77">
        <f>IF(I2539&gt;Variables!$G$7,0,1)</f>
        <v>0</v>
      </c>
      <c r="AK2539" s="77">
        <f>IF(F2539&gt;Variables!$G$8,0,1)</f>
        <v>0</v>
      </c>
      <c r="AL2539" s="77">
        <f>IF(G2539&gt;Variables!$G$9,0,1)</f>
        <v>1</v>
      </c>
      <c r="AM2539" s="77">
        <f>IF(AND(K2539&gt;Variables!$G$10,K2539&lt;Variables!$G$11),0,1)</f>
        <v>1</v>
      </c>
      <c r="AN2539" s="77">
        <f>IF(H2539&lt;Variables!$G$13,1,0)</f>
        <v>1</v>
      </c>
      <c r="AO2539" s="77">
        <f>IF(R2539&lt;Variables!$G$12,0,1)</f>
        <v>1</v>
      </c>
      <c r="AP2539" s="78">
        <f t="shared" si="79"/>
        <v>1</v>
      </c>
      <c r="AQ2539" s="77">
        <f>IF(V2539&lt;Variables!$G$15,1,0)</f>
        <v>1</v>
      </c>
      <c r="AR2539" s="126">
        <v>1</v>
      </c>
      <c r="AS2539" s="126">
        <v>0</v>
      </c>
      <c r="AT2539" s="126">
        <v>0</v>
      </c>
      <c r="AU2539" s="126">
        <v>0</v>
      </c>
      <c r="BA2539" s="126">
        <v>2</v>
      </c>
    </row>
    <row r="2540" spans="3:53" ht="14.5" x14ac:dyDescent="0.35">
      <c r="C2540" s="126" t="s">
        <v>378</v>
      </c>
      <c r="D2540" s="126" t="s">
        <v>163</v>
      </c>
      <c r="E2540" s="126">
        <v>4.04</v>
      </c>
      <c r="F2540" s="126">
        <v>23.11</v>
      </c>
      <c r="G2540" s="126">
        <v>17.149999999999999</v>
      </c>
      <c r="H2540" s="126">
        <v>358.91</v>
      </c>
      <c r="I2540" s="126">
        <v>-75</v>
      </c>
      <c r="J2540" s="126" t="s">
        <v>75</v>
      </c>
      <c r="K2540" s="126">
        <v>66.13</v>
      </c>
      <c r="L2540" s="126">
        <v>3.9351750000000001</v>
      </c>
      <c r="M2540" s="126">
        <v>2.4096768250459042</v>
      </c>
      <c r="N2540" s="126">
        <v>3.8865500000000002</v>
      </c>
      <c r="O2540" s="126">
        <v>3.6909341189486962</v>
      </c>
      <c r="P2540" s="126">
        <v>17090000</v>
      </c>
      <c r="Q2540" s="126">
        <v>20560000</v>
      </c>
      <c r="R2540" s="126">
        <v>0.83</v>
      </c>
      <c r="S2540" s="126">
        <v>33.24</v>
      </c>
      <c r="T2540" s="126">
        <v>7.0050000000000008</v>
      </c>
      <c r="U2540" s="126">
        <v>17.908799999999999</v>
      </c>
      <c r="V2540" s="126">
        <v>2.35920416674989</v>
      </c>
      <c r="AC2540" s="126">
        <v>4.09</v>
      </c>
      <c r="AD2540" s="126">
        <v>3.69</v>
      </c>
      <c r="AH2540" s="77">
        <f>IF(AND(M2540&lt;Variables!$G$6,M2540&gt;Variables!$G$5),0,1)</f>
        <v>1</v>
      </c>
      <c r="AI2540" s="77">
        <f t="shared" si="78"/>
        <v>0</v>
      </c>
      <c r="AJ2540" s="77">
        <f>IF(I2540&gt;Variables!$G$7,0,1)</f>
        <v>1</v>
      </c>
      <c r="AK2540" s="77">
        <f>IF(F2540&gt;Variables!$G$8,0,1)</f>
        <v>0</v>
      </c>
      <c r="AL2540" s="77">
        <f>IF(G2540&gt;Variables!$G$9,0,1)</f>
        <v>0</v>
      </c>
      <c r="AM2540" s="77">
        <f>IF(AND(K2540&gt;Variables!$G$10,K2540&lt;Variables!$G$11),0,1)</f>
        <v>0</v>
      </c>
      <c r="AN2540" s="77">
        <f>IF(H2540&lt;Variables!$G$13,1,0)</f>
        <v>1</v>
      </c>
      <c r="AO2540" s="77">
        <f>IF(R2540&lt;Variables!$G$12,0,1)</f>
        <v>0</v>
      </c>
      <c r="AP2540" s="78">
        <f t="shared" si="79"/>
        <v>1</v>
      </c>
      <c r="AQ2540" s="77">
        <f>IF(V2540&lt;Variables!$G$15,1,0)</f>
        <v>1</v>
      </c>
      <c r="AR2540" s="126">
        <v>0</v>
      </c>
      <c r="AS2540" s="126">
        <v>0</v>
      </c>
      <c r="AT2540" s="126">
        <v>1</v>
      </c>
      <c r="AU2540" s="126">
        <v>0</v>
      </c>
      <c r="BA2540" s="126">
        <v>-2.25</v>
      </c>
    </row>
    <row r="2541" spans="3:53" ht="14.5" x14ac:dyDescent="0.35">
      <c r="C2541" s="126" t="s">
        <v>378</v>
      </c>
      <c r="D2541" s="126" t="s">
        <v>354</v>
      </c>
      <c r="E2541" s="126">
        <v>9.0500000000000007</v>
      </c>
      <c r="F2541" s="126">
        <v>16.97</v>
      </c>
      <c r="G2541" s="126">
        <v>13.88</v>
      </c>
      <c r="H2541" s="126">
        <v>-99999</v>
      </c>
      <c r="I2541" s="126">
        <v>-62.168999999999997</v>
      </c>
      <c r="J2541" s="126" t="s">
        <v>75</v>
      </c>
      <c r="K2541" s="126">
        <v>52.12</v>
      </c>
      <c r="L2541" s="126">
        <v>9.0269999999999992</v>
      </c>
      <c r="M2541" s="126">
        <v>-8.4191868837931227E-2</v>
      </c>
      <c r="N2541" s="126">
        <v>9.0261999999999993</v>
      </c>
      <c r="O2541" s="126">
        <v>-7.5336243380383097E-2</v>
      </c>
      <c r="P2541" s="126">
        <v>8280</v>
      </c>
      <c r="Q2541" s="126">
        <v>9370</v>
      </c>
      <c r="R2541" s="126">
        <v>0.88</v>
      </c>
      <c r="S2541" s="126">
        <v>33.24</v>
      </c>
      <c r="T2541" s="126">
        <v>7.0050000000000008</v>
      </c>
      <c r="U2541" s="126">
        <v>17.908799999999999</v>
      </c>
      <c r="V2541" s="126">
        <v>2.391667658358259</v>
      </c>
      <c r="AC2541" s="126">
        <v>10.32</v>
      </c>
      <c r="AD2541" s="126">
        <v>9</v>
      </c>
      <c r="AH2541" s="77">
        <f>IF(AND(M2541&lt;Variables!$G$6,M2541&gt;Variables!$G$5),0,1)</f>
        <v>1</v>
      </c>
      <c r="AI2541" s="77">
        <f t="shared" si="78"/>
        <v>0</v>
      </c>
      <c r="AJ2541" s="77">
        <f>IF(I2541&gt;Variables!$G$7,0,1)</f>
        <v>1</v>
      </c>
      <c r="AK2541" s="77">
        <f>IF(F2541&gt;Variables!$G$8,0,1)</f>
        <v>0</v>
      </c>
      <c r="AL2541" s="77">
        <f>IF(G2541&gt;Variables!$G$9,0,1)</f>
        <v>0</v>
      </c>
      <c r="AM2541" s="77">
        <f>IF(AND(K2541&gt;Variables!$G$10,K2541&lt;Variables!$G$11),0,1)</f>
        <v>1</v>
      </c>
      <c r="AN2541" s="77">
        <f>IF(H2541&lt;Variables!$G$13,1,0)</f>
        <v>1</v>
      </c>
      <c r="AO2541" s="77">
        <f>IF(R2541&lt;Variables!$G$12,0,1)</f>
        <v>0</v>
      </c>
      <c r="AP2541" s="78">
        <f t="shared" si="79"/>
        <v>1</v>
      </c>
      <c r="AQ2541" s="77">
        <f>IF(V2541&lt;Variables!$G$15,1,0)</f>
        <v>1</v>
      </c>
      <c r="AR2541" s="126">
        <v>1</v>
      </c>
      <c r="AS2541" s="126">
        <v>0</v>
      </c>
      <c r="AT2541" s="126">
        <v>0</v>
      </c>
      <c r="AU2541" s="126">
        <v>0</v>
      </c>
      <c r="BA2541" s="126">
        <v>2</v>
      </c>
    </row>
    <row r="2542" spans="3:53" ht="14.5" x14ac:dyDescent="0.35">
      <c r="C2542" s="126" t="s">
        <v>378</v>
      </c>
      <c r="D2542" s="126" t="s">
        <v>120</v>
      </c>
      <c r="E2542" s="126">
        <v>12.74</v>
      </c>
      <c r="F2542" s="126">
        <v>11.54</v>
      </c>
      <c r="G2542" s="126">
        <v>5.74</v>
      </c>
      <c r="H2542" s="126">
        <v>6950</v>
      </c>
      <c r="I2542" s="126">
        <v>-51.686999999999998</v>
      </c>
      <c r="J2542" s="126" t="s">
        <v>75</v>
      </c>
      <c r="K2542" s="126">
        <v>50.53</v>
      </c>
      <c r="L2542" s="126">
        <v>12.75962</v>
      </c>
      <c r="M2542" s="126">
        <v>-0.43198778647013392</v>
      </c>
      <c r="N2542" s="126">
        <v>12.582628</v>
      </c>
      <c r="O2542" s="126">
        <v>0.9685734967289803</v>
      </c>
      <c r="P2542" s="126">
        <v>110458000</v>
      </c>
      <c r="Q2542" s="126">
        <v>30149000</v>
      </c>
      <c r="R2542" s="126">
        <v>3.66</v>
      </c>
      <c r="S2542" s="126">
        <v>33.24</v>
      </c>
      <c r="T2542" s="126">
        <v>7.0050000000000008</v>
      </c>
      <c r="U2542" s="126">
        <v>17.908799999999999</v>
      </c>
      <c r="V2542" s="126">
        <v>2.3843837002337058</v>
      </c>
      <c r="AC2542" s="126">
        <v>13.96</v>
      </c>
      <c r="AD2542" s="126">
        <v>12.64</v>
      </c>
      <c r="AH2542" s="77">
        <f>IF(AND(M2542&lt;Variables!$G$6,M2542&gt;Variables!$G$5),0,1)</f>
        <v>1</v>
      </c>
      <c r="AI2542" s="77">
        <f t="shared" si="78"/>
        <v>0</v>
      </c>
      <c r="AJ2542" s="77">
        <f>IF(I2542&gt;Variables!$G$7,0,1)</f>
        <v>1</v>
      </c>
      <c r="AK2542" s="77">
        <f>IF(F2542&gt;Variables!$G$8,0,1)</f>
        <v>0</v>
      </c>
      <c r="AL2542" s="77">
        <f>IF(G2542&gt;Variables!$G$9,0,1)</f>
        <v>1</v>
      </c>
      <c r="AM2542" s="77">
        <f>IF(AND(K2542&gt;Variables!$G$10,K2542&lt;Variables!$G$11),0,1)</f>
        <v>1</v>
      </c>
      <c r="AN2542" s="77">
        <f>IF(H2542&lt;Variables!$G$13,1,0)</f>
        <v>0</v>
      </c>
      <c r="AO2542" s="77">
        <f>IF(R2542&lt;Variables!$G$12,0,1)</f>
        <v>1</v>
      </c>
      <c r="AP2542" s="78">
        <f t="shared" si="79"/>
        <v>1</v>
      </c>
      <c r="AQ2542" s="77">
        <f>IF(V2542&lt;Variables!$G$15,1,0)</f>
        <v>1</v>
      </c>
      <c r="AR2542" s="126">
        <v>1</v>
      </c>
      <c r="AS2542" s="126">
        <v>0</v>
      </c>
      <c r="AT2542" s="126">
        <v>0</v>
      </c>
      <c r="AU2542" s="126">
        <v>0</v>
      </c>
      <c r="BA2542" s="126">
        <v>2</v>
      </c>
    </row>
    <row r="2543" spans="3:53" ht="14.5" x14ac:dyDescent="0.35">
      <c r="C2543" s="126" t="s">
        <v>378</v>
      </c>
      <c r="D2543" s="126" t="s">
        <v>130</v>
      </c>
      <c r="E2543" s="126">
        <v>15.46</v>
      </c>
      <c r="F2543" s="126">
        <v>9.1199999999999992</v>
      </c>
      <c r="G2543" s="126">
        <v>6.2</v>
      </c>
      <c r="H2543" s="126">
        <v>2590</v>
      </c>
      <c r="I2543" s="126">
        <v>453.25599999999997</v>
      </c>
      <c r="J2543" s="126" t="s">
        <v>75</v>
      </c>
      <c r="K2543" s="126">
        <v>60.97</v>
      </c>
      <c r="L2543" s="126">
        <v>15.364736842105261</v>
      </c>
      <c r="M2543" s="126">
        <v>0.35967526461822208</v>
      </c>
      <c r="N2543" s="126">
        <v>15.333224489795921</v>
      </c>
      <c r="O2543" s="126">
        <v>0.56593125771967201</v>
      </c>
      <c r="P2543" s="126">
        <v>489257</v>
      </c>
      <c r="Q2543" s="126">
        <v>1389000</v>
      </c>
      <c r="R2543" s="126">
        <v>0.35</v>
      </c>
      <c r="S2543" s="126">
        <v>33.24</v>
      </c>
      <c r="T2543" s="126">
        <v>7.0050000000000008</v>
      </c>
      <c r="U2543" s="126">
        <v>17.908799999999999</v>
      </c>
      <c r="V2543" s="126">
        <v>2.4599026415784611</v>
      </c>
      <c r="AC2543" s="126">
        <v>15.9</v>
      </c>
      <c r="AD2543" s="126">
        <v>15.35</v>
      </c>
      <c r="AH2543" s="77">
        <f>IF(AND(M2543&lt;Variables!$G$6,M2543&gt;Variables!$G$5),0,1)</f>
        <v>1</v>
      </c>
      <c r="AI2543" s="77">
        <f t="shared" si="78"/>
        <v>0</v>
      </c>
      <c r="AJ2543" s="77">
        <f>IF(I2543&gt;Variables!$G$7,0,1)</f>
        <v>0</v>
      </c>
      <c r="AK2543" s="77">
        <f>IF(F2543&gt;Variables!$G$8,0,1)</f>
        <v>0</v>
      </c>
      <c r="AL2543" s="77">
        <f>IF(G2543&gt;Variables!$G$9,0,1)</f>
        <v>1</v>
      </c>
      <c r="AM2543" s="77">
        <f>IF(AND(K2543&gt;Variables!$G$10,K2543&lt;Variables!$G$11),0,1)</f>
        <v>1</v>
      </c>
      <c r="AN2543" s="77">
        <f>IF(H2543&lt;Variables!$G$13,1,0)</f>
        <v>0</v>
      </c>
      <c r="AO2543" s="77">
        <f>IF(R2543&lt;Variables!$G$12,0,1)</f>
        <v>0</v>
      </c>
      <c r="AP2543" s="78">
        <f t="shared" si="79"/>
        <v>1</v>
      </c>
      <c r="AQ2543" s="77">
        <f>IF(V2543&lt;Variables!$G$15,1,0)</f>
        <v>1</v>
      </c>
      <c r="AR2543" s="126">
        <v>0</v>
      </c>
      <c r="AS2543" s="126">
        <v>1</v>
      </c>
      <c r="AT2543" s="126">
        <v>0</v>
      </c>
      <c r="AU2543" s="126">
        <v>0</v>
      </c>
      <c r="BA2543" s="126">
        <v>1.07</v>
      </c>
    </row>
    <row r="2544" spans="3:53" ht="14.5" x14ac:dyDescent="0.35">
      <c r="C2544" s="126" t="s">
        <v>378</v>
      </c>
      <c r="D2544" s="126" t="s">
        <v>183</v>
      </c>
      <c r="E2544" s="126">
        <v>39.909999999999997</v>
      </c>
      <c r="F2544" s="126">
        <v>9.09</v>
      </c>
      <c r="G2544" s="126">
        <v>7.16</v>
      </c>
      <c r="H2544" s="126">
        <v>5850</v>
      </c>
      <c r="I2544" s="126">
        <v>1229.308</v>
      </c>
      <c r="J2544" s="126" t="s">
        <v>75</v>
      </c>
      <c r="K2544" s="126">
        <v>58.59</v>
      </c>
      <c r="L2544" s="126">
        <v>39.790442105263153</v>
      </c>
      <c r="M2544" s="126">
        <v>-1.1110840688441819E-3</v>
      </c>
      <c r="N2544" s="126">
        <v>39.099414285714282</v>
      </c>
      <c r="O2544" s="126">
        <v>1.7662303308160701</v>
      </c>
      <c r="P2544" s="126">
        <v>889347</v>
      </c>
      <c r="Q2544" s="126">
        <v>2201000</v>
      </c>
      <c r="R2544" s="126">
        <v>0.4</v>
      </c>
      <c r="S2544" s="126">
        <v>33.24</v>
      </c>
      <c r="T2544" s="126">
        <v>7.0050000000000008</v>
      </c>
      <c r="U2544" s="126">
        <v>17.908799999999999</v>
      </c>
      <c r="V2544" s="126">
        <v>2.4560488518704831</v>
      </c>
      <c r="AC2544" s="126">
        <v>42.89</v>
      </c>
      <c r="AD2544" s="126">
        <v>39.69</v>
      </c>
      <c r="AH2544" s="77">
        <f>IF(AND(M2544&lt;Variables!$G$6,M2544&gt;Variables!$G$5),0,1)</f>
        <v>1</v>
      </c>
      <c r="AI2544" s="77">
        <f t="shared" si="78"/>
        <v>0</v>
      </c>
      <c r="AJ2544" s="77">
        <f>IF(I2544&gt;Variables!$G$7,0,1)</f>
        <v>0</v>
      </c>
      <c r="AK2544" s="77">
        <f>IF(F2544&gt;Variables!$G$8,0,1)</f>
        <v>0</v>
      </c>
      <c r="AL2544" s="77">
        <f>IF(G2544&gt;Variables!$G$9,0,1)</f>
        <v>1</v>
      </c>
      <c r="AM2544" s="77">
        <f>IF(AND(K2544&gt;Variables!$G$10,K2544&lt;Variables!$G$11),0,1)</f>
        <v>1</v>
      </c>
      <c r="AN2544" s="77">
        <f>IF(H2544&lt;Variables!$G$13,1,0)</f>
        <v>0</v>
      </c>
      <c r="AO2544" s="77">
        <f>IF(R2544&lt;Variables!$G$12,0,1)</f>
        <v>0</v>
      </c>
      <c r="AP2544" s="78">
        <f t="shared" si="79"/>
        <v>1</v>
      </c>
      <c r="AQ2544" s="77">
        <f>IF(V2544&lt;Variables!$G$15,1,0)</f>
        <v>1</v>
      </c>
      <c r="AR2544" s="126">
        <v>1</v>
      </c>
      <c r="AS2544" s="126">
        <v>0</v>
      </c>
      <c r="AT2544" s="126">
        <v>0</v>
      </c>
      <c r="AU2544" s="126">
        <v>0</v>
      </c>
      <c r="BA2544" s="126">
        <v>2</v>
      </c>
    </row>
    <row r="2545" spans="3:53" ht="14.5" x14ac:dyDescent="0.35">
      <c r="C2545" s="126" t="s">
        <v>378</v>
      </c>
      <c r="D2545" s="126" t="s">
        <v>189</v>
      </c>
      <c r="E2545" s="126">
        <v>31.82</v>
      </c>
      <c r="F2545" s="126">
        <v>8.7899999999999991</v>
      </c>
      <c r="G2545" s="126">
        <v>7.4</v>
      </c>
      <c r="H2545" s="126">
        <v>-99999</v>
      </c>
      <c r="I2545" s="126">
        <v>-99999</v>
      </c>
      <c r="J2545" s="126" t="s">
        <v>75</v>
      </c>
      <c r="K2545" s="126">
        <v>29.08</v>
      </c>
      <c r="L2545" s="126">
        <v>32.23888947368421</v>
      </c>
      <c r="M2545" s="126">
        <v>-2.2609013076557209</v>
      </c>
      <c r="N2545" s="126">
        <v>32.375633333333333</v>
      </c>
      <c r="O2545" s="126">
        <v>-2.6737186093656802</v>
      </c>
      <c r="P2545" s="126">
        <v>609725</v>
      </c>
      <c r="Q2545" s="126">
        <v>2252000</v>
      </c>
      <c r="R2545" s="126">
        <v>0.27</v>
      </c>
      <c r="S2545" s="126">
        <v>33.24</v>
      </c>
      <c r="T2545" s="126">
        <v>7.0050000000000008</v>
      </c>
      <c r="U2545" s="126">
        <v>17.908799999999999</v>
      </c>
      <c r="V2545" s="126">
        <v>2.0724554501304659</v>
      </c>
      <c r="AC2545" s="126">
        <v>31.77</v>
      </c>
      <c r="AD2545" s="126">
        <v>29.51</v>
      </c>
      <c r="AH2545" s="77">
        <f>IF(AND(M2545&lt;Variables!$G$6,M2545&gt;Variables!$G$5),0,1)</f>
        <v>0</v>
      </c>
      <c r="AI2545" s="77">
        <f t="shared" si="78"/>
        <v>1</v>
      </c>
      <c r="AJ2545" s="77">
        <f>IF(I2545&gt;Variables!$G$7,0,1)</f>
        <v>1</v>
      </c>
      <c r="AK2545" s="77">
        <f>IF(F2545&gt;Variables!$G$8,0,1)</f>
        <v>1</v>
      </c>
      <c r="AL2545" s="77">
        <f>IF(G2545&gt;Variables!$G$9,0,1)</f>
        <v>1</v>
      </c>
      <c r="AM2545" s="77">
        <f>IF(AND(K2545&gt;Variables!$G$10,K2545&lt;Variables!$G$11),0,1)</f>
        <v>1</v>
      </c>
      <c r="AN2545" s="77">
        <f>IF(H2545&lt;Variables!$G$13,1,0)</f>
        <v>1</v>
      </c>
      <c r="AO2545" s="77">
        <f>IF(R2545&lt;Variables!$G$12,0,1)</f>
        <v>0</v>
      </c>
      <c r="AP2545" s="78">
        <f t="shared" si="79"/>
        <v>1</v>
      </c>
      <c r="AQ2545" s="77">
        <f>IF(V2545&lt;Variables!$G$15,1,0)</f>
        <v>1</v>
      </c>
      <c r="AR2545" s="126">
        <v>0</v>
      </c>
      <c r="AS2545" s="126">
        <v>0</v>
      </c>
      <c r="AT2545" s="126">
        <v>1</v>
      </c>
      <c r="AU2545" s="126">
        <v>0</v>
      </c>
      <c r="BA2545" s="126">
        <v>-2.25</v>
      </c>
    </row>
    <row r="2546" spans="3:53" ht="14.5" x14ac:dyDescent="0.35">
      <c r="C2546" s="126" t="s">
        <v>378</v>
      </c>
      <c r="D2546" s="126" t="s">
        <v>277</v>
      </c>
      <c r="E2546" s="126">
        <v>23.02</v>
      </c>
      <c r="F2546" s="126">
        <v>8.52</v>
      </c>
      <c r="G2546" s="126">
        <v>4.12</v>
      </c>
      <c r="H2546" s="126">
        <v>2160</v>
      </c>
      <c r="I2546" s="126">
        <v>-2.625</v>
      </c>
      <c r="J2546" s="126" t="s">
        <v>75</v>
      </c>
      <c r="K2546" s="126">
        <v>45.95</v>
      </c>
      <c r="L2546" s="126">
        <v>23.081029999999998</v>
      </c>
      <c r="M2546" s="126">
        <v>-0.35106752168339939</v>
      </c>
      <c r="N2546" s="126">
        <v>23.004632000000001</v>
      </c>
      <c r="O2546" s="126">
        <v>-2.013507540568724E-2</v>
      </c>
      <c r="P2546" s="126">
        <v>1114000</v>
      </c>
      <c r="Q2546" s="126">
        <v>2482000</v>
      </c>
      <c r="R2546" s="126">
        <v>0.45</v>
      </c>
      <c r="S2546" s="126">
        <v>33.24</v>
      </c>
      <c r="T2546" s="126">
        <v>7.0050000000000008</v>
      </c>
      <c r="U2546" s="126">
        <v>17.908799999999999</v>
      </c>
      <c r="V2546" s="126">
        <v>2.3300635294031511</v>
      </c>
      <c r="AC2546" s="126">
        <v>23.67</v>
      </c>
      <c r="AD2546" s="126">
        <v>22.73</v>
      </c>
      <c r="AH2546" s="77">
        <f>IF(AND(M2546&lt;Variables!$G$6,M2546&gt;Variables!$G$5),0,1)</f>
        <v>1</v>
      </c>
      <c r="AI2546" s="77">
        <f t="shared" si="78"/>
        <v>0</v>
      </c>
      <c r="AJ2546" s="77">
        <f>IF(I2546&gt;Variables!$G$7,0,1)</f>
        <v>1</v>
      </c>
      <c r="AK2546" s="77">
        <f>IF(F2546&gt;Variables!$G$8,0,1)</f>
        <v>1</v>
      </c>
      <c r="AL2546" s="77">
        <f>IF(G2546&gt;Variables!$G$9,0,1)</f>
        <v>1</v>
      </c>
      <c r="AM2546" s="77">
        <f>IF(AND(K2546&gt;Variables!$G$10,K2546&lt;Variables!$G$11),0,1)</f>
        <v>1</v>
      </c>
      <c r="AN2546" s="77">
        <f>IF(H2546&lt;Variables!$G$13,1,0)</f>
        <v>0</v>
      </c>
      <c r="AO2546" s="77">
        <f>IF(R2546&lt;Variables!$G$12,0,1)</f>
        <v>0</v>
      </c>
      <c r="AP2546" s="78">
        <f t="shared" si="79"/>
        <v>1</v>
      </c>
      <c r="AQ2546" s="77">
        <f>IF(V2546&lt;Variables!$G$15,1,0)</f>
        <v>1</v>
      </c>
      <c r="AR2546" s="126">
        <v>1</v>
      </c>
      <c r="AS2546" s="126">
        <v>0</v>
      </c>
      <c r="AT2546" s="126">
        <v>0</v>
      </c>
      <c r="AU2546" s="126">
        <v>0</v>
      </c>
      <c r="BA2546" s="126">
        <v>0.94</v>
      </c>
    </row>
    <row r="2547" spans="3:53" ht="14.5" x14ac:dyDescent="0.35">
      <c r="C2547" s="126" t="s">
        <v>378</v>
      </c>
      <c r="D2547" s="126" t="s">
        <v>201</v>
      </c>
      <c r="E2547" s="126">
        <v>40.909999999999997</v>
      </c>
      <c r="F2547" s="126">
        <v>8.41</v>
      </c>
      <c r="G2547" s="126">
        <v>3.49</v>
      </c>
      <c r="H2547" s="126">
        <v>-99999</v>
      </c>
      <c r="I2547" s="126">
        <v>305.83199999999999</v>
      </c>
      <c r="J2547" s="126" t="s">
        <v>75</v>
      </c>
      <c r="K2547" s="126">
        <v>66.239999999999995</v>
      </c>
      <c r="L2547" s="126">
        <v>40.458779999999997</v>
      </c>
      <c r="M2547" s="126">
        <v>0.83101863180255164</v>
      </c>
      <c r="N2547" s="126">
        <v>40.116657142857143</v>
      </c>
      <c r="O2547" s="126">
        <v>1.6909256788950551</v>
      </c>
      <c r="P2547" s="126">
        <v>606989</v>
      </c>
      <c r="Q2547" s="126">
        <v>2251000</v>
      </c>
      <c r="R2547" s="126">
        <v>0.27</v>
      </c>
      <c r="S2547" s="126">
        <v>33.24</v>
      </c>
      <c r="T2547" s="126">
        <v>7.0050000000000008</v>
      </c>
      <c r="U2547" s="126">
        <v>17.908799999999999</v>
      </c>
      <c r="V2547" s="126">
        <v>2.4746642110007269</v>
      </c>
      <c r="AC2547" s="126">
        <v>41.93</v>
      </c>
      <c r="AD2547" s="126">
        <v>35.82</v>
      </c>
      <c r="AH2547" s="77">
        <f>IF(AND(M2547&lt;Variables!$G$6,M2547&gt;Variables!$G$5),0,1)</f>
        <v>1</v>
      </c>
      <c r="AI2547" s="77">
        <f t="shared" si="78"/>
        <v>0</v>
      </c>
      <c r="AJ2547" s="77">
        <f>IF(I2547&gt;Variables!$G$7,0,1)</f>
        <v>0</v>
      </c>
      <c r="AK2547" s="77">
        <f>IF(F2547&gt;Variables!$G$8,0,1)</f>
        <v>1</v>
      </c>
      <c r="AL2547" s="77">
        <f>IF(G2547&gt;Variables!$G$9,0,1)</f>
        <v>1</v>
      </c>
      <c r="AM2547" s="77">
        <f>IF(AND(K2547&gt;Variables!$G$10,K2547&lt;Variables!$G$11),0,1)</f>
        <v>0</v>
      </c>
      <c r="AN2547" s="77">
        <f>IF(H2547&lt;Variables!$G$13,1,0)</f>
        <v>1</v>
      </c>
      <c r="AO2547" s="77">
        <f>IF(R2547&lt;Variables!$G$12,0,1)</f>
        <v>0</v>
      </c>
      <c r="AP2547" s="78">
        <f t="shared" si="79"/>
        <v>1</v>
      </c>
      <c r="AQ2547" s="77">
        <f>IF(V2547&lt;Variables!$G$15,1,0)</f>
        <v>1</v>
      </c>
      <c r="AR2547" s="126">
        <v>1</v>
      </c>
      <c r="AS2547" s="126">
        <v>0</v>
      </c>
      <c r="AT2547" s="126">
        <v>0</v>
      </c>
      <c r="AU2547" s="126">
        <v>0</v>
      </c>
      <c r="BA2547" s="126">
        <v>2</v>
      </c>
    </row>
    <row r="2548" spans="3:53" ht="14.5" x14ac:dyDescent="0.35">
      <c r="C2548" s="126" t="s">
        <v>378</v>
      </c>
      <c r="D2548" s="126" t="s">
        <v>172</v>
      </c>
      <c r="E2548" s="126">
        <v>57.54</v>
      </c>
      <c r="F2548" s="126">
        <v>8.1199999999999992</v>
      </c>
      <c r="G2548" s="126">
        <v>5.21</v>
      </c>
      <c r="H2548" s="126">
        <v>7410</v>
      </c>
      <c r="I2548" s="126">
        <v>140104.4</v>
      </c>
      <c r="J2548" s="126" t="s">
        <v>75</v>
      </c>
      <c r="K2548" s="126">
        <v>48.82</v>
      </c>
      <c r="L2548" s="126">
        <v>57.33893157894736</v>
      </c>
      <c r="M2548" s="126">
        <v>1.9303500689408368E-2</v>
      </c>
      <c r="N2548" s="126">
        <v>57.519532653061233</v>
      </c>
      <c r="O2548" s="126">
        <v>-0.29473927419367207</v>
      </c>
      <c r="P2548" s="126">
        <v>519721</v>
      </c>
      <c r="Q2548" s="126">
        <v>1245000</v>
      </c>
      <c r="R2548" s="126">
        <v>0.42</v>
      </c>
      <c r="S2548" s="126">
        <v>33.24</v>
      </c>
      <c r="T2548" s="126">
        <v>7.0050000000000008</v>
      </c>
      <c r="U2548" s="126">
        <v>17.908799999999999</v>
      </c>
      <c r="V2548" s="126">
        <v>2.3543390922238649</v>
      </c>
      <c r="AC2548" s="126">
        <v>58.17</v>
      </c>
      <c r="AD2548" s="126">
        <v>54.424999999999997</v>
      </c>
      <c r="AH2548" s="77">
        <f>IF(AND(M2548&lt;Variables!$G$6,M2548&gt;Variables!$G$5),0,1)</f>
        <v>1</v>
      </c>
      <c r="AI2548" s="77">
        <f t="shared" si="78"/>
        <v>1</v>
      </c>
      <c r="AJ2548" s="77">
        <f>IF(I2548&gt;Variables!$G$7,0,1)</f>
        <v>0</v>
      </c>
      <c r="AK2548" s="77">
        <f>IF(F2548&gt;Variables!$G$8,0,1)</f>
        <v>1</v>
      </c>
      <c r="AL2548" s="77">
        <f>IF(G2548&gt;Variables!$G$9,0,1)</f>
        <v>1</v>
      </c>
      <c r="AM2548" s="77">
        <f>IF(AND(K2548&gt;Variables!$G$10,K2548&lt;Variables!$G$11),0,1)</f>
        <v>1</v>
      </c>
      <c r="AN2548" s="77">
        <f>IF(H2548&lt;Variables!$G$13,1,0)</f>
        <v>0</v>
      </c>
      <c r="AO2548" s="77">
        <f>IF(R2548&lt;Variables!$G$12,0,1)</f>
        <v>0</v>
      </c>
      <c r="AP2548" s="78">
        <f t="shared" si="79"/>
        <v>1</v>
      </c>
      <c r="AQ2548" s="77">
        <f>IF(V2548&lt;Variables!$G$15,1,0)</f>
        <v>1</v>
      </c>
      <c r="AR2548" s="126">
        <v>0</v>
      </c>
      <c r="AS2548" s="126">
        <v>1</v>
      </c>
      <c r="AT2548" s="126">
        <v>0</v>
      </c>
      <c r="AU2548" s="126">
        <v>0</v>
      </c>
      <c r="BA2548" s="126">
        <v>0.68</v>
      </c>
    </row>
    <row r="2549" spans="3:53" ht="14.5" x14ac:dyDescent="0.35">
      <c r="C2549" s="126" t="s">
        <v>378</v>
      </c>
      <c r="D2549" s="126" t="s">
        <v>124</v>
      </c>
      <c r="E2549" s="126">
        <v>6.05</v>
      </c>
      <c r="F2549" s="126">
        <v>6.61</v>
      </c>
      <c r="G2549" s="126">
        <v>5.13</v>
      </c>
      <c r="H2549" s="126">
        <v>2970</v>
      </c>
      <c r="I2549" s="126">
        <v>293.19499999999999</v>
      </c>
      <c r="J2549" s="126" t="s">
        <v>75</v>
      </c>
      <c r="K2549" s="126">
        <v>57.18</v>
      </c>
      <c r="L2549" s="126">
        <v>6.0297789473684196</v>
      </c>
      <c r="M2549" s="126">
        <v>0.25243135385953741</v>
      </c>
      <c r="N2549" s="126">
        <v>6.0303291666666672</v>
      </c>
      <c r="O2549" s="126">
        <v>0.2432841214444387</v>
      </c>
      <c r="P2549" s="126">
        <v>739644</v>
      </c>
      <c r="Q2549" s="126">
        <v>2342000</v>
      </c>
      <c r="R2549" s="126">
        <v>0.32</v>
      </c>
      <c r="S2549" s="126">
        <v>33.24</v>
      </c>
      <c r="T2549" s="126">
        <v>7.0050000000000008</v>
      </c>
      <c r="U2549" s="126">
        <v>17.908799999999999</v>
      </c>
      <c r="V2549" s="126">
        <v>2.429587208635037</v>
      </c>
      <c r="AC2549" s="126">
        <v>6.14</v>
      </c>
      <c r="AD2549" s="126">
        <v>5.98</v>
      </c>
      <c r="AH2549" s="77">
        <f>IF(AND(M2549&lt;Variables!$G$6,M2549&gt;Variables!$G$5),0,1)</f>
        <v>1</v>
      </c>
      <c r="AI2549" s="77">
        <f t="shared" si="78"/>
        <v>1</v>
      </c>
      <c r="AJ2549" s="77">
        <f>IF(I2549&gt;Variables!$G$7,0,1)</f>
        <v>0</v>
      </c>
      <c r="AK2549" s="77">
        <f>IF(F2549&gt;Variables!$G$8,0,1)</f>
        <v>1</v>
      </c>
      <c r="AL2549" s="77">
        <f>IF(G2549&gt;Variables!$G$9,0,1)</f>
        <v>1</v>
      </c>
      <c r="AM2549" s="77">
        <f>IF(AND(K2549&gt;Variables!$G$10,K2549&lt;Variables!$G$11),0,1)</f>
        <v>1</v>
      </c>
      <c r="AN2549" s="77">
        <f>IF(H2549&lt;Variables!$G$13,1,0)</f>
        <v>0</v>
      </c>
      <c r="AO2549" s="77">
        <f>IF(R2549&lt;Variables!$G$12,0,1)</f>
        <v>0</v>
      </c>
      <c r="AP2549" s="78">
        <f t="shared" si="79"/>
        <v>1</v>
      </c>
      <c r="AQ2549" s="77">
        <f>IF(V2549&lt;Variables!$G$15,1,0)</f>
        <v>1</v>
      </c>
      <c r="AR2549" s="126">
        <v>0</v>
      </c>
      <c r="AS2549" s="126">
        <v>0</v>
      </c>
      <c r="AT2549" s="126">
        <v>0</v>
      </c>
      <c r="AU2549" s="126">
        <v>1</v>
      </c>
      <c r="BA2549" s="126">
        <v>-0.98</v>
      </c>
    </row>
    <row r="2550" spans="3:53" ht="14.5" x14ac:dyDescent="0.35">
      <c r="C2550" s="126" t="s">
        <v>378</v>
      </c>
      <c r="D2550" s="126" t="s">
        <v>342</v>
      </c>
      <c r="E2550" s="126">
        <v>6.87</v>
      </c>
      <c r="F2550" s="126">
        <v>36.25</v>
      </c>
      <c r="G2550" s="126">
        <v>-8.66</v>
      </c>
      <c r="H2550" s="126">
        <v>43.4</v>
      </c>
      <c r="I2550" s="126">
        <v>-66.049000000000007</v>
      </c>
      <c r="J2550" s="126" t="s">
        <v>75</v>
      </c>
      <c r="K2550" s="126">
        <v>55.99</v>
      </c>
      <c r="L2550" s="126">
        <v>6.6355000000000004</v>
      </c>
      <c r="M2550" s="126">
        <v>1.7240599804084069</v>
      </c>
      <c r="N2550" s="126">
        <v>6.7011820000000002</v>
      </c>
      <c r="O2550" s="126">
        <v>0.72700607146619856</v>
      </c>
      <c r="P2550" s="126">
        <v>53360000</v>
      </c>
      <c r="Q2550" s="126">
        <v>3560000</v>
      </c>
      <c r="R2550" s="126">
        <v>14.99</v>
      </c>
      <c r="S2550" s="126">
        <v>33.24</v>
      </c>
      <c r="T2550" s="126">
        <v>7.0050000000000008</v>
      </c>
      <c r="U2550" s="126">
        <v>17.908799999999999</v>
      </c>
      <c r="V2550" s="126">
        <v>2.3544061200210988</v>
      </c>
      <c r="AC2550" s="126">
        <v>7.3</v>
      </c>
      <c r="AD2550" s="126">
        <v>6</v>
      </c>
      <c r="AH2550" s="77">
        <f>IF(AND(M2550&lt;Variables!$G$6,M2550&gt;Variables!$G$5),0,1)</f>
        <v>1</v>
      </c>
      <c r="AI2550" s="77">
        <f t="shared" si="78"/>
        <v>1</v>
      </c>
      <c r="AJ2550" s="77">
        <f>IF(I2550&gt;Variables!$G$7,0,1)</f>
        <v>1</v>
      </c>
      <c r="AK2550" s="77">
        <f>IF(F2550&gt;Variables!$G$8,0,1)</f>
        <v>0</v>
      </c>
      <c r="AL2550" s="77">
        <f>IF(G2550&gt;Variables!$G$9,0,1)</f>
        <v>1</v>
      </c>
      <c r="AM2550" s="77">
        <f>IF(AND(K2550&gt;Variables!$G$10,K2550&lt;Variables!$G$11),0,1)</f>
        <v>1</v>
      </c>
      <c r="AN2550" s="77">
        <f>IF(H2550&lt;Variables!$G$13,1,0)</f>
        <v>1</v>
      </c>
      <c r="AO2550" s="77">
        <f>IF(R2550&lt;Variables!$G$12,0,1)</f>
        <v>1</v>
      </c>
      <c r="AP2550" s="78">
        <f t="shared" si="79"/>
        <v>1</v>
      </c>
      <c r="AQ2550" s="77">
        <f>IF(V2550&lt;Variables!$G$15,1,0)</f>
        <v>1</v>
      </c>
      <c r="AR2550" s="126">
        <v>0</v>
      </c>
      <c r="AS2550" s="126">
        <v>0</v>
      </c>
      <c r="AT2550" s="126">
        <v>1</v>
      </c>
      <c r="AU2550" s="126">
        <v>0</v>
      </c>
      <c r="BA2550" s="126">
        <v>-2.25</v>
      </c>
    </row>
    <row r="2551" spans="3:53" ht="14.5" x14ac:dyDescent="0.35">
      <c r="C2551" s="126" t="s">
        <v>378</v>
      </c>
      <c r="D2551" s="126" t="s">
        <v>153</v>
      </c>
      <c r="E2551" s="126">
        <v>7.52</v>
      </c>
      <c r="F2551" s="126">
        <v>6.74</v>
      </c>
      <c r="G2551" s="126">
        <v>4.34</v>
      </c>
      <c r="H2551" s="126">
        <v>-99999</v>
      </c>
      <c r="I2551" s="126">
        <v>399.089</v>
      </c>
      <c r="J2551" s="126" t="s">
        <v>75</v>
      </c>
      <c r="K2551" s="126">
        <v>43.93</v>
      </c>
      <c r="L2551" s="126">
        <v>7.45</v>
      </c>
      <c r="M2551" s="126">
        <v>0</v>
      </c>
      <c r="N2551" s="126">
        <v>7.4988272727272722</v>
      </c>
      <c r="O2551" s="126">
        <v>-0.65113211641576996</v>
      </c>
      <c r="P2551" s="126">
        <v>28067</v>
      </c>
      <c r="Q2551" s="126">
        <v>86571</v>
      </c>
      <c r="R2551" s="126">
        <v>0.32</v>
      </c>
      <c r="S2551" s="126">
        <v>33.24</v>
      </c>
      <c r="T2551" s="126">
        <v>7.0050000000000008</v>
      </c>
      <c r="U2551" s="126">
        <v>17.908799999999999</v>
      </c>
      <c r="V2551" s="126">
        <v>2.3041147999999998</v>
      </c>
      <c r="AC2551" s="126">
        <v>7.66</v>
      </c>
      <c r="AD2551" s="126">
        <v>7.48</v>
      </c>
      <c r="AH2551" s="77">
        <f>IF(AND(M2551&lt;Variables!$G$6,M2551&gt;Variables!$G$5),0,1)</f>
        <v>1</v>
      </c>
      <c r="AI2551" s="77">
        <f t="shared" si="78"/>
        <v>1</v>
      </c>
      <c r="AJ2551" s="77">
        <f>IF(I2551&gt;Variables!$G$7,0,1)</f>
        <v>0</v>
      </c>
      <c r="AK2551" s="77">
        <f>IF(F2551&gt;Variables!$G$8,0,1)</f>
        <v>1</v>
      </c>
      <c r="AL2551" s="77">
        <f>IF(G2551&gt;Variables!$G$9,0,1)</f>
        <v>1</v>
      </c>
      <c r="AM2551" s="77">
        <f>IF(AND(K2551&gt;Variables!$G$10,K2551&lt;Variables!$G$11),0,1)</f>
        <v>1</v>
      </c>
      <c r="AN2551" s="77">
        <f>IF(H2551&lt;Variables!$G$13,1,0)</f>
        <v>1</v>
      </c>
      <c r="AO2551" s="77">
        <f>IF(R2551&lt;Variables!$G$12,0,1)</f>
        <v>0</v>
      </c>
      <c r="AP2551" s="78">
        <f t="shared" si="79"/>
        <v>1</v>
      </c>
      <c r="AQ2551" s="77">
        <f>IF(V2551&lt;Variables!$G$15,1,0)</f>
        <v>1</v>
      </c>
      <c r="AR2551" s="126">
        <v>0</v>
      </c>
      <c r="AS2551" s="126">
        <v>0</v>
      </c>
      <c r="AT2551" s="126">
        <v>0</v>
      </c>
      <c r="AU2551" s="126">
        <v>0</v>
      </c>
      <c r="BA2551" s="126">
        <v>0</v>
      </c>
    </row>
    <row r="2552" spans="3:53" ht="14.5" x14ac:dyDescent="0.35">
      <c r="C2552" s="126" t="s">
        <v>378</v>
      </c>
      <c r="D2552" s="126" t="s">
        <v>169</v>
      </c>
      <c r="E2552" s="126">
        <v>8.5500000000000007</v>
      </c>
      <c r="F2552" s="126">
        <v>6.27</v>
      </c>
      <c r="G2552" s="126">
        <v>5.0599999999999996</v>
      </c>
      <c r="H2552" s="126">
        <v>3910</v>
      </c>
      <c r="I2552" s="126">
        <v>64.290000000000006</v>
      </c>
      <c r="J2552" s="126" t="s">
        <v>75</v>
      </c>
      <c r="K2552" s="126">
        <v>78.22</v>
      </c>
      <c r="L2552" s="126">
        <v>8.4459499999999998</v>
      </c>
      <c r="M2552" s="126">
        <v>0.87675157915923874</v>
      </c>
      <c r="N2552" s="126">
        <v>8.4034379999999995</v>
      </c>
      <c r="O2552" s="126">
        <v>1.3870751471005089</v>
      </c>
      <c r="P2552" s="126">
        <v>1613000</v>
      </c>
      <c r="Q2552" s="126">
        <v>3192000</v>
      </c>
      <c r="R2552" s="126">
        <v>0.51</v>
      </c>
      <c r="S2552" s="126">
        <v>33.24</v>
      </c>
      <c r="T2552" s="126">
        <v>7.0050000000000008</v>
      </c>
      <c r="U2552" s="126">
        <v>17.908799999999999</v>
      </c>
      <c r="V2552" s="126">
        <v>2.5651089663613922</v>
      </c>
      <c r="AC2552" s="126">
        <v>8.6950000000000003</v>
      </c>
      <c r="AD2552" s="126">
        <v>8.39</v>
      </c>
      <c r="AH2552" s="77">
        <f>IF(AND(M2552&lt;Variables!$G$6,M2552&gt;Variables!$G$5),0,1)</f>
        <v>1</v>
      </c>
      <c r="AI2552" s="77">
        <f t="shared" si="78"/>
        <v>0</v>
      </c>
      <c r="AJ2552" s="77">
        <f>IF(I2552&gt;Variables!$G$7,0,1)</f>
        <v>0</v>
      </c>
      <c r="AK2552" s="77">
        <f>IF(F2552&gt;Variables!$G$8,0,1)</f>
        <v>1</v>
      </c>
      <c r="AL2552" s="77">
        <f>IF(G2552&gt;Variables!$G$9,0,1)</f>
        <v>1</v>
      </c>
      <c r="AM2552" s="77">
        <f>IF(AND(K2552&gt;Variables!$G$10,K2552&lt;Variables!$G$11),0,1)</f>
        <v>1</v>
      </c>
      <c r="AN2552" s="77">
        <f>IF(H2552&lt;Variables!$G$13,1,0)</f>
        <v>0</v>
      </c>
      <c r="AO2552" s="77">
        <f>IF(R2552&lt;Variables!$G$12,0,1)</f>
        <v>0</v>
      </c>
      <c r="AP2552" s="78">
        <f t="shared" si="79"/>
        <v>1</v>
      </c>
      <c r="AQ2552" s="77">
        <f>IF(V2552&lt;Variables!$G$15,1,0)</f>
        <v>1</v>
      </c>
      <c r="AR2552" s="126">
        <v>0</v>
      </c>
      <c r="AS2552" s="126">
        <v>1</v>
      </c>
      <c r="AT2552" s="126">
        <v>0</v>
      </c>
      <c r="AU2552" s="126">
        <v>0</v>
      </c>
      <c r="BA2552" s="126">
        <v>1.04</v>
      </c>
    </row>
    <row r="2553" spans="3:53" ht="14.5" x14ac:dyDescent="0.35">
      <c r="C2553" s="126" t="s">
        <v>378</v>
      </c>
      <c r="D2553" s="126" t="s">
        <v>157</v>
      </c>
      <c r="E2553" s="126">
        <v>53.28</v>
      </c>
      <c r="F2553" s="126">
        <v>6.09</v>
      </c>
      <c r="G2553" s="126">
        <v>4.45</v>
      </c>
      <c r="H2553" s="126">
        <v>5980</v>
      </c>
      <c r="I2553" s="126">
        <v>-46.668999999999997</v>
      </c>
      <c r="J2553" s="126" t="s">
        <v>75</v>
      </c>
      <c r="K2553" s="126">
        <v>47.7</v>
      </c>
      <c r="L2553" s="126">
        <v>53.322800000000008</v>
      </c>
      <c r="M2553" s="126">
        <v>-0.24904918721449401</v>
      </c>
      <c r="N2553" s="126">
        <v>53.179260000000014</v>
      </c>
      <c r="O2553" s="126">
        <v>2.0195843266700798E-2</v>
      </c>
      <c r="P2553" s="126">
        <v>1061000</v>
      </c>
      <c r="Q2553" s="126">
        <v>1838000</v>
      </c>
      <c r="R2553" s="126">
        <v>0.57999999999999996</v>
      </c>
      <c r="S2553" s="126">
        <v>33.24</v>
      </c>
      <c r="T2553" s="126">
        <v>7.0050000000000008</v>
      </c>
      <c r="U2553" s="126">
        <v>17.908799999999999</v>
      </c>
      <c r="V2553" s="126">
        <v>2.347992994546424</v>
      </c>
      <c r="AC2553" s="126">
        <v>53.75</v>
      </c>
      <c r="AD2553" s="126">
        <v>52.61</v>
      </c>
      <c r="AH2553" s="77">
        <f>IF(AND(M2553&lt;Variables!$G$6,M2553&gt;Variables!$G$5),0,1)</f>
        <v>1</v>
      </c>
      <c r="AI2553" s="77">
        <f t="shared" si="78"/>
        <v>0</v>
      </c>
      <c r="AJ2553" s="77">
        <f>IF(I2553&gt;Variables!$G$7,0,1)</f>
        <v>1</v>
      </c>
      <c r="AK2553" s="77">
        <f>IF(F2553&gt;Variables!$G$8,0,1)</f>
        <v>1</v>
      </c>
      <c r="AL2553" s="77">
        <f>IF(G2553&gt;Variables!$G$9,0,1)</f>
        <v>1</v>
      </c>
      <c r="AM2553" s="77">
        <f>IF(AND(K2553&gt;Variables!$G$10,K2553&lt;Variables!$G$11),0,1)</f>
        <v>1</v>
      </c>
      <c r="AN2553" s="77">
        <f>IF(H2553&lt;Variables!$G$13,1,0)</f>
        <v>0</v>
      </c>
      <c r="AO2553" s="77">
        <f>IF(R2553&lt;Variables!$G$12,0,1)</f>
        <v>0</v>
      </c>
      <c r="AP2553" s="78">
        <f t="shared" si="79"/>
        <v>1</v>
      </c>
      <c r="AQ2553" s="77">
        <f>IF(V2553&lt;Variables!$G$15,1,0)</f>
        <v>1</v>
      </c>
      <c r="AR2553" s="126">
        <v>0</v>
      </c>
      <c r="AS2553" s="126">
        <v>1</v>
      </c>
      <c r="AT2553" s="126">
        <v>0</v>
      </c>
      <c r="AU2553" s="126">
        <v>0</v>
      </c>
      <c r="BA2553" s="126">
        <v>0.49</v>
      </c>
    </row>
    <row r="2554" spans="3:53" ht="14.5" x14ac:dyDescent="0.35">
      <c r="C2554" s="126" t="s">
        <v>378</v>
      </c>
      <c r="D2554" s="126" t="s">
        <v>345</v>
      </c>
      <c r="E2554" s="126">
        <v>60.81</v>
      </c>
      <c r="F2554" s="126">
        <v>82.29</v>
      </c>
      <c r="G2554" s="126">
        <v>7.0000000000000007E-2</v>
      </c>
      <c r="H2554" s="126">
        <v>621.19000000000005</v>
      </c>
      <c r="I2554" s="126">
        <v>32.335000000000001</v>
      </c>
      <c r="J2554" s="126" t="s">
        <v>74</v>
      </c>
      <c r="K2554" s="126">
        <v>47.01</v>
      </c>
      <c r="L2554" s="126">
        <v>60.704985000000001</v>
      </c>
      <c r="M2554" s="126">
        <v>-6.5867737221253719E-2</v>
      </c>
      <c r="N2554" s="126">
        <v>60.683100000000003</v>
      </c>
      <c r="O2554" s="126">
        <v>-2.982708530051513E-2</v>
      </c>
      <c r="P2554" s="126">
        <v>2500000</v>
      </c>
      <c r="Q2554" s="126">
        <v>72250</v>
      </c>
      <c r="R2554" s="126">
        <v>34.6</v>
      </c>
      <c r="S2554" s="126">
        <v>33.24</v>
      </c>
      <c r="T2554" s="126">
        <v>7.0050000000000008</v>
      </c>
      <c r="U2554" s="126">
        <v>17.908799999999999</v>
      </c>
      <c r="V2554" s="126">
        <v>2.3371673853527191</v>
      </c>
      <c r="AC2554" s="126">
        <v>62.1</v>
      </c>
      <c r="AD2554" s="126">
        <v>60.54</v>
      </c>
      <c r="AH2554" s="77">
        <f>IF(AND(M2554&lt;Variables!$G$6,M2554&gt;Variables!$G$5),0,1)</f>
        <v>1</v>
      </c>
      <c r="AI2554" s="77">
        <f t="shared" si="78"/>
        <v>0</v>
      </c>
      <c r="AJ2554" s="77">
        <f>IF(I2554&gt;Variables!$G$7,0,1)</f>
        <v>1</v>
      </c>
      <c r="AK2554" s="77">
        <f>IF(F2554&gt;Variables!$G$8,0,1)</f>
        <v>0</v>
      </c>
      <c r="AL2554" s="77">
        <f>IF(G2554&gt;Variables!$G$9,0,1)</f>
        <v>1</v>
      </c>
      <c r="AM2554" s="77">
        <f>IF(AND(K2554&gt;Variables!$G$10,K2554&lt;Variables!$G$11),0,1)</f>
        <v>1</v>
      </c>
      <c r="AN2554" s="77">
        <f>IF(H2554&lt;Variables!$G$13,1,0)</f>
        <v>1</v>
      </c>
      <c r="AO2554" s="77">
        <f>IF(R2554&lt;Variables!$G$12,0,1)</f>
        <v>1</v>
      </c>
      <c r="AP2554" s="78">
        <f t="shared" si="79"/>
        <v>0</v>
      </c>
      <c r="AQ2554" s="77">
        <f>IF(V2554&lt;Variables!$G$15,1,0)</f>
        <v>1</v>
      </c>
      <c r="AR2554" s="126">
        <v>1</v>
      </c>
      <c r="AS2554" s="126">
        <v>0</v>
      </c>
      <c r="AT2554" s="126">
        <v>0</v>
      </c>
      <c r="AU2554" s="126">
        <v>0</v>
      </c>
      <c r="BA2554" s="126">
        <v>1.07</v>
      </c>
    </row>
    <row r="2555" spans="3:53" ht="14.5" x14ac:dyDescent="0.35">
      <c r="C2555" s="126" t="s">
        <v>378</v>
      </c>
      <c r="D2555" s="126" t="s">
        <v>346</v>
      </c>
      <c r="E2555" s="126">
        <v>57.91</v>
      </c>
      <c r="F2555" s="126">
        <v>49.54</v>
      </c>
      <c r="G2555" s="126">
        <v>0.1</v>
      </c>
      <c r="H2555" s="126">
        <v>1470</v>
      </c>
      <c r="I2555" s="126">
        <v>113.601</v>
      </c>
      <c r="J2555" s="126" t="s">
        <v>74</v>
      </c>
      <c r="K2555" s="126">
        <v>54.14</v>
      </c>
      <c r="L2555" s="126">
        <v>57.742447368421061</v>
      </c>
      <c r="M2555" s="126">
        <v>2.173900163747897E-2</v>
      </c>
      <c r="N2555" s="126">
        <v>57.744495918367349</v>
      </c>
      <c r="O2555" s="126">
        <v>1.8190619669627182E-2</v>
      </c>
      <c r="P2555" s="126">
        <v>3861000</v>
      </c>
      <c r="Q2555" s="126">
        <v>255123</v>
      </c>
      <c r="R2555" s="126">
        <v>15.13</v>
      </c>
      <c r="S2555" s="126">
        <v>33.24</v>
      </c>
      <c r="T2555" s="126">
        <v>7.0050000000000008</v>
      </c>
      <c r="U2555" s="126">
        <v>17.908799999999999</v>
      </c>
      <c r="V2555" s="126">
        <v>2.4090652674973669</v>
      </c>
      <c r="AC2555" s="126">
        <v>57.79</v>
      </c>
      <c r="AD2555" s="126">
        <v>57.57</v>
      </c>
      <c r="AH2555" s="77">
        <f>IF(AND(M2555&lt;Variables!$G$6,M2555&gt;Variables!$G$5),0,1)</f>
        <v>1</v>
      </c>
      <c r="AI2555" s="77">
        <f t="shared" si="78"/>
        <v>1</v>
      </c>
      <c r="AJ2555" s="77">
        <f>IF(I2555&gt;Variables!$G$7,0,1)</f>
        <v>0</v>
      </c>
      <c r="AK2555" s="77">
        <f>IF(F2555&gt;Variables!$G$8,0,1)</f>
        <v>0</v>
      </c>
      <c r="AL2555" s="77">
        <f>IF(G2555&gt;Variables!$G$9,0,1)</f>
        <v>1</v>
      </c>
      <c r="AM2555" s="77">
        <f>IF(AND(K2555&gt;Variables!$G$10,K2555&lt;Variables!$G$11),0,1)</f>
        <v>1</v>
      </c>
      <c r="AN2555" s="77">
        <f>IF(H2555&lt;Variables!$G$13,1,0)</f>
        <v>1</v>
      </c>
      <c r="AO2555" s="77">
        <f>IF(R2555&lt;Variables!$G$12,0,1)</f>
        <v>1</v>
      </c>
      <c r="AP2555" s="78">
        <f t="shared" si="79"/>
        <v>0</v>
      </c>
      <c r="AQ2555" s="77">
        <f>IF(V2555&lt;Variables!$G$15,1,0)</f>
        <v>1</v>
      </c>
      <c r="AR2555" s="126">
        <v>0</v>
      </c>
      <c r="AS2555" s="126">
        <v>0</v>
      </c>
      <c r="AT2555" s="126">
        <v>0</v>
      </c>
      <c r="AU2555" s="126">
        <v>1</v>
      </c>
      <c r="BA2555" s="126">
        <v>-0.31</v>
      </c>
    </row>
    <row r="2556" spans="3:53" ht="14.5" x14ac:dyDescent="0.35">
      <c r="C2556" s="126" t="s">
        <v>378</v>
      </c>
      <c r="D2556" s="126" t="s">
        <v>131</v>
      </c>
      <c r="E2556" s="126">
        <v>1.57</v>
      </c>
      <c r="F2556" s="126">
        <v>20.93</v>
      </c>
      <c r="G2556" s="126">
        <v>13.65</v>
      </c>
      <c r="H2556" s="126">
        <v>2280</v>
      </c>
      <c r="I2556" s="126">
        <v>2.5859999999999999</v>
      </c>
      <c r="J2556" s="126" t="s">
        <v>74</v>
      </c>
      <c r="K2556" s="126">
        <v>68.37</v>
      </c>
      <c r="L2556" s="126">
        <v>1.5375099999999999</v>
      </c>
      <c r="M2556" s="126">
        <v>2.009092623787804</v>
      </c>
      <c r="N2556" s="126">
        <v>1.5277620000000001</v>
      </c>
      <c r="O2556" s="126">
        <v>2.6599692884101169</v>
      </c>
      <c r="P2556" s="126">
        <v>71173000</v>
      </c>
      <c r="Q2556" s="126">
        <v>19257000</v>
      </c>
      <c r="R2556" s="126">
        <v>3.7</v>
      </c>
      <c r="S2556" s="126">
        <v>33.24</v>
      </c>
      <c r="T2556" s="126">
        <v>7.0050000000000008</v>
      </c>
      <c r="U2556" s="126">
        <v>17.908799999999999</v>
      </c>
      <c r="V2556" s="126">
        <v>2.3984892848124568</v>
      </c>
      <c r="AC2556" s="126">
        <v>1.66</v>
      </c>
      <c r="AD2556" s="126">
        <v>1.46</v>
      </c>
      <c r="AH2556" s="77">
        <f>IF(AND(M2556&lt;Variables!$G$6,M2556&gt;Variables!$G$5),0,1)</f>
        <v>1</v>
      </c>
      <c r="AI2556" s="77">
        <f t="shared" si="78"/>
        <v>0</v>
      </c>
      <c r="AJ2556" s="77">
        <f>IF(I2556&gt;Variables!$G$7,0,1)</f>
        <v>1</v>
      </c>
      <c r="AK2556" s="77">
        <f>IF(F2556&gt;Variables!$G$8,0,1)</f>
        <v>0</v>
      </c>
      <c r="AL2556" s="77">
        <f>IF(G2556&gt;Variables!$G$9,0,1)</f>
        <v>0</v>
      </c>
      <c r="AM2556" s="77">
        <f>IF(AND(K2556&gt;Variables!$G$10,K2556&lt;Variables!$G$11),0,1)</f>
        <v>0</v>
      </c>
      <c r="AN2556" s="77">
        <f>IF(H2556&lt;Variables!$G$13,1,0)</f>
        <v>0</v>
      </c>
      <c r="AO2556" s="77">
        <f>IF(R2556&lt;Variables!$G$12,0,1)</f>
        <v>1</v>
      </c>
      <c r="AP2556" s="78">
        <f t="shared" si="79"/>
        <v>0</v>
      </c>
      <c r="AQ2556" s="77">
        <f>IF(V2556&lt;Variables!$G$15,1,0)</f>
        <v>1</v>
      </c>
      <c r="AR2556" s="126">
        <v>1</v>
      </c>
      <c r="AS2556" s="126">
        <v>0</v>
      </c>
      <c r="AT2556" s="126">
        <v>0</v>
      </c>
      <c r="AU2556" s="126">
        <v>0</v>
      </c>
      <c r="BA2556" s="126">
        <v>2</v>
      </c>
    </row>
    <row r="2557" spans="3:53" ht="14.5" x14ac:dyDescent="0.35">
      <c r="C2557" s="126" t="s">
        <v>378</v>
      </c>
      <c r="D2557" s="126" t="s">
        <v>379</v>
      </c>
      <c r="E2557" s="126">
        <v>7.03</v>
      </c>
      <c r="F2557" s="126">
        <v>18.43</v>
      </c>
      <c r="G2557" s="126">
        <v>20.309999999999999</v>
      </c>
      <c r="H2557" s="126">
        <v>50.62</v>
      </c>
      <c r="I2557" s="126">
        <v>0.05</v>
      </c>
      <c r="J2557" s="126" t="s">
        <v>74</v>
      </c>
      <c r="K2557" s="126">
        <v>76.08</v>
      </c>
      <c r="L2557" s="126">
        <v>6.6226250000000002</v>
      </c>
      <c r="M2557" s="126">
        <v>5.5472716634265113</v>
      </c>
      <c r="N2557" s="126">
        <v>6.4438681818181811</v>
      </c>
      <c r="O2557" s="126">
        <v>8.4752171020935485</v>
      </c>
      <c r="P2557" s="126">
        <v>872740</v>
      </c>
      <c r="Q2557" s="126">
        <v>255860</v>
      </c>
      <c r="R2557" s="126">
        <v>3.41</v>
      </c>
      <c r="S2557" s="126">
        <v>33.24</v>
      </c>
      <c r="T2557" s="126">
        <v>7.0050000000000008</v>
      </c>
      <c r="U2557" s="126">
        <v>17.908799999999999</v>
      </c>
      <c r="V2557" s="126">
        <v>2.0751445604424221</v>
      </c>
      <c r="AC2557" s="126">
        <v>7.1</v>
      </c>
      <c r="AD2557" s="126">
        <v>6.23</v>
      </c>
      <c r="AH2557" s="77">
        <f>IF(AND(M2557&lt;Variables!$G$6,M2557&gt;Variables!$G$5),0,1)</f>
        <v>1</v>
      </c>
      <c r="AI2557" s="77">
        <f t="shared" si="78"/>
        <v>0</v>
      </c>
      <c r="AJ2557" s="77">
        <f>IF(I2557&gt;Variables!$G$7,0,1)</f>
        <v>1</v>
      </c>
      <c r="AK2557" s="77">
        <f>IF(F2557&gt;Variables!$G$8,0,1)</f>
        <v>0</v>
      </c>
      <c r="AL2557" s="77">
        <f>IF(G2557&gt;Variables!$G$9,0,1)</f>
        <v>0</v>
      </c>
      <c r="AM2557" s="77">
        <f>IF(AND(K2557&gt;Variables!$G$10,K2557&lt;Variables!$G$11),0,1)</f>
        <v>1</v>
      </c>
      <c r="AN2557" s="77">
        <f>IF(H2557&lt;Variables!$G$13,1,0)</f>
        <v>1</v>
      </c>
      <c r="AO2557" s="77">
        <f>IF(R2557&lt;Variables!$G$12,0,1)</f>
        <v>1</v>
      </c>
      <c r="AP2557" s="78">
        <f t="shared" si="79"/>
        <v>0</v>
      </c>
      <c r="AQ2557" s="77">
        <f>IF(V2557&lt;Variables!$G$15,1,0)</f>
        <v>1</v>
      </c>
      <c r="AR2557" s="126">
        <v>0</v>
      </c>
      <c r="AS2557" s="126">
        <v>0</v>
      </c>
      <c r="AT2557" s="126">
        <v>1</v>
      </c>
      <c r="AU2557" s="126">
        <v>0</v>
      </c>
      <c r="BA2557" s="126">
        <v>-2.25</v>
      </c>
    </row>
    <row r="2558" spans="3:53" ht="14.5" x14ac:dyDescent="0.35">
      <c r="C2558" s="126" t="s">
        <v>378</v>
      </c>
      <c r="D2558" s="126" t="s">
        <v>348</v>
      </c>
      <c r="E2558" s="126">
        <v>15.34</v>
      </c>
      <c r="F2558" s="126">
        <v>9.75</v>
      </c>
      <c r="G2558" s="126">
        <v>6.32</v>
      </c>
      <c r="H2558" s="126">
        <v>2660</v>
      </c>
      <c r="I2558" s="126">
        <v>-26.469000000000001</v>
      </c>
      <c r="J2558" s="126" t="s">
        <v>74</v>
      </c>
      <c r="K2558" s="126">
        <v>74.95</v>
      </c>
      <c r="L2558" s="126">
        <v>15.079750000000001</v>
      </c>
      <c r="M2558" s="126">
        <v>1.5931961736766289</v>
      </c>
      <c r="N2558" s="126">
        <v>14.945066000000001</v>
      </c>
      <c r="O2558" s="126">
        <v>2.508747703088082</v>
      </c>
      <c r="P2558" s="126">
        <v>2907000</v>
      </c>
      <c r="Q2558" s="126">
        <v>2896000</v>
      </c>
      <c r="R2558" s="126">
        <v>1</v>
      </c>
      <c r="S2558" s="126">
        <v>33.24</v>
      </c>
      <c r="T2558" s="126">
        <v>7.0050000000000008</v>
      </c>
      <c r="U2558" s="126">
        <v>17.908799999999999</v>
      </c>
      <c r="V2558" s="126">
        <v>2.4692601932724338</v>
      </c>
      <c r="AC2558" s="126">
        <v>15.65</v>
      </c>
      <c r="AD2558" s="126">
        <v>14.55</v>
      </c>
      <c r="AH2558" s="77">
        <f>IF(AND(M2558&lt;Variables!$G$6,M2558&gt;Variables!$G$5),0,1)</f>
        <v>1</v>
      </c>
      <c r="AI2558" s="77">
        <f t="shared" si="78"/>
        <v>0</v>
      </c>
      <c r="AJ2558" s="77">
        <f>IF(I2558&gt;Variables!$G$7,0,1)</f>
        <v>1</v>
      </c>
      <c r="AK2558" s="77">
        <f>IF(F2558&gt;Variables!$G$8,0,1)</f>
        <v>0</v>
      </c>
      <c r="AL2558" s="77">
        <f>IF(G2558&gt;Variables!$G$9,0,1)</f>
        <v>1</v>
      </c>
      <c r="AM2558" s="77">
        <f>IF(AND(K2558&gt;Variables!$G$10,K2558&lt;Variables!$G$11),0,1)</f>
        <v>1</v>
      </c>
      <c r="AN2558" s="77">
        <f>IF(H2558&lt;Variables!$G$13,1,0)</f>
        <v>0</v>
      </c>
      <c r="AO2558" s="77">
        <f>IF(R2558&lt;Variables!$G$12,0,1)</f>
        <v>0</v>
      </c>
      <c r="AP2558" s="78">
        <f t="shared" si="79"/>
        <v>0</v>
      </c>
      <c r="AQ2558" s="77">
        <f>IF(V2558&lt;Variables!$G$15,1,0)</f>
        <v>1</v>
      </c>
      <c r="AR2558" s="126">
        <v>1</v>
      </c>
      <c r="AS2558" s="126">
        <v>0</v>
      </c>
      <c r="AT2558" s="126">
        <v>0</v>
      </c>
      <c r="AU2558" s="126">
        <v>0</v>
      </c>
      <c r="BA2558" s="126">
        <v>1.78</v>
      </c>
    </row>
    <row r="2559" spans="3:53" ht="14.5" x14ac:dyDescent="0.35">
      <c r="C2559" s="126" t="s">
        <v>378</v>
      </c>
      <c r="D2559" s="126" t="s">
        <v>349</v>
      </c>
      <c r="E2559" s="126">
        <v>110.29</v>
      </c>
      <c r="F2559" s="126">
        <v>6.97</v>
      </c>
      <c r="G2559" s="126">
        <v>4.12</v>
      </c>
      <c r="H2559" s="126">
        <v>9080</v>
      </c>
      <c r="I2559" s="126">
        <v>-0.76900000000000002</v>
      </c>
      <c r="J2559" s="126" t="s">
        <v>74</v>
      </c>
      <c r="K2559" s="126">
        <v>50.17</v>
      </c>
      <c r="L2559" s="126">
        <v>110.14279000000001</v>
      </c>
      <c r="M2559" s="126">
        <v>-0.1523386142660782</v>
      </c>
      <c r="N2559" s="126">
        <v>109.743336</v>
      </c>
      <c r="O2559" s="126">
        <v>0.21109618902051669</v>
      </c>
      <c r="P2559" s="126">
        <v>464816</v>
      </c>
      <c r="Q2559" s="126">
        <v>895052</v>
      </c>
      <c r="R2559" s="126">
        <v>0.52</v>
      </c>
      <c r="S2559" s="126">
        <v>33.24</v>
      </c>
      <c r="T2559" s="126">
        <v>7.0050000000000008</v>
      </c>
      <c r="U2559" s="126">
        <v>17.908799999999999</v>
      </c>
      <c r="V2559" s="126">
        <v>2.3727967961369778</v>
      </c>
      <c r="AC2559" s="126">
        <v>109.97499999999999</v>
      </c>
      <c r="AD2559" s="126">
        <v>108.35</v>
      </c>
      <c r="AH2559" s="77">
        <f>IF(AND(M2559&lt;Variables!$G$6,M2559&gt;Variables!$G$5),0,1)</f>
        <v>1</v>
      </c>
      <c r="AI2559" s="77">
        <f t="shared" si="78"/>
        <v>0</v>
      </c>
      <c r="AJ2559" s="77">
        <f>IF(I2559&gt;Variables!$G$7,0,1)</f>
        <v>1</v>
      </c>
      <c r="AK2559" s="77">
        <f>IF(F2559&gt;Variables!$G$8,0,1)</f>
        <v>1</v>
      </c>
      <c r="AL2559" s="77">
        <f>IF(G2559&gt;Variables!$G$9,0,1)</f>
        <v>1</v>
      </c>
      <c r="AM2559" s="77">
        <f>IF(AND(K2559&gt;Variables!$G$10,K2559&lt;Variables!$G$11),0,1)</f>
        <v>1</v>
      </c>
      <c r="AN2559" s="77">
        <f>IF(H2559&lt;Variables!$G$13,1,0)</f>
        <v>0</v>
      </c>
      <c r="AO2559" s="77">
        <f>IF(R2559&lt;Variables!$G$12,0,1)</f>
        <v>0</v>
      </c>
      <c r="AP2559" s="78">
        <f t="shared" si="79"/>
        <v>0</v>
      </c>
      <c r="AQ2559" s="77">
        <f>IF(V2559&lt;Variables!$G$15,1,0)</f>
        <v>1</v>
      </c>
      <c r="AR2559" s="126">
        <v>0</v>
      </c>
      <c r="AS2559" s="126">
        <v>0</v>
      </c>
      <c r="AT2559" s="126">
        <v>0</v>
      </c>
      <c r="AU2559" s="126">
        <v>1</v>
      </c>
      <c r="BA2559" s="126">
        <v>-1.27</v>
      </c>
    </row>
    <row r="2560" spans="3:53" ht="14.5" x14ac:dyDescent="0.35">
      <c r="C2560" s="126" t="s">
        <v>378</v>
      </c>
      <c r="D2560" s="126" t="s">
        <v>343</v>
      </c>
      <c r="E2560" s="126">
        <v>52.06</v>
      </c>
      <c r="F2560" s="126">
        <v>6.41</v>
      </c>
      <c r="G2560" s="126">
        <v>4.26</v>
      </c>
      <c r="H2560" s="126">
        <v>10730</v>
      </c>
      <c r="I2560" s="126">
        <v>98.024000000000001</v>
      </c>
      <c r="J2560" s="126" t="s">
        <v>75</v>
      </c>
      <c r="K2560" s="126">
        <v>49.43</v>
      </c>
      <c r="L2560" s="126">
        <v>51.928249999999991</v>
      </c>
      <c r="M2560" s="126">
        <v>-1.588730604245215E-2</v>
      </c>
      <c r="N2560" s="126">
        <v>51.920586</v>
      </c>
      <c r="O2560" s="126">
        <v>-1.1286467375357071E-3</v>
      </c>
      <c r="P2560" s="126">
        <v>1682000</v>
      </c>
      <c r="Q2560" s="126">
        <v>1956000</v>
      </c>
      <c r="R2560" s="126">
        <v>0.86</v>
      </c>
      <c r="S2560" s="126">
        <v>33.24</v>
      </c>
      <c r="T2560" s="126">
        <v>7.0050000000000008</v>
      </c>
      <c r="U2560" s="126">
        <v>17.908799999999999</v>
      </c>
      <c r="V2560" s="126">
        <v>2.3614817169093891</v>
      </c>
      <c r="AC2560" s="126">
        <v>52.3</v>
      </c>
      <c r="AD2560" s="126">
        <v>51.19</v>
      </c>
      <c r="AH2560" s="77">
        <f>IF(AND(M2560&lt;Variables!$G$6,M2560&gt;Variables!$G$5),0,1)</f>
        <v>1</v>
      </c>
      <c r="AI2560" s="77">
        <f t="shared" si="78"/>
        <v>0</v>
      </c>
      <c r="AJ2560" s="77">
        <f>IF(I2560&gt;Variables!$G$7,0,1)</f>
        <v>0</v>
      </c>
      <c r="AK2560" s="77">
        <f>IF(F2560&gt;Variables!$G$8,0,1)</f>
        <v>1</v>
      </c>
      <c r="AL2560" s="77">
        <f>IF(G2560&gt;Variables!$G$9,0,1)</f>
        <v>1</v>
      </c>
      <c r="AM2560" s="77">
        <f>IF(AND(K2560&gt;Variables!$G$10,K2560&lt;Variables!$G$11),0,1)</f>
        <v>1</v>
      </c>
      <c r="AN2560" s="77">
        <f>IF(H2560&lt;Variables!$G$13,1,0)</f>
        <v>0</v>
      </c>
      <c r="AO2560" s="77">
        <f>IF(R2560&lt;Variables!$G$12,0,1)</f>
        <v>0</v>
      </c>
      <c r="AP2560" s="78">
        <f t="shared" si="79"/>
        <v>1</v>
      </c>
      <c r="AQ2560" s="77">
        <f>IF(V2560&lt;Variables!$G$15,1,0)</f>
        <v>1</v>
      </c>
      <c r="AR2560" s="126">
        <v>0</v>
      </c>
      <c r="AS2560" s="126">
        <v>0</v>
      </c>
      <c r="AT2560" s="126">
        <v>0</v>
      </c>
      <c r="AU2560" s="126">
        <v>1</v>
      </c>
      <c r="BA2560" s="126">
        <v>-0.74</v>
      </c>
    </row>
    <row r="2561" spans="3:53" ht="14.5" x14ac:dyDescent="0.35">
      <c r="C2561" s="126" t="s">
        <v>380</v>
      </c>
      <c r="D2561" s="126" t="s">
        <v>201</v>
      </c>
      <c r="E2561" s="126">
        <v>40.92</v>
      </c>
      <c r="F2561" s="126">
        <v>8.2799999999999994</v>
      </c>
      <c r="G2561" s="126">
        <v>3.5</v>
      </c>
      <c r="H2561" s="126">
        <v>-99999</v>
      </c>
      <c r="I2561" s="126">
        <v>306.21800000000002</v>
      </c>
      <c r="J2561" s="126" t="s">
        <v>75</v>
      </c>
      <c r="K2561" s="126">
        <v>64.459999999999994</v>
      </c>
      <c r="L2561" s="126">
        <v>40.644500000000001</v>
      </c>
      <c r="M2561" s="126">
        <v>0.38258558968617262</v>
      </c>
      <c r="N2561" s="126">
        <v>40.12088163265306</v>
      </c>
      <c r="O2561" s="126">
        <v>1.6926805686000319</v>
      </c>
      <c r="P2561" s="126">
        <v>612009</v>
      </c>
      <c r="Q2561" s="126">
        <v>2251000</v>
      </c>
      <c r="R2561" s="126">
        <v>0.27</v>
      </c>
      <c r="S2561" s="126">
        <v>32.624000000000002</v>
      </c>
      <c r="T2561" s="126">
        <v>6.8659999999999997</v>
      </c>
      <c r="U2561" s="126">
        <v>17.5916</v>
      </c>
      <c r="V2561" s="126">
        <v>2.4908814168017819</v>
      </c>
      <c r="AC2561" s="126">
        <v>41.93</v>
      </c>
      <c r="AD2561" s="126">
        <v>35.82</v>
      </c>
      <c r="AH2561" s="77">
        <f>IF(AND(M2561&lt;Variables!$G$6,M2561&gt;Variables!$G$5),0,1)</f>
        <v>1</v>
      </c>
      <c r="AI2561" s="77">
        <f t="shared" si="78"/>
        <v>0</v>
      </c>
      <c r="AJ2561" s="77">
        <f>IF(I2561&gt;Variables!$G$7,0,1)</f>
        <v>0</v>
      </c>
      <c r="AK2561" s="77">
        <f>IF(F2561&gt;Variables!$G$8,0,1)</f>
        <v>1</v>
      </c>
      <c r="AL2561" s="77">
        <f>IF(G2561&gt;Variables!$G$9,0,1)</f>
        <v>1</v>
      </c>
      <c r="AM2561" s="77">
        <f>IF(AND(K2561&gt;Variables!$G$10,K2561&lt;Variables!$G$11),0,1)</f>
        <v>0</v>
      </c>
      <c r="AN2561" s="77">
        <f>IF(H2561&lt;Variables!$G$13,1,0)</f>
        <v>1</v>
      </c>
      <c r="AO2561" s="77">
        <f>IF(R2561&lt;Variables!$G$12,0,1)</f>
        <v>0</v>
      </c>
      <c r="AP2561" s="78">
        <f t="shared" si="79"/>
        <v>1</v>
      </c>
      <c r="AQ2561" s="77">
        <f>IF(V2561&lt;Variables!$G$15,1,0)</f>
        <v>1</v>
      </c>
      <c r="AR2561" s="126">
        <v>1</v>
      </c>
      <c r="AS2561" s="126">
        <v>0</v>
      </c>
      <c r="AT2561" s="126">
        <v>0</v>
      </c>
      <c r="AU2561" s="126">
        <v>0</v>
      </c>
      <c r="BA2561" s="126">
        <v>2</v>
      </c>
    </row>
    <row r="2562" spans="3:53" ht="14.5" x14ac:dyDescent="0.35">
      <c r="C2562" s="126" t="s">
        <v>380</v>
      </c>
      <c r="D2562" s="126" t="s">
        <v>172</v>
      </c>
      <c r="E2562" s="126">
        <v>58.02</v>
      </c>
      <c r="F2562" s="126">
        <v>8.39</v>
      </c>
      <c r="G2562" s="126">
        <v>6.46</v>
      </c>
      <c r="H2562" s="126">
        <v>7410</v>
      </c>
      <c r="I2562" s="126">
        <v>143079.23499999999</v>
      </c>
      <c r="J2562" s="126" t="s">
        <v>75</v>
      </c>
      <c r="K2562" s="126">
        <v>57.76</v>
      </c>
      <c r="L2562" s="126">
        <v>57.439168421052628</v>
      </c>
      <c r="M2562" s="126">
        <v>1.0286214010208661</v>
      </c>
      <c r="N2562" s="126">
        <v>57.585147916666664</v>
      </c>
      <c r="O2562" s="126">
        <v>0.77251183582457317</v>
      </c>
      <c r="P2562" s="126">
        <v>545729</v>
      </c>
      <c r="Q2562" s="126">
        <v>1245000</v>
      </c>
      <c r="R2562" s="126">
        <v>0.44</v>
      </c>
      <c r="S2562" s="126">
        <v>32.624000000000002</v>
      </c>
      <c r="T2562" s="126">
        <v>6.8659999999999997</v>
      </c>
      <c r="U2562" s="126">
        <v>17.5916</v>
      </c>
      <c r="V2562" s="126">
        <v>2.397597132789747</v>
      </c>
      <c r="AC2562" s="126">
        <v>58.17</v>
      </c>
      <c r="AD2562" s="126">
        <v>54.424999999999997</v>
      </c>
      <c r="AH2562" s="77">
        <f>IF(AND(M2562&lt;Variables!$G$6,M2562&gt;Variables!$G$5),0,1)</f>
        <v>1</v>
      </c>
      <c r="AI2562" s="77">
        <f t="shared" si="78"/>
        <v>1</v>
      </c>
      <c r="AJ2562" s="77">
        <f>IF(I2562&gt;Variables!$G$7,0,1)</f>
        <v>0</v>
      </c>
      <c r="AK2562" s="77">
        <f>IF(F2562&gt;Variables!$G$8,0,1)</f>
        <v>1</v>
      </c>
      <c r="AL2562" s="77">
        <f>IF(G2562&gt;Variables!$G$9,0,1)</f>
        <v>1</v>
      </c>
      <c r="AM2562" s="77">
        <f>IF(AND(K2562&gt;Variables!$G$10,K2562&lt;Variables!$G$11),0,1)</f>
        <v>1</v>
      </c>
      <c r="AN2562" s="77">
        <f>IF(H2562&lt;Variables!$G$13,1,0)</f>
        <v>0</v>
      </c>
      <c r="AO2562" s="77">
        <f>IF(R2562&lt;Variables!$G$12,0,1)</f>
        <v>0</v>
      </c>
      <c r="AP2562" s="78">
        <f t="shared" si="79"/>
        <v>1</v>
      </c>
      <c r="AQ2562" s="77">
        <f>IF(V2562&lt;Variables!$G$15,1,0)</f>
        <v>1</v>
      </c>
      <c r="AR2562" s="126">
        <v>0</v>
      </c>
      <c r="AS2562" s="126">
        <v>0</v>
      </c>
      <c r="AT2562" s="126">
        <v>1</v>
      </c>
      <c r="AU2562" s="126">
        <v>0</v>
      </c>
      <c r="BA2562" s="126">
        <v>-1.2</v>
      </c>
    </row>
    <row r="2563" spans="3:53" ht="14.5" x14ac:dyDescent="0.35">
      <c r="C2563" s="126" t="s">
        <v>380</v>
      </c>
      <c r="D2563" s="126" t="s">
        <v>189</v>
      </c>
      <c r="E2563" s="126">
        <v>31.71</v>
      </c>
      <c r="F2563" s="126">
        <v>8.6199999999999992</v>
      </c>
      <c r="G2563" s="126">
        <v>7.46</v>
      </c>
      <c r="H2563" s="126">
        <v>-99999</v>
      </c>
      <c r="I2563" s="126">
        <v>-99999</v>
      </c>
      <c r="J2563" s="126" t="s">
        <v>75</v>
      </c>
      <c r="K2563" s="126">
        <v>33.57</v>
      </c>
      <c r="L2563" s="126">
        <v>31.945478947368422</v>
      </c>
      <c r="M2563" s="126">
        <v>-1.300587629482532</v>
      </c>
      <c r="N2563" s="126">
        <v>32.328445833333333</v>
      </c>
      <c r="O2563" s="126">
        <v>-2.469793436559415</v>
      </c>
      <c r="P2563" s="126">
        <v>631636</v>
      </c>
      <c r="Q2563" s="126">
        <v>2252000</v>
      </c>
      <c r="R2563" s="126">
        <v>0.28000000000000003</v>
      </c>
      <c r="S2563" s="126">
        <v>32.624000000000002</v>
      </c>
      <c r="T2563" s="126">
        <v>6.8659999999999997</v>
      </c>
      <c r="U2563" s="126">
        <v>17.5916</v>
      </c>
      <c r="V2563" s="126">
        <v>2.168887803441621</v>
      </c>
      <c r="AC2563" s="126">
        <v>31.7699</v>
      </c>
      <c r="AD2563" s="126">
        <v>29.51</v>
      </c>
      <c r="AH2563" s="77">
        <f>IF(AND(M2563&lt;Variables!$G$6,M2563&gt;Variables!$G$5),0,1)</f>
        <v>0</v>
      </c>
      <c r="AI2563" s="77">
        <f t="shared" ref="AI2563:AI2626" si="80">IF(L2563&gt;N2563,0,1)</f>
        <v>1</v>
      </c>
      <c r="AJ2563" s="77">
        <f>IF(I2563&gt;Variables!$G$7,0,1)</f>
        <v>1</v>
      </c>
      <c r="AK2563" s="77">
        <f>IF(F2563&gt;Variables!$G$8,0,1)</f>
        <v>1</v>
      </c>
      <c r="AL2563" s="77">
        <f>IF(G2563&gt;Variables!$G$9,0,1)</f>
        <v>1</v>
      </c>
      <c r="AM2563" s="77">
        <f>IF(AND(K2563&gt;Variables!$G$10,K2563&lt;Variables!$G$11),0,1)</f>
        <v>1</v>
      </c>
      <c r="AN2563" s="77">
        <f>IF(H2563&lt;Variables!$G$13,1,0)</f>
        <v>1</v>
      </c>
      <c r="AO2563" s="77">
        <f>IF(R2563&lt;Variables!$G$12,0,1)</f>
        <v>0</v>
      </c>
      <c r="AP2563" s="78">
        <f t="shared" ref="AP2563:AP2626" si="81">IF(J2563="Pass", 0,1)</f>
        <v>1</v>
      </c>
      <c r="AQ2563" s="77">
        <f>IF(V2563&lt;Variables!$G$15,1,0)</f>
        <v>1</v>
      </c>
      <c r="AR2563" s="126">
        <v>0</v>
      </c>
      <c r="AS2563" s="126">
        <v>0</v>
      </c>
      <c r="AT2563" s="126">
        <v>1</v>
      </c>
      <c r="AU2563" s="126">
        <v>0</v>
      </c>
      <c r="BA2563" s="126">
        <v>-2.02</v>
      </c>
    </row>
    <row r="2564" spans="3:53" ht="14.5" x14ac:dyDescent="0.35">
      <c r="C2564" s="126" t="s">
        <v>380</v>
      </c>
      <c r="D2564" s="126" t="s">
        <v>130</v>
      </c>
      <c r="E2564" s="126">
        <v>15.44</v>
      </c>
      <c r="F2564" s="126">
        <v>8.77</v>
      </c>
      <c r="G2564" s="126">
        <v>5.99</v>
      </c>
      <c r="H2564" s="126">
        <v>2590</v>
      </c>
      <c r="I2564" s="126">
        <v>452.72800000000001</v>
      </c>
      <c r="J2564" s="126" t="s">
        <v>75</v>
      </c>
      <c r="K2564" s="126">
        <v>54.18</v>
      </c>
      <c r="L2564" s="126">
        <v>15.38473684210526</v>
      </c>
      <c r="M2564" s="126">
        <v>3.4210256234817861E-2</v>
      </c>
      <c r="N2564" s="126">
        <v>15.34579166666667</v>
      </c>
      <c r="O2564" s="126">
        <v>0.28808115145576008</v>
      </c>
      <c r="P2564" s="126">
        <v>504986</v>
      </c>
      <c r="Q2564" s="126">
        <v>1389000</v>
      </c>
      <c r="R2564" s="126">
        <v>0.36</v>
      </c>
      <c r="S2564" s="126">
        <v>32.624000000000002</v>
      </c>
      <c r="T2564" s="126">
        <v>6.8659999999999997</v>
      </c>
      <c r="U2564" s="126">
        <v>17.5916</v>
      </c>
      <c r="V2564" s="126">
        <v>2.4090023525982689</v>
      </c>
      <c r="AC2564" s="126">
        <v>15.9</v>
      </c>
      <c r="AD2564" s="126">
        <v>15.37</v>
      </c>
      <c r="AH2564" s="77">
        <f>IF(AND(M2564&lt;Variables!$G$6,M2564&gt;Variables!$G$5),0,1)</f>
        <v>1</v>
      </c>
      <c r="AI2564" s="77">
        <f t="shared" si="80"/>
        <v>0</v>
      </c>
      <c r="AJ2564" s="77">
        <f>IF(I2564&gt;Variables!$G$7,0,1)</f>
        <v>0</v>
      </c>
      <c r="AK2564" s="77">
        <f>IF(F2564&gt;Variables!$G$8,0,1)</f>
        <v>1</v>
      </c>
      <c r="AL2564" s="77">
        <f>IF(G2564&gt;Variables!$G$9,0,1)</f>
        <v>1</v>
      </c>
      <c r="AM2564" s="77">
        <f>IF(AND(K2564&gt;Variables!$G$10,K2564&lt;Variables!$G$11),0,1)</f>
        <v>1</v>
      </c>
      <c r="AN2564" s="77">
        <f>IF(H2564&lt;Variables!$G$13,1,0)</f>
        <v>0</v>
      </c>
      <c r="AO2564" s="77">
        <f>IF(R2564&lt;Variables!$G$12,0,1)</f>
        <v>0</v>
      </c>
      <c r="AP2564" s="78">
        <f t="shared" si="81"/>
        <v>1</v>
      </c>
      <c r="AQ2564" s="77">
        <f>IF(V2564&lt;Variables!$G$15,1,0)</f>
        <v>1</v>
      </c>
      <c r="AR2564" s="126">
        <v>1</v>
      </c>
      <c r="AS2564" s="126">
        <v>0</v>
      </c>
      <c r="AT2564" s="126">
        <v>0</v>
      </c>
      <c r="AU2564" s="126">
        <v>0</v>
      </c>
      <c r="BA2564" s="126">
        <v>1.1399999999999999</v>
      </c>
    </row>
    <row r="2565" spans="3:53" ht="14.5" x14ac:dyDescent="0.35">
      <c r="C2565" s="126" t="s">
        <v>380</v>
      </c>
      <c r="D2565" s="126" t="s">
        <v>194</v>
      </c>
      <c r="E2565" s="126">
        <v>8.4700000000000006</v>
      </c>
      <c r="F2565" s="126">
        <v>32.85</v>
      </c>
      <c r="G2565" s="126">
        <v>-5.48</v>
      </c>
      <c r="H2565" s="126">
        <v>784.63</v>
      </c>
      <c r="I2565" s="126">
        <v>2675.9070000000002</v>
      </c>
      <c r="J2565" s="126" t="s">
        <v>75</v>
      </c>
      <c r="K2565" s="126">
        <v>47</v>
      </c>
      <c r="L2565" s="126">
        <v>8.4193350000000002</v>
      </c>
      <c r="M2565" s="126">
        <v>-8.3557668153127582E-2</v>
      </c>
      <c r="N2565" s="126">
        <v>8.583418</v>
      </c>
      <c r="O2565" s="126">
        <v>-1.9935881020824091</v>
      </c>
      <c r="P2565" s="126">
        <v>196260000</v>
      </c>
      <c r="Q2565" s="126">
        <v>29450000</v>
      </c>
      <c r="R2565" s="126">
        <v>6.66</v>
      </c>
      <c r="S2565" s="126">
        <v>32.624000000000002</v>
      </c>
      <c r="T2565" s="126">
        <v>6.8659999999999997</v>
      </c>
      <c r="U2565" s="126">
        <v>17.5916</v>
      </c>
      <c r="V2565" s="126">
        <v>2.337368555735102</v>
      </c>
      <c r="AC2565" s="126">
        <v>10.199999999999999</v>
      </c>
      <c r="AD2565" s="126">
        <v>8.3000000000000007</v>
      </c>
      <c r="AH2565" s="77">
        <f>IF(AND(M2565&lt;Variables!$G$6,M2565&gt;Variables!$G$5),0,1)</f>
        <v>1</v>
      </c>
      <c r="AI2565" s="77">
        <f t="shared" si="80"/>
        <v>1</v>
      </c>
      <c r="AJ2565" s="77">
        <f>IF(I2565&gt;Variables!$G$7,0,1)</f>
        <v>0</v>
      </c>
      <c r="AK2565" s="77">
        <f>IF(F2565&gt;Variables!$G$8,0,1)</f>
        <v>0</v>
      </c>
      <c r="AL2565" s="77">
        <f>IF(G2565&gt;Variables!$G$9,0,1)</f>
        <v>1</v>
      </c>
      <c r="AM2565" s="77">
        <f>IF(AND(K2565&gt;Variables!$G$10,K2565&lt;Variables!$G$11),0,1)</f>
        <v>1</v>
      </c>
      <c r="AN2565" s="77">
        <f>IF(H2565&lt;Variables!$G$13,1,0)</f>
        <v>1</v>
      </c>
      <c r="AO2565" s="77">
        <f>IF(R2565&lt;Variables!$G$12,0,1)</f>
        <v>1</v>
      </c>
      <c r="AP2565" s="78">
        <f t="shared" si="81"/>
        <v>1</v>
      </c>
      <c r="AQ2565" s="77">
        <f>IF(V2565&lt;Variables!$G$15,1,0)</f>
        <v>1</v>
      </c>
      <c r="AR2565" s="126">
        <v>1</v>
      </c>
      <c r="AS2565" s="126">
        <v>0</v>
      </c>
      <c r="AT2565" s="126">
        <v>0</v>
      </c>
      <c r="AU2565" s="126">
        <v>0</v>
      </c>
      <c r="BA2565" s="126">
        <v>2</v>
      </c>
    </row>
    <row r="2566" spans="3:53" ht="14.5" x14ac:dyDescent="0.35">
      <c r="C2566" s="126" t="s">
        <v>380</v>
      </c>
      <c r="D2566" s="126" t="s">
        <v>120</v>
      </c>
      <c r="E2566" s="126">
        <v>13.02</v>
      </c>
      <c r="F2566" s="126">
        <v>13.42</v>
      </c>
      <c r="G2566" s="126">
        <v>7.87</v>
      </c>
      <c r="H2566" s="126">
        <v>6950</v>
      </c>
      <c r="I2566" s="126">
        <v>-51.271999999999998</v>
      </c>
      <c r="J2566" s="126" t="s">
        <v>75</v>
      </c>
      <c r="K2566" s="126">
        <v>62.06</v>
      </c>
      <c r="L2566" s="126">
        <v>12.770695</v>
      </c>
      <c r="M2566" s="126">
        <v>1.482339058289317</v>
      </c>
      <c r="N2566" s="126">
        <v>12.664137999999999</v>
      </c>
      <c r="O2566" s="126">
        <v>2.3362190146696089</v>
      </c>
      <c r="P2566" s="126">
        <v>115211000</v>
      </c>
      <c r="Q2566" s="126">
        <v>30149000</v>
      </c>
      <c r="R2566" s="126">
        <v>3.82</v>
      </c>
      <c r="S2566" s="126">
        <v>32.624000000000002</v>
      </c>
      <c r="T2566" s="126">
        <v>6.8659999999999997</v>
      </c>
      <c r="U2566" s="126">
        <v>17.5916</v>
      </c>
      <c r="V2566" s="126">
        <v>2.4017719823683832</v>
      </c>
      <c r="AC2566" s="126">
        <v>13.96</v>
      </c>
      <c r="AD2566" s="126">
        <v>12.82</v>
      </c>
      <c r="AH2566" s="77">
        <f>IF(AND(M2566&lt;Variables!$G$6,M2566&gt;Variables!$G$5),0,1)</f>
        <v>1</v>
      </c>
      <c r="AI2566" s="77">
        <f t="shared" si="80"/>
        <v>0</v>
      </c>
      <c r="AJ2566" s="77">
        <f>IF(I2566&gt;Variables!$G$7,0,1)</f>
        <v>1</v>
      </c>
      <c r="AK2566" s="77">
        <f>IF(F2566&gt;Variables!$G$8,0,1)</f>
        <v>0</v>
      </c>
      <c r="AL2566" s="77">
        <f>IF(G2566&gt;Variables!$G$9,0,1)</f>
        <v>1</v>
      </c>
      <c r="AM2566" s="77">
        <f>IF(AND(K2566&gt;Variables!$G$10,K2566&lt;Variables!$G$11),0,1)</f>
        <v>0</v>
      </c>
      <c r="AN2566" s="77">
        <f>IF(H2566&lt;Variables!$G$13,1,0)</f>
        <v>0</v>
      </c>
      <c r="AO2566" s="77">
        <f>IF(R2566&lt;Variables!$G$12,0,1)</f>
        <v>1</v>
      </c>
      <c r="AP2566" s="78">
        <f t="shared" si="81"/>
        <v>1</v>
      </c>
      <c r="AQ2566" s="77">
        <f>IF(V2566&lt;Variables!$G$15,1,0)</f>
        <v>1</v>
      </c>
      <c r="AR2566" s="126">
        <v>1</v>
      </c>
      <c r="AS2566" s="126">
        <v>0</v>
      </c>
      <c r="AT2566" s="126">
        <v>0</v>
      </c>
      <c r="AU2566" s="126">
        <v>0</v>
      </c>
      <c r="BA2566" s="126">
        <v>2</v>
      </c>
    </row>
    <row r="2567" spans="3:53" ht="14.5" x14ac:dyDescent="0.35">
      <c r="C2567" s="126" t="s">
        <v>380</v>
      </c>
      <c r="D2567" s="126" t="s">
        <v>354</v>
      </c>
      <c r="E2567" s="126">
        <v>9.0500000000000007</v>
      </c>
      <c r="F2567" s="126">
        <v>18.84</v>
      </c>
      <c r="G2567" s="126">
        <v>16.29</v>
      </c>
      <c r="H2567" s="126">
        <v>-99999</v>
      </c>
      <c r="I2567" s="126">
        <v>-62.109000000000002</v>
      </c>
      <c r="J2567" s="126" t="s">
        <v>75</v>
      </c>
      <c r="K2567" s="126">
        <v>57.23</v>
      </c>
      <c r="L2567" s="126">
        <v>9.0482857142857149</v>
      </c>
      <c r="M2567" s="126">
        <v>1.787236729925165</v>
      </c>
      <c r="N2567" s="126">
        <v>9.0413399999999999</v>
      </c>
      <c r="O2567" s="126">
        <v>1.8654314515326369</v>
      </c>
      <c r="P2567" s="126">
        <v>11660</v>
      </c>
      <c r="Q2567" s="126">
        <v>9370</v>
      </c>
      <c r="R2567" s="126">
        <v>1.24</v>
      </c>
      <c r="S2567" s="126">
        <v>32.624000000000002</v>
      </c>
      <c r="T2567" s="126">
        <v>6.8659999999999997</v>
      </c>
      <c r="U2567" s="126">
        <v>17.5916</v>
      </c>
      <c r="V2567" s="126">
        <v>2.3581167131642928</v>
      </c>
      <c r="AC2567" s="126">
        <v>10.32</v>
      </c>
      <c r="AD2567" s="126">
        <v>9.01</v>
      </c>
      <c r="AH2567" s="77">
        <f>IF(AND(M2567&lt;Variables!$G$6,M2567&gt;Variables!$G$5),0,1)</f>
        <v>1</v>
      </c>
      <c r="AI2567" s="77">
        <f t="shared" si="80"/>
        <v>0</v>
      </c>
      <c r="AJ2567" s="77">
        <f>IF(I2567&gt;Variables!$G$7,0,1)</f>
        <v>1</v>
      </c>
      <c r="AK2567" s="77">
        <f>IF(F2567&gt;Variables!$G$8,0,1)</f>
        <v>0</v>
      </c>
      <c r="AL2567" s="77">
        <f>IF(G2567&gt;Variables!$G$9,0,1)</f>
        <v>0</v>
      </c>
      <c r="AM2567" s="77">
        <f>IF(AND(K2567&gt;Variables!$G$10,K2567&lt;Variables!$G$11),0,1)</f>
        <v>1</v>
      </c>
      <c r="AN2567" s="77">
        <f>IF(H2567&lt;Variables!$G$13,1,0)</f>
        <v>1</v>
      </c>
      <c r="AO2567" s="77">
        <f>IF(R2567&lt;Variables!$G$12,0,1)</f>
        <v>0</v>
      </c>
      <c r="AP2567" s="78">
        <f t="shared" si="81"/>
        <v>1</v>
      </c>
      <c r="AQ2567" s="77">
        <f>IF(V2567&lt;Variables!$G$15,1,0)</f>
        <v>1</v>
      </c>
      <c r="AR2567" s="126">
        <v>1</v>
      </c>
      <c r="AS2567" s="126">
        <v>0</v>
      </c>
      <c r="AT2567" s="126">
        <v>0</v>
      </c>
      <c r="AU2567" s="126">
        <v>0</v>
      </c>
      <c r="BA2567" s="126">
        <v>2</v>
      </c>
    </row>
    <row r="2568" spans="3:53" ht="14.5" x14ac:dyDescent="0.35">
      <c r="C2568" s="126" t="s">
        <v>380</v>
      </c>
      <c r="D2568" s="126" t="s">
        <v>163</v>
      </c>
      <c r="E2568" s="126">
        <v>4.04</v>
      </c>
      <c r="F2568" s="126">
        <v>20.170000000000002</v>
      </c>
      <c r="G2568" s="126">
        <v>16.55</v>
      </c>
      <c r="H2568" s="126">
        <v>358.91</v>
      </c>
      <c r="I2568" s="126">
        <v>-75.052999999999997</v>
      </c>
      <c r="J2568" s="126" t="s">
        <v>75</v>
      </c>
      <c r="K2568" s="126">
        <v>58.4</v>
      </c>
      <c r="L2568" s="126">
        <v>3.9790450000000002</v>
      </c>
      <c r="M2568" s="126">
        <v>0.75784516133895719</v>
      </c>
      <c r="N2568" s="126">
        <v>3.893456</v>
      </c>
      <c r="O2568" s="126">
        <v>2.972783049301182</v>
      </c>
      <c r="P2568" s="126">
        <v>18080000</v>
      </c>
      <c r="Q2568" s="126">
        <v>20560000</v>
      </c>
      <c r="R2568" s="126">
        <v>0.88</v>
      </c>
      <c r="S2568" s="126">
        <v>32.624000000000002</v>
      </c>
      <c r="T2568" s="126">
        <v>6.8659999999999997</v>
      </c>
      <c r="U2568" s="126">
        <v>17.5916</v>
      </c>
      <c r="V2568" s="126">
        <v>2.4159353084672328</v>
      </c>
      <c r="AC2568" s="126">
        <v>4.09</v>
      </c>
      <c r="AD2568" s="126">
        <v>3.69</v>
      </c>
      <c r="AH2568" s="77">
        <f>IF(AND(M2568&lt;Variables!$G$6,M2568&gt;Variables!$G$5),0,1)</f>
        <v>1</v>
      </c>
      <c r="AI2568" s="77">
        <f t="shared" si="80"/>
        <v>0</v>
      </c>
      <c r="AJ2568" s="77">
        <f>IF(I2568&gt;Variables!$G$7,0,1)</f>
        <v>1</v>
      </c>
      <c r="AK2568" s="77">
        <f>IF(F2568&gt;Variables!$G$8,0,1)</f>
        <v>0</v>
      </c>
      <c r="AL2568" s="77">
        <f>IF(G2568&gt;Variables!$G$9,0,1)</f>
        <v>0</v>
      </c>
      <c r="AM2568" s="77">
        <f>IF(AND(K2568&gt;Variables!$G$10,K2568&lt;Variables!$G$11),0,1)</f>
        <v>1</v>
      </c>
      <c r="AN2568" s="77">
        <f>IF(H2568&lt;Variables!$G$13,1,0)</f>
        <v>1</v>
      </c>
      <c r="AO2568" s="77">
        <f>IF(R2568&lt;Variables!$G$12,0,1)</f>
        <v>0</v>
      </c>
      <c r="AP2568" s="78">
        <f t="shared" si="81"/>
        <v>1</v>
      </c>
      <c r="AQ2568" s="77">
        <f>IF(V2568&lt;Variables!$G$15,1,0)</f>
        <v>1</v>
      </c>
      <c r="AR2568" s="126">
        <v>0</v>
      </c>
      <c r="AS2568" s="126">
        <v>0</v>
      </c>
      <c r="AT2568" s="126">
        <v>1</v>
      </c>
      <c r="AU2568" s="126">
        <v>0</v>
      </c>
      <c r="BA2568" s="126">
        <v>-2.25</v>
      </c>
    </row>
    <row r="2569" spans="3:53" ht="14.5" x14ac:dyDescent="0.35">
      <c r="C2569" s="126" t="s">
        <v>380</v>
      </c>
      <c r="D2569" s="126" t="s">
        <v>277</v>
      </c>
      <c r="E2569" s="126">
        <v>23</v>
      </c>
      <c r="F2569" s="126">
        <v>7.83</v>
      </c>
      <c r="G2569" s="126">
        <v>4.05</v>
      </c>
      <c r="H2569" s="126">
        <v>2160</v>
      </c>
      <c r="I2569" s="126">
        <v>-2.6579999999999999</v>
      </c>
      <c r="J2569" s="126" t="s">
        <v>75</v>
      </c>
      <c r="K2569" s="126">
        <v>47.69</v>
      </c>
      <c r="L2569" s="126">
        <v>23.049340000000001</v>
      </c>
      <c r="M2569" s="126">
        <v>-0.27914031377905568</v>
      </c>
      <c r="N2569" s="126">
        <v>22.997043999999999</v>
      </c>
      <c r="O2569" s="126">
        <v>-5.2371948325167138E-2</v>
      </c>
      <c r="P2569" s="126">
        <v>1152000</v>
      </c>
      <c r="Q2569" s="126">
        <v>2482000</v>
      </c>
      <c r="R2569" s="126">
        <v>0.46</v>
      </c>
      <c r="S2569" s="126">
        <v>32.624000000000002</v>
      </c>
      <c r="T2569" s="126">
        <v>6.8659999999999997</v>
      </c>
      <c r="U2569" s="126">
        <v>17.5916</v>
      </c>
      <c r="V2569" s="126">
        <v>2.348463824965747</v>
      </c>
      <c r="AC2569" s="126">
        <v>23.67</v>
      </c>
      <c r="AD2569" s="126">
        <v>22.73</v>
      </c>
      <c r="AH2569" s="77">
        <f>IF(AND(M2569&lt;Variables!$G$6,M2569&gt;Variables!$G$5),0,1)</f>
        <v>1</v>
      </c>
      <c r="AI2569" s="77">
        <f t="shared" si="80"/>
        <v>0</v>
      </c>
      <c r="AJ2569" s="77">
        <f>IF(I2569&gt;Variables!$G$7,0,1)</f>
        <v>1</v>
      </c>
      <c r="AK2569" s="77">
        <f>IF(F2569&gt;Variables!$G$8,0,1)</f>
        <v>1</v>
      </c>
      <c r="AL2569" s="77">
        <f>IF(G2569&gt;Variables!$G$9,0,1)</f>
        <v>1</v>
      </c>
      <c r="AM2569" s="77">
        <f>IF(AND(K2569&gt;Variables!$G$10,K2569&lt;Variables!$G$11),0,1)</f>
        <v>1</v>
      </c>
      <c r="AN2569" s="77">
        <f>IF(H2569&lt;Variables!$G$13,1,0)</f>
        <v>0</v>
      </c>
      <c r="AO2569" s="77">
        <f>IF(R2569&lt;Variables!$G$12,0,1)</f>
        <v>0</v>
      </c>
      <c r="AP2569" s="78">
        <f t="shared" si="81"/>
        <v>1</v>
      </c>
      <c r="AQ2569" s="77">
        <f>IF(V2569&lt;Variables!$G$15,1,0)</f>
        <v>1</v>
      </c>
      <c r="AR2569" s="126">
        <v>1</v>
      </c>
      <c r="AS2569" s="126">
        <v>0</v>
      </c>
      <c r="AT2569" s="126">
        <v>0</v>
      </c>
      <c r="AU2569" s="126">
        <v>0</v>
      </c>
      <c r="BA2569" s="126">
        <v>1</v>
      </c>
    </row>
    <row r="2570" spans="3:53" ht="14.5" x14ac:dyDescent="0.35">
      <c r="C2570" s="126" t="s">
        <v>380</v>
      </c>
      <c r="D2570" s="126" t="s">
        <v>342</v>
      </c>
      <c r="E2570" s="126">
        <v>6.83</v>
      </c>
      <c r="F2570" s="126">
        <v>33.200000000000003</v>
      </c>
      <c r="G2570" s="126">
        <v>-8.39</v>
      </c>
      <c r="H2570" s="126">
        <v>43.4</v>
      </c>
      <c r="I2570" s="126">
        <v>-66.02</v>
      </c>
      <c r="J2570" s="126" t="s">
        <v>75</v>
      </c>
      <c r="K2570" s="126">
        <v>55.43</v>
      </c>
      <c r="L2570" s="126">
        <v>6.6909150000000004</v>
      </c>
      <c r="M2570" s="126">
        <v>1.1834704222068391</v>
      </c>
      <c r="N2570" s="126">
        <v>6.7115220000000004</v>
      </c>
      <c r="O2570" s="126">
        <v>0.87279755620261223</v>
      </c>
      <c r="P2570" s="126">
        <v>52460000</v>
      </c>
      <c r="Q2570" s="126">
        <v>3560000</v>
      </c>
      <c r="R2570" s="126">
        <v>14.74</v>
      </c>
      <c r="S2570" s="126">
        <v>32.624000000000002</v>
      </c>
      <c r="T2570" s="126">
        <v>6.8659999999999997</v>
      </c>
      <c r="U2570" s="126">
        <v>17.5916</v>
      </c>
      <c r="V2570" s="126">
        <v>2.373925575216842</v>
      </c>
      <c r="AC2570" s="126">
        <v>7.3</v>
      </c>
      <c r="AD2570" s="126">
        <v>6</v>
      </c>
      <c r="AH2570" s="77">
        <f>IF(AND(M2570&lt;Variables!$G$6,M2570&gt;Variables!$G$5),0,1)</f>
        <v>1</v>
      </c>
      <c r="AI2570" s="77">
        <f t="shared" si="80"/>
        <v>1</v>
      </c>
      <c r="AJ2570" s="77">
        <f>IF(I2570&gt;Variables!$G$7,0,1)</f>
        <v>1</v>
      </c>
      <c r="AK2570" s="77">
        <f>IF(F2570&gt;Variables!$G$8,0,1)</f>
        <v>0</v>
      </c>
      <c r="AL2570" s="77">
        <f>IF(G2570&gt;Variables!$G$9,0,1)</f>
        <v>1</v>
      </c>
      <c r="AM2570" s="77">
        <f>IF(AND(K2570&gt;Variables!$G$10,K2570&lt;Variables!$G$11),0,1)</f>
        <v>1</v>
      </c>
      <c r="AN2570" s="77">
        <f>IF(H2570&lt;Variables!$G$13,1,0)</f>
        <v>1</v>
      </c>
      <c r="AO2570" s="77">
        <f>IF(R2570&lt;Variables!$G$12,0,1)</f>
        <v>1</v>
      </c>
      <c r="AP2570" s="78">
        <f t="shared" si="81"/>
        <v>1</v>
      </c>
      <c r="AQ2570" s="77">
        <f>IF(V2570&lt;Variables!$G$15,1,0)</f>
        <v>1</v>
      </c>
      <c r="AR2570" s="126">
        <v>1</v>
      </c>
      <c r="AS2570" s="126">
        <v>0</v>
      </c>
      <c r="AT2570" s="126">
        <v>0</v>
      </c>
      <c r="AU2570" s="126">
        <v>0</v>
      </c>
      <c r="BA2570" s="126">
        <v>2</v>
      </c>
    </row>
    <row r="2571" spans="3:53" ht="14.5" x14ac:dyDescent="0.35">
      <c r="C2571" s="126" t="s">
        <v>380</v>
      </c>
      <c r="D2571" s="126" t="s">
        <v>183</v>
      </c>
      <c r="E2571" s="126">
        <v>40.6</v>
      </c>
      <c r="F2571" s="126">
        <v>9.89</v>
      </c>
      <c r="G2571" s="126">
        <v>8.65</v>
      </c>
      <c r="H2571" s="126">
        <v>5850</v>
      </c>
      <c r="I2571" s="126">
        <v>1306.0830000000001</v>
      </c>
      <c r="J2571" s="126" t="s">
        <v>75</v>
      </c>
      <c r="K2571" s="126">
        <v>71.52</v>
      </c>
      <c r="L2571" s="126">
        <v>39.817895000000007</v>
      </c>
      <c r="M2571" s="126">
        <v>1.3112320478016131</v>
      </c>
      <c r="N2571" s="126">
        <v>39.321665999999993</v>
      </c>
      <c r="O2571" s="126">
        <v>2.5897529367143548</v>
      </c>
      <c r="P2571" s="126">
        <v>997161</v>
      </c>
      <c r="Q2571" s="126">
        <v>2201000</v>
      </c>
      <c r="R2571" s="126">
        <v>0.45</v>
      </c>
      <c r="S2571" s="126">
        <v>32.624000000000002</v>
      </c>
      <c r="T2571" s="126">
        <v>6.8659999999999997</v>
      </c>
      <c r="U2571" s="126">
        <v>17.5916</v>
      </c>
      <c r="V2571" s="126">
        <v>2.4743624096819792</v>
      </c>
      <c r="AC2571" s="126">
        <v>42.89</v>
      </c>
      <c r="AD2571" s="126">
        <v>39.950000000000003</v>
      </c>
      <c r="AH2571" s="77">
        <f>IF(AND(M2571&lt;Variables!$G$6,M2571&gt;Variables!$G$5),0,1)</f>
        <v>1</v>
      </c>
      <c r="AI2571" s="77">
        <f t="shared" si="80"/>
        <v>0</v>
      </c>
      <c r="AJ2571" s="77">
        <f>IF(I2571&gt;Variables!$G$7,0,1)</f>
        <v>0</v>
      </c>
      <c r="AK2571" s="77">
        <f>IF(F2571&gt;Variables!$G$8,0,1)</f>
        <v>0</v>
      </c>
      <c r="AL2571" s="77">
        <f>IF(G2571&gt;Variables!$G$9,0,1)</f>
        <v>1</v>
      </c>
      <c r="AM2571" s="77">
        <f>IF(AND(K2571&gt;Variables!$G$10,K2571&lt;Variables!$G$11),0,1)</f>
        <v>1</v>
      </c>
      <c r="AN2571" s="77">
        <f>IF(H2571&lt;Variables!$G$13,1,0)</f>
        <v>0</v>
      </c>
      <c r="AO2571" s="77">
        <f>IF(R2571&lt;Variables!$G$12,0,1)</f>
        <v>0</v>
      </c>
      <c r="AP2571" s="78">
        <f t="shared" si="81"/>
        <v>1</v>
      </c>
      <c r="AQ2571" s="77">
        <f>IF(V2571&lt;Variables!$G$15,1,0)</f>
        <v>1</v>
      </c>
      <c r="AR2571" s="126">
        <v>1</v>
      </c>
      <c r="AS2571" s="126">
        <v>0</v>
      </c>
      <c r="AT2571" s="126">
        <v>0</v>
      </c>
      <c r="AU2571" s="126">
        <v>0</v>
      </c>
      <c r="BA2571" s="126">
        <v>2</v>
      </c>
    </row>
    <row r="2572" spans="3:53" ht="14.5" x14ac:dyDescent="0.35">
      <c r="C2572" s="126" t="s">
        <v>380</v>
      </c>
      <c r="D2572" s="126" t="s">
        <v>151</v>
      </c>
      <c r="E2572" s="126">
        <v>141.25</v>
      </c>
      <c r="F2572" s="126">
        <v>7.46</v>
      </c>
      <c r="G2572" s="126">
        <v>7.41</v>
      </c>
      <c r="H2572" s="126">
        <v>9190</v>
      </c>
      <c r="I2572" s="126">
        <v>-25.228000000000002</v>
      </c>
      <c r="J2572" s="126" t="s">
        <v>75</v>
      </c>
      <c r="K2572" s="126">
        <v>53.1</v>
      </c>
      <c r="L2572" s="126">
        <v>140.89716999999999</v>
      </c>
      <c r="M2572" s="126">
        <v>-4.7673065399400423E-2</v>
      </c>
      <c r="N2572" s="126">
        <v>139.725604</v>
      </c>
      <c r="O2572" s="126">
        <v>0.79040345390098188</v>
      </c>
      <c r="P2572" s="126">
        <v>735490</v>
      </c>
      <c r="Q2572" s="126">
        <v>915652</v>
      </c>
      <c r="R2572" s="126">
        <v>0.8</v>
      </c>
      <c r="S2572" s="126">
        <v>32.624000000000002</v>
      </c>
      <c r="T2572" s="126">
        <v>6.8659999999999997</v>
      </c>
      <c r="U2572" s="126">
        <v>17.5916</v>
      </c>
      <c r="V2572" s="126">
        <v>2.4007823071202918</v>
      </c>
      <c r="AC2572" s="126">
        <v>144.24</v>
      </c>
      <c r="AD2572" s="126">
        <v>135.59</v>
      </c>
      <c r="AH2572" s="77">
        <f>IF(AND(M2572&lt;Variables!$G$6,M2572&gt;Variables!$G$5),0,1)</f>
        <v>1</v>
      </c>
      <c r="AI2572" s="77">
        <f t="shared" si="80"/>
        <v>0</v>
      </c>
      <c r="AJ2572" s="77">
        <f>IF(I2572&gt;Variables!$G$7,0,1)</f>
        <v>1</v>
      </c>
      <c r="AK2572" s="77">
        <f>IF(F2572&gt;Variables!$G$8,0,1)</f>
        <v>1</v>
      </c>
      <c r="AL2572" s="77">
        <f>IF(G2572&gt;Variables!$G$9,0,1)</f>
        <v>1</v>
      </c>
      <c r="AM2572" s="77">
        <f>IF(AND(K2572&gt;Variables!$G$10,K2572&lt;Variables!$G$11),0,1)</f>
        <v>1</v>
      </c>
      <c r="AN2572" s="77">
        <f>IF(H2572&lt;Variables!$G$13,1,0)</f>
        <v>0</v>
      </c>
      <c r="AO2572" s="77">
        <f>IF(R2572&lt;Variables!$G$12,0,1)</f>
        <v>0</v>
      </c>
      <c r="AP2572" s="78">
        <f t="shared" si="81"/>
        <v>1</v>
      </c>
      <c r="AQ2572" s="77">
        <f>IF(V2572&lt;Variables!$G$15,1,0)</f>
        <v>1</v>
      </c>
      <c r="AR2572" s="126">
        <v>0</v>
      </c>
      <c r="AS2572" s="126">
        <v>1</v>
      </c>
      <c r="AT2572" s="126">
        <v>0</v>
      </c>
      <c r="AU2572" s="126">
        <v>0</v>
      </c>
      <c r="BA2572" s="126">
        <v>0.5</v>
      </c>
    </row>
    <row r="2573" spans="3:53" ht="14.5" x14ac:dyDescent="0.35">
      <c r="C2573" s="126" t="s">
        <v>380</v>
      </c>
      <c r="D2573" s="126" t="s">
        <v>153</v>
      </c>
      <c r="E2573" s="126">
        <v>7.52</v>
      </c>
      <c r="F2573" s="126">
        <v>6.6</v>
      </c>
      <c r="G2573" s="126">
        <v>4.34</v>
      </c>
      <c r="H2573" s="126">
        <v>-99999</v>
      </c>
      <c r="I2573" s="126">
        <v>399.089</v>
      </c>
      <c r="J2573" s="126" t="s">
        <v>75</v>
      </c>
      <c r="K2573" s="126">
        <v>43.93</v>
      </c>
      <c r="L2573" s="126">
        <v>7.45</v>
      </c>
      <c r="M2573" s="126">
        <v>0</v>
      </c>
      <c r="N2573" s="126">
        <v>7.4930111111111124</v>
      </c>
      <c r="O2573" s="126">
        <v>-0.57401637970790853</v>
      </c>
      <c r="P2573" s="126">
        <v>28267</v>
      </c>
      <c r="Q2573" s="126">
        <v>86571</v>
      </c>
      <c r="R2573" s="126">
        <v>0.33</v>
      </c>
      <c r="S2573" s="126">
        <v>32.624000000000002</v>
      </c>
      <c r="T2573" s="126">
        <v>6.8659999999999997</v>
      </c>
      <c r="U2573" s="126">
        <v>17.5916</v>
      </c>
      <c r="V2573" s="126">
        <v>2.3041147999999998</v>
      </c>
      <c r="AC2573" s="126">
        <v>7.66</v>
      </c>
      <c r="AD2573" s="126">
        <v>7.48</v>
      </c>
      <c r="AH2573" s="77">
        <f>IF(AND(M2573&lt;Variables!$G$6,M2573&gt;Variables!$G$5),0,1)</f>
        <v>1</v>
      </c>
      <c r="AI2573" s="77">
        <f t="shared" si="80"/>
        <v>1</v>
      </c>
      <c r="AJ2573" s="77">
        <f>IF(I2573&gt;Variables!$G$7,0,1)</f>
        <v>0</v>
      </c>
      <c r="AK2573" s="77">
        <f>IF(F2573&gt;Variables!$G$8,0,1)</f>
        <v>1</v>
      </c>
      <c r="AL2573" s="77">
        <f>IF(G2573&gt;Variables!$G$9,0,1)</f>
        <v>1</v>
      </c>
      <c r="AM2573" s="77">
        <f>IF(AND(K2573&gt;Variables!$G$10,K2573&lt;Variables!$G$11),0,1)</f>
        <v>1</v>
      </c>
      <c r="AN2573" s="77">
        <f>IF(H2573&lt;Variables!$G$13,1,0)</f>
        <v>1</v>
      </c>
      <c r="AO2573" s="77">
        <f>IF(R2573&lt;Variables!$G$12,0,1)</f>
        <v>0</v>
      </c>
      <c r="AP2573" s="78">
        <f t="shared" si="81"/>
        <v>1</v>
      </c>
      <c r="AQ2573" s="77">
        <f>IF(V2573&lt;Variables!$G$15,1,0)</f>
        <v>1</v>
      </c>
      <c r="AR2573" s="126">
        <v>0</v>
      </c>
      <c r="AS2573" s="126">
        <v>0</v>
      </c>
      <c r="AT2573" s="126">
        <v>0</v>
      </c>
      <c r="AU2573" s="126">
        <v>0</v>
      </c>
      <c r="BA2573" s="126">
        <v>0</v>
      </c>
    </row>
    <row r="2574" spans="3:53" ht="14.5" x14ac:dyDescent="0.35">
      <c r="C2574" s="126" t="s">
        <v>380</v>
      </c>
      <c r="D2574" s="126" t="s">
        <v>124</v>
      </c>
      <c r="E2574" s="126">
        <v>6.06</v>
      </c>
      <c r="F2574" s="126">
        <v>6.52</v>
      </c>
      <c r="G2574" s="126">
        <v>4.96</v>
      </c>
      <c r="H2574" s="126">
        <v>2970</v>
      </c>
      <c r="I2574" s="126">
        <v>292.93299999999999</v>
      </c>
      <c r="J2574" s="126" t="s">
        <v>75</v>
      </c>
      <c r="K2574" s="126">
        <v>50.97</v>
      </c>
      <c r="L2574" s="126">
        <v>6.0356473684210519</v>
      </c>
      <c r="M2574" s="126">
        <v>-1.072574955983694E-2</v>
      </c>
      <c r="N2574" s="126">
        <v>6.0312250000000001</v>
      </c>
      <c r="O2574" s="126">
        <v>6.2590933019412862E-2</v>
      </c>
      <c r="P2574" s="126">
        <v>751093</v>
      </c>
      <c r="Q2574" s="126">
        <v>2342000</v>
      </c>
      <c r="R2574" s="126">
        <v>0.32</v>
      </c>
      <c r="S2574" s="126">
        <v>32.624000000000002</v>
      </c>
      <c r="T2574" s="126">
        <v>6.8659999999999997</v>
      </c>
      <c r="U2574" s="126">
        <v>17.5916</v>
      </c>
      <c r="V2574" s="126">
        <v>2.3773581161743431</v>
      </c>
      <c r="AC2574" s="126">
        <v>6.14</v>
      </c>
      <c r="AD2574" s="126">
        <v>5.98</v>
      </c>
      <c r="AH2574" s="77">
        <f>IF(AND(M2574&lt;Variables!$G$6,M2574&gt;Variables!$G$5),0,1)</f>
        <v>1</v>
      </c>
      <c r="AI2574" s="77">
        <f t="shared" si="80"/>
        <v>0</v>
      </c>
      <c r="AJ2574" s="77">
        <f>IF(I2574&gt;Variables!$G$7,0,1)</f>
        <v>0</v>
      </c>
      <c r="AK2574" s="77">
        <f>IF(F2574&gt;Variables!$G$8,0,1)</f>
        <v>1</v>
      </c>
      <c r="AL2574" s="77">
        <f>IF(G2574&gt;Variables!$G$9,0,1)</f>
        <v>1</v>
      </c>
      <c r="AM2574" s="77">
        <f>IF(AND(K2574&gt;Variables!$G$10,K2574&lt;Variables!$G$11),0,1)</f>
        <v>1</v>
      </c>
      <c r="AN2574" s="77">
        <f>IF(H2574&lt;Variables!$G$13,1,0)</f>
        <v>0</v>
      </c>
      <c r="AO2574" s="77">
        <f>IF(R2574&lt;Variables!$G$12,0,1)</f>
        <v>0</v>
      </c>
      <c r="AP2574" s="78">
        <f t="shared" si="81"/>
        <v>1</v>
      </c>
      <c r="AQ2574" s="77">
        <f>IF(V2574&lt;Variables!$G$15,1,0)</f>
        <v>1</v>
      </c>
      <c r="AR2574" s="126">
        <v>0</v>
      </c>
      <c r="AS2574" s="126">
        <v>0</v>
      </c>
      <c r="AT2574" s="126">
        <v>0</v>
      </c>
      <c r="AU2574" s="126">
        <v>1</v>
      </c>
      <c r="BA2574" s="126">
        <v>-1.07</v>
      </c>
    </row>
    <row r="2575" spans="3:53" ht="14.5" x14ac:dyDescent="0.35">
      <c r="C2575" s="126" t="s">
        <v>380</v>
      </c>
      <c r="D2575" s="126" t="s">
        <v>343</v>
      </c>
      <c r="E2575" s="126">
        <v>52.11</v>
      </c>
      <c r="F2575" s="126">
        <v>6.49</v>
      </c>
      <c r="G2575" s="126">
        <v>4.3</v>
      </c>
      <c r="H2575" s="126">
        <v>10730</v>
      </c>
      <c r="I2575" s="126">
        <v>98.012</v>
      </c>
      <c r="J2575" s="126" t="s">
        <v>75</v>
      </c>
      <c r="K2575" s="126">
        <v>49.44</v>
      </c>
      <c r="L2575" s="126">
        <v>51.921499999999988</v>
      </c>
      <c r="M2575" s="126">
        <v>3.563071174754788E-2</v>
      </c>
      <c r="N2575" s="126">
        <v>51.944186000000002</v>
      </c>
      <c r="O2575" s="126">
        <v>-8.0586497206910548E-3</v>
      </c>
      <c r="P2575" s="126">
        <v>1720000</v>
      </c>
      <c r="Q2575" s="126">
        <v>1956000</v>
      </c>
      <c r="R2575" s="126">
        <v>0.88</v>
      </c>
      <c r="S2575" s="126">
        <v>32.624000000000002</v>
      </c>
      <c r="T2575" s="126">
        <v>6.8659999999999997</v>
      </c>
      <c r="U2575" s="126">
        <v>17.5916</v>
      </c>
      <c r="V2575" s="126">
        <v>2.3603296263320588</v>
      </c>
      <c r="AC2575" s="126">
        <v>52.3</v>
      </c>
      <c r="AD2575" s="126">
        <v>51.19</v>
      </c>
      <c r="AH2575" s="77">
        <f>IF(AND(M2575&lt;Variables!$G$6,M2575&gt;Variables!$G$5),0,1)</f>
        <v>1</v>
      </c>
      <c r="AI2575" s="77">
        <f t="shared" si="80"/>
        <v>1</v>
      </c>
      <c r="AJ2575" s="77">
        <f>IF(I2575&gt;Variables!$G$7,0,1)</f>
        <v>0</v>
      </c>
      <c r="AK2575" s="77">
        <f>IF(F2575&gt;Variables!$G$8,0,1)</f>
        <v>1</v>
      </c>
      <c r="AL2575" s="77">
        <f>IF(G2575&gt;Variables!$G$9,0,1)</f>
        <v>1</v>
      </c>
      <c r="AM2575" s="77">
        <f>IF(AND(K2575&gt;Variables!$G$10,K2575&lt;Variables!$G$11),0,1)</f>
        <v>1</v>
      </c>
      <c r="AN2575" s="77">
        <f>IF(H2575&lt;Variables!$G$13,1,0)</f>
        <v>0</v>
      </c>
      <c r="AO2575" s="77">
        <f>IF(R2575&lt;Variables!$G$12,0,1)</f>
        <v>0</v>
      </c>
      <c r="AP2575" s="78">
        <f t="shared" si="81"/>
        <v>1</v>
      </c>
      <c r="AQ2575" s="77">
        <f>IF(V2575&lt;Variables!$G$15,1,0)</f>
        <v>1</v>
      </c>
      <c r="AR2575" s="126">
        <v>0</v>
      </c>
      <c r="AS2575" s="126">
        <v>0</v>
      </c>
      <c r="AT2575" s="126">
        <v>0</v>
      </c>
      <c r="AU2575" s="126">
        <v>1</v>
      </c>
      <c r="BA2575" s="126">
        <v>-0.81</v>
      </c>
    </row>
    <row r="2576" spans="3:53" ht="14.5" x14ac:dyDescent="0.35">
      <c r="C2576" s="126" t="s">
        <v>380</v>
      </c>
      <c r="D2576" s="126" t="s">
        <v>157</v>
      </c>
      <c r="E2576" s="126">
        <v>53.33</v>
      </c>
      <c r="F2576" s="126">
        <v>5.97</v>
      </c>
      <c r="G2576" s="126">
        <v>4.41</v>
      </c>
      <c r="H2576" s="126">
        <v>5980</v>
      </c>
      <c r="I2576" s="126">
        <v>-46.679000000000002</v>
      </c>
      <c r="J2576" s="126" t="s">
        <v>75</v>
      </c>
      <c r="K2576" s="126">
        <v>47.53</v>
      </c>
      <c r="L2576" s="126">
        <v>53.228194999999992</v>
      </c>
      <c r="M2576" s="126">
        <v>-0.10933115428766781</v>
      </c>
      <c r="N2576" s="126">
        <v>53.203922000000013</v>
      </c>
      <c r="O2576" s="126">
        <v>-6.3758457506204153E-2</v>
      </c>
      <c r="P2576" s="126">
        <v>1077000</v>
      </c>
      <c r="Q2576" s="126">
        <v>1838000</v>
      </c>
      <c r="R2576" s="126">
        <v>0.59</v>
      </c>
      <c r="S2576" s="126">
        <v>32.624000000000002</v>
      </c>
      <c r="T2576" s="126">
        <v>6.8659999999999997</v>
      </c>
      <c r="U2576" s="126">
        <v>17.5916</v>
      </c>
      <c r="V2576" s="126">
        <v>2.34347351152873</v>
      </c>
      <c r="AC2576" s="126">
        <v>53.75</v>
      </c>
      <c r="AD2576" s="126">
        <v>52.61</v>
      </c>
      <c r="AH2576" s="77">
        <f>IF(AND(M2576&lt;Variables!$G$6,M2576&gt;Variables!$G$5),0,1)</f>
        <v>1</v>
      </c>
      <c r="AI2576" s="77">
        <f t="shared" si="80"/>
        <v>0</v>
      </c>
      <c r="AJ2576" s="77">
        <f>IF(I2576&gt;Variables!$G$7,0,1)</f>
        <v>1</v>
      </c>
      <c r="AK2576" s="77">
        <f>IF(F2576&gt;Variables!$G$8,0,1)</f>
        <v>1</v>
      </c>
      <c r="AL2576" s="77">
        <f>IF(G2576&gt;Variables!$G$9,0,1)</f>
        <v>1</v>
      </c>
      <c r="AM2576" s="77">
        <f>IF(AND(K2576&gt;Variables!$G$10,K2576&lt;Variables!$G$11),0,1)</f>
        <v>1</v>
      </c>
      <c r="AN2576" s="77">
        <f>IF(H2576&lt;Variables!$G$13,1,0)</f>
        <v>0</v>
      </c>
      <c r="AO2576" s="77">
        <f>IF(R2576&lt;Variables!$G$12,0,1)</f>
        <v>0</v>
      </c>
      <c r="AP2576" s="78">
        <f t="shared" si="81"/>
        <v>1</v>
      </c>
      <c r="AQ2576" s="77">
        <f>IF(V2576&lt;Variables!$G$15,1,0)</f>
        <v>1</v>
      </c>
      <c r="AR2576" s="126">
        <v>0</v>
      </c>
      <c r="AS2576" s="126">
        <v>1</v>
      </c>
      <c r="AT2576" s="126">
        <v>0</v>
      </c>
      <c r="AU2576" s="126">
        <v>0</v>
      </c>
      <c r="BA2576" s="126">
        <v>0.65</v>
      </c>
    </row>
    <row r="2577" spans="3:53" ht="14.5" x14ac:dyDescent="0.35">
      <c r="C2577" s="126" t="s">
        <v>380</v>
      </c>
      <c r="D2577" s="126" t="s">
        <v>345</v>
      </c>
      <c r="E2577" s="126">
        <v>60.83</v>
      </c>
      <c r="F2577" s="126">
        <v>82.04</v>
      </c>
      <c r="G2577" s="126">
        <v>-0.02</v>
      </c>
      <c r="H2577" s="126">
        <v>621.19000000000005</v>
      </c>
      <c r="I2577" s="126">
        <v>32.343000000000004</v>
      </c>
      <c r="J2577" s="126" t="s">
        <v>74</v>
      </c>
      <c r="K2577" s="126">
        <v>44.09</v>
      </c>
      <c r="L2577" s="126">
        <v>60.663049999999977</v>
      </c>
      <c r="M2577" s="126">
        <v>-8.7450268326410785E-2</v>
      </c>
      <c r="N2577" s="126">
        <v>60.677026000000012</v>
      </c>
      <c r="O2577" s="126">
        <v>-0.11046355501999321</v>
      </c>
      <c r="P2577" s="126">
        <v>2570000</v>
      </c>
      <c r="Q2577" s="126">
        <v>72250</v>
      </c>
      <c r="R2577" s="126">
        <v>35.57</v>
      </c>
      <c r="S2577" s="126">
        <v>32.624000000000002</v>
      </c>
      <c r="T2577" s="126">
        <v>6.8659999999999997</v>
      </c>
      <c r="U2577" s="126">
        <v>17.5916</v>
      </c>
      <c r="V2577" s="126">
        <v>2.3065534988006702</v>
      </c>
      <c r="AC2577" s="126">
        <v>62.1</v>
      </c>
      <c r="AD2577" s="126">
        <v>60.61</v>
      </c>
      <c r="AH2577" s="77">
        <f>IF(AND(M2577&lt;Variables!$G$6,M2577&gt;Variables!$G$5),0,1)</f>
        <v>1</v>
      </c>
      <c r="AI2577" s="77">
        <f t="shared" si="80"/>
        <v>1</v>
      </c>
      <c r="AJ2577" s="77">
        <f>IF(I2577&gt;Variables!$G$7,0,1)</f>
        <v>1</v>
      </c>
      <c r="AK2577" s="77">
        <f>IF(F2577&gt;Variables!$G$8,0,1)</f>
        <v>0</v>
      </c>
      <c r="AL2577" s="77">
        <f>IF(G2577&gt;Variables!$G$9,0,1)</f>
        <v>1</v>
      </c>
      <c r="AM2577" s="77">
        <f>IF(AND(K2577&gt;Variables!$G$10,K2577&lt;Variables!$G$11),0,1)</f>
        <v>1</v>
      </c>
      <c r="AN2577" s="77">
        <f>IF(H2577&lt;Variables!$G$13,1,0)</f>
        <v>1</v>
      </c>
      <c r="AO2577" s="77">
        <f>IF(R2577&lt;Variables!$G$12,0,1)</f>
        <v>1</v>
      </c>
      <c r="AP2577" s="78">
        <f t="shared" si="81"/>
        <v>0</v>
      </c>
      <c r="AQ2577" s="77">
        <f>IF(V2577&lt;Variables!$G$15,1,0)</f>
        <v>1</v>
      </c>
      <c r="AR2577" s="126">
        <v>1</v>
      </c>
      <c r="AS2577" s="126">
        <v>0</v>
      </c>
      <c r="AT2577" s="126">
        <v>0</v>
      </c>
      <c r="AU2577" s="126">
        <v>0</v>
      </c>
      <c r="BA2577" s="126">
        <v>1.05</v>
      </c>
    </row>
    <row r="2578" spans="3:53" ht="14.5" x14ac:dyDescent="0.35">
      <c r="C2578" s="126" t="s">
        <v>380</v>
      </c>
      <c r="D2578" s="126" t="s">
        <v>346</v>
      </c>
      <c r="E2578" s="126">
        <v>57.94</v>
      </c>
      <c r="F2578" s="126">
        <v>49.59</v>
      </c>
      <c r="G2578" s="126">
        <v>0.12</v>
      </c>
      <c r="H2578" s="126">
        <v>1470</v>
      </c>
      <c r="I2578" s="126">
        <v>113.601</v>
      </c>
      <c r="J2578" s="126" t="s">
        <v>74</v>
      </c>
      <c r="K2578" s="126">
        <v>58.74</v>
      </c>
      <c r="L2578" s="126">
        <v>57.752750000000013</v>
      </c>
      <c r="M2578" s="126">
        <v>2.9868707550717671E-2</v>
      </c>
      <c r="N2578" s="126">
        <v>57.741005999999999</v>
      </c>
      <c r="O2578" s="126">
        <v>5.0213880928926667E-2</v>
      </c>
      <c r="P2578" s="126">
        <v>3896000</v>
      </c>
      <c r="Q2578" s="126">
        <v>255123</v>
      </c>
      <c r="R2578" s="126">
        <v>15.27</v>
      </c>
      <c r="S2578" s="126">
        <v>32.624000000000002</v>
      </c>
      <c r="T2578" s="126">
        <v>6.8659999999999997</v>
      </c>
      <c r="U2578" s="126">
        <v>17.5916</v>
      </c>
      <c r="V2578" s="126">
        <v>2.456015893972149</v>
      </c>
      <c r="AC2578" s="126">
        <v>57.79</v>
      </c>
      <c r="AD2578" s="126">
        <v>57.57</v>
      </c>
      <c r="AH2578" s="77">
        <f>IF(AND(M2578&lt;Variables!$G$6,M2578&gt;Variables!$G$5),0,1)</f>
        <v>1</v>
      </c>
      <c r="AI2578" s="77">
        <f t="shared" si="80"/>
        <v>0</v>
      </c>
      <c r="AJ2578" s="77">
        <f>IF(I2578&gt;Variables!$G$7,0,1)</f>
        <v>0</v>
      </c>
      <c r="AK2578" s="77">
        <f>IF(F2578&gt;Variables!$G$8,0,1)</f>
        <v>0</v>
      </c>
      <c r="AL2578" s="77">
        <f>IF(G2578&gt;Variables!$G$9,0,1)</f>
        <v>1</v>
      </c>
      <c r="AM2578" s="77">
        <f>IF(AND(K2578&gt;Variables!$G$10,K2578&lt;Variables!$G$11),0,1)</f>
        <v>1</v>
      </c>
      <c r="AN2578" s="77">
        <f>IF(H2578&lt;Variables!$G$13,1,0)</f>
        <v>1</v>
      </c>
      <c r="AO2578" s="77">
        <f>IF(R2578&lt;Variables!$G$12,0,1)</f>
        <v>1</v>
      </c>
      <c r="AP2578" s="78">
        <f t="shared" si="81"/>
        <v>0</v>
      </c>
      <c r="AQ2578" s="77">
        <f>IF(V2578&lt;Variables!$G$15,1,0)</f>
        <v>1</v>
      </c>
      <c r="AR2578" s="126">
        <v>0</v>
      </c>
      <c r="AS2578" s="126">
        <v>0</v>
      </c>
      <c r="AT2578" s="126">
        <v>0</v>
      </c>
      <c r="AU2578" s="126">
        <v>1</v>
      </c>
      <c r="BA2578" s="126">
        <v>-0.35</v>
      </c>
    </row>
    <row r="2579" spans="3:53" ht="14.5" x14ac:dyDescent="0.35">
      <c r="C2579" s="126" t="s">
        <v>380</v>
      </c>
      <c r="D2579" s="126" t="s">
        <v>131</v>
      </c>
      <c r="E2579" s="126">
        <v>1.56</v>
      </c>
      <c r="F2579" s="126">
        <v>21.71</v>
      </c>
      <c r="G2579" s="126">
        <v>13.22</v>
      </c>
      <c r="H2579" s="126">
        <v>2280</v>
      </c>
      <c r="I2579" s="126">
        <v>2.5539999999999998</v>
      </c>
      <c r="J2579" s="126" t="s">
        <v>74</v>
      </c>
      <c r="K2579" s="126">
        <v>58.52</v>
      </c>
      <c r="L2579" s="126">
        <v>1.5441849999999999</v>
      </c>
      <c r="M2579" s="126">
        <v>1.179586642792144</v>
      </c>
      <c r="N2579" s="126">
        <v>1.533342</v>
      </c>
      <c r="O2579" s="126">
        <v>1.8950762452212391</v>
      </c>
      <c r="P2579" s="126">
        <v>73956000</v>
      </c>
      <c r="Q2579" s="126">
        <v>19257000</v>
      </c>
      <c r="R2579" s="126">
        <v>3.84</v>
      </c>
      <c r="S2579" s="126">
        <v>32.624000000000002</v>
      </c>
      <c r="T2579" s="126">
        <v>6.8659999999999997</v>
      </c>
      <c r="U2579" s="126">
        <v>17.5916</v>
      </c>
      <c r="V2579" s="126">
        <v>2.3955733214556552</v>
      </c>
      <c r="AC2579" s="126">
        <v>1.66</v>
      </c>
      <c r="AD2579" s="126">
        <v>1.46</v>
      </c>
      <c r="AH2579" s="77">
        <f>IF(AND(M2579&lt;Variables!$G$6,M2579&gt;Variables!$G$5),0,1)</f>
        <v>1</v>
      </c>
      <c r="AI2579" s="77">
        <f t="shared" si="80"/>
        <v>0</v>
      </c>
      <c r="AJ2579" s="77">
        <f>IF(I2579&gt;Variables!$G$7,0,1)</f>
        <v>1</v>
      </c>
      <c r="AK2579" s="77">
        <f>IF(F2579&gt;Variables!$G$8,0,1)</f>
        <v>0</v>
      </c>
      <c r="AL2579" s="77">
        <f>IF(G2579&gt;Variables!$G$9,0,1)</f>
        <v>0</v>
      </c>
      <c r="AM2579" s="77">
        <f>IF(AND(K2579&gt;Variables!$G$10,K2579&lt;Variables!$G$11),0,1)</f>
        <v>1</v>
      </c>
      <c r="AN2579" s="77">
        <f>IF(H2579&lt;Variables!$G$13,1,0)</f>
        <v>0</v>
      </c>
      <c r="AO2579" s="77">
        <f>IF(R2579&lt;Variables!$G$12,0,1)</f>
        <v>1</v>
      </c>
      <c r="AP2579" s="78">
        <f t="shared" si="81"/>
        <v>0</v>
      </c>
      <c r="AQ2579" s="77">
        <f>IF(V2579&lt;Variables!$G$15,1,0)</f>
        <v>1</v>
      </c>
      <c r="AR2579" s="126">
        <v>1</v>
      </c>
      <c r="AS2579" s="126">
        <v>0</v>
      </c>
      <c r="AT2579" s="126">
        <v>0</v>
      </c>
      <c r="AU2579" s="126">
        <v>0</v>
      </c>
      <c r="BA2579" s="126">
        <v>2</v>
      </c>
    </row>
    <row r="2580" spans="3:53" ht="14.5" x14ac:dyDescent="0.35">
      <c r="C2580" s="126" t="s">
        <v>380</v>
      </c>
      <c r="D2580" s="126" t="s">
        <v>379</v>
      </c>
      <c r="E2580" s="126">
        <v>7.01</v>
      </c>
      <c r="F2580" s="126">
        <v>14.57</v>
      </c>
      <c r="G2580" s="126">
        <v>20.09</v>
      </c>
      <c r="H2580" s="126">
        <v>50.62</v>
      </c>
      <c r="I2580" s="126">
        <v>4.5999999999999999E-2</v>
      </c>
      <c r="J2580" s="126" t="s">
        <v>74</v>
      </c>
      <c r="K2580" s="126">
        <v>69.61</v>
      </c>
      <c r="L2580" s="126">
        <v>6.8715812500000002</v>
      </c>
      <c r="M2580" s="126">
        <v>1.5384923230006109</v>
      </c>
      <c r="N2580" s="126">
        <v>6.5685692307692314</v>
      </c>
      <c r="O2580" s="126">
        <v>6.2225235796578886</v>
      </c>
      <c r="P2580" s="126">
        <v>1560000</v>
      </c>
      <c r="Q2580" s="126">
        <v>255860</v>
      </c>
      <c r="R2580" s="126">
        <v>6.1</v>
      </c>
      <c r="S2580" s="126">
        <v>32.624000000000002</v>
      </c>
      <c r="T2580" s="126">
        <v>6.8659999999999997</v>
      </c>
      <c r="U2580" s="126">
        <v>17.5916</v>
      </c>
      <c r="V2580" s="126">
        <v>2.4430283176987109</v>
      </c>
      <c r="AC2580" s="126">
        <v>7.05</v>
      </c>
      <c r="AD2580" s="126">
        <v>6.23</v>
      </c>
      <c r="AH2580" s="77">
        <f>IF(AND(M2580&lt;Variables!$G$6,M2580&gt;Variables!$G$5),0,1)</f>
        <v>1</v>
      </c>
      <c r="AI2580" s="77">
        <f t="shared" si="80"/>
        <v>0</v>
      </c>
      <c r="AJ2580" s="77">
        <f>IF(I2580&gt;Variables!$G$7,0,1)</f>
        <v>1</v>
      </c>
      <c r="AK2580" s="77">
        <f>IF(F2580&gt;Variables!$G$8,0,1)</f>
        <v>0</v>
      </c>
      <c r="AL2580" s="77">
        <f>IF(G2580&gt;Variables!$G$9,0,1)</f>
        <v>0</v>
      </c>
      <c r="AM2580" s="77">
        <f>IF(AND(K2580&gt;Variables!$G$10,K2580&lt;Variables!$G$11),0,1)</f>
        <v>0</v>
      </c>
      <c r="AN2580" s="77">
        <f>IF(H2580&lt;Variables!$G$13,1,0)</f>
        <v>1</v>
      </c>
      <c r="AO2580" s="77">
        <f>IF(R2580&lt;Variables!$G$12,0,1)</f>
        <v>1</v>
      </c>
      <c r="AP2580" s="78">
        <f t="shared" si="81"/>
        <v>0</v>
      </c>
      <c r="AQ2580" s="77">
        <f>IF(V2580&lt;Variables!$G$15,1,0)</f>
        <v>1</v>
      </c>
      <c r="AR2580" s="126">
        <v>0</v>
      </c>
      <c r="AS2580" s="126">
        <v>0</v>
      </c>
      <c r="AT2580" s="126">
        <v>1</v>
      </c>
      <c r="AU2580" s="126">
        <v>0</v>
      </c>
      <c r="BA2580" s="126">
        <v>-2.25</v>
      </c>
    </row>
    <row r="2581" spans="3:53" ht="14.5" x14ac:dyDescent="0.35">
      <c r="C2581" s="126" t="s">
        <v>380</v>
      </c>
      <c r="D2581" s="126" t="s">
        <v>348</v>
      </c>
      <c r="E2581" s="126">
        <v>15.3</v>
      </c>
      <c r="F2581" s="126">
        <v>9.2200000000000006</v>
      </c>
      <c r="G2581" s="126">
        <v>5.76</v>
      </c>
      <c r="H2581" s="126">
        <v>2660</v>
      </c>
      <c r="I2581" s="126">
        <v>-26.57</v>
      </c>
      <c r="J2581" s="126" t="s">
        <v>74</v>
      </c>
      <c r="K2581" s="126">
        <v>62.22</v>
      </c>
      <c r="L2581" s="126">
        <v>15.15333</v>
      </c>
      <c r="M2581" s="126">
        <v>0.57195349141078577</v>
      </c>
      <c r="N2581" s="126">
        <v>14.97644</v>
      </c>
      <c r="O2581" s="126">
        <v>1.7598307742026811</v>
      </c>
      <c r="P2581" s="126">
        <v>3054000</v>
      </c>
      <c r="Q2581" s="126">
        <v>2896000</v>
      </c>
      <c r="R2581" s="126">
        <v>1.05</v>
      </c>
      <c r="S2581" s="126">
        <v>32.624000000000002</v>
      </c>
      <c r="T2581" s="126">
        <v>6.8659999999999997</v>
      </c>
      <c r="U2581" s="126">
        <v>17.5916</v>
      </c>
      <c r="V2581" s="126">
        <v>2.458543392654684</v>
      </c>
      <c r="AC2581" s="126">
        <v>15.65</v>
      </c>
      <c r="AD2581" s="126">
        <v>14.55</v>
      </c>
      <c r="AH2581" s="77">
        <f>IF(AND(M2581&lt;Variables!$G$6,M2581&gt;Variables!$G$5),0,1)</f>
        <v>1</v>
      </c>
      <c r="AI2581" s="77">
        <f t="shared" si="80"/>
        <v>0</v>
      </c>
      <c r="AJ2581" s="77">
        <f>IF(I2581&gt;Variables!$G$7,0,1)</f>
        <v>1</v>
      </c>
      <c r="AK2581" s="77">
        <f>IF(F2581&gt;Variables!$G$8,0,1)</f>
        <v>0</v>
      </c>
      <c r="AL2581" s="77">
        <f>IF(G2581&gt;Variables!$G$9,0,1)</f>
        <v>1</v>
      </c>
      <c r="AM2581" s="77">
        <f>IF(AND(K2581&gt;Variables!$G$10,K2581&lt;Variables!$G$11),0,1)</f>
        <v>0</v>
      </c>
      <c r="AN2581" s="77">
        <f>IF(H2581&lt;Variables!$G$13,1,0)</f>
        <v>0</v>
      </c>
      <c r="AO2581" s="77">
        <f>IF(R2581&lt;Variables!$G$12,0,1)</f>
        <v>0</v>
      </c>
      <c r="AP2581" s="78">
        <f t="shared" si="81"/>
        <v>0</v>
      </c>
      <c r="AQ2581" s="77">
        <f>IF(V2581&lt;Variables!$G$15,1,0)</f>
        <v>1</v>
      </c>
      <c r="AR2581" s="126">
        <v>1</v>
      </c>
      <c r="AS2581" s="126">
        <v>0</v>
      </c>
      <c r="AT2581" s="126">
        <v>0</v>
      </c>
      <c r="AU2581" s="126">
        <v>0</v>
      </c>
      <c r="BA2581" s="126">
        <v>2</v>
      </c>
    </row>
    <row r="2582" spans="3:53" ht="14.5" x14ac:dyDescent="0.35">
      <c r="C2582" s="126" t="s">
        <v>380</v>
      </c>
      <c r="D2582" s="126" t="s">
        <v>349</v>
      </c>
      <c r="E2582" s="126">
        <v>110.11</v>
      </c>
      <c r="F2582" s="126">
        <v>6.83</v>
      </c>
      <c r="G2582" s="126">
        <v>4.01</v>
      </c>
      <c r="H2582" s="126">
        <v>9080</v>
      </c>
      <c r="I2582" s="126">
        <v>-0.77400000000000002</v>
      </c>
      <c r="J2582" s="126" t="s">
        <v>74</v>
      </c>
      <c r="K2582" s="126">
        <v>47.75</v>
      </c>
      <c r="L2582" s="126">
        <v>109.95654</v>
      </c>
      <c r="M2582" s="126">
        <v>-8.7798324683543427E-2</v>
      </c>
      <c r="N2582" s="126">
        <v>109.87493600000001</v>
      </c>
      <c r="O2582" s="126">
        <v>-1.3593637042019871E-2</v>
      </c>
      <c r="P2582" s="126">
        <v>474743</v>
      </c>
      <c r="Q2582" s="126">
        <v>895052</v>
      </c>
      <c r="R2582" s="126">
        <v>0.53</v>
      </c>
      <c r="S2582" s="126">
        <v>32.624000000000002</v>
      </c>
      <c r="T2582" s="126">
        <v>6.8659999999999997</v>
      </c>
      <c r="U2582" s="126">
        <v>17.5916</v>
      </c>
      <c r="V2582" s="126">
        <v>2.3454022429279791</v>
      </c>
      <c r="AC2582" s="126">
        <v>109.97</v>
      </c>
      <c r="AD2582" s="126">
        <v>108.35</v>
      </c>
      <c r="AH2582" s="77">
        <f>IF(AND(M2582&lt;Variables!$G$6,M2582&gt;Variables!$G$5),0,1)</f>
        <v>1</v>
      </c>
      <c r="AI2582" s="77">
        <f t="shared" si="80"/>
        <v>0</v>
      </c>
      <c r="AJ2582" s="77">
        <f>IF(I2582&gt;Variables!$G$7,0,1)</f>
        <v>1</v>
      </c>
      <c r="AK2582" s="77">
        <f>IF(F2582&gt;Variables!$G$8,0,1)</f>
        <v>1</v>
      </c>
      <c r="AL2582" s="77">
        <f>IF(G2582&gt;Variables!$G$9,0,1)</f>
        <v>1</v>
      </c>
      <c r="AM2582" s="77">
        <f>IF(AND(K2582&gt;Variables!$G$10,K2582&lt;Variables!$G$11),0,1)</f>
        <v>1</v>
      </c>
      <c r="AN2582" s="77">
        <f>IF(H2582&lt;Variables!$G$13,1,0)</f>
        <v>0</v>
      </c>
      <c r="AO2582" s="77">
        <f>IF(R2582&lt;Variables!$G$12,0,1)</f>
        <v>0</v>
      </c>
      <c r="AP2582" s="78">
        <f t="shared" si="81"/>
        <v>0</v>
      </c>
      <c r="AQ2582" s="77">
        <f>IF(V2582&lt;Variables!$G$15,1,0)</f>
        <v>1</v>
      </c>
      <c r="AR2582" s="126">
        <v>0</v>
      </c>
      <c r="AS2582" s="126">
        <v>0</v>
      </c>
      <c r="AT2582" s="126">
        <v>0</v>
      </c>
      <c r="AU2582" s="126">
        <v>1</v>
      </c>
      <c r="BA2582" s="126">
        <v>-1.2</v>
      </c>
    </row>
    <row r="2583" spans="3:53" ht="14.5" x14ac:dyDescent="0.35">
      <c r="C2583" s="126" t="s">
        <v>380</v>
      </c>
      <c r="D2583" s="126" t="s">
        <v>372</v>
      </c>
      <c r="E2583" s="126">
        <v>3.38</v>
      </c>
      <c r="F2583" s="126">
        <v>39.85</v>
      </c>
      <c r="G2583" s="126">
        <v>0.28999999999999998</v>
      </c>
      <c r="H2583" s="126">
        <v>-99999</v>
      </c>
      <c r="I2583" s="126">
        <v>7.8550000000000004</v>
      </c>
      <c r="J2583" s="126" t="s">
        <v>75</v>
      </c>
      <c r="K2583" s="126"/>
      <c r="L2583" s="126">
        <v>3.4224999999999999</v>
      </c>
      <c r="M2583" s="126">
        <v>1.6800584368151841</v>
      </c>
      <c r="N2583" s="126">
        <v>3.4383333333333339</v>
      </c>
      <c r="O2583" s="126">
        <v>1.211827435773128</v>
      </c>
      <c r="P2583" s="126">
        <v>21568</v>
      </c>
      <c r="Q2583" s="126">
        <v>2017</v>
      </c>
      <c r="R2583" s="126">
        <v>10.69</v>
      </c>
      <c r="S2583" s="126">
        <v>32.624000000000002</v>
      </c>
      <c r="T2583" s="126">
        <v>6.8659999999999997</v>
      </c>
      <c r="U2583" s="126">
        <v>17.5916</v>
      </c>
      <c r="V2583" s="126"/>
      <c r="AC2583" s="126">
        <v>3.3650000000000002</v>
      </c>
      <c r="AD2583" s="126">
        <v>3.1301000000000001</v>
      </c>
      <c r="AH2583" s="77">
        <f>IF(AND(M2583&lt;Variables!$G$6,M2583&gt;Variables!$G$5),0,1)</f>
        <v>1</v>
      </c>
      <c r="AI2583" s="77">
        <f t="shared" si="80"/>
        <v>1</v>
      </c>
      <c r="AJ2583" s="77">
        <f>IF(I2583&gt;Variables!$G$7,0,1)</f>
        <v>1</v>
      </c>
      <c r="AK2583" s="77">
        <f>IF(F2583&gt;Variables!$G$8,0,1)</f>
        <v>0</v>
      </c>
      <c r="AL2583" s="77">
        <f>IF(G2583&gt;Variables!$G$9,0,1)</f>
        <v>1</v>
      </c>
      <c r="AM2583" s="77">
        <f>IF(AND(K2583&gt;Variables!$G$10,K2583&lt;Variables!$G$11),0,1)</f>
        <v>1</v>
      </c>
      <c r="AN2583" s="77">
        <f>IF(H2583&lt;Variables!$G$13,1,0)</f>
        <v>1</v>
      </c>
      <c r="AO2583" s="77">
        <f>IF(R2583&lt;Variables!$G$12,0,1)</f>
        <v>1</v>
      </c>
      <c r="AP2583" s="78">
        <f t="shared" si="81"/>
        <v>1</v>
      </c>
      <c r="AQ2583" s="77">
        <f>IF(V2583&lt;Variables!$G$15,1,0)</f>
        <v>1</v>
      </c>
      <c r="AR2583" s="126">
        <v>0</v>
      </c>
      <c r="AS2583" s="126">
        <v>0</v>
      </c>
      <c r="AT2583" s="126">
        <v>1</v>
      </c>
      <c r="AU2583" s="126">
        <v>0</v>
      </c>
      <c r="BA2583" s="126">
        <v>-2.25</v>
      </c>
    </row>
    <row r="2584" spans="3:53" ht="14.5" x14ac:dyDescent="0.35">
      <c r="C2584" s="126" t="s">
        <v>380</v>
      </c>
      <c r="D2584" s="126" t="s">
        <v>169</v>
      </c>
      <c r="E2584" s="126">
        <v>8.5399999999999991</v>
      </c>
      <c r="F2584" s="126">
        <v>6.83</v>
      </c>
      <c r="G2584" s="126">
        <v>5.0599999999999996</v>
      </c>
      <c r="H2584" s="126">
        <v>3910</v>
      </c>
      <c r="I2584" s="126">
        <v>64.290000000000006</v>
      </c>
      <c r="J2584" s="126" t="s">
        <v>75</v>
      </c>
      <c r="K2584" s="126">
        <v>66.680000000000007</v>
      </c>
      <c r="L2584" s="126">
        <v>8.4780800000000021</v>
      </c>
      <c r="M2584" s="126">
        <v>0.49445157394124029</v>
      </c>
      <c r="N2584" s="126">
        <v>8.4181299999999979</v>
      </c>
      <c r="O2584" s="126">
        <v>1.210126239437995</v>
      </c>
      <c r="P2584" s="126">
        <v>1769000</v>
      </c>
      <c r="Q2584" s="126">
        <v>3192000</v>
      </c>
      <c r="R2584" s="126">
        <v>0.55000000000000004</v>
      </c>
      <c r="S2584" s="126">
        <v>32.624000000000002</v>
      </c>
      <c r="T2584" s="126">
        <v>6.8659999999999997</v>
      </c>
      <c r="U2584" s="126">
        <v>17.5916</v>
      </c>
      <c r="V2584" s="126">
        <v>2.5031304169698818</v>
      </c>
      <c r="AC2584" s="126">
        <v>8.6950000000000003</v>
      </c>
      <c r="AD2584" s="126">
        <v>8.39</v>
      </c>
      <c r="AH2584" s="77">
        <f>IF(AND(M2584&lt;Variables!$G$6,M2584&gt;Variables!$G$5),0,1)</f>
        <v>1</v>
      </c>
      <c r="AI2584" s="77">
        <f t="shared" si="80"/>
        <v>0</v>
      </c>
      <c r="AJ2584" s="77">
        <f>IF(I2584&gt;Variables!$G$7,0,1)</f>
        <v>0</v>
      </c>
      <c r="AK2584" s="77">
        <f>IF(F2584&gt;Variables!$G$8,0,1)</f>
        <v>1</v>
      </c>
      <c r="AL2584" s="77">
        <f>IF(G2584&gt;Variables!$G$9,0,1)</f>
        <v>1</v>
      </c>
      <c r="AM2584" s="77">
        <f>IF(AND(K2584&gt;Variables!$G$10,K2584&lt;Variables!$G$11),0,1)</f>
        <v>0</v>
      </c>
      <c r="AN2584" s="77">
        <f>IF(H2584&lt;Variables!$G$13,1,0)</f>
        <v>0</v>
      </c>
      <c r="AO2584" s="77">
        <f>IF(R2584&lt;Variables!$G$12,0,1)</f>
        <v>0</v>
      </c>
      <c r="AP2584" s="78">
        <f t="shared" si="81"/>
        <v>1</v>
      </c>
      <c r="AQ2584" s="77">
        <f>IF(V2584&lt;Variables!$G$15,1,0)</f>
        <v>1</v>
      </c>
      <c r="AR2584" s="126">
        <v>1</v>
      </c>
      <c r="AS2584" s="126">
        <v>0</v>
      </c>
      <c r="AT2584" s="126">
        <v>0</v>
      </c>
      <c r="AU2584" s="126">
        <v>0</v>
      </c>
      <c r="BA2584" s="126">
        <v>1.03</v>
      </c>
    </row>
    <row r="2585" spans="3:53" ht="14.5" x14ac:dyDescent="0.35">
      <c r="C2585" s="126" t="s">
        <v>380</v>
      </c>
      <c r="D2585" s="126" t="s">
        <v>373</v>
      </c>
      <c r="E2585" s="126">
        <v>30.69</v>
      </c>
      <c r="F2585" s="126">
        <v>5.85</v>
      </c>
      <c r="G2585" s="126">
        <v>4.37</v>
      </c>
      <c r="H2585" s="126">
        <v>6320</v>
      </c>
      <c r="I2585" s="126">
        <v>305.25299999999999</v>
      </c>
      <c r="J2585" s="126" t="s">
        <v>75</v>
      </c>
      <c r="K2585" s="126">
        <v>59.45</v>
      </c>
      <c r="L2585" s="126">
        <v>30.543843750000001</v>
      </c>
      <c r="M2585" s="126">
        <v>0.1838545615268242</v>
      </c>
      <c r="N2585" s="126">
        <v>30.463884615384611</v>
      </c>
      <c r="O2585" s="126">
        <v>0.44680902102237807</v>
      </c>
      <c r="P2585" s="126">
        <v>173717</v>
      </c>
      <c r="Q2585" s="126">
        <v>666260</v>
      </c>
      <c r="R2585" s="126">
        <v>0.26</v>
      </c>
      <c r="S2585" s="126">
        <v>32.624000000000002</v>
      </c>
      <c r="T2585" s="126">
        <v>6.8659999999999997</v>
      </c>
      <c r="U2585" s="126">
        <v>17.5916</v>
      </c>
      <c r="V2585" s="126">
        <v>2.4551040962489372</v>
      </c>
      <c r="AC2585" s="126">
        <v>30.94</v>
      </c>
      <c r="AD2585" s="126">
        <v>30.065000000000001</v>
      </c>
      <c r="AH2585" s="77">
        <f>IF(AND(M2585&lt;Variables!$G$6,M2585&gt;Variables!$G$5),0,1)</f>
        <v>1</v>
      </c>
      <c r="AI2585" s="77">
        <f t="shared" si="80"/>
        <v>0</v>
      </c>
      <c r="AJ2585" s="77">
        <f>IF(I2585&gt;Variables!$G$7,0,1)</f>
        <v>0</v>
      </c>
      <c r="AK2585" s="77">
        <f>IF(F2585&gt;Variables!$G$8,0,1)</f>
        <v>1</v>
      </c>
      <c r="AL2585" s="77">
        <f>IF(G2585&gt;Variables!$G$9,0,1)</f>
        <v>1</v>
      </c>
      <c r="AM2585" s="77">
        <f>IF(AND(K2585&gt;Variables!$G$10,K2585&lt;Variables!$G$11),0,1)</f>
        <v>1</v>
      </c>
      <c r="AN2585" s="77">
        <f>IF(H2585&lt;Variables!$G$13,1,0)</f>
        <v>0</v>
      </c>
      <c r="AO2585" s="77">
        <f>IF(R2585&lt;Variables!$G$12,0,1)</f>
        <v>0</v>
      </c>
      <c r="AP2585" s="78">
        <f t="shared" si="81"/>
        <v>1</v>
      </c>
      <c r="AQ2585" s="77">
        <f>IF(V2585&lt;Variables!$G$15,1,0)</f>
        <v>1</v>
      </c>
      <c r="AR2585" s="126">
        <v>0</v>
      </c>
      <c r="AS2585" s="126">
        <v>0</v>
      </c>
      <c r="AT2585" s="126">
        <v>0</v>
      </c>
      <c r="AU2585" s="126">
        <v>1</v>
      </c>
      <c r="BA2585" s="126">
        <v>-0.56000000000000005</v>
      </c>
    </row>
    <row r="2586" spans="3:53" ht="14.5" x14ac:dyDescent="0.35">
      <c r="C2586" s="126" t="s">
        <v>381</v>
      </c>
      <c r="D2586" s="126" t="s">
        <v>372</v>
      </c>
      <c r="E2586" s="126">
        <v>3.38</v>
      </c>
      <c r="F2586" s="126">
        <v>39.85</v>
      </c>
      <c r="G2586" s="126">
        <v>0.28999999999999998</v>
      </c>
      <c r="H2586" s="126">
        <v>-99999</v>
      </c>
      <c r="I2586" s="126">
        <v>7.8550000000000004</v>
      </c>
      <c r="J2586" s="126" t="s">
        <v>75</v>
      </c>
      <c r="K2586" s="126"/>
      <c r="L2586" s="126">
        <v>3.4224999999999999</v>
      </c>
      <c r="M2586" s="126">
        <v>1.6800584368151841</v>
      </c>
      <c r="N2586" s="126">
        <v>3.4224999999999999</v>
      </c>
      <c r="O2586" s="126">
        <v>1.6800584368151841</v>
      </c>
      <c r="P2586" s="126">
        <v>21568</v>
      </c>
      <c r="Q2586" s="126">
        <v>2017</v>
      </c>
      <c r="R2586" s="126">
        <v>10.69</v>
      </c>
      <c r="S2586" s="126">
        <v>33.124000000000002</v>
      </c>
      <c r="T2586" s="126">
        <v>6.6639999999999997</v>
      </c>
      <c r="U2586" s="126">
        <v>17.775200000000002</v>
      </c>
      <c r="V2586" s="126"/>
      <c r="AC2586" s="126">
        <v>3.3650000000000002</v>
      </c>
      <c r="AD2586" s="126">
        <v>3.1301000000000001</v>
      </c>
      <c r="AH2586" s="77">
        <f>IF(AND(M2586&lt;Variables!$G$6,M2586&gt;Variables!$G$5),0,1)</f>
        <v>1</v>
      </c>
      <c r="AI2586" s="77">
        <f t="shared" si="80"/>
        <v>1</v>
      </c>
      <c r="AJ2586" s="77">
        <f>IF(I2586&gt;Variables!$G$7,0,1)</f>
        <v>1</v>
      </c>
      <c r="AK2586" s="77">
        <f>IF(F2586&gt;Variables!$G$8,0,1)</f>
        <v>0</v>
      </c>
      <c r="AL2586" s="77">
        <f>IF(G2586&gt;Variables!$G$9,0,1)</f>
        <v>1</v>
      </c>
      <c r="AM2586" s="77">
        <f>IF(AND(K2586&gt;Variables!$G$10,K2586&lt;Variables!$G$11),0,1)</f>
        <v>1</v>
      </c>
      <c r="AN2586" s="77">
        <f>IF(H2586&lt;Variables!$G$13,1,0)</f>
        <v>1</v>
      </c>
      <c r="AO2586" s="77">
        <f>IF(R2586&lt;Variables!$G$12,0,1)</f>
        <v>1</v>
      </c>
      <c r="AP2586" s="78">
        <f t="shared" si="81"/>
        <v>1</v>
      </c>
      <c r="AQ2586" s="77">
        <f>IF(V2586&lt;Variables!$G$15,1,0)</f>
        <v>1</v>
      </c>
      <c r="AR2586" s="126">
        <v>0</v>
      </c>
      <c r="AS2586" s="126">
        <v>0</v>
      </c>
      <c r="AT2586" s="126">
        <v>1</v>
      </c>
      <c r="AU2586" s="126">
        <v>0</v>
      </c>
      <c r="BA2586" s="126">
        <v>-2.25</v>
      </c>
    </row>
    <row r="2587" spans="3:53" ht="14.5" x14ac:dyDescent="0.35">
      <c r="C2587" s="126" t="s">
        <v>381</v>
      </c>
      <c r="D2587" s="126" t="s">
        <v>153</v>
      </c>
      <c r="E2587" s="126">
        <v>7.52</v>
      </c>
      <c r="F2587" s="126">
        <v>6.6</v>
      </c>
      <c r="G2587" s="126">
        <v>4.34</v>
      </c>
      <c r="H2587" s="126">
        <v>-99999</v>
      </c>
      <c r="I2587" s="126">
        <v>399.089</v>
      </c>
      <c r="J2587" s="126" t="s">
        <v>75</v>
      </c>
      <c r="K2587" s="126">
        <v>43.93</v>
      </c>
      <c r="L2587" s="126">
        <v>-99999</v>
      </c>
      <c r="M2587" s="126">
        <v>-99999</v>
      </c>
      <c r="N2587" s="126">
        <v>7.4745166666666671</v>
      </c>
      <c r="O2587" s="126">
        <v>-0.32800337145546038</v>
      </c>
      <c r="P2587" s="126">
        <v>28307</v>
      </c>
      <c r="Q2587" s="126">
        <v>86571</v>
      </c>
      <c r="R2587" s="126">
        <v>0.33</v>
      </c>
      <c r="S2587" s="126">
        <v>33.124000000000002</v>
      </c>
      <c r="T2587" s="126">
        <v>6.6639999999999997</v>
      </c>
      <c r="U2587" s="126">
        <v>17.775200000000002</v>
      </c>
      <c r="V2587" s="126">
        <v>-99999</v>
      </c>
      <c r="AC2587" s="126">
        <v>7.66</v>
      </c>
      <c r="AD2587" s="126">
        <v>7.48</v>
      </c>
      <c r="AH2587" s="77">
        <f>IF(AND(M2587&lt;Variables!$G$6,M2587&gt;Variables!$G$5),0,1)</f>
        <v>1</v>
      </c>
      <c r="AI2587" s="77">
        <f t="shared" si="80"/>
        <v>1</v>
      </c>
      <c r="AJ2587" s="77">
        <f>IF(I2587&gt;Variables!$G$7,0,1)</f>
        <v>0</v>
      </c>
      <c r="AK2587" s="77">
        <f>IF(F2587&gt;Variables!$G$8,0,1)</f>
        <v>1</v>
      </c>
      <c r="AL2587" s="77">
        <f>IF(G2587&gt;Variables!$G$9,0,1)</f>
        <v>1</v>
      </c>
      <c r="AM2587" s="77">
        <f>IF(AND(K2587&gt;Variables!$G$10,K2587&lt;Variables!$G$11),0,1)</f>
        <v>1</v>
      </c>
      <c r="AN2587" s="77">
        <f>IF(H2587&lt;Variables!$G$13,1,0)</f>
        <v>1</v>
      </c>
      <c r="AO2587" s="77">
        <f>IF(R2587&lt;Variables!$G$12,0,1)</f>
        <v>0</v>
      </c>
      <c r="AP2587" s="78">
        <f t="shared" si="81"/>
        <v>1</v>
      </c>
      <c r="AQ2587" s="77">
        <f>IF(V2587&lt;Variables!$G$15,1,0)</f>
        <v>1</v>
      </c>
      <c r="AR2587" s="126">
        <v>0</v>
      </c>
      <c r="AS2587" s="126">
        <v>0</v>
      </c>
      <c r="AT2587" s="126">
        <v>0</v>
      </c>
      <c r="AU2587" s="126">
        <v>0</v>
      </c>
      <c r="BA2587" s="126">
        <v>0</v>
      </c>
    </row>
    <row r="2588" spans="3:53" ht="14.5" x14ac:dyDescent="0.35">
      <c r="C2588" s="126" t="s">
        <v>381</v>
      </c>
      <c r="D2588" s="126" t="s">
        <v>342</v>
      </c>
      <c r="E2588" s="126">
        <v>6.91</v>
      </c>
      <c r="F2588" s="126">
        <v>40.22</v>
      </c>
      <c r="G2588" s="126">
        <v>-6.09</v>
      </c>
      <c r="H2588" s="126">
        <v>43.4</v>
      </c>
      <c r="I2588" s="126">
        <v>-65.784999999999997</v>
      </c>
      <c r="J2588" s="126" t="s">
        <v>75</v>
      </c>
      <c r="K2588" s="126">
        <v>65.58</v>
      </c>
      <c r="L2588" s="126">
        <v>6.7768350000000002</v>
      </c>
      <c r="M2588" s="126">
        <v>2.4076873643817538</v>
      </c>
      <c r="N2588" s="126">
        <v>6.713978</v>
      </c>
      <c r="O2588" s="126">
        <v>3.3664393895839448</v>
      </c>
      <c r="P2588" s="126">
        <v>55010000</v>
      </c>
      <c r="Q2588" s="126">
        <v>3560000</v>
      </c>
      <c r="R2588" s="126">
        <v>15.45</v>
      </c>
      <c r="S2588" s="126">
        <v>33.124000000000002</v>
      </c>
      <c r="T2588" s="126">
        <v>6.6639999999999997</v>
      </c>
      <c r="U2588" s="126">
        <v>17.775200000000002</v>
      </c>
      <c r="V2588" s="126">
        <v>2.357474939258223</v>
      </c>
      <c r="AC2588" s="126">
        <v>7.3</v>
      </c>
      <c r="AD2588" s="126">
        <v>6</v>
      </c>
      <c r="AH2588" s="77">
        <f>IF(AND(M2588&lt;Variables!$G$6,M2588&gt;Variables!$G$5),0,1)</f>
        <v>1</v>
      </c>
      <c r="AI2588" s="77">
        <f t="shared" si="80"/>
        <v>0</v>
      </c>
      <c r="AJ2588" s="77">
        <f>IF(I2588&gt;Variables!$G$7,0,1)</f>
        <v>1</v>
      </c>
      <c r="AK2588" s="77">
        <f>IF(F2588&gt;Variables!$G$8,0,1)</f>
        <v>0</v>
      </c>
      <c r="AL2588" s="77">
        <f>IF(G2588&gt;Variables!$G$9,0,1)</f>
        <v>1</v>
      </c>
      <c r="AM2588" s="77">
        <f>IF(AND(K2588&gt;Variables!$G$10,K2588&lt;Variables!$G$11),0,1)</f>
        <v>0</v>
      </c>
      <c r="AN2588" s="77">
        <f>IF(H2588&lt;Variables!$G$13,1,0)</f>
        <v>1</v>
      </c>
      <c r="AO2588" s="77">
        <f>IF(R2588&lt;Variables!$G$12,0,1)</f>
        <v>1</v>
      </c>
      <c r="AP2588" s="78">
        <f t="shared" si="81"/>
        <v>1</v>
      </c>
      <c r="AQ2588" s="77">
        <f>IF(V2588&lt;Variables!$G$15,1,0)</f>
        <v>1</v>
      </c>
      <c r="AR2588" s="126">
        <v>1</v>
      </c>
      <c r="AS2588" s="126">
        <v>0</v>
      </c>
      <c r="AT2588" s="126">
        <v>0</v>
      </c>
      <c r="AU2588" s="126">
        <v>0</v>
      </c>
      <c r="BA2588" s="126">
        <v>2</v>
      </c>
    </row>
    <row r="2589" spans="3:53" ht="14.5" x14ac:dyDescent="0.35">
      <c r="C2589" s="126" t="s">
        <v>381</v>
      </c>
      <c r="D2589" s="126" t="s">
        <v>379</v>
      </c>
      <c r="E2589" s="126">
        <v>6.64</v>
      </c>
      <c r="F2589" s="126">
        <v>12.42</v>
      </c>
      <c r="G2589" s="126">
        <v>15.29</v>
      </c>
      <c r="H2589" s="126">
        <v>50.62</v>
      </c>
      <c r="I2589" s="126">
        <v>2.3E-2</v>
      </c>
      <c r="J2589" s="126" t="s">
        <v>74</v>
      </c>
      <c r="K2589" s="126">
        <v>51.74</v>
      </c>
      <c r="L2589" s="126">
        <v>6.9374062500000004</v>
      </c>
      <c r="M2589" s="126">
        <v>-3.446623152565123</v>
      </c>
      <c r="N2589" s="126">
        <v>6.5902838709677409</v>
      </c>
      <c r="O2589" s="126">
        <v>1.639020885095763</v>
      </c>
      <c r="P2589" s="126">
        <v>1810000</v>
      </c>
      <c r="Q2589" s="126">
        <v>255860</v>
      </c>
      <c r="R2589" s="126">
        <v>7.07</v>
      </c>
      <c r="S2589" s="126">
        <v>33.124000000000002</v>
      </c>
      <c r="T2589" s="126">
        <v>6.6639999999999997</v>
      </c>
      <c r="U2589" s="126">
        <v>17.775200000000002</v>
      </c>
      <c r="V2589" s="126">
        <v>2.4919582969031109</v>
      </c>
      <c r="AC2589" s="126">
        <v>6.85</v>
      </c>
      <c r="AD2589" s="126">
        <v>6.23</v>
      </c>
      <c r="AH2589" s="77">
        <f>IF(AND(M2589&lt;Variables!$G$6,M2589&gt;Variables!$G$5),0,1)</f>
        <v>0</v>
      </c>
      <c r="AI2589" s="77">
        <f t="shared" si="80"/>
        <v>0</v>
      </c>
      <c r="AJ2589" s="77">
        <f>IF(I2589&gt;Variables!$G$7,0,1)</f>
        <v>1</v>
      </c>
      <c r="AK2589" s="77">
        <f>IF(F2589&gt;Variables!$G$8,0,1)</f>
        <v>0</v>
      </c>
      <c r="AL2589" s="77">
        <f>IF(G2589&gt;Variables!$G$9,0,1)</f>
        <v>0</v>
      </c>
      <c r="AM2589" s="77">
        <f>IF(AND(K2589&gt;Variables!$G$10,K2589&lt;Variables!$G$11),0,1)</f>
        <v>1</v>
      </c>
      <c r="AN2589" s="77">
        <f>IF(H2589&lt;Variables!$G$13,1,0)</f>
        <v>1</v>
      </c>
      <c r="AO2589" s="77">
        <f>IF(R2589&lt;Variables!$G$12,0,1)</f>
        <v>1</v>
      </c>
      <c r="AP2589" s="78">
        <f t="shared" si="81"/>
        <v>0</v>
      </c>
      <c r="AQ2589" s="77">
        <f>IF(V2589&lt;Variables!$G$15,1,0)</f>
        <v>1</v>
      </c>
      <c r="AR2589" s="126">
        <v>0</v>
      </c>
      <c r="AS2589" s="126">
        <v>0</v>
      </c>
      <c r="AT2589" s="126">
        <v>1</v>
      </c>
      <c r="AU2589" s="126">
        <v>0</v>
      </c>
      <c r="BA2589" s="126">
        <v>-2.25</v>
      </c>
    </row>
    <row r="2590" spans="3:53" ht="14.5" x14ac:dyDescent="0.35">
      <c r="C2590" s="126" t="s">
        <v>381</v>
      </c>
      <c r="D2590" s="126" t="s">
        <v>345</v>
      </c>
      <c r="E2590" s="126">
        <v>60.85</v>
      </c>
      <c r="F2590" s="126">
        <v>82.25</v>
      </c>
      <c r="G2590" s="126">
        <v>0.17</v>
      </c>
      <c r="H2590" s="126">
        <v>621.19000000000005</v>
      </c>
      <c r="I2590" s="126">
        <v>32.325000000000003</v>
      </c>
      <c r="J2590" s="126" t="s">
        <v>74</v>
      </c>
      <c r="K2590" s="126">
        <v>58.2</v>
      </c>
      <c r="L2590" s="126">
        <v>60.660800000000009</v>
      </c>
      <c r="M2590" s="126">
        <v>0.1140769656845738</v>
      </c>
      <c r="N2590" s="126">
        <v>60.686540000000008</v>
      </c>
      <c r="O2590" s="126">
        <v>7.1613903181807603E-2</v>
      </c>
      <c r="P2590" s="126">
        <v>2590000</v>
      </c>
      <c r="Q2590" s="126">
        <v>72250</v>
      </c>
      <c r="R2590" s="126">
        <v>35.85</v>
      </c>
      <c r="S2590" s="126">
        <v>33.124000000000002</v>
      </c>
      <c r="T2590" s="126">
        <v>6.6639999999999997</v>
      </c>
      <c r="U2590" s="126">
        <v>17.775200000000002</v>
      </c>
      <c r="V2590" s="126">
        <v>2.4462844738216449</v>
      </c>
      <c r="AC2590" s="126">
        <v>62.1</v>
      </c>
      <c r="AD2590" s="126">
        <v>60.64</v>
      </c>
      <c r="AH2590" s="77">
        <f>IF(AND(M2590&lt;Variables!$G$6,M2590&gt;Variables!$G$5),0,1)</f>
        <v>1</v>
      </c>
      <c r="AI2590" s="77">
        <f t="shared" si="80"/>
        <v>1</v>
      </c>
      <c r="AJ2590" s="77">
        <f>IF(I2590&gt;Variables!$G$7,0,1)</f>
        <v>1</v>
      </c>
      <c r="AK2590" s="77">
        <f>IF(F2590&gt;Variables!$G$8,0,1)</f>
        <v>0</v>
      </c>
      <c r="AL2590" s="77">
        <f>IF(G2590&gt;Variables!$G$9,0,1)</f>
        <v>1</v>
      </c>
      <c r="AM2590" s="77">
        <f>IF(AND(K2590&gt;Variables!$G$10,K2590&lt;Variables!$G$11),0,1)</f>
        <v>1</v>
      </c>
      <c r="AN2590" s="77">
        <f>IF(H2590&lt;Variables!$G$13,1,0)</f>
        <v>1</v>
      </c>
      <c r="AO2590" s="77">
        <f>IF(R2590&lt;Variables!$G$12,0,1)</f>
        <v>1</v>
      </c>
      <c r="AP2590" s="78">
        <f t="shared" si="81"/>
        <v>0</v>
      </c>
      <c r="AQ2590" s="77">
        <f>IF(V2590&lt;Variables!$G$15,1,0)</f>
        <v>1</v>
      </c>
      <c r="AR2590" s="126">
        <v>1</v>
      </c>
      <c r="AS2590" s="126">
        <v>0</v>
      </c>
      <c r="AT2590" s="126">
        <v>0</v>
      </c>
      <c r="AU2590" s="126">
        <v>0</v>
      </c>
      <c r="BA2590" s="126">
        <v>1.04</v>
      </c>
    </row>
    <row r="2591" spans="3:53" ht="14.5" x14ac:dyDescent="0.35">
      <c r="C2591" s="126" t="s">
        <v>381</v>
      </c>
      <c r="D2591" s="126" t="s">
        <v>120</v>
      </c>
      <c r="E2591" s="126">
        <v>12.93</v>
      </c>
      <c r="F2591" s="126">
        <v>13.11</v>
      </c>
      <c r="G2591" s="126">
        <v>7.53</v>
      </c>
      <c r="H2591" s="126">
        <v>6950</v>
      </c>
      <c r="I2591" s="126">
        <v>-51.353000000000002</v>
      </c>
      <c r="J2591" s="126" t="s">
        <v>75</v>
      </c>
      <c r="K2591" s="126">
        <v>57.61</v>
      </c>
      <c r="L2591" s="126">
        <v>12.818505</v>
      </c>
      <c r="M2591" s="126">
        <v>0.79178500144909003</v>
      </c>
      <c r="N2591" s="126">
        <v>12.737098</v>
      </c>
      <c r="O2591" s="126">
        <v>1.4359785879012801</v>
      </c>
      <c r="P2591" s="126">
        <v>121366000</v>
      </c>
      <c r="Q2591" s="126">
        <v>30149000</v>
      </c>
      <c r="R2591" s="126">
        <v>4.03</v>
      </c>
      <c r="S2591" s="126">
        <v>33.124000000000002</v>
      </c>
      <c r="T2591" s="126">
        <v>6.6639999999999997</v>
      </c>
      <c r="U2591" s="126">
        <v>17.775200000000002</v>
      </c>
      <c r="V2591" s="126">
        <v>2.4078515925716761</v>
      </c>
      <c r="AC2591" s="126">
        <v>13.96</v>
      </c>
      <c r="AD2591" s="126">
        <v>12.84</v>
      </c>
      <c r="AH2591" s="77">
        <f>IF(AND(M2591&lt;Variables!$G$6,M2591&gt;Variables!$G$5),0,1)</f>
        <v>1</v>
      </c>
      <c r="AI2591" s="77">
        <f t="shared" si="80"/>
        <v>0</v>
      </c>
      <c r="AJ2591" s="77">
        <f>IF(I2591&gt;Variables!$G$7,0,1)</f>
        <v>1</v>
      </c>
      <c r="AK2591" s="77">
        <f>IF(F2591&gt;Variables!$G$8,0,1)</f>
        <v>0</v>
      </c>
      <c r="AL2591" s="77">
        <f>IF(G2591&gt;Variables!$G$9,0,1)</f>
        <v>1</v>
      </c>
      <c r="AM2591" s="77">
        <f>IF(AND(K2591&gt;Variables!$G$10,K2591&lt;Variables!$G$11),0,1)</f>
        <v>1</v>
      </c>
      <c r="AN2591" s="77">
        <f>IF(H2591&lt;Variables!$G$13,1,0)</f>
        <v>0</v>
      </c>
      <c r="AO2591" s="77">
        <f>IF(R2591&lt;Variables!$G$12,0,1)</f>
        <v>1</v>
      </c>
      <c r="AP2591" s="78">
        <f t="shared" si="81"/>
        <v>1</v>
      </c>
      <c r="AQ2591" s="77">
        <f>IF(V2591&lt;Variables!$G$15,1,0)</f>
        <v>1</v>
      </c>
      <c r="AR2591" s="126">
        <v>1</v>
      </c>
      <c r="AS2591" s="126">
        <v>0</v>
      </c>
      <c r="AT2591" s="126">
        <v>0</v>
      </c>
      <c r="AU2591" s="126">
        <v>0</v>
      </c>
      <c r="BA2591" s="126">
        <v>2</v>
      </c>
    </row>
    <row r="2592" spans="3:53" ht="14.5" x14ac:dyDescent="0.35">
      <c r="C2592" s="126" t="s">
        <v>381</v>
      </c>
      <c r="D2592" s="126" t="s">
        <v>124</v>
      </c>
      <c r="E2592" s="126">
        <v>6.05</v>
      </c>
      <c r="F2592" s="126">
        <v>6.51</v>
      </c>
      <c r="G2592" s="126">
        <v>4.87</v>
      </c>
      <c r="H2592" s="126">
        <v>2970</v>
      </c>
      <c r="I2592" s="126">
        <v>292.80099999999999</v>
      </c>
      <c r="J2592" s="126" t="s">
        <v>75</v>
      </c>
      <c r="K2592" s="126">
        <v>47.39</v>
      </c>
      <c r="L2592" s="126">
        <v>6.0390444444444444</v>
      </c>
      <c r="M2592" s="126">
        <v>-0.14976615137788121</v>
      </c>
      <c r="N2592" s="126">
        <v>6.0312914893617027</v>
      </c>
      <c r="O2592" s="126">
        <v>-2.14131478138707E-2</v>
      </c>
      <c r="P2592" s="126">
        <v>758534</v>
      </c>
      <c r="Q2592" s="126">
        <v>2342000</v>
      </c>
      <c r="R2592" s="126">
        <v>0.32</v>
      </c>
      <c r="S2592" s="126">
        <v>33.124000000000002</v>
      </c>
      <c r="T2592" s="126">
        <v>6.6639999999999997</v>
      </c>
      <c r="U2592" s="126">
        <v>17.775200000000002</v>
      </c>
      <c r="V2592" s="126">
        <v>2.3427254306119072</v>
      </c>
      <c r="AC2592" s="126">
        <v>6.14</v>
      </c>
      <c r="AD2592" s="126">
        <v>5.98</v>
      </c>
      <c r="AH2592" s="77">
        <f>IF(AND(M2592&lt;Variables!$G$6,M2592&gt;Variables!$G$5),0,1)</f>
        <v>1</v>
      </c>
      <c r="AI2592" s="77">
        <f t="shared" si="80"/>
        <v>0</v>
      </c>
      <c r="AJ2592" s="77">
        <f>IF(I2592&gt;Variables!$G$7,0,1)</f>
        <v>0</v>
      </c>
      <c r="AK2592" s="77">
        <f>IF(F2592&gt;Variables!$G$8,0,1)</f>
        <v>1</v>
      </c>
      <c r="AL2592" s="77">
        <f>IF(G2592&gt;Variables!$G$9,0,1)</f>
        <v>1</v>
      </c>
      <c r="AM2592" s="77">
        <f>IF(AND(K2592&gt;Variables!$G$10,K2592&lt;Variables!$G$11),0,1)</f>
        <v>1</v>
      </c>
      <c r="AN2592" s="77">
        <f>IF(H2592&lt;Variables!$G$13,1,0)</f>
        <v>0</v>
      </c>
      <c r="AO2592" s="77">
        <f>IF(R2592&lt;Variables!$G$12,0,1)</f>
        <v>0</v>
      </c>
      <c r="AP2592" s="78">
        <f t="shared" si="81"/>
        <v>1</v>
      </c>
      <c r="AQ2592" s="77">
        <f>IF(V2592&lt;Variables!$G$15,1,0)</f>
        <v>1</v>
      </c>
      <c r="AR2592" s="126">
        <v>0</v>
      </c>
      <c r="AS2592" s="126">
        <v>1</v>
      </c>
      <c r="AT2592" s="126">
        <v>0</v>
      </c>
      <c r="AU2592" s="126">
        <v>0</v>
      </c>
      <c r="BA2592" s="126">
        <v>-0.49</v>
      </c>
    </row>
    <row r="2593" spans="3:53" ht="14.5" x14ac:dyDescent="0.35">
      <c r="C2593" s="126" t="s">
        <v>381</v>
      </c>
      <c r="D2593" s="126" t="s">
        <v>130</v>
      </c>
      <c r="E2593" s="126">
        <v>15.42</v>
      </c>
      <c r="F2593" s="126">
        <v>8.84</v>
      </c>
      <c r="G2593" s="126">
        <v>5.99</v>
      </c>
      <c r="H2593" s="126">
        <v>2590</v>
      </c>
      <c r="I2593" s="126">
        <v>452.72800000000001</v>
      </c>
      <c r="J2593" s="126" t="s">
        <v>75</v>
      </c>
      <c r="K2593" s="126">
        <v>53.56</v>
      </c>
      <c r="L2593" s="126">
        <v>15.398888888888891</v>
      </c>
      <c r="M2593" s="126">
        <v>-5.7724222526852283E-2</v>
      </c>
      <c r="N2593" s="126">
        <v>15.356553191489359</v>
      </c>
      <c r="O2593" s="126">
        <v>0.21780153458640381</v>
      </c>
      <c r="P2593" s="126">
        <v>531315</v>
      </c>
      <c r="Q2593" s="126">
        <v>1389000</v>
      </c>
      <c r="R2593" s="126">
        <v>0.38</v>
      </c>
      <c r="S2593" s="126">
        <v>33.124000000000002</v>
      </c>
      <c r="T2593" s="126">
        <v>6.6639999999999997</v>
      </c>
      <c r="U2593" s="126">
        <v>17.775200000000002</v>
      </c>
      <c r="V2593" s="126">
        <v>2.4059759086802792</v>
      </c>
      <c r="AC2593" s="126">
        <v>15.9</v>
      </c>
      <c r="AD2593" s="126">
        <v>15.37</v>
      </c>
      <c r="AH2593" s="77">
        <f>IF(AND(M2593&lt;Variables!$G$6,M2593&gt;Variables!$G$5),0,1)</f>
        <v>1</v>
      </c>
      <c r="AI2593" s="77">
        <f t="shared" si="80"/>
        <v>0</v>
      </c>
      <c r="AJ2593" s="77">
        <f>IF(I2593&gt;Variables!$G$7,0,1)</f>
        <v>0</v>
      </c>
      <c r="AK2593" s="77">
        <f>IF(F2593&gt;Variables!$G$8,0,1)</f>
        <v>1</v>
      </c>
      <c r="AL2593" s="77">
        <f>IF(G2593&gt;Variables!$G$9,0,1)</f>
        <v>1</v>
      </c>
      <c r="AM2593" s="77">
        <f>IF(AND(K2593&gt;Variables!$G$10,K2593&lt;Variables!$G$11),0,1)</f>
        <v>1</v>
      </c>
      <c r="AN2593" s="77">
        <f>IF(H2593&lt;Variables!$G$13,1,0)</f>
        <v>0</v>
      </c>
      <c r="AO2593" s="77">
        <f>IF(R2593&lt;Variables!$G$12,0,1)</f>
        <v>0</v>
      </c>
      <c r="AP2593" s="78">
        <f t="shared" si="81"/>
        <v>1</v>
      </c>
      <c r="AQ2593" s="77">
        <f>IF(V2593&lt;Variables!$G$15,1,0)</f>
        <v>1</v>
      </c>
      <c r="AR2593" s="126">
        <v>1</v>
      </c>
      <c r="AS2593" s="126">
        <v>0</v>
      </c>
      <c r="AT2593" s="126">
        <v>0</v>
      </c>
      <c r="AU2593" s="126">
        <v>0</v>
      </c>
      <c r="BA2593" s="126">
        <v>1.21</v>
      </c>
    </row>
    <row r="2594" spans="3:53" ht="14.5" x14ac:dyDescent="0.35">
      <c r="C2594" s="126" t="s">
        <v>381</v>
      </c>
      <c r="D2594" s="126" t="s">
        <v>169</v>
      </c>
      <c r="E2594" s="126">
        <v>8.5299999999999994</v>
      </c>
      <c r="F2594" s="126">
        <v>6.58</v>
      </c>
      <c r="G2594" s="126">
        <v>4.87</v>
      </c>
      <c r="H2594" s="126">
        <v>3910</v>
      </c>
      <c r="I2594" s="126">
        <v>64.228999999999999</v>
      </c>
      <c r="J2594" s="126" t="s">
        <v>75</v>
      </c>
      <c r="K2594" s="126">
        <v>62.53</v>
      </c>
      <c r="L2594" s="126">
        <v>8.4939300000000006</v>
      </c>
      <c r="M2594" s="126">
        <v>0.13032836390222349</v>
      </c>
      <c r="N2594" s="126">
        <v>8.4298020000000005</v>
      </c>
      <c r="O2594" s="126">
        <v>0.89204942180136981</v>
      </c>
      <c r="P2594" s="126">
        <v>1857000</v>
      </c>
      <c r="Q2594" s="126">
        <v>3192000</v>
      </c>
      <c r="R2594" s="126">
        <v>0.57999999999999996</v>
      </c>
      <c r="S2594" s="126">
        <v>33.124000000000002</v>
      </c>
      <c r="T2594" s="126">
        <v>6.6639999999999997</v>
      </c>
      <c r="U2594" s="126">
        <v>17.775200000000002</v>
      </c>
      <c r="V2594" s="126">
        <v>2.488706116952224</v>
      </c>
      <c r="AC2594" s="126">
        <v>8.6950000000000003</v>
      </c>
      <c r="AD2594" s="126">
        <v>8.39</v>
      </c>
      <c r="AH2594" s="77">
        <f>IF(AND(M2594&lt;Variables!$G$6,M2594&gt;Variables!$G$5),0,1)</f>
        <v>1</v>
      </c>
      <c r="AI2594" s="77">
        <f t="shared" si="80"/>
        <v>0</v>
      </c>
      <c r="AJ2594" s="77">
        <f>IF(I2594&gt;Variables!$G$7,0,1)</f>
        <v>0</v>
      </c>
      <c r="AK2594" s="77">
        <f>IF(F2594&gt;Variables!$G$8,0,1)</f>
        <v>1</v>
      </c>
      <c r="AL2594" s="77">
        <f>IF(G2594&gt;Variables!$G$9,0,1)</f>
        <v>1</v>
      </c>
      <c r="AM2594" s="77">
        <f>IF(AND(K2594&gt;Variables!$G$10,K2594&lt;Variables!$G$11),0,1)</f>
        <v>0</v>
      </c>
      <c r="AN2594" s="77">
        <f>IF(H2594&lt;Variables!$G$13,1,0)</f>
        <v>0</v>
      </c>
      <c r="AO2594" s="77">
        <f>IF(R2594&lt;Variables!$G$12,0,1)</f>
        <v>0</v>
      </c>
      <c r="AP2594" s="78">
        <f t="shared" si="81"/>
        <v>1</v>
      </c>
      <c r="AQ2594" s="77">
        <f>IF(V2594&lt;Variables!$G$15,1,0)</f>
        <v>1</v>
      </c>
      <c r="AR2594" s="126">
        <v>1</v>
      </c>
      <c r="AS2594" s="126">
        <v>0</v>
      </c>
      <c r="AT2594" s="126">
        <v>0</v>
      </c>
      <c r="AU2594" s="126">
        <v>0</v>
      </c>
      <c r="BA2594" s="126">
        <v>1.35</v>
      </c>
    </row>
    <row r="2595" spans="3:53" ht="14.5" x14ac:dyDescent="0.35">
      <c r="C2595" s="126" t="s">
        <v>381</v>
      </c>
      <c r="D2595" s="126" t="s">
        <v>183</v>
      </c>
      <c r="E2595" s="126">
        <v>41.03</v>
      </c>
      <c r="F2595" s="126">
        <v>11.9</v>
      </c>
      <c r="G2595" s="126">
        <v>10.09</v>
      </c>
      <c r="H2595" s="126">
        <v>5850</v>
      </c>
      <c r="I2595" s="126">
        <v>1379.3019999999999</v>
      </c>
      <c r="J2595" s="126" t="s">
        <v>75</v>
      </c>
      <c r="K2595" s="126">
        <v>80.349999999999994</v>
      </c>
      <c r="L2595" s="126">
        <v>40.072040000000001</v>
      </c>
      <c r="M2595" s="126">
        <v>2.0112776888823198</v>
      </c>
      <c r="N2595" s="126">
        <v>39.605543999999988</v>
      </c>
      <c r="O2595" s="126">
        <v>3.2128229320622519</v>
      </c>
      <c r="P2595" s="126">
        <v>1116000</v>
      </c>
      <c r="Q2595" s="126">
        <v>2201000</v>
      </c>
      <c r="R2595" s="126">
        <v>0.51</v>
      </c>
      <c r="S2595" s="126">
        <v>33.124000000000002</v>
      </c>
      <c r="T2595" s="126">
        <v>6.6639999999999997</v>
      </c>
      <c r="U2595" s="126">
        <v>17.775200000000002</v>
      </c>
      <c r="V2595" s="126">
        <v>2.4528426816363731</v>
      </c>
      <c r="AC2595" s="126">
        <v>42.89</v>
      </c>
      <c r="AD2595" s="126">
        <v>40.540100000000002</v>
      </c>
      <c r="AH2595" s="77">
        <f>IF(AND(M2595&lt;Variables!$G$6,M2595&gt;Variables!$G$5),0,1)</f>
        <v>1</v>
      </c>
      <c r="AI2595" s="77">
        <f t="shared" si="80"/>
        <v>0</v>
      </c>
      <c r="AJ2595" s="77">
        <f>IF(I2595&gt;Variables!$G$7,0,1)</f>
        <v>0</v>
      </c>
      <c r="AK2595" s="77">
        <f>IF(F2595&gt;Variables!$G$8,0,1)</f>
        <v>0</v>
      </c>
      <c r="AL2595" s="77">
        <f>IF(G2595&gt;Variables!$G$9,0,1)</f>
        <v>1</v>
      </c>
      <c r="AM2595" s="77">
        <f>IF(AND(K2595&gt;Variables!$G$10,K2595&lt;Variables!$G$11),0,1)</f>
        <v>1</v>
      </c>
      <c r="AN2595" s="77">
        <f>IF(H2595&lt;Variables!$G$13,1,0)</f>
        <v>0</v>
      </c>
      <c r="AO2595" s="77">
        <f>IF(R2595&lt;Variables!$G$12,0,1)</f>
        <v>0</v>
      </c>
      <c r="AP2595" s="78">
        <f t="shared" si="81"/>
        <v>1</v>
      </c>
      <c r="AQ2595" s="77">
        <f>IF(V2595&lt;Variables!$G$15,1,0)</f>
        <v>1</v>
      </c>
      <c r="AR2595" s="126">
        <v>0</v>
      </c>
      <c r="AS2595" s="126">
        <v>0</v>
      </c>
      <c r="AT2595" s="126">
        <v>0</v>
      </c>
      <c r="AU2595" s="126">
        <v>1</v>
      </c>
      <c r="BA2595" s="126">
        <v>-0.28000000000000003</v>
      </c>
    </row>
    <row r="2596" spans="3:53" ht="14.5" x14ac:dyDescent="0.35">
      <c r="C2596" s="126" t="s">
        <v>381</v>
      </c>
      <c r="D2596" s="126" t="s">
        <v>172</v>
      </c>
      <c r="E2596" s="126">
        <v>57.4</v>
      </c>
      <c r="F2596" s="126">
        <v>7.5</v>
      </c>
      <c r="G2596" s="126">
        <v>4.97</v>
      </c>
      <c r="H2596" s="126">
        <v>7410</v>
      </c>
      <c r="I2596" s="126">
        <v>139536.56200000001</v>
      </c>
      <c r="J2596" s="126" t="s">
        <v>75</v>
      </c>
      <c r="K2596" s="126">
        <v>43.35</v>
      </c>
      <c r="L2596" s="126">
        <v>57.598104999999997</v>
      </c>
      <c r="M2596" s="126">
        <v>-0.65645388854372544</v>
      </c>
      <c r="N2596" s="126">
        <v>57.61025510204081</v>
      </c>
      <c r="O2596" s="126">
        <v>-0.67740561354845763</v>
      </c>
      <c r="P2596" s="126">
        <v>555091</v>
      </c>
      <c r="Q2596" s="126">
        <v>1245000</v>
      </c>
      <c r="R2596" s="126">
        <v>0.45</v>
      </c>
      <c r="S2596" s="126">
        <v>33.124000000000002</v>
      </c>
      <c r="T2596" s="126">
        <v>6.6639999999999997</v>
      </c>
      <c r="U2596" s="126">
        <v>17.775200000000002</v>
      </c>
      <c r="V2596" s="126">
        <v>2.302566472881876</v>
      </c>
      <c r="AC2596" s="126">
        <v>58.17</v>
      </c>
      <c r="AD2596" s="126">
        <v>54.424999999999997</v>
      </c>
      <c r="AH2596" s="77">
        <f>IF(AND(M2596&lt;Variables!$G$6,M2596&gt;Variables!$G$5),0,1)</f>
        <v>1</v>
      </c>
      <c r="AI2596" s="77">
        <f t="shared" si="80"/>
        <v>1</v>
      </c>
      <c r="AJ2596" s="77">
        <f>IF(I2596&gt;Variables!$G$7,0,1)</f>
        <v>0</v>
      </c>
      <c r="AK2596" s="77">
        <f>IF(F2596&gt;Variables!$G$8,0,1)</f>
        <v>1</v>
      </c>
      <c r="AL2596" s="77">
        <f>IF(G2596&gt;Variables!$G$9,0,1)</f>
        <v>1</v>
      </c>
      <c r="AM2596" s="77">
        <f>IF(AND(K2596&gt;Variables!$G$10,K2596&lt;Variables!$G$11),0,1)</f>
        <v>1</v>
      </c>
      <c r="AN2596" s="77">
        <f>IF(H2596&lt;Variables!$G$13,1,0)</f>
        <v>0</v>
      </c>
      <c r="AO2596" s="77">
        <f>IF(R2596&lt;Variables!$G$12,0,1)</f>
        <v>0</v>
      </c>
      <c r="AP2596" s="78">
        <f t="shared" si="81"/>
        <v>1</v>
      </c>
      <c r="AQ2596" s="77">
        <f>IF(V2596&lt;Variables!$G$15,1,0)</f>
        <v>1</v>
      </c>
      <c r="AR2596" s="126">
        <v>0</v>
      </c>
      <c r="AS2596" s="126">
        <v>1</v>
      </c>
      <c r="AT2596" s="126">
        <v>0</v>
      </c>
      <c r="AU2596" s="126">
        <v>0</v>
      </c>
      <c r="BA2596" s="126">
        <v>0.73</v>
      </c>
    </row>
    <row r="2597" spans="3:53" ht="14.5" x14ac:dyDescent="0.35">
      <c r="C2597" s="126" t="s">
        <v>381</v>
      </c>
      <c r="D2597" s="126" t="s">
        <v>151</v>
      </c>
      <c r="E2597" s="126">
        <v>140.72</v>
      </c>
      <c r="F2597" s="126">
        <v>7</v>
      </c>
      <c r="G2597" s="126">
        <v>7.09</v>
      </c>
      <c r="H2597" s="126">
        <v>9190</v>
      </c>
      <c r="I2597" s="126">
        <v>-25.285</v>
      </c>
      <c r="J2597" s="126" t="s">
        <v>75</v>
      </c>
      <c r="K2597" s="126">
        <v>48.36</v>
      </c>
      <c r="L2597" s="126">
        <v>140.86811499999999</v>
      </c>
      <c r="M2597" s="126">
        <v>-0.32165902127676321</v>
      </c>
      <c r="N2597" s="126">
        <v>139.80730399999999</v>
      </c>
      <c r="O2597" s="126">
        <v>0.43466684687659501</v>
      </c>
      <c r="P2597" s="126">
        <v>759262</v>
      </c>
      <c r="Q2597" s="126">
        <v>915652</v>
      </c>
      <c r="R2597" s="126">
        <v>0.83</v>
      </c>
      <c r="S2597" s="126">
        <v>33.124000000000002</v>
      </c>
      <c r="T2597" s="126">
        <v>6.6639999999999997</v>
      </c>
      <c r="U2597" s="126">
        <v>17.775200000000002</v>
      </c>
      <c r="V2597" s="126">
        <v>2.356849254497543</v>
      </c>
      <c r="AC2597" s="126">
        <v>144.24</v>
      </c>
      <c r="AD2597" s="126">
        <v>135.59</v>
      </c>
      <c r="AH2597" s="77">
        <f>IF(AND(M2597&lt;Variables!$G$6,M2597&gt;Variables!$G$5),0,1)</f>
        <v>1</v>
      </c>
      <c r="AI2597" s="77">
        <f t="shared" si="80"/>
        <v>0</v>
      </c>
      <c r="AJ2597" s="77">
        <f>IF(I2597&gt;Variables!$G$7,0,1)</f>
        <v>1</v>
      </c>
      <c r="AK2597" s="77">
        <f>IF(F2597&gt;Variables!$G$8,0,1)</f>
        <v>1</v>
      </c>
      <c r="AL2597" s="77">
        <f>IF(G2597&gt;Variables!$G$9,0,1)</f>
        <v>1</v>
      </c>
      <c r="AM2597" s="77">
        <f>IF(AND(K2597&gt;Variables!$G$10,K2597&lt;Variables!$G$11),0,1)</f>
        <v>1</v>
      </c>
      <c r="AN2597" s="77">
        <f>IF(H2597&lt;Variables!$G$13,1,0)</f>
        <v>0</v>
      </c>
      <c r="AO2597" s="77">
        <f>IF(R2597&lt;Variables!$G$12,0,1)</f>
        <v>0</v>
      </c>
      <c r="AP2597" s="78">
        <f t="shared" si="81"/>
        <v>1</v>
      </c>
      <c r="AQ2597" s="77">
        <f>IF(V2597&lt;Variables!$G$15,1,0)</f>
        <v>1</v>
      </c>
      <c r="AR2597" s="126">
        <v>0</v>
      </c>
      <c r="AS2597" s="126">
        <v>1</v>
      </c>
      <c r="AT2597" s="126">
        <v>0</v>
      </c>
      <c r="AU2597" s="126">
        <v>0</v>
      </c>
      <c r="BA2597" s="126">
        <v>1.04</v>
      </c>
    </row>
    <row r="2598" spans="3:53" ht="14.5" x14ac:dyDescent="0.35">
      <c r="C2598" s="126" t="s">
        <v>381</v>
      </c>
      <c r="D2598" s="126" t="s">
        <v>343</v>
      </c>
      <c r="E2598" s="126">
        <v>52.06</v>
      </c>
      <c r="F2598" s="126">
        <v>6.35</v>
      </c>
      <c r="G2598" s="126">
        <v>4.24</v>
      </c>
      <c r="H2598" s="126">
        <v>10730</v>
      </c>
      <c r="I2598" s="126">
        <v>97.998999999999995</v>
      </c>
      <c r="J2598" s="126" t="s">
        <v>75</v>
      </c>
      <c r="K2598" s="126">
        <v>49.27</v>
      </c>
      <c r="L2598" s="126">
        <v>51.902644999999993</v>
      </c>
      <c r="M2598" s="126">
        <v>1.41707614323008E-2</v>
      </c>
      <c r="N2598" s="126">
        <v>51.953143999999988</v>
      </c>
      <c r="O2598" s="126">
        <v>-8.3044059855161181E-2</v>
      </c>
      <c r="P2598" s="126">
        <v>1765000</v>
      </c>
      <c r="Q2598" s="126">
        <v>1956000</v>
      </c>
      <c r="R2598" s="126">
        <v>0.9</v>
      </c>
      <c r="S2598" s="126">
        <v>33.124000000000002</v>
      </c>
      <c r="T2598" s="126">
        <v>6.6639999999999997</v>
      </c>
      <c r="U2598" s="126">
        <v>17.775200000000002</v>
      </c>
      <c r="V2598" s="126">
        <v>2.3590986355688419</v>
      </c>
      <c r="AC2598" s="126">
        <v>52.3</v>
      </c>
      <c r="AD2598" s="126">
        <v>51.19</v>
      </c>
      <c r="AH2598" s="77">
        <f>IF(AND(M2598&lt;Variables!$G$6,M2598&gt;Variables!$G$5),0,1)</f>
        <v>1</v>
      </c>
      <c r="AI2598" s="77">
        <f t="shared" si="80"/>
        <v>1</v>
      </c>
      <c r="AJ2598" s="77">
        <f>IF(I2598&gt;Variables!$G$7,0,1)</f>
        <v>0</v>
      </c>
      <c r="AK2598" s="77">
        <f>IF(F2598&gt;Variables!$G$8,0,1)</f>
        <v>1</v>
      </c>
      <c r="AL2598" s="77">
        <f>IF(G2598&gt;Variables!$G$9,0,1)</f>
        <v>1</v>
      </c>
      <c r="AM2598" s="77">
        <f>IF(AND(K2598&gt;Variables!$G$10,K2598&lt;Variables!$G$11),0,1)</f>
        <v>1</v>
      </c>
      <c r="AN2598" s="77">
        <f>IF(H2598&lt;Variables!$G$13,1,0)</f>
        <v>0</v>
      </c>
      <c r="AO2598" s="77">
        <f>IF(R2598&lt;Variables!$G$12,0,1)</f>
        <v>0</v>
      </c>
      <c r="AP2598" s="78">
        <f t="shared" si="81"/>
        <v>1</v>
      </c>
      <c r="AQ2598" s="77">
        <f>IF(V2598&lt;Variables!$G$15,1,0)</f>
        <v>1</v>
      </c>
      <c r="AR2598" s="126">
        <v>0</v>
      </c>
      <c r="AS2598" s="126">
        <v>0</v>
      </c>
      <c r="AT2598" s="126">
        <v>0</v>
      </c>
      <c r="AU2598" s="126">
        <v>1</v>
      </c>
      <c r="BA2598" s="126">
        <v>-0.72</v>
      </c>
    </row>
    <row r="2599" spans="3:53" ht="14.5" x14ac:dyDescent="0.35">
      <c r="C2599" s="126" t="s">
        <v>381</v>
      </c>
      <c r="D2599" s="126" t="s">
        <v>354</v>
      </c>
      <c r="E2599" s="126">
        <v>9.23</v>
      </c>
      <c r="F2599" s="126">
        <v>16.13</v>
      </c>
      <c r="G2599" s="126">
        <v>13.89</v>
      </c>
      <c r="H2599" s="126">
        <v>-99999</v>
      </c>
      <c r="I2599" s="126">
        <v>-62.167999999999999</v>
      </c>
      <c r="J2599" s="126" t="s">
        <v>75</v>
      </c>
      <c r="K2599" s="126">
        <v>51.33</v>
      </c>
      <c r="L2599" s="126">
        <v>9.0419999999999998</v>
      </c>
      <c r="M2599" s="126">
        <v>-0.2433090024330927</v>
      </c>
      <c r="N2599" s="126">
        <v>9.0377833333333317</v>
      </c>
      <c r="O2599" s="126">
        <v>-0.19676653751748299</v>
      </c>
      <c r="P2599" s="126">
        <v>8800</v>
      </c>
      <c r="Q2599" s="126">
        <v>9370</v>
      </c>
      <c r="R2599" s="126">
        <v>0.94</v>
      </c>
      <c r="S2599" s="126">
        <v>33.124000000000002</v>
      </c>
      <c r="T2599" s="126">
        <v>6.6639999999999997</v>
      </c>
      <c r="U2599" s="126">
        <v>17.775200000000002</v>
      </c>
      <c r="V2599" s="126">
        <v>2.3880393936739659</v>
      </c>
      <c r="AC2599" s="126">
        <v>10.32</v>
      </c>
      <c r="AD2599" s="126">
        <v>9.01</v>
      </c>
      <c r="AH2599" s="77">
        <f>IF(AND(M2599&lt;Variables!$G$6,M2599&gt;Variables!$G$5),0,1)</f>
        <v>1</v>
      </c>
      <c r="AI2599" s="77">
        <f t="shared" si="80"/>
        <v>0</v>
      </c>
      <c r="AJ2599" s="77">
        <f>IF(I2599&gt;Variables!$G$7,0,1)</f>
        <v>1</v>
      </c>
      <c r="AK2599" s="77">
        <f>IF(F2599&gt;Variables!$G$8,0,1)</f>
        <v>0</v>
      </c>
      <c r="AL2599" s="77">
        <f>IF(G2599&gt;Variables!$G$9,0,1)</f>
        <v>0</v>
      </c>
      <c r="AM2599" s="77">
        <f>IF(AND(K2599&gt;Variables!$G$10,K2599&lt;Variables!$G$11),0,1)</f>
        <v>1</v>
      </c>
      <c r="AN2599" s="77">
        <f>IF(H2599&lt;Variables!$G$13,1,0)</f>
        <v>1</v>
      </c>
      <c r="AO2599" s="77">
        <f>IF(R2599&lt;Variables!$G$12,0,1)</f>
        <v>0</v>
      </c>
      <c r="AP2599" s="78">
        <f t="shared" si="81"/>
        <v>1</v>
      </c>
      <c r="AQ2599" s="77">
        <f>IF(V2599&lt;Variables!$G$15,1,0)</f>
        <v>1</v>
      </c>
      <c r="AR2599" s="126">
        <v>1</v>
      </c>
      <c r="AS2599" s="126">
        <v>0</v>
      </c>
      <c r="AT2599" s="126">
        <v>0</v>
      </c>
      <c r="AU2599" s="126">
        <v>0</v>
      </c>
      <c r="BA2599" s="126">
        <v>2</v>
      </c>
    </row>
    <row r="2600" spans="3:53" ht="14.5" x14ac:dyDescent="0.35">
      <c r="C2600" s="126" t="s">
        <v>381</v>
      </c>
      <c r="D2600" s="126" t="s">
        <v>277</v>
      </c>
      <c r="E2600" s="126">
        <v>23.11</v>
      </c>
      <c r="F2600" s="126">
        <v>8.09</v>
      </c>
      <c r="G2600" s="126">
        <v>4.2300000000000004</v>
      </c>
      <c r="H2600" s="126">
        <v>2160</v>
      </c>
      <c r="I2600" s="126">
        <v>-2.5739999999999998</v>
      </c>
      <c r="J2600" s="126" t="s">
        <v>75</v>
      </c>
      <c r="K2600" s="126">
        <v>51.32</v>
      </c>
      <c r="L2600" s="126">
        <v>23.047730000000001</v>
      </c>
      <c r="M2600" s="126">
        <v>-0.1012247193107582</v>
      </c>
      <c r="N2600" s="126">
        <v>23.000556</v>
      </c>
      <c r="O2600" s="126">
        <v>0.10366705917890361</v>
      </c>
      <c r="P2600" s="126">
        <v>1172000</v>
      </c>
      <c r="Q2600" s="126">
        <v>2482000</v>
      </c>
      <c r="R2600" s="126">
        <v>0.47</v>
      </c>
      <c r="S2600" s="126">
        <v>33.124000000000002</v>
      </c>
      <c r="T2600" s="126">
        <v>6.6639999999999997</v>
      </c>
      <c r="U2600" s="126">
        <v>17.775200000000002</v>
      </c>
      <c r="V2600" s="126">
        <v>2.3836929275280472</v>
      </c>
      <c r="AC2600" s="126">
        <v>23.67</v>
      </c>
      <c r="AD2600" s="126">
        <v>22.73</v>
      </c>
      <c r="AH2600" s="77">
        <f>IF(AND(M2600&lt;Variables!$G$6,M2600&gt;Variables!$G$5),0,1)</f>
        <v>1</v>
      </c>
      <c r="AI2600" s="77">
        <f t="shared" si="80"/>
        <v>0</v>
      </c>
      <c r="AJ2600" s="77">
        <f>IF(I2600&gt;Variables!$G$7,0,1)</f>
        <v>1</v>
      </c>
      <c r="AK2600" s="77">
        <f>IF(F2600&gt;Variables!$G$8,0,1)</f>
        <v>1</v>
      </c>
      <c r="AL2600" s="77">
        <f>IF(G2600&gt;Variables!$G$9,0,1)</f>
        <v>1</v>
      </c>
      <c r="AM2600" s="77">
        <f>IF(AND(K2600&gt;Variables!$G$10,K2600&lt;Variables!$G$11),0,1)</f>
        <v>1</v>
      </c>
      <c r="AN2600" s="77">
        <f>IF(H2600&lt;Variables!$G$13,1,0)</f>
        <v>0</v>
      </c>
      <c r="AO2600" s="77">
        <f>IF(R2600&lt;Variables!$G$12,0,1)</f>
        <v>0</v>
      </c>
      <c r="AP2600" s="78">
        <f t="shared" si="81"/>
        <v>1</v>
      </c>
      <c r="AQ2600" s="77">
        <f>IF(V2600&lt;Variables!$G$15,1,0)</f>
        <v>1</v>
      </c>
      <c r="AR2600" s="126">
        <v>0</v>
      </c>
      <c r="AS2600" s="126">
        <v>1</v>
      </c>
      <c r="AT2600" s="126">
        <v>0</v>
      </c>
      <c r="AU2600" s="126">
        <v>0</v>
      </c>
      <c r="BA2600" s="126">
        <v>0.6</v>
      </c>
    </row>
    <row r="2601" spans="3:53" ht="14.5" x14ac:dyDescent="0.35">
      <c r="C2601" s="126" t="s">
        <v>381</v>
      </c>
      <c r="D2601" s="126" t="s">
        <v>189</v>
      </c>
      <c r="E2601" s="126">
        <v>31.43</v>
      </c>
      <c r="F2601" s="126">
        <v>8.34</v>
      </c>
      <c r="G2601" s="126">
        <v>7.49</v>
      </c>
      <c r="H2601" s="126">
        <v>-99999</v>
      </c>
      <c r="I2601" s="126">
        <v>-99999</v>
      </c>
      <c r="J2601" s="126" t="s">
        <v>75</v>
      </c>
      <c r="K2601" s="126">
        <v>38.29</v>
      </c>
      <c r="L2601" s="126">
        <v>31.759394444444439</v>
      </c>
      <c r="M2601" s="126">
        <v>-0.70087748314540244</v>
      </c>
      <c r="N2601" s="126">
        <v>32.265868085106383</v>
      </c>
      <c r="O2601" s="126">
        <v>-2.2595644511511161</v>
      </c>
      <c r="P2601" s="126">
        <v>641590</v>
      </c>
      <c r="Q2601" s="126">
        <v>2252000</v>
      </c>
      <c r="R2601" s="126">
        <v>0.28000000000000003</v>
      </c>
      <c r="S2601" s="126">
        <v>33.124000000000002</v>
      </c>
      <c r="T2601" s="126">
        <v>6.6639999999999997</v>
      </c>
      <c r="U2601" s="126">
        <v>17.775200000000002</v>
      </c>
      <c r="V2601" s="126">
        <v>2.2402046034155769</v>
      </c>
      <c r="AC2601" s="126">
        <v>31.7699</v>
      </c>
      <c r="AD2601" s="126">
        <v>29.51</v>
      </c>
      <c r="AH2601" s="77">
        <f>IF(AND(M2601&lt;Variables!$G$6,M2601&gt;Variables!$G$5),0,1)</f>
        <v>1</v>
      </c>
      <c r="AI2601" s="77">
        <f t="shared" si="80"/>
        <v>1</v>
      </c>
      <c r="AJ2601" s="77">
        <f>IF(I2601&gt;Variables!$G$7,0,1)</f>
        <v>1</v>
      </c>
      <c r="AK2601" s="77">
        <f>IF(F2601&gt;Variables!$G$8,0,1)</f>
        <v>1</v>
      </c>
      <c r="AL2601" s="77">
        <f>IF(G2601&gt;Variables!$G$9,0,1)</f>
        <v>1</v>
      </c>
      <c r="AM2601" s="77">
        <f>IF(AND(K2601&gt;Variables!$G$10,K2601&lt;Variables!$G$11),0,1)</f>
        <v>1</v>
      </c>
      <c r="AN2601" s="77">
        <f>IF(H2601&lt;Variables!$G$13,1,0)</f>
        <v>1</v>
      </c>
      <c r="AO2601" s="77">
        <f>IF(R2601&lt;Variables!$G$12,0,1)</f>
        <v>0</v>
      </c>
      <c r="AP2601" s="78">
        <f t="shared" si="81"/>
        <v>1</v>
      </c>
      <c r="AQ2601" s="77">
        <f>IF(V2601&lt;Variables!$G$15,1,0)</f>
        <v>1</v>
      </c>
      <c r="AR2601" s="126">
        <v>0</v>
      </c>
      <c r="AS2601" s="126">
        <v>0</v>
      </c>
      <c r="AT2601" s="126">
        <v>1</v>
      </c>
      <c r="AU2601" s="126">
        <v>0</v>
      </c>
      <c r="BA2601" s="126">
        <v>-1.8</v>
      </c>
    </row>
    <row r="2602" spans="3:53" ht="14.5" x14ac:dyDescent="0.35">
      <c r="C2602" s="126" t="s">
        <v>381</v>
      </c>
      <c r="D2602" s="126" t="s">
        <v>163</v>
      </c>
      <c r="E2602" s="126">
        <v>4.0199999999999996</v>
      </c>
      <c r="F2602" s="126">
        <v>19.97</v>
      </c>
      <c r="G2602" s="126">
        <v>16.3</v>
      </c>
      <c r="H2602" s="126">
        <v>358.91</v>
      </c>
      <c r="I2602" s="126">
        <v>-75.067999999999998</v>
      </c>
      <c r="J2602" s="126" t="s">
        <v>75</v>
      </c>
      <c r="K2602" s="126">
        <v>55.27</v>
      </c>
      <c r="L2602" s="126">
        <v>4.0182850000000014</v>
      </c>
      <c r="M2602" s="126">
        <v>-0.4401131328415025</v>
      </c>
      <c r="N2602" s="126">
        <v>3.907848</v>
      </c>
      <c r="O2602" s="126">
        <v>2.3734802377165232</v>
      </c>
      <c r="P2602" s="126">
        <v>18740000</v>
      </c>
      <c r="Q2602" s="126">
        <v>20560000</v>
      </c>
      <c r="R2602" s="126">
        <v>0.91</v>
      </c>
      <c r="S2602" s="126">
        <v>33.124000000000002</v>
      </c>
      <c r="T2602" s="126">
        <v>6.6639999999999997</v>
      </c>
      <c r="U2602" s="126">
        <v>17.775200000000002</v>
      </c>
      <c r="V2602" s="126">
        <v>2.4397385577085751</v>
      </c>
      <c r="AC2602" s="126">
        <v>4.09</v>
      </c>
      <c r="AD2602" s="126">
        <v>3.69</v>
      </c>
      <c r="AH2602" s="77">
        <f>IF(AND(M2602&lt;Variables!$G$6,M2602&gt;Variables!$G$5),0,1)</f>
        <v>1</v>
      </c>
      <c r="AI2602" s="77">
        <f t="shared" si="80"/>
        <v>0</v>
      </c>
      <c r="AJ2602" s="77">
        <f>IF(I2602&gt;Variables!$G$7,0,1)</f>
        <v>1</v>
      </c>
      <c r="AK2602" s="77">
        <f>IF(F2602&gt;Variables!$G$8,0,1)</f>
        <v>0</v>
      </c>
      <c r="AL2602" s="77">
        <f>IF(G2602&gt;Variables!$G$9,0,1)</f>
        <v>0</v>
      </c>
      <c r="AM2602" s="77">
        <f>IF(AND(K2602&gt;Variables!$G$10,K2602&lt;Variables!$G$11),0,1)</f>
        <v>1</v>
      </c>
      <c r="AN2602" s="77">
        <f>IF(H2602&lt;Variables!$G$13,1,0)</f>
        <v>1</v>
      </c>
      <c r="AO2602" s="77">
        <f>IF(R2602&lt;Variables!$G$12,0,1)</f>
        <v>0</v>
      </c>
      <c r="AP2602" s="78">
        <f t="shared" si="81"/>
        <v>1</v>
      </c>
      <c r="AQ2602" s="77">
        <f>IF(V2602&lt;Variables!$G$15,1,0)</f>
        <v>1</v>
      </c>
      <c r="AR2602" s="126">
        <v>0</v>
      </c>
      <c r="AS2602" s="126">
        <v>0</v>
      </c>
      <c r="AT2602" s="126">
        <v>1</v>
      </c>
      <c r="AU2602" s="126">
        <v>0</v>
      </c>
      <c r="BA2602" s="126">
        <v>-2.25</v>
      </c>
    </row>
    <row r="2603" spans="3:53" ht="14.5" x14ac:dyDescent="0.35">
      <c r="C2603" s="126" t="s">
        <v>381</v>
      </c>
      <c r="D2603" s="126" t="s">
        <v>194</v>
      </c>
      <c r="E2603" s="126">
        <v>8.52</v>
      </c>
      <c r="F2603" s="126">
        <v>35.25</v>
      </c>
      <c r="G2603" s="126">
        <v>-5.28</v>
      </c>
      <c r="H2603" s="126">
        <v>784.63</v>
      </c>
      <c r="I2603" s="126">
        <v>2678.2979999999998</v>
      </c>
      <c r="J2603" s="126" t="s">
        <v>75</v>
      </c>
      <c r="K2603" s="126">
        <v>49.46</v>
      </c>
      <c r="L2603" s="126">
        <v>8.4251450000000006</v>
      </c>
      <c r="M2603" s="126">
        <v>5.6438197799555952E-2</v>
      </c>
      <c r="N2603" s="126">
        <v>8.5204060000000013</v>
      </c>
      <c r="O2603" s="126">
        <v>-1.062226377475455</v>
      </c>
      <c r="P2603" s="126">
        <v>197630000</v>
      </c>
      <c r="Q2603" s="126">
        <v>29450000</v>
      </c>
      <c r="R2603" s="126">
        <v>6.71</v>
      </c>
      <c r="S2603" s="126">
        <v>33.124000000000002</v>
      </c>
      <c r="T2603" s="126">
        <v>6.6639999999999997</v>
      </c>
      <c r="U2603" s="126">
        <v>17.775200000000002</v>
      </c>
      <c r="V2603" s="126">
        <v>2.3600262233554439</v>
      </c>
      <c r="AC2603" s="126">
        <v>10.199999999999999</v>
      </c>
      <c r="AD2603" s="126">
        <v>8.3000000000000007</v>
      </c>
      <c r="AH2603" s="77">
        <f>IF(AND(M2603&lt;Variables!$G$6,M2603&gt;Variables!$G$5),0,1)</f>
        <v>1</v>
      </c>
      <c r="AI2603" s="77">
        <f t="shared" si="80"/>
        <v>1</v>
      </c>
      <c r="AJ2603" s="77">
        <f>IF(I2603&gt;Variables!$G$7,0,1)</f>
        <v>0</v>
      </c>
      <c r="AK2603" s="77">
        <f>IF(F2603&gt;Variables!$G$8,0,1)</f>
        <v>0</v>
      </c>
      <c r="AL2603" s="77">
        <f>IF(G2603&gt;Variables!$G$9,0,1)</f>
        <v>1</v>
      </c>
      <c r="AM2603" s="77">
        <f>IF(AND(K2603&gt;Variables!$G$10,K2603&lt;Variables!$G$11),0,1)</f>
        <v>1</v>
      </c>
      <c r="AN2603" s="77">
        <f>IF(H2603&lt;Variables!$G$13,1,0)</f>
        <v>1</v>
      </c>
      <c r="AO2603" s="77">
        <f>IF(R2603&lt;Variables!$G$12,0,1)</f>
        <v>1</v>
      </c>
      <c r="AP2603" s="78">
        <f t="shared" si="81"/>
        <v>1</v>
      </c>
      <c r="AQ2603" s="77">
        <f>IF(V2603&lt;Variables!$G$15,1,0)</f>
        <v>1</v>
      </c>
      <c r="AR2603" s="126">
        <v>0</v>
      </c>
      <c r="AS2603" s="126">
        <v>0</v>
      </c>
      <c r="AT2603" s="126">
        <v>1</v>
      </c>
      <c r="AU2603" s="126">
        <v>0</v>
      </c>
      <c r="BA2603" s="126">
        <v>-2.25</v>
      </c>
    </row>
    <row r="2604" spans="3:53" ht="14.5" x14ac:dyDescent="0.35">
      <c r="C2604" s="126" t="s">
        <v>381</v>
      </c>
      <c r="D2604" s="126" t="s">
        <v>349</v>
      </c>
      <c r="E2604" s="126">
        <v>109.64</v>
      </c>
      <c r="F2604" s="126">
        <v>6.37</v>
      </c>
      <c r="G2604" s="126">
        <v>3.86</v>
      </c>
      <c r="H2604" s="126">
        <v>9080</v>
      </c>
      <c r="I2604" s="126">
        <v>-0.78</v>
      </c>
      <c r="J2604" s="126" t="s">
        <v>74</v>
      </c>
      <c r="K2604" s="126">
        <v>46.28</v>
      </c>
      <c r="L2604" s="126">
        <v>109.84025</v>
      </c>
      <c r="M2604" s="126">
        <v>-0.12768543407357019</v>
      </c>
      <c r="N2604" s="126">
        <v>109.94823599999999</v>
      </c>
      <c r="O2604" s="126">
        <v>-0.22577533667751751</v>
      </c>
      <c r="P2604" s="126">
        <v>506157</v>
      </c>
      <c r="Q2604" s="126">
        <v>895052</v>
      </c>
      <c r="R2604" s="126">
        <v>0.56999999999999995</v>
      </c>
      <c r="S2604" s="126">
        <v>33.124000000000002</v>
      </c>
      <c r="T2604" s="126">
        <v>6.6639999999999997</v>
      </c>
      <c r="U2604" s="126">
        <v>17.775200000000002</v>
      </c>
      <c r="V2604" s="126">
        <v>2.3304088507009042</v>
      </c>
      <c r="AC2604" s="126">
        <v>109.76</v>
      </c>
      <c r="AD2604" s="126">
        <v>108.35</v>
      </c>
      <c r="AH2604" s="77">
        <f>IF(AND(M2604&lt;Variables!$G$6,M2604&gt;Variables!$G$5),0,1)</f>
        <v>1</v>
      </c>
      <c r="AI2604" s="77">
        <f t="shared" si="80"/>
        <v>1</v>
      </c>
      <c r="AJ2604" s="77">
        <f>IF(I2604&gt;Variables!$G$7,0,1)</f>
        <v>1</v>
      </c>
      <c r="AK2604" s="77">
        <f>IF(F2604&gt;Variables!$G$8,0,1)</f>
        <v>1</v>
      </c>
      <c r="AL2604" s="77">
        <f>IF(G2604&gt;Variables!$G$9,0,1)</f>
        <v>1</v>
      </c>
      <c r="AM2604" s="77">
        <f>IF(AND(K2604&gt;Variables!$G$10,K2604&lt;Variables!$G$11),0,1)</f>
        <v>1</v>
      </c>
      <c r="AN2604" s="77">
        <f>IF(H2604&lt;Variables!$G$13,1,0)</f>
        <v>0</v>
      </c>
      <c r="AO2604" s="77">
        <f>IF(R2604&lt;Variables!$G$12,0,1)</f>
        <v>0</v>
      </c>
      <c r="AP2604" s="78">
        <f t="shared" si="81"/>
        <v>0</v>
      </c>
      <c r="AQ2604" s="77">
        <f>IF(V2604&lt;Variables!$G$15,1,0)</f>
        <v>1</v>
      </c>
      <c r="AR2604" s="126">
        <v>0</v>
      </c>
      <c r="AS2604" s="126">
        <v>0</v>
      </c>
      <c r="AT2604" s="126">
        <v>0</v>
      </c>
      <c r="AU2604" s="126">
        <v>1</v>
      </c>
      <c r="BA2604" s="126">
        <v>-0.67</v>
      </c>
    </row>
    <row r="2605" spans="3:53" ht="14.5" x14ac:dyDescent="0.35">
      <c r="C2605" s="126" t="s">
        <v>381</v>
      </c>
      <c r="D2605" s="126" t="s">
        <v>348</v>
      </c>
      <c r="E2605" s="126">
        <v>15.25</v>
      </c>
      <c r="F2605" s="126">
        <v>8.35</v>
      </c>
      <c r="G2605" s="126">
        <v>5.32</v>
      </c>
      <c r="H2605" s="126">
        <v>2660</v>
      </c>
      <c r="I2605" s="126">
        <v>-26.65</v>
      </c>
      <c r="J2605" s="126" t="s">
        <v>74</v>
      </c>
      <c r="K2605" s="126">
        <v>54.45</v>
      </c>
      <c r="L2605" s="126">
        <v>15.198729999999999</v>
      </c>
      <c r="M2605" s="126">
        <v>-0.1502099188550674</v>
      </c>
      <c r="N2605" s="126">
        <v>15.006204</v>
      </c>
      <c r="O2605" s="126">
        <v>1.130838951676266</v>
      </c>
      <c r="P2605" s="126">
        <v>3178000</v>
      </c>
      <c r="Q2605" s="126">
        <v>2896000</v>
      </c>
      <c r="R2605" s="126">
        <v>1.1000000000000001</v>
      </c>
      <c r="S2605" s="126">
        <v>33.124000000000002</v>
      </c>
      <c r="T2605" s="126">
        <v>6.6639999999999997</v>
      </c>
      <c r="U2605" s="126">
        <v>17.775200000000002</v>
      </c>
      <c r="V2605" s="126">
        <v>2.4189378956833889</v>
      </c>
      <c r="AC2605" s="126">
        <v>15.65</v>
      </c>
      <c r="AD2605" s="126">
        <v>14.55</v>
      </c>
      <c r="AH2605" s="77">
        <f>IF(AND(M2605&lt;Variables!$G$6,M2605&gt;Variables!$G$5),0,1)</f>
        <v>1</v>
      </c>
      <c r="AI2605" s="77">
        <f t="shared" si="80"/>
        <v>0</v>
      </c>
      <c r="AJ2605" s="77">
        <f>IF(I2605&gt;Variables!$G$7,0,1)</f>
        <v>1</v>
      </c>
      <c r="AK2605" s="77">
        <f>IF(F2605&gt;Variables!$G$8,0,1)</f>
        <v>1</v>
      </c>
      <c r="AL2605" s="77">
        <f>IF(G2605&gt;Variables!$G$9,0,1)</f>
        <v>1</v>
      </c>
      <c r="AM2605" s="77">
        <f>IF(AND(K2605&gt;Variables!$G$10,K2605&lt;Variables!$G$11),0,1)</f>
        <v>1</v>
      </c>
      <c r="AN2605" s="77">
        <f>IF(H2605&lt;Variables!$G$13,1,0)</f>
        <v>0</v>
      </c>
      <c r="AO2605" s="77">
        <f>IF(R2605&lt;Variables!$G$12,0,1)</f>
        <v>0</v>
      </c>
      <c r="AP2605" s="78">
        <f t="shared" si="81"/>
        <v>0</v>
      </c>
      <c r="AQ2605" s="77">
        <f>IF(V2605&lt;Variables!$G$15,1,0)</f>
        <v>1</v>
      </c>
      <c r="AR2605" s="126">
        <v>1</v>
      </c>
      <c r="AS2605" s="126">
        <v>0</v>
      </c>
      <c r="AT2605" s="126">
        <v>0</v>
      </c>
      <c r="AU2605" s="126">
        <v>0</v>
      </c>
      <c r="BA2605" s="126">
        <v>2</v>
      </c>
    </row>
    <row r="2606" spans="3:53" ht="14.5" x14ac:dyDescent="0.35">
      <c r="C2606" s="126" t="s">
        <v>381</v>
      </c>
      <c r="D2606" s="126" t="s">
        <v>131</v>
      </c>
      <c r="E2606" s="126">
        <v>1.59</v>
      </c>
      <c r="F2606" s="126">
        <v>22.48</v>
      </c>
      <c r="G2606" s="126">
        <v>14.86</v>
      </c>
      <c r="H2606" s="126">
        <v>2280</v>
      </c>
      <c r="I2606" s="126">
        <v>2.6539999999999999</v>
      </c>
      <c r="J2606" s="126" t="s">
        <v>74</v>
      </c>
      <c r="K2606" s="126">
        <v>63.98</v>
      </c>
      <c r="L2606" s="126">
        <v>1.554325</v>
      </c>
      <c r="M2606" s="126">
        <v>1.9735254853392961</v>
      </c>
      <c r="N2606" s="126">
        <v>1.537026</v>
      </c>
      <c r="O2606" s="126">
        <v>3.1212224126332249</v>
      </c>
      <c r="P2606" s="126">
        <v>77483000</v>
      </c>
      <c r="Q2606" s="126">
        <v>19257000</v>
      </c>
      <c r="R2606" s="126">
        <v>4.0199999999999996</v>
      </c>
      <c r="S2606" s="126">
        <v>33.124000000000002</v>
      </c>
      <c r="T2606" s="126">
        <v>6.6639999999999997</v>
      </c>
      <c r="U2606" s="126">
        <v>17.775200000000002</v>
      </c>
      <c r="V2606" s="126">
        <v>2.380841545789973</v>
      </c>
      <c r="AC2606" s="126">
        <v>1.66</v>
      </c>
      <c r="AD2606" s="126">
        <v>1.46</v>
      </c>
      <c r="AH2606" s="77">
        <f>IF(AND(M2606&lt;Variables!$G$6,M2606&gt;Variables!$G$5),0,1)</f>
        <v>1</v>
      </c>
      <c r="AI2606" s="77">
        <f t="shared" si="80"/>
        <v>0</v>
      </c>
      <c r="AJ2606" s="77">
        <f>IF(I2606&gt;Variables!$G$7,0,1)</f>
        <v>1</v>
      </c>
      <c r="AK2606" s="77">
        <f>IF(F2606&gt;Variables!$G$8,0,1)</f>
        <v>0</v>
      </c>
      <c r="AL2606" s="77">
        <f>IF(G2606&gt;Variables!$G$9,0,1)</f>
        <v>0</v>
      </c>
      <c r="AM2606" s="77">
        <f>IF(AND(K2606&gt;Variables!$G$10,K2606&lt;Variables!$G$11),0,1)</f>
        <v>0</v>
      </c>
      <c r="AN2606" s="77">
        <f>IF(H2606&lt;Variables!$G$13,1,0)</f>
        <v>0</v>
      </c>
      <c r="AO2606" s="77">
        <f>IF(R2606&lt;Variables!$G$12,0,1)</f>
        <v>1</v>
      </c>
      <c r="AP2606" s="78">
        <f t="shared" si="81"/>
        <v>0</v>
      </c>
      <c r="AQ2606" s="77">
        <f>IF(V2606&lt;Variables!$G$15,1,0)</f>
        <v>1</v>
      </c>
      <c r="AR2606" s="126">
        <v>1</v>
      </c>
      <c r="AS2606" s="126">
        <v>0</v>
      </c>
      <c r="AT2606" s="126">
        <v>0</v>
      </c>
      <c r="AU2606" s="126">
        <v>0</v>
      </c>
      <c r="BA2606" s="126">
        <v>2</v>
      </c>
    </row>
    <row r="2607" spans="3:53" ht="14.5" x14ac:dyDescent="0.35">
      <c r="C2607" s="126" t="s">
        <v>381</v>
      </c>
      <c r="D2607" s="126" t="s">
        <v>346</v>
      </c>
      <c r="E2607" s="126">
        <v>57.91</v>
      </c>
      <c r="F2607" s="126">
        <v>49.56</v>
      </c>
      <c r="G2607" s="126">
        <v>0.1</v>
      </c>
      <c r="H2607" s="126">
        <v>1470</v>
      </c>
      <c r="I2607" s="126">
        <v>113.601</v>
      </c>
      <c r="J2607" s="126" t="s">
        <v>74</v>
      </c>
      <c r="K2607" s="126">
        <v>53.88</v>
      </c>
      <c r="L2607" s="126">
        <v>57.758249999999997</v>
      </c>
      <c r="M2607" s="126">
        <v>3.02987019170638E-3</v>
      </c>
      <c r="N2607" s="126">
        <v>57.739756000000007</v>
      </c>
      <c r="O2607" s="126">
        <v>3.5060764718145059E-2</v>
      </c>
      <c r="P2607" s="126">
        <v>3941000</v>
      </c>
      <c r="Q2607" s="126">
        <v>255123</v>
      </c>
      <c r="R2607" s="126">
        <v>15.45</v>
      </c>
      <c r="S2607" s="126">
        <v>33.124000000000002</v>
      </c>
      <c r="T2607" s="126">
        <v>6.6639999999999997</v>
      </c>
      <c r="U2607" s="126">
        <v>17.775200000000002</v>
      </c>
      <c r="V2607" s="126">
        <v>2.407084072346374</v>
      </c>
      <c r="AC2607" s="126">
        <v>57.79</v>
      </c>
      <c r="AD2607" s="126">
        <v>57.57</v>
      </c>
      <c r="AH2607" s="77">
        <f>IF(AND(M2607&lt;Variables!$G$6,M2607&gt;Variables!$G$5),0,1)</f>
        <v>1</v>
      </c>
      <c r="AI2607" s="77">
        <f t="shared" si="80"/>
        <v>0</v>
      </c>
      <c r="AJ2607" s="77">
        <f>IF(I2607&gt;Variables!$G$7,0,1)</f>
        <v>0</v>
      </c>
      <c r="AK2607" s="77">
        <f>IF(F2607&gt;Variables!$G$8,0,1)</f>
        <v>0</v>
      </c>
      <c r="AL2607" s="77">
        <f>IF(G2607&gt;Variables!$G$9,0,1)</f>
        <v>1</v>
      </c>
      <c r="AM2607" s="77">
        <f>IF(AND(K2607&gt;Variables!$G$10,K2607&lt;Variables!$G$11),0,1)</f>
        <v>1</v>
      </c>
      <c r="AN2607" s="77">
        <f>IF(H2607&lt;Variables!$G$13,1,0)</f>
        <v>1</v>
      </c>
      <c r="AO2607" s="77">
        <f>IF(R2607&lt;Variables!$G$12,0,1)</f>
        <v>1</v>
      </c>
      <c r="AP2607" s="78">
        <f t="shared" si="81"/>
        <v>0</v>
      </c>
      <c r="AQ2607" s="77">
        <f>IF(V2607&lt;Variables!$G$15,1,0)</f>
        <v>1</v>
      </c>
      <c r="AR2607" s="126">
        <v>0</v>
      </c>
      <c r="AS2607" s="126">
        <v>0</v>
      </c>
      <c r="AT2607" s="126">
        <v>0</v>
      </c>
      <c r="AU2607" s="126">
        <v>1</v>
      </c>
      <c r="BA2607" s="126">
        <v>-0.31</v>
      </c>
    </row>
    <row r="2608" spans="3:53" ht="14.5" x14ac:dyDescent="0.35">
      <c r="C2608" s="126" t="s">
        <v>381</v>
      </c>
      <c r="D2608" s="126" t="s">
        <v>198</v>
      </c>
      <c r="E2608" s="126">
        <v>0.15</v>
      </c>
      <c r="F2608" s="126">
        <v>5.83</v>
      </c>
      <c r="G2608" s="126">
        <v>-6</v>
      </c>
      <c r="H2608" s="126">
        <v>-99999</v>
      </c>
      <c r="I2608" s="126">
        <v>-69.453999999999994</v>
      </c>
      <c r="J2608" s="126" t="s">
        <v>74</v>
      </c>
      <c r="K2608" s="126"/>
      <c r="L2608" s="126">
        <v>-99999</v>
      </c>
      <c r="M2608" s="126">
        <v>-99999</v>
      </c>
      <c r="N2608" s="126">
        <v>0.1598</v>
      </c>
      <c r="O2608" s="126">
        <v>0</v>
      </c>
      <c r="P2608" s="126">
        <v>75702</v>
      </c>
      <c r="Q2608" s="126">
        <v>79598</v>
      </c>
      <c r="R2608" s="126">
        <v>0.95</v>
      </c>
      <c r="S2608" s="126">
        <v>33.124000000000002</v>
      </c>
      <c r="T2608" s="126">
        <v>6.6639999999999997</v>
      </c>
      <c r="U2608" s="126">
        <v>17.775200000000002</v>
      </c>
      <c r="V2608" s="126">
        <v>-99999</v>
      </c>
      <c r="AC2608" s="126">
        <v>0.14990000000000001</v>
      </c>
      <c r="AD2608" s="126">
        <v>0.14000000000000001</v>
      </c>
      <c r="AH2608" s="77">
        <f>IF(AND(M2608&lt;Variables!$G$6,M2608&gt;Variables!$G$5),0,1)</f>
        <v>1</v>
      </c>
      <c r="AI2608" s="77">
        <f t="shared" si="80"/>
        <v>1</v>
      </c>
      <c r="AJ2608" s="77">
        <f>IF(I2608&gt;Variables!$G$7,0,1)</f>
        <v>1</v>
      </c>
      <c r="AK2608" s="77">
        <f>IF(F2608&gt;Variables!$G$8,0,1)</f>
        <v>1</v>
      </c>
      <c r="AL2608" s="77">
        <f>IF(G2608&gt;Variables!$G$9,0,1)</f>
        <v>1</v>
      </c>
      <c r="AM2608" s="77">
        <f>IF(AND(K2608&gt;Variables!$G$10,K2608&lt;Variables!$G$11),0,1)</f>
        <v>1</v>
      </c>
      <c r="AN2608" s="77">
        <f>IF(H2608&lt;Variables!$G$13,1,0)</f>
        <v>1</v>
      </c>
      <c r="AO2608" s="77">
        <f>IF(R2608&lt;Variables!$G$12,0,1)</f>
        <v>0</v>
      </c>
      <c r="AP2608" s="78">
        <f t="shared" si="81"/>
        <v>0</v>
      </c>
      <c r="AQ2608" s="77">
        <f>IF(V2608&lt;Variables!$G$15,1,0)</f>
        <v>1</v>
      </c>
      <c r="AR2608" s="126">
        <v>0</v>
      </c>
      <c r="AS2608" s="126">
        <v>0</v>
      </c>
      <c r="AT2608" s="126">
        <v>1</v>
      </c>
      <c r="AU2608" s="126">
        <v>0</v>
      </c>
      <c r="BA2608" s="126">
        <v>-2.25</v>
      </c>
    </row>
    <row r="2609" spans="3:53" ht="14.5" x14ac:dyDescent="0.35">
      <c r="C2609" s="126" t="s">
        <v>381</v>
      </c>
      <c r="D2609" s="126" t="s">
        <v>201</v>
      </c>
      <c r="E2609" s="126">
        <v>41.23</v>
      </c>
      <c r="F2609" s="126">
        <v>9.07</v>
      </c>
      <c r="G2609" s="126">
        <v>3.98</v>
      </c>
      <c r="H2609" s="126">
        <v>-99999</v>
      </c>
      <c r="I2609" s="126">
        <v>321.16199999999998</v>
      </c>
      <c r="J2609" s="126" t="s">
        <v>75</v>
      </c>
      <c r="K2609" s="126">
        <v>67.010000000000005</v>
      </c>
      <c r="L2609" s="126">
        <v>40.792099999999998</v>
      </c>
      <c r="M2609" s="126">
        <v>0.48514295660190138</v>
      </c>
      <c r="N2609" s="126">
        <v>40.148566666666667</v>
      </c>
      <c r="O2609" s="126">
        <v>2.095799185857198</v>
      </c>
      <c r="P2609" s="126">
        <v>623986</v>
      </c>
      <c r="Q2609" s="126">
        <v>2251000</v>
      </c>
      <c r="R2609" s="126">
        <v>0.28000000000000003</v>
      </c>
      <c r="S2609" s="126">
        <v>33.124000000000002</v>
      </c>
      <c r="T2609" s="126">
        <v>6.6639999999999997</v>
      </c>
      <c r="U2609" s="126">
        <v>17.775200000000002</v>
      </c>
      <c r="V2609" s="126">
        <v>2.5067772936024371</v>
      </c>
      <c r="AC2609" s="126">
        <v>41.93</v>
      </c>
      <c r="AD2609" s="126">
        <v>35.82</v>
      </c>
      <c r="AH2609" s="77">
        <f>IF(AND(M2609&lt;Variables!$G$6,M2609&gt;Variables!$G$5),0,1)</f>
        <v>1</v>
      </c>
      <c r="AI2609" s="77">
        <f t="shared" si="80"/>
        <v>0</v>
      </c>
      <c r="AJ2609" s="77">
        <f>IF(I2609&gt;Variables!$G$7,0,1)</f>
        <v>0</v>
      </c>
      <c r="AK2609" s="77">
        <f>IF(F2609&gt;Variables!$G$8,0,1)</f>
        <v>0</v>
      </c>
      <c r="AL2609" s="77">
        <f>IF(G2609&gt;Variables!$G$9,0,1)</f>
        <v>1</v>
      </c>
      <c r="AM2609" s="77">
        <f>IF(AND(K2609&gt;Variables!$G$10,K2609&lt;Variables!$G$11),0,1)</f>
        <v>0</v>
      </c>
      <c r="AN2609" s="77">
        <f>IF(H2609&lt;Variables!$G$13,1,0)</f>
        <v>1</v>
      </c>
      <c r="AO2609" s="77">
        <f>IF(R2609&lt;Variables!$G$12,0,1)</f>
        <v>0</v>
      </c>
      <c r="AP2609" s="78">
        <f t="shared" si="81"/>
        <v>1</v>
      </c>
      <c r="AQ2609" s="77">
        <f>IF(V2609&lt;Variables!$G$15,1,0)</f>
        <v>1</v>
      </c>
      <c r="AR2609" s="126">
        <v>0</v>
      </c>
      <c r="AS2609" s="126">
        <v>0</v>
      </c>
      <c r="AT2609" s="126">
        <v>1</v>
      </c>
      <c r="AU2609" s="126">
        <v>0</v>
      </c>
      <c r="BA2609" s="126">
        <v>-1.46</v>
      </c>
    </row>
    <row r="2610" spans="3:53" ht="14.5" x14ac:dyDescent="0.35">
      <c r="C2610" s="126" t="s">
        <v>381</v>
      </c>
      <c r="D2610" s="126" t="s">
        <v>382</v>
      </c>
      <c r="E2610" s="126">
        <v>3.24</v>
      </c>
      <c r="F2610" s="126">
        <v>5.81</v>
      </c>
      <c r="G2610" s="126">
        <v>0</v>
      </c>
      <c r="H2610" s="126">
        <v>-99999</v>
      </c>
      <c r="I2610" s="126">
        <v>-17.236999999999998</v>
      </c>
      <c r="J2610" s="126" t="s">
        <v>74</v>
      </c>
      <c r="K2610" s="126">
        <v>63.88</v>
      </c>
      <c r="L2610" s="126">
        <v>3.273333333333333</v>
      </c>
      <c r="M2610" s="126">
        <v>0.50916496945010004</v>
      </c>
      <c r="N2610" s="126">
        <v>3.2641666666666671</v>
      </c>
      <c r="O2610" s="126">
        <v>0.79142200663773421</v>
      </c>
      <c r="P2610" s="126">
        <v>19604</v>
      </c>
      <c r="Q2610" s="126">
        <v>80680</v>
      </c>
      <c r="R2610" s="126">
        <v>0.24</v>
      </c>
      <c r="S2610" s="126">
        <v>33.124000000000002</v>
      </c>
      <c r="T2610" s="126">
        <v>6.6639999999999997</v>
      </c>
      <c r="U2610" s="126">
        <v>17.775200000000002</v>
      </c>
      <c r="V2610" s="126">
        <v>2.4771484089613041</v>
      </c>
      <c r="AC2610" s="126">
        <v>3.29</v>
      </c>
      <c r="AD2610" s="126">
        <v>3.23</v>
      </c>
      <c r="AH2610" s="77">
        <f>IF(AND(M2610&lt;Variables!$G$6,M2610&gt;Variables!$G$5),0,1)</f>
        <v>1</v>
      </c>
      <c r="AI2610" s="77">
        <f t="shared" si="80"/>
        <v>0</v>
      </c>
      <c r="AJ2610" s="77">
        <f>IF(I2610&gt;Variables!$G$7,0,1)</f>
        <v>1</v>
      </c>
      <c r="AK2610" s="77">
        <f>IF(F2610&gt;Variables!$G$8,0,1)</f>
        <v>1</v>
      </c>
      <c r="AL2610" s="77">
        <f>IF(G2610&gt;Variables!$G$9,0,1)</f>
        <v>1</v>
      </c>
      <c r="AM2610" s="77">
        <f>IF(AND(K2610&gt;Variables!$G$10,K2610&lt;Variables!$G$11),0,1)</f>
        <v>0</v>
      </c>
      <c r="AN2610" s="77">
        <f>IF(H2610&lt;Variables!$G$13,1,0)</f>
        <v>1</v>
      </c>
      <c r="AO2610" s="77">
        <f>IF(R2610&lt;Variables!$G$12,0,1)</f>
        <v>0</v>
      </c>
      <c r="AP2610" s="78">
        <f t="shared" si="81"/>
        <v>0</v>
      </c>
      <c r="AQ2610" s="77">
        <f>IF(V2610&lt;Variables!$G$15,1,0)</f>
        <v>1</v>
      </c>
      <c r="AR2610" s="126">
        <v>0</v>
      </c>
      <c r="AS2610" s="126">
        <v>0</v>
      </c>
      <c r="AT2610" s="126">
        <v>0</v>
      </c>
      <c r="AU2610" s="126">
        <v>0</v>
      </c>
      <c r="BA2610" s="126">
        <v>0</v>
      </c>
    </row>
    <row r="2611" spans="3:53" ht="14.5" x14ac:dyDescent="0.35">
      <c r="C2611" s="126" t="s">
        <v>383</v>
      </c>
      <c r="D2611" s="126" t="s">
        <v>345</v>
      </c>
      <c r="E2611" s="126">
        <v>60.83</v>
      </c>
      <c r="F2611" s="126">
        <v>82.19</v>
      </c>
      <c r="G2611" s="126">
        <v>7.0000000000000007E-2</v>
      </c>
      <c r="H2611" s="126">
        <v>621.19000000000005</v>
      </c>
      <c r="I2611" s="126">
        <v>32.334000000000003</v>
      </c>
      <c r="J2611" s="126" t="s">
        <v>74</v>
      </c>
      <c r="K2611" s="126">
        <v>50.18</v>
      </c>
      <c r="L2611" s="126">
        <v>60.655065000000008</v>
      </c>
      <c r="M2611" s="126">
        <v>2.4622840648158631E-2</v>
      </c>
      <c r="N2611" s="126">
        <v>60.699420000000003</v>
      </c>
      <c r="O2611" s="126">
        <v>-4.846833791822356E-2</v>
      </c>
      <c r="P2611" s="126">
        <v>2700000</v>
      </c>
      <c r="Q2611" s="126">
        <v>72250</v>
      </c>
      <c r="R2611" s="126">
        <v>37.369999999999997</v>
      </c>
      <c r="S2611" s="126">
        <v>33.627000000000002</v>
      </c>
      <c r="T2611" s="126">
        <v>6.7889999999999997</v>
      </c>
      <c r="U2611" s="126">
        <v>18.123999999999999</v>
      </c>
      <c r="V2611" s="126">
        <v>2.368211806205665</v>
      </c>
      <c r="AC2611" s="126">
        <v>62.1</v>
      </c>
      <c r="AD2611" s="126">
        <v>60.65</v>
      </c>
      <c r="AH2611" s="77">
        <f>IF(AND(M2611&lt;Variables!$G$6,M2611&gt;Variables!$G$5),0,1)</f>
        <v>1</v>
      </c>
      <c r="AI2611" s="77">
        <f t="shared" si="80"/>
        <v>1</v>
      </c>
      <c r="AJ2611" s="77">
        <f>IF(I2611&gt;Variables!$G$7,0,1)</f>
        <v>1</v>
      </c>
      <c r="AK2611" s="77">
        <f>IF(F2611&gt;Variables!$G$8,0,1)</f>
        <v>0</v>
      </c>
      <c r="AL2611" s="77">
        <f>IF(G2611&gt;Variables!$G$9,0,1)</f>
        <v>1</v>
      </c>
      <c r="AM2611" s="77">
        <f>IF(AND(K2611&gt;Variables!$G$10,K2611&lt;Variables!$G$11),0,1)</f>
        <v>1</v>
      </c>
      <c r="AN2611" s="77">
        <f>IF(H2611&lt;Variables!$G$13,1,0)</f>
        <v>1</v>
      </c>
      <c r="AO2611" s="77">
        <f>IF(R2611&lt;Variables!$G$12,0,1)</f>
        <v>1</v>
      </c>
      <c r="AP2611" s="78">
        <f t="shared" si="81"/>
        <v>0</v>
      </c>
      <c r="AQ2611" s="77">
        <f>IF(V2611&lt;Variables!$G$15,1,0)</f>
        <v>1</v>
      </c>
      <c r="AR2611" s="126">
        <v>1</v>
      </c>
      <c r="AS2611" s="126">
        <v>0</v>
      </c>
      <c r="AT2611" s="126">
        <v>0</v>
      </c>
      <c r="AU2611" s="126">
        <v>0</v>
      </c>
      <c r="BA2611" s="126">
        <v>1.01</v>
      </c>
    </row>
    <row r="2612" spans="3:53" ht="14.5" x14ac:dyDescent="0.35">
      <c r="C2612" s="126" t="s">
        <v>383</v>
      </c>
      <c r="D2612" s="126" t="s">
        <v>131</v>
      </c>
      <c r="E2612" s="126">
        <v>1.59</v>
      </c>
      <c r="F2612" s="126">
        <v>23.26</v>
      </c>
      <c r="G2612" s="126">
        <v>15.14</v>
      </c>
      <c r="H2612" s="126">
        <v>2280</v>
      </c>
      <c r="I2612" s="126">
        <v>2.6579999999999999</v>
      </c>
      <c r="J2612" s="126" t="s">
        <v>74</v>
      </c>
      <c r="K2612" s="126">
        <v>60.31</v>
      </c>
      <c r="L2612" s="126">
        <v>1.5683549999999999</v>
      </c>
      <c r="M2612" s="126">
        <v>1.316347383086101</v>
      </c>
      <c r="N2612" s="126">
        <v>1.5437339999999999</v>
      </c>
      <c r="O2612" s="126">
        <v>2.9322409171528419</v>
      </c>
      <c r="P2612" s="126">
        <v>80214000</v>
      </c>
      <c r="Q2612" s="126">
        <v>19257000</v>
      </c>
      <c r="R2612" s="126">
        <v>4.17</v>
      </c>
      <c r="S2612" s="126">
        <v>33.627000000000002</v>
      </c>
      <c r="T2612" s="126">
        <v>6.7889999999999997</v>
      </c>
      <c r="U2612" s="126">
        <v>18.123999999999999</v>
      </c>
      <c r="V2612" s="126">
        <v>2.4003919561311049</v>
      </c>
      <c r="AC2612" s="126">
        <v>1.66</v>
      </c>
      <c r="AD2612" s="126">
        <v>1.46</v>
      </c>
      <c r="AH2612" s="77">
        <f>IF(AND(M2612&lt;Variables!$G$6,M2612&gt;Variables!$G$5),0,1)</f>
        <v>1</v>
      </c>
      <c r="AI2612" s="77">
        <f t="shared" si="80"/>
        <v>0</v>
      </c>
      <c r="AJ2612" s="77">
        <f>IF(I2612&gt;Variables!$G$7,0,1)</f>
        <v>1</v>
      </c>
      <c r="AK2612" s="77">
        <f>IF(F2612&gt;Variables!$G$8,0,1)</f>
        <v>0</v>
      </c>
      <c r="AL2612" s="77">
        <f>IF(G2612&gt;Variables!$G$9,0,1)</f>
        <v>0</v>
      </c>
      <c r="AM2612" s="77">
        <f>IF(AND(K2612&gt;Variables!$G$10,K2612&lt;Variables!$G$11),0,1)</f>
        <v>1</v>
      </c>
      <c r="AN2612" s="77">
        <f>IF(H2612&lt;Variables!$G$13,1,0)</f>
        <v>0</v>
      </c>
      <c r="AO2612" s="77">
        <f>IF(R2612&lt;Variables!$G$12,0,1)</f>
        <v>1</v>
      </c>
      <c r="AP2612" s="78">
        <f t="shared" si="81"/>
        <v>0</v>
      </c>
      <c r="AQ2612" s="77">
        <f>IF(V2612&lt;Variables!$G$15,1,0)</f>
        <v>1</v>
      </c>
      <c r="AR2612" s="126">
        <v>1</v>
      </c>
      <c r="AS2612" s="126">
        <v>0</v>
      </c>
      <c r="AT2612" s="126">
        <v>0</v>
      </c>
      <c r="AU2612" s="126">
        <v>0</v>
      </c>
      <c r="BA2612" s="126">
        <v>2</v>
      </c>
    </row>
    <row r="2613" spans="3:53" ht="14.5" x14ac:dyDescent="0.35">
      <c r="C2613" s="126" t="s">
        <v>383</v>
      </c>
      <c r="D2613" s="126" t="s">
        <v>379</v>
      </c>
      <c r="E2613" s="126">
        <v>6.62</v>
      </c>
      <c r="F2613" s="126">
        <v>11.92</v>
      </c>
      <c r="G2613" s="126">
        <v>13.29</v>
      </c>
      <c r="H2613" s="126">
        <v>50.62</v>
      </c>
      <c r="I2613" s="126">
        <v>1.7000000000000001E-2</v>
      </c>
      <c r="J2613" s="126" t="s">
        <v>74</v>
      </c>
      <c r="K2613" s="126">
        <v>46.27</v>
      </c>
      <c r="L2613" s="126">
        <v>6.8299157894736853</v>
      </c>
      <c r="M2613" s="126">
        <v>-3.629851335147865</v>
      </c>
      <c r="N2613" s="126">
        <v>6.5907972222222222</v>
      </c>
      <c r="O2613" s="126">
        <v>-0.13347736132073229</v>
      </c>
      <c r="P2613" s="126">
        <v>1970000</v>
      </c>
      <c r="Q2613" s="126">
        <v>255860</v>
      </c>
      <c r="R2613" s="126">
        <v>7.7</v>
      </c>
      <c r="S2613" s="126">
        <v>33.627000000000002</v>
      </c>
      <c r="T2613" s="126">
        <v>6.7889999999999997</v>
      </c>
      <c r="U2613" s="126">
        <v>18.123999999999999</v>
      </c>
      <c r="V2613" s="126">
        <v>2.383631704967311</v>
      </c>
      <c r="AC2613" s="126">
        <v>6.85</v>
      </c>
      <c r="AD2613" s="126">
        <v>6.23</v>
      </c>
      <c r="AH2613" s="77">
        <f>IF(AND(M2613&lt;Variables!$G$6,M2613&gt;Variables!$G$5),0,1)</f>
        <v>0</v>
      </c>
      <c r="AI2613" s="77">
        <f t="shared" si="80"/>
        <v>0</v>
      </c>
      <c r="AJ2613" s="77">
        <f>IF(I2613&gt;Variables!$G$7,0,1)</f>
        <v>1</v>
      </c>
      <c r="AK2613" s="77">
        <f>IF(F2613&gt;Variables!$G$8,0,1)</f>
        <v>0</v>
      </c>
      <c r="AL2613" s="77">
        <f>IF(G2613&gt;Variables!$G$9,0,1)</f>
        <v>0</v>
      </c>
      <c r="AM2613" s="77">
        <f>IF(AND(K2613&gt;Variables!$G$10,K2613&lt;Variables!$G$11),0,1)</f>
        <v>1</v>
      </c>
      <c r="AN2613" s="77">
        <f>IF(H2613&lt;Variables!$G$13,1,0)</f>
        <v>1</v>
      </c>
      <c r="AO2613" s="77">
        <f>IF(R2613&lt;Variables!$G$12,0,1)</f>
        <v>1</v>
      </c>
      <c r="AP2613" s="78">
        <f t="shared" si="81"/>
        <v>0</v>
      </c>
      <c r="AQ2613" s="77">
        <f>IF(V2613&lt;Variables!$G$15,1,0)</f>
        <v>1</v>
      </c>
      <c r="AR2613" s="126">
        <v>0</v>
      </c>
      <c r="AS2613" s="126">
        <v>0</v>
      </c>
      <c r="AT2613" s="126">
        <v>1</v>
      </c>
      <c r="AU2613" s="126">
        <v>0</v>
      </c>
      <c r="BA2613" s="126">
        <v>-2.25</v>
      </c>
    </row>
    <row r="2614" spans="3:53" ht="14.5" x14ac:dyDescent="0.35">
      <c r="C2614" s="126" t="s">
        <v>383</v>
      </c>
      <c r="D2614" s="126" t="s">
        <v>348</v>
      </c>
      <c r="E2614" s="126">
        <v>15.32</v>
      </c>
      <c r="F2614" s="126">
        <v>9.1</v>
      </c>
      <c r="G2614" s="126">
        <v>5.97</v>
      </c>
      <c r="H2614" s="126">
        <v>2660</v>
      </c>
      <c r="I2614" s="126">
        <v>-26.532</v>
      </c>
      <c r="J2614" s="126" t="s">
        <v>74</v>
      </c>
      <c r="K2614" s="126">
        <v>62.82</v>
      </c>
      <c r="L2614" s="126">
        <v>15.223034999999999</v>
      </c>
      <c r="M2614" s="126">
        <v>0.30851272430233773</v>
      </c>
      <c r="N2614" s="126">
        <v>15.049028</v>
      </c>
      <c r="O2614" s="126">
        <v>1.4683473244916529</v>
      </c>
      <c r="P2614" s="126">
        <v>3209000</v>
      </c>
      <c r="Q2614" s="126">
        <v>2896000</v>
      </c>
      <c r="R2614" s="126">
        <v>1.1100000000000001</v>
      </c>
      <c r="S2614" s="126">
        <v>33.627000000000002</v>
      </c>
      <c r="T2614" s="126">
        <v>6.7889999999999997</v>
      </c>
      <c r="U2614" s="126">
        <v>18.123999999999999</v>
      </c>
      <c r="V2614" s="126">
        <v>2.4803714447015341</v>
      </c>
      <c r="AC2614" s="126">
        <v>15.65</v>
      </c>
      <c r="AD2614" s="126">
        <v>14.55</v>
      </c>
      <c r="AH2614" s="77">
        <f>IF(AND(M2614&lt;Variables!$G$6,M2614&gt;Variables!$G$5),0,1)</f>
        <v>1</v>
      </c>
      <c r="AI2614" s="77">
        <f t="shared" si="80"/>
        <v>0</v>
      </c>
      <c r="AJ2614" s="77">
        <f>IF(I2614&gt;Variables!$G$7,0,1)</f>
        <v>1</v>
      </c>
      <c r="AK2614" s="77">
        <f>IF(F2614&gt;Variables!$G$8,0,1)</f>
        <v>0</v>
      </c>
      <c r="AL2614" s="77">
        <f>IF(G2614&gt;Variables!$G$9,0,1)</f>
        <v>1</v>
      </c>
      <c r="AM2614" s="77">
        <f>IF(AND(K2614&gt;Variables!$G$10,K2614&lt;Variables!$G$11),0,1)</f>
        <v>0</v>
      </c>
      <c r="AN2614" s="77">
        <f>IF(H2614&lt;Variables!$G$13,1,0)</f>
        <v>0</v>
      </c>
      <c r="AO2614" s="77">
        <f>IF(R2614&lt;Variables!$G$12,0,1)</f>
        <v>0</v>
      </c>
      <c r="AP2614" s="78">
        <f t="shared" si="81"/>
        <v>0</v>
      </c>
      <c r="AQ2614" s="77">
        <f>IF(V2614&lt;Variables!$G$15,1,0)</f>
        <v>1</v>
      </c>
      <c r="AR2614" s="126">
        <v>1</v>
      </c>
      <c r="AS2614" s="126">
        <v>0</v>
      </c>
      <c r="AT2614" s="126">
        <v>0</v>
      </c>
      <c r="AU2614" s="126">
        <v>0</v>
      </c>
      <c r="BA2614" s="126">
        <v>2</v>
      </c>
    </row>
    <row r="2615" spans="3:53" ht="14.5" x14ac:dyDescent="0.35">
      <c r="C2615" s="126" t="s">
        <v>383</v>
      </c>
      <c r="D2615" s="126" t="s">
        <v>346</v>
      </c>
      <c r="E2615" s="126">
        <v>57.93</v>
      </c>
      <c r="F2615" s="126">
        <v>49.53</v>
      </c>
      <c r="G2615" s="126">
        <v>0.1</v>
      </c>
      <c r="H2615" s="126">
        <v>1470</v>
      </c>
      <c r="I2615" s="126">
        <v>113.601</v>
      </c>
      <c r="J2615" s="126" t="s">
        <v>74</v>
      </c>
      <c r="K2615" s="126">
        <v>51.49</v>
      </c>
      <c r="L2615" s="126">
        <v>57.755789473684217</v>
      </c>
      <c r="M2615" s="126">
        <v>-1.3669169643579799E-3</v>
      </c>
      <c r="N2615" s="126">
        <v>57.741536734693867</v>
      </c>
      <c r="O2615" s="126">
        <v>2.3316430541135E-2</v>
      </c>
      <c r="P2615" s="126">
        <v>3974000</v>
      </c>
      <c r="Q2615" s="126">
        <v>255123</v>
      </c>
      <c r="R2615" s="126">
        <v>15.58</v>
      </c>
      <c r="S2615" s="126">
        <v>33.627000000000002</v>
      </c>
      <c r="T2615" s="126">
        <v>6.7889999999999997</v>
      </c>
      <c r="U2615" s="126">
        <v>18.123999999999999</v>
      </c>
      <c r="V2615" s="126">
        <v>2.3824778218488012</v>
      </c>
      <c r="AC2615" s="126">
        <v>57.79</v>
      </c>
      <c r="AD2615" s="126">
        <v>57.57</v>
      </c>
      <c r="AH2615" s="77">
        <f>IF(AND(M2615&lt;Variables!$G$6,M2615&gt;Variables!$G$5),0,1)</f>
        <v>1</v>
      </c>
      <c r="AI2615" s="77">
        <f t="shared" si="80"/>
        <v>0</v>
      </c>
      <c r="AJ2615" s="77">
        <f>IF(I2615&gt;Variables!$G$7,0,1)</f>
        <v>0</v>
      </c>
      <c r="AK2615" s="77">
        <f>IF(F2615&gt;Variables!$G$8,0,1)</f>
        <v>0</v>
      </c>
      <c r="AL2615" s="77">
        <f>IF(G2615&gt;Variables!$G$9,0,1)</f>
        <v>1</v>
      </c>
      <c r="AM2615" s="77">
        <f>IF(AND(K2615&gt;Variables!$G$10,K2615&lt;Variables!$G$11),0,1)</f>
        <v>1</v>
      </c>
      <c r="AN2615" s="77">
        <f>IF(H2615&lt;Variables!$G$13,1,0)</f>
        <v>1</v>
      </c>
      <c r="AO2615" s="77">
        <f>IF(R2615&lt;Variables!$G$12,0,1)</f>
        <v>1</v>
      </c>
      <c r="AP2615" s="78">
        <f t="shared" si="81"/>
        <v>0</v>
      </c>
      <c r="AQ2615" s="77">
        <f>IF(V2615&lt;Variables!$G$15,1,0)</f>
        <v>1</v>
      </c>
      <c r="AR2615" s="126">
        <v>0</v>
      </c>
      <c r="AS2615" s="126">
        <v>0</v>
      </c>
      <c r="AT2615" s="126">
        <v>0</v>
      </c>
      <c r="AU2615" s="126">
        <v>1</v>
      </c>
      <c r="BA2615" s="126">
        <v>-0.34</v>
      </c>
    </row>
    <row r="2616" spans="3:53" ht="14.5" x14ac:dyDescent="0.35">
      <c r="C2616" s="126" t="s">
        <v>383</v>
      </c>
      <c r="D2616" s="126" t="s">
        <v>189</v>
      </c>
      <c r="E2616" s="126">
        <v>31.78</v>
      </c>
      <c r="F2616" s="126">
        <v>8.36</v>
      </c>
      <c r="G2616" s="126">
        <v>8.0399999999999991</v>
      </c>
      <c r="H2616" s="126">
        <v>-99999</v>
      </c>
      <c r="I2616" s="126">
        <v>-99999</v>
      </c>
      <c r="J2616" s="126" t="s">
        <v>75</v>
      </c>
      <c r="K2616" s="126">
        <v>46.2</v>
      </c>
      <c r="L2616" s="126">
        <v>31.634599999999999</v>
      </c>
      <c r="M2616" s="126">
        <v>0.2067356628501715</v>
      </c>
      <c r="N2616" s="126">
        <v>32.227502173913052</v>
      </c>
      <c r="O2616" s="126">
        <v>-1.636807503933827</v>
      </c>
      <c r="P2616" s="126">
        <v>653443</v>
      </c>
      <c r="Q2616" s="126">
        <v>2252000</v>
      </c>
      <c r="R2616" s="126">
        <v>0.28999999999999998</v>
      </c>
      <c r="S2616" s="126">
        <v>33.627000000000002</v>
      </c>
      <c r="T2616" s="126">
        <v>6.7889999999999997</v>
      </c>
      <c r="U2616" s="126">
        <v>18.123999999999999</v>
      </c>
      <c r="V2616" s="126">
        <v>2.324525672624278</v>
      </c>
      <c r="AC2616" s="126">
        <v>31.7699</v>
      </c>
      <c r="AD2616" s="126">
        <v>29.51</v>
      </c>
      <c r="AH2616" s="77">
        <f>IF(AND(M2616&lt;Variables!$G$6,M2616&gt;Variables!$G$5),0,1)</f>
        <v>1</v>
      </c>
      <c r="AI2616" s="77">
        <f t="shared" si="80"/>
        <v>1</v>
      </c>
      <c r="AJ2616" s="77">
        <f>IF(I2616&gt;Variables!$G$7,0,1)</f>
        <v>1</v>
      </c>
      <c r="AK2616" s="77">
        <f>IF(F2616&gt;Variables!$G$8,0,1)</f>
        <v>1</v>
      </c>
      <c r="AL2616" s="77">
        <f>IF(G2616&gt;Variables!$G$9,0,1)</f>
        <v>1</v>
      </c>
      <c r="AM2616" s="77">
        <f>IF(AND(K2616&gt;Variables!$G$10,K2616&lt;Variables!$G$11),0,1)</f>
        <v>1</v>
      </c>
      <c r="AN2616" s="77">
        <f>IF(H2616&lt;Variables!$G$13,1,0)</f>
        <v>1</v>
      </c>
      <c r="AO2616" s="77">
        <f>IF(R2616&lt;Variables!$G$12,0,1)</f>
        <v>0</v>
      </c>
      <c r="AP2616" s="78">
        <f t="shared" si="81"/>
        <v>1</v>
      </c>
      <c r="AQ2616" s="77">
        <f>IF(V2616&lt;Variables!$G$15,1,0)</f>
        <v>1</v>
      </c>
      <c r="AR2616" s="126">
        <v>0</v>
      </c>
      <c r="AS2616" s="126">
        <v>0</v>
      </c>
      <c r="AT2616" s="126">
        <v>1</v>
      </c>
      <c r="AU2616" s="126">
        <v>0</v>
      </c>
      <c r="BA2616" s="126">
        <v>-2.25</v>
      </c>
    </row>
    <row r="2617" spans="3:53" ht="14.5" x14ac:dyDescent="0.35">
      <c r="C2617" s="126" t="s">
        <v>383</v>
      </c>
      <c r="D2617" s="126" t="s">
        <v>354</v>
      </c>
      <c r="E2617" s="126">
        <v>9.06</v>
      </c>
      <c r="F2617" s="126">
        <v>18.71</v>
      </c>
      <c r="G2617" s="126">
        <v>16.18</v>
      </c>
      <c r="H2617" s="126">
        <v>-99999</v>
      </c>
      <c r="I2617" s="126">
        <v>-62.113</v>
      </c>
      <c r="J2617" s="126" t="s">
        <v>75</v>
      </c>
      <c r="K2617" s="126">
        <v>56.31</v>
      </c>
      <c r="L2617" s="126">
        <v>9.0700714285714277</v>
      </c>
      <c r="M2617" s="126">
        <v>1.44462557390477</v>
      </c>
      <c r="N2617" s="126">
        <v>9.0585818181818176</v>
      </c>
      <c r="O2617" s="126">
        <v>1.573294635724646</v>
      </c>
      <c r="P2617" s="126">
        <v>13020</v>
      </c>
      <c r="Q2617" s="126">
        <v>9370</v>
      </c>
      <c r="R2617" s="126">
        <v>1.39</v>
      </c>
      <c r="S2617" s="126">
        <v>33.627000000000002</v>
      </c>
      <c r="T2617" s="126">
        <v>6.7889999999999997</v>
      </c>
      <c r="U2617" s="126">
        <v>18.123999999999999</v>
      </c>
      <c r="V2617" s="126">
        <v>2.368485518750048</v>
      </c>
      <c r="AC2617" s="126">
        <v>10.32</v>
      </c>
      <c r="AD2617" s="126">
        <v>9.01</v>
      </c>
      <c r="AH2617" s="77">
        <f>IF(AND(M2617&lt;Variables!$G$6,M2617&gt;Variables!$G$5),0,1)</f>
        <v>1</v>
      </c>
      <c r="AI2617" s="77">
        <f t="shared" si="80"/>
        <v>0</v>
      </c>
      <c r="AJ2617" s="77">
        <f>IF(I2617&gt;Variables!$G$7,0,1)</f>
        <v>1</v>
      </c>
      <c r="AK2617" s="77">
        <f>IF(F2617&gt;Variables!$G$8,0,1)</f>
        <v>0</v>
      </c>
      <c r="AL2617" s="77">
        <f>IF(G2617&gt;Variables!$G$9,0,1)</f>
        <v>0</v>
      </c>
      <c r="AM2617" s="77">
        <f>IF(AND(K2617&gt;Variables!$G$10,K2617&lt;Variables!$G$11),0,1)</f>
        <v>1</v>
      </c>
      <c r="AN2617" s="77">
        <f>IF(H2617&lt;Variables!$G$13,1,0)</f>
        <v>1</v>
      </c>
      <c r="AO2617" s="77">
        <f>IF(R2617&lt;Variables!$G$12,0,1)</f>
        <v>0</v>
      </c>
      <c r="AP2617" s="78">
        <f t="shared" si="81"/>
        <v>1</v>
      </c>
      <c r="AQ2617" s="77">
        <f>IF(V2617&lt;Variables!$G$15,1,0)</f>
        <v>1</v>
      </c>
      <c r="AR2617" s="126">
        <v>1</v>
      </c>
      <c r="AS2617" s="126">
        <v>0</v>
      </c>
      <c r="AT2617" s="126">
        <v>0</v>
      </c>
      <c r="AU2617" s="126">
        <v>0</v>
      </c>
      <c r="BA2617" s="126">
        <v>2</v>
      </c>
    </row>
    <row r="2618" spans="3:53" ht="14.5" x14ac:dyDescent="0.35">
      <c r="C2618" s="126" t="s">
        <v>383</v>
      </c>
      <c r="D2618" s="126" t="s">
        <v>373</v>
      </c>
      <c r="E2618" s="126">
        <v>30.8</v>
      </c>
      <c r="F2618" s="126">
        <v>6.2</v>
      </c>
      <c r="G2618" s="126">
        <v>4.83</v>
      </c>
      <c r="H2618" s="126">
        <v>6320</v>
      </c>
      <c r="I2618" s="126">
        <v>305.88</v>
      </c>
      <c r="J2618" s="126" t="s">
        <v>75</v>
      </c>
      <c r="K2618" s="126">
        <v>67.95</v>
      </c>
      <c r="L2618" s="126">
        <v>30.61328235294118</v>
      </c>
      <c r="M2618" s="126">
        <v>0.39759750573472491</v>
      </c>
      <c r="N2618" s="126">
        <v>30.520518604651159</v>
      </c>
      <c r="O2618" s="126">
        <v>0.70274492424958857</v>
      </c>
      <c r="P2618" s="126">
        <v>180965</v>
      </c>
      <c r="Q2618" s="126">
        <v>666260</v>
      </c>
      <c r="R2618" s="126">
        <v>0.27</v>
      </c>
      <c r="S2618" s="126">
        <v>33.627000000000002</v>
      </c>
      <c r="T2618" s="126">
        <v>6.7889999999999997</v>
      </c>
      <c r="U2618" s="126">
        <v>18.123999999999999</v>
      </c>
      <c r="V2618" s="126">
        <v>2.5220131691926109</v>
      </c>
      <c r="AC2618" s="126">
        <v>30.94</v>
      </c>
      <c r="AD2618" s="126">
        <v>30.065000000000001</v>
      </c>
      <c r="AH2618" s="77">
        <f>IF(AND(M2618&lt;Variables!$G$6,M2618&gt;Variables!$G$5),0,1)</f>
        <v>1</v>
      </c>
      <c r="AI2618" s="77">
        <f t="shared" si="80"/>
        <v>0</v>
      </c>
      <c r="AJ2618" s="77">
        <f>IF(I2618&gt;Variables!$G$7,0,1)</f>
        <v>0</v>
      </c>
      <c r="AK2618" s="77">
        <f>IF(F2618&gt;Variables!$G$8,0,1)</f>
        <v>1</v>
      </c>
      <c r="AL2618" s="77">
        <f>IF(G2618&gt;Variables!$G$9,0,1)</f>
        <v>1</v>
      </c>
      <c r="AM2618" s="77">
        <f>IF(AND(K2618&gt;Variables!$G$10,K2618&lt;Variables!$G$11),0,1)</f>
        <v>0</v>
      </c>
      <c r="AN2618" s="77">
        <f>IF(H2618&lt;Variables!$G$13,1,0)</f>
        <v>0</v>
      </c>
      <c r="AO2618" s="77">
        <f>IF(R2618&lt;Variables!$G$12,0,1)</f>
        <v>0</v>
      </c>
      <c r="AP2618" s="78">
        <f t="shared" si="81"/>
        <v>1</v>
      </c>
      <c r="AQ2618" s="77">
        <f>IF(V2618&lt;Variables!$G$15,1,0)</f>
        <v>1</v>
      </c>
      <c r="AR2618" s="126">
        <v>0</v>
      </c>
      <c r="AS2618" s="126">
        <v>0</v>
      </c>
      <c r="AT2618" s="126">
        <v>0</v>
      </c>
      <c r="AU2618" s="126">
        <v>1</v>
      </c>
      <c r="BA2618" s="126">
        <v>-0.88</v>
      </c>
    </row>
    <row r="2619" spans="3:53" ht="14.5" x14ac:dyDescent="0.35">
      <c r="C2619" s="126" t="s">
        <v>383</v>
      </c>
      <c r="D2619" s="126" t="s">
        <v>372</v>
      </c>
      <c r="E2619" s="126">
        <v>3.27</v>
      </c>
      <c r="F2619" s="126">
        <v>40.25</v>
      </c>
      <c r="G2619" s="126">
        <v>-3.03</v>
      </c>
      <c r="H2619" s="126">
        <v>-99999</v>
      </c>
      <c r="I2619" s="126">
        <v>6.9359999999999999</v>
      </c>
      <c r="J2619" s="126" t="s">
        <v>75</v>
      </c>
      <c r="K2619" s="126"/>
      <c r="L2619" s="126">
        <v>3.4033333333333342</v>
      </c>
      <c r="M2619" s="126">
        <v>-1.1263467189030421</v>
      </c>
      <c r="N2619" s="126">
        <v>3.4033333333333342</v>
      </c>
      <c r="O2619" s="126">
        <v>-1.1263467189030421</v>
      </c>
      <c r="P2619" s="126">
        <v>24623</v>
      </c>
      <c r="Q2619" s="126">
        <v>2017</v>
      </c>
      <c r="R2619" s="126">
        <v>12.21</v>
      </c>
      <c r="S2619" s="126">
        <v>33.627000000000002</v>
      </c>
      <c r="T2619" s="126">
        <v>6.7889999999999997</v>
      </c>
      <c r="U2619" s="126">
        <v>18.123999999999999</v>
      </c>
      <c r="V2619" s="126"/>
      <c r="AC2619" s="126">
        <v>3.3</v>
      </c>
      <c r="AD2619" s="126">
        <v>3.1301000000000001</v>
      </c>
      <c r="AH2619" s="77">
        <f>IF(AND(M2619&lt;Variables!$G$6,M2619&gt;Variables!$G$5),0,1)</f>
        <v>0</v>
      </c>
      <c r="AI2619" s="77">
        <f t="shared" si="80"/>
        <v>1</v>
      </c>
      <c r="AJ2619" s="77">
        <f>IF(I2619&gt;Variables!$G$7,0,1)</f>
        <v>1</v>
      </c>
      <c r="AK2619" s="77">
        <f>IF(F2619&gt;Variables!$G$8,0,1)</f>
        <v>0</v>
      </c>
      <c r="AL2619" s="77">
        <f>IF(G2619&gt;Variables!$G$9,0,1)</f>
        <v>1</v>
      </c>
      <c r="AM2619" s="77">
        <f>IF(AND(K2619&gt;Variables!$G$10,K2619&lt;Variables!$G$11),0,1)</f>
        <v>1</v>
      </c>
      <c r="AN2619" s="77">
        <f>IF(H2619&lt;Variables!$G$13,1,0)</f>
        <v>1</v>
      </c>
      <c r="AO2619" s="77">
        <f>IF(R2619&lt;Variables!$G$12,0,1)</f>
        <v>1</v>
      </c>
      <c r="AP2619" s="78">
        <f t="shared" si="81"/>
        <v>1</v>
      </c>
      <c r="AQ2619" s="77">
        <f>IF(V2619&lt;Variables!$G$15,1,0)</f>
        <v>1</v>
      </c>
      <c r="AR2619" s="126">
        <v>0</v>
      </c>
      <c r="AS2619" s="126">
        <v>0</v>
      </c>
      <c r="AT2619" s="126">
        <v>1</v>
      </c>
      <c r="AU2619" s="126">
        <v>0</v>
      </c>
      <c r="BA2619" s="126">
        <v>-2.25</v>
      </c>
    </row>
    <row r="2620" spans="3:53" ht="14.5" x14ac:dyDescent="0.35">
      <c r="C2620" s="126" t="s">
        <v>383</v>
      </c>
      <c r="D2620" s="126" t="s">
        <v>349</v>
      </c>
      <c r="E2620" s="126">
        <v>109.87</v>
      </c>
      <c r="F2620" s="126">
        <v>6.38</v>
      </c>
      <c r="G2620" s="126">
        <v>3.83</v>
      </c>
      <c r="H2620" s="126">
        <v>9080</v>
      </c>
      <c r="I2620" s="126">
        <v>-0.78100000000000003</v>
      </c>
      <c r="J2620" s="126" t="s">
        <v>74</v>
      </c>
      <c r="K2620" s="126">
        <v>48.1</v>
      </c>
      <c r="L2620" s="126">
        <v>109.7318263157895</v>
      </c>
      <c r="M2620" s="126">
        <v>-5.634310287659746E-2</v>
      </c>
      <c r="N2620" s="126">
        <v>109.9456448979592</v>
      </c>
      <c r="O2620" s="126">
        <v>-0.25071015610940739</v>
      </c>
      <c r="P2620" s="126">
        <v>511858</v>
      </c>
      <c r="Q2620" s="126">
        <v>895052</v>
      </c>
      <c r="R2620" s="126">
        <v>0.56999999999999995</v>
      </c>
      <c r="S2620" s="126">
        <v>33.627000000000002</v>
      </c>
      <c r="T2620" s="126">
        <v>6.7889999999999997</v>
      </c>
      <c r="U2620" s="126">
        <v>18.123999999999999</v>
      </c>
      <c r="V2620" s="126">
        <v>2.3484717548006868</v>
      </c>
      <c r="AC2620" s="126">
        <v>109.72</v>
      </c>
      <c r="AD2620" s="126">
        <v>108.35</v>
      </c>
      <c r="AH2620" s="77">
        <f>IF(AND(M2620&lt;Variables!$G$6,M2620&gt;Variables!$G$5),0,1)</f>
        <v>1</v>
      </c>
      <c r="AI2620" s="77">
        <f t="shared" si="80"/>
        <v>1</v>
      </c>
      <c r="AJ2620" s="77">
        <f>IF(I2620&gt;Variables!$G$7,0,1)</f>
        <v>1</v>
      </c>
      <c r="AK2620" s="77">
        <f>IF(F2620&gt;Variables!$G$8,0,1)</f>
        <v>1</v>
      </c>
      <c r="AL2620" s="77">
        <f>IF(G2620&gt;Variables!$G$9,0,1)</f>
        <v>1</v>
      </c>
      <c r="AM2620" s="77">
        <f>IF(AND(K2620&gt;Variables!$G$10,K2620&lt;Variables!$G$11),0,1)</f>
        <v>1</v>
      </c>
      <c r="AN2620" s="77">
        <f>IF(H2620&lt;Variables!$G$13,1,0)</f>
        <v>0</v>
      </c>
      <c r="AO2620" s="77">
        <f>IF(R2620&lt;Variables!$G$12,0,1)</f>
        <v>0</v>
      </c>
      <c r="AP2620" s="78">
        <f t="shared" si="81"/>
        <v>0</v>
      </c>
      <c r="AQ2620" s="77">
        <f>IF(V2620&lt;Variables!$G$15,1,0)</f>
        <v>1</v>
      </c>
      <c r="AR2620" s="126">
        <v>0</v>
      </c>
      <c r="AS2620" s="126">
        <v>0</v>
      </c>
      <c r="AT2620" s="126">
        <v>0</v>
      </c>
      <c r="AU2620" s="126">
        <v>1</v>
      </c>
      <c r="BA2620" s="126">
        <v>-0.93</v>
      </c>
    </row>
    <row r="2621" spans="3:53" ht="14.5" x14ac:dyDescent="0.35">
      <c r="C2621" s="126" t="s">
        <v>383</v>
      </c>
      <c r="D2621" s="126" t="s">
        <v>340</v>
      </c>
      <c r="E2621" s="126">
        <v>36</v>
      </c>
      <c r="F2621" s="126">
        <v>6.26</v>
      </c>
      <c r="G2621" s="126">
        <v>2.54</v>
      </c>
      <c r="H2621" s="126">
        <v>3340</v>
      </c>
      <c r="I2621" s="126">
        <v>-1.069</v>
      </c>
      <c r="J2621" s="126" t="s">
        <v>75</v>
      </c>
      <c r="K2621" s="126">
        <v>57.71</v>
      </c>
      <c r="L2621" s="126">
        <v>35.755055555555558</v>
      </c>
      <c r="M2621" s="126">
        <v>0.43334975162795969</v>
      </c>
      <c r="N2621" s="126">
        <v>35.625984444444448</v>
      </c>
      <c r="O2621" s="126">
        <v>0.79721461732080789</v>
      </c>
      <c r="P2621" s="126">
        <v>439890</v>
      </c>
      <c r="Q2621" s="126">
        <v>915458</v>
      </c>
      <c r="R2621" s="126">
        <v>0.48</v>
      </c>
      <c r="S2621" s="126">
        <v>33.627000000000002</v>
      </c>
      <c r="T2621" s="126">
        <v>6.7889999999999997</v>
      </c>
      <c r="U2621" s="126">
        <v>18.123999999999999</v>
      </c>
      <c r="V2621" s="126">
        <v>2.4259593328800442</v>
      </c>
      <c r="AC2621" s="126">
        <v>36.5</v>
      </c>
      <c r="AD2621" s="126">
        <v>35.799999999999997</v>
      </c>
      <c r="AH2621" s="77">
        <f>IF(AND(M2621&lt;Variables!$G$6,M2621&gt;Variables!$G$5),0,1)</f>
        <v>1</v>
      </c>
      <c r="AI2621" s="77">
        <f t="shared" si="80"/>
        <v>0</v>
      </c>
      <c r="AJ2621" s="77">
        <f>IF(I2621&gt;Variables!$G$7,0,1)</f>
        <v>1</v>
      </c>
      <c r="AK2621" s="77">
        <f>IF(F2621&gt;Variables!$G$8,0,1)</f>
        <v>1</v>
      </c>
      <c r="AL2621" s="77">
        <f>IF(G2621&gt;Variables!$G$9,0,1)</f>
        <v>1</v>
      </c>
      <c r="AM2621" s="77">
        <f>IF(AND(K2621&gt;Variables!$G$10,K2621&lt;Variables!$G$11),0,1)</f>
        <v>1</v>
      </c>
      <c r="AN2621" s="77">
        <f>IF(H2621&lt;Variables!$G$13,1,0)</f>
        <v>0</v>
      </c>
      <c r="AO2621" s="77">
        <f>IF(R2621&lt;Variables!$G$12,0,1)</f>
        <v>0</v>
      </c>
      <c r="AP2621" s="78">
        <f t="shared" si="81"/>
        <v>1</v>
      </c>
      <c r="AQ2621" s="77">
        <f>IF(V2621&lt;Variables!$G$15,1,0)</f>
        <v>1</v>
      </c>
      <c r="AR2621" s="126">
        <v>0</v>
      </c>
      <c r="AS2621" s="126">
        <v>0</v>
      </c>
      <c r="AT2621" s="126">
        <v>0</v>
      </c>
      <c r="AU2621" s="126">
        <v>1</v>
      </c>
      <c r="BA2621" s="126">
        <v>-0.32</v>
      </c>
    </row>
    <row r="2622" spans="3:53" ht="14.5" x14ac:dyDescent="0.35">
      <c r="C2622" s="126" t="s">
        <v>383</v>
      </c>
      <c r="D2622" s="126" t="s">
        <v>194</v>
      </c>
      <c r="E2622" s="126">
        <v>8.51</v>
      </c>
      <c r="F2622" s="126">
        <v>35.090000000000003</v>
      </c>
      <c r="G2622" s="126">
        <v>-4.33</v>
      </c>
      <c r="H2622" s="126">
        <v>784.63</v>
      </c>
      <c r="I2622" s="126">
        <v>2684.5650000000001</v>
      </c>
      <c r="J2622" s="126" t="s">
        <v>75</v>
      </c>
      <c r="K2622" s="126">
        <v>55.19</v>
      </c>
      <c r="L2622" s="126">
        <v>8.4369949999999978</v>
      </c>
      <c r="M2622" s="126">
        <v>0.92455904027444347</v>
      </c>
      <c r="N2622" s="126">
        <v>8.4647140000000007</v>
      </c>
      <c r="O2622" s="126">
        <v>0.59406614328611484</v>
      </c>
      <c r="P2622" s="126">
        <v>199480000</v>
      </c>
      <c r="Q2622" s="126">
        <v>29450000</v>
      </c>
      <c r="R2622" s="126">
        <v>6.77</v>
      </c>
      <c r="S2622" s="126">
        <v>33.627000000000002</v>
      </c>
      <c r="T2622" s="126">
        <v>6.7889999999999997</v>
      </c>
      <c r="U2622" s="126">
        <v>18.123999999999999</v>
      </c>
      <c r="V2622" s="126">
        <v>2.3828719083747218</v>
      </c>
      <c r="AC2622" s="126">
        <v>10.199999999999999</v>
      </c>
      <c r="AD2622" s="126">
        <v>8.3000000000000007</v>
      </c>
      <c r="AH2622" s="77">
        <f>IF(AND(M2622&lt;Variables!$G$6,M2622&gt;Variables!$G$5),0,1)</f>
        <v>1</v>
      </c>
      <c r="AI2622" s="77">
        <f t="shared" si="80"/>
        <v>1</v>
      </c>
      <c r="AJ2622" s="77">
        <f>IF(I2622&gt;Variables!$G$7,0,1)</f>
        <v>0</v>
      </c>
      <c r="AK2622" s="77">
        <f>IF(F2622&gt;Variables!$G$8,0,1)</f>
        <v>0</v>
      </c>
      <c r="AL2622" s="77">
        <f>IF(G2622&gt;Variables!$G$9,0,1)</f>
        <v>1</v>
      </c>
      <c r="AM2622" s="77">
        <f>IF(AND(K2622&gt;Variables!$G$10,K2622&lt;Variables!$G$11),0,1)</f>
        <v>1</v>
      </c>
      <c r="AN2622" s="77">
        <f>IF(H2622&lt;Variables!$G$13,1,0)</f>
        <v>1</v>
      </c>
      <c r="AO2622" s="77">
        <f>IF(R2622&lt;Variables!$G$12,0,1)</f>
        <v>1</v>
      </c>
      <c r="AP2622" s="78">
        <f t="shared" si="81"/>
        <v>1</v>
      </c>
      <c r="AQ2622" s="77">
        <f>IF(V2622&lt;Variables!$G$15,1,0)</f>
        <v>1</v>
      </c>
      <c r="AR2622" s="126">
        <v>0</v>
      </c>
      <c r="AS2622" s="126">
        <v>0</v>
      </c>
      <c r="AT2622" s="126">
        <v>1</v>
      </c>
      <c r="AU2622" s="126">
        <v>0</v>
      </c>
      <c r="BA2622" s="126">
        <v>-2.25</v>
      </c>
    </row>
    <row r="2623" spans="3:53" ht="14.5" x14ac:dyDescent="0.35">
      <c r="C2623" s="126" t="s">
        <v>383</v>
      </c>
      <c r="D2623" s="126" t="s">
        <v>169</v>
      </c>
      <c r="E2623" s="126">
        <v>8.57</v>
      </c>
      <c r="F2623" s="126">
        <v>6.69</v>
      </c>
      <c r="G2623" s="126">
        <v>5.3</v>
      </c>
      <c r="H2623" s="126">
        <v>3910</v>
      </c>
      <c r="I2623" s="126">
        <v>64.409000000000006</v>
      </c>
      <c r="J2623" s="126" t="s">
        <v>75</v>
      </c>
      <c r="K2623" s="126">
        <v>73.86</v>
      </c>
      <c r="L2623" s="126">
        <v>8.5089800000000029</v>
      </c>
      <c r="M2623" s="126">
        <v>0.36455603374313089</v>
      </c>
      <c r="N2623" s="126">
        <v>8.4421020000000002</v>
      </c>
      <c r="O2623" s="126">
        <v>1.159640099112744</v>
      </c>
      <c r="P2623" s="126">
        <v>1889000</v>
      </c>
      <c r="Q2623" s="126">
        <v>3192000</v>
      </c>
      <c r="R2623" s="126">
        <v>0.59</v>
      </c>
      <c r="S2623" s="126">
        <v>33.627000000000002</v>
      </c>
      <c r="T2623" s="126">
        <v>6.7889999999999997</v>
      </c>
      <c r="U2623" s="126">
        <v>18.123999999999999</v>
      </c>
      <c r="V2623" s="126">
        <v>2.5795904326074379</v>
      </c>
      <c r="AC2623" s="126">
        <v>8.6950000000000003</v>
      </c>
      <c r="AD2623" s="126">
        <v>8.39</v>
      </c>
      <c r="AH2623" s="77">
        <f>IF(AND(M2623&lt;Variables!$G$6,M2623&gt;Variables!$G$5),0,1)</f>
        <v>1</v>
      </c>
      <c r="AI2623" s="77">
        <f t="shared" si="80"/>
        <v>0</v>
      </c>
      <c r="AJ2623" s="77">
        <f>IF(I2623&gt;Variables!$G$7,0,1)</f>
        <v>0</v>
      </c>
      <c r="AK2623" s="77">
        <f>IF(F2623&gt;Variables!$G$8,0,1)</f>
        <v>1</v>
      </c>
      <c r="AL2623" s="77">
        <f>IF(G2623&gt;Variables!$G$9,0,1)</f>
        <v>1</v>
      </c>
      <c r="AM2623" s="77">
        <f>IF(AND(K2623&gt;Variables!$G$10,K2623&lt;Variables!$G$11),0,1)</f>
        <v>1</v>
      </c>
      <c r="AN2623" s="77">
        <f>IF(H2623&lt;Variables!$G$13,1,0)</f>
        <v>0</v>
      </c>
      <c r="AO2623" s="77">
        <f>IF(R2623&lt;Variables!$G$12,0,1)</f>
        <v>0</v>
      </c>
      <c r="AP2623" s="78">
        <f t="shared" si="81"/>
        <v>1</v>
      </c>
      <c r="AQ2623" s="77">
        <f>IF(V2623&lt;Variables!$G$15,1,0)</f>
        <v>1</v>
      </c>
      <c r="AR2623" s="126">
        <v>1</v>
      </c>
      <c r="AS2623" s="126">
        <v>0</v>
      </c>
      <c r="AT2623" s="126">
        <v>0</v>
      </c>
      <c r="AU2623" s="126">
        <v>0</v>
      </c>
      <c r="BA2623" s="126">
        <v>0.98</v>
      </c>
    </row>
    <row r="2624" spans="3:53" ht="14.5" x14ac:dyDescent="0.35">
      <c r="C2624" s="126" t="s">
        <v>383</v>
      </c>
      <c r="D2624" s="126" t="s">
        <v>124</v>
      </c>
      <c r="E2624" s="126">
        <v>6.07</v>
      </c>
      <c r="F2624" s="126">
        <v>6.7</v>
      </c>
      <c r="G2624" s="126">
        <v>5.22</v>
      </c>
      <c r="H2624" s="126">
        <v>2970</v>
      </c>
      <c r="I2624" s="126">
        <v>293.32799999999997</v>
      </c>
      <c r="J2624" s="126" t="s">
        <v>75</v>
      </c>
      <c r="K2624" s="126">
        <v>57.67</v>
      </c>
      <c r="L2624" s="126">
        <v>6.0401999999999996</v>
      </c>
      <c r="M2624" s="126">
        <v>0.1639018575543712</v>
      </c>
      <c r="N2624" s="126">
        <v>6.0312212765957458</v>
      </c>
      <c r="O2624" s="126">
        <v>0.31301659379523977</v>
      </c>
      <c r="P2624" s="126">
        <v>763895</v>
      </c>
      <c r="Q2624" s="126">
        <v>2342000</v>
      </c>
      <c r="R2624" s="126">
        <v>0.33</v>
      </c>
      <c r="S2624" s="126">
        <v>33.627000000000002</v>
      </c>
      <c r="T2624" s="126">
        <v>6.7889999999999997</v>
      </c>
      <c r="U2624" s="126">
        <v>18.123999999999999</v>
      </c>
      <c r="V2624" s="126">
        <v>2.438569168212974</v>
      </c>
      <c r="AC2624" s="126">
        <v>6.14</v>
      </c>
      <c r="AD2624" s="126">
        <v>5.98</v>
      </c>
      <c r="AH2624" s="77">
        <f>IF(AND(M2624&lt;Variables!$G$6,M2624&gt;Variables!$G$5),0,1)</f>
        <v>1</v>
      </c>
      <c r="AI2624" s="77">
        <f t="shared" si="80"/>
        <v>0</v>
      </c>
      <c r="AJ2624" s="77">
        <f>IF(I2624&gt;Variables!$G$7,0,1)</f>
        <v>0</v>
      </c>
      <c r="AK2624" s="77">
        <f>IF(F2624&gt;Variables!$G$8,0,1)</f>
        <v>1</v>
      </c>
      <c r="AL2624" s="77">
        <f>IF(G2624&gt;Variables!$G$9,0,1)</f>
        <v>1</v>
      </c>
      <c r="AM2624" s="77">
        <f>IF(AND(K2624&gt;Variables!$G$10,K2624&lt;Variables!$G$11),0,1)</f>
        <v>1</v>
      </c>
      <c r="AN2624" s="77">
        <f>IF(H2624&lt;Variables!$G$13,1,0)</f>
        <v>0</v>
      </c>
      <c r="AO2624" s="77">
        <f>IF(R2624&lt;Variables!$G$12,0,1)</f>
        <v>0</v>
      </c>
      <c r="AP2624" s="78">
        <f t="shared" si="81"/>
        <v>1</v>
      </c>
      <c r="AQ2624" s="77">
        <f>IF(V2624&lt;Variables!$G$15,1,0)</f>
        <v>1</v>
      </c>
      <c r="AR2624" s="126">
        <v>0</v>
      </c>
      <c r="AS2624" s="126">
        <v>1</v>
      </c>
      <c r="AT2624" s="126">
        <v>0</v>
      </c>
      <c r="AU2624" s="126">
        <v>0</v>
      </c>
      <c r="BA2624" s="126">
        <v>-0.85</v>
      </c>
    </row>
    <row r="2625" spans="3:53" ht="14.5" x14ac:dyDescent="0.35">
      <c r="C2625" s="126" t="s">
        <v>383</v>
      </c>
      <c r="D2625" s="126" t="s">
        <v>151</v>
      </c>
      <c r="E2625" s="126">
        <v>141.77000000000001</v>
      </c>
      <c r="F2625" s="126">
        <v>7.32</v>
      </c>
      <c r="G2625" s="126">
        <v>7.75</v>
      </c>
      <c r="H2625" s="126">
        <v>9190</v>
      </c>
      <c r="I2625" s="126">
        <v>-25.167000000000002</v>
      </c>
      <c r="J2625" s="126" t="s">
        <v>75</v>
      </c>
      <c r="K2625" s="126">
        <v>59.38</v>
      </c>
      <c r="L2625" s="126">
        <v>140.950535</v>
      </c>
      <c r="M2625" s="126">
        <v>0.23374512200326089</v>
      </c>
      <c r="N2625" s="126">
        <v>140.06532000000001</v>
      </c>
      <c r="O2625" s="126">
        <v>0.86722394951154713</v>
      </c>
      <c r="P2625" s="126">
        <v>766088</v>
      </c>
      <c r="Q2625" s="126">
        <v>915652</v>
      </c>
      <c r="R2625" s="126">
        <v>0.84</v>
      </c>
      <c r="S2625" s="126">
        <v>33.627000000000002</v>
      </c>
      <c r="T2625" s="126">
        <v>6.7889999999999997</v>
      </c>
      <c r="U2625" s="126">
        <v>18.123999999999999</v>
      </c>
      <c r="V2625" s="126">
        <v>2.4517674023701148</v>
      </c>
      <c r="AC2625" s="126">
        <v>144.24</v>
      </c>
      <c r="AD2625" s="126">
        <v>135.59</v>
      </c>
      <c r="AH2625" s="77">
        <f>IF(AND(M2625&lt;Variables!$G$6,M2625&gt;Variables!$G$5),0,1)</f>
        <v>1</v>
      </c>
      <c r="AI2625" s="77">
        <f t="shared" si="80"/>
        <v>0</v>
      </c>
      <c r="AJ2625" s="77">
        <f>IF(I2625&gt;Variables!$G$7,0,1)</f>
        <v>1</v>
      </c>
      <c r="AK2625" s="77">
        <f>IF(F2625&gt;Variables!$G$8,0,1)</f>
        <v>1</v>
      </c>
      <c r="AL2625" s="77">
        <f>IF(G2625&gt;Variables!$G$9,0,1)</f>
        <v>1</v>
      </c>
      <c r="AM2625" s="77">
        <f>IF(AND(K2625&gt;Variables!$G$10,K2625&lt;Variables!$G$11),0,1)</f>
        <v>1</v>
      </c>
      <c r="AN2625" s="77">
        <f>IF(H2625&lt;Variables!$G$13,1,0)</f>
        <v>0</v>
      </c>
      <c r="AO2625" s="77">
        <f>IF(R2625&lt;Variables!$G$12,0,1)</f>
        <v>0</v>
      </c>
      <c r="AP2625" s="78">
        <f t="shared" si="81"/>
        <v>1</v>
      </c>
      <c r="AQ2625" s="77">
        <f>IF(V2625&lt;Variables!$G$15,1,0)</f>
        <v>1</v>
      </c>
      <c r="AR2625" s="126">
        <v>0</v>
      </c>
      <c r="AS2625" s="126">
        <v>1</v>
      </c>
      <c r="AT2625" s="126">
        <v>0</v>
      </c>
      <c r="AU2625" s="126">
        <v>0</v>
      </c>
      <c r="BA2625" s="126">
        <v>0.46</v>
      </c>
    </row>
    <row r="2626" spans="3:53" ht="14.5" x14ac:dyDescent="0.35">
      <c r="C2626" s="126" t="s">
        <v>383</v>
      </c>
      <c r="D2626" s="126" t="s">
        <v>172</v>
      </c>
      <c r="E2626" s="126">
        <v>57.41</v>
      </c>
      <c r="F2626" s="126">
        <v>7.41</v>
      </c>
      <c r="G2626" s="126">
        <v>4.62</v>
      </c>
      <c r="H2626" s="126">
        <v>7410</v>
      </c>
      <c r="I2626" s="126">
        <v>138707.16099999999</v>
      </c>
      <c r="J2626" s="126" t="s">
        <v>75</v>
      </c>
      <c r="K2626" s="126">
        <v>43.57</v>
      </c>
      <c r="L2626" s="126">
        <v>57.597000000000001</v>
      </c>
      <c r="M2626" s="126">
        <v>-0.98442627220167744</v>
      </c>
      <c r="N2626" s="126">
        <v>57.555785714285719</v>
      </c>
      <c r="O2626" s="126">
        <v>-0.91352364972617206</v>
      </c>
      <c r="P2626" s="126">
        <v>562978</v>
      </c>
      <c r="Q2626" s="126">
        <v>1245000</v>
      </c>
      <c r="R2626" s="126">
        <v>0.45</v>
      </c>
      <c r="S2626" s="126">
        <v>33.627000000000002</v>
      </c>
      <c r="T2626" s="126">
        <v>6.7889999999999997</v>
      </c>
      <c r="U2626" s="126">
        <v>18.123999999999999</v>
      </c>
      <c r="V2626" s="126">
        <v>2.3076996447106621</v>
      </c>
      <c r="AC2626" s="126">
        <v>58.17</v>
      </c>
      <c r="AD2626" s="126">
        <v>54.424999999999997</v>
      </c>
      <c r="AH2626" s="77">
        <f>IF(AND(M2626&lt;Variables!$G$6,M2626&gt;Variables!$G$5),0,1)</f>
        <v>1</v>
      </c>
      <c r="AI2626" s="77">
        <f t="shared" si="80"/>
        <v>0</v>
      </c>
      <c r="AJ2626" s="77">
        <f>IF(I2626&gt;Variables!$G$7,0,1)</f>
        <v>0</v>
      </c>
      <c r="AK2626" s="77">
        <f>IF(F2626&gt;Variables!$G$8,0,1)</f>
        <v>1</v>
      </c>
      <c r="AL2626" s="77">
        <f>IF(G2626&gt;Variables!$G$9,0,1)</f>
        <v>1</v>
      </c>
      <c r="AM2626" s="77">
        <f>IF(AND(K2626&gt;Variables!$G$10,K2626&lt;Variables!$G$11),0,1)</f>
        <v>1</v>
      </c>
      <c r="AN2626" s="77">
        <f>IF(H2626&lt;Variables!$G$13,1,0)</f>
        <v>0</v>
      </c>
      <c r="AO2626" s="77">
        <f>IF(R2626&lt;Variables!$G$12,0,1)</f>
        <v>0</v>
      </c>
      <c r="AP2626" s="78">
        <f t="shared" si="81"/>
        <v>1</v>
      </c>
      <c r="AQ2626" s="77">
        <f>IF(V2626&lt;Variables!$G$15,1,0)</f>
        <v>1</v>
      </c>
      <c r="AR2626" s="126">
        <v>0</v>
      </c>
      <c r="AS2626" s="126">
        <v>0</v>
      </c>
      <c r="AT2626" s="126">
        <v>0</v>
      </c>
      <c r="AU2626" s="126">
        <v>1</v>
      </c>
      <c r="BA2626" s="126">
        <v>-0.19</v>
      </c>
    </row>
    <row r="2627" spans="3:53" ht="14.5" x14ac:dyDescent="0.35">
      <c r="C2627" s="126" t="s">
        <v>383</v>
      </c>
      <c r="D2627" s="126" t="s">
        <v>130</v>
      </c>
      <c r="E2627" s="126">
        <v>15.45</v>
      </c>
      <c r="F2627" s="126">
        <v>8.94</v>
      </c>
      <c r="G2627" s="126">
        <v>6.27</v>
      </c>
      <c r="H2627" s="126">
        <v>2590</v>
      </c>
      <c r="I2627" s="126">
        <v>453.43099999999998</v>
      </c>
      <c r="J2627" s="126" t="s">
        <v>75</v>
      </c>
      <c r="K2627" s="126">
        <v>60.13</v>
      </c>
      <c r="L2627" s="126">
        <v>15.398921052631581</v>
      </c>
      <c r="M2627" s="126">
        <v>0.20182548674804579</v>
      </c>
      <c r="N2627" s="126">
        <v>15.364520833333341</v>
      </c>
      <c r="O2627" s="126">
        <v>0.42617122510327321</v>
      </c>
      <c r="P2627" s="126">
        <v>545295</v>
      </c>
      <c r="Q2627" s="126">
        <v>1389000</v>
      </c>
      <c r="R2627" s="126">
        <v>0.39</v>
      </c>
      <c r="S2627" s="126">
        <v>33.627000000000002</v>
      </c>
      <c r="T2627" s="126">
        <v>6.7889999999999997</v>
      </c>
      <c r="U2627" s="126">
        <v>18.123999999999999</v>
      </c>
      <c r="V2627" s="126">
        <v>2.4607948439265219</v>
      </c>
      <c r="AC2627" s="126">
        <v>15.9</v>
      </c>
      <c r="AD2627" s="126">
        <v>15.38</v>
      </c>
      <c r="AH2627" s="77">
        <f>IF(AND(M2627&lt;Variables!$G$6,M2627&gt;Variables!$G$5),0,1)</f>
        <v>1</v>
      </c>
      <c r="AI2627" s="77">
        <f t="shared" ref="AI2627:AI2690" si="82">IF(L2627&gt;N2627,0,1)</f>
        <v>0</v>
      </c>
      <c r="AJ2627" s="77">
        <f>IF(I2627&gt;Variables!$G$7,0,1)</f>
        <v>0</v>
      </c>
      <c r="AK2627" s="77">
        <f>IF(F2627&gt;Variables!$G$8,0,1)</f>
        <v>1</v>
      </c>
      <c r="AL2627" s="77">
        <f>IF(G2627&gt;Variables!$G$9,0,1)</f>
        <v>1</v>
      </c>
      <c r="AM2627" s="77">
        <f>IF(AND(K2627&gt;Variables!$G$10,K2627&lt;Variables!$G$11),0,1)</f>
        <v>1</v>
      </c>
      <c r="AN2627" s="77">
        <f>IF(H2627&lt;Variables!$G$13,1,0)</f>
        <v>0</v>
      </c>
      <c r="AO2627" s="77">
        <f>IF(R2627&lt;Variables!$G$12,0,1)</f>
        <v>0</v>
      </c>
      <c r="AP2627" s="78">
        <f t="shared" ref="AP2627:AP2690" si="83">IF(J2627="Pass", 0,1)</f>
        <v>1</v>
      </c>
      <c r="AQ2627" s="77">
        <f>IF(V2627&lt;Variables!$G$15,1,0)</f>
        <v>1</v>
      </c>
      <c r="AR2627" s="126">
        <v>0</v>
      </c>
      <c r="AS2627" s="126">
        <v>1</v>
      </c>
      <c r="AT2627" s="126">
        <v>0</v>
      </c>
      <c r="AU2627" s="126">
        <v>0</v>
      </c>
      <c r="BA2627" s="126">
        <v>1.25</v>
      </c>
    </row>
    <row r="2628" spans="3:53" ht="14.5" x14ac:dyDescent="0.35">
      <c r="C2628" s="126" t="s">
        <v>383</v>
      </c>
      <c r="D2628" s="126" t="s">
        <v>201</v>
      </c>
      <c r="E2628" s="126">
        <v>41.91</v>
      </c>
      <c r="F2628" s="126">
        <v>10.62</v>
      </c>
      <c r="G2628" s="126">
        <v>6.04</v>
      </c>
      <c r="H2628" s="126">
        <v>-99999</v>
      </c>
      <c r="I2628" s="126">
        <v>390.51600000000002</v>
      </c>
      <c r="J2628" s="126" t="s">
        <v>75</v>
      </c>
      <c r="K2628" s="126">
        <v>81.489999999999995</v>
      </c>
      <c r="L2628" s="126">
        <v>41.001194444444437</v>
      </c>
      <c r="M2628" s="126">
        <v>1.9482494751169299</v>
      </c>
      <c r="N2628" s="126">
        <v>40.281468750000002</v>
      </c>
      <c r="O2628" s="126">
        <v>3.7698010949513732</v>
      </c>
      <c r="P2628" s="126">
        <v>633491</v>
      </c>
      <c r="Q2628" s="126">
        <v>2251000</v>
      </c>
      <c r="R2628" s="126">
        <v>0.28000000000000003</v>
      </c>
      <c r="S2628" s="126">
        <v>33.627000000000002</v>
      </c>
      <c r="T2628" s="126">
        <v>6.7889999999999997</v>
      </c>
      <c r="U2628" s="126">
        <v>18.123999999999999</v>
      </c>
      <c r="V2628" s="126">
        <v>2.4654020278414639</v>
      </c>
      <c r="AC2628" s="126">
        <v>41.93</v>
      </c>
      <c r="AD2628" s="126">
        <v>35.82</v>
      </c>
      <c r="AH2628" s="77">
        <f>IF(AND(M2628&lt;Variables!$G$6,M2628&gt;Variables!$G$5),0,1)</f>
        <v>1</v>
      </c>
      <c r="AI2628" s="77">
        <f t="shared" si="82"/>
        <v>0</v>
      </c>
      <c r="AJ2628" s="77">
        <f>IF(I2628&gt;Variables!$G$7,0,1)</f>
        <v>0</v>
      </c>
      <c r="AK2628" s="77">
        <f>IF(F2628&gt;Variables!$G$8,0,1)</f>
        <v>0</v>
      </c>
      <c r="AL2628" s="77">
        <f>IF(G2628&gt;Variables!$G$9,0,1)</f>
        <v>1</v>
      </c>
      <c r="AM2628" s="77">
        <f>IF(AND(K2628&gt;Variables!$G$10,K2628&lt;Variables!$G$11),0,1)</f>
        <v>1</v>
      </c>
      <c r="AN2628" s="77">
        <f>IF(H2628&lt;Variables!$G$13,1,0)</f>
        <v>1</v>
      </c>
      <c r="AO2628" s="77">
        <f>IF(R2628&lt;Variables!$G$12,0,1)</f>
        <v>0</v>
      </c>
      <c r="AP2628" s="78">
        <f t="shared" si="83"/>
        <v>1</v>
      </c>
      <c r="AQ2628" s="77">
        <f>IF(V2628&lt;Variables!$G$15,1,0)</f>
        <v>1</v>
      </c>
      <c r="AR2628" s="126">
        <v>0</v>
      </c>
      <c r="AS2628" s="126">
        <v>0</v>
      </c>
      <c r="AT2628" s="126">
        <v>1</v>
      </c>
      <c r="AU2628" s="126">
        <v>0</v>
      </c>
      <c r="BA2628" s="126">
        <v>-2.25</v>
      </c>
    </row>
    <row r="2629" spans="3:53" ht="14.5" x14ac:dyDescent="0.35">
      <c r="C2629" s="126" t="s">
        <v>383</v>
      </c>
      <c r="D2629" s="126" t="s">
        <v>183</v>
      </c>
      <c r="E2629" s="126">
        <v>40.94</v>
      </c>
      <c r="F2629" s="126">
        <v>12.99</v>
      </c>
      <c r="G2629" s="126">
        <v>9.7799999999999994</v>
      </c>
      <c r="H2629" s="126">
        <v>5850</v>
      </c>
      <c r="I2629" s="126">
        <v>1362.913</v>
      </c>
      <c r="J2629" s="126" t="s">
        <v>75</v>
      </c>
      <c r="K2629" s="126">
        <v>63.02</v>
      </c>
      <c r="L2629" s="126">
        <v>40.353940000000009</v>
      </c>
      <c r="M2629" s="126">
        <v>1.0072374593409921</v>
      </c>
      <c r="N2629" s="126">
        <v>39.874521999999999</v>
      </c>
      <c r="O2629" s="126">
        <v>2.2216642496679908</v>
      </c>
      <c r="P2629" s="126">
        <v>1189000</v>
      </c>
      <c r="Q2629" s="126">
        <v>2201000</v>
      </c>
      <c r="R2629" s="126">
        <v>0.54</v>
      </c>
      <c r="S2629" s="126">
        <v>33.627000000000002</v>
      </c>
      <c r="T2629" s="126">
        <v>6.7889999999999997</v>
      </c>
      <c r="U2629" s="126">
        <v>18.123999999999999</v>
      </c>
      <c r="V2629" s="126">
        <v>2.437825124847985</v>
      </c>
      <c r="AC2629" s="126">
        <v>42.89</v>
      </c>
      <c r="AD2629" s="126">
        <v>40.540100000000002</v>
      </c>
      <c r="AH2629" s="77">
        <f>IF(AND(M2629&lt;Variables!$G$6,M2629&gt;Variables!$G$5),0,1)</f>
        <v>1</v>
      </c>
      <c r="AI2629" s="77">
        <f t="shared" si="82"/>
        <v>0</v>
      </c>
      <c r="AJ2629" s="77">
        <f>IF(I2629&gt;Variables!$G$7,0,1)</f>
        <v>0</v>
      </c>
      <c r="AK2629" s="77">
        <f>IF(F2629&gt;Variables!$G$8,0,1)</f>
        <v>0</v>
      </c>
      <c r="AL2629" s="77">
        <f>IF(G2629&gt;Variables!$G$9,0,1)</f>
        <v>1</v>
      </c>
      <c r="AM2629" s="77">
        <f>IF(AND(K2629&gt;Variables!$G$10,K2629&lt;Variables!$G$11),0,1)</f>
        <v>0</v>
      </c>
      <c r="AN2629" s="77">
        <f>IF(H2629&lt;Variables!$G$13,1,0)</f>
        <v>0</v>
      </c>
      <c r="AO2629" s="77">
        <f>IF(R2629&lt;Variables!$G$12,0,1)</f>
        <v>0</v>
      </c>
      <c r="AP2629" s="78">
        <f t="shared" si="83"/>
        <v>1</v>
      </c>
      <c r="AQ2629" s="77">
        <f>IF(V2629&lt;Variables!$G$15,1,0)</f>
        <v>1</v>
      </c>
      <c r="AR2629" s="126">
        <v>0</v>
      </c>
      <c r="AS2629" s="126">
        <v>0</v>
      </c>
      <c r="AT2629" s="126">
        <v>0</v>
      </c>
      <c r="AU2629" s="126">
        <v>1</v>
      </c>
      <c r="BA2629" s="126">
        <v>-0.43</v>
      </c>
    </row>
    <row r="2630" spans="3:53" ht="14.5" x14ac:dyDescent="0.35">
      <c r="C2630" s="126" t="s">
        <v>383</v>
      </c>
      <c r="D2630" s="126" t="s">
        <v>120</v>
      </c>
      <c r="E2630" s="126">
        <v>13.02</v>
      </c>
      <c r="F2630" s="126">
        <v>14.3</v>
      </c>
      <c r="G2630" s="126">
        <v>8.5299999999999994</v>
      </c>
      <c r="H2630" s="126">
        <v>6950</v>
      </c>
      <c r="I2630" s="126">
        <v>-51.127000000000002</v>
      </c>
      <c r="J2630" s="126" t="s">
        <v>75</v>
      </c>
      <c r="K2630" s="126">
        <v>64.62</v>
      </c>
      <c r="L2630" s="126">
        <v>12.873635</v>
      </c>
      <c r="M2630" s="126">
        <v>1.293069129270783</v>
      </c>
      <c r="N2630" s="126">
        <v>12.784894</v>
      </c>
      <c r="O2630" s="126">
        <v>1.996152647022347</v>
      </c>
      <c r="P2630" s="126">
        <v>128797000</v>
      </c>
      <c r="Q2630" s="126">
        <v>30149000</v>
      </c>
      <c r="R2630" s="126">
        <v>4.2699999999999996</v>
      </c>
      <c r="S2630" s="126">
        <v>33.627000000000002</v>
      </c>
      <c r="T2630" s="126">
        <v>6.7889999999999997</v>
      </c>
      <c r="U2630" s="126">
        <v>18.123999999999999</v>
      </c>
      <c r="V2630" s="126">
        <v>2.430246713744177</v>
      </c>
      <c r="AC2630" s="126">
        <v>13.96</v>
      </c>
      <c r="AD2630" s="126">
        <v>12.85</v>
      </c>
      <c r="AH2630" s="77">
        <f>IF(AND(M2630&lt;Variables!$G$6,M2630&gt;Variables!$G$5),0,1)</f>
        <v>1</v>
      </c>
      <c r="AI2630" s="77">
        <f t="shared" si="82"/>
        <v>0</v>
      </c>
      <c r="AJ2630" s="77">
        <f>IF(I2630&gt;Variables!$G$7,0,1)</f>
        <v>1</v>
      </c>
      <c r="AK2630" s="77">
        <f>IF(F2630&gt;Variables!$G$8,0,1)</f>
        <v>0</v>
      </c>
      <c r="AL2630" s="77">
        <f>IF(G2630&gt;Variables!$G$9,0,1)</f>
        <v>1</v>
      </c>
      <c r="AM2630" s="77">
        <f>IF(AND(K2630&gt;Variables!$G$10,K2630&lt;Variables!$G$11),0,1)</f>
        <v>0</v>
      </c>
      <c r="AN2630" s="77">
        <f>IF(H2630&lt;Variables!$G$13,1,0)</f>
        <v>0</v>
      </c>
      <c r="AO2630" s="77">
        <f>IF(R2630&lt;Variables!$G$12,0,1)</f>
        <v>1</v>
      </c>
      <c r="AP2630" s="78">
        <f t="shared" si="83"/>
        <v>1</v>
      </c>
      <c r="AQ2630" s="77">
        <f>IF(V2630&lt;Variables!$G$15,1,0)</f>
        <v>1</v>
      </c>
      <c r="AR2630" s="126">
        <v>1</v>
      </c>
      <c r="AS2630" s="126">
        <v>0</v>
      </c>
      <c r="AT2630" s="126">
        <v>0</v>
      </c>
      <c r="AU2630" s="126">
        <v>0</v>
      </c>
      <c r="BA2630" s="126">
        <v>2</v>
      </c>
    </row>
    <row r="2631" spans="3:53" ht="14.5" x14ac:dyDescent="0.35">
      <c r="C2631" s="126" t="s">
        <v>383</v>
      </c>
      <c r="D2631" s="126" t="s">
        <v>163</v>
      </c>
      <c r="E2631" s="126">
        <v>4.01</v>
      </c>
      <c r="F2631" s="126">
        <v>20.74</v>
      </c>
      <c r="G2631" s="126">
        <v>17.010000000000002</v>
      </c>
      <c r="H2631" s="126">
        <v>358.91</v>
      </c>
      <c r="I2631" s="126">
        <v>-75.033000000000001</v>
      </c>
      <c r="J2631" s="126" t="s">
        <v>75</v>
      </c>
      <c r="K2631" s="126">
        <v>57.1</v>
      </c>
      <c r="L2631" s="126">
        <v>4.0211199999999998</v>
      </c>
      <c r="M2631" s="126">
        <v>9.6490530001605276E-2</v>
      </c>
      <c r="N2631" s="126">
        <v>3.9262380000000001</v>
      </c>
      <c r="O2631" s="126">
        <v>2.5154358956334342</v>
      </c>
      <c r="P2631" s="126">
        <v>19240000</v>
      </c>
      <c r="Q2631" s="126">
        <v>20560000</v>
      </c>
      <c r="R2631" s="126">
        <v>0.94</v>
      </c>
      <c r="S2631" s="126">
        <v>33.627000000000002</v>
      </c>
      <c r="T2631" s="126">
        <v>6.7889999999999997</v>
      </c>
      <c r="U2631" s="126">
        <v>18.123999999999999</v>
      </c>
      <c r="V2631" s="126">
        <v>2.4360687272003809</v>
      </c>
      <c r="AC2631" s="126">
        <v>4.09</v>
      </c>
      <c r="AD2631" s="126">
        <v>3.69</v>
      </c>
      <c r="AH2631" s="77">
        <f>IF(AND(M2631&lt;Variables!$G$6,M2631&gt;Variables!$G$5),0,1)</f>
        <v>1</v>
      </c>
      <c r="AI2631" s="77">
        <f t="shared" si="82"/>
        <v>0</v>
      </c>
      <c r="AJ2631" s="77">
        <f>IF(I2631&gt;Variables!$G$7,0,1)</f>
        <v>1</v>
      </c>
      <c r="AK2631" s="77">
        <f>IF(F2631&gt;Variables!$G$8,0,1)</f>
        <v>0</v>
      </c>
      <c r="AL2631" s="77">
        <f>IF(G2631&gt;Variables!$G$9,0,1)</f>
        <v>0</v>
      </c>
      <c r="AM2631" s="77">
        <f>IF(AND(K2631&gt;Variables!$G$10,K2631&lt;Variables!$G$11),0,1)</f>
        <v>1</v>
      </c>
      <c r="AN2631" s="77">
        <f>IF(H2631&lt;Variables!$G$13,1,0)</f>
        <v>1</v>
      </c>
      <c r="AO2631" s="77">
        <f>IF(R2631&lt;Variables!$G$12,0,1)</f>
        <v>0</v>
      </c>
      <c r="AP2631" s="78">
        <f t="shared" si="83"/>
        <v>1</v>
      </c>
      <c r="AQ2631" s="77">
        <f>IF(V2631&lt;Variables!$G$15,1,0)</f>
        <v>1</v>
      </c>
      <c r="AR2631" s="126">
        <v>0</v>
      </c>
      <c r="AS2631" s="126">
        <v>0</v>
      </c>
      <c r="AT2631" s="126">
        <v>1</v>
      </c>
      <c r="AU2631" s="126">
        <v>0</v>
      </c>
      <c r="BA2631" s="126">
        <v>-2.25</v>
      </c>
    </row>
    <row r="2632" spans="3:53" ht="14.5" x14ac:dyDescent="0.35">
      <c r="C2632" s="126" t="s">
        <v>383</v>
      </c>
      <c r="D2632" s="126" t="s">
        <v>342</v>
      </c>
      <c r="E2632" s="126">
        <v>6.93</v>
      </c>
      <c r="F2632" s="126">
        <v>39.21</v>
      </c>
      <c r="G2632" s="126">
        <v>-6.23</v>
      </c>
      <c r="H2632" s="126">
        <v>43.4</v>
      </c>
      <c r="I2632" s="126">
        <v>-65.784999999999997</v>
      </c>
      <c r="J2632" s="126" t="s">
        <v>75</v>
      </c>
      <c r="K2632" s="126">
        <v>62.09</v>
      </c>
      <c r="L2632" s="126">
        <v>6.8183899999999991</v>
      </c>
      <c r="M2632" s="126">
        <v>1.635430064868699</v>
      </c>
      <c r="N2632" s="126">
        <v>6.7032020000000001</v>
      </c>
      <c r="O2632" s="126">
        <v>3.3819359762692489</v>
      </c>
      <c r="P2632" s="126">
        <v>56450000</v>
      </c>
      <c r="Q2632" s="126">
        <v>3560000</v>
      </c>
      <c r="R2632" s="126">
        <v>15.86</v>
      </c>
      <c r="S2632" s="126">
        <v>33.627000000000002</v>
      </c>
      <c r="T2632" s="126">
        <v>6.7889999999999997</v>
      </c>
      <c r="U2632" s="126">
        <v>18.123999999999999</v>
      </c>
      <c r="V2632" s="126">
        <v>2.392628673002863</v>
      </c>
      <c r="AC2632" s="126">
        <v>7.3</v>
      </c>
      <c r="AD2632" s="126">
        <v>6</v>
      </c>
      <c r="AH2632" s="77">
        <f>IF(AND(M2632&lt;Variables!$G$6,M2632&gt;Variables!$G$5),0,1)</f>
        <v>1</v>
      </c>
      <c r="AI2632" s="77">
        <f t="shared" si="82"/>
        <v>0</v>
      </c>
      <c r="AJ2632" s="77">
        <f>IF(I2632&gt;Variables!$G$7,0,1)</f>
        <v>1</v>
      </c>
      <c r="AK2632" s="77">
        <f>IF(F2632&gt;Variables!$G$8,0,1)</f>
        <v>0</v>
      </c>
      <c r="AL2632" s="77">
        <f>IF(G2632&gt;Variables!$G$9,0,1)</f>
        <v>1</v>
      </c>
      <c r="AM2632" s="77">
        <f>IF(AND(K2632&gt;Variables!$G$10,K2632&lt;Variables!$G$11),0,1)</f>
        <v>0</v>
      </c>
      <c r="AN2632" s="77">
        <f>IF(H2632&lt;Variables!$G$13,1,0)</f>
        <v>1</v>
      </c>
      <c r="AO2632" s="77">
        <f>IF(R2632&lt;Variables!$G$12,0,1)</f>
        <v>1</v>
      </c>
      <c r="AP2632" s="78">
        <f t="shared" si="83"/>
        <v>1</v>
      </c>
      <c r="AQ2632" s="77">
        <f>IF(V2632&lt;Variables!$G$15,1,0)</f>
        <v>1</v>
      </c>
      <c r="AR2632" s="126">
        <v>1</v>
      </c>
      <c r="AS2632" s="126">
        <v>0</v>
      </c>
      <c r="AT2632" s="126">
        <v>0</v>
      </c>
      <c r="AU2632" s="126">
        <v>0</v>
      </c>
      <c r="BA2632" s="126">
        <v>2</v>
      </c>
    </row>
    <row r="2633" spans="3:53" ht="14.5" x14ac:dyDescent="0.35">
      <c r="C2633" s="126" t="s">
        <v>383</v>
      </c>
      <c r="D2633" s="126" t="s">
        <v>153</v>
      </c>
      <c r="E2633" s="126">
        <v>7.51</v>
      </c>
      <c r="F2633" s="126">
        <v>6.6</v>
      </c>
      <c r="G2633" s="126">
        <v>5.04</v>
      </c>
      <c r="H2633" s="126">
        <v>-99999</v>
      </c>
      <c r="I2633" s="126">
        <v>400.36599999999999</v>
      </c>
      <c r="J2633" s="126" t="s">
        <v>75</v>
      </c>
      <c r="K2633" s="126">
        <v>51.4</v>
      </c>
      <c r="L2633" s="126">
        <v>7.5</v>
      </c>
      <c r="M2633" s="126">
        <v>0</v>
      </c>
      <c r="N2633" s="126">
        <v>7.4795166666666661</v>
      </c>
      <c r="O2633" s="126">
        <v>0.27385905060710952</v>
      </c>
      <c r="P2633" s="126">
        <v>28307</v>
      </c>
      <c r="Q2633" s="126">
        <v>86571</v>
      </c>
      <c r="R2633" s="126">
        <v>0.33</v>
      </c>
      <c r="S2633" s="126">
        <v>33.627000000000002</v>
      </c>
      <c r="T2633" s="126">
        <v>6.7889999999999997</v>
      </c>
      <c r="U2633" s="126">
        <v>18.123999999999999</v>
      </c>
      <c r="V2633" s="126">
        <v>2.3815040000000001</v>
      </c>
      <c r="AC2633" s="126">
        <v>7.66</v>
      </c>
      <c r="AD2633" s="126">
        <v>7.48</v>
      </c>
      <c r="AH2633" s="77">
        <f>IF(AND(M2633&lt;Variables!$G$6,M2633&gt;Variables!$G$5),0,1)</f>
        <v>1</v>
      </c>
      <c r="AI2633" s="77">
        <f t="shared" si="82"/>
        <v>0</v>
      </c>
      <c r="AJ2633" s="77">
        <f>IF(I2633&gt;Variables!$G$7,0,1)</f>
        <v>0</v>
      </c>
      <c r="AK2633" s="77">
        <f>IF(F2633&gt;Variables!$G$8,0,1)</f>
        <v>1</v>
      </c>
      <c r="AL2633" s="77">
        <f>IF(G2633&gt;Variables!$G$9,0,1)</f>
        <v>1</v>
      </c>
      <c r="AM2633" s="77">
        <f>IF(AND(K2633&gt;Variables!$G$10,K2633&lt;Variables!$G$11),0,1)</f>
        <v>1</v>
      </c>
      <c r="AN2633" s="77">
        <f>IF(H2633&lt;Variables!$G$13,1,0)</f>
        <v>1</v>
      </c>
      <c r="AO2633" s="77">
        <f>IF(R2633&lt;Variables!$G$12,0,1)</f>
        <v>0</v>
      </c>
      <c r="AP2633" s="78">
        <f t="shared" si="83"/>
        <v>1</v>
      </c>
      <c r="AQ2633" s="77">
        <f>IF(V2633&lt;Variables!$G$15,1,0)</f>
        <v>1</v>
      </c>
      <c r="AR2633" s="126">
        <v>0</v>
      </c>
      <c r="AS2633" s="126">
        <v>0</v>
      </c>
      <c r="AT2633" s="126">
        <v>0</v>
      </c>
      <c r="AU2633" s="126">
        <v>0</v>
      </c>
      <c r="BA2633" s="126">
        <v>0</v>
      </c>
    </row>
    <row r="2634" spans="3:53" ht="14.5" x14ac:dyDescent="0.35">
      <c r="C2634" s="126" t="s">
        <v>383</v>
      </c>
      <c r="D2634" s="126" t="s">
        <v>343</v>
      </c>
      <c r="E2634" s="126">
        <v>52.17</v>
      </c>
      <c r="F2634" s="126">
        <v>6.39</v>
      </c>
      <c r="G2634" s="126">
        <v>4.51</v>
      </c>
      <c r="H2634" s="126">
        <v>10730</v>
      </c>
      <c r="I2634" s="126">
        <v>98.332999999999998</v>
      </c>
      <c r="J2634" s="126" t="s">
        <v>75</v>
      </c>
      <c r="K2634" s="126">
        <v>61.92</v>
      </c>
      <c r="L2634" s="126">
        <v>51.917895000000001</v>
      </c>
      <c r="M2634" s="126">
        <v>0.24481924777574329</v>
      </c>
      <c r="N2634" s="126">
        <v>51.968643999999998</v>
      </c>
      <c r="O2634" s="126">
        <v>0.14692705855476421</v>
      </c>
      <c r="P2634" s="126">
        <v>1785000</v>
      </c>
      <c r="Q2634" s="126">
        <v>1956000</v>
      </c>
      <c r="R2634" s="126">
        <v>0.91</v>
      </c>
      <c r="S2634" s="126">
        <v>33.627000000000002</v>
      </c>
      <c r="T2634" s="126">
        <v>6.7889999999999997</v>
      </c>
      <c r="U2634" s="126">
        <v>18.123999999999999</v>
      </c>
      <c r="V2634" s="126">
        <v>2.4756980067459211</v>
      </c>
      <c r="AC2634" s="126">
        <v>52.3</v>
      </c>
      <c r="AD2634" s="126">
        <v>51.19</v>
      </c>
      <c r="AH2634" s="77">
        <f>IF(AND(M2634&lt;Variables!$G$6,M2634&gt;Variables!$G$5),0,1)</f>
        <v>1</v>
      </c>
      <c r="AI2634" s="77">
        <f t="shared" si="82"/>
        <v>1</v>
      </c>
      <c r="AJ2634" s="77">
        <f>IF(I2634&gt;Variables!$G$7,0,1)</f>
        <v>0</v>
      </c>
      <c r="AK2634" s="77">
        <f>IF(F2634&gt;Variables!$G$8,0,1)</f>
        <v>1</v>
      </c>
      <c r="AL2634" s="77">
        <f>IF(G2634&gt;Variables!$G$9,0,1)</f>
        <v>1</v>
      </c>
      <c r="AM2634" s="77">
        <f>IF(AND(K2634&gt;Variables!$G$10,K2634&lt;Variables!$G$11),0,1)</f>
        <v>1</v>
      </c>
      <c r="AN2634" s="77">
        <f>IF(H2634&lt;Variables!$G$13,1,0)</f>
        <v>0</v>
      </c>
      <c r="AO2634" s="77">
        <f>IF(R2634&lt;Variables!$G$12,0,1)</f>
        <v>0</v>
      </c>
      <c r="AP2634" s="78">
        <f t="shared" si="83"/>
        <v>1</v>
      </c>
      <c r="AQ2634" s="77">
        <f>IF(V2634&lt;Variables!$G$15,1,0)</f>
        <v>1</v>
      </c>
      <c r="AR2634" s="126">
        <v>0</v>
      </c>
      <c r="AS2634" s="126">
        <v>0</v>
      </c>
      <c r="AT2634" s="126">
        <v>0</v>
      </c>
      <c r="AU2634" s="126">
        <v>1</v>
      </c>
      <c r="BA2634" s="126">
        <v>-1.01</v>
      </c>
    </row>
    <row r="2635" spans="3:53" ht="14.5" x14ac:dyDescent="0.35">
      <c r="C2635" s="126" t="s">
        <v>383</v>
      </c>
      <c r="D2635" s="126" t="s">
        <v>277</v>
      </c>
      <c r="E2635" s="126">
        <v>23.02</v>
      </c>
      <c r="F2635" s="126">
        <v>7.94</v>
      </c>
      <c r="G2635" s="126">
        <v>4.07</v>
      </c>
      <c r="H2635" s="126">
        <v>2160</v>
      </c>
      <c r="I2635" s="126">
        <v>-2.6469999999999998</v>
      </c>
      <c r="J2635" s="126" t="s">
        <v>75</v>
      </c>
      <c r="K2635" s="126">
        <v>48.9</v>
      </c>
      <c r="L2635" s="126">
        <v>23.009399999999999</v>
      </c>
      <c r="M2635" s="126">
        <v>-8.4313367580210588E-2</v>
      </c>
      <c r="N2635" s="126">
        <v>23.00421875</v>
      </c>
      <c r="O2635" s="126">
        <v>-6.1809314867538503E-2</v>
      </c>
      <c r="P2635" s="126">
        <v>1188000</v>
      </c>
      <c r="Q2635" s="126">
        <v>2482000</v>
      </c>
      <c r="R2635" s="126">
        <v>0.48</v>
      </c>
      <c r="S2635" s="126">
        <v>33.627000000000002</v>
      </c>
      <c r="T2635" s="126">
        <v>6.7889999999999997</v>
      </c>
      <c r="U2635" s="126">
        <v>18.123999999999999</v>
      </c>
      <c r="V2635" s="126">
        <v>2.3575283008509569</v>
      </c>
      <c r="AC2635" s="126">
        <v>23.67</v>
      </c>
      <c r="AD2635" s="126">
        <v>22.73</v>
      </c>
      <c r="AH2635" s="77">
        <f>IF(AND(M2635&lt;Variables!$G$6,M2635&gt;Variables!$G$5),0,1)</f>
        <v>1</v>
      </c>
      <c r="AI2635" s="77">
        <f t="shared" si="82"/>
        <v>0</v>
      </c>
      <c r="AJ2635" s="77">
        <f>IF(I2635&gt;Variables!$G$7,0,1)</f>
        <v>1</v>
      </c>
      <c r="AK2635" s="77">
        <f>IF(F2635&gt;Variables!$G$8,0,1)</f>
        <v>1</v>
      </c>
      <c r="AL2635" s="77">
        <f>IF(G2635&gt;Variables!$G$9,0,1)</f>
        <v>1</v>
      </c>
      <c r="AM2635" s="77">
        <f>IF(AND(K2635&gt;Variables!$G$10,K2635&lt;Variables!$G$11),0,1)</f>
        <v>1</v>
      </c>
      <c r="AN2635" s="77">
        <f>IF(H2635&lt;Variables!$G$13,1,0)</f>
        <v>0</v>
      </c>
      <c r="AO2635" s="77">
        <f>IF(R2635&lt;Variables!$G$12,0,1)</f>
        <v>0</v>
      </c>
      <c r="AP2635" s="78">
        <f t="shared" si="83"/>
        <v>1</v>
      </c>
      <c r="AQ2635" s="77">
        <f>IF(V2635&lt;Variables!$G$15,1,0)</f>
        <v>1</v>
      </c>
      <c r="AR2635" s="126">
        <v>0</v>
      </c>
      <c r="AS2635" s="126">
        <v>1</v>
      </c>
      <c r="AT2635" s="126">
        <v>0</v>
      </c>
      <c r="AU2635" s="126">
        <v>0</v>
      </c>
      <c r="BA2635" s="126">
        <v>1.18</v>
      </c>
    </row>
    <row r="2636" spans="3:53" ht="14.5" x14ac:dyDescent="0.35">
      <c r="C2636" s="126" t="s">
        <v>384</v>
      </c>
      <c r="D2636" s="126" t="s">
        <v>340</v>
      </c>
      <c r="E2636" s="126">
        <v>36.049999999999997</v>
      </c>
      <c r="F2636" s="126">
        <v>6.19</v>
      </c>
      <c r="G2636" s="126">
        <v>2.74</v>
      </c>
      <c r="H2636" s="126">
        <v>3340</v>
      </c>
      <c r="I2636" s="126">
        <v>-1.014</v>
      </c>
      <c r="J2636" s="126" t="s">
        <v>75</v>
      </c>
      <c r="K2636" s="126">
        <v>58.08</v>
      </c>
      <c r="L2636" s="126">
        <v>35.812275</v>
      </c>
      <c r="M2636" s="126">
        <v>0.46834500181850292</v>
      </c>
      <c r="N2636" s="126">
        <v>35.654115217391301</v>
      </c>
      <c r="O2636" s="126">
        <v>0.9140173038138858</v>
      </c>
      <c r="P2636" s="126">
        <v>476463</v>
      </c>
      <c r="Q2636" s="126">
        <v>915458</v>
      </c>
      <c r="R2636" s="126">
        <v>0.52</v>
      </c>
      <c r="S2636" s="126">
        <v>33.215999999999987</v>
      </c>
      <c r="T2636" s="126">
        <v>6.7490000000000014</v>
      </c>
      <c r="U2636" s="126">
        <v>17.983599999999999</v>
      </c>
      <c r="V2636" s="126">
        <v>2.4276029806014838</v>
      </c>
      <c r="AC2636" s="126">
        <v>36.5</v>
      </c>
      <c r="AD2636" s="126">
        <v>35.799999999999997</v>
      </c>
      <c r="AH2636" s="77">
        <f>IF(AND(M2636&lt;Variables!$G$6,M2636&gt;Variables!$G$5),0,1)</f>
        <v>1</v>
      </c>
      <c r="AI2636" s="77">
        <f t="shared" si="82"/>
        <v>0</v>
      </c>
      <c r="AJ2636" s="77">
        <f>IF(I2636&gt;Variables!$G$7,0,1)</f>
        <v>1</v>
      </c>
      <c r="AK2636" s="77">
        <f>IF(F2636&gt;Variables!$G$8,0,1)</f>
        <v>1</v>
      </c>
      <c r="AL2636" s="77">
        <f>IF(G2636&gt;Variables!$G$9,0,1)</f>
        <v>1</v>
      </c>
      <c r="AM2636" s="77">
        <f>IF(AND(K2636&gt;Variables!$G$10,K2636&lt;Variables!$G$11),0,1)</f>
        <v>1</v>
      </c>
      <c r="AN2636" s="77">
        <f>IF(H2636&lt;Variables!$G$13,1,0)</f>
        <v>0</v>
      </c>
      <c r="AO2636" s="77">
        <f>IF(R2636&lt;Variables!$G$12,0,1)</f>
        <v>0</v>
      </c>
      <c r="AP2636" s="78">
        <f t="shared" si="83"/>
        <v>1</v>
      </c>
      <c r="AQ2636" s="77">
        <f>IF(V2636&lt;Variables!$G$15,1,0)</f>
        <v>1</v>
      </c>
      <c r="AR2636" s="126">
        <v>0</v>
      </c>
      <c r="AS2636" s="126">
        <v>0</v>
      </c>
      <c r="AT2636" s="126">
        <v>0</v>
      </c>
      <c r="AU2636" s="126">
        <v>1</v>
      </c>
      <c r="BA2636" s="126">
        <v>-0.33</v>
      </c>
    </row>
    <row r="2637" spans="3:53" ht="14.5" x14ac:dyDescent="0.35">
      <c r="C2637" s="126" t="s">
        <v>384</v>
      </c>
      <c r="D2637" s="126" t="s">
        <v>157</v>
      </c>
      <c r="E2637" s="126">
        <v>53.5</v>
      </c>
      <c r="F2637" s="126">
        <v>6.35</v>
      </c>
      <c r="G2637" s="126">
        <v>4.88</v>
      </c>
      <c r="H2637" s="126">
        <v>5980</v>
      </c>
      <c r="I2637" s="126">
        <v>-46.558999999999997</v>
      </c>
      <c r="J2637" s="126" t="s">
        <v>75</v>
      </c>
      <c r="K2637" s="126">
        <v>62.75</v>
      </c>
      <c r="L2637" s="126">
        <v>53.185025000000003</v>
      </c>
      <c r="M2637" s="126">
        <v>0.42300440772567199</v>
      </c>
      <c r="N2637" s="126">
        <v>53.259149999999991</v>
      </c>
      <c r="O2637" s="126">
        <v>0.28323771596055419</v>
      </c>
      <c r="P2637" s="126">
        <v>1132000</v>
      </c>
      <c r="Q2637" s="126">
        <v>1838000</v>
      </c>
      <c r="R2637" s="126">
        <v>0.62</v>
      </c>
      <c r="S2637" s="126">
        <v>33.215999999999987</v>
      </c>
      <c r="T2637" s="126">
        <v>6.7490000000000014</v>
      </c>
      <c r="U2637" s="126">
        <v>17.983599999999999</v>
      </c>
      <c r="V2637" s="126">
        <v>2.472516017097858</v>
      </c>
      <c r="AC2637" s="126">
        <v>53.75</v>
      </c>
      <c r="AD2637" s="126">
        <v>52.61</v>
      </c>
      <c r="AH2637" s="77">
        <f>IF(AND(M2637&lt;Variables!$G$6,M2637&gt;Variables!$G$5),0,1)</f>
        <v>1</v>
      </c>
      <c r="AI2637" s="77">
        <f t="shared" si="82"/>
        <v>1</v>
      </c>
      <c r="AJ2637" s="77">
        <f>IF(I2637&gt;Variables!$G$7,0,1)</f>
        <v>1</v>
      </c>
      <c r="AK2637" s="77">
        <f>IF(F2637&gt;Variables!$G$8,0,1)</f>
        <v>1</v>
      </c>
      <c r="AL2637" s="77">
        <f>IF(G2637&gt;Variables!$G$9,0,1)</f>
        <v>1</v>
      </c>
      <c r="AM2637" s="77">
        <f>IF(AND(K2637&gt;Variables!$G$10,K2637&lt;Variables!$G$11),0,1)</f>
        <v>0</v>
      </c>
      <c r="AN2637" s="77">
        <f>IF(H2637&lt;Variables!$G$13,1,0)</f>
        <v>0</v>
      </c>
      <c r="AO2637" s="77">
        <f>IF(R2637&lt;Variables!$G$12,0,1)</f>
        <v>0</v>
      </c>
      <c r="AP2637" s="78">
        <f t="shared" si="83"/>
        <v>1</v>
      </c>
      <c r="AQ2637" s="77">
        <f>IF(V2637&lt;Variables!$G$15,1,0)</f>
        <v>1</v>
      </c>
      <c r="AR2637" s="126">
        <v>0</v>
      </c>
      <c r="AS2637" s="126">
        <v>0</v>
      </c>
      <c r="AT2637" s="126">
        <v>0</v>
      </c>
      <c r="AU2637" s="126">
        <v>1</v>
      </c>
      <c r="BA2637" s="126">
        <v>-0.42</v>
      </c>
    </row>
    <row r="2638" spans="3:53" ht="14.5" x14ac:dyDescent="0.35">
      <c r="C2638" s="126" t="s">
        <v>384</v>
      </c>
      <c r="D2638" s="126" t="s">
        <v>349</v>
      </c>
      <c r="E2638" s="126">
        <v>109.86</v>
      </c>
      <c r="F2638" s="126">
        <v>6.49</v>
      </c>
      <c r="G2638" s="126">
        <v>3.73</v>
      </c>
      <c r="H2638" s="126">
        <v>9080</v>
      </c>
      <c r="I2638" s="126">
        <v>-0.78500000000000003</v>
      </c>
      <c r="J2638" s="126" t="s">
        <v>74</v>
      </c>
      <c r="K2638" s="126">
        <v>45.83</v>
      </c>
      <c r="L2638" s="126">
        <v>109.6083166666667</v>
      </c>
      <c r="M2638" s="126">
        <v>-4.4081204908567408E-2</v>
      </c>
      <c r="N2638" s="126">
        <v>109.9304708333333</v>
      </c>
      <c r="O2638" s="126">
        <v>-0.33700468170922621</v>
      </c>
      <c r="P2638" s="126">
        <v>519237</v>
      </c>
      <c r="Q2638" s="126">
        <v>895052</v>
      </c>
      <c r="R2638" s="126">
        <v>0.57999999999999996</v>
      </c>
      <c r="S2638" s="126">
        <v>33.215999999999987</v>
      </c>
      <c r="T2638" s="126">
        <v>6.7490000000000014</v>
      </c>
      <c r="U2638" s="126">
        <v>17.983599999999999</v>
      </c>
      <c r="V2638" s="126">
        <v>2.3244140431401572</v>
      </c>
      <c r="AC2638" s="126">
        <v>109.66</v>
      </c>
      <c r="AD2638" s="126">
        <v>108.35</v>
      </c>
      <c r="AH2638" s="77">
        <f>IF(AND(M2638&lt;Variables!$G$6,M2638&gt;Variables!$G$5),0,1)</f>
        <v>1</v>
      </c>
      <c r="AI2638" s="77">
        <f t="shared" si="82"/>
        <v>1</v>
      </c>
      <c r="AJ2638" s="77">
        <f>IF(I2638&gt;Variables!$G$7,0,1)</f>
        <v>1</v>
      </c>
      <c r="AK2638" s="77">
        <f>IF(F2638&gt;Variables!$G$8,0,1)</f>
        <v>1</v>
      </c>
      <c r="AL2638" s="77">
        <f>IF(G2638&gt;Variables!$G$9,0,1)</f>
        <v>1</v>
      </c>
      <c r="AM2638" s="77">
        <f>IF(AND(K2638&gt;Variables!$G$10,K2638&lt;Variables!$G$11),0,1)</f>
        <v>1</v>
      </c>
      <c r="AN2638" s="77">
        <f>IF(H2638&lt;Variables!$G$13,1,0)</f>
        <v>0</v>
      </c>
      <c r="AO2638" s="77">
        <f>IF(R2638&lt;Variables!$G$12,0,1)</f>
        <v>0</v>
      </c>
      <c r="AP2638" s="78">
        <f t="shared" si="83"/>
        <v>0</v>
      </c>
      <c r="AQ2638" s="77">
        <f>IF(V2638&lt;Variables!$G$15,1,0)</f>
        <v>1</v>
      </c>
      <c r="AR2638" s="126">
        <v>0</v>
      </c>
      <c r="AS2638" s="126">
        <v>0</v>
      </c>
      <c r="AT2638" s="126">
        <v>0</v>
      </c>
      <c r="AU2638" s="126">
        <v>1</v>
      </c>
      <c r="BA2638" s="126">
        <v>-0.85</v>
      </c>
    </row>
    <row r="2639" spans="3:53" ht="14.5" x14ac:dyDescent="0.35">
      <c r="C2639" s="126" t="s">
        <v>384</v>
      </c>
      <c r="D2639" s="126" t="s">
        <v>348</v>
      </c>
      <c r="E2639" s="126">
        <v>15.49</v>
      </c>
      <c r="F2639" s="126">
        <v>10.18</v>
      </c>
      <c r="G2639" s="126">
        <v>7.08</v>
      </c>
      <c r="H2639" s="126">
        <v>2660</v>
      </c>
      <c r="I2639" s="126">
        <v>-26.306000000000001</v>
      </c>
      <c r="J2639" s="126" t="s">
        <v>74</v>
      </c>
      <c r="K2639" s="126">
        <v>72.36</v>
      </c>
      <c r="L2639" s="126">
        <v>15.234335</v>
      </c>
      <c r="M2639" s="126">
        <v>1.284368500495767</v>
      </c>
      <c r="N2639" s="126">
        <v>15.100528000000001</v>
      </c>
      <c r="O2639" s="126">
        <v>2.1818574820694829</v>
      </c>
      <c r="P2639" s="126">
        <v>3317000</v>
      </c>
      <c r="Q2639" s="126">
        <v>2896000</v>
      </c>
      <c r="R2639" s="126">
        <v>1.1499999999999999</v>
      </c>
      <c r="S2639" s="126">
        <v>33.215999999999987</v>
      </c>
      <c r="T2639" s="126">
        <v>6.7490000000000014</v>
      </c>
      <c r="U2639" s="126">
        <v>17.983599999999999</v>
      </c>
      <c r="V2639" s="126">
        <v>2.4823170496970151</v>
      </c>
      <c r="AC2639" s="126">
        <v>15.65</v>
      </c>
      <c r="AD2639" s="126">
        <v>14.55</v>
      </c>
      <c r="AH2639" s="77">
        <f>IF(AND(M2639&lt;Variables!$G$6,M2639&gt;Variables!$G$5),0,1)</f>
        <v>1</v>
      </c>
      <c r="AI2639" s="77">
        <f t="shared" si="82"/>
        <v>0</v>
      </c>
      <c r="AJ2639" s="77">
        <f>IF(I2639&gt;Variables!$G$7,0,1)</f>
        <v>1</v>
      </c>
      <c r="AK2639" s="77">
        <f>IF(F2639&gt;Variables!$G$8,0,1)</f>
        <v>0</v>
      </c>
      <c r="AL2639" s="77">
        <f>IF(G2639&gt;Variables!$G$9,0,1)</f>
        <v>1</v>
      </c>
      <c r="AM2639" s="77">
        <f>IF(AND(K2639&gt;Variables!$G$10,K2639&lt;Variables!$G$11),0,1)</f>
        <v>1</v>
      </c>
      <c r="AN2639" s="77">
        <f>IF(H2639&lt;Variables!$G$13,1,0)</f>
        <v>0</v>
      </c>
      <c r="AO2639" s="77">
        <f>IF(R2639&lt;Variables!$G$12,0,1)</f>
        <v>0</v>
      </c>
      <c r="AP2639" s="78">
        <f t="shared" si="83"/>
        <v>0</v>
      </c>
      <c r="AQ2639" s="77">
        <f>IF(V2639&lt;Variables!$G$15,1,0)</f>
        <v>1</v>
      </c>
      <c r="AR2639" s="126">
        <v>0</v>
      </c>
      <c r="AS2639" s="126">
        <v>0</v>
      </c>
      <c r="AT2639" s="126">
        <v>0</v>
      </c>
      <c r="AU2639" s="126">
        <v>1</v>
      </c>
      <c r="BA2639" s="126">
        <v>-1.25</v>
      </c>
    </row>
    <row r="2640" spans="3:53" ht="14.5" x14ac:dyDescent="0.35">
      <c r="C2640" s="126" t="s">
        <v>384</v>
      </c>
      <c r="D2640" s="126" t="s">
        <v>385</v>
      </c>
      <c r="E2640" s="126">
        <v>2.96</v>
      </c>
      <c r="F2640" s="126">
        <v>11.31</v>
      </c>
      <c r="G2640" s="126">
        <v>6.44</v>
      </c>
      <c r="H2640" s="126">
        <v>95.2</v>
      </c>
      <c r="I2640" s="126">
        <v>-55.548000000000002</v>
      </c>
      <c r="J2640" s="126" t="s">
        <v>74</v>
      </c>
      <c r="K2640" s="126">
        <v>40.93</v>
      </c>
      <c r="L2640" s="126">
        <v>3.0069599999999999</v>
      </c>
      <c r="M2640" s="126">
        <v>-1.5949663447468609</v>
      </c>
      <c r="N2640" s="126">
        <v>3.0140099999999999</v>
      </c>
      <c r="O2640" s="126">
        <v>-1.825143247699915</v>
      </c>
      <c r="P2640" s="126">
        <v>5780000</v>
      </c>
      <c r="Q2640" s="126">
        <v>2890000</v>
      </c>
      <c r="R2640" s="126">
        <v>2</v>
      </c>
      <c r="S2640" s="126">
        <v>33.215999999999987</v>
      </c>
      <c r="T2640" s="126">
        <v>6.7490000000000014</v>
      </c>
      <c r="U2640" s="126">
        <v>17.983599999999999</v>
      </c>
      <c r="V2640" s="126">
        <v>2.2727251213345041</v>
      </c>
      <c r="AC2640" s="126">
        <v>3.4489999999999998</v>
      </c>
      <c r="AD2640" s="126">
        <v>2.9140000000000001</v>
      </c>
      <c r="AH2640" s="77">
        <f>IF(AND(M2640&lt;Variables!$G$6,M2640&gt;Variables!$G$5),0,1)</f>
        <v>0</v>
      </c>
      <c r="AI2640" s="77">
        <f t="shared" si="82"/>
        <v>1</v>
      </c>
      <c r="AJ2640" s="77">
        <f>IF(I2640&gt;Variables!$G$7,0,1)</f>
        <v>1</v>
      </c>
      <c r="AK2640" s="77">
        <f>IF(F2640&gt;Variables!$G$8,0,1)</f>
        <v>0</v>
      </c>
      <c r="AL2640" s="77">
        <f>IF(G2640&gt;Variables!$G$9,0,1)</f>
        <v>1</v>
      </c>
      <c r="AM2640" s="77">
        <f>IF(AND(K2640&gt;Variables!$G$10,K2640&lt;Variables!$G$11),0,1)</f>
        <v>1</v>
      </c>
      <c r="AN2640" s="77">
        <f>IF(H2640&lt;Variables!$G$13,1,0)</f>
        <v>1</v>
      </c>
      <c r="AO2640" s="77">
        <f>IF(R2640&lt;Variables!$G$12,0,1)</f>
        <v>0</v>
      </c>
      <c r="AP2640" s="78">
        <f t="shared" si="83"/>
        <v>0</v>
      </c>
      <c r="AQ2640" s="77">
        <f>IF(V2640&lt;Variables!$G$15,1,0)</f>
        <v>1</v>
      </c>
      <c r="AR2640" s="126">
        <v>1</v>
      </c>
      <c r="AS2640" s="126">
        <v>0</v>
      </c>
      <c r="AT2640" s="126">
        <v>0</v>
      </c>
      <c r="AU2640" s="126">
        <v>0</v>
      </c>
      <c r="BA2640" s="126">
        <v>2</v>
      </c>
    </row>
    <row r="2641" spans="3:53" ht="14.5" x14ac:dyDescent="0.35">
      <c r="C2641" s="126" t="s">
        <v>384</v>
      </c>
      <c r="D2641" s="126" t="s">
        <v>131</v>
      </c>
      <c r="E2641" s="126">
        <v>1.62</v>
      </c>
      <c r="F2641" s="126">
        <v>24.03</v>
      </c>
      <c r="G2641" s="126">
        <v>15.94</v>
      </c>
      <c r="H2641" s="126">
        <v>2280</v>
      </c>
      <c r="I2641" s="126">
        <v>2.7149999999999999</v>
      </c>
      <c r="J2641" s="126" t="s">
        <v>74</v>
      </c>
      <c r="K2641" s="126">
        <v>65.7</v>
      </c>
      <c r="L2641" s="126">
        <v>1.578945</v>
      </c>
      <c r="M2641" s="126">
        <v>1.3334853335613219</v>
      </c>
      <c r="N2641" s="126">
        <v>1.5517179999999999</v>
      </c>
      <c r="O2641" s="126">
        <v>3.1115189744528569</v>
      </c>
      <c r="P2641" s="126">
        <v>82971000</v>
      </c>
      <c r="Q2641" s="126">
        <v>19257000</v>
      </c>
      <c r="R2641" s="126">
        <v>4.3099999999999996</v>
      </c>
      <c r="S2641" s="126">
        <v>33.215999999999987</v>
      </c>
      <c r="T2641" s="126">
        <v>6.7490000000000014</v>
      </c>
      <c r="U2641" s="126">
        <v>17.983599999999999</v>
      </c>
      <c r="V2641" s="126">
        <v>2.4345190227272022</v>
      </c>
      <c r="AC2641" s="126">
        <v>1.66</v>
      </c>
      <c r="AD2641" s="126">
        <v>1.46</v>
      </c>
      <c r="AH2641" s="77">
        <f>IF(AND(M2641&lt;Variables!$G$6,M2641&gt;Variables!$G$5),0,1)</f>
        <v>1</v>
      </c>
      <c r="AI2641" s="77">
        <f t="shared" si="82"/>
        <v>0</v>
      </c>
      <c r="AJ2641" s="77">
        <f>IF(I2641&gt;Variables!$G$7,0,1)</f>
        <v>1</v>
      </c>
      <c r="AK2641" s="77">
        <f>IF(F2641&gt;Variables!$G$8,0,1)</f>
        <v>0</v>
      </c>
      <c r="AL2641" s="77">
        <f>IF(G2641&gt;Variables!$G$9,0,1)</f>
        <v>0</v>
      </c>
      <c r="AM2641" s="77">
        <f>IF(AND(K2641&gt;Variables!$G$10,K2641&lt;Variables!$G$11),0,1)</f>
        <v>0</v>
      </c>
      <c r="AN2641" s="77">
        <f>IF(H2641&lt;Variables!$G$13,1,0)</f>
        <v>0</v>
      </c>
      <c r="AO2641" s="77">
        <f>IF(R2641&lt;Variables!$G$12,0,1)</f>
        <v>1</v>
      </c>
      <c r="AP2641" s="78">
        <f t="shared" si="83"/>
        <v>0</v>
      </c>
      <c r="AQ2641" s="77">
        <f>IF(V2641&lt;Variables!$G$15,1,0)</f>
        <v>1</v>
      </c>
      <c r="AR2641" s="126">
        <v>1</v>
      </c>
      <c r="AS2641" s="126">
        <v>0</v>
      </c>
      <c r="AT2641" s="126">
        <v>0</v>
      </c>
      <c r="AU2641" s="126">
        <v>0</v>
      </c>
      <c r="BA2641" s="126">
        <v>2</v>
      </c>
    </row>
    <row r="2642" spans="3:53" ht="14.5" x14ac:dyDescent="0.35">
      <c r="C2642" s="126" t="s">
        <v>384</v>
      </c>
      <c r="D2642" s="126" t="s">
        <v>345</v>
      </c>
      <c r="E2642" s="126">
        <v>60.96</v>
      </c>
      <c r="F2642" s="126">
        <v>82.28</v>
      </c>
      <c r="G2642" s="126">
        <v>0.12</v>
      </c>
      <c r="H2642" s="126">
        <v>621.19000000000005</v>
      </c>
      <c r="I2642" s="126">
        <v>32.33</v>
      </c>
      <c r="J2642" s="126" t="s">
        <v>74</v>
      </c>
      <c r="K2642" s="126">
        <v>54.41</v>
      </c>
      <c r="L2642" s="126">
        <v>60.660000000000011</v>
      </c>
      <c r="M2642" s="126">
        <v>6.5941312232100285E-2</v>
      </c>
      <c r="N2642" s="126">
        <v>60.696346938775513</v>
      </c>
      <c r="O2642" s="126">
        <v>6.0185849869599578E-3</v>
      </c>
      <c r="P2642" s="126">
        <v>2810000</v>
      </c>
      <c r="Q2642" s="126">
        <v>72250</v>
      </c>
      <c r="R2642" s="126">
        <v>38.89</v>
      </c>
      <c r="S2642" s="126">
        <v>33.215999999999987</v>
      </c>
      <c r="T2642" s="126">
        <v>6.7490000000000014</v>
      </c>
      <c r="U2642" s="126">
        <v>17.983599999999999</v>
      </c>
      <c r="V2642" s="126">
        <v>2.4101332920540721</v>
      </c>
      <c r="AC2642" s="126">
        <v>62.1</v>
      </c>
      <c r="AD2642" s="126">
        <v>60.69</v>
      </c>
      <c r="AH2642" s="77">
        <f>IF(AND(M2642&lt;Variables!$G$6,M2642&gt;Variables!$G$5),0,1)</f>
        <v>1</v>
      </c>
      <c r="AI2642" s="77">
        <f t="shared" si="82"/>
        <v>1</v>
      </c>
      <c r="AJ2642" s="77">
        <f>IF(I2642&gt;Variables!$G$7,0,1)</f>
        <v>1</v>
      </c>
      <c r="AK2642" s="77">
        <f>IF(F2642&gt;Variables!$G$8,0,1)</f>
        <v>0</v>
      </c>
      <c r="AL2642" s="77">
        <f>IF(G2642&gt;Variables!$G$9,0,1)</f>
        <v>1</v>
      </c>
      <c r="AM2642" s="77">
        <f>IF(AND(K2642&gt;Variables!$G$10,K2642&lt;Variables!$G$11),0,1)</f>
        <v>1</v>
      </c>
      <c r="AN2642" s="77">
        <f>IF(H2642&lt;Variables!$G$13,1,0)</f>
        <v>1</v>
      </c>
      <c r="AO2642" s="77">
        <f>IF(R2642&lt;Variables!$G$12,0,1)</f>
        <v>1</v>
      </c>
      <c r="AP2642" s="78">
        <f t="shared" si="83"/>
        <v>0</v>
      </c>
      <c r="AQ2642" s="77">
        <f>IF(V2642&lt;Variables!$G$15,1,0)</f>
        <v>1</v>
      </c>
      <c r="AR2642" s="126">
        <v>1</v>
      </c>
      <c r="AS2642" s="126">
        <v>0</v>
      </c>
      <c r="AT2642" s="126">
        <v>0</v>
      </c>
      <c r="AU2642" s="126">
        <v>0</v>
      </c>
      <c r="BA2642" s="126">
        <v>0.9</v>
      </c>
    </row>
    <row r="2643" spans="3:53" ht="14.5" x14ac:dyDescent="0.35">
      <c r="C2643" s="126" t="s">
        <v>384</v>
      </c>
      <c r="D2643" s="126" t="s">
        <v>342</v>
      </c>
      <c r="E2643" s="126">
        <v>7.18</v>
      </c>
      <c r="F2643" s="126">
        <v>38</v>
      </c>
      <c r="G2643" s="126">
        <v>-2.2999999999999998</v>
      </c>
      <c r="H2643" s="126">
        <v>43.4</v>
      </c>
      <c r="I2643" s="126">
        <v>-65.343999999999994</v>
      </c>
      <c r="J2643" s="126" t="s">
        <v>75</v>
      </c>
      <c r="K2643" s="126">
        <v>76.39</v>
      </c>
      <c r="L2643" s="126">
        <v>6.9104699999999992</v>
      </c>
      <c r="M2643" s="126">
        <v>4.4791454126853969</v>
      </c>
      <c r="N2643" s="126">
        <v>6.751193999999999</v>
      </c>
      <c r="O2643" s="126">
        <v>6.9440457495370556</v>
      </c>
      <c r="P2643" s="126">
        <v>54360000</v>
      </c>
      <c r="Q2643" s="126">
        <v>3560000</v>
      </c>
      <c r="R2643" s="126">
        <v>15.27</v>
      </c>
      <c r="S2643" s="126">
        <v>33.215999999999987</v>
      </c>
      <c r="T2643" s="126">
        <v>6.7490000000000014</v>
      </c>
      <c r="U2643" s="126">
        <v>17.983599999999999</v>
      </c>
      <c r="V2643" s="126">
        <v>2.1825675974612428</v>
      </c>
      <c r="AC2643" s="126">
        <v>7.3</v>
      </c>
      <c r="AD2643" s="126">
        <v>6</v>
      </c>
      <c r="AH2643" s="77">
        <f>IF(AND(M2643&lt;Variables!$G$6,M2643&gt;Variables!$G$5),0,1)</f>
        <v>1</v>
      </c>
      <c r="AI2643" s="77">
        <f t="shared" si="82"/>
        <v>0</v>
      </c>
      <c r="AJ2643" s="77">
        <f>IF(I2643&gt;Variables!$G$7,0,1)</f>
        <v>1</v>
      </c>
      <c r="AK2643" s="77">
        <f>IF(F2643&gt;Variables!$G$8,0,1)</f>
        <v>0</v>
      </c>
      <c r="AL2643" s="77">
        <f>IF(G2643&gt;Variables!$G$9,0,1)</f>
        <v>1</v>
      </c>
      <c r="AM2643" s="77">
        <f>IF(AND(K2643&gt;Variables!$G$10,K2643&lt;Variables!$G$11),0,1)</f>
        <v>1</v>
      </c>
      <c r="AN2643" s="77">
        <f>IF(H2643&lt;Variables!$G$13,1,0)</f>
        <v>1</v>
      </c>
      <c r="AO2643" s="77">
        <f>IF(R2643&lt;Variables!$G$12,0,1)</f>
        <v>1</v>
      </c>
      <c r="AP2643" s="78">
        <f t="shared" si="83"/>
        <v>1</v>
      </c>
      <c r="AQ2643" s="77">
        <f>IF(V2643&lt;Variables!$G$15,1,0)</f>
        <v>1</v>
      </c>
      <c r="AR2643" s="126">
        <v>0</v>
      </c>
      <c r="AS2643" s="126">
        <v>0</v>
      </c>
      <c r="AT2643" s="126">
        <v>1</v>
      </c>
      <c r="AU2643" s="126">
        <v>0</v>
      </c>
      <c r="BA2643" s="126">
        <v>-2.25</v>
      </c>
    </row>
    <row r="2644" spans="3:53" ht="14.5" x14ac:dyDescent="0.35">
      <c r="C2644" s="126" t="s">
        <v>384</v>
      </c>
      <c r="D2644" s="126" t="s">
        <v>194</v>
      </c>
      <c r="E2644" s="126">
        <v>8.4700000000000006</v>
      </c>
      <c r="F2644" s="126">
        <v>35.17</v>
      </c>
      <c r="G2644" s="126">
        <v>-5.05</v>
      </c>
      <c r="H2644" s="126">
        <v>784.63</v>
      </c>
      <c r="I2644" s="126">
        <v>2679.5129999999999</v>
      </c>
      <c r="J2644" s="126" t="s">
        <v>75</v>
      </c>
      <c r="K2644" s="126">
        <v>49.23</v>
      </c>
      <c r="L2644" s="126">
        <v>8.4470500000000008</v>
      </c>
      <c r="M2644" s="126">
        <v>4.3210351542829727E-2</v>
      </c>
      <c r="N2644" s="126">
        <v>8.4328579999999995</v>
      </c>
      <c r="O2644" s="126">
        <v>0.21157714264843441</v>
      </c>
      <c r="P2644" s="126">
        <v>200890000</v>
      </c>
      <c r="Q2644" s="126">
        <v>29450000</v>
      </c>
      <c r="R2644" s="126">
        <v>6.82</v>
      </c>
      <c r="S2644" s="126">
        <v>33.215999999999987</v>
      </c>
      <c r="T2644" s="126">
        <v>6.7490000000000014</v>
      </c>
      <c r="U2644" s="126">
        <v>17.983599999999999</v>
      </c>
      <c r="V2644" s="126">
        <v>2.3579954203112332</v>
      </c>
      <c r="AC2644" s="126">
        <v>10.199999999999999</v>
      </c>
      <c r="AD2644" s="126">
        <v>8.3000000000000007</v>
      </c>
      <c r="AH2644" s="77">
        <f>IF(AND(M2644&lt;Variables!$G$6,M2644&gt;Variables!$G$5),0,1)</f>
        <v>1</v>
      </c>
      <c r="AI2644" s="77">
        <f t="shared" si="82"/>
        <v>0</v>
      </c>
      <c r="AJ2644" s="77">
        <f>IF(I2644&gt;Variables!$G$7,0,1)</f>
        <v>0</v>
      </c>
      <c r="AK2644" s="77">
        <f>IF(F2644&gt;Variables!$G$8,0,1)</f>
        <v>0</v>
      </c>
      <c r="AL2644" s="77">
        <f>IF(G2644&gt;Variables!$G$9,0,1)</f>
        <v>1</v>
      </c>
      <c r="AM2644" s="77">
        <f>IF(AND(K2644&gt;Variables!$G$10,K2644&lt;Variables!$G$11),0,1)</f>
        <v>1</v>
      </c>
      <c r="AN2644" s="77">
        <f>IF(H2644&lt;Variables!$G$13,1,0)</f>
        <v>1</v>
      </c>
      <c r="AO2644" s="77">
        <f>IF(R2644&lt;Variables!$G$12,0,1)</f>
        <v>1</v>
      </c>
      <c r="AP2644" s="78">
        <f t="shared" si="83"/>
        <v>1</v>
      </c>
      <c r="AQ2644" s="77">
        <f>IF(V2644&lt;Variables!$G$15,1,0)</f>
        <v>1</v>
      </c>
      <c r="AR2644" s="126">
        <v>1</v>
      </c>
      <c r="AS2644" s="126">
        <v>0</v>
      </c>
      <c r="AT2644" s="126">
        <v>0</v>
      </c>
      <c r="AU2644" s="126">
        <v>0</v>
      </c>
      <c r="BA2644" s="126">
        <v>2</v>
      </c>
    </row>
    <row r="2645" spans="3:53" ht="14.5" x14ac:dyDescent="0.35">
      <c r="C2645" s="126" t="s">
        <v>384</v>
      </c>
      <c r="D2645" s="126" t="s">
        <v>163</v>
      </c>
      <c r="E2645" s="126">
        <v>3.97</v>
      </c>
      <c r="F2645" s="126">
        <v>20.67</v>
      </c>
      <c r="G2645" s="126">
        <v>14.83</v>
      </c>
      <c r="H2645" s="126">
        <v>358.91</v>
      </c>
      <c r="I2645" s="126">
        <v>-75.155000000000001</v>
      </c>
      <c r="J2645" s="126" t="s">
        <v>75</v>
      </c>
      <c r="K2645" s="126">
        <v>42.3</v>
      </c>
      <c r="L2645" s="126">
        <v>4.0009449999999998</v>
      </c>
      <c r="M2645" s="126">
        <v>-1.273324177163135</v>
      </c>
      <c r="N2645" s="126">
        <v>3.9418600000000001</v>
      </c>
      <c r="O2645" s="126">
        <v>0.2065014992922132</v>
      </c>
      <c r="P2645" s="126">
        <v>17960000</v>
      </c>
      <c r="Q2645" s="126">
        <v>20560000</v>
      </c>
      <c r="R2645" s="126">
        <v>0.87</v>
      </c>
      <c r="S2645" s="126">
        <v>33.215999999999987</v>
      </c>
      <c r="T2645" s="126">
        <v>6.7490000000000014</v>
      </c>
      <c r="U2645" s="126">
        <v>17.983599999999999</v>
      </c>
      <c r="V2645" s="126">
        <v>2.292018754884158</v>
      </c>
      <c r="AC2645" s="126">
        <v>4.09</v>
      </c>
      <c r="AD2645" s="126">
        <v>3.69</v>
      </c>
      <c r="AH2645" s="77">
        <f>IF(AND(M2645&lt;Variables!$G$6,M2645&gt;Variables!$G$5),0,1)</f>
        <v>0</v>
      </c>
      <c r="AI2645" s="77">
        <f t="shared" si="82"/>
        <v>0</v>
      </c>
      <c r="AJ2645" s="77">
        <f>IF(I2645&gt;Variables!$G$7,0,1)</f>
        <v>1</v>
      </c>
      <c r="AK2645" s="77">
        <f>IF(F2645&gt;Variables!$G$8,0,1)</f>
        <v>0</v>
      </c>
      <c r="AL2645" s="77">
        <f>IF(G2645&gt;Variables!$G$9,0,1)</f>
        <v>0</v>
      </c>
      <c r="AM2645" s="77">
        <f>IF(AND(K2645&gt;Variables!$G$10,K2645&lt;Variables!$G$11),0,1)</f>
        <v>1</v>
      </c>
      <c r="AN2645" s="77">
        <f>IF(H2645&lt;Variables!$G$13,1,0)</f>
        <v>1</v>
      </c>
      <c r="AO2645" s="77">
        <f>IF(R2645&lt;Variables!$G$12,0,1)</f>
        <v>0</v>
      </c>
      <c r="AP2645" s="78">
        <f t="shared" si="83"/>
        <v>1</v>
      </c>
      <c r="AQ2645" s="77">
        <f>IF(V2645&lt;Variables!$G$15,1,0)</f>
        <v>1</v>
      </c>
      <c r="AR2645" s="126">
        <v>0</v>
      </c>
      <c r="AS2645" s="126">
        <v>0</v>
      </c>
      <c r="AT2645" s="126">
        <v>1</v>
      </c>
      <c r="AU2645" s="126">
        <v>0</v>
      </c>
      <c r="BA2645" s="126">
        <v>-2.25</v>
      </c>
    </row>
    <row r="2646" spans="3:53" ht="14.5" x14ac:dyDescent="0.35">
      <c r="C2646" s="126" t="s">
        <v>384</v>
      </c>
      <c r="D2646" s="126" t="s">
        <v>120</v>
      </c>
      <c r="E2646" s="126">
        <v>13.04</v>
      </c>
      <c r="F2646" s="126">
        <v>13.73</v>
      </c>
      <c r="G2646" s="126">
        <v>7.99</v>
      </c>
      <c r="H2646" s="126">
        <v>6950</v>
      </c>
      <c r="I2646" s="126">
        <v>-51.255000000000003</v>
      </c>
      <c r="J2646" s="126" t="s">
        <v>75</v>
      </c>
      <c r="K2646" s="126">
        <v>57.24</v>
      </c>
      <c r="L2646" s="126">
        <v>12.926920000000001</v>
      </c>
      <c r="M2646" s="126">
        <v>0.37193701206473612</v>
      </c>
      <c r="N2646" s="126">
        <v>12.825956</v>
      </c>
      <c r="O2646" s="126">
        <v>1.162049830827439</v>
      </c>
      <c r="P2646" s="126">
        <v>133063000</v>
      </c>
      <c r="Q2646" s="126">
        <v>30149000</v>
      </c>
      <c r="R2646" s="126">
        <v>4.41</v>
      </c>
      <c r="S2646" s="126">
        <v>33.215999999999987</v>
      </c>
      <c r="T2646" s="126">
        <v>6.7490000000000014</v>
      </c>
      <c r="U2646" s="126">
        <v>17.983599999999999</v>
      </c>
      <c r="V2646" s="126">
        <v>2.424559162068614</v>
      </c>
      <c r="AC2646" s="126">
        <v>13.96</v>
      </c>
      <c r="AD2646" s="126">
        <v>12.88</v>
      </c>
      <c r="AH2646" s="77">
        <f>IF(AND(M2646&lt;Variables!$G$6,M2646&gt;Variables!$G$5),0,1)</f>
        <v>1</v>
      </c>
      <c r="AI2646" s="77">
        <f t="shared" si="82"/>
        <v>0</v>
      </c>
      <c r="AJ2646" s="77">
        <f>IF(I2646&gt;Variables!$G$7,0,1)</f>
        <v>1</v>
      </c>
      <c r="AK2646" s="77">
        <f>IF(F2646&gt;Variables!$G$8,0,1)</f>
        <v>0</v>
      </c>
      <c r="AL2646" s="77">
        <f>IF(G2646&gt;Variables!$G$9,0,1)</f>
        <v>1</v>
      </c>
      <c r="AM2646" s="77">
        <f>IF(AND(K2646&gt;Variables!$G$10,K2646&lt;Variables!$G$11),0,1)</f>
        <v>1</v>
      </c>
      <c r="AN2646" s="77">
        <f>IF(H2646&lt;Variables!$G$13,1,0)</f>
        <v>0</v>
      </c>
      <c r="AO2646" s="77">
        <f>IF(R2646&lt;Variables!$G$12,0,1)</f>
        <v>1</v>
      </c>
      <c r="AP2646" s="78">
        <f t="shared" si="83"/>
        <v>1</v>
      </c>
      <c r="AQ2646" s="77">
        <f>IF(V2646&lt;Variables!$G$15,1,0)</f>
        <v>1</v>
      </c>
      <c r="AR2646" s="126">
        <v>1</v>
      </c>
      <c r="AS2646" s="126">
        <v>0</v>
      </c>
      <c r="AT2646" s="126">
        <v>0</v>
      </c>
      <c r="AU2646" s="126">
        <v>0</v>
      </c>
      <c r="BA2646" s="126">
        <v>2</v>
      </c>
    </row>
    <row r="2647" spans="3:53" ht="14.5" x14ac:dyDescent="0.35">
      <c r="C2647" s="126" t="s">
        <v>384</v>
      </c>
      <c r="D2647" s="126" t="s">
        <v>183</v>
      </c>
      <c r="E2647" s="126">
        <v>41.11</v>
      </c>
      <c r="F2647" s="126">
        <v>12.39</v>
      </c>
      <c r="G2647" s="126">
        <v>10.42</v>
      </c>
      <c r="H2647" s="126">
        <v>5850</v>
      </c>
      <c r="I2647" s="126">
        <v>1385.867</v>
      </c>
      <c r="J2647" s="126" t="s">
        <v>75</v>
      </c>
      <c r="K2647" s="126">
        <v>64.680000000000007</v>
      </c>
      <c r="L2647" s="126">
        <v>40.628919999999987</v>
      </c>
      <c r="M2647" s="126">
        <v>0.91309343196917425</v>
      </c>
      <c r="N2647" s="126">
        <v>40.074212000000003</v>
      </c>
      <c r="O2647" s="126">
        <v>2.3099343787471129</v>
      </c>
      <c r="P2647" s="126">
        <v>1222000</v>
      </c>
      <c r="Q2647" s="126">
        <v>2201000</v>
      </c>
      <c r="R2647" s="126">
        <v>0.56000000000000005</v>
      </c>
      <c r="S2647" s="126">
        <v>33.215999999999987</v>
      </c>
      <c r="T2647" s="126">
        <v>6.7490000000000014</v>
      </c>
      <c r="U2647" s="126">
        <v>17.983599999999999</v>
      </c>
      <c r="V2647" s="126">
        <v>2.4566330077219849</v>
      </c>
      <c r="AC2647" s="126">
        <v>42.89</v>
      </c>
      <c r="AD2647" s="126">
        <v>40.700000000000003</v>
      </c>
      <c r="AH2647" s="77">
        <f>IF(AND(M2647&lt;Variables!$G$6,M2647&gt;Variables!$G$5),0,1)</f>
        <v>1</v>
      </c>
      <c r="AI2647" s="77">
        <f t="shared" si="82"/>
        <v>0</v>
      </c>
      <c r="AJ2647" s="77">
        <f>IF(I2647&gt;Variables!$G$7,0,1)</f>
        <v>0</v>
      </c>
      <c r="AK2647" s="77">
        <f>IF(F2647&gt;Variables!$G$8,0,1)</f>
        <v>0</v>
      </c>
      <c r="AL2647" s="77">
        <f>IF(G2647&gt;Variables!$G$9,0,1)</f>
        <v>1</v>
      </c>
      <c r="AM2647" s="77">
        <f>IF(AND(K2647&gt;Variables!$G$10,K2647&lt;Variables!$G$11),0,1)</f>
        <v>0</v>
      </c>
      <c r="AN2647" s="77">
        <f>IF(H2647&lt;Variables!$G$13,1,0)</f>
        <v>0</v>
      </c>
      <c r="AO2647" s="77">
        <f>IF(R2647&lt;Variables!$G$12,0,1)</f>
        <v>0</v>
      </c>
      <c r="AP2647" s="78">
        <f t="shared" si="83"/>
        <v>1</v>
      </c>
      <c r="AQ2647" s="77">
        <f>IF(V2647&lt;Variables!$G$15,1,0)</f>
        <v>1</v>
      </c>
      <c r="AR2647" s="126">
        <v>0</v>
      </c>
      <c r="AS2647" s="126">
        <v>1</v>
      </c>
      <c r="AT2647" s="126">
        <v>0</v>
      </c>
      <c r="AU2647" s="126">
        <v>0</v>
      </c>
      <c r="BA2647" s="126">
        <v>-0.1</v>
      </c>
    </row>
    <row r="2648" spans="3:53" ht="14.5" x14ac:dyDescent="0.35">
      <c r="C2648" s="126" t="s">
        <v>384</v>
      </c>
      <c r="D2648" s="126" t="s">
        <v>189</v>
      </c>
      <c r="E2648" s="126">
        <v>31.11</v>
      </c>
      <c r="F2648" s="126">
        <v>6.56</v>
      </c>
      <c r="G2648" s="126">
        <v>6.13</v>
      </c>
      <c r="H2648" s="126">
        <v>-99999</v>
      </c>
      <c r="I2648" s="126">
        <v>-99999</v>
      </c>
      <c r="J2648" s="126" t="s">
        <v>75</v>
      </c>
      <c r="K2648" s="126">
        <v>36.130000000000003</v>
      </c>
      <c r="L2648" s="126">
        <v>31.50559333333333</v>
      </c>
      <c r="M2648" s="126">
        <v>-1.1604077074991219</v>
      </c>
      <c r="N2648" s="126">
        <v>32.10533111111112</v>
      </c>
      <c r="O2648" s="126">
        <v>-3.006762670567924</v>
      </c>
      <c r="P2648" s="126">
        <v>667849</v>
      </c>
      <c r="Q2648" s="126">
        <v>2252000</v>
      </c>
      <c r="R2648" s="126">
        <v>0.3</v>
      </c>
      <c r="S2648" s="126">
        <v>33.215999999999987</v>
      </c>
      <c r="T2648" s="126">
        <v>6.7490000000000014</v>
      </c>
      <c r="U2648" s="126">
        <v>17.983599999999999</v>
      </c>
      <c r="V2648" s="126">
        <v>2.2069954594350758</v>
      </c>
      <c r="AC2648" s="126">
        <v>31.6</v>
      </c>
      <c r="AD2648" s="126">
        <v>29.51</v>
      </c>
      <c r="AH2648" s="77">
        <f>IF(AND(M2648&lt;Variables!$G$6,M2648&gt;Variables!$G$5),0,1)</f>
        <v>0</v>
      </c>
      <c r="AI2648" s="77">
        <f t="shared" si="82"/>
        <v>1</v>
      </c>
      <c r="AJ2648" s="77">
        <f>IF(I2648&gt;Variables!$G$7,0,1)</f>
        <v>1</v>
      </c>
      <c r="AK2648" s="77">
        <f>IF(F2648&gt;Variables!$G$8,0,1)</f>
        <v>1</v>
      </c>
      <c r="AL2648" s="77">
        <f>IF(G2648&gt;Variables!$G$9,0,1)</f>
        <v>1</v>
      </c>
      <c r="AM2648" s="77">
        <f>IF(AND(K2648&gt;Variables!$G$10,K2648&lt;Variables!$G$11),0,1)</f>
        <v>1</v>
      </c>
      <c r="AN2648" s="77">
        <f>IF(H2648&lt;Variables!$G$13,1,0)</f>
        <v>1</v>
      </c>
      <c r="AO2648" s="77">
        <f>IF(R2648&lt;Variables!$G$12,0,1)</f>
        <v>0</v>
      </c>
      <c r="AP2648" s="78">
        <f t="shared" si="83"/>
        <v>1</v>
      </c>
      <c r="AQ2648" s="77">
        <f>IF(V2648&lt;Variables!$G$15,1,0)</f>
        <v>1</v>
      </c>
      <c r="AR2648" s="126">
        <v>0</v>
      </c>
      <c r="AS2648" s="126">
        <v>0</v>
      </c>
      <c r="AT2648" s="126">
        <v>1</v>
      </c>
      <c r="AU2648" s="126">
        <v>0</v>
      </c>
      <c r="BA2648" s="126">
        <v>-1.65</v>
      </c>
    </row>
    <row r="2649" spans="3:53" ht="14.5" x14ac:dyDescent="0.35">
      <c r="C2649" s="126" t="s">
        <v>384</v>
      </c>
      <c r="D2649" s="126" t="s">
        <v>201</v>
      </c>
      <c r="E2649" s="126">
        <v>41.82</v>
      </c>
      <c r="F2649" s="126">
        <v>11.18</v>
      </c>
      <c r="G2649" s="126">
        <v>5.76</v>
      </c>
      <c r="H2649" s="126">
        <v>-99999</v>
      </c>
      <c r="I2649" s="126">
        <v>380.53800000000001</v>
      </c>
      <c r="J2649" s="126" t="s">
        <v>75</v>
      </c>
      <c r="K2649" s="126">
        <v>67.09</v>
      </c>
      <c r="L2649" s="126">
        <v>41.290521052631583</v>
      </c>
      <c r="M2649" s="126">
        <v>0.967483425213291</v>
      </c>
      <c r="N2649" s="126">
        <v>40.567561224489793</v>
      </c>
      <c r="O2649" s="126">
        <v>2.7668381870404661</v>
      </c>
      <c r="P2649" s="126">
        <v>647566</v>
      </c>
      <c r="Q2649" s="126">
        <v>2251000</v>
      </c>
      <c r="R2649" s="126">
        <v>0.28999999999999998</v>
      </c>
      <c r="S2649" s="126">
        <v>33.215999999999987</v>
      </c>
      <c r="T2649" s="126">
        <v>6.7490000000000014</v>
      </c>
      <c r="U2649" s="126">
        <v>17.983599999999999</v>
      </c>
      <c r="V2649" s="126">
        <v>2.4711467964083011</v>
      </c>
      <c r="AC2649" s="126">
        <v>41.825000000000003</v>
      </c>
      <c r="AD2649" s="126">
        <v>35.82</v>
      </c>
      <c r="AH2649" s="77">
        <f>IF(AND(M2649&lt;Variables!$G$6,M2649&gt;Variables!$G$5),0,1)</f>
        <v>1</v>
      </c>
      <c r="AI2649" s="77">
        <f t="shared" si="82"/>
        <v>0</v>
      </c>
      <c r="AJ2649" s="77">
        <f>IF(I2649&gt;Variables!$G$7,0,1)</f>
        <v>0</v>
      </c>
      <c r="AK2649" s="77">
        <f>IF(F2649&gt;Variables!$G$8,0,1)</f>
        <v>0</v>
      </c>
      <c r="AL2649" s="77">
        <f>IF(G2649&gt;Variables!$G$9,0,1)</f>
        <v>1</v>
      </c>
      <c r="AM2649" s="77">
        <f>IF(AND(K2649&gt;Variables!$G$10,K2649&lt;Variables!$G$11),0,1)</f>
        <v>0</v>
      </c>
      <c r="AN2649" s="77">
        <f>IF(H2649&lt;Variables!$G$13,1,0)</f>
        <v>1</v>
      </c>
      <c r="AO2649" s="77">
        <f>IF(R2649&lt;Variables!$G$12,0,1)</f>
        <v>0</v>
      </c>
      <c r="AP2649" s="78">
        <f t="shared" si="83"/>
        <v>1</v>
      </c>
      <c r="AQ2649" s="77">
        <f>IF(V2649&lt;Variables!$G$15,1,0)</f>
        <v>1</v>
      </c>
      <c r="AR2649" s="126">
        <v>0</v>
      </c>
      <c r="AS2649" s="126">
        <v>0</v>
      </c>
      <c r="AT2649" s="126">
        <v>1</v>
      </c>
      <c r="AU2649" s="126">
        <v>0</v>
      </c>
      <c r="BA2649" s="126">
        <v>-2.1</v>
      </c>
    </row>
    <row r="2650" spans="3:53" ht="14.5" x14ac:dyDescent="0.35">
      <c r="C2650" s="126" t="s">
        <v>384</v>
      </c>
      <c r="D2650" s="126" t="s">
        <v>343</v>
      </c>
      <c r="E2650" s="126">
        <v>52.13</v>
      </c>
      <c r="F2650" s="126">
        <v>6.43</v>
      </c>
      <c r="G2650" s="126">
        <v>4.3</v>
      </c>
      <c r="H2650" s="126">
        <v>10730</v>
      </c>
      <c r="I2650" s="126">
        <v>98.073999999999998</v>
      </c>
      <c r="J2650" s="126" t="s">
        <v>75</v>
      </c>
      <c r="K2650" s="126">
        <v>50.55</v>
      </c>
      <c r="L2650" s="126">
        <v>51.929895000000009</v>
      </c>
      <c r="M2650" s="126">
        <v>1.9458926308225169E-2</v>
      </c>
      <c r="N2650" s="126">
        <v>51.959243999999998</v>
      </c>
      <c r="O2650" s="126">
        <v>-3.7036720549668667E-2</v>
      </c>
      <c r="P2650" s="126">
        <v>1826000</v>
      </c>
      <c r="Q2650" s="126">
        <v>1956000</v>
      </c>
      <c r="R2650" s="126">
        <v>0.93</v>
      </c>
      <c r="S2650" s="126">
        <v>33.215999999999987</v>
      </c>
      <c r="T2650" s="126">
        <v>6.7490000000000014</v>
      </c>
      <c r="U2650" s="126">
        <v>17.983599999999999</v>
      </c>
      <c r="V2650" s="126">
        <v>2.3721611593574381</v>
      </c>
      <c r="AC2650" s="126">
        <v>52.3</v>
      </c>
      <c r="AD2650" s="126">
        <v>51.19</v>
      </c>
      <c r="AH2650" s="77">
        <f>IF(AND(M2650&lt;Variables!$G$6,M2650&gt;Variables!$G$5),0,1)</f>
        <v>1</v>
      </c>
      <c r="AI2650" s="77">
        <f t="shared" si="82"/>
        <v>1</v>
      </c>
      <c r="AJ2650" s="77">
        <f>IF(I2650&gt;Variables!$G$7,0,1)</f>
        <v>0</v>
      </c>
      <c r="AK2650" s="77">
        <f>IF(F2650&gt;Variables!$G$8,0,1)</f>
        <v>1</v>
      </c>
      <c r="AL2650" s="77">
        <f>IF(G2650&gt;Variables!$G$9,0,1)</f>
        <v>1</v>
      </c>
      <c r="AM2650" s="77">
        <f>IF(AND(K2650&gt;Variables!$G$10,K2650&lt;Variables!$G$11),0,1)</f>
        <v>1</v>
      </c>
      <c r="AN2650" s="77">
        <f>IF(H2650&lt;Variables!$G$13,1,0)</f>
        <v>0</v>
      </c>
      <c r="AO2650" s="77">
        <f>IF(R2650&lt;Variables!$G$12,0,1)</f>
        <v>0</v>
      </c>
      <c r="AP2650" s="78">
        <f t="shared" si="83"/>
        <v>1</v>
      </c>
      <c r="AQ2650" s="77">
        <f>IF(V2650&lt;Variables!$G$15,1,0)</f>
        <v>1</v>
      </c>
      <c r="AR2650" s="126">
        <v>0</v>
      </c>
      <c r="AS2650" s="126">
        <v>1</v>
      </c>
      <c r="AT2650" s="126">
        <v>0</v>
      </c>
      <c r="AU2650" s="126">
        <v>0</v>
      </c>
      <c r="BA2650" s="126">
        <v>-0.11</v>
      </c>
    </row>
    <row r="2651" spans="3:53" ht="14.5" x14ac:dyDescent="0.35">
      <c r="C2651" s="126" t="s">
        <v>384</v>
      </c>
      <c r="D2651" s="126" t="s">
        <v>372</v>
      </c>
      <c r="E2651" s="126">
        <v>3.27</v>
      </c>
      <c r="F2651" s="126">
        <v>40.25</v>
      </c>
      <c r="G2651" s="126">
        <v>-3.03</v>
      </c>
      <c r="H2651" s="126">
        <v>-99999</v>
      </c>
      <c r="I2651" s="126">
        <v>6.9359999999999999</v>
      </c>
      <c r="J2651" s="126" t="s">
        <v>75</v>
      </c>
      <c r="K2651" s="126">
        <v>-99999</v>
      </c>
      <c r="L2651" s="126">
        <v>3.3650000000000002</v>
      </c>
      <c r="M2651" s="126">
        <v>0</v>
      </c>
      <c r="N2651" s="126">
        <v>3.4033333333333342</v>
      </c>
      <c r="O2651" s="126">
        <v>-1.1263467189030421</v>
      </c>
      <c r="P2651" s="126">
        <v>24623</v>
      </c>
      <c r="Q2651" s="126">
        <v>2017</v>
      </c>
      <c r="R2651" s="126">
        <v>12.21</v>
      </c>
      <c r="S2651" s="126">
        <v>33.215999999999987</v>
      </c>
      <c r="T2651" s="126">
        <v>6.7490000000000014</v>
      </c>
      <c r="U2651" s="126">
        <v>17.983599999999999</v>
      </c>
      <c r="V2651" s="126">
        <v>-99999</v>
      </c>
      <c r="AC2651" s="126">
        <v>3.3</v>
      </c>
      <c r="AD2651" s="126">
        <v>3.1301000000000001</v>
      </c>
      <c r="AH2651" s="77">
        <f>IF(AND(M2651&lt;Variables!$G$6,M2651&gt;Variables!$G$5),0,1)</f>
        <v>1</v>
      </c>
      <c r="AI2651" s="77">
        <f t="shared" si="82"/>
        <v>1</v>
      </c>
      <c r="AJ2651" s="77">
        <f>IF(I2651&gt;Variables!$G$7,0,1)</f>
        <v>1</v>
      </c>
      <c r="AK2651" s="77">
        <f>IF(F2651&gt;Variables!$G$8,0,1)</f>
        <v>0</v>
      </c>
      <c r="AL2651" s="77">
        <f>IF(G2651&gt;Variables!$G$9,0,1)</f>
        <v>1</v>
      </c>
      <c r="AM2651" s="77">
        <f>IF(AND(K2651&gt;Variables!$G$10,K2651&lt;Variables!$G$11),0,1)</f>
        <v>1</v>
      </c>
      <c r="AN2651" s="77">
        <f>IF(H2651&lt;Variables!$G$13,1,0)</f>
        <v>1</v>
      </c>
      <c r="AO2651" s="77">
        <f>IF(R2651&lt;Variables!$G$12,0,1)</f>
        <v>1</v>
      </c>
      <c r="AP2651" s="78">
        <f t="shared" si="83"/>
        <v>1</v>
      </c>
      <c r="AQ2651" s="77">
        <f>IF(V2651&lt;Variables!$G$15,1,0)</f>
        <v>1</v>
      </c>
      <c r="AR2651" s="126">
        <v>0</v>
      </c>
      <c r="AS2651" s="126">
        <v>0</v>
      </c>
      <c r="AT2651" s="126">
        <v>1</v>
      </c>
      <c r="AU2651" s="126">
        <v>0</v>
      </c>
      <c r="BA2651" s="126">
        <v>-2.25</v>
      </c>
    </row>
    <row r="2652" spans="3:53" ht="14.5" x14ac:dyDescent="0.35">
      <c r="C2652" s="126" t="s">
        <v>384</v>
      </c>
      <c r="D2652" s="126" t="s">
        <v>124</v>
      </c>
      <c r="E2652" s="126">
        <v>6.04</v>
      </c>
      <c r="F2652" s="126">
        <v>6.61</v>
      </c>
      <c r="G2652" s="126">
        <v>5.04</v>
      </c>
      <c r="H2652" s="126">
        <v>2970</v>
      </c>
      <c r="I2652" s="126">
        <v>293.06400000000002</v>
      </c>
      <c r="J2652" s="126" t="s">
        <v>75</v>
      </c>
      <c r="K2652" s="126">
        <v>50.23</v>
      </c>
      <c r="L2652" s="126">
        <v>6.0404526315789484</v>
      </c>
      <c r="M2652" s="126">
        <v>-7.4933387703624184E-3</v>
      </c>
      <c r="N2652" s="126">
        <v>6.0324978723404268</v>
      </c>
      <c r="O2652" s="126">
        <v>0.124361878252311</v>
      </c>
      <c r="P2652" s="126">
        <v>792612</v>
      </c>
      <c r="Q2652" s="126">
        <v>2342000</v>
      </c>
      <c r="R2652" s="126">
        <v>0.34</v>
      </c>
      <c r="S2652" s="126">
        <v>33.215999999999987</v>
      </c>
      <c r="T2652" s="126">
        <v>6.7490000000000014</v>
      </c>
      <c r="U2652" s="126">
        <v>17.983599999999999</v>
      </c>
      <c r="V2652" s="126">
        <v>2.3695826041833739</v>
      </c>
      <c r="AC2652" s="126">
        <v>6.14</v>
      </c>
      <c r="AD2652" s="126">
        <v>5.98</v>
      </c>
      <c r="AH2652" s="77">
        <f>IF(AND(M2652&lt;Variables!$G$6,M2652&gt;Variables!$G$5),0,1)</f>
        <v>1</v>
      </c>
      <c r="AI2652" s="77">
        <f t="shared" si="82"/>
        <v>0</v>
      </c>
      <c r="AJ2652" s="77">
        <f>IF(I2652&gt;Variables!$G$7,0,1)</f>
        <v>0</v>
      </c>
      <c r="AK2652" s="77">
        <f>IF(F2652&gt;Variables!$G$8,0,1)</f>
        <v>1</v>
      </c>
      <c r="AL2652" s="77">
        <f>IF(G2652&gt;Variables!$G$9,0,1)</f>
        <v>1</v>
      </c>
      <c r="AM2652" s="77">
        <f>IF(AND(K2652&gt;Variables!$G$10,K2652&lt;Variables!$G$11),0,1)</f>
        <v>1</v>
      </c>
      <c r="AN2652" s="77">
        <f>IF(H2652&lt;Variables!$G$13,1,0)</f>
        <v>0</v>
      </c>
      <c r="AO2652" s="77">
        <f>IF(R2652&lt;Variables!$G$12,0,1)</f>
        <v>0</v>
      </c>
      <c r="AP2652" s="78">
        <f t="shared" si="83"/>
        <v>1</v>
      </c>
      <c r="AQ2652" s="77">
        <f>IF(V2652&lt;Variables!$G$15,1,0)</f>
        <v>1</v>
      </c>
      <c r="AR2652" s="126">
        <v>0</v>
      </c>
      <c r="AS2652" s="126">
        <v>1</v>
      </c>
      <c r="AT2652" s="126">
        <v>0</v>
      </c>
      <c r="AU2652" s="126">
        <v>0</v>
      </c>
      <c r="BA2652" s="126">
        <v>-0.37</v>
      </c>
    </row>
    <row r="2653" spans="3:53" ht="14.5" x14ac:dyDescent="0.35">
      <c r="C2653" s="126" t="s">
        <v>384</v>
      </c>
      <c r="D2653" s="126" t="s">
        <v>153</v>
      </c>
      <c r="E2653" s="126">
        <v>7.52</v>
      </c>
      <c r="F2653" s="126">
        <v>6.6</v>
      </c>
      <c r="G2653" s="126">
        <v>4.9000000000000004</v>
      </c>
      <c r="H2653" s="126">
        <v>-99999</v>
      </c>
      <c r="I2653" s="126">
        <v>400.113</v>
      </c>
      <c r="J2653" s="126" t="s">
        <v>75</v>
      </c>
      <c r="K2653" s="126">
        <v>49.86</v>
      </c>
      <c r="L2653" s="126">
        <v>7.496666666666667</v>
      </c>
      <c r="M2653" s="126">
        <v>-8.8928412627836642E-2</v>
      </c>
      <c r="N2653" s="126">
        <v>7.48</v>
      </c>
      <c r="O2653" s="126">
        <v>0.13368983957220151</v>
      </c>
      <c r="P2653" s="126">
        <v>28307</v>
      </c>
      <c r="Q2653" s="126">
        <v>86571</v>
      </c>
      <c r="R2653" s="126">
        <v>0.33</v>
      </c>
      <c r="S2653" s="126">
        <v>33.215999999999987</v>
      </c>
      <c r="T2653" s="126">
        <v>6.7490000000000014</v>
      </c>
      <c r="U2653" s="126">
        <v>17.983599999999999</v>
      </c>
      <c r="V2653" s="126">
        <v>2.3678257831925298</v>
      </c>
      <c r="AC2653" s="126">
        <v>7.66</v>
      </c>
      <c r="AD2653" s="126">
        <v>7.48</v>
      </c>
      <c r="AH2653" s="77">
        <f>IF(AND(M2653&lt;Variables!$G$6,M2653&gt;Variables!$G$5),0,1)</f>
        <v>1</v>
      </c>
      <c r="AI2653" s="77">
        <f t="shared" si="82"/>
        <v>0</v>
      </c>
      <c r="AJ2653" s="77">
        <f>IF(I2653&gt;Variables!$G$7,0,1)</f>
        <v>0</v>
      </c>
      <c r="AK2653" s="77">
        <f>IF(F2653&gt;Variables!$G$8,0,1)</f>
        <v>1</v>
      </c>
      <c r="AL2653" s="77">
        <f>IF(G2653&gt;Variables!$G$9,0,1)</f>
        <v>1</v>
      </c>
      <c r="AM2653" s="77">
        <f>IF(AND(K2653&gt;Variables!$G$10,K2653&lt;Variables!$G$11),0,1)</f>
        <v>1</v>
      </c>
      <c r="AN2653" s="77">
        <f>IF(H2653&lt;Variables!$G$13,1,0)</f>
        <v>1</v>
      </c>
      <c r="AO2653" s="77">
        <f>IF(R2653&lt;Variables!$G$12,0,1)</f>
        <v>0</v>
      </c>
      <c r="AP2653" s="78">
        <f t="shared" si="83"/>
        <v>1</v>
      </c>
      <c r="AQ2653" s="77">
        <f>IF(V2653&lt;Variables!$G$15,1,0)</f>
        <v>1</v>
      </c>
      <c r="AR2653" s="126">
        <v>0</v>
      </c>
      <c r="AS2653" s="126">
        <v>0</v>
      </c>
      <c r="AT2653" s="126">
        <v>0</v>
      </c>
      <c r="AU2653" s="126">
        <v>0</v>
      </c>
      <c r="BA2653" s="126">
        <v>0</v>
      </c>
    </row>
    <row r="2654" spans="3:53" ht="14.5" x14ac:dyDescent="0.35">
      <c r="C2654" s="126" t="s">
        <v>384</v>
      </c>
      <c r="D2654" s="126" t="s">
        <v>169</v>
      </c>
      <c r="E2654" s="126">
        <v>8.6</v>
      </c>
      <c r="F2654" s="126">
        <v>7.52</v>
      </c>
      <c r="G2654" s="126">
        <v>5.8</v>
      </c>
      <c r="H2654" s="126">
        <v>3910</v>
      </c>
      <c r="I2654" s="126">
        <v>64.524000000000001</v>
      </c>
      <c r="J2654" s="126" t="s">
        <v>75</v>
      </c>
      <c r="K2654" s="126">
        <v>79.72</v>
      </c>
      <c r="L2654" s="126">
        <v>8.5252350000000021</v>
      </c>
      <c r="M2654" s="126">
        <v>0.6423869840537878</v>
      </c>
      <c r="N2654" s="126">
        <v>8.4621659999999999</v>
      </c>
      <c r="O2654" s="126">
        <v>1.392480364956209</v>
      </c>
      <c r="P2654" s="126">
        <v>1947000</v>
      </c>
      <c r="Q2654" s="126">
        <v>3192000</v>
      </c>
      <c r="R2654" s="126">
        <v>0.61</v>
      </c>
      <c r="S2654" s="126">
        <v>33.215999999999987</v>
      </c>
      <c r="T2654" s="126">
        <v>6.7490000000000014</v>
      </c>
      <c r="U2654" s="126">
        <v>17.983599999999999</v>
      </c>
      <c r="V2654" s="126">
        <v>2.6030601899269672</v>
      </c>
      <c r="AC2654" s="126">
        <v>8.6950000000000003</v>
      </c>
      <c r="AD2654" s="126">
        <v>8.39</v>
      </c>
      <c r="AH2654" s="77">
        <f>IF(AND(M2654&lt;Variables!$G$6,M2654&gt;Variables!$G$5),0,1)</f>
        <v>1</v>
      </c>
      <c r="AI2654" s="77">
        <f t="shared" si="82"/>
        <v>0</v>
      </c>
      <c r="AJ2654" s="77">
        <f>IF(I2654&gt;Variables!$G$7,0,1)</f>
        <v>0</v>
      </c>
      <c r="AK2654" s="77">
        <f>IF(F2654&gt;Variables!$G$8,0,1)</f>
        <v>1</v>
      </c>
      <c r="AL2654" s="77">
        <f>IF(G2654&gt;Variables!$G$9,0,1)</f>
        <v>1</v>
      </c>
      <c r="AM2654" s="77">
        <f>IF(AND(K2654&gt;Variables!$G$10,K2654&lt;Variables!$G$11),0,1)</f>
        <v>1</v>
      </c>
      <c r="AN2654" s="77">
        <f>IF(H2654&lt;Variables!$G$13,1,0)</f>
        <v>0</v>
      </c>
      <c r="AO2654" s="77">
        <f>IF(R2654&lt;Variables!$G$12,0,1)</f>
        <v>0</v>
      </c>
      <c r="AP2654" s="78">
        <f t="shared" si="83"/>
        <v>1</v>
      </c>
      <c r="AQ2654" s="77">
        <f>IF(V2654&lt;Variables!$G$15,1,0)</f>
        <v>1</v>
      </c>
      <c r="AR2654" s="126">
        <v>0</v>
      </c>
      <c r="AS2654" s="126">
        <v>1</v>
      </c>
      <c r="AT2654" s="126">
        <v>0</v>
      </c>
      <c r="AU2654" s="126">
        <v>0</v>
      </c>
      <c r="BA2654" s="126">
        <v>0.9</v>
      </c>
    </row>
    <row r="2655" spans="3:53" ht="14.5" x14ac:dyDescent="0.35">
      <c r="C2655" s="126" t="s">
        <v>384</v>
      </c>
      <c r="D2655" s="126" t="s">
        <v>172</v>
      </c>
      <c r="E2655" s="126">
        <v>57.6</v>
      </c>
      <c r="F2655" s="126">
        <v>6.96</v>
      </c>
      <c r="G2655" s="126">
        <v>5.38</v>
      </c>
      <c r="H2655" s="126">
        <v>7410</v>
      </c>
      <c r="I2655" s="126">
        <v>140497.68599999999</v>
      </c>
      <c r="J2655" s="126" t="s">
        <v>75</v>
      </c>
      <c r="K2655" s="126">
        <v>50.07</v>
      </c>
      <c r="L2655" s="126">
        <v>57.523745000000012</v>
      </c>
      <c r="M2655" s="126">
        <v>-0.14558335866346589</v>
      </c>
      <c r="N2655" s="126">
        <v>57.505987755102041</v>
      </c>
      <c r="O2655" s="126">
        <v>-0.1147493638107074</v>
      </c>
      <c r="P2655" s="126">
        <v>569574</v>
      </c>
      <c r="Q2655" s="126">
        <v>1245000</v>
      </c>
      <c r="R2655" s="126">
        <v>0.46</v>
      </c>
      <c r="S2655" s="126">
        <v>33.215999999999987</v>
      </c>
      <c r="T2655" s="126">
        <v>6.7490000000000014</v>
      </c>
      <c r="U2655" s="126">
        <v>17.983599999999999</v>
      </c>
      <c r="V2655" s="126">
        <v>2.3715397984570372</v>
      </c>
      <c r="AC2655" s="126">
        <v>58.17</v>
      </c>
      <c r="AD2655" s="126">
        <v>54.424999999999997</v>
      </c>
      <c r="AH2655" s="77">
        <f>IF(AND(M2655&lt;Variables!$G$6,M2655&gt;Variables!$G$5),0,1)</f>
        <v>1</v>
      </c>
      <c r="AI2655" s="77">
        <f t="shared" si="82"/>
        <v>0</v>
      </c>
      <c r="AJ2655" s="77">
        <f>IF(I2655&gt;Variables!$G$7,0,1)</f>
        <v>0</v>
      </c>
      <c r="AK2655" s="77">
        <f>IF(F2655&gt;Variables!$G$8,0,1)</f>
        <v>1</v>
      </c>
      <c r="AL2655" s="77">
        <f>IF(G2655&gt;Variables!$G$9,0,1)</f>
        <v>1</v>
      </c>
      <c r="AM2655" s="77">
        <f>IF(AND(K2655&gt;Variables!$G$10,K2655&lt;Variables!$G$11),0,1)</f>
        <v>1</v>
      </c>
      <c r="AN2655" s="77">
        <f>IF(H2655&lt;Variables!$G$13,1,0)</f>
        <v>0</v>
      </c>
      <c r="AO2655" s="77">
        <f>IF(R2655&lt;Variables!$G$12,0,1)</f>
        <v>0</v>
      </c>
      <c r="AP2655" s="78">
        <f t="shared" si="83"/>
        <v>1</v>
      </c>
      <c r="AQ2655" s="77">
        <f>IF(V2655&lt;Variables!$G$15,1,0)</f>
        <v>1</v>
      </c>
      <c r="AR2655" s="126">
        <v>0</v>
      </c>
      <c r="AS2655" s="126">
        <v>0</v>
      </c>
      <c r="AT2655" s="126">
        <v>0</v>
      </c>
      <c r="AU2655" s="126">
        <v>1</v>
      </c>
      <c r="BA2655" s="126">
        <v>-0.54</v>
      </c>
    </row>
    <row r="2656" spans="3:53" ht="14.5" x14ac:dyDescent="0.35">
      <c r="C2656" s="126" t="s">
        <v>384</v>
      </c>
      <c r="D2656" s="126" t="s">
        <v>354</v>
      </c>
      <c r="E2656" s="126">
        <v>9.06</v>
      </c>
      <c r="F2656" s="126">
        <v>16.13</v>
      </c>
      <c r="G2656" s="126">
        <v>16.18</v>
      </c>
      <c r="H2656" s="126">
        <v>-99999</v>
      </c>
      <c r="I2656" s="126">
        <v>-62.113</v>
      </c>
      <c r="J2656" s="126" t="s">
        <v>75</v>
      </c>
      <c r="K2656" s="126">
        <v>56.31</v>
      </c>
      <c r="L2656" s="126">
        <v>9.0785166666666655</v>
      </c>
      <c r="M2656" s="126">
        <v>1.350257292399105</v>
      </c>
      <c r="N2656" s="126">
        <v>9.0579099999999997</v>
      </c>
      <c r="O2656" s="126">
        <v>1.5808282484590881</v>
      </c>
      <c r="P2656" s="126">
        <v>11460</v>
      </c>
      <c r="Q2656" s="126">
        <v>9370</v>
      </c>
      <c r="R2656" s="126">
        <v>1.22</v>
      </c>
      <c r="S2656" s="126">
        <v>33.215999999999987</v>
      </c>
      <c r="T2656" s="126">
        <v>6.7490000000000014</v>
      </c>
      <c r="U2656" s="126">
        <v>17.983599999999999</v>
      </c>
      <c r="V2656" s="126">
        <v>2.3726587936861918</v>
      </c>
      <c r="AC2656" s="126">
        <v>10.32</v>
      </c>
      <c r="AD2656" s="126">
        <v>9.01</v>
      </c>
      <c r="AH2656" s="77">
        <f>IF(AND(M2656&lt;Variables!$G$6,M2656&gt;Variables!$G$5),0,1)</f>
        <v>1</v>
      </c>
      <c r="AI2656" s="77">
        <f t="shared" si="82"/>
        <v>0</v>
      </c>
      <c r="AJ2656" s="77">
        <f>IF(I2656&gt;Variables!$G$7,0,1)</f>
        <v>1</v>
      </c>
      <c r="AK2656" s="77">
        <f>IF(F2656&gt;Variables!$G$8,0,1)</f>
        <v>0</v>
      </c>
      <c r="AL2656" s="77">
        <f>IF(G2656&gt;Variables!$G$9,0,1)</f>
        <v>0</v>
      </c>
      <c r="AM2656" s="77">
        <f>IF(AND(K2656&gt;Variables!$G$10,K2656&lt;Variables!$G$11),0,1)</f>
        <v>1</v>
      </c>
      <c r="AN2656" s="77">
        <f>IF(H2656&lt;Variables!$G$13,1,0)</f>
        <v>1</v>
      </c>
      <c r="AO2656" s="77">
        <f>IF(R2656&lt;Variables!$G$12,0,1)</f>
        <v>0</v>
      </c>
      <c r="AP2656" s="78">
        <f t="shared" si="83"/>
        <v>1</v>
      </c>
      <c r="AQ2656" s="77">
        <f>IF(V2656&lt;Variables!$G$15,1,0)</f>
        <v>1</v>
      </c>
      <c r="AR2656" s="126">
        <v>1</v>
      </c>
      <c r="AS2656" s="126">
        <v>0</v>
      </c>
      <c r="AT2656" s="126">
        <v>0</v>
      </c>
      <c r="AU2656" s="126">
        <v>0</v>
      </c>
      <c r="BA2656" s="126">
        <v>2</v>
      </c>
    </row>
    <row r="2657" spans="3:53" ht="14.5" x14ac:dyDescent="0.35">
      <c r="C2657" s="126" t="s">
        <v>384</v>
      </c>
      <c r="D2657" s="126" t="s">
        <v>277</v>
      </c>
      <c r="E2657" s="126">
        <v>23.08</v>
      </c>
      <c r="F2657" s="126">
        <v>8.09</v>
      </c>
      <c r="G2657" s="126">
        <v>4.16</v>
      </c>
      <c r="H2657" s="126">
        <v>2160</v>
      </c>
      <c r="I2657" s="126">
        <v>-2.6040000000000001</v>
      </c>
      <c r="J2657" s="126" t="s">
        <v>75</v>
      </c>
      <c r="K2657" s="126">
        <v>51.74</v>
      </c>
      <c r="L2657" s="126">
        <v>22.96426111111111</v>
      </c>
      <c r="M2657" s="126">
        <v>0.1991742241023266</v>
      </c>
      <c r="N2657" s="126">
        <v>23.005660416666672</v>
      </c>
      <c r="O2657" s="126">
        <v>1.8863111315811889E-2</v>
      </c>
      <c r="P2657" s="126">
        <v>1195000</v>
      </c>
      <c r="Q2657" s="126">
        <v>2482000</v>
      </c>
      <c r="R2657" s="126">
        <v>0.48</v>
      </c>
      <c r="S2657" s="126">
        <v>33.215999999999987</v>
      </c>
      <c r="T2657" s="126">
        <v>6.7490000000000014</v>
      </c>
      <c r="U2657" s="126">
        <v>17.983599999999999</v>
      </c>
      <c r="V2657" s="126">
        <v>2.378846995796319</v>
      </c>
      <c r="AC2657" s="126">
        <v>23.67</v>
      </c>
      <c r="AD2657" s="126">
        <v>22.73</v>
      </c>
      <c r="AH2657" s="77">
        <f>IF(AND(M2657&lt;Variables!$G$6,M2657&gt;Variables!$G$5),0,1)</f>
        <v>1</v>
      </c>
      <c r="AI2657" s="77">
        <f t="shared" si="82"/>
        <v>1</v>
      </c>
      <c r="AJ2657" s="77">
        <f>IF(I2657&gt;Variables!$G$7,0,1)</f>
        <v>1</v>
      </c>
      <c r="AK2657" s="77">
        <f>IF(F2657&gt;Variables!$G$8,0,1)</f>
        <v>1</v>
      </c>
      <c r="AL2657" s="77">
        <f>IF(G2657&gt;Variables!$G$9,0,1)</f>
        <v>1</v>
      </c>
      <c r="AM2657" s="77">
        <f>IF(AND(K2657&gt;Variables!$G$10,K2657&lt;Variables!$G$11),0,1)</f>
        <v>1</v>
      </c>
      <c r="AN2657" s="77">
        <f>IF(H2657&lt;Variables!$G$13,1,0)</f>
        <v>0</v>
      </c>
      <c r="AO2657" s="77">
        <f>IF(R2657&lt;Variables!$G$12,0,1)</f>
        <v>0</v>
      </c>
      <c r="AP2657" s="78">
        <f t="shared" si="83"/>
        <v>1</v>
      </c>
      <c r="AQ2657" s="77">
        <f>IF(V2657&lt;Variables!$G$15,1,0)</f>
        <v>1</v>
      </c>
      <c r="AR2657" s="126">
        <v>0</v>
      </c>
      <c r="AS2657" s="126">
        <v>0</v>
      </c>
      <c r="AT2657" s="126">
        <v>0</v>
      </c>
      <c r="AU2657" s="126">
        <v>1</v>
      </c>
      <c r="BA2657" s="126">
        <v>-0.31</v>
      </c>
    </row>
    <row r="2658" spans="3:53" ht="14.5" x14ac:dyDescent="0.35">
      <c r="C2658" s="126" t="s">
        <v>384</v>
      </c>
      <c r="D2658" s="126" t="s">
        <v>346</v>
      </c>
      <c r="E2658" s="126">
        <v>57.89</v>
      </c>
      <c r="F2658" s="126">
        <v>49.51</v>
      </c>
      <c r="G2658" s="126">
        <v>7.0000000000000007E-2</v>
      </c>
      <c r="H2658" s="126">
        <v>1470</v>
      </c>
      <c r="I2658" s="126">
        <v>113.602</v>
      </c>
      <c r="J2658" s="126" t="s">
        <v>74</v>
      </c>
      <c r="K2658" s="126">
        <v>45.22</v>
      </c>
      <c r="L2658" s="126">
        <v>57.753250000000001</v>
      </c>
      <c r="M2658" s="126">
        <v>-2.2942431811195589E-2</v>
      </c>
      <c r="N2658" s="126">
        <v>57.741010000000003</v>
      </c>
      <c r="O2658" s="126">
        <v>-1.7491900470631499E-3</v>
      </c>
      <c r="P2658" s="126">
        <v>4030000</v>
      </c>
      <c r="Q2658" s="126">
        <v>255123</v>
      </c>
      <c r="R2658" s="126">
        <v>15.8</v>
      </c>
      <c r="S2658" s="126">
        <v>33.215999999999987</v>
      </c>
      <c r="T2658" s="126">
        <v>6.7490000000000014</v>
      </c>
      <c r="U2658" s="126">
        <v>17.983599999999999</v>
      </c>
      <c r="V2658" s="126">
        <v>2.317758991215213</v>
      </c>
      <c r="AC2658" s="126">
        <v>57.79</v>
      </c>
      <c r="AD2658" s="126">
        <v>57.57</v>
      </c>
      <c r="AH2658" s="77">
        <f>IF(AND(M2658&lt;Variables!$G$6,M2658&gt;Variables!$G$5),0,1)</f>
        <v>1</v>
      </c>
      <c r="AI2658" s="77">
        <f t="shared" si="82"/>
        <v>0</v>
      </c>
      <c r="AJ2658" s="77">
        <f>IF(I2658&gt;Variables!$G$7,0,1)</f>
        <v>0</v>
      </c>
      <c r="AK2658" s="77">
        <f>IF(F2658&gt;Variables!$G$8,0,1)</f>
        <v>0</v>
      </c>
      <c r="AL2658" s="77">
        <f>IF(G2658&gt;Variables!$G$9,0,1)</f>
        <v>1</v>
      </c>
      <c r="AM2658" s="77">
        <f>IF(AND(K2658&gt;Variables!$G$10,K2658&lt;Variables!$G$11),0,1)</f>
        <v>1</v>
      </c>
      <c r="AN2658" s="77">
        <f>IF(H2658&lt;Variables!$G$13,1,0)</f>
        <v>1</v>
      </c>
      <c r="AO2658" s="77">
        <f>IF(R2658&lt;Variables!$G$12,0,1)</f>
        <v>1</v>
      </c>
      <c r="AP2658" s="78">
        <f t="shared" si="83"/>
        <v>0</v>
      </c>
      <c r="AQ2658" s="77">
        <f>IF(V2658&lt;Variables!$G$15,1,0)</f>
        <v>1</v>
      </c>
      <c r="AR2658" s="126">
        <v>0</v>
      </c>
      <c r="AS2658" s="126">
        <v>1</v>
      </c>
      <c r="AT2658" s="126">
        <v>0</v>
      </c>
      <c r="AU2658" s="126">
        <v>0</v>
      </c>
      <c r="BA2658" s="126">
        <v>-0.2</v>
      </c>
    </row>
    <row r="2659" spans="3:53" ht="14.5" x14ac:dyDescent="0.35">
      <c r="C2659" s="126" t="s">
        <v>384</v>
      </c>
      <c r="D2659" s="126" t="s">
        <v>130</v>
      </c>
      <c r="E2659" s="126">
        <v>15.48</v>
      </c>
      <c r="F2659" s="126">
        <v>9.18</v>
      </c>
      <c r="G2659" s="126">
        <v>6.34</v>
      </c>
      <c r="H2659" s="126">
        <v>2590</v>
      </c>
      <c r="I2659" s="126">
        <v>453.60700000000003</v>
      </c>
      <c r="J2659" s="126" t="s">
        <v>75</v>
      </c>
      <c r="K2659" s="126">
        <v>62.06</v>
      </c>
      <c r="L2659" s="126">
        <v>15.39724210526316</v>
      </c>
      <c r="M2659" s="126">
        <v>0.2776983984828264</v>
      </c>
      <c r="N2659" s="126">
        <v>15.36974166666667</v>
      </c>
      <c r="O2659" s="126">
        <v>0.45712110754408602</v>
      </c>
      <c r="P2659" s="126">
        <v>561534</v>
      </c>
      <c r="Q2659" s="126">
        <v>1389000</v>
      </c>
      <c r="R2659" s="126">
        <v>0.4</v>
      </c>
      <c r="S2659" s="126">
        <v>33.215999999999987</v>
      </c>
      <c r="T2659" s="126">
        <v>6.7490000000000014</v>
      </c>
      <c r="U2659" s="126">
        <v>17.983599999999999</v>
      </c>
      <c r="V2659" s="126">
        <v>2.4750494063631372</v>
      </c>
      <c r="AC2659" s="126">
        <v>15.9</v>
      </c>
      <c r="AD2659" s="126">
        <v>15.43</v>
      </c>
      <c r="AH2659" s="77">
        <f>IF(AND(M2659&lt;Variables!$G$6,M2659&gt;Variables!$G$5),0,1)</f>
        <v>1</v>
      </c>
      <c r="AI2659" s="77">
        <f t="shared" si="82"/>
        <v>0</v>
      </c>
      <c r="AJ2659" s="77">
        <f>IF(I2659&gt;Variables!$G$7,0,1)</f>
        <v>0</v>
      </c>
      <c r="AK2659" s="77">
        <f>IF(F2659&gt;Variables!$G$8,0,1)</f>
        <v>0</v>
      </c>
      <c r="AL2659" s="77">
        <f>IF(G2659&gt;Variables!$G$9,0,1)</f>
        <v>1</v>
      </c>
      <c r="AM2659" s="77">
        <f>IF(AND(K2659&gt;Variables!$G$10,K2659&lt;Variables!$G$11),0,1)</f>
        <v>0</v>
      </c>
      <c r="AN2659" s="77">
        <f>IF(H2659&lt;Variables!$G$13,1,0)</f>
        <v>0</v>
      </c>
      <c r="AO2659" s="77">
        <f>IF(R2659&lt;Variables!$G$12,0,1)</f>
        <v>0</v>
      </c>
      <c r="AP2659" s="78">
        <f t="shared" si="83"/>
        <v>1</v>
      </c>
      <c r="AQ2659" s="77">
        <f>IF(V2659&lt;Variables!$G$15,1,0)</f>
        <v>1</v>
      </c>
      <c r="AR2659" s="126">
        <v>0</v>
      </c>
      <c r="AS2659" s="126">
        <v>1</v>
      </c>
      <c r="AT2659" s="126">
        <v>0</v>
      </c>
      <c r="AU2659" s="126">
        <v>0</v>
      </c>
      <c r="BA2659" s="126">
        <v>1.24</v>
      </c>
    </row>
    <row r="2660" spans="3:53" ht="14.5" x14ac:dyDescent="0.35">
      <c r="C2660" s="126" t="s">
        <v>384</v>
      </c>
      <c r="D2660" s="126" t="s">
        <v>151</v>
      </c>
      <c r="E2660" s="126">
        <v>141.4</v>
      </c>
      <c r="F2660" s="126">
        <v>7.78</v>
      </c>
      <c r="G2660" s="126">
        <v>7.73</v>
      </c>
      <c r="H2660" s="126">
        <v>9190</v>
      </c>
      <c r="I2660" s="126">
        <v>-25.170999999999999</v>
      </c>
      <c r="J2660" s="126" t="s">
        <v>75</v>
      </c>
      <c r="K2660" s="126">
        <v>55.75</v>
      </c>
      <c r="L2660" s="126">
        <v>140.95166499999999</v>
      </c>
      <c r="M2660" s="126">
        <v>0.211657662930061</v>
      </c>
      <c r="N2660" s="126">
        <v>140.50717</v>
      </c>
      <c r="O2660" s="126">
        <v>0.52867764684179308</v>
      </c>
      <c r="P2660" s="126">
        <v>780859</v>
      </c>
      <c r="Q2660" s="126">
        <v>915652</v>
      </c>
      <c r="R2660" s="126">
        <v>0.85</v>
      </c>
      <c r="S2660" s="126">
        <v>33.215999999999987</v>
      </c>
      <c r="T2660" s="126">
        <v>6.7490000000000014</v>
      </c>
      <c r="U2660" s="126">
        <v>17.983599999999999</v>
      </c>
      <c r="V2660" s="126">
        <v>2.4175521136132021</v>
      </c>
      <c r="AC2660" s="126">
        <v>144.24</v>
      </c>
      <c r="AD2660" s="126">
        <v>135.59</v>
      </c>
      <c r="AH2660" s="77">
        <f>IF(AND(M2660&lt;Variables!$G$6,M2660&gt;Variables!$G$5),0,1)</f>
        <v>1</v>
      </c>
      <c r="AI2660" s="77">
        <f t="shared" si="82"/>
        <v>0</v>
      </c>
      <c r="AJ2660" s="77">
        <f>IF(I2660&gt;Variables!$G$7,0,1)</f>
        <v>1</v>
      </c>
      <c r="AK2660" s="77">
        <f>IF(F2660&gt;Variables!$G$8,0,1)</f>
        <v>1</v>
      </c>
      <c r="AL2660" s="77">
        <f>IF(G2660&gt;Variables!$G$9,0,1)</f>
        <v>1</v>
      </c>
      <c r="AM2660" s="77">
        <f>IF(AND(K2660&gt;Variables!$G$10,K2660&lt;Variables!$G$11),0,1)</f>
        <v>1</v>
      </c>
      <c r="AN2660" s="77">
        <f>IF(H2660&lt;Variables!$G$13,1,0)</f>
        <v>0</v>
      </c>
      <c r="AO2660" s="77">
        <f>IF(R2660&lt;Variables!$G$12,0,1)</f>
        <v>0</v>
      </c>
      <c r="AP2660" s="78">
        <f t="shared" si="83"/>
        <v>1</v>
      </c>
      <c r="AQ2660" s="77">
        <f>IF(V2660&lt;Variables!$G$15,1,0)</f>
        <v>1</v>
      </c>
      <c r="AR2660" s="126">
        <v>1</v>
      </c>
      <c r="AS2660" s="126">
        <v>0</v>
      </c>
      <c r="AT2660" s="126">
        <v>0</v>
      </c>
      <c r="AU2660" s="126">
        <v>0</v>
      </c>
      <c r="BA2660" s="126">
        <v>0.91</v>
      </c>
    </row>
    <row r="2661" spans="3:53" ht="14.5" x14ac:dyDescent="0.35">
      <c r="C2661" s="126" t="s">
        <v>386</v>
      </c>
      <c r="D2661" s="126" t="s">
        <v>342</v>
      </c>
      <c r="E2661" s="126">
        <v>7.18</v>
      </c>
      <c r="F2661" s="126">
        <v>46.36</v>
      </c>
      <c r="G2661" s="126">
        <v>-3.92</v>
      </c>
      <c r="H2661" s="126">
        <v>43.4</v>
      </c>
      <c r="I2661" s="126">
        <v>-65.543999999999997</v>
      </c>
      <c r="J2661" s="126" t="s">
        <v>75</v>
      </c>
      <c r="K2661" s="126">
        <v>62.05</v>
      </c>
      <c r="L2661" s="126">
        <v>6.9872949999999996</v>
      </c>
      <c r="M2661" s="126">
        <v>1.612999021795976</v>
      </c>
      <c r="N2661" s="126">
        <v>6.8002779999999996</v>
      </c>
      <c r="O2661" s="126">
        <v>4.4074962817696584</v>
      </c>
      <c r="P2661" s="126">
        <v>62740000</v>
      </c>
      <c r="Q2661" s="126">
        <v>3560000</v>
      </c>
      <c r="R2661" s="126">
        <v>17.62</v>
      </c>
      <c r="S2661" s="126">
        <v>34.405999999999992</v>
      </c>
      <c r="T2661" s="126">
        <v>6.7969999999999997</v>
      </c>
      <c r="U2661" s="126">
        <v>18.5124</v>
      </c>
      <c r="V2661" s="126">
        <v>2.3937670142751961</v>
      </c>
      <c r="AC2661" s="126">
        <v>7.18</v>
      </c>
      <c r="AD2661" s="126">
        <v>6</v>
      </c>
      <c r="AH2661" s="77">
        <f>IF(AND(M2661&lt;Variables!$G$6,M2661&gt;Variables!$G$5),0,1)</f>
        <v>1</v>
      </c>
      <c r="AI2661" s="77">
        <f t="shared" si="82"/>
        <v>0</v>
      </c>
      <c r="AJ2661" s="77">
        <f>IF(I2661&gt;Variables!$G$7,0,1)</f>
        <v>1</v>
      </c>
      <c r="AK2661" s="77">
        <f>IF(F2661&gt;Variables!$G$8,0,1)</f>
        <v>0</v>
      </c>
      <c r="AL2661" s="77">
        <f>IF(G2661&gt;Variables!$G$9,0,1)</f>
        <v>1</v>
      </c>
      <c r="AM2661" s="77">
        <f>IF(AND(K2661&gt;Variables!$G$10,K2661&lt;Variables!$G$11),0,1)</f>
        <v>0</v>
      </c>
      <c r="AN2661" s="77">
        <f>IF(H2661&lt;Variables!$G$13,1,0)</f>
        <v>1</v>
      </c>
      <c r="AO2661" s="77">
        <f>IF(R2661&lt;Variables!$G$12,0,1)</f>
        <v>1</v>
      </c>
      <c r="AP2661" s="78">
        <f t="shared" si="83"/>
        <v>1</v>
      </c>
      <c r="AQ2661" s="77">
        <f>IF(V2661&lt;Variables!$G$15,1,0)</f>
        <v>1</v>
      </c>
      <c r="AR2661" s="126">
        <v>0</v>
      </c>
      <c r="AS2661" s="126">
        <v>0</v>
      </c>
      <c r="AT2661" s="126">
        <v>1</v>
      </c>
      <c r="AU2661" s="126">
        <v>0</v>
      </c>
      <c r="BA2661" s="126">
        <v>-2.25</v>
      </c>
    </row>
    <row r="2662" spans="3:53" ht="14.5" x14ac:dyDescent="0.35">
      <c r="C2662" s="126" t="s">
        <v>386</v>
      </c>
      <c r="D2662" s="126" t="s">
        <v>194</v>
      </c>
      <c r="E2662" s="126">
        <v>8.4499999999999993</v>
      </c>
      <c r="F2662" s="126">
        <v>35.17</v>
      </c>
      <c r="G2662" s="126">
        <v>-4.71</v>
      </c>
      <c r="H2662" s="126">
        <v>784.63</v>
      </c>
      <c r="I2662" s="126">
        <v>2681.5770000000002</v>
      </c>
      <c r="J2662" s="126" t="s">
        <v>75</v>
      </c>
      <c r="K2662" s="126">
        <v>53.67</v>
      </c>
      <c r="L2662" s="126">
        <v>8.4666599999999992</v>
      </c>
      <c r="M2662" s="126">
        <v>0.16818910881033269</v>
      </c>
      <c r="N2662" s="126">
        <v>8.4150139999999993</v>
      </c>
      <c r="O2662" s="126">
        <v>0.78295769917911939</v>
      </c>
      <c r="P2662" s="126">
        <v>202250000</v>
      </c>
      <c r="Q2662" s="126">
        <v>29450000</v>
      </c>
      <c r="R2662" s="126">
        <v>6.87</v>
      </c>
      <c r="S2662" s="126">
        <v>34.405999999999992</v>
      </c>
      <c r="T2662" s="126">
        <v>6.7969999999999997</v>
      </c>
      <c r="U2662" s="126">
        <v>18.5124</v>
      </c>
      <c r="V2662" s="126">
        <v>2.398865653534215</v>
      </c>
      <c r="AC2662" s="126">
        <v>10.199999999999999</v>
      </c>
      <c r="AD2662" s="126">
        <v>8.3000000000000007</v>
      </c>
      <c r="AH2662" s="77">
        <f>IF(AND(M2662&lt;Variables!$G$6,M2662&gt;Variables!$G$5),0,1)</f>
        <v>1</v>
      </c>
      <c r="AI2662" s="77">
        <f t="shared" si="82"/>
        <v>0</v>
      </c>
      <c r="AJ2662" s="77">
        <f>IF(I2662&gt;Variables!$G$7,0,1)</f>
        <v>0</v>
      </c>
      <c r="AK2662" s="77">
        <f>IF(F2662&gt;Variables!$G$8,0,1)</f>
        <v>0</v>
      </c>
      <c r="AL2662" s="77">
        <f>IF(G2662&gt;Variables!$G$9,0,1)</f>
        <v>1</v>
      </c>
      <c r="AM2662" s="77">
        <f>IF(AND(K2662&gt;Variables!$G$10,K2662&lt;Variables!$G$11),0,1)</f>
        <v>1</v>
      </c>
      <c r="AN2662" s="77">
        <f>IF(H2662&lt;Variables!$G$13,1,0)</f>
        <v>1</v>
      </c>
      <c r="AO2662" s="77">
        <f>IF(R2662&lt;Variables!$G$12,0,1)</f>
        <v>1</v>
      </c>
      <c r="AP2662" s="78">
        <f t="shared" si="83"/>
        <v>1</v>
      </c>
      <c r="AQ2662" s="77">
        <f>IF(V2662&lt;Variables!$G$15,1,0)</f>
        <v>1</v>
      </c>
      <c r="AR2662" s="126">
        <v>1</v>
      </c>
      <c r="AS2662" s="126">
        <v>0</v>
      </c>
      <c r="AT2662" s="126">
        <v>0</v>
      </c>
      <c r="AU2662" s="126">
        <v>0</v>
      </c>
      <c r="BA2662" s="126">
        <v>2</v>
      </c>
    </row>
    <row r="2663" spans="3:53" ht="14.5" x14ac:dyDescent="0.35">
      <c r="C2663" s="126" t="s">
        <v>386</v>
      </c>
      <c r="D2663" s="126" t="s">
        <v>163</v>
      </c>
      <c r="E2663" s="126">
        <v>3.85</v>
      </c>
      <c r="F2663" s="126">
        <v>16.82</v>
      </c>
      <c r="G2663" s="126">
        <v>12.5</v>
      </c>
      <c r="H2663" s="126">
        <v>358.91</v>
      </c>
      <c r="I2663" s="126">
        <v>-75.281000000000006</v>
      </c>
      <c r="J2663" s="126" t="s">
        <v>75</v>
      </c>
      <c r="K2663" s="126">
        <v>33.229999999999997</v>
      </c>
      <c r="L2663" s="126">
        <v>3.9722599999999999</v>
      </c>
      <c r="M2663" s="126">
        <v>-2.574353139019093</v>
      </c>
      <c r="N2663" s="126">
        <v>3.9491299999999989</v>
      </c>
      <c r="O2663" s="126">
        <v>-2.0037324676574149</v>
      </c>
      <c r="P2663" s="126">
        <v>20540000</v>
      </c>
      <c r="Q2663" s="126">
        <v>20560000</v>
      </c>
      <c r="R2663" s="126">
        <v>1</v>
      </c>
      <c r="S2663" s="126">
        <v>34.405999999999992</v>
      </c>
      <c r="T2663" s="126">
        <v>6.7969999999999997</v>
      </c>
      <c r="U2663" s="126">
        <v>18.5124</v>
      </c>
      <c r="V2663" s="126">
        <v>2.1355155282302771</v>
      </c>
      <c r="AC2663" s="126">
        <v>4.09</v>
      </c>
      <c r="AD2663" s="126">
        <v>3.69</v>
      </c>
      <c r="AH2663" s="77">
        <f>IF(AND(M2663&lt;Variables!$G$6,M2663&gt;Variables!$G$5),0,1)</f>
        <v>0</v>
      </c>
      <c r="AI2663" s="77">
        <f t="shared" si="82"/>
        <v>0</v>
      </c>
      <c r="AJ2663" s="77">
        <f>IF(I2663&gt;Variables!$G$7,0,1)</f>
        <v>1</v>
      </c>
      <c r="AK2663" s="77">
        <f>IF(F2663&gt;Variables!$G$8,0,1)</f>
        <v>0</v>
      </c>
      <c r="AL2663" s="77">
        <f>IF(G2663&gt;Variables!$G$9,0,1)</f>
        <v>0</v>
      </c>
      <c r="AM2663" s="77">
        <f>IF(AND(K2663&gt;Variables!$G$10,K2663&lt;Variables!$G$11),0,1)</f>
        <v>1</v>
      </c>
      <c r="AN2663" s="77">
        <f>IF(H2663&lt;Variables!$G$13,1,0)</f>
        <v>1</v>
      </c>
      <c r="AO2663" s="77">
        <f>IF(R2663&lt;Variables!$G$12,0,1)</f>
        <v>0</v>
      </c>
      <c r="AP2663" s="78">
        <f t="shared" si="83"/>
        <v>1</v>
      </c>
      <c r="AQ2663" s="77">
        <f>IF(V2663&lt;Variables!$G$15,1,0)</f>
        <v>1</v>
      </c>
      <c r="AR2663" s="126">
        <v>1</v>
      </c>
      <c r="AS2663" s="126">
        <v>0</v>
      </c>
      <c r="AT2663" s="126">
        <v>0</v>
      </c>
      <c r="AU2663" s="126">
        <v>0</v>
      </c>
      <c r="BA2663" s="126">
        <v>2</v>
      </c>
    </row>
    <row r="2664" spans="3:53" ht="14.5" x14ac:dyDescent="0.35">
      <c r="C2664" s="126" t="s">
        <v>386</v>
      </c>
      <c r="D2664" s="126" t="s">
        <v>120</v>
      </c>
      <c r="E2664" s="126">
        <v>13.26</v>
      </c>
      <c r="F2664" s="126">
        <v>15.61</v>
      </c>
      <c r="G2664" s="126">
        <v>9.73</v>
      </c>
      <c r="H2664" s="126">
        <v>6950</v>
      </c>
      <c r="I2664" s="126">
        <v>-50.906999999999996</v>
      </c>
      <c r="J2664" s="126" t="s">
        <v>75</v>
      </c>
      <c r="K2664" s="126">
        <v>67.989999999999995</v>
      </c>
      <c r="L2664" s="126">
        <v>12.98456</v>
      </c>
      <c r="M2664" s="126">
        <v>1.5344378246163251</v>
      </c>
      <c r="N2664" s="126">
        <v>12.871834</v>
      </c>
      <c r="O2664" s="126">
        <v>2.4236328715861308</v>
      </c>
      <c r="P2664" s="126">
        <v>137951000</v>
      </c>
      <c r="Q2664" s="126">
        <v>30149000</v>
      </c>
      <c r="R2664" s="126">
        <v>4.58</v>
      </c>
      <c r="S2664" s="126">
        <v>34.405999999999992</v>
      </c>
      <c r="T2664" s="126">
        <v>6.7969999999999997</v>
      </c>
      <c r="U2664" s="126">
        <v>18.5124</v>
      </c>
      <c r="V2664" s="126">
        <v>2.4337591152494951</v>
      </c>
      <c r="AC2664" s="126">
        <v>13.96</v>
      </c>
      <c r="AD2664" s="126">
        <v>12.88</v>
      </c>
      <c r="AH2664" s="77">
        <f>IF(AND(M2664&lt;Variables!$G$6,M2664&gt;Variables!$G$5),0,1)</f>
        <v>1</v>
      </c>
      <c r="AI2664" s="77">
        <f t="shared" si="82"/>
        <v>0</v>
      </c>
      <c r="AJ2664" s="77">
        <f>IF(I2664&gt;Variables!$G$7,0,1)</f>
        <v>1</v>
      </c>
      <c r="AK2664" s="77">
        <f>IF(F2664&gt;Variables!$G$8,0,1)</f>
        <v>0</v>
      </c>
      <c r="AL2664" s="77">
        <f>IF(G2664&gt;Variables!$G$9,0,1)</f>
        <v>1</v>
      </c>
      <c r="AM2664" s="77">
        <f>IF(AND(K2664&gt;Variables!$G$10,K2664&lt;Variables!$G$11),0,1)</f>
        <v>0</v>
      </c>
      <c r="AN2664" s="77">
        <f>IF(H2664&lt;Variables!$G$13,1,0)</f>
        <v>0</v>
      </c>
      <c r="AO2664" s="77">
        <f>IF(R2664&lt;Variables!$G$12,0,1)</f>
        <v>1</v>
      </c>
      <c r="AP2664" s="78">
        <f t="shared" si="83"/>
        <v>1</v>
      </c>
      <c r="AQ2664" s="77">
        <f>IF(V2664&lt;Variables!$G$15,1,0)</f>
        <v>1</v>
      </c>
      <c r="AR2664" s="126">
        <v>1</v>
      </c>
      <c r="AS2664" s="126">
        <v>0</v>
      </c>
      <c r="AT2664" s="126">
        <v>0</v>
      </c>
      <c r="AU2664" s="126">
        <v>0</v>
      </c>
      <c r="BA2664" s="126">
        <v>2</v>
      </c>
    </row>
    <row r="2665" spans="3:53" ht="14.5" x14ac:dyDescent="0.35">
      <c r="C2665" s="126" t="s">
        <v>386</v>
      </c>
      <c r="D2665" s="126" t="s">
        <v>183</v>
      </c>
      <c r="E2665" s="126">
        <v>41.5</v>
      </c>
      <c r="F2665" s="126">
        <v>13.65</v>
      </c>
      <c r="G2665" s="126">
        <v>11.45</v>
      </c>
      <c r="H2665" s="126">
        <v>5850</v>
      </c>
      <c r="I2665" s="126">
        <v>1449.8689999999999</v>
      </c>
      <c r="J2665" s="126" t="s">
        <v>75</v>
      </c>
      <c r="K2665" s="126">
        <v>71.98</v>
      </c>
      <c r="L2665" s="126">
        <v>40.946865000000003</v>
      </c>
      <c r="M2665" s="126">
        <v>1.0577977092996009</v>
      </c>
      <c r="N2665" s="126">
        <v>40.261896</v>
      </c>
      <c r="O2665" s="126">
        <v>2.7770773636691191</v>
      </c>
      <c r="P2665" s="126">
        <v>1275000</v>
      </c>
      <c r="Q2665" s="126">
        <v>2201000</v>
      </c>
      <c r="R2665" s="126">
        <v>0.57999999999999996</v>
      </c>
      <c r="S2665" s="126">
        <v>34.405999999999992</v>
      </c>
      <c r="T2665" s="126">
        <v>6.7969999999999997</v>
      </c>
      <c r="U2665" s="126">
        <v>18.5124</v>
      </c>
      <c r="V2665" s="126">
        <v>2.50006292269584</v>
      </c>
      <c r="AC2665" s="126">
        <v>42.89</v>
      </c>
      <c r="AD2665" s="126">
        <v>40.700000000000003</v>
      </c>
      <c r="AH2665" s="77">
        <f>IF(AND(M2665&lt;Variables!$G$6,M2665&gt;Variables!$G$5),0,1)</f>
        <v>1</v>
      </c>
      <c r="AI2665" s="77">
        <f t="shared" si="82"/>
        <v>0</v>
      </c>
      <c r="AJ2665" s="77">
        <f>IF(I2665&gt;Variables!$G$7,0,1)</f>
        <v>0</v>
      </c>
      <c r="AK2665" s="77">
        <f>IF(F2665&gt;Variables!$G$8,0,1)</f>
        <v>0</v>
      </c>
      <c r="AL2665" s="77">
        <f>IF(G2665&gt;Variables!$G$9,0,1)</f>
        <v>0</v>
      </c>
      <c r="AM2665" s="77">
        <f>IF(AND(K2665&gt;Variables!$G$10,K2665&lt;Variables!$G$11),0,1)</f>
        <v>1</v>
      </c>
      <c r="AN2665" s="77">
        <f>IF(H2665&lt;Variables!$G$13,1,0)</f>
        <v>0</v>
      </c>
      <c r="AO2665" s="77">
        <f>IF(R2665&lt;Variables!$G$12,0,1)</f>
        <v>0</v>
      </c>
      <c r="AP2665" s="78">
        <f t="shared" si="83"/>
        <v>1</v>
      </c>
      <c r="AQ2665" s="77">
        <f>IF(V2665&lt;Variables!$G$15,1,0)</f>
        <v>1</v>
      </c>
      <c r="AR2665" s="126">
        <v>0</v>
      </c>
      <c r="AS2665" s="126">
        <v>0</v>
      </c>
      <c r="AT2665" s="126">
        <v>1</v>
      </c>
      <c r="AU2665" s="126">
        <v>0</v>
      </c>
      <c r="BA2665" s="126">
        <v>-1.59</v>
      </c>
    </row>
    <row r="2666" spans="3:53" ht="14.5" x14ac:dyDescent="0.35">
      <c r="C2666" s="126" t="s">
        <v>386</v>
      </c>
      <c r="D2666" s="126" t="s">
        <v>277</v>
      </c>
      <c r="E2666" s="126">
        <v>22.98</v>
      </c>
      <c r="F2666" s="126">
        <v>8.07</v>
      </c>
      <c r="G2666" s="126">
        <v>4.0999999999999996</v>
      </c>
      <c r="H2666" s="126">
        <v>2160</v>
      </c>
      <c r="I2666" s="126">
        <v>-2.633</v>
      </c>
      <c r="J2666" s="126" t="s">
        <v>75</v>
      </c>
      <c r="K2666" s="126">
        <v>50.14</v>
      </c>
      <c r="L2666" s="126">
        <v>22.986947058823532</v>
      </c>
      <c r="M2666" s="126">
        <v>4.1558111879857217E-2</v>
      </c>
      <c r="N2666" s="126">
        <v>23.01455744680851</v>
      </c>
      <c r="O2666" s="126">
        <v>-7.8460977797394679E-2</v>
      </c>
      <c r="P2666" s="126">
        <v>1220000</v>
      </c>
      <c r="Q2666" s="126">
        <v>2482000</v>
      </c>
      <c r="R2666" s="126">
        <v>0.49</v>
      </c>
      <c r="S2666" s="126">
        <v>34.405999999999992</v>
      </c>
      <c r="T2666" s="126">
        <v>6.7969999999999997</v>
      </c>
      <c r="U2666" s="126">
        <v>18.5124</v>
      </c>
      <c r="V2666" s="126">
        <v>2.3673530863153291</v>
      </c>
      <c r="AC2666" s="126">
        <v>23.67</v>
      </c>
      <c r="AD2666" s="126">
        <v>22.73</v>
      </c>
      <c r="AH2666" s="77">
        <f>IF(AND(M2666&lt;Variables!$G$6,M2666&gt;Variables!$G$5),0,1)</f>
        <v>1</v>
      </c>
      <c r="AI2666" s="77">
        <f t="shared" si="82"/>
        <v>1</v>
      </c>
      <c r="AJ2666" s="77">
        <f>IF(I2666&gt;Variables!$G$7,0,1)</f>
        <v>1</v>
      </c>
      <c r="AK2666" s="77">
        <f>IF(F2666&gt;Variables!$G$8,0,1)</f>
        <v>1</v>
      </c>
      <c r="AL2666" s="77">
        <f>IF(G2666&gt;Variables!$G$9,0,1)</f>
        <v>1</v>
      </c>
      <c r="AM2666" s="77">
        <f>IF(AND(K2666&gt;Variables!$G$10,K2666&lt;Variables!$G$11),0,1)</f>
        <v>1</v>
      </c>
      <c r="AN2666" s="77">
        <f>IF(H2666&lt;Variables!$G$13,1,0)</f>
        <v>0</v>
      </c>
      <c r="AO2666" s="77">
        <f>IF(R2666&lt;Variables!$G$12,0,1)</f>
        <v>0</v>
      </c>
      <c r="AP2666" s="78">
        <f t="shared" si="83"/>
        <v>1</v>
      </c>
      <c r="AQ2666" s="77">
        <f>IF(V2666&lt;Variables!$G$15,1,0)</f>
        <v>1</v>
      </c>
      <c r="AR2666" s="126">
        <v>0</v>
      </c>
      <c r="AS2666" s="126">
        <v>0</v>
      </c>
      <c r="AT2666" s="126">
        <v>0</v>
      </c>
      <c r="AU2666" s="126">
        <v>1</v>
      </c>
      <c r="BA2666" s="126">
        <v>-0.12</v>
      </c>
    </row>
    <row r="2667" spans="3:53" ht="14.5" x14ac:dyDescent="0.35">
      <c r="C2667" s="126" t="s">
        <v>386</v>
      </c>
      <c r="D2667" s="126" t="s">
        <v>130</v>
      </c>
      <c r="E2667" s="126">
        <v>15.51</v>
      </c>
      <c r="F2667" s="126">
        <v>9.19</v>
      </c>
      <c r="G2667" s="126">
        <v>6.47</v>
      </c>
      <c r="H2667" s="126">
        <v>2590</v>
      </c>
      <c r="I2667" s="126">
        <v>453.95600000000002</v>
      </c>
      <c r="J2667" s="126" t="s">
        <v>75</v>
      </c>
      <c r="K2667" s="126">
        <v>65.38</v>
      </c>
      <c r="L2667" s="126">
        <v>15.41145263157895</v>
      </c>
      <c r="M2667" s="126">
        <v>0.31500838747399018</v>
      </c>
      <c r="N2667" s="126">
        <v>15.377821276595739</v>
      </c>
      <c r="O2667" s="126">
        <v>0.53439770124866881</v>
      </c>
      <c r="P2667" s="126">
        <v>569717</v>
      </c>
      <c r="Q2667" s="126">
        <v>1389000</v>
      </c>
      <c r="R2667" s="126">
        <v>0.41</v>
      </c>
      <c r="S2667" s="126">
        <v>34.405999999999992</v>
      </c>
      <c r="T2667" s="126">
        <v>6.7969999999999997</v>
      </c>
      <c r="U2667" s="126">
        <v>18.5124</v>
      </c>
      <c r="V2667" s="126">
        <v>2.5041547157755542</v>
      </c>
      <c r="AC2667" s="126">
        <v>15.9</v>
      </c>
      <c r="AD2667" s="126">
        <v>15.45</v>
      </c>
      <c r="AH2667" s="77">
        <f>IF(AND(M2667&lt;Variables!$G$6,M2667&gt;Variables!$G$5),0,1)</f>
        <v>1</v>
      </c>
      <c r="AI2667" s="77">
        <f t="shared" si="82"/>
        <v>0</v>
      </c>
      <c r="AJ2667" s="77">
        <f>IF(I2667&gt;Variables!$G$7,0,1)</f>
        <v>0</v>
      </c>
      <c r="AK2667" s="77">
        <f>IF(F2667&gt;Variables!$G$8,0,1)</f>
        <v>0</v>
      </c>
      <c r="AL2667" s="77">
        <f>IF(G2667&gt;Variables!$G$9,0,1)</f>
        <v>1</v>
      </c>
      <c r="AM2667" s="77">
        <f>IF(AND(K2667&gt;Variables!$G$10,K2667&lt;Variables!$G$11),0,1)</f>
        <v>0</v>
      </c>
      <c r="AN2667" s="77">
        <f>IF(H2667&lt;Variables!$G$13,1,0)</f>
        <v>0</v>
      </c>
      <c r="AO2667" s="77">
        <f>IF(R2667&lt;Variables!$G$12,0,1)</f>
        <v>0</v>
      </c>
      <c r="AP2667" s="78">
        <f t="shared" si="83"/>
        <v>1</v>
      </c>
      <c r="AQ2667" s="77">
        <f>IF(V2667&lt;Variables!$G$15,1,0)</f>
        <v>1</v>
      </c>
      <c r="AR2667" s="126">
        <v>0</v>
      </c>
      <c r="AS2667" s="126">
        <v>1</v>
      </c>
      <c r="AT2667" s="126">
        <v>0</v>
      </c>
      <c r="AU2667" s="126">
        <v>0</v>
      </c>
      <c r="BA2667" s="126">
        <v>1.19</v>
      </c>
    </row>
    <row r="2668" spans="3:53" ht="14.5" x14ac:dyDescent="0.35">
      <c r="C2668" s="126" t="s">
        <v>386</v>
      </c>
      <c r="D2668" s="126" t="s">
        <v>372</v>
      </c>
      <c r="E2668" s="126">
        <v>3.27</v>
      </c>
      <c r="F2668" s="126">
        <v>40.25</v>
      </c>
      <c r="G2668" s="126">
        <v>-3.03</v>
      </c>
      <c r="H2668" s="126">
        <v>-99999</v>
      </c>
      <c r="I2668" s="126">
        <v>6.9359999999999999</v>
      </c>
      <c r="J2668" s="126" t="s">
        <v>75</v>
      </c>
      <c r="K2668" s="126">
        <v>-99999</v>
      </c>
      <c r="L2668" s="126">
        <v>3.3650000000000002</v>
      </c>
      <c r="M2668" s="126">
        <v>0</v>
      </c>
      <c r="N2668" s="126">
        <v>3.4033333333333342</v>
      </c>
      <c r="O2668" s="126">
        <v>-1.1263467189030421</v>
      </c>
      <c r="P2668" s="126">
        <v>24623</v>
      </c>
      <c r="Q2668" s="126">
        <v>2017</v>
      </c>
      <c r="R2668" s="126">
        <v>12.21</v>
      </c>
      <c r="S2668" s="126">
        <v>34.405999999999992</v>
      </c>
      <c r="T2668" s="126">
        <v>6.7969999999999997</v>
      </c>
      <c r="U2668" s="126">
        <v>18.5124</v>
      </c>
      <c r="V2668" s="126">
        <v>-99999</v>
      </c>
      <c r="AC2668" s="126">
        <v>3.3</v>
      </c>
      <c r="AD2668" s="126">
        <v>3.1301000000000001</v>
      </c>
      <c r="AH2668" s="77">
        <f>IF(AND(M2668&lt;Variables!$G$6,M2668&gt;Variables!$G$5),0,1)</f>
        <v>1</v>
      </c>
      <c r="AI2668" s="77">
        <f t="shared" si="82"/>
        <v>1</v>
      </c>
      <c r="AJ2668" s="77">
        <f>IF(I2668&gt;Variables!$G$7,0,1)</f>
        <v>1</v>
      </c>
      <c r="AK2668" s="77">
        <f>IF(F2668&gt;Variables!$G$8,0,1)</f>
        <v>0</v>
      </c>
      <c r="AL2668" s="77">
        <f>IF(G2668&gt;Variables!$G$9,0,1)</f>
        <v>1</v>
      </c>
      <c r="AM2668" s="77">
        <f>IF(AND(K2668&gt;Variables!$G$10,K2668&lt;Variables!$G$11),0,1)</f>
        <v>1</v>
      </c>
      <c r="AN2668" s="77">
        <f>IF(H2668&lt;Variables!$G$13,1,0)</f>
        <v>1</v>
      </c>
      <c r="AO2668" s="77">
        <f>IF(R2668&lt;Variables!$G$12,0,1)</f>
        <v>1</v>
      </c>
      <c r="AP2668" s="78">
        <f t="shared" si="83"/>
        <v>1</v>
      </c>
      <c r="AQ2668" s="77">
        <f>IF(V2668&lt;Variables!$G$15,1,0)</f>
        <v>1</v>
      </c>
      <c r="AR2668" s="126">
        <v>0</v>
      </c>
      <c r="AS2668" s="126">
        <v>0</v>
      </c>
      <c r="AT2668" s="126">
        <v>1</v>
      </c>
      <c r="AU2668" s="126">
        <v>0</v>
      </c>
      <c r="BA2668" s="126">
        <v>-2.25</v>
      </c>
    </row>
    <row r="2669" spans="3:53" ht="14.5" x14ac:dyDescent="0.35">
      <c r="C2669" s="126" t="s">
        <v>386</v>
      </c>
      <c r="D2669" s="126" t="s">
        <v>354</v>
      </c>
      <c r="E2669" s="126">
        <v>9.06</v>
      </c>
      <c r="F2669" s="126">
        <v>16.39</v>
      </c>
      <c r="G2669" s="126">
        <v>16.18</v>
      </c>
      <c r="H2669" s="126">
        <v>-99999</v>
      </c>
      <c r="I2669" s="126">
        <v>-62.113</v>
      </c>
      <c r="J2669" s="126" t="s">
        <v>75</v>
      </c>
      <c r="K2669" s="126">
        <v>56.36</v>
      </c>
      <c r="L2669" s="126">
        <v>9.1105499999999999</v>
      </c>
      <c r="M2669" s="126">
        <v>0.99390267327439452</v>
      </c>
      <c r="N2669" s="126">
        <v>9.0579099999999997</v>
      </c>
      <c r="O2669" s="126">
        <v>1.5808282484590881</v>
      </c>
      <c r="P2669" s="126">
        <v>12890</v>
      </c>
      <c r="Q2669" s="126">
        <v>9370</v>
      </c>
      <c r="R2669" s="126">
        <v>1.38</v>
      </c>
      <c r="S2669" s="126">
        <v>34.405999999999992</v>
      </c>
      <c r="T2669" s="126">
        <v>6.7969999999999997</v>
      </c>
      <c r="U2669" s="126">
        <v>18.5124</v>
      </c>
      <c r="V2669" s="126">
        <v>2.3887924442410169</v>
      </c>
      <c r="AC2669" s="126">
        <v>10.32</v>
      </c>
      <c r="AD2669" s="126">
        <v>9.01</v>
      </c>
      <c r="AH2669" s="77">
        <f>IF(AND(M2669&lt;Variables!$G$6,M2669&gt;Variables!$G$5),0,1)</f>
        <v>1</v>
      </c>
      <c r="AI2669" s="77">
        <f t="shared" si="82"/>
        <v>0</v>
      </c>
      <c r="AJ2669" s="77">
        <f>IF(I2669&gt;Variables!$G$7,0,1)</f>
        <v>1</v>
      </c>
      <c r="AK2669" s="77">
        <f>IF(F2669&gt;Variables!$G$8,0,1)</f>
        <v>0</v>
      </c>
      <c r="AL2669" s="77">
        <f>IF(G2669&gt;Variables!$G$9,0,1)</f>
        <v>0</v>
      </c>
      <c r="AM2669" s="77">
        <f>IF(AND(K2669&gt;Variables!$G$10,K2669&lt;Variables!$G$11),0,1)</f>
        <v>1</v>
      </c>
      <c r="AN2669" s="77">
        <f>IF(H2669&lt;Variables!$G$13,1,0)</f>
        <v>1</v>
      </c>
      <c r="AO2669" s="77">
        <f>IF(R2669&lt;Variables!$G$12,0,1)</f>
        <v>0</v>
      </c>
      <c r="AP2669" s="78">
        <f t="shared" si="83"/>
        <v>1</v>
      </c>
      <c r="AQ2669" s="77">
        <f>IF(V2669&lt;Variables!$G$15,1,0)</f>
        <v>1</v>
      </c>
      <c r="AR2669" s="126">
        <v>1</v>
      </c>
      <c r="AS2669" s="126">
        <v>0</v>
      </c>
      <c r="AT2669" s="126">
        <v>0</v>
      </c>
      <c r="AU2669" s="126">
        <v>0</v>
      </c>
      <c r="BA2669" s="126">
        <v>2</v>
      </c>
    </row>
    <row r="2670" spans="3:53" ht="14.5" x14ac:dyDescent="0.35">
      <c r="C2670" s="126" t="s">
        <v>386</v>
      </c>
      <c r="D2670" s="126" t="s">
        <v>346</v>
      </c>
      <c r="E2670" s="126">
        <v>57.89</v>
      </c>
      <c r="F2670" s="126">
        <v>49.46</v>
      </c>
      <c r="G2670" s="126">
        <v>0.03</v>
      </c>
      <c r="H2670" s="126">
        <v>1470</v>
      </c>
      <c r="I2670" s="126">
        <v>113.602</v>
      </c>
      <c r="J2670" s="126" t="s">
        <v>74</v>
      </c>
      <c r="K2670" s="126">
        <v>40.950000000000003</v>
      </c>
      <c r="L2670" s="126">
        <v>57.74354000000001</v>
      </c>
      <c r="M2670" s="126">
        <v>-4.9425442222639393E-2</v>
      </c>
      <c r="N2670" s="126">
        <v>57.738125999999987</v>
      </c>
      <c r="O2670" s="126">
        <v>-4.0053257010784618E-2</v>
      </c>
      <c r="P2670" s="126">
        <v>4086000</v>
      </c>
      <c r="Q2670" s="126">
        <v>255123</v>
      </c>
      <c r="R2670" s="126">
        <v>16.02</v>
      </c>
      <c r="S2670" s="126">
        <v>34.405999999999992</v>
      </c>
      <c r="T2670" s="126">
        <v>6.7969999999999997</v>
      </c>
      <c r="U2670" s="126">
        <v>18.5124</v>
      </c>
      <c r="V2670" s="126">
        <v>2.27323525836968</v>
      </c>
      <c r="AC2670" s="126">
        <v>57.79</v>
      </c>
      <c r="AD2670" s="126">
        <v>57.57</v>
      </c>
      <c r="AH2670" s="77">
        <f>IF(AND(M2670&lt;Variables!$G$6,M2670&gt;Variables!$G$5),0,1)</f>
        <v>1</v>
      </c>
      <c r="AI2670" s="77">
        <f t="shared" si="82"/>
        <v>0</v>
      </c>
      <c r="AJ2670" s="77">
        <f>IF(I2670&gt;Variables!$G$7,0,1)</f>
        <v>0</v>
      </c>
      <c r="AK2670" s="77">
        <f>IF(F2670&gt;Variables!$G$8,0,1)</f>
        <v>0</v>
      </c>
      <c r="AL2670" s="77">
        <f>IF(G2670&gt;Variables!$G$9,0,1)</f>
        <v>1</v>
      </c>
      <c r="AM2670" s="77">
        <f>IF(AND(K2670&gt;Variables!$G$10,K2670&lt;Variables!$G$11),0,1)</f>
        <v>1</v>
      </c>
      <c r="AN2670" s="77">
        <f>IF(H2670&lt;Variables!$G$13,1,0)</f>
        <v>1</v>
      </c>
      <c r="AO2670" s="77">
        <f>IF(R2670&lt;Variables!$G$12,0,1)</f>
        <v>1</v>
      </c>
      <c r="AP2670" s="78">
        <f t="shared" si="83"/>
        <v>0</v>
      </c>
      <c r="AQ2670" s="77">
        <f>IF(V2670&lt;Variables!$G$15,1,0)</f>
        <v>1</v>
      </c>
      <c r="AR2670" s="126">
        <v>0</v>
      </c>
      <c r="AS2670" s="126">
        <v>1</v>
      </c>
      <c r="AT2670" s="126">
        <v>0</v>
      </c>
      <c r="AU2670" s="126">
        <v>0</v>
      </c>
      <c r="BA2670" s="126">
        <v>-0.19</v>
      </c>
    </row>
    <row r="2671" spans="3:53" ht="14.5" x14ac:dyDescent="0.35">
      <c r="C2671" s="126" t="s">
        <v>386</v>
      </c>
      <c r="D2671" s="126" t="s">
        <v>153</v>
      </c>
      <c r="E2671" s="126">
        <v>7.52</v>
      </c>
      <c r="F2671" s="126">
        <v>6.6</v>
      </c>
      <c r="G2671" s="126">
        <v>4.9000000000000004</v>
      </c>
      <c r="H2671" s="126">
        <v>-99999</v>
      </c>
      <c r="I2671" s="126">
        <v>400.113</v>
      </c>
      <c r="J2671" s="126" t="s">
        <v>75</v>
      </c>
      <c r="K2671" s="126">
        <v>49.86</v>
      </c>
      <c r="L2671" s="126">
        <v>7.496666666666667</v>
      </c>
      <c r="M2671" s="126">
        <v>-8.8928412627836642E-2</v>
      </c>
      <c r="N2671" s="126">
        <v>7.4849999999999994</v>
      </c>
      <c r="O2671" s="126">
        <v>6.6800267201079247E-2</v>
      </c>
      <c r="P2671" s="126">
        <v>28307</v>
      </c>
      <c r="Q2671" s="126">
        <v>86571</v>
      </c>
      <c r="R2671" s="126">
        <v>0.33</v>
      </c>
      <c r="S2671" s="126">
        <v>34.405999999999992</v>
      </c>
      <c r="T2671" s="126">
        <v>6.7969999999999997</v>
      </c>
      <c r="U2671" s="126">
        <v>18.5124</v>
      </c>
      <c r="V2671" s="126">
        <v>2.3678257831925298</v>
      </c>
      <c r="AC2671" s="126">
        <v>7.66</v>
      </c>
      <c r="AD2671" s="126">
        <v>7.48</v>
      </c>
      <c r="AH2671" s="77">
        <f>IF(AND(M2671&lt;Variables!$G$6,M2671&gt;Variables!$G$5),0,1)</f>
        <v>1</v>
      </c>
      <c r="AI2671" s="77">
        <f t="shared" si="82"/>
        <v>0</v>
      </c>
      <c r="AJ2671" s="77">
        <f>IF(I2671&gt;Variables!$G$7,0,1)</f>
        <v>0</v>
      </c>
      <c r="AK2671" s="77">
        <f>IF(F2671&gt;Variables!$G$8,0,1)</f>
        <v>1</v>
      </c>
      <c r="AL2671" s="77">
        <f>IF(G2671&gt;Variables!$G$9,0,1)</f>
        <v>1</v>
      </c>
      <c r="AM2671" s="77">
        <f>IF(AND(K2671&gt;Variables!$G$10,K2671&lt;Variables!$G$11),0,1)</f>
        <v>1</v>
      </c>
      <c r="AN2671" s="77">
        <f>IF(H2671&lt;Variables!$G$13,1,0)</f>
        <v>1</v>
      </c>
      <c r="AO2671" s="77">
        <f>IF(R2671&lt;Variables!$G$12,0,1)</f>
        <v>0</v>
      </c>
      <c r="AP2671" s="78">
        <f t="shared" si="83"/>
        <v>1</v>
      </c>
      <c r="AQ2671" s="77">
        <f>IF(V2671&lt;Variables!$G$15,1,0)</f>
        <v>1</v>
      </c>
      <c r="AR2671" s="126">
        <v>0</v>
      </c>
      <c r="AS2671" s="126">
        <v>0</v>
      </c>
      <c r="AT2671" s="126">
        <v>0</v>
      </c>
      <c r="AU2671" s="126">
        <v>0</v>
      </c>
      <c r="BA2671" s="126">
        <v>0</v>
      </c>
    </row>
    <row r="2672" spans="3:53" ht="14.5" x14ac:dyDescent="0.35">
      <c r="C2672" s="126" t="s">
        <v>386</v>
      </c>
      <c r="D2672" s="126" t="s">
        <v>189</v>
      </c>
      <c r="E2672" s="126">
        <v>31.22</v>
      </c>
      <c r="F2672" s="126">
        <v>6.9</v>
      </c>
      <c r="G2672" s="126">
        <v>6.07</v>
      </c>
      <c r="H2672" s="126">
        <v>-99999</v>
      </c>
      <c r="I2672" s="126">
        <v>-99999</v>
      </c>
      <c r="J2672" s="126" t="s">
        <v>75</v>
      </c>
      <c r="K2672" s="126">
        <v>40.03</v>
      </c>
      <c r="L2672" s="126">
        <v>31.335259999999991</v>
      </c>
      <c r="M2672" s="126">
        <v>-0.68695775940583736</v>
      </c>
      <c r="N2672" s="126">
        <v>31.912835555555549</v>
      </c>
      <c r="O2672" s="126">
        <v>-2.484378281507897</v>
      </c>
      <c r="P2672" s="126">
        <v>677858</v>
      </c>
      <c r="Q2672" s="126">
        <v>2252000</v>
      </c>
      <c r="R2672" s="126">
        <v>0.3</v>
      </c>
      <c r="S2672" s="126">
        <v>34.405999999999992</v>
      </c>
      <c r="T2672" s="126">
        <v>6.7969999999999997</v>
      </c>
      <c r="U2672" s="126">
        <v>18.5124</v>
      </c>
      <c r="V2672" s="126">
        <v>2.261791879673186</v>
      </c>
      <c r="AC2672" s="126">
        <v>31.6</v>
      </c>
      <c r="AD2672" s="126">
        <v>29.51</v>
      </c>
      <c r="AH2672" s="77">
        <f>IF(AND(M2672&lt;Variables!$G$6,M2672&gt;Variables!$G$5),0,1)</f>
        <v>1</v>
      </c>
      <c r="AI2672" s="77">
        <f t="shared" si="82"/>
        <v>1</v>
      </c>
      <c r="AJ2672" s="77">
        <f>IF(I2672&gt;Variables!$G$7,0,1)</f>
        <v>1</v>
      </c>
      <c r="AK2672" s="77">
        <f>IF(F2672&gt;Variables!$G$8,0,1)</f>
        <v>1</v>
      </c>
      <c r="AL2672" s="77">
        <f>IF(G2672&gt;Variables!$G$9,0,1)</f>
        <v>1</v>
      </c>
      <c r="AM2672" s="77">
        <f>IF(AND(K2672&gt;Variables!$G$10,K2672&lt;Variables!$G$11),0,1)</f>
        <v>1</v>
      </c>
      <c r="AN2672" s="77">
        <f>IF(H2672&lt;Variables!$G$13,1,0)</f>
        <v>1</v>
      </c>
      <c r="AO2672" s="77">
        <f>IF(R2672&lt;Variables!$G$12,0,1)</f>
        <v>0</v>
      </c>
      <c r="AP2672" s="78">
        <f t="shared" si="83"/>
        <v>1</v>
      </c>
      <c r="AQ2672" s="77">
        <f>IF(V2672&lt;Variables!$G$15,1,0)</f>
        <v>1</v>
      </c>
      <c r="AR2672" s="126">
        <v>0</v>
      </c>
      <c r="AS2672" s="126">
        <v>0</v>
      </c>
      <c r="AT2672" s="126">
        <v>1</v>
      </c>
      <c r="AU2672" s="126">
        <v>0</v>
      </c>
      <c r="BA2672" s="126">
        <v>-2.3199999999999998</v>
      </c>
    </row>
    <row r="2673" spans="3:53" ht="14.5" x14ac:dyDescent="0.35">
      <c r="C2673" s="126" t="s">
        <v>386</v>
      </c>
      <c r="D2673" s="126" t="s">
        <v>201</v>
      </c>
      <c r="E2673" s="126">
        <v>41.78</v>
      </c>
      <c r="F2673" s="126">
        <v>10.96</v>
      </c>
      <c r="G2673" s="126">
        <v>5.67</v>
      </c>
      <c r="H2673" s="126">
        <v>-99999</v>
      </c>
      <c r="I2673" s="126">
        <v>377.517</v>
      </c>
      <c r="J2673" s="126" t="s">
        <v>75</v>
      </c>
      <c r="K2673" s="126">
        <v>60.64</v>
      </c>
      <c r="L2673" s="126">
        <v>41.500564999999987</v>
      </c>
      <c r="M2673" s="126">
        <v>0.3752599512801984</v>
      </c>
      <c r="N2673" s="126">
        <v>40.814220408163273</v>
      </c>
      <c r="O2673" s="126">
        <v>2.0632014611953831</v>
      </c>
      <c r="P2673" s="126">
        <v>651273</v>
      </c>
      <c r="Q2673" s="126">
        <v>2251000</v>
      </c>
      <c r="R2673" s="126">
        <v>0.28999999999999998</v>
      </c>
      <c r="S2673" s="126">
        <v>34.405999999999992</v>
      </c>
      <c r="T2673" s="126">
        <v>6.7969999999999997</v>
      </c>
      <c r="U2673" s="126">
        <v>18.5124</v>
      </c>
      <c r="V2673" s="126">
        <v>2.455942533400592</v>
      </c>
      <c r="AC2673" s="126">
        <v>41.744999999999997</v>
      </c>
      <c r="AD2673" s="126">
        <v>35.82</v>
      </c>
      <c r="AH2673" s="77">
        <f>IF(AND(M2673&lt;Variables!$G$6,M2673&gt;Variables!$G$5),0,1)</f>
        <v>1</v>
      </c>
      <c r="AI2673" s="77">
        <f t="shared" si="82"/>
        <v>0</v>
      </c>
      <c r="AJ2673" s="77">
        <f>IF(I2673&gt;Variables!$G$7,0,1)</f>
        <v>0</v>
      </c>
      <c r="AK2673" s="77">
        <f>IF(F2673&gt;Variables!$G$8,0,1)</f>
        <v>0</v>
      </c>
      <c r="AL2673" s="77">
        <f>IF(G2673&gt;Variables!$G$9,0,1)</f>
        <v>1</v>
      </c>
      <c r="AM2673" s="77">
        <f>IF(AND(K2673&gt;Variables!$G$10,K2673&lt;Variables!$G$11),0,1)</f>
        <v>1</v>
      </c>
      <c r="AN2673" s="77">
        <f>IF(H2673&lt;Variables!$G$13,1,0)</f>
        <v>1</v>
      </c>
      <c r="AO2673" s="77">
        <f>IF(R2673&lt;Variables!$G$12,0,1)</f>
        <v>0</v>
      </c>
      <c r="AP2673" s="78">
        <f t="shared" si="83"/>
        <v>1</v>
      </c>
      <c r="AQ2673" s="77">
        <f>IF(V2673&lt;Variables!$G$15,1,0)</f>
        <v>1</v>
      </c>
      <c r="AR2673" s="126">
        <v>0</v>
      </c>
      <c r="AS2673" s="126">
        <v>0</v>
      </c>
      <c r="AT2673" s="126">
        <v>1</v>
      </c>
      <c r="AU2673" s="126">
        <v>0</v>
      </c>
      <c r="BA2673" s="126">
        <v>-2.25</v>
      </c>
    </row>
    <row r="2674" spans="3:53" ht="14.5" x14ac:dyDescent="0.35">
      <c r="C2674" s="126" t="s">
        <v>386</v>
      </c>
      <c r="D2674" s="126" t="s">
        <v>348</v>
      </c>
      <c r="E2674" s="126">
        <v>15.48</v>
      </c>
      <c r="F2674" s="126">
        <v>10.49</v>
      </c>
      <c r="G2674" s="126">
        <v>7.01</v>
      </c>
      <c r="H2674" s="126">
        <v>2660</v>
      </c>
      <c r="I2674" s="126">
        <v>-26.344000000000001</v>
      </c>
      <c r="J2674" s="126" t="s">
        <v>74</v>
      </c>
      <c r="K2674" s="126">
        <v>62.92</v>
      </c>
      <c r="L2674" s="126">
        <v>15.282909999999999</v>
      </c>
      <c r="M2674" s="126">
        <v>0.89701503182309672</v>
      </c>
      <c r="N2674" s="126">
        <v>15.15715</v>
      </c>
      <c r="O2674" s="126">
        <v>1.7341650640127191</v>
      </c>
      <c r="P2674" s="126">
        <v>3501000</v>
      </c>
      <c r="Q2674" s="126">
        <v>2896000</v>
      </c>
      <c r="R2674" s="126">
        <v>1.21</v>
      </c>
      <c r="S2674" s="126">
        <v>34.405999999999992</v>
      </c>
      <c r="T2674" s="126">
        <v>6.7969999999999997</v>
      </c>
      <c r="U2674" s="126">
        <v>18.5124</v>
      </c>
      <c r="V2674" s="126">
        <v>2.4440585231707859</v>
      </c>
      <c r="AC2674" s="126">
        <v>15.65</v>
      </c>
      <c r="AD2674" s="126">
        <v>14.55</v>
      </c>
      <c r="AH2674" s="77">
        <f>IF(AND(M2674&lt;Variables!$G$6,M2674&gt;Variables!$G$5),0,1)</f>
        <v>1</v>
      </c>
      <c r="AI2674" s="77">
        <f t="shared" si="82"/>
        <v>0</v>
      </c>
      <c r="AJ2674" s="77">
        <f>IF(I2674&gt;Variables!$G$7,0,1)</f>
        <v>1</v>
      </c>
      <c r="AK2674" s="77">
        <f>IF(F2674&gt;Variables!$G$8,0,1)</f>
        <v>0</v>
      </c>
      <c r="AL2674" s="77">
        <f>IF(G2674&gt;Variables!$G$9,0,1)</f>
        <v>1</v>
      </c>
      <c r="AM2674" s="77">
        <f>IF(AND(K2674&gt;Variables!$G$10,K2674&lt;Variables!$G$11),0,1)</f>
        <v>0</v>
      </c>
      <c r="AN2674" s="77">
        <f>IF(H2674&lt;Variables!$G$13,1,0)</f>
        <v>0</v>
      </c>
      <c r="AO2674" s="77">
        <f>IF(R2674&lt;Variables!$G$12,0,1)</f>
        <v>0</v>
      </c>
      <c r="AP2674" s="78">
        <f t="shared" si="83"/>
        <v>0</v>
      </c>
      <c r="AQ2674" s="77">
        <f>IF(V2674&lt;Variables!$G$15,1,0)</f>
        <v>1</v>
      </c>
      <c r="AR2674" s="126">
        <v>0</v>
      </c>
      <c r="AS2674" s="126">
        <v>0</v>
      </c>
      <c r="AT2674" s="126">
        <v>0</v>
      </c>
      <c r="AU2674" s="126">
        <v>1</v>
      </c>
      <c r="BA2674" s="126">
        <v>-1.22</v>
      </c>
    </row>
    <row r="2675" spans="3:53" ht="14.5" x14ac:dyDescent="0.35">
      <c r="C2675" s="126" t="s">
        <v>386</v>
      </c>
      <c r="D2675" s="126" t="s">
        <v>385</v>
      </c>
      <c r="E2675" s="126">
        <v>2.99</v>
      </c>
      <c r="F2675" s="126">
        <v>12.07</v>
      </c>
      <c r="G2675" s="126">
        <v>6.47</v>
      </c>
      <c r="H2675" s="126">
        <v>95.2</v>
      </c>
      <c r="I2675" s="126">
        <v>-55.542999999999999</v>
      </c>
      <c r="J2675" s="126" t="s">
        <v>74</v>
      </c>
      <c r="K2675" s="126">
        <v>44.75</v>
      </c>
      <c r="L2675" s="126">
        <v>2.9791650000000001</v>
      </c>
      <c r="M2675" s="126">
        <v>-0.64330105918940705</v>
      </c>
      <c r="N2675" s="126">
        <v>3.0164399999999998</v>
      </c>
      <c r="O2675" s="126">
        <v>-1.8710798159419799</v>
      </c>
      <c r="P2675" s="126">
        <v>5870000</v>
      </c>
      <c r="Q2675" s="126">
        <v>2890000</v>
      </c>
      <c r="R2675" s="126">
        <v>2.0299999999999998</v>
      </c>
      <c r="S2675" s="126">
        <v>34.405999999999992</v>
      </c>
      <c r="T2675" s="126">
        <v>6.7969999999999997</v>
      </c>
      <c r="U2675" s="126">
        <v>18.5124</v>
      </c>
      <c r="V2675" s="126">
        <v>2.3195820968794938</v>
      </c>
      <c r="AC2675" s="126">
        <v>3.4489999999999998</v>
      </c>
      <c r="AD2675" s="126">
        <v>2.915</v>
      </c>
      <c r="AH2675" s="77">
        <f>IF(AND(M2675&lt;Variables!$G$6,M2675&gt;Variables!$G$5),0,1)</f>
        <v>1</v>
      </c>
      <c r="AI2675" s="77">
        <f t="shared" si="82"/>
        <v>1</v>
      </c>
      <c r="AJ2675" s="77">
        <f>IF(I2675&gt;Variables!$G$7,0,1)</f>
        <v>1</v>
      </c>
      <c r="AK2675" s="77">
        <f>IF(F2675&gt;Variables!$G$8,0,1)</f>
        <v>0</v>
      </c>
      <c r="AL2675" s="77">
        <f>IF(G2675&gt;Variables!$G$9,0,1)</f>
        <v>1</v>
      </c>
      <c r="AM2675" s="77">
        <f>IF(AND(K2675&gt;Variables!$G$10,K2675&lt;Variables!$G$11),0,1)</f>
        <v>1</v>
      </c>
      <c r="AN2675" s="77">
        <f>IF(H2675&lt;Variables!$G$13,1,0)</f>
        <v>1</v>
      </c>
      <c r="AO2675" s="77">
        <f>IF(R2675&lt;Variables!$G$12,0,1)</f>
        <v>0</v>
      </c>
      <c r="AP2675" s="78">
        <f t="shared" si="83"/>
        <v>0</v>
      </c>
      <c r="AQ2675" s="77">
        <f>IF(V2675&lt;Variables!$G$15,1,0)</f>
        <v>1</v>
      </c>
      <c r="AR2675" s="126">
        <v>0</v>
      </c>
      <c r="AS2675" s="126">
        <v>0</v>
      </c>
      <c r="AT2675" s="126">
        <v>1</v>
      </c>
      <c r="AU2675" s="126">
        <v>0</v>
      </c>
      <c r="BA2675" s="126">
        <v>-2.25</v>
      </c>
    </row>
    <row r="2676" spans="3:53" ht="14.5" x14ac:dyDescent="0.35">
      <c r="C2676" s="126" t="s">
        <v>386</v>
      </c>
      <c r="D2676" s="126" t="s">
        <v>349</v>
      </c>
      <c r="E2676" s="126">
        <v>109.81</v>
      </c>
      <c r="F2676" s="126">
        <v>6.4</v>
      </c>
      <c r="G2676" s="126">
        <v>3.56</v>
      </c>
      <c r="H2676" s="126">
        <v>9080</v>
      </c>
      <c r="I2676" s="126">
        <v>-0.79200000000000004</v>
      </c>
      <c r="J2676" s="126" t="s">
        <v>74</v>
      </c>
      <c r="K2676" s="126">
        <v>42.9</v>
      </c>
      <c r="L2676" s="126">
        <v>109.5015388888889</v>
      </c>
      <c r="M2676" s="126">
        <v>-0.1109928592074106</v>
      </c>
      <c r="N2676" s="126">
        <v>109.87610625000001</v>
      </c>
      <c r="O2676" s="126">
        <v>-0.451514225368705</v>
      </c>
      <c r="P2676" s="126">
        <v>541596</v>
      </c>
      <c r="Q2676" s="126">
        <v>895052</v>
      </c>
      <c r="R2676" s="126">
        <v>0.61</v>
      </c>
      <c r="S2676" s="126">
        <v>34.405999999999992</v>
      </c>
      <c r="T2676" s="126">
        <v>6.7969999999999997</v>
      </c>
      <c r="U2676" s="126">
        <v>18.5124</v>
      </c>
      <c r="V2676" s="126">
        <v>2.2940539279599168</v>
      </c>
      <c r="AC2676" s="126">
        <v>109.55</v>
      </c>
      <c r="AD2676" s="126">
        <v>108.35</v>
      </c>
      <c r="AH2676" s="77">
        <f>IF(AND(M2676&lt;Variables!$G$6,M2676&gt;Variables!$G$5),0,1)</f>
        <v>1</v>
      </c>
      <c r="AI2676" s="77">
        <f t="shared" si="82"/>
        <v>1</v>
      </c>
      <c r="AJ2676" s="77">
        <f>IF(I2676&gt;Variables!$G$7,0,1)</f>
        <v>1</v>
      </c>
      <c r="AK2676" s="77">
        <f>IF(F2676&gt;Variables!$G$8,0,1)</f>
        <v>1</v>
      </c>
      <c r="AL2676" s="77">
        <f>IF(G2676&gt;Variables!$G$9,0,1)</f>
        <v>1</v>
      </c>
      <c r="AM2676" s="77">
        <f>IF(AND(K2676&gt;Variables!$G$10,K2676&lt;Variables!$G$11),0,1)</f>
        <v>1</v>
      </c>
      <c r="AN2676" s="77">
        <f>IF(H2676&lt;Variables!$G$13,1,0)</f>
        <v>0</v>
      </c>
      <c r="AO2676" s="77">
        <f>IF(R2676&lt;Variables!$G$12,0,1)</f>
        <v>0</v>
      </c>
      <c r="AP2676" s="78">
        <f t="shared" si="83"/>
        <v>0</v>
      </c>
      <c r="AQ2676" s="77">
        <f>IF(V2676&lt;Variables!$G$15,1,0)</f>
        <v>1</v>
      </c>
      <c r="AR2676" s="126">
        <v>0</v>
      </c>
      <c r="AS2676" s="126">
        <v>0</v>
      </c>
      <c r="AT2676" s="126">
        <v>0</v>
      </c>
      <c r="AU2676" s="126">
        <v>1</v>
      </c>
      <c r="BA2676" s="126">
        <v>-0.99</v>
      </c>
    </row>
    <row r="2677" spans="3:53" ht="14.5" x14ac:dyDescent="0.35">
      <c r="C2677" s="126" t="s">
        <v>386</v>
      </c>
      <c r="D2677" s="126" t="s">
        <v>345</v>
      </c>
      <c r="E2677" s="126">
        <v>60.87</v>
      </c>
      <c r="F2677" s="126">
        <v>82.44</v>
      </c>
      <c r="G2677" s="126">
        <v>0.17</v>
      </c>
      <c r="H2677" s="126">
        <v>621.19000000000005</v>
      </c>
      <c r="I2677" s="126">
        <v>32.325000000000003</v>
      </c>
      <c r="J2677" s="126" t="s">
        <v>74</v>
      </c>
      <c r="K2677" s="126">
        <v>53.82</v>
      </c>
      <c r="L2677" s="126">
        <v>60.696749999999987</v>
      </c>
      <c r="M2677" s="126">
        <v>5.4780527787735657E-2</v>
      </c>
      <c r="N2677" s="126">
        <v>60.697620000000001</v>
      </c>
      <c r="O2677" s="126">
        <v>5.3346407981064659E-2</v>
      </c>
      <c r="P2677" s="126">
        <v>2880000</v>
      </c>
      <c r="Q2677" s="126">
        <v>72250</v>
      </c>
      <c r="R2677" s="126">
        <v>39.86</v>
      </c>
      <c r="S2677" s="126">
        <v>34.405999999999992</v>
      </c>
      <c r="T2677" s="126">
        <v>6.7969999999999997</v>
      </c>
      <c r="U2677" s="126">
        <v>18.5124</v>
      </c>
      <c r="V2677" s="126">
        <v>2.4045465587300798</v>
      </c>
      <c r="AC2677" s="126">
        <v>62.1</v>
      </c>
      <c r="AD2677" s="126">
        <v>60.69</v>
      </c>
      <c r="AH2677" s="77">
        <f>IF(AND(M2677&lt;Variables!$G$6,M2677&gt;Variables!$G$5),0,1)</f>
        <v>1</v>
      </c>
      <c r="AI2677" s="77">
        <f t="shared" si="82"/>
        <v>1</v>
      </c>
      <c r="AJ2677" s="77">
        <f>IF(I2677&gt;Variables!$G$7,0,1)</f>
        <v>1</v>
      </c>
      <c r="AK2677" s="77">
        <f>IF(F2677&gt;Variables!$G$8,0,1)</f>
        <v>0</v>
      </c>
      <c r="AL2677" s="77">
        <f>IF(G2677&gt;Variables!$G$9,0,1)</f>
        <v>1</v>
      </c>
      <c r="AM2677" s="77">
        <f>IF(AND(K2677&gt;Variables!$G$10,K2677&lt;Variables!$G$11),0,1)</f>
        <v>1</v>
      </c>
      <c r="AN2677" s="77">
        <f>IF(H2677&lt;Variables!$G$13,1,0)</f>
        <v>1</v>
      </c>
      <c r="AO2677" s="77">
        <f>IF(R2677&lt;Variables!$G$12,0,1)</f>
        <v>1</v>
      </c>
      <c r="AP2677" s="78">
        <f t="shared" si="83"/>
        <v>0</v>
      </c>
      <c r="AQ2677" s="77">
        <f>IF(V2677&lt;Variables!$G$15,1,0)</f>
        <v>1</v>
      </c>
      <c r="AR2677" s="126">
        <v>1</v>
      </c>
      <c r="AS2677" s="126">
        <v>0</v>
      </c>
      <c r="AT2677" s="126">
        <v>0</v>
      </c>
      <c r="AU2677" s="126">
        <v>0</v>
      </c>
      <c r="BA2677" s="126">
        <v>1.17</v>
      </c>
    </row>
    <row r="2678" spans="3:53" ht="14.5" x14ac:dyDescent="0.35">
      <c r="C2678" s="126" t="s">
        <v>386</v>
      </c>
      <c r="D2678" s="126" t="s">
        <v>343</v>
      </c>
      <c r="E2678" s="126">
        <v>52.07</v>
      </c>
      <c r="F2678" s="126">
        <v>6.21</v>
      </c>
      <c r="G2678" s="126">
        <v>4.22</v>
      </c>
      <c r="H2678" s="126">
        <v>10730</v>
      </c>
      <c r="I2678" s="126">
        <v>97.974999999999994</v>
      </c>
      <c r="J2678" s="126" t="s">
        <v>75</v>
      </c>
      <c r="K2678" s="126">
        <v>47.7</v>
      </c>
      <c r="L2678" s="126">
        <v>51.925340000000013</v>
      </c>
      <c r="M2678" s="126">
        <v>-4.8800835969503562E-2</v>
      </c>
      <c r="N2678" s="126">
        <v>51.926194000000002</v>
      </c>
      <c r="O2678" s="126">
        <v>-5.0444675379065572E-2</v>
      </c>
      <c r="P2678" s="126">
        <v>1851000</v>
      </c>
      <c r="Q2678" s="126">
        <v>1956000</v>
      </c>
      <c r="R2678" s="126">
        <v>0.95</v>
      </c>
      <c r="S2678" s="126">
        <v>34.405999999999992</v>
      </c>
      <c r="T2678" s="126">
        <v>6.7969999999999997</v>
      </c>
      <c r="U2678" s="126">
        <v>18.5124</v>
      </c>
      <c r="V2678" s="126">
        <v>2.3441166670623641</v>
      </c>
      <c r="AC2678" s="126">
        <v>52.3</v>
      </c>
      <c r="AD2678" s="126">
        <v>51.19</v>
      </c>
      <c r="AH2678" s="77">
        <f>IF(AND(M2678&lt;Variables!$G$6,M2678&gt;Variables!$G$5),0,1)</f>
        <v>1</v>
      </c>
      <c r="AI2678" s="77">
        <f t="shared" si="82"/>
        <v>1</v>
      </c>
      <c r="AJ2678" s="77">
        <f>IF(I2678&gt;Variables!$G$7,0,1)</f>
        <v>0</v>
      </c>
      <c r="AK2678" s="77">
        <f>IF(F2678&gt;Variables!$G$8,0,1)</f>
        <v>1</v>
      </c>
      <c r="AL2678" s="77">
        <f>IF(G2678&gt;Variables!$G$9,0,1)</f>
        <v>1</v>
      </c>
      <c r="AM2678" s="77">
        <f>IF(AND(K2678&gt;Variables!$G$10,K2678&lt;Variables!$G$11),0,1)</f>
        <v>1</v>
      </c>
      <c r="AN2678" s="77">
        <f>IF(H2678&lt;Variables!$G$13,1,0)</f>
        <v>0</v>
      </c>
      <c r="AO2678" s="77">
        <f>IF(R2678&lt;Variables!$G$12,0,1)</f>
        <v>0</v>
      </c>
      <c r="AP2678" s="78">
        <f t="shared" si="83"/>
        <v>1</v>
      </c>
      <c r="AQ2678" s="77">
        <f>IF(V2678&lt;Variables!$G$15,1,0)</f>
        <v>1</v>
      </c>
      <c r="AR2678" s="126">
        <v>0</v>
      </c>
      <c r="AS2678" s="126">
        <v>1</v>
      </c>
      <c r="AT2678" s="126">
        <v>0</v>
      </c>
      <c r="AU2678" s="126">
        <v>0</v>
      </c>
      <c r="BA2678" s="126">
        <v>0.03</v>
      </c>
    </row>
    <row r="2679" spans="3:53" ht="14.5" x14ac:dyDescent="0.35">
      <c r="C2679" s="126" t="s">
        <v>386</v>
      </c>
      <c r="D2679" s="126" t="s">
        <v>124</v>
      </c>
      <c r="E2679" s="126">
        <v>6.04</v>
      </c>
      <c r="F2679" s="126">
        <v>6.26</v>
      </c>
      <c r="G2679" s="126">
        <v>4.78</v>
      </c>
      <c r="H2679" s="126">
        <v>2970</v>
      </c>
      <c r="I2679" s="126">
        <v>292.66899999999998</v>
      </c>
      <c r="J2679" s="126" t="s">
        <v>75</v>
      </c>
      <c r="K2679" s="126">
        <v>44.1</v>
      </c>
      <c r="L2679" s="126">
        <v>6.0374222222222222</v>
      </c>
      <c r="M2679" s="126">
        <v>-0.20575374331943919</v>
      </c>
      <c r="N2679" s="126">
        <v>6.0315382978723386</v>
      </c>
      <c r="O2679" s="126">
        <v>-0.10840182967328101</v>
      </c>
      <c r="P2679" s="126">
        <v>824528</v>
      </c>
      <c r="Q2679" s="126">
        <v>2342000</v>
      </c>
      <c r="R2679" s="126">
        <v>0.35</v>
      </c>
      <c r="S2679" s="126">
        <v>34.405999999999992</v>
      </c>
      <c r="T2679" s="126">
        <v>6.7969999999999997</v>
      </c>
      <c r="U2679" s="126">
        <v>18.5124</v>
      </c>
      <c r="V2679" s="126">
        <v>2.307719718143137</v>
      </c>
      <c r="AC2679" s="126">
        <v>6.14</v>
      </c>
      <c r="AD2679" s="126">
        <v>5.98</v>
      </c>
      <c r="AH2679" s="77">
        <f>IF(AND(M2679&lt;Variables!$G$6,M2679&gt;Variables!$G$5),0,1)</f>
        <v>1</v>
      </c>
      <c r="AI2679" s="77">
        <f t="shared" si="82"/>
        <v>0</v>
      </c>
      <c r="AJ2679" s="77">
        <f>IF(I2679&gt;Variables!$G$7,0,1)</f>
        <v>0</v>
      </c>
      <c r="AK2679" s="77">
        <f>IF(F2679&gt;Variables!$G$8,0,1)</f>
        <v>1</v>
      </c>
      <c r="AL2679" s="77">
        <f>IF(G2679&gt;Variables!$G$9,0,1)</f>
        <v>1</v>
      </c>
      <c r="AM2679" s="77">
        <f>IF(AND(K2679&gt;Variables!$G$10,K2679&lt;Variables!$G$11),0,1)</f>
        <v>1</v>
      </c>
      <c r="AN2679" s="77">
        <f>IF(H2679&lt;Variables!$G$13,1,0)</f>
        <v>0</v>
      </c>
      <c r="AO2679" s="77">
        <f>IF(R2679&lt;Variables!$G$12,0,1)</f>
        <v>0</v>
      </c>
      <c r="AP2679" s="78">
        <f t="shared" si="83"/>
        <v>1</v>
      </c>
      <c r="AQ2679" s="77">
        <f>IF(V2679&lt;Variables!$G$15,1,0)</f>
        <v>1</v>
      </c>
      <c r="AR2679" s="126">
        <v>0</v>
      </c>
      <c r="AS2679" s="126">
        <v>1</v>
      </c>
      <c r="AT2679" s="126">
        <v>0</v>
      </c>
      <c r="AU2679" s="126">
        <v>0</v>
      </c>
      <c r="BA2679" s="126">
        <v>-0.31</v>
      </c>
    </row>
    <row r="2680" spans="3:53" ht="14.5" x14ac:dyDescent="0.35">
      <c r="C2680" s="126" t="s">
        <v>386</v>
      </c>
      <c r="D2680" s="126" t="s">
        <v>157</v>
      </c>
      <c r="E2680" s="126">
        <v>53.56</v>
      </c>
      <c r="F2680" s="126">
        <v>6.31</v>
      </c>
      <c r="G2680" s="126">
        <v>4.9400000000000004</v>
      </c>
      <c r="H2680" s="126">
        <v>5980</v>
      </c>
      <c r="I2680" s="126">
        <v>-46.543999999999997</v>
      </c>
      <c r="J2680" s="126" t="s">
        <v>75</v>
      </c>
      <c r="K2680" s="126">
        <v>61.74</v>
      </c>
      <c r="L2680" s="126">
        <v>53.242190000000008</v>
      </c>
      <c r="M2680" s="126">
        <v>0.37152866927523043</v>
      </c>
      <c r="N2680" s="126">
        <v>53.288819999999987</v>
      </c>
      <c r="O2680" s="126">
        <v>0.28369928251367482</v>
      </c>
      <c r="P2680" s="126">
        <v>1148000</v>
      </c>
      <c r="Q2680" s="126">
        <v>1838000</v>
      </c>
      <c r="R2680" s="126">
        <v>0.62</v>
      </c>
      <c r="S2680" s="126">
        <v>34.405999999999992</v>
      </c>
      <c r="T2680" s="126">
        <v>6.7969999999999997</v>
      </c>
      <c r="U2680" s="126">
        <v>18.5124</v>
      </c>
      <c r="V2680" s="126">
        <v>2.4663699304836268</v>
      </c>
      <c r="AC2680" s="126">
        <v>53.75</v>
      </c>
      <c r="AD2680" s="126">
        <v>52.61</v>
      </c>
      <c r="AH2680" s="77">
        <f>IF(AND(M2680&lt;Variables!$G$6,M2680&gt;Variables!$G$5),0,1)</f>
        <v>1</v>
      </c>
      <c r="AI2680" s="77">
        <f t="shared" si="82"/>
        <v>1</v>
      </c>
      <c r="AJ2680" s="77">
        <f>IF(I2680&gt;Variables!$G$7,0,1)</f>
        <v>1</v>
      </c>
      <c r="AK2680" s="77">
        <f>IF(F2680&gt;Variables!$G$8,0,1)</f>
        <v>1</v>
      </c>
      <c r="AL2680" s="77">
        <f>IF(G2680&gt;Variables!$G$9,0,1)</f>
        <v>1</v>
      </c>
      <c r="AM2680" s="77">
        <f>IF(AND(K2680&gt;Variables!$G$10,K2680&lt;Variables!$G$11),0,1)</f>
        <v>1</v>
      </c>
      <c r="AN2680" s="77">
        <f>IF(H2680&lt;Variables!$G$13,1,0)</f>
        <v>0</v>
      </c>
      <c r="AO2680" s="77">
        <f>IF(R2680&lt;Variables!$G$12,0,1)</f>
        <v>0</v>
      </c>
      <c r="AP2680" s="78">
        <f t="shared" si="83"/>
        <v>1</v>
      </c>
      <c r="AQ2680" s="77">
        <f>IF(V2680&lt;Variables!$G$15,1,0)</f>
        <v>1</v>
      </c>
      <c r="AR2680" s="126">
        <v>0</v>
      </c>
      <c r="AS2680" s="126">
        <v>0</v>
      </c>
      <c r="AT2680" s="126">
        <v>0</v>
      </c>
      <c r="AU2680" s="126">
        <v>1</v>
      </c>
      <c r="BA2680" s="126">
        <v>-0.9</v>
      </c>
    </row>
    <row r="2681" spans="3:53" ht="14.5" x14ac:dyDescent="0.35">
      <c r="C2681" s="126" t="s">
        <v>386</v>
      </c>
      <c r="D2681" s="126" t="s">
        <v>169</v>
      </c>
      <c r="E2681" s="126">
        <v>8.58</v>
      </c>
      <c r="F2681" s="126">
        <v>7.21</v>
      </c>
      <c r="G2681" s="126">
        <v>5.49</v>
      </c>
      <c r="H2681" s="126">
        <v>3910</v>
      </c>
      <c r="I2681" s="126">
        <v>64.427999999999997</v>
      </c>
      <c r="J2681" s="126" t="s">
        <v>75</v>
      </c>
      <c r="K2681" s="126">
        <v>64.12</v>
      </c>
      <c r="L2681" s="126">
        <v>8.5347700000000017</v>
      </c>
      <c r="M2681" s="126">
        <v>0.2370304062089309</v>
      </c>
      <c r="N2681" s="126">
        <v>8.4810799999999986</v>
      </c>
      <c r="O2681" s="126">
        <v>0.87158710918893711</v>
      </c>
      <c r="P2681" s="126">
        <v>1970000</v>
      </c>
      <c r="Q2681" s="126">
        <v>3192000</v>
      </c>
      <c r="R2681" s="126">
        <v>0.62</v>
      </c>
      <c r="S2681" s="126">
        <v>34.405999999999992</v>
      </c>
      <c r="T2681" s="126">
        <v>6.7969999999999997</v>
      </c>
      <c r="U2681" s="126">
        <v>18.5124</v>
      </c>
      <c r="V2681" s="126">
        <v>2.4974546507971529</v>
      </c>
      <c r="AC2681" s="126">
        <v>8.6950000000000003</v>
      </c>
      <c r="AD2681" s="126">
        <v>8.39</v>
      </c>
      <c r="AH2681" s="77">
        <f>IF(AND(M2681&lt;Variables!$G$6,M2681&gt;Variables!$G$5),0,1)</f>
        <v>1</v>
      </c>
      <c r="AI2681" s="77">
        <f t="shared" si="82"/>
        <v>0</v>
      </c>
      <c r="AJ2681" s="77">
        <f>IF(I2681&gt;Variables!$G$7,0,1)</f>
        <v>0</v>
      </c>
      <c r="AK2681" s="77">
        <f>IF(F2681&gt;Variables!$G$8,0,1)</f>
        <v>1</v>
      </c>
      <c r="AL2681" s="77">
        <f>IF(G2681&gt;Variables!$G$9,0,1)</f>
        <v>1</v>
      </c>
      <c r="AM2681" s="77">
        <f>IF(AND(K2681&gt;Variables!$G$10,K2681&lt;Variables!$G$11),0,1)</f>
        <v>0</v>
      </c>
      <c r="AN2681" s="77">
        <f>IF(H2681&lt;Variables!$G$13,1,0)</f>
        <v>0</v>
      </c>
      <c r="AO2681" s="77">
        <f>IF(R2681&lt;Variables!$G$12,0,1)</f>
        <v>0</v>
      </c>
      <c r="AP2681" s="78">
        <f t="shared" si="83"/>
        <v>1</v>
      </c>
      <c r="AQ2681" s="77">
        <f>IF(V2681&lt;Variables!$G$15,1,0)</f>
        <v>1</v>
      </c>
      <c r="AR2681" s="126">
        <v>1</v>
      </c>
      <c r="AS2681" s="126">
        <v>0</v>
      </c>
      <c r="AT2681" s="126">
        <v>0</v>
      </c>
      <c r="AU2681" s="126">
        <v>0</v>
      </c>
      <c r="BA2681" s="126">
        <v>1.08</v>
      </c>
    </row>
    <row r="2682" spans="3:53" ht="14.5" x14ac:dyDescent="0.35">
      <c r="C2682" s="126" t="s">
        <v>386</v>
      </c>
      <c r="D2682" s="126" t="s">
        <v>151</v>
      </c>
      <c r="E2682" s="126">
        <v>141.11000000000001</v>
      </c>
      <c r="F2682" s="126">
        <v>7.29</v>
      </c>
      <c r="G2682" s="126">
        <v>7.3</v>
      </c>
      <c r="H2682" s="126">
        <v>9190</v>
      </c>
      <c r="I2682" s="126">
        <v>-25.247</v>
      </c>
      <c r="J2682" s="126" t="s">
        <v>75</v>
      </c>
      <c r="K2682" s="126">
        <v>48.38</v>
      </c>
      <c r="L2682" s="126">
        <v>140.843165</v>
      </c>
      <c r="M2682" s="126">
        <v>-0.1087486212057229</v>
      </c>
      <c r="N2682" s="126">
        <v>140.76587000000001</v>
      </c>
      <c r="O2682" s="126">
        <v>-5.3898008089589167E-2</v>
      </c>
      <c r="P2682" s="126">
        <v>790773</v>
      </c>
      <c r="Q2682" s="126">
        <v>915652</v>
      </c>
      <c r="R2682" s="126">
        <v>0.86</v>
      </c>
      <c r="S2682" s="126">
        <v>34.405999999999992</v>
      </c>
      <c r="T2682" s="126">
        <v>6.7969999999999997</v>
      </c>
      <c r="U2682" s="126">
        <v>18.5124</v>
      </c>
      <c r="V2682" s="126">
        <v>2.352535477202121</v>
      </c>
      <c r="AC2682" s="126">
        <v>144.24</v>
      </c>
      <c r="AD2682" s="126">
        <v>135.59</v>
      </c>
      <c r="AH2682" s="77">
        <f>IF(AND(M2682&lt;Variables!$G$6,M2682&gt;Variables!$G$5),0,1)</f>
        <v>1</v>
      </c>
      <c r="AI2682" s="77">
        <f t="shared" si="82"/>
        <v>0</v>
      </c>
      <c r="AJ2682" s="77">
        <f>IF(I2682&gt;Variables!$G$7,0,1)</f>
        <v>1</v>
      </c>
      <c r="AK2682" s="77">
        <f>IF(F2682&gt;Variables!$G$8,0,1)</f>
        <v>1</v>
      </c>
      <c r="AL2682" s="77">
        <f>IF(G2682&gt;Variables!$G$9,0,1)</f>
        <v>1</v>
      </c>
      <c r="AM2682" s="77">
        <f>IF(AND(K2682&gt;Variables!$G$10,K2682&lt;Variables!$G$11),0,1)</f>
        <v>1</v>
      </c>
      <c r="AN2682" s="77">
        <f>IF(H2682&lt;Variables!$G$13,1,0)</f>
        <v>0</v>
      </c>
      <c r="AO2682" s="77">
        <f>IF(R2682&lt;Variables!$G$12,0,1)</f>
        <v>0</v>
      </c>
      <c r="AP2682" s="78">
        <f t="shared" si="83"/>
        <v>1</v>
      </c>
      <c r="AQ2682" s="77">
        <f>IF(V2682&lt;Variables!$G$15,1,0)</f>
        <v>1</v>
      </c>
      <c r="AR2682" s="126">
        <v>1</v>
      </c>
      <c r="AS2682" s="126">
        <v>0</v>
      </c>
      <c r="AT2682" s="126">
        <v>0</v>
      </c>
      <c r="AU2682" s="126">
        <v>0</v>
      </c>
      <c r="BA2682" s="126">
        <v>1.1100000000000001</v>
      </c>
    </row>
    <row r="2683" spans="3:53" ht="14.5" x14ac:dyDescent="0.35">
      <c r="C2683" s="126" t="s">
        <v>386</v>
      </c>
      <c r="D2683" s="126" t="s">
        <v>340</v>
      </c>
      <c r="E2683" s="126">
        <v>36.549999999999997</v>
      </c>
      <c r="F2683" s="126">
        <v>7.33</v>
      </c>
      <c r="G2683" s="126">
        <v>4.05</v>
      </c>
      <c r="H2683" s="126">
        <v>3340</v>
      </c>
      <c r="I2683" s="126">
        <v>-0.69899999999999995</v>
      </c>
      <c r="J2683" s="126" t="s">
        <v>75</v>
      </c>
      <c r="K2683" s="126">
        <v>71.680000000000007</v>
      </c>
      <c r="L2683" s="126">
        <v>35.958685000000003</v>
      </c>
      <c r="M2683" s="126">
        <v>1.338522251300333</v>
      </c>
      <c r="N2683" s="126">
        <v>35.73921276595744</v>
      </c>
      <c r="O2683" s="126">
        <v>1.9608356754575089</v>
      </c>
      <c r="P2683" s="126">
        <v>496526</v>
      </c>
      <c r="Q2683" s="126">
        <v>915458</v>
      </c>
      <c r="R2683" s="126">
        <v>0.54</v>
      </c>
      <c r="S2683" s="126">
        <v>34.405999999999992</v>
      </c>
      <c r="T2683" s="126">
        <v>6.7969999999999997</v>
      </c>
      <c r="U2683" s="126">
        <v>18.5124</v>
      </c>
      <c r="V2683" s="126">
        <v>2.472995880431335</v>
      </c>
      <c r="AC2683" s="126">
        <v>36.5</v>
      </c>
      <c r="AD2683" s="126">
        <v>35.799999999999997</v>
      </c>
      <c r="AH2683" s="77">
        <f>IF(AND(M2683&lt;Variables!$G$6,M2683&gt;Variables!$G$5),0,1)</f>
        <v>1</v>
      </c>
      <c r="AI2683" s="77">
        <f t="shared" si="82"/>
        <v>0</v>
      </c>
      <c r="AJ2683" s="77">
        <f>IF(I2683&gt;Variables!$G$7,0,1)</f>
        <v>1</v>
      </c>
      <c r="AK2683" s="77">
        <f>IF(F2683&gt;Variables!$G$8,0,1)</f>
        <v>1</v>
      </c>
      <c r="AL2683" s="77">
        <f>IF(G2683&gt;Variables!$G$9,0,1)</f>
        <v>1</v>
      </c>
      <c r="AM2683" s="77">
        <f>IF(AND(K2683&gt;Variables!$G$10,K2683&lt;Variables!$G$11),0,1)</f>
        <v>1</v>
      </c>
      <c r="AN2683" s="77">
        <f>IF(H2683&lt;Variables!$G$13,1,0)</f>
        <v>0</v>
      </c>
      <c r="AO2683" s="77">
        <f>IF(R2683&lt;Variables!$G$12,0,1)</f>
        <v>0</v>
      </c>
      <c r="AP2683" s="78">
        <f t="shared" si="83"/>
        <v>1</v>
      </c>
      <c r="AQ2683" s="77">
        <f>IF(V2683&lt;Variables!$G$15,1,0)</f>
        <v>1</v>
      </c>
      <c r="AR2683" s="126">
        <v>0</v>
      </c>
      <c r="AS2683" s="126">
        <v>0</v>
      </c>
      <c r="AT2683" s="126">
        <v>0</v>
      </c>
      <c r="AU2683" s="126">
        <v>1</v>
      </c>
      <c r="BA2683" s="126">
        <v>-1.71</v>
      </c>
    </row>
    <row r="2684" spans="3:53" ht="14.5" x14ac:dyDescent="0.35">
      <c r="C2684" s="126" t="s">
        <v>386</v>
      </c>
      <c r="D2684" s="126" t="s">
        <v>131</v>
      </c>
      <c r="E2684" s="126">
        <v>1.65</v>
      </c>
      <c r="F2684" s="126">
        <v>27.91</v>
      </c>
      <c r="G2684" s="126">
        <v>19.57</v>
      </c>
      <c r="H2684" s="126">
        <v>2280</v>
      </c>
      <c r="I2684" s="126">
        <v>2.8860000000000001</v>
      </c>
      <c r="J2684" s="126" t="s">
        <v>74</v>
      </c>
      <c r="K2684" s="126">
        <v>78.790000000000006</v>
      </c>
      <c r="L2684" s="126">
        <v>1.597415</v>
      </c>
      <c r="M2684" s="126">
        <v>3.2918809451520041</v>
      </c>
      <c r="N2684" s="126">
        <v>1.5642959999999999</v>
      </c>
      <c r="O2684" s="126">
        <v>5.4787584958345326</v>
      </c>
      <c r="P2684" s="126">
        <v>89158000</v>
      </c>
      <c r="Q2684" s="126">
        <v>19257000</v>
      </c>
      <c r="R2684" s="126">
        <v>4.63</v>
      </c>
      <c r="S2684" s="126">
        <v>34.405999999999992</v>
      </c>
      <c r="T2684" s="126">
        <v>6.7969999999999997</v>
      </c>
      <c r="U2684" s="126">
        <v>18.5124</v>
      </c>
      <c r="V2684" s="126">
        <v>2.3059703424632931</v>
      </c>
      <c r="AC2684" s="126">
        <v>1.66</v>
      </c>
      <c r="AD2684" s="126">
        <v>1.46</v>
      </c>
      <c r="AH2684" s="77">
        <f>IF(AND(M2684&lt;Variables!$G$6,M2684&gt;Variables!$G$5),0,1)</f>
        <v>1</v>
      </c>
      <c r="AI2684" s="77">
        <f t="shared" si="82"/>
        <v>0</v>
      </c>
      <c r="AJ2684" s="77">
        <f>IF(I2684&gt;Variables!$G$7,0,1)</f>
        <v>1</v>
      </c>
      <c r="AK2684" s="77">
        <f>IF(F2684&gt;Variables!$G$8,0,1)</f>
        <v>0</v>
      </c>
      <c r="AL2684" s="77">
        <f>IF(G2684&gt;Variables!$G$9,0,1)</f>
        <v>0</v>
      </c>
      <c r="AM2684" s="77">
        <f>IF(AND(K2684&gt;Variables!$G$10,K2684&lt;Variables!$G$11),0,1)</f>
        <v>1</v>
      </c>
      <c r="AN2684" s="77">
        <f>IF(H2684&lt;Variables!$G$13,1,0)</f>
        <v>0</v>
      </c>
      <c r="AO2684" s="77">
        <f>IF(R2684&lt;Variables!$G$12,0,1)</f>
        <v>1</v>
      </c>
      <c r="AP2684" s="78">
        <f t="shared" si="83"/>
        <v>0</v>
      </c>
      <c r="AQ2684" s="77">
        <f>IF(V2684&lt;Variables!$G$15,1,0)</f>
        <v>1</v>
      </c>
      <c r="AR2684" s="126">
        <v>0</v>
      </c>
      <c r="AS2684" s="126">
        <v>0</v>
      </c>
      <c r="AT2684" s="126">
        <v>1</v>
      </c>
      <c r="AU2684" s="126">
        <v>0</v>
      </c>
      <c r="BA2684" s="126">
        <v>-2.25</v>
      </c>
    </row>
    <row r="2685" spans="3:53" ht="14.5" x14ac:dyDescent="0.35">
      <c r="C2685" s="126" t="s">
        <v>386</v>
      </c>
      <c r="D2685" s="126" t="s">
        <v>172</v>
      </c>
      <c r="E2685" s="126">
        <v>57.57</v>
      </c>
      <c r="F2685" s="126">
        <v>7.46</v>
      </c>
      <c r="G2685" s="126">
        <v>5.27</v>
      </c>
      <c r="H2685" s="126">
        <v>7410</v>
      </c>
      <c r="I2685" s="126">
        <v>140256.01800000001</v>
      </c>
      <c r="J2685" s="126" t="s">
        <v>75</v>
      </c>
      <c r="K2685" s="126">
        <v>49.69</v>
      </c>
      <c r="L2685" s="126">
        <v>57.388915000000011</v>
      </c>
      <c r="M2685" s="126">
        <v>-7.3446239574475021E-3</v>
      </c>
      <c r="N2685" s="126">
        <v>57.439332653061228</v>
      </c>
      <c r="O2685" s="126">
        <v>-9.5113662603311208E-2</v>
      </c>
      <c r="P2685" s="126">
        <v>575354</v>
      </c>
      <c r="Q2685" s="126">
        <v>1245000</v>
      </c>
      <c r="R2685" s="126">
        <v>0.46</v>
      </c>
      <c r="S2685" s="126">
        <v>34.405999999999992</v>
      </c>
      <c r="T2685" s="126">
        <v>6.7969999999999997</v>
      </c>
      <c r="U2685" s="126">
        <v>18.5124</v>
      </c>
      <c r="V2685" s="126">
        <v>2.3639727847279568</v>
      </c>
      <c r="AC2685" s="126">
        <v>58.17</v>
      </c>
      <c r="AD2685" s="126">
        <v>54.424999999999997</v>
      </c>
      <c r="AH2685" s="77">
        <f>IF(AND(M2685&lt;Variables!$G$6,M2685&gt;Variables!$G$5),0,1)</f>
        <v>1</v>
      </c>
      <c r="AI2685" s="77">
        <f t="shared" si="82"/>
        <v>1</v>
      </c>
      <c r="AJ2685" s="77">
        <f>IF(I2685&gt;Variables!$G$7,0,1)</f>
        <v>0</v>
      </c>
      <c r="AK2685" s="77">
        <f>IF(F2685&gt;Variables!$G$8,0,1)</f>
        <v>1</v>
      </c>
      <c r="AL2685" s="77">
        <f>IF(G2685&gt;Variables!$G$9,0,1)</f>
        <v>1</v>
      </c>
      <c r="AM2685" s="77">
        <f>IF(AND(K2685&gt;Variables!$G$10,K2685&lt;Variables!$G$11),0,1)</f>
        <v>1</v>
      </c>
      <c r="AN2685" s="77">
        <f>IF(H2685&lt;Variables!$G$13,1,0)</f>
        <v>0</v>
      </c>
      <c r="AO2685" s="77">
        <f>IF(R2685&lt;Variables!$G$12,0,1)</f>
        <v>0</v>
      </c>
      <c r="AP2685" s="78">
        <f t="shared" si="83"/>
        <v>1</v>
      </c>
      <c r="AQ2685" s="77">
        <f>IF(V2685&lt;Variables!$G$15,1,0)</f>
        <v>1</v>
      </c>
      <c r="AR2685" s="126">
        <v>1</v>
      </c>
      <c r="AS2685" s="126">
        <v>0</v>
      </c>
      <c r="AT2685" s="126">
        <v>0</v>
      </c>
      <c r="AU2685" s="126">
        <v>0</v>
      </c>
      <c r="BA2685" s="126">
        <v>0.59</v>
      </c>
    </row>
    <row r="2686" spans="3:53" ht="14.5" x14ac:dyDescent="0.35">
      <c r="C2686" s="126" t="s">
        <v>387</v>
      </c>
      <c r="D2686" s="126" t="s">
        <v>189</v>
      </c>
      <c r="E2686" s="126">
        <v>31.22</v>
      </c>
      <c r="F2686" s="126">
        <v>6.9</v>
      </c>
      <c r="G2686" s="126">
        <v>6.1</v>
      </c>
      <c r="H2686" s="126">
        <v>-99999</v>
      </c>
      <c r="I2686" s="126">
        <v>-99999</v>
      </c>
      <c r="J2686" s="126" t="s">
        <v>75</v>
      </c>
      <c r="K2686" s="126">
        <v>40.49</v>
      </c>
      <c r="L2686" s="126">
        <v>31.234987499999999</v>
      </c>
      <c r="M2686" s="126">
        <v>-0.3361214727555118</v>
      </c>
      <c r="N2686" s="126">
        <v>31.74563181818182</v>
      </c>
      <c r="O2686" s="126">
        <v>-1.939264657600003</v>
      </c>
      <c r="P2686" s="126">
        <v>680194</v>
      </c>
      <c r="Q2686" s="126">
        <v>2252000</v>
      </c>
      <c r="R2686" s="126">
        <v>0.3</v>
      </c>
      <c r="S2686" s="126">
        <v>34.610999999999997</v>
      </c>
      <c r="T2686" s="126">
        <v>6.76</v>
      </c>
      <c r="U2686" s="126">
        <v>18.685199999999998</v>
      </c>
      <c r="V2686" s="126">
        <v>2.2679840223769898</v>
      </c>
      <c r="AC2686" s="126">
        <v>31.6</v>
      </c>
      <c r="AD2686" s="126">
        <v>29.51</v>
      </c>
      <c r="AH2686" s="77">
        <f>IF(AND(M2686&lt;Variables!$G$6,M2686&gt;Variables!$G$5),0,1)</f>
        <v>1</v>
      </c>
      <c r="AI2686" s="77">
        <f t="shared" si="82"/>
        <v>1</v>
      </c>
      <c r="AJ2686" s="77">
        <f>IF(I2686&gt;Variables!$G$7,0,1)</f>
        <v>1</v>
      </c>
      <c r="AK2686" s="77">
        <f>IF(F2686&gt;Variables!$G$8,0,1)</f>
        <v>1</v>
      </c>
      <c r="AL2686" s="77">
        <f>IF(G2686&gt;Variables!$G$9,0,1)</f>
        <v>1</v>
      </c>
      <c r="AM2686" s="77">
        <f>IF(AND(K2686&gt;Variables!$G$10,K2686&lt;Variables!$G$11),0,1)</f>
        <v>1</v>
      </c>
      <c r="AN2686" s="77">
        <f>IF(H2686&lt;Variables!$G$13,1,0)</f>
        <v>1</v>
      </c>
      <c r="AO2686" s="77">
        <f>IF(R2686&lt;Variables!$G$12,0,1)</f>
        <v>0</v>
      </c>
      <c r="AP2686" s="78">
        <f t="shared" si="83"/>
        <v>1</v>
      </c>
      <c r="AQ2686" s="77">
        <f>IF(V2686&lt;Variables!$G$15,1,0)</f>
        <v>1</v>
      </c>
      <c r="AR2686" s="126">
        <v>0</v>
      </c>
      <c r="AS2686" s="126">
        <v>0</v>
      </c>
      <c r="AT2686" s="126">
        <v>1</v>
      </c>
      <c r="AU2686" s="126">
        <v>0</v>
      </c>
      <c r="BA2686" s="126">
        <v>-2.25</v>
      </c>
    </row>
    <row r="2687" spans="3:53" ht="14.5" x14ac:dyDescent="0.35">
      <c r="C2687" s="126" t="s">
        <v>387</v>
      </c>
      <c r="D2687" s="126" t="s">
        <v>346</v>
      </c>
      <c r="E2687" s="126">
        <v>57.9</v>
      </c>
      <c r="F2687" s="126">
        <v>49.48</v>
      </c>
      <c r="G2687" s="126">
        <v>0.03</v>
      </c>
      <c r="H2687" s="126">
        <v>1470</v>
      </c>
      <c r="I2687" s="126">
        <v>113.602</v>
      </c>
      <c r="J2687" s="126" t="s">
        <v>74</v>
      </c>
      <c r="K2687" s="126">
        <v>42.53</v>
      </c>
      <c r="L2687" s="126">
        <v>57.733789999999999</v>
      </c>
      <c r="M2687" s="126">
        <v>-2.3885492360713179E-2</v>
      </c>
      <c r="N2687" s="126">
        <v>57.741945999999999</v>
      </c>
      <c r="O2687" s="126">
        <v>-3.8007032184193788E-2</v>
      </c>
      <c r="P2687" s="126">
        <v>4146000</v>
      </c>
      <c r="Q2687" s="126">
        <v>255123</v>
      </c>
      <c r="R2687" s="126">
        <v>16.25</v>
      </c>
      <c r="S2687" s="126">
        <v>34.610999999999997</v>
      </c>
      <c r="T2687" s="126">
        <v>6.76</v>
      </c>
      <c r="U2687" s="126">
        <v>18.685199999999998</v>
      </c>
      <c r="V2687" s="126">
        <v>2.2897165324759041</v>
      </c>
      <c r="AC2687" s="126">
        <v>57.79</v>
      </c>
      <c r="AD2687" s="126">
        <v>57.57</v>
      </c>
      <c r="AH2687" s="77">
        <f>IF(AND(M2687&lt;Variables!$G$6,M2687&gt;Variables!$G$5),0,1)</f>
        <v>1</v>
      </c>
      <c r="AI2687" s="77">
        <f t="shared" si="82"/>
        <v>1</v>
      </c>
      <c r="AJ2687" s="77">
        <f>IF(I2687&gt;Variables!$G$7,0,1)</f>
        <v>0</v>
      </c>
      <c r="AK2687" s="77">
        <f>IF(F2687&gt;Variables!$G$8,0,1)</f>
        <v>0</v>
      </c>
      <c r="AL2687" s="77">
        <f>IF(G2687&gt;Variables!$G$9,0,1)</f>
        <v>1</v>
      </c>
      <c r="AM2687" s="77">
        <f>IF(AND(K2687&gt;Variables!$G$10,K2687&lt;Variables!$G$11),0,1)</f>
        <v>1</v>
      </c>
      <c r="AN2687" s="77">
        <f>IF(H2687&lt;Variables!$G$13,1,0)</f>
        <v>1</v>
      </c>
      <c r="AO2687" s="77">
        <f>IF(R2687&lt;Variables!$G$12,0,1)</f>
        <v>1</v>
      </c>
      <c r="AP2687" s="78">
        <f t="shared" si="83"/>
        <v>0</v>
      </c>
      <c r="AQ2687" s="77">
        <f>IF(V2687&lt;Variables!$G$15,1,0)</f>
        <v>1</v>
      </c>
      <c r="AR2687" s="126">
        <v>0</v>
      </c>
      <c r="AS2687" s="126">
        <v>0</v>
      </c>
      <c r="AT2687" s="126">
        <v>0</v>
      </c>
      <c r="AU2687" s="126">
        <v>1</v>
      </c>
      <c r="BA2687" s="126">
        <v>-0.24</v>
      </c>
    </row>
    <row r="2688" spans="3:53" ht="14.5" x14ac:dyDescent="0.35">
      <c r="C2688" s="126" t="s">
        <v>387</v>
      </c>
      <c r="D2688" s="126" t="s">
        <v>153</v>
      </c>
      <c r="E2688" s="126">
        <v>7.55</v>
      </c>
      <c r="F2688" s="126">
        <v>7.31</v>
      </c>
      <c r="G2688" s="126">
        <v>5.04</v>
      </c>
      <c r="H2688" s="126">
        <v>-99999</v>
      </c>
      <c r="I2688" s="126">
        <v>400.36599999999999</v>
      </c>
      <c r="J2688" s="126" t="s">
        <v>75</v>
      </c>
      <c r="K2688" s="126">
        <v>51.43</v>
      </c>
      <c r="L2688" s="126">
        <v>7.4974999999999996</v>
      </c>
      <c r="M2688" s="126">
        <v>3.3344448149376489E-2</v>
      </c>
      <c r="N2688" s="126">
        <v>7.4880000000000004</v>
      </c>
      <c r="O2688" s="126">
        <v>0.16025641025641629</v>
      </c>
      <c r="P2688" s="126">
        <v>33312</v>
      </c>
      <c r="Q2688" s="126">
        <v>86571</v>
      </c>
      <c r="R2688" s="126">
        <v>0.38</v>
      </c>
      <c r="S2688" s="126">
        <v>34.610999999999997</v>
      </c>
      <c r="T2688" s="126">
        <v>6.76</v>
      </c>
      <c r="U2688" s="126">
        <v>18.685199999999998</v>
      </c>
      <c r="V2688" s="126">
        <v>2.3808101371123711</v>
      </c>
      <c r="AC2688" s="126">
        <v>7.66</v>
      </c>
      <c r="AD2688" s="126">
        <v>7.48</v>
      </c>
      <c r="AH2688" s="77">
        <f>IF(AND(M2688&lt;Variables!$G$6,M2688&gt;Variables!$G$5),0,1)</f>
        <v>1</v>
      </c>
      <c r="AI2688" s="77">
        <f t="shared" si="82"/>
        <v>0</v>
      </c>
      <c r="AJ2688" s="77">
        <f>IF(I2688&gt;Variables!$G$7,0,1)</f>
        <v>0</v>
      </c>
      <c r="AK2688" s="77">
        <f>IF(F2688&gt;Variables!$G$8,0,1)</f>
        <v>1</v>
      </c>
      <c r="AL2688" s="77">
        <f>IF(G2688&gt;Variables!$G$9,0,1)</f>
        <v>1</v>
      </c>
      <c r="AM2688" s="77">
        <f>IF(AND(K2688&gt;Variables!$G$10,K2688&lt;Variables!$G$11),0,1)</f>
        <v>1</v>
      </c>
      <c r="AN2688" s="77">
        <f>IF(H2688&lt;Variables!$G$13,1,0)</f>
        <v>1</v>
      </c>
      <c r="AO2688" s="77">
        <f>IF(R2688&lt;Variables!$G$12,0,1)</f>
        <v>0</v>
      </c>
      <c r="AP2688" s="78">
        <f t="shared" si="83"/>
        <v>1</v>
      </c>
      <c r="AQ2688" s="77">
        <f>IF(V2688&lt;Variables!$G$15,1,0)</f>
        <v>1</v>
      </c>
      <c r="AR2688" s="126">
        <v>0</v>
      </c>
      <c r="AS2688" s="126">
        <v>0</v>
      </c>
      <c r="AT2688" s="126">
        <v>0</v>
      </c>
      <c r="AU2688" s="126">
        <v>0</v>
      </c>
      <c r="BA2688" s="126">
        <v>0</v>
      </c>
    </row>
    <row r="2689" spans="3:53" ht="14.5" x14ac:dyDescent="0.35">
      <c r="C2689" s="126" t="s">
        <v>387</v>
      </c>
      <c r="D2689" s="126" t="s">
        <v>354</v>
      </c>
      <c r="E2689" s="126">
        <v>9.06</v>
      </c>
      <c r="F2689" s="126">
        <v>18.72</v>
      </c>
      <c r="G2689" s="126">
        <v>16.18</v>
      </c>
      <c r="H2689" s="126">
        <v>-99999</v>
      </c>
      <c r="I2689" s="126">
        <v>-62.113</v>
      </c>
      <c r="J2689" s="126" t="s">
        <v>75</v>
      </c>
      <c r="K2689" s="126">
        <v>56.36</v>
      </c>
      <c r="L2689" s="126">
        <v>-99999</v>
      </c>
      <c r="M2689" s="126">
        <v>-99999</v>
      </c>
      <c r="N2689" s="126">
        <v>9.0579099999999997</v>
      </c>
      <c r="O2689" s="126">
        <v>1.5808282484590881</v>
      </c>
      <c r="P2689" s="126">
        <v>13020</v>
      </c>
      <c r="Q2689" s="126">
        <v>9370</v>
      </c>
      <c r="R2689" s="126">
        <v>1.39</v>
      </c>
      <c r="S2689" s="126">
        <v>34.610999999999997</v>
      </c>
      <c r="T2689" s="126">
        <v>6.76</v>
      </c>
      <c r="U2689" s="126">
        <v>18.685199999999998</v>
      </c>
      <c r="V2689" s="126">
        <v>-99999</v>
      </c>
      <c r="AC2689" s="126">
        <v>10.32</v>
      </c>
      <c r="AD2689" s="126">
        <v>9.01</v>
      </c>
      <c r="AH2689" s="77">
        <f>IF(AND(M2689&lt;Variables!$G$6,M2689&gt;Variables!$G$5),0,1)</f>
        <v>1</v>
      </c>
      <c r="AI2689" s="77">
        <f t="shared" si="82"/>
        <v>1</v>
      </c>
      <c r="AJ2689" s="77">
        <f>IF(I2689&gt;Variables!$G$7,0,1)</f>
        <v>1</v>
      </c>
      <c r="AK2689" s="77">
        <f>IF(F2689&gt;Variables!$G$8,0,1)</f>
        <v>0</v>
      </c>
      <c r="AL2689" s="77">
        <f>IF(G2689&gt;Variables!$G$9,0,1)</f>
        <v>0</v>
      </c>
      <c r="AM2689" s="77">
        <f>IF(AND(K2689&gt;Variables!$G$10,K2689&lt;Variables!$G$11),0,1)</f>
        <v>1</v>
      </c>
      <c r="AN2689" s="77">
        <f>IF(H2689&lt;Variables!$G$13,1,0)</f>
        <v>1</v>
      </c>
      <c r="AO2689" s="77">
        <f>IF(R2689&lt;Variables!$G$12,0,1)</f>
        <v>0</v>
      </c>
      <c r="AP2689" s="78">
        <f t="shared" si="83"/>
        <v>1</v>
      </c>
      <c r="AQ2689" s="77">
        <f>IF(V2689&lt;Variables!$G$15,1,0)</f>
        <v>1</v>
      </c>
      <c r="AR2689" s="126">
        <v>1</v>
      </c>
      <c r="AS2689" s="126">
        <v>0</v>
      </c>
      <c r="AT2689" s="126">
        <v>0</v>
      </c>
      <c r="AU2689" s="126">
        <v>0</v>
      </c>
      <c r="BA2689" s="126">
        <v>2</v>
      </c>
    </row>
    <row r="2690" spans="3:53" ht="14.5" x14ac:dyDescent="0.35">
      <c r="C2690" s="126" t="s">
        <v>387</v>
      </c>
      <c r="D2690" s="126" t="s">
        <v>372</v>
      </c>
      <c r="E2690" s="126">
        <v>3.27</v>
      </c>
      <c r="F2690" s="126">
        <v>35.619999999999997</v>
      </c>
      <c r="G2690" s="126">
        <v>-3.03</v>
      </c>
      <c r="H2690" s="126">
        <v>-99999</v>
      </c>
      <c r="I2690" s="126">
        <v>6.9359999999999999</v>
      </c>
      <c r="J2690" s="126" t="s">
        <v>75</v>
      </c>
      <c r="K2690" s="126">
        <v>-99999</v>
      </c>
      <c r="L2690" s="126">
        <v>3.3650000000000002</v>
      </c>
      <c r="M2690" s="126">
        <v>0</v>
      </c>
      <c r="N2690" s="126">
        <v>3.4033333333333342</v>
      </c>
      <c r="O2690" s="126">
        <v>-1.1263467189030421</v>
      </c>
      <c r="P2690" s="126">
        <v>25823</v>
      </c>
      <c r="Q2690" s="126">
        <v>2017</v>
      </c>
      <c r="R2690" s="126">
        <v>12.8</v>
      </c>
      <c r="S2690" s="126">
        <v>34.610999999999997</v>
      </c>
      <c r="T2690" s="126">
        <v>6.76</v>
      </c>
      <c r="U2690" s="126">
        <v>18.685199999999998</v>
      </c>
      <c r="V2690" s="126">
        <v>-99999</v>
      </c>
      <c r="AC2690" s="126">
        <v>3.3</v>
      </c>
      <c r="AD2690" s="126">
        <v>3.1301000000000001</v>
      </c>
      <c r="AH2690" s="77">
        <f>IF(AND(M2690&lt;Variables!$G$6,M2690&gt;Variables!$G$5),0,1)</f>
        <v>1</v>
      </c>
      <c r="AI2690" s="77">
        <f t="shared" si="82"/>
        <v>1</v>
      </c>
      <c r="AJ2690" s="77">
        <f>IF(I2690&gt;Variables!$G$7,0,1)</f>
        <v>1</v>
      </c>
      <c r="AK2690" s="77">
        <f>IF(F2690&gt;Variables!$G$8,0,1)</f>
        <v>0</v>
      </c>
      <c r="AL2690" s="77">
        <f>IF(G2690&gt;Variables!$G$9,0,1)</f>
        <v>1</v>
      </c>
      <c r="AM2690" s="77">
        <f>IF(AND(K2690&gt;Variables!$G$10,K2690&lt;Variables!$G$11),0,1)</f>
        <v>1</v>
      </c>
      <c r="AN2690" s="77">
        <f>IF(H2690&lt;Variables!$G$13,1,0)</f>
        <v>1</v>
      </c>
      <c r="AO2690" s="77">
        <f>IF(R2690&lt;Variables!$G$12,0,1)</f>
        <v>1</v>
      </c>
      <c r="AP2690" s="78">
        <f t="shared" si="83"/>
        <v>1</v>
      </c>
      <c r="AQ2690" s="77">
        <f>IF(V2690&lt;Variables!$G$15,1,0)</f>
        <v>1</v>
      </c>
      <c r="AR2690" s="126">
        <v>0</v>
      </c>
      <c r="AS2690" s="126">
        <v>0</v>
      </c>
      <c r="AT2690" s="126">
        <v>1</v>
      </c>
      <c r="AU2690" s="126">
        <v>0</v>
      </c>
      <c r="BA2690" s="126">
        <v>-2.25</v>
      </c>
    </row>
    <row r="2691" spans="3:53" ht="14.5" x14ac:dyDescent="0.35">
      <c r="C2691" s="126" t="s">
        <v>387</v>
      </c>
      <c r="D2691" s="126" t="s">
        <v>340</v>
      </c>
      <c r="E2691" s="126">
        <v>36.35</v>
      </c>
      <c r="F2691" s="126">
        <v>7.39</v>
      </c>
      <c r="G2691" s="126">
        <v>3.37</v>
      </c>
      <c r="H2691" s="126">
        <v>3340</v>
      </c>
      <c r="I2691" s="126">
        <v>-0.85299999999999998</v>
      </c>
      <c r="J2691" s="126" t="s">
        <v>75</v>
      </c>
      <c r="K2691" s="126">
        <v>58.57</v>
      </c>
      <c r="L2691" s="126">
        <v>36.050805882352947</v>
      </c>
      <c r="M2691" s="126">
        <v>0.41384405700646881</v>
      </c>
      <c r="N2691" s="126">
        <v>35.79617727272727</v>
      </c>
      <c r="O2691" s="126">
        <v>1.1281169053221809</v>
      </c>
      <c r="P2691" s="126">
        <v>498123</v>
      </c>
      <c r="Q2691" s="126">
        <v>915458</v>
      </c>
      <c r="R2691" s="126">
        <v>0.54</v>
      </c>
      <c r="S2691" s="126">
        <v>34.610999999999997</v>
      </c>
      <c r="T2691" s="126">
        <v>6.76</v>
      </c>
      <c r="U2691" s="126">
        <v>18.685199999999998</v>
      </c>
      <c r="V2691" s="126">
        <v>2.434782547891873</v>
      </c>
      <c r="AC2691" s="126">
        <v>36.5</v>
      </c>
      <c r="AD2691" s="126">
        <v>35.799999999999997</v>
      </c>
      <c r="AH2691" s="77">
        <f>IF(AND(M2691&lt;Variables!$G$6,M2691&gt;Variables!$G$5),0,1)</f>
        <v>1</v>
      </c>
      <c r="AI2691" s="77">
        <f t="shared" ref="AI2691:AI2754" si="84">IF(L2691&gt;N2691,0,1)</f>
        <v>0</v>
      </c>
      <c r="AJ2691" s="77">
        <f>IF(I2691&gt;Variables!$G$7,0,1)</f>
        <v>1</v>
      </c>
      <c r="AK2691" s="77">
        <f>IF(F2691&gt;Variables!$G$8,0,1)</f>
        <v>1</v>
      </c>
      <c r="AL2691" s="77">
        <f>IF(G2691&gt;Variables!$G$9,0,1)</f>
        <v>1</v>
      </c>
      <c r="AM2691" s="77">
        <f>IF(AND(K2691&gt;Variables!$G$10,K2691&lt;Variables!$G$11),0,1)</f>
        <v>1</v>
      </c>
      <c r="AN2691" s="77">
        <f>IF(H2691&lt;Variables!$G$13,1,0)</f>
        <v>0</v>
      </c>
      <c r="AO2691" s="77">
        <f>IF(R2691&lt;Variables!$G$12,0,1)</f>
        <v>0</v>
      </c>
      <c r="AP2691" s="78">
        <f t="shared" ref="AP2691:AP2754" si="85">IF(J2691="Pass", 0,1)</f>
        <v>1</v>
      </c>
      <c r="AQ2691" s="77">
        <f>IF(V2691&lt;Variables!$G$15,1,0)</f>
        <v>1</v>
      </c>
      <c r="AR2691" s="126">
        <v>0</v>
      </c>
      <c r="AS2691" s="126">
        <v>0</v>
      </c>
      <c r="AT2691" s="126">
        <v>0</v>
      </c>
      <c r="AU2691" s="126">
        <v>1</v>
      </c>
      <c r="BA2691" s="126">
        <v>-1.28</v>
      </c>
    </row>
    <row r="2692" spans="3:53" ht="14.5" x14ac:dyDescent="0.35">
      <c r="C2692" s="126" t="s">
        <v>387</v>
      </c>
      <c r="D2692" s="126" t="s">
        <v>349</v>
      </c>
      <c r="E2692" s="126">
        <v>109.59</v>
      </c>
      <c r="F2692" s="126">
        <v>6.22</v>
      </c>
      <c r="G2692" s="126">
        <v>3.41</v>
      </c>
      <c r="H2692" s="126">
        <v>9080</v>
      </c>
      <c r="I2692" s="126">
        <v>-0.79900000000000004</v>
      </c>
      <c r="J2692" s="126" t="s">
        <v>74</v>
      </c>
      <c r="K2692" s="126">
        <v>40.94</v>
      </c>
      <c r="L2692" s="126">
        <v>109.4275944444444</v>
      </c>
      <c r="M2692" s="126">
        <v>-0.18970941059097579</v>
      </c>
      <c r="N2692" s="126">
        <v>109.77671875</v>
      </c>
      <c r="O2692" s="126">
        <v>-0.5071373569361689</v>
      </c>
      <c r="P2692" s="126">
        <v>547541</v>
      </c>
      <c r="Q2692" s="126">
        <v>895052</v>
      </c>
      <c r="R2692" s="126">
        <v>0.61</v>
      </c>
      <c r="S2692" s="126">
        <v>34.610999999999997</v>
      </c>
      <c r="T2692" s="126">
        <v>6.76</v>
      </c>
      <c r="U2692" s="126">
        <v>18.685199999999998</v>
      </c>
      <c r="V2692" s="126">
        <v>2.2731070448286181</v>
      </c>
      <c r="AC2692" s="126">
        <v>109.55</v>
      </c>
      <c r="AD2692" s="126">
        <v>108.35</v>
      </c>
      <c r="AH2692" s="77">
        <f>IF(AND(M2692&lt;Variables!$G$6,M2692&gt;Variables!$G$5),0,1)</f>
        <v>1</v>
      </c>
      <c r="AI2692" s="77">
        <f t="shared" si="84"/>
        <v>1</v>
      </c>
      <c r="AJ2692" s="77">
        <f>IF(I2692&gt;Variables!$G$7,0,1)</f>
        <v>1</v>
      </c>
      <c r="AK2692" s="77">
        <f>IF(F2692&gt;Variables!$G$8,0,1)</f>
        <v>1</v>
      </c>
      <c r="AL2692" s="77">
        <f>IF(G2692&gt;Variables!$G$9,0,1)</f>
        <v>1</v>
      </c>
      <c r="AM2692" s="77">
        <f>IF(AND(K2692&gt;Variables!$G$10,K2692&lt;Variables!$G$11),0,1)</f>
        <v>1</v>
      </c>
      <c r="AN2692" s="77">
        <f>IF(H2692&lt;Variables!$G$13,1,0)</f>
        <v>0</v>
      </c>
      <c r="AO2692" s="77">
        <f>IF(R2692&lt;Variables!$G$12,0,1)</f>
        <v>0</v>
      </c>
      <c r="AP2692" s="78">
        <f t="shared" si="85"/>
        <v>0</v>
      </c>
      <c r="AQ2692" s="77">
        <f>IF(V2692&lt;Variables!$G$15,1,0)</f>
        <v>1</v>
      </c>
      <c r="AR2692" s="126">
        <v>0</v>
      </c>
      <c r="AS2692" s="126">
        <v>0</v>
      </c>
      <c r="AT2692" s="126">
        <v>0</v>
      </c>
      <c r="AU2692" s="126">
        <v>1</v>
      </c>
      <c r="BA2692" s="126">
        <v>-0.68</v>
      </c>
    </row>
    <row r="2693" spans="3:53" ht="14.5" x14ac:dyDescent="0.35">
      <c r="C2693" s="126" t="s">
        <v>387</v>
      </c>
      <c r="D2693" s="126" t="s">
        <v>348</v>
      </c>
      <c r="E2693" s="126">
        <v>15.62</v>
      </c>
      <c r="F2693" s="126">
        <v>11.68</v>
      </c>
      <c r="G2693" s="126">
        <v>8.19</v>
      </c>
      <c r="H2693" s="126">
        <v>2660</v>
      </c>
      <c r="I2693" s="126">
        <v>-26.131</v>
      </c>
      <c r="J2693" s="126" t="s">
        <v>74</v>
      </c>
      <c r="K2693" s="126">
        <v>71.03</v>
      </c>
      <c r="L2693" s="126">
        <v>15.38566</v>
      </c>
      <c r="M2693" s="126">
        <v>1.32811982066419</v>
      </c>
      <c r="N2693" s="126">
        <v>15.224755999999999</v>
      </c>
      <c r="O2693" s="126">
        <v>2.3990138167074528</v>
      </c>
      <c r="P2693" s="126">
        <v>3696000</v>
      </c>
      <c r="Q2693" s="126">
        <v>2896000</v>
      </c>
      <c r="R2693" s="126">
        <v>1.28</v>
      </c>
      <c r="S2693" s="126">
        <v>34.610999999999997</v>
      </c>
      <c r="T2693" s="126">
        <v>6.76</v>
      </c>
      <c r="U2693" s="126">
        <v>18.685199999999998</v>
      </c>
      <c r="V2693" s="126">
        <v>2.4696768054778269</v>
      </c>
      <c r="AC2693" s="126">
        <v>15.65</v>
      </c>
      <c r="AD2693" s="126">
        <v>14.55</v>
      </c>
      <c r="AH2693" s="77">
        <f>IF(AND(M2693&lt;Variables!$G$6,M2693&gt;Variables!$G$5),0,1)</f>
        <v>1</v>
      </c>
      <c r="AI2693" s="77">
        <f t="shared" si="84"/>
        <v>0</v>
      </c>
      <c r="AJ2693" s="77">
        <f>IF(I2693&gt;Variables!$G$7,0,1)</f>
        <v>1</v>
      </c>
      <c r="AK2693" s="77">
        <f>IF(F2693&gt;Variables!$G$8,0,1)</f>
        <v>0</v>
      </c>
      <c r="AL2693" s="77">
        <f>IF(G2693&gt;Variables!$G$9,0,1)</f>
        <v>1</v>
      </c>
      <c r="AM2693" s="77">
        <f>IF(AND(K2693&gt;Variables!$G$10,K2693&lt;Variables!$G$11),0,1)</f>
        <v>1</v>
      </c>
      <c r="AN2693" s="77">
        <f>IF(H2693&lt;Variables!$G$13,1,0)</f>
        <v>0</v>
      </c>
      <c r="AO2693" s="77">
        <f>IF(R2693&lt;Variables!$G$12,0,1)</f>
        <v>0</v>
      </c>
      <c r="AP2693" s="78">
        <f t="shared" si="85"/>
        <v>0</v>
      </c>
      <c r="AQ2693" s="77">
        <f>IF(V2693&lt;Variables!$G$15,1,0)</f>
        <v>1</v>
      </c>
      <c r="AR2693" s="126">
        <v>0</v>
      </c>
      <c r="AS2693" s="126">
        <v>0</v>
      </c>
      <c r="AT2693" s="126">
        <v>1</v>
      </c>
      <c r="AU2693" s="126">
        <v>0</v>
      </c>
      <c r="BA2693" s="126">
        <v>-2.25</v>
      </c>
    </row>
    <row r="2694" spans="3:53" ht="14.5" x14ac:dyDescent="0.35">
      <c r="C2694" s="126" t="s">
        <v>387</v>
      </c>
      <c r="D2694" s="126" t="s">
        <v>130</v>
      </c>
      <c r="E2694" s="126">
        <v>15.54</v>
      </c>
      <c r="F2694" s="126">
        <v>9.5500000000000007</v>
      </c>
      <c r="G2694" s="126">
        <v>6.68</v>
      </c>
      <c r="H2694" s="126">
        <v>2590</v>
      </c>
      <c r="I2694" s="126">
        <v>454.47800000000001</v>
      </c>
      <c r="J2694" s="126" t="s">
        <v>75</v>
      </c>
      <c r="K2694" s="126">
        <v>69.66</v>
      </c>
      <c r="L2694" s="126">
        <v>15.43645263157895</v>
      </c>
      <c r="M2694" s="126">
        <v>0.34688907936989199</v>
      </c>
      <c r="N2694" s="126">
        <v>15.39728936170213</v>
      </c>
      <c r="O2694" s="126">
        <v>0.60212311478973879</v>
      </c>
      <c r="P2694" s="126">
        <v>596607</v>
      </c>
      <c r="Q2694" s="126">
        <v>1389000</v>
      </c>
      <c r="R2694" s="126">
        <v>0.43</v>
      </c>
      <c r="S2694" s="126">
        <v>34.610999999999997</v>
      </c>
      <c r="T2694" s="126">
        <v>6.76</v>
      </c>
      <c r="U2694" s="126">
        <v>18.685199999999998</v>
      </c>
      <c r="V2694" s="126">
        <v>2.541962788036793</v>
      </c>
      <c r="AC2694" s="126">
        <v>15.9</v>
      </c>
      <c r="AD2694" s="126">
        <v>15.45</v>
      </c>
      <c r="AH2694" s="77">
        <f>IF(AND(M2694&lt;Variables!$G$6,M2694&gt;Variables!$G$5),0,1)</f>
        <v>1</v>
      </c>
      <c r="AI2694" s="77">
        <f t="shared" si="84"/>
        <v>0</v>
      </c>
      <c r="AJ2694" s="77">
        <f>IF(I2694&gt;Variables!$G$7,0,1)</f>
        <v>0</v>
      </c>
      <c r="AK2694" s="77">
        <f>IF(F2694&gt;Variables!$G$8,0,1)</f>
        <v>0</v>
      </c>
      <c r="AL2694" s="77">
        <f>IF(G2694&gt;Variables!$G$9,0,1)</f>
        <v>1</v>
      </c>
      <c r="AM2694" s="77">
        <f>IF(AND(K2694&gt;Variables!$G$10,K2694&lt;Variables!$G$11),0,1)</f>
        <v>0</v>
      </c>
      <c r="AN2694" s="77">
        <f>IF(H2694&lt;Variables!$G$13,1,0)</f>
        <v>0</v>
      </c>
      <c r="AO2694" s="77">
        <f>IF(R2694&lt;Variables!$G$12,0,1)</f>
        <v>0</v>
      </c>
      <c r="AP2694" s="78">
        <f t="shared" si="85"/>
        <v>1</v>
      </c>
      <c r="AQ2694" s="77">
        <f>IF(V2694&lt;Variables!$G$15,1,0)</f>
        <v>1</v>
      </c>
      <c r="AR2694" s="126">
        <v>0</v>
      </c>
      <c r="AS2694" s="126">
        <v>1</v>
      </c>
      <c r="AT2694" s="126">
        <v>0</v>
      </c>
      <c r="AU2694" s="126">
        <v>0</v>
      </c>
      <c r="BA2694" s="126">
        <v>0.91</v>
      </c>
    </row>
    <row r="2695" spans="3:53" ht="14.5" x14ac:dyDescent="0.35">
      <c r="C2695" s="126" t="s">
        <v>387</v>
      </c>
      <c r="D2695" s="126" t="s">
        <v>365</v>
      </c>
      <c r="E2695" s="126">
        <v>51.15</v>
      </c>
      <c r="F2695" s="126">
        <v>6.2</v>
      </c>
      <c r="G2695" s="126">
        <v>4.13</v>
      </c>
      <c r="H2695" s="126">
        <v>2220</v>
      </c>
      <c r="I2695" s="126">
        <v>151.411</v>
      </c>
      <c r="J2695" s="126" t="s">
        <v>75</v>
      </c>
      <c r="K2695" s="126">
        <v>64.84</v>
      </c>
      <c r="L2695" s="126">
        <v>50.867539999999998</v>
      </c>
      <c r="M2695" s="126">
        <v>0.30699341859268181</v>
      </c>
      <c r="N2695" s="126">
        <v>50.645806000000007</v>
      </c>
      <c r="O2695" s="126">
        <v>0.74615062893852147</v>
      </c>
      <c r="P2695" s="126">
        <v>915710</v>
      </c>
      <c r="Q2695" s="126">
        <v>1865000</v>
      </c>
      <c r="R2695" s="126">
        <v>0.49</v>
      </c>
      <c r="S2695" s="126">
        <v>34.610999999999997</v>
      </c>
      <c r="T2695" s="126">
        <v>6.76</v>
      </c>
      <c r="U2695" s="126">
        <v>18.685199999999998</v>
      </c>
      <c r="V2695" s="126">
        <v>2.4996034717420179</v>
      </c>
      <c r="AC2695" s="126">
        <v>53.98</v>
      </c>
      <c r="AD2695" s="126">
        <v>50.66</v>
      </c>
      <c r="AH2695" s="77">
        <f>IF(AND(M2695&lt;Variables!$G$6,M2695&gt;Variables!$G$5),0,1)</f>
        <v>1</v>
      </c>
      <c r="AI2695" s="77">
        <f t="shared" si="84"/>
        <v>0</v>
      </c>
      <c r="AJ2695" s="77">
        <f>IF(I2695&gt;Variables!$G$7,0,1)</f>
        <v>0</v>
      </c>
      <c r="AK2695" s="77">
        <f>IF(F2695&gt;Variables!$G$8,0,1)</f>
        <v>1</v>
      </c>
      <c r="AL2695" s="77">
        <f>IF(G2695&gt;Variables!$G$9,0,1)</f>
        <v>1</v>
      </c>
      <c r="AM2695" s="77">
        <f>IF(AND(K2695&gt;Variables!$G$10,K2695&lt;Variables!$G$11),0,1)</f>
        <v>0</v>
      </c>
      <c r="AN2695" s="77">
        <f>IF(H2695&lt;Variables!$G$13,1,0)</f>
        <v>0</v>
      </c>
      <c r="AO2695" s="77">
        <f>IF(R2695&lt;Variables!$G$12,0,1)</f>
        <v>0</v>
      </c>
      <c r="AP2695" s="78">
        <f t="shared" si="85"/>
        <v>1</v>
      </c>
      <c r="AQ2695" s="77">
        <f>IF(V2695&lt;Variables!$G$15,1,0)</f>
        <v>1</v>
      </c>
      <c r="AR2695" s="126">
        <v>0</v>
      </c>
      <c r="AS2695" s="126">
        <v>1</v>
      </c>
      <c r="AT2695" s="126">
        <v>0</v>
      </c>
      <c r="AU2695" s="126">
        <v>0</v>
      </c>
      <c r="BA2695" s="126">
        <v>0.42</v>
      </c>
    </row>
    <row r="2696" spans="3:53" ht="14.5" x14ac:dyDescent="0.35">
      <c r="C2696" s="126" t="s">
        <v>387</v>
      </c>
      <c r="D2696" s="126" t="s">
        <v>157</v>
      </c>
      <c r="E2696" s="126">
        <v>53.53</v>
      </c>
      <c r="F2696" s="126">
        <v>6.27</v>
      </c>
      <c r="G2696" s="126">
        <v>4.82</v>
      </c>
      <c r="H2696" s="126">
        <v>5980</v>
      </c>
      <c r="I2696" s="126">
        <v>-46.573999999999998</v>
      </c>
      <c r="J2696" s="126" t="s">
        <v>75</v>
      </c>
      <c r="K2696" s="126">
        <v>54.64</v>
      </c>
      <c r="L2696" s="126">
        <v>53.310835000000012</v>
      </c>
      <c r="M2696" s="126">
        <v>0.12973910463040211</v>
      </c>
      <c r="N2696" s="126">
        <v>53.278596000000007</v>
      </c>
      <c r="O2696" s="126">
        <v>0.19032783821855059</v>
      </c>
      <c r="P2696" s="126">
        <v>1158000</v>
      </c>
      <c r="Q2696" s="126">
        <v>1838000</v>
      </c>
      <c r="R2696" s="126">
        <v>0.63</v>
      </c>
      <c r="S2696" s="126">
        <v>34.610999999999997</v>
      </c>
      <c r="T2696" s="126">
        <v>6.76</v>
      </c>
      <c r="U2696" s="126">
        <v>18.685199999999998</v>
      </c>
      <c r="V2696" s="126">
        <v>2.4099586377610489</v>
      </c>
      <c r="AC2696" s="126">
        <v>53.75</v>
      </c>
      <c r="AD2696" s="126">
        <v>52.61</v>
      </c>
      <c r="AH2696" s="77">
        <f>IF(AND(M2696&lt;Variables!$G$6,M2696&gt;Variables!$G$5),0,1)</f>
        <v>1</v>
      </c>
      <c r="AI2696" s="77">
        <f t="shared" si="84"/>
        <v>0</v>
      </c>
      <c r="AJ2696" s="77">
        <f>IF(I2696&gt;Variables!$G$7,0,1)</f>
        <v>1</v>
      </c>
      <c r="AK2696" s="77">
        <f>IF(F2696&gt;Variables!$G$8,0,1)</f>
        <v>1</v>
      </c>
      <c r="AL2696" s="77">
        <f>IF(G2696&gt;Variables!$G$9,0,1)</f>
        <v>1</v>
      </c>
      <c r="AM2696" s="77">
        <f>IF(AND(K2696&gt;Variables!$G$10,K2696&lt;Variables!$G$11),0,1)</f>
        <v>1</v>
      </c>
      <c r="AN2696" s="77">
        <f>IF(H2696&lt;Variables!$G$13,1,0)</f>
        <v>0</v>
      </c>
      <c r="AO2696" s="77">
        <f>IF(R2696&lt;Variables!$G$12,0,1)</f>
        <v>0</v>
      </c>
      <c r="AP2696" s="78">
        <f t="shared" si="85"/>
        <v>1</v>
      </c>
      <c r="AQ2696" s="77">
        <f>IF(V2696&lt;Variables!$G$15,1,0)</f>
        <v>1</v>
      </c>
      <c r="AR2696" s="126">
        <v>0</v>
      </c>
      <c r="AS2696" s="126">
        <v>0</v>
      </c>
      <c r="AT2696" s="126">
        <v>0</v>
      </c>
      <c r="AU2696" s="126">
        <v>1</v>
      </c>
      <c r="BA2696" s="126">
        <v>-0.82</v>
      </c>
    </row>
    <row r="2697" spans="3:53" ht="14.5" x14ac:dyDescent="0.35">
      <c r="C2697" s="126" t="s">
        <v>387</v>
      </c>
      <c r="D2697" s="126" t="s">
        <v>169</v>
      </c>
      <c r="E2697" s="126">
        <v>8.6199999999999992</v>
      </c>
      <c r="F2697" s="126">
        <v>7.27</v>
      </c>
      <c r="G2697" s="126">
        <v>6.01</v>
      </c>
      <c r="H2697" s="126">
        <v>3910</v>
      </c>
      <c r="I2697" s="126">
        <v>64.588999999999999</v>
      </c>
      <c r="J2697" s="126" t="s">
        <v>75</v>
      </c>
      <c r="K2697" s="126">
        <v>74.900000000000006</v>
      </c>
      <c r="L2697" s="126">
        <v>8.55138</v>
      </c>
      <c r="M2697" s="126">
        <v>0.53581994952862422</v>
      </c>
      <c r="N2697" s="126">
        <v>8.5008239999999997</v>
      </c>
      <c r="O2697" s="126">
        <v>1.1337253894446131</v>
      </c>
      <c r="P2697" s="126">
        <v>1987000</v>
      </c>
      <c r="Q2697" s="126">
        <v>3192000</v>
      </c>
      <c r="R2697" s="126">
        <v>0.62</v>
      </c>
      <c r="S2697" s="126">
        <v>34.610999999999997</v>
      </c>
      <c r="T2697" s="126">
        <v>6.76</v>
      </c>
      <c r="U2697" s="126">
        <v>18.685199999999998</v>
      </c>
      <c r="V2697" s="126">
        <v>2.5725012257577129</v>
      </c>
      <c r="AC2697" s="126">
        <v>8.6950000000000003</v>
      </c>
      <c r="AD2697" s="126">
        <v>8.39</v>
      </c>
      <c r="AH2697" s="77">
        <f>IF(AND(M2697&lt;Variables!$G$6,M2697&gt;Variables!$G$5),0,1)</f>
        <v>1</v>
      </c>
      <c r="AI2697" s="77">
        <f t="shared" si="84"/>
        <v>0</v>
      </c>
      <c r="AJ2697" s="77">
        <f>IF(I2697&gt;Variables!$G$7,0,1)</f>
        <v>0</v>
      </c>
      <c r="AK2697" s="77">
        <f>IF(F2697&gt;Variables!$G$8,0,1)</f>
        <v>1</v>
      </c>
      <c r="AL2697" s="77">
        <f>IF(G2697&gt;Variables!$G$9,0,1)</f>
        <v>1</v>
      </c>
      <c r="AM2697" s="77">
        <f>IF(AND(K2697&gt;Variables!$G$10,K2697&lt;Variables!$G$11),0,1)</f>
        <v>1</v>
      </c>
      <c r="AN2697" s="77">
        <f>IF(H2697&lt;Variables!$G$13,1,0)</f>
        <v>0</v>
      </c>
      <c r="AO2697" s="77">
        <f>IF(R2697&lt;Variables!$G$12,0,1)</f>
        <v>0</v>
      </c>
      <c r="AP2697" s="78">
        <f t="shared" si="85"/>
        <v>1</v>
      </c>
      <c r="AQ2697" s="77">
        <f>IF(V2697&lt;Variables!$G$15,1,0)</f>
        <v>1</v>
      </c>
      <c r="AR2697" s="126">
        <v>0</v>
      </c>
      <c r="AS2697" s="126">
        <v>0</v>
      </c>
      <c r="AT2697" s="126">
        <v>0</v>
      </c>
      <c r="AU2697" s="126">
        <v>1</v>
      </c>
      <c r="BA2697" s="126">
        <v>-0.54</v>
      </c>
    </row>
    <row r="2698" spans="3:53" ht="14.5" x14ac:dyDescent="0.35">
      <c r="C2698" s="126" t="s">
        <v>387</v>
      </c>
      <c r="D2698" s="126" t="s">
        <v>183</v>
      </c>
      <c r="E2698" s="126">
        <v>41.53</v>
      </c>
      <c r="F2698" s="126">
        <v>14.09</v>
      </c>
      <c r="G2698" s="126">
        <v>11.55</v>
      </c>
      <c r="H2698" s="126">
        <v>5850</v>
      </c>
      <c r="I2698" s="126">
        <v>1455.537</v>
      </c>
      <c r="J2698" s="126" t="s">
        <v>75</v>
      </c>
      <c r="K2698" s="126">
        <v>66.94</v>
      </c>
      <c r="L2698" s="126">
        <v>41.114624999999997</v>
      </c>
      <c r="M2698" s="126">
        <v>0.74274056980939973</v>
      </c>
      <c r="N2698" s="126">
        <v>40.436816</v>
      </c>
      <c r="O2698" s="126">
        <v>2.4314080515142469</v>
      </c>
      <c r="P2698" s="126">
        <v>1313000</v>
      </c>
      <c r="Q2698" s="126">
        <v>2201000</v>
      </c>
      <c r="R2698" s="126">
        <v>0.6</v>
      </c>
      <c r="S2698" s="126">
        <v>34.610999999999997</v>
      </c>
      <c r="T2698" s="126">
        <v>6.76</v>
      </c>
      <c r="U2698" s="126">
        <v>18.685199999999998</v>
      </c>
      <c r="V2698" s="126">
        <v>2.4868502562555301</v>
      </c>
      <c r="AC2698" s="126">
        <v>42.89</v>
      </c>
      <c r="AD2698" s="126">
        <v>40.700000000000003</v>
      </c>
      <c r="AH2698" s="77">
        <f>IF(AND(M2698&lt;Variables!$G$6,M2698&gt;Variables!$G$5),0,1)</f>
        <v>1</v>
      </c>
      <c r="AI2698" s="77">
        <f t="shared" si="84"/>
        <v>0</v>
      </c>
      <c r="AJ2698" s="77">
        <f>IF(I2698&gt;Variables!$G$7,0,1)</f>
        <v>0</v>
      </c>
      <c r="AK2698" s="77">
        <f>IF(F2698&gt;Variables!$G$8,0,1)</f>
        <v>0</v>
      </c>
      <c r="AL2698" s="77">
        <f>IF(G2698&gt;Variables!$G$9,0,1)</f>
        <v>0</v>
      </c>
      <c r="AM2698" s="77">
        <f>IF(AND(K2698&gt;Variables!$G$10,K2698&lt;Variables!$G$11),0,1)</f>
        <v>0</v>
      </c>
      <c r="AN2698" s="77">
        <f>IF(H2698&lt;Variables!$G$13,1,0)</f>
        <v>0</v>
      </c>
      <c r="AO2698" s="77">
        <f>IF(R2698&lt;Variables!$G$12,0,1)</f>
        <v>0</v>
      </c>
      <c r="AP2698" s="78">
        <f t="shared" si="85"/>
        <v>1</v>
      </c>
      <c r="AQ2698" s="77">
        <f>IF(V2698&lt;Variables!$G$15,1,0)</f>
        <v>1</v>
      </c>
      <c r="AR2698" s="126">
        <v>0</v>
      </c>
      <c r="AS2698" s="126">
        <v>0</v>
      </c>
      <c r="AT2698" s="126">
        <v>0</v>
      </c>
      <c r="AU2698" s="126">
        <v>1</v>
      </c>
      <c r="BA2698" s="126">
        <v>-1.83</v>
      </c>
    </row>
    <row r="2699" spans="3:53" ht="14.5" x14ac:dyDescent="0.35">
      <c r="C2699" s="126" t="s">
        <v>387</v>
      </c>
      <c r="D2699" s="126" t="s">
        <v>131</v>
      </c>
      <c r="E2699" s="126">
        <v>1.61</v>
      </c>
      <c r="F2699" s="126">
        <v>25.6</v>
      </c>
      <c r="G2699" s="126">
        <v>16.670000000000002</v>
      </c>
      <c r="H2699" s="126">
        <v>2280</v>
      </c>
      <c r="I2699" s="126">
        <v>2.7549999999999999</v>
      </c>
      <c r="J2699" s="126" t="s">
        <v>74</v>
      </c>
      <c r="K2699" s="126">
        <v>57.21</v>
      </c>
      <c r="L2699" s="126">
        <v>1.6123400000000001</v>
      </c>
      <c r="M2699" s="126">
        <v>-0.14513067963332851</v>
      </c>
      <c r="N2699" s="126">
        <v>1.5732159999999999</v>
      </c>
      <c r="O2699" s="126">
        <v>2.338140471492784</v>
      </c>
      <c r="P2699" s="126">
        <v>92841000</v>
      </c>
      <c r="Q2699" s="126">
        <v>19257000</v>
      </c>
      <c r="R2699" s="126">
        <v>4.82</v>
      </c>
      <c r="S2699" s="126">
        <v>34.610999999999997</v>
      </c>
      <c r="T2699" s="126">
        <v>6.76</v>
      </c>
      <c r="U2699" s="126">
        <v>18.685199999999998</v>
      </c>
      <c r="V2699" s="126">
        <v>2.4484909783445179</v>
      </c>
      <c r="AC2699" s="126">
        <v>1.66</v>
      </c>
      <c r="AD2699" s="126">
        <v>1.46</v>
      </c>
      <c r="AH2699" s="77">
        <f>IF(AND(M2699&lt;Variables!$G$6,M2699&gt;Variables!$G$5),0,1)</f>
        <v>1</v>
      </c>
      <c r="AI2699" s="77">
        <f t="shared" si="84"/>
        <v>0</v>
      </c>
      <c r="AJ2699" s="77">
        <f>IF(I2699&gt;Variables!$G$7,0,1)</f>
        <v>1</v>
      </c>
      <c r="AK2699" s="77">
        <f>IF(F2699&gt;Variables!$G$8,0,1)</f>
        <v>0</v>
      </c>
      <c r="AL2699" s="77">
        <f>IF(G2699&gt;Variables!$G$9,0,1)</f>
        <v>0</v>
      </c>
      <c r="AM2699" s="77">
        <f>IF(AND(K2699&gt;Variables!$G$10,K2699&lt;Variables!$G$11),0,1)</f>
        <v>1</v>
      </c>
      <c r="AN2699" s="77">
        <f>IF(H2699&lt;Variables!$G$13,1,0)</f>
        <v>0</v>
      </c>
      <c r="AO2699" s="77">
        <f>IF(R2699&lt;Variables!$G$12,0,1)</f>
        <v>1</v>
      </c>
      <c r="AP2699" s="78">
        <f t="shared" si="85"/>
        <v>0</v>
      </c>
      <c r="AQ2699" s="77">
        <f>IF(V2699&lt;Variables!$G$15,1,0)</f>
        <v>1</v>
      </c>
      <c r="AR2699" s="126">
        <v>1</v>
      </c>
      <c r="AS2699" s="126">
        <v>0</v>
      </c>
      <c r="AT2699" s="126">
        <v>0</v>
      </c>
      <c r="AU2699" s="126">
        <v>0</v>
      </c>
      <c r="BA2699" s="126">
        <v>2</v>
      </c>
    </row>
    <row r="2700" spans="3:53" ht="14.5" x14ac:dyDescent="0.35">
      <c r="C2700" s="126" t="s">
        <v>387</v>
      </c>
      <c r="D2700" s="126" t="s">
        <v>277</v>
      </c>
      <c r="E2700" s="126">
        <v>23.07</v>
      </c>
      <c r="F2700" s="126">
        <v>8.17</v>
      </c>
      <c r="G2700" s="126">
        <v>4.03</v>
      </c>
      <c r="H2700" s="126">
        <v>2160</v>
      </c>
      <c r="I2700" s="126">
        <v>-2.6680000000000001</v>
      </c>
      <c r="J2700" s="126" t="s">
        <v>75</v>
      </c>
      <c r="K2700" s="126">
        <v>49.12</v>
      </c>
      <c r="L2700" s="126">
        <v>22.977856249999999</v>
      </c>
      <c r="M2700" s="126">
        <v>9.3296344823372603E-3</v>
      </c>
      <c r="N2700" s="126">
        <v>23.018528260869559</v>
      </c>
      <c r="O2700" s="126">
        <v>-0.16737934082023009</v>
      </c>
      <c r="P2700" s="126">
        <v>1227000</v>
      </c>
      <c r="Q2700" s="126">
        <v>2482000</v>
      </c>
      <c r="R2700" s="126">
        <v>0.49</v>
      </c>
      <c r="S2700" s="126">
        <v>34.610999999999997</v>
      </c>
      <c r="T2700" s="126">
        <v>6.76</v>
      </c>
      <c r="U2700" s="126">
        <v>18.685199999999998</v>
      </c>
      <c r="V2700" s="126">
        <v>2.3576643402097179</v>
      </c>
      <c r="AC2700" s="126">
        <v>23.67</v>
      </c>
      <c r="AD2700" s="126">
        <v>22.73</v>
      </c>
      <c r="AH2700" s="77">
        <f>IF(AND(M2700&lt;Variables!$G$6,M2700&gt;Variables!$G$5),0,1)</f>
        <v>1</v>
      </c>
      <c r="AI2700" s="77">
        <f t="shared" si="84"/>
        <v>1</v>
      </c>
      <c r="AJ2700" s="77">
        <f>IF(I2700&gt;Variables!$G$7,0,1)</f>
        <v>1</v>
      </c>
      <c r="AK2700" s="77">
        <f>IF(F2700&gt;Variables!$G$8,0,1)</f>
        <v>1</v>
      </c>
      <c r="AL2700" s="77">
        <f>IF(G2700&gt;Variables!$G$9,0,1)</f>
        <v>1</v>
      </c>
      <c r="AM2700" s="77">
        <f>IF(AND(K2700&gt;Variables!$G$10,K2700&lt;Variables!$G$11),0,1)</f>
        <v>1</v>
      </c>
      <c r="AN2700" s="77">
        <f>IF(H2700&lt;Variables!$G$13,1,0)</f>
        <v>0</v>
      </c>
      <c r="AO2700" s="77">
        <f>IF(R2700&lt;Variables!$G$12,0,1)</f>
        <v>0</v>
      </c>
      <c r="AP2700" s="78">
        <f t="shared" si="85"/>
        <v>1</v>
      </c>
      <c r="AQ2700" s="77">
        <f>IF(V2700&lt;Variables!$G$15,1,0)</f>
        <v>1</v>
      </c>
      <c r="AR2700" s="126">
        <v>0</v>
      </c>
      <c r="AS2700" s="126">
        <v>0</v>
      </c>
      <c r="AT2700" s="126">
        <v>0</v>
      </c>
      <c r="AU2700" s="126">
        <v>1</v>
      </c>
      <c r="BA2700" s="126">
        <v>-0.5</v>
      </c>
    </row>
    <row r="2701" spans="3:53" ht="14.5" x14ac:dyDescent="0.35">
      <c r="C2701" s="126" t="s">
        <v>387</v>
      </c>
      <c r="D2701" s="126" t="s">
        <v>151</v>
      </c>
      <c r="E2701" s="126">
        <v>140.13999999999999</v>
      </c>
      <c r="F2701" s="126">
        <v>6.31</v>
      </c>
      <c r="G2701" s="126">
        <v>6.64</v>
      </c>
      <c r="H2701" s="126">
        <v>9190</v>
      </c>
      <c r="I2701" s="126">
        <v>-25.366</v>
      </c>
      <c r="J2701" s="126" t="s">
        <v>75</v>
      </c>
      <c r="K2701" s="126">
        <v>41.89</v>
      </c>
      <c r="L2701" s="126">
        <v>140.617695</v>
      </c>
      <c r="M2701" s="126">
        <v>-0.55974107668312567</v>
      </c>
      <c r="N2701" s="126">
        <v>140.75980999999999</v>
      </c>
      <c r="O2701" s="126">
        <v>-0.66013871431055748</v>
      </c>
      <c r="P2701" s="126">
        <v>805855</v>
      </c>
      <c r="Q2701" s="126">
        <v>915652</v>
      </c>
      <c r="R2701" s="126">
        <v>0.88</v>
      </c>
      <c r="S2701" s="126">
        <v>34.610999999999997</v>
      </c>
      <c r="T2701" s="126">
        <v>6.76</v>
      </c>
      <c r="U2701" s="126">
        <v>18.685199999999998</v>
      </c>
      <c r="V2701" s="126">
        <v>2.2844235916128341</v>
      </c>
      <c r="AC2701" s="126">
        <v>144.24</v>
      </c>
      <c r="AD2701" s="126">
        <v>135.59</v>
      </c>
      <c r="AH2701" s="77">
        <f>IF(AND(M2701&lt;Variables!$G$6,M2701&gt;Variables!$G$5),0,1)</f>
        <v>1</v>
      </c>
      <c r="AI2701" s="77">
        <f t="shared" si="84"/>
        <v>1</v>
      </c>
      <c r="AJ2701" s="77">
        <f>IF(I2701&gt;Variables!$G$7,0,1)</f>
        <v>1</v>
      </c>
      <c r="AK2701" s="77">
        <f>IF(F2701&gt;Variables!$G$8,0,1)</f>
        <v>1</v>
      </c>
      <c r="AL2701" s="77">
        <f>IF(G2701&gt;Variables!$G$9,0,1)</f>
        <v>1</v>
      </c>
      <c r="AM2701" s="77">
        <f>IF(AND(K2701&gt;Variables!$G$10,K2701&lt;Variables!$G$11),0,1)</f>
        <v>1</v>
      </c>
      <c r="AN2701" s="77">
        <f>IF(H2701&lt;Variables!$G$13,1,0)</f>
        <v>0</v>
      </c>
      <c r="AO2701" s="77">
        <f>IF(R2701&lt;Variables!$G$12,0,1)</f>
        <v>0</v>
      </c>
      <c r="AP2701" s="78">
        <f t="shared" si="85"/>
        <v>1</v>
      </c>
      <c r="AQ2701" s="77">
        <f>IF(V2701&lt;Variables!$G$15,1,0)</f>
        <v>1</v>
      </c>
      <c r="AR2701" s="126">
        <v>1</v>
      </c>
      <c r="AS2701" s="126">
        <v>0</v>
      </c>
      <c r="AT2701" s="126">
        <v>0</v>
      </c>
      <c r="AU2701" s="126">
        <v>0</v>
      </c>
      <c r="BA2701" s="126">
        <v>1.62</v>
      </c>
    </row>
    <row r="2702" spans="3:53" ht="14.5" x14ac:dyDescent="0.35">
      <c r="C2702" s="126" t="s">
        <v>387</v>
      </c>
      <c r="D2702" s="126" t="s">
        <v>343</v>
      </c>
      <c r="E2702" s="126">
        <v>52.07</v>
      </c>
      <c r="F2702" s="126">
        <v>6.48</v>
      </c>
      <c r="G2702" s="126">
        <v>4.26</v>
      </c>
      <c r="H2702" s="126">
        <v>10730</v>
      </c>
      <c r="I2702" s="126">
        <v>98.024000000000001</v>
      </c>
      <c r="J2702" s="126" t="s">
        <v>75</v>
      </c>
      <c r="K2702" s="126">
        <v>48.86</v>
      </c>
      <c r="L2702" s="126">
        <v>51.939042105263162</v>
      </c>
      <c r="M2702" s="126">
        <v>-3.6662411340897497E-2</v>
      </c>
      <c r="N2702" s="126">
        <v>51.928361224489798</v>
      </c>
      <c r="O2702" s="126">
        <v>-1.6101460343896149E-2</v>
      </c>
      <c r="P2702" s="126">
        <v>1864000</v>
      </c>
      <c r="Q2702" s="126">
        <v>1956000</v>
      </c>
      <c r="R2702" s="126">
        <v>0.95</v>
      </c>
      <c r="S2702" s="126">
        <v>34.610999999999997</v>
      </c>
      <c r="T2702" s="126">
        <v>6.76</v>
      </c>
      <c r="U2702" s="126">
        <v>18.685199999999998</v>
      </c>
      <c r="V2702" s="126">
        <v>2.3560221183047578</v>
      </c>
      <c r="AC2702" s="126">
        <v>52.3</v>
      </c>
      <c r="AD2702" s="126">
        <v>51.19</v>
      </c>
      <c r="AH2702" s="77">
        <f>IF(AND(M2702&lt;Variables!$G$6,M2702&gt;Variables!$G$5),0,1)</f>
        <v>1</v>
      </c>
      <c r="AI2702" s="77">
        <f t="shared" si="84"/>
        <v>0</v>
      </c>
      <c r="AJ2702" s="77">
        <f>IF(I2702&gt;Variables!$G$7,0,1)</f>
        <v>0</v>
      </c>
      <c r="AK2702" s="77">
        <f>IF(F2702&gt;Variables!$G$8,0,1)</f>
        <v>1</v>
      </c>
      <c r="AL2702" s="77">
        <f>IF(G2702&gt;Variables!$G$9,0,1)</f>
        <v>1</v>
      </c>
      <c r="AM2702" s="77">
        <f>IF(AND(K2702&gt;Variables!$G$10,K2702&lt;Variables!$G$11),0,1)</f>
        <v>1</v>
      </c>
      <c r="AN2702" s="77">
        <f>IF(H2702&lt;Variables!$G$13,1,0)</f>
        <v>0</v>
      </c>
      <c r="AO2702" s="77">
        <f>IF(R2702&lt;Variables!$G$12,0,1)</f>
        <v>0</v>
      </c>
      <c r="AP2702" s="78">
        <f t="shared" si="85"/>
        <v>1</v>
      </c>
      <c r="AQ2702" s="77">
        <f>IF(V2702&lt;Variables!$G$15,1,0)</f>
        <v>1</v>
      </c>
      <c r="AR2702" s="126">
        <v>0</v>
      </c>
      <c r="AS2702" s="126">
        <v>1</v>
      </c>
      <c r="AT2702" s="126">
        <v>0</v>
      </c>
      <c r="AU2702" s="126">
        <v>0</v>
      </c>
      <c r="BA2702" s="126">
        <v>-0.04</v>
      </c>
    </row>
    <row r="2703" spans="3:53" ht="14.5" x14ac:dyDescent="0.35">
      <c r="C2703" s="126" t="s">
        <v>387</v>
      </c>
      <c r="D2703" s="126" t="s">
        <v>201</v>
      </c>
      <c r="E2703" s="126">
        <v>41.63</v>
      </c>
      <c r="F2703" s="126">
        <v>9.93</v>
      </c>
      <c r="G2703" s="126">
        <v>5.4</v>
      </c>
      <c r="H2703" s="126">
        <v>-99999</v>
      </c>
      <c r="I2703" s="126">
        <v>368.09899999999999</v>
      </c>
      <c r="J2703" s="126" t="s">
        <v>75</v>
      </c>
      <c r="K2703" s="126">
        <v>55.79</v>
      </c>
      <c r="L2703" s="126">
        <v>41.612475000000003</v>
      </c>
      <c r="M2703" s="126">
        <v>-0.15013526592686249</v>
      </c>
      <c r="N2703" s="126">
        <v>41.011465306122453</v>
      </c>
      <c r="O2703" s="126">
        <v>1.3131320469965151</v>
      </c>
      <c r="P2703" s="126">
        <v>657205</v>
      </c>
      <c r="Q2703" s="126">
        <v>2251000</v>
      </c>
      <c r="R2703" s="126">
        <v>0.28999999999999998</v>
      </c>
      <c r="S2703" s="126">
        <v>34.610999999999997</v>
      </c>
      <c r="T2703" s="126">
        <v>6.76</v>
      </c>
      <c r="U2703" s="126">
        <v>18.685199999999998</v>
      </c>
      <c r="V2703" s="126">
        <v>2.4333984067659991</v>
      </c>
      <c r="AC2703" s="126">
        <v>41.55</v>
      </c>
      <c r="AD2703" s="126">
        <v>35.82</v>
      </c>
      <c r="AH2703" s="77">
        <f>IF(AND(M2703&lt;Variables!$G$6,M2703&gt;Variables!$G$5),0,1)</f>
        <v>1</v>
      </c>
      <c r="AI2703" s="77">
        <f t="shared" si="84"/>
        <v>0</v>
      </c>
      <c r="AJ2703" s="77">
        <f>IF(I2703&gt;Variables!$G$7,0,1)</f>
        <v>0</v>
      </c>
      <c r="AK2703" s="77">
        <f>IF(F2703&gt;Variables!$G$8,0,1)</f>
        <v>0</v>
      </c>
      <c r="AL2703" s="77">
        <f>IF(G2703&gt;Variables!$G$9,0,1)</f>
        <v>1</v>
      </c>
      <c r="AM2703" s="77">
        <f>IF(AND(K2703&gt;Variables!$G$10,K2703&lt;Variables!$G$11),0,1)</f>
        <v>1</v>
      </c>
      <c r="AN2703" s="77">
        <f>IF(H2703&lt;Variables!$G$13,1,0)</f>
        <v>1</v>
      </c>
      <c r="AO2703" s="77">
        <f>IF(R2703&lt;Variables!$G$12,0,1)</f>
        <v>0</v>
      </c>
      <c r="AP2703" s="78">
        <f t="shared" si="85"/>
        <v>1</v>
      </c>
      <c r="AQ2703" s="77">
        <f>IF(V2703&lt;Variables!$G$15,1,0)</f>
        <v>1</v>
      </c>
      <c r="AR2703" s="126">
        <v>0</v>
      </c>
      <c r="AS2703" s="126">
        <v>0</v>
      </c>
      <c r="AT2703" s="126">
        <v>1</v>
      </c>
      <c r="AU2703" s="126">
        <v>0</v>
      </c>
      <c r="BA2703" s="126">
        <v>-2.25</v>
      </c>
    </row>
    <row r="2704" spans="3:53" ht="14.5" x14ac:dyDescent="0.35">
      <c r="C2704" s="126" t="s">
        <v>387</v>
      </c>
      <c r="D2704" s="126" t="s">
        <v>342</v>
      </c>
      <c r="E2704" s="126">
        <v>6.89</v>
      </c>
      <c r="F2704" s="126">
        <v>39.71</v>
      </c>
      <c r="G2704" s="126">
        <v>-7.42</v>
      </c>
      <c r="H2704" s="126">
        <v>43.4</v>
      </c>
      <c r="I2704" s="126">
        <v>-65.912000000000006</v>
      </c>
      <c r="J2704" s="126" t="s">
        <v>75</v>
      </c>
      <c r="K2704" s="126">
        <v>42.76</v>
      </c>
      <c r="L2704" s="126">
        <v>7.0005100000000011</v>
      </c>
      <c r="M2704" s="126">
        <v>-2.2728344077788751</v>
      </c>
      <c r="N2704" s="126">
        <v>6.8249259999999996</v>
      </c>
      <c r="O2704" s="126">
        <v>0.2413799065367235</v>
      </c>
      <c r="P2704" s="126">
        <v>65040000.000000007</v>
      </c>
      <c r="Q2704" s="126">
        <v>3560000</v>
      </c>
      <c r="R2704" s="126">
        <v>18.27</v>
      </c>
      <c r="S2704" s="126">
        <v>34.610999999999997</v>
      </c>
      <c r="T2704" s="126">
        <v>6.76</v>
      </c>
      <c r="U2704" s="126">
        <v>18.685199999999998</v>
      </c>
      <c r="V2704" s="126">
        <v>2.3035643272298731</v>
      </c>
      <c r="AC2704" s="126">
        <v>7.08</v>
      </c>
      <c r="AD2704" s="126">
        <v>6</v>
      </c>
      <c r="AH2704" s="77">
        <f>IF(AND(M2704&lt;Variables!$G$6,M2704&gt;Variables!$G$5),0,1)</f>
        <v>0</v>
      </c>
      <c r="AI2704" s="77">
        <f t="shared" si="84"/>
        <v>0</v>
      </c>
      <c r="AJ2704" s="77">
        <f>IF(I2704&gt;Variables!$G$7,0,1)</f>
        <v>1</v>
      </c>
      <c r="AK2704" s="77">
        <f>IF(F2704&gt;Variables!$G$8,0,1)</f>
        <v>0</v>
      </c>
      <c r="AL2704" s="77">
        <f>IF(G2704&gt;Variables!$G$9,0,1)</f>
        <v>1</v>
      </c>
      <c r="AM2704" s="77">
        <f>IF(AND(K2704&gt;Variables!$G$10,K2704&lt;Variables!$G$11),0,1)</f>
        <v>1</v>
      </c>
      <c r="AN2704" s="77">
        <f>IF(H2704&lt;Variables!$G$13,1,0)</f>
        <v>1</v>
      </c>
      <c r="AO2704" s="77">
        <f>IF(R2704&lt;Variables!$G$12,0,1)</f>
        <v>1</v>
      </c>
      <c r="AP2704" s="78">
        <f t="shared" si="85"/>
        <v>1</v>
      </c>
      <c r="AQ2704" s="77">
        <f>IF(V2704&lt;Variables!$G$15,1,0)</f>
        <v>1</v>
      </c>
      <c r="AR2704" s="126">
        <v>0</v>
      </c>
      <c r="AS2704" s="126">
        <v>0</v>
      </c>
      <c r="AT2704" s="126">
        <v>1</v>
      </c>
      <c r="AU2704" s="126">
        <v>0</v>
      </c>
      <c r="BA2704" s="126">
        <v>-2.25</v>
      </c>
    </row>
    <row r="2705" spans="3:53" ht="14.5" x14ac:dyDescent="0.35">
      <c r="C2705" s="126" t="s">
        <v>387</v>
      </c>
      <c r="D2705" s="126" t="s">
        <v>388</v>
      </c>
      <c r="E2705" s="126">
        <v>13.48</v>
      </c>
      <c r="F2705" s="126">
        <v>20.14</v>
      </c>
      <c r="G2705" s="126">
        <v>22.85</v>
      </c>
      <c r="H2705" s="126">
        <v>227.98</v>
      </c>
      <c r="I2705" s="126">
        <v>79931.566000000006</v>
      </c>
      <c r="J2705" s="126" t="s">
        <v>75</v>
      </c>
      <c r="K2705" s="126">
        <v>57.44</v>
      </c>
      <c r="L2705" s="126">
        <v>13.545445000000001</v>
      </c>
      <c r="M2705" s="126">
        <v>0.40275531737789932</v>
      </c>
      <c r="N2705" s="126">
        <v>13.15303333333333</v>
      </c>
      <c r="O2705" s="126">
        <v>3.398202189102133</v>
      </c>
      <c r="P2705" s="126">
        <v>1440000</v>
      </c>
      <c r="Q2705" s="126">
        <v>2670000</v>
      </c>
      <c r="R2705" s="126">
        <v>0.54</v>
      </c>
      <c r="S2705" s="126">
        <v>34.610999999999997</v>
      </c>
      <c r="T2705" s="126">
        <v>6.76</v>
      </c>
      <c r="U2705" s="126">
        <v>18.685199999999998</v>
      </c>
      <c r="V2705" s="126">
        <v>2.4249528710151651</v>
      </c>
      <c r="AC2705" s="126">
        <v>19.88</v>
      </c>
      <c r="AD2705" s="126">
        <v>13.08</v>
      </c>
      <c r="AH2705" s="77">
        <f>IF(AND(M2705&lt;Variables!$G$6,M2705&gt;Variables!$G$5),0,1)</f>
        <v>1</v>
      </c>
      <c r="AI2705" s="77">
        <f t="shared" si="84"/>
        <v>0</v>
      </c>
      <c r="AJ2705" s="77">
        <f>IF(I2705&gt;Variables!$G$7,0,1)</f>
        <v>0</v>
      </c>
      <c r="AK2705" s="77">
        <f>IF(F2705&gt;Variables!$G$8,0,1)</f>
        <v>0</v>
      </c>
      <c r="AL2705" s="77">
        <f>IF(G2705&gt;Variables!$G$9,0,1)</f>
        <v>0</v>
      </c>
      <c r="AM2705" s="77">
        <f>IF(AND(K2705&gt;Variables!$G$10,K2705&lt;Variables!$G$11),0,1)</f>
        <v>1</v>
      </c>
      <c r="AN2705" s="77">
        <f>IF(H2705&lt;Variables!$G$13,1,0)</f>
        <v>1</v>
      </c>
      <c r="AO2705" s="77">
        <f>IF(R2705&lt;Variables!$G$12,0,1)</f>
        <v>0</v>
      </c>
      <c r="AP2705" s="78">
        <f t="shared" si="85"/>
        <v>1</v>
      </c>
      <c r="AQ2705" s="77">
        <f>IF(V2705&lt;Variables!$G$15,1,0)</f>
        <v>1</v>
      </c>
      <c r="AR2705" s="126">
        <v>0</v>
      </c>
      <c r="AS2705" s="126">
        <v>0</v>
      </c>
      <c r="AT2705" s="126">
        <v>1</v>
      </c>
      <c r="AU2705" s="126">
        <v>0</v>
      </c>
      <c r="BA2705" s="126">
        <v>-2.25</v>
      </c>
    </row>
    <row r="2706" spans="3:53" ht="14.5" x14ac:dyDescent="0.35">
      <c r="C2706" s="126" t="s">
        <v>387</v>
      </c>
      <c r="D2706" s="126" t="s">
        <v>194</v>
      </c>
      <c r="E2706" s="126">
        <v>8.3800000000000008</v>
      </c>
      <c r="F2706" s="126">
        <v>37</v>
      </c>
      <c r="G2706" s="126">
        <v>-6.07</v>
      </c>
      <c r="H2706" s="126">
        <v>784.63</v>
      </c>
      <c r="I2706" s="126">
        <v>2671.8679999999999</v>
      </c>
      <c r="J2706" s="126" t="s">
        <v>75</v>
      </c>
      <c r="K2706" s="126">
        <v>42</v>
      </c>
      <c r="L2706" s="126">
        <v>8.4656600000000015</v>
      </c>
      <c r="M2706" s="126">
        <v>-1.24810115218426</v>
      </c>
      <c r="N2706" s="126">
        <v>8.424631999999999</v>
      </c>
      <c r="O2706" s="126">
        <v>-0.76717891060404286</v>
      </c>
      <c r="P2706" s="126">
        <v>204230000</v>
      </c>
      <c r="Q2706" s="126">
        <v>29450000</v>
      </c>
      <c r="R2706" s="126">
        <v>6.93</v>
      </c>
      <c r="S2706" s="126">
        <v>34.610999999999997</v>
      </c>
      <c r="T2706" s="126">
        <v>6.76</v>
      </c>
      <c r="U2706" s="126">
        <v>18.685199999999998</v>
      </c>
      <c r="V2706" s="126">
        <v>2.2877345009367249</v>
      </c>
      <c r="AC2706" s="126">
        <v>10.199999999999999</v>
      </c>
      <c r="AD2706" s="126">
        <v>8.3000000000000007</v>
      </c>
      <c r="AH2706" s="77">
        <f>IF(AND(M2706&lt;Variables!$G$6,M2706&gt;Variables!$G$5),0,1)</f>
        <v>0</v>
      </c>
      <c r="AI2706" s="77">
        <f t="shared" si="84"/>
        <v>0</v>
      </c>
      <c r="AJ2706" s="77">
        <f>IF(I2706&gt;Variables!$G$7,0,1)</f>
        <v>0</v>
      </c>
      <c r="AK2706" s="77">
        <f>IF(F2706&gt;Variables!$G$8,0,1)</f>
        <v>0</v>
      </c>
      <c r="AL2706" s="77">
        <f>IF(G2706&gt;Variables!$G$9,0,1)</f>
        <v>1</v>
      </c>
      <c r="AM2706" s="77">
        <f>IF(AND(K2706&gt;Variables!$G$10,K2706&lt;Variables!$G$11),0,1)</f>
        <v>1</v>
      </c>
      <c r="AN2706" s="77">
        <f>IF(H2706&lt;Variables!$G$13,1,0)</f>
        <v>1</v>
      </c>
      <c r="AO2706" s="77">
        <f>IF(R2706&lt;Variables!$G$12,0,1)</f>
        <v>1</v>
      </c>
      <c r="AP2706" s="78">
        <f t="shared" si="85"/>
        <v>1</v>
      </c>
      <c r="AQ2706" s="77">
        <f>IF(V2706&lt;Variables!$G$15,1,0)</f>
        <v>1</v>
      </c>
      <c r="AR2706" s="126">
        <v>1</v>
      </c>
      <c r="AS2706" s="126">
        <v>0</v>
      </c>
      <c r="AT2706" s="126">
        <v>0</v>
      </c>
      <c r="AU2706" s="126">
        <v>0</v>
      </c>
      <c r="BA2706" s="126">
        <v>2</v>
      </c>
    </row>
    <row r="2707" spans="3:53" ht="14.5" x14ac:dyDescent="0.35">
      <c r="C2707" s="126" t="s">
        <v>387</v>
      </c>
      <c r="D2707" s="126" t="s">
        <v>172</v>
      </c>
      <c r="E2707" s="126">
        <v>57.58</v>
      </c>
      <c r="F2707" s="126">
        <v>7.25</v>
      </c>
      <c r="G2707" s="126">
        <v>5.14</v>
      </c>
      <c r="H2707" s="126">
        <v>7410</v>
      </c>
      <c r="I2707" s="126">
        <v>139929.65100000001</v>
      </c>
      <c r="J2707" s="126" t="s">
        <v>75</v>
      </c>
      <c r="K2707" s="126">
        <v>48.42</v>
      </c>
      <c r="L2707" s="126">
        <v>57.309399999999997</v>
      </c>
      <c r="M2707" s="126">
        <v>1.0469486681043631E-3</v>
      </c>
      <c r="N2707" s="126">
        <v>57.411214583333333</v>
      </c>
      <c r="O2707" s="126">
        <v>-0.1762975823937952</v>
      </c>
      <c r="P2707" s="126">
        <v>580287</v>
      </c>
      <c r="Q2707" s="126">
        <v>1245000</v>
      </c>
      <c r="R2707" s="126">
        <v>0.47</v>
      </c>
      <c r="S2707" s="126">
        <v>34.610999999999997</v>
      </c>
      <c r="T2707" s="126">
        <v>6.76</v>
      </c>
      <c r="U2707" s="126">
        <v>18.685199999999998</v>
      </c>
      <c r="V2707" s="126">
        <v>2.3506087566032798</v>
      </c>
      <c r="AC2707" s="126">
        <v>58.17</v>
      </c>
      <c r="AD2707" s="126">
        <v>54.424999999999997</v>
      </c>
      <c r="AH2707" s="77">
        <f>IF(AND(M2707&lt;Variables!$G$6,M2707&gt;Variables!$G$5),0,1)</f>
        <v>1</v>
      </c>
      <c r="AI2707" s="77">
        <f t="shared" si="84"/>
        <v>1</v>
      </c>
      <c r="AJ2707" s="77">
        <f>IF(I2707&gt;Variables!$G$7,0,1)</f>
        <v>0</v>
      </c>
      <c r="AK2707" s="77">
        <f>IF(F2707&gt;Variables!$G$8,0,1)</f>
        <v>1</v>
      </c>
      <c r="AL2707" s="77">
        <f>IF(G2707&gt;Variables!$G$9,0,1)</f>
        <v>1</v>
      </c>
      <c r="AM2707" s="77">
        <f>IF(AND(K2707&gt;Variables!$G$10,K2707&lt;Variables!$G$11),0,1)</f>
        <v>1</v>
      </c>
      <c r="AN2707" s="77">
        <f>IF(H2707&lt;Variables!$G$13,1,0)</f>
        <v>0</v>
      </c>
      <c r="AO2707" s="77">
        <f>IF(R2707&lt;Variables!$G$12,0,1)</f>
        <v>0</v>
      </c>
      <c r="AP2707" s="78">
        <f t="shared" si="85"/>
        <v>1</v>
      </c>
      <c r="AQ2707" s="77">
        <f>IF(V2707&lt;Variables!$G$15,1,0)</f>
        <v>1</v>
      </c>
      <c r="AR2707" s="126">
        <v>0</v>
      </c>
      <c r="AS2707" s="126">
        <v>0</v>
      </c>
      <c r="AT2707" s="126">
        <v>0</v>
      </c>
      <c r="AU2707" s="126">
        <v>1</v>
      </c>
      <c r="BA2707" s="126">
        <v>-0.43</v>
      </c>
    </row>
    <row r="2708" spans="3:53" ht="14.5" x14ac:dyDescent="0.35">
      <c r="C2708" s="126" t="s">
        <v>387</v>
      </c>
      <c r="D2708" s="126" t="s">
        <v>345</v>
      </c>
      <c r="E2708" s="126">
        <v>61.08</v>
      </c>
      <c r="F2708" s="126">
        <v>82.79</v>
      </c>
      <c r="G2708" s="126">
        <v>0.45</v>
      </c>
      <c r="H2708" s="126">
        <v>621.19000000000005</v>
      </c>
      <c r="I2708" s="126">
        <v>32.301000000000002</v>
      </c>
      <c r="J2708" s="126" t="s">
        <v>74</v>
      </c>
      <c r="K2708" s="126">
        <v>70.16</v>
      </c>
      <c r="L2708" s="126">
        <v>60.721321052631573</v>
      </c>
      <c r="M2708" s="126">
        <v>0.29426063904892841</v>
      </c>
      <c r="N2708" s="126">
        <v>60.697879591836738</v>
      </c>
      <c r="O2708" s="126">
        <v>0.33299418286506932</v>
      </c>
      <c r="P2708" s="126">
        <v>2960000</v>
      </c>
      <c r="Q2708" s="126">
        <v>72250</v>
      </c>
      <c r="R2708" s="126">
        <v>40.97</v>
      </c>
      <c r="S2708" s="126">
        <v>34.610999999999997</v>
      </c>
      <c r="T2708" s="126">
        <v>6.76</v>
      </c>
      <c r="U2708" s="126">
        <v>18.685199999999998</v>
      </c>
      <c r="V2708" s="126">
        <v>2.5510743569171699</v>
      </c>
      <c r="AC2708" s="126">
        <v>62.1</v>
      </c>
      <c r="AD2708" s="126">
        <v>60.77</v>
      </c>
      <c r="AH2708" s="77">
        <f>IF(AND(M2708&lt;Variables!$G$6,M2708&gt;Variables!$G$5),0,1)</f>
        <v>1</v>
      </c>
      <c r="AI2708" s="77">
        <f t="shared" si="84"/>
        <v>0</v>
      </c>
      <c r="AJ2708" s="77">
        <f>IF(I2708&gt;Variables!$G$7,0,1)</f>
        <v>1</v>
      </c>
      <c r="AK2708" s="77">
        <f>IF(F2708&gt;Variables!$G$8,0,1)</f>
        <v>0</v>
      </c>
      <c r="AL2708" s="77">
        <f>IF(G2708&gt;Variables!$G$9,0,1)</f>
        <v>1</v>
      </c>
      <c r="AM2708" s="77">
        <f>IF(AND(K2708&gt;Variables!$G$10,K2708&lt;Variables!$G$11),0,1)</f>
        <v>1</v>
      </c>
      <c r="AN2708" s="77">
        <f>IF(H2708&lt;Variables!$G$13,1,0)</f>
        <v>1</v>
      </c>
      <c r="AO2708" s="77">
        <f>IF(R2708&lt;Variables!$G$12,0,1)</f>
        <v>1</v>
      </c>
      <c r="AP2708" s="78">
        <f t="shared" si="85"/>
        <v>0</v>
      </c>
      <c r="AQ2708" s="77">
        <f>IF(V2708&lt;Variables!$G$15,1,0)</f>
        <v>1</v>
      </c>
      <c r="AR2708" s="126">
        <v>1</v>
      </c>
      <c r="AS2708" s="126">
        <v>0</v>
      </c>
      <c r="AT2708" s="126">
        <v>0</v>
      </c>
      <c r="AU2708" s="126">
        <v>0</v>
      </c>
      <c r="BA2708" s="126">
        <v>1.39</v>
      </c>
    </row>
    <row r="2709" spans="3:53" ht="14.5" x14ac:dyDescent="0.35">
      <c r="C2709" s="126" t="s">
        <v>387</v>
      </c>
      <c r="D2709" s="126" t="s">
        <v>163</v>
      </c>
      <c r="E2709" s="126">
        <v>3.85</v>
      </c>
      <c r="F2709" s="126">
        <v>21.02</v>
      </c>
      <c r="G2709" s="126">
        <v>12.5</v>
      </c>
      <c r="H2709" s="126">
        <v>358.91</v>
      </c>
      <c r="I2709" s="126">
        <v>-75.289000000000001</v>
      </c>
      <c r="J2709" s="126" t="s">
        <v>75</v>
      </c>
      <c r="K2709" s="126">
        <v>37.64</v>
      </c>
      <c r="L2709" s="126">
        <v>3.9350149999999999</v>
      </c>
      <c r="M2709" s="126">
        <v>-1.652217335893251</v>
      </c>
      <c r="N2709" s="126">
        <v>3.9495560000000012</v>
      </c>
      <c r="O2709" s="126">
        <v>-2.0143023671521711</v>
      </c>
      <c r="P2709" s="126">
        <v>19320000</v>
      </c>
      <c r="Q2709" s="126">
        <v>20560000</v>
      </c>
      <c r="R2709" s="126">
        <v>0.94</v>
      </c>
      <c r="S2709" s="126">
        <v>34.610999999999997</v>
      </c>
      <c r="T2709" s="126">
        <v>6.76</v>
      </c>
      <c r="U2709" s="126">
        <v>18.685199999999998</v>
      </c>
      <c r="V2709" s="126">
        <v>2.2229310294207258</v>
      </c>
      <c r="AC2709" s="126">
        <v>4.09</v>
      </c>
      <c r="AD2709" s="126">
        <v>3.69</v>
      </c>
      <c r="AH2709" s="77">
        <f>IF(AND(M2709&lt;Variables!$G$6,M2709&gt;Variables!$G$5),0,1)</f>
        <v>0</v>
      </c>
      <c r="AI2709" s="77">
        <f t="shared" si="84"/>
        <v>1</v>
      </c>
      <c r="AJ2709" s="77">
        <f>IF(I2709&gt;Variables!$G$7,0,1)</f>
        <v>1</v>
      </c>
      <c r="AK2709" s="77">
        <f>IF(F2709&gt;Variables!$G$8,0,1)</f>
        <v>0</v>
      </c>
      <c r="AL2709" s="77">
        <f>IF(G2709&gt;Variables!$G$9,0,1)</f>
        <v>0</v>
      </c>
      <c r="AM2709" s="77">
        <f>IF(AND(K2709&gt;Variables!$G$10,K2709&lt;Variables!$G$11),0,1)</f>
        <v>1</v>
      </c>
      <c r="AN2709" s="77">
        <f>IF(H2709&lt;Variables!$G$13,1,0)</f>
        <v>1</v>
      </c>
      <c r="AO2709" s="77">
        <f>IF(R2709&lt;Variables!$G$12,0,1)</f>
        <v>0</v>
      </c>
      <c r="AP2709" s="78">
        <f t="shared" si="85"/>
        <v>1</v>
      </c>
      <c r="AQ2709" s="77">
        <f>IF(V2709&lt;Variables!$G$15,1,0)</f>
        <v>1</v>
      </c>
      <c r="AR2709" s="126">
        <v>1</v>
      </c>
      <c r="AS2709" s="126">
        <v>0</v>
      </c>
      <c r="AT2709" s="126">
        <v>0</v>
      </c>
      <c r="AU2709" s="126">
        <v>0</v>
      </c>
      <c r="BA2709" s="126">
        <v>2</v>
      </c>
    </row>
    <row r="2710" spans="3:53" ht="14.5" x14ac:dyDescent="0.35">
      <c r="C2710" s="126" t="s">
        <v>387</v>
      </c>
      <c r="D2710" s="126" t="s">
        <v>120</v>
      </c>
      <c r="E2710" s="126">
        <v>13.32</v>
      </c>
      <c r="F2710" s="126">
        <v>16.03</v>
      </c>
      <c r="G2710" s="126">
        <v>10.28</v>
      </c>
      <c r="H2710" s="126">
        <v>6950</v>
      </c>
      <c r="I2710" s="126">
        <v>-50.798000000000002</v>
      </c>
      <c r="J2710" s="126" t="s">
        <v>75</v>
      </c>
      <c r="K2710" s="126">
        <v>66.819999999999993</v>
      </c>
      <c r="L2710" s="126">
        <v>13.060974999999999</v>
      </c>
      <c r="M2710" s="126">
        <v>1.447250300992085</v>
      </c>
      <c r="N2710" s="126">
        <v>12.905390000000001</v>
      </c>
      <c r="O2710" s="126">
        <v>2.670279627349498</v>
      </c>
      <c r="P2710" s="126">
        <v>141036000</v>
      </c>
      <c r="Q2710" s="126">
        <v>30149000</v>
      </c>
      <c r="R2710" s="126">
        <v>4.68</v>
      </c>
      <c r="S2710" s="126">
        <v>34.610999999999997</v>
      </c>
      <c r="T2710" s="126">
        <v>6.76</v>
      </c>
      <c r="U2710" s="126">
        <v>18.685199999999998</v>
      </c>
      <c r="V2710" s="126">
        <v>2.433324829993166</v>
      </c>
      <c r="AC2710" s="126">
        <v>13.96</v>
      </c>
      <c r="AD2710" s="126">
        <v>12.88</v>
      </c>
      <c r="AH2710" s="77">
        <f>IF(AND(M2710&lt;Variables!$G$6,M2710&gt;Variables!$G$5),0,1)</f>
        <v>1</v>
      </c>
      <c r="AI2710" s="77">
        <f t="shared" si="84"/>
        <v>0</v>
      </c>
      <c r="AJ2710" s="77">
        <f>IF(I2710&gt;Variables!$G$7,0,1)</f>
        <v>1</v>
      </c>
      <c r="AK2710" s="77">
        <f>IF(F2710&gt;Variables!$G$8,0,1)</f>
        <v>0</v>
      </c>
      <c r="AL2710" s="77">
        <f>IF(G2710&gt;Variables!$G$9,0,1)</f>
        <v>1</v>
      </c>
      <c r="AM2710" s="77">
        <f>IF(AND(K2710&gt;Variables!$G$10,K2710&lt;Variables!$G$11),0,1)</f>
        <v>0</v>
      </c>
      <c r="AN2710" s="77">
        <f>IF(H2710&lt;Variables!$G$13,1,0)</f>
        <v>0</v>
      </c>
      <c r="AO2710" s="77">
        <f>IF(R2710&lt;Variables!$G$12,0,1)</f>
        <v>1</v>
      </c>
      <c r="AP2710" s="78">
        <f t="shared" si="85"/>
        <v>1</v>
      </c>
      <c r="AQ2710" s="77">
        <f>IF(V2710&lt;Variables!$G$15,1,0)</f>
        <v>1</v>
      </c>
      <c r="AR2710" s="126">
        <v>1</v>
      </c>
      <c r="AS2710" s="126">
        <v>0</v>
      </c>
      <c r="AT2710" s="126">
        <v>0</v>
      </c>
      <c r="AU2710" s="126">
        <v>0</v>
      </c>
      <c r="BA2710" s="126">
        <v>2</v>
      </c>
    </row>
    <row r="2711" spans="3:53" ht="14.5" x14ac:dyDescent="0.35">
      <c r="C2711" s="126" t="s">
        <v>389</v>
      </c>
      <c r="D2711" s="126" t="s">
        <v>120</v>
      </c>
      <c r="E2711" s="126">
        <v>13.36</v>
      </c>
      <c r="F2711" s="126">
        <v>16.5</v>
      </c>
      <c r="G2711" s="126">
        <v>10.69</v>
      </c>
      <c r="H2711" s="126">
        <v>6950</v>
      </c>
      <c r="I2711" s="126">
        <v>-50.701999999999998</v>
      </c>
      <c r="J2711" s="126" t="s">
        <v>75</v>
      </c>
      <c r="K2711" s="126">
        <v>65.78</v>
      </c>
      <c r="L2711" s="126">
        <v>13.14119</v>
      </c>
      <c r="M2711" s="126">
        <v>1.2084902508829169</v>
      </c>
      <c r="N2711" s="126">
        <v>12.955152</v>
      </c>
      <c r="O2711" s="126">
        <v>2.6618599303196331</v>
      </c>
      <c r="P2711" s="126">
        <v>148363000</v>
      </c>
      <c r="Q2711" s="126">
        <v>30149000</v>
      </c>
      <c r="R2711" s="126">
        <v>4.92</v>
      </c>
      <c r="S2711" s="126">
        <v>34.121000000000002</v>
      </c>
      <c r="T2711" s="126">
        <v>6.9689999999999994</v>
      </c>
      <c r="U2711" s="126">
        <v>18.468399999999999</v>
      </c>
      <c r="V2711" s="126">
        <v>2.4439859623300468</v>
      </c>
      <c r="AC2711" s="126">
        <v>13.96</v>
      </c>
      <c r="AD2711" s="126">
        <v>12.88</v>
      </c>
      <c r="AH2711" s="77">
        <f>IF(AND(M2711&lt;Variables!$G$6,M2711&gt;Variables!$G$5),0,1)</f>
        <v>1</v>
      </c>
      <c r="AI2711" s="77">
        <f t="shared" si="84"/>
        <v>0</v>
      </c>
      <c r="AJ2711" s="77">
        <f>IF(I2711&gt;Variables!$G$7,0,1)</f>
        <v>1</v>
      </c>
      <c r="AK2711" s="77">
        <f>IF(F2711&gt;Variables!$G$8,0,1)</f>
        <v>0</v>
      </c>
      <c r="AL2711" s="77">
        <f>IF(G2711&gt;Variables!$G$9,0,1)</f>
        <v>0</v>
      </c>
      <c r="AM2711" s="77">
        <f>IF(AND(K2711&gt;Variables!$G$10,K2711&lt;Variables!$G$11),0,1)</f>
        <v>0</v>
      </c>
      <c r="AN2711" s="77">
        <f>IF(H2711&lt;Variables!$G$13,1,0)</f>
        <v>0</v>
      </c>
      <c r="AO2711" s="77">
        <f>IF(R2711&lt;Variables!$G$12,0,1)</f>
        <v>1</v>
      </c>
      <c r="AP2711" s="78">
        <f t="shared" si="85"/>
        <v>1</v>
      </c>
      <c r="AQ2711" s="77">
        <f>IF(V2711&lt;Variables!$G$15,1,0)</f>
        <v>1</v>
      </c>
      <c r="AR2711" s="126">
        <v>1</v>
      </c>
      <c r="AS2711" s="126">
        <v>0</v>
      </c>
      <c r="AT2711" s="126">
        <v>0</v>
      </c>
      <c r="AU2711" s="126">
        <v>0</v>
      </c>
      <c r="BA2711" s="126">
        <v>2</v>
      </c>
    </row>
    <row r="2712" spans="3:53" ht="14.5" x14ac:dyDescent="0.35">
      <c r="C2712" s="126" t="s">
        <v>389</v>
      </c>
      <c r="D2712" s="126" t="s">
        <v>348</v>
      </c>
      <c r="E2712" s="126">
        <v>15.38</v>
      </c>
      <c r="F2712" s="126">
        <v>9.5299999999999994</v>
      </c>
      <c r="G2712" s="126">
        <v>6.45</v>
      </c>
      <c r="H2712" s="126">
        <v>2660</v>
      </c>
      <c r="I2712" s="126">
        <v>-26.443999999999999</v>
      </c>
      <c r="J2712" s="126" t="s">
        <v>74</v>
      </c>
      <c r="K2712" s="126">
        <v>47.07</v>
      </c>
      <c r="L2712" s="126">
        <v>15.430054999999999</v>
      </c>
      <c r="M2712" s="126">
        <v>-0.58363369411191057</v>
      </c>
      <c r="N2712" s="126">
        <v>15.272895999999999</v>
      </c>
      <c r="O2712" s="126">
        <v>0.43936657461690493</v>
      </c>
      <c r="P2712" s="126">
        <v>3965000</v>
      </c>
      <c r="Q2712" s="126">
        <v>2896000</v>
      </c>
      <c r="R2712" s="126">
        <v>1.37</v>
      </c>
      <c r="S2712" s="126">
        <v>34.121000000000002</v>
      </c>
      <c r="T2712" s="126">
        <v>6.9689999999999994</v>
      </c>
      <c r="U2712" s="126">
        <v>18.468399999999999</v>
      </c>
      <c r="V2712" s="126">
        <v>2.3468810611087259</v>
      </c>
      <c r="AC2712" s="126">
        <v>15.51</v>
      </c>
      <c r="AD2712" s="126">
        <v>14.55</v>
      </c>
      <c r="AH2712" s="77">
        <f>IF(AND(M2712&lt;Variables!$G$6,M2712&gt;Variables!$G$5),0,1)</f>
        <v>1</v>
      </c>
      <c r="AI2712" s="77">
        <f t="shared" si="84"/>
        <v>0</v>
      </c>
      <c r="AJ2712" s="77">
        <f>IF(I2712&gt;Variables!$G$7,0,1)</f>
        <v>1</v>
      </c>
      <c r="AK2712" s="77">
        <f>IF(F2712&gt;Variables!$G$8,0,1)</f>
        <v>0</v>
      </c>
      <c r="AL2712" s="77">
        <f>IF(G2712&gt;Variables!$G$9,0,1)</f>
        <v>1</v>
      </c>
      <c r="AM2712" s="77">
        <f>IF(AND(K2712&gt;Variables!$G$10,K2712&lt;Variables!$G$11),0,1)</f>
        <v>1</v>
      </c>
      <c r="AN2712" s="77">
        <f>IF(H2712&lt;Variables!$G$13,1,0)</f>
        <v>0</v>
      </c>
      <c r="AO2712" s="77">
        <f>IF(R2712&lt;Variables!$G$12,0,1)</f>
        <v>0</v>
      </c>
      <c r="AP2712" s="78">
        <f t="shared" si="85"/>
        <v>0</v>
      </c>
      <c r="AQ2712" s="77">
        <f>IF(V2712&lt;Variables!$G$15,1,0)</f>
        <v>1</v>
      </c>
      <c r="AR2712" s="126">
        <v>0</v>
      </c>
      <c r="AS2712" s="126">
        <v>0</v>
      </c>
      <c r="AT2712" s="126">
        <v>1</v>
      </c>
      <c r="AU2712" s="126">
        <v>0</v>
      </c>
      <c r="BA2712" s="126">
        <v>-0.84</v>
      </c>
    </row>
    <row r="2713" spans="3:53" ht="14.5" x14ac:dyDescent="0.35">
      <c r="C2713" s="126" t="s">
        <v>389</v>
      </c>
      <c r="D2713" s="126" t="s">
        <v>194</v>
      </c>
      <c r="E2713" s="126">
        <v>8.51</v>
      </c>
      <c r="F2713" s="126">
        <v>33.33</v>
      </c>
      <c r="G2713" s="126">
        <v>-5.28</v>
      </c>
      <c r="H2713" s="126">
        <v>784.63</v>
      </c>
      <c r="I2713" s="126">
        <v>2677.5210000000002</v>
      </c>
      <c r="J2713" s="126" t="s">
        <v>75</v>
      </c>
      <c r="K2713" s="126">
        <v>50.85</v>
      </c>
      <c r="L2713" s="126">
        <v>8.4423949999999994</v>
      </c>
      <c r="M2713" s="126">
        <v>-0.14800302520788799</v>
      </c>
      <c r="N2713" s="126">
        <v>8.439388000000001</v>
      </c>
      <c r="O2713" s="126">
        <v>-0.1124252137714376</v>
      </c>
      <c r="P2713" s="126">
        <v>206820000</v>
      </c>
      <c r="Q2713" s="126">
        <v>29450000</v>
      </c>
      <c r="R2713" s="126">
        <v>7.02</v>
      </c>
      <c r="S2713" s="126">
        <v>34.121000000000002</v>
      </c>
      <c r="T2713" s="126">
        <v>6.9689999999999994</v>
      </c>
      <c r="U2713" s="126">
        <v>18.468399999999999</v>
      </c>
      <c r="V2713" s="126">
        <v>2.3800173964816849</v>
      </c>
      <c r="AC2713" s="126">
        <v>10.199999999999999</v>
      </c>
      <c r="AD2713" s="126">
        <v>8.42</v>
      </c>
      <c r="AH2713" s="77">
        <f>IF(AND(M2713&lt;Variables!$G$6,M2713&gt;Variables!$G$5),0,1)</f>
        <v>1</v>
      </c>
      <c r="AI2713" s="77">
        <f t="shared" si="84"/>
        <v>0</v>
      </c>
      <c r="AJ2713" s="77">
        <f>IF(I2713&gt;Variables!$G$7,0,1)</f>
        <v>0</v>
      </c>
      <c r="AK2713" s="77">
        <f>IF(F2713&gt;Variables!$G$8,0,1)</f>
        <v>0</v>
      </c>
      <c r="AL2713" s="77">
        <f>IF(G2713&gt;Variables!$G$9,0,1)</f>
        <v>1</v>
      </c>
      <c r="AM2713" s="77">
        <f>IF(AND(K2713&gt;Variables!$G$10,K2713&lt;Variables!$G$11),0,1)</f>
        <v>1</v>
      </c>
      <c r="AN2713" s="77">
        <f>IF(H2713&lt;Variables!$G$13,1,0)</f>
        <v>1</v>
      </c>
      <c r="AO2713" s="77">
        <f>IF(R2713&lt;Variables!$G$12,0,1)</f>
        <v>1</v>
      </c>
      <c r="AP2713" s="78">
        <f t="shared" si="85"/>
        <v>1</v>
      </c>
      <c r="AQ2713" s="77">
        <f>IF(V2713&lt;Variables!$G$15,1,0)</f>
        <v>1</v>
      </c>
      <c r="AR2713" s="126">
        <v>1</v>
      </c>
      <c r="AS2713" s="126">
        <v>0</v>
      </c>
      <c r="AT2713" s="126">
        <v>0</v>
      </c>
      <c r="AU2713" s="126">
        <v>0</v>
      </c>
      <c r="BA2713" s="126">
        <v>2</v>
      </c>
    </row>
    <row r="2714" spans="3:53" ht="14.5" x14ac:dyDescent="0.35">
      <c r="C2714" s="126" t="s">
        <v>389</v>
      </c>
      <c r="D2714" s="126" t="s">
        <v>163</v>
      </c>
      <c r="E2714" s="126">
        <v>3.92</v>
      </c>
      <c r="F2714" s="126">
        <v>19.22</v>
      </c>
      <c r="G2714" s="126">
        <v>13.37</v>
      </c>
      <c r="H2714" s="126">
        <v>358.91</v>
      </c>
      <c r="I2714" s="126">
        <v>-75.239000000000004</v>
      </c>
      <c r="J2714" s="126" t="s">
        <v>75</v>
      </c>
      <c r="K2714" s="126">
        <v>47.24</v>
      </c>
      <c r="L2714" s="126">
        <v>3.89676</v>
      </c>
      <c r="M2714" s="126">
        <v>8.057976370114113E-2</v>
      </c>
      <c r="N2714" s="126">
        <v>3.9537599999999999</v>
      </c>
      <c r="O2714" s="126">
        <v>-1.3622475820484869</v>
      </c>
      <c r="P2714" s="126">
        <v>19830000</v>
      </c>
      <c r="Q2714" s="126">
        <v>20560000</v>
      </c>
      <c r="R2714" s="126">
        <v>0.96</v>
      </c>
      <c r="S2714" s="126">
        <v>34.121000000000002</v>
      </c>
      <c r="T2714" s="126">
        <v>6.9689999999999994</v>
      </c>
      <c r="U2714" s="126">
        <v>18.468399999999999</v>
      </c>
      <c r="V2714" s="126">
        <v>2.3369536177706611</v>
      </c>
      <c r="AC2714" s="126">
        <v>4.09</v>
      </c>
      <c r="AD2714" s="126">
        <v>3.69</v>
      </c>
      <c r="AH2714" s="77">
        <f>IF(AND(M2714&lt;Variables!$G$6,M2714&gt;Variables!$G$5),0,1)</f>
        <v>1</v>
      </c>
      <c r="AI2714" s="77">
        <f t="shared" si="84"/>
        <v>1</v>
      </c>
      <c r="AJ2714" s="77">
        <f>IF(I2714&gt;Variables!$G$7,0,1)</f>
        <v>1</v>
      </c>
      <c r="AK2714" s="77">
        <f>IF(F2714&gt;Variables!$G$8,0,1)</f>
        <v>0</v>
      </c>
      <c r="AL2714" s="77">
        <f>IF(G2714&gt;Variables!$G$9,0,1)</f>
        <v>0</v>
      </c>
      <c r="AM2714" s="77">
        <f>IF(AND(K2714&gt;Variables!$G$10,K2714&lt;Variables!$G$11),0,1)</f>
        <v>1</v>
      </c>
      <c r="AN2714" s="77">
        <f>IF(H2714&lt;Variables!$G$13,1,0)</f>
        <v>1</v>
      </c>
      <c r="AO2714" s="77">
        <f>IF(R2714&lt;Variables!$G$12,0,1)</f>
        <v>0</v>
      </c>
      <c r="AP2714" s="78">
        <f t="shared" si="85"/>
        <v>1</v>
      </c>
      <c r="AQ2714" s="77">
        <f>IF(V2714&lt;Variables!$G$15,1,0)</f>
        <v>1</v>
      </c>
      <c r="AR2714" s="126">
        <v>1</v>
      </c>
      <c r="AS2714" s="126">
        <v>0</v>
      </c>
      <c r="AT2714" s="126">
        <v>0</v>
      </c>
      <c r="AU2714" s="126">
        <v>0</v>
      </c>
      <c r="BA2714" s="126">
        <v>2</v>
      </c>
    </row>
    <row r="2715" spans="3:53" ht="14.5" x14ac:dyDescent="0.35">
      <c r="C2715" s="126" t="s">
        <v>389</v>
      </c>
      <c r="D2715" s="126" t="s">
        <v>388</v>
      </c>
      <c r="E2715" s="126">
        <v>13.37</v>
      </c>
      <c r="F2715" s="126">
        <v>14.03</v>
      </c>
      <c r="G2715" s="126">
        <v>20.420000000000002</v>
      </c>
      <c r="H2715" s="126">
        <v>227.98</v>
      </c>
      <c r="I2715" s="126">
        <v>79258.582999999999</v>
      </c>
      <c r="J2715" s="126" t="s">
        <v>75</v>
      </c>
      <c r="K2715" s="126">
        <v>45.69</v>
      </c>
      <c r="L2715" s="126">
        <v>13.491289999999999</v>
      </c>
      <c r="M2715" s="126">
        <v>-1.195512067415329</v>
      </c>
      <c r="N2715" s="126">
        <v>13.22527083333333</v>
      </c>
      <c r="O2715" s="126">
        <v>0.79188674460038078</v>
      </c>
      <c r="P2715" s="126">
        <v>1550000</v>
      </c>
      <c r="Q2715" s="126">
        <v>2670000</v>
      </c>
      <c r="R2715" s="126">
        <v>0.57999999999999996</v>
      </c>
      <c r="S2715" s="126">
        <v>34.121000000000002</v>
      </c>
      <c r="T2715" s="126">
        <v>6.9689999999999994</v>
      </c>
      <c r="U2715" s="126">
        <v>18.468399999999999</v>
      </c>
      <c r="V2715" s="126">
        <v>2.3385508403063011</v>
      </c>
      <c r="AC2715" s="126">
        <v>19.88</v>
      </c>
      <c r="AD2715" s="126">
        <v>13.08</v>
      </c>
      <c r="AH2715" s="77">
        <f>IF(AND(M2715&lt;Variables!$G$6,M2715&gt;Variables!$G$5),0,1)</f>
        <v>0</v>
      </c>
      <c r="AI2715" s="77">
        <f t="shared" si="84"/>
        <v>0</v>
      </c>
      <c r="AJ2715" s="77">
        <f>IF(I2715&gt;Variables!$G$7,0,1)</f>
        <v>0</v>
      </c>
      <c r="AK2715" s="77">
        <f>IF(F2715&gt;Variables!$G$8,0,1)</f>
        <v>0</v>
      </c>
      <c r="AL2715" s="77">
        <f>IF(G2715&gt;Variables!$G$9,0,1)</f>
        <v>0</v>
      </c>
      <c r="AM2715" s="77">
        <f>IF(AND(K2715&gt;Variables!$G$10,K2715&lt;Variables!$G$11),0,1)</f>
        <v>1</v>
      </c>
      <c r="AN2715" s="77">
        <f>IF(H2715&lt;Variables!$G$13,1,0)</f>
        <v>1</v>
      </c>
      <c r="AO2715" s="77">
        <f>IF(R2715&lt;Variables!$G$12,0,1)</f>
        <v>0</v>
      </c>
      <c r="AP2715" s="78">
        <f t="shared" si="85"/>
        <v>1</v>
      </c>
      <c r="AQ2715" s="77">
        <f>IF(V2715&lt;Variables!$G$15,1,0)</f>
        <v>1</v>
      </c>
      <c r="AR2715" s="126">
        <v>0</v>
      </c>
      <c r="AS2715" s="126">
        <v>0</v>
      </c>
      <c r="AT2715" s="126">
        <v>1</v>
      </c>
      <c r="AU2715" s="126">
        <v>0</v>
      </c>
      <c r="BA2715" s="126">
        <v>-1.35</v>
      </c>
    </row>
    <row r="2716" spans="3:53" ht="14.5" x14ac:dyDescent="0.35">
      <c r="C2716" s="126" t="s">
        <v>389</v>
      </c>
      <c r="D2716" s="126" t="s">
        <v>342</v>
      </c>
      <c r="E2716" s="126">
        <v>6.84</v>
      </c>
      <c r="F2716" s="126">
        <v>45.64</v>
      </c>
      <c r="G2716" s="126">
        <v>-8.0500000000000007</v>
      </c>
      <c r="H2716" s="126">
        <v>43.4</v>
      </c>
      <c r="I2716" s="126">
        <v>-65.983000000000004</v>
      </c>
      <c r="J2716" s="126" t="s">
        <v>75</v>
      </c>
      <c r="K2716" s="126">
        <v>39.94</v>
      </c>
      <c r="L2716" s="126">
        <v>6.9869349999999999</v>
      </c>
      <c r="M2716" s="126">
        <v>-2.7470557547765928</v>
      </c>
      <c r="N2716" s="126">
        <v>6.8453679999999997</v>
      </c>
      <c r="O2716" s="126">
        <v>-0.73579681910453532</v>
      </c>
      <c r="P2716" s="126">
        <v>59230000</v>
      </c>
      <c r="Q2716" s="126">
        <v>3560000</v>
      </c>
      <c r="R2716" s="126">
        <v>16.64</v>
      </c>
      <c r="S2716" s="126">
        <v>34.121000000000002</v>
      </c>
      <c r="T2716" s="126">
        <v>6.9689999999999994</v>
      </c>
      <c r="U2716" s="126">
        <v>18.468399999999999</v>
      </c>
      <c r="V2716" s="126">
        <v>2.254390869605055</v>
      </c>
      <c r="AC2716" s="126">
        <v>7.08</v>
      </c>
      <c r="AD2716" s="126">
        <v>6</v>
      </c>
      <c r="AH2716" s="77">
        <f>IF(AND(M2716&lt;Variables!$G$6,M2716&gt;Variables!$G$5),0,1)</f>
        <v>0</v>
      </c>
      <c r="AI2716" s="77">
        <f t="shared" si="84"/>
        <v>0</v>
      </c>
      <c r="AJ2716" s="77">
        <f>IF(I2716&gt;Variables!$G$7,0,1)</f>
        <v>1</v>
      </c>
      <c r="AK2716" s="77">
        <f>IF(F2716&gt;Variables!$G$8,0,1)</f>
        <v>0</v>
      </c>
      <c r="AL2716" s="77">
        <f>IF(G2716&gt;Variables!$G$9,0,1)</f>
        <v>1</v>
      </c>
      <c r="AM2716" s="77">
        <f>IF(AND(K2716&gt;Variables!$G$10,K2716&lt;Variables!$G$11),0,1)</f>
        <v>1</v>
      </c>
      <c r="AN2716" s="77">
        <f>IF(H2716&lt;Variables!$G$13,1,0)</f>
        <v>1</v>
      </c>
      <c r="AO2716" s="77">
        <f>IF(R2716&lt;Variables!$G$12,0,1)</f>
        <v>1</v>
      </c>
      <c r="AP2716" s="78">
        <f t="shared" si="85"/>
        <v>1</v>
      </c>
      <c r="AQ2716" s="77">
        <f>IF(V2716&lt;Variables!$G$15,1,0)</f>
        <v>1</v>
      </c>
      <c r="AR2716" s="126">
        <v>0</v>
      </c>
      <c r="AS2716" s="126">
        <v>0</v>
      </c>
      <c r="AT2716" s="126">
        <v>1</v>
      </c>
      <c r="AU2716" s="126">
        <v>0</v>
      </c>
      <c r="BA2716" s="126">
        <v>-2.25</v>
      </c>
    </row>
    <row r="2717" spans="3:53" ht="14.5" x14ac:dyDescent="0.35">
      <c r="C2717" s="126" t="s">
        <v>389</v>
      </c>
      <c r="D2717" s="126" t="s">
        <v>345</v>
      </c>
      <c r="E2717" s="126">
        <v>61.08</v>
      </c>
      <c r="F2717" s="126">
        <v>83.04</v>
      </c>
      <c r="G2717" s="126">
        <v>0.49</v>
      </c>
      <c r="H2717" s="126">
        <v>621.19000000000005</v>
      </c>
      <c r="I2717" s="126">
        <v>32.298000000000002</v>
      </c>
      <c r="J2717" s="126" t="s">
        <v>74</v>
      </c>
      <c r="K2717" s="126">
        <v>71.56</v>
      </c>
      <c r="L2717" s="126">
        <v>60.793880000000001</v>
      </c>
      <c r="M2717" s="126">
        <v>0.20745509251918159</v>
      </c>
      <c r="N2717" s="126">
        <v>60.718871999999998</v>
      </c>
      <c r="O2717" s="126">
        <v>0.33124462522952841</v>
      </c>
      <c r="P2717" s="126">
        <v>3010000</v>
      </c>
      <c r="Q2717" s="126">
        <v>72250</v>
      </c>
      <c r="R2717" s="126">
        <v>41.66</v>
      </c>
      <c r="S2717" s="126">
        <v>34.121000000000002</v>
      </c>
      <c r="T2717" s="126">
        <v>6.9689999999999994</v>
      </c>
      <c r="U2717" s="126">
        <v>18.468399999999999</v>
      </c>
      <c r="V2717" s="126">
        <v>2.572050518171368</v>
      </c>
      <c r="AC2717" s="126">
        <v>62.1</v>
      </c>
      <c r="AD2717" s="126">
        <v>60.77</v>
      </c>
      <c r="AH2717" s="77">
        <f>IF(AND(M2717&lt;Variables!$G$6,M2717&gt;Variables!$G$5),0,1)</f>
        <v>1</v>
      </c>
      <c r="AI2717" s="77">
        <f t="shared" si="84"/>
        <v>0</v>
      </c>
      <c r="AJ2717" s="77">
        <f>IF(I2717&gt;Variables!$G$7,0,1)</f>
        <v>1</v>
      </c>
      <c r="AK2717" s="77">
        <f>IF(F2717&gt;Variables!$G$8,0,1)</f>
        <v>0</v>
      </c>
      <c r="AL2717" s="77">
        <f>IF(G2717&gt;Variables!$G$9,0,1)</f>
        <v>1</v>
      </c>
      <c r="AM2717" s="77">
        <f>IF(AND(K2717&gt;Variables!$G$10,K2717&lt;Variables!$G$11),0,1)</f>
        <v>1</v>
      </c>
      <c r="AN2717" s="77">
        <f>IF(H2717&lt;Variables!$G$13,1,0)</f>
        <v>1</v>
      </c>
      <c r="AO2717" s="77">
        <f>IF(R2717&lt;Variables!$G$12,0,1)</f>
        <v>1</v>
      </c>
      <c r="AP2717" s="78">
        <f t="shared" si="85"/>
        <v>0</v>
      </c>
      <c r="AQ2717" s="77">
        <f>IF(V2717&lt;Variables!$G$15,1,0)</f>
        <v>1</v>
      </c>
      <c r="AR2717" s="126">
        <v>1</v>
      </c>
      <c r="AS2717" s="126">
        <v>0</v>
      </c>
      <c r="AT2717" s="126">
        <v>0</v>
      </c>
      <c r="AU2717" s="126">
        <v>0</v>
      </c>
      <c r="BA2717" s="126">
        <v>1.35</v>
      </c>
    </row>
    <row r="2718" spans="3:53" ht="14.5" x14ac:dyDescent="0.35">
      <c r="C2718" s="126" t="s">
        <v>389</v>
      </c>
      <c r="D2718" s="126" t="s">
        <v>201</v>
      </c>
      <c r="E2718" s="126">
        <v>41.32</v>
      </c>
      <c r="F2718" s="126">
        <v>9.1</v>
      </c>
      <c r="G2718" s="126">
        <v>4.01</v>
      </c>
      <c r="H2718" s="126">
        <v>-99999</v>
      </c>
      <c r="I2718" s="126">
        <v>321.96199999999999</v>
      </c>
      <c r="J2718" s="126" t="s">
        <v>75</v>
      </c>
      <c r="K2718" s="126">
        <v>39.020000000000003</v>
      </c>
      <c r="L2718" s="126">
        <v>41.552963157894737</v>
      </c>
      <c r="M2718" s="126">
        <v>-1.330743022569929</v>
      </c>
      <c r="N2718" s="126">
        <v>41.138266666666667</v>
      </c>
      <c r="O2718" s="126">
        <v>-0.33610231511941813</v>
      </c>
      <c r="P2718" s="126">
        <v>690676</v>
      </c>
      <c r="Q2718" s="126">
        <v>2251000</v>
      </c>
      <c r="R2718" s="126">
        <v>0.31</v>
      </c>
      <c r="S2718" s="126">
        <v>34.121000000000002</v>
      </c>
      <c r="T2718" s="126">
        <v>6.9689999999999994</v>
      </c>
      <c r="U2718" s="126">
        <v>18.468399999999999</v>
      </c>
      <c r="V2718" s="126">
        <v>2.2456483379628001</v>
      </c>
      <c r="AC2718" s="126">
        <v>41.5</v>
      </c>
      <c r="AD2718" s="126">
        <v>35.82</v>
      </c>
      <c r="AH2718" s="77">
        <f>IF(AND(M2718&lt;Variables!$G$6,M2718&gt;Variables!$G$5),0,1)</f>
        <v>0</v>
      </c>
      <c r="AI2718" s="77">
        <f t="shared" si="84"/>
        <v>0</v>
      </c>
      <c r="AJ2718" s="77">
        <f>IF(I2718&gt;Variables!$G$7,0,1)</f>
        <v>0</v>
      </c>
      <c r="AK2718" s="77">
        <f>IF(F2718&gt;Variables!$G$8,0,1)</f>
        <v>0</v>
      </c>
      <c r="AL2718" s="77">
        <f>IF(G2718&gt;Variables!$G$9,0,1)</f>
        <v>1</v>
      </c>
      <c r="AM2718" s="77">
        <f>IF(AND(K2718&gt;Variables!$G$10,K2718&lt;Variables!$G$11),0,1)</f>
        <v>1</v>
      </c>
      <c r="AN2718" s="77">
        <f>IF(H2718&lt;Variables!$G$13,1,0)</f>
        <v>1</v>
      </c>
      <c r="AO2718" s="77">
        <f>IF(R2718&lt;Variables!$G$12,0,1)</f>
        <v>0</v>
      </c>
      <c r="AP2718" s="78">
        <f t="shared" si="85"/>
        <v>1</v>
      </c>
      <c r="AQ2718" s="77">
        <f>IF(V2718&lt;Variables!$G$15,1,0)</f>
        <v>1</v>
      </c>
      <c r="AR2718" s="126">
        <v>0</v>
      </c>
      <c r="AS2718" s="126">
        <v>0</v>
      </c>
      <c r="AT2718" s="126">
        <v>1</v>
      </c>
      <c r="AU2718" s="126">
        <v>0</v>
      </c>
      <c r="BA2718" s="126">
        <v>-2.25</v>
      </c>
    </row>
    <row r="2719" spans="3:53" ht="14.5" x14ac:dyDescent="0.35">
      <c r="C2719" s="126" t="s">
        <v>389</v>
      </c>
      <c r="D2719" s="126" t="s">
        <v>152</v>
      </c>
      <c r="E2719" s="126">
        <v>0.03</v>
      </c>
      <c r="F2719" s="126">
        <v>9.27</v>
      </c>
      <c r="G2719" s="126">
        <v>-27.5</v>
      </c>
      <c r="H2719" s="126">
        <v>-99999</v>
      </c>
      <c r="I2719" s="126">
        <v>3.4000000000000002E-2</v>
      </c>
      <c r="J2719" s="126" t="s">
        <v>75</v>
      </c>
      <c r="K2719" s="126">
        <v>50.49</v>
      </c>
      <c r="L2719" s="126">
        <v>3.2114285714285713E-2</v>
      </c>
      <c r="M2719" s="126">
        <v>-0.66725978647687201</v>
      </c>
      <c r="N2719" s="126">
        <v>3.1868181818181823E-2</v>
      </c>
      <c r="O2719" s="126">
        <v>9.9843103694171959E-2</v>
      </c>
      <c r="P2719" s="126">
        <v>10818000</v>
      </c>
      <c r="Q2719" s="126">
        <v>13766000</v>
      </c>
      <c r="R2719" s="126">
        <v>0.79</v>
      </c>
      <c r="S2719" s="126">
        <v>34.121000000000002</v>
      </c>
      <c r="T2719" s="126">
        <v>6.9689999999999994</v>
      </c>
      <c r="U2719" s="126">
        <v>18.468399999999999</v>
      </c>
      <c r="V2719" s="126">
        <v>2.3903694071174382</v>
      </c>
      <c r="AC2719" s="126">
        <v>0.04</v>
      </c>
      <c r="AD2719" s="126">
        <v>3.2000000000000001E-2</v>
      </c>
      <c r="AH2719" s="77">
        <f>IF(AND(M2719&lt;Variables!$G$6,M2719&gt;Variables!$G$5),0,1)</f>
        <v>1</v>
      </c>
      <c r="AI2719" s="77">
        <f t="shared" si="84"/>
        <v>0</v>
      </c>
      <c r="AJ2719" s="77">
        <f>IF(I2719&gt;Variables!$G$7,0,1)</f>
        <v>1</v>
      </c>
      <c r="AK2719" s="77">
        <f>IF(F2719&gt;Variables!$G$8,0,1)</f>
        <v>0</v>
      </c>
      <c r="AL2719" s="77">
        <f>IF(G2719&gt;Variables!$G$9,0,1)</f>
        <v>1</v>
      </c>
      <c r="AM2719" s="77">
        <f>IF(AND(K2719&gt;Variables!$G$10,K2719&lt;Variables!$G$11),0,1)</f>
        <v>1</v>
      </c>
      <c r="AN2719" s="77">
        <f>IF(H2719&lt;Variables!$G$13,1,0)</f>
        <v>1</v>
      </c>
      <c r="AO2719" s="77">
        <f>IF(R2719&lt;Variables!$G$12,0,1)</f>
        <v>0</v>
      </c>
      <c r="AP2719" s="78">
        <f t="shared" si="85"/>
        <v>1</v>
      </c>
      <c r="AQ2719" s="77">
        <f>IF(V2719&lt;Variables!$G$15,1,0)</f>
        <v>1</v>
      </c>
      <c r="AR2719" s="126">
        <v>1</v>
      </c>
      <c r="AS2719" s="126">
        <v>0</v>
      </c>
      <c r="AT2719" s="126">
        <v>0</v>
      </c>
      <c r="AU2719" s="126">
        <v>0</v>
      </c>
      <c r="BA2719" s="126">
        <v>2</v>
      </c>
    </row>
    <row r="2720" spans="3:53" ht="14.5" x14ac:dyDescent="0.35">
      <c r="C2720" s="126" t="s">
        <v>389</v>
      </c>
      <c r="D2720" s="126" t="s">
        <v>343</v>
      </c>
      <c r="E2720" s="126">
        <v>52.13</v>
      </c>
      <c r="F2720" s="126">
        <v>6.43</v>
      </c>
      <c r="G2720" s="126">
        <v>4.3600000000000003</v>
      </c>
      <c r="H2720" s="126">
        <v>10730</v>
      </c>
      <c r="I2720" s="126">
        <v>98.147999999999996</v>
      </c>
      <c r="J2720" s="126" t="s">
        <v>75</v>
      </c>
      <c r="K2720" s="126">
        <v>52.38</v>
      </c>
      <c r="L2720" s="126">
        <v>51.945021052631581</v>
      </c>
      <c r="M2720" s="126">
        <v>4.8087279323861157E-2</v>
      </c>
      <c r="N2720" s="126">
        <v>51.931802040816322</v>
      </c>
      <c r="O2720" s="126">
        <v>7.3554079932873856E-2</v>
      </c>
      <c r="P2720" s="126">
        <v>1897000</v>
      </c>
      <c r="Q2720" s="126">
        <v>1956000</v>
      </c>
      <c r="R2720" s="126">
        <v>0.97</v>
      </c>
      <c r="S2720" s="126">
        <v>34.121000000000002</v>
      </c>
      <c r="T2720" s="126">
        <v>6.9689999999999994</v>
      </c>
      <c r="U2720" s="126">
        <v>18.468399999999999</v>
      </c>
      <c r="V2720" s="126">
        <v>2.3900760057083841</v>
      </c>
      <c r="AC2720" s="126">
        <v>52.3</v>
      </c>
      <c r="AD2720" s="126">
        <v>51.19</v>
      </c>
      <c r="AH2720" s="77">
        <f>IF(AND(M2720&lt;Variables!$G$6,M2720&gt;Variables!$G$5),0,1)</f>
        <v>1</v>
      </c>
      <c r="AI2720" s="77">
        <f t="shared" si="84"/>
        <v>0</v>
      </c>
      <c r="AJ2720" s="77">
        <f>IF(I2720&gt;Variables!$G$7,0,1)</f>
        <v>0</v>
      </c>
      <c r="AK2720" s="77">
        <f>IF(F2720&gt;Variables!$G$8,0,1)</f>
        <v>1</v>
      </c>
      <c r="AL2720" s="77">
        <f>IF(G2720&gt;Variables!$G$9,0,1)</f>
        <v>1</v>
      </c>
      <c r="AM2720" s="77">
        <f>IF(AND(K2720&gt;Variables!$G$10,K2720&lt;Variables!$G$11),0,1)</f>
        <v>1</v>
      </c>
      <c r="AN2720" s="77">
        <f>IF(H2720&lt;Variables!$G$13,1,0)</f>
        <v>0</v>
      </c>
      <c r="AO2720" s="77">
        <f>IF(R2720&lt;Variables!$G$12,0,1)</f>
        <v>0</v>
      </c>
      <c r="AP2720" s="78">
        <f t="shared" si="85"/>
        <v>1</v>
      </c>
      <c r="AQ2720" s="77">
        <f>IF(V2720&lt;Variables!$G$15,1,0)</f>
        <v>1</v>
      </c>
      <c r="AR2720" s="126">
        <v>0</v>
      </c>
      <c r="AS2720" s="126">
        <v>1</v>
      </c>
      <c r="AT2720" s="126">
        <v>0</v>
      </c>
      <c r="AU2720" s="126">
        <v>0</v>
      </c>
      <c r="BA2720" s="126">
        <v>-7.0000000000000007E-2</v>
      </c>
    </row>
    <row r="2721" spans="3:53" ht="14.5" x14ac:dyDescent="0.35">
      <c r="C2721" s="126" t="s">
        <v>389</v>
      </c>
      <c r="D2721" s="126" t="s">
        <v>151</v>
      </c>
      <c r="E2721" s="126">
        <v>140.56</v>
      </c>
      <c r="F2721" s="126">
        <v>6.4</v>
      </c>
      <c r="G2721" s="126">
        <v>6.79</v>
      </c>
      <c r="H2721" s="126">
        <v>9190</v>
      </c>
      <c r="I2721" s="126">
        <v>-25.338999999999999</v>
      </c>
      <c r="J2721" s="126" t="s">
        <v>75</v>
      </c>
      <c r="K2721" s="126">
        <v>46.3</v>
      </c>
      <c r="L2721" s="126">
        <v>140.387395</v>
      </c>
      <c r="M2721" s="126">
        <v>-0.26170084572050623</v>
      </c>
      <c r="N2721" s="126">
        <v>140.643742</v>
      </c>
      <c r="O2721" s="126">
        <v>-0.4434907597950723</v>
      </c>
      <c r="P2721" s="126">
        <v>820090</v>
      </c>
      <c r="Q2721" s="126">
        <v>915652</v>
      </c>
      <c r="R2721" s="126">
        <v>0.9</v>
      </c>
      <c r="S2721" s="126">
        <v>34.121000000000002</v>
      </c>
      <c r="T2721" s="126">
        <v>6.9689999999999994</v>
      </c>
      <c r="U2721" s="126">
        <v>18.468399999999999</v>
      </c>
      <c r="V2721" s="126">
        <v>2.332675791431702</v>
      </c>
      <c r="AC2721" s="126">
        <v>144.24</v>
      </c>
      <c r="AD2721" s="126">
        <v>135.59</v>
      </c>
      <c r="AH2721" s="77">
        <f>IF(AND(M2721&lt;Variables!$G$6,M2721&gt;Variables!$G$5),0,1)</f>
        <v>1</v>
      </c>
      <c r="AI2721" s="77">
        <f t="shared" si="84"/>
        <v>1</v>
      </c>
      <c r="AJ2721" s="77">
        <f>IF(I2721&gt;Variables!$G$7,0,1)</f>
        <v>1</v>
      </c>
      <c r="AK2721" s="77">
        <f>IF(F2721&gt;Variables!$G$8,0,1)</f>
        <v>1</v>
      </c>
      <c r="AL2721" s="77">
        <f>IF(G2721&gt;Variables!$G$9,0,1)</f>
        <v>1</v>
      </c>
      <c r="AM2721" s="77">
        <f>IF(AND(K2721&gt;Variables!$G$10,K2721&lt;Variables!$G$11),0,1)</f>
        <v>1</v>
      </c>
      <c r="AN2721" s="77">
        <f>IF(H2721&lt;Variables!$G$13,1,0)</f>
        <v>0</v>
      </c>
      <c r="AO2721" s="77">
        <f>IF(R2721&lt;Variables!$G$12,0,1)</f>
        <v>0</v>
      </c>
      <c r="AP2721" s="78">
        <f t="shared" si="85"/>
        <v>1</v>
      </c>
      <c r="AQ2721" s="77">
        <f>IF(V2721&lt;Variables!$G$15,1,0)</f>
        <v>1</v>
      </c>
      <c r="AR2721" s="126">
        <v>1</v>
      </c>
      <c r="AS2721" s="126">
        <v>0</v>
      </c>
      <c r="AT2721" s="126">
        <v>0</v>
      </c>
      <c r="AU2721" s="126">
        <v>0</v>
      </c>
      <c r="BA2721" s="126">
        <v>1.45</v>
      </c>
    </row>
    <row r="2722" spans="3:53" ht="14.5" x14ac:dyDescent="0.35">
      <c r="C2722" s="126" t="s">
        <v>389</v>
      </c>
      <c r="D2722" s="126" t="s">
        <v>346</v>
      </c>
      <c r="E2722" s="126">
        <v>57.93</v>
      </c>
      <c r="F2722" s="126">
        <v>49.53</v>
      </c>
      <c r="G2722" s="126">
        <v>0.1</v>
      </c>
      <c r="H2722" s="126">
        <v>1470</v>
      </c>
      <c r="I2722" s="126">
        <v>113.601</v>
      </c>
      <c r="J2722" s="126" t="s">
        <v>74</v>
      </c>
      <c r="K2722" s="126">
        <v>57.13</v>
      </c>
      <c r="L2722" s="126">
        <v>57.735290000000013</v>
      </c>
      <c r="M2722" s="126">
        <v>3.4138565858067627E-2</v>
      </c>
      <c r="N2722" s="126">
        <v>57.746316000000007</v>
      </c>
      <c r="O2722" s="126">
        <v>1.5038188756483181E-2</v>
      </c>
      <c r="P2722" s="126">
        <v>4230000</v>
      </c>
      <c r="Q2722" s="126">
        <v>255123</v>
      </c>
      <c r="R2722" s="126">
        <v>16.579999999999998</v>
      </c>
      <c r="S2722" s="126">
        <v>34.121000000000002</v>
      </c>
      <c r="T2722" s="126">
        <v>6.9689999999999994</v>
      </c>
      <c r="U2722" s="126">
        <v>18.468399999999999</v>
      </c>
      <c r="V2722" s="126">
        <v>2.4392762350571382</v>
      </c>
      <c r="AC2722" s="126">
        <v>57.79</v>
      </c>
      <c r="AD2722" s="126">
        <v>57.57</v>
      </c>
      <c r="AH2722" s="77">
        <f>IF(AND(M2722&lt;Variables!$G$6,M2722&gt;Variables!$G$5),0,1)</f>
        <v>1</v>
      </c>
      <c r="AI2722" s="77">
        <f t="shared" si="84"/>
        <v>1</v>
      </c>
      <c r="AJ2722" s="77">
        <f>IF(I2722&gt;Variables!$G$7,0,1)</f>
        <v>0</v>
      </c>
      <c r="AK2722" s="77">
        <f>IF(F2722&gt;Variables!$G$8,0,1)</f>
        <v>0</v>
      </c>
      <c r="AL2722" s="77">
        <f>IF(G2722&gt;Variables!$G$9,0,1)</f>
        <v>1</v>
      </c>
      <c r="AM2722" s="77">
        <f>IF(AND(K2722&gt;Variables!$G$10,K2722&lt;Variables!$G$11),0,1)</f>
        <v>1</v>
      </c>
      <c r="AN2722" s="77">
        <f>IF(H2722&lt;Variables!$G$13,1,0)</f>
        <v>1</v>
      </c>
      <c r="AO2722" s="77">
        <f>IF(R2722&lt;Variables!$G$12,0,1)</f>
        <v>1</v>
      </c>
      <c r="AP2722" s="78">
        <f t="shared" si="85"/>
        <v>0</v>
      </c>
      <c r="AQ2722" s="77">
        <f>IF(V2722&lt;Variables!$G$15,1,0)</f>
        <v>1</v>
      </c>
      <c r="AR2722" s="126">
        <v>0</v>
      </c>
      <c r="AS2722" s="126">
        <v>0</v>
      </c>
      <c r="AT2722" s="126">
        <v>0</v>
      </c>
      <c r="AU2722" s="126">
        <v>1</v>
      </c>
      <c r="BA2722" s="126">
        <v>-0.31</v>
      </c>
    </row>
    <row r="2723" spans="3:53" ht="14.5" x14ac:dyDescent="0.35">
      <c r="C2723" s="126" t="s">
        <v>389</v>
      </c>
      <c r="D2723" s="126" t="s">
        <v>130</v>
      </c>
      <c r="E2723" s="126">
        <v>15.54</v>
      </c>
      <c r="F2723" s="126">
        <v>9.48</v>
      </c>
      <c r="G2723" s="126">
        <v>6.61</v>
      </c>
      <c r="H2723" s="126">
        <v>2590</v>
      </c>
      <c r="I2723" s="126">
        <v>454.30500000000001</v>
      </c>
      <c r="J2723" s="126" t="s">
        <v>75</v>
      </c>
      <c r="K2723" s="126">
        <v>62.1</v>
      </c>
      <c r="L2723" s="126">
        <v>15.460172222222219</v>
      </c>
      <c r="M2723" s="126">
        <v>0.12825069147208859</v>
      </c>
      <c r="N2723" s="126">
        <v>15.41537446808511</v>
      </c>
      <c r="O2723" s="126">
        <v>0.41922777840193343</v>
      </c>
      <c r="P2723" s="126">
        <v>616518</v>
      </c>
      <c r="Q2723" s="126">
        <v>1389000</v>
      </c>
      <c r="R2723" s="126">
        <v>0.44</v>
      </c>
      <c r="S2723" s="126">
        <v>34.121000000000002</v>
      </c>
      <c r="T2723" s="126">
        <v>6.9689999999999994</v>
      </c>
      <c r="U2723" s="126">
        <v>18.468399999999999</v>
      </c>
      <c r="V2723" s="126">
        <v>2.4845397872583721</v>
      </c>
      <c r="AC2723" s="126">
        <v>15.9</v>
      </c>
      <c r="AD2723" s="126">
        <v>15.45</v>
      </c>
      <c r="AH2723" s="77">
        <f>IF(AND(M2723&lt;Variables!$G$6,M2723&gt;Variables!$G$5),0,1)</f>
        <v>1</v>
      </c>
      <c r="AI2723" s="77">
        <f t="shared" si="84"/>
        <v>0</v>
      </c>
      <c r="AJ2723" s="77">
        <f>IF(I2723&gt;Variables!$G$7,0,1)</f>
        <v>0</v>
      </c>
      <c r="AK2723" s="77">
        <f>IF(F2723&gt;Variables!$G$8,0,1)</f>
        <v>0</v>
      </c>
      <c r="AL2723" s="77">
        <f>IF(G2723&gt;Variables!$G$9,0,1)</f>
        <v>1</v>
      </c>
      <c r="AM2723" s="77">
        <f>IF(AND(K2723&gt;Variables!$G$10,K2723&lt;Variables!$G$11),0,1)</f>
        <v>0</v>
      </c>
      <c r="AN2723" s="77">
        <f>IF(H2723&lt;Variables!$G$13,1,0)</f>
        <v>0</v>
      </c>
      <c r="AO2723" s="77">
        <f>IF(R2723&lt;Variables!$G$12,0,1)</f>
        <v>0</v>
      </c>
      <c r="AP2723" s="78">
        <f t="shared" si="85"/>
        <v>1</v>
      </c>
      <c r="AQ2723" s="77">
        <f>IF(V2723&lt;Variables!$G$15,1,0)</f>
        <v>1</v>
      </c>
      <c r="AR2723" s="126">
        <v>0</v>
      </c>
      <c r="AS2723" s="126">
        <v>1</v>
      </c>
      <c r="AT2723" s="126">
        <v>0</v>
      </c>
      <c r="AU2723" s="126">
        <v>0</v>
      </c>
      <c r="BA2723" s="126">
        <v>0.93</v>
      </c>
    </row>
    <row r="2724" spans="3:53" ht="14.5" x14ac:dyDescent="0.35">
      <c r="C2724" s="126" t="s">
        <v>389</v>
      </c>
      <c r="D2724" s="126" t="s">
        <v>172</v>
      </c>
      <c r="E2724" s="126">
        <v>57.94</v>
      </c>
      <c r="F2724" s="126">
        <v>8.25</v>
      </c>
      <c r="G2724" s="126">
        <v>5.77</v>
      </c>
      <c r="H2724" s="126">
        <v>7410</v>
      </c>
      <c r="I2724" s="126">
        <v>141448.68599999999</v>
      </c>
      <c r="J2724" s="126" t="s">
        <v>75</v>
      </c>
      <c r="K2724" s="126">
        <v>53.8</v>
      </c>
      <c r="L2724" s="126">
        <v>57.437689473684209</v>
      </c>
      <c r="M2724" s="126">
        <v>0.38269388676663052</v>
      </c>
      <c r="N2724" s="126">
        <v>57.452761224489791</v>
      </c>
      <c r="O2724" s="126">
        <v>0.35636020122725809</v>
      </c>
      <c r="P2724" s="126">
        <v>589339</v>
      </c>
      <c r="Q2724" s="126">
        <v>1245000</v>
      </c>
      <c r="R2724" s="126">
        <v>0.47</v>
      </c>
      <c r="S2724" s="126">
        <v>34.121000000000002</v>
      </c>
      <c r="T2724" s="126">
        <v>6.9689999999999994</v>
      </c>
      <c r="U2724" s="126">
        <v>18.468399999999999</v>
      </c>
      <c r="V2724" s="126">
        <v>2.3922181231531359</v>
      </c>
      <c r="AC2724" s="126">
        <v>58.17</v>
      </c>
      <c r="AD2724" s="126">
        <v>54.424999999999997</v>
      </c>
      <c r="AH2724" s="77">
        <f>IF(AND(M2724&lt;Variables!$G$6,M2724&gt;Variables!$G$5),0,1)</f>
        <v>1</v>
      </c>
      <c r="AI2724" s="77">
        <f t="shared" si="84"/>
        <v>1</v>
      </c>
      <c r="AJ2724" s="77">
        <f>IF(I2724&gt;Variables!$G$7,0,1)</f>
        <v>0</v>
      </c>
      <c r="AK2724" s="77">
        <f>IF(F2724&gt;Variables!$G$8,0,1)</f>
        <v>1</v>
      </c>
      <c r="AL2724" s="77">
        <f>IF(G2724&gt;Variables!$G$9,0,1)</f>
        <v>1</v>
      </c>
      <c r="AM2724" s="77">
        <f>IF(AND(K2724&gt;Variables!$G$10,K2724&lt;Variables!$G$11),0,1)</f>
        <v>1</v>
      </c>
      <c r="AN2724" s="77">
        <f>IF(H2724&lt;Variables!$G$13,1,0)</f>
        <v>0</v>
      </c>
      <c r="AO2724" s="77">
        <f>IF(R2724&lt;Variables!$G$12,0,1)</f>
        <v>0</v>
      </c>
      <c r="AP2724" s="78">
        <f t="shared" si="85"/>
        <v>1</v>
      </c>
      <c r="AQ2724" s="77">
        <f>IF(V2724&lt;Variables!$G$15,1,0)</f>
        <v>1</v>
      </c>
      <c r="AR2724" s="126">
        <v>0</v>
      </c>
      <c r="AS2724" s="126">
        <v>0</v>
      </c>
      <c r="AT2724" s="126">
        <v>0</v>
      </c>
      <c r="AU2724" s="126">
        <v>1</v>
      </c>
      <c r="BA2724" s="126">
        <v>-1.2</v>
      </c>
    </row>
    <row r="2725" spans="3:53" ht="14.5" x14ac:dyDescent="0.35">
      <c r="C2725" s="126" t="s">
        <v>389</v>
      </c>
      <c r="D2725" s="126" t="s">
        <v>354</v>
      </c>
      <c r="E2725" s="126">
        <v>9.06</v>
      </c>
      <c r="F2725" s="126">
        <v>18.72</v>
      </c>
      <c r="G2725" s="126">
        <v>16.18</v>
      </c>
      <c r="H2725" s="126">
        <v>-99999</v>
      </c>
      <c r="I2725" s="126">
        <v>-62.113</v>
      </c>
      <c r="J2725" s="126" t="s">
        <v>75</v>
      </c>
      <c r="K2725" s="126">
        <v>56.36</v>
      </c>
      <c r="L2725" s="126">
        <v>-99999</v>
      </c>
      <c r="M2725" s="126">
        <v>-99999</v>
      </c>
      <c r="N2725" s="126">
        <v>9.0579099999999997</v>
      </c>
      <c r="O2725" s="126">
        <v>1.5808282484590881</v>
      </c>
      <c r="P2725" s="126">
        <v>13030</v>
      </c>
      <c r="Q2725" s="126">
        <v>9370</v>
      </c>
      <c r="R2725" s="126">
        <v>1.39</v>
      </c>
      <c r="S2725" s="126">
        <v>34.121000000000002</v>
      </c>
      <c r="T2725" s="126">
        <v>6.9689999999999994</v>
      </c>
      <c r="U2725" s="126">
        <v>18.468399999999999</v>
      </c>
      <c r="V2725" s="126">
        <v>-99999</v>
      </c>
      <c r="AC2725" s="126">
        <v>10.32</v>
      </c>
      <c r="AD2725" s="126">
        <v>9.01</v>
      </c>
      <c r="AH2725" s="77">
        <f>IF(AND(M2725&lt;Variables!$G$6,M2725&gt;Variables!$G$5),0,1)</f>
        <v>1</v>
      </c>
      <c r="AI2725" s="77">
        <f t="shared" si="84"/>
        <v>1</v>
      </c>
      <c r="AJ2725" s="77">
        <f>IF(I2725&gt;Variables!$G$7,0,1)</f>
        <v>1</v>
      </c>
      <c r="AK2725" s="77">
        <f>IF(F2725&gt;Variables!$G$8,0,1)</f>
        <v>0</v>
      </c>
      <c r="AL2725" s="77">
        <f>IF(G2725&gt;Variables!$G$9,0,1)</f>
        <v>0</v>
      </c>
      <c r="AM2725" s="77">
        <f>IF(AND(K2725&gt;Variables!$G$10,K2725&lt;Variables!$G$11),0,1)</f>
        <v>1</v>
      </c>
      <c r="AN2725" s="77">
        <f>IF(H2725&lt;Variables!$G$13,1,0)</f>
        <v>1</v>
      </c>
      <c r="AO2725" s="77">
        <f>IF(R2725&lt;Variables!$G$12,0,1)</f>
        <v>0</v>
      </c>
      <c r="AP2725" s="78">
        <f t="shared" si="85"/>
        <v>1</v>
      </c>
      <c r="AQ2725" s="77">
        <f>IF(V2725&lt;Variables!$G$15,1,0)</f>
        <v>1</v>
      </c>
      <c r="AR2725" s="126">
        <v>1</v>
      </c>
      <c r="AS2725" s="126">
        <v>0</v>
      </c>
      <c r="AT2725" s="126">
        <v>0</v>
      </c>
      <c r="AU2725" s="126">
        <v>0</v>
      </c>
      <c r="BA2725" s="126">
        <v>2</v>
      </c>
    </row>
    <row r="2726" spans="3:53" ht="14.5" x14ac:dyDescent="0.35">
      <c r="C2726" s="126" t="s">
        <v>389</v>
      </c>
      <c r="D2726" s="126" t="s">
        <v>372</v>
      </c>
      <c r="E2726" s="126">
        <v>3.27</v>
      </c>
      <c r="F2726" s="126">
        <v>35.619999999999997</v>
      </c>
      <c r="G2726" s="126">
        <v>-3.03</v>
      </c>
      <c r="H2726" s="126">
        <v>-99999</v>
      </c>
      <c r="I2726" s="126">
        <v>6.9359999999999999</v>
      </c>
      <c r="J2726" s="126" t="s">
        <v>75</v>
      </c>
      <c r="K2726" s="126">
        <v>-99999</v>
      </c>
      <c r="L2726" s="126">
        <v>-99999</v>
      </c>
      <c r="M2726" s="126">
        <v>-99999</v>
      </c>
      <c r="N2726" s="126">
        <v>3.4033333333333342</v>
      </c>
      <c r="O2726" s="126">
        <v>-1.1263467189030421</v>
      </c>
      <c r="P2726" s="126">
        <v>25888</v>
      </c>
      <c r="Q2726" s="126">
        <v>2017</v>
      </c>
      <c r="R2726" s="126">
        <v>12.83</v>
      </c>
      <c r="S2726" s="126">
        <v>34.121000000000002</v>
      </c>
      <c r="T2726" s="126">
        <v>6.9689999999999994</v>
      </c>
      <c r="U2726" s="126">
        <v>18.468399999999999</v>
      </c>
      <c r="V2726" s="126">
        <v>-99999</v>
      </c>
      <c r="AC2726" s="126">
        <v>3.3</v>
      </c>
      <c r="AD2726" s="126">
        <v>3.1301000000000001</v>
      </c>
      <c r="AH2726" s="77">
        <f>IF(AND(M2726&lt;Variables!$G$6,M2726&gt;Variables!$G$5),0,1)</f>
        <v>1</v>
      </c>
      <c r="AI2726" s="77">
        <f t="shared" si="84"/>
        <v>1</v>
      </c>
      <c r="AJ2726" s="77">
        <f>IF(I2726&gt;Variables!$G$7,0,1)</f>
        <v>1</v>
      </c>
      <c r="AK2726" s="77">
        <f>IF(F2726&gt;Variables!$G$8,0,1)</f>
        <v>0</v>
      </c>
      <c r="AL2726" s="77">
        <f>IF(G2726&gt;Variables!$G$9,0,1)</f>
        <v>1</v>
      </c>
      <c r="AM2726" s="77">
        <f>IF(AND(K2726&gt;Variables!$G$10,K2726&lt;Variables!$G$11),0,1)</f>
        <v>1</v>
      </c>
      <c r="AN2726" s="77">
        <f>IF(H2726&lt;Variables!$G$13,1,0)</f>
        <v>1</v>
      </c>
      <c r="AO2726" s="77">
        <f>IF(R2726&lt;Variables!$G$12,0,1)</f>
        <v>1</v>
      </c>
      <c r="AP2726" s="78">
        <f t="shared" si="85"/>
        <v>1</v>
      </c>
      <c r="AQ2726" s="77">
        <f>IF(V2726&lt;Variables!$G$15,1,0)</f>
        <v>1</v>
      </c>
      <c r="AR2726" s="126">
        <v>0</v>
      </c>
      <c r="AS2726" s="126">
        <v>0</v>
      </c>
      <c r="AT2726" s="126">
        <v>1</v>
      </c>
      <c r="AU2726" s="126">
        <v>0</v>
      </c>
      <c r="BA2726" s="126">
        <v>-2.25</v>
      </c>
    </row>
    <row r="2727" spans="3:53" ht="14.5" x14ac:dyDescent="0.35">
      <c r="C2727" s="126" t="s">
        <v>389</v>
      </c>
      <c r="D2727" s="126" t="s">
        <v>277</v>
      </c>
      <c r="E2727" s="126">
        <v>23.1</v>
      </c>
      <c r="F2727" s="126">
        <v>8.18</v>
      </c>
      <c r="G2727" s="126">
        <v>4.12</v>
      </c>
      <c r="H2727" s="126">
        <v>2160</v>
      </c>
      <c r="I2727" s="126">
        <v>-2.625</v>
      </c>
      <c r="J2727" s="126" t="s">
        <v>75</v>
      </c>
      <c r="K2727" s="126">
        <v>51</v>
      </c>
      <c r="L2727" s="126">
        <v>22.984300000000001</v>
      </c>
      <c r="M2727" s="126">
        <v>6.8307496856545274E-2</v>
      </c>
      <c r="N2727" s="126">
        <v>23.01240212765957</v>
      </c>
      <c r="O2727" s="126">
        <v>-5.3893233704041449E-2</v>
      </c>
      <c r="P2727" s="126">
        <v>1234000</v>
      </c>
      <c r="Q2727" s="126">
        <v>2482000</v>
      </c>
      <c r="R2727" s="126">
        <v>0.5</v>
      </c>
      <c r="S2727" s="126">
        <v>34.121000000000002</v>
      </c>
      <c r="T2727" s="126">
        <v>6.9689999999999994</v>
      </c>
      <c r="U2727" s="126">
        <v>18.468399999999999</v>
      </c>
      <c r="V2727" s="126">
        <v>2.3753867330308078</v>
      </c>
      <c r="AC2727" s="126">
        <v>23.67</v>
      </c>
      <c r="AD2727" s="126">
        <v>22.73</v>
      </c>
      <c r="AH2727" s="77">
        <f>IF(AND(M2727&lt;Variables!$G$6,M2727&gt;Variables!$G$5),0,1)</f>
        <v>1</v>
      </c>
      <c r="AI2727" s="77">
        <f t="shared" si="84"/>
        <v>1</v>
      </c>
      <c r="AJ2727" s="77">
        <f>IF(I2727&gt;Variables!$G$7,0,1)</f>
        <v>1</v>
      </c>
      <c r="AK2727" s="77">
        <f>IF(F2727&gt;Variables!$G$8,0,1)</f>
        <v>1</v>
      </c>
      <c r="AL2727" s="77">
        <f>IF(G2727&gt;Variables!$G$9,0,1)</f>
        <v>1</v>
      </c>
      <c r="AM2727" s="77">
        <f>IF(AND(K2727&gt;Variables!$G$10,K2727&lt;Variables!$G$11),0,1)</f>
        <v>1</v>
      </c>
      <c r="AN2727" s="77">
        <f>IF(H2727&lt;Variables!$G$13,1,0)</f>
        <v>0</v>
      </c>
      <c r="AO2727" s="77">
        <f>IF(R2727&lt;Variables!$G$12,0,1)</f>
        <v>0</v>
      </c>
      <c r="AP2727" s="78">
        <f t="shared" si="85"/>
        <v>1</v>
      </c>
      <c r="AQ2727" s="77">
        <f>IF(V2727&lt;Variables!$G$15,1,0)</f>
        <v>1</v>
      </c>
      <c r="AR2727" s="126">
        <v>0</v>
      </c>
      <c r="AS2727" s="126">
        <v>0</v>
      </c>
      <c r="AT2727" s="126">
        <v>0</v>
      </c>
      <c r="AU2727" s="126">
        <v>1</v>
      </c>
      <c r="BA2727" s="126">
        <v>-0.54</v>
      </c>
    </row>
    <row r="2728" spans="3:53" ht="14.5" x14ac:dyDescent="0.35">
      <c r="C2728" s="126" t="s">
        <v>389</v>
      </c>
      <c r="D2728" s="126" t="s">
        <v>183</v>
      </c>
      <c r="E2728" s="126">
        <v>41.44</v>
      </c>
      <c r="F2728" s="126">
        <v>13.43</v>
      </c>
      <c r="G2728" s="126">
        <v>11.15</v>
      </c>
      <c r="H2728" s="126">
        <v>5850</v>
      </c>
      <c r="I2728" s="126">
        <v>1434.175</v>
      </c>
      <c r="J2728" s="126" t="s">
        <v>75</v>
      </c>
      <c r="K2728" s="126">
        <v>59.05</v>
      </c>
      <c r="L2728" s="126">
        <v>41.198524999999997</v>
      </c>
      <c r="M2728" s="126">
        <v>0.171061949426592</v>
      </c>
      <c r="N2728" s="126">
        <v>40.573847999999991</v>
      </c>
      <c r="O2728" s="126">
        <v>1.713300646268521</v>
      </c>
      <c r="P2728" s="126">
        <v>1353000</v>
      </c>
      <c r="Q2728" s="126">
        <v>2201000</v>
      </c>
      <c r="R2728" s="126">
        <v>0.61</v>
      </c>
      <c r="S2728" s="126">
        <v>34.121000000000002</v>
      </c>
      <c r="T2728" s="126">
        <v>6.9689999999999994</v>
      </c>
      <c r="U2728" s="126">
        <v>18.468399999999999</v>
      </c>
      <c r="V2728" s="126">
        <v>2.4518394457799149</v>
      </c>
      <c r="AC2728" s="126">
        <v>42.89</v>
      </c>
      <c r="AD2728" s="126">
        <v>40.700000000000003</v>
      </c>
      <c r="AH2728" s="77">
        <f>IF(AND(M2728&lt;Variables!$G$6,M2728&gt;Variables!$G$5),0,1)</f>
        <v>1</v>
      </c>
      <c r="AI2728" s="77">
        <f t="shared" si="84"/>
        <v>0</v>
      </c>
      <c r="AJ2728" s="77">
        <f>IF(I2728&gt;Variables!$G$7,0,1)</f>
        <v>0</v>
      </c>
      <c r="AK2728" s="77">
        <f>IF(F2728&gt;Variables!$G$8,0,1)</f>
        <v>0</v>
      </c>
      <c r="AL2728" s="77">
        <f>IF(G2728&gt;Variables!$G$9,0,1)</f>
        <v>0</v>
      </c>
      <c r="AM2728" s="77">
        <f>IF(AND(K2728&gt;Variables!$G$10,K2728&lt;Variables!$G$11),0,1)</f>
        <v>1</v>
      </c>
      <c r="AN2728" s="77">
        <f>IF(H2728&lt;Variables!$G$13,1,0)</f>
        <v>0</v>
      </c>
      <c r="AO2728" s="77">
        <f>IF(R2728&lt;Variables!$G$12,0,1)</f>
        <v>0</v>
      </c>
      <c r="AP2728" s="78">
        <f t="shared" si="85"/>
        <v>1</v>
      </c>
      <c r="AQ2728" s="77">
        <f>IF(V2728&lt;Variables!$G$15,1,0)</f>
        <v>1</v>
      </c>
      <c r="AR2728" s="126">
        <v>0</v>
      </c>
      <c r="AS2728" s="126">
        <v>0</v>
      </c>
      <c r="AT2728" s="126">
        <v>1</v>
      </c>
      <c r="AU2728" s="126">
        <v>0</v>
      </c>
      <c r="BA2728" s="126">
        <v>-1.62</v>
      </c>
    </row>
    <row r="2729" spans="3:53" ht="14.5" x14ac:dyDescent="0.35">
      <c r="C2729" s="126" t="s">
        <v>389</v>
      </c>
      <c r="D2729" s="126" t="s">
        <v>189</v>
      </c>
      <c r="E2729" s="126">
        <v>31.34</v>
      </c>
      <c r="F2729" s="126">
        <v>7.35</v>
      </c>
      <c r="G2729" s="126">
        <v>6.61</v>
      </c>
      <c r="H2729" s="126">
        <v>-99999</v>
      </c>
      <c r="I2729" s="126">
        <v>-99999</v>
      </c>
      <c r="J2729" s="126" t="s">
        <v>75</v>
      </c>
      <c r="K2729" s="126">
        <v>45.76</v>
      </c>
      <c r="L2729" s="126">
        <v>31.183027777777781</v>
      </c>
      <c r="M2729" s="126">
        <v>0.31097757059797099</v>
      </c>
      <c r="N2729" s="126">
        <v>31.57357272727273</v>
      </c>
      <c r="O2729" s="126">
        <v>-0.92980521972777941</v>
      </c>
      <c r="P2729" s="126">
        <v>691537</v>
      </c>
      <c r="Q2729" s="126">
        <v>2252000</v>
      </c>
      <c r="R2729" s="126">
        <v>0.31</v>
      </c>
      <c r="S2729" s="126">
        <v>34.121000000000002</v>
      </c>
      <c r="T2729" s="126">
        <v>6.9689999999999994</v>
      </c>
      <c r="U2729" s="126">
        <v>18.468399999999999</v>
      </c>
      <c r="V2729" s="126">
        <v>2.318796140833733</v>
      </c>
      <c r="AC2729" s="126">
        <v>31.6</v>
      </c>
      <c r="AD2729" s="126">
        <v>29.51</v>
      </c>
      <c r="AH2729" s="77">
        <f>IF(AND(M2729&lt;Variables!$G$6,M2729&gt;Variables!$G$5),0,1)</f>
        <v>1</v>
      </c>
      <c r="AI2729" s="77">
        <f t="shared" si="84"/>
        <v>1</v>
      </c>
      <c r="AJ2729" s="77">
        <f>IF(I2729&gt;Variables!$G$7,0,1)</f>
        <v>1</v>
      </c>
      <c r="AK2729" s="77">
        <f>IF(F2729&gt;Variables!$G$8,0,1)</f>
        <v>1</v>
      </c>
      <c r="AL2729" s="77">
        <f>IF(G2729&gt;Variables!$G$9,0,1)</f>
        <v>1</v>
      </c>
      <c r="AM2729" s="77">
        <f>IF(AND(K2729&gt;Variables!$G$10,K2729&lt;Variables!$G$11),0,1)</f>
        <v>1</v>
      </c>
      <c r="AN2729" s="77">
        <f>IF(H2729&lt;Variables!$G$13,1,0)</f>
        <v>1</v>
      </c>
      <c r="AO2729" s="77">
        <f>IF(R2729&lt;Variables!$G$12,0,1)</f>
        <v>0</v>
      </c>
      <c r="AP2729" s="78">
        <f t="shared" si="85"/>
        <v>1</v>
      </c>
      <c r="AQ2729" s="77">
        <f>IF(V2729&lt;Variables!$G$15,1,0)</f>
        <v>1</v>
      </c>
      <c r="AR2729" s="126">
        <v>0</v>
      </c>
      <c r="AS2729" s="126">
        <v>0</v>
      </c>
      <c r="AT2729" s="126">
        <v>1</v>
      </c>
      <c r="AU2729" s="126">
        <v>0</v>
      </c>
      <c r="BA2729" s="126">
        <v>-2.25</v>
      </c>
    </row>
    <row r="2730" spans="3:53" ht="14.5" x14ac:dyDescent="0.35">
      <c r="C2730" s="126" t="s">
        <v>389</v>
      </c>
      <c r="D2730" s="126" t="s">
        <v>373</v>
      </c>
      <c r="E2730" s="126">
        <v>30.76</v>
      </c>
      <c r="F2730" s="126">
        <v>6.23</v>
      </c>
      <c r="G2730" s="126">
        <v>4.5999999999999996</v>
      </c>
      <c r="H2730" s="126">
        <v>6320</v>
      </c>
      <c r="I2730" s="126">
        <v>305.58</v>
      </c>
      <c r="J2730" s="126" t="s">
        <v>75</v>
      </c>
      <c r="K2730" s="126">
        <v>55.13</v>
      </c>
      <c r="L2730" s="126">
        <v>30.656587500000001</v>
      </c>
      <c r="M2730" s="126">
        <v>4.3750792549892122E-2</v>
      </c>
      <c r="N2730" s="126">
        <v>30.60435</v>
      </c>
      <c r="O2730" s="126">
        <v>0.2145119893087028</v>
      </c>
      <c r="P2730" s="126">
        <v>209088</v>
      </c>
      <c r="Q2730" s="126">
        <v>666260</v>
      </c>
      <c r="R2730" s="126">
        <v>0.31</v>
      </c>
      <c r="S2730" s="126">
        <v>34.121000000000002</v>
      </c>
      <c r="T2730" s="126">
        <v>6.9689999999999994</v>
      </c>
      <c r="U2730" s="126">
        <v>18.468399999999999</v>
      </c>
      <c r="V2730" s="126">
        <v>2.418361092151728</v>
      </c>
      <c r="AC2730" s="126">
        <v>30.94</v>
      </c>
      <c r="AD2730" s="126">
        <v>30.065000000000001</v>
      </c>
      <c r="AH2730" s="77">
        <f>IF(AND(M2730&lt;Variables!$G$6,M2730&gt;Variables!$G$5),0,1)</f>
        <v>1</v>
      </c>
      <c r="AI2730" s="77">
        <f t="shared" si="84"/>
        <v>0</v>
      </c>
      <c r="AJ2730" s="77">
        <f>IF(I2730&gt;Variables!$G$7,0,1)</f>
        <v>0</v>
      </c>
      <c r="AK2730" s="77">
        <f>IF(F2730&gt;Variables!$G$8,0,1)</f>
        <v>1</v>
      </c>
      <c r="AL2730" s="77">
        <f>IF(G2730&gt;Variables!$G$9,0,1)</f>
        <v>1</v>
      </c>
      <c r="AM2730" s="77">
        <f>IF(AND(K2730&gt;Variables!$G$10,K2730&lt;Variables!$G$11),0,1)</f>
        <v>1</v>
      </c>
      <c r="AN2730" s="77">
        <f>IF(H2730&lt;Variables!$G$13,1,0)</f>
        <v>0</v>
      </c>
      <c r="AO2730" s="77">
        <f>IF(R2730&lt;Variables!$G$12,0,1)</f>
        <v>0</v>
      </c>
      <c r="AP2730" s="78">
        <f t="shared" si="85"/>
        <v>1</v>
      </c>
      <c r="AQ2730" s="77">
        <f>IF(V2730&lt;Variables!$G$15,1,0)</f>
        <v>1</v>
      </c>
      <c r="AR2730" s="126">
        <v>0</v>
      </c>
      <c r="AS2730" s="126">
        <v>0</v>
      </c>
      <c r="AT2730" s="126">
        <v>0</v>
      </c>
      <c r="AU2730" s="126">
        <v>1</v>
      </c>
      <c r="BA2730" s="126">
        <v>-0.88</v>
      </c>
    </row>
    <row r="2731" spans="3:53" ht="14.5" x14ac:dyDescent="0.35">
      <c r="C2731" s="126" t="s">
        <v>389</v>
      </c>
      <c r="D2731" s="126" t="s">
        <v>169</v>
      </c>
      <c r="E2731" s="126">
        <v>8.57</v>
      </c>
      <c r="F2731" s="126">
        <v>7.02</v>
      </c>
      <c r="G2731" s="126">
        <v>5.43</v>
      </c>
      <c r="H2731" s="126">
        <v>3910</v>
      </c>
      <c r="I2731" s="126">
        <v>64.409000000000006</v>
      </c>
      <c r="J2731" s="126" t="s">
        <v>75</v>
      </c>
      <c r="K2731" s="126">
        <v>49.45</v>
      </c>
      <c r="L2731" s="126">
        <v>8.5673950000000012</v>
      </c>
      <c r="M2731" s="126">
        <v>-0.20303721259496599</v>
      </c>
      <c r="N2731" s="126">
        <v>8.5201659999999997</v>
      </c>
      <c r="O2731" s="126">
        <v>0.35015749693140991</v>
      </c>
      <c r="P2731" s="126">
        <v>2096000</v>
      </c>
      <c r="Q2731" s="126">
        <v>3192000</v>
      </c>
      <c r="R2731" s="126">
        <v>0.66</v>
      </c>
      <c r="S2731" s="126">
        <v>34.121000000000002</v>
      </c>
      <c r="T2731" s="126">
        <v>6.9689999999999994</v>
      </c>
      <c r="U2731" s="126">
        <v>18.468399999999999</v>
      </c>
      <c r="V2731" s="126">
        <v>2.3662584632189829</v>
      </c>
      <c r="AC2731" s="126">
        <v>8.6950000000000003</v>
      </c>
      <c r="AD2731" s="126">
        <v>8.39</v>
      </c>
      <c r="AH2731" s="77">
        <f>IF(AND(M2731&lt;Variables!$G$6,M2731&gt;Variables!$G$5),0,1)</f>
        <v>1</v>
      </c>
      <c r="AI2731" s="77">
        <f t="shared" si="84"/>
        <v>0</v>
      </c>
      <c r="AJ2731" s="77">
        <f>IF(I2731&gt;Variables!$G$7,0,1)</f>
        <v>0</v>
      </c>
      <c r="AK2731" s="77">
        <f>IF(F2731&gt;Variables!$G$8,0,1)</f>
        <v>1</v>
      </c>
      <c r="AL2731" s="77">
        <f>IF(G2731&gt;Variables!$G$9,0,1)</f>
        <v>1</v>
      </c>
      <c r="AM2731" s="77">
        <f>IF(AND(K2731&gt;Variables!$G$10,K2731&lt;Variables!$G$11),0,1)</f>
        <v>1</v>
      </c>
      <c r="AN2731" s="77">
        <f>IF(H2731&lt;Variables!$G$13,1,0)</f>
        <v>0</v>
      </c>
      <c r="AO2731" s="77">
        <f>IF(R2731&lt;Variables!$G$12,0,1)</f>
        <v>0</v>
      </c>
      <c r="AP2731" s="78">
        <f t="shared" si="85"/>
        <v>1</v>
      </c>
      <c r="AQ2731" s="77">
        <f>IF(V2731&lt;Variables!$G$15,1,0)</f>
        <v>1</v>
      </c>
      <c r="AR2731" s="126">
        <v>1</v>
      </c>
      <c r="AS2731" s="126">
        <v>0</v>
      </c>
      <c r="AT2731" s="126">
        <v>0</v>
      </c>
      <c r="AU2731" s="126">
        <v>0</v>
      </c>
      <c r="BA2731" s="126">
        <v>1.38</v>
      </c>
    </row>
    <row r="2732" spans="3:53" ht="14.5" x14ac:dyDescent="0.35">
      <c r="C2732" s="126" t="s">
        <v>389</v>
      </c>
      <c r="D2732" s="126" t="s">
        <v>157</v>
      </c>
      <c r="E2732" s="126">
        <v>53.61</v>
      </c>
      <c r="F2732" s="126">
        <v>6.31</v>
      </c>
      <c r="G2732" s="126">
        <v>4.96</v>
      </c>
      <c r="H2732" s="126">
        <v>5980</v>
      </c>
      <c r="I2732" s="126">
        <v>-46.539000000000001</v>
      </c>
      <c r="J2732" s="126" t="s">
        <v>75</v>
      </c>
      <c r="K2732" s="126">
        <v>58.8</v>
      </c>
      <c r="L2732" s="126">
        <v>53.385364999999993</v>
      </c>
      <c r="M2732" s="126">
        <v>0.12107250741848399</v>
      </c>
      <c r="N2732" s="126">
        <v>53.264353999999997</v>
      </c>
      <c r="O2732" s="126">
        <v>0.34853703473059211</v>
      </c>
      <c r="P2732" s="126">
        <v>1172000</v>
      </c>
      <c r="Q2732" s="126">
        <v>1838000</v>
      </c>
      <c r="R2732" s="126">
        <v>0.64</v>
      </c>
      <c r="S2732" s="126">
        <v>34.121000000000002</v>
      </c>
      <c r="T2732" s="126">
        <v>6.9689999999999994</v>
      </c>
      <c r="U2732" s="126">
        <v>18.468399999999999</v>
      </c>
      <c r="V2732" s="126">
        <v>2.4519431296745831</v>
      </c>
      <c r="AC2732" s="126">
        <v>53.75</v>
      </c>
      <c r="AD2732" s="126">
        <v>52.61</v>
      </c>
      <c r="AH2732" s="77">
        <f>IF(AND(M2732&lt;Variables!$G$6,M2732&gt;Variables!$G$5),0,1)</f>
        <v>1</v>
      </c>
      <c r="AI2732" s="77">
        <f t="shared" si="84"/>
        <v>0</v>
      </c>
      <c r="AJ2732" s="77">
        <f>IF(I2732&gt;Variables!$G$7,0,1)</f>
        <v>1</v>
      </c>
      <c r="AK2732" s="77">
        <f>IF(F2732&gt;Variables!$G$8,0,1)</f>
        <v>1</v>
      </c>
      <c r="AL2732" s="77">
        <f>IF(G2732&gt;Variables!$G$9,0,1)</f>
        <v>1</v>
      </c>
      <c r="AM2732" s="77">
        <f>IF(AND(K2732&gt;Variables!$G$10,K2732&lt;Variables!$G$11),0,1)</f>
        <v>1</v>
      </c>
      <c r="AN2732" s="77">
        <f>IF(H2732&lt;Variables!$G$13,1,0)</f>
        <v>0</v>
      </c>
      <c r="AO2732" s="77">
        <f>IF(R2732&lt;Variables!$G$12,0,1)</f>
        <v>0</v>
      </c>
      <c r="AP2732" s="78">
        <f t="shared" si="85"/>
        <v>1</v>
      </c>
      <c r="AQ2732" s="77">
        <f>IF(V2732&lt;Variables!$G$15,1,0)</f>
        <v>1</v>
      </c>
      <c r="AR2732" s="126">
        <v>0</v>
      </c>
      <c r="AS2732" s="126">
        <v>0</v>
      </c>
      <c r="AT2732" s="126">
        <v>0</v>
      </c>
      <c r="AU2732" s="126">
        <v>1</v>
      </c>
      <c r="BA2732" s="126">
        <v>-1.0900000000000001</v>
      </c>
    </row>
    <row r="2733" spans="3:53" ht="14.5" x14ac:dyDescent="0.35">
      <c r="C2733" s="126" t="s">
        <v>389</v>
      </c>
      <c r="D2733" s="126" t="s">
        <v>340</v>
      </c>
      <c r="E2733" s="126">
        <v>36.020000000000003</v>
      </c>
      <c r="F2733" s="126">
        <v>6.35</v>
      </c>
      <c r="G2733" s="126">
        <v>2.54</v>
      </c>
      <c r="H2733" s="126">
        <v>3340</v>
      </c>
      <c r="I2733" s="126">
        <v>-1.069</v>
      </c>
      <c r="J2733" s="126" t="s">
        <v>75</v>
      </c>
      <c r="K2733" s="126">
        <v>46.74</v>
      </c>
      <c r="L2733" s="126">
        <v>36.083441176470593</v>
      </c>
      <c r="M2733" s="126">
        <v>-0.48066695086633748</v>
      </c>
      <c r="N2733" s="126">
        <v>35.86448</v>
      </c>
      <c r="O2733" s="126">
        <v>0.1269222361511898</v>
      </c>
      <c r="P2733" s="126">
        <v>507546</v>
      </c>
      <c r="Q2733" s="126">
        <v>915458</v>
      </c>
      <c r="R2733" s="126">
        <v>0.55000000000000004</v>
      </c>
      <c r="S2733" s="126">
        <v>34.121000000000002</v>
      </c>
      <c r="T2733" s="126">
        <v>6.9689999999999994</v>
      </c>
      <c r="U2733" s="126">
        <v>18.468399999999999</v>
      </c>
      <c r="V2733" s="126">
        <v>2.341198319060152</v>
      </c>
      <c r="AC2733" s="126">
        <v>36.5</v>
      </c>
      <c r="AD2733" s="126">
        <v>35.799999999999997</v>
      </c>
      <c r="AH2733" s="77">
        <f>IF(AND(M2733&lt;Variables!$G$6,M2733&gt;Variables!$G$5),0,1)</f>
        <v>1</v>
      </c>
      <c r="AI2733" s="77">
        <f t="shared" si="84"/>
        <v>0</v>
      </c>
      <c r="AJ2733" s="77">
        <f>IF(I2733&gt;Variables!$G$7,0,1)</f>
        <v>1</v>
      </c>
      <c r="AK2733" s="77">
        <f>IF(F2733&gt;Variables!$G$8,0,1)</f>
        <v>1</v>
      </c>
      <c r="AL2733" s="77">
        <f>IF(G2733&gt;Variables!$G$9,0,1)</f>
        <v>1</v>
      </c>
      <c r="AM2733" s="77">
        <f>IF(AND(K2733&gt;Variables!$G$10,K2733&lt;Variables!$G$11),0,1)</f>
        <v>1</v>
      </c>
      <c r="AN2733" s="77">
        <f>IF(H2733&lt;Variables!$G$13,1,0)</f>
        <v>0</v>
      </c>
      <c r="AO2733" s="77">
        <f>IF(R2733&lt;Variables!$G$12,0,1)</f>
        <v>0</v>
      </c>
      <c r="AP2733" s="78">
        <f t="shared" si="85"/>
        <v>1</v>
      </c>
      <c r="AQ2733" s="77">
        <f>IF(V2733&lt;Variables!$G$15,1,0)</f>
        <v>1</v>
      </c>
      <c r="AR2733" s="126">
        <v>0</v>
      </c>
      <c r="AS2733" s="126">
        <v>1</v>
      </c>
      <c r="AT2733" s="126">
        <v>0</v>
      </c>
      <c r="AU2733" s="126">
        <v>0</v>
      </c>
      <c r="BA2733" s="126">
        <v>0.47</v>
      </c>
    </row>
    <row r="2734" spans="3:53" ht="14.5" x14ac:dyDescent="0.35">
      <c r="C2734" s="126" t="s">
        <v>389</v>
      </c>
      <c r="D2734" s="126" t="s">
        <v>153</v>
      </c>
      <c r="E2734" s="126">
        <v>7.55</v>
      </c>
      <c r="F2734" s="126">
        <v>7.17</v>
      </c>
      <c r="G2734" s="126">
        <v>5.04</v>
      </c>
      <c r="H2734" s="126">
        <v>-99999</v>
      </c>
      <c r="I2734" s="126">
        <v>400.36599999999999</v>
      </c>
      <c r="J2734" s="126" t="s">
        <v>75</v>
      </c>
      <c r="K2734" s="126">
        <v>51.43</v>
      </c>
      <c r="L2734" s="126">
        <v>7.4950000000000001</v>
      </c>
      <c r="M2734" s="126">
        <v>6.6711140760505577E-2</v>
      </c>
      <c r="N2734" s="126">
        <v>7.4880000000000004</v>
      </c>
      <c r="O2734" s="126">
        <v>0.16025641025641629</v>
      </c>
      <c r="P2734" s="126">
        <v>33612</v>
      </c>
      <c r="Q2734" s="126">
        <v>86571</v>
      </c>
      <c r="R2734" s="126">
        <v>0.39</v>
      </c>
      <c r="S2734" s="126">
        <v>34.121000000000002</v>
      </c>
      <c r="T2734" s="126">
        <v>6.9689999999999994</v>
      </c>
      <c r="U2734" s="126">
        <v>18.468399999999999</v>
      </c>
      <c r="V2734" s="126">
        <v>2.379804804002668</v>
      </c>
      <c r="AC2734" s="126">
        <v>7.66</v>
      </c>
      <c r="AD2734" s="126">
        <v>7.48</v>
      </c>
      <c r="AH2734" s="77">
        <f>IF(AND(M2734&lt;Variables!$G$6,M2734&gt;Variables!$G$5),0,1)</f>
        <v>1</v>
      </c>
      <c r="AI2734" s="77">
        <f t="shared" si="84"/>
        <v>0</v>
      </c>
      <c r="AJ2734" s="77">
        <f>IF(I2734&gt;Variables!$G$7,0,1)</f>
        <v>0</v>
      </c>
      <c r="AK2734" s="77">
        <f>IF(F2734&gt;Variables!$G$8,0,1)</f>
        <v>1</v>
      </c>
      <c r="AL2734" s="77">
        <f>IF(G2734&gt;Variables!$G$9,0,1)</f>
        <v>1</v>
      </c>
      <c r="AM2734" s="77">
        <f>IF(AND(K2734&gt;Variables!$G$10,K2734&lt;Variables!$G$11),0,1)</f>
        <v>1</v>
      </c>
      <c r="AN2734" s="77">
        <f>IF(H2734&lt;Variables!$G$13,1,0)</f>
        <v>1</v>
      </c>
      <c r="AO2734" s="77">
        <f>IF(R2734&lt;Variables!$G$12,0,1)</f>
        <v>0</v>
      </c>
      <c r="AP2734" s="78">
        <f t="shared" si="85"/>
        <v>1</v>
      </c>
      <c r="AQ2734" s="77">
        <f>IF(V2734&lt;Variables!$G$15,1,0)</f>
        <v>1</v>
      </c>
      <c r="AR2734" s="126">
        <v>0</v>
      </c>
      <c r="AS2734" s="126">
        <v>0</v>
      </c>
      <c r="AT2734" s="126">
        <v>0</v>
      </c>
      <c r="AU2734" s="126">
        <v>0</v>
      </c>
      <c r="BA2734" s="126">
        <v>0</v>
      </c>
    </row>
    <row r="2735" spans="3:53" ht="14.5" x14ac:dyDescent="0.35">
      <c r="C2735" s="126" t="s">
        <v>389</v>
      </c>
      <c r="D2735" s="126" t="s">
        <v>131</v>
      </c>
      <c r="E2735" s="126">
        <v>1.65</v>
      </c>
      <c r="F2735" s="126">
        <v>25.58</v>
      </c>
      <c r="G2735" s="126">
        <v>18.12</v>
      </c>
      <c r="H2735" s="126">
        <v>2280</v>
      </c>
      <c r="I2735" s="126">
        <v>2.8010000000000002</v>
      </c>
      <c r="J2735" s="126" t="s">
        <v>74</v>
      </c>
      <c r="K2735" s="126">
        <v>61.71</v>
      </c>
      <c r="L2735" s="126">
        <v>1.61991</v>
      </c>
      <c r="M2735" s="126">
        <v>0.6228741102900599</v>
      </c>
      <c r="N2735" s="126">
        <v>1.5808359999999999</v>
      </c>
      <c r="O2735" s="126">
        <v>3.1100000253030671</v>
      </c>
      <c r="P2735" s="126">
        <v>96581000</v>
      </c>
      <c r="Q2735" s="126">
        <v>19257000</v>
      </c>
      <c r="R2735" s="126">
        <v>5.0199999999999996</v>
      </c>
      <c r="S2735" s="126">
        <v>34.121000000000002</v>
      </c>
      <c r="T2735" s="126">
        <v>6.9689999999999994</v>
      </c>
      <c r="U2735" s="126">
        <v>18.468399999999999</v>
      </c>
      <c r="V2735" s="126">
        <v>2.4510562174910961</v>
      </c>
      <c r="AC2735" s="126">
        <v>1.66</v>
      </c>
      <c r="AD2735" s="126">
        <v>1.46</v>
      </c>
      <c r="AH2735" s="77">
        <f>IF(AND(M2735&lt;Variables!$G$6,M2735&gt;Variables!$G$5),0,1)</f>
        <v>1</v>
      </c>
      <c r="AI2735" s="77">
        <f t="shared" si="84"/>
        <v>0</v>
      </c>
      <c r="AJ2735" s="77">
        <f>IF(I2735&gt;Variables!$G$7,0,1)</f>
        <v>1</v>
      </c>
      <c r="AK2735" s="77">
        <f>IF(F2735&gt;Variables!$G$8,0,1)</f>
        <v>0</v>
      </c>
      <c r="AL2735" s="77">
        <f>IF(G2735&gt;Variables!$G$9,0,1)</f>
        <v>0</v>
      </c>
      <c r="AM2735" s="77">
        <f>IF(AND(K2735&gt;Variables!$G$10,K2735&lt;Variables!$G$11),0,1)</f>
        <v>1</v>
      </c>
      <c r="AN2735" s="77">
        <f>IF(H2735&lt;Variables!$G$13,1,0)</f>
        <v>0</v>
      </c>
      <c r="AO2735" s="77">
        <f>IF(R2735&lt;Variables!$G$12,0,1)</f>
        <v>1</v>
      </c>
      <c r="AP2735" s="78">
        <f t="shared" si="85"/>
        <v>0</v>
      </c>
      <c r="AQ2735" s="77">
        <f>IF(V2735&lt;Variables!$G$15,1,0)</f>
        <v>1</v>
      </c>
      <c r="AR2735" s="126">
        <v>0</v>
      </c>
      <c r="AS2735" s="126">
        <v>0</v>
      </c>
      <c r="AT2735" s="126">
        <v>1</v>
      </c>
      <c r="AU2735" s="126">
        <v>0</v>
      </c>
      <c r="BA2735" s="126">
        <v>-2.25</v>
      </c>
    </row>
    <row r="2736" spans="3:53" ht="14.5" x14ac:dyDescent="0.35">
      <c r="C2736" s="126" t="s">
        <v>390</v>
      </c>
      <c r="D2736" s="126" t="s">
        <v>346</v>
      </c>
      <c r="E2736" s="126">
        <v>57.94</v>
      </c>
      <c r="F2736" s="126">
        <v>49.55</v>
      </c>
      <c r="G2736" s="126">
        <v>0.1</v>
      </c>
      <c r="H2736" s="126">
        <v>1470</v>
      </c>
      <c r="I2736" s="126">
        <v>113.601</v>
      </c>
      <c r="J2736" s="126" t="s">
        <v>74</v>
      </c>
      <c r="K2736" s="126">
        <v>57.34</v>
      </c>
      <c r="L2736" s="126">
        <v>57.738914999999999</v>
      </c>
      <c r="M2736" s="126">
        <v>2.785816117258854E-2</v>
      </c>
      <c r="N2736" s="126">
        <v>57.747866000000023</v>
      </c>
      <c r="O2736" s="126">
        <v>1.2353703251971991E-2</v>
      </c>
      <c r="P2736" s="126">
        <v>4296000</v>
      </c>
      <c r="Q2736" s="126">
        <v>255123</v>
      </c>
      <c r="R2736" s="126">
        <v>16.84</v>
      </c>
      <c r="S2736" s="126">
        <v>35.135000000000012</v>
      </c>
      <c r="T2736" s="126">
        <v>6.9760000000000009</v>
      </c>
      <c r="U2736" s="126">
        <v>18.826799999999999</v>
      </c>
      <c r="V2736" s="126">
        <v>2.4417275527376292</v>
      </c>
      <c r="AC2736" s="126">
        <v>57.79</v>
      </c>
      <c r="AD2736" s="126">
        <v>57.57</v>
      </c>
      <c r="AH2736" s="77">
        <f>IF(AND(M2736&lt;Variables!$G$6,M2736&gt;Variables!$G$5),0,1)</f>
        <v>1</v>
      </c>
      <c r="AI2736" s="77">
        <f t="shared" si="84"/>
        <v>1</v>
      </c>
      <c r="AJ2736" s="77">
        <f>IF(I2736&gt;Variables!$G$7,0,1)</f>
        <v>0</v>
      </c>
      <c r="AK2736" s="77">
        <f>IF(F2736&gt;Variables!$G$8,0,1)</f>
        <v>0</v>
      </c>
      <c r="AL2736" s="77">
        <f>IF(G2736&gt;Variables!$G$9,0,1)</f>
        <v>1</v>
      </c>
      <c r="AM2736" s="77">
        <f>IF(AND(K2736&gt;Variables!$G$10,K2736&lt;Variables!$G$11),0,1)</f>
        <v>1</v>
      </c>
      <c r="AN2736" s="77">
        <f>IF(H2736&lt;Variables!$G$13,1,0)</f>
        <v>1</v>
      </c>
      <c r="AO2736" s="77">
        <f>IF(R2736&lt;Variables!$G$12,0,1)</f>
        <v>1</v>
      </c>
      <c r="AP2736" s="78">
        <f t="shared" si="85"/>
        <v>0</v>
      </c>
      <c r="AQ2736" s="77">
        <f>IF(V2736&lt;Variables!$G$15,1,0)</f>
        <v>1</v>
      </c>
      <c r="AR2736" s="126">
        <v>0</v>
      </c>
      <c r="AS2736" s="126">
        <v>0</v>
      </c>
      <c r="AT2736" s="126">
        <v>0</v>
      </c>
      <c r="AU2736" s="126">
        <v>1</v>
      </c>
      <c r="BA2736" s="126">
        <v>-0.32</v>
      </c>
    </row>
    <row r="2737" spans="3:53" ht="14.5" x14ac:dyDescent="0.35">
      <c r="C2737" s="126" t="s">
        <v>390</v>
      </c>
      <c r="D2737" s="126" t="s">
        <v>354</v>
      </c>
      <c r="E2737" s="126">
        <v>9.06</v>
      </c>
      <c r="F2737" s="126">
        <v>18.71</v>
      </c>
      <c r="G2737" s="126">
        <v>16.18</v>
      </c>
      <c r="H2737" s="126">
        <v>-99999</v>
      </c>
      <c r="I2737" s="126">
        <v>-62.113</v>
      </c>
      <c r="J2737" s="126" t="s">
        <v>75</v>
      </c>
      <c r="K2737" s="126">
        <v>56.36</v>
      </c>
      <c r="L2737" s="126">
        <v>-99999</v>
      </c>
      <c r="M2737" s="126">
        <v>-99999</v>
      </c>
      <c r="N2737" s="126">
        <v>9.0579099999999997</v>
      </c>
      <c r="O2737" s="126">
        <v>1.5808282484590881</v>
      </c>
      <c r="P2737" s="126">
        <v>13080</v>
      </c>
      <c r="Q2737" s="126">
        <v>9370</v>
      </c>
      <c r="R2737" s="126">
        <v>1.4</v>
      </c>
      <c r="S2737" s="126">
        <v>35.135000000000012</v>
      </c>
      <c r="T2737" s="126">
        <v>6.9760000000000009</v>
      </c>
      <c r="U2737" s="126">
        <v>18.826799999999999</v>
      </c>
      <c r="V2737" s="126">
        <v>-99999</v>
      </c>
      <c r="AC2737" s="126">
        <v>10.32</v>
      </c>
      <c r="AD2737" s="126">
        <v>9.01</v>
      </c>
      <c r="AH2737" s="77">
        <f>IF(AND(M2737&lt;Variables!$G$6,M2737&gt;Variables!$G$5),0,1)</f>
        <v>1</v>
      </c>
      <c r="AI2737" s="77">
        <f t="shared" si="84"/>
        <v>1</v>
      </c>
      <c r="AJ2737" s="77">
        <f>IF(I2737&gt;Variables!$G$7,0,1)</f>
        <v>1</v>
      </c>
      <c r="AK2737" s="77">
        <f>IF(F2737&gt;Variables!$G$8,0,1)</f>
        <v>0</v>
      </c>
      <c r="AL2737" s="77">
        <f>IF(G2737&gt;Variables!$G$9,0,1)</f>
        <v>0</v>
      </c>
      <c r="AM2737" s="77">
        <f>IF(AND(K2737&gt;Variables!$G$10,K2737&lt;Variables!$G$11),0,1)</f>
        <v>1</v>
      </c>
      <c r="AN2737" s="77">
        <f>IF(H2737&lt;Variables!$G$13,1,0)</f>
        <v>1</v>
      </c>
      <c r="AO2737" s="77">
        <f>IF(R2737&lt;Variables!$G$12,0,1)</f>
        <v>0</v>
      </c>
      <c r="AP2737" s="78">
        <f t="shared" si="85"/>
        <v>1</v>
      </c>
      <c r="AQ2737" s="77">
        <f>IF(V2737&lt;Variables!$G$15,1,0)</f>
        <v>1</v>
      </c>
      <c r="AR2737" s="126">
        <v>1</v>
      </c>
      <c r="AS2737" s="126">
        <v>0</v>
      </c>
      <c r="AT2737" s="126">
        <v>0</v>
      </c>
      <c r="AU2737" s="126">
        <v>0</v>
      </c>
      <c r="BA2737" s="126">
        <v>2</v>
      </c>
    </row>
    <row r="2738" spans="3:53" ht="14.5" x14ac:dyDescent="0.35">
      <c r="C2738" s="126" t="s">
        <v>390</v>
      </c>
      <c r="D2738" s="126" t="s">
        <v>372</v>
      </c>
      <c r="E2738" s="126">
        <v>3.27</v>
      </c>
      <c r="F2738" s="126">
        <v>35.619999999999997</v>
      </c>
      <c r="G2738" s="126">
        <v>-3.03</v>
      </c>
      <c r="H2738" s="126">
        <v>-99999</v>
      </c>
      <c r="I2738" s="126">
        <v>6.9359999999999999</v>
      </c>
      <c r="J2738" s="126" t="s">
        <v>75</v>
      </c>
      <c r="K2738" s="126">
        <v>-99999</v>
      </c>
      <c r="L2738" s="126">
        <v>-99999</v>
      </c>
      <c r="M2738" s="126">
        <v>-99999</v>
      </c>
      <c r="N2738" s="126">
        <v>3.4033333333333342</v>
      </c>
      <c r="O2738" s="126">
        <v>-1.1263467189030421</v>
      </c>
      <c r="P2738" s="126">
        <v>25888</v>
      </c>
      <c r="Q2738" s="126">
        <v>2017</v>
      </c>
      <c r="R2738" s="126">
        <v>12.83</v>
      </c>
      <c r="S2738" s="126">
        <v>35.135000000000012</v>
      </c>
      <c r="T2738" s="126">
        <v>6.9760000000000009</v>
      </c>
      <c r="U2738" s="126">
        <v>18.826799999999999</v>
      </c>
      <c r="V2738" s="126">
        <v>-99999</v>
      </c>
      <c r="AC2738" s="126">
        <v>3.3</v>
      </c>
      <c r="AD2738" s="126">
        <v>3.1301000000000001</v>
      </c>
      <c r="AH2738" s="77">
        <f>IF(AND(M2738&lt;Variables!$G$6,M2738&gt;Variables!$G$5),0,1)</f>
        <v>1</v>
      </c>
      <c r="AI2738" s="77">
        <f t="shared" si="84"/>
        <v>1</v>
      </c>
      <c r="AJ2738" s="77">
        <f>IF(I2738&gt;Variables!$G$7,0,1)</f>
        <v>1</v>
      </c>
      <c r="AK2738" s="77">
        <f>IF(F2738&gt;Variables!$G$8,0,1)</f>
        <v>0</v>
      </c>
      <c r="AL2738" s="77">
        <f>IF(G2738&gt;Variables!$G$9,0,1)</f>
        <v>1</v>
      </c>
      <c r="AM2738" s="77">
        <f>IF(AND(K2738&gt;Variables!$G$10,K2738&lt;Variables!$G$11),0,1)</f>
        <v>1</v>
      </c>
      <c r="AN2738" s="77">
        <f>IF(H2738&lt;Variables!$G$13,1,0)</f>
        <v>1</v>
      </c>
      <c r="AO2738" s="77">
        <f>IF(R2738&lt;Variables!$G$12,0,1)</f>
        <v>1</v>
      </c>
      <c r="AP2738" s="78">
        <f t="shared" si="85"/>
        <v>1</v>
      </c>
      <c r="AQ2738" s="77">
        <f>IF(V2738&lt;Variables!$G$15,1,0)</f>
        <v>1</v>
      </c>
      <c r="AR2738" s="126">
        <v>0</v>
      </c>
      <c r="AS2738" s="126">
        <v>0</v>
      </c>
      <c r="AT2738" s="126">
        <v>1</v>
      </c>
      <c r="AU2738" s="126">
        <v>0</v>
      </c>
      <c r="BA2738" s="126">
        <v>-2.25</v>
      </c>
    </row>
    <row r="2739" spans="3:53" ht="14.5" x14ac:dyDescent="0.35">
      <c r="C2739" s="126" t="s">
        <v>390</v>
      </c>
      <c r="D2739" s="126" t="s">
        <v>189</v>
      </c>
      <c r="E2739" s="126">
        <v>31.22</v>
      </c>
      <c r="F2739" s="126">
        <v>7.28</v>
      </c>
      <c r="G2739" s="126">
        <v>6.44</v>
      </c>
      <c r="H2739" s="126">
        <v>-99999</v>
      </c>
      <c r="I2739" s="126">
        <v>-99999</v>
      </c>
      <c r="J2739" s="126" t="s">
        <v>75</v>
      </c>
      <c r="K2739" s="126">
        <v>45.08</v>
      </c>
      <c r="L2739" s="126">
        <v>31.18099411764706</v>
      </c>
      <c r="M2739" s="126">
        <v>0.15716587536638249</v>
      </c>
      <c r="N2739" s="126">
        <v>31.454902325581401</v>
      </c>
      <c r="O2739" s="126">
        <v>-0.71499928136318958</v>
      </c>
      <c r="P2739" s="126">
        <v>695923</v>
      </c>
      <c r="Q2739" s="126">
        <v>2252000</v>
      </c>
      <c r="R2739" s="126">
        <v>0.31</v>
      </c>
      <c r="S2739" s="126">
        <v>35.135000000000012</v>
      </c>
      <c r="T2739" s="126">
        <v>6.9760000000000009</v>
      </c>
      <c r="U2739" s="126">
        <v>18.826799999999999</v>
      </c>
      <c r="V2739" s="126">
        <v>2.31417565087692</v>
      </c>
      <c r="AC2739" s="126">
        <v>31.6</v>
      </c>
      <c r="AD2739" s="126">
        <v>29.51</v>
      </c>
      <c r="AH2739" s="77">
        <f>IF(AND(M2739&lt;Variables!$G$6,M2739&gt;Variables!$G$5),0,1)</f>
        <v>1</v>
      </c>
      <c r="AI2739" s="77">
        <f t="shared" si="84"/>
        <v>1</v>
      </c>
      <c r="AJ2739" s="77">
        <f>IF(I2739&gt;Variables!$G$7,0,1)</f>
        <v>1</v>
      </c>
      <c r="AK2739" s="77">
        <f>IF(F2739&gt;Variables!$G$8,0,1)</f>
        <v>1</v>
      </c>
      <c r="AL2739" s="77">
        <f>IF(G2739&gt;Variables!$G$9,0,1)</f>
        <v>1</v>
      </c>
      <c r="AM2739" s="77">
        <f>IF(AND(K2739&gt;Variables!$G$10,K2739&lt;Variables!$G$11),0,1)</f>
        <v>1</v>
      </c>
      <c r="AN2739" s="77">
        <f>IF(H2739&lt;Variables!$G$13,1,0)</f>
        <v>1</v>
      </c>
      <c r="AO2739" s="77">
        <f>IF(R2739&lt;Variables!$G$12,0,1)</f>
        <v>0</v>
      </c>
      <c r="AP2739" s="78">
        <f t="shared" si="85"/>
        <v>1</v>
      </c>
      <c r="AQ2739" s="77">
        <f>IF(V2739&lt;Variables!$G$15,1,0)</f>
        <v>1</v>
      </c>
      <c r="AR2739" s="126">
        <v>0</v>
      </c>
      <c r="AS2739" s="126">
        <v>0</v>
      </c>
      <c r="AT2739" s="126">
        <v>1</v>
      </c>
      <c r="AU2739" s="126">
        <v>0</v>
      </c>
      <c r="BA2739" s="126">
        <v>-2.25</v>
      </c>
    </row>
    <row r="2740" spans="3:53" ht="14.5" x14ac:dyDescent="0.35">
      <c r="C2740" s="126" t="s">
        <v>390</v>
      </c>
      <c r="D2740" s="126" t="s">
        <v>163</v>
      </c>
      <c r="E2740" s="126">
        <v>4.0199999999999996</v>
      </c>
      <c r="F2740" s="126">
        <v>16.97</v>
      </c>
      <c r="G2740" s="126">
        <v>16.77</v>
      </c>
      <c r="H2740" s="126">
        <v>358.91</v>
      </c>
      <c r="I2740" s="126">
        <v>-75.040000000000006</v>
      </c>
      <c r="J2740" s="126" t="s">
        <v>75</v>
      </c>
      <c r="K2740" s="126">
        <v>62.55</v>
      </c>
      <c r="L2740" s="126">
        <v>3.9075899999999999</v>
      </c>
      <c r="M2740" s="126">
        <v>2.7999355101226082</v>
      </c>
      <c r="N2740" s="126">
        <v>3.9692919999999998</v>
      </c>
      <c r="O2740" s="126">
        <v>1.2019271950766159</v>
      </c>
      <c r="P2740" s="126">
        <v>20430000</v>
      </c>
      <c r="Q2740" s="126">
        <v>20560000</v>
      </c>
      <c r="R2740" s="126">
        <v>0.99</v>
      </c>
      <c r="S2740" s="126">
        <v>35.135000000000012</v>
      </c>
      <c r="T2740" s="126">
        <v>6.9760000000000009</v>
      </c>
      <c r="U2740" s="126">
        <v>18.826799999999999</v>
      </c>
      <c r="V2740" s="126">
        <v>2.3227376941337239</v>
      </c>
      <c r="AC2740" s="126">
        <v>4.09</v>
      </c>
      <c r="AD2740" s="126">
        <v>3.69</v>
      </c>
      <c r="AH2740" s="77">
        <f>IF(AND(M2740&lt;Variables!$G$6,M2740&gt;Variables!$G$5),0,1)</f>
        <v>1</v>
      </c>
      <c r="AI2740" s="77">
        <f t="shared" si="84"/>
        <v>1</v>
      </c>
      <c r="AJ2740" s="77">
        <f>IF(I2740&gt;Variables!$G$7,0,1)</f>
        <v>1</v>
      </c>
      <c r="AK2740" s="77">
        <f>IF(F2740&gt;Variables!$G$8,0,1)</f>
        <v>0</v>
      </c>
      <c r="AL2740" s="77">
        <f>IF(G2740&gt;Variables!$G$9,0,1)</f>
        <v>0</v>
      </c>
      <c r="AM2740" s="77">
        <f>IF(AND(K2740&gt;Variables!$G$10,K2740&lt;Variables!$G$11),0,1)</f>
        <v>0</v>
      </c>
      <c r="AN2740" s="77">
        <f>IF(H2740&lt;Variables!$G$13,1,0)</f>
        <v>1</v>
      </c>
      <c r="AO2740" s="77">
        <f>IF(R2740&lt;Variables!$G$12,0,1)</f>
        <v>0</v>
      </c>
      <c r="AP2740" s="78">
        <f t="shared" si="85"/>
        <v>1</v>
      </c>
      <c r="AQ2740" s="77">
        <f>IF(V2740&lt;Variables!$G$15,1,0)</f>
        <v>1</v>
      </c>
      <c r="AR2740" s="126">
        <v>0</v>
      </c>
      <c r="AS2740" s="126">
        <v>0</v>
      </c>
      <c r="AT2740" s="126">
        <v>1</v>
      </c>
      <c r="AU2740" s="126">
        <v>0</v>
      </c>
      <c r="BA2740" s="126">
        <v>-2.25</v>
      </c>
    </row>
    <row r="2741" spans="3:53" ht="14.5" x14ac:dyDescent="0.35">
      <c r="C2741" s="126" t="s">
        <v>390</v>
      </c>
      <c r="D2741" s="126" t="s">
        <v>131</v>
      </c>
      <c r="E2741" s="126">
        <v>1.62</v>
      </c>
      <c r="F2741" s="126">
        <v>26.43</v>
      </c>
      <c r="G2741" s="126">
        <v>18.72</v>
      </c>
      <c r="H2741" s="126">
        <v>2280</v>
      </c>
      <c r="I2741" s="126">
        <v>2.8559999999999999</v>
      </c>
      <c r="J2741" s="126" t="s">
        <v>74</v>
      </c>
      <c r="K2741" s="126">
        <v>57.98</v>
      </c>
      <c r="L2741" s="126">
        <v>1.6314949999999999</v>
      </c>
      <c r="M2741" s="126">
        <v>0.41710210573735912</v>
      </c>
      <c r="N2741" s="126">
        <v>1.592606</v>
      </c>
      <c r="O2741" s="126">
        <v>2.8691339854301909</v>
      </c>
      <c r="P2741" s="126">
        <v>99955000</v>
      </c>
      <c r="Q2741" s="126">
        <v>19257000</v>
      </c>
      <c r="R2741" s="126">
        <v>5.19</v>
      </c>
      <c r="S2741" s="126">
        <v>35.135000000000012</v>
      </c>
      <c r="T2741" s="126">
        <v>6.9760000000000009</v>
      </c>
      <c r="U2741" s="126">
        <v>18.826799999999999</v>
      </c>
      <c r="V2741" s="126">
        <v>2.4292155100174999</v>
      </c>
      <c r="AC2741" s="126">
        <v>1.64</v>
      </c>
      <c r="AD2741" s="126">
        <v>1.46</v>
      </c>
      <c r="AH2741" s="77">
        <f>IF(AND(M2741&lt;Variables!$G$6,M2741&gt;Variables!$G$5),0,1)</f>
        <v>1</v>
      </c>
      <c r="AI2741" s="77">
        <f t="shared" si="84"/>
        <v>0</v>
      </c>
      <c r="AJ2741" s="77">
        <f>IF(I2741&gt;Variables!$G$7,0,1)</f>
        <v>1</v>
      </c>
      <c r="AK2741" s="77">
        <f>IF(F2741&gt;Variables!$G$8,0,1)</f>
        <v>0</v>
      </c>
      <c r="AL2741" s="77">
        <f>IF(G2741&gt;Variables!$G$9,0,1)</f>
        <v>0</v>
      </c>
      <c r="AM2741" s="77">
        <f>IF(AND(K2741&gt;Variables!$G$10,K2741&lt;Variables!$G$11),0,1)</f>
        <v>1</v>
      </c>
      <c r="AN2741" s="77">
        <f>IF(H2741&lt;Variables!$G$13,1,0)</f>
        <v>0</v>
      </c>
      <c r="AO2741" s="77">
        <f>IF(R2741&lt;Variables!$G$12,0,1)</f>
        <v>1</v>
      </c>
      <c r="AP2741" s="78">
        <f t="shared" si="85"/>
        <v>0</v>
      </c>
      <c r="AQ2741" s="77">
        <f>IF(V2741&lt;Variables!$G$15,1,0)</f>
        <v>1</v>
      </c>
      <c r="AR2741" s="126">
        <v>0</v>
      </c>
      <c r="AS2741" s="126">
        <v>0</v>
      </c>
      <c r="AT2741" s="126">
        <v>1</v>
      </c>
      <c r="AU2741" s="126">
        <v>0</v>
      </c>
      <c r="BA2741" s="126">
        <v>-2.25</v>
      </c>
    </row>
    <row r="2742" spans="3:53" ht="14.5" x14ac:dyDescent="0.35">
      <c r="C2742" s="126" t="s">
        <v>390</v>
      </c>
      <c r="D2742" s="126" t="s">
        <v>130</v>
      </c>
      <c r="E2742" s="126">
        <v>15.52</v>
      </c>
      <c r="F2742" s="126">
        <v>9.48</v>
      </c>
      <c r="G2742" s="126">
        <v>6.54</v>
      </c>
      <c r="H2742" s="126">
        <v>2590</v>
      </c>
      <c r="I2742" s="126">
        <v>454.13</v>
      </c>
      <c r="J2742" s="126" t="s">
        <v>75</v>
      </c>
      <c r="K2742" s="126">
        <v>53.37</v>
      </c>
      <c r="L2742" s="126">
        <v>15.478684210526319</v>
      </c>
      <c r="M2742" s="126">
        <v>-5.6104320032650069E-2</v>
      </c>
      <c r="N2742" s="126">
        <v>15.43172083333334</v>
      </c>
      <c r="O2742" s="126">
        <v>0.2480550748687762</v>
      </c>
      <c r="P2742" s="126">
        <v>635901</v>
      </c>
      <c r="Q2742" s="126">
        <v>1389000</v>
      </c>
      <c r="R2742" s="126">
        <v>0.46</v>
      </c>
      <c r="S2742" s="126">
        <v>35.135000000000012</v>
      </c>
      <c r="T2742" s="126">
        <v>6.9760000000000009</v>
      </c>
      <c r="U2742" s="126">
        <v>18.826799999999999</v>
      </c>
      <c r="V2742" s="126">
        <v>2.403917950981826</v>
      </c>
      <c r="AC2742" s="126">
        <v>15.9</v>
      </c>
      <c r="AD2742" s="126">
        <v>15.47</v>
      </c>
      <c r="AH2742" s="77">
        <f>IF(AND(M2742&lt;Variables!$G$6,M2742&gt;Variables!$G$5),0,1)</f>
        <v>1</v>
      </c>
      <c r="AI2742" s="77">
        <f t="shared" si="84"/>
        <v>0</v>
      </c>
      <c r="AJ2742" s="77">
        <f>IF(I2742&gt;Variables!$G$7,0,1)</f>
        <v>0</v>
      </c>
      <c r="AK2742" s="77">
        <f>IF(F2742&gt;Variables!$G$8,0,1)</f>
        <v>0</v>
      </c>
      <c r="AL2742" s="77">
        <f>IF(G2742&gt;Variables!$G$9,0,1)</f>
        <v>1</v>
      </c>
      <c r="AM2742" s="77">
        <f>IF(AND(K2742&gt;Variables!$G$10,K2742&lt;Variables!$G$11),0,1)</f>
        <v>1</v>
      </c>
      <c r="AN2742" s="77">
        <f>IF(H2742&lt;Variables!$G$13,1,0)</f>
        <v>0</v>
      </c>
      <c r="AO2742" s="77">
        <f>IF(R2742&lt;Variables!$G$12,0,1)</f>
        <v>0</v>
      </c>
      <c r="AP2742" s="78">
        <f t="shared" si="85"/>
        <v>1</v>
      </c>
      <c r="AQ2742" s="77">
        <f>IF(V2742&lt;Variables!$G$15,1,0)</f>
        <v>1</v>
      </c>
      <c r="AR2742" s="126">
        <v>0</v>
      </c>
      <c r="AS2742" s="126">
        <v>1</v>
      </c>
      <c r="AT2742" s="126">
        <v>0</v>
      </c>
      <c r="AU2742" s="126">
        <v>0</v>
      </c>
      <c r="BA2742" s="126">
        <v>1.03</v>
      </c>
    </row>
    <row r="2743" spans="3:53" ht="14.5" x14ac:dyDescent="0.35">
      <c r="C2743" s="126" t="s">
        <v>390</v>
      </c>
      <c r="D2743" s="126" t="s">
        <v>157</v>
      </c>
      <c r="E2743" s="126">
        <v>53.58</v>
      </c>
      <c r="F2743" s="126">
        <v>6.29</v>
      </c>
      <c r="G2743" s="126">
        <v>4.8600000000000003</v>
      </c>
      <c r="H2743" s="126">
        <v>5980</v>
      </c>
      <c r="I2743" s="126">
        <v>-46.564</v>
      </c>
      <c r="J2743" s="126" t="s">
        <v>75</v>
      </c>
      <c r="K2743" s="126">
        <v>54.02</v>
      </c>
      <c r="L2743" s="126">
        <v>53.402784210526313</v>
      </c>
      <c r="M2743" s="126">
        <v>-5.2136055591010229E-3</v>
      </c>
      <c r="N2743" s="126">
        <v>53.266277551020409</v>
      </c>
      <c r="O2743" s="126">
        <v>0.25104522997971052</v>
      </c>
      <c r="P2743" s="126">
        <v>1181000</v>
      </c>
      <c r="Q2743" s="126">
        <v>1838000</v>
      </c>
      <c r="R2743" s="126">
        <v>0.64</v>
      </c>
      <c r="S2743" s="126">
        <v>35.135000000000012</v>
      </c>
      <c r="T2743" s="126">
        <v>6.9760000000000009</v>
      </c>
      <c r="U2743" s="126">
        <v>18.826799999999999</v>
      </c>
      <c r="V2743" s="126">
        <v>2.408843282453812</v>
      </c>
      <c r="AC2743" s="126">
        <v>53.75</v>
      </c>
      <c r="AD2743" s="126">
        <v>52.61</v>
      </c>
      <c r="AH2743" s="77">
        <f>IF(AND(M2743&lt;Variables!$G$6,M2743&gt;Variables!$G$5),0,1)</f>
        <v>1</v>
      </c>
      <c r="AI2743" s="77">
        <f t="shared" si="84"/>
        <v>0</v>
      </c>
      <c r="AJ2743" s="77">
        <f>IF(I2743&gt;Variables!$G$7,0,1)</f>
        <v>1</v>
      </c>
      <c r="AK2743" s="77">
        <f>IF(F2743&gt;Variables!$G$8,0,1)</f>
        <v>1</v>
      </c>
      <c r="AL2743" s="77">
        <f>IF(G2743&gt;Variables!$G$9,0,1)</f>
        <v>1</v>
      </c>
      <c r="AM2743" s="77">
        <f>IF(AND(K2743&gt;Variables!$G$10,K2743&lt;Variables!$G$11),0,1)</f>
        <v>1</v>
      </c>
      <c r="AN2743" s="77">
        <f>IF(H2743&lt;Variables!$G$13,1,0)</f>
        <v>0</v>
      </c>
      <c r="AO2743" s="77">
        <f>IF(R2743&lt;Variables!$G$12,0,1)</f>
        <v>0</v>
      </c>
      <c r="AP2743" s="78">
        <f t="shared" si="85"/>
        <v>1</v>
      </c>
      <c r="AQ2743" s="77">
        <f>IF(V2743&lt;Variables!$G$15,1,0)</f>
        <v>1</v>
      </c>
      <c r="AR2743" s="126">
        <v>0</v>
      </c>
      <c r="AS2743" s="126">
        <v>0</v>
      </c>
      <c r="AT2743" s="126">
        <v>0</v>
      </c>
      <c r="AU2743" s="126">
        <v>1</v>
      </c>
      <c r="BA2743" s="126">
        <v>-1.06</v>
      </c>
    </row>
    <row r="2744" spans="3:53" ht="14.5" x14ac:dyDescent="0.35">
      <c r="C2744" s="126" t="s">
        <v>390</v>
      </c>
      <c r="D2744" s="126" t="s">
        <v>173</v>
      </c>
      <c r="E2744" s="126">
        <v>85.12</v>
      </c>
      <c r="F2744" s="126">
        <v>6.72</v>
      </c>
      <c r="G2744" s="126">
        <v>5.46</v>
      </c>
      <c r="H2744" s="126">
        <v>3140</v>
      </c>
      <c r="I2744" s="126">
        <v>570.57799999999997</v>
      </c>
      <c r="J2744" s="126" t="s">
        <v>75</v>
      </c>
      <c r="K2744" s="126">
        <v>66.97</v>
      </c>
      <c r="L2744" s="126">
        <v>84.20689999999999</v>
      </c>
      <c r="M2744" s="126">
        <v>0.84090496146992244</v>
      </c>
      <c r="N2744" s="126">
        <v>83.864829999999998</v>
      </c>
      <c r="O2744" s="126">
        <v>1.2522174074639021</v>
      </c>
      <c r="P2744" s="126">
        <v>1411000</v>
      </c>
      <c r="Q2744" s="126">
        <v>1763000</v>
      </c>
      <c r="R2744" s="126">
        <v>0.8</v>
      </c>
      <c r="S2744" s="126">
        <v>35.135000000000012</v>
      </c>
      <c r="T2744" s="126">
        <v>6.9760000000000009</v>
      </c>
      <c r="U2744" s="126">
        <v>18.826799999999999</v>
      </c>
      <c r="V2744" s="126">
        <v>2.4797334570193161</v>
      </c>
      <c r="AC2744" s="126">
        <v>92.5</v>
      </c>
      <c r="AD2744" s="126">
        <v>84.8001</v>
      </c>
      <c r="AH2744" s="77">
        <f>IF(AND(M2744&lt;Variables!$G$6,M2744&gt;Variables!$G$5),0,1)</f>
        <v>1</v>
      </c>
      <c r="AI2744" s="77">
        <f t="shared" si="84"/>
        <v>0</v>
      </c>
      <c r="AJ2744" s="77">
        <f>IF(I2744&gt;Variables!$G$7,0,1)</f>
        <v>0</v>
      </c>
      <c r="AK2744" s="77">
        <f>IF(F2744&gt;Variables!$G$8,0,1)</f>
        <v>1</v>
      </c>
      <c r="AL2744" s="77">
        <f>IF(G2744&gt;Variables!$G$9,0,1)</f>
        <v>1</v>
      </c>
      <c r="AM2744" s="77">
        <f>IF(AND(K2744&gt;Variables!$G$10,K2744&lt;Variables!$G$11),0,1)</f>
        <v>0</v>
      </c>
      <c r="AN2744" s="77">
        <f>IF(H2744&lt;Variables!$G$13,1,0)</f>
        <v>0</v>
      </c>
      <c r="AO2744" s="77">
        <f>IF(R2744&lt;Variables!$G$12,0,1)</f>
        <v>0</v>
      </c>
      <c r="AP2744" s="78">
        <f t="shared" si="85"/>
        <v>1</v>
      </c>
      <c r="AQ2744" s="77">
        <f>IF(V2744&lt;Variables!$G$15,1,0)</f>
        <v>1</v>
      </c>
      <c r="AR2744" s="126">
        <v>1</v>
      </c>
      <c r="AS2744" s="126">
        <v>0</v>
      </c>
      <c r="AT2744" s="126">
        <v>0</v>
      </c>
      <c r="AU2744" s="126">
        <v>0</v>
      </c>
      <c r="BA2744" s="126">
        <v>2</v>
      </c>
    </row>
    <row r="2745" spans="3:53" ht="14.5" x14ac:dyDescent="0.35">
      <c r="C2745" s="126" t="s">
        <v>390</v>
      </c>
      <c r="D2745" s="126" t="s">
        <v>169</v>
      </c>
      <c r="E2745" s="126">
        <v>8.61</v>
      </c>
      <c r="F2745" s="126">
        <v>7.27</v>
      </c>
      <c r="G2745" s="126">
        <v>5.87</v>
      </c>
      <c r="H2745" s="126">
        <v>3910</v>
      </c>
      <c r="I2745" s="126">
        <v>64.546999999999997</v>
      </c>
      <c r="J2745" s="126" t="s">
        <v>75</v>
      </c>
      <c r="K2745" s="126">
        <v>60.8</v>
      </c>
      <c r="L2745" s="126">
        <v>8.5663000000000018</v>
      </c>
      <c r="M2745" s="126">
        <v>0.2299709326079929</v>
      </c>
      <c r="N2745" s="126">
        <v>8.5321860000000012</v>
      </c>
      <c r="O2745" s="126">
        <v>0.63071761445424568</v>
      </c>
      <c r="P2745" s="126">
        <v>2143000</v>
      </c>
      <c r="Q2745" s="126">
        <v>3192000</v>
      </c>
      <c r="R2745" s="126">
        <v>0.67</v>
      </c>
      <c r="S2745" s="126">
        <v>35.135000000000012</v>
      </c>
      <c r="T2745" s="126">
        <v>6.9760000000000009</v>
      </c>
      <c r="U2745" s="126">
        <v>18.826799999999999</v>
      </c>
      <c r="V2745" s="126">
        <v>2.4657358703757759</v>
      </c>
      <c r="AC2745" s="126">
        <v>8.6950000000000003</v>
      </c>
      <c r="AD2745" s="126">
        <v>8.39</v>
      </c>
      <c r="AH2745" s="77">
        <f>IF(AND(M2745&lt;Variables!$G$6,M2745&gt;Variables!$G$5),0,1)</f>
        <v>1</v>
      </c>
      <c r="AI2745" s="77">
        <f t="shared" si="84"/>
        <v>0</v>
      </c>
      <c r="AJ2745" s="77">
        <f>IF(I2745&gt;Variables!$G$7,0,1)</f>
        <v>0</v>
      </c>
      <c r="AK2745" s="77">
        <f>IF(F2745&gt;Variables!$G$8,0,1)</f>
        <v>1</v>
      </c>
      <c r="AL2745" s="77">
        <f>IF(G2745&gt;Variables!$G$9,0,1)</f>
        <v>1</v>
      </c>
      <c r="AM2745" s="77">
        <f>IF(AND(K2745&gt;Variables!$G$10,K2745&lt;Variables!$G$11),0,1)</f>
        <v>1</v>
      </c>
      <c r="AN2745" s="77">
        <f>IF(H2745&lt;Variables!$G$13,1,0)</f>
        <v>0</v>
      </c>
      <c r="AO2745" s="77">
        <f>IF(R2745&lt;Variables!$G$12,0,1)</f>
        <v>0</v>
      </c>
      <c r="AP2745" s="78">
        <f t="shared" si="85"/>
        <v>1</v>
      </c>
      <c r="AQ2745" s="77">
        <f>IF(V2745&lt;Variables!$G$15,1,0)</f>
        <v>1</v>
      </c>
      <c r="AR2745" s="126">
        <v>0</v>
      </c>
      <c r="AS2745" s="126">
        <v>0</v>
      </c>
      <c r="AT2745" s="126">
        <v>0</v>
      </c>
      <c r="AU2745" s="126">
        <v>1</v>
      </c>
      <c r="BA2745" s="126">
        <v>-0.37</v>
      </c>
    </row>
    <row r="2746" spans="3:53" ht="14.5" x14ac:dyDescent="0.35">
      <c r="C2746" s="126" t="s">
        <v>390</v>
      </c>
      <c r="D2746" s="126" t="s">
        <v>183</v>
      </c>
      <c r="E2746" s="126">
        <v>41.21</v>
      </c>
      <c r="F2746" s="126">
        <v>12.8</v>
      </c>
      <c r="G2746" s="126">
        <v>10.61</v>
      </c>
      <c r="H2746" s="126">
        <v>5850</v>
      </c>
      <c r="I2746" s="126">
        <v>1406.172</v>
      </c>
      <c r="J2746" s="126" t="s">
        <v>75</v>
      </c>
      <c r="K2746" s="126">
        <v>50.11</v>
      </c>
      <c r="L2746" s="126">
        <v>41.270009999999999</v>
      </c>
      <c r="M2746" s="126">
        <v>-0.48463763396228621</v>
      </c>
      <c r="N2746" s="126">
        <v>40.717207999999999</v>
      </c>
      <c r="O2746" s="126">
        <v>0.86644447723429585</v>
      </c>
      <c r="P2746" s="126">
        <v>1384000</v>
      </c>
      <c r="Q2746" s="126">
        <v>2201000</v>
      </c>
      <c r="R2746" s="126">
        <v>0.63</v>
      </c>
      <c r="S2746" s="126">
        <v>35.135000000000012</v>
      </c>
      <c r="T2746" s="126">
        <v>6.9760000000000009</v>
      </c>
      <c r="U2746" s="126">
        <v>18.826799999999999</v>
      </c>
      <c r="V2746" s="126">
        <v>2.3808941381665769</v>
      </c>
      <c r="AC2746" s="126">
        <v>42.89</v>
      </c>
      <c r="AD2746" s="126">
        <v>40.700000000000003</v>
      </c>
      <c r="AH2746" s="77">
        <f>IF(AND(M2746&lt;Variables!$G$6,M2746&gt;Variables!$G$5),0,1)</f>
        <v>1</v>
      </c>
      <c r="AI2746" s="77">
        <f t="shared" si="84"/>
        <v>0</v>
      </c>
      <c r="AJ2746" s="77">
        <f>IF(I2746&gt;Variables!$G$7,0,1)</f>
        <v>0</v>
      </c>
      <c r="AK2746" s="77">
        <f>IF(F2746&gt;Variables!$G$8,0,1)</f>
        <v>0</v>
      </c>
      <c r="AL2746" s="77">
        <f>IF(G2746&gt;Variables!$G$9,0,1)</f>
        <v>0</v>
      </c>
      <c r="AM2746" s="77">
        <f>IF(AND(K2746&gt;Variables!$G$10,K2746&lt;Variables!$G$11),0,1)</f>
        <v>1</v>
      </c>
      <c r="AN2746" s="77">
        <f>IF(H2746&lt;Variables!$G$13,1,0)</f>
        <v>0</v>
      </c>
      <c r="AO2746" s="77">
        <f>IF(R2746&lt;Variables!$G$12,0,1)</f>
        <v>0</v>
      </c>
      <c r="AP2746" s="78">
        <f t="shared" si="85"/>
        <v>1</v>
      </c>
      <c r="AQ2746" s="77">
        <f>IF(V2746&lt;Variables!$G$15,1,0)</f>
        <v>1</v>
      </c>
      <c r="AR2746" s="126">
        <v>0</v>
      </c>
      <c r="AS2746" s="126">
        <v>0</v>
      </c>
      <c r="AT2746" s="126">
        <v>1</v>
      </c>
      <c r="AU2746" s="126">
        <v>0</v>
      </c>
      <c r="BA2746" s="126">
        <v>-1.1000000000000001</v>
      </c>
    </row>
    <row r="2747" spans="3:53" ht="14.5" x14ac:dyDescent="0.35">
      <c r="C2747" s="126" t="s">
        <v>390</v>
      </c>
      <c r="D2747" s="126" t="s">
        <v>345</v>
      </c>
      <c r="E2747" s="126">
        <v>61.08</v>
      </c>
      <c r="F2747" s="126">
        <v>82.91</v>
      </c>
      <c r="G2747" s="126">
        <v>0.44</v>
      </c>
      <c r="H2747" s="126">
        <v>621.19000000000005</v>
      </c>
      <c r="I2747" s="126">
        <v>32.302</v>
      </c>
      <c r="J2747" s="126" t="s">
        <v>74</v>
      </c>
      <c r="K2747" s="126">
        <v>60.25</v>
      </c>
      <c r="L2747" s="126">
        <v>60.830399999999997</v>
      </c>
      <c r="M2747" s="126">
        <v>9.7977327125904318E-2</v>
      </c>
      <c r="N2747" s="126">
        <v>60.731093877551018</v>
      </c>
      <c r="O2747" s="126">
        <v>0.26165529435280183</v>
      </c>
      <c r="P2747" s="126">
        <v>3050000</v>
      </c>
      <c r="Q2747" s="126">
        <v>72250</v>
      </c>
      <c r="R2747" s="126">
        <v>42.21</v>
      </c>
      <c r="S2747" s="126">
        <v>35.135000000000012</v>
      </c>
      <c r="T2747" s="126">
        <v>6.9760000000000009</v>
      </c>
      <c r="U2747" s="126">
        <v>18.826799999999999</v>
      </c>
      <c r="V2747" s="126">
        <v>2.467742264657145</v>
      </c>
      <c r="AC2747" s="126">
        <v>62.1</v>
      </c>
      <c r="AD2747" s="126">
        <v>60.77</v>
      </c>
      <c r="AH2747" s="77">
        <f>IF(AND(M2747&lt;Variables!$G$6,M2747&gt;Variables!$G$5),0,1)</f>
        <v>1</v>
      </c>
      <c r="AI2747" s="77">
        <f t="shared" si="84"/>
        <v>0</v>
      </c>
      <c r="AJ2747" s="77">
        <f>IF(I2747&gt;Variables!$G$7,0,1)</f>
        <v>1</v>
      </c>
      <c r="AK2747" s="77">
        <f>IF(F2747&gt;Variables!$G$8,0,1)</f>
        <v>0</v>
      </c>
      <c r="AL2747" s="77">
        <f>IF(G2747&gt;Variables!$G$9,0,1)</f>
        <v>1</v>
      </c>
      <c r="AM2747" s="77">
        <f>IF(AND(K2747&gt;Variables!$G$10,K2747&lt;Variables!$G$11),0,1)</f>
        <v>1</v>
      </c>
      <c r="AN2747" s="77">
        <f>IF(H2747&lt;Variables!$G$13,1,0)</f>
        <v>1</v>
      </c>
      <c r="AO2747" s="77">
        <f>IF(R2747&lt;Variables!$G$12,0,1)</f>
        <v>1</v>
      </c>
      <c r="AP2747" s="78">
        <f t="shared" si="85"/>
        <v>0</v>
      </c>
      <c r="AQ2747" s="77">
        <f>IF(V2747&lt;Variables!$G$15,1,0)</f>
        <v>1</v>
      </c>
      <c r="AR2747" s="126">
        <v>0</v>
      </c>
      <c r="AS2747" s="126">
        <v>1</v>
      </c>
      <c r="AT2747" s="126">
        <v>0</v>
      </c>
      <c r="AU2747" s="126">
        <v>0</v>
      </c>
      <c r="BA2747" s="126">
        <v>1.51</v>
      </c>
    </row>
    <row r="2748" spans="3:53" ht="14.5" x14ac:dyDescent="0.35">
      <c r="C2748" s="126" t="s">
        <v>390</v>
      </c>
      <c r="D2748" s="126" t="s">
        <v>277</v>
      </c>
      <c r="E2748" s="126">
        <v>23.17</v>
      </c>
      <c r="F2748" s="126">
        <v>8.4700000000000006</v>
      </c>
      <c r="G2748" s="126">
        <v>4.3499999999999996</v>
      </c>
      <c r="H2748" s="126">
        <v>2160</v>
      </c>
      <c r="I2748" s="126">
        <v>-2.52</v>
      </c>
      <c r="J2748" s="126" t="s">
        <v>75</v>
      </c>
      <c r="K2748" s="126">
        <v>55.21</v>
      </c>
      <c r="L2748" s="126">
        <v>23.001878947368422</v>
      </c>
      <c r="M2748" s="126">
        <v>0.20920487731322729</v>
      </c>
      <c r="N2748" s="126">
        <v>23.015682978723401</v>
      </c>
      <c r="O2748" s="126">
        <v>0.1491027718287887</v>
      </c>
      <c r="P2748" s="126">
        <v>1255000</v>
      </c>
      <c r="Q2748" s="126">
        <v>2482000</v>
      </c>
      <c r="R2748" s="126">
        <v>0.51</v>
      </c>
      <c r="S2748" s="126">
        <v>35.135000000000012</v>
      </c>
      <c r="T2748" s="126">
        <v>6.9760000000000009</v>
      </c>
      <c r="U2748" s="126">
        <v>18.826799999999999</v>
      </c>
      <c r="V2748" s="126">
        <v>2.412388476187461</v>
      </c>
      <c r="AC2748" s="126">
        <v>23.67</v>
      </c>
      <c r="AD2748" s="126">
        <v>22.73</v>
      </c>
      <c r="AH2748" s="77">
        <f>IF(AND(M2748&lt;Variables!$G$6,M2748&gt;Variables!$G$5),0,1)</f>
        <v>1</v>
      </c>
      <c r="AI2748" s="77">
        <f t="shared" si="84"/>
        <v>1</v>
      </c>
      <c r="AJ2748" s="77">
        <f>IF(I2748&gt;Variables!$G$7,0,1)</f>
        <v>1</v>
      </c>
      <c r="AK2748" s="77">
        <f>IF(F2748&gt;Variables!$G$8,0,1)</f>
        <v>1</v>
      </c>
      <c r="AL2748" s="77">
        <f>IF(G2748&gt;Variables!$G$9,0,1)</f>
        <v>1</v>
      </c>
      <c r="AM2748" s="77">
        <f>IF(AND(K2748&gt;Variables!$G$10,K2748&lt;Variables!$G$11),0,1)</f>
        <v>1</v>
      </c>
      <c r="AN2748" s="77">
        <f>IF(H2748&lt;Variables!$G$13,1,0)</f>
        <v>0</v>
      </c>
      <c r="AO2748" s="77">
        <f>IF(R2748&lt;Variables!$G$12,0,1)</f>
        <v>0</v>
      </c>
      <c r="AP2748" s="78">
        <f t="shared" si="85"/>
        <v>1</v>
      </c>
      <c r="AQ2748" s="77">
        <f>IF(V2748&lt;Variables!$G$15,1,0)</f>
        <v>1</v>
      </c>
      <c r="AR2748" s="126">
        <v>0</v>
      </c>
      <c r="AS2748" s="126">
        <v>0</v>
      </c>
      <c r="AT2748" s="126">
        <v>0</v>
      </c>
      <c r="AU2748" s="126">
        <v>1</v>
      </c>
      <c r="BA2748" s="126">
        <v>-0.91</v>
      </c>
    </row>
    <row r="2749" spans="3:53" ht="14.5" x14ac:dyDescent="0.35">
      <c r="C2749" s="126" t="s">
        <v>390</v>
      </c>
      <c r="D2749" s="126" t="s">
        <v>172</v>
      </c>
      <c r="E2749" s="126">
        <v>58.05</v>
      </c>
      <c r="F2749" s="126">
        <v>8.2100000000000009</v>
      </c>
      <c r="G2749" s="126">
        <v>6.55</v>
      </c>
      <c r="H2749" s="126">
        <v>7410</v>
      </c>
      <c r="I2749" s="126">
        <v>143298.27499999999</v>
      </c>
      <c r="J2749" s="126" t="s">
        <v>75</v>
      </c>
      <c r="K2749" s="126">
        <v>60.6</v>
      </c>
      <c r="L2749" s="126">
        <v>57.624668421052633</v>
      </c>
      <c r="M2749" s="126">
        <v>0.79016780733616265</v>
      </c>
      <c r="N2749" s="126">
        <v>57.549095918367343</v>
      </c>
      <c r="O2749" s="126">
        <v>0.92252375673413956</v>
      </c>
      <c r="P2749" s="126">
        <v>606233</v>
      </c>
      <c r="Q2749" s="126">
        <v>1245000</v>
      </c>
      <c r="R2749" s="126">
        <v>0.49</v>
      </c>
      <c r="S2749" s="126">
        <v>35.135000000000012</v>
      </c>
      <c r="T2749" s="126">
        <v>6.9760000000000009</v>
      </c>
      <c r="U2749" s="126">
        <v>18.826799999999999</v>
      </c>
      <c r="V2749" s="126">
        <v>2.432082387956839</v>
      </c>
      <c r="AC2749" s="126">
        <v>58.08</v>
      </c>
      <c r="AD2749" s="126">
        <v>54.424999999999997</v>
      </c>
      <c r="AH2749" s="77">
        <f>IF(AND(M2749&lt;Variables!$G$6,M2749&gt;Variables!$G$5),0,1)</f>
        <v>1</v>
      </c>
      <c r="AI2749" s="77">
        <f t="shared" si="84"/>
        <v>0</v>
      </c>
      <c r="AJ2749" s="77">
        <f>IF(I2749&gt;Variables!$G$7,0,1)</f>
        <v>0</v>
      </c>
      <c r="AK2749" s="77">
        <f>IF(F2749&gt;Variables!$G$8,0,1)</f>
        <v>1</v>
      </c>
      <c r="AL2749" s="77">
        <f>IF(G2749&gt;Variables!$G$9,0,1)</f>
        <v>1</v>
      </c>
      <c r="AM2749" s="77">
        <f>IF(AND(K2749&gt;Variables!$G$10,K2749&lt;Variables!$G$11),0,1)</f>
        <v>1</v>
      </c>
      <c r="AN2749" s="77">
        <f>IF(H2749&lt;Variables!$G$13,1,0)</f>
        <v>0</v>
      </c>
      <c r="AO2749" s="77">
        <f>IF(R2749&lt;Variables!$G$12,0,1)</f>
        <v>0</v>
      </c>
      <c r="AP2749" s="78">
        <f t="shared" si="85"/>
        <v>1</v>
      </c>
      <c r="AQ2749" s="77">
        <f>IF(V2749&lt;Variables!$G$15,1,0)</f>
        <v>1</v>
      </c>
      <c r="AR2749" s="126">
        <v>0</v>
      </c>
      <c r="AS2749" s="126">
        <v>0</v>
      </c>
      <c r="AT2749" s="126">
        <v>0</v>
      </c>
      <c r="AU2749" s="126">
        <v>1</v>
      </c>
      <c r="BA2749" s="126">
        <v>-1.29</v>
      </c>
    </row>
    <row r="2750" spans="3:53" ht="14.5" x14ac:dyDescent="0.35">
      <c r="C2750" s="126" t="s">
        <v>390</v>
      </c>
      <c r="D2750" s="126" t="s">
        <v>120</v>
      </c>
      <c r="E2750" s="126">
        <v>13.57</v>
      </c>
      <c r="F2750" s="126">
        <v>19.39</v>
      </c>
      <c r="G2750" s="126">
        <v>13.19</v>
      </c>
      <c r="H2750" s="126">
        <v>6950</v>
      </c>
      <c r="I2750" s="126">
        <v>-50.225999999999999</v>
      </c>
      <c r="J2750" s="126" t="s">
        <v>75</v>
      </c>
      <c r="K2750" s="126">
        <v>73.02</v>
      </c>
      <c r="L2750" s="126">
        <v>13.286899999999999</v>
      </c>
      <c r="M2750" s="126">
        <v>2.3564563592711649</v>
      </c>
      <c r="N2750" s="126">
        <v>13.035577999999999</v>
      </c>
      <c r="O2750" s="126">
        <v>4.3298578705140551</v>
      </c>
      <c r="P2750" s="126">
        <v>155374000</v>
      </c>
      <c r="Q2750" s="126">
        <v>30149000</v>
      </c>
      <c r="R2750" s="126">
        <v>5.15</v>
      </c>
      <c r="S2750" s="126">
        <v>35.135000000000012</v>
      </c>
      <c r="T2750" s="126">
        <v>6.9760000000000009</v>
      </c>
      <c r="U2750" s="126">
        <v>18.826799999999999</v>
      </c>
      <c r="V2750" s="126">
        <v>2.3875579685314099</v>
      </c>
      <c r="AC2750" s="126">
        <v>13.96</v>
      </c>
      <c r="AD2750" s="126">
        <v>12.88</v>
      </c>
      <c r="AH2750" s="77">
        <f>IF(AND(M2750&lt;Variables!$G$6,M2750&gt;Variables!$G$5),0,1)</f>
        <v>1</v>
      </c>
      <c r="AI2750" s="77">
        <f t="shared" si="84"/>
        <v>0</v>
      </c>
      <c r="AJ2750" s="77">
        <f>IF(I2750&gt;Variables!$G$7,0,1)</f>
        <v>1</v>
      </c>
      <c r="AK2750" s="77">
        <f>IF(F2750&gt;Variables!$G$8,0,1)</f>
        <v>0</v>
      </c>
      <c r="AL2750" s="77">
        <f>IF(G2750&gt;Variables!$G$9,0,1)</f>
        <v>0</v>
      </c>
      <c r="AM2750" s="77">
        <f>IF(AND(K2750&gt;Variables!$G$10,K2750&lt;Variables!$G$11),0,1)</f>
        <v>1</v>
      </c>
      <c r="AN2750" s="77">
        <f>IF(H2750&lt;Variables!$G$13,1,0)</f>
        <v>0</v>
      </c>
      <c r="AO2750" s="77">
        <f>IF(R2750&lt;Variables!$G$12,0,1)</f>
        <v>1</v>
      </c>
      <c r="AP2750" s="78">
        <f t="shared" si="85"/>
        <v>1</v>
      </c>
      <c r="AQ2750" s="77">
        <f>IF(V2750&lt;Variables!$G$15,1,0)</f>
        <v>1</v>
      </c>
      <c r="AR2750" s="126">
        <v>0</v>
      </c>
      <c r="AS2750" s="126">
        <v>0</v>
      </c>
      <c r="AT2750" s="126">
        <v>1</v>
      </c>
      <c r="AU2750" s="126">
        <v>0</v>
      </c>
      <c r="BA2750" s="126">
        <v>-2.25</v>
      </c>
    </row>
    <row r="2751" spans="3:53" ht="14.5" x14ac:dyDescent="0.35">
      <c r="C2751" s="126" t="s">
        <v>390</v>
      </c>
      <c r="D2751" s="126" t="s">
        <v>340</v>
      </c>
      <c r="E2751" s="126">
        <v>36.01</v>
      </c>
      <c r="F2751" s="126">
        <v>6.32</v>
      </c>
      <c r="G2751" s="126">
        <v>2.5099999999999998</v>
      </c>
      <c r="H2751" s="126">
        <v>3340</v>
      </c>
      <c r="I2751" s="126">
        <v>-1.077</v>
      </c>
      <c r="J2751" s="126" t="s">
        <v>75</v>
      </c>
      <c r="K2751" s="126">
        <v>45.85</v>
      </c>
      <c r="L2751" s="126">
        <v>36.098305882352932</v>
      </c>
      <c r="M2751" s="126">
        <v>-0.54934955396307783</v>
      </c>
      <c r="N2751" s="126">
        <v>35.911715555555553</v>
      </c>
      <c r="O2751" s="126">
        <v>-3.2623213272643968E-2</v>
      </c>
      <c r="P2751" s="126">
        <v>511322</v>
      </c>
      <c r="Q2751" s="126">
        <v>915458</v>
      </c>
      <c r="R2751" s="126">
        <v>0.56000000000000005</v>
      </c>
      <c r="S2751" s="126">
        <v>35.135000000000012</v>
      </c>
      <c r="T2751" s="126">
        <v>6.9760000000000009</v>
      </c>
      <c r="U2751" s="126">
        <v>18.826799999999999</v>
      </c>
      <c r="V2751" s="126">
        <v>2.331705024128881</v>
      </c>
      <c r="AC2751" s="126">
        <v>36.5</v>
      </c>
      <c r="AD2751" s="126">
        <v>35.799999999999997</v>
      </c>
      <c r="AH2751" s="77">
        <f>IF(AND(M2751&lt;Variables!$G$6,M2751&gt;Variables!$G$5),0,1)</f>
        <v>1</v>
      </c>
      <c r="AI2751" s="77">
        <f t="shared" si="84"/>
        <v>0</v>
      </c>
      <c r="AJ2751" s="77">
        <f>IF(I2751&gt;Variables!$G$7,0,1)</f>
        <v>1</v>
      </c>
      <c r="AK2751" s="77">
        <f>IF(F2751&gt;Variables!$G$8,0,1)</f>
        <v>1</v>
      </c>
      <c r="AL2751" s="77">
        <f>IF(G2751&gt;Variables!$G$9,0,1)</f>
        <v>1</v>
      </c>
      <c r="AM2751" s="77">
        <f>IF(AND(K2751&gt;Variables!$G$10,K2751&lt;Variables!$G$11),0,1)</f>
        <v>1</v>
      </c>
      <c r="AN2751" s="77">
        <f>IF(H2751&lt;Variables!$G$13,1,0)</f>
        <v>0</v>
      </c>
      <c r="AO2751" s="77">
        <f>IF(R2751&lt;Variables!$G$12,0,1)</f>
        <v>0</v>
      </c>
      <c r="AP2751" s="78">
        <f t="shared" si="85"/>
        <v>1</v>
      </c>
      <c r="AQ2751" s="77">
        <f>IF(V2751&lt;Variables!$G$15,1,0)</f>
        <v>1</v>
      </c>
      <c r="AR2751" s="126">
        <v>0</v>
      </c>
      <c r="AS2751" s="126">
        <v>1</v>
      </c>
      <c r="AT2751" s="126">
        <v>0</v>
      </c>
      <c r="AU2751" s="126">
        <v>0</v>
      </c>
      <c r="BA2751" s="126">
        <v>0.51</v>
      </c>
    </row>
    <row r="2752" spans="3:53" ht="14.5" x14ac:dyDescent="0.35">
      <c r="C2752" s="126" t="s">
        <v>390</v>
      </c>
      <c r="D2752" s="126" t="s">
        <v>343</v>
      </c>
      <c r="E2752" s="126">
        <v>52.2</v>
      </c>
      <c r="F2752" s="126">
        <v>6.58</v>
      </c>
      <c r="G2752" s="126">
        <v>4.4800000000000004</v>
      </c>
      <c r="H2752" s="126">
        <v>10730</v>
      </c>
      <c r="I2752" s="126">
        <v>98.296000000000006</v>
      </c>
      <c r="J2752" s="126" t="s">
        <v>75</v>
      </c>
      <c r="K2752" s="126">
        <v>57.62</v>
      </c>
      <c r="L2752" s="126">
        <v>51.948184210526307</v>
      </c>
      <c r="M2752" s="126">
        <v>0.1574949937463043</v>
      </c>
      <c r="N2752" s="126">
        <v>51.93027142857143</v>
      </c>
      <c r="O2752" s="126">
        <v>0.19204323159709399</v>
      </c>
      <c r="P2752" s="126">
        <v>1908000</v>
      </c>
      <c r="Q2752" s="126">
        <v>1956000</v>
      </c>
      <c r="R2752" s="126">
        <v>0.98</v>
      </c>
      <c r="S2752" s="126">
        <v>35.135000000000012</v>
      </c>
      <c r="T2752" s="126">
        <v>6.9760000000000009</v>
      </c>
      <c r="U2752" s="126">
        <v>18.826799999999999</v>
      </c>
      <c r="V2752" s="126">
        <v>2.4383824071330191</v>
      </c>
      <c r="AC2752" s="126">
        <v>52.3</v>
      </c>
      <c r="AD2752" s="126">
        <v>51.19</v>
      </c>
      <c r="AH2752" s="77">
        <f>IF(AND(M2752&lt;Variables!$G$6,M2752&gt;Variables!$G$5),0,1)</f>
        <v>1</v>
      </c>
      <c r="AI2752" s="77">
        <f t="shared" si="84"/>
        <v>0</v>
      </c>
      <c r="AJ2752" s="77">
        <f>IF(I2752&gt;Variables!$G$7,0,1)</f>
        <v>0</v>
      </c>
      <c r="AK2752" s="77">
        <f>IF(F2752&gt;Variables!$G$8,0,1)</f>
        <v>1</v>
      </c>
      <c r="AL2752" s="77">
        <f>IF(G2752&gt;Variables!$G$9,0,1)</f>
        <v>1</v>
      </c>
      <c r="AM2752" s="77">
        <f>IF(AND(K2752&gt;Variables!$G$10,K2752&lt;Variables!$G$11),0,1)</f>
        <v>1</v>
      </c>
      <c r="AN2752" s="77">
        <f>IF(H2752&lt;Variables!$G$13,1,0)</f>
        <v>0</v>
      </c>
      <c r="AO2752" s="77">
        <f>IF(R2752&lt;Variables!$G$12,0,1)</f>
        <v>0</v>
      </c>
      <c r="AP2752" s="78">
        <f t="shared" si="85"/>
        <v>1</v>
      </c>
      <c r="AQ2752" s="77">
        <f>IF(V2752&lt;Variables!$G$15,1,0)</f>
        <v>1</v>
      </c>
      <c r="AR2752" s="126">
        <v>0</v>
      </c>
      <c r="AS2752" s="126">
        <v>1</v>
      </c>
      <c r="AT2752" s="126">
        <v>0</v>
      </c>
      <c r="AU2752" s="126">
        <v>0</v>
      </c>
      <c r="BA2752" s="126">
        <v>-0.25</v>
      </c>
    </row>
    <row r="2753" spans="3:53" ht="14.5" x14ac:dyDescent="0.35">
      <c r="C2753" s="126" t="s">
        <v>390</v>
      </c>
      <c r="D2753" s="126" t="s">
        <v>201</v>
      </c>
      <c r="E2753" s="126">
        <v>41.08</v>
      </c>
      <c r="F2753" s="126">
        <v>9.06</v>
      </c>
      <c r="G2753" s="126">
        <v>3.97</v>
      </c>
      <c r="H2753" s="126">
        <v>-99999</v>
      </c>
      <c r="I2753" s="126">
        <v>314.02300000000002</v>
      </c>
      <c r="J2753" s="126" t="s">
        <v>75</v>
      </c>
      <c r="K2753" s="126">
        <v>39.01</v>
      </c>
      <c r="L2753" s="126">
        <v>41.346889999999988</v>
      </c>
      <c r="M2753" s="126">
        <v>-0.871625411246155</v>
      </c>
      <c r="N2753" s="126">
        <v>41.197628571428567</v>
      </c>
      <c r="O2753" s="126">
        <v>-0.512477486568235</v>
      </c>
      <c r="P2753" s="126">
        <v>694258</v>
      </c>
      <c r="Q2753" s="126">
        <v>2251000</v>
      </c>
      <c r="R2753" s="126">
        <v>0.31</v>
      </c>
      <c r="S2753" s="126">
        <v>35.135000000000012</v>
      </c>
      <c r="T2753" s="126">
        <v>6.9760000000000009</v>
      </c>
      <c r="U2753" s="126">
        <v>18.826799999999999</v>
      </c>
      <c r="V2753" s="126">
        <v>2.2481412371698091</v>
      </c>
      <c r="AC2753" s="126">
        <v>41.5</v>
      </c>
      <c r="AD2753" s="126">
        <v>35.82</v>
      </c>
      <c r="AH2753" s="77">
        <f>IF(AND(M2753&lt;Variables!$G$6,M2753&gt;Variables!$G$5),0,1)</f>
        <v>1</v>
      </c>
      <c r="AI2753" s="77">
        <f t="shared" si="84"/>
        <v>0</v>
      </c>
      <c r="AJ2753" s="77">
        <f>IF(I2753&gt;Variables!$G$7,0,1)</f>
        <v>0</v>
      </c>
      <c r="AK2753" s="77">
        <f>IF(F2753&gt;Variables!$G$8,0,1)</f>
        <v>0</v>
      </c>
      <c r="AL2753" s="77">
        <f>IF(G2753&gt;Variables!$G$9,0,1)</f>
        <v>1</v>
      </c>
      <c r="AM2753" s="77">
        <f>IF(AND(K2753&gt;Variables!$G$10,K2753&lt;Variables!$G$11),0,1)</f>
        <v>1</v>
      </c>
      <c r="AN2753" s="77">
        <f>IF(H2753&lt;Variables!$G$13,1,0)</f>
        <v>1</v>
      </c>
      <c r="AO2753" s="77">
        <f>IF(R2753&lt;Variables!$G$12,0,1)</f>
        <v>0</v>
      </c>
      <c r="AP2753" s="78">
        <f t="shared" si="85"/>
        <v>1</v>
      </c>
      <c r="AQ2753" s="77">
        <f>IF(V2753&lt;Variables!$G$15,1,0)</f>
        <v>1</v>
      </c>
      <c r="AR2753" s="126">
        <v>0</v>
      </c>
      <c r="AS2753" s="126">
        <v>0</v>
      </c>
      <c r="AT2753" s="126">
        <v>1</v>
      </c>
      <c r="AU2753" s="126">
        <v>0</v>
      </c>
      <c r="BA2753" s="126">
        <v>-2.25</v>
      </c>
    </row>
    <row r="2754" spans="3:53" ht="14.5" x14ac:dyDescent="0.35">
      <c r="C2754" s="126" t="s">
        <v>390</v>
      </c>
      <c r="D2754" s="126" t="s">
        <v>153</v>
      </c>
      <c r="E2754" s="126">
        <v>7.56</v>
      </c>
      <c r="F2754" s="126">
        <v>7.17</v>
      </c>
      <c r="G2754" s="126">
        <v>5.46</v>
      </c>
      <c r="H2754" s="126">
        <v>-99999</v>
      </c>
      <c r="I2754" s="126">
        <v>401.11500000000001</v>
      </c>
      <c r="J2754" s="126" t="s">
        <v>75</v>
      </c>
      <c r="K2754" s="126">
        <v>55.9</v>
      </c>
      <c r="L2754" s="126">
        <v>7.5150000000000006</v>
      </c>
      <c r="M2754" s="126">
        <v>0.19960079840318931</v>
      </c>
      <c r="N2754" s="126">
        <v>7.5039999999999996</v>
      </c>
      <c r="O2754" s="126">
        <v>0.34648187633262001</v>
      </c>
      <c r="P2754" s="126">
        <v>33612</v>
      </c>
      <c r="Q2754" s="126">
        <v>86571</v>
      </c>
      <c r="R2754" s="126">
        <v>0.39</v>
      </c>
      <c r="S2754" s="126">
        <v>35.135000000000012</v>
      </c>
      <c r="T2754" s="126">
        <v>6.9760000000000009</v>
      </c>
      <c r="U2754" s="126">
        <v>18.826799999999999</v>
      </c>
      <c r="V2754" s="126">
        <v>2.419533341317365</v>
      </c>
      <c r="AC2754" s="126">
        <v>7.66</v>
      </c>
      <c r="AD2754" s="126">
        <v>7.48</v>
      </c>
      <c r="AH2754" s="77">
        <f>IF(AND(M2754&lt;Variables!$G$6,M2754&gt;Variables!$G$5),0,1)</f>
        <v>1</v>
      </c>
      <c r="AI2754" s="77">
        <f t="shared" si="84"/>
        <v>0</v>
      </c>
      <c r="AJ2754" s="77">
        <f>IF(I2754&gt;Variables!$G$7,0,1)</f>
        <v>0</v>
      </c>
      <c r="AK2754" s="77">
        <f>IF(F2754&gt;Variables!$G$8,0,1)</f>
        <v>1</v>
      </c>
      <c r="AL2754" s="77">
        <f>IF(G2754&gt;Variables!$G$9,0,1)</f>
        <v>1</v>
      </c>
      <c r="AM2754" s="77">
        <f>IF(AND(K2754&gt;Variables!$G$10,K2754&lt;Variables!$G$11),0,1)</f>
        <v>1</v>
      </c>
      <c r="AN2754" s="77">
        <f>IF(H2754&lt;Variables!$G$13,1,0)</f>
        <v>1</v>
      </c>
      <c r="AO2754" s="77">
        <f>IF(R2754&lt;Variables!$G$12,0,1)</f>
        <v>0</v>
      </c>
      <c r="AP2754" s="78">
        <f t="shared" si="85"/>
        <v>1</v>
      </c>
      <c r="AQ2754" s="77">
        <f>IF(V2754&lt;Variables!$G$15,1,0)</f>
        <v>1</v>
      </c>
      <c r="AR2754" s="126">
        <v>0</v>
      </c>
      <c r="AS2754" s="126">
        <v>0</v>
      </c>
      <c r="AT2754" s="126">
        <v>0</v>
      </c>
      <c r="AU2754" s="126">
        <v>0</v>
      </c>
      <c r="BA2754" s="126">
        <v>0</v>
      </c>
    </row>
    <row r="2755" spans="3:53" ht="14.5" x14ac:dyDescent="0.35">
      <c r="C2755" s="126" t="s">
        <v>390</v>
      </c>
      <c r="D2755" s="126" t="s">
        <v>342</v>
      </c>
      <c r="E2755" s="126">
        <v>6.77</v>
      </c>
      <c r="F2755" s="126">
        <v>44.01</v>
      </c>
      <c r="G2755" s="126">
        <v>-8.4600000000000009</v>
      </c>
      <c r="H2755" s="126">
        <v>43.4</v>
      </c>
      <c r="I2755" s="126">
        <v>-66.027000000000001</v>
      </c>
      <c r="J2755" s="126" t="s">
        <v>75</v>
      </c>
      <c r="K2755" s="126">
        <v>40.24</v>
      </c>
      <c r="L2755" s="126">
        <v>6.9091299999999993</v>
      </c>
      <c r="M2755" s="126">
        <v>-2.0860803024403891</v>
      </c>
      <c r="N2755" s="126">
        <v>6.8677919999999997</v>
      </c>
      <c r="O2755" s="126">
        <v>-1.4967255851662371</v>
      </c>
      <c r="P2755" s="126">
        <v>62270000</v>
      </c>
      <c r="Q2755" s="126">
        <v>3560000</v>
      </c>
      <c r="R2755" s="126">
        <v>17.489999999999998</v>
      </c>
      <c r="S2755" s="126">
        <v>35.135000000000012</v>
      </c>
      <c r="T2755" s="126">
        <v>6.9760000000000009</v>
      </c>
      <c r="U2755" s="126">
        <v>18.826799999999999</v>
      </c>
      <c r="V2755" s="126">
        <v>2.261324392708199</v>
      </c>
      <c r="AC2755" s="126">
        <v>7.08</v>
      </c>
      <c r="AD2755" s="126">
        <v>6</v>
      </c>
      <c r="AH2755" s="77">
        <f>IF(AND(M2755&lt;Variables!$G$6,M2755&gt;Variables!$G$5),0,1)</f>
        <v>0</v>
      </c>
      <c r="AI2755" s="77">
        <f t="shared" ref="AI2755:AI2818" si="86">IF(L2755&gt;N2755,0,1)</f>
        <v>0</v>
      </c>
      <c r="AJ2755" s="77">
        <f>IF(I2755&gt;Variables!$G$7,0,1)</f>
        <v>1</v>
      </c>
      <c r="AK2755" s="77">
        <f>IF(F2755&gt;Variables!$G$8,0,1)</f>
        <v>0</v>
      </c>
      <c r="AL2755" s="77">
        <f>IF(G2755&gt;Variables!$G$9,0,1)</f>
        <v>1</v>
      </c>
      <c r="AM2755" s="77">
        <f>IF(AND(K2755&gt;Variables!$G$10,K2755&lt;Variables!$G$11),0,1)</f>
        <v>1</v>
      </c>
      <c r="AN2755" s="77">
        <f>IF(H2755&lt;Variables!$G$13,1,0)</f>
        <v>1</v>
      </c>
      <c r="AO2755" s="77">
        <f>IF(R2755&lt;Variables!$G$12,0,1)</f>
        <v>1</v>
      </c>
      <c r="AP2755" s="78">
        <f t="shared" ref="AP2755:AP2818" si="87">IF(J2755="Pass", 0,1)</f>
        <v>1</v>
      </c>
      <c r="AQ2755" s="77">
        <f>IF(V2755&lt;Variables!$G$15,1,0)</f>
        <v>1</v>
      </c>
      <c r="AR2755" s="126">
        <v>0</v>
      </c>
      <c r="AS2755" s="126">
        <v>0</v>
      </c>
      <c r="AT2755" s="126">
        <v>1</v>
      </c>
      <c r="AU2755" s="126">
        <v>0</v>
      </c>
      <c r="BA2755" s="126">
        <v>-2.25</v>
      </c>
    </row>
    <row r="2756" spans="3:53" ht="14.5" x14ac:dyDescent="0.35">
      <c r="C2756" s="126" t="s">
        <v>390</v>
      </c>
      <c r="D2756" s="126" t="s">
        <v>388</v>
      </c>
      <c r="E2756" s="126">
        <v>13.19</v>
      </c>
      <c r="F2756" s="126">
        <v>16.61</v>
      </c>
      <c r="G2756" s="126">
        <v>19.329999999999998</v>
      </c>
      <c r="H2756" s="126">
        <v>227.98</v>
      </c>
      <c r="I2756" s="126">
        <v>78956.062000000005</v>
      </c>
      <c r="J2756" s="126" t="s">
        <v>75</v>
      </c>
      <c r="K2756" s="126">
        <v>39.729999999999997</v>
      </c>
      <c r="L2756" s="126">
        <v>13.477955</v>
      </c>
      <c r="M2756" s="126">
        <v>-1.987356390491009</v>
      </c>
      <c r="N2756" s="126">
        <v>13.280799999999999</v>
      </c>
      <c r="O2756" s="126">
        <v>-0.53234744894884833</v>
      </c>
      <c r="P2756" s="126">
        <v>1630000</v>
      </c>
      <c r="Q2756" s="126">
        <v>2670000</v>
      </c>
      <c r="R2756" s="126">
        <v>0.61</v>
      </c>
      <c r="S2756" s="126">
        <v>35.135000000000012</v>
      </c>
      <c r="T2756" s="126">
        <v>6.9760000000000009</v>
      </c>
      <c r="U2756" s="126">
        <v>18.826799999999999</v>
      </c>
      <c r="V2756" s="126">
        <v>2.253329552576337</v>
      </c>
      <c r="AC2756" s="126">
        <v>19.88</v>
      </c>
      <c r="AD2756" s="126">
        <v>13.08</v>
      </c>
      <c r="AH2756" s="77">
        <f>IF(AND(M2756&lt;Variables!$G$6,M2756&gt;Variables!$G$5),0,1)</f>
        <v>0</v>
      </c>
      <c r="AI2756" s="77">
        <f t="shared" si="86"/>
        <v>0</v>
      </c>
      <c r="AJ2756" s="77">
        <f>IF(I2756&gt;Variables!$G$7,0,1)</f>
        <v>0</v>
      </c>
      <c r="AK2756" s="77">
        <f>IF(F2756&gt;Variables!$G$8,0,1)</f>
        <v>0</v>
      </c>
      <c r="AL2756" s="77">
        <f>IF(G2756&gt;Variables!$G$9,0,1)</f>
        <v>0</v>
      </c>
      <c r="AM2756" s="77">
        <f>IF(AND(K2756&gt;Variables!$G$10,K2756&lt;Variables!$G$11),0,1)</f>
        <v>1</v>
      </c>
      <c r="AN2756" s="77">
        <f>IF(H2756&lt;Variables!$G$13,1,0)</f>
        <v>1</v>
      </c>
      <c r="AO2756" s="77">
        <f>IF(R2756&lt;Variables!$G$12,0,1)</f>
        <v>0</v>
      </c>
      <c r="AP2756" s="78">
        <f t="shared" si="87"/>
        <v>1</v>
      </c>
      <c r="AQ2756" s="77">
        <f>IF(V2756&lt;Variables!$G$15,1,0)</f>
        <v>1</v>
      </c>
      <c r="AR2756" s="126">
        <v>0</v>
      </c>
      <c r="AS2756" s="126">
        <v>0</v>
      </c>
      <c r="AT2756" s="126">
        <v>1</v>
      </c>
      <c r="AU2756" s="126">
        <v>0</v>
      </c>
      <c r="BA2756" s="126">
        <v>-0.61</v>
      </c>
    </row>
    <row r="2757" spans="3:53" ht="14.5" x14ac:dyDescent="0.35">
      <c r="C2757" s="126" t="s">
        <v>390</v>
      </c>
      <c r="D2757" s="126" t="s">
        <v>194</v>
      </c>
      <c r="E2757" s="126">
        <v>8.82</v>
      </c>
      <c r="F2757" s="126">
        <v>41.15</v>
      </c>
      <c r="G2757" s="126">
        <v>-0.56000000000000005</v>
      </c>
      <c r="H2757" s="126">
        <v>784.63</v>
      </c>
      <c r="I2757" s="126">
        <v>2710.07</v>
      </c>
      <c r="J2757" s="126" t="s">
        <v>75</v>
      </c>
      <c r="K2757" s="126">
        <v>71.55</v>
      </c>
      <c r="L2757" s="126">
        <v>8.5237949999999998</v>
      </c>
      <c r="M2757" s="126">
        <v>3.826992554372787</v>
      </c>
      <c r="N2757" s="126">
        <v>8.4754120000000004</v>
      </c>
      <c r="O2757" s="126">
        <v>4.4197025466136539</v>
      </c>
      <c r="P2757" s="126">
        <v>209960000</v>
      </c>
      <c r="Q2757" s="126">
        <v>29450000</v>
      </c>
      <c r="R2757" s="126">
        <v>7.13</v>
      </c>
      <c r="S2757" s="126">
        <v>35.135000000000012</v>
      </c>
      <c r="T2757" s="126">
        <v>6.9760000000000009</v>
      </c>
      <c r="U2757" s="126">
        <v>18.826799999999999</v>
      </c>
      <c r="V2757" s="126">
        <v>2.252577954175341</v>
      </c>
      <c r="AC2757" s="126">
        <v>10.199999999999999</v>
      </c>
      <c r="AD2757" s="126">
        <v>8.68</v>
      </c>
      <c r="AH2757" s="77">
        <f>IF(AND(M2757&lt;Variables!$G$6,M2757&gt;Variables!$G$5),0,1)</f>
        <v>1</v>
      </c>
      <c r="AI2757" s="77">
        <f t="shared" si="86"/>
        <v>0</v>
      </c>
      <c r="AJ2757" s="77">
        <f>IF(I2757&gt;Variables!$G$7,0,1)</f>
        <v>0</v>
      </c>
      <c r="AK2757" s="77">
        <f>IF(F2757&gt;Variables!$G$8,0,1)</f>
        <v>0</v>
      </c>
      <c r="AL2757" s="77">
        <f>IF(G2757&gt;Variables!$G$9,0,1)</f>
        <v>1</v>
      </c>
      <c r="AM2757" s="77">
        <f>IF(AND(K2757&gt;Variables!$G$10,K2757&lt;Variables!$G$11),0,1)</f>
        <v>1</v>
      </c>
      <c r="AN2757" s="77">
        <f>IF(H2757&lt;Variables!$G$13,1,0)</f>
        <v>1</v>
      </c>
      <c r="AO2757" s="77">
        <f>IF(R2757&lt;Variables!$G$12,0,1)</f>
        <v>1</v>
      </c>
      <c r="AP2757" s="78">
        <f t="shared" si="87"/>
        <v>1</v>
      </c>
      <c r="AQ2757" s="77">
        <f>IF(V2757&lt;Variables!$G$15,1,0)</f>
        <v>1</v>
      </c>
      <c r="AR2757" s="126">
        <v>1</v>
      </c>
      <c r="AS2757" s="126">
        <v>0</v>
      </c>
      <c r="AT2757" s="126">
        <v>0</v>
      </c>
      <c r="AU2757" s="126">
        <v>0</v>
      </c>
      <c r="BA2757" s="126">
        <v>2</v>
      </c>
    </row>
    <row r="2758" spans="3:53" ht="14.5" x14ac:dyDescent="0.35">
      <c r="C2758" s="126" t="s">
        <v>390</v>
      </c>
      <c r="D2758" s="126" t="s">
        <v>391</v>
      </c>
      <c r="E2758" s="126">
        <v>44.51</v>
      </c>
      <c r="F2758" s="126">
        <v>6.23</v>
      </c>
      <c r="G2758" s="126">
        <v>5.29</v>
      </c>
      <c r="H2758" s="126">
        <v>2320</v>
      </c>
      <c r="I2758" s="126">
        <v>370.161</v>
      </c>
      <c r="J2758" s="126" t="s">
        <v>74</v>
      </c>
      <c r="K2758" s="126">
        <v>64.7</v>
      </c>
      <c r="L2758" s="126">
        <v>44.242919999999998</v>
      </c>
      <c r="M2758" s="126">
        <v>0.2646299114072973</v>
      </c>
      <c r="N2758" s="126">
        <v>44.044897959183672</v>
      </c>
      <c r="O2758" s="126">
        <v>0.71541099064035096</v>
      </c>
      <c r="P2758" s="126">
        <v>426709</v>
      </c>
      <c r="Q2758" s="126">
        <v>954120</v>
      </c>
      <c r="R2758" s="126">
        <v>0.45</v>
      </c>
      <c r="S2758" s="126">
        <v>35.135000000000012</v>
      </c>
      <c r="T2758" s="126">
        <v>6.9760000000000009</v>
      </c>
      <c r="U2758" s="126">
        <v>18.826799999999999</v>
      </c>
      <c r="V2758" s="126">
        <v>2.5011771298964902</v>
      </c>
      <c r="AC2758" s="126">
        <v>44.48</v>
      </c>
      <c r="AD2758" s="126">
        <v>43.66</v>
      </c>
      <c r="AH2758" s="77">
        <f>IF(AND(M2758&lt;Variables!$G$6,M2758&gt;Variables!$G$5),0,1)</f>
        <v>1</v>
      </c>
      <c r="AI2758" s="77">
        <f t="shared" si="86"/>
        <v>0</v>
      </c>
      <c r="AJ2758" s="77">
        <f>IF(I2758&gt;Variables!$G$7,0,1)</f>
        <v>0</v>
      </c>
      <c r="AK2758" s="77">
        <f>IF(F2758&gt;Variables!$G$8,0,1)</f>
        <v>1</v>
      </c>
      <c r="AL2758" s="77">
        <f>IF(G2758&gt;Variables!$G$9,0,1)</f>
        <v>1</v>
      </c>
      <c r="AM2758" s="77">
        <f>IF(AND(K2758&gt;Variables!$G$10,K2758&lt;Variables!$G$11),0,1)</f>
        <v>0</v>
      </c>
      <c r="AN2758" s="77">
        <f>IF(H2758&lt;Variables!$G$13,1,0)</f>
        <v>0</v>
      </c>
      <c r="AO2758" s="77">
        <f>IF(R2758&lt;Variables!$G$12,0,1)</f>
        <v>0</v>
      </c>
      <c r="AP2758" s="78">
        <f t="shared" si="87"/>
        <v>0</v>
      </c>
      <c r="AQ2758" s="77">
        <f>IF(V2758&lt;Variables!$G$15,1,0)</f>
        <v>1</v>
      </c>
      <c r="AR2758" s="126">
        <v>0</v>
      </c>
      <c r="AS2758" s="126">
        <v>0</v>
      </c>
      <c r="AT2758" s="126">
        <v>1</v>
      </c>
      <c r="AU2758" s="126">
        <v>0</v>
      </c>
      <c r="BA2758" s="126">
        <v>-1.66</v>
      </c>
    </row>
    <row r="2759" spans="3:53" ht="14.5" x14ac:dyDescent="0.35">
      <c r="C2759" s="126" t="s">
        <v>390</v>
      </c>
      <c r="D2759" s="126" t="s">
        <v>348</v>
      </c>
      <c r="E2759" s="126">
        <v>15.34</v>
      </c>
      <c r="F2759" s="126">
        <v>9.75</v>
      </c>
      <c r="G2759" s="126">
        <v>6.25</v>
      </c>
      <c r="H2759" s="126">
        <v>2660</v>
      </c>
      <c r="I2759" s="126">
        <v>-26.481999999999999</v>
      </c>
      <c r="J2759" s="126" t="s">
        <v>74</v>
      </c>
      <c r="K2759" s="126">
        <v>45</v>
      </c>
      <c r="L2759" s="126">
        <v>15.43478</v>
      </c>
      <c r="M2759" s="126">
        <v>-0.80843393945361997</v>
      </c>
      <c r="N2759" s="126">
        <v>15.308228</v>
      </c>
      <c r="O2759" s="126">
        <v>1.1575474313580421E-2</v>
      </c>
      <c r="P2759" s="126">
        <v>4044000</v>
      </c>
      <c r="Q2759" s="126">
        <v>2896000</v>
      </c>
      <c r="R2759" s="126">
        <v>1.4</v>
      </c>
      <c r="S2759" s="126">
        <v>35.135000000000012</v>
      </c>
      <c r="T2759" s="126">
        <v>6.9760000000000009</v>
      </c>
      <c r="U2759" s="126">
        <v>18.826799999999999</v>
      </c>
      <c r="V2759" s="126">
        <v>2.3245454963400829</v>
      </c>
      <c r="AC2759" s="126">
        <v>15.51</v>
      </c>
      <c r="AD2759" s="126">
        <v>14.55</v>
      </c>
      <c r="AH2759" s="77">
        <f>IF(AND(M2759&lt;Variables!$G$6,M2759&gt;Variables!$G$5),0,1)</f>
        <v>1</v>
      </c>
      <c r="AI2759" s="77">
        <f t="shared" si="86"/>
        <v>0</v>
      </c>
      <c r="AJ2759" s="77">
        <f>IF(I2759&gt;Variables!$G$7,0,1)</f>
        <v>1</v>
      </c>
      <c r="AK2759" s="77">
        <f>IF(F2759&gt;Variables!$G$8,0,1)</f>
        <v>0</v>
      </c>
      <c r="AL2759" s="77">
        <f>IF(G2759&gt;Variables!$G$9,0,1)</f>
        <v>1</v>
      </c>
      <c r="AM2759" s="77">
        <f>IF(AND(K2759&gt;Variables!$G$10,K2759&lt;Variables!$G$11),0,1)</f>
        <v>1</v>
      </c>
      <c r="AN2759" s="77">
        <f>IF(H2759&lt;Variables!$G$13,1,0)</f>
        <v>0</v>
      </c>
      <c r="AO2759" s="77">
        <f>IF(R2759&lt;Variables!$G$12,0,1)</f>
        <v>0</v>
      </c>
      <c r="AP2759" s="78">
        <f t="shared" si="87"/>
        <v>0</v>
      </c>
      <c r="AQ2759" s="77">
        <f>IF(V2759&lt;Variables!$G$15,1,0)</f>
        <v>1</v>
      </c>
      <c r="AR2759" s="126">
        <v>0</v>
      </c>
      <c r="AS2759" s="126">
        <v>0</v>
      </c>
      <c r="AT2759" s="126">
        <v>1</v>
      </c>
      <c r="AU2759" s="126">
        <v>0</v>
      </c>
      <c r="BA2759" s="126">
        <v>-0.79</v>
      </c>
    </row>
    <row r="2760" spans="3:53" ht="14.5" x14ac:dyDescent="0.35">
      <c r="C2760" s="126" t="s">
        <v>390</v>
      </c>
      <c r="D2760" s="126" t="s">
        <v>151</v>
      </c>
      <c r="E2760" s="126">
        <v>141.91</v>
      </c>
      <c r="F2760" s="126">
        <v>7.69</v>
      </c>
      <c r="G2760" s="126">
        <v>7.88</v>
      </c>
      <c r="H2760" s="126">
        <v>9190</v>
      </c>
      <c r="I2760" s="126">
        <v>-25.143000000000001</v>
      </c>
      <c r="J2760" s="126" t="s">
        <v>75</v>
      </c>
      <c r="K2760" s="126">
        <v>64.56</v>
      </c>
      <c r="L2760" s="126">
        <v>140.25412</v>
      </c>
      <c r="M2760" s="126">
        <v>0.8526523142421687</v>
      </c>
      <c r="N2760" s="126">
        <v>140.66076000000001</v>
      </c>
      <c r="O2760" s="126">
        <v>0.56109465070429498</v>
      </c>
      <c r="P2760" s="126">
        <v>837481</v>
      </c>
      <c r="Q2760" s="126">
        <v>915652</v>
      </c>
      <c r="R2760" s="126">
        <v>0.91</v>
      </c>
      <c r="S2760" s="126">
        <v>35.135000000000012</v>
      </c>
      <c r="T2760" s="126">
        <v>6.9760000000000009</v>
      </c>
      <c r="U2760" s="126">
        <v>18.826799999999999</v>
      </c>
      <c r="V2760" s="126">
        <v>2.459819223925487</v>
      </c>
      <c r="AC2760" s="126">
        <v>144.24</v>
      </c>
      <c r="AD2760" s="126">
        <v>135.59</v>
      </c>
      <c r="AH2760" s="77">
        <f>IF(AND(M2760&lt;Variables!$G$6,M2760&gt;Variables!$G$5),0,1)</f>
        <v>1</v>
      </c>
      <c r="AI2760" s="77">
        <f t="shared" si="86"/>
        <v>1</v>
      </c>
      <c r="AJ2760" s="77">
        <f>IF(I2760&gt;Variables!$G$7,0,1)</f>
        <v>1</v>
      </c>
      <c r="AK2760" s="77">
        <f>IF(F2760&gt;Variables!$G$8,0,1)</f>
        <v>1</v>
      </c>
      <c r="AL2760" s="77">
        <f>IF(G2760&gt;Variables!$G$9,0,1)</f>
        <v>1</v>
      </c>
      <c r="AM2760" s="77">
        <f>IF(AND(K2760&gt;Variables!$G$10,K2760&lt;Variables!$G$11),0,1)</f>
        <v>0</v>
      </c>
      <c r="AN2760" s="77">
        <f>IF(H2760&lt;Variables!$G$13,1,0)</f>
        <v>0</v>
      </c>
      <c r="AO2760" s="77">
        <f>IF(R2760&lt;Variables!$G$12,0,1)</f>
        <v>0</v>
      </c>
      <c r="AP2760" s="78">
        <f t="shared" si="87"/>
        <v>1</v>
      </c>
      <c r="AQ2760" s="77">
        <f>IF(V2760&lt;Variables!$G$15,1,0)</f>
        <v>1</v>
      </c>
      <c r="AR2760" s="126">
        <v>1</v>
      </c>
      <c r="AS2760" s="126">
        <v>0</v>
      </c>
      <c r="AT2760" s="126">
        <v>0</v>
      </c>
      <c r="AU2760" s="126">
        <v>0</v>
      </c>
      <c r="BA2760" s="126">
        <v>0.97</v>
      </c>
    </row>
    <row r="2761" spans="3:53" ht="14.5" x14ac:dyDescent="0.35">
      <c r="C2761" s="126" t="s">
        <v>392</v>
      </c>
      <c r="D2761" s="126" t="s">
        <v>131</v>
      </c>
      <c r="E2761" s="126">
        <v>1.59</v>
      </c>
      <c r="F2761" s="126">
        <v>24.99</v>
      </c>
      <c r="G2761" s="126">
        <v>16.93</v>
      </c>
      <c r="H2761" s="126">
        <v>2280</v>
      </c>
      <c r="I2761" s="126">
        <v>2.77</v>
      </c>
      <c r="J2761" s="126" t="s">
        <v>74</v>
      </c>
      <c r="K2761" s="126">
        <v>51.78</v>
      </c>
      <c r="L2761" s="126">
        <v>1.62384</v>
      </c>
      <c r="M2761" s="126">
        <v>-0.62444575820278092</v>
      </c>
      <c r="N2761" s="126">
        <v>1.60043</v>
      </c>
      <c r="O2761" s="126">
        <v>0.82915216535556802</v>
      </c>
      <c r="P2761" s="126">
        <v>102809000</v>
      </c>
      <c r="Q2761" s="126">
        <v>19257000</v>
      </c>
      <c r="R2761" s="126">
        <v>5.34</v>
      </c>
      <c r="S2761" s="126">
        <v>34.465999999999987</v>
      </c>
      <c r="T2761" s="126">
        <v>6.93</v>
      </c>
      <c r="U2761" s="126">
        <v>18.545999999999999</v>
      </c>
      <c r="V2761" s="126">
        <v>2.4048864405557202</v>
      </c>
      <c r="AC2761" s="126">
        <v>1.62</v>
      </c>
      <c r="AD2761" s="126">
        <v>1.46</v>
      </c>
      <c r="AH2761" s="77">
        <f>IF(AND(M2761&lt;Variables!$G$6,M2761&gt;Variables!$G$5),0,1)</f>
        <v>1</v>
      </c>
      <c r="AI2761" s="77">
        <f t="shared" si="86"/>
        <v>0</v>
      </c>
      <c r="AJ2761" s="77">
        <f>IF(I2761&gt;Variables!$G$7,0,1)</f>
        <v>1</v>
      </c>
      <c r="AK2761" s="77">
        <f>IF(F2761&gt;Variables!$G$8,0,1)</f>
        <v>0</v>
      </c>
      <c r="AL2761" s="77">
        <f>IF(G2761&gt;Variables!$G$9,0,1)</f>
        <v>0</v>
      </c>
      <c r="AM2761" s="77">
        <f>IF(AND(K2761&gt;Variables!$G$10,K2761&lt;Variables!$G$11),0,1)</f>
        <v>1</v>
      </c>
      <c r="AN2761" s="77">
        <f>IF(H2761&lt;Variables!$G$13,1,0)</f>
        <v>0</v>
      </c>
      <c r="AO2761" s="77">
        <f>IF(R2761&lt;Variables!$G$12,0,1)</f>
        <v>1</v>
      </c>
      <c r="AP2761" s="78">
        <f t="shared" si="87"/>
        <v>0</v>
      </c>
      <c r="AQ2761" s="77">
        <f>IF(V2761&lt;Variables!$G$15,1,0)</f>
        <v>1</v>
      </c>
      <c r="AR2761" s="126">
        <v>0</v>
      </c>
      <c r="AS2761" s="126">
        <v>0</v>
      </c>
      <c r="AT2761" s="126">
        <v>1</v>
      </c>
      <c r="AU2761" s="126">
        <v>0</v>
      </c>
      <c r="BA2761" s="126">
        <v>-2.25</v>
      </c>
    </row>
    <row r="2762" spans="3:53" ht="14.5" x14ac:dyDescent="0.35">
      <c r="C2762" s="126" t="s">
        <v>392</v>
      </c>
      <c r="D2762" s="126" t="s">
        <v>348</v>
      </c>
      <c r="E2762" s="126">
        <v>15.39</v>
      </c>
      <c r="F2762" s="126">
        <v>9.73</v>
      </c>
      <c r="G2762" s="126">
        <v>6.25</v>
      </c>
      <c r="H2762" s="126">
        <v>2660</v>
      </c>
      <c r="I2762" s="126">
        <v>-26.481999999999999</v>
      </c>
      <c r="J2762" s="126" t="s">
        <v>74</v>
      </c>
      <c r="K2762" s="126">
        <v>46.65</v>
      </c>
      <c r="L2762" s="126">
        <v>15.404019999999999</v>
      </c>
      <c r="M2762" s="126">
        <v>-0.61036015273934119</v>
      </c>
      <c r="N2762" s="126">
        <v>15.324944</v>
      </c>
      <c r="O2762" s="126">
        <v>-9.7514222564193856E-2</v>
      </c>
      <c r="P2762" s="126">
        <v>4099000</v>
      </c>
      <c r="Q2762" s="126">
        <v>2896000</v>
      </c>
      <c r="R2762" s="126">
        <v>1.42</v>
      </c>
      <c r="S2762" s="126">
        <v>34.465999999999987</v>
      </c>
      <c r="T2762" s="126">
        <v>6.93</v>
      </c>
      <c r="U2762" s="126">
        <v>18.545999999999999</v>
      </c>
      <c r="V2762" s="126">
        <v>2.3422582515655002</v>
      </c>
      <c r="AC2762" s="126">
        <v>15.51</v>
      </c>
      <c r="AD2762" s="126">
        <v>14.55</v>
      </c>
      <c r="AH2762" s="77">
        <f>IF(AND(M2762&lt;Variables!$G$6,M2762&gt;Variables!$G$5),0,1)</f>
        <v>1</v>
      </c>
      <c r="AI2762" s="77">
        <f t="shared" si="86"/>
        <v>0</v>
      </c>
      <c r="AJ2762" s="77">
        <f>IF(I2762&gt;Variables!$G$7,0,1)</f>
        <v>1</v>
      </c>
      <c r="AK2762" s="77">
        <f>IF(F2762&gt;Variables!$G$8,0,1)</f>
        <v>0</v>
      </c>
      <c r="AL2762" s="77">
        <f>IF(G2762&gt;Variables!$G$9,0,1)</f>
        <v>1</v>
      </c>
      <c r="AM2762" s="77">
        <f>IF(AND(K2762&gt;Variables!$G$10,K2762&lt;Variables!$G$11),0,1)</f>
        <v>1</v>
      </c>
      <c r="AN2762" s="77">
        <f>IF(H2762&lt;Variables!$G$13,1,0)</f>
        <v>0</v>
      </c>
      <c r="AO2762" s="77">
        <f>IF(R2762&lt;Variables!$G$12,0,1)</f>
        <v>0</v>
      </c>
      <c r="AP2762" s="78">
        <f t="shared" si="87"/>
        <v>0</v>
      </c>
      <c r="AQ2762" s="77">
        <f>IF(V2762&lt;Variables!$G$15,1,0)</f>
        <v>1</v>
      </c>
      <c r="AR2762" s="126">
        <v>0</v>
      </c>
      <c r="AS2762" s="126">
        <v>0</v>
      </c>
      <c r="AT2762" s="126">
        <v>1</v>
      </c>
      <c r="AU2762" s="126">
        <v>0</v>
      </c>
      <c r="BA2762" s="126">
        <v>-1.27</v>
      </c>
    </row>
    <row r="2763" spans="3:53" ht="14.5" x14ac:dyDescent="0.35">
      <c r="C2763" s="126" t="s">
        <v>392</v>
      </c>
      <c r="D2763" s="126" t="s">
        <v>345</v>
      </c>
      <c r="E2763" s="126">
        <v>61.03</v>
      </c>
      <c r="F2763" s="126">
        <v>82.88</v>
      </c>
      <c r="G2763" s="126">
        <v>0.31</v>
      </c>
      <c r="H2763" s="126">
        <v>621.19000000000005</v>
      </c>
      <c r="I2763" s="126">
        <v>32.314</v>
      </c>
      <c r="J2763" s="126" t="s">
        <v>74</v>
      </c>
      <c r="K2763" s="126">
        <v>47.22</v>
      </c>
      <c r="L2763" s="126">
        <v>60.871710526315802</v>
      </c>
      <c r="M2763" s="126">
        <v>-0.10137800594435591</v>
      </c>
      <c r="N2763" s="126">
        <v>60.752878000000003</v>
      </c>
      <c r="O2763" s="126">
        <v>9.4023529222763191E-2</v>
      </c>
      <c r="P2763" s="126">
        <v>3100000</v>
      </c>
      <c r="Q2763" s="126">
        <v>72250</v>
      </c>
      <c r="R2763" s="126">
        <v>42.91</v>
      </c>
      <c r="S2763" s="126">
        <v>34.465999999999987</v>
      </c>
      <c r="T2763" s="126">
        <v>6.93</v>
      </c>
      <c r="U2763" s="126">
        <v>18.545999999999999</v>
      </c>
      <c r="V2763" s="126">
        <v>2.3400211006409082</v>
      </c>
      <c r="AC2763" s="126">
        <v>62.1</v>
      </c>
      <c r="AD2763" s="126">
        <v>60.77</v>
      </c>
      <c r="AH2763" s="77">
        <f>IF(AND(M2763&lt;Variables!$G$6,M2763&gt;Variables!$G$5),0,1)</f>
        <v>1</v>
      </c>
      <c r="AI2763" s="77">
        <f t="shared" si="86"/>
        <v>0</v>
      </c>
      <c r="AJ2763" s="77">
        <f>IF(I2763&gt;Variables!$G$7,0,1)</f>
        <v>1</v>
      </c>
      <c r="AK2763" s="77">
        <f>IF(F2763&gt;Variables!$G$8,0,1)</f>
        <v>0</v>
      </c>
      <c r="AL2763" s="77">
        <f>IF(G2763&gt;Variables!$G$9,0,1)</f>
        <v>1</v>
      </c>
      <c r="AM2763" s="77">
        <f>IF(AND(K2763&gt;Variables!$G$10,K2763&lt;Variables!$G$11),0,1)</f>
        <v>1</v>
      </c>
      <c r="AN2763" s="77">
        <f>IF(H2763&lt;Variables!$G$13,1,0)</f>
        <v>1</v>
      </c>
      <c r="AO2763" s="77">
        <f>IF(R2763&lt;Variables!$G$12,0,1)</f>
        <v>1</v>
      </c>
      <c r="AP2763" s="78">
        <f t="shared" si="87"/>
        <v>0</v>
      </c>
      <c r="AQ2763" s="77">
        <f>IF(V2763&lt;Variables!$G$15,1,0)</f>
        <v>1</v>
      </c>
      <c r="AR2763" s="126">
        <v>0</v>
      </c>
      <c r="AS2763" s="126">
        <v>1</v>
      </c>
      <c r="AT2763" s="126">
        <v>0</v>
      </c>
      <c r="AU2763" s="126">
        <v>0</v>
      </c>
      <c r="BA2763" s="126">
        <v>1.68</v>
      </c>
    </row>
    <row r="2764" spans="3:53" ht="14.5" x14ac:dyDescent="0.35">
      <c r="C2764" s="126" t="s">
        <v>392</v>
      </c>
      <c r="D2764" s="126" t="s">
        <v>302</v>
      </c>
      <c r="E2764" s="126">
        <v>27.67</v>
      </c>
      <c r="F2764" s="126">
        <v>18.36</v>
      </c>
      <c r="G2764" s="126">
        <v>17.829999999999998</v>
      </c>
      <c r="H2764" s="126">
        <v>1060</v>
      </c>
      <c r="I2764" s="126">
        <v>144.28399999999999</v>
      </c>
      <c r="J2764" s="126" t="s">
        <v>74</v>
      </c>
      <c r="K2764" s="126">
        <v>51.85</v>
      </c>
      <c r="L2764" s="126">
        <v>27.803325000000001</v>
      </c>
      <c r="M2764" s="126">
        <v>-0.40759513475456499</v>
      </c>
      <c r="N2764" s="126">
        <v>27.459284</v>
      </c>
      <c r="O2764" s="126">
        <v>0.84021127426336917</v>
      </c>
      <c r="P2764" s="126">
        <v>14560000</v>
      </c>
      <c r="Q2764" s="126">
        <v>2130000</v>
      </c>
      <c r="R2764" s="126">
        <v>6.84</v>
      </c>
      <c r="S2764" s="126">
        <v>34.465999999999987</v>
      </c>
      <c r="T2764" s="126">
        <v>6.93</v>
      </c>
      <c r="U2764" s="126">
        <v>18.545999999999999</v>
      </c>
      <c r="V2764" s="126">
        <v>2.398941172789586</v>
      </c>
      <c r="AC2764" s="126">
        <v>28.131</v>
      </c>
      <c r="AD2764" s="126">
        <v>26.96</v>
      </c>
      <c r="AH2764" s="77">
        <f>IF(AND(M2764&lt;Variables!$G$6,M2764&gt;Variables!$G$5),0,1)</f>
        <v>1</v>
      </c>
      <c r="AI2764" s="77">
        <f t="shared" si="86"/>
        <v>0</v>
      </c>
      <c r="AJ2764" s="77">
        <f>IF(I2764&gt;Variables!$G$7,0,1)</f>
        <v>0</v>
      </c>
      <c r="AK2764" s="77">
        <f>IF(F2764&gt;Variables!$G$8,0,1)</f>
        <v>0</v>
      </c>
      <c r="AL2764" s="77">
        <f>IF(G2764&gt;Variables!$G$9,0,1)</f>
        <v>0</v>
      </c>
      <c r="AM2764" s="77">
        <f>IF(AND(K2764&gt;Variables!$G$10,K2764&lt;Variables!$G$11),0,1)</f>
        <v>1</v>
      </c>
      <c r="AN2764" s="77">
        <f>IF(H2764&lt;Variables!$G$13,1,0)</f>
        <v>1</v>
      </c>
      <c r="AO2764" s="77">
        <f>IF(R2764&lt;Variables!$G$12,0,1)</f>
        <v>1</v>
      </c>
      <c r="AP2764" s="78">
        <f t="shared" si="87"/>
        <v>0</v>
      </c>
      <c r="AQ2764" s="77">
        <f>IF(V2764&lt;Variables!$G$15,1,0)</f>
        <v>1</v>
      </c>
      <c r="AR2764" s="126">
        <v>0</v>
      </c>
      <c r="AS2764" s="126">
        <v>0</v>
      </c>
      <c r="AT2764" s="126">
        <v>1</v>
      </c>
      <c r="AU2764" s="126">
        <v>0</v>
      </c>
      <c r="BA2764" s="126">
        <v>-2.25</v>
      </c>
    </row>
    <row r="2765" spans="3:53" ht="14.5" x14ac:dyDescent="0.35">
      <c r="C2765" s="126" t="s">
        <v>392</v>
      </c>
      <c r="D2765" s="126" t="s">
        <v>153</v>
      </c>
      <c r="E2765" s="126">
        <v>7.51</v>
      </c>
      <c r="F2765" s="126">
        <v>7.31</v>
      </c>
      <c r="G2765" s="126">
        <v>5.6</v>
      </c>
      <c r="H2765" s="126">
        <v>-99999</v>
      </c>
      <c r="I2765" s="126">
        <v>401.36200000000002</v>
      </c>
      <c r="J2765" s="126" t="s">
        <v>75</v>
      </c>
      <c r="K2765" s="126">
        <v>57.3</v>
      </c>
      <c r="L2765" s="126">
        <v>7.5233333333333334</v>
      </c>
      <c r="M2765" s="126">
        <v>0.22153300841825349</v>
      </c>
      <c r="N2765" s="126">
        <v>7.5100000000000007</v>
      </c>
      <c r="O2765" s="126">
        <v>0.39946737683088362</v>
      </c>
      <c r="P2765" s="126">
        <v>34512</v>
      </c>
      <c r="Q2765" s="126">
        <v>86571</v>
      </c>
      <c r="R2765" s="126">
        <v>0.4</v>
      </c>
      <c r="S2765" s="126">
        <v>34.465999999999987</v>
      </c>
      <c r="T2765" s="126">
        <v>6.93</v>
      </c>
      <c r="U2765" s="126">
        <v>18.545999999999999</v>
      </c>
      <c r="V2765" s="126">
        <v>2.432197694284449</v>
      </c>
      <c r="AC2765" s="126">
        <v>7.66</v>
      </c>
      <c r="AD2765" s="126">
        <v>7.48</v>
      </c>
      <c r="AH2765" s="77">
        <f>IF(AND(M2765&lt;Variables!$G$6,M2765&gt;Variables!$G$5),0,1)</f>
        <v>1</v>
      </c>
      <c r="AI2765" s="77">
        <f t="shared" si="86"/>
        <v>0</v>
      </c>
      <c r="AJ2765" s="77">
        <f>IF(I2765&gt;Variables!$G$7,0,1)</f>
        <v>0</v>
      </c>
      <c r="AK2765" s="77">
        <f>IF(F2765&gt;Variables!$G$8,0,1)</f>
        <v>1</v>
      </c>
      <c r="AL2765" s="77">
        <f>IF(G2765&gt;Variables!$G$9,0,1)</f>
        <v>1</v>
      </c>
      <c r="AM2765" s="77">
        <f>IF(AND(K2765&gt;Variables!$G$10,K2765&lt;Variables!$G$11),0,1)</f>
        <v>1</v>
      </c>
      <c r="AN2765" s="77">
        <f>IF(H2765&lt;Variables!$G$13,1,0)</f>
        <v>1</v>
      </c>
      <c r="AO2765" s="77">
        <f>IF(R2765&lt;Variables!$G$12,0,1)</f>
        <v>0</v>
      </c>
      <c r="AP2765" s="78">
        <f t="shared" si="87"/>
        <v>1</v>
      </c>
      <c r="AQ2765" s="77">
        <f>IF(V2765&lt;Variables!$G$15,1,0)</f>
        <v>1</v>
      </c>
      <c r="AR2765" s="126">
        <v>1</v>
      </c>
      <c r="AS2765" s="126">
        <v>0</v>
      </c>
      <c r="AT2765" s="126">
        <v>0</v>
      </c>
      <c r="AU2765" s="126">
        <v>0</v>
      </c>
      <c r="BA2765" s="126">
        <v>2</v>
      </c>
    </row>
    <row r="2766" spans="3:53" ht="14.5" x14ac:dyDescent="0.35">
      <c r="C2766" s="126" t="s">
        <v>392</v>
      </c>
      <c r="D2766" s="126" t="s">
        <v>372</v>
      </c>
      <c r="E2766" s="126">
        <v>3.27</v>
      </c>
      <c r="F2766" s="126">
        <v>35.619999999999997</v>
      </c>
      <c r="G2766" s="126">
        <v>-3.03</v>
      </c>
      <c r="H2766" s="126">
        <v>-99999</v>
      </c>
      <c r="I2766" s="126">
        <v>6.9359999999999999</v>
      </c>
      <c r="J2766" s="126" t="s">
        <v>75</v>
      </c>
      <c r="K2766" s="126">
        <v>-99999</v>
      </c>
      <c r="L2766" s="126">
        <v>-99999</v>
      </c>
      <c r="M2766" s="126">
        <v>-99999</v>
      </c>
      <c r="N2766" s="126">
        <v>3.4033333333333342</v>
      </c>
      <c r="O2766" s="126">
        <v>-1.1263467189030421</v>
      </c>
      <c r="P2766" s="126">
        <v>25888</v>
      </c>
      <c r="Q2766" s="126">
        <v>2017</v>
      </c>
      <c r="R2766" s="126">
        <v>12.83</v>
      </c>
      <c r="S2766" s="126">
        <v>34.465999999999987</v>
      </c>
      <c r="T2766" s="126">
        <v>6.93</v>
      </c>
      <c r="U2766" s="126">
        <v>18.545999999999999</v>
      </c>
      <c r="V2766" s="126">
        <v>-99999</v>
      </c>
      <c r="AC2766" s="126">
        <v>3.3</v>
      </c>
      <c r="AD2766" s="126">
        <v>3.1301000000000001</v>
      </c>
      <c r="AH2766" s="77">
        <f>IF(AND(M2766&lt;Variables!$G$6,M2766&gt;Variables!$G$5),0,1)</f>
        <v>1</v>
      </c>
      <c r="AI2766" s="77">
        <f t="shared" si="86"/>
        <v>1</v>
      </c>
      <c r="AJ2766" s="77">
        <f>IF(I2766&gt;Variables!$G$7,0,1)</f>
        <v>1</v>
      </c>
      <c r="AK2766" s="77">
        <f>IF(F2766&gt;Variables!$G$8,0,1)</f>
        <v>0</v>
      </c>
      <c r="AL2766" s="77">
        <f>IF(G2766&gt;Variables!$G$9,0,1)</f>
        <v>1</v>
      </c>
      <c r="AM2766" s="77">
        <f>IF(AND(K2766&gt;Variables!$G$10,K2766&lt;Variables!$G$11),0,1)</f>
        <v>1</v>
      </c>
      <c r="AN2766" s="77">
        <f>IF(H2766&lt;Variables!$G$13,1,0)</f>
        <v>1</v>
      </c>
      <c r="AO2766" s="77">
        <f>IF(R2766&lt;Variables!$G$12,0,1)</f>
        <v>1</v>
      </c>
      <c r="AP2766" s="78">
        <f t="shared" si="87"/>
        <v>1</v>
      </c>
      <c r="AQ2766" s="77">
        <f>IF(V2766&lt;Variables!$G$15,1,0)</f>
        <v>1</v>
      </c>
      <c r="AR2766" s="126">
        <v>0</v>
      </c>
      <c r="AS2766" s="126">
        <v>0</v>
      </c>
      <c r="AT2766" s="126">
        <v>1</v>
      </c>
      <c r="AU2766" s="126">
        <v>0</v>
      </c>
      <c r="BA2766" s="126">
        <v>-2.25</v>
      </c>
    </row>
    <row r="2767" spans="3:53" ht="14.5" x14ac:dyDescent="0.35">
      <c r="C2767" s="126" t="s">
        <v>392</v>
      </c>
      <c r="D2767" s="126" t="s">
        <v>346</v>
      </c>
      <c r="E2767" s="126">
        <v>57.94</v>
      </c>
      <c r="F2767" s="126">
        <v>49.6</v>
      </c>
      <c r="G2767" s="126">
        <v>0.13</v>
      </c>
      <c r="H2767" s="126">
        <v>1470</v>
      </c>
      <c r="I2767" s="126">
        <v>113.601</v>
      </c>
      <c r="J2767" s="126" t="s">
        <v>74</v>
      </c>
      <c r="K2767" s="126">
        <v>62.95</v>
      </c>
      <c r="L2767" s="126">
        <v>57.752625000000009</v>
      </c>
      <c r="M2767" s="126">
        <v>3.8742827706947681E-2</v>
      </c>
      <c r="N2767" s="126">
        <v>57.749566000000002</v>
      </c>
      <c r="O2767" s="126">
        <v>4.4041889423025393E-2</v>
      </c>
      <c r="P2767" s="126">
        <v>4332000</v>
      </c>
      <c r="Q2767" s="126">
        <v>255123</v>
      </c>
      <c r="R2767" s="126">
        <v>16.98</v>
      </c>
      <c r="S2767" s="126">
        <v>34.465999999999987</v>
      </c>
      <c r="T2767" s="126">
        <v>6.93</v>
      </c>
      <c r="U2767" s="126">
        <v>18.545999999999999</v>
      </c>
      <c r="V2767" s="126">
        <v>2.498705720220511</v>
      </c>
      <c r="AC2767" s="126">
        <v>57.79</v>
      </c>
      <c r="AD2767" s="126">
        <v>57.57</v>
      </c>
      <c r="AH2767" s="77">
        <f>IF(AND(M2767&lt;Variables!$G$6,M2767&gt;Variables!$G$5),0,1)</f>
        <v>1</v>
      </c>
      <c r="AI2767" s="77">
        <f t="shared" si="86"/>
        <v>0</v>
      </c>
      <c r="AJ2767" s="77">
        <f>IF(I2767&gt;Variables!$G$7,0,1)</f>
        <v>0</v>
      </c>
      <c r="AK2767" s="77">
        <f>IF(F2767&gt;Variables!$G$8,0,1)</f>
        <v>0</v>
      </c>
      <c r="AL2767" s="77">
        <f>IF(G2767&gt;Variables!$G$9,0,1)</f>
        <v>1</v>
      </c>
      <c r="AM2767" s="77">
        <f>IF(AND(K2767&gt;Variables!$G$10,K2767&lt;Variables!$G$11),0,1)</f>
        <v>0</v>
      </c>
      <c r="AN2767" s="77">
        <f>IF(H2767&lt;Variables!$G$13,1,0)</f>
        <v>1</v>
      </c>
      <c r="AO2767" s="77">
        <f>IF(R2767&lt;Variables!$G$12,0,1)</f>
        <v>1</v>
      </c>
      <c r="AP2767" s="78">
        <f t="shared" si="87"/>
        <v>0</v>
      </c>
      <c r="AQ2767" s="77">
        <f>IF(V2767&lt;Variables!$G$15,1,0)</f>
        <v>1</v>
      </c>
      <c r="AR2767" s="126">
        <v>0</v>
      </c>
      <c r="AS2767" s="126">
        <v>0</v>
      </c>
      <c r="AT2767" s="126">
        <v>0</v>
      </c>
      <c r="AU2767" s="126">
        <v>1</v>
      </c>
      <c r="BA2767" s="126">
        <v>-0.33</v>
      </c>
    </row>
    <row r="2768" spans="3:53" ht="14.5" x14ac:dyDescent="0.35">
      <c r="C2768" s="126" t="s">
        <v>392</v>
      </c>
      <c r="D2768" s="126" t="s">
        <v>189</v>
      </c>
      <c r="E2768" s="126">
        <v>31.16</v>
      </c>
      <c r="F2768" s="126">
        <v>6.84</v>
      </c>
      <c r="G2768" s="126">
        <v>5.9</v>
      </c>
      <c r="H2768" s="126">
        <v>-99999</v>
      </c>
      <c r="I2768" s="126">
        <v>-99999</v>
      </c>
      <c r="J2768" s="126" t="s">
        <v>75</v>
      </c>
      <c r="K2768" s="126">
        <v>39.39</v>
      </c>
      <c r="L2768" s="126">
        <v>31.17540555555556</v>
      </c>
      <c r="M2768" s="126">
        <v>-0.33810484154800791</v>
      </c>
      <c r="N2768" s="126">
        <v>31.348400000000002</v>
      </c>
      <c r="O2768" s="126">
        <v>-0.88808360235290407</v>
      </c>
      <c r="P2768" s="126">
        <v>698461</v>
      </c>
      <c r="Q2768" s="126">
        <v>2252000</v>
      </c>
      <c r="R2768" s="126">
        <v>0.31</v>
      </c>
      <c r="S2768" s="126">
        <v>34.465999999999987</v>
      </c>
      <c r="T2768" s="126">
        <v>6.93</v>
      </c>
      <c r="U2768" s="126">
        <v>18.545999999999999</v>
      </c>
      <c r="V2768" s="126">
        <v>2.255511025519084</v>
      </c>
      <c r="AC2768" s="126">
        <v>31.6</v>
      </c>
      <c r="AD2768" s="126">
        <v>29.51</v>
      </c>
      <c r="AH2768" s="77">
        <f>IF(AND(M2768&lt;Variables!$G$6,M2768&gt;Variables!$G$5),0,1)</f>
        <v>1</v>
      </c>
      <c r="AI2768" s="77">
        <f t="shared" si="86"/>
        <v>1</v>
      </c>
      <c r="AJ2768" s="77">
        <f>IF(I2768&gt;Variables!$G$7,0,1)</f>
        <v>1</v>
      </c>
      <c r="AK2768" s="77">
        <f>IF(F2768&gt;Variables!$G$8,0,1)</f>
        <v>1</v>
      </c>
      <c r="AL2768" s="77">
        <f>IF(G2768&gt;Variables!$G$9,0,1)</f>
        <v>1</v>
      </c>
      <c r="AM2768" s="77">
        <f>IF(AND(K2768&gt;Variables!$G$10,K2768&lt;Variables!$G$11),0,1)</f>
        <v>1</v>
      </c>
      <c r="AN2768" s="77">
        <f>IF(H2768&lt;Variables!$G$13,1,0)</f>
        <v>1</v>
      </c>
      <c r="AO2768" s="77">
        <f>IF(R2768&lt;Variables!$G$12,0,1)</f>
        <v>0</v>
      </c>
      <c r="AP2768" s="78">
        <f t="shared" si="87"/>
        <v>1</v>
      </c>
      <c r="AQ2768" s="77">
        <f>IF(V2768&lt;Variables!$G$15,1,0)</f>
        <v>1</v>
      </c>
      <c r="AR2768" s="126">
        <v>0</v>
      </c>
      <c r="AS2768" s="126">
        <v>0</v>
      </c>
      <c r="AT2768" s="126">
        <v>1</v>
      </c>
      <c r="AU2768" s="126">
        <v>0</v>
      </c>
      <c r="BA2768" s="126">
        <v>-2.25</v>
      </c>
    </row>
    <row r="2769" spans="3:53" ht="14.5" x14ac:dyDescent="0.35">
      <c r="C2769" s="126" t="s">
        <v>392</v>
      </c>
      <c r="D2769" s="126" t="s">
        <v>354</v>
      </c>
      <c r="E2769" s="126">
        <v>9.07</v>
      </c>
      <c r="F2769" s="126">
        <v>17.55</v>
      </c>
      <c r="G2769" s="126">
        <v>14.02</v>
      </c>
      <c r="H2769" s="126">
        <v>-99999</v>
      </c>
      <c r="I2769" s="126">
        <v>-62.165999999999997</v>
      </c>
      <c r="J2769" s="126" t="s">
        <v>75</v>
      </c>
      <c r="K2769" s="126">
        <v>51.05</v>
      </c>
      <c r="L2769" s="126">
        <v>9.0299999999999994</v>
      </c>
      <c r="M2769" s="126">
        <v>0</v>
      </c>
      <c r="N2769" s="126">
        <v>9.0650624999999998</v>
      </c>
      <c r="O2769" s="126">
        <v>-0.38678718431340592</v>
      </c>
      <c r="P2769" s="126">
        <v>13340</v>
      </c>
      <c r="Q2769" s="126">
        <v>9370</v>
      </c>
      <c r="R2769" s="126">
        <v>1.42</v>
      </c>
      <c r="S2769" s="126">
        <v>34.465999999999987</v>
      </c>
      <c r="T2769" s="126">
        <v>6.93</v>
      </c>
      <c r="U2769" s="126">
        <v>18.545999999999999</v>
      </c>
      <c r="V2769" s="126">
        <v>2.3778779999999999</v>
      </c>
      <c r="AC2769" s="126">
        <v>10.32</v>
      </c>
      <c r="AD2769" s="126">
        <v>9.01</v>
      </c>
      <c r="AH2769" s="77">
        <f>IF(AND(M2769&lt;Variables!$G$6,M2769&gt;Variables!$G$5),0,1)</f>
        <v>1</v>
      </c>
      <c r="AI2769" s="77">
        <f t="shared" si="86"/>
        <v>1</v>
      </c>
      <c r="AJ2769" s="77">
        <f>IF(I2769&gt;Variables!$G$7,0,1)</f>
        <v>1</v>
      </c>
      <c r="AK2769" s="77">
        <f>IF(F2769&gt;Variables!$G$8,0,1)</f>
        <v>0</v>
      </c>
      <c r="AL2769" s="77">
        <f>IF(G2769&gt;Variables!$G$9,0,1)</f>
        <v>0</v>
      </c>
      <c r="AM2769" s="77">
        <f>IF(AND(K2769&gt;Variables!$G$10,K2769&lt;Variables!$G$11),0,1)</f>
        <v>1</v>
      </c>
      <c r="AN2769" s="77">
        <f>IF(H2769&lt;Variables!$G$13,1,0)</f>
        <v>1</v>
      </c>
      <c r="AO2769" s="77">
        <f>IF(R2769&lt;Variables!$G$12,0,1)</f>
        <v>0</v>
      </c>
      <c r="AP2769" s="78">
        <f t="shared" si="87"/>
        <v>1</v>
      </c>
      <c r="AQ2769" s="77">
        <f>IF(V2769&lt;Variables!$G$15,1,0)</f>
        <v>1</v>
      </c>
      <c r="AR2769" s="126">
        <v>1</v>
      </c>
      <c r="AS2769" s="126">
        <v>0</v>
      </c>
      <c r="AT2769" s="126">
        <v>0</v>
      </c>
      <c r="AU2769" s="126">
        <v>0</v>
      </c>
      <c r="BA2769" s="126">
        <v>2</v>
      </c>
    </row>
    <row r="2770" spans="3:53" ht="14.5" x14ac:dyDescent="0.35">
      <c r="C2770" s="126" t="s">
        <v>392</v>
      </c>
      <c r="D2770" s="126" t="s">
        <v>373</v>
      </c>
      <c r="E2770" s="126">
        <v>30.89</v>
      </c>
      <c r="F2770" s="126">
        <v>6.3</v>
      </c>
      <c r="G2770" s="126">
        <v>4.88</v>
      </c>
      <c r="H2770" s="126">
        <v>6320</v>
      </c>
      <c r="I2770" s="126">
        <v>305.94900000000001</v>
      </c>
      <c r="J2770" s="126" t="s">
        <v>75</v>
      </c>
      <c r="K2770" s="126">
        <v>64.11</v>
      </c>
      <c r="L2770" s="126">
        <v>30.681255555555559</v>
      </c>
      <c r="M2770" s="126">
        <v>0.22406007576830311</v>
      </c>
      <c r="N2770" s="126">
        <v>30.64325365853658</v>
      </c>
      <c r="O2770" s="126">
        <v>0.34835185144799252</v>
      </c>
      <c r="P2770" s="126">
        <v>231003</v>
      </c>
      <c r="Q2770" s="126">
        <v>666260</v>
      </c>
      <c r="R2770" s="126">
        <v>0.35</v>
      </c>
      <c r="S2770" s="126">
        <v>34.465999999999987</v>
      </c>
      <c r="T2770" s="126">
        <v>6.93</v>
      </c>
      <c r="U2770" s="126">
        <v>18.545999999999999</v>
      </c>
      <c r="V2770" s="126">
        <v>2.4982236616416902</v>
      </c>
      <c r="AC2770" s="126">
        <v>30.94</v>
      </c>
      <c r="AD2770" s="126">
        <v>30.065000000000001</v>
      </c>
      <c r="AH2770" s="77">
        <f>IF(AND(M2770&lt;Variables!$G$6,M2770&gt;Variables!$G$5),0,1)</f>
        <v>1</v>
      </c>
      <c r="AI2770" s="77">
        <f t="shared" si="86"/>
        <v>0</v>
      </c>
      <c r="AJ2770" s="77">
        <f>IF(I2770&gt;Variables!$G$7,0,1)</f>
        <v>0</v>
      </c>
      <c r="AK2770" s="77">
        <f>IF(F2770&gt;Variables!$G$8,0,1)</f>
        <v>1</v>
      </c>
      <c r="AL2770" s="77">
        <f>IF(G2770&gt;Variables!$G$9,0,1)</f>
        <v>1</v>
      </c>
      <c r="AM2770" s="77">
        <f>IF(AND(K2770&gt;Variables!$G$10,K2770&lt;Variables!$G$11),0,1)</f>
        <v>0</v>
      </c>
      <c r="AN2770" s="77">
        <f>IF(H2770&lt;Variables!$G$13,1,0)</f>
        <v>0</v>
      </c>
      <c r="AO2770" s="77">
        <f>IF(R2770&lt;Variables!$G$12,0,1)</f>
        <v>0</v>
      </c>
      <c r="AP2770" s="78">
        <f t="shared" si="87"/>
        <v>1</v>
      </c>
      <c r="AQ2770" s="77">
        <f>IF(V2770&lt;Variables!$G$15,1,0)</f>
        <v>1</v>
      </c>
      <c r="AR2770" s="126">
        <v>0</v>
      </c>
      <c r="AS2770" s="126">
        <v>0</v>
      </c>
      <c r="AT2770" s="126">
        <v>1</v>
      </c>
      <c r="AU2770" s="126">
        <v>0</v>
      </c>
      <c r="BA2770" s="126">
        <v>-1.64</v>
      </c>
    </row>
    <row r="2771" spans="3:53" ht="14.5" x14ac:dyDescent="0.35">
      <c r="C2771" s="126" t="s">
        <v>392</v>
      </c>
      <c r="D2771" s="126" t="s">
        <v>340</v>
      </c>
      <c r="E2771" s="126">
        <v>36.1</v>
      </c>
      <c r="F2771" s="126">
        <v>6.26</v>
      </c>
      <c r="G2771" s="126">
        <v>2.77</v>
      </c>
      <c r="H2771" s="126">
        <v>3340</v>
      </c>
      <c r="I2771" s="126">
        <v>-1.006</v>
      </c>
      <c r="J2771" s="126" t="s">
        <v>75</v>
      </c>
      <c r="K2771" s="126">
        <v>50.24</v>
      </c>
      <c r="L2771" s="126">
        <v>36.016093750000003</v>
      </c>
      <c r="M2771" s="126">
        <v>-7.245025010520785E-2</v>
      </c>
      <c r="N2771" s="126">
        <v>35.927777272727283</v>
      </c>
      <c r="O2771" s="126">
        <v>0.17318835729912799</v>
      </c>
      <c r="P2771" s="126">
        <v>518262</v>
      </c>
      <c r="Q2771" s="126">
        <v>915458</v>
      </c>
      <c r="R2771" s="126">
        <v>0.56999999999999995</v>
      </c>
      <c r="S2771" s="126">
        <v>34.465999999999987</v>
      </c>
      <c r="T2771" s="126">
        <v>6.93</v>
      </c>
      <c r="U2771" s="126">
        <v>18.545999999999999</v>
      </c>
      <c r="V2771" s="126">
        <v>2.371420323220089</v>
      </c>
      <c r="AC2771" s="126">
        <v>36.5</v>
      </c>
      <c r="AD2771" s="126">
        <v>35.799999999999997</v>
      </c>
      <c r="AH2771" s="77">
        <f>IF(AND(M2771&lt;Variables!$G$6,M2771&gt;Variables!$G$5),0,1)</f>
        <v>1</v>
      </c>
      <c r="AI2771" s="77">
        <f t="shared" si="86"/>
        <v>0</v>
      </c>
      <c r="AJ2771" s="77">
        <f>IF(I2771&gt;Variables!$G$7,0,1)</f>
        <v>1</v>
      </c>
      <c r="AK2771" s="77">
        <f>IF(F2771&gt;Variables!$G$8,0,1)</f>
        <v>1</v>
      </c>
      <c r="AL2771" s="77">
        <f>IF(G2771&gt;Variables!$G$9,0,1)</f>
        <v>1</v>
      </c>
      <c r="AM2771" s="77">
        <f>IF(AND(K2771&gt;Variables!$G$10,K2771&lt;Variables!$G$11),0,1)</f>
        <v>1</v>
      </c>
      <c r="AN2771" s="77">
        <f>IF(H2771&lt;Variables!$G$13,1,0)</f>
        <v>0</v>
      </c>
      <c r="AO2771" s="77">
        <f>IF(R2771&lt;Variables!$G$12,0,1)</f>
        <v>0</v>
      </c>
      <c r="AP2771" s="78">
        <f t="shared" si="87"/>
        <v>1</v>
      </c>
      <c r="AQ2771" s="77">
        <f>IF(V2771&lt;Variables!$G$15,1,0)</f>
        <v>1</v>
      </c>
      <c r="AR2771" s="126">
        <v>0</v>
      </c>
      <c r="AS2771" s="126">
        <v>0</v>
      </c>
      <c r="AT2771" s="126">
        <v>0</v>
      </c>
      <c r="AU2771" s="126">
        <v>1</v>
      </c>
      <c r="BA2771" s="126">
        <v>-0.72</v>
      </c>
    </row>
    <row r="2772" spans="3:53" ht="14.5" x14ac:dyDescent="0.35">
      <c r="C2772" s="126" t="s">
        <v>392</v>
      </c>
      <c r="D2772" s="126" t="s">
        <v>194</v>
      </c>
      <c r="E2772" s="126">
        <v>9</v>
      </c>
      <c r="F2772" s="126">
        <v>41.78</v>
      </c>
      <c r="G2772" s="126">
        <v>0</v>
      </c>
      <c r="H2772" s="126">
        <v>784.63</v>
      </c>
      <c r="I2772" s="126">
        <v>2713.8040000000001</v>
      </c>
      <c r="J2772" s="126" t="s">
        <v>75</v>
      </c>
      <c r="K2772" s="126">
        <v>69.680000000000007</v>
      </c>
      <c r="L2772" s="126">
        <v>8.6292200000000001</v>
      </c>
      <c r="M2772" s="126">
        <v>3.1379429426993428</v>
      </c>
      <c r="N2772" s="126">
        <v>8.517275999999999</v>
      </c>
      <c r="O2772" s="126">
        <v>4.493502382686688</v>
      </c>
      <c r="P2772" s="126">
        <v>214490000</v>
      </c>
      <c r="Q2772" s="126">
        <v>29450000</v>
      </c>
      <c r="R2772" s="126">
        <v>7.28</v>
      </c>
      <c r="S2772" s="126">
        <v>34.465999999999987</v>
      </c>
      <c r="T2772" s="126">
        <v>6.93</v>
      </c>
      <c r="U2772" s="126">
        <v>18.545999999999999</v>
      </c>
      <c r="V2772" s="126">
        <v>2.3109506604694281</v>
      </c>
      <c r="AC2772" s="126">
        <v>10.199999999999999</v>
      </c>
      <c r="AD2772" s="126">
        <v>8.68</v>
      </c>
      <c r="AH2772" s="77">
        <f>IF(AND(M2772&lt;Variables!$G$6,M2772&gt;Variables!$G$5),0,1)</f>
        <v>1</v>
      </c>
      <c r="AI2772" s="77">
        <f t="shared" si="86"/>
        <v>0</v>
      </c>
      <c r="AJ2772" s="77">
        <f>IF(I2772&gt;Variables!$G$7,0,1)</f>
        <v>0</v>
      </c>
      <c r="AK2772" s="77">
        <f>IF(F2772&gt;Variables!$G$8,0,1)</f>
        <v>0</v>
      </c>
      <c r="AL2772" s="77">
        <f>IF(G2772&gt;Variables!$G$9,0,1)</f>
        <v>1</v>
      </c>
      <c r="AM2772" s="77">
        <f>IF(AND(K2772&gt;Variables!$G$10,K2772&lt;Variables!$G$11),0,1)</f>
        <v>0</v>
      </c>
      <c r="AN2772" s="77">
        <f>IF(H2772&lt;Variables!$G$13,1,0)</f>
        <v>1</v>
      </c>
      <c r="AO2772" s="77">
        <f>IF(R2772&lt;Variables!$G$12,0,1)</f>
        <v>1</v>
      </c>
      <c r="AP2772" s="78">
        <f t="shared" si="87"/>
        <v>1</v>
      </c>
      <c r="AQ2772" s="77">
        <f>IF(V2772&lt;Variables!$G$15,1,0)</f>
        <v>1</v>
      </c>
      <c r="AR2772" s="126">
        <v>1</v>
      </c>
      <c r="AS2772" s="126">
        <v>0</v>
      </c>
      <c r="AT2772" s="126">
        <v>0</v>
      </c>
      <c r="AU2772" s="126">
        <v>0</v>
      </c>
      <c r="BA2772" s="126">
        <v>2</v>
      </c>
    </row>
    <row r="2773" spans="3:53" ht="14.5" x14ac:dyDescent="0.35">
      <c r="C2773" s="126" t="s">
        <v>392</v>
      </c>
      <c r="D2773" s="126" t="s">
        <v>201</v>
      </c>
      <c r="E2773" s="126">
        <v>41.13</v>
      </c>
      <c r="F2773" s="126">
        <v>9.68</v>
      </c>
      <c r="G2773" s="126">
        <v>4.5599999999999996</v>
      </c>
      <c r="H2773" s="126">
        <v>-99999</v>
      </c>
      <c r="I2773" s="126">
        <v>339.85700000000003</v>
      </c>
      <c r="J2773" s="126" t="s">
        <v>75</v>
      </c>
      <c r="K2773" s="126">
        <v>50.81</v>
      </c>
      <c r="L2773" s="126">
        <v>41.201999999999991</v>
      </c>
      <c r="M2773" s="126">
        <v>4.2230959662174633E-2</v>
      </c>
      <c r="N2773" s="126">
        <v>41.245120833333331</v>
      </c>
      <c r="O2773" s="126">
        <v>-6.2360911578525427E-2</v>
      </c>
      <c r="P2773" s="126">
        <v>699296</v>
      </c>
      <c r="Q2773" s="126">
        <v>2251000</v>
      </c>
      <c r="R2773" s="126">
        <v>0.31</v>
      </c>
      <c r="S2773" s="126">
        <v>34.465999999999987</v>
      </c>
      <c r="T2773" s="126">
        <v>6.93</v>
      </c>
      <c r="U2773" s="126">
        <v>18.545999999999999</v>
      </c>
      <c r="V2773" s="126">
        <v>2.374194805009465</v>
      </c>
      <c r="AC2773" s="126">
        <v>41.5</v>
      </c>
      <c r="AD2773" s="126">
        <v>35.82</v>
      </c>
      <c r="AH2773" s="77">
        <f>IF(AND(M2773&lt;Variables!$G$6,M2773&gt;Variables!$G$5),0,1)</f>
        <v>1</v>
      </c>
      <c r="AI2773" s="77">
        <f t="shared" si="86"/>
        <v>1</v>
      </c>
      <c r="AJ2773" s="77">
        <f>IF(I2773&gt;Variables!$G$7,0,1)</f>
        <v>0</v>
      </c>
      <c r="AK2773" s="77">
        <f>IF(F2773&gt;Variables!$G$8,0,1)</f>
        <v>0</v>
      </c>
      <c r="AL2773" s="77">
        <f>IF(G2773&gt;Variables!$G$9,0,1)</f>
        <v>1</v>
      </c>
      <c r="AM2773" s="77">
        <f>IF(AND(K2773&gt;Variables!$G$10,K2773&lt;Variables!$G$11),0,1)</f>
        <v>1</v>
      </c>
      <c r="AN2773" s="77">
        <f>IF(H2773&lt;Variables!$G$13,1,0)</f>
        <v>1</v>
      </c>
      <c r="AO2773" s="77">
        <f>IF(R2773&lt;Variables!$G$12,0,1)</f>
        <v>0</v>
      </c>
      <c r="AP2773" s="78">
        <f t="shared" si="87"/>
        <v>1</v>
      </c>
      <c r="AQ2773" s="77">
        <f>IF(V2773&lt;Variables!$G$15,1,0)</f>
        <v>1</v>
      </c>
      <c r="AR2773" s="126">
        <v>0</v>
      </c>
      <c r="AS2773" s="126">
        <v>0</v>
      </c>
      <c r="AT2773" s="126">
        <v>1</v>
      </c>
      <c r="AU2773" s="126">
        <v>0</v>
      </c>
      <c r="BA2773" s="126">
        <v>-2.25</v>
      </c>
    </row>
    <row r="2774" spans="3:53" ht="14.5" x14ac:dyDescent="0.35">
      <c r="C2774" s="126" t="s">
        <v>392</v>
      </c>
      <c r="D2774" s="126" t="s">
        <v>277</v>
      </c>
      <c r="E2774" s="126">
        <v>23.32</v>
      </c>
      <c r="F2774" s="126">
        <v>8.89</v>
      </c>
      <c r="G2774" s="126">
        <v>5.12</v>
      </c>
      <c r="H2774" s="126">
        <v>2160</v>
      </c>
      <c r="I2774" s="126">
        <v>-2.181</v>
      </c>
      <c r="J2774" s="126" t="s">
        <v>75</v>
      </c>
      <c r="K2774" s="126">
        <v>67.41</v>
      </c>
      <c r="L2774" s="126">
        <v>23.046600000000002</v>
      </c>
      <c r="M2774" s="126">
        <v>0.75238863867121797</v>
      </c>
      <c r="N2774" s="126">
        <v>23.016232608695649</v>
      </c>
      <c r="O2774" s="126">
        <v>0.88532035093947348</v>
      </c>
      <c r="P2774" s="126">
        <v>1266000</v>
      </c>
      <c r="Q2774" s="126">
        <v>2482000</v>
      </c>
      <c r="R2774" s="126">
        <v>0.51</v>
      </c>
      <c r="S2774" s="126">
        <v>34.465999999999987</v>
      </c>
      <c r="T2774" s="126">
        <v>6.93</v>
      </c>
      <c r="U2774" s="126">
        <v>18.545999999999999</v>
      </c>
      <c r="V2774" s="126">
        <v>2.489975334451068</v>
      </c>
      <c r="AC2774" s="126">
        <v>23.67</v>
      </c>
      <c r="AD2774" s="126">
        <v>22.73</v>
      </c>
      <c r="AH2774" s="77">
        <f>IF(AND(M2774&lt;Variables!$G$6,M2774&gt;Variables!$G$5),0,1)</f>
        <v>1</v>
      </c>
      <c r="AI2774" s="77">
        <f t="shared" si="86"/>
        <v>0</v>
      </c>
      <c r="AJ2774" s="77">
        <f>IF(I2774&gt;Variables!$G$7,0,1)</f>
        <v>1</v>
      </c>
      <c r="AK2774" s="77">
        <f>IF(F2774&gt;Variables!$G$8,0,1)</f>
        <v>1</v>
      </c>
      <c r="AL2774" s="77">
        <f>IF(G2774&gt;Variables!$G$9,0,1)</f>
        <v>1</v>
      </c>
      <c r="AM2774" s="77">
        <f>IF(AND(K2774&gt;Variables!$G$10,K2774&lt;Variables!$G$11),0,1)</f>
        <v>0</v>
      </c>
      <c r="AN2774" s="77">
        <f>IF(H2774&lt;Variables!$G$13,1,0)</f>
        <v>0</v>
      </c>
      <c r="AO2774" s="77">
        <f>IF(R2774&lt;Variables!$G$12,0,1)</f>
        <v>0</v>
      </c>
      <c r="AP2774" s="78">
        <f t="shared" si="87"/>
        <v>1</v>
      </c>
      <c r="AQ2774" s="77">
        <f>IF(V2774&lt;Variables!$G$15,1,0)</f>
        <v>1</v>
      </c>
      <c r="AR2774" s="126">
        <v>0</v>
      </c>
      <c r="AS2774" s="126">
        <v>0</v>
      </c>
      <c r="AT2774" s="126">
        <v>1</v>
      </c>
      <c r="AU2774" s="126">
        <v>0</v>
      </c>
      <c r="BA2774" s="126">
        <v>-1.44</v>
      </c>
    </row>
    <row r="2775" spans="3:53" ht="14.5" x14ac:dyDescent="0.35">
      <c r="C2775" s="126" t="s">
        <v>392</v>
      </c>
      <c r="D2775" s="126" t="s">
        <v>343</v>
      </c>
      <c r="E2775" s="126">
        <v>52.03</v>
      </c>
      <c r="F2775" s="126">
        <v>6.43</v>
      </c>
      <c r="G2775" s="126">
        <v>4.24</v>
      </c>
      <c r="H2775" s="126">
        <v>10730</v>
      </c>
      <c r="I2775" s="126">
        <v>97.998999999999995</v>
      </c>
      <c r="J2775" s="126" t="s">
        <v>75</v>
      </c>
      <c r="K2775" s="126">
        <v>44.76</v>
      </c>
      <c r="L2775" s="126">
        <v>51.968352631578952</v>
      </c>
      <c r="M2775" s="126">
        <v>-0.1122849361661257</v>
      </c>
      <c r="N2775" s="126">
        <v>51.938844897959193</v>
      </c>
      <c r="O2775" s="126">
        <v>-5.5536271582201653E-2</v>
      </c>
      <c r="P2775" s="126">
        <v>1915000</v>
      </c>
      <c r="Q2775" s="126">
        <v>1956000</v>
      </c>
      <c r="R2775" s="126">
        <v>0.98</v>
      </c>
      <c r="S2775" s="126">
        <v>34.465999999999987</v>
      </c>
      <c r="T2775" s="126">
        <v>6.93</v>
      </c>
      <c r="U2775" s="126">
        <v>18.545999999999999</v>
      </c>
      <c r="V2775" s="126">
        <v>2.3139337869271248</v>
      </c>
      <c r="AC2775" s="126">
        <v>52.3</v>
      </c>
      <c r="AD2775" s="126">
        <v>51.19</v>
      </c>
      <c r="AH2775" s="77">
        <f>IF(AND(M2775&lt;Variables!$G$6,M2775&gt;Variables!$G$5),0,1)</f>
        <v>1</v>
      </c>
      <c r="AI2775" s="77">
        <f t="shared" si="86"/>
        <v>0</v>
      </c>
      <c r="AJ2775" s="77">
        <f>IF(I2775&gt;Variables!$G$7,0,1)</f>
        <v>0</v>
      </c>
      <c r="AK2775" s="77">
        <f>IF(F2775&gt;Variables!$G$8,0,1)</f>
        <v>1</v>
      </c>
      <c r="AL2775" s="77">
        <f>IF(G2775&gt;Variables!$G$9,0,1)</f>
        <v>1</v>
      </c>
      <c r="AM2775" s="77">
        <f>IF(AND(K2775&gt;Variables!$G$10,K2775&lt;Variables!$G$11),0,1)</f>
        <v>1</v>
      </c>
      <c r="AN2775" s="77">
        <f>IF(H2775&lt;Variables!$G$13,1,0)</f>
        <v>0</v>
      </c>
      <c r="AO2775" s="77">
        <f>IF(R2775&lt;Variables!$G$12,0,1)</f>
        <v>0</v>
      </c>
      <c r="AP2775" s="78">
        <f t="shared" si="87"/>
        <v>1</v>
      </c>
      <c r="AQ2775" s="77">
        <f>IF(V2775&lt;Variables!$G$15,1,0)</f>
        <v>1</v>
      </c>
      <c r="AR2775" s="126">
        <v>0</v>
      </c>
      <c r="AS2775" s="126">
        <v>1</v>
      </c>
      <c r="AT2775" s="126">
        <v>0</v>
      </c>
      <c r="AU2775" s="126">
        <v>0</v>
      </c>
      <c r="BA2775" s="126">
        <v>0.1</v>
      </c>
    </row>
    <row r="2776" spans="3:53" ht="14.5" x14ac:dyDescent="0.35">
      <c r="C2776" s="126" t="s">
        <v>392</v>
      </c>
      <c r="D2776" s="126" t="s">
        <v>130</v>
      </c>
      <c r="E2776" s="126">
        <v>15.54</v>
      </c>
      <c r="F2776" s="126">
        <v>9.41</v>
      </c>
      <c r="G2776" s="126">
        <v>6.61</v>
      </c>
      <c r="H2776" s="126">
        <v>2590</v>
      </c>
      <c r="I2776" s="126">
        <v>454.30500000000001</v>
      </c>
      <c r="J2776" s="126" t="s">
        <v>75</v>
      </c>
      <c r="K2776" s="126">
        <v>56.02</v>
      </c>
      <c r="L2776" s="126">
        <v>15.484784210526319</v>
      </c>
      <c r="M2776" s="126">
        <v>-3.0896204049552949E-2</v>
      </c>
      <c r="N2776" s="126">
        <v>15.439329787234049</v>
      </c>
      <c r="O2776" s="126">
        <v>0.26341954816965329</v>
      </c>
      <c r="P2776" s="126">
        <v>653630</v>
      </c>
      <c r="Q2776" s="126">
        <v>1389000</v>
      </c>
      <c r="R2776" s="126">
        <v>0.47</v>
      </c>
      <c r="S2776" s="126">
        <v>34.465999999999987</v>
      </c>
      <c r="T2776" s="126">
        <v>6.93</v>
      </c>
      <c r="U2776" s="126">
        <v>18.545999999999999</v>
      </c>
      <c r="V2776" s="126">
        <v>2.4307076552938049</v>
      </c>
      <c r="AC2776" s="126">
        <v>15.9</v>
      </c>
      <c r="AD2776" s="126">
        <v>15.475</v>
      </c>
      <c r="AH2776" s="77">
        <f>IF(AND(M2776&lt;Variables!$G$6,M2776&gt;Variables!$G$5),0,1)</f>
        <v>1</v>
      </c>
      <c r="AI2776" s="77">
        <f t="shared" si="86"/>
        <v>0</v>
      </c>
      <c r="AJ2776" s="77">
        <f>IF(I2776&gt;Variables!$G$7,0,1)</f>
        <v>0</v>
      </c>
      <c r="AK2776" s="77">
        <f>IF(F2776&gt;Variables!$G$8,0,1)</f>
        <v>0</v>
      </c>
      <c r="AL2776" s="77">
        <f>IF(G2776&gt;Variables!$G$9,0,1)</f>
        <v>1</v>
      </c>
      <c r="AM2776" s="77">
        <f>IF(AND(K2776&gt;Variables!$G$10,K2776&lt;Variables!$G$11),0,1)</f>
        <v>1</v>
      </c>
      <c r="AN2776" s="77">
        <f>IF(H2776&lt;Variables!$G$13,1,0)</f>
        <v>0</v>
      </c>
      <c r="AO2776" s="77">
        <f>IF(R2776&lt;Variables!$G$12,0,1)</f>
        <v>0</v>
      </c>
      <c r="AP2776" s="78">
        <f t="shared" si="87"/>
        <v>1</v>
      </c>
      <c r="AQ2776" s="77">
        <f>IF(V2776&lt;Variables!$G$15,1,0)</f>
        <v>1</v>
      </c>
      <c r="AR2776" s="126">
        <v>0</v>
      </c>
      <c r="AS2776" s="126">
        <v>1</v>
      </c>
      <c r="AT2776" s="126">
        <v>0</v>
      </c>
      <c r="AU2776" s="126">
        <v>0</v>
      </c>
      <c r="BA2776" s="126">
        <v>0.9</v>
      </c>
    </row>
    <row r="2777" spans="3:53" ht="14.5" x14ac:dyDescent="0.35">
      <c r="C2777" s="126" t="s">
        <v>392</v>
      </c>
      <c r="D2777" s="126" t="s">
        <v>342</v>
      </c>
      <c r="E2777" s="126">
        <v>6.73</v>
      </c>
      <c r="F2777" s="126">
        <v>40.119999999999997</v>
      </c>
      <c r="G2777" s="126">
        <v>-9.1999999999999993</v>
      </c>
      <c r="H2777" s="126">
        <v>43.4</v>
      </c>
      <c r="I2777" s="126">
        <v>-66.108000000000004</v>
      </c>
      <c r="J2777" s="126" t="s">
        <v>75</v>
      </c>
      <c r="K2777" s="126">
        <v>37.479999999999997</v>
      </c>
      <c r="L2777" s="126">
        <v>6.8021000000000003</v>
      </c>
      <c r="M2777" s="126">
        <v>-1.3539936196174751</v>
      </c>
      <c r="N2777" s="126">
        <v>6.8704780000000003</v>
      </c>
      <c r="O2777" s="126">
        <v>-2.3357617912465529</v>
      </c>
      <c r="P2777" s="126">
        <v>64720000</v>
      </c>
      <c r="Q2777" s="126">
        <v>3560000</v>
      </c>
      <c r="R2777" s="126">
        <v>18.18</v>
      </c>
      <c r="S2777" s="126">
        <v>34.465999999999987</v>
      </c>
      <c r="T2777" s="126">
        <v>6.93</v>
      </c>
      <c r="U2777" s="126">
        <v>18.545999999999999</v>
      </c>
      <c r="V2777" s="126">
        <v>2.223539257770395</v>
      </c>
      <c r="AC2777" s="126">
        <v>7.08</v>
      </c>
      <c r="AD2777" s="126">
        <v>6</v>
      </c>
      <c r="AH2777" s="77">
        <f>IF(AND(M2777&lt;Variables!$G$6,M2777&gt;Variables!$G$5),0,1)</f>
        <v>0</v>
      </c>
      <c r="AI2777" s="77">
        <f t="shared" si="86"/>
        <v>1</v>
      </c>
      <c r="AJ2777" s="77">
        <f>IF(I2777&gt;Variables!$G$7,0,1)</f>
        <v>1</v>
      </c>
      <c r="AK2777" s="77">
        <f>IF(F2777&gt;Variables!$G$8,0,1)</f>
        <v>0</v>
      </c>
      <c r="AL2777" s="77">
        <f>IF(G2777&gt;Variables!$G$9,0,1)</f>
        <v>1</v>
      </c>
      <c r="AM2777" s="77">
        <f>IF(AND(K2777&gt;Variables!$G$10,K2777&lt;Variables!$G$11),0,1)</f>
        <v>1</v>
      </c>
      <c r="AN2777" s="77">
        <f>IF(H2777&lt;Variables!$G$13,1,0)</f>
        <v>1</v>
      </c>
      <c r="AO2777" s="77">
        <f>IF(R2777&lt;Variables!$G$12,0,1)</f>
        <v>1</v>
      </c>
      <c r="AP2777" s="78">
        <f t="shared" si="87"/>
        <v>1</v>
      </c>
      <c r="AQ2777" s="77">
        <f>IF(V2777&lt;Variables!$G$15,1,0)</f>
        <v>1</v>
      </c>
      <c r="AR2777" s="126">
        <v>1</v>
      </c>
      <c r="AS2777" s="126">
        <v>0</v>
      </c>
      <c r="AT2777" s="126">
        <v>0</v>
      </c>
      <c r="AU2777" s="126">
        <v>0</v>
      </c>
      <c r="BA2777" s="126">
        <v>2</v>
      </c>
    </row>
    <row r="2778" spans="3:53" ht="14.5" x14ac:dyDescent="0.35">
      <c r="C2778" s="126" t="s">
        <v>392</v>
      </c>
      <c r="D2778" s="126" t="s">
        <v>120</v>
      </c>
      <c r="E2778" s="126">
        <v>13.35</v>
      </c>
      <c r="F2778" s="126">
        <v>17.46</v>
      </c>
      <c r="G2778" s="126">
        <v>11.28</v>
      </c>
      <c r="H2778" s="126">
        <v>6950</v>
      </c>
      <c r="I2778" s="126">
        <v>-50.59</v>
      </c>
      <c r="J2778" s="126" t="s">
        <v>75</v>
      </c>
      <c r="K2778" s="126">
        <v>54.57</v>
      </c>
      <c r="L2778" s="126">
        <v>13.35061</v>
      </c>
      <c r="M2778" s="126">
        <v>0.1452368094042113</v>
      </c>
      <c r="N2778" s="126">
        <v>13.093185999999999</v>
      </c>
      <c r="O2778" s="126">
        <v>2.114183667748982</v>
      </c>
      <c r="P2778" s="126">
        <v>161429000</v>
      </c>
      <c r="Q2778" s="126">
        <v>30149000</v>
      </c>
      <c r="R2778" s="126">
        <v>5.35</v>
      </c>
      <c r="S2778" s="126">
        <v>34.465999999999987</v>
      </c>
      <c r="T2778" s="126">
        <v>6.93</v>
      </c>
      <c r="U2778" s="126">
        <v>18.545999999999999</v>
      </c>
      <c r="V2778" s="126">
        <v>2.4086521843070852</v>
      </c>
      <c r="AC2778" s="126">
        <v>13.96</v>
      </c>
      <c r="AD2778" s="126">
        <v>12.88</v>
      </c>
      <c r="AH2778" s="77">
        <f>IF(AND(M2778&lt;Variables!$G$6,M2778&gt;Variables!$G$5),0,1)</f>
        <v>1</v>
      </c>
      <c r="AI2778" s="77">
        <f t="shared" si="86"/>
        <v>0</v>
      </c>
      <c r="AJ2778" s="77">
        <f>IF(I2778&gt;Variables!$G$7,0,1)</f>
        <v>1</v>
      </c>
      <c r="AK2778" s="77">
        <f>IF(F2778&gt;Variables!$G$8,0,1)</f>
        <v>0</v>
      </c>
      <c r="AL2778" s="77">
        <f>IF(G2778&gt;Variables!$G$9,0,1)</f>
        <v>0</v>
      </c>
      <c r="AM2778" s="77">
        <f>IF(AND(K2778&gt;Variables!$G$10,K2778&lt;Variables!$G$11),0,1)</f>
        <v>1</v>
      </c>
      <c r="AN2778" s="77">
        <f>IF(H2778&lt;Variables!$G$13,1,0)</f>
        <v>0</v>
      </c>
      <c r="AO2778" s="77">
        <f>IF(R2778&lt;Variables!$G$12,0,1)</f>
        <v>1</v>
      </c>
      <c r="AP2778" s="78">
        <f t="shared" si="87"/>
        <v>1</v>
      </c>
      <c r="AQ2778" s="77">
        <f>IF(V2778&lt;Variables!$G$15,1,0)</f>
        <v>1</v>
      </c>
      <c r="AR2778" s="126">
        <v>1</v>
      </c>
      <c r="AS2778" s="126">
        <v>0</v>
      </c>
      <c r="AT2778" s="126">
        <v>0</v>
      </c>
      <c r="AU2778" s="126">
        <v>0</v>
      </c>
      <c r="BA2778" s="126">
        <v>2</v>
      </c>
    </row>
    <row r="2779" spans="3:53" ht="14.5" x14ac:dyDescent="0.35">
      <c r="C2779" s="126" t="s">
        <v>392</v>
      </c>
      <c r="D2779" s="126" t="s">
        <v>172</v>
      </c>
      <c r="E2779" s="126">
        <v>57.84</v>
      </c>
      <c r="F2779" s="126">
        <v>7.77</v>
      </c>
      <c r="G2779" s="126">
        <v>5.6</v>
      </c>
      <c r="H2779" s="126">
        <v>7410</v>
      </c>
      <c r="I2779" s="126">
        <v>141044.141</v>
      </c>
      <c r="J2779" s="126" t="s">
        <v>75</v>
      </c>
      <c r="K2779" s="126">
        <v>47.35</v>
      </c>
      <c r="L2779" s="126">
        <v>57.705277777777773</v>
      </c>
      <c r="M2779" s="126">
        <v>-0.24309349712860501</v>
      </c>
      <c r="N2779" s="126">
        <v>57.582470833333332</v>
      </c>
      <c r="O2779" s="126">
        <v>-3.0340541280178442E-2</v>
      </c>
      <c r="P2779" s="126">
        <v>614871</v>
      </c>
      <c r="Q2779" s="126">
        <v>1245000</v>
      </c>
      <c r="R2779" s="126">
        <v>0.49</v>
      </c>
      <c r="S2779" s="126">
        <v>34.465999999999987</v>
      </c>
      <c r="T2779" s="126">
        <v>6.93</v>
      </c>
      <c r="U2779" s="126">
        <v>18.545999999999999</v>
      </c>
      <c r="V2779" s="126">
        <v>2.344005987773119</v>
      </c>
      <c r="AC2779" s="126">
        <v>58.05</v>
      </c>
      <c r="AD2779" s="126">
        <v>54.424999999999997</v>
      </c>
      <c r="AH2779" s="77">
        <f>IF(AND(M2779&lt;Variables!$G$6,M2779&gt;Variables!$G$5),0,1)</f>
        <v>1</v>
      </c>
      <c r="AI2779" s="77">
        <f t="shared" si="86"/>
        <v>0</v>
      </c>
      <c r="AJ2779" s="77">
        <f>IF(I2779&gt;Variables!$G$7,0,1)</f>
        <v>0</v>
      </c>
      <c r="AK2779" s="77">
        <f>IF(F2779&gt;Variables!$G$8,0,1)</f>
        <v>1</v>
      </c>
      <c r="AL2779" s="77">
        <f>IF(G2779&gt;Variables!$G$9,0,1)</f>
        <v>1</v>
      </c>
      <c r="AM2779" s="77">
        <f>IF(AND(K2779&gt;Variables!$G$10,K2779&lt;Variables!$G$11),0,1)</f>
        <v>1</v>
      </c>
      <c r="AN2779" s="77">
        <f>IF(H2779&lt;Variables!$G$13,1,0)</f>
        <v>0</v>
      </c>
      <c r="AO2779" s="77">
        <f>IF(R2779&lt;Variables!$G$12,0,1)</f>
        <v>0</v>
      </c>
      <c r="AP2779" s="78">
        <f t="shared" si="87"/>
        <v>1</v>
      </c>
      <c r="AQ2779" s="77">
        <f>IF(V2779&lt;Variables!$G$15,1,0)</f>
        <v>1</v>
      </c>
      <c r="AR2779" s="126">
        <v>0</v>
      </c>
      <c r="AS2779" s="126">
        <v>0</v>
      </c>
      <c r="AT2779" s="126">
        <v>0</v>
      </c>
      <c r="AU2779" s="126">
        <v>1</v>
      </c>
      <c r="BA2779" s="126">
        <v>-0.91</v>
      </c>
    </row>
    <row r="2780" spans="3:53" ht="14.5" x14ac:dyDescent="0.35">
      <c r="C2780" s="126" t="s">
        <v>392</v>
      </c>
      <c r="D2780" s="126" t="s">
        <v>183</v>
      </c>
      <c r="E2780" s="126">
        <v>40.92</v>
      </c>
      <c r="F2780" s="126">
        <v>11.98</v>
      </c>
      <c r="G2780" s="126">
        <v>9.7799999999999994</v>
      </c>
      <c r="H2780" s="126">
        <v>5850</v>
      </c>
      <c r="I2780" s="126">
        <v>1362.857</v>
      </c>
      <c r="J2780" s="126" t="s">
        <v>75</v>
      </c>
      <c r="K2780" s="126">
        <v>41.24</v>
      </c>
      <c r="L2780" s="126">
        <v>41.152510000000007</v>
      </c>
      <c r="M2780" s="126">
        <v>-0.95379358391507219</v>
      </c>
      <c r="N2780" s="126">
        <v>40.816650000000003</v>
      </c>
      <c r="O2780" s="126">
        <v>-0.13879140007816601</v>
      </c>
      <c r="P2780" s="126">
        <v>1413000</v>
      </c>
      <c r="Q2780" s="126">
        <v>2201000</v>
      </c>
      <c r="R2780" s="126">
        <v>0.64</v>
      </c>
      <c r="S2780" s="126">
        <v>34.465999999999987</v>
      </c>
      <c r="T2780" s="126">
        <v>6.93</v>
      </c>
      <c r="U2780" s="126">
        <v>18.545999999999999</v>
      </c>
      <c r="V2780" s="126">
        <v>2.2769151237575538</v>
      </c>
      <c r="AC2780" s="126">
        <v>42.89</v>
      </c>
      <c r="AD2780" s="126">
        <v>40.75</v>
      </c>
      <c r="AH2780" s="77">
        <f>IF(AND(M2780&lt;Variables!$G$6,M2780&gt;Variables!$G$5),0,1)</f>
        <v>1</v>
      </c>
      <c r="AI2780" s="77">
        <f t="shared" si="86"/>
        <v>0</v>
      </c>
      <c r="AJ2780" s="77">
        <f>IF(I2780&gt;Variables!$G$7,0,1)</f>
        <v>0</v>
      </c>
      <c r="AK2780" s="77">
        <f>IF(F2780&gt;Variables!$G$8,0,1)</f>
        <v>0</v>
      </c>
      <c r="AL2780" s="77">
        <f>IF(G2780&gt;Variables!$G$9,0,1)</f>
        <v>1</v>
      </c>
      <c r="AM2780" s="77">
        <f>IF(AND(K2780&gt;Variables!$G$10,K2780&lt;Variables!$G$11),0,1)</f>
        <v>1</v>
      </c>
      <c r="AN2780" s="77">
        <f>IF(H2780&lt;Variables!$G$13,1,0)</f>
        <v>0</v>
      </c>
      <c r="AO2780" s="77">
        <f>IF(R2780&lt;Variables!$G$12,0,1)</f>
        <v>0</v>
      </c>
      <c r="AP2780" s="78">
        <f t="shared" si="87"/>
        <v>1</v>
      </c>
      <c r="AQ2780" s="77">
        <f>IF(V2780&lt;Variables!$G$15,1,0)</f>
        <v>1</v>
      </c>
      <c r="AR2780" s="126">
        <v>0</v>
      </c>
      <c r="AS2780" s="126">
        <v>1</v>
      </c>
      <c r="AT2780" s="126">
        <v>0</v>
      </c>
      <c r="AU2780" s="126">
        <v>0</v>
      </c>
      <c r="BA2780" s="126">
        <v>0.42</v>
      </c>
    </row>
    <row r="2781" spans="3:53" ht="14.5" x14ac:dyDescent="0.35">
      <c r="C2781" s="126" t="s">
        <v>392</v>
      </c>
      <c r="D2781" s="126" t="s">
        <v>151</v>
      </c>
      <c r="E2781" s="126">
        <v>141.69999999999999</v>
      </c>
      <c r="F2781" s="126">
        <v>7.48</v>
      </c>
      <c r="G2781" s="126">
        <v>7.76</v>
      </c>
      <c r="H2781" s="126">
        <v>9190</v>
      </c>
      <c r="I2781" s="126">
        <v>-25.164999999999999</v>
      </c>
      <c r="J2781" s="126" t="s">
        <v>75</v>
      </c>
      <c r="K2781" s="126">
        <v>59.87</v>
      </c>
      <c r="L2781" s="126">
        <v>140.38647</v>
      </c>
      <c r="M2781" s="126">
        <v>0.64360190836055486</v>
      </c>
      <c r="N2781" s="126">
        <v>140.74355199999999</v>
      </c>
      <c r="O2781" s="126">
        <v>0.38825792886056909</v>
      </c>
      <c r="P2781" s="126">
        <v>855350</v>
      </c>
      <c r="Q2781" s="126">
        <v>915652</v>
      </c>
      <c r="R2781" s="126">
        <v>0.93</v>
      </c>
      <c r="S2781" s="126">
        <v>34.465999999999987</v>
      </c>
      <c r="T2781" s="126">
        <v>6.93</v>
      </c>
      <c r="U2781" s="126">
        <v>18.545999999999999</v>
      </c>
      <c r="V2781" s="126">
        <v>2.4341739611696469</v>
      </c>
      <c r="AC2781" s="126">
        <v>144.24</v>
      </c>
      <c r="AD2781" s="126">
        <v>135.59</v>
      </c>
      <c r="AH2781" s="77">
        <f>IF(AND(M2781&lt;Variables!$G$6,M2781&gt;Variables!$G$5),0,1)</f>
        <v>1</v>
      </c>
      <c r="AI2781" s="77">
        <f t="shared" si="86"/>
        <v>1</v>
      </c>
      <c r="AJ2781" s="77">
        <f>IF(I2781&gt;Variables!$G$7,0,1)</f>
        <v>1</v>
      </c>
      <c r="AK2781" s="77">
        <f>IF(F2781&gt;Variables!$G$8,0,1)</f>
        <v>1</v>
      </c>
      <c r="AL2781" s="77">
        <f>IF(G2781&gt;Variables!$G$9,0,1)</f>
        <v>1</v>
      </c>
      <c r="AM2781" s="77">
        <f>IF(AND(K2781&gt;Variables!$G$10,K2781&lt;Variables!$G$11),0,1)</f>
        <v>1</v>
      </c>
      <c r="AN2781" s="77">
        <f>IF(H2781&lt;Variables!$G$13,1,0)</f>
        <v>0</v>
      </c>
      <c r="AO2781" s="77">
        <f>IF(R2781&lt;Variables!$G$12,0,1)</f>
        <v>0</v>
      </c>
      <c r="AP2781" s="78">
        <f t="shared" si="87"/>
        <v>1</v>
      </c>
      <c r="AQ2781" s="77">
        <f>IF(V2781&lt;Variables!$G$15,1,0)</f>
        <v>1</v>
      </c>
      <c r="AR2781" s="126">
        <v>1</v>
      </c>
      <c r="AS2781" s="126">
        <v>0</v>
      </c>
      <c r="AT2781" s="126">
        <v>0</v>
      </c>
      <c r="AU2781" s="126">
        <v>0</v>
      </c>
      <c r="BA2781" s="126">
        <v>1.07</v>
      </c>
    </row>
    <row r="2782" spans="3:53" ht="14.5" x14ac:dyDescent="0.35">
      <c r="C2782" s="126" t="s">
        <v>392</v>
      </c>
      <c r="D2782" s="126" t="s">
        <v>169</v>
      </c>
      <c r="E2782" s="126">
        <v>8.59</v>
      </c>
      <c r="F2782" s="126">
        <v>7.39</v>
      </c>
      <c r="G2782" s="126">
        <v>5.66</v>
      </c>
      <c r="H2782" s="126">
        <v>3910</v>
      </c>
      <c r="I2782" s="126">
        <v>64.481999999999999</v>
      </c>
      <c r="J2782" s="126" t="s">
        <v>75</v>
      </c>
      <c r="K2782" s="126">
        <v>53.19</v>
      </c>
      <c r="L2782" s="126">
        <v>8.5704100000000007</v>
      </c>
      <c r="M2782" s="126">
        <v>-1.761876036270674E-2</v>
      </c>
      <c r="N2782" s="126">
        <v>8.5435639999999999</v>
      </c>
      <c r="O2782" s="126">
        <v>0.29655071349613998</v>
      </c>
      <c r="P2782" s="126">
        <v>2181000</v>
      </c>
      <c r="Q2782" s="126">
        <v>3192000</v>
      </c>
      <c r="R2782" s="126">
        <v>0.68</v>
      </c>
      <c r="S2782" s="126">
        <v>34.465999999999987</v>
      </c>
      <c r="T2782" s="126">
        <v>6.93</v>
      </c>
      <c r="U2782" s="126">
        <v>18.545999999999999</v>
      </c>
      <c r="V2782" s="126">
        <v>2.4006688044753992</v>
      </c>
      <c r="AC2782" s="126">
        <v>8.6950000000000003</v>
      </c>
      <c r="AD2782" s="126">
        <v>8.39</v>
      </c>
      <c r="AH2782" s="77">
        <f>IF(AND(M2782&lt;Variables!$G$6,M2782&gt;Variables!$G$5),0,1)</f>
        <v>1</v>
      </c>
      <c r="AI2782" s="77">
        <f t="shared" si="86"/>
        <v>0</v>
      </c>
      <c r="AJ2782" s="77">
        <f>IF(I2782&gt;Variables!$G$7,0,1)</f>
        <v>0</v>
      </c>
      <c r="AK2782" s="77">
        <f>IF(F2782&gt;Variables!$G$8,0,1)</f>
        <v>1</v>
      </c>
      <c r="AL2782" s="77">
        <f>IF(G2782&gt;Variables!$G$9,0,1)</f>
        <v>1</v>
      </c>
      <c r="AM2782" s="77">
        <f>IF(AND(K2782&gt;Variables!$G$10,K2782&lt;Variables!$G$11),0,1)</f>
        <v>1</v>
      </c>
      <c r="AN2782" s="77">
        <f>IF(H2782&lt;Variables!$G$13,1,0)</f>
        <v>0</v>
      </c>
      <c r="AO2782" s="77">
        <f>IF(R2782&lt;Variables!$G$12,0,1)</f>
        <v>0</v>
      </c>
      <c r="AP2782" s="78">
        <f t="shared" si="87"/>
        <v>1</v>
      </c>
      <c r="AQ2782" s="77">
        <f>IF(V2782&lt;Variables!$G$15,1,0)</f>
        <v>1</v>
      </c>
      <c r="AR2782" s="126">
        <v>0</v>
      </c>
      <c r="AS2782" s="126">
        <v>0</v>
      </c>
      <c r="AT2782" s="126">
        <v>0</v>
      </c>
      <c r="AU2782" s="126">
        <v>1</v>
      </c>
      <c r="BA2782" s="126">
        <v>-0.22</v>
      </c>
    </row>
    <row r="2783" spans="3:53" ht="14.5" x14ac:dyDescent="0.35">
      <c r="C2783" s="126" t="s">
        <v>392</v>
      </c>
      <c r="D2783" s="126" t="s">
        <v>173</v>
      </c>
      <c r="E2783" s="126">
        <v>85.1</v>
      </c>
      <c r="F2783" s="126">
        <v>6.97</v>
      </c>
      <c r="G2783" s="126">
        <v>5.7</v>
      </c>
      <c r="H2783" s="126">
        <v>3140</v>
      </c>
      <c r="I2783" s="126">
        <v>571.12300000000005</v>
      </c>
      <c r="J2783" s="126" t="s">
        <v>75</v>
      </c>
      <c r="K2783" s="126">
        <v>65.34</v>
      </c>
      <c r="L2783" s="126">
        <v>84.594399999999993</v>
      </c>
      <c r="M2783" s="126">
        <v>0.60949660970466879</v>
      </c>
      <c r="N2783" s="126">
        <v>83.921457999999987</v>
      </c>
      <c r="O2783" s="126">
        <v>1.416255184699023</v>
      </c>
      <c r="P2783" s="126">
        <v>1441000</v>
      </c>
      <c r="Q2783" s="126">
        <v>1763000</v>
      </c>
      <c r="R2783" s="126">
        <v>0.82</v>
      </c>
      <c r="S2783" s="126">
        <v>34.465999999999987</v>
      </c>
      <c r="T2783" s="126">
        <v>6.93</v>
      </c>
      <c r="U2783" s="126">
        <v>18.545999999999999</v>
      </c>
      <c r="V2783" s="126">
        <v>2.483073618104271</v>
      </c>
      <c r="AC2783" s="126">
        <v>92.5</v>
      </c>
      <c r="AD2783" s="126">
        <v>84.84</v>
      </c>
      <c r="AH2783" s="77">
        <f>IF(AND(M2783&lt;Variables!$G$6,M2783&gt;Variables!$G$5),0,1)</f>
        <v>1</v>
      </c>
      <c r="AI2783" s="77">
        <f t="shared" si="86"/>
        <v>0</v>
      </c>
      <c r="AJ2783" s="77">
        <f>IF(I2783&gt;Variables!$G$7,0,1)</f>
        <v>0</v>
      </c>
      <c r="AK2783" s="77">
        <f>IF(F2783&gt;Variables!$G$8,0,1)</f>
        <v>1</v>
      </c>
      <c r="AL2783" s="77">
        <f>IF(G2783&gt;Variables!$G$9,0,1)</f>
        <v>1</v>
      </c>
      <c r="AM2783" s="77">
        <f>IF(AND(K2783&gt;Variables!$G$10,K2783&lt;Variables!$G$11),0,1)</f>
        <v>0</v>
      </c>
      <c r="AN2783" s="77">
        <f>IF(H2783&lt;Variables!$G$13,1,0)</f>
        <v>0</v>
      </c>
      <c r="AO2783" s="77">
        <f>IF(R2783&lt;Variables!$G$12,0,1)</f>
        <v>0</v>
      </c>
      <c r="AP2783" s="78">
        <f t="shared" si="87"/>
        <v>1</v>
      </c>
      <c r="AQ2783" s="77">
        <f>IF(V2783&lt;Variables!$G$15,1,0)</f>
        <v>1</v>
      </c>
      <c r="AR2783" s="126">
        <v>1</v>
      </c>
      <c r="AS2783" s="126">
        <v>0</v>
      </c>
      <c r="AT2783" s="126">
        <v>0</v>
      </c>
      <c r="AU2783" s="126">
        <v>0</v>
      </c>
      <c r="BA2783" s="126">
        <v>2</v>
      </c>
    </row>
    <row r="2784" spans="3:53" ht="14.5" x14ac:dyDescent="0.35">
      <c r="C2784" s="126" t="s">
        <v>392</v>
      </c>
      <c r="D2784" s="126" t="s">
        <v>157</v>
      </c>
      <c r="E2784" s="126">
        <v>53.68</v>
      </c>
      <c r="F2784" s="126">
        <v>6.55</v>
      </c>
      <c r="G2784" s="126">
        <v>5.14</v>
      </c>
      <c r="H2784" s="126">
        <v>5980</v>
      </c>
      <c r="I2784" s="126">
        <v>-46.494</v>
      </c>
      <c r="J2784" s="126" t="s">
        <v>75</v>
      </c>
      <c r="K2784" s="126">
        <v>61.22</v>
      </c>
      <c r="L2784" s="126">
        <v>53.426090000000002</v>
      </c>
      <c r="M2784" s="126">
        <v>0.21321043707296769</v>
      </c>
      <c r="N2784" s="126">
        <v>53.303752000000003</v>
      </c>
      <c r="O2784" s="126">
        <v>0.44321082688512481</v>
      </c>
      <c r="P2784" s="126">
        <v>1206000</v>
      </c>
      <c r="Q2784" s="126">
        <v>1838000</v>
      </c>
      <c r="R2784" s="126">
        <v>0.66</v>
      </c>
      <c r="S2784" s="126">
        <v>34.465999999999987</v>
      </c>
      <c r="T2784" s="126">
        <v>6.93</v>
      </c>
      <c r="U2784" s="126">
        <v>18.545999999999999</v>
      </c>
      <c r="V2784" s="126">
        <v>2.4707869940878702</v>
      </c>
      <c r="AC2784" s="126">
        <v>53.75</v>
      </c>
      <c r="AD2784" s="126">
        <v>52.61</v>
      </c>
      <c r="AH2784" s="77">
        <f>IF(AND(M2784&lt;Variables!$G$6,M2784&gt;Variables!$G$5),0,1)</f>
        <v>1</v>
      </c>
      <c r="AI2784" s="77">
        <f t="shared" si="86"/>
        <v>0</v>
      </c>
      <c r="AJ2784" s="77">
        <f>IF(I2784&gt;Variables!$G$7,0,1)</f>
        <v>1</v>
      </c>
      <c r="AK2784" s="77">
        <f>IF(F2784&gt;Variables!$G$8,0,1)</f>
        <v>1</v>
      </c>
      <c r="AL2784" s="77">
        <f>IF(G2784&gt;Variables!$G$9,0,1)</f>
        <v>1</v>
      </c>
      <c r="AM2784" s="77">
        <f>IF(AND(K2784&gt;Variables!$G$10,K2784&lt;Variables!$G$11),0,1)</f>
        <v>1</v>
      </c>
      <c r="AN2784" s="77">
        <f>IF(H2784&lt;Variables!$G$13,1,0)</f>
        <v>0</v>
      </c>
      <c r="AO2784" s="77">
        <f>IF(R2784&lt;Variables!$G$12,0,1)</f>
        <v>0</v>
      </c>
      <c r="AP2784" s="78">
        <f t="shared" si="87"/>
        <v>1</v>
      </c>
      <c r="AQ2784" s="77">
        <f>IF(V2784&lt;Variables!$G$15,1,0)</f>
        <v>1</v>
      </c>
      <c r="AR2784" s="126">
        <v>0</v>
      </c>
      <c r="AS2784" s="126">
        <v>0</v>
      </c>
      <c r="AT2784" s="126">
        <v>0</v>
      </c>
      <c r="AU2784" s="126">
        <v>1</v>
      </c>
      <c r="BA2784" s="126">
        <v>-1.05</v>
      </c>
    </row>
    <row r="2785" spans="3:53" ht="14.5" x14ac:dyDescent="0.35">
      <c r="C2785" s="126" t="s">
        <v>392</v>
      </c>
      <c r="D2785" s="126" t="s">
        <v>192</v>
      </c>
      <c r="E2785" s="126">
        <v>25.84</v>
      </c>
      <c r="F2785" s="126">
        <v>16.3</v>
      </c>
      <c r="G2785" s="126">
        <v>7.27</v>
      </c>
      <c r="H2785" s="126">
        <v>1490</v>
      </c>
      <c r="I2785" s="126">
        <v>7.7069999999999999</v>
      </c>
      <c r="J2785" s="126" t="s">
        <v>75</v>
      </c>
      <c r="K2785" s="126">
        <v>50.35</v>
      </c>
      <c r="L2785" s="126">
        <v>25.89159999999999</v>
      </c>
      <c r="M2785" s="126">
        <v>-0.32056728823245723</v>
      </c>
      <c r="N2785" s="126">
        <v>25.646605999999998</v>
      </c>
      <c r="O2785" s="126">
        <v>0.63163913384872994</v>
      </c>
      <c r="P2785" s="126">
        <v>12210000</v>
      </c>
      <c r="Q2785" s="126">
        <v>2510000</v>
      </c>
      <c r="R2785" s="126">
        <v>4.8600000000000003</v>
      </c>
      <c r="S2785" s="126">
        <v>34.465999999999987</v>
      </c>
      <c r="T2785" s="126">
        <v>6.93</v>
      </c>
      <c r="U2785" s="126">
        <v>18.545999999999999</v>
      </c>
      <c r="V2785" s="126">
        <v>2.379284778908989</v>
      </c>
      <c r="AC2785" s="126">
        <v>26.2</v>
      </c>
      <c r="AD2785" s="126">
        <v>24.51</v>
      </c>
      <c r="AH2785" s="77">
        <f>IF(AND(M2785&lt;Variables!$G$6,M2785&gt;Variables!$G$5),0,1)</f>
        <v>1</v>
      </c>
      <c r="AI2785" s="77">
        <f t="shared" si="86"/>
        <v>0</v>
      </c>
      <c r="AJ2785" s="77">
        <f>IF(I2785&gt;Variables!$G$7,0,1)</f>
        <v>1</v>
      </c>
      <c r="AK2785" s="77">
        <f>IF(F2785&gt;Variables!$G$8,0,1)</f>
        <v>0</v>
      </c>
      <c r="AL2785" s="77">
        <f>IF(G2785&gt;Variables!$G$9,0,1)</f>
        <v>1</v>
      </c>
      <c r="AM2785" s="77">
        <f>IF(AND(K2785&gt;Variables!$G$10,K2785&lt;Variables!$G$11),0,1)</f>
        <v>1</v>
      </c>
      <c r="AN2785" s="77">
        <f>IF(H2785&lt;Variables!$G$13,1,0)</f>
        <v>1</v>
      </c>
      <c r="AO2785" s="77">
        <f>IF(R2785&lt;Variables!$G$12,0,1)</f>
        <v>1</v>
      </c>
      <c r="AP2785" s="78">
        <f t="shared" si="87"/>
        <v>1</v>
      </c>
      <c r="AQ2785" s="77">
        <f>IF(V2785&lt;Variables!$G$15,1,0)</f>
        <v>1</v>
      </c>
      <c r="AR2785" s="126">
        <v>0</v>
      </c>
      <c r="AS2785" s="126">
        <v>0</v>
      </c>
      <c r="AT2785" s="126">
        <v>1</v>
      </c>
      <c r="AU2785" s="126">
        <v>0</v>
      </c>
      <c r="BA2785" s="126">
        <v>-1.24</v>
      </c>
    </row>
    <row r="2786" spans="3:53" ht="14.5" x14ac:dyDescent="0.35">
      <c r="C2786" s="126" t="s">
        <v>393</v>
      </c>
      <c r="D2786" s="126" t="s">
        <v>372</v>
      </c>
      <c r="E2786" s="126">
        <v>3.27</v>
      </c>
      <c r="F2786" s="126">
        <v>35.619999999999997</v>
      </c>
      <c r="G2786" s="126">
        <v>-3.03</v>
      </c>
      <c r="H2786" s="126">
        <v>-99999</v>
      </c>
      <c r="I2786" s="126">
        <v>6.9359999999999999</v>
      </c>
      <c r="J2786" s="126" t="s">
        <v>75</v>
      </c>
      <c r="K2786" s="126">
        <v>-99999</v>
      </c>
      <c r="L2786" s="126">
        <v>-99999</v>
      </c>
      <c r="M2786" s="126">
        <v>-99999</v>
      </c>
      <c r="N2786" s="126">
        <v>3.3650000000000002</v>
      </c>
      <c r="O2786" s="126">
        <v>0</v>
      </c>
      <c r="P2786" s="126">
        <v>25888</v>
      </c>
      <c r="Q2786" s="126">
        <v>2017</v>
      </c>
      <c r="R2786" s="126">
        <v>12.83</v>
      </c>
      <c r="S2786" s="126">
        <v>34.664000000000001</v>
      </c>
      <c r="T2786" s="126">
        <v>7.0170000000000003</v>
      </c>
      <c r="U2786" s="126">
        <v>18.718800000000002</v>
      </c>
      <c r="V2786" s="126">
        <v>-99999</v>
      </c>
      <c r="AC2786" s="126">
        <v>3.3</v>
      </c>
      <c r="AD2786" s="126">
        <v>3.1301000000000001</v>
      </c>
      <c r="AH2786" s="77">
        <f>IF(AND(M2786&lt;Variables!$G$6,M2786&gt;Variables!$G$5),0,1)</f>
        <v>1</v>
      </c>
      <c r="AI2786" s="77">
        <f t="shared" si="86"/>
        <v>1</v>
      </c>
      <c r="AJ2786" s="77">
        <f>IF(I2786&gt;Variables!$G$7,0,1)</f>
        <v>1</v>
      </c>
      <c r="AK2786" s="77">
        <f>IF(F2786&gt;Variables!$G$8,0,1)</f>
        <v>0</v>
      </c>
      <c r="AL2786" s="77">
        <f>IF(G2786&gt;Variables!$G$9,0,1)</f>
        <v>1</v>
      </c>
      <c r="AM2786" s="77">
        <f>IF(AND(K2786&gt;Variables!$G$10,K2786&lt;Variables!$G$11),0,1)</f>
        <v>1</v>
      </c>
      <c r="AN2786" s="77">
        <f>IF(H2786&lt;Variables!$G$13,1,0)</f>
        <v>1</v>
      </c>
      <c r="AO2786" s="77">
        <f>IF(R2786&lt;Variables!$G$12,0,1)</f>
        <v>1</v>
      </c>
      <c r="AP2786" s="78">
        <f t="shared" si="87"/>
        <v>1</v>
      </c>
      <c r="AQ2786" s="77">
        <f>IF(V2786&lt;Variables!$G$15,1,0)</f>
        <v>1</v>
      </c>
      <c r="AR2786" s="126">
        <v>0</v>
      </c>
      <c r="AS2786" s="126">
        <v>0</v>
      </c>
      <c r="AT2786" s="126">
        <v>1</v>
      </c>
      <c r="AU2786" s="126">
        <v>0</v>
      </c>
      <c r="BA2786" s="126">
        <v>-2.25</v>
      </c>
    </row>
    <row r="2787" spans="3:53" ht="14.5" x14ac:dyDescent="0.35">
      <c r="C2787" s="126" t="s">
        <v>393</v>
      </c>
      <c r="D2787" s="126" t="s">
        <v>302</v>
      </c>
      <c r="E2787" s="126">
        <v>27.63</v>
      </c>
      <c r="F2787" s="126">
        <v>18.37</v>
      </c>
      <c r="G2787" s="126">
        <v>18.190000000000001</v>
      </c>
      <c r="H2787" s="126">
        <v>1060</v>
      </c>
      <c r="I2787" s="126">
        <v>144.24700000000001</v>
      </c>
      <c r="J2787" s="126" t="s">
        <v>74</v>
      </c>
      <c r="K2787" s="126">
        <v>57.27</v>
      </c>
      <c r="L2787" s="126">
        <v>27.769369999999999</v>
      </c>
      <c r="M2787" s="126">
        <v>2.0274136575646012E-2</v>
      </c>
      <c r="N2787" s="126">
        <v>27.544222000000001</v>
      </c>
      <c r="O2787" s="126">
        <v>0.83784541091774989</v>
      </c>
      <c r="P2787" s="126">
        <v>14960000</v>
      </c>
      <c r="Q2787" s="126">
        <v>2130000</v>
      </c>
      <c r="R2787" s="126">
        <v>7.02</v>
      </c>
      <c r="S2787" s="126">
        <v>34.664000000000001</v>
      </c>
      <c r="T2787" s="126">
        <v>7.0170000000000003</v>
      </c>
      <c r="U2787" s="126">
        <v>18.718800000000002</v>
      </c>
      <c r="V2787" s="126">
        <v>2.4413644015432832</v>
      </c>
      <c r="AC2787" s="126">
        <v>28.131</v>
      </c>
      <c r="AD2787" s="126">
        <v>26.96</v>
      </c>
      <c r="AH2787" s="77">
        <f>IF(AND(M2787&lt;Variables!$G$6,M2787&gt;Variables!$G$5),0,1)</f>
        <v>1</v>
      </c>
      <c r="AI2787" s="77">
        <f t="shared" si="86"/>
        <v>0</v>
      </c>
      <c r="AJ2787" s="77">
        <f>IF(I2787&gt;Variables!$G$7,0,1)</f>
        <v>0</v>
      </c>
      <c r="AK2787" s="77">
        <f>IF(F2787&gt;Variables!$G$8,0,1)</f>
        <v>0</v>
      </c>
      <c r="AL2787" s="77">
        <f>IF(G2787&gt;Variables!$G$9,0,1)</f>
        <v>0</v>
      </c>
      <c r="AM2787" s="77">
        <f>IF(AND(K2787&gt;Variables!$G$10,K2787&lt;Variables!$G$11),0,1)</f>
        <v>1</v>
      </c>
      <c r="AN2787" s="77">
        <f>IF(H2787&lt;Variables!$G$13,1,0)</f>
        <v>1</v>
      </c>
      <c r="AO2787" s="77">
        <f>IF(R2787&lt;Variables!$G$12,0,1)</f>
        <v>1</v>
      </c>
      <c r="AP2787" s="78">
        <f t="shared" si="87"/>
        <v>0</v>
      </c>
      <c r="AQ2787" s="77">
        <f>IF(V2787&lt;Variables!$G$15,1,0)</f>
        <v>1</v>
      </c>
      <c r="AR2787" s="126">
        <v>0</v>
      </c>
      <c r="AS2787" s="126">
        <v>0</v>
      </c>
      <c r="AT2787" s="126">
        <v>1</v>
      </c>
      <c r="AU2787" s="126">
        <v>0</v>
      </c>
      <c r="BA2787" s="126">
        <v>-1.94</v>
      </c>
    </row>
    <row r="2788" spans="3:53" ht="14.5" x14ac:dyDescent="0.35">
      <c r="C2788" s="126" t="s">
        <v>393</v>
      </c>
      <c r="D2788" s="126" t="s">
        <v>153</v>
      </c>
      <c r="E2788" s="126">
        <v>7.51</v>
      </c>
      <c r="F2788" s="126">
        <v>7.31</v>
      </c>
      <c r="G2788" s="126">
        <v>5.6</v>
      </c>
      <c r="H2788" s="126">
        <v>-99999</v>
      </c>
      <c r="I2788" s="126">
        <v>401.36200000000002</v>
      </c>
      <c r="J2788" s="126" t="s">
        <v>75</v>
      </c>
      <c r="K2788" s="126">
        <v>57.3</v>
      </c>
      <c r="L2788" s="126">
        <v>7.5350000000000001</v>
      </c>
      <c r="M2788" s="126">
        <v>6.6357000663568588E-2</v>
      </c>
      <c r="N2788" s="126">
        <v>7.5100000000000007</v>
      </c>
      <c r="O2788" s="126">
        <v>0.39946737683088362</v>
      </c>
      <c r="P2788" s="126">
        <v>34513</v>
      </c>
      <c r="Q2788" s="126">
        <v>86571</v>
      </c>
      <c r="R2788" s="126">
        <v>0.4</v>
      </c>
      <c r="S2788" s="126">
        <v>34.664000000000001</v>
      </c>
      <c r="T2788" s="126">
        <v>7.0170000000000003</v>
      </c>
      <c r="U2788" s="126">
        <v>18.718800000000002</v>
      </c>
      <c r="V2788" s="126">
        <v>2.4395037531519579</v>
      </c>
      <c r="AC2788" s="126">
        <v>7.66</v>
      </c>
      <c r="AD2788" s="126">
        <v>7.48</v>
      </c>
      <c r="AH2788" s="77">
        <f>IF(AND(M2788&lt;Variables!$G$6,M2788&gt;Variables!$G$5),0,1)</f>
        <v>1</v>
      </c>
      <c r="AI2788" s="77">
        <f t="shared" si="86"/>
        <v>0</v>
      </c>
      <c r="AJ2788" s="77">
        <f>IF(I2788&gt;Variables!$G$7,0,1)</f>
        <v>0</v>
      </c>
      <c r="AK2788" s="77">
        <f>IF(F2788&gt;Variables!$G$8,0,1)</f>
        <v>1</v>
      </c>
      <c r="AL2788" s="77">
        <f>IF(G2788&gt;Variables!$G$9,0,1)</f>
        <v>1</v>
      </c>
      <c r="AM2788" s="77">
        <f>IF(AND(K2788&gt;Variables!$G$10,K2788&lt;Variables!$G$11),0,1)</f>
        <v>1</v>
      </c>
      <c r="AN2788" s="77">
        <f>IF(H2788&lt;Variables!$G$13,1,0)</f>
        <v>1</v>
      </c>
      <c r="AO2788" s="77">
        <f>IF(R2788&lt;Variables!$G$12,0,1)</f>
        <v>0</v>
      </c>
      <c r="AP2788" s="78">
        <f t="shared" si="87"/>
        <v>1</v>
      </c>
      <c r="AQ2788" s="77">
        <f>IF(V2788&lt;Variables!$G$15,1,0)</f>
        <v>1</v>
      </c>
      <c r="AR2788" s="126">
        <v>1</v>
      </c>
      <c r="AS2788" s="126">
        <v>0</v>
      </c>
      <c r="AT2788" s="126">
        <v>0</v>
      </c>
      <c r="AU2788" s="126">
        <v>0</v>
      </c>
      <c r="BA2788" s="126">
        <v>2</v>
      </c>
    </row>
    <row r="2789" spans="3:53" ht="14.5" x14ac:dyDescent="0.35">
      <c r="C2789" s="126" t="s">
        <v>393</v>
      </c>
      <c r="D2789" s="126" t="s">
        <v>346</v>
      </c>
      <c r="E2789" s="126">
        <v>57.94</v>
      </c>
      <c r="F2789" s="126">
        <v>49.57</v>
      </c>
      <c r="G2789" s="126">
        <v>0.11</v>
      </c>
      <c r="H2789" s="126">
        <v>1470</v>
      </c>
      <c r="I2789" s="126">
        <v>113.601</v>
      </c>
      <c r="J2789" s="126" t="s">
        <v>74</v>
      </c>
      <c r="K2789" s="126">
        <v>55.56</v>
      </c>
      <c r="L2789" s="126">
        <v>57.764375000000008</v>
      </c>
      <c r="M2789" s="126">
        <v>1.081981757774279E-3</v>
      </c>
      <c r="N2789" s="126">
        <v>57.750865999999988</v>
      </c>
      <c r="O2789" s="126">
        <v>2.4474091869039059E-2</v>
      </c>
      <c r="P2789" s="126">
        <v>4380000</v>
      </c>
      <c r="Q2789" s="126">
        <v>255123</v>
      </c>
      <c r="R2789" s="126">
        <v>17.170000000000002</v>
      </c>
      <c r="S2789" s="126">
        <v>34.664000000000001</v>
      </c>
      <c r="T2789" s="126">
        <v>7.0170000000000003</v>
      </c>
      <c r="U2789" s="126">
        <v>18.718800000000002</v>
      </c>
      <c r="V2789" s="126">
        <v>2.4245560947902578</v>
      </c>
      <c r="AC2789" s="126">
        <v>57.79</v>
      </c>
      <c r="AD2789" s="126">
        <v>57.57</v>
      </c>
      <c r="AH2789" s="77">
        <f>IF(AND(M2789&lt;Variables!$G$6,M2789&gt;Variables!$G$5),0,1)</f>
        <v>1</v>
      </c>
      <c r="AI2789" s="77">
        <f t="shared" si="86"/>
        <v>0</v>
      </c>
      <c r="AJ2789" s="77">
        <f>IF(I2789&gt;Variables!$G$7,0,1)</f>
        <v>0</v>
      </c>
      <c r="AK2789" s="77">
        <f>IF(F2789&gt;Variables!$G$8,0,1)</f>
        <v>0</v>
      </c>
      <c r="AL2789" s="77">
        <f>IF(G2789&gt;Variables!$G$9,0,1)</f>
        <v>1</v>
      </c>
      <c r="AM2789" s="77">
        <f>IF(AND(K2789&gt;Variables!$G$10,K2789&lt;Variables!$G$11),0,1)</f>
        <v>1</v>
      </c>
      <c r="AN2789" s="77">
        <f>IF(H2789&lt;Variables!$G$13,1,0)</f>
        <v>1</v>
      </c>
      <c r="AO2789" s="77">
        <f>IF(R2789&lt;Variables!$G$12,0,1)</f>
        <v>1</v>
      </c>
      <c r="AP2789" s="78">
        <f t="shared" si="87"/>
        <v>0</v>
      </c>
      <c r="AQ2789" s="77">
        <f>IF(V2789&lt;Variables!$G$15,1,0)</f>
        <v>1</v>
      </c>
      <c r="AR2789" s="126">
        <v>0</v>
      </c>
      <c r="AS2789" s="126">
        <v>0</v>
      </c>
      <c r="AT2789" s="126">
        <v>0</v>
      </c>
      <c r="AU2789" s="126">
        <v>1</v>
      </c>
      <c r="BA2789" s="126">
        <v>-0.33</v>
      </c>
    </row>
    <row r="2790" spans="3:53" ht="14.5" x14ac:dyDescent="0.35">
      <c r="C2790" s="126" t="s">
        <v>393</v>
      </c>
      <c r="D2790" s="126" t="s">
        <v>189</v>
      </c>
      <c r="E2790" s="126">
        <v>31.1</v>
      </c>
      <c r="F2790" s="126">
        <v>6.89</v>
      </c>
      <c r="G2790" s="126">
        <v>5.69</v>
      </c>
      <c r="H2790" s="126">
        <v>-99999</v>
      </c>
      <c r="I2790" s="126">
        <v>-99999</v>
      </c>
      <c r="J2790" s="126" t="s">
        <v>75</v>
      </c>
      <c r="K2790" s="126">
        <v>39.840000000000003</v>
      </c>
      <c r="L2790" s="126">
        <v>31.164850000000001</v>
      </c>
      <c r="M2790" s="126">
        <v>-0.49687388195354609</v>
      </c>
      <c r="N2790" s="126">
        <v>31.274195238095238</v>
      </c>
      <c r="O2790" s="126">
        <v>-0.84477070020148559</v>
      </c>
      <c r="P2790" s="126">
        <v>701596</v>
      </c>
      <c r="Q2790" s="126">
        <v>2252000</v>
      </c>
      <c r="R2790" s="126">
        <v>0.31</v>
      </c>
      <c r="S2790" s="126">
        <v>34.664000000000001</v>
      </c>
      <c r="T2790" s="126">
        <v>7.0170000000000003</v>
      </c>
      <c r="U2790" s="126">
        <v>18.718800000000002</v>
      </c>
      <c r="V2790" s="126">
        <v>2.2600818077366012</v>
      </c>
      <c r="AC2790" s="126">
        <v>31.6</v>
      </c>
      <c r="AD2790" s="126">
        <v>29.51</v>
      </c>
      <c r="AH2790" s="77">
        <f>IF(AND(M2790&lt;Variables!$G$6,M2790&gt;Variables!$G$5),0,1)</f>
        <v>1</v>
      </c>
      <c r="AI2790" s="77">
        <f t="shared" si="86"/>
        <v>1</v>
      </c>
      <c r="AJ2790" s="77">
        <f>IF(I2790&gt;Variables!$G$7,0,1)</f>
        <v>1</v>
      </c>
      <c r="AK2790" s="77">
        <f>IF(F2790&gt;Variables!$G$8,0,1)</f>
        <v>1</v>
      </c>
      <c r="AL2790" s="77">
        <f>IF(G2790&gt;Variables!$G$9,0,1)</f>
        <v>1</v>
      </c>
      <c r="AM2790" s="77">
        <f>IF(AND(K2790&gt;Variables!$G$10,K2790&lt;Variables!$G$11),0,1)</f>
        <v>1</v>
      </c>
      <c r="AN2790" s="77">
        <f>IF(H2790&lt;Variables!$G$13,1,0)</f>
        <v>1</v>
      </c>
      <c r="AO2790" s="77">
        <f>IF(R2790&lt;Variables!$G$12,0,1)</f>
        <v>0</v>
      </c>
      <c r="AP2790" s="78">
        <f t="shared" si="87"/>
        <v>1</v>
      </c>
      <c r="AQ2790" s="77">
        <f>IF(V2790&lt;Variables!$G$15,1,0)</f>
        <v>1</v>
      </c>
      <c r="AR2790" s="126">
        <v>1</v>
      </c>
      <c r="AS2790" s="126">
        <v>0</v>
      </c>
      <c r="AT2790" s="126">
        <v>0</v>
      </c>
      <c r="AU2790" s="126">
        <v>0</v>
      </c>
      <c r="BA2790" s="126">
        <v>1.17</v>
      </c>
    </row>
    <row r="2791" spans="3:53" ht="14.5" x14ac:dyDescent="0.35">
      <c r="C2791" s="126" t="s">
        <v>393</v>
      </c>
      <c r="D2791" s="126" t="s">
        <v>391</v>
      </c>
      <c r="E2791" s="126">
        <v>44.34</v>
      </c>
      <c r="F2791" s="126">
        <v>6.47</v>
      </c>
      <c r="G2791" s="126">
        <v>5.15</v>
      </c>
      <c r="H2791" s="126">
        <v>2320</v>
      </c>
      <c r="I2791" s="126">
        <v>369.89</v>
      </c>
      <c r="J2791" s="126" t="s">
        <v>74</v>
      </c>
      <c r="K2791" s="126">
        <v>50.96</v>
      </c>
      <c r="L2791" s="126">
        <v>44.342829999999999</v>
      </c>
      <c r="M2791" s="126">
        <v>-9.6588332318893827E-2</v>
      </c>
      <c r="N2791" s="126">
        <v>44.173593877551028</v>
      </c>
      <c r="O2791" s="126">
        <v>0.28615765970812013</v>
      </c>
      <c r="P2791" s="126">
        <v>449588</v>
      </c>
      <c r="Q2791" s="126">
        <v>954120</v>
      </c>
      <c r="R2791" s="126">
        <v>0.47</v>
      </c>
      <c r="S2791" s="126">
        <v>34.664000000000001</v>
      </c>
      <c r="T2791" s="126">
        <v>7.0170000000000003</v>
      </c>
      <c r="U2791" s="126">
        <v>18.718800000000002</v>
      </c>
      <c r="V2791" s="126">
        <v>2.3797246858598791</v>
      </c>
      <c r="AC2791" s="126">
        <v>44.4</v>
      </c>
      <c r="AD2791" s="126">
        <v>43.66</v>
      </c>
      <c r="AH2791" s="77">
        <f>IF(AND(M2791&lt;Variables!$G$6,M2791&gt;Variables!$G$5),0,1)</f>
        <v>1</v>
      </c>
      <c r="AI2791" s="77">
        <f t="shared" si="86"/>
        <v>0</v>
      </c>
      <c r="AJ2791" s="77">
        <f>IF(I2791&gt;Variables!$G$7,0,1)</f>
        <v>0</v>
      </c>
      <c r="AK2791" s="77">
        <f>IF(F2791&gt;Variables!$G$8,0,1)</f>
        <v>1</v>
      </c>
      <c r="AL2791" s="77">
        <f>IF(G2791&gt;Variables!$G$9,0,1)</f>
        <v>1</v>
      </c>
      <c r="AM2791" s="77">
        <f>IF(AND(K2791&gt;Variables!$G$10,K2791&lt;Variables!$G$11),0,1)</f>
        <v>1</v>
      </c>
      <c r="AN2791" s="77">
        <f>IF(H2791&lt;Variables!$G$13,1,0)</f>
        <v>0</v>
      </c>
      <c r="AO2791" s="77">
        <f>IF(R2791&lt;Variables!$G$12,0,1)</f>
        <v>0</v>
      </c>
      <c r="AP2791" s="78">
        <f t="shared" si="87"/>
        <v>0</v>
      </c>
      <c r="AQ2791" s="77">
        <f>IF(V2791&lt;Variables!$G$15,1,0)</f>
        <v>1</v>
      </c>
      <c r="AR2791" s="126">
        <v>0</v>
      </c>
      <c r="AS2791" s="126">
        <v>0</v>
      </c>
      <c r="AT2791" s="126">
        <v>0</v>
      </c>
      <c r="AU2791" s="126">
        <v>1</v>
      </c>
      <c r="BA2791" s="126">
        <v>-1.03</v>
      </c>
    </row>
    <row r="2792" spans="3:53" ht="14.5" x14ac:dyDescent="0.35">
      <c r="C2792" s="126" t="s">
        <v>393</v>
      </c>
      <c r="D2792" s="126" t="s">
        <v>348</v>
      </c>
      <c r="E2792" s="126">
        <v>15.34</v>
      </c>
      <c r="F2792" s="126">
        <v>9.61</v>
      </c>
      <c r="G2792" s="126">
        <v>6.11</v>
      </c>
      <c r="H2792" s="126">
        <v>2660</v>
      </c>
      <c r="I2792" s="126">
        <v>-26.507000000000001</v>
      </c>
      <c r="J2792" s="126" t="s">
        <v>74</v>
      </c>
      <c r="K2792" s="126">
        <v>45.62</v>
      </c>
      <c r="L2792" s="126">
        <v>15.333539999999999</v>
      </c>
      <c r="M2792" s="126">
        <v>-0.28395269455066269</v>
      </c>
      <c r="N2792" s="126">
        <v>15.326572000000001</v>
      </c>
      <c r="O2792" s="126">
        <v>-0.2386182637578684</v>
      </c>
      <c r="P2792" s="126">
        <v>4149000</v>
      </c>
      <c r="Q2792" s="126">
        <v>2896000</v>
      </c>
      <c r="R2792" s="126">
        <v>1.43</v>
      </c>
      <c r="S2792" s="126">
        <v>34.664000000000001</v>
      </c>
      <c r="T2792" s="126">
        <v>7.0170000000000003</v>
      </c>
      <c r="U2792" s="126">
        <v>18.718800000000002</v>
      </c>
      <c r="V2792" s="126">
        <v>2.32541412748576</v>
      </c>
      <c r="AC2792" s="126">
        <v>15.51</v>
      </c>
      <c r="AD2792" s="126">
        <v>14.55</v>
      </c>
      <c r="AH2792" s="77">
        <f>IF(AND(M2792&lt;Variables!$G$6,M2792&gt;Variables!$G$5),0,1)</f>
        <v>1</v>
      </c>
      <c r="AI2792" s="77">
        <f t="shared" si="86"/>
        <v>0</v>
      </c>
      <c r="AJ2792" s="77">
        <f>IF(I2792&gt;Variables!$G$7,0,1)</f>
        <v>1</v>
      </c>
      <c r="AK2792" s="77">
        <f>IF(F2792&gt;Variables!$G$8,0,1)</f>
        <v>0</v>
      </c>
      <c r="AL2792" s="77">
        <f>IF(G2792&gt;Variables!$G$9,0,1)</f>
        <v>1</v>
      </c>
      <c r="AM2792" s="77">
        <f>IF(AND(K2792&gt;Variables!$G$10,K2792&lt;Variables!$G$11),0,1)</f>
        <v>1</v>
      </c>
      <c r="AN2792" s="77">
        <f>IF(H2792&lt;Variables!$G$13,1,0)</f>
        <v>0</v>
      </c>
      <c r="AO2792" s="77">
        <f>IF(R2792&lt;Variables!$G$12,0,1)</f>
        <v>0</v>
      </c>
      <c r="AP2792" s="78">
        <f t="shared" si="87"/>
        <v>0</v>
      </c>
      <c r="AQ2792" s="77">
        <f>IF(V2792&lt;Variables!$G$15,1,0)</f>
        <v>1</v>
      </c>
      <c r="AR2792" s="126">
        <v>0</v>
      </c>
      <c r="AS2792" s="126">
        <v>0</v>
      </c>
      <c r="AT2792" s="126">
        <v>1</v>
      </c>
      <c r="AU2792" s="126">
        <v>0</v>
      </c>
      <c r="BA2792" s="126">
        <v>-1.03</v>
      </c>
    </row>
    <row r="2793" spans="3:53" ht="14.5" x14ac:dyDescent="0.35">
      <c r="C2793" s="126" t="s">
        <v>393</v>
      </c>
      <c r="D2793" s="126" t="s">
        <v>131</v>
      </c>
      <c r="E2793" s="126">
        <v>1.61</v>
      </c>
      <c r="F2793" s="126">
        <v>24.03</v>
      </c>
      <c r="G2793" s="126">
        <v>15.94</v>
      </c>
      <c r="H2793" s="126">
        <v>2280</v>
      </c>
      <c r="I2793" s="126">
        <v>2.7149999999999999</v>
      </c>
      <c r="J2793" s="126" t="s">
        <v>74</v>
      </c>
      <c r="K2793" s="126">
        <v>45.48</v>
      </c>
      <c r="L2793" s="126">
        <v>1.617885</v>
      </c>
      <c r="M2793" s="126">
        <v>-1.1054555793520511</v>
      </c>
      <c r="N2793" s="126">
        <v>1.6055140000000001</v>
      </c>
      <c r="O2793" s="126">
        <v>-0.34344141502347653</v>
      </c>
      <c r="P2793" s="126">
        <v>105356000</v>
      </c>
      <c r="Q2793" s="126">
        <v>19257000</v>
      </c>
      <c r="R2793" s="126">
        <v>5.47</v>
      </c>
      <c r="S2793" s="126">
        <v>34.664000000000001</v>
      </c>
      <c r="T2793" s="126">
        <v>7.0170000000000003</v>
      </c>
      <c r="U2793" s="126">
        <v>18.718800000000002</v>
      </c>
      <c r="V2793" s="126">
        <v>2.334484293239631</v>
      </c>
      <c r="AC2793" s="126">
        <v>1.61</v>
      </c>
      <c r="AD2793" s="126">
        <v>1.46</v>
      </c>
      <c r="AH2793" s="77">
        <f>IF(AND(M2793&lt;Variables!$G$6,M2793&gt;Variables!$G$5),0,1)</f>
        <v>0</v>
      </c>
      <c r="AI2793" s="77">
        <f t="shared" si="86"/>
        <v>0</v>
      </c>
      <c r="AJ2793" s="77">
        <f>IF(I2793&gt;Variables!$G$7,0,1)</f>
        <v>1</v>
      </c>
      <c r="AK2793" s="77">
        <f>IF(F2793&gt;Variables!$G$8,0,1)</f>
        <v>0</v>
      </c>
      <c r="AL2793" s="77">
        <f>IF(G2793&gt;Variables!$G$9,0,1)</f>
        <v>0</v>
      </c>
      <c r="AM2793" s="77">
        <f>IF(AND(K2793&gt;Variables!$G$10,K2793&lt;Variables!$G$11),0,1)</f>
        <v>1</v>
      </c>
      <c r="AN2793" s="77">
        <f>IF(H2793&lt;Variables!$G$13,1,0)</f>
        <v>0</v>
      </c>
      <c r="AO2793" s="77">
        <f>IF(R2793&lt;Variables!$G$12,0,1)</f>
        <v>1</v>
      </c>
      <c r="AP2793" s="78">
        <f t="shared" si="87"/>
        <v>0</v>
      </c>
      <c r="AQ2793" s="77">
        <f>IF(V2793&lt;Variables!$G$15,1,0)</f>
        <v>1</v>
      </c>
      <c r="AR2793" s="126">
        <v>0</v>
      </c>
      <c r="AS2793" s="126">
        <v>0</v>
      </c>
      <c r="AT2793" s="126">
        <v>1</v>
      </c>
      <c r="AU2793" s="126">
        <v>0</v>
      </c>
      <c r="BA2793" s="126">
        <v>-2.25</v>
      </c>
    </row>
    <row r="2794" spans="3:53" ht="14.5" x14ac:dyDescent="0.35">
      <c r="C2794" s="126" t="s">
        <v>393</v>
      </c>
      <c r="D2794" s="126" t="s">
        <v>157</v>
      </c>
      <c r="E2794" s="126">
        <v>53.71</v>
      </c>
      <c r="F2794" s="126">
        <v>6.53</v>
      </c>
      <c r="G2794" s="126">
        <v>5.1100000000000003</v>
      </c>
      <c r="H2794" s="126">
        <v>5980</v>
      </c>
      <c r="I2794" s="126">
        <v>-46.500999999999998</v>
      </c>
      <c r="J2794" s="126" t="s">
        <v>75</v>
      </c>
      <c r="K2794" s="126">
        <v>59.64</v>
      </c>
      <c r="L2794" s="126">
        <v>53.463099999999997</v>
      </c>
      <c r="M2794" s="126">
        <v>0.11578079086323349</v>
      </c>
      <c r="N2794" s="126">
        <v>53.335915999999997</v>
      </c>
      <c r="O2794" s="126">
        <v>0.35451533259500789</v>
      </c>
      <c r="P2794" s="126">
        <v>1219000</v>
      </c>
      <c r="Q2794" s="126">
        <v>1838000</v>
      </c>
      <c r="R2794" s="126">
        <v>0.66</v>
      </c>
      <c r="S2794" s="126">
        <v>34.664000000000001</v>
      </c>
      <c r="T2794" s="126">
        <v>7.0170000000000003</v>
      </c>
      <c r="U2794" s="126">
        <v>18.718800000000002</v>
      </c>
      <c r="V2794" s="126">
        <v>2.4606367251700711</v>
      </c>
      <c r="AC2794" s="126">
        <v>53.75</v>
      </c>
      <c r="AD2794" s="126">
        <v>52.61</v>
      </c>
      <c r="AH2794" s="77">
        <f>IF(AND(M2794&lt;Variables!$G$6,M2794&gt;Variables!$G$5),0,1)</f>
        <v>1</v>
      </c>
      <c r="AI2794" s="77">
        <f t="shared" si="86"/>
        <v>0</v>
      </c>
      <c r="AJ2794" s="77">
        <f>IF(I2794&gt;Variables!$G$7,0,1)</f>
        <v>1</v>
      </c>
      <c r="AK2794" s="77">
        <f>IF(F2794&gt;Variables!$G$8,0,1)</f>
        <v>1</v>
      </c>
      <c r="AL2794" s="77">
        <f>IF(G2794&gt;Variables!$G$9,0,1)</f>
        <v>1</v>
      </c>
      <c r="AM2794" s="77">
        <f>IF(AND(K2794&gt;Variables!$G$10,K2794&lt;Variables!$G$11),0,1)</f>
        <v>1</v>
      </c>
      <c r="AN2794" s="77">
        <f>IF(H2794&lt;Variables!$G$13,1,0)</f>
        <v>0</v>
      </c>
      <c r="AO2794" s="77">
        <f>IF(R2794&lt;Variables!$G$12,0,1)</f>
        <v>0</v>
      </c>
      <c r="AP2794" s="78">
        <f t="shared" si="87"/>
        <v>1</v>
      </c>
      <c r="AQ2794" s="77">
        <f>IF(V2794&lt;Variables!$G$15,1,0)</f>
        <v>1</v>
      </c>
      <c r="AR2794" s="126">
        <v>0</v>
      </c>
      <c r="AS2794" s="126">
        <v>0</v>
      </c>
      <c r="AT2794" s="126">
        <v>1</v>
      </c>
      <c r="AU2794" s="126">
        <v>0</v>
      </c>
      <c r="BA2794" s="126">
        <v>-1.2</v>
      </c>
    </row>
    <row r="2795" spans="3:53" ht="14.5" x14ac:dyDescent="0.35">
      <c r="C2795" s="126" t="s">
        <v>393</v>
      </c>
      <c r="D2795" s="126" t="s">
        <v>343</v>
      </c>
      <c r="E2795" s="126">
        <v>52.05</v>
      </c>
      <c r="F2795" s="126">
        <v>6.54</v>
      </c>
      <c r="G2795" s="126">
        <v>4.2</v>
      </c>
      <c r="H2795" s="126">
        <v>10730</v>
      </c>
      <c r="I2795" s="126">
        <v>97.95</v>
      </c>
      <c r="J2795" s="126" t="s">
        <v>75</v>
      </c>
      <c r="K2795" s="126">
        <v>44.38</v>
      </c>
      <c r="L2795" s="126">
        <v>51.959310000000002</v>
      </c>
      <c r="M2795" s="126">
        <v>-0.13339284143688879</v>
      </c>
      <c r="N2795" s="126">
        <v>51.941242857142853</v>
      </c>
      <c r="O2795" s="126">
        <v>-9.8655431260630713E-2</v>
      </c>
      <c r="P2795" s="126">
        <v>1929000</v>
      </c>
      <c r="Q2795" s="126">
        <v>1956000</v>
      </c>
      <c r="R2795" s="126">
        <v>0.99</v>
      </c>
      <c r="S2795" s="126">
        <v>34.664000000000001</v>
      </c>
      <c r="T2795" s="126">
        <v>7.0170000000000003</v>
      </c>
      <c r="U2795" s="126">
        <v>18.718800000000002</v>
      </c>
      <c r="V2795" s="126">
        <v>2.310079973360847</v>
      </c>
      <c r="AC2795" s="126">
        <v>52.3</v>
      </c>
      <c r="AD2795" s="126">
        <v>51.19</v>
      </c>
      <c r="AH2795" s="77">
        <f>IF(AND(M2795&lt;Variables!$G$6,M2795&gt;Variables!$G$5),0,1)</f>
        <v>1</v>
      </c>
      <c r="AI2795" s="77">
        <f t="shared" si="86"/>
        <v>0</v>
      </c>
      <c r="AJ2795" s="77">
        <f>IF(I2795&gt;Variables!$G$7,0,1)</f>
        <v>0</v>
      </c>
      <c r="AK2795" s="77">
        <f>IF(F2795&gt;Variables!$G$8,0,1)</f>
        <v>1</v>
      </c>
      <c r="AL2795" s="77">
        <f>IF(G2795&gt;Variables!$G$9,0,1)</f>
        <v>1</v>
      </c>
      <c r="AM2795" s="77">
        <f>IF(AND(K2795&gt;Variables!$G$10,K2795&lt;Variables!$G$11),0,1)</f>
        <v>1</v>
      </c>
      <c r="AN2795" s="77">
        <f>IF(H2795&lt;Variables!$G$13,1,0)</f>
        <v>0</v>
      </c>
      <c r="AO2795" s="77">
        <f>IF(R2795&lt;Variables!$G$12,0,1)</f>
        <v>0</v>
      </c>
      <c r="AP2795" s="78">
        <f t="shared" si="87"/>
        <v>1</v>
      </c>
      <c r="AQ2795" s="77">
        <f>IF(V2795&lt;Variables!$G$15,1,0)</f>
        <v>1</v>
      </c>
      <c r="AR2795" s="126">
        <v>0</v>
      </c>
      <c r="AS2795" s="126">
        <v>1</v>
      </c>
      <c r="AT2795" s="126">
        <v>0</v>
      </c>
      <c r="AU2795" s="126">
        <v>0</v>
      </c>
      <c r="BA2795" s="126">
        <v>0.28999999999999998</v>
      </c>
    </row>
    <row r="2796" spans="3:53" ht="14.5" x14ac:dyDescent="0.35">
      <c r="C2796" s="126" t="s">
        <v>393</v>
      </c>
      <c r="D2796" s="126" t="s">
        <v>373</v>
      </c>
      <c r="E2796" s="126">
        <v>30.86</v>
      </c>
      <c r="F2796" s="126">
        <v>6.54</v>
      </c>
      <c r="G2796" s="126">
        <v>4.9800000000000004</v>
      </c>
      <c r="H2796" s="126">
        <v>6320</v>
      </c>
      <c r="I2796" s="126">
        <v>306.08600000000001</v>
      </c>
      <c r="J2796" s="126" t="s">
        <v>75</v>
      </c>
      <c r="K2796" s="126">
        <v>58.64</v>
      </c>
      <c r="L2796" s="126">
        <v>30.725010526315781</v>
      </c>
      <c r="M2796" s="126">
        <v>0.17897300193638049</v>
      </c>
      <c r="N2796" s="126">
        <v>30.67158095238095</v>
      </c>
      <c r="O2796" s="126">
        <v>0.35348372745237172</v>
      </c>
      <c r="P2796" s="126">
        <v>241766</v>
      </c>
      <c r="Q2796" s="126">
        <v>666260</v>
      </c>
      <c r="R2796" s="126">
        <v>0.36</v>
      </c>
      <c r="S2796" s="126">
        <v>34.664000000000001</v>
      </c>
      <c r="T2796" s="126">
        <v>7.0170000000000003</v>
      </c>
      <c r="U2796" s="126">
        <v>18.718800000000002</v>
      </c>
      <c r="V2796" s="126">
        <v>2.4473913103339768</v>
      </c>
      <c r="AC2796" s="126">
        <v>30.91</v>
      </c>
      <c r="AD2796" s="126">
        <v>30.065000000000001</v>
      </c>
      <c r="AH2796" s="77">
        <f>IF(AND(M2796&lt;Variables!$G$6,M2796&gt;Variables!$G$5),0,1)</f>
        <v>1</v>
      </c>
      <c r="AI2796" s="77">
        <f t="shared" si="86"/>
        <v>0</v>
      </c>
      <c r="AJ2796" s="77">
        <f>IF(I2796&gt;Variables!$G$7,0,1)</f>
        <v>0</v>
      </c>
      <c r="AK2796" s="77">
        <f>IF(F2796&gt;Variables!$G$8,0,1)</f>
        <v>1</v>
      </c>
      <c r="AL2796" s="77">
        <f>IF(G2796&gt;Variables!$G$9,0,1)</f>
        <v>1</v>
      </c>
      <c r="AM2796" s="77">
        <f>IF(AND(K2796&gt;Variables!$G$10,K2796&lt;Variables!$G$11),0,1)</f>
        <v>1</v>
      </c>
      <c r="AN2796" s="77">
        <f>IF(H2796&lt;Variables!$G$13,1,0)</f>
        <v>0</v>
      </c>
      <c r="AO2796" s="77">
        <f>IF(R2796&lt;Variables!$G$12,0,1)</f>
        <v>0</v>
      </c>
      <c r="AP2796" s="78">
        <f t="shared" si="87"/>
        <v>1</v>
      </c>
      <c r="AQ2796" s="77">
        <f>IF(V2796&lt;Variables!$G$15,1,0)</f>
        <v>1</v>
      </c>
      <c r="AR2796" s="126">
        <v>0</v>
      </c>
      <c r="AS2796" s="126">
        <v>0</v>
      </c>
      <c r="AT2796" s="126">
        <v>1</v>
      </c>
      <c r="AU2796" s="126">
        <v>0</v>
      </c>
      <c r="BA2796" s="126">
        <v>-1.52</v>
      </c>
    </row>
    <row r="2797" spans="3:53" ht="14.5" x14ac:dyDescent="0.35">
      <c r="C2797" s="126" t="s">
        <v>393</v>
      </c>
      <c r="D2797" s="126" t="s">
        <v>173</v>
      </c>
      <c r="E2797" s="126">
        <v>85.31</v>
      </c>
      <c r="F2797" s="126">
        <v>7.06</v>
      </c>
      <c r="G2797" s="126">
        <v>5.94</v>
      </c>
      <c r="H2797" s="126">
        <v>3140</v>
      </c>
      <c r="I2797" s="126">
        <v>571.65200000000004</v>
      </c>
      <c r="J2797" s="126" t="s">
        <v>75</v>
      </c>
      <c r="K2797" s="126">
        <v>65.86</v>
      </c>
      <c r="L2797" s="126">
        <v>84.919574999999995</v>
      </c>
      <c r="M2797" s="126">
        <v>0.44798269421391063</v>
      </c>
      <c r="N2797" s="126">
        <v>84.013557999999989</v>
      </c>
      <c r="O2797" s="126">
        <v>1.5312314233852691</v>
      </c>
      <c r="P2797" s="126">
        <v>1470000</v>
      </c>
      <c r="Q2797" s="126">
        <v>1763000</v>
      </c>
      <c r="R2797" s="126">
        <v>0.83</v>
      </c>
      <c r="S2797" s="126">
        <v>34.664000000000001</v>
      </c>
      <c r="T2797" s="126">
        <v>7.0170000000000003</v>
      </c>
      <c r="U2797" s="126">
        <v>18.718800000000002</v>
      </c>
      <c r="V2797" s="126">
        <v>2.4991427939791269</v>
      </c>
      <c r="AC2797" s="126">
        <v>92.5</v>
      </c>
      <c r="AD2797" s="126">
        <v>85.05</v>
      </c>
      <c r="AH2797" s="77">
        <f>IF(AND(M2797&lt;Variables!$G$6,M2797&gt;Variables!$G$5),0,1)</f>
        <v>1</v>
      </c>
      <c r="AI2797" s="77">
        <f t="shared" si="86"/>
        <v>0</v>
      </c>
      <c r="AJ2797" s="77">
        <f>IF(I2797&gt;Variables!$G$7,0,1)</f>
        <v>0</v>
      </c>
      <c r="AK2797" s="77">
        <f>IF(F2797&gt;Variables!$G$8,0,1)</f>
        <v>1</v>
      </c>
      <c r="AL2797" s="77">
        <f>IF(G2797&gt;Variables!$G$9,0,1)</f>
        <v>1</v>
      </c>
      <c r="AM2797" s="77">
        <f>IF(AND(K2797&gt;Variables!$G$10,K2797&lt;Variables!$G$11),0,1)</f>
        <v>0</v>
      </c>
      <c r="AN2797" s="77">
        <f>IF(H2797&lt;Variables!$G$13,1,0)</f>
        <v>0</v>
      </c>
      <c r="AO2797" s="77">
        <f>IF(R2797&lt;Variables!$G$12,0,1)</f>
        <v>0</v>
      </c>
      <c r="AP2797" s="78">
        <f t="shared" si="87"/>
        <v>1</v>
      </c>
      <c r="AQ2797" s="77">
        <f>IF(V2797&lt;Variables!$G$15,1,0)</f>
        <v>1</v>
      </c>
      <c r="AR2797" s="126">
        <v>1</v>
      </c>
      <c r="AS2797" s="126">
        <v>0</v>
      </c>
      <c r="AT2797" s="126">
        <v>0</v>
      </c>
      <c r="AU2797" s="126">
        <v>0</v>
      </c>
      <c r="BA2797" s="126">
        <v>2</v>
      </c>
    </row>
    <row r="2798" spans="3:53" ht="14.5" x14ac:dyDescent="0.35">
      <c r="C2798" s="126" t="s">
        <v>393</v>
      </c>
      <c r="D2798" s="126" t="s">
        <v>151</v>
      </c>
      <c r="E2798" s="126">
        <v>141.56</v>
      </c>
      <c r="F2798" s="126">
        <v>7.24</v>
      </c>
      <c r="G2798" s="126">
        <v>7.28</v>
      </c>
      <c r="H2798" s="126">
        <v>9190</v>
      </c>
      <c r="I2798" s="126">
        <v>-25.251999999999999</v>
      </c>
      <c r="J2798" s="126" t="s">
        <v>75</v>
      </c>
      <c r="K2798" s="126">
        <v>48.76</v>
      </c>
      <c r="L2798" s="126">
        <v>140.691315</v>
      </c>
      <c r="M2798" s="126">
        <v>-2.225794818962807E-2</v>
      </c>
      <c r="N2798" s="126">
        <v>140.68250399999999</v>
      </c>
      <c r="O2798" s="126">
        <v>-1.5996303278762981E-2</v>
      </c>
      <c r="P2798" s="126">
        <v>862224</v>
      </c>
      <c r="Q2798" s="126">
        <v>915652</v>
      </c>
      <c r="R2798" s="126">
        <v>0.94</v>
      </c>
      <c r="S2798" s="126">
        <v>34.664000000000001</v>
      </c>
      <c r="T2798" s="126">
        <v>7.0170000000000003</v>
      </c>
      <c r="U2798" s="126">
        <v>18.718800000000002</v>
      </c>
      <c r="V2798" s="126">
        <v>2.3546525982695101</v>
      </c>
      <c r="AC2798" s="126">
        <v>144.24</v>
      </c>
      <c r="AD2798" s="126">
        <v>135.59</v>
      </c>
      <c r="AH2798" s="77">
        <f>IF(AND(M2798&lt;Variables!$G$6,M2798&gt;Variables!$G$5),0,1)</f>
        <v>1</v>
      </c>
      <c r="AI2798" s="77">
        <f t="shared" si="86"/>
        <v>0</v>
      </c>
      <c r="AJ2798" s="77">
        <f>IF(I2798&gt;Variables!$G$7,0,1)</f>
        <v>1</v>
      </c>
      <c r="AK2798" s="77">
        <f>IF(F2798&gt;Variables!$G$8,0,1)</f>
        <v>1</v>
      </c>
      <c r="AL2798" s="77">
        <f>IF(G2798&gt;Variables!$G$9,0,1)</f>
        <v>1</v>
      </c>
      <c r="AM2798" s="77">
        <f>IF(AND(K2798&gt;Variables!$G$10,K2798&lt;Variables!$G$11),0,1)</f>
        <v>1</v>
      </c>
      <c r="AN2798" s="77">
        <f>IF(H2798&lt;Variables!$G$13,1,0)</f>
        <v>0</v>
      </c>
      <c r="AO2798" s="77">
        <f>IF(R2798&lt;Variables!$G$12,0,1)</f>
        <v>0</v>
      </c>
      <c r="AP2798" s="78">
        <f t="shared" si="87"/>
        <v>1</v>
      </c>
      <c r="AQ2798" s="77">
        <f>IF(V2798&lt;Variables!$G$15,1,0)</f>
        <v>1</v>
      </c>
      <c r="AR2798" s="126">
        <v>0</v>
      </c>
      <c r="AS2798" s="126">
        <v>1</v>
      </c>
      <c r="AT2798" s="126">
        <v>0</v>
      </c>
      <c r="AU2798" s="126">
        <v>0</v>
      </c>
      <c r="BA2798" s="126">
        <v>1.29</v>
      </c>
    </row>
    <row r="2799" spans="3:53" ht="14.5" x14ac:dyDescent="0.35">
      <c r="C2799" s="126" t="s">
        <v>393</v>
      </c>
      <c r="D2799" s="126" t="s">
        <v>172</v>
      </c>
      <c r="E2799" s="126">
        <v>57.62</v>
      </c>
      <c r="F2799" s="126">
        <v>7.76</v>
      </c>
      <c r="G2799" s="126">
        <v>5.68</v>
      </c>
      <c r="H2799" s="126">
        <v>7410</v>
      </c>
      <c r="I2799" s="126">
        <v>141219.06200000001</v>
      </c>
      <c r="J2799" s="126" t="s">
        <v>75</v>
      </c>
      <c r="K2799" s="126">
        <v>48.68</v>
      </c>
      <c r="L2799" s="126">
        <v>57.753500000000003</v>
      </c>
      <c r="M2799" s="126">
        <v>-0.25712727367172289</v>
      </c>
      <c r="N2799" s="126">
        <v>57.580481632653061</v>
      </c>
      <c r="O2799" s="126">
        <v>4.258103901137146E-2</v>
      </c>
      <c r="P2799" s="126">
        <v>624895</v>
      </c>
      <c r="Q2799" s="126">
        <v>1245000</v>
      </c>
      <c r="R2799" s="126">
        <v>0.5</v>
      </c>
      <c r="S2799" s="126">
        <v>34.664000000000001</v>
      </c>
      <c r="T2799" s="126">
        <v>7.0170000000000003</v>
      </c>
      <c r="U2799" s="126">
        <v>18.718800000000002</v>
      </c>
      <c r="V2799" s="126">
        <v>2.3590298988078651</v>
      </c>
      <c r="AC2799" s="126">
        <v>58.05</v>
      </c>
      <c r="AD2799" s="126">
        <v>54.424999999999997</v>
      </c>
      <c r="AH2799" s="77">
        <f>IF(AND(M2799&lt;Variables!$G$6,M2799&gt;Variables!$G$5),0,1)</f>
        <v>1</v>
      </c>
      <c r="AI2799" s="77">
        <f t="shared" si="86"/>
        <v>0</v>
      </c>
      <c r="AJ2799" s="77">
        <f>IF(I2799&gt;Variables!$G$7,0,1)</f>
        <v>0</v>
      </c>
      <c r="AK2799" s="77">
        <f>IF(F2799&gt;Variables!$G$8,0,1)</f>
        <v>1</v>
      </c>
      <c r="AL2799" s="77">
        <f>IF(G2799&gt;Variables!$G$9,0,1)</f>
        <v>1</v>
      </c>
      <c r="AM2799" s="77">
        <f>IF(AND(K2799&gt;Variables!$G$10,K2799&lt;Variables!$G$11),0,1)</f>
        <v>1</v>
      </c>
      <c r="AN2799" s="77">
        <f>IF(H2799&lt;Variables!$G$13,1,0)</f>
        <v>0</v>
      </c>
      <c r="AO2799" s="77">
        <f>IF(R2799&lt;Variables!$G$12,0,1)</f>
        <v>0</v>
      </c>
      <c r="AP2799" s="78">
        <f t="shared" si="87"/>
        <v>1</v>
      </c>
      <c r="AQ2799" s="77">
        <f>IF(V2799&lt;Variables!$G$15,1,0)</f>
        <v>1</v>
      </c>
      <c r="AR2799" s="126">
        <v>0</v>
      </c>
      <c r="AS2799" s="126">
        <v>0</v>
      </c>
      <c r="AT2799" s="126">
        <v>0</v>
      </c>
      <c r="AU2799" s="126">
        <v>1</v>
      </c>
      <c r="BA2799" s="126">
        <v>-0.71</v>
      </c>
    </row>
    <row r="2800" spans="3:53" ht="14.5" x14ac:dyDescent="0.35">
      <c r="C2800" s="126" t="s">
        <v>393</v>
      </c>
      <c r="D2800" s="126" t="s">
        <v>169</v>
      </c>
      <c r="E2800" s="126">
        <v>8.64</v>
      </c>
      <c r="F2800" s="126">
        <v>7.83</v>
      </c>
      <c r="G2800" s="126">
        <v>6.04</v>
      </c>
      <c r="H2800" s="126">
        <v>3910</v>
      </c>
      <c r="I2800" s="126">
        <v>64.635999999999996</v>
      </c>
      <c r="J2800" s="126" t="s">
        <v>75</v>
      </c>
      <c r="K2800" s="126">
        <v>64.44</v>
      </c>
      <c r="L2800" s="126">
        <v>8.5761300000000009</v>
      </c>
      <c r="M2800" s="126">
        <v>0.27833066896139308</v>
      </c>
      <c r="N2800" s="126">
        <v>8.552760000000001</v>
      </c>
      <c r="O2800" s="126">
        <v>0.55233632184228965</v>
      </c>
      <c r="P2800" s="126">
        <v>2225000</v>
      </c>
      <c r="Q2800" s="126">
        <v>3192000</v>
      </c>
      <c r="R2800" s="126">
        <v>0.7</v>
      </c>
      <c r="S2800" s="126">
        <v>34.664000000000001</v>
      </c>
      <c r="T2800" s="126">
        <v>7.0170000000000003</v>
      </c>
      <c r="U2800" s="126">
        <v>18.718800000000002</v>
      </c>
      <c r="V2800" s="126">
        <v>2.4977546566518938</v>
      </c>
      <c r="AC2800" s="126">
        <v>8.6950000000000003</v>
      </c>
      <c r="AD2800" s="126">
        <v>8.39</v>
      </c>
      <c r="AH2800" s="77">
        <f>IF(AND(M2800&lt;Variables!$G$6,M2800&gt;Variables!$G$5),0,1)</f>
        <v>1</v>
      </c>
      <c r="AI2800" s="77">
        <f t="shared" si="86"/>
        <v>0</v>
      </c>
      <c r="AJ2800" s="77">
        <f>IF(I2800&gt;Variables!$G$7,0,1)</f>
        <v>0</v>
      </c>
      <c r="AK2800" s="77">
        <f>IF(F2800&gt;Variables!$G$8,0,1)</f>
        <v>1</v>
      </c>
      <c r="AL2800" s="77">
        <f>IF(G2800&gt;Variables!$G$9,0,1)</f>
        <v>1</v>
      </c>
      <c r="AM2800" s="77">
        <f>IF(AND(K2800&gt;Variables!$G$10,K2800&lt;Variables!$G$11),0,1)</f>
        <v>0</v>
      </c>
      <c r="AN2800" s="77">
        <f>IF(H2800&lt;Variables!$G$13,1,0)</f>
        <v>0</v>
      </c>
      <c r="AO2800" s="77">
        <f>IF(R2800&lt;Variables!$G$12,0,1)</f>
        <v>0</v>
      </c>
      <c r="AP2800" s="78">
        <f t="shared" si="87"/>
        <v>1</v>
      </c>
      <c r="AQ2800" s="77">
        <f>IF(V2800&lt;Variables!$G$15,1,0)</f>
        <v>1</v>
      </c>
      <c r="AR2800" s="126">
        <v>0</v>
      </c>
      <c r="AS2800" s="126">
        <v>0</v>
      </c>
      <c r="AT2800" s="126">
        <v>0</v>
      </c>
      <c r="AU2800" s="126">
        <v>1</v>
      </c>
      <c r="BA2800" s="126">
        <v>-0.69</v>
      </c>
    </row>
    <row r="2801" spans="3:53" ht="14.5" x14ac:dyDescent="0.35">
      <c r="C2801" s="126" t="s">
        <v>393</v>
      </c>
      <c r="D2801" s="126" t="s">
        <v>277</v>
      </c>
      <c r="E2801" s="126">
        <v>23.23</v>
      </c>
      <c r="F2801" s="126">
        <v>9.2200000000000006</v>
      </c>
      <c r="G2801" s="126">
        <v>5.15</v>
      </c>
      <c r="H2801" s="126">
        <v>2160</v>
      </c>
      <c r="I2801" s="126">
        <v>-2.165</v>
      </c>
      <c r="J2801" s="126" t="s">
        <v>75</v>
      </c>
      <c r="K2801" s="126">
        <v>63.71</v>
      </c>
      <c r="L2801" s="126">
        <v>23.098868421052629</v>
      </c>
      <c r="M2801" s="126">
        <v>0.5616360792337719</v>
      </c>
      <c r="N2801" s="126">
        <v>23.025210869565221</v>
      </c>
      <c r="O2801" s="126">
        <v>0.88333232467209599</v>
      </c>
      <c r="P2801" s="126">
        <v>1273000</v>
      </c>
      <c r="Q2801" s="126">
        <v>2482000</v>
      </c>
      <c r="R2801" s="126">
        <v>0.51</v>
      </c>
      <c r="S2801" s="126">
        <v>34.664000000000001</v>
      </c>
      <c r="T2801" s="126">
        <v>7.0170000000000003</v>
      </c>
      <c r="U2801" s="126">
        <v>18.718800000000002</v>
      </c>
      <c r="V2801" s="126">
        <v>2.4721953734334221</v>
      </c>
      <c r="AC2801" s="126">
        <v>23.67</v>
      </c>
      <c r="AD2801" s="126">
        <v>22.73</v>
      </c>
      <c r="AH2801" s="77">
        <f>IF(AND(M2801&lt;Variables!$G$6,M2801&gt;Variables!$G$5),0,1)</f>
        <v>1</v>
      </c>
      <c r="AI2801" s="77">
        <f t="shared" si="86"/>
        <v>0</v>
      </c>
      <c r="AJ2801" s="77">
        <f>IF(I2801&gt;Variables!$G$7,0,1)</f>
        <v>1</v>
      </c>
      <c r="AK2801" s="77">
        <f>IF(F2801&gt;Variables!$G$8,0,1)</f>
        <v>0</v>
      </c>
      <c r="AL2801" s="77">
        <f>IF(G2801&gt;Variables!$G$9,0,1)</f>
        <v>1</v>
      </c>
      <c r="AM2801" s="77">
        <f>IF(AND(K2801&gt;Variables!$G$10,K2801&lt;Variables!$G$11),0,1)</f>
        <v>0</v>
      </c>
      <c r="AN2801" s="77">
        <f>IF(H2801&lt;Variables!$G$13,1,0)</f>
        <v>0</v>
      </c>
      <c r="AO2801" s="77">
        <f>IF(R2801&lt;Variables!$G$12,0,1)</f>
        <v>0</v>
      </c>
      <c r="AP2801" s="78">
        <f t="shared" si="87"/>
        <v>1</v>
      </c>
      <c r="AQ2801" s="77">
        <f>IF(V2801&lt;Variables!$G$15,1,0)</f>
        <v>1</v>
      </c>
      <c r="AR2801" s="126">
        <v>0</v>
      </c>
      <c r="AS2801" s="126">
        <v>0</v>
      </c>
      <c r="AT2801" s="126">
        <v>1</v>
      </c>
      <c r="AU2801" s="126">
        <v>0</v>
      </c>
      <c r="BA2801" s="126">
        <v>-1.06</v>
      </c>
    </row>
    <row r="2802" spans="3:53" ht="14.5" x14ac:dyDescent="0.35">
      <c r="C2802" s="126" t="s">
        <v>393</v>
      </c>
      <c r="D2802" s="126" t="s">
        <v>201</v>
      </c>
      <c r="E2802" s="126">
        <v>41.12</v>
      </c>
      <c r="F2802" s="126">
        <v>9.69</v>
      </c>
      <c r="G2802" s="126">
        <v>4.57</v>
      </c>
      <c r="H2802" s="126">
        <v>-99999</v>
      </c>
      <c r="I2802" s="126">
        <v>340.13900000000001</v>
      </c>
      <c r="J2802" s="126" t="s">
        <v>75</v>
      </c>
      <c r="K2802" s="126">
        <v>50.32</v>
      </c>
      <c r="L2802" s="126">
        <v>41.149252631578953</v>
      </c>
      <c r="M2802" s="126">
        <v>0.17873318157086329</v>
      </c>
      <c r="N2802" s="126">
        <v>41.295562500000003</v>
      </c>
      <c r="O2802" s="126">
        <v>-0.1761993192367729</v>
      </c>
      <c r="P2802" s="126">
        <v>714066</v>
      </c>
      <c r="Q2802" s="126">
        <v>2251000</v>
      </c>
      <c r="R2802" s="126">
        <v>0.32</v>
      </c>
      <c r="S2802" s="126">
        <v>34.664000000000001</v>
      </c>
      <c r="T2802" s="126">
        <v>7.0170000000000003</v>
      </c>
      <c r="U2802" s="126">
        <v>18.718800000000002</v>
      </c>
      <c r="V2802" s="126">
        <v>2.3655029592220771</v>
      </c>
      <c r="AC2802" s="126">
        <v>41.24</v>
      </c>
      <c r="AD2802" s="126">
        <v>35.82</v>
      </c>
      <c r="AH2802" s="77">
        <f>IF(AND(M2802&lt;Variables!$G$6,M2802&gt;Variables!$G$5),0,1)</f>
        <v>1</v>
      </c>
      <c r="AI2802" s="77">
        <f t="shared" si="86"/>
        <v>1</v>
      </c>
      <c r="AJ2802" s="77">
        <f>IF(I2802&gt;Variables!$G$7,0,1)</f>
        <v>0</v>
      </c>
      <c r="AK2802" s="77">
        <f>IF(F2802&gt;Variables!$G$8,0,1)</f>
        <v>0</v>
      </c>
      <c r="AL2802" s="77">
        <f>IF(G2802&gt;Variables!$G$9,0,1)</f>
        <v>1</v>
      </c>
      <c r="AM2802" s="77">
        <f>IF(AND(K2802&gt;Variables!$G$10,K2802&lt;Variables!$G$11),0,1)</f>
        <v>1</v>
      </c>
      <c r="AN2802" s="77">
        <f>IF(H2802&lt;Variables!$G$13,1,0)</f>
        <v>1</v>
      </c>
      <c r="AO2802" s="77">
        <f>IF(R2802&lt;Variables!$G$12,0,1)</f>
        <v>0</v>
      </c>
      <c r="AP2802" s="78">
        <f t="shared" si="87"/>
        <v>1</v>
      </c>
      <c r="AQ2802" s="77">
        <f>IF(V2802&lt;Variables!$G$15,1,0)</f>
        <v>1</v>
      </c>
      <c r="AR2802" s="126">
        <v>0</v>
      </c>
      <c r="AS2802" s="126">
        <v>0</v>
      </c>
      <c r="AT2802" s="126">
        <v>1</v>
      </c>
      <c r="AU2802" s="126">
        <v>0</v>
      </c>
      <c r="BA2802" s="126">
        <v>-2.25</v>
      </c>
    </row>
    <row r="2803" spans="3:53" ht="14.5" x14ac:dyDescent="0.35">
      <c r="C2803" s="126" t="s">
        <v>393</v>
      </c>
      <c r="D2803" s="126" t="s">
        <v>130</v>
      </c>
      <c r="E2803" s="126">
        <v>15.59</v>
      </c>
      <c r="F2803" s="126">
        <v>10.47</v>
      </c>
      <c r="G2803" s="126">
        <v>7.49</v>
      </c>
      <c r="H2803" s="126">
        <v>2590</v>
      </c>
      <c r="I2803" s="126">
        <v>456.49099999999999</v>
      </c>
      <c r="J2803" s="126" t="s">
        <v>75</v>
      </c>
      <c r="K2803" s="126">
        <v>73.34</v>
      </c>
      <c r="L2803" s="126">
        <v>15.51042105263158</v>
      </c>
      <c r="M2803" s="126">
        <v>0.62331607272530876</v>
      </c>
      <c r="N2803" s="126">
        <v>15.456395744680851</v>
      </c>
      <c r="O2803" s="126">
        <v>0.97502844653167742</v>
      </c>
      <c r="P2803" s="126">
        <v>666449</v>
      </c>
      <c r="Q2803" s="126">
        <v>1389000</v>
      </c>
      <c r="R2803" s="126">
        <v>0.48</v>
      </c>
      <c r="S2803" s="126">
        <v>34.664000000000001</v>
      </c>
      <c r="T2803" s="126">
        <v>7.0170000000000003</v>
      </c>
      <c r="U2803" s="126">
        <v>18.718800000000002</v>
      </c>
      <c r="V2803" s="126">
        <v>2.5505809887763058</v>
      </c>
      <c r="AC2803" s="126">
        <v>15.9</v>
      </c>
      <c r="AD2803" s="126">
        <v>15.51</v>
      </c>
      <c r="AH2803" s="77">
        <f>IF(AND(M2803&lt;Variables!$G$6,M2803&gt;Variables!$G$5),0,1)</f>
        <v>1</v>
      </c>
      <c r="AI2803" s="77">
        <f t="shared" si="86"/>
        <v>0</v>
      </c>
      <c r="AJ2803" s="77">
        <f>IF(I2803&gt;Variables!$G$7,0,1)</f>
        <v>0</v>
      </c>
      <c r="AK2803" s="77">
        <f>IF(F2803&gt;Variables!$G$8,0,1)</f>
        <v>0</v>
      </c>
      <c r="AL2803" s="77">
        <f>IF(G2803&gt;Variables!$G$9,0,1)</f>
        <v>1</v>
      </c>
      <c r="AM2803" s="77">
        <f>IF(AND(K2803&gt;Variables!$G$10,K2803&lt;Variables!$G$11),0,1)</f>
        <v>1</v>
      </c>
      <c r="AN2803" s="77">
        <f>IF(H2803&lt;Variables!$G$13,1,0)</f>
        <v>0</v>
      </c>
      <c r="AO2803" s="77">
        <f>IF(R2803&lt;Variables!$G$12,0,1)</f>
        <v>0</v>
      </c>
      <c r="AP2803" s="78">
        <f t="shared" si="87"/>
        <v>1</v>
      </c>
      <c r="AQ2803" s="77">
        <f>IF(V2803&lt;Variables!$G$15,1,0)</f>
        <v>1</v>
      </c>
      <c r="AR2803" s="126">
        <v>0</v>
      </c>
      <c r="AS2803" s="126">
        <v>1</v>
      </c>
      <c r="AT2803" s="126">
        <v>0</v>
      </c>
      <c r="AU2803" s="126">
        <v>0</v>
      </c>
      <c r="BA2803" s="126">
        <v>0.95</v>
      </c>
    </row>
    <row r="2804" spans="3:53" ht="14.5" x14ac:dyDescent="0.35">
      <c r="C2804" s="126" t="s">
        <v>393</v>
      </c>
      <c r="D2804" s="126" t="s">
        <v>183</v>
      </c>
      <c r="E2804" s="126">
        <v>40.950000000000003</v>
      </c>
      <c r="F2804" s="126">
        <v>12.17</v>
      </c>
      <c r="G2804" s="126">
        <v>9.8800000000000008</v>
      </c>
      <c r="H2804" s="126">
        <v>5850</v>
      </c>
      <c r="I2804" s="126">
        <v>1368.4259999999999</v>
      </c>
      <c r="J2804" s="126" t="s">
        <v>75</v>
      </c>
      <c r="K2804" s="126">
        <v>43.72</v>
      </c>
      <c r="L2804" s="126">
        <v>41.022505000000002</v>
      </c>
      <c r="M2804" s="126">
        <v>-0.54239739869615033</v>
      </c>
      <c r="N2804" s="126">
        <v>40.92765</v>
      </c>
      <c r="O2804" s="126">
        <v>-0.31189183840265128</v>
      </c>
      <c r="P2804" s="126">
        <v>1440000</v>
      </c>
      <c r="Q2804" s="126">
        <v>2201000</v>
      </c>
      <c r="R2804" s="126">
        <v>0.65</v>
      </c>
      <c r="S2804" s="126">
        <v>34.664000000000001</v>
      </c>
      <c r="T2804" s="126">
        <v>7.0170000000000003</v>
      </c>
      <c r="U2804" s="126">
        <v>18.718800000000002</v>
      </c>
      <c r="V2804" s="126">
        <v>2.306204266009011</v>
      </c>
      <c r="AC2804" s="126">
        <v>42.89</v>
      </c>
      <c r="AD2804" s="126">
        <v>40.75</v>
      </c>
      <c r="AH2804" s="77">
        <f>IF(AND(M2804&lt;Variables!$G$6,M2804&gt;Variables!$G$5),0,1)</f>
        <v>1</v>
      </c>
      <c r="AI2804" s="77">
        <f t="shared" si="86"/>
        <v>0</v>
      </c>
      <c r="AJ2804" s="77">
        <f>IF(I2804&gt;Variables!$G$7,0,1)</f>
        <v>0</v>
      </c>
      <c r="AK2804" s="77">
        <f>IF(F2804&gt;Variables!$G$8,0,1)</f>
        <v>0</v>
      </c>
      <c r="AL2804" s="77">
        <f>IF(G2804&gt;Variables!$G$9,0,1)</f>
        <v>1</v>
      </c>
      <c r="AM2804" s="77">
        <f>IF(AND(K2804&gt;Variables!$G$10,K2804&lt;Variables!$G$11),0,1)</f>
        <v>1</v>
      </c>
      <c r="AN2804" s="77">
        <f>IF(H2804&lt;Variables!$G$13,1,0)</f>
        <v>0</v>
      </c>
      <c r="AO2804" s="77">
        <f>IF(R2804&lt;Variables!$G$12,0,1)</f>
        <v>0</v>
      </c>
      <c r="AP2804" s="78">
        <f t="shared" si="87"/>
        <v>1</v>
      </c>
      <c r="AQ2804" s="77">
        <f>IF(V2804&lt;Variables!$G$15,1,0)</f>
        <v>1</v>
      </c>
      <c r="AR2804" s="126">
        <v>0</v>
      </c>
      <c r="AS2804" s="126">
        <v>1</v>
      </c>
      <c r="AT2804" s="126">
        <v>0</v>
      </c>
      <c r="AU2804" s="126">
        <v>0</v>
      </c>
      <c r="BA2804" s="126">
        <v>0.53</v>
      </c>
    </row>
    <row r="2805" spans="3:53" ht="14.5" x14ac:dyDescent="0.35">
      <c r="C2805" s="126" t="s">
        <v>393</v>
      </c>
      <c r="D2805" s="126" t="s">
        <v>192</v>
      </c>
      <c r="E2805" s="126">
        <v>25.67</v>
      </c>
      <c r="F2805" s="126">
        <v>17.420000000000002</v>
      </c>
      <c r="G2805" s="126">
        <v>6.44</v>
      </c>
      <c r="H2805" s="126">
        <v>1490</v>
      </c>
      <c r="I2805" s="126">
        <v>7.6349999999999998</v>
      </c>
      <c r="J2805" s="126" t="s">
        <v>75</v>
      </c>
      <c r="K2805" s="126">
        <v>43.97</v>
      </c>
      <c r="L2805" s="126">
        <v>25.853425000000001</v>
      </c>
      <c r="M2805" s="126">
        <v>-0.94155803341336197</v>
      </c>
      <c r="N2805" s="126">
        <v>25.64678</v>
      </c>
      <c r="O2805" s="126">
        <v>-0.14340981596910121</v>
      </c>
      <c r="P2805" s="126">
        <v>12360000</v>
      </c>
      <c r="Q2805" s="126">
        <v>2510000</v>
      </c>
      <c r="R2805" s="126">
        <v>4.92</v>
      </c>
      <c r="S2805" s="126">
        <v>34.664000000000001</v>
      </c>
      <c r="T2805" s="126">
        <v>7.0170000000000003</v>
      </c>
      <c r="U2805" s="126">
        <v>18.718800000000002</v>
      </c>
      <c r="V2805" s="126">
        <v>2.3126128146777458</v>
      </c>
      <c r="AC2805" s="126">
        <v>26.2</v>
      </c>
      <c r="AD2805" s="126">
        <v>24.51</v>
      </c>
      <c r="AH2805" s="77">
        <f>IF(AND(M2805&lt;Variables!$G$6,M2805&gt;Variables!$G$5),0,1)</f>
        <v>1</v>
      </c>
      <c r="AI2805" s="77">
        <f t="shared" si="86"/>
        <v>0</v>
      </c>
      <c r="AJ2805" s="77">
        <f>IF(I2805&gt;Variables!$G$7,0,1)</f>
        <v>1</v>
      </c>
      <c r="AK2805" s="77">
        <f>IF(F2805&gt;Variables!$G$8,0,1)</f>
        <v>0</v>
      </c>
      <c r="AL2805" s="77">
        <f>IF(G2805&gt;Variables!$G$9,0,1)</f>
        <v>1</v>
      </c>
      <c r="AM2805" s="77">
        <f>IF(AND(K2805&gt;Variables!$G$10,K2805&lt;Variables!$G$11),0,1)</f>
        <v>1</v>
      </c>
      <c r="AN2805" s="77">
        <f>IF(H2805&lt;Variables!$G$13,1,0)</f>
        <v>1</v>
      </c>
      <c r="AO2805" s="77">
        <f>IF(R2805&lt;Variables!$G$12,0,1)</f>
        <v>1</v>
      </c>
      <c r="AP2805" s="78">
        <f t="shared" si="87"/>
        <v>1</v>
      </c>
      <c r="AQ2805" s="77">
        <f>IF(V2805&lt;Variables!$G$15,1,0)</f>
        <v>1</v>
      </c>
      <c r="AR2805" s="126">
        <v>1</v>
      </c>
      <c r="AS2805" s="126">
        <v>0</v>
      </c>
      <c r="AT2805" s="126">
        <v>0</v>
      </c>
      <c r="AU2805" s="126">
        <v>0</v>
      </c>
      <c r="BA2805" s="126">
        <v>1.21</v>
      </c>
    </row>
    <row r="2806" spans="3:53" ht="14.5" x14ac:dyDescent="0.35">
      <c r="C2806" s="126" t="s">
        <v>393</v>
      </c>
      <c r="D2806" s="126" t="s">
        <v>120</v>
      </c>
      <c r="E2806" s="126">
        <v>13.51</v>
      </c>
      <c r="F2806" s="126">
        <v>18.600000000000001</v>
      </c>
      <c r="G2806" s="126">
        <v>12.44</v>
      </c>
      <c r="H2806" s="126">
        <v>6950</v>
      </c>
      <c r="I2806" s="126">
        <v>-50.39</v>
      </c>
      <c r="J2806" s="126" t="s">
        <v>75</v>
      </c>
      <c r="K2806" s="126">
        <v>60.92</v>
      </c>
      <c r="L2806" s="126">
        <v>13.404629999999999</v>
      </c>
      <c r="M2806" s="126">
        <v>0.78607167821863677</v>
      </c>
      <c r="N2806" s="126">
        <v>13.163968000000001</v>
      </c>
      <c r="O2806" s="126">
        <v>2.6286299085503502</v>
      </c>
      <c r="P2806" s="126">
        <v>165399000</v>
      </c>
      <c r="Q2806" s="126">
        <v>30149000</v>
      </c>
      <c r="R2806" s="126">
        <v>5.49</v>
      </c>
      <c r="S2806" s="126">
        <v>34.664000000000001</v>
      </c>
      <c r="T2806" s="126">
        <v>7.0170000000000003</v>
      </c>
      <c r="U2806" s="126">
        <v>18.718800000000002</v>
      </c>
      <c r="V2806" s="126">
        <v>2.434903025293202</v>
      </c>
      <c r="AC2806" s="126">
        <v>13.96</v>
      </c>
      <c r="AD2806" s="126">
        <v>12.88</v>
      </c>
      <c r="AH2806" s="77">
        <f>IF(AND(M2806&lt;Variables!$G$6,M2806&gt;Variables!$G$5),0,1)</f>
        <v>1</v>
      </c>
      <c r="AI2806" s="77">
        <f t="shared" si="86"/>
        <v>0</v>
      </c>
      <c r="AJ2806" s="77">
        <f>IF(I2806&gt;Variables!$G$7,0,1)</f>
        <v>1</v>
      </c>
      <c r="AK2806" s="77">
        <f>IF(F2806&gt;Variables!$G$8,0,1)</f>
        <v>0</v>
      </c>
      <c r="AL2806" s="77">
        <f>IF(G2806&gt;Variables!$G$9,0,1)</f>
        <v>0</v>
      </c>
      <c r="AM2806" s="77">
        <f>IF(AND(K2806&gt;Variables!$G$10,K2806&lt;Variables!$G$11),0,1)</f>
        <v>1</v>
      </c>
      <c r="AN2806" s="77">
        <f>IF(H2806&lt;Variables!$G$13,1,0)</f>
        <v>0</v>
      </c>
      <c r="AO2806" s="77">
        <f>IF(R2806&lt;Variables!$G$12,0,1)</f>
        <v>1</v>
      </c>
      <c r="AP2806" s="78">
        <f t="shared" si="87"/>
        <v>1</v>
      </c>
      <c r="AQ2806" s="77">
        <f>IF(V2806&lt;Variables!$G$15,1,0)</f>
        <v>1</v>
      </c>
      <c r="AR2806" s="126">
        <v>1</v>
      </c>
      <c r="AS2806" s="126">
        <v>0</v>
      </c>
      <c r="AT2806" s="126">
        <v>0</v>
      </c>
      <c r="AU2806" s="126">
        <v>0</v>
      </c>
      <c r="BA2806" s="126">
        <v>2</v>
      </c>
    </row>
    <row r="2807" spans="3:53" ht="14.5" x14ac:dyDescent="0.35">
      <c r="C2807" s="126" t="s">
        <v>393</v>
      </c>
      <c r="D2807" s="126" t="s">
        <v>342</v>
      </c>
      <c r="E2807" s="126">
        <v>6.8</v>
      </c>
      <c r="F2807" s="126">
        <v>38.700000000000003</v>
      </c>
      <c r="G2807" s="126">
        <v>-7.98</v>
      </c>
      <c r="H2807" s="126">
        <v>43.4</v>
      </c>
      <c r="I2807" s="126">
        <v>-65.975999999999999</v>
      </c>
      <c r="J2807" s="126" t="s">
        <v>75</v>
      </c>
      <c r="K2807" s="126">
        <v>50.81</v>
      </c>
      <c r="L2807" s="126">
        <v>6.7574899999999989</v>
      </c>
      <c r="M2807" s="126">
        <v>0.62907973226746827</v>
      </c>
      <c r="N2807" s="126">
        <v>6.8716160000000004</v>
      </c>
      <c r="O2807" s="126">
        <v>-1.042200262645651</v>
      </c>
      <c r="P2807" s="126">
        <v>66300000</v>
      </c>
      <c r="Q2807" s="126">
        <v>3560000</v>
      </c>
      <c r="R2807" s="126">
        <v>18.62</v>
      </c>
      <c r="S2807" s="126">
        <v>34.664000000000001</v>
      </c>
      <c r="T2807" s="126">
        <v>7.0170000000000003</v>
      </c>
      <c r="U2807" s="126">
        <v>18.718800000000002</v>
      </c>
      <c r="V2807" s="126">
        <v>2.357563933324947</v>
      </c>
      <c r="AC2807" s="126">
        <v>7.08</v>
      </c>
      <c r="AD2807" s="126">
        <v>6</v>
      </c>
      <c r="AH2807" s="77">
        <f>IF(AND(M2807&lt;Variables!$G$6,M2807&gt;Variables!$G$5),0,1)</f>
        <v>1</v>
      </c>
      <c r="AI2807" s="77">
        <f t="shared" si="86"/>
        <v>1</v>
      </c>
      <c r="AJ2807" s="77">
        <f>IF(I2807&gt;Variables!$G$7,0,1)</f>
        <v>1</v>
      </c>
      <c r="AK2807" s="77">
        <f>IF(F2807&gt;Variables!$G$8,0,1)</f>
        <v>0</v>
      </c>
      <c r="AL2807" s="77">
        <f>IF(G2807&gt;Variables!$G$9,0,1)</f>
        <v>1</v>
      </c>
      <c r="AM2807" s="77">
        <f>IF(AND(K2807&gt;Variables!$G$10,K2807&lt;Variables!$G$11),0,1)</f>
        <v>1</v>
      </c>
      <c r="AN2807" s="77">
        <f>IF(H2807&lt;Variables!$G$13,1,0)</f>
        <v>1</v>
      </c>
      <c r="AO2807" s="77">
        <f>IF(R2807&lt;Variables!$G$12,0,1)</f>
        <v>1</v>
      </c>
      <c r="AP2807" s="78">
        <f t="shared" si="87"/>
        <v>1</v>
      </c>
      <c r="AQ2807" s="77">
        <f>IF(V2807&lt;Variables!$G$15,1,0)</f>
        <v>1</v>
      </c>
      <c r="AR2807" s="126">
        <v>1</v>
      </c>
      <c r="AS2807" s="126">
        <v>0</v>
      </c>
      <c r="AT2807" s="126">
        <v>0</v>
      </c>
      <c r="AU2807" s="126">
        <v>0</v>
      </c>
      <c r="BA2807" s="126">
        <v>2</v>
      </c>
    </row>
    <row r="2808" spans="3:53" ht="14.5" x14ac:dyDescent="0.35">
      <c r="C2808" s="126" t="s">
        <v>393</v>
      </c>
      <c r="D2808" s="126" t="s">
        <v>194</v>
      </c>
      <c r="E2808" s="126">
        <v>9.01</v>
      </c>
      <c r="F2808" s="126">
        <v>44.99</v>
      </c>
      <c r="G2808" s="126">
        <v>1.92</v>
      </c>
      <c r="H2808" s="126">
        <v>784.63</v>
      </c>
      <c r="I2808" s="126">
        <v>2726.2860000000001</v>
      </c>
      <c r="J2808" s="126" t="s">
        <v>75</v>
      </c>
      <c r="K2808" s="126">
        <v>70.760000000000005</v>
      </c>
      <c r="L2808" s="126">
        <v>8.7933050000000001</v>
      </c>
      <c r="M2808" s="126">
        <v>3.1546159265486668</v>
      </c>
      <c r="N2808" s="126">
        <v>8.5876660000000005</v>
      </c>
      <c r="O2808" s="126">
        <v>5.6247413441556748</v>
      </c>
      <c r="P2808" s="126">
        <v>219280000</v>
      </c>
      <c r="Q2808" s="126">
        <v>29450000</v>
      </c>
      <c r="R2808" s="126">
        <v>7.45</v>
      </c>
      <c r="S2808" s="126">
        <v>34.664000000000001</v>
      </c>
      <c r="T2808" s="126">
        <v>7.0170000000000003</v>
      </c>
      <c r="U2808" s="126">
        <v>18.718800000000002</v>
      </c>
      <c r="V2808" s="126">
        <v>2.3109189665874199</v>
      </c>
      <c r="AC2808" s="126">
        <v>10.199999999999999</v>
      </c>
      <c r="AD2808" s="126">
        <v>8.68</v>
      </c>
      <c r="AH2808" s="77">
        <f>IF(AND(M2808&lt;Variables!$G$6,M2808&gt;Variables!$G$5),0,1)</f>
        <v>1</v>
      </c>
      <c r="AI2808" s="77">
        <f t="shared" si="86"/>
        <v>0</v>
      </c>
      <c r="AJ2808" s="77">
        <f>IF(I2808&gt;Variables!$G$7,0,1)</f>
        <v>0</v>
      </c>
      <c r="AK2808" s="77">
        <f>IF(F2808&gt;Variables!$G$8,0,1)</f>
        <v>0</v>
      </c>
      <c r="AL2808" s="77">
        <f>IF(G2808&gt;Variables!$G$9,0,1)</f>
        <v>1</v>
      </c>
      <c r="AM2808" s="77">
        <f>IF(AND(K2808&gt;Variables!$G$10,K2808&lt;Variables!$G$11),0,1)</f>
        <v>1</v>
      </c>
      <c r="AN2808" s="77">
        <f>IF(H2808&lt;Variables!$G$13,1,0)</f>
        <v>1</v>
      </c>
      <c r="AO2808" s="77">
        <f>IF(R2808&lt;Variables!$G$12,0,1)</f>
        <v>1</v>
      </c>
      <c r="AP2808" s="78">
        <f t="shared" si="87"/>
        <v>1</v>
      </c>
      <c r="AQ2808" s="77">
        <f>IF(V2808&lt;Variables!$G$15,1,0)</f>
        <v>1</v>
      </c>
      <c r="AR2808" s="126">
        <v>0</v>
      </c>
      <c r="AS2808" s="126">
        <v>0</v>
      </c>
      <c r="AT2808" s="126">
        <v>1</v>
      </c>
      <c r="AU2808" s="126">
        <v>0</v>
      </c>
      <c r="BA2808" s="126">
        <v>-2.25</v>
      </c>
    </row>
    <row r="2809" spans="3:53" ht="14.5" x14ac:dyDescent="0.35">
      <c r="C2809" s="126" t="s">
        <v>393</v>
      </c>
      <c r="D2809" s="126" t="s">
        <v>345</v>
      </c>
      <c r="E2809" s="126">
        <v>61.02</v>
      </c>
      <c r="F2809" s="126">
        <v>82.82</v>
      </c>
      <c r="G2809" s="126">
        <v>0.27</v>
      </c>
      <c r="H2809" s="126">
        <v>621.19000000000005</v>
      </c>
      <c r="I2809" s="126">
        <v>32.317</v>
      </c>
      <c r="J2809" s="126" t="s">
        <v>74</v>
      </c>
      <c r="K2809" s="126">
        <v>45.16</v>
      </c>
      <c r="L2809" s="126">
        <v>60.871374999999993</v>
      </c>
      <c r="M2809" s="126">
        <v>-0.1336835253023069</v>
      </c>
      <c r="N2809" s="126">
        <v>60.769052000000002</v>
      </c>
      <c r="O2809" s="126">
        <v>3.4471493812339007E-2</v>
      </c>
      <c r="P2809" s="126">
        <v>3130000</v>
      </c>
      <c r="Q2809" s="126">
        <v>72250</v>
      </c>
      <c r="R2809" s="126">
        <v>43.32</v>
      </c>
      <c r="S2809" s="126">
        <v>34.664000000000001</v>
      </c>
      <c r="T2809" s="126">
        <v>7.0170000000000003</v>
      </c>
      <c r="U2809" s="126">
        <v>18.718800000000002</v>
      </c>
      <c r="V2809" s="126">
        <v>2.3184647540358658</v>
      </c>
      <c r="AC2809" s="126">
        <v>62.1</v>
      </c>
      <c r="AD2809" s="126">
        <v>60.77</v>
      </c>
      <c r="AH2809" s="77">
        <f>IF(AND(M2809&lt;Variables!$G$6,M2809&gt;Variables!$G$5),0,1)</f>
        <v>1</v>
      </c>
      <c r="AI2809" s="77">
        <f t="shared" si="86"/>
        <v>0</v>
      </c>
      <c r="AJ2809" s="77">
        <f>IF(I2809&gt;Variables!$G$7,0,1)</f>
        <v>1</v>
      </c>
      <c r="AK2809" s="77">
        <f>IF(F2809&gt;Variables!$G$8,0,1)</f>
        <v>0</v>
      </c>
      <c r="AL2809" s="77">
        <f>IF(G2809&gt;Variables!$G$9,0,1)</f>
        <v>1</v>
      </c>
      <c r="AM2809" s="77">
        <f>IF(AND(K2809&gt;Variables!$G$10,K2809&lt;Variables!$G$11),0,1)</f>
        <v>1</v>
      </c>
      <c r="AN2809" s="77">
        <f>IF(H2809&lt;Variables!$G$13,1,0)</f>
        <v>1</v>
      </c>
      <c r="AO2809" s="77">
        <f>IF(R2809&lt;Variables!$G$12,0,1)</f>
        <v>1</v>
      </c>
      <c r="AP2809" s="78">
        <f t="shared" si="87"/>
        <v>0</v>
      </c>
      <c r="AQ2809" s="77">
        <f>IF(V2809&lt;Variables!$G$15,1,0)</f>
        <v>1</v>
      </c>
      <c r="AR2809" s="126">
        <v>1</v>
      </c>
      <c r="AS2809" s="126">
        <v>0</v>
      </c>
      <c r="AT2809" s="126">
        <v>0</v>
      </c>
      <c r="AU2809" s="126">
        <v>0</v>
      </c>
      <c r="BA2809" s="126">
        <v>1.64</v>
      </c>
    </row>
    <row r="2810" spans="3:53" ht="14.5" x14ac:dyDescent="0.35">
      <c r="C2810" s="126" t="s">
        <v>393</v>
      </c>
      <c r="D2810" s="126" t="s">
        <v>354</v>
      </c>
      <c r="E2810" s="126">
        <v>9.07</v>
      </c>
      <c r="F2810" s="126">
        <v>16.52</v>
      </c>
      <c r="G2810" s="126">
        <v>14.02</v>
      </c>
      <c r="H2810" s="126">
        <v>-99999</v>
      </c>
      <c r="I2810" s="126">
        <v>-62.165999999999997</v>
      </c>
      <c r="J2810" s="126" t="s">
        <v>75</v>
      </c>
      <c r="K2810" s="126">
        <v>51.05</v>
      </c>
      <c r="L2810" s="126">
        <v>9.0299999999999994</v>
      </c>
      <c r="M2810" s="126">
        <v>0</v>
      </c>
      <c r="N2810" s="126">
        <v>9.0715857142857139</v>
      </c>
      <c r="O2810" s="126">
        <v>-0.45841725576407638</v>
      </c>
      <c r="P2810" s="126">
        <v>13480</v>
      </c>
      <c r="Q2810" s="126">
        <v>9370</v>
      </c>
      <c r="R2810" s="126">
        <v>1.44</v>
      </c>
      <c r="S2810" s="126">
        <v>34.664000000000001</v>
      </c>
      <c r="T2810" s="126">
        <v>7.0170000000000003</v>
      </c>
      <c r="U2810" s="126">
        <v>18.718800000000002</v>
      </c>
      <c r="V2810" s="126">
        <v>2.3778779999999999</v>
      </c>
      <c r="AC2810" s="126">
        <v>10.32</v>
      </c>
      <c r="AD2810" s="126">
        <v>9.01</v>
      </c>
      <c r="AH2810" s="77">
        <f>IF(AND(M2810&lt;Variables!$G$6,M2810&gt;Variables!$G$5),0,1)</f>
        <v>1</v>
      </c>
      <c r="AI2810" s="77">
        <f t="shared" si="86"/>
        <v>1</v>
      </c>
      <c r="AJ2810" s="77">
        <f>IF(I2810&gt;Variables!$G$7,0,1)</f>
        <v>1</v>
      </c>
      <c r="AK2810" s="77">
        <f>IF(F2810&gt;Variables!$G$8,0,1)</f>
        <v>0</v>
      </c>
      <c r="AL2810" s="77">
        <f>IF(G2810&gt;Variables!$G$9,0,1)</f>
        <v>0</v>
      </c>
      <c r="AM2810" s="77">
        <f>IF(AND(K2810&gt;Variables!$G$10,K2810&lt;Variables!$G$11),0,1)</f>
        <v>1</v>
      </c>
      <c r="AN2810" s="77">
        <f>IF(H2810&lt;Variables!$G$13,1,0)</f>
        <v>1</v>
      </c>
      <c r="AO2810" s="77">
        <f>IF(R2810&lt;Variables!$G$12,0,1)</f>
        <v>0</v>
      </c>
      <c r="AP2810" s="78">
        <f t="shared" si="87"/>
        <v>1</v>
      </c>
      <c r="AQ2810" s="77">
        <f>IF(V2810&lt;Variables!$G$15,1,0)</f>
        <v>1</v>
      </c>
      <c r="AR2810" s="126">
        <v>1</v>
      </c>
      <c r="AS2810" s="126">
        <v>0</v>
      </c>
      <c r="AT2810" s="126">
        <v>0</v>
      </c>
      <c r="AU2810" s="126">
        <v>0</v>
      </c>
      <c r="BA2810" s="126">
        <v>2</v>
      </c>
    </row>
    <row r="2811" spans="3:53" ht="14.5" x14ac:dyDescent="0.35">
      <c r="C2811" s="126" t="s">
        <v>394</v>
      </c>
      <c r="D2811" s="126" t="s">
        <v>372</v>
      </c>
      <c r="E2811" s="126">
        <v>3.27</v>
      </c>
      <c r="F2811" s="126">
        <v>35.619999999999997</v>
      </c>
      <c r="G2811" s="126">
        <v>-3.03</v>
      </c>
      <c r="H2811" s="126">
        <v>-99999</v>
      </c>
      <c r="I2811" s="126">
        <v>6.9359999999999999</v>
      </c>
      <c r="J2811" s="126" t="s">
        <v>75</v>
      </c>
      <c r="K2811" s="126">
        <v>-99999</v>
      </c>
      <c r="L2811" s="126">
        <v>-99999</v>
      </c>
      <c r="M2811" s="126">
        <v>-99999</v>
      </c>
      <c r="N2811" s="126">
        <v>3.3650000000000002</v>
      </c>
      <c r="O2811" s="126">
        <v>0</v>
      </c>
      <c r="P2811" s="126">
        <v>25888</v>
      </c>
      <c r="Q2811" s="126">
        <v>2017</v>
      </c>
      <c r="R2811" s="126">
        <v>12.83</v>
      </c>
      <c r="S2811" s="126">
        <v>34.304999999999993</v>
      </c>
      <c r="T2811" s="126">
        <v>7.33</v>
      </c>
      <c r="U2811" s="126">
        <v>18.71</v>
      </c>
      <c r="V2811" s="126">
        <v>-99999</v>
      </c>
      <c r="AC2811" s="126">
        <v>3.3</v>
      </c>
      <c r="AD2811" s="126">
        <v>3.1301000000000001</v>
      </c>
      <c r="AH2811" s="77">
        <f>IF(AND(M2811&lt;Variables!$G$6,M2811&gt;Variables!$G$5),0,1)</f>
        <v>1</v>
      </c>
      <c r="AI2811" s="77">
        <f t="shared" si="86"/>
        <v>1</v>
      </c>
      <c r="AJ2811" s="77">
        <f>IF(I2811&gt;Variables!$G$7,0,1)</f>
        <v>1</v>
      </c>
      <c r="AK2811" s="77">
        <f>IF(F2811&gt;Variables!$G$8,0,1)</f>
        <v>0</v>
      </c>
      <c r="AL2811" s="77">
        <f>IF(G2811&gt;Variables!$G$9,0,1)</f>
        <v>1</v>
      </c>
      <c r="AM2811" s="77">
        <f>IF(AND(K2811&gt;Variables!$G$10,K2811&lt;Variables!$G$11),0,1)</f>
        <v>1</v>
      </c>
      <c r="AN2811" s="77">
        <f>IF(H2811&lt;Variables!$G$13,1,0)</f>
        <v>1</v>
      </c>
      <c r="AO2811" s="77">
        <f>IF(R2811&lt;Variables!$G$12,0,1)</f>
        <v>1</v>
      </c>
      <c r="AP2811" s="78">
        <f t="shared" si="87"/>
        <v>1</v>
      </c>
      <c r="AQ2811" s="77">
        <f>IF(V2811&lt;Variables!$G$15,1,0)</f>
        <v>1</v>
      </c>
      <c r="AR2811" s="126">
        <v>0</v>
      </c>
      <c r="AS2811" s="126">
        <v>0</v>
      </c>
      <c r="AT2811" s="126">
        <v>1</v>
      </c>
      <c r="AU2811" s="126">
        <v>0</v>
      </c>
      <c r="BA2811" s="126">
        <v>-2.25</v>
      </c>
    </row>
    <row r="2812" spans="3:53" ht="14.5" x14ac:dyDescent="0.35">
      <c r="C2812" s="126" t="s">
        <v>394</v>
      </c>
      <c r="D2812" s="126" t="s">
        <v>346</v>
      </c>
      <c r="E2812" s="126">
        <v>57.93</v>
      </c>
      <c r="F2812" s="126">
        <v>49.52</v>
      </c>
      <c r="G2812" s="126">
        <v>0.08</v>
      </c>
      <c r="H2812" s="126">
        <v>1470</v>
      </c>
      <c r="I2812" s="126">
        <v>113.601</v>
      </c>
      <c r="J2812" s="126" t="s">
        <v>74</v>
      </c>
      <c r="K2812" s="126">
        <v>43.71</v>
      </c>
      <c r="L2812" s="126">
        <v>57.761874999999989</v>
      </c>
      <c r="M2812" s="126">
        <v>-2.921477185425813E-2</v>
      </c>
      <c r="N2812" s="126">
        <v>57.750165999999993</v>
      </c>
      <c r="O2812" s="126">
        <v>-8.9454288321795701E-3</v>
      </c>
      <c r="P2812" s="126">
        <v>4453000</v>
      </c>
      <c r="Q2812" s="126">
        <v>255123</v>
      </c>
      <c r="R2812" s="126">
        <v>17.45</v>
      </c>
      <c r="S2812" s="126">
        <v>34.304999999999993</v>
      </c>
      <c r="T2812" s="126">
        <v>7.33</v>
      </c>
      <c r="U2812" s="126">
        <v>18.71</v>
      </c>
      <c r="V2812" s="126">
        <v>2.3020644825457972</v>
      </c>
      <c r="AC2812" s="126">
        <v>57.79</v>
      </c>
      <c r="AD2812" s="126">
        <v>57.57</v>
      </c>
      <c r="AH2812" s="77">
        <f>IF(AND(M2812&lt;Variables!$G$6,M2812&gt;Variables!$G$5),0,1)</f>
        <v>1</v>
      </c>
      <c r="AI2812" s="77">
        <f t="shared" si="86"/>
        <v>0</v>
      </c>
      <c r="AJ2812" s="77">
        <f>IF(I2812&gt;Variables!$G$7,0,1)</f>
        <v>0</v>
      </c>
      <c r="AK2812" s="77">
        <f>IF(F2812&gt;Variables!$G$8,0,1)</f>
        <v>0</v>
      </c>
      <c r="AL2812" s="77">
        <f>IF(G2812&gt;Variables!$G$9,0,1)</f>
        <v>1</v>
      </c>
      <c r="AM2812" s="77">
        <f>IF(AND(K2812&gt;Variables!$G$10,K2812&lt;Variables!$G$11),0,1)</f>
        <v>1</v>
      </c>
      <c r="AN2812" s="77">
        <f>IF(H2812&lt;Variables!$G$13,1,0)</f>
        <v>1</v>
      </c>
      <c r="AO2812" s="77">
        <f>IF(R2812&lt;Variables!$G$12,0,1)</f>
        <v>1</v>
      </c>
      <c r="AP2812" s="78">
        <f t="shared" si="87"/>
        <v>0</v>
      </c>
      <c r="AQ2812" s="77">
        <f>IF(V2812&lt;Variables!$G$15,1,0)</f>
        <v>1</v>
      </c>
      <c r="AR2812" s="126">
        <v>0</v>
      </c>
      <c r="AS2812" s="126">
        <v>0</v>
      </c>
      <c r="AT2812" s="126">
        <v>0</v>
      </c>
      <c r="AU2812" s="126">
        <v>1</v>
      </c>
      <c r="BA2812" s="126">
        <v>-0.32</v>
      </c>
    </row>
    <row r="2813" spans="3:53" ht="14.5" x14ac:dyDescent="0.35">
      <c r="C2813" s="126" t="s">
        <v>394</v>
      </c>
      <c r="D2813" s="126" t="s">
        <v>349</v>
      </c>
      <c r="E2813" s="126">
        <v>109.35</v>
      </c>
      <c r="F2813" s="126">
        <v>6.24</v>
      </c>
      <c r="G2813" s="126">
        <v>3.48</v>
      </c>
      <c r="H2813" s="126">
        <v>9080</v>
      </c>
      <c r="I2813" s="126">
        <v>-0.79500000000000004</v>
      </c>
      <c r="J2813" s="126" t="s">
        <v>74</v>
      </c>
      <c r="K2813" s="126">
        <v>61.33</v>
      </c>
      <c r="L2813" s="126">
        <v>108.8036666666667</v>
      </c>
      <c r="M2813" s="126">
        <v>0.45617335200101061</v>
      </c>
      <c r="N2813" s="126">
        <v>109.17635</v>
      </c>
      <c r="O2813" s="126">
        <v>0.1132571294057583</v>
      </c>
      <c r="P2813" s="126">
        <v>586480</v>
      </c>
      <c r="Q2813" s="126">
        <v>895052</v>
      </c>
      <c r="R2813" s="126">
        <v>0.66</v>
      </c>
      <c r="S2813" s="126">
        <v>34.304999999999993</v>
      </c>
      <c r="T2813" s="126">
        <v>7.33</v>
      </c>
      <c r="U2813" s="126">
        <v>18.71</v>
      </c>
      <c r="V2813" s="126">
        <v>2.4575918263502148</v>
      </c>
      <c r="AC2813" s="126">
        <v>109.55</v>
      </c>
      <c r="AD2813" s="126">
        <v>108.35</v>
      </c>
      <c r="AH2813" s="77">
        <f>IF(AND(M2813&lt;Variables!$G$6,M2813&gt;Variables!$G$5),0,1)</f>
        <v>1</v>
      </c>
      <c r="AI2813" s="77">
        <f t="shared" si="86"/>
        <v>1</v>
      </c>
      <c r="AJ2813" s="77">
        <f>IF(I2813&gt;Variables!$G$7,0,1)</f>
        <v>1</v>
      </c>
      <c r="AK2813" s="77">
        <f>IF(F2813&gt;Variables!$G$8,0,1)</f>
        <v>1</v>
      </c>
      <c r="AL2813" s="77">
        <f>IF(G2813&gt;Variables!$G$9,0,1)</f>
        <v>1</v>
      </c>
      <c r="AM2813" s="77">
        <f>IF(AND(K2813&gt;Variables!$G$10,K2813&lt;Variables!$G$11),0,1)</f>
        <v>1</v>
      </c>
      <c r="AN2813" s="77">
        <f>IF(H2813&lt;Variables!$G$13,1,0)</f>
        <v>0</v>
      </c>
      <c r="AO2813" s="77">
        <f>IF(R2813&lt;Variables!$G$12,0,1)</f>
        <v>0</v>
      </c>
      <c r="AP2813" s="78">
        <f t="shared" si="87"/>
        <v>0</v>
      </c>
      <c r="AQ2813" s="77">
        <f>IF(V2813&lt;Variables!$G$15,1,0)</f>
        <v>1</v>
      </c>
      <c r="AR2813" s="126">
        <v>0</v>
      </c>
      <c r="AS2813" s="126">
        <v>0</v>
      </c>
      <c r="AT2813" s="126">
        <v>0</v>
      </c>
      <c r="AU2813" s="126">
        <v>1</v>
      </c>
      <c r="BA2813" s="126">
        <v>-0.47</v>
      </c>
    </row>
    <row r="2814" spans="3:53" ht="14.5" x14ac:dyDescent="0.35">
      <c r="C2814" s="126" t="s">
        <v>394</v>
      </c>
      <c r="D2814" s="126" t="s">
        <v>153</v>
      </c>
      <c r="E2814" s="126">
        <v>7.51</v>
      </c>
      <c r="F2814" s="126">
        <v>7.74</v>
      </c>
      <c r="G2814" s="126">
        <v>5.6</v>
      </c>
      <c r="H2814" s="126">
        <v>-99999</v>
      </c>
      <c r="I2814" s="126">
        <v>401.36200000000002</v>
      </c>
      <c r="J2814" s="126" t="s">
        <v>75</v>
      </c>
      <c r="K2814" s="126">
        <v>57.31</v>
      </c>
      <c r="L2814" s="126">
        <v>7.5350000000000001</v>
      </c>
      <c r="M2814" s="126">
        <v>6.6357000663568588E-2</v>
      </c>
      <c r="N2814" s="126">
        <v>7.5100000000000007</v>
      </c>
      <c r="O2814" s="126">
        <v>0.39946737683088362</v>
      </c>
      <c r="P2814" s="126">
        <v>34773</v>
      </c>
      <c r="Q2814" s="126">
        <v>86571</v>
      </c>
      <c r="R2814" s="126">
        <v>0.4</v>
      </c>
      <c r="S2814" s="126">
        <v>34.304999999999993</v>
      </c>
      <c r="T2814" s="126">
        <v>7.33</v>
      </c>
      <c r="U2814" s="126">
        <v>18.71</v>
      </c>
      <c r="V2814" s="126">
        <v>2.439605436761779</v>
      </c>
      <c r="AC2814" s="126">
        <v>7.66</v>
      </c>
      <c r="AD2814" s="126">
        <v>7.48</v>
      </c>
      <c r="AH2814" s="77">
        <f>IF(AND(M2814&lt;Variables!$G$6,M2814&gt;Variables!$G$5),0,1)</f>
        <v>1</v>
      </c>
      <c r="AI2814" s="77">
        <f t="shared" si="86"/>
        <v>0</v>
      </c>
      <c r="AJ2814" s="77">
        <f>IF(I2814&gt;Variables!$G$7,0,1)</f>
        <v>0</v>
      </c>
      <c r="AK2814" s="77">
        <f>IF(F2814&gt;Variables!$G$8,0,1)</f>
        <v>1</v>
      </c>
      <c r="AL2814" s="77">
        <f>IF(G2814&gt;Variables!$G$9,0,1)</f>
        <v>1</v>
      </c>
      <c r="AM2814" s="77">
        <f>IF(AND(K2814&gt;Variables!$G$10,K2814&lt;Variables!$G$11),0,1)</f>
        <v>1</v>
      </c>
      <c r="AN2814" s="77">
        <f>IF(H2814&lt;Variables!$G$13,1,0)</f>
        <v>1</v>
      </c>
      <c r="AO2814" s="77">
        <f>IF(R2814&lt;Variables!$G$12,0,1)</f>
        <v>0</v>
      </c>
      <c r="AP2814" s="78">
        <f t="shared" si="87"/>
        <v>1</v>
      </c>
      <c r="AQ2814" s="77">
        <f>IF(V2814&lt;Variables!$G$15,1,0)</f>
        <v>1</v>
      </c>
      <c r="AR2814" s="126">
        <v>1</v>
      </c>
      <c r="AS2814" s="126">
        <v>0</v>
      </c>
      <c r="AT2814" s="126">
        <v>0</v>
      </c>
      <c r="AU2814" s="126">
        <v>0</v>
      </c>
      <c r="BA2814" s="126">
        <v>2</v>
      </c>
    </row>
    <row r="2815" spans="3:53" ht="14.5" x14ac:dyDescent="0.35">
      <c r="C2815" s="126" t="s">
        <v>394</v>
      </c>
      <c r="D2815" s="126" t="s">
        <v>82</v>
      </c>
      <c r="E2815" s="126">
        <v>31.22</v>
      </c>
      <c r="F2815" s="126">
        <v>6.39</v>
      </c>
      <c r="G2815" s="126">
        <v>7.53</v>
      </c>
      <c r="H2815" s="126">
        <v>4150</v>
      </c>
      <c r="I2815" s="126">
        <v>43.119</v>
      </c>
      <c r="J2815" s="126" t="s">
        <v>74</v>
      </c>
      <c r="K2815" s="126">
        <v>67.84</v>
      </c>
      <c r="L2815" s="126">
        <v>30.811990000000002</v>
      </c>
      <c r="M2815" s="126">
        <v>1.0970080153862201</v>
      </c>
      <c r="N2815" s="126">
        <v>30.850093999999999</v>
      </c>
      <c r="O2815" s="126">
        <v>0.97213966349663783</v>
      </c>
      <c r="P2815" s="126">
        <v>9892000</v>
      </c>
      <c r="Q2815" s="126">
        <v>15559000</v>
      </c>
      <c r="R2815" s="126">
        <v>0.64</v>
      </c>
      <c r="S2815" s="126">
        <v>34.304999999999993</v>
      </c>
      <c r="T2815" s="126">
        <v>7.33</v>
      </c>
      <c r="U2815" s="126">
        <v>18.71</v>
      </c>
      <c r="V2815" s="126">
        <v>2.4667802323918711</v>
      </c>
      <c r="AC2815" s="126">
        <v>32.43</v>
      </c>
      <c r="AD2815" s="126">
        <v>31.05</v>
      </c>
      <c r="AH2815" s="77">
        <f>IF(AND(M2815&lt;Variables!$G$6,M2815&gt;Variables!$G$5),0,1)</f>
        <v>1</v>
      </c>
      <c r="AI2815" s="77">
        <f t="shared" si="86"/>
        <v>1</v>
      </c>
      <c r="AJ2815" s="77">
        <f>IF(I2815&gt;Variables!$G$7,0,1)</f>
        <v>1</v>
      </c>
      <c r="AK2815" s="77">
        <f>IF(F2815&gt;Variables!$G$8,0,1)</f>
        <v>1</v>
      </c>
      <c r="AL2815" s="77">
        <f>IF(G2815&gt;Variables!$G$9,0,1)</f>
        <v>1</v>
      </c>
      <c r="AM2815" s="77">
        <f>IF(AND(K2815&gt;Variables!$G$10,K2815&lt;Variables!$G$11),0,1)</f>
        <v>0</v>
      </c>
      <c r="AN2815" s="77">
        <f>IF(H2815&lt;Variables!$G$13,1,0)</f>
        <v>0</v>
      </c>
      <c r="AO2815" s="77">
        <f>IF(R2815&lt;Variables!$G$12,0,1)</f>
        <v>0</v>
      </c>
      <c r="AP2815" s="78">
        <f t="shared" si="87"/>
        <v>0</v>
      </c>
      <c r="AQ2815" s="77">
        <f>IF(V2815&lt;Variables!$G$15,1,0)</f>
        <v>1</v>
      </c>
      <c r="AR2815" s="126">
        <v>1</v>
      </c>
      <c r="AS2815" s="126">
        <v>0</v>
      </c>
      <c r="AT2815" s="126">
        <v>0</v>
      </c>
      <c r="AU2815" s="126">
        <v>0</v>
      </c>
      <c r="BA2815" s="126">
        <v>2</v>
      </c>
    </row>
    <row r="2816" spans="3:53" ht="14.5" x14ac:dyDescent="0.35">
      <c r="C2816" s="126" t="s">
        <v>394</v>
      </c>
      <c r="D2816" s="126" t="s">
        <v>354</v>
      </c>
      <c r="E2816" s="126">
        <v>9.07</v>
      </c>
      <c r="F2816" s="126">
        <v>18.72</v>
      </c>
      <c r="G2816" s="126">
        <v>14.02</v>
      </c>
      <c r="H2816" s="126">
        <v>-99999</v>
      </c>
      <c r="I2816" s="126">
        <v>-62.165999999999997</v>
      </c>
      <c r="J2816" s="126" t="s">
        <v>75</v>
      </c>
      <c r="K2816" s="126">
        <v>51.05</v>
      </c>
      <c r="L2816" s="126">
        <v>9.0299999999999994</v>
      </c>
      <c r="M2816" s="126">
        <v>0</v>
      </c>
      <c r="N2816" s="126">
        <v>9.0837000000000003</v>
      </c>
      <c r="O2816" s="126">
        <v>-0.59116879685591739</v>
      </c>
      <c r="P2816" s="126">
        <v>13080</v>
      </c>
      <c r="Q2816" s="126">
        <v>9370</v>
      </c>
      <c r="R2816" s="126">
        <v>1.4</v>
      </c>
      <c r="S2816" s="126">
        <v>34.304999999999993</v>
      </c>
      <c r="T2816" s="126">
        <v>7.33</v>
      </c>
      <c r="U2816" s="126">
        <v>18.71</v>
      </c>
      <c r="V2816" s="126">
        <v>2.3778779999999999</v>
      </c>
      <c r="AC2816" s="126">
        <v>10.32</v>
      </c>
      <c r="AD2816" s="126">
        <v>9.01</v>
      </c>
      <c r="AH2816" s="77">
        <f>IF(AND(M2816&lt;Variables!$G$6,M2816&gt;Variables!$G$5),0,1)</f>
        <v>1</v>
      </c>
      <c r="AI2816" s="77">
        <f t="shared" si="86"/>
        <v>1</v>
      </c>
      <c r="AJ2816" s="77">
        <f>IF(I2816&gt;Variables!$G$7,0,1)</f>
        <v>1</v>
      </c>
      <c r="AK2816" s="77">
        <f>IF(F2816&gt;Variables!$G$8,0,1)</f>
        <v>0</v>
      </c>
      <c r="AL2816" s="77">
        <f>IF(G2816&gt;Variables!$G$9,0,1)</f>
        <v>0</v>
      </c>
      <c r="AM2816" s="77">
        <f>IF(AND(K2816&gt;Variables!$G$10,K2816&lt;Variables!$G$11),0,1)</f>
        <v>1</v>
      </c>
      <c r="AN2816" s="77">
        <f>IF(H2816&lt;Variables!$G$13,1,0)</f>
        <v>1</v>
      </c>
      <c r="AO2816" s="77">
        <f>IF(R2816&lt;Variables!$G$12,0,1)</f>
        <v>0</v>
      </c>
      <c r="AP2816" s="78">
        <f t="shared" si="87"/>
        <v>1</v>
      </c>
      <c r="AQ2816" s="77">
        <f>IF(V2816&lt;Variables!$G$15,1,0)</f>
        <v>1</v>
      </c>
      <c r="AR2816" s="126">
        <v>1</v>
      </c>
      <c r="AS2816" s="126">
        <v>0</v>
      </c>
      <c r="AT2816" s="126">
        <v>0</v>
      </c>
      <c r="AU2816" s="126">
        <v>0</v>
      </c>
      <c r="BA2816" s="126">
        <v>2</v>
      </c>
    </row>
    <row r="2817" spans="3:53" ht="14.5" x14ac:dyDescent="0.35">
      <c r="C2817" s="126" t="s">
        <v>394</v>
      </c>
      <c r="D2817" s="126" t="s">
        <v>302</v>
      </c>
      <c r="E2817" s="126">
        <v>27.33</v>
      </c>
      <c r="F2817" s="126">
        <v>17.260000000000002</v>
      </c>
      <c r="G2817" s="126">
        <v>15.65</v>
      </c>
      <c r="H2817" s="126">
        <v>1060</v>
      </c>
      <c r="I2817" s="126">
        <v>144.523</v>
      </c>
      <c r="J2817" s="126" t="s">
        <v>74</v>
      </c>
      <c r="K2817" s="126">
        <v>31.48</v>
      </c>
      <c r="L2817" s="126">
        <v>27.586069999999999</v>
      </c>
      <c r="M2817" s="126">
        <v>-1.4788985890342441</v>
      </c>
      <c r="N2817" s="126">
        <v>27.557556000000009</v>
      </c>
      <c r="O2817" s="126">
        <v>-1.376958101799755</v>
      </c>
      <c r="P2817" s="126">
        <v>15620000</v>
      </c>
      <c r="Q2817" s="126">
        <v>2130000</v>
      </c>
      <c r="R2817" s="126">
        <v>7.33</v>
      </c>
      <c r="S2817" s="126">
        <v>34.304999999999993</v>
      </c>
      <c r="T2817" s="126">
        <v>7.33</v>
      </c>
      <c r="U2817" s="126">
        <v>18.71</v>
      </c>
      <c r="V2817" s="126">
        <v>2.1344841483174659</v>
      </c>
      <c r="AC2817" s="126">
        <v>28.131</v>
      </c>
      <c r="AD2817" s="126">
        <v>26.96</v>
      </c>
      <c r="AH2817" s="77">
        <f>IF(AND(M2817&lt;Variables!$G$6,M2817&gt;Variables!$G$5),0,1)</f>
        <v>0</v>
      </c>
      <c r="AI2817" s="77">
        <f t="shared" si="86"/>
        <v>0</v>
      </c>
      <c r="AJ2817" s="77">
        <f>IF(I2817&gt;Variables!$G$7,0,1)</f>
        <v>0</v>
      </c>
      <c r="AK2817" s="77">
        <f>IF(F2817&gt;Variables!$G$8,0,1)</f>
        <v>0</v>
      </c>
      <c r="AL2817" s="77">
        <f>IF(G2817&gt;Variables!$G$9,0,1)</f>
        <v>0</v>
      </c>
      <c r="AM2817" s="77">
        <f>IF(AND(K2817&gt;Variables!$G$10,K2817&lt;Variables!$G$11),0,1)</f>
        <v>1</v>
      </c>
      <c r="AN2817" s="77">
        <f>IF(H2817&lt;Variables!$G$13,1,0)</f>
        <v>1</v>
      </c>
      <c r="AO2817" s="77">
        <f>IF(R2817&lt;Variables!$G$12,0,1)</f>
        <v>1</v>
      </c>
      <c r="AP2817" s="78">
        <f t="shared" si="87"/>
        <v>0</v>
      </c>
      <c r="AQ2817" s="77">
        <f>IF(V2817&lt;Variables!$G$15,1,0)</f>
        <v>1</v>
      </c>
      <c r="AR2817" s="126">
        <v>1</v>
      </c>
      <c r="AS2817" s="126">
        <v>0</v>
      </c>
      <c r="AT2817" s="126">
        <v>0</v>
      </c>
      <c r="AU2817" s="126">
        <v>0</v>
      </c>
      <c r="BA2817" s="126">
        <v>0.45</v>
      </c>
    </row>
    <row r="2818" spans="3:53" ht="14.5" x14ac:dyDescent="0.35">
      <c r="C2818" s="126" t="s">
        <v>394</v>
      </c>
      <c r="D2818" s="126" t="s">
        <v>342</v>
      </c>
      <c r="E2818" s="126">
        <v>6.76</v>
      </c>
      <c r="F2818" s="126">
        <v>37.369999999999997</v>
      </c>
      <c r="G2818" s="126">
        <v>-9.06</v>
      </c>
      <c r="H2818" s="126">
        <v>43.4</v>
      </c>
      <c r="I2818" s="126">
        <v>-66.091999999999999</v>
      </c>
      <c r="J2818" s="126" t="s">
        <v>75</v>
      </c>
      <c r="K2818" s="126">
        <v>42.26</v>
      </c>
      <c r="L2818" s="126">
        <v>6.7409050000000006</v>
      </c>
      <c r="M2818" s="126">
        <v>-0.30863808346208982</v>
      </c>
      <c r="N2818" s="126">
        <v>6.8653600000000008</v>
      </c>
      <c r="O2818" s="126">
        <v>-2.1158395189764319</v>
      </c>
      <c r="P2818" s="126">
        <v>68940000</v>
      </c>
      <c r="Q2818" s="126">
        <v>3560000</v>
      </c>
      <c r="R2818" s="126">
        <v>19.37</v>
      </c>
      <c r="S2818" s="126">
        <v>34.304999999999993</v>
      </c>
      <c r="T2818" s="126">
        <v>7.33</v>
      </c>
      <c r="U2818" s="126">
        <v>18.71</v>
      </c>
      <c r="V2818" s="126">
        <v>2.2879391660538162</v>
      </c>
      <c r="AC2818" s="126">
        <v>7.08</v>
      </c>
      <c r="AD2818" s="126">
        <v>6</v>
      </c>
      <c r="AH2818" s="77">
        <f>IF(AND(M2818&lt;Variables!$G$6,M2818&gt;Variables!$G$5),0,1)</f>
        <v>1</v>
      </c>
      <c r="AI2818" s="77">
        <f t="shared" si="86"/>
        <v>1</v>
      </c>
      <c r="AJ2818" s="77">
        <f>IF(I2818&gt;Variables!$G$7,0,1)</f>
        <v>1</v>
      </c>
      <c r="AK2818" s="77">
        <f>IF(F2818&gt;Variables!$G$8,0,1)</f>
        <v>0</v>
      </c>
      <c r="AL2818" s="77">
        <f>IF(G2818&gt;Variables!$G$9,0,1)</f>
        <v>1</v>
      </c>
      <c r="AM2818" s="77">
        <f>IF(AND(K2818&gt;Variables!$G$10,K2818&lt;Variables!$G$11),0,1)</f>
        <v>1</v>
      </c>
      <c r="AN2818" s="77">
        <f>IF(H2818&lt;Variables!$G$13,1,0)</f>
        <v>1</v>
      </c>
      <c r="AO2818" s="77">
        <f>IF(R2818&lt;Variables!$G$12,0,1)</f>
        <v>1</v>
      </c>
      <c r="AP2818" s="78">
        <f t="shared" si="87"/>
        <v>1</v>
      </c>
      <c r="AQ2818" s="77">
        <f>IF(V2818&lt;Variables!$G$15,1,0)</f>
        <v>1</v>
      </c>
      <c r="AR2818" s="126">
        <v>1</v>
      </c>
      <c r="AS2818" s="126">
        <v>0</v>
      </c>
      <c r="AT2818" s="126">
        <v>0</v>
      </c>
      <c r="AU2818" s="126">
        <v>0</v>
      </c>
      <c r="BA2818" s="126">
        <v>2</v>
      </c>
    </row>
    <row r="2819" spans="3:53" ht="14.5" x14ac:dyDescent="0.35">
      <c r="C2819" s="126" t="s">
        <v>394</v>
      </c>
      <c r="D2819" s="126" t="s">
        <v>120</v>
      </c>
      <c r="E2819" s="126">
        <v>13.62</v>
      </c>
      <c r="F2819" s="126">
        <v>18.16</v>
      </c>
      <c r="G2819" s="126">
        <v>12.78</v>
      </c>
      <c r="H2819" s="126">
        <v>6950</v>
      </c>
      <c r="I2819" s="126">
        <v>-50.323999999999998</v>
      </c>
      <c r="J2819" s="126" t="s">
        <v>75</v>
      </c>
      <c r="K2819" s="126">
        <v>61.64</v>
      </c>
      <c r="L2819" s="126">
        <v>13.44079</v>
      </c>
      <c r="M2819" s="126">
        <v>0.81252664463921165</v>
      </c>
      <c r="N2819" s="126">
        <v>13.222773999999999</v>
      </c>
      <c r="O2819" s="126">
        <v>2.47471521482557</v>
      </c>
      <c r="P2819" s="126">
        <v>168661000</v>
      </c>
      <c r="Q2819" s="126">
        <v>30149000</v>
      </c>
      <c r="R2819" s="126">
        <v>5.59</v>
      </c>
      <c r="S2819" s="126">
        <v>34.304999999999993</v>
      </c>
      <c r="T2819" s="126">
        <v>7.33</v>
      </c>
      <c r="U2819" s="126">
        <v>18.71</v>
      </c>
      <c r="V2819" s="126">
        <v>2.439150551544663</v>
      </c>
      <c r="AC2819" s="126">
        <v>13.96</v>
      </c>
      <c r="AD2819" s="126">
        <v>12.88</v>
      </c>
      <c r="AH2819" s="77">
        <f>IF(AND(M2819&lt;Variables!$G$6,M2819&gt;Variables!$G$5),0,1)</f>
        <v>1</v>
      </c>
      <c r="AI2819" s="77">
        <f t="shared" ref="AI2819:AI2882" si="88">IF(L2819&gt;N2819,0,1)</f>
        <v>0</v>
      </c>
      <c r="AJ2819" s="77">
        <f>IF(I2819&gt;Variables!$G$7,0,1)</f>
        <v>1</v>
      </c>
      <c r="AK2819" s="77">
        <f>IF(F2819&gt;Variables!$G$8,0,1)</f>
        <v>0</v>
      </c>
      <c r="AL2819" s="77">
        <f>IF(G2819&gt;Variables!$G$9,0,1)</f>
        <v>0</v>
      </c>
      <c r="AM2819" s="77">
        <f>IF(AND(K2819&gt;Variables!$G$10,K2819&lt;Variables!$G$11),0,1)</f>
        <v>1</v>
      </c>
      <c r="AN2819" s="77">
        <f>IF(H2819&lt;Variables!$G$13,1,0)</f>
        <v>0</v>
      </c>
      <c r="AO2819" s="77">
        <f>IF(R2819&lt;Variables!$G$12,0,1)</f>
        <v>1</v>
      </c>
      <c r="AP2819" s="78">
        <f t="shared" ref="AP2819:AP2882" si="89">IF(J2819="Pass", 0,1)</f>
        <v>1</v>
      </c>
      <c r="AQ2819" s="77">
        <f>IF(V2819&lt;Variables!$G$15,1,0)</f>
        <v>1</v>
      </c>
      <c r="AR2819" s="126">
        <v>1</v>
      </c>
      <c r="AS2819" s="126">
        <v>0</v>
      </c>
      <c r="AT2819" s="126">
        <v>0</v>
      </c>
      <c r="AU2819" s="126">
        <v>0</v>
      </c>
      <c r="BA2819" s="126">
        <v>2</v>
      </c>
    </row>
    <row r="2820" spans="3:53" ht="14.5" x14ac:dyDescent="0.35">
      <c r="C2820" s="126" t="s">
        <v>394</v>
      </c>
      <c r="D2820" s="126" t="s">
        <v>348</v>
      </c>
      <c r="E2820" s="126">
        <v>15.43</v>
      </c>
      <c r="F2820" s="126">
        <v>10.11</v>
      </c>
      <c r="G2820" s="126">
        <v>6.59</v>
      </c>
      <c r="H2820" s="126">
        <v>2660</v>
      </c>
      <c r="I2820" s="126">
        <v>-26.419</v>
      </c>
      <c r="J2820" s="126" t="s">
        <v>74</v>
      </c>
      <c r="K2820" s="126">
        <v>53.91</v>
      </c>
      <c r="L2820" s="126">
        <v>15.316705000000001</v>
      </c>
      <c r="M2820" s="126">
        <v>0.28070658800310661</v>
      </c>
      <c r="N2820" s="126">
        <v>15.337946000000001</v>
      </c>
      <c r="O2820" s="126">
        <v>0.14183124650459319</v>
      </c>
      <c r="P2820" s="126">
        <v>4212000</v>
      </c>
      <c r="Q2820" s="126">
        <v>2896000</v>
      </c>
      <c r="R2820" s="126">
        <v>1.45</v>
      </c>
      <c r="S2820" s="126">
        <v>34.304999999999993</v>
      </c>
      <c r="T2820" s="126">
        <v>7.33</v>
      </c>
      <c r="U2820" s="126">
        <v>18.71</v>
      </c>
      <c r="V2820" s="126">
        <v>2.397039467463661</v>
      </c>
      <c r="AC2820" s="126">
        <v>15.51</v>
      </c>
      <c r="AD2820" s="126">
        <v>14.55</v>
      </c>
      <c r="AH2820" s="77">
        <f>IF(AND(M2820&lt;Variables!$G$6,M2820&gt;Variables!$G$5),0,1)</f>
        <v>1</v>
      </c>
      <c r="AI2820" s="77">
        <f t="shared" si="88"/>
        <v>1</v>
      </c>
      <c r="AJ2820" s="77">
        <f>IF(I2820&gt;Variables!$G$7,0,1)</f>
        <v>1</v>
      </c>
      <c r="AK2820" s="77">
        <f>IF(F2820&gt;Variables!$G$8,0,1)</f>
        <v>0</v>
      </c>
      <c r="AL2820" s="77">
        <f>IF(G2820&gt;Variables!$G$9,0,1)</f>
        <v>1</v>
      </c>
      <c r="AM2820" s="77">
        <f>IF(AND(K2820&gt;Variables!$G$10,K2820&lt;Variables!$G$11),0,1)</f>
        <v>1</v>
      </c>
      <c r="AN2820" s="77">
        <f>IF(H2820&lt;Variables!$G$13,1,0)</f>
        <v>0</v>
      </c>
      <c r="AO2820" s="77">
        <f>IF(R2820&lt;Variables!$G$12,0,1)</f>
        <v>0</v>
      </c>
      <c r="AP2820" s="78">
        <f t="shared" si="89"/>
        <v>0</v>
      </c>
      <c r="AQ2820" s="77">
        <f>IF(V2820&lt;Variables!$G$15,1,0)</f>
        <v>1</v>
      </c>
      <c r="AR2820" s="126">
        <v>0</v>
      </c>
      <c r="AS2820" s="126">
        <v>0</v>
      </c>
      <c r="AT2820" s="126">
        <v>1</v>
      </c>
      <c r="AU2820" s="126">
        <v>0</v>
      </c>
      <c r="BA2820" s="126">
        <v>-1.46</v>
      </c>
    </row>
    <row r="2821" spans="3:53" ht="14.5" x14ac:dyDescent="0.35">
      <c r="C2821" s="126" t="s">
        <v>394</v>
      </c>
      <c r="D2821" s="126" t="s">
        <v>192</v>
      </c>
      <c r="E2821" s="126">
        <v>25.96</v>
      </c>
      <c r="F2821" s="126">
        <v>17.62</v>
      </c>
      <c r="G2821" s="126">
        <v>7.56</v>
      </c>
      <c r="H2821" s="126">
        <v>1490</v>
      </c>
      <c r="I2821" s="126">
        <v>7.7329999999999997</v>
      </c>
      <c r="J2821" s="126" t="s">
        <v>75</v>
      </c>
      <c r="K2821" s="126">
        <v>56.66</v>
      </c>
      <c r="L2821" s="126">
        <v>25.780290000000001</v>
      </c>
      <c r="M2821" s="126">
        <v>0.38676834124052978</v>
      </c>
      <c r="N2821" s="126">
        <v>25.657053999999999</v>
      </c>
      <c r="O2821" s="126">
        <v>0.86894621650637183</v>
      </c>
      <c r="P2821" s="126">
        <v>12520000</v>
      </c>
      <c r="Q2821" s="126">
        <v>2510000</v>
      </c>
      <c r="R2821" s="126">
        <v>4.99</v>
      </c>
      <c r="S2821" s="126">
        <v>34.304999999999993</v>
      </c>
      <c r="T2821" s="126">
        <v>7.33</v>
      </c>
      <c r="U2821" s="126">
        <v>18.71</v>
      </c>
      <c r="V2821" s="126">
        <v>2.4185024899108591</v>
      </c>
      <c r="AC2821" s="126">
        <v>26.2</v>
      </c>
      <c r="AD2821" s="126">
        <v>24.51</v>
      </c>
      <c r="AH2821" s="77">
        <f>IF(AND(M2821&lt;Variables!$G$6,M2821&gt;Variables!$G$5),0,1)</f>
        <v>1</v>
      </c>
      <c r="AI2821" s="77">
        <f t="shared" si="88"/>
        <v>0</v>
      </c>
      <c r="AJ2821" s="77">
        <f>IF(I2821&gt;Variables!$G$7,0,1)</f>
        <v>1</v>
      </c>
      <c r="AK2821" s="77">
        <f>IF(F2821&gt;Variables!$G$8,0,1)</f>
        <v>0</v>
      </c>
      <c r="AL2821" s="77">
        <f>IF(G2821&gt;Variables!$G$9,0,1)</f>
        <v>1</v>
      </c>
      <c r="AM2821" s="77">
        <f>IF(AND(K2821&gt;Variables!$G$10,K2821&lt;Variables!$G$11),0,1)</f>
        <v>1</v>
      </c>
      <c r="AN2821" s="77">
        <f>IF(H2821&lt;Variables!$G$13,1,0)</f>
        <v>1</v>
      </c>
      <c r="AO2821" s="77">
        <f>IF(R2821&lt;Variables!$G$12,0,1)</f>
        <v>1</v>
      </c>
      <c r="AP2821" s="78">
        <f t="shared" si="89"/>
        <v>1</v>
      </c>
      <c r="AQ2821" s="77">
        <f>IF(V2821&lt;Variables!$G$15,1,0)</f>
        <v>1</v>
      </c>
      <c r="AR2821" s="126">
        <v>0</v>
      </c>
      <c r="AS2821" s="126">
        <v>0</v>
      </c>
      <c r="AT2821" s="126">
        <v>1</v>
      </c>
      <c r="AU2821" s="126">
        <v>0</v>
      </c>
      <c r="BA2821" s="126">
        <v>-2.25</v>
      </c>
    </row>
    <row r="2822" spans="3:53" ht="14.5" x14ac:dyDescent="0.35">
      <c r="C2822" s="126" t="s">
        <v>394</v>
      </c>
      <c r="D2822" s="126" t="s">
        <v>183</v>
      </c>
      <c r="E2822" s="126">
        <v>41.24</v>
      </c>
      <c r="F2822" s="126">
        <v>12.83</v>
      </c>
      <c r="G2822" s="126">
        <v>10.6</v>
      </c>
      <c r="H2822" s="126">
        <v>5850</v>
      </c>
      <c r="I2822" s="126">
        <v>1405.47</v>
      </c>
      <c r="J2822" s="126" t="s">
        <v>75</v>
      </c>
      <c r="K2822" s="126">
        <v>54.63</v>
      </c>
      <c r="L2822" s="126">
        <v>40.952630000000013</v>
      </c>
      <c r="M2822" s="126">
        <v>0.27439019178984181</v>
      </c>
      <c r="N2822" s="126">
        <v>41.027149999999992</v>
      </c>
      <c r="O2822" s="126">
        <v>9.2255981709687226E-2</v>
      </c>
      <c r="P2822" s="126">
        <v>1524000</v>
      </c>
      <c r="Q2822" s="126">
        <v>2201000</v>
      </c>
      <c r="R2822" s="126">
        <v>0.69</v>
      </c>
      <c r="S2822" s="126">
        <v>34.304999999999993</v>
      </c>
      <c r="T2822" s="126">
        <v>7.33</v>
      </c>
      <c r="U2822" s="126">
        <v>18.71</v>
      </c>
      <c r="V2822" s="126">
        <v>2.404163663027358</v>
      </c>
      <c r="AC2822" s="126">
        <v>42.89</v>
      </c>
      <c r="AD2822" s="126">
        <v>40.75</v>
      </c>
      <c r="AH2822" s="77">
        <f>IF(AND(M2822&lt;Variables!$G$6,M2822&gt;Variables!$G$5),0,1)</f>
        <v>1</v>
      </c>
      <c r="AI2822" s="77">
        <f t="shared" si="88"/>
        <v>1</v>
      </c>
      <c r="AJ2822" s="77">
        <f>IF(I2822&gt;Variables!$G$7,0,1)</f>
        <v>0</v>
      </c>
      <c r="AK2822" s="77">
        <f>IF(F2822&gt;Variables!$G$8,0,1)</f>
        <v>0</v>
      </c>
      <c r="AL2822" s="77">
        <f>IF(G2822&gt;Variables!$G$9,0,1)</f>
        <v>0</v>
      </c>
      <c r="AM2822" s="77">
        <f>IF(AND(K2822&gt;Variables!$G$10,K2822&lt;Variables!$G$11),0,1)</f>
        <v>1</v>
      </c>
      <c r="AN2822" s="77">
        <f>IF(H2822&lt;Variables!$G$13,1,0)</f>
        <v>0</v>
      </c>
      <c r="AO2822" s="77">
        <f>IF(R2822&lt;Variables!$G$12,0,1)</f>
        <v>0</v>
      </c>
      <c r="AP2822" s="78">
        <f t="shared" si="89"/>
        <v>1</v>
      </c>
      <c r="AQ2822" s="77">
        <f>IF(V2822&lt;Variables!$G$15,1,0)</f>
        <v>1</v>
      </c>
      <c r="AR2822" s="126">
        <v>0</v>
      </c>
      <c r="AS2822" s="126">
        <v>1</v>
      </c>
      <c r="AT2822" s="126">
        <v>0</v>
      </c>
      <c r="AU2822" s="126">
        <v>0</v>
      </c>
      <c r="BA2822" s="126">
        <v>0.18</v>
      </c>
    </row>
    <row r="2823" spans="3:53" ht="14.5" x14ac:dyDescent="0.35">
      <c r="C2823" s="126" t="s">
        <v>394</v>
      </c>
      <c r="D2823" s="126" t="s">
        <v>130</v>
      </c>
      <c r="E2823" s="126">
        <v>15.63</v>
      </c>
      <c r="F2823" s="126">
        <v>10.039999999999999</v>
      </c>
      <c r="G2823" s="126">
        <v>7.16</v>
      </c>
      <c r="H2823" s="126">
        <v>2590</v>
      </c>
      <c r="I2823" s="126">
        <v>455.68599999999998</v>
      </c>
      <c r="J2823" s="126" t="s">
        <v>75</v>
      </c>
      <c r="K2823" s="126">
        <v>58.09</v>
      </c>
      <c r="L2823" s="126">
        <v>15.521817647058819</v>
      </c>
      <c r="M2823" s="126">
        <v>0.24599150569463629</v>
      </c>
      <c r="N2823" s="126">
        <v>15.46909782608695</v>
      </c>
      <c r="O2823" s="126">
        <v>0.58763720376600703</v>
      </c>
      <c r="P2823" s="126">
        <v>697763</v>
      </c>
      <c r="Q2823" s="126">
        <v>1389000</v>
      </c>
      <c r="R2823" s="126">
        <v>0.5</v>
      </c>
      <c r="S2823" s="126">
        <v>34.304999999999993</v>
      </c>
      <c r="T2823" s="126">
        <v>7.33</v>
      </c>
      <c r="U2823" s="126">
        <v>18.71</v>
      </c>
      <c r="V2823" s="126">
        <v>2.4386692949922111</v>
      </c>
      <c r="AC2823" s="126">
        <v>15.9</v>
      </c>
      <c r="AD2823" s="126">
        <v>15.55</v>
      </c>
      <c r="AH2823" s="77">
        <f>IF(AND(M2823&lt;Variables!$G$6,M2823&gt;Variables!$G$5),0,1)</f>
        <v>1</v>
      </c>
      <c r="AI2823" s="77">
        <f t="shared" si="88"/>
        <v>0</v>
      </c>
      <c r="AJ2823" s="77">
        <f>IF(I2823&gt;Variables!$G$7,0,1)</f>
        <v>0</v>
      </c>
      <c r="AK2823" s="77">
        <f>IF(F2823&gt;Variables!$G$8,0,1)</f>
        <v>0</v>
      </c>
      <c r="AL2823" s="77">
        <f>IF(G2823&gt;Variables!$G$9,0,1)</f>
        <v>1</v>
      </c>
      <c r="AM2823" s="77">
        <f>IF(AND(K2823&gt;Variables!$G$10,K2823&lt;Variables!$G$11),0,1)</f>
        <v>1</v>
      </c>
      <c r="AN2823" s="77">
        <f>IF(H2823&lt;Variables!$G$13,1,0)</f>
        <v>0</v>
      </c>
      <c r="AO2823" s="77">
        <f>IF(R2823&lt;Variables!$G$12,0,1)</f>
        <v>0</v>
      </c>
      <c r="AP2823" s="78">
        <f t="shared" si="89"/>
        <v>1</v>
      </c>
      <c r="AQ2823" s="77">
        <f>IF(V2823&lt;Variables!$G$15,1,0)</f>
        <v>1</v>
      </c>
      <c r="AR2823" s="126">
        <v>1</v>
      </c>
      <c r="AS2823" s="126">
        <v>0</v>
      </c>
      <c r="AT2823" s="126">
        <v>0</v>
      </c>
      <c r="AU2823" s="126">
        <v>0</v>
      </c>
      <c r="BA2823" s="126">
        <v>1.07</v>
      </c>
    </row>
    <row r="2824" spans="3:53" ht="14.5" x14ac:dyDescent="0.35">
      <c r="C2824" s="126" t="s">
        <v>394</v>
      </c>
      <c r="D2824" s="126" t="s">
        <v>194</v>
      </c>
      <c r="E2824" s="126">
        <v>8.8699999999999992</v>
      </c>
      <c r="F2824" s="126">
        <v>42.58</v>
      </c>
      <c r="G2824" s="126">
        <v>0.11</v>
      </c>
      <c r="H2824" s="126">
        <v>784.63</v>
      </c>
      <c r="I2824" s="126">
        <v>2714.547</v>
      </c>
      <c r="J2824" s="126" t="s">
        <v>75</v>
      </c>
      <c r="K2824" s="126">
        <v>57.25</v>
      </c>
      <c r="L2824" s="126">
        <v>8.9150799999999997</v>
      </c>
      <c r="M2824" s="126">
        <v>-5.6982102235757053E-2</v>
      </c>
      <c r="N2824" s="126">
        <v>8.6373739999999994</v>
      </c>
      <c r="O2824" s="126">
        <v>3.1563528452050442</v>
      </c>
      <c r="P2824" s="126">
        <v>222830000</v>
      </c>
      <c r="Q2824" s="126">
        <v>29450000</v>
      </c>
      <c r="R2824" s="126">
        <v>7.57</v>
      </c>
      <c r="S2824" s="126">
        <v>34.304999999999993</v>
      </c>
      <c r="T2824" s="126">
        <v>7.33</v>
      </c>
      <c r="U2824" s="126">
        <v>18.71</v>
      </c>
      <c r="V2824" s="126">
        <v>2.4447846259147421</v>
      </c>
      <c r="AC2824" s="126">
        <v>10.199999999999999</v>
      </c>
      <c r="AD2824" s="126">
        <v>8.68</v>
      </c>
      <c r="AH2824" s="77">
        <f>IF(AND(M2824&lt;Variables!$G$6,M2824&gt;Variables!$G$5),0,1)</f>
        <v>1</v>
      </c>
      <c r="AI2824" s="77">
        <f t="shared" si="88"/>
        <v>0</v>
      </c>
      <c r="AJ2824" s="77">
        <f>IF(I2824&gt;Variables!$G$7,0,1)</f>
        <v>0</v>
      </c>
      <c r="AK2824" s="77">
        <f>IF(F2824&gt;Variables!$G$8,0,1)</f>
        <v>0</v>
      </c>
      <c r="AL2824" s="77">
        <f>IF(G2824&gt;Variables!$G$9,0,1)</f>
        <v>1</v>
      </c>
      <c r="AM2824" s="77">
        <f>IF(AND(K2824&gt;Variables!$G$10,K2824&lt;Variables!$G$11),0,1)</f>
        <v>1</v>
      </c>
      <c r="AN2824" s="77">
        <f>IF(H2824&lt;Variables!$G$13,1,0)</f>
        <v>1</v>
      </c>
      <c r="AO2824" s="77">
        <f>IF(R2824&lt;Variables!$G$12,0,1)</f>
        <v>1</v>
      </c>
      <c r="AP2824" s="78">
        <f t="shared" si="89"/>
        <v>1</v>
      </c>
      <c r="AQ2824" s="77">
        <f>IF(V2824&lt;Variables!$G$15,1,0)</f>
        <v>1</v>
      </c>
      <c r="AR2824" s="126">
        <v>1</v>
      </c>
      <c r="AS2824" s="126">
        <v>0</v>
      </c>
      <c r="AT2824" s="126">
        <v>0</v>
      </c>
      <c r="AU2824" s="126">
        <v>0</v>
      </c>
      <c r="BA2824" s="126">
        <v>2</v>
      </c>
    </row>
    <row r="2825" spans="3:53" ht="14.5" x14ac:dyDescent="0.35">
      <c r="C2825" s="126" t="s">
        <v>394</v>
      </c>
      <c r="D2825" s="126" t="s">
        <v>152</v>
      </c>
      <c r="E2825" s="126">
        <v>0.03</v>
      </c>
      <c r="F2825" s="126">
        <v>9.27</v>
      </c>
      <c r="G2825" s="126">
        <v>-26.14</v>
      </c>
      <c r="H2825" s="126">
        <v>-99999</v>
      </c>
      <c r="I2825" s="126">
        <v>3.7999999999999999E-2</v>
      </c>
      <c r="J2825" s="126" t="s">
        <v>75</v>
      </c>
      <c r="K2825" s="126">
        <v>51.79</v>
      </c>
      <c r="L2825" s="126">
        <v>3.2550000000000003E-2</v>
      </c>
      <c r="M2825" s="126">
        <v>-0.15360983102919021</v>
      </c>
      <c r="N2825" s="126">
        <v>3.2272000000000002E-2</v>
      </c>
      <c r="O2825" s="126">
        <v>0.70649479424890305</v>
      </c>
      <c r="P2825" s="126">
        <v>11059000</v>
      </c>
      <c r="Q2825" s="126">
        <v>13766000</v>
      </c>
      <c r="R2825" s="126">
        <v>0.8</v>
      </c>
      <c r="S2825" s="126">
        <v>34.304999999999993</v>
      </c>
      <c r="T2825" s="126">
        <v>7.33</v>
      </c>
      <c r="U2825" s="126">
        <v>18.71</v>
      </c>
      <c r="V2825" s="126">
        <v>2.390332344700461</v>
      </c>
      <c r="AC2825" s="126">
        <v>0.04</v>
      </c>
      <c r="AD2825" s="126">
        <v>3.2500000000000001E-2</v>
      </c>
      <c r="AH2825" s="77">
        <f>IF(AND(M2825&lt;Variables!$G$6,M2825&gt;Variables!$G$5),0,1)</f>
        <v>1</v>
      </c>
      <c r="AI2825" s="77">
        <f t="shared" si="88"/>
        <v>0</v>
      </c>
      <c r="AJ2825" s="77">
        <f>IF(I2825&gt;Variables!$G$7,0,1)</f>
        <v>1</v>
      </c>
      <c r="AK2825" s="77">
        <f>IF(F2825&gt;Variables!$G$8,0,1)</f>
        <v>0</v>
      </c>
      <c r="AL2825" s="77">
        <f>IF(G2825&gt;Variables!$G$9,0,1)</f>
        <v>1</v>
      </c>
      <c r="AM2825" s="77">
        <f>IF(AND(K2825&gt;Variables!$G$10,K2825&lt;Variables!$G$11),0,1)</f>
        <v>1</v>
      </c>
      <c r="AN2825" s="77">
        <f>IF(H2825&lt;Variables!$G$13,1,0)</f>
        <v>1</v>
      </c>
      <c r="AO2825" s="77">
        <f>IF(R2825&lt;Variables!$G$12,0,1)</f>
        <v>0</v>
      </c>
      <c r="AP2825" s="78">
        <f t="shared" si="89"/>
        <v>1</v>
      </c>
      <c r="AQ2825" s="77">
        <f>IF(V2825&lt;Variables!$G$15,1,0)</f>
        <v>1</v>
      </c>
      <c r="AR2825" s="126">
        <v>1</v>
      </c>
      <c r="AS2825" s="126">
        <v>0</v>
      </c>
      <c r="AT2825" s="126">
        <v>0</v>
      </c>
      <c r="AU2825" s="126">
        <v>0</v>
      </c>
      <c r="BA2825" s="126">
        <v>2</v>
      </c>
    </row>
    <row r="2826" spans="3:53" ht="14.5" x14ac:dyDescent="0.35">
      <c r="C2826" s="126" t="s">
        <v>394</v>
      </c>
      <c r="D2826" s="126" t="s">
        <v>201</v>
      </c>
      <c r="E2826" s="126">
        <v>41.03</v>
      </c>
      <c r="F2826" s="126">
        <v>8.92</v>
      </c>
      <c r="G2826" s="126">
        <v>3.63</v>
      </c>
      <c r="H2826" s="126">
        <v>-99999</v>
      </c>
      <c r="I2826" s="126">
        <v>310.10399999999998</v>
      </c>
      <c r="J2826" s="126" t="s">
        <v>75</v>
      </c>
      <c r="K2826" s="126">
        <v>41.04</v>
      </c>
      <c r="L2826" s="126">
        <v>41.065163157894737</v>
      </c>
      <c r="M2826" s="126">
        <v>-0.52395544385745618</v>
      </c>
      <c r="N2826" s="126">
        <v>41.30264081632653</v>
      </c>
      <c r="O2826" s="126">
        <v>-1.0959125309672799</v>
      </c>
      <c r="P2826" s="126">
        <v>720195</v>
      </c>
      <c r="Q2826" s="126">
        <v>2251000</v>
      </c>
      <c r="R2826" s="126">
        <v>0.32</v>
      </c>
      <c r="S2826" s="126">
        <v>34.304999999999993</v>
      </c>
      <c r="T2826" s="126">
        <v>7.33</v>
      </c>
      <c r="U2826" s="126">
        <v>18.71</v>
      </c>
      <c r="V2826" s="126">
        <v>2.2742391189764248</v>
      </c>
      <c r="AC2826" s="126">
        <v>40.998699999999999</v>
      </c>
      <c r="AD2826" s="126">
        <v>35.82</v>
      </c>
      <c r="AH2826" s="77">
        <f>IF(AND(M2826&lt;Variables!$G$6,M2826&gt;Variables!$G$5),0,1)</f>
        <v>1</v>
      </c>
      <c r="AI2826" s="77">
        <f t="shared" si="88"/>
        <v>1</v>
      </c>
      <c r="AJ2826" s="77">
        <f>IF(I2826&gt;Variables!$G$7,0,1)</f>
        <v>0</v>
      </c>
      <c r="AK2826" s="77">
        <f>IF(F2826&gt;Variables!$G$8,0,1)</f>
        <v>1</v>
      </c>
      <c r="AL2826" s="77">
        <f>IF(G2826&gt;Variables!$G$9,0,1)</f>
        <v>1</v>
      </c>
      <c r="AM2826" s="77">
        <f>IF(AND(K2826&gt;Variables!$G$10,K2826&lt;Variables!$G$11),0,1)</f>
        <v>1</v>
      </c>
      <c r="AN2826" s="77">
        <f>IF(H2826&lt;Variables!$G$13,1,0)</f>
        <v>1</v>
      </c>
      <c r="AO2826" s="77">
        <f>IF(R2826&lt;Variables!$G$12,0,1)</f>
        <v>0</v>
      </c>
      <c r="AP2826" s="78">
        <f t="shared" si="89"/>
        <v>1</v>
      </c>
      <c r="AQ2826" s="77">
        <f>IF(V2826&lt;Variables!$G$15,1,0)</f>
        <v>1</v>
      </c>
      <c r="AR2826" s="126">
        <v>0</v>
      </c>
      <c r="AS2826" s="126">
        <v>0</v>
      </c>
      <c r="AT2826" s="126">
        <v>1</v>
      </c>
      <c r="AU2826" s="126">
        <v>0</v>
      </c>
      <c r="BA2826" s="126">
        <v>-2.25</v>
      </c>
    </row>
    <row r="2827" spans="3:53" ht="14.5" x14ac:dyDescent="0.35">
      <c r="C2827" s="126" t="s">
        <v>394</v>
      </c>
      <c r="D2827" s="126" t="s">
        <v>173</v>
      </c>
      <c r="E2827" s="126">
        <v>86.6</v>
      </c>
      <c r="F2827" s="126">
        <v>8.27</v>
      </c>
      <c r="G2827" s="126">
        <v>7.15</v>
      </c>
      <c r="H2827" s="126">
        <v>3140</v>
      </c>
      <c r="I2827" s="126">
        <v>574.33500000000004</v>
      </c>
      <c r="J2827" s="126" t="s">
        <v>75</v>
      </c>
      <c r="K2827" s="126">
        <v>75.819999999999993</v>
      </c>
      <c r="L2827" s="126">
        <v>85.181880000000007</v>
      </c>
      <c r="M2827" s="126">
        <v>1.283277617258505</v>
      </c>
      <c r="N2827" s="126">
        <v>84.194105999999991</v>
      </c>
      <c r="O2827" s="126">
        <v>2.4715435543671131</v>
      </c>
      <c r="P2827" s="126">
        <v>1532000</v>
      </c>
      <c r="Q2827" s="126">
        <v>1763000</v>
      </c>
      <c r="R2827" s="126">
        <v>0.87</v>
      </c>
      <c r="S2827" s="126">
        <v>34.304999999999993</v>
      </c>
      <c r="T2827" s="126">
        <v>7.33</v>
      </c>
      <c r="U2827" s="126">
        <v>18.71</v>
      </c>
      <c r="V2827" s="126">
        <v>2.5054383312631279</v>
      </c>
      <c r="AC2827" s="126">
        <v>92.5</v>
      </c>
      <c r="AD2827" s="126">
        <v>86</v>
      </c>
      <c r="AH2827" s="77">
        <f>IF(AND(M2827&lt;Variables!$G$6,M2827&gt;Variables!$G$5),0,1)</f>
        <v>1</v>
      </c>
      <c r="AI2827" s="77">
        <f t="shared" si="88"/>
        <v>0</v>
      </c>
      <c r="AJ2827" s="77">
        <f>IF(I2827&gt;Variables!$G$7,0,1)</f>
        <v>0</v>
      </c>
      <c r="AK2827" s="77">
        <f>IF(F2827&gt;Variables!$G$8,0,1)</f>
        <v>1</v>
      </c>
      <c r="AL2827" s="77">
        <f>IF(G2827&gt;Variables!$G$9,0,1)</f>
        <v>1</v>
      </c>
      <c r="AM2827" s="77">
        <f>IF(AND(K2827&gt;Variables!$G$10,K2827&lt;Variables!$G$11),0,1)</f>
        <v>1</v>
      </c>
      <c r="AN2827" s="77">
        <f>IF(H2827&lt;Variables!$G$13,1,0)</f>
        <v>0</v>
      </c>
      <c r="AO2827" s="77">
        <f>IF(R2827&lt;Variables!$G$12,0,1)</f>
        <v>0</v>
      </c>
      <c r="AP2827" s="78">
        <f t="shared" si="89"/>
        <v>1</v>
      </c>
      <c r="AQ2827" s="77">
        <f>IF(V2827&lt;Variables!$G$15,1,0)</f>
        <v>1</v>
      </c>
      <c r="AR2827" s="126">
        <v>1</v>
      </c>
      <c r="AS2827" s="126">
        <v>0</v>
      </c>
      <c r="AT2827" s="126">
        <v>0</v>
      </c>
      <c r="AU2827" s="126">
        <v>0</v>
      </c>
      <c r="BA2827" s="126">
        <v>2</v>
      </c>
    </row>
    <row r="2828" spans="3:53" ht="14.5" x14ac:dyDescent="0.35">
      <c r="C2828" s="126" t="s">
        <v>394</v>
      </c>
      <c r="D2828" s="126" t="s">
        <v>169</v>
      </c>
      <c r="E2828" s="126">
        <v>8.6199999999999992</v>
      </c>
      <c r="F2828" s="126">
        <v>7.77</v>
      </c>
      <c r="G2828" s="126">
        <v>5.98</v>
      </c>
      <c r="H2828" s="126">
        <v>3910</v>
      </c>
      <c r="I2828" s="126">
        <v>64.58</v>
      </c>
      <c r="J2828" s="126" t="s">
        <v>75</v>
      </c>
      <c r="K2828" s="126">
        <v>57.68</v>
      </c>
      <c r="L2828" s="126">
        <v>8.5796473684210515</v>
      </c>
      <c r="M2828" s="126">
        <v>0.17894245438871201</v>
      </c>
      <c r="N2828" s="126">
        <v>8.5602653061224494</v>
      </c>
      <c r="O2828" s="126">
        <v>0.40576655787418631</v>
      </c>
      <c r="P2828" s="126">
        <v>2245000</v>
      </c>
      <c r="Q2828" s="126">
        <v>3192000</v>
      </c>
      <c r="R2828" s="126">
        <v>0.7</v>
      </c>
      <c r="S2828" s="126">
        <v>34.304999999999993</v>
      </c>
      <c r="T2828" s="126">
        <v>7.33</v>
      </c>
      <c r="U2828" s="126">
        <v>18.71</v>
      </c>
      <c r="V2828" s="126">
        <v>2.4379433811783442</v>
      </c>
      <c r="AC2828" s="126">
        <v>8.6950000000000003</v>
      </c>
      <c r="AD2828" s="126">
        <v>8.39</v>
      </c>
      <c r="AH2828" s="77">
        <f>IF(AND(M2828&lt;Variables!$G$6,M2828&gt;Variables!$G$5),0,1)</f>
        <v>1</v>
      </c>
      <c r="AI2828" s="77">
        <f t="shared" si="88"/>
        <v>0</v>
      </c>
      <c r="AJ2828" s="77">
        <f>IF(I2828&gt;Variables!$G$7,0,1)</f>
        <v>0</v>
      </c>
      <c r="AK2828" s="77">
        <f>IF(F2828&gt;Variables!$G$8,0,1)</f>
        <v>1</v>
      </c>
      <c r="AL2828" s="77">
        <f>IF(G2828&gt;Variables!$G$9,0,1)</f>
        <v>1</v>
      </c>
      <c r="AM2828" s="77">
        <f>IF(AND(K2828&gt;Variables!$G$10,K2828&lt;Variables!$G$11),0,1)</f>
        <v>1</v>
      </c>
      <c r="AN2828" s="77">
        <f>IF(H2828&lt;Variables!$G$13,1,0)</f>
        <v>0</v>
      </c>
      <c r="AO2828" s="77">
        <f>IF(R2828&lt;Variables!$G$12,0,1)</f>
        <v>0</v>
      </c>
      <c r="AP2828" s="78">
        <f t="shared" si="89"/>
        <v>1</v>
      </c>
      <c r="AQ2828" s="77">
        <f>IF(V2828&lt;Variables!$G$15,1,0)</f>
        <v>1</v>
      </c>
      <c r="AR2828" s="126">
        <v>0</v>
      </c>
      <c r="AS2828" s="126">
        <v>0</v>
      </c>
      <c r="AT2828" s="126">
        <v>0</v>
      </c>
      <c r="AU2828" s="126">
        <v>1</v>
      </c>
      <c r="BA2828" s="126">
        <v>-0.6</v>
      </c>
    </row>
    <row r="2829" spans="3:53" ht="14.5" x14ac:dyDescent="0.35">
      <c r="C2829" s="126" t="s">
        <v>394</v>
      </c>
      <c r="D2829" s="126" t="s">
        <v>277</v>
      </c>
      <c r="E2829" s="126">
        <v>23.27</v>
      </c>
      <c r="F2829" s="126">
        <v>9.15</v>
      </c>
      <c r="G2829" s="126">
        <v>5.07</v>
      </c>
      <c r="H2829" s="126">
        <v>2160</v>
      </c>
      <c r="I2829" s="126">
        <v>-2.2000000000000002</v>
      </c>
      <c r="J2829" s="126" t="s">
        <v>75</v>
      </c>
      <c r="K2829" s="126">
        <v>57.92</v>
      </c>
      <c r="L2829" s="126">
        <v>23.135842105263158</v>
      </c>
      <c r="M2829" s="126">
        <v>0.31966804752708028</v>
      </c>
      <c r="N2829" s="126">
        <v>23.049176086956521</v>
      </c>
      <c r="O2829" s="126">
        <v>0.69687485764132484</v>
      </c>
      <c r="P2829" s="126">
        <v>1290000</v>
      </c>
      <c r="Q2829" s="126">
        <v>2482000</v>
      </c>
      <c r="R2829" s="126">
        <v>0.52</v>
      </c>
      <c r="S2829" s="126">
        <v>34.304999999999993</v>
      </c>
      <c r="T2829" s="126">
        <v>7.33</v>
      </c>
      <c r="U2829" s="126">
        <v>18.71</v>
      </c>
      <c r="V2829" s="126">
        <v>2.433428076299931</v>
      </c>
      <c r="AC2829" s="126">
        <v>23.67</v>
      </c>
      <c r="AD2829" s="126">
        <v>22.73</v>
      </c>
      <c r="AH2829" s="77">
        <f>IF(AND(M2829&lt;Variables!$G$6,M2829&gt;Variables!$G$5),0,1)</f>
        <v>1</v>
      </c>
      <c r="AI2829" s="77">
        <f t="shared" si="88"/>
        <v>0</v>
      </c>
      <c r="AJ2829" s="77">
        <f>IF(I2829&gt;Variables!$G$7,0,1)</f>
        <v>1</v>
      </c>
      <c r="AK2829" s="77">
        <f>IF(F2829&gt;Variables!$G$8,0,1)</f>
        <v>0</v>
      </c>
      <c r="AL2829" s="77">
        <f>IF(G2829&gt;Variables!$G$9,0,1)</f>
        <v>1</v>
      </c>
      <c r="AM2829" s="77">
        <f>IF(AND(K2829&gt;Variables!$G$10,K2829&lt;Variables!$G$11),0,1)</f>
        <v>1</v>
      </c>
      <c r="AN2829" s="77">
        <f>IF(H2829&lt;Variables!$G$13,1,0)</f>
        <v>0</v>
      </c>
      <c r="AO2829" s="77">
        <f>IF(R2829&lt;Variables!$G$12,0,1)</f>
        <v>0</v>
      </c>
      <c r="AP2829" s="78">
        <f t="shared" si="89"/>
        <v>1</v>
      </c>
      <c r="AQ2829" s="77">
        <f>IF(V2829&lt;Variables!$G$15,1,0)</f>
        <v>1</v>
      </c>
      <c r="AR2829" s="126">
        <v>0</v>
      </c>
      <c r="AS2829" s="126">
        <v>0</v>
      </c>
      <c r="AT2829" s="126">
        <v>0</v>
      </c>
      <c r="AU2829" s="126">
        <v>1</v>
      </c>
      <c r="BA2829" s="126">
        <v>-1.42</v>
      </c>
    </row>
    <row r="2830" spans="3:53" ht="14.5" x14ac:dyDescent="0.35">
      <c r="C2830" s="126" t="s">
        <v>394</v>
      </c>
      <c r="D2830" s="126" t="s">
        <v>131</v>
      </c>
      <c r="E2830" s="126">
        <v>1.59</v>
      </c>
      <c r="F2830" s="126">
        <v>23.26</v>
      </c>
      <c r="G2830" s="126">
        <v>15.75</v>
      </c>
      <c r="H2830" s="126">
        <v>2280</v>
      </c>
      <c r="I2830" s="126">
        <v>2.7050000000000001</v>
      </c>
      <c r="J2830" s="126" t="s">
        <v>74</v>
      </c>
      <c r="K2830" s="126">
        <v>46.24</v>
      </c>
      <c r="L2830" s="126">
        <v>1.6109150000000001</v>
      </c>
      <c r="M2830" s="126">
        <v>-0.8389641911584238</v>
      </c>
      <c r="N2830" s="126">
        <v>1.60788</v>
      </c>
      <c r="O2830" s="126">
        <v>-0.65178993457224821</v>
      </c>
      <c r="P2830" s="126">
        <v>106939000</v>
      </c>
      <c r="Q2830" s="126">
        <v>19257000</v>
      </c>
      <c r="R2830" s="126">
        <v>5.55</v>
      </c>
      <c r="S2830" s="126">
        <v>34.304999999999993</v>
      </c>
      <c r="T2830" s="126">
        <v>7.33</v>
      </c>
      <c r="U2830" s="126">
        <v>18.71</v>
      </c>
      <c r="V2830" s="126">
        <v>2.340749257494033</v>
      </c>
      <c r="AC2830" s="126">
        <v>1.6</v>
      </c>
      <c r="AD2830" s="126">
        <v>1.46</v>
      </c>
      <c r="AH2830" s="77">
        <f>IF(AND(M2830&lt;Variables!$G$6,M2830&gt;Variables!$G$5),0,1)</f>
        <v>1</v>
      </c>
      <c r="AI2830" s="77">
        <f t="shared" si="88"/>
        <v>0</v>
      </c>
      <c r="AJ2830" s="77">
        <f>IF(I2830&gt;Variables!$G$7,0,1)</f>
        <v>1</v>
      </c>
      <c r="AK2830" s="77">
        <f>IF(F2830&gt;Variables!$G$8,0,1)</f>
        <v>0</v>
      </c>
      <c r="AL2830" s="77">
        <f>IF(G2830&gt;Variables!$G$9,0,1)</f>
        <v>0</v>
      </c>
      <c r="AM2830" s="77">
        <f>IF(AND(K2830&gt;Variables!$G$10,K2830&lt;Variables!$G$11),0,1)</f>
        <v>1</v>
      </c>
      <c r="AN2830" s="77">
        <f>IF(H2830&lt;Variables!$G$13,1,0)</f>
        <v>0</v>
      </c>
      <c r="AO2830" s="77">
        <f>IF(R2830&lt;Variables!$G$12,0,1)</f>
        <v>1</v>
      </c>
      <c r="AP2830" s="78">
        <f t="shared" si="89"/>
        <v>0</v>
      </c>
      <c r="AQ2830" s="77">
        <f>IF(V2830&lt;Variables!$G$15,1,0)</f>
        <v>1</v>
      </c>
      <c r="AR2830" s="126">
        <v>0</v>
      </c>
      <c r="AS2830" s="126">
        <v>0</v>
      </c>
      <c r="AT2830" s="126">
        <v>1</v>
      </c>
      <c r="AU2830" s="126">
        <v>0</v>
      </c>
      <c r="BA2830" s="126">
        <v>-2.25</v>
      </c>
    </row>
    <row r="2831" spans="3:53" ht="14.5" x14ac:dyDescent="0.35">
      <c r="C2831" s="126" t="s">
        <v>394</v>
      </c>
      <c r="D2831" s="126" t="s">
        <v>345</v>
      </c>
      <c r="E2831" s="126">
        <v>61.26</v>
      </c>
      <c r="F2831" s="126">
        <v>82.94</v>
      </c>
      <c r="G2831" s="126">
        <v>0.62</v>
      </c>
      <c r="H2831" s="126">
        <v>621.19000000000005</v>
      </c>
      <c r="I2831" s="126">
        <v>32.286000000000001</v>
      </c>
      <c r="J2831" s="126" t="s">
        <v>74</v>
      </c>
      <c r="K2831" s="126">
        <v>64.55</v>
      </c>
      <c r="L2831" s="126">
        <v>60.879500000000007</v>
      </c>
      <c r="M2831" s="126">
        <v>0.19793198038747481</v>
      </c>
      <c r="N2831" s="126">
        <v>60.803752000000003</v>
      </c>
      <c r="O2831" s="126">
        <v>0.32275639832226838</v>
      </c>
      <c r="P2831" s="126">
        <v>3230000</v>
      </c>
      <c r="Q2831" s="126">
        <v>72250</v>
      </c>
      <c r="R2831" s="126">
        <v>44.71</v>
      </c>
      <c r="S2831" s="126">
        <v>34.304999999999993</v>
      </c>
      <c r="T2831" s="126">
        <v>7.33</v>
      </c>
      <c r="U2831" s="126">
        <v>18.71</v>
      </c>
      <c r="V2831" s="126">
        <v>2.5042745875212522</v>
      </c>
      <c r="AC2831" s="126">
        <v>62.1</v>
      </c>
      <c r="AD2831" s="126">
        <v>60.88</v>
      </c>
      <c r="AH2831" s="77">
        <f>IF(AND(M2831&lt;Variables!$G$6,M2831&gt;Variables!$G$5),0,1)</f>
        <v>1</v>
      </c>
      <c r="AI2831" s="77">
        <f t="shared" si="88"/>
        <v>0</v>
      </c>
      <c r="AJ2831" s="77">
        <f>IF(I2831&gt;Variables!$G$7,0,1)</f>
        <v>1</v>
      </c>
      <c r="AK2831" s="77">
        <f>IF(F2831&gt;Variables!$G$8,0,1)</f>
        <v>0</v>
      </c>
      <c r="AL2831" s="77">
        <f>IF(G2831&gt;Variables!$G$9,0,1)</f>
        <v>1</v>
      </c>
      <c r="AM2831" s="77">
        <f>IF(AND(K2831&gt;Variables!$G$10,K2831&lt;Variables!$G$11),0,1)</f>
        <v>0</v>
      </c>
      <c r="AN2831" s="77">
        <f>IF(H2831&lt;Variables!$G$13,1,0)</f>
        <v>1</v>
      </c>
      <c r="AO2831" s="77">
        <f>IF(R2831&lt;Variables!$G$12,0,1)</f>
        <v>1</v>
      </c>
      <c r="AP2831" s="78">
        <f t="shared" si="89"/>
        <v>0</v>
      </c>
      <c r="AQ2831" s="77">
        <f>IF(V2831&lt;Variables!$G$15,1,0)</f>
        <v>1</v>
      </c>
      <c r="AR2831" s="126">
        <v>0</v>
      </c>
      <c r="AS2831" s="126">
        <v>0</v>
      </c>
      <c r="AT2831" s="126">
        <v>0</v>
      </c>
      <c r="AU2831" s="126">
        <v>1</v>
      </c>
      <c r="BA2831" s="126">
        <v>0.62</v>
      </c>
    </row>
    <row r="2832" spans="3:53" ht="14.5" x14ac:dyDescent="0.35">
      <c r="C2832" s="126" t="s">
        <v>394</v>
      </c>
      <c r="D2832" s="126" t="s">
        <v>365</v>
      </c>
      <c r="E2832" s="126">
        <v>51.25</v>
      </c>
      <c r="F2832" s="126">
        <v>6.34</v>
      </c>
      <c r="G2832" s="126">
        <v>4.2699999999999996</v>
      </c>
      <c r="H2832" s="126">
        <v>2220</v>
      </c>
      <c r="I2832" s="126">
        <v>151.523</v>
      </c>
      <c r="J2832" s="126" t="s">
        <v>75</v>
      </c>
      <c r="K2832" s="126">
        <v>61.32</v>
      </c>
      <c r="L2832" s="126">
        <v>51.002615000000013</v>
      </c>
      <c r="M2832" s="126">
        <v>0.17133435216997711</v>
      </c>
      <c r="N2832" s="126">
        <v>50.911760000000001</v>
      </c>
      <c r="O2832" s="126">
        <v>0.35009593068478162</v>
      </c>
      <c r="P2832" s="126">
        <v>1021000</v>
      </c>
      <c r="Q2832" s="126">
        <v>1865000</v>
      </c>
      <c r="R2832" s="126">
        <v>0.55000000000000004</v>
      </c>
      <c r="S2832" s="126">
        <v>34.304999999999993</v>
      </c>
      <c r="T2832" s="126">
        <v>7.33</v>
      </c>
      <c r="U2832" s="126">
        <v>18.71</v>
      </c>
      <c r="V2832" s="126">
        <v>2.474219216788943</v>
      </c>
      <c r="AC2832" s="126">
        <v>53.98</v>
      </c>
      <c r="AD2832" s="126">
        <v>50.66</v>
      </c>
      <c r="AH2832" s="77">
        <f>IF(AND(M2832&lt;Variables!$G$6,M2832&gt;Variables!$G$5),0,1)</f>
        <v>1</v>
      </c>
      <c r="AI2832" s="77">
        <f t="shared" si="88"/>
        <v>0</v>
      </c>
      <c r="AJ2832" s="77">
        <f>IF(I2832&gt;Variables!$G$7,0,1)</f>
        <v>0</v>
      </c>
      <c r="AK2832" s="77">
        <f>IF(F2832&gt;Variables!$G$8,0,1)</f>
        <v>1</v>
      </c>
      <c r="AL2832" s="77">
        <f>IF(G2832&gt;Variables!$G$9,0,1)</f>
        <v>1</v>
      </c>
      <c r="AM2832" s="77">
        <f>IF(AND(K2832&gt;Variables!$G$10,K2832&lt;Variables!$G$11),0,1)</f>
        <v>1</v>
      </c>
      <c r="AN2832" s="77">
        <f>IF(H2832&lt;Variables!$G$13,1,0)</f>
        <v>0</v>
      </c>
      <c r="AO2832" s="77">
        <f>IF(R2832&lt;Variables!$G$12,0,1)</f>
        <v>0</v>
      </c>
      <c r="AP2832" s="78">
        <f t="shared" si="89"/>
        <v>1</v>
      </c>
      <c r="AQ2832" s="77">
        <f>IF(V2832&lt;Variables!$G$15,1,0)</f>
        <v>1</v>
      </c>
      <c r="AR2832" s="126">
        <v>0</v>
      </c>
      <c r="AS2832" s="126">
        <v>1</v>
      </c>
      <c r="AT2832" s="126">
        <v>0</v>
      </c>
      <c r="AU2832" s="126">
        <v>0</v>
      </c>
      <c r="BA2832" s="126">
        <v>0.57999999999999996</v>
      </c>
    </row>
    <row r="2833" spans="3:53" ht="14.5" x14ac:dyDescent="0.35">
      <c r="C2833" s="126" t="s">
        <v>394</v>
      </c>
      <c r="D2833" s="126" t="s">
        <v>172</v>
      </c>
      <c r="E2833" s="126">
        <v>57.64</v>
      </c>
      <c r="F2833" s="126">
        <v>7.43</v>
      </c>
      <c r="G2833" s="126">
        <v>5.49</v>
      </c>
      <c r="H2833" s="126">
        <v>7410</v>
      </c>
      <c r="I2833" s="126">
        <v>140764.323</v>
      </c>
      <c r="J2833" s="126" t="s">
        <v>75</v>
      </c>
      <c r="K2833" s="126">
        <v>47.08</v>
      </c>
      <c r="L2833" s="126">
        <v>57.653469999999992</v>
      </c>
      <c r="M2833" s="126">
        <v>-0.26445936385094237</v>
      </c>
      <c r="N2833" s="126">
        <v>57.534040816326552</v>
      </c>
      <c r="O2833" s="126">
        <v>-5.7428290900039432E-2</v>
      </c>
      <c r="P2833" s="126">
        <v>634876</v>
      </c>
      <c r="Q2833" s="126">
        <v>1245000</v>
      </c>
      <c r="R2833" s="126">
        <v>0.51</v>
      </c>
      <c r="S2833" s="126">
        <v>34.304999999999993</v>
      </c>
      <c r="T2833" s="126">
        <v>7.33</v>
      </c>
      <c r="U2833" s="126">
        <v>18.71</v>
      </c>
      <c r="V2833" s="126">
        <v>2.3413945682231438</v>
      </c>
      <c r="AC2833" s="126">
        <v>58.05</v>
      </c>
      <c r="AD2833" s="126">
        <v>54.424999999999997</v>
      </c>
      <c r="AH2833" s="77">
        <f>IF(AND(M2833&lt;Variables!$G$6,M2833&gt;Variables!$G$5),0,1)</f>
        <v>1</v>
      </c>
      <c r="AI2833" s="77">
        <f t="shared" si="88"/>
        <v>0</v>
      </c>
      <c r="AJ2833" s="77">
        <f>IF(I2833&gt;Variables!$G$7,0,1)</f>
        <v>0</v>
      </c>
      <c r="AK2833" s="77">
        <f>IF(F2833&gt;Variables!$G$8,0,1)</f>
        <v>1</v>
      </c>
      <c r="AL2833" s="77">
        <f>IF(G2833&gt;Variables!$G$9,0,1)</f>
        <v>1</v>
      </c>
      <c r="AM2833" s="77">
        <f>IF(AND(K2833&gt;Variables!$G$10,K2833&lt;Variables!$G$11),0,1)</f>
        <v>1</v>
      </c>
      <c r="AN2833" s="77">
        <f>IF(H2833&lt;Variables!$G$13,1,0)</f>
        <v>0</v>
      </c>
      <c r="AO2833" s="77">
        <f>IF(R2833&lt;Variables!$G$12,0,1)</f>
        <v>0</v>
      </c>
      <c r="AP2833" s="78">
        <f t="shared" si="89"/>
        <v>1</v>
      </c>
      <c r="AQ2833" s="77">
        <f>IF(V2833&lt;Variables!$G$15,1,0)</f>
        <v>1</v>
      </c>
      <c r="AR2833" s="126">
        <v>0</v>
      </c>
      <c r="AS2833" s="126">
        <v>0</v>
      </c>
      <c r="AT2833" s="126">
        <v>0</v>
      </c>
      <c r="AU2833" s="126">
        <v>1</v>
      </c>
      <c r="BA2833" s="126">
        <v>-1.1000000000000001</v>
      </c>
    </row>
    <row r="2834" spans="3:53" ht="14.5" x14ac:dyDescent="0.35">
      <c r="C2834" s="126" t="s">
        <v>394</v>
      </c>
      <c r="D2834" s="126" t="s">
        <v>373</v>
      </c>
      <c r="E2834" s="126">
        <v>30.99</v>
      </c>
      <c r="F2834" s="126">
        <v>6.44</v>
      </c>
      <c r="G2834" s="126">
        <v>4.88</v>
      </c>
      <c r="H2834" s="126">
        <v>6320</v>
      </c>
      <c r="I2834" s="126">
        <v>305.94900000000001</v>
      </c>
      <c r="J2834" s="126" t="s">
        <v>75</v>
      </c>
      <c r="K2834" s="126">
        <v>54.51</v>
      </c>
      <c r="L2834" s="126">
        <v>30.737411111111111</v>
      </c>
      <c r="M2834" s="126">
        <v>4.0956243332850223E-2</v>
      </c>
      <c r="N2834" s="126">
        <v>30.680786363636368</v>
      </c>
      <c r="O2834" s="126">
        <v>0.2255927717865317</v>
      </c>
      <c r="P2834" s="126">
        <v>247757</v>
      </c>
      <c r="Q2834" s="126">
        <v>666260</v>
      </c>
      <c r="R2834" s="126">
        <v>0.37</v>
      </c>
      <c r="S2834" s="126">
        <v>34.304999999999993</v>
      </c>
      <c r="T2834" s="126">
        <v>7.33</v>
      </c>
      <c r="U2834" s="126">
        <v>18.71</v>
      </c>
      <c r="V2834" s="126">
        <v>2.412125287518684</v>
      </c>
      <c r="AC2834" s="126">
        <v>30.91</v>
      </c>
      <c r="AD2834" s="126">
        <v>30.065000000000001</v>
      </c>
      <c r="AH2834" s="77">
        <f>IF(AND(M2834&lt;Variables!$G$6,M2834&gt;Variables!$G$5),0,1)</f>
        <v>1</v>
      </c>
      <c r="AI2834" s="77">
        <f t="shared" si="88"/>
        <v>0</v>
      </c>
      <c r="AJ2834" s="77">
        <f>IF(I2834&gt;Variables!$G$7,0,1)</f>
        <v>0</v>
      </c>
      <c r="AK2834" s="77">
        <f>IF(F2834&gt;Variables!$G$8,0,1)</f>
        <v>1</v>
      </c>
      <c r="AL2834" s="77">
        <f>IF(G2834&gt;Variables!$G$9,0,1)</f>
        <v>1</v>
      </c>
      <c r="AM2834" s="77">
        <f>IF(AND(K2834&gt;Variables!$G$10,K2834&lt;Variables!$G$11),0,1)</f>
        <v>1</v>
      </c>
      <c r="AN2834" s="77">
        <f>IF(H2834&lt;Variables!$G$13,1,0)</f>
        <v>0</v>
      </c>
      <c r="AO2834" s="77">
        <f>IF(R2834&lt;Variables!$G$12,0,1)</f>
        <v>0</v>
      </c>
      <c r="AP2834" s="78">
        <f t="shared" si="89"/>
        <v>1</v>
      </c>
      <c r="AQ2834" s="77">
        <f>IF(V2834&lt;Variables!$G$15,1,0)</f>
        <v>1</v>
      </c>
      <c r="AR2834" s="126">
        <v>0</v>
      </c>
      <c r="AS2834" s="126">
        <v>0</v>
      </c>
      <c r="AT2834" s="126">
        <v>1</v>
      </c>
      <c r="AU2834" s="126">
        <v>0</v>
      </c>
      <c r="BA2834" s="126">
        <v>-1.63</v>
      </c>
    </row>
    <row r="2835" spans="3:53" ht="14.5" x14ac:dyDescent="0.35">
      <c r="C2835" s="126" t="s">
        <v>394</v>
      </c>
      <c r="D2835" s="126" t="s">
        <v>151</v>
      </c>
      <c r="E2835" s="126">
        <v>141.83000000000001</v>
      </c>
      <c r="F2835" s="126">
        <v>7.76</v>
      </c>
      <c r="G2835" s="126">
        <v>7.92</v>
      </c>
      <c r="H2835" s="126">
        <v>9190</v>
      </c>
      <c r="I2835" s="126">
        <v>-25.135000000000002</v>
      </c>
      <c r="J2835" s="126" t="s">
        <v>75</v>
      </c>
      <c r="K2835" s="126">
        <v>61.46</v>
      </c>
      <c r="L2835" s="126">
        <v>141.08045000000001</v>
      </c>
      <c r="M2835" s="126">
        <v>0.3044716684699954</v>
      </c>
      <c r="N2835" s="126">
        <v>140.719504</v>
      </c>
      <c r="O2835" s="126">
        <v>0.56175297491099052</v>
      </c>
      <c r="P2835" s="126">
        <v>872096</v>
      </c>
      <c r="Q2835" s="126">
        <v>915652</v>
      </c>
      <c r="R2835" s="126">
        <v>0.95</v>
      </c>
      <c r="S2835" s="126">
        <v>34.304999999999993</v>
      </c>
      <c r="T2835" s="126">
        <v>7.33</v>
      </c>
      <c r="U2835" s="126">
        <v>18.71</v>
      </c>
      <c r="V2835" s="126">
        <v>2.4677323961336959</v>
      </c>
      <c r="AC2835" s="126">
        <v>144.24</v>
      </c>
      <c r="AD2835" s="126">
        <v>135.59</v>
      </c>
      <c r="AH2835" s="77">
        <f>IF(AND(M2835&lt;Variables!$G$6,M2835&gt;Variables!$G$5),0,1)</f>
        <v>1</v>
      </c>
      <c r="AI2835" s="77">
        <f t="shared" si="88"/>
        <v>0</v>
      </c>
      <c r="AJ2835" s="77">
        <f>IF(I2835&gt;Variables!$G$7,0,1)</f>
        <v>1</v>
      </c>
      <c r="AK2835" s="77">
        <f>IF(F2835&gt;Variables!$G$8,0,1)</f>
        <v>1</v>
      </c>
      <c r="AL2835" s="77">
        <f>IF(G2835&gt;Variables!$G$9,0,1)</f>
        <v>1</v>
      </c>
      <c r="AM2835" s="77">
        <f>IF(AND(K2835&gt;Variables!$G$10,K2835&lt;Variables!$G$11),0,1)</f>
        <v>1</v>
      </c>
      <c r="AN2835" s="77">
        <f>IF(H2835&lt;Variables!$G$13,1,0)</f>
        <v>0</v>
      </c>
      <c r="AO2835" s="77">
        <f>IF(R2835&lt;Variables!$G$12,0,1)</f>
        <v>0</v>
      </c>
      <c r="AP2835" s="78">
        <f t="shared" si="89"/>
        <v>1</v>
      </c>
      <c r="AQ2835" s="77">
        <f>IF(V2835&lt;Variables!$G$15,1,0)</f>
        <v>1</v>
      </c>
      <c r="AR2835" s="126">
        <v>0</v>
      </c>
      <c r="AS2835" s="126">
        <v>1</v>
      </c>
      <c r="AT2835" s="126">
        <v>0</v>
      </c>
      <c r="AU2835" s="126">
        <v>0</v>
      </c>
      <c r="BA2835" s="126">
        <v>1.3</v>
      </c>
    </row>
    <row r="2836" spans="3:53" ht="14.5" x14ac:dyDescent="0.35">
      <c r="C2836" s="126" t="s">
        <v>395</v>
      </c>
      <c r="D2836" s="126" t="s">
        <v>130</v>
      </c>
      <c r="E2836" s="126">
        <v>15.65</v>
      </c>
      <c r="F2836" s="126">
        <v>10.36</v>
      </c>
      <c r="G2836" s="126">
        <v>7.4</v>
      </c>
      <c r="H2836" s="126">
        <v>2590</v>
      </c>
      <c r="I2836" s="126">
        <v>456.28500000000003</v>
      </c>
      <c r="J2836" s="126" t="s">
        <v>75</v>
      </c>
      <c r="K2836" s="126">
        <v>61.54</v>
      </c>
      <c r="L2836" s="126">
        <v>15.55632777777778</v>
      </c>
      <c r="M2836" s="126">
        <v>0.24859480190089839</v>
      </c>
      <c r="N2836" s="126">
        <v>15.493223404255319</v>
      </c>
      <c r="O2836" s="126">
        <v>0.65691039939905338</v>
      </c>
      <c r="P2836" s="126">
        <v>713970</v>
      </c>
      <c r="Q2836" s="126">
        <v>1389000</v>
      </c>
      <c r="R2836" s="126">
        <v>0.51</v>
      </c>
      <c r="S2836" s="126">
        <v>34.354999999999997</v>
      </c>
      <c r="T2836" s="126">
        <v>7.5539999999999994</v>
      </c>
      <c r="U2836" s="126">
        <v>18.807200000000002</v>
      </c>
      <c r="V2836" s="126">
        <v>2.4718058869183279</v>
      </c>
      <c r="AC2836" s="126">
        <v>15.9</v>
      </c>
      <c r="AD2836" s="126">
        <v>15.55</v>
      </c>
      <c r="AH2836" s="77">
        <f>IF(AND(M2836&lt;Variables!$G$6,M2836&gt;Variables!$G$5),0,1)</f>
        <v>1</v>
      </c>
      <c r="AI2836" s="77">
        <f t="shared" si="88"/>
        <v>0</v>
      </c>
      <c r="AJ2836" s="77">
        <f>IF(I2836&gt;Variables!$G$7,0,1)</f>
        <v>0</v>
      </c>
      <c r="AK2836" s="77">
        <f>IF(F2836&gt;Variables!$G$8,0,1)</f>
        <v>0</v>
      </c>
      <c r="AL2836" s="77">
        <f>IF(G2836&gt;Variables!$G$9,0,1)</f>
        <v>1</v>
      </c>
      <c r="AM2836" s="77">
        <f>IF(AND(K2836&gt;Variables!$G$10,K2836&lt;Variables!$G$11),0,1)</f>
        <v>1</v>
      </c>
      <c r="AN2836" s="77">
        <f>IF(H2836&lt;Variables!$G$13,1,0)</f>
        <v>0</v>
      </c>
      <c r="AO2836" s="77">
        <f>IF(R2836&lt;Variables!$G$12,0,1)</f>
        <v>0</v>
      </c>
      <c r="AP2836" s="78">
        <f t="shared" si="89"/>
        <v>1</v>
      </c>
      <c r="AQ2836" s="77">
        <f>IF(V2836&lt;Variables!$G$15,1,0)</f>
        <v>1</v>
      </c>
      <c r="AR2836" s="126">
        <v>1</v>
      </c>
      <c r="AS2836" s="126">
        <v>0</v>
      </c>
      <c r="AT2836" s="126">
        <v>0</v>
      </c>
      <c r="AU2836" s="126">
        <v>0</v>
      </c>
      <c r="BA2836" s="126">
        <v>0.98</v>
      </c>
    </row>
    <row r="2837" spans="3:53" ht="14.5" x14ac:dyDescent="0.35">
      <c r="C2837" s="126" t="s">
        <v>395</v>
      </c>
      <c r="D2837" s="126" t="s">
        <v>172</v>
      </c>
      <c r="E2837" s="126">
        <v>57.94</v>
      </c>
      <c r="F2837" s="126">
        <v>7.65</v>
      </c>
      <c r="G2837" s="126">
        <v>5.73</v>
      </c>
      <c r="H2837" s="126">
        <v>7410</v>
      </c>
      <c r="I2837" s="126">
        <v>141350.26999999999</v>
      </c>
      <c r="J2837" s="126" t="s">
        <v>75</v>
      </c>
      <c r="K2837" s="126">
        <v>53.35</v>
      </c>
      <c r="L2837" s="126">
        <v>57.529170000000001</v>
      </c>
      <c r="M2837" s="126">
        <v>0.18395885078821311</v>
      </c>
      <c r="N2837" s="126">
        <v>57.516673469387761</v>
      </c>
      <c r="O2837" s="126">
        <v>0.2057256156777108</v>
      </c>
      <c r="P2837" s="126">
        <v>640322</v>
      </c>
      <c r="Q2837" s="126">
        <v>1245000</v>
      </c>
      <c r="R2837" s="126">
        <v>0.51</v>
      </c>
      <c r="S2837" s="126">
        <v>34.354999999999997</v>
      </c>
      <c r="T2837" s="126">
        <v>7.5539999999999994</v>
      </c>
      <c r="U2837" s="126">
        <v>18.807200000000002</v>
      </c>
      <c r="V2837" s="126">
        <v>2.3951433047899</v>
      </c>
      <c r="AC2837" s="126">
        <v>58.05</v>
      </c>
      <c r="AD2837" s="126">
        <v>54.424999999999997</v>
      </c>
      <c r="AH2837" s="77">
        <f>IF(AND(M2837&lt;Variables!$G$6,M2837&gt;Variables!$G$5),0,1)</f>
        <v>1</v>
      </c>
      <c r="AI2837" s="77">
        <f t="shared" si="88"/>
        <v>0</v>
      </c>
      <c r="AJ2837" s="77">
        <f>IF(I2837&gt;Variables!$G$7,0,1)</f>
        <v>0</v>
      </c>
      <c r="AK2837" s="77">
        <f>IF(F2837&gt;Variables!$G$8,0,1)</f>
        <v>1</v>
      </c>
      <c r="AL2837" s="77">
        <f>IF(G2837&gt;Variables!$G$9,0,1)</f>
        <v>1</v>
      </c>
      <c r="AM2837" s="77">
        <f>IF(AND(K2837&gt;Variables!$G$10,K2837&lt;Variables!$G$11),0,1)</f>
        <v>1</v>
      </c>
      <c r="AN2837" s="77">
        <f>IF(H2837&lt;Variables!$G$13,1,0)</f>
        <v>0</v>
      </c>
      <c r="AO2837" s="77">
        <f>IF(R2837&lt;Variables!$G$12,0,1)</f>
        <v>0</v>
      </c>
      <c r="AP2837" s="78">
        <f t="shared" si="89"/>
        <v>1</v>
      </c>
      <c r="AQ2837" s="77">
        <f>IF(V2837&lt;Variables!$G$15,1,0)</f>
        <v>1</v>
      </c>
      <c r="AR2837" s="126">
        <v>0</v>
      </c>
      <c r="AS2837" s="126">
        <v>0</v>
      </c>
      <c r="AT2837" s="126">
        <v>1</v>
      </c>
      <c r="AU2837" s="126">
        <v>0</v>
      </c>
      <c r="BA2837" s="126">
        <v>-1.4</v>
      </c>
    </row>
    <row r="2838" spans="3:53" ht="14.5" x14ac:dyDescent="0.35">
      <c r="C2838" s="126" t="s">
        <v>395</v>
      </c>
      <c r="D2838" s="126" t="s">
        <v>169</v>
      </c>
      <c r="E2838" s="126">
        <v>8.64</v>
      </c>
      <c r="F2838" s="126">
        <v>7.77</v>
      </c>
      <c r="G2838" s="126">
        <v>6.17</v>
      </c>
      <c r="H2838" s="126">
        <v>3910</v>
      </c>
      <c r="I2838" s="126">
        <v>64.635999999999996</v>
      </c>
      <c r="J2838" s="126" t="s">
        <v>75</v>
      </c>
      <c r="K2838" s="126">
        <v>62.04</v>
      </c>
      <c r="L2838" s="126">
        <v>8.5891210526315795</v>
      </c>
      <c r="M2838" s="126">
        <v>0.24308596002408059</v>
      </c>
      <c r="N2838" s="126">
        <v>8.5699591836734701</v>
      </c>
      <c r="O2838" s="126">
        <v>0.46722295250612911</v>
      </c>
      <c r="P2838" s="126">
        <v>2295000</v>
      </c>
      <c r="Q2838" s="126">
        <v>3192000</v>
      </c>
      <c r="R2838" s="126">
        <v>0.72</v>
      </c>
      <c r="S2838" s="126">
        <v>34.354999999999997</v>
      </c>
      <c r="T2838" s="126">
        <v>7.5539999999999994</v>
      </c>
      <c r="U2838" s="126">
        <v>18.807200000000002</v>
      </c>
      <c r="V2838" s="126">
        <v>2.4769616967186772</v>
      </c>
      <c r="AC2838" s="126">
        <v>8.6950000000000003</v>
      </c>
      <c r="AD2838" s="126">
        <v>8.39</v>
      </c>
      <c r="AH2838" s="77">
        <f>IF(AND(M2838&lt;Variables!$G$6,M2838&gt;Variables!$G$5),0,1)</f>
        <v>1</v>
      </c>
      <c r="AI2838" s="77">
        <f t="shared" si="88"/>
        <v>0</v>
      </c>
      <c r="AJ2838" s="77">
        <f>IF(I2838&gt;Variables!$G$7,0,1)</f>
        <v>0</v>
      </c>
      <c r="AK2838" s="77">
        <f>IF(F2838&gt;Variables!$G$8,0,1)</f>
        <v>1</v>
      </c>
      <c r="AL2838" s="77">
        <f>IF(G2838&gt;Variables!$G$9,0,1)</f>
        <v>1</v>
      </c>
      <c r="AM2838" s="77">
        <f>IF(AND(K2838&gt;Variables!$G$10,K2838&lt;Variables!$G$11),0,1)</f>
        <v>0</v>
      </c>
      <c r="AN2838" s="77">
        <f>IF(H2838&lt;Variables!$G$13,1,0)</f>
        <v>0</v>
      </c>
      <c r="AO2838" s="77">
        <f>IF(R2838&lt;Variables!$G$12,0,1)</f>
        <v>0</v>
      </c>
      <c r="AP2838" s="78">
        <f t="shared" si="89"/>
        <v>1</v>
      </c>
      <c r="AQ2838" s="77">
        <f>IF(V2838&lt;Variables!$G$15,1,0)</f>
        <v>1</v>
      </c>
      <c r="AR2838" s="126">
        <v>0</v>
      </c>
      <c r="AS2838" s="126">
        <v>0</v>
      </c>
      <c r="AT2838" s="126">
        <v>0</v>
      </c>
      <c r="AU2838" s="126">
        <v>1</v>
      </c>
      <c r="BA2838" s="126">
        <v>-1.22</v>
      </c>
    </row>
    <row r="2839" spans="3:53" ht="14.5" x14ac:dyDescent="0.35">
      <c r="C2839" s="126" t="s">
        <v>395</v>
      </c>
      <c r="D2839" s="126" t="s">
        <v>151</v>
      </c>
      <c r="E2839" s="126">
        <v>142.32</v>
      </c>
      <c r="F2839" s="126">
        <v>8.15</v>
      </c>
      <c r="G2839" s="126">
        <v>8.33</v>
      </c>
      <c r="H2839" s="126">
        <v>9190</v>
      </c>
      <c r="I2839" s="126">
        <v>-25.062999999999999</v>
      </c>
      <c r="J2839" s="126" t="s">
        <v>75</v>
      </c>
      <c r="K2839" s="126">
        <v>68.290000000000006</v>
      </c>
      <c r="L2839" s="126">
        <v>141.31847500000001</v>
      </c>
      <c r="M2839" s="126">
        <v>0.51056664742526703</v>
      </c>
      <c r="N2839" s="126">
        <v>140.841904</v>
      </c>
      <c r="O2839" s="126">
        <v>0.85066728436161476</v>
      </c>
      <c r="P2839" s="126">
        <v>880939</v>
      </c>
      <c r="Q2839" s="126">
        <v>915652</v>
      </c>
      <c r="R2839" s="126">
        <v>0.96</v>
      </c>
      <c r="S2839" s="126">
        <v>34.354999999999997</v>
      </c>
      <c r="T2839" s="126">
        <v>7.5539999999999994</v>
      </c>
      <c r="U2839" s="126">
        <v>18.807200000000002</v>
      </c>
      <c r="V2839" s="126">
        <v>2.5162407607886359</v>
      </c>
      <c r="AC2839" s="126">
        <v>144.24</v>
      </c>
      <c r="AD2839" s="126">
        <v>135.59</v>
      </c>
      <c r="AH2839" s="77">
        <f>IF(AND(M2839&lt;Variables!$G$6,M2839&gt;Variables!$G$5),0,1)</f>
        <v>1</v>
      </c>
      <c r="AI2839" s="77">
        <f t="shared" si="88"/>
        <v>0</v>
      </c>
      <c r="AJ2839" s="77">
        <f>IF(I2839&gt;Variables!$G$7,0,1)</f>
        <v>1</v>
      </c>
      <c r="AK2839" s="77">
        <f>IF(F2839&gt;Variables!$G$8,0,1)</f>
        <v>1</v>
      </c>
      <c r="AL2839" s="77">
        <f>IF(G2839&gt;Variables!$G$9,0,1)</f>
        <v>1</v>
      </c>
      <c r="AM2839" s="77">
        <f>IF(AND(K2839&gt;Variables!$G$10,K2839&lt;Variables!$G$11),0,1)</f>
        <v>0</v>
      </c>
      <c r="AN2839" s="77">
        <f>IF(H2839&lt;Variables!$G$13,1,0)</f>
        <v>0</v>
      </c>
      <c r="AO2839" s="77">
        <f>IF(R2839&lt;Variables!$G$12,0,1)</f>
        <v>0</v>
      </c>
      <c r="AP2839" s="78">
        <f t="shared" si="89"/>
        <v>1</v>
      </c>
      <c r="AQ2839" s="77">
        <f>IF(V2839&lt;Variables!$G$15,1,0)</f>
        <v>1</v>
      </c>
      <c r="AR2839" s="126">
        <v>0</v>
      </c>
      <c r="AS2839" s="126">
        <v>1</v>
      </c>
      <c r="AT2839" s="126">
        <v>0</v>
      </c>
      <c r="AU2839" s="126">
        <v>0</v>
      </c>
      <c r="BA2839" s="126">
        <v>1.03</v>
      </c>
    </row>
    <row r="2840" spans="3:53" ht="14.5" x14ac:dyDescent="0.35">
      <c r="C2840" s="126" t="s">
        <v>395</v>
      </c>
      <c r="D2840" s="126" t="s">
        <v>201</v>
      </c>
      <c r="E2840" s="126">
        <v>40.69</v>
      </c>
      <c r="F2840" s="126">
        <v>8.83</v>
      </c>
      <c r="G2840" s="126">
        <v>3.7</v>
      </c>
      <c r="H2840" s="126">
        <v>-99999</v>
      </c>
      <c r="I2840" s="126">
        <v>312.452</v>
      </c>
      <c r="J2840" s="126" t="s">
        <v>75</v>
      </c>
      <c r="K2840" s="126">
        <v>43.96</v>
      </c>
      <c r="L2840" s="126">
        <v>41.03820555555555</v>
      </c>
      <c r="M2840" s="126">
        <v>-0.38550797583333901</v>
      </c>
      <c r="N2840" s="126">
        <v>41.292997916666671</v>
      </c>
      <c r="O2840" s="126">
        <v>-1.0001645254726701</v>
      </c>
      <c r="P2840" s="126">
        <v>727640</v>
      </c>
      <c r="Q2840" s="126">
        <v>2251000</v>
      </c>
      <c r="R2840" s="126">
        <v>0.32</v>
      </c>
      <c r="S2840" s="126">
        <v>34.354999999999997</v>
      </c>
      <c r="T2840" s="126">
        <v>7.5539999999999994</v>
      </c>
      <c r="U2840" s="126">
        <v>18.807200000000002</v>
      </c>
      <c r="V2840" s="126">
        <v>2.3077241912850579</v>
      </c>
      <c r="AC2840" s="126">
        <v>40.729999999999997</v>
      </c>
      <c r="AD2840" s="126">
        <v>35.82</v>
      </c>
      <c r="AH2840" s="77">
        <f>IF(AND(M2840&lt;Variables!$G$6,M2840&gt;Variables!$G$5),0,1)</f>
        <v>1</v>
      </c>
      <c r="AI2840" s="77">
        <f t="shared" si="88"/>
        <v>1</v>
      </c>
      <c r="AJ2840" s="77">
        <f>IF(I2840&gt;Variables!$G$7,0,1)</f>
        <v>0</v>
      </c>
      <c r="AK2840" s="77">
        <f>IF(F2840&gt;Variables!$G$8,0,1)</f>
        <v>1</v>
      </c>
      <c r="AL2840" s="77">
        <f>IF(G2840&gt;Variables!$G$9,0,1)</f>
        <v>1</v>
      </c>
      <c r="AM2840" s="77">
        <f>IF(AND(K2840&gt;Variables!$G$10,K2840&lt;Variables!$G$11),0,1)</f>
        <v>1</v>
      </c>
      <c r="AN2840" s="77">
        <f>IF(H2840&lt;Variables!$G$13,1,0)</f>
        <v>1</v>
      </c>
      <c r="AO2840" s="77">
        <f>IF(R2840&lt;Variables!$G$12,0,1)</f>
        <v>0</v>
      </c>
      <c r="AP2840" s="78">
        <f t="shared" si="89"/>
        <v>1</v>
      </c>
      <c r="AQ2840" s="77">
        <f>IF(V2840&lt;Variables!$G$15,1,0)</f>
        <v>1</v>
      </c>
      <c r="AR2840" s="126">
        <v>0</v>
      </c>
      <c r="AS2840" s="126">
        <v>0</v>
      </c>
      <c r="AT2840" s="126">
        <v>1</v>
      </c>
      <c r="AU2840" s="126">
        <v>0</v>
      </c>
      <c r="BA2840" s="126">
        <v>-2.25</v>
      </c>
    </row>
    <row r="2841" spans="3:53" ht="14.5" x14ac:dyDescent="0.35">
      <c r="C2841" s="126" t="s">
        <v>395</v>
      </c>
      <c r="D2841" s="126" t="s">
        <v>173</v>
      </c>
      <c r="E2841" s="126">
        <v>88.57</v>
      </c>
      <c r="F2841" s="126">
        <v>9.0500000000000007</v>
      </c>
      <c r="G2841" s="126">
        <v>8.52</v>
      </c>
      <c r="H2841" s="126">
        <v>3140</v>
      </c>
      <c r="I2841" s="126">
        <v>577.31200000000001</v>
      </c>
      <c r="J2841" s="126" t="s">
        <v>75</v>
      </c>
      <c r="K2841" s="126">
        <v>83.45</v>
      </c>
      <c r="L2841" s="126">
        <v>85.614685000000009</v>
      </c>
      <c r="M2841" s="126">
        <v>2.061930146679845</v>
      </c>
      <c r="N2841" s="126">
        <v>84.557828000000015</v>
      </c>
      <c r="O2841" s="126">
        <v>3.337564441697793</v>
      </c>
      <c r="P2841" s="126">
        <v>1639000</v>
      </c>
      <c r="Q2841" s="126">
        <v>1763000</v>
      </c>
      <c r="R2841" s="126">
        <v>0.93</v>
      </c>
      <c r="S2841" s="126">
        <v>34.354999999999997</v>
      </c>
      <c r="T2841" s="126">
        <v>7.5539999999999994</v>
      </c>
      <c r="U2841" s="126">
        <v>18.807200000000002</v>
      </c>
      <c r="V2841" s="126">
        <v>2.4607419410685232</v>
      </c>
      <c r="AC2841" s="126">
        <v>92.5</v>
      </c>
      <c r="AD2841" s="126">
        <v>86.99</v>
      </c>
      <c r="AH2841" s="77">
        <f>IF(AND(M2841&lt;Variables!$G$6,M2841&gt;Variables!$G$5),0,1)</f>
        <v>1</v>
      </c>
      <c r="AI2841" s="77">
        <f t="shared" si="88"/>
        <v>0</v>
      </c>
      <c r="AJ2841" s="77">
        <f>IF(I2841&gt;Variables!$G$7,0,1)</f>
        <v>0</v>
      </c>
      <c r="AK2841" s="77">
        <f>IF(F2841&gt;Variables!$G$8,0,1)</f>
        <v>0</v>
      </c>
      <c r="AL2841" s="77">
        <f>IF(G2841&gt;Variables!$G$9,0,1)</f>
        <v>1</v>
      </c>
      <c r="AM2841" s="77">
        <f>IF(AND(K2841&gt;Variables!$G$10,K2841&lt;Variables!$G$11),0,1)</f>
        <v>1</v>
      </c>
      <c r="AN2841" s="77">
        <f>IF(H2841&lt;Variables!$G$13,1,0)</f>
        <v>0</v>
      </c>
      <c r="AO2841" s="77">
        <f>IF(R2841&lt;Variables!$G$12,0,1)</f>
        <v>0</v>
      </c>
      <c r="AP2841" s="78">
        <f t="shared" si="89"/>
        <v>1</v>
      </c>
      <c r="AQ2841" s="77">
        <f>IF(V2841&lt;Variables!$G$15,1,0)</f>
        <v>1</v>
      </c>
      <c r="AR2841" s="126">
        <v>1</v>
      </c>
      <c r="AS2841" s="126">
        <v>0</v>
      </c>
      <c r="AT2841" s="126">
        <v>0</v>
      </c>
      <c r="AU2841" s="126">
        <v>0</v>
      </c>
      <c r="BA2841" s="126">
        <v>2</v>
      </c>
    </row>
    <row r="2842" spans="3:53" ht="14.5" x14ac:dyDescent="0.35">
      <c r="C2842" s="126" t="s">
        <v>395</v>
      </c>
      <c r="D2842" s="126" t="s">
        <v>277</v>
      </c>
      <c r="E2842" s="126">
        <v>23.27</v>
      </c>
      <c r="F2842" s="126">
        <v>9.27</v>
      </c>
      <c r="G2842" s="126">
        <v>5.16</v>
      </c>
      <c r="H2842" s="126">
        <v>2160</v>
      </c>
      <c r="I2842" s="126">
        <v>-2.1619999999999999</v>
      </c>
      <c r="J2842" s="126" t="s">
        <v>75</v>
      </c>
      <c r="K2842" s="126">
        <v>57.06</v>
      </c>
      <c r="L2842" s="126">
        <v>23.193200000000001</v>
      </c>
      <c r="M2842" s="126">
        <v>0.15866719555731629</v>
      </c>
      <c r="N2842" s="126">
        <v>23.075163043478259</v>
      </c>
      <c r="O2842" s="126">
        <v>0.67101132169682742</v>
      </c>
      <c r="P2842" s="126">
        <v>1300000</v>
      </c>
      <c r="Q2842" s="126">
        <v>2482000</v>
      </c>
      <c r="R2842" s="126">
        <v>0.52</v>
      </c>
      <c r="S2842" s="126">
        <v>34.354999999999997</v>
      </c>
      <c r="T2842" s="126">
        <v>7.5539999999999994</v>
      </c>
      <c r="U2842" s="126">
        <v>18.807200000000002</v>
      </c>
      <c r="V2842" s="126">
        <v>2.4327811430384769</v>
      </c>
      <c r="AC2842" s="126">
        <v>23.67</v>
      </c>
      <c r="AD2842" s="126">
        <v>22.73</v>
      </c>
      <c r="AH2842" s="77">
        <f>IF(AND(M2842&lt;Variables!$G$6,M2842&gt;Variables!$G$5),0,1)</f>
        <v>1</v>
      </c>
      <c r="AI2842" s="77">
        <f t="shared" si="88"/>
        <v>0</v>
      </c>
      <c r="AJ2842" s="77">
        <f>IF(I2842&gt;Variables!$G$7,0,1)</f>
        <v>1</v>
      </c>
      <c r="AK2842" s="77">
        <f>IF(F2842&gt;Variables!$G$8,0,1)</f>
        <v>0</v>
      </c>
      <c r="AL2842" s="77">
        <f>IF(G2842&gt;Variables!$G$9,0,1)</f>
        <v>1</v>
      </c>
      <c r="AM2842" s="77">
        <f>IF(AND(K2842&gt;Variables!$G$10,K2842&lt;Variables!$G$11),0,1)</f>
        <v>1</v>
      </c>
      <c r="AN2842" s="77">
        <f>IF(H2842&lt;Variables!$G$13,1,0)</f>
        <v>0</v>
      </c>
      <c r="AO2842" s="77">
        <f>IF(R2842&lt;Variables!$G$12,0,1)</f>
        <v>0</v>
      </c>
      <c r="AP2842" s="78">
        <f t="shared" si="89"/>
        <v>1</v>
      </c>
      <c r="AQ2842" s="77">
        <f>IF(V2842&lt;Variables!$G$15,1,0)</f>
        <v>1</v>
      </c>
      <c r="AR2842" s="126">
        <v>0</v>
      </c>
      <c r="AS2842" s="126">
        <v>0</v>
      </c>
      <c r="AT2842" s="126">
        <v>0</v>
      </c>
      <c r="AU2842" s="126">
        <v>1</v>
      </c>
      <c r="BA2842" s="126">
        <v>-1.52</v>
      </c>
    </row>
    <row r="2843" spans="3:53" ht="14.5" x14ac:dyDescent="0.35">
      <c r="C2843" s="126" t="s">
        <v>395</v>
      </c>
      <c r="D2843" s="126" t="s">
        <v>342</v>
      </c>
      <c r="E2843" s="126">
        <v>6.75</v>
      </c>
      <c r="F2843" s="126">
        <v>36.659999999999997</v>
      </c>
      <c r="G2843" s="126">
        <v>-9.07</v>
      </c>
      <c r="H2843" s="126">
        <v>43.4</v>
      </c>
      <c r="I2843" s="126">
        <v>-66.093000000000004</v>
      </c>
      <c r="J2843" s="126" t="s">
        <v>75</v>
      </c>
      <c r="K2843" s="126">
        <v>44.91</v>
      </c>
      <c r="L2843" s="126">
        <v>6.7257249999999997</v>
      </c>
      <c r="M2843" s="126">
        <v>-8.5120934917796667E-2</v>
      </c>
      <c r="N2843" s="126">
        <v>6.8483280000000013</v>
      </c>
      <c r="O2843" s="126">
        <v>-1.873858845545971</v>
      </c>
      <c r="P2843" s="126">
        <v>69380000</v>
      </c>
      <c r="Q2843" s="126">
        <v>3560000</v>
      </c>
      <c r="R2843" s="126">
        <v>19.489999999999998</v>
      </c>
      <c r="S2843" s="126">
        <v>34.354999999999997</v>
      </c>
      <c r="T2843" s="126">
        <v>7.5539999999999994</v>
      </c>
      <c r="U2843" s="126">
        <v>18.807200000000002</v>
      </c>
      <c r="V2843" s="126">
        <v>2.315229473374246</v>
      </c>
      <c r="AC2843" s="126">
        <v>7.08</v>
      </c>
      <c r="AD2843" s="126">
        <v>6</v>
      </c>
      <c r="AH2843" s="77">
        <f>IF(AND(M2843&lt;Variables!$G$6,M2843&gt;Variables!$G$5),0,1)</f>
        <v>1</v>
      </c>
      <c r="AI2843" s="77">
        <f t="shared" si="88"/>
        <v>1</v>
      </c>
      <c r="AJ2843" s="77">
        <f>IF(I2843&gt;Variables!$G$7,0,1)</f>
        <v>1</v>
      </c>
      <c r="AK2843" s="77">
        <f>IF(F2843&gt;Variables!$G$8,0,1)</f>
        <v>0</v>
      </c>
      <c r="AL2843" s="77">
        <f>IF(G2843&gt;Variables!$G$9,0,1)</f>
        <v>1</v>
      </c>
      <c r="AM2843" s="77">
        <f>IF(AND(K2843&gt;Variables!$G$10,K2843&lt;Variables!$G$11),0,1)</f>
        <v>1</v>
      </c>
      <c r="AN2843" s="77">
        <f>IF(H2843&lt;Variables!$G$13,1,0)</f>
        <v>1</v>
      </c>
      <c r="AO2843" s="77">
        <f>IF(R2843&lt;Variables!$G$12,0,1)</f>
        <v>1</v>
      </c>
      <c r="AP2843" s="78">
        <f t="shared" si="89"/>
        <v>1</v>
      </c>
      <c r="AQ2843" s="77">
        <f>IF(V2843&lt;Variables!$G$15,1,0)</f>
        <v>1</v>
      </c>
      <c r="AR2843" s="126">
        <v>1</v>
      </c>
      <c r="AS2843" s="126">
        <v>0</v>
      </c>
      <c r="AT2843" s="126">
        <v>0</v>
      </c>
      <c r="AU2843" s="126">
        <v>0</v>
      </c>
      <c r="BA2843" s="126">
        <v>2</v>
      </c>
    </row>
    <row r="2844" spans="3:53" ht="14.5" x14ac:dyDescent="0.35">
      <c r="C2844" s="126" t="s">
        <v>395</v>
      </c>
      <c r="D2844" s="126" t="s">
        <v>120</v>
      </c>
      <c r="E2844" s="126">
        <v>13.71</v>
      </c>
      <c r="F2844" s="126">
        <v>20.61</v>
      </c>
      <c r="G2844" s="126">
        <v>13.67</v>
      </c>
      <c r="H2844" s="126">
        <v>6950</v>
      </c>
      <c r="I2844" s="126">
        <v>-50.143999999999998</v>
      </c>
      <c r="J2844" s="126" t="s">
        <v>75</v>
      </c>
      <c r="K2844" s="126">
        <v>61.2</v>
      </c>
      <c r="L2844" s="126">
        <v>13.488485000000001</v>
      </c>
      <c r="M2844" s="126">
        <v>1.256738618162075</v>
      </c>
      <c r="N2844" s="126">
        <v>13.302835999999999</v>
      </c>
      <c r="O2844" s="126">
        <v>2.669836717523995</v>
      </c>
      <c r="P2844" s="126">
        <v>175412000</v>
      </c>
      <c r="Q2844" s="126">
        <v>30149000</v>
      </c>
      <c r="R2844" s="126">
        <v>5.82</v>
      </c>
      <c r="S2844" s="126">
        <v>34.354999999999997</v>
      </c>
      <c r="T2844" s="126">
        <v>7.5539999999999994</v>
      </c>
      <c r="U2844" s="126">
        <v>18.807200000000002</v>
      </c>
      <c r="V2844" s="126">
        <v>2.4097068312801628</v>
      </c>
      <c r="AC2844" s="126">
        <v>13.96</v>
      </c>
      <c r="AD2844" s="126">
        <v>12.88</v>
      </c>
      <c r="AH2844" s="77">
        <f>IF(AND(M2844&lt;Variables!$G$6,M2844&gt;Variables!$G$5),0,1)</f>
        <v>1</v>
      </c>
      <c r="AI2844" s="77">
        <f t="shared" si="88"/>
        <v>0</v>
      </c>
      <c r="AJ2844" s="77">
        <f>IF(I2844&gt;Variables!$G$7,0,1)</f>
        <v>1</v>
      </c>
      <c r="AK2844" s="77">
        <f>IF(F2844&gt;Variables!$G$8,0,1)</f>
        <v>0</v>
      </c>
      <c r="AL2844" s="77">
        <f>IF(G2844&gt;Variables!$G$9,0,1)</f>
        <v>0</v>
      </c>
      <c r="AM2844" s="77">
        <f>IF(AND(K2844&gt;Variables!$G$10,K2844&lt;Variables!$G$11),0,1)</f>
        <v>1</v>
      </c>
      <c r="AN2844" s="77">
        <f>IF(H2844&lt;Variables!$G$13,1,0)</f>
        <v>0</v>
      </c>
      <c r="AO2844" s="77">
        <f>IF(R2844&lt;Variables!$G$12,0,1)</f>
        <v>1</v>
      </c>
      <c r="AP2844" s="78">
        <f t="shared" si="89"/>
        <v>1</v>
      </c>
      <c r="AQ2844" s="77">
        <f>IF(V2844&lt;Variables!$G$15,1,0)</f>
        <v>1</v>
      </c>
      <c r="AR2844" s="126">
        <v>0</v>
      </c>
      <c r="AS2844" s="126">
        <v>0</v>
      </c>
      <c r="AT2844" s="126">
        <v>1</v>
      </c>
      <c r="AU2844" s="126">
        <v>0</v>
      </c>
      <c r="BA2844" s="126">
        <v>-2.25</v>
      </c>
    </row>
    <row r="2845" spans="3:53" ht="14.5" x14ac:dyDescent="0.35">
      <c r="C2845" s="126" t="s">
        <v>395</v>
      </c>
      <c r="D2845" s="126" t="s">
        <v>373</v>
      </c>
      <c r="E2845" s="126">
        <v>30.93</v>
      </c>
      <c r="F2845" s="126">
        <v>6.85</v>
      </c>
      <c r="G2845" s="126">
        <v>5.32</v>
      </c>
      <c r="H2845" s="126">
        <v>6320</v>
      </c>
      <c r="I2845" s="126">
        <v>306.53699999999998</v>
      </c>
      <c r="J2845" s="126" t="s">
        <v>75</v>
      </c>
      <c r="K2845" s="126">
        <v>63.8</v>
      </c>
      <c r="L2845" s="126">
        <v>30.787262500000001</v>
      </c>
      <c r="M2845" s="126">
        <v>0.30122035046148832</v>
      </c>
      <c r="N2845" s="126">
        <v>30.70711428571429</v>
      </c>
      <c r="O2845" s="126">
        <v>0.56301517842768922</v>
      </c>
      <c r="P2845" s="126">
        <v>253014</v>
      </c>
      <c r="Q2845" s="126">
        <v>666260</v>
      </c>
      <c r="R2845" s="126">
        <v>0.38</v>
      </c>
      <c r="S2845" s="126">
        <v>34.354999999999997</v>
      </c>
      <c r="T2845" s="126">
        <v>7.5539999999999994</v>
      </c>
      <c r="U2845" s="126">
        <v>18.807200000000002</v>
      </c>
      <c r="V2845" s="126">
        <v>2.4901313145525692</v>
      </c>
      <c r="AC2845" s="126">
        <v>30.85</v>
      </c>
      <c r="AD2845" s="126">
        <v>30.065000000000001</v>
      </c>
      <c r="AH2845" s="77">
        <f>IF(AND(M2845&lt;Variables!$G$6,M2845&gt;Variables!$G$5),0,1)</f>
        <v>1</v>
      </c>
      <c r="AI2845" s="77">
        <f t="shared" si="88"/>
        <v>0</v>
      </c>
      <c r="AJ2845" s="77">
        <f>IF(I2845&gt;Variables!$G$7,0,1)</f>
        <v>0</v>
      </c>
      <c r="AK2845" s="77">
        <f>IF(F2845&gt;Variables!$G$8,0,1)</f>
        <v>1</v>
      </c>
      <c r="AL2845" s="77">
        <f>IF(G2845&gt;Variables!$G$9,0,1)</f>
        <v>1</v>
      </c>
      <c r="AM2845" s="77">
        <f>IF(AND(K2845&gt;Variables!$G$10,K2845&lt;Variables!$G$11),0,1)</f>
        <v>0</v>
      </c>
      <c r="AN2845" s="77">
        <f>IF(H2845&lt;Variables!$G$13,1,0)</f>
        <v>0</v>
      </c>
      <c r="AO2845" s="77">
        <f>IF(R2845&lt;Variables!$G$12,0,1)</f>
        <v>0</v>
      </c>
      <c r="AP2845" s="78">
        <f t="shared" si="89"/>
        <v>1</v>
      </c>
      <c r="AQ2845" s="77">
        <f>IF(V2845&lt;Variables!$G$15,1,0)</f>
        <v>1</v>
      </c>
      <c r="AR2845" s="126">
        <v>0</v>
      </c>
      <c r="AS2845" s="126">
        <v>0</v>
      </c>
      <c r="AT2845" s="126">
        <v>1</v>
      </c>
      <c r="AU2845" s="126">
        <v>0</v>
      </c>
      <c r="BA2845" s="126">
        <v>-1.5</v>
      </c>
    </row>
    <row r="2846" spans="3:53" ht="14.5" x14ac:dyDescent="0.35">
      <c r="C2846" s="126" t="s">
        <v>395</v>
      </c>
      <c r="D2846" s="126" t="s">
        <v>192</v>
      </c>
      <c r="E2846" s="126">
        <v>25.91</v>
      </c>
      <c r="F2846" s="126">
        <v>16.7</v>
      </c>
      <c r="G2846" s="126">
        <v>7.56</v>
      </c>
      <c r="H2846" s="126">
        <v>1490</v>
      </c>
      <c r="I2846" s="126">
        <v>7.7320000000000002</v>
      </c>
      <c r="J2846" s="126" t="s">
        <v>75</v>
      </c>
      <c r="K2846" s="126">
        <v>54.85</v>
      </c>
      <c r="L2846" s="126">
        <v>25.739075</v>
      </c>
      <c r="M2846" s="126">
        <v>0.54362870460573298</v>
      </c>
      <c r="N2846" s="126">
        <v>25.710818</v>
      </c>
      <c r="O2846" s="126">
        <v>0.65412932408452196</v>
      </c>
      <c r="P2846" s="126">
        <v>12820000</v>
      </c>
      <c r="Q2846" s="126">
        <v>2510000</v>
      </c>
      <c r="R2846" s="126">
        <v>5.1100000000000003</v>
      </c>
      <c r="S2846" s="126">
        <v>34.354999999999997</v>
      </c>
      <c r="T2846" s="126">
        <v>7.5539999999999994</v>
      </c>
      <c r="U2846" s="126">
        <v>18.807200000000002</v>
      </c>
      <c r="V2846" s="126">
        <v>2.3954971551405788</v>
      </c>
      <c r="AC2846" s="126">
        <v>26.2</v>
      </c>
      <c r="AD2846" s="126">
        <v>24.51</v>
      </c>
      <c r="AH2846" s="77">
        <f>IF(AND(M2846&lt;Variables!$G$6,M2846&gt;Variables!$G$5),0,1)</f>
        <v>1</v>
      </c>
      <c r="AI2846" s="77">
        <f t="shared" si="88"/>
        <v>0</v>
      </c>
      <c r="AJ2846" s="77">
        <f>IF(I2846&gt;Variables!$G$7,0,1)</f>
        <v>1</v>
      </c>
      <c r="AK2846" s="77">
        <f>IF(F2846&gt;Variables!$G$8,0,1)</f>
        <v>0</v>
      </c>
      <c r="AL2846" s="77">
        <f>IF(G2846&gt;Variables!$G$9,0,1)</f>
        <v>1</v>
      </c>
      <c r="AM2846" s="77">
        <f>IF(AND(K2846&gt;Variables!$G$10,K2846&lt;Variables!$G$11),0,1)</f>
        <v>1</v>
      </c>
      <c r="AN2846" s="77">
        <f>IF(H2846&lt;Variables!$G$13,1,0)</f>
        <v>1</v>
      </c>
      <c r="AO2846" s="77">
        <f>IF(R2846&lt;Variables!$G$12,0,1)</f>
        <v>1</v>
      </c>
      <c r="AP2846" s="78">
        <f t="shared" si="89"/>
        <v>1</v>
      </c>
      <c r="AQ2846" s="77">
        <f>IF(V2846&lt;Variables!$G$15,1,0)</f>
        <v>1</v>
      </c>
      <c r="AR2846" s="126">
        <v>1</v>
      </c>
      <c r="AS2846" s="126">
        <v>0</v>
      </c>
      <c r="AT2846" s="126">
        <v>0</v>
      </c>
      <c r="AU2846" s="126">
        <v>0</v>
      </c>
      <c r="BA2846" s="126">
        <v>0.86</v>
      </c>
    </row>
    <row r="2847" spans="3:53" ht="14.5" x14ac:dyDescent="0.35">
      <c r="C2847" s="126" t="s">
        <v>395</v>
      </c>
      <c r="D2847" s="126" t="s">
        <v>183</v>
      </c>
      <c r="E2847" s="126">
        <v>40.92</v>
      </c>
      <c r="F2847" s="126">
        <v>12.01</v>
      </c>
      <c r="G2847" s="126">
        <v>9.86</v>
      </c>
      <c r="H2847" s="126">
        <v>5850</v>
      </c>
      <c r="I2847" s="126">
        <v>1367.0340000000001</v>
      </c>
      <c r="J2847" s="126" t="s">
        <v>75</v>
      </c>
      <c r="K2847" s="126">
        <v>43.16</v>
      </c>
      <c r="L2847" s="126">
        <v>40.88324999999999</v>
      </c>
      <c r="M2847" s="126">
        <v>-0.22808852035978189</v>
      </c>
      <c r="N2847" s="126">
        <v>41.041552000000003</v>
      </c>
      <c r="O2847" s="126">
        <v>-0.61292029112350266</v>
      </c>
      <c r="P2847" s="126">
        <v>1540000</v>
      </c>
      <c r="Q2847" s="126">
        <v>2201000</v>
      </c>
      <c r="R2847" s="126">
        <v>0.7</v>
      </c>
      <c r="S2847" s="126">
        <v>34.354999999999997</v>
      </c>
      <c r="T2847" s="126">
        <v>7.5539999999999994</v>
      </c>
      <c r="U2847" s="126">
        <v>18.807200000000002</v>
      </c>
      <c r="V2847" s="126">
        <v>2.2975622591452489</v>
      </c>
      <c r="AC2847" s="126">
        <v>42.89</v>
      </c>
      <c r="AD2847" s="126">
        <v>40.75</v>
      </c>
      <c r="AH2847" s="77">
        <f>IF(AND(M2847&lt;Variables!$G$6,M2847&gt;Variables!$G$5),0,1)</f>
        <v>1</v>
      </c>
      <c r="AI2847" s="77">
        <f t="shared" si="88"/>
        <v>1</v>
      </c>
      <c r="AJ2847" s="77">
        <f>IF(I2847&gt;Variables!$G$7,0,1)</f>
        <v>0</v>
      </c>
      <c r="AK2847" s="77">
        <f>IF(F2847&gt;Variables!$G$8,0,1)</f>
        <v>0</v>
      </c>
      <c r="AL2847" s="77">
        <f>IF(G2847&gt;Variables!$G$9,0,1)</f>
        <v>1</v>
      </c>
      <c r="AM2847" s="77">
        <f>IF(AND(K2847&gt;Variables!$G$10,K2847&lt;Variables!$G$11),0,1)</f>
        <v>1</v>
      </c>
      <c r="AN2847" s="77">
        <f>IF(H2847&lt;Variables!$G$13,1,0)</f>
        <v>0</v>
      </c>
      <c r="AO2847" s="77">
        <f>IF(R2847&lt;Variables!$G$12,0,1)</f>
        <v>0</v>
      </c>
      <c r="AP2847" s="78">
        <f t="shared" si="89"/>
        <v>1</v>
      </c>
      <c r="AQ2847" s="77">
        <f>IF(V2847&lt;Variables!$G$15,1,0)</f>
        <v>1</v>
      </c>
      <c r="AR2847" s="126">
        <v>0</v>
      </c>
      <c r="AS2847" s="126">
        <v>1</v>
      </c>
      <c r="AT2847" s="126">
        <v>0</v>
      </c>
      <c r="AU2847" s="126">
        <v>0</v>
      </c>
      <c r="BA2847" s="126">
        <v>0.73</v>
      </c>
    </row>
    <row r="2848" spans="3:53" ht="14.5" x14ac:dyDescent="0.35">
      <c r="C2848" s="126" t="s">
        <v>395</v>
      </c>
      <c r="D2848" s="126" t="s">
        <v>194</v>
      </c>
      <c r="E2848" s="126">
        <v>8.85</v>
      </c>
      <c r="F2848" s="126">
        <v>42.59</v>
      </c>
      <c r="G2848" s="126">
        <v>-0.11</v>
      </c>
      <c r="H2848" s="126">
        <v>784.63</v>
      </c>
      <c r="I2848" s="126">
        <v>2713.0590000000002</v>
      </c>
      <c r="J2848" s="126" t="s">
        <v>75</v>
      </c>
      <c r="K2848" s="126">
        <v>53.17</v>
      </c>
      <c r="L2848" s="126">
        <v>8.9509500000000006</v>
      </c>
      <c r="M2848" s="126">
        <v>-0.68093330875493718</v>
      </c>
      <c r="N2848" s="126">
        <v>8.6831060000000004</v>
      </c>
      <c r="O2848" s="126">
        <v>2.3827188105270181</v>
      </c>
      <c r="P2848" s="126">
        <v>225100000</v>
      </c>
      <c r="Q2848" s="126">
        <v>29450000</v>
      </c>
      <c r="R2848" s="126">
        <v>7.64</v>
      </c>
      <c r="S2848" s="126">
        <v>34.354999999999997</v>
      </c>
      <c r="T2848" s="126">
        <v>7.5539999999999994</v>
      </c>
      <c r="U2848" s="126">
        <v>18.807200000000002</v>
      </c>
      <c r="V2848" s="126">
        <v>2.4237793832319481</v>
      </c>
      <c r="AC2848" s="126">
        <v>10.199999999999999</v>
      </c>
      <c r="AD2848" s="126">
        <v>8.68</v>
      </c>
      <c r="AH2848" s="77">
        <f>IF(AND(M2848&lt;Variables!$G$6,M2848&gt;Variables!$G$5),0,1)</f>
        <v>1</v>
      </c>
      <c r="AI2848" s="77">
        <f t="shared" si="88"/>
        <v>0</v>
      </c>
      <c r="AJ2848" s="77">
        <f>IF(I2848&gt;Variables!$G$7,0,1)</f>
        <v>0</v>
      </c>
      <c r="AK2848" s="77">
        <f>IF(F2848&gt;Variables!$G$8,0,1)</f>
        <v>0</v>
      </c>
      <c r="AL2848" s="77">
        <f>IF(G2848&gt;Variables!$G$9,0,1)</f>
        <v>1</v>
      </c>
      <c r="AM2848" s="77">
        <f>IF(AND(K2848&gt;Variables!$G$10,K2848&lt;Variables!$G$11),0,1)</f>
        <v>1</v>
      </c>
      <c r="AN2848" s="77">
        <f>IF(H2848&lt;Variables!$G$13,1,0)</f>
        <v>1</v>
      </c>
      <c r="AO2848" s="77">
        <f>IF(R2848&lt;Variables!$G$12,0,1)</f>
        <v>1</v>
      </c>
      <c r="AP2848" s="78">
        <f t="shared" si="89"/>
        <v>1</v>
      </c>
      <c r="AQ2848" s="77">
        <f>IF(V2848&lt;Variables!$G$15,1,0)</f>
        <v>1</v>
      </c>
      <c r="AR2848" s="126">
        <v>1</v>
      </c>
      <c r="AS2848" s="126">
        <v>0</v>
      </c>
      <c r="AT2848" s="126">
        <v>0</v>
      </c>
      <c r="AU2848" s="126">
        <v>0</v>
      </c>
      <c r="BA2848" s="126">
        <v>2</v>
      </c>
    </row>
    <row r="2849" spans="3:53" ht="14.5" x14ac:dyDescent="0.35">
      <c r="C2849" s="126" t="s">
        <v>395</v>
      </c>
      <c r="D2849" s="126" t="s">
        <v>365</v>
      </c>
      <c r="E2849" s="126">
        <v>51.15</v>
      </c>
      <c r="F2849" s="126">
        <v>6.18</v>
      </c>
      <c r="G2849" s="126">
        <v>4.04</v>
      </c>
      <c r="H2849" s="126">
        <v>2220</v>
      </c>
      <c r="I2849" s="126">
        <v>151.33699999999999</v>
      </c>
      <c r="J2849" s="126" t="s">
        <v>75</v>
      </c>
      <c r="K2849" s="126">
        <v>47.73</v>
      </c>
      <c r="L2849" s="126">
        <v>51.013435000000001</v>
      </c>
      <c r="M2849" s="126">
        <v>-6.5541557826882896E-2</v>
      </c>
      <c r="N2849" s="126">
        <v>50.947787999999989</v>
      </c>
      <c r="O2849" s="126">
        <v>6.3225512361809219E-2</v>
      </c>
      <c r="P2849" s="126">
        <v>1045000</v>
      </c>
      <c r="Q2849" s="126">
        <v>1865000</v>
      </c>
      <c r="R2849" s="126">
        <v>0.56000000000000005</v>
      </c>
      <c r="S2849" s="126">
        <v>34.354999999999997</v>
      </c>
      <c r="T2849" s="126">
        <v>7.5539999999999994</v>
      </c>
      <c r="U2849" s="126">
        <v>18.807200000000002</v>
      </c>
      <c r="V2849" s="126">
        <v>2.344757205780359</v>
      </c>
      <c r="AC2849" s="126">
        <v>53.98</v>
      </c>
      <c r="AD2849" s="126">
        <v>50.66</v>
      </c>
      <c r="AH2849" s="77">
        <f>IF(AND(M2849&lt;Variables!$G$6,M2849&gt;Variables!$G$5),0,1)</f>
        <v>1</v>
      </c>
      <c r="AI2849" s="77">
        <f t="shared" si="88"/>
        <v>0</v>
      </c>
      <c r="AJ2849" s="77">
        <f>IF(I2849&gt;Variables!$G$7,0,1)</f>
        <v>0</v>
      </c>
      <c r="AK2849" s="77">
        <f>IF(F2849&gt;Variables!$G$8,0,1)</f>
        <v>1</v>
      </c>
      <c r="AL2849" s="77">
        <f>IF(G2849&gt;Variables!$G$9,0,1)</f>
        <v>1</v>
      </c>
      <c r="AM2849" s="77">
        <f>IF(AND(K2849&gt;Variables!$G$10,K2849&lt;Variables!$G$11),0,1)</f>
        <v>1</v>
      </c>
      <c r="AN2849" s="77">
        <f>IF(H2849&lt;Variables!$G$13,1,0)</f>
        <v>0</v>
      </c>
      <c r="AO2849" s="77">
        <f>IF(R2849&lt;Variables!$G$12,0,1)</f>
        <v>0</v>
      </c>
      <c r="AP2849" s="78">
        <f t="shared" si="89"/>
        <v>1</v>
      </c>
      <c r="AQ2849" s="77">
        <f>IF(V2849&lt;Variables!$G$15,1,0)</f>
        <v>1</v>
      </c>
      <c r="AR2849" s="126">
        <v>0</v>
      </c>
      <c r="AS2849" s="126">
        <v>1</v>
      </c>
      <c r="AT2849" s="126">
        <v>0</v>
      </c>
      <c r="AU2849" s="126">
        <v>0</v>
      </c>
      <c r="BA2849" s="126">
        <v>0.62</v>
      </c>
    </row>
    <row r="2850" spans="3:53" ht="14.5" x14ac:dyDescent="0.35">
      <c r="C2850" s="126" t="s">
        <v>395</v>
      </c>
      <c r="D2850" s="126" t="s">
        <v>302</v>
      </c>
      <c r="E2850" s="126">
        <v>27.28</v>
      </c>
      <c r="F2850" s="126">
        <v>16.47</v>
      </c>
      <c r="G2850" s="126">
        <v>15.68</v>
      </c>
      <c r="H2850" s="126">
        <v>1060</v>
      </c>
      <c r="I2850" s="126">
        <v>144.517</v>
      </c>
      <c r="J2850" s="126" t="s">
        <v>74</v>
      </c>
      <c r="K2850" s="126">
        <v>39.08</v>
      </c>
      <c r="L2850" s="126">
        <v>27.421250000000001</v>
      </c>
      <c r="M2850" s="126">
        <v>-0.86155809819026608</v>
      </c>
      <c r="N2850" s="126">
        <v>27.554082000000001</v>
      </c>
      <c r="O2850" s="126">
        <v>-1.3394821137572239</v>
      </c>
      <c r="P2850" s="126">
        <v>16180000</v>
      </c>
      <c r="Q2850" s="126">
        <v>2130000</v>
      </c>
      <c r="R2850" s="126">
        <v>7.6</v>
      </c>
      <c r="S2850" s="126">
        <v>34.354999999999997</v>
      </c>
      <c r="T2850" s="126">
        <v>7.5539999999999994</v>
      </c>
      <c r="U2850" s="126">
        <v>18.807200000000002</v>
      </c>
      <c r="V2850" s="126">
        <v>2.2490983872726442</v>
      </c>
      <c r="AC2850" s="126">
        <v>28.131</v>
      </c>
      <c r="AD2850" s="126">
        <v>26.96</v>
      </c>
      <c r="AH2850" s="77">
        <f>IF(AND(M2850&lt;Variables!$G$6,M2850&gt;Variables!$G$5),0,1)</f>
        <v>1</v>
      </c>
      <c r="AI2850" s="77">
        <f t="shared" si="88"/>
        <v>1</v>
      </c>
      <c r="AJ2850" s="77">
        <f>IF(I2850&gt;Variables!$G$7,0,1)</f>
        <v>0</v>
      </c>
      <c r="AK2850" s="77">
        <f>IF(F2850&gt;Variables!$G$8,0,1)</f>
        <v>0</v>
      </c>
      <c r="AL2850" s="77">
        <f>IF(G2850&gt;Variables!$G$9,0,1)</f>
        <v>0</v>
      </c>
      <c r="AM2850" s="77">
        <f>IF(AND(K2850&gt;Variables!$G$10,K2850&lt;Variables!$G$11),0,1)</f>
        <v>1</v>
      </c>
      <c r="AN2850" s="77">
        <f>IF(H2850&lt;Variables!$G$13,1,0)</f>
        <v>1</v>
      </c>
      <c r="AO2850" s="77">
        <f>IF(R2850&lt;Variables!$G$12,0,1)</f>
        <v>1</v>
      </c>
      <c r="AP2850" s="78">
        <f t="shared" si="89"/>
        <v>0</v>
      </c>
      <c r="AQ2850" s="77">
        <f>IF(V2850&lt;Variables!$G$15,1,0)</f>
        <v>1</v>
      </c>
      <c r="AR2850" s="126">
        <v>1</v>
      </c>
      <c r="AS2850" s="126">
        <v>0</v>
      </c>
      <c r="AT2850" s="126">
        <v>0</v>
      </c>
      <c r="AU2850" s="126">
        <v>0</v>
      </c>
      <c r="BA2850" s="126">
        <v>1.04</v>
      </c>
    </row>
    <row r="2851" spans="3:53" ht="14.5" x14ac:dyDescent="0.35">
      <c r="C2851" s="126" t="s">
        <v>395</v>
      </c>
      <c r="D2851" s="126" t="s">
        <v>346</v>
      </c>
      <c r="E2851" s="126">
        <v>57.94</v>
      </c>
      <c r="F2851" s="126">
        <v>49.56</v>
      </c>
      <c r="G2851" s="126">
        <v>0.1</v>
      </c>
      <c r="H2851" s="126">
        <v>1470</v>
      </c>
      <c r="I2851" s="126">
        <v>113.601</v>
      </c>
      <c r="J2851" s="126" t="s">
        <v>74</v>
      </c>
      <c r="K2851" s="126">
        <v>50.48</v>
      </c>
      <c r="L2851" s="126">
        <v>57.765131578947383</v>
      </c>
      <c r="M2851" s="126">
        <v>-8.8835233420429104E-3</v>
      </c>
      <c r="N2851" s="126">
        <v>57.750832653061217</v>
      </c>
      <c r="O2851" s="126">
        <v>1.5873964958833319E-2</v>
      </c>
      <c r="P2851" s="126">
        <v>4483000</v>
      </c>
      <c r="Q2851" s="126">
        <v>255123</v>
      </c>
      <c r="R2851" s="126">
        <v>17.57</v>
      </c>
      <c r="S2851" s="126">
        <v>34.354999999999997</v>
      </c>
      <c r="T2851" s="126">
        <v>7.5539999999999994</v>
      </c>
      <c r="U2851" s="126">
        <v>18.807200000000002</v>
      </c>
      <c r="V2851" s="126">
        <v>2.372216086302291</v>
      </c>
      <c r="AC2851" s="126">
        <v>57.79</v>
      </c>
      <c r="AD2851" s="126">
        <v>57.57</v>
      </c>
      <c r="AH2851" s="77">
        <f>IF(AND(M2851&lt;Variables!$G$6,M2851&gt;Variables!$G$5),0,1)</f>
        <v>1</v>
      </c>
      <c r="AI2851" s="77">
        <f t="shared" si="88"/>
        <v>0</v>
      </c>
      <c r="AJ2851" s="77">
        <f>IF(I2851&gt;Variables!$G$7,0,1)</f>
        <v>0</v>
      </c>
      <c r="AK2851" s="77">
        <f>IF(F2851&gt;Variables!$G$8,0,1)</f>
        <v>0</v>
      </c>
      <c r="AL2851" s="77">
        <f>IF(G2851&gt;Variables!$G$9,0,1)</f>
        <v>1</v>
      </c>
      <c r="AM2851" s="77">
        <f>IF(AND(K2851&gt;Variables!$G$10,K2851&lt;Variables!$G$11),0,1)</f>
        <v>1</v>
      </c>
      <c r="AN2851" s="77">
        <f>IF(H2851&lt;Variables!$G$13,1,0)</f>
        <v>1</v>
      </c>
      <c r="AO2851" s="77">
        <f>IF(R2851&lt;Variables!$G$12,0,1)</f>
        <v>1</v>
      </c>
      <c r="AP2851" s="78">
        <f t="shared" si="89"/>
        <v>0</v>
      </c>
      <c r="AQ2851" s="77">
        <f>IF(V2851&lt;Variables!$G$15,1,0)</f>
        <v>1</v>
      </c>
      <c r="AR2851" s="126">
        <v>0</v>
      </c>
      <c r="AS2851" s="126">
        <v>0</v>
      </c>
      <c r="AT2851" s="126">
        <v>0</v>
      </c>
      <c r="AU2851" s="126">
        <v>1</v>
      </c>
      <c r="BA2851" s="126">
        <v>-0.33</v>
      </c>
    </row>
    <row r="2852" spans="3:53" ht="14.5" x14ac:dyDescent="0.35">
      <c r="C2852" s="126" t="s">
        <v>395</v>
      </c>
      <c r="D2852" s="126" t="s">
        <v>354</v>
      </c>
      <c r="E2852" s="126">
        <v>9.07</v>
      </c>
      <c r="F2852" s="126">
        <v>17.55</v>
      </c>
      <c r="G2852" s="126">
        <v>14.02</v>
      </c>
      <c r="H2852" s="126">
        <v>-99999</v>
      </c>
      <c r="I2852" s="126">
        <v>-62.165999999999997</v>
      </c>
      <c r="J2852" s="126" t="s">
        <v>75</v>
      </c>
      <c r="K2852" s="126">
        <v>51.05</v>
      </c>
      <c r="L2852" s="126">
        <v>9.0299999999999994</v>
      </c>
      <c r="M2852" s="126">
        <v>0</v>
      </c>
      <c r="N2852" s="126">
        <v>9.0299999999999994</v>
      </c>
      <c r="O2852" s="126">
        <v>0</v>
      </c>
      <c r="P2852" s="126">
        <v>13340</v>
      </c>
      <c r="Q2852" s="126">
        <v>9370</v>
      </c>
      <c r="R2852" s="126">
        <v>1.42</v>
      </c>
      <c r="S2852" s="126">
        <v>34.354999999999997</v>
      </c>
      <c r="T2852" s="126">
        <v>7.5539999999999994</v>
      </c>
      <c r="U2852" s="126">
        <v>18.807200000000002</v>
      </c>
      <c r="V2852" s="126">
        <v>2.3778779999999999</v>
      </c>
      <c r="AC2852" s="126">
        <v>10.32</v>
      </c>
      <c r="AD2852" s="126">
        <v>9.01</v>
      </c>
      <c r="AH2852" s="77">
        <f>IF(AND(M2852&lt;Variables!$G$6,M2852&gt;Variables!$G$5),0,1)</f>
        <v>1</v>
      </c>
      <c r="AI2852" s="77">
        <f t="shared" si="88"/>
        <v>1</v>
      </c>
      <c r="AJ2852" s="77">
        <f>IF(I2852&gt;Variables!$G$7,0,1)</f>
        <v>1</v>
      </c>
      <c r="AK2852" s="77">
        <f>IF(F2852&gt;Variables!$G$8,0,1)</f>
        <v>0</v>
      </c>
      <c r="AL2852" s="77">
        <f>IF(G2852&gt;Variables!$G$9,0,1)</f>
        <v>0</v>
      </c>
      <c r="AM2852" s="77">
        <f>IF(AND(K2852&gt;Variables!$G$10,K2852&lt;Variables!$G$11),0,1)</f>
        <v>1</v>
      </c>
      <c r="AN2852" s="77">
        <f>IF(H2852&lt;Variables!$G$13,1,0)</f>
        <v>1</v>
      </c>
      <c r="AO2852" s="77">
        <f>IF(R2852&lt;Variables!$G$12,0,1)</f>
        <v>0</v>
      </c>
      <c r="AP2852" s="78">
        <f t="shared" si="89"/>
        <v>1</v>
      </c>
      <c r="AQ2852" s="77">
        <f>IF(V2852&lt;Variables!$G$15,1,0)</f>
        <v>1</v>
      </c>
      <c r="AR2852" s="126">
        <v>1</v>
      </c>
      <c r="AS2852" s="126">
        <v>0</v>
      </c>
      <c r="AT2852" s="126">
        <v>0</v>
      </c>
      <c r="AU2852" s="126">
        <v>0</v>
      </c>
      <c r="BA2852" s="126">
        <v>2</v>
      </c>
    </row>
    <row r="2853" spans="3:53" ht="14.5" x14ac:dyDescent="0.35">
      <c r="C2853" s="126" t="s">
        <v>395</v>
      </c>
      <c r="D2853" s="126" t="s">
        <v>345</v>
      </c>
      <c r="E2853" s="126">
        <v>61.74</v>
      </c>
      <c r="F2853" s="126">
        <v>84.92</v>
      </c>
      <c r="G2853" s="126">
        <v>1.33</v>
      </c>
      <c r="H2853" s="126">
        <v>621.19000000000005</v>
      </c>
      <c r="I2853" s="126">
        <v>32.225000000000001</v>
      </c>
      <c r="J2853" s="126" t="s">
        <v>74</v>
      </c>
      <c r="K2853" s="126">
        <v>78.34</v>
      </c>
      <c r="L2853" s="126">
        <v>61.001052631578958</v>
      </c>
      <c r="M2853" s="126">
        <v>0.70318027298923214</v>
      </c>
      <c r="N2853" s="126">
        <v>60.869134693877548</v>
      </c>
      <c r="O2853" s="126">
        <v>0.92142809150015004</v>
      </c>
      <c r="P2853" s="126">
        <v>3310000</v>
      </c>
      <c r="Q2853" s="126">
        <v>72250</v>
      </c>
      <c r="R2853" s="126">
        <v>45.81</v>
      </c>
      <c r="S2853" s="126">
        <v>34.354999999999997</v>
      </c>
      <c r="T2853" s="126">
        <v>7.5539999999999994</v>
      </c>
      <c r="U2853" s="126">
        <v>18.807200000000002</v>
      </c>
      <c r="V2853" s="126">
        <v>2.5847672765336251</v>
      </c>
      <c r="AC2853" s="126">
        <v>62.1</v>
      </c>
      <c r="AD2853" s="126">
        <v>61.2</v>
      </c>
      <c r="AH2853" s="77">
        <f>IF(AND(M2853&lt;Variables!$G$6,M2853&gt;Variables!$G$5),0,1)</f>
        <v>1</v>
      </c>
      <c r="AI2853" s="77">
        <f t="shared" si="88"/>
        <v>0</v>
      </c>
      <c r="AJ2853" s="77">
        <f>IF(I2853&gt;Variables!$G$7,0,1)</f>
        <v>1</v>
      </c>
      <c r="AK2853" s="77">
        <f>IF(F2853&gt;Variables!$G$8,0,1)</f>
        <v>0</v>
      </c>
      <c r="AL2853" s="77">
        <f>IF(G2853&gt;Variables!$G$9,0,1)</f>
        <v>1</v>
      </c>
      <c r="AM2853" s="77">
        <f>IF(AND(K2853&gt;Variables!$G$10,K2853&lt;Variables!$G$11),0,1)</f>
        <v>1</v>
      </c>
      <c r="AN2853" s="77">
        <f>IF(H2853&lt;Variables!$G$13,1,0)</f>
        <v>1</v>
      </c>
      <c r="AO2853" s="77">
        <f>IF(R2853&lt;Variables!$G$12,0,1)</f>
        <v>1</v>
      </c>
      <c r="AP2853" s="78">
        <f t="shared" si="89"/>
        <v>0</v>
      </c>
      <c r="AQ2853" s="77">
        <f>IF(V2853&lt;Variables!$G$15,1,0)</f>
        <v>1</v>
      </c>
      <c r="AR2853" s="126">
        <v>0</v>
      </c>
      <c r="AS2853" s="126">
        <v>0</v>
      </c>
      <c r="AT2853" s="126">
        <v>0</v>
      </c>
      <c r="AU2853" s="126">
        <v>1</v>
      </c>
      <c r="BA2853" s="126">
        <v>-0.02</v>
      </c>
    </row>
    <row r="2854" spans="3:53" ht="14.5" x14ac:dyDescent="0.35">
      <c r="C2854" s="126" t="s">
        <v>395</v>
      </c>
      <c r="D2854" s="126" t="s">
        <v>82</v>
      </c>
      <c r="E2854" s="126">
        <v>31.38</v>
      </c>
      <c r="F2854" s="126">
        <v>6.55</v>
      </c>
      <c r="G2854" s="126">
        <v>7.95</v>
      </c>
      <c r="H2854" s="126">
        <v>4150</v>
      </c>
      <c r="I2854" s="126">
        <v>43.268999999999998</v>
      </c>
      <c r="J2854" s="126" t="s">
        <v>74</v>
      </c>
      <c r="K2854" s="126">
        <v>67.739999999999995</v>
      </c>
      <c r="L2854" s="126">
        <v>30.93337</v>
      </c>
      <c r="M2854" s="126">
        <v>1.0940612031601971</v>
      </c>
      <c r="N2854" s="126">
        <v>30.887280000000001</v>
      </c>
      <c r="O2854" s="126">
        <v>1.2449137638535941</v>
      </c>
      <c r="P2854" s="126">
        <v>10046000</v>
      </c>
      <c r="Q2854" s="126">
        <v>15559000</v>
      </c>
      <c r="R2854" s="126">
        <v>0.65</v>
      </c>
      <c r="S2854" s="126">
        <v>34.354999999999997</v>
      </c>
      <c r="T2854" s="126">
        <v>7.5539999999999994</v>
      </c>
      <c r="U2854" s="126">
        <v>18.807200000000002</v>
      </c>
      <c r="V2854" s="126">
        <v>2.4662886398089841</v>
      </c>
      <c r="AC2854" s="126">
        <v>32.43</v>
      </c>
      <c r="AD2854" s="126">
        <v>31.18</v>
      </c>
      <c r="AH2854" s="77">
        <f>IF(AND(M2854&lt;Variables!$G$6,M2854&gt;Variables!$G$5),0,1)</f>
        <v>1</v>
      </c>
      <c r="AI2854" s="77">
        <f t="shared" si="88"/>
        <v>0</v>
      </c>
      <c r="AJ2854" s="77">
        <f>IF(I2854&gt;Variables!$G$7,0,1)</f>
        <v>1</v>
      </c>
      <c r="AK2854" s="77">
        <f>IF(F2854&gt;Variables!$G$8,0,1)</f>
        <v>1</v>
      </c>
      <c r="AL2854" s="77">
        <f>IF(G2854&gt;Variables!$G$9,0,1)</f>
        <v>1</v>
      </c>
      <c r="AM2854" s="77">
        <f>IF(AND(K2854&gt;Variables!$G$10,K2854&lt;Variables!$G$11),0,1)</f>
        <v>0</v>
      </c>
      <c r="AN2854" s="77">
        <f>IF(H2854&lt;Variables!$G$13,1,0)</f>
        <v>0</v>
      </c>
      <c r="AO2854" s="77">
        <f>IF(R2854&lt;Variables!$G$12,0,1)</f>
        <v>0</v>
      </c>
      <c r="AP2854" s="78">
        <f t="shared" si="89"/>
        <v>0</v>
      </c>
      <c r="AQ2854" s="77">
        <f>IF(V2854&lt;Variables!$G$15,1,0)</f>
        <v>1</v>
      </c>
      <c r="AR2854" s="126">
        <v>1</v>
      </c>
      <c r="AS2854" s="126">
        <v>0</v>
      </c>
      <c r="AT2854" s="126">
        <v>0</v>
      </c>
      <c r="AU2854" s="126">
        <v>0</v>
      </c>
      <c r="BA2854" s="126">
        <v>2</v>
      </c>
    </row>
    <row r="2855" spans="3:53" ht="14.5" x14ac:dyDescent="0.35">
      <c r="C2855" s="126" t="s">
        <v>395</v>
      </c>
      <c r="D2855" s="126" t="s">
        <v>185</v>
      </c>
      <c r="E2855" s="126">
        <v>10.96</v>
      </c>
      <c r="F2855" s="126">
        <v>6.63</v>
      </c>
      <c r="G2855" s="126">
        <v>3.36</v>
      </c>
      <c r="H2855" s="126">
        <v>3790</v>
      </c>
      <c r="I2855" s="126">
        <v>22.116</v>
      </c>
      <c r="J2855" s="126" t="s">
        <v>74</v>
      </c>
      <c r="K2855" s="126">
        <v>65.08</v>
      </c>
      <c r="L2855" s="126">
        <v>10.742405882352941</v>
      </c>
      <c r="M2855" s="126">
        <v>1.2175495794840669</v>
      </c>
      <c r="N2855" s="126">
        <v>10.67470322580645</v>
      </c>
      <c r="O2855" s="126">
        <v>1.8595062550654751</v>
      </c>
      <c r="P2855" s="126">
        <v>261209</v>
      </c>
      <c r="Q2855" s="126">
        <v>657969</v>
      </c>
      <c r="R2855" s="126">
        <v>0.4</v>
      </c>
      <c r="S2855" s="126">
        <v>34.354999999999997</v>
      </c>
      <c r="T2855" s="126">
        <v>7.5539999999999994</v>
      </c>
      <c r="U2855" s="126">
        <v>18.807200000000002</v>
      </c>
      <c r="V2855" s="126">
        <v>2.4385469604953198</v>
      </c>
      <c r="AC2855" s="126">
        <v>10.96</v>
      </c>
      <c r="AD2855" s="126">
        <v>10.6501</v>
      </c>
      <c r="AH2855" s="77">
        <f>IF(AND(M2855&lt;Variables!$G$6,M2855&gt;Variables!$G$5),0,1)</f>
        <v>1</v>
      </c>
      <c r="AI2855" s="77">
        <f t="shared" si="88"/>
        <v>0</v>
      </c>
      <c r="AJ2855" s="77">
        <f>IF(I2855&gt;Variables!$G$7,0,1)</f>
        <v>1</v>
      </c>
      <c r="AK2855" s="77">
        <f>IF(F2855&gt;Variables!$G$8,0,1)</f>
        <v>1</v>
      </c>
      <c r="AL2855" s="77">
        <f>IF(G2855&gt;Variables!$G$9,0,1)</f>
        <v>1</v>
      </c>
      <c r="AM2855" s="77">
        <f>IF(AND(K2855&gt;Variables!$G$10,K2855&lt;Variables!$G$11),0,1)</f>
        <v>0</v>
      </c>
      <c r="AN2855" s="77">
        <f>IF(H2855&lt;Variables!$G$13,1,0)</f>
        <v>0</v>
      </c>
      <c r="AO2855" s="77">
        <f>IF(R2855&lt;Variables!$G$12,0,1)</f>
        <v>0</v>
      </c>
      <c r="AP2855" s="78">
        <f t="shared" si="89"/>
        <v>0</v>
      </c>
      <c r="AQ2855" s="77">
        <f>IF(V2855&lt;Variables!$G$15,1,0)</f>
        <v>1</v>
      </c>
      <c r="AR2855" s="126">
        <v>0</v>
      </c>
      <c r="AS2855" s="126">
        <v>0</v>
      </c>
      <c r="AT2855" s="126">
        <v>1</v>
      </c>
      <c r="AU2855" s="126">
        <v>0</v>
      </c>
      <c r="BA2855" s="126">
        <v>-2.25</v>
      </c>
    </row>
    <row r="2856" spans="3:53" ht="14.5" x14ac:dyDescent="0.35">
      <c r="C2856" s="126" t="s">
        <v>395</v>
      </c>
      <c r="D2856" s="126" t="s">
        <v>153</v>
      </c>
      <c r="E2856" s="126">
        <v>7.51</v>
      </c>
      <c r="F2856" s="126">
        <v>7.88</v>
      </c>
      <c r="G2856" s="126">
        <v>5.6</v>
      </c>
      <c r="H2856" s="126">
        <v>-99999</v>
      </c>
      <c r="I2856" s="126">
        <v>401.36200000000002</v>
      </c>
      <c r="J2856" s="126" t="s">
        <v>75</v>
      </c>
      <c r="K2856" s="126">
        <v>57.28</v>
      </c>
      <c r="L2856" s="126">
        <v>7.54</v>
      </c>
      <c r="M2856" s="126">
        <v>0</v>
      </c>
      <c r="N2856" s="126">
        <v>7.5100000000000007</v>
      </c>
      <c r="O2856" s="126">
        <v>0.39946737683088362</v>
      </c>
      <c r="P2856" s="126">
        <v>34973</v>
      </c>
      <c r="Q2856" s="126">
        <v>86571</v>
      </c>
      <c r="R2856" s="126">
        <v>0.4</v>
      </c>
      <c r="S2856" s="126">
        <v>34.354999999999997</v>
      </c>
      <c r="T2856" s="126">
        <v>7.5539999999999994</v>
      </c>
      <c r="U2856" s="126">
        <v>18.807200000000002</v>
      </c>
      <c r="V2856" s="126">
        <v>2.4424207999999998</v>
      </c>
      <c r="AC2856" s="126">
        <v>7.66</v>
      </c>
      <c r="AD2856" s="126">
        <v>7.48</v>
      </c>
      <c r="AH2856" s="77">
        <f>IF(AND(M2856&lt;Variables!$G$6,M2856&gt;Variables!$G$5),0,1)</f>
        <v>1</v>
      </c>
      <c r="AI2856" s="77">
        <f t="shared" si="88"/>
        <v>0</v>
      </c>
      <c r="AJ2856" s="77">
        <f>IF(I2856&gt;Variables!$G$7,0,1)</f>
        <v>0</v>
      </c>
      <c r="AK2856" s="77">
        <f>IF(F2856&gt;Variables!$G$8,0,1)</f>
        <v>1</v>
      </c>
      <c r="AL2856" s="77">
        <f>IF(G2856&gt;Variables!$G$9,0,1)</f>
        <v>1</v>
      </c>
      <c r="AM2856" s="77">
        <f>IF(AND(K2856&gt;Variables!$G$10,K2856&lt;Variables!$G$11),0,1)</f>
        <v>1</v>
      </c>
      <c r="AN2856" s="77">
        <f>IF(H2856&lt;Variables!$G$13,1,0)</f>
        <v>1</v>
      </c>
      <c r="AO2856" s="77">
        <f>IF(R2856&lt;Variables!$G$12,0,1)</f>
        <v>0</v>
      </c>
      <c r="AP2856" s="78">
        <f t="shared" si="89"/>
        <v>1</v>
      </c>
      <c r="AQ2856" s="77">
        <f>IF(V2856&lt;Variables!$G$15,1,0)</f>
        <v>1</v>
      </c>
      <c r="AR2856" s="126">
        <v>1</v>
      </c>
      <c r="AS2856" s="126">
        <v>0</v>
      </c>
      <c r="AT2856" s="126">
        <v>0</v>
      </c>
      <c r="AU2856" s="126">
        <v>0</v>
      </c>
      <c r="BA2856" s="126">
        <v>2</v>
      </c>
    </row>
    <row r="2857" spans="3:53" ht="14.5" x14ac:dyDescent="0.35">
      <c r="C2857" s="126" t="s">
        <v>395</v>
      </c>
      <c r="D2857" s="126" t="s">
        <v>372</v>
      </c>
      <c r="E2857" s="126">
        <v>3.27</v>
      </c>
      <c r="F2857" s="126">
        <v>35.619999999999997</v>
      </c>
      <c r="G2857" s="126">
        <v>-3.03</v>
      </c>
      <c r="H2857" s="126">
        <v>-99999</v>
      </c>
      <c r="I2857" s="126">
        <v>6.9359999999999999</v>
      </c>
      <c r="J2857" s="126" t="s">
        <v>75</v>
      </c>
      <c r="K2857" s="126">
        <v>-99999</v>
      </c>
      <c r="L2857" s="126">
        <v>-99999</v>
      </c>
      <c r="M2857" s="126">
        <v>-99999</v>
      </c>
      <c r="N2857" s="126">
        <v>3.3650000000000002</v>
      </c>
      <c r="O2857" s="126">
        <v>0</v>
      </c>
      <c r="P2857" s="126">
        <v>25888</v>
      </c>
      <c r="Q2857" s="126">
        <v>2017</v>
      </c>
      <c r="R2857" s="126">
        <v>12.83</v>
      </c>
      <c r="S2857" s="126">
        <v>34.354999999999997</v>
      </c>
      <c r="T2857" s="126">
        <v>7.5539999999999994</v>
      </c>
      <c r="U2857" s="126">
        <v>18.807200000000002</v>
      </c>
      <c r="V2857" s="126">
        <v>-99999</v>
      </c>
      <c r="AC2857" s="126">
        <v>3.3</v>
      </c>
      <c r="AD2857" s="126">
        <v>3.1301000000000001</v>
      </c>
      <c r="AH2857" s="77">
        <f>IF(AND(M2857&lt;Variables!$G$6,M2857&gt;Variables!$G$5),0,1)</f>
        <v>1</v>
      </c>
      <c r="AI2857" s="77">
        <f t="shared" si="88"/>
        <v>1</v>
      </c>
      <c r="AJ2857" s="77">
        <f>IF(I2857&gt;Variables!$G$7,0,1)</f>
        <v>1</v>
      </c>
      <c r="AK2857" s="77">
        <f>IF(F2857&gt;Variables!$G$8,0,1)</f>
        <v>0</v>
      </c>
      <c r="AL2857" s="77">
        <f>IF(G2857&gt;Variables!$G$9,0,1)</f>
        <v>1</v>
      </c>
      <c r="AM2857" s="77">
        <f>IF(AND(K2857&gt;Variables!$G$10,K2857&lt;Variables!$G$11),0,1)</f>
        <v>1</v>
      </c>
      <c r="AN2857" s="77">
        <f>IF(H2857&lt;Variables!$G$13,1,0)</f>
        <v>1</v>
      </c>
      <c r="AO2857" s="77">
        <f>IF(R2857&lt;Variables!$G$12,0,1)</f>
        <v>1</v>
      </c>
      <c r="AP2857" s="78">
        <f t="shared" si="89"/>
        <v>1</v>
      </c>
      <c r="AQ2857" s="77">
        <f>IF(V2857&lt;Variables!$G$15,1,0)</f>
        <v>1</v>
      </c>
      <c r="AR2857" s="126">
        <v>0</v>
      </c>
      <c r="AS2857" s="126">
        <v>0</v>
      </c>
      <c r="AT2857" s="126">
        <v>1</v>
      </c>
      <c r="AU2857" s="126">
        <v>0</v>
      </c>
      <c r="BA2857" s="126">
        <v>-2.25</v>
      </c>
    </row>
    <row r="2858" spans="3:53" ht="14.5" x14ac:dyDescent="0.35">
      <c r="C2858" s="126" t="s">
        <v>395</v>
      </c>
      <c r="D2858" s="126" t="s">
        <v>348</v>
      </c>
      <c r="E2858" s="126">
        <v>15.41</v>
      </c>
      <c r="F2858" s="126">
        <v>10.18</v>
      </c>
      <c r="G2858" s="126">
        <v>6.66</v>
      </c>
      <c r="H2858" s="126">
        <v>2660</v>
      </c>
      <c r="I2858" s="126">
        <v>-26.405999999999999</v>
      </c>
      <c r="J2858" s="126" t="s">
        <v>74</v>
      </c>
      <c r="K2858" s="126">
        <v>52.53</v>
      </c>
      <c r="L2858" s="126">
        <v>15.33234</v>
      </c>
      <c r="M2858" s="126">
        <v>0.24562460785501189</v>
      </c>
      <c r="N2858" s="126">
        <v>15.36079</v>
      </c>
      <c r="O2858" s="126">
        <v>5.9957853730175967E-2</v>
      </c>
      <c r="P2858" s="126">
        <v>4332000</v>
      </c>
      <c r="Q2858" s="126">
        <v>2896000</v>
      </c>
      <c r="R2858" s="126">
        <v>1.5</v>
      </c>
      <c r="S2858" s="126">
        <v>34.354999999999997</v>
      </c>
      <c r="T2858" s="126">
        <v>7.5539999999999994</v>
      </c>
      <c r="U2858" s="126">
        <v>18.807200000000002</v>
      </c>
      <c r="V2858" s="126">
        <v>2.385029869611031</v>
      </c>
      <c r="AC2858" s="126">
        <v>15.51</v>
      </c>
      <c r="AD2858" s="126">
        <v>14.55</v>
      </c>
      <c r="AH2858" s="77">
        <f>IF(AND(M2858&lt;Variables!$G$6,M2858&gt;Variables!$G$5),0,1)</f>
        <v>1</v>
      </c>
      <c r="AI2858" s="77">
        <f t="shared" si="88"/>
        <v>1</v>
      </c>
      <c r="AJ2858" s="77">
        <f>IF(I2858&gt;Variables!$G$7,0,1)</f>
        <v>1</v>
      </c>
      <c r="AK2858" s="77">
        <f>IF(F2858&gt;Variables!$G$8,0,1)</f>
        <v>0</v>
      </c>
      <c r="AL2858" s="77">
        <f>IF(G2858&gt;Variables!$G$9,0,1)</f>
        <v>1</v>
      </c>
      <c r="AM2858" s="77">
        <f>IF(AND(K2858&gt;Variables!$G$10,K2858&lt;Variables!$G$11),0,1)</f>
        <v>1</v>
      </c>
      <c r="AN2858" s="77">
        <f>IF(H2858&lt;Variables!$G$13,1,0)</f>
        <v>0</v>
      </c>
      <c r="AO2858" s="77">
        <f>IF(R2858&lt;Variables!$G$12,0,1)</f>
        <v>0</v>
      </c>
      <c r="AP2858" s="78">
        <f t="shared" si="89"/>
        <v>0</v>
      </c>
      <c r="AQ2858" s="77">
        <f>IF(V2858&lt;Variables!$G$15,1,0)</f>
        <v>1</v>
      </c>
      <c r="AR2858" s="126">
        <v>0</v>
      </c>
      <c r="AS2858" s="126">
        <v>0</v>
      </c>
      <c r="AT2858" s="126">
        <v>1</v>
      </c>
      <c r="AU2858" s="126">
        <v>0</v>
      </c>
      <c r="BA2858" s="126">
        <v>-1.6</v>
      </c>
    </row>
    <row r="2859" spans="3:53" ht="14.5" x14ac:dyDescent="0.35">
      <c r="C2859" s="126" t="s">
        <v>395</v>
      </c>
      <c r="D2859" s="126" t="s">
        <v>131</v>
      </c>
      <c r="E2859" s="126">
        <v>1.59</v>
      </c>
      <c r="F2859" s="126">
        <v>22.87</v>
      </c>
      <c r="G2859" s="126">
        <v>14.49</v>
      </c>
      <c r="H2859" s="126">
        <v>2280</v>
      </c>
      <c r="I2859" s="126">
        <v>2.6669999999999998</v>
      </c>
      <c r="J2859" s="126" t="s">
        <v>74</v>
      </c>
      <c r="K2859" s="126">
        <v>42.92</v>
      </c>
      <c r="L2859" s="126">
        <v>1.59714</v>
      </c>
      <c r="M2859" s="126">
        <v>-1.073168288315373</v>
      </c>
      <c r="N2859" s="126">
        <v>1.6093219999999999</v>
      </c>
      <c r="O2859" s="126">
        <v>-1.8220095170512569</v>
      </c>
      <c r="P2859" s="126">
        <v>108234000</v>
      </c>
      <c r="Q2859" s="126">
        <v>19257000</v>
      </c>
      <c r="R2859" s="126">
        <v>5.62</v>
      </c>
      <c r="S2859" s="126">
        <v>34.354999999999997</v>
      </c>
      <c r="T2859" s="126">
        <v>7.5539999999999994</v>
      </c>
      <c r="U2859" s="126">
        <v>18.807200000000002</v>
      </c>
      <c r="V2859" s="126">
        <v>2.299610460578283</v>
      </c>
      <c r="AC2859" s="126">
        <v>1.59</v>
      </c>
      <c r="AD2859" s="126">
        <v>1.46</v>
      </c>
      <c r="AH2859" s="77">
        <f>IF(AND(M2859&lt;Variables!$G$6,M2859&gt;Variables!$G$5),0,1)</f>
        <v>0</v>
      </c>
      <c r="AI2859" s="77">
        <f t="shared" si="88"/>
        <v>1</v>
      </c>
      <c r="AJ2859" s="77">
        <f>IF(I2859&gt;Variables!$G$7,0,1)</f>
        <v>1</v>
      </c>
      <c r="AK2859" s="77">
        <f>IF(F2859&gt;Variables!$G$8,0,1)</f>
        <v>0</v>
      </c>
      <c r="AL2859" s="77">
        <f>IF(G2859&gt;Variables!$G$9,0,1)</f>
        <v>0</v>
      </c>
      <c r="AM2859" s="77">
        <f>IF(AND(K2859&gt;Variables!$G$10,K2859&lt;Variables!$G$11),0,1)</f>
        <v>1</v>
      </c>
      <c r="AN2859" s="77">
        <f>IF(H2859&lt;Variables!$G$13,1,0)</f>
        <v>0</v>
      </c>
      <c r="AO2859" s="77">
        <f>IF(R2859&lt;Variables!$G$12,0,1)</f>
        <v>1</v>
      </c>
      <c r="AP2859" s="78">
        <f t="shared" si="89"/>
        <v>0</v>
      </c>
      <c r="AQ2859" s="77">
        <f>IF(V2859&lt;Variables!$G$15,1,0)</f>
        <v>1</v>
      </c>
      <c r="AR2859" s="126">
        <v>0</v>
      </c>
      <c r="AS2859" s="126">
        <v>0</v>
      </c>
      <c r="AT2859" s="126">
        <v>1</v>
      </c>
      <c r="AU2859" s="126">
        <v>0</v>
      </c>
      <c r="BA2859" s="126">
        <v>-2.25</v>
      </c>
    </row>
    <row r="2860" spans="3:53" ht="14.5" x14ac:dyDescent="0.35">
      <c r="C2860" s="126" t="s">
        <v>395</v>
      </c>
      <c r="D2860" s="126" t="s">
        <v>152</v>
      </c>
      <c r="E2860" s="126">
        <v>0.03</v>
      </c>
      <c r="F2860" s="126">
        <v>9.27</v>
      </c>
      <c r="G2860" s="126">
        <v>-25</v>
      </c>
      <c r="H2860" s="126">
        <v>-99999</v>
      </c>
      <c r="I2860" s="126">
        <v>4.2999999999999997E-2</v>
      </c>
      <c r="J2860" s="126" t="s">
        <v>75</v>
      </c>
      <c r="K2860" s="126">
        <v>54.66</v>
      </c>
      <c r="L2860" s="126">
        <v>3.2685714285714283E-2</v>
      </c>
      <c r="M2860" s="126">
        <v>0.96153846153847389</v>
      </c>
      <c r="N2860" s="126">
        <v>3.2396428571428583E-2</v>
      </c>
      <c r="O2860" s="126">
        <v>1.8630801455186761</v>
      </c>
      <c r="P2860" s="126">
        <v>11219000</v>
      </c>
      <c r="Q2860" s="126">
        <v>13766000</v>
      </c>
      <c r="R2860" s="126">
        <v>0.81</v>
      </c>
      <c r="S2860" s="126">
        <v>34.354999999999997</v>
      </c>
      <c r="T2860" s="126">
        <v>7.5539999999999994</v>
      </c>
      <c r="U2860" s="126">
        <v>18.807200000000002</v>
      </c>
      <c r="V2860" s="126">
        <v>2.377337138461538</v>
      </c>
      <c r="AC2860" s="126">
        <v>0.04</v>
      </c>
      <c r="AD2860" s="126">
        <v>3.2500000000000001E-2</v>
      </c>
      <c r="AH2860" s="77">
        <f>IF(AND(M2860&lt;Variables!$G$6,M2860&gt;Variables!$G$5),0,1)</f>
        <v>1</v>
      </c>
      <c r="AI2860" s="77">
        <f t="shared" si="88"/>
        <v>0</v>
      </c>
      <c r="AJ2860" s="77">
        <f>IF(I2860&gt;Variables!$G$7,0,1)</f>
        <v>1</v>
      </c>
      <c r="AK2860" s="77">
        <f>IF(F2860&gt;Variables!$G$8,0,1)</f>
        <v>0</v>
      </c>
      <c r="AL2860" s="77">
        <f>IF(G2860&gt;Variables!$G$9,0,1)</f>
        <v>1</v>
      </c>
      <c r="AM2860" s="77">
        <f>IF(AND(K2860&gt;Variables!$G$10,K2860&lt;Variables!$G$11),0,1)</f>
        <v>1</v>
      </c>
      <c r="AN2860" s="77">
        <f>IF(H2860&lt;Variables!$G$13,1,0)</f>
        <v>1</v>
      </c>
      <c r="AO2860" s="77">
        <f>IF(R2860&lt;Variables!$G$12,0,1)</f>
        <v>0</v>
      </c>
      <c r="AP2860" s="78">
        <f t="shared" si="89"/>
        <v>1</v>
      </c>
      <c r="AQ2860" s="77">
        <f>IF(V2860&lt;Variables!$G$15,1,0)</f>
        <v>1</v>
      </c>
      <c r="AR2860" s="126">
        <v>1</v>
      </c>
      <c r="AS2860" s="126">
        <v>0</v>
      </c>
      <c r="AT2860" s="126">
        <v>0</v>
      </c>
      <c r="AU2860" s="126">
        <v>0</v>
      </c>
      <c r="BA2860" s="126">
        <v>2</v>
      </c>
    </row>
    <row r="2861" spans="3:53" ht="14.5" x14ac:dyDescent="0.35">
      <c r="C2861" s="126" t="s">
        <v>396</v>
      </c>
      <c r="D2861" s="126" t="s">
        <v>345</v>
      </c>
      <c r="E2861" s="126">
        <v>61.68</v>
      </c>
      <c r="F2861" s="126">
        <v>84.64</v>
      </c>
      <c r="G2861" s="126">
        <v>1.43</v>
      </c>
      <c r="H2861" s="126">
        <v>621.19000000000005</v>
      </c>
      <c r="I2861" s="126">
        <v>32.216000000000001</v>
      </c>
      <c r="J2861" s="126" t="s">
        <v>74</v>
      </c>
      <c r="K2861" s="126">
        <v>68.260000000000005</v>
      </c>
      <c r="L2861" s="126">
        <v>61.180079999999997</v>
      </c>
      <c r="M2861" s="126">
        <v>0.50657011236337923</v>
      </c>
      <c r="N2861" s="126">
        <v>60.963283999999987</v>
      </c>
      <c r="O2861" s="126">
        <v>0.8639888887875653</v>
      </c>
      <c r="P2861" s="126">
        <v>3360000</v>
      </c>
      <c r="Q2861" s="126">
        <v>72250</v>
      </c>
      <c r="R2861" s="126">
        <v>46.51</v>
      </c>
      <c r="S2861" s="126">
        <v>33.606999999999992</v>
      </c>
      <c r="T2861" s="126">
        <v>7.3230000000000004</v>
      </c>
      <c r="U2861" s="126">
        <v>18.365200000000002</v>
      </c>
      <c r="V2861" s="126">
        <v>2.516288862991483</v>
      </c>
      <c r="AC2861" s="126">
        <v>62.1</v>
      </c>
      <c r="AD2861" s="126">
        <v>61.2</v>
      </c>
      <c r="AH2861" s="77">
        <f>IF(AND(M2861&lt;Variables!$G$6,M2861&gt;Variables!$G$5),0,1)</f>
        <v>1</v>
      </c>
      <c r="AI2861" s="77">
        <f t="shared" si="88"/>
        <v>0</v>
      </c>
      <c r="AJ2861" s="77">
        <f>IF(I2861&gt;Variables!$G$7,0,1)</f>
        <v>1</v>
      </c>
      <c r="AK2861" s="77">
        <f>IF(F2861&gt;Variables!$G$8,0,1)</f>
        <v>0</v>
      </c>
      <c r="AL2861" s="77">
        <f>IF(G2861&gt;Variables!$G$9,0,1)</f>
        <v>1</v>
      </c>
      <c r="AM2861" s="77">
        <f>IF(AND(K2861&gt;Variables!$G$10,K2861&lt;Variables!$G$11),0,1)</f>
        <v>0</v>
      </c>
      <c r="AN2861" s="77">
        <f>IF(H2861&lt;Variables!$G$13,1,0)</f>
        <v>1</v>
      </c>
      <c r="AO2861" s="77">
        <f>IF(R2861&lt;Variables!$G$12,0,1)</f>
        <v>1</v>
      </c>
      <c r="AP2861" s="78">
        <f t="shared" si="89"/>
        <v>0</v>
      </c>
      <c r="AQ2861" s="77">
        <f>IF(V2861&lt;Variables!$G$15,1,0)</f>
        <v>1</v>
      </c>
      <c r="AR2861" s="126">
        <v>0</v>
      </c>
      <c r="AS2861" s="126">
        <v>0</v>
      </c>
      <c r="AT2861" s="126">
        <v>0</v>
      </c>
      <c r="AU2861" s="126">
        <v>1</v>
      </c>
      <c r="BA2861" s="126">
        <v>0.04</v>
      </c>
    </row>
    <row r="2862" spans="3:53" ht="14.5" x14ac:dyDescent="0.35">
      <c r="C2862" s="126" t="s">
        <v>396</v>
      </c>
      <c r="D2862" s="126" t="s">
        <v>343</v>
      </c>
      <c r="E2862" s="126">
        <v>52.05</v>
      </c>
      <c r="F2862" s="126">
        <v>6.19</v>
      </c>
      <c r="G2862" s="126">
        <v>4.18</v>
      </c>
      <c r="H2862" s="126">
        <v>10730</v>
      </c>
      <c r="I2862" s="126">
        <v>97.924999999999997</v>
      </c>
      <c r="J2862" s="126" t="s">
        <v>75</v>
      </c>
      <c r="K2862" s="126">
        <v>51.54</v>
      </c>
      <c r="L2862" s="126">
        <v>51.848947368421051</v>
      </c>
      <c r="M2862" s="126">
        <v>5.9890572817808983E-2</v>
      </c>
      <c r="N2862" s="126">
        <v>51.912041666666667</v>
      </c>
      <c r="O2862" s="126">
        <v>-6.1722994584599351E-2</v>
      </c>
      <c r="P2862" s="126">
        <v>1965000</v>
      </c>
      <c r="Q2862" s="126">
        <v>1956000</v>
      </c>
      <c r="R2862" s="126">
        <v>1</v>
      </c>
      <c r="S2862" s="126">
        <v>33.606999999999992</v>
      </c>
      <c r="T2862" s="126">
        <v>7.3230000000000004</v>
      </c>
      <c r="U2862" s="126">
        <v>18.365200000000002</v>
      </c>
      <c r="V2862" s="126">
        <v>2.3811308805863178</v>
      </c>
      <c r="AC2862" s="126">
        <v>52.3</v>
      </c>
      <c r="AD2862" s="126">
        <v>51.19</v>
      </c>
      <c r="AH2862" s="77">
        <f>IF(AND(M2862&lt;Variables!$G$6,M2862&gt;Variables!$G$5),0,1)</f>
        <v>1</v>
      </c>
      <c r="AI2862" s="77">
        <f t="shared" si="88"/>
        <v>1</v>
      </c>
      <c r="AJ2862" s="77">
        <f>IF(I2862&gt;Variables!$G$7,0,1)</f>
        <v>0</v>
      </c>
      <c r="AK2862" s="77">
        <f>IF(F2862&gt;Variables!$G$8,0,1)</f>
        <v>1</v>
      </c>
      <c r="AL2862" s="77">
        <f>IF(G2862&gt;Variables!$G$9,0,1)</f>
        <v>1</v>
      </c>
      <c r="AM2862" s="77">
        <f>IF(AND(K2862&gt;Variables!$G$10,K2862&lt;Variables!$G$11),0,1)</f>
        <v>1</v>
      </c>
      <c r="AN2862" s="77">
        <f>IF(H2862&lt;Variables!$G$13,1,0)</f>
        <v>0</v>
      </c>
      <c r="AO2862" s="77">
        <f>IF(R2862&lt;Variables!$G$12,0,1)</f>
        <v>0</v>
      </c>
      <c r="AP2862" s="78">
        <f t="shared" si="89"/>
        <v>1</v>
      </c>
      <c r="AQ2862" s="77">
        <f>IF(V2862&lt;Variables!$G$15,1,0)</f>
        <v>1</v>
      </c>
      <c r="AR2862" s="126">
        <v>0</v>
      </c>
      <c r="AS2862" s="126">
        <v>1</v>
      </c>
      <c r="AT2862" s="126">
        <v>0</v>
      </c>
      <c r="AU2862" s="126">
        <v>0</v>
      </c>
      <c r="BA2862" s="126">
        <v>0.32</v>
      </c>
    </row>
    <row r="2863" spans="3:53" ht="14.5" x14ac:dyDescent="0.35">
      <c r="C2863" s="126" t="s">
        <v>396</v>
      </c>
      <c r="D2863" s="126" t="s">
        <v>131</v>
      </c>
      <c r="E2863" s="126">
        <v>1.56</v>
      </c>
      <c r="F2863" s="126">
        <v>20.96</v>
      </c>
      <c r="G2863" s="126">
        <v>13.64</v>
      </c>
      <c r="H2863" s="126">
        <v>2280</v>
      </c>
      <c r="I2863" s="126">
        <v>2.5870000000000002</v>
      </c>
      <c r="J2863" s="126" t="s">
        <v>74</v>
      </c>
      <c r="K2863" s="126">
        <v>40.85</v>
      </c>
      <c r="L2863" s="126">
        <v>1.5863050000000001</v>
      </c>
      <c r="M2863" s="126">
        <v>-1.1413315850356811</v>
      </c>
      <c r="N2863" s="126">
        <v>1.607002</v>
      </c>
      <c r="O2863" s="126">
        <v>-2.4145582892865098</v>
      </c>
      <c r="P2863" s="126">
        <v>110909000</v>
      </c>
      <c r="Q2863" s="126">
        <v>19257000</v>
      </c>
      <c r="R2863" s="126">
        <v>5.76</v>
      </c>
      <c r="S2863" s="126">
        <v>33.606999999999992</v>
      </c>
      <c r="T2863" s="126">
        <v>7.3230000000000004</v>
      </c>
      <c r="U2863" s="126">
        <v>18.365200000000002</v>
      </c>
      <c r="V2863" s="126">
        <v>2.271720705810043</v>
      </c>
      <c r="AC2863" s="126">
        <v>1.58</v>
      </c>
      <c r="AD2863" s="126">
        <v>1.46</v>
      </c>
      <c r="AH2863" s="77">
        <f>IF(AND(M2863&lt;Variables!$G$6,M2863&gt;Variables!$G$5),0,1)</f>
        <v>0</v>
      </c>
      <c r="AI2863" s="77">
        <f t="shared" si="88"/>
        <v>1</v>
      </c>
      <c r="AJ2863" s="77">
        <f>IF(I2863&gt;Variables!$G$7,0,1)</f>
        <v>1</v>
      </c>
      <c r="AK2863" s="77">
        <f>IF(F2863&gt;Variables!$G$8,0,1)</f>
        <v>0</v>
      </c>
      <c r="AL2863" s="77">
        <f>IF(G2863&gt;Variables!$G$9,0,1)</f>
        <v>0</v>
      </c>
      <c r="AM2863" s="77">
        <f>IF(AND(K2863&gt;Variables!$G$10,K2863&lt;Variables!$G$11),0,1)</f>
        <v>1</v>
      </c>
      <c r="AN2863" s="77">
        <f>IF(H2863&lt;Variables!$G$13,1,0)</f>
        <v>0</v>
      </c>
      <c r="AO2863" s="77">
        <f>IF(R2863&lt;Variables!$G$12,0,1)</f>
        <v>1</v>
      </c>
      <c r="AP2863" s="78">
        <f t="shared" si="89"/>
        <v>0</v>
      </c>
      <c r="AQ2863" s="77">
        <f>IF(V2863&lt;Variables!$G$15,1,0)</f>
        <v>1</v>
      </c>
      <c r="AR2863" s="126">
        <v>0</v>
      </c>
      <c r="AS2863" s="126">
        <v>0</v>
      </c>
      <c r="AT2863" s="126">
        <v>1</v>
      </c>
      <c r="AU2863" s="126">
        <v>0</v>
      </c>
      <c r="BA2863" s="126">
        <v>-2.25</v>
      </c>
    </row>
    <row r="2864" spans="3:53" ht="14.5" x14ac:dyDescent="0.35">
      <c r="C2864" s="126" t="s">
        <v>396</v>
      </c>
      <c r="D2864" s="126" t="s">
        <v>302</v>
      </c>
      <c r="E2864" s="126">
        <v>27.39</v>
      </c>
      <c r="F2864" s="126">
        <v>16.09</v>
      </c>
      <c r="G2864" s="126">
        <v>15.83</v>
      </c>
      <c r="H2864" s="126">
        <v>1060</v>
      </c>
      <c r="I2864" s="126">
        <v>144.51400000000001</v>
      </c>
      <c r="J2864" s="126" t="s">
        <v>74</v>
      </c>
      <c r="K2864" s="126">
        <v>42.65</v>
      </c>
      <c r="L2864" s="126">
        <v>27.299700000000001</v>
      </c>
      <c r="M2864" s="126">
        <v>-0.29231090451544273</v>
      </c>
      <c r="N2864" s="126">
        <v>27.533304000000001</v>
      </c>
      <c r="O2864" s="126">
        <v>-1.1382723991279871</v>
      </c>
      <c r="P2864" s="126">
        <v>16510000</v>
      </c>
      <c r="Q2864" s="126">
        <v>2130000</v>
      </c>
      <c r="R2864" s="126">
        <v>7.75</v>
      </c>
      <c r="S2864" s="126">
        <v>33.606999999999992</v>
      </c>
      <c r="T2864" s="126">
        <v>7.3230000000000004</v>
      </c>
      <c r="U2864" s="126">
        <v>18.365200000000002</v>
      </c>
      <c r="V2864" s="126">
        <v>2.2922492584094329</v>
      </c>
      <c r="AC2864" s="126">
        <v>28.131</v>
      </c>
      <c r="AD2864" s="126">
        <v>26.96</v>
      </c>
      <c r="AH2864" s="77">
        <f>IF(AND(M2864&lt;Variables!$G$6,M2864&gt;Variables!$G$5),0,1)</f>
        <v>1</v>
      </c>
      <c r="AI2864" s="77">
        <f t="shared" si="88"/>
        <v>1</v>
      </c>
      <c r="AJ2864" s="77">
        <f>IF(I2864&gt;Variables!$G$7,0,1)</f>
        <v>0</v>
      </c>
      <c r="AK2864" s="77">
        <f>IF(F2864&gt;Variables!$G$8,0,1)</f>
        <v>0</v>
      </c>
      <c r="AL2864" s="77">
        <f>IF(G2864&gt;Variables!$G$9,0,1)</f>
        <v>0</v>
      </c>
      <c r="AM2864" s="77">
        <f>IF(AND(K2864&gt;Variables!$G$10,K2864&lt;Variables!$G$11),0,1)</f>
        <v>1</v>
      </c>
      <c r="AN2864" s="77">
        <f>IF(H2864&lt;Variables!$G$13,1,0)</f>
        <v>1</v>
      </c>
      <c r="AO2864" s="77">
        <f>IF(R2864&lt;Variables!$G$12,0,1)</f>
        <v>1</v>
      </c>
      <c r="AP2864" s="78">
        <f t="shared" si="89"/>
        <v>0</v>
      </c>
      <c r="AQ2864" s="77">
        <f>IF(V2864&lt;Variables!$G$15,1,0)</f>
        <v>1</v>
      </c>
      <c r="AR2864" s="126">
        <v>1</v>
      </c>
      <c r="AS2864" s="126">
        <v>0</v>
      </c>
      <c r="AT2864" s="126">
        <v>0</v>
      </c>
      <c r="AU2864" s="126">
        <v>0</v>
      </c>
      <c r="BA2864" s="126">
        <v>0.75</v>
      </c>
    </row>
    <row r="2865" spans="3:53" ht="14.5" x14ac:dyDescent="0.35">
      <c r="C2865" s="126" t="s">
        <v>396</v>
      </c>
      <c r="D2865" s="126" t="s">
        <v>348</v>
      </c>
      <c r="E2865" s="126">
        <v>15.52</v>
      </c>
      <c r="F2865" s="126">
        <v>10.39</v>
      </c>
      <c r="G2865" s="126">
        <v>7.06</v>
      </c>
      <c r="H2865" s="126">
        <v>2660</v>
      </c>
      <c r="I2865" s="126">
        <v>-26.334</v>
      </c>
      <c r="J2865" s="126" t="s">
        <v>74</v>
      </c>
      <c r="K2865" s="126">
        <v>59.6</v>
      </c>
      <c r="L2865" s="126">
        <v>15.35491</v>
      </c>
      <c r="M2865" s="126">
        <v>0.47209654761897107</v>
      </c>
      <c r="N2865" s="126">
        <v>15.378194000000001</v>
      </c>
      <c r="O2865" s="126">
        <v>0.31997255334403929</v>
      </c>
      <c r="P2865" s="126">
        <v>4357000</v>
      </c>
      <c r="Q2865" s="126">
        <v>2896000</v>
      </c>
      <c r="R2865" s="126">
        <v>1.5</v>
      </c>
      <c r="S2865" s="126">
        <v>33.606999999999992</v>
      </c>
      <c r="T2865" s="126">
        <v>7.3230000000000004</v>
      </c>
      <c r="U2865" s="126">
        <v>18.365200000000002</v>
      </c>
      <c r="V2865" s="126">
        <v>2.4410927073984801</v>
      </c>
      <c r="AC2865" s="126">
        <v>15.51</v>
      </c>
      <c r="AD2865" s="126">
        <v>14.55</v>
      </c>
      <c r="AH2865" s="77">
        <f>IF(AND(M2865&lt;Variables!$G$6,M2865&gt;Variables!$G$5),0,1)</f>
        <v>1</v>
      </c>
      <c r="AI2865" s="77">
        <f t="shared" si="88"/>
        <v>1</v>
      </c>
      <c r="AJ2865" s="77">
        <f>IF(I2865&gt;Variables!$G$7,0,1)</f>
        <v>1</v>
      </c>
      <c r="AK2865" s="77">
        <f>IF(F2865&gt;Variables!$G$8,0,1)</f>
        <v>0</v>
      </c>
      <c r="AL2865" s="77">
        <f>IF(G2865&gt;Variables!$G$9,0,1)</f>
        <v>1</v>
      </c>
      <c r="AM2865" s="77">
        <f>IF(AND(K2865&gt;Variables!$G$10,K2865&lt;Variables!$G$11),0,1)</f>
        <v>1</v>
      </c>
      <c r="AN2865" s="77">
        <f>IF(H2865&lt;Variables!$G$13,1,0)</f>
        <v>0</v>
      </c>
      <c r="AO2865" s="77">
        <f>IF(R2865&lt;Variables!$G$12,0,1)</f>
        <v>0</v>
      </c>
      <c r="AP2865" s="78">
        <f t="shared" si="89"/>
        <v>0</v>
      </c>
      <c r="AQ2865" s="77">
        <f>IF(V2865&lt;Variables!$G$15,1,0)</f>
        <v>1</v>
      </c>
      <c r="AR2865" s="126">
        <v>0</v>
      </c>
      <c r="AS2865" s="126">
        <v>0</v>
      </c>
      <c r="AT2865" s="126">
        <v>1</v>
      </c>
      <c r="AU2865" s="126">
        <v>0</v>
      </c>
      <c r="BA2865" s="126">
        <v>-2.02</v>
      </c>
    </row>
    <row r="2866" spans="3:53" ht="14.5" x14ac:dyDescent="0.35">
      <c r="C2866" s="126" t="s">
        <v>396</v>
      </c>
      <c r="D2866" s="126" t="s">
        <v>151</v>
      </c>
      <c r="E2866" s="126">
        <v>142.25</v>
      </c>
      <c r="F2866" s="126">
        <v>7.77</v>
      </c>
      <c r="G2866" s="126">
        <v>8.1300000000000008</v>
      </c>
      <c r="H2866" s="126">
        <v>9190</v>
      </c>
      <c r="I2866" s="126">
        <v>-25.099</v>
      </c>
      <c r="J2866" s="126" t="s">
        <v>75</v>
      </c>
      <c r="K2866" s="126">
        <v>58.69</v>
      </c>
      <c r="L2866" s="126">
        <v>141.43564499999999</v>
      </c>
      <c r="M2866" s="126">
        <v>0.23993597936360619</v>
      </c>
      <c r="N2866" s="126">
        <v>140.93599599999999</v>
      </c>
      <c r="O2866" s="126">
        <v>0.59530852572256776</v>
      </c>
      <c r="P2866" s="126">
        <v>887704</v>
      </c>
      <c r="Q2866" s="126">
        <v>915652</v>
      </c>
      <c r="R2866" s="126">
        <v>0.97</v>
      </c>
      <c r="S2866" s="126">
        <v>33.606999999999992</v>
      </c>
      <c r="T2866" s="126">
        <v>7.3230000000000004</v>
      </c>
      <c r="U2866" s="126">
        <v>18.365200000000002</v>
      </c>
      <c r="V2866" s="126">
        <v>2.4447684584445319</v>
      </c>
      <c r="AC2866" s="126">
        <v>144.24</v>
      </c>
      <c r="AD2866" s="126">
        <v>135.59</v>
      </c>
      <c r="AH2866" s="77">
        <f>IF(AND(M2866&lt;Variables!$G$6,M2866&gt;Variables!$G$5),0,1)</f>
        <v>1</v>
      </c>
      <c r="AI2866" s="77">
        <f t="shared" si="88"/>
        <v>0</v>
      </c>
      <c r="AJ2866" s="77">
        <f>IF(I2866&gt;Variables!$G$7,0,1)</f>
        <v>1</v>
      </c>
      <c r="AK2866" s="77">
        <f>IF(F2866&gt;Variables!$G$8,0,1)</f>
        <v>1</v>
      </c>
      <c r="AL2866" s="77">
        <f>IF(G2866&gt;Variables!$G$9,0,1)</f>
        <v>1</v>
      </c>
      <c r="AM2866" s="77">
        <f>IF(AND(K2866&gt;Variables!$G$10,K2866&lt;Variables!$G$11),0,1)</f>
        <v>1</v>
      </c>
      <c r="AN2866" s="77">
        <f>IF(H2866&lt;Variables!$G$13,1,0)</f>
        <v>0</v>
      </c>
      <c r="AO2866" s="77">
        <f>IF(R2866&lt;Variables!$G$12,0,1)</f>
        <v>0</v>
      </c>
      <c r="AP2866" s="78">
        <f t="shared" si="89"/>
        <v>1</v>
      </c>
      <c r="AQ2866" s="77">
        <f>IF(V2866&lt;Variables!$G$15,1,0)</f>
        <v>1</v>
      </c>
      <c r="AR2866" s="126">
        <v>0</v>
      </c>
      <c r="AS2866" s="126">
        <v>1</v>
      </c>
      <c r="AT2866" s="126">
        <v>0</v>
      </c>
      <c r="AU2866" s="126">
        <v>0</v>
      </c>
      <c r="BA2866" s="126">
        <v>0.99</v>
      </c>
    </row>
    <row r="2867" spans="3:53" ht="14.5" x14ac:dyDescent="0.35">
      <c r="C2867" s="126" t="s">
        <v>396</v>
      </c>
      <c r="D2867" s="126" t="s">
        <v>157</v>
      </c>
      <c r="E2867" s="126">
        <v>53.59</v>
      </c>
      <c r="F2867" s="126">
        <v>6.23</v>
      </c>
      <c r="G2867" s="126">
        <v>4.92</v>
      </c>
      <c r="H2867" s="126">
        <v>5980</v>
      </c>
      <c r="I2867" s="126">
        <v>-46.548999999999999</v>
      </c>
      <c r="J2867" s="126" t="s">
        <v>75</v>
      </c>
      <c r="K2867" s="126">
        <v>56.82</v>
      </c>
      <c r="L2867" s="126">
        <v>53.34619</v>
      </c>
      <c r="M2867" s="126">
        <v>0.15710587766436501</v>
      </c>
      <c r="N2867" s="126">
        <v>53.385660000000001</v>
      </c>
      <c r="O2867" s="126">
        <v>8.3056011670546492E-2</v>
      </c>
      <c r="P2867" s="126">
        <v>1278000</v>
      </c>
      <c r="Q2867" s="126">
        <v>1838000</v>
      </c>
      <c r="R2867" s="126">
        <v>0.7</v>
      </c>
      <c r="S2867" s="126">
        <v>33.606999999999992</v>
      </c>
      <c r="T2867" s="126">
        <v>7.3230000000000004</v>
      </c>
      <c r="U2867" s="126">
        <v>18.365200000000002</v>
      </c>
      <c r="V2867" s="126">
        <v>2.430476064677308</v>
      </c>
      <c r="AC2867" s="126">
        <v>53.75</v>
      </c>
      <c r="AD2867" s="126">
        <v>52.61</v>
      </c>
      <c r="AH2867" s="77">
        <f>IF(AND(M2867&lt;Variables!$G$6,M2867&gt;Variables!$G$5),0,1)</f>
        <v>1</v>
      </c>
      <c r="AI2867" s="77">
        <f t="shared" si="88"/>
        <v>1</v>
      </c>
      <c r="AJ2867" s="77">
        <f>IF(I2867&gt;Variables!$G$7,0,1)</f>
        <v>1</v>
      </c>
      <c r="AK2867" s="77">
        <f>IF(F2867&gt;Variables!$G$8,0,1)</f>
        <v>1</v>
      </c>
      <c r="AL2867" s="77">
        <f>IF(G2867&gt;Variables!$G$9,0,1)</f>
        <v>1</v>
      </c>
      <c r="AM2867" s="77">
        <f>IF(AND(K2867&gt;Variables!$G$10,K2867&lt;Variables!$G$11),0,1)</f>
        <v>1</v>
      </c>
      <c r="AN2867" s="77">
        <f>IF(H2867&lt;Variables!$G$13,1,0)</f>
        <v>0</v>
      </c>
      <c r="AO2867" s="77">
        <f>IF(R2867&lt;Variables!$G$12,0,1)</f>
        <v>0</v>
      </c>
      <c r="AP2867" s="78">
        <f t="shared" si="89"/>
        <v>1</v>
      </c>
      <c r="AQ2867" s="77">
        <f>IF(V2867&lt;Variables!$G$15,1,0)</f>
        <v>1</v>
      </c>
      <c r="AR2867" s="126">
        <v>0</v>
      </c>
      <c r="AS2867" s="126">
        <v>0</v>
      </c>
      <c r="AT2867" s="126">
        <v>0</v>
      </c>
      <c r="AU2867" s="126">
        <v>1</v>
      </c>
      <c r="BA2867" s="126">
        <v>-1.3</v>
      </c>
    </row>
    <row r="2868" spans="3:53" ht="14.5" x14ac:dyDescent="0.35">
      <c r="C2868" s="126" t="s">
        <v>396</v>
      </c>
      <c r="D2868" s="126" t="s">
        <v>373</v>
      </c>
      <c r="E2868" s="126">
        <v>30.9</v>
      </c>
      <c r="F2868" s="126">
        <v>6.58</v>
      </c>
      <c r="G2868" s="126">
        <v>5.01</v>
      </c>
      <c r="H2868" s="126">
        <v>6320</v>
      </c>
      <c r="I2868" s="126">
        <v>306.13099999999997</v>
      </c>
      <c r="J2868" s="126" t="s">
        <v>75</v>
      </c>
      <c r="K2868" s="126">
        <v>53.04</v>
      </c>
      <c r="L2868" s="126">
        <v>30.797662500000001</v>
      </c>
      <c r="M2868" s="126">
        <v>-2.4880134977783221E-2</v>
      </c>
      <c r="N2868" s="126">
        <v>30.720370731707309</v>
      </c>
      <c r="O2868" s="126">
        <v>0.22665503909697429</v>
      </c>
      <c r="P2868" s="126">
        <v>257535</v>
      </c>
      <c r="Q2868" s="126">
        <v>666260</v>
      </c>
      <c r="R2868" s="126">
        <v>0.39</v>
      </c>
      <c r="S2868" s="126">
        <v>33.606999999999992</v>
      </c>
      <c r="T2868" s="126">
        <v>7.3230000000000004</v>
      </c>
      <c r="U2868" s="126">
        <v>18.365200000000002</v>
      </c>
      <c r="V2868" s="126">
        <v>2.3993597191520619</v>
      </c>
      <c r="AC2868" s="126">
        <v>30.83</v>
      </c>
      <c r="AD2868" s="126">
        <v>30.065000000000001</v>
      </c>
      <c r="AH2868" s="77">
        <f>IF(AND(M2868&lt;Variables!$G$6,M2868&gt;Variables!$G$5),0,1)</f>
        <v>1</v>
      </c>
      <c r="AI2868" s="77">
        <f t="shared" si="88"/>
        <v>0</v>
      </c>
      <c r="AJ2868" s="77">
        <f>IF(I2868&gt;Variables!$G$7,0,1)</f>
        <v>0</v>
      </c>
      <c r="AK2868" s="77">
        <f>IF(F2868&gt;Variables!$G$8,0,1)</f>
        <v>1</v>
      </c>
      <c r="AL2868" s="77">
        <f>IF(G2868&gt;Variables!$G$9,0,1)</f>
        <v>1</v>
      </c>
      <c r="AM2868" s="77">
        <f>IF(AND(K2868&gt;Variables!$G$10,K2868&lt;Variables!$G$11),0,1)</f>
        <v>1</v>
      </c>
      <c r="AN2868" s="77">
        <f>IF(H2868&lt;Variables!$G$13,1,0)</f>
        <v>0</v>
      </c>
      <c r="AO2868" s="77">
        <f>IF(R2868&lt;Variables!$G$12,0,1)</f>
        <v>0</v>
      </c>
      <c r="AP2868" s="78">
        <f t="shared" si="89"/>
        <v>1</v>
      </c>
      <c r="AQ2868" s="77">
        <f>IF(V2868&lt;Variables!$G$15,1,0)</f>
        <v>1</v>
      </c>
      <c r="AR2868" s="126">
        <v>0</v>
      </c>
      <c r="AS2868" s="126">
        <v>0</v>
      </c>
      <c r="AT2868" s="126">
        <v>1</v>
      </c>
      <c r="AU2868" s="126">
        <v>0</v>
      </c>
      <c r="BA2868" s="126">
        <v>-1.58</v>
      </c>
    </row>
    <row r="2869" spans="3:53" ht="14.5" x14ac:dyDescent="0.35">
      <c r="C2869" s="126" t="s">
        <v>396</v>
      </c>
      <c r="D2869" s="126" t="s">
        <v>152</v>
      </c>
      <c r="E2869" s="126">
        <v>0.03</v>
      </c>
      <c r="F2869" s="126">
        <v>7.62</v>
      </c>
      <c r="G2869" s="126">
        <v>-24.09</v>
      </c>
      <c r="H2869" s="126">
        <v>-99999</v>
      </c>
      <c r="I2869" s="126">
        <v>4.5999999999999999E-2</v>
      </c>
      <c r="J2869" s="126" t="s">
        <v>75</v>
      </c>
      <c r="K2869" s="126">
        <v>57.65</v>
      </c>
      <c r="L2869" s="126">
        <v>3.2853333333333332E-2</v>
      </c>
      <c r="M2869" s="126">
        <v>1.663961038961042</v>
      </c>
      <c r="N2869" s="126">
        <v>3.2599999999999997E-2</v>
      </c>
      <c r="O2869" s="126">
        <v>2.4539877300613351</v>
      </c>
      <c r="P2869" s="126">
        <v>11280000</v>
      </c>
      <c r="Q2869" s="126">
        <v>13766000</v>
      </c>
      <c r="R2869" s="126">
        <v>0.82</v>
      </c>
      <c r="S2869" s="126">
        <v>33.606999999999992</v>
      </c>
      <c r="T2869" s="126">
        <v>7.3230000000000004</v>
      </c>
      <c r="U2869" s="126">
        <v>18.365200000000002</v>
      </c>
      <c r="V2869" s="126">
        <v>2.3662287889610392</v>
      </c>
      <c r="AC2869" s="126">
        <v>0.04</v>
      </c>
      <c r="AD2869" s="126">
        <v>3.2500000000000001E-2</v>
      </c>
      <c r="AH2869" s="77">
        <f>IF(AND(M2869&lt;Variables!$G$6,M2869&gt;Variables!$G$5),0,1)</f>
        <v>1</v>
      </c>
      <c r="AI2869" s="77">
        <f t="shared" si="88"/>
        <v>0</v>
      </c>
      <c r="AJ2869" s="77">
        <f>IF(I2869&gt;Variables!$G$7,0,1)</f>
        <v>1</v>
      </c>
      <c r="AK2869" s="77">
        <f>IF(F2869&gt;Variables!$G$8,0,1)</f>
        <v>1</v>
      </c>
      <c r="AL2869" s="77">
        <f>IF(G2869&gt;Variables!$G$9,0,1)</f>
        <v>1</v>
      </c>
      <c r="AM2869" s="77">
        <f>IF(AND(K2869&gt;Variables!$G$10,K2869&lt;Variables!$G$11),0,1)</f>
        <v>1</v>
      </c>
      <c r="AN2869" s="77">
        <f>IF(H2869&lt;Variables!$G$13,1,0)</f>
        <v>1</v>
      </c>
      <c r="AO2869" s="77">
        <f>IF(R2869&lt;Variables!$G$12,0,1)</f>
        <v>0</v>
      </c>
      <c r="AP2869" s="78">
        <f t="shared" si="89"/>
        <v>1</v>
      </c>
      <c r="AQ2869" s="77">
        <f>IF(V2869&lt;Variables!$G$15,1,0)</f>
        <v>1</v>
      </c>
      <c r="AR2869" s="126">
        <v>0</v>
      </c>
      <c r="AS2869" s="126">
        <v>0</v>
      </c>
      <c r="AT2869" s="126">
        <v>1</v>
      </c>
      <c r="AU2869" s="126">
        <v>0</v>
      </c>
      <c r="BA2869" s="126">
        <v>-2.25</v>
      </c>
    </row>
    <row r="2870" spans="3:53" ht="14.5" x14ac:dyDescent="0.35">
      <c r="C2870" s="126" t="s">
        <v>396</v>
      </c>
      <c r="D2870" s="126" t="s">
        <v>169</v>
      </c>
      <c r="E2870" s="126">
        <v>8.66</v>
      </c>
      <c r="F2870" s="126">
        <v>8.2100000000000009</v>
      </c>
      <c r="G2870" s="126">
        <v>6.47</v>
      </c>
      <c r="H2870" s="126">
        <v>3910</v>
      </c>
      <c r="I2870" s="126">
        <v>64.725999999999999</v>
      </c>
      <c r="J2870" s="126" t="s">
        <v>75</v>
      </c>
      <c r="K2870" s="126">
        <v>63.19</v>
      </c>
      <c r="L2870" s="126">
        <v>8.6066368421052619</v>
      </c>
      <c r="M2870" s="126">
        <v>0.32954983944460209</v>
      </c>
      <c r="N2870" s="126">
        <v>8.5821897959183673</v>
      </c>
      <c r="O2870" s="126">
        <v>0.61534649474599934</v>
      </c>
      <c r="P2870" s="126">
        <v>2332000</v>
      </c>
      <c r="Q2870" s="126">
        <v>3192000</v>
      </c>
      <c r="R2870" s="126">
        <v>0.73</v>
      </c>
      <c r="S2870" s="126">
        <v>33.606999999999992</v>
      </c>
      <c r="T2870" s="126">
        <v>7.3230000000000004</v>
      </c>
      <c r="U2870" s="126">
        <v>18.365200000000002</v>
      </c>
      <c r="V2870" s="126">
        <v>2.482526654414432</v>
      </c>
      <c r="AC2870" s="126">
        <v>8.6950000000000003</v>
      </c>
      <c r="AD2870" s="126">
        <v>8.39</v>
      </c>
      <c r="AH2870" s="77">
        <f>IF(AND(M2870&lt;Variables!$G$6,M2870&gt;Variables!$G$5),0,1)</f>
        <v>1</v>
      </c>
      <c r="AI2870" s="77">
        <f t="shared" si="88"/>
        <v>0</v>
      </c>
      <c r="AJ2870" s="77">
        <f>IF(I2870&gt;Variables!$G$7,0,1)</f>
        <v>0</v>
      </c>
      <c r="AK2870" s="77">
        <f>IF(F2870&gt;Variables!$G$8,0,1)</f>
        <v>1</v>
      </c>
      <c r="AL2870" s="77">
        <f>IF(G2870&gt;Variables!$G$9,0,1)</f>
        <v>1</v>
      </c>
      <c r="AM2870" s="77">
        <f>IF(AND(K2870&gt;Variables!$G$10,K2870&lt;Variables!$G$11),0,1)</f>
        <v>0</v>
      </c>
      <c r="AN2870" s="77">
        <f>IF(H2870&lt;Variables!$G$13,1,0)</f>
        <v>0</v>
      </c>
      <c r="AO2870" s="77">
        <f>IF(R2870&lt;Variables!$G$12,0,1)</f>
        <v>0</v>
      </c>
      <c r="AP2870" s="78">
        <f t="shared" si="89"/>
        <v>1</v>
      </c>
      <c r="AQ2870" s="77">
        <f>IF(V2870&lt;Variables!$G$15,1,0)</f>
        <v>1</v>
      </c>
      <c r="AR2870" s="126">
        <v>0</v>
      </c>
      <c r="AS2870" s="126">
        <v>0</v>
      </c>
      <c r="AT2870" s="126">
        <v>1</v>
      </c>
      <c r="AU2870" s="126">
        <v>0</v>
      </c>
      <c r="BA2870" s="126">
        <v>-1.27</v>
      </c>
    </row>
    <row r="2871" spans="3:53" ht="14.5" x14ac:dyDescent="0.35">
      <c r="C2871" s="126" t="s">
        <v>396</v>
      </c>
      <c r="D2871" s="126" t="s">
        <v>194</v>
      </c>
      <c r="E2871" s="126">
        <v>8.75</v>
      </c>
      <c r="F2871" s="126">
        <v>39.630000000000003</v>
      </c>
      <c r="G2871" s="126">
        <v>-1.69</v>
      </c>
      <c r="H2871" s="126">
        <v>784.63</v>
      </c>
      <c r="I2871" s="126">
        <v>2702.4989999999998</v>
      </c>
      <c r="J2871" s="126" t="s">
        <v>75</v>
      </c>
      <c r="K2871" s="126">
        <v>45.18</v>
      </c>
      <c r="L2871" s="126">
        <v>8.9050100000000008</v>
      </c>
      <c r="M2871" s="126">
        <v>-1.742951439695186</v>
      </c>
      <c r="N2871" s="126">
        <v>8.7066920000000003</v>
      </c>
      <c r="O2871" s="126">
        <v>0.49511341391196728</v>
      </c>
      <c r="P2871" s="126">
        <v>227700000</v>
      </c>
      <c r="Q2871" s="126">
        <v>29450000</v>
      </c>
      <c r="R2871" s="126">
        <v>7.73</v>
      </c>
      <c r="S2871" s="126">
        <v>33.606999999999992</v>
      </c>
      <c r="T2871" s="126">
        <v>7.3230000000000004</v>
      </c>
      <c r="U2871" s="126">
        <v>18.365200000000002</v>
      </c>
      <c r="V2871" s="126">
        <v>2.338119374519287</v>
      </c>
      <c r="AC2871" s="126">
        <v>10.199999999999999</v>
      </c>
      <c r="AD2871" s="126">
        <v>8.7100000000000009</v>
      </c>
      <c r="AH2871" s="77">
        <f>IF(AND(M2871&lt;Variables!$G$6,M2871&gt;Variables!$G$5),0,1)</f>
        <v>0</v>
      </c>
      <c r="AI2871" s="77">
        <f t="shared" si="88"/>
        <v>0</v>
      </c>
      <c r="AJ2871" s="77">
        <f>IF(I2871&gt;Variables!$G$7,0,1)</f>
        <v>0</v>
      </c>
      <c r="AK2871" s="77">
        <f>IF(F2871&gt;Variables!$G$8,0,1)</f>
        <v>0</v>
      </c>
      <c r="AL2871" s="77">
        <f>IF(G2871&gt;Variables!$G$9,0,1)</f>
        <v>1</v>
      </c>
      <c r="AM2871" s="77">
        <f>IF(AND(K2871&gt;Variables!$G$10,K2871&lt;Variables!$G$11),0,1)</f>
        <v>1</v>
      </c>
      <c r="AN2871" s="77">
        <f>IF(H2871&lt;Variables!$G$13,1,0)</f>
        <v>1</v>
      </c>
      <c r="AO2871" s="77">
        <f>IF(R2871&lt;Variables!$G$12,0,1)</f>
        <v>1</v>
      </c>
      <c r="AP2871" s="78">
        <f t="shared" si="89"/>
        <v>1</v>
      </c>
      <c r="AQ2871" s="77">
        <f>IF(V2871&lt;Variables!$G$15,1,0)</f>
        <v>1</v>
      </c>
      <c r="AR2871" s="126">
        <v>1</v>
      </c>
      <c r="AS2871" s="126">
        <v>0</v>
      </c>
      <c r="AT2871" s="126">
        <v>0</v>
      </c>
      <c r="AU2871" s="126">
        <v>0</v>
      </c>
      <c r="BA2871" s="126">
        <v>2</v>
      </c>
    </row>
    <row r="2872" spans="3:53" ht="14.5" x14ac:dyDescent="0.35">
      <c r="C2872" s="126" t="s">
        <v>396</v>
      </c>
      <c r="D2872" s="126" t="s">
        <v>201</v>
      </c>
      <c r="E2872" s="126">
        <v>40.21</v>
      </c>
      <c r="F2872" s="126">
        <v>8.3000000000000007</v>
      </c>
      <c r="G2872" s="126">
        <v>3.27</v>
      </c>
      <c r="H2872" s="126">
        <v>-99999</v>
      </c>
      <c r="I2872" s="126">
        <v>299.30700000000002</v>
      </c>
      <c r="J2872" s="126" t="s">
        <v>75</v>
      </c>
      <c r="K2872" s="126">
        <v>41.21</v>
      </c>
      <c r="L2872" s="126">
        <v>40.950524999999999</v>
      </c>
      <c r="M2872" s="126">
        <v>-0.58735510716895101</v>
      </c>
      <c r="N2872" s="126">
        <v>41.22136304347827</v>
      </c>
      <c r="O2872" s="126">
        <v>-1.2405291958417499</v>
      </c>
      <c r="P2872" s="126">
        <v>728642</v>
      </c>
      <c r="Q2872" s="126">
        <v>2251000</v>
      </c>
      <c r="R2872" s="126">
        <v>0.32</v>
      </c>
      <c r="S2872" s="126">
        <v>33.606999999999992</v>
      </c>
      <c r="T2872" s="126">
        <v>7.3230000000000004</v>
      </c>
      <c r="U2872" s="126">
        <v>18.365200000000002</v>
      </c>
      <c r="V2872" s="126">
        <v>2.2762965179662529</v>
      </c>
      <c r="AC2872" s="126">
        <v>40.4099</v>
      </c>
      <c r="AD2872" s="126">
        <v>35.82</v>
      </c>
      <c r="AH2872" s="77">
        <f>IF(AND(M2872&lt;Variables!$G$6,M2872&gt;Variables!$G$5),0,1)</f>
        <v>1</v>
      </c>
      <c r="AI2872" s="77">
        <f t="shared" si="88"/>
        <v>1</v>
      </c>
      <c r="AJ2872" s="77">
        <f>IF(I2872&gt;Variables!$G$7,0,1)</f>
        <v>0</v>
      </c>
      <c r="AK2872" s="77">
        <f>IF(F2872&gt;Variables!$G$8,0,1)</f>
        <v>1</v>
      </c>
      <c r="AL2872" s="77">
        <f>IF(G2872&gt;Variables!$G$9,0,1)</f>
        <v>1</v>
      </c>
      <c r="AM2872" s="77">
        <f>IF(AND(K2872&gt;Variables!$G$10,K2872&lt;Variables!$G$11),0,1)</f>
        <v>1</v>
      </c>
      <c r="AN2872" s="77">
        <f>IF(H2872&lt;Variables!$G$13,1,0)</f>
        <v>1</v>
      </c>
      <c r="AO2872" s="77">
        <f>IF(R2872&lt;Variables!$G$12,0,1)</f>
        <v>0</v>
      </c>
      <c r="AP2872" s="78">
        <f t="shared" si="89"/>
        <v>1</v>
      </c>
      <c r="AQ2872" s="77">
        <f>IF(V2872&lt;Variables!$G$15,1,0)</f>
        <v>1</v>
      </c>
      <c r="AR2872" s="126">
        <v>0</v>
      </c>
      <c r="AS2872" s="126">
        <v>0</v>
      </c>
      <c r="AT2872" s="126">
        <v>1</v>
      </c>
      <c r="AU2872" s="126">
        <v>0</v>
      </c>
      <c r="BA2872" s="126">
        <v>-2.25</v>
      </c>
    </row>
    <row r="2873" spans="3:53" ht="14.5" x14ac:dyDescent="0.35">
      <c r="C2873" s="126" t="s">
        <v>396</v>
      </c>
      <c r="D2873" s="126" t="s">
        <v>277</v>
      </c>
      <c r="E2873" s="126">
        <v>23.27</v>
      </c>
      <c r="F2873" s="126">
        <v>9.31</v>
      </c>
      <c r="G2873" s="126">
        <v>5.0599999999999996</v>
      </c>
      <c r="H2873" s="126">
        <v>2160</v>
      </c>
      <c r="I2873" s="126">
        <v>-2.2029999999999998</v>
      </c>
      <c r="J2873" s="126" t="s">
        <v>75</v>
      </c>
      <c r="K2873" s="126">
        <v>52.17</v>
      </c>
      <c r="L2873" s="126">
        <v>23.208055000000002</v>
      </c>
      <c r="M2873" s="126">
        <v>2.779207477758163E-3</v>
      </c>
      <c r="N2873" s="126">
        <v>23.099325</v>
      </c>
      <c r="O2873" s="126">
        <v>0.4734986844853537</v>
      </c>
      <c r="P2873" s="126">
        <v>1316000</v>
      </c>
      <c r="Q2873" s="126">
        <v>2482000</v>
      </c>
      <c r="R2873" s="126">
        <v>0.53</v>
      </c>
      <c r="S2873" s="126">
        <v>33.606999999999992</v>
      </c>
      <c r="T2873" s="126">
        <v>7.3230000000000004</v>
      </c>
      <c r="U2873" s="126">
        <v>18.365200000000002</v>
      </c>
      <c r="V2873" s="126">
        <v>2.389391523423483</v>
      </c>
      <c r="AC2873" s="126">
        <v>23.67</v>
      </c>
      <c r="AD2873" s="126">
        <v>22.73</v>
      </c>
      <c r="AH2873" s="77">
        <f>IF(AND(M2873&lt;Variables!$G$6,M2873&gt;Variables!$G$5),0,1)</f>
        <v>1</v>
      </c>
      <c r="AI2873" s="77">
        <f t="shared" si="88"/>
        <v>0</v>
      </c>
      <c r="AJ2873" s="77">
        <f>IF(I2873&gt;Variables!$G$7,0,1)</f>
        <v>1</v>
      </c>
      <c r="AK2873" s="77">
        <f>IF(F2873&gt;Variables!$G$8,0,1)</f>
        <v>0</v>
      </c>
      <c r="AL2873" s="77">
        <f>IF(G2873&gt;Variables!$G$9,0,1)</f>
        <v>1</v>
      </c>
      <c r="AM2873" s="77">
        <f>IF(AND(K2873&gt;Variables!$G$10,K2873&lt;Variables!$G$11),0,1)</f>
        <v>1</v>
      </c>
      <c r="AN2873" s="77">
        <f>IF(H2873&lt;Variables!$G$13,1,0)</f>
        <v>0</v>
      </c>
      <c r="AO2873" s="77">
        <f>IF(R2873&lt;Variables!$G$12,0,1)</f>
        <v>0</v>
      </c>
      <c r="AP2873" s="78">
        <f t="shared" si="89"/>
        <v>1</v>
      </c>
      <c r="AQ2873" s="77">
        <f>IF(V2873&lt;Variables!$G$15,1,0)</f>
        <v>1</v>
      </c>
      <c r="AR2873" s="126">
        <v>0</v>
      </c>
      <c r="AS2873" s="126">
        <v>0</v>
      </c>
      <c r="AT2873" s="126">
        <v>1</v>
      </c>
      <c r="AU2873" s="126">
        <v>0</v>
      </c>
      <c r="BA2873" s="126">
        <v>-1.53</v>
      </c>
    </row>
    <row r="2874" spans="3:53" ht="14.5" x14ac:dyDescent="0.35">
      <c r="C2874" s="126" t="s">
        <v>396</v>
      </c>
      <c r="D2874" s="126" t="s">
        <v>130</v>
      </c>
      <c r="E2874" s="126">
        <v>15.66</v>
      </c>
      <c r="F2874" s="126">
        <v>10.220000000000001</v>
      </c>
      <c r="G2874" s="126">
        <v>7.51</v>
      </c>
      <c r="H2874" s="126">
        <v>2590</v>
      </c>
      <c r="I2874" s="126">
        <v>456.54</v>
      </c>
      <c r="J2874" s="126" t="s">
        <v>75</v>
      </c>
      <c r="K2874" s="126">
        <v>63.5</v>
      </c>
      <c r="L2874" s="126">
        <v>15.58183333333333</v>
      </c>
      <c r="M2874" s="126">
        <v>0.18076606304349441</v>
      </c>
      <c r="N2874" s="126">
        <v>15.51265217391305</v>
      </c>
      <c r="O2874" s="126">
        <v>0.62753825068453817</v>
      </c>
      <c r="P2874" s="126">
        <v>719809</v>
      </c>
      <c r="Q2874" s="126">
        <v>1389000</v>
      </c>
      <c r="R2874" s="126">
        <v>0.52</v>
      </c>
      <c r="S2874" s="126">
        <v>33.606999999999992</v>
      </c>
      <c r="T2874" s="126">
        <v>7.3230000000000004</v>
      </c>
      <c r="U2874" s="126">
        <v>18.365200000000002</v>
      </c>
      <c r="V2874" s="126">
        <v>2.49511237509493</v>
      </c>
      <c r="AC2874" s="126">
        <v>15.9</v>
      </c>
      <c r="AD2874" s="126">
        <v>15.55</v>
      </c>
      <c r="AH2874" s="77">
        <f>IF(AND(M2874&lt;Variables!$G$6,M2874&gt;Variables!$G$5),0,1)</f>
        <v>1</v>
      </c>
      <c r="AI2874" s="77">
        <f t="shared" si="88"/>
        <v>0</v>
      </c>
      <c r="AJ2874" s="77">
        <f>IF(I2874&gt;Variables!$G$7,0,1)</f>
        <v>0</v>
      </c>
      <c r="AK2874" s="77">
        <f>IF(F2874&gt;Variables!$G$8,0,1)</f>
        <v>0</v>
      </c>
      <c r="AL2874" s="77">
        <f>IF(G2874&gt;Variables!$G$9,0,1)</f>
        <v>1</v>
      </c>
      <c r="AM2874" s="77">
        <f>IF(AND(K2874&gt;Variables!$G$10,K2874&lt;Variables!$G$11),0,1)</f>
        <v>0</v>
      </c>
      <c r="AN2874" s="77">
        <f>IF(H2874&lt;Variables!$G$13,1,0)</f>
        <v>0</v>
      </c>
      <c r="AO2874" s="77">
        <f>IF(R2874&lt;Variables!$G$12,0,1)</f>
        <v>0</v>
      </c>
      <c r="AP2874" s="78">
        <f t="shared" si="89"/>
        <v>1</v>
      </c>
      <c r="AQ2874" s="77">
        <f>IF(V2874&lt;Variables!$G$15,1,0)</f>
        <v>1</v>
      </c>
      <c r="AR2874" s="126">
        <v>0</v>
      </c>
      <c r="AS2874" s="126">
        <v>1</v>
      </c>
      <c r="AT2874" s="126">
        <v>0</v>
      </c>
      <c r="AU2874" s="126">
        <v>0</v>
      </c>
      <c r="BA2874" s="126">
        <v>0.87</v>
      </c>
    </row>
    <row r="2875" spans="3:53" ht="14.5" x14ac:dyDescent="0.35">
      <c r="C2875" s="126" t="s">
        <v>396</v>
      </c>
      <c r="D2875" s="126" t="s">
        <v>173</v>
      </c>
      <c r="E2875" s="126">
        <v>88.45</v>
      </c>
      <c r="F2875" s="126">
        <v>11.61</v>
      </c>
      <c r="G2875" s="126">
        <v>9.58</v>
      </c>
      <c r="H2875" s="126">
        <v>3140</v>
      </c>
      <c r="I2875" s="126">
        <v>579.56899999999996</v>
      </c>
      <c r="J2875" s="126" t="s">
        <v>75</v>
      </c>
      <c r="K2875" s="126">
        <v>67</v>
      </c>
      <c r="L2875" s="126">
        <v>86.634664999999998</v>
      </c>
      <c r="M2875" s="126">
        <v>1.846876189802322</v>
      </c>
      <c r="N2875" s="126">
        <v>85.164247999999986</v>
      </c>
      <c r="O2875" s="126">
        <v>3.6053297858040358</v>
      </c>
      <c r="P2875" s="126">
        <v>1839000</v>
      </c>
      <c r="Q2875" s="126">
        <v>1763000</v>
      </c>
      <c r="R2875" s="126">
        <v>1.04</v>
      </c>
      <c r="S2875" s="126">
        <v>33.606999999999992</v>
      </c>
      <c r="T2875" s="126">
        <v>7.3230000000000004</v>
      </c>
      <c r="U2875" s="126">
        <v>18.365200000000002</v>
      </c>
      <c r="V2875" s="126">
        <v>2.4044269856506051</v>
      </c>
      <c r="AC2875" s="126">
        <v>92.5</v>
      </c>
      <c r="AD2875" s="126">
        <v>87.07</v>
      </c>
      <c r="AH2875" s="77">
        <f>IF(AND(M2875&lt;Variables!$G$6,M2875&gt;Variables!$G$5),0,1)</f>
        <v>1</v>
      </c>
      <c r="AI2875" s="77">
        <f t="shared" si="88"/>
        <v>0</v>
      </c>
      <c r="AJ2875" s="77">
        <f>IF(I2875&gt;Variables!$G$7,0,1)</f>
        <v>0</v>
      </c>
      <c r="AK2875" s="77">
        <f>IF(F2875&gt;Variables!$G$8,0,1)</f>
        <v>0</v>
      </c>
      <c r="AL2875" s="77">
        <f>IF(G2875&gt;Variables!$G$9,0,1)</f>
        <v>1</v>
      </c>
      <c r="AM2875" s="77">
        <f>IF(AND(K2875&gt;Variables!$G$10,K2875&lt;Variables!$G$11),0,1)</f>
        <v>0</v>
      </c>
      <c r="AN2875" s="77">
        <f>IF(H2875&lt;Variables!$G$13,1,0)</f>
        <v>0</v>
      </c>
      <c r="AO2875" s="77">
        <f>IF(R2875&lt;Variables!$G$12,0,1)</f>
        <v>0</v>
      </c>
      <c r="AP2875" s="78">
        <f t="shared" si="89"/>
        <v>1</v>
      </c>
      <c r="AQ2875" s="77">
        <f>IF(V2875&lt;Variables!$G$15,1,0)</f>
        <v>1</v>
      </c>
      <c r="AR2875" s="126">
        <v>1</v>
      </c>
      <c r="AS2875" s="126">
        <v>0</v>
      </c>
      <c r="AT2875" s="126">
        <v>0</v>
      </c>
      <c r="AU2875" s="126">
        <v>0</v>
      </c>
      <c r="BA2875" s="126">
        <v>2</v>
      </c>
    </row>
    <row r="2876" spans="3:53" ht="14.5" x14ac:dyDescent="0.35">
      <c r="C2876" s="126" t="s">
        <v>396</v>
      </c>
      <c r="D2876" s="126" t="s">
        <v>183</v>
      </c>
      <c r="E2876" s="126">
        <v>41.15</v>
      </c>
      <c r="F2876" s="126">
        <v>12.57</v>
      </c>
      <c r="G2876" s="126">
        <v>10.32</v>
      </c>
      <c r="H2876" s="126">
        <v>5850</v>
      </c>
      <c r="I2876" s="126">
        <v>1390.76</v>
      </c>
      <c r="J2876" s="126" t="s">
        <v>75</v>
      </c>
      <c r="K2876" s="126">
        <v>51.36</v>
      </c>
      <c r="L2876" s="126">
        <v>40.912999999999997</v>
      </c>
      <c r="M2876" s="126">
        <v>0.1148779116662287</v>
      </c>
      <c r="N2876" s="126">
        <v>41.039982000000002</v>
      </c>
      <c r="O2876" s="126">
        <v>-0.19488799970721499</v>
      </c>
      <c r="P2876" s="126">
        <v>1554000</v>
      </c>
      <c r="Q2876" s="126">
        <v>2201000</v>
      </c>
      <c r="R2876" s="126">
        <v>0.71</v>
      </c>
      <c r="S2876" s="126">
        <v>33.606999999999992</v>
      </c>
      <c r="T2876" s="126">
        <v>7.3230000000000004</v>
      </c>
      <c r="U2876" s="126">
        <v>18.365200000000002</v>
      </c>
      <c r="V2876" s="126">
        <v>2.3776515706205852</v>
      </c>
      <c r="AC2876" s="126">
        <v>42.89</v>
      </c>
      <c r="AD2876" s="126">
        <v>40.75</v>
      </c>
      <c r="AH2876" s="77">
        <f>IF(AND(M2876&lt;Variables!$G$6,M2876&gt;Variables!$G$5),0,1)</f>
        <v>1</v>
      </c>
      <c r="AI2876" s="77">
        <f t="shared" si="88"/>
        <v>1</v>
      </c>
      <c r="AJ2876" s="77">
        <f>IF(I2876&gt;Variables!$G$7,0,1)</f>
        <v>0</v>
      </c>
      <c r="AK2876" s="77">
        <f>IF(F2876&gt;Variables!$G$8,0,1)</f>
        <v>0</v>
      </c>
      <c r="AL2876" s="77">
        <f>IF(G2876&gt;Variables!$G$9,0,1)</f>
        <v>1</v>
      </c>
      <c r="AM2876" s="77">
        <f>IF(AND(K2876&gt;Variables!$G$10,K2876&lt;Variables!$G$11),0,1)</f>
        <v>1</v>
      </c>
      <c r="AN2876" s="77">
        <f>IF(H2876&lt;Variables!$G$13,1,0)</f>
        <v>0</v>
      </c>
      <c r="AO2876" s="77">
        <f>IF(R2876&lt;Variables!$G$12,0,1)</f>
        <v>0</v>
      </c>
      <c r="AP2876" s="78">
        <f t="shared" si="89"/>
        <v>1</v>
      </c>
      <c r="AQ2876" s="77">
        <f>IF(V2876&lt;Variables!$G$15,1,0)</f>
        <v>1</v>
      </c>
      <c r="AR2876" s="126">
        <v>0</v>
      </c>
      <c r="AS2876" s="126">
        <v>1</v>
      </c>
      <c r="AT2876" s="126">
        <v>0</v>
      </c>
      <c r="AU2876" s="126">
        <v>0</v>
      </c>
      <c r="BA2876" s="126">
        <v>0.2</v>
      </c>
    </row>
    <row r="2877" spans="3:53" ht="14.5" x14ac:dyDescent="0.35">
      <c r="C2877" s="126" t="s">
        <v>396</v>
      </c>
      <c r="D2877" s="126" t="s">
        <v>163</v>
      </c>
      <c r="E2877" s="126">
        <v>3.9</v>
      </c>
      <c r="F2877" s="126">
        <v>19.07</v>
      </c>
      <c r="G2877" s="126">
        <v>13.95</v>
      </c>
      <c r="H2877" s="126">
        <v>358.91</v>
      </c>
      <c r="I2877" s="126">
        <v>-75.204999999999998</v>
      </c>
      <c r="J2877" s="126" t="s">
        <v>75</v>
      </c>
      <c r="K2877" s="126">
        <v>39.56</v>
      </c>
      <c r="L2877" s="126">
        <v>3.950285</v>
      </c>
      <c r="M2877" s="126">
        <v>-0.76665354525053553</v>
      </c>
      <c r="N2877" s="126">
        <v>3.9424480000000011</v>
      </c>
      <c r="O2877" s="126">
        <v>-0.56939241811180985</v>
      </c>
      <c r="P2877" s="126">
        <v>24660000</v>
      </c>
      <c r="Q2877" s="126">
        <v>20560000</v>
      </c>
      <c r="R2877" s="126">
        <v>1.2</v>
      </c>
      <c r="S2877" s="126">
        <v>33.606999999999992</v>
      </c>
      <c r="T2877" s="126">
        <v>7.3230000000000004</v>
      </c>
      <c r="U2877" s="126">
        <v>18.365200000000002</v>
      </c>
      <c r="V2877" s="126">
        <v>2.255659435796658</v>
      </c>
      <c r="AC2877" s="126">
        <v>3.98</v>
      </c>
      <c r="AD2877" s="126">
        <v>3.69</v>
      </c>
      <c r="AH2877" s="77">
        <f>IF(AND(M2877&lt;Variables!$G$6,M2877&gt;Variables!$G$5),0,1)</f>
        <v>1</v>
      </c>
      <c r="AI2877" s="77">
        <f t="shared" si="88"/>
        <v>0</v>
      </c>
      <c r="AJ2877" s="77">
        <f>IF(I2877&gt;Variables!$G$7,0,1)</f>
        <v>1</v>
      </c>
      <c r="AK2877" s="77">
        <f>IF(F2877&gt;Variables!$G$8,0,1)</f>
        <v>0</v>
      </c>
      <c r="AL2877" s="77">
        <f>IF(G2877&gt;Variables!$G$9,0,1)</f>
        <v>0</v>
      </c>
      <c r="AM2877" s="77">
        <f>IF(AND(K2877&gt;Variables!$G$10,K2877&lt;Variables!$G$11),0,1)</f>
        <v>1</v>
      </c>
      <c r="AN2877" s="77">
        <f>IF(H2877&lt;Variables!$G$13,1,0)</f>
        <v>1</v>
      </c>
      <c r="AO2877" s="77">
        <f>IF(R2877&lt;Variables!$G$12,0,1)</f>
        <v>0</v>
      </c>
      <c r="AP2877" s="78">
        <f t="shared" si="89"/>
        <v>1</v>
      </c>
      <c r="AQ2877" s="77">
        <f>IF(V2877&lt;Variables!$G$15,1,0)</f>
        <v>1</v>
      </c>
      <c r="AR2877" s="126">
        <v>0</v>
      </c>
      <c r="AS2877" s="126">
        <v>0</v>
      </c>
      <c r="AT2877" s="126">
        <v>1</v>
      </c>
      <c r="AU2877" s="126">
        <v>0</v>
      </c>
      <c r="BA2877" s="126">
        <v>-2.25</v>
      </c>
    </row>
    <row r="2878" spans="3:53" ht="14.5" x14ac:dyDescent="0.35">
      <c r="C2878" s="126" t="s">
        <v>396</v>
      </c>
      <c r="D2878" s="126" t="s">
        <v>82</v>
      </c>
      <c r="E2878" s="126">
        <v>31.88</v>
      </c>
      <c r="F2878" s="126">
        <v>8.27</v>
      </c>
      <c r="G2878" s="126">
        <v>9.81</v>
      </c>
      <c r="H2878" s="126">
        <v>4150</v>
      </c>
      <c r="I2878" s="126">
        <v>43.911999999999999</v>
      </c>
      <c r="J2878" s="126" t="s">
        <v>74</v>
      </c>
      <c r="K2878" s="126">
        <v>81.41</v>
      </c>
      <c r="L2878" s="126">
        <v>31.163395000000001</v>
      </c>
      <c r="M2878" s="126">
        <v>2.0838711571701292</v>
      </c>
      <c r="N2878" s="126">
        <v>30.948043999999999</v>
      </c>
      <c r="O2878" s="126">
        <v>2.7942185942349171</v>
      </c>
      <c r="P2878" s="126">
        <v>10708000</v>
      </c>
      <c r="Q2878" s="126">
        <v>15559000</v>
      </c>
      <c r="R2878" s="126">
        <v>0.69</v>
      </c>
      <c r="S2878" s="126">
        <v>33.606999999999992</v>
      </c>
      <c r="T2878" s="126">
        <v>7.3230000000000004</v>
      </c>
      <c r="U2878" s="126">
        <v>18.365200000000002</v>
      </c>
      <c r="V2878" s="126">
        <v>2.449194662794667</v>
      </c>
      <c r="AC2878" s="126">
        <v>32.43</v>
      </c>
      <c r="AD2878" s="126">
        <v>31.28</v>
      </c>
      <c r="AH2878" s="77">
        <f>IF(AND(M2878&lt;Variables!$G$6,M2878&gt;Variables!$G$5),0,1)</f>
        <v>1</v>
      </c>
      <c r="AI2878" s="77">
        <f t="shared" si="88"/>
        <v>0</v>
      </c>
      <c r="AJ2878" s="77">
        <f>IF(I2878&gt;Variables!$G$7,0,1)</f>
        <v>1</v>
      </c>
      <c r="AK2878" s="77">
        <f>IF(F2878&gt;Variables!$G$8,0,1)</f>
        <v>1</v>
      </c>
      <c r="AL2878" s="77">
        <f>IF(G2878&gt;Variables!$G$9,0,1)</f>
        <v>1</v>
      </c>
      <c r="AM2878" s="77">
        <f>IF(AND(K2878&gt;Variables!$G$10,K2878&lt;Variables!$G$11),0,1)</f>
        <v>1</v>
      </c>
      <c r="AN2878" s="77">
        <f>IF(H2878&lt;Variables!$G$13,1,0)</f>
        <v>0</v>
      </c>
      <c r="AO2878" s="77">
        <f>IF(R2878&lt;Variables!$G$12,0,1)</f>
        <v>0</v>
      </c>
      <c r="AP2878" s="78">
        <f t="shared" si="89"/>
        <v>0</v>
      </c>
      <c r="AQ2878" s="77">
        <f>IF(V2878&lt;Variables!$G$15,1,0)</f>
        <v>1</v>
      </c>
      <c r="AR2878" s="126">
        <v>0</v>
      </c>
      <c r="AS2878" s="126">
        <v>1</v>
      </c>
      <c r="AT2878" s="126">
        <v>0</v>
      </c>
      <c r="AU2878" s="126">
        <v>0</v>
      </c>
      <c r="BA2878" s="126">
        <v>0.28999999999999998</v>
      </c>
    </row>
    <row r="2879" spans="3:53" ht="14.5" x14ac:dyDescent="0.35">
      <c r="C2879" s="126" t="s">
        <v>396</v>
      </c>
      <c r="D2879" s="126" t="s">
        <v>120</v>
      </c>
      <c r="E2879" s="126">
        <v>13.9</v>
      </c>
      <c r="F2879" s="126">
        <v>20.83</v>
      </c>
      <c r="G2879" s="126">
        <v>14.71</v>
      </c>
      <c r="H2879" s="126">
        <v>6950</v>
      </c>
      <c r="I2879" s="126">
        <v>-49.914999999999999</v>
      </c>
      <c r="J2879" s="126" t="s">
        <v>75</v>
      </c>
      <c r="K2879" s="126">
        <v>67</v>
      </c>
      <c r="L2879" s="126">
        <v>13.590159999999999</v>
      </c>
      <c r="M2879" s="126">
        <v>1.4123454028502891</v>
      </c>
      <c r="N2879" s="126">
        <v>13.380348</v>
      </c>
      <c r="O2879" s="126">
        <v>3.0025526989282958</v>
      </c>
      <c r="P2879" s="126">
        <v>179414000</v>
      </c>
      <c r="Q2879" s="126">
        <v>30149000</v>
      </c>
      <c r="R2879" s="126">
        <v>5.95</v>
      </c>
      <c r="S2879" s="126">
        <v>33.606999999999992</v>
      </c>
      <c r="T2879" s="126">
        <v>7.3230000000000004</v>
      </c>
      <c r="U2879" s="126">
        <v>18.365200000000002</v>
      </c>
      <c r="V2879" s="126">
        <v>2.4370585096275552</v>
      </c>
      <c r="AC2879" s="126">
        <v>13.96</v>
      </c>
      <c r="AD2879" s="126">
        <v>12.88</v>
      </c>
      <c r="AH2879" s="77">
        <f>IF(AND(M2879&lt;Variables!$G$6,M2879&gt;Variables!$G$5),0,1)</f>
        <v>1</v>
      </c>
      <c r="AI2879" s="77">
        <f t="shared" si="88"/>
        <v>0</v>
      </c>
      <c r="AJ2879" s="77">
        <f>IF(I2879&gt;Variables!$G$7,0,1)</f>
        <v>1</v>
      </c>
      <c r="AK2879" s="77">
        <f>IF(F2879&gt;Variables!$G$8,0,1)</f>
        <v>0</v>
      </c>
      <c r="AL2879" s="77">
        <f>IF(G2879&gt;Variables!$G$9,0,1)</f>
        <v>0</v>
      </c>
      <c r="AM2879" s="77">
        <f>IF(AND(K2879&gt;Variables!$G$10,K2879&lt;Variables!$G$11),0,1)</f>
        <v>0</v>
      </c>
      <c r="AN2879" s="77">
        <f>IF(H2879&lt;Variables!$G$13,1,0)</f>
        <v>0</v>
      </c>
      <c r="AO2879" s="77">
        <f>IF(R2879&lt;Variables!$G$12,0,1)</f>
        <v>1</v>
      </c>
      <c r="AP2879" s="78">
        <f t="shared" si="89"/>
        <v>1</v>
      </c>
      <c r="AQ2879" s="77">
        <f>IF(V2879&lt;Variables!$G$15,1,0)</f>
        <v>1</v>
      </c>
      <c r="AR2879" s="126">
        <v>0</v>
      </c>
      <c r="AS2879" s="126">
        <v>0</v>
      </c>
      <c r="AT2879" s="126">
        <v>1</v>
      </c>
      <c r="AU2879" s="126">
        <v>0</v>
      </c>
      <c r="BA2879" s="126">
        <v>-2.25</v>
      </c>
    </row>
    <row r="2880" spans="3:53" ht="14.5" x14ac:dyDescent="0.35">
      <c r="C2880" s="126" t="s">
        <v>396</v>
      </c>
      <c r="D2880" s="126" t="s">
        <v>342</v>
      </c>
      <c r="E2880" s="126">
        <v>6.85</v>
      </c>
      <c r="F2880" s="126">
        <v>37.07</v>
      </c>
      <c r="G2880" s="126">
        <v>-7.95</v>
      </c>
      <c r="H2880" s="126">
        <v>43.4</v>
      </c>
      <c r="I2880" s="126">
        <v>-65.971999999999994</v>
      </c>
      <c r="J2880" s="126" t="s">
        <v>75</v>
      </c>
      <c r="K2880" s="126">
        <v>56.28</v>
      </c>
      <c r="L2880" s="126">
        <v>6.7417850000000001</v>
      </c>
      <c r="M2880" s="126">
        <v>0.89612765758623103</v>
      </c>
      <c r="N2880" s="126">
        <v>6.8401120000000004</v>
      </c>
      <c r="O2880" s="126">
        <v>-0.55425993024676179</v>
      </c>
      <c r="P2880" s="126">
        <v>69680000</v>
      </c>
      <c r="Q2880" s="126">
        <v>3560000</v>
      </c>
      <c r="R2880" s="126">
        <v>19.57</v>
      </c>
      <c r="S2880" s="126">
        <v>33.606999999999992</v>
      </c>
      <c r="T2880" s="126">
        <v>7.3230000000000004</v>
      </c>
      <c r="U2880" s="126">
        <v>18.365200000000002</v>
      </c>
      <c r="V2880" s="126">
        <v>2.392508736183073</v>
      </c>
      <c r="AC2880" s="126">
        <v>7.08</v>
      </c>
      <c r="AD2880" s="126">
        <v>6</v>
      </c>
      <c r="AH2880" s="77">
        <f>IF(AND(M2880&lt;Variables!$G$6,M2880&gt;Variables!$G$5),0,1)</f>
        <v>1</v>
      </c>
      <c r="AI2880" s="77">
        <f t="shared" si="88"/>
        <v>1</v>
      </c>
      <c r="AJ2880" s="77">
        <f>IF(I2880&gt;Variables!$G$7,0,1)</f>
        <v>1</v>
      </c>
      <c r="AK2880" s="77">
        <f>IF(F2880&gt;Variables!$G$8,0,1)</f>
        <v>0</v>
      </c>
      <c r="AL2880" s="77">
        <f>IF(G2880&gt;Variables!$G$9,0,1)</f>
        <v>1</v>
      </c>
      <c r="AM2880" s="77">
        <f>IF(AND(K2880&gt;Variables!$G$10,K2880&lt;Variables!$G$11),0,1)</f>
        <v>1</v>
      </c>
      <c r="AN2880" s="77">
        <f>IF(H2880&lt;Variables!$G$13,1,0)</f>
        <v>1</v>
      </c>
      <c r="AO2880" s="77">
        <f>IF(R2880&lt;Variables!$G$12,0,1)</f>
        <v>1</v>
      </c>
      <c r="AP2880" s="78">
        <f t="shared" si="89"/>
        <v>1</v>
      </c>
      <c r="AQ2880" s="77">
        <f>IF(V2880&lt;Variables!$G$15,1,0)</f>
        <v>1</v>
      </c>
      <c r="AR2880" s="126">
        <v>1</v>
      </c>
      <c r="AS2880" s="126">
        <v>0</v>
      </c>
      <c r="AT2880" s="126">
        <v>0</v>
      </c>
      <c r="AU2880" s="126">
        <v>0</v>
      </c>
      <c r="BA2880" s="126">
        <v>2</v>
      </c>
    </row>
    <row r="2881" spans="3:53" ht="14.5" x14ac:dyDescent="0.35">
      <c r="C2881" s="126" t="s">
        <v>396</v>
      </c>
      <c r="D2881" s="126" t="s">
        <v>172</v>
      </c>
      <c r="E2881" s="126">
        <v>57.59</v>
      </c>
      <c r="F2881" s="126">
        <v>8.26</v>
      </c>
      <c r="G2881" s="126">
        <v>6.23</v>
      </c>
      <c r="H2881" s="126">
        <v>7410</v>
      </c>
      <c r="I2881" s="126">
        <v>142535.318</v>
      </c>
      <c r="J2881" s="126" t="s">
        <v>75</v>
      </c>
      <c r="K2881" s="126">
        <v>58.39</v>
      </c>
      <c r="L2881" s="126">
        <v>57.568215000000002</v>
      </c>
      <c r="M2881" s="126">
        <v>0.58640866318332829</v>
      </c>
      <c r="N2881" s="126">
        <v>57.56832448979592</v>
      </c>
      <c r="O2881" s="126">
        <v>0.58621735684507803</v>
      </c>
      <c r="P2881" s="126">
        <v>643911</v>
      </c>
      <c r="Q2881" s="126">
        <v>1245000</v>
      </c>
      <c r="R2881" s="126">
        <v>0.52</v>
      </c>
      <c r="S2881" s="126">
        <v>33.606999999999992</v>
      </c>
      <c r="T2881" s="126">
        <v>7.3230000000000004</v>
      </c>
      <c r="U2881" s="126">
        <v>18.365200000000002</v>
      </c>
      <c r="V2881" s="126">
        <v>2.4244649051975289</v>
      </c>
      <c r="AC2881" s="126">
        <v>58.05</v>
      </c>
      <c r="AD2881" s="126">
        <v>54.424999999999997</v>
      </c>
      <c r="AH2881" s="77">
        <f>IF(AND(M2881&lt;Variables!$G$6,M2881&gt;Variables!$G$5),0,1)</f>
        <v>1</v>
      </c>
      <c r="AI2881" s="77">
        <f t="shared" si="88"/>
        <v>1</v>
      </c>
      <c r="AJ2881" s="77">
        <f>IF(I2881&gt;Variables!$G$7,0,1)</f>
        <v>0</v>
      </c>
      <c r="AK2881" s="77">
        <f>IF(F2881&gt;Variables!$G$8,0,1)</f>
        <v>1</v>
      </c>
      <c r="AL2881" s="77">
        <f>IF(G2881&gt;Variables!$G$9,0,1)</f>
        <v>1</v>
      </c>
      <c r="AM2881" s="77">
        <f>IF(AND(K2881&gt;Variables!$G$10,K2881&lt;Variables!$G$11),0,1)</f>
        <v>1</v>
      </c>
      <c r="AN2881" s="77">
        <f>IF(H2881&lt;Variables!$G$13,1,0)</f>
        <v>0</v>
      </c>
      <c r="AO2881" s="77">
        <f>IF(R2881&lt;Variables!$G$12,0,1)</f>
        <v>0</v>
      </c>
      <c r="AP2881" s="78">
        <f t="shared" si="89"/>
        <v>1</v>
      </c>
      <c r="AQ2881" s="77">
        <f>IF(V2881&lt;Variables!$G$15,1,0)</f>
        <v>1</v>
      </c>
      <c r="AR2881" s="126">
        <v>0</v>
      </c>
      <c r="AS2881" s="126">
        <v>0</v>
      </c>
      <c r="AT2881" s="126">
        <v>1</v>
      </c>
      <c r="AU2881" s="126">
        <v>0</v>
      </c>
      <c r="BA2881" s="126">
        <v>-1.24</v>
      </c>
    </row>
    <row r="2882" spans="3:53" ht="14.5" x14ac:dyDescent="0.35">
      <c r="C2882" s="126" t="s">
        <v>396</v>
      </c>
      <c r="D2882" s="126" t="s">
        <v>349</v>
      </c>
      <c r="E2882" s="126">
        <v>109.45</v>
      </c>
      <c r="F2882" s="126">
        <v>6.22</v>
      </c>
      <c r="G2882" s="126">
        <v>3.31</v>
      </c>
      <c r="H2882" s="126">
        <v>9080</v>
      </c>
      <c r="I2882" s="126">
        <v>-0.80300000000000005</v>
      </c>
      <c r="J2882" s="126" t="s">
        <v>74</v>
      </c>
      <c r="K2882" s="126">
        <v>52.18</v>
      </c>
      <c r="L2882" s="126">
        <v>109.0217647058823</v>
      </c>
      <c r="M2882" s="126">
        <v>9.0106130993820574E-2</v>
      </c>
      <c r="N2882" s="126">
        <v>109.0842325581395</v>
      </c>
      <c r="O2882" s="126">
        <v>3.2788828432580852E-2</v>
      </c>
      <c r="P2882" s="126">
        <v>598996</v>
      </c>
      <c r="Q2882" s="126">
        <v>895052</v>
      </c>
      <c r="R2882" s="126">
        <v>0.67</v>
      </c>
      <c r="S2882" s="126">
        <v>33.606999999999992</v>
      </c>
      <c r="T2882" s="126">
        <v>7.3230000000000004</v>
      </c>
      <c r="U2882" s="126">
        <v>18.365200000000002</v>
      </c>
      <c r="V2882" s="126">
        <v>2.3866747468104039</v>
      </c>
      <c r="AC2882" s="126">
        <v>109.55</v>
      </c>
      <c r="AD2882" s="126">
        <v>108.35</v>
      </c>
      <c r="AH2882" s="77">
        <f>IF(AND(M2882&lt;Variables!$G$6,M2882&gt;Variables!$G$5),0,1)</f>
        <v>1</v>
      </c>
      <c r="AI2882" s="77">
        <f t="shared" si="88"/>
        <v>1</v>
      </c>
      <c r="AJ2882" s="77">
        <f>IF(I2882&gt;Variables!$G$7,0,1)</f>
        <v>1</v>
      </c>
      <c r="AK2882" s="77">
        <f>IF(F2882&gt;Variables!$G$8,0,1)</f>
        <v>1</v>
      </c>
      <c r="AL2882" s="77">
        <f>IF(G2882&gt;Variables!$G$9,0,1)</f>
        <v>1</v>
      </c>
      <c r="AM2882" s="77">
        <f>IF(AND(K2882&gt;Variables!$G$10,K2882&lt;Variables!$G$11),0,1)</f>
        <v>1</v>
      </c>
      <c r="AN2882" s="77">
        <f>IF(H2882&lt;Variables!$G$13,1,0)</f>
        <v>0</v>
      </c>
      <c r="AO2882" s="77">
        <f>IF(R2882&lt;Variables!$G$12,0,1)</f>
        <v>0</v>
      </c>
      <c r="AP2882" s="78">
        <f t="shared" si="89"/>
        <v>0</v>
      </c>
      <c r="AQ2882" s="77">
        <f>IF(V2882&lt;Variables!$G$15,1,0)</f>
        <v>1</v>
      </c>
      <c r="AR2882" s="126">
        <v>0</v>
      </c>
      <c r="AS2882" s="126">
        <v>0</v>
      </c>
      <c r="AT2882" s="126">
        <v>0</v>
      </c>
      <c r="AU2882" s="126">
        <v>1</v>
      </c>
      <c r="BA2882" s="126">
        <v>-0.78</v>
      </c>
    </row>
    <row r="2883" spans="3:53" ht="14.5" x14ac:dyDescent="0.35">
      <c r="C2883" s="126" t="s">
        <v>396</v>
      </c>
      <c r="D2883" s="126" t="s">
        <v>153</v>
      </c>
      <c r="E2883" s="126">
        <v>7.52</v>
      </c>
      <c r="F2883" s="126">
        <v>7.88</v>
      </c>
      <c r="G2883" s="126">
        <v>4.96</v>
      </c>
      <c r="H2883" s="126">
        <v>-99999</v>
      </c>
      <c r="I2883" s="126">
        <v>400.21499999999997</v>
      </c>
      <c r="J2883" s="126" t="s">
        <v>75</v>
      </c>
      <c r="K2883" s="126">
        <v>49.57</v>
      </c>
      <c r="L2883" s="126">
        <v>7.49</v>
      </c>
      <c r="M2883" s="126">
        <v>5.3404539385841908E-2</v>
      </c>
      <c r="N2883" s="126">
        <v>7.5066666666666668</v>
      </c>
      <c r="O2883" s="126">
        <v>-0.16873889875666581</v>
      </c>
      <c r="P2883" s="126">
        <v>34973</v>
      </c>
      <c r="Q2883" s="126">
        <v>86571</v>
      </c>
      <c r="R2883" s="126">
        <v>0.4</v>
      </c>
      <c r="S2883" s="126">
        <v>33.606999999999992</v>
      </c>
      <c r="T2883" s="126">
        <v>7.3230000000000004</v>
      </c>
      <c r="U2883" s="126">
        <v>18.365200000000002</v>
      </c>
      <c r="V2883" s="126">
        <v>2.3612230018691589</v>
      </c>
      <c r="AC2883" s="126">
        <v>7.66</v>
      </c>
      <c r="AD2883" s="126">
        <v>7.48</v>
      </c>
      <c r="AH2883" s="77">
        <f>IF(AND(M2883&lt;Variables!$G$6,M2883&gt;Variables!$G$5),0,1)</f>
        <v>1</v>
      </c>
      <c r="AI2883" s="77">
        <f t="shared" ref="AI2883:AI2946" si="90">IF(L2883&gt;N2883,0,1)</f>
        <v>1</v>
      </c>
      <c r="AJ2883" s="77">
        <f>IF(I2883&gt;Variables!$G$7,0,1)</f>
        <v>0</v>
      </c>
      <c r="AK2883" s="77">
        <f>IF(F2883&gt;Variables!$G$8,0,1)</f>
        <v>1</v>
      </c>
      <c r="AL2883" s="77">
        <f>IF(G2883&gt;Variables!$G$9,0,1)</f>
        <v>1</v>
      </c>
      <c r="AM2883" s="77">
        <f>IF(AND(K2883&gt;Variables!$G$10,K2883&lt;Variables!$G$11),0,1)</f>
        <v>1</v>
      </c>
      <c r="AN2883" s="77">
        <f>IF(H2883&lt;Variables!$G$13,1,0)</f>
        <v>1</v>
      </c>
      <c r="AO2883" s="77">
        <f>IF(R2883&lt;Variables!$G$12,0,1)</f>
        <v>0</v>
      </c>
      <c r="AP2883" s="78">
        <f t="shared" ref="AP2883:AP2946" si="91">IF(J2883="Pass", 0,1)</f>
        <v>1</v>
      </c>
      <c r="AQ2883" s="77">
        <f>IF(V2883&lt;Variables!$G$15,1,0)</f>
        <v>1</v>
      </c>
      <c r="AR2883" s="126">
        <v>0</v>
      </c>
      <c r="AS2883" s="126">
        <v>0</v>
      </c>
      <c r="AT2883" s="126">
        <v>0</v>
      </c>
      <c r="AU2883" s="126">
        <v>0</v>
      </c>
      <c r="BA2883" s="126">
        <v>0</v>
      </c>
    </row>
    <row r="2884" spans="3:53" ht="14.5" x14ac:dyDescent="0.35">
      <c r="C2884" s="126" t="s">
        <v>396</v>
      </c>
      <c r="D2884" s="126" t="s">
        <v>372</v>
      </c>
      <c r="E2884" s="126">
        <v>3.27</v>
      </c>
      <c r="F2884" s="126">
        <v>35.619999999999997</v>
      </c>
      <c r="G2884" s="126">
        <v>-3.03</v>
      </c>
      <c r="H2884" s="126">
        <v>-99999</v>
      </c>
      <c r="I2884" s="126">
        <v>6.9359999999999999</v>
      </c>
      <c r="J2884" s="126" t="s">
        <v>75</v>
      </c>
      <c r="K2884" s="126">
        <v>-99999</v>
      </c>
      <c r="L2884" s="126">
        <v>-99999</v>
      </c>
      <c r="M2884" s="126">
        <v>-99999</v>
      </c>
      <c r="N2884" s="126">
        <v>-99999</v>
      </c>
      <c r="O2884" s="126">
        <v>-99999</v>
      </c>
      <c r="P2884" s="126">
        <v>25888</v>
      </c>
      <c r="Q2884" s="126">
        <v>2017</v>
      </c>
      <c r="R2884" s="126">
        <v>12.83</v>
      </c>
      <c r="S2884" s="126">
        <v>33.606999999999992</v>
      </c>
      <c r="T2884" s="126">
        <v>7.3230000000000004</v>
      </c>
      <c r="U2884" s="126">
        <v>18.365200000000002</v>
      </c>
      <c r="V2884" s="126">
        <v>-99999</v>
      </c>
      <c r="AC2884" s="126">
        <v>3.3</v>
      </c>
      <c r="AD2884" s="126">
        <v>3.1301000000000001</v>
      </c>
      <c r="AH2884" s="77">
        <f>IF(AND(M2884&lt;Variables!$G$6,M2884&gt;Variables!$G$5),0,1)</f>
        <v>1</v>
      </c>
      <c r="AI2884" s="77">
        <f t="shared" si="90"/>
        <v>1</v>
      </c>
      <c r="AJ2884" s="77">
        <f>IF(I2884&gt;Variables!$G$7,0,1)</f>
        <v>1</v>
      </c>
      <c r="AK2884" s="77">
        <f>IF(F2884&gt;Variables!$G$8,0,1)</f>
        <v>0</v>
      </c>
      <c r="AL2884" s="77">
        <f>IF(G2884&gt;Variables!$G$9,0,1)</f>
        <v>1</v>
      </c>
      <c r="AM2884" s="77">
        <f>IF(AND(K2884&gt;Variables!$G$10,K2884&lt;Variables!$G$11),0,1)</f>
        <v>1</v>
      </c>
      <c r="AN2884" s="77">
        <f>IF(H2884&lt;Variables!$G$13,1,0)</f>
        <v>1</v>
      </c>
      <c r="AO2884" s="77">
        <f>IF(R2884&lt;Variables!$G$12,0,1)</f>
        <v>1</v>
      </c>
      <c r="AP2884" s="78">
        <f t="shared" si="91"/>
        <v>1</v>
      </c>
      <c r="AQ2884" s="77">
        <f>IF(V2884&lt;Variables!$G$15,1,0)</f>
        <v>1</v>
      </c>
      <c r="AR2884" s="126">
        <v>0</v>
      </c>
      <c r="AS2884" s="126">
        <v>0</v>
      </c>
      <c r="AT2884" s="126">
        <v>1</v>
      </c>
      <c r="AU2884" s="126">
        <v>0</v>
      </c>
      <c r="BA2884" s="126">
        <v>-2.25</v>
      </c>
    </row>
    <row r="2885" spans="3:53" ht="14.5" x14ac:dyDescent="0.35">
      <c r="C2885" s="126" t="s">
        <v>396</v>
      </c>
      <c r="D2885" s="126" t="s">
        <v>346</v>
      </c>
      <c r="E2885" s="126">
        <v>57.94</v>
      </c>
      <c r="F2885" s="126">
        <v>49.59</v>
      </c>
      <c r="G2885" s="126">
        <v>0.12</v>
      </c>
      <c r="H2885" s="126">
        <v>1470</v>
      </c>
      <c r="I2885" s="126">
        <v>113.601</v>
      </c>
      <c r="J2885" s="126" t="s">
        <v>74</v>
      </c>
      <c r="K2885" s="126">
        <v>55.84</v>
      </c>
      <c r="L2885" s="126">
        <v>57.763375000000011</v>
      </c>
      <c r="M2885" s="126">
        <v>1.1469205184067849E-2</v>
      </c>
      <c r="N2885" s="126">
        <v>57.752515999999993</v>
      </c>
      <c r="O2885" s="126">
        <v>3.0274005724720759E-2</v>
      </c>
      <c r="P2885" s="126">
        <v>4496000</v>
      </c>
      <c r="Q2885" s="126">
        <v>255123</v>
      </c>
      <c r="R2885" s="126">
        <v>17.62</v>
      </c>
      <c r="S2885" s="126">
        <v>33.606999999999992</v>
      </c>
      <c r="T2885" s="126">
        <v>7.3230000000000004</v>
      </c>
      <c r="U2885" s="126">
        <v>18.365200000000002</v>
      </c>
      <c r="V2885" s="126">
        <v>2.4270107619681158</v>
      </c>
      <c r="AC2885" s="126">
        <v>57.79</v>
      </c>
      <c r="AD2885" s="126">
        <v>57.57</v>
      </c>
      <c r="AH2885" s="77">
        <f>IF(AND(M2885&lt;Variables!$G$6,M2885&gt;Variables!$G$5),0,1)</f>
        <v>1</v>
      </c>
      <c r="AI2885" s="77">
        <f t="shared" si="90"/>
        <v>0</v>
      </c>
      <c r="AJ2885" s="77">
        <f>IF(I2885&gt;Variables!$G$7,0,1)</f>
        <v>0</v>
      </c>
      <c r="AK2885" s="77">
        <f>IF(F2885&gt;Variables!$G$8,0,1)</f>
        <v>0</v>
      </c>
      <c r="AL2885" s="77">
        <f>IF(G2885&gt;Variables!$G$9,0,1)</f>
        <v>1</v>
      </c>
      <c r="AM2885" s="77">
        <f>IF(AND(K2885&gt;Variables!$G$10,K2885&lt;Variables!$G$11),0,1)</f>
        <v>1</v>
      </c>
      <c r="AN2885" s="77">
        <f>IF(H2885&lt;Variables!$G$13,1,0)</f>
        <v>1</v>
      </c>
      <c r="AO2885" s="77">
        <f>IF(R2885&lt;Variables!$G$12,0,1)</f>
        <v>1</v>
      </c>
      <c r="AP2885" s="78">
        <f t="shared" si="91"/>
        <v>0</v>
      </c>
      <c r="AQ2885" s="77">
        <f>IF(V2885&lt;Variables!$G$15,1,0)</f>
        <v>1</v>
      </c>
      <c r="AR2885" s="126">
        <v>0</v>
      </c>
      <c r="AS2885" s="126">
        <v>0</v>
      </c>
      <c r="AT2885" s="126">
        <v>0</v>
      </c>
      <c r="AU2885" s="126">
        <v>1</v>
      </c>
      <c r="BA2885" s="126">
        <v>-0.34</v>
      </c>
    </row>
    <row r="2886" spans="3:53" ht="14.5" x14ac:dyDescent="0.35">
      <c r="C2886" s="126" t="s">
        <v>397</v>
      </c>
      <c r="D2886" s="126" t="s">
        <v>120</v>
      </c>
      <c r="E2886" s="126">
        <v>13.86</v>
      </c>
      <c r="F2886" s="126">
        <v>20.96</v>
      </c>
      <c r="G2886" s="126">
        <v>15.15</v>
      </c>
      <c r="H2886" s="126">
        <v>6950</v>
      </c>
      <c r="I2886" s="126">
        <v>-49.863999999999997</v>
      </c>
      <c r="J2886" s="126" t="s">
        <v>75</v>
      </c>
      <c r="K2886" s="126">
        <v>61.99</v>
      </c>
      <c r="L2886" s="126">
        <v>13.695684999999999</v>
      </c>
      <c r="M2886" s="126">
        <v>1.0172181968262251</v>
      </c>
      <c r="N2886" s="126">
        <v>13.469822000000001</v>
      </c>
      <c r="O2886" s="126">
        <v>2.711082596340189</v>
      </c>
      <c r="P2886" s="126">
        <v>186861000</v>
      </c>
      <c r="Q2886" s="126">
        <v>30149000</v>
      </c>
      <c r="R2886" s="126">
        <v>6.2</v>
      </c>
      <c r="S2886" s="126">
        <v>34.209000000000003</v>
      </c>
      <c r="T2886" s="126">
        <v>7.1749999999999998</v>
      </c>
      <c r="U2886" s="126">
        <v>18.584800000000001</v>
      </c>
      <c r="V2886" s="126">
        <v>2.429545390314833</v>
      </c>
      <c r="AC2886" s="126">
        <v>13.88</v>
      </c>
      <c r="AD2886" s="126">
        <v>12.88</v>
      </c>
      <c r="AH2886" s="77">
        <f>IF(AND(M2886&lt;Variables!$G$6,M2886&gt;Variables!$G$5),0,1)</f>
        <v>1</v>
      </c>
      <c r="AI2886" s="77">
        <f t="shared" si="90"/>
        <v>0</v>
      </c>
      <c r="AJ2886" s="77">
        <f>IF(I2886&gt;Variables!$G$7,0,1)</f>
        <v>1</v>
      </c>
      <c r="AK2886" s="77">
        <f>IF(F2886&gt;Variables!$G$8,0,1)</f>
        <v>0</v>
      </c>
      <c r="AL2886" s="77">
        <f>IF(G2886&gt;Variables!$G$9,0,1)</f>
        <v>0</v>
      </c>
      <c r="AM2886" s="77">
        <f>IF(AND(K2886&gt;Variables!$G$10,K2886&lt;Variables!$G$11),0,1)</f>
        <v>1</v>
      </c>
      <c r="AN2886" s="77">
        <f>IF(H2886&lt;Variables!$G$13,1,0)</f>
        <v>0</v>
      </c>
      <c r="AO2886" s="77">
        <f>IF(R2886&lt;Variables!$G$12,0,1)</f>
        <v>1</v>
      </c>
      <c r="AP2886" s="78">
        <f t="shared" si="91"/>
        <v>1</v>
      </c>
      <c r="AQ2886" s="77">
        <f>IF(V2886&lt;Variables!$G$15,1,0)</f>
        <v>1</v>
      </c>
      <c r="AR2886" s="126">
        <v>0</v>
      </c>
      <c r="AS2886" s="126">
        <v>0</v>
      </c>
      <c r="AT2886" s="126">
        <v>1</v>
      </c>
      <c r="AU2886" s="126">
        <v>0</v>
      </c>
      <c r="BA2886" s="126">
        <v>-2.25</v>
      </c>
    </row>
    <row r="2887" spans="3:53" ht="14.5" x14ac:dyDescent="0.35">
      <c r="C2887" s="126" t="s">
        <v>397</v>
      </c>
      <c r="D2887" s="126" t="s">
        <v>372</v>
      </c>
      <c r="E2887" s="126">
        <v>3.27</v>
      </c>
      <c r="F2887" s="126">
        <v>35.619999999999997</v>
      </c>
      <c r="G2887" s="126">
        <v>-6.05</v>
      </c>
      <c r="H2887" s="126">
        <v>-99999</v>
      </c>
      <c r="I2887" s="126">
        <v>6.0819999999999999</v>
      </c>
      <c r="J2887" s="126" t="s">
        <v>75</v>
      </c>
      <c r="K2887" s="126">
        <v>-99999</v>
      </c>
      <c r="L2887" s="126">
        <v>3.26</v>
      </c>
      <c r="M2887" s="126">
        <v>0</v>
      </c>
      <c r="N2887" s="126">
        <v>3.26</v>
      </c>
      <c r="O2887" s="126">
        <v>0</v>
      </c>
      <c r="P2887" s="126">
        <v>25888</v>
      </c>
      <c r="Q2887" s="126">
        <v>2017</v>
      </c>
      <c r="R2887" s="126">
        <v>12.83</v>
      </c>
      <c r="S2887" s="126">
        <v>34.209000000000003</v>
      </c>
      <c r="T2887" s="126">
        <v>7.1749999999999998</v>
      </c>
      <c r="U2887" s="126">
        <v>18.584800000000001</v>
      </c>
      <c r="V2887" s="126">
        <v>-99999</v>
      </c>
      <c r="AC2887" s="126">
        <v>3.3</v>
      </c>
      <c r="AD2887" s="126">
        <v>3.1301000000000001</v>
      </c>
      <c r="AH2887" s="77">
        <f>IF(AND(M2887&lt;Variables!$G$6,M2887&gt;Variables!$G$5),0,1)</f>
        <v>1</v>
      </c>
      <c r="AI2887" s="77">
        <f t="shared" si="90"/>
        <v>1</v>
      </c>
      <c r="AJ2887" s="77">
        <f>IF(I2887&gt;Variables!$G$7,0,1)</f>
        <v>1</v>
      </c>
      <c r="AK2887" s="77">
        <f>IF(F2887&gt;Variables!$G$8,0,1)</f>
        <v>0</v>
      </c>
      <c r="AL2887" s="77">
        <f>IF(G2887&gt;Variables!$G$9,0,1)</f>
        <v>1</v>
      </c>
      <c r="AM2887" s="77">
        <f>IF(AND(K2887&gt;Variables!$G$10,K2887&lt;Variables!$G$11),0,1)</f>
        <v>1</v>
      </c>
      <c r="AN2887" s="77">
        <f>IF(H2887&lt;Variables!$G$13,1,0)</f>
        <v>1</v>
      </c>
      <c r="AO2887" s="77">
        <f>IF(R2887&lt;Variables!$G$12,0,1)</f>
        <v>1</v>
      </c>
      <c r="AP2887" s="78">
        <f t="shared" si="91"/>
        <v>1</v>
      </c>
      <c r="AQ2887" s="77">
        <f>IF(V2887&lt;Variables!$G$15,1,0)</f>
        <v>1</v>
      </c>
      <c r="AR2887" s="126">
        <v>0</v>
      </c>
      <c r="AS2887" s="126">
        <v>0</v>
      </c>
      <c r="AT2887" s="126">
        <v>1</v>
      </c>
      <c r="AU2887" s="126">
        <v>0</v>
      </c>
      <c r="BA2887" s="126">
        <v>-2.25</v>
      </c>
    </row>
    <row r="2888" spans="3:53" ht="14.5" x14ac:dyDescent="0.35">
      <c r="C2888" s="126" t="s">
        <v>397</v>
      </c>
      <c r="D2888" s="126" t="s">
        <v>346</v>
      </c>
      <c r="E2888" s="126">
        <v>57.94</v>
      </c>
      <c r="F2888" s="126">
        <v>49.59</v>
      </c>
      <c r="G2888" s="126">
        <v>0.12</v>
      </c>
      <c r="H2888" s="126">
        <v>1470</v>
      </c>
      <c r="I2888" s="126">
        <v>113.601</v>
      </c>
      <c r="J2888" s="126" t="s">
        <v>74</v>
      </c>
      <c r="K2888" s="126">
        <v>55.84</v>
      </c>
      <c r="L2888" s="126">
        <v>57.763874999999999</v>
      </c>
      <c r="M2888" s="126">
        <v>1.060351300878685E-2</v>
      </c>
      <c r="N2888" s="126">
        <v>57.755415999999997</v>
      </c>
      <c r="O2888" s="126">
        <v>2.5251311496049589E-2</v>
      </c>
      <c r="P2888" s="126">
        <v>4523000</v>
      </c>
      <c r="Q2888" s="126">
        <v>255123</v>
      </c>
      <c r="R2888" s="126">
        <v>17.73</v>
      </c>
      <c r="S2888" s="126">
        <v>34.209000000000003</v>
      </c>
      <c r="T2888" s="126">
        <v>7.1749999999999998</v>
      </c>
      <c r="U2888" s="126">
        <v>18.584800000000001</v>
      </c>
      <c r="V2888" s="126">
        <v>2.4270478706596461</v>
      </c>
      <c r="AC2888" s="126">
        <v>57.79</v>
      </c>
      <c r="AD2888" s="126">
        <v>57.57</v>
      </c>
      <c r="AH2888" s="77">
        <f>IF(AND(M2888&lt;Variables!$G$6,M2888&gt;Variables!$G$5),0,1)</f>
        <v>1</v>
      </c>
      <c r="AI2888" s="77">
        <f t="shared" si="90"/>
        <v>0</v>
      </c>
      <c r="AJ2888" s="77">
        <f>IF(I2888&gt;Variables!$G$7,0,1)</f>
        <v>0</v>
      </c>
      <c r="AK2888" s="77">
        <f>IF(F2888&gt;Variables!$G$8,0,1)</f>
        <v>0</v>
      </c>
      <c r="AL2888" s="77">
        <f>IF(G2888&gt;Variables!$G$9,0,1)</f>
        <v>1</v>
      </c>
      <c r="AM2888" s="77">
        <f>IF(AND(K2888&gt;Variables!$G$10,K2888&lt;Variables!$G$11),0,1)</f>
        <v>1</v>
      </c>
      <c r="AN2888" s="77">
        <f>IF(H2888&lt;Variables!$G$13,1,0)</f>
        <v>1</v>
      </c>
      <c r="AO2888" s="77">
        <f>IF(R2888&lt;Variables!$G$12,0,1)</f>
        <v>1</v>
      </c>
      <c r="AP2888" s="78">
        <f t="shared" si="91"/>
        <v>0</v>
      </c>
      <c r="AQ2888" s="77">
        <f>IF(V2888&lt;Variables!$G$15,1,0)</f>
        <v>1</v>
      </c>
      <c r="AR2888" s="126">
        <v>0</v>
      </c>
      <c r="AS2888" s="126">
        <v>0</v>
      </c>
      <c r="AT2888" s="126">
        <v>0</v>
      </c>
      <c r="AU2888" s="126">
        <v>1</v>
      </c>
      <c r="BA2888" s="126">
        <v>-0.34</v>
      </c>
    </row>
    <row r="2889" spans="3:53" ht="14.5" x14ac:dyDescent="0.35">
      <c r="C2889" s="126" t="s">
        <v>397</v>
      </c>
      <c r="D2889" s="126" t="s">
        <v>349</v>
      </c>
      <c r="E2889" s="126">
        <v>109.67</v>
      </c>
      <c r="F2889" s="126">
        <v>6.25</v>
      </c>
      <c r="G2889" s="126">
        <v>3.52</v>
      </c>
      <c r="H2889" s="126">
        <v>9080</v>
      </c>
      <c r="I2889" s="126">
        <v>-0.79400000000000004</v>
      </c>
      <c r="J2889" s="126" t="s">
        <v>74</v>
      </c>
      <c r="K2889" s="126">
        <v>58.53</v>
      </c>
      <c r="L2889" s="126">
        <v>109.1169117647059</v>
      </c>
      <c r="M2889" s="126">
        <v>0.20444881704055551</v>
      </c>
      <c r="N2889" s="126">
        <v>109.04952325581399</v>
      </c>
      <c r="O2889" s="126">
        <v>0.26637140219736333</v>
      </c>
      <c r="P2889" s="126">
        <v>611704</v>
      </c>
      <c r="Q2889" s="126">
        <v>895052</v>
      </c>
      <c r="R2889" s="126">
        <v>0.68</v>
      </c>
      <c r="S2889" s="126">
        <v>34.209000000000003</v>
      </c>
      <c r="T2889" s="126">
        <v>7.1749999999999998</v>
      </c>
      <c r="U2889" s="126">
        <v>18.584800000000001</v>
      </c>
      <c r="V2889" s="126">
        <v>2.445018607750725</v>
      </c>
      <c r="AC2889" s="126">
        <v>109.55</v>
      </c>
      <c r="AD2889" s="126">
        <v>108.35</v>
      </c>
      <c r="AH2889" s="77">
        <f>IF(AND(M2889&lt;Variables!$G$6,M2889&gt;Variables!$G$5),0,1)</f>
        <v>1</v>
      </c>
      <c r="AI2889" s="77">
        <f t="shared" si="90"/>
        <v>0</v>
      </c>
      <c r="AJ2889" s="77">
        <f>IF(I2889&gt;Variables!$G$7,0,1)</f>
        <v>1</v>
      </c>
      <c r="AK2889" s="77">
        <f>IF(F2889&gt;Variables!$G$8,0,1)</f>
        <v>1</v>
      </c>
      <c r="AL2889" s="77">
        <f>IF(G2889&gt;Variables!$G$9,0,1)</f>
        <v>1</v>
      </c>
      <c r="AM2889" s="77">
        <f>IF(AND(K2889&gt;Variables!$G$10,K2889&lt;Variables!$G$11),0,1)</f>
        <v>1</v>
      </c>
      <c r="AN2889" s="77">
        <f>IF(H2889&lt;Variables!$G$13,1,0)</f>
        <v>0</v>
      </c>
      <c r="AO2889" s="77">
        <f>IF(R2889&lt;Variables!$G$12,0,1)</f>
        <v>0</v>
      </c>
      <c r="AP2889" s="78">
        <f t="shared" si="91"/>
        <v>0</v>
      </c>
      <c r="AQ2889" s="77">
        <f>IF(V2889&lt;Variables!$G$15,1,0)</f>
        <v>1</v>
      </c>
      <c r="AR2889" s="126">
        <v>0</v>
      </c>
      <c r="AS2889" s="126">
        <v>0</v>
      </c>
      <c r="AT2889" s="126">
        <v>0</v>
      </c>
      <c r="AU2889" s="126">
        <v>1</v>
      </c>
      <c r="BA2889" s="126">
        <v>-1.07</v>
      </c>
    </row>
    <row r="2890" spans="3:53" ht="14.5" x14ac:dyDescent="0.35">
      <c r="C2890" s="126" t="s">
        <v>397</v>
      </c>
      <c r="D2890" s="126" t="s">
        <v>82</v>
      </c>
      <c r="E2890" s="126">
        <v>32.119999999999997</v>
      </c>
      <c r="F2890" s="126">
        <v>9.69</v>
      </c>
      <c r="G2890" s="126">
        <v>10.71</v>
      </c>
      <c r="H2890" s="126">
        <v>4150</v>
      </c>
      <c r="I2890" s="126">
        <v>44.238999999999997</v>
      </c>
      <c r="J2890" s="126" t="s">
        <v>74</v>
      </c>
      <c r="K2890" s="126">
        <v>83.08</v>
      </c>
      <c r="L2890" s="126">
        <v>31.46199</v>
      </c>
      <c r="M2890" s="126">
        <v>1.942375545857058</v>
      </c>
      <c r="N2890" s="126">
        <v>31.058668000000001</v>
      </c>
      <c r="O2890" s="126">
        <v>3.2661799920073822</v>
      </c>
      <c r="P2890" s="126">
        <v>11687000</v>
      </c>
      <c r="Q2890" s="126">
        <v>15559000</v>
      </c>
      <c r="R2890" s="126">
        <v>0.75</v>
      </c>
      <c r="S2890" s="126">
        <v>34.209000000000003</v>
      </c>
      <c r="T2890" s="126">
        <v>7.1749999999999998</v>
      </c>
      <c r="U2890" s="126">
        <v>18.584800000000001</v>
      </c>
      <c r="V2890" s="126">
        <v>2.4736421103392412</v>
      </c>
      <c r="AC2890" s="126">
        <v>32.43</v>
      </c>
      <c r="AD2890" s="126">
        <v>31.28</v>
      </c>
      <c r="AH2890" s="77">
        <f>IF(AND(M2890&lt;Variables!$G$6,M2890&gt;Variables!$G$5),0,1)</f>
        <v>1</v>
      </c>
      <c r="AI2890" s="77">
        <f t="shared" si="90"/>
        <v>0</v>
      </c>
      <c r="AJ2890" s="77">
        <f>IF(I2890&gt;Variables!$G$7,0,1)</f>
        <v>1</v>
      </c>
      <c r="AK2890" s="77">
        <f>IF(F2890&gt;Variables!$G$8,0,1)</f>
        <v>0</v>
      </c>
      <c r="AL2890" s="77">
        <f>IF(G2890&gt;Variables!$G$9,0,1)</f>
        <v>0</v>
      </c>
      <c r="AM2890" s="77">
        <f>IF(AND(K2890&gt;Variables!$G$10,K2890&lt;Variables!$G$11),0,1)</f>
        <v>1</v>
      </c>
      <c r="AN2890" s="77">
        <f>IF(H2890&lt;Variables!$G$13,1,0)</f>
        <v>0</v>
      </c>
      <c r="AO2890" s="77">
        <f>IF(R2890&lt;Variables!$G$12,0,1)</f>
        <v>0</v>
      </c>
      <c r="AP2890" s="78">
        <f t="shared" si="91"/>
        <v>0</v>
      </c>
      <c r="AQ2890" s="77">
        <f>IF(V2890&lt;Variables!$G$15,1,0)</f>
        <v>1</v>
      </c>
      <c r="AR2890" s="126">
        <v>0</v>
      </c>
      <c r="AS2890" s="126">
        <v>0</v>
      </c>
      <c r="AT2890" s="126">
        <v>1</v>
      </c>
      <c r="AU2890" s="126">
        <v>0</v>
      </c>
      <c r="BA2890" s="126">
        <v>-1.24</v>
      </c>
    </row>
    <row r="2891" spans="3:53" ht="14.5" x14ac:dyDescent="0.35">
      <c r="C2891" s="126" t="s">
        <v>397</v>
      </c>
      <c r="D2891" s="126" t="s">
        <v>348</v>
      </c>
      <c r="E2891" s="126">
        <v>15.49</v>
      </c>
      <c r="F2891" s="126">
        <v>10.93</v>
      </c>
      <c r="G2891" s="126">
        <v>7.1</v>
      </c>
      <c r="H2891" s="126">
        <v>2660</v>
      </c>
      <c r="I2891" s="126">
        <v>-26.318999999999999</v>
      </c>
      <c r="J2891" s="126" t="s">
        <v>74</v>
      </c>
      <c r="K2891" s="126">
        <v>56.34</v>
      </c>
      <c r="L2891" s="126">
        <v>15.397755</v>
      </c>
      <c r="M2891" s="126">
        <v>0.22759811414066669</v>
      </c>
      <c r="N2891" s="126">
        <v>15.392246</v>
      </c>
      <c r="O2891" s="126">
        <v>0.26347032135531229</v>
      </c>
      <c r="P2891" s="126">
        <v>4486000</v>
      </c>
      <c r="Q2891" s="126">
        <v>2896000</v>
      </c>
      <c r="R2891" s="126">
        <v>1.55</v>
      </c>
      <c r="S2891" s="126">
        <v>34.209000000000003</v>
      </c>
      <c r="T2891" s="126">
        <v>7.1749999999999998</v>
      </c>
      <c r="U2891" s="126">
        <v>18.584800000000001</v>
      </c>
      <c r="V2891" s="126">
        <v>2.4225975457702762</v>
      </c>
      <c r="AC2891" s="126">
        <v>15.47</v>
      </c>
      <c r="AD2891" s="126">
        <v>14.55</v>
      </c>
      <c r="AH2891" s="77">
        <f>IF(AND(M2891&lt;Variables!$G$6,M2891&gt;Variables!$G$5),0,1)</f>
        <v>1</v>
      </c>
      <c r="AI2891" s="77">
        <f t="shared" si="90"/>
        <v>0</v>
      </c>
      <c r="AJ2891" s="77">
        <f>IF(I2891&gt;Variables!$G$7,0,1)</f>
        <v>1</v>
      </c>
      <c r="AK2891" s="77">
        <f>IF(F2891&gt;Variables!$G$8,0,1)</f>
        <v>0</v>
      </c>
      <c r="AL2891" s="77">
        <f>IF(G2891&gt;Variables!$G$9,0,1)</f>
        <v>1</v>
      </c>
      <c r="AM2891" s="77">
        <f>IF(AND(K2891&gt;Variables!$G$10,K2891&lt;Variables!$G$11),0,1)</f>
        <v>1</v>
      </c>
      <c r="AN2891" s="77">
        <f>IF(H2891&lt;Variables!$G$13,1,0)</f>
        <v>0</v>
      </c>
      <c r="AO2891" s="77">
        <f>IF(R2891&lt;Variables!$G$12,0,1)</f>
        <v>0</v>
      </c>
      <c r="AP2891" s="78">
        <f t="shared" si="91"/>
        <v>0</v>
      </c>
      <c r="AQ2891" s="77">
        <f>IF(V2891&lt;Variables!$G$15,1,0)</f>
        <v>1</v>
      </c>
      <c r="AR2891" s="126">
        <v>0</v>
      </c>
      <c r="AS2891" s="126">
        <v>0</v>
      </c>
      <c r="AT2891" s="126">
        <v>1</v>
      </c>
      <c r="AU2891" s="126">
        <v>0</v>
      </c>
      <c r="BA2891" s="126">
        <v>-2.25</v>
      </c>
    </row>
    <row r="2892" spans="3:53" ht="14.5" x14ac:dyDescent="0.35">
      <c r="C2892" s="126" t="s">
        <v>397</v>
      </c>
      <c r="D2892" s="126" t="s">
        <v>302</v>
      </c>
      <c r="E2892" s="126">
        <v>27.53</v>
      </c>
      <c r="F2892" s="126">
        <v>17.170000000000002</v>
      </c>
      <c r="G2892" s="126">
        <v>16.600000000000001</v>
      </c>
      <c r="H2892" s="126">
        <v>1060</v>
      </c>
      <c r="I2892" s="126">
        <v>144.43299999999999</v>
      </c>
      <c r="J2892" s="126" t="s">
        <v>74</v>
      </c>
      <c r="K2892" s="126">
        <v>53.1</v>
      </c>
      <c r="L2892" s="126">
        <v>27.229330000000001</v>
      </c>
      <c r="M2892" s="126">
        <v>0.62678736494802201</v>
      </c>
      <c r="N2892" s="126">
        <v>27.532574</v>
      </c>
      <c r="O2892" s="126">
        <v>-0.48151691156810023</v>
      </c>
      <c r="P2892" s="126">
        <v>16870000</v>
      </c>
      <c r="Q2892" s="126">
        <v>2130000</v>
      </c>
      <c r="R2892" s="126">
        <v>7.92</v>
      </c>
      <c r="S2892" s="126">
        <v>34.209000000000003</v>
      </c>
      <c r="T2892" s="126">
        <v>7.1749999999999998</v>
      </c>
      <c r="U2892" s="126">
        <v>18.584800000000001</v>
      </c>
      <c r="V2892" s="126">
        <v>2.3772080265904449</v>
      </c>
      <c r="AC2892" s="126">
        <v>28.131</v>
      </c>
      <c r="AD2892" s="126">
        <v>26.96</v>
      </c>
      <c r="AH2892" s="77">
        <f>IF(AND(M2892&lt;Variables!$G$6,M2892&gt;Variables!$G$5),0,1)</f>
        <v>1</v>
      </c>
      <c r="AI2892" s="77">
        <f t="shared" si="90"/>
        <v>1</v>
      </c>
      <c r="AJ2892" s="77">
        <f>IF(I2892&gt;Variables!$G$7,0,1)</f>
        <v>0</v>
      </c>
      <c r="AK2892" s="77">
        <f>IF(F2892&gt;Variables!$G$8,0,1)</f>
        <v>0</v>
      </c>
      <c r="AL2892" s="77">
        <f>IF(G2892&gt;Variables!$G$9,0,1)</f>
        <v>0</v>
      </c>
      <c r="AM2892" s="77">
        <f>IF(AND(K2892&gt;Variables!$G$10,K2892&lt;Variables!$G$11),0,1)</f>
        <v>1</v>
      </c>
      <c r="AN2892" s="77">
        <f>IF(H2892&lt;Variables!$G$13,1,0)</f>
        <v>1</v>
      </c>
      <c r="AO2892" s="77">
        <f>IF(R2892&lt;Variables!$G$12,0,1)</f>
        <v>1</v>
      </c>
      <c r="AP2892" s="78">
        <f t="shared" si="91"/>
        <v>0</v>
      </c>
      <c r="AQ2892" s="77">
        <f>IF(V2892&lt;Variables!$G$15,1,0)</f>
        <v>1</v>
      </c>
      <c r="AR2892" s="126">
        <v>1</v>
      </c>
      <c r="AS2892" s="126">
        <v>0</v>
      </c>
      <c r="AT2892" s="126">
        <v>0</v>
      </c>
      <c r="AU2892" s="126">
        <v>0</v>
      </c>
      <c r="BA2892" s="126">
        <v>0.56000000000000005</v>
      </c>
    </row>
    <row r="2893" spans="3:53" ht="14.5" x14ac:dyDescent="0.35">
      <c r="C2893" s="126" t="s">
        <v>397</v>
      </c>
      <c r="D2893" s="126" t="s">
        <v>131</v>
      </c>
      <c r="E2893" s="126">
        <v>1.56</v>
      </c>
      <c r="F2893" s="126">
        <v>20.54</v>
      </c>
      <c r="G2893" s="126">
        <v>13.04</v>
      </c>
      <c r="H2893" s="126">
        <v>2280</v>
      </c>
      <c r="I2893" s="126">
        <v>2.5339999999999998</v>
      </c>
      <c r="J2893" s="126" t="s">
        <v>74</v>
      </c>
      <c r="K2893" s="126">
        <v>40.229999999999997</v>
      </c>
      <c r="L2893" s="126">
        <v>1.5721750000000001</v>
      </c>
      <c r="M2893" s="126">
        <v>-0.78076550002385459</v>
      </c>
      <c r="N2893" s="126">
        <v>1.602586000000001</v>
      </c>
      <c r="O2893" s="126">
        <v>-2.663570004979479</v>
      </c>
      <c r="P2893" s="126">
        <v>113373000</v>
      </c>
      <c r="Q2893" s="126">
        <v>19257000</v>
      </c>
      <c r="R2893" s="126">
        <v>5.89</v>
      </c>
      <c r="S2893" s="126">
        <v>34.209000000000003</v>
      </c>
      <c r="T2893" s="126">
        <v>7.1749999999999998</v>
      </c>
      <c r="U2893" s="126">
        <v>18.584800000000001</v>
      </c>
      <c r="V2893" s="126">
        <v>2.264052811035667</v>
      </c>
      <c r="AC2893" s="126">
        <v>1.58</v>
      </c>
      <c r="AD2893" s="126">
        <v>1.46</v>
      </c>
      <c r="AH2893" s="77">
        <f>IF(AND(M2893&lt;Variables!$G$6,M2893&gt;Variables!$G$5),0,1)</f>
        <v>1</v>
      </c>
      <c r="AI2893" s="77">
        <f t="shared" si="90"/>
        <v>1</v>
      </c>
      <c r="AJ2893" s="77">
        <f>IF(I2893&gt;Variables!$G$7,0,1)</f>
        <v>1</v>
      </c>
      <c r="AK2893" s="77">
        <f>IF(F2893&gt;Variables!$G$8,0,1)</f>
        <v>0</v>
      </c>
      <c r="AL2893" s="77">
        <f>IF(G2893&gt;Variables!$G$9,0,1)</f>
        <v>0</v>
      </c>
      <c r="AM2893" s="77">
        <f>IF(AND(K2893&gt;Variables!$G$10,K2893&lt;Variables!$G$11),0,1)</f>
        <v>1</v>
      </c>
      <c r="AN2893" s="77">
        <f>IF(H2893&lt;Variables!$G$13,1,0)</f>
        <v>0</v>
      </c>
      <c r="AO2893" s="77">
        <f>IF(R2893&lt;Variables!$G$12,0,1)</f>
        <v>1</v>
      </c>
      <c r="AP2893" s="78">
        <f t="shared" si="91"/>
        <v>0</v>
      </c>
      <c r="AQ2893" s="77">
        <f>IF(V2893&lt;Variables!$G$15,1,0)</f>
        <v>1</v>
      </c>
      <c r="AR2893" s="126">
        <v>0</v>
      </c>
      <c r="AS2893" s="126">
        <v>0</v>
      </c>
      <c r="AT2893" s="126">
        <v>1</v>
      </c>
      <c r="AU2893" s="126">
        <v>0</v>
      </c>
      <c r="BA2893" s="126">
        <v>-2.25</v>
      </c>
    </row>
    <row r="2894" spans="3:53" ht="14.5" x14ac:dyDescent="0.35">
      <c r="C2894" s="126" t="s">
        <v>397</v>
      </c>
      <c r="D2894" s="126" t="s">
        <v>345</v>
      </c>
      <c r="E2894" s="126">
        <v>62.13</v>
      </c>
      <c r="F2894" s="126">
        <v>84.88</v>
      </c>
      <c r="G2894" s="126">
        <v>2.09</v>
      </c>
      <c r="H2894" s="126">
        <v>621.19000000000005</v>
      </c>
      <c r="I2894" s="126">
        <v>32.158999999999999</v>
      </c>
      <c r="J2894" s="126" t="s">
        <v>74</v>
      </c>
      <c r="K2894" s="126">
        <v>81.739999999999995</v>
      </c>
      <c r="L2894" s="126">
        <v>61.397829999999999</v>
      </c>
      <c r="M2894" s="126">
        <v>0.80160813501063721</v>
      </c>
      <c r="N2894" s="126">
        <v>61.062683999999997</v>
      </c>
      <c r="O2894" s="126">
        <v>1.3548634711176519</v>
      </c>
      <c r="P2894" s="126">
        <v>3390000</v>
      </c>
      <c r="Q2894" s="126">
        <v>72250</v>
      </c>
      <c r="R2894" s="126">
        <v>46.92</v>
      </c>
      <c r="S2894" s="126">
        <v>34.209000000000003</v>
      </c>
      <c r="T2894" s="126">
        <v>7.1749999999999998</v>
      </c>
      <c r="U2894" s="126">
        <v>18.584800000000001</v>
      </c>
      <c r="V2894" s="126">
        <v>2.6015050826009971</v>
      </c>
      <c r="AC2894" s="126">
        <v>62.1</v>
      </c>
      <c r="AD2894" s="126">
        <v>61.2</v>
      </c>
      <c r="AH2894" s="77">
        <f>IF(AND(M2894&lt;Variables!$G$6,M2894&gt;Variables!$G$5),0,1)</f>
        <v>1</v>
      </c>
      <c r="AI2894" s="77">
        <f t="shared" si="90"/>
        <v>0</v>
      </c>
      <c r="AJ2894" s="77">
        <f>IF(I2894&gt;Variables!$G$7,0,1)</f>
        <v>1</v>
      </c>
      <c r="AK2894" s="77">
        <f>IF(F2894&gt;Variables!$G$8,0,1)</f>
        <v>0</v>
      </c>
      <c r="AL2894" s="77">
        <f>IF(G2894&gt;Variables!$G$9,0,1)</f>
        <v>1</v>
      </c>
      <c r="AM2894" s="77">
        <f>IF(AND(K2894&gt;Variables!$G$10,K2894&lt;Variables!$G$11),0,1)</f>
        <v>1</v>
      </c>
      <c r="AN2894" s="77">
        <f>IF(H2894&lt;Variables!$G$13,1,0)</f>
        <v>1</v>
      </c>
      <c r="AO2894" s="77">
        <f>IF(R2894&lt;Variables!$G$12,0,1)</f>
        <v>1</v>
      </c>
      <c r="AP2894" s="78">
        <f t="shared" si="91"/>
        <v>0</v>
      </c>
      <c r="AQ2894" s="77">
        <f>IF(V2894&lt;Variables!$G$15,1,0)</f>
        <v>1</v>
      </c>
      <c r="AR2894" s="126">
        <v>0</v>
      </c>
      <c r="AS2894" s="126">
        <v>0</v>
      </c>
      <c r="AT2894" s="126">
        <v>0</v>
      </c>
      <c r="AU2894" s="126">
        <v>1</v>
      </c>
      <c r="BA2894" s="126">
        <v>-0.56999999999999995</v>
      </c>
    </row>
    <row r="2895" spans="3:53" ht="14.5" x14ac:dyDescent="0.35">
      <c r="C2895" s="126" t="s">
        <v>397</v>
      </c>
      <c r="D2895" s="126" t="s">
        <v>157</v>
      </c>
      <c r="E2895" s="126">
        <v>53.56</v>
      </c>
      <c r="F2895" s="126">
        <v>6.22</v>
      </c>
      <c r="G2895" s="126">
        <v>4.82</v>
      </c>
      <c r="H2895" s="126">
        <v>5980</v>
      </c>
      <c r="I2895" s="126">
        <v>-46.573999999999998</v>
      </c>
      <c r="J2895" s="126" t="s">
        <v>75</v>
      </c>
      <c r="K2895" s="126">
        <v>52.56</v>
      </c>
      <c r="L2895" s="126">
        <v>53.310684999999999</v>
      </c>
      <c r="M2895" s="126">
        <v>0.1300208391619862</v>
      </c>
      <c r="N2895" s="126">
        <v>53.388572000000003</v>
      </c>
      <c r="O2895" s="126">
        <v>-1.6055870533493409E-2</v>
      </c>
      <c r="P2895" s="126">
        <v>1288000</v>
      </c>
      <c r="Q2895" s="126">
        <v>1838000</v>
      </c>
      <c r="R2895" s="126">
        <v>0.7</v>
      </c>
      <c r="S2895" s="126">
        <v>34.209000000000003</v>
      </c>
      <c r="T2895" s="126">
        <v>7.1749999999999998</v>
      </c>
      <c r="U2895" s="126">
        <v>18.584800000000001</v>
      </c>
      <c r="V2895" s="126">
        <v>2.3891797777120281</v>
      </c>
      <c r="AC2895" s="126">
        <v>53.75</v>
      </c>
      <c r="AD2895" s="126">
        <v>52.61</v>
      </c>
      <c r="AH2895" s="77">
        <f>IF(AND(M2895&lt;Variables!$G$6,M2895&gt;Variables!$G$5),0,1)</f>
        <v>1</v>
      </c>
      <c r="AI2895" s="77">
        <f t="shared" si="90"/>
        <v>1</v>
      </c>
      <c r="AJ2895" s="77">
        <f>IF(I2895&gt;Variables!$G$7,0,1)</f>
        <v>1</v>
      </c>
      <c r="AK2895" s="77">
        <f>IF(F2895&gt;Variables!$G$8,0,1)</f>
        <v>1</v>
      </c>
      <c r="AL2895" s="77">
        <f>IF(G2895&gt;Variables!$G$9,0,1)</f>
        <v>1</v>
      </c>
      <c r="AM2895" s="77">
        <f>IF(AND(K2895&gt;Variables!$G$10,K2895&lt;Variables!$G$11),0,1)</f>
        <v>1</v>
      </c>
      <c r="AN2895" s="77">
        <f>IF(H2895&lt;Variables!$G$13,1,0)</f>
        <v>0</v>
      </c>
      <c r="AO2895" s="77">
        <f>IF(R2895&lt;Variables!$G$12,0,1)</f>
        <v>0</v>
      </c>
      <c r="AP2895" s="78">
        <f t="shared" si="91"/>
        <v>1</v>
      </c>
      <c r="AQ2895" s="77">
        <f>IF(V2895&lt;Variables!$G$15,1,0)</f>
        <v>1</v>
      </c>
      <c r="AR2895" s="126">
        <v>0</v>
      </c>
      <c r="AS2895" s="126">
        <v>0</v>
      </c>
      <c r="AT2895" s="126">
        <v>0</v>
      </c>
      <c r="AU2895" s="126">
        <v>1</v>
      </c>
      <c r="BA2895" s="126">
        <v>-1.35</v>
      </c>
    </row>
    <row r="2896" spans="3:53" ht="14.5" x14ac:dyDescent="0.35">
      <c r="C2896" s="126" t="s">
        <v>397</v>
      </c>
      <c r="D2896" s="126" t="s">
        <v>343</v>
      </c>
      <c r="E2896" s="126">
        <v>52.1</v>
      </c>
      <c r="F2896" s="126">
        <v>6.31</v>
      </c>
      <c r="G2896" s="126">
        <v>4.29</v>
      </c>
      <c r="H2896" s="126">
        <v>10730</v>
      </c>
      <c r="I2896" s="126">
        <v>98.066000000000003</v>
      </c>
      <c r="J2896" s="126" t="s">
        <v>75</v>
      </c>
      <c r="K2896" s="126">
        <v>56.43</v>
      </c>
      <c r="L2896" s="126">
        <v>51.845621052631579</v>
      </c>
      <c r="M2896" s="126">
        <v>0.17586624582210769</v>
      </c>
      <c r="N2896" s="126">
        <v>51.907497916666671</v>
      </c>
      <c r="O2896" s="126">
        <v>5.6450579414113619E-2</v>
      </c>
      <c r="P2896" s="126">
        <v>1983000</v>
      </c>
      <c r="Q2896" s="126">
        <v>1956000</v>
      </c>
      <c r="R2896" s="126">
        <v>1.01</v>
      </c>
      <c r="S2896" s="126">
        <v>34.209000000000003</v>
      </c>
      <c r="T2896" s="126">
        <v>7.1749999999999998</v>
      </c>
      <c r="U2896" s="126">
        <v>18.584800000000001</v>
      </c>
      <c r="V2896" s="126">
        <v>2.4257764695623081</v>
      </c>
      <c r="AC2896" s="126">
        <v>52.3</v>
      </c>
      <c r="AD2896" s="126">
        <v>51.19</v>
      </c>
      <c r="AH2896" s="77">
        <f>IF(AND(M2896&lt;Variables!$G$6,M2896&gt;Variables!$G$5),0,1)</f>
        <v>1</v>
      </c>
      <c r="AI2896" s="77">
        <f t="shared" si="90"/>
        <v>1</v>
      </c>
      <c r="AJ2896" s="77">
        <f>IF(I2896&gt;Variables!$G$7,0,1)</f>
        <v>0</v>
      </c>
      <c r="AK2896" s="77">
        <f>IF(F2896&gt;Variables!$G$8,0,1)</f>
        <v>1</v>
      </c>
      <c r="AL2896" s="77">
        <f>IF(G2896&gt;Variables!$G$9,0,1)</f>
        <v>1</v>
      </c>
      <c r="AM2896" s="77">
        <f>IF(AND(K2896&gt;Variables!$G$10,K2896&lt;Variables!$G$11),0,1)</f>
        <v>1</v>
      </c>
      <c r="AN2896" s="77">
        <f>IF(H2896&lt;Variables!$G$13,1,0)</f>
        <v>0</v>
      </c>
      <c r="AO2896" s="77">
        <f>IF(R2896&lt;Variables!$G$12,0,1)</f>
        <v>0</v>
      </c>
      <c r="AP2896" s="78">
        <f t="shared" si="91"/>
        <v>1</v>
      </c>
      <c r="AQ2896" s="77">
        <f>IF(V2896&lt;Variables!$G$15,1,0)</f>
        <v>1</v>
      </c>
      <c r="AR2896" s="126">
        <v>0</v>
      </c>
      <c r="AS2896" s="126">
        <v>1</v>
      </c>
      <c r="AT2896" s="126">
        <v>0</v>
      </c>
      <c r="AU2896" s="126">
        <v>0</v>
      </c>
      <c r="BA2896" s="126">
        <v>0.23</v>
      </c>
    </row>
    <row r="2897" spans="3:53" ht="14.5" x14ac:dyDescent="0.35">
      <c r="C2897" s="126" t="s">
        <v>397</v>
      </c>
      <c r="D2897" s="126" t="s">
        <v>373</v>
      </c>
      <c r="E2897" s="126">
        <v>30.92</v>
      </c>
      <c r="F2897" s="126">
        <v>6.59</v>
      </c>
      <c r="G2897" s="126">
        <v>4.95</v>
      </c>
      <c r="H2897" s="126">
        <v>6320</v>
      </c>
      <c r="I2897" s="126">
        <v>306.04000000000002</v>
      </c>
      <c r="J2897" s="126" t="s">
        <v>75</v>
      </c>
      <c r="K2897" s="126">
        <v>50.38</v>
      </c>
      <c r="L2897" s="126">
        <v>30.7904625</v>
      </c>
      <c r="M2897" s="126">
        <v>-6.6457267408700713E-2</v>
      </c>
      <c r="N2897" s="126">
        <v>30.737504761904759</v>
      </c>
      <c r="O2897" s="126">
        <v>0.1057185296820648</v>
      </c>
      <c r="P2897" s="126">
        <v>259190</v>
      </c>
      <c r="Q2897" s="126">
        <v>666260</v>
      </c>
      <c r="R2897" s="126">
        <v>0.39</v>
      </c>
      <c r="S2897" s="126">
        <v>34.209000000000003</v>
      </c>
      <c r="T2897" s="126">
        <v>7.1749999999999998</v>
      </c>
      <c r="U2897" s="126">
        <v>18.584800000000001</v>
      </c>
      <c r="V2897" s="126">
        <v>2.3727376218161709</v>
      </c>
      <c r="AC2897" s="126">
        <v>30.83</v>
      </c>
      <c r="AD2897" s="126">
        <v>30.065000000000001</v>
      </c>
      <c r="AH2897" s="77">
        <f>IF(AND(M2897&lt;Variables!$G$6,M2897&gt;Variables!$G$5),0,1)</f>
        <v>1</v>
      </c>
      <c r="AI2897" s="77">
        <f t="shared" si="90"/>
        <v>0</v>
      </c>
      <c r="AJ2897" s="77">
        <f>IF(I2897&gt;Variables!$G$7,0,1)</f>
        <v>0</v>
      </c>
      <c r="AK2897" s="77">
        <f>IF(F2897&gt;Variables!$G$8,0,1)</f>
        <v>1</v>
      </c>
      <c r="AL2897" s="77">
        <f>IF(G2897&gt;Variables!$G$9,0,1)</f>
        <v>1</v>
      </c>
      <c r="AM2897" s="77">
        <f>IF(AND(K2897&gt;Variables!$G$10,K2897&lt;Variables!$G$11),0,1)</f>
        <v>1</v>
      </c>
      <c r="AN2897" s="77">
        <f>IF(H2897&lt;Variables!$G$13,1,0)</f>
        <v>0</v>
      </c>
      <c r="AO2897" s="77">
        <f>IF(R2897&lt;Variables!$G$12,0,1)</f>
        <v>0</v>
      </c>
      <c r="AP2897" s="78">
        <f t="shared" si="91"/>
        <v>1</v>
      </c>
      <c r="AQ2897" s="77">
        <f>IF(V2897&lt;Variables!$G$15,1,0)</f>
        <v>1</v>
      </c>
      <c r="AR2897" s="126">
        <v>0</v>
      </c>
      <c r="AS2897" s="126">
        <v>0</v>
      </c>
      <c r="AT2897" s="126">
        <v>1</v>
      </c>
      <c r="AU2897" s="126">
        <v>0</v>
      </c>
      <c r="BA2897" s="126">
        <v>-1.76</v>
      </c>
    </row>
    <row r="2898" spans="3:53" ht="14.5" x14ac:dyDescent="0.35">
      <c r="C2898" s="126" t="s">
        <v>397</v>
      </c>
      <c r="D2898" s="126" t="s">
        <v>201</v>
      </c>
      <c r="E2898" s="126">
        <v>40.4</v>
      </c>
      <c r="F2898" s="126">
        <v>6.97</v>
      </c>
      <c r="G2898" s="126">
        <v>2.5099999999999998</v>
      </c>
      <c r="H2898" s="126">
        <v>-99999</v>
      </c>
      <c r="I2898" s="126">
        <v>277.01600000000002</v>
      </c>
      <c r="J2898" s="126" t="s">
        <v>75</v>
      </c>
      <c r="K2898" s="126">
        <v>39.07</v>
      </c>
      <c r="L2898" s="126">
        <v>40.750035714285723</v>
      </c>
      <c r="M2898" s="126">
        <v>-0.8346881378719232</v>
      </c>
      <c r="N2898" s="126">
        <v>41.120176744186047</v>
      </c>
      <c r="O2898" s="126">
        <v>-1.72731928805844</v>
      </c>
      <c r="P2898" s="126">
        <v>733361</v>
      </c>
      <c r="Q2898" s="126">
        <v>2251000</v>
      </c>
      <c r="R2898" s="126">
        <v>0.33</v>
      </c>
      <c r="S2898" s="126">
        <v>34.209000000000003</v>
      </c>
      <c r="T2898" s="126">
        <v>7.1749999999999998</v>
      </c>
      <c r="U2898" s="126">
        <v>18.584800000000001</v>
      </c>
      <c r="V2898" s="126">
        <v>2.249119459374707</v>
      </c>
      <c r="AC2898" s="126">
        <v>40.28</v>
      </c>
      <c r="AD2898" s="126">
        <v>35.82</v>
      </c>
      <c r="AH2898" s="77">
        <f>IF(AND(M2898&lt;Variables!$G$6,M2898&gt;Variables!$G$5),0,1)</f>
        <v>1</v>
      </c>
      <c r="AI2898" s="77">
        <f t="shared" si="90"/>
        <v>1</v>
      </c>
      <c r="AJ2898" s="77">
        <f>IF(I2898&gt;Variables!$G$7,0,1)</f>
        <v>0</v>
      </c>
      <c r="AK2898" s="77">
        <f>IF(F2898&gt;Variables!$G$8,0,1)</f>
        <v>1</v>
      </c>
      <c r="AL2898" s="77">
        <f>IF(G2898&gt;Variables!$G$9,0,1)</f>
        <v>1</v>
      </c>
      <c r="AM2898" s="77">
        <f>IF(AND(K2898&gt;Variables!$G$10,K2898&lt;Variables!$G$11),0,1)</f>
        <v>1</v>
      </c>
      <c r="AN2898" s="77">
        <f>IF(H2898&lt;Variables!$G$13,1,0)</f>
        <v>1</v>
      </c>
      <c r="AO2898" s="77">
        <f>IF(R2898&lt;Variables!$G$12,0,1)</f>
        <v>0</v>
      </c>
      <c r="AP2898" s="78">
        <f t="shared" si="91"/>
        <v>1</v>
      </c>
      <c r="AQ2898" s="77">
        <f>IF(V2898&lt;Variables!$G$15,1,0)</f>
        <v>1</v>
      </c>
      <c r="AR2898" s="126">
        <v>0</v>
      </c>
      <c r="AS2898" s="126">
        <v>0</v>
      </c>
      <c r="AT2898" s="126">
        <v>1</v>
      </c>
      <c r="AU2898" s="126">
        <v>0</v>
      </c>
      <c r="BA2898" s="126">
        <v>-2.25</v>
      </c>
    </row>
    <row r="2899" spans="3:53" ht="14.5" x14ac:dyDescent="0.35">
      <c r="C2899" s="126" t="s">
        <v>397</v>
      </c>
      <c r="D2899" s="126" t="s">
        <v>151</v>
      </c>
      <c r="E2899" s="126">
        <v>142.27000000000001</v>
      </c>
      <c r="F2899" s="126">
        <v>7.74</v>
      </c>
      <c r="G2899" s="126">
        <v>8.14</v>
      </c>
      <c r="H2899" s="126">
        <v>9190</v>
      </c>
      <c r="I2899" s="126">
        <v>-25.096</v>
      </c>
      <c r="J2899" s="126" t="s">
        <v>75</v>
      </c>
      <c r="K2899" s="126">
        <v>56.51</v>
      </c>
      <c r="L2899" s="126">
        <v>141.61202</v>
      </c>
      <c r="M2899" s="126">
        <v>0.129212195405457</v>
      </c>
      <c r="N2899" s="126">
        <v>140.961546</v>
      </c>
      <c r="O2899" s="126">
        <v>0.59126337902110482</v>
      </c>
      <c r="P2899" s="126">
        <v>903610</v>
      </c>
      <c r="Q2899" s="126">
        <v>915652</v>
      </c>
      <c r="R2899" s="126">
        <v>0.99</v>
      </c>
      <c r="S2899" s="126">
        <v>34.209000000000003</v>
      </c>
      <c r="T2899" s="126">
        <v>7.1749999999999998</v>
      </c>
      <c r="U2899" s="126">
        <v>18.584800000000001</v>
      </c>
      <c r="V2899" s="126">
        <v>2.4286547799391029</v>
      </c>
      <c r="AC2899" s="126">
        <v>144.24</v>
      </c>
      <c r="AD2899" s="126">
        <v>135.59</v>
      </c>
      <c r="AH2899" s="77">
        <f>IF(AND(M2899&lt;Variables!$G$6,M2899&gt;Variables!$G$5),0,1)</f>
        <v>1</v>
      </c>
      <c r="AI2899" s="77">
        <f t="shared" si="90"/>
        <v>0</v>
      </c>
      <c r="AJ2899" s="77">
        <f>IF(I2899&gt;Variables!$G$7,0,1)</f>
        <v>1</v>
      </c>
      <c r="AK2899" s="77">
        <f>IF(F2899&gt;Variables!$G$8,0,1)</f>
        <v>1</v>
      </c>
      <c r="AL2899" s="77">
        <f>IF(G2899&gt;Variables!$G$9,0,1)</f>
        <v>1</v>
      </c>
      <c r="AM2899" s="77">
        <f>IF(AND(K2899&gt;Variables!$G$10,K2899&lt;Variables!$G$11),0,1)</f>
        <v>1</v>
      </c>
      <c r="AN2899" s="77">
        <f>IF(H2899&lt;Variables!$G$13,1,0)</f>
        <v>0</v>
      </c>
      <c r="AO2899" s="77">
        <f>IF(R2899&lt;Variables!$G$12,0,1)</f>
        <v>0</v>
      </c>
      <c r="AP2899" s="78">
        <f t="shared" si="91"/>
        <v>1</v>
      </c>
      <c r="AQ2899" s="77">
        <f>IF(V2899&lt;Variables!$G$15,1,0)</f>
        <v>1</v>
      </c>
      <c r="AR2899" s="126">
        <v>0</v>
      </c>
      <c r="AS2899" s="126">
        <v>1</v>
      </c>
      <c r="AT2899" s="126">
        <v>0</v>
      </c>
      <c r="AU2899" s="126">
        <v>0</v>
      </c>
      <c r="BA2899" s="126">
        <v>1.1000000000000001</v>
      </c>
    </row>
    <row r="2900" spans="3:53" ht="14.5" x14ac:dyDescent="0.35">
      <c r="C2900" s="126" t="s">
        <v>397</v>
      </c>
      <c r="D2900" s="126" t="s">
        <v>172</v>
      </c>
      <c r="E2900" s="126">
        <v>57.7</v>
      </c>
      <c r="F2900" s="126">
        <v>7.84</v>
      </c>
      <c r="G2900" s="126">
        <v>5.76</v>
      </c>
      <c r="H2900" s="126">
        <v>7410</v>
      </c>
      <c r="I2900" s="126">
        <v>141415.87899999999</v>
      </c>
      <c r="J2900" s="126" t="s">
        <v>75</v>
      </c>
      <c r="K2900" s="126">
        <v>51.12</v>
      </c>
      <c r="L2900" s="126">
        <v>57.562144444444442</v>
      </c>
      <c r="M2900" s="126">
        <v>0.15262731505833571</v>
      </c>
      <c r="N2900" s="126">
        <v>57.594517021276602</v>
      </c>
      <c r="O2900" s="126">
        <v>9.63337859103853E-2</v>
      </c>
      <c r="P2900" s="126">
        <v>654445</v>
      </c>
      <c r="Q2900" s="126">
        <v>1245000</v>
      </c>
      <c r="R2900" s="126">
        <v>0.53</v>
      </c>
      <c r="S2900" s="126">
        <v>34.209000000000003</v>
      </c>
      <c r="T2900" s="126">
        <v>7.1749999999999998</v>
      </c>
      <c r="U2900" s="126">
        <v>18.584800000000001</v>
      </c>
      <c r="V2900" s="126">
        <v>2.3741412076002879</v>
      </c>
      <c r="AC2900" s="126">
        <v>57.9</v>
      </c>
      <c r="AD2900" s="126">
        <v>54.424999999999997</v>
      </c>
      <c r="AH2900" s="77">
        <f>IF(AND(M2900&lt;Variables!$G$6,M2900&gt;Variables!$G$5),0,1)</f>
        <v>1</v>
      </c>
      <c r="AI2900" s="77">
        <f t="shared" si="90"/>
        <v>1</v>
      </c>
      <c r="AJ2900" s="77">
        <f>IF(I2900&gt;Variables!$G$7,0,1)</f>
        <v>0</v>
      </c>
      <c r="AK2900" s="77">
        <f>IF(F2900&gt;Variables!$G$8,0,1)</f>
        <v>1</v>
      </c>
      <c r="AL2900" s="77">
        <f>IF(G2900&gt;Variables!$G$9,0,1)</f>
        <v>1</v>
      </c>
      <c r="AM2900" s="77">
        <f>IF(AND(K2900&gt;Variables!$G$10,K2900&lt;Variables!$G$11),0,1)</f>
        <v>1</v>
      </c>
      <c r="AN2900" s="77">
        <f>IF(H2900&lt;Variables!$G$13,1,0)</f>
        <v>0</v>
      </c>
      <c r="AO2900" s="77">
        <f>IF(R2900&lt;Variables!$G$12,0,1)</f>
        <v>0</v>
      </c>
      <c r="AP2900" s="78">
        <f t="shared" si="91"/>
        <v>1</v>
      </c>
      <c r="AQ2900" s="77">
        <f>IF(V2900&lt;Variables!$G$15,1,0)</f>
        <v>1</v>
      </c>
      <c r="AR2900" s="126">
        <v>0</v>
      </c>
      <c r="AS2900" s="126">
        <v>0</v>
      </c>
      <c r="AT2900" s="126">
        <v>1</v>
      </c>
      <c r="AU2900" s="126">
        <v>0</v>
      </c>
      <c r="BA2900" s="126">
        <v>-1.2</v>
      </c>
    </row>
    <row r="2901" spans="3:53" ht="14.5" x14ac:dyDescent="0.35">
      <c r="C2901" s="126" t="s">
        <v>397</v>
      </c>
      <c r="D2901" s="126" t="s">
        <v>169</v>
      </c>
      <c r="E2901" s="126">
        <v>8.68</v>
      </c>
      <c r="F2901" s="126">
        <v>8.33</v>
      </c>
      <c r="G2901" s="126">
        <v>6.66</v>
      </c>
      <c r="H2901" s="126">
        <v>3910</v>
      </c>
      <c r="I2901" s="126">
        <v>64.778999999999996</v>
      </c>
      <c r="J2901" s="126" t="s">
        <v>75</v>
      </c>
      <c r="K2901" s="126">
        <v>67.7</v>
      </c>
      <c r="L2901" s="126">
        <v>8.6197947368421062</v>
      </c>
      <c r="M2901" s="126">
        <v>0.35041742964937461</v>
      </c>
      <c r="N2901" s="126">
        <v>8.5900897959183666</v>
      </c>
      <c r="O2901" s="126">
        <v>0.69743396757156628</v>
      </c>
      <c r="P2901" s="126">
        <v>2371000</v>
      </c>
      <c r="Q2901" s="126">
        <v>3192000</v>
      </c>
      <c r="R2901" s="126">
        <v>0.74</v>
      </c>
      <c r="S2901" s="126">
        <v>34.209000000000003</v>
      </c>
      <c r="T2901" s="126">
        <v>7.1749999999999998</v>
      </c>
      <c r="U2901" s="126">
        <v>18.584800000000001</v>
      </c>
      <c r="V2901" s="126">
        <v>2.5233486488272709</v>
      </c>
      <c r="AC2901" s="126">
        <v>8.6950000000000003</v>
      </c>
      <c r="AD2901" s="126">
        <v>8.39</v>
      </c>
      <c r="AH2901" s="77">
        <f>IF(AND(M2901&lt;Variables!$G$6,M2901&gt;Variables!$G$5),0,1)</f>
        <v>1</v>
      </c>
      <c r="AI2901" s="77">
        <f t="shared" si="90"/>
        <v>0</v>
      </c>
      <c r="AJ2901" s="77">
        <f>IF(I2901&gt;Variables!$G$7,0,1)</f>
        <v>0</v>
      </c>
      <c r="AK2901" s="77">
        <f>IF(F2901&gt;Variables!$G$8,0,1)</f>
        <v>1</v>
      </c>
      <c r="AL2901" s="77">
        <f>IF(G2901&gt;Variables!$G$9,0,1)</f>
        <v>1</v>
      </c>
      <c r="AM2901" s="77">
        <f>IF(AND(K2901&gt;Variables!$G$10,K2901&lt;Variables!$G$11),0,1)</f>
        <v>0</v>
      </c>
      <c r="AN2901" s="77">
        <f>IF(H2901&lt;Variables!$G$13,1,0)</f>
        <v>0</v>
      </c>
      <c r="AO2901" s="77">
        <f>IF(R2901&lt;Variables!$G$12,0,1)</f>
        <v>0</v>
      </c>
      <c r="AP2901" s="78">
        <f t="shared" si="91"/>
        <v>1</v>
      </c>
      <c r="AQ2901" s="77">
        <f>IF(V2901&lt;Variables!$G$15,1,0)</f>
        <v>1</v>
      </c>
      <c r="AR2901" s="126">
        <v>0</v>
      </c>
      <c r="AS2901" s="126">
        <v>0</v>
      </c>
      <c r="AT2901" s="126">
        <v>1</v>
      </c>
      <c r="AU2901" s="126">
        <v>0</v>
      </c>
      <c r="BA2901" s="126">
        <v>-1.45</v>
      </c>
    </row>
    <row r="2902" spans="3:53" ht="14.5" x14ac:dyDescent="0.35">
      <c r="C2902" s="126" t="s">
        <v>397</v>
      </c>
      <c r="D2902" s="126" t="s">
        <v>277</v>
      </c>
      <c r="E2902" s="126">
        <v>23.3</v>
      </c>
      <c r="F2902" s="126">
        <v>9.4499999999999993</v>
      </c>
      <c r="G2902" s="126">
        <v>4.93</v>
      </c>
      <c r="H2902" s="126">
        <v>2160</v>
      </c>
      <c r="I2902" s="126">
        <v>-2.258</v>
      </c>
      <c r="J2902" s="126" t="s">
        <v>75</v>
      </c>
      <c r="K2902" s="126">
        <v>49.24</v>
      </c>
      <c r="L2902" s="126">
        <v>23.21433157894737</v>
      </c>
      <c r="M2902" s="126">
        <v>-0.14788958635578819</v>
      </c>
      <c r="N2902" s="126">
        <v>23.123334042553189</v>
      </c>
      <c r="O2902" s="126">
        <v>0.24505963258813029</v>
      </c>
      <c r="P2902" s="126">
        <v>1338000</v>
      </c>
      <c r="Q2902" s="126">
        <v>2482000</v>
      </c>
      <c r="R2902" s="126">
        <v>0.54</v>
      </c>
      <c r="S2902" s="126">
        <v>34.209000000000003</v>
      </c>
      <c r="T2902" s="126">
        <v>7.1749999999999998</v>
      </c>
      <c r="U2902" s="126">
        <v>18.584800000000001</v>
      </c>
      <c r="V2902" s="126">
        <v>2.3626469293499501</v>
      </c>
      <c r="AC2902" s="126">
        <v>23.67</v>
      </c>
      <c r="AD2902" s="126">
        <v>22.73</v>
      </c>
      <c r="AH2902" s="77">
        <f>IF(AND(M2902&lt;Variables!$G$6,M2902&gt;Variables!$G$5),0,1)</f>
        <v>1</v>
      </c>
      <c r="AI2902" s="77">
        <f t="shared" si="90"/>
        <v>0</v>
      </c>
      <c r="AJ2902" s="77">
        <f>IF(I2902&gt;Variables!$G$7,0,1)</f>
        <v>1</v>
      </c>
      <c r="AK2902" s="77">
        <f>IF(F2902&gt;Variables!$G$8,0,1)</f>
        <v>0</v>
      </c>
      <c r="AL2902" s="77">
        <f>IF(G2902&gt;Variables!$G$9,0,1)</f>
        <v>1</v>
      </c>
      <c r="AM2902" s="77">
        <f>IF(AND(K2902&gt;Variables!$G$10,K2902&lt;Variables!$G$11),0,1)</f>
        <v>1</v>
      </c>
      <c r="AN2902" s="77">
        <f>IF(H2902&lt;Variables!$G$13,1,0)</f>
        <v>0</v>
      </c>
      <c r="AO2902" s="77">
        <f>IF(R2902&lt;Variables!$G$12,0,1)</f>
        <v>0</v>
      </c>
      <c r="AP2902" s="78">
        <f t="shared" si="91"/>
        <v>1</v>
      </c>
      <c r="AQ2902" s="77">
        <f>IF(V2902&lt;Variables!$G$15,1,0)</f>
        <v>1</v>
      </c>
      <c r="AR2902" s="126">
        <v>0</v>
      </c>
      <c r="AS2902" s="126">
        <v>0</v>
      </c>
      <c r="AT2902" s="126">
        <v>1</v>
      </c>
      <c r="AU2902" s="126">
        <v>0</v>
      </c>
      <c r="BA2902" s="126">
        <v>-1.79</v>
      </c>
    </row>
    <row r="2903" spans="3:53" ht="14.5" x14ac:dyDescent="0.35">
      <c r="C2903" s="126" t="s">
        <v>397</v>
      </c>
      <c r="D2903" s="126" t="s">
        <v>130</v>
      </c>
      <c r="E2903" s="126">
        <v>15.65</v>
      </c>
      <c r="F2903" s="126">
        <v>10.25</v>
      </c>
      <c r="G2903" s="126">
        <v>7.37</v>
      </c>
      <c r="H2903" s="126">
        <v>2590</v>
      </c>
      <c r="I2903" s="126">
        <v>456.19900000000001</v>
      </c>
      <c r="J2903" s="126" t="s">
        <v>75</v>
      </c>
      <c r="K2903" s="126">
        <v>56.57</v>
      </c>
      <c r="L2903" s="126">
        <v>15.590722222222221</v>
      </c>
      <c r="M2903" s="126">
        <v>-4.6323846447043852E-3</v>
      </c>
      <c r="N2903" s="126">
        <v>15.53215</v>
      </c>
      <c r="O2903" s="126">
        <v>0.37245326628957748</v>
      </c>
      <c r="P2903" s="126">
        <v>732895</v>
      </c>
      <c r="Q2903" s="126">
        <v>1389000</v>
      </c>
      <c r="R2903" s="126">
        <v>0.53</v>
      </c>
      <c r="S2903" s="126">
        <v>34.209000000000003</v>
      </c>
      <c r="T2903" s="126">
        <v>7.1749999999999998</v>
      </c>
      <c r="U2903" s="126">
        <v>18.584800000000001</v>
      </c>
      <c r="V2903" s="126">
        <v>2.4352735376081922</v>
      </c>
      <c r="AC2903" s="126">
        <v>15.9</v>
      </c>
      <c r="AD2903" s="126">
        <v>15.55</v>
      </c>
      <c r="AH2903" s="77">
        <f>IF(AND(M2903&lt;Variables!$G$6,M2903&gt;Variables!$G$5),0,1)</f>
        <v>1</v>
      </c>
      <c r="AI2903" s="77">
        <f t="shared" si="90"/>
        <v>0</v>
      </c>
      <c r="AJ2903" s="77">
        <f>IF(I2903&gt;Variables!$G$7,0,1)</f>
        <v>0</v>
      </c>
      <c r="AK2903" s="77">
        <f>IF(F2903&gt;Variables!$G$8,0,1)</f>
        <v>0</v>
      </c>
      <c r="AL2903" s="77">
        <f>IF(G2903&gt;Variables!$G$9,0,1)</f>
        <v>1</v>
      </c>
      <c r="AM2903" s="77">
        <f>IF(AND(K2903&gt;Variables!$G$10,K2903&lt;Variables!$G$11),0,1)</f>
        <v>1</v>
      </c>
      <c r="AN2903" s="77">
        <f>IF(H2903&lt;Variables!$G$13,1,0)</f>
        <v>0</v>
      </c>
      <c r="AO2903" s="77">
        <f>IF(R2903&lt;Variables!$G$12,0,1)</f>
        <v>0</v>
      </c>
      <c r="AP2903" s="78">
        <f t="shared" si="91"/>
        <v>1</v>
      </c>
      <c r="AQ2903" s="77">
        <f>IF(V2903&lt;Variables!$G$15,1,0)</f>
        <v>1</v>
      </c>
      <c r="AR2903" s="126">
        <v>0</v>
      </c>
      <c r="AS2903" s="126">
        <v>1</v>
      </c>
      <c r="AT2903" s="126">
        <v>0</v>
      </c>
      <c r="AU2903" s="126">
        <v>0</v>
      </c>
      <c r="BA2903" s="126">
        <v>0.94</v>
      </c>
    </row>
    <row r="2904" spans="3:53" ht="14.5" x14ac:dyDescent="0.35">
      <c r="C2904" s="126" t="s">
        <v>397</v>
      </c>
      <c r="D2904" s="126" t="s">
        <v>173</v>
      </c>
      <c r="E2904" s="126">
        <v>88.27</v>
      </c>
      <c r="F2904" s="126">
        <v>10.46</v>
      </c>
      <c r="G2904" s="126">
        <v>9.4</v>
      </c>
      <c r="H2904" s="126">
        <v>3140</v>
      </c>
      <c r="I2904" s="126">
        <v>579.19200000000001</v>
      </c>
      <c r="J2904" s="126" t="s">
        <v>75</v>
      </c>
      <c r="K2904" s="126">
        <v>62.48</v>
      </c>
      <c r="L2904" s="126">
        <v>87.410344999999992</v>
      </c>
      <c r="M2904" s="126">
        <v>0.77846049000265272</v>
      </c>
      <c r="N2904" s="126">
        <v>85.648650000000018</v>
      </c>
      <c r="O2904" s="126">
        <v>2.8513584277160038</v>
      </c>
      <c r="P2904" s="126">
        <v>1945000</v>
      </c>
      <c r="Q2904" s="126">
        <v>1763000</v>
      </c>
      <c r="R2904" s="126">
        <v>1.1000000000000001</v>
      </c>
      <c r="S2904" s="126">
        <v>34.209000000000003</v>
      </c>
      <c r="T2904" s="126">
        <v>7.1749999999999998</v>
      </c>
      <c r="U2904" s="126">
        <v>18.584800000000001</v>
      </c>
      <c r="V2904" s="126">
        <v>2.4479953674487378</v>
      </c>
      <c r="AC2904" s="126">
        <v>92.5</v>
      </c>
      <c r="AD2904" s="126">
        <v>87.07</v>
      </c>
      <c r="AH2904" s="77">
        <f>IF(AND(M2904&lt;Variables!$G$6,M2904&gt;Variables!$G$5),0,1)</f>
        <v>1</v>
      </c>
      <c r="AI2904" s="77">
        <f t="shared" si="90"/>
        <v>0</v>
      </c>
      <c r="AJ2904" s="77">
        <f>IF(I2904&gt;Variables!$G$7,0,1)</f>
        <v>0</v>
      </c>
      <c r="AK2904" s="77">
        <f>IF(F2904&gt;Variables!$G$8,0,1)</f>
        <v>0</v>
      </c>
      <c r="AL2904" s="77">
        <f>IF(G2904&gt;Variables!$G$9,0,1)</f>
        <v>1</v>
      </c>
      <c r="AM2904" s="77">
        <f>IF(AND(K2904&gt;Variables!$G$10,K2904&lt;Variables!$G$11),0,1)</f>
        <v>0</v>
      </c>
      <c r="AN2904" s="77">
        <f>IF(H2904&lt;Variables!$G$13,1,0)</f>
        <v>0</v>
      </c>
      <c r="AO2904" s="77">
        <f>IF(R2904&lt;Variables!$G$12,0,1)</f>
        <v>0</v>
      </c>
      <c r="AP2904" s="78">
        <f t="shared" si="91"/>
        <v>1</v>
      </c>
      <c r="AQ2904" s="77">
        <f>IF(V2904&lt;Variables!$G$15,1,0)</f>
        <v>1</v>
      </c>
      <c r="AR2904" s="126">
        <v>1</v>
      </c>
      <c r="AS2904" s="126">
        <v>0</v>
      </c>
      <c r="AT2904" s="126">
        <v>0</v>
      </c>
      <c r="AU2904" s="126">
        <v>0</v>
      </c>
      <c r="BA2904" s="126">
        <v>2</v>
      </c>
    </row>
    <row r="2905" spans="3:53" ht="14.5" x14ac:dyDescent="0.35">
      <c r="C2905" s="126" t="s">
        <v>397</v>
      </c>
      <c r="D2905" s="126" t="s">
        <v>183</v>
      </c>
      <c r="E2905" s="126">
        <v>41.35</v>
      </c>
      <c r="F2905" s="126">
        <v>13.06</v>
      </c>
      <c r="G2905" s="126">
        <v>10.77</v>
      </c>
      <c r="H2905" s="126">
        <v>5850</v>
      </c>
      <c r="I2905" s="126">
        <v>1414.598</v>
      </c>
      <c r="J2905" s="126" t="s">
        <v>75</v>
      </c>
      <c r="K2905" s="126">
        <v>60.14</v>
      </c>
      <c r="L2905" s="126">
        <v>40.98599999999999</v>
      </c>
      <c r="M2905" s="126">
        <v>0.35133948177429508</v>
      </c>
      <c r="N2905" s="126">
        <v>41.069803999999998</v>
      </c>
      <c r="O2905" s="126">
        <v>0.1465699714563958</v>
      </c>
      <c r="P2905" s="126">
        <v>1583000</v>
      </c>
      <c r="Q2905" s="126">
        <v>2201000</v>
      </c>
      <c r="R2905" s="126">
        <v>0.72</v>
      </c>
      <c r="S2905" s="126">
        <v>34.209000000000003</v>
      </c>
      <c r="T2905" s="126">
        <v>7.1749999999999998</v>
      </c>
      <c r="U2905" s="126">
        <v>18.584800000000001</v>
      </c>
      <c r="V2905" s="126">
        <v>2.452626835660956</v>
      </c>
      <c r="AC2905" s="126">
        <v>42.89</v>
      </c>
      <c r="AD2905" s="126">
        <v>40.75</v>
      </c>
      <c r="AH2905" s="77">
        <f>IF(AND(M2905&lt;Variables!$G$6,M2905&gt;Variables!$G$5),0,1)</f>
        <v>1</v>
      </c>
      <c r="AI2905" s="77">
        <f t="shared" si="90"/>
        <v>1</v>
      </c>
      <c r="AJ2905" s="77">
        <f>IF(I2905&gt;Variables!$G$7,0,1)</f>
        <v>0</v>
      </c>
      <c r="AK2905" s="77">
        <f>IF(F2905&gt;Variables!$G$8,0,1)</f>
        <v>0</v>
      </c>
      <c r="AL2905" s="77">
        <f>IF(G2905&gt;Variables!$G$9,0,1)</f>
        <v>0</v>
      </c>
      <c r="AM2905" s="77">
        <f>IF(AND(K2905&gt;Variables!$G$10,K2905&lt;Variables!$G$11),0,1)</f>
        <v>1</v>
      </c>
      <c r="AN2905" s="77">
        <f>IF(H2905&lt;Variables!$G$13,1,0)</f>
        <v>0</v>
      </c>
      <c r="AO2905" s="77">
        <f>IF(R2905&lt;Variables!$G$12,0,1)</f>
        <v>0</v>
      </c>
      <c r="AP2905" s="78">
        <f t="shared" si="91"/>
        <v>1</v>
      </c>
      <c r="AQ2905" s="77">
        <f>IF(V2905&lt;Variables!$G$15,1,0)</f>
        <v>1</v>
      </c>
      <c r="AR2905" s="126">
        <v>1</v>
      </c>
      <c r="AS2905" s="126">
        <v>0</v>
      </c>
      <c r="AT2905" s="126">
        <v>0</v>
      </c>
      <c r="AU2905" s="126">
        <v>0</v>
      </c>
      <c r="BA2905" s="126">
        <v>0.27</v>
      </c>
    </row>
    <row r="2906" spans="3:53" ht="14.5" x14ac:dyDescent="0.35">
      <c r="C2906" s="126" t="s">
        <v>397</v>
      </c>
      <c r="D2906" s="126" t="s">
        <v>194</v>
      </c>
      <c r="E2906" s="126">
        <v>9.06</v>
      </c>
      <c r="F2906" s="126">
        <v>42.9</v>
      </c>
      <c r="G2906" s="126">
        <v>1.99</v>
      </c>
      <c r="H2906" s="126">
        <v>784.63</v>
      </c>
      <c r="I2906" s="126">
        <v>2727.3719999999998</v>
      </c>
      <c r="J2906" s="126" t="s">
        <v>75</v>
      </c>
      <c r="K2906" s="126">
        <v>65.34</v>
      </c>
      <c r="L2906" s="126">
        <v>8.8707949999999993</v>
      </c>
      <c r="M2906" s="126">
        <v>2.3211561083307788</v>
      </c>
      <c r="N2906" s="126">
        <v>8.7559539999999991</v>
      </c>
      <c r="O2906" s="126">
        <v>3.6631759371965811</v>
      </c>
      <c r="P2906" s="126">
        <v>229260000</v>
      </c>
      <c r="Q2906" s="126">
        <v>29450000</v>
      </c>
      <c r="R2906" s="126">
        <v>7.78</v>
      </c>
      <c r="S2906" s="126">
        <v>34.209000000000003</v>
      </c>
      <c r="T2906" s="126">
        <v>7.1749999999999998</v>
      </c>
      <c r="U2906" s="126">
        <v>18.584800000000001</v>
      </c>
      <c r="V2906" s="126">
        <v>2.362740668964618</v>
      </c>
      <c r="AC2906" s="126">
        <v>10.199999999999999</v>
      </c>
      <c r="AD2906" s="126">
        <v>8.92</v>
      </c>
      <c r="AH2906" s="77">
        <f>IF(AND(M2906&lt;Variables!$G$6,M2906&gt;Variables!$G$5),0,1)</f>
        <v>1</v>
      </c>
      <c r="AI2906" s="77">
        <f t="shared" si="90"/>
        <v>0</v>
      </c>
      <c r="AJ2906" s="77">
        <f>IF(I2906&gt;Variables!$G$7,0,1)</f>
        <v>0</v>
      </c>
      <c r="AK2906" s="77">
        <f>IF(F2906&gt;Variables!$G$8,0,1)</f>
        <v>0</v>
      </c>
      <c r="AL2906" s="77">
        <f>IF(G2906&gt;Variables!$G$9,0,1)</f>
        <v>1</v>
      </c>
      <c r="AM2906" s="77">
        <f>IF(AND(K2906&gt;Variables!$G$10,K2906&lt;Variables!$G$11),0,1)</f>
        <v>0</v>
      </c>
      <c r="AN2906" s="77">
        <f>IF(H2906&lt;Variables!$G$13,1,0)</f>
        <v>1</v>
      </c>
      <c r="AO2906" s="77">
        <f>IF(R2906&lt;Variables!$G$12,0,1)</f>
        <v>1</v>
      </c>
      <c r="AP2906" s="78">
        <f t="shared" si="91"/>
        <v>1</v>
      </c>
      <c r="AQ2906" s="77">
        <f>IF(V2906&lt;Variables!$G$15,1,0)</f>
        <v>1</v>
      </c>
      <c r="AR2906" s="126">
        <v>1</v>
      </c>
      <c r="AS2906" s="126">
        <v>0</v>
      </c>
      <c r="AT2906" s="126">
        <v>0</v>
      </c>
      <c r="AU2906" s="126">
        <v>0</v>
      </c>
      <c r="BA2906" s="126">
        <v>2</v>
      </c>
    </row>
    <row r="2907" spans="3:53" ht="14.5" x14ac:dyDescent="0.35">
      <c r="C2907" s="126" t="s">
        <v>397</v>
      </c>
      <c r="D2907" s="126" t="s">
        <v>342</v>
      </c>
      <c r="E2907" s="126">
        <v>6.85</v>
      </c>
      <c r="F2907" s="126">
        <v>39.65</v>
      </c>
      <c r="G2907" s="126">
        <v>-7.59</v>
      </c>
      <c r="H2907" s="126">
        <v>43.4</v>
      </c>
      <c r="I2907" s="126">
        <v>-65.945999999999998</v>
      </c>
      <c r="J2907" s="126" t="s">
        <v>75</v>
      </c>
      <c r="K2907" s="126">
        <v>54.87</v>
      </c>
      <c r="L2907" s="126">
        <v>6.7697349999999998</v>
      </c>
      <c r="M2907" s="126">
        <v>0.87544047145124448</v>
      </c>
      <c r="N2907" s="126">
        <v>6.8162079999999996</v>
      </c>
      <c r="O2907" s="126">
        <v>0.18767032930918839</v>
      </c>
      <c r="P2907" s="126">
        <v>70790000</v>
      </c>
      <c r="Q2907" s="126">
        <v>3560000</v>
      </c>
      <c r="R2907" s="126">
        <v>19.88</v>
      </c>
      <c r="S2907" s="126">
        <v>34.209000000000003</v>
      </c>
      <c r="T2907" s="126">
        <v>7.1749999999999998</v>
      </c>
      <c r="U2907" s="126">
        <v>18.584800000000001</v>
      </c>
      <c r="V2907" s="126">
        <v>2.3823790627051129</v>
      </c>
      <c r="AC2907" s="126">
        <v>7.08</v>
      </c>
      <c r="AD2907" s="126">
        <v>6</v>
      </c>
      <c r="AH2907" s="77">
        <f>IF(AND(M2907&lt;Variables!$G$6,M2907&gt;Variables!$G$5),0,1)</f>
        <v>1</v>
      </c>
      <c r="AI2907" s="77">
        <f t="shared" si="90"/>
        <v>1</v>
      </c>
      <c r="AJ2907" s="77">
        <f>IF(I2907&gt;Variables!$G$7,0,1)</f>
        <v>1</v>
      </c>
      <c r="AK2907" s="77">
        <f>IF(F2907&gt;Variables!$G$8,0,1)</f>
        <v>0</v>
      </c>
      <c r="AL2907" s="77">
        <f>IF(G2907&gt;Variables!$G$9,0,1)</f>
        <v>1</v>
      </c>
      <c r="AM2907" s="77">
        <f>IF(AND(K2907&gt;Variables!$G$10,K2907&lt;Variables!$G$11),0,1)</f>
        <v>1</v>
      </c>
      <c r="AN2907" s="77">
        <f>IF(H2907&lt;Variables!$G$13,1,0)</f>
        <v>1</v>
      </c>
      <c r="AO2907" s="77">
        <f>IF(R2907&lt;Variables!$G$12,0,1)</f>
        <v>1</v>
      </c>
      <c r="AP2907" s="78">
        <f t="shared" si="91"/>
        <v>1</v>
      </c>
      <c r="AQ2907" s="77">
        <f>IF(V2907&lt;Variables!$G$15,1,0)</f>
        <v>1</v>
      </c>
      <c r="AR2907" s="126">
        <v>1</v>
      </c>
      <c r="AS2907" s="126">
        <v>0</v>
      </c>
      <c r="AT2907" s="126">
        <v>0</v>
      </c>
      <c r="AU2907" s="126">
        <v>0</v>
      </c>
      <c r="BA2907" s="126">
        <v>2</v>
      </c>
    </row>
    <row r="2908" spans="3:53" ht="14.5" x14ac:dyDescent="0.35">
      <c r="C2908" s="126" t="s">
        <v>397</v>
      </c>
      <c r="D2908" s="126" t="s">
        <v>163</v>
      </c>
      <c r="E2908" s="126">
        <v>3.94</v>
      </c>
      <c r="F2908" s="126">
        <v>17.72</v>
      </c>
      <c r="G2908" s="126">
        <v>13.61</v>
      </c>
      <c r="H2908" s="126">
        <v>358.91</v>
      </c>
      <c r="I2908" s="126">
        <v>-75.224999999999994</v>
      </c>
      <c r="J2908" s="126" t="s">
        <v>75</v>
      </c>
      <c r="K2908" s="126">
        <v>43.03</v>
      </c>
      <c r="L2908" s="126">
        <v>3.939950000000001</v>
      </c>
      <c r="M2908" s="126">
        <v>-0.80584778994658834</v>
      </c>
      <c r="N2908" s="126">
        <v>3.9373200000000002</v>
      </c>
      <c r="O2908" s="126">
        <v>-0.7395893653551211</v>
      </c>
      <c r="P2908" s="126">
        <v>25650000</v>
      </c>
      <c r="Q2908" s="126">
        <v>20560000</v>
      </c>
      <c r="R2908" s="126">
        <v>1.25</v>
      </c>
      <c r="S2908" s="126">
        <v>34.209000000000003</v>
      </c>
      <c r="T2908" s="126">
        <v>7.1749999999999998</v>
      </c>
      <c r="U2908" s="126">
        <v>18.584800000000001</v>
      </c>
      <c r="V2908" s="126">
        <v>2.2995216422695721</v>
      </c>
      <c r="AC2908" s="126">
        <v>3.98</v>
      </c>
      <c r="AD2908" s="126">
        <v>3.69</v>
      </c>
      <c r="AH2908" s="77">
        <f>IF(AND(M2908&lt;Variables!$G$6,M2908&gt;Variables!$G$5),0,1)</f>
        <v>1</v>
      </c>
      <c r="AI2908" s="77">
        <f t="shared" si="90"/>
        <v>0</v>
      </c>
      <c r="AJ2908" s="77">
        <f>IF(I2908&gt;Variables!$G$7,0,1)</f>
        <v>1</v>
      </c>
      <c r="AK2908" s="77">
        <f>IF(F2908&gt;Variables!$G$8,0,1)</f>
        <v>0</v>
      </c>
      <c r="AL2908" s="77">
        <f>IF(G2908&gt;Variables!$G$9,0,1)</f>
        <v>0</v>
      </c>
      <c r="AM2908" s="77">
        <f>IF(AND(K2908&gt;Variables!$G$10,K2908&lt;Variables!$G$11),0,1)</f>
        <v>1</v>
      </c>
      <c r="AN2908" s="77">
        <f>IF(H2908&lt;Variables!$G$13,1,0)</f>
        <v>1</v>
      </c>
      <c r="AO2908" s="77">
        <f>IF(R2908&lt;Variables!$G$12,0,1)</f>
        <v>0</v>
      </c>
      <c r="AP2908" s="78">
        <f t="shared" si="91"/>
        <v>1</v>
      </c>
      <c r="AQ2908" s="77">
        <f>IF(V2908&lt;Variables!$G$15,1,0)</f>
        <v>1</v>
      </c>
      <c r="AR2908" s="126">
        <v>0</v>
      </c>
      <c r="AS2908" s="126">
        <v>0</v>
      </c>
      <c r="AT2908" s="126">
        <v>1</v>
      </c>
      <c r="AU2908" s="126">
        <v>0</v>
      </c>
      <c r="BA2908" s="126">
        <v>-2.25</v>
      </c>
    </row>
    <row r="2909" spans="3:53" ht="14.5" x14ac:dyDescent="0.35">
      <c r="C2909" s="126" t="s">
        <v>397</v>
      </c>
      <c r="D2909" s="126" t="s">
        <v>152</v>
      </c>
      <c r="E2909" s="126">
        <v>0.03</v>
      </c>
      <c r="F2909" s="126">
        <v>7.62</v>
      </c>
      <c r="G2909" s="126">
        <v>-25</v>
      </c>
      <c r="H2909" s="126">
        <v>-99999</v>
      </c>
      <c r="I2909" s="126">
        <v>4.2999999999999997E-2</v>
      </c>
      <c r="J2909" s="126" t="s">
        <v>75</v>
      </c>
      <c r="K2909" s="126">
        <v>53.11</v>
      </c>
      <c r="L2909" s="126">
        <v>3.2991666666666669E-2</v>
      </c>
      <c r="M2909" s="126">
        <v>2.525890376357388E-2</v>
      </c>
      <c r="N2909" s="126">
        <v>3.2649999999999998E-2</v>
      </c>
      <c r="O2909" s="126">
        <v>1.071975497702919</v>
      </c>
      <c r="P2909" s="126">
        <v>11452000</v>
      </c>
      <c r="Q2909" s="126">
        <v>13766000</v>
      </c>
      <c r="R2909" s="126">
        <v>0.83</v>
      </c>
      <c r="S2909" s="126">
        <v>34.209000000000003</v>
      </c>
      <c r="T2909" s="126">
        <v>7.1749999999999998</v>
      </c>
      <c r="U2909" s="126">
        <v>18.584800000000001</v>
      </c>
      <c r="V2909" s="126">
        <v>2.3983360011113919</v>
      </c>
      <c r="AC2909" s="126">
        <v>0.04</v>
      </c>
      <c r="AD2909" s="126">
        <v>3.2500000000000001E-2</v>
      </c>
      <c r="AH2909" s="77">
        <f>IF(AND(M2909&lt;Variables!$G$6,M2909&gt;Variables!$G$5),0,1)</f>
        <v>1</v>
      </c>
      <c r="AI2909" s="77">
        <f t="shared" si="90"/>
        <v>0</v>
      </c>
      <c r="AJ2909" s="77">
        <f>IF(I2909&gt;Variables!$G$7,0,1)</f>
        <v>1</v>
      </c>
      <c r="AK2909" s="77">
        <f>IF(F2909&gt;Variables!$G$8,0,1)</f>
        <v>1</v>
      </c>
      <c r="AL2909" s="77">
        <f>IF(G2909&gt;Variables!$G$9,0,1)</f>
        <v>1</v>
      </c>
      <c r="AM2909" s="77">
        <f>IF(AND(K2909&gt;Variables!$G$10,K2909&lt;Variables!$G$11),0,1)</f>
        <v>1</v>
      </c>
      <c r="AN2909" s="77">
        <f>IF(H2909&lt;Variables!$G$13,1,0)</f>
        <v>1</v>
      </c>
      <c r="AO2909" s="77">
        <f>IF(R2909&lt;Variables!$G$12,0,1)</f>
        <v>0</v>
      </c>
      <c r="AP2909" s="78">
        <f t="shared" si="91"/>
        <v>1</v>
      </c>
      <c r="AQ2909" s="77">
        <f>IF(V2909&lt;Variables!$G$15,1,0)</f>
        <v>1</v>
      </c>
      <c r="AR2909" s="126">
        <v>1</v>
      </c>
      <c r="AS2909" s="126">
        <v>0</v>
      </c>
      <c r="AT2909" s="126">
        <v>0</v>
      </c>
      <c r="AU2909" s="126">
        <v>0</v>
      </c>
      <c r="BA2909" s="126">
        <v>2</v>
      </c>
    </row>
    <row r="2910" spans="3:53" ht="14.5" x14ac:dyDescent="0.35">
      <c r="C2910" s="126" t="s">
        <v>397</v>
      </c>
      <c r="D2910" s="126" t="s">
        <v>153</v>
      </c>
      <c r="E2910" s="126">
        <v>7.51</v>
      </c>
      <c r="F2910" s="126">
        <v>7.88</v>
      </c>
      <c r="G2910" s="126">
        <v>4.96</v>
      </c>
      <c r="H2910" s="126">
        <v>-99999</v>
      </c>
      <c r="I2910" s="126">
        <v>400.21499999999997</v>
      </c>
      <c r="J2910" s="126" t="s">
        <v>75</v>
      </c>
      <c r="K2910" s="126">
        <v>49.6</v>
      </c>
      <c r="L2910" s="126">
        <v>7.49</v>
      </c>
      <c r="M2910" s="126">
        <v>5.3404539385841908E-2</v>
      </c>
      <c r="N2910" s="126">
        <v>7.51</v>
      </c>
      <c r="O2910" s="126">
        <v>-0.21304926764314269</v>
      </c>
      <c r="P2910" s="126">
        <v>34973</v>
      </c>
      <c r="Q2910" s="126">
        <v>86571</v>
      </c>
      <c r="R2910" s="126">
        <v>0.4</v>
      </c>
      <c r="S2910" s="126">
        <v>34.209000000000003</v>
      </c>
      <c r="T2910" s="126">
        <v>7.1749999999999998</v>
      </c>
      <c r="U2910" s="126">
        <v>18.584800000000001</v>
      </c>
      <c r="V2910" s="126">
        <v>2.361529174899867</v>
      </c>
      <c r="AC2910" s="126">
        <v>7.66</v>
      </c>
      <c r="AD2910" s="126">
        <v>7.48</v>
      </c>
      <c r="AH2910" s="77">
        <f>IF(AND(M2910&lt;Variables!$G$6,M2910&gt;Variables!$G$5),0,1)</f>
        <v>1</v>
      </c>
      <c r="AI2910" s="77">
        <f t="shared" si="90"/>
        <v>1</v>
      </c>
      <c r="AJ2910" s="77">
        <f>IF(I2910&gt;Variables!$G$7,0,1)</f>
        <v>0</v>
      </c>
      <c r="AK2910" s="77">
        <f>IF(F2910&gt;Variables!$G$8,0,1)</f>
        <v>1</v>
      </c>
      <c r="AL2910" s="77">
        <f>IF(G2910&gt;Variables!$G$9,0,1)</f>
        <v>1</v>
      </c>
      <c r="AM2910" s="77">
        <f>IF(AND(K2910&gt;Variables!$G$10,K2910&lt;Variables!$G$11),0,1)</f>
        <v>1</v>
      </c>
      <c r="AN2910" s="77">
        <f>IF(H2910&lt;Variables!$G$13,1,0)</f>
        <v>1</v>
      </c>
      <c r="AO2910" s="77">
        <f>IF(R2910&lt;Variables!$G$12,0,1)</f>
        <v>0</v>
      </c>
      <c r="AP2910" s="78">
        <f t="shared" si="91"/>
        <v>1</v>
      </c>
      <c r="AQ2910" s="77">
        <f>IF(V2910&lt;Variables!$G$15,1,0)</f>
        <v>1</v>
      </c>
      <c r="AR2910" s="126">
        <v>0</v>
      </c>
      <c r="AS2910" s="126">
        <v>0</v>
      </c>
      <c r="AT2910" s="126">
        <v>0</v>
      </c>
      <c r="AU2910" s="126">
        <v>0</v>
      </c>
      <c r="BA2910" s="126">
        <v>0</v>
      </c>
    </row>
    <row r="2911" spans="3:53" ht="14.5" x14ac:dyDescent="0.35">
      <c r="C2911" s="126" t="s">
        <v>398</v>
      </c>
      <c r="D2911" s="126" t="s">
        <v>131</v>
      </c>
      <c r="E2911" s="126">
        <v>1.55</v>
      </c>
      <c r="F2911" s="126">
        <v>19.77</v>
      </c>
      <c r="G2911" s="126">
        <v>11.59</v>
      </c>
      <c r="H2911" s="126">
        <v>2280</v>
      </c>
      <c r="I2911" s="126">
        <v>2.472</v>
      </c>
      <c r="J2911" s="126" t="s">
        <v>74</v>
      </c>
      <c r="K2911" s="126">
        <v>37.26</v>
      </c>
      <c r="L2911" s="126">
        <v>1.56209</v>
      </c>
      <c r="M2911" s="126">
        <v>-1.414131067992251</v>
      </c>
      <c r="N2911" s="126">
        <v>1.5937140000000001</v>
      </c>
      <c r="O2911" s="126">
        <v>-3.3703663267060349</v>
      </c>
      <c r="P2911" s="126">
        <v>114281000</v>
      </c>
      <c r="Q2911" s="126">
        <v>19257000</v>
      </c>
      <c r="R2911" s="126">
        <v>5.93</v>
      </c>
      <c r="S2911" s="126">
        <v>34.242999999999988</v>
      </c>
      <c r="T2911" s="126">
        <v>7.1739999999999986</v>
      </c>
      <c r="U2911" s="126">
        <v>18.648</v>
      </c>
      <c r="V2911" s="126">
        <v>2.2197507136874308</v>
      </c>
      <c r="AC2911" s="126">
        <v>1.58</v>
      </c>
      <c r="AD2911" s="126">
        <v>1.46</v>
      </c>
      <c r="AH2911" s="77">
        <f>IF(AND(M2911&lt;Variables!$G$6,M2911&gt;Variables!$G$5),0,1)</f>
        <v>0</v>
      </c>
      <c r="AI2911" s="77">
        <f t="shared" si="90"/>
        <v>1</v>
      </c>
      <c r="AJ2911" s="77">
        <f>IF(I2911&gt;Variables!$G$7,0,1)</f>
        <v>1</v>
      </c>
      <c r="AK2911" s="77">
        <f>IF(F2911&gt;Variables!$G$8,0,1)</f>
        <v>0</v>
      </c>
      <c r="AL2911" s="77">
        <f>IF(G2911&gt;Variables!$G$9,0,1)</f>
        <v>0</v>
      </c>
      <c r="AM2911" s="77">
        <f>IF(AND(K2911&gt;Variables!$G$10,K2911&lt;Variables!$G$11),0,1)</f>
        <v>1</v>
      </c>
      <c r="AN2911" s="77">
        <f>IF(H2911&lt;Variables!$G$13,1,0)</f>
        <v>0</v>
      </c>
      <c r="AO2911" s="77">
        <f>IF(R2911&lt;Variables!$G$12,0,1)</f>
        <v>1</v>
      </c>
      <c r="AP2911" s="78">
        <f t="shared" si="91"/>
        <v>0</v>
      </c>
      <c r="AQ2911" s="77">
        <f>IF(V2911&lt;Variables!$G$15,1,0)</f>
        <v>1</v>
      </c>
      <c r="AR2911" s="126">
        <v>0</v>
      </c>
      <c r="AS2911" s="126">
        <v>0</v>
      </c>
      <c r="AT2911" s="126">
        <v>1</v>
      </c>
      <c r="AU2911" s="126">
        <v>0</v>
      </c>
      <c r="BA2911" s="126">
        <v>-2.25</v>
      </c>
    </row>
    <row r="2912" spans="3:53" ht="14.5" x14ac:dyDescent="0.35">
      <c r="C2912" s="126" t="s">
        <v>398</v>
      </c>
      <c r="D2912" s="126" t="s">
        <v>373</v>
      </c>
      <c r="E2912" s="126">
        <v>30.79</v>
      </c>
      <c r="F2912" s="126">
        <v>6.37</v>
      </c>
      <c r="G2912" s="126">
        <v>4.71</v>
      </c>
      <c r="H2912" s="126">
        <v>6320</v>
      </c>
      <c r="I2912" s="126">
        <v>305.71899999999999</v>
      </c>
      <c r="J2912" s="126" t="s">
        <v>75</v>
      </c>
      <c r="K2912" s="126">
        <v>44.27</v>
      </c>
      <c r="L2912" s="126">
        <v>30.784199999999998</v>
      </c>
      <c r="M2912" s="126">
        <v>-0.27351693401161209</v>
      </c>
      <c r="N2912" s="126">
        <v>30.742226666666671</v>
      </c>
      <c r="O2912" s="126">
        <v>-0.13735721593795189</v>
      </c>
      <c r="P2912" s="126">
        <v>262255</v>
      </c>
      <c r="Q2912" s="126">
        <v>666260</v>
      </c>
      <c r="R2912" s="126">
        <v>0.39</v>
      </c>
      <c r="S2912" s="126">
        <v>34.242999999999988</v>
      </c>
      <c r="T2912" s="126">
        <v>7.1739999999999986</v>
      </c>
      <c r="U2912" s="126">
        <v>18.648</v>
      </c>
      <c r="V2912" s="126">
        <v>2.3102224164162131</v>
      </c>
      <c r="AC2912" s="126">
        <v>30.72</v>
      </c>
      <c r="AD2912" s="126">
        <v>30.065000000000001</v>
      </c>
      <c r="AH2912" s="77">
        <f>IF(AND(M2912&lt;Variables!$G$6,M2912&gt;Variables!$G$5),0,1)</f>
        <v>1</v>
      </c>
      <c r="AI2912" s="77">
        <f t="shared" si="90"/>
        <v>0</v>
      </c>
      <c r="AJ2912" s="77">
        <f>IF(I2912&gt;Variables!$G$7,0,1)</f>
        <v>0</v>
      </c>
      <c r="AK2912" s="77">
        <f>IF(F2912&gt;Variables!$G$8,0,1)</f>
        <v>1</v>
      </c>
      <c r="AL2912" s="77">
        <f>IF(G2912&gt;Variables!$G$9,0,1)</f>
        <v>1</v>
      </c>
      <c r="AM2912" s="77">
        <f>IF(AND(K2912&gt;Variables!$G$10,K2912&lt;Variables!$G$11),0,1)</f>
        <v>1</v>
      </c>
      <c r="AN2912" s="77">
        <f>IF(H2912&lt;Variables!$G$13,1,0)</f>
        <v>0</v>
      </c>
      <c r="AO2912" s="77">
        <f>IF(R2912&lt;Variables!$G$12,0,1)</f>
        <v>0</v>
      </c>
      <c r="AP2912" s="78">
        <f t="shared" si="91"/>
        <v>1</v>
      </c>
      <c r="AQ2912" s="77">
        <f>IF(V2912&lt;Variables!$G$15,1,0)</f>
        <v>1</v>
      </c>
      <c r="AR2912" s="126">
        <v>0</v>
      </c>
      <c r="AS2912" s="126">
        <v>0</v>
      </c>
      <c r="AT2912" s="126">
        <v>0</v>
      </c>
      <c r="AU2912" s="126">
        <v>1</v>
      </c>
      <c r="BA2912" s="126">
        <v>-1.2</v>
      </c>
    </row>
    <row r="2913" spans="3:53" ht="14.5" x14ac:dyDescent="0.35">
      <c r="C2913" s="126" t="s">
        <v>398</v>
      </c>
      <c r="D2913" s="126" t="s">
        <v>343</v>
      </c>
      <c r="E2913" s="126">
        <v>52.02</v>
      </c>
      <c r="F2913" s="126">
        <v>6.27</v>
      </c>
      <c r="G2913" s="126">
        <v>4.1399999999999997</v>
      </c>
      <c r="H2913" s="126">
        <v>10730</v>
      </c>
      <c r="I2913" s="126">
        <v>97.882000000000005</v>
      </c>
      <c r="J2913" s="126" t="s">
        <v>75</v>
      </c>
      <c r="K2913" s="126">
        <v>47.42</v>
      </c>
      <c r="L2913" s="126">
        <v>51.859594999999999</v>
      </c>
      <c r="M2913" s="126">
        <v>5.9873201863568639E-3</v>
      </c>
      <c r="N2913" s="126">
        <v>51.90621041666666</v>
      </c>
      <c r="O2913" s="126">
        <v>-8.3825068941446923E-2</v>
      </c>
      <c r="P2913" s="126">
        <v>1997000</v>
      </c>
      <c r="Q2913" s="126">
        <v>1956000</v>
      </c>
      <c r="R2913" s="126">
        <v>1.02</v>
      </c>
      <c r="S2913" s="126">
        <v>34.242999999999988</v>
      </c>
      <c r="T2913" s="126">
        <v>7.1739999999999986</v>
      </c>
      <c r="U2913" s="126">
        <v>18.648</v>
      </c>
      <c r="V2913" s="126">
        <v>2.3401601414373561</v>
      </c>
      <c r="AC2913" s="126">
        <v>52.3</v>
      </c>
      <c r="AD2913" s="126">
        <v>51.19</v>
      </c>
      <c r="AH2913" s="77">
        <f>IF(AND(M2913&lt;Variables!$G$6,M2913&gt;Variables!$G$5),0,1)</f>
        <v>1</v>
      </c>
      <c r="AI2913" s="77">
        <f t="shared" si="90"/>
        <v>1</v>
      </c>
      <c r="AJ2913" s="77">
        <f>IF(I2913&gt;Variables!$G$7,0,1)</f>
        <v>0</v>
      </c>
      <c r="AK2913" s="77">
        <f>IF(F2913&gt;Variables!$G$8,0,1)</f>
        <v>1</v>
      </c>
      <c r="AL2913" s="77">
        <f>IF(G2913&gt;Variables!$G$9,0,1)</f>
        <v>1</v>
      </c>
      <c r="AM2913" s="77">
        <f>IF(AND(K2913&gt;Variables!$G$10,K2913&lt;Variables!$G$11),0,1)</f>
        <v>1</v>
      </c>
      <c r="AN2913" s="77">
        <f>IF(H2913&lt;Variables!$G$13,1,0)</f>
        <v>0</v>
      </c>
      <c r="AO2913" s="77">
        <f>IF(R2913&lt;Variables!$G$12,0,1)</f>
        <v>0</v>
      </c>
      <c r="AP2913" s="78">
        <f t="shared" si="91"/>
        <v>1</v>
      </c>
      <c r="AQ2913" s="77">
        <f>IF(V2913&lt;Variables!$G$15,1,0)</f>
        <v>1</v>
      </c>
      <c r="AR2913" s="126">
        <v>0</v>
      </c>
      <c r="AS2913" s="126">
        <v>1</v>
      </c>
      <c r="AT2913" s="126">
        <v>0</v>
      </c>
      <c r="AU2913" s="126">
        <v>0</v>
      </c>
      <c r="BA2913" s="126">
        <v>0.38</v>
      </c>
    </row>
    <row r="2914" spans="3:53" ht="14.5" x14ac:dyDescent="0.35">
      <c r="C2914" s="126" t="s">
        <v>398</v>
      </c>
      <c r="D2914" s="126" t="s">
        <v>340</v>
      </c>
      <c r="E2914" s="126">
        <v>36.11</v>
      </c>
      <c r="F2914" s="126">
        <v>6.25</v>
      </c>
      <c r="G2914" s="126">
        <v>2.8</v>
      </c>
      <c r="H2914" s="126">
        <v>3340</v>
      </c>
      <c r="I2914" s="126">
        <v>-0.998</v>
      </c>
      <c r="J2914" s="126" t="s">
        <v>75</v>
      </c>
      <c r="K2914" s="126">
        <v>55.01</v>
      </c>
      <c r="L2914" s="126">
        <v>35.932733333333331</v>
      </c>
      <c r="M2914" s="126">
        <v>0.18720164158585739</v>
      </c>
      <c r="N2914" s="126">
        <v>35.960486842105261</v>
      </c>
      <c r="O2914" s="126">
        <v>0.10987937418153509</v>
      </c>
      <c r="P2914" s="126">
        <v>539665</v>
      </c>
      <c r="Q2914" s="126">
        <v>915458</v>
      </c>
      <c r="R2914" s="126">
        <v>0.59</v>
      </c>
      <c r="S2914" s="126">
        <v>34.242999999999988</v>
      </c>
      <c r="T2914" s="126">
        <v>7.1739999999999986</v>
      </c>
      <c r="U2914" s="126">
        <v>18.648</v>
      </c>
      <c r="V2914" s="126">
        <v>2.4113277592308591</v>
      </c>
      <c r="AC2914" s="126">
        <v>36.5</v>
      </c>
      <c r="AD2914" s="126">
        <v>35.799999999999997</v>
      </c>
      <c r="AH2914" s="77">
        <f>IF(AND(M2914&lt;Variables!$G$6,M2914&gt;Variables!$G$5),0,1)</f>
        <v>1</v>
      </c>
      <c r="AI2914" s="77">
        <f t="shared" si="90"/>
        <v>1</v>
      </c>
      <c r="AJ2914" s="77">
        <f>IF(I2914&gt;Variables!$G$7,0,1)</f>
        <v>1</v>
      </c>
      <c r="AK2914" s="77">
        <f>IF(F2914&gt;Variables!$G$8,0,1)</f>
        <v>1</v>
      </c>
      <c r="AL2914" s="77">
        <f>IF(G2914&gt;Variables!$G$9,0,1)</f>
        <v>1</v>
      </c>
      <c r="AM2914" s="77">
        <f>IF(AND(K2914&gt;Variables!$G$10,K2914&lt;Variables!$G$11),0,1)</f>
        <v>1</v>
      </c>
      <c r="AN2914" s="77">
        <f>IF(H2914&lt;Variables!$G$13,1,0)</f>
        <v>0</v>
      </c>
      <c r="AO2914" s="77">
        <f>IF(R2914&lt;Variables!$G$12,0,1)</f>
        <v>0</v>
      </c>
      <c r="AP2914" s="78">
        <f t="shared" si="91"/>
        <v>1</v>
      </c>
      <c r="AQ2914" s="77">
        <f>IF(V2914&lt;Variables!$G$15,1,0)</f>
        <v>1</v>
      </c>
      <c r="AR2914" s="126">
        <v>0</v>
      </c>
      <c r="AS2914" s="126">
        <v>0</v>
      </c>
      <c r="AT2914" s="126">
        <v>0</v>
      </c>
      <c r="AU2914" s="126">
        <v>1</v>
      </c>
      <c r="BA2914" s="126">
        <v>-0.77</v>
      </c>
    </row>
    <row r="2915" spans="3:53" ht="14.5" x14ac:dyDescent="0.35">
      <c r="C2915" s="126" t="s">
        <v>398</v>
      </c>
      <c r="D2915" s="126" t="s">
        <v>345</v>
      </c>
      <c r="E2915" s="126">
        <v>62.08</v>
      </c>
      <c r="F2915" s="126">
        <v>86.09</v>
      </c>
      <c r="G2915" s="126">
        <v>1.91</v>
      </c>
      <c r="H2915" s="126">
        <v>621.19000000000005</v>
      </c>
      <c r="I2915" s="126">
        <v>32.174999999999997</v>
      </c>
      <c r="J2915" s="126" t="s">
        <v>74</v>
      </c>
      <c r="K2915" s="126">
        <v>67.38</v>
      </c>
      <c r="L2915" s="126">
        <v>61.616889999999998</v>
      </c>
      <c r="M2915" s="126">
        <v>0.26471637890195893</v>
      </c>
      <c r="N2915" s="126">
        <v>61.173806000000013</v>
      </c>
      <c r="O2915" s="126">
        <v>0.99093719949351367</v>
      </c>
      <c r="P2915" s="126">
        <v>3470000</v>
      </c>
      <c r="Q2915" s="126">
        <v>72250</v>
      </c>
      <c r="R2915" s="126">
        <v>48.03</v>
      </c>
      <c r="S2915" s="126">
        <v>34.242999999999988</v>
      </c>
      <c r="T2915" s="126">
        <v>7.1739999999999986</v>
      </c>
      <c r="U2915" s="126">
        <v>18.648</v>
      </c>
      <c r="V2915" s="126">
        <v>2.5268871484671158</v>
      </c>
      <c r="AC2915" s="126">
        <v>62.09</v>
      </c>
      <c r="AD2915" s="126">
        <v>61.2</v>
      </c>
      <c r="AH2915" s="77">
        <f>IF(AND(M2915&lt;Variables!$G$6,M2915&gt;Variables!$G$5),0,1)</f>
        <v>1</v>
      </c>
      <c r="AI2915" s="77">
        <f t="shared" si="90"/>
        <v>0</v>
      </c>
      <c r="AJ2915" s="77">
        <f>IF(I2915&gt;Variables!$G$7,0,1)</f>
        <v>1</v>
      </c>
      <c r="AK2915" s="77">
        <f>IF(F2915&gt;Variables!$G$8,0,1)</f>
        <v>0</v>
      </c>
      <c r="AL2915" s="77">
        <f>IF(G2915&gt;Variables!$G$9,0,1)</f>
        <v>1</v>
      </c>
      <c r="AM2915" s="77">
        <f>IF(AND(K2915&gt;Variables!$G$10,K2915&lt;Variables!$G$11),0,1)</f>
        <v>0</v>
      </c>
      <c r="AN2915" s="77">
        <f>IF(H2915&lt;Variables!$G$13,1,0)</f>
        <v>1</v>
      </c>
      <c r="AO2915" s="77">
        <f>IF(R2915&lt;Variables!$G$12,0,1)</f>
        <v>1</v>
      </c>
      <c r="AP2915" s="78">
        <f t="shared" si="91"/>
        <v>0</v>
      </c>
      <c r="AQ2915" s="77">
        <f>IF(V2915&lt;Variables!$G$15,1,0)</f>
        <v>1</v>
      </c>
      <c r="AR2915" s="126">
        <v>0</v>
      </c>
      <c r="AS2915" s="126">
        <v>0</v>
      </c>
      <c r="AT2915" s="126">
        <v>0</v>
      </c>
      <c r="AU2915" s="126">
        <v>1</v>
      </c>
      <c r="BA2915" s="126">
        <v>-0.5</v>
      </c>
    </row>
    <row r="2916" spans="3:53" ht="14.5" x14ac:dyDescent="0.35">
      <c r="C2916" s="126" t="s">
        <v>398</v>
      </c>
      <c r="D2916" s="126" t="s">
        <v>172</v>
      </c>
      <c r="E2916" s="126">
        <v>57.82</v>
      </c>
      <c r="F2916" s="126">
        <v>7.24</v>
      </c>
      <c r="G2916" s="126">
        <v>5.3</v>
      </c>
      <c r="H2916" s="126">
        <v>7410</v>
      </c>
      <c r="I2916" s="126">
        <v>140322.875</v>
      </c>
      <c r="J2916" s="126" t="s">
        <v>75</v>
      </c>
      <c r="K2916" s="126">
        <v>44.75</v>
      </c>
      <c r="L2916" s="126">
        <v>57.57223333333333</v>
      </c>
      <c r="M2916" s="126">
        <v>-0.29916041702973323</v>
      </c>
      <c r="N2916" s="126">
        <v>57.609331914893623</v>
      </c>
      <c r="O2916" s="126">
        <v>-0.36336459378295</v>
      </c>
      <c r="P2916" s="126">
        <v>657798</v>
      </c>
      <c r="Q2916" s="126">
        <v>1245000</v>
      </c>
      <c r="R2916" s="126">
        <v>0.53</v>
      </c>
      <c r="S2916" s="126">
        <v>34.242999999999988</v>
      </c>
      <c r="T2916" s="126">
        <v>7.1739999999999986</v>
      </c>
      <c r="U2916" s="126">
        <v>18.648</v>
      </c>
      <c r="V2916" s="126">
        <v>2.3158523005997682</v>
      </c>
      <c r="AC2916" s="126">
        <v>57.9</v>
      </c>
      <c r="AD2916" s="126">
        <v>54.424999999999997</v>
      </c>
      <c r="AH2916" s="77">
        <f>IF(AND(M2916&lt;Variables!$G$6,M2916&gt;Variables!$G$5),0,1)</f>
        <v>1</v>
      </c>
      <c r="AI2916" s="77">
        <f t="shared" si="90"/>
        <v>1</v>
      </c>
      <c r="AJ2916" s="77">
        <f>IF(I2916&gt;Variables!$G$7,0,1)</f>
        <v>0</v>
      </c>
      <c r="AK2916" s="77">
        <f>IF(F2916&gt;Variables!$G$8,0,1)</f>
        <v>1</v>
      </c>
      <c r="AL2916" s="77">
        <f>IF(G2916&gt;Variables!$G$9,0,1)</f>
        <v>1</v>
      </c>
      <c r="AM2916" s="77">
        <f>IF(AND(K2916&gt;Variables!$G$10,K2916&lt;Variables!$G$11),0,1)</f>
        <v>1</v>
      </c>
      <c r="AN2916" s="77">
        <f>IF(H2916&lt;Variables!$G$13,1,0)</f>
        <v>0</v>
      </c>
      <c r="AO2916" s="77">
        <f>IF(R2916&lt;Variables!$G$12,0,1)</f>
        <v>0</v>
      </c>
      <c r="AP2916" s="78">
        <f t="shared" si="91"/>
        <v>1</v>
      </c>
      <c r="AQ2916" s="77">
        <f>IF(V2916&lt;Variables!$G$15,1,0)</f>
        <v>1</v>
      </c>
      <c r="AR2916" s="126">
        <v>0</v>
      </c>
      <c r="AS2916" s="126">
        <v>0</v>
      </c>
      <c r="AT2916" s="126">
        <v>1</v>
      </c>
      <c r="AU2916" s="126">
        <v>0</v>
      </c>
      <c r="BA2916" s="126">
        <v>-1.36</v>
      </c>
    </row>
    <row r="2917" spans="3:53" ht="14.5" x14ac:dyDescent="0.35">
      <c r="C2917" s="126" t="s">
        <v>398</v>
      </c>
      <c r="D2917" s="126" t="s">
        <v>151</v>
      </c>
      <c r="E2917" s="126">
        <v>142.34</v>
      </c>
      <c r="F2917" s="126">
        <v>8.0500000000000007</v>
      </c>
      <c r="G2917" s="126">
        <v>8.2200000000000006</v>
      </c>
      <c r="H2917" s="126">
        <v>9190</v>
      </c>
      <c r="I2917" s="126">
        <v>-25.082000000000001</v>
      </c>
      <c r="J2917" s="126" t="s">
        <v>75</v>
      </c>
      <c r="K2917" s="126">
        <v>57.23</v>
      </c>
      <c r="L2917" s="126">
        <v>141.75752</v>
      </c>
      <c r="M2917" s="126">
        <v>0.100509659029028</v>
      </c>
      <c r="N2917" s="126">
        <v>141.083246</v>
      </c>
      <c r="O2917" s="126">
        <v>0.5789163654485463</v>
      </c>
      <c r="P2917" s="126">
        <v>916322</v>
      </c>
      <c r="Q2917" s="126">
        <v>915652</v>
      </c>
      <c r="R2917" s="126">
        <v>1</v>
      </c>
      <c r="S2917" s="126">
        <v>34.242999999999988</v>
      </c>
      <c r="T2917" s="126">
        <v>7.1739999999999986</v>
      </c>
      <c r="U2917" s="126">
        <v>18.648</v>
      </c>
      <c r="V2917" s="126">
        <v>2.4371908830624012</v>
      </c>
      <c r="AC2917" s="126">
        <v>144.24</v>
      </c>
      <c r="AD2917" s="126">
        <v>135.59</v>
      </c>
      <c r="AH2917" s="77">
        <f>IF(AND(M2917&lt;Variables!$G$6,M2917&gt;Variables!$G$5),0,1)</f>
        <v>1</v>
      </c>
      <c r="AI2917" s="77">
        <f t="shared" si="90"/>
        <v>0</v>
      </c>
      <c r="AJ2917" s="77">
        <f>IF(I2917&gt;Variables!$G$7,0,1)</f>
        <v>1</v>
      </c>
      <c r="AK2917" s="77">
        <f>IF(F2917&gt;Variables!$G$8,0,1)</f>
        <v>1</v>
      </c>
      <c r="AL2917" s="77">
        <f>IF(G2917&gt;Variables!$G$9,0,1)</f>
        <v>1</v>
      </c>
      <c r="AM2917" s="77">
        <f>IF(AND(K2917&gt;Variables!$G$10,K2917&lt;Variables!$G$11),0,1)</f>
        <v>1</v>
      </c>
      <c r="AN2917" s="77">
        <f>IF(H2917&lt;Variables!$G$13,1,0)</f>
        <v>0</v>
      </c>
      <c r="AO2917" s="77">
        <f>IF(R2917&lt;Variables!$G$12,0,1)</f>
        <v>0</v>
      </c>
      <c r="AP2917" s="78">
        <f t="shared" si="91"/>
        <v>1</v>
      </c>
      <c r="AQ2917" s="77">
        <f>IF(V2917&lt;Variables!$G$15,1,0)</f>
        <v>1</v>
      </c>
      <c r="AR2917" s="126">
        <v>1</v>
      </c>
      <c r="AS2917" s="126">
        <v>0</v>
      </c>
      <c r="AT2917" s="126">
        <v>0</v>
      </c>
      <c r="AU2917" s="126">
        <v>0</v>
      </c>
      <c r="BA2917" s="126">
        <v>1.3</v>
      </c>
    </row>
    <row r="2918" spans="3:53" ht="14.5" x14ac:dyDescent="0.35">
      <c r="C2918" s="126" t="s">
        <v>398</v>
      </c>
      <c r="D2918" s="126" t="s">
        <v>169</v>
      </c>
      <c r="E2918" s="126">
        <v>8.66</v>
      </c>
      <c r="F2918" s="126">
        <v>8.2100000000000009</v>
      </c>
      <c r="G2918" s="126">
        <v>6.54</v>
      </c>
      <c r="H2918" s="126">
        <v>3910</v>
      </c>
      <c r="I2918" s="126">
        <v>64.742999999999995</v>
      </c>
      <c r="J2918" s="126" t="s">
        <v>75</v>
      </c>
      <c r="K2918" s="126">
        <v>58.97</v>
      </c>
      <c r="L2918" s="126">
        <v>8.6290899999999997</v>
      </c>
      <c r="M2918" s="126">
        <v>0.1264327988235244</v>
      </c>
      <c r="N2918" s="126">
        <v>8.5987632653061219</v>
      </c>
      <c r="O2918" s="126">
        <v>0.47956587966851782</v>
      </c>
      <c r="P2918" s="126">
        <v>2444000</v>
      </c>
      <c r="Q2918" s="126">
        <v>3192000</v>
      </c>
      <c r="R2918" s="126">
        <v>0.77</v>
      </c>
      <c r="S2918" s="126">
        <v>34.242999999999988</v>
      </c>
      <c r="T2918" s="126">
        <v>7.1739999999999986</v>
      </c>
      <c r="U2918" s="126">
        <v>18.648</v>
      </c>
      <c r="V2918" s="126">
        <v>2.453366660061258</v>
      </c>
      <c r="AC2918" s="126">
        <v>8.6950000000000003</v>
      </c>
      <c r="AD2918" s="126">
        <v>8.39</v>
      </c>
      <c r="AH2918" s="77">
        <f>IF(AND(M2918&lt;Variables!$G$6,M2918&gt;Variables!$G$5),0,1)</f>
        <v>1</v>
      </c>
      <c r="AI2918" s="77">
        <f t="shared" si="90"/>
        <v>0</v>
      </c>
      <c r="AJ2918" s="77">
        <f>IF(I2918&gt;Variables!$G$7,0,1)</f>
        <v>0</v>
      </c>
      <c r="AK2918" s="77">
        <f>IF(F2918&gt;Variables!$G$8,0,1)</f>
        <v>1</v>
      </c>
      <c r="AL2918" s="77">
        <f>IF(G2918&gt;Variables!$G$9,0,1)</f>
        <v>1</v>
      </c>
      <c r="AM2918" s="77">
        <f>IF(AND(K2918&gt;Variables!$G$10,K2918&lt;Variables!$G$11),0,1)</f>
        <v>1</v>
      </c>
      <c r="AN2918" s="77">
        <f>IF(H2918&lt;Variables!$G$13,1,0)</f>
        <v>0</v>
      </c>
      <c r="AO2918" s="77">
        <f>IF(R2918&lt;Variables!$G$12,0,1)</f>
        <v>0</v>
      </c>
      <c r="AP2918" s="78">
        <f t="shared" si="91"/>
        <v>1</v>
      </c>
      <c r="AQ2918" s="77">
        <f>IF(V2918&lt;Variables!$G$15,1,0)</f>
        <v>1</v>
      </c>
      <c r="AR2918" s="126">
        <v>0</v>
      </c>
      <c r="AS2918" s="126">
        <v>0</v>
      </c>
      <c r="AT2918" s="126">
        <v>1</v>
      </c>
      <c r="AU2918" s="126">
        <v>0</v>
      </c>
      <c r="BA2918" s="126">
        <v>-1.34</v>
      </c>
    </row>
    <row r="2919" spans="3:53" ht="14.5" x14ac:dyDescent="0.35">
      <c r="C2919" s="126" t="s">
        <v>398</v>
      </c>
      <c r="D2919" s="126" t="s">
        <v>302</v>
      </c>
      <c r="E2919" s="126">
        <v>27.37</v>
      </c>
      <c r="F2919" s="126">
        <v>17.52</v>
      </c>
      <c r="G2919" s="126">
        <v>16.13</v>
      </c>
      <c r="H2919" s="126">
        <v>1060</v>
      </c>
      <c r="I2919" s="126">
        <v>144.47900000000001</v>
      </c>
      <c r="J2919" s="126" t="s">
        <v>74</v>
      </c>
      <c r="K2919" s="126">
        <v>46.18</v>
      </c>
      <c r="L2919" s="126">
        <v>27.265139999999999</v>
      </c>
      <c r="M2919" s="126">
        <v>9.117869924747822E-2</v>
      </c>
      <c r="N2919" s="126">
        <v>27.518239999999999</v>
      </c>
      <c r="O2919" s="126">
        <v>-0.82941350900349409</v>
      </c>
      <c r="P2919" s="126">
        <v>17220000</v>
      </c>
      <c r="Q2919" s="126">
        <v>2130000</v>
      </c>
      <c r="R2919" s="126">
        <v>8.08</v>
      </c>
      <c r="S2919" s="126">
        <v>34.242999999999988</v>
      </c>
      <c r="T2919" s="126">
        <v>7.1739999999999986</v>
      </c>
      <c r="U2919" s="126">
        <v>18.648</v>
      </c>
      <c r="V2919" s="126">
        <v>2.3260600518182559</v>
      </c>
      <c r="AC2919" s="126">
        <v>28.131</v>
      </c>
      <c r="AD2919" s="126">
        <v>26.96</v>
      </c>
      <c r="AH2919" s="77">
        <f>IF(AND(M2919&lt;Variables!$G$6,M2919&gt;Variables!$G$5),0,1)</f>
        <v>1</v>
      </c>
      <c r="AI2919" s="77">
        <f t="shared" si="90"/>
        <v>1</v>
      </c>
      <c r="AJ2919" s="77">
        <f>IF(I2919&gt;Variables!$G$7,0,1)</f>
        <v>0</v>
      </c>
      <c r="AK2919" s="77">
        <f>IF(F2919&gt;Variables!$G$8,0,1)</f>
        <v>0</v>
      </c>
      <c r="AL2919" s="77">
        <f>IF(G2919&gt;Variables!$G$9,0,1)</f>
        <v>0</v>
      </c>
      <c r="AM2919" s="77">
        <f>IF(AND(K2919&gt;Variables!$G$10,K2919&lt;Variables!$G$11),0,1)</f>
        <v>1</v>
      </c>
      <c r="AN2919" s="77">
        <f>IF(H2919&lt;Variables!$G$13,1,0)</f>
        <v>1</v>
      </c>
      <c r="AO2919" s="77">
        <f>IF(R2919&lt;Variables!$G$12,0,1)</f>
        <v>1</v>
      </c>
      <c r="AP2919" s="78">
        <f t="shared" si="91"/>
        <v>0</v>
      </c>
      <c r="AQ2919" s="77">
        <f>IF(V2919&lt;Variables!$G$15,1,0)</f>
        <v>1</v>
      </c>
      <c r="AR2919" s="126">
        <v>1</v>
      </c>
      <c r="AS2919" s="126">
        <v>0</v>
      </c>
      <c r="AT2919" s="126">
        <v>0</v>
      </c>
      <c r="AU2919" s="126">
        <v>0</v>
      </c>
      <c r="BA2919" s="126">
        <v>0.72</v>
      </c>
    </row>
    <row r="2920" spans="3:53" ht="14.5" x14ac:dyDescent="0.35">
      <c r="C2920" s="126" t="s">
        <v>398</v>
      </c>
      <c r="D2920" s="126" t="s">
        <v>348</v>
      </c>
      <c r="E2920" s="126">
        <v>15.39</v>
      </c>
      <c r="F2920" s="126">
        <v>10.25</v>
      </c>
      <c r="G2920" s="126">
        <v>6.66</v>
      </c>
      <c r="H2920" s="126">
        <v>2660</v>
      </c>
      <c r="I2920" s="126">
        <v>-26.405999999999999</v>
      </c>
      <c r="J2920" s="126" t="s">
        <v>74</v>
      </c>
      <c r="K2920" s="126">
        <v>46.82</v>
      </c>
      <c r="L2920" s="126">
        <v>15.410119999999999</v>
      </c>
      <c r="M2920" s="126">
        <v>-0.26034839443169921</v>
      </c>
      <c r="N2920" s="126">
        <v>15.389036000000001</v>
      </c>
      <c r="O2920" s="126">
        <v>-0.12369845648551241</v>
      </c>
      <c r="P2920" s="126">
        <v>4535000</v>
      </c>
      <c r="Q2920" s="126">
        <v>2896000</v>
      </c>
      <c r="R2920" s="126">
        <v>1.57</v>
      </c>
      <c r="S2920" s="126">
        <v>34.242999999999988</v>
      </c>
      <c r="T2920" s="126">
        <v>7.1739999999999986</v>
      </c>
      <c r="U2920" s="126">
        <v>18.648</v>
      </c>
      <c r="V2920" s="126">
        <v>2.3384332602565059</v>
      </c>
      <c r="AC2920" s="126">
        <v>15.4</v>
      </c>
      <c r="AD2920" s="126">
        <v>14.55</v>
      </c>
      <c r="AH2920" s="77">
        <f>IF(AND(M2920&lt;Variables!$G$6,M2920&gt;Variables!$G$5),0,1)</f>
        <v>1</v>
      </c>
      <c r="AI2920" s="77">
        <f t="shared" si="90"/>
        <v>0</v>
      </c>
      <c r="AJ2920" s="77">
        <f>IF(I2920&gt;Variables!$G$7,0,1)</f>
        <v>1</v>
      </c>
      <c r="AK2920" s="77">
        <f>IF(F2920&gt;Variables!$G$8,0,1)</f>
        <v>0</v>
      </c>
      <c r="AL2920" s="77">
        <f>IF(G2920&gt;Variables!$G$9,0,1)</f>
        <v>1</v>
      </c>
      <c r="AM2920" s="77">
        <f>IF(AND(K2920&gt;Variables!$G$10,K2920&lt;Variables!$G$11),0,1)</f>
        <v>1</v>
      </c>
      <c r="AN2920" s="77">
        <f>IF(H2920&lt;Variables!$G$13,1,0)</f>
        <v>0</v>
      </c>
      <c r="AO2920" s="77">
        <f>IF(R2920&lt;Variables!$G$12,0,1)</f>
        <v>0</v>
      </c>
      <c r="AP2920" s="78">
        <f t="shared" si="91"/>
        <v>0</v>
      </c>
      <c r="AQ2920" s="77">
        <f>IF(V2920&lt;Variables!$G$15,1,0)</f>
        <v>1</v>
      </c>
      <c r="AR2920" s="126">
        <v>0</v>
      </c>
      <c r="AS2920" s="126">
        <v>0</v>
      </c>
      <c r="AT2920" s="126">
        <v>1</v>
      </c>
      <c r="AU2920" s="126">
        <v>0</v>
      </c>
      <c r="BA2920" s="126">
        <v>-1.53</v>
      </c>
    </row>
    <row r="2921" spans="3:53" ht="14.5" x14ac:dyDescent="0.35">
      <c r="C2921" s="126" t="s">
        <v>398</v>
      </c>
      <c r="D2921" s="126" t="s">
        <v>277</v>
      </c>
      <c r="E2921" s="126">
        <v>23.2</v>
      </c>
      <c r="F2921" s="126">
        <v>8.57</v>
      </c>
      <c r="G2921" s="126">
        <v>4.49</v>
      </c>
      <c r="H2921" s="126">
        <v>2160</v>
      </c>
      <c r="I2921" s="126">
        <v>-2.4550000000000001</v>
      </c>
      <c r="J2921" s="126" t="s">
        <v>75</v>
      </c>
      <c r="K2921" s="126">
        <v>42.25</v>
      </c>
      <c r="L2921" s="126">
        <v>23.20420555555555</v>
      </c>
      <c r="M2921" s="126">
        <v>-0.528376441339521</v>
      </c>
      <c r="N2921" s="126">
        <v>23.135649999999998</v>
      </c>
      <c r="O2921" s="126">
        <v>-0.23362213726435241</v>
      </c>
      <c r="P2921" s="126">
        <v>1353000</v>
      </c>
      <c r="Q2921" s="126">
        <v>2482000</v>
      </c>
      <c r="R2921" s="126">
        <v>0.55000000000000004</v>
      </c>
      <c r="S2921" s="126">
        <v>34.242999999999988</v>
      </c>
      <c r="T2921" s="126">
        <v>7.1739999999999986</v>
      </c>
      <c r="U2921" s="126">
        <v>18.648</v>
      </c>
      <c r="V2921" s="126">
        <v>2.288621665964766</v>
      </c>
      <c r="AC2921" s="126">
        <v>23.67</v>
      </c>
      <c r="AD2921" s="126">
        <v>22.73</v>
      </c>
      <c r="AH2921" s="77">
        <f>IF(AND(M2921&lt;Variables!$G$6,M2921&gt;Variables!$G$5),0,1)</f>
        <v>1</v>
      </c>
      <c r="AI2921" s="77">
        <f t="shared" si="90"/>
        <v>0</v>
      </c>
      <c r="AJ2921" s="77">
        <f>IF(I2921&gt;Variables!$G$7,0,1)</f>
        <v>1</v>
      </c>
      <c r="AK2921" s="77">
        <f>IF(F2921&gt;Variables!$G$8,0,1)</f>
        <v>1</v>
      </c>
      <c r="AL2921" s="77">
        <f>IF(G2921&gt;Variables!$G$9,0,1)</f>
        <v>1</v>
      </c>
      <c r="AM2921" s="77">
        <f>IF(AND(K2921&gt;Variables!$G$10,K2921&lt;Variables!$G$11),0,1)</f>
        <v>1</v>
      </c>
      <c r="AN2921" s="77">
        <f>IF(H2921&lt;Variables!$G$13,1,0)</f>
        <v>0</v>
      </c>
      <c r="AO2921" s="77">
        <f>IF(R2921&lt;Variables!$G$12,0,1)</f>
        <v>0</v>
      </c>
      <c r="AP2921" s="78">
        <f t="shared" si="91"/>
        <v>1</v>
      </c>
      <c r="AQ2921" s="77">
        <f>IF(V2921&lt;Variables!$G$15,1,0)</f>
        <v>1</v>
      </c>
      <c r="AR2921" s="126">
        <v>0</v>
      </c>
      <c r="AS2921" s="126">
        <v>0</v>
      </c>
      <c r="AT2921" s="126">
        <v>1</v>
      </c>
      <c r="AU2921" s="126">
        <v>0</v>
      </c>
      <c r="BA2921" s="126">
        <v>-1.57</v>
      </c>
    </row>
    <row r="2922" spans="3:53" ht="14.5" x14ac:dyDescent="0.35">
      <c r="C2922" s="126" t="s">
        <v>398</v>
      </c>
      <c r="D2922" s="126" t="s">
        <v>82</v>
      </c>
      <c r="E2922" s="126">
        <v>32.299999999999997</v>
      </c>
      <c r="F2922" s="126">
        <v>10.130000000000001</v>
      </c>
      <c r="G2922" s="126">
        <v>11.43</v>
      </c>
      <c r="H2922" s="126">
        <v>4150</v>
      </c>
      <c r="I2922" s="126">
        <v>44.52</v>
      </c>
      <c r="J2922" s="126" t="s">
        <v>74</v>
      </c>
      <c r="K2922" s="126">
        <v>79.38</v>
      </c>
      <c r="L2922" s="126">
        <v>31.727029999999999</v>
      </c>
      <c r="M2922" s="126">
        <v>1.742898720743812</v>
      </c>
      <c r="N2922" s="126">
        <v>31.178163999999999</v>
      </c>
      <c r="O2922" s="126">
        <v>3.5339989872399351</v>
      </c>
      <c r="P2922" s="126">
        <v>12146000</v>
      </c>
      <c r="Q2922" s="126">
        <v>15559000</v>
      </c>
      <c r="R2922" s="126">
        <v>0.78</v>
      </c>
      <c r="S2922" s="126">
        <v>34.242999999999988</v>
      </c>
      <c r="T2922" s="126">
        <v>7.1739999999999986</v>
      </c>
      <c r="U2922" s="126">
        <v>18.648</v>
      </c>
      <c r="V2922" s="126">
        <v>2.4781774528288318</v>
      </c>
      <c r="AC2922" s="126">
        <v>32.349899999999998</v>
      </c>
      <c r="AD2922" s="126">
        <v>31.28</v>
      </c>
      <c r="AH2922" s="77">
        <f>IF(AND(M2922&lt;Variables!$G$6,M2922&gt;Variables!$G$5),0,1)</f>
        <v>1</v>
      </c>
      <c r="AI2922" s="77">
        <f t="shared" si="90"/>
        <v>0</v>
      </c>
      <c r="AJ2922" s="77">
        <f>IF(I2922&gt;Variables!$G$7,0,1)</f>
        <v>1</v>
      </c>
      <c r="AK2922" s="77">
        <f>IF(F2922&gt;Variables!$G$8,0,1)</f>
        <v>0</v>
      </c>
      <c r="AL2922" s="77">
        <f>IF(G2922&gt;Variables!$G$9,0,1)</f>
        <v>0</v>
      </c>
      <c r="AM2922" s="77">
        <f>IF(AND(K2922&gt;Variables!$G$10,K2922&lt;Variables!$G$11),0,1)</f>
        <v>1</v>
      </c>
      <c r="AN2922" s="77">
        <f>IF(H2922&lt;Variables!$G$13,1,0)</f>
        <v>0</v>
      </c>
      <c r="AO2922" s="77">
        <f>IF(R2922&lt;Variables!$G$12,0,1)</f>
        <v>0</v>
      </c>
      <c r="AP2922" s="78">
        <f t="shared" si="91"/>
        <v>0</v>
      </c>
      <c r="AQ2922" s="77">
        <f>IF(V2922&lt;Variables!$G$15,1,0)</f>
        <v>1</v>
      </c>
      <c r="AR2922" s="126">
        <v>0</v>
      </c>
      <c r="AS2922" s="126">
        <v>0</v>
      </c>
      <c r="AT2922" s="126">
        <v>1</v>
      </c>
      <c r="AU2922" s="126">
        <v>0</v>
      </c>
      <c r="BA2922" s="126">
        <v>-1.53</v>
      </c>
    </row>
    <row r="2923" spans="3:53" ht="14.5" x14ac:dyDescent="0.35">
      <c r="C2923" s="126" t="s">
        <v>398</v>
      </c>
      <c r="D2923" s="126" t="s">
        <v>130</v>
      </c>
      <c r="E2923" s="126">
        <v>15.62</v>
      </c>
      <c r="F2923" s="126">
        <v>10.33</v>
      </c>
      <c r="G2923" s="126">
        <v>7.4</v>
      </c>
      <c r="H2923" s="126">
        <v>2590</v>
      </c>
      <c r="I2923" s="126">
        <v>456.28500000000003</v>
      </c>
      <c r="J2923" s="126" t="s">
        <v>75</v>
      </c>
      <c r="K2923" s="126">
        <v>53.87</v>
      </c>
      <c r="L2923" s="126">
        <v>15.596555555555559</v>
      </c>
      <c r="M2923" s="126">
        <v>-9.9737121444163548E-3</v>
      </c>
      <c r="N2923" s="126">
        <v>15.54519347826087</v>
      </c>
      <c r="O2923" s="126">
        <v>0.32039821060306473</v>
      </c>
      <c r="P2923" s="126">
        <v>758243</v>
      </c>
      <c r="Q2923" s="126">
        <v>1389000</v>
      </c>
      <c r="R2923" s="126">
        <v>0.55000000000000004</v>
      </c>
      <c r="S2923" s="126">
        <v>34.242999999999988</v>
      </c>
      <c r="T2923" s="126">
        <v>7.1739999999999986</v>
      </c>
      <c r="U2923" s="126">
        <v>18.648</v>
      </c>
      <c r="V2923" s="126">
        <v>2.4074639883079589</v>
      </c>
      <c r="AC2923" s="126">
        <v>15.9</v>
      </c>
      <c r="AD2923" s="126">
        <v>15.55</v>
      </c>
      <c r="AH2923" s="77">
        <f>IF(AND(M2923&lt;Variables!$G$6,M2923&gt;Variables!$G$5),0,1)</f>
        <v>1</v>
      </c>
      <c r="AI2923" s="77">
        <f t="shared" si="90"/>
        <v>0</v>
      </c>
      <c r="AJ2923" s="77">
        <f>IF(I2923&gt;Variables!$G$7,0,1)</f>
        <v>0</v>
      </c>
      <c r="AK2923" s="77">
        <f>IF(F2923&gt;Variables!$G$8,0,1)</f>
        <v>0</v>
      </c>
      <c r="AL2923" s="77">
        <f>IF(G2923&gt;Variables!$G$9,0,1)</f>
        <v>1</v>
      </c>
      <c r="AM2923" s="77">
        <f>IF(AND(K2923&gt;Variables!$G$10,K2923&lt;Variables!$G$11),0,1)</f>
        <v>1</v>
      </c>
      <c r="AN2923" s="77">
        <f>IF(H2923&lt;Variables!$G$13,1,0)</f>
        <v>0</v>
      </c>
      <c r="AO2923" s="77">
        <f>IF(R2923&lt;Variables!$G$12,0,1)</f>
        <v>0</v>
      </c>
      <c r="AP2923" s="78">
        <f t="shared" si="91"/>
        <v>1</v>
      </c>
      <c r="AQ2923" s="77">
        <f>IF(V2923&lt;Variables!$G$15,1,0)</f>
        <v>1</v>
      </c>
      <c r="AR2923" s="126">
        <v>1</v>
      </c>
      <c r="AS2923" s="126">
        <v>0</v>
      </c>
      <c r="AT2923" s="126">
        <v>0</v>
      </c>
      <c r="AU2923" s="126">
        <v>0</v>
      </c>
      <c r="BA2923" s="126">
        <v>1.04</v>
      </c>
    </row>
    <row r="2924" spans="3:53" ht="14.5" x14ac:dyDescent="0.35">
      <c r="C2924" s="126" t="s">
        <v>398</v>
      </c>
      <c r="D2924" s="126" t="s">
        <v>346</v>
      </c>
      <c r="E2924" s="126">
        <v>57.95</v>
      </c>
      <c r="F2924" s="126">
        <v>49.6</v>
      </c>
      <c r="G2924" s="126">
        <v>0.12</v>
      </c>
      <c r="H2924" s="126">
        <v>1470</v>
      </c>
      <c r="I2924" s="126">
        <v>113.601</v>
      </c>
      <c r="J2924" s="126" t="s">
        <v>74</v>
      </c>
      <c r="K2924" s="126">
        <v>53.77</v>
      </c>
      <c r="L2924" s="126">
        <v>57.767800000000008</v>
      </c>
      <c r="M2924" s="126">
        <v>3.8083499804300531E-3</v>
      </c>
      <c r="N2924" s="126">
        <v>57.760170000000002</v>
      </c>
      <c r="O2924" s="126">
        <v>1.701864797144468E-2</v>
      </c>
      <c r="P2924" s="126">
        <v>4558000</v>
      </c>
      <c r="Q2924" s="126">
        <v>255123</v>
      </c>
      <c r="R2924" s="126">
        <v>17.87</v>
      </c>
      <c r="S2924" s="126">
        <v>34.242999999999988</v>
      </c>
      <c r="T2924" s="126">
        <v>7.1739999999999986</v>
      </c>
      <c r="U2924" s="126">
        <v>18.648</v>
      </c>
      <c r="V2924" s="126">
        <v>2.4059167184999262</v>
      </c>
      <c r="AC2924" s="126">
        <v>57.79</v>
      </c>
      <c r="AD2924" s="126">
        <v>57.57</v>
      </c>
      <c r="AH2924" s="77">
        <f>IF(AND(M2924&lt;Variables!$G$6,M2924&gt;Variables!$G$5),0,1)</f>
        <v>1</v>
      </c>
      <c r="AI2924" s="77">
        <f t="shared" si="90"/>
        <v>0</v>
      </c>
      <c r="AJ2924" s="77">
        <f>IF(I2924&gt;Variables!$G$7,0,1)</f>
        <v>0</v>
      </c>
      <c r="AK2924" s="77">
        <f>IF(F2924&gt;Variables!$G$8,0,1)</f>
        <v>0</v>
      </c>
      <c r="AL2924" s="77">
        <f>IF(G2924&gt;Variables!$G$9,0,1)</f>
        <v>1</v>
      </c>
      <c r="AM2924" s="77">
        <f>IF(AND(K2924&gt;Variables!$G$10,K2924&lt;Variables!$G$11),0,1)</f>
        <v>1</v>
      </c>
      <c r="AN2924" s="77">
        <f>IF(H2924&lt;Variables!$G$13,1,0)</f>
        <v>1</v>
      </c>
      <c r="AO2924" s="77">
        <f>IF(R2924&lt;Variables!$G$12,0,1)</f>
        <v>1</v>
      </c>
      <c r="AP2924" s="78">
        <f t="shared" si="91"/>
        <v>0</v>
      </c>
      <c r="AQ2924" s="77">
        <f>IF(V2924&lt;Variables!$G$15,1,0)</f>
        <v>1</v>
      </c>
      <c r="AR2924" s="126">
        <v>0</v>
      </c>
      <c r="AS2924" s="126">
        <v>0</v>
      </c>
      <c r="AT2924" s="126">
        <v>0</v>
      </c>
      <c r="AU2924" s="126">
        <v>1</v>
      </c>
      <c r="BA2924" s="126">
        <v>-0.35</v>
      </c>
    </row>
    <row r="2925" spans="3:53" ht="14.5" x14ac:dyDescent="0.35">
      <c r="C2925" s="126" t="s">
        <v>398</v>
      </c>
      <c r="D2925" s="126" t="s">
        <v>85</v>
      </c>
      <c r="E2925" s="126">
        <v>4.13</v>
      </c>
      <c r="F2925" s="126">
        <v>6.41</v>
      </c>
      <c r="G2925" s="126">
        <v>3.91</v>
      </c>
      <c r="H2925" s="126">
        <v>2390</v>
      </c>
      <c r="I2925" s="126">
        <v>131.28800000000001</v>
      </c>
      <c r="J2925" s="126" t="s">
        <v>75</v>
      </c>
      <c r="K2925" s="126">
        <v>58.36</v>
      </c>
      <c r="L2925" s="126">
        <v>4.1157199999999996</v>
      </c>
      <c r="M2925" s="126">
        <v>-1.749390143159097E-2</v>
      </c>
      <c r="N2925" s="126">
        <v>4.0772800000000009</v>
      </c>
      <c r="O2925" s="126">
        <v>0.92512655495819018</v>
      </c>
      <c r="P2925" s="126">
        <v>13097000</v>
      </c>
      <c r="Q2925" s="126">
        <v>18524000</v>
      </c>
      <c r="R2925" s="126">
        <v>0.71</v>
      </c>
      <c r="S2925" s="126">
        <v>34.242999999999988</v>
      </c>
      <c r="T2925" s="126">
        <v>7.1739999999999986</v>
      </c>
      <c r="U2925" s="126">
        <v>18.648</v>
      </c>
      <c r="V2925" s="126">
        <v>2.454486808595338</v>
      </c>
      <c r="AC2925" s="126">
        <v>4.22</v>
      </c>
      <c r="AD2925" s="126">
        <v>4.0999999999999996</v>
      </c>
      <c r="AH2925" s="77">
        <f>IF(AND(M2925&lt;Variables!$G$6,M2925&gt;Variables!$G$5),0,1)</f>
        <v>1</v>
      </c>
      <c r="AI2925" s="77">
        <f t="shared" si="90"/>
        <v>0</v>
      </c>
      <c r="AJ2925" s="77">
        <f>IF(I2925&gt;Variables!$G$7,0,1)</f>
        <v>0</v>
      </c>
      <c r="AK2925" s="77">
        <f>IF(F2925&gt;Variables!$G$8,0,1)</f>
        <v>1</v>
      </c>
      <c r="AL2925" s="77">
        <f>IF(G2925&gt;Variables!$G$9,0,1)</f>
        <v>1</v>
      </c>
      <c r="AM2925" s="77">
        <f>IF(AND(K2925&gt;Variables!$G$10,K2925&lt;Variables!$G$11),0,1)</f>
        <v>1</v>
      </c>
      <c r="AN2925" s="77">
        <f>IF(H2925&lt;Variables!$G$13,1,0)</f>
        <v>0</v>
      </c>
      <c r="AO2925" s="77">
        <f>IF(R2925&lt;Variables!$G$12,0,1)</f>
        <v>0</v>
      </c>
      <c r="AP2925" s="78">
        <f t="shared" si="91"/>
        <v>1</v>
      </c>
      <c r="AQ2925" s="77">
        <f>IF(V2925&lt;Variables!$G$15,1,0)</f>
        <v>1</v>
      </c>
      <c r="AR2925" s="126">
        <v>1</v>
      </c>
      <c r="AS2925" s="126">
        <v>0</v>
      </c>
      <c r="AT2925" s="126">
        <v>0</v>
      </c>
      <c r="AU2925" s="126">
        <v>0</v>
      </c>
      <c r="BA2925" s="126">
        <v>0.83</v>
      </c>
    </row>
    <row r="2926" spans="3:53" ht="14.5" x14ac:dyDescent="0.35">
      <c r="C2926" s="126" t="s">
        <v>398</v>
      </c>
      <c r="D2926" s="126" t="s">
        <v>173</v>
      </c>
      <c r="E2926" s="126">
        <v>89.63</v>
      </c>
      <c r="F2926" s="126">
        <v>12.05</v>
      </c>
      <c r="G2926" s="126">
        <v>11.21</v>
      </c>
      <c r="H2926" s="126">
        <v>3140</v>
      </c>
      <c r="I2926" s="126">
        <v>582.96799999999996</v>
      </c>
      <c r="J2926" s="126" t="s">
        <v>75</v>
      </c>
      <c r="K2926" s="126">
        <v>72.61</v>
      </c>
      <c r="L2926" s="126">
        <v>88.253760000000014</v>
      </c>
      <c r="M2926" s="126">
        <v>1.468764616940947</v>
      </c>
      <c r="N2926" s="126">
        <v>86.218013999999997</v>
      </c>
      <c r="O2926" s="126">
        <v>3.864605371216276</v>
      </c>
      <c r="P2926" s="126">
        <v>2031000</v>
      </c>
      <c r="Q2926" s="126">
        <v>1763000</v>
      </c>
      <c r="R2926" s="126">
        <v>1.1499999999999999</v>
      </c>
      <c r="S2926" s="126">
        <v>34.242999999999988</v>
      </c>
      <c r="T2926" s="126">
        <v>7.1739999999999986</v>
      </c>
      <c r="U2926" s="126">
        <v>18.648</v>
      </c>
      <c r="V2926" s="126">
        <v>2.4671447980072032</v>
      </c>
      <c r="AC2926" s="126">
        <v>92.5</v>
      </c>
      <c r="AD2926" s="126">
        <v>87.07</v>
      </c>
      <c r="AH2926" s="77">
        <f>IF(AND(M2926&lt;Variables!$G$6,M2926&gt;Variables!$G$5),0,1)</f>
        <v>1</v>
      </c>
      <c r="AI2926" s="77">
        <f t="shared" si="90"/>
        <v>0</v>
      </c>
      <c r="AJ2926" s="77">
        <f>IF(I2926&gt;Variables!$G$7,0,1)</f>
        <v>0</v>
      </c>
      <c r="AK2926" s="77">
        <f>IF(F2926&gt;Variables!$G$8,0,1)</f>
        <v>0</v>
      </c>
      <c r="AL2926" s="77">
        <f>IF(G2926&gt;Variables!$G$9,0,1)</f>
        <v>0</v>
      </c>
      <c r="AM2926" s="77">
        <f>IF(AND(K2926&gt;Variables!$G$10,K2926&lt;Variables!$G$11),0,1)</f>
        <v>1</v>
      </c>
      <c r="AN2926" s="77">
        <f>IF(H2926&lt;Variables!$G$13,1,0)</f>
        <v>0</v>
      </c>
      <c r="AO2926" s="77">
        <f>IF(R2926&lt;Variables!$G$12,0,1)</f>
        <v>0</v>
      </c>
      <c r="AP2926" s="78">
        <f t="shared" si="91"/>
        <v>1</v>
      </c>
      <c r="AQ2926" s="77">
        <f>IF(V2926&lt;Variables!$G$15,1,0)</f>
        <v>1</v>
      </c>
      <c r="AR2926" s="126">
        <v>1</v>
      </c>
      <c r="AS2926" s="126">
        <v>0</v>
      </c>
      <c r="AT2926" s="126">
        <v>0</v>
      </c>
      <c r="AU2926" s="126">
        <v>0</v>
      </c>
      <c r="BA2926" s="126">
        <v>2</v>
      </c>
    </row>
    <row r="2927" spans="3:53" ht="14.5" x14ac:dyDescent="0.35">
      <c r="C2927" s="126" t="s">
        <v>398</v>
      </c>
      <c r="D2927" s="126" t="s">
        <v>152</v>
      </c>
      <c r="E2927" s="126">
        <v>0.03</v>
      </c>
      <c r="F2927" s="126">
        <v>9.27</v>
      </c>
      <c r="G2927" s="126">
        <v>-25</v>
      </c>
      <c r="H2927" s="126">
        <v>-99999</v>
      </c>
      <c r="I2927" s="126">
        <v>4.2999999999999997E-2</v>
      </c>
      <c r="J2927" s="126" t="s">
        <v>75</v>
      </c>
      <c r="K2927" s="126">
        <v>53.11</v>
      </c>
      <c r="L2927" s="126">
        <v>3.3190000000000011E-2</v>
      </c>
      <c r="M2927" s="126">
        <v>-0.57246158481473197</v>
      </c>
      <c r="N2927" s="126">
        <v>3.2726923076923077E-2</v>
      </c>
      <c r="O2927" s="126">
        <v>0.83441062404511157</v>
      </c>
      <c r="P2927" s="126">
        <v>12182000</v>
      </c>
      <c r="Q2927" s="126">
        <v>13766000</v>
      </c>
      <c r="R2927" s="126">
        <v>0.88</v>
      </c>
      <c r="S2927" s="126">
        <v>34.242999999999988</v>
      </c>
      <c r="T2927" s="126">
        <v>7.1739999999999986</v>
      </c>
      <c r="U2927" s="126">
        <v>18.648</v>
      </c>
      <c r="V2927" s="126">
        <v>2.4192452679722809</v>
      </c>
      <c r="AC2927" s="126">
        <v>0.04</v>
      </c>
      <c r="AD2927" s="126">
        <v>3.2500000000000001E-2</v>
      </c>
      <c r="AH2927" s="77">
        <f>IF(AND(M2927&lt;Variables!$G$6,M2927&gt;Variables!$G$5),0,1)</f>
        <v>1</v>
      </c>
      <c r="AI2927" s="77">
        <f t="shared" si="90"/>
        <v>0</v>
      </c>
      <c r="AJ2927" s="77">
        <f>IF(I2927&gt;Variables!$G$7,0,1)</f>
        <v>1</v>
      </c>
      <c r="AK2927" s="77">
        <f>IF(F2927&gt;Variables!$G$8,0,1)</f>
        <v>0</v>
      </c>
      <c r="AL2927" s="77">
        <f>IF(G2927&gt;Variables!$G$9,0,1)</f>
        <v>1</v>
      </c>
      <c r="AM2927" s="77">
        <f>IF(AND(K2927&gt;Variables!$G$10,K2927&lt;Variables!$G$11),0,1)</f>
        <v>1</v>
      </c>
      <c r="AN2927" s="77">
        <f>IF(H2927&lt;Variables!$G$13,1,0)</f>
        <v>1</v>
      </c>
      <c r="AO2927" s="77">
        <f>IF(R2927&lt;Variables!$G$12,0,1)</f>
        <v>0</v>
      </c>
      <c r="AP2927" s="78">
        <f t="shared" si="91"/>
        <v>1</v>
      </c>
      <c r="AQ2927" s="77">
        <f>IF(V2927&lt;Variables!$G$15,1,0)</f>
        <v>1</v>
      </c>
      <c r="AR2927" s="126">
        <v>1</v>
      </c>
      <c r="AS2927" s="126">
        <v>0</v>
      </c>
      <c r="AT2927" s="126">
        <v>0</v>
      </c>
      <c r="AU2927" s="126">
        <v>0</v>
      </c>
      <c r="BA2927" s="126">
        <v>2</v>
      </c>
    </row>
    <row r="2928" spans="3:53" ht="14.5" x14ac:dyDescent="0.35">
      <c r="C2928" s="126" t="s">
        <v>398</v>
      </c>
      <c r="D2928" s="126" t="s">
        <v>120</v>
      </c>
      <c r="E2928" s="126">
        <v>13.46</v>
      </c>
      <c r="F2928" s="126">
        <v>18.329999999999998</v>
      </c>
      <c r="G2928" s="126">
        <v>12.37</v>
      </c>
      <c r="H2928" s="126">
        <v>6950</v>
      </c>
      <c r="I2928" s="126">
        <v>-50.375999999999998</v>
      </c>
      <c r="J2928" s="126" t="s">
        <v>75</v>
      </c>
      <c r="K2928" s="126">
        <v>42.38</v>
      </c>
      <c r="L2928" s="126">
        <v>13.72376</v>
      </c>
      <c r="M2928" s="126">
        <v>-1.618798346808763</v>
      </c>
      <c r="N2928" s="126">
        <v>13.518196</v>
      </c>
      <c r="O2928" s="126">
        <v>-0.122767860445283</v>
      </c>
      <c r="P2928" s="126">
        <v>192212000</v>
      </c>
      <c r="Q2928" s="126">
        <v>30149000</v>
      </c>
      <c r="R2928" s="126">
        <v>6.38</v>
      </c>
      <c r="S2928" s="126">
        <v>34.242999999999988</v>
      </c>
      <c r="T2928" s="126">
        <v>7.1739999999999986</v>
      </c>
      <c r="U2928" s="126">
        <v>18.648</v>
      </c>
      <c r="V2928" s="126">
        <v>2.2945213740700798</v>
      </c>
      <c r="AC2928" s="126">
        <v>13.87</v>
      </c>
      <c r="AD2928" s="126">
        <v>12.88</v>
      </c>
      <c r="AH2928" s="77">
        <f>IF(AND(M2928&lt;Variables!$G$6,M2928&gt;Variables!$G$5),0,1)</f>
        <v>0</v>
      </c>
      <c r="AI2928" s="77">
        <f t="shared" si="90"/>
        <v>0</v>
      </c>
      <c r="AJ2928" s="77">
        <f>IF(I2928&gt;Variables!$G$7,0,1)</f>
        <v>1</v>
      </c>
      <c r="AK2928" s="77">
        <f>IF(F2928&gt;Variables!$G$8,0,1)</f>
        <v>0</v>
      </c>
      <c r="AL2928" s="77">
        <f>IF(G2928&gt;Variables!$G$9,0,1)</f>
        <v>0</v>
      </c>
      <c r="AM2928" s="77">
        <f>IF(AND(K2928&gt;Variables!$G$10,K2928&lt;Variables!$G$11),0,1)</f>
        <v>1</v>
      </c>
      <c r="AN2928" s="77">
        <f>IF(H2928&lt;Variables!$G$13,1,0)</f>
        <v>0</v>
      </c>
      <c r="AO2928" s="77">
        <f>IF(R2928&lt;Variables!$G$12,0,1)</f>
        <v>1</v>
      </c>
      <c r="AP2928" s="78">
        <f t="shared" si="91"/>
        <v>1</v>
      </c>
      <c r="AQ2928" s="77">
        <f>IF(V2928&lt;Variables!$G$15,1,0)</f>
        <v>1</v>
      </c>
      <c r="AR2928" s="126">
        <v>1</v>
      </c>
      <c r="AS2928" s="126">
        <v>0</v>
      </c>
      <c r="AT2928" s="126">
        <v>0</v>
      </c>
      <c r="AU2928" s="126">
        <v>0</v>
      </c>
      <c r="BA2928" s="126">
        <v>2</v>
      </c>
    </row>
    <row r="2929" spans="3:53" ht="14.5" x14ac:dyDescent="0.35">
      <c r="C2929" s="126" t="s">
        <v>398</v>
      </c>
      <c r="D2929" s="126" t="s">
        <v>163</v>
      </c>
      <c r="E2929" s="126">
        <v>3.91</v>
      </c>
      <c r="F2929" s="126">
        <v>18.920000000000002</v>
      </c>
      <c r="G2929" s="126">
        <v>13.83</v>
      </c>
      <c r="H2929" s="126">
        <v>358.91</v>
      </c>
      <c r="I2929" s="126">
        <v>-75.212999999999994</v>
      </c>
      <c r="J2929" s="126" t="s">
        <v>75</v>
      </c>
      <c r="K2929" s="126">
        <v>44.61</v>
      </c>
      <c r="L2929" s="126">
        <v>3.9351599999999989</v>
      </c>
      <c r="M2929" s="126">
        <v>-0.49705729881374372</v>
      </c>
      <c r="N2929" s="126">
        <v>3.942812</v>
      </c>
      <c r="O2929" s="126">
        <v>-0.69016732220556232</v>
      </c>
      <c r="P2929" s="126">
        <v>25170000</v>
      </c>
      <c r="Q2929" s="126">
        <v>20560000</v>
      </c>
      <c r="R2929" s="126">
        <v>1.22</v>
      </c>
      <c r="S2929" s="126">
        <v>34.242999999999988</v>
      </c>
      <c r="T2929" s="126">
        <v>7.1739999999999986</v>
      </c>
      <c r="U2929" s="126">
        <v>18.648</v>
      </c>
      <c r="V2929" s="126">
        <v>2.3163457367974871</v>
      </c>
      <c r="AC2929" s="126">
        <v>3.98</v>
      </c>
      <c r="AD2929" s="126">
        <v>3.69</v>
      </c>
      <c r="AH2929" s="77">
        <f>IF(AND(M2929&lt;Variables!$G$6,M2929&gt;Variables!$G$5),0,1)</f>
        <v>1</v>
      </c>
      <c r="AI2929" s="77">
        <f t="shared" si="90"/>
        <v>1</v>
      </c>
      <c r="AJ2929" s="77">
        <f>IF(I2929&gt;Variables!$G$7,0,1)</f>
        <v>1</v>
      </c>
      <c r="AK2929" s="77">
        <f>IF(F2929&gt;Variables!$G$8,0,1)</f>
        <v>0</v>
      </c>
      <c r="AL2929" s="77">
        <f>IF(G2929&gt;Variables!$G$9,0,1)</f>
        <v>0</v>
      </c>
      <c r="AM2929" s="77">
        <f>IF(AND(K2929&gt;Variables!$G$10,K2929&lt;Variables!$G$11),0,1)</f>
        <v>1</v>
      </c>
      <c r="AN2929" s="77">
        <f>IF(H2929&lt;Variables!$G$13,1,0)</f>
        <v>1</v>
      </c>
      <c r="AO2929" s="77">
        <f>IF(R2929&lt;Variables!$G$12,0,1)</f>
        <v>0</v>
      </c>
      <c r="AP2929" s="78">
        <f t="shared" si="91"/>
        <v>1</v>
      </c>
      <c r="AQ2929" s="77">
        <f>IF(V2929&lt;Variables!$G$15,1,0)</f>
        <v>1</v>
      </c>
      <c r="AR2929" s="126">
        <v>0</v>
      </c>
      <c r="AS2929" s="126">
        <v>0</v>
      </c>
      <c r="AT2929" s="126">
        <v>1</v>
      </c>
      <c r="AU2929" s="126">
        <v>0</v>
      </c>
      <c r="BA2929" s="126">
        <v>-2.25</v>
      </c>
    </row>
    <row r="2930" spans="3:53" ht="14.5" x14ac:dyDescent="0.35">
      <c r="C2930" s="126" t="s">
        <v>398</v>
      </c>
      <c r="D2930" s="126" t="s">
        <v>342</v>
      </c>
      <c r="E2930" s="126">
        <v>6.9</v>
      </c>
      <c r="F2930" s="126">
        <v>38.9</v>
      </c>
      <c r="G2930" s="126">
        <v>-6.9</v>
      </c>
      <c r="H2930" s="126">
        <v>43.4</v>
      </c>
      <c r="I2930" s="126">
        <v>-65.858000000000004</v>
      </c>
      <c r="J2930" s="126" t="s">
        <v>75</v>
      </c>
      <c r="K2930" s="126">
        <v>60.07</v>
      </c>
      <c r="L2930" s="126">
        <v>6.7906050000000011</v>
      </c>
      <c r="M2930" s="126">
        <v>1.3164511851300249</v>
      </c>
      <c r="N2930" s="126">
        <v>6.7856140000000007</v>
      </c>
      <c r="O2930" s="126">
        <v>1.3909721360513461</v>
      </c>
      <c r="P2930" s="126">
        <v>71320000</v>
      </c>
      <c r="Q2930" s="126">
        <v>3560000</v>
      </c>
      <c r="R2930" s="126">
        <v>20.03</v>
      </c>
      <c r="S2930" s="126">
        <v>34.242999999999988</v>
      </c>
      <c r="T2930" s="126">
        <v>7.1739999999999986</v>
      </c>
      <c r="U2930" s="126">
        <v>18.648</v>
      </c>
      <c r="V2930" s="126">
        <v>2.398812225188478</v>
      </c>
      <c r="AC2930" s="126">
        <v>7.08</v>
      </c>
      <c r="AD2930" s="126">
        <v>6</v>
      </c>
      <c r="AH2930" s="77">
        <f>IF(AND(M2930&lt;Variables!$G$6,M2930&gt;Variables!$G$5),0,1)</f>
        <v>1</v>
      </c>
      <c r="AI2930" s="77">
        <f t="shared" si="90"/>
        <v>0</v>
      </c>
      <c r="AJ2930" s="77">
        <f>IF(I2930&gt;Variables!$G$7,0,1)</f>
        <v>1</v>
      </c>
      <c r="AK2930" s="77">
        <f>IF(F2930&gt;Variables!$G$8,0,1)</f>
        <v>0</v>
      </c>
      <c r="AL2930" s="77">
        <f>IF(G2930&gt;Variables!$G$9,0,1)</f>
        <v>1</v>
      </c>
      <c r="AM2930" s="77">
        <f>IF(AND(K2930&gt;Variables!$G$10,K2930&lt;Variables!$G$11),0,1)</f>
        <v>1</v>
      </c>
      <c r="AN2930" s="77">
        <f>IF(H2930&lt;Variables!$G$13,1,0)</f>
        <v>1</v>
      </c>
      <c r="AO2930" s="77">
        <f>IF(R2930&lt;Variables!$G$12,0,1)</f>
        <v>1</v>
      </c>
      <c r="AP2930" s="78">
        <f t="shared" si="91"/>
        <v>1</v>
      </c>
      <c r="AQ2930" s="77">
        <f>IF(V2930&lt;Variables!$G$15,1,0)</f>
        <v>1</v>
      </c>
      <c r="AR2930" s="126">
        <v>1</v>
      </c>
      <c r="AS2930" s="126">
        <v>0</v>
      </c>
      <c r="AT2930" s="126">
        <v>0</v>
      </c>
      <c r="AU2930" s="126">
        <v>0</v>
      </c>
      <c r="BA2930" s="126">
        <v>2</v>
      </c>
    </row>
    <row r="2931" spans="3:53" ht="14.5" x14ac:dyDescent="0.35">
      <c r="C2931" s="126" t="s">
        <v>398</v>
      </c>
      <c r="D2931" s="126" t="s">
        <v>194</v>
      </c>
      <c r="E2931" s="126">
        <v>9.08</v>
      </c>
      <c r="F2931" s="126">
        <v>44.86</v>
      </c>
      <c r="G2931" s="126">
        <v>2.23</v>
      </c>
      <c r="H2931" s="126">
        <v>784.63</v>
      </c>
      <c r="I2931" s="126">
        <v>2727.8780000000002</v>
      </c>
      <c r="J2931" s="126" t="s">
        <v>75</v>
      </c>
      <c r="K2931" s="126">
        <v>63.71</v>
      </c>
      <c r="L2931" s="126">
        <v>8.9117499999999996</v>
      </c>
      <c r="M2931" s="126">
        <v>2.095548012455466</v>
      </c>
      <c r="N2931" s="126">
        <v>8.81569</v>
      </c>
      <c r="O2931" s="126">
        <v>3.2080302279231629</v>
      </c>
      <c r="P2931" s="126">
        <v>232390000</v>
      </c>
      <c r="Q2931" s="126">
        <v>29450000</v>
      </c>
      <c r="R2931" s="126">
        <v>7.89</v>
      </c>
      <c r="S2931" s="126">
        <v>34.242999999999988</v>
      </c>
      <c r="T2931" s="126">
        <v>7.1739999999999986</v>
      </c>
      <c r="U2931" s="126">
        <v>18.648</v>
      </c>
      <c r="V2931" s="126">
        <v>2.37157921780795</v>
      </c>
      <c r="AC2931" s="126">
        <v>10.199999999999999</v>
      </c>
      <c r="AD2931" s="126">
        <v>8.92</v>
      </c>
      <c r="AH2931" s="77">
        <f>IF(AND(M2931&lt;Variables!$G$6,M2931&gt;Variables!$G$5),0,1)</f>
        <v>1</v>
      </c>
      <c r="AI2931" s="77">
        <f t="shared" si="90"/>
        <v>0</v>
      </c>
      <c r="AJ2931" s="77">
        <f>IF(I2931&gt;Variables!$G$7,0,1)</f>
        <v>0</v>
      </c>
      <c r="AK2931" s="77">
        <f>IF(F2931&gt;Variables!$G$8,0,1)</f>
        <v>0</v>
      </c>
      <c r="AL2931" s="77">
        <f>IF(G2931&gt;Variables!$G$9,0,1)</f>
        <v>1</v>
      </c>
      <c r="AM2931" s="77">
        <f>IF(AND(K2931&gt;Variables!$G$10,K2931&lt;Variables!$G$11),0,1)</f>
        <v>0</v>
      </c>
      <c r="AN2931" s="77">
        <f>IF(H2931&lt;Variables!$G$13,1,0)</f>
        <v>1</v>
      </c>
      <c r="AO2931" s="77">
        <f>IF(R2931&lt;Variables!$G$12,0,1)</f>
        <v>1</v>
      </c>
      <c r="AP2931" s="78">
        <f t="shared" si="91"/>
        <v>1</v>
      </c>
      <c r="AQ2931" s="77">
        <f>IF(V2931&lt;Variables!$G$15,1,0)</f>
        <v>1</v>
      </c>
      <c r="AR2931" s="126">
        <v>1</v>
      </c>
      <c r="AS2931" s="126">
        <v>0</v>
      </c>
      <c r="AT2931" s="126">
        <v>0</v>
      </c>
      <c r="AU2931" s="126">
        <v>0</v>
      </c>
      <c r="BA2931" s="126">
        <v>2</v>
      </c>
    </row>
    <row r="2932" spans="3:53" ht="14.5" x14ac:dyDescent="0.35">
      <c r="C2932" s="126" t="s">
        <v>398</v>
      </c>
      <c r="D2932" s="126" t="s">
        <v>372</v>
      </c>
      <c r="E2932" s="126">
        <v>3.27</v>
      </c>
      <c r="F2932" s="126">
        <v>35.619999999999997</v>
      </c>
      <c r="G2932" s="126">
        <v>-6.05</v>
      </c>
      <c r="H2932" s="126">
        <v>-99999</v>
      </c>
      <c r="I2932" s="126">
        <v>6.0819999999999999</v>
      </c>
      <c r="J2932" s="126" t="s">
        <v>75</v>
      </c>
      <c r="K2932" s="126">
        <v>-99999</v>
      </c>
      <c r="L2932" s="126">
        <v>3.26</v>
      </c>
      <c r="M2932" s="126">
        <v>0</v>
      </c>
      <c r="N2932" s="126">
        <v>3.26</v>
      </c>
      <c r="O2932" s="126">
        <v>0</v>
      </c>
      <c r="P2932" s="126">
        <v>25890</v>
      </c>
      <c r="Q2932" s="126">
        <v>2017</v>
      </c>
      <c r="R2932" s="126">
        <v>12.84</v>
      </c>
      <c r="S2932" s="126">
        <v>34.242999999999988</v>
      </c>
      <c r="T2932" s="126">
        <v>7.1739999999999986</v>
      </c>
      <c r="U2932" s="126">
        <v>18.648</v>
      </c>
      <c r="V2932" s="126">
        <v>-99999</v>
      </c>
      <c r="AC2932" s="126">
        <v>3.3</v>
      </c>
      <c r="AD2932" s="126">
        <v>3.1301000000000001</v>
      </c>
      <c r="AH2932" s="77">
        <f>IF(AND(M2932&lt;Variables!$G$6,M2932&gt;Variables!$G$5),0,1)</f>
        <v>1</v>
      </c>
      <c r="AI2932" s="77">
        <f t="shared" si="90"/>
        <v>1</v>
      </c>
      <c r="AJ2932" s="77">
        <f>IF(I2932&gt;Variables!$G$7,0,1)</f>
        <v>1</v>
      </c>
      <c r="AK2932" s="77">
        <f>IF(F2932&gt;Variables!$G$8,0,1)</f>
        <v>0</v>
      </c>
      <c r="AL2932" s="77">
        <f>IF(G2932&gt;Variables!$G$9,0,1)</f>
        <v>1</v>
      </c>
      <c r="AM2932" s="77">
        <f>IF(AND(K2932&gt;Variables!$G$10,K2932&lt;Variables!$G$11),0,1)</f>
        <v>1</v>
      </c>
      <c r="AN2932" s="77">
        <f>IF(H2932&lt;Variables!$G$13,1,0)</f>
        <v>1</v>
      </c>
      <c r="AO2932" s="77">
        <f>IF(R2932&lt;Variables!$G$12,0,1)</f>
        <v>1</v>
      </c>
      <c r="AP2932" s="78">
        <f t="shared" si="91"/>
        <v>1</v>
      </c>
      <c r="AQ2932" s="77">
        <f>IF(V2932&lt;Variables!$G$15,1,0)</f>
        <v>1</v>
      </c>
      <c r="AR2932" s="126">
        <v>0</v>
      </c>
      <c r="AS2932" s="126">
        <v>0</v>
      </c>
      <c r="AT2932" s="126">
        <v>1</v>
      </c>
      <c r="AU2932" s="126">
        <v>0</v>
      </c>
      <c r="BA2932" s="126">
        <v>-2.25</v>
      </c>
    </row>
    <row r="2933" spans="3:53" ht="14.5" x14ac:dyDescent="0.35">
      <c r="C2933" s="126" t="s">
        <v>398</v>
      </c>
      <c r="D2933" s="126" t="s">
        <v>153</v>
      </c>
      <c r="E2933" s="126">
        <v>7.51</v>
      </c>
      <c r="F2933" s="126">
        <v>7.88</v>
      </c>
      <c r="G2933" s="126">
        <v>4.96</v>
      </c>
      <c r="H2933" s="126">
        <v>-99999</v>
      </c>
      <c r="I2933" s="126">
        <v>400.21499999999997</v>
      </c>
      <c r="J2933" s="126" t="s">
        <v>75</v>
      </c>
      <c r="K2933" s="126">
        <v>49.68</v>
      </c>
      <c r="L2933" s="126">
        <v>7.49</v>
      </c>
      <c r="M2933" s="126">
        <v>5.3404539385841908E-2</v>
      </c>
      <c r="N2933" s="126">
        <v>7.51</v>
      </c>
      <c r="O2933" s="126">
        <v>-0.21304926764314269</v>
      </c>
      <c r="P2933" s="126">
        <v>34975</v>
      </c>
      <c r="Q2933" s="126">
        <v>86571</v>
      </c>
      <c r="R2933" s="126">
        <v>0.4</v>
      </c>
      <c r="S2933" s="126">
        <v>34.242999999999988</v>
      </c>
      <c r="T2933" s="126">
        <v>7.1739999999999986</v>
      </c>
      <c r="U2933" s="126">
        <v>18.648</v>
      </c>
      <c r="V2933" s="126">
        <v>2.3623456363150872</v>
      </c>
      <c r="AC2933" s="126">
        <v>7.66</v>
      </c>
      <c r="AD2933" s="126">
        <v>7.48</v>
      </c>
      <c r="AH2933" s="77">
        <f>IF(AND(M2933&lt;Variables!$G$6,M2933&gt;Variables!$G$5),0,1)</f>
        <v>1</v>
      </c>
      <c r="AI2933" s="77">
        <f t="shared" si="90"/>
        <v>1</v>
      </c>
      <c r="AJ2933" s="77">
        <f>IF(I2933&gt;Variables!$G$7,0,1)</f>
        <v>0</v>
      </c>
      <c r="AK2933" s="77">
        <f>IF(F2933&gt;Variables!$G$8,0,1)</f>
        <v>1</v>
      </c>
      <c r="AL2933" s="77">
        <f>IF(G2933&gt;Variables!$G$9,0,1)</f>
        <v>1</v>
      </c>
      <c r="AM2933" s="77">
        <f>IF(AND(K2933&gt;Variables!$G$10,K2933&lt;Variables!$G$11),0,1)</f>
        <v>1</v>
      </c>
      <c r="AN2933" s="77">
        <f>IF(H2933&lt;Variables!$G$13,1,0)</f>
        <v>1</v>
      </c>
      <c r="AO2933" s="77">
        <f>IF(R2933&lt;Variables!$G$12,0,1)</f>
        <v>0</v>
      </c>
      <c r="AP2933" s="78">
        <f t="shared" si="91"/>
        <v>1</v>
      </c>
      <c r="AQ2933" s="77">
        <f>IF(V2933&lt;Variables!$G$15,1,0)</f>
        <v>1</v>
      </c>
      <c r="AR2933" s="126">
        <v>0</v>
      </c>
      <c r="AS2933" s="126">
        <v>0</v>
      </c>
      <c r="AT2933" s="126">
        <v>0</v>
      </c>
      <c r="AU2933" s="126">
        <v>0</v>
      </c>
      <c r="BA2933" s="126">
        <v>0</v>
      </c>
    </row>
    <row r="2934" spans="3:53" ht="14.5" x14ac:dyDescent="0.35">
      <c r="C2934" s="126" t="s">
        <v>398</v>
      </c>
      <c r="D2934" s="126" t="s">
        <v>183</v>
      </c>
      <c r="E2934" s="126">
        <v>41.2</v>
      </c>
      <c r="F2934" s="126">
        <v>12.82</v>
      </c>
      <c r="G2934" s="126">
        <v>10.48</v>
      </c>
      <c r="H2934" s="126">
        <v>5850</v>
      </c>
      <c r="I2934" s="126">
        <v>1399.1610000000001</v>
      </c>
      <c r="J2934" s="126" t="s">
        <v>75</v>
      </c>
      <c r="K2934" s="126">
        <v>49.77</v>
      </c>
      <c r="L2934" s="126">
        <v>40.999999999999993</v>
      </c>
      <c r="M2934" s="126">
        <v>4.878048780490301E-2</v>
      </c>
      <c r="N2934" s="126">
        <v>41.050514285714293</v>
      </c>
      <c r="O2934" s="126">
        <v>-7.4333504086943142E-2</v>
      </c>
      <c r="P2934" s="126">
        <v>1604000</v>
      </c>
      <c r="Q2934" s="126">
        <v>2201000</v>
      </c>
      <c r="R2934" s="126">
        <v>0.73</v>
      </c>
      <c r="S2934" s="126">
        <v>34.242999999999988</v>
      </c>
      <c r="T2934" s="126">
        <v>7.1739999999999986</v>
      </c>
      <c r="U2934" s="126">
        <v>18.648</v>
      </c>
      <c r="V2934" s="126">
        <v>2.3633813092682918</v>
      </c>
      <c r="AC2934" s="126">
        <v>42.89</v>
      </c>
      <c r="AD2934" s="126">
        <v>40.75</v>
      </c>
      <c r="AH2934" s="77">
        <f>IF(AND(M2934&lt;Variables!$G$6,M2934&gt;Variables!$G$5),0,1)</f>
        <v>1</v>
      </c>
      <c r="AI2934" s="77">
        <f t="shared" si="90"/>
        <v>1</v>
      </c>
      <c r="AJ2934" s="77">
        <f>IF(I2934&gt;Variables!$G$7,0,1)</f>
        <v>0</v>
      </c>
      <c r="AK2934" s="77">
        <f>IF(F2934&gt;Variables!$G$8,0,1)</f>
        <v>0</v>
      </c>
      <c r="AL2934" s="77">
        <f>IF(G2934&gt;Variables!$G$9,0,1)</f>
        <v>1</v>
      </c>
      <c r="AM2934" s="77">
        <f>IF(AND(K2934&gt;Variables!$G$10,K2934&lt;Variables!$G$11),0,1)</f>
        <v>1</v>
      </c>
      <c r="AN2934" s="77">
        <f>IF(H2934&lt;Variables!$G$13,1,0)</f>
        <v>0</v>
      </c>
      <c r="AO2934" s="77">
        <f>IF(R2934&lt;Variables!$G$12,0,1)</f>
        <v>0</v>
      </c>
      <c r="AP2934" s="78">
        <f t="shared" si="91"/>
        <v>1</v>
      </c>
      <c r="AQ2934" s="77">
        <f>IF(V2934&lt;Variables!$G$15,1,0)</f>
        <v>1</v>
      </c>
      <c r="AR2934" s="126">
        <v>1</v>
      </c>
      <c r="AS2934" s="126">
        <v>0</v>
      </c>
      <c r="AT2934" s="126">
        <v>0</v>
      </c>
      <c r="AU2934" s="126">
        <v>0</v>
      </c>
      <c r="BA2934" s="126">
        <v>0.48</v>
      </c>
    </row>
    <row r="2935" spans="3:53" ht="14.5" x14ac:dyDescent="0.35">
      <c r="C2935" s="126" t="s">
        <v>398</v>
      </c>
      <c r="D2935" s="126" t="s">
        <v>157</v>
      </c>
      <c r="E2935" s="126">
        <v>53.77</v>
      </c>
      <c r="F2935" s="126">
        <v>6.49</v>
      </c>
      <c r="G2935" s="126">
        <v>5.22</v>
      </c>
      <c r="H2935" s="126">
        <v>5980</v>
      </c>
      <c r="I2935" s="126">
        <v>-46.470999999999997</v>
      </c>
      <c r="J2935" s="126" t="s">
        <v>75</v>
      </c>
      <c r="K2935" s="126">
        <v>67.89</v>
      </c>
      <c r="L2935" s="126">
        <v>53.357050000000001</v>
      </c>
      <c r="M2935" s="126">
        <v>0.42834077221285372</v>
      </c>
      <c r="N2935" s="126">
        <v>53.396260000000012</v>
      </c>
      <c r="O2935" s="126">
        <v>0.35459412325880929</v>
      </c>
      <c r="P2935" s="126">
        <v>1301000</v>
      </c>
      <c r="Q2935" s="126">
        <v>1838000</v>
      </c>
      <c r="R2935" s="126">
        <v>0.71</v>
      </c>
      <c r="S2935" s="126">
        <v>34.242999999999988</v>
      </c>
      <c r="T2935" s="126">
        <v>7.1739999999999986</v>
      </c>
      <c r="U2935" s="126">
        <v>18.648</v>
      </c>
      <c r="V2935" s="126">
        <v>2.5190727485162689</v>
      </c>
      <c r="AC2935" s="126">
        <v>53.75</v>
      </c>
      <c r="AD2935" s="126">
        <v>52.61</v>
      </c>
      <c r="AH2935" s="77">
        <f>IF(AND(M2935&lt;Variables!$G$6,M2935&gt;Variables!$G$5),0,1)</f>
        <v>1</v>
      </c>
      <c r="AI2935" s="77">
        <f t="shared" si="90"/>
        <v>1</v>
      </c>
      <c r="AJ2935" s="77">
        <f>IF(I2935&gt;Variables!$G$7,0,1)</f>
        <v>1</v>
      </c>
      <c r="AK2935" s="77">
        <f>IF(F2935&gt;Variables!$G$8,0,1)</f>
        <v>1</v>
      </c>
      <c r="AL2935" s="77">
        <f>IF(G2935&gt;Variables!$G$9,0,1)</f>
        <v>1</v>
      </c>
      <c r="AM2935" s="77">
        <f>IF(AND(K2935&gt;Variables!$G$10,K2935&lt;Variables!$G$11),0,1)</f>
        <v>0</v>
      </c>
      <c r="AN2935" s="77">
        <f>IF(H2935&lt;Variables!$G$13,1,0)</f>
        <v>0</v>
      </c>
      <c r="AO2935" s="77">
        <f>IF(R2935&lt;Variables!$G$12,0,1)</f>
        <v>0</v>
      </c>
      <c r="AP2935" s="78">
        <f t="shared" si="91"/>
        <v>1</v>
      </c>
      <c r="AQ2935" s="77">
        <f>IF(V2935&lt;Variables!$G$15,1,0)</f>
        <v>1</v>
      </c>
      <c r="AR2935" s="126">
        <v>0</v>
      </c>
      <c r="AS2935" s="126">
        <v>0</v>
      </c>
      <c r="AT2935" s="126">
        <v>1</v>
      </c>
      <c r="AU2935" s="126">
        <v>0</v>
      </c>
      <c r="BA2935" s="126">
        <v>-1.67</v>
      </c>
    </row>
    <row r="2936" spans="3:53" ht="14.5" x14ac:dyDescent="0.35">
      <c r="C2936" s="126" t="s">
        <v>399</v>
      </c>
      <c r="D2936" s="126" t="s">
        <v>151</v>
      </c>
      <c r="E2936" s="126">
        <v>143.29</v>
      </c>
      <c r="F2936" s="126">
        <v>8.56</v>
      </c>
      <c r="G2936" s="126">
        <v>8.9600000000000009</v>
      </c>
      <c r="H2936" s="126">
        <v>9190</v>
      </c>
      <c r="I2936" s="126">
        <v>-24.931999999999999</v>
      </c>
      <c r="J2936" s="126" t="s">
        <v>75</v>
      </c>
      <c r="K2936" s="126">
        <v>73.39</v>
      </c>
      <c r="L2936" s="126">
        <v>141.94737000000001</v>
      </c>
      <c r="M2936" s="126">
        <v>0.64998034130539128</v>
      </c>
      <c r="N2936" s="126">
        <v>141.37507400000001</v>
      </c>
      <c r="O2936" s="126">
        <v>1.0574183678234479</v>
      </c>
      <c r="P2936" s="126">
        <v>926032</v>
      </c>
      <c r="Q2936" s="126">
        <v>915652</v>
      </c>
      <c r="R2936" s="126">
        <v>1.01</v>
      </c>
      <c r="S2936" s="126">
        <v>33.773000000000003</v>
      </c>
      <c r="T2936" s="126">
        <v>7.391</v>
      </c>
      <c r="U2936" s="126">
        <v>18.614000000000001</v>
      </c>
      <c r="V2936" s="126">
        <v>2.548514531077172</v>
      </c>
      <c r="AC2936" s="126">
        <v>144.24</v>
      </c>
      <c r="AD2936" s="126">
        <v>135.59</v>
      </c>
      <c r="AH2936" s="77">
        <f>IF(AND(M2936&lt;Variables!$G$6,M2936&gt;Variables!$G$5),0,1)</f>
        <v>1</v>
      </c>
      <c r="AI2936" s="77">
        <f t="shared" si="90"/>
        <v>0</v>
      </c>
      <c r="AJ2936" s="77">
        <f>IF(I2936&gt;Variables!$G$7,0,1)</f>
        <v>1</v>
      </c>
      <c r="AK2936" s="77">
        <f>IF(F2936&gt;Variables!$G$8,0,1)</f>
        <v>1</v>
      </c>
      <c r="AL2936" s="77">
        <f>IF(G2936&gt;Variables!$G$9,0,1)</f>
        <v>1</v>
      </c>
      <c r="AM2936" s="77">
        <f>IF(AND(K2936&gt;Variables!$G$10,K2936&lt;Variables!$G$11),0,1)</f>
        <v>1</v>
      </c>
      <c r="AN2936" s="77">
        <f>IF(H2936&lt;Variables!$G$13,1,0)</f>
        <v>0</v>
      </c>
      <c r="AO2936" s="77">
        <f>IF(R2936&lt;Variables!$G$12,0,1)</f>
        <v>0</v>
      </c>
      <c r="AP2936" s="78">
        <f t="shared" si="91"/>
        <v>1</v>
      </c>
      <c r="AQ2936" s="77">
        <f>IF(V2936&lt;Variables!$G$15,1,0)</f>
        <v>1</v>
      </c>
      <c r="AR2936" s="126">
        <v>0</v>
      </c>
      <c r="AS2936" s="126">
        <v>0</v>
      </c>
      <c r="AT2936" s="126">
        <v>1</v>
      </c>
      <c r="AU2936" s="126">
        <v>0</v>
      </c>
      <c r="BA2936" s="126">
        <v>-1.18</v>
      </c>
    </row>
    <row r="2937" spans="3:53" ht="14.5" x14ac:dyDescent="0.35">
      <c r="C2937" s="126" t="s">
        <v>399</v>
      </c>
      <c r="D2937" s="126" t="s">
        <v>169</v>
      </c>
      <c r="E2937" s="126">
        <v>8.6999999999999993</v>
      </c>
      <c r="F2937" s="126">
        <v>8.25</v>
      </c>
      <c r="G2937" s="126">
        <v>6.89</v>
      </c>
      <c r="H2937" s="126">
        <v>3910</v>
      </c>
      <c r="I2937" s="126">
        <v>64.843999999999994</v>
      </c>
      <c r="J2937" s="126" t="s">
        <v>75</v>
      </c>
      <c r="K2937" s="126">
        <v>70.22</v>
      </c>
      <c r="L2937" s="126">
        <v>8.6410400000000003</v>
      </c>
      <c r="M2937" s="126">
        <v>0.32357216261005861</v>
      </c>
      <c r="N2937" s="126">
        <v>8.6067020408163266</v>
      </c>
      <c r="O2937" s="126">
        <v>0.7238307877771617</v>
      </c>
      <c r="P2937" s="126">
        <v>2456000</v>
      </c>
      <c r="Q2937" s="126">
        <v>3192000</v>
      </c>
      <c r="R2937" s="126">
        <v>0.77</v>
      </c>
      <c r="S2937" s="126">
        <v>33.773000000000003</v>
      </c>
      <c r="T2937" s="126">
        <v>7.391</v>
      </c>
      <c r="U2937" s="126">
        <v>18.614000000000001</v>
      </c>
      <c r="V2937" s="126">
        <v>2.5491712108505462</v>
      </c>
      <c r="AC2937" s="126">
        <v>8.6950000000000003</v>
      </c>
      <c r="AD2937" s="126">
        <v>8.39</v>
      </c>
      <c r="AH2937" s="77">
        <f>IF(AND(M2937&lt;Variables!$G$6,M2937&gt;Variables!$G$5),0,1)</f>
        <v>1</v>
      </c>
      <c r="AI2937" s="77">
        <f t="shared" si="90"/>
        <v>0</v>
      </c>
      <c r="AJ2937" s="77">
        <f>IF(I2937&gt;Variables!$G$7,0,1)</f>
        <v>0</v>
      </c>
      <c r="AK2937" s="77">
        <f>IF(F2937&gt;Variables!$G$8,0,1)</f>
        <v>1</v>
      </c>
      <c r="AL2937" s="77">
        <f>IF(G2937&gt;Variables!$G$9,0,1)</f>
        <v>1</v>
      </c>
      <c r="AM2937" s="77">
        <f>IF(AND(K2937&gt;Variables!$G$10,K2937&lt;Variables!$G$11),0,1)</f>
        <v>1</v>
      </c>
      <c r="AN2937" s="77">
        <f>IF(H2937&lt;Variables!$G$13,1,0)</f>
        <v>0</v>
      </c>
      <c r="AO2937" s="77">
        <f>IF(R2937&lt;Variables!$G$12,0,1)</f>
        <v>0</v>
      </c>
      <c r="AP2937" s="78">
        <f t="shared" si="91"/>
        <v>1</v>
      </c>
      <c r="AQ2937" s="77">
        <f>IF(V2937&lt;Variables!$G$15,1,0)</f>
        <v>1</v>
      </c>
      <c r="AR2937" s="126">
        <v>0</v>
      </c>
      <c r="AS2937" s="126">
        <v>0</v>
      </c>
      <c r="AT2937" s="126">
        <v>1</v>
      </c>
      <c r="AU2937" s="126">
        <v>0</v>
      </c>
      <c r="BA2937" s="126">
        <v>-1.62</v>
      </c>
    </row>
    <row r="2938" spans="3:53" ht="14.5" x14ac:dyDescent="0.35">
      <c r="C2938" s="126" t="s">
        <v>399</v>
      </c>
      <c r="D2938" s="126" t="s">
        <v>172</v>
      </c>
      <c r="E2938" s="126">
        <v>57.84</v>
      </c>
      <c r="F2938" s="126">
        <v>8.1</v>
      </c>
      <c r="G2938" s="126">
        <v>5.93</v>
      </c>
      <c r="H2938" s="126">
        <v>7410</v>
      </c>
      <c r="I2938" s="126">
        <v>141831.49400000001</v>
      </c>
      <c r="J2938" s="126" t="s">
        <v>75</v>
      </c>
      <c r="K2938" s="126">
        <v>53.97</v>
      </c>
      <c r="L2938" s="126">
        <v>57.633281250000003</v>
      </c>
      <c r="M2938" s="126">
        <v>0.1938441601396787</v>
      </c>
      <c r="N2938" s="126">
        <v>57.643715217391303</v>
      </c>
      <c r="O2938" s="126">
        <v>0.17570828359471041</v>
      </c>
      <c r="P2938" s="126">
        <v>664182</v>
      </c>
      <c r="Q2938" s="126">
        <v>1245000</v>
      </c>
      <c r="R2938" s="126">
        <v>0.53</v>
      </c>
      <c r="S2938" s="126">
        <v>33.773000000000003</v>
      </c>
      <c r="T2938" s="126">
        <v>7.391</v>
      </c>
      <c r="U2938" s="126">
        <v>18.614000000000001</v>
      </c>
      <c r="V2938" s="126">
        <v>2.4008667587564689</v>
      </c>
      <c r="AC2938" s="126">
        <v>57.9</v>
      </c>
      <c r="AD2938" s="126">
        <v>54.424999999999997</v>
      </c>
      <c r="AH2938" s="77">
        <f>IF(AND(M2938&lt;Variables!$G$6,M2938&gt;Variables!$G$5),0,1)</f>
        <v>1</v>
      </c>
      <c r="AI2938" s="77">
        <f t="shared" si="90"/>
        <v>1</v>
      </c>
      <c r="AJ2938" s="77">
        <f>IF(I2938&gt;Variables!$G$7,0,1)</f>
        <v>0</v>
      </c>
      <c r="AK2938" s="77">
        <f>IF(F2938&gt;Variables!$G$8,0,1)</f>
        <v>1</v>
      </c>
      <c r="AL2938" s="77">
        <f>IF(G2938&gt;Variables!$G$9,0,1)</f>
        <v>1</v>
      </c>
      <c r="AM2938" s="77">
        <f>IF(AND(K2938&gt;Variables!$G$10,K2938&lt;Variables!$G$11),0,1)</f>
        <v>1</v>
      </c>
      <c r="AN2938" s="77">
        <f>IF(H2938&lt;Variables!$G$13,1,0)</f>
        <v>0</v>
      </c>
      <c r="AO2938" s="77">
        <f>IF(R2938&lt;Variables!$G$12,0,1)</f>
        <v>0</v>
      </c>
      <c r="AP2938" s="78">
        <f t="shared" si="91"/>
        <v>1</v>
      </c>
      <c r="AQ2938" s="77">
        <f>IF(V2938&lt;Variables!$G$15,1,0)</f>
        <v>1</v>
      </c>
      <c r="AR2938" s="126">
        <v>0</v>
      </c>
      <c r="AS2938" s="126">
        <v>0</v>
      </c>
      <c r="AT2938" s="126">
        <v>1</v>
      </c>
      <c r="AU2938" s="126">
        <v>0</v>
      </c>
      <c r="BA2938" s="126">
        <v>-1.5</v>
      </c>
    </row>
    <row r="2939" spans="3:53" ht="14.5" x14ac:dyDescent="0.35">
      <c r="C2939" s="126" t="s">
        <v>399</v>
      </c>
      <c r="D2939" s="126" t="s">
        <v>157</v>
      </c>
      <c r="E2939" s="126">
        <v>53.8</v>
      </c>
      <c r="F2939" s="126">
        <v>6.67</v>
      </c>
      <c r="G2939" s="126">
        <v>5.37</v>
      </c>
      <c r="H2939" s="126">
        <v>5980</v>
      </c>
      <c r="I2939" s="126">
        <v>-46.433</v>
      </c>
      <c r="J2939" s="126" t="s">
        <v>75</v>
      </c>
      <c r="K2939" s="126">
        <v>63.18</v>
      </c>
      <c r="L2939" s="126">
        <v>53.473419999999997</v>
      </c>
      <c r="M2939" s="126">
        <v>0.34892101533808628</v>
      </c>
      <c r="N2939" s="126">
        <v>53.423481999999993</v>
      </c>
      <c r="O2939" s="126">
        <v>0.44272292098070998</v>
      </c>
      <c r="P2939" s="126">
        <v>1322000</v>
      </c>
      <c r="Q2939" s="126">
        <v>1838000</v>
      </c>
      <c r="R2939" s="126">
        <v>0.72</v>
      </c>
      <c r="S2939" s="126">
        <v>33.773000000000003</v>
      </c>
      <c r="T2939" s="126">
        <v>7.391</v>
      </c>
      <c r="U2939" s="126">
        <v>18.614000000000001</v>
      </c>
      <c r="V2939" s="126">
        <v>2.4811915799007429</v>
      </c>
      <c r="AC2939" s="126">
        <v>53.66</v>
      </c>
      <c r="AD2939" s="126">
        <v>52.61</v>
      </c>
      <c r="AH2939" s="77">
        <f>IF(AND(M2939&lt;Variables!$G$6,M2939&gt;Variables!$G$5),0,1)</f>
        <v>1</v>
      </c>
      <c r="AI2939" s="77">
        <f t="shared" si="90"/>
        <v>0</v>
      </c>
      <c r="AJ2939" s="77">
        <f>IF(I2939&gt;Variables!$G$7,0,1)</f>
        <v>1</v>
      </c>
      <c r="AK2939" s="77">
        <f>IF(F2939&gt;Variables!$G$8,0,1)</f>
        <v>1</v>
      </c>
      <c r="AL2939" s="77">
        <f>IF(G2939&gt;Variables!$G$9,0,1)</f>
        <v>1</v>
      </c>
      <c r="AM2939" s="77">
        <f>IF(AND(K2939&gt;Variables!$G$10,K2939&lt;Variables!$G$11),0,1)</f>
        <v>0</v>
      </c>
      <c r="AN2939" s="77">
        <f>IF(H2939&lt;Variables!$G$13,1,0)</f>
        <v>0</v>
      </c>
      <c r="AO2939" s="77">
        <f>IF(R2939&lt;Variables!$G$12,0,1)</f>
        <v>0</v>
      </c>
      <c r="AP2939" s="78">
        <f t="shared" si="91"/>
        <v>1</v>
      </c>
      <c r="AQ2939" s="77">
        <f>IF(V2939&lt;Variables!$G$15,1,0)</f>
        <v>1</v>
      </c>
      <c r="AR2939" s="126">
        <v>0</v>
      </c>
      <c r="AS2939" s="126">
        <v>0</v>
      </c>
      <c r="AT2939" s="126">
        <v>1</v>
      </c>
      <c r="AU2939" s="126">
        <v>0</v>
      </c>
      <c r="BA2939" s="126">
        <v>-1.86</v>
      </c>
    </row>
    <row r="2940" spans="3:53" ht="14.5" x14ac:dyDescent="0.35">
      <c r="C2940" s="126" t="s">
        <v>399</v>
      </c>
      <c r="D2940" s="126" t="s">
        <v>340</v>
      </c>
      <c r="E2940" s="126">
        <v>36.090000000000003</v>
      </c>
      <c r="F2940" s="126">
        <v>6.35</v>
      </c>
      <c r="G2940" s="126">
        <v>2.8</v>
      </c>
      <c r="H2940" s="126">
        <v>3340</v>
      </c>
      <c r="I2940" s="126">
        <v>-0.998</v>
      </c>
      <c r="J2940" s="126" t="s">
        <v>75</v>
      </c>
      <c r="K2940" s="126">
        <v>54.11</v>
      </c>
      <c r="L2940" s="126">
        <v>35.954756250000003</v>
      </c>
      <c r="M2940" s="126">
        <v>0.12583522937943559</v>
      </c>
      <c r="N2940" s="126">
        <v>35.946551219512187</v>
      </c>
      <c r="O2940" s="126">
        <v>0.1486895923934779</v>
      </c>
      <c r="P2940" s="126">
        <v>541040</v>
      </c>
      <c r="Q2940" s="126">
        <v>915458</v>
      </c>
      <c r="R2940" s="126">
        <v>0.59</v>
      </c>
      <c r="S2940" s="126">
        <v>33.773000000000003</v>
      </c>
      <c r="T2940" s="126">
        <v>7.391</v>
      </c>
      <c r="U2940" s="126">
        <v>18.614000000000001</v>
      </c>
      <c r="V2940" s="126">
        <v>2.4048142601306739</v>
      </c>
      <c r="AC2940" s="126">
        <v>36.5</v>
      </c>
      <c r="AD2940" s="126">
        <v>35.799999999999997</v>
      </c>
      <c r="AH2940" s="77">
        <f>IF(AND(M2940&lt;Variables!$G$6,M2940&gt;Variables!$G$5),0,1)</f>
        <v>1</v>
      </c>
      <c r="AI2940" s="77">
        <f t="shared" si="90"/>
        <v>0</v>
      </c>
      <c r="AJ2940" s="77">
        <f>IF(I2940&gt;Variables!$G$7,0,1)</f>
        <v>1</v>
      </c>
      <c r="AK2940" s="77">
        <f>IF(F2940&gt;Variables!$G$8,0,1)</f>
        <v>1</v>
      </c>
      <c r="AL2940" s="77">
        <f>IF(G2940&gt;Variables!$G$9,0,1)</f>
        <v>1</v>
      </c>
      <c r="AM2940" s="77">
        <f>IF(AND(K2940&gt;Variables!$G$10,K2940&lt;Variables!$G$11),0,1)</f>
        <v>1</v>
      </c>
      <c r="AN2940" s="77">
        <f>IF(H2940&lt;Variables!$G$13,1,0)</f>
        <v>0</v>
      </c>
      <c r="AO2940" s="77">
        <f>IF(R2940&lt;Variables!$G$12,0,1)</f>
        <v>0</v>
      </c>
      <c r="AP2940" s="78">
        <f t="shared" si="91"/>
        <v>1</v>
      </c>
      <c r="AQ2940" s="77">
        <f>IF(V2940&lt;Variables!$G$15,1,0)</f>
        <v>1</v>
      </c>
      <c r="AR2940" s="126">
        <v>0</v>
      </c>
      <c r="AS2940" s="126">
        <v>1</v>
      </c>
      <c r="AT2940" s="126">
        <v>0</v>
      </c>
      <c r="AU2940" s="126">
        <v>0</v>
      </c>
      <c r="BA2940" s="126">
        <v>-0.04</v>
      </c>
    </row>
    <row r="2941" spans="3:53" ht="14.5" x14ac:dyDescent="0.35">
      <c r="C2941" s="126" t="s">
        <v>399</v>
      </c>
      <c r="D2941" s="126" t="s">
        <v>373</v>
      </c>
      <c r="E2941" s="126">
        <v>30.67</v>
      </c>
      <c r="F2941" s="126">
        <v>6.33</v>
      </c>
      <c r="G2941" s="126">
        <v>4.28</v>
      </c>
      <c r="H2941" s="126">
        <v>6320</v>
      </c>
      <c r="I2941" s="126">
        <v>305.13499999999999</v>
      </c>
      <c r="J2941" s="126" t="s">
        <v>75</v>
      </c>
      <c r="K2941" s="126">
        <v>35.369999999999997</v>
      </c>
      <c r="L2941" s="126">
        <v>30.735670588235301</v>
      </c>
      <c r="M2941" s="126">
        <v>-0.5227495778042397</v>
      </c>
      <c r="N2941" s="126">
        <v>30.743518181818189</v>
      </c>
      <c r="O2941" s="126">
        <v>-0.54814215088059826</v>
      </c>
      <c r="P2941" s="126">
        <v>263329</v>
      </c>
      <c r="Q2941" s="126">
        <v>666260</v>
      </c>
      <c r="R2941" s="126">
        <v>0.4</v>
      </c>
      <c r="S2941" s="126">
        <v>33.773000000000003</v>
      </c>
      <c r="T2941" s="126">
        <v>7.391</v>
      </c>
      <c r="U2941" s="126">
        <v>18.614000000000001</v>
      </c>
      <c r="V2941" s="126">
        <v>2.206937766601289</v>
      </c>
      <c r="AC2941" s="126">
        <v>30.7</v>
      </c>
      <c r="AD2941" s="126">
        <v>30.065000000000001</v>
      </c>
      <c r="AH2941" s="77">
        <f>IF(AND(M2941&lt;Variables!$G$6,M2941&gt;Variables!$G$5),0,1)</f>
        <v>1</v>
      </c>
      <c r="AI2941" s="77">
        <f t="shared" si="90"/>
        <v>1</v>
      </c>
      <c r="AJ2941" s="77">
        <f>IF(I2941&gt;Variables!$G$7,0,1)</f>
        <v>0</v>
      </c>
      <c r="AK2941" s="77">
        <f>IF(F2941&gt;Variables!$G$8,0,1)</f>
        <v>1</v>
      </c>
      <c r="AL2941" s="77">
        <f>IF(G2941&gt;Variables!$G$9,0,1)</f>
        <v>1</v>
      </c>
      <c r="AM2941" s="77">
        <f>IF(AND(K2941&gt;Variables!$G$10,K2941&lt;Variables!$G$11),0,1)</f>
        <v>1</v>
      </c>
      <c r="AN2941" s="77">
        <f>IF(H2941&lt;Variables!$G$13,1,0)</f>
        <v>0</v>
      </c>
      <c r="AO2941" s="77">
        <f>IF(R2941&lt;Variables!$G$12,0,1)</f>
        <v>0</v>
      </c>
      <c r="AP2941" s="78">
        <f t="shared" si="91"/>
        <v>1</v>
      </c>
      <c r="AQ2941" s="77">
        <f>IF(V2941&lt;Variables!$G$15,1,0)</f>
        <v>1</v>
      </c>
      <c r="AR2941" s="126">
        <v>0</v>
      </c>
      <c r="AS2941" s="126">
        <v>0</v>
      </c>
      <c r="AT2941" s="126">
        <v>0</v>
      </c>
      <c r="AU2941" s="126">
        <v>1</v>
      </c>
      <c r="BA2941" s="126">
        <v>-0.86</v>
      </c>
    </row>
    <row r="2942" spans="3:53" ht="14.5" x14ac:dyDescent="0.35">
      <c r="C2942" s="126" t="s">
        <v>399</v>
      </c>
      <c r="D2942" s="126" t="s">
        <v>277</v>
      </c>
      <c r="E2942" s="126">
        <v>23.33</v>
      </c>
      <c r="F2942" s="126">
        <v>8.92</v>
      </c>
      <c r="G2942" s="126">
        <v>5.21</v>
      </c>
      <c r="H2942" s="126">
        <v>2160</v>
      </c>
      <c r="I2942" s="126">
        <v>-2.21</v>
      </c>
      <c r="J2942" s="126" t="s">
        <v>75</v>
      </c>
      <c r="K2942" s="126">
        <v>54.02</v>
      </c>
      <c r="L2942" s="126">
        <v>23.183199999999999</v>
      </c>
      <c r="M2942" s="126">
        <v>0.2450050036233094</v>
      </c>
      <c r="N2942" s="126">
        <v>23.151261702127659</v>
      </c>
      <c r="O2942" s="126">
        <v>0.38329789112179458</v>
      </c>
      <c r="P2942" s="126">
        <v>1354000</v>
      </c>
      <c r="Q2942" s="126">
        <v>2482000</v>
      </c>
      <c r="R2942" s="126">
        <v>0.55000000000000004</v>
      </c>
      <c r="S2942" s="126">
        <v>33.773000000000003</v>
      </c>
      <c r="T2942" s="126">
        <v>7.391</v>
      </c>
      <c r="U2942" s="126">
        <v>18.614000000000001</v>
      </c>
      <c r="V2942" s="126">
        <v>2.3994326206149279</v>
      </c>
      <c r="AC2942" s="126">
        <v>23.67</v>
      </c>
      <c r="AD2942" s="126">
        <v>22.73</v>
      </c>
      <c r="AH2942" s="77">
        <f>IF(AND(M2942&lt;Variables!$G$6,M2942&gt;Variables!$G$5),0,1)</f>
        <v>1</v>
      </c>
      <c r="AI2942" s="77">
        <f t="shared" si="90"/>
        <v>0</v>
      </c>
      <c r="AJ2942" s="77">
        <f>IF(I2942&gt;Variables!$G$7,0,1)</f>
        <v>1</v>
      </c>
      <c r="AK2942" s="77">
        <f>IF(F2942&gt;Variables!$G$8,0,1)</f>
        <v>1</v>
      </c>
      <c r="AL2942" s="77">
        <f>IF(G2942&gt;Variables!$G$9,0,1)</f>
        <v>1</v>
      </c>
      <c r="AM2942" s="77">
        <f>IF(AND(K2942&gt;Variables!$G$10,K2942&lt;Variables!$G$11),0,1)</f>
        <v>1</v>
      </c>
      <c r="AN2942" s="77">
        <f>IF(H2942&lt;Variables!$G$13,1,0)</f>
        <v>0</v>
      </c>
      <c r="AO2942" s="77">
        <f>IF(R2942&lt;Variables!$G$12,0,1)</f>
        <v>0</v>
      </c>
      <c r="AP2942" s="78">
        <f t="shared" si="91"/>
        <v>1</v>
      </c>
      <c r="AQ2942" s="77">
        <f>IF(V2942&lt;Variables!$G$15,1,0)</f>
        <v>1</v>
      </c>
      <c r="AR2942" s="126">
        <v>0</v>
      </c>
      <c r="AS2942" s="126">
        <v>0</v>
      </c>
      <c r="AT2942" s="126">
        <v>1</v>
      </c>
      <c r="AU2942" s="126">
        <v>0</v>
      </c>
      <c r="BA2942" s="126">
        <v>-1.84</v>
      </c>
    </row>
    <row r="2943" spans="3:53" ht="14.5" x14ac:dyDescent="0.35">
      <c r="C2943" s="126" t="s">
        <v>399</v>
      </c>
      <c r="D2943" s="126" t="s">
        <v>345</v>
      </c>
      <c r="E2943" s="126">
        <v>61.99</v>
      </c>
      <c r="F2943" s="126">
        <v>85.58</v>
      </c>
      <c r="G2943" s="126">
        <v>1.92</v>
      </c>
      <c r="H2943" s="126">
        <v>621.19000000000005</v>
      </c>
      <c r="I2943" s="126">
        <v>32.173000000000002</v>
      </c>
      <c r="J2943" s="126" t="s">
        <v>74</v>
      </c>
      <c r="K2943" s="126">
        <v>62.36</v>
      </c>
      <c r="L2943" s="126">
        <v>61.709139999999991</v>
      </c>
      <c r="M2943" s="126">
        <v>0.13103407372069739</v>
      </c>
      <c r="N2943" s="126">
        <v>61.274606000000013</v>
      </c>
      <c r="O2943" s="126">
        <v>0.84112168750622962</v>
      </c>
      <c r="P2943" s="126">
        <v>3560000</v>
      </c>
      <c r="Q2943" s="126">
        <v>72250</v>
      </c>
      <c r="R2943" s="126">
        <v>49.27</v>
      </c>
      <c r="S2943" s="126">
        <v>33.773000000000003</v>
      </c>
      <c r="T2943" s="126">
        <v>7.391</v>
      </c>
      <c r="U2943" s="126">
        <v>18.614000000000001</v>
      </c>
      <c r="V2943" s="126">
        <v>2.4869653637186309</v>
      </c>
      <c r="AC2943" s="126">
        <v>62.09</v>
      </c>
      <c r="AD2943" s="126">
        <v>61.2</v>
      </c>
      <c r="AH2943" s="77">
        <f>IF(AND(M2943&lt;Variables!$G$6,M2943&gt;Variables!$G$5),0,1)</f>
        <v>1</v>
      </c>
      <c r="AI2943" s="77">
        <f t="shared" si="90"/>
        <v>0</v>
      </c>
      <c r="AJ2943" s="77">
        <f>IF(I2943&gt;Variables!$G$7,0,1)</f>
        <v>1</v>
      </c>
      <c r="AK2943" s="77">
        <f>IF(F2943&gt;Variables!$G$8,0,1)</f>
        <v>0</v>
      </c>
      <c r="AL2943" s="77">
        <f>IF(G2943&gt;Variables!$G$9,0,1)</f>
        <v>1</v>
      </c>
      <c r="AM2943" s="77">
        <f>IF(AND(K2943&gt;Variables!$G$10,K2943&lt;Variables!$G$11),0,1)</f>
        <v>0</v>
      </c>
      <c r="AN2943" s="77">
        <f>IF(H2943&lt;Variables!$G$13,1,0)</f>
        <v>1</v>
      </c>
      <c r="AO2943" s="77">
        <f>IF(R2943&lt;Variables!$G$12,0,1)</f>
        <v>1</v>
      </c>
      <c r="AP2943" s="78">
        <f t="shared" si="91"/>
        <v>0</v>
      </c>
      <c r="AQ2943" s="77">
        <f>IF(V2943&lt;Variables!$G$15,1,0)</f>
        <v>1</v>
      </c>
      <c r="AR2943" s="126">
        <v>0</v>
      </c>
      <c r="AS2943" s="126">
        <v>0</v>
      </c>
      <c r="AT2943" s="126">
        <v>0</v>
      </c>
      <c r="AU2943" s="126">
        <v>1</v>
      </c>
      <c r="BA2943" s="126">
        <v>-0.36</v>
      </c>
    </row>
    <row r="2944" spans="3:53" ht="14.5" x14ac:dyDescent="0.35">
      <c r="C2944" s="126" t="s">
        <v>399</v>
      </c>
      <c r="D2944" s="126" t="s">
        <v>153</v>
      </c>
      <c r="E2944" s="126">
        <v>7.51</v>
      </c>
      <c r="F2944" s="126">
        <v>7.88</v>
      </c>
      <c r="G2944" s="126">
        <v>4.96</v>
      </c>
      <c r="H2944" s="126">
        <v>-99999</v>
      </c>
      <c r="I2944" s="126">
        <v>400.21499999999997</v>
      </c>
      <c r="J2944" s="126" t="s">
        <v>75</v>
      </c>
      <c r="K2944" s="126">
        <v>49.68</v>
      </c>
      <c r="L2944" s="126">
        <v>7.49</v>
      </c>
      <c r="M2944" s="126">
        <v>5.3404539385841908E-2</v>
      </c>
      <c r="N2944" s="126">
        <v>7.5125000000000002</v>
      </c>
      <c r="O2944" s="126">
        <v>-0.24625623960067089</v>
      </c>
      <c r="P2944" s="126">
        <v>34975</v>
      </c>
      <c r="Q2944" s="126">
        <v>86571</v>
      </c>
      <c r="R2944" s="126">
        <v>0.4</v>
      </c>
      <c r="S2944" s="126">
        <v>33.773000000000003</v>
      </c>
      <c r="T2944" s="126">
        <v>7.391</v>
      </c>
      <c r="U2944" s="126">
        <v>18.614000000000001</v>
      </c>
      <c r="V2944" s="126">
        <v>2.3623456363150872</v>
      </c>
      <c r="AC2944" s="126">
        <v>7.66</v>
      </c>
      <c r="AD2944" s="126">
        <v>7.48</v>
      </c>
      <c r="AH2944" s="77">
        <f>IF(AND(M2944&lt;Variables!$G$6,M2944&gt;Variables!$G$5),0,1)</f>
        <v>1</v>
      </c>
      <c r="AI2944" s="77">
        <f t="shared" si="90"/>
        <v>1</v>
      </c>
      <c r="AJ2944" s="77">
        <f>IF(I2944&gt;Variables!$G$7,0,1)</f>
        <v>0</v>
      </c>
      <c r="AK2944" s="77">
        <f>IF(F2944&gt;Variables!$G$8,0,1)</f>
        <v>1</v>
      </c>
      <c r="AL2944" s="77">
        <f>IF(G2944&gt;Variables!$G$9,0,1)</f>
        <v>1</v>
      </c>
      <c r="AM2944" s="77">
        <f>IF(AND(K2944&gt;Variables!$G$10,K2944&lt;Variables!$G$11),0,1)</f>
        <v>1</v>
      </c>
      <c r="AN2944" s="77">
        <f>IF(H2944&lt;Variables!$G$13,1,0)</f>
        <v>1</v>
      </c>
      <c r="AO2944" s="77">
        <f>IF(R2944&lt;Variables!$G$12,0,1)</f>
        <v>0</v>
      </c>
      <c r="AP2944" s="78">
        <f t="shared" si="91"/>
        <v>1</v>
      </c>
      <c r="AQ2944" s="77">
        <f>IF(V2944&lt;Variables!$G$15,1,0)</f>
        <v>1</v>
      </c>
      <c r="AR2944" s="126">
        <v>0</v>
      </c>
      <c r="AS2944" s="126">
        <v>0</v>
      </c>
      <c r="AT2944" s="126">
        <v>0</v>
      </c>
      <c r="AU2944" s="126">
        <v>0</v>
      </c>
      <c r="BA2944" s="126">
        <v>0</v>
      </c>
    </row>
    <row r="2945" spans="3:53" ht="14.5" x14ac:dyDescent="0.35">
      <c r="C2945" s="126" t="s">
        <v>399</v>
      </c>
      <c r="D2945" s="126" t="s">
        <v>183</v>
      </c>
      <c r="E2945" s="126">
        <v>41.07</v>
      </c>
      <c r="F2945" s="126">
        <v>12.66</v>
      </c>
      <c r="G2945" s="126">
        <v>10.42</v>
      </c>
      <c r="H2945" s="126">
        <v>5850</v>
      </c>
      <c r="I2945" s="126">
        <v>1396.3589999999999</v>
      </c>
      <c r="J2945" s="126" t="s">
        <v>75</v>
      </c>
      <c r="K2945" s="126">
        <v>48.7</v>
      </c>
      <c r="L2945" s="126">
        <v>41.045499999999997</v>
      </c>
      <c r="M2945" s="126">
        <v>-0.11085259041796081</v>
      </c>
      <c r="N2945" s="126">
        <v>41.014302000000001</v>
      </c>
      <c r="O2945" s="126">
        <v>-3.4870762886567479E-2</v>
      </c>
      <c r="P2945" s="126">
        <v>1608000</v>
      </c>
      <c r="Q2945" s="126">
        <v>2201000</v>
      </c>
      <c r="R2945" s="126">
        <v>0.73</v>
      </c>
      <c r="S2945" s="126">
        <v>33.773000000000003</v>
      </c>
      <c r="T2945" s="126">
        <v>7.391</v>
      </c>
      <c r="U2945" s="126">
        <v>18.614000000000001</v>
      </c>
      <c r="V2945" s="126">
        <v>2.3559979823854018</v>
      </c>
      <c r="AC2945" s="126">
        <v>42.89</v>
      </c>
      <c r="AD2945" s="126">
        <v>40.75</v>
      </c>
      <c r="AH2945" s="77">
        <f>IF(AND(M2945&lt;Variables!$G$6,M2945&gt;Variables!$G$5),0,1)</f>
        <v>1</v>
      </c>
      <c r="AI2945" s="77">
        <f t="shared" si="90"/>
        <v>0</v>
      </c>
      <c r="AJ2945" s="77">
        <f>IF(I2945&gt;Variables!$G$7,0,1)</f>
        <v>0</v>
      </c>
      <c r="AK2945" s="77">
        <f>IF(F2945&gt;Variables!$G$8,0,1)</f>
        <v>0</v>
      </c>
      <c r="AL2945" s="77">
        <f>IF(G2945&gt;Variables!$G$9,0,1)</f>
        <v>1</v>
      </c>
      <c r="AM2945" s="77">
        <f>IF(AND(K2945&gt;Variables!$G$10,K2945&lt;Variables!$G$11),0,1)</f>
        <v>1</v>
      </c>
      <c r="AN2945" s="77">
        <f>IF(H2945&lt;Variables!$G$13,1,0)</f>
        <v>0</v>
      </c>
      <c r="AO2945" s="77">
        <f>IF(R2945&lt;Variables!$G$12,0,1)</f>
        <v>0</v>
      </c>
      <c r="AP2945" s="78">
        <f t="shared" si="91"/>
        <v>1</v>
      </c>
      <c r="AQ2945" s="77">
        <f>IF(V2945&lt;Variables!$G$15,1,0)</f>
        <v>1</v>
      </c>
      <c r="AR2945" s="126">
        <v>1</v>
      </c>
      <c r="AS2945" s="126">
        <v>0</v>
      </c>
      <c r="AT2945" s="126">
        <v>0</v>
      </c>
      <c r="AU2945" s="126">
        <v>0</v>
      </c>
      <c r="BA2945" s="126">
        <v>0.89</v>
      </c>
    </row>
    <row r="2946" spans="3:53" ht="14.5" x14ac:dyDescent="0.35">
      <c r="C2946" s="126" t="s">
        <v>399</v>
      </c>
      <c r="D2946" s="126" t="s">
        <v>348</v>
      </c>
      <c r="E2946" s="126">
        <v>15.42</v>
      </c>
      <c r="F2946" s="126">
        <v>9.84</v>
      </c>
      <c r="G2946" s="126">
        <v>6.52</v>
      </c>
      <c r="H2946" s="126">
        <v>2660</v>
      </c>
      <c r="I2946" s="126">
        <v>-26.431000000000001</v>
      </c>
      <c r="J2946" s="126" t="s">
        <v>74</v>
      </c>
      <c r="K2946" s="126">
        <v>46.14</v>
      </c>
      <c r="L2946" s="126">
        <v>15.394914999999999</v>
      </c>
      <c r="M2946" s="126">
        <v>-0.29175217920983237</v>
      </c>
      <c r="N2946" s="126">
        <v>15.36459</v>
      </c>
      <c r="O2946" s="126">
        <v>-9.4958602865420447E-2</v>
      </c>
      <c r="P2946" s="126">
        <v>4561000</v>
      </c>
      <c r="Q2946" s="126">
        <v>2896000</v>
      </c>
      <c r="R2946" s="126">
        <v>1.57</v>
      </c>
      <c r="S2946" s="126">
        <v>33.773000000000003</v>
      </c>
      <c r="T2946" s="126">
        <v>7.391</v>
      </c>
      <c r="U2946" s="126">
        <v>18.614000000000001</v>
      </c>
      <c r="V2946" s="126">
        <v>2.3313435967263221</v>
      </c>
      <c r="AC2946" s="126">
        <v>15.4</v>
      </c>
      <c r="AD2946" s="126">
        <v>14.55</v>
      </c>
      <c r="AH2946" s="77">
        <f>IF(AND(M2946&lt;Variables!$G$6,M2946&gt;Variables!$G$5),0,1)</f>
        <v>1</v>
      </c>
      <c r="AI2946" s="77">
        <f t="shared" si="90"/>
        <v>0</v>
      </c>
      <c r="AJ2946" s="77">
        <f>IF(I2946&gt;Variables!$G$7,0,1)</f>
        <v>1</v>
      </c>
      <c r="AK2946" s="77">
        <f>IF(F2946&gt;Variables!$G$8,0,1)</f>
        <v>0</v>
      </c>
      <c r="AL2946" s="77">
        <f>IF(G2946&gt;Variables!$G$9,0,1)</f>
        <v>1</v>
      </c>
      <c r="AM2946" s="77">
        <f>IF(AND(K2946&gt;Variables!$G$10,K2946&lt;Variables!$G$11),0,1)</f>
        <v>1</v>
      </c>
      <c r="AN2946" s="77">
        <f>IF(H2946&lt;Variables!$G$13,1,0)</f>
        <v>0</v>
      </c>
      <c r="AO2946" s="77">
        <f>IF(R2946&lt;Variables!$G$12,0,1)</f>
        <v>0</v>
      </c>
      <c r="AP2946" s="78">
        <f t="shared" si="91"/>
        <v>0</v>
      </c>
      <c r="AQ2946" s="77">
        <f>IF(V2946&lt;Variables!$G$15,1,0)</f>
        <v>1</v>
      </c>
      <c r="AR2946" s="126">
        <v>0</v>
      </c>
      <c r="AS2946" s="126">
        <v>0</v>
      </c>
      <c r="AT2946" s="126">
        <v>1</v>
      </c>
      <c r="AU2946" s="126">
        <v>0</v>
      </c>
      <c r="BA2946" s="126">
        <v>-1.99</v>
      </c>
    </row>
    <row r="2947" spans="3:53" ht="14.5" x14ac:dyDescent="0.35">
      <c r="C2947" s="126" t="s">
        <v>399</v>
      </c>
      <c r="D2947" s="126" t="s">
        <v>173</v>
      </c>
      <c r="E2947" s="126">
        <v>92.24</v>
      </c>
      <c r="F2947" s="126">
        <v>14.71</v>
      </c>
      <c r="G2947" s="126">
        <v>13.55</v>
      </c>
      <c r="H2947" s="126">
        <v>3140</v>
      </c>
      <c r="I2947" s="126">
        <v>587.67399999999998</v>
      </c>
      <c r="J2947" s="126" t="s">
        <v>75</v>
      </c>
      <c r="K2947" s="126">
        <v>72.959999999999994</v>
      </c>
      <c r="L2947" s="126">
        <v>89.246665000000007</v>
      </c>
      <c r="M2947" s="126">
        <v>2.4464051401808682</v>
      </c>
      <c r="N2947" s="126">
        <v>86.923267999999993</v>
      </c>
      <c r="O2947" s="126">
        <v>5.1847245319860891</v>
      </c>
      <c r="P2947" s="126">
        <v>2225000</v>
      </c>
      <c r="Q2947" s="126">
        <v>1763000</v>
      </c>
      <c r="R2947" s="126">
        <v>1.26</v>
      </c>
      <c r="S2947" s="126">
        <v>33.773000000000003</v>
      </c>
      <c r="T2947" s="126">
        <v>7.391</v>
      </c>
      <c r="U2947" s="126">
        <v>18.614000000000001</v>
      </c>
      <c r="V2947" s="126">
        <v>2.379041660045718</v>
      </c>
      <c r="AC2947" s="126">
        <v>92.5</v>
      </c>
      <c r="AD2947" s="126">
        <v>87.07</v>
      </c>
      <c r="AH2947" s="77">
        <f>IF(AND(M2947&lt;Variables!$G$6,M2947&gt;Variables!$G$5),0,1)</f>
        <v>1</v>
      </c>
      <c r="AI2947" s="77">
        <f t="shared" ref="AI2947:AI3010" si="92">IF(L2947&gt;N2947,0,1)</f>
        <v>0</v>
      </c>
      <c r="AJ2947" s="77">
        <f>IF(I2947&gt;Variables!$G$7,0,1)</f>
        <v>0</v>
      </c>
      <c r="AK2947" s="77">
        <f>IF(F2947&gt;Variables!$G$8,0,1)</f>
        <v>0</v>
      </c>
      <c r="AL2947" s="77">
        <f>IF(G2947&gt;Variables!$G$9,0,1)</f>
        <v>0</v>
      </c>
      <c r="AM2947" s="77">
        <f>IF(AND(K2947&gt;Variables!$G$10,K2947&lt;Variables!$G$11),0,1)</f>
        <v>1</v>
      </c>
      <c r="AN2947" s="77">
        <f>IF(H2947&lt;Variables!$G$13,1,0)</f>
        <v>0</v>
      </c>
      <c r="AO2947" s="77">
        <f>IF(R2947&lt;Variables!$G$12,0,1)</f>
        <v>0</v>
      </c>
      <c r="AP2947" s="78">
        <f t="shared" ref="AP2947:AP3010" si="93">IF(J2947="Pass", 0,1)</f>
        <v>1</v>
      </c>
      <c r="AQ2947" s="77">
        <f>IF(V2947&lt;Variables!$G$15,1,0)</f>
        <v>1</v>
      </c>
      <c r="AR2947" s="126">
        <v>0</v>
      </c>
      <c r="AS2947" s="126">
        <v>0</v>
      </c>
      <c r="AT2947" s="126">
        <v>1</v>
      </c>
      <c r="AU2947" s="126">
        <v>0</v>
      </c>
      <c r="BA2947" s="126">
        <v>-2.25</v>
      </c>
    </row>
    <row r="2948" spans="3:53" ht="14.5" x14ac:dyDescent="0.35">
      <c r="C2948" s="126" t="s">
        <v>399</v>
      </c>
      <c r="D2948" s="126" t="s">
        <v>163</v>
      </c>
      <c r="E2948" s="126">
        <v>3.88</v>
      </c>
      <c r="F2948" s="126">
        <v>17.12</v>
      </c>
      <c r="G2948" s="126">
        <v>13.08</v>
      </c>
      <c r="H2948" s="126">
        <v>358.91</v>
      </c>
      <c r="I2948" s="126">
        <v>-75.256</v>
      </c>
      <c r="J2948" s="126" t="s">
        <v>75</v>
      </c>
      <c r="K2948" s="126">
        <v>42.56</v>
      </c>
      <c r="L2948" s="126">
        <v>3.9178899999999999</v>
      </c>
      <c r="M2948" s="126">
        <v>-0.7144151571381524</v>
      </c>
      <c r="N2948" s="126">
        <v>3.9451179999999999</v>
      </c>
      <c r="O2948" s="126">
        <v>-1.3996539520490889</v>
      </c>
      <c r="P2948" s="126">
        <v>26050000</v>
      </c>
      <c r="Q2948" s="126">
        <v>20560000</v>
      </c>
      <c r="R2948" s="126">
        <v>1.27</v>
      </c>
      <c r="S2948" s="126">
        <v>33.773000000000003</v>
      </c>
      <c r="T2948" s="126">
        <v>7.391</v>
      </c>
      <c r="U2948" s="126">
        <v>18.614000000000001</v>
      </c>
      <c r="V2948" s="126">
        <v>2.293145955640409</v>
      </c>
      <c r="AC2948" s="126">
        <v>3.98</v>
      </c>
      <c r="AD2948" s="126">
        <v>3.69</v>
      </c>
      <c r="AH2948" s="77">
        <f>IF(AND(M2948&lt;Variables!$G$6,M2948&gt;Variables!$G$5),0,1)</f>
        <v>1</v>
      </c>
      <c r="AI2948" s="77">
        <f t="shared" si="92"/>
        <v>1</v>
      </c>
      <c r="AJ2948" s="77">
        <f>IF(I2948&gt;Variables!$G$7,0,1)</f>
        <v>1</v>
      </c>
      <c r="AK2948" s="77">
        <f>IF(F2948&gt;Variables!$G$8,0,1)</f>
        <v>0</v>
      </c>
      <c r="AL2948" s="77">
        <f>IF(G2948&gt;Variables!$G$9,0,1)</f>
        <v>0</v>
      </c>
      <c r="AM2948" s="77">
        <f>IF(AND(K2948&gt;Variables!$G$10,K2948&lt;Variables!$G$11),0,1)</f>
        <v>1</v>
      </c>
      <c r="AN2948" s="77">
        <f>IF(H2948&lt;Variables!$G$13,1,0)</f>
        <v>1</v>
      </c>
      <c r="AO2948" s="77">
        <f>IF(R2948&lt;Variables!$G$12,0,1)</f>
        <v>0</v>
      </c>
      <c r="AP2948" s="78">
        <f t="shared" si="93"/>
        <v>1</v>
      </c>
      <c r="AQ2948" s="77">
        <f>IF(V2948&lt;Variables!$G$15,1,0)</f>
        <v>1</v>
      </c>
      <c r="AR2948" s="126">
        <v>0</v>
      </c>
      <c r="AS2948" s="126">
        <v>0</v>
      </c>
      <c r="AT2948" s="126">
        <v>1</v>
      </c>
      <c r="AU2948" s="126">
        <v>0</v>
      </c>
      <c r="BA2948" s="126">
        <v>-1.28</v>
      </c>
    </row>
    <row r="2949" spans="3:53" ht="14.5" x14ac:dyDescent="0.35">
      <c r="C2949" s="126" t="s">
        <v>399</v>
      </c>
      <c r="D2949" s="126" t="s">
        <v>372</v>
      </c>
      <c r="E2949" s="126">
        <v>3.27</v>
      </c>
      <c r="F2949" s="126">
        <v>35.619999999999997</v>
      </c>
      <c r="G2949" s="126">
        <v>-6.05</v>
      </c>
      <c r="H2949" s="126">
        <v>-99999</v>
      </c>
      <c r="I2949" s="126">
        <v>6.0819999999999999</v>
      </c>
      <c r="J2949" s="126" t="s">
        <v>75</v>
      </c>
      <c r="K2949" s="126">
        <v>-99999</v>
      </c>
      <c r="L2949" s="126">
        <v>3.26</v>
      </c>
      <c r="M2949" s="126">
        <v>0</v>
      </c>
      <c r="N2949" s="126">
        <v>3.26</v>
      </c>
      <c r="O2949" s="126">
        <v>0</v>
      </c>
      <c r="P2949" s="126">
        <v>25890</v>
      </c>
      <c r="Q2949" s="126">
        <v>2017</v>
      </c>
      <c r="R2949" s="126">
        <v>12.84</v>
      </c>
      <c r="S2949" s="126">
        <v>33.773000000000003</v>
      </c>
      <c r="T2949" s="126">
        <v>7.391</v>
      </c>
      <c r="U2949" s="126">
        <v>18.614000000000001</v>
      </c>
      <c r="V2949" s="126">
        <v>-99999</v>
      </c>
      <c r="AC2949" s="126">
        <v>3.3</v>
      </c>
      <c r="AD2949" s="126">
        <v>3.1301000000000001</v>
      </c>
      <c r="AH2949" s="77">
        <f>IF(AND(M2949&lt;Variables!$G$6,M2949&gt;Variables!$G$5),0,1)</f>
        <v>1</v>
      </c>
      <c r="AI2949" s="77">
        <f t="shared" si="92"/>
        <v>1</v>
      </c>
      <c r="AJ2949" s="77">
        <f>IF(I2949&gt;Variables!$G$7,0,1)</f>
        <v>1</v>
      </c>
      <c r="AK2949" s="77">
        <f>IF(F2949&gt;Variables!$G$8,0,1)</f>
        <v>0</v>
      </c>
      <c r="AL2949" s="77">
        <f>IF(G2949&gt;Variables!$G$9,0,1)</f>
        <v>1</v>
      </c>
      <c r="AM2949" s="77">
        <f>IF(AND(K2949&gt;Variables!$G$10,K2949&lt;Variables!$G$11),0,1)</f>
        <v>1</v>
      </c>
      <c r="AN2949" s="77">
        <f>IF(H2949&lt;Variables!$G$13,1,0)</f>
        <v>1</v>
      </c>
      <c r="AO2949" s="77">
        <f>IF(R2949&lt;Variables!$G$12,0,1)</f>
        <v>1</v>
      </c>
      <c r="AP2949" s="78">
        <f t="shared" si="93"/>
        <v>1</v>
      </c>
      <c r="AQ2949" s="77">
        <f>IF(V2949&lt;Variables!$G$15,1,0)</f>
        <v>1</v>
      </c>
      <c r="AR2949" s="126">
        <v>0</v>
      </c>
      <c r="AS2949" s="126">
        <v>0</v>
      </c>
      <c r="AT2949" s="126">
        <v>1</v>
      </c>
      <c r="AU2949" s="126">
        <v>0</v>
      </c>
      <c r="BA2949" s="126">
        <v>-2.25</v>
      </c>
    </row>
    <row r="2950" spans="3:53" ht="14.5" x14ac:dyDescent="0.35">
      <c r="C2950" s="126" t="s">
        <v>399</v>
      </c>
      <c r="D2950" s="126" t="s">
        <v>82</v>
      </c>
      <c r="E2950" s="126">
        <v>32.07</v>
      </c>
      <c r="F2950" s="126">
        <v>10.14</v>
      </c>
      <c r="G2950" s="126">
        <v>10.9</v>
      </c>
      <c r="H2950" s="126">
        <v>4150</v>
      </c>
      <c r="I2950" s="126">
        <v>44.293999999999997</v>
      </c>
      <c r="J2950" s="126" t="s">
        <v>74</v>
      </c>
      <c r="K2950" s="126">
        <v>66.31</v>
      </c>
      <c r="L2950" s="126">
        <v>31.97268</v>
      </c>
      <c r="M2950" s="126">
        <v>0.48141100464521391</v>
      </c>
      <c r="N2950" s="126">
        <v>31.315087999999999</v>
      </c>
      <c r="O2950" s="126">
        <v>2.5914409054191521</v>
      </c>
      <c r="P2950" s="126">
        <v>12365000</v>
      </c>
      <c r="Q2950" s="126">
        <v>15559000</v>
      </c>
      <c r="R2950" s="126">
        <v>0.79</v>
      </c>
      <c r="S2950" s="126">
        <v>33.773000000000003</v>
      </c>
      <c r="T2950" s="126">
        <v>7.391</v>
      </c>
      <c r="U2950" s="126">
        <v>18.614000000000001</v>
      </c>
      <c r="V2950" s="126">
        <v>2.50077887653234</v>
      </c>
      <c r="AC2950" s="126">
        <v>32.238300000000002</v>
      </c>
      <c r="AD2950" s="126">
        <v>31.28</v>
      </c>
      <c r="AH2950" s="77">
        <f>IF(AND(M2950&lt;Variables!$G$6,M2950&gt;Variables!$G$5),0,1)</f>
        <v>1</v>
      </c>
      <c r="AI2950" s="77">
        <f t="shared" si="92"/>
        <v>0</v>
      </c>
      <c r="AJ2950" s="77">
        <f>IF(I2950&gt;Variables!$G$7,0,1)</f>
        <v>1</v>
      </c>
      <c r="AK2950" s="77">
        <f>IF(F2950&gt;Variables!$G$8,0,1)</f>
        <v>0</v>
      </c>
      <c r="AL2950" s="77">
        <f>IF(G2950&gt;Variables!$G$9,0,1)</f>
        <v>0</v>
      </c>
      <c r="AM2950" s="77">
        <f>IF(AND(K2950&gt;Variables!$G$10,K2950&lt;Variables!$G$11),0,1)</f>
        <v>0</v>
      </c>
      <c r="AN2950" s="77">
        <f>IF(H2950&lt;Variables!$G$13,1,0)</f>
        <v>0</v>
      </c>
      <c r="AO2950" s="77">
        <f>IF(R2950&lt;Variables!$G$12,0,1)</f>
        <v>0</v>
      </c>
      <c r="AP2950" s="78">
        <f t="shared" si="93"/>
        <v>0</v>
      </c>
      <c r="AQ2950" s="77">
        <f>IF(V2950&lt;Variables!$G$15,1,0)</f>
        <v>1</v>
      </c>
      <c r="AR2950" s="126">
        <v>0</v>
      </c>
      <c r="AS2950" s="126">
        <v>0</v>
      </c>
      <c r="AT2950" s="126">
        <v>1</v>
      </c>
      <c r="AU2950" s="126">
        <v>0</v>
      </c>
      <c r="BA2950" s="126">
        <v>-1.31</v>
      </c>
    </row>
    <row r="2951" spans="3:53" ht="14.5" x14ac:dyDescent="0.35">
      <c r="C2951" s="126" t="s">
        <v>399</v>
      </c>
      <c r="D2951" s="126" t="s">
        <v>120</v>
      </c>
      <c r="E2951" s="126">
        <v>13.61</v>
      </c>
      <c r="F2951" s="126">
        <v>18.260000000000002</v>
      </c>
      <c r="G2951" s="126">
        <v>12.19</v>
      </c>
      <c r="H2951" s="126">
        <v>6950</v>
      </c>
      <c r="I2951" s="126">
        <v>-50.418999999999997</v>
      </c>
      <c r="J2951" s="126" t="s">
        <v>75</v>
      </c>
      <c r="K2951" s="126">
        <v>43.65</v>
      </c>
      <c r="L2951" s="126">
        <v>13.669034999999999</v>
      </c>
      <c r="M2951" s="126">
        <v>-1.3829432728791919</v>
      </c>
      <c r="N2951" s="126">
        <v>13.546256</v>
      </c>
      <c r="O2951" s="126">
        <v>-0.48910931551864029</v>
      </c>
      <c r="P2951" s="126">
        <v>197082000</v>
      </c>
      <c r="Q2951" s="126">
        <v>30149000</v>
      </c>
      <c r="R2951" s="126">
        <v>6.54</v>
      </c>
      <c r="S2951" s="126">
        <v>33.773000000000003</v>
      </c>
      <c r="T2951" s="126">
        <v>7.391</v>
      </c>
      <c r="U2951" s="126">
        <v>18.614000000000001</v>
      </c>
      <c r="V2951" s="126">
        <v>2.311809005002182</v>
      </c>
      <c r="AC2951" s="126">
        <v>13.87</v>
      </c>
      <c r="AD2951" s="126">
        <v>12.88</v>
      </c>
      <c r="AH2951" s="77">
        <f>IF(AND(M2951&lt;Variables!$G$6,M2951&gt;Variables!$G$5),0,1)</f>
        <v>0</v>
      </c>
      <c r="AI2951" s="77">
        <f t="shared" si="92"/>
        <v>0</v>
      </c>
      <c r="AJ2951" s="77">
        <f>IF(I2951&gt;Variables!$G$7,0,1)</f>
        <v>1</v>
      </c>
      <c r="AK2951" s="77">
        <f>IF(F2951&gt;Variables!$G$8,0,1)</f>
        <v>0</v>
      </c>
      <c r="AL2951" s="77">
        <f>IF(G2951&gt;Variables!$G$9,0,1)</f>
        <v>0</v>
      </c>
      <c r="AM2951" s="77">
        <f>IF(AND(K2951&gt;Variables!$G$10,K2951&lt;Variables!$G$11),0,1)</f>
        <v>1</v>
      </c>
      <c r="AN2951" s="77">
        <f>IF(H2951&lt;Variables!$G$13,1,0)</f>
        <v>0</v>
      </c>
      <c r="AO2951" s="77">
        <f>IF(R2951&lt;Variables!$G$12,0,1)</f>
        <v>1</v>
      </c>
      <c r="AP2951" s="78">
        <f t="shared" si="93"/>
        <v>1</v>
      </c>
      <c r="AQ2951" s="77">
        <f>IF(V2951&lt;Variables!$G$15,1,0)</f>
        <v>1</v>
      </c>
      <c r="AR2951" s="126">
        <v>0</v>
      </c>
      <c r="AS2951" s="126">
        <v>0</v>
      </c>
      <c r="AT2951" s="126">
        <v>1</v>
      </c>
      <c r="AU2951" s="126">
        <v>0</v>
      </c>
      <c r="BA2951" s="126">
        <v>-2.25</v>
      </c>
    </row>
    <row r="2952" spans="3:53" ht="14.5" x14ac:dyDescent="0.35">
      <c r="C2952" s="126" t="s">
        <v>399</v>
      </c>
      <c r="D2952" s="126" t="s">
        <v>342</v>
      </c>
      <c r="E2952" s="126">
        <v>7</v>
      </c>
      <c r="F2952" s="126">
        <v>37.270000000000003</v>
      </c>
      <c r="G2952" s="126">
        <v>-6.22</v>
      </c>
      <c r="H2952" s="126">
        <v>43.4</v>
      </c>
      <c r="I2952" s="126">
        <v>-65.784999999999997</v>
      </c>
      <c r="J2952" s="126" t="s">
        <v>75</v>
      </c>
      <c r="K2952" s="126">
        <v>63.59</v>
      </c>
      <c r="L2952" s="126">
        <v>6.8355800000000002</v>
      </c>
      <c r="M2952" s="126">
        <v>1.381301952431242</v>
      </c>
      <c r="N2952" s="126">
        <v>6.7824460000000002</v>
      </c>
      <c r="O2952" s="126">
        <v>2.1755278258020709</v>
      </c>
      <c r="P2952" s="126">
        <v>69680000</v>
      </c>
      <c r="Q2952" s="126">
        <v>3560000</v>
      </c>
      <c r="R2952" s="126">
        <v>19.57</v>
      </c>
      <c r="S2952" s="126">
        <v>33.773000000000003</v>
      </c>
      <c r="T2952" s="126">
        <v>7.391</v>
      </c>
      <c r="U2952" s="126">
        <v>18.614000000000001</v>
      </c>
      <c r="V2952" s="126">
        <v>2.4176653207119219</v>
      </c>
      <c r="AC2952" s="126">
        <v>7.08</v>
      </c>
      <c r="AD2952" s="126">
        <v>6</v>
      </c>
      <c r="AH2952" s="77">
        <f>IF(AND(M2952&lt;Variables!$G$6,M2952&gt;Variables!$G$5),0,1)</f>
        <v>1</v>
      </c>
      <c r="AI2952" s="77">
        <f t="shared" si="92"/>
        <v>0</v>
      </c>
      <c r="AJ2952" s="77">
        <f>IF(I2952&gt;Variables!$G$7,0,1)</f>
        <v>1</v>
      </c>
      <c r="AK2952" s="77">
        <f>IF(F2952&gt;Variables!$G$8,0,1)</f>
        <v>0</v>
      </c>
      <c r="AL2952" s="77">
        <f>IF(G2952&gt;Variables!$G$9,0,1)</f>
        <v>1</v>
      </c>
      <c r="AM2952" s="77">
        <f>IF(AND(K2952&gt;Variables!$G$10,K2952&lt;Variables!$G$11),0,1)</f>
        <v>0</v>
      </c>
      <c r="AN2952" s="77">
        <f>IF(H2952&lt;Variables!$G$13,1,0)</f>
        <v>1</v>
      </c>
      <c r="AO2952" s="77">
        <f>IF(R2952&lt;Variables!$G$12,0,1)</f>
        <v>1</v>
      </c>
      <c r="AP2952" s="78">
        <f t="shared" si="93"/>
        <v>1</v>
      </c>
      <c r="AQ2952" s="77">
        <f>IF(V2952&lt;Variables!$G$15,1,0)</f>
        <v>1</v>
      </c>
      <c r="AR2952" s="126">
        <v>0</v>
      </c>
      <c r="AS2952" s="126">
        <v>0</v>
      </c>
      <c r="AT2952" s="126">
        <v>1</v>
      </c>
      <c r="AU2952" s="126">
        <v>0</v>
      </c>
      <c r="BA2952" s="126">
        <v>-2.25</v>
      </c>
    </row>
    <row r="2953" spans="3:53" ht="14.5" x14ac:dyDescent="0.35">
      <c r="C2953" s="126" t="s">
        <v>399</v>
      </c>
      <c r="D2953" s="126" t="s">
        <v>152</v>
      </c>
      <c r="E2953" s="126">
        <v>0.03</v>
      </c>
      <c r="F2953" s="126">
        <v>10.6</v>
      </c>
      <c r="G2953" s="126">
        <v>-25</v>
      </c>
      <c r="H2953" s="126">
        <v>-99999</v>
      </c>
      <c r="I2953" s="126">
        <v>4.2999999999999997E-2</v>
      </c>
      <c r="J2953" s="126" t="s">
        <v>75</v>
      </c>
      <c r="K2953" s="126">
        <v>52.85</v>
      </c>
      <c r="L2953" s="126">
        <v>3.3099999999999997E-2</v>
      </c>
      <c r="M2953" s="126">
        <v>-0.30211480362538629</v>
      </c>
      <c r="N2953" s="126">
        <v>3.2820000000000002E-2</v>
      </c>
      <c r="O2953" s="126">
        <v>0.54844606946983421</v>
      </c>
      <c r="P2953" s="126">
        <v>12216000</v>
      </c>
      <c r="Q2953" s="126">
        <v>13766000</v>
      </c>
      <c r="R2953" s="126">
        <v>0.89</v>
      </c>
      <c r="S2953" s="126">
        <v>33.773000000000003</v>
      </c>
      <c r="T2953" s="126">
        <v>7.391</v>
      </c>
      <c r="U2953" s="126">
        <v>18.614000000000001</v>
      </c>
      <c r="V2953" s="126">
        <v>2.40686763141994</v>
      </c>
      <c r="AC2953" s="126">
        <v>0.04</v>
      </c>
      <c r="AD2953" s="126">
        <v>3.2500000000000001E-2</v>
      </c>
      <c r="AH2953" s="77">
        <f>IF(AND(M2953&lt;Variables!$G$6,M2953&gt;Variables!$G$5),0,1)</f>
        <v>1</v>
      </c>
      <c r="AI2953" s="77">
        <f t="shared" si="92"/>
        <v>0</v>
      </c>
      <c r="AJ2953" s="77">
        <f>IF(I2953&gt;Variables!$G$7,0,1)</f>
        <v>1</v>
      </c>
      <c r="AK2953" s="77">
        <f>IF(F2953&gt;Variables!$G$8,0,1)</f>
        <v>0</v>
      </c>
      <c r="AL2953" s="77">
        <f>IF(G2953&gt;Variables!$G$9,0,1)</f>
        <v>1</v>
      </c>
      <c r="AM2953" s="77">
        <f>IF(AND(K2953&gt;Variables!$G$10,K2953&lt;Variables!$G$11),0,1)</f>
        <v>1</v>
      </c>
      <c r="AN2953" s="77">
        <f>IF(H2953&lt;Variables!$G$13,1,0)</f>
        <v>1</v>
      </c>
      <c r="AO2953" s="77">
        <f>IF(R2953&lt;Variables!$G$12,0,1)</f>
        <v>0</v>
      </c>
      <c r="AP2953" s="78">
        <f t="shared" si="93"/>
        <v>1</v>
      </c>
      <c r="AQ2953" s="77">
        <f>IF(V2953&lt;Variables!$G$15,1,0)</f>
        <v>1</v>
      </c>
      <c r="AR2953" s="126">
        <v>1</v>
      </c>
      <c r="AS2953" s="126">
        <v>0</v>
      </c>
      <c r="AT2953" s="126">
        <v>0</v>
      </c>
      <c r="AU2953" s="126">
        <v>0</v>
      </c>
      <c r="BA2953" s="126">
        <v>2</v>
      </c>
    </row>
    <row r="2954" spans="3:53" ht="14.5" x14ac:dyDescent="0.35">
      <c r="C2954" s="126" t="s">
        <v>399</v>
      </c>
      <c r="D2954" s="126" t="s">
        <v>194</v>
      </c>
      <c r="E2954" s="126">
        <v>9.08</v>
      </c>
      <c r="F2954" s="126">
        <v>44.18</v>
      </c>
      <c r="G2954" s="126">
        <v>1.85</v>
      </c>
      <c r="H2954" s="126">
        <v>784.63</v>
      </c>
      <c r="I2954" s="126">
        <v>2725.9229999999998</v>
      </c>
      <c r="J2954" s="126" t="s">
        <v>75</v>
      </c>
      <c r="K2954" s="126">
        <v>58.69</v>
      </c>
      <c r="L2954" s="126">
        <v>8.9461549999999992</v>
      </c>
      <c r="M2954" s="126">
        <v>1.3284478080247919</v>
      </c>
      <c r="N2954" s="126">
        <v>8.8743399999999983</v>
      </c>
      <c r="O2954" s="126">
        <v>2.1484414615622249</v>
      </c>
      <c r="P2954" s="126">
        <v>235100000</v>
      </c>
      <c r="Q2954" s="126">
        <v>29450000</v>
      </c>
      <c r="R2954" s="126">
        <v>7.98</v>
      </c>
      <c r="S2954" s="126">
        <v>33.773000000000003</v>
      </c>
      <c r="T2954" s="126">
        <v>7.391</v>
      </c>
      <c r="U2954" s="126">
        <v>18.614000000000001</v>
      </c>
      <c r="V2954" s="126">
        <v>2.3891490743187429</v>
      </c>
      <c r="AC2954" s="126">
        <v>10.199999999999999</v>
      </c>
      <c r="AD2954" s="126">
        <v>8.9499999999999993</v>
      </c>
      <c r="AH2954" s="77">
        <f>IF(AND(M2954&lt;Variables!$G$6,M2954&gt;Variables!$G$5),0,1)</f>
        <v>1</v>
      </c>
      <c r="AI2954" s="77">
        <f t="shared" si="92"/>
        <v>0</v>
      </c>
      <c r="AJ2954" s="77">
        <f>IF(I2954&gt;Variables!$G$7,0,1)</f>
        <v>0</v>
      </c>
      <c r="AK2954" s="77">
        <f>IF(F2954&gt;Variables!$G$8,0,1)</f>
        <v>0</v>
      </c>
      <c r="AL2954" s="77">
        <f>IF(G2954&gt;Variables!$G$9,0,1)</f>
        <v>1</v>
      </c>
      <c r="AM2954" s="77">
        <f>IF(AND(K2954&gt;Variables!$G$10,K2954&lt;Variables!$G$11),0,1)</f>
        <v>1</v>
      </c>
      <c r="AN2954" s="77">
        <f>IF(H2954&lt;Variables!$G$13,1,0)</f>
        <v>1</v>
      </c>
      <c r="AO2954" s="77">
        <f>IF(R2954&lt;Variables!$G$12,0,1)</f>
        <v>1</v>
      </c>
      <c r="AP2954" s="78">
        <f t="shared" si="93"/>
        <v>1</v>
      </c>
      <c r="AQ2954" s="77">
        <f>IF(V2954&lt;Variables!$G$15,1,0)</f>
        <v>1</v>
      </c>
      <c r="AR2954" s="126">
        <v>1</v>
      </c>
      <c r="AS2954" s="126">
        <v>0</v>
      </c>
      <c r="AT2954" s="126">
        <v>0</v>
      </c>
      <c r="AU2954" s="126">
        <v>0</v>
      </c>
      <c r="BA2954" s="126">
        <v>2</v>
      </c>
    </row>
    <row r="2955" spans="3:53" ht="14.5" x14ac:dyDescent="0.35">
      <c r="C2955" s="126" t="s">
        <v>399</v>
      </c>
      <c r="D2955" s="126" t="s">
        <v>346</v>
      </c>
      <c r="E2955" s="126">
        <v>57.94</v>
      </c>
      <c r="F2955" s="126">
        <v>49.57</v>
      </c>
      <c r="G2955" s="126">
        <v>0.11</v>
      </c>
      <c r="H2955" s="126">
        <v>1470</v>
      </c>
      <c r="I2955" s="126">
        <v>113.601</v>
      </c>
      <c r="J2955" s="126" t="s">
        <v>74</v>
      </c>
      <c r="K2955" s="126">
        <v>44.68</v>
      </c>
      <c r="L2955" s="126">
        <v>57.767925000000012</v>
      </c>
      <c r="M2955" s="126">
        <v>-5.0633634495348906E-3</v>
      </c>
      <c r="N2955" s="126">
        <v>57.764670000000002</v>
      </c>
      <c r="O2955" s="126">
        <v>5.7128345060271368E-4</v>
      </c>
      <c r="P2955" s="126">
        <v>4636000</v>
      </c>
      <c r="Q2955" s="126">
        <v>255123</v>
      </c>
      <c r="R2955" s="126">
        <v>18.170000000000002</v>
      </c>
      <c r="S2955" s="126">
        <v>33.773000000000003</v>
      </c>
      <c r="T2955" s="126">
        <v>7.391</v>
      </c>
      <c r="U2955" s="126">
        <v>18.614000000000001</v>
      </c>
      <c r="V2955" s="126">
        <v>2.3119386531235109</v>
      </c>
      <c r="AC2955" s="126">
        <v>57.79</v>
      </c>
      <c r="AD2955" s="126">
        <v>57.57</v>
      </c>
      <c r="AH2955" s="77">
        <f>IF(AND(M2955&lt;Variables!$G$6,M2955&gt;Variables!$G$5),0,1)</f>
        <v>1</v>
      </c>
      <c r="AI2955" s="77">
        <f t="shared" si="92"/>
        <v>0</v>
      </c>
      <c r="AJ2955" s="77">
        <f>IF(I2955&gt;Variables!$G$7,0,1)</f>
        <v>0</v>
      </c>
      <c r="AK2955" s="77">
        <f>IF(F2955&gt;Variables!$G$8,0,1)</f>
        <v>0</v>
      </c>
      <c r="AL2955" s="77">
        <f>IF(G2955&gt;Variables!$G$9,0,1)</f>
        <v>1</v>
      </c>
      <c r="AM2955" s="77">
        <f>IF(AND(K2955&gt;Variables!$G$10,K2955&lt;Variables!$G$11),0,1)</f>
        <v>1</v>
      </c>
      <c r="AN2955" s="77">
        <f>IF(H2955&lt;Variables!$G$13,1,0)</f>
        <v>1</v>
      </c>
      <c r="AO2955" s="77">
        <f>IF(R2955&lt;Variables!$G$12,0,1)</f>
        <v>1</v>
      </c>
      <c r="AP2955" s="78">
        <f t="shared" si="93"/>
        <v>0</v>
      </c>
      <c r="AQ2955" s="77">
        <f>IF(V2955&lt;Variables!$G$15,1,0)</f>
        <v>1</v>
      </c>
      <c r="AR2955" s="126">
        <v>0</v>
      </c>
      <c r="AS2955" s="126">
        <v>0</v>
      </c>
      <c r="AT2955" s="126">
        <v>0</v>
      </c>
      <c r="AU2955" s="126">
        <v>1</v>
      </c>
      <c r="BA2955" s="126">
        <v>-0.35</v>
      </c>
    </row>
    <row r="2956" spans="3:53" ht="14.5" x14ac:dyDescent="0.35">
      <c r="C2956" s="126" t="s">
        <v>399</v>
      </c>
      <c r="D2956" s="126" t="s">
        <v>302</v>
      </c>
      <c r="E2956" s="126">
        <v>27.26</v>
      </c>
      <c r="F2956" s="126">
        <v>16.82</v>
      </c>
      <c r="G2956" s="126">
        <v>15.49</v>
      </c>
      <c r="H2956" s="126">
        <v>1060</v>
      </c>
      <c r="I2956" s="126">
        <v>144.53299999999999</v>
      </c>
      <c r="J2956" s="126" t="s">
        <v>74</v>
      </c>
      <c r="K2956" s="126">
        <v>41.37</v>
      </c>
      <c r="L2956" s="126">
        <v>27.293939999999999</v>
      </c>
      <c r="M2956" s="126">
        <v>-0.56400798125883855</v>
      </c>
      <c r="N2956" s="126">
        <v>27.460290000000001</v>
      </c>
      <c r="O2956" s="126">
        <v>-1.166375154814461</v>
      </c>
      <c r="P2956" s="126">
        <v>17530000</v>
      </c>
      <c r="Q2956" s="126">
        <v>2130000</v>
      </c>
      <c r="R2956" s="126">
        <v>8.23</v>
      </c>
      <c r="S2956" s="126">
        <v>33.773000000000003</v>
      </c>
      <c r="T2956" s="126">
        <v>7.391</v>
      </c>
      <c r="U2956" s="126">
        <v>18.614000000000001</v>
      </c>
      <c r="V2956" s="126">
        <v>2.2782003884323041</v>
      </c>
      <c r="AC2956" s="126">
        <v>28.131</v>
      </c>
      <c r="AD2956" s="126">
        <v>26.96</v>
      </c>
      <c r="AH2956" s="77">
        <f>IF(AND(M2956&lt;Variables!$G$6,M2956&gt;Variables!$G$5),0,1)</f>
        <v>1</v>
      </c>
      <c r="AI2956" s="77">
        <f t="shared" si="92"/>
        <v>1</v>
      </c>
      <c r="AJ2956" s="77">
        <f>IF(I2956&gt;Variables!$G$7,0,1)</f>
        <v>0</v>
      </c>
      <c r="AK2956" s="77">
        <f>IF(F2956&gt;Variables!$G$8,0,1)</f>
        <v>0</v>
      </c>
      <c r="AL2956" s="77">
        <f>IF(G2956&gt;Variables!$G$9,0,1)</f>
        <v>0</v>
      </c>
      <c r="AM2956" s="77">
        <f>IF(AND(K2956&gt;Variables!$G$10,K2956&lt;Variables!$G$11),0,1)</f>
        <v>1</v>
      </c>
      <c r="AN2956" s="77">
        <f>IF(H2956&lt;Variables!$G$13,1,0)</f>
        <v>1</v>
      </c>
      <c r="AO2956" s="77">
        <f>IF(R2956&lt;Variables!$G$12,0,1)</f>
        <v>1</v>
      </c>
      <c r="AP2956" s="78">
        <f t="shared" si="93"/>
        <v>0</v>
      </c>
      <c r="AQ2956" s="77">
        <f>IF(V2956&lt;Variables!$G$15,1,0)</f>
        <v>1</v>
      </c>
      <c r="AR2956" s="126">
        <v>1</v>
      </c>
      <c r="AS2956" s="126">
        <v>0</v>
      </c>
      <c r="AT2956" s="126">
        <v>0</v>
      </c>
      <c r="AU2956" s="126">
        <v>0</v>
      </c>
      <c r="BA2956" s="126">
        <v>1.73</v>
      </c>
    </row>
    <row r="2957" spans="3:53" ht="14.5" x14ac:dyDescent="0.35">
      <c r="C2957" s="126" t="s">
        <v>399</v>
      </c>
      <c r="D2957" s="126" t="s">
        <v>131</v>
      </c>
      <c r="E2957" s="126">
        <v>1.54</v>
      </c>
      <c r="F2957" s="126">
        <v>18.600000000000001</v>
      </c>
      <c r="G2957" s="126">
        <v>11.01</v>
      </c>
      <c r="H2957" s="126">
        <v>2280</v>
      </c>
      <c r="I2957" s="126">
        <v>2.44</v>
      </c>
      <c r="J2957" s="126" t="s">
        <v>74</v>
      </c>
      <c r="K2957" s="126">
        <v>34.56</v>
      </c>
      <c r="L2957" s="126">
        <v>1.55145</v>
      </c>
      <c r="M2957" s="126">
        <v>-1.253665925424601</v>
      </c>
      <c r="N2957" s="126">
        <v>1.5850139999999999</v>
      </c>
      <c r="O2957" s="126">
        <v>-3.344702318086787</v>
      </c>
      <c r="P2957" s="126">
        <v>115250000</v>
      </c>
      <c r="Q2957" s="126">
        <v>19257000</v>
      </c>
      <c r="R2957" s="126">
        <v>5.98</v>
      </c>
      <c r="S2957" s="126">
        <v>33.773000000000003</v>
      </c>
      <c r="T2957" s="126">
        <v>7.391</v>
      </c>
      <c r="U2957" s="126">
        <v>18.614000000000001</v>
      </c>
      <c r="V2957" s="126">
        <v>2.18373504780689</v>
      </c>
      <c r="AC2957" s="126">
        <v>1.58</v>
      </c>
      <c r="AD2957" s="126">
        <v>1.46</v>
      </c>
      <c r="AH2957" s="77">
        <f>IF(AND(M2957&lt;Variables!$G$6,M2957&gt;Variables!$G$5),0,1)</f>
        <v>0</v>
      </c>
      <c r="AI2957" s="77">
        <f t="shared" si="92"/>
        <v>1</v>
      </c>
      <c r="AJ2957" s="77">
        <f>IF(I2957&gt;Variables!$G$7,0,1)</f>
        <v>1</v>
      </c>
      <c r="AK2957" s="77">
        <f>IF(F2957&gt;Variables!$G$8,0,1)</f>
        <v>0</v>
      </c>
      <c r="AL2957" s="77">
        <f>IF(G2957&gt;Variables!$G$9,0,1)</f>
        <v>0</v>
      </c>
      <c r="AM2957" s="77">
        <f>IF(AND(K2957&gt;Variables!$G$10,K2957&lt;Variables!$G$11),0,1)</f>
        <v>1</v>
      </c>
      <c r="AN2957" s="77">
        <f>IF(H2957&lt;Variables!$G$13,1,0)</f>
        <v>0</v>
      </c>
      <c r="AO2957" s="77">
        <f>IF(R2957&lt;Variables!$G$12,0,1)</f>
        <v>1</v>
      </c>
      <c r="AP2957" s="78">
        <f t="shared" si="93"/>
        <v>0</v>
      </c>
      <c r="AQ2957" s="77">
        <f>IF(V2957&lt;Variables!$G$15,1,0)</f>
        <v>1</v>
      </c>
      <c r="AR2957" s="126">
        <v>1</v>
      </c>
      <c r="AS2957" s="126">
        <v>0</v>
      </c>
      <c r="AT2957" s="126">
        <v>0</v>
      </c>
      <c r="AU2957" s="126">
        <v>0</v>
      </c>
      <c r="BA2957" s="126">
        <v>1.01</v>
      </c>
    </row>
    <row r="2958" spans="3:53" ht="14.5" x14ac:dyDescent="0.35">
      <c r="C2958" s="126" t="s">
        <v>399</v>
      </c>
      <c r="D2958" s="126" t="s">
        <v>189</v>
      </c>
      <c r="E2958" s="126">
        <v>31.3</v>
      </c>
      <c r="F2958" s="126">
        <v>6.46</v>
      </c>
      <c r="G2958" s="126">
        <v>6.71</v>
      </c>
      <c r="H2958" s="126">
        <v>-99999</v>
      </c>
      <c r="I2958" s="126">
        <v>-99999</v>
      </c>
      <c r="J2958" s="126" t="s">
        <v>75</v>
      </c>
      <c r="K2958" s="126">
        <v>63.38</v>
      </c>
      <c r="L2958" s="126">
        <v>30.784152941176469</v>
      </c>
      <c r="M2958" s="126">
        <v>1.7029770473960339</v>
      </c>
      <c r="N2958" s="126">
        <v>30.947330952380948</v>
      </c>
      <c r="O2958" s="126">
        <v>1.166721124269581</v>
      </c>
      <c r="P2958" s="126">
        <v>732640</v>
      </c>
      <c r="Q2958" s="126">
        <v>2252000</v>
      </c>
      <c r="R2958" s="126">
        <v>0.33</v>
      </c>
      <c r="S2958" s="126">
        <v>33.773000000000003</v>
      </c>
      <c r="T2958" s="126">
        <v>7.391</v>
      </c>
      <c r="U2958" s="126">
        <v>18.614000000000001</v>
      </c>
      <c r="V2958" s="126">
        <v>2.3955339113693719</v>
      </c>
      <c r="AC2958" s="126">
        <v>31.6</v>
      </c>
      <c r="AD2958" s="126">
        <v>29.51</v>
      </c>
      <c r="AH2958" s="77">
        <f>IF(AND(M2958&lt;Variables!$G$6,M2958&gt;Variables!$G$5),0,1)</f>
        <v>1</v>
      </c>
      <c r="AI2958" s="77">
        <f t="shared" si="92"/>
        <v>1</v>
      </c>
      <c r="AJ2958" s="77">
        <f>IF(I2958&gt;Variables!$G$7,0,1)</f>
        <v>1</v>
      </c>
      <c r="AK2958" s="77">
        <f>IF(F2958&gt;Variables!$G$8,0,1)</f>
        <v>1</v>
      </c>
      <c r="AL2958" s="77">
        <f>IF(G2958&gt;Variables!$G$9,0,1)</f>
        <v>1</v>
      </c>
      <c r="AM2958" s="77">
        <f>IF(AND(K2958&gt;Variables!$G$10,K2958&lt;Variables!$G$11),0,1)</f>
        <v>0</v>
      </c>
      <c r="AN2958" s="77">
        <f>IF(H2958&lt;Variables!$G$13,1,0)</f>
        <v>1</v>
      </c>
      <c r="AO2958" s="77">
        <f>IF(R2958&lt;Variables!$G$12,0,1)</f>
        <v>0</v>
      </c>
      <c r="AP2958" s="78">
        <f t="shared" si="93"/>
        <v>1</v>
      </c>
      <c r="AQ2958" s="77">
        <f>IF(V2958&lt;Variables!$G$15,1,0)</f>
        <v>1</v>
      </c>
      <c r="AR2958" s="126">
        <v>0</v>
      </c>
      <c r="AS2958" s="126">
        <v>0</v>
      </c>
      <c r="AT2958" s="126">
        <v>1</v>
      </c>
      <c r="AU2958" s="126">
        <v>0</v>
      </c>
      <c r="BA2958" s="126">
        <v>-0.81</v>
      </c>
    </row>
    <row r="2959" spans="3:53" ht="14.5" x14ac:dyDescent="0.35">
      <c r="C2959" s="126" t="s">
        <v>399</v>
      </c>
      <c r="D2959" s="126" t="s">
        <v>400</v>
      </c>
      <c r="E2959" s="126">
        <v>19.66</v>
      </c>
      <c r="F2959" s="126">
        <v>6.39</v>
      </c>
      <c r="G2959" s="126">
        <v>4.42</v>
      </c>
      <c r="H2959" s="126">
        <v>1190</v>
      </c>
      <c r="I2959" s="126">
        <v>139.09100000000001</v>
      </c>
      <c r="J2959" s="126" t="s">
        <v>74</v>
      </c>
      <c r="K2959" s="126">
        <v>76.319999999999993</v>
      </c>
      <c r="L2959" s="126">
        <v>19.416778947368421</v>
      </c>
      <c r="M2959" s="126">
        <v>0.94362228219325262</v>
      </c>
      <c r="N2959" s="126">
        <v>19.2426575</v>
      </c>
      <c r="O2959" s="126">
        <v>1.8570330007692619</v>
      </c>
      <c r="P2959" s="126">
        <v>554543</v>
      </c>
      <c r="Q2959" s="126">
        <v>546039</v>
      </c>
      <c r="R2959" s="126">
        <v>1.02</v>
      </c>
      <c r="S2959" s="126">
        <v>33.773000000000003</v>
      </c>
      <c r="T2959" s="126">
        <v>7.391</v>
      </c>
      <c r="U2959" s="126">
        <v>18.614000000000001</v>
      </c>
      <c r="V2959" s="126">
        <v>2.5434142527693369</v>
      </c>
      <c r="AC2959" s="126">
        <v>19.95</v>
      </c>
      <c r="AD2959" s="126">
        <v>19.53</v>
      </c>
      <c r="AH2959" s="77">
        <f>IF(AND(M2959&lt;Variables!$G$6,M2959&gt;Variables!$G$5),0,1)</f>
        <v>1</v>
      </c>
      <c r="AI2959" s="77">
        <f t="shared" si="92"/>
        <v>0</v>
      </c>
      <c r="AJ2959" s="77">
        <f>IF(I2959&gt;Variables!$G$7,0,1)</f>
        <v>0</v>
      </c>
      <c r="AK2959" s="77">
        <f>IF(F2959&gt;Variables!$G$8,0,1)</f>
        <v>1</v>
      </c>
      <c r="AL2959" s="77">
        <f>IF(G2959&gt;Variables!$G$9,0,1)</f>
        <v>1</v>
      </c>
      <c r="AM2959" s="77">
        <f>IF(AND(K2959&gt;Variables!$G$10,K2959&lt;Variables!$G$11),0,1)</f>
        <v>1</v>
      </c>
      <c r="AN2959" s="77">
        <f>IF(H2959&lt;Variables!$G$13,1,0)</f>
        <v>1</v>
      </c>
      <c r="AO2959" s="77">
        <f>IF(R2959&lt;Variables!$G$12,0,1)</f>
        <v>0</v>
      </c>
      <c r="AP2959" s="78">
        <f t="shared" si="93"/>
        <v>0</v>
      </c>
      <c r="AQ2959" s="77">
        <f>IF(V2959&lt;Variables!$G$15,1,0)</f>
        <v>1</v>
      </c>
      <c r="AR2959" s="126">
        <v>0</v>
      </c>
      <c r="AS2959" s="126">
        <v>0</v>
      </c>
      <c r="AT2959" s="126">
        <v>0</v>
      </c>
      <c r="AU2959" s="126">
        <v>1</v>
      </c>
      <c r="BA2959" s="126">
        <v>0</v>
      </c>
    </row>
    <row r="2960" spans="3:53" ht="14.5" x14ac:dyDescent="0.35">
      <c r="C2960" s="126" t="s">
        <v>399</v>
      </c>
      <c r="D2960" s="126" t="s">
        <v>130</v>
      </c>
      <c r="E2960" s="126">
        <v>15.66</v>
      </c>
      <c r="F2960" s="126">
        <v>10.47</v>
      </c>
      <c r="G2960" s="126">
        <v>7.61</v>
      </c>
      <c r="H2960" s="126">
        <v>2590</v>
      </c>
      <c r="I2960" s="126">
        <v>456.79500000000002</v>
      </c>
      <c r="J2960" s="126" t="s">
        <v>75</v>
      </c>
      <c r="K2960" s="126">
        <v>58.67</v>
      </c>
      <c r="L2960" s="126">
        <v>15.59526315789474</v>
      </c>
      <c r="M2960" s="126">
        <v>0.19067868111100089</v>
      </c>
      <c r="N2960" s="126">
        <v>15.557636170212771</v>
      </c>
      <c r="O2960" s="126">
        <v>0.43299527672597399</v>
      </c>
      <c r="P2960" s="126">
        <v>764500</v>
      </c>
      <c r="Q2960" s="126">
        <v>1389000</v>
      </c>
      <c r="R2960" s="126">
        <v>0.55000000000000004</v>
      </c>
      <c r="S2960" s="126">
        <v>33.773000000000003</v>
      </c>
      <c r="T2960" s="126">
        <v>7.391</v>
      </c>
      <c r="U2960" s="126">
        <v>18.614000000000001</v>
      </c>
      <c r="V2960" s="126">
        <v>2.4470891584219232</v>
      </c>
      <c r="AC2960" s="126">
        <v>15.9</v>
      </c>
      <c r="AD2960" s="126">
        <v>15.61</v>
      </c>
      <c r="AH2960" s="77">
        <f>IF(AND(M2960&lt;Variables!$G$6,M2960&gt;Variables!$G$5),0,1)</f>
        <v>1</v>
      </c>
      <c r="AI2960" s="77">
        <f t="shared" si="92"/>
        <v>0</v>
      </c>
      <c r="AJ2960" s="77">
        <f>IF(I2960&gt;Variables!$G$7,0,1)</f>
        <v>0</v>
      </c>
      <c r="AK2960" s="77">
        <f>IF(F2960&gt;Variables!$G$8,0,1)</f>
        <v>0</v>
      </c>
      <c r="AL2960" s="77">
        <f>IF(G2960&gt;Variables!$G$9,0,1)</f>
        <v>1</v>
      </c>
      <c r="AM2960" s="77">
        <f>IF(AND(K2960&gt;Variables!$G$10,K2960&lt;Variables!$G$11),0,1)</f>
        <v>1</v>
      </c>
      <c r="AN2960" s="77">
        <f>IF(H2960&lt;Variables!$G$13,1,0)</f>
        <v>0</v>
      </c>
      <c r="AO2960" s="77">
        <f>IF(R2960&lt;Variables!$G$12,0,1)</f>
        <v>0</v>
      </c>
      <c r="AP2960" s="78">
        <f t="shared" si="93"/>
        <v>1</v>
      </c>
      <c r="AQ2960" s="77">
        <f>IF(V2960&lt;Variables!$G$15,1,0)</f>
        <v>1</v>
      </c>
      <c r="AR2960" s="126">
        <v>1</v>
      </c>
      <c r="AS2960" s="126">
        <v>0</v>
      </c>
      <c r="AT2960" s="126">
        <v>0</v>
      </c>
      <c r="AU2960" s="126">
        <v>0</v>
      </c>
      <c r="BA2960" s="126">
        <v>1.1399999999999999</v>
      </c>
    </row>
    <row r="2961" spans="3:53" ht="14.5" x14ac:dyDescent="0.35">
      <c r="C2961" s="126" t="s">
        <v>401</v>
      </c>
      <c r="D2961" s="126" t="s">
        <v>194</v>
      </c>
      <c r="E2961" s="126">
        <v>9.1300000000000008</v>
      </c>
      <c r="F2961" s="126">
        <v>44.79</v>
      </c>
      <c r="G2961" s="126">
        <v>2.98</v>
      </c>
      <c r="H2961" s="126">
        <v>784.63</v>
      </c>
      <c r="I2961" s="126">
        <v>2734.1289999999999</v>
      </c>
      <c r="J2961" s="126" t="s">
        <v>75</v>
      </c>
      <c r="K2961" s="126">
        <v>66.66</v>
      </c>
      <c r="L2961" s="126">
        <v>9.0386449999999989</v>
      </c>
      <c r="M2961" s="126">
        <v>1.3979418375210031</v>
      </c>
      <c r="N2961" s="126">
        <v>8.9436340000000012</v>
      </c>
      <c r="O2961" s="126">
        <v>2.4751236466071611</v>
      </c>
      <c r="P2961" s="126">
        <v>237250000</v>
      </c>
      <c r="Q2961" s="126">
        <v>29450000</v>
      </c>
      <c r="R2961" s="126">
        <v>8.06</v>
      </c>
      <c r="S2961" s="126">
        <v>33.750999999999998</v>
      </c>
      <c r="T2961" s="126">
        <v>7.519000000000001</v>
      </c>
      <c r="U2961" s="126">
        <v>18.531199999999998</v>
      </c>
      <c r="V2961" s="126">
        <v>2.4359904268186221</v>
      </c>
      <c r="AC2961" s="126">
        <v>10.199999999999999</v>
      </c>
      <c r="AD2961" s="126">
        <v>8.9600000000000009</v>
      </c>
      <c r="AH2961" s="77">
        <f>IF(AND(M2961&lt;Variables!$G$6,M2961&gt;Variables!$G$5),0,1)</f>
        <v>1</v>
      </c>
      <c r="AI2961" s="77">
        <f t="shared" si="92"/>
        <v>0</v>
      </c>
      <c r="AJ2961" s="77">
        <f>IF(I2961&gt;Variables!$G$7,0,1)</f>
        <v>0</v>
      </c>
      <c r="AK2961" s="77">
        <f>IF(F2961&gt;Variables!$G$8,0,1)</f>
        <v>0</v>
      </c>
      <c r="AL2961" s="77">
        <f>IF(G2961&gt;Variables!$G$9,0,1)</f>
        <v>1</v>
      </c>
      <c r="AM2961" s="77">
        <f>IF(AND(K2961&gt;Variables!$G$10,K2961&lt;Variables!$G$11),0,1)</f>
        <v>0</v>
      </c>
      <c r="AN2961" s="77">
        <f>IF(H2961&lt;Variables!$G$13,1,0)</f>
        <v>1</v>
      </c>
      <c r="AO2961" s="77">
        <f>IF(R2961&lt;Variables!$G$12,0,1)</f>
        <v>1</v>
      </c>
      <c r="AP2961" s="78">
        <f t="shared" si="93"/>
        <v>1</v>
      </c>
      <c r="AQ2961" s="77">
        <f>IF(V2961&lt;Variables!$G$15,1,0)</f>
        <v>1</v>
      </c>
      <c r="AR2961" s="126">
        <v>1</v>
      </c>
      <c r="AS2961" s="126">
        <v>0</v>
      </c>
      <c r="AT2961" s="126">
        <v>0</v>
      </c>
      <c r="AU2961" s="126">
        <v>0</v>
      </c>
      <c r="BA2961" s="126">
        <v>2</v>
      </c>
    </row>
    <row r="2962" spans="3:53" ht="14.5" x14ac:dyDescent="0.35">
      <c r="C2962" s="126" t="s">
        <v>401</v>
      </c>
      <c r="D2962" s="126" t="s">
        <v>157</v>
      </c>
      <c r="E2962" s="126">
        <v>53.56</v>
      </c>
      <c r="F2962" s="126">
        <v>6.49</v>
      </c>
      <c r="G2962" s="126">
        <v>4.8600000000000003</v>
      </c>
      <c r="H2962" s="126">
        <v>5980</v>
      </c>
      <c r="I2962" s="126">
        <v>-46.564</v>
      </c>
      <c r="J2962" s="126" t="s">
        <v>75</v>
      </c>
      <c r="K2962" s="126">
        <v>43.68</v>
      </c>
      <c r="L2962" s="126">
        <v>53.508170000000007</v>
      </c>
      <c r="M2962" s="126">
        <v>-0.20215604458161859</v>
      </c>
      <c r="N2962" s="126">
        <v>53.434782000000013</v>
      </c>
      <c r="O2962" s="126">
        <v>-6.5092433613759243E-2</v>
      </c>
      <c r="P2962" s="126">
        <v>1335000</v>
      </c>
      <c r="Q2962" s="126">
        <v>1838000</v>
      </c>
      <c r="R2962" s="126">
        <v>0.73</v>
      </c>
      <c r="S2962" s="126">
        <v>33.750999999999998</v>
      </c>
      <c r="T2962" s="126">
        <v>7.519000000000001</v>
      </c>
      <c r="U2962" s="126">
        <v>18.531199999999998</v>
      </c>
      <c r="V2962" s="126">
        <v>2.303091072688451</v>
      </c>
      <c r="AC2962" s="126">
        <v>53.52</v>
      </c>
      <c r="AD2962" s="126">
        <v>52.61</v>
      </c>
      <c r="AH2962" s="77">
        <f>IF(AND(M2962&lt;Variables!$G$6,M2962&gt;Variables!$G$5),0,1)</f>
        <v>1</v>
      </c>
      <c r="AI2962" s="77">
        <f t="shared" si="92"/>
        <v>0</v>
      </c>
      <c r="AJ2962" s="77">
        <f>IF(I2962&gt;Variables!$G$7,0,1)</f>
        <v>1</v>
      </c>
      <c r="AK2962" s="77">
        <f>IF(F2962&gt;Variables!$G$8,0,1)</f>
        <v>1</v>
      </c>
      <c r="AL2962" s="77">
        <f>IF(G2962&gt;Variables!$G$9,0,1)</f>
        <v>1</v>
      </c>
      <c r="AM2962" s="77">
        <f>IF(AND(K2962&gt;Variables!$G$10,K2962&lt;Variables!$G$11),0,1)</f>
        <v>1</v>
      </c>
      <c r="AN2962" s="77">
        <f>IF(H2962&lt;Variables!$G$13,1,0)</f>
        <v>0</v>
      </c>
      <c r="AO2962" s="77">
        <f>IF(R2962&lt;Variables!$G$12,0,1)</f>
        <v>0</v>
      </c>
      <c r="AP2962" s="78">
        <f t="shared" si="93"/>
        <v>1</v>
      </c>
      <c r="AQ2962" s="77">
        <f>IF(V2962&lt;Variables!$G$15,1,0)</f>
        <v>1</v>
      </c>
      <c r="AR2962" s="126">
        <v>0</v>
      </c>
      <c r="AS2962" s="126">
        <v>0</v>
      </c>
      <c r="AT2962" s="126">
        <v>1</v>
      </c>
      <c r="AU2962" s="126">
        <v>0</v>
      </c>
      <c r="BA2962" s="126">
        <v>-1.47</v>
      </c>
    </row>
    <row r="2963" spans="3:53" ht="14.5" x14ac:dyDescent="0.35">
      <c r="C2963" s="126" t="s">
        <v>401</v>
      </c>
      <c r="D2963" s="126" t="s">
        <v>400</v>
      </c>
      <c r="E2963" s="126">
        <v>19.75</v>
      </c>
      <c r="F2963" s="126">
        <v>7.34</v>
      </c>
      <c r="G2963" s="126">
        <v>4.79</v>
      </c>
      <c r="H2963" s="126">
        <v>1190</v>
      </c>
      <c r="I2963" s="126">
        <v>139.49</v>
      </c>
      <c r="J2963" s="126" t="s">
        <v>74</v>
      </c>
      <c r="K2963" s="126">
        <v>71.47</v>
      </c>
      <c r="L2963" s="126">
        <v>19.512384210526321</v>
      </c>
      <c r="M2963" s="126">
        <v>0.80777309309364531</v>
      </c>
      <c r="N2963" s="126">
        <v>19.305065116279071</v>
      </c>
      <c r="O2963" s="126">
        <v>1.8903582118104241</v>
      </c>
      <c r="P2963" s="126">
        <v>583303</v>
      </c>
      <c r="Q2963" s="126">
        <v>546039</v>
      </c>
      <c r="R2963" s="126">
        <v>1.07</v>
      </c>
      <c r="S2963" s="126">
        <v>33.750999999999998</v>
      </c>
      <c r="T2963" s="126">
        <v>7.519000000000001</v>
      </c>
      <c r="U2963" s="126">
        <v>18.531199999999998</v>
      </c>
      <c r="V2963" s="126">
        <v>2.5183408381439798</v>
      </c>
      <c r="AC2963" s="126">
        <v>19.95</v>
      </c>
      <c r="AD2963" s="126">
        <v>19.53</v>
      </c>
      <c r="AH2963" s="77">
        <f>IF(AND(M2963&lt;Variables!$G$6,M2963&gt;Variables!$G$5),0,1)</f>
        <v>1</v>
      </c>
      <c r="AI2963" s="77">
        <f t="shared" si="92"/>
        <v>0</v>
      </c>
      <c r="AJ2963" s="77">
        <f>IF(I2963&gt;Variables!$G$7,0,1)</f>
        <v>0</v>
      </c>
      <c r="AK2963" s="77">
        <f>IF(F2963&gt;Variables!$G$8,0,1)</f>
        <v>1</v>
      </c>
      <c r="AL2963" s="77">
        <f>IF(G2963&gt;Variables!$G$9,0,1)</f>
        <v>1</v>
      </c>
      <c r="AM2963" s="77">
        <f>IF(AND(K2963&gt;Variables!$G$10,K2963&lt;Variables!$G$11),0,1)</f>
        <v>1</v>
      </c>
      <c r="AN2963" s="77">
        <f>IF(H2963&lt;Variables!$G$13,1,0)</f>
        <v>1</v>
      </c>
      <c r="AO2963" s="77">
        <f>IF(R2963&lt;Variables!$G$12,0,1)</f>
        <v>0</v>
      </c>
      <c r="AP2963" s="78">
        <f t="shared" si="93"/>
        <v>0</v>
      </c>
      <c r="AQ2963" s="77">
        <f>IF(V2963&lt;Variables!$G$15,1,0)</f>
        <v>1</v>
      </c>
      <c r="AR2963" s="126">
        <v>0</v>
      </c>
      <c r="AS2963" s="126">
        <v>0</v>
      </c>
      <c r="AT2963" s="126">
        <v>0</v>
      </c>
      <c r="AU2963" s="126">
        <v>1</v>
      </c>
      <c r="BA2963" s="126">
        <v>-0.32</v>
      </c>
    </row>
    <row r="2964" spans="3:53" ht="14.5" x14ac:dyDescent="0.35">
      <c r="C2964" s="126" t="s">
        <v>401</v>
      </c>
      <c r="D2964" s="126" t="s">
        <v>82</v>
      </c>
      <c r="E2964" s="126">
        <v>31.9</v>
      </c>
      <c r="F2964" s="126">
        <v>8.75</v>
      </c>
      <c r="G2964" s="126">
        <v>9.94</v>
      </c>
      <c r="H2964" s="126">
        <v>4150</v>
      </c>
      <c r="I2964" s="126">
        <v>43.966999999999999</v>
      </c>
      <c r="J2964" s="126" t="s">
        <v>74</v>
      </c>
      <c r="K2964" s="126">
        <v>51.98</v>
      </c>
      <c r="L2964" s="126">
        <v>32.035604999999997</v>
      </c>
      <c r="M2964" s="126">
        <v>-0.57968313693467688</v>
      </c>
      <c r="N2964" s="126">
        <v>31.410404</v>
      </c>
      <c r="O2964" s="126">
        <v>1.3992051805510111</v>
      </c>
      <c r="P2964" s="126">
        <v>12685000</v>
      </c>
      <c r="Q2964" s="126">
        <v>15559000</v>
      </c>
      <c r="R2964" s="126">
        <v>0.82</v>
      </c>
      <c r="S2964" s="126">
        <v>33.750999999999998</v>
      </c>
      <c r="T2964" s="126">
        <v>7.519000000000001</v>
      </c>
      <c r="U2964" s="126">
        <v>18.531199999999998</v>
      </c>
      <c r="V2964" s="126">
        <v>2.405899328861246</v>
      </c>
      <c r="AC2964" s="126">
        <v>32.15</v>
      </c>
      <c r="AD2964" s="126">
        <v>31.28</v>
      </c>
      <c r="AH2964" s="77">
        <f>IF(AND(M2964&lt;Variables!$G$6,M2964&gt;Variables!$G$5),0,1)</f>
        <v>1</v>
      </c>
      <c r="AI2964" s="77">
        <f t="shared" si="92"/>
        <v>0</v>
      </c>
      <c r="AJ2964" s="77">
        <f>IF(I2964&gt;Variables!$G$7,0,1)</f>
        <v>1</v>
      </c>
      <c r="AK2964" s="77">
        <f>IF(F2964&gt;Variables!$G$8,0,1)</f>
        <v>1</v>
      </c>
      <c r="AL2964" s="77">
        <f>IF(G2964&gt;Variables!$G$9,0,1)</f>
        <v>1</v>
      </c>
      <c r="AM2964" s="77">
        <f>IF(AND(K2964&gt;Variables!$G$10,K2964&lt;Variables!$G$11),0,1)</f>
        <v>1</v>
      </c>
      <c r="AN2964" s="77">
        <f>IF(H2964&lt;Variables!$G$13,1,0)</f>
        <v>0</v>
      </c>
      <c r="AO2964" s="77">
        <f>IF(R2964&lt;Variables!$G$12,0,1)</f>
        <v>0</v>
      </c>
      <c r="AP2964" s="78">
        <f t="shared" si="93"/>
        <v>0</v>
      </c>
      <c r="AQ2964" s="77">
        <f>IF(V2964&lt;Variables!$G$15,1,0)</f>
        <v>1</v>
      </c>
      <c r="AR2964" s="126">
        <v>0</v>
      </c>
      <c r="AS2964" s="126">
        <v>0</v>
      </c>
      <c r="AT2964" s="126">
        <v>1</v>
      </c>
      <c r="AU2964" s="126">
        <v>0</v>
      </c>
      <c r="BA2964" s="126">
        <v>-1.18</v>
      </c>
    </row>
    <row r="2965" spans="3:53" ht="14.5" x14ac:dyDescent="0.35">
      <c r="C2965" s="126" t="s">
        <v>401</v>
      </c>
      <c r="D2965" s="126" t="s">
        <v>348</v>
      </c>
      <c r="E2965" s="126">
        <v>15.37</v>
      </c>
      <c r="F2965" s="126">
        <v>9.82</v>
      </c>
      <c r="G2965" s="126">
        <v>6.32</v>
      </c>
      <c r="H2965" s="126">
        <v>2660</v>
      </c>
      <c r="I2965" s="126">
        <v>-26.469000000000001</v>
      </c>
      <c r="J2965" s="126" t="s">
        <v>74</v>
      </c>
      <c r="K2965" s="126">
        <v>42.02</v>
      </c>
      <c r="L2965" s="126">
        <v>15.378415</v>
      </c>
      <c r="M2965" s="126">
        <v>-0.37985058928373522</v>
      </c>
      <c r="N2965" s="126">
        <v>15.35849</v>
      </c>
      <c r="O2965" s="126">
        <v>-0.25061057434683509</v>
      </c>
      <c r="P2965" s="126">
        <v>4591000</v>
      </c>
      <c r="Q2965" s="126">
        <v>2896000</v>
      </c>
      <c r="R2965" s="126">
        <v>1.59</v>
      </c>
      <c r="S2965" s="126">
        <v>33.750999999999998</v>
      </c>
      <c r="T2965" s="126">
        <v>7.519000000000001</v>
      </c>
      <c r="U2965" s="126">
        <v>18.531199999999998</v>
      </c>
      <c r="V2965" s="126">
        <v>2.285449187476603</v>
      </c>
      <c r="AC2965" s="126">
        <v>15.4</v>
      </c>
      <c r="AD2965" s="126">
        <v>14.55</v>
      </c>
      <c r="AH2965" s="77">
        <f>IF(AND(M2965&lt;Variables!$G$6,M2965&gt;Variables!$G$5),0,1)</f>
        <v>1</v>
      </c>
      <c r="AI2965" s="77">
        <f t="shared" si="92"/>
        <v>0</v>
      </c>
      <c r="AJ2965" s="77">
        <f>IF(I2965&gt;Variables!$G$7,0,1)</f>
        <v>1</v>
      </c>
      <c r="AK2965" s="77">
        <f>IF(F2965&gt;Variables!$G$8,0,1)</f>
        <v>0</v>
      </c>
      <c r="AL2965" s="77">
        <f>IF(G2965&gt;Variables!$G$9,0,1)</f>
        <v>1</v>
      </c>
      <c r="AM2965" s="77">
        <f>IF(AND(K2965&gt;Variables!$G$10,K2965&lt;Variables!$G$11),0,1)</f>
        <v>1</v>
      </c>
      <c r="AN2965" s="77">
        <f>IF(H2965&lt;Variables!$G$13,1,0)</f>
        <v>0</v>
      </c>
      <c r="AO2965" s="77">
        <f>IF(R2965&lt;Variables!$G$12,0,1)</f>
        <v>0</v>
      </c>
      <c r="AP2965" s="78">
        <f t="shared" si="93"/>
        <v>0</v>
      </c>
      <c r="AQ2965" s="77">
        <f>IF(V2965&lt;Variables!$G$15,1,0)</f>
        <v>1</v>
      </c>
      <c r="AR2965" s="126">
        <v>0</v>
      </c>
      <c r="AS2965" s="126">
        <v>0</v>
      </c>
      <c r="AT2965" s="126">
        <v>1</v>
      </c>
      <c r="AU2965" s="126">
        <v>0</v>
      </c>
      <c r="BA2965" s="126">
        <v>-2</v>
      </c>
    </row>
    <row r="2966" spans="3:53" ht="14.5" x14ac:dyDescent="0.35">
      <c r="C2966" s="126" t="s">
        <v>401</v>
      </c>
      <c r="D2966" s="126" t="s">
        <v>302</v>
      </c>
      <c r="E2966" s="126">
        <v>27.11</v>
      </c>
      <c r="F2966" s="126">
        <v>15.63</v>
      </c>
      <c r="G2966" s="126">
        <v>15.06</v>
      </c>
      <c r="H2966" s="126">
        <v>1060</v>
      </c>
      <c r="I2966" s="126">
        <v>144.56299999999999</v>
      </c>
      <c r="J2966" s="126" t="s">
        <v>74</v>
      </c>
      <c r="K2966" s="126">
        <v>37.67</v>
      </c>
      <c r="L2966" s="126">
        <v>27.269665</v>
      </c>
      <c r="M2966" s="126">
        <v>-0.84146614929081331</v>
      </c>
      <c r="N2966" s="126">
        <v>27.373678000000002</v>
      </c>
      <c r="O2966" s="126">
        <v>-1.218243306580868</v>
      </c>
      <c r="P2966" s="126">
        <v>17880000</v>
      </c>
      <c r="Q2966" s="126">
        <v>2130000</v>
      </c>
      <c r="R2966" s="126">
        <v>8.39</v>
      </c>
      <c r="S2966" s="126">
        <v>33.750999999999998</v>
      </c>
      <c r="T2966" s="126">
        <v>7.519000000000001</v>
      </c>
      <c r="U2966" s="126">
        <v>18.531199999999998</v>
      </c>
      <c r="V2966" s="126">
        <v>2.2311755181128188</v>
      </c>
      <c r="AC2966" s="126">
        <v>28.131</v>
      </c>
      <c r="AD2966" s="126">
        <v>27.01</v>
      </c>
      <c r="AH2966" s="77">
        <f>IF(AND(M2966&lt;Variables!$G$6,M2966&gt;Variables!$G$5),0,1)</f>
        <v>1</v>
      </c>
      <c r="AI2966" s="77">
        <f t="shared" si="92"/>
        <v>1</v>
      </c>
      <c r="AJ2966" s="77">
        <f>IF(I2966&gt;Variables!$G$7,0,1)</f>
        <v>0</v>
      </c>
      <c r="AK2966" s="77">
        <f>IF(F2966&gt;Variables!$G$8,0,1)</f>
        <v>0</v>
      </c>
      <c r="AL2966" s="77">
        <f>IF(G2966&gt;Variables!$G$9,0,1)</f>
        <v>0</v>
      </c>
      <c r="AM2966" s="77">
        <f>IF(AND(K2966&gt;Variables!$G$10,K2966&lt;Variables!$G$11),0,1)</f>
        <v>1</v>
      </c>
      <c r="AN2966" s="77">
        <f>IF(H2966&lt;Variables!$G$13,1,0)</f>
        <v>1</v>
      </c>
      <c r="AO2966" s="77">
        <f>IF(R2966&lt;Variables!$G$12,0,1)</f>
        <v>1</v>
      </c>
      <c r="AP2966" s="78">
        <f t="shared" si="93"/>
        <v>0</v>
      </c>
      <c r="AQ2966" s="77">
        <f>IF(V2966&lt;Variables!$G$15,1,0)</f>
        <v>1</v>
      </c>
      <c r="AR2966" s="126">
        <v>1</v>
      </c>
      <c r="AS2966" s="126">
        <v>0</v>
      </c>
      <c r="AT2966" s="126">
        <v>0</v>
      </c>
      <c r="AU2966" s="126">
        <v>0</v>
      </c>
      <c r="BA2966" s="126">
        <v>2</v>
      </c>
    </row>
    <row r="2967" spans="3:53" ht="14.5" x14ac:dyDescent="0.35">
      <c r="C2967" s="126" t="s">
        <v>401</v>
      </c>
      <c r="D2967" s="126" t="s">
        <v>131</v>
      </c>
      <c r="E2967" s="126">
        <v>1.55</v>
      </c>
      <c r="F2967" s="126">
        <v>19.77</v>
      </c>
      <c r="G2967" s="126">
        <v>12.11</v>
      </c>
      <c r="H2967" s="126">
        <v>2280</v>
      </c>
      <c r="I2967" s="126">
        <v>2.5009999999999999</v>
      </c>
      <c r="J2967" s="126" t="s">
        <v>74</v>
      </c>
      <c r="K2967" s="126">
        <v>45.15</v>
      </c>
      <c r="L2967" s="126">
        <v>1.547445</v>
      </c>
      <c r="M2967" s="126">
        <v>-2.2294815001519391E-2</v>
      </c>
      <c r="N2967" s="126">
        <v>1.577574</v>
      </c>
      <c r="O2967" s="126">
        <v>-1.931700192827742</v>
      </c>
      <c r="P2967" s="126">
        <v>117174000</v>
      </c>
      <c r="Q2967" s="126">
        <v>19257000</v>
      </c>
      <c r="R2967" s="126">
        <v>6.08</v>
      </c>
      <c r="S2967" s="126">
        <v>33.750999999999998</v>
      </c>
      <c r="T2967" s="126">
        <v>7.519000000000001</v>
      </c>
      <c r="U2967" s="126">
        <v>18.531199999999998</v>
      </c>
      <c r="V2967" s="126">
        <v>2.3170213861752762</v>
      </c>
      <c r="AC2967" s="126">
        <v>1.58</v>
      </c>
      <c r="AD2967" s="126">
        <v>1.46</v>
      </c>
      <c r="AH2967" s="77">
        <f>IF(AND(M2967&lt;Variables!$G$6,M2967&gt;Variables!$G$5),0,1)</f>
        <v>1</v>
      </c>
      <c r="AI2967" s="77">
        <f t="shared" si="92"/>
        <v>1</v>
      </c>
      <c r="AJ2967" s="77">
        <f>IF(I2967&gt;Variables!$G$7,0,1)</f>
        <v>1</v>
      </c>
      <c r="AK2967" s="77">
        <f>IF(F2967&gt;Variables!$G$8,0,1)</f>
        <v>0</v>
      </c>
      <c r="AL2967" s="77">
        <f>IF(G2967&gt;Variables!$G$9,0,1)</f>
        <v>0</v>
      </c>
      <c r="AM2967" s="77">
        <f>IF(AND(K2967&gt;Variables!$G$10,K2967&lt;Variables!$G$11),0,1)</f>
        <v>1</v>
      </c>
      <c r="AN2967" s="77">
        <f>IF(H2967&lt;Variables!$G$13,1,0)</f>
        <v>0</v>
      </c>
      <c r="AO2967" s="77">
        <f>IF(R2967&lt;Variables!$G$12,0,1)</f>
        <v>1</v>
      </c>
      <c r="AP2967" s="78">
        <f t="shared" si="93"/>
        <v>0</v>
      </c>
      <c r="AQ2967" s="77">
        <f>IF(V2967&lt;Variables!$G$15,1,0)</f>
        <v>1</v>
      </c>
      <c r="AR2967" s="126">
        <v>0</v>
      </c>
      <c r="AS2967" s="126">
        <v>0</v>
      </c>
      <c r="AT2967" s="126">
        <v>1</v>
      </c>
      <c r="AU2967" s="126">
        <v>0</v>
      </c>
      <c r="BA2967" s="126">
        <v>-2.25</v>
      </c>
    </row>
    <row r="2968" spans="3:53" ht="14.5" x14ac:dyDescent="0.35">
      <c r="C2968" s="126" t="s">
        <v>401</v>
      </c>
      <c r="D2968" s="126" t="s">
        <v>345</v>
      </c>
      <c r="E2968" s="126">
        <v>61.95</v>
      </c>
      <c r="F2968" s="126">
        <v>85.22</v>
      </c>
      <c r="G2968" s="126">
        <v>1.86</v>
      </c>
      <c r="H2968" s="126">
        <v>621.19000000000005</v>
      </c>
      <c r="I2968" s="126">
        <v>32.179000000000002</v>
      </c>
      <c r="J2968" s="126" t="s">
        <v>74</v>
      </c>
      <c r="K2968" s="126">
        <v>56.85</v>
      </c>
      <c r="L2968" s="126">
        <v>61.777694736842108</v>
      </c>
      <c r="M2968" s="126">
        <v>-4.4829670255713612E-2</v>
      </c>
      <c r="N2968" s="126">
        <v>61.350057142857139</v>
      </c>
      <c r="O2968" s="126">
        <v>0.65190299042684019</v>
      </c>
      <c r="P2968" s="126">
        <v>3640000</v>
      </c>
      <c r="Q2968" s="126">
        <v>72250</v>
      </c>
      <c r="R2968" s="126">
        <v>50.38</v>
      </c>
      <c r="S2968" s="126">
        <v>33.750999999999998</v>
      </c>
      <c r="T2968" s="126">
        <v>7.519000000000001</v>
      </c>
      <c r="U2968" s="126">
        <v>18.531199999999998</v>
      </c>
      <c r="V2968" s="126">
        <v>2.440018427827384</v>
      </c>
      <c r="AC2968" s="126">
        <v>62.09</v>
      </c>
      <c r="AD2968" s="126">
        <v>61.2</v>
      </c>
      <c r="AH2968" s="77">
        <f>IF(AND(M2968&lt;Variables!$G$6,M2968&gt;Variables!$G$5),0,1)</f>
        <v>1</v>
      </c>
      <c r="AI2968" s="77">
        <f t="shared" si="92"/>
        <v>0</v>
      </c>
      <c r="AJ2968" s="77">
        <f>IF(I2968&gt;Variables!$G$7,0,1)</f>
        <v>1</v>
      </c>
      <c r="AK2968" s="77">
        <f>IF(F2968&gt;Variables!$G$8,0,1)</f>
        <v>0</v>
      </c>
      <c r="AL2968" s="77">
        <f>IF(G2968&gt;Variables!$G$9,0,1)</f>
        <v>1</v>
      </c>
      <c r="AM2968" s="77">
        <f>IF(AND(K2968&gt;Variables!$G$10,K2968&lt;Variables!$G$11),0,1)</f>
        <v>1</v>
      </c>
      <c r="AN2968" s="77">
        <f>IF(H2968&lt;Variables!$G$13,1,0)</f>
        <v>1</v>
      </c>
      <c r="AO2968" s="77">
        <f>IF(R2968&lt;Variables!$G$12,0,1)</f>
        <v>1</v>
      </c>
      <c r="AP2968" s="78">
        <f t="shared" si="93"/>
        <v>0</v>
      </c>
      <c r="AQ2968" s="77">
        <f>IF(V2968&lt;Variables!$G$15,1,0)</f>
        <v>1</v>
      </c>
      <c r="AR2968" s="126">
        <v>0</v>
      </c>
      <c r="AS2968" s="126">
        <v>0</v>
      </c>
      <c r="AT2968" s="126">
        <v>0</v>
      </c>
      <c r="AU2968" s="126">
        <v>1</v>
      </c>
      <c r="BA2968" s="126">
        <v>-0.6</v>
      </c>
    </row>
    <row r="2969" spans="3:53" ht="14.5" x14ac:dyDescent="0.35">
      <c r="C2969" s="126" t="s">
        <v>401</v>
      </c>
      <c r="D2969" s="126" t="s">
        <v>340</v>
      </c>
      <c r="E2969" s="126">
        <v>36.409999999999997</v>
      </c>
      <c r="F2969" s="126">
        <v>6.5</v>
      </c>
      <c r="G2969" s="126">
        <v>3</v>
      </c>
      <c r="H2969" s="126">
        <v>3340</v>
      </c>
      <c r="I2969" s="126">
        <v>-0.94599999999999995</v>
      </c>
      <c r="J2969" s="126" t="s">
        <v>75</v>
      </c>
      <c r="K2969" s="126">
        <v>59.47</v>
      </c>
      <c r="L2969" s="126">
        <v>35.980373684210527</v>
      </c>
      <c r="M2969" s="126">
        <v>0.24909779030117429</v>
      </c>
      <c r="N2969" s="126">
        <v>35.955482926829269</v>
      </c>
      <c r="O2969" s="126">
        <v>0.31849682954829861</v>
      </c>
      <c r="P2969" s="126">
        <v>553076</v>
      </c>
      <c r="Q2969" s="126">
        <v>915458</v>
      </c>
      <c r="R2969" s="126">
        <v>0.6</v>
      </c>
      <c r="S2969" s="126">
        <v>33.750999999999998</v>
      </c>
      <c r="T2969" s="126">
        <v>7.519000000000001</v>
      </c>
      <c r="U2969" s="126">
        <v>18.531199999999998</v>
      </c>
      <c r="V2969" s="126">
        <v>2.4518199923100181</v>
      </c>
      <c r="AC2969" s="126">
        <v>36.5</v>
      </c>
      <c r="AD2969" s="126">
        <v>35.799999999999997</v>
      </c>
      <c r="AH2969" s="77">
        <f>IF(AND(M2969&lt;Variables!$G$6,M2969&gt;Variables!$G$5),0,1)</f>
        <v>1</v>
      </c>
      <c r="AI2969" s="77">
        <f t="shared" si="92"/>
        <v>0</v>
      </c>
      <c r="AJ2969" s="77">
        <f>IF(I2969&gt;Variables!$G$7,0,1)</f>
        <v>1</v>
      </c>
      <c r="AK2969" s="77">
        <f>IF(F2969&gt;Variables!$G$8,0,1)</f>
        <v>1</v>
      </c>
      <c r="AL2969" s="77">
        <f>IF(G2969&gt;Variables!$G$9,0,1)</f>
        <v>1</v>
      </c>
      <c r="AM2969" s="77">
        <f>IF(AND(K2969&gt;Variables!$G$10,K2969&lt;Variables!$G$11),0,1)</f>
        <v>1</v>
      </c>
      <c r="AN2969" s="77">
        <f>IF(H2969&lt;Variables!$G$13,1,0)</f>
        <v>0</v>
      </c>
      <c r="AO2969" s="77">
        <f>IF(R2969&lt;Variables!$G$12,0,1)</f>
        <v>0</v>
      </c>
      <c r="AP2969" s="78">
        <f t="shared" si="93"/>
        <v>1</v>
      </c>
      <c r="AQ2969" s="77">
        <f>IF(V2969&lt;Variables!$G$15,1,0)</f>
        <v>1</v>
      </c>
      <c r="AR2969" s="126">
        <v>0</v>
      </c>
      <c r="AS2969" s="126">
        <v>1</v>
      </c>
      <c r="AT2969" s="126">
        <v>0</v>
      </c>
      <c r="AU2969" s="126">
        <v>0</v>
      </c>
      <c r="BA2969" s="126">
        <v>-0.43</v>
      </c>
    </row>
    <row r="2970" spans="3:53" ht="14.5" x14ac:dyDescent="0.35">
      <c r="C2970" s="126" t="s">
        <v>401</v>
      </c>
      <c r="D2970" s="126" t="s">
        <v>172</v>
      </c>
      <c r="E2970" s="126">
        <v>57.88</v>
      </c>
      <c r="F2970" s="126">
        <v>7.98</v>
      </c>
      <c r="G2970" s="126">
        <v>5.76</v>
      </c>
      <c r="H2970" s="126">
        <v>7410</v>
      </c>
      <c r="I2970" s="126">
        <v>141415.87899999999</v>
      </c>
      <c r="J2970" s="126" t="s">
        <v>75</v>
      </c>
      <c r="K2970" s="126">
        <v>49.72</v>
      </c>
      <c r="L2970" s="126">
        <v>57.663958823529413</v>
      </c>
      <c r="M2970" s="126">
        <v>-2.420718905570237E-2</v>
      </c>
      <c r="N2970" s="126">
        <v>57.643104255319138</v>
      </c>
      <c r="O2970" s="126">
        <v>1.1962826724790151E-2</v>
      </c>
      <c r="P2970" s="126">
        <v>674389</v>
      </c>
      <c r="Q2970" s="126">
        <v>1245000</v>
      </c>
      <c r="R2970" s="126">
        <v>0.54</v>
      </c>
      <c r="S2970" s="126">
        <v>33.750999999999998</v>
      </c>
      <c r="T2970" s="126">
        <v>7.519000000000001</v>
      </c>
      <c r="U2970" s="126">
        <v>18.531199999999998</v>
      </c>
      <c r="V2970" s="126">
        <v>2.364709012014091</v>
      </c>
      <c r="AC2970" s="126">
        <v>57.793500000000002</v>
      </c>
      <c r="AD2970" s="126">
        <v>54.424999999999997</v>
      </c>
      <c r="AH2970" s="77">
        <f>IF(AND(M2970&lt;Variables!$G$6,M2970&gt;Variables!$G$5),0,1)</f>
        <v>1</v>
      </c>
      <c r="AI2970" s="77">
        <f t="shared" si="92"/>
        <v>0</v>
      </c>
      <c r="AJ2970" s="77">
        <f>IF(I2970&gt;Variables!$G$7,0,1)</f>
        <v>0</v>
      </c>
      <c r="AK2970" s="77">
        <f>IF(F2970&gt;Variables!$G$8,0,1)</f>
        <v>1</v>
      </c>
      <c r="AL2970" s="77">
        <f>IF(G2970&gt;Variables!$G$9,0,1)</f>
        <v>1</v>
      </c>
      <c r="AM2970" s="77">
        <f>IF(AND(K2970&gt;Variables!$G$10,K2970&lt;Variables!$G$11),0,1)</f>
        <v>1</v>
      </c>
      <c r="AN2970" s="77">
        <f>IF(H2970&lt;Variables!$G$13,1,0)</f>
        <v>0</v>
      </c>
      <c r="AO2970" s="77">
        <f>IF(R2970&lt;Variables!$G$12,0,1)</f>
        <v>0</v>
      </c>
      <c r="AP2970" s="78">
        <f t="shared" si="93"/>
        <v>1</v>
      </c>
      <c r="AQ2970" s="77">
        <f>IF(V2970&lt;Variables!$G$15,1,0)</f>
        <v>1</v>
      </c>
      <c r="AR2970" s="126">
        <v>0</v>
      </c>
      <c r="AS2970" s="126">
        <v>0</v>
      </c>
      <c r="AT2970" s="126">
        <v>1</v>
      </c>
      <c r="AU2970" s="126">
        <v>0</v>
      </c>
      <c r="BA2970" s="126">
        <v>-1.7</v>
      </c>
    </row>
    <row r="2971" spans="3:53" ht="14.5" x14ac:dyDescent="0.35">
      <c r="C2971" s="126" t="s">
        <v>401</v>
      </c>
      <c r="D2971" s="126" t="s">
        <v>169</v>
      </c>
      <c r="E2971" s="126">
        <v>8.69</v>
      </c>
      <c r="F2971" s="126">
        <v>8.58</v>
      </c>
      <c r="G2971" s="126">
        <v>6.84</v>
      </c>
      <c r="H2971" s="126">
        <v>3910</v>
      </c>
      <c r="I2971" s="126">
        <v>64.83</v>
      </c>
      <c r="J2971" s="126" t="s">
        <v>75</v>
      </c>
      <c r="K2971" s="126">
        <v>60.09</v>
      </c>
      <c r="L2971" s="126">
        <v>8.6500399999999988</v>
      </c>
      <c r="M2971" s="126">
        <v>0.1729471771228839</v>
      </c>
      <c r="N2971" s="126">
        <v>8.6160244897959188</v>
      </c>
      <c r="O2971" s="126">
        <v>0.56842352597863088</v>
      </c>
      <c r="P2971" s="126">
        <v>2537000</v>
      </c>
      <c r="Q2971" s="126">
        <v>3192000</v>
      </c>
      <c r="R2971" s="126">
        <v>0.79</v>
      </c>
      <c r="S2971" s="126">
        <v>33.750999999999998</v>
      </c>
      <c r="T2971" s="126">
        <v>7.519000000000001</v>
      </c>
      <c r="U2971" s="126">
        <v>18.531199999999998</v>
      </c>
      <c r="V2971" s="126">
        <v>2.461996106489218</v>
      </c>
      <c r="AC2971" s="126">
        <v>8.67</v>
      </c>
      <c r="AD2971" s="126">
        <v>8.39</v>
      </c>
      <c r="AH2971" s="77">
        <f>IF(AND(M2971&lt;Variables!$G$6,M2971&gt;Variables!$G$5),0,1)</f>
        <v>1</v>
      </c>
      <c r="AI2971" s="77">
        <f t="shared" si="92"/>
        <v>0</v>
      </c>
      <c r="AJ2971" s="77">
        <f>IF(I2971&gt;Variables!$G$7,0,1)</f>
        <v>0</v>
      </c>
      <c r="AK2971" s="77">
        <f>IF(F2971&gt;Variables!$G$8,0,1)</f>
        <v>1</v>
      </c>
      <c r="AL2971" s="77">
        <f>IF(G2971&gt;Variables!$G$9,0,1)</f>
        <v>1</v>
      </c>
      <c r="AM2971" s="77">
        <f>IF(AND(K2971&gt;Variables!$G$10,K2971&lt;Variables!$G$11),0,1)</f>
        <v>1</v>
      </c>
      <c r="AN2971" s="77">
        <f>IF(H2971&lt;Variables!$G$13,1,0)</f>
        <v>0</v>
      </c>
      <c r="AO2971" s="77">
        <f>IF(R2971&lt;Variables!$G$12,0,1)</f>
        <v>0</v>
      </c>
      <c r="AP2971" s="78">
        <f t="shared" si="93"/>
        <v>1</v>
      </c>
      <c r="AQ2971" s="77">
        <f>IF(V2971&lt;Variables!$G$15,1,0)</f>
        <v>1</v>
      </c>
      <c r="AR2971" s="126">
        <v>0</v>
      </c>
      <c r="AS2971" s="126">
        <v>0</v>
      </c>
      <c r="AT2971" s="126">
        <v>1</v>
      </c>
      <c r="AU2971" s="126">
        <v>0</v>
      </c>
      <c r="BA2971" s="126">
        <v>-1.69</v>
      </c>
    </row>
    <row r="2972" spans="3:53" ht="14.5" x14ac:dyDescent="0.35">
      <c r="C2972" s="126" t="s">
        <v>401</v>
      </c>
      <c r="D2972" s="126" t="s">
        <v>277</v>
      </c>
      <c r="E2972" s="126">
        <v>23.15</v>
      </c>
      <c r="F2972" s="126">
        <v>8.61</v>
      </c>
      <c r="G2972" s="126">
        <v>4.75</v>
      </c>
      <c r="H2972" s="126">
        <v>2160</v>
      </c>
      <c r="I2972" s="126">
        <v>-2.3359999999999999</v>
      </c>
      <c r="J2972" s="126" t="s">
        <v>75</v>
      </c>
      <c r="K2972" s="126">
        <v>45.94</v>
      </c>
      <c r="L2972" s="126">
        <v>23.17467222222222</v>
      </c>
      <c r="M2972" s="126">
        <v>-0.14918106237148271</v>
      </c>
      <c r="N2972" s="126">
        <v>23.173857446808508</v>
      </c>
      <c r="O2972" s="126">
        <v>-0.14567038261106191</v>
      </c>
      <c r="P2972" s="126">
        <v>1367000</v>
      </c>
      <c r="Q2972" s="126">
        <v>2482000</v>
      </c>
      <c r="R2972" s="126">
        <v>0.55000000000000004</v>
      </c>
      <c r="S2972" s="126">
        <v>33.750999999999998</v>
      </c>
      <c r="T2972" s="126">
        <v>7.519000000000001</v>
      </c>
      <c r="U2972" s="126">
        <v>18.531199999999998</v>
      </c>
      <c r="V2972" s="126">
        <v>2.3270679178946549</v>
      </c>
      <c r="AC2972" s="126">
        <v>23.67</v>
      </c>
      <c r="AD2972" s="126">
        <v>22.73</v>
      </c>
      <c r="AH2972" s="77">
        <f>IF(AND(M2972&lt;Variables!$G$6,M2972&gt;Variables!$G$5),0,1)</f>
        <v>1</v>
      </c>
      <c r="AI2972" s="77">
        <f t="shared" si="92"/>
        <v>0</v>
      </c>
      <c r="AJ2972" s="77">
        <f>IF(I2972&gt;Variables!$G$7,0,1)</f>
        <v>1</v>
      </c>
      <c r="AK2972" s="77">
        <f>IF(F2972&gt;Variables!$G$8,0,1)</f>
        <v>1</v>
      </c>
      <c r="AL2972" s="77">
        <f>IF(G2972&gt;Variables!$G$9,0,1)</f>
        <v>1</v>
      </c>
      <c r="AM2972" s="77">
        <f>IF(AND(K2972&gt;Variables!$G$10,K2972&lt;Variables!$G$11),0,1)</f>
        <v>1</v>
      </c>
      <c r="AN2972" s="77">
        <f>IF(H2972&lt;Variables!$G$13,1,0)</f>
        <v>0</v>
      </c>
      <c r="AO2972" s="77">
        <f>IF(R2972&lt;Variables!$G$12,0,1)</f>
        <v>0</v>
      </c>
      <c r="AP2972" s="78">
        <f t="shared" si="93"/>
        <v>1</v>
      </c>
      <c r="AQ2972" s="77">
        <f>IF(V2972&lt;Variables!$G$15,1,0)</f>
        <v>1</v>
      </c>
      <c r="AR2972" s="126">
        <v>0</v>
      </c>
      <c r="AS2972" s="126">
        <v>0</v>
      </c>
      <c r="AT2972" s="126">
        <v>1</v>
      </c>
      <c r="AU2972" s="126">
        <v>0</v>
      </c>
      <c r="BA2972" s="126">
        <v>-1.45</v>
      </c>
    </row>
    <row r="2973" spans="3:53" ht="14.5" x14ac:dyDescent="0.35">
      <c r="C2973" s="126" t="s">
        <v>401</v>
      </c>
      <c r="D2973" s="126" t="s">
        <v>151</v>
      </c>
      <c r="E2973" s="126">
        <v>143.34</v>
      </c>
      <c r="F2973" s="126">
        <v>8.6999999999999993</v>
      </c>
      <c r="G2973" s="126">
        <v>8.93</v>
      </c>
      <c r="H2973" s="126">
        <v>9190</v>
      </c>
      <c r="I2973" s="126">
        <v>-24.956</v>
      </c>
      <c r="J2973" s="126" t="s">
        <v>75</v>
      </c>
      <c r="K2973" s="126">
        <v>63.75</v>
      </c>
      <c r="L2973" s="126">
        <v>142.21324999999999</v>
      </c>
      <c r="M2973" s="126">
        <v>0.43016385604013752</v>
      </c>
      <c r="N2973" s="126">
        <v>141.66478799999999</v>
      </c>
      <c r="O2973" s="126">
        <v>0.81898403716241241</v>
      </c>
      <c r="P2973" s="126">
        <v>954105</v>
      </c>
      <c r="Q2973" s="126">
        <v>915652</v>
      </c>
      <c r="R2973" s="126">
        <v>1.04</v>
      </c>
      <c r="S2973" s="126">
        <v>33.750999999999998</v>
      </c>
      <c r="T2973" s="126">
        <v>7.519000000000001</v>
      </c>
      <c r="U2973" s="126">
        <v>18.531199999999998</v>
      </c>
      <c r="V2973" s="126">
        <v>2.481183933019603</v>
      </c>
      <c r="AC2973" s="126">
        <v>144.24</v>
      </c>
      <c r="AD2973" s="126">
        <v>135.59</v>
      </c>
      <c r="AH2973" s="77">
        <f>IF(AND(M2973&lt;Variables!$G$6,M2973&gt;Variables!$G$5),0,1)</f>
        <v>1</v>
      </c>
      <c r="AI2973" s="77">
        <f t="shared" si="92"/>
        <v>0</v>
      </c>
      <c r="AJ2973" s="77">
        <f>IF(I2973&gt;Variables!$G$7,0,1)</f>
        <v>1</v>
      </c>
      <c r="AK2973" s="77">
        <f>IF(F2973&gt;Variables!$G$8,0,1)</f>
        <v>1</v>
      </c>
      <c r="AL2973" s="77">
        <f>IF(G2973&gt;Variables!$G$9,0,1)</f>
        <v>1</v>
      </c>
      <c r="AM2973" s="77">
        <f>IF(AND(K2973&gt;Variables!$G$10,K2973&lt;Variables!$G$11),0,1)</f>
        <v>0</v>
      </c>
      <c r="AN2973" s="77">
        <f>IF(H2973&lt;Variables!$G$13,1,0)</f>
        <v>0</v>
      </c>
      <c r="AO2973" s="77">
        <f>IF(R2973&lt;Variables!$G$12,0,1)</f>
        <v>0</v>
      </c>
      <c r="AP2973" s="78">
        <f t="shared" si="93"/>
        <v>1</v>
      </c>
      <c r="AQ2973" s="77">
        <f>IF(V2973&lt;Variables!$G$15,1,0)</f>
        <v>1</v>
      </c>
      <c r="AR2973" s="126">
        <v>0</v>
      </c>
      <c r="AS2973" s="126">
        <v>0</v>
      </c>
      <c r="AT2973" s="126">
        <v>1</v>
      </c>
      <c r="AU2973" s="126">
        <v>0</v>
      </c>
      <c r="BA2973" s="126">
        <v>-1.05</v>
      </c>
    </row>
    <row r="2974" spans="3:53" ht="14.5" x14ac:dyDescent="0.35">
      <c r="C2974" s="126" t="s">
        <v>401</v>
      </c>
      <c r="D2974" s="126" t="s">
        <v>130</v>
      </c>
      <c r="E2974" s="126">
        <v>15.69</v>
      </c>
      <c r="F2974" s="126">
        <v>10.68</v>
      </c>
      <c r="G2974" s="126">
        <v>7.71</v>
      </c>
      <c r="H2974" s="126">
        <v>2590</v>
      </c>
      <c r="I2974" s="126">
        <v>457.04899999999998</v>
      </c>
      <c r="J2974" s="126" t="s">
        <v>75</v>
      </c>
      <c r="K2974" s="126">
        <v>58.48</v>
      </c>
      <c r="L2974" s="126">
        <v>15.60525</v>
      </c>
      <c r="M2974" s="126">
        <v>0.22268146937730901</v>
      </c>
      <c r="N2974" s="126">
        <v>15.572529787234039</v>
      </c>
      <c r="O2974" s="126">
        <v>0.43326430379518832</v>
      </c>
      <c r="P2974" s="126">
        <v>780815</v>
      </c>
      <c r="Q2974" s="126">
        <v>1389000</v>
      </c>
      <c r="R2974" s="126">
        <v>0.56000000000000005</v>
      </c>
      <c r="S2974" s="126">
        <v>33.750999999999998</v>
      </c>
      <c r="T2974" s="126">
        <v>7.519000000000001</v>
      </c>
      <c r="U2974" s="126">
        <v>18.531199999999998</v>
      </c>
      <c r="V2974" s="126">
        <v>2.4436095591675868</v>
      </c>
      <c r="AC2974" s="126">
        <v>15.9</v>
      </c>
      <c r="AD2974" s="126">
        <v>15.62</v>
      </c>
      <c r="AH2974" s="77">
        <f>IF(AND(M2974&lt;Variables!$G$6,M2974&gt;Variables!$G$5),0,1)</f>
        <v>1</v>
      </c>
      <c r="AI2974" s="77">
        <f t="shared" si="92"/>
        <v>0</v>
      </c>
      <c r="AJ2974" s="77">
        <f>IF(I2974&gt;Variables!$G$7,0,1)</f>
        <v>0</v>
      </c>
      <c r="AK2974" s="77">
        <f>IF(F2974&gt;Variables!$G$8,0,1)</f>
        <v>0</v>
      </c>
      <c r="AL2974" s="77">
        <f>IF(G2974&gt;Variables!$G$9,0,1)</f>
        <v>1</v>
      </c>
      <c r="AM2974" s="77">
        <f>IF(AND(K2974&gt;Variables!$G$10,K2974&lt;Variables!$G$11),0,1)</f>
        <v>1</v>
      </c>
      <c r="AN2974" s="77">
        <f>IF(H2974&lt;Variables!$G$13,1,0)</f>
        <v>0</v>
      </c>
      <c r="AO2974" s="77">
        <f>IF(R2974&lt;Variables!$G$12,0,1)</f>
        <v>0</v>
      </c>
      <c r="AP2974" s="78">
        <f t="shared" si="93"/>
        <v>1</v>
      </c>
      <c r="AQ2974" s="77">
        <f>IF(V2974&lt;Variables!$G$15,1,0)</f>
        <v>1</v>
      </c>
      <c r="AR2974" s="126">
        <v>1</v>
      </c>
      <c r="AS2974" s="126">
        <v>0</v>
      </c>
      <c r="AT2974" s="126">
        <v>0</v>
      </c>
      <c r="AU2974" s="126">
        <v>0</v>
      </c>
      <c r="BA2974" s="126">
        <v>1.33</v>
      </c>
    </row>
    <row r="2975" spans="3:53" ht="14.5" x14ac:dyDescent="0.35">
      <c r="C2975" s="126" t="s">
        <v>401</v>
      </c>
      <c r="D2975" s="126" t="s">
        <v>183</v>
      </c>
      <c r="E2975" s="126">
        <v>40.96</v>
      </c>
      <c r="F2975" s="126">
        <v>12.06</v>
      </c>
      <c r="G2975" s="126">
        <v>10.09</v>
      </c>
      <c r="H2975" s="126">
        <v>5850</v>
      </c>
      <c r="I2975" s="126">
        <v>1378.884</v>
      </c>
      <c r="J2975" s="126" t="s">
        <v>75</v>
      </c>
      <c r="K2975" s="126">
        <v>43.98</v>
      </c>
      <c r="L2975" s="126">
        <v>41.018839999999997</v>
      </c>
      <c r="M2975" s="126">
        <v>-0.35066813200957742</v>
      </c>
      <c r="N2975" s="126">
        <v>40.968488000000001</v>
      </c>
      <c r="O2975" s="126">
        <v>-0.2281948994554075</v>
      </c>
      <c r="P2975" s="126">
        <v>1624000</v>
      </c>
      <c r="Q2975" s="126">
        <v>2201000</v>
      </c>
      <c r="R2975" s="126">
        <v>0.74</v>
      </c>
      <c r="S2975" s="126">
        <v>33.750999999999998</v>
      </c>
      <c r="T2975" s="126">
        <v>7.519000000000001</v>
      </c>
      <c r="U2975" s="126">
        <v>18.531199999999998</v>
      </c>
      <c r="V2975" s="126">
        <v>2.3076535394494821</v>
      </c>
      <c r="AC2975" s="126">
        <v>42.89</v>
      </c>
      <c r="AD2975" s="126">
        <v>40.75</v>
      </c>
      <c r="AH2975" s="77">
        <f>IF(AND(M2975&lt;Variables!$G$6,M2975&gt;Variables!$G$5),0,1)</f>
        <v>1</v>
      </c>
      <c r="AI2975" s="77">
        <f t="shared" si="92"/>
        <v>0</v>
      </c>
      <c r="AJ2975" s="77">
        <f>IF(I2975&gt;Variables!$G$7,0,1)</f>
        <v>0</v>
      </c>
      <c r="AK2975" s="77">
        <f>IF(F2975&gt;Variables!$G$8,0,1)</f>
        <v>0</v>
      </c>
      <c r="AL2975" s="77">
        <f>IF(G2975&gt;Variables!$G$9,0,1)</f>
        <v>1</v>
      </c>
      <c r="AM2975" s="77">
        <f>IF(AND(K2975&gt;Variables!$G$10,K2975&lt;Variables!$G$11),0,1)</f>
        <v>1</v>
      </c>
      <c r="AN2975" s="77">
        <f>IF(H2975&lt;Variables!$G$13,1,0)</f>
        <v>0</v>
      </c>
      <c r="AO2975" s="77">
        <f>IF(R2975&lt;Variables!$G$12,0,1)</f>
        <v>0</v>
      </c>
      <c r="AP2975" s="78">
        <f t="shared" si="93"/>
        <v>1</v>
      </c>
      <c r="AQ2975" s="77">
        <f>IF(V2975&lt;Variables!$G$15,1,0)</f>
        <v>1</v>
      </c>
      <c r="AR2975" s="126">
        <v>1</v>
      </c>
      <c r="AS2975" s="126">
        <v>0</v>
      </c>
      <c r="AT2975" s="126">
        <v>0</v>
      </c>
      <c r="AU2975" s="126">
        <v>0</v>
      </c>
      <c r="BA2975" s="126">
        <v>1.26</v>
      </c>
    </row>
    <row r="2976" spans="3:53" ht="14.5" x14ac:dyDescent="0.35">
      <c r="C2976" s="126" t="s">
        <v>401</v>
      </c>
      <c r="D2976" s="126" t="s">
        <v>87</v>
      </c>
      <c r="E2976" s="126">
        <v>19.100000000000001</v>
      </c>
      <c r="F2976" s="126">
        <v>6.48</v>
      </c>
      <c r="G2976" s="126">
        <v>6.55</v>
      </c>
      <c r="H2976" s="126">
        <v>2660</v>
      </c>
      <c r="I2976" s="126">
        <v>-44.838000000000001</v>
      </c>
      <c r="J2976" s="126" t="s">
        <v>74</v>
      </c>
      <c r="K2976" s="126">
        <v>68.61</v>
      </c>
      <c r="L2976" s="126">
        <v>18.892163157894739</v>
      </c>
      <c r="M2976" s="126">
        <v>0.72959798702387213</v>
      </c>
      <c r="N2976" s="126">
        <v>18.756683333333331</v>
      </c>
      <c r="O2976" s="126">
        <v>1.457169488919966</v>
      </c>
      <c r="P2976" s="126">
        <v>883061</v>
      </c>
      <c r="Q2976" s="126">
        <v>1852000</v>
      </c>
      <c r="R2976" s="126">
        <v>0.48</v>
      </c>
      <c r="S2976" s="126">
        <v>33.750999999999998</v>
      </c>
      <c r="T2976" s="126">
        <v>7.519000000000001</v>
      </c>
      <c r="U2976" s="126">
        <v>18.531199999999998</v>
      </c>
      <c r="V2976" s="126">
        <v>2.50161731239815</v>
      </c>
      <c r="AC2976" s="126">
        <v>19.190000000000001</v>
      </c>
      <c r="AD2976" s="126">
        <v>18.217400000000001</v>
      </c>
      <c r="AH2976" s="77">
        <f>IF(AND(M2976&lt;Variables!$G$6,M2976&gt;Variables!$G$5),0,1)</f>
        <v>1</v>
      </c>
      <c r="AI2976" s="77">
        <f t="shared" si="92"/>
        <v>0</v>
      </c>
      <c r="AJ2976" s="77">
        <f>IF(I2976&gt;Variables!$G$7,0,1)</f>
        <v>1</v>
      </c>
      <c r="AK2976" s="77">
        <f>IF(F2976&gt;Variables!$G$8,0,1)</f>
        <v>1</v>
      </c>
      <c r="AL2976" s="77">
        <f>IF(G2976&gt;Variables!$G$9,0,1)</f>
        <v>1</v>
      </c>
      <c r="AM2976" s="77">
        <f>IF(AND(K2976&gt;Variables!$G$10,K2976&lt;Variables!$G$11),0,1)</f>
        <v>0</v>
      </c>
      <c r="AN2976" s="77">
        <f>IF(H2976&lt;Variables!$G$13,1,0)</f>
        <v>0</v>
      </c>
      <c r="AO2976" s="77">
        <f>IF(R2976&lt;Variables!$G$12,0,1)</f>
        <v>0</v>
      </c>
      <c r="AP2976" s="78">
        <f t="shared" si="93"/>
        <v>0</v>
      </c>
      <c r="AQ2976" s="77">
        <f>IF(V2976&lt;Variables!$G$15,1,0)</f>
        <v>1</v>
      </c>
      <c r="AR2976" s="126">
        <v>0</v>
      </c>
      <c r="AS2976" s="126">
        <v>0</v>
      </c>
      <c r="AT2976" s="126">
        <v>1</v>
      </c>
      <c r="AU2976" s="126">
        <v>0</v>
      </c>
      <c r="BA2976" s="126">
        <v>-2.0099999999999998</v>
      </c>
    </row>
    <row r="2977" spans="3:53" ht="14.5" x14ac:dyDescent="0.35">
      <c r="C2977" s="126" t="s">
        <v>401</v>
      </c>
      <c r="D2977" s="126" t="s">
        <v>173</v>
      </c>
      <c r="E2977" s="126">
        <v>91.21</v>
      </c>
      <c r="F2977" s="126">
        <v>13.81</v>
      </c>
      <c r="G2977" s="126">
        <v>13</v>
      </c>
      <c r="H2977" s="126">
        <v>3140</v>
      </c>
      <c r="I2977" s="126">
        <v>586.01700000000005</v>
      </c>
      <c r="J2977" s="126" t="s">
        <v>75</v>
      </c>
      <c r="K2977" s="126">
        <v>61.9</v>
      </c>
      <c r="L2977" s="126">
        <v>89.760340000000014</v>
      </c>
      <c r="M2977" s="126">
        <v>1.3660376063637829</v>
      </c>
      <c r="N2977" s="126">
        <v>87.547212000000016</v>
      </c>
      <c r="O2977" s="126">
        <v>3.9284951758372268</v>
      </c>
      <c r="P2977" s="126">
        <v>2477000</v>
      </c>
      <c r="Q2977" s="126">
        <v>1763000</v>
      </c>
      <c r="R2977" s="126">
        <v>1.4</v>
      </c>
      <c r="S2977" s="126">
        <v>33.750999999999998</v>
      </c>
      <c r="T2977" s="126">
        <v>7.519000000000001</v>
      </c>
      <c r="U2977" s="126">
        <v>18.531199999999998</v>
      </c>
      <c r="V2977" s="126">
        <v>2.4078201346091159</v>
      </c>
      <c r="AC2977" s="126">
        <v>91.07</v>
      </c>
      <c r="AD2977" s="126">
        <v>87.07</v>
      </c>
      <c r="AH2977" s="77">
        <f>IF(AND(M2977&lt;Variables!$G$6,M2977&gt;Variables!$G$5),0,1)</f>
        <v>1</v>
      </c>
      <c r="AI2977" s="77">
        <f t="shared" si="92"/>
        <v>0</v>
      </c>
      <c r="AJ2977" s="77">
        <f>IF(I2977&gt;Variables!$G$7,0,1)</f>
        <v>0</v>
      </c>
      <c r="AK2977" s="77">
        <f>IF(F2977&gt;Variables!$G$8,0,1)</f>
        <v>0</v>
      </c>
      <c r="AL2977" s="77">
        <f>IF(G2977&gt;Variables!$G$9,0,1)</f>
        <v>0</v>
      </c>
      <c r="AM2977" s="77">
        <f>IF(AND(K2977&gt;Variables!$G$10,K2977&lt;Variables!$G$11),0,1)</f>
        <v>1</v>
      </c>
      <c r="AN2977" s="77">
        <f>IF(H2977&lt;Variables!$G$13,1,0)</f>
        <v>0</v>
      </c>
      <c r="AO2977" s="77">
        <f>IF(R2977&lt;Variables!$G$12,0,1)</f>
        <v>0</v>
      </c>
      <c r="AP2977" s="78">
        <f t="shared" si="93"/>
        <v>1</v>
      </c>
      <c r="AQ2977" s="77">
        <f>IF(V2977&lt;Variables!$G$15,1,0)</f>
        <v>1</v>
      </c>
      <c r="AR2977" s="126">
        <v>0</v>
      </c>
      <c r="AS2977" s="126">
        <v>0</v>
      </c>
      <c r="AT2977" s="126">
        <v>1</v>
      </c>
      <c r="AU2977" s="126">
        <v>0</v>
      </c>
      <c r="BA2977" s="126">
        <v>-2.25</v>
      </c>
    </row>
    <row r="2978" spans="3:53" ht="14.5" x14ac:dyDescent="0.35">
      <c r="C2978" s="126" t="s">
        <v>401</v>
      </c>
      <c r="D2978" s="126" t="s">
        <v>120</v>
      </c>
      <c r="E2978" s="126">
        <v>13.75</v>
      </c>
      <c r="F2978" s="126">
        <v>20.260000000000002</v>
      </c>
      <c r="G2978" s="126">
        <v>14.57</v>
      </c>
      <c r="H2978" s="126">
        <v>6950</v>
      </c>
      <c r="I2978" s="126">
        <v>-49.963999999999999</v>
      </c>
      <c r="J2978" s="126" t="s">
        <v>75</v>
      </c>
      <c r="K2978" s="126">
        <v>59.49</v>
      </c>
      <c r="L2978" s="126">
        <v>13.646575</v>
      </c>
      <c r="M2978" s="126">
        <v>0.86780016231177737</v>
      </c>
      <c r="N2978" s="126">
        <v>13.583375999999999</v>
      </c>
      <c r="O2978" s="126">
        <v>1.3371050024677169</v>
      </c>
      <c r="P2978" s="126">
        <v>202007000</v>
      </c>
      <c r="Q2978" s="126">
        <v>30149000</v>
      </c>
      <c r="R2978" s="126">
        <v>6.7</v>
      </c>
      <c r="S2978" s="126">
        <v>33.750999999999998</v>
      </c>
      <c r="T2978" s="126">
        <v>7.519000000000001</v>
      </c>
      <c r="U2978" s="126">
        <v>18.531199999999998</v>
      </c>
      <c r="V2978" s="126">
        <v>2.418969692595395</v>
      </c>
      <c r="AC2978" s="126">
        <v>13.87</v>
      </c>
      <c r="AD2978" s="126">
        <v>12.88</v>
      </c>
      <c r="AH2978" s="77">
        <f>IF(AND(M2978&lt;Variables!$G$6,M2978&gt;Variables!$G$5),0,1)</f>
        <v>1</v>
      </c>
      <c r="AI2978" s="77">
        <f t="shared" si="92"/>
        <v>0</v>
      </c>
      <c r="AJ2978" s="77">
        <f>IF(I2978&gt;Variables!$G$7,0,1)</f>
        <v>1</v>
      </c>
      <c r="AK2978" s="77">
        <f>IF(F2978&gt;Variables!$G$8,0,1)</f>
        <v>0</v>
      </c>
      <c r="AL2978" s="77">
        <f>IF(G2978&gt;Variables!$G$9,0,1)</f>
        <v>0</v>
      </c>
      <c r="AM2978" s="77">
        <f>IF(AND(K2978&gt;Variables!$G$10,K2978&lt;Variables!$G$11),0,1)</f>
        <v>1</v>
      </c>
      <c r="AN2978" s="77">
        <f>IF(H2978&lt;Variables!$G$13,1,0)</f>
        <v>0</v>
      </c>
      <c r="AO2978" s="77">
        <f>IF(R2978&lt;Variables!$G$12,0,1)</f>
        <v>1</v>
      </c>
      <c r="AP2978" s="78">
        <f t="shared" si="93"/>
        <v>1</v>
      </c>
      <c r="AQ2978" s="77">
        <f>IF(V2978&lt;Variables!$G$15,1,0)</f>
        <v>1</v>
      </c>
      <c r="AR2978" s="126">
        <v>0</v>
      </c>
      <c r="AS2978" s="126">
        <v>0</v>
      </c>
      <c r="AT2978" s="126">
        <v>1</v>
      </c>
      <c r="AU2978" s="126">
        <v>0</v>
      </c>
      <c r="BA2978" s="126">
        <v>-2.25</v>
      </c>
    </row>
    <row r="2979" spans="3:53" ht="14.5" x14ac:dyDescent="0.35">
      <c r="C2979" s="126" t="s">
        <v>401</v>
      </c>
      <c r="D2979" s="126" t="s">
        <v>153</v>
      </c>
      <c r="E2979" s="126">
        <v>7.54</v>
      </c>
      <c r="F2979" s="126">
        <v>7.23</v>
      </c>
      <c r="G2979" s="126">
        <v>4.9000000000000004</v>
      </c>
      <c r="H2979" s="126">
        <v>-99999</v>
      </c>
      <c r="I2979" s="126">
        <v>400.113</v>
      </c>
      <c r="J2979" s="126" t="s">
        <v>75</v>
      </c>
      <c r="K2979" s="126">
        <v>49.04</v>
      </c>
      <c r="L2979" s="126">
        <v>7.49</v>
      </c>
      <c r="M2979" s="126">
        <v>0</v>
      </c>
      <c r="N2979" s="126">
        <v>7.508</v>
      </c>
      <c r="O2979" s="126">
        <v>-0.2397442727757032</v>
      </c>
      <c r="P2979" s="126">
        <v>35725</v>
      </c>
      <c r="Q2979" s="126">
        <v>86571</v>
      </c>
      <c r="R2979" s="126">
        <v>0.41</v>
      </c>
      <c r="S2979" s="126">
        <v>33.750999999999998</v>
      </c>
      <c r="T2979" s="126">
        <v>7.519000000000001</v>
      </c>
      <c r="U2979" s="126">
        <v>18.531199999999998</v>
      </c>
      <c r="V2979" s="126">
        <v>2.3570544</v>
      </c>
      <c r="AC2979" s="126">
        <v>7.66</v>
      </c>
      <c r="AD2979" s="126">
        <v>7.48</v>
      </c>
      <c r="AH2979" s="77">
        <f>IF(AND(M2979&lt;Variables!$G$6,M2979&gt;Variables!$G$5),0,1)</f>
        <v>1</v>
      </c>
      <c r="AI2979" s="77">
        <f t="shared" si="92"/>
        <v>1</v>
      </c>
      <c r="AJ2979" s="77">
        <f>IF(I2979&gt;Variables!$G$7,0,1)</f>
        <v>0</v>
      </c>
      <c r="AK2979" s="77">
        <f>IF(F2979&gt;Variables!$G$8,0,1)</f>
        <v>1</v>
      </c>
      <c r="AL2979" s="77">
        <f>IF(G2979&gt;Variables!$G$9,0,1)</f>
        <v>1</v>
      </c>
      <c r="AM2979" s="77">
        <f>IF(AND(K2979&gt;Variables!$G$10,K2979&lt;Variables!$G$11),0,1)</f>
        <v>1</v>
      </c>
      <c r="AN2979" s="77">
        <f>IF(H2979&lt;Variables!$G$13,1,0)</f>
        <v>1</v>
      </c>
      <c r="AO2979" s="77">
        <f>IF(R2979&lt;Variables!$G$12,0,1)</f>
        <v>0</v>
      </c>
      <c r="AP2979" s="78">
        <f t="shared" si="93"/>
        <v>1</v>
      </c>
      <c r="AQ2979" s="77">
        <f>IF(V2979&lt;Variables!$G$15,1,0)</f>
        <v>1</v>
      </c>
      <c r="AR2979" s="126">
        <v>0</v>
      </c>
      <c r="AS2979" s="126">
        <v>0</v>
      </c>
      <c r="AT2979" s="126">
        <v>0</v>
      </c>
      <c r="AU2979" s="126">
        <v>0</v>
      </c>
      <c r="BA2979" s="126">
        <v>0</v>
      </c>
    </row>
    <row r="2980" spans="3:53" ht="14.5" x14ac:dyDescent="0.35">
      <c r="C2980" s="126" t="s">
        <v>401</v>
      </c>
      <c r="D2980" s="126" t="s">
        <v>372</v>
      </c>
      <c r="E2980" s="126">
        <v>3.14</v>
      </c>
      <c r="F2980" s="126">
        <v>31.39</v>
      </c>
      <c r="G2980" s="126">
        <v>-6.05</v>
      </c>
      <c r="H2980" s="126">
        <v>-99999</v>
      </c>
      <c r="I2980" s="126">
        <v>6.0819999999999999</v>
      </c>
      <c r="J2980" s="126" t="s">
        <v>75</v>
      </c>
      <c r="K2980" s="126">
        <v>-99999</v>
      </c>
      <c r="L2980" s="126">
        <v>3.26</v>
      </c>
      <c r="M2980" s="126">
        <v>0</v>
      </c>
      <c r="N2980" s="126">
        <v>3.26</v>
      </c>
      <c r="O2980" s="126">
        <v>0</v>
      </c>
      <c r="P2980" s="126">
        <v>26040</v>
      </c>
      <c r="Q2980" s="126">
        <v>2017</v>
      </c>
      <c r="R2980" s="126">
        <v>12.91</v>
      </c>
      <c r="S2980" s="126">
        <v>33.750999999999998</v>
      </c>
      <c r="T2980" s="126">
        <v>7.519000000000001</v>
      </c>
      <c r="U2980" s="126">
        <v>18.531199999999998</v>
      </c>
      <c r="V2980" s="126">
        <v>-99999</v>
      </c>
      <c r="AC2980" s="126">
        <v>3.3</v>
      </c>
      <c r="AD2980" s="126">
        <v>3.1301000000000001</v>
      </c>
      <c r="AH2980" s="77">
        <f>IF(AND(M2980&lt;Variables!$G$6,M2980&gt;Variables!$G$5),0,1)</f>
        <v>1</v>
      </c>
      <c r="AI2980" s="77">
        <f t="shared" si="92"/>
        <v>1</v>
      </c>
      <c r="AJ2980" s="77">
        <f>IF(I2980&gt;Variables!$G$7,0,1)</f>
        <v>1</v>
      </c>
      <c r="AK2980" s="77">
        <f>IF(F2980&gt;Variables!$G$8,0,1)</f>
        <v>0</v>
      </c>
      <c r="AL2980" s="77">
        <f>IF(G2980&gt;Variables!$G$9,0,1)</f>
        <v>1</v>
      </c>
      <c r="AM2980" s="77">
        <f>IF(AND(K2980&gt;Variables!$G$10,K2980&lt;Variables!$G$11),0,1)</f>
        <v>1</v>
      </c>
      <c r="AN2980" s="77">
        <f>IF(H2980&lt;Variables!$G$13,1,0)</f>
        <v>1</v>
      </c>
      <c r="AO2980" s="77">
        <f>IF(R2980&lt;Variables!$G$12,0,1)</f>
        <v>1</v>
      </c>
      <c r="AP2980" s="78">
        <f t="shared" si="93"/>
        <v>1</v>
      </c>
      <c r="AQ2980" s="77">
        <f>IF(V2980&lt;Variables!$G$15,1,0)</f>
        <v>1</v>
      </c>
      <c r="AR2980" s="126">
        <v>1</v>
      </c>
      <c r="AS2980" s="126">
        <v>0</v>
      </c>
      <c r="AT2980" s="126">
        <v>0</v>
      </c>
      <c r="AU2980" s="126">
        <v>0</v>
      </c>
      <c r="BA2980" s="126">
        <v>2</v>
      </c>
    </row>
    <row r="2981" spans="3:53" ht="14.5" x14ac:dyDescent="0.35">
      <c r="C2981" s="126" t="s">
        <v>401</v>
      </c>
      <c r="D2981" s="126" t="s">
        <v>189</v>
      </c>
      <c r="E2981" s="126">
        <v>31.51</v>
      </c>
      <c r="F2981" s="126">
        <v>7.28</v>
      </c>
      <c r="G2981" s="126">
        <v>6.44</v>
      </c>
      <c r="H2981" s="126">
        <v>-99999</v>
      </c>
      <c r="I2981" s="126">
        <v>-99999</v>
      </c>
      <c r="J2981" s="126" t="s">
        <v>75</v>
      </c>
      <c r="K2981" s="126">
        <v>57.51</v>
      </c>
      <c r="L2981" s="126">
        <v>30.956943750000001</v>
      </c>
      <c r="M2981" s="126">
        <v>0.88205170447421755</v>
      </c>
      <c r="N2981" s="126">
        <v>30.9334512195122</v>
      </c>
      <c r="O2981" s="126">
        <v>0.95866697312049931</v>
      </c>
      <c r="P2981" s="126">
        <v>747574</v>
      </c>
      <c r="Q2981" s="126">
        <v>2252000</v>
      </c>
      <c r="R2981" s="126">
        <v>0.33</v>
      </c>
      <c r="S2981" s="126">
        <v>33.750999999999998</v>
      </c>
      <c r="T2981" s="126">
        <v>7.519000000000001</v>
      </c>
      <c r="U2981" s="126">
        <v>18.531199999999998</v>
      </c>
      <c r="V2981" s="126">
        <v>2.4027395421115338</v>
      </c>
      <c r="AC2981" s="126">
        <v>31.6</v>
      </c>
      <c r="AD2981" s="126">
        <v>29.51</v>
      </c>
      <c r="AH2981" s="77">
        <f>IF(AND(M2981&lt;Variables!$G$6,M2981&gt;Variables!$G$5),0,1)</f>
        <v>1</v>
      </c>
      <c r="AI2981" s="77">
        <f t="shared" si="92"/>
        <v>0</v>
      </c>
      <c r="AJ2981" s="77">
        <f>IF(I2981&gt;Variables!$G$7,0,1)</f>
        <v>1</v>
      </c>
      <c r="AK2981" s="77">
        <f>IF(F2981&gt;Variables!$G$8,0,1)</f>
        <v>1</v>
      </c>
      <c r="AL2981" s="77">
        <f>IF(G2981&gt;Variables!$G$9,0,1)</f>
        <v>1</v>
      </c>
      <c r="AM2981" s="77">
        <f>IF(AND(K2981&gt;Variables!$G$10,K2981&lt;Variables!$G$11),0,1)</f>
        <v>1</v>
      </c>
      <c r="AN2981" s="77">
        <f>IF(H2981&lt;Variables!$G$13,1,0)</f>
        <v>1</v>
      </c>
      <c r="AO2981" s="77">
        <f>IF(R2981&lt;Variables!$G$12,0,1)</f>
        <v>0</v>
      </c>
      <c r="AP2981" s="78">
        <f t="shared" si="93"/>
        <v>1</v>
      </c>
      <c r="AQ2981" s="77">
        <f>IF(V2981&lt;Variables!$G$15,1,0)</f>
        <v>1</v>
      </c>
      <c r="AR2981" s="126">
        <v>0</v>
      </c>
      <c r="AS2981" s="126">
        <v>0</v>
      </c>
      <c r="AT2981" s="126">
        <v>1</v>
      </c>
      <c r="AU2981" s="126">
        <v>0</v>
      </c>
      <c r="BA2981" s="126">
        <v>-1.69</v>
      </c>
    </row>
    <row r="2982" spans="3:53" ht="14.5" x14ac:dyDescent="0.35">
      <c r="C2982" s="126" t="s">
        <v>401</v>
      </c>
      <c r="D2982" s="126" t="s">
        <v>342</v>
      </c>
      <c r="E2982" s="126">
        <v>7.08</v>
      </c>
      <c r="F2982" s="126">
        <v>41.75</v>
      </c>
      <c r="G2982" s="126">
        <v>-5.82</v>
      </c>
      <c r="H2982" s="126">
        <v>43.4</v>
      </c>
      <c r="I2982" s="126">
        <v>-65.739999999999995</v>
      </c>
      <c r="J2982" s="126" t="s">
        <v>75</v>
      </c>
      <c r="K2982" s="126">
        <v>61.47</v>
      </c>
      <c r="L2982" s="126">
        <v>6.8885050000000003</v>
      </c>
      <c r="M2982" s="126">
        <v>1.03788848233397</v>
      </c>
      <c r="N2982" s="126">
        <v>6.8010880000000009</v>
      </c>
      <c r="O2982" s="126">
        <v>2.336567325698462</v>
      </c>
      <c r="P2982" s="126">
        <v>73420000</v>
      </c>
      <c r="Q2982" s="126">
        <v>3560000</v>
      </c>
      <c r="R2982" s="126">
        <v>20.62</v>
      </c>
      <c r="S2982" s="126">
        <v>33.750999999999998</v>
      </c>
      <c r="T2982" s="126">
        <v>7.519000000000001</v>
      </c>
      <c r="U2982" s="126">
        <v>18.531199999999998</v>
      </c>
      <c r="V2982" s="126">
        <v>2.42446366984215</v>
      </c>
      <c r="AC2982" s="126">
        <v>7.08</v>
      </c>
      <c r="AD2982" s="126">
        <v>6</v>
      </c>
      <c r="AH2982" s="77">
        <f>IF(AND(M2982&lt;Variables!$G$6,M2982&gt;Variables!$G$5),0,1)</f>
        <v>1</v>
      </c>
      <c r="AI2982" s="77">
        <f t="shared" si="92"/>
        <v>0</v>
      </c>
      <c r="AJ2982" s="77">
        <f>IF(I2982&gt;Variables!$G$7,0,1)</f>
        <v>1</v>
      </c>
      <c r="AK2982" s="77">
        <f>IF(F2982&gt;Variables!$G$8,0,1)</f>
        <v>0</v>
      </c>
      <c r="AL2982" s="77">
        <f>IF(G2982&gt;Variables!$G$9,0,1)</f>
        <v>1</v>
      </c>
      <c r="AM2982" s="77">
        <f>IF(AND(K2982&gt;Variables!$G$10,K2982&lt;Variables!$G$11),0,1)</f>
        <v>1</v>
      </c>
      <c r="AN2982" s="77">
        <f>IF(H2982&lt;Variables!$G$13,1,0)</f>
        <v>1</v>
      </c>
      <c r="AO2982" s="77">
        <f>IF(R2982&lt;Variables!$G$12,0,1)</f>
        <v>1</v>
      </c>
      <c r="AP2982" s="78">
        <f t="shared" si="93"/>
        <v>1</v>
      </c>
      <c r="AQ2982" s="77">
        <f>IF(V2982&lt;Variables!$G$15,1,0)</f>
        <v>1</v>
      </c>
      <c r="AR2982" s="126">
        <v>0</v>
      </c>
      <c r="AS2982" s="126">
        <v>0</v>
      </c>
      <c r="AT2982" s="126">
        <v>1</v>
      </c>
      <c r="AU2982" s="126">
        <v>0</v>
      </c>
      <c r="BA2982" s="126">
        <v>-2.25</v>
      </c>
    </row>
    <row r="2983" spans="3:53" ht="14.5" x14ac:dyDescent="0.35">
      <c r="C2983" s="126" t="s">
        <v>401</v>
      </c>
      <c r="D2983" s="126" t="s">
        <v>346</v>
      </c>
      <c r="E2983" s="126">
        <v>57.93</v>
      </c>
      <c r="F2983" s="126">
        <v>49.57</v>
      </c>
      <c r="G2983" s="126">
        <v>0.1</v>
      </c>
      <c r="H2983" s="126">
        <v>1470</v>
      </c>
      <c r="I2983" s="126">
        <v>113.601</v>
      </c>
      <c r="J2983" s="126" t="s">
        <v>74</v>
      </c>
      <c r="K2983" s="126">
        <v>39.590000000000003</v>
      </c>
      <c r="L2983" s="126">
        <v>57.767675000000011</v>
      </c>
      <c r="M2983" s="126">
        <v>-2.1941336569298749E-2</v>
      </c>
      <c r="N2983" s="126">
        <v>57.765369999999997</v>
      </c>
      <c r="O2983" s="126">
        <v>-1.7951932100498561E-2</v>
      </c>
      <c r="P2983" s="126">
        <v>4691000</v>
      </c>
      <c r="Q2983" s="126">
        <v>255123</v>
      </c>
      <c r="R2983" s="126">
        <v>18.39</v>
      </c>
      <c r="S2983" s="126">
        <v>33.750999999999998</v>
      </c>
      <c r="T2983" s="126">
        <v>7.519000000000001</v>
      </c>
      <c r="U2983" s="126">
        <v>18.531199999999998</v>
      </c>
      <c r="V2983" s="126">
        <v>2.259063228652876</v>
      </c>
      <c r="AC2983" s="126">
        <v>57.79</v>
      </c>
      <c r="AD2983" s="126">
        <v>57.57</v>
      </c>
      <c r="AH2983" s="77">
        <f>IF(AND(M2983&lt;Variables!$G$6,M2983&gt;Variables!$G$5),0,1)</f>
        <v>1</v>
      </c>
      <c r="AI2983" s="77">
        <f t="shared" si="92"/>
        <v>0</v>
      </c>
      <c r="AJ2983" s="77">
        <f>IF(I2983&gt;Variables!$G$7,0,1)</f>
        <v>0</v>
      </c>
      <c r="AK2983" s="77">
        <f>IF(F2983&gt;Variables!$G$8,0,1)</f>
        <v>0</v>
      </c>
      <c r="AL2983" s="77">
        <f>IF(G2983&gt;Variables!$G$9,0,1)</f>
        <v>1</v>
      </c>
      <c r="AM2983" s="77">
        <f>IF(AND(K2983&gt;Variables!$G$10,K2983&lt;Variables!$G$11),0,1)</f>
        <v>1</v>
      </c>
      <c r="AN2983" s="77">
        <f>IF(H2983&lt;Variables!$G$13,1,0)</f>
        <v>1</v>
      </c>
      <c r="AO2983" s="77">
        <f>IF(R2983&lt;Variables!$G$12,0,1)</f>
        <v>1</v>
      </c>
      <c r="AP2983" s="78">
        <f t="shared" si="93"/>
        <v>0</v>
      </c>
      <c r="AQ2983" s="77">
        <f>IF(V2983&lt;Variables!$G$15,1,0)</f>
        <v>1</v>
      </c>
      <c r="AR2983" s="126">
        <v>0</v>
      </c>
      <c r="AS2983" s="126">
        <v>0</v>
      </c>
      <c r="AT2983" s="126">
        <v>0</v>
      </c>
      <c r="AU2983" s="126">
        <v>1</v>
      </c>
      <c r="BA2983" s="126">
        <v>-0.34</v>
      </c>
    </row>
    <row r="2984" spans="3:53" ht="14.5" x14ac:dyDescent="0.35">
      <c r="C2984" s="126" t="s">
        <v>401</v>
      </c>
      <c r="D2984" s="126" t="s">
        <v>163</v>
      </c>
      <c r="E2984" s="126">
        <v>3.84</v>
      </c>
      <c r="F2984" s="126">
        <v>15.32</v>
      </c>
      <c r="G2984" s="126">
        <v>11.63</v>
      </c>
      <c r="H2984" s="126">
        <v>358.91</v>
      </c>
      <c r="I2984" s="126">
        <v>-75.372</v>
      </c>
      <c r="J2984" s="126" t="s">
        <v>75</v>
      </c>
      <c r="K2984" s="126">
        <v>31.63</v>
      </c>
      <c r="L2984" s="126">
        <v>3.89757</v>
      </c>
      <c r="M2984" s="126">
        <v>-1.477074176987214</v>
      </c>
      <c r="N2984" s="126">
        <v>3.9420060000000001</v>
      </c>
      <c r="O2984" s="126">
        <v>-2.5876672942659211</v>
      </c>
      <c r="P2984" s="126">
        <v>26440000</v>
      </c>
      <c r="Q2984" s="126">
        <v>20560000</v>
      </c>
      <c r="R2984" s="126">
        <v>1.29</v>
      </c>
      <c r="S2984" s="126">
        <v>33.750999999999998</v>
      </c>
      <c r="T2984" s="126">
        <v>7.519000000000001</v>
      </c>
      <c r="U2984" s="126">
        <v>18.531199999999998</v>
      </c>
      <c r="V2984" s="126">
        <v>2.1367281622026031</v>
      </c>
      <c r="AC2984" s="126">
        <v>3.98</v>
      </c>
      <c r="AD2984" s="126">
        <v>3.69</v>
      </c>
      <c r="AH2984" s="77">
        <f>IF(AND(M2984&lt;Variables!$G$6,M2984&gt;Variables!$G$5),0,1)</f>
        <v>0</v>
      </c>
      <c r="AI2984" s="77">
        <f t="shared" si="92"/>
        <v>1</v>
      </c>
      <c r="AJ2984" s="77">
        <f>IF(I2984&gt;Variables!$G$7,0,1)</f>
        <v>1</v>
      </c>
      <c r="AK2984" s="77">
        <f>IF(F2984&gt;Variables!$G$8,0,1)</f>
        <v>0</v>
      </c>
      <c r="AL2984" s="77">
        <f>IF(G2984&gt;Variables!$G$9,0,1)</f>
        <v>0</v>
      </c>
      <c r="AM2984" s="77">
        <f>IF(AND(K2984&gt;Variables!$G$10,K2984&lt;Variables!$G$11),0,1)</f>
        <v>1</v>
      </c>
      <c r="AN2984" s="77">
        <f>IF(H2984&lt;Variables!$G$13,1,0)</f>
        <v>1</v>
      </c>
      <c r="AO2984" s="77">
        <f>IF(R2984&lt;Variables!$G$12,0,1)</f>
        <v>0</v>
      </c>
      <c r="AP2984" s="78">
        <f t="shared" si="93"/>
        <v>1</v>
      </c>
      <c r="AQ2984" s="77">
        <f>IF(V2984&lt;Variables!$G$15,1,0)</f>
        <v>1</v>
      </c>
      <c r="AR2984" s="126">
        <v>1</v>
      </c>
      <c r="AS2984" s="126">
        <v>0</v>
      </c>
      <c r="AT2984" s="126">
        <v>0</v>
      </c>
      <c r="AU2984" s="126">
        <v>0</v>
      </c>
      <c r="BA2984" s="126">
        <v>2</v>
      </c>
    </row>
    <row r="2985" spans="3:53" ht="14.5" x14ac:dyDescent="0.35">
      <c r="C2985" s="126" t="s">
        <v>401</v>
      </c>
      <c r="D2985" s="126" t="s">
        <v>152</v>
      </c>
      <c r="E2985" s="126">
        <v>0.03</v>
      </c>
      <c r="F2985" s="126">
        <v>9.27</v>
      </c>
      <c r="G2985" s="126">
        <v>-25</v>
      </c>
      <c r="H2985" s="126">
        <v>-99999</v>
      </c>
      <c r="I2985" s="126">
        <v>4.2999999999999997E-2</v>
      </c>
      <c r="J2985" s="126" t="s">
        <v>75</v>
      </c>
      <c r="K2985" s="126">
        <v>52.65</v>
      </c>
      <c r="L2985" s="126">
        <v>3.2919999999999998E-2</v>
      </c>
      <c r="M2985" s="126">
        <v>0.24301336573510551</v>
      </c>
      <c r="N2985" s="126">
        <v>3.2827586206896561E-2</v>
      </c>
      <c r="O2985" s="126">
        <v>0.52521008403358893</v>
      </c>
      <c r="P2985" s="126">
        <v>12485000</v>
      </c>
      <c r="Q2985" s="126">
        <v>13766000</v>
      </c>
      <c r="R2985" s="126">
        <v>0.91</v>
      </c>
      <c r="S2985" s="126">
        <v>33.750999999999998</v>
      </c>
      <c r="T2985" s="126">
        <v>7.519000000000001</v>
      </c>
      <c r="U2985" s="126">
        <v>18.531199999999998</v>
      </c>
      <c r="V2985" s="126">
        <v>2.386275822600243</v>
      </c>
      <c r="AC2985" s="126">
        <v>0.04</v>
      </c>
      <c r="AD2985" s="126">
        <v>3.2500000000000001E-2</v>
      </c>
      <c r="AH2985" s="77">
        <f>IF(AND(M2985&lt;Variables!$G$6,M2985&gt;Variables!$G$5),0,1)</f>
        <v>1</v>
      </c>
      <c r="AI2985" s="77">
        <f t="shared" si="92"/>
        <v>0</v>
      </c>
      <c r="AJ2985" s="77">
        <f>IF(I2985&gt;Variables!$G$7,0,1)</f>
        <v>1</v>
      </c>
      <c r="AK2985" s="77">
        <f>IF(F2985&gt;Variables!$G$8,0,1)</f>
        <v>0</v>
      </c>
      <c r="AL2985" s="77">
        <f>IF(G2985&gt;Variables!$G$9,0,1)</f>
        <v>1</v>
      </c>
      <c r="AM2985" s="77">
        <f>IF(AND(K2985&gt;Variables!$G$10,K2985&lt;Variables!$G$11),0,1)</f>
        <v>1</v>
      </c>
      <c r="AN2985" s="77">
        <f>IF(H2985&lt;Variables!$G$13,1,0)</f>
        <v>1</v>
      </c>
      <c r="AO2985" s="77">
        <f>IF(R2985&lt;Variables!$G$12,0,1)</f>
        <v>0</v>
      </c>
      <c r="AP2985" s="78">
        <f t="shared" si="93"/>
        <v>1</v>
      </c>
      <c r="AQ2985" s="77">
        <f>IF(V2985&lt;Variables!$G$15,1,0)</f>
        <v>1</v>
      </c>
      <c r="AR2985" s="126">
        <v>1</v>
      </c>
      <c r="AS2985" s="126">
        <v>0</v>
      </c>
      <c r="AT2985" s="126">
        <v>0</v>
      </c>
      <c r="AU2985" s="126">
        <v>0</v>
      </c>
      <c r="BA2985" s="126">
        <v>2</v>
      </c>
    </row>
    <row r="2986" spans="3:53" ht="14.5" x14ac:dyDescent="0.35">
      <c r="C2986" s="126" t="s">
        <v>402</v>
      </c>
      <c r="D2986" s="126" t="s">
        <v>153</v>
      </c>
      <c r="E2986" s="126">
        <v>7.54</v>
      </c>
      <c r="F2986" s="126">
        <v>7.23</v>
      </c>
      <c r="G2986" s="126">
        <v>4.9000000000000004</v>
      </c>
      <c r="H2986" s="126">
        <v>-99999</v>
      </c>
      <c r="I2986" s="126">
        <v>400.113</v>
      </c>
      <c r="J2986" s="126" t="s">
        <v>75</v>
      </c>
      <c r="K2986" s="126">
        <v>49.04</v>
      </c>
      <c r="L2986" s="126">
        <v>7.49</v>
      </c>
      <c r="M2986" s="126">
        <v>0</v>
      </c>
      <c r="N2986" s="126">
        <v>7.5025000000000004</v>
      </c>
      <c r="O2986" s="126">
        <v>-0.1666111296234494</v>
      </c>
      <c r="P2986" s="126">
        <v>35725</v>
      </c>
      <c r="Q2986" s="126">
        <v>86571</v>
      </c>
      <c r="R2986" s="126">
        <v>0.41</v>
      </c>
      <c r="S2986" s="126">
        <v>34.372999999999998</v>
      </c>
      <c r="T2986" s="126">
        <v>7.5250000000000012</v>
      </c>
      <c r="U2986" s="126">
        <v>18.793600000000001</v>
      </c>
      <c r="V2986" s="126">
        <v>2.3570544</v>
      </c>
      <c r="AC2986" s="126">
        <v>7.66</v>
      </c>
      <c r="AD2986" s="126">
        <v>7.48</v>
      </c>
      <c r="AH2986" s="77">
        <f>IF(AND(M2986&lt;Variables!$G$6,M2986&gt;Variables!$G$5),0,1)</f>
        <v>1</v>
      </c>
      <c r="AI2986" s="77">
        <f t="shared" si="92"/>
        <v>1</v>
      </c>
      <c r="AJ2986" s="77">
        <f>IF(I2986&gt;Variables!$G$7,0,1)</f>
        <v>0</v>
      </c>
      <c r="AK2986" s="77">
        <f>IF(F2986&gt;Variables!$G$8,0,1)</f>
        <v>1</v>
      </c>
      <c r="AL2986" s="77">
        <f>IF(G2986&gt;Variables!$G$9,0,1)</f>
        <v>1</v>
      </c>
      <c r="AM2986" s="77">
        <f>IF(AND(K2986&gt;Variables!$G$10,K2986&lt;Variables!$G$11),0,1)</f>
        <v>1</v>
      </c>
      <c r="AN2986" s="77">
        <f>IF(H2986&lt;Variables!$G$13,1,0)</f>
        <v>1</v>
      </c>
      <c r="AO2986" s="77">
        <f>IF(R2986&lt;Variables!$G$12,0,1)</f>
        <v>0</v>
      </c>
      <c r="AP2986" s="78">
        <f t="shared" si="93"/>
        <v>1</v>
      </c>
      <c r="AQ2986" s="77">
        <f>IF(V2986&lt;Variables!$G$15,1,0)</f>
        <v>1</v>
      </c>
      <c r="AR2986" s="126">
        <v>0</v>
      </c>
      <c r="AS2986" s="126">
        <v>0</v>
      </c>
      <c r="AT2986" s="126">
        <v>0</v>
      </c>
      <c r="AU2986" s="126">
        <v>0</v>
      </c>
      <c r="BA2986" s="126">
        <v>0</v>
      </c>
    </row>
    <row r="2987" spans="3:53" ht="14.5" x14ac:dyDescent="0.35">
      <c r="C2987" s="126" t="s">
        <v>402</v>
      </c>
      <c r="D2987" s="126" t="s">
        <v>372</v>
      </c>
      <c r="E2987" s="126">
        <v>3.14</v>
      </c>
      <c r="F2987" s="126">
        <v>31.39</v>
      </c>
      <c r="G2987" s="126">
        <v>-6.05</v>
      </c>
      <c r="H2987" s="126">
        <v>-99999</v>
      </c>
      <c r="I2987" s="126">
        <v>6.0819999999999999</v>
      </c>
      <c r="J2987" s="126" t="s">
        <v>75</v>
      </c>
      <c r="K2987" s="126">
        <v>-99999</v>
      </c>
      <c r="L2987" s="126">
        <v>3.26</v>
      </c>
      <c r="M2987" s="126">
        <v>0</v>
      </c>
      <c r="N2987" s="126">
        <v>3.26</v>
      </c>
      <c r="O2987" s="126">
        <v>0</v>
      </c>
      <c r="P2987" s="126">
        <v>26040</v>
      </c>
      <c r="Q2987" s="126">
        <v>2017</v>
      </c>
      <c r="R2987" s="126">
        <v>12.91</v>
      </c>
      <c r="S2987" s="126">
        <v>34.372999999999998</v>
      </c>
      <c r="T2987" s="126">
        <v>7.5250000000000012</v>
      </c>
      <c r="U2987" s="126">
        <v>18.793600000000001</v>
      </c>
      <c r="V2987" s="126">
        <v>-99999</v>
      </c>
      <c r="AC2987" s="126">
        <v>3.3</v>
      </c>
      <c r="AD2987" s="126">
        <v>3.1301000000000001</v>
      </c>
      <c r="AH2987" s="77">
        <f>IF(AND(M2987&lt;Variables!$G$6,M2987&gt;Variables!$G$5),0,1)</f>
        <v>1</v>
      </c>
      <c r="AI2987" s="77">
        <f t="shared" si="92"/>
        <v>1</v>
      </c>
      <c r="AJ2987" s="77">
        <f>IF(I2987&gt;Variables!$G$7,0,1)</f>
        <v>1</v>
      </c>
      <c r="AK2987" s="77">
        <f>IF(F2987&gt;Variables!$G$8,0,1)</f>
        <v>0</v>
      </c>
      <c r="AL2987" s="77">
        <f>IF(G2987&gt;Variables!$G$9,0,1)</f>
        <v>1</v>
      </c>
      <c r="AM2987" s="77">
        <f>IF(AND(K2987&gt;Variables!$G$10,K2987&lt;Variables!$G$11),0,1)</f>
        <v>1</v>
      </c>
      <c r="AN2987" s="77">
        <f>IF(H2987&lt;Variables!$G$13,1,0)</f>
        <v>1</v>
      </c>
      <c r="AO2987" s="77">
        <f>IF(R2987&lt;Variables!$G$12,0,1)</f>
        <v>1</v>
      </c>
      <c r="AP2987" s="78">
        <f t="shared" si="93"/>
        <v>1</v>
      </c>
      <c r="AQ2987" s="77">
        <f>IF(V2987&lt;Variables!$G$15,1,0)</f>
        <v>1</v>
      </c>
      <c r="AR2987" s="126">
        <v>1</v>
      </c>
      <c r="AS2987" s="126">
        <v>0</v>
      </c>
      <c r="AT2987" s="126">
        <v>0</v>
      </c>
      <c r="AU2987" s="126">
        <v>0</v>
      </c>
      <c r="BA2987" s="126">
        <v>2</v>
      </c>
    </row>
    <row r="2988" spans="3:53" ht="14.5" x14ac:dyDescent="0.35">
      <c r="C2988" s="126" t="s">
        <v>402</v>
      </c>
      <c r="D2988" s="126" t="s">
        <v>120</v>
      </c>
      <c r="E2988" s="126">
        <v>13.71</v>
      </c>
      <c r="F2988" s="126">
        <v>20.260000000000002</v>
      </c>
      <c r="G2988" s="126">
        <v>14.19</v>
      </c>
      <c r="H2988" s="126">
        <v>6950</v>
      </c>
      <c r="I2988" s="126">
        <v>-50.029000000000003</v>
      </c>
      <c r="J2988" s="126" t="s">
        <v>75</v>
      </c>
      <c r="K2988" s="126">
        <v>54.06</v>
      </c>
      <c r="L2988" s="126">
        <v>13.627375000000001</v>
      </c>
      <c r="M2988" s="126">
        <v>0.6833671194929497</v>
      </c>
      <c r="N2988" s="126">
        <v>13.607279999999999</v>
      </c>
      <c r="O2988" s="126">
        <v>0.83205460606380044</v>
      </c>
      <c r="P2988" s="126">
        <v>207010000</v>
      </c>
      <c r="Q2988" s="126">
        <v>30149000</v>
      </c>
      <c r="R2988" s="126">
        <v>6.87</v>
      </c>
      <c r="S2988" s="126">
        <v>34.372999999999998</v>
      </c>
      <c r="T2988" s="126">
        <v>7.5250000000000012</v>
      </c>
      <c r="U2988" s="126">
        <v>18.793600000000001</v>
      </c>
      <c r="V2988" s="126">
        <v>2.3832813840743352</v>
      </c>
      <c r="AC2988" s="126">
        <v>13.87</v>
      </c>
      <c r="AD2988" s="126">
        <v>12.88</v>
      </c>
      <c r="AH2988" s="77">
        <f>IF(AND(M2988&lt;Variables!$G$6,M2988&gt;Variables!$G$5),0,1)</f>
        <v>1</v>
      </c>
      <c r="AI2988" s="77">
        <f t="shared" si="92"/>
        <v>0</v>
      </c>
      <c r="AJ2988" s="77">
        <f>IF(I2988&gt;Variables!$G$7,0,1)</f>
        <v>1</v>
      </c>
      <c r="AK2988" s="77">
        <f>IF(F2988&gt;Variables!$G$8,0,1)</f>
        <v>0</v>
      </c>
      <c r="AL2988" s="77">
        <f>IF(G2988&gt;Variables!$G$9,0,1)</f>
        <v>0</v>
      </c>
      <c r="AM2988" s="77">
        <f>IF(AND(K2988&gt;Variables!$G$10,K2988&lt;Variables!$G$11),0,1)</f>
        <v>1</v>
      </c>
      <c r="AN2988" s="77">
        <f>IF(H2988&lt;Variables!$G$13,1,0)</f>
        <v>0</v>
      </c>
      <c r="AO2988" s="77">
        <f>IF(R2988&lt;Variables!$G$12,0,1)</f>
        <v>1</v>
      </c>
      <c r="AP2988" s="78">
        <f t="shared" si="93"/>
        <v>1</v>
      </c>
      <c r="AQ2988" s="77">
        <f>IF(V2988&lt;Variables!$G$15,1,0)</f>
        <v>1</v>
      </c>
      <c r="AR2988" s="126">
        <v>0</v>
      </c>
      <c r="AS2988" s="126">
        <v>0</v>
      </c>
      <c r="AT2988" s="126">
        <v>1</v>
      </c>
      <c r="AU2988" s="126">
        <v>0</v>
      </c>
      <c r="BA2988" s="126">
        <v>-2.25</v>
      </c>
    </row>
    <row r="2989" spans="3:53" ht="14.5" x14ac:dyDescent="0.35">
      <c r="C2989" s="126" t="s">
        <v>402</v>
      </c>
      <c r="D2989" s="126" t="s">
        <v>400</v>
      </c>
      <c r="E2989" s="126">
        <v>19.84</v>
      </c>
      <c r="F2989" s="126">
        <v>7.73</v>
      </c>
      <c r="G2989" s="126">
        <v>5.49</v>
      </c>
      <c r="H2989" s="126">
        <v>1190</v>
      </c>
      <c r="I2989" s="126">
        <v>140.21199999999999</v>
      </c>
      <c r="J2989" s="126" t="s">
        <v>74</v>
      </c>
      <c r="K2989" s="126">
        <v>77.680000000000007</v>
      </c>
      <c r="L2989" s="126">
        <v>19.603075</v>
      </c>
      <c r="M2989" s="126">
        <v>1.004561784311901</v>
      </c>
      <c r="N2989" s="126">
        <v>19.37884</v>
      </c>
      <c r="O2989" s="126">
        <v>2.173298298556591</v>
      </c>
      <c r="P2989" s="126">
        <v>602949</v>
      </c>
      <c r="Q2989" s="126">
        <v>546039</v>
      </c>
      <c r="R2989" s="126">
        <v>1.1000000000000001</v>
      </c>
      <c r="S2989" s="126">
        <v>34.372999999999998</v>
      </c>
      <c r="T2989" s="126">
        <v>7.5250000000000012</v>
      </c>
      <c r="U2989" s="126">
        <v>18.793600000000001</v>
      </c>
      <c r="V2989" s="126">
        <v>2.5473416852998829</v>
      </c>
      <c r="AC2989" s="126">
        <v>19.95</v>
      </c>
      <c r="AD2989" s="126">
        <v>19.53</v>
      </c>
      <c r="AH2989" s="77">
        <f>IF(AND(M2989&lt;Variables!$G$6,M2989&gt;Variables!$G$5),0,1)</f>
        <v>1</v>
      </c>
      <c r="AI2989" s="77">
        <f t="shared" si="92"/>
        <v>0</v>
      </c>
      <c r="AJ2989" s="77">
        <f>IF(I2989&gt;Variables!$G$7,0,1)</f>
        <v>0</v>
      </c>
      <c r="AK2989" s="77">
        <f>IF(F2989&gt;Variables!$G$8,0,1)</f>
        <v>1</v>
      </c>
      <c r="AL2989" s="77">
        <f>IF(G2989&gt;Variables!$G$9,0,1)</f>
        <v>1</v>
      </c>
      <c r="AM2989" s="77">
        <f>IF(AND(K2989&gt;Variables!$G$10,K2989&lt;Variables!$G$11),0,1)</f>
        <v>1</v>
      </c>
      <c r="AN2989" s="77">
        <f>IF(H2989&lt;Variables!$G$13,1,0)</f>
        <v>1</v>
      </c>
      <c r="AO2989" s="77">
        <f>IF(R2989&lt;Variables!$G$12,0,1)</f>
        <v>0</v>
      </c>
      <c r="AP2989" s="78">
        <f t="shared" si="93"/>
        <v>0</v>
      </c>
      <c r="AQ2989" s="77">
        <f>IF(V2989&lt;Variables!$G$15,1,0)</f>
        <v>1</v>
      </c>
      <c r="AR2989" s="126">
        <v>0</v>
      </c>
      <c r="AS2989" s="126">
        <v>0</v>
      </c>
      <c r="AT2989" s="126">
        <v>0</v>
      </c>
      <c r="AU2989" s="126">
        <v>1</v>
      </c>
      <c r="BA2989" s="126">
        <v>-0.9</v>
      </c>
    </row>
    <row r="2990" spans="3:53" ht="14.5" x14ac:dyDescent="0.35">
      <c r="C2990" s="126" t="s">
        <v>402</v>
      </c>
      <c r="D2990" s="126" t="s">
        <v>189</v>
      </c>
      <c r="E2990" s="126">
        <v>31.24</v>
      </c>
      <c r="F2990" s="126">
        <v>7.18</v>
      </c>
      <c r="G2990" s="126">
        <v>6.34</v>
      </c>
      <c r="H2990" s="126">
        <v>-99999</v>
      </c>
      <c r="I2990" s="126">
        <v>-99999</v>
      </c>
      <c r="J2990" s="126" t="s">
        <v>75</v>
      </c>
      <c r="K2990" s="126">
        <v>54.25</v>
      </c>
      <c r="L2990" s="126">
        <v>31.071574999999999</v>
      </c>
      <c r="M2990" s="126">
        <v>0.41331989125108731</v>
      </c>
      <c r="N2990" s="126">
        <v>30.935780952380949</v>
      </c>
      <c r="O2990" s="126">
        <v>0.85408882363679806</v>
      </c>
      <c r="P2990" s="126">
        <v>753293</v>
      </c>
      <c r="Q2990" s="126">
        <v>2252000</v>
      </c>
      <c r="R2990" s="126">
        <v>0.33</v>
      </c>
      <c r="S2990" s="126">
        <v>34.372999999999998</v>
      </c>
      <c r="T2990" s="126">
        <v>7.5250000000000012</v>
      </c>
      <c r="U2990" s="126">
        <v>18.793600000000001</v>
      </c>
      <c r="V2990" s="126">
        <v>2.395210594482255</v>
      </c>
      <c r="AC2990" s="126">
        <v>31.6</v>
      </c>
      <c r="AD2990" s="126">
        <v>29.51</v>
      </c>
      <c r="AH2990" s="77">
        <f>IF(AND(M2990&lt;Variables!$G$6,M2990&gt;Variables!$G$5),0,1)</f>
        <v>1</v>
      </c>
      <c r="AI2990" s="77">
        <f t="shared" si="92"/>
        <v>0</v>
      </c>
      <c r="AJ2990" s="77">
        <f>IF(I2990&gt;Variables!$G$7,0,1)</f>
        <v>1</v>
      </c>
      <c r="AK2990" s="77">
        <f>IF(F2990&gt;Variables!$G$8,0,1)</f>
        <v>1</v>
      </c>
      <c r="AL2990" s="77">
        <f>IF(G2990&gt;Variables!$G$9,0,1)</f>
        <v>1</v>
      </c>
      <c r="AM2990" s="77">
        <f>IF(AND(K2990&gt;Variables!$G$10,K2990&lt;Variables!$G$11),0,1)</f>
        <v>1</v>
      </c>
      <c r="AN2990" s="77">
        <f>IF(H2990&lt;Variables!$G$13,1,0)</f>
        <v>1</v>
      </c>
      <c r="AO2990" s="77">
        <f>IF(R2990&lt;Variables!$G$12,0,1)</f>
        <v>0</v>
      </c>
      <c r="AP2990" s="78">
        <f t="shared" si="93"/>
        <v>1</v>
      </c>
      <c r="AQ2990" s="77">
        <f>IF(V2990&lt;Variables!$G$15,1,0)</f>
        <v>1</v>
      </c>
      <c r="AR2990" s="126">
        <v>0</v>
      </c>
      <c r="AS2990" s="126">
        <v>0</v>
      </c>
      <c r="AT2990" s="126">
        <v>1</v>
      </c>
      <c r="AU2990" s="126">
        <v>0</v>
      </c>
      <c r="BA2990" s="126">
        <v>-1.1599999999999999</v>
      </c>
    </row>
    <row r="2991" spans="3:53" ht="14.5" x14ac:dyDescent="0.35">
      <c r="C2991" s="126" t="s">
        <v>402</v>
      </c>
      <c r="D2991" s="126" t="s">
        <v>194</v>
      </c>
      <c r="E2991" s="126">
        <v>9.4</v>
      </c>
      <c r="F2991" s="126">
        <v>45.93</v>
      </c>
      <c r="G2991" s="126">
        <v>4.0999999999999996</v>
      </c>
      <c r="H2991" s="126">
        <v>784.63</v>
      </c>
      <c r="I2991" s="126">
        <v>2739.8620000000001</v>
      </c>
      <c r="J2991" s="126" t="s">
        <v>75</v>
      </c>
      <c r="K2991" s="126">
        <v>68.37</v>
      </c>
      <c r="L2991" s="126">
        <v>9.0959350000000008</v>
      </c>
      <c r="M2991" s="126">
        <v>1.858687424657276</v>
      </c>
      <c r="N2991" s="126">
        <v>8.9852039999999995</v>
      </c>
      <c r="O2991" s="126">
        <v>3.11396380093319</v>
      </c>
      <c r="P2991" s="126">
        <v>239410000</v>
      </c>
      <c r="Q2991" s="126">
        <v>29450000</v>
      </c>
      <c r="R2991" s="126">
        <v>8.1300000000000008</v>
      </c>
      <c r="S2991" s="126">
        <v>34.372999999999998</v>
      </c>
      <c r="T2991" s="126">
        <v>7.5250000000000012</v>
      </c>
      <c r="U2991" s="126">
        <v>18.793600000000001</v>
      </c>
      <c r="V2991" s="126">
        <v>2.4103792008410352</v>
      </c>
      <c r="AC2991" s="126">
        <v>10.199999999999999</v>
      </c>
      <c r="AD2991" s="126">
        <v>8.9600000000000009</v>
      </c>
      <c r="AH2991" s="77">
        <f>IF(AND(M2991&lt;Variables!$G$6,M2991&gt;Variables!$G$5),0,1)</f>
        <v>1</v>
      </c>
      <c r="AI2991" s="77">
        <f t="shared" si="92"/>
        <v>0</v>
      </c>
      <c r="AJ2991" s="77">
        <f>IF(I2991&gt;Variables!$G$7,0,1)</f>
        <v>0</v>
      </c>
      <c r="AK2991" s="77">
        <f>IF(F2991&gt;Variables!$G$8,0,1)</f>
        <v>0</v>
      </c>
      <c r="AL2991" s="77">
        <f>IF(G2991&gt;Variables!$G$9,0,1)</f>
        <v>1</v>
      </c>
      <c r="AM2991" s="77">
        <f>IF(AND(K2991&gt;Variables!$G$10,K2991&lt;Variables!$G$11),0,1)</f>
        <v>0</v>
      </c>
      <c r="AN2991" s="77">
        <f>IF(H2991&lt;Variables!$G$13,1,0)</f>
        <v>1</v>
      </c>
      <c r="AO2991" s="77">
        <f>IF(R2991&lt;Variables!$G$12,0,1)</f>
        <v>1</v>
      </c>
      <c r="AP2991" s="78">
        <f t="shared" si="93"/>
        <v>1</v>
      </c>
      <c r="AQ2991" s="77">
        <f>IF(V2991&lt;Variables!$G$15,1,0)</f>
        <v>1</v>
      </c>
      <c r="AR2991" s="126">
        <v>0</v>
      </c>
      <c r="AS2991" s="126">
        <v>0</v>
      </c>
      <c r="AT2991" s="126">
        <v>1</v>
      </c>
      <c r="AU2991" s="126">
        <v>0</v>
      </c>
      <c r="BA2991" s="126">
        <v>-2.25</v>
      </c>
    </row>
    <row r="2992" spans="3:53" ht="14.5" x14ac:dyDescent="0.35">
      <c r="C2992" s="126" t="s">
        <v>402</v>
      </c>
      <c r="D2992" s="126" t="s">
        <v>342</v>
      </c>
      <c r="E2992" s="126">
        <v>6.99</v>
      </c>
      <c r="F2992" s="126">
        <v>43.38</v>
      </c>
      <c r="G2992" s="126">
        <v>-6.09</v>
      </c>
      <c r="H2992" s="126">
        <v>43.4</v>
      </c>
      <c r="I2992" s="126">
        <v>-65.771000000000001</v>
      </c>
      <c r="J2992" s="126" t="s">
        <v>75</v>
      </c>
      <c r="K2992" s="126">
        <v>52.32</v>
      </c>
      <c r="L2992" s="126">
        <v>6.9261300000000006</v>
      </c>
      <c r="M2992" s="126">
        <v>0.19881232376520749</v>
      </c>
      <c r="N2992" s="126">
        <v>6.8235080000000004</v>
      </c>
      <c r="O2992" s="126">
        <v>1.7057501801126249</v>
      </c>
      <c r="P2992" s="126">
        <v>74430000</v>
      </c>
      <c r="Q2992" s="126">
        <v>3560000</v>
      </c>
      <c r="R2992" s="126">
        <v>20.91</v>
      </c>
      <c r="S2992" s="126">
        <v>34.372999999999998</v>
      </c>
      <c r="T2992" s="126">
        <v>7.5250000000000012</v>
      </c>
      <c r="U2992" s="126">
        <v>18.793600000000001</v>
      </c>
      <c r="V2992" s="126">
        <v>2.384534005202906</v>
      </c>
      <c r="AC2992" s="126">
        <v>7.05</v>
      </c>
      <c r="AD2992" s="126">
        <v>6</v>
      </c>
      <c r="AH2992" s="77">
        <f>IF(AND(M2992&lt;Variables!$G$6,M2992&gt;Variables!$G$5),0,1)</f>
        <v>1</v>
      </c>
      <c r="AI2992" s="77">
        <f t="shared" si="92"/>
        <v>0</v>
      </c>
      <c r="AJ2992" s="77">
        <f>IF(I2992&gt;Variables!$G$7,0,1)</f>
        <v>1</v>
      </c>
      <c r="AK2992" s="77">
        <f>IF(F2992&gt;Variables!$G$8,0,1)</f>
        <v>0</v>
      </c>
      <c r="AL2992" s="77">
        <f>IF(G2992&gt;Variables!$G$9,0,1)</f>
        <v>1</v>
      </c>
      <c r="AM2992" s="77">
        <f>IF(AND(K2992&gt;Variables!$G$10,K2992&lt;Variables!$G$11),0,1)</f>
        <v>1</v>
      </c>
      <c r="AN2992" s="77">
        <f>IF(H2992&lt;Variables!$G$13,1,0)</f>
        <v>1</v>
      </c>
      <c r="AO2992" s="77">
        <f>IF(R2992&lt;Variables!$G$12,0,1)</f>
        <v>1</v>
      </c>
      <c r="AP2992" s="78">
        <f t="shared" si="93"/>
        <v>1</v>
      </c>
      <c r="AQ2992" s="77">
        <f>IF(V2992&lt;Variables!$G$15,1,0)</f>
        <v>1</v>
      </c>
      <c r="AR2992" s="126">
        <v>0</v>
      </c>
      <c r="AS2992" s="126">
        <v>0</v>
      </c>
      <c r="AT2992" s="126">
        <v>1</v>
      </c>
      <c r="AU2992" s="126">
        <v>0</v>
      </c>
      <c r="BA2992" s="126">
        <v>-2.25</v>
      </c>
    </row>
    <row r="2993" spans="3:53" ht="14.5" x14ac:dyDescent="0.35">
      <c r="C2993" s="126" t="s">
        <v>402</v>
      </c>
      <c r="D2993" s="126" t="s">
        <v>346</v>
      </c>
      <c r="E2993" s="126">
        <v>57.95</v>
      </c>
      <c r="F2993" s="126">
        <v>49.61</v>
      </c>
      <c r="G2993" s="126">
        <v>0.12</v>
      </c>
      <c r="H2993" s="126">
        <v>1470</v>
      </c>
      <c r="I2993" s="126">
        <v>113.601</v>
      </c>
      <c r="J2993" s="126" t="s">
        <v>74</v>
      </c>
      <c r="K2993" s="126">
        <v>53.76</v>
      </c>
      <c r="L2993" s="126">
        <v>57.764425000000003</v>
      </c>
      <c r="M2993" s="126">
        <v>9.6512689254804069E-3</v>
      </c>
      <c r="N2993" s="126">
        <v>57.765520000000002</v>
      </c>
      <c r="O2993" s="126">
        <v>7.7554915112129754E-3</v>
      </c>
      <c r="P2993" s="126">
        <v>4777000</v>
      </c>
      <c r="Q2993" s="126">
        <v>255123</v>
      </c>
      <c r="R2993" s="126">
        <v>18.72</v>
      </c>
      <c r="S2993" s="126">
        <v>34.372999999999998</v>
      </c>
      <c r="T2993" s="126">
        <v>7.5250000000000012</v>
      </c>
      <c r="U2993" s="126">
        <v>18.793600000000001</v>
      </c>
      <c r="V2993" s="126">
        <v>2.4055978650368282</v>
      </c>
      <c r="AC2993" s="126">
        <v>57.79</v>
      </c>
      <c r="AD2993" s="126">
        <v>57.57</v>
      </c>
      <c r="AH2993" s="77">
        <f>IF(AND(M2993&lt;Variables!$G$6,M2993&gt;Variables!$G$5),0,1)</f>
        <v>1</v>
      </c>
      <c r="AI2993" s="77">
        <f t="shared" si="92"/>
        <v>1</v>
      </c>
      <c r="AJ2993" s="77">
        <f>IF(I2993&gt;Variables!$G$7,0,1)</f>
        <v>0</v>
      </c>
      <c r="AK2993" s="77">
        <f>IF(F2993&gt;Variables!$G$8,0,1)</f>
        <v>0</v>
      </c>
      <c r="AL2993" s="77">
        <f>IF(G2993&gt;Variables!$G$9,0,1)</f>
        <v>1</v>
      </c>
      <c r="AM2993" s="77">
        <f>IF(AND(K2993&gt;Variables!$G$10,K2993&lt;Variables!$G$11),0,1)</f>
        <v>1</v>
      </c>
      <c r="AN2993" s="77">
        <f>IF(H2993&lt;Variables!$G$13,1,0)</f>
        <v>1</v>
      </c>
      <c r="AO2993" s="77">
        <f>IF(R2993&lt;Variables!$G$12,0,1)</f>
        <v>1</v>
      </c>
      <c r="AP2993" s="78">
        <f t="shared" si="93"/>
        <v>0</v>
      </c>
      <c r="AQ2993" s="77">
        <f>IF(V2993&lt;Variables!$G$15,1,0)</f>
        <v>1</v>
      </c>
      <c r="AR2993" s="126">
        <v>0</v>
      </c>
      <c r="AS2993" s="126">
        <v>0</v>
      </c>
      <c r="AT2993" s="126">
        <v>0</v>
      </c>
      <c r="AU2993" s="126">
        <v>1</v>
      </c>
      <c r="BA2993" s="126">
        <v>-0.39</v>
      </c>
    </row>
    <row r="2994" spans="3:53" ht="14.5" x14ac:dyDescent="0.35">
      <c r="C2994" s="126" t="s">
        <v>402</v>
      </c>
      <c r="D2994" s="126" t="s">
        <v>354</v>
      </c>
      <c r="E2994" s="126">
        <v>9.14</v>
      </c>
      <c r="F2994" s="126">
        <v>18.329999999999998</v>
      </c>
      <c r="G2994" s="126">
        <v>15.44</v>
      </c>
      <c r="H2994" s="126">
        <v>-99999</v>
      </c>
      <c r="I2994" s="126">
        <v>-62.134999999999998</v>
      </c>
      <c r="J2994" s="126" t="s">
        <v>75</v>
      </c>
      <c r="K2994" s="126">
        <v>54.1</v>
      </c>
      <c r="L2994" s="126">
        <v>9.1178666666666661</v>
      </c>
      <c r="M2994" s="126">
        <v>0.27016553579785418</v>
      </c>
      <c r="N2994" s="126">
        <v>9.0959000000000003</v>
      </c>
      <c r="O2994" s="126">
        <v>0.51231873701337693</v>
      </c>
      <c r="P2994" s="126">
        <v>15460</v>
      </c>
      <c r="Q2994" s="126">
        <v>9370</v>
      </c>
      <c r="R2994" s="126">
        <v>1.65</v>
      </c>
      <c r="S2994" s="126">
        <v>34.372999999999998</v>
      </c>
      <c r="T2994" s="126">
        <v>7.5250000000000012</v>
      </c>
      <c r="U2994" s="126">
        <v>18.793600000000001</v>
      </c>
      <c r="V2994" s="126">
        <v>2.399252719992981</v>
      </c>
      <c r="AC2994" s="126">
        <v>10.32</v>
      </c>
      <c r="AD2994" s="126">
        <v>9.01</v>
      </c>
      <c r="AH2994" s="77">
        <f>IF(AND(M2994&lt;Variables!$G$6,M2994&gt;Variables!$G$5),0,1)</f>
        <v>1</v>
      </c>
      <c r="AI2994" s="77">
        <f t="shared" si="92"/>
        <v>0</v>
      </c>
      <c r="AJ2994" s="77">
        <f>IF(I2994&gt;Variables!$G$7,0,1)</f>
        <v>1</v>
      </c>
      <c r="AK2994" s="77">
        <f>IF(F2994&gt;Variables!$G$8,0,1)</f>
        <v>0</v>
      </c>
      <c r="AL2994" s="77">
        <f>IF(G2994&gt;Variables!$G$9,0,1)</f>
        <v>0</v>
      </c>
      <c r="AM2994" s="77">
        <f>IF(AND(K2994&gt;Variables!$G$10,K2994&lt;Variables!$G$11),0,1)</f>
        <v>1</v>
      </c>
      <c r="AN2994" s="77">
        <f>IF(H2994&lt;Variables!$G$13,1,0)</f>
        <v>1</v>
      </c>
      <c r="AO2994" s="77">
        <f>IF(R2994&lt;Variables!$G$12,0,1)</f>
        <v>0</v>
      </c>
      <c r="AP2994" s="78">
        <f t="shared" si="93"/>
        <v>1</v>
      </c>
      <c r="AQ2994" s="77">
        <f>IF(V2994&lt;Variables!$G$15,1,0)</f>
        <v>1</v>
      </c>
      <c r="AR2994" s="126">
        <v>1</v>
      </c>
      <c r="AS2994" s="126">
        <v>0</v>
      </c>
      <c r="AT2994" s="126">
        <v>0</v>
      </c>
      <c r="AU2994" s="126">
        <v>0</v>
      </c>
      <c r="BA2994" s="126">
        <v>2</v>
      </c>
    </row>
    <row r="2995" spans="3:53" ht="14.5" x14ac:dyDescent="0.35">
      <c r="C2995" s="126" t="s">
        <v>402</v>
      </c>
      <c r="D2995" s="126" t="s">
        <v>130</v>
      </c>
      <c r="E2995" s="126">
        <v>15.7</v>
      </c>
      <c r="F2995" s="126">
        <v>10.68</v>
      </c>
      <c r="G2995" s="126">
        <v>7.85</v>
      </c>
      <c r="H2995" s="126">
        <v>2590</v>
      </c>
      <c r="I2995" s="126">
        <v>457.387</v>
      </c>
      <c r="J2995" s="126" t="s">
        <v>75</v>
      </c>
      <c r="K2995" s="126">
        <v>59.38</v>
      </c>
      <c r="L2995" s="126">
        <v>15.61875</v>
      </c>
      <c r="M2995" s="126">
        <v>0.26410564225688998</v>
      </c>
      <c r="N2995" s="126">
        <v>15.59093404255319</v>
      </c>
      <c r="O2995" s="126">
        <v>0.44298793939034092</v>
      </c>
      <c r="P2995" s="126">
        <v>790916</v>
      </c>
      <c r="Q2995" s="126">
        <v>1389000</v>
      </c>
      <c r="R2995" s="126">
        <v>0.56999999999999995</v>
      </c>
      <c r="S2995" s="126">
        <v>34.372999999999998</v>
      </c>
      <c r="T2995" s="126">
        <v>7.5250000000000012</v>
      </c>
      <c r="U2995" s="126">
        <v>18.793600000000001</v>
      </c>
      <c r="V2995" s="126">
        <v>2.4501555793517409</v>
      </c>
      <c r="AC2995" s="126">
        <v>15.9</v>
      </c>
      <c r="AD2995" s="126">
        <v>15.62</v>
      </c>
      <c r="AH2995" s="77">
        <f>IF(AND(M2995&lt;Variables!$G$6,M2995&gt;Variables!$G$5),0,1)</f>
        <v>1</v>
      </c>
      <c r="AI2995" s="77">
        <f t="shared" si="92"/>
        <v>0</v>
      </c>
      <c r="AJ2995" s="77">
        <f>IF(I2995&gt;Variables!$G$7,0,1)</f>
        <v>0</v>
      </c>
      <c r="AK2995" s="77">
        <f>IF(F2995&gt;Variables!$G$8,0,1)</f>
        <v>0</v>
      </c>
      <c r="AL2995" s="77">
        <f>IF(G2995&gt;Variables!$G$9,0,1)</f>
        <v>1</v>
      </c>
      <c r="AM2995" s="77">
        <f>IF(AND(K2995&gt;Variables!$G$10,K2995&lt;Variables!$G$11),0,1)</f>
        <v>1</v>
      </c>
      <c r="AN2995" s="77">
        <f>IF(H2995&lt;Variables!$G$13,1,0)</f>
        <v>0</v>
      </c>
      <c r="AO2995" s="77">
        <f>IF(R2995&lt;Variables!$G$12,0,1)</f>
        <v>0</v>
      </c>
      <c r="AP2995" s="78">
        <f t="shared" si="93"/>
        <v>1</v>
      </c>
      <c r="AQ2995" s="77">
        <f>IF(V2995&lt;Variables!$G$15,1,0)</f>
        <v>1</v>
      </c>
      <c r="AR2995" s="126">
        <v>1</v>
      </c>
      <c r="AS2995" s="126">
        <v>0</v>
      </c>
      <c r="AT2995" s="126">
        <v>0</v>
      </c>
      <c r="AU2995" s="126">
        <v>0</v>
      </c>
      <c r="BA2995" s="126">
        <v>1.26</v>
      </c>
    </row>
    <row r="2996" spans="3:53" ht="14.5" x14ac:dyDescent="0.35">
      <c r="C2996" s="126" t="s">
        <v>402</v>
      </c>
      <c r="D2996" s="126" t="s">
        <v>183</v>
      </c>
      <c r="E2996" s="126">
        <v>40.97</v>
      </c>
      <c r="F2996" s="126">
        <v>12.12</v>
      </c>
      <c r="G2996" s="126">
        <v>10.02</v>
      </c>
      <c r="H2996" s="126">
        <v>5850</v>
      </c>
      <c r="I2996" s="126">
        <v>1375.396</v>
      </c>
      <c r="J2996" s="126" t="s">
        <v>75</v>
      </c>
      <c r="K2996" s="126">
        <v>43.59</v>
      </c>
      <c r="L2996" s="126">
        <v>40.947589999999998</v>
      </c>
      <c r="M2996" s="126">
        <v>-0.23832904451763029</v>
      </c>
      <c r="N2996" s="126">
        <v>40.941336</v>
      </c>
      <c r="O2996" s="126">
        <v>-0.2230899353162249</v>
      </c>
      <c r="P2996" s="126">
        <v>1629000</v>
      </c>
      <c r="Q2996" s="126">
        <v>2201000</v>
      </c>
      <c r="R2996" s="126">
        <v>0.74</v>
      </c>
      <c r="S2996" s="126">
        <v>34.372999999999998</v>
      </c>
      <c r="T2996" s="126">
        <v>7.5250000000000012</v>
      </c>
      <c r="U2996" s="126">
        <v>18.793600000000001</v>
      </c>
      <c r="V2996" s="126">
        <v>2.3023769888190251</v>
      </c>
      <c r="AC2996" s="126">
        <v>42.89</v>
      </c>
      <c r="AD2996" s="126">
        <v>40.75</v>
      </c>
      <c r="AH2996" s="77">
        <f>IF(AND(M2996&lt;Variables!$G$6,M2996&gt;Variables!$G$5),0,1)</f>
        <v>1</v>
      </c>
      <c r="AI2996" s="77">
        <f t="shared" si="92"/>
        <v>0</v>
      </c>
      <c r="AJ2996" s="77">
        <f>IF(I2996&gt;Variables!$G$7,0,1)</f>
        <v>0</v>
      </c>
      <c r="AK2996" s="77">
        <f>IF(F2996&gt;Variables!$G$8,0,1)</f>
        <v>0</v>
      </c>
      <c r="AL2996" s="77">
        <f>IF(G2996&gt;Variables!$G$9,0,1)</f>
        <v>1</v>
      </c>
      <c r="AM2996" s="77">
        <f>IF(AND(K2996&gt;Variables!$G$10,K2996&lt;Variables!$G$11),0,1)</f>
        <v>1</v>
      </c>
      <c r="AN2996" s="77">
        <f>IF(H2996&lt;Variables!$G$13,1,0)</f>
        <v>0</v>
      </c>
      <c r="AO2996" s="77">
        <f>IF(R2996&lt;Variables!$G$12,0,1)</f>
        <v>0</v>
      </c>
      <c r="AP2996" s="78">
        <f t="shared" si="93"/>
        <v>1</v>
      </c>
      <c r="AQ2996" s="77">
        <f>IF(V2996&lt;Variables!$G$15,1,0)</f>
        <v>1</v>
      </c>
      <c r="AR2996" s="126">
        <v>1</v>
      </c>
      <c r="AS2996" s="126">
        <v>0</v>
      </c>
      <c r="AT2996" s="126">
        <v>0</v>
      </c>
      <c r="AU2996" s="126">
        <v>0</v>
      </c>
      <c r="BA2996" s="126">
        <v>1.21</v>
      </c>
    </row>
    <row r="2997" spans="3:53" ht="14.5" x14ac:dyDescent="0.35">
      <c r="C2997" s="126" t="s">
        <v>402</v>
      </c>
      <c r="D2997" s="126" t="s">
        <v>87</v>
      </c>
      <c r="E2997" s="126">
        <v>19.13</v>
      </c>
      <c r="F2997" s="126">
        <v>6.54</v>
      </c>
      <c r="G2997" s="126">
        <v>6.89</v>
      </c>
      <c r="H2997" s="126">
        <v>2660</v>
      </c>
      <c r="I2997" s="126">
        <v>-44.765999999999998</v>
      </c>
      <c r="J2997" s="126" t="s">
        <v>74</v>
      </c>
      <c r="K2997" s="126">
        <v>64.77</v>
      </c>
      <c r="L2997" s="126">
        <v>18.973514999999999</v>
      </c>
      <c r="M2997" s="126">
        <v>0.61393474008374749</v>
      </c>
      <c r="N2997" s="126">
        <v>18.819530952380951</v>
      </c>
      <c r="O2997" s="126">
        <v>1.4371720969210799</v>
      </c>
      <c r="P2997" s="126">
        <v>923564</v>
      </c>
      <c r="Q2997" s="126">
        <v>1852000</v>
      </c>
      <c r="R2997" s="126">
        <v>0.5</v>
      </c>
      <c r="S2997" s="126">
        <v>34.372999999999998</v>
      </c>
      <c r="T2997" s="126">
        <v>7.5250000000000012</v>
      </c>
      <c r="U2997" s="126">
        <v>18.793600000000001</v>
      </c>
      <c r="V2997" s="126">
        <v>2.4778670438291481</v>
      </c>
      <c r="AC2997" s="126">
        <v>19.09</v>
      </c>
      <c r="AD2997" s="126">
        <v>18.217400000000001</v>
      </c>
      <c r="AH2997" s="77">
        <f>IF(AND(M2997&lt;Variables!$G$6,M2997&gt;Variables!$G$5),0,1)</f>
        <v>1</v>
      </c>
      <c r="AI2997" s="77">
        <f t="shared" si="92"/>
        <v>0</v>
      </c>
      <c r="AJ2997" s="77">
        <f>IF(I2997&gt;Variables!$G$7,0,1)</f>
        <v>1</v>
      </c>
      <c r="AK2997" s="77">
        <f>IF(F2997&gt;Variables!$G$8,0,1)</f>
        <v>1</v>
      </c>
      <c r="AL2997" s="77">
        <f>IF(G2997&gt;Variables!$G$9,0,1)</f>
        <v>1</v>
      </c>
      <c r="AM2997" s="77">
        <f>IF(AND(K2997&gt;Variables!$G$10,K2997&lt;Variables!$G$11),0,1)</f>
        <v>0</v>
      </c>
      <c r="AN2997" s="77">
        <f>IF(H2997&lt;Variables!$G$13,1,0)</f>
        <v>0</v>
      </c>
      <c r="AO2997" s="77">
        <f>IF(R2997&lt;Variables!$G$12,0,1)</f>
        <v>0</v>
      </c>
      <c r="AP2997" s="78">
        <f t="shared" si="93"/>
        <v>0</v>
      </c>
      <c r="AQ2997" s="77">
        <f>IF(V2997&lt;Variables!$G$15,1,0)</f>
        <v>1</v>
      </c>
      <c r="AR2997" s="126">
        <v>0</v>
      </c>
      <c r="AS2997" s="126">
        <v>0</v>
      </c>
      <c r="AT2997" s="126">
        <v>1</v>
      </c>
      <c r="AU2997" s="126">
        <v>0</v>
      </c>
      <c r="BA2997" s="126">
        <v>-2.25</v>
      </c>
    </row>
    <row r="2998" spans="3:53" ht="14.5" x14ac:dyDescent="0.35">
      <c r="C2998" s="126" t="s">
        <v>402</v>
      </c>
      <c r="D2998" s="126" t="s">
        <v>82</v>
      </c>
      <c r="E2998" s="126">
        <v>31.97</v>
      </c>
      <c r="F2998" s="126">
        <v>9.33</v>
      </c>
      <c r="G2998" s="126">
        <v>10.27</v>
      </c>
      <c r="H2998" s="126">
        <v>4150</v>
      </c>
      <c r="I2998" s="126">
        <v>44.081000000000003</v>
      </c>
      <c r="J2998" s="126" t="s">
        <v>74</v>
      </c>
      <c r="K2998" s="126">
        <v>54.63</v>
      </c>
      <c r="L2998" s="126">
        <v>32.00719500000001</v>
      </c>
      <c r="M2998" s="126">
        <v>-0.19150381656377041</v>
      </c>
      <c r="N2998" s="126">
        <v>31.538338</v>
      </c>
      <c r="O2998" s="126">
        <v>1.2922748180325869</v>
      </c>
      <c r="P2998" s="126">
        <v>12893000</v>
      </c>
      <c r="Q2998" s="126">
        <v>15559000</v>
      </c>
      <c r="R2998" s="126">
        <v>0.83</v>
      </c>
      <c r="S2998" s="126">
        <v>34.372999999999998</v>
      </c>
      <c r="T2998" s="126">
        <v>7.5250000000000012</v>
      </c>
      <c r="U2998" s="126">
        <v>18.793600000000001</v>
      </c>
      <c r="V2998" s="126">
        <v>2.4225065810236122</v>
      </c>
      <c r="AC2998" s="126">
        <v>32.14</v>
      </c>
      <c r="AD2998" s="126">
        <v>31.28</v>
      </c>
      <c r="AH2998" s="77">
        <f>IF(AND(M2998&lt;Variables!$G$6,M2998&gt;Variables!$G$5),0,1)</f>
        <v>1</v>
      </c>
      <c r="AI2998" s="77">
        <f t="shared" si="92"/>
        <v>0</v>
      </c>
      <c r="AJ2998" s="77">
        <f>IF(I2998&gt;Variables!$G$7,0,1)</f>
        <v>1</v>
      </c>
      <c r="AK2998" s="77">
        <f>IF(F2998&gt;Variables!$G$8,0,1)</f>
        <v>0</v>
      </c>
      <c r="AL2998" s="77">
        <f>IF(G2998&gt;Variables!$G$9,0,1)</f>
        <v>1</v>
      </c>
      <c r="AM2998" s="77">
        <f>IF(AND(K2998&gt;Variables!$G$10,K2998&lt;Variables!$G$11),0,1)</f>
        <v>1</v>
      </c>
      <c r="AN2998" s="77">
        <f>IF(H2998&lt;Variables!$G$13,1,0)</f>
        <v>0</v>
      </c>
      <c r="AO2998" s="77">
        <f>IF(R2998&lt;Variables!$G$12,0,1)</f>
        <v>0</v>
      </c>
      <c r="AP2998" s="78">
        <f t="shared" si="93"/>
        <v>0</v>
      </c>
      <c r="AQ2998" s="77">
        <f>IF(V2998&lt;Variables!$G$15,1,0)</f>
        <v>1</v>
      </c>
      <c r="AR2998" s="126">
        <v>0</v>
      </c>
      <c r="AS2998" s="126">
        <v>0</v>
      </c>
      <c r="AT2998" s="126">
        <v>1</v>
      </c>
      <c r="AU2998" s="126">
        <v>0</v>
      </c>
      <c r="BA2998" s="126">
        <v>-1.57</v>
      </c>
    </row>
    <row r="2999" spans="3:53" ht="14.5" x14ac:dyDescent="0.35">
      <c r="C2999" s="126" t="s">
        <v>402</v>
      </c>
      <c r="D2999" s="126" t="s">
        <v>348</v>
      </c>
      <c r="E2999" s="126">
        <v>15.31</v>
      </c>
      <c r="F2999" s="126">
        <v>9.4600000000000009</v>
      </c>
      <c r="G2999" s="126">
        <v>5.97</v>
      </c>
      <c r="H2999" s="126">
        <v>2660</v>
      </c>
      <c r="I2999" s="126">
        <v>-26.532</v>
      </c>
      <c r="J2999" s="126" t="s">
        <v>74</v>
      </c>
      <c r="K2999" s="126">
        <v>37.78</v>
      </c>
      <c r="L2999" s="126">
        <v>15.344025</v>
      </c>
      <c r="M2999" s="126">
        <v>-0.482435345354292</v>
      </c>
      <c r="N2999" s="126">
        <v>15.356344</v>
      </c>
      <c r="O2999" s="126">
        <v>-0.56226924846174597</v>
      </c>
      <c r="P2999" s="126">
        <v>4618000</v>
      </c>
      <c r="Q2999" s="126">
        <v>2896000</v>
      </c>
      <c r="R2999" s="126">
        <v>1.59</v>
      </c>
      <c r="S2999" s="126">
        <v>34.372999999999998</v>
      </c>
      <c r="T2999" s="126">
        <v>7.5250000000000012</v>
      </c>
      <c r="U2999" s="126">
        <v>18.793600000000001</v>
      </c>
      <c r="V2999" s="126">
        <v>2.2359183195295889</v>
      </c>
      <c r="AC2999" s="126">
        <v>15.305</v>
      </c>
      <c r="AD2999" s="126">
        <v>14.55</v>
      </c>
      <c r="AH2999" s="77">
        <f>IF(AND(M2999&lt;Variables!$G$6,M2999&gt;Variables!$G$5),0,1)</f>
        <v>1</v>
      </c>
      <c r="AI2999" s="77">
        <f t="shared" si="92"/>
        <v>1</v>
      </c>
      <c r="AJ2999" s="77">
        <f>IF(I2999&gt;Variables!$G$7,0,1)</f>
        <v>1</v>
      </c>
      <c r="AK2999" s="77">
        <f>IF(F2999&gt;Variables!$G$8,0,1)</f>
        <v>0</v>
      </c>
      <c r="AL2999" s="77">
        <f>IF(G2999&gt;Variables!$G$9,0,1)</f>
        <v>1</v>
      </c>
      <c r="AM2999" s="77">
        <f>IF(AND(K2999&gt;Variables!$G$10,K2999&lt;Variables!$G$11),0,1)</f>
        <v>1</v>
      </c>
      <c r="AN2999" s="77">
        <f>IF(H2999&lt;Variables!$G$13,1,0)</f>
        <v>0</v>
      </c>
      <c r="AO2999" s="77">
        <f>IF(R2999&lt;Variables!$G$12,0,1)</f>
        <v>0</v>
      </c>
      <c r="AP2999" s="78">
        <f t="shared" si="93"/>
        <v>0</v>
      </c>
      <c r="AQ2999" s="77">
        <f>IF(V2999&lt;Variables!$G$15,1,0)</f>
        <v>1</v>
      </c>
      <c r="AR2999" s="126">
        <v>0</v>
      </c>
      <c r="AS2999" s="126">
        <v>0</v>
      </c>
      <c r="AT2999" s="126">
        <v>1</v>
      </c>
      <c r="AU2999" s="126">
        <v>0</v>
      </c>
      <c r="BA2999" s="126">
        <v>-1.96</v>
      </c>
    </row>
    <row r="3000" spans="3:53" ht="14.5" x14ac:dyDescent="0.35">
      <c r="C3000" s="126" t="s">
        <v>402</v>
      </c>
      <c r="D3000" s="126" t="s">
        <v>403</v>
      </c>
      <c r="E3000" s="126">
        <v>5.56</v>
      </c>
      <c r="F3000" s="126">
        <v>17.739999999999998</v>
      </c>
      <c r="G3000" s="126">
        <v>9.68</v>
      </c>
      <c r="H3000" s="126">
        <v>125.3</v>
      </c>
      <c r="I3000" s="126">
        <v>-73.822999999999993</v>
      </c>
      <c r="J3000" s="126" t="s">
        <v>74</v>
      </c>
      <c r="K3000" s="126">
        <v>54.77</v>
      </c>
      <c r="L3000" s="126">
        <v>5.5415949999999992</v>
      </c>
      <c r="M3000" s="126">
        <v>0.1516711343936297</v>
      </c>
      <c r="N3000" s="126">
        <v>5.5234980000000009</v>
      </c>
      <c r="O3000" s="126">
        <v>0.47980464553438618</v>
      </c>
      <c r="P3000" s="126">
        <v>6480000</v>
      </c>
      <c r="Q3000" s="126">
        <v>945140</v>
      </c>
      <c r="R3000" s="126">
        <v>6.86</v>
      </c>
      <c r="S3000" s="126">
        <v>34.372999999999998</v>
      </c>
      <c r="T3000" s="126">
        <v>7.5250000000000012</v>
      </c>
      <c r="U3000" s="126">
        <v>18.793600000000001</v>
      </c>
      <c r="V3000" s="126">
        <v>2.4103843653594308</v>
      </c>
      <c r="AC3000" s="126">
        <v>5.97</v>
      </c>
      <c r="AD3000" s="126">
        <v>5.5</v>
      </c>
      <c r="AH3000" s="77">
        <f>IF(AND(M3000&lt;Variables!$G$6,M3000&gt;Variables!$G$5),0,1)</f>
        <v>1</v>
      </c>
      <c r="AI3000" s="77">
        <f t="shared" si="92"/>
        <v>0</v>
      </c>
      <c r="AJ3000" s="77">
        <f>IF(I3000&gt;Variables!$G$7,0,1)</f>
        <v>1</v>
      </c>
      <c r="AK3000" s="77">
        <f>IF(F3000&gt;Variables!$G$8,0,1)</f>
        <v>0</v>
      </c>
      <c r="AL3000" s="77">
        <f>IF(G3000&gt;Variables!$G$9,0,1)</f>
        <v>1</v>
      </c>
      <c r="AM3000" s="77">
        <f>IF(AND(K3000&gt;Variables!$G$10,K3000&lt;Variables!$G$11),0,1)</f>
        <v>1</v>
      </c>
      <c r="AN3000" s="77">
        <f>IF(H3000&lt;Variables!$G$13,1,0)</f>
        <v>1</v>
      </c>
      <c r="AO3000" s="77">
        <f>IF(R3000&lt;Variables!$G$12,0,1)</f>
        <v>1</v>
      </c>
      <c r="AP3000" s="78">
        <f t="shared" si="93"/>
        <v>0</v>
      </c>
      <c r="AQ3000" s="77">
        <f>IF(V3000&lt;Variables!$G$15,1,0)</f>
        <v>1</v>
      </c>
      <c r="AR3000" s="126">
        <v>1</v>
      </c>
      <c r="AS3000" s="126">
        <v>0</v>
      </c>
      <c r="AT3000" s="126">
        <v>0</v>
      </c>
      <c r="AU3000" s="126">
        <v>0</v>
      </c>
      <c r="BA3000" s="126">
        <v>2</v>
      </c>
    </row>
    <row r="3001" spans="3:53" ht="14.5" x14ac:dyDescent="0.35">
      <c r="C3001" s="126" t="s">
        <v>402</v>
      </c>
      <c r="D3001" s="126" t="s">
        <v>131</v>
      </c>
      <c r="E3001" s="126">
        <v>1.53</v>
      </c>
      <c r="F3001" s="126">
        <v>18.22</v>
      </c>
      <c r="G3001" s="126">
        <v>10.51</v>
      </c>
      <c r="H3001" s="126">
        <v>2280</v>
      </c>
      <c r="I3001" s="126">
        <v>2.4119999999999999</v>
      </c>
      <c r="J3001" s="126" t="s">
        <v>74</v>
      </c>
      <c r="K3001" s="126">
        <v>35.380000000000003</v>
      </c>
      <c r="L3001" s="126">
        <v>1.543865</v>
      </c>
      <c r="M3001" s="126">
        <v>-1.2219332648903829</v>
      </c>
      <c r="N3001" s="126">
        <v>1.5678700000000001</v>
      </c>
      <c r="O3001" s="126">
        <v>-2.7342828168151811</v>
      </c>
      <c r="P3001" s="126">
        <v>118260000</v>
      </c>
      <c r="Q3001" s="126">
        <v>19257000</v>
      </c>
      <c r="R3001" s="126">
        <v>6.14</v>
      </c>
      <c r="S3001" s="126">
        <v>34.372999999999998</v>
      </c>
      <c r="T3001" s="126">
        <v>7.5250000000000012</v>
      </c>
      <c r="U3001" s="126">
        <v>18.793600000000001</v>
      </c>
      <c r="V3001" s="126">
        <v>2.1957139142943198</v>
      </c>
      <c r="AC3001" s="126">
        <v>1.58</v>
      </c>
      <c r="AD3001" s="126">
        <v>1.46</v>
      </c>
      <c r="AH3001" s="77">
        <f>IF(AND(M3001&lt;Variables!$G$6,M3001&gt;Variables!$G$5),0,1)</f>
        <v>0</v>
      </c>
      <c r="AI3001" s="77">
        <f t="shared" si="92"/>
        <v>1</v>
      </c>
      <c r="AJ3001" s="77">
        <f>IF(I3001&gt;Variables!$G$7,0,1)</f>
        <v>1</v>
      </c>
      <c r="AK3001" s="77">
        <f>IF(F3001&gt;Variables!$G$8,0,1)</f>
        <v>0</v>
      </c>
      <c r="AL3001" s="77">
        <f>IF(G3001&gt;Variables!$G$9,0,1)</f>
        <v>0</v>
      </c>
      <c r="AM3001" s="77">
        <f>IF(AND(K3001&gt;Variables!$G$10,K3001&lt;Variables!$G$11),0,1)</f>
        <v>1</v>
      </c>
      <c r="AN3001" s="77">
        <f>IF(H3001&lt;Variables!$G$13,1,0)</f>
        <v>0</v>
      </c>
      <c r="AO3001" s="77">
        <f>IF(R3001&lt;Variables!$G$12,0,1)</f>
        <v>1</v>
      </c>
      <c r="AP3001" s="78">
        <f t="shared" si="93"/>
        <v>0</v>
      </c>
      <c r="AQ3001" s="77">
        <f>IF(V3001&lt;Variables!$G$15,1,0)</f>
        <v>1</v>
      </c>
      <c r="AR3001" s="126">
        <v>1</v>
      </c>
      <c r="AS3001" s="126">
        <v>0</v>
      </c>
      <c r="AT3001" s="126">
        <v>0</v>
      </c>
      <c r="AU3001" s="126">
        <v>0</v>
      </c>
      <c r="BA3001" s="126">
        <v>1.76</v>
      </c>
    </row>
    <row r="3002" spans="3:53" ht="14.5" x14ac:dyDescent="0.35">
      <c r="C3002" s="126" t="s">
        <v>402</v>
      </c>
      <c r="D3002" s="126" t="s">
        <v>345</v>
      </c>
      <c r="E3002" s="126">
        <v>61.98</v>
      </c>
      <c r="F3002" s="126">
        <v>85.64</v>
      </c>
      <c r="G3002" s="126">
        <v>1.94</v>
      </c>
      <c r="H3002" s="126">
        <v>621.19000000000005</v>
      </c>
      <c r="I3002" s="126">
        <v>32.174999999999997</v>
      </c>
      <c r="J3002" s="126" t="s">
        <v>74</v>
      </c>
      <c r="K3002" s="126">
        <v>57.88</v>
      </c>
      <c r="L3002" s="126">
        <v>61.80092105263158</v>
      </c>
      <c r="M3002" s="126">
        <v>-1.490354214621171E-3</v>
      </c>
      <c r="N3002" s="126">
        <v>61.442148979591842</v>
      </c>
      <c r="O3002" s="126">
        <v>0.58241944064654438</v>
      </c>
      <c r="P3002" s="126">
        <v>3660000</v>
      </c>
      <c r="Q3002" s="126">
        <v>72250</v>
      </c>
      <c r="R3002" s="126">
        <v>50.66</v>
      </c>
      <c r="S3002" s="126">
        <v>34.372999999999998</v>
      </c>
      <c r="T3002" s="126">
        <v>7.5250000000000012</v>
      </c>
      <c r="U3002" s="126">
        <v>18.793600000000001</v>
      </c>
      <c r="V3002" s="126">
        <v>2.4487094658561981</v>
      </c>
      <c r="AC3002" s="126">
        <v>62.09</v>
      </c>
      <c r="AD3002" s="126">
        <v>61.2</v>
      </c>
      <c r="AH3002" s="77">
        <f>IF(AND(M3002&lt;Variables!$G$6,M3002&gt;Variables!$G$5),0,1)</f>
        <v>1</v>
      </c>
      <c r="AI3002" s="77">
        <f t="shared" si="92"/>
        <v>0</v>
      </c>
      <c r="AJ3002" s="77">
        <f>IF(I3002&gt;Variables!$G$7,0,1)</f>
        <v>1</v>
      </c>
      <c r="AK3002" s="77">
        <f>IF(F3002&gt;Variables!$G$8,0,1)</f>
        <v>0</v>
      </c>
      <c r="AL3002" s="77">
        <f>IF(G3002&gt;Variables!$G$9,0,1)</f>
        <v>1</v>
      </c>
      <c r="AM3002" s="77">
        <f>IF(AND(K3002&gt;Variables!$G$10,K3002&lt;Variables!$G$11),0,1)</f>
        <v>1</v>
      </c>
      <c r="AN3002" s="77">
        <f>IF(H3002&lt;Variables!$G$13,1,0)</f>
        <v>1</v>
      </c>
      <c r="AO3002" s="77">
        <f>IF(R3002&lt;Variables!$G$12,0,1)</f>
        <v>1</v>
      </c>
      <c r="AP3002" s="78">
        <f t="shared" si="93"/>
        <v>0</v>
      </c>
      <c r="AQ3002" s="77">
        <f>IF(V3002&lt;Variables!$G$15,1,0)</f>
        <v>1</v>
      </c>
      <c r="AR3002" s="126">
        <v>0</v>
      </c>
      <c r="AS3002" s="126">
        <v>0</v>
      </c>
      <c r="AT3002" s="126">
        <v>0</v>
      </c>
      <c r="AU3002" s="126">
        <v>1</v>
      </c>
      <c r="BA3002" s="126">
        <v>-0.6</v>
      </c>
    </row>
    <row r="3003" spans="3:53" ht="14.5" x14ac:dyDescent="0.35">
      <c r="C3003" s="126" t="s">
        <v>402</v>
      </c>
      <c r="D3003" s="126" t="s">
        <v>365</v>
      </c>
      <c r="E3003" s="126">
        <v>51.3</v>
      </c>
      <c r="F3003" s="126">
        <v>6.48</v>
      </c>
      <c r="G3003" s="126">
        <v>4.24</v>
      </c>
      <c r="H3003" s="126">
        <v>2220</v>
      </c>
      <c r="I3003" s="126">
        <v>151.506</v>
      </c>
      <c r="J3003" s="126" t="s">
        <v>75</v>
      </c>
      <c r="K3003" s="126">
        <v>56.55</v>
      </c>
      <c r="L3003" s="126">
        <v>50.943555000000003</v>
      </c>
      <c r="M3003" s="126">
        <v>0.26783564672705301</v>
      </c>
      <c r="N3003" s="126">
        <v>50.975396000000003</v>
      </c>
      <c r="O3003" s="126">
        <v>0.20520487962466211</v>
      </c>
      <c r="P3003" s="126">
        <v>1110000</v>
      </c>
      <c r="Q3003" s="126">
        <v>1865000</v>
      </c>
      <c r="R3003" s="126">
        <v>0.6</v>
      </c>
      <c r="S3003" s="126">
        <v>34.372999999999998</v>
      </c>
      <c r="T3003" s="126">
        <v>7.5250000000000012</v>
      </c>
      <c r="U3003" s="126">
        <v>18.793600000000001</v>
      </c>
      <c r="V3003" s="126">
        <v>2.4228277869573489</v>
      </c>
      <c r="AC3003" s="126">
        <v>53.98</v>
      </c>
      <c r="AD3003" s="126">
        <v>51.06</v>
      </c>
      <c r="AH3003" s="77">
        <f>IF(AND(M3003&lt;Variables!$G$6,M3003&gt;Variables!$G$5),0,1)</f>
        <v>1</v>
      </c>
      <c r="AI3003" s="77">
        <f t="shared" si="92"/>
        <v>1</v>
      </c>
      <c r="AJ3003" s="77">
        <f>IF(I3003&gt;Variables!$G$7,0,1)</f>
        <v>0</v>
      </c>
      <c r="AK3003" s="77">
        <f>IF(F3003&gt;Variables!$G$8,0,1)</f>
        <v>1</v>
      </c>
      <c r="AL3003" s="77">
        <f>IF(G3003&gt;Variables!$G$9,0,1)</f>
        <v>1</v>
      </c>
      <c r="AM3003" s="77">
        <f>IF(AND(K3003&gt;Variables!$G$10,K3003&lt;Variables!$G$11),0,1)</f>
        <v>1</v>
      </c>
      <c r="AN3003" s="77">
        <f>IF(H3003&lt;Variables!$G$13,1,0)</f>
        <v>0</v>
      </c>
      <c r="AO3003" s="77">
        <f>IF(R3003&lt;Variables!$G$12,0,1)</f>
        <v>0</v>
      </c>
      <c r="AP3003" s="78">
        <f t="shared" si="93"/>
        <v>1</v>
      </c>
      <c r="AQ3003" s="77">
        <f>IF(V3003&lt;Variables!$G$15,1,0)</f>
        <v>1</v>
      </c>
      <c r="AR3003" s="126">
        <v>1</v>
      </c>
      <c r="AS3003" s="126">
        <v>0</v>
      </c>
      <c r="AT3003" s="126">
        <v>0</v>
      </c>
      <c r="AU3003" s="126">
        <v>0</v>
      </c>
      <c r="BA3003" s="126">
        <v>0.98</v>
      </c>
    </row>
    <row r="3004" spans="3:53" ht="14.5" x14ac:dyDescent="0.35">
      <c r="C3004" s="126" t="s">
        <v>402</v>
      </c>
      <c r="D3004" s="126" t="s">
        <v>340</v>
      </c>
      <c r="E3004" s="126">
        <v>36.33</v>
      </c>
      <c r="F3004" s="126">
        <v>6.97</v>
      </c>
      <c r="G3004" s="126">
        <v>3.4</v>
      </c>
      <c r="H3004" s="126">
        <v>3340</v>
      </c>
      <c r="I3004" s="126">
        <v>-0.84599999999999997</v>
      </c>
      <c r="J3004" s="126" t="s">
        <v>75</v>
      </c>
      <c r="K3004" s="126">
        <v>61.81</v>
      </c>
      <c r="L3004" s="126">
        <v>36.074794736842108</v>
      </c>
      <c r="M3004" s="126">
        <v>0.37479149678934071</v>
      </c>
      <c r="N3004" s="126">
        <v>35.992978048780493</v>
      </c>
      <c r="O3004" s="126">
        <v>0.60295636255878138</v>
      </c>
      <c r="P3004" s="126">
        <v>559320</v>
      </c>
      <c r="Q3004" s="126">
        <v>915458</v>
      </c>
      <c r="R3004" s="126">
        <v>0.61</v>
      </c>
      <c r="S3004" s="126">
        <v>34.372999999999998</v>
      </c>
      <c r="T3004" s="126">
        <v>7.5250000000000012</v>
      </c>
      <c r="U3004" s="126">
        <v>18.793600000000001</v>
      </c>
      <c r="V3004" s="126">
        <v>2.466823902560864</v>
      </c>
      <c r="AC3004" s="126">
        <v>36.5</v>
      </c>
      <c r="AD3004" s="126">
        <v>35.799999999999997</v>
      </c>
      <c r="AH3004" s="77">
        <f>IF(AND(M3004&lt;Variables!$G$6,M3004&gt;Variables!$G$5),0,1)</f>
        <v>1</v>
      </c>
      <c r="AI3004" s="77">
        <f t="shared" si="92"/>
        <v>0</v>
      </c>
      <c r="AJ3004" s="77">
        <f>IF(I3004&gt;Variables!$G$7,0,1)</f>
        <v>1</v>
      </c>
      <c r="AK3004" s="77">
        <f>IF(F3004&gt;Variables!$G$8,0,1)</f>
        <v>1</v>
      </c>
      <c r="AL3004" s="77">
        <f>IF(G3004&gt;Variables!$G$9,0,1)</f>
        <v>1</v>
      </c>
      <c r="AM3004" s="77">
        <f>IF(AND(K3004&gt;Variables!$G$10,K3004&lt;Variables!$G$11),0,1)</f>
        <v>1</v>
      </c>
      <c r="AN3004" s="77">
        <f>IF(H3004&lt;Variables!$G$13,1,0)</f>
        <v>0</v>
      </c>
      <c r="AO3004" s="77">
        <f>IF(R3004&lt;Variables!$G$12,0,1)</f>
        <v>0</v>
      </c>
      <c r="AP3004" s="78">
        <f t="shared" si="93"/>
        <v>1</v>
      </c>
      <c r="AQ3004" s="77">
        <f>IF(V3004&lt;Variables!$G$15,1,0)</f>
        <v>1</v>
      </c>
      <c r="AR3004" s="126">
        <v>0</v>
      </c>
      <c r="AS3004" s="126">
        <v>1</v>
      </c>
      <c r="AT3004" s="126">
        <v>0</v>
      </c>
      <c r="AU3004" s="126">
        <v>0</v>
      </c>
      <c r="BA3004" s="126">
        <v>-0.08</v>
      </c>
    </row>
    <row r="3005" spans="3:53" ht="14.5" x14ac:dyDescent="0.35">
      <c r="C3005" s="126" t="s">
        <v>402</v>
      </c>
      <c r="D3005" s="126" t="s">
        <v>169</v>
      </c>
      <c r="E3005" s="126">
        <v>8.65</v>
      </c>
      <c r="F3005" s="126">
        <v>8.08</v>
      </c>
      <c r="G3005" s="126">
        <v>6.35</v>
      </c>
      <c r="H3005" s="126">
        <v>3910</v>
      </c>
      <c r="I3005" s="126">
        <v>64.69</v>
      </c>
      <c r="J3005" s="126" t="s">
        <v>75</v>
      </c>
      <c r="K3005" s="126">
        <v>42.98</v>
      </c>
      <c r="L3005" s="126">
        <v>8.6482849999999996</v>
      </c>
      <c r="M3005" s="126">
        <v>-0.26924413337441538</v>
      </c>
      <c r="N3005" s="126">
        <v>8.6235734693877539</v>
      </c>
      <c r="O3005" s="126">
        <v>1.654222135765427E-2</v>
      </c>
      <c r="P3005" s="126">
        <v>2559000</v>
      </c>
      <c r="Q3005" s="126">
        <v>3192000</v>
      </c>
      <c r="R3005" s="126">
        <v>0.8</v>
      </c>
      <c r="S3005" s="126">
        <v>34.372999999999998</v>
      </c>
      <c r="T3005" s="126">
        <v>7.5250000000000012</v>
      </c>
      <c r="U3005" s="126">
        <v>18.793600000000001</v>
      </c>
      <c r="V3005" s="126">
        <v>2.295814556526294</v>
      </c>
      <c r="AC3005" s="126">
        <v>8.65</v>
      </c>
      <c r="AD3005" s="126">
        <v>8.39</v>
      </c>
      <c r="AH3005" s="77">
        <f>IF(AND(M3005&lt;Variables!$G$6,M3005&gt;Variables!$G$5),0,1)</f>
        <v>1</v>
      </c>
      <c r="AI3005" s="77">
        <f t="shared" si="92"/>
        <v>0</v>
      </c>
      <c r="AJ3005" s="77">
        <f>IF(I3005&gt;Variables!$G$7,0,1)</f>
        <v>0</v>
      </c>
      <c r="AK3005" s="77">
        <f>IF(F3005&gt;Variables!$G$8,0,1)</f>
        <v>1</v>
      </c>
      <c r="AL3005" s="77">
        <f>IF(G3005&gt;Variables!$G$9,0,1)</f>
        <v>1</v>
      </c>
      <c r="AM3005" s="77">
        <f>IF(AND(K3005&gt;Variables!$G$10,K3005&lt;Variables!$G$11),0,1)</f>
        <v>1</v>
      </c>
      <c r="AN3005" s="77">
        <f>IF(H3005&lt;Variables!$G$13,1,0)</f>
        <v>0</v>
      </c>
      <c r="AO3005" s="77">
        <f>IF(R3005&lt;Variables!$G$12,0,1)</f>
        <v>0</v>
      </c>
      <c r="AP3005" s="78">
        <f t="shared" si="93"/>
        <v>1</v>
      </c>
      <c r="AQ3005" s="77">
        <f>IF(V3005&lt;Variables!$G$15,1,0)</f>
        <v>1</v>
      </c>
      <c r="AR3005" s="126">
        <v>0</v>
      </c>
      <c r="AS3005" s="126">
        <v>0</v>
      </c>
      <c r="AT3005" s="126">
        <v>1</v>
      </c>
      <c r="AU3005" s="126">
        <v>0</v>
      </c>
      <c r="BA3005" s="126">
        <v>-1.79</v>
      </c>
    </row>
    <row r="3006" spans="3:53" ht="14.5" x14ac:dyDescent="0.35">
      <c r="C3006" s="126" t="s">
        <v>402</v>
      </c>
      <c r="D3006" s="126" t="s">
        <v>277</v>
      </c>
      <c r="E3006" s="126">
        <v>23.01</v>
      </c>
      <c r="F3006" s="126">
        <v>8.43</v>
      </c>
      <c r="G3006" s="126">
        <v>4.22</v>
      </c>
      <c r="H3006" s="126">
        <v>2160</v>
      </c>
      <c r="I3006" s="126">
        <v>-2.5790000000000002</v>
      </c>
      <c r="J3006" s="126" t="s">
        <v>75</v>
      </c>
      <c r="K3006" s="126">
        <v>39.67</v>
      </c>
      <c r="L3006" s="126">
        <v>23.13368333333333</v>
      </c>
      <c r="M3006" s="126">
        <v>-0.48450275608221011</v>
      </c>
      <c r="N3006" s="126">
        <v>23.177606521739129</v>
      </c>
      <c r="O3006" s="126">
        <v>-0.67309159637691252</v>
      </c>
      <c r="P3006" s="126">
        <v>1398000</v>
      </c>
      <c r="Q3006" s="126">
        <v>2482000</v>
      </c>
      <c r="R3006" s="126">
        <v>0.56000000000000005</v>
      </c>
      <c r="S3006" s="126">
        <v>34.372999999999998</v>
      </c>
      <c r="T3006" s="126">
        <v>7.5250000000000012</v>
      </c>
      <c r="U3006" s="126">
        <v>18.793600000000001</v>
      </c>
      <c r="V3006" s="126">
        <v>2.258124081555827</v>
      </c>
      <c r="AC3006" s="126">
        <v>23.67</v>
      </c>
      <c r="AD3006" s="126">
        <v>22.73</v>
      </c>
      <c r="AH3006" s="77">
        <f>IF(AND(M3006&lt;Variables!$G$6,M3006&gt;Variables!$G$5),0,1)</f>
        <v>1</v>
      </c>
      <c r="AI3006" s="77">
        <f t="shared" si="92"/>
        <v>1</v>
      </c>
      <c r="AJ3006" s="77">
        <f>IF(I3006&gt;Variables!$G$7,0,1)</f>
        <v>1</v>
      </c>
      <c r="AK3006" s="77">
        <f>IF(F3006&gt;Variables!$G$8,0,1)</f>
        <v>1</v>
      </c>
      <c r="AL3006" s="77">
        <f>IF(G3006&gt;Variables!$G$9,0,1)</f>
        <v>1</v>
      </c>
      <c r="AM3006" s="77">
        <f>IF(AND(K3006&gt;Variables!$G$10,K3006&lt;Variables!$G$11),0,1)</f>
        <v>1</v>
      </c>
      <c r="AN3006" s="77">
        <f>IF(H3006&lt;Variables!$G$13,1,0)</f>
        <v>0</v>
      </c>
      <c r="AO3006" s="77">
        <f>IF(R3006&lt;Variables!$G$12,0,1)</f>
        <v>0</v>
      </c>
      <c r="AP3006" s="78">
        <f t="shared" si="93"/>
        <v>1</v>
      </c>
      <c r="AQ3006" s="77">
        <f>IF(V3006&lt;Variables!$G$15,1,0)</f>
        <v>1</v>
      </c>
      <c r="AR3006" s="126">
        <v>0</v>
      </c>
      <c r="AS3006" s="126">
        <v>0</v>
      </c>
      <c r="AT3006" s="126">
        <v>1</v>
      </c>
      <c r="AU3006" s="126">
        <v>0</v>
      </c>
      <c r="BA3006" s="126">
        <v>-1.1499999999999999</v>
      </c>
    </row>
    <row r="3007" spans="3:53" ht="14.5" x14ac:dyDescent="0.35">
      <c r="C3007" s="126" t="s">
        <v>402</v>
      </c>
      <c r="D3007" s="126" t="s">
        <v>151</v>
      </c>
      <c r="E3007" s="126">
        <v>143.69</v>
      </c>
      <c r="F3007" s="126">
        <v>9.18</v>
      </c>
      <c r="G3007" s="126">
        <v>9.33</v>
      </c>
      <c r="H3007" s="126">
        <v>9190</v>
      </c>
      <c r="I3007" s="126">
        <v>-24.884</v>
      </c>
      <c r="J3007" s="126" t="s">
        <v>75</v>
      </c>
      <c r="K3007" s="126">
        <v>69.63</v>
      </c>
      <c r="L3007" s="126">
        <v>142.63088999999999</v>
      </c>
      <c r="M3007" s="126">
        <v>0.50417549802851302</v>
      </c>
      <c r="N3007" s="126">
        <v>141.91235399999999</v>
      </c>
      <c r="O3007" s="126">
        <v>1.013052041966692</v>
      </c>
      <c r="P3007" s="126">
        <v>965101</v>
      </c>
      <c r="Q3007" s="126">
        <v>915652</v>
      </c>
      <c r="R3007" s="126">
        <v>1.05</v>
      </c>
      <c r="S3007" s="126">
        <v>34.372999999999998</v>
      </c>
      <c r="T3007" s="126">
        <v>7.5250000000000012</v>
      </c>
      <c r="U3007" s="126">
        <v>18.793600000000001</v>
      </c>
      <c r="V3007" s="126">
        <v>2.5286758020553051</v>
      </c>
      <c r="AC3007" s="126">
        <v>144.24</v>
      </c>
      <c r="AD3007" s="126">
        <v>135.59</v>
      </c>
      <c r="AH3007" s="77">
        <f>IF(AND(M3007&lt;Variables!$G$6,M3007&gt;Variables!$G$5),0,1)</f>
        <v>1</v>
      </c>
      <c r="AI3007" s="77">
        <f t="shared" si="92"/>
        <v>0</v>
      </c>
      <c r="AJ3007" s="77">
        <f>IF(I3007&gt;Variables!$G$7,0,1)</f>
        <v>1</v>
      </c>
      <c r="AK3007" s="77">
        <f>IF(F3007&gt;Variables!$G$8,0,1)</f>
        <v>0</v>
      </c>
      <c r="AL3007" s="77">
        <f>IF(G3007&gt;Variables!$G$9,0,1)</f>
        <v>1</v>
      </c>
      <c r="AM3007" s="77">
        <f>IF(AND(K3007&gt;Variables!$G$10,K3007&lt;Variables!$G$11),0,1)</f>
        <v>0</v>
      </c>
      <c r="AN3007" s="77">
        <f>IF(H3007&lt;Variables!$G$13,1,0)</f>
        <v>0</v>
      </c>
      <c r="AO3007" s="77">
        <f>IF(R3007&lt;Variables!$G$12,0,1)</f>
        <v>0</v>
      </c>
      <c r="AP3007" s="78">
        <f t="shared" si="93"/>
        <v>1</v>
      </c>
      <c r="AQ3007" s="77">
        <f>IF(V3007&lt;Variables!$G$15,1,0)</f>
        <v>1</v>
      </c>
      <c r="AR3007" s="126">
        <v>0</v>
      </c>
      <c r="AS3007" s="126">
        <v>0</v>
      </c>
      <c r="AT3007" s="126">
        <v>1</v>
      </c>
      <c r="AU3007" s="126">
        <v>0</v>
      </c>
      <c r="BA3007" s="126">
        <v>-1.24</v>
      </c>
    </row>
    <row r="3008" spans="3:53" ht="14.5" x14ac:dyDescent="0.35">
      <c r="C3008" s="126" t="s">
        <v>402</v>
      </c>
      <c r="D3008" s="126" t="s">
        <v>152</v>
      </c>
      <c r="E3008" s="126">
        <v>0.03</v>
      </c>
      <c r="F3008" s="126">
        <v>9.27</v>
      </c>
      <c r="G3008" s="126">
        <v>-24.09</v>
      </c>
      <c r="H3008" s="126">
        <v>-99999</v>
      </c>
      <c r="I3008" s="126">
        <v>4.5999999999999999E-2</v>
      </c>
      <c r="J3008" s="126" t="s">
        <v>75</v>
      </c>
      <c r="K3008" s="126">
        <v>56.04</v>
      </c>
      <c r="L3008" s="126">
        <v>3.2925000000000003E-2</v>
      </c>
      <c r="M3008" s="126">
        <v>1.442672741078197</v>
      </c>
      <c r="N3008" s="126">
        <v>3.2874193548387103E-2</v>
      </c>
      <c r="O3008" s="126">
        <v>1.599450495535256</v>
      </c>
      <c r="P3008" s="126">
        <v>12592000</v>
      </c>
      <c r="Q3008" s="126">
        <v>13766000</v>
      </c>
      <c r="R3008" s="126">
        <v>0.91</v>
      </c>
      <c r="S3008" s="126">
        <v>34.372999999999998</v>
      </c>
      <c r="T3008" s="126">
        <v>7.5250000000000012</v>
      </c>
      <c r="U3008" s="126">
        <v>18.793600000000001</v>
      </c>
      <c r="V3008" s="126">
        <v>2.3668996179195139</v>
      </c>
      <c r="AC3008" s="126">
        <v>0.04</v>
      </c>
      <c r="AD3008" s="126">
        <v>3.2500000000000001E-2</v>
      </c>
      <c r="AH3008" s="77">
        <f>IF(AND(M3008&lt;Variables!$G$6,M3008&gt;Variables!$G$5),0,1)</f>
        <v>1</v>
      </c>
      <c r="AI3008" s="77">
        <f t="shared" si="92"/>
        <v>0</v>
      </c>
      <c r="AJ3008" s="77">
        <f>IF(I3008&gt;Variables!$G$7,0,1)</f>
        <v>1</v>
      </c>
      <c r="AK3008" s="77">
        <f>IF(F3008&gt;Variables!$G$8,0,1)</f>
        <v>0</v>
      </c>
      <c r="AL3008" s="77">
        <f>IF(G3008&gt;Variables!$G$9,0,1)</f>
        <v>1</v>
      </c>
      <c r="AM3008" s="77">
        <f>IF(AND(K3008&gt;Variables!$G$10,K3008&lt;Variables!$G$11),0,1)</f>
        <v>1</v>
      </c>
      <c r="AN3008" s="77">
        <f>IF(H3008&lt;Variables!$G$13,1,0)</f>
        <v>1</v>
      </c>
      <c r="AO3008" s="77">
        <f>IF(R3008&lt;Variables!$G$12,0,1)</f>
        <v>0</v>
      </c>
      <c r="AP3008" s="78">
        <f t="shared" si="93"/>
        <v>1</v>
      </c>
      <c r="AQ3008" s="77">
        <f>IF(V3008&lt;Variables!$G$15,1,0)</f>
        <v>1</v>
      </c>
      <c r="AR3008" s="126">
        <v>1</v>
      </c>
      <c r="AS3008" s="126">
        <v>0</v>
      </c>
      <c r="AT3008" s="126">
        <v>0</v>
      </c>
      <c r="AU3008" s="126">
        <v>0</v>
      </c>
      <c r="BA3008" s="126">
        <v>2</v>
      </c>
    </row>
    <row r="3009" spans="3:53" ht="14.5" x14ac:dyDescent="0.35">
      <c r="C3009" s="126" t="s">
        <v>402</v>
      </c>
      <c r="D3009" s="126" t="s">
        <v>173</v>
      </c>
      <c r="E3009" s="126">
        <v>90.03</v>
      </c>
      <c r="F3009" s="126">
        <v>13.23</v>
      </c>
      <c r="G3009" s="126">
        <v>11.7</v>
      </c>
      <c r="H3009" s="126">
        <v>3140</v>
      </c>
      <c r="I3009" s="126">
        <v>583.95899999999995</v>
      </c>
      <c r="J3009" s="126" t="s">
        <v>75</v>
      </c>
      <c r="K3009" s="126">
        <v>53.33</v>
      </c>
      <c r="L3009" s="126">
        <v>90.240139999999997</v>
      </c>
      <c r="M3009" s="126">
        <v>-0.33260143435061051</v>
      </c>
      <c r="N3009" s="126">
        <v>88.061063999999988</v>
      </c>
      <c r="O3009" s="126">
        <v>2.133673969689954</v>
      </c>
      <c r="P3009" s="126">
        <v>2578000</v>
      </c>
      <c r="Q3009" s="126">
        <v>1763000</v>
      </c>
      <c r="R3009" s="126">
        <v>1.46</v>
      </c>
      <c r="S3009" s="126">
        <v>34.372999999999998</v>
      </c>
      <c r="T3009" s="126">
        <v>7.5250000000000012</v>
      </c>
      <c r="U3009" s="126">
        <v>18.793600000000001</v>
      </c>
      <c r="V3009" s="126">
        <v>2.413345078591322</v>
      </c>
      <c r="AC3009" s="126">
        <v>91.07</v>
      </c>
      <c r="AD3009" s="126">
        <v>87.07</v>
      </c>
      <c r="AH3009" s="77">
        <f>IF(AND(M3009&lt;Variables!$G$6,M3009&gt;Variables!$G$5),0,1)</f>
        <v>1</v>
      </c>
      <c r="AI3009" s="77">
        <f t="shared" si="92"/>
        <v>0</v>
      </c>
      <c r="AJ3009" s="77">
        <f>IF(I3009&gt;Variables!$G$7,0,1)</f>
        <v>0</v>
      </c>
      <c r="AK3009" s="77">
        <f>IF(F3009&gt;Variables!$G$8,0,1)</f>
        <v>0</v>
      </c>
      <c r="AL3009" s="77">
        <f>IF(G3009&gt;Variables!$G$9,0,1)</f>
        <v>0</v>
      </c>
      <c r="AM3009" s="77">
        <f>IF(AND(K3009&gt;Variables!$G$10,K3009&lt;Variables!$G$11),0,1)</f>
        <v>1</v>
      </c>
      <c r="AN3009" s="77">
        <f>IF(H3009&lt;Variables!$G$13,1,0)</f>
        <v>0</v>
      </c>
      <c r="AO3009" s="77">
        <f>IF(R3009&lt;Variables!$G$12,0,1)</f>
        <v>0</v>
      </c>
      <c r="AP3009" s="78">
        <f t="shared" si="93"/>
        <v>1</v>
      </c>
      <c r="AQ3009" s="77">
        <f>IF(V3009&lt;Variables!$G$15,1,0)</f>
        <v>1</v>
      </c>
      <c r="AR3009" s="126">
        <v>0</v>
      </c>
      <c r="AS3009" s="126">
        <v>0</v>
      </c>
      <c r="AT3009" s="126">
        <v>1</v>
      </c>
      <c r="AU3009" s="126">
        <v>0</v>
      </c>
      <c r="BA3009" s="126">
        <v>-1.91</v>
      </c>
    </row>
    <row r="3010" spans="3:53" ht="14.5" x14ac:dyDescent="0.35">
      <c r="C3010" s="126" t="s">
        <v>402</v>
      </c>
      <c r="D3010" s="126" t="s">
        <v>172</v>
      </c>
      <c r="E3010" s="126">
        <v>57.82</v>
      </c>
      <c r="F3010" s="126">
        <v>7.43</v>
      </c>
      <c r="G3010" s="126">
        <v>5.88</v>
      </c>
      <c r="H3010" s="126">
        <v>7410</v>
      </c>
      <c r="I3010" s="126">
        <v>141700.231</v>
      </c>
      <c r="J3010" s="126" t="s">
        <v>75</v>
      </c>
      <c r="K3010" s="126">
        <v>51.76</v>
      </c>
      <c r="L3010" s="126">
        <v>57.656357894736843</v>
      </c>
      <c r="M3010" s="126">
        <v>0.1017096941333524</v>
      </c>
      <c r="N3010" s="126">
        <v>57.611582978723398</v>
      </c>
      <c r="O3010" s="126">
        <v>0.17950734197807339</v>
      </c>
      <c r="P3010" s="126">
        <v>681925</v>
      </c>
      <c r="Q3010" s="126">
        <v>1245000</v>
      </c>
      <c r="R3010" s="126">
        <v>0.55000000000000004</v>
      </c>
      <c r="S3010" s="126">
        <v>34.372999999999998</v>
      </c>
      <c r="T3010" s="126">
        <v>7.5250000000000012</v>
      </c>
      <c r="U3010" s="126">
        <v>18.793600000000001</v>
      </c>
      <c r="V3010" s="126">
        <v>2.3820721697824161</v>
      </c>
      <c r="AC3010" s="126">
        <v>57.77</v>
      </c>
      <c r="AD3010" s="126">
        <v>54.424999999999997</v>
      </c>
      <c r="AH3010" s="77">
        <f>IF(AND(M3010&lt;Variables!$G$6,M3010&gt;Variables!$G$5),0,1)</f>
        <v>1</v>
      </c>
      <c r="AI3010" s="77">
        <f t="shared" si="92"/>
        <v>0</v>
      </c>
      <c r="AJ3010" s="77">
        <f>IF(I3010&gt;Variables!$G$7,0,1)</f>
        <v>0</v>
      </c>
      <c r="AK3010" s="77">
        <f>IF(F3010&gt;Variables!$G$8,0,1)</f>
        <v>1</v>
      </c>
      <c r="AL3010" s="77">
        <f>IF(G3010&gt;Variables!$G$9,0,1)</f>
        <v>1</v>
      </c>
      <c r="AM3010" s="77">
        <f>IF(AND(K3010&gt;Variables!$G$10,K3010&lt;Variables!$G$11),0,1)</f>
        <v>1</v>
      </c>
      <c r="AN3010" s="77">
        <f>IF(H3010&lt;Variables!$G$13,1,0)</f>
        <v>0</v>
      </c>
      <c r="AO3010" s="77">
        <f>IF(R3010&lt;Variables!$G$12,0,1)</f>
        <v>0</v>
      </c>
      <c r="AP3010" s="78">
        <f t="shared" si="93"/>
        <v>1</v>
      </c>
      <c r="AQ3010" s="77">
        <f>IF(V3010&lt;Variables!$G$15,1,0)</f>
        <v>1</v>
      </c>
      <c r="AR3010" s="126">
        <v>0</v>
      </c>
      <c r="AS3010" s="126">
        <v>0</v>
      </c>
      <c r="AT3010" s="126">
        <v>1</v>
      </c>
      <c r="AU3010" s="126">
        <v>0</v>
      </c>
      <c r="BA3010" s="126">
        <v>-1.9</v>
      </c>
    </row>
    <row r="3011" spans="3:53" ht="14.5" x14ac:dyDescent="0.35">
      <c r="C3011" s="126" t="s">
        <v>404</v>
      </c>
      <c r="D3011" s="126" t="s">
        <v>169</v>
      </c>
      <c r="E3011" s="126">
        <v>8.66</v>
      </c>
      <c r="F3011" s="126">
        <v>8.33</v>
      </c>
      <c r="G3011" s="126">
        <v>6.6</v>
      </c>
      <c r="H3011" s="126">
        <v>3910</v>
      </c>
      <c r="I3011" s="126">
        <v>64.760999999999996</v>
      </c>
      <c r="J3011" s="126" t="s">
        <v>75</v>
      </c>
      <c r="K3011" s="126">
        <v>53.1</v>
      </c>
      <c r="L3011" s="126">
        <v>8.6470000000000002</v>
      </c>
      <c r="M3011" s="126">
        <v>-2.312940904360666E-2</v>
      </c>
      <c r="N3011" s="126">
        <v>8.630036734693876</v>
      </c>
      <c r="O3011" s="126">
        <v>0.17338588196234769</v>
      </c>
      <c r="P3011" s="126">
        <v>2614000</v>
      </c>
      <c r="Q3011" s="126">
        <v>3192000</v>
      </c>
      <c r="R3011" s="126">
        <v>0.82</v>
      </c>
      <c r="S3011" s="126">
        <v>33.975000000000009</v>
      </c>
      <c r="T3011" s="126">
        <v>7.4370000000000003</v>
      </c>
      <c r="U3011" s="126">
        <v>18.569600000000001</v>
      </c>
      <c r="V3011" s="126">
        <v>2.3999244376084188</v>
      </c>
      <c r="AC3011" s="126">
        <v>8.65</v>
      </c>
      <c r="AD3011" s="126">
        <v>8.39</v>
      </c>
      <c r="AH3011" s="77">
        <f>IF(AND(M3011&lt;Variables!$G$6,M3011&gt;Variables!$G$5),0,1)</f>
        <v>1</v>
      </c>
      <c r="AI3011" s="77">
        <f t="shared" ref="AI3011:AI3074" si="94">IF(L3011&gt;N3011,0,1)</f>
        <v>0</v>
      </c>
      <c r="AJ3011" s="77">
        <f>IF(I3011&gt;Variables!$G$7,0,1)</f>
        <v>0</v>
      </c>
      <c r="AK3011" s="77">
        <f>IF(F3011&gt;Variables!$G$8,0,1)</f>
        <v>1</v>
      </c>
      <c r="AL3011" s="77">
        <f>IF(G3011&gt;Variables!$G$9,0,1)</f>
        <v>1</v>
      </c>
      <c r="AM3011" s="77">
        <f>IF(AND(K3011&gt;Variables!$G$10,K3011&lt;Variables!$G$11),0,1)</f>
        <v>1</v>
      </c>
      <c r="AN3011" s="77">
        <f>IF(H3011&lt;Variables!$G$13,1,0)</f>
        <v>0</v>
      </c>
      <c r="AO3011" s="77">
        <f>IF(R3011&lt;Variables!$G$12,0,1)</f>
        <v>0</v>
      </c>
      <c r="AP3011" s="78">
        <f t="shared" ref="AP3011:AP3074" si="95">IF(J3011="Pass", 0,1)</f>
        <v>1</v>
      </c>
      <c r="AQ3011" s="77">
        <f>IF(V3011&lt;Variables!$G$15,1,0)</f>
        <v>1</v>
      </c>
      <c r="AR3011" s="126">
        <v>0</v>
      </c>
      <c r="AS3011" s="126">
        <v>0</v>
      </c>
      <c r="AT3011" s="126">
        <v>1</v>
      </c>
      <c r="AU3011" s="126">
        <v>0</v>
      </c>
      <c r="BA3011" s="126">
        <v>-1.97</v>
      </c>
    </row>
    <row r="3012" spans="3:53" ht="14.5" x14ac:dyDescent="0.35">
      <c r="C3012" s="126" t="s">
        <v>404</v>
      </c>
      <c r="D3012" s="126" t="s">
        <v>354</v>
      </c>
      <c r="E3012" s="126">
        <v>9.33</v>
      </c>
      <c r="F3012" s="126">
        <v>18.13</v>
      </c>
      <c r="G3012" s="126">
        <v>15.59</v>
      </c>
      <c r="H3012" s="126">
        <v>-99999</v>
      </c>
      <c r="I3012" s="126">
        <v>-62.13</v>
      </c>
      <c r="J3012" s="126" t="s">
        <v>75</v>
      </c>
      <c r="K3012" s="126">
        <v>54.4</v>
      </c>
      <c r="L3012" s="126">
        <v>9.1449750000000005</v>
      </c>
      <c r="M3012" s="126">
        <v>0.1096230443494798</v>
      </c>
      <c r="N3012" s="126">
        <v>9.1241200000000013</v>
      </c>
      <c r="O3012" s="126">
        <v>0.33844359784831868</v>
      </c>
      <c r="P3012" s="126">
        <v>15970</v>
      </c>
      <c r="Q3012" s="126">
        <v>9370</v>
      </c>
      <c r="R3012" s="126">
        <v>1.7</v>
      </c>
      <c r="S3012" s="126">
        <v>33.975000000000009</v>
      </c>
      <c r="T3012" s="126">
        <v>7.4370000000000003</v>
      </c>
      <c r="U3012" s="126">
        <v>18.569600000000001</v>
      </c>
      <c r="V3012" s="126">
        <v>2.408340798897755</v>
      </c>
      <c r="AC3012" s="126">
        <v>10.32</v>
      </c>
      <c r="AD3012" s="126">
        <v>9.01</v>
      </c>
      <c r="AH3012" s="77">
        <f>IF(AND(M3012&lt;Variables!$G$6,M3012&gt;Variables!$G$5),0,1)</f>
        <v>1</v>
      </c>
      <c r="AI3012" s="77">
        <f t="shared" si="94"/>
        <v>0</v>
      </c>
      <c r="AJ3012" s="77">
        <f>IF(I3012&gt;Variables!$G$7,0,1)</f>
        <v>1</v>
      </c>
      <c r="AK3012" s="77">
        <f>IF(F3012&gt;Variables!$G$8,0,1)</f>
        <v>0</v>
      </c>
      <c r="AL3012" s="77">
        <f>IF(G3012&gt;Variables!$G$9,0,1)</f>
        <v>0</v>
      </c>
      <c r="AM3012" s="77">
        <f>IF(AND(K3012&gt;Variables!$G$10,K3012&lt;Variables!$G$11),0,1)</f>
        <v>1</v>
      </c>
      <c r="AN3012" s="77">
        <f>IF(H3012&lt;Variables!$G$13,1,0)</f>
        <v>1</v>
      </c>
      <c r="AO3012" s="77">
        <f>IF(R3012&lt;Variables!$G$12,0,1)</f>
        <v>0</v>
      </c>
      <c r="AP3012" s="78">
        <f t="shared" si="95"/>
        <v>1</v>
      </c>
      <c r="AQ3012" s="77">
        <f>IF(V3012&lt;Variables!$G$15,1,0)</f>
        <v>1</v>
      </c>
      <c r="AR3012" s="126">
        <v>1</v>
      </c>
      <c r="AS3012" s="126">
        <v>0</v>
      </c>
      <c r="AT3012" s="126">
        <v>0</v>
      </c>
      <c r="AU3012" s="126">
        <v>0</v>
      </c>
      <c r="BA3012" s="126">
        <v>2</v>
      </c>
    </row>
    <row r="3013" spans="3:53" ht="14.5" x14ac:dyDescent="0.35">
      <c r="C3013" s="126" t="s">
        <v>404</v>
      </c>
      <c r="D3013" s="126" t="s">
        <v>120</v>
      </c>
      <c r="E3013" s="126">
        <v>13.37</v>
      </c>
      <c r="F3013" s="126">
        <v>18.600000000000001</v>
      </c>
      <c r="G3013" s="126">
        <v>12.11</v>
      </c>
      <c r="H3013" s="126">
        <v>6950</v>
      </c>
      <c r="I3013" s="126">
        <v>-50.439</v>
      </c>
      <c r="J3013" s="126" t="s">
        <v>75</v>
      </c>
      <c r="K3013" s="126">
        <v>40.97</v>
      </c>
      <c r="L3013" s="126">
        <v>13.612715</v>
      </c>
      <c r="M3013" s="126">
        <v>-1.0483948279237389</v>
      </c>
      <c r="N3013" s="126">
        <v>13.622458</v>
      </c>
      <c r="O3013" s="126">
        <v>-1.119166599742861</v>
      </c>
      <c r="P3013" s="126">
        <v>211514000</v>
      </c>
      <c r="Q3013" s="126">
        <v>30149000</v>
      </c>
      <c r="R3013" s="126">
        <v>7.02</v>
      </c>
      <c r="S3013" s="126">
        <v>33.975000000000009</v>
      </c>
      <c r="T3013" s="126">
        <v>7.4370000000000003</v>
      </c>
      <c r="U3013" s="126">
        <v>18.569600000000001</v>
      </c>
      <c r="V3013" s="126">
        <v>2.2733667542307319</v>
      </c>
      <c r="AC3013" s="126">
        <v>13.87</v>
      </c>
      <c r="AD3013" s="126">
        <v>12.88</v>
      </c>
      <c r="AH3013" s="77">
        <f>IF(AND(M3013&lt;Variables!$G$6,M3013&gt;Variables!$G$5),0,1)</f>
        <v>0</v>
      </c>
      <c r="AI3013" s="77">
        <f t="shared" si="94"/>
        <v>1</v>
      </c>
      <c r="AJ3013" s="77">
        <f>IF(I3013&gt;Variables!$G$7,0,1)</f>
        <v>1</v>
      </c>
      <c r="AK3013" s="77">
        <f>IF(F3013&gt;Variables!$G$8,0,1)</f>
        <v>0</v>
      </c>
      <c r="AL3013" s="77">
        <f>IF(G3013&gt;Variables!$G$9,0,1)</f>
        <v>0</v>
      </c>
      <c r="AM3013" s="77">
        <f>IF(AND(K3013&gt;Variables!$G$10,K3013&lt;Variables!$G$11),0,1)</f>
        <v>1</v>
      </c>
      <c r="AN3013" s="77">
        <f>IF(H3013&lt;Variables!$G$13,1,0)</f>
        <v>0</v>
      </c>
      <c r="AO3013" s="77">
        <f>IF(R3013&lt;Variables!$G$12,0,1)</f>
        <v>1</v>
      </c>
      <c r="AP3013" s="78">
        <f t="shared" si="95"/>
        <v>1</v>
      </c>
      <c r="AQ3013" s="77">
        <f>IF(V3013&lt;Variables!$G$15,1,0)</f>
        <v>1</v>
      </c>
      <c r="AR3013" s="126">
        <v>1</v>
      </c>
      <c r="AS3013" s="126">
        <v>0</v>
      </c>
      <c r="AT3013" s="126">
        <v>0</v>
      </c>
      <c r="AU3013" s="126">
        <v>0</v>
      </c>
      <c r="BA3013" s="126">
        <v>1.04</v>
      </c>
    </row>
    <row r="3014" spans="3:53" ht="14.5" x14ac:dyDescent="0.35">
      <c r="C3014" s="126" t="s">
        <v>404</v>
      </c>
      <c r="D3014" s="126" t="s">
        <v>342</v>
      </c>
      <c r="E3014" s="126">
        <v>6.97</v>
      </c>
      <c r="F3014" s="126">
        <v>39.82</v>
      </c>
      <c r="G3014" s="126">
        <v>-5.5</v>
      </c>
      <c r="H3014" s="126">
        <v>43.4</v>
      </c>
      <c r="I3014" s="126">
        <v>-65.706000000000003</v>
      </c>
      <c r="J3014" s="126" t="s">
        <v>75</v>
      </c>
      <c r="K3014" s="126">
        <v>56.72</v>
      </c>
      <c r="L3014" s="126">
        <v>6.96584</v>
      </c>
      <c r="M3014" s="126">
        <v>0.25495848311187158</v>
      </c>
      <c r="N3014" s="126">
        <v>6.8510999999999989</v>
      </c>
      <c r="O3014" s="126">
        <v>1.9339960006422501</v>
      </c>
      <c r="P3014" s="126">
        <v>71850000</v>
      </c>
      <c r="Q3014" s="126">
        <v>3560000</v>
      </c>
      <c r="R3014" s="126">
        <v>20.18</v>
      </c>
      <c r="S3014" s="126">
        <v>33.975000000000009</v>
      </c>
      <c r="T3014" s="126">
        <v>7.4370000000000003</v>
      </c>
      <c r="U3014" s="126">
        <v>18.569600000000001</v>
      </c>
      <c r="V3014" s="126">
        <v>2.4250422083722851</v>
      </c>
      <c r="AC3014" s="126">
        <v>7</v>
      </c>
      <c r="AD3014" s="126">
        <v>6</v>
      </c>
      <c r="AH3014" s="77">
        <f>IF(AND(M3014&lt;Variables!$G$6,M3014&gt;Variables!$G$5),0,1)</f>
        <v>1</v>
      </c>
      <c r="AI3014" s="77">
        <f t="shared" si="94"/>
        <v>0</v>
      </c>
      <c r="AJ3014" s="77">
        <f>IF(I3014&gt;Variables!$G$7,0,1)</f>
        <v>1</v>
      </c>
      <c r="AK3014" s="77">
        <f>IF(F3014&gt;Variables!$G$8,0,1)</f>
        <v>0</v>
      </c>
      <c r="AL3014" s="77">
        <f>IF(G3014&gt;Variables!$G$9,0,1)</f>
        <v>1</v>
      </c>
      <c r="AM3014" s="77">
        <f>IF(AND(K3014&gt;Variables!$G$10,K3014&lt;Variables!$G$11),0,1)</f>
        <v>1</v>
      </c>
      <c r="AN3014" s="77">
        <f>IF(H3014&lt;Variables!$G$13,1,0)</f>
        <v>1</v>
      </c>
      <c r="AO3014" s="77">
        <f>IF(R3014&lt;Variables!$G$12,0,1)</f>
        <v>1</v>
      </c>
      <c r="AP3014" s="78">
        <f t="shared" si="95"/>
        <v>1</v>
      </c>
      <c r="AQ3014" s="77">
        <f>IF(V3014&lt;Variables!$G$15,1,0)</f>
        <v>1</v>
      </c>
      <c r="AR3014" s="126">
        <v>0</v>
      </c>
      <c r="AS3014" s="126">
        <v>0</v>
      </c>
      <c r="AT3014" s="126">
        <v>1</v>
      </c>
      <c r="AU3014" s="126">
        <v>0</v>
      </c>
      <c r="BA3014" s="126">
        <v>-2.25</v>
      </c>
    </row>
    <row r="3015" spans="3:53" ht="14.5" x14ac:dyDescent="0.35">
      <c r="C3015" s="126" t="s">
        <v>404</v>
      </c>
      <c r="D3015" s="126" t="s">
        <v>194</v>
      </c>
      <c r="E3015" s="126">
        <v>9.27</v>
      </c>
      <c r="F3015" s="126">
        <v>50.34</v>
      </c>
      <c r="G3015" s="126">
        <v>4.33</v>
      </c>
      <c r="H3015" s="126">
        <v>784.63</v>
      </c>
      <c r="I3015" s="126">
        <v>2740.9810000000002</v>
      </c>
      <c r="J3015" s="126" t="s">
        <v>75</v>
      </c>
      <c r="K3015" s="126">
        <v>58.98</v>
      </c>
      <c r="L3015" s="126">
        <v>9.1755449999999978</v>
      </c>
      <c r="M3015" s="126">
        <v>1.192899168387298</v>
      </c>
      <c r="N3015" s="126">
        <v>9.0315439999999985</v>
      </c>
      <c r="O3015" s="126">
        <v>2.80634186136946</v>
      </c>
      <c r="P3015" s="126">
        <v>246470000</v>
      </c>
      <c r="Q3015" s="126">
        <v>29450000</v>
      </c>
      <c r="R3015" s="126">
        <v>8.3699999999999992</v>
      </c>
      <c r="S3015" s="126">
        <v>33.975000000000009</v>
      </c>
      <c r="T3015" s="126">
        <v>7.4370000000000003</v>
      </c>
      <c r="U3015" s="126">
        <v>18.569600000000001</v>
      </c>
      <c r="V3015" s="126">
        <v>2.3980804882931741</v>
      </c>
      <c r="AC3015" s="126">
        <v>10.199999999999999</v>
      </c>
      <c r="AD3015" s="126">
        <v>8.9600000000000009</v>
      </c>
      <c r="AH3015" s="77">
        <f>IF(AND(M3015&lt;Variables!$G$6,M3015&gt;Variables!$G$5),0,1)</f>
        <v>1</v>
      </c>
      <c r="AI3015" s="77">
        <f t="shared" si="94"/>
        <v>0</v>
      </c>
      <c r="AJ3015" s="77">
        <f>IF(I3015&gt;Variables!$G$7,0,1)</f>
        <v>0</v>
      </c>
      <c r="AK3015" s="77">
        <f>IF(F3015&gt;Variables!$G$8,0,1)</f>
        <v>0</v>
      </c>
      <c r="AL3015" s="77">
        <f>IF(G3015&gt;Variables!$G$9,0,1)</f>
        <v>1</v>
      </c>
      <c r="AM3015" s="77">
        <f>IF(AND(K3015&gt;Variables!$G$10,K3015&lt;Variables!$G$11),0,1)</f>
        <v>1</v>
      </c>
      <c r="AN3015" s="77">
        <f>IF(H3015&lt;Variables!$G$13,1,0)</f>
        <v>1</v>
      </c>
      <c r="AO3015" s="77">
        <f>IF(R3015&lt;Variables!$G$12,0,1)</f>
        <v>1</v>
      </c>
      <c r="AP3015" s="78">
        <f t="shared" si="95"/>
        <v>1</v>
      </c>
      <c r="AQ3015" s="77">
        <f>IF(V3015&lt;Variables!$G$15,1,0)</f>
        <v>1</v>
      </c>
      <c r="AR3015" s="126">
        <v>1</v>
      </c>
      <c r="AS3015" s="126">
        <v>0</v>
      </c>
      <c r="AT3015" s="126">
        <v>0</v>
      </c>
      <c r="AU3015" s="126">
        <v>0</v>
      </c>
      <c r="BA3015" s="126">
        <v>2</v>
      </c>
    </row>
    <row r="3016" spans="3:53" ht="14.5" x14ac:dyDescent="0.35">
      <c r="C3016" s="126" t="s">
        <v>404</v>
      </c>
      <c r="D3016" s="126" t="s">
        <v>152</v>
      </c>
      <c r="E3016" s="126">
        <v>0.03</v>
      </c>
      <c r="F3016" s="126">
        <v>9.27</v>
      </c>
      <c r="G3016" s="126">
        <v>-26.14</v>
      </c>
      <c r="H3016" s="126">
        <v>-99999</v>
      </c>
      <c r="I3016" s="126">
        <v>3.7999999999999999E-2</v>
      </c>
      <c r="J3016" s="126" t="s">
        <v>75</v>
      </c>
      <c r="K3016" s="126">
        <v>47</v>
      </c>
      <c r="L3016" s="126">
        <v>3.2892307692307693E-2</v>
      </c>
      <c r="M3016" s="126">
        <v>-1.19270346117867</v>
      </c>
      <c r="N3016" s="126">
        <v>3.2893749999999999E-2</v>
      </c>
      <c r="O3016" s="126">
        <v>-1.197035911077327</v>
      </c>
      <c r="P3016" s="126">
        <v>12730000</v>
      </c>
      <c r="Q3016" s="126">
        <v>13766000</v>
      </c>
      <c r="R3016" s="126">
        <v>0.92</v>
      </c>
      <c r="S3016" s="126">
        <v>33.975000000000009</v>
      </c>
      <c r="T3016" s="126">
        <v>7.4370000000000003</v>
      </c>
      <c r="U3016" s="126">
        <v>18.569600000000001</v>
      </c>
      <c r="V3016" s="126">
        <v>2.3565967072029932</v>
      </c>
      <c r="AC3016" s="126">
        <v>0.04</v>
      </c>
      <c r="AD3016" s="126">
        <v>3.3399999999999999E-2</v>
      </c>
      <c r="AH3016" s="77">
        <f>IF(AND(M3016&lt;Variables!$G$6,M3016&gt;Variables!$G$5),0,1)</f>
        <v>0</v>
      </c>
      <c r="AI3016" s="77">
        <f t="shared" si="94"/>
        <v>1</v>
      </c>
      <c r="AJ3016" s="77">
        <f>IF(I3016&gt;Variables!$G$7,0,1)</f>
        <v>1</v>
      </c>
      <c r="AK3016" s="77">
        <f>IF(F3016&gt;Variables!$G$8,0,1)</f>
        <v>0</v>
      </c>
      <c r="AL3016" s="77">
        <f>IF(G3016&gt;Variables!$G$9,0,1)</f>
        <v>1</v>
      </c>
      <c r="AM3016" s="77">
        <f>IF(AND(K3016&gt;Variables!$G$10,K3016&lt;Variables!$G$11),0,1)</f>
        <v>1</v>
      </c>
      <c r="AN3016" s="77">
        <f>IF(H3016&lt;Variables!$G$13,1,0)</f>
        <v>1</v>
      </c>
      <c r="AO3016" s="77">
        <f>IF(R3016&lt;Variables!$G$12,0,1)</f>
        <v>0</v>
      </c>
      <c r="AP3016" s="78">
        <f t="shared" si="95"/>
        <v>1</v>
      </c>
      <c r="AQ3016" s="77">
        <f>IF(V3016&lt;Variables!$G$15,1,0)</f>
        <v>1</v>
      </c>
      <c r="AR3016" s="126">
        <v>1</v>
      </c>
      <c r="AS3016" s="126">
        <v>0</v>
      </c>
      <c r="AT3016" s="126">
        <v>0</v>
      </c>
      <c r="AU3016" s="126">
        <v>0</v>
      </c>
      <c r="BA3016" s="126">
        <v>2</v>
      </c>
    </row>
    <row r="3017" spans="3:53" ht="14.5" x14ac:dyDescent="0.35">
      <c r="C3017" s="126" t="s">
        <v>404</v>
      </c>
      <c r="D3017" s="126" t="s">
        <v>189</v>
      </c>
      <c r="E3017" s="126">
        <v>31.23</v>
      </c>
      <c r="F3017" s="126">
        <v>6.94</v>
      </c>
      <c r="G3017" s="126">
        <v>6.13</v>
      </c>
      <c r="H3017" s="126">
        <v>-99999</v>
      </c>
      <c r="I3017" s="126">
        <v>-99999</v>
      </c>
      <c r="J3017" s="126" t="s">
        <v>75</v>
      </c>
      <c r="K3017" s="126">
        <v>52.59</v>
      </c>
      <c r="L3017" s="126">
        <v>31.151800000000001</v>
      </c>
      <c r="M3017" s="126">
        <v>-3.7879031067217198E-2</v>
      </c>
      <c r="N3017" s="126">
        <v>30.924933333333339</v>
      </c>
      <c r="O3017" s="126">
        <v>0.69544747064934098</v>
      </c>
      <c r="P3017" s="126">
        <v>758040</v>
      </c>
      <c r="Q3017" s="126">
        <v>2252000</v>
      </c>
      <c r="R3017" s="126">
        <v>0.34</v>
      </c>
      <c r="S3017" s="126">
        <v>33.975000000000009</v>
      </c>
      <c r="T3017" s="126">
        <v>7.4370000000000003</v>
      </c>
      <c r="U3017" s="126">
        <v>18.569600000000001</v>
      </c>
      <c r="V3017" s="126">
        <v>2.3951005869298081</v>
      </c>
      <c r="AC3017" s="126">
        <v>31.6</v>
      </c>
      <c r="AD3017" s="126">
        <v>29.51</v>
      </c>
      <c r="AH3017" s="77">
        <f>IF(AND(M3017&lt;Variables!$G$6,M3017&gt;Variables!$G$5),0,1)</f>
        <v>1</v>
      </c>
      <c r="AI3017" s="77">
        <f t="shared" si="94"/>
        <v>0</v>
      </c>
      <c r="AJ3017" s="77">
        <f>IF(I3017&gt;Variables!$G$7,0,1)</f>
        <v>1</v>
      </c>
      <c r="AK3017" s="77">
        <f>IF(F3017&gt;Variables!$G$8,0,1)</f>
        <v>1</v>
      </c>
      <c r="AL3017" s="77">
        <f>IF(G3017&gt;Variables!$G$9,0,1)</f>
        <v>1</v>
      </c>
      <c r="AM3017" s="77">
        <f>IF(AND(K3017&gt;Variables!$G$10,K3017&lt;Variables!$G$11),0,1)</f>
        <v>1</v>
      </c>
      <c r="AN3017" s="77">
        <f>IF(H3017&lt;Variables!$G$13,1,0)</f>
        <v>1</v>
      </c>
      <c r="AO3017" s="77">
        <f>IF(R3017&lt;Variables!$G$12,0,1)</f>
        <v>0</v>
      </c>
      <c r="AP3017" s="78">
        <f t="shared" si="95"/>
        <v>1</v>
      </c>
      <c r="AQ3017" s="77">
        <f>IF(V3017&lt;Variables!$G$15,1,0)</f>
        <v>1</v>
      </c>
      <c r="AR3017" s="126">
        <v>0</v>
      </c>
      <c r="AS3017" s="126">
        <v>0</v>
      </c>
      <c r="AT3017" s="126">
        <v>0</v>
      </c>
      <c r="AU3017" s="126">
        <v>1</v>
      </c>
      <c r="BA3017" s="126">
        <v>-1.1200000000000001</v>
      </c>
    </row>
    <row r="3018" spans="3:53" ht="14.5" x14ac:dyDescent="0.35">
      <c r="C3018" s="126" t="s">
        <v>404</v>
      </c>
      <c r="D3018" s="126" t="s">
        <v>400</v>
      </c>
      <c r="E3018" s="126">
        <v>19.86</v>
      </c>
      <c r="F3018" s="126">
        <v>7.62</v>
      </c>
      <c r="G3018" s="126">
        <v>5.49</v>
      </c>
      <c r="H3018" s="126">
        <v>1190</v>
      </c>
      <c r="I3018" s="126">
        <v>140.21199999999999</v>
      </c>
      <c r="J3018" s="126" t="s">
        <v>74</v>
      </c>
      <c r="K3018" s="126">
        <v>69.47</v>
      </c>
      <c r="L3018" s="126">
        <v>19.690570000000001</v>
      </c>
      <c r="M3018" s="126">
        <v>0.55574825919208881</v>
      </c>
      <c r="N3018" s="126">
        <v>19.475173333333331</v>
      </c>
      <c r="O3018" s="126">
        <v>1.667901286971875</v>
      </c>
      <c r="P3018" s="126">
        <v>614509</v>
      </c>
      <c r="Q3018" s="126">
        <v>546039</v>
      </c>
      <c r="R3018" s="126">
        <v>1.1299999999999999</v>
      </c>
      <c r="S3018" s="126">
        <v>33.975000000000009</v>
      </c>
      <c r="T3018" s="126">
        <v>7.4370000000000003</v>
      </c>
      <c r="U3018" s="126">
        <v>18.569600000000001</v>
      </c>
      <c r="V3018" s="126">
        <v>2.5230103763255198</v>
      </c>
      <c r="AC3018" s="126">
        <v>19.95</v>
      </c>
      <c r="AD3018" s="126">
        <v>19.53</v>
      </c>
      <c r="AH3018" s="77">
        <f>IF(AND(M3018&lt;Variables!$G$6,M3018&gt;Variables!$G$5),0,1)</f>
        <v>1</v>
      </c>
      <c r="AI3018" s="77">
        <f t="shared" si="94"/>
        <v>0</v>
      </c>
      <c r="AJ3018" s="77">
        <f>IF(I3018&gt;Variables!$G$7,0,1)</f>
        <v>0</v>
      </c>
      <c r="AK3018" s="77">
        <f>IF(F3018&gt;Variables!$G$8,0,1)</f>
        <v>1</v>
      </c>
      <c r="AL3018" s="77">
        <f>IF(G3018&gt;Variables!$G$9,0,1)</f>
        <v>1</v>
      </c>
      <c r="AM3018" s="77">
        <f>IF(AND(K3018&gt;Variables!$G$10,K3018&lt;Variables!$G$11),0,1)</f>
        <v>0</v>
      </c>
      <c r="AN3018" s="77">
        <f>IF(H3018&lt;Variables!$G$13,1,0)</f>
        <v>1</v>
      </c>
      <c r="AO3018" s="77">
        <f>IF(R3018&lt;Variables!$G$12,0,1)</f>
        <v>0</v>
      </c>
      <c r="AP3018" s="78">
        <f t="shared" si="95"/>
        <v>0</v>
      </c>
      <c r="AQ3018" s="77">
        <f>IF(V3018&lt;Variables!$G$15,1,0)</f>
        <v>1</v>
      </c>
      <c r="AR3018" s="126">
        <v>0</v>
      </c>
      <c r="AS3018" s="126">
        <v>0</v>
      </c>
      <c r="AT3018" s="126">
        <v>1</v>
      </c>
      <c r="AU3018" s="126">
        <v>0</v>
      </c>
      <c r="BA3018" s="126">
        <v>-1.27</v>
      </c>
    </row>
    <row r="3019" spans="3:53" ht="14.5" x14ac:dyDescent="0.35">
      <c r="C3019" s="126" t="s">
        <v>404</v>
      </c>
      <c r="D3019" s="126" t="s">
        <v>346</v>
      </c>
      <c r="E3019" s="126">
        <v>57.94</v>
      </c>
      <c r="F3019" s="126">
        <v>49.59</v>
      </c>
      <c r="G3019" s="126">
        <v>0.11</v>
      </c>
      <c r="H3019" s="126">
        <v>1470</v>
      </c>
      <c r="I3019" s="126">
        <v>113.601</v>
      </c>
      <c r="J3019" s="126" t="s">
        <v>74</v>
      </c>
      <c r="K3019" s="126">
        <v>51.23</v>
      </c>
      <c r="L3019" s="126">
        <v>57.762250000000023</v>
      </c>
      <c r="M3019" s="126">
        <v>4.7608948750865977E-3</v>
      </c>
      <c r="N3019" s="126">
        <v>57.764219999999987</v>
      </c>
      <c r="O3019" s="126">
        <v>1.350316857054416E-3</v>
      </c>
      <c r="P3019" s="126">
        <v>4836000</v>
      </c>
      <c r="Q3019" s="126">
        <v>255123</v>
      </c>
      <c r="R3019" s="126">
        <v>18.96</v>
      </c>
      <c r="S3019" s="126">
        <v>33.975000000000009</v>
      </c>
      <c r="T3019" s="126">
        <v>7.4370000000000003</v>
      </c>
      <c r="U3019" s="126">
        <v>18.569600000000001</v>
      </c>
      <c r="V3019" s="126">
        <v>2.3796021048920371</v>
      </c>
      <c r="AC3019" s="126">
        <v>57.79</v>
      </c>
      <c r="AD3019" s="126">
        <v>57.57</v>
      </c>
      <c r="AH3019" s="77">
        <f>IF(AND(M3019&lt;Variables!$G$6,M3019&gt;Variables!$G$5),0,1)</f>
        <v>1</v>
      </c>
      <c r="AI3019" s="77">
        <f t="shared" si="94"/>
        <v>1</v>
      </c>
      <c r="AJ3019" s="77">
        <f>IF(I3019&gt;Variables!$G$7,0,1)</f>
        <v>0</v>
      </c>
      <c r="AK3019" s="77">
        <f>IF(F3019&gt;Variables!$G$8,0,1)</f>
        <v>0</v>
      </c>
      <c r="AL3019" s="77">
        <f>IF(G3019&gt;Variables!$G$9,0,1)</f>
        <v>1</v>
      </c>
      <c r="AM3019" s="77">
        <f>IF(AND(K3019&gt;Variables!$G$10,K3019&lt;Variables!$G$11),0,1)</f>
        <v>1</v>
      </c>
      <c r="AN3019" s="77">
        <f>IF(H3019&lt;Variables!$G$13,1,0)</f>
        <v>1</v>
      </c>
      <c r="AO3019" s="77">
        <f>IF(R3019&lt;Variables!$G$12,0,1)</f>
        <v>1</v>
      </c>
      <c r="AP3019" s="78">
        <f t="shared" si="95"/>
        <v>0</v>
      </c>
      <c r="AQ3019" s="77">
        <f>IF(V3019&lt;Variables!$G$15,1,0)</f>
        <v>1</v>
      </c>
      <c r="AR3019" s="126">
        <v>0</v>
      </c>
      <c r="AS3019" s="126">
        <v>0</v>
      </c>
      <c r="AT3019" s="126">
        <v>0</v>
      </c>
      <c r="AU3019" s="126">
        <v>1</v>
      </c>
      <c r="BA3019" s="126">
        <v>-0.37</v>
      </c>
    </row>
    <row r="3020" spans="3:53" ht="14.5" x14ac:dyDescent="0.35">
      <c r="C3020" s="126" t="s">
        <v>404</v>
      </c>
      <c r="D3020" s="126" t="s">
        <v>372</v>
      </c>
      <c r="E3020" s="126">
        <v>3.14</v>
      </c>
      <c r="F3020" s="126">
        <v>31.39</v>
      </c>
      <c r="G3020" s="126">
        <v>-6.05</v>
      </c>
      <c r="H3020" s="126">
        <v>-99999</v>
      </c>
      <c r="I3020" s="126">
        <v>6.0819999999999999</v>
      </c>
      <c r="J3020" s="126" t="s">
        <v>75</v>
      </c>
      <c r="K3020" s="126">
        <v>-99999</v>
      </c>
      <c r="L3020" s="126">
        <v>3.26</v>
      </c>
      <c r="M3020" s="126">
        <v>0</v>
      </c>
      <c r="N3020" s="126">
        <v>3.26</v>
      </c>
      <c r="O3020" s="126">
        <v>0</v>
      </c>
      <c r="P3020" s="126">
        <v>26040</v>
      </c>
      <c r="Q3020" s="126">
        <v>2017</v>
      </c>
      <c r="R3020" s="126">
        <v>12.91</v>
      </c>
      <c r="S3020" s="126">
        <v>33.975000000000009</v>
      </c>
      <c r="T3020" s="126">
        <v>7.4370000000000003</v>
      </c>
      <c r="U3020" s="126">
        <v>18.569600000000001</v>
      </c>
      <c r="V3020" s="126">
        <v>-99999</v>
      </c>
      <c r="AC3020" s="126">
        <v>3.3</v>
      </c>
      <c r="AD3020" s="126">
        <v>3.1301000000000001</v>
      </c>
      <c r="AH3020" s="77">
        <f>IF(AND(M3020&lt;Variables!$G$6,M3020&gt;Variables!$G$5),0,1)</f>
        <v>1</v>
      </c>
      <c r="AI3020" s="77">
        <f t="shared" si="94"/>
        <v>1</v>
      </c>
      <c r="AJ3020" s="77">
        <f>IF(I3020&gt;Variables!$G$7,0,1)</f>
        <v>1</v>
      </c>
      <c r="AK3020" s="77">
        <f>IF(F3020&gt;Variables!$G$8,0,1)</f>
        <v>0</v>
      </c>
      <c r="AL3020" s="77">
        <f>IF(G3020&gt;Variables!$G$9,0,1)</f>
        <v>1</v>
      </c>
      <c r="AM3020" s="77">
        <f>IF(AND(K3020&gt;Variables!$G$10,K3020&lt;Variables!$G$11),0,1)</f>
        <v>1</v>
      </c>
      <c r="AN3020" s="77">
        <f>IF(H3020&lt;Variables!$G$13,1,0)</f>
        <v>1</v>
      </c>
      <c r="AO3020" s="77">
        <f>IF(R3020&lt;Variables!$G$12,0,1)</f>
        <v>1</v>
      </c>
      <c r="AP3020" s="78">
        <f t="shared" si="95"/>
        <v>1</v>
      </c>
      <c r="AQ3020" s="77">
        <f>IF(V3020&lt;Variables!$G$15,1,0)</f>
        <v>1</v>
      </c>
      <c r="AR3020" s="126">
        <v>1</v>
      </c>
      <c r="AS3020" s="126">
        <v>0</v>
      </c>
      <c r="AT3020" s="126">
        <v>0</v>
      </c>
      <c r="AU3020" s="126">
        <v>0</v>
      </c>
      <c r="BA3020" s="126">
        <v>2</v>
      </c>
    </row>
    <row r="3021" spans="3:53" ht="14.5" x14ac:dyDescent="0.35">
      <c r="C3021" s="126" t="s">
        <v>404</v>
      </c>
      <c r="D3021" s="126" t="s">
        <v>153</v>
      </c>
      <c r="E3021" s="126">
        <v>7.54</v>
      </c>
      <c r="F3021" s="126">
        <v>7.23</v>
      </c>
      <c r="G3021" s="126">
        <v>4.9000000000000004</v>
      </c>
      <c r="H3021" s="126">
        <v>-99999</v>
      </c>
      <c r="I3021" s="126">
        <v>400.113</v>
      </c>
      <c r="J3021" s="126" t="s">
        <v>75</v>
      </c>
      <c r="K3021" s="126">
        <v>49.04</v>
      </c>
      <c r="L3021" s="126">
        <v>7.49</v>
      </c>
      <c r="M3021" s="126">
        <v>0</v>
      </c>
      <c r="N3021" s="126">
        <v>7.4899999999999993</v>
      </c>
      <c r="O3021" s="126">
        <v>1.185818984913385E-14</v>
      </c>
      <c r="P3021" s="126">
        <v>35725</v>
      </c>
      <c r="Q3021" s="126">
        <v>86571</v>
      </c>
      <c r="R3021" s="126">
        <v>0.41</v>
      </c>
      <c r="S3021" s="126">
        <v>33.975000000000009</v>
      </c>
      <c r="T3021" s="126">
        <v>7.4370000000000003</v>
      </c>
      <c r="U3021" s="126">
        <v>18.569600000000001</v>
      </c>
      <c r="V3021" s="126">
        <v>2.3570544</v>
      </c>
      <c r="AC3021" s="126">
        <v>7.66</v>
      </c>
      <c r="AD3021" s="126">
        <v>7.48</v>
      </c>
      <c r="AH3021" s="77">
        <f>IF(AND(M3021&lt;Variables!$G$6,M3021&gt;Variables!$G$5),0,1)</f>
        <v>1</v>
      </c>
      <c r="AI3021" s="77">
        <f t="shared" si="94"/>
        <v>1</v>
      </c>
      <c r="AJ3021" s="77">
        <f>IF(I3021&gt;Variables!$G$7,0,1)</f>
        <v>0</v>
      </c>
      <c r="AK3021" s="77">
        <f>IF(F3021&gt;Variables!$G$8,0,1)</f>
        <v>1</v>
      </c>
      <c r="AL3021" s="77">
        <f>IF(G3021&gt;Variables!$G$9,0,1)</f>
        <v>1</v>
      </c>
      <c r="AM3021" s="77">
        <f>IF(AND(K3021&gt;Variables!$G$10,K3021&lt;Variables!$G$11),0,1)</f>
        <v>1</v>
      </c>
      <c r="AN3021" s="77">
        <f>IF(H3021&lt;Variables!$G$13,1,0)</f>
        <v>1</v>
      </c>
      <c r="AO3021" s="77">
        <f>IF(R3021&lt;Variables!$G$12,0,1)</f>
        <v>0</v>
      </c>
      <c r="AP3021" s="78">
        <f t="shared" si="95"/>
        <v>1</v>
      </c>
      <c r="AQ3021" s="77">
        <f>IF(V3021&lt;Variables!$G$15,1,0)</f>
        <v>1</v>
      </c>
      <c r="AR3021" s="126">
        <v>0</v>
      </c>
      <c r="AS3021" s="126">
        <v>0</v>
      </c>
      <c r="AT3021" s="126">
        <v>0</v>
      </c>
      <c r="AU3021" s="126">
        <v>0</v>
      </c>
      <c r="BA3021" s="126">
        <v>0</v>
      </c>
    </row>
    <row r="3022" spans="3:53" ht="14.5" x14ac:dyDescent="0.35">
      <c r="C3022" s="126" t="s">
        <v>404</v>
      </c>
      <c r="D3022" s="126" t="s">
        <v>183</v>
      </c>
      <c r="E3022" s="126">
        <v>40.909999999999997</v>
      </c>
      <c r="F3022" s="126">
        <v>12.13</v>
      </c>
      <c r="G3022" s="126">
        <v>9.83</v>
      </c>
      <c r="H3022" s="126">
        <v>5850</v>
      </c>
      <c r="I3022" s="126">
        <v>1365.6410000000001</v>
      </c>
      <c r="J3022" s="126" t="s">
        <v>75</v>
      </c>
      <c r="K3022" s="126">
        <v>40.630000000000003</v>
      </c>
      <c r="L3022" s="126">
        <v>40.877160000000003</v>
      </c>
      <c r="M3022" s="126">
        <v>-0.23768774543046131</v>
      </c>
      <c r="N3022" s="126">
        <v>40.940164000000003</v>
      </c>
      <c r="O3022" s="126">
        <v>-0.39121484711199922</v>
      </c>
      <c r="P3022" s="126">
        <v>1650000</v>
      </c>
      <c r="Q3022" s="126">
        <v>2201000</v>
      </c>
      <c r="R3022" s="126">
        <v>0.75</v>
      </c>
      <c r="S3022" s="126">
        <v>33.975000000000009</v>
      </c>
      <c r="T3022" s="126">
        <v>7.4370000000000003</v>
      </c>
      <c r="U3022" s="126">
        <v>18.569600000000001</v>
      </c>
      <c r="V3022" s="126">
        <v>2.2696747178847061</v>
      </c>
      <c r="AC3022" s="126">
        <v>42.89</v>
      </c>
      <c r="AD3022" s="126">
        <v>40.75</v>
      </c>
      <c r="AH3022" s="77">
        <f>IF(AND(M3022&lt;Variables!$G$6,M3022&gt;Variables!$G$5),0,1)</f>
        <v>1</v>
      </c>
      <c r="AI3022" s="77">
        <f t="shared" si="94"/>
        <v>1</v>
      </c>
      <c r="AJ3022" s="77">
        <f>IF(I3022&gt;Variables!$G$7,0,1)</f>
        <v>0</v>
      </c>
      <c r="AK3022" s="77">
        <f>IF(F3022&gt;Variables!$G$8,0,1)</f>
        <v>0</v>
      </c>
      <c r="AL3022" s="77">
        <f>IF(G3022&gt;Variables!$G$9,0,1)</f>
        <v>1</v>
      </c>
      <c r="AM3022" s="77">
        <f>IF(AND(K3022&gt;Variables!$G$10,K3022&lt;Variables!$G$11),0,1)</f>
        <v>1</v>
      </c>
      <c r="AN3022" s="77">
        <f>IF(H3022&lt;Variables!$G$13,1,0)</f>
        <v>0</v>
      </c>
      <c r="AO3022" s="77">
        <f>IF(R3022&lt;Variables!$G$12,0,1)</f>
        <v>0</v>
      </c>
      <c r="AP3022" s="78">
        <f t="shared" si="95"/>
        <v>1</v>
      </c>
      <c r="AQ3022" s="77">
        <f>IF(V3022&lt;Variables!$G$15,1,0)</f>
        <v>1</v>
      </c>
      <c r="AR3022" s="126">
        <v>1</v>
      </c>
      <c r="AS3022" s="126">
        <v>0</v>
      </c>
      <c r="AT3022" s="126">
        <v>0</v>
      </c>
      <c r="AU3022" s="126">
        <v>0</v>
      </c>
      <c r="BA3022" s="126">
        <v>1.21</v>
      </c>
    </row>
    <row r="3023" spans="3:53" ht="14.5" x14ac:dyDescent="0.35">
      <c r="C3023" s="126" t="s">
        <v>404</v>
      </c>
      <c r="D3023" s="126" t="s">
        <v>173</v>
      </c>
      <c r="E3023" s="126">
        <v>89.44</v>
      </c>
      <c r="F3023" s="126">
        <v>12.09</v>
      </c>
      <c r="G3023" s="126">
        <v>10.97</v>
      </c>
      <c r="H3023" s="126">
        <v>3140</v>
      </c>
      <c r="I3023" s="126">
        <v>582.45799999999997</v>
      </c>
      <c r="J3023" s="126" t="s">
        <v>75</v>
      </c>
      <c r="K3023" s="126">
        <v>48.96</v>
      </c>
      <c r="L3023" s="126">
        <v>90.240300000000005</v>
      </c>
      <c r="M3023" s="126">
        <v>-0.98636640170744538</v>
      </c>
      <c r="N3023" s="126">
        <v>88.477872000000005</v>
      </c>
      <c r="O3023" s="126">
        <v>0.98592787132131288</v>
      </c>
      <c r="P3023" s="126">
        <v>2655000</v>
      </c>
      <c r="Q3023" s="126">
        <v>1763000</v>
      </c>
      <c r="R3023" s="126">
        <v>1.51</v>
      </c>
      <c r="S3023" s="126">
        <v>33.975000000000009</v>
      </c>
      <c r="T3023" s="126">
        <v>7.4370000000000003</v>
      </c>
      <c r="U3023" s="126">
        <v>18.569600000000001</v>
      </c>
      <c r="V3023" s="126">
        <v>2.378908555229537</v>
      </c>
      <c r="AC3023" s="126">
        <v>91.07</v>
      </c>
      <c r="AD3023" s="126">
        <v>87.07</v>
      </c>
      <c r="AH3023" s="77">
        <f>IF(AND(M3023&lt;Variables!$G$6,M3023&gt;Variables!$G$5),0,1)</f>
        <v>1</v>
      </c>
      <c r="AI3023" s="77">
        <f t="shared" si="94"/>
        <v>0</v>
      </c>
      <c r="AJ3023" s="77">
        <f>IF(I3023&gt;Variables!$G$7,0,1)</f>
        <v>0</v>
      </c>
      <c r="AK3023" s="77">
        <f>IF(F3023&gt;Variables!$G$8,0,1)</f>
        <v>0</v>
      </c>
      <c r="AL3023" s="77">
        <f>IF(G3023&gt;Variables!$G$9,0,1)</f>
        <v>0</v>
      </c>
      <c r="AM3023" s="77">
        <f>IF(AND(K3023&gt;Variables!$G$10,K3023&lt;Variables!$G$11),0,1)</f>
        <v>1</v>
      </c>
      <c r="AN3023" s="77">
        <f>IF(H3023&lt;Variables!$G$13,1,0)</f>
        <v>0</v>
      </c>
      <c r="AO3023" s="77">
        <f>IF(R3023&lt;Variables!$G$12,0,1)</f>
        <v>0</v>
      </c>
      <c r="AP3023" s="78">
        <f t="shared" si="95"/>
        <v>1</v>
      </c>
      <c r="AQ3023" s="77">
        <f>IF(V3023&lt;Variables!$G$15,1,0)</f>
        <v>1</v>
      </c>
      <c r="AR3023" s="126">
        <v>0</v>
      </c>
      <c r="AS3023" s="126">
        <v>0</v>
      </c>
      <c r="AT3023" s="126">
        <v>1</v>
      </c>
      <c r="AU3023" s="126">
        <v>0</v>
      </c>
      <c r="BA3023" s="126">
        <v>-1.3</v>
      </c>
    </row>
    <row r="3024" spans="3:53" ht="14.5" x14ac:dyDescent="0.35">
      <c r="C3024" s="126" t="s">
        <v>404</v>
      </c>
      <c r="D3024" s="126" t="s">
        <v>151</v>
      </c>
      <c r="E3024" s="126">
        <v>143.18</v>
      </c>
      <c r="F3024" s="126">
        <v>8.8800000000000008</v>
      </c>
      <c r="G3024" s="126">
        <v>8.8699999999999992</v>
      </c>
      <c r="H3024" s="126">
        <v>9190</v>
      </c>
      <c r="I3024" s="126">
        <v>-24.965</v>
      </c>
      <c r="J3024" s="126" t="s">
        <v>75</v>
      </c>
      <c r="K3024" s="126">
        <v>51.12</v>
      </c>
      <c r="L3024" s="126">
        <v>142.93114</v>
      </c>
      <c r="M3024" s="126">
        <v>-0.12323416716609389</v>
      </c>
      <c r="N3024" s="126">
        <v>142.10161400000001</v>
      </c>
      <c r="O3024" s="126">
        <v>0.45980195552178021</v>
      </c>
      <c r="P3024" s="126">
        <v>981135</v>
      </c>
      <c r="Q3024" s="126">
        <v>915652</v>
      </c>
      <c r="R3024" s="126">
        <v>1.07</v>
      </c>
      <c r="S3024" s="126">
        <v>33.975000000000009</v>
      </c>
      <c r="T3024" s="126">
        <v>7.4370000000000003</v>
      </c>
      <c r="U3024" s="126">
        <v>18.569600000000001</v>
      </c>
      <c r="V3024" s="126">
        <v>2.3822058966540669</v>
      </c>
      <c r="AC3024" s="126">
        <v>144.24</v>
      </c>
      <c r="AD3024" s="126">
        <v>135.59</v>
      </c>
      <c r="AH3024" s="77">
        <f>IF(AND(M3024&lt;Variables!$G$6,M3024&gt;Variables!$G$5),0,1)</f>
        <v>1</v>
      </c>
      <c r="AI3024" s="77">
        <f t="shared" si="94"/>
        <v>0</v>
      </c>
      <c r="AJ3024" s="77">
        <f>IF(I3024&gt;Variables!$G$7,0,1)</f>
        <v>1</v>
      </c>
      <c r="AK3024" s="77">
        <f>IF(F3024&gt;Variables!$G$8,0,1)</f>
        <v>1</v>
      </c>
      <c r="AL3024" s="77">
        <f>IF(G3024&gt;Variables!$G$9,0,1)</f>
        <v>1</v>
      </c>
      <c r="AM3024" s="77">
        <f>IF(AND(K3024&gt;Variables!$G$10,K3024&lt;Variables!$G$11),0,1)</f>
        <v>1</v>
      </c>
      <c r="AN3024" s="77">
        <f>IF(H3024&lt;Variables!$G$13,1,0)</f>
        <v>0</v>
      </c>
      <c r="AO3024" s="77">
        <f>IF(R3024&lt;Variables!$G$12,0,1)</f>
        <v>0</v>
      </c>
      <c r="AP3024" s="78">
        <f t="shared" si="95"/>
        <v>1</v>
      </c>
      <c r="AQ3024" s="77">
        <f>IF(V3024&lt;Variables!$G$15,1,0)</f>
        <v>1</v>
      </c>
      <c r="AR3024" s="126">
        <v>0</v>
      </c>
      <c r="AS3024" s="126">
        <v>0</v>
      </c>
      <c r="AT3024" s="126">
        <v>1</v>
      </c>
      <c r="AU3024" s="126">
        <v>0</v>
      </c>
      <c r="BA3024" s="126">
        <v>-1.06</v>
      </c>
    </row>
    <row r="3025" spans="3:53" ht="14.5" x14ac:dyDescent="0.35">
      <c r="C3025" s="126" t="s">
        <v>404</v>
      </c>
      <c r="D3025" s="126" t="s">
        <v>131</v>
      </c>
      <c r="E3025" s="126">
        <v>1.53</v>
      </c>
      <c r="F3025" s="126">
        <v>17.260000000000002</v>
      </c>
      <c r="G3025" s="126">
        <v>9.42</v>
      </c>
      <c r="H3025" s="126">
        <v>2280</v>
      </c>
      <c r="I3025" s="126">
        <v>2.371</v>
      </c>
      <c r="J3025" s="126" t="s">
        <v>74</v>
      </c>
      <c r="K3025" s="126">
        <v>32.700000000000003</v>
      </c>
      <c r="L3025" s="126">
        <v>1.5353600000000001</v>
      </c>
      <c r="M3025" s="126">
        <v>-1.651729887453109</v>
      </c>
      <c r="N3025" s="126">
        <v>1.5592220000000001</v>
      </c>
      <c r="O3025" s="126">
        <v>-3.1568307784266549</v>
      </c>
      <c r="P3025" s="126">
        <v>120019000</v>
      </c>
      <c r="Q3025" s="126">
        <v>19257000</v>
      </c>
      <c r="R3025" s="126">
        <v>6.23</v>
      </c>
      <c r="S3025" s="126">
        <v>33.975000000000009</v>
      </c>
      <c r="T3025" s="126">
        <v>7.4370000000000003</v>
      </c>
      <c r="U3025" s="126">
        <v>18.569600000000001</v>
      </c>
      <c r="V3025" s="126">
        <v>2.148192587744894</v>
      </c>
      <c r="AC3025" s="126">
        <v>1.58</v>
      </c>
      <c r="AD3025" s="126">
        <v>1.46</v>
      </c>
      <c r="AH3025" s="77">
        <f>IF(AND(M3025&lt;Variables!$G$6,M3025&gt;Variables!$G$5),0,1)</f>
        <v>0</v>
      </c>
      <c r="AI3025" s="77">
        <f t="shared" si="94"/>
        <v>1</v>
      </c>
      <c r="AJ3025" s="77">
        <f>IF(I3025&gt;Variables!$G$7,0,1)</f>
        <v>1</v>
      </c>
      <c r="AK3025" s="77">
        <f>IF(F3025&gt;Variables!$G$8,0,1)</f>
        <v>0</v>
      </c>
      <c r="AL3025" s="77">
        <f>IF(G3025&gt;Variables!$G$9,0,1)</f>
        <v>1</v>
      </c>
      <c r="AM3025" s="77">
        <f>IF(AND(K3025&gt;Variables!$G$10,K3025&lt;Variables!$G$11),0,1)</f>
        <v>1</v>
      </c>
      <c r="AN3025" s="77">
        <f>IF(H3025&lt;Variables!$G$13,1,0)</f>
        <v>0</v>
      </c>
      <c r="AO3025" s="77">
        <f>IF(R3025&lt;Variables!$G$12,0,1)</f>
        <v>1</v>
      </c>
      <c r="AP3025" s="78">
        <f t="shared" si="95"/>
        <v>0</v>
      </c>
      <c r="AQ3025" s="77">
        <f>IF(V3025&lt;Variables!$G$15,1,0)</f>
        <v>1</v>
      </c>
      <c r="AR3025" s="126">
        <v>1</v>
      </c>
      <c r="AS3025" s="126">
        <v>0</v>
      </c>
      <c r="AT3025" s="126">
        <v>0</v>
      </c>
      <c r="AU3025" s="126">
        <v>0</v>
      </c>
      <c r="BA3025" s="126">
        <v>2</v>
      </c>
    </row>
    <row r="3026" spans="3:53" ht="14.5" x14ac:dyDescent="0.35">
      <c r="C3026" s="126" t="s">
        <v>404</v>
      </c>
      <c r="D3026" s="126" t="s">
        <v>277</v>
      </c>
      <c r="E3026" s="126">
        <v>23.03</v>
      </c>
      <c r="F3026" s="126">
        <v>8.18</v>
      </c>
      <c r="G3026" s="126">
        <v>4.16</v>
      </c>
      <c r="H3026" s="126">
        <v>2160</v>
      </c>
      <c r="I3026" s="126">
        <v>-2.6040000000000001</v>
      </c>
      <c r="J3026" s="126" t="s">
        <v>75</v>
      </c>
      <c r="K3026" s="126">
        <v>42.28</v>
      </c>
      <c r="L3026" s="126">
        <v>23.101473684210529</v>
      </c>
      <c r="M3026" s="126">
        <v>-0.3959647140305349</v>
      </c>
      <c r="N3026" s="126">
        <v>23.155321276595739</v>
      </c>
      <c r="O3026" s="126">
        <v>-0.62759343677353585</v>
      </c>
      <c r="P3026" s="126">
        <v>1407000</v>
      </c>
      <c r="Q3026" s="126">
        <v>2482000</v>
      </c>
      <c r="R3026" s="126">
        <v>0.56999999999999995</v>
      </c>
      <c r="S3026" s="126">
        <v>33.975000000000009</v>
      </c>
      <c r="T3026" s="126">
        <v>7.4370000000000003</v>
      </c>
      <c r="U3026" s="126">
        <v>18.569600000000001</v>
      </c>
      <c r="V3026" s="126">
        <v>2.2884877067181861</v>
      </c>
      <c r="AC3026" s="126">
        <v>23.67</v>
      </c>
      <c r="AD3026" s="126">
        <v>22.73</v>
      </c>
      <c r="AH3026" s="77">
        <f>IF(AND(M3026&lt;Variables!$G$6,M3026&gt;Variables!$G$5),0,1)</f>
        <v>1</v>
      </c>
      <c r="AI3026" s="77">
        <f t="shared" si="94"/>
        <v>1</v>
      </c>
      <c r="AJ3026" s="77">
        <f>IF(I3026&gt;Variables!$G$7,0,1)</f>
        <v>1</v>
      </c>
      <c r="AK3026" s="77">
        <f>IF(F3026&gt;Variables!$G$8,0,1)</f>
        <v>1</v>
      </c>
      <c r="AL3026" s="77">
        <f>IF(G3026&gt;Variables!$G$9,0,1)</f>
        <v>1</v>
      </c>
      <c r="AM3026" s="77">
        <f>IF(AND(K3026&gt;Variables!$G$10,K3026&lt;Variables!$G$11),0,1)</f>
        <v>1</v>
      </c>
      <c r="AN3026" s="77">
        <f>IF(H3026&lt;Variables!$G$13,1,0)</f>
        <v>0</v>
      </c>
      <c r="AO3026" s="77">
        <f>IF(R3026&lt;Variables!$G$12,0,1)</f>
        <v>0</v>
      </c>
      <c r="AP3026" s="78">
        <f t="shared" si="95"/>
        <v>1</v>
      </c>
      <c r="AQ3026" s="77">
        <f>IF(V3026&lt;Variables!$G$15,1,0)</f>
        <v>1</v>
      </c>
      <c r="AR3026" s="126">
        <v>0</v>
      </c>
      <c r="AS3026" s="126">
        <v>0</v>
      </c>
      <c r="AT3026" s="126">
        <v>1</v>
      </c>
      <c r="AU3026" s="126">
        <v>0</v>
      </c>
      <c r="BA3026" s="126">
        <v>-1.17</v>
      </c>
    </row>
    <row r="3027" spans="3:53" ht="14.5" x14ac:dyDescent="0.35">
      <c r="C3027" s="126" t="s">
        <v>404</v>
      </c>
      <c r="D3027" s="126" t="s">
        <v>172</v>
      </c>
      <c r="E3027" s="126">
        <v>57.58</v>
      </c>
      <c r="F3027" s="126">
        <v>7.8</v>
      </c>
      <c r="G3027" s="126">
        <v>5.72</v>
      </c>
      <c r="H3027" s="126">
        <v>7410</v>
      </c>
      <c r="I3027" s="126">
        <v>141328.40100000001</v>
      </c>
      <c r="J3027" s="126" t="s">
        <v>75</v>
      </c>
      <c r="K3027" s="126">
        <v>49.24</v>
      </c>
      <c r="L3027" s="126">
        <v>57.694794117647056</v>
      </c>
      <c r="M3027" s="126">
        <v>-0.1123049637978385</v>
      </c>
      <c r="N3027" s="126">
        <v>57.60738666666667</v>
      </c>
      <c r="O3027" s="126">
        <v>3.9254225268331777E-2</v>
      </c>
      <c r="P3027" s="126">
        <v>687651</v>
      </c>
      <c r="Q3027" s="126">
        <v>1245000</v>
      </c>
      <c r="R3027" s="126">
        <v>0.55000000000000004</v>
      </c>
      <c r="S3027" s="126">
        <v>33.975000000000009</v>
      </c>
      <c r="T3027" s="126">
        <v>7.4370000000000003</v>
      </c>
      <c r="U3027" s="126">
        <v>18.569600000000001</v>
      </c>
      <c r="V3027" s="126">
        <v>2.3617998331398029</v>
      </c>
      <c r="AC3027" s="126">
        <v>57.77</v>
      </c>
      <c r="AD3027" s="126">
        <v>54.424999999999997</v>
      </c>
      <c r="AH3027" s="77">
        <f>IF(AND(M3027&lt;Variables!$G$6,M3027&gt;Variables!$G$5),0,1)</f>
        <v>1</v>
      </c>
      <c r="AI3027" s="77">
        <f t="shared" si="94"/>
        <v>0</v>
      </c>
      <c r="AJ3027" s="77">
        <f>IF(I3027&gt;Variables!$G$7,0,1)</f>
        <v>0</v>
      </c>
      <c r="AK3027" s="77">
        <f>IF(F3027&gt;Variables!$G$8,0,1)</f>
        <v>1</v>
      </c>
      <c r="AL3027" s="77">
        <f>IF(G3027&gt;Variables!$G$9,0,1)</f>
        <v>1</v>
      </c>
      <c r="AM3027" s="77">
        <f>IF(AND(K3027&gt;Variables!$G$10,K3027&lt;Variables!$G$11),0,1)</f>
        <v>1</v>
      </c>
      <c r="AN3027" s="77">
        <f>IF(H3027&lt;Variables!$G$13,1,0)</f>
        <v>0</v>
      </c>
      <c r="AO3027" s="77">
        <f>IF(R3027&lt;Variables!$G$12,0,1)</f>
        <v>0</v>
      </c>
      <c r="AP3027" s="78">
        <f t="shared" si="95"/>
        <v>1</v>
      </c>
      <c r="AQ3027" s="77">
        <f>IF(V3027&lt;Variables!$G$15,1,0)</f>
        <v>1</v>
      </c>
      <c r="AR3027" s="126">
        <v>0</v>
      </c>
      <c r="AS3027" s="126">
        <v>0</v>
      </c>
      <c r="AT3027" s="126">
        <v>1</v>
      </c>
      <c r="AU3027" s="126">
        <v>0</v>
      </c>
      <c r="BA3027" s="126">
        <v>-1.83</v>
      </c>
    </row>
    <row r="3028" spans="3:53" ht="14.5" x14ac:dyDescent="0.35">
      <c r="C3028" s="126" t="s">
        <v>404</v>
      </c>
      <c r="D3028" s="126" t="s">
        <v>340</v>
      </c>
      <c r="E3028" s="126">
        <v>36.14</v>
      </c>
      <c r="F3028" s="126">
        <v>6.68</v>
      </c>
      <c r="G3028" s="126">
        <v>3.17</v>
      </c>
      <c r="H3028" s="126">
        <v>3340</v>
      </c>
      <c r="I3028" s="126">
        <v>-0.90200000000000002</v>
      </c>
      <c r="J3028" s="126" t="s">
        <v>75</v>
      </c>
      <c r="K3028" s="126">
        <v>53.91</v>
      </c>
      <c r="L3028" s="126">
        <v>36.106335000000001</v>
      </c>
      <c r="M3028" s="126">
        <v>6.5542514907705685E-2</v>
      </c>
      <c r="N3028" s="126">
        <v>36.008754761904761</v>
      </c>
      <c r="O3028" s="126">
        <v>0.33671044415985191</v>
      </c>
      <c r="P3028" s="126">
        <v>567388</v>
      </c>
      <c r="Q3028" s="126">
        <v>915458</v>
      </c>
      <c r="R3028" s="126">
        <v>0.62</v>
      </c>
      <c r="S3028" s="126">
        <v>33.975000000000009</v>
      </c>
      <c r="T3028" s="126">
        <v>7.4370000000000003</v>
      </c>
      <c r="U3028" s="126">
        <v>18.569600000000001</v>
      </c>
      <c r="V3028" s="126">
        <v>2.4050633832906598</v>
      </c>
      <c r="AC3028" s="126">
        <v>36.5</v>
      </c>
      <c r="AD3028" s="126">
        <v>35.799999999999997</v>
      </c>
      <c r="AH3028" s="77">
        <f>IF(AND(M3028&lt;Variables!$G$6,M3028&gt;Variables!$G$5),0,1)</f>
        <v>1</v>
      </c>
      <c r="AI3028" s="77">
        <f t="shared" si="94"/>
        <v>0</v>
      </c>
      <c r="AJ3028" s="77">
        <f>IF(I3028&gt;Variables!$G$7,0,1)</f>
        <v>1</v>
      </c>
      <c r="AK3028" s="77">
        <f>IF(F3028&gt;Variables!$G$8,0,1)</f>
        <v>1</v>
      </c>
      <c r="AL3028" s="77">
        <f>IF(G3028&gt;Variables!$G$9,0,1)</f>
        <v>1</v>
      </c>
      <c r="AM3028" s="77">
        <f>IF(AND(K3028&gt;Variables!$G$10,K3028&lt;Variables!$G$11),0,1)</f>
        <v>1</v>
      </c>
      <c r="AN3028" s="77">
        <f>IF(H3028&lt;Variables!$G$13,1,0)</f>
        <v>0</v>
      </c>
      <c r="AO3028" s="77">
        <f>IF(R3028&lt;Variables!$G$12,0,1)</f>
        <v>0</v>
      </c>
      <c r="AP3028" s="78">
        <f t="shared" si="95"/>
        <v>1</v>
      </c>
      <c r="AQ3028" s="77">
        <f>IF(V3028&lt;Variables!$G$15,1,0)</f>
        <v>1</v>
      </c>
      <c r="AR3028" s="126">
        <v>0</v>
      </c>
      <c r="AS3028" s="126">
        <v>1</v>
      </c>
      <c r="AT3028" s="126">
        <v>0</v>
      </c>
      <c r="AU3028" s="126">
        <v>0</v>
      </c>
      <c r="BA3028" s="126">
        <v>0.11</v>
      </c>
    </row>
    <row r="3029" spans="3:53" ht="14.5" x14ac:dyDescent="0.35">
      <c r="C3029" s="126" t="s">
        <v>404</v>
      </c>
      <c r="D3029" s="126" t="s">
        <v>365</v>
      </c>
      <c r="E3029" s="126">
        <v>51.23</v>
      </c>
      <c r="F3029" s="126">
        <v>6.39</v>
      </c>
      <c r="G3029" s="126">
        <v>4.33</v>
      </c>
      <c r="H3029" s="126">
        <v>2220</v>
      </c>
      <c r="I3029" s="126">
        <v>151.57300000000001</v>
      </c>
      <c r="J3029" s="126" t="s">
        <v>75</v>
      </c>
      <c r="K3029" s="126">
        <v>58.75</v>
      </c>
      <c r="L3029" s="126">
        <v>51.021057894736849</v>
      </c>
      <c r="M3029" s="126">
        <v>0.19392405674394109</v>
      </c>
      <c r="N3029" s="126">
        <v>50.992173469387758</v>
      </c>
      <c r="O3029" s="126">
        <v>0.25067872560673971</v>
      </c>
      <c r="P3029" s="126">
        <v>1114000</v>
      </c>
      <c r="Q3029" s="126">
        <v>1865000</v>
      </c>
      <c r="R3029" s="126">
        <v>0.6</v>
      </c>
      <c r="S3029" s="126">
        <v>33.975000000000009</v>
      </c>
      <c r="T3029" s="126">
        <v>7.4370000000000003</v>
      </c>
      <c r="U3029" s="126">
        <v>18.569600000000001</v>
      </c>
      <c r="V3029" s="126">
        <v>2.4477075136107378</v>
      </c>
      <c r="AC3029" s="126">
        <v>53.98</v>
      </c>
      <c r="AD3029" s="126">
        <v>51.06</v>
      </c>
      <c r="AH3029" s="77">
        <f>IF(AND(M3029&lt;Variables!$G$6,M3029&gt;Variables!$G$5),0,1)</f>
        <v>1</v>
      </c>
      <c r="AI3029" s="77">
        <f t="shared" si="94"/>
        <v>0</v>
      </c>
      <c r="AJ3029" s="77">
        <f>IF(I3029&gt;Variables!$G$7,0,1)</f>
        <v>0</v>
      </c>
      <c r="AK3029" s="77">
        <f>IF(F3029&gt;Variables!$G$8,0,1)</f>
        <v>1</v>
      </c>
      <c r="AL3029" s="77">
        <f>IF(G3029&gt;Variables!$G$9,0,1)</f>
        <v>1</v>
      </c>
      <c r="AM3029" s="77">
        <f>IF(AND(K3029&gt;Variables!$G$10,K3029&lt;Variables!$G$11),0,1)</f>
        <v>1</v>
      </c>
      <c r="AN3029" s="77">
        <f>IF(H3029&lt;Variables!$G$13,1,0)</f>
        <v>0</v>
      </c>
      <c r="AO3029" s="77">
        <f>IF(R3029&lt;Variables!$G$12,0,1)</f>
        <v>0</v>
      </c>
      <c r="AP3029" s="78">
        <f t="shared" si="95"/>
        <v>1</v>
      </c>
      <c r="AQ3029" s="77">
        <f>IF(V3029&lt;Variables!$G$15,1,0)</f>
        <v>1</v>
      </c>
      <c r="AR3029" s="126">
        <v>1</v>
      </c>
      <c r="AS3029" s="126">
        <v>0</v>
      </c>
      <c r="AT3029" s="126">
        <v>0</v>
      </c>
      <c r="AU3029" s="126">
        <v>0</v>
      </c>
      <c r="BA3029" s="126">
        <v>1.85</v>
      </c>
    </row>
    <row r="3030" spans="3:53" ht="14.5" x14ac:dyDescent="0.35">
      <c r="C3030" s="126" t="s">
        <v>404</v>
      </c>
      <c r="D3030" s="126" t="s">
        <v>87</v>
      </c>
      <c r="E3030" s="126">
        <v>18.96</v>
      </c>
      <c r="F3030" s="126">
        <v>6.32</v>
      </c>
      <c r="G3030" s="126">
        <v>6.1</v>
      </c>
      <c r="H3030" s="126">
        <v>2660</v>
      </c>
      <c r="I3030" s="126">
        <v>-44.933</v>
      </c>
      <c r="J3030" s="126" t="s">
        <v>74</v>
      </c>
      <c r="K3030" s="126">
        <v>49.72</v>
      </c>
      <c r="L3030" s="126">
        <v>19.011078947368421</v>
      </c>
      <c r="M3030" s="126">
        <v>-0.32128080440628187</v>
      </c>
      <c r="N3030" s="126">
        <v>18.853495238095238</v>
      </c>
      <c r="O3030" s="126">
        <v>0.51186668936465496</v>
      </c>
      <c r="P3030" s="126">
        <v>936421</v>
      </c>
      <c r="Q3030" s="126">
        <v>1852000</v>
      </c>
      <c r="R3030" s="126">
        <v>0.51</v>
      </c>
      <c r="S3030" s="126">
        <v>33.975000000000009</v>
      </c>
      <c r="T3030" s="126">
        <v>7.4370000000000003</v>
      </c>
      <c r="U3030" s="126">
        <v>18.569600000000001</v>
      </c>
      <c r="V3030" s="126">
        <v>2.3721927004048879</v>
      </c>
      <c r="AC3030" s="126">
        <v>19.05</v>
      </c>
      <c r="AD3030" s="126">
        <v>18.217400000000001</v>
      </c>
      <c r="AH3030" s="77">
        <f>IF(AND(M3030&lt;Variables!$G$6,M3030&gt;Variables!$G$5),0,1)</f>
        <v>1</v>
      </c>
      <c r="AI3030" s="77">
        <f t="shared" si="94"/>
        <v>0</v>
      </c>
      <c r="AJ3030" s="77">
        <f>IF(I3030&gt;Variables!$G$7,0,1)</f>
        <v>1</v>
      </c>
      <c r="AK3030" s="77">
        <f>IF(F3030&gt;Variables!$G$8,0,1)</f>
        <v>1</v>
      </c>
      <c r="AL3030" s="77">
        <f>IF(G3030&gt;Variables!$G$9,0,1)</f>
        <v>1</v>
      </c>
      <c r="AM3030" s="77">
        <f>IF(AND(K3030&gt;Variables!$G$10,K3030&lt;Variables!$G$11),0,1)</f>
        <v>1</v>
      </c>
      <c r="AN3030" s="77">
        <f>IF(H3030&lt;Variables!$G$13,1,0)</f>
        <v>0</v>
      </c>
      <c r="AO3030" s="77">
        <f>IF(R3030&lt;Variables!$G$12,0,1)</f>
        <v>0</v>
      </c>
      <c r="AP3030" s="78">
        <f t="shared" si="95"/>
        <v>0</v>
      </c>
      <c r="AQ3030" s="77">
        <f>IF(V3030&lt;Variables!$G$15,1,0)</f>
        <v>1</v>
      </c>
      <c r="AR3030" s="126">
        <v>0</v>
      </c>
      <c r="AS3030" s="126">
        <v>0</v>
      </c>
      <c r="AT3030" s="126">
        <v>1</v>
      </c>
      <c r="AU3030" s="126">
        <v>0</v>
      </c>
      <c r="BA3030" s="126">
        <v>-1.56</v>
      </c>
    </row>
    <row r="3031" spans="3:53" ht="14.5" x14ac:dyDescent="0.35">
      <c r="C3031" s="126" t="s">
        <v>404</v>
      </c>
      <c r="D3031" s="126" t="s">
        <v>82</v>
      </c>
      <c r="E3031" s="126">
        <v>31.83</v>
      </c>
      <c r="F3031" s="126">
        <v>9.0399999999999991</v>
      </c>
      <c r="G3031" s="126">
        <v>9.8699999999999992</v>
      </c>
      <c r="H3031" s="126">
        <v>4150</v>
      </c>
      <c r="I3031" s="126">
        <v>43.942999999999998</v>
      </c>
      <c r="J3031" s="126" t="s">
        <v>74</v>
      </c>
      <c r="K3031" s="126">
        <v>48.99</v>
      </c>
      <c r="L3031" s="126">
        <v>31.937735</v>
      </c>
      <c r="M3031" s="126">
        <v>-0.33732824196833378</v>
      </c>
      <c r="N3031" s="126">
        <v>31.657647999999991</v>
      </c>
      <c r="O3031" s="126">
        <v>0.54442452578916678</v>
      </c>
      <c r="P3031" s="126">
        <v>13010000</v>
      </c>
      <c r="Q3031" s="126">
        <v>15559000</v>
      </c>
      <c r="R3031" s="126">
        <v>0.84</v>
      </c>
      <c r="S3031" s="126">
        <v>33.975000000000009</v>
      </c>
      <c r="T3031" s="126">
        <v>7.4370000000000003</v>
      </c>
      <c r="U3031" s="126">
        <v>18.569600000000001</v>
      </c>
      <c r="V3031" s="126">
        <v>2.3643229882887442</v>
      </c>
      <c r="AC3031" s="126">
        <v>32.14</v>
      </c>
      <c r="AD3031" s="126">
        <v>31.28</v>
      </c>
      <c r="AH3031" s="77">
        <f>IF(AND(M3031&lt;Variables!$G$6,M3031&gt;Variables!$G$5),0,1)</f>
        <v>1</v>
      </c>
      <c r="AI3031" s="77">
        <f t="shared" si="94"/>
        <v>0</v>
      </c>
      <c r="AJ3031" s="77">
        <f>IF(I3031&gt;Variables!$G$7,0,1)</f>
        <v>1</v>
      </c>
      <c r="AK3031" s="77">
        <f>IF(F3031&gt;Variables!$G$8,0,1)</f>
        <v>0</v>
      </c>
      <c r="AL3031" s="77">
        <f>IF(G3031&gt;Variables!$G$9,0,1)</f>
        <v>1</v>
      </c>
      <c r="AM3031" s="77">
        <f>IF(AND(K3031&gt;Variables!$G$10,K3031&lt;Variables!$G$11),0,1)</f>
        <v>1</v>
      </c>
      <c r="AN3031" s="77">
        <f>IF(H3031&lt;Variables!$G$13,1,0)</f>
        <v>0</v>
      </c>
      <c r="AO3031" s="77">
        <f>IF(R3031&lt;Variables!$G$12,0,1)</f>
        <v>0</v>
      </c>
      <c r="AP3031" s="78">
        <f t="shared" si="95"/>
        <v>0</v>
      </c>
      <c r="AQ3031" s="77">
        <f>IF(V3031&lt;Variables!$G$15,1,0)</f>
        <v>1</v>
      </c>
      <c r="AR3031" s="126">
        <v>0</v>
      </c>
      <c r="AS3031" s="126">
        <v>0</v>
      </c>
      <c r="AT3031" s="126">
        <v>1</v>
      </c>
      <c r="AU3031" s="126">
        <v>0</v>
      </c>
      <c r="BA3031" s="126">
        <v>-1.1299999999999999</v>
      </c>
    </row>
    <row r="3032" spans="3:53" ht="14.5" x14ac:dyDescent="0.35">
      <c r="C3032" s="126" t="s">
        <v>404</v>
      </c>
      <c r="D3032" s="126" t="s">
        <v>348</v>
      </c>
      <c r="E3032" s="126">
        <v>15.29</v>
      </c>
      <c r="F3032" s="126">
        <v>9.18</v>
      </c>
      <c r="G3032" s="126">
        <v>5.83</v>
      </c>
      <c r="H3032" s="126">
        <v>2660</v>
      </c>
      <c r="I3032" s="126">
        <v>-26.556999999999999</v>
      </c>
      <c r="J3032" s="126" t="s">
        <v>74</v>
      </c>
      <c r="K3032" s="126">
        <v>40.450000000000003</v>
      </c>
      <c r="L3032" s="126">
        <v>15.309495</v>
      </c>
      <c r="M3032" s="126">
        <v>-0.38861503922893498</v>
      </c>
      <c r="N3032" s="126">
        <v>15.350026</v>
      </c>
      <c r="O3032" s="126">
        <v>-0.65163407540807894</v>
      </c>
      <c r="P3032" s="126">
        <v>4652000</v>
      </c>
      <c r="Q3032" s="126">
        <v>2896000</v>
      </c>
      <c r="R3032" s="126">
        <v>1.61</v>
      </c>
      <c r="S3032" s="126">
        <v>33.975000000000009</v>
      </c>
      <c r="T3032" s="126">
        <v>7.4370000000000003</v>
      </c>
      <c r="U3032" s="126">
        <v>18.569600000000001</v>
      </c>
      <c r="V3032" s="126">
        <v>2.2674478327920018</v>
      </c>
      <c r="AC3032" s="126">
        <v>15.305</v>
      </c>
      <c r="AD3032" s="126">
        <v>14.55</v>
      </c>
      <c r="AH3032" s="77">
        <f>IF(AND(M3032&lt;Variables!$G$6,M3032&gt;Variables!$G$5),0,1)</f>
        <v>1</v>
      </c>
      <c r="AI3032" s="77">
        <f t="shared" si="94"/>
        <v>1</v>
      </c>
      <c r="AJ3032" s="77">
        <f>IF(I3032&gt;Variables!$G$7,0,1)</f>
        <v>1</v>
      </c>
      <c r="AK3032" s="77">
        <f>IF(F3032&gt;Variables!$G$8,0,1)</f>
        <v>0</v>
      </c>
      <c r="AL3032" s="77">
        <f>IF(G3032&gt;Variables!$G$9,0,1)</f>
        <v>1</v>
      </c>
      <c r="AM3032" s="77">
        <f>IF(AND(K3032&gt;Variables!$G$10,K3032&lt;Variables!$G$11),0,1)</f>
        <v>1</v>
      </c>
      <c r="AN3032" s="77">
        <f>IF(H3032&lt;Variables!$G$13,1,0)</f>
        <v>0</v>
      </c>
      <c r="AO3032" s="77">
        <f>IF(R3032&lt;Variables!$G$12,0,1)</f>
        <v>0</v>
      </c>
      <c r="AP3032" s="78">
        <f t="shared" si="95"/>
        <v>0</v>
      </c>
      <c r="AQ3032" s="77">
        <f>IF(V3032&lt;Variables!$G$15,1,0)</f>
        <v>1</v>
      </c>
      <c r="AR3032" s="126">
        <v>0</v>
      </c>
      <c r="AS3032" s="126">
        <v>0</v>
      </c>
      <c r="AT3032" s="126">
        <v>1</v>
      </c>
      <c r="AU3032" s="126">
        <v>0</v>
      </c>
      <c r="BA3032" s="126">
        <v>-1.81</v>
      </c>
    </row>
    <row r="3033" spans="3:53" ht="14.5" x14ac:dyDescent="0.35">
      <c r="C3033" s="126" t="s">
        <v>404</v>
      </c>
      <c r="D3033" s="126" t="s">
        <v>403</v>
      </c>
      <c r="E3033" s="126">
        <v>5.59</v>
      </c>
      <c r="F3033" s="126">
        <v>16.91</v>
      </c>
      <c r="G3033" s="126">
        <v>9.61</v>
      </c>
      <c r="H3033" s="126">
        <v>125.3</v>
      </c>
      <c r="I3033" s="126">
        <v>-73.838999999999999</v>
      </c>
      <c r="J3033" s="126" t="s">
        <v>74</v>
      </c>
      <c r="K3033" s="126">
        <v>53.19</v>
      </c>
      <c r="L3033" s="126">
        <v>5.5418449999999986</v>
      </c>
      <c r="M3033" s="126">
        <v>7.6779484088792885E-2</v>
      </c>
      <c r="N3033" s="126">
        <v>5.5273280000000007</v>
      </c>
      <c r="O3033" s="126">
        <v>0.33962160378395018</v>
      </c>
      <c r="P3033" s="126">
        <v>6530000</v>
      </c>
      <c r="Q3033" s="126">
        <v>945140</v>
      </c>
      <c r="R3033" s="126">
        <v>6.91</v>
      </c>
      <c r="S3033" s="126">
        <v>33.975000000000009</v>
      </c>
      <c r="T3033" s="126">
        <v>7.4370000000000003</v>
      </c>
      <c r="U3033" s="126">
        <v>18.569600000000001</v>
      </c>
      <c r="V3033" s="126">
        <v>2.3973447855250369</v>
      </c>
      <c r="AC3033" s="126">
        <v>5.97</v>
      </c>
      <c r="AD3033" s="126">
        <v>5.5</v>
      </c>
      <c r="AH3033" s="77">
        <f>IF(AND(M3033&lt;Variables!$G$6,M3033&gt;Variables!$G$5),0,1)</f>
        <v>1</v>
      </c>
      <c r="AI3033" s="77">
        <f t="shared" si="94"/>
        <v>0</v>
      </c>
      <c r="AJ3033" s="77">
        <f>IF(I3033&gt;Variables!$G$7,0,1)</f>
        <v>1</v>
      </c>
      <c r="AK3033" s="77">
        <f>IF(F3033&gt;Variables!$G$8,0,1)</f>
        <v>0</v>
      </c>
      <c r="AL3033" s="77">
        <f>IF(G3033&gt;Variables!$G$9,0,1)</f>
        <v>1</v>
      </c>
      <c r="AM3033" s="77">
        <f>IF(AND(K3033&gt;Variables!$G$10,K3033&lt;Variables!$G$11),0,1)</f>
        <v>1</v>
      </c>
      <c r="AN3033" s="77">
        <f>IF(H3033&lt;Variables!$G$13,1,0)</f>
        <v>1</v>
      </c>
      <c r="AO3033" s="77">
        <f>IF(R3033&lt;Variables!$G$12,0,1)</f>
        <v>1</v>
      </c>
      <c r="AP3033" s="78">
        <f t="shared" si="95"/>
        <v>0</v>
      </c>
      <c r="AQ3033" s="77">
        <f>IF(V3033&lt;Variables!$G$15,1,0)</f>
        <v>1</v>
      </c>
      <c r="AR3033" s="126">
        <v>1</v>
      </c>
      <c r="AS3033" s="126">
        <v>0</v>
      </c>
      <c r="AT3033" s="126">
        <v>0</v>
      </c>
      <c r="AU3033" s="126">
        <v>0</v>
      </c>
      <c r="BA3033" s="126">
        <v>2</v>
      </c>
    </row>
    <row r="3034" spans="3:53" ht="14.5" x14ac:dyDescent="0.35">
      <c r="C3034" s="126" t="s">
        <v>404</v>
      </c>
      <c r="D3034" s="126" t="s">
        <v>345</v>
      </c>
      <c r="E3034" s="126">
        <v>61.99</v>
      </c>
      <c r="F3034" s="126">
        <v>85.58</v>
      </c>
      <c r="G3034" s="126">
        <v>2.09</v>
      </c>
      <c r="H3034" s="126">
        <v>621.19000000000005</v>
      </c>
      <c r="I3034" s="126">
        <v>32.165999999999997</v>
      </c>
      <c r="J3034" s="126" t="s">
        <v>74</v>
      </c>
      <c r="K3034" s="126">
        <v>59.92</v>
      </c>
      <c r="L3034" s="126">
        <v>61.78534999999998</v>
      </c>
      <c r="M3034" s="126">
        <v>0.16937672118070191</v>
      </c>
      <c r="N3034" s="126">
        <v>61.541896000000008</v>
      </c>
      <c r="O3034" s="126">
        <v>0.56563743177491987</v>
      </c>
      <c r="P3034" s="126">
        <v>3720000</v>
      </c>
      <c r="Q3034" s="126">
        <v>72250</v>
      </c>
      <c r="R3034" s="126">
        <v>51.49</v>
      </c>
      <c r="S3034" s="126">
        <v>33.975000000000009</v>
      </c>
      <c r="T3034" s="126">
        <v>7.4370000000000003</v>
      </c>
      <c r="U3034" s="126">
        <v>18.569600000000001</v>
      </c>
      <c r="V3034" s="126">
        <v>2.4605149383392639</v>
      </c>
      <c r="AC3034" s="126">
        <v>62.09</v>
      </c>
      <c r="AD3034" s="126">
        <v>61.2</v>
      </c>
      <c r="AH3034" s="77">
        <f>IF(AND(M3034&lt;Variables!$G$6,M3034&gt;Variables!$G$5),0,1)</f>
        <v>1</v>
      </c>
      <c r="AI3034" s="77">
        <f t="shared" si="94"/>
        <v>0</v>
      </c>
      <c r="AJ3034" s="77">
        <f>IF(I3034&gt;Variables!$G$7,0,1)</f>
        <v>1</v>
      </c>
      <c r="AK3034" s="77">
        <f>IF(F3034&gt;Variables!$G$8,0,1)</f>
        <v>0</v>
      </c>
      <c r="AL3034" s="77">
        <f>IF(G3034&gt;Variables!$G$9,0,1)</f>
        <v>1</v>
      </c>
      <c r="AM3034" s="77">
        <f>IF(AND(K3034&gt;Variables!$G$10,K3034&lt;Variables!$G$11),0,1)</f>
        <v>1</v>
      </c>
      <c r="AN3034" s="77">
        <f>IF(H3034&lt;Variables!$G$13,1,0)</f>
        <v>1</v>
      </c>
      <c r="AO3034" s="77">
        <f>IF(R3034&lt;Variables!$G$12,0,1)</f>
        <v>1</v>
      </c>
      <c r="AP3034" s="78">
        <f t="shared" si="95"/>
        <v>0</v>
      </c>
      <c r="AQ3034" s="77">
        <f>IF(V3034&lt;Variables!$G$15,1,0)</f>
        <v>1</v>
      </c>
      <c r="AR3034" s="126">
        <v>0</v>
      </c>
      <c r="AS3034" s="126">
        <v>0</v>
      </c>
      <c r="AT3034" s="126">
        <v>0</v>
      </c>
      <c r="AU3034" s="126">
        <v>1</v>
      </c>
      <c r="BA3034" s="126">
        <v>-0.63</v>
      </c>
    </row>
    <row r="3035" spans="3:53" ht="14.5" x14ac:dyDescent="0.35">
      <c r="C3035" s="126" t="s">
        <v>404</v>
      </c>
      <c r="D3035" s="126" t="s">
        <v>130</v>
      </c>
      <c r="E3035" s="126">
        <v>15.68</v>
      </c>
      <c r="F3035" s="126">
        <v>10.54</v>
      </c>
      <c r="G3035" s="126">
        <v>7.71</v>
      </c>
      <c r="H3035" s="126">
        <v>2590</v>
      </c>
      <c r="I3035" s="126">
        <v>457.04899999999998</v>
      </c>
      <c r="J3035" s="126" t="s">
        <v>75</v>
      </c>
      <c r="K3035" s="126">
        <v>54.8</v>
      </c>
      <c r="L3035" s="126">
        <v>15.63</v>
      </c>
      <c r="M3035" s="126">
        <v>6.3979526551513524E-2</v>
      </c>
      <c r="N3035" s="126">
        <v>15.603652173913041</v>
      </c>
      <c r="O3035" s="126">
        <v>0.23294434970634459</v>
      </c>
      <c r="P3035" s="126">
        <v>799028</v>
      </c>
      <c r="Q3035" s="126">
        <v>1389000</v>
      </c>
      <c r="R3035" s="126">
        <v>0.57999999999999996</v>
      </c>
      <c r="S3035" s="126">
        <v>33.975000000000009</v>
      </c>
      <c r="T3035" s="126">
        <v>7.4370000000000003</v>
      </c>
      <c r="U3035" s="126">
        <v>18.569600000000001</v>
      </c>
      <c r="V3035" s="126">
        <v>2.4141776225207932</v>
      </c>
      <c r="AC3035" s="126">
        <v>15.9</v>
      </c>
      <c r="AD3035" s="126">
        <v>15.62</v>
      </c>
      <c r="AH3035" s="77">
        <f>IF(AND(M3035&lt;Variables!$G$6,M3035&gt;Variables!$G$5),0,1)</f>
        <v>1</v>
      </c>
      <c r="AI3035" s="77">
        <f t="shared" si="94"/>
        <v>0</v>
      </c>
      <c r="AJ3035" s="77">
        <f>IF(I3035&gt;Variables!$G$7,0,1)</f>
        <v>0</v>
      </c>
      <c r="AK3035" s="77">
        <f>IF(F3035&gt;Variables!$G$8,0,1)</f>
        <v>0</v>
      </c>
      <c r="AL3035" s="77">
        <f>IF(G3035&gt;Variables!$G$9,0,1)</f>
        <v>1</v>
      </c>
      <c r="AM3035" s="77">
        <f>IF(AND(K3035&gt;Variables!$G$10,K3035&lt;Variables!$G$11),0,1)</f>
        <v>1</v>
      </c>
      <c r="AN3035" s="77">
        <f>IF(H3035&lt;Variables!$G$13,1,0)</f>
        <v>0</v>
      </c>
      <c r="AO3035" s="77">
        <f>IF(R3035&lt;Variables!$G$12,0,1)</f>
        <v>0</v>
      </c>
      <c r="AP3035" s="78">
        <f t="shared" si="95"/>
        <v>1</v>
      </c>
      <c r="AQ3035" s="77">
        <f>IF(V3035&lt;Variables!$G$15,1,0)</f>
        <v>1</v>
      </c>
      <c r="AR3035" s="126">
        <v>1</v>
      </c>
      <c r="AS3035" s="126">
        <v>0</v>
      </c>
      <c r="AT3035" s="126">
        <v>0</v>
      </c>
      <c r="AU3035" s="126">
        <v>0</v>
      </c>
      <c r="BA3035" s="126">
        <v>1.39</v>
      </c>
    </row>
    <row r="3036" spans="3:53" ht="14.5" x14ac:dyDescent="0.35">
      <c r="C3036" s="126" t="s">
        <v>405</v>
      </c>
      <c r="D3036" s="126" t="s">
        <v>373</v>
      </c>
      <c r="E3036" s="126">
        <v>30.76</v>
      </c>
      <c r="F3036" s="126">
        <v>6.19</v>
      </c>
      <c r="G3036" s="126">
        <v>4.5999999999999996</v>
      </c>
      <c r="H3036" s="126">
        <v>6320</v>
      </c>
      <c r="I3036" s="126">
        <v>305.58</v>
      </c>
      <c r="J3036" s="126" t="s">
        <v>75</v>
      </c>
      <c r="K3036" s="126">
        <v>48.91</v>
      </c>
      <c r="L3036" s="126">
        <v>30.63982142857143</v>
      </c>
      <c r="M3036" s="126">
        <v>9.8494606108996657E-2</v>
      </c>
      <c r="N3036" s="126">
        <v>30.71525384615385</v>
      </c>
      <c r="O3036" s="126">
        <v>-0.14733345972173459</v>
      </c>
      <c r="P3036" s="126">
        <v>289157</v>
      </c>
      <c r="Q3036" s="126">
        <v>666260</v>
      </c>
      <c r="R3036" s="126">
        <v>0.43</v>
      </c>
      <c r="S3036" s="126">
        <v>34.646000000000001</v>
      </c>
      <c r="T3036" s="126">
        <v>7.4269999999999996</v>
      </c>
      <c r="U3036" s="126">
        <v>18.8292</v>
      </c>
      <c r="V3036" s="126">
        <v>2.3534567933816279</v>
      </c>
      <c r="AC3036" s="126">
        <v>30.7</v>
      </c>
      <c r="AD3036" s="126">
        <v>30.065000000000001</v>
      </c>
      <c r="AH3036" s="77">
        <f>IF(AND(M3036&lt;Variables!$G$6,M3036&gt;Variables!$G$5),0,1)</f>
        <v>1</v>
      </c>
      <c r="AI3036" s="77">
        <f t="shared" si="94"/>
        <v>1</v>
      </c>
      <c r="AJ3036" s="77">
        <f>IF(I3036&gt;Variables!$G$7,0,1)</f>
        <v>0</v>
      </c>
      <c r="AK3036" s="77">
        <f>IF(F3036&gt;Variables!$G$8,0,1)</f>
        <v>1</v>
      </c>
      <c r="AL3036" s="77">
        <f>IF(G3036&gt;Variables!$G$9,0,1)</f>
        <v>1</v>
      </c>
      <c r="AM3036" s="77">
        <f>IF(AND(K3036&gt;Variables!$G$10,K3036&lt;Variables!$G$11),0,1)</f>
        <v>1</v>
      </c>
      <c r="AN3036" s="77">
        <f>IF(H3036&lt;Variables!$G$13,1,0)</f>
        <v>0</v>
      </c>
      <c r="AO3036" s="77">
        <f>IF(R3036&lt;Variables!$G$12,0,1)</f>
        <v>0</v>
      </c>
      <c r="AP3036" s="78">
        <f t="shared" si="95"/>
        <v>1</v>
      </c>
      <c r="AQ3036" s="77">
        <f>IF(V3036&lt;Variables!$G$15,1,0)</f>
        <v>1</v>
      </c>
      <c r="AR3036" s="126">
        <v>0</v>
      </c>
      <c r="AS3036" s="126">
        <v>0</v>
      </c>
      <c r="AT3036" s="126">
        <v>0</v>
      </c>
      <c r="AU3036" s="126">
        <v>1</v>
      </c>
      <c r="BA3036" s="126">
        <v>-0.82</v>
      </c>
    </row>
    <row r="3037" spans="3:53" ht="14.5" x14ac:dyDescent="0.35">
      <c r="C3037" s="126" t="s">
        <v>405</v>
      </c>
      <c r="D3037" s="126" t="s">
        <v>153</v>
      </c>
      <c r="E3037" s="126">
        <v>7.54</v>
      </c>
      <c r="F3037" s="126">
        <v>7.17</v>
      </c>
      <c r="G3037" s="126">
        <v>4.9000000000000004</v>
      </c>
      <c r="H3037" s="126">
        <v>-99999</v>
      </c>
      <c r="I3037" s="126">
        <v>400.113</v>
      </c>
      <c r="J3037" s="126" t="s">
        <v>75</v>
      </c>
      <c r="K3037" s="126">
        <v>49.04</v>
      </c>
      <c r="L3037" s="126">
        <v>7.49</v>
      </c>
      <c r="M3037" s="126">
        <v>0</v>
      </c>
      <c r="N3037" s="126">
        <v>7.4899999999999993</v>
      </c>
      <c r="O3037" s="126">
        <v>1.185818984913385E-14</v>
      </c>
      <c r="P3037" s="126">
        <v>35925</v>
      </c>
      <c r="Q3037" s="126">
        <v>86571</v>
      </c>
      <c r="R3037" s="126">
        <v>0.41</v>
      </c>
      <c r="S3037" s="126">
        <v>34.646000000000001</v>
      </c>
      <c r="T3037" s="126">
        <v>7.4269999999999996</v>
      </c>
      <c r="U3037" s="126">
        <v>18.8292</v>
      </c>
      <c r="V3037" s="126">
        <v>2.3570544</v>
      </c>
      <c r="AC3037" s="126">
        <v>7.66</v>
      </c>
      <c r="AD3037" s="126">
        <v>7.48</v>
      </c>
      <c r="AH3037" s="77">
        <f>IF(AND(M3037&lt;Variables!$G$6,M3037&gt;Variables!$G$5),0,1)</f>
        <v>1</v>
      </c>
      <c r="AI3037" s="77">
        <f t="shared" si="94"/>
        <v>1</v>
      </c>
      <c r="AJ3037" s="77">
        <f>IF(I3037&gt;Variables!$G$7,0,1)</f>
        <v>0</v>
      </c>
      <c r="AK3037" s="77">
        <f>IF(F3037&gt;Variables!$G$8,0,1)</f>
        <v>1</v>
      </c>
      <c r="AL3037" s="77">
        <f>IF(G3037&gt;Variables!$G$9,0,1)</f>
        <v>1</v>
      </c>
      <c r="AM3037" s="77">
        <f>IF(AND(K3037&gt;Variables!$G$10,K3037&lt;Variables!$G$11),0,1)</f>
        <v>1</v>
      </c>
      <c r="AN3037" s="77">
        <f>IF(H3037&lt;Variables!$G$13,1,0)</f>
        <v>1</v>
      </c>
      <c r="AO3037" s="77">
        <f>IF(R3037&lt;Variables!$G$12,0,1)</f>
        <v>0</v>
      </c>
      <c r="AP3037" s="78">
        <f t="shared" si="95"/>
        <v>1</v>
      </c>
      <c r="AQ3037" s="77">
        <f>IF(V3037&lt;Variables!$G$15,1,0)</f>
        <v>1</v>
      </c>
      <c r="AR3037" s="126">
        <v>0</v>
      </c>
      <c r="AS3037" s="126">
        <v>0</v>
      </c>
      <c r="AT3037" s="126">
        <v>0</v>
      </c>
      <c r="AU3037" s="126">
        <v>0</v>
      </c>
      <c r="BA3037" s="126">
        <v>0</v>
      </c>
    </row>
    <row r="3038" spans="3:53" ht="14.5" x14ac:dyDescent="0.35">
      <c r="C3038" s="126" t="s">
        <v>405</v>
      </c>
      <c r="D3038" s="126" t="s">
        <v>194</v>
      </c>
      <c r="E3038" s="126">
        <v>9.4499999999999993</v>
      </c>
      <c r="F3038" s="126">
        <v>51.39</v>
      </c>
      <c r="G3038" s="126">
        <v>6.22</v>
      </c>
      <c r="H3038" s="126">
        <v>784.63</v>
      </c>
      <c r="I3038" s="126">
        <v>2753.6509999999998</v>
      </c>
      <c r="J3038" s="126" t="s">
        <v>75</v>
      </c>
      <c r="K3038" s="126">
        <v>66.180000000000007</v>
      </c>
      <c r="L3038" s="126">
        <v>9.250474999999998</v>
      </c>
      <c r="M3038" s="126">
        <v>2.1936711358065639</v>
      </c>
      <c r="N3038" s="126">
        <v>9.0584760000000006</v>
      </c>
      <c r="O3038" s="126">
        <v>4.3597179039829612</v>
      </c>
      <c r="P3038" s="126">
        <v>250980000</v>
      </c>
      <c r="Q3038" s="126">
        <v>29450000</v>
      </c>
      <c r="R3038" s="126">
        <v>8.52</v>
      </c>
      <c r="S3038" s="126">
        <v>34.646000000000001</v>
      </c>
      <c r="T3038" s="126">
        <v>7.4269999999999996</v>
      </c>
      <c r="U3038" s="126">
        <v>18.8292</v>
      </c>
      <c r="V3038" s="126">
        <v>2.375083836622442</v>
      </c>
      <c r="AC3038" s="126">
        <v>10.199999999999999</v>
      </c>
      <c r="AD3038" s="126">
        <v>8.9600000000000009</v>
      </c>
      <c r="AH3038" s="77">
        <f>IF(AND(M3038&lt;Variables!$G$6,M3038&gt;Variables!$G$5),0,1)</f>
        <v>1</v>
      </c>
      <c r="AI3038" s="77">
        <f t="shared" si="94"/>
        <v>0</v>
      </c>
      <c r="AJ3038" s="77">
        <f>IF(I3038&gt;Variables!$G$7,0,1)</f>
        <v>0</v>
      </c>
      <c r="AK3038" s="77">
        <f>IF(F3038&gt;Variables!$G$8,0,1)</f>
        <v>0</v>
      </c>
      <c r="AL3038" s="77">
        <f>IF(G3038&gt;Variables!$G$9,0,1)</f>
        <v>1</v>
      </c>
      <c r="AM3038" s="77">
        <f>IF(AND(K3038&gt;Variables!$G$10,K3038&lt;Variables!$G$11),0,1)</f>
        <v>0</v>
      </c>
      <c r="AN3038" s="77">
        <f>IF(H3038&lt;Variables!$G$13,1,0)</f>
        <v>1</v>
      </c>
      <c r="AO3038" s="77">
        <f>IF(R3038&lt;Variables!$G$12,0,1)</f>
        <v>1</v>
      </c>
      <c r="AP3038" s="78">
        <f t="shared" si="95"/>
        <v>1</v>
      </c>
      <c r="AQ3038" s="77">
        <f>IF(V3038&lt;Variables!$G$15,1,0)</f>
        <v>1</v>
      </c>
      <c r="AR3038" s="126">
        <v>1</v>
      </c>
      <c r="AS3038" s="126">
        <v>0</v>
      </c>
      <c r="AT3038" s="126">
        <v>0</v>
      </c>
      <c r="AU3038" s="126">
        <v>0</v>
      </c>
      <c r="BA3038" s="126">
        <v>2</v>
      </c>
    </row>
    <row r="3039" spans="3:53" ht="14.5" x14ac:dyDescent="0.35">
      <c r="C3039" s="126" t="s">
        <v>405</v>
      </c>
      <c r="D3039" s="126" t="s">
        <v>342</v>
      </c>
      <c r="E3039" s="126">
        <v>6.83</v>
      </c>
      <c r="F3039" s="126">
        <v>42.13</v>
      </c>
      <c r="G3039" s="126">
        <v>-7.85</v>
      </c>
      <c r="H3039" s="126">
        <v>43.4</v>
      </c>
      <c r="I3039" s="126">
        <v>-65.947999999999993</v>
      </c>
      <c r="J3039" s="126" t="s">
        <v>75</v>
      </c>
      <c r="K3039" s="126">
        <v>38.4</v>
      </c>
      <c r="L3039" s="126">
        <v>6.9517949999999997</v>
      </c>
      <c r="M3039" s="126">
        <v>-2.0396890299555741</v>
      </c>
      <c r="N3039" s="126">
        <v>6.8611959999999987</v>
      </c>
      <c r="O3039" s="126">
        <v>-0.74616728628651829</v>
      </c>
      <c r="P3039" s="126">
        <v>73390000</v>
      </c>
      <c r="Q3039" s="126">
        <v>3560000</v>
      </c>
      <c r="R3039" s="126">
        <v>20.62</v>
      </c>
      <c r="S3039" s="126">
        <v>34.646000000000001</v>
      </c>
      <c r="T3039" s="126">
        <v>7.4269999999999996</v>
      </c>
      <c r="U3039" s="126">
        <v>18.8292</v>
      </c>
      <c r="V3039" s="126">
        <v>2.2315247005241088</v>
      </c>
      <c r="AC3039" s="126">
        <v>6.8489000000000004</v>
      </c>
      <c r="AD3039" s="126">
        <v>6</v>
      </c>
      <c r="AH3039" s="77">
        <f>IF(AND(M3039&lt;Variables!$G$6,M3039&gt;Variables!$G$5),0,1)</f>
        <v>0</v>
      </c>
      <c r="AI3039" s="77">
        <f t="shared" si="94"/>
        <v>0</v>
      </c>
      <c r="AJ3039" s="77">
        <f>IF(I3039&gt;Variables!$G$7,0,1)</f>
        <v>1</v>
      </c>
      <c r="AK3039" s="77">
        <f>IF(F3039&gt;Variables!$G$8,0,1)</f>
        <v>0</v>
      </c>
      <c r="AL3039" s="77">
        <f>IF(G3039&gt;Variables!$G$9,0,1)</f>
        <v>1</v>
      </c>
      <c r="AM3039" s="77">
        <f>IF(AND(K3039&gt;Variables!$G$10,K3039&lt;Variables!$G$11),0,1)</f>
        <v>1</v>
      </c>
      <c r="AN3039" s="77">
        <f>IF(H3039&lt;Variables!$G$13,1,0)</f>
        <v>1</v>
      </c>
      <c r="AO3039" s="77">
        <f>IF(R3039&lt;Variables!$G$12,0,1)</f>
        <v>1</v>
      </c>
      <c r="AP3039" s="78">
        <f t="shared" si="95"/>
        <v>1</v>
      </c>
      <c r="AQ3039" s="77">
        <f>IF(V3039&lt;Variables!$G$15,1,0)</f>
        <v>1</v>
      </c>
      <c r="AR3039" s="126">
        <v>0</v>
      </c>
      <c r="AS3039" s="126">
        <v>0</v>
      </c>
      <c r="AT3039" s="126">
        <v>1</v>
      </c>
      <c r="AU3039" s="126">
        <v>0</v>
      </c>
      <c r="BA3039" s="126">
        <v>-2.25</v>
      </c>
    </row>
    <row r="3040" spans="3:53" ht="14.5" x14ac:dyDescent="0.35">
      <c r="C3040" s="126" t="s">
        <v>405</v>
      </c>
      <c r="D3040" s="126" t="s">
        <v>173</v>
      </c>
      <c r="E3040" s="126">
        <v>90.23</v>
      </c>
      <c r="F3040" s="126">
        <v>12.79</v>
      </c>
      <c r="G3040" s="126">
        <v>11.68</v>
      </c>
      <c r="H3040" s="126">
        <v>3140</v>
      </c>
      <c r="I3040" s="126">
        <v>583.92100000000005</v>
      </c>
      <c r="J3040" s="126" t="s">
        <v>75</v>
      </c>
      <c r="K3040" s="126">
        <v>54.32</v>
      </c>
      <c r="L3040" s="126">
        <v>89.938809999999989</v>
      </c>
      <c r="M3040" s="126">
        <v>-1.535488405949815E-2</v>
      </c>
      <c r="N3040" s="126">
        <v>88.947882000000007</v>
      </c>
      <c r="O3040" s="126">
        <v>1.098528686720152</v>
      </c>
      <c r="P3040" s="126">
        <v>2735000</v>
      </c>
      <c r="Q3040" s="126">
        <v>1763000</v>
      </c>
      <c r="R3040" s="126">
        <v>1.55</v>
      </c>
      <c r="S3040" s="126">
        <v>34.646000000000001</v>
      </c>
      <c r="T3040" s="126">
        <v>7.4269999999999996</v>
      </c>
      <c r="U3040" s="126">
        <v>18.8292</v>
      </c>
      <c r="V3040" s="126">
        <v>2.4123459969758549</v>
      </c>
      <c r="AC3040" s="126">
        <v>91.07</v>
      </c>
      <c r="AD3040" s="126">
        <v>87.07</v>
      </c>
      <c r="AH3040" s="77">
        <f>IF(AND(M3040&lt;Variables!$G$6,M3040&gt;Variables!$G$5),0,1)</f>
        <v>1</v>
      </c>
      <c r="AI3040" s="77">
        <f t="shared" si="94"/>
        <v>0</v>
      </c>
      <c r="AJ3040" s="77">
        <f>IF(I3040&gt;Variables!$G$7,0,1)</f>
        <v>0</v>
      </c>
      <c r="AK3040" s="77">
        <f>IF(F3040&gt;Variables!$G$8,0,1)</f>
        <v>0</v>
      </c>
      <c r="AL3040" s="77">
        <f>IF(G3040&gt;Variables!$G$9,0,1)</f>
        <v>0</v>
      </c>
      <c r="AM3040" s="77">
        <f>IF(AND(K3040&gt;Variables!$G$10,K3040&lt;Variables!$G$11),0,1)</f>
        <v>1</v>
      </c>
      <c r="AN3040" s="77">
        <f>IF(H3040&lt;Variables!$G$13,1,0)</f>
        <v>0</v>
      </c>
      <c r="AO3040" s="77">
        <f>IF(R3040&lt;Variables!$G$12,0,1)</f>
        <v>0</v>
      </c>
      <c r="AP3040" s="78">
        <f t="shared" si="95"/>
        <v>1</v>
      </c>
      <c r="AQ3040" s="77">
        <f>IF(V3040&lt;Variables!$G$15,1,0)</f>
        <v>1</v>
      </c>
      <c r="AR3040" s="126">
        <v>0</v>
      </c>
      <c r="AS3040" s="126">
        <v>0</v>
      </c>
      <c r="AT3040" s="126">
        <v>1</v>
      </c>
      <c r="AU3040" s="126">
        <v>0</v>
      </c>
      <c r="BA3040" s="126">
        <v>-2.25</v>
      </c>
    </row>
    <row r="3041" spans="3:53" ht="14.5" x14ac:dyDescent="0.35">
      <c r="C3041" s="126" t="s">
        <v>405</v>
      </c>
      <c r="D3041" s="126" t="s">
        <v>120</v>
      </c>
      <c r="E3041" s="126">
        <v>13.41</v>
      </c>
      <c r="F3041" s="126">
        <v>17.73</v>
      </c>
      <c r="G3041" s="126">
        <v>11.28</v>
      </c>
      <c r="H3041" s="126">
        <v>6950</v>
      </c>
      <c r="I3041" s="126">
        <v>-50.601999999999997</v>
      </c>
      <c r="J3041" s="126" t="s">
        <v>75</v>
      </c>
      <c r="K3041" s="126">
        <v>40.880000000000003</v>
      </c>
      <c r="L3041" s="126">
        <v>13.583320000000001</v>
      </c>
      <c r="M3041" s="126">
        <v>-1.5704555292815101</v>
      </c>
      <c r="N3041" s="126">
        <v>13.620248</v>
      </c>
      <c r="O3041" s="126">
        <v>-1.837323373260157</v>
      </c>
      <c r="P3041" s="126">
        <v>215451000</v>
      </c>
      <c r="Q3041" s="126">
        <v>30149000</v>
      </c>
      <c r="R3041" s="126">
        <v>7.15</v>
      </c>
      <c r="S3041" s="126">
        <v>34.646000000000001</v>
      </c>
      <c r="T3041" s="126">
        <v>7.4269999999999996</v>
      </c>
      <c r="U3041" s="126">
        <v>18.8292</v>
      </c>
      <c r="V3041" s="126">
        <v>2.2719851065760071</v>
      </c>
      <c r="AC3041" s="126">
        <v>13.87</v>
      </c>
      <c r="AD3041" s="126">
        <v>12.88</v>
      </c>
      <c r="AH3041" s="77">
        <f>IF(AND(M3041&lt;Variables!$G$6,M3041&gt;Variables!$G$5),0,1)</f>
        <v>0</v>
      </c>
      <c r="AI3041" s="77">
        <f t="shared" si="94"/>
        <v>1</v>
      </c>
      <c r="AJ3041" s="77">
        <f>IF(I3041&gt;Variables!$G$7,0,1)</f>
        <v>1</v>
      </c>
      <c r="AK3041" s="77">
        <f>IF(F3041&gt;Variables!$G$8,0,1)</f>
        <v>0</v>
      </c>
      <c r="AL3041" s="77">
        <f>IF(G3041&gt;Variables!$G$9,0,1)</f>
        <v>0</v>
      </c>
      <c r="AM3041" s="77">
        <f>IF(AND(K3041&gt;Variables!$G$10,K3041&lt;Variables!$G$11),0,1)</f>
        <v>1</v>
      </c>
      <c r="AN3041" s="77">
        <f>IF(H3041&lt;Variables!$G$13,1,0)</f>
        <v>0</v>
      </c>
      <c r="AO3041" s="77">
        <f>IF(R3041&lt;Variables!$G$12,0,1)</f>
        <v>1</v>
      </c>
      <c r="AP3041" s="78">
        <f t="shared" si="95"/>
        <v>1</v>
      </c>
      <c r="AQ3041" s="77">
        <f>IF(V3041&lt;Variables!$G$15,1,0)</f>
        <v>1</v>
      </c>
      <c r="AR3041" s="126">
        <v>0</v>
      </c>
      <c r="AS3041" s="126">
        <v>0</v>
      </c>
      <c r="AT3041" s="126">
        <v>1</v>
      </c>
      <c r="AU3041" s="126">
        <v>0</v>
      </c>
      <c r="BA3041" s="126">
        <v>-0.47</v>
      </c>
    </row>
    <row r="3042" spans="3:53" ht="14.5" x14ac:dyDescent="0.35">
      <c r="C3042" s="126" t="s">
        <v>405</v>
      </c>
      <c r="D3042" s="126" t="s">
        <v>183</v>
      </c>
      <c r="E3042" s="126">
        <v>40.869999999999997</v>
      </c>
      <c r="F3042" s="126">
        <v>12.07</v>
      </c>
      <c r="G3042" s="126">
        <v>9.8699999999999992</v>
      </c>
      <c r="H3042" s="126">
        <v>5850</v>
      </c>
      <c r="I3042" s="126">
        <v>1361.4659999999999</v>
      </c>
      <c r="J3042" s="126" t="s">
        <v>75</v>
      </c>
      <c r="K3042" s="126">
        <v>39.74</v>
      </c>
      <c r="L3042" s="126">
        <v>40.82582</v>
      </c>
      <c r="M3042" s="126">
        <v>-7.5491441445630525E-2</v>
      </c>
      <c r="N3042" s="126">
        <v>40.933964000000003</v>
      </c>
      <c r="O3042" s="126">
        <v>-0.33948336887187708</v>
      </c>
      <c r="P3042" s="126">
        <v>1666000</v>
      </c>
      <c r="Q3042" s="126">
        <v>2201000</v>
      </c>
      <c r="R3042" s="126">
        <v>0.76</v>
      </c>
      <c r="S3042" s="126">
        <v>34.646000000000001</v>
      </c>
      <c r="T3042" s="126">
        <v>7.4269999999999996</v>
      </c>
      <c r="U3042" s="126">
        <v>18.8292</v>
      </c>
      <c r="V3042" s="126">
        <v>2.2604322996350841</v>
      </c>
      <c r="AC3042" s="126">
        <v>42.89</v>
      </c>
      <c r="AD3042" s="126">
        <v>40.75</v>
      </c>
      <c r="AH3042" s="77">
        <f>IF(AND(M3042&lt;Variables!$G$6,M3042&gt;Variables!$G$5),0,1)</f>
        <v>1</v>
      </c>
      <c r="AI3042" s="77">
        <f t="shared" si="94"/>
        <v>1</v>
      </c>
      <c r="AJ3042" s="77">
        <f>IF(I3042&gt;Variables!$G$7,0,1)</f>
        <v>0</v>
      </c>
      <c r="AK3042" s="77">
        <f>IF(F3042&gt;Variables!$G$8,0,1)</f>
        <v>0</v>
      </c>
      <c r="AL3042" s="77">
        <f>IF(G3042&gt;Variables!$G$9,0,1)</f>
        <v>1</v>
      </c>
      <c r="AM3042" s="77">
        <f>IF(AND(K3042&gt;Variables!$G$10,K3042&lt;Variables!$G$11),0,1)</f>
        <v>1</v>
      </c>
      <c r="AN3042" s="77">
        <f>IF(H3042&lt;Variables!$G$13,1,0)</f>
        <v>0</v>
      </c>
      <c r="AO3042" s="77">
        <f>IF(R3042&lt;Variables!$G$12,0,1)</f>
        <v>0</v>
      </c>
      <c r="AP3042" s="78">
        <f t="shared" si="95"/>
        <v>1</v>
      </c>
      <c r="AQ3042" s="77">
        <f>IF(V3042&lt;Variables!$G$15,1,0)</f>
        <v>1</v>
      </c>
      <c r="AR3042" s="126">
        <v>1</v>
      </c>
      <c r="AS3042" s="126">
        <v>0</v>
      </c>
      <c r="AT3042" s="126">
        <v>0</v>
      </c>
      <c r="AU3042" s="126">
        <v>0</v>
      </c>
      <c r="BA3042" s="126">
        <v>2</v>
      </c>
    </row>
    <row r="3043" spans="3:53" ht="14.5" x14ac:dyDescent="0.35">
      <c r="C3043" s="126" t="s">
        <v>405</v>
      </c>
      <c r="D3043" s="126" t="s">
        <v>130</v>
      </c>
      <c r="E3043" s="126">
        <v>15.7</v>
      </c>
      <c r="F3043" s="126">
        <v>10.61</v>
      </c>
      <c r="G3043" s="126">
        <v>7.78</v>
      </c>
      <c r="H3043" s="126">
        <v>2590</v>
      </c>
      <c r="I3043" s="126">
        <v>457.21800000000002</v>
      </c>
      <c r="J3043" s="126" t="s">
        <v>75</v>
      </c>
      <c r="K3043" s="126">
        <v>57.13</v>
      </c>
      <c r="L3043" s="126">
        <v>15.64315789473684</v>
      </c>
      <c r="M3043" s="126">
        <v>4.3738644774931813E-2</v>
      </c>
      <c r="N3043" s="126">
        <v>15.61240425531915</v>
      </c>
      <c r="O3043" s="126">
        <v>0.24080688704974049</v>
      </c>
      <c r="P3043" s="126">
        <v>807345</v>
      </c>
      <c r="Q3043" s="126">
        <v>1389000</v>
      </c>
      <c r="R3043" s="126">
        <v>0.57999999999999996</v>
      </c>
      <c r="S3043" s="126">
        <v>34.646000000000001</v>
      </c>
      <c r="T3043" s="126">
        <v>7.4269999999999996</v>
      </c>
      <c r="U3043" s="126">
        <v>18.8292</v>
      </c>
      <c r="V3043" s="126">
        <v>2.4388289535562881</v>
      </c>
      <c r="AC3043" s="126">
        <v>15.9</v>
      </c>
      <c r="AD3043" s="126">
        <v>15.62</v>
      </c>
      <c r="AH3043" s="77">
        <f>IF(AND(M3043&lt;Variables!$G$6,M3043&gt;Variables!$G$5),0,1)</f>
        <v>1</v>
      </c>
      <c r="AI3043" s="77">
        <f t="shared" si="94"/>
        <v>0</v>
      </c>
      <c r="AJ3043" s="77">
        <f>IF(I3043&gt;Variables!$G$7,0,1)</f>
        <v>0</v>
      </c>
      <c r="AK3043" s="77">
        <f>IF(F3043&gt;Variables!$G$8,0,1)</f>
        <v>0</v>
      </c>
      <c r="AL3043" s="77">
        <f>IF(G3043&gt;Variables!$G$9,0,1)</f>
        <v>1</v>
      </c>
      <c r="AM3043" s="77">
        <f>IF(AND(K3043&gt;Variables!$G$10,K3043&lt;Variables!$G$11),0,1)</f>
        <v>1</v>
      </c>
      <c r="AN3043" s="77">
        <f>IF(H3043&lt;Variables!$G$13,1,0)</f>
        <v>0</v>
      </c>
      <c r="AO3043" s="77">
        <f>IF(R3043&lt;Variables!$G$12,0,1)</f>
        <v>0</v>
      </c>
      <c r="AP3043" s="78">
        <f t="shared" si="95"/>
        <v>1</v>
      </c>
      <c r="AQ3043" s="77">
        <f>IF(V3043&lt;Variables!$G$15,1,0)</f>
        <v>1</v>
      </c>
      <c r="AR3043" s="126">
        <v>1</v>
      </c>
      <c r="AS3043" s="126">
        <v>0</v>
      </c>
      <c r="AT3043" s="126">
        <v>0</v>
      </c>
      <c r="AU3043" s="126">
        <v>0</v>
      </c>
      <c r="BA3043" s="126">
        <v>1.28</v>
      </c>
    </row>
    <row r="3044" spans="3:53" ht="14.5" x14ac:dyDescent="0.35">
      <c r="C3044" s="126" t="s">
        <v>405</v>
      </c>
      <c r="D3044" s="126" t="s">
        <v>152</v>
      </c>
      <c r="E3044" s="126">
        <v>0.03</v>
      </c>
      <c r="F3044" s="126">
        <v>9.27</v>
      </c>
      <c r="G3044" s="126">
        <v>-23.64</v>
      </c>
      <c r="H3044" s="126">
        <v>-99999</v>
      </c>
      <c r="I3044" s="126">
        <v>4.8000000000000001E-2</v>
      </c>
      <c r="J3044" s="126" t="s">
        <v>75</v>
      </c>
      <c r="K3044" s="126">
        <v>55.72</v>
      </c>
      <c r="L3044" s="126">
        <v>3.3066666666666661E-2</v>
      </c>
      <c r="M3044" s="126">
        <v>1.6129032258064631</v>
      </c>
      <c r="N3044" s="126">
        <v>3.3012903225806453E-2</v>
      </c>
      <c r="O3044" s="126">
        <v>1.778385772913827</v>
      </c>
      <c r="P3044" s="126">
        <v>12774000</v>
      </c>
      <c r="Q3044" s="126">
        <v>13766000</v>
      </c>
      <c r="R3044" s="126">
        <v>0.93</v>
      </c>
      <c r="S3044" s="126">
        <v>34.646000000000001</v>
      </c>
      <c r="T3044" s="126">
        <v>7.4269999999999996</v>
      </c>
      <c r="U3044" s="126">
        <v>18.8292</v>
      </c>
      <c r="V3044" s="126">
        <v>2.3576795870967739</v>
      </c>
      <c r="AC3044" s="126">
        <v>0.04</v>
      </c>
      <c r="AD3044" s="126">
        <v>3.3500000000000002E-2</v>
      </c>
      <c r="AH3044" s="77">
        <f>IF(AND(M3044&lt;Variables!$G$6,M3044&gt;Variables!$G$5),0,1)</f>
        <v>1</v>
      </c>
      <c r="AI3044" s="77">
        <f t="shared" si="94"/>
        <v>0</v>
      </c>
      <c r="AJ3044" s="77">
        <f>IF(I3044&gt;Variables!$G$7,0,1)</f>
        <v>1</v>
      </c>
      <c r="AK3044" s="77">
        <f>IF(F3044&gt;Variables!$G$8,0,1)</f>
        <v>0</v>
      </c>
      <c r="AL3044" s="77">
        <f>IF(G3044&gt;Variables!$G$9,0,1)</f>
        <v>1</v>
      </c>
      <c r="AM3044" s="77">
        <f>IF(AND(K3044&gt;Variables!$G$10,K3044&lt;Variables!$G$11),0,1)</f>
        <v>1</v>
      </c>
      <c r="AN3044" s="77">
        <f>IF(H3044&lt;Variables!$G$13,1,0)</f>
        <v>1</v>
      </c>
      <c r="AO3044" s="77">
        <f>IF(R3044&lt;Variables!$G$12,0,1)</f>
        <v>0</v>
      </c>
      <c r="AP3044" s="78">
        <f t="shared" si="95"/>
        <v>1</v>
      </c>
      <c r="AQ3044" s="77">
        <f>IF(V3044&lt;Variables!$G$15,1,0)</f>
        <v>1</v>
      </c>
      <c r="AR3044" s="126">
        <v>1</v>
      </c>
      <c r="AS3044" s="126">
        <v>0</v>
      </c>
      <c r="AT3044" s="126">
        <v>0</v>
      </c>
      <c r="AU3044" s="126">
        <v>0</v>
      </c>
      <c r="BA3044" s="126">
        <v>2</v>
      </c>
    </row>
    <row r="3045" spans="3:53" ht="14.5" x14ac:dyDescent="0.35">
      <c r="C3045" s="126" t="s">
        <v>405</v>
      </c>
      <c r="D3045" s="126" t="s">
        <v>354</v>
      </c>
      <c r="E3045" s="126">
        <v>9.33</v>
      </c>
      <c r="F3045" s="126">
        <v>18.329999999999998</v>
      </c>
      <c r="G3045" s="126">
        <v>15.59</v>
      </c>
      <c r="H3045" s="126">
        <v>-99999</v>
      </c>
      <c r="I3045" s="126">
        <v>-62.13</v>
      </c>
      <c r="J3045" s="126" t="s">
        <v>75</v>
      </c>
      <c r="K3045" s="126">
        <v>54.42</v>
      </c>
      <c r="L3045" s="126">
        <v>9.1364999999999998</v>
      </c>
      <c r="M3045" s="126">
        <v>0.20248454003173549</v>
      </c>
      <c r="N3045" s="126">
        <v>9.1241200000000013</v>
      </c>
      <c r="O3045" s="126">
        <v>0.33844359784831868</v>
      </c>
      <c r="P3045" s="126">
        <v>14460</v>
      </c>
      <c r="Q3045" s="126">
        <v>9370</v>
      </c>
      <c r="R3045" s="126">
        <v>1.54</v>
      </c>
      <c r="S3045" s="126">
        <v>34.646000000000001</v>
      </c>
      <c r="T3045" s="126">
        <v>7.4269999999999996</v>
      </c>
      <c r="U3045" s="126">
        <v>18.8292</v>
      </c>
      <c r="V3045" s="126">
        <v>2.4049418949050509</v>
      </c>
      <c r="AC3045" s="126">
        <v>10.32</v>
      </c>
      <c r="AD3045" s="126">
        <v>9.01</v>
      </c>
      <c r="AH3045" s="77">
        <f>IF(AND(M3045&lt;Variables!$G$6,M3045&gt;Variables!$G$5),0,1)</f>
        <v>1</v>
      </c>
      <c r="AI3045" s="77">
        <f t="shared" si="94"/>
        <v>0</v>
      </c>
      <c r="AJ3045" s="77">
        <f>IF(I3045&gt;Variables!$G$7,0,1)</f>
        <v>1</v>
      </c>
      <c r="AK3045" s="77">
        <f>IF(F3045&gt;Variables!$G$8,0,1)</f>
        <v>0</v>
      </c>
      <c r="AL3045" s="77">
        <f>IF(G3045&gt;Variables!$G$9,0,1)</f>
        <v>0</v>
      </c>
      <c r="AM3045" s="77">
        <f>IF(AND(K3045&gt;Variables!$G$10,K3045&lt;Variables!$G$11),0,1)</f>
        <v>1</v>
      </c>
      <c r="AN3045" s="77">
        <f>IF(H3045&lt;Variables!$G$13,1,0)</f>
        <v>1</v>
      </c>
      <c r="AO3045" s="77">
        <f>IF(R3045&lt;Variables!$G$12,0,1)</f>
        <v>0</v>
      </c>
      <c r="AP3045" s="78">
        <f t="shared" si="95"/>
        <v>1</v>
      </c>
      <c r="AQ3045" s="77">
        <f>IF(V3045&lt;Variables!$G$15,1,0)</f>
        <v>1</v>
      </c>
      <c r="AR3045" s="126">
        <v>1</v>
      </c>
      <c r="AS3045" s="126">
        <v>0</v>
      </c>
      <c r="AT3045" s="126">
        <v>0</v>
      </c>
      <c r="AU3045" s="126">
        <v>0</v>
      </c>
      <c r="BA3045" s="126">
        <v>2</v>
      </c>
    </row>
    <row r="3046" spans="3:53" ht="14.5" x14ac:dyDescent="0.35">
      <c r="C3046" s="126" t="s">
        <v>405</v>
      </c>
      <c r="D3046" s="126" t="s">
        <v>340</v>
      </c>
      <c r="E3046" s="126">
        <v>36.130000000000003</v>
      </c>
      <c r="F3046" s="126">
        <v>6.44</v>
      </c>
      <c r="G3046" s="126">
        <v>2.86</v>
      </c>
      <c r="H3046" s="126">
        <v>3340</v>
      </c>
      <c r="I3046" s="126">
        <v>-0.98299999999999998</v>
      </c>
      <c r="J3046" s="126" t="s">
        <v>75</v>
      </c>
      <c r="K3046" s="126">
        <v>44.93</v>
      </c>
      <c r="L3046" s="126">
        <v>36.113914999999999</v>
      </c>
      <c r="M3046" s="126">
        <v>-0.26005211564571579</v>
      </c>
      <c r="N3046" s="126">
        <v>36.013615555555553</v>
      </c>
      <c r="O3046" s="126">
        <v>1.7727863048354709E-2</v>
      </c>
      <c r="P3046" s="126">
        <v>570489</v>
      </c>
      <c r="Q3046" s="126">
        <v>915458</v>
      </c>
      <c r="R3046" s="126">
        <v>0.62</v>
      </c>
      <c r="S3046" s="126">
        <v>34.646000000000001</v>
      </c>
      <c r="T3046" s="126">
        <v>7.4269999999999996</v>
      </c>
      <c r="U3046" s="126">
        <v>18.8292</v>
      </c>
      <c r="V3046" s="126">
        <v>2.3174284303211659</v>
      </c>
      <c r="AC3046" s="126">
        <v>36.5</v>
      </c>
      <c r="AD3046" s="126">
        <v>35.799999999999997</v>
      </c>
      <c r="AH3046" s="77">
        <f>IF(AND(M3046&lt;Variables!$G$6,M3046&gt;Variables!$G$5),0,1)</f>
        <v>1</v>
      </c>
      <c r="AI3046" s="77">
        <f t="shared" si="94"/>
        <v>0</v>
      </c>
      <c r="AJ3046" s="77">
        <f>IF(I3046&gt;Variables!$G$7,0,1)</f>
        <v>1</v>
      </c>
      <c r="AK3046" s="77">
        <f>IF(F3046&gt;Variables!$G$8,0,1)</f>
        <v>1</v>
      </c>
      <c r="AL3046" s="77">
        <f>IF(G3046&gt;Variables!$G$9,0,1)</f>
        <v>1</v>
      </c>
      <c r="AM3046" s="77">
        <f>IF(AND(K3046&gt;Variables!$G$10,K3046&lt;Variables!$G$11),0,1)</f>
        <v>1</v>
      </c>
      <c r="AN3046" s="77">
        <f>IF(H3046&lt;Variables!$G$13,1,0)</f>
        <v>0</v>
      </c>
      <c r="AO3046" s="77">
        <f>IF(R3046&lt;Variables!$G$12,0,1)</f>
        <v>0</v>
      </c>
      <c r="AP3046" s="78">
        <f t="shared" si="95"/>
        <v>1</v>
      </c>
      <c r="AQ3046" s="77">
        <f>IF(V3046&lt;Variables!$G$15,1,0)</f>
        <v>1</v>
      </c>
      <c r="AR3046" s="126">
        <v>0</v>
      </c>
      <c r="AS3046" s="126">
        <v>1</v>
      </c>
      <c r="AT3046" s="126">
        <v>0</v>
      </c>
      <c r="AU3046" s="126">
        <v>0</v>
      </c>
      <c r="BA3046" s="126">
        <v>0.32</v>
      </c>
    </row>
    <row r="3047" spans="3:53" ht="14.5" x14ac:dyDescent="0.35">
      <c r="C3047" s="126" t="s">
        <v>405</v>
      </c>
      <c r="D3047" s="126" t="s">
        <v>365</v>
      </c>
      <c r="E3047" s="126">
        <v>51.53</v>
      </c>
      <c r="F3047" s="126">
        <v>6.77</v>
      </c>
      <c r="G3047" s="126">
        <v>4.55</v>
      </c>
      <c r="H3047" s="126">
        <v>2220</v>
      </c>
      <c r="I3047" s="126">
        <v>151.75700000000001</v>
      </c>
      <c r="J3047" s="126" t="s">
        <v>75</v>
      </c>
      <c r="K3047" s="126">
        <v>63.01</v>
      </c>
      <c r="L3047" s="126">
        <v>51.110016666666667</v>
      </c>
      <c r="M3047" s="126">
        <v>0.2347550268195899</v>
      </c>
      <c r="N3047" s="126">
        <v>51.005887499999993</v>
      </c>
      <c r="O3047" s="126">
        <v>0.43938555132484258</v>
      </c>
      <c r="P3047" s="126">
        <v>1131000</v>
      </c>
      <c r="Q3047" s="126">
        <v>1865000</v>
      </c>
      <c r="R3047" s="126">
        <v>0.61</v>
      </c>
      <c r="S3047" s="126">
        <v>34.646000000000001</v>
      </c>
      <c r="T3047" s="126">
        <v>7.4269999999999996</v>
      </c>
      <c r="U3047" s="126">
        <v>18.8292</v>
      </c>
      <c r="V3047" s="126">
        <v>2.4868595468506021</v>
      </c>
      <c r="AC3047" s="126">
        <v>53.98</v>
      </c>
      <c r="AD3047" s="126">
        <v>51.140999999999998</v>
      </c>
      <c r="AH3047" s="77">
        <f>IF(AND(M3047&lt;Variables!$G$6,M3047&gt;Variables!$G$5),0,1)</f>
        <v>1</v>
      </c>
      <c r="AI3047" s="77">
        <f t="shared" si="94"/>
        <v>0</v>
      </c>
      <c r="AJ3047" s="77">
        <f>IF(I3047&gt;Variables!$G$7,0,1)</f>
        <v>0</v>
      </c>
      <c r="AK3047" s="77">
        <f>IF(F3047&gt;Variables!$G$8,0,1)</f>
        <v>1</v>
      </c>
      <c r="AL3047" s="77">
        <f>IF(G3047&gt;Variables!$G$9,0,1)</f>
        <v>1</v>
      </c>
      <c r="AM3047" s="77">
        <f>IF(AND(K3047&gt;Variables!$G$10,K3047&lt;Variables!$G$11),0,1)</f>
        <v>0</v>
      </c>
      <c r="AN3047" s="77">
        <f>IF(H3047&lt;Variables!$G$13,1,0)</f>
        <v>0</v>
      </c>
      <c r="AO3047" s="77">
        <f>IF(R3047&lt;Variables!$G$12,0,1)</f>
        <v>0</v>
      </c>
      <c r="AP3047" s="78">
        <f t="shared" si="95"/>
        <v>1</v>
      </c>
      <c r="AQ3047" s="77">
        <f>IF(V3047&lt;Variables!$G$15,1,0)</f>
        <v>1</v>
      </c>
      <c r="AR3047" s="126">
        <v>1</v>
      </c>
      <c r="AS3047" s="126">
        <v>0</v>
      </c>
      <c r="AT3047" s="126">
        <v>0</v>
      </c>
      <c r="AU3047" s="126">
        <v>0</v>
      </c>
      <c r="BA3047" s="126">
        <v>2</v>
      </c>
    </row>
    <row r="3048" spans="3:53" ht="14.5" x14ac:dyDescent="0.35">
      <c r="C3048" s="126" t="s">
        <v>405</v>
      </c>
      <c r="D3048" s="126" t="s">
        <v>172</v>
      </c>
      <c r="E3048" s="126">
        <v>57.67</v>
      </c>
      <c r="F3048" s="126">
        <v>7.77</v>
      </c>
      <c r="G3048" s="126">
        <v>5.49</v>
      </c>
      <c r="H3048" s="126">
        <v>7410</v>
      </c>
      <c r="I3048" s="126">
        <v>140759.951</v>
      </c>
      <c r="J3048" s="126" t="s">
        <v>75</v>
      </c>
      <c r="K3048" s="126">
        <v>47.47</v>
      </c>
      <c r="L3048" s="126">
        <v>57.616131578947368</v>
      </c>
      <c r="M3048" s="126">
        <v>-0.2015608749925194</v>
      </c>
      <c r="N3048" s="126">
        <v>57.588530434782598</v>
      </c>
      <c r="O3048" s="126">
        <v>-0.15372928274816139</v>
      </c>
      <c r="P3048" s="126">
        <v>696140</v>
      </c>
      <c r="Q3048" s="126">
        <v>1245000</v>
      </c>
      <c r="R3048" s="126">
        <v>0.56000000000000005</v>
      </c>
      <c r="S3048" s="126">
        <v>34.646000000000001</v>
      </c>
      <c r="T3048" s="126">
        <v>7.4269999999999996</v>
      </c>
      <c r="U3048" s="126">
        <v>18.8292</v>
      </c>
      <c r="V3048" s="126">
        <v>2.3445570499981501</v>
      </c>
      <c r="AC3048" s="126">
        <v>57.77</v>
      </c>
      <c r="AD3048" s="126">
        <v>54.424999999999997</v>
      </c>
      <c r="AH3048" s="77">
        <f>IF(AND(M3048&lt;Variables!$G$6,M3048&gt;Variables!$G$5),0,1)</f>
        <v>1</v>
      </c>
      <c r="AI3048" s="77">
        <f t="shared" si="94"/>
        <v>0</v>
      </c>
      <c r="AJ3048" s="77">
        <f>IF(I3048&gt;Variables!$G$7,0,1)</f>
        <v>0</v>
      </c>
      <c r="AK3048" s="77">
        <f>IF(F3048&gt;Variables!$G$8,0,1)</f>
        <v>1</v>
      </c>
      <c r="AL3048" s="77">
        <f>IF(G3048&gt;Variables!$G$9,0,1)</f>
        <v>1</v>
      </c>
      <c r="AM3048" s="77">
        <f>IF(AND(K3048&gt;Variables!$G$10,K3048&lt;Variables!$G$11),0,1)</f>
        <v>1</v>
      </c>
      <c r="AN3048" s="77">
        <f>IF(H3048&lt;Variables!$G$13,1,0)</f>
        <v>0</v>
      </c>
      <c r="AO3048" s="77">
        <f>IF(R3048&lt;Variables!$G$12,0,1)</f>
        <v>0</v>
      </c>
      <c r="AP3048" s="78">
        <f t="shared" si="95"/>
        <v>1</v>
      </c>
      <c r="AQ3048" s="77">
        <f>IF(V3048&lt;Variables!$G$15,1,0)</f>
        <v>1</v>
      </c>
      <c r="AR3048" s="126">
        <v>0</v>
      </c>
      <c r="AS3048" s="126">
        <v>0</v>
      </c>
      <c r="AT3048" s="126">
        <v>1</v>
      </c>
      <c r="AU3048" s="126">
        <v>0</v>
      </c>
      <c r="BA3048" s="126">
        <v>-2.2200000000000002</v>
      </c>
    </row>
    <row r="3049" spans="3:53" ht="14.5" x14ac:dyDescent="0.35">
      <c r="C3049" s="126" t="s">
        <v>405</v>
      </c>
      <c r="D3049" s="126" t="s">
        <v>372</v>
      </c>
      <c r="E3049" s="126">
        <v>3.14</v>
      </c>
      <c r="F3049" s="126">
        <v>31.39</v>
      </c>
      <c r="G3049" s="126">
        <v>-6.05</v>
      </c>
      <c r="H3049" s="126">
        <v>-99999</v>
      </c>
      <c r="I3049" s="126">
        <v>6.0819999999999999</v>
      </c>
      <c r="J3049" s="126" t="s">
        <v>75</v>
      </c>
      <c r="K3049" s="126">
        <v>-99999</v>
      </c>
      <c r="L3049" s="126">
        <v>3.26</v>
      </c>
      <c r="M3049" s="126">
        <v>0</v>
      </c>
      <c r="N3049" s="126">
        <v>3.26</v>
      </c>
      <c r="O3049" s="126">
        <v>0</v>
      </c>
      <c r="P3049" s="126">
        <v>27240</v>
      </c>
      <c r="Q3049" s="126">
        <v>2017</v>
      </c>
      <c r="R3049" s="126">
        <v>13.51</v>
      </c>
      <c r="S3049" s="126">
        <v>34.646000000000001</v>
      </c>
      <c r="T3049" s="126">
        <v>7.4269999999999996</v>
      </c>
      <c r="U3049" s="126">
        <v>18.8292</v>
      </c>
      <c r="V3049" s="126">
        <v>-99999</v>
      </c>
      <c r="AC3049" s="126">
        <v>3.3</v>
      </c>
      <c r="AD3049" s="126">
        <v>3.1301000000000001</v>
      </c>
      <c r="AH3049" s="77">
        <f>IF(AND(M3049&lt;Variables!$G$6,M3049&gt;Variables!$G$5),0,1)</f>
        <v>1</v>
      </c>
      <c r="AI3049" s="77">
        <f t="shared" si="94"/>
        <v>1</v>
      </c>
      <c r="AJ3049" s="77">
        <f>IF(I3049&gt;Variables!$G$7,0,1)</f>
        <v>1</v>
      </c>
      <c r="AK3049" s="77">
        <f>IF(F3049&gt;Variables!$G$8,0,1)</f>
        <v>0</v>
      </c>
      <c r="AL3049" s="77">
        <f>IF(G3049&gt;Variables!$G$9,0,1)</f>
        <v>1</v>
      </c>
      <c r="AM3049" s="77">
        <f>IF(AND(K3049&gt;Variables!$G$10,K3049&lt;Variables!$G$11),0,1)</f>
        <v>1</v>
      </c>
      <c r="AN3049" s="77">
        <f>IF(H3049&lt;Variables!$G$13,1,0)</f>
        <v>1</v>
      </c>
      <c r="AO3049" s="77">
        <f>IF(R3049&lt;Variables!$G$12,0,1)</f>
        <v>1</v>
      </c>
      <c r="AP3049" s="78">
        <f t="shared" si="95"/>
        <v>1</v>
      </c>
      <c r="AQ3049" s="77">
        <f>IF(V3049&lt;Variables!$G$15,1,0)</f>
        <v>1</v>
      </c>
      <c r="AR3049" s="126">
        <v>1</v>
      </c>
      <c r="AS3049" s="126">
        <v>0</v>
      </c>
      <c r="AT3049" s="126">
        <v>0</v>
      </c>
      <c r="AU3049" s="126">
        <v>0</v>
      </c>
      <c r="BA3049" s="126">
        <v>2</v>
      </c>
    </row>
    <row r="3050" spans="3:53" ht="14.5" x14ac:dyDescent="0.35">
      <c r="C3050" s="126" t="s">
        <v>405</v>
      </c>
      <c r="D3050" s="126" t="s">
        <v>189</v>
      </c>
      <c r="E3050" s="126">
        <v>31.18</v>
      </c>
      <c r="F3050" s="126">
        <v>6.82</v>
      </c>
      <c r="G3050" s="126">
        <v>5.98</v>
      </c>
      <c r="H3050" s="126">
        <v>-99999</v>
      </c>
      <c r="I3050" s="126">
        <v>-99999</v>
      </c>
      <c r="J3050" s="126" t="s">
        <v>75</v>
      </c>
      <c r="K3050" s="126">
        <v>51.14</v>
      </c>
      <c r="L3050" s="126">
        <v>31.17453846153845</v>
      </c>
      <c r="M3050" s="126">
        <v>-0.25513917916246098</v>
      </c>
      <c r="N3050" s="126">
        <v>30.91871351351352</v>
      </c>
      <c r="O3050" s="126">
        <v>0.57016113044103989</v>
      </c>
      <c r="P3050" s="126">
        <v>759597</v>
      </c>
      <c r="Q3050" s="126">
        <v>2252000</v>
      </c>
      <c r="R3050" s="126">
        <v>0.34</v>
      </c>
      <c r="S3050" s="126">
        <v>34.646000000000001</v>
      </c>
      <c r="T3050" s="126">
        <v>7.4269999999999996</v>
      </c>
      <c r="U3050" s="126">
        <v>18.8292</v>
      </c>
      <c r="V3050" s="126">
        <v>2.386284018480564</v>
      </c>
      <c r="AC3050" s="126">
        <v>31.6</v>
      </c>
      <c r="AD3050" s="126">
        <v>29.51</v>
      </c>
      <c r="AH3050" s="77">
        <f>IF(AND(M3050&lt;Variables!$G$6,M3050&gt;Variables!$G$5),0,1)</f>
        <v>1</v>
      </c>
      <c r="AI3050" s="77">
        <f t="shared" si="94"/>
        <v>0</v>
      </c>
      <c r="AJ3050" s="77">
        <f>IF(I3050&gt;Variables!$G$7,0,1)</f>
        <v>1</v>
      </c>
      <c r="AK3050" s="77">
        <f>IF(F3050&gt;Variables!$G$8,0,1)</f>
        <v>1</v>
      </c>
      <c r="AL3050" s="77">
        <f>IF(G3050&gt;Variables!$G$9,0,1)</f>
        <v>1</v>
      </c>
      <c r="AM3050" s="77">
        <f>IF(AND(K3050&gt;Variables!$G$10,K3050&lt;Variables!$G$11),0,1)</f>
        <v>1</v>
      </c>
      <c r="AN3050" s="77">
        <f>IF(H3050&lt;Variables!$G$13,1,0)</f>
        <v>1</v>
      </c>
      <c r="AO3050" s="77">
        <f>IF(R3050&lt;Variables!$G$12,0,1)</f>
        <v>0</v>
      </c>
      <c r="AP3050" s="78">
        <f t="shared" si="95"/>
        <v>1</v>
      </c>
      <c r="AQ3050" s="77">
        <f>IF(V3050&lt;Variables!$G$15,1,0)</f>
        <v>1</v>
      </c>
      <c r="AR3050" s="126">
        <v>0</v>
      </c>
      <c r="AS3050" s="126">
        <v>0</v>
      </c>
      <c r="AT3050" s="126">
        <v>0</v>
      </c>
      <c r="AU3050" s="126">
        <v>1</v>
      </c>
      <c r="BA3050" s="126">
        <v>-0.97</v>
      </c>
    </row>
    <row r="3051" spans="3:53" ht="14.5" x14ac:dyDescent="0.35">
      <c r="C3051" s="126" t="s">
        <v>405</v>
      </c>
      <c r="D3051" s="126" t="s">
        <v>400</v>
      </c>
      <c r="E3051" s="126">
        <v>19.93</v>
      </c>
      <c r="F3051" s="126">
        <v>8.15</v>
      </c>
      <c r="G3051" s="126">
        <v>5.78</v>
      </c>
      <c r="H3051" s="126">
        <v>1190</v>
      </c>
      <c r="I3051" s="126">
        <v>140.50899999999999</v>
      </c>
      <c r="J3051" s="126" t="s">
        <v>74</v>
      </c>
      <c r="K3051" s="126">
        <v>68.45</v>
      </c>
      <c r="L3051" s="126">
        <v>19.769304999999999</v>
      </c>
      <c r="M3051" s="126">
        <v>0.43347502605679672</v>
      </c>
      <c r="N3051" s="126">
        <v>19.52561020408163</v>
      </c>
      <c r="O3051" s="126">
        <v>1.6869628783714581</v>
      </c>
      <c r="P3051" s="126">
        <v>637894</v>
      </c>
      <c r="Q3051" s="126">
        <v>546039</v>
      </c>
      <c r="R3051" s="126">
        <v>1.17</v>
      </c>
      <c r="S3051" s="126">
        <v>34.646000000000001</v>
      </c>
      <c r="T3051" s="126">
        <v>7.4269999999999996</v>
      </c>
      <c r="U3051" s="126">
        <v>18.8292</v>
      </c>
      <c r="V3051" s="126">
        <v>2.523774539424124</v>
      </c>
      <c r="AC3051" s="126">
        <v>19.95</v>
      </c>
      <c r="AD3051" s="126">
        <v>19.53</v>
      </c>
      <c r="AH3051" s="77">
        <f>IF(AND(M3051&lt;Variables!$G$6,M3051&gt;Variables!$G$5),0,1)</f>
        <v>1</v>
      </c>
      <c r="AI3051" s="77">
        <f t="shared" si="94"/>
        <v>0</v>
      </c>
      <c r="AJ3051" s="77">
        <f>IF(I3051&gt;Variables!$G$7,0,1)</f>
        <v>0</v>
      </c>
      <c r="AK3051" s="77">
        <f>IF(F3051&gt;Variables!$G$8,0,1)</f>
        <v>1</v>
      </c>
      <c r="AL3051" s="77">
        <f>IF(G3051&gt;Variables!$G$9,0,1)</f>
        <v>1</v>
      </c>
      <c r="AM3051" s="77">
        <f>IF(AND(K3051&gt;Variables!$G$10,K3051&lt;Variables!$G$11),0,1)</f>
        <v>0</v>
      </c>
      <c r="AN3051" s="77">
        <f>IF(H3051&lt;Variables!$G$13,1,0)</f>
        <v>1</v>
      </c>
      <c r="AO3051" s="77">
        <f>IF(R3051&lt;Variables!$G$12,0,1)</f>
        <v>0</v>
      </c>
      <c r="AP3051" s="78">
        <f t="shared" si="95"/>
        <v>0</v>
      </c>
      <c r="AQ3051" s="77">
        <f>IF(V3051&lt;Variables!$G$15,1,0)</f>
        <v>1</v>
      </c>
      <c r="AR3051" s="126">
        <v>0</v>
      </c>
      <c r="AS3051" s="126">
        <v>0</v>
      </c>
      <c r="AT3051" s="126">
        <v>1</v>
      </c>
      <c r="AU3051" s="126">
        <v>0</v>
      </c>
      <c r="BA3051" s="126">
        <v>-1.35</v>
      </c>
    </row>
    <row r="3052" spans="3:53" ht="14.5" x14ac:dyDescent="0.35">
      <c r="C3052" s="126" t="s">
        <v>405</v>
      </c>
      <c r="D3052" s="126" t="s">
        <v>151</v>
      </c>
      <c r="E3052" s="126">
        <v>142.91999999999999</v>
      </c>
      <c r="F3052" s="126">
        <v>8.51</v>
      </c>
      <c r="G3052" s="126">
        <v>8.69</v>
      </c>
      <c r="H3052" s="126">
        <v>9190</v>
      </c>
      <c r="I3052" s="126">
        <v>-24.997</v>
      </c>
      <c r="J3052" s="126" t="s">
        <v>75</v>
      </c>
      <c r="K3052" s="126">
        <v>46.6</v>
      </c>
      <c r="L3052" s="126">
        <v>142.9948894736842</v>
      </c>
      <c r="M3052" s="126">
        <v>-0.33210240969598431</v>
      </c>
      <c r="N3052" s="126">
        <v>142.2698632653061</v>
      </c>
      <c r="O3052" s="126">
        <v>0.175818496590121</v>
      </c>
      <c r="P3052" s="126">
        <v>999920</v>
      </c>
      <c r="Q3052" s="126">
        <v>915652</v>
      </c>
      <c r="R3052" s="126">
        <v>1.0900000000000001</v>
      </c>
      <c r="S3052" s="126">
        <v>34.646000000000001</v>
      </c>
      <c r="T3052" s="126">
        <v>7.4269999999999996</v>
      </c>
      <c r="U3052" s="126">
        <v>18.8292</v>
      </c>
      <c r="V3052" s="126">
        <v>2.3371496826708089</v>
      </c>
      <c r="AC3052" s="126">
        <v>144.24</v>
      </c>
      <c r="AD3052" s="126">
        <v>135.59</v>
      </c>
      <c r="AH3052" s="77">
        <f>IF(AND(M3052&lt;Variables!$G$6,M3052&gt;Variables!$G$5),0,1)</f>
        <v>1</v>
      </c>
      <c r="AI3052" s="77">
        <f t="shared" si="94"/>
        <v>0</v>
      </c>
      <c r="AJ3052" s="77">
        <f>IF(I3052&gt;Variables!$G$7,0,1)</f>
        <v>1</v>
      </c>
      <c r="AK3052" s="77">
        <f>IF(F3052&gt;Variables!$G$8,0,1)</f>
        <v>1</v>
      </c>
      <c r="AL3052" s="77">
        <f>IF(G3052&gt;Variables!$G$9,0,1)</f>
        <v>1</v>
      </c>
      <c r="AM3052" s="77">
        <f>IF(AND(K3052&gt;Variables!$G$10,K3052&lt;Variables!$G$11),0,1)</f>
        <v>1</v>
      </c>
      <c r="AN3052" s="77">
        <f>IF(H3052&lt;Variables!$G$13,1,0)</f>
        <v>0</v>
      </c>
      <c r="AO3052" s="77">
        <f>IF(R3052&lt;Variables!$G$12,0,1)</f>
        <v>0</v>
      </c>
      <c r="AP3052" s="78">
        <f t="shared" si="95"/>
        <v>1</v>
      </c>
      <c r="AQ3052" s="77">
        <f>IF(V3052&lt;Variables!$G$15,1,0)</f>
        <v>1</v>
      </c>
      <c r="AR3052" s="126">
        <v>0</v>
      </c>
      <c r="AS3052" s="126">
        <v>0</v>
      </c>
      <c r="AT3052" s="126">
        <v>1</v>
      </c>
      <c r="AU3052" s="126">
        <v>0</v>
      </c>
      <c r="BA3052" s="126">
        <v>-0.8</v>
      </c>
    </row>
    <row r="3053" spans="3:53" ht="14.5" x14ac:dyDescent="0.35">
      <c r="C3053" s="126" t="s">
        <v>405</v>
      </c>
      <c r="D3053" s="126" t="s">
        <v>348</v>
      </c>
      <c r="E3053" s="126">
        <v>15.24</v>
      </c>
      <c r="F3053" s="126">
        <v>8.89</v>
      </c>
      <c r="G3053" s="126">
        <v>5.41</v>
      </c>
      <c r="H3053" s="126">
        <v>2660</v>
      </c>
      <c r="I3053" s="126">
        <v>-26.632000000000001</v>
      </c>
      <c r="J3053" s="126" t="s">
        <v>74</v>
      </c>
      <c r="K3053" s="126">
        <v>37.270000000000003</v>
      </c>
      <c r="L3053" s="126">
        <v>15.268800000000001</v>
      </c>
      <c r="M3053" s="126">
        <v>-0.5160850885465742</v>
      </c>
      <c r="N3053" s="126">
        <v>15.338988000000001</v>
      </c>
      <c r="O3053" s="126">
        <v>-0.97130267003275905</v>
      </c>
      <c r="P3053" s="126">
        <v>4706000</v>
      </c>
      <c r="Q3053" s="126">
        <v>2896000</v>
      </c>
      <c r="R3053" s="126">
        <v>1.62</v>
      </c>
      <c r="S3053" s="126">
        <v>34.646000000000001</v>
      </c>
      <c r="T3053" s="126">
        <v>7.4269999999999996</v>
      </c>
      <c r="U3053" s="126">
        <v>18.8292</v>
      </c>
      <c r="V3053" s="126">
        <v>2.2295619362464629</v>
      </c>
      <c r="AC3053" s="126">
        <v>15.305</v>
      </c>
      <c r="AD3053" s="126">
        <v>14.55</v>
      </c>
      <c r="AH3053" s="77">
        <f>IF(AND(M3053&lt;Variables!$G$6,M3053&gt;Variables!$G$5),0,1)</f>
        <v>1</v>
      </c>
      <c r="AI3053" s="77">
        <f t="shared" si="94"/>
        <v>1</v>
      </c>
      <c r="AJ3053" s="77">
        <f>IF(I3053&gt;Variables!$G$7,0,1)</f>
        <v>1</v>
      </c>
      <c r="AK3053" s="77">
        <f>IF(F3053&gt;Variables!$G$8,0,1)</f>
        <v>1</v>
      </c>
      <c r="AL3053" s="77">
        <f>IF(G3053&gt;Variables!$G$9,0,1)</f>
        <v>1</v>
      </c>
      <c r="AM3053" s="77">
        <f>IF(AND(K3053&gt;Variables!$G$10,K3053&lt;Variables!$G$11),0,1)</f>
        <v>1</v>
      </c>
      <c r="AN3053" s="77">
        <f>IF(H3053&lt;Variables!$G$13,1,0)</f>
        <v>0</v>
      </c>
      <c r="AO3053" s="77">
        <f>IF(R3053&lt;Variables!$G$12,0,1)</f>
        <v>0</v>
      </c>
      <c r="AP3053" s="78">
        <f t="shared" si="95"/>
        <v>0</v>
      </c>
      <c r="AQ3053" s="77">
        <f>IF(V3053&lt;Variables!$G$15,1,0)</f>
        <v>1</v>
      </c>
      <c r="AR3053" s="126">
        <v>0</v>
      </c>
      <c r="AS3053" s="126">
        <v>0</v>
      </c>
      <c r="AT3053" s="126">
        <v>1</v>
      </c>
      <c r="AU3053" s="126">
        <v>0</v>
      </c>
      <c r="BA3053" s="126">
        <v>-1.6</v>
      </c>
    </row>
    <row r="3054" spans="3:53" ht="14.5" x14ac:dyDescent="0.35">
      <c r="C3054" s="126" t="s">
        <v>405</v>
      </c>
      <c r="D3054" s="126" t="s">
        <v>403</v>
      </c>
      <c r="E3054" s="126">
        <v>5.62</v>
      </c>
      <c r="F3054" s="126">
        <v>18</v>
      </c>
      <c r="G3054" s="126">
        <v>10.28</v>
      </c>
      <c r="H3054" s="126">
        <v>125.3</v>
      </c>
      <c r="I3054" s="126">
        <v>-73.691000000000003</v>
      </c>
      <c r="J3054" s="126" t="s">
        <v>74</v>
      </c>
      <c r="K3054" s="126">
        <v>58.24</v>
      </c>
      <c r="L3054" s="126">
        <v>5.5499350000000014</v>
      </c>
      <c r="M3054" s="126">
        <v>0.54171805615740654</v>
      </c>
      <c r="N3054" s="126">
        <v>5.5327919999999979</v>
      </c>
      <c r="O3054" s="126">
        <v>0.85324010011585749</v>
      </c>
      <c r="P3054" s="126">
        <v>6640000</v>
      </c>
      <c r="Q3054" s="126">
        <v>945140</v>
      </c>
      <c r="R3054" s="126">
        <v>7.03</v>
      </c>
      <c r="S3054" s="126">
        <v>34.646000000000001</v>
      </c>
      <c r="T3054" s="126">
        <v>7.4269999999999996</v>
      </c>
      <c r="U3054" s="126">
        <v>18.8292</v>
      </c>
      <c r="V3054" s="126">
        <v>2.4253904009513629</v>
      </c>
      <c r="AC3054" s="126">
        <v>5.97</v>
      </c>
      <c r="AD3054" s="126">
        <v>5.53</v>
      </c>
      <c r="AH3054" s="77">
        <f>IF(AND(M3054&lt;Variables!$G$6,M3054&gt;Variables!$G$5),0,1)</f>
        <v>1</v>
      </c>
      <c r="AI3054" s="77">
        <f t="shared" si="94"/>
        <v>0</v>
      </c>
      <c r="AJ3054" s="77">
        <f>IF(I3054&gt;Variables!$G$7,0,1)</f>
        <v>1</v>
      </c>
      <c r="AK3054" s="77">
        <f>IF(F3054&gt;Variables!$G$8,0,1)</f>
        <v>0</v>
      </c>
      <c r="AL3054" s="77">
        <f>IF(G3054&gt;Variables!$G$9,0,1)</f>
        <v>1</v>
      </c>
      <c r="AM3054" s="77">
        <f>IF(AND(K3054&gt;Variables!$G$10,K3054&lt;Variables!$G$11),0,1)</f>
        <v>1</v>
      </c>
      <c r="AN3054" s="77">
        <f>IF(H3054&lt;Variables!$G$13,1,0)</f>
        <v>1</v>
      </c>
      <c r="AO3054" s="77">
        <f>IF(R3054&lt;Variables!$G$12,0,1)</f>
        <v>1</v>
      </c>
      <c r="AP3054" s="78">
        <f t="shared" si="95"/>
        <v>0</v>
      </c>
      <c r="AQ3054" s="77">
        <f>IF(V3054&lt;Variables!$G$15,1,0)</f>
        <v>1</v>
      </c>
      <c r="AR3054" s="126">
        <v>1</v>
      </c>
      <c r="AS3054" s="126">
        <v>0</v>
      </c>
      <c r="AT3054" s="126">
        <v>0</v>
      </c>
      <c r="AU3054" s="126">
        <v>0</v>
      </c>
      <c r="BA3054" s="126">
        <v>2</v>
      </c>
    </row>
    <row r="3055" spans="3:53" ht="14.5" x14ac:dyDescent="0.35">
      <c r="C3055" s="126" t="s">
        <v>405</v>
      </c>
      <c r="D3055" s="126" t="s">
        <v>82</v>
      </c>
      <c r="E3055" s="126">
        <v>32.14</v>
      </c>
      <c r="F3055" s="126">
        <v>9.16</v>
      </c>
      <c r="G3055" s="126">
        <v>10.36</v>
      </c>
      <c r="H3055" s="126">
        <v>4150</v>
      </c>
      <c r="I3055" s="126">
        <v>44.109000000000002</v>
      </c>
      <c r="J3055" s="126" t="s">
        <v>74</v>
      </c>
      <c r="K3055" s="126">
        <v>55.43</v>
      </c>
      <c r="L3055" s="126">
        <v>31.880870000000002</v>
      </c>
      <c r="M3055" s="126">
        <v>0.27957204430117749</v>
      </c>
      <c r="N3055" s="126">
        <v>31.760472</v>
      </c>
      <c r="O3055" s="126">
        <v>0.65971311761361362</v>
      </c>
      <c r="P3055" s="126">
        <v>13168000</v>
      </c>
      <c r="Q3055" s="126">
        <v>15559000</v>
      </c>
      <c r="R3055" s="126">
        <v>0.85</v>
      </c>
      <c r="S3055" s="126">
        <v>34.646000000000001</v>
      </c>
      <c r="T3055" s="126">
        <v>7.4269999999999996</v>
      </c>
      <c r="U3055" s="126">
        <v>18.8292</v>
      </c>
      <c r="V3055" s="126">
        <v>2.411601722780965</v>
      </c>
      <c r="AC3055" s="126">
        <v>32.14</v>
      </c>
      <c r="AD3055" s="126">
        <v>31.28</v>
      </c>
      <c r="AH3055" s="77">
        <f>IF(AND(M3055&lt;Variables!$G$6,M3055&gt;Variables!$G$5),0,1)</f>
        <v>1</v>
      </c>
      <c r="AI3055" s="77">
        <f t="shared" si="94"/>
        <v>0</v>
      </c>
      <c r="AJ3055" s="77">
        <f>IF(I3055&gt;Variables!$G$7,0,1)</f>
        <v>1</v>
      </c>
      <c r="AK3055" s="77">
        <f>IF(F3055&gt;Variables!$G$8,0,1)</f>
        <v>0</v>
      </c>
      <c r="AL3055" s="77">
        <f>IF(G3055&gt;Variables!$G$9,0,1)</f>
        <v>1</v>
      </c>
      <c r="AM3055" s="77">
        <f>IF(AND(K3055&gt;Variables!$G$10,K3055&lt;Variables!$G$11),0,1)</f>
        <v>1</v>
      </c>
      <c r="AN3055" s="77">
        <f>IF(H3055&lt;Variables!$G$13,1,0)</f>
        <v>0</v>
      </c>
      <c r="AO3055" s="77">
        <f>IF(R3055&lt;Variables!$G$12,0,1)</f>
        <v>0</v>
      </c>
      <c r="AP3055" s="78">
        <f t="shared" si="95"/>
        <v>0</v>
      </c>
      <c r="AQ3055" s="77">
        <f>IF(V3055&lt;Variables!$G$15,1,0)</f>
        <v>1</v>
      </c>
      <c r="AR3055" s="126">
        <v>0</v>
      </c>
      <c r="AS3055" s="126">
        <v>0</v>
      </c>
      <c r="AT3055" s="126">
        <v>1</v>
      </c>
      <c r="AU3055" s="126">
        <v>0</v>
      </c>
      <c r="BA3055" s="126">
        <v>-1.38</v>
      </c>
    </row>
    <row r="3056" spans="3:53" ht="14.5" x14ac:dyDescent="0.35">
      <c r="C3056" s="126" t="s">
        <v>405</v>
      </c>
      <c r="D3056" s="126" t="s">
        <v>345</v>
      </c>
      <c r="E3056" s="126">
        <v>62.08</v>
      </c>
      <c r="F3056" s="126">
        <v>85.79</v>
      </c>
      <c r="G3056" s="126">
        <v>2.09</v>
      </c>
      <c r="H3056" s="126">
        <v>621.19000000000005</v>
      </c>
      <c r="I3056" s="126">
        <v>32.158999999999999</v>
      </c>
      <c r="J3056" s="126" t="s">
        <v>74</v>
      </c>
      <c r="K3056" s="126">
        <v>60.96</v>
      </c>
      <c r="L3056" s="126">
        <v>61.796349999999997</v>
      </c>
      <c r="M3056" s="126">
        <v>0.15154616737072121</v>
      </c>
      <c r="N3056" s="126">
        <v>61.643796000000002</v>
      </c>
      <c r="O3056" s="126">
        <v>0.39939785667968719</v>
      </c>
      <c r="P3056" s="126">
        <v>3790000</v>
      </c>
      <c r="Q3056" s="126">
        <v>72250</v>
      </c>
      <c r="R3056" s="126">
        <v>52.46</v>
      </c>
      <c r="S3056" s="126">
        <v>34.646000000000001</v>
      </c>
      <c r="T3056" s="126">
        <v>7.4269999999999996</v>
      </c>
      <c r="U3056" s="126">
        <v>18.8292</v>
      </c>
      <c r="V3056" s="126">
        <v>2.4718085876165832</v>
      </c>
      <c r="AC3056" s="126">
        <v>62.09</v>
      </c>
      <c r="AD3056" s="126">
        <v>61.2</v>
      </c>
      <c r="AH3056" s="77">
        <f>IF(AND(M3056&lt;Variables!$G$6,M3056&gt;Variables!$G$5),0,1)</f>
        <v>1</v>
      </c>
      <c r="AI3056" s="77">
        <f t="shared" si="94"/>
        <v>0</v>
      </c>
      <c r="AJ3056" s="77">
        <f>IF(I3056&gt;Variables!$G$7,0,1)</f>
        <v>1</v>
      </c>
      <c r="AK3056" s="77">
        <f>IF(F3056&gt;Variables!$G$8,0,1)</f>
        <v>0</v>
      </c>
      <c r="AL3056" s="77">
        <f>IF(G3056&gt;Variables!$G$9,0,1)</f>
        <v>1</v>
      </c>
      <c r="AM3056" s="77">
        <f>IF(AND(K3056&gt;Variables!$G$10,K3056&lt;Variables!$G$11),0,1)</f>
        <v>1</v>
      </c>
      <c r="AN3056" s="77">
        <f>IF(H3056&lt;Variables!$G$13,1,0)</f>
        <v>1</v>
      </c>
      <c r="AO3056" s="77">
        <f>IF(R3056&lt;Variables!$G$12,0,1)</f>
        <v>1</v>
      </c>
      <c r="AP3056" s="78">
        <f t="shared" si="95"/>
        <v>0</v>
      </c>
      <c r="AQ3056" s="77">
        <f>IF(V3056&lt;Variables!$G$15,1,0)</f>
        <v>1</v>
      </c>
      <c r="AR3056" s="126">
        <v>0</v>
      </c>
      <c r="AS3056" s="126">
        <v>0</v>
      </c>
      <c r="AT3056" s="126">
        <v>0</v>
      </c>
      <c r="AU3056" s="126">
        <v>1</v>
      </c>
      <c r="BA3056" s="126">
        <v>-0.74</v>
      </c>
    </row>
    <row r="3057" spans="3:53" ht="14.5" x14ac:dyDescent="0.35">
      <c r="C3057" s="126" t="s">
        <v>405</v>
      </c>
      <c r="D3057" s="126" t="s">
        <v>277</v>
      </c>
      <c r="E3057" s="126">
        <v>23.1</v>
      </c>
      <c r="F3057" s="126">
        <v>8.4700000000000006</v>
      </c>
      <c r="G3057" s="126">
        <v>4.3899999999999997</v>
      </c>
      <c r="H3057" s="126">
        <v>2160</v>
      </c>
      <c r="I3057" s="126">
        <v>-2.4969999999999999</v>
      </c>
      <c r="J3057" s="126" t="s">
        <v>75</v>
      </c>
      <c r="K3057" s="126">
        <v>48.76</v>
      </c>
      <c r="L3057" s="126">
        <v>23.061355555555561</v>
      </c>
      <c r="M3057" s="126">
        <v>-2.4090325229107509E-3</v>
      </c>
      <c r="N3057" s="126">
        <v>23.140450000000001</v>
      </c>
      <c r="O3057" s="126">
        <v>-0.34420246797275278</v>
      </c>
      <c r="P3057" s="126">
        <v>1414000</v>
      </c>
      <c r="Q3057" s="126">
        <v>2482000</v>
      </c>
      <c r="R3057" s="126">
        <v>0.56999999999999995</v>
      </c>
      <c r="S3057" s="126">
        <v>34.646000000000001</v>
      </c>
      <c r="T3057" s="126">
        <v>7.4269999999999996</v>
      </c>
      <c r="U3057" s="126">
        <v>18.8292</v>
      </c>
      <c r="V3057" s="126">
        <v>2.354207607811047</v>
      </c>
      <c r="AC3057" s="126">
        <v>23.67</v>
      </c>
      <c r="AD3057" s="126">
        <v>22.73</v>
      </c>
      <c r="AH3057" s="77">
        <f>IF(AND(M3057&lt;Variables!$G$6,M3057&gt;Variables!$G$5),0,1)</f>
        <v>1</v>
      </c>
      <c r="AI3057" s="77">
        <f t="shared" si="94"/>
        <v>1</v>
      </c>
      <c r="AJ3057" s="77">
        <f>IF(I3057&gt;Variables!$G$7,0,1)</f>
        <v>1</v>
      </c>
      <c r="AK3057" s="77">
        <f>IF(F3057&gt;Variables!$G$8,0,1)</f>
        <v>1</v>
      </c>
      <c r="AL3057" s="77">
        <f>IF(G3057&gt;Variables!$G$9,0,1)</f>
        <v>1</v>
      </c>
      <c r="AM3057" s="77">
        <f>IF(AND(K3057&gt;Variables!$G$10,K3057&lt;Variables!$G$11),0,1)</f>
        <v>1</v>
      </c>
      <c r="AN3057" s="77">
        <f>IF(H3057&lt;Variables!$G$13,1,0)</f>
        <v>0</v>
      </c>
      <c r="AO3057" s="77">
        <f>IF(R3057&lt;Variables!$G$12,0,1)</f>
        <v>0</v>
      </c>
      <c r="AP3057" s="78">
        <f t="shared" si="95"/>
        <v>1</v>
      </c>
      <c r="AQ3057" s="77">
        <f>IF(V3057&lt;Variables!$G$15,1,0)</f>
        <v>1</v>
      </c>
      <c r="AR3057" s="126">
        <v>0</v>
      </c>
      <c r="AS3057" s="126">
        <v>0</v>
      </c>
      <c r="AT3057" s="126">
        <v>1</v>
      </c>
      <c r="AU3057" s="126">
        <v>0</v>
      </c>
      <c r="BA3057" s="126">
        <v>-1.51</v>
      </c>
    </row>
    <row r="3058" spans="3:53" ht="14.5" x14ac:dyDescent="0.35">
      <c r="C3058" s="126" t="s">
        <v>405</v>
      </c>
      <c r="D3058" s="126" t="s">
        <v>346</v>
      </c>
      <c r="E3058" s="126">
        <v>57.93</v>
      </c>
      <c r="F3058" s="126">
        <v>49.53</v>
      </c>
      <c r="G3058" s="126">
        <v>0.1</v>
      </c>
      <c r="H3058" s="126">
        <v>1470</v>
      </c>
      <c r="I3058" s="126">
        <v>113.601</v>
      </c>
      <c r="J3058" s="126" t="s">
        <v>74</v>
      </c>
      <c r="K3058" s="126">
        <v>48.07</v>
      </c>
      <c r="L3058" s="126">
        <v>57.759</v>
      </c>
      <c r="M3058" s="126">
        <v>-6.925327654560819E-3</v>
      </c>
      <c r="N3058" s="126">
        <v>57.762720000000009</v>
      </c>
      <c r="O3058" s="126">
        <v>-1.3365021591791671E-2</v>
      </c>
      <c r="P3058" s="126">
        <v>4972000</v>
      </c>
      <c r="Q3058" s="126">
        <v>255123</v>
      </c>
      <c r="R3058" s="126">
        <v>19.489999999999998</v>
      </c>
      <c r="S3058" s="126">
        <v>34.646000000000001</v>
      </c>
      <c r="T3058" s="126">
        <v>7.4269999999999996</v>
      </c>
      <c r="U3058" s="126">
        <v>18.8292</v>
      </c>
      <c r="V3058" s="126">
        <v>2.347146657850725</v>
      </c>
      <c r="AC3058" s="126">
        <v>57.79</v>
      </c>
      <c r="AD3058" s="126">
        <v>57.57</v>
      </c>
      <c r="AH3058" s="77">
        <f>IF(AND(M3058&lt;Variables!$G$6,M3058&gt;Variables!$G$5),0,1)</f>
        <v>1</v>
      </c>
      <c r="AI3058" s="77">
        <f t="shared" si="94"/>
        <v>1</v>
      </c>
      <c r="AJ3058" s="77">
        <f>IF(I3058&gt;Variables!$G$7,0,1)</f>
        <v>0</v>
      </c>
      <c r="AK3058" s="77">
        <f>IF(F3058&gt;Variables!$G$8,0,1)</f>
        <v>0</v>
      </c>
      <c r="AL3058" s="77">
        <f>IF(G3058&gt;Variables!$G$9,0,1)</f>
        <v>1</v>
      </c>
      <c r="AM3058" s="77">
        <f>IF(AND(K3058&gt;Variables!$G$10,K3058&lt;Variables!$G$11),0,1)</f>
        <v>1</v>
      </c>
      <c r="AN3058" s="77">
        <f>IF(H3058&lt;Variables!$G$13,1,0)</f>
        <v>1</v>
      </c>
      <c r="AO3058" s="77">
        <f>IF(R3058&lt;Variables!$G$12,0,1)</f>
        <v>1</v>
      </c>
      <c r="AP3058" s="78">
        <f t="shared" si="95"/>
        <v>0</v>
      </c>
      <c r="AQ3058" s="77">
        <f>IF(V3058&lt;Variables!$G$15,1,0)</f>
        <v>1</v>
      </c>
      <c r="AR3058" s="126">
        <v>0</v>
      </c>
      <c r="AS3058" s="126">
        <v>0</v>
      </c>
      <c r="AT3058" s="126">
        <v>0</v>
      </c>
      <c r="AU3058" s="126">
        <v>1</v>
      </c>
      <c r="BA3058" s="126">
        <v>-0.35</v>
      </c>
    </row>
    <row r="3059" spans="3:53" ht="14.5" x14ac:dyDescent="0.35">
      <c r="C3059" s="126" t="s">
        <v>405</v>
      </c>
      <c r="D3059" s="126" t="s">
        <v>169</v>
      </c>
      <c r="E3059" s="126">
        <v>8.65</v>
      </c>
      <c r="F3059" s="126">
        <v>7.98</v>
      </c>
      <c r="G3059" s="126">
        <v>6.26</v>
      </c>
      <c r="H3059" s="126">
        <v>3910</v>
      </c>
      <c r="I3059" s="126">
        <v>64.671999999999997</v>
      </c>
      <c r="J3059" s="126" t="s">
        <v>75</v>
      </c>
      <c r="K3059" s="126">
        <v>44.54</v>
      </c>
      <c r="L3059" s="126">
        <v>8.6400949999999987</v>
      </c>
      <c r="M3059" s="126">
        <v>-0.25688374954208482</v>
      </c>
      <c r="N3059" s="126">
        <v>8.6328306122448968</v>
      </c>
      <c r="O3059" s="126">
        <v>-0.17295152558325991</v>
      </c>
      <c r="P3059" s="126">
        <v>2685000</v>
      </c>
      <c r="Q3059" s="126">
        <v>3192000</v>
      </c>
      <c r="R3059" s="126">
        <v>0.84</v>
      </c>
      <c r="S3059" s="126">
        <v>34.646000000000001</v>
      </c>
      <c r="T3059" s="126">
        <v>7.4269999999999996</v>
      </c>
      <c r="U3059" s="126">
        <v>18.8292</v>
      </c>
      <c r="V3059" s="126">
        <v>2.3130627112211148</v>
      </c>
      <c r="AC3059" s="126">
        <v>8.6300000000000008</v>
      </c>
      <c r="AD3059" s="126">
        <v>8.39</v>
      </c>
      <c r="AH3059" s="77">
        <f>IF(AND(M3059&lt;Variables!$G$6,M3059&gt;Variables!$G$5),0,1)</f>
        <v>1</v>
      </c>
      <c r="AI3059" s="77">
        <f t="shared" si="94"/>
        <v>0</v>
      </c>
      <c r="AJ3059" s="77">
        <f>IF(I3059&gt;Variables!$G$7,0,1)</f>
        <v>0</v>
      </c>
      <c r="AK3059" s="77">
        <f>IF(F3059&gt;Variables!$G$8,0,1)</f>
        <v>1</v>
      </c>
      <c r="AL3059" s="77">
        <f>IF(G3059&gt;Variables!$G$9,0,1)</f>
        <v>1</v>
      </c>
      <c r="AM3059" s="77">
        <f>IF(AND(K3059&gt;Variables!$G$10,K3059&lt;Variables!$G$11),0,1)</f>
        <v>1</v>
      </c>
      <c r="AN3059" s="77">
        <f>IF(H3059&lt;Variables!$G$13,1,0)</f>
        <v>0</v>
      </c>
      <c r="AO3059" s="77">
        <f>IF(R3059&lt;Variables!$G$12,0,1)</f>
        <v>0</v>
      </c>
      <c r="AP3059" s="78">
        <f t="shared" si="95"/>
        <v>1</v>
      </c>
      <c r="AQ3059" s="77">
        <f>IF(V3059&lt;Variables!$G$15,1,0)</f>
        <v>1</v>
      </c>
      <c r="AR3059" s="126">
        <v>0</v>
      </c>
      <c r="AS3059" s="126">
        <v>0</v>
      </c>
      <c r="AT3059" s="126">
        <v>0</v>
      </c>
      <c r="AU3059" s="126">
        <v>1</v>
      </c>
      <c r="BA3059" s="126">
        <v>-1.39</v>
      </c>
    </row>
    <row r="3060" spans="3:53" ht="14.5" x14ac:dyDescent="0.35">
      <c r="C3060" s="126" t="s">
        <v>405</v>
      </c>
      <c r="D3060" s="126" t="s">
        <v>131</v>
      </c>
      <c r="E3060" s="126">
        <v>1.54</v>
      </c>
      <c r="F3060" s="126">
        <v>19.38</v>
      </c>
      <c r="G3060" s="126">
        <v>10.91</v>
      </c>
      <c r="H3060" s="126">
        <v>2280</v>
      </c>
      <c r="I3060" s="126">
        <v>2.4340000000000002</v>
      </c>
      <c r="J3060" s="126" t="s">
        <v>74</v>
      </c>
      <c r="K3060" s="126">
        <v>50.12</v>
      </c>
      <c r="L3060" s="126">
        <v>1.535455</v>
      </c>
      <c r="M3060" s="126">
        <v>-0.32270564751163799</v>
      </c>
      <c r="N3060" s="126">
        <v>1.552192</v>
      </c>
      <c r="O3060" s="126">
        <v>-1.3975075248423039</v>
      </c>
      <c r="P3060" s="126">
        <v>121375000</v>
      </c>
      <c r="Q3060" s="126">
        <v>19257000</v>
      </c>
      <c r="R3060" s="126">
        <v>6.3</v>
      </c>
      <c r="S3060" s="126">
        <v>34.646000000000001</v>
      </c>
      <c r="T3060" s="126">
        <v>7.4269999999999996</v>
      </c>
      <c r="U3060" s="126">
        <v>18.8292</v>
      </c>
      <c r="V3060" s="126">
        <v>2.3767453837045038</v>
      </c>
      <c r="AC3060" s="126">
        <v>1.58</v>
      </c>
      <c r="AD3060" s="126">
        <v>1.46</v>
      </c>
      <c r="AH3060" s="77">
        <f>IF(AND(M3060&lt;Variables!$G$6,M3060&gt;Variables!$G$5),0,1)</f>
        <v>1</v>
      </c>
      <c r="AI3060" s="77">
        <f t="shared" si="94"/>
        <v>1</v>
      </c>
      <c r="AJ3060" s="77">
        <f>IF(I3060&gt;Variables!$G$7,0,1)</f>
        <v>1</v>
      </c>
      <c r="AK3060" s="77">
        <f>IF(F3060&gt;Variables!$G$8,0,1)</f>
        <v>0</v>
      </c>
      <c r="AL3060" s="77">
        <f>IF(G3060&gt;Variables!$G$9,0,1)</f>
        <v>0</v>
      </c>
      <c r="AM3060" s="77">
        <f>IF(AND(K3060&gt;Variables!$G$10,K3060&lt;Variables!$G$11),0,1)</f>
        <v>1</v>
      </c>
      <c r="AN3060" s="77">
        <f>IF(H3060&lt;Variables!$G$13,1,0)</f>
        <v>0</v>
      </c>
      <c r="AO3060" s="77">
        <f>IF(R3060&lt;Variables!$G$12,0,1)</f>
        <v>1</v>
      </c>
      <c r="AP3060" s="78">
        <f t="shared" si="95"/>
        <v>0</v>
      </c>
      <c r="AQ3060" s="77">
        <f>IF(V3060&lt;Variables!$G$15,1,0)</f>
        <v>1</v>
      </c>
      <c r="AR3060" s="126">
        <v>1</v>
      </c>
      <c r="AS3060" s="126">
        <v>0</v>
      </c>
      <c r="AT3060" s="126">
        <v>0</v>
      </c>
      <c r="AU3060" s="126">
        <v>0</v>
      </c>
      <c r="BA3060" s="126">
        <v>0.99</v>
      </c>
    </row>
    <row r="3061" spans="3:53" ht="14.5" x14ac:dyDescent="0.35">
      <c r="C3061" s="126" t="s">
        <v>406</v>
      </c>
      <c r="D3061" s="126" t="s">
        <v>348</v>
      </c>
      <c r="E3061" s="126">
        <v>15.31</v>
      </c>
      <c r="F3061" s="126">
        <v>9.5299999999999994</v>
      </c>
      <c r="G3061" s="126">
        <v>6.11</v>
      </c>
      <c r="H3061" s="126">
        <v>2660</v>
      </c>
      <c r="I3061" s="126">
        <v>-26.507000000000001</v>
      </c>
      <c r="J3061" s="126" t="s">
        <v>74</v>
      </c>
      <c r="K3061" s="126">
        <v>53.29</v>
      </c>
      <c r="L3061" s="126">
        <v>15.249085000000001</v>
      </c>
      <c r="M3061" s="126">
        <v>0.26831118063805159</v>
      </c>
      <c r="N3061" s="126">
        <v>15.331078</v>
      </c>
      <c r="O3061" s="126">
        <v>-0.26793941039241093</v>
      </c>
      <c r="P3061" s="126">
        <v>4727000</v>
      </c>
      <c r="Q3061" s="126">
        <v>2896000</v>
      </c>
      <c r="R3061" s="126">
        <v>1.63</v>
      </c>
      <c r="S3061" s="126">
        <v>36.1</v>
      </c>
      <c r="T3061" s="126">
        <v>7.7840000000000007</v>
      </c>
      <c r="U3061" s="126">
        <v>19.7592</v>
      </c>
      <c r="V3061" s="126">
        <v>2.3915589452543542</v>
      </c>
      <c r="AC3061" s="126">
        <v>15.305</v>
      </c>
      <c r="AD3061" s="126">
        <v>14.55</v>
      </c>
      <c r="AH3061" s="77">
        <f>IF(AND(M3061&lt;Variables!$G$6,M3061&gt;Variables!$G$5),0,1)</f>
        <v>1</v>
      </c>
      <c r="AI3061" s="77">
        <f t="shared" si="94"/>
        <v>1</v>
      </c>
      <c r="AJ3061" s="77">
        <f>IF(I3061&gt;Variables!$G$7,0,1)</f>
        <v>1</v>
      </c>
      <c r="AK3061" s="77">
        <f>IF(F3061&gt;Variables!$G$8,0,1)</f>
        <v>0</v>
      </c>
      <c r="AL3061" s="77">
        <f>IF(G3061&gt;Variables!$G$9,0,1)</f>
        <v>1</v>
      </c>
      <c r="AM3061" s="77">
        <f>IF(AND(K3061&gt;Variables!$G$10,K3061&lt;Variables!$G$11),0,1)</f>
        <v>1</v>
      </c>
      <c r="AN3061" s="77">
        <f>IF(H3061&lt;Variables!$G$13,1,0)</f>
        <v>0</v>
      </c>
      <c r="AO3061" s="77">
        <f>IF(R3061&lt;Variables!$G$12,0,1)</f>
        <v>0</v>
      </c>
      <c r="AP3061" s="78">
        <f t="shared" si="95"/>
        <v>0</v>
      </c>
      <c r="AQ3061" s="77">
        <f>IF(V3061&lt;Variables!$G$15,1,0)</f>
        <v>1</v>
      </c>
      <c r="AR3061" s="126">
        <v>0</v>
      </c>
      <c r="AS3061" s="126">
        <v>0</v>
      </c>
      <c r="AT3061" s="126">
        <v>1</v>
      </c>
      <c r="AU3061" s="126">
        <v>0</v>
      </c>
      <c r="BA3061" s="126">
        <v>-2.04</v>
      </c>
    </row>
    <row r="3062" spans="3:53" ht="14.5" x14ac:dyDescent="0.35">
      <c r="C3062" s="126" t="s">
        <v>406</v>
      </c>
      <c r="D3062" s="126" t="s">
        <v>131</v>
      </c>
      <c r="E3062" s="126">
        <v>1.56</v>
      </c>
      <c r="F3062" s="126">
        <v>20.36</v>
      </c>
      <c r="G3062" s="126">
        <v>12.33</v>
      </c>
      <c r="H3062" s="126">
        <v>2280</v>
      </c>
      <c r="I3062" s="126">
        <v>2.536</v>
      </c>
      <c r="J3062" s="126" t="s">
        <v>74</v>
      </c>
      <c r="K3062" s="126">
        <v>58.33</v>
      </c>
      <c r="L3062" s="126">
        <v>1.535515</v>
      </c>
      <c r="M3062" s="126">
        <v>0.95635666209707082</v>
      </c>
      <c r="N3062" s="126">
        <v>1.5475319999999999</v>
      </c>
      <c r="O3062" s="126">
        <v>0.1724035431900531</v>
      </c>
      <c r="P3062" s="126">
        <v>122507000</v>
      </c>
      <c r="Q3062" s="126">
        <v>19257000</v>
      </c>
      <c r="R3062" s="126">
        <v>6.36</v>
      </c>
      <c r="S3062" s="126">
        <v>36.1</v>
      </c>
      <c r="T3062" s="126">
        <v>7.7840000000000007</v>
      </c>
      <c r="U3062" s="126">
        <v>19.7592</v>
      </c>
      <c r="V3062" s="126">
        <v>2.405426416311141</v>
      </c>
      <c r="AC3062" s="126">
        <v>1.58</v>
      </c>
      <c r="AD3062" s="126">
        <v>1.46</v>
      </c>
      <c r="AH3062" s="77">
        <f>IF(AND(M3062&lt;Variables!$G$6,M3062&gt;Variables!$G$5),0,1)</f>
        <v>1</v>
      </c>
      <c r="AI3062" s="77">
        <f t="shared" si="94"/>
        <v>1</v>
      </c>
      <c r="AJ3062" s="77">
        <f>IF(I3062&gt;Variables!$G$7,0,1)</f>
        <v>1</v>
      </c>
      <c r="AK3062" s="77">
        <f>IF(F3062&gt;Variables!$G$8,0,1)</f>
        <v>0</v>
      </c>
      <c r="AL3062" s="77">
        <f>IF(G3062&gt;Variables!$G$9,0,1)</f>
        <v>0</v>
      </c>
      <c r="AM3062" s="77">
        <f>IF(AND(K3062&gt;Variables!$G$10,K3062&lt;Variables!$G$11),0,1)</f>
        <v>1</v>
      </c>
      <c r="AN3062" s="77">
        <f>IF(H3062&lt;Variables!$G$13,1,0)</f>
        <v>0</v>
      </c>
      <c r="AO3062" s="77">
        <f>IF(R3062&lt;Variables!$G$12,0,1)</f>
        <v>1</v>
      </c>
      <c r="AP3062" s="78">
        <f t="shared" si="95"/>
        <v>0</v>
      </c>
      <c r="AQ3062" s="77">
        <f>IF(V3062&lt;Variables!$G$15,1,0)</f>
        <v>1</v>
      </c>
      <c r="AR3062" s="126">
        <v>1</v>
      </c>
      <c r="AS3062" s="126">
        <v>0</v>
      </c>
      <c r="AT3062" s="126">
        <v>0</v>
      </c>
      <c r="AU3062" s="126">
        <v>0</v>
      </c>
      <c r="BA3062" s="126">
        <v>0.85</v>
      </c>
    </row>
    <row r="3063" spans="3:53" ht="14.5" x14ac:dyDescent="0.35">
      <c r="C3063" s="126" t="s">
        <v>406</v>
      </c>
      <c r="D3063" s="126" t="s">
        <v>120</v>
      </c>
      <c r="E3063" s="126">
        <v>13.48</v>
      </c>
      <c r="F3063" s="126">
        <v>18.23</v>
      </c>
      <c r="G3063" s="126">
        <v>11.87</v>
      </c>
      <c r="H3063" s="126">
        <v>6950</v>
      </c>
      <c r="I3063" s="126">
        <v>-50.485999999999997</v>
      </c>
      <c r="J3063" s="126" t="s">
        <v>75</v>
      </c>
      <c r="K3063" s="126">
        <v>45.24</v>
      </c>
      <c r="L3063" s="126">
        <v>13.535159999999999</v>
      </c>
      <c r="M3063" s="126">
        <v>-0.69493083199606742</v>
      </c>
      <c r="N3063" s="126">
        <v>13.619118</v>
      </c>
      <c r="O3063" s="126">
        <v>-1.307118419856556</v>
      </c>
      <c r="P3063" s="126">
        <v>218467000</v>
      </c>
      <c r="Q3063" s="126">
        <v>30149000</v>
      </c>
      <c r="R3063" s="126">
        <v>7.25</v>
      </c>
      <c r="S3063" s="126">
        <v>36.1</v>
      </c>
      <c r="T3063" s="126">
        <v>7.7840000000000007</v>
      </c>
      <c r="U3063" s="126">
        <v>19.7592</v>
      </c>
      <c r="V3063" s="126">
        <v>2.326201470876148</v>
      </c>
      <c r="AC3063" s="126">
        <v>13.87</v>
      </c>
      <c r="AD3063" s="126">
        <v>12.88</v>
      </c>
      <c r="AH3063" s="77">
        <f>IF(AND(M3063&lt;Variables!$G$6,M3063&gt;Variables!$G$5),0,1)</f>
        <v>1</v>
      </c>
      <c r="AI3063" s="77">
        <f t="shared" si="94"/>
        <v>1</v>
      </c>
      <c r="AJ3063" s="77">
        <f>IF(I3063&gt;Variables!$G$7,0,1)</f>
        <v>1</v>
      </c>
      <c r="AK3063" s="77">
        <f>IF(F3063&gt;Variables!$G$8,0,1)</f>
        <v>0</v>
      </c>
      <c r="AL3063" s="77">
        <f>IF(G3063&gt;Variables!$G$9,0,1)</f>
        <v>0</v>
      </c>
      <c r="AM3063" s="77">
        <f>IF(AND(K3063&gt;Variables!$G$10,K3063&lt;Variables!$G$11),0,1)</f>
        <v>1</v>
      </c>
      <c r="AN3063" s="77">
        <f>IF(H3063&lt;Variables!$G$13,1,0)</f>
        <v>0</v>
      </c>
      <c r="AO3063" s="77">
        <f>IF(R3063&lt;Variables!$G$12,0,1)</f>
        <v>1</v>
      </c>
      <c r="AP3063" s="78">
        <f t="shared" si="95"/>
        <v>1</v>
      </c>
      <c r="AQ3063" s="77">
        <f>IF(V3063&lt;Variables!$G$15,1,0)</f>
        <v>1</v>
      </c>
      <c r="AR3063" s="126">
        <v>0</v>
      </c>
      <c r="AS3063" s="126">
        <v>0</v>
      </c>
      <c r="AT3063" s="126">
        <v>1</v>
      </c>
      <c r="AU3063" s="126">
        <v>0</v>
      </c>
      <c r="BA3063" s="126">
        <v>-2.25</v>
      </c>
    </row>
    <row r="3064" spans="3:53" ht="14.5" x14ac:dyDescent="0.35">
      <c r="C3064" s="126" t="s">
        <v>406</v>
      </c>
      <c r="D3064" s="126" t="s">
        <v>189</v>
      </c>
      <c r="E3064" s="126">
        <v>31.1</v>
      </c>
      <c r="F3064" s="126">
        <v>6.53</v>
      </c>
      <c r="G3064" s="126">
        <v>5.62</v>
      </c>
      <c r="H3064" s="126">
        <v>-99999</v>
      </c>
      <c r="I3064" s="126">
        <v>-99999</v>
      </c>
      <c r="J3064" s="126" t="s">
        <v>75</v>
      </c>
      <c r="K3064" s="126">
        <v>47.6</v>
      </c>
      <c r="L3064" s="126">
        <v>31.1235</v>
      </c>
      <c r="M3064" s="126">
        <v>-0.42893633428117511</v>
      </c>
      <c r="N3064" s="126">
        <v>30.932427777777779</v>
      </c>
      <c r="O3064" s="126">
        <v>0.18612254633172959</v>
      </c>
      <c r="P3064" s="126">
        <v>760990</v>
      </c>
      <c r="Q3064" s="126">
        <v>2252000</v>
      </c>
      <c r="R3064" s="126">
        <v>0.34</v>
      </c>
      <c r="S3064" s="126">
        <v>36.1</v>
      </c>
      <c r="T3064" s="126">
        <v>7.7840000000000007</v>
      </c>
      <c r="U3064" s="126">
        <v>19.7592</v>
      </c>
      <c r="V3064" s="126">
        <v>2.3503153011711411</v>
      </c>
      <c r="AC3064" s="126">
        <v>31.6</v>
      </c>
      <c r="AD3064" s="126">
        <v>29.51</v>
      </c>
      <c r="AH3064" s="77">
        <f>IF(AND(M3064&lt;Variables!$G$6,M3064&gt;Variables!$G$5),0,1)</f>
        <v>1</v>
      </c>
      <c r="AI3064" s="77">
        <f t="shared" si="94"/>
        <v>0</v>
      </c>
      <c r="AJ3064" s="77">
        <f>IF(I3064&gt;Variables!$G$7,0,1)</f>
        <v>1</v>
      </c>
      <c r="AK3064" s="77">
        <f>IF(F3064&gt;Variables!$G$8,0,1)</f>
        <v>1</v>
      </c>
      <c r="AL3064" s="77">
        <f>IF(G3064&gt;Variables!$G$9,0,1)</f>
        <v>1</v>
      </c>
      <c r="AM3064" s="77">
        <f>IF(AND(K3064&gt;Variables!$G$10,K3064&lt;Variables!$G$11),0,1)</f>
        <v>1</v>
      </c>
      <c r="AN3064" s="77">
        <f>IF(H3064&lt;Variables!$G$13,1,0)</f>
        <v>1</v>
      </c>
      <c r="AO3064" s="77">
        <f>IF(R3064&lt;Variables!$G$12,0,1)</f>
        <v>0</v>
      </c>
      <c r="AP3064" s="78">
        <f t="shared" si="95"/>
        <v>1</v>
      </c>
      <c r="AQ3064" s="77">
        <f>IF(V3064&lt;Variables!$G$15,1,0)</f>
        <v>1</v>
      </c>
      <c r="AR3064" s="126">
        <v>0</v>
      </c>
      <c r="AS3064" s="126">
        <v>0</v>
      </c>
      <c r="AT3064" s="126">
        <v>0</v>
      </c>
      <c r="AU3064" s="126">
        <v>1</v>
      </c>
      <c r="BA3064" s="126">
        <v>-0.96</v>
      </c>
    </row>
    <row r="3065" spans="3:53" ht="14.5" x14ac:dyDescent="0.35">
      <c r="C3065" s="126" t="s">
        <v>406</v>
      </c>
      <c r="D3065" s="126" t="s">
        <v>82</v>
      </c>
      <c r="E3065" s="126">
        <v>32.130000000000003</v>
      </c>
      <c r="F3065" s="126">
        <v>9.19</v>
      </c>
      <c r="G3065" s="126">
        <v>10.6</v>
      </c>
      <c r="H3065" s="126">
        <v>4150</v>
      </c>
      <c r="I3065" s="126">
        <v>44.192</v>
      </c>
      <c r="J3065" s="126" t="s">
        <v>74</v>
      </c>
      <c r="K3065" s="126">
        <v>56.9</v>
      </c>
      <c r="L3065" s="126">
        <v>31.903220000000001</v>
      </c>
      <c r="M3065" s="126">
        <v>0.42873415285354172</v>
      </c>
      <c r="N3065" s="126">
        <v>31.846266</v>
      </c>
      <c r="O3065" s="126">
        <v>0.60834133584137984</v>
      </c>
      <c r="P3065" s="126">
        <v>13318000</v>
      </c>
      <c r="Q3065" s="126">
        <v>15559000</v>
      </c>
      <c r="R3065" s="126">
        <v>0.86</v>
      </c>
      <c r="S3065" s="126">
        <v>36.1</v>
      </c>
      <c r="T3065" s="126">
        <v>7.7840000000000007</v>
      </c>
      <c r="U3065" s="126">
        <v>19.7592</v>
      </c>
      <c r="V3065" s="126">
        <v>2.418793440815064</v>
      </c>
      <c r="AC3065" s="126">
        <v>32.14</v>
      </c>
      <c r="AD3065" s="126">
        <v>31.28</v>
      </c>
      <c r="AH3065" s="77">
        <f>IF(AND(M3065&lt;Variables!$G$6,M3065&gt;Variables!$G$5),0,1)</f>
        <v>1</v>
      </c>
      <c r="AI3065" s="77">
        <f t="shared" si="94"/>
        <v>0</v>
      </c>
      <c r="AJ3065" s="77">
        <f>IF(I3065&gt;Variables!$G$7,0,1)</f>
        <v>1</v>
      </c>
      <c r="AK3065" s="77">
        <f>IF(F3065&gt;Variables!$G$8,0,1)</f>
        <v>0</v>
      </c>
      <c r="AL3065" s="77">
        <f>IF(G3065&gt;Variables!$G$9,0,1)</f>
        <v>0</v>
      </c>
      <c r="AM3065" s="77">
        <f>IF(AND(K3065&gt;Variables!$G$10,K3065&lt;Variables!$G$11),0,1)</f>
        <v>1</v>
      </c>
      <c r="AN3065" s="77">
        <f>IF(H3065&lt;Variables!$G$13,1,0)</f>
        <v>0</v>
      </c>
      <c r="AO3065" s="77">
        <f>IF(R3065&lt;Variables!$G$12,0,1)</f>
        <v>0</v>
      </c>
      <c r="AP3065" s="78">
        <f t="shared" si="95"/>
        <v>0</v>
      </c>
      <c r="AQ3065" s="77">
        <f>IF(V3065&lt;Variables!$G$15,1,0)</f>
        <v>1</v>
      </c>
      <c r="AR3065" s="126">
        <v>0</v>
      </c>
      <c r="AS3065" s="126">
        <v>0</v>
      </c>
      <c r="AT3065" s="126">
        <v>1</v>
      </c>
      <c r="AU3065" s="126">
        <v>0</v>
      </c>
      <c r="BA3065" s="126">
        <v>-1.39</v>
      </c>
    </row>
    <row r="3066" spans="3:53" ht="14.5" x14ac:dyDescent="0.35">
      <c r="C3066" s="126" t="s">
        <v>406</v>
      </c>
      <c r="D3066" s="126" t="s">
        <v>385</v>
      </c>
      <c r="E3066" s="126">
        <v>3.18</v>
      </c>
      <c r="F3066" s="126">
        <v>20.02</v>
      </c>
      <c r="G3066" s="126">
        <v>13.64</v>
      </c>
      <c r="H3066" s="126">
        <v>95.2</v>
      </c>
      <c r="I3066" s="126">
        <v>-54.384</v>
      </c>
      <c r="J3066" s="126" t="s">
        <v>74</v>
      </c>
      <c r="K3066" s="126">
        <v>58.3</v>
      </c>
      <c r="L3066" s="126">
        <v>3.1423100000000002</v>
      </c>
      <c r="M3066" s="126">
        <v>0.53750266523672308</v>
      </c>
      <c r="N3066" s="126">
        <v>3.0925099999999999</v>
      </c>
      <c r="O3066" s="126">
        <v>2.1565007065458128</v>
      </c>
      <c r="P3066" s="126">
        <v>7650000</v>
      </c>
      <c r="Q3066" s="126">
        <v>2890000</v>
      </c>
      <c r="R3066" s="126">
        <v>2.65</v>
      </c>
      <c r="S3066" s="126">
        <v>36.1</v>
      </c>
      <c r="T3066" s="126">
        <v>7.7840000000000007</v>
      </c>
      <c r="U3066" s="126">
        <v>19.7592</v>
      </c>
      <c r="V3066" s="126">
        <v>2.426128776817055</v>
      </c>
      <c r="AC3066" s="126">
        <v>3.4489999999999998</v>
      </c>
      <c r="AD3066" s="126">
        <v>3.12</v>
      </c>
      <c r="AH3066" s="77">
        <f>IF(AND(M3066&lt;Variables!$G$6,M3066&gt;Variables!$G$5),0,1)</f>
        <v>1</v>
      </c>
      <c r="AI3066" s="77">
        <f t="shared" si="94"/>
        <v>0</v>
      </c>
      <c r="AJ3066" s="77">
        <f>IF(I3066&gt;Variables!$G$7,0,1)</f>
        <v>1</v>
      </c>
      <c r="AK3066" s="77">
        <f>IF(F3066&gt;Variables!$G$8,0,1)</f>
        <v>0</v>
      </c>
      <c r="AL3066" s="77">
        <f>IF(G3066&gt;Variables!$G$9,0,1)</f>
        <v>0</v>
      </c>
      <c r="AM3066" s="77">
        <f>IF(AND(K3066&gt;Variables!$G$10,K3066&lt;Variables!$G$11),0,1)</f>
        <v>1</v>
      </c>
      <c r="AN3066" s="77">
        <f>IF(H3066&lt;Variables!$G$13,1,0)</f>
        <v>1</v>
      </c>
      <c r="AO3066" s="77">
        <f>IF(R3066&lt;Variables!$G$12,0,1)</f>
        <v>1</v>
      </c>
      <c r="AP3066" s="78">
        <f t="shared" si="95"/>
        <v>0</v>
      </c>
      <c r="AQ3066" s="77">
        <f>IF(V3066&lt;Variables!$G$15,1,0)</f>
        <v>1</v>
      </c>
      <c r="AR3066" s="126">
        <v>1</v>
      </c>
      <c r="AS3066" s="126">
        <v>0</v>
      </c>
      <c r="AT3066" s="126">
        <v>0</v>
      </c>
      <c r="AU3066" s="126">
        <v>0</v>
      </c>
      <c r="BA3066" s="126">
        <v>2</v>
      </c>
    </row>
    <row r="3067" spans="3:53" ht="14.5" x14ac:dyDescent="0.35">
      <c r="C3067" s="126" t="s">
        <v>406</v>
      </c>
      <c r="D3067" s="126" t="s">
        <v>345</v>
      </c>
      <c r="E3067" s="126">
        <v>62.24</v>
      </c>
      <c r="F3067" s="126">
        <v>86.09</v>
      </c>
      <c r="G3067" s="126">
        <v>2.25</v>
      </c>
      <c r="H3067" s="126">
        <v>621.19000000000005</v>
      </c>
      <c r="I3067" s="126">
        <v>32.148000000000003</v>
      </c>
      <c r="J3067" s="126" t="s">
        <v>74</v>
      </c>
      <c r="K3067" s="126">
        <v>64.45</v>
      </c>
      <c r="L3067" s="126">
        <v>61.853475000000003</v>
      </c>
      <c r="M3067" s="126">
        <v>0.22072324958298439</v>
      </c>
      <c r="N3067" s="126">
        <v>61.746295999999987</v>
      </c>
      <c r="O3067" s="126">
        <v>0.39468602294785132</v>
      </c>
      <c r="P3067" s="126">
        <v>3830000</v>
      </c>
      <c r="Q3067" s="126">
        <v>72250</v>
      </c>
      <c r="R3067" s="126">
        <v>53.01</v>
      </c>
      <c r="S3067" s="126">
        <v>36.1</v>
      </c>
      <c r="T3067" s="126">
        <v>7.7840000000000007</v>
      </c>
      <c r="U3067" s="126">
        <v>19.7592</v>
      </c>
      <c r="V3067" s="126">
        <v>2.5017520611485451</v>
      </c>
      <c r="AC3067" s="126">
        <v>62.09</v>
      </c>
      <c r="AD3067" s="126">
        <v>61.2</v>
      </c>
      <c r="AH3067" s="77">
        <f>IF(AND(M3067&lt;Variables!$G$6,M3067&gt;Variables!$G$5),0,1)</f>
        <v>1</v>
      </c>
      <c r="AI3067" s="77">
        <f t="shared" si="94"/>
        <v>0</v>
      </c>
      <c r="AJ3067" s="77">
        <f>IF(I3067&gt;Variables!$G$7,0,1)</f>
        <v>1</v>
      </c>
      <c r="AK3067" s="77">
        <f>IF(F3067&gt;Variables!$G$8,0,1)</f>
        <v>0</v>
      </c>
      <c r="AL3067" s="77">
        <f>IF(G3067&gt;Variables!$G$9,0,1)</f>
        <v>1</v>
      </c>
      <c r="AM3067" s="77">
        <f>IF(AND(K3067&gt;Variables!$G$10,K3067&lt;Variables!$G$11),0,1)</f>
        <v>0</v>
      </c>
      <c r="AN3067" s="77">
        <f>IF(H3067&lt;Variables!$G$13,1,0)</f>
        <v>1</v>
      </c>
      <c r="AO3067" s="77">
        <f>IF(R3067&lt;Variables!$G$12,0,1)</f>
        <v>1</v>
      </c>
      <c r="AP3067" s="78">
        <f t="shared" si="95"/>
        <v>0</v>
      </c>
      <c r="AQ3067" s="77">
        <f>IF(V3067&lt;Variables!$G$15,1,0)</f>
        <v>1</v>
      </c>
      <c r="AR3067" s="126">
        <v>0</v>
      </c>
      <c r="AS3067" s="126">
        <v>0</v>
      </c>
      <c r="AT3067" s="126">
        <v>0</v>
      </c>
      <c r="AU3067" s="126">
        <v>1</v>
      </c>
      <c r="BA3067" s="126">
        <v>-0.97</v>
      </c>
    </row>
    <row r="3068" spans="3:53" ht="14.5" x14ac:dyDescent="0.35">
      <c r="C3068" s="126" t="s">
        <v>406</v>
      </c>
      <c r="D3068" s="126" t="s">
        <v>388</v>
      </c>
      <c r="E3068" s="126">
        <v>14.7</v>
      </c>
      <c r="F3068" s="126">
        <v>27.93</v>
      </c>
      <c r="G3068" s="126">
        <v>33.42</v>
      </c>
      <c r="H3068" s="126">
        <v>227.98</v>
      </c>
      <c r="I3068" s="126">
        <v>82723.808999999994</v>
      </c>
      <c r="J3068" s="126" t="s">
        <v>75</v>
      </c>
      <c r="K3068" s="126">
        <v>59.51</v>
      </c>
      <c r="L3068" s="126">
        <v>14.543990000000001</v>
      </c>
      <c r="M3068" s="126">
        <v>1.5539752158795519</v>
      </c>
      <c r="N3068" s="126">
        <v>13.82006458333333</v>
      </c>
      <c r="O3068" s="126">
        <v>6.8735960743068079</v>
      </c>
      <c r="P3068" s="126">
        <v>3330000</v>
      </c>
      <c r="Q3068" s="126">
        <v>2840000</v>
      </c>
      <c r="R3068" s="126">
        <v>1.17</v>
      </c>
      <c r="S3068" s="126">
        <v>36.1</v>
      </c>
      <c r="T3068" s="126">
        <v>7.7840000000000007</v>
      </c>
      <c r="U3068" s="126">
        <v>19.7592</v>
      </c>
      <c r="V3068" s="126">
        <v>2.3824405015600258</v>
      </c>
      <c r="AC3068" s="126">
        <v>19.88</v>
      </c>
      <c r="AD3068" s="126">
        <v>14.52</v>
      </c>
      <c r="AH3068" s="77">
        <f>IF(AND(M3068&lt;Variables!$G$6,M3068&gt;Variables!$G$5),0,1)</f>
        <v>1</v>
      </c>
      <c r="AI3068" s="77">
        <f t="shared" si="94"/>
        <v>0</v>
      </c>
      <c r="AJ3068" s="77">
        <f>IF(I3068&gt;Variables!$G$7,0,1)</f>
        <v>0</v>
      </c>
      <c r="AK3068" s="77">
        <f>IF(F3068&gt;Variables!$G$8,0,1)</f>
        <v>0</v>
      </c>
      <c r="AL3068" s="77">
        <f>IF(G3068&gt;Variables!$G$9,0,1)</f>
        <v>0</v>
      </c>
      <c r="AM3068" s="77">
        <f>IF(AND(K3068&gt;Variables!$G$10,K3068&lt;Variables!$G$11),0,1)</f>
        <v>1</v>
      </c>
      <c r="AN3068" s="77">
        <f>IF(H3068&lt;Variables!$G$13,1,0)</f>
        <v>1</v>
      </c>
      <c r="AO3068" s="77">
        <f>IF(R3068&lt;Variables!$G$12,0,1)</f>
        <v>0</v>
      </c>
      <c r="AP3068" s="78">
        <f t="shared" si="95"/>
        <v>1</v>
      </c>
      <c r="AQ3068" s="77">
        <f>IF(V3068&lt;Variables!$G$15,1,0)</f>
        <v>1</v>
      </c>
      <c r="AR3068" s="126">
        <v>1</v>
      </c>
      <c r="AS3068" s="126">
        <v>0</v>
      </c>
      <c r="AT3068" s="126">
        <v>0</v>
      </c>
      <c r="AU3068" s="126">
        <v>0</v>
      </c>
      <c r="BA3068" s="126">
        <v>2</v>
      </c>
    </row>
    <row r="3069" spans="3:53" ht="14.5" x14ac:dyDescent="0.35">
      <c r="C3069" s="126" t="s">
        <v>406</v>
      </c>
      <c r="D3069" s="126" t="s">
        <v>365</v>
      </c>
      <c r="E3069" s="126">
        <v>51.55</v>
      </c>
      <c r="F3069" s="126">
        <v>6.97</v>
      </c>
      <c r="G3069" s="126">
        <v>4.8</v>
      </c>
      <c r="H3069" s="126">
        <v>2220</v>
      </c>
      <c r="I3069" s="126">
        <v>151.95500000000001</v>
      </c>
      <c r="J3069" s="126" t="s">
        <v>75</v>
      </c>
      <c r="K3069" s="126">
        <v>63.08</v>
      </c>
      <c r="L3069" s="126">
        <v>51.211122222222222</v>
      </c>
      <c r="M3069" s="126">
        <v>0.271186749579792</v>
      </c>
      <c r="N3069" s="126">
        <v>51.041720833333329</v>
      </c>
      <c r="O3069" s="126">
        <v>0.60397486925117005</v>
      </c>
      <c r="P3069" s="126">
        <v>1152000</v>
      </c>
      <c r="Q3069" s="126">
        <v>1865000</v>
      </c>
      <c r="R3069" s="126">
        <v>0.62</v>
      </c>
      <c r="S3069" s="126">
        <v>36.1</v>
      </c>
      <c r="T3069" s="126">
        <v>7.7840000000000007</v>
      </c>
      <c r="U3069" s="126">
        <v>19.7592</v>
      </c>
      <c r="V3069" s="126">
        <v>2.4852138541980788</v>
      </c>
      <c r="AC3069" s="126">
        <v>53.98</v>
      </c>
      <c r="AD3069" s="126">
        <v>51.140999999999998</v>
      </c>
      <c r="AH3069" s="77">
        <f>IF(AND(M3069&lt;Variables!$G$6,M3069&gt;Variables!$G$5),0,1)</f>
        <v>1</v>
      </c>
      <c r="AI3069" s="77">
        <f t="shared" si="94"/>
        <v>0</v>
      </c>
      <c r="AJ3069" s="77">
        <f>IF(I3069&gt;Variables!$G$7,0,1)</f>
        <v>0</v>
      </c>
      <c r="AK3069" s="77">
        <f>IF(F3069&gt;Variables!$G$8,0,1)</f>
        <v>1</v>
      </c>
      <c r="AL3069" s="77">
        <f>IF(G3069&gt;Variables!$G$9,0,1)</f>
        <v>1</v>
      </c>
      <c r="AM3069" s="77">
        <f>IF(AND(K3069&gt;Variables!$G$10,K3069&lt;Variables!$G$11),0,1)</f>
        <v>0</v>
      </c>
      <c r="AN3069" s="77">
        <f>IF(H3069&lt;Variables!$G$13,1,0)</f>
        <v>0</v>
      </c>
      <c r="AO3069" s="77">
        <f>IF(R3069&lt;Variables!$G$12,0,1)</f>
        <v>0</v>
      </c>
      <c r="AP3069" s="78">
        <f t="shared" si="95"/>
        <v>1</v>
      </c>
      <c r="AQ3069" s="77">
        <f>IF(V3069&lt;Variables!$G$15,1,0)</f>
        <v>1</v>
      </c>
      <c r="AR3069" s="126">
        <v>1</v>
      </c>
      <c r="AS3069" s="126">
        <v>0</v>
      </c>
      <c r="AT3069" s="126">
        <v>0</v>
      </c>
      <c r="AU3069" s="126">
        <v>0</v>
      </c>
      <c r="BA3069" s="126">
        <v>2</v>
      </c>
    </row>
    <row r="3070" spans="3:53" ht="14.5" x14ac:dyDescent="0.35">
      <c r="C3070" s="126" t="s">
        <v>406</v>
      </c>
      <c r="D3070" s="126" t="s">
        <v>354</v>
      </c>
      <c r="E3070" s="126">
        <v>9.35</v>
      </c>
      <c r="F3070" s="126">
        <v>18.13</v>
      </c>
      <c r="G3070" s="126">
        <v>17.420000000000002</v>
      </c>
      <c r="H3070" s="126">
        <v>-99999</v>
      </c>
      <c r="I3070" s="126">
        <v>-62.067999999999998</v>
      </c>
      <c r="J3070" s="126" t="s">
        <v>75</v>
      </c>
      <c r="K3070" s="126">
        <v>59.21</v>
      </c>
      <c r="L3070" s="126">
        <v>9.1773750000000014</v>
      </c>
      <c r="M3070" s="126">
        <v>1.336166387447383</v>
      </c>
      <c r="N3070" s="126">
        <v>9.153433333333334</v>
      </c>
      <c r="O3070" s="126">
        <v>1.601220671296381</v>
      </c>
      <c r="P3070" s="126">
        <v>16170</v>
      </c>
      <c r="Q3070" s="126">
        <v>9370</v>
      </c>
      <c r="R3070" s="126">
        <v>1.73</v>
      </c>
      <c r="S3070" s="126">
        <v>36.1</v>
      </c>
      <c r="T3070" s="126">
        <v>7.7840000000000007</v>
      </c>
      <c r="U3070" s="126">
        <v>19.7592</v>
      </c>
      <c r="V3070" s="126">
        <v>2.3921352789931771</v>
      </c>
      <c r="AC3070" s="126">
        <v>10.32</v>
      </c>
      <c r="AD3070" s="126">
        <v>9.01</v>
      </c>
      <c r="AH3070" s="77">
        <f>IF(AND(M3070&lt;Variables!$G$6,M3070&gt;Variables!$G$5),0,1)</f>
        <v>1</v>
      </c>
      <c r="AI3070" s="77">
        <f t="shared" si="94"/>
        <v>0</v>
      </c>
      <c r="AJ3070" s="77">
        <f>IF(I3070&gt;Variables!$G$7,0,1)</f>
        <v>1</v>
      </c>
      <c r="AK3070" s="77">
        <f>IF(F3070&gt;Variables!$G$8,0,1)</f>
        <v>0</v>
      </c>
      <c r="AL3070" s="77">
        <f>IF(G3070&gt;Variables!$G$9,0,1)</f>
        <v>0</v>
      </c>
      <c r="AM3070" s="77">
        <f>IF(AND(K3070&gt;Variables!$G$10,K3070&lt;Variables!$G$11),0,1)</f>
        <v>1</v>
      </c>
      <c r="AN3070" s="77">
        <f>IF(H3070&lt;Variables!$G$13,1,0)</f>
        <v>1</v>
      </c>
      <c r="AO3070" s="77">
        <f>IF(R3070&lt;Variables!$G$12,0,1)</f>
        <v>0</v>
      </c>
      <c r="AP3070" s="78">
        <f t="shared" si="95"/>
        <v>1</v>
      </c>
      <c r="AQ3070" s="77">
        <f>IF(V3070&lt;Variables!$G$15,1,0)</f>
        <v>1</v>
      </c>
      <c r="AR3070" s="126">
        <v>1</v>
      </c>
      <c r="AS3070" s="126">
        <v>0</v>
      </c>
      <c r="AT3070" s="126">
        <v>0</v>
      </c>
      <c r="AU3070" s="126">
        <v>0</v>
      </c>
      <c r="BA3070" s="126">
        <v>2</v>
      </c>
    </row>
    <row r="3071" spans="3:53" ht="14.5" x14ac:dyDescent="0.35">
      <c r="C3071" s="126" t="s">
        <v>406</v>
      </c>
      <c r="D3071" s="126" t="s">
        <v>342</v>
      </c>
      <c r="E3071" s="126">
        <v>6.71</v>
      </c>
      <c r="F3071" s="126">
        <v>38.700000000000003</v>
      </c>
      <c r="G3071" s="126">
        <v>-9.6999999999999993</v>
      </c>
      <c r="H3071" s="126">
        <v>43.4</v>
      </c>
      <c r="I3071" s="126">
        <v>-66.162000000000006</v>
      </c>
      <c r="J3071" s="126" t="s">
        <v>75</v>
      </c>
      <c r="K3071" s="126">
        <v>32.51</v>
      </c>
      <c r="L3071" s="126">
        <v>6.8820199999999998</v>
      </c>
      <c r="M3071" s="126">
        <v>-3.0371896623375081</v>
      </c>
      <c r="N3071" s="126">
        <v>6.8589959999999994</v>
      </c>
      <c r="O3071" s="126">
        <v>-2.7117088273560652</v>
      </c>
      <c r="P3071" s="126">
        <v>77230000</v>
      </c>
      <c r="Q3071" s="126">
        <v>3560000</v>
      </c>
      <c r="R3071" s="126">
        <v>21.69</v>
      </c>
      <c r="S3071" s="126">
        <v>36.1</v>
      </c>
      <c r="T3071" s="126">
        <v>7.7840000000000007</v>
      </c>
      <c r="U3071" s="126">
        <v>19.7592</v>
      </c>
      <c r="V3071" s="126">
        <v>2.1113586797236858</v>
      </c>
      <c r="AC3071" s="126">
        <v>6.82</v>
      </c>
      <c r="AD3071" s="126">
        <v>6</v>
      </c>
      <c r="AH3071" s="77">
        <f>IF(AND(M3071&lt;Variables!$G$6,M3071&gt;Variables!$G$5),0,1)</f>
        <v>0</v>
      </c>
      <c r="AI3071" s="77">
        <f t="shared" si="94"/>
        <v>0</v>
      </c>
      <c r="AJ3071" s="77">
        <f>IF(I3071&gt;Variables!$G$7,0,1)</f>
        <v>1</v>
      </c>
      <c r="AK3071" s="77">
        <f>IF(F3071&gt;Variables!$G$8,0,1)</f>
        <v>0</v>
      </c>
      <c r="AL3071" s="77">
        <f>IF(G3071&gt;Variables!$G$9,0,1)</f>
        <v>1</v>
      </c>
      <c r="AM3071" s="77">
        <f>IF(AND(K3071&gt;Variables!$G$10,K3071&lt;Variables!$G$11),0,1)</f>
        <v>1</v>
      </c>
      <c r="AN3071" s="77">
        <f>IF(H3071&lt;Variables!$G$13,1,0)</f>
        <v>1</v>
      </c>
      <c r="AO3071" s="77">
        <f>IF(R3071&lt;Variables!$G$12,0,1)</f>
        <v>1</v>
      </c>
      <c r="AP3071" s="78">
        <f t="shared" si="95"/>
        <v>1</v>
      </c>
      <c r="AQ3071" s="77">
        <f>IF(V3071&lt;Variables!$G$15,1,0)</f>
        <v>1</v>
      </c>
      <c r="AR3071" s="126">
        <v>0</v>
      </c>
      <c r="AS3071" s="126">
        <v>0</v>
      </c>
      <c r="AT3071" s="126">
        <v>1</v>
      </c>
      <c r="AU3071" s="126">
        <v>0</v>
      </c>
      <c r="BA3071" s="126">
        <v>-1.59</v>
      </c>
    </row>
    <row r="3072" spans="3:53" ht="14.5" x14ac:dyDescent="0.35">
      <c r="C3072" s="126" t="s">
        <v>406</v>
      </c>
      <c r="D3072" s="126" t="s">
        <v>194</v>
      </c>
      <c r="E3072" s="126">
        <v>9.56</v>
      </c>
      <c r="F3072" s="126">
        <v>50.56</v>
      </c>
      <c r="G3072" s="126">
        <v>7.08</v>
      </c>
      <c r="H3072" s="126">
        <v>784.63</v>
      </c>
      <c r="I3072" s="126">
        <v>2757.4949999999999</v>
      </c>
      <c r="J3072" s="126" t="s">
        <v>75</v>
      </c>
      <c r="K3072" s="126">
        <v>65.27</v>
      </c>
      <c r="L3072" s="126">
        <v>9.3440350000000016</v>
      </c>
      <c r="M3072" s="126">
        <v>1.9891299636612869</v>
      </c>
      <c r="N3072" s="126">
        <v>9.1149560000000012</v>
      </c>
      <c r="O3072" s="126">
        <v>4.552342326172484</v>
      </c>
      <c r="P3072" s="126">
        <v>254420000</v>
      </c>
      <c r="Q3072" s="126">
        <v>29450000</v>
      </c>
      <c r="R3072" s="126">
        <v>8.64</v>
      </c>
      <c r="S3072" s="126">
        <v>36.1</v>
      </c>
      <c r="T3072" s="126">
        <v>7.7840000000000007</v>
      </c>
      <c r="U3072" s="126">
        <v>19.7592</v>
      </c>
      <c r="V3072" s="126">
        <v>2.3857596669385348</v>
      </c>
      <c r="AC3072" s="126">
        <v>10.199999999999999</v>
      </c>
      <c r="AD3072" s="126">
        <v>8.9600000000000009</v>
      </c>
      <c r="AH3072" s="77">
        <f>IF(AND(M3072&lt;Variables!$G$6,M3072&gt;Variables!$G$5),0,1)</f>
        <v>1</v>
      </c>
      <c r="AI3072" s="77">
        <f t="shared" si="94"/>
        <v>0</v>
      </c>
      <c r="AJ3072" s="77">
        <f>IF(I3072&gt;Variables!$G$7,0,1)</f>
        <v>0</v>
      </c>
      <c r="AK3072" s="77">
        <f>IF(F3072&gt;Variables!$G$8,0,1)</f>
        <v>0</v>
      </c>
      <c r="AL3072" s="77">
        <f>IF(G3072&gt;Variables!$G$9,0,1)</f>
        <v>1</v>
      </c>
      <c r="AM3072" s="77">
        <f>IF(AND(K3072&gt;Variables!$G$10,K3072&lt;Variables!$G$11),0,1)</f>
        <v>0</v>
      </c>
      <c r="AN3072" s="77">
        <f>IF(H3072&lt;Variables!$G$13,1,0)</f>
        <v>1</v>
      </c>
      <c r="AO3072" s="77">
        <f>IF(R3072&lt;Variables!$G$12,0,1)</f>
        <v>1</v>
      </c>
      <c r="AP3072" s="78">
        <f t="shared" si="95"/>
        <v>1</v>
      </c>
      <c r="AQ3072" s="77">
        <f>IF(V3072&lt;Variables!$G$15,1,0)</f>
        <v>1</v>
      </c>
      <c r="AR3072" s="126">
        <v>0</v>
      </c>
      <c r="AS3072" s="126">
        <v>0</v>
      </c>
      <c r="AT3072" s="126">
        <v>1</v>
      </c>
      <c r="AU3072" s="126">
        <v>0</v>
      </c>
      <c r="BA3072" s="126">
        <v>-2.25</v>
      </c>
    </row>
    <row r="3073" spans="3:53" ht="14.5" x14ac:dyDescent="0.35">
      <c r="C3073" s="126" t="s">
        <v>406</v>
      </c>
      <c r="D3073" s="126" t="s">
        <v>173</v>
      </c>
      <c r="E3073" s="126">
        <v>89.34</v>
      </c>
      <c r="F3073" s="126">
        <v>12.52</v>
      </c>
      <c r="G3073" s="126">
        <v>11.3</v>
      </c>
      <c r="H3073" s="126">
        <v>3140</v>
      </c>
      <c r="I3073" s="126">
        <v>583.14700000000005</v>
      </c>
      <c r="J3073" s="126" t="s">
        <v>75</v>
      </c>
      <c r="K3073" s="126">
        <v>50.81</v>
      </c>
      <c r="L3073" s="126">
        <v>89.631884999999997</v>
      </c>
      <c r="M3073" s="126">
        <v>-1.3371357748412509E-2</v>
      </c>
      <c r="N3073" s="126">
        <v>89.329514000000003</v>
      </c>
      <c r="O3073" s="126">
        <v>0.32507285330131541</v>
      </c>
      <c r="P3073" s="126">
        <v>2784000</v>
      </c>
      <c r="Q3073" s="126">
        <v>1763000</v>
      </c>
      <c r="R3073" s="126">
        <v>1.58</v>
      </c>
      <c r="S3073" s="126">
        <v>36.1</v>
      </c>
      <c r="T3073" s="126">
        <v>7.7840000000000007</v>
      </c>
      <c r="U3073" s="126">
        <v>19.7592</v>
      </c>
      <c r="V3073" s="126">
        <v>2.3757705346512119</v>
      </c>
      <c r="AC3073" s="126">
        <v>91.07</v>
      </c>
      <c r="AD3073" s="126">
        <v>87.07</v>
      </c>
      <c r="AH3073" s="77">
        <f>IF(AND(M3073&lt;Variables!$G$6,M3073&gt;Variables!$G$5),0,1)</f>
        <v>1</v>
      </c>
      <c r="AI3073" s="77">
        <f t="shared" si="94"/>
        <v>0</v>
      </c>
      <c r="AJ3073" s="77">
        <f>IF(I3073&gt;Variables!$G$7,0,1)</f>
        <v>0</v>
      </c>
      <c r="AK3073" s="77">
        <f>IF(F3073&gt;Variables!$G$8,0,1)</f>
        <v>0</v>
      </c>
      <c r="AL3073" s="77">
        <f>IF(G3073&gt;Variables!$G$9,0,1)</f>
        <v>0</v>
      </c>
      <c r="AM3073" s="77">
        <f>IF(AND(K3073&gt;Variables!$G$10,K3073&lt;Variables!$G$11),0,1)</f>
        <v>1</v>
      </c>
      <c r="AN3073" s="77">
        <f>IF(H3073&lt;Variables!$G$13,1,0)</f>
        <v>0</v>
      </c>
      <c r="AO3073" s="77">
        <f>IF(R3073&lt;Variables!$G$12,0,1)</f>
        <v>0</v>
      </c>
      <c r="AP3073" s="78">
        <f t="shared" si="95"/>
        <v>1</v>
      </c>
      <c r="AQ3073" s="77">
        <f>IF(V3073&lt;Variables!$G$15,1,0)</f>
        <v>1</v>
      </c>
      <c r="AR3073" s="126">
        <v>0</v>
      </c>
      <c r="AS3073" s="126">
        <v>0</v>
      </c>
      <c r="AT3073" s="126">
        <v>1</v>
      </c>
      <c r="AU3073" s="126">
        <v>0</v>
      </c>
      <c r="BA3073" s="126">
        <v>-1.47</v>
      </c>
    </row>
    <row r="3074" spans="3:53" ht="14.5" x14ac:dyDescent="0.35">
      <c r="C3074" s="126" t="s">
        <v>406</v>
      </c>
      <c r="D3074" s="126" t="s">
        <v>183</v>
      </c>
      <c r="E3074" s="126">
        <v>40.9</v>
      </c>
      <c r="F3074" s="126">
        <v>11.95</v>
      </c>
      <c r="G3074" s="126">
        <v>9.83</v>
      </c>
      <c r="H3074" s="126">
        <v>5850</v>
      </c>
      <c r="I3074" s="126">
        <v>1365.6410000000001</v>
      </c>
      <c r="J3074" s="126" t="s">
        <v>75</v>
      </c>
      <c r="K3074" s="126">
        <v>44.03</v>
      </c>
      <c r="L3074" s="126">
        <v>40.802319999999987</v>
      </c>
      <c r="M3074" s="126">
        <v>-5.4702771803155949E-2</v>
      </c>
      <c r="N3074" s="126">
        <v>40.906663999999999</v>
      </c>
      <c r="O3074" s="126">
        <v>-0.30964148041990941</v>
      </c>
      <c r="P3074" s="126">
        <v>1677000</v>
      </c>
      <c r="Q3074" s="126">
        <v>2201000</v>
      </c>
      <c r="R3074" s="126">
        <v>0.76</v>
      </c>
      <c r="S3074" s="126">
        <v>36.1</v>
      </c>
      <c r="T3074" s="126">
        <v>7.7840000000000007</v>
      </c>
      <c r="U3074" s="126">
        <v>19.7592</v>
      </c>
      <c r="V3074" s="126">
        <v>2.3056299218852261</v>
      </c>
      <c r="AC3074" s="126">
        <v>42.89</v>
      </c>
      <c r="AD3074" s="126">
        <v>40.75</v>
      </c>
      <c r="AH3074" s="77">
        <f>IF(AND(M3074&lt;Variables!$G$6,M3074&gt;Variables!$G$5),0,1)</f>
        <v>1</v>
      </c>
      <c r="AI3074" s="77">
        <f t="shared" si="94"/>
        <v>1</v>
      </c>
      <c r="AJ3074" s="77">
        <f>IF(I3074&gt;Variables!$G$7,0,1)</f>
        <v>0</v>
      </c>
      <c r="AK3074" s="77">
        <f>IF(F3074&gt;Variables!$G$8,0,1)</f>
        <v>0</v>
      </c>
      <c r="AL3074" s="77">
        <f>IF(G3074&gt;Variables!$G$9,0,1)</f>
        <v>1</v>
      </c>
      <c r="AM3074" s="77">
        <f>IF(AND(K3074&gt;Variables!$G$10,K3074&lt;Variables!$G$11),0,1)</f>
        <v>1</v>
      </c>
      <c r="AN3074" s="77">
        <f>IF(H3074&lt;Variables!$G$13,1,0)</f>
        <v>0</v>
      </c>
      <c r="AO3074" s="77">
        <f>IF(R3074&lt;Variables!$G$12,0,1)</f>
        <v>0</v>
      </c>
      <c r="AP3074" s="78">
        <f t="shared" si="95"/>
        <v>1</v>
      </c>
      <c r="AQ3074" s="77">
        <f>IF(V3074&lt;Variables!$G$15,1,0)</f>
        <v>1</v>
      </c>
      <c r="AR3074" s="126">
        <v>1</v>
      </c>
      <c r="AS3074" s="126">
        <v>0</v>
      </c>
      <c r="AT3074" s="126">
        <v>0</v>
      </c>
      <c r="AU3074" s="126">
        <v>0</v>
      </c>
      <c r="BA3074" s="126">
        <v>2</v>
      </c>
    </row>
    <row r="3075" spans="3:53" ht="14.5" x14ac:dyDescent="0.35">
      <c r="C3075" s="126" t="s">
        <v>406</v>
      </c>
      <c r="D3075" s="126" t="s">
        <v>346</v>
      </c>
      <c r="E3075" s="126">
        <v>57.94</v>
      </c>
      <c r="F3075" s="126">
        <v>49.59</v>
      </c>
      <c r="G3075" s="126">
        <v>0.12</v>
      </c>
      <c r="H3075" s="126">
        <v>1470</v>
      </c>
      <c r="I3075" s="126">
        <v>113.601</v>
      </c>
      <c r="J3075" s="126" t="s">
        <v>74</v>
      </c>
      <c r="K3075" s="126">
        <v>54.14</v>
      </c>
      <c r="L3075" s="126">
        <v>57.758494736842103</v>
      </c>
      <c r="M3075" s="126">
        <v>1.9919603532468199E-2</v>
      </c>
      <c r="N3075" s="126">
        <v>57.763824489795923</v>
      </c>
      <c r="O3075" s="126">
        <v>1.0690964905157019E-2</v>
      </c>
      <c r="P3075" s="126">
        <v>5046000</v>
      </c>
      <c r="Q3075" s="126">
        <v>255123</v>
      </c>
      <c r="R3075" s="126">
        <v>19.78</v>
      </c>
      <c r="S3075" s="126">
        <v>36.1</v>
      </c>
      <c r="T3075" s="126">
        <v>7.7840000000000007</v>
      </c>
      <c r="U3075" s="126">
        <v>19.7592</v>
      </c>
      <c r="V3075" s="126">
        <v>2.4091343251540489</v>
      </c>
      <c r="AC3075" s="126">
        <v>57.79</v>
      </c>
      <c r="AD3075" s="126">
        <v>57.57</v>
      </c>
      <c r="AH3075" s="77">
        <f>IF(AND(M3075&lt;Variables!$G$6,M3075&gt;Variables!$G$5),0,1)</f>
        <v>1</v>
      </c>
      <c r="AI3075" s="77">
        <f t="shared" ref="AI3075:AI3138" si="96">IF(L3075&gt;N3075,0,1)</f>
        <v>1</v>
      </c>
      <c r="AJ3075" s="77">
        <f>IF(I3075&gt;Variables!$G$7,0,1)</f>
        <v>0</v>
      </c>
      <c r="AK3075" s="77">
        <f>IF(F3075&gt;Variables!$G$8,0,1)</f>
        <v>0</v>
      </c>
      <c r="AL3075" s="77">
        <f>IF(G3075&gt;Variables!$G$9,0,1)</f>
        <v>1</v>
      </c>
      <c r="AM3075" s="77">
        <f>IF(AND(K3075&gt;Variables!$G$10,K3075&lt;Variables!$G$11),0,1)</f>
        <v>1</v>
      </c>
      <c r="AN3075" s="77">
        <f>IF(H3075&lt;Variables!$G$13,1,0)</f>
        <v>1</v>
      </c>
      <c r="AO3075" s="77">
        <f>IF(R3075&lt;Variables!$G$12,0,1)</f>
        <v>1</v>
      </c>
      <c r="AP3075" s="78">
        <f t="shared" ref="AP3075:AP3138" si="97">IF(J3075="Pass", 0,1)</f>
        <v>0</v>
      </c>
      <c r="AQ3075" s="77">
        <f>IF(V3075&lt;Variables!$G$15,1,0)</f>
        <v>1</v>
      </c>
      <c r="AR3075" s="126">
        <v>0</v>
      </c>
      <c r="AS3075" s="126">
        <v>0</v>
      </c>
      <c r="AT3075" s="126">
        <v>0</v>
      </c>
      <c r="AU3075" s="126">
        <v>1</v>
      </c>
      <c r="BA3075" s="126">
        <v>-0.36</v>
      </c>
    </row>
    <row r="3076" spans="3:53" ht="14.5" x14ac:dyDescent="0.35">
      <c r="C3076" s="126" t="s">
        <v>406</v>
      </c>
      <c r="D3076" s="126" t="s">
        <v>361</v>
      </c>
      <c r="E3076" s="126">
        <v>22.07</v>
      </c>
      <c r="F3076" s="126">
        <v>6.44</v>
      </c>
      <c r="G3076" s="126">
        <v>3.51</v>
      </c>
      <c r="H3076" s="126">
        <v>7990</v>
      </c>
      <c r="I3076" s="126">
        <v>168.57900000000001</v>
      </c>
      <c r="J3076" s="126" t="s">
        <v>75</v>
      </c>
      <c r="K3076" s="126">
        <v>71.53</v>
      </c>
      <c r="L3076" s="126">
        <v>21.924630000000001</v>
      </c>
      <c r="M3076" s="126">
        <v>0.27535242327920212</v>
      </c>
      <c r="N3076" s="126">
        <v>21.883212</v>
      </c>
      <c r="O3076" s="126">
        <v>0.46514195448090118</v>
      </c>
      <c r="P3076" s="126">
        <v>3449000</v>
      </c>
      <c r="Q3076" s="126">
        <v>7185000</v>
      </c>
      <c r="R3076" s="126">
        <v>0.48</v>
      </c>
      <c r="S3076" s="126">
        <v>36.1</v>
      </c>
      <c r="T3076" s="126">
        <v>7.7840000000000007</v>
      </c>
      <c r="U3076" s="126">
        <v>19.7592</v>
      </c>
      <c r="V3076" s="126">
        <v>2.5657705977945362</v>
      </c>
      <c r="AC3076" s="126">
        <v>22.21</v>
      </c>
      <c r="AD3076" s="126">
        <v>21.95</v>
      </c>
      <c r="AH3076" s="77">
        <f>IF(AND(M3076&lt;Variables!$G$6,M3076&gt;Variables!$G$5),0,1)</f>
        <v>1</v>
      </c>
      <c r="AI3076" s="77">
        <f t="shared" si="96"/>
        <v>0</v>
      </c>
      <c r="AJ3076" s="77">
        <f>IF(I3076&gt;Variables!$G$7,0,1)</f>
        <v>0</v>
      </c>
      <c r="AK3076" s="77">
        <f>IF(F3076&gt;Variables!$G$8,0,1)</f>
        <v>1</v>
      </c>
      <c r="AL3076" s="77">
        <f>IF(G3076&gt;Variables!$G$9,0,1)</f>
        <v>1</v>
      </c>
      <c r="AM3076" s="77">
        <f>IF(AND(K3076&gt;Variables!$G$10,K3076&lt;Variables!$G$11),0,1)</f>
        <v>1</v>
      </c>
      <c r="AN3076" s="77">
        <f>IF(H3076&lt;Variables!$G$13,1,0)</f>
        <v>0</v>
      </c>
      <c r="AO3076" s="77">
        <f>IF(R3076&lt;Variables!$G$12,0,1)</f>
        <v>0</v>
      </c>
      <c r="AP3076" s="78">
        <f t="shared" si="97"/>
        <v>1</v>
      </c>
      <c r="AQ3076" s="77">
        <f>IF(V3076&lt;Variables!$G$15,1,0)</f>
        <v>1</v>
      </c>
      <c r="AR3076" s="126">
        <v>0</v>
      </c>
      <c r="AS3076" s="126">
        <v>1</v>
      </c>
      <c r="AT3076" s="126">
        <v>0</v>
      </c>
      <c r="AU3076" s="126">
        <v>0</v>
      </c>
      <c r="BA3076" s="126">
        <v>0.48</v>
      </c>
    </row>
    <row r="3077" spans="3:53" ht="14.5" x14ac:dyDescent="0.35">
      <c r="C3077" s="126" t="s">
        <v>406</v>
      </c>
      <c r="D3077" s="126" t="s">
        <v>152</v>
      </c>
      <c r="E3077" s="126">
        <v>0.03</v>
      </c>
      <c r="F3077" s="126">
        <v>10.6</v>
      </c>
      <c r="G3077" s="126">
        <v>-23.18</v>
      </c>
      <c r="H3077" s="126">
        <v>-99999</v>
      </c>
      <c r="I3077" s="126">
        <v>4.9000000000000002E-2</v>
      </c>
      <c r="J3077" s="126" t="s">
        <v>75</v>
      </c>
      <c r="K3077" s="126">
        <v>56.98</v>
      </c>
      <c r="L3077" s="126">
        <v>3.3264285714285712E-2</v>
      </c>
      <c r="M3077" s="126">
        <v>1.6104788490444479</v>
      </c>
      <c r="N3077" s="126">
        <v>3.3153333333333333E-2</v>
      </c>
      <c r="O3077" s="126">
        <v>1.950532877538699</v>
      </c>
      <c r="P3077" s="126">
        <v>13350000</v>
      </c>
      <c r="Q3077" s="126">
        <v>13766000</v>
      </c>
      <c r="R3077" s="126">
        <v>0.97</v>
      </c>
      <c r="S3077" s="126">
        <v>36.1</v>
      </c>
      <c r="T3077" s="126">
        <v>7.7840000000000007</v>
      </c>
      <c r="U3077" s="126">
        <v>19.7592</v>
      </c>
      <c r="V3077" s="126">
        <v>2.364975930770882</v>
      </c>
      <c r="AC3077" s="126">
        <v>0.04</v>
      </c>
      <c r="AD3077" s="126">
        <v>3.3700000000000001E-2</v>
      </c>
      <c r="AH3077" s="77">
        <f>IF(AND(M3077&lt;Variables!$G$6,M3077&gt;Variables!$G$5),0,1)</f>
        <v>1</v>
      </c>
      <c r="AI3077" s="77">
        <f t="shared" si="96"/>
        <v>0</v>
      </c>
      <c r="AJ3077" s="77">
        <f>IF(I3077&gt;Variables!$G$7,0,1)</f>
        <v>1</v>
      </c>
      <c r="AK3077" s="77">
        <f>IF(F3077&gt;Variables!$G$8,0,1)</f>
        <v>0</v>
      </c>
      <c r="AL3077" s="77">
        <f>IF(G3077&gt;Variables!$G$9,0,1)</f>
        <v>1</v>
      </c>
      <c r="AM3077" s="77">
        <f>IF(AND(K3077&gt;Variables!$G$10,K3077&lt;Variables!$G$11),0,1)</f>
        <v>1</v>
      </c>
      <c r="AN3077" s="77">
        <f>IF(H3077&lt;Variables!$G$13,1,0)</f>
        <v>1</v>
      </c>
      <c r="AO3077" s="77">
        <f>IF(R3077&lt;Variables!$G$12,0,1)</f>
        <v>0</v>
      </c>
      <c r="AP3077" s="78">
        <f t="shared" si="97"/>
        <v>1</v>
      </c>
      <c r="AQ3077" s="77">
        <f>IF(V3077&lt;Variables!$G$15,1,0)</f>
        <v>1</v>
      </c>
      <c r="AR3077" s="126">
        <v>1</v>
      </c>
      <c r="AS3077" s="126">
        <v>0</v>
      </c>
      <c r="AT3077" s="126">
        <v>0</v>
      </c>
      <c r="AU3077" s="126">
        <v>0</v>
      </c>
      <c r="BA3077" s="126">
        <v>2</v>
      </c>
    </row>
    <row r="3078" spans="3:53" ht="14.5" x14ac:dyDescent="0.35">
      <c r="C3078" s="126" t="s">
        <v>406</v>
      </c>
      <c r="D3078" s="126" t="s">
        <v>151</v>
      </c>
      <c r="E3078" s="126">
        <v>143.62</v>
      </c>
      <c r="F3078" s="126">
        <v>9.01</v>
      </c>
      <c r="G3078" s="126">
        <v>9.27</v>
      </c>
      <c r="H3078" s="126">
        <v>9190</v>
      </c>
      <c r="I3078" s="126">
        <v>-24.893999999999998</v>
      </c>
      <c r="J3078" s="126" t="s">
        <v>75</v>
      </c>
      <c r="K3078" s="126">
        <v>61.17</v>
      </c>
      <c r="L3078" s="126">
        <v>142.99239499999999</v>
      </c>
      <c r="M3078" s="126">
        <v>0.20113307424493199</v>
      </c>
      <c r="N3078" s="126">
        <v>142.433266</v>
      </c>
      <c r="O3078" s="126">
        <v>0.59447769736600564</v>
      </c>
      <c r="P3078" s="126">
        <v>1009000</v>
      </c>
      <c r="Q3078" s="126">
        <v>915652</v>
      </c>
      <c r="R3078" s="126">
        <v>1.1000000000000001</v>
      </c>
      <c r="S3078" s="126">
        <v>36.1</v>
      </c>
      <c r="T3078" s="126">
        <v>7.7840000000000007</v>
      </c>
      <c r="U3078" s="126">
        <v>19.7592</v>
      </c>
      <c r="V3078" s="126">
        <v>2.471003396272887</v>
      </c>
      <c r="AC3078" s="126">
        <v>144.24</v>
      </c>
      <c r="AD3078" s="126">
        <v>135.59</v>
      </c>
      <c r="AH3078" s="77">
        <f>IF(AND(M3078&lt;Variables!$G$6,M3078&gt;Variables!$G$5),0,1)</f>
        <v>1</v>
      </c>
      <c r="AI3078" s="77">
        <f t="shared" si="96"/>
        <v>0</v>
      </c>
      <c r="AJ3078" s="77">
        <f>IF(I3078&gt;Variables!$G$7,0,1)</f>
        <v>1</v>
      </c>
      <c r="AK3078" s="77">
        <f>IF(F3078&gt;Variables!$G$8,0,1)</f>
        <v>0</v>
      </c>
      <c r="AL3078" s="77">
        <f>IF(G3078&gt;Variables!$G$9,0,1)</f>
        <v>1</v>
      </c>
      <c r="AM3078" s="77">
        <f>IF(AND(K3078&gt;Variables!$G$10,K3078&lt;Variables!$G$11),0,1)</f>
        <v>1</v>
      </c>
      <c r="AN3078" s="77">
        <f>IF(H3078&lt;Variables!$G$13,1,0)</f>
        <v>0</v>
      </c>
      <c r="AO3078" s="77">
        <f>IF(R3078&lt;Variables!$G$12,0,1)</f>
        <v>0</v>
      </c>
      <c r="AP3078" s="78">
        <f t="shared" si="97"/>
        <v>1</v>
      </c>
      <c r="AQ3078" s="77">
        <f>IF(V3078&lt;Variables!$G$15,1,0)</f>
        <v>1</v>
      </c>
      <c r="AR3078" s="126">
        <v>0</v>
      </c>
      <c r="AS3078" s="126">
        <v>0</v>
      </c>
      <c r="AT3078" s="126">
        <v>1</v>
      </c>
      <c r="AU3078" s="126">
        <v>0</v>
      </c>
      <c r="BA3078" s="126">
        <v>-1.07</v>
      </c>
    </row>
    <row r="3079" spans="3:53" ht="14.5" x14ac:dyDescent="0.35">
      <c r="C3079" s="126" t="s">
        <v>406</v>
      </c>
      <c r="D3079" s="126" t="s">
        <v>277</v>
      </c>
      <c r="E3079" s="126">
        <v>23.02</v>
      </c>
      <c r="F3079" s="126">
        <v>8.42</v>
      </c>
      <c r="G3079" s="126">
        <v>3.89</v>
      </c>
      <c r="H3079" s="126">
        <v>2160</v>
      </c>
      <c r="I3079" s="126">
        <v>-2.7330000000000001</v>
      </c>
      <c r="J3079" s="126" t="s">
        <v>75</v>
      </c>
      <c r="K3079" s="126">
        <v>40.83</v>
      </c>
      <c r="L3079" s="126">
        <v>23.00755263157895</v>
      </c>
      <c r="M3079" s="126">
        <v>-0.25014669096076131</v>
      </c>
      <c r="N3079" s="126">
        <v>23.120925531914889</v>
      </c>
      <c r="O3079" s="126">
        <v>-0.73926768925818531</v>
      </c>
      <c r="P3079" s="126">
        <v>1419000</v>
      </c>
      <c r="Q3079" s="126">
        <v>2482000</v>
      </c>
      <c r="R3079" s="126">
        <v>0.56999999999999995</v>
      </c>
      <c r="S3079" s="126">
        <v>36.1</v>
      </c>
      <c r="T3079" s="126">
        <v>7.7840000000000007</v>
      </c>
      <c r="U3079" s="126">
        <v>19.7592</v>
      </c>
      <c r="V3079" s="126">
        <v>2.2718779891541341</v>
      </c>
      <c r="AC3079" s="126">
        <v>23.67</v>
      </c>
      <c r="AD3079" s="126">
        <v>22.73</v>
      </c>
      <c r="AH3079" s="77">
        <f>IF(AND(M3079&lt;Variables!$G$6,M3079&gt;Variables!$G$5),0,1)</f>
        <v>1</v>
      </c>
      <c r="AI3079" s="77">
        <f t="shared" si="96"/>
        <v>1</v>
      </c>
      <c r="AJ3079" s="77">
        <f>IF(I3079&gt;Variables!$G$7,0,1)</f>
        <v>1</v>
      </c>
      <c r="AK3079" s="77">
        <f>IF(F3079&gt;Variables!$G$8,0,1)</f>
        <v>1</v>
      </c>
      <c r="AL3079" s="77">
        <f>IF(G3079&gt;Variables!$G$9,0,1)</f>
        <v>1</v>
      </c>
      <c r="AM3079" s="77">
        <f>IF(AND(K3079&gt;Variables!$G$10,K3079&lt;Variables!$G$11),0,1)</f>
        <v>1</v>
      </c>
      <c r="AN3079" s="77">
        <f>IF(H3079&lt;Variables!$G$13,1,0)</f>
        <v>0</v>
      </c>
      <c r="AO3079" s="77">
        <f>IF(R3079&lt;Variables!$G$12,0,1)</f>
        <v>0</v>
      </c>
      <c r="AP3079" s="78">
        <f t="shared" si="97"/>
        <v>1</v>
      </c>
      <c r="AQ3079" s="77">
        <f>IF(V3079&lt;Variables!$G$15,1,0)</f>
        <v>1</v>
      </c>
      <c r="AR3079" s="126">
        <v>1</v>
      </c>
      <c r="AS3079" s="126">
        <v>0</v>
      </c>
      <c r="AT3079" s="126">
        <v>0</v>
      </c>
      <c r="AU3079" s="126">
        <v>0</v>
      </c>
      <c r="BA3079" s="126">
        <v>1.02</v>
      </c>
    </row>
    <row r="3080" spans="3:53" ht="14.5" x14ac:dyDescent="0.35">
      <c r="C3080" s="126" t="s">
        <v>406</v>
      </c>
      <c r="D3080" s="126" t="s">
        <v>169</v>
      </c>
      <c r="E3080" s="126">
        <v>8.65</v>
      </c>
      <c r="F3080" s="126">
        <v>8.08</v>
      </c>
      <c r="G3080" s="126">
        <v>6.35</v>
      </c>
      <c r="H3080" s="126">
        <v>3910</v>
      </c>
      <c r="I3080" s="126">
        <v>64.69</v>
      </c>
      <c r="J3080" s="126" t="s">
        <v>75</v>
      </c>
      <c r="K3080" s="126">
        <v>47.09</v>
      </c>
      <c r="L3080" s="126">
        <v>8.6285100000000003</v>
      </c>
      <c r="M3080" s="126">
        <v>-4.0679097549870667E-2</v>
      </c>
      <c r="N3080" s="126">
        <v>8.634841999999999</v>
      </c>
      <c r="O3080" s="126">
        <v>-0.1139800820906627</v>
      </c>
      <c r="P3080" s="126">
        <v>2717000</v>
      </c>
      <c r="Q3080" s="126">
        <v>3192000</v>
      </c>
      <c r="R3080" s="126">
        <v>0.85</v>
      </c>
      <c r="S3080" s="126">
        <v>36.1</v>
      </c>
      <c r="T3080" s="126">
        <v>7.7840000000000007</v>
      </c>
      <c r="U3080" s="126">
        <v>19.7592</v>
      </c>
      <c r="V3080" s="126">
        <v>2.3375681861461599</v>
      </c>
      <c r="AC3080" s="126">
        <v>8.6288999999999998</v>
      </c>
      <c r="AD3080" s="126">
        <v>8.39</v>
      </c>
      <c r="AH3080" s="77">
        <f>IF(AND(M3080&lt;Variables!$G$6,M3080&gt;Variables!$G$5),0,1)</f>
        <v>1</v>
      </c>
      <c r="AI3080" s="77">
        <f t="shared" si="96"/>
        <v>1</v>
      </c>
      <c r="AJ3080" s="77">
        <f>IF(I3080&gt;Variables!$G$7,0,1)</f>
        <v>0</v>
      </c>
      <c r="AK3080" s="77">
        <f>IF(F3080&gt;Variables!$G$8,0,1)</f>
        <v>1</v>
      </c>
      <c r="AL3080" s="77">
        <f>IF(G3080&gt;Variables!$G$9,0,1)</f>
        <v>1</v>
      </c>
      <c r="AM3080" s="77">
        <f>IF(AND(K3080&gt;Variables!$G$10,K3080&lt;Variables!$G$11),0,1)</f>
        <v>1</v>
      </c>
      <c r="AN3080" s="77">
        <f>IF(H3080&lt;Variables!$G$13,1,0)</f>
        <v>0</v>
      </c>
      <c r="AO3080" s="77">
        <f>IF(R3080&lt;Variables!$G$12,0,1)</f>
        <v>0</v>
      </c>
      <c r="AP3080" s="78">
        <f t="shared" si="97"/>
        <v>1</v>
      </c>
      <c r="AQ3080" s="77">
        <f>IF(V3080&lt;Variables!$G$15,1,0)</f>
        <v>1</v>
      </c>
      <c r="AR3080" s="126">
        <v>0</v>
      </c>
      <c r="AS3080" s="126">
        <v>0</v>
      </c>
      <c r="AT3080" s="126">
        <v>0</v>
      </c>
      <c r="AU3080" s="126">
        <v>1</v>
      </c>
      <c r="BA3080" s="126">
        <v>-1.38</v>
      </c>
    </row>
    <row r="3081" spans="3:53" ht="14.5" x14ac:dyDescent="0.35">
      <c r="C3081" s="126" t="s">
        <v>406</v>
      </c>
      <c r="D3081" s="126" t="s">
        <v>172</v>
      </c>
      <c r="E3081" s="126">
        <v>57.64</v>
      </c>
      <c r="F3081" s="126">
        <v>7.77</v>
      </c>
      <c r="G3081" s="126">
        <v>5.43</v>
      </c>
      <c r="H3081" s="126">
        <v>7410</v>
      </c>
      <c r="I3081" s="126">
        <v>140628.81099999999</v>
      </c>
      <c r="J3081" s="126" t="s">
        <v>75</v>
      </c>
      <c r="K3081" s="126">
        <v>46.51</v>
      </c>
      <c r="L3081" s="126">
        <v>57.554650000000002</v>
      </c>
      <c r="M3081" s="126">
        <v>-0.1470776036341172</v>
      </c>
      <c r="N3081" s="126">
        <v>57.60513777777777</v>
      </c>
      <c r="O3081" s="126">
        <v>-0.23459327239019859</v>
      </c>
      <c r="P3081" s="126">
        <v>699788</v>
      </c>
      <c r="Q3081" s="126">
        <v>1245000</v>
      </c>
      <c r="R3081" s="126">
        <v>0.56000000000000005</v>
      </c>
      <c r="S3081" s="126">
        <v>36.1</v>
      </c>
      <c r="T3081" s="126">
        <v>7.7840000000000007</v>
      </c>
      <c r="U3081" s="126">
        <v>19.7592</v>
      </c>
      <c r="V3081" s="126">
        <v>2.3331852048781458</v>
      </c>
      <c r="AC3081" s="126">
        <v>57.65</v>
      </c>
      <c r="AD3081" s="126">
        <v>54.424999999999997</v>
      </c>
      <c r="AH3081" s="77">
        <f>IF(AND(M3081&lt;Variables!$G$6,M3081&gt;Variables!$G$5),0,1)</f>
        <v>1</v>
      </c>
      <c r="AI3081" s="77">
        <f t="shared" si="96"/>
        <v>1</v>
      </c>
      <c r="AJ3081" s="77">
        <f>IF(I3081&gt;Variables!$G$7,0,1)</f>
        <v>0</v>
      </c>
      <c r="AK3081" s="77">
        <f>IF(F3081&gt;Variables!$G$8,0,1)</f>
        <v>1</v>
      </c>
      <c r="AL3081" s="77">
        <f>IF(G3081&gt;Variables!$G$9,0,1)</f>
        <v>1</v>
      </c>
      <c r="AM3081" s="77">
        <f>IF(AND(K3081&gt;Variables!$G$10,K3081&lt;Variables!$G$11),0,1)</f>
        <v>1</v>
      </c>
      <c r="AN3081" s="77">
        <f>IF(H3081&lt;Variables!$G$13,1,0)</f>
        <v>0</v>
      </c>
      <c r="AO3081" s="77">
        <f>IF(R3081&lt;Variables!$G$12,0,1)</f>
        <v>0</v>
      </c>
      <c r="AP3081" s="78">
        <f t="shared" si="97"/>
        <v>1</v>
      </c>
      <c r="AQ3081" s="77">
        <f>IF(V3081&lt;Variables!$G$15,1,0)</f>
        <v>1</v>
      </c>
      <c r="AR3081" s="126">
        <v>0</v>
      </c>
      <c r="AS3081" s="126">
        <v>0</v>
      </c>
      <c r="AT3081" s="126">
        <v>1</v>
      </c>
      <c r="AU3081" s="126">
        <v>0</v>
      </c>
      <c r="BA3081" s="126">
        <v>-2.25</v>
      </c>
    </row>
    <row r="3082" spans="3:53" ht="14.5" x14ac:dyDescent="0.35">
      <c r="C3082" s="126" t="s">
        <v>406</v>
      </c>
      <c r="D3082" s="126" t="s">
        <v>400</v>
      </c>
      <c r="E3082" s="126">
        <v>19.96</v>
      </c>
      <c r="F3082" s="126">
        <v>8.26</v>
      </c>
      <c r="G3082" s="126">
        <v>6.05</v>
      </c>
      <c r="H3082" s="126">
        <v>1190</v>
      </c>
      <c r="I3082" s="126">
        <v>140.77600000000001</v>
      </c>
      <c r="J3082" s="126" t="s">
        <v>74</v>
      </c>
      <c r="K3082" s="126">
        <v>68.8</v>
      </c>
      <c r="L3082" s="126">
        <v>19.82095</v>
      </c>
      <c r="M3082" s="126">
        <v>0.42404627427041242</v>
      </c>
      <c r="N3082" s="126">
        <v>19.58913191489362</v>
      </c>
      <c r="O3082" s="126">
        <v>1.612465965713517</v>
      </c>
      <c r="P3082" s="126">
        <v>659844</v>
      </c>
      <c r="Q3082" s="126">
        <v>546039</v>
      </c>
      <c r="R3082" s="126">
        <v>1.21</v>
      </c>
      <c r="S3082" s="126">
        <v>36.1</v>
      </c>
      <c r="T3082" s="126">
        <v>7.7840000000000007</v>
      </c>
      <c r="U3082" s="126">
        <v>19.7592</v>
      </c>
      <c r="V3082" s="126">
        <v>2.5277194588352221</v>
      </c>
      <c r="AC3082" s="126">
        <v>19.905100000000001</v>
      </c>
      <c r="AD3082" s="126">
        <v>19.53</v>
      </c>
      <c r="AH3082" s="77">
        <f>IF(AND(M3082&lt;Variables!$G$6,M3082&gt;Variables!$G$5),0,1)</f>
        <v>1</v>
      </c>
      <c r="AI3082" s="77">
        <f t="shared" si="96"/>
        <v>0</v>
      </c>
      <c r="AJ3082" s="77">
        <f>IF(I3082&gt;Variables!$G$7,0,1)</f>
        <v>0</v>
      </c>
      <c r="AK3082" s="77">
        <f>IF(F3082&gt;Variables!$G$8,0,1)</f>
        <v>1</v>
      </c>
      <c r="AL3082" s="77">
        <f>IF(G3082&gt;Variables!$G$9,0,1)</f>
        <v>1</v>
      </c>
      <c r="AM3082" s="77">
        <f>IF(AND(K3082&gt;Variables!$G$10,K3082&lt;Variables!$G$11),0,1)</f>
        <v>0</v>
      </c>
      <c r="AN3082" s="77">
        <f>IF(H3082&lt;Variables!$G$13,1,0)</f>
        <v>1</v>
      </c>
      <c r="AO3082" s="77">
        <f>IF(R3082&lt;Variables!$G$12,0,1)</f>
        <v>0</v>
      </c>
      <c r="AP3082" s="78">
        <f t="shared" si="97"/>
        <v>0</v>
      </c>
      <c r="AQ3082" s="77">
        <f>IF(V3082&lt;Variables!$G$15,1,0)</f>
        <v>1</v>
      </c>
      <c r="AR3082" s="126">
        <v>0</v>
      </c>
      <c r="AS3082" s="126">
        <v>0</v>
      </c>
      <c r="AT3082" s="126">
        <v>1</v>
      </c>
      <c r="AU3082" s="126">
        <v>0</v>
      </c>
      <c r="BA3082" s="126">
        <v>-1.51</v>
      </c>
    </row>
    <row r="3083" spans="3:53" ht="14.5" x14ac:dyDescent="0.35">
      <c r="C3083" s="126" t="s">
        <v>406</v>
      </c>
      <c r="D3083" s="126" t="s">
        <v>153</v>
      </c>
      <c r="E3083" s="126">
        <v>7.51</v>
      </c>
      <c r="F3083" s="126">
        <v>7.17</v>
      </c>
      <c r="G3083" s="126">
        <v>5.32</v>
      </c>
      <c r="H3083" s="126">
        <v>-99999</v>
      </c>
      <c r="I3083" s="126">
        <v>400.86700000000002</v>
      </c>
      <c r="J3083" s="126" t="s">
        <v>75</v>
      </c>
      <c r="K3083" s="126">
        <v>53.88</v>
      </c>
      <c r="L3083" s="126">
        <v>7.52</v>
      </c>
      <c r="M3083" s="126">
        <v>0</v>
      </c>
      <c r="N3083" s="126">
        <v>7.4974999999999996</v>
      </c>
      <c r="O3083" s="126">
        <v>0.30010003334444768</v>
      </c>
      <c r="P3083" s="126">
        <v>35925</v>
      </c>
      <c r="Q3083" s="126">
        <v>86571</v>
      </c>
      <c r="R3083" s="126">
        <v>0.41</v>
      </c>
      <c r="S3083" s="126">
        <v>36.1</v>
      </c>
      <c r="T3083" s="126">
        <v>7.7840000000000007</v>
      </c>
      <c r="U3083" s="126">
        <v>19.7592</v>
      </c>
      <c r="V3083" s="126">
        <v>2.4071967999999999</v>
      </c>
      <c r="AC3083" s="126">
        <v>7.66</v>
      </c>
      <c r="AD3083" s="126">
        <v>7.48</v>
      </c>
      <c r="AH3083" s="77">
        <f>IF(AND(M3083&lt;Variables!$G$6,M3083&gt;Variables!$G$5),0,1)</f>
        <v>1</v>
      </c>
      <c r="AI3083" s="77">
        <f t="shared" si="96"/>
        <v>0</v>
      </c>
      <c r="AJ3083" s="77">
        <f>IF(I3083&gt;Variables!$G$7,0,1)</f>
        <v>0</v>
      </c>
      <c r="AK3083" s="77">
        <f>IF(F3083&gt;Variables!$G$8,0,1)</f>
        <v>1</v>
      </c>
      <c r="AL3083" s="77">
        <f>IF(G3083&gt;Variables!$G$9,0,1)</f>
        <v>1</v>
      </c>
      <c r="AM3083" s="77">
        <f>IF(AND(K3083&gt;Variables!$G$10,K3083&lt;Variables!$G$11),0,1)</f>
        <v>1</v>
      </c>
      <c r="AN3083" s="77">
        <f>IF(H3083&lt;Variables!$G$13,1,0)</f>
        <v>1</v>
      </c>
      <c r="AO3083" s="77">
        <f>IF(R3083&lt;Variables!$G$12,0,1)</f>
        <v>0</v>
      </c>
      <c r="AP3083" s="78">
        <f t="shared" si="97"/>
        <v>1</v>
      </c>
      <c r="AQ3083" s="77">
        <f>IF(V3083&lt;Variables!$G$15,1,0)</f>
        <v>1</v>
      </c>
      <c r="AR3083" s="126">
        <v>0</v>
      </c>
      <c r="AS3083" s="126">
        <v>0</v>
      </c>
      <c r="AT3083" s="126">
        <v>0</v>
      </c>
      <c r="AU3083" s="126">
        <v>0</v>
      </c>
      <c r="BA3083" s="126">
        <v>0</v>
      </c>
    </row>
    <row r="3084" spans="3:53" ht="14.5" x14ac:dyDescent="0.35">
      <c r="C3084" s="126" t="s">
        <v>406</v>
      </c>
      <c r="D3084" s="126" t="s">
        <v>130</v>
      </c>
      <c r="E3084" s="126">
        <v>15.69</v>
      </c>
      <c r="F3084" s="126">
        <v>10.54</v>
      </c>
      <c r="G3084" s="126">
        <v>7.64</v>
      </c>
      <c r="H3084" s="126">
        <v>2590</v>
      </c>
      <c r="I3084" s="126">
        <v>456.87900000000002</v>
      </c>
      <c r="J3084" s="126" t="s">
        <v>75</v>
      </c>
      <c r="K3084" s="126">
        <v>49.75</v>
      </c>
      <c r="L3084" s="126">
        <v>15.64315789473684</v>
      </c>
      <c r="M3084" s="126">
        <v>-8.4112778413276246E-2</v>
      </c>
      <c r="N3084" s="126">
        <v>15.618291666666661</v>
      </c>
      <c r="O3084" s="126">
        <v>7.4965518529309119E-2</v>
      </c>
      <c r="P3084" s="126">
        <v>840883</v>
      </c>
      <c r="Q3084" s="126">
        <v>1389000</v>
      </c>
      <c r="R3084" s="126">
        <v>0.61</v>
      </c>
      <c r="S3084" s="126">
        <v>36.1</v>
      </c>
      <c r="T3084" s="126">
        <v>7.7840000000000007</v>
      </c>
      <c r="U3084" s="126">
        <v>19.7592</v>
      </c>
      <c r="V3084" s="126">
        <v>2.366536202812731</v>
      </c>
      <c r="AC3084" s="126">
        <v>15.9</v>
      </c>
      <c r="AD3084" s="126">
        <v>15.63</v>
      </c>
      <c r="AH3084" s="77">
        <f>IF(AND(M3084&lt;Variables!$G$6,M3084&gt;Variables!$G$5),0,1)</f>
        <v>1</v>
      </c>
      <c r="AI3084" s="77">
        <f t="shared" si="96"/>
        <v>0</v>
      </c>
      <c r="AJ3084" s="77">
        <f>IF(I3084&gt;Variables!$G$7,0,1)</f>
        <v>0</v>
      </c>
      <c r="AK3084" s="77">
        <f>IF(F3084&gt;Variables!$G$8,0,1)</f>
        <v>0</v>
      </c>
      <c r="AL3084" s="77">
        <f>IF(G3084&gt;Variables!$G$9,0,1)</f>
        <v>1</v>
      </c>
      <c r="AM3084" s="77">
        <f>IF(AND(K3084&gt;Variables!$G$10,K3084&lt;Variables!$G$11),0,1)</f>
        <v>1</v>
      </c>
      <c r="AN3084" s="77">
        <f>IF(H3084&lt;Variables!$G$13,1,0)</f>
        <v>0</v>
      </c>
      <c r="AO3084" s="77">
        <f>IF(R3084&lt;Variables!$G$12,0,1)</f>
        <v>0</v>
      </c>
      <c r="AP3084" s="78">
        <f t="shared" si="97"/>
        <v>1</v>
      </c>
      <c r="AQ3084" s="77">
        <f>IF(V3084&lt;Variables!$G$15,1,0)</f>
        <v>1</v>
      </c>
      <c r="AR3084" s="126">
        <v>0</v>
      </c>
      <c r="AS3084" s="126">
        <v>1</v>
      </c>
      <c r="AT3084" s="126">
        <v>0</v>
      </c>
      <c r="AU3084" s="126">
        <v>0</v>
      </c>
      <c r="BA3084" s="126">
        <v>1.04</v>
      </c>
    </row>
    <row r="3085" spans="3:53" ht="14.5" x14ac:dyDescent="0.35">
      <c r="C3085" s="126" t="s">
        <v>406</v>
      </c>
      <c r="D3085" s="126" t="s">
        <v>372</v>
      </c>
      <c r="E3085" s="126">
        <v>3.14</v>
      </c>
      <c r="F3085" s="126">
        <v>31.39</v>
      </c>
      <c r="G3085" s="126">
        <v>-6.05</v>
      </c>
      <c r="H3085" s="126">
        <v>-99999</v>
      </c>
      <c r="I3085" s="126">
        <v>6.0819999999999999</v>
      </c>
      <c r="J3085" s="126" t="s">
        <v>75</v>
      </c>
      <c r="K3085" s="126">
        <v>-99999</v>
      </c>
      <c r="L3085" s="126">
        <v>-99999</v>
      </c>
      <c r="M3085" s="126">
        <v>-99999</v>
      </c>
      <c r="N3085" s="126">
        <v>3.26</v>
      </c>
      <c r="O3085" s="126">
        <v>0</v>
      </c>
      <c r="P3085" s="126">
        <v>27240</v>
      </c>
      <c r="Q3085" s="126">
        <v>2017</v>
      </c>
      <c r="R3085" s="126">
        <v>13.51</v>
      </c>
      <c r="S3085" s="126">
        <v>36.1</v>
      </c>
      <c r="T3085" s="126">
        <v>7.7840000000000007</v>
      </c>
      <c r="U3085" s="126">
        <v>19.7592</v>
      </c>
      <c r="V3085" s="126">
        <v>-99999</v>
      </c>
      <c r="AC3085" s="126">
        <v>3.3</v>
      </c>
      <c r="AD3085" s="126">
        <v>3.1301000000000001</v>
      </c>
      <c r="AH3085" s="77">
        <f>IF(AND(M3085&lt;Variables!$G$6,M3085&gt;Variables!$G$5),0,1)</f>
        <v>1</v>
      </c>
      <c r="AI3085" s="77">
        <f t="shared" si="96"/>
        <v>1</v>
      </c>
      <c r="AJ3085" s="77">
        <f>IF(I3085&gt;Variables!$G$7,0,1)</f>
        <v>1</v>
      </c>
      <c r="AK3085" s="77">
        <f>IF(F3085&gt;Variables!$G$8,0,1)</f>
        <v>0</v>
      </c>
      <c r="AL3085" s="77">
        <f>IF(G3085&gt;Variables!$G$9,0,1)</f>
        <v>1</v>
      </c>
      <c r="AM3085" s="77">
        <f>IF(AND(K3085&gt;Variables!$G$10,K3085&lt;Variables!$G$11),0,1)</f>
        <v>1</v>
      </c>
      <c r="AN3085" s="77">
        <f>IF(H3085&lt;Variables!$G$13,1,0)</f>
        <v>1</v>
      </c>
      <c r="AO3085" s="77">
        <f>IF(R3085&lt;Variables!$G$12,0,1)</f>
        <v>1</v>
      </c>
      <c r="AP3085" s="78">
        <f t="shared" si="97"/>
        <v>1</v>
      </c>
      <c r="AQ3085" s="77">
        <f>IF(V3085&lt;Variables!$G$15,1,0)</f>
        <v>1</v>
      </c>
      <c r="AR3085" s="126">
        <v>1</v>
      </c>
      <c r="AS3085" s="126">
        <v>0</v>
      </c>
      <c r="AT3085" s="126">
        <v>0</v>
      </c>
      <c r="AU3085" s="126">
        <v>0</v>
      </c>
      <c r="BA3085" s="126">
        <v>2</v>
      </c>
    </row>
    <row r="3086" spans="3:53" ht="14.5" x14ac:dyDescent="0.35">
      <c r="C3086" s="126" t="s">
        <v>407</v>
      </c>
      <c r="D3086" s="126" t="s">
        <v>189</v>
      </c>
      <c r="E3086" s="126">
        <v>31.37</v>
      </c>
      <c r="F3086" s="126">
        <v>7.69</v>
      </c>
      <c r="G3086" s="126">
        <v>6.54</v>
      </c>
      <c r="H3086" s="126">
        <v>-99999</v>
      </c>
      <c r="I3086" s="126">
        <v>-99999</v>
      </c>
      <c r="J3086" s="126" t="s">
        <v>75</v>
      </c>
      <c r="K3086" s="126">
        <v>56.01</v>
      </c>
      <c r="L3086" s="126">
        <v>31.141249999999999</v>
      </c>
      <c r="M3086" s="126">
        <v>0.38132701802272589</v>
      </c>
      <c r="N3086" s="126">
        <v>30.991378947368421</v>
      </c>
      <c r="O3086" s="126">
        <v>0.86676056940794333</v>
      </c>
      <c r="P3086" s="126">
        <v>767524</v>
      </c>
      <c r="Q3086" s="126">
        <v>2252000</v>
      </c>
      <c r="R3086" s="126">
        <v>0.34</v>
      </c>
      <c r="S3086" s="126">
        <v>35.944000000000003</v>
      </c>
      <c r="T3086" s="126">
        <v>7.5459999999999994</v>
      </c>
      <c r="U3086" s="126">
        <v>19.494800000000001</v>
      </c>
      <c r="V3086" s="126">
        <v>2.4127304502388309</v>
      </c>
      <c r="AC3086" s="126">
        <v>31.6</v>
      </c>
      <c r="AD3086" s="126">
        <v>29.51</v>
      </c>
      <c r="AH3086" s="77">
        <f>IF(AND(M3086&lt;Variables!$G$6,M3086&gt;Variables!$G$5),0,1)</f>
        <v>1</v>
      </c>
      <c r="AI3086" s="77">
        <f t="shared" si="96"/>
        <v>0</v>
      </c>
      <c r="AJ3086" s="77">
        <f>IF(I3086&gt;Variables!$G$7,0,1)</f>
        <v>1</v>
      </c>
      <c r="AK3086" s="77">
        <f>IF(F3086&gt;Variables!$G$8,0,1)</f>
        <v>1</v>
      </c>
      <c r="AL3086" s="77">
        <f>IF(G3086&gt;Variables!$G$9,0,1)</f>
        <v>1</v>
      </c>
      <c r="AM3086" s="77">
        <f>IF(AND(K3086&gt;Variables!$G$10,K3086&lt;Variables!$G$11),0,1)</f>
        <v>1</v>
      </c>
      <c r="AN3086" s="77">
        <f>IF(H3086&lt;Variables!$G$13,1,0)</f>
        <v>1</v>
      </c>
      <c r="AO3086" s="77">
        <f>IF(R3086&lt;Variables!$G$12,0,1)</f>
        <v>0</v>
      </c>
      <c r="AP3086" s="78">
        <f t="shared" si="97"/>
        <v>1</v>
      </c>
      <c r="AQ3086" s="77">
        <f>IF(V3086&lt;Variables!$G$15,1,0)</f>
        <v>1</v>
      </c>
      <c r="AR3086" s="126">
        <v>0</v>
      </c>
      <c r="AS3086" s="126">
        <v>0</v>
      </c>
      <c r="AT3086" s="126">
        <v>1</v>
      </c>
      <c r="AU3086" s="126">
        <v>0</v>
      </c>
      <c r="BA3086" s="126">
        <v>-1.55</v>
      </c>
    </row>
    <row r="3087" spans="3:53" ht="14.5" x14ac:dyDescent="0.35">
      <c r="C3087" s="126" t="s">
        <v>407</v>
      </c>
      <c r="D3087" s="126" t="s">
        <v>346</v>
      </c>
      <c r="E3087" s="126">
        <v>57.94</v>
      </c>
      <c r="F3087" s="126">
        <v>49.6</v>
      </c>
      <c r="G3087" s="126">
        <v>0.13</v>
      </c>
      <c r="H3087" s="126">
        <v>1470</v>
      </c>
      <c r="I3087" s="126">
        <v>113.601</v>
      </c>
      <c r="J3087" s="126" t="s">
        <v>74</v>
      </c>
      <c r="K3087" s="126">
        <v>55.99</v>
      </c>
      <c r="L3087" s="126">
        <v>57.761820000000007</v>
      </c>
      <c r="M3087" s="126">
        <v>2.2817840573555681E-2</v>
      </c>
      <c r="N3087" s="126">
        <v>57.764398</v>
      </c>
      <c r="O3087" s="126">
        <v>1.83538656457541E-2</v>
      </c>
      <c r="P3087" s="126">
        <v>5086000</v>
      </c>
      <c r="Q3087" s="126">
        <v>255123</v>
      </c>
      <c r="R3087" s="126">
        <v>19.940000000000001</v>
      </c>
      <c r="S3087" s="126">
        <v>35.944000000000003</v>
      </c>
      <c r="T3087" s="126">
        <v>7.5459999999999994</v>
      </c>
      <c r="U3087" s="126">
        <v>19.494800000000001</v>
      </c>
      <c r="V3087" s="126">
        <v>2.428068407582864</v>
      </c>
      <c r="AC3087" s="126">
        <v>57.79</v>
      </c>
      <c r="AD3087" s="126">
        <v>57.57</v>
      </c>
      <c r="AH3087" s="77">
        <f>IF(AND(M3087&lt;Variables!$G$6,M3087&gt;Variables!$G$5),0,1)</f>
        <v>1</v>
      </c>
      <c r="AI3087" s="77">
        <f t="shared" si="96"/>
        <v>1</v>
      </c>
      <c r="AJ3087" s="77">
        <f>IF(I3087&gt;Variables!$G$7,0,1)</f>
        <v>0</v>
      </c>
      <c r="AK3087" s="77">
        <f>IF(F3087&gt;Variables!$G$8,0,1)</f>
        <v>0</v>
      </c>
      <c r="AL3087" s="77">
        <f>IF(G3087&gt;Variables!$G$9,0,1)</f>
        <v>1</v>
      </c>
      <c r="AM3087" s="77">
        <f>IF(AND(K3087&gt;Variables!$G$10,K3087&lt;Variables!$G$11),0,1)</f>
        <v>1</v>
      </c>
      <c r="AN3087" s="77">
        <f>IF(H3087&lt;Variables!$G$13,1,0)</f>
        <v>1</v>
      </c>
      <c r="AO3087" s="77">
        <f>IF(R3087&lt;Variables!$G$12,0,1)</f>
        <v>1</v>
      </c>
      <c r="AP3087" s="78">
        <f t="shared" si="97"/>
        <v>0</v>
      </c>
      <c r="AQ3087" s="77">
        <f>IF(V3087&lt;Variables!$G$15,1,0)</f>
        <v>1</v>
      </c>
      <c r="AR3087" s="126">
        <v>0</v>
      </c>
      <c r="AS3087" s="126">
        <v>0</v>
      </c>
      <c r="AT3087" s="126">
        <v>0</v>
      </c>
      <c r="AU3087" s="126">
        <v>1</v>
      </c>
      <c r="BA3087" s="126">
        <v>-0.38</v>
      </c>
    </row>
    <row r="3088" spans="3:53" ht="14.5" x14ac:dyDescent="0.35">
      <c r="C3088" s="126" t="s">
        <v>407</v>
      </c>
      <c r="D3088" s="126" t="s">
        <v>400</v>
      </c>
      <c r="E3088" s="126">
        <v>19.88</v>
      </c>
      <c r="F3088" s="126">
        <v>7.73</v>
      </c>
      <c r="G3088" s="126">
        <v>5.49</v>
      </c>
      <c r="H3088" s="126">
        <v>1190</v>
      </c>
      <c r="I3088" s="126">
        <v>140.21199999999999</v>
      </c>
      <c r="J3088" s="126" t="s">
        <v>74</v>
      </c>
      <c r="K3088" s="126">
        <v>53.47</v>
      </c>
      <c r="L3088" s="126">
        <v>19.84428888888889</v>
      </c>
      <c r="M3088" s="126">
        <v>-0.2231820406207021</v>
      </c>
      <c r="N3088" s="126">
        <v>19.644627659574461</v>
      </c>
      <c r="O3088" s="126">
        <v>0.79091517089564489</v>
      </c>
      <c r="P3088" s="126">
        <v>667694</v>
      </c>
      <c r="Q3088" s="126">
        <v>546039</v>
      </c>
      <c r="R3088" s="126">
        <v>1.22</v>
      </c>
      <c r="S3088" s="126">
        <v>35.944000000000003</v>
      </c>
      <c r="T3088" s="126">
        <v>7.5459999999999994</v>
      </c>
      <c r="U3088" s="126">
        <v>19.494800000000001</v>
      </c>
      <c r="V3088" s="126">
        <v>2.4109885206307329</v>
      </c>
      <c r="AC3088" s="126">
        <v>19.879899999999999</v>
      </c>
      <c r="AD3088" s="126">
        <v>19.53</v>
      </c>
      <c r="AH3088" s="77">
        <f>IF(AND(M3088&lt;Variables!$G$6,M3088&gt;Variables!$G$5),0,1)</f>
        <v>1</v>
      </c>
      <c r="AI3088" s="77">
        <f t="shared" si="96"/>
        <v>0</v>
      </c>
      <c r="AJ3088" s="77">
        <f>IF(I3088&gt;Variables!$G$7,0,1)</f>
        <v>0</v>
      </c>
      <c r="AK3088" s="77">
        <f>IF(F3088&gt;Variables!$G$8,0,1)</f>
        <v>1</v>
      </c>
      <c r="AL3088" s="77">
        <f>IF(G3088&gt;Variables!$G$9,0,1)</f>
        <v>1</v>
      </c>
      <c r="AM3088" s="77">
        <f>IF(AND(K3088&gt;Variables!$G$10,K3088&lt;Variables!$G$11),0,1)</f>
        <v>1</v>
      </c>
      <c r="AN3088" s="77">
        <f>IF(H3088&lt;Variables!$G$13,1,0)</f>
        <v>1</v>
      </c>
      <c r="AO3088" s="77">
        <f>IF(R3088&lt;Variables!$G$12,0,1)</f>
        <v>0</v>
      </c>
      <c r="AP3088" s="78">
        <f t="shared" si="97"/>
        <v>0</v>
      </c>
      <c r="AQ3088" s="77">
        <f>IF(V3088&lt;Variables!$G$15,1,0)</f>
        <v>1</v>
      </c>
      <c r="AR3088" s="126">
        <v>0</v>
      </c>
      <c r="AS3088" s="126">
        <v>0</v>
      </c>
      <c r="AT3088" s="126">
        <v>1</v>
      </c>
      <c r="AU3088" s="126">
        <v>0</v>
      </c>
      <c r="BA3088" s="126">
        <v>-1.22</v>
      </c>
    </row>
    <row r="3089" spans="3:53" ht="14.5" x14ac:dyDescent="0.35">
      <c r="C3089" s="126" t="s">
        <v>407</v>
      </c>
      <c r="D3089" s="126" t="s">
        <v>388</v>
      </c>
      <c r="E3089" s="126">
        <v>15.19</v>
      </c>
      <c r="F3089" s="126">
        <v>30.55</v>
      </c>
      <c r="G3089" s="126">
        <v>35.1</v>
      </c>
      <c r="H3089" s="126">
        <v>227.98</v>
      </c>
      <c r="I3089" s="126">
        <v>83150.308000000005</v>
      </c>
      <c r="J3089" s="126" t="s">
        <v>75</v>
      </c>
      <c r="K3089" s="126">
        <v>60.99</v>
      </c>
      <c r="L3089" s="126">
        <v>14.829845000000001</v>
      </c>
      <c r="M3089" s="126">
        <v>0.85068319999297959</v>
      </c>
      <c r="N3089" s="126">
        <v>13.97581041666667</v>
      </c>
      <c r="O3089" s="126">
        <v>7.0134722360316291</v>
      </c>
      <c r="P3089" s="126">
        <v>2660000</v>
      </c>
      <c r="Q3089" s="126">
        <v>2670000</v>
      </c>
      <c r="R3089" s="126">
        <v>1</v>
      </c>
      <c r="S3089" s="126">
        <v>35.944000000000003</v>
      </c>
      <c r="T3089" s="126">
        <v>7.5459999999999994</v>
      </c>
      <c r="U3089" s="126">
        <v>19.494800000000001</v>
      </c>
      <c r="V3089" s="126">
        <v>2.4317387006336211</v>
      </c>
      <c r="AC3089" s="126">
        <v>19.88</v>
      </c>
      <c r="AD3089" s="126">
        <v>14.61</v>
      </c>
      <c r="AH3089" s="77">
        <f>IF(AND(M3089&lt;Variables!$G$6,M3089&gt;Variables!$G$5),0,1)</f>
        <v>1</v>
      </c>
      <c r="AI3089" s="77">
        <f t="shared" si="96"/>
        <v>0</v>
      </c>
      <c r="AJ3089" s="77">
        <f>IF(I3089&gt;Variables!$G$7,0,1)</f>
        <v>0</v>
      </c>
      <c r="AK3089" s="77">
        <f>IF(F3089&gt;Variables!$G$8,0,1)</f>
        <v>0</v>
      </c>
      <c r="AL3089" s="77">
        <f>IF(G3089&gt;Variables!$G$9,0,1)</f>
        <v>0</v>
      </c>
      <c r="AM3089" s="77">
        <f>IF(AND(K3089&gt;Variables!$G$10,K3089&lt;Variables!$G$11),0,1)</f>
        <v>1</v>
      </c>
      <c r="AN3089" s="77">
        <f>IF(H3089&lt;Variables!$G$13,1,0)</f>
        <v>1</v>
      </c>
      <c r="AO3089" s="77">
        <f>IF(R3089&lt;Variables!$G$12,0,1)</f>
        <v>0</v>
      </c>
      <c r="AP3089" s="78">
        <f t="shared" si="97"/>
        <v>1</v>
      </c>
      <c r="AQ3089" s="77">
        <f>IF(V3089&lt;Variables!$G$15,1,0)</f>
        <v>1</v>
      </c>
      <c r="AR3089" s="126">
        <v>1</v>
      </c>
      <c r="AS3089" s="126">
        <v>0</v>
      </c>
      <c r="AT3089" s="126">
        <v>0</v>
      </c>
      <c r="AU3089" s="126">
        <v>0</v>
      </c>
      <c r="BA3089" s="126">
        <v>2</v>
      </c>
    </row>
    <row r="3090" spans="3:53" ht="14.5" x14ac:dyDescent="0.35">
      <c r="C3090" s="126" t="s">
        <v>407</v>
      </c>
      <c r="D3090" s="126" t="s">
        <v>194</v>
      </c>
      <c r="E3090" s="126">
        <v>9.5</v>
      </c>
      <c r="F3090" s="126">
        <v>50.36</v>
      </c>
      <c r="G3090" s="126">
        <v>6.18</v>
      </c>
      <c r="H3090" s="126">
        <v>784.63</v>
      </c>
      <c r="I3090" s="126">
        <v>2753.069</v>
      </c>
      <c r="J3090" s="126" t="s">
        <v>75</v>
      </c>
      <c r="K3090" s="126">
        <v>57.74</v>
      </c>
      <c r="L3090" s="126">
        <v>9.4010549999999995</v>
      </c>
      <c r="M3090" s="126">
        <v>0.52169676701180179</v>
      </c>
      <c r="N3090" s="126">
        <v>9.1684959999999993</v>
      </c>
      <c r="O3090" s="126">
        <v>3.071430690486221</v>
      </c>
      <c r="P3090" s="126">
        <v>259880000</v>
      </c>
      <c r="Q3090" s="126">
        <v>29450000</v>
      </c>
      <c r="R3090" s="126">
        <v>8.82</v>
      </c>
      <c r="S3090" s="126">
        <v>35.944000000000003</v>
      </c>
      <c r="T3090" s="126">
        <v>7.5459999999999994</v>
      </c>
      <c r="U3090" s="126">
        <v>19.494800000000001</v>
      </c>
      <c r="V3090" s="126">
        <v>2.421960733621066</v>
      </c>
      <c r="AC3090" s="126">
        <v>10.199999999999999</v>
      </c>
      <c r="AD3090" s="126">
        <v>8.9600000000000009</v>
      </c>
      <c r="AH3090" s="77">
        <f>IF(AND(M3090&lt;Variables!$G$6,M3090&gt;Variables!$G$5),0,1)</f>
        <v>1</v>
      </c>
      <c r="AI3090" s="77">
        <f t="shared" si="96"/>
        <v>0</v>
      </c>
      <c r="AJ3090" s="77">
        <f>IF(I3090&gt;Variables!$G$7,0,1)</f>
        <v>0</v>
      </c>
      <c r="AK3090" s="77">
        <f>IF(F3090&gt;Variables!$G$8,0,1)</f>
        <v>0</v>
      </c>
      <c r="AL3090" s="77">
        <f>IF(G3090&gt;Variables!$G$9,0,1)</f>
        <v>1</v>
      </c>
      <c r="AM3090" s="77">
        <f>IF(AND(K3090&gt;Variables!$G$10,K3090&lt;Variables!$G$11),0,1)</f>
        <v>1</v>
      </c>
      <c r="AN3090" s="77">
        <f>IF(H3090&lt;Variables!$G$13,1,0)</f>
        <v>1</v>
      </c>
      <c r="AO3090" s="77">
        <f>IF(R3090&lt;Variables!$G$12,0,1)</f>
        <v>1</v>
      </c>
      <c r="AP3090" s="78">
        <f t="shared" si="97"/>
        <v>1</v>
      </c>
      <c r="AQ3090" s="77">
        <f>IF(V3090&lt;Variables!$G$15,1,0)</f>
        <v>1</v>
      </c>
      <c r="AR3090" s="126">
        <v>0</v>
      </c>
      <c r="AS3090" s="126">
        <v>0</v>
      </c>
      <c r="AT3090" s="126">
        <v>1</v>
      </c>
      <c r="AU3090" s="126">
        <v>0</v>
      </c>
      <c r="BA3090" s="126">
        <v>-2.25</v>
      </c>
    </row>
    <row r="3091" spans="3:53" ht="14.5" x14ac:dyDescent="0.35">
      <c r="C3091" s="126" t="s">
        <v>407</v>
      </c>
      <c r="D3091" s="126" t="s">
        <v>354</v>
      </c>
      <c r="E3091" s="126">
        <v>9.35</v>
      </c>
      <c r="F3091" s="126">
        <v>18.13</v>
      </c>
      <c r="G3091" s="126">
        <v>17.420000000000002</v>
      </c>
      <c r="H3091" s="126">
        <v>-99999</v>
      </c>
      <c r="I3091" s="126">
        <v>-62.067999999999998</v>
      </c>
      <c r="J3091" s="126" t="s">
        <v>75</v>
      </c>
      <c r="K3091" s="126">
        <v>59.48</v>
      </c>
      <c r="L3091" s="126">
        <v>9.2274999999999991</v>
      </c>
      <c r="M3091" s="126">
        <v>0.78569493362234155</v>
      </c>
      <c r="N3091" s="126">
        <v>9.153433333333334</v>
      </c>
      <c r="O3091" s="126">
        <v>1.601220671296381</v>
      </c>
      <c r="P3091" s="126">
        <v>15970</v>
      </c>
      <c r="Q3091" s="126">
        <v>9370</v>
      </c>
      <c r="R3091" s="126">
        <v>1.7</v>
      </c>
      <c r="S3091" s="126">
        <v>35.944000000000003</v>
      </c>
      <c r="T3091" s="126">
        <v>7.5459999999999994</v>
      </c>
      <c r="U3091" s="126">
        <v>19.494800000000001</v>
      </c>
      <c r="V3091" s="126">
        <v>2.4232737872663219</v>
      </c>
      <c r="AC3091" s="126">
        <v>10.32</v>
      </c>
      <c r="AD3091" s="126">
        <v>9.01</v>
      </c>
      <c r="AH3091" s="77">
        <f>IF(AND(M3091&lt;Variables!$G$6,M3091&gt;Variables!$G$5),0,1)</f>
        <v>1</v>
      </c>
      <c r="AI3091" s="77">
        <f t="shared" si="96"/>
        <v>0</v>
      </c>
      <c r="AJ3091" s="77">
        <f>IF(I3091&gt;Variables!$G$7,0,1)</f>
        <v>1</v>
      </c>
      <c r="AK3091" s="77">
        <f>IF(F3091&gt;Variables!$G$8,0,1)</f>
        <v>0</v>
      </c>
      <c r="AL3091" s="77">
        <f>IF(G3091&gt;Variables!$G$9,0,1)</f>
        <v>0</v>
      </c>
      <c r="AM3091" s="77">
        <f>IF(AND(K3091&gt;Variables!$G$10,K3091&lt;Variables!$G$11),0,1)</f>
        <v>1</v>
      </c>
      <c r="AN3091" s="77">
        <f>IF(H3091&lt;Variables!$G$13,1,0)</f>
        <v>1</v>
      </c>
      <c r="AO3091" s="77">
        <f>IF(R3091&lt;Variables!$G$12,0,1)</f>
        <v>0</v>
      </c>
      <c r="AP3091" s="78">
        <f t="shared" si="97"/>
        <v>1</v>
      </c>
      <c r="AQ3091" s="77">
        <f>IF(V3091&lt;Variables!$G$15,1,0)</f>
        <v>1</v>
      </c>
      <c r="AR3091" s="126">
        <v>1</v>
      </c>
      <c r="AS3091" s="126">
        <v>0</v>
      </c>
      <c r="AT3091" s="126">
        <v>0</v>
      </c>
      <c r="AU3091" s="126">
        <v>0</v>
      </c>
      <c r="BA3091" s="126">
        <v>2</v>
      </c>
    </row>
    <row r="3092" spans="3:53" ht="14.5" x14ac:dyDescent="0.35">
      <c r="C3092" s="126" t="s">
        <v>407</v>
      </c>
      <c r="D3092" s="126" t="s">
        <v>120</v>
      </c>
      <c r="E3092" s="126">
        <v>13.27</v>
      </c>
      <c r="F3092" s="126">
        <v>15.51</v>
      </c>
      <c r="G3092" s="126">
        <v>9.4499999999999993</v>
      </c>
      <c r="H3092" s="126">
        <v>6950</v>
      </c>
      <c r="I3092" s="126">
        <v>-50.963999999999999</v>
      </c>
      <c r="J3092" s="126" t="s">
        <v>75</v>
      </c>
      <c r="K3092" s="126">
        <v>32.56</v>
      </c>
      <c r="L3092" s="126">
        <v>13.41813</v>
      </c>
      <c r="M3092" s="126">
        <v>-1.998266524470991</v>
      </c>
      <c r="N3092" s="126">
        <v>13.577631999999999</v>
      </c>
      <c r="O3092" s="126">
        <v>-3.1495329966226739</v>
      </c>
      <c r="P3092" s="126">
        <v>222971000</v>
      </c>
      <c r="Q3092" s="126">
        <v>30149000</v>
      </c>
      <c r="R3092" s="126">
        <v>7.4</v>
      </c>
      <c r="S3092" s="126">
        <v>35.944000000000003</v>
      </c>
      <c r="T3092" s="126">
        <v>7.5459999999999994</v>
      </c>
      <c r="U3092" s="126">
        <v>19.494800000000001</v>
      </c>
      <c r="V3092" s="126">
        <v>2.137630399112842</v>
      </c>
      <c r="AC3092" s="126">
        <v>13.87</v>
      </c>
      <c r="AD3092" s="126">
        <v>12.88</v>
      </c>
      <c r="AH3092" s="77">
        <f>IF(AND(M3092&lt;Variables!$G$6,M3092&gt;Variables!$G$5),0,1)</f>
        <v>0</v>
      </c>
      <c r="AI3092" s="77">
        <f t="shared" si="96"/>
        <v>1</v>
      </c>
      <c r="AJ3092" s="77">
        <f>IF(I3092&gt;Variables!$G$7,0,1)</f>
        <v>1</v>
      </c>
      <c r="AK3092" s="77">
        <f>IF(F3092&gt;Variables!$G$8,0,1)</f>
        <v>0</v>
      </c>
      <c r="AL3092" s="77">
        <f>IF(G3092&gt;Variables!$G$9,0,1)</f>
        <v>1</v>
      </c>
      <c r="AM3092" s="77">
        <f>IF(AND(K3092&gt;Variables!$G$10,K3092&lt;Variables!$G$11),0,1)</f>
        <v>1</v>
      </c>
      <c r="AN3092" s="77">
        <f>IF(H3092&lt;Variables!$G$13,1,0)</f>
        <v>0</v>
      </c>
      <c r="AO3092" s="77">
        <f>IF(R3092&lt;Variables!$G$12,0,1)</f>
        <v>1</v>
      </c>
      <c r="AP3092" s="78">
        <f t="shared" si="97"/>
        <v>1</v>
      </c>
      <c r="AQ3092" s="77">
        <f>IF(V3092&lt;Variables!$G$15,1,0)</f>
        <v>1</v>
      </c>
      <c r="AR3092" s="126">
        <v>1</v>
      </c>
      <c r="AS3092" s="126">
        <v>0</v>
      </c>
      <c r="AT3092" s="126">
        <v>0</v>
      </c>
      <c r="AU3092" s="126">
        <v>0</v>
      </c>
      <c r="BA3092" s="126">
        <v>2</v>
      </c>
    </row>
    <row r="3093" spans="3:53" ht="14.5" x14ac:dyDescent="0.35">
      <c r="C3093" s="126" t="s">
        <v>407</v>
      </c>
      <c r="D3093" s="126" t="s">
        <v>183</v>
      </c>
      <c r="E3093" s="126">
        <v>41.1</v>
      </c>
      <c r="F3093" s="126">
        <v>12.47</v>
      </c>
      <c r="G3093" s="126">
        <v>10.210000000000001</v>
      </c>
      <c r="H3093" s="126">
        <v>5850</v>
      </c>
      <c r="I3093" s="126">
        <v>1385.1679999999999</v>
      </c>
      <c r="J3093" s="126" t="s">
        <v>75</v>
      </c>
      <c r="K3093" s="126">
        <v>57.16</v>
      </c>
      <c r="L3093" s="126">
        <v>40.813180000000003</v>
      </c>
      <c r="M3093" s="126">
        <v>0.26172917670224699</v>
      </c>
      <c r="N3093" s="126">
        <v>40.913108000000001</v>
      </c>
      <c r="O3093" s="126">
        <v>1.684545696210751E-2</v>
      </c>
      <c r="P3093" s="126">
        <v>1692000</v>
      </c>
      <c r="Q3093" s="126">
        <v>2201000</v>
      </c>
      <c r="R3093" s="126">
        <v>0.77</v>
      </c>
      <c r="S3093" s="126">
        <v>35.944000000000003</v>
      </c>
      <c r="T3093" s="126">
        <v>7.5459999999999994</v>
      </c>
      <c r="U3093" s="126">
        <v>19.494800000000001</v>
      </c>
      <c r="V3093" s="126">
        <v>2.4289605845515578</v>
      </c>
      <c r="AC3093" s="126">
        <v>42.89</v>
      </c>
      <c r="AD3093" s="126">
        <v>40.79</v>
      </c>
      <c r="AH3093" s="77">
        <f>IF(AND(M3093&lt;Variables!$G$6,M3093&gt;Variables!$G$5),0,1)</f>
        <v>1</v>
      </c>
      <c r="AI3093" s="77">
        <f t="shared" si="96"/>
        <v>1</v>
      </c>
      <c r="AJ3093" s="77">
        <f>IF(I3093&gt;Variables!$G$7,0,1)</f>
        <v>0</v>
      </c>
      <c r="AK3093" s="77">
        <f>IF(F3093&gt;Variables!$G$8,0,1)</f>
        <v>0</v>
      </c>
      <c r="AL3093" s="77">
        <f>IF(G3093&gt;Variables!$G$9,0,1)</f>
        <v>1</v>
      </c>
      <c r="AM3093" s="77">
        <f>IF(AND(K3093&gt;Variables!$G$10,K3093&lt;Variables!$G$11),0,1)</f>
        <v>1</v>
      </c>
      <c r="AN3093" s="77">
        <f>IF(H3093&lt;Variables!$G$13,1,0)</f>
        <v>0</v>
      </c>
      <c r="AO3093" s="77">
        <f>IF(R3093&lt;Variables!$G$12,0,1)</f>
        <v>0</v>
      </c>
      <c r="AP3093" s="78">
        <f t="shared" si="97"/>
        <v>1</v>
      </c>
      <c r="AQ3093" s="77">
        <f>IF(V3093&lt;Variables!$G$15,1,0)</f>
        <v>1</v>
      </c>
      <c r="AR3093" s="126">
        <v>1</v>
      </c>
      <c r="AS3093" s="126">
        <v>0</v>
      </c>
      <c r="AT3093" s="126">
        <v>0</v>
      </c>
      <c r="AU3093" s="126">
        <v>0</v>
      </c>
      <c r="BA3093" s="126">
        <v>2</v>
      </c>
    </row>
    <row r="3094" spans="3:53" ht="14.5" x14ac:dyDescent="0.35">
      <c r="C3094" s="126" t="s">
        <v>407</v>
      </c>
      <c r="D3094" s="126" t="s">
        <v>173</v>
      </c>
      <c r="E3094" s="126">
        <v>89.27</v>
      </c>
      <c r="F3094" s="126">
        <v>11.04</v>
      </c>
      <c r="G3094" s="126">
        <v>9.9499999999999993</v>
      </c>
      <c r="H3094" s="126">
        <v>3140</v>
      </c>
      <c r="I3094" s="126">
        <v>580.35199999999998</v>
      </c>
      <c r="J3094" s="126" t="s">
        <v>75</v>
      </c>
      <c r="K3094" s="126">
        <v>39.42</v>
      </c>
      <c r="L3094" s="126">
        <v>89.301970000000011</v>
      </c>
      <c r="M3094" s="126">
        <v>-0.85952191200262007</v>
      </c>
      <c r="N3094" s="126">
        <v>89.513977999999994</v>
      </c>
      <c r="O3094" s="126">
        <v>-1.0943296475998301</v>
      </c>
      <c r="P3094" s="126">
        <v>2830000</v>
      </c>
      <c r="Q3094" s="126">
        <v>1763000</v>
      </c>
      <c r="R3094" s="126">
        <v>1.61</v>
      </c>
      <c r="S3094" s="126">
        <v>35.944000000000003</v>
      </c>
      <c r="T3094" s="126">
        <v>7.5459999999999994</v>
      </c>
      <c r="U3094" s="126">
        <v>19.494800000000001</v>
      </c>
      <c r="V3094" s="126">
        <v>2.2534760433099521</v>
      </c>
      <c r="AC3094" s="126">
        <v>91.07</v>
      </c>
      <c r="AD3094" s="126">
        <v>87.07</v>
      </c>
      <c r="AH3094" s="77">
        <f>IF(AND(M3094&lt;Variables!$G$6,M3094&gt;Variables!$G$5),0,1)</f>
        <v>1</v>
      </c>
      <c r="AI3094" s="77">
        <f t="shared" si="96"/>
        <v>1</v>
      </c>
      <c r="AJ3094" s="77">
        <f>IF(I3094&gt;Variables!$G$7,0,1)</f>
        <v>0</v>
      </c>
      <c r="AK3094" s="77">
        <f>IF(F3094&gt;Variables!$G$8,0,1)</f>
        <v>0</v>
      </c>
      <c r="AL3094" s="77">
        <f>IF(G3094&gt;Variables!$G$9,0,1)</f>
        <v>1</v>
      </c>
      <c r="AM3094" s="77">
        <f>IF(AND(K3094&gt;Variables!$G$10,K3094&lt;Variables!$G$11),0,1)</f>
        <v>1</v>
      </c>
      <c r="AN3094" s="77">
        <f>IF(H3094&lt;Variables!$G$13,1,0)</f>
        <v>0</v>
      </c>
      <c r="AO3094" s="77">
        <f>IF(R3094&lt;Variables!$G$12,0,1)</f>
        <v>0</v>
      </c>
      <c r="AP3094" s="78">
        <f t="shared" si="97"/>
        <v>1</v>
      </c>
      <c r="AQ3094" s="77">
        <f>IF(V3094&lt;Variables!$G$15,1,0)</f>
        <v>1</v>
      </c>
      <c r="AR3094" s="126">
        <v>0</v>
      </c>
      <c r="AS3094" s="126">
        <v>0</v>
      </c>
      <c r="AT3094" s="126">
        <v>1</v>
      </c>
      <c r="AU3094" s="126">
        <v>0</v>
      </c>
      <c r="BA3094" s="126">
        <v>-1.69</v>
      </c>
    </row>
    <row r="3095" spans="3:53" ht="14.5" x14ac:dyDescent="0.35">
      <c r="C3095" s="126" t="s">
        <v>407</v>
      </c>
      <c r="D3095" s="126" t="s">
        <v>130</v>
      </c>
      <c r="E3095" s="126">
        <v>15.74</v>
      </c>
      <c r="F3095" s="126">
        <v>10.71</v>
      </c>
      <c r="G3095" s="126">
        <v>7.92</v>
      </c>
      <c r="H3095" s="126">
        <v>2590</v>
      </c>
      <c r="I3095" s="126">
        <v>457.55500000000001</v>
      </c>
      <c r="J3095" s="126" t="s">
        <v>75</v>
      </c>
      <c r="K3095" s="126">
        <v>61.64</v>
      </c>
      <c r="L3095" s="126">
        <v>15.64236842105263</v>
      </c>
      <c r="M3095" s="126">
        <v>0.17664574956678189</v>
      </c>
      <c r="N3095" s="126">
        <v>15.623958333333331</v>
      </c>
      <c r="O3095" s="126">
        <v>0.29468631242082149</v>
      </c>
      <c r="P3095" s="126">
        <v>860249</v>
      </c>
      <c r="Q3095" s="126">
        <v>1389000</v>
      </c>
      <c r="R3095" s="126">
        <v>0.62</v>
      </c>
      <c r="S3095" s="126">
        <v>35.944000000000003</v>
      </c>
      <c r="T3095" s="126">
        <v>7.5459999999999994</v>
      </c>
      <c r="U3095" s="126">
        <v>19.494800000000001</v>
      </c>
      <c r="V3095" s="126">
        <v>2.4770594304671869</v>
      </c>
      <c r="AC3095" s="126">
        <v>15.9</v>
      </c>
      <c r="AD3095" s="126">
        <v>15.64</v>
      </c>
      <c r="AH3095" s="77">
        <f>IF(AND(M3095&lt;Variables!$G$6,M3095&gt;Variables!$G$5),0,1)</f>
        <v>1</v>
      </c>
      <c r="AI3095" s="77">
        <f t="shared" si="96"/>
        <v>0</v>
      </c>
      <c r="AJ3095" s="77">
        <f>IF(I3095&gt;Variables!$G$7,0,1)</f>
        <v>0</v>
      </c>
      <c r="AK3095" s="77">
        <f>IF(F3095&gt;Variables!$G$8,0,1)</f>
        <v>0</v>
      </c>
      <c r="AL3095" s="77">
        <f>IF(G3095&gt;Variables!$G$9,0,1)</f>
        <v>1</v>
      </c>
      <c r="AM3095" s="77">
        <f>IF(AND(K3095&gt;Variables!$G$10,K3095&lt;Variables!$G$11),0,1)</f>
        <v>1</v>
      </c>
      <c r="AN3095" s="77">
        <f>IF(H3095&lt;Variables!$G$13,1,0)</f>
        <v>0</v>
      </c>
      <c r="AO3095" s="77">
        <f>IF(R3095&lt;Variables!$G$12,0,1)</f>
        <v>0</v>
      </c>
      <c r="AP3095" s="78">
        <f t="shared" si="97"/>
        <v>1</v>
      </c>
      <c r="AQ3095" s="77">
        <f>IF(V3095&lt;Variables!$G$15,1,0)</f>
        <v>1</v>
      </c>
      <c r="AR3095" s="126">
        <v>0</v>
      </c>
      <c r="AS3095" s="126">
        <v>1</v>
      </c>
      <c r="AT3095" s="126">
        <v>0</v>
      </c>
      <c r="AU3095" s="126">
        <v>0</v>
      </c>
      <c r="BA3095" s="126">
        <v>0.7</v>
      </c>
    </row>
    <row r="3096" spans="3:53" ht="14.5" x14ac:dyDescent="0.35">
      <c r="C3096" s="126" t="s">
        <v>407</v>
      </c>
      <c r="D3096" s="126" t="s">
        <v>151</v>
      </c>
      <c r="E3096" s="126">
        <v>143.57</v>
      </c>
      <c r="F3096" s="126">
        <v>9.02</v>
      </c>
      <c r="G3096" s="126">
        <v>9.25</v>
      </c>
      <c r="H3096" s="126">
        <v>9190</v>
      </c>
      <c r="I3096" s="126">
        <v>-24.898</v>
      </c>
      <c r="J3096" s="126" t="s">
        <v>75</v>
      </c>
      <c r="K3096" s="126">
        <v>60.09</v>
      </c>
      <c r="L3096" s="126">
        <v>142.969255</v>
      </c>
      <c r="M3096" s="126">
        <v>0.19636739381484219</v>
      </c>
      <c r="N3096" s="126">
        <v>142.57386600000001</v>
      </c>
      <c r="O3096" s="126">
        <v>0.47423417697038661</v>
      </c>
      <c r="P3096" s="126">
        <v>1030000</v>
      </c>
      <c r="Q3096" s="126">
        <v>915652</v>
      </c>
      <c r="R3096" s="126">
        <v>1.1200000000000001</v>
      </c>
      <c r="S3096" s="126">
        <v>35.944000000000003</v>
      </c>
      <c r="T3096" s="126">
        <v>7.5459999999999994</v>
      </c>
      <c r="U3096" s="126">
        <v>19.494800000000001</v>
      </c>
      <c r="V3096" s="126">
        <v>2.460704717614441</v>
      </c>
      <c r="AC3096" s="126">
        <v>144.24</v>
      </c>
      <c r="AD3096" s="126">
        <v>135.59</v>
      </c>
      <c r="AH3096" s="77">
        <f>IF(AND(M3096&lt;Variables!$G$6,M3096&gt;Variables!$G$5),0,1)</f>
        <v>1</v>
      </c>
      <c r="AI3096" s="77">
        <f t="shared" si="96"/>
        <v>0</v>
      </c>
      <c r="AJ3096" s="77">
        <f>IF(I3096&gt;Variables!$G$7,0,1)</f>
        <v>1</v>
      </c>
      <c r="AK3096" s="77">
        <f>IF(F3096&gt;Variables!$G$8,0,1)</f>
        <v>0</v>
      </c>
      <c r="AL3096" s="77">
        <f>IF(G3096&gt;Variables!$G$9,0,1)</f>
        <v>1</v>
      </c>
      <c r="AM3096" s="77">
        <f>IF(AND(K3096&gt;Variables!$G$10,K3096&lt;Variables!$G$11),0,1)</f>
        <v>1</v>
      </c>
      <c r="AN3096" s="77">
        <f>IF(H3096&lt;Variables!$G$13,1,0)</f>
        <v>0</v>
      </c>
      <c r="AO3096" s="77">
        <f>IF(R3096&lt;Variables!$G$12,0,1)</f>
        <v>0</v>
      </c>
      <c r="AP3096" s="78">
        <f t="shared" si="97"/>
        <v>1</v>
      </c>
      <c r="AQ3096" s="77">
        <f>IF(V3096&lt;Variables!$G$15,1,0)</f>
        <v>1</v>
      </c>
      <c r="AR3096" s="126">
        <v>0</v>
      </c>
      <c r="AS3096" s="126">
        <v>0</v>
      </c>
      <c r="AT3096" s="126">
        <v>1</v>
      </c>
      <c r="AU3096" s="126">
        <v>0</v>
      </c>
      <c r="BA3096" s="126">
        <v>-1.73</v>
      </c>
    </row>
    <row r="3097" spans="3:53" ht="14.5" x14ac:dyDescent="0.35">
      <c r="C3097" s="126" t="s">
        <v>407</v>
      </c>
      <c r="D3097" s="126" t="s">
        <v>277</v>
      </c>
      <c r="E3097" s="126">
        <v>23.06</v>
      </c>
      <c r="F3097" s="126">
        <v>8.2799999999999994</v>
      </c>
      <c r="G3097" s="126">
        <v>4.21</v>
      </c>
      <c r="H3097" s="126">
        <v>2160</v>
      </c>
      <c r="I3097" s="126">
        <v>-2.5830000000000002</v>
      </c>
      <c r="J3097" s="126" t="s">
        <v>75</v>
      </c>
      <c r="K3097" s="126">
        <v>48.03</v>
      </c>
      <c r="L3097" s="126">
        <v>23.006661111111111</v>
      </c>
      <c r="M3097" s="126">
        <v>5.7978377759677381E-2</v>
      </c>
      <c r="N3097" s="126">
        <v>23.101511111111119</v>
      </c>
      <c r="O3097" s="126">
        <v>-0.35283887153127153</v>
      </c>
      <c r="P3097" s="126">
        <v>1427000</v>
      </c>
      <c r="Q3097" s="126">
        <v>2482000</v>
      </c>
      <c r="R3097" s="126">
        <v>0.56999999999999995</v>
      </c>
      <c r="S3097" s="126">
        <v>35.944000000000003</v>
      </c>
      <c r="T3097" s="126">
        <v>7.5459999999999994</v>
      </c>
      <c r="U3097" s="126">
        <v>19.494800000000001</v>
      </c>
      <c r="V3097" s="126">
        <v>2.34541322204154</v>
      </c>
      <c r="AC3097" s="126">
        <v>23.67</v>
      </c>
      <c r="AD3097" s="126">
        <v>22.73</v>
      </c>
      <c r="AH3097" s="77">
        <f>IF(AND(M3097&lt;Variables!$G$6,M3097&gt;Variables!$G$5),0,1)</f>
        <v>1</v>
      </c>
      <c r="AI3097" s="77">
        <f t="shared" si="96"/>
        <v>1</v>
      </c>
      <c r="AJ3097" s="77">
        <f>IF(I3097&gt;Variables!$G$7,0,1)</f>
        <v>1</v>
      </c>
      <c r="AK3097" s="77">
        <f>IF(F3097&gt;Variables!$G$8,0,1)</f>
        <v>1</v>
      </c>
      <c r="AL3097" s="77">
        <f>IF(G3097&gt;Variables!$G$9,0,1)</f>
        <v>1</v>
      </c>
      <c r="AM3097" s="77">
        <f>IF(AND(K3097&gt;Variables!$G$10,K3097&lt;Variables!$G$11),0,1)</f>
        <v>1</v>
      </c>
      <c r="AN3097" s="77">
        <f>IF(H3097&lt;Variables!$G$13,1,0)</f>
        <v>0</v>
      </c>
      <c r="AO3097" s="77">
        <f>IF(R3097&lt;Variables!$G$12,0,1)</f>
        <v>0</v>
      </c>
      <c r="AP3097" s="78">
        <f t="shared" si="97"/>
        <v>1</v>
      </c>
      <c r="AQ3097" s="77">
        <f>IF(V3097&lt;Variables!$G$15,1,0)</f>
        <v>1</v>
      </c>
      <c r="AR3097" s="126">
        <v>1</v>
      </c>
      <c r="AS3097" s="126">
        <v>0</v>
      </c>
      <c r="AT3097" s="126">
        <v>0</v>
      </c>
      <c r="AU3097" s="126">
        <v>0</v>
      </c>
      <c r="BA3097" s="126">
        <v>1</v>
      </c>
    </row>
    <row r="3098" spans="3:53" ht="14.5" x14ac:dyDescent="0.35">
      <c r="C3098" s="126" t="s">
        <v>407</v>
      </c>
      <c r="D3098" s="126" t="s">
        <v>169</v>
      </c>
      <c r="E3098" s="126">
        <v>8.64</v>
      </c>
      <c r="F3098" s="126">
        <v>7.89</v>
      </c>
      <c r="G3098" s="126">
        <v>6.1</v>
      </c>
      <c r="H3098" s="126">
        <v>3910</v>
      </c>
      <c r="I3098" s="126">
        <v>64.617000000000004</v>
      </c>
      <c r="J3098" s="126" t="s">
        <v>75</v>
      </c>
      <c r="K3098" s="126">
        <v>37.659999999999997</v>
      </c>
      <c r="L3098" s="126">
        <v>8.6232150000000001</v>
      </c>
      <c r="M3098" s="126">
        <v>-0.2112321216622762</v>
      </c>
      <c r="N3098" s="126">
        <v>8.6364220000000014</v>
      </c>
      <c r="O3098" s="126">
        <v>-0.36383122547741348</v>
      </c>
      <c r="P3098" s="126">
        <v>2753000</v>
      </c>
      <c r="Q3098" s="126">
        <v>3192000</v>
      </c>
      <c r="R3098" s="126">
        <v>0.86</v>
      </c>
      <c r="S3098" s="126">
        <v>35.944000000000003</v>
      </c>
      <c r="T3098" s="126">
        <v>7.5459999999999994</v>
      </c>
      <c r="U3098" s="126">
        <v>19.494800000000001</v>
      </c>
      <c r="V3098" s="126">
        <v>2.237121761709989</v>
      </c>
      <c r="AC3098" s="126">
        <v>8.61</v>
      </c>
      <c r="AD3098" s="126">
        <v>8.39</v>
      </c>
      <c r="AH3098" s="77">
        <f>IF(AND(M3098&lt;Variables!$G$6,M3098&gt;Variables!$G$5),0,1)</f>
        <v>1</v>
      </c>
      <c r="AI3098" s="77">
        <f t="shared" si="96"/>
        <v>1</v>
      </c>
      <c r="AJ3098" s="77">
        <f>IF(I3098&gt;Variables!$G$7,0,1)</f>
        <v>0</v>
      </c>
      <c r="AK3098" s="77">
        <f>IF(F3098&gt;Variables!$G$8,0,1)</f>
        <v>1</v>
      </c>
      <c r="AL3098" s="77">
        <f>IF(G3098&gt;Variables!$G$9,0,1)</f>
        <v>1</v>
      </c>
      <c r="AM3098" s="77">
        <f>IF(AND(K3098&gt;Variables!$G$10,K3098&lt;Variables!$G$11),0,1)</f>
        <v>1</v>
      </c>
      <c r="AN3098" s="77">
        <f>IF(H3098&lt;Variables!$G$13,1,0)</f>
        <v>0</v>
      </c>
      <c r="AO3098" s="77">
        <f>IF(R3098&lt;Variables!$G$12,0,1)</f>
        <v>0</v>
      </c>
      <c r="AP3098" s="78">
        <f t="shared" si="97"/>
        <v>1</v>
      </c>
      <c r="AQ3098" s="77">
        <f>IF(V3098&lt;Variables!$G$15,1,0)</f>
        <v>1</v>
      </c>
      <c r="AR3098" s="126">
        <v>0</v>
      </c>
      <c r="AS3098" s="126">
        <v>0</v>
      </c>
      <c r="AT3098" s="126">
        <v>0</v>
      </c>
      <c r="AU3098" s="126">
        <v>1</v>
      </c>
      <c r="BA3098" s="126">
        <v>-1.34</v>
      </c>
    </row>
    <row r="3099" spans="3:53" ht="14.5" x14ac:dyDescent="0.35">
      <c r="C3099" s="126" t="s">
        <v>407</v>
      </c>
      <c r="D3099" s="126" t="s">
        <v>152</v>
      </c>
      <c r="E3099" s="126">
        <v>0.03</v>
      </c>
      <c r="F3099" s="126">
        <v>7.62</v>
      </c>
      <c r="G3099" s="126">
        <v>-22.73</v>
      </c>
      <c r="H3099" s="126">
        <v>-99999</v>
      </c>
      <c r="I3099" s="126">
        <v>5.0999999999999997E-2</v>
      </c>
      <c r="J3099" s="126" t="s">
        <v>75</v>
      </c>
      <c r="K3099" s="126">
        <v>59.18</v>
      </c>
      <c r="L3099" s="126">
        <v>3.3599999999999998E-2</v>
      </c>
      <c r="M3099" s="126">
        <v>1.1904761904761829</v>
      </c>
      <c r="N3099" s="126">
        <v>3.3265625E-2</v>
      </c>
      <c r="O3099" s="126">
        <v>2.2076092062001011</v>
      </c>
      <c r="P3099" s="126">
        <v>13383000</v>
      </c>
      <c r="Q3099" s="126">
        <v>13766000</v>
      </c>
      <c r="R3099" s="126">
        <v>0.97</v>
      </c>
      <c r="S3099" s="126">
        <v>35.944000000000003</v>
      </c>
      <c r="T3099" s="126">
        <v>7.5459999999999994</v>
      </c>
      <c r="U3099" s="126">
        <v>19.494800000000001</v>
      </c>
      <c r="V3099" s="126">
        <v>2.3995907047619061</v>
      </c>
      <c r="AC3099" s="126">
        <v>0.04</v>
      </c>
      <c r="AD3099" s="126">
        <v>3.39E-2</v>
      </c>
      <c r="AH3099" s="77">
        <f>IF(AND(M3099&lt;Variables!$G$6,M3099&gt;Variables!$G$5),0,1)</f>
        <v>1</v>
      </c>
      <c r="AI3099" s="77">
        <f t="shared" si="96"/>
        <v>0</v>
      </c>
      <c r="AJ3099" s="77">
        <f>IF(I3099&gt;Variables!$G$7,0,1)</f>
        <v>1</v>
      </c>
      <c r="AK3099" s="77">
        <f>IF(F3099&gt;Variables!$G$8,0,1)</f>
        <v>1</v>
      </c>
      <c r="AL3099" s="77">
        <f>IF(G3099&gt;Variables!$G$9,0,1)</f>
        <v>1</v>
      </c>
      <c r="AM3099" s="77">
        <f>IF(AND(K3099&gt;Variables!$G$10,K3099&lt;Variables!$G$11),0,1)</f>
        <v>1</v>
      </c>
      <c r="AN3099" s="77">
        <f>IF(H3099&lt;Variables!$G$13,1,0)</f>
        <v>1</v>
      </c>
      <c r="AO3099" s="77">
        <f>IF(R3099&lt;Variables!$G$12,0,1)</f>
        <v>0</v>
      </c>
      <c r="AP3099" s="78">
        <f t="shared" si="97"/>
        <v>1</v>
      </c>
      <c r="AQ3099" s="77">
        <f>IF(V3099&lt;Variables!$G$15,1,0)</f>
        <v>1</v>
      </c>
      <c r="AR3099" s="126">
        <v>1</v>
      </c>
      <c r="AS3099" s="126">
        <v>0</v>
      </c>
      <c r="AT3099" s="126">
        <v>0</v>
      </c>
      <c r="AU3099" s="126">
        <v>0</v>
      </c>
      <c r="BA3099" s="126">
        <v>2</v>
      </c>
    </row>
    <row r="3100" spans="3:53" ht="14.5" x14ac:dyDescent="0.35">
      <c r="C3100" s="126" t="s">
        <v>407</v>
      </c>
      <c r="D3100" s="126" t="s">
        <v>342</v>
      </c>
      <c r="E3100" s="126">
        <v>6.68</v>
      </c>
      <c r="F3100" s="126">
        <v>35.85</v>
      </c>
      <c r="G3100" s="126">
        <v>-9.34</v>
      </c>
      <c r="H3100" s="126">
        <v>43.4</v>
      </c>
      <c r="I3100" s="126">
        <v>-66.123000000000005</v>
      </c>
      <c r="J3100" s="126" t="s">
        <v>75</v>
      </c>
      <c r="K3100" s="126">
        <v>36.97</v>
      </c>
      <c r="L3100" s="126">
        <v>6.8129749999999998</v>
      </c>
      <c r="M3100" s="126">
        <v>-1.658233003937335</v>
      </c>
      <c r="N3100" s="126">
        <v>6.8587280000000002</v>
      </c>
      <c r="O3100" s="126">
        <v>-2.314248356254978</v>
      </c>
      <c r="P3100" s="126">
        <v>78340000</v>
      </c>
      <c r="Q3100" s="126">
        <v>3560000</v>
      </c>
      <c r="R3100" s="126">
        <v>22.01</v>
      </c>
      <c r="S3100" s="126">
        <v>35.944000000000003</v>
      </c>
      <c r="T3100" s="126">
        <v>7.5459999999999994</v>
      </c>
      <c r="U3100" s="126">
        <v>19.494800000000001</v>
      </c>
      <c r="V3100" s="126">
        <v>2.2127228888950858</v>
      </c>
      <c r="AC3100" s="126">
        <v>6.82</v>
      </c>
      <c r="AD3100" s="126">
        <v>6</v>
      </c>
      <c r="AH3100" s="77">
        <f>IF(AND(M3100&lt;Variables!$G$6,M3100&gt;Variables!$G$5),0,1)</f>
        <v>0</v>
      </c>
      <c r="AI3100" s="77">
        <f t="shared" si="96"/>
        <v>1</v>
      </c>
      <c r="AJ3100" s="77">
        <f>IF(I3100&gt;Variables!$G$7,0,1)</f>
        <v>1</v>
      </c>
      <c r="AK3100" s="77">
        <f>IF(F3100&gt;Variables!$G$8,0,1)</f>
        <v>0</v>
      </c>
      <c r="AL3100" s="77">
        <f>IF(G3100&gt;Variables!$G$9,0,1)</f>
        <v>1</v>
      </c>
      <c r="AM3100" s="77">
        <f>IF(AND(K3100&gt;Variables!$G$10,K3100&lt;Variables!$G$11),0,1)</f>
        <v>1</v>
      </c>
      <c r="AN3100" s="77">
        <f>IF(H3100&lt;Variables!$G$13,1,0)</f>
        <v>1</v>
      </c>
      <c r="AO3100" s="77">
        <f>IF(R3100&lt;Variables!$G$12,0,1)</f>
        <v>1</v>
      </c>
      <c r="AP3100" s="78">
        <f t="shared" si="97"/>
        <v>1</v>
      </c>
      <c r="AQ3100" s="77">
        <f>IF(V3100&lt;Variables!$G$15,1,0)</f>
        <v>1</v>
      </c>
      <c r="AR3100" s="126">
        <v>1</v>
      </c>
      <c r="AS3100" s="126">
        <v>0</v>
      </c>
      <c r="AT3100" s="126">
        <v>0</v>
      </c>
      <c r="AU3100" s="126">
        <v>0</v>
      </c>
      <c r="BA3100" s="126">
        <v>2</v>
      </c>
    </row>
    <row r="3101" spans="3:53" ht="14.5" x14ac:dyDescent="0.35">
      <c r="C3101" s="126" t="s">
        <v>407</v>
      </c>
      <c r="D3101" s="126" t="s">
        <v>172</v>
      </c>
      <c r="E3101" s="126">
        <v>57.64</v>
      </c>
      <c r="F3101" s="126">
        <v>7.46</v>
      </c>
      <c r="G3101" s="126">
        <v>5.56</v>
      </c>
      <c r="H3101" s="126">
        <v>7410</v>
      </c>
      <c r="I3101" s="126">
        <v>140934.829</v>
      </c>
      <c r="J3101" s="126" t="s">
        <v>75</v>
      </c>
      <c r="K3101" s="126">
        <v>48.82</v>
      </c>
      <c r="L3101" s="126">
        <v>57.535566666666668</v>
      </c>
      <c r="M3101" s="126">
        <v>7.7053787599171246E-3</v>
      </c>
      <c r="N3101" s="126">
        <v>57.61336</v>
      </c>
      <c r="O3101" s="126">
        <v>-0.12733157725916519</v>
      </c>
      <c r="P3101" s="126">
        <v>705396</v>
      </c>
      <c r="Q3101" s="126">
        <v>1245000</v>
      </c>
      <c r="R3101" s="126">
        <v>0.56999999999999995</v>
      </c>
      <c r="S3101" s="126">
        <v>35.944000000000003</v>
      </c>
      <c r="T3101" s="126">
        <v>7.5459999999999994</v>
      </c>
      <c r="U3101" s="126">
        <v>19.494800000000001</v>
      </c>
      <c r="V3101" s="126">
        <v>2.3546011188501952</v>
      </c>
      <c r="AC3101" s="126">
        <v>57.545000000000002</v>
      </c>
      <c r="AD3101" s="126">
        <v>54.424999999999997</v>
      </c>
      <c r="AH3101" s="77">
        <f>IF(AND(M3101&lt;Variables!$G$6,M3101&gt;Variables!$G$5),0,1)</f>
        <v>1</v>
      </c>
      <c r="AI3101" s="77">
        <f t="shared" si="96"/>
        <v>1</v>
      </c>
      <c r="AJ3101" s="77">
        <f>IF(I3101&gt;Variables!$G$7,0,1)</f>
        <v>0</v>
      </c>
      <c r="AK3101" s="77">
        <f>IF(F3101&gt;Variables!$G$8,0,1)</f>
        <v>1</v>
      </c>
      <c r="AL3101" s="77">
        <f>IF(G3101&gt;Variables!$G$9,0,1)</f>
        <v>1</v>
      </c>
      <c r="AM3101" s="77">
        <f>IF(AND(K3101&gt;Variables!$G$10,K3101&lt;Variables!$G$11),0,1)</f>
        <v>1</v>
      </c>
      <c r="AN3101" s="77">
        <f>IF(H3101&lt;Variables!$G$13,1,0)</f>
        <v>0</v>
      </c>
      <c r="AO3101" s="77">
        <f>IF(R3101&lt;Variables!$G$12,0,1)</f>
        <v>0</v>
      </c>
      <c r="AP3101" s="78">
        <f t="shared" si="97"/>
        <v>1</v>
      </c>
      <c r="AQ3101" s="77">
        <f>IF(V3101&lt;Variables!$G$15,1,0)</f>
        <v>1</v>
      </c>
      <c r="AR3101" s="126">
        <v>0</v>
      </c>
      <c r="AS3101" s="126">
        <v>0</v>
      </c>
      <c r="AT3101" s="126">
        <v>1</v>
      </c>
      <c r="AU3101" s="126">
        <v>0</v>
      </c>
      <c r="BA3101" s="126">
        <v>-2.25</v>
      </c>
    </row>
    <row r="3102" spans="3:53" ht="14.5" x14ac:dyDescent="0.35">
      <c r="C3102" s="126" t="s">
        <v>407</v>
      </c>
      <c r="D3102" s="126" t="s">
        <v>153</v>
      </c>
      <c r="E3102" s="126">
        <v>7.51</v>
      </c>
      <c r="F3102" s="126">
        <v>7.17</v>
      </c>
      <c r="G3102" s="126">
        <v>5.32</v>
      </c>
      <c r="H3102" s="126">
        <v>-99999</v>
      </c>
      <c r="I3102" s="126">
        <v>400.86700000000002</v>
      </c>
      <c r="J3102" s="126" t="s">
        <v>75</v>
      </c>
      <c r="K3102" s="126">
        <v>53.88</v>
      </c>
      <c r="L3102" s="126">
        <v>7.52</v>
      </c>
      <c r="M3102" s="126">
        <v>0</v>
      </c>
      <c r="N3102" s="126">
        <v>7.4974999999999996</v>
      </c>
      <c r="O3102" s="126">
        <v>0.30010003334444768</v>
      </c>
      <c r="P3102" s="126">
        <v>35925</v>
      </c>
      <c r="Q3102" s="126">
        <v>86571</v>
      </c>
      <c r="R3102" s="126">
        <v>0.41</v>
      </c>
      <c r="S3102" s="126">
        <v>35.944000000000003</v>
      </c>
      <c r="T3102" s="126">
        <v>7.5459999999999994</v>
      </c>
      <c r="U3102" s="126">
        <v>19.494800000000001</v>
      </c>
      <c r="V3102" s="126">
        <v>2.4071967999999999</v>
      </c>
      <c r="AC3102" s="126">
        <v>7.66</v>
      </c>
      <c r="AD3102" s="126">
        <v>7.48</v>
      </c>
      <c r="AH3102" s="77">
        <f>IF(AND(M3102&lt;Variables!$G$6,M3102&gt;Variables!$G$5),0,1)</f>
        <v>1</v>
      </c>
      <c r="AI3102" s="77">
        <f t="shared" si="96"/>
        <v>0</v>
      </c>
      <c r="AJ3102" s="77">
        <f>IF(I3102&gt;Variables!$G$7,0,1)</f>
        <v>0</v>
      </c>
      <c r="AK3102" s="77">
        <f>IF(F3102&gt;Variables!$G$8,0,1)</f>
        <v>1</v>
      </c>
      <c r="AL3102" s="77">
        <f>IF(G3102&gt;Variables!$G$9,0,1)</f>
        <v>1</v>
      </c>
      <c r="AM3102" s="77">
        <f>IF(AND(K3102&gt;Variables!$G$10,K3102&lt;Variables!$G$11),0,1)</f>
        <v>1</v>
      </c>
      <c r="AN3102" s="77">
        <f>IF(H3102&lt;Variables!$G$13,1,0)</f>
        <v>1</v>
      </c>
      <c r="AO3102" s="77">
        <f>IF(R3102&lt;Variables!$G$12,0,1)</f>
        <v>0</v>
      </c>
      <c r="AP3102" s="78">
        <f t="shared" si="97"/>
        <v>1</v>
      </c>
      <c r="AQ3102" s="77">
        <f>IF(V3102&lt;Variables!$G$15,1,0)</f>
        <v>1</v>
      </c>
      <c r="AR3102" s="126">
        <v>0</v>
      </c>
      <c r="AS3102" s="126">
        <v>0</v>
      </c>
      <c r="AT3102" s="126">
        <v>0</v>
      </c>
      <c r="AU3102" s="126">
        <v>0</v>
      </c>
      <c r="BA3102" s="126">
        <v>0</v>
      </c>
    </row>
    <row r="3103" spans="3:53" ht="14.5" x14ac:dyDescent="0.35">
      <c r="C3103" s="126" t="s">
        <v>407</v>
      </c>
      <c r="D3103" s="126" t="s">
        <v>365</v>
      </c>
      <c r="E3103" s="126">
        <v>51.56</v>
      </c>
      <c r="F3103" s="126">
        <v>6.92</v>
      </c>
      <c r="G3103" s="126">
        <v>4.92</v>
      </c>
      <c r="H3103" s="126">
        <v>2220</v>
      </c>
      <c r="I3103" s="126">
        <v>152.054</v>
      </c>
      <c r="J3103" s="126" t="s">
        <v>75</v>
      </c>
      <c r="K3103" s="126">
        <v>62.86</v>
      </c>
      <c r="L3103" s="126">
        <v>51.29389444444444</v>
      </c>
      <c r="M3103" s="126">
        <v>0.22635355886519459</v>
      </c>
      <c r="N3103" s="126">
        <v>51.080024999999999</v>
      </c>
      <c r="O3103" s="126">
        <v>0.6459961599470585</v>
      </c>
      <c r="P3103" s="126">
        <v>1162000</v>
      </c>
      <c r="Q3103" s="126">
        <v>1865000</v>
      </c>
      <c r="R3103" s="126">
        <v>0.62</v>
      </c>
      <c r="S3103" s="126">
        <v>35.944000000000003</v>
      </c>
      <c r="T3103" s="126">
        <v>7.5459999999999994</v>
      </c>
      <c r="U3103" s="126">
        <v>19.494800000000001</v>
      </c>
      <c r="V3103" s="126">
        <v>2.4859377087263899</v>
      </c>
      <c r="AC3103" s="126">
        <v>53.98</v>
      </c>
      <c r="AD3103" s="126">
        <v>51.140999999999998</v>
      </c>
      <c r="AH3103" s="77">
        <f>IF(AND(M3103&lt;Variables!$G$6,M3103&gt;Variables!$G$5),0,1)</f>
        <v>1</v>
      </c>
      <c r="AI3103" s="77">
        <f t="shared" si="96"/>
        <v>0</v>
      </c>
      <c r="AJ3103" s="77">
        <f>IF(I3103&gt;Variables!$G$7,0,1)</f>
        <v>0</v>
      </c>
      <c r="AK3103" s="77">
        <f>IF(F3103&gt;Variables!$G$8,0,1)</f>
        <v>1</v>
      </c>
      <c r="AL3103" s="77">
        <f>IF(G3103&gt;Variables!$G$9,0,1)</f>
        <v>1</v>
      </c>
      <c r="AM3103" s="77">
        <f>IF(AND(K3103&gt;Variables!$G$10,K3103&lt;Variables!$G$11),0,1)</f>
        <v>0</v>
      </c>
      <c r="AN3103" s="77">
        <f>IF(H3103&lt;Variables!$G$13,1,0)</f>
        <v>0</v>
      </c>
      <c r="AO3103" s="77">
        <f>IF(R3103&lt;Variables!$G$12,0,1)</f>
        <v>0</v>
      </c>
      <c r="AP3103" s="78">
        <f t="shared" si="97"/>
        <v>1</v>
      </c>
      <c r="AQ3103" s="77">
        <f>IF(V3103&lt;Variables!$G$15,1,0)</f>
        <v>1</v>
      </c>
      <c r="AR3103" s="126">
        <v>1</v>
      </c>
      <c r="AS3103" s="126">
        <v>0</v>
      </c>
      <c r="AT3103" s="126">
        <v>0</v>
      </c>
      <c r="AU3103" s="126">
        <v>0</v>
      </c>
      <c r="BA3103" s="126">
        <v>2</v>
      </c>
    </row>
    <row r="3104" spans="3:53" ht="14.5" x14ac:dyDescent="0.35">
      <c r="C3104" s="126" t="s">
        <v>407</v>
      </c>
      <c r="D3104" s="126" t="s">
        <v>361</v>
      </c>
      <c r="E3104" s="126">
        <v>22.07</v>
      </c>
      <c r="F3104" s="126">
        <v>6.46</v>
      </c>
      <c r="G3104" s="126">
        <v>3.53</v>
      </c>
      <c r="H3104" s="126">
        <v>7990</v>
      </c>
      <c r="I3104" s="126">
        <v>168.613</v>
      </c>
      <c r="J3104" s="126" t="s">
        <v>75</v>
      </c>
      <c r="K3104" s="126">
        <v>65.989999999999995</v>
      </c>
      <c r="L3104" s="126">
        <v>21.945129999999999</v>
      </c>
      <c r="M3104" s="126">
        <v>0.20446449850148771</v>
      </c>
      <c r="N3104" s="126">
        <v>21.894075999999998</v>
      </c>
      <c r="O3104" s="126">
        <v>0.43812764694888312</v>
      </c>
      <c r="P3104" s="126">
        <v>3499000</v>
      </c>
      <c r="Q3104" s="126">
        <v>7185000</v>
      </c>
      <c r="R3104" s="126">
        <v>0.49</v>
      </c>
      <c r="S3104" s="126">
        <v>35.944000000000003</v>
      </c>
      <c r="T3104" s="126">
        <v>7.5459999999999994</v>
      </c>
      <c r="U3104" s="126">
        <v>19.494800000000001</v>
      </c>
      <c r="V3104" s="126">
        <v>2.5178983324269208</v>
      </c>
      <c r="AC3104" s="126">
        <v>22.21</v>
      </c>
      <c r="AD3104" s="126">
        <v>21.96</v>
      </c>
      <c r="AH3104" s="77">
        <f>IF(AND(M3104&lt;Variables!$G$6,M3104&gt;Variables!$G$5),0,1)</f>
        <v>1</v>
      </c>
      <c r="AI3104" s="77">
        <f t="shared" si="96"/>
        <v>0</v>
      </c>
      <c r="AJ3104" s="77">
        <f>IF(I3104&gt;Variables!$G$7,0,1)</f>
        <v>0</v>
      </c>
      <c r="AK3104" s="77">
        <f>IF(F3104&gt;Variables!$G$8,0,1)</f>
        <v>1</v>
      </c>
      <c r="AL3104" s="77">
        <f>IF(G3104&gt;Variables!$G$9,0,1)</f>
        <v>1</v>
      </c>
      <c r="AM3104" s="77">
        <f>IF(AND(K3104&gt;Variables!$G$10,K3104&lt;Variables!$G$11),0,1)</f>
        <v>0</v>
      </c>
      <c r="AN3104" s="77">
        <f>IF(H3104&lt;Variables!$G$13,1,0)</f>
        <v>0</v>
      </c>
      <c r="AO3104" s="77">
        <f>IF(R3104&lt;Variables!$G$12,0,1)</f>
        <v>0</v>
      </c>
      <c r="AP3104" s="78">
        <f t="shared" si="97"/>
        <v>1</v>
      </c>
      <c r="AQ3104" s="77">
        <f>IF(V3104&lt;Variables!$G$15,1,0)</f>
        <v>1</v>
      </c>
      <c r="AR3104" s="126">
        <v>0</v>
      </c>
      <c r="AS3104" s="126">
        <v>1</v>
      </c>
      <c r="AT3104" s="126">
        <v>0</v>
      </c>
      <c r="AU3104" s="126">
        <v>0</v>
      </c>
      <c r="BA3104" s="126">
        <v>0.47</v>
      </c>
    </row>
    <row r="3105" spans="3:53" ht="14.5" x14ac:dyDescent="0.35">
      <c r="C3105" s="126" t="s">
        <v>407</v>
      </c>
      <c r="D3105" s="126" t="s">
        <v>345</v>
      </c>
      <c r="E3105" s="126">
        <v>62.17</v>
      </c>
      <c r="F3105" s="126">
        <v>86.24</v>
      </c>
      <c r="G3105" s="126">
        <v>2.27</v>
      </c>
      <c r="H3105" s="126">
        <v>621.19000000000005</v>
      </c>
      <c r="I3105" s="126">
        <v>32.143000000000001</v>
      </c>
      <c r="J3105" s="126" t="s">
        <v>74</v>
      </c>
      <c r="K3105" s="126">
        <v>60.37</v>
      </c>
      <c r="L3105" s="126">
        <v>61.906025</v>
      </c>
      <c r="M3105" s="126">
        <v>0.1518026718724072</v>
      </c>
      <c r="N3105" s="126">
        <v>61.800096000000003</v>
      </c>
      <c r="O3105" s="126">
        <v>0.32346875318770318</v>
      </c>
      <c r="P3105" s="126">
        <v>3890000</v>
      </c>
      <c r="Q3105" s="126">
        <v>72250</v>
      </c>
      <c r="R3105" s="126">
        <v>53.84</v>
      </c>
      <c r="S3105" s="126">
        <v>35.944000000000003</v>
      </c>
      <c r="T3105" s="126">
        <v>7.5459999999999994</v>
      </c>
      <c r="U3105" s="126">
        <v>19.494800000000001</v>
      </c>
      <c r="V3105" s="126">
        <v>2.4659400591045859</v>
      </c>
      <c r="AC3105" s="126">
        <v>62</v>
      </c>
      <c r="AD3105" s="126">
        <v>61.2</v>
      </c>
      <c r="AH3105" s="77">
        <f>IF(AND(M3105&lt;Variables!$G$6,M3105&gt;Variables!$G$5),0,1)</f>
        <v>1</v>
      </c>
      <c r="AI3105" s="77">
        <f t="shared" si="96"/>
        <v>0</v>
      </c>
      <c r="AJ3105" s="77">
        <f>IF(I3105&gt;Variables!$G$7,0,1)</f>
        <v>1</v>
      </c>
      <c r="AK3105" s="77">
        <f>IF(F3105&gt;Variables!$G$8,0,1)</f>
        <v>0</v>
      </c>
      <c r="AL3105" s="77">
        <f>IF(G3105&gt;Variables!$G$9,0,1)</f>
        <v>1</v>
      </c>
      <c r="AM3105" s="77">
        <f>IF(AND(K3105&gt;Variables!$G$10,K3105&lt;Variables!$G$11),0,1)</f>
        <v>1</v>
      </c>
      <c r="AN3105" s="77">
        <f>IF(H3105&lt;Variables!$G$13,1,0)</f>
        <v>1</v>
      </c>
      <c r="AO3105" s="77">
        <f>IF(R3105&lt;Variables!$G$12,0,1)</f>
        <v>1</v>
      </c>
      <c r="AP3105" s="78">
        <f t="shared" si="97"/>
        <v>0</v>
      </c>
      <c r="AQ3105" s="77">
        <f>IF(V3105&lt;Variables!$G$15,1,0)</f>
        <v>1</v>
      </c>
      <c r="AR3105" s="126">
        <v>0</v>
      </c>
      <c r="AS3105" s="126">
        <v>0</v>
      </c>
      <c r="AT3105" s="126">
        <v>0</v>
      </c>
      <c r="AU3105" s="126">
        <v>1</v>
      </c>
      <c r="BA3105" s="126">
        <v>-0.86</v>
      </c>
    </row>
    <row r="3106" spans="3:53" ht="14.5" x14ac:dyDescent="0.35">
      <c r="C3106" s="126" t="s">
        <v>407</v>
      </c>
      <c r="D3106" s="126" t="s">
        <v>385</v>
      </c>
      <c r="E3106" s="126">
        <v>3.29</v>
      </c>
      <c r="F3106" s="126">
        <v>22.35</v>
      </c>
      <c r="G3106" s="126">
        <v>16.53</v>
      </c>
      <c r="H3106" s="126">
        <v>95.2</v>
      </c>
      <c r="I3106" s="126">
        <v>-53.902000000000001</v>
      </c>
      <c r="J3106" s="126" t="s">
        <v>74</v>
      </c>
      <c r="K3106" s="126">
        <v>70</v>
      </c>
      <c r="L3106" s="126">
        <v>3.16967</v>
      </c>
      <c r="M3106" s="126">
        <v>2.2030684582306548</v>
      </c>
      <c r="N3106" s="126">
        <v>3.1094840000000001</v>
      </c>
      <c r="O3106" s="126">
        <v>4.1812725198135743</v>
      </c>
      <c r="P3106" s="126">
        <v>7910000</v>
      </c>
      <c r="Q3106" s="126">
        <v>2890000</v>
      </c>
      <c r="R3106" s="126">
        <v>2.74</v>
      </c>
      <c r="S3106" s="126">
        <v>35.944000000000003</v>
      </c>
      <c r="T3106" s="126">
        <v>7.5459999999999994</v>
      </c>
      <c r="U3106" s="126">
        <v>19.494800000000001</v>
      </c>
      <c r="V3106" s="126">
        <v>2.3896709859385998</v>
      </c>
      <c r="AC3106" s="126">
        <v>3.4489999999999998</v>
      </c>
      <c r="AD3106" s="126">
        <v>3.12</v>
      </c>
      <c r="AH3106" s="77">
        <f>IF(AND(M3106&lt;Variables!$G$6,M3106&gt;Variables!$G$5),0,1)</f>
        <v>1</v>
      </c>
      <c r="AI3106" s="77">
        <f t="shared" si="96"/>
        <v>0</v>
      </c>
      <c r="AJ3106" s="77">
        <f>IF(I3106&gt;Variables!$G$7,0,1)</f>
        <v>1</v>
      </c>
      <c r="AK3106" s="77">
        <f>IF(F3106&gt;Variables!$G$8,0,1)</f>
        <v>0</v>
      </c>
      <c r="AL3106" s="77">
        <f>IF(G3106&gt;Variables!$G$9,0,1)</f>
        <v>0</v>
      </c>
      <c r="AM3106" s="77">
        <f>IF(AND(K3106&gt;Variables!$G$10,K3106&lt;Variables!$G$11),0,1)</f>
        <v>1</v>
      </c>
      <c r="AN3106" s="77">
        <f>IF(H3106&lt;Variables!$G$13,1,0)</f>
        <v>1</v>
      </c>
      <c r="AO3106" s="77">
        <f>IF(R3106&lt;Variables!$G$12,0,1)</f>
        <v>1</v>
      </c>
      <c r="AP3106" s="78">
        <f t="shared" si="97"/>
        <v>0</v>
      </c>
      <c r="AQ3106" s="77">
        <f>IF(V3106&lt;Variables!$G$15,1,0)</f>
        <v>1</v>
      </c>
      <c r="AR3106" s="126">
        <v>0</v>
      </c>
      <c r="AS3106" s="126">
        <v>0</v>
      </c>
      <c r="AT3106" s="126">
        <v>1</v>
      </c>
      <c r="AU3106" s="126">
        <v>0</v>
      </c>
      <c r="BA3106" s="126">
        <v>-2.25</v>
      </c>
    </row>
    <row r="3107" spans="3:53" ht="14.5" x14ac:dyDescent="0.35">
      <c r="C3107" s="126" t="s">
        <v>407</v>
      </c>
      <c r="D3107" s="126" t="s">
        <v>131</v>
      </c>
      <c r="E3107" s="126">
        <v>1.55</v>
      </c>
      <c r="F3107" s="126">
        <v>19.46</v>
      </c>
      <c r="G3107" s="126">
        <v>11.96</v>
      </c>
      <c r="H3107" s="126">
        <v>2280</v>
      </c>
      <c r="I3107" s="126">
        <v>2.4929999999999999</v>
      </c>
      <c r="J3107" s="126" t="s">
        <v>74</v>
      </c>
      <c r="K3107" s="126">
        <v>51</v>
      </c>
      <c r="L3107" s="126">
        <v>1.5374699999999999</v>
      </c>
      <c r="M3107" s="126">
        <v>0.48976565396396771</v>
      </c>
      <c r="N3107" s="126">
        <v>1.544154</v>
      </c>
      <c r="O3107" s="126">
        <v>5.4787281579421643E-2</v>
      </c>
      <c r="P3107" s="126">
        <v>123324000</v>
      </c>
      <c r="Q3107" s="126">
        <v>19257000</v>
      </c>
      <c r="R3107" s="126">
        <v>6.4</v>
      </c>
      <c r="S3107" s="126">
        <v>35.944000000000003</v>
      </c>
      <c r="T3107" s="126">
        <v>7.5459999999999994</v>
      </c>
      <c r="U3107" s="126">
        <v>19.494800000000001</v>
      </c>
      <c r="V3107" s="126">
        <v>2.3632116497882891</v>
      </c>
      <c r="AC3107" s="126">
        <v>1.58</v>
      </c>
      <c r="AD3107" s="126">
        <v>1.46</v>
      </c>
      <c r="AH3107" s="77">
        <f>IF(AND(M3107&lt;Variables!$G$6,M3107&gt;Variables!$G$5),0,1)</f>
        <v>1</v>
      </c>
      <c r="AI3107" s="77">
        <f t="shared" si="96"/>
        <v>1</v>
      </c>
      <c r="AJ3107" s="77">
        <f>IF(I3107&gt;Variables!$G$7,0,1)</f>
        <v>1</v>
      </c>
      <c r="AK3107" s="77">
        <f>IF(F3107&gt;Variables!$G$8,0,1)</f>
        <v>0</v>
      </c>
      <c r="AL3107" s="77">
        <f>IF(G3107&gt;Variables!$G$9,0,1)</f>
        <v>0</v>
      </c>
      <c r="AM3107" s="77">
        <f>IF(AND(K3107&gt;Variables!$G$10,K3107&lt;Variables!$G$11),0,1)</f>
        <v>1</v>
      </c>
      <c r="AN3107" s="77">
        <f>IF(H3107&lt;Variables!$G$13,1,0)</f>
        <v>0</v>
      </c>
      <c r="AO3107" s="77">
        <f>IF(R3107&lt;Variables!$G$12,0,1)</f>
        <v>1</v>
      </c>
      <c r="AP3107" s="78">
        <f t="shared" si="97"/>
        <v>0</v>
      </c>
      <c r="AQ3107" s="77">
        <f>IF(V3107&lt;Variables!$G$15,1,0)</f>
        <v>1</v>
      </c>
      <c r="AR3107" s="126">
        <v>1</v>
      </c>
      <c r="AS3107" s="126">
        <v>0</v>
      </c>
      <c r="AT3107" s="126">
        <v>0</v>
      </c>
      <c r="AU3107" s="126">
        <v>0</v>
      </c>
      <c r="BA3107" s="126">
        <v>1.66</v>
      </c>
    </row>
    <row r="3108" spans="3:53" ht="14.5" x14ac:dyDescent="0.35">
      <c r="C3108" s="126" t="s">
        <v>407</v>
      </c>
      <c r="D3108" s="126" t="s">
        <v>82</v>
      </c>
      <c r="E3108" s="126">
        <v>32.049999999999997</v>
      </c>
      <c r="F3108" s="126">
        <v>9.23</v>
      </c>
      <c r="G3108" s="126">
        <v>10.15</v>
      </c>
      <c r="H3108" s="126">
        <v>4150</v>
      </c>
      <c r="I3108" s="126">
        <v>44.037999999999997</v>
      </c>
      <c r="J3108" s="126" t="s">
        <v>74</v>
      </c>
      <c r="K3108" s="126">
        <v>50.96</v>
      </c>
      <c r="L3108" s="126">
        <v>31.910869999999999</v>
      </c>
      <c r="M3108" s="126">
        <v>-2.7263437192263499E-3</v>
      </c>
      <c r="N3108" s="126">
        <v>31.927316000000001</v>
      </c>
      <c r="O3108" s="126">
        <v>-5.4235689589444337E-2</v>
      </c>
      <c r="P3108" s="126">
        <v>13538000</v>
      </c>
      <c r="Q3108" s="126">
        <v>15559000</v>
      </c>
      <c r="R3108" s="126">
        <v>0.87</v>
      </c>
      <c r="S3108" s="126">
        <v>35.944000000000003</v>
      </c>
      <c r="T3108" s="126">
        <v>7.5459999999999994</v>
      </c>
      <c r="U3108" s="126">
        <v>19.494800000000001</v>
      </c>
      <c r="V3108" s="126">
        <v>2.3770240436701351</v>
      </c>
      <c r="AC3108" s="126">
        <v>32.14</v>
      </c>
      <c r="AD3108" s="126">
        <v>31.28</v>
      </c>
      <c r="AH3108" s="77">
        <f>IF(AND(M3108&lt;Variables!$G$6,M3108&gt;Variables!$G$5),0,1)</f>
        <v>1</v>
      </c>
      <c r="AI3108" s="77">
        <f t="shared" si="96"/>
        <v>1</v>
      </c>
      <c r="AJ3108" s="77">
        <f>IF(I3108&gt;Variables!$G$7,0,1)</f>
        <v>1</v>
      </c>
      <c r="AK3108" s="77">
        <f>IF(F3108&gt;Variables!$G$8,0,1)</f>
        <v>0</v>
      </c>
      <c r="AL3108" s="77">
        <f>IF(G3108&gt;Variables!$G$9,0,1)</f>
        <v>1</v>
      </c>
      <c r="AM3108" s="77">
        <f>IF(AND(K3108&gt;Variables!$G$10,K3108&lt;Variables!$G$11),0,1)</f>
        <v>1</v>
      </c>
      <c r="AN3108" s="77">
        <f>IF(H3108&lt;Variables!$G$13,1,0)</f>
        <v>0</v>
      </c>
      <c r="AO3108" s="77">
        <f>IF(R3108&lt;Variables!$G$12,0,1)</f>
        <v>0</v>
      </c>
      <c r="AP3108" s="78">
        <f t="shared" si="97"/>
        <v>0</v>
      </c>
      <c r="AQ3108" s="77">
        <f>IF(V3108&lt;Variables!$G$15,1,0)</f>
        <v>1</v>
      </c>
      <c r="AR3108" s="126">
        <v>0</v>
      </c>
      <c r="AS3108" s="126">
        <v>0</v>
      </c>
      <c r="AT3108" s="126">
        <v>1</v>
      </c>
      <c r="AU3108" s="126">
        <v>0</v>
      </c>
      <c r="BA3108" s="126">
        <v>-2.16</v>
      </c>
    </row>
    <row r="3109" spans="3:53" ht="14.5" x14ac:dyDescent="0.35">
      <c r="C3109" s="126" t="s">
        <v>407</v>
      </c>
      <c r="D3109" s="126" t="s">
        <v>348</v>
      </c>
      <c r="E3109" s="126">
        <v>15.2</v>
      </c>
      <c r="F3109" s="126">
        <v>8.24</v>
      </c>
      <c r="G3109" s="126">
        <v>5.07</v>
      </c>
      <c r="H3109" s="126">
        <v>2660</v>
      </c>
      <c r="I3109" s="126">
        <v>-26.695</v>
      </c>
      <c r="J3109" s="126" t="s">
        <v>74</v>
      </c>
      <c r="K3109" s="126">
        <v>37.21</v>
      </c>
      <c r="L3109" s="126">
        <v>15.213245000000001</v>
      </c>
      <c r="M3109" s="126">
        <v>-0.48145546857360161</v>
      </c>
      <c r="N3109" s="126">
        <v>15.308707999999999</v>
      </c>
      <c r="O3109" s="126">
        <v>-1.102039440558932</v>
      </c>
      <c r="P3109" s="126">
        <v>4777000</v>
      </c>
      <c r="Q3109" s="126">
        <v>2896000</v>
      </c>
      <c r="R3109" s="126">
        <v>1.65</v>
      </c>
      <c r="S3109" s="126">
        <v>35.944000000000003</v>
      </c>
      <c r="T3109" s="126">
        <v>7.5459999999999994</v>
      </c>
      <c r="U3109" s="126">
        <v>19.494800000000001</v>
      </c>
      <c r="V3109" s="126">
        <v>2.2292296711833659</v>
      </c>
      <c r="AC3109" s="126">
        <v>15.1899</v>
      </c>
      <c r="AD3109" s="126">
        <v>14.55</v>
      </c>
      <c r="AH3109" s="77">
        <f>IF(AND(M3109&lt;Variables!$G$6,M3109&gt;Variables!$G$5),0,1)</f>
        <v>1</v>
      </c>
      <c r="AI3109" s="77">
        <f t="shared" si="96"/>
        <v>1</v>
      </c>
      <c r="AJ3109" s="77">
        <f>IF(I3109&gt;Variables!$G$7,0,1)</f>
        <v>1</v>
      </c>
      <c r="AK3109" s="77">
        <f>IF(F3109&gt;Variables!$G$8,0,1)</f>
        <v>1</v>
      </c>
      <c r="AL3109" s="77">
        <f>IF(G3109&gt;Variables!$G$9,0,1)</f>
        <v>1</v>
      </c>
      <c r="AM3109" s="77">
        <f>IF(AND(K3109&gt;Variables!$G$10,K3109&lt;Variables!$G$11),0,1)</f>
        <v>1</v>
      </c>
      <c r="AN3109" s="77">
        <f>IF(H3109&lt;Variables!$G$13,1,0)</f>
        <v>0</v>
      </c>
      <c r="AO3109" s="77">
        <f>IF(R3109&lt;Variables!$G$12,0,1)</f>
        <v>0</v>
      </c>
      <c r="AP3109" s="78">
        <f t="shared" si="97"/>
        <v>0</v>
      </c>
      <c r="AQ3109" s="77">
        <f>IF(V3109&lt;Variables!$G$15,1,0)</f>
        <v>1</v>
      </c>
      <c r="AR3109" s="126">
        <v>0</v>
      </c>
      <c r="AS3109" s="126">
        <v>0</v>
      </c>
      <c r="AT3109" s="126">
        <v>1</v>
      </c>
      <c r="AU3109" s="126">
        <v>0</v>
      </c>
      <c r="BA3109" s="126">
        <v>-2.2000000000000002</v>
      </c>
    </row>
    <row r="3110" spans="3:53" ht="14.5" x14ac:dyDescent="0.35">
      <c r="C3110" s="126" t="s">
        <v>407</v>
      </c>
      <c r="D3110" s="126" t="s">
        <v>372</v>
      </c>
      <c r="E3110" s="126">
        <v>3.14</v>
      </c>
      <c r="F3110" s="126">
        <v>31.39</v>
      </c>
      <c r="G3110" s="126">
        <v>-6.05</v>
      </c>
      <c r="H3110" s="126">
        <v>-99999</v>
      </c>
      <c r="I3110" s="126">
        <v>6.0819999999999999</v>
      </c>
      <c r="J3110" s="126" t="s">
        <v>75</v>
      </c>
      <c r="K3110" s="126">
        <v>-99999</v>
      </c>
      <c r="L3110" s="126">
        <v>-99999</v>
      </c>
      <c r="M3110" s="126">
        <v>-99999</v>
      </c>
      <c r="N3110" s="126">
        <v>3.26</v>
      </c>
      <c r="O3110" s="126">
        <v>0</v>
      </c>
      <c r="P3110" s="126">
        <v>27240</v>
      </c>
      <c r="Q3110" s="126">
        <v>2017</v>
      </c>
      <c r="R3110" s="126">
        <v>13.51</v>
      </c>
      <c r="S3110" s="126">
        <v>35.944000000000003</v>
      </c>
      <c r="T3110" s="126">
        <v>7.5459999999999994</v>
      </c>
      <c r="U3110" s="126">
        <v>19.494800000000001</v>
      </c>
      <c r="V3110" s="126">
        <v>-99999</v>
      </c>
      <c r="AC3110" s="126">
        <v>3.3</v>
      </c>
      <c r="AD3110" s="126">
        <v>3.1301000000000001</v>
      </c>
      <c r="AH3110" s="77">
        <f>IF(AND(M3110&lt;Variables!$G$6,M3110&gt;Variables!$G$5),0,1)</f>
        <v>1</v>
      </c>
      <c r="AI3110" s="77">
        <f t="shared" si="96"/>
        <v>1</v>
      </c>
      <c r="AJ3110" s="77">
        <f>IF(I3110&gt;Variables!$G$7,0,1)</f>
        <v>1</v>
      </c>
      <c r="AK3110" s="77">
        <f>IF(F3110&gt;Variables!$G$8,0,1)</f>
        <v>0</v>
      </c>
      <c r="AL3110" s="77">
        <f>IF(G3110&gt;Variables!$G$9,0,1)</f>
        <v>1</v>
      </c>
      <c r="AM3110" s="77">
        <f>IF(AND(K3110&gt;Variables!$G$10,K3110&lt;Variables!$G$11),0,1)</f>
        <v>1</v>
      </c>
      <c r="AN3110" s="77">
        <f>IF(H3110&lt;Variables!$G$13,1,0)</f>
        <v>1</v>
      </c>
      <c r="AO3110" s="77">
        <f>IF(R3110&lt;Variables!$G$12,0,1)</f>
        <v>1</v>
      </c>
      <c r="AP3110" s="78">
        <f t="shared" si="97"/>
        <v>1</v>
      </c>
      <c r="AQ3110" s="77">
        <f>IF(V3110&lt;Variables!$G$15,1,0)</f>
        <v>1</v>
      </c>
      <c r="AR3110" s="126">
        <v>1</v>
      </c>
      <c r="AS3110" s="126">
        <v>0</v>
      </c>
      <c r="AT3110" s="126">
        <v>0</v>
      </c>
      <c r="AU3110" s="126">
        <v>0</v>
      </c>
      <c r="BA3110" s="126">
        <v>2</v>
      </c>
    </row>
    <row r="3111" spans="3:53" ht="14.5" x14ac:dyDescent="0.35">
      <c r="C3111" s="126" t="s">
        <v>408</v>
      </c>
      <c r="D3111" s="126" t="s">
        <v>153</v>
      </c>
      <c r="E3111" s="126">
        <v>7.51</v>
      </c>
      <c r="F3111" s="126">
        <v>7.17</v>
      </c>
      <c r="G3111" s="126">
        <v>4.87</v>
      </c>
      <c r="H3111" s="126">
        <v>-99999</v>
      </c>
      <c r="I3111" s="126">
        <v>400.06299999999999</v>
      </c>
      <c r="J3111" s="126" t="s">
        <v>75</v>
      </c>
      <c r="K3111" s="126">
        <v>48.58</v>
      </c>
      <c r="L3111" s="126">
        <v>7.5039999999999996</v>
      </c>
      <c r="M3111" s="126">
        <v>-0.21321961620467919</v>
      </c>
      <c r="N3111" s="126">
        <v>7.4993333333333334</v>
      </c>
      <c r="O3111" s="126">
        <v>-0.15112454440394221</v>
      </c>
      <c r="P3111" s="126">
        <v>35965</v>
      </c>
      <c r="Q3111" s="126">
        <v>86571</v>
      </c>
      <c r="R3111" s="126">
        <v>0.42</v>
      </c>
      <c r="S3111" s="126">
        <v>36.061999999999998</v>
      </c>
      <c r="T3111" s="126">
        <v>7.8010000000000002</v>
      </c>
      <c r="U3111" s="126">
        <v>19.7804</v>
      </c>
      <c r="V3111" s="126">
        <v>2.3569581049040509</v>
      </c>
      <c r="AC3111" s="126">
        <v>7.66</v>
      </c>
      <c r="AD3111" s="126">
        <v>7.48</v>
      </c>
      <c r="AH3111" s="77">
        <f>IF(AND(M3111&lt;Variables!$G$6,M3111&gt;Variables!$G$5),0,1)</f>
        <v>1</v>
      </c>
      <c r="AI3111" s="77">
        <f t="shared" si="96"/>
        <v>0</v>
      </c>
      <c r="AJ3111" s="77">
        <f>IF(I3111&gt;Variables!$G$7,0,1)</f>
        <v>0</v>
      </c>
      <c r="AK3111" s="77">
        <f>IF(F3111&gt;Variables!$G$8,0,1)</f>
        <v>1</v>
      </c>
      <c r="AL3111" s="77">
        <f>IF(G3111&gt;Variables!$G$9,0,1)</f>
        <v>1</v>
      </c>
      <c r="AM3111" s="77">
        <f>IF(AND(K3111&gt;Variables!$G$10,K3111&lt;Variables!$G$11),0,1)</f>
        <v>1</v>
      </c>
      <c r="AN3111" s="77">
        <f>IF(H3111&lt;Variables!$G$13,1,0)</f>
        <v>1</v>
      </c>
      <c r="AO3111" s="77">
        <f>IF(R3111&lt;Variables!$G$12,0,1)</f>
        <v>0</v>
      </c>
      <c r="AP3111" s="78">
        <f t="shared" si="97"/>
        <v>1</v>
      </c>
      <c r="AQ3111" s="77">
        <f>IF(V3111&lt;Variables!$G$15,1,0)</f>
        <v>1</v>
      </c>
      <c r="AR3111" s="126">
        <v>0</v>
      </c>
      <c r="AS3111" s="126">
        <v>0</v>
      </c>
      <c r="AT3111" s="126">
        <v>0</v>
      </c>
      <c r="AU3111" s="126">
        <v>0</v>
      </c>
      <c r="BA3111" s="126">
        <v>0</v>
      </c>
    </row>
    <row r="3112" spans="3:53" ht="14.5" x14ac:dyDescent="0.35">
      <c r="C3112" s="126" t="s">
        <v>408</v>
      </c>
      <c r="D3112" s="126" t="s">
        <v>346</v>
      </c>
      <c r="E3112" s="126">
        <v>57.95</v>
      </c>
      <c r="F3112" s="126">
        <v>49.6</v>
      </c>
      <c r="G3112" s="126">
        <v>0.13</v>
      </c>
      <c r="H3112" s="126">
        <v>1470</v>
      </c>
      <c r="I3112" s="126">
        <v>113.601</v>
      </c>
      <c r="J3112" s="126" t="s">
        <v>74</v>
      </c>
      <c r="K3112" s="126">
        <v>53.82</v>
      </c>
      <c r="L3112" s="126">
        <v>57.76532000000001</v>
      </c>
      <c r="M3112" s="126">
        <v>1.6757459319863211E-2</v>
      </c>
      <c r="N3112" s="126">
        <v>57.765097999999988</v>
      </c>
      <c r="O3112" s="126">
        <v>1.7141838831475461E-2</v>
      </c>
      <c r="P3112" s="126">
        <v>5103000</v>
      </c>
      <c r="Q3112" s="126">
        <v>255123</v>
      </c>
      <c r="R3112" s="126">
        <v>20</v>
      </c>
      <c r="S3112" s="126">
        <v>36.061999999999998</v>
      </c>
      <c r="T3112" s="126">
        <v>7.8010000000000002</v>
      </c>
      <c r="U3112" s="126">
        <v>19.7804</v>
      </c>
      <c r="V3112" s="126">
        <v>2.4059546350852732</v>
      </c>
      <c r="AC3112" s="126">
        <v>57.79</v>
      </c>
      <c r="AD3112" s="126">
        <v>57.57</v>
      </c>
      <c r="AH3112" s="77">
        <f>IF(AND(M3112&lt;Variables!$G$6,M3112&gt;Variables!$G$5),0,1)</f>
        <v>1</v>
      </c>
      <c r="AI3112" s="77">
        <f t="shared" si="96"/>
        <v>0</v>
      </c>
      <c r="AJ3112" s="77">
        <f>IF(I3112&gt;Variables!$G$7,0,1)</f>
        <v>0</v>
      </c>
      <c r="AK3112" s="77">
        <f>IF(F3112&gt;Variables!$G$8,0,1)</f>
        <v>0</v>
      </c>
      <c r="AL3112" s="77">
        <f>IF(G3112&gt;Variables!$G$9,0,1)</f>
        <v>1</v>
      </c>
      <c r="AM3112" s="77">
        <f>IF(AND(K3112&gt;Variables!$G$10,K3112&lt;Variables!$G$11),0,1)</f>
        <v>1</v>
      </c>
      <c r="AN3112" s="77">
        <f>IF(H3112&lt;Variables!$G$13,1,0)</f>
        <v>1</v>
      </c>
      <c r="AO3112" s="77">
        <f>IF(R3112&lt;Variables!$G$12,0,1)</f>
        <v>1</v>
      </c>
      <c r="AP3112" s="78">
        <f t="shared" si="97"/>
        <v>0</v>
      </c>
      <c r="AQ3112" s="77">
        <f>IF(V3112&lt;Variables!$G$15,1,0)</f>
        <v>1</v>
      </c>
      <c r="AR3112" s="126">
        <v>0</v>
      </c>
      <c r="AS3112" s="126">
        <v>0</v>
      </c>
      <c r="AT3112" s="126">
        <v>0</v>
      </c>
      <c r="AU3112" s="126">
        <v>1</v>
      </c>
      <c r="BA3112" s="126">
        <v>-0.38</v>
      </c>
    </row>
    <row r="3113" spans="3:53" ht="14.5" x14ac:dyDescent="0.35">
      <c r="C3113" s="126" t="s">
        <v>408</v>
      </c>
      <c r="D3113" s="126" t="s">
        <v>372</v>
      </c>
      <c r="E3113" s="126">
        <v>3.14</v>
      </c>
      <c r="F3113" s="126">
        <v>31.39</v>
      </c>
      <c r="G3113" s="126">
        <v>-6.05</v>
      </c>
      <c r="H3113" s="126">
        <v>-99999</v>
      </c>
      <c r="I3113" s="126">
        <v>6.0819999999999999</v>
      </c>
      <c r="J3113" s="126" t="s">
        <v>75</v>
      </c>
      <c r="K3113" s="126">
        <v>-99999</v>
      </c>
      <c r="L3113" s="126">
        <v>-99999</v>
      </c>
      <c r="M3113" s="126">
        <v>-99999</v>
      </c>
      <c r="N3113" s="126">
        <v>3.26</v>
      </c>
      <c r="O3113" s="126">
        <v>0</v>
      </c>
      <c r="P3113" s="126">
        <v>27240</v>
      </c>
      <c r="Q3113" s="126">
        <v>2017</v>
      </c>
      <c r="R3113" s="126">
        <v>13.51</v>
      </c>
      <c r="S3113" s="126">
        <v>36.061999999999998</v>
      </c>
      <c r="T3113" s="126">
        <v>7.8010000000000002</v>
      </c>
      <c r="U3113" s="126">
        <v>19.7804</v>
      </c>
      <c r="V3113" s="126">
        <v>-99999</v>
      </c>
      <c r="AC3113" s="126">
        <v>3.3</v>
      </c>
      <c r="AD3113" s="126">
        <v>3.1301000000000001</v>
      </c>
      <c r="AH3113" s="77">
        <f>IF(AND(M3113&lt;Variables!$G$6,M3113&gt;Variables!$G$5),0,1)</f>
        <v>1</v>
      </c>
      <c r="AI3113" s="77">
        <f t="shared" si="96"/>
        <v>1</v>
      </c>
      <c r="AJ3113" s="77">
        <f>IF(I3113&gt;Variables!$G$7,0,1)</f>
        <v>1</v>
      </c>
      <c r="AK3113" s="77">
        <f>IF(F3113&gt;Variables!$G$8,0,1)</f>
        <v>0</v>
      </c>
      <c r="AL3113" s="77">
        <f>IF(G3113&gt;Variables!$G$9,0,1)</f>
        <v>1</v>
      </c>
      <c r="AM3113" s="77">
        <f>IF(AND(K3113&gt;Variables!$G$10,K3113&lt;Variables!$G$11),0,1)</f>
        <v>1</v>
      </c>
      <c r="AN3113" s="77">
        <f>IF(H3113&lt;Variables!$G$13,1,0)</f>
        <v>1</v>
      </c>
      <c r="AO3113" s="77">
        <f>IF(R3113&lt;Variables!$G$12,0,1)</f>
        <v>1</v>
      </c>
      <c r="AP3113" s="78">
        <f t="shared" si="97"/>
        <v>1</v>
      </c>
      <c r="AQ3113" s="77">
        <f>IF(V3113&lt;Variables!$G$15,1,0)</f>
        <v>1</v>
      </c>
      <c r="AR3113" s="126">
        <v>1</v>
      </c>
      <c r="AS3113" s="126">
        <v>0</v>
      </c>
      <c r="AT3113" s="126">
        <v>0</v>
      </c>
      <c r="AU3113" s="126">
        <v>0</v>
      </c>
      <c r="BA3113" s="126">
        <v>2</v>
      </c>
    </row>
    <row r="3114" spans="3:53" ht="14.5" x14ac:dyDescent="0.35">
      <c r="C3114" s="126" t="s">
        <v>408</v>
      </c>
      <c r="D3114" s="126" t="s">
        <v>348</v>
      </c>
      <c r="E3114" s="126">
        <v>15.15</v>
      </c>
      <c r="F3114" s="126">
        <v>8.57</v>
      </c>
      <c r="G3114" s="126">
        <v>4.8899999999999997</v>
      </c>
      <c r="H3114" s="126">
        <v>2660</v>
      </c>
      <c r="I3114" s="126">
        <v>-26.727</v>
      </c>
      <c r="J3114" s="126" t="s">
        <v>74</v>
      </c>
      <c r="K3114" s="126">
        <v>36.049999999999997</v>
      </c>
      <c r="L3114" s="126">
        <v>15.191795000000001</v>
      </c>
      <c r="M3114" s="126">
        <v>-0.50550313508047495</v>
      </c>
      <c r="N3114" s="126">
        <v>15.283728</v>
      </c>
      <c r="O3114" s="126">
        <v>-1.103971491772175</v>
      </c>
      <c r="P3114" s="126">
        <v>4797000</v>
      </c>
      <c r="Q3114" s="126">
        <v>2896000</v>
      </c>
      <c r="R3114" s="126">
        <v>1.66</v>
      </c>
      <c r="S3114" s="126">
        <v>36.061999999999998</v>
      </c>
      <c r="T3114" s="126">
        <v>7.8010000000000002</v>
      </c>
      <c r="U3114" s="126">
        <v>19.7804</v>
      </c>
      <c r="V3114" s="126">
        <v>2.2152555734072239</v>
      </c>
      <c r="AC3114" s="126">
        <v>15.15</v>
      </c>
      <c r="AD3114" s="126">
        <v>14.55</v>
      </c>
      <c r="AH3114" s="77">
        <f>IF(AND(M3114&lt;Variables!$G$6,M3114&gt;Variables!$G$5),0,1)</f>
        <v>1</v>
      </c>
      <c r="AI3114" s="77">
        <f t="shared" si="96"/>
        <v>1</v>
      </c>
      <c r="AJ3114" s="77">
        <f>IF(I3114&gt;Variables!$G$7,0,1)</f>
        <v>1</v>
      </c>
      <c r="AK3114" s="77">
        <f>IF(F3114&gt;Variables!$G$8,0,1)</f>
        <v>1</v>
      </c>
      <c r="AL3114" s="77">
        <f>IF(G3114&gt;Variables!$G$9,0,1)</f>
        <v>1</v>
      </c>
      <c r="AM3114" s="77">
        <f>IF(AND(K3114&gt;Variables!$G$10,K3114&lt;Variables!$G$11),0,1)</f>
        <v>1</v>
      </c>
      <c r="AN3114" s="77">
        <f>IF(H3114&lt;Variables!$G$13,1,0)</f>
        <v>0</v>
      </c>
      <c r="AO3114" s="77">
        <f>IF(R3114&lt;Variables!$G$12,0,1)</f>
        <v>0</v>
      </c>
      <c r="AP3114" s="78">
        <f t="shared" si="97"/>
        <v>0</v>
      </c>
      <c r="AQ3114" s="77">
        <f>IF(V3114&lt;Variables!$G$15,1,0)</f>
        <v>1</v>
      </c>
      <c r="AR3114" s="126">
        <v>0</v>
      </c>
      <c r="AS3114" s="126">
        <v>0</v>
      </c>
      <c r="AT3114" s="126">
        <v>1</v>
      </c>
      <c r="AU3114" s="126">
        <v>0</v>
      </c>
      <c r="BA3114" s="126">
        <v>-2.25</v>
      </c>
    </row>
    <row r="3115" spans="3:53" ht="14.5" x14ac:dyDescent="0.35">
      <c r="C3115" s="126" t="s">
        <v>408</v>
      </c>
      <c r="D3115" s="126" t="s">
        <v>194</v>
      </c>
      <c r="E3115" s="126">
        <v>9.31</v>
      </c>
      <c r="F3115" s="126">
        <v>49.14</v>
      </c>
      <c r="G3115" s="126">
        <v>4.34</v>
      </c>
      <c r="H3115" s="126">
        <v>784.63</v>
      </c>
      <c r="I3115" s="126">
        <v>2741.971</v>
      </c>
      <c r="J3115" s="126" t="s">
        <v>75</v>
      </c>
      <c r="K3115" s="126">
        <v>46.33</v>
      </c>
      <c r="L3115" s="126">
        <v>9.3962700000000012</v>
      </c>
      <c r="M3115" s="126">
        <v>-1.174615033412209</v>
      </c>
      <c r="N3115" s="126">
        <v>9.2284559999999995</v>
      </c>
      <c r="O3115" s="126">
        <v>0.62246598997709124</v>
      </c>
      <c r="P3115" s="126">
        <v>262810000</v>
      </c>
      <c r="Q3115" s="126">
        <v>29450000</v>
      </c>
      <c r="R3115" s="126">
        <v>8.92</v>
      </c>
      <c r="S3115" s="126">
        <v>36.061999999999998</v>
      </c>
      <c r="T3115" s="126">
        <v>7.8010000000000002</v>
      </c>
      <c r="U3115" s="126">
        <v>19.7804</v>
      </c>
      <c r="V3115" s="126">
        <v>2.3470690931141829</v>
      </c>
      <c r="AC3115" s="126">
        <v>10.199999999999999</v>
      </c>
      <c r="AD3115" s="126">
        <v>8.9600000000000009</v>
      </c>
      <c r="AH3115" s="77">
        <f>IF(AND(M3115&lt;Variables!$G$6,M3115&gt;Variables!$G$5),0,1)</f>
        <v>0</v>
      </c>
      <c r="AI3115" s="77">
        <f t="shared" si="96"/>
        <v>0</v>
      </c>
      <c r="AJ3115" s="77">
        <f>IF(I3115&gt;Variables!$G$7,0,1)</f>
        <v>0</v>
      </c>
      <c r="AK3115" s="77">
        <f>IF(F3115&gt;Variables!$G$8,0,1)</f>
        <v>0</v>
      </c>
      <c r="AL3115" s="77">
        <f>IF(G3115&gt;Variables!$G$9,0,1)</f>
        <v>1</v>
      </c>
      <c r="AM3115" s="77">
        <f>IF(AND(K3115&gt;Variables!$G$10,K3115&lt;Variables!$G$11),0,1)</f>
        <v>1</v>
      </c>
      <c r="AN3115" s="77">
        <f>IF(H3115&lt;Variables!$G$13,1,0)</f>
        <v>1</v>
      </c>
      <c r="AO3115" s="77">
        <f>IF(R3115&lt;Variables!$G$12,0,1)</f>
        <v>1</v>
      </c>
      <c r="AP3115" s="78">
        <f t="shared" si="97"/>
        <v>1</v>
      </c>
      <c r="AQ3115" s="77">
        <f>IF(V3115&lt;Variables!$G$15,1,0)</f>
        <v>1</v>
      </c>
      <c r="AR3115" s="126">
        <v>0</v>
      </c>
      <c r="AS3115" s="126">
        <v>0</v>
      </c>
      <c r="AT3115" s="126">
        <v>1</v>
      </c>
      <c r="AU3115" s="126">
        <v>0</v>
      </c>
      <c r="BA3115" s="126">
        <v>-2.25</v>
      </c>
    </row>
    <row r="3116" spans="3:53" ht="14.5" x14ac:dyDescent="0.35">
      <c r="C3116" s="126" t="s">
        <v>408</v>
      </c>
      <c r="D3116" s="126" t="s">
        <v>342</v>
      </c>
      <c r="E3116" s="126">
        <v>6.73</v>
      </c>
      <c r="F3116" s="126">
        <v>37.47</v>
      </c>
      <c r="G3116" s="126">
        <v>-8.5500000000000007</v>
      </c>
      <c r="H3116" s="126">
        <v>43.4</v>
      </c>
      <c r="I3116" s="126">
        <v>-66.037999999999997</v>
      </c>
      <c r="J3116" s="126" t="s">
        <v>75</v>
      </c>
      <c r="K3116" s="126">
        <v>46.92</v>
      </c>
      <c r="L3116" s="126">
        <v>6.746575</v>
      </c>
      <c r="M3116" s="126">
        <v>0.16786295268340229</v>
      </c>
      <c r="N3116" s="126">
        <v>6.8514620000000006</v>
      </c>
      <c r="O3116" s="126">
        <v>-1.3655771571089681</v>
      </c>
      <c r="P3116" s="126">
        <v>78940000</v>
      </c>
      <c r="Q3116" s="126">
        <v>3560000</v>
      </c>
      <c r="R3116" s="126">
        <v>22.17</v>
      </c>
      <c r="S3116" s="126">
        <v>36.061999999999998</v>
      </c>
      <c r="T3116" s="126">
        <v>7.8010000000000002</v>
      </c>
      <c r="U3116" s="126">
        <v>19.7804</v>
      </c>
      <c r="V3116" s="126">
        <v>2.332219910908869</v>
      </c>
      <c r="AC3116" s="126">
        <v>6.82</v>
      </c>
      <c r="AD3116" s="126">
        <v>6</v>
      </c>
      <c r="AH3116" s="77">
        <f>IF(AND(M3116&lt;Variables!$G$6,M3116&gt;Variables!$G$5),0,1)</f>
        <v>1</v>
      </c>
      <c r="AI3116" s="77">
        <f t="shared" si="96"/>
        <v>1</v>
      </c>
      <c r="AJ3116" s="77">
        <f>IF(I3116&gt;Variables!$G$7,0,1)</f>
        <v>1</v>
      </c>
      <c r="AK3116" s="77">
        <f>IF(F3116&gt;Variables!$G$8,0,1)</f>
        <v>0</v>
      </c>
      <c r="AL3116" s="77">
        <f>IF(G3116&gt;Variables!$G$9,0,1)</f>
        <v>1</v>
      </c>
      <c r="AM3116" s="77">
        <f>IF(AND(K3116&gt;Variables!$G$10,K3116&lt;Variables!$G$11),0,1)</f>
        <v>1</v>
      </c>
      <c r="AN3116" s="77">
        <f>IF(H3116&lt;Variables!$G$13,1,0)</f>
        <v>1</v>
      </c>
      <c r="AO3116" s="77">
        <f>IF(R3116&lt;Variables!$G$12,0,1)</f>
        <v>1</v>
      </c>
      <c r="AP3116" s="78">
        <f t="shared" si="97"/>
        <v>1</v>
      </c>
      <c r="AQ3116" s="77">
        <f>IF(V3116&lt;Variables!$G$15,1,0)</f>
        <v>1</v>
      </c>
      <c r="AR3116" s="126">
        <v>0</v>
      </c>
      <c r="AS3116" s="126">
        <v>0</v>
      </c>
      <c r="AT3116" s="126">
        <v>1</v>
      </c>
      <c r="AU3116" s="126">
        <v>0</v>
      </c>
      <c r="BA3116" s="126">
        <v>-2.25</v>
      </c>
    </row>
    <row r="3117" spans="3:53" ht="14.5" x14ac:dyDescent="0.35">
      <c r="C3117" s="126" t="s">
        <v>408</v>
      </c>
      <c r="D3117" s="126" t="s">
        <v>354</v>
      </c>
      <c r="E3117" s="126">
        <v>9.36</v>
      </c>
      <c r="F3117" s="126">
        <v>18.13</v>
      </c>
      <c r="G3117" s="126">
        <v>17.649999999999999</v>
      </c>
      <c r="H3117" s="126">
        <v>-99999</v>
      </c>
      <c r="I3117" s="126">
        <v>-62.058</v>
      </c>
      <c r="J3117" s="126" t="s">
        <v>75</v>
      </c>
      <c r="K3117" s="126">
        <v>60.01</v>
      </c>
      <c r="L3117" s="126">
        <v>9.3091000000000008</v>
      </c>
      <c r="M3117" s="126">
        <v>9.7753810787276213E-2</v>
      </c>
      <c r="N3117" s="126">
        <v>9.1769714285714308</v>
      </c>
      <c r="O3117" s="126">
        <v>1.538945310310869</v>
      </c>
      <c r="P3117" s="126">
        <v>17380</v>
      </c>
      <c r="Q3117" s="126">
        <v>9370</v>
      </c>
      <c r="R3117" s="126">
        <v>1.85</v>
      </c>
      <c r="S3117" s="126">
        <v>36.061999999999998</v>
      </c>
      <c r="T3117" s="126">
        <v>7.8010000000000002</v>
      </c>
      <c r="U3117" s="126">
        <v>19.7804</v>
      </c>
      <c r="V3117" s="126">
        <v>2.4653360477339392</v>
      </c>
      <c r="AC3117" s="126">
        <v>10.32</v>
      </c>
      <c r="AD3117" s="126">
        <v>9.01</v>
      </c>
      <c r="AH3117" s="77">
        <f>IF(AND(M3117&lt;Variables!$G$6,M3117&gt;Variables!$G$5),0,1)</f>
        <v>1</v>
      </c>
      <c r="AI3117" s="77">
        <f t="shared" si="96"/>
        <v>0</v>
      </c>
      <c r="AJ3117" s="77">
        <f>IF(I3117&gt;Variables!$G$7,0,1)</f>
        <v>1</v>
      </c>
      <c r="AK3117" s="77">
        <f>IF(F3117&gt;Variables!$G$8,0,1)</f>
        <v>0</v>
      </c>
      <c r="AL3117" s="77">
        <f>IF(G3117&gt;Variables!$G$9,0,1)</f>
        <v>0</v>
      </c>
      <c r="AM3117" s="77">
        <f>IF(AND(K3117&gt;Variables!$G$10,K3117&lt;Variables!$G$11),0,1)</f>
        <v>1</v>
      </c>
      <c r="AN3117" s="77">
        <f>IF(H3117&lt;Variables!$G$13,1,0)</f>
        <v>1</v>
      </c>
      <c r="AO3117" s="77">
        <f>IF(R3117&lt;Variables!$G$12,0,1)</f>
        <v>0</v>
      </c>
      <c r="AP3117" s="78">
        <f t="shared" si="97"/>
        <v>1</v>
      </c>
      <c r="AQ3117" s="77">
        <f>IF(V3117&lt;Variables!$G$15,1,0)</f>
        <v>1</v>
      </c>
      <c r="AR3117" s="126">
        <v>1</v>
      </c>
      <c r="AS3117" s="126">
        <v>0</v>
      </c>
      <c r="AT3117" s="126">
        <v>0</v>
      </c>
      <c r="AU3117" s="126">
        <v>0</v>
      </c>
      <c r="BA3117" s="126">
        <v>2</v>
      </c>
    </row>
    <row r="3118" spans="3:53" ht="14.5" x14ac:dyDescent="0.35">
      <c r="C3118" s="126" t="s">
        <v>408</v>
      </c>
      <c r="D3118" s="126" t="s">
        <v>120</v>
      </c>
      <c r="E3118" s="126">
        <v>13.41</v>
      </c>
      <c r="F3118" s="126">
        <v>17.59</v>
      </c>
      <c r="G3118" s="126">
        <v>11.2</v>
      </c>
      <c r="H3118" s="126">
        <v>6950</v>
      </c>
      <c r="I3118" s="126">
        <v>-50.619</v>
      </c>
      <c r="J3118" s="126" t="s">
        <v>75</v>
      </c>
      <c r="K3118" s="126">
        <v>47.23</v>
      </c>
      <c r="L3118" s="126">
        <v>13.381119999999999</v>
      </c>
      <c r="M3118" s="126">
        <v>-0.15036110579682679</v>
      </c>
      <c r="N3118" s="126">
        <v>13.534758</v>
      </c>
      <c r="O3118" s="126">
        <v>-1.2837909624981929</v>
      </c>
      <c r="P3118" s="126">
        <v>227554000</v>
      </c>
      <c r="Q3118" s="126">
        <v>30149000</v>
      </c>
      <c r="R3118" s="126">
        <v>7.55</v>
      </c>
      <c r="S3118" s="126">
        <v>36.061999999999998</v>
      </c>
      <c r="T3118" s="126">
        <v>7.8010000000000002</v>
      </c>
      <c r="U3118" s="126">
        <v>19.7804</v>
      </c>
      <c r="V3118" s="126">
        <v>2.341009335991008</v>
      </c>
      <c r="AC3118" s="126">
        <v>13.87</v>
      </c>
      <c r="AD3118" s="126">
        <v>12.88</v>
      </c>
      <c r="AH3118" s="77">
        <f>IF(AND(M3118&lt;Variables!$G$6,M3118&gt;Variables!$G$5),0,1)</f>
        <v>1</v>
      </c>
      <c r="AI3118" s="77">
        <f t="shared" si="96"/>
        <v>1</v>
      </c>
      <c r="AJ3118" s="77">
        <f>IF(I3118&gt;Variables!$G$7,0,1)</f>
        <v>1</v>
      </c>
      <c r="AK3118" s="77">
        <f>IF(F3118&gt;Variables!$G$8,0,1)</f>
        <v>0</v>
      </c>
      <c r="AL3118" s="77">
        <f>IF(G3118&gt;Variables!$G$9,0,1)</f>
        <v>0</v>
      </c>
      <c r="AM3118" s="77">
        <f>IF(AND(K3118&gt;Variables!$G$10,K3118&lt;Variables!$G$11),0,1)</f>
        <v>1</v>
      </c>
      <c r="AN3118" s="77">
        <f>IF(H3118&lt;Variables!$G$13,1,0)</f>
        <v>0</v>
      </c>
      <c r="AO3118" s="77">
        <f>IF(R3118&lt;Variables!$G$12,0,1)</f>
        <v>1</v>
      </c>
      <c r="AP3118" s="78">
        <f t="shared" si="97"/>
        <v>1</v>
      </c>
      <c r="AQ3118" s="77">
        <f>IF(V3118&lt;Variables!$G$15,1,0)</f>
        <v>1</v>
      </c>
      <c r="AR3118" s="126">
        <v>0</v>
      </c>
      <c r="AS3118" s="126">
        <v>0</v>
      </c>
      <c r="AT3118" s="126">
        <v>1</v>
      </c>
      <c r="AU3118" s="126">
        <v>0</v>
      </c>
      <c r="BA3118" s="126">
        <v>-2.25</v>
      </c>
    </row>
    <row r="3119" spans="3:53" ht="14.5" x14ac:dyDescent="0.35">
      <c r="C3119" s="126" t="s">
        <v>408</v>
      </c>
      <c r="D3119" s="126" t="s">
        <v>173</v>
      </c>
      <c r="E3119" s="126">
        <v>88.37</v>
      </c>
      <c r="F3119" s="126">
        <v>11.38</v>
      </c>
      <c r="G3119" s="126">
        <v>9.6300000000000008</v>
      </c>
      <c r="H3119" s="126">
        <v>3140</v>
      </c>
      <c r="I3119" s="126">
        <v>579.66999999999996</v>
      </c>
      <c r="J3119" s="126" t="s">
        <v>75</v>
      </c>
      <c r="K3119" s="126">
        <v>38.17</v>
      </c>
      <c r="L3119" s="126">
        <v>89.242085000000003</v>
      </c>
      <c r="M3119" s="126">
        <v>-1.0857937709545931</v>
      </c>
      <c r="N3119" s="126">
        <v>89.518130000000014</v>
      </c>
      <c r="O3119" s="126">
        <v>-1.390813235263084</v>
      </c>
      <c r="P3119" s="126">
        <v>2877000</v>
      </c>
      <c r="Q3119" s="126">
        <v>1763000</v>
      </c>
      <c r="R3119" s="126">
        <v>1.63</v>
      </c>
      <c r="S3119" s="126">
        <v>36.061999999999998</v>
      </c>
      <c r="T3119" s="126">
        <v>7.8010000000000002</v>
      </c>
      <c r="U3119" s="126">
        <v>19.7804</v>
      </c>
      <c r="V3119" s="126">
        <v>2.2355756504284048</v>
      </c>
      <c r="AC3119" s="126">
        <v>91.07</v>
      </c>
      <c r="AD3119" s="126">
        <v>87.07</v>
      </c>
      <c r="AH3119" s="77">
        <f>IF(AND(M3119&lt;Variables!$G$6,M3119&gt;Variables!$G$5),0,1)</f>
        <v>0</v>
      </c>
      <c r="AI3119" s="77">
        <f t="shared" si="96"/>
        <v>1</v>
      </c>
      <c r="AJ3119" s="77">
        <f>IF(I3119&gt;Variables!$G$7,0,1)</f>
        <v>0</v>
      </c>
      <c r="AK3119" s="77">
        <f>IF(F3119&gt;Variables!$G$8,0,1)</f>
        <v>0</v>
      </c>
      <c r="AL3119" s="77">
        <f>IF(G3119&gt;Variables!$G$9,0,1)</f>
        <v>1</v>
      </c>
      <c r="AM3119" s="77">
        <f>IF(AND(K3119&gt;Variables!$G$10,K3119&lt;Variables!$G$11),0,1)</f>
        <v>1</v>
      </c>
      <c r="AN3119" s="77">
        <f>IF(H3119&lt;Variables!$G$13,1,0)</f>
        <v>0</v>
      </c>
      <c r="AO3119" s="77">
        <f>IF(R3119&lt;Variables!$G$12,0,1)</f>
        <v>0</v>
      </c>
      <c r="AP3119" s="78">
        <f t="shared" si="97"/>
        <v>1</v>
      </c>
      <c r="AQ3119" s="77">
        <f>IF(V3119&lt;Variables!$G$15,1,0)</f>
        <v>1</v>
      </c>
      <c r="AR3119" s="126">
        <v>1</v>
      </c>
      <c r="AS3119" s="126">
        <v>0</v>
      </c>
      <c r="AT3119" s="126">
        <v>0</v>
      </c>
      <c r="AU3119" s="126">
        <v>0</v>
      </c>
      <c r="BA3119" s="126">
        <v>0.61</v>
      </c>
    </row>
    <row r="3120" spans="3:53" ht="14.5" x14ac:dyDescent="0.35">
      <c r="C3120" s="126" t="s">
        <v>408</v>
      </c>
      <c r="D3120" s="126" t="s">
        <v>130</v>
      </c>
      <c r="E3120" s="126">
        <v>15.83</v>
      </c>
      <c r="F3120" s="126">
        <v>11.3</v>
      </c>
      <c r="G3120" s="126">
        <v>8.4700000000000006</v>
      </c>
      <c r="H3120" s="126">
        <v>2590</v>
      </c>
      <c r="I3120" s="126">
        <v>458.892</v>
      </c>
      <c r="J3120" s="126" t="s">
        <v>75</v>
      </c>
      <c r="K3120" s="126">
        <v>75.680000000000007</v>
      </c>
      <c r="L3120" s="126">
        <v>15.663</v>
      </c>
      <c r="M3120" s="126">
        <v>0.55544914767285791</v>
      </c>
      <c r="N3120" s="126">
        <v>15.636428571428571</v>
      </c>
      <c r="O3120" s="126">
        <v>0.72632588735097092</v>
      </c>
      <c r="P3120" s="126">
        <v>884138</v>
      </c>
      <c r="Q3120" s="126">
        <v>1389000</v>
      </c>
      <c r="R3120" s="126">
        <v>0.64</v>
      </c>
      <c r="S3120" s="126">
        <v>36.061999999999998</v>
      </c>
      <c r="T3120" s="126">
        <v>7.8010000000000002</v>
      </c>
      <c r="U3120" s="126">
        <v>19.7804</v>
      </c>
      <c r="V3120" s="126">
        <v>2.5774088804443589</v>
      </c>
      <c r="AC3120" s="126">
        <v>15.9</v>
      </c>
      <c r="AD3120" s="126">
        <v>15.64</v>
      </c>
      <c r="AH3120" s="77">
        <f>IF(AND(M3120&lt;Variables!$G$6,M3120&gt;Variables!$G$5),0,1)</f>
        <v>1</v>
      </c>
      <c r="AI3120" s="77">
        <f t="shared" si="96"/>
        <v>0</v>
      </c>
      <c r="AJ3120" s="77">
        <f>IF(I3120&gt;Variables!$G$7,0,1)</f>
        <v>0</v>
      </c>
      <c r="AK3120" s="77">
        <f>IF(F3120&gt;Variables!$G$8,0,1)</f>
        <v>0</v>
      </c>
      <c r="AL3120" s="77">
        <f>IF(G3120&gt;Variables!$G$9,0,1)</f>
        <v>1</v>
      </c>
      <c r="AM3120" s="77">
        <f>IF(AND(K3120&gt;Variables!$G$10,K3120&lt;Variables!$G$11),0,1)</f>
        <v>1</v>
      </c>
      <c r="AN3120" s="77">
        <f>IF(H3120&lt;Variables!$G$13,1,0)</f>
        <v>0</v>
      </c>
      <c r="AO3120" s="77">
        <f>IF(R3120&lt;Variables!$G$12,0,1)</f>
        <v>0</v>
      </c>
      <c r="AP3120" s="78">
        <f t="shared" si="97"/>
        <v>1</v>
      </c>
      <c r="AQ3120" s="77">
        <f>IF(V3120&lt;Variables!$G$15,1,0)</f>
        <v>1</v>
      </c>
      <c r="AR3120" s="126">
        <v>0</v>
      </c>
      <c r="AS3120" s="126">
        <v>1</v>
      </c>
      <c r="AT3120" s="126">
        <v>0</v>
      </c>
      <c r="AU3120" s="126">
        <v>0</v>
      </c>
      <c r="BA3120" s="126">
        <v>0.17</v>
      </c>
    </row>
    <row r="3121" spans="3:53" ht="14.5" x14ac:dyDescent="0.35">
      <c r="C3121" s="126" t="s">
        <v>408</v>
      </c>
      <c r="D3121" s="126" t="s">
        <v>152</v>
      </c>
      <c r="E3121" s="126">
        <v>0.04</v>
      </c>
      <c r="F3121" s="126">
        <v>10.93</v>
      </c>
      <c r="G3121" s="126">
        <v>-22.73</v>
      </c>
      <c r="H3121" s="126">
        <v>-99999</v>
      </c>
      <c r="I3121" s="126">
        <v>5.0999999999999997E-2</v>
      </c>
      <c r="J3121" s="126" t="s">
        <v>75</v>
      </c>
      <c r="K3121" s="126">
        <v>59.18</v>
      </c>
      <c r="L3121" s="126">
        <v>3.3792857142857152E-2</v>
      </c>
      <c r="M3121" s="126">
        <v>0.61297822870429075</v>
      </c>
      <c r="N3121" s="126">
        <v>3.3321875000000001E-2</v>
      </c>
      <c r="O3121" s="126">
        <v>2.0350745568789321</v>
      </c>
      <c r="P3121" s="126">
        <v>13425000</v>
      </c>
      <c r="Q3121" s="126">
        <v>13766000</v>
      </c>
      <c r="R3121" s="126">
        <v>0.98</v>
      </c>
      <c r="S3121" s="126">
        <v>36.061999999999998</v>
      </c>
      <c r="T3121" s="126">
        <v>7.8010000000000002</v>
      </c>
      <c r="U3121" s="126">
        <v>19.7804</v>
      </c>
      <c r="V3121" s="126">
        <v>2.4299161853307969</v>
      </c>
      <c r="AC3121" s="126">
        <v>0.04</v>
      </c>
      <c r="AD3121" s="126">
        <v>3.4000000000000002E-2</v>
      </c>
      <c r="AH3121" s="77">
        <f>IF(AND(M3121&lt;Variables!$G$6,M3121&gt;Variables!$G$5),0,1)</f>
        <v>1</v>
      </c>
      <c r="AI3121" s="77">
        <f t="shared" si="96"/>
        <v>0</v>
      </c>
      <c r="AJ3121" s="77">
        <f>IF(I3121&gt;Variables!$G$7,0,1)</f>
        <v>1</v>
      </c>
      <c r="AK3121" s="77">
        <f>IF(F3121&gt;Variables!$G$8,0,1)</f>
        <v>0</v>
      </c>
      <c r="AL3121" s="77">
        <f>IF(G3121&gt;Variables!$G$9,0,1)</f>
        <v>1</v>
      </c>
      <c r="AM3121" s="77">
        <f>IF(AND(K3121&gt;Variables!$G$10,K3121&lt;Variables!$G$11),0,1)</f>
        <v>1</v>
      </c>
      <c r="AN3121" s="77">
        <f>IF(H3121&lt;Variables!$G$13,1,0)</f>
        <v>1</v>
      </c>
      <c r="AO3121" s="77">
        <f>IF(R3121&lt;Variables!$G$12,0,1)</f>
        <v>0</v>
      </c>
      <c r="AP3121" s="78">
        <f t="shared" si="97"/>
        <v>1</v>
      </c>
      <c r="AQ3121" s="77">
        <f>IF(V3121&lt;Variables!$G$15,1,0)</f>
        <v>1</v>
      </c>
      <c r="AR3121" s="126">
        <v>0</v>
      </c>
      <c r="AS3121" s="126">
        <v>0</v>
      </c>
      <c r="AT3121" s="126">
        <v>1</v>
      </c>
      <c r="AU3121" s="126">
        <v>0</v>
      </c>
      <c r="BA3121" s="126">
        <v>-2.25</v>
      </c>
    </row>
    <row r="3122" spans="3:53" ht="14.5" x14ac:dyDescent="0.35">
      <c r="C3122" s="126" t="s">
        <v>408</v>
      </c>
      <c r="D3122" s="126" t="s">
        <v>189</v>
      </c>
      <c r="E3122" s="126">
        <v>31.52</v>
      </c>
      <c r="F3122" s="126">
        <v>8</v>
      </c>
      <c r="G3122" s="126">
        <v>7.16</v>
      </c>
      <c r="H3122" s="126">
        <v>-99999</v>
      </c>
      <c r="I3122" s="126">
        <v>-99999</v>
      </c>
      <c r="J3122" s="126" t="s">
        <v>75</v>
      </c>
      <c r="K3122" s="126">
        <v>59.81</v>
      </c>
      <c r="L3122" s="126">
        <v>31.236042857142849</v>
      </c>
      <c r="M3122" s="126">
        <v>0.6529544852718423</v>
      </c>
      <c r="N3122" s="126">
        <v>31.106748648648651</v>
      </c>
      <c r="O3122" s="126">
        <v>1.0713152798945049</v>
      </c>
      <c r="P3122" s="126">
        <v>775276</v>
      </c>
      <c r="Q3122" s="126">
        <v>2252000</v>
      </c>
      <c r="R3122" s="126">
        <v>0.34</v>
      </c>
      <c r="S3122" s="126">
        <v>36.061999999999998</v>
      </c>
      <c r="T3122" s="126">
        <v>7.8010000000000002</v>
      </c>
      <c r="U3122" s="126">
        <v>19.7804</v>
      </c>
      <c r="V3122" s="126">
        <v>2.4331557470334402</v>
      </c>
      <c r="AC3122" s="126">
        <v>31.5</v>
      </c>
      <c r="AD3122" s="126">
        <v>29.51</v>
      </c>
      <c r="AH3122" s="77">
        <f>IF(AND(M3122&lt;Variables!$G$6,M3122&gt;Variables!$G$5),0,1)</f>
        <v>1</v>
      </c>
      <c r="AI3122" s="77">
        <f t="shared" si="96"/>
        <v>0</v>
      </c>
      <c r="AJ3122" s="77">
        <f>IF(I3122&gt;Variables!$G$7,0,1)</f>
        <v>1</v>
      </c>
      <c r="AK3122" s="77">
        <f>IF(F3122&gt;Variables!$G$8,0,1)</f>
        <v>1</v>
      </c>
      <c r="AL3122" s="77">
        <f>IF(G3122&gt;Variables!$G$9,0,1)</f>
        <v>1</v>
      </c>
      <c r="AM3122" s="77">
        <f>IF(AND(K3122&gt;Variables!$G$10,K3122&lt;Variables!$G$11),0,1)</f>
        <v>1</v>
      </c>
      <c r="AN3122" s="77">
        <f>IF(H3122&lt;Variables!$G$13,1,0)</f>
        <v>1</v>
      </c>
      <c r="AO3122" s="77">
        <f>IF(R3122&lt;Variables!$G$12,0,1)</f>
        <v>0</v>
      </c>
      <c r="AP3122" s="78">
        <f t="shared" si="97"/>
        <v>1</v>
      </c>
      <c r="AQ3122" s="77">
        <f>IF(V3122&lt;Variables!$G$15,1,0)</f>
        <v>1</v>
      </c>
      <c r="AR3122" s="126">
        <v>0</v>
      </c>
      <c r="AS3122" s="126">
        <v>0</v>
      </c>
      <c r="AT3122" s="126">
        <v>1</v>
      </c>
      <c r="AU3122" s="126">
        <v>0</v>
      </c>
      <c r="BA3122" s="126">
        <v>-1.81</v>
      </c>
    </row>
    <row r="3123" spans="3:53" ht="14.5" x14ac:dyDescent="0.35">
      <c r="C3123" s="126" t="s">
        <v>408</v>
      </c>
      <c r="D3123" s="126" t="s">
        <v>400</v>
      </c>
      <c r="E3123" s="126">
        <v>19.91</v>
      </c>
      <c r="F3123" s="126">
        <v>8.0299999999999994</v>
      </c>
      <c r="G3123" s="126">
        <v>5.81</v>
      </c>
      <c r="H3123" s="126">
        <v>1190</v>
      </c>
      <c r="I3123" s="126">
        <v>140.536</v>
      </c>
      <c r="J3123" s="126" t="s">
        <v>74</v>
      </c>
      <c r="K3123" s="126">
        <v>60.21</v>
      </c>
      <c r="L3123" s="126">
        <v>19.85533684210527</v>
      </c>
      <c r="M3123" s="126">
        <v>2.3485664996848621E-2</v>
      </c>
      <c r="N3123" s="126">
        <v>19.70263958333333</v>
      </c>
      <c r="O3123" s="126">
        <v>0.7986768270368152</v>
      </c>
      <c r="P3123" s="126">
        <v>674702</v>
      </c>
      <c r="Q3123" s="126">
        <v>546039</v>
      </c>
      <c r="R3123" s="126">
        <v>1.24</v>
      </c>
      <c r="S3123" s="126">
        <v>36.061999999999998</v>
      </c>
      <c r="T3123" s="126">
        <v>7.8010000000000002</v>
      </c>
      <c r="U3123" s="126">
        <v>19.7804</v>
      </c>
      <c r="V3123" s="126">
        <v>2.4714724631188658</v>
      </c>
      <c r="AC3123" s="126">
        <v>19.879899999999999</v>
      </c>
      <c r="AD3123" s="126">
        <v>19.53</v>
      </c>
      <c r="AH3123" s="77">
        <f>IF(AND(M3123&lt;Variables!$G$6,M3123&gt;Variables!$G$5),0,1)</f>
        <v>1</v>
      </c>
      <c r="AI3123" s="77">
        <f t="shared" si="96"/>
        <v>0</v>
      </c>
      <c r="AJ3123" s="77">
        <f>IF(I3123&gt;Variables!$G$7,0,1)</f>
        <v>0</v>
      </c>
      <c r="AK3123" s="77">
        <f>IF(F3123&gt;Variables!$G$8,0,1)</f>
        <v>1</v>
      </c>
      <c r="AL3123" s="77">
        <f>IF(G3123&gt;Variables!$G$9,0,1)</f>
        <v>1</v>
      </c>
      <c r="AM3123" s="77">
        <f>IF(AND(K3123&gt;Variables!$G$10,K3123&lt;Variables!$G$11),0,1)</f>
        <v>1</v>
      </c>
      <c r="AN3123" s="77">
        <f>IF(H3123&lt;Variables!$G$13,1,0)</f>
        <v>1</v>
      </c>
      <c r="AO3123" s="77">
        <f>IF(R3123&lt;Variables!$G$12,0,1)</f>
        <v>0</v>
      </c>
      <c r="AP3123" s="78">
        <f t="shared" si="97"/>
        <v>0</v>
      </c>
      <c r="AQ3123" s="77">
        <f>IF(V3123&lt;Variables!$G$15,1,0)</f>
        <v>1</v>
      </c>
      <c r="AR3123" s="126">
        <v>0</v>
      </c>
      <c r="AS3123" s="126">
        <v>0</v>
      </c>
      <c r="AT3123" s="126">
        <v>1</v>
      </c>
      <c r="AU3123" s="126">
        <v>0</v>
      </c>
      <c r="BA3123" s="126">
        <v>-1.41</v>
      </c>
    </row>
    <row r="3124" spans="3:53" ht="14.5" x14ac:dyDescent="0.35">
      <c r="C3124" s="126" t="s">
        <v>408</v>
      </c>
      <c r="D3124" s="126" t="s">
        <v>151</v>
      </c>
      <c r="E3124" s="126">
        <v>143.99</v>
      </c>
      <c r="F3124" s="126">
        <v>9.43</v>
      </c>
      <c r="G3124" s="126">
        <v>9.6199999999999992</v>
      </c>
      <c r="H3124" s="126">
        <v>9190</v>
      </c>
      <c r="I3124" s="126">
        <v>-24.832999999999998</v>
      </c>
      <c r="J3124" s="126" t="s">
        <v>75</v>
      </c>
      <c r="K3124" s="126">
        <v>64.58</v>
      </c>
      <c r="L3124" s="126">
        <v>143.02447894736841</v>
      </c>
      <c r="M3124" s="126">
        <v>0.49328692390564688</v>
      </c>
      <c r="N3124" s="126">
        <v>142.73036530612251</v>
      </c>
      <c r="O3124" s="126">
        <v>0.70036582035894168</v>
      </c>
      <c r="P3124" s="126">
        <v>1055000</v>
      </c>
      <c r="Q3124" s="126">
        <v>915652</v>
      </c>
      <c r="R3124" s="126">
        <v>1.1499999999999999</v>
      </c>
      <c r="S3124" s="126">
        <v>36.061999999999998</v>
      </c>
      <c r="T3124" s="126">
        <v>7.8010000000000002</v>
      </c>
      <c r="U3124" s="126">
        <v>19.7804</v>
      </c>
      <c r="V3124" s="126">
        <v>2.4844524877420811</v>
      </c>
      <c r="AC3124" s="126">
        <v>144.24</v>
      </c>
      <c r="AD3124" s="126">
        <v>135.59</v>
      </c>
      <c r="AH3124" s="77">
        <f>IF(AND(M3124&lt;Variables!$G$6,M3124&gt;Variables!$G$5),0,1)</f>
        <v>1</v>
      </c>
      <c r="AI3124" s="77">
        <f t="shared" si="96"/>
        <v>0</v>
      </c>
      <c r="AJ3124" s="77">
        <f>IF(I3124&gt;Variables!$G$7,0,1)</f>
        <v>1</v>
      </c>
      <c r="AK3124" s="77">
        <f>IF(F3124&gt;Variables!$G$8,0,1)</f>
        <v>0</v>
      </c>
      <c r="AL3124" s="77">
        <f>IF(G3124&gt;Variables!$G$9,0,1)</f>
        <v>1</v>
      </c>
      <c r="AM3124" s="77">
        <f>IF(AND(K3124&gt;Variables!$G$10,K3124&lt;Variables!$G$11),0,1)</f>
        <v>0</v>
      </c>
      <c r="AN3124" s="77">
        <f>IF(H3124&lt;Variables!$G$13,1,0)</f>
        <v>0</v>
      </c>
      <c r="AO3124" s="77">
        <f>IF(R3124&lt;Variables!$G$12,0,1)</f>
        <v>0</v>
      </c>
      <c r="AP3124" s="78">
        <f t="shared" si="97"/>
        <v>1</v>
      </c>
      <c r="AQ3124" s="77">
        <f>IF(V3124&lt;Variables!$G$15,1,0)</f>
        <v>1</v>
      </c>
      <c r="AR3124" s="126">
        <v>0</v>
      </c>
      <c r="AS3124" s="126">
        <v>0</v>
      </c>
      <c r="AT3124" s="126">
        <v>1</v>
      </c>
      <c r="AU3124" s="126">
        <v>0</v>
      </c>
      <c r="BA3124" s="126">
        <v>-2.14</v>
      </c>
    </row>
    <row r="3125" spans="3:53" ht="14.5" x14ac:dyDescent="0.35">
      <c r="C3125" s="126" t="s">
        <v>408</v>
      </c>
      <c r="D3125" s="126" t="s">
        <v>169</v>
      </c>
      <c r="E3125" s="126">
        <v>8.6199999999999992</v>
      </c>
      <c r="F3125" s="126">
        <v>7.71</v>
      </c>
      <c r="G3125" s="126">
        <v>5.98</v>
      </c>
      <c r="H3125" s="126">
        <v>3910</v>
      </c>
      <c r="I3125" s="126">
        <v>64.58</v>
      </c>
      <c r="J3125" s="126" t="s">
        <v>75</v>
      </c>
      <c r="K3125" s="126">
        <v>32.94</v>
      </c>
      <c r="L3125" s="126">
        <v>8.614964999999998</v>
      </c>
      <c r="M3125" s="126">
        <v>-0.23174789450679539</v>
      </c>
      <c r="N3125" s="126">
        <v>8.6327000000000016</v>
      </c>
      <c r="O3125" s="126">
        <v>-0.43671157343590011</v>
      </c>
      <c r="P3125" s="126">
        <v>2821000</v>
      </c>
      <c r="Q3125" s="126">
        <v>3192000</v>
      </c>
      <c r="R3125" s="126">
        <v>0.88</v>
      </c>
      <c r="S3125" s="126">
        <v>36.061999999999998</v>
      </c>
      <c r="T3125" s="126">
        <v>7.8010000000000002</v>
      </c>
      <c r="U3125" s="126">
        <v>19.7804</v>
      </c>
      <c r="V3125" s="126">
        <v>2.1848657933533109</v>
      </c>
      <c r="AC3125" s="126">
        <v>8.5975999999999999</v>
      </c>
      <c r="AD3125" s="126">
        <v>8.39</v>
      </c>
      <c r="AH3125" s="77">
        <f>IF(AND(M3125&lt;Variables!$G$6,M3125&gt;Variables!$G$5),0,1)</f>
        <v>1</v>
      </c>
      <c r="AI3125" s="77">
        <f t="shared" si="96"/>
        <v>1</v>
      </c>
      <c r="AJ3125" s="77">
        <f>IF(I3125&gt;Variables!$G$7,0,1)</f>
        <v>0</v>
      </c>
      <c r="AK3125" s="77">
        <f>IF(F3125&gt;Variables!$G$8,0,1)</f>
        <v>1</v>
      </c>
      <c r="AL3125" s="77">
        <f>IF(G3125&gt;Variables!$G$9,0,1)</f>
        <v>1</v>
      </c>
      <c r="AM3125" s="77">
        <f>IF(AND(K3125&gt;Variables!$G$10,K3125&lt;Variables!$G$11),0,1)</f>
        <v>1</v>
      </c>
      <c r="AN3125" s="77">
        <f>IF(H3125&lt;Variables!$G$13,1,0)</f>
        <v>0</v>
      </c>
      <c r="AO3125" s="77">
        <f>IF(R3125&lt;Variables!$G$12,0,1)</f>
        <v>0</v>
      </c>
      <c r="AP3125" s="78">
        <f t="shared" si="97"/>
        <v>1</v>
      </c>
      <c r="AQ3125" s="77">
        <f>IF(V3125&lt;Variables!$G$15,1,0)</f>
        <v>1</v>
      </c>
      <c r="AR3125" s="126">
        <v>0</v>
      </c>
      <c r="AS3125" s="126">
        <v>0</v>
      </c>
      <c r="AT3125" s="126">
        <v>0</v>
      </c>
      <c r="AU3125" s="126">
        <v>1</v>
      </c>
      <c r="BA3125" s="126">
        <v>-1.04</v>
      </c>
    </row>
    <row r="3126" spans="3:53" ht="14.5" x14ac:dyDescent="0.35">
      <c r="C3126" s="126" t="s">
        <v>408</v>
      </c>
      <c r="D3126" s="126" t="s">
        <v>172</v>
      </c>
      <c r="E3126" s="126">
        <v>57.55</v>
      </c>
      <c r="F3126" s="126">
        <v>7.39</v>
      </c>
      <c r="G3126" s="126">
        <v>5.39</v>
      </c>
      <c r="H3126" s="126">
        <v>7410</v>
      </c>
      <c r="I3126" s="126">
        <v>140148.092</v>
      </c>
      <c r="J3126" s="126" t="s">
        <v>75</v>
      </c>
      <c r="K3126" s="126">
        <v>42.54</v>
      </c>
      <c r="L3126" s="126">
        <v>57.491511111111109</v>
      </c>
      <c r="M3126" s="126">
        <v>-7.2203896381988292E-2</v>
      </c>
      <c r="N3126" s="126">
        <v>57.584340909090898</v>
      </c>
      <c r="O3126" s="126">
        <v>-0.23329416811939829</v>
      </c>
      <c r="P3126" s="126">
        <v>709864</v>
      </c>
      <c r="Q3126" s="126">
        <v>1245000</v>
      </c>
      <c r="R3126" s="126">
        <v>0.56999999999999995</v>
      </c>
      <c r="S3126" s="126">
        <v>36.061999999999998</v>
      </c>
      <c r="T3126" s="126">
        <v>7.8010000000000002</v>
      </c>
      <c r="U3126" s="126">
        <v>19.7804</v>
      </c>
      <c r="V3126" s="126">
        <v>2.2900361059044081</v>
      </c>
      <c r="AC3126" s="126">
        <v>57.45</v>
      </c>
      <c r="AD3126" s="126">
        <v>54.424999999999997</v>
      </c>
      <c r="AH3126" s="77">
        <f>IF(AND(M3126&lt;Variables!$G$6,M3126&gt;Variables!$G$5),0,1)</f>
        <v>1</v>
      </c>
      <c r="AI3126" s="77">
        <f t="shared" si="96"/>
        <v>1</v>
      </c>
      <c r="AJ3126" s="77">
        <f>IF(I3126&gt;Variables!$G$7,0,1)</f>
        <v>0</v>
      </c>
      <c r="AK3126" s="77">
        <f>IF(F3126&gt;Variables!$G$8,0,1)</f>
        <v>1</v>
      </c>
      <c r="AL3126" s="77">
        <f>IF(G3126&gt;Variables!$G$9,0,1)</f>
        <v>1</v>
      </c>
      <c r="AM3126" s="77">
        <f>IF(AND(K3126&gt;Variables!$G$10,K3126&lt;Variables!$G$11),0,1)</f>
        <v>1</v>
      </c>
      <c r="AN3126" s="77">
        <f>IF(H3126&lt;Variables!$G$13,1,0)</f>
        <v>0</v>
      </c>
      <c r="AO3126" s="77">
        <f>IF(R3126&lt;Variables!$G$12,0,1)</f>
        <v>0</v>
      </c>
      <c r="AP3126" s="78">
        <f t="shared" si="97"/>
        <v>1</v>
      </c>
      <c r="AQ3126" s="77">
        <f>IF(V3126&lt;Variables!$G$15,1,0)</f>
        <v>1</v>
      </c>
      <c r="AR3126" s="126">
        <v>0</v>
      </c>
      <c r="AS3126" s="126">
        <v>0</v>
      </c>
      <c r="AT3126" s="126">
        <v>1</v>
      </c>
      <c r="AU3126" s="126">
        <v>0</v>
      </c>
      <c r="BA3126" s="126">
        <v>-2.25</v>
      </c>
    </row>
    <row r="3127" spans="3:53" ht="14.5" x14ac:dyDescent="0.35">
      <c r="C3127" s="126" t="s">
        <v>408</v>
      </c>
      <c r="D3127" s="126" t="s">
        <v>365</v>
      </c>
      <c r="E3127" s="126">
        <v>51.62</v>
      </c>
      <c r="F3127" s="126">
        <v>7.31</v>
      </c>
      <c r="G3127" s="126">
        <v>5.08</v>
      </c>
      <c r="H3127" s="126">
        <v>2220</v>
      </c>
      <c r="I3127" s="126">
        <v>152.18600000000001</v>
      </c>
      <c r="J3127" s="126" t="s">
        <v>75</v>
      </c>
      <c r="K3127" s="126">
        <v>63.95</v>
      </c>
      <c r="L3127" s="126">
        <v>51.387405263157888</v>
      </c>
      <c r="M3127" s="126">
        <v>0.20101177771697881</v>
      </c>
      <c r="N3127" s="126">
        <v>51.132435416666659</v>
      </c>
      <c r="O3127" s="126">
        <v>0.70066011996870514</v>
      </c>
      <c r="P3127" s="126">
        <v>1203000</v>
      </c>
      <c r="Q3127" s="126">
        <v>1865000</v>
      </c>
      <c r="R3127" s="126">
        <v>0.65</v>
      </c>
      <c r="S3127" s="126">
        <v>36.061999999999998</v>
      </c>
      <c r="T3127" s="126">
        <v>7.8010000000000002</v>
      </c>
      <c r="U3127" s="126">
        <v>19.7804</v>
      </c>
      <c r="V3127" s="126">
        <v>2.498197411683408</v>
      </c>
      <c r="AC3127" s="126">
        <v>53.98</v>
      </c>
      <c r="AD3127" s="126">
        <v>51.140999999999998</v>
      </c>
      <c r="AH3127" s="77">
        <f>IF(AND(M3127&lt;Variables!$G$6,M3127&gt;Variables!$G$5),0,1)</f>
        <v>1</v>
      </c>
      <c r="AI3127" s="77">
        <f t="shared" si="96"/>
        <v>0</v>
      </c>
      <c r="AJ3127" s="77">
        <f>IF(I3127&gt;Variables!$G$7,0,1)</f>
        <v>0</v>
      </c>
      <c r="AK3127" s="77">
        <f>IF(F3127&gt;Variables!$G$8,0,1)</f>
        <v>1</v>
      </c>
      <c r="AL3127" s="77">
        <f>IF(G3127&gt;Variables!$G$9,0,1)</f>
        <v>1</v>
      </c>
      <c r="AM3127" s="77">
        <f>IF(AND(K3127&gt;Variables!$G$10,K3127&lt;Variables!$G$11),0,1)</f>
        <v>0</v>
      </c>
      <c r="AN3127" s="77">
        <f>IF(H3127&lt;Variables!$G$13,1,0)</f>
        <v>0</v>
      </c>
      <c r="AO3127" s="77">
        <f>IF(R3127&lt;Variables!$G$12,0,1)</f>
        <v>0</v>
      </c>
      <c r="AP3127" s="78">
        <f t="shared" si="97"/>
        <v>1</v>
      </c>
      <c r="AQ3127" s="77">
        <f>IF(V3127&lt;Variables!$G$15,1,0)</f>
        <v>1</v>
      </c>
      <c r="AR3127" s="126">
        <v>1</v>
      </c>
      <c r="AS3127" s="126">
        <v>0</v>
      </c>
      <c r="AT3127" s="126">
        <v>0</v>
      </c>
      <c r="AU3127" s="126">
        <v>0</v>
      </c>
      <c r="BA3127" s="126">
        <v>2</v>
      </c>
    </row>
    <row r="3128" spans="3:53" ht="14.5" x14ac:dyDescent="0.35">
      <c r="C3128" s="126" t="s">
        <v>408</v>
      </c>
      <c r="D3128" s="126" t="s">
        <v>161</v>
      </c>
      <c r="E3128" s="126">
        <v>4.5</v>
      </c>
      <c r="F3128" s="126">
        <v>6.65</v>
      </c>
      <c r="G3128" s="126">
        <v>5.4</v>
      </c>
      <c r="H3128" s="126">
        <v>2230</v>
      </c>
      <c r="I3128" s="126">
        <v>30.166</v>
      </c>
      <c r="J3128" s="126" t="s">
        <v>75</v>
      </c>
      <c r="K3128" s="126">
        <v>57.64</v>
      </c>
      <c r="L3128" s="126">
        <v>4.4809315789473692</v>
      </c>
      <c r="M3128" s="126">
        <v>0.20237802994441961</v>
      </c>
      <c r="N3128" s="126">
        <v>4.4699468085106382</v>
      </c>
      <c r="O3128" s="126">
        <v>0.44862259772714469</v>
      </c>
      <c r="P3128" s="126">
        <v>2299000</v>
      </c>
      <c r="Q3128" s="126">
        <v>4538000</v>
      </c>
      <c r="R3128" s="126">
        <v>0.51</v>
      </c>
      <c r="S3128" s="126">
        <v>36.061999999999998</v>
      </c>
      <c r="T3128" s="126">
        <v>7.8010000000000002</v>
      </c>
      <c r="U3128" s="126">
        <v>19.7804</v>
      </c>
      <c r="V3128" s="126">
        <v>2.4364232376077819</v>
      </c>
      <c r="AC3128" s="126">
        <v>4.6100000000000003</v>
      </c>
      <c r="AD3128" s="126">
        <v>4.4701000000000004</v>
      </c>
      <c r="AH3128" s="77">
        <f>IF(AND(M3128&lt;Variables!$G$6,M3128&gt;Variables!$G$5),0,1)</f>
        <v>1</v>
      </c>
      <c r="AI3128" s="77">
        <f t="shared" si="96"/>
        <v>0</v>
      </c>
      <c r="AJ3128" s="77">
        <f>IF(I3128&gt;Variables!$G$7,0,1)</f>
        <v>1</v>
      </c>
      <c r="AK3128" s="77">
        <f>IF(F3128&gt;Variables!$G$8,0,1)</f>
        <v>1</v>
      </c>
      <c r="AL3128" s="77">
        <f>IF(G3128&gt;Variables!$G$9,0,1)</f>
        <v>1</v>
      </c>
      <c r="AM3128" s="77">
        <f>IF(AND(K3128&gt;Variables!$G$10,K3128&lt;Variables!$G$11),0,1)</f>
        <v>1</v>
      </c>
      <c r="AN3128" s="77">
        <f>IF(H3128&lt;Variables!$G$13,1,0)</f>
        <v>0</v>
      </c>
      <c r="AO3128" s="77">
        <f>IF(R3128&lt;Variables!$G$12,0,1)</f>
        <v>0</v>
      </c>
      <c r="AP3128" s="78">
        <f t="shared" si="97"/>
        <v>1</v>
      </c>
      <c r="AQ3128" s="77">
        <f>IF(V3128&lt;Variables!$G$15,1,0)</f>
        <v>1</v>
      </c>
      <c r="AR3128" s="126">
        <v>1</v>
      </c>
      <c r="AS3128" s="126">
        <v>0</v>
      </c>
      <c r="AT3128" s="126">
        <v>0</v>
      </c>
      <c r="AU3128" s="126">
        <v>0</v>
      </c>
      <c r="BA3128" s="126">
        <v>1.22</v>
      </c>
    </row>
    <row r="3129" spans="3:53" ht="14.5" x14ac:dyDescent="0.35">
      <c r="C3129" s="126" t="s">
        <v>408</v>
      </c>
      <c r="D3129" s="126" t="s">
        <v>345</v>
      </c>
      <c r="E3129" s="126">
        <v>62.13</v>
      </c>
      <c r="F3129" s="126">
        <v>86.14</v>
      </c>
      <c r="G3129" s="126">
        <v>2.15</v>
      </c>
      <c r="H3129" s="126">
        <v>621.19000000000005</v>
      </c>
      <c r="I3129" s="126">
        <v>32.152999999999999</v>
      </c>
      <c r="J3129" s="126" t="s">
        <v>74</v>
      </c>
      <c r="K3129" s="126">
        <v>52.54</v>
      </c>
      <c r="L3129" s="126">
        <v>61.950750000000014</v>
      </c>
      <c r="M3129" s="126">
        <v>-3.349434833316256E-2</v>
      </c>
      <c r="N3129" s="126">
        <v>61.848464000000007</v>
      </c>
      <c r="O3129" s="126">
        <v>0.13183189157291389</v>
      </c>
      <c r="P3129" s="126">
        <v>3910000</v>
      </c>
      <c r="Q3129" s="126">
        <v>72250</v>
      </c>
      <c r="R3129" s="126">
        <v>54.12</v>
      </c>
      <c r="S3129" s="126">
        <v>36.061999999999998</v>
      </c>
      <c r="T3129" s="126">
        <v>7.8010000000000002</v>
      </c>
      <c r="U3129" s="126">
        <v>19.7804</v>
      </c>
      <c r="V3129" s="126">
        <v>2.3944309515187472</v>
      </c>
      <c r="AC3129" s="126">
        <v>61.98</v>
      </c>
      <c r="AD3129" s="126">
        <v>61.2</v>
      </c>
      <c r="AH3129" s="77">
        <f>IF(AND(M3129&lt;Variables!$G$6,M3129&gt;Variables!$G$5),0,1)</f>
        <v>1</v>
      </c>
      <c r="AI3129" s="77">
        <f t="shared" si="96"/>
        <v>0</v>
      </c>
      <c r="AJ3129" s="77">
        <f>IF(I3129&gt;Variables!$G$7,0,1)</f>
        <v>1</v>
      </c>
      <c r="AK3129" s="77">
        <f>IF(F3129&gt;Variables!$G$8,0,1)</f>
        <v>0</v>
      </c>
      <c r="AL3129" s="77">
        <f>IF(G3129&gt;Variables!$G$9,0,1)</f>
        <v>1</v>
      </c>
      <c r="AM3129" s="77">
        <f>IF(AND(K3129&gt;Variables!$G$10,K3129&lt;Variables!$G$11),0,1)</f>
        <v>1</v>
      </c>
      <c r="AN3129" s="77">
        <f>IF(H3129&lt;Variables!$G$13,1,0)</f>
        <v>1</v>
      </c>
      <c r="AO3129" s="77">
        <f>IF(R3129&lt;Variables!$G$12,0,1)</f>
        <v>1</v>
      </c>
      <c r="AP3129" s="78">
        <f t="shared" si="97"/>
        <v>0</v>
      </c>
      <c r="AQ3129" s="77">
        <f>IF(V3129&lt;Variables!$G$15,1,0)</f>
        <v>1</v>
      </c>
      <c r="AR3129" s="126">
        <v>0</v>
      </c>
      <c r="AS3129" s="126">
        <v>0</v>
      </c>
      <c r="AT3129" s="126">
        <v>1</v>
      </c>
      <c r="AU3129" s="126">
        <v>0</v>
      </c>
      <c r="BA3129" s="126">
        <v>-1.3</v>
      </c>
    </row>
    <row r="3130" spans="3:53" ht="14.5" x14ac:dyDescent="0.35">
      <c r="C3130" s="126" t="s">
        <v>408</v>
      </c>
      <c r="D3130" s="126" t="s">
        <v>388</v>
      </c>
      <c r="E3130" s="126">
        <v>15.52</v>
      </c>
      <c r="F3130" s="126">
        <v>26.42</v>
      </c>
      <c r="G3130" s="126">
        <v>39.97</v>
      </c>
      <c r="H3130" s="126">
        <v>227.98</v>
      </c>
      <c r="I3130" s="126">
        <v>84261.942999999999</v>
      </c>
      <c r="J3130" s="126" t="s">
        <v>74</v>
      </c>
      <c r="K3130" s="126">
        <v>63.07</v>
      </c>
      <c r="L3130" s="126">
        <v>14.929675</v>
      </c>
      <c r="M3130" s="126">
        <v>3.7832370764936329</v>
      </c>
      <c r="N3130" s="126">
        <v>14.195110416666671</v>
      </c>
      <c r="O3130" s="126">
        <v>9.1537828533387433</v>
      </c>
      <c r="P3130" s="126">
        <v>3040000</v>
      </c>
      <c r="Q3130" s="126">
        <v>2670000</v>
      </c>
      <c r="R3130" s="126">
        <v>1.1399999999999999</v>
      </c>
      <c r="S3130" s="126">
        <v>36.061999999999998</v>
      </c>
      <c r="T3130" s="126">
        <v>7.8010000000000002</v>
      </c>
      <c r="U3130" s="126">
        <v>19.7804</v>
      </c>
      <c r="V3130" s="126">
        <v>2.2612383640039049</v>
      </c>
      <c r="AC3130" s="126">
        <v>19.88</v>
      </c>
      <c r="AD3130" s="126">
        <v>14.61</v>
      </c>
      <c r="AH3130" s="77">
        <f>IF(AND(M3130&lt;Variables!$G$6,M3130&gt;Variables!$G$5),0,1)</f>
        <v>1</v>
      </c>
      <c r="AI3130" s="77">
        <f t="shared" si="96"/>
        <v>0</v>
      </c>
      <c r="AJ3130" s="77">
        <f>IF(I3130&gt;Variables!$G$7,0,1)</f>
        <v>0</v>
      </c>
      <c r="AK3130" s="77">
        <f>IF(F3130&gt;Variables!$G$8,0,1)</f>
        <v>0</v>
      </c>
      <c r="AL3130" s="77">
        <f>IF(G3130&gt;Variables!$G$9,0,1)</f>
        <v>0</v>
      </c>
      <c r="AM3130" s="77">
        <f>IF(AND(K3130&gt;Variables!$G$10,K3130&lt;Variables!$G$11),0,1)</f>
        <v>0</v>
      </c>
      <c r="AN3130" s="77">
        <f>IF(H3130&lt;Variables!$G$13,1,0)</f>
        <v>1</v>
      </c>
      <c r="AO3130" s="77">
        <f>IF(R3130&lt;Variables!$G$12,0,1)</f>
        <v>0</v>
      </c>
      <c r="AP3130" s="78">
        <f t="shared" si="97"/>
        <v>0</v>
      </c>
      <c r="AQ3130" s="77">
        <f>IF(V3130&lt;Variables!$G$15,1,0)</f>
        <v>1</v>
      </c>
      <c r="AR3130" s="126">
        <v>1</v>
      </c>
      <c r="AS3130" s="126">
        <v>0</v>
      </c>
      <c r="AT3130" s="126">
        <v>0</v>
      </c>
      <c r="AU3130" s="126">
        <v>0</v>
      </c>
      <c r="BA3130" s="126">
        <v>2</v>
      </c>
    </row>
    <row r="3131" spans="3:53" ht="14.5" x14ac:dyDescent="0.35">
      <c r="C3131" s="126" t="s">
        <v>408</v>
      </c>
      <c r="D3131" s="126" t="s">
        <v>385</v>
      </c>
      <c r="E3131" s="126">
        <v>3.29</v>
      </c>
      <c r="F3131" s="126">
        <v>24.97</v>
      </c>
      <c r="G3131" s="126">
        <v>19.399999999999999</v>
      </c>
      <c r="H3131" s="126">
        <v>95.2</v>
      </c>
      <c r="I3131" s="126">
        <v>-53.417999999999999</v>
      </c>
      <c r="J3131" s="126" t="s">
        <v>74</v>
      </c>
      <c r="K3131" s="126">
        <v>77.150000000000006</v>
      </c>
      <c r="L3131" s="126">
        <v>3.2082099999999998</v>
      </c>
      <c r="M3131" s="126">
        <v>3.4595615623665581</v>
      </c>
      <c r="N3131" s="126">
        <v>3.1368819999999999</v>
      </c>
      <c r="O3131" s="126">
        <v>5.8120770880128738</v>
      </c>
      <c r="P3131" s="126">
        <v>8740000</v>
      </c>
      <c r="Q3131" s="126">
        <v>2890000</v>
      </c>
      <c r="R3131" s="126">
        <v>3.02</v>
      </c>
      <c r="S3131" s="126">
        <v>36.061999999999998</v>
      </c>
      <c r="T3131" s="126">
        <v>7.8010000000000002</v>
      </c>
      <c r="U3131" s="126">
        <v>19.7804</v>
      </c>
      <c r="V3131" s="126">
        <v>2.2870639449225569</v>
      </c>
      <c r="AC3131" s="126">
        <v>3.4489999999999998</v>
      </c>
      <c r="AD3131" s="126">
        <v>3.12</v>
      </c>
      <c r="AH3131" s="77">
        <f>IF(AND(M3131&lt;Variables!$G$6,M3131&gt;Variables!$G$5),0,1)</f>
        <v>1</v>
      </c>
      <c r="AI3131" s="77">
        <f t="shared" si="96"/>
        <v>0</v>
      </c>
      <c r="AJ3131" s="77">
        <f>IF(I3131&gt;Variables!$G$7,0,1)</f>
        <v>1</v>
      </c>
      <c r="AK3131" s="77">
        <f>IF(F3131&gt;Variables!$G$8,0,1)</f>
        <v>0</v>
      </c>
      <c r="AL3131" s="77">
        <f>IF(G3131&gt;Variables!$G$9,0,1)</f>
        <v>0</v>
      </c>
      <c r="AM3131" s="77">
        <f>IF(AND(K3131&gt;Variables!$G$10,K3131&lt;Variables!$G$11),0,1)</f>
        <v>1</v>
      </c>
      <c r="AN3131" s="77">
        <f>IF(H3131&lt;Variables!$G$13,1,0)</f>
        <v>1</v>
      </c>
      <c r="AO3131" s="77">
        <f>IF(R3131&lt;Variables!$G$12,0,1)</f>
        <v>1</v>
      </c>
      <c r="AP3131" s="78">
        <f t="shared" si="97"/>
        <v>0</v>
      </c>
      <c r="AQ3131" s="77">
        <f>IF(V3131&lt;Variables!$G$15,1,0)</f>
        <v>1</v>
      </c>
      <c r="AR3131" s="126">
        <v>0</v>
      </c>
      <c r="AS3131" s="126">
        <v>0</v>
      </c>
      <c r="AT3131" s="126">
        <v>1</v>
      </c>
      <c r="AU3131" s="126">
        <v>0</v>
      </c>
      <c r="BA3131" s="126">
        <v>-2.25</v>
      </c>
    </row>
    <row r="3132" spans="3:53" ht="14.5" x14ac:dyDescent="0.35">
      <c r="C3132" s="126" t="s">
        <v>408</v>
      </c>
      <c r="D3132" s="126" t="s">
        <v>131</v>
      </c>
      <c r="E3132" s="126">
        <v>1.55</v>
      </c>
      <c r="F3132" s="126">
        <v>19.77</v>
      </c>
      <c r="G3132" s="126">
        <v>12.01</v>
      </c>
      <c r="H3132" s="126">
        <v>2280</v>
      </c>
      <c r="I3132" s="126">
        <v>2.496</v>
      </c>
      <c r="J3132" s="126" t="s">
        <v>74</v>
      </c>
      <c r="K3132" s="126">
        <v>50.67</v>
      </c>
      <c r="L3132" s="126">
        <v>1.544495</v>
      </c>
      <c r="M3132" s="126">
        <v>7.8019028873508853E-2</v>
      </c>
      <c r="N3132" s="126">
        <v>1.5426960000000001</v>
      </c>
      <c r="O3132" s="126">
        <v>0.19472404154807241</v>
      </c>
      <c r="P3132" s="126">
        <v>123695000</v>
      </c>
      <c r="Q3132" s="126">
        <v>19257000</v>
      </c>
      <c r="R3132" s="126">
        <v>6.42</v>
      </c>
      <c r="S3132" s="126">
        <v>36.061999999999998</v>
      </c>
      <c r="T3132" s="126">
        <v>7.8010000000000002</v>
      </c>
      <c r="U3132" s="126">
        <v>19.7804</v>
      </c>
      <c r="V3132" s="126">
        <v>2.3717617415491801</v>
      </c>
      <c r="AC3132" s="126">
        <v>1.58</v>
      </c>
      <c r="AD3132" s="126">
        <v>1.46</v>
      </c>
      <c r="AH3132" s="77">
        <f>IF(AND(M3132&lt;Variables!$G$6,M3132&gt;Variables!$G$5),0,1)</f>
        <v>1</v>
      </c>
      <c r="AI3132" s="77">
        <f t="shared" si="96"/>
        <v>0</v>
      </c>
      <c r="AJ3132" s="77">
        <f>IF(I3132&gt;Variables!$G$7,0,1)</f>
        <v>1</v>
      </c>
      <c r="AK3132" s="77">
        <f>IF(F3132&gt;Variables!$G$8,0,1)</f>
        <v>0</v>
      </c>
      <c r="AL3132" s="77">
        <f>IF(G3132&gt;Variables!$G$9,0,1)</f>
        <v>0</v>
      </c>
      <c r="AM3132" s="77">
        <f>IF(AND(K3132&gt;Variables!$G$10,K3132&lt;Variables!$G$11),0,1)</f>
        <v>1</v>
      </c>
      <c r="AN3132" s="77">
        <f>IF(H3132&lt;Variables!$G$13,1,0)</f>
        <v>0</v>
      </c>
      <c r="AO3132" s="77">
        <f>IF(R3132&lt;Variables!$G$12,0,1)</f>
        <v>1</v>
      </c>
      <c r="AP3132" s="78">
        <f t="shared" si="97"/>
        <v>0</v>
      </c>
      <c r="AQ3132" s="77">
        <f>IF(V3132&lt;Variables!$G$15,1,0)</f>
        <v>1</v>
      </c>
      <c r="AR3132" s="126">
        <v>0</v>
      </c>
      <c r="AS3132" s="126">
        <v>0</v>
      </c>
      <c r="AT3132" s="126">
        <v>1</v>
      </c>
      <c r="AU3132" s="126">
        <v>0</v>
      </c>
      <c r="BA3132" s="126">
        <v>-0.79</v>
      </c>
    </row>
    <row r="3133" spans="3:53" ht="14.5" x14ac:dyDescent="0.35">
      <c r="C3133" s="126" t="s">
        <v>408</v>
      </c>
      <c r="D3133" s="126" t="s">
        <v>82</v>
      </c>
      <c r="E3133" s="126">
        <v>31.96</v>
      </c>
      <c r="F3133" s="126">
        <v>9.09</v>
      </c>
      <c r="G3133" s="126">
        <v>10.08</v>
      </c>
      <c r="H3133" s="126">
        <v>4150</v>
      </c>
      <c r="I3133" s="126">
        <v>44.015000000000001</v>
      </c>
      <c r="J3133" s="126" t="s">
        <v>74</v>
      </c>
      <c r="K3133" s="126">
        <v>48.25</v>
      </c>
      <c r="L3133" s="126">
        <v>31.9346</v>
      </c>
      <c r="M3133" s="126">
        <v>-0.13966043100586539</v>
      </c>
      <c r="N3133" s="126">
        <v>31.964431999999999</v>
      </c>
      <c r="O3133" s="126">
        <v>-0.23285882258130411</v>
      </c>
      <c r="P3133" s="126">
        <v>13804000</v>
      </c>
      <c r="Q3133" s="126">
        <v>15559000</v>
      </c>
      <c r="R3133" s="126">
        <v>0.89</v>
      </c>
      <c r="S3133" s="126">
        <v>36.061999999999998</v>
      </c>
      <c r="T3133" s="126">
        <v>7.8010000000000002</v>
      </c>
      <c r="U3133" s="126">
        <v>19.7804</v>
      </c>
      <c r="V3133" s="126">
        <v>2.351795327387848</v>
      </c>
      <c r="AC3133" s="126">
        <v>32.14</v>
      </c>
      <c r="AD3133" s="126">
        <v>31.28</v>
      </c>
      <c r="AH3133" s="77">
        <f>IF(AND(M3133&lt;Variables!$G$6,M3133&gt;Variables!$G$5),0,1)</f>
        <v>1</v>
      </c>
      <c r="AI3133" s="77">
        <f t="shared" si="96"/>
        <v>1</v>
      </c>
      <c r="AJ3133" s="77">
        <f>IF(I3133&gt;Variables!$G$7,0,1)</f>
        <v>1</v>
      </c>
      <c r="AK3133" s="77">
        <f>IF(F3133&gt;Variables!$G$8,0,1)</f>
        <v>0</v>
      </c>
      <c r="AL3133" s="77">
        <f>IF(G3133&gt;Variables!$G$9,0,1)</f>
        <v>1</v>
      </c>
      <c r="AM3133" s="77">
        <f>IF(AND(K3133&gt;Variables!$G$10,K3133&lt;Variables!$G$11),0,1)</f>
        <v>1</v>
      </c>
      <c r="AN3133" s="77">
        <f>IF(H3133&lt;Variables!$G$13,1,0)</f>
        <v>0</v>
      </c>
      <c r="AO3133" s="77">
        <f>IF(R3133&lt;Variables!$G$12,0,1)</f>
        <v>0</v>
      </c>
      <c r="AP3133" s="78">
        <f t="shared" si="97"/>
        <v>0</v>
      </c>
      <c r="AQ3133" s="77">
        <f>IF(V3133&lt;Variables!$G$15,1,0)</f>
        <v>1</v>
      </c>
      <c r="AR3133" s="126">
        <v>0</v>
      </c>
      <c r="AS3133" s="126">
        <v>0</v>
      </c>
      <c r="AT3133" s="126">
        <v>1</v>
      </c>
      <c r="AU3133" s="126">
        <v>0</v>
      </c>
      <c r="BA3133" s="126">
        <v>-1.98</v>
      </c>
    </row>
    <row r="3134" spans="3:53" ht="14.5" x14ac:dyDescent="0.35">
      <c r="C3134" s="126" t="s">
        <v>408</v>
      </c>
      <c r="D3134" s="126" t="s">
        <v>277</v>
      </c>
      <c r="E3134" s="126">
        <v>23.02</v>
      </c>
      <c r="F3134" s="126">
        <v>8.09</v>
      </c>
      <c r="G3134" s="126">
        <v>3.89</v>
      </c>
      <c r="H3134" s="126">
        <v>2160</v>
      </c>
      <c r="I3134" s="126">
        <v>-2.7770000000000001</v>
      </c>
      <c r="J3134" s="126" t="s">
        <v>75</v>
      </c>
      <c r="K3134" s="126">
        <v>40.96</v>
      </c>
      <c r="L3134" s="126">
        <v>23.007105555555551</v>
      </c>
      <c r="M3134" s="126">
        <v>-0.24820834336445219</v>
      </c>
      <c r="N3134" s="126">
        <v>23.071680000000001</v>
      </c>
      <c r="O3134" s="126">
        <v>-0.52739982524030038</v>
      </c>
      <c r="P3134" s="126">
        <v>1430000</v>
      </c>
      <c r="Q3134" s="126">
        <v>2482000</v>
      </c>
      <c r="R3134" s="126">
        <v>0.57999999999999996</v>
      </c>
      <c r="S3134" s="126">
        <v>36.061999999999998</v>
      </c>
      <c r="T3134" s="126">
        <v>7.8010000000000002</v>
      </c>
      <c r="U3134" s="126">
        <v>19.7804</v>
      </c>
      <c r="V3134" s="126">
        <v>2.2733189126389211</v>
      </c>
      <c r="AC3134" s="126">
        <v>23.67</v>
      </c>
      <c r="AD3134" s="126">
        <v>22.73</v>
      </c>
      <c r="AH3134" s="77">
        <f>IF(AND(M3134&lt;Variables!$G$6,M3134&gt;Variables!$G$5),0,1)</f>
        <v>1</v>
      </c>
      <c r="AI3134" s="77">
        <f t="shared" si="96"/>
        <v>1</v>
      </c>
      <c r="AJ3134" s="77">
        <f>IF(I3134&gt;Variables!$G$7,0,1)</f>
        <v>1</v>
      </c>
      <c r="AK3134" s="77">
        <f>IF(F3134&gt;Variables!$G$8,0,1)</f>
        <v>1</v>
      </c>
      <c r="AL3134" s="77">
        <f>IF(G3134&gt;Variables!$G$9,0,1)</f>
        <v>1</v>
      </c>
      <c r="AM3134" s="77">
        <f>IF(AND(K3134&gt;Variables!$G$10,K3134&lt;Variables!$G$11),0,1)</f>
        <v>1</v>
      </c>
      <c r="AN3134" s="77">
        <f>IF(H3134&lt;Variables!$G$13,1,0)</f>
        <v>0</v>
      </c>
      <c r="AO3134" s="77">
        <f>IF(R3134&lt;Variables!$G$12,0,1)</f>
        <v>0</v>
      </c>
      <c r="AP3134" s="78">
        <f t="shared" si="97"/>
        <v>1</v>
      </c>
      <c r="AQ3134" s="77">
        <f>IF(V3134&lt;Variables!$G$15,1,0)</f>
        <v>1</v>
      </c>
      <c r="AR3134" s="126">
        <v>1</v>
      </c>
      <c r="AS3134" s="126">
        <v>0</v>
      </c>
      <c r="AT3134" s="126">
        <v>0</v>
      </c>
      <c r="AU3134" s="126">
        <v>0</v>
      </c>
      <c r="BA3134" s="126">
        <v>1.04</v>
      </c>
    </row>
    <row r="3135" spans="3:53" ht="14.5" x14ac:dyDescent="0.35">
      <c r="C3135" s="126" t="s">
        <v>408</v>
      </c>
      <c r="D3135" s="126" t="s">
        <v>183</v>
      </c>
      <c r="E3135" s="126">
        <v>41.3</v>
      </c>
      <c r="F3135" s="126">
        <v>12.84</v>
      </c>
      <c r="G3135" s="126">
        <v>10.83</v>
      </c>
      <c r="H3135" s="126">
        <v>5850</v>
      </c>
      <c r="I3135" s="126">
        <v>1417.41</v>
      </c>
      <c r="J3135" s="126" t="s">
        <v>75</v>
      </c>
      <c r="K3135" s="126">
        <v>73.540000000000006</v>
      </c>
      <c r="L3135" s="126">
        <v>40.876604999999998</v>
      </c>
      <c r="M3135" s="126">
        <v>0.66883000679728832</v>
      </c>
      <c r="N3135" s="126">
        <v>40.924405999999998</v>
      </c>
      <c r="O3135" s="126">
        <v>0.55124563078570032</v>
      </c>
      <c r="P3135" s="126">
        <v>1720000</v>
      </c>
      <c r="Q3135" s="126">
        <v>2201000</v>
      </c>
      <c r="R3135" s="126">
        <v>0.78</v>
      </c>
      <c r="S3135" s="126">
        <v>36.061999999999998</v>
      </c>
      <c r="T3135" s="126">
        <v>7.8010000000000002</v>
      </c>
      <c r="U3135" s="126">
        <v>19.7804</v>
      </c>
      <c r="V3135" s="126">
        <v>2.5480154016795669</v>
      </c>
      <c r="AC3135" s="126">
        <v>42.89</v>
      </c>
      <c r="AD3135" s="126">
        <v>40.79</v>
      </c>
      <c r="AH3135" s="77">
        <f>IF(AND(M3135&lt;Variables!$G$6,M3135&gt;Variables!$G$5),0,1)</f>
        <v>1</v>
      </c>
      <c r="AI3135" s="77">
        <f t="shared" si="96"/>
        <v>1</v>
      </c>
      <c r="AJ3135" s="77">
        <f>IF(I3135&gt;Variables!$G$7,0,1)</f>
        <v>0</v>
      </c>
      <c r="AK3135" s="77">
        <f>IF(F3135&gt;Variables!$G$8,0,1)</f>
        <v>0</v>
      </c>
      <c r="AL3135" s="77">
        <f>IF(G3135&gt;Variables!$G$9,0,1)</f>
        <v>0</v>
      </c>
      <c r="AM3135" s="77">
        <f>IF(AND(K3135&gt;Variables!$G$10,K3135&lt;Variables!$G$11),0,1)</f>
        <v>1</v>
      </c>
      <c r="AN3135" s="77">
        <f>IF(H3135&lt;Variables!$G$13,1,0)</f>
        <v>0</v>
      </c>
      <c r="AO3135" s="77">
        <f>IF(R3135&lt;Variables!$G$12,0,1)</f>
        <v>0</v>
      </c>
      <c r="AP3135" s="78">
        <f t="shared" si="97"/>
        <v>1</v>
      </c>
      <c r="AQ3135" s="77">
        <f>IF(V3135&lt;Variables!$G$15,1,0)</f>
        <v>1</v>
      </c>
      <c r="AR3135" s="126">
        <v>1</v>
      </c>
      <c r="AS3135" s="126">
        <v>0</v>
      </c>
      <c r="AT3135" s="126">
        <v>0</v>
      </c>
      <c r="AU3135" s="126">
        <v>0</v>
      </c>
      <c r="BA3135" s="126">
        <v>2</v>
      </c>
    </row>
    <row r="3136" spans="3:53" ht="14.5" x14ac:dyDescent="0.35">
      <c r="C3136" s="126" t="s">
        <v>409</v>
      </c>
      <c r="D3136" s="126" t="s">
        <v>410</v>
      </c>
      <c r="E3136" s="126">
        <v>16.95</v>
      </c>
      <c r="F3136" s="126">
        <v>35.79</v>
      </c>
      <c r="G3136" s="126">
        <v>3.85</v>
      </c>
      <c r="H3136" s="126">
        <v>-99999</v>
      </c>
      <c r="I3136" s="126">
        <v>0.74</v>
      </c>
      <c r="J3136" s="126" t="s">
        <v>74</v>
      </c>
      <c r="K3136" s="126">
        <v>74.37</v>
      </c>
      <c r="L3136" s="126">
        <v>16.952933333333331</v>
      </c>
      <c r="M3136" s="126">
        <v>9.3592455976158992E-2</v>
      </c>
      <c r="N3136" s="126">
        <v>16.923760000000001</v>
      </c>
      <c r="O3136" s="126">
        <v>0.26613471238070141</v>
      </c>
      <c r="P3136" s="126">
        <v>15554</v>
      </c>
      <c r="Q3136" s="126">
        <v>19255</v>
      </c>
      <c r="R3136" s="126">
        <v>0.81</v>
      </c>
      <c r="S3136" s="126">
        <v>38.874000000000002</v>
      </c>
      <c r="T3136" s="126">
        <v>7.891</v>
      </c>
      <c r="U3136" s="126">
        <v>21.292000000000002</v>
      </c>
      <c r="V3136" s="126">
        <v>2.610452706681242</v>
      </c>
      <c r="AC3136" s="126">
        <v>16.97</v>
      </c>
      <c r="AD3136" s="126">
        <v>16.851199999999999</v>
      </c>
      <c r="AH3136" s="77">
        <f>IF(AND(M3136&lt;Variables!$G$6,M3136&gt;Variables!$G$5),0,1)</f>
        <v>1</v>
      </c>
      <c r="AI3136" s="77">
        <f t="shared" si="96"/>
        <v>0</v>
      </c>
      <c r="AJ3136" s="77">
        <f>IF(I3136&gt;Variables!$G$7,0,1)</f>
        <v>1</v>
      </c>
      <c r="AK3136" s="77">
        <f>IF(F3136&gt;Variables!$G$8,0,1)</f>
        <v>0</v>
      </c>
      <c r="AL3136" s="77">
        <f>IF(G3136&gt;Variables!$G$9,0,1)</f>
        <v>1</v>
      </c>
      <c r="AM3136" s="77">
        <f>IF(AND(K3136&gt;Variables!$G$10,K3136&lt;Variables!$G$11),0,1)</f>
        <v>1</v>
      </c>
      <c r="AN3136" s="77">
        <f>IF(H3136&lt;Variables!$G$13,1,0)</f>
        <v>1</v>
      </c>
      <c r="AO3136" s="77">
        <f>IF(R3136&lt;Variables!$G$12,0,1)</f>
        <v>0</v>
      </c>
      <c r="AP3136" s="78">
        <f t="shared" si="97"/>
        <v>0</v>
      </c>
      <c r="AQ3136" s="77">
        <f>IF(V3136&lt;Variables!$G$15,1,0)</f>
        <v>1</v>
      </c>
      <c r="AR3136" s="126">
        <v>0</v>
      </c>
      <c r="AS3136" s="126">
        <v>0</v>
      </c>
      <c r="AT3136" s="126">
        <v>0</v>
      </c>
      <c r="AU3136" s="126">
        <v>0</v>
      </c>
      <c r="BA3136" s="126">
        <v>0</v>
      </c>
    </row>
    <row r="3137" spans="3:53" ht="14.5" x14ac:dyDescent="0.35">
      <c r="C3137" s="126" t="s">
        <v>409</v>
      </c>
      <c r="D3137" s="126" t="s">
        <v>372</v>
      </c>
      <c r="E3137" s="126">
        <v>3.14</v>
      </c>
      <c r="F3137" s="126">
        <v>31.39</v>
      </c>
      <c r="G3137" s="126">
        <v>-6.05</v>
      </c>
      <c r="H3137" s="126">
        <v>-99999</v>
      </c>
      <c r="I3137" s="126">
        <v>6.0819999999999999</v>
      </c>
      <c r="J3137" s="126" t="s">
        <v>75</v>
      </c>
      <c r="K3137" s="126">
        <v>-99999</v>
      </c>
      <c r="L3137" s="126">
        <v>-99999</v>
      </c>
      <c r="M3137" s="126">
        <v>-99999</v>
      </c>
      <c r="N3137" s="126">
        <v>3.26</v>
      </c>
      <c r="O3137" s="126">
        <v>0</v>
      </c>
      <c r="P3137" s="126">
        <v>27265</v>
      </c>
      <c r="Q3137" s="126">
        <v>2017</v>
      </c>
      <c r="R3137" s="126">
        <v>13.52</v>
      </c>
      <c r="S3137" s="126">
        <v>38.874000000000002</v>
      </c>
      <c r="T3137" s="126">
        <v>7.891</v>
      </c>
      <c r="U3137" s="126">
        <v>21.292000000000002</v>
      </c>
      <c r="V3137" s="126">
        <v>-99999</v>
      </c>
      <c r="AC3137" s="126">
        <v>3.3</v>
      </c>
      <c r="AD3137" s="126">
        <v>3.1301000000000001</v>
      </c>
      <c r="AH3137" s="77">
        <f>IF(AND(M3137&lt;Variables!$G$6,M3137&gt;Variables!$G$5),0,1)</f>
        <v>1</v>
      </c>
      <c r="AI3137" s="77">
        <f t="shared" si="96"/>
        <v>1</v>
      </c>
      <c r="AJ3137" s="77">
        <f>IF(I3137&gt;Variables!$G$7,0,1)</f>
        <v>1</v>
      </c>
      <c r="AK3137" s="77">
        <f>IF(F3137&gt;Variables!$G$8,0,1)</f>
        <v>0</v>
      </c>
      <c r="AL3137" s="77">
        <f>IF(G3137&gt;Variables!$G$9,0,1)</f>
        <v>1</v>
      </c>
      <c r="AM3137" s="77">
        <f>IF(AND(K3137&gt;Variables!$G$10,K3137&lt;Variables!$G$11),0,1)</f>
        <v>1</v>
      </c>
      <c r="AN3137" s="77">
        <f>IF(H3137&lt;Variables!$G$13,1,0)</f>
        <v>1</v>
      </c>
      <c r="AO3137" s="77">
        <f>IF(R3137&lt;Variables!$G$12,0,1)</f>
        <v>1</v>
      </c>
      <c r="AP3137" s="78">
        <f t="shared" si="97"/>
        <v>1</v>
      </c>
      <c r="AQ3137" s="77">
        <f>IF(V3137&lt;Variables!$G$15,1,0)</f>
        <v>1</v>
      </c>
      <c r="AR3137" s="126">
        <v>1</v>
      </c>
      <c r="AS3137" s="126">
        <v>0</v>
      </c>
      <c r="AT3137" s="126">
        <v>0</v>
      </c>
      <c r="AU3137" s="126">
        <v>0</v>
      </c>
      <c r="BA3137" s="126">
        <v>2</v>
      </c>
    </row>
    <row r="3138" spans="3:53" ht="14.5" x14ac:dyDescent="0.35">
      <c r="C3138" s="126" t="s">
        <v>409</v>
      </c>
      <c r="D3138" s="126" t="s">
        <v>400</v>
      </c>
      <c r="E3138" s="126">
        <v>19.89</v>
      </c>
      <c r="F3138" s="126">
        <v>8.0500000000000007</v>
      </c>
      <c r="G3138" s="126">
        <v>5.86</v>
      </c>
      <c r="H3138" s="126">
        <v>1190</v>
      </c>
      <c r="I3138" s="126">
        <v>140.59</v>
      </c>
      <c r="J3138" s="126" t="s">
        <v>74</v>
      </c>
      <c r="K3138" s="126">
        <v>60.87</v>
      </c>
      <c r="L3138" s="126">
        <v>19.85412777777778</v>
      </c>
      <c r="M3138" s="126">
        <v>7.994419296520236E-2</v>
      </c>
      <c r="N3138" s="126">
        <v>19.74235208333333</v>
      </c>
      <c r="O3138" s="126">
        <v>0.64656894035654966</v>
      </c>
      <c r="P3138" s="126">
        <v>680246</v>
      </c>
      <c r="Q3138" s="126">
        <v>546039</v>
      </c>
      <c r="R3138" s="126">
        <v>1.25</v>
      </c>
      <c r="S3138" s="126">
        <v>38.874000000000002</v>
      </c>
      <c r="T3138" s="126">
        <v>7.891</v>
      </c>
      <c r="U3138" s="126">
        <v>21.292000000000002</v>
      </c>
      <c r="V3138" s="126">
        <v>2.475024998108593</v>
      </c>
      <c r="AC3138" s="126">
        <v>19.87</v>
      </c>
      <c r="AD3138" s="126">
        <v>19.53</v>
      </c>
      <c r="AH3138" s="77">
        <f>IF(AND(M3138&lt;Variables!$G$6,M3138&gt;Variables!$G$5),0,1)</f>
        <v>1</v>
      </c>
      <c r="AI3138" s="77">
        <f t="shared" si="96"/>
        <v>0</v>
      </c>
      <c r="AJ3138" s="77">
        <f>IF(I3138&gt;Variables!$G$7,0,1)</f>
        <v>0</v>
      </c>
      <c r="AK3138" s="77">
        <f>IF(F3138&gt;Variables!$G$8,0,1)</f>
        <v>1</v>
      </c>
      <c r="AL3138" s="77">
        <f>IF(G3138&gt;Variables!$G$9,0,1)</f>
        <v>1</v>
      </c>
      <c r="AM3138" s="77">
        <f>IF(AND(K3138&gt;Variables!$G$10,K3138&lt;Variables!$G$11),0,1)</f>
        <v>1</v>
      </c>
      <c r="AN3138" s="77">
        <f>IF(H3138&lt;Variables!$G$13,1,0)</f>
        <v>1</v>
      </c>
      <c r="AO3138" s="77">
        <f>IF(R3138&lt;Variables!$G$12,0,1)</f>
        <v>0</v>
      </c>
      <c r="AP3138" s="78">
        <f t="shared" si="97"/>
        <v>0</v>
      </c>
      <c r="AQ3138" s="77">
        <f>IF(V3138&lt;Variables!$G$15,1,0)</f>
        <v>1</v>
      </c>
      <c r="AR3138" s="126">
        <v>0</v>
      </c>
      <c r="AS3138" s="126">
        <v>0</v>
      </c>
      <c r="AT3138" s="126">
        <v>1</v>
      </c>
      <c r="AU3138" s="126">
        <v>0</v>
      </c>
      <c r="BA3138" s="126">
        <v>-1.4</v>
      </c>
    </row>
    <row r="3139" spans="3:53" ht="14.5" x14ac:dyDescent="0.35">
      <c r="C3139" s="126" t="s">
        <v>409</v>
      </c>
      <c r="D3139" s="126" t="s">
        <v>172</v>
      </c>
      <c r="E3139" s="126">
        <v>57.27</v>
      </c>
      <c r="F3139" s="126">
        <v>7.44</v>
      </c>
      <c r="G3139" s="126">
        <v>4.75</v>
      </c>
      <c r="H3139" s="126">
        <v>7410</v>
      </c>
      <c r="I3139" s="126">
        <v>139012.658</v>
      </c>
      <c r="J3139" s="126" t="s">
        <v>75</v>
      </c>
      <c r="K3139" s="126">
        <v>37.450000000000003</v>
      </c>
      <c r="L3139" s="126">
        <v>57.450122222222227</v>
      </c>
      <c r="M3139" s="126">
        <v>-0.60943686223663918</v>
      </c>
      <c r="N3139" s="126">
        <v>57.544695652173907</v>
      </c>
      <c r="O3139" s="126">
        <v>-0.77278304652413754</v>
      </c>
      <c r="P3139" s="126">
        <v>713789</v>
      </c>
      <c r="Q3139" s="126">
        <v>1245000</v>
      </c>
      <c r="R3139" s="126">
        <v>0.56999999999999995</v>
      </c>
      <c r="S3139" s="126">
        <v>38.874000000000002</v>
      </c>
      <c r="T3139" s="126">
        <v>7.891</v>
      </c>
      <c r="U3139" s="126">
        <v>21.292000000000002</v>
      </c>
      <c r="V3139" s="126">
        <v>2.230738685008502</v>
      </c>
      <c r="AC3139" s="126">
        <v>57.25</v>
      </c>
      <c r="AD3139" s="126">
        <v>54.424999999999997</v>
      </c>
      <c r="AH3139" s="77">
        <f>IF(AND(M3139&lt;Variables!$G$6,M3139&gt;Variables!$G$5),0,1)</f>
        <v>1</v>
      </c>
      <c r="AI3139" s="77">
        <f t="shared" ref="AI3139:AI3184" si="98">IF(L3139&gt;N3139,0,1)</f>
        <v>1</v>
      </c>
      <c r="AJ3139" s="77">
        <f>IF(I3139&gt;Variables!$G$7,0,1)</f>
        <v>0</v>
      </c>
      <c r="AK3139" s="77">
        <f>IF(F3139&gt;Variables!$G$8,0,1)</f>
        <v>1</v>
      </c>
      <c r="AL3139" s="77">
        <f>IF(G3139&gt;Variables!$G$9,0,1)</f>
        <v>1</v>
      </c>
      <c r="AM3139" s="77">
        <f>IF(AND(K3139&gt;Variables!$G$10,K3139&lt;Variables!$G$11),0,1)</f>
        <v>1</v>
      </c>
      <c r="AN3139" s="77">
        <f>IF(H3139&lt;Variables!$G$13,1,0)</f>
        <v>0</v>
      </c>
      <c r="AO3139" s="77">
        <f>IF(R3139&lt;Variables!$G$12,0,1)</f>
        <v>0</v>
      </c>
      <c r="AP3139" s="78">
        <f t="shared" ref="AP3139:AP3184" si="99">IF(J3139="Pass", 0,1)</f>
        <v>1</v>
      </c>
      <c r="AQ3139" s="77">
        <f>IF(V3139&lt;Variables!$G$15,1,0)</f>
        <v>1</v>
      </c>
      <c r="AR3139" s="126">
        <v>0</v>
      </c>
      <c r="AS3139" s="126">
        <v>0</v>
      </c>
      <c r="AT3139" s="126">
        <v>1</v>
      </c>
      <c r="AU3139" s="126">
        <v>0</v>
      </c>
      <c r="BA3139" s="126">
        <v>-2.25</v>
      </c>
    </row>
    <row r="3140" spans="3:53" ht="14.5" x14ac:dyDescent="0.35">
      <c r="C3140" s="126" t="s">
        <v>409</v>
      </c>
      <c r="D3140" s="126" t="s">
        <v>354</v>
      </c>
      <c r="E3140" s="126">
        <v>9.36</v>
      </c>
      <c r="F3140" s="126">
        <v>18.13</v>
      </c>
      <c r="G3140" s="126">
        <v>17.649999999999999</v>
      </c>
      <c r="H3140" s="126">
        <v>-99999</v>
      </c>
      <c r="I3140" s="126">
        <v>-62.058</v>
      </c>
      <c r="J3140" s="126" t="s">
        <v>75</v>
      </c>
      <c r="K3140" s="126">
        <v>60.01</v>
      </c>
      <c r="L3140" s="126">
        <v>9.3091000000000008</v>
      </c>
      <c r="M3140" s="126">
        <v>9.7753810787276213E-2</v>
      </c>
      <c r="N3140" s="126">
        <v>9.1769714285714308</v>
      </c>
      <c r="O3140" s="126">
        <v>1.538945310310869</v>
      </c>
      <c r="P3140" s="126">
        <v>18150</v>
      </c>
      <c r="Q3140" s="126">
        <v>9370</v>
      </c>
      <c r="R3140" s="126">
        <v>1.94</v>
      </c>
      <c r="S3140" s="126">
        <v>38.874000000000002</v>
      </c>
      <c r="T3140" s="126">
        <v>7.891</v>
      </c>
      <c r="U3140" s="126">
        <v>21.292000000000002</v>
      </c>
      <c r="V3140" s="126">
        <v>2.4653360477339392</v>
      </c>
      <c r="AC3140" s="126">
        <v>10.32</v>
      </c>
      <c r="AD3140" s="126">
        <v>9.01</v>
      </c>
      <c r="AH3140" s="77">
        <f>IF(AND(M3140&lt;Variables!$G$6,M3140&gt;Variables!$G$5),0,1)</f>
        <v>1</v>
      </c>
      <c r="AI3140" s="77">
        <f t="shared" si="98"/>
        <v>0</v>
      </c>
      <c r="AJ3140" s="77">
        <f>IF(I3140&gt;Variables!$G$7,0,1)</f>
        <v>1</v>
      </c>
      <c r="AK3140" s="77">
        <f>IF(F3140&gt;Variables!$G$8,0,1)</f>
        <v>0</v>
      </c>
      <c r="AL3140" s="77">
        <f>IF(G3140&gt;Variables!$G$9,0,1)</f>
        <v>0</v>
      </c>
      <c r="AM3140" s="77">
        <f>IF(AND(K3140&gt;Variables!$G$10,K3140&lt;Variables!$G$11),0,1)</f>
        <v>1</v>
      </c>
      <c r="AN3140" s="77">
        <f>IF(H3140&lt;Variables!$G$13,1,0)</f>
        <v>1</v>
      </c>
      <c r="AO3140" s="77">
        <f>IF(R3140&lt;Variables!$G$12,0,1)</f>
        <v>0</v>
      </c>
      <c r="AP3140" s="78">
        <f t="shared" si="99"/>
        <v>1</v>
      </c>
      <c r="AQ3140" s="77">
        <f>IF(V3140&lt;Variables!$G$15,1,0)</f>
        <v>1</v>
      </c>
      <c r="AR3140" s="126">
        <v>1</v>
      </c>
      <c r="AS3140" s="126">
        <v>0</v>
      </c>
      <c r="AT3140" s="126">
        <v>0</v>
      </c>
      <c r="AU3140" s="126">
        <v>0</v>
      </c>
      <c r="BA3140" s="126">
        <v>2</v>
      </c>
    </row>
    <row r="3141" spans="3:53" ht="14.5" x14ac:dyDescent="0.35">
      <c r="C3141" s="126" t="s">
        <v>409</v>
      </c>
      <c r="D3141" s="126" t="s">
        <v>120</v>
      </c>
      <c r="E3141" s="126">
        <v>13.27</v>
      </c>
      <c r="F3141" s="126">
        <v>16.739999999999998</v>
      </c>
      <c r="G3141" s="126">
        <v>11.28</v>
      </c>
      <c r="H3141" s="126">
        <v>6950</v>
      </c>
      <c r="I3141" s="126">
        <v>-50.619</v>
      </c>
      <c r="J3141" s="126" t="s">
        <v>75</v>
      </c>
      <c r="K3141" s="126">
        <v>48.91</v>
      </c>
      <c r="L3141" s="126">
        <v>13.358775</v>
      </c>
      <c r="M3141" s="126">
        <v>8.3278594032759959E-2</v>
      </c>
      <c r="N3141" s="126">
        <v>13.486079999999999</v>
      </c>
      <c r="O3141" s="126">
        <v>-0.86148087509491234</v>
      </c>
      <c r="P3141" s="126">
        <v>229604000</v>
      </c>
      <c r="Q3141" s="126">
        <v>30149000</v>
      </c>
      <c r="R3141" s="126">
        <v>7.62</v>
      </c>
      <c r="S3141" s="126">
        <v>38.874000000000002</v>
      </c>
      <c r="T3141" s="126">
        <v>7.891</v>
      </c>
      <c r="U3141" s="126">
        <v>21.292000000000002</v>
      </c>
      <c r="V3141" s="126">
        <v>2.3538045109068748</v>
      </c>
      <c r="AC3141" s="126">
        <v>13.87</v>
      </c>
      <c r="AD3141" s="126">
        <v>12.88</v>
      </c>
      <c r="AH3141" s="77">
        <f>IF(AND(M3141&lt;Variables!$G$6,M3141&gt;Variables!$G$5),0,1)</f>
        <v>1</v>
      </c>
      <c r="AI3141" s="77">
        <f t="shared" si="98"/>
        <v>1</v>
      </c>
      <c r="AJ3141" s="77">
        <f>IF(I3141&gt;Variables!$G$7,0,1)</f>
        <v>1</v>
      </c>
      <c r="AK3141" s="77">
        <f>IF(F3141&gt;Variables!$G$8,0,1)</f>
        <v>0</v>
      </c>
      <c r="AL3141" s="77">
        <f>IF(G3141&gt;Variables!$G$9,0,1)</f>
        <v>0</v>
      </c>
      <c r="AM3141" s="77">
        <f>IF(AND(K3141&gt;Variables!$G$10,K3141&lt;Variables!$G$11),0,1)</f>
        <v>1</v>
      </c>
      <c r="AN3141" s="77">
        <f>IF(H3141&lt;Variables!$G$13,1,0)</f>
        <v>0</v>
      </c>
      <c r="AO3141" s="77">
        <f>IF(R3141&lt;Variables!$G$12,0,1)</f>
        <v>1</v>
      </c>
      <c r="AP3141" s="78">
        <f t="shared" si="99"/>
        <v>1</v>
      </c>
      <c r="AQ3141" s="77">
        <f>IF(V3141&lt;Variables!$G$15,1,0)</f>
        <v>1</v>
      </c>
      <c r="AR3141" s="126">
        <v>1</v>
      </c>
      <c r="AS3141" s="126">
        <v>0</v>
      </c>
      <c r="AT3141" s="126">
        <v>0</v>
      </c>
      <c r="AU3141" s="126">
        <v>0</v>
      </c>
      <c r="BA3141" s="126">
        <v>2</v>
      </c>
    </row>
    <row r="3142" spans="3:53" ht="14.5" x14ac:dyDescent="0.35">
      <c r="C3142" s="126" t="s">
        <v>409</v>
      </c>
      <c r="D3142" s="126" t="s">
        <v>183</v>
      </c>
      <c r="E3142" s="126">
        <v>41.27</v>
      </c>
      <c r="F3142" s="126">
        <v>12.99</v>
      </c>
      <c r="G3142" s="126">
        <v>10.77</v>
      </c>
      <c r="H3142" s="126">
        <v>5850</v>
      </c>
      <c r="I3142" s="126">
        <v>1414.598</v>
      </c>
      <c r="J3142" s="126" t="s">
        <v>75</v>
      </c>
      <c r="K3142" s="126">
        <v>67.22</v>
      </c>
      <c r="L3142" s="126">
        <v>40.955210526315788</v>
      </c>
      <c r="M3142" s="126">
        <v>0.42678201732573962</v>
      </c>
      <c r="N3142" s="126">
        <v>40.920044897959187</v>
      </c>
      <c r="O3142" s="126">
        <v>0.51308619666565136</v>
      </c>
      <c r="P3142" s="126">
        <v>1733000</v>
      </c>
      <c r="Q3142" s="126">
        <v>2201000</v>
      </c>
      <c r="R3142" s="126">
        <v>0.79</v>
      </c>
      <c r="S3142" s="126">
        <v>38.874000000000002</v>
      </c>
      <c r="T3142" s="126">
        <v>7.891</v>
      </c>
      <c r="U3142" s="126">
        <v>21.292000000000002</v>
      </c>
      <c r="V3142" s="126">
        <v>2.5130784174043779</v>
      </c>
      <c r="AC3142" s="126">
        <v>42.89</v>
      </c>
      <c r="AD3142" s="126">
        <v>40.79</v>
      </c>
      <c r="AH3142" s="77">
        <f>IF(AND(M3142&lt;Variables!$G$6,M3142&gt;Variables!$G$5),0,1)</f>
        <v>1</v>
      </c>
      <c r="AI3142" s="77">
        <f t="shared" si="98"/>
        <v>0</v>
      </c>
      <c r="AJ3142" s="77">
        <f>IF(I3142&gt;Variables!$G$7,0,1)</f>
        <v>0</v>
      </c>
      <c r="AK3142" s="77">
        <f>IF(F3142&gt;Variables!$G$8,0,1)</f>
        <v>0</v>
      </c>
      <c r="AL3142" s="77">
        <f>IF(G3142&gt;Variables!$G$9,0,1)</f>
        <v>0</v>
      </c>
      <c r="AM3142" s="77">
        <f>IF(AND(K3142&gt;Variables!$G$10,K3142&lt;Variables!$G$11),0,1)</f>
        <v>0</v>
      </c>
      <c r="AN3142" s="77">
        <f>IF(H3142&lt;Variables!$G$13,1,0)</f>
        <v>0</v>
      </c>
      <c r="AO3142" s="77">
        <f>IF(R3142&lt;Variables!$G$12,0,1)</f>
        <v>0</v>
      </c>
      <c r="AP3142" s="78">
        <f t="shared" si="99"/>
        <v>1</v>
      </c>
      <c r="AQ3142" s="77">
        <f>IF(V3142&lt;Variables!$G$15,1,0)</f>
        <v>1</v>
      </c>
      <c r="AR3142" s="126">
        <v>1</v>
      </c>
      <c r="AS3142" s="126">
        <v>0</v>
      </c>
      <c r="AT3142" s="126">
        <v>0</v>
      </c>
      <c r="AU3142" s="126">
        <v>0</v>
      </c>
      <c r="BA3142" s="126">
        <v>2</v>
      </c>
    </row>
    <row r="3143" spans="3:53" ht="14.5" x14ac:dyDescent="0.35">
      <c r="C3143" s="126" t="s">
        <v>409</v>
      </c>
      <c r="D3143" s="126" t="s">
        <v>152</v>
      </c>
      <c r="E3143" s="126">
        <v>0.03</v>
      </c>
      <c r="F3143" s="126">
        <v>11.92</v>
      </c>
      <c r="G3143" s="126">
        <v>-20.45</v>
      </c>
      <c r="H3143" s="126">
        <v>-99999</v>
      </c>
      <c r="I3143" s="126">
        <v>6.0999999999999999E-2</v>
      </c>
      <c r="J3143" s="126" t="s">
        <v>75</v>
      </c>
      <c r="K3143" s="126">
        <v>70.23</v>
      </c>
      <c r="L3143" s="126">
        <v>3.4038461538461552E-2</v>
      </c>
      <c r="M3143" s="126">
        <v>2.824858757062136</v>
      </c>
      <c r="N3143" s="126">
        <v>3.3440625000000002E-2</v>
      </c>
      <c r="O3143" s="126">
        <v>4.6631155966732134</v>
      </c>
      <c r="P3143" s="126">
        <v>14434000</v>
      </c>
      <c r="Q3143" s="126">
        <v>13766000</v>
      </c>
      <c r="R3143" s="126">
        <v>1.05</v>
      </c>
      <c r="S3143" s="126">
        <v>38.874000000000002</v>
      </c>
      <c r="T3143" s="126">
        <v>7.891</v>
      </c>
      <c r="U3143" s="126">
        <v>21.292000000000002</v>
      </c>
      <c r="V3143" s="126">
        <v>2.3380962463276851</v>
      </c>
      <c r="AC3143" s="126">
        <v>0.04</v>
      </c>
      <c r="AD3143" s="126">
        <v>3.4000000000000002E-2</v>
      </c>
      <c r="AH3143" s="77">
        <f>IF(AND(M3143&lt;Variables!$G$6,M3143&gt;Variables!$G$5),0,1)</f>
        <v>1</v>
      </c>
      <c r="AI3143" s="77">
        <f t="shared" si="98"/>
        <v>0</v>
      </c>
      <c r="AJ3143" s="77">
        <f>IF(I3143&gt;Variables!$G$7,0,1)</f>
        <v>1</v>
      </c>
      <c r="AK3143" s="77">
        <f>IF(F3143&gt;Variables!$G$8,0,1)</f>
        <v>0</v>
      </c>
      <c r="AL3143" s="77">
        <f>IF(G3143&gt;Variables!$G$9,0,1)</f>
        <v>1</v>
      </c>
      <c r="AM3143" s="77">
        <f>IF(AND(K3143&gt;Variables!$G$10,K3143&lt;Variables!$G$11),0,1)</f>
        <v>1</v>
      </c>
      <c r="AN3143" s="77">
        <f>IF(H3143&lt;Variables!$G$13,1,0)</f>
        <v>1</v>
      </c>
      <c r="AO3143" s="77">
        <f>IF(R3143&lt;Variables!$G$12,0,1)</f>
        <v>0</v>
      </c>
      <c r="AP3143" s="78">
        <f t="shared" si="99"/>
        <v>1</v>
      </c>
      <c r="AQ3143" s="77">
        <f>IF(V3143&lt;Variables!$G$15,1,0)</f>
        <v>1</v>
      </c>
      <c r="AR3143" s="126">
        <v>1</v>
      </c>
      <c r="AS3143" s="126">
        <v>0</v>
      </c>
      <c r="AT3143" s="126">
        <v>0</v>
      </c>
      <c r="AU3143" s="126">
        <v>0</v>
      </c>
      <c r="BA3143" s="126">
        <v>2</v>
      </c>
    </row>
    <row r="3144" spans="3:53" ht="14.5" x14ac:dyDescent="0.35">
      <c r="C3144" s="126" t="s">
        <v>409</v>
      </c>
      <c r="D3144" s="126" t="s">
        <v>189</v>
      </c>
      <c r="E3144" s="126">
        <v>31.59</v>
      </c>
      <c r="F3144" s="126">
        <v>8.14</v>
      </c>
      <c r="G3144" s="126">
        <v>7.06</v>
      </c>
      <c r="H3144" s="126">
        <v>-99999</v>
      </c>
      <c r="I3144" s="126">
        <v>-99999</v>
      </c>
      <c r="J3144" s="126" t="s">
        <v>75</v>
      </c>
      <c r="K3144" s="126">
        <v>56.23</v>
      </c>
      <c r="L3144" s="126">
        <v>31.291225000000001</v>
      </c>
      <c r="M3144" s="126">
        <v>0.37957925904148199</v>
      </c>
      <c r="N3144" s="126">
        <v>31.17582777777778</v>
      </c>
      <c r="O3144" s="126">
        <v>0.75113393585377475</v>
      </c>
      <c r="P3144" s="126">
        <v>777290</v>
      </c>
      <c r="Q3144" s="126">
        <v>2252000</v>
      </c>
      <c r="R3144" s="126">
        <v>0.35</v>
      </c>
      <c r="S3144" s="126">
        <v>38.874000000000002</v>
      </c>
      <c r="T3144" s="126">
        <v>7.891</v>
      </c>
      <c r="U3144" s="126">
        <v>21.292000000000002</v>
      </c>
      <c r="V3144" s="126">
        <v>2.4148442581372249</v>
      </c>
      <c r="AC3144" s="126">
        <v>31.5</v>
      </c>
      <c r="AD3144" s="126">
        <v>29.51</v>
      </c>
      <c r="AH3144" s="77">
        <f>IF(AND(M3144&lt;Variables!$G$6,M3144&gt;Variables!$G$5),0,1)</f>
        <v>1</v>
      </c>
      <c r="AI3144" s="77">
        <f t="shared" si="98"/>
        <v>0</v>
      </c>
      <c r="AJ3144" s="77">
        <f>IF(I3144&gt;Variables!$G$7,0,1)</f>
        <v>1</v>
      </c>
      <c r="AK3144" s="77">
        <f>IF(F3144&gt;Variables!$G$8,0,1)</f>
        <v>1</v>
      </c>
      <c r="AL3144" s="77">
        <f>IF(G3144&gt;Variables!$G$9,0,1)</f>
        <v>1</v>
      </c>
      <c r="AM3144" s="77">
        <f>IF(AND(K3144&gt;Variables!$G$10,K3144&lt;Variables!$G$11),0,1)</f>
        <v>1</v>
      </c>
      <c r="AN3144" s="77">
        <f>IF(H3144&lt;Variables!$G$13,1,0)</f>
        <v>1</v>
      </c>
      <c r="AO3144" s="77">
        <f>IF(R3144&lt;Variables!$G$12,0,1)</f>
        <v>0</v>
      </c>
      <c r="AP3144" s="78">
        <f t="shared" si="99"/>
        <v>1</v>
      </c>
      <c r="AQ3144" s="77">
        <f>IF(V3144&lt;Variables!$G$15,1,0)</f>
        <v>1</v>
      </c>
      <c r="AR3144" s="126">
        <v>0</v>
      </c>
      <c r="AS3144" s="126">
        <v>0</v>
      </c>
      <c r="AT3144" s="126">
        <v>1</v>
      </c>
      <c r="AU3144" s="126">
        <v>0</v>
      </c>
      <c r="BA3144" s="126">
        <v>-2.25</v>
      </c>
    </row>
    <row r="3145" spans="3:53" ht="14.5" x14ac:dyDescent="0.35">
      <c r="C3145" s="126" t="s">
        <v>409</v>
      </c>
      <c r="D3145" s="126" t="s">
        <v>130</v>
      </c>
      <c r="E3145" s="126">
        <v>15.79</v>
      </c>
      <c r="F3145" s="126">
        <v>11.73</v>
      </c>
      <c r="G3145" s="126">
        <v>8.5399999999999991</v>
      </c>
      <c r="H3145" s="126">
        <v>2590</v>
      </c>
      <c r="I3145" s="126">
        <v>459.05799999999999</v>
      </c>
      <c r="J3145" s="126" t="s">
        <v>75</v>
      </c>
      <c r="K3145" s="126">
        <v>64.099999999999994</v>
      </c>
      <c r="L3145" s="126">
        <v>15.7</v>
      </c>
      <c r="M3145" s="126">
        <v>0.38216560509554459</v>
      </c>
      <c r="N3145" s="126">
        <v>15.65581632653061</v>
      </c>
      <c r="O3145" s="126">
        <v>0.66546305409087037</v>
      </c>
      <c r="P3145" s="126">
        <v>898601</v>
      </c>
      <c r="Q3145" s="126">
        <v>1389000</v>
      </c>
      <c r="R3145" s="126">
        <v>0.65</v>
      </c>
      <c r="S3145" s="126">
        <v>38.874000000000002</v>
      </c>
      <c r="T3145" s="126">
        <v>7.891</v>
      </c>
      <c r="U3145" s="126">
        <v>21.292000000000002</v>
      </c>
      <c r="V3145" s="126">
        <v>2.4875776050955412</v>
      </c>
      <c r="AC3145" s="126">
        <v>15.9</v>
      </c>
      <c r="AD3145" s="126">
        <v>15.64</v>
      </c>
      <c r="AH3145" s="77">
        <f>IF(AND(M3145&lt;Variables!$G$6,M3145&gt;Variables!$G$5),0,1)</f>
        <v>1</v>
      </c>
      <c r="AI3145" s="77">
        <f t="shared" si="98"/>
        <v>0</v>
      </c>
      <c r="AJ3145" s="77">
        <f>IF(I3145&gt;Variables!$G$7,0,1)</f>
        <v>0</v>
      </c>
      <c r="AK3145" s="77">
        <f>IF(F3145&gt;Variables!$G$8,0,1)</f>
        <v>0</v>
      </c>
      <c r="AL3145" s="77">
        <f>IF(G3145&gt;Variables!$G$9,0,1)</f>
        <v>1</v>
      </c>
      <c r="AM3145" s="77">
        <f>IF(AND(K3145&gt;Variables!$G$10,K3145&lt;Variables!$G$11),0,1)</f>
        <v>0</v>
      </c>
      <c r="AN3145" s="77">
        <f>IF(H3145&lt;Variables!$G$13,1,0)</f>
        <v>0</v>
      </c>
      <c r="AO3145" s="77">
        <f>IF(R3145&lt;Variables!$G$12,0,1)</f>
        <v>0</v>
      </c>
      <c r="AP3145" s="78">
        <f t="shared" si="99"/>
        <v>1</v>
      </c>
      <c r="AQ3145" s="77">
        <f>IF(V3145&lt;Variables!$G$15,1,0)</f>
        <v>1</v>
      </c>
      <c r="AR3145" s="126">
        <v>0</v>
      </c>
      <c r="AS3145" s="126">
        <v>1</v>
      </c>
      <c r="AT3145" s="126">
        <v>0</v>
      </c>
      <c r="AU3145" s="126">
        <v>0</v>
      </c>
      <c r="BA3145" s="126">
        <v>0.32</v>
      </c>
    </row>
    <row r="3146" spans="3:53" ht="14.5" x14ac:dyDescent="0.35">
      <c r="C3146" s="126" t="s">
        <v>409</v>
      </c>
      <c r="D3146" s="126" t="s">
        <v>173</v>
      </c>
      <c r="E3146" s="126">
        <v>88.89</v>
      </c>
      <c r="F3146" s="126">
        <v>11.27</v>
      </c>
      <c r="G3146" s="126">
        <v>10.23</v>
      </c>
      <c r="H3146" s="126">
        <v>3140</v>
      </c>
      <c r="I3146" s="126">
        <v>580.548</v>
      </c>
      <c r="J3146" s="126" t="s">
        <v>75</v>
      </c>
      <c r="K3146" s="126">
        <v>44.5</v>
      </c>
      <c r="L3146" s="126">
        <v>88.906419999999997</v>
      </c>
      <c r="M3146" s="126">
        <v>-0.16469001901099159</v>
      </c>
      <c r="N3146" s="126">
        <v>89.548780000000008</v>
      </c>
      <c r="O3146" s="126">
        <v>-0.8808383542467052</v>
      </c>
      <c r="P3146" s="126">
        <v>2921000</v>
      </c>
      <c r="Q3146" s="126">
        <v>1763000</v>
      </c>
      <c r="R3146" s="126">
        <v>1.66</v>
      </c>
      <c r="S3146" s="126">
        <v>38.874000000000002</v>
      </c>
      <c r="T3146" s="126">
        <v>7.891</v>
      </c>
      <c r="U3146" s="126">
        <v>21.292000000000002</v>
      </c>
      <c r="V3146" s="126">
        <v>2.3116860042323149</v>
      </c>
      <c r="AC3146" s="126">
        <v>91.07</v>
      </c>
      <c r="AD3146" s="126">
        <v>87.07</v>
      </c>
      <c r="AH3146" s="77">
        <f>IF(AND(M3146&lt;Variables!$G$6,M3146&gt;Variables!$G$5),0,1)</f>
        <v>1</v>
      </c>
      <c r="AI3146" s="77">
        <f t="shared" si="98"/>
        <v>1</v>
      </c>
      <c r="AJ3146" s="77">
        <f>IF(I3146&gt;Variables!$G$7,0,1)</f>
        <v>0</v>
      </c>
      <c r="AK3146" s="77">
        <f>IF(F3146&gt;Variables!$G$8,0,1)</f>
        <v>0</v>
      </c>
      <c r="AL3146" s="77">
        <f>IF(G3146&gt;Variables!$G$9,0,1)</f>
        <v>1</v>
      </c>
      <c r="AM3146" s="77">
        <f>IF(AND(K3146&gt;Variables!$G$10,K3146&lt;Variables!$G$11),0,1)</f>
        <v>1</v>
      </c>
      <c r="AN3146" s="77">
        <f>IF(H3146&lt;Variables!$G$13,1,0)</f>
        <v>0</v>
      </c>
      <c r="AO3146" s="77">
        <f>IF(R3146&lt;Variables!$G$12,0,1)</f>
        <v>0</v>
      </c>
      <c r="AP3146" s="78">
        <f t="shared" si="99"/>
        <v>1</v>
      </c>
      <c r="AQ3146" s="77">
        <f>IF(V3146&lt;Variables!$G$15,1,0)</f>
        <v>1</v>
      </c>
      <c r="AR3146" s="126">
        <v>1</v>
      </c>
      <c r="AS3146" s="126">
        <v>0</v>
      </c>
      <c r="AT3146" s="126">
        <v>0</v>
      </c>
      <c r="AU3146" s="126">
        <v>0</v>
      </c>
      <c r="BA3146" s="126">
        <v>0.56999999999999995</v>
      </c>
    </row>
    <row r="3147" spans="3:53" ht="14.5" x14ac:dyDescent="0.35">
      <c r="C3147" s="126" t="s">
        <v>409</v>
      </c>
      <c r="D3147" s="126" t="s">
        <v>151</v>
      </c>
      <c r="E3147" s="126">
        <v>143.79</v>
      </c>
      <c r="F3147" s="126">
        <v>9.3000000000000007</v>
      </c>
      <c r="G3147" s="126">
        <v>9.4</v>
      </c>
      <c r="H3147" s="126">
        <v>9190</v>
      </c>
      <c r="I3147" s="126">
        <v>-24.872</v>
      </c>
      <c r="J3147" s="126" t="s">
        <v>75</v>
      </c>
      <c r="K3147" s="126">
        <v>54.57</v>
      </c>
      <c r="L3147" s="126">
        <v>143.26898</v>
      </c>
      <c r="M3147" s="126">
        <v>0.1193698733668646</v>
      </c>
      <c r="N3147" s="126">
        <v>142.93625</v>
      </c>
      <c r="O3147" s="126">
        <v>0.35242984197500388</v>
      </c>
      <c r="P3147" s="126">
        <v>1065000</v>
      </c>
      <c r="Q3147" s="126">
        <v>915652</v>
      </c>
      <c r="R3147" s="126">
        <v>1.1599999999999999</v>
      </c>
      <c r="S3147" s="126">
        <v>38.874000000000002</v>
      </c>
      <c r="T3147" s="126">
        <v>7.891</v>
      </c>
      <c r="U3147" s="126">
        <v>21.292000000000002</v>
      </c>
      <c r="V3147" s="126">
        <v>2.409666120604586</v>
      </c>
      <c r="AC3147" s="126">
        <v>144.24</v>
      </c>
      <c r="AD3147" s="126">
        <v>135.59</v>
      </c>
      <c r="AH3147" s="77">
        <f>IF(AND(M3147&lt;Variables!$G$6,M3147&gt;Variables!$G$5),0,1)</f>
        <v>1</v>
      </c>
      <c r="AI3147" s="77">
        <f t="shared" si="98"/>
        <v>0</v>
      </c>
      <c r="AJ3147" s="77">
        <f>IF(I3147&gt;Variables!$G$7,0,1)</f>
        <v>1</v>
      </c>
      <c r="AK3147" s="77">
        <f>IF(F3147&gt;Variables!$G$8,0,1)</f>
        <v>0</v>
      </c>
      <c r="AL3147" s="77">
        <f>IF(G3147&gt;Variables!$G$9,0,1)</f>
        <v>1</v>
      </c>
      <c r="AM3147" s="77">
        <f>IF(AND(K3147&gt;Variables!$G$10,K3147&lt;Variables!$G$11),0,1)</f>
        <v>1</v>
      </c>
      <c r="AN3147" s="77">
        <f>IF(H3147&lt;Variables!$G$13,1,0)</f>
        <v>0</v>
      </c>
      <c r="AO3147" s="77">
        <f>IF(R3147&lt;Variables!$G$12,0,1)</f>
        <v>0</v>
      </c>
      <c r="AP3147" s="78">
        <f t="shared" si="99"/>
        <v>1</v>
      </c>
      <c r="AQ3147" s="77">
        <f>IF(V3147&lt;Variables!$G$15,1,0)</f>
        <v>1</v>
      </c>
      <c r="AR3147" s="126">
        <v>0</v>
      </c>
      <c r="AS3147" s="126">
        <v>0</v>
      </c>
      <c r="AT3147" s="126">
        <v>1</v>
      </c>
      <c r="AU3147" s="126">
        <v>0</v>
      </c>
      <c r="BA3147" s="126">
        <v>-2.25</v>
      </c>
    </row>
    <row r="3148" spans="3:53" ht="14.5" x14ac:dyDescent="0.35">
      <c r="C3148" s="126" t="s">
        <v>409</v>
      </c>
      <c r="D3148" s="126" t="s">
        <v>277</v>
      </c>
      <c r="E3148" s="126">
        <v>23.05</v>
      </c>
      <c r="F3148" s="126">
        <v>8.18</v>
      </c>
      <c r="G3148" s="126">
        <v>4.12</v>
      </c>
      <c r="H3148" s="126">
        <v>2160</v>
      </c>
      <c r="I3148" s="126">
        <v>-2.625</v>
      </c>
      <c r="J3148" s="126" t="s">
        <v>75</v>
      </c>
      <c r="K3148" s="126">
        <v>47.69</v>
      </c>
      <c r="L3148" s="126">
        <v>23.003631250000002</v>
      </c>
      <c r="M3148" s="126">
        <v>-1.5785551248557669E-2</v>
      </c>
      <c r="N3148" s="126">
        <v>23.05507272727273</v>
      </c>
      <c r="O3148" s="126">
        <v>-0.23887466296117499</v>
      </c>
      <c r="P3148" s="126">
        <v>1436000</v>
      </c>
      <c r="Q3148" s="126">
        <v>2482000</v>
      </c>
      <c r="R3148" s="126">
        <v>0.57999999999999996</v>
      </c>
      <c r="S3148" s="126">
        <v>38.874000000000002</v>
      </c>
      <c r="T3148" s="126">
        <v>7.891</v>
      </c>
      <c r="U3148" s="126">
        <v>21.292000000000002</v>
      </c>
      <c r="V3148" s="126">
        <v>2.3433735145001289</v>
      </c>
      <c r="AC3148" s="126">
        <v>23.67</v>
      </c>
      <c r="AD3148" s="126">
        <v>22.73</v>
      </c>
      <c r="AH3148" s="77">
        <f>IF(AND(M3148&lt;Variables!$G$6,M3148&gt;Variables!$G$5),0,1)</f>
        <v>1</v>
      </c>
      <c r="AI3148" s="77">
        <f t="shared" si="98"/>
        <v>1</v>
      </c>
      <c r="AJ3148" s="77">
        <f>IF(I3148&gt;Variables!$G$7,0,1)</f>
        <v>1</v>
      </c>
      <c r="AK3148" s="77">
        <f>IF(F3148&gt;Variables!$G$8,0,1)</f>
        <v>1</v>
      </c>
      <c r="AL3148" s="77">
        <f>IF(G3148&gt;Variables!$G$9,0,1)</f>
        <v>1</v>
      </c>
      <c r="AM3148" s="77">
        <f>IF(AND(K3148&gt;Variables!$G$10,K3148&lt;Variables!$G$11),0,1)</f>
        <v>1</v>
      </c>
      <c r="AN3148" s="77">
        <f>IF(H3148&lt;Variables!$G$13,1,0)</f>
        <v>0</v>
      </c>
      <c r="AO3148" s="77">
        <f>IF(R3148&lt;Variables!$G$12,0,1)</f>
        <v>0</v>
      </c>
      <c r="AP3148" s="78">
        <f t="shared" si="99"/>
        <v>1</v>
      </c>
      <c r="AQ3148" s="77">
        <f>IF(V3148&lt;Variables!$G$15,1,0)</f>
        <v>1</v>
      </c>
      <c r="AR3148" s="126">
        <v>1</v>
      </c>
      <c r="AS3148" s="126">
        <v>0</v>
      </c>
      <c r="AT3148" s="126">
        <v>0</v>
      </c>
      <c r="AU3148" s="126">
        <v>0</v>
      </c>
      <c r="BA3148" s="126">
        <v>1.0900000000000001</v>
      </c>
    </row>
    <row r="3149" spans="3:53" ht="14.5" x14ac:dyDescent="0.35">
      <c r="C3149" s="126" t="s">
        <v>409</v>
      </c>
      <c r="D3149" s="126" t="s">
        <v>342</v>
      </c>
      <c r="E3149" s="126">
        <v>6.72</v>
      </c>
      <c r="F3149" s="126">
        <v>35.6</v>
      </c>
      <c r="G3149" s="126">
        <v>-9.8800000000000008</v>
      </c>
      <c r="H3149" s="126">
        <v>43.4</v>
      </c>
      <c r="I3149" s="126">
        <v>-66.180999999999997</v>
      </c>
      <c r="J3149" s="126" t="s">
        <v>75</v>
      </c>
      <c r="K3149" s="126">
        <v>38.31</v>
      </c>
      <c r="L3149" s="126">
        <v>6.7006150000000009</v>
      </c>
      <c r="M3149" s="126">
        <v>-0.60613839177449724</v>
      </c>
      <c r="N3149" s="126">
        <v>6.833546000000001</v>
      </c>
      <c r="O3149" s="126">
        <v>-2.5396185230918298</v>
      </c>
      <c r="P3149" s="126">
        <v>79400000</v>
      </c>
      <c r="Q3149" s="126">
        <v>3560000</v>
      </c>
      <c r="R3149" s="126">
        <v>22.3</v>
      </c>
      <c r="S3149" s="126">
        <v>38.874000000000002</v>
      </c>
      <c r="T3149" s="126">
        <v>7.891</v>
      </c>
      <c r="U3149" s="126">
        <v>21.292000000000002</v>
      </c>
      <c r="V3149" s="126">
        <v>2.2411875296601882</v>
      </c>
      <c r="AC3149" s="126">
        <v>6.82</v>
      </c>
      <c r="AD3149" s="126">
        <v>6</v>
      </c>
      <c r="AH3149" s="77">
        <f>IF(AND(M3149&lt;Variables!$G$6,M3149&gt;Variables!$G$5),0,1)</f>
        <v>1</v>
      </c>
      <c r="AI3149" s="77">
        <f t="shared" si="98"/>
        <v>1</v>
      </c>
      <c r="AJ3149" s="77">
        <f>IF(I3149&gt;Variables!$G$7,0,1)</f>
        <v>1</v>
      </c>
      <c r="AK3149" s="77">
        <f>IF(F3149&gt;Variables!$G$8,0,1)</f>
        <v>0</v>
      </c>
      <c r="AL3149" s="77">
        <f>IF(G3149&gt;Variables!$G$9,0,1)</f>
        <v>1</v>
      </c>
      <c r="AM3149" s="77">
        <f>IF(AND(K3149&gt;Variables!$G$10,K3149&lt;Variables!$G$11),0,1)</f>
        <v>1</v>
      </c>
      <c r="AN3149" s="77">
        <f>IF(H3149&lt;Variables!$G$13,1,0)</f>
        <v>1</v>
      </c>
      <c r="AO3149" s="77">
        <f>IF(R3149&lt;Variables!$G$12,0,1)</f>
        <v>1</v>
      </c>
      <c r="AP3149" s="78">
        <f t="shared" si="99"/>
        <v>1</v>
      </c>
      <c r="AQ3149" s="77">
        <f>IF(V3149&lt;Variables!$G$15,1,0)</f>
        <v>1</v>
      </c>
      <c r="AR3149" s="126">
        <v>0</v>
      </c>
      <c r="AS3149" s="126">
        <v>0</v>
      </c>
      <c r="AT3149" s="126">
        <v>1</v>
      </c>
      <c r="AU3149" s="126">
        <v>0</v>
      </c>
      <c r="BA3149" s="126">
        <v>-2.25</v>
      </c>
    </row>
    <row r="3150" spans="3:53" ht="14.5" x14ac:dyDescent="0.35">
      <c r="C3150" s="126" t="s">
        <v>409</v>
      </c>
      <c r="D3150" s="126" t="s">
        <v>194</v>
      </c>
      <c r="E3150" s="126">
        <v>9.09</v>
      </c>
      <c r="F3150" s="126">
        <v>48.01</v>
      </c>
      <c r="G3150" s="126">
        <v>2.4700000000000002</v>
      </c>
      <c r="H3150" s="126">
        <v>784.63</v>
      </c>
      <c r="I3150" s="126">
        <v>2730.6149999999998</v>
      </c>
      <c r="J3150" s="126" t="s">
        <v>75</v>
      </c>
      <c r="K3150" s="126">
        <v>35.4</v>
      </c>
      <c r="L3150" s="126">
        <v>9.3718699999999995</v>
      </c>
      <c r="M3150" s="126">
        <v>-2.6875106035401721</v>
      </c>
      <c r="N3150" s="126">
        <v>9.2589600000000001</v>
      </c>
      <c r="O3150" s="126">
        <v>-1.500816506389496</v>
      </c>
      <c r="P3150" s="126">
        <v>265100000</v>
      </c>
      <c r="Q3150" s="126">
        <v>29450000</v>
      </c>
      <c r="R3150" s="126">
        <v>9</v>
      </c>
      <c r="S3150" s="126">
        <v>38.874000000000002</v>
      </c>
      <c r="T3150" s="126">
        <v>7.891</v>
      </c>
      <c r="U3150" s="126">
        <v>21.292000000000002</v>
      </c>
      <c r="V3150" s="126">
        <v>2.1723009285958939</v>
      </c>
      <c r="AC3150" s="126">
        <v>10.199999999999999</v>
      </c>
      <c r="AD3150" s="126">
        <v>8.9600000000000009</v>
      </c>
      <c r="AH3150" s="77">
        <f>IF(AND(M3150&lt;Variables!$G$6,M3150&gt;Variables!$G$5),0,1)</f>
        <v>0</v>
      </c>
      <c r="AI3150" s="77">
        <f t="shared" si="98"/>
        <v>0</v>
      </c>
      <c r="AJ3150" s="77">
        <f>IF(I3150&gt;Variables!$G$7,0,1)</f>
        <v>0</v>
      </c>
      <c r="AK3150" s="77">
        <f>IF(F3150&gt;Variables!$G$8,0,1)</f>
        <v>0</v>
      </c>
      <c r="AL3150" s="77">
        <f>IF(G3150&gt;Variables!$G$9,0,1)</f>
        <v>1</v>
      </c>
      <c r="AM3150" s="77">
        <f>IF(AND(K3150&gt;Variables!$G$10,K3150&lt;Variables!$G$11),0,1)</f>
        <v>1</v>
      </c>
      <c r="AN3150" s="77">
        <f>IF(H3150&lt;Variables!$G$13,1,0)</f>
        <v>1</v>
      </c>
      <c r="AO3150" s="77">
        <f>IF(R3150&lt;Variables!$G$12,0,1)</f>
        <v>1</v>
      </c>
      <c r="AP3150" s="78">
        <f t="shared" si="99"/>
        <v>1</v>
      </c>
      <c r="AQ3150" s="77">
        <f>IF(V3150&lt;Variables!$G$15,1,0)</f>
        <v>1</v>
      </c>
      <c r="AR3150" s="126">
        <v>1</v>
      </c>
      <c r="AS3150" s="126">
        <v>0</v>
      </c>
      <c r="AT3150" s="126">
        <v>0</v>
      </c>
      <c r="AU3150" s="126">
        <v>0</v>
      </c>
      <c r="BA3150" s="126">
        <v>2</v>
      </c>
    </row>
    <row r="3151" spans="3:53" ht="14.5" x14ac:dyDescent="0.35">
      <c r="C3151" s="126" t="s">
        <v>409</v>
      </c>
      <c r="D3151" s="126" t="s">
        <v>346</v>
      </c>
      <c r="E3151" s="126">
        <v>57.94</v>
      </c>
      <c r="F3151" s="126">
        <v>49.57</v>
      </c>
      <c r="G3151" s="126">
        <v>0.11</v>
      </c>
      <c r="H3151" s="126">
        <v>1470</v>
      </c>
      <c r="I3151" s="126">
        <v>113.601</v>
      </c>
      <c r="J3151" s="126" t="s">
        <v>74</v>
      </c>
      <c r="K3151" s="126">
        <v>48.55</v>
      </c>
      <c r="L3151" s="126">
        <v>57.769320000000008</v>
      </c>
      <c r="M3151" s="126">
        <v>-7.4780177436864137E-3</v>
      </c>
      <c r="N3151" s="126">
        <v>57.764998000000013</v>
      </c>
      <c r="O3151" s="126">
        <v>3.462304274554784E-6</v>
      </c>
      <c r="P3151" s="126">
        <v>5162000</v>
      </c>
      <c r="Q3151" s="126">
        <v>255123</v>
      </c>
      <c r="R3151" s="126">
        <v>20.23</v>
      </c>
      <c r="S3151" s="126">
        <v>38.874000000000002</v>
      </c>
      <c r="T3151" s="126">
        <v>7.891</v>
      </c>
      <c r="U3151" s="126">
        <v>21.292000000000002</v>
      </c>
      <c r="V3151" s="126">
        <v>2.3521411135142318</v>
      </c>
      <c r="AC3151" s="126">
        <v>57.79</v>
      </c>
      <c r="AD3151" s="126">
        <v>57.57</v>
      </c>
      <c r="AH3151" s="77">
        <f>IF(AND(M3151&lt;Variables!$G$6,M3151&gt;Variables!$G$5),0,1)</f>
        <v>1</v>
      </c>
      <c r="AI3151" s="77">
        <f t="shared" si="98"/>
        <v>0</v>
      </c>
      <c r="AJ3151" s="77">
        <f>IF(I3151&gt;Variables!$G$7,0,1)</f>
        <v>0</v>
      </c>
      <c r="AK3151" s="77">
        <f>IF(F3151&gt;Variables!$G$8,0,1)</f>
        <v>0</v>
      </c>
      <c r="AL3151" s="77">
        <f>IF(G3151&gt;Variables!$G$9,0,1)</f>
        <v>1</v>
      </c>
      <c r="AM3151" s="77">
        <f>IF(AND(K3151&gt;Variables!$G$10,K3151&lt;Variables!$G$11),0,1)</f>
        <v>1</v>
      </c>
      <c r="AN3151" s="77">
        <f>IF(H3151&lt;Variables!$G$13,1,0)</f>
        <v>1</v>
      </c>
      <c r="AO3151" s="77">
        <f>IF(R3151&lt;Variables!$G$12,0,1)</f>
        <v>1</v>
      </c>
      <c r="AP3151" s="78">
        <f t="shared" si="99"/>
        <v>0</v>
      </c>
      <c r="AQ3151" s="77">
        <f>IF(V3151&lt;Variables!$G$15,1,0)</f>
        <v>1</v>
      </c>
      <c r="AR3151" s="126">
        <v>0</v>
      </c>
      <c r="AS3151" s="126">
        <v>0</v>
      </c>
      <c r="AT3151" s="126">
        <v>0</v>
      </c>
      <c r="AU3151" s="126">
        <v>1</v>
      </c>
      <c r="BA3151" s="126">
        <v>-0.39</v>
      </c>
    </row>
    <row r="3152" spans="3:53" ht="14.5" x14ac:dyDescent="0.35">
      <c r="C3152" s="126" t="s">
        <v>409</v>
      </c>
      <c r="D3152" s="126" t="s">
        <v>365</v>
      </c>
      <c r="E3152" s="126">
        <v>51.37</v>
      </c>
      <c r="F3152" s="126">
        <v>6.66</v>
      </c>
      <c r="G3152" s="126">
        <v>4.55</v>
      </c>
      <c r="H3152" s="126">
        <v>2220</v>
      </c>
      <c r="I3152" s="126">
        <v>151.75700000000001</v>
      </c>
      <c r="J3152" s="126" t="s">
        <v>75</v>
      </c>
      <c r="K3152" s="126">
        <v>42.96</v>
      </c>
      <c r="L3152" s="126">
        <v>51.405999999999992</v>
      </c>
      <c r="M3152" s="126">
        <v>-0.34237248570204809</v>
      </c>
      <c r="N3152" s="126">
        <v>51.173774999999999</v>
      </c>
      <c r="O3152" s="126">
        <v>0.10987072968526899</v>
      </c>
      <c r="P3152" s="126">
        <v>1218000</v>
      </c>
      <c r="Q3152" s="126">
        <v>1865000</v>
      </c>
      <c r="R3152" s="126">
        <v>0.65</v>
      </c>
      <c r="S3152" s="126">
        <v>38.874000000000002</v>
      </c>
      <c r="T3152" s="126">
        <v>7.891</v>
      </c>
      <c r="U3152" s="126">
        <v>21.292000000000002</v>
      </c>
      <c r="V3152" s="126">
        <v>2.2960063315877521</v>
      </c>
      <c r="AC3152" s="126">
        <v>53.98</v>
      </c>
      <c r="AD3152" s="126">
        <v>51.140999999999998</v>
      </c>
      <c r="AH3152" s="77">
        <f>IF(AND(M3152&lt;Variables!$G$6,M3152&gt;Variables!$G$5),0,1)</f>
        <v>1</v>
      </c>
      <c r="AI3152" s="77">
        <f t="shared" si="98"/>
        <v>0</v>
      </c>
      <c r="AJ3152" s="77">
        <f>IF(I3152&gt;Variables!$G$7,0,1)</f>
        <v>0</v>
      </c>
      <c r="AK3152" s="77">
        <f>IF(F3152&gt;Variables!$G$8,0,1)</f>
        <v>1</v>
      </c>
      <c r="AL3152" s="77">
        <f>IF(G3152&gt;Variables!$G$9,0,1)</f>
        <v>1</v>
      </c>
      <c r="AM3152" s="77">
        <f>IF(AND(K3152&gt;Variables!$G$10,K3152&lt;Variables!$G$11),0,1)</f>
        <v>1</v>
      </c>
      <c r="AN3152" s="77">
        <f>IF(H3152&lt;Variables!$G$13,1,0)</f>
        <v>0</v>
      </c>
      <c r="AO3152" s="77">
        <f>IF(R3152&lt;Variables!$G$12,0,1)</f>
        <v>0</v>
      </c>
      <c r="AP3152" s="78">
        <f t="shared" si="99"/>
        <v>1</v>
      </c>
      <c r="AQ3152" s="77">
        <f>IF(V3152&lt;Variables!$G$15,1,0)</f>
        <v>1</v>
      </c>
      <c r="AR3152" s="126">
        <v>1</v>
      </c>
      <c r="AS3152" s="126">
        <v>0</v>
      </c>
      <c r="AT3152" s="126">
        <v>0</v>
      </c>
      <c r="AU3152" s="126">
        <v>0</v>
      </c>
      <c r="BA3152" s="126">
        <v>2</v>
      </c>
    </row>
    <row r="3153" spans="3:53" ht="14.5" x14ac:dyDescent="0.35">
      <c r="C3153" s="126" t="s">
        <v>409</v>
      </c>
      <c r="D3153" s="126" t="s">
        <v>345</v>
      </c>
      <c r="E3153" s="126">
        <v>62.15</v>
      </c>
      <c r="F3153" s="126">
        <v>86.03</v>
      </c>
      <c r="G3153" s="126">
        <v>2.19</v>
      </c>
      <c r="H3153" s="126">
        <v>621.19000000000005</v>
      </c>
      <c r="I3153" s="126">
        <v>32.15</v>
      </c>
      <c r="J3153" s="126" t="s">
        <v>74</v>
      </c>
      <c r="K3153" s="126">
        <v>54.04</v>
      </c>
      <c r="L3153" s="126">
        <v>61.974249999999998</v>
      </c>
      <c r="M3153" s="126">
        <v>-3.9129154447201872E-2</v>
      </c>
      <c r="N3153" s="126">
        <v>61.874540000000003</v>
      </c>
      <c r="O3153" s="126">
        <v>0.1219564622217907</v>
      </c>
      <c r="P3153" s="126">
        <v>3940000</v>
      </c>
      <c r="Q3153" s="126">
        <v>72250</v>
      </c>
      <c r="R3153" s="126">
        <v>54.53</v>
      </c>
      <c r="S3153" s="126">
        <v>38.874000000000002</v>
      </c>
      <c r="T3153" s="126">
        <v>7.891</v>
      </c>
      <c r="U3153" s="126">
        <v>21.292000000000002</v>
      </c>
      <c r="V3153" s="126">
        <v>2.4103282982077232</v>
      </c>
      <c r="AC3153" s="126">
        <v>61.98</v>
      </c>
      <c r="AD3153" s="126">
        <v>61.2</v>
      </c>
      <c r="AH3153" s="77">
        <f>IF(AND(M3153&lt;Variables!$G$6,M3153&gt;Variables!$G$5),0,1)</f>
        <v>1</v>
      </c>
      <c r="AI3153" s="77">
        <f t="shared" si="98"/>
        <v>0</v>
      </c>
      <c r="AJ3153" s="77">
        <f>IF(I3153&gt;Variables!$G$7,0,1)</f>
        <v>1</v>
      </c>
      <c r="AK3153" s="77">
        <f>IF(F3153&gt;Variables!$G$8,0,1)</f>
        <v>0</v>
      </c>
      <c r="AL3153" s="77">
        <f>IF(G3153&gt;Variables!$G$9,0,1)</f>
        <v>1</v>
      </c>
      <c r="AM3153" s="77">
        <f>IF(AND(K3153&gt;Variables!$G$10,K3153&lt;Variables!$G$11),0,1)</f>
        <v>1</v>
      </c>
      <c r="AN3153" s="77">
        <f>IF(H3153&lt;Variables!$G$13,1,0)</f>
        <v>1</v>
      </c>
      <c r="AO3153" s="77">
        <f>IF(R3153&lt;Variables!$G$12,0,1)</f>
        <v>1</v>
      </c>
      <c r="AP3153" s="78">
        <f t="shared" si="99"/>
        <v>0</v>
      </c>
      <c r="AQ3153" s="77">
        <f>IF(V3153&lt;Variables!$G$15,1,0)</f>
        <v>1</v>
      </c>
      <c r="AR3153" s="126">
        <v>0</v>
      </c>
      <c r="AS3153" s="126">
        <v>0</v>
      </c>
      <c r="AT3153" s="126">
        <v>1</v>
      </c>
      <c r="AU3153" s="126">
        <v>0</v>
      </c>
      <c r="BA3153" s="126">
        <v>-1.29</v>
      </c>
    </row>
    <row r="3154" spans="3:53" ht="14.5" x14ac:dyDescent="0.35">
      <c r="C3154" s="126" t="s">
        <v>409</v>
      </c>
      <c r="D3154" s="126" t="s">
        <v>388</v>
      </c>
      <c r="E3154" s="126">
        <v>16.09</v>
      </c>
      <c r="F3154" s="126">
        <v>40.19</v>
      </c>
      <c r="G3154" s="126">
        <v>46.43</v>
      </c>
      <c r="H3154" s="126">
        <v>227.98</v>
      </c>
      <c r="I3154" s="126">
        <v>85913.054999999993</v>
      </c>
      <c r="J3154" s="126" t="s">
        <v>74</v>
      </c>
      <c r="K3154" s="126">
        <v>70.650000000000006</v>
      </c>
      <c r="L3154" s="126">
        <v>15.315720000000001</v>
      </c>
      <c r="M3154" s="126">
        <v>5.8389680667967179</v>
      </c>
      <c r="N3154" s="126">
        <v>14.492735416666671</v>
      </c>
      <c r="O3154" s="126">
        <v>11.849140510482769</v>
      </c>
      <c r="P3154" s="126">
        <v>5090000</v>
      </c>
      <c r="Q3154" s="126">
        <v>2840000</v>
      </c>
      <c r="R3154" s="126">
        <v>1.79</v>
      </c>
      <c r="S3154" s="126">
        <v>38.874000000000002</v>
      </c>
      <c r="T3154" s="126">
        <v>7.891</v>
      </c>
      <c r="U3154" s="126">
        <v>21.292000000000002</v>
      </c>
      <c r="V3154" s="126">
        <v>2.0809011238701158</v>
      </c>
      <c r="AC3154" s="126">
        <v>19.88</v>
      </c>
      <c r="AD3154" s="126">
        <v>14.61</v>
      </c>
      <c r="AH3154" s="77">
        <f>IF(AND(M3154&lt;Variables!$G$6,M3154&gt;Variables!$G$5),0,1)</f>
        <v>1</v>
      </c>
      <c r="AI3154" s="77">
        <f t="shared" si="98"/>
        <v>0</v>
      </c>
      <c r="AJ3154" s="77">
        <f>IF(I3154&gt;Variables!$G$7,0,1)</f>
        <v>0</v>
      </c>
      <c r="AK3154" s="77">
        <f>IF(F3154&gt;Variables!$G$8,0,1)</f>
        <v>0</v>
      </c>
      <c r="AL3154" s="77">
        <f>IF(G3154&gt;Variables!$G$9,0,1)</f>
        <v>0</v>
      </c>
      <c r="AM3154" s="77">
        <f>IF(AND(K3154&gt;Variables!$G$10,K3154&lt;Variables!$G$11),0,1)</f>
        <v>1</v>
      </c>
      <c r="AN3154" s="77">
        <f>IF(H3154&lt;Variables!$G$13,1,0)</f>
        <v>1</v>
      </c>
      <c r="AO3154" s="77">
        <f>IF(R3154&lt;Variables!$G$12,0,1)</f>
        <v>0</v>
      </c>
      <c r="AP3154" s="78">
        <f t="shared" si="99"/>
        <v>0</v>
      </c>
      <c r="AQ3154" s="77">
        <f>IF(V3154&lt;Variables!$G$15,1,0)</f>
        <v>1</v>
      </c>
      <c r="AR3154" s="126">
        <v>1</v>
      </c>
      <c r="AS3154" s="126">
        <v>0</v>
      </c>
      <c r="AT3154" s="126">
        <v>0</v>
      </c>
      <c r="AU3154" s="126">
        <v>0</v>
      </c>
      <c r="BA3154" s="126">
        <v>2</v>
      </c>
    </row>
    <row r="3155" spans="3:53" ht="14.5" x14ac:dyDescent="0.35">
      <c r="C3155" s="126" t="s">
        <v>409</v>
      </c>
      <c r="D3155" s="126" t="s">
        <v>385</v>
      </c>
      <c r="E3155" s="126">
        <v>3.2</v>
      </c>
      <c r="F3155" s="126">
        <v>23.49</v>
      </c>
      <c r="G3155" s="126">
        <v>16.190000000000001</v>
      </c>
      <c r="H3155" s="126">
        <v>95.2</v>
      </c>
      <c r="I3155" s="126">
        <v>-53.959000000000003</v>
      </c>
      <c r="J3155" s="126" t="s">
        <v>74</v>
      </c>
      <c r="K3155" s="126">
        <v>52.65</v>
      </c>
      <c r="L3155" s="126">
        <v>3.230150000000001</v>
      </c>
      <c r="M3155" s="126">
        <v>-4.6437471944194104E-3</v>
      </c>
      <c r="N3155" s="126">
        <v>3.1543999999999999</v>
      </c>
      <c r="O3155" s="126">
        <v>2.3966522952066991</v>
      </c>
      <c r="P3155" s="126">
        <v>9400000</v>
      </c>
      <c r="Q3155" s="126">
        <v>2890000</v>
      </c>
      <c r="R3155" s="126">
        <v>3.25</v>
      </c>
      <c r="S3155" s="126">
        <v>38.874000000000002</v>
      </c>
      <c r="T3155" s="126">
        <v>7.891</v>
      </c>
      <c r="U3155" s="126">
        <v>21.292000000000002</v>
      </c>
      <c r="V3155" s="126">
        <v>2.3946102769530828</v>
      </c>
      <c r="AC3155" s="126">
        <v>3.4489999999999998</v>
      </c>
      <c r="AD3155" s="126">
        <v>3.12</v>
      </c>
      <c r="AH3155" s="77">
        <f>IF(AND(M3155&lt;Variables!$G$6,M3155&gt;Variables!$G$5),0,1)</f>
        <v>1</v>
      </c>
      <c r="AI3155" s="77">
        <f t="shared" si="98"/>
        <v>0</v>
      </c>
      <c r="AJ3155" s="77">
        <f>IF(I3155&gt;Variables!$G$7,0,1)</f>
        <v>1</v>
      </c>
      <c r="AK3155" s="77">
        <f>IF(F3155&gt;Variables!$G$8,0,1)</f>
        <v>0</v>
      </c>
      <c r="AL3155" s="77">
        <f>IF(G3155&gt;Variables!$G$9,0,1)</f>
        <v>0</v>
      </c>
      <c r="AM3155" s="77">
        <f>IF(AND(K3155&gt;Variables!$G$10,K3155&lt;Variables!$G$11),0,1)</f>
        <v>1</v>
      </c>
      <c r="AN3155" s="77">
        <f>IF(H3155&lt;Variables!$G$13,1,0)</f>
        <v>1</v>
      </c>
      <c r="AO3155" s="77">
        <f>IF(R3155&lt;Variables!$G$12,0,1)</f>
        <v>1</v>
      </c>
      <c r="AP3155" s="78">
        <f t="shared" si="99"/>
        <v>0</v>
      </c>
      <c r="AQ3155" s="77">
        <f>IF(V3155&lt;Variables!$G$15,1,0)</f>
        <v>1</v>
      </c>
      <c r="AR3155" s="126">
        <v>1</v>
      </c>
      <c r="AS3155" s="126">
        <v>0</v>
      </c>
      <c r="AT3155" s="126">
        <v>0</v>
      </c>
      <c r="AU3155" s="126">
        <v>0</v>
      </c>
      <c r="BA3155" s="126">
        <v>2</v>
      </c>
    </row>
    <row r="3156" spans="3:53" ht="14.5" x14ac:dyDescent="0.35">
      <c r="C3156" s="126" t="s">
        <v>409</v>
      </c>
      <c r="D3156" s="126" t="s">
        <v>131</v>
      </c>
      <c r="E3156" s="126">
        <v>1.56</v>
      </c>
      <c r="F3156" s="126">
        <v>20.54</v>
      </c>
      <c r="G3156" s="126">
        <v>12.68</v>
      </c>
      <c r="H3156" s="126">
        <v>2280</v>
      </c>
      <c r="I3156" s="126">
        <v>2.5329999999999999</v>
      </c>
      <c r="J3156" s="126" t="s">
        <v>74</v>
      </c>
      <c r="K3156" s="126">
        <v>56.05</v>
      </c>
      <c r="L3156" s="126">
        <v>1.5495399999999999</v>
      </c>
      <c r="M3156" s="126">
        <v>0.35236263665345979</v>
      </c>
      <c r="N3156" s="126">
        <v>1.54312</v>
      </c>
      <c r="O3156" s="126">
        <v>0.76986883716108367</v>
      </c>
      <c r="P3156" s="126">
        <v>124618000</v>
      </c>
      <c r="Q3156" s="126">
        <v>19257000</v>
      </c>
      <c r="R3156" s="126">
        <v>6.47</v>
      </c>
      <c r="S3156" s="126">
        <v>38.874000000000002</v>
      </c>
      <c r="T3156" s="126">
        <v>7.891</v>
      </c>
      <c r="U3156" s="126">
        <v>21.292000000000002</v>
      </c>
      <c r="V3156" s="126">
        <v>2.414359950514346</v>
      </c>
      <c r="AC3156" s="126">
        <v>1.58</v>
      </c>
      <c r="AD3156" s="126">
        <v>1.46</v>
      </c>
      <c r="AH3156" s="77">
        <f>IF(AND(M3156&lt;Variables!$G$6,M3156&gt;Variables!$G$5),0,1)</f>
        <v>1</v>
      </c>
      <c r="AI3156" s="77">
        <f t="shared" si="98"/>
        <v>0</v>
      </c>
      <c r="AJ3156" s="77">
        <f>IF(I3156&gt;Variables!$G$7,0,1)</f>
        <v>1</v>
      </c>
      <c r="AK3156" s="77">
        <f>IF(F3156&gt;Variables!$G$8,0,1)</f>
        <v>0</v>
      </c>
      <c r="AL3156" s="77">
        <f>IF(G3156&gt;Variables!$G$9,0,1)</f>
        <v>0</v>
      </c>
      <c r="AM3156" s="77">
        <f>IF(AND(K3156&gt;Variables!$G$10,K3156&lt;Variables!$G$11),0,1)</f>
        <v>1</v>
      </c>
      <c r="AN3156" s="77">
        <f>IF(H3156&lt;Variables!$G$13,1,0)</f>
        <v>0</v>
      </c>
      <c r="AO3156" s="77">
        <f>IF(R3156&lt;Variables!$G$12,0,1)</f>
        <v>1</v>
      </c>
      <c r="AP3156" s="78">
        <f t="shared" si="99"/>
        <v>0</v>
      </c>
      <c r="AQ3156" s="77">
        <f>IF(V3156&lt;Variables!$G$15,1,0)</f>
        <v>1</v>
      </c>
      <c r="AR3156" s="126">
        <v>0</v>
      </c>
      <c r="AS3156" s="126">
        <v>0</v>
      </c>
      <c r="AT3156" s="126">
        <v>1</v>
      </c>
      <c r="AU3156" s="126">
        <v>0</v>
      </c>
      <c r="BA3156" s="126">
        <v>-1.79</v>
      </c>
    </row>
    <row r="3157" spans="3:53" ht="14.5" x14ac:dyDescent="0.35">
      <c r="C3157" s="126" t="s">
        <v>409</v>
      </c>
      <c r="D3157" s="126" t="s">
        <v>82</v>
      </c>
      <c r="E3157" s="126">
        <v>31.78</v>
      </c>
      <c r="F3157" s="126">
        <v>8.11</v>
      </c>
      <c r="G3157" s="126">
        <v>9.69</v>
      </c>
      <c r="H3157" s="126">
        <v>4150</v>
      </c>
      <c r="I3157" s="126">
        <v>43.878999999999998</v>
      </c>
      <c r="J3157" s="126" t="s">
        <v>74</v>
      </c>
      <c r="K3157" s="126">
        <v>44.78</v>
      </c>
      <c r="L3157" s="126">
        <v>31.899570000000001</v>
      </c>
      <c r="M3157" s="126">
        <v>-0.38768547663808828</v>
      </c>
      <c r="N3157" s="126">
        <v>31.937304000000001</v>
      </c>
      <c r="O3157" s="126">
        <v>-0.50537766118268634</v>
      </c>
      <c r="P3157" s="126">
        <v>13954000</v>
      </c>
      <c r="Q3157" s="126">
        <v>15559000</v>
      </c>
      <c r="R3157" s="126">
        <v>0.9</v>
      </c>
      <c r="S3157" s="126">
        <v>38.874000000000002</v>
      </c>
      <c r="T3157" s="126">
        <v>7.891</v>
      </c>
      <c r="U3157" s="126">
        <v>21.292000000000002</v>
      </c>
      <c r="V3157" s="126">
        <v>2.3171561242654999</v>
      </c>
      <c r="AC3157" s="126">
        <v>32.14</v>
      </c>
      <c r="AD3157" s="126">
        <v>31.28</v>
      </c>
      <c r="AH3157" s="77">
        <f>IF(AND(M3157&lt;Variables!$G$6,M3157&gt;Variables!$G$5),0,1)</f>
        <v>1</v>
      </c>
      <c r="AI3157" s="77">
        <f t="shared" si="98"/>
        <v>1</v>
      </c>
      <c r="AJ3157" s="77">
        <f>IF(I3157&gt;Variables!$G$7,0,1)</f>
        <v>1</v>
      </c>
      <c r="AK3157" s="77">
        <f>IF(F3157&gt;Variables!$G$8,0,1)</f>
        <v>1</v>
      </c>
      <c r="AL3157" s="77">
        <f>IF(G3157&gt;Variables!$G$9,0,1)</f>
        <v>1</v>
      </c>
      <c r="AM3157" s="77">
        <f>IF(AND(K3157&gt;Variables!$G$10,K3157&lt;Variables!$G$11),0,1)</f>
        <v>1</v>
      </c>
      <c r="AN3157" s="77">
        <f>IF(H3157&lt;Variables!$G$13,1,0)</f>
        <v>0</v>
      </c>
      <c r="AO3157" s="77">
        <f>IF(R3157&lt;Variables!$G$12,0,1)</f>
        <v>0</v>
      </c>
      <c r="AP3157" s="78">
        <f t="shared" si="99"/>
        <v>0</v>
      </c>
      <c r="AQ3157" s="77">
        <f>IF(V3157&lt;Variables!$G$15,1,0)</f>
        <v>1</v>
      </c>
      <c r="AR3157" s="126">
        <v>1</v>
      </c>
      <c r="AS3157" s="126">
        <v>0</v>
      </c>
      <c r="AT3157" s="126">
        <v>0</v>
      </c>
      <c r="AU3157" s="126">
        <v>0</v>
      </c>
      <c r="BA3157" s="126">
        <v>0.34</v>
      </c>
    </row>
    <row r="3158" spans="3:53" ht="14.5" x14ac:dyDescent="0.35">
      <c r="C3158" s="126" t="s">
        <v>409</v>
      </c>
      <c r="D3158" s="126" t="s">
        <v>348</v>
      </c>
      <c r="E3158" s="126">
        <v>15.1</v>
      </c>
      <c r="F3158" s="126">
        <v>8.1</v>
      </c>
      <c r="G3158" s="126">
        <v>4.6100000000000003</v>
      </c>
      <c r="H3158" s="126">
        <v>2660</v>
      </c>
      <c r="I3158" s="126">
        <v>-26.777000000000001</v>
      </c>
      <c r="J3158" s="126" t="s">
        <v>74</v>
      </c>
      <c r="K3158" s="126">
        <v>32.79</v>
      </c>
      <c r="L3158" s="126">
        <v>15.168355</v>
      </c>
      <c r="M3158" s="126">
        <v>-0.61545896044759463</v>
      </c>
      <c r="N3158" s="126">
        <v>15.247228</v>
      </c>
      <c r="O3158" s="126">
        <v>-1.129569256785576</v>
      </c>
      <c r="P3158" s="126">
        <v>4828000</v>
      </c>
      <c r="Q3158" s="126">
        <v>2896000</v>
      </c>
      <c r="R3158" s="126">
        <v>1.67</v>
      </c>
      <c r="S3158" s="126">
        <v>38.874000000000002</v>
      </c>
      <c r="T3158" s="126">
        <v>7.891</v>
      </c>
      <c r="U3158" s="126">
        <v>21.292000000000002</v>
      </c>
      <c r="V3158" s="126">
        <v>2.1741164962991699</v>
      </c>
      <c r="AC3158" s="126">
        <v>15.12</v>
      </c>
      <c r="AD3158" s="126">
        <v>14.55</v>
      </c>
      <c r="AH3158" s="77">
        <f>IF(AND(M3158&lt;Variables!$G$6,M3158&gt;Variables!$G$5),0,1)</f>
        <v>1</v>
      </c>
      <c r="AI3158" s="77">
        <f t="shared" si="98"/>
        <v>1</v>
      </c>
      <c r="AJ3158" s="77">
        <f>IF(I3158&gt;Variables!$G$7,0,1)</f>
        <v>1</v>
      </c>
      <c r="AK3158" s="77">
        <f>IF(F3158&gt;Variables!$G$8,0,1)</f>
        <v>1</v>
      </c>
      <c r="AL3158" s="77">
        <f>IF(G3158&gt;Variables!$G$9,0,1)</f>
        <v>1</v>
      </c>
      <c r="AM3158" s="77">
        <f>IF(AND(K3158&gt;Variables!$G$10,K3158&lt;Variables!$G$11),0,1)</f>
        <v>1</v>
      </c>
      <c r="AN3158" s="77">
        <f>IF(H3158&lt;Variables!$G$13,1,0)</f>
        <v>0</v>
      </c>
      <c r="AO3158" s="77">
        <f>IF(R3158&lt;Variables!$G$12,0,1)</f>
        <v>0</v>
      </c>
      <c r="AP3158" s="78">
        <f t="shared" si="99"/>
        <v>0</v>
      </c>
      <c r="AQ3158" s="77">
        <f>IF(V3158&lt;Variables!$G$15,1,0)</f>
        <v>1</v>
      </c>
      <c r="AR3158" s="126">
        <v>0</v>
      </c>
      <c r="AS3158" s="126">
        <v>0</v>
      </c>
      <c r="AT3158" s="126">
        <v>1</v>
      </c>
      <c r="AU3158" s="126">
        <v>0</v>
      </c>
      <c r="BA3158" s="126">
        <v>-1.87</v>
      </c>
    </row>
    <row r="3159" spans="3:53" ht="14.5" x14ac:dyDescent="0.35">
      <c r="C3159" s="126" t="s">
        <v>409</v>
      </c>
      <c r="D3159" s="126" t="s">
        <v>153</v>
      </c>
      <c r="E3159" s="126">
        <v>7.5</v>
      </c>
      <c r="F3159" s="126">
        <v>7.6</v>
      </c>
      <c r="G3159" s="126">
        <v>4.87</v>
      </c>
      <c r="H3159" s="126">
        <v>-99999</v>
      </c>
      <c r="I3159" s="126">
        <v>400.06299999999999</v>
      </c>
      <c r="J3159" s="126" t="s">
        <v>75</v>
      </c>
      <c r="K3159" s="126">
        <v>48.58</v>
      </c>
      <c r="L3159" s="126">
        <v>7.4986666666666659</v>
      </c>
      <c r="M3159" s="126">
        <v>-0.14224751066854771</v>
      </c>
      <c r="N3159" s="126">
        <v>7.4965000000000002</v>
      </c>
      <c r="O3159" s="126">
        <v>-0.1133862469152235</v>
      </c>
      <c r="P3159" s="126">
        <v>36165</v>
      </c>
      <c r="Q3159" s="126">
        <v>86571</v>
      </c>
      <c r="R3159" s="126">
        <v>0.42</v>
      </c>
      <c r="S3159" s="126">
        <v>38.874000000000002</v>
      </c>
      <c r="T3159" s="126">
        <v>7.891</v>
      </c>
      <c r="U3159" s="126">
        <v>21.292000000000002</v>
      </c>
      <c r="V3159" s="126">
        <v>2.355403883926031</v>
      </c>
      <c r="AC3159" s="126">
        <v>7.66</v>
      </c>
      <c r="AD3159" s="126">
        <v>7.48</v>
      </c>
      <c r="AH3159" s="77">
        <f>IF(AND(M3159&lt;Variables!$G$6,M3159&gt;Variables!$G$5),0,1)</f>
        <v>1</v>
      </c>
      <c r="AI3159" s="77">
        <f t="shared" si="98"/>
        <v>0</v>
      </c>
      <c r="AJ3159" s="77">
        <f>IF(I3159&gt;Variables!$G$7,0,1)</f>
        <v>0</v>
      </c>
      <c r="AK3159" s="77">
        <f>IF(F3159&gt;Variables!$G$8,0,1)</f>
        <v>1</v>
      </c>
      <c r="AL3159" s="77">
        <f>IF(G3159&gt;Variables!$G$9,0,1)</f>
        <v>1</v>
      </c>
      <c r="AM3159" s="77">
        <f>IF(AND(K3159&gt;Variables!$G$10,K3159&lt;Variables!$G$11),0,1)</f>
        <v>1</v>
      </c>
      <c r="AN3159" s="77">
        <f>IF(H3159&lt;Variables!$G$13,1,0)</f>
        <v>1</v>
      </c>
      <c r="AO3159" s="77">
        <f>IF(R3159&lt;Variables!$G$12,0,1)</f>
        <v>0</v>
      </c>
      <c r="AP3159" s="78">
        <f t="shared" si="99"/>
        <v>1</v>
      </c>
      <c r="AQ3159" s="77">
        <f>IF(V3159&lt;Variables!$G$15,1,0)</f>
        <v>1</v>
      </c>
      <c r="AR3159" s="126">
        <v>1</v>
      </c>
      <c r="AS3159" s="126">
        <v>0</v>
      </c>
      <c r="AT3159" s="126">
        <v>0</v>
      </c>
      <c r="AU3159" s="126">
        <v>0</v>
      </c>
      <c r="BA3159" s="126">
        <v>2</v>
      </c>
    </row>
    <row r="3160" spans="3:53" ht="14.5" x14ac:dyDescent="0.35">
      <c r="C3160" s="126" t="s">
        <v>409</v>
      </c>
      <c r="D3160" s="126" t="s">
        <v>169</v>
      </c>
      <c r="E3160" s="126">
        <v>8.56</v>
      </c>
      <c r="F3160" s="126">
        <v>7.33</v>
      </c>
      <c r="G3160" s="126">
        <v>5.3</v>
      </c>
      <c r="H3160" s="126">
        <v>3910</v>
      </c>
      <c r="I3160" s="126">
        <v>64.369</v>
      </c>
      <c r="J3160" s="126" t="s">
        <v>75</v>
      </c>
      <c r="K3160" s="126">
        <v>16.34</v>
      </c>
      <c r="L3160" s="126">
        <v>8.6005099999999981</v>
      </c>
      <c r="M3160" s="126">
        <v>-0.70356292824494093</v>
      </c>
      <c r="N3160" s="126">
        <v>8.6248560000000012</v>
      </c>
      <c r="O3160" s="126">
        <v>-0.98385410724540823</v>
      </c>
      <c r="P3160" s="126">
        <v>2875000</v>
      </c>
      <c r="Q3160" s="126">
        <v>3192000</v>
      </c>
      <c r="R3160" s="126">
        <v>0.9</v>
      </c>
      <c r="S3160" s="126">
        <v>38.874000000000002</v>
      </c>
      <c r="T3160" s="126">
        <v>7.891</v>
      </c>
      <c r="U3160" s="126">
        <v>21.292000000000002</v>
      </c>
      <c r="V3160" s="126">
        <v>1.968181627594644</v>
      </c>
      <c r="AC3160" s="126">
        <v>8.5950000000000006</v>
      </c>
      <c r="AD3160" s="126">
        <v>8.39</v>
      </c>
      <c r="AH3160" s="77">
        <f>IF(AND(M3160&lt;Variables!$G$6,M3160&gt;Variables!$G$5),0,1)</f>
        <v>1</v>
      </c>
      <c r="AI3160" s="77">
        <f t="shared" si="98"/>
        <v>1</v>
      </c>
      <c r="AJ3160" s="77">
        <f>IF(I3160&gt;Variables!$G$7,0,1)</f>
        <v>0</v>
      </c>
      <c r="AK3160" s="77">
        <f>IF(F3160&gt;Variables!$G$8,0,1)</f>
        <v>1</v>
      </c>
      <c r="AL3160" s="77">
        <f>IF(G3160&gt;Variables!$G$9,0,1)</f>
        <v>1</v>
      </c>
      <c r="AM3160" s="77">
        <f>IF(AND(K3160&gt;Variables!$G$10,K3160&lt;Variables!$G$11),0,1)</f>
        <v>1</v>
      </c>
      <c r="AN3160" s="77">
        <f>IF(H3160&lt;Variables!$G$13,1,0)</f>
        <v>0</v>
      </c>
      <c r="AO3160" s="77">
        <f>IF(R3160&lt;Variables!$G$12,0,1)</f>
        <v>0</v>
      </c>
      <c r="AP3160" s="78">
        <f t="shared" si="99"/>
        <v>1</v>
      </c>
      <c r="AQ3160" s="77">
        <f>IF(V3160&lt;Variables!$G$15,1,0)</f>
        <v>1</v>
      </c>
      <c r="AR3160" s="126">
        <v>0</v>
      </c>
      <c r="AS3160" s="126">
        <v>0</v>
      </c>
      <c r="AT3160" s="126">
        <v>0</v>
      </c>
      <c r="AU3160" s="126">
        <v>1</v>
      </c>
      <c r="BA3160" s="126">
        <v>-0.57999999999999996</v>
      </c>
    </row>
    <row r="3161" spans="3:53" ht="14.5" x14ac:dyDescent="0.35">
      <c r="C3161" s="126" t="s">
        <v>411</v>
      </c>
      <c r="D3161" s="126" t="s">
        <v>372</v>
      </c>
      <c r="E3161" s="126">
        <v>3.13</v>
      </c>
      <c r="F3161" s="126">
        <v>31.39</v>
      </c>
      <c r="G3161" s="126">
        <v>-9.8000000000000007</v>
      </c>
      <c r="H3161" s="126">
        <v>-99999</v>
      </c>
      <c r="I3161" s="126">
        <v>4.9969999999999999</v>
      </c>
      <c r="J3161" s="126" t="s">
        <v>75</v>
      </c>
      <c r="K3161" s="126">
        <v>-99999</v>
      </c>
      <c r="L3161" s="126">
        <v>3.1301000000000001</v>
      </c>
      <c r="M3161" s="126">
        <v>0</v>
      </c>
      <c r="N3161" s="126">
        <v>3.1950500000000002</v>
      </c>
      <c r="O3161" s="126">
        <v>-2.0328320370573252</v>
      </c>
      <c r="P3161" s="126">
        <v>27290</v>
      </c>
      <c r="Q3161" s="126">
        <v>2017</v>
      </c>
      <c r="R3161" s="126">
        <v>13.53</v>
      </c>
      <c r="S3161" s="126">
        <v>38.529000000000003</v>
      </c>
      <c r="T3161" s="126">
        <v>8.2289999999999992</v>
      </c>
      <c r="U3161" s="126">
        <v>21.647200000000002</v>
      </c>
      <c r="V3161" s="126">
        <v>-99999</v>
      </c>
      <c r="AC3161" s="126">
        <v>-99999</v>
      </c>
      <c r="AD3161" s="126">
        <v>-99999</v>
      </c>
      <c r="AH3161" s="77">
        <f>IF(AND(M3161&lt;Variables!$G$6,M3161&gt;Variables!$G$5),0,1)</f>
        <v>1</v>
      </c>
      <c r="AI3161" s="77">
        <f t="shared" si="98"/>
        <v>1</v>
      </c>
      <c r="AJ3161" s="77">
        <f>IF(I3161&gt;Variables!$G$7,0,1)</f>
        <v>1</v>
      </c>
      <c r="AK3161" s="77">
        <f>IF(F3161&gt;Variables!$G$8,0,1)</f>
        <v>0</v>
      </c>
      <c r="AL3161" s="77">
        <f>IF(G3161&gt;Variables!$G$9,0,1)</f>
        <v>1</v>
      </c>
      <c r="AM3161" s="77">
        <f>IF(AND(K3161&gt;Variables!$G$10,K3161&lt;Variables!$G$11),0,1)</f>
        <v>1</v>
      </c>
      <c r="AN3161" s="77">
        <f>IF(H3161&lt;Variables!$G$13,1,0)</f>
        <v>1</v>
      </c>
      <c r="AO3161" s="77">
        <f>IF(R3161&lt;Variables!$G$12,0,1)</f>
        <v>1</v>
      </c>
      <c r="AP3161" s="78">
        <f t="shared" si="99"/>
        <v>1</v>
      </c>
      <c r="AQ3161" s="77">
        <f>IF(V3161&lt;Variables!$G$15,1,0)</f>
        <v>1</v>
      </c>
      <c r="AR3161" s="126">
        <v>0</v>
      </c>
      <c r="AS3161" s="126">
        <v>0</v>
      </c>
      <c r="AT3161" s="126">
        <v>0</v>
      </c>
      <c r="AU3161" s="126">
        <v>0</v>
      </c>
      <c r="BA3161" s="126">
        <v>0</v>
      </c>
    </row>
    <row r="3162" spans="3:53" ht="14.5" x14ac:dyDescent="0.35">
      <c r="C3162" s="126" t="s">
        <v>411</v>
      </c>
      <c r="D3162" s="126" t="s">
        <v>342</v>
      </c>
      <c r="E3162" s="126">
        <v>6.79</v>
      </c>
      <c r="F3162" s="126">
        <v>36.78</v>
      </c>
      <c r="G3162" s="126">
        <v>-8.5299999999999994</v>
      </c>
      <c r="H3162" s="126">
        <v>43.4</v>
      </c>
      <c r="I3162" s="126">
        <v>-66.034000000000006</v>
      </c>
      <c r="J3162" s="126" t="s">
        <v>75</v>
      </c>
      <c r="K3162" s="126">
        <v>53.06</v>
      </c>
      <c r="L3162" s="126">
        <v>6.7005750000000006</v>
      </c>
      <c r="M3162" s="126">
        <v>0.88686418702871272</v>
      </c>
      <c r="N3162" s="126">
        <v>6.8233560000000004</v>
      </c>
      <c r="O3162" s="126">
        <v>-0.92851670057960667</v>
      </c>
      <c r="P3162" s="126">
        <v>79610000</v>
      </c>
      <c r="Q3162" s="126">
        <v>3560000</v>
      </c>
      <c r="R3162" s="126">
        <v>22.36</v>
      </c>
      <c r="S3162" s="126">
        <v>38.529000000000003</v>
      </c>
      <c r="T3162" s="126">
        <v>8.2289999999999992</v>
      </c>
      <c r="U3162" s="126">
        <v>21.647200000000002</v>
      </c>
      <c r="V3162" s="126">
        <v>2.367805663994508</v>
      </c>
      <c r="AC3162" s="126">
        <v>6.82</v>
      </c>
      <c r="AD3162" s="126">
        <v>6</v>
      </c>
      <c r="AH3162" s="77">
        <f>IF(AND(M3162&lt;Variables!$G$6,M3162&gt;Variables!$G$5),0,1)</f>
        <v>1</v>
      </c>
      <c r="AI3162" s="77">
        <f t="shared" si="98"/>
        <v>1</v>
      </c>
      <c r="AJ3162" s="77">
        <f>IF(I3162&gt;Variables!$G$7,0,1)</f>
        <v>1</v>
      </c>
      <c r="AK3162" s="77">
        <f>IF(F3162&gt;Variables!$G$8,0,1)</f>
        <v>0</v>
      </c>
      <c r="AL3162" s="77">
        <f>IF(G3162&gt;Variables!$G$9,0,1)</f>
        <v>1</v>
      </c>
      <c r="AM3162" s="77">
        <f>IF(AND(K3162&gt;Variables!$G$10,K3162&lt;Variables!$G$11),0,1)</f>
        <v>1</v>
      </c>
      <c r="AN3162" s="77">
        <f>IF(H3162&lt;Variables!$G$13,1,0)</f>
        <v>1</v>
      </c>
      <c r="AO3162" s="77">
        <f>IF(R3162&lt;Variables!$G$12,0,1)</f>
        <v>1</v>
      </c>
      <c r="AP3162" s="78">
        <f t="shared" si="99"/>
        <v>1</v>
      </c>
      <c r="AQ3162" s="77">
        <f>IF(V3162&lt;Variables!$G$15,1,0)</f>
        <v>1</v>
      </c>
      <c r="AR3162" s="126">
        <v>0</v>
      </c>
      <c r="AS3162" s="126">
        <v>0</v>
      </c>
      <c r="AT3162" s="126">
        <v>1</v>
      </c>
      <c r="AU3162" s="126">
        <v>0</v>
      </c>
      <c r="BA3162" s="126">
        <v>-2.25</v>
      </c>
    </row>
    <row r="3163" spans="3:53" ht="14.5" x14ac:dyDescent="0.35">
      <c r="C3163" s="126" t="s">
        <v>411</v>
      </c>
      <c r="D3163" s="126" t="s">
        <v>348</v>
      </c>
      <c r="E3163" s="126">
        <v>15.12</v>
      </c>
      <c r="F3163" s="126">
        <v>7.89</v>
      </c>
      <c r="G3163" s="126">
        <v>4.58</v>
      </c>
      <c r="H3163" s="126">
        <v>2660</v>
      </c>
      <c r="I3163" s="126">
        <v>-26.809000000000001</v>
      </c>
      <c r="J3163" s="126" t="s">
        <v>74</v>
      </c>
      <c r="K3163" s="126">
        <v>35.630000000000003</v>
      </c>
      <c r="L3163" s="126">
        <v>15.115625</v>
      </c>
      <c r="M3163" s="126">
        <v>-0.30183998346081858</v>
      </c>
      <c r="N3163" s="126">
        <v>15.213279999999999</v>
      </c>
      <c r="O3163" s="126">
        <v>-0.94180873552579691</v>
      </c>
      <c r="P3163" s="126">
        <v>4856000</v>
      </c>
      <c r="Q3163" s="126">
        <v>2896000</v>
      </c>
      <c r="R3163" s="126">
        <v>1.68</v>
      </c>
      <c r="S3163" s="126">
        <v>38.529000000000003</v>
      </c>
      <c r="T3163" s="126">
        <v>8.2289999999999992</v>
      </c>
      <c r="U3163" s="126">
        <v>21.647200000000002</v>
      </c>
      <c r="V3163" s="126">
        <v>2.2134481112259659</v>
      </c>
      <c r="AC3163" s="126">
        <v>15.12</v>
      </c>
      <c r="AD3163" s="126">
        <v>14.55</v>
      </c>
      <c r="AH3163" s="77">
        <f>IF(AND(M3163&lt;Variables!$G$6,M3163&gt;Variables!$G$5),0,1)</f>
        <v>1</v>
      </c>
      <c r="AI3163" s="77">
        <f t="shared" si="98"/>
        <v>1</v>
      </c>
      <c r="AJ3163" s="77">
        <f>IF(I3163&gt;Variables!$G$7,0,1)</f>
        <v>1</v>
      </c>
      <c r="AK3163" s="77">
        <f>IF(F3163&gt;Variables!$G$8,0,1)</f>
        <v>1</v>
      </c>
      <c r="AL3163" s="77">
        <f>IF(G3163&gt;Variables!$G$9,0,1)</f>
        <v>1</v>
      </c>
      <c r="AM3163" s="77">
        <f>IF(AND(K3163&gt;Variables!$G$10,K3163&lt;Variables!$G$11),0,1)</f>
        <v>1</v>
      </c>
      <c r="AN3163" s="77">
        <f>IF(H3163&lt;Variables!$G$13,1,0)</f>
        <v>0</v>
      </c>
      <c r="AO3163" s="77">
        <f>IF(R3163&lt;Variables!$G$12,0,1)</f>
        <v>0</v>
      </c>
      <c r="AP3163" s="78">
        <f t="shared" si="99"/>
        <v>0</v>
      </c>
      <c r="AQ3163" s="77">
        <f>IF(V3163&lt;Variables!$G$15,1,0)</f>
        <v>1</v>
      </c>
      <c r="AR3163" s="126">
        <v>0</v>
      </c>
      <c r="AS3163" s="126">
        <v>0</v>
      </c>
      <c r="AT3163" s="126">
        <v>0</v>
      </c>
      <c r="AU3163" s="126">
        <v>1</v>
      </c>
      <c r="BA3163" s="126">
        <v>-1.84</v>
      </c>
    </row>
    <row r="3164" spans="3:53" ht="14.5" x14ac:dyDescent="0.35">
      <c r="C3164" s="126" t="s">
        <v>411</v>
      </c>
      <c r="D3164" s="126" t="s">
        <v>120</v>
      </c>
      <c r="E3164" s="126">
        <v>13.42</v>
      </c>
      <c r="F3164" s="126">
        <v>17.02</v>
      </c>
      <c r="G3164" s="126">
        <v>11.26</v>
      </c>
      <c r="H3164" s="126">
        <v>6950</v>
      </c>
      <c r="I3164" s="126">
        <v>-50.604999999999997</v>
      </c>
      <c r="J3164" s="126" t="s">
        <v>75</v>
      </c>
      <c r="K3164" s="126">
        <v>49.82</v>
      </c>
      <c r="L3164" s="126">
        <v>13.32375</v>
      </c>
      <c r="M3164" s="126">
        <v>0.33361478562717861</v>
      </c>
      <c r="N3164" s="126">
        <v>13.460672000000001</v>
      </c>
      <c r="O3164" s="126">
        <v>-0.68697907504171418</v>
      </c>
      <c r="P3164" s="126">
        <v>232098000</v>
      </c>
      <c r="Q3164" s="126">
        <v>30149000</v>
      </c>
      <c r="R3164" s="126">
        <v>7.7</v>
      </c>
      <c r="S3164" s="126">
        <v>38.529000000000003</v>
      </c>
      <c r="T3164" s="126">
        <v>8.2289999999999992</v>
      </c>
      <c r="U3164" s="126">
        <v>21.647200000000002</v>
      </c>
      <c r="V3164" s="126">
        <v>2.3566346418838542</v>
      </c>
      <c r="AC3164" s="126">
        <v>13.87</v>
      </c>
      <c r="AD3164" s="126">
        <v>12.88</v>
      </c>
      <c r="AH3164" s="77">
        <f>IF(AND(M3164&lt;Variables!$G$6,M3164&gt;Variables!$G$5),0,1)</f>
        <v>1</v>
      </c>
      <c r="AI3164" s="77">
        <f t="shared" si="98"/>
        <v>1</v>
      </c>
      <c r="AJ3164" s="77">
        <f>IF(I3164&gt;Variables!$G$7,0,1)</f>
        <v>1</v>
      </c>
      <c r="AK3164" s="77">
        <f>IF(F3164&gt;Variables!$G$8,0,1)</f>
        <v>0</v>
      </c>
      <c r="AL3164" s="77">
        <f>IF(G3164&gt;Variables!$G$9,0,1)</f>
        <v>0</v>
      </c>
      <c r="AM3164" s="77">
        <f>IF(AND(K3164&gt;Variables!$G$10,K3164&lt;Variables!$G$11),0,1)</f>
        <v>1</v>
      </c>
      <c r="AN3164" s="77">
        <f>IF(H3164&lt;Variables!$G$13,1,0)</f>
        <v>0</v>
      </c>
      <c r="AO3164" s="77">
        <f>IF(R3164&lt;Variables!$G$12,0,1)</f>
        <v>1</v>
      </c>
      <c r="AP3164" s="78">
        <f t="shared" si="99"/>
        <v>1</v>
      </c>
      <c r="AQ3164" s="77">
        <f>IF(V3164&lt;Variables!$G$15,1,0)</f>
        <v>1</v>
      </c>
      <c r="AR3164" s="126">
        <v>0</v>
      </c>
      <c r="AS3164" s="126">
        <v>0</v>
      </c>
      <c r="AT3164" s="126">
        <v>1</v>
      </c>
      <c r="AU3164" s="126">
        <v>0</v>
      </c>
      <c r="BA3164" s="126">
        <v>-2.25</v>
      </c>
    </row>
    <row r="3165" spans="3:53" ht="14.5" x14ac:dyDescent="0.35">
      <c r="C3165" s="126" t="s">
        <v>411</v>
      </c>
      <c r="D3165" s="126" t="s">
        <v>194</v>
      </c>
      <c r="E3165" s="126">
        <v>9.1199999999999992</v>
      </c>
      <c r="F3165" s="126">
        <v>44.34</v>
      </c>
      <c r="G3165" s="126">
        <v>2.02</v>
      </c>
      <c r="H3165" s="126">
        <v>784.63</v>
      </c>
      <c r="I3165" s="126">
        <v>2727.3719999999998</v>
      </c>
      <c r="J3165" s="126" t="s">
        <v>75</v>
      </c>
      <c r="K3165" s="126">
        <v>36.700000000000003</v>
      </c>
      <c r="L3165" s="126">
        <v>9.2678849999999997</v>
      </c>
      <c r="M3165" s="126">
        <v>-2.027269436338492</v>
      </c>
      <c r="N3165" s="126">
        <v>9.2591599999999996</v>
      </c>
      <c r="O3165" s="126">
        <v>-1.9349487426505161</v>
      </c>
      <c r="P3165" s="126">
        <v>267840000</v>
      </c>
      <c r="Q3165" s="126">
        <v>29450000</v>
      </c>
      <c r="R3165" s="126">
        <v>9.09</v>
      </c>
      <c r="S3165" s="126">
        <v>38.529000000000003</v>
      </c>
      <c r="T3165" s="126">
        <v>8.2289999999999992</v>
      </c>
      <c r="U3165" s="126">
        <v>21.647200000000002</v>
      </c>
      <c r="V3165" s="126">
        <v>2.204052775387265</v>
      </c>
      <c r="AC3165" s="126">
        <v>10.199999999999999</v>
      </c>
      <c r="AD3165" s="126">
        <v>9.0399999999999991</v>
      </c>
      <c r="AH3165" s="77">
        <f>IF(AND(M3165&lt;Variables!$G$6,M3165&gt;Variables!$G$5),0,1)</f>
        <v>0</v>
      </c>
      <c r="AI3165" s="77">
        <f t="shared" si="98"/>
        <v>0</v>
      </c>
      <c r="AJ3165" s="77">
        <f>IF(I3165&gt;Variables!$G$7,0,1)</f>
        <v>0</v>
      </c>
      <c r="AK3165" s="77">
        <f>IF(F3165&gt;Variables!$G$8,0,1)</f>
        <v>0</v>
      </c>
      <c r="AL3165" s="77">
        <f>IF(G3165&gt;Variables!$G$9,0,1)</f>
        <v>1</v>
      </c>
      <c r="AM3165" s="77">
        <f>IF(AND(K3165&gt;Variables!$G$10,K3165&lt;Variables!$G$11),0,1)</f>
        <v>1</v>
      </c>
      <c r="AN3165" s="77">
        <f>IF(H3165&lt;Variables!$G$13,1,0)</f>
        <v>1</v>
      </c>
      <c r="AO3165" s="77">
        <f>IF(R3165&lt;Variables!$G$12,0,1)</f>
        <v>1</v>
      </c>
      <c r="AP3165" s="78">
        <f t="shared" si="99"/>
        <v>1</v>
      </c>
      <c r="AQ3165" s="77">
        <f>IF(V3165&lt;Variables!$G$15,1,0)</f>
        <v>1</v>
      </c>
      <c r="AR3165" s="126">
        <v>1</v>
      </c>
      <c r="AS3165" s="126">
        <v>0</v>
      </c>
      <c r="AT3165" s="126">
        <v>0</v>
      </c>
      <c r="AU3165" s="126">
        <v>0</v>
      </c>
      <c r="BA3165" s="126">
        <v>2</v>
      </c>
    </row>
    <row r="3166" spans="3:53" ht="14.5" x14ac:dyDescent="0.35">
      <c r="C3166" s="126" t="s">
        <v>411</v>
      </c>
      <c r="D3166" s="126" t="s">
        <v>153</v>
      </c>
      <c r="E3166" s="126">
        <v>7.5</v>
      </c>
      <c r="F3166" s="126">
        <v>7.6</v>
      </c>
      <c r="G3166" s="126">
        <v>4.87</v>
      </c>
      <c r="H3166" s="126">
        <v>-99999</v>
      </c>
      <c r="I3166" s="126">
        <v>400.06299999999999</v>
      </c>
      <c r="J3166" s="126" t="s">
        <v>75</v>
      </c>
      <c r="K3166" s="126">
        <v>48.58</v>
      </c>
      <c r="L3166" s="126">
        <v>7.4880000000000004</v>
      </c>
      <c r="M3166" s="126">
        <v>0</v>
      </c>
      <c r="N3166" s="126">
        <v>7.4965000000000002</v>
      </c>
      <c r="O3166" s="126">
        <v>-0.1133862469152235</v>
      </c>
      <c r="P3166" s="126">
        <v>36165</v>
      </c>
      <c r="Q3166" s="126">
        <v>86571</v>
      </c>
      <c r="R3166" s="126">
        <v>0.42</v>
      </c>
      <c r="S3166" s="126">
        <v>38.529000000000003</v>
      </c>
      <c r="T3166" s="126">
        <v>8.2289999999999992</v>
      </c>
      <c r="U3166" s="126">
        <v>21.647200000000002</v>
      </c>
      <c r="V3166" s="126">
        <v>2.3522888000000002</v>
      </c>
      <c r="AC3166" s="126">
        <v>7.66</v>
      </c>
      <c r="AD3166" s="126">
        <v>7.48</v>
      </c>
      <c r="AH3166" s="77">
        <f>IF(AND(M3166&lt;Variables!$G$6,M3166&gt;Variables!$G$5),0,1)</f>
        <v>1</v>
      </c>
      <c r="AI3166" s="77">
        <f t="shared" si="98"/>
        <v>1</v>
      </c>
      <c r="AJ3166" s="77">
        <f>IF(I3166&gt;Variables!$G$7,0,1)</f>
        <v>0</v>
      </c>
      <c r="AK3166" s="77">
        <f>IF(F3166&gt;Variables!$G$8,0,1)</f>
        <v>1</v>
      </c>
      <c r="AL3166" s="77">
        <f>IF(G3166&gt;Variables!$G$9,0,1)</f>
        <v>1</v>
      </c>
      <c r="AM3166" s="77">
        <f>IF(AND(K3166&gt;Variables!$G$10,K3166&lt;Variables!$G$11),0,1)</f>
        <v>1</v>
      </c>
      <c r="AN3166" s="77">
        <f>IF(H3166&lt;Variables!$G$13,1,0)</f>
        <v>1</v>
      </c>
      <c r="AO3166" s="77">
        <f>IF(R3166&lt;Variables!$G$12,0,1)</f>
        <v>0</v>
      </c>
      <c r="AP3166" s="78">
        <f t="shared" si="99"/>
        <v>1</v>
      </c>
      <c r="AQ3166" s="77">
        <f>IF(V3166&lt;Variables!$G$15,1,0)</f>
        <v>1</v>
      </c>
      <c r="AR3166" s="126">
        <v>1</v>
      </c>
      <c r="AS3166" s="126">
        <v>0</v>
      </c>
      <c r="AT3166" s="126">
        <v>0</v>
      </c>
      <c r="AU3166" s="126">
        <v>0</v>
      </c>
      <c r="BA3166" s="126">
        <v>2</v>
      </c>
    </row>
    <row r="3167" spans="3:53" ht="14.5" x14ac:dyDescent="0.35">
      <c r="C3167" s="126" t="s">
        <v>411</v>
      </c>
      <c r="D3167" s="126" t="s">
        <v>183</v>
      </c>
      <c r="E3167" s="126">
        <v>41.21</v>
      </c>
      <c r="F3167" s="126">
        <v>12.75</v>
      </c>
      <c r="G3167" s="126">
        <v>10.68</v>
      </c>
      <c r="H3167" s="126">
        <v>5850</v>
      </c>
      <c r="I3167" s="126">
        <v>1409.54</v>
      </c>
      <c r="J3167" s="126" t="s">
        <v>75</v>
      </c>
      <c r="K3167" s="126">
        <v>56.8</v>
      </c>
      <c r="L3167" s="126">
        <v>41.063074999999998</v>
      </c>
      <c r="M3167" s="126">
        <v>7.5310969770277347E-2</v>
      </c>
      <c r="N3167" s="126">
        <v>40.930194</v>
      </c>
      <c r="O3167" s="126">
        <v>0.40020821792342592</v>
      </c>
      <c r="P3167" s="126">
        <v>1772000</v>
      </c>
      <c r="Q3167" s="126">
        <v>2201000</v>
      </c>
      <c r="R3167" s="126">
        <v>0.81</v>
      </c>
      <c r="S3167" s="126">
        <v>38.529000000000003</v>
      </c>
      <c r="T3167" s="126">
        <v>8.2289999999999992</v>
      </c>
      <c r="U3167" s="126">
        <v>21.647200000000002</v>
      </c>
      <c r="V3167" s="126">
        <v>2.4340109278372362</v>
      </c>
      <c r="AC3167" s="126">
        <v>42.89</v>
      </c>
      <c r="AD3167" s="126">
        <v>40.79</v>
      </c>
      <c r="AH3167" s="77">
        <f>IF(AND(M3167&lt;Variables!$G$6,M3167&gt;Variables!$G$5),0,1)</f>
        <v>1</v>
      </c>
      <c r="AI3167" s="77">
        <f t="shared" si="98"/>
        <v>0</v>
      </c>
      <c r="AJ3167" s="77">
        <f>IF(I3167&gt;Variables!$G$7,0,1)</f>
        <v>0</v>
      </c>
      <c r="AK3167" s="77">
        <f>IF(F3167&gt;Variables!$G$8,0,1)</f>
        <v>0</v>
      </c>
      <c r="AL3167" s="77">
        <f>IF(G3167&gt;Variables!$G$9,0,1)</f>
        <v>0</v>
      </c>
      <c r="AM3167" s="77">
        <f>IF(AND(K3167&gt;Variables!$G$10,K3167&lt;Variables!$G$11),0,1)</f>
        <v>1</v>
      </c>
      <c r="AN3167" s="77">
        <f>IF(H3167&lt;Variables!$G$13,1,0)</f>
        <v>0</v>
      </c>
      <c r="AO3167" s="77">
        <f>IF(R3167&lt;Variables!$G$12,0,1)</f>
        <v>0</v>
      </c>
      <c r="AP3167" s="78">
        <f t="shared" si="99"/>
        <v>1</v>
      </c>
      <c r="AQ3167" s="77">
        <f>IF(V3167&lt;Variables!$G$15,1,0)</f>
        <v>1</v>
      </c>
      <c r="AR3167" s="126">
        <v>1</v>
      </c>
      <c r="AS3167" s="126">
        <v>0</v>
      </c>
      <c r="AT3167" s="126">
        <v>0</v>
      </c>
      <c r="AU3167" s="126">
        <v>0</v>
      </c>
      <c r="BA3167" s="126">
        <v>2</v>
      </c>
    </row>
    <row r="3168" spans="3:53" ht="14.5" x14ac:dyDescent="0.35">
      <c r="C3168" s="126" t="s">
        <v>411</v>
      </c>
      <c r="D3168" s="126" t="s">
        <v>152</v>
      </c>
      <c r="E3168" s="126">
        <v>0.04</v>
      </c>
      <c r="F3168" s="126">
        <v>12.58</v>
      </c>
      <c r="G3168" s="126">
        <v>-20.45</v>
      </c>
      <c r="H3168" s="126">
        <v>-99999</v>
      </c>
      <c r="I3168" s="126">
        <v>6.0999999999999999E-2</v>
      </c>
      <c r="J3168" s="126" t="s">
        <v>75</v>
      </c>
      <c r="K3168" s="126">
        <v>63.55</v>
      </c>
      <c r="L3168" s="126">
        <v>3.4216666666666673E-2</v>
      </c>
      <c r="M3168" s="126">
        <v>2.2893326838772441</v>
      </c>
      <c r="N3168" s="126">
        <v>3.3548484848484848E-2</v>
      </c>
      <c r="O3168" s="126">
        <v>4.3266190949327177</v>
      </c>
      <c r="P3168" s="126">
        <v>15341000</v>
      </c>
      <c r="Q3168" s="126">
        <v>13766000</v>
      </c>
      <c r="R3168" s="126">
        <v>1.1100000000000001</v>
      </c>
      <c r="S3168" s="126">
        <v>38.529000000000003</v>
      </c>
      <c r="T3168" s="126">
        <v>8.2289999999999992</v>
      </c>
      <c r="U3168" s="126">
        <v>21.647200000000002</v>
      </c>
      <c r="V3168" s="126">
        <v>2.3582682679006339</v>
      </c>
      <c r="AC3168" s="126">
        <v>0.04</v>
      </c>
      <c r="AD3168" s="126">
        <v>3.4500000000000003E-2</v>
      </c>
      <c r="AH3168" s="77">
        <f>IF(AND(M3168&lt;Variables!$G$6,M3168&gt;Variables!$G$5),0,1)</f>
        <v>1</v>
      </c>
      <c r="AI3168" s="77">
        <f t="shared" si="98"/>
        <v>0</v>
      </c>
      <c r="AJ3168" s="77">
        <f>IF(I3168&gt;Variables!$G$7,0,1)</f>
        <v>1</v>
      </c>
      <c r="AK3168" s="77">
        <f>IF(F3168&gt;Variables!$G$8,0,1)</f>
        <v>0</v>
      </c>
      <c r="AL3168" s="77">
        <f>IF(G3168&gt;Variables!$G$9,0,1)</f>
        <v>1</v>
      </c>
      <c r="AM3168" s="77">
        <f>IF(AND(K3168&gt;Variables!$G$10,K3168&lt;Variables!$G$11),0,1)</f>
        <v>0</v>
      </c>
      <c r="AN3168" s="77">
        <f>IF(H3168&lt;Variables!$G$13,1,0)</f>
        <v>1</v>
      </c>
      <c r="AO3168" s="77">
        <f>IF(R3168&lt;Variables!$G$12,0,1)</f>
        <v>0</v>
      </c>
      <c r="AP3168" s="78">
        <f t="shared" si="99"/>
        <v>1</v>
      </c>
      <c r="AQ3168" s="77">
        <f>IF(V3168&lt;Variables!$G$15,1,0)</f>
        <v>1</v>
      </c>
      <c r="AR3168" s="126">
        <v>1</v>
      </c>
      <c r="AS3168" s="126">
        <v>0</v>
      </c>
      <c r="AT3168" s="126">
        <v>0</v>
      </c>
      <c r="AU3168" s="126">
        <v>0</v>
      </c>
      <c r="BA3168" s="126">
        <v>2</v>
      </c>
    </row>
    <row r="3169" spans="3:53" ht="14.5" x14ac:dyDescent="0.35">
      <c r="C3169" s="126" t="s">
        <v>411</v>
      </c>
      <c r="D3169" s="126" t="s">
        <v>173</v>
      </c>
      <c r="E3169" s="126">
        <v>89.39</v>
      </c>
      <c r="F3169" s="126">
        <v>11.88</v>
      </c>
      <c r="G3169" s="126">
        <v>10.69</v>
      </c>
      <c r="H3169" s="126">
        <v>3140</v>
      </c>
      <c r="I3169" s="126">
        <v>581.88</v>
      </c>
      <c r="J3169" s="126" t="s">
        <v>75</v>
      </c>
      <c r="K3169" s="126">
        <v>53.47</v>
      </c>
      <c r="L3169" s="126">
        <v>88.776440000000008</v>
      </c>
      <c r="M3169" s="126">
        <v>0.39251404989881172</v>
      </c>
      <c r="N3169" s="126">
        <v>89.531287999999989</v>
      </c>
      <c r="O3169" s="126">
        <v>-0.45390612497386679</v>
      </c>
      <c r="P3169" s="126">
        <v>2971000</v>
      </c>
      <c r="Q3169" s="126">
        <v>1763000</v>
      </c>
      <c r="R3169" s="126">
        <v>1.69</v>
      </c>
      <c r="S3169" s="126">
        <v>38.529000000000003</v>
      </c>
      <c r="T3169" s="126">
        <v>8.2289999999999992</v>
      </c>
      <c r="U3169" s="126">
        <v>21.647200000000002</v>
      </c>
      <c r="V3169" s="126">
        <v>2.3888103101035369</v>
      </c>
      <c r="AC3169" s="126">
        <v>91.07</v>
      </c>
      <c r="AD3169" s="126">
        <v>87.07</v>
      </c>
      <c r="AH3169" s="77">
        <f>IF(AND(M3169&lt;Variables!$G$6,M3169&gt;Variables!$G$5),0,1)</f>
        <v>1</v>
      </c>
      <c r="AI3169" s="77">
        <f t="shared" si="98"/>
        <v>1</v>
      </c>
      <c r="AJ3169" s="77">
        <f>IF(I3169&gt;Variables!$G$7,0,1)</f>
        <v>0</v>
      </c>
      <c r="AK3169" s="77">
        <f>IF(F3169&gt;Variables!$G$8,0,1)</f>
        <v>0</v>
      </c>
      <c r="AL3169" s="77">
        <f>IF(G3169&gt;Variables!$G$9,0,1)</f>
        <v>0</v>
      </c>
      <c r="AM3169" s="77">
        <f>IF(AND(K3169&gt;Variables!$G$10,K3169&lt;Variables!$G$11),0,1)</f>
        <v>1</v>
      </c>
      <c r="AN3169" s="77">
        <f>IF(H3169&lt;Variables!$G$13,1,0)</f>
        <v>0</v>
      </c>
      <c r="AO3169" s="77">
        <f>IF(R3169&lt;Variables!$G$12,0,1)</f>
        <v>0</v>
      </c>
      <c r="AP3169" s="78">
        <f t="shared" si="99"/>
        <v>1</v>
      </c>
      <c r="AQ3169" s="77">
        <f>IF(V3169&lt;Variables!$G$15,1,0)</f>
        <v>1</v>
      </c>
      <c r="AR3169" s="126">
        <v>0</v>
      </c>
      <c r="AS3169" s="126">
        <v>0</v>
      </c>
      <c r="AT3169" s="126">
        <v>1</v>
      </c>
      <c r="AU3169" s="126">
        <v>0</v>
      </c>
      <c r="BA3169" s="126">
        <v>-2.25</v>
      </c>
    </row>
    <row r="3170" spans="3:53" ht="14.5" x14ac:dyDescent="0.35">
      <c r="C3170" s="126" t="s">
        <v>411</v>
      </c>
      <c r="D3170" s="126" t="s">
        <v>277</v>
      </c>
      <c r="E3170" s="126">
        <v>22.96</v>
      </c>
      <c r="F3170" s="126">
        <v>8.14</v>
      </c>
      <c r="G3170" s="126">
        <v>4.07</v>
      </c>
      <c r="H3170" s="126">
        <v>2160</v>
      </c>
      <c r="I3170" s="126">
        <v>-2.6469999999999998</v>
      </c>
      <c r="J3170" s="126" t="s">
        <v>75</v>
      </c>
      <c r="K3170" s="126">
        <v>46.87</v>
      </c>
      <c r="L3170" s="126">
        <v>23.00223529411765</v>
      </c>
      <c r="M3170" s="126">
        <v>-5.3191761414495817E-2</v>
      </c>
      <c r="N3170" s="126">
        <v>23.044473913043479</v>
      </c>
      <c r="O3170" s="126">
        <v>-0.2363860127552927</v>
      </c>
      <c r="P3170" s="126">
        <v>1460000</v>
      </c>
      <c r="Q3170" s="126">
        <v>2482000</v>
      </c>
      <c r="R3170" s="126">
        <v>0.59</v>
      </c>
      <c r="S3170" s="126">
        <v>38.529000000000003</v>
      </c>
      <c r="T3170" s="126">
        <v>8.2289999999999992</v>
      </c>
      <c r="U3170" s="126">
        <v>21.647200000000002</v>
      </c>
      <c r="V3170" s="126">
        <v>2.3354753620609761</v>
      </c>
      <c r="AC3170" s="126">
        <v>23.67</v>
      </c>
      <c r="AD3170" s="126">
        <v>22.73</v>
      </c>
      <c r="AH3170" s="77">
        <f>IF(AND(M3170&lt;Variables!$G$6,M3170&gt;Variables!$G$5),0,1)</f>
        <v>1</v>
      </c>
      <c r="AI3170" s="77">
        <f t="shared" si="98"/>
        <v>1</v>
      </c>
      <c r="AJ3170" s="77">
        <f>IF(I3170&gt;Variables!$G$7,0,1)</f>
        <v>1</v>
      </c>
      <c r="AK3170" s="77">
        <f>IF(F3170&gt;Variables!$G$8,0,1)</f>
        <v>1</v>
      </c>
      <c r="AL3170" s="77">
        <f>IF(G3170&gt;Variables!$G$9,0,1)</f>
        <v>1</v>
      </c>
      <c r="AM3170" s="77">
        <f>IF(AND(K3170&gt;Variables!$G$10,K3170&lt;Variables!$G$11),0,1)</f>
        <v>1</v>
      </c>
      <c r="AN3170" s="77">
        <f>IF(H3170&lt;Variables!$G$13,1,0)</f>
        <v>0</v>
      </c>
      <c r="AO3170" s="77">
        <f>IF(R3170&lt;Variables!$G$12,0,1)</f>
        <v>0</v>
      </c>
      <c r="AP3170" s="78">
        <f t="shared" si="99"/>
        <v>1</v>
      </c>
      <c r="AQ3170" s="77">
        <f>IF(V3170&lt;Variables!$G$15,1,0)</f>
        <v>1</v>
      </c>
      <c r="AR3170" s="126">
        <v>1</v>
      </c>
      <c r="AS3170" s="126">
        <v>0</v>
      </c>
      <c r="AT3170" s="126">
        <v>0</v>
      </c>
      <c r="AU3170" s="126">
        <v>0</v>
      </c>
      <c r="BA3170" s="126">
        <v>1.48</v>
      </c>
    </row>
    <row r="3171" spans="3:53" ht="14.5" x14ac:dyDescent="0.35">
      <c r="C3171" s="126" t="s">
        <v>411</v>
      </c>
      <c r="D3171" s="126" t="s">
        <v>410</v>
      </c>
      <c r="E3171" s="126">
        <v>16.899999999999999</v>
      </c>
      <c r="F3171" s="126">
        <v>35.869999999999997</v>
      </c>
      <c r="G3171" s="126">
        <v>3.85</v>
      </c>
      <c r="H3171" s="126">
        <v>-99999</v>
      </c>
      <c r="I3171" s="126">
        <v>0.74</v>
      </c>
      <c r="J3171" s="126" t="s">
        <v>74</v>
      </c>
      <c r="K3171" s="126">
        <v>71.48</v>
      </c>
      <c r="L3171" s="126">
        <v>16.93974</v>
      </c>
      <c r="M3171" s="126">
        <v>0.1780428743298223</v>
      </c>
      <c r="N3171" s="126">
        <v>16.93552857142857</v>
      </c>
      <c r="O3171" s="126">
        <v>0.20295456635121609</v>
      </c>
      <c r="P3171" s="126">
        <v>15827</v>
      </c>
      <c r="Q3171" s="126">
        <v>19255</v>
      </c>
      <c r="R3171" s="126">
        <v>0.82</v>
      </c>
      <c r="S3171" s="126">
        <v>38.529000000000003</v>
      </c>
      <c r="T3171" s="126">
        <v>8.2289999999999992</v>
      </c>
      <c r="U3171" s="126">
        <v>21.647200000000002</v>
      </c>
      <c r="V3171" s="126">
        <v>2.5738589308709581</v>
      </c>
      <c r="AC3171" s="126">
        <v>16.97</v>
      </c>
      <c r="AD3171" s="126">
        <v>16.851199999999999</v>
      </c>
      <c r="AH3171" s="77">
        <f>IF(AND(M3171&lt;Variables!$G$6,M3171&gt;Variables!$G$5),0,1)</f>
        <v>1</v>
      </c>
      <c r="AI3171" s="77">
        <f t="shared" si="98"/>
        <v>0</v>
      </c>
      <c r="AJ3171" s="77">
        <f>IF(I3171&gt;Variables!$G$7,0,1)</f>
        <v>1</v>
      </c>
      <c r="AK3171" s="77">
        <f>IF(F3171&gt;Variables!$G$8,0,1)</f>
        <v>0</v>
      </c>
      <c r="AL3171" s="77">
        <f>IF(G3171&gt;Variables!$G$9,0,1)</f>
        <v>1</v>
      </c>
      <c r="AM3171" s="77">
        <f>IF(AND(K3171&gt;Variables!$G$10,K3171&lt;Variables!$G$11),0,1)</f>
        <v>1</v>
      </c>
      <c r="AN3171" s="77">
        <f>IF(H3171&lt;Variables!$G$13,1,0)</f>
        <v>1</v>
      </c>
      <c r="AO3171" s="77">
        <f>IF(R3171&lt;Variables!$G$12,0,1)</f>
        <v>0</v>
      </c>
      <c r="AP3171" s="78">
        <f t="shared" si="99"/>
        <v>0</v>
      </c>
      <c r="AQ3171" s="77">
        <f>IF(V3171&lt;Variables!$G$15,1,0)</f>
        <v>1</v>
      </c>
      <c r="AR3171" s="126">
        <v>0</v>
      </c>
      <c r="AS3171" s="126">
        <v>0</v>
      </c>
      <c r="AT3171" s="126">
        <v>0</v>
      </c>
      <c r="AU3171" s="126">
        <v>0</v>
      </c>
      <c r="BA3171" s="126">
        <v>0</v>
      </c>
    </row>
    <row r="3172" spans="3:53" ht="14.5" x14ac:dyDescent="0.35">
      <c r="C3172" s="126" t="s">
        <v>411</v>
      </c>
      <c r="D3172" s="126" t="s">
        <v>346</v>
      </c>
      <c r="E3172" s="126">
        <v>57.94</v>
      </c>
      <c r="F3172" s="126">
        <v>49.6</v>
      </c>
      <c r="G3172" s="126">
        <v>0.13</v>
      </c>
      <c r="H3172" s="126">
        <v>1470</v>
      </c>
      <c r="I3172" s="126">
        <v>113.601</v>
      </c>
      <c r="J3172" s="126" t="s">
        <v>74</v>
      </c>
      <c r="K3172" s="126">
        <v>52.81</v>
      </c>
      <c r="L3172" s="126">
        <v>57.77225</v>
      </c>
      <c r="M3172" s="126">
        <v>4.7600707952328673E-3</v>
      </c>
      <c r="N3172" s="126">
        <v>57.76552800000001</v>
      </c>
      <c r="O3172" s="126">
        <v>1.6397322638491519E-2</v>
      </c>
      <c r="P3172" s="126">
        <v>5213000</v>
      </c>
      <c r="Q3172" s="126">
        <v>255123</v>
      </c>
      <c r="R3172" s="126">
        <v>20.43</v>
      </c>
      <c r="S3172" s="126">
        <v>38.529000000000003</v>
      </c>
      <c r="T3172" s="126">
        <v>8.2289999999999992</v>
      </c>
      <c r="U3172" s="126">
        <v>21.647200000000002</v>
      </c>
      <c r="V3172" s="126">
        <v>2.3959492088520009</v>
      </c>
      <c r="AC3172" s="126">
        <v>57.79</v>
      </c>
      <c r="AD3172" s="126">
        <v>57.57</v>
      </c>
      <c r="AH3172" s="77">
        <f>IF(AND(M3172&lt;Variables!$G$6,M3172&gt;Variables!$G$5),0,1)</f>
        <v>1</v>
      </c>
      <c r="AI3172" s="77">
        <f t="shared" si="98"/>
        <v>0</v>
      </c>
      <c r="AJ3172" s="77">
        <f>IF(I3172&gt;Variables!$G$7,0,1)</f>
        <v>0</v>
      </c>
      <c r="AK3172" s="77">
        <f>IF(F3172&gt;Variables!$G$8,0,1)</f>
        <v>0</v>
      </c>
      <c r="AL3172" s="77">
        <f>IF(G3172&gt;Variables!$G$9,0,1)</f>
        <v>1</v>
      </c>
      <c r="AM3172" s="77">
        <f>IF(AND(K3172&gt;Variables!$G$10,K3172&lt;Variables!$G$11),0,1)</f>
        <v>1</v>
      </c>
      <c r="AN3172" s="77">
        <f>IF(H3172&lt;Variables!$G$13,1,0)</f>
        <v>1</v>
      </c>
      <c r="AO3172" s="77">
        <f>IF(R3172&lt;Variables!$G$12,0,1)</f>
        <v>1</v>
      </c>
      <c r="AP3172" s="78">
        <f t="shared" si="99"/>
        <v>0</v>
      </c>
      <c r="AQ3172" s="77">
        <f>IF(V3172&lt;Variables!$G$15,1,0)</f>
        <v>1</v>
      </c>
      <c r="AR3172" s="126">
        <v>0</v>
      </c>
      <c r="AS3172" s="126">
        <v>0</v>
      </c>
      <c r="AT3172" s="126">
        <v>0</v>
      </c>
      <c r="AU3172" s="126">
        <v>1</v>
      </c>
      <c r="BA3172" s="126">
        <v>-0.43</v>
      </c>
    </row>
    <row r="3173" spans="3:53" ht="14.5" x14ac:dyDescent="0.35">
      <c r="C3173" s="126" t="s">
        <v>411</v>
      </c>
      <c r="D3173" s="126" t="s">
        <v>130</v>
      </c>
      <c r="E3173" s="126">
        <v>15.85</v>
      </c>
      <c r="F3173" s="126">
        <v>11.53</v>
      </c>
      <c r="G3173" s="126">
        <v>8.82</v>
      </c>
      <c r="H3173" s="126">
        <v>2590</v>
      </c>
      <c r="I3173" s="126">
        <v>459.71899999999999</v>
      </c>
      <c r="J3173" s="126" t="s">
        <v>75</v>
      </c>
      <c r="K3173" s="126">
        <v>64.540000000000006</v>
      </c>
      <c r="L3173" s="126">
        <v>15.73705</v>
      </c>
      <c r="M3173" s="126">
        <v>0.40001143797599131</v>
      </c>
      <c r="N3173" s="126">
        <v>15.6759387755102</v>
      </c>
      <c r="O3173" s="126">
        <v>0.79141176976024963</v>
      </c>
      <c r="P3173" s="126">
        <v>930463</v>
      </c>
      <c r="Q3173" s="126">
        <v>1389000</v>
      </c>
      <c r="R3173" s="126">
        <v>0.67</v>
      </c>
      <c r="S3173" s="126">
        <v>38.529000000000003</v>
      </c>
      <c r="T3173" s="126">
        <v>8.2289999999999992</v>
      </c>
      <c r="U3173" s="126">
        <v>21.647200000000002</v>
      </c>
      <c r="V3173" s="126">
        <v>2.4904370143146268</v>
      </c>
      <c r="AC3173" s="126">
        <v>15.9</v>
      </c>
      <c r="AD3173" s="126">
        <v>15.64</v>
      </c>
      <c r="AH3173" s="77">
        <f>IF(AND(M3173&lt;Variables!$G$6,M3173&gt;Variables!$G$5),0,1)</f>
        <v>1</v>
      </c>
      <c r="AI3173" s="77">
        <f t="shared" si="98"/>
        <v>0</v>
      </c>
      <c r="AJ3173" s="77">
        <f>IF(I3173&gt;Variables!$G$7,0,1)</f>
        <v>0</v>
      </c>
      <c r="AK3173" s="77">
        <f>IF(F3173&gt;Variables!$G$8,0,1)</f>
        <v>0</v>
      </c>
      <c r="AL3173" s="77">
        <f>IF(G3173&gt;Variables!$G$9,0,1)</f>
        <v>1</v>
      </c>
      <c r="AM3173" s="77">
        <f>IF(AND(K3173&gt;Variables!$G$10,K3173&lt;Variables!$G$11),0,1)</f>
        <v>0</v>
      </c>
      <c r="AN3173" s="77">
        <f>IF(H3173&lt;Variables!$G$13,1,0)</f>
        <v>0</v>
      </c>
      <c r="AO3173" s="77">
        <f>IF(R3173&lt;Variables!$G$12,0,1)</f>
        <v>0</v>
      </c>
      <c r="AP3173" s="78">
        <f t="shared" si="99"/>
        <v>1</v>
      </c>
      <c r="AQ3173" s="77">
        <f>IF(V3173&lt;Variables!$G$15,1,0)</f>
        <v>1</v>
      </c>
      <c r="AR3173" s="126">
        <v>0</v>
      </c>
      <c r="AS3173" s="126">
        <v>0</v>
      </c>
      <c r="AT3173" s="126">
        <v>0</v>
      </c>
      <c r="AU3173" s="126">
        <v>1</v>
      </c>
      <c r="BA3173" s="126">
        <v>-0.47</v>
      </c>
    </row>
    <row r="3174" spans="3:53" ht="14.5" x14ac:dyDescent="0.35">
      <c r="C3174" s="126" t="s">
        <v>411</v>
      </c>
      <c r="D3174" s="126" t="s">
        <v>151</v>
      </c>
      <c r="E3174" s="126">
        <v>143.81</v>
      </c>
      <c r="F3174" s="126">
        <v>9.07</v>
      </c>
      <c r="G3174" s="126">
        <v>9.35</v>
      </c>
      <c r="H3174" s="126">
        <v>9190</v>
      </c>
      <c r="I3174" s="126">
        <v>-24.88</v>
      </c>
      <c r="J3174" s="126" t="s">
        <v>75</v>
      </c>
      <c r="K3174" s="126">
        <v>52.11</v>
      </c>
      <c r="L3174" s="126">
        <v>143.39297500000001</v>
      </c>
      <c r="M3174" s="126">
        <v>-9.048560433340562E-3</v>
      </c>
      <c r="N3174" s="126">
        <v>143.08544800000001</v>
      </c>
      <c r="O3174" s="126">
        <v>0.2058574118592281</v>
      </c>
      <c r="P3174" s="126">
        <v>1078000</v>
      </c>
      <c r="Q3174" s="126">
        <v>915652</v>
      </c>
      <c r="R3174" s="126">
        <v>1.18</v>
      </c>
      <c r="S3174" s="126">
        <v>38.529000000000003</v>
      </c>
      <c r="T3174" s="126">
        <v>8.2289999999999992</v>
      </c>
      <c r="U3174" s="126">
        <v>21.647200000000002</v>
      </c>
      <c r="V3174" s="126">
        <v>2.3891500016030078</v>
      </c>
      <c r="AC3174" s="126">
        <v>144.24</v>
      </c>
      <c r="AD3174" s="126">
        <v>135.59</v>
      </c>
      <c r="AH3174" s="77">
        <f>IF(AND(M3174&lt;Variables!$G$6,M3174&gt;Variables!$G$5),0,1)</f>
        <v>1</v>
      </c>
      <c r="AI3174" s="77">
        <f t="shared" si="98"/>
        <v>0</v>
      </c>
      <c r="AJ3174" s="77">
        <f>IF(I3174&gt;Variables!$G$7,0,1)</f>
        <v>1</v>
      </c>
      <c r="AK3174" s="77">
        <f>IF(F3174&gt;Variables!$G$8,0,1)</f>
        <v>0</v>
      </c>
      <c r="AL3174" s="77">
        <f>IF(G3174&gt;Variables!$G$9,0,1)</f>
        <v>1</v>
      </c>
      <c r="AM3174" s="77">
        <f>IF(AND(K3174&gt;Variables!$G$10,K3174&lt;Variables!$G$11),0,1)</f>
        <v>1</v>
      </c>
      <c r="AN3174" s="77">
        <f>IF(H3174&lt;Variables!$G$13,1,0)</f>
        <v>0</v>
      </c>
      <c r="AO3174" s="77">
        <f>IF(R3174&lt;Variables!$G$12,0,1)</f>
        <v>0</v>
      </c>
      <c r="AP3174" s="78">
        <f t="shared" si="99"/>
        <v>1</v>
      </c>
      <c r="AQ3174" s="77">
        <f>IF(V3174&lt;Variables!$G$15,1,0)</f>
        <v>1</v>
      </c>
      <c r="AR3174" s="126">
        <v>0</v>
      </c>
      <c r="AS3174" s="126">
        <v>0</v>
      </c>
      <c r="AT3174" s="126">
        <v>1</v>
      </c>
      <c r="AU3174" s="126">
        <v>0</v>
      </c>
      <c r="BA3174" s="126">
        <v>-2.25</v>
      </c>
    </row>
    <row r="3175" spans="3:53" ht="14.5" x14ac:dyDescent="0.35">
      <c r="C3175" s="126" t="s">
        <v>411</v>
      </c>
      <c r="D3175" s="126" t="s">
        <v>169</v>
      </c>
      <c r="E3175" s="126">
        <v>8.5399999999999991</v>
      </c>
      <c r="F3175" s="126">
        <v>6.89</v>
      </c>
      <c r="G3175" s="126">
        <v>4.93</v>
      </c>
      <c r="H3175" s="126">
        <v>3910</v>
      </c>
      <c r="I3175" s="126">
        <v>64.248999999999995</v>
      </c>
      <c r="J3175" s="126" t="s">
        <v>75</v>
      </c>
      <c r="K3175" s="126">
        <v>20.58</v>
      </c>
      <c r="L3175" s="126">
        <v>8.5781399999999994</v>
      </c>
      <c r="M3175" s="126">
        <v>-0.79434469477065706</v>
      </c>
      <c r="N3175" s="126">
        <v>8.6145419999999984</v>
      </c>
      <c r="O3175" s="126">
        <v>-1.2135526183516041</v>
      </c>
      <c r="P3175" s="126">
        <v>2943000</v>
      </c>
      <c r="Q3175" s="126">
        <v>3192000</v>
      </c>
      <c r="R3175" s="126">
        <v>0.92</v>
      </c>
      <c r="S3175" s="126">
        <v>38.529000000000003</v>
      </c>
      <c r="T3175" s="126">
        <v>8.2289999999999992</v>
      </c>
      <c r="U3175" s="126">
        <v>21.647200000000002</v>
      </c>
      <c r="V3175" s="126">
        <v>2.015370296846636</v>
      </c>
      <c r="AC3175" s="126">
        <v>8.5950000000000006</v>
      </c>
      <c r="AD3175" s="126">
        <v>8.39</v>
      </c>
      <c r="AH3175" s="77">
        <f>IF(AND(M3175&lt;Variables!$G$6,M3175&gt;Variables!$G$5),0,1)</f>
        <v>1</v>
      </c>
      <c r="AI3175" s="77">
        <f t="shared" si="98"/>
        <v>1</v>
      </c>
      <c r="AJ3175" s="77">
        <f>IF(I3175&gt;Variables!$G$7,0,1)</f>
        <v>0</v>
      </c>
      <c r="AK3175" s="77">
        <f>IF(F3175&gt;Variables!$G$8,0,1)</f>
        <v>1</v>
      </c>
      <c r="AL3175" s="77">
        <f>IF(G3175&gt;Variables!$G$9,0,1)</f>
        <v>1</v>
      </c>
      <c r="AM3175" s="77">
        <f>IF(AND(K3175&gt;Variables!$G$10,K3175&lt;Variables!$G$11),0,1)</f>
        <v>1</v>
      </c>
      <c r="AN3175" s="77">
        <f>IF(H3175&lt;Variables!$G$13,1,0)</f>
        <v>0</v>
      </c>
      <c r="AO3175" s="77">
        <f>IF(R3175&lt;Variables!$G$12,0,1)</f>
        <v>0</v>
      </c>
      <c r="AP3175" s="78">
        <f t="shared" si="99"/>
        <v>1</v>
      </c>
      <c r="AQ3175" s="77">
        <f>IF(V3175&lt;Variables!$G$15,1,0)</f>
        <v>1</v>
      </c>
      <c r="AR3175" s="126">
        <v>0</v>
      </c>
      <c r="AS3175" s="126">
        <v>0</v>
      </c>
      <c r="AT3175" s="126">
        <v>0</v>
      </c>
      <c r="AU3175" s="126">
        <v>1</v>
      </c>
      <c r="BA3175" s="126">
        <v>-0.35</v>
      </c>
    </row>
    <row r="3176" spans="3:53" ht="14.5" x14ac:dyDescent="0.35">
      <c r="C3176" s="126" t="s">
        <v>411</v>
      </c>
      <c r="D3176" s="126" t="s">
        <v>345</v>
      </c>
      <c r="E3176" s="126">
        <v>62.11</v>
      </c>
      <c r="F3176" s="126">
        <v>86.09</v>
      </c>
      <c r="G3176" s="126">
        <v>2.1800000000000002</v>
      </c>
      <c r="H3176" s="126">
        <v>621.19000000000005</v>
      </c>
      <c r="I3176" s="126">
        <v>32.151000000000003</v>
      </c>
      <c r="J3176" s="126" t="s">
        <v>74</v>
      </c>
      <c r="K3176" s="126">
        <v>52.9</v>
      </c>
      <c r="L3176" s="126">
        <v>61.964250000000007</v>
      </c>
      <c r="M3176" s="126">
        <v>-3.106630032640861E-2</v>
      </c>
      <c r="N3176" s="126">
        <v>61.884039999999999</v>
      </c>
      <c r="O3176" s="126">
        <v>9.8506820175285031E-2</v>
      </c>
      <c r="P3176" s="126">
        <v>3960000</v>
      </c>
      <c r="Q3176" s="126">
        <v>72250</v>
      </c>
      <c r="R3176" s="126">
        <v>54.81</v>
      </c>
      <c r="S3176" s="126">
        <v>38.529000000000003</v>
      </c>
      <c r="T3176" s="126">
        <v>8.2289999999999992</v>
      </c>
      <c r="U3176" s="126">
        <v>21.647200000000002</v>
      </c>
      <c r="V3176" s="126">
        <v>2.398111910286981</v>
      </c>
      <c r="AC3176" s="126">
        <v>61.96</v>
      </c>
      <c r="AD3176" s="126">
        <v>61.2</v>
      </c>
      <c r="AH3176" s="77">
        <f>IF(AND(M3176&lt;Variables!$G$6,M3176&gt;Variables!$G$5),0,1)</f>
        <v>1</v>
      </c>
      <c r="AI3176" s="77">
        <f t="shared" si="98"/>
        <v>0</v>
      </c>
      <c r="AJ3176" s="77">
        <f>IF(I3176&gt;Variables!$G$7,0,1)</f>
        <v>1</v>
      </c>
      <c r="AK3176" s="77">
        <f>IF(F3176&gt;Variables!$G$8,0,1)</f>
        <v>0</v>
      </c>
      <c r="AL3176" s="77">
        <f>IF(G3176&gt;Variables!$G$9,0,1)</f>
        <v>1</v>
      </c>
      <c r="AM3176" s="77">
        <f>IF(AND(K3176&gt;Variables!$G$10,K3176&lt;Variables!$G$11),0,1)</f>
        <v>1</v>
      </c>
      <c r="AN3176" s="77">
        <f>IF(H3176&lt;Variables!$G$13,1,0)</f>
        <v>1</v>
      </c>
      <c r="AO3176" s="77">
        <f>IF(R3176&lt;Variables!$G$12,0,1)</f>
        <v>1</v>
      </c>
      <c r="AP3176" s="78">
        <f t="shared" si="99"/>
        <v>0</v>
      </c>
      <c r="AQ3176" s="77">
        <f>IF(V3176&lt;Variables!$G$15,1,0)</f>
        <v>1</v>
      </c>
      <c r="AR3176" s="126">
        <v>0</v>
      </c>
      <c r="AS3176" s="126">
        <v>0</v>
      </c>
      <c r="AT3176" s="126">
        <v>1</v>
      </c>
      <c r="AU3176" s="126">
        <v>0</v>
      </c>
      <c r="BA3176" s="126">
        <v>-1.27</v>
      </c>
    </row>
    <row r="3177" spans="3:53" ht="14.5" x14ac:dyDescent="0.35">
      <c r="C3177" s="126" t="s">
        <v>411</v>
      </c>
      <c r="D3177" s="126" t="s">
        <v>388</v>
      </c>
      <c r="E3177" s="126">
        <v>16.11</v>
      </c>
      <c r="F3177" s="126">
        <v>37.65</v>
      </c>
      <c r="G3177" s="126">
        <v>46.34</v>
      </c>
      <c r="H3177" s="126">
        <v>227.98</v>
      </c>
      <c r="I3177" s="126">
        <v>85891.76</v>
      </c>
      <c r="J3177" s="126" t="s">
        <v>74</v>
      </c>
      <c r="K3177" s="126">
        <v>65.36</v>
      </c>
      <c r="L3177" s="126">
        <v>15.623374999999999</v>
      </c>
      <c r="M3177" s="126">
        <v>3.6907838415195169</v>
      </c>
      <c r="N3177" s="126">
        <v>14.751614285714281</v>
      </c>
      <c r="O3177" s="126">
        <v>9.8184895987170471</v>
      </c>
      <c r="P3177" s="126">
        <v>5490000</v>
      </c>
      <c r="Q3177" s="126">
        <v>2840000</v>
      </c>
      <c r="R3177" s="126">
        <v>1.93</v>
      </c>
      <c r="S3177" s="126">
        <v>38.529000000000003</v>
      </c>
      <c r="T3177" s="126">
        <v>8.2289999999999992</v>
      </c>
      <c r="U3177" s="126">
        <v>21.647200000000002</v>
      </c>
      <c r="V3177" s="126">
        <v>2.2664472299615159</v>
      </c>
      <c r="AC3177" s="126">
        <v>19.88</v>
      </c>
      <c r="AD3177" s="126">
        <v>14.61</v>
      </c>
      <c r="AH3177" s="77">
        <f>IF(AND(M3177&lt;Variables!$G$6,M3177&gt;Variables!$G$5),0,1)</f>
        <v>1</v>
      </c>
      <c r="AI3177" s="77">
        <f t="shared" si="98"/>
        <v>0</v>
      </c>
      <c r="AJ3177" s="77">
        <f>IF(I3177&gt;Variables!$G$7,0,1)</f>
        <v>0</v>
      </c>
      <c r="AK3177" s="77">
        <f>IF(F3177&gt;Variables!$G$8,0,1)</f>
        <v>0</v>
      </c>
      <c r="AL3177" s="77">
        <f>IF(G3177&gt;Variables!$G$9,0,1)</f>
        <v>0</v>
      </c>
      <c r="AM3177" s="77">
        <f>IF(AND(K3177&gt;Variables!$G$10,K3177&lt;Variables!$G$11),0,1)</f>
        <v>0</v>
      </c>
      <c r="AN3177" s="77">
        <f>IF(H3177&lt;Variables!$G$13,1,0)</f>
        <v>1</v>
      </c>
      <c r="AO3177" s="77">
        <f>IF(R3177&lt;Variables!$G$12,0,1)</f>
        <v>0</v>
      </c>
      <c r="AP3177" s="78">
        <f t="shared" si="99"/>
        <v>0</v>
      </c>
      <c r="AQ3177" s="77">
        <f>IF(V3177&lt;Variables!$G$15,1,0)</f>
        <v>1</v>
      </c>
      <c r="AR3177" s="126">
        <v>1</v>
      </c>
      <c r="AS3177" s="126">
        <v>0</v>
      </c>
      <c r="AT3177" s="126">
        <v>0</v>
      </c>
      <c r="AU3177" s="126">
        <v>0</v>
      </c>
      <c r="BA3177" s="126">
        <v>2</v>
      </c>
    </row>
    <row r="3178" spans="3:53" ht="14.5" x14ac:dyDescent="0.35">
      <c r="C3178" s="126" t="s">
        <v>411</v>
      </c>
      <c r="D3178" s="126" t="s">
        <v>189</v>
      </c>
      <c r="E3178" s="126">
        <v>31.36</v>
      </c>
      <c r="F3178" s="126">
        <v>8.0399999999999991</v>
      </c>
      <c r="G3178" s="126">
        <v>7.19</v>
      </c>
      <c r="H3178" s="126">
        <v>-99999</v>
      </c>
      <c r="I3178" s="126">
        <v>-99999</v>
      </c>
      <c r="J3178" s="126" t="s">
        <v>75</v>
      </c>
      <c r="K3178" s="126">
        <v>56.88</v>
      </c>
      <c r="L3178" s="126">
        <v>31.373100000000001</v>
      </c>
      <c r="M3178" s="126">
        <v>0.24511444517755149</v>
      </c>
      <c r="N3178" s="126">
        <v>31.240565714285719</v>
      </c>
      <c r="O3178" s="126">
        <v>0.67039210374641278</v>
      </c>
      <c r="P3178" s="126">
        <v>778518</v>
      </c>
      <c r="Q3178" s="126">
        <v>2252000</v>
      </c>
      <c r="R3178" s="126">
        <v>0.35</v>
      </c>
      <c r="S3178" s="126">
        <v>38.529000000000003</v>
      </c>
      <c r="T3178" s="126">
        <v>8.2289999999999992</v>
      </c>
      <c r="U3178" s="126">
        <v>21.647200000000002</v>
      </c>
      <c r="V3178" s="126">
        <v>2.427033537663795</v>
      </c>
      <c r="AC3178" s="126">
        <v>31.42</v>
      </c>
      <c r="AD3178" s="126">
        <v>29.51</v>
      </c>
      <c r="AH3178" s="77">
        <f>IF(AND(M3178&lt;Variables!$G$6,M3178&gt;Variables!$G$5),0,1)</f>
        <v>1</v>
      </c>
      <c r="AI3178" s="77">
        <f t="shared" si="98"/>
        <v>0</v>
      </c>
      <c r="AJ3178" s="77">
        <f>IF(I3178&gt;Variables!$G$7,0,1)</f>
        <v>1</v>
      </c>
      <c r="AK3178" s="77">
        <f>IF(F3178&gt;Variables!$G$8,0,1)</f>
        <v>1</v>
      </c>
      <c r="AL3178" s="77">
        <f>IF(G3178&gt;Variables!$G$9,0,1)</f>
        <v>1</v>
      </c>
      <c r="AM3178" s="77">
        <f>IF(AND(K3178&gt;Variables!$G$10,K3178&lt;Variables!$G$11),0,1)</f>
        <v>1</v>
      </c>
      <c r="AN3178" s="77">
        <f>IF(H3178&lt;Variables!$G$13,1,0)</f>
        <v>1</v>
      </c>
      <c r="AO3178" s="77">
        <f>IF(R3178&lt;Variables!$G$12,0,1)</f>
        <v>0</v>
      </c>
      <c r="AP3178" s="78">
        <f t="shared" si="99"/>
        <v>1</v>
      </c>
      <c r="AQ3178" s="77">
        <f>IF(V3178&lt;Variables!$G$15,1,0)</f>
        <v>1</v>
      </c>
      <c r="AR3178" s="126">
        <v>0</v>
      </c>
      <c r="AS3178" s="126">
        <v>0</v>
      </c>
      <c r="AT3178" s="126">
        <v>1</v>
      </c>
      <c r="AU3178" s="126">
        <v>0</v>
      </c>
      <c r="BA3178" s="126">
        <v>-1.98</v>
      </c>
    </row>
    <row r="3179" spans="3:53" ht="14.5" x14ac:dyDescent="0.35">
      <c r="C3179" s="126" t="s">
        <v>411</v>
      </c>
      <c r="D3179" s="126" t="s">
        <v>385</v>
      </c>
      <c r="E3179" s="126">
        <v>3.28</v>
      </c>
      <c r="F3179" s="126">
        <v>22.69</v>
      </c>
      <c r="G3179" s="126">
        <v>16.91</v>
      </c>
      <c r="H3179" s="126">
        <v>95.2</v>
      </c>
      <c r="I3179" s="126">
        <v>-53.838999999999999</v>
      </c>
      <c r="J3179" s="126" t="s">
        <v>74</v>
      </c>
      <c r="K3179" s="126">
        <v>55.53</v>
      </c>
      <c r="L3179" s="126">
        <v>3.2456200000000002</v>
      </c>
      <c r="M3179" s="126">
        <v>0.13495110333310209</v>
      </c>
      <c r="N3179" s="126">
        <v>3.1705019999999999</v>
      </c>
      <c r="O3179" s="126">
        <v>2.5074262687738291</v>
      </c>
      <c r="P3179" s="126">
        <v>9670000</v>
      </c>
      <c r="Q3179" s="126">
        <v>2890000</v>
      </c>
      <c r="R3179" s="126">
        <v>3.35</v>
      </c>
      <c r="S3179" s="126">
        <v>38.529000000000003</v>
      </c>
      <c r="T3179" s="126">
        <v>8.2289999999999992</v>
      </c>
      <c r="U3179" s="126">
        <v>21.647200000000002</v>
      </c>
      <c r="V3179" s="126">
        <v>2.4186268158244029</v>
      </c>
      <c r="AC3179" s="126">
        <v>3.4489999999999998</v>
      </c>
      <c r="AD3179" s="126">
        <v>3.12</v>
      </c>
      <c r="AH3179" s="77">
        <f>IF(AND(M3179&lt;Variables!$G$6,M3179&gt;Variables!$G$5),0,1)</f>
        <v>1</v>
      </c>
      <c r="AI3179" s="77">
        <f t="shared" si="98"/>
        <v>0</v>
      </c>
      <c r="AJ3179" s="77">
        <f>IF(I3179&gt;Variables!$G$7,0,1)</f>
        <v>1</v>
      </c>
      <c r="AK3179" s="77">
        <f>IF(F3179&gt;Variables!$G$8,0,1)</f>
        <v>0</v>
      </c>
      <c r="AL3179" s="77">
        <f>IF(G3179&gt;Variables!$G$9,0,1)</f>
        <v>0</v>
      </c>
      <c r="AM3179" s="77">
        <f>IF(AND(K3179&gt;Variables!$G$10,K3179&lt;Variables!$G$11),0,1)</f>
        <v>1</v>
      </c>
      <c r="AN3179" s="77">
        <f>IF(H3179&lt;Variables!$G$13,1,0)</f>
        <v>1</v>
      </c>
      <c r="AO3179" s="77">
        <f>IF(R3179&lt;Variables!$G$12,0,1)</f>
        <v>1</v>
      </c>
      <c r="AP3179" s="78">
        <f t="shared" si="99"/>
        <v>0</v>
      </c>
      <c r="AQ3179" s="77">
        <f>IF(V3179&lt;Variables!$G$15,1,0)</f>
        <v>1</v>
      </c>
      <c r="AR3179" s="126">
        <v>1</v>
      </c>
      <c r="AS3179" s="126">
        <v>0</v>
      </c>
      <c r="AT3179" s="126">
        <v>0</v>
      </c>
      <c r="AU3179" s="126">
        <v>0</v>
      </c>
      <c r="BA3179" s="126">
        <v>2</v>
      </c>
    </row>
    <row r="3180" spans="3:53" ht="14.5" x14ac:dyDescent="0.35">
      <c r="C3180" s="126" t="s">
        <v>411</v>
      </c>
      <c r="D3180" s="126" t="s">
        <v>403</v>
      </c>
      <c r="E3180" s="126">
        <v>5.74</v>
      </c>
      <c r="F3180" s="126">
        <v>20.72</v>
      </c>
      <c r="G3180" s="126">
        <v>12.65</v>
      </c>
      <c r="H3180" s="126">
        <v>125.3</v>
      </c>
      <c r="I3180" s="126">
        <v>-73.144000000000005</v>
      </c>
      <c r="J3180" s="126" t="s">
        <v>74</v>
      </c>
      <c r="K3180" s="126">
        <v>55.22</v>
      </c>
      <c r="L3180" s="126">
        <v>5.7045100000000009</v>
      </c>
      <c r="M3180" s="126">
        <v>-7.9060252326679764E-2</v>
      </c>
      <c r="N3180" s="126">
        <v>5.622749999999999</v>
      </c>
      <c r="O3180" s="126">
        <v>1.3738828864879491</v>
      </c>
      <c r="P3180" s="126">
        <v>7570000</v>
      </c>
      <c r="Q3180" s="126">
        <v>945140</v>
      </c>
      <c r="R3180" s="126">
        <v>8.01</v>
      </c>
      <c r="S3180" s="126">
        <v>38.529000000000003</v>
      </c>
      <c r="T3180" s="126">
        <v>8.2289999999999992</v>
      </c>
      <c r="U3180" s="126">
        <v>21.647200000000002</v>
      </c>
      <c r="V3180" s="126">
        <v>2.4243266283260092</v>
      </c>
      <c r="AC3180" s="126">
        <v>5.97</v>
      </c>
      <c r="AD3180" s="126">
        <v>5.53</v>
      </c>
      <c r="AH3180" s="77">
        <f>IF(AND(M3180&lt;Variables!$G$6,M3180&gt;Variables!$G$5),0,1)</f>
        <v>1</v>
      </c>
      <c r="AI3180" s="77">
        <f t="shared" si="98"/>
        <v>0</v>
      </c>
      <c r="AJ3180" s="77">
        <f>IF(I3180&gt;Variables!$G$7,0,1)</f>
        <v>1</v>
      </c>
      <c r="AK3180" s="77">
        <f>IF(F3180&gt;Variables!$G$8,0,1)</f>
        <v>0</v>
      </c>
      <c r="AL3180" s="77">
        <f>IF(G3180&gt;Variables!$G$9,0,1)</f>
        <v>0</v>
      </c>
      <c r="AM3180" s="77">
        <f>IF(AND(K3180&gt;Variables!$G$10,K3180&lt;Variables!$G$11),0,1)</f>
        <v>1</v>
      </c>
      <c r="AN3180" s="77">
        <f>IF(H3180&lt;Variables!$G$13,1,0)</f>
        <v>1</v>
      </c>
      <c r="AO3180" s="77">
        <f>IF(R3180&lt;Variables!$G$12,0,1)</f>
        <v>1</v>
      </c>
      <c r="AP3180" s="78">
        <f t="shared" si="99"/>
        <v>0</v>
      </c>
      <c r="AQ3180" s="77">
        <f>IF(V3180&lt;Variables!$G$15,1,0)</f>
        <v>1</v>
      </c>
      <c r="AR3180" s="126">
        <v>1</v>
      </c>
      <c r="AS3180" s="126">
        <v>0</v>
      </c>
      <c r="AT3180" s="126">
        <v>0</v>
      </c>
      <c r="AU3180" s="126">
        <v>0</v>
      </c>
      <c r="BA3180" s="126">
        <v>1.02</v>
      </c>
    </row>
    <row r="3181" spans="3:53" ht="14.5" x14ac:dyDescent="0.35">
      <c r="C3181" s="126" t="s">
        <v>411</v>
      </c>
      <c r="D3181" s="126" t="s">
        <v>131</v>
      </c>
      <c r="E3181" s="126">
        <v>1.56</v>
      </c>
      <c r="F3181" s="126">
        <v>20.16</v>
      </c>
      <c r="G3181" s="126">
        <v>12.32</v>
      </c>
      <c r="H3181" s="126">
        <v>2280</v>
      </c>
      <c r="I3181" s="126">
        <v>2.5129999999999999</v>
      </c>
      <c r="J3181" s="126" t="s">
        <v>74</v>
      </c>
      <c r="K3181" s="126">
        <v>50.33</v>
      </c>
      <c r="L3181" s="126">
        <v>1.5510649999999999</v>
      </c>
      <c r="M3181" s="126">
        <v>-6.8662499637351992E-2</v>
      </c>
      <c r="N3181" s="126">
        <v>1.54318</v>
      </c>
      <c r="O3181" s="126">
        <v>0.44194455604662258</v>
      </c>
      <c r="P3181" s="126">
        <v>124925000</v>
      </c>
      <c r="Q3181" s="126">
        <v>19257000</v>
      </c>
      <c r="R3181" s="126">
        <v>6.49</v>
      </c>
      <c r="S3181" s="126">
        <v>38.529000000000003</v>
      </c>
      <c r="T3181" s="126">
        <v>8.2289999999999992</v>
      </c>
      <c r="U3181" s="126">
        <v>21.647200000000002</v>
      </c>
      <c r="V3181" s="126">
        <v>2.3722694630992258</v>
      </c>
      <c r="AC3181" s="126">
        <v>1.58</v>
      </c>
      <c r="AD3181" s="126">
        <v>1.46</v>
      </c>
      <c r="AH3181" s="77">
        <f>IF(AND(M3181&lt;Variables!$G$6,M3181&gt;Variables!$G$5),0,1)</f>
        <v>1</v>
      </c>
      <c r="AI3181" s="77">
        <f t="shared" si="98"/>
        <v>0</v>
      </c>
      <c r="AJ3181" s="77">
        <f>IF(I3181&gt;Variables!$G$7,0,1)</f>
        <v>1</v>
      </c>
      <c r="AK3181" s="77">
        <f>IF(F3181&gt;Variables!$G$8,0,1)</f>
        <v>0</v>
      </c>
      <c r="AL3181" s="77">
        <f>IF(G3181&gt;Variables!$G$9,0,1)</f>
        <v>0</v>
      </c>
      <c r="AM3181" s="77">
        <f>IF(AND(K3181&gt;Variables!$G$10,K3181&lt;Variables!$G$11),0,1)</f>
        <v>1</v>
      </c>
      <c r="AN3181" s="77">
        <f>IF(H3181&lt;Variables!$G$13,1,0)</f>
        <v>0</v>
      </c>
      <c r="AO3181" s="77">
        <f>IF(R3181&lt;Variables!$G$12,0,1)</f>
        <v>1</v>
      </c>
      <c r="AP3181" s="78">
        <f t="shared" si="99"/>
        <v>0</v>
      </c>
      <c r="AQ3181" s="77">
        <f>IF(V3181&lt;Variables!$G$15,1,0)</f>
        <v>1</v>
      </c>
      <c r="AR3181" s="126">
        <v>0</v>
      </c>
      <c r="AS3181" s="126">
        <v>0</v>
      </c>
      <c r="AT3181" s="126">
        <v>1</v>
      </c>
      <c r="AU3181" s="126">
        <v>0</v>
      </c>
      <c r="BA3181" s="126">
        <v>-1.91</v>
      </c>
    </row>
    <row r="3182" spans="3:53" ht="14.5" x14ac:dyDescent="0.35">
      <c r="C3182" s="126" t="s">
        <v>411</v>
      </c>
      <c r="D3182" s="126" t="s">
        <v>412</v>
      </c>
      <c r="E3182" s="126">
        <v>6.94</v>
      </c>
      <c r="F3182" s="126">
        <v>19.37</v>
      </c>
      <c r="G3182" s="126">
        <v>29.29</v>
      </c>
      <c r="H3182" s="126">
        <v>26.18</v>
      </c>
      <c r="I3182" s="126">
        <v>4.9770000000000003</v>
      </c>
      <c r="J3182" s="126" t="s">
        <v>74</v>
      </c>
      <c r="K3182" s="126">
        <v>73.14</v>
      </c>
      <c r="L3182" s="126">
        <v>6.6900700000000004</v>
      </c>
      <c r="M3182" s="126">
        <v>5.3247574390103409</v>
      </c>
      <c r="N3182" s="126">
        <v>6.3673080000000004</v>
      </c>
      <c r="O3182" s="126">
        <v>10.663721623015549</v>
      </c>
      <c r="P3182" s="126">
        <v>3230000</v>
      </c>
      <c r="Q3182" s="126">
        <v>1100000</v>
      </c>
      <c r="R3182" s="126">
        <v>2.94</v>
      </c>
      <c r="S3182" s="126">
        <v>38.529000000000003</v>
      </c>
      <c r="T3182" s="126">
        <v>8.2289999999999992</v>
      </c>
      <c r="U3182" s="126">
        <v>21.647200000000002</v>
      </c>
      <c r="V3182" s="126">
        <v>2.1124421125291679</v>
      </c>
      <c r="AC3182" s="126">
        <v>9.41</v>
      </c>
      <c r="AD3182" s="126">
        <v>6.48</v>
      </c>
      <c r="AH3182" s="77">
        <f>IF(AND(M3182&lt;Variables!$G$6,M3182&gt;Variables!$G$5),0,1)</f>
        <v>1</v>
      </c>
      <c r="AI3182" s="77">
        <f t="shared" si="98"/>
        <v>0</v>
      </c>
      <c r="AJ3182" s="77">
        <f>IF(I3182&gt;Variables!$G$7,0,1)</f>
        <v>1</v>
      </c>
      <c r="AK3182" s="77">
        <f>IF(F3182&gt;Variables!$G$8,0,1)</f>
        <v>0</v>
      </c>
      <c r="AL3182" s="77">
        <f>IF(G3182&gt;Variables!$G$9,0,1)</f>
        <v>0</v>
      </c>
      <c r="AM3182" s="77">
        <f>IF(AND(K3182&gt;Variables!$G$10,K3182&lt;Variables!$G$11),0,1)</f>
        <v>1</v>
      </c>
      <c r="AN3182" s="77">
        <f>IF(H3182&lt;Variables!$G$13,1,0)</f>
        <v>1</v>
      </c>
      <c r="AO3182" s="77">
        <f>IF(R3182&lt;Variables!$G$12,0,1)</f>
        <v>1</v>
      </c>
      <c r="AP3182" s="78">
        <f t="shared" si="99"/>
        <v>0</v>
      </c>
      <c r="AQ3182" s="77">
        <f>IF(V3182&lt;Variables!$G$15,1,0)</f>
        <v>1</v>
      </c>
      <c r="AR3182" s="126">
        <v>1</v>
      </c>
      <c r="AS3182" s="126">
        <v>0</v>
      </c>
      <c r="AT3182" s="126">
        <v>0</v>
      </c>
      <c r="AU3182" s="126">
        <v>0</v>
      </c>
      <c r="BA3182" s="126">
        <v>2</v>
      </c>
    </row>
    <row r="3183" spans="3:53" ht="14.5" x14ac:dyDescent="0.35">
      <c r="C3183" s="126" t="s">
        <v>411</v>
      </c>
      <c r="D3183" s="126" t="s">
        <v>82</v>
      </c>
      <c r="E3183" s="126">
        <v>31.92</v>
      </c>
      <c r="F3183" s="126">
        <v>8.34</v>
      </c>
      <c r="G3183" s="126">
        <v>9.7799999999999994</v>
      </c>
      <c r="H3183" s="126">
        <v>4150</v>
      </c>
      <c r="I3183" s="126">
        <v>43.911999999999999</v>
      </c>
      <c r="J3183" s="126" t="s">
        <v>74</v>
      </c>
      <c r="K3183" s="126">
        <v>48.05</v>
      </c>
      <c r="L3183" s="126">
        <v>31.846540000000001</v>
      </c>
      <c r="M3183" s="126">
        <v>-0.13389209628423901</v>
      </c>
      <c r="N3183" s="126">
        <v>31.895537999999998</v>
      </c>
      <c r="O3183" s="126">
        <v>-0.28730664458458011</v>
      </c>
      <c r="P3183" s="126">
        <v>14066000</v>
      </c>
      <c r="Q3183" s="126">
        <v>15559000</v>
      </c>
      <c r="R3183" s="126">
        <v>0.9</v>
      </c>
      <c r="S3183" s="126">
        <v>38.529000000000003</v>
      </c>
      <c r="T3183" s="126">
        <v>8.2289999999999992</v>
      </c>
      <c r="U3183" s="126">
        <v>21.647200000000002</v>
      </c>
      <c r="V3183" s="126">
        <v>2.3495251677739559</v>
      </c>
      <c r="AC3183" s="126">
        <v>32.14</v>
      </c>
      <c r="AD3183" s="126">
        <v>31.28</v>
      </c>
      <c r="AH3183" s="77">
        <f>IF(AND(M3183&lt;Variables!$G$6,M3183&gt;Variables!$G$5),0,1)</f>
        <v>1</v>
      </c>
      <c r="AI3183" s="77">
        <f t="shared" si="98"/>
        <v>1</v>
      </c>
      <c r="AJ3183" s="77">
        <f>IF(I3183&gt;Variables!$G$7,0,1)</f>
        <v>1</v>
      </c>
      <c r="AK3183" s="77">
        <f>IF(F3183&gt;Variables!$G$8,0,1)</f>
        <v>1</v>
      </c>
      <c r="AL3183" s="77">
        <f>IF(G3183&gt;Variables!$G$9,0,1)</f>
        <v>1</v>
      </c>
      <c r="AM3183" s="77">
        <f>IF(AND(K3183&gt;Variables!$G$10,K3183&lt;Variables!$G$11),0,1)</f>
        <v>1</v>
      </c>
      <c r="AN3183" s="77">
        <f>IF(H3183&lt;Variables!$G$13,1,0)</f>
        <v>0</v>
      </c>
      <c r="AO3183" s="77">
        <f>IF(R3183&lt;Variables!$G$12,0,1)</f>
        <v>0</v>
      </c>
      <c r="AP3183" s="78">
        <f t="shared" si="99"/>
        <v>0</v>
      </c>
      <c r="AQ3183" s="77">
        <f>IF(V3183&lt;Variables!$G$15,1,0)</f>
        <v>1</v>
      </c>
      <c r="AR3183" s="126">
        <v>1</v>
      </c>
      <c r="AS3183" s="126">
        <v>0</v>
      </c>
      <c r="AT3183" s="126">
        <v>0</v>
      </c>
      <c r="AU3183" s="126">
        <v>0</v>
      </c>
      <c r="BA3183" s="126">
        <v>0.49</v>
      </c>
    </row>
    <row r="3184" spans="3:53" ht="14.5" x14ac:dyDescent="0.35">
      <c r="C3184" s="126" t="s">
        <v>411</v>
      </c>
      <c r="D3184" s="126" t="s">
        <v>400</v>
      </c>
      <c r="E3184" s="126">
        <v>19.84</v>
      </c>
      <c r="F3184" s="126">
        <v>7.83</v>
      </c>
      <c r="G3184" s="126">
        <v>5.59</v>
      </c>
      <c r="H3184" s="126">
        <v>1190</v>
      </c>
      <c r="I3184" s="126">
        <v>140.32</v>
      </c>
      <c r="J3184" s="126" t="s">
        <v>74</v>
      </c>
      <c r="K3184" s="126">
        <v>52.42</v>
      </c>
      <c r="L3184" s="126">
        <v>19.826066666666669</v>
      </c>
      <c r="M3184" s="126">
        <v>-3.0599446519895799E-2</v>
      </c>
      <c r="N3184" s="126">
        <v>19.779634042553191</v>
      </c>
      <c r="O3184" s="126">
        <v>0.20407838365443939</v>
      </c>
      <c r="P3184" s="126">
        <v>695867</v>
      </c>
      <c r="Q3184" s="126">
        <v>546039</v>
      </c>
      <c r="R3184" s="126">
        <v>1.27</v>
      </c>
      <c r="S3184" s="126">
        <v>38.529000000000003</v>
      </c>
      <c r="T3184" s="126">
        <v>8.2289999999999992</v>
      </c>
      <c r="U3184" s="126">
        <v>21.647200000000002</v>
      </c>
      <c r="V3184" s="126">
        <v>2.3930806439172669</v>
      </c>
      <c r="AC3184" s="126">
        <v>19.844999999999999</v>
      </c>
      <c r="AD3184" s="126">
        <v>19.53</v>
      </c>
      <c r="AH3184" s="77">
        <f>IF(AND(M3184&lt;Variables!$G$6,M3184&gt;Variables!$G$5),0,1)</f>
        <v>1</v>
      </c>
      <c r="AI3184" s="77">
        <f t="shared" si="98"/>
        <v>0</v>
      </c>
      <c r="AJ3184" s="77">
        <f>IF(I3184&gt;Variables!$G$7,0,1)</f>
        <v>0</v>
      </c>
      <c r="AK3184" s="77">
        <f>IF(F3184&gt;Variables!$G$8,0,1)</f>
        <v>1</v>
      </c>
      <c r="AL3184" s="77">
        <f>IF(G3184&gt;Variables!$G$9,0,1)</f>
        <v>1</v>
      </c>
      <c r="AM3184" s="77">
        <f>IF(AND(K3184&gt;Variables!$G$10,K3184&lt;Variables!$G$11),0,1)</f>
        <v>1</v>
      </c>
      <c r="AN3184" s="77">
        <f>IF(H3184&lt;Variables!$G$13,1,0)</f>
        <v>1</v>
      </c>
      <c r="AO3184" s="77">
        <f>IF(R3184&lt;Variables!$G$12,0,1)</f>
        <v>0</v>
      </c>
      <c r="AP3184" s="78">
        <f t="shared" si="99"/>
        <v>0</v>
      </c>
      <c r="AQ3184" s="77">
        <f>IF(V3184&lt;Variables!$G$15,1,0)</f>
        <v>1</v>
      </c>
      <c r="AR3184" s="126">
        <v>0</v>
      </c>
      <c r="AS3184" s="126">
        <v>0</v>
      </c>
      <c r="AT3184" s="126">
        <v>0</v>
      </c>
      <c r="AU3184" s="126">
        <v>1</v>
      </c>
      <c r="BA3184" s="126">
        <v>-1.32</v>
      </c>
    </row>
    <row r="3185" spans="3:53" ht="14.5" x14ac:dyDescent="0.35">
      <c r="C3185" s="126" t="s">
        <v>411</v>
      </c>
      <c r="D3185" s="126" t="s">
        <v>85</v>
      </c>
      <c r="E3185" s="126">
        <v>4.16</v>
      </c>
      <c r="F3185" s="126">
        <v>6.96</v>
      </c>
      <c r="G3185" s="126">
        <v>4.8</v>
      </c>
      <c r="H3185" s="126">
        <v>2390</v>
      </c>
      <c r="I3185" s="126">
        <v>132.22499999999999</v>
      </c>
      <c r="J3185" s="126" t="s">
        <v>75</v>
      </c>
      <c r="K3185" s="126">
        <v>70.64</v>
      </c>
      <c r="L3185" s="126">
        <v>4.1256050000000011</v>
      </c>
      <c r="M3185" s="126">
        <v>0.59130721433581912</v>
      </c>
      <c r="N3185" s="126">
        <v>4.1173380000000002</v>
      </c>
      <c r="O3185" s="126">
        <v>0.79327954129586131</v>
      </c>
      <c r="P3185" s="126">
        <v>15476000</v>
      </c>
      <c r="Q3185" s="126">
        <v>18524000</v>
      </c>
      <c r="R3185" s="126">
        <v>0.84</v>
      </c>
      <c r="S3185" s="126">
        <v>38.529000000000003</v>
      </c>
      <c r="T3185" s="126">
        <v>8.2289999999999992</v>
      </c>
      <c r="U3185" s="126">
        <v>21.647200000000002</v>
      </c>
      <c r="V3185" s="126">
        <v>2.5302095827768309</v>
      </c>
      <c r="AC3185" s="126">
        <v>4.22</v>
      </c>
      <c r="AD3185" s="126">
        <v>4.1399999999999997</v>
      </c>
      <c r="AH3185" s="77">
        <f>IF(AND(M3185&lt;Variables!$G$6,M3185&gt;Variables!$G$5),0,1)</f>
        <v>1</v>
      </c>
      <c r="AI3185" s="77">
        <f t="shared" ref="AI3185" si="100">IF(L3185&gt;N3185,0,1)</f>
        <v>0</v>
      </c>
      <c r="AJ3185" s="77">
        <f>IF(I3185&gt;Variables!$G$7,0,1)</f>
        <v>0</v>
      </c>
      <c r="AK3185" s="77">
        <f>IF(F3185&gt;Variables!$G$8,0,1)</f>
        <v>1</v>
      </c>
      <c r="AL3185" s="77">
        <f>IF(G3185&gt;Variables!$G$9,0,1)</f>
        <v>1</v>
      </c>
      <c r="AM3185" s="77">
        <f>IF(AND(K3185&gt;Variables!$G$10,K3185&lt;Variables!$G$11),0,1)</f>
        <v>1</v>
      </c>
      <c r="AN3185" s="77">
        <f>IF(H3185&lt;Variables!$G$13,1,0)</f>
        <v>0</v>
      </c>
      <c r="AO3185" s="77">
        <f>IF(R3185&lt;Variables!$G$12,0,1)</f>
        <v>0</v>
      </c>
      <c r="AP3185" s="78">
        <f t="shared" ref="AP3185" si="101">IF(J3185="Pass", 0,1)</f>
        <v>1</v>
      </c>
      <c r="AQ3185" s="77">
        <f>IF(V3185&lt;Variables!$G$15,1,0)</f>
        <v>1</v>
      </c>
      <c r="AR3185" s="126">
        <v>0</v>
      </c>
      <c r="AS3185" s="126">
        <v>0</v>
      </c>
      <c r="AT3185" s="126">
        <v>0</v>
      </c>
      <c r="AU3185" s="126">
        <v>1</v>
      </c>
      <c r="BA3185" s="126">
        <v>0.02</v>
      </c>
    </row>
    <row r="3186" spans="3:53" x14ac:dyDescent="0.25">
      <c r="C3186" s="77" t="s">
        <v>427</v>
      </c>
      <c r="D3186" s="77" t="s">
        <v>429</v>
      </c>
      <c r="E3186" s="77">
        <v>183.84</v>
      </c>
      <c r="F3186" s="77">
        <v>9.86</v>
      </c>
      <c r="G3186" s="77">
        <v>-1.23</v>
      </c>
      <c r="H3186" s="77">
        <v>3840</v>
      </c>
      <c r="I3186" s="77">
        <v>3.6360000000000001</v>
      </c>
      <c r="J3186" s="77" t="s">
        <v>74</v>
      </c>
      <c r="K3186" s="77">
        <v>66.709999999999994</v>
      </c>
      <c r="L3186" s="77">
        <v>183.898</v>
      </c>
      <c r="M3186" s="77">
        <v>-0.30342907481320769</v>
      </c>
      <c r="N3186" s="77">
        <v>184.1756451612903</v>
      </c>
      <c r="O3186" s="77">
        <v>-0.45372185912990398</v>
      </c>
      <c r="P3186" s="77">
        <v>354612</v>
      </c>
      <c r="Q3186" s="77">
        <v>177589</v>
      </c>
      <c r="R3186" s="77">
        <v>2</v>
      </c>
      <c r="S3186" s="77">
        <v>18.161999999999999</v>
      </c>
      <c r="T3186" s="77">
        <v>4.6399999999999997</v>
      </c>
      <c r="U3186" s="77">
        <v>11.041600000000001</v>
      </c>
      <c r="V3186" s="77">
        <v>2.562647781883435</v>
      </c>
      <c r="AC3186" s="77">
        <v>184.48</v>
      </c>
      <c r="AD3186" s="77">
        <v>181.66</v>
      </c>
      <c r="AH3186" s="77">
        <f>IF(AND(M3186&lt;Variables!$G$6,M3186&gt;Variables!$G$5),0,1)</f>
        <v>1</v>
      </c>
      <c r="AI3186" s="77">
        <f t="shared" ref="AI3186:AI3249" si="102">IF(L3186&gt;N3186,0,1)</f>
        <v>1</v>
      </c>
      <c r="AJ3186" s="77">
        <f>IF(I3186&gt;Variables!$G$7,0,1)</f>
        <v>1</v>
      </c>
      <c r="AK3186" s="77">
        <f>IF(F3186&gt;Variables!$G$8,0,1)</f>
        <v>0</v>
      </c>
      <c r="AL3186" s="77">
        <f>IF(G3186&gt;Variables!$G$9,0,1)</f>
        <v>1</v>
      </c>
      <c r="AM3186" s="77">
        <f>IF(AND(K3186&gt;Variables!$G$10,K3186&lt;Variables!$G$11),0,1)</f>
        <v>0</v>
      </c>
      <c r="AN3186" s="77">
        <f>IF(H3186&lt;Variables!$G$13,1,0)</f>
        <v>0</v>
      </c>
      <c r="AO3186" s="77">
        <f>IF(R3186&lt;Variables!$G$12,0,1)</f>
        <v>0</v>
      </c>
      <c r="AP3186" s="78">
        <f t="shared" ref="AP3186:AP3249" si="103">IF(J3186="Pass", 0,1)</f>
        <v>0</v>
      </c>
      <c r="AQ3186" s="77">
        <f>IF(V3186&lt;Variables!$G$15,1,0)</f>
        <v>1</v>
      </c>
      <c r="AR3186" s="77">
        <v>0</v>
      </c>
      <c r="AS3186" s="77">
        <v>1</v>
      </c>
      <c r="AT3186" s="77">
        <v>0</v>
      </c>
      <c r="AU3186" s="77">
        <v>0</v>
      </c>
      <c r="BA3186" s="77">
        <v>0.04</v>
      </c>
    </row>
    <row r="3187" spans="3:53" x14ac:dyDescent="0.25">
      <c r="C3187" s="77" t="s">
        <v>427</v>
      </c>
      <c r="D3187" s="77" t="s">
        <v>430</v>
      </c>
      <c r="E3187" s="77">
        <v>112.97</v>
      </c>
      <c r="F3187" s="77">
        <v>4.38</v>
      </c>
      <c r="G3187" s="77">
        <v>4.6399999999999997</v>
      </c>
      <c r="H3187" s="77">
        <v>32160</v>
      </c>
      <c r="I3187" s="77">
        <v>-0.23499999999999999</v>
      </c>
      <c r="J3187" s="77" t="s">
        <v>74</v>
      </c>
      <c r="K3187" s="77">
        <v>64.98</v>
      </c>
      <c r="L3187" s="77">
        <v>111.875</v>
      </c>
      <c r="M3187" s="77">
        <v>0.50502793296089177</v>
      </c>
      <c r="N3187" s="77">
        <v>111.12308064516129</v>
      </c>
      <c r="O3187" s="77">
        <v>1.185099753528158</v>
      </c>
      <c r="P3187" s="77">
        <v>1831000</v>
      </c>
      <c r="Q3187" s="77">
        <v>13282000</v>
      </c>
      <c r="R3187" s="77">
        <v>0.14000000000000001</v>
      </c>
      <c r="S3187" s="77">
        <v>18.161999999999999</v>
      </c>
      <c r="T3187" s="77">
        <v>4.6399999999999997</v>
      </c>
      <c r="U3187" s="77">
        <v>11.041600000000001</v>
      </c>
      <c r="V3187" s="77">
        <v>2.4872134341005592</v>
      </c>
      <c r="AC3187" s="77">
        <v>117.66</v>
      </c>
      <c r="AD3187" s="77">
        <v>111.60980000000001</v>
      </c>
      <c r="AH3187" s="77">
        <f>IF(AND(M3187&lt;Variables!$G$6,M3187&gt;Variables!$G$5),0,1)</f>
        <v>1</v>
      </c>
      <c r="AI3187" s="77">
        <f t="shared" si="102"/>
        <v>0</v>
      </c>
      <c r="AJ3187" s="77">
        <f>IF(I3187&gt;Variables!$G$7,0,1)</f>
        <v>1</v>
      </c>
      <c r="AK3187" s="77">
        <f>IF(F3187&gt;Variables!$G$8,0,1)</f>
        <v>1</v>
      </c>
      <c r="AL3187" s="77">
        <f>IF(G3187&gt;Variables!$G$9,0,1)</f>
        <v>1</v>
      </c>
      <c r="AM3187" s="77">
        <f>IF(AND(K3187&gt;Variables!$G$10,K3187&lt;Variables!$G$11),0,1)</f>
        <v>0</v>
      </c>
      <c r="AN3187" s="77">
        <f>IF(H3187&lt;Variables!$G$13,1,0)</f>
        <v>0</v>
      </c>
      <c r="AO3187" s="77">
        <f>IF(R3187&lt;Variables!$G$12,0,1)</f>
        <v>0</v>
      </c>
      <c r="AP3187" s="78">
        <f t="shared" si="103"/>
        <v>0</v>
      </c>
      <c r="AQ3187" s="77">
        <f>IF(V3187&lt;Variables!$G$15,1,0)</f>
        <v>1</v>
      </c>
      <c r="AR3187" s="77">
        <v>0</v>
      </c>
      <c r="AS3187" s="77">
        <v>1</v>
      </c>
      <c r="AT3187" s="77">
        <v>0</v>
      </c>
      <c r="AU3187" s="77">
        <v>0</v>
      </c>
      <c r="BA3187" s="77">
        <v>0.19</v>
      </c>
    </row>
    <row r="3188" spans="3:53" x14ac:dyDescent="0.25">
      <c r="C3188" s="77" t="s">
        <v>427</v>
      </c>
      <c r="D3188" s="77" t="s">
        <v>431</v>
      </c>
      <c r="E3188" s="77">
        <v>31.68</v>
      </c>
      <c r="F3188" s="77">
        <v>9.94</v>
      </c>
      <c r="G3188" s="77">
        <v>6.19</v>
      </c>
      <c r="H3188" s="77">
        <v>3750</v>
      </c>
      <c r="I3188" s="77">
        <v>45.57</v>
      </c>
      <c r="J3188" s="77" t="s">
        <v>74</v>
      </c>
      <c r="K3188" s="77">
        <v>52.96</v>
      </c>
      <c r="L3188" s="77">
        <v>31.698149999999998</v>
      </c>
      <c r="M3188" s="77">
        <v>-0.83774605142570635</v>
      </c>
      <c r="N3188" s="77">
        <v>31.452580645161291</v>
      </c>
      <c r="O3188" s="77">
        <v>-6.3526250474343529E-2</v>
      </c>
      <c r="P3188" s="77">
        <v>2819000</v>
      </c>
      <c r="Q3188" s="77">
        <v>5226000</v>
      </c>
      <c r="R3188" s="77">
        <v>0.54</v>
      </c>
      <c r="S3188" s="77">
        <v>18.161999999999999</v>
      </c>
      <c r="T3188" s="77">
        <v>4.6399999999999997</v>
      </c>
      <c r="U3188" s="77">
        <v>11.041600000000001</v>
      </c>
      <c r="V3188" s="77">
        <v>2.42660845270276</v>
      </c>
      <c r="AC3188" s="77">
        <v>38.549999999999997</v>
      </c>
      <c r="AD3188" s="77">
        <v>31.35</v>
      </c>
      <c r="AH3188" s="77">
        <f>IF(AND(M3188&lt;Variables!$G$6,M3188&gt;Variables!$G$5),0,1)</f>
        <v>1</v>
      </c>
      <c r="AI3188" s="77">
        <f t="shared" si="102"/>
        <v>0</v>
      </c>
      <c r="AJ3188" s="77">
        <f>IF(I3188&gt;Variables!$G$7,0,1)</f>
        <v>1</v>
      </c>
      <c r="AK3188" s="77">
        <f>IF(F3188&gt;Variables!$G$8,0,1)</f>
        <v>0</v>
      </c>
      <c r="AL3188" s="77">
        <f>IF(G3188&gt;Variables!$G$9,0,1)</f>
        <v>1</v>
      </c>
      <c r="AM3188" s="77">
        <f>IF(AND(K3188&gt;Variables!$G$10,K3188&lt;Variables!$G$11),0,1)</f>
        <v>1</v>
      </c>
      <c r="AN3188" s="77">
        <f>IF(H3188&lt;Variables!$G$13,1,0)</f>
        <v>0</v>
      </c>
      <c r="AO3188" s="77">
        <f>IF(R3188&lt;Variables!$G$12,0,1)</f>
        <v>0</v>
      </c>
      <c r="AP3188" s="78">
        <f t="shared" si="103"/>
        <v>0</v>
      </c>
      <c r="AQ3188" s="77">
        <f>IF(V3188&lt;Variables!$G$15,1,0)</f>
        <v>1</v>
      </c>
      <c r="AR3188" s="77">
        <v>1</v>
      </c>
      <c r="AS3188" s="77">
        <v>0</v>
      </c>
      <c r="AT3188" s="77">
        <v>0</v>
      </c>
      <c r="AU3188" s="77">
        <v>0</v>
      </c>
      <c r="BA3188" s="77">
        <v>2</v>
      </c>
    </row>
    <row r="3189" spans="3:53" x14ac:dyDescent="0.25">
      <c r="C3189" s="77" t="s">
        <v>427</v>
      </c>
      <c r="D3189" s="77" t="s">
        <v>432</v>
      </c>
      <c r="E3189" s="77">
        <v>21.55</v>
      </c>
      <c r="F3189" s="77">
        <v>10.01</v>
      </c>
      <c r="G3189" s="77">
        <v>0.23</v>
      </c>
      <c r="H3189" s="77">
        <v>2230</v>
      </c>
      <c r="I3189" s="77">
        <v>0.69</v>
      </c>
      <c r="J3189" s="77" t="s">
        <v>74</v>
      </c>
      <c r="K3189" s="77">
        <v>66.260000000000005</v>
      </c>
      <c r="L3189" s="77">
        <v>21.295705000000002</v>
      </c>
      <c r="M3189" s="77">
        <v>0.58366229246695533</v>
      </c>
      <c r="N3189" s="77">
        <v>21.17544516129032</v>
      </c>
      <c r="O3189" s="77">
        <v>1.1548982174728299</v>
      </c>
      <c r="P3189" s="77">
        <v>803132</v>
      </c>
      <c r="Q3189" s="77">
        <v>1300000</v>
      </c>
      <c r="R3189" s="77">
        <v>0.62</v>
      </c>
      <c r="S3189" s="77">
        <v>18.161999999999999</v>
      </c>
      <c r="T3189" s="77">
        <v>4.6399999999999997</v>
      </c>
      <c r="U3189" s="77">
        <v>11.041600000000001</v>
      </c>
      <c r="V3189" s="77">
        <v>2.492870252843379</v>
      </c>
      <c r="AC3189" s="77">
        <v>22.16</v>
      </c>
      <c r="AD3189" s="77">
        <v>21.38</v>
      </c>
      <c r="AH3189" s="77">
        <f>IF(AND(M3189&lt;Variables!$G$6,M3189&gt;Variables!$G$5),0,1)</f>
        <v>1</v>
      </c>
      <c r="AI3189" s="77">
        <f t="shared" si="102"/>
        <v>0</v>
      </c>
      <c r="AJ3189" s="77">
        <f>IF(I3189&gt;Variables!$G$7,0,1)</f>
        <v>1</v>
      </c>
      <c r="AK3189" s="77">
        <f>IF(F3189&gt;Variables!$G$8,0,1)</f>
        <v>0</v>
      </c>
      <c r="AL3189" s="77">
        <f>IF(G3189&gt;Variables!$G$9,0,1)</f>
        <v>1</v>
      </c>
      <c r="AM3189" s="77">
        <f>IF(AND(K3189&gt;Variables!$G$10,K3189&lt;Variables!$G$11),0,1)</f>
        <v>0</v>
      </c>
      <c r="AN3189" s="77">
        <f>IF(H3189&lt;Variables!$G$13,1,0)</f>
        <v>0</v>
      </c>
      <c r="AO3189" s="77">
        <f>IF(R3189&lt;Variables!$G$12,0,1)</f>
        <v>0</v>
      </c>
      <c r="AP3189" s="78">
        <f t="shared" si="103"/>
        <v>0</v>
      </c>
      <c r="AQ3189" s="77">
        <f>IF(V3189&lt;Variables!$G$15,1,0)</f>
        <v>1</v>
      </c>
      <c r="AR3189" s="77">
        <v>1</v>
      </c>
      <c r="AS3189" s="77">
        <v>0</v>
      </c>
      <c r="AT3189" s="77">
        <v>0</v>
      </c>
      <c r="AU3189" s="77">
        <v>0</v>
      </c>
      <c r="BA3189" s="77">
        <v>1.0900000000000001</v>
      </c>
    </row>
    <row r="3190" spans="3:53" x14ac:dyDescent="0.25">
      <c r="C3190" s="77" t="s">
        <v>427</v>
      </c>
      <c r="D3190" s="77" t="s">
        <v>433</v>
      </c>
      <c r="E3190" s="77">
        <v>4.8</v>
      </c>
      <c r="F3190" s="77">
        <v>10.07</v>
      </c>
      <c r="G3190" s="77">
        <v>2</v>
      </c>
      <c r="H3190" s="77">
        <v>121.72</v>
      </c>
      <c r="I3190" s="77">
        <v>389.51</v>
      </c>
      <c r="J3190" s="77" t="s">
        <v>74</v>
      </c>
      <c r="K3190" s="77">
        <v>45.67</v>
      </c>
      <c r="L3190" s="77">
        <v>4.9703799999999996</v>
      </c>
      <c r="M3190" s="77">
        <v>-2.7237354085603211</v>
      </c>
      <c r="N3190" s="77">
        <v>4.9273322580645162</v>
      </c>
      <c r="O3190" s="77">
        <v>-1.8738792764258381</v>
      </c>
      <c r="P3190" s="77">
        <v>8440000</v>
      </c>
      <c r="Q3190" s="77">
        <v>22390000</v>
      </c>
      <c r="R3190" s="77">
        <v>0.38</v>
      </c>
      <c r="S3190" s="77">
        <v>18.161999999999999</v>
      </c>
      <c r="T3190" s="77">
        <v>4.6399999999999997</v>
      </c>
      <c r="U3190" s="77">
        <v>11.041600000000001</v>
      </c>
      <c r="V3190" s="77">
        <v>2.3588979003891049</v>
      </c>
      <c r="AC3190" s="77">
        <v>5.05</v>
      </c>
      <c r="AD3190" s="77">
        <v>4.66</v>
      </c>
      <c r="AH3190" s="77">
        <f>IF(AND(M3190&lt;Variables!$G$6,M3190&gt;Variables!$G$5),0,1)</f>
        <v>0</v>
      </c>
      <c r="AI3190" s="77">
        <f t="shared" si="102"/>
        <v>0</v>
      </c>
      <c r="AJ3190" s="77">
        <f>IF(I3190&gt;Variables!$G$7,0,1)</f>
        <v>0</v>
      </c>
      <c r="AK3190" s="77">
        <f>IF(F3190&gt;Variables!$G$8,0,1)</f>
        <v>0</v>
      </c>
      <c r="AL3190" s="77">
        <f>IF(G3190&gt;Variables!$G$9,0,1)</f>
        <v>1</v>
      </c>
      <c r="AM3190" s="77">
        <f>IF(AND(K3190&gt;Variables!$G$10,K3190&lt;Variables!$G$11),0,1)</f>
        <v>1</v>
      </c>
      <c r="AN3190" s="77">
        <f>IF(H3190&lt;Variables!$G$13,1,0)</f>
        <v>1</v>
      </c>
      <c r="AO3190" s="77">
        <f>IF(R3190&lt;Variables!$G$12,0,1)</f>
        <v>0</v>
      </c>
      <c r="AP3190" s="78">
        <f t="shared" si="103"/>
        <v>0</v>
      </c>
      <c r="AQ3190" s="77">
        <f>IF(V3190&lt;Variables!$G$15,1,0)</f>
        <v>1</v>
      </c>
      <c r="AR3190" s="77">
        <v>1</v>
      </c>
      <c r="AS3190" s="77">
        <v>0</v>
      </c>
      <c r="AT3190" s="77">
        <v>0</v>
      </c>
      <c r="AU3190" s="77">
        <v>0</v>
      </c>
      <c r="BA3190" s="77">
        <v>2</v>
      </c>
    </row>
    <row r="3191" spans="3:53" x14ac:dyDescent="0.25">
      <c r="C3191" s="77" t="s">
        <v>427</v>
      </c>
      <c r="D3191" s="77" t="s">
        <v>434</v>
      </c>
      <c r="E3191" s="77">
        <v>5.95</v>
      </c>
      <c r="F3191" s="77">
        <v>16.3</v>
      </c>
      <c r="G3191" s="77">
        <v>4</v>
      </c>
      <c r="H3191" s="77">
        <v>116.33</v>
      </c>
      <c r="I3191" s="77">
        <v>-5.359</v>
      </c>
      <c r="J3191" s="77" t="s">
        <v>74</v>
      </c>
      <c r="K3191" s="77">
        <v>50.67</v>
      </c>
      <c r="L3191" s="77">
        <v>6.0633349999999986</v>
      </c>
      <c r="M3191" s="77">
        <v>-1.8873276835272901</v>
      </c>
      <c r="N3191" s="77">
        <v>5.9971935483870986</v>
      </c>
      <c r="O3191" s="77">
        <v>-0.80526913126034994</v>
      </c>
      <c r="P3191" s="77">
        <v>471870</v>
      </c>
      <c r="Q3191" s="77">
        <v>372070</v>
      </c>
      <c r="R3191" s="77">
        <v>1.27</v>
      </c>
      <c r="S3191" s="77">
        <v>18.161999999999999</v>
      </c>
      <c r="T3191" s="77">
        <v>4.6399999999999997</v>
      </c>
      <c r="U3191" s="77">
        <v>11.041600000000001</v>
      </c>
      <c r="V3191" s="77">
        <v>2.426663623346228</v>
      </c>
      <c r="AC3191" s="77">
        <v>6.2</v>
      </c>
      <c r="AD3191" s="77">
        <v>5.65</v>
      </c>
      <c r="AH3191" s="77">
        <f>IF(AND(M3191&lt;Variables!$G$6,M3191&gt;Variables!$G$5),0,1)</f>
        <v>0</v>
      </c>
      <c r="AI3191" s="77">
        <f t="shared" si="102"/>
        <v>0</v>
      </c>
      <c r="AJ3191" s="77">
        <f>IF(I3191&gt;Variables!$G$7,0,1)</f>
        <v>1</v>
      </c>
      <c r="AK3191" s="77">
        <f>IF(F3191&gt;Variables!$G$8,0,1)</f>
        <v>0</v>
      </c>
      <c r="AL3191" s="77">
        <f>IF(G3191&gt;Variables!$G$9,0,1)</f>
        <v>1</v>
      </c>
      <c r="AM3191" s="77">
        <f>IF(AND(K3191&gt;Variables!$G$10,K3191&lt;Variables!$G$11),0,1)</f>
        <v>1</v>
      </c>
      <c r="AN3191" s="77">
        <f>IF(H3191&lt;Variables!$G$13,1,0)</f>
        <v>1</v>
      </c>
      <c r="AO3191" s="77">
        <f>IF(R3191&lt;Variables!$G$12,0,1)</f>
        <v>0</v>
      </c>
      <c r="AP3191" s="78">
        <f t="shared" si="103"/>
        <v>0</v>
      </c>
      <c r="AQ3191" s="77">
        <f>IF(V3191&lt;Variables!$G$15,1,0)</f>
        <v>1</v>
      </c>
      <c r="AR3191" s="77">
        <v>1</v>
      </c>
      <c r="AS3191" s="77">
        <v>0</v>
      </c>
      <c r="AT3191" s="77">
        <v>0</v>
      </c>
      <c r="AU3191" s="77">
        <v>0</v>
      </c>
      <c r="BA3191" s="77">
        <v>2</v>
      </c>
    </row>
    <row r="3192" spans="3:53" x14ac:dyDescent="0.25">
      <c r="C3192" s="77" t="s">
        <v>427</v>
      </c>
      <c r="D3192" s="77" t="s">
        <v>435</v>
      </c>
      <c r="E3192" s="77">
        <v>5.43</v>
      </c>
      <c r="F3192" s="77">
        <v>18.57</v>
      </c>
      <c r="G3192" s="77">
        <v>3.24</v>
      </c>
      <c r="H3192" s="77">
        <v>184.53</v>
      </c>
      <c r="I3192" s="77">
        <v>30.991</v>
      </c>
      <c r="J3192" s="77" t="s">
        <v>74</v>
      </c>
      <c r="K3192" s="77">
        <v>72.41</v>
      </c>
      <c r="L3192" s="77">
        <v>5.2730449999999998</v>
      </c>
      <c r="M3192" s="77">
        <v>2.786909650875351</v>
      </c>
      <c r="N3192" s="77">
        <v>5.2746516129032264</v>
      </c>
      <c r="O3192" s="77">
        <v>2.7556016541682489</v>
      </c>
      <c r="P3192" s="77">
        <v>380770</v>
      </c>
      <c r="Q3192" s="77">
        <v>258610</v>
      </c>
      <c r="R3192" s="77">
        <v>1.47</v>
      </c>
      <c r="S3192" s="77">
        <v>18.161999999999999</v>
      </c>
      <c r="T3192" s="77">
        <v>4.6399999999999997</v>
      </c>
      <c r="U3192" s="77">
        <v>11.041600000000001</v>
      </c>
      <c r="V3192" s="77">
        <v>2.3463389335198159</v>
      </c>
      <c r="AC3192" s="77">
        <v>5.88</v>
      </c>
      <c r="AD3192" s="77">
        <v>5.32</v>
      </c>
      <c r="AH3192" s="77">
        <f>IF(AND(M3192&lt;Variables!$G$6,M3192&gt;Variables!$G$5),0,1)</f>
        <v>1</v>
      </c>
      <c r="AI3192" s="77">
        <f t="shared" si="102"/>
        <v>1</v>
      </c>
      <c r="AJ3192" s="77">
        <f>IF(I3192&gt;Variables!$G$7,0,1)</f>
        <v>1</v>
      </c>
      <c r="AK3192" s="77">
        <f>IF(F3192&gt;Variables!$G$8,0,1)</f>
        <v>0</v>
      </c>
      <c r="AL3192" s="77">
        <f>IF(G3192&gt;Variables!$G$9,0,1)</f>
        <v>1</v>
      </c>
      <c r="AM3192" s="77">
        <f>IF(AND(K3192&gt;Variables!$G$10,K3192&lt;Variables!$G$11),0,1)</f>
        <v>1</v>
      </c>
      <c r="AN3192" s="77">
        <f>IF(H3192&lt;Variables!$G$13,1,0)</f>
        <v>1</v>
      </c>
      <c r="AO3192" s="77">
        <f>IF(R3192&lt;Variables!$G$12,0,1)</f>
        <v>0</v>
      </c>
      <c r="AP3192" s="78">
        <f t="shared" si="103"/>
        <v>0</v>
      </c>
      <c r="AQ3192" s="77">
        <f>IF(V3192&lt;Variables!$G$15,1,0)</f>
        <v>1</v>
      </c>
      <c r="AR3192" s="77">
        <v>1</v>
      </c>
      <c r="AS3192" s="77">
        <v>0</v>
      </c>
      <c r="AT3192" s="77">
        <v>0</v>
      </c>
      <c r="AU3192" s="77">
        <v>0</v>
      </c>
      <c r="BA3192" s="77">
        <v>2</v>
      </c>
    </row>
    <row r="3193" spans="3:53" x14ac:dyDescent="0.25">
      <c r="C3193" s="77" t="s">
        <v>427</v>
      </c>
      <c r="D3193" s="77" t="s">
        <v>436</v>
      </c>
      <c r="E3193" s="77">
        <v>3.36</v>
      </c>
      <c r="F3193" s="77">
        <v>20.58</v>
      </c>
      <c r="G3193" s="77">
        <v>10.39</v>
      </c>
      <c r="H3193" s="77">
        <v>34.21</v>
      </c>
      <c r="I3193" s="77">
        <v>-6.45</v>
      </c>
      <c r="J3193" s="77" t="s">
        <v>74</v>
      </c>
      <c r="K3193" s="77">
        <v>52.6</v>
      </c>
      <c r="L3193" s="77">
        <v>3.4145099999999999</v>
      </c>
      <c r="M3193" s="77">
        <v>-0.42495116429590257</v>
      </c>
      <c r="N3193" s="77">
        <v>3.307739999999999</v>
      </c>
      <c r="O3193" s="77">
        <v>2.789215597356518</v>
      </c>
      <c r="P3193" s="77">
        <v>1960000</v>
      </c>
      <c r="Q3193" s="77">
        <v>59810</v>
      </c>
      <c r="R3193" s="77">
        <v>32.770000000000003</v>
      </c>
      <c r="S3193" s="77">
        <v>18.161999999999999</v>
      </c>
      <c r="T3193" s="77">
        <v>4.6399999999999997</v>
      </c>
      <c r="U3193" s="77">
        <v>11.041600000000001</v>
      </c>
      <c r="V3193" s="77">
        <v>2.4081756035741591</v>
      </c>
      <c r="AC3193" s="77">
        <v>3.9</v>
      </c>
      <c r="AD3193" s="77">
        <v>2.71</v>
      </c>
      <c r="AH3193" s="77">
        <f>IF(AND(M3193&lt;Variables!$G$6,M3193&gt;Variables!$G$5),0,1)</f>
        <v>1</v>
      </c>
      <c r="AI3193" s="77">
        <f t="shared" si="102"/>
        <v>0</v>
      </c>
      <c r="AJ3193" s="77">
        <f>IF(I3193&gt;Variables!$G$7,0,1)</f>
        <v>1</v>
      </c>
      <c r="AK3193" s="77">
        <f>IF(F3193&gt;Variables!$G$8,0,1)</f>
        <v>0</v>
      </c>
      <c r="AL3193" s="77">
        <f>IF(G3193&gt;Variables!$G$9,0,1)</f>
        <v>1</v>
      </c>
      <c r="AM3193" s="77">
        <f>IF(AND(K3193&gt;Variables!$G$10,K3193&lt;Variables!$G$11),0,1)</f>
        <v>1</v>
      </c>
      <c r="AN3193" s="77">
        <f>IF(H3193&lt;Variables!$G$13,1,0)</f>
        <v>1</v>
      </c>
      <c r="AO3193" s="77">
        <f>IF(R3193&lt;Variables!$G$12,0,1)</f>
        <v>1</v>
      </c>
      <c r="AP3193" s="78">
        <f t="shared" si="103"/>
        <v>0</v>
      </c>
      <c r="AQ3193" s="77">
        <f>IF(V3193&lt;Variables!$G$15,1,0)</f>
        <v>1</v>
      </c>
      <c r="AR3193" s="77">
        <v>0</v>
      </c>
      <c r="AS3193" s="77">
        <v>0</v>
      </c>
      <c r="AT3193" s="77">
        <v>1</v>
      </c>
      <c r="AU3193" s="77">
        <v>0</v>
      </c>
      <c r="BA3193" s="77">
        <v>-2.25</v>
      </c>
    </row>
    <row r="3194" spans="3:53" x14ac:dyDescent="0.25">
      <c r="C3194" s="77" t="s">
        <v>427</v>
      </c>
      <c r="D3194" s="77" t="s">
        <v>437</v>
      </c>
      <c r="E3194" s="77">
        <v>3.62</v>
      </c>
      <c r="F3194" s="77">
        <v>24.72</v>
      </c>
      <c r="G3194" s="77">
        <v>0.8</v>
      </c>
      <c r="H3194" s="77">
        <v>47.27</v>
      </c>
      <c r="I3194" s="77">
        <v>71.543000000000006</v>
      </c>
      <c r="J3194" s="77" t="s">
        <v>74</v>
      </c>
      <c r="K3194" s="77">
        <v>64.45</v>
      </c>
      <c r="L3194" s="77">
        <v>3.4073500000000001</v>
      </c>
      <c r="M3194" s="77">
        <v>4.1278412842825052</v>
      </c>
      <c r="N3194" s="77">
        <v>3.4268161290322579</v>
      </c>
      <c r="O3194" s="77">
        <v>3.5363400429063829</v>
      </c>
      <c r="P3194" s="77">
        <v>13250000</v>
      </c>
      <c r="Q3194" s="77">
        <v>401080</v>
      </c>
      <c r="R3194" s="77">
        <v>33.04</v>
      </c>
      <c r="S3194" s="77">
        <v>18.161999999999999</v>
      </c>
      <c r="T3194" s="77">
        <v>4.6399999999999997</v>
      </c>
      <c r="U3194" s="77">
        <v>11.041600000000001</v>
      </c>
      <c r="V3194" s="77">
        <v>2.2371167052694911</v>
      </c>
      <c r="AC3194" s="77">
        <v>3.78</v>
      </c>
      <c r="AD3194" s="77">
        <v>2.97</v>
      </c>
      <c r="AH3194" s="77">
        <f>IF(AND(M3194&lt;Variables!$G$6,M3194&gt;Variables!$G$5),0,1)</f>
        <v>1</v>
      </c>
      <c r="AI3194" s="77">
        <f t="shared" si="102"/>
        <v>1</v>
      </c>
      <c r="AJ3194" s="77">
        <f>IF(I3194&gt;Variables!$G$7,0,1)</f>
        <v>0</v>
      </c>
      <c r="AK3194" s="77">
        <f>IF(F3194&gt;Variables!$G$8,0,1)</f>
        <v>0</v>
      </c>
      <c r="AL3194" s="77">
        <f>IF(G3194&gt;Variables!$G$9,0,1)</f>
        <v>1</v>
      </c>
      <c r="AM3194" s="77">
        <f>IF(AND(K3194&gt;Variables!$G$10,K3194&lt;Variables!$G$11),0,1)</f>
        <v>0</v>
      </c>
      <c r="AN3194" s="77">
        <f>IF(H3194&lt;Variables!$G$13,1,0)</f>
        <v>1</v>
      </c>
      <c r="AO3194" s="77">
        <f>IF(R3194&lt;Variables!$G$12,0,1)</f>
        <v>1</v>
      </c>
      <c r="AP3194" s="78">
        <f t="shared" si="103"/>
        <v>0</v>
      </c>
      <c r="AQ3194" s="77">
        <f>IF(V3194&lt;Variables!$G$15,1,0)</f>
        <v>1</v>
      </c>
      <c r="AR3194" s="77">
        <v>0</v>
      </c>
      <c r="AS3194" s="77">
        <v>0</v>
      </c>
      <c r="AT3194" s="77">
        <v>1</v>
      </c>
      <c r="AU3194" s="77">
        <v>0</v>
      </c>
      <c r="BA3194" s="77">
        <v>-2.25</v>
      </c>
    </row>
    <row r="3195" spans="3:53" x14ac:dyDescent="0.25">
      <c r="C3195" s="77" t="s">
        <v>427</v>
      </c>
      <c r="D3195" s="77" t="s">
        <v>84</v>
      </c>
      <c r="E3195" s="77">
        <v>41.88</v>
      </c>
      <c r="F3195" s="77">
        <v>3.73</v>
      </c>
      <c r="G3195" s="77">
        <v>3.83</v>
      </c>
      <c r="H3195" s="77">
        <v>6280</v>
      </c>
      <c r="I3195" s="77">
        <v>468.87200000000001</v>
      </c>
      <c r="J3195" s="77" t="s">
        <v>75</v>
      </c>
      <c r="K3195" s="77">
        <v>61.97</v>
      </c>
      <c r="L3195" s="77">
        <v>41.380229999999997</v>
      </c>
      <c r="M3195" s="77">
        <v>0.86942484369950923</v>
      </c>
      <c r="N3195" s="77">
        <v>41.262732258064517</v>
      </c>
      <c r="O3195" s="77">
        <v>1.156655693448897</v>
      </c>
      <c r="P3195" s="77">
        <v>420106</v>
      </c>
      <c r="Q3195" s="77">
        <v>2908000</v>
      </c>
      <c r="R3195" s="77">
        <v>0.14000000000000001</v>
      </c>
      <c r="S3195" s="77">
        <v>18.161999999999999</v>
      </c>
      <c r="T3195" s="77">
        <v>4.6399999999999997</v>
      </c>
      <c r="U3195" s="77">
        <v>11.041600000000001</v>
      </c>
      <c r="V3195" s="77">
        <v>2.43834869364902</v>
      </c>
      <c r="AC3195" s="77">
        <v>43.47</v>
      </c>
      <c r="AD3195" s="77">
        <v>41.18</v>
      </c>
      <c r="AH3195" s="77">
        <f>IF(AND(M3195&lt;Variables!$G$6,M3195&gt;Variables!$G$5),0,1)</f>
        <v>1</v>
      </c>
      <c r="AI3195" s="77">
        <f t="shared" si="102"/>
        <v>0</v>
      </c>
      <c r="AJ3195" s="77">
        <f>IF(I3195&gt;Variables!$G$7,0,1)</f>
        <v>0</v>
      </c>
      <c r="AK3195" s="77">
        <f>IF(F3195&gt;Variables!$G$8,0,1)</f>
        <v>1</v>
      </c>
      <c r="AL3195" s="77">
        <f>IF(G3195&gt;Variables!$G$9,0,1)</f>
        <v>1</v>
      </c>
      <c r="AM3195" s="77">
        <f>IF(AND(K3195&gt;Variables!$G$10,K3195&lt;Variables!$G$11),0,1)</f>
        <v>1</v>
      </c>
      <c r="AN3195" s="77">
        <f>IF(H3195&lt;Variables!$G$13,1,0)</f>
        <v>0</v>
      </c>
      <c r="AO3195" s="77">
        <f>IF(R3195&lt;Variables!$G$12,0,1)</f>
        <v>0</v>
      </c>
      <c r="AP3195" s="78">
        <f t="shared" si="103"/>
        <v>1</v>
      </c>
      <c r="AQ3195" s="77">
        <f>IF(V3195&lt;Variables!$G$15,1,0)</f>
        <v>1</v>
      </c>
      <c r="AR3195" s="77">
        <v>0</v>
      </c>
      <c r="AS3195" s="77">
        <v>0</v>
      </c>
      <c r="AT3195" s="77">
        <v>1</v>
      </c>
      <c r="AU3195" s="77">
        <v>0</v>
      </c>
      <c r="BA3195" s="77">
        <v>-1.47</v>
      </c>
    </row>
    <row r="3196" spans="3:53" x14ac:dyDescent="0.25">
      <c r="C3196" s="77" t="s">
        <v>427</v>
      </c>
      <c r="D3196" s="77" t="s">
        <v>231</v>
      </c>
      <c r="E3196" s="77">
        <v>377.7</v>
      </c>
      <c r="F3196" s="77">
        <v>3.84</v>
      </c>
      <c r="G3196" s="77">
        <v>1.82</v>
      </c>
      <c r="H3196" s="77">
        <v>61590</v>
      </c>
      <c r="I3196" s="77">
        <v>-2.339</v>
      </c>
      <c r="J3196" s="77" t="s">
        <v>75</v>
      </c>
      <c r="K3196" s="77">
        <v>58.33</v>
      </c>
      <c r="L3196" s="77">
        <v>376.67136499999992</v>
      </c>
      <c r="M3196" s="77">
        <v>-4.0184896985716347E-2</v>
      </c>
      <c r="N3196" s="77">
        <v>375.87035161290322</v>
      </c>
      <c r="O3196" s="77">
        <v>0.1728384226925857</v>
      </c>
      <c r="P3196" s="77">
        <v>478471</v>
      </c>
      <c r="Q3196" s="77">
        <v>2058000</v>
      </c>
      <c r="R3196" s="77">
        <v>0.23</v>
      </c>
      <c r="S3196" s="77">
        <v>18.161999999999999</v>
      </c>
      <c r="T3196" s="77">
        <v>4.6399999999999997</v>
      </c>
      <c r="U3196" s="77">
        <v>11.041600000000001</v>
      </c>
      <c r="V3196" s="77">
        <v>2.4553103369958098</v>
      </c>
      <c r="AC3196" s="77">
        <v>382.08</v>
      </c>
      <c r="AD3196" s="77">
        <v>372.58100000000002</v>
      </c>
      <c r="AH3196" s="77">
        <f>IF(AND(M3196&lt;Variables!$G$6,M3196&gt;Variables!$G$5),0,1)</f>
        <v>1</v>
      </c>
      <c r="AI3196" s="77">
        <f t="shared" si="102"/>
        <v>0</v>
      </c>
      <c r="AJ3196" s="77">
        <f>IF(I3196&gt;Variables!$G$7,0,1)</f>
        <v>1</v>
      </c>
      <c r="AK3196" s="77">
        <f>IF(F3196&gt;Variables!$G$8,0,1)</f>
        <v>1</v>
      </c>
      <c r="AL3196" s="77">
        <f>IF(G3196&gt;Variables!$G$9,0,1)</f>
        <v>1</v>
      </c>
      <c r="AM3196" s="77">
        <f>IF(AND(K3196&gt;Variables!$G$10,K3196&lt;Variables!$G$11),0,1)</f>
        <v>1</v>
      </c>
      <c r="AN3196" s="77">
        <f>IF(H3196&lt;Variables!$G$13,1,0)</f>
        <v>0</v>
      </c>
      <c r="AO3196" s="77">
        <f>IF(R3196&lt;Variables!$G$12,0,1)</f>
        <v>0</v>
      </c>
      <c r="AP3196" s="78">
        <f t="shared" si="103"/>
        <v>1</v>
      </c>
      <c r="AQ3196" s="77">
        <f>IF(V3196&lt;Variables!$G$15,1,0)</f>
        <v>1</v>
      </c>
      <c r="AR3196" s="77">
        <v>0</v>
      </c>
      <c r="AS3196" s="77">
        <v>0</v>
      </c>
      <c r="AT3196" s="77">
        <v>0</v>
      </c>
      <c r="AU3196" s="77">
        <v>1</v>
      </c>
      <c r="BA3196" s="77">
        <v>0.12</v>
      </c>
    </row>
    <row r="3197" spans="3:53" x14ac:dyDescent="0.25">
      <c r="C3197" s="77" t="s">
        <v>427</v>
      </c>
      <c r="D3197" s="77" t="s">
        <v>201</v>
      </c>
      <c r="E3197" s="77">
        <v>40.409999999999997</v>
      </c>
      <c r="F3197" s="77">
        <v>4.28</v>
      </c>
      <c r="G3197" s="77">
        <v>2.73</v>
      </c>
      <c r="H3197" s="77">
        <v>-99999</v>
      </c>
      <c r="I3197" s="77">
        <v>752.18700000000001</v>
      </c>
      <c r="J3197" s="77" t="s">
        <v>75</v>
      </c>
      <c r="K3197" s="77">
        <v>63.07</v>
      </c>
      <c r="L3197" s="77">
        <v>40.2229076923077</v>
      </c>
      <c r="M3197" s="77">
        <v>4.2493963447526963E-2</v>
      </c>
      <c r="N3197" s="77">
        <v>40.07853333333334</v>
      </c>
      <c r="O3197" s="77">
        <v>0.4028756874003927</v>
      </c>
      <c r="P3197" s="77">
        <v>34593</v>
      </c>
      <c r="Q3197" s="77">
        <v>2163000</v>
      </c>
      <c r="R3197" s="77">
        <v>0.02</v>
      </c>
      <c r="S3197" s="77">
        <v>18.161999999999999</v>
      </c>
      <c r="T3197" s="77">
        <v>4.6399999999999997</v>
      </c>
      <c r="U3197" s="77">
        <v>11.041600000000001</v>
      </c>
      <c r="V3197" s="77">
        <v>2.4996963730070401</v>
      </c>
      <c r="AC3197" s="77">
        <v>41.6</v>
      </c>
      <c r="AD3197" s="77">
        <v>39.729999999999997</v>
      </c>
      <c r="AH3197" s="77">
        <f>IF(AND(M3197&lt;Variables!$G$6,M3197&gt;Variables!$G$5),0,1)</f>
        <v>1</v>
      </c>
      <c r="AI3197" s="77">
        <f t="shared" si="102"/>
        <v>0</v>
      </c>
      <c r="AJ3197" s="77">
        <f>IF(I3197&gt;Variables!$G$7,0,1)</f>
        <v>0</v>
      </c>
      <c r="AK3197" s="77">
        <f>IF(F3197&gt;Variables!$G$8,0,1)</f>
        <v>1</v>
      </c>
      <c r="AL3197" s="77">
        <f>IF(G3197&gt;Variables!$G$9,0,1)</f>
        <v>1</v>
      </c>
      <c r="AM3197" s="77">
        <f>IF(AND(K3197&gt;Variables!$G$10,K3197&lt;Variables!$G$11),0,1)</f>
        <v>0</v>
      </c>
      <c r="AN3197" s="77">
        <f>IF(H3197&lt;Variables!$G$13,1,0)</f>
        <v>1</v>
      </c>
      <c r="AO3197" s="77">
        <f>IF(R3197&lt;Variables!$G$12,0,1)</f>
        <v>0</v>
      </c>
      <c r="AP3197" s="78">
        <f t="shared" si="103"/>
        <v>1</v>
      </c>
      <c r="AQ3197" s="77">
        <f>IF(V3197&lt;Variables!$G$15,1,0)</f>
        <v>1</v>
      </c>
      <c r="AR3197" s="77">
        <v>1</v>
      </c>
      <c r="AS3197" s="77">
        <v>0</v>
      </c>
      <c r="AT3197" s="77">
        <v>0</v>
      </c>
      <c r="AU3197" s="77">
        <v>0</v>
      </c>
      <c r="BA3197" s="77">
        <v>2</v>
      </c>
    </row>
    <row r="3198" spans="3:53" x14ac:dyDescent="0.25">
      <c r="C3198" s="77" t="s">
        <v>427</v>
      </c>
      <c r="D3198" s="77" t="s">
        <v>174</v>
      </c>
      <c r="E3198" s="77">
        <v>26.04</v>
      </c>
      <c r="F3198" s="77">
        <v>4.88</v>
      </c>
      <c r="G3198" s="77">
        <v>4.76</v>
      </c>
      <c r="H3198" s="77">
        <v>403.19</v>
      </c>
      <c r="I3198" s="77">
        <v>134.68100000000001</v>
      </c>
      <c r="J3198" s="77" t="s">
        <v>75</v>
      </c>
      <c r="K3198" s="77">
        <v>66.67</v>
      </c>
      <c r="L3198" s="77">
        <v>25.608823529411769</v>
      </c>
      <c r="M3198" s="77">
        <v>1.4884575628804331</v>
      </c>
      <c r="N3198" s="77">
        <v>25.502382608695651</v>
      </c>
      <c r="O3198" s="77">
        <v>1.912046410667851</v>
      </c>
      <c r="P3198" s="77">
        <v>42587</v>
      </c>
      <c r="Q3198" s="77">
        <v>702133</v>
      </c>
      <c r="R3198" s="77">
        <v>0.06</v>
      </c>
      <c r="S3198" s="77">
        <v>18.161999999999999</v>
      </c>
      <c r="T3198" s="77">
        <v>4.6399999999999997</v>
      </c>
      <c r="U3198" s="77">
        <v>11.041600000000001</v>
      </c>
      <c r="V3198" s="77">
        <v>2.4293425504536592</v>
      </c>
      <c r="AC3198" s="77">
        <v>26.751899999999999</v>
      </c>
      <c r="AD3198" s="77">
        <v>25.63</v>
      </c>
      <c r="AH3198" s="77">
        <f>IF(AND(M3198&lt;Variables!$G$6,M3198&gt;Variables!$G$5),0,1)</f>
        <v>1</v>
      </c>
      <c r="AI3198" s="77">
        <f t="shared" si="102"/>
        <v>0</v>
      </c>
      <c r="AJ3198" s="77">
        <f>IF(I3198&gt;Variables!$G$7,0,1)</f>
        <v>0</v>
      </c>
      <c r="AK3198" s="77">
        <f>IF(F3198&gt;Variables!$G$8,0,1)</f>
        <v>1</v>
      </c>
      <c r="AL3198" s="77">
        <f>IF(G3198&gt;Variables!$G$9,0,1)</f>
        <v>1</v>
      </c>
      <c r="AM3198" s="77">
        <f>IF(AND(K3198&gt;Variables!$G$10,K3198&lt;Variables!$G$11),0,1)</f>
        <v>0</v>
      </c>
      <c r="AN3198" s="77">
        <f>IF(H3198&lt;Variables!$G$13,1,0)</f>
        <v>1</v>
      </c>
      <c r="AO3198" s="77">
        <f>IF(R3198&lt;Variables!$G$12,0,1)</f>
        <v>0</v>
      </c>
      <c r="AP3198" s="78">
        <f t="shared" si="103"/>
        <v>1</v>
      </c>
      <c r="AQ3198" s="77">
        <f>IF(V3198&lt;Variables!$G$15,1,0)</f>
        <v>1</v>
      </c>
      <c r="AR3198" s="77">
        <v>1</v>
      </c>
      <c r="AS3198" s="77">
        <v>0</v>
      </c>
      <c r="AT3198" s="77">
        <v>0</v>
      </c>
      <c r="AU3198" s="77">
        <v>0</v>
      </c>
      <c r="BA3198" s="77">
        <v>2</v>
      </c>
    </row>
    <row r="3199" spans="3:53" x14ac:dyDescent="0.25">
      <c r="C3199" s="77" t="s">
        <v>427</v>
      </c>
      <c r="D3199" s="77" t="s">
        <v>438</v>
      </c>
      <c r="E3199" s="77">
        <v>253.9</v>
      </c>
      <c r="F3199" s="77">
        <v>6.34</v>
      </c>
      <c r="G3199" s="77">
        <v>3.66</v>
      </c>
      <c r="H3199" s="77">
        <v>52880</v>
      </c>
      <c r="I3199" s="77">
        <v>62.741999999999997</v>
      </c>
      <c r="J3199" s="77" t="s">
        <v>75</v>
      </c>
      <c r="K3199" s="77">
        <v>73.819999999999993</v>
      </c>
      <c r="L3199" s="77">
        <v>250.73557500000001</v>
      </c>
      <c r="M3199" s="77">
        <v>0.80336625546653484</v>
      </c>
      <c r="N3199" s="77">
        <v>249.44966129032261</v>
      </c>
      <c r="O3199" s="77">
        <v>1.3230078936994241</v>
      </c>
      <c r="P3199" s="77">
        <v>2439000</v>
      </c>
      <c r="Q3199" s="77">
        <v>3755000</v>
      </c>
      <c r="R3199" s="77">
        <v>0.65</v>
      </c>
      <c r="S3199" s="77">
        <v>18.161999999999999</v>
      </c>
      <c r="T3199" s="77">
        <v>4.6399999999999997</v>
      </c>
      <c r="U3199" s="77">
        <v>11.041600000000001</v>
      </c>
      <c r="V3199" s="77">
        <v>2.5376223773732161</v>
      </c>
      <c r="AC3199" s="77">
        <v>257.54500000000002</v>
      </c>
      <c r="AD3199" s="77">
        <v>251.12</v>
      </c>
      <c r="AH3199" s="77">
        <f>IF(AND(M3199&lt;Variables!$G$6,M3199&gt;Variables!$G$5),0,1)</f>
        <v>1</v>
      </c>
      <c r="AI3199" s="77">
        <f t="shared" si="102"/>
        <v>0</v>
      </c>
      <c r="AJ3199" s="77">
        <f>IF(I3199&gt;Variables!$G$7,0,1)</f>
        <v>0</v>
      </c>
      <c r="AK3199" s="77">
        <f>IF(F3199&gt;Variables!$G$8,0,1)</f>
        <v>1</v>
      </c>
      <c r="AL3199" s="77">
        <f>IF(G3199&gt;Variables!$G$9,0,1)</f>
        <v>1</v>
      </c>
      <c r="AM3199" s="77">
        <f>IF(AND(K3199&gt;Variables!$G$10,K3199&lt;Variables!$G$11),0,1)</f>
        <v>1</v>
      </c>
      <c r="AN3199" s="77">
        <f>IF(H3199&lt;Variables!$G$13,1,0)</f>
        <v>0</v>
      </c>
      <c r="AO3199" s="77">
        <f>IF(R3199&lt;Variables!$G$12,0,1)</f>
        <v>0</v>
      </c>
      <c r="AP3199" s="78">
        <f t="shared" si="103"/>
        <v>1</v>
      </c>
      <c r="AQ3199" s="77">
        <f>IF(V3199&lt;Variables!$G$15,1,0)</f>
        <v>1</v>
      </c>
      <c r="AR3199" s="77">
        <v>0</v>
      </c>
      <c r="AS3199" s="77">
        <v>1</v>
      </c>
      <c r="AT3199" s="77">
        <v>0</v>
      </c>
      <c r="AU3199" s="77">
        <v>0</v>
      </c>
      <c r="BA3199" s="77">
        <v>0.51</v>
      </c>
    </row>
    <row r="3200" spans="3:53" x14ac:dyDescent="0.25">
      <c r="C3200" s="77" t="s">
        <v>427</v>
      </c>
      <c r="D3200" s="77" t="s">
        <v>439</v>
      </c>
      <c r="E3200" s="77">
        <v>213.95</v>
      </c>
      <c r="F3200" s="77">
        <v>6.45</v>
      </c>
      <c r="G3200" s="77">
        <v>-1.4</v>
      </c>
      <c r="H3200" s="77">
        <v>15050</v>
      </c>
      <c r="I3200" s="77">
        <v>210.798</v>
      </c>
      <c r="J3200" s="77" t="s">
        <v>75</v>
      </c>
      <c r="K3200" s="77">
        <v>62.71</v>
      </c>
      <c r="L3200" s="77">
        <v>211.763745</v>
      </c>
      <c r="M3200" s="77">
        <v>1.3818489090283259</v>
      </c>
      <c r="N3200" s="77">
        <v>212.6951064516129</v>
      </c>
      <c r="O3200" s="77">
        <v>0.93791229223268313</v>
      </c>
      <c r="P3200" s="77">
        <v>1906000</v>
      </c>
      <c r="Q3200" s="77">
        <v>9816000</v>
      </c>
      <c r="R3200" s="77">
        <v>0.19</v>
      </c>
      <c r="S3200" s="77">
        <v>18.161999999999999</v>
      </c>
      <c r="T3200" s="77">
        <v>4.6399999999999997</v>
      </c>
      <c r="U3200" s="77">
        <v>11.041600000000001</v>
      </c>
      <c r="V3200" s="77">
        <v>2.4120247190229929</v>
      </c>
      <c r="AC3200" s="77">
        <v>225.88</v>
      </c>
      <c r="AD3200" s="77">
        <v>209.3</v>
      </c>
      <c r="AH3200" s="77">
        <f>IF(AND(M3200&lt;Variables!$G$6,M3200&gt;Variables!$G$5),0,1)</f>
        <v>1</v>
      </c>
      <c r="AI3200" s="77">
        <f t="shared" si="102"/>
        <v>1</v>
      </c>
      <c r="AJ3200" s="77">
        <f>IF(I3200&gt;Variables!$G$7,0,1)</f>
        <v>0</v>
      </c>
      <c r="AK3200" s="77">
        <f>IF(F3200&gt;Variables!$G$8,0,1)</f>
        <v>1</v>
      </c>
      <c r="AL3200" s="77">
        <f>IF(G3200&gt;Variables!$G$9,0,1)</f>
        <v>1</v>
      </c>
      <c r="AM3200" s="77">
        <f>IF(AND(K3200&gt;Variables!$G$10,K3200&lt;Variables!$G$11),0,1)</f>
        <v>0</v>
      </c>
      <c r="AN3200" s="77">
        <f>IF(H3200&lt;Variables!$G$13,1,0)</f>
        <v>0</v>
      </c>
      <c r="AO3200" s="77">
        <f>IF(R3200&lt;Variables!$G$12,0,1)</f>
        <v>0</v>
      </c>
      <c r="AP3200" s="78">
        <f t="shared" si="103"/>
        <v>1</v>
      </c>
      <c r="AQ3200" s="77">
        <f>IF(V3200&lt;Variables!$G$15,1,0)</f>
        <v>1</v>
      </c>
      <c r="AR3200" s="77">
        <v>1</v>
      </c>
      <c r="AS3200" s="77">
        <v>0</v>
      </c>
      <c r="AT3200" s="77">
        <v>0</v>
      </c>
      <c r="AU3200" s="77">
        <v>0</v>
      </c>
      <c r="BA3200" s="77">
        <v>2</v>
      </c>
    </row>
    <row r="3201" spans="3:53" x14ac:dyDescent="0.25">
      <c r="C3201" s="77" t="s">
        <v>427</v>
      </c>
      <c r="D3201" s="77" t="s">
        <v>183</v>
      </c>
      <c r="E3201" s="77">
        <v>46.13</v>
      </c>
      <c r="F3201" s="77">
        <v>8.14</v>
      </c>
      <c r="G3201" s="77">
        <v>8.8699999999999992</v>
      </c>
      <c r="H3201" s="77">
        <v>6840</v>
      </c>
      <c r="I3201" s="77">
        <v>4076.6990000000001</v>
      </c>
      <c r="J3201" s="77" t="s">
        <v>75</v>
      </c>
      <c r="K3201" s="77">
        <v>68.56</v>
      </c>
      <c r="L3201" s="77">
        <v>45.325875000000003</v>
      </c>
      <c r="M3201" s="77">
        <v>1.3107855060713229</v>
      </c>
      <c r="N3201" s="77">
        <v>44.472451612903242</v>
      </c>
      <c r="O3201" s="77">
        <v>3.2549327383534101</v>
      </c>
      <c r="P3201" s="77">
        <v>712053</v>
      </c>
      <c r="Q3201" s="77">
        <v>2260000</v>
      </c>
      <c r="R3201" s="77">
        <v>0.32</v>
      </c>
      <c r="S3201" s="77">
        <v>18.161999999999999</v>
      </c>
      <c r="T3201" s="77">
        <v>4.6399999999999997</v>
      </c>
      <c r="U3201" s="77">
        <v>11.041600000000001</v>
      </c>
      <c r="V3201" s="77">
        <v>2.4549413959112751</v>
      </c>
      <c r="AC3201" s="77">
        <v>49.741199999999999</v>
      </c>
      <c r="AD3201" s="77">
        <v>44.26</v>
      </c>
      <c r="AH3201" s="77">
        <f>IF(AND(M3201&lt;Variables!$G$6,M3201&gt;Variables!$G$5),0,1)</f>
        <v>1</v>
      </c>
      <c r="AI3201" s="77">
        <f t="shared" si="102"/>
        <v>0</v>
      </c>
      <c r="AJ3201" s="77">
        <f>IF(I3201&gt;Variables!$G$7,0,1)</f>
        <v>0</v>
      </c>
      <c r="AK3201" s="77">
        <f>IF(F3201&gt;Variables!$G$8,0,1)</f>
        <v>1</v>
      </c>
      <c r="AL3201" s="77">
        <f>IF(G3201&gt;Variables!$G$9,0,1)</f>
        <v>1</v>
      </c>
      <c r="AM3201" s="77">
        <f>IF(AND(K3201&gt;Variables!$G$10,K3201&lt;Variables!$G$11),0,1)</f>
        <v>0</v>
      </c>
      <c r="AN3201" s="77">
        <f>IF(H3201&lt;Variables!$G$13,1,0)</f>
        <v>0</v>
      </c>
      <c r="AO3201" s="77">
        <f>IF(R3201&lt;Variables!$G$12,0,1)</f>
        <v>0</v>
      </c>
      <c r="AP3201" s="78">
        <f t="shared" si="103"/>
        <v>1</v>
      </c>
      <c r="AQ3201" s="77">
        <f>IF(V3201&lt;Variables!$G$15,1,0)</f>
        <v>1</v>
      </c>
      <c r="AR3201" s="77">
        <v>0</v>
      </c>
      <c r="AS3201" s="77">
        <v>0</v>
      </c>
      <c r="AT3201" s="77">
        <v>1</v>
      </c>
      <c r="AU3201" s="77">
        <v>0</v>
      </c>
      <c r="BA3201" s="77">
        <v>-2.25</v>
      </c>
    </row>
    <row r="3202" spans="3:53" x14ac:dyDescent="0.25">
      <c r="C3202" s="77" t="s">
        <v>427</v>
      </c>
      <c r="D3202" s="77" t="s">
        <v>440</v>
      </c>
      <c r="E3202" s="77">
        <v>1.08</v>
      </c>
      <c r="F3202" s="77">
        <v>4.8499999999999996</v>
      </c>
      <c r="G3202" s="77">
        <v>4.8499999999999996</v>
      </c>
      <c r="H3202" s="77">
        <v>-99999</v>
      </c>
      <c r="I3202" s="77">
        <v>78.415999999999997</v>
      </c>
      <c r="J3202" s="77" t="s">
        <v>75</v>
      </c>
      <c r="K3202" s="77">
        <v>83.37</v>
      </c>
      <c r="L3202" s="77">
        <v>1.075</v>
      </c>
      <c r="M3202" s="77">
        <v>0.46511627906975739</v>
      </c>
      <c r="N3202" s="77">
        <v>1.0614285714285721</v>
      </c>
      <c r="O3202" s="77">
        <v>1.749663526244942</v>
      </c>
      <c r="P3202" s="77">
        <v>29611</v>
      </c>
      <c r="Q3202" s="77">
        <v>137957</v>
      </c>
      <c r="R3202" s="77">
        <v>0.21</v>
      </c>
      <c r="S3202" s="77">
        <v>18.161999999999999</v>
      </c>
      <c r="T3202" s="77">
        <v>4.6399999999999997</v>
      </c>
      <c r="U3202" s="77">
        <v>11.041600000000001</v>
      </c>
      <c r="V3202" s="77">
        <v>2.6557957302325601</v>
      </c>
      <c r="AC3202" s="77">
        <v>1.1000000000000001</v>
      </c>
      <c r="AD3202" s="77">
        <v>1.06</v>
      </c>
      <c r="AH3202" s="77">
        <f>IF(AND(M3202&lt;Variables!$G$6,M3202&gt;Variables!$G$5),0,1)</f>
        <v>1</v>
      </c>
      <c r="AI3202" s="77">
        <f t="shared" si="102"/>
        <v>0</v>
      </c>
      <c r="AJ3202" s="77">
        <f>IF(I3202&gt;Variables!$G$7,0,1)</f>
        <v>0</v>
      </c>
      <c r="AK3202" s="77">
        <f>IF(F3202&gt;Variables!$G$8,0,1)</f>
        <v>1</v>
      </c>
      <c r="AL3202" s="77">
        <f>IF(G3202&gt;Variables!$G$9,0,1)</f>
        <v>1</v>
      </c>
      <c r="AM3202" s="77">
        <f>IF(AND(K3202&gt;Variables!$G$10,K3202&lt;Variables!$G$11),0,1)</f>
        <v>1</v>
      </c>
      <c r="AN3202" s="77">
        <f>IF(H3202&lt;Variables!$G$13,1,0)</f>
        <v>1</v>
      </c>
      <c r="AO3202" s="77">
        <f>IF(R3202&lt;Variables!$G$12,0,1)</f>
        <v>0</v>
      </c>
      <c r="AP3202" s="78">
        <f t="shared" si="103"/>
        <v>1</v>
      </c>
      <c r="AQ3202" s="77">
        <f>IF(V3202&lt;Variables!$G$15,1,0)</f>
        <v>1</v>
      </c>
      <c r="AR3202" s="77">
        <v>0</v>
      </c>
      <c r="AS3202" s="77">
        <v>0</v>
      </c>
      <c r="AT3202" s="77">
        <v>0</v>
      </c>
      <c r="AU3202" s="77">
        <v>0</v>
      </c>
      <c r="BA3202" s="77">
        <v>0</v>
      </c>
    </row>
    <row r="3203" spans="3:53" x14ac:dyDescent="0.25">
      <c r="C3203" s="77" t="s">
        <v>427</v>
      </c>
      <c r="D3203" s="77" t="s">
        <v>441</v>
      </c>
      <c r="E3203" s="77">
        <v>22.49</v>
      </c>
      <c r="F3203" s="77">
        <v>3.98</v>
      </c>
      <c r="G3203" s="77">
        <v>0</v>
      </c>
      <c r="H3203" s="77">
        <v>-99999</v>
      </c>
      <c r="I3203" s="77">
        <v>-71.581000000000003</v>
      </c>
      <c r="J3203" s="77" t="s">
        <v>75</v>
      </c>
      <c r="L3203" s="77">
        <v>22.18</v>
      </c>
      <c r="M3203" s="77">
        <v>0</v>
      </c>
      <c r="N3203" s="77">
        <v>22.368333333333329</v>
      </c>
      <c r="O3203" s="77">
        <v>-0.84196408613365203</v>
      </c>
      <c r="P3203" s="77">
        <v>61795</v>
      </c>
      <c r="Q3203" s="77">
        <v>13326</v>
      </c>
      <c r="R3203" s="77">
        <v>4.6399999999999997</v>
      </c>
      <c r="S3203" s="77">
        <v>18.161999999999999</v>
      </c>
      <c r="T3203" s="77">
        <v>4.6399999999999997</v>
      </c>
      <c r="U3203" s="77">
        <v>11.041600000000001</v>
      </c>
      <c r="AC3203" s="77">
        <v>22.65</v>
      </c>
      <c r="AD3203" s="77">
        <v>22.42</v>
      </c>
      <c r="AH3203" s="77">
        <f>IF(AND(M3203&lt;Variables!$G$6,M3203&gt;Variables!$G$5),0,1)</f>
        <v>1</v>
      </c>
      <c r="AI3203" s="77">
        <f t="shared" si="102"/>
        <v>1</v>
      </c>
      <c r="AJ3203" s="77">
        <f>IF(I3203&gt;Variables!$G$7,0,1)</f>
        <v>1</v>
      </c>
      <c r="AK3203" s="77">
        <f>IF(F3203&gt;Variables!$G$8,0,1)</f>
        <v>1</v>
      </c>
      <c r="AL3203" s="77">
        <f>IF(G3203&gt;Variables!$G$9,0,1)</f>
        <v>1</v>
      </c>
      <c r="AM3203" s="77">
        <f>IF(AND(K3203&gt;Variables!$G$10,K3203&lt;Variables!$G$11),0,1)</f>
        <v>1</v>
      </c>
      <c r="AN3203" s="77">
        <f>IF(H3203&lt;Variables!$G$13,1,0)</f>
        <v>1</v>
      </c>
      <c r="AO3203" s="77">
        <f>IF(R3203&lt;Variables!$G$12,0,1)</f>
        <v>1</v>
      </c>
      <c r="AP3203" s="78">
        <f t="shared" si="103"/>
        <v>1</v>
      </c>
      <c r="AQ3203" s="77">
        <f>IF(V3203&lt;Variables!$G$15,1,0)</f>
        <v>1</v>
      </c>
      <c r="AR3203" s="77">
        <v>0</v>
      </c>
      <c r="AS3203" s="77">
        <v>0</v>
      </c>
      <c r="AT3203" s="77">
        <v>0</v>
      </c>
      <c r="AU3203" s="77">
        <v>0</v>
      </c>
      <c r="BA3203" s="77">
        <v>0</v>
      </c>
    </row>
    <row r="3204" spans="3:53" x14ac:dyDescent="0.25">
      <c r="C3204" s="77" t="s">
        <v>427</v>
      </c>
      <c r="D3204" s="77" t="s">
        <v>442</v>
      </c>
      <c r="E3204" s="77">
        <v>139.41</v>
      </c>
      <c r="F3204" s="77">
        <v>10.73</v>
      </c>
      <c r="G3204" s="77">
        <v>1.96</v>
      </c>
      <c r="H3204" s="77">
        <v>20120</v>
      </c>
      <c r="I3204" s="77">
        <v>-22.228999999999999</v>
      </c>
      <c r="J3204" s="77" t="s">
        <v>75</v>
      </c>
      <c r="K3204" s="77">
        <v>67.8</v>
      </c>
      <c r="L3204" s="77">
        <v>138.73899499999999</v>
      </c>
      <c r="M3204" s="77">
        <v>0.16650329635152819</v>
      </c>
      <c r="N3204" s="77">
        <v>138.17895161290321</v>
      </c>
      <c r="O3204" s="77">
        <v>0.57248110357131543</v>
      </c>
      <c r="P3204" s="77">
        <v>2932000</v>
      </c>
      <c r="Q3204" s="77">
        <v>2303000</v>
      </c>
      <c r="R3204" s="77">
        <v>1.27</v>
      </c>
      <c r="S3204" s="77">
        <v>18.161999999999999</v>
      </c>
      <c r="T3204" s="77">
        <v>4.6399999999999997</v>
      </c>
      <c r="U3204" s="77">
        <v>11.041600000000001</v>
      </c>
      <c r="V3204" s="77">
        <v>2.5385195792412949</v>
      </c>
      <c r="AC3204" s="77">
        <v>143.32820000000001</v>
      </c>
      <c r="AD3204" s="77">
        <v>136.09</v>
      </c>
      <c r="AH3204" s="77">
        <f>IF(AND(M3204&lt;Variables!$G$6,M3204&gt;Variables!$G$5),0,1)</f>
        <v>1</v>
      </c>
      <c r="AI3204" s="77">
        <f t="shared" si="102"/>
        <v>0</v>
      </c>
      <c r="AJ3204" s="77">
        <f>IF(I3204&gt;Variables!$G$7,0,1)</f>
        <v>1</v>
      </c>
      <c r="AK3204" s="77">
        <f>IF(F3204&gt;Variables!$G$8,0,1)</f>
        <v>0</v>
      </c>
      <c r="AL3204" s="77">
        <f>IF(G3204&gt;Variables!$G$9,0,1)</f>
        <v>1</v>
      </c>
      <c r="AM3204" s="77">
        <f>IF(AND(K3204&gt;Variables!$G$10,K3204&lt;Variables!$G$11),0,1)</f>
        <v>0</v>
      </c>
      <c r="AN3204" s="77">
        <f>IF(H3204&lt;Variables!$G$13,1,0)</f>
        <v>0</v>
      </c>
      <c r="AO3204" s="77">
        <f>IF(R3204&lt;Variables!$G$12,0,1)</f>
        <v>0</v>
      </c>
      <c r="AP3204" s="78">
        <f t="shared" si="103"/>
        <v>1</v>
      </c>
      <c r="AQ3204" s="77">
        <f>IF(V3204&lt;Variables!$G$15,1,0)</f>
        <v>1</v>
      </c>
      <c r="AR3204" s="77">
        <v>1</v>
      </c>
      <c r="AS3204" s="77">
        <v>0</v>
      </c>
      <c r="AT3204" s="77">
        <v>0</v>
      </c>
      <c r="AU3204" s="77">
        <v>0</v>
      </c>
      <c r="BA3204" s="77">
        <v>1.31</v>
      </c>
    </row>
    <row r="3205" spans="3:53" x14ac:dyDescent="0.25">
      <c r="C3205" s="77" t="s">
        <v>427</v>
      </c>
      <c r="D3205" s="77" t="s">
        <v>443</v>
      </c>
      <c r="E3205" s="77">
        <v>23.38</v>
      </c>
      <c r="F3205" s="77">
        <v>14.23</v>
      </c>
      <c r="G3205" s="77">
        <v>4.6500000000000004</v>
      </c>
      <c r="H3205" s="77">
        <v>1060</v>
      </c>
      <c r="I3205" s="77">
        <v>-6.7009999999999996</v>
      </c>
      <c r="J3205" s="77" t="s">
        <v>75</v>
      </c>
      <c r="K3205" s="77">
        <v>65.89</v>
      </c>
      <c r="L3205" s="77">
        <v>23.094664999999999</v>
      </c>
      <c r="M3205" s="77">
        <v>0.45610100860956498</v>
      </c>
      <c r="N3205" s="77">
        <v>22.93590967741935</v>
      </c>
      <c r="O3205" s="77">
        <v>1.151427287144603</v>
      </c>
      <c r="P3205" s="77">
        <v>926210</v>
      </c>
      <c r="Q3205" s="77">
        <v>739100</v>
      </c>
      <c r="R3205" s="77">
        <v>1.25</v>
      </c>
      <c r="S3205" s="77">
        <v>18.161999999999999</v>
      </c>
      <c r="T3205" s="77">
        <v>4.6399999999999997</v>
      </c>
      <c r="U3205" s="77">
        <v>11.041600000000001</v>
      </c>
      <c r="V3205" s="77">
        <v>2.4988311525387359</v>
      </c>
      <c r="AC3205" s="77">
        <v>23.809000000000001</v>
      </c>
      <c r="AD3205" s="77">
        <v>22.32</v>
      </c>
      <c r="AH3205" s="77">
        <f>IF(AND(M3205&lt;Variables!$G$6,M3205&gt;Variables!$G$5),0,1)</f>
        <v>1</v>
      </c>
      <c r="AI3205" s="77">
        <f t="shared" si="102"/>
        <v>0</v>
      </c>
      <c r="AJ3205" s="77">
        <f>IF(I3205&gt;Variables!$G$7,0,1)</f>
        <v>1</v>
      </c>
      <c r="AK3205" s="77">
        <f>IF(F3205&gt;Variables!$G$8,0,1)</f>
        <v>0</v>
      </c>
      <c r="AL3205" s="77">
        <f>IF(G3205&gt;Variables!$G$9,0,1)</f>
        <v>1</v>
      </c>
      <c r="AM3205" s="77">
        <f>IF(AND(K3205&gt;Variables!$G$10,K3205&lt;Variables!$G$11),0,1)</f>
        <v>0</v>
      </c>
      <c r="AN3205" s="77">
        <f>IF(H3205&lt;Variables!$G$13,1,0)</f>
        <v>1</v>
      </c>
      <c r="AO3205" s="77">
        <f>IF(R3205&lt;Variables!$G$12,0,1)</f>
        <v>0</v>
      </c>
      <c r="AP3205" s="78">
        <f t="shared" si="103"/>
        <v>1</v>
      </c>
      <c r="AQ3205" s="77">
        <f>IF(V3205&lt;Variables!$G$15,1,0)</f>
        <v>1</v>
      </c>
      <c r="AR3205" s="77">
        <v>0</v>
      </c>
      <c r="AS3205" s="77">
        <v>1</v>
      </c>
      <c r="AT3205" s="77">
        <v>0</v>
      </c>
      <c r="AU3205" s="77">
        <v>0</v>
      </c>
      <c r="BA3205" s="77">
        <v>0.37</v>
      </c>
    </row>
    <row r="3206" spans="3:53" x14ac:dyDescent="0.25">
      <c r="C3206" s="77" t="s">
        <v>427</v>
      </c>
      <c r="D3206" s="77" t="s">
        <v>123</v>
      </c>
      <c r="E3206" s="77">
        <v>12.96</v>
      </c>
      <c r="F3206" s="77">
        <v>17.440000000000001</v>
      </c>
      <c r="G3206" s="77">
        <v>11.41</v>
      </c>
      <c r="H3206" s="77">
        <v>4790</v>
      </c>
      <c r="I3206" s="77">
        <v>193.57499999999999</v>
      </c>
      <c r="J3206" s="77" t="s">
        <v>75</v>
      </c>
      <c r="K3206" s="77">
        <v>60.47</v>
      </c>
      <c r="L3206" s="77">
        <v>12.95903</v>
      </c>
      <c r="M3206" s="77">
        <v>1.357894842438035</v>
      </c>
      <c r="N3206" s="77">
        <v>12.745848387096769</v>
      </c>
      <c r="O3206" s="77">
        <v>3.053163674041373</v>
      </c>
      <c r="P3206" s="77">
        <v>36457000</v>
      </c>
      <c r="Q3206" s="77">
        <v>48995000</v>
      </c>
      <c r="R3206" s="77">
        <v>0.74</v>
      </c>
      <c r="S3206" s="77">
        <v>18.161999999999999</v>
      </c>
      <c r="T3206" s="77">
        <v>4.6399999999999997</v>
      </c>
      <c r="U3206" s="77">
        <v>11.041600000000001</v>
      </c>
      <c r="V3206" s="77">
        <v>2.399104778903669</v>
      </c>
      <c r="AC3206" s="77">
        <v>13.95</v>
      </c>
      <c r="AD3206" s="77">
        <v>11.72</v>
      </c>
      <c r="AH3206" s="77">
        <f>IF(AND(M3206&lt;Variables!$G$6,M3206&gt;Variables!$G$5),0,1)</f>
        <v>1</v>
      </c>
      <c r="AI3206" s="77">
        <f t="shared" si="102"/>
        <v>0</v>
      </c>
      <c r="AJ3206" s="77">
        <f>IF(I3206&gt;Variables!$G$7,0,1)</f>
        <v>0</v>
      </c>
      <c r="AK3206" s="77">
        <f>IF(F3206&gt;Variables!$G$8,0,1)</f>
        <v>0</v>
      </c>
      <c r="AL3206" s="77">
        <f>IF(G3206&gt;Variables!$G$9,0,1)</f>
        <v>0</v>
      </c>
      <c r="AM3206" s="77">
        <f>IF(AND(K3206&gt;Variables!$G$10,K3206&lt;Variables!$G$11),0,1)</f>
        <v>1</v>
      </c>
      <c r="AN3206" s="77">
        <f>IF(H3206&lt;Variables!$G$13,1,0)</f>
        <v>0</v>
      </c>
      <c r="AO3206" s="77">
        <f>IF(R3206&lt;Variables!$G$12,0,1)</f>
        <v>0</v>
      </c>
      <c r="AP3206" s="78">
        <f t="shared" si="103"/>
        <v>1</v>
      </c>
      <c r="AQ3206" s="77">
        <f>IF(V3206&lt;Variables!$G$15,1,0)</f>
        <v>1</v>
      </c>
      <c r="AR3206" s="77">
        <v>1</v>
      </c>
      <c r="AS3206" s="77">
        <v>0</v>
      </c>
      <c r="AT3206" s="77">
        <v>0</v>
      </c>
      <c r="AU3206" s="77">
        <v>0</v>
      </c>
      <c r="BA3206" s="77">
        <v>2</v>
      </c>
    </row>
    <row r="3207" spans="3:53" x14ac:dyDescent="0.25">
      <c r="C3207" s="77" t="s">
        <v>427</v>
      </c>
      <c r="D3207" s="77" t="s">
        <v>444</v>
      </c>
      <c r="E3207" s="77">
        <v>2.59</v>
      </c>
      <c r="F3207" s="77">
        <v>14.68</v>
      </c>
      <c r="G3207" s="77">
        <v>0</v>
      </c>
      <c r="H3207" s="77">
        <v>-99999</v>
      </c>
      <c r="I3207" s="77">
        <v>-99999</v>
      </c>
      <c r="J3207" s="77" t="s">
        <v>75</v>
      </c>
      <c r="K3207" s="77">
        <v>-99999</v>
      </c>
      <c r="L3207" s="77">
        <v>-99999</v>
      </c>
      <c r="M3207" s="77">
        <v>-99999</v>
      </c>
      <c r="N3207" s="77">
        <v>2.5</v>
      </c>
      <c r="O3207" s="77">
        <v>0</v>
      </c>
      <c r="P3207" s="77">
        <v>123000</v>
      </c>
      <c r="Q3207" s="77">
        <v>1740</v>
      </c>
      <c r="R3207" s="77">
        <v>70.69</v>
      </c>
      <c r="S3207" s="77">
        <v>18.161999999999999</v>
      </c>
      <c r="T3207" s="77">
        <v>4.6399999999999997</v>
      </c>
      <c r="U3207" s="77">
        <v>11.041600000000001</v>
      </c>
      <c r="V3207" s="77">
        <v>-99999</v>
      </c>
      <c r="AC3207" s="77">
        <v>2.58</v>
      </c>
      <c r="AD3207" s="77">
        <v>2.5</v>
      </c>
      <c r="AH3207" s="77">
        <f>IF(AND(M3207&lt;Variables!$G$6,M3207&gt;Variables!$G$5),0,1)</f>
        <v>1</v>
      </c>
      <c r="AI3207" s="77">
        <f t="shared" si="102"/>
        <v>1</v>
      </c>
      <c r="AJ3207" s="77">
        <f>IF(I3207&gt;Variables!$G$7,0,1)</f>
        <v>1</v>
      </c>
      <c r="AK3207" s="77">
        <f>IF(F3207&gt;Variables!$G$8,0,1)</f>
        <v>0</v>
      </c>
      <c r="AL3207" s="77">
        <f>IF(G3207&gt;Variables!$G$9,0,1)</f>
        <v>1</v>
      </c>
      <c r="AM3207" s="77">
        <f>IF(AND(K3207&gt;Variables!$G$10,K3207&lt;Variables!$G$11),0,1)</f>
        <v>1</v>
      </c>
      <c r="AN3207" s="77">
        <f>IF(H3207&lt;Variables!$G$13,1,0)</f>
        <v>1</v>
      </c>
      <c r="AO3207" s="77">
        <f>IF(R3207&lt;Variables!$G$12,0,1)</f>
        <v>1</v>
      </c>
      <c r="AP3207" s="78">
        <f t="shared" si="103"/>
        <v>1</v>
      </c>
      <c r="AQ3207" s="77">
        <f>IF(V3207&lt;Variables!$G$15,1,0)</f>
        <v>1</v>
      </c>
      <c r="AR3207" s="77">
        <v>0</v>
      </c>
      <c r="AS3207" s="77">
        <v>0</v>
      </c>
      <c r="AT3207" s="77">
        <v>1</v>
      </c>
      <c r="AU3207" s="77">
        <v>0</v>
      </c>
      <c r="BA3207" s="77">
        <v>-2.25</v>
      </c>
    </row>
    <row r="3208" spans="3:53" x14ac:dyDescent="0.25">
      <c r="C3208" s="77" t="s">
        <v>427</v>
      </c>
      <c r="D3208" s="77" t="s">
        <v>445</v>
      </c>
      <c r="E3208" s="77">
        <v>10.07</v>
      </c>
      <c r="F3208" s="77">
        <v>20.079999999999998</v>
      </c>
      <c r="G3208" s="77">
        <v>1.9</v>
      </c>
      <c r="H3208" s="77">
        <v>74.489999999999995</v>
      </c>
      <c r="I3208" s="77">
        <v>1855.3</v>
      </c>
      <c r="J3208" s="77" t="s">
        <v>75</v>
      </c>
      <c r="K3208" s="77">
        <v>64.7</v>
      </c>
      <c r="L3208" s="77">
        <v>9.3412199999999999</v>
      </c>
      <c r="M3208" s="77">
        <v>3.4126163391933848</v>
      </c>
      <c r="N3208" s="77">
        <v>9.4986516129032275</v>
      </c>
      <c r="O3208" s="77">
        <v>1.6986451727273859</v>
      </c>
      <c r="P3208" s="77">
        <v>22860000</v>
      </c>
      <c r="Q3208" s="77">
        <v>14860000</v>
      </c>
      <c r="R3208" s="77">
        <v>1.54</v>
      </c>
      <c r="S3208" s="77">
        <v>18.161999999999999</v>
      </c>
      <c r="T3208" s="77">
        <v>4.6399999999999997</v>
      </c>
      <c r="U3208" s="77">
        <v>11.041600000000001</v>
      </c>
      <c r="V3208" s="77">
        <v>2.2856861261633918</v>
      </c>
      <c r="AC3208" s="77">
        <v>16.45</v>
      </c>
      <c r="AD3208" s="77">
        <v>9.5601000000000003</v>
      </c>
      <c r="AH3208" s="77">
        <f>IF(AND(M3208&lt;Variables!$G$6,M3208&gt;Variables!$G$5),0,1)</f>
        <v>1</v>
      </c>
      <c r="AI3208" s="77">
        <f t="shared" si="102"/>
        <v>1</v>
      </c>
      <c r="AJ3208" s="77">
        <f>IF(I3208&gt;Variables!$G$7,0,1)</f>
        <v>0</v>
      </c>
      <c r="AK3208" s="77">
        <f>IF(F3208&gt;Variables!$G$8,0,1)</f>
        <v>0</v>
      </c>
      <c r="AL3208" s="77">
        <f>IF(G3208&gt;Variables!$G$9,0,1)</f>
        <v>1</v>
      </c>
      <c r="AM3208" s="77">
        <f>IF(AND(K3208&gt;Variables!$G$10,K3208&lt;Variables!$G$11),0,1)</f>
        <v>0</v>
      </c>
      <c r="AN3208" s="77">
        <f>IF(H3208&lt;Variables!$G$13,1,0)</f>
        <v>1</v>
      </c>
      <c r="AO3208" s="77">
        <f>IF(R3208&lt;Variables!$G$12,0,1)</f>
        <v>0</v>
      </c>
      <c r="AP3208" s="78">
        <f t="shared" si="103"/>
        <v>1</v>
      </c>
      <c r="AQ3208" s="77">
        <f>IF(V3208&lt;Variables!$G$15,1,0)</f>
        <v>1</v>
      </c>
      <c r="AR3208" s="77">
        <v>0</v>
      </c>
      <c r="AS3208" s="77">
        <v>0</v>
      </c>
      <c r="AT3208" s="77">
        <v>1</v>
      </c>
      <c r="AU3208" s="77">
        <v>0</v>
      </c>
      <c r="BA3208" s="77">
        <v>-2.25</v>
      </c>
    </row>
    <row r="3209" spans="3:53" x14ac:dyDescent="0.25">
      <c r="C3209" s="77" t="s">
        <v>427</v>
      </c>
      <c r="D3209" s="77" t="s">
        <v>446</v>
      </c>
      <c r="E3209" s="77">
        <v>9.99</v>
      </c>
      <c r="F3209" s="77">
        <v>24.29</v>
      </c>
      <c r="G3209" s="77">
        <v>17.43</v>
      </c>
      <c r="H3209" s="77">
        <v>23.63</v>
      </c>
      <c r="I3209" s="77">
        <v>-1.494</v>
      </c>
      <c r="J3209" s="77" t="s">
        <v>75</v>
      </c>
      <c r="K3209" s="77">
        <v>60.31</v>
      </c>
      <c r="L3209" s="77">
        <v>9.8469083333333334</v>
      </c>
      <c r="M3209" s="77">
        <v>3.1592826513228709</v>
      </c>
      <c r="N3209" s="77">
        <v>9.3415521739130458</v>
      </c>
      <c r="O3209" s="77">
        <v>8.7399589585009512</v>
      </c>
      <c r="P3209" s="77">
        <v>1600000</v>
      </c>
      <c r="Q3209" s="77">
        <v>839300</v>
      </c>
      <c r="R3209" s="77">
        <v>1.91</v>
      </c>
      <c r="S3209" s="77">
        <v>18.161999999999999</v>
      </c>
      <c r="T3209" s="77">
        <v>4.6399999999999997</v>
      </c>
      <c r="U3209" s="77">
        <v>11.041600000000001</v>
      </c>
      <c r="V3209" s="77">
        <v>2.2976017255233239</v>
      </c>
      <c r="AC3209" s="77">
        <v>10.44</v>
      </c>
      <c r="AD3209" s="77">
        <v>8.66</v>
      </c>
      <c r="AH3209" s="77">
        <f>IF(AND(M3209&lt;Variables!$G$6,M3209&gt;Variables!$G$5),0,1)</f>
        <v>1</v>
      </c>
      <c r="AI3209" s="77">
        <f t="shared" si="102"/>
        <v>0</v>
      </c>
      <c r="AJ3209" s="77">
        <f>IF(I3209&gt;Variables!$G$7,0,1)</f>
        <v>1</v>
      </c>
      <c r="AK3209" s="77">
        <f>IF(F3209&gt;Variables!$G$8,0,1)</f>
        <v>0</v>
      </c>
      <c r="AL3209" s="77">
        <f>IF(G3209&gt;Variables!$G$9,0,1)</f>
        <v>0</v>
      </c>
      <c r="AM3209" s="77">
        <f>IF(AND(K3209&gt;Variables!$G$10,K3209&lt;Variables!$G$11),0,1)</f>
        <v>1</v>
      </c>
      <c r="AN3209" s="77">
        <f>IF(H3209&lt;Variables!$G$13,1,0)</f>
        <v>1</v>
      </c>
      <c r="AO3209" s="77">
        <f>IF(R3209&lt;Variables!$G$12,0,1)</f>
        <v>0</v>
      </c>
      <c r="AP3209" s="78">
        <f t="shared" si="103"/>
        <v>1</v>
      </c>
      <c r="AQ3209" s="77">
        <f>IF(V3209&lt;Variables!$G$15,1,0)</f>
        <v>1</v>
      </c>
      <c r="AR3209" s="77">
        <v>0</v>
      </c>
      <c r="AS3209" s="77">
        <v>0</v>
      </c>
      <c r="AT3209" s="77">
        <v>0</v>
      </c>
      <c r="AU3209" s="77">
        <v>0</v>
      </c>
      <c r="BA3209" s="77">
        <v>0</v>
      </c>
    </row>
    <row r="3210" spans="3:53" x14ac:dyDescent="0.25">
      <c r="C3210" s="77" t="s">
        <v>427</v>
      </c>
      <c r="D3210" s="77" t="s">
        <v>447</v>
      </c>
      <c r="E3210" s="77">
        <v>13.94</v>
      </c>
      <c r="F3210" s="77">
        <v>3.67</v>
      </c>
      <c r="G3210" s="77">
        <v>0.35</v>
      </c>
      <c r="H3210" s="77">
        <v>-99999</v>
      </c>
      <c r="I3210" s="77">
        <v>-39.430999999999997</v>
      </c>
      <c r="J3210" s="77" t="s">
        <v>74</v>
      </c>
      <c r="K3210" s="77">
        <v>69.41</v>
      </c>
      <c r="L3210" s="77">
        <v>14.14</v>
      </c>
      <c r="M3210" s="77">
        <v>0</v>
      </c>
      <c r="N3210" s="77">
        <v>14.115</v>
      </c>
      <c r="O3210" s="77">
        <v>0.17711654268508931</v>
      </c>
      <c r="P3210" s="77">
        <v>26061</v>
      </c>
      <c r="Q3210" s="77">
        <v>10040</v>
      </c>
      <c r="R3210" s="77">
        <v>2.6</v>
      </c>
      <c r="S3210" s="77">
        <v>18.161999999999999</v>
      </c>
      <c r="T3210" s="77">
        <v>4.6399999999999997</v>
      </c>
      <c r="U3210" s="77">
        <v>11.041600000000001</v>
      </c>
      <c r="V3210" s="77">
        <v>2.5680876000000001</v>
      </c>
      <c r="AC3210" s="77">
        <v>14.14</v>
      </c>
      <c r="AD3210" s="77">
        <v>13.65</v>
      </c>
      <c r="AH3210" s="77">
        <f>IF(AND(M3210&lt;Variables!$G$6,M3210&gt;Variables!$G$5),0,1)</f>
        <v>1</v>
      </c>
      <c r="AI3210" s="77">
        <f t="shared" si="102"/>
        <v>0</v>
      </c>
      <c r="AJ3210" s="77">
        <f>IF(I3210&gt;Variables!$G$7,0,1)</f>
        <v>1</v>
      </c>
      <c r="AK3210" s="77">
        <f>IF(F3210&gt;Variables!$G$8,0,1)</f>
        <v>1</v>
      </c>
      <c r="AL3210" s="77">
        <f>IF(G3210&gt;Variables!$G$9,0,1)</f>
        <v>1</v>
      </c>
      <c r="AM3210" s="77">
        <f>IF(AND(K3210&gt;Variables!$G$10,K3210&lt;Variables!$G$11),0,1)</f>
        <v>0</v>
      </c>
      <c r="AN3210" s="77">
        <f>IF(H3210&lt;Variables!$G$13,1,0)</f>
        <v>1</v>
      </c>
      <c r="AO3210" s="77">
        <f>IF(R3210&lt;Variables!$G$12,0,1)</f>
        <v>1</v>
      </c>
      <c r="AP3210" s="78">
        <f t="shared" si="103"/>
        <v>0</v>
      </c>
      <c r="AQ3210" s="77">
        <f>IF(V3210&lt;Variables!$G$15,1,0)</f>
        <v>1</v>
      </c>
      <c r="AR3210" s="77">
        <v>0</v>
      </c>
      <c r="AS3210" s="77">
        <v>0</v>
      </c>
      <c r="AT3210" s="77">
        <v>0</v>
      </c>
      <c r="AU3210" s="77">
        <v>0</v>
      </c>
      <c r="BA3210" s="77">
        <v>0</v>
      </c>
    </row>
    <row r="3211" spans="3:53" x14ac:dyDescent="0.25">
      <c r="C3211" s="77" t="s">
        <v>448</v>
      </c>
      <c r="D3211" s="77" t="s">
        <v>430</v>
      </c>
      <c r="E3211" s="77">
        <v>113.49</v>
      </c>
      <c r="F3211" s="77">
        <v>4.7</v>
      </c>
      <c r="G3211" s="77">
        <v>5.27</v>
      </c>
      <c r="H3211" s="77">
        <v>32160</v>
      </c>
      <c r="I3211" s="77">
        <v>-0.22500000000000001</v>
      </c>
      <c r="J3211" s="77" t="s">
        <v>74</v>
      </c>
      <c r="K3211" s="77">
        <v>67.73</v>
      </c>
      <c r="L3211" s="77">
        <v>112.44674999999999</v>
      </c>
      <c r="M3211" s="77">
        <v>0.58983474400102842</v>
      </c>
      <c r="N3211" s="77">
        <v>111.4126555555555</v>
      </c>
      <c r="O3211" s="77">
        <v>1.523475440003383</v>
      </c>
      <c r="P3211" s="77">
        <v>2101000</v>
      </c>
      <c r="Q3211" s="77">
        <v>13282000</v>
      </c>
      <c r="R3211" s="77">
        <v>0.16</v>
      </c>
      <c r="S3211" s="77">
        <v>20.425000000000001</v>
      </c>
      <c r="T3211" s="77">
        <v>5.4640000000000004</v>
      </c>
      <c r="U3211" s="77">
        <v>12.3744</v>
      </c>
      <c r="V3211" s="77">
        <v>2.5051450568638058</v>
      </c>
      <c r="AC3211" s="77">
        <v>117.66</v>
      </c>
      <c r="AD3211" s="77">
        <v>111.60980000000001</v>
      </c>
      <c r="AH3211" s="77">
        <f>IF(AND(M3211&lt;Variables!$G$6,M3211&gt;Variables!$G$5),0,1)</f>
        <v>1</v>
      </c>
      <c r="AI3211" s="77">
        <f t="shared" si="102"/>
        <v>0</v>
      </c>
      <c r="AJ3211" s="77">
        <f>IF(I3211&gt;Variables!$G$7,0,1)</f>
        <v>1</v>
      </c>
      <c r="AK3211" s="77">
        <f>IF(F3211&gt;Variables!$G$8,0,1)</f>
        <v>1</v>
      </c>
      <c r="AL3211" s="77">
        <f>IF(G3211&gt;Variables!$G$9,0,1)</f>
        <v>1</v>
      </c>
      <c r="AM3211" s="77">
        <f>IF(AND(K3211&gt;Variables!$G$10,K3211&lt;Variables!$G$11),0,1)</f>
        <v>0</v>
      </c>
      <c r="AN3211" s="77">
        <f>IF(H3211&lt;Variables!$G$13,1,0)</f>
        <v>0</v>
      </c>
      <c r="AO3211" s="77">
        <f>IF(R3211&lt;Variables!$G$12,0,1)</f>
        <v>0</v>
      </c>
      <c r="AP3211" s="78">
        <f t="shared" si="103"/>
        <v>0</v>
      </c>
      <c r="AQ3211" s="77">
        <f>IF(V3211&lt;Variables!$G$15,1,0)</f>
        <v>1</v>
      </c>
      <c r="AR3211" s="77">
        <v>0</v>
      </c>
      <c r="AS3211" s="77">
        <v>1</v>
      </c>
      <c r="AT3211" s="77">
        <v>0</v>
      </c>
      <c r="AU3211" s="77">
        <v>0</v>
      </c>
      <c r="BA3211" s="77">
        <v>-0.04</v>
      </c>
    </row>
    <row r="3212" spans="3:53" x14ac:dyDescent="0.25">
      <c r="C3212" s="77" t="s">
        <v>448</v>
      </c>
      <c r="D3212" s="77" t="s">
        <v>437</v>
      </c>
      <c r="E3212" s="77">
        <v>3.4</v>
      </c>
      <c r="F3212" s="77">
        <v>27.95</v>
      </c>
      <c r="G3212" s="77">
        <v>-3.12</v>
      </c>
      <c r="H3212" s="77">
        <v>47.27</v>
      </c>
      <c r="I3212" s="77">
        <v>70.537999999999997</v>
      </c>
      <c r="J3212" s="77" t="s">
        <v>74</v>
      </c>
      <c r="K3212" s="77">
        <v>47.81</v>
      </c>
      <c r="L3212" s="77">
        <v>3.447565</v>
      </c>
      <c r="M3212" s="77">
        <v>-1.0896096230237819</v>
      </c>
      <c r="N3212" s="77">
        <v>3.449044444444445</v>
      </c>
      <c r="O3212" s="77">
        <v>-1.1320365705155051</v>
      </c>
      <c r="P3212" s="77">
        <v>16420000</v>
      </c>
      <c r="Q3212" s="77">
        <v>401080</v>
      </c>
      <c r="R3212" s="77">
        <v>40.94</v>
      </c>
      <c r="S3212" s="77">
        <v>20.425000000000001</v>
      </c>
      <c r="T3212" s="77">
        <v>5.4640000000000004</v>
      </c>
      <c r="U3212" s="77">
        <v>12.3744</v>
      </c>
      <c r="V3212" s="77">
        <v>2.3657499744236881</v>
      </c>
      <c r="AC3212" s="77">
        <v>3.46</v>
      </c>
      <c r="AD3212" s="77">
        <v>2.97</v>
      </c>
      <c r="AH3212" s="77">
        <f>IF(AND(M3212&lt;Variables!$G$6,M3212&gt;Variables!$G$5),0,1)</f>
        <v>0</v>
      </c>
      <c r="AI3212" s="77">
        <f t="shared" si="102"/>
        <v>1</v>
      </c>
      <c r="AJ3212" s="77">
        <f>IF(I3212&gt;Variables!$G$7,0,1)</f>
        <v>0</v>
      </c>
      <c r="AK3212" s="77">
        <f>IF(F3212&gt;Variables!$G$8,0,1)</f>
        <v>0</v>
      </c>
      <c r="AL3212" s="77">
        <f>IF(G3212&gt;Variables!$G$9,0,1)</f>
        <v>1</v>
      </c>
      <c r="AM3212" s="77">
        <f>IF(AND(K3212&gt;Variables!$G$10,K3212&lt;Variables!$G$11),0,1)</f>
        <v>1</v>
      </c>
      <c r="AN3212" s="77">
        <f>IF(H3212&lt;Variables!$G$13,1,0)</f>
        <v>1</v>
      </c>
      <c r="AO3212" s="77">
        <f>IF(R3212&lt;Variables!$G$12,0,1)</f>
        <v>1</v>
      </c>
      <c r="AP3212" s="78">
        <f t="shared" si="103"/>
        <v>0</v>
      </c>
      <c r="AQ3212" s="77">
        <f>IF(V3212&lt;Variables!$G$15,1,0)</f>
        <v>1</v>
      </c>
      <c r="AR3212" s="77">
        <v>0</v>
      </c>
      <c r="AS3212" s="77">
        <v>0</v>
      </c>
      <c r="AT3212" s="77">
        <v>1</v>
      </c>
      <c r="AU3212" s="77">
        <v>0</v>
      </c>
      <c r="BA3212" s="77">
        <v>-2.25</v>
      </c>
    </row>
    <row r="3213" spans="3:53" x14ac:dyDescent="0.25">
      <c r="C3213" s="77" t="s">
        <v>448</v>
      </c>
      <c r="D3213" s="77" t="s">
        <v>429</v>
      </c>
      <c r="E3213" s="77">
        <v>183.55</v>
      </c>
      <c r="F3213" s="77">
        <v>9.8000000000000007</v>
      </c>
      <c r="G3213" s="77">
        <v>-1.41</v>
      </c>
      <c r="H3213" s="77">
        <v>3840</v>
      </c>
      <c r="I3213" s="77">
        <v>3.6150000000000002</v>
      </c>
      <c r="J3213" s="77" t="s">
        <v>74</v>
      </c>
      <c r="K3213" s="77">
        <v>62.91</v>
      </c>
      <c r="L3213" s="77">
        <v>183.50895499999999</v>
      </c>
      <c r="M3213" s="77">
        <v>-0.27734613823068532</v>
      </c>
      <c r="N3213" s="77">
        <v>184.02553055555549</v>
      </c>
      <c r="O3213" s="77">
        <v>-0.55727623904114865</v>
      </c>
      <c r="P3213" s="77">
        <v>396293</v>
      </c>
      <c r="Q3213" s="77">
        <v>177589</v>
      </c>
      <c r="R3213" s="77">
        <v>2.23</v>
      </c>
      <c r="S3213" s="77">
        <v>20.425000000000001</v>
      </c>
      <c r="T3213" s="77">
        <v>5.4640000000000004</v>
      </c>
      <c r="U3213" s="77">
        <v>12.3744</v>
      </c>
      <c r="V3213" s="77">
        <v>2.5182991951994822</v>
      </c>
      <c r="AC3213" s="77">
        <v>184.48</v>
      </c>
      <c r="AD3213" s="77">
        <v>181.66</v>
      </c>
      <c r="AH3213" s="77">
        <f>IF(AND(M3213&lt;Variables!$G$6,M3213&gt;Variables!$G$5),0,1)</f>
        <v>1</v>
      </c>
      <c r="AI3213" s="77">
        <f t="shared" si="102"/>
        <v>1</v>
      </c>
      <c r="AJ3213" s="77">
        <f>IF(I3213&gt;Variables!$G$7,0,1)</f>
        <v>1</v>
      </c>
      <c r="AK3213" s="77">
        <f>IF(F3213&gt;Variables!$G$8,0,1)</f>
        <v>0</v>
      </c>
      <c r="AL3213" s="77">
        <f>IF(G3213&gt;Variables!$G$9,0,1)</f>
        <v>1</v>
      </c>
      <c r="AM3213" s="77">
        <f>IF(AND(K3213&gt;Variables!$G$10,K3213&lt;Variables!$G$11),0,1)</f>
        <v>0</v>
      </c>
      <c r="AN3213" s="77">
        <f>IF(H3213&lt;Variables!$G$13,1,0)</f>
        <v>0</v>
      </c>
      <c r="AO3213" s="77">
        <f>IF(R3213&lt;Variables!$G$12,0,1)</f>
        <v>1</v>
      </c>
      <c r="AP3213" s="78">
        <f t="shared" si="103"/>
        <v>0</v>
      </c>
      <c r="AQ3213" s="77">
        <f>IF(V3213&lt;Variables!$G$15,1,0)</f>
        <v>1</v>
      </c>
      <c r="AR3213" s="77">
        <v>0</v>
      </c>
      <c r="AS3213" s="77">
        <v>1</v>
      </c>
      <c r="AT3213" s="77">
        <v>0</v>
      </c>
      <c r="AU3213" s="77">
        <v>0</v>
      </c>
      <c r="BA3213" s="77">
        <v>0.1</v>
      </c>
    </row>
    <row r="3214" spans="3:53" x14ac:dyDescent="0.25">
      <c r="C3214" s="77" t="s">
        <v>448</v>
      </c>
      <c r="D3214" s="77" t="s">
        <v>445</v>
      </c>
      <c r="E3214" s="77">
        <v>11.01</v>
      </c>
      <c r="F3214" s="77">
        <v>38.85</v>
      </c>
      <c r="G3214" s="77">
        <v>14.24</v>
      </c>
      <c r="H3214" s="77">
        <v>74.489999999999995</v>
      </c>
      <c r="I3214" s="77">
        <v>2144.8690000000001</v>
      </c>
      <c r="J3214" s="77" t="s">
        <v>75</v>
      </c>
      <c r="K3214" s="77">
        <v>80.33</v>
      </c>
      <c r="L3214" s="77">
        <v>9.4897124999999996</v>
      </c>
      <c r="M3214" s="77">
        <v>14.12358382827721</v>
      </c>
      <c r="N3214" s="77">
        <v>9.5515062499999992</v>
      </c>
      <c r="O3214" s="77">
        <v>13.385257953424899</v>
      </c>
      <c r="P3214" s="77">
        <v>27690000</v>
      </c>
      <c r="Q3214" s="77">
        <v>14860000</v>
      </c>
      <c r="R3214" s="77">
        <v>1.86</v>
      </c>
      <c r="S3214" s="77">
        <v>20.425000000000001</v>
      </c>
      <c r="T3214" s="77">
        <v>5.4640000000000004</v>
      </c>
      <c r="U3214" s="77">
        <v>12.3744</v>
      </c>
      <c r="V3214" s="77">
        <v>1.076877977251155</v>
      </c>
      <c r="AC3214" s="77">
        <v>16.45</v>
      </c>
      <c r="AD3214" s="77">
        <v>10.53</v>
      </c>
      <c r="AH3214" s="77">
        <f>IF(AND(M3214&lt;Variables!$G$6,M3214&gt;Variables!$G$5),0,1)</f>
        <v>1</v>
      </c>
      <c r="AI3214" s="77">
        <f t="shared" si="102"/>
        <v>1</v>
      </c>
      <c r="AJ3214" s="77">
        <f>IF(I3214&gt;Variables!$G$7,0,1)</f>
        <v>0</v>
      </c>
      <c r="AK3214" s="77">
        <f>IF(F3214&gt;Variables!$G$8,0,1)</f>
        <v>0</v>
      </c>
      <c r="AL3214" s="77">
        <f>IF(G3214&gt;Variables!$G$9,0,1)</f>
        <v>0</v>
      </c>
      <c r="AM3214" s="77">
        <f>IF(AND(K3214&gt;Variables!$G$10,K3214&lt;Variables!$G$11),0,1)</f>
        <v>1</v>
      </c>
      <c r="AN3214" s="77">
        <f>IF(H3214&lt;Variables!$G$13,1,0)</f>
        <v>1</v>
      </c>
      <c r="AO3214" s="77">
        <f>IF(R3214&lt;Variables!$G$12,0,1)</f>
        <v>0</v>
      </c>
      <c r="AP3214" s="78">
        <f t="shared" si="103"/>
        <v>1</v>
      </c>
      <c r="AQ3214" s="77">
        <f>IF(V3214&lt;Variables!$G$15,1,0)</f>
        <v>1</v>
      </c>
      <c r="AR3214" s="77">
        <v>0</v>
      </c>
      <c r="AS3214" s="77">
        <v>0</v>
      </c>
      <c r="AT3214" s="77">
        <v>1</v>
      </c>
      <c r="AU3214" s="77">
        <v>0</v>
      </c>
      <c r="BA3214" s="77">
        <v>-2.25</v>
      </c>
    </row>
    <row r="3215" spans="3:53" x14ac:dyDescent="0.25">
      <c r="C3215" s="77" t="s">
        <v>448</v>
      </c>
      <c r="D3215" s="77" t="s">
        <v>123</v>
      </c>
      <c r="E3215" s="77">
        <v>13.2</v>
      </c>
      <c r="F3215" s="77">
        <v>15.57</v>
      </c>
      <c r="G3215" s="77">
        <v>10.63</v>
      </c>
      <c r="H3215" s="77">
        <v>4790</v>
      </c>
      <c r="I3215" s="77">
        <v>192.83500000000001</v>
      </c>
      <c r="J3215" s="77" t="s">
        <v>75</v>
      </c>
      <c r="K3215" s="77">
        <v>55.94</v>
      </c>
      <c r="L3215" s="77">
        <v>13.065189999999999</v>
      </c>
      <c r="M3215" s="77">
        <v>-0.17137140753404981</v>
      </c>
      <c r="N3215" s="77">
        <v>12.78406666666667</v>
      </c>
      <c r="O3215" s="77">
        <v>2.0238734674933792</v>
      </c>
      <c r="P3215" s="77">
        <v>41099000</v>
      </c>
      <c r="Q3215" s="77">
        <v>48995000</v>
      </c>
      <c r="R3215" s="77">
        <v>0.84</v>
      </c>
      <c r="S3215" s="77">
        <v>20.425000000000001</v>
      </c>
      <c r="T3215" s="77">
        <v>5.4640000000000004</v>
      </c>
      <c r="U3215" s="77">
        <v>12.3744</v>
      </c>
      <c r="V3215" s="77">
        <v>2.4359338851081378</v>
      </c>
      <c r="AC3215" s="77">
        <v>13.95</v>
      </c>
      <c r="AD3215" s="77">
        <v>11.72</v>
      </c>
      <c r="AH3215" s="77">
        <f>IF(AND(M3215&lt;Variables!$G$6,M3215&gt;Variables!$G$5),0,1)</f>
        <v>1</v>
      </c>
      <c r="AI3215" s="77">
        <f t="shared" si="102"/>
        <v>0</v>
      </c>
      <c r="AJ3215" s="77">
        <f>IF(I3215&gt;Variables!$G$7,0,1)</f>
        <v>0</v>
      </c>
      <c r="AK3215" s="77">
        <f>IF(F3215&gt;Variables!$G$8,0,1)</f>
        <v>0</v>
      </c>
      <c r="AL3215" s="77">
        <f>IF(G3215&gt;Variables!$G$9,0,1)</f>
        <v>0</v>
      </c>
      <c r="AM3215" s="77">
        <f>IF(AND(K3215&gt;Variables!$G$10,K3215&lt;Variables!$G$11),0,1)</f>
        <v>1</v>
      </c>
      <c r="AN3215" s="77">
        <f>IF(H3215&lt;Variables!$G$13,1,0)</f>
        <v>0</v>
      </c>
      <c r="AO3215" s="77">
        <f>IF(R3215&lt;Variables!$G$12,0,1)</f>
        <v>0</v>
      </c>
      <c r="AP3215" s="78">
        <f t="shared" si="103"/>
        <v>1</v>
      </c>
      <c r="AQ3215" s="77">
        <f>IF(V3215&lt;Variables!$G$15,1,0)</f>
        <v>1</v>
      </c>
      <c r="AR3215" s="77">
        <v>1</v>
      </c>
      <c r="AS3215" s="77">
        <v>0</v>
      </c>
      <c r="AT3215" s="77">
        <v>0</v>
      </c>
      <c r="AU3215" s="77">
        <v>0</v>
      </c>
      <c r="BA3215" s="77">
        <v>2</v>
      </c>
    </row>
    <row r="3216" spans="3:53" x14ac:dyDescent="0.25">
      <c r="C3216" s="77" t="s">
        <v>448</v>
      </c>
      <c r="D3216" s="77" t="s">
        <v>443</v>
      </c>
      <c r="E3216" s="77">
        <v>23.45</v>
      </c>
      <c r="F3216" s="77">
        <v>14.8</v>
      </c>
      <c r="G3216" s="77">
        <v>5.51</v>
      </c>
      <c r="H3216" s="77">
        <v>1060</v>
      </c>
      <c r="I3216" s="77">
        <v>-6.5979999999999999</v>
      </c>
      <c r="J3216" s="77" t="s">
        <v>75</v>
      </c>
      <c r="K3216" s="77">
        <v>67.39</v>
      </c>
      <c r="L3216" s="77">
        <v>23.193930000000002</v>
      </c>
      <c r="M3216" s="77">
        <v>0.85526687370359666</v>
      </c>
      <c r="N3216" s="77">
        <v>22.995708333333329</v>
      </c>
      <c r="O3216" s="77">
        <v>1.7246334007976249</v>
      </c>
      <c r="P3216" s="77">
        <v>1090000</v>
      </c>
      <c r="Q3216" s="77">
        <v>739100</v>
      </c>
      <c r="R3216" s="77">
        <v>1.47</v>
      </c>
      <c r="S3216" s="77">
        <v>20.425000000000001</v>
      </c>
      <c r="T3216" s="77">
        <v>5.4640000000000004</v>
      </c>
      <c r="U3216" s="77">
        <v>12.3744</v>
      </c>
      <c r="V3216" s="77">
        <v>2.4819699746671651</v>
      </c>
      <c r="AC3216" s="77">
        <v>23.809000000000001</v>
      </c>
      <c r="AD3216" s="77">
        <v>22.32</v>
      </c>
      <c r="AH3216" s="77">
        <f>IF(AND(M3216&lt;Variables!$G$6,M3216&gt;Variables!$G$5),0,1)</f>
        <v>1</v>
      </c>
      <c r="AI3216" s="77">
        <f t="shared" si="102"/>
        <v>0</v>
      </c>
      <c r="AJ3216" s="77">
        <f>IF(I3216&gt;Variables!$G$7,0,1)</f>
        <v>1</v>
      </c>
      <c r="AK3216" s="77">
        <f>IF(F3216&gt;Variables!$G$8,0,1)</f>
        <v>0</v>
      </c>
      <c r="AL3216" s="77">
        <f>IF(G3216&gt;Variables!$G$9,0,1)</f>
        <v>1</v>
      </c>
      <c r="AM3216" s="77">
        <f>IF(AND(K3216&gt;Variables!$G$10,K3216&lt;Variables!$G$11),0,1)</f>
        <v>0</v>
      </c>
      <c r="AN3216" s="77">
        <f>IF(H3216&lt;Variables!$G$13,1,0)</f>
        <v>1</v>
      </c>
      <c r="AO3216" s="77">
        <f>IF(R3216&lt;Variables!$G$12,0,1)</f>
        <v>0</v>
      </c>
      <c r="AP3216" s="78">
        <f t="shared" si="103"/>
        <v>1</v>
      </c>
      <c r="AQ3216" s="77">
        <f>IF(V3216&lt;Variables!$G$15,1,0)</f>
        <v>1</v>
      </c>
      <c r="AR3216" s="77">
        <v>1</v>
      </c>
      <c r="AS3216" s="77">
        <v>0</v>
      </c>
      <c r="AT3216" s="77">
        <v>0</v>
      </c>
      <c r="AU3216" s="77">
        <v>0</v>
      </c>
      <c r="BA3216" s="77">
        <v>0.39</v>
      </c>
    </row>
    <row r="3217" spans="3:53" x14ac:dyDescent="0.25">
      <c r="C3217" s="77" t="s">
        <v>448</v>
      </c>
      <c r="D3217" s="77" t="s">
        <v>446</v>
      </c>
      <c r="E3217" s="77">
        <v>9.7899999999999991</v>
      </c>
      <c r="F3217" s="77">
        <v>12.68</v>
      </c>
      <c r="G3217" s="77">
        <v>9.94</v>
      </c>
      <c r="H3217" s="77">
        <v>23.63</v>
      </c>
      <c r="I3217" s="77">
        <v>-1.8580000000000001</v>
      </c>
      <c r="J3217" s="77" t="s">
        <v>75</v>
      </c>
      <c r="K3217" s="77">
        <v>51.11</v>
      </c>
      <c r="L3217" s="77">
        <v>10.4078625</v>
      </c>
      <c r="M3217" s="77">
        <v>-8.6267713471426095</v>
      </c>
      <c r="N3217" s="77">
        <v>9.3402374999999989</v>
      </c>
      <c r="O3217" s="77">
        <v>1.8175394362295489</v>
      </c>
      <c r="P3217" s="77">
        <v>2800000</v>
      </c>
      <c r="Q3217" s="77">
        <v>839300</v>
      </c>
      <c r="R3217" s="77">
        <v>3.34</v>
      </c>
      <c r="S3217" s="77">
        <v>20.425000000000001</v>
      </c>
      <c r="T3217" s="77">
        <v>5.4640000000000004</v>
      </c>
      <c r="U3217" s="77">
        <v>12.3744</v>
      </c>
      <c r="V3217" s="77">
        <v>2.6304503233978158</v>
      </c>
      <c r="AC3217" s="77">
        <v>9.89</v>
      </c>
      <c r="AD3217" s="77">
        <v>8.66</v>
      </c>
      <c r="AH3217" s="77">
        <f>IF(AND(M3217&lt;Variables!$G$6,M3217&gt;Variables!$G$5),0,1)</f>
        <v>1</v>
      </c>
      <c r="AI3217" s="77">
        <f t="shared" si="102"/>
        <v>0</v>
      </c>
      <c r="AJ3217" s="77">
        <f>IF(I3217&gt;Variables!$G$7,0,1)</f>
        <v>1</v>
      </c>
      <c r="AK3217" s="77">
        <f>IF(F3217&gt;Variables!$G$8,0,1)</f>
        <v>0</v>
      </c>
      <c r="AL3217" s="77">
        <f>IF(G3217&gt;Variables!$G$9,0,1)</f>
        <v>1</v>
      </c>
      <c r="AM3217" s="77">
        <f>IF(AND(K3217&gt;Variables!$G$10,K3217&lt;Variables!$G$11),0,1)</f>
        <v>1</v>
      </c>
      <c r="AN3217" s="77">
        <f>IF(H3217&lt;Variables!$G$13,1,0)</f>
        <v>1</v>
      </c>
      <c r="AO3217" s="77">
        <f>IF(R3217&lt;Variables!$G$12,0,1)</f>
        <v>1</v>
      </c>
      <c r="AP3217" s="78">
        <f t="shared" si="103"/>
        <v>1</v>
      </c>
      <c r="AQ3217" s="77">
        <f>IF(V3217&lt;Variables!$G$15,1,0)</f>
        <v>1</v>
      </c>
      <c r="AR3217" s="77">
        <v>0</v>
      </c>
      <c r="AS3217" s="77">
        <v>0</v>
      </c>
      <c r="AT3217" s="77">
        <v>1</v>
      </c>
      <c r="AU3217" s="77">
        <v>0</v>
      </c>
      <c r="BA3217" s="77">
        <v>-2.25</v>
      </c>
    </row>
    <row r="3218" spans="3:53" x14ac:dyDescent="0.25">
      <c r="C3218" s="77" t="s">
        <v>448</v>
      </c>
      <c r="D3218" s="77" t="s">
        <v>444</v>
      </c>
      <c r="E3218" s="77">
        <v>2.59</v>
      </c>
      <c r="F3218" s="77">
        <v>14.68</v>
      </c>
      <c r="G3218" s="77">
        <v>0</v>
      </c>
      <c r="H3218" s="77">
        <v>-99999</v>
      </c>
      <c r="I3218" s="77">
        <v>-99999</v>
      </c>
      <c r="J3218" s="77" t="s">
        <v>75</v>
      </c>
      <c r="K3218" s="77">
        <v>-99999</v>
      </c>
      <c r="L3218" s="77">
        <v>-99999</v>
      </c>
      <c r="M3218" s="77">
        <v>-99999</v>
      </c>
      <c r="N3218" s="77">
        <v>2.5</v>
      </c>
      <c r="O3218" s="77">
        <v>0</v>
      </c>
      <c r="P3218" s="77">
        <v>123000</v>
      </c>
      <c r="Q3218" s="77">
        <v>1740</v>
      </c>
      <c r="R3218" s="77">
        <v>70.69</v>
      </c>
      <c r="S3218" s="77">
        <v>20.425000000000001</v>
      </c>
      <c r="T3218" s="77">
        <v>5.4640000000000004</v>
      </c>
      <c r="U3218" s="77">
        <v>12.3744</v>
      </c>
      <c r="V3218" s="77">
        <v>-99999</v>
      </c>
      <c r="AC3218" s="77">
        <v>2.58</v>
      </c>
      <c r="AD3218" s="77">
        <v>2.5</v>
      </c>
      <c r="AH3218" s="77">
        <f>IF(AND(M3218&lt;Variables!$G$6,M3218&gt;Variables!$G$5),0,1)</f>
        <v>1</v>
      </c>
      <c r="AI3218" s="77">
        <f t="shared" si="102"/>
        <v>1</v>
      </c>
      <c r="AJ3218" s="77">
        <f>IF(I3218&gt;Variables!$G$7,0,1)</f>
        <v>1</v>
      </c>
      <c r="AK3218" s="77">
        <f>IF(F3218&gt;Variables!$G$8,0,1)</f>
        <v>0</v>
      </c>
      <c r="AL3218" s="77">
        <f>IF(G3218&gt;Variables!$G$9,0,1)</f>
        <v>1</v>
      </c>
      <c r="AM3218" s="77">
        <f>IF(AND(K3218&gt;Variables!$G$10,K3218&lt;Variables!$G$11),0,1)</f>
        <v>1</v>
      </c>
      <c r="AN3218" s="77">
        <f>IF(H3218&lt;Variables!$G$13,1,0)</f>
        <v>1</v>
      </c>
      <c r="AO3218" s="77">
        <f>IF(R3218&lt;Variables!$G$12,0,1)</f>
        <v>1</v>
      </c>
      <c r="AP3218" s="78">
        <f t="shared" si="103"/>
        <v>1</v>
      </c>
      <c r="AQ3218" s="77">
        <f>IF(V3218&lt;Variables!$G$15,1,0)</f>
        <v>1</v>
      </c>
      <c r="AR3218" s="77">
        <v>0</v>
      </c>
      <c r="AS3218" s="77">
        <v>0</v>
      </c>
      <c r="AT3218" s="77">
        <v>1</v>
      </c>
      <c r="AU3218" s="77">
        <v>0</v>
      </c>
      <c r="BA3218" s="77">
        <v>-2.25</v>
      </c>
    </row>
    <row r="3219" spans="3:53" x14ac:dyDescent="0.25">
      <c r="C3219" s="77" t="s">
        <v>448</v>
      </c>
      <c r="D3219" s="77" t="s">
        <v>440</v>
      </c>
      <c r="E3219" s="77">
        <v>1.08</v>
      </c>
      <c r="F3219" s="77">
        <v>4.8499999999999996</v>
      </c>
      <c r="G3219" s="77">
        <v>4.8499999999999996</v>
      </c>
      <c r="H3219" s="77">
        <v>-99999</v>
      </c>
      <c r="I3219" s="77">
        <v>78.415999999999997</v>
      </c>
      <c r="J3219" s="77" t="s">
        <v>75</v>
      </c>
      <c r="K3219" s="77">
        <v>85.55</v>
      </c>
      <c r="L3219" s="77">
        <v>1.075</v>
      </c>
      <c r="M3219" s="77">
        <v>0.46511627906975739</v>
      </c>
      <c r="N3219" s="77">
        <v>1.0614285714285721</v>
      </c>
      <c r="O3219" s="77">
        <v>1.749663526244942</v>
      </c>
      <c r="P3219" s="77">
        <v>29611</v>
      </c>
      <c r="Q3219" s="77">
        <v>137957</v>
      </c>
      <c r="R3219" s="77">
        <v>0.21</v>
      </c>
      <c r="S3219" s="77">
        <v>20.425000000000001</v>
      </c>
      <c r="T3219" s="77">
        <v>5.4640000000000004</v>
      </c>
      <c r="U3219" s="77">
        <v>12.3744</v>
      </c>
      <c r="V3219" s="77">
        <v>2.6754522325581411</v>
      </c>
      <c r="AC3219" s="77">
        <v>1.1000000000000001</v>
      </c>
      <c r="AD3219" s="77">
        <v>1.06</v>
      </c>
      <c r="AH3219" s="77">
        <f>IF(AND(M3219&lt;Variables!$G$6,M3219&gt;Variables!$G$5),0,1)</f>
        <v>1</v>
      </c>
      <c r="AI3219" s="77">
        <f t="shared" si="102"/>
        <v>0</v>
      </c>
      <c r="AJ3219" s="77">
        <f>IF(I3219&gt;Variables!$G$7,0,1)</f>
        <v>0</v>
      </c>
      <c r="AK3219" s="77">
        <f>IF(F3219&gt;Variables!$G$8,0,1)</f>
        <v>1</v>
      </c>
      <c r="AL3219" s="77">
        <f>IF(G3219&gt;Variables!$G$9,0,1)</f>
        <v>1</v>
      </c>
      <c r="AM3219" s="77">
        <f>IF(AND(K3219&gt;Variables!$G$10,K3219&lt;Variables!$G$11),0,1)</f>
        <v>1</v>
      </c>
      <c r="AN3219" s="77">
        <f>IF(H3219&lt;Variables!$G$13,1,0)</f>
        <v>1</v>
      </c>
      <c r="AO3219" s="77">
        <f>IF(R3219&lt;Variables!$G$12,0,1)</f>
        <v>0</v>
      </c>
      <c r="AP3219" s="78">
        <f t="shared" si="103"/>
        <v>1</v>
      </c>
      <c r="AQ3219" s="77">
        <f>IF(V3219&lt;Variables!$G$15,1,0)</f>
        <v>1</v>
      </c>
      <c r="AR3219" s="77">
        <v>0</v>
      </c>
      <c r="AS3219" s="77">
        <v>0</v>
      </c>
      <c r="AT3219" s="77">
        <v>0</v>
      </c>
      <c r="AU3219" s="77">
        <v>0</v>
      </c>
      <c r="BA3219" s="77">
        <v>0</v>
      </c>
    </row>
    <row r="3220" spans="3:53" x14ac:dyDescent="0.25">
      <c r="C3220" s="77" t="s">
        <v>448</v>
      </c>
      <c r="D3220" s="77" t="s">
        <v>433</v>
      </c>
      <c r="E3220" s="77">
        <v>4.93</v>
      </c>
      <c r="F3220" s="77">
        <v>9.17</v>
      </c>
      <c r="G3220" s="77">
        <v>3.38</v>
      </c>
      <c r="H3220" s="77">
        <v>121.72</v>
      </c>
      <c r="I3220" s="77">
        <v>392.26499999999999</v>
      </c>
      <c r="J3220" s="77" t="s">
        <v>74</v>
      </c>
      <c r="K3220" s="77">
        <v>52.33</v>
      </c>
      <c r="L3220" s="77">
        <v>4.9293050000000003</v>
      </c>
      <c r="M3220" s="77">
        <v>-0.59247703276628549</v>
      </c>
      <c r="N3220" s="77">
        <v>4.9181249999999999</v>
      </c>
      <c r="O3220" s="77">
        <v>-0.36650146143092621</v>
      </c>
      <c r="P3220" s="77">
        <v>9160000</v>
      </c>
      <c r="Q3220" s="77">
        <v>22390000</v>
      </c>
      <c r="R3220" s="77">
        <v>0.41</v>
      </c>
      <c r="S3220" s="77">
        <v>20.425000000000001</v>
      </c>
      <c r="T3220" s="77">
        <v>5.4640000000000004</v>
      </c>
      <c r="U3220" s="77">
        <v>12.3744</v>
      </c>
      <c r="V3220" s="77">
        <v>2.4105300045044888</v>
      </c>
      <c r="AC3220" s="77">
        <v>5.05</v>
      </c>
      <c r="AD3220" s="77">
        <v>4.66</v>
      </c>
      <c r="AH3220" s="77">
        <f>IF(AND(M3220&lt;Variables!$G$6,M3220&gt;Variables!$G$5),0,1)</f>
        <v>1</v>
      </c>
      <c r="AI3220" s="77">
        <f t="shared" si="102"/>
        <v>0</v>
      </c>
      <c r="AJ3220" s="77">
        <f>IF(I3220&gt;Variables!$G$7,0,1)</f>
        <v>0</v>
      </c>
      <c r="AK3220" s="77">
        <f>IF(F3220&gt;Variables!$G$8,0,1)</f>
        <v>0</v>
      </c>
      <c r="AL3220" s="77">
        <f>IF(G3220&gt;Variables!$G$9,0,1)</f>
        <v>1</v>
      </c>
      <c r="AM3220" s="77">
        <f>IF(AND(K3220&gt;Variables!$G$10,K3220&lt;Variables!$G$11),0,1)</f>
        <v>1</v>
      </c>
      <c r="AN3220" s="77">
        <f>IF(H3220&lt;Variables!$G$13,1,0)</f>
        <v>1</v>
      </c>
      <c r="AO3220" s="77">
        <f>IF(R3220&lt;Variables!$G$12,0,1)</f>
        <v>0</v>
      </c>
      <c r="AP3220" s="78">
        <f t="shared" si="103"/>
        <v>0</v>
      </c>
      <c r="AQ3220" s="77">
        <f>IF(V3220&lt;Variables!$G$15,1,0)</f>
        <v>1</v>
      </c>
      <c r="AR3220" s="77">
        <v>1</v>
      </c>
      <c r="AS3220" s="77">
        <v>0</v>
      </c>
      <c r="AT3220" s="77">
        <v>0</v>
      </c>
      <c r="AU3220" s="77">
        <v>0</v>
      </c>
      <c r="BA3220" s="77">
        <v>2</v>
      </c>
    </row>
    <row r="3221" spans="3:53" x14ac:dyDescent="0.25">
      <c r="C3221" s="77" t="s">
        <v>448</v>
      </c>
      <c r="D3221" s="77" t="s">
        <v>183</v>
      </c>
      <c r="E3221" s="77">
        <v>46.27</v>
      </c>
      <c r="F3221" s="77">
        <v>9.67</v>
      </c>
      <c r="G3221" s="77">
        <v>10.46</v>
      </c>
      <c r="H3221" s="77">
        <v>6840</v>
      </c>
      <c r="I3221" s="77">
        <v>4296.0200000000004</v>
      </c>
      <c r="J3221" s="77" t="s">
        <v>75</v>
      </c>
      <c r="K3221" s="77">
        <v>69.81</v>
      </c>
      <c r="L3221" s="77">
        <v>45.871519999999997</v>
      </c>
      <c r="M3221" s="77">
        <v>1.5662877532726329</v>
      </c>
      <c r="N3221" s="77">
        <v>44.780766666666658</v>
      </c>
      <c r="O3221" s="77">
        <v>4.0402017830571726</v>
      </c>
      <c r="P3221" s="77">
        <v>835941</v>
      </c>
      <c r="Q3221" s="77">
        <v>2260000</v>
      </c>
      <c r="R3221" s="77">
        <v>0.37</v>
      </c>
      <c r="S3221" s="77">
        <v>20.425000000000001</v>
      </c>
      <c r="T3221" s="77">
        <v>5.4640000000000004</v>
      </c>
      <c r="U3221" s="77">
        <v>12.3744</v>
      </c>
      <c r="V3221" s="77">
        <v>2.4418987912018602</v>
      </c>
      <c r="AC3221" s="77">
        <v>49.741199999999999</v>
      </c>
      <c r="AD3221" s="77">
        <v>44.26</v>
      </c>
      <c r="AH3221" s="77">
        <f>IF(AND(M3221&lt;Variables!$G$6,M3221&gt;Variables!$G$5),0,1)</f>
        <v>1</v>
      </c>
      <c r="AI3221" s="77">
        <f t="shared" si="102"/>
        <v>0</v>
      </c>
      <c r="AJ3221" s="77">
        <f>IF(I3221&gt;Variables!$G$7,0,1)</f>
        <v>0</v>
      </c>
      <c r="AK3221" s="77">
        <f>IF(F3221&gt;Variables!$G$8,0,1)</f>
        <v>0</v>
      </c>
      <c r="AL3221" s="77">
        <f>IF(G3221&gt;Variables!$G$9,0,1)</f>
        <v>1</v>
      </c>
      <c r="AM3221" s="77">
        <f>IF(AND(K3221&gt;Variables!$G$10,K3221&lt;Variables!$G$11),0,1)</f>
        <v>0</v>
      </c>
      <c r="AN3221" s="77">
        <f>IF(H3221&lt;Variables!$G$13,1,0)</f>
        <v>0</v>
      </c>
      <c r="AO3221" s="77">
        <f>IF(R3221&lt;Variables!$G$12,0,1)</f>
        <v>0</v>
      </c>
      <c r="AP3221" s="78">
        <f t="shared" si="103"/>
        <v>1</v>
      </c>
      <c r="AQ3221" s="77">
        <f>IF(V3221&lt;Variables!$G$15,1,0)</f>
        <v>1</v>
      </c>
      <c r="AR3221" s="77">
        <v>0</v>
      </c>
      <c r="AS3221" s="77">
        <v>0</v>
      </c>
      <c r="AT3221" s="77">
        <v>1</v>
      </c>
      <c r="AU3221" s="77">
        <v>0</v>
      </c>
      <c r="BA3221" s="77">
        <v>-2.25</v>
      </c>
    </row>
    <row r="3222" spans="3:53" x14ac:dyDescent="0.25">
      <c r="C3222" s="77" t="s">
        <v>448</v>
      </c>
      <c r="D3222" s="77" t="s">
        <v>439</v>
      </c>
      <c r="E3222" s="77">
        <v>218.04</v>
      </c>
      <c r="F3222" s="77">
        <v>8.8000000000000007</v>
      </c>
      <c r="G3222" s="77">
        <v>-0.19</v>
      </c>
      <c r="H3222" s="77">
        <v>15050</v>
      </c>
      <c r="I3222" s="77">
        <v>212.73400000000001</v>
      </c>
      <c r="J3222" s="77" t="s">
        <v>75</v>
      </c>
      <c r="K3222" s="77">
        <v>66.37</v>
      </c>
      <c r="L3222" s="77">
        <v>212.95944</v>
      </c>
      <c r="M3222" s="77">
        <v>2.0499959992381611</v>
      </c>
      <c r="N3222" s="77">
        <v>213.2478083333333</v>
      </c>
      <c r="O3222" s="77">
        <v>1.911996985353934</v>
      </c>
      <c r="P3222" s="77">
        <v>2224000</v>
      </c>
      <c r="Q3222" s="77">
        <v>9816000</v>
      </c>
      <c r="R3222" s="77">
        <v>0.23</v>
      </c>
      <c r="S3222" s="77">
        <v>20.425000000000001</v>
      </c>
      <c r="T3222" s="77">
        <v>5.4640000000000004</v>
      </c>
      <c r="U3222" s="77">
        <v>12.3744</v>
      </c>
      <c r="V3222" s="77">
        <v>2.3863765451620651</v>
      </c>
      <c r="AC3222" s="77">
        <v>225.88</v>
      </c>
      <c r="AD3222" s="77">
        <v>209.3</v>
      </c>
      <c r="AH3222" s="77">
        <f>IF(AND(M3222&lt;Variables!$G$6,M3222&gt;Variables!$G$5),0,1)</f>
        <v>1</v>
      </c>
      <c r="AI3222" s="77">
        <f t="shared" si="102"/>
        <v>1</v>
      </c>
      <c r="AJ3222" s="77">
        <f>IF(I3222&gt;Variables!$G$7,0,1)</f>
        <v>0</v>
      </c>
      <c r="AK3222" s="77">
        <f>IF(F3222&gt;Variables!$G$8,0,1)</f>
        <v>1</v>
      </c>
      <c r="AL3222" s="77">
        <f>IF(G3222&gt;Variables!$G$9,0,1)</f>
        <v>1</v>
      </c>
      <c r="AM3222" s="77">
        <f>IF(AND(K3222&gt;Variables!$G$10,K3222&lt;Variables!$G$11),0,1)</f>
        <v>0</v>
      </c>
      <c r="AN3222" s="77">
        <f>IF(H3222&lt;Variables!$G$13,1,0)</f>
        <v>0</v>
      </c>
      <c r="AO3222" s="77">
        <f>IF(R3222&lt;Variables!$G$12,0,1)</f>
        <v>0</v>
      </c>
      <c r="AP3222" s="78">
        <f t="shared" si="103"/>
        <v>1</v>
      </c>
      <c r="AQ3222" s="77">
        <f>IF(V3222&lt;Variables!$G$15,1,0)</f>
        <v>1</v>
      </c>
      <c r="AR3222" s="77">
        <v>1</v>
      </c>
      <c r="AS3222" s="77">
        <v>0</v>
      </c>
      <c r="AT3222" s="77">
        <v>0</v>
      </c>
      <c r="AU3222" s="77">
        <v>0</v>
      </c>
      <c r="BA3222" s="77">
        <v>2</v>
      </c>
    </row>
    <row r="3223" spans="3:53" x14ac:dyDescent="0.25">
      <c r="C3223" s="77" t="s">
        <v>448</v>
      </c>
      <c r="D3223" s="77" t="s">
        <v>438</v>
      </c>
      <c r="E3223" s="77">
        <v>253.34</v>
      </c>
      <c r="F3223" s="77">
        <v>6.11</v>
      </c>
      <c r="G3223" s="77">
        <v>3.43</v>
      </c>
      <c r="H3223" s="77">
        <v>52880</v>
      </c>
      <c r="I3223" s="77">
        <v>62.645000000000003</v>
      </c>
      <c r="J3223" s="77" t="s">
        <v>75</v>
      </c>
      <c r="K3223" s="77">
        <v>60.07</v>
      </c>
      <c r="L3223" s="77">
        <v>251.40199999999999</v>
      </c>
      <c r="M3223" s="77">
        <v>0.31741990914950169</v>
      </c>
      <c r="N3223" s="77">
        <v>249.89400000000001</v>
      </c>
      <c r="O3223" s="77">
        <v>0.92279126349572682</v>
      </c>
      <c r="P3223" s="77">
        <v>2828000</v>
      </c>
      <c r="Q3223" s="77">
        <v>3755000</v>
      </c>
      <c r="R3223" s="77">
        <v>0.75</v>
      </c>
      <c r="S3223" s="77">
        <v>20.425000000000001</v>
      </c>
      <c r="T3223" s="77">
        <v>5.4640000000000004</v>
      </c>
      <c r="U3223" s="77">
        <v>12.3744</v>
      </c>
      <c r="V3223" s="77">
        <v>2.453841025777042</v>
      </c>
      <c r="AC3223" s="77">
        <v>257.54500000000002</v>
      </c>
      <c r="AD3223" s="77">
        <v>251.12</v>
      </c>
      <c r="AH3223" s="77">
        <f>IF(AND(M3223&lt;Variables!$G$6,M3223&gt;Variables!$G$5),0,1)</f>
        <v>1</v>
      </c>
      <c r="AI3223" s="77">
        <f t="shared" si="102"/>
        <v>0</v>
      </c>
      <c r="AJ3223" s="77">
        <f>IF(I3223&gt;Variables!$G$7,0,1)</f>
        <v>0</v>
      </c>
      <c r="AK3223" s="77">
        <f>IF(F3223&gt;Variables!$G$8,0,1)</f>
        <v>1</v>
      </c>
      <c r="AL3223" s="77">
        <f>IF(G3223&gt;Variables!$G$9,0,1)</f>
        <v>1</v>
      </c>
      <c r="AM3223" s="77">
        <f>IF(AND(K3223&gt;Variables!$G$10,K3223&lt;Variables!$G$11),0,1)</f>
        <v>1</v>
      </c>
      <c r="AN3223" s="77">
        <f>IF(H3223&lt;Variables!$G$13,1,0)</f>
        <v>0</v>
      </c>
      <c r="AO3223" s="77">
        <f>IF(R3223&lt;Variables!$G$12,0,1)</f>
        <v>0</v>
      </c>
      <c r="AP3223" s="78">
        <f t="shared" si="103"/>
        <v>1</v>
      </c>
      <c r="AQ3223" s="77">
        <f>IF(V3223&lt;Variables!$G$15,1,0)</f>
        <v>1</v>
      </c>
      <c r="AR3223" s="77">
        <v>0</v>
      </c>
      <c r="AS3223" s="77">
        <v>1</v>
      </c>
      <c r="AT3223" s="77">
        <v>0</v>
      </c>
      <c r="AU3223" s="77">
        <v>0</v>
      </c>
      <c r="BA3223" s="77">
        <v>0.44</v>
      </c>
    </row>
    <row r="3224" spans="3:53" x14ac:dyDescent="0.25">
      <c r="C3224" s="77" t="s">
        <v>448</v>
      </c>
      <c r="D3224" s="77" t="s">
        <v>174</v>
      </c>
      <c r="E3224" s="77">
        <v>26.3</v>
      </c>
      <c r="F3224" s="77">
        <v>5.85</v>
      </c>
      <c r="G3224" s="77">
        <v>5.68</v>
      </c>
      <c r="H3224" s="77">
        <v>403.19</v>
      </c>
      <c r="I3224" s="77">
        <v>135.63</v>
      </c>
      <c r="J3224" s="77" t="s">
        <v>75</v>
      </c>
      <c r="K3224" s="77">
        <v>71.510000000000005</v>
      </c>
      <c r="L3224" s="77">
        <v>25.82914375</v>
      </c>
      <c r="M3224" s="77">
        <v>1.513237348411903</v>
      </c>
      <c r="N3224" s="77">
        <v>25.591522222222221</v>
      </c>
      <c r="O3224" s="77">
        <v>2.4558045915379121</v>
      </c>
      <c r="P3224" s="77">
        <v>54588</v>
      </c>
      <c r="Q3224" s="77">
        <v>702133</v>
      </c>
      <c r="R3224" s="77">
        <v>0.08</v>
      </c>
      <c r="S3224" s="77">
        <v>20.425000000000001</v>
      </c>
      <c r="T3224" s="77">
        <v>5.4640000000000004</v>
      </c>
      <c r="U3224" s="77">
        <v>12.3744</v>
      </c>
      <c r="V3224" s="77">
        <v>2.456495793209077</v>
      </c>
      <c r="AC3224" s="77">
        <v>26.751899999999999</v>
      </c>
      <c r="AD3224" s="77">
        <v>25.63</v>
      </c>
      <c r="AH3224" s="77">
        <f>IF(AND(M3224&lt;Variables!$G$6,M3224&gt;Variables!$G$5),0,1)</f>
        <v>1</v>
      </c>
      <c r="AI3224" s="77">
        <f t="shared" si="102"/>
        <v>0</v>
      </c>
      <c r="AJ3224" s="77">
        <f>IF(I3224&gt;Variables!$G$7,0,1)</f>
        <v>0</v>
      </c>
      <c r="AK3224" s="77">
        <f>IF(F3224&gt;Variables!$G$8,0,1)</f>
        <v>1</v>
      </c>
      <c r="AL3224" s="77">
        <f>IF(G3224&gt;Variables!$G$9,0,1)</f>
        <v>1</v>
      </c>
      <c r="AM3224" s="77">
        <f>IF(AND(K3224&gt;Variables!$G$10,K3224&lt;Variables!$G$11),0,1)</f>
        <v>1</v>
      </c>
      <c r="AN3224" s="77">
        <f>IF(H3224&lt;Variables!$G$13,1,0)</f>
        <v>1</v>
      </c>
      <c r="AO3224" s="77">
        <f>IF(R3224&lt;Variables!$G$12,0,1)</f>
        <v>0</v>
      </c>
      <c r="AP3224" s="78">
        <f t="shared" si="103"/>
        <v>1</v>
      </c>
      <c r="AQ3224" s="77">
        <f>IF(V3224&lt;Variables!$G$15,1,0)</f>
        <v>1</v>
      </c>
      <c r="AR3224" s="77">
        <v>0</v>
      </c>
      <c r="AS3224" s="77">
        <v>0</v>
      </c>
      <c r="AT3224" s="77">
        <v>1</v>
      </c>
      <c r="AU3224" s="77">
        <v>0</v>
      </c>
      <c r="BA3224" s="77">
        <v>-1.36</v>
      </c>
    </row>
    <row r="3225" spans="3:53" x14ac:dyDescent="0.25">
      <c r="C3225" s="77" t="s">
        <v>448</v>
      </c>
      <c r="D3225" s="77" t="s">
        <v>127</v>
      </c>
      <c r="E3225" s="77">
        <v>35.07</v>
      </c>
      <c r="F3225" s="77">
        <v>5.62</v>
      </c>
      <c r="G3225" s="77">
        <v>6.23</v>
      </c>
      <c r="H3225" s="77">
        <v>6870</v>
      </c>
      <c r="I3225" s="77">
        <v>1653.7429999999999</v>
      </c>
      <c r="J3225" s="77" t="s">
        <v>75</v>
      </c>
      <c r="K3225" s="77">
        <v>72.739999999999995</v>
      </c>
      <c r="L3225" s="77">
        <v>34.208010526315789</v>
      </c>
      <c r="M3225" s="77">
        <v>2.2275176543751969</v>
      </c>
      <c r="N3225" s="77">
        <v>33.812268571428568</v>
      </c>
      <c r="O3225" s="77">
        <v>3.4239980855638779</v>
      </c>
      <c r="P3225" s="77">
        <v>94745</v>
      </c>
      <c r="Q3225" s="77">
        <v>771470</v>
      </c>
      <c r="R3225" s="77">
        <v>0.12</v>
      </c>
      <c r="S3225" s="77">
        <v>20.425000000000001</v>
      </c>
      <c r="T3225" s="77">
        <v>5.4640000000000004</v>
      </c>
      <c r="U3225" s="77">
        <v>12.3744</v>
      </c>
      <c r="V3225" s="77">
        <v>2.3983829067683442</v>
      </c>
      <c r="AC3225" s="77">
        <v>35.28</v>
      </c>
      <c r="AD3225" s="77">
        <v>32.880000000000003</v>
      </c>
      <c r="AH3225" s="77">
        <f>IF(AND(M3225&lt;Variables!$G$6,M3225&gt;Variables!$G$5),0,1)</f>
        <v>1</v>
      </c>
      <c r="AI3225" s="77">
        <f t="shared" si="102"/>
        <v>0</v>
      </c>
      <c r="AJ3225" s="77">
        <f>IF(I3225&gt;Variables!$G$7,0,1)</f>
        <v>0</v>
      </c>
      <c r="AK3225" s="77">
        <f>IF(F3225&gt;Variables!$G$8,0,1)</f>
        <v>1</v>
      </c>
      <c r="AL3225" s="77">
        <f>IF(G3225&gt;Variables!$G$9,0,1)</f>
        <v>1</v>
      </c>
      <c r="AM3225" s="77">
        <f>IF(AND(K3225&gt;Variables!$G$10,K3225&lt;Variables!$G$11),0,1)</f>
        <v>1</v>
      </c>
      <c r="AN3225" s="77">
        <f>IF(H3225&lt;Variables!$G$13,1,0)</f>
        <v>0</v>
      </c>
      <c r="AO3225" s="77">
        <f>IF(R3225&lt;Variables!$G$12,0,1)</f>
        <v>0</v>
      </c>
      <c r="AP3225" s="78">
        <f t="shared" si="103"/>
        <v>1</v>
      </c>
      <c r="AQ3225" s="77">
        <f>IF(V3225&lt;Variables!$G$15,1,0)</f>
        <v>1</v>
      </c>
      <c r="AR3225" s="77">
        <v>0</v>
      </c>
      <c r="AS3225" s="77">
        <v>0</v>
      </c>
      <c r="AT3225" s="77">
        <v>1</v>
      </c>
      <c r="AU3225" s="77">
        <v>0</v>
      </c>
      <c r="BA3225" s="77">
        <v>-2.25</v>
      </c>
    </row>
    <row r="3226" spans="3:53" x14ac:dyDescent="0.25">
      <c r="C3226" s="77" t="s">
        <v>448</v>
      </c>
      <c r="D3226" s="77" t="s">
        <v>195</v>
      </c>
      <c r="E3226" s="77">
        <v>31.96</v>
      </c>
      <c r="F3226" s="77">
        <v>5.17</v>
      </c>
      <c r="G3226" s="77">
        <v>4.96</v>
      </c>
      <c r="H3226" s="77">
        <v>3620</v>
      </c>
      <c r="I3226" s="77">
        <v>2E-3</v>
      </c>
      <c r="J3226" s="77" t="s">
        <v>75</v>
      </c>
      <c r="K3226" s="77">
        <v>80.09</v>
      </c>
      <c r="L3226" s="77">
        <v>31.264844444444449</v>
      </c>
      <c r="M3226" s="77">
        <v>1.722879371789964</v>
      </c>
      <c r="N3226" s="77">
        <v>31.09475333333334</v>
      </c>
      <c r="O3226" s="77">
        <v>2.279312715778619</v>
      </c>
      <c r="P3226" s="77">
        <v>43455</v>
      </c>
      <c r="Q3226" s="77">
        <v>706672</v>
      </c>
      <c r="R3226" s="77">
        <v>0.06</v>
      </c>
      <c r="S3226" s="77">
        <v>20.425000000000001</v>
      </c>
      <c r="T3226" s="77">
        <v>5.4640000000000004</v>
      </c>
      <c r="U3226" s="77">
        <v>12.3744</v>
      </c>
      <c r="V3226" s="77">
        <v>2.4842194567552629</v>
      </c>
      <c r="AC3226" s="77">
        <v>33.5</v>
      </c>
      <c r="AD3226" s="77">
        <v>31.42</v>
      </c>
      <c r="AH3226" s="77">
        <f>IF(AND(M3226&lt;Variables!$G$6,M3226&gt;Variables!$G$5),0,1)</f>
        <v>1</v>
      </c>
      <c r="AI3226" s="77">
        <f t="shared" si="102"/>
        <v>0</v>
      </c>
      <c r="AJ3226" s="77">
        <f>IF(I3226&gt;Variables!$G$7,0,1)</f>
        <v>1</v>
      </c>
      <c r="AK3226" s="77">
        <f>IF(F3226&gt;Variables!$G$8,0,1)</f>
        <v>1</v>
      </c>
      <c r="AL3226" s="77">
        <f>IF(G3226&gt;Variables!$G$9,0,1)</f>
        <v>1</v>
      </c>
      <c r="AM3226" s="77">
        <f>IF(AND(K3226&gt;Variables!$G$10,K3226&lt;Variables!$G$11),0,1)</f>
        <v>1</v>
      </c>
      <c r="AN3226" s="77">
        <f>IF(H3226&lt;Variables!$G$13,1,0)</f>
        <v>0</v>
      </c>
      <c r="AO3226" s="77">
        <f>IF(R3226&lt;Variables!$G$12,0,1)</f>
        <v>0</v>
      </c>
      <c r="AP3226" s="78">
        <f t="shared" si="103"/>
        <v>1</v>
      </c>
      <c r="AQ3226" s="77">
        <f>IF(V3226&lt;Variables!$G$15,1,0)</f>
        <v>1</v>
      </c>
      <c r="AR3226" s="77">
        <v>1</v>
      </c>
      <c r="AS3226" s="77">
        <v>0</v>
      </c>
      <c r="AT3226" s="77">
        <v>0</v>
      </c>
      <c r="AU3226" s="77">
        <v>0</v>
      </c>
      <c r="BA3226" s="77">
        <v>2</v>
      </c>
    </row>
    <row r="3227" spans="3:53" x14ac:dyDescent="0.25">
      <c r="C3227" s="77" t="s">
        <v>448</v>
      </c>
      <c r="D3227" s="77" t="s">
        <v>201</v>
      </c>
      <c r="E3227" s="77">
        <v>40.56</v>
      </c>
      <c r="F3227" s="77">
        <v>4.72</v>
      </c>
      <c r="G3227" s="77">
        <v>3.17</v>
      </c>
      <c r="H3227" s="77">
        <v>-99999</v>
      </c>
      <c r="I3227" s="77">
        <v>779.30200000000002</v>
      </c>
      <c r="J3227" s="77" t="s">
        <v>75</v>
      </c>
      <c r="K3227" s="77">
        <v>66.290000000000006</v>
      </c>
      <c r="L3227" s="77">
        <v>40.22446153846154</v>
      </c>
      <c r="M3227" s="77">
        <v>0.46125778802793838</v>
      </c>
      <c r="N3227" s="77">
        <v>40.127367999999997</v>
      </c>
      <c r="O3227" s="77">
        <v>0.70433724933066233</v>
      </c>
      <c r="P3227" s="77">
        <v>36549</v>
      </c>
      <c r="Q3227" s="77">
        <v>2163000</v>
      </c>
      <c r="R3227" s="77">
        <v>0.02</v>
      </c>
      <c r="S3227" s="77">
        <v>20.425000000000001</v>
      </c>
      <c r="T3227" s="77">
        <v>5.4640000000000004</v>
      </c>
      <c r="U3227" s="77">
        <v>12.3744</v>
      </c>
      <c r="V3227" s="77">
        <v>2.5020715850194502</v>
      </c>
      <c r="AC3227" s="77">
        <v>41.6</v>
      </c>
      <c r="AD3227" s="77">
        <v>39.729999999999997</v>
      </c>
      <c r="AH3227" s="77">
        <f>IF(AND(M3227&lt;Variables!$G$6,M3227&gt;Variables!$G$5),0,1)</f>
        <v>1</v>
      </c>
      <c r="AI3227" s="77">
        <f t="shared" si="102"/>
        <v>0</v>
      </c>
      <c r="AJ3227" s="77">
        <f>IF(I3227&gt;Variables!$G$7,0,1)</f>
        <v>0</v>
      </c>
      <c r="AK3227" s="77">
        <f>IF(F3227&gt;Variables!$G$8,0,1)</f>
        <v>1</v>
      </c>
      <c r="AL3227" s="77">
        <f>IF(G3227&gt;Variables!$G$9,0,1)</f>
        <v>1</v>
      </c>
      <c r="AM3227" s="77">
        <f>IF(AND(K3227&gt;Variables!$G$10,K3227&lt;Variables!$G$11),0,1)</f>
        <v>0</v>
      </c>
      <c r="AN3227" s="77">
        <f>IF(H3227&lt;Variables!$G$13,1,0)</f>
        <v>1</v>
      </c>
      <c r="AO3227" s="77">
        <f>IF(R3227&lt;Variables!$G$12,0,1)</f>
        <v>0</v>
      </c>
      <c r="AP3227" s="78">
        <f t="shared" si="103"/>
        <v>1</v>
      </c>
      <c r="AQ3227" s="77">
        <f>IF(V3227&lt;Variables!$G$15,1,0)</f>
        <v>1</v>
      </c>
      <c r="AR3227" s="77">
        <v>1</v>
      </c>
      <c r="AS3227" s="77">
        <v>0</v>
      </c>
      <c r="AT3227" s="77">
        <v>0</v>
      </c>
      <c r="AU3227" s="77">
        <v>0</v>
      </c>
      <c r="BA3227" s="77">
        <v>2</v>
      </c>
    </row>
    <row r="3228" spans="3:53" x14ac:dyDescent="0.25">
      <c r="C3228" s="77" t="s">
        <v>448</v>
      </c>
      <c r="D3228" s="77" t="s">
        <v>442</v>
      </c>
      <c r="E3228" s="77">
        <v>139.43</v>
      </c>
      <c r="F3228" s="77">
        <v>10.68</v>
      </c>
      <c r="G3228" s="77">
        <v>1.88</v>
      </c>
      <c r="H3228" s="77">
        <v>20120</v>
      </c>
      <c r="I3228" s="77">
        <v>-22.26</v>
      </c>
      <c r="J3228" s="77" t="s">
        <v>75</v>
      </c>
      <c r="K3228" s="77">
        <v>64.98</v>
      </c>
      <c r="L3228" s="77">
        <v>138.80871500000001</v>
      </c>
      <c r="M3228" s="77">
        <v>3.6946527456872658E-2</v>
      </c>
      <c r="N3228" s="77">
        <v>138.29481388888891</v>
      </c>
      <c r="O3228" s="77">
        <v>0.40868207217461011</v>
      </c>
      <c r="P3228" s="77">
        <v>3131000</v>
      </c>
      <c r="Q3228" s="77">
        <v>2303000</v>
      </c>
      <c r="R3228" s="77">
        <v>1.36</v>
      </c>
      <c r="S3228" s="77">
        <v>20.425000000000001</v>
      </c>
      <c r="T3228" s="77">
        <v>5.4640000000000004</v>
      </c>
      <c r="U3228" s="77">
        <v>12.3744</v>
      </c>
      <c r="V3228" s="77">
        <v>2.5196338007481152</v>
      </c>
      <c r="AC3228" s="77">
        <v>143.32820000000001</v>
      </c>
      <c r="AD3228" s="77">
        <v>136.09</v>
      </c>
      <c r="AH3228" s="77">
        <f>IF(AND(M3228&lt;Variables!$G$6,M3228&gt;Variables!$G$5),0,1)</f>
        <v>1</v>
      </c>
      <c r="AI3228" s="77">
        <f t="shared" si="102"/>
        <v>0</v>
      </c>
      <c r="AJ3228" s="77">
        <f>IF(I3228&gt;Variables!$G$7,0,1)</f>
        <v>1</v>
      </c>
      <c r="AK3228" s="77">
        <f>IF(F3228&gt;Variables!$G$8,0,1)</f>
        <v>0</v>
      </c>
      <c r="AL3228" s="77">
        <f>IF(G3228&gt;Variables!$G$9,0,1)</f>
        <v>1</v>
      </c>
      <c r="AM3228" s="77">
        <f>IF(AND(K3228&gt;Variables!$G$10,K3228&lt;Variables!$G$11),0,1)</f>
        <v>0</v>
      </c>
      <c r="AN3228" s="77">
        <f>IF(H3228&lt;Variables!$G$13,1,0)</f>
        <v>0</v>
      </c>
      <c r="AO3228" s="77">
        <f>IF(R3228&lt;Variables!$G$12,0,1)</f>
        <v>0</v>
      </c>
      <c r="AP3228" s="78">
        <f t="shared" si="103"/>
        <v>1</v>
      </c>
      <c r="AQ3228" s="77">
        <f>IF(V3228&lt;Variables!$G$15,1,0)</f>
        <v>1</v>
      </c>
      <c r="AR3228" s="77">
        <v>1</v>
      </c>
      <c r="AS3228" s="77">
        <v>0</v>
      </c>
      <c r="AT3228" s="77">
        <v>0</v>
      </c>
      <c r="AU3228" s="77">
        <v>0</v>
      </c>
      <c r="BA3228" s="77">
        <v>1.0900000000000001</v>
      </c>
    </row>
    <row r="3229" spans="3:53" x14ac:dyDescent="0.25">
      <c r="C3229" s="77" t="s">
        <v>448</v>
      </c>
      <c r="D3229" s="77" t="s">
        <v>449</v>
      </c>
      <c r="E3229" s="77">
        <v>31.21</v>
      </c>
      <c r="F3229" s="77">
        <v>4.29</v>
      </c>
      <c r="G3229" s="77">
        <v>0.94</v>
      </c>
      <c r="H3229" s="77">
        <v>17360</v>
      </c>
      <c r="I3229" s="77">
        <v>-0.32</v>
      </c>
      <c r="J3229" s="77" t="s">
        <v>75</v>
      </c>
      <c r="K3229" s="77">
        <v>49.76</v>
      </c>
      <c r="L3229" s="77">
        <v>31.288274999999999</v>
      </c>
      <c r="M3229" s="77">
        <v>-0.40997785911814749</v>
      </c>
      <c r="N3229" s="77">
        <v>31.36311111111112</v>
      </c>
      <c r="O3229" s="77">
        <v>-0.64761148978987371</v>
      </c>
      <c r="P3229" s="77">
        <v>16874000</v>
      </c>
      <c r="Q3229" s="77">
        <v>34219000</v>
      </c>
      <c r="R3229" s="77">
        <v>0.49</v>
      </c>
      <c r="S3229" s="77">
        <v>20.425000000000001</v>
      </c>
      <c r="T3229" s="77">
        <v>5.4640000000000004</v>
      </c>
      <c r="U3229" s="77">
        <v>12.3744</v>
      </c>
      <c r="V3229" s="77">
        <v>2.37488886048336</v>
      </c>
      <c r="AC3229" s="77">
        <v>34.130000000000003</v>
      </c>
      <c r="AD3229" s="77">
        <v>31.03</v>
      </c>
      <c r="AH3229" s="77">
        <f>IF(AND(M3229&lt;Variables!$G$6,M3229&gt;Variables!$G$5),0,1)</f>
        <v>1</v>
      </c>
      <c r="AI3229" s="77">
        <f t="shared" si="102"/>
        <v>1</v>
      </c>
      <c r="AJ3229" s="77">
        <f>IF(I3229&gt;Variables!$G$7,0,1)</f>
        <v>1</v>
      </c>
      <c r="AK3229" s="77">
        <f>IF(F3229&gt;Variables!$G$8,0,1)</f>
        <v>1</v>
      </c>
      <c r="AL3229" s="77">
        <f>IF(G3229&gt;Variables!$G$9,0,1)</f>
        <v>1</v>
      </c>
      <c r="AM3229" s="77">
        <f>IF(AND(K3229&gt;Variables!$G$10,K3229&lt;Variables!$G$11),0,1)</f>
        <v>1</v>
      </c>
      <c r="AN3229" s="77">
        <f>IF(H3229&lt;Variables!$G$13,1,0)</f>
        <v>0</v>
      </c>
      <c r="AO3229" s="77">
        <f>IF(R3229&lt;Variables!$G$12,0,1)</f>
        <v>0</v>
      </c>
      <c r="AP3229" s="78">
        <f t="shared" si="103"/>
        <v>1</v>
      </c>
      <c r="AQ3229" s="77">
        <f>IF(V3229&lt;Variables!$G$15,1,0)</f>
        <v>1</v>
      </c>
      <c r="AR3229" s="77">
        <v>1</v>
      </c>
      <c r="AS3229" s="77">
        <v>0</v>
      </c>
      <c r="AT3229" s="77">
        <v>0</v>
      </c>
      <c r="AU3229" s="77">
        <v>0</v>
      </c>
      <c r="BA3229" s="77">
        <v>2</v>
      </c>
    </row>
    <row r="3230" spans="3:53" x14ac:dyDescent="0.25">
      <c r="C3230" s="77" t="s">
        <v>448</v>
      </c>
      <c r="D3230" s="77" t="s">
        <v>436</v>
      </c>
      <c r="E3230" s="77">
        <v>3.31</v>
      </c>
      <c r="F3230" s="77">
        <v>27.04</v>
      </c>
      <c r="G3230" s="77">
        <v>7.37</v>
      </c>
      <c r="H3230" s="77">
        <v>34.21</v>
      </c>
      <c r="I3230" s="77">
        <v>-6.8289999999999997</v>
      </c>
      <c r="J3230" s="77" t="s">
        <v>74</v>
      </c>
      <c r="K3230" s="77">
        <v>49.38</v>
      </c>
      <c r="L3230" s="77">
        <v>3.449055</v>
      </c>
      <c r="M3230" s="77">
        <v>-4.1186643877815818</v>
      </c>
      <c r="N3230" s="77">
        <v>3.3061257142857139</v>
      </c>
      <c r="O3230" s="77">
        <v>2.6444418326497118E-2</v>
      </c>
      <c r="P3230" s="77">
        <v>647390</v>
      </c>
      <c r="Q3230" s="77">
        <v>59810</v>
      </c>
      <c r="R3230" s="77">
        <v>10.82</v>
      </c>
      <c r="S3230" s="77">
        <v>20.425000000000001</v>
      </c>
      <c r="T3230" s="77">
        <v>5.4640000000000004</v>
      </c>
      <c r="U3230" s="77">
        <v>12.3744</v>
      </c>
      <c r="V3230" s="77">
        <v>2.4602873583761351</v>
      </c>
      <c r="AC3230" s="77">
        <v>3.9</v>
      </c>
      <c r="AD3230" s="77">
        <v>2.71</v>
      </c>
      <c r="AH3230" s="77">
        <f>IF(AND(M3230&lt;Variables!$G$6,M3230&gt;Variables!$G$5),0,1)</f>
        <v>0</v>
      </c>
      <c r="AI3230" s="77">
        <f t="shared" si="102"/>
        <v>0</v>
      </c>
      <c r="AJ3230" s="77">
        <f>IF(I3230&gt;Variables!$G$7,0,1)</f>
        <v>1</v>
      </c>
      <c r="AK3230" s="77">
        <f>IF(F3230&gt;Variables!$G$8,0,1)</f>
        <v>0</v>
      </c>
      <c r="AL3230" s="77">
        <f>IF(G3230&gt;Variables!$G$9,0,1)</f>
        <v>1</v>
      </c>
      <c r="AM3230" s="77">
        <f>IF(AND(K3230&gt;Variables!$G$10,K3230&lt;Variables!$G$11),0,1)</f>
        <v>1</v>
      </c>
      <c r="AN3230" s="77">
        <f>IF(H3230&lt;Variables!$G$13,1,0)</f>
        <v>1</v>
      </c>
      <c r="AO3230" s="77">
        <f>IF(R3230&lt;Variables!$G$12,0,1)</f>
        <v>1</v>
      </c>
      <c r="AP3230" s="78">
        <f t="shared" si="103"/>
        <v>0</v>
      </c>
      <c r="AQ3230" s="77">
        <f>IF(V3230&lt;Variables!$G$15,1,0)</f>
        <v>1</v>
      </c>
      <c r="AR3230" s="77">
        <v>1</v>
      </c>
      <c r="AS3230" s="77">
        <v>0</v>
      </c>
      <c r="AT3230" s="77">
        <v>0</v>
      </c>
      <c r="AU3230" s="77">
        <v>0</v>
      </c>
      <c r="BA3230" s="77">
        <v>2</v>
      </c>
    </row>
    <row r="3231" spans="3:53" x14ac:dyDescent="0.25">
      <c r="C3231" s="77" t="s">
        <v>448</v>
      </c>
      <c r="D3231" s="77" t="s">
        <v>434</v>
      </c>
      <c r="E3231" s="77">
        <v>6</v>
      </c>
      <c r="F3231" s="77">
        <v>21.43</v>
      </c>
      <c r="G3231" s="77">
        <v>4.54</v>
      </c>
      <c r="H3231" s="77">
        <v>116.33</v>
      </c>
      <c r="I3231" s="77">
        <v>-5.2510000000000003</v>
      </c>
      <c r="J3231" s="77" t="s">
        <v>74</v>
      </c>
      <c r="K3231" s="77">
        <v>52.28</v>
      </c>
      <c r="L3231" s="77">
        <v>6.0602800000000014</v>
      </c>
      <c r="M3231" s="77">
        <v>-1.326341357165028</v>
      </c>
      <c r="N3231" s="77">
        <v>5.9952138888888884</v>
      </c>
      <c r="O3231" s="77">
        <v>-0.25543523838689791</v>
      </c>
      <c r="P3231" s="77">
        <v>952300</v>
      </c>
      <c r="Q3231" s="77">
        <v>372070</v>
      </c>
      <c r="R3231" s="77">
        <v>2.56</v>
      </c>
      <c r="S3231" s="77">
        <v>20.425000000000001</v>
      </c>
      <c r="T3231" s="77">
        <v>5.4640000000000004</v>
      </c>
      <c r="U3231" s="77">
        <v>12.3744</v>
      </c>
      <c r="V3231" s="77">
        <v>2.4338391556403338</v>
      </c>
      <c r="AC3231" s="77">
        <v>6.2</v>
      </c>
      <c r="AD3231" s="77">
        <v>5.65</v>
      </c>
      <c r="AH3231" s="77">
        <f>IF(AND(M3231&lt;Variables!$G$6,M3231&gt;Variables!$G$5),0,1)</f>
        <v>0</v>
      </c>
      <c r="AI3231" s="77">
        <f t="shared" si="102"/>
        <v>0</v>
      </c>
      <c r="AJ3231" s="77">
        <f>IF(I3231&gt;Variables!$G$7,0,1)</f>
        <v>1</v>
      </c>
      <c r="AK3231" s="77">
        <f>IF(F3231&gt;Variables!$G$8,0,1)</f>
        <v>0</v>
      </c>
      <c r="AL3231" s="77">
        <f>IF(G3231&gt;Variables!$G$9,0,1)</f>
        <v>1</v>
      </c>
      <c r="AM3231" s="77">
        <f>IF(AND(K3231&gt;Variables!$G$10,K3231&lt;Variables!$G$11),0,1)</f>
        <v>1</v>
      </c>
      <c r="AN3231" s="77">
        <f>IF(H3231&lt;Variables!$G$13,1,0)</f>
        <v>1</v>
      </c>
      <c r="AO3231" s="77">
        <f>IF(R3231&lt;Variables!$G$12,0,1)</f>
        <v>1</v>
      </c>
      <c r="AP3231" s="78">
        <f t="shared" si="103"/>
        <v>0</v>
      </c>
      <c r="AQ3231" s="77">
        <f>IF(V3231&lt;Variables!$G$15,1,0)</f>
        <v>1</v>
      </c>
      <c r="AR3231" s="77">
        <v>1</v>
      </c>
      <c r="AS3231" s="77">
        <v>0</v>
      </c>
      <c r="AT3231" s="77">
        <v>0</v>
      </c>
      <c r="AU3231" s="77">
        <v>0</v>
      </c>
      <c r="BA3231" s="77">
        <v>2</v>
      </c>
    </row>
    <row r="3232" spans="3:53" x14ac:dyDescent="0.25">
      <c r="C3232" s="77" t="s">
        <v>448</v>
      </c>
      <c r="D3232" s="77" t="s">
        <v>435</v>
      </c>
      <c r="E3232" s="77">
        <v>5.51</v>
      </c>
      <c r="F3232" s="77">
        <v>20.09</v>
      </c>
      <c r="G3232" s="77">
        <v>4.26</v>
      </c>
      <c r="H3232" s="77">
        <v>184.53</v>
      </c>
      <c r="I3232" s="77">
        <v>31.227</v>
      </c>
      <c r="J3232" s="77" t="s">
        <v>74</v>
      </c>
      <c r="K3232" s="77">
        <v>72.290000000000006</v>
      </c>
      <c r="L3232" s="77">
        <v>5.3251499999999989</v>
      </c>
      <c r="M3232" s="77">
        <v>2.7914706627982468</v>
      </c>
      <c r="N3232" s="77">
        <v>5.2977833333333342</v>
      </c>
      <c r="O3232" s="77">
        <v>3.3224587642001011</v>
      </c>
      <c r="P3232" s="77">
        <v>411140</v>
      </c>
      <c r="Q3232" s="77">
        <v>258610</v>
      </c>
      <c r="R3232" s="77">
        <v>1.59</v>
      </c>
      <c r="S3232" s="77">
        <v>20.425000000000001</v>
      </c>
      <c r="T3232" s="77">
        <v>5.4640000000000004</v>
      </c>
      <c r="U3232" s="77">
        <v>12.3744</v>
      </c>
      <c r="V3232" s="77">
        <v>2.3456493702261891</v>
      </c>
      <c r="AC3232" s="77">
        <v>5.88</v>
      </c>
      <c r="AD3232" s="77">
        <v>5.32</v>
      </c>
      <c r="AH3232" s="77">
        <f>IF(AND(M3232&lt;Variables!$G$6,M3232&gt;Variables!$G$5),0,1)</f>
        <v>1</v>
      </c>
      <c r="AI3232" s="77">
        <f t="shared" si="102"/>
        <v>0</v>
      </c>
      <c r="AJ3232" s="77">
        <f>IF(I3232&gt;Variables!$G$7,0,1)</f>
        <v>1</v>
      </c>
      <c r="AK3232" s="77">
        <f>IF(F3232&gt;Variables!$G$8,0,1)</f>
        <v>0</v>
      </c>
      <c r="AL3232" s="77">
        <f>IF(G3232&gt;Variables!$G$9,0,1)</f>
        <v>1</v>
      </c>
      <c r="AM3232" s="77">
        <f>IF(AND(K3232&gt;Variables!$G$10,K3232&lt;Variables!$G$11),0,1)</f>
        <v>1</v>
      </c>
      <c r="AN3232" s="77">
        <f>IF(H3232&lt;Variables!$G$13,1,0)</f>
        <v>1</v>
      </c>
      <c r="AO3232" s="77">
        <f>IF(R3232&lt;Variables!$G$12,0,1)</f>
        <v>0</v>
      </c>
      <c r="AP3232" s="78">
        <f t="shared" si="103"/>
        <v>0</v>
      </c>
      <c r="AQ3232" s="77">
        <f>IF(V3232&lt;Variables!$G$15,1,0)</f>
        <v>1</v>
      </c>
      <c r="AR3232" s="77">
        <v>0</v>
      </c>
      <c r="AS3232" s="77">
        <v>0</v>
      </c>
      <c r="AT3232" s="77">
        <v>1</v>
      </c>
      <c r="AU3232" s="77">
        <v>0</v>
      </c>
      <c r="BA3232" s="77">
        <v>-2.25</v>
      </c>
    </row>
    <row r="3233" spans="3:53" x14ac:dyDescent="0.25">
      <c r="C3233" s="77" t="s">
        <v>448</v>
      </c>
      <c r="D3233" s="77" t="s">
        <v>231</v>
      </c>
      <c r="E3233" s="77">
        <v>380.56</v>
      </c>
      <c r="F3233" s="77">
        <v>4.53</v>
      </c>
      <c r="G3233" s="77">
        <v>2.65</v>
      </c>
      <c r="H3233" s="77">
        <v>61590</v>
      </c>
      <c r="I3233" s="77">
        <v>-2.2789999999999999</v>
      </c>
      <c r="J3233" s="77" t="s">
        <v>75</v>
      </c>
      <c r="K3233" s="77">
        <v>68.12</v>
      </c>
      <c r="L3233" s="77">
        <v>377.54736500000001</v>
      </c>
      <c r="M3233" s="77">
        <v>0.53970314426642152</v>
      </c>
      <c r="N3233" s="77">
        <v>376.32113611111112</v>
      </c>
      <c r="O3233" s="77">
        <v>0.86730815138835182</v>
      </c>
      <c r="P3233" s="77">
        <v>549176</v>
      </c>
      <c r="Q3233" s="77">
        <v>2058000</v>
      </c>
      <c r="R3233" s="77">
        <v>0.27</v>
      </c>
      <c r="S3233" s="77">
        <v>20.425000000000001</v>
      </c>
      <c r="T3233" s="77">
        <v>5.4640000000000004</v>
      </c>
      <c r="U3233" s="77">
        <v>12.3744</v>
      </c>
      <c r="V3233" s="77">
        <v>2.5124479504758499</v>
      </c>
      <c r="AC3233" s="77">
        <v>382.08</v>
      </c>
      <c r="AD3233" s="77">
        <v>372.58100000000002</v>
      </c>
      <c r="AH3233" s="77">
        <f>IF(AND(M3233&lt;Variables!$G$6,M3233&gt;Variables!$G$5),0,1)</f>
        <v>1</v>
      </c>
      <c r="AI3233" s="77">
        <f t="shared" si="102"/>
        <v>0</v>
      </c>
      <c r="AJ3233" s="77">
        <f>IF(I3233&gt;Variables!$G$7,0,1)</f>
        <v>1</v>
      </c>
      <c r="AK3233" s="77">
        <f>IF(F3233&gt;Variables!$G$8,0,1)</f>
        <v>1</v>
      </c>
      <c r="AL3233" s="77">
        <f>IF(G3233&gt;Variables!$G$9,0,1)</f>
        <v>1</v>
      </c>
      <c r="AM3233" s="77">
        <f>IF(AND(K3233&gt;Variables!$G$10,K3233&lt;Variables!$G$11),0,1)</f>
        <v>0</v>
      </c>
      <c r="AN3233" s="77">
        <f>IF(H3233&lt;Variables!$G$13,1,0)</f>
        <v>0</v>
      </c>
      <c r="AO3233" s="77">
        <f>IF(R3233&lt;Variables!$G$12,0,1)</f>
        <v>0</v>
      </c>
      <c r="AP3233" s="78">
        <f t="shared" si="103"/>
        <v>1</v>
      </c>
      <c r="AQ3233" s="77">
        <f>IF(V3233&lt;Variables!$G$15,1,0)</f>
        <v>1</v>
      </c>
      <c r="AR3233" s="77">
        <v>0</v>
      </c>
      <c r="AS3233" s="77">
        <v>0</v>
      </c>
      <c r="AT3233" s="77">
        <v>0</v>
      </c>
      <c r="AU3233" s="77">
        <v>1</v>
      </c>
      <c r="BA3233" s="77">
        <v>-0.63</v>
      </c>
    </row>
    <row r="3234" spans="3:53" x14ac:dyDescent="0.25">
      <c r="C3234" s="77" t="s">
        <v>448</v>
      </c>
      <c r="D3234" s="77" t="s">
        <v>432</v>
      </c>
      <c r="E3234" s="77">
        <v>21.72</v>
      </c>
      <c r="F3234" s="77">
        <v>11.16</v>
      </c>
      <c r="G3234" s="77">
        <v>1.17</v>
      </c>
      <c r="H3234" s="77">
        <v>2230</v>
      </c>
      <c r="I3234" s="77">
        <v>0.73099999999999998</v>
      </c>
      <c r="J3234" s="77" t="s">
        <v>74</v>
      </c>
      <c r="K3234" s="77">
        <v>69.849999999999994</v>
      </c>
      <c r="L3234" s="77">
        <v>21.42323</v>
      </c>
      <c r="M3234" s="77">
        <v>0.9184889486785941</v>
      </c>
      <c r="N3234" s="77">
        <v>21.235816666666661</v>
      </c>
      <c r="O3234" s="77">
        <v>1.8091290736012959</v>
      </c>
      <c r="P3234" s="77">
        <v>885285</v>
      </c>
      <c r="Q3234" s="77">
        <v>1300000</v>
      </c>
      <c r="R3234" s="77">
        <v>0.68</v>
      </c>
      <c r="S3234" s="77">
        <v>20.425000000000001</v>
      </c>
      <c r="T3234" s="77">
        <v>5.4640000000000004</v>
      </c>
      <c r="U3234" s="77">
        <v>12.3744</v>
      </c>
      <c r="V3234" s="77">
        <v>2.496111255071249</v>
      </c>
      <c r="AC3234" s="77">
        <v>22.16</v>
      </c>
      <c r="AD3234" s="77">
        <v>21.43</v>
      </c>
      <c r="AH3234" s="77">
        <f>IF(AND(M3234&lt;Variables!$G$6,M3234&gt;Variables!$G$5),0,1)</f>
        <v>1</v>
      </c>
      <c r="AI3234" s="77">
        <f t="shared" si="102"/>
        <v>0</v>
      </c>
      <c r="AJ3234" s="77">
        <f>IF(I3234&gt;Variables!$G$7,0,1)</f>
        <v>1</v>
      </c>
      <c r="AK3234" s="77">
        <f>IF(F3234&gt;Variables!$G$8,0,1)</f>
        <v>0</v>
      </c>
      <c r="AL3234" s="77">
        <f>IF(G3234&gt;Variables!$G$9,0,1)</f>
        <v>1</v>
      </c>
      <c r="AM3234" s="77">
        <f>IF(AND(K3234&gt;Variables!$G$10,K3234&lt;Variables!$G$11),0,1)</f>
        <v>0</v>
      </c>
      <c r="AN3234" s="77">
        <f>IF(H3234&lt;Variables!$G$13,1,0)</f>
        <v>0</v>
      </c>
      <c r="AO3234" s="77">
        <f>IF(R3234&lt;Variables!$G$12,0,1)</f>
        <v>0</v>
      </c>
      <c r="AP3234" s="78">
        <f t="shared" si="103"/>
        <v>0</v>
      </c>
      <c r="AQ3234" s="77">
        <f>IF(V3234&lt;Variables!$G$15,1,0)</f>
        <v>1</v>
      </c>
      <c r="AR3234" s="77">
        <v>0</v>
      </c>
      <c r="AS3234" s="77">
        <v>1</v>
      </c>
      <c r="AT3234" s="77">
        <v>0</v>
      </c>
      <c r="AU3234" s="77">
        <v>0</v>
      </c>
      <c r="BA3234" s="77">
        <v>0.55000000000000004</v>
      </c>
    </row>
    <row r="3235" spans="3:53" x14ac:dyDescent="0.25">
      <c r="C3235" s="77" t="s">
        <v>448</v>
      </c>
      <c r="D3235" s="77" t="s">
        <v>431</v>
      </c>
      <c r="E3235" s="77">
        <v>32.49</v>
      </c>
      <c r="F3235" s="77">
        <v>11.15</v>
      </c>
      <c r="G3235" s="77">
        <v>8.7799999999999994</v>
      </c>
      <c r="H3235" s="77">
        <v>3750</v>
      </c>
      <c r="I3235" s="77">
        <v>46.634999999999998</v>
      </c>
      <c r="J3235" s="77" t="s">
        <v>74</v>
      </c>
      <c r="K3235" s="77">
        <v>69.14</v>
      </c>
      <c r="L3235" s="77">
        <v>31.79008</v>
      </c>
      <c r="M3235" s="77">
        <v>1.2894588500563799</v>
      </c>
      <c r="N3235" s="77">
        <v>31.527666666666661</v>
      </c>
      <c r="O3235" s="77">
        <v>2.1325185286996868</v>
      </c>
      <c r="P3235" s="77">
        <v>3146000</v>
      </c>
      <c r="Q3235" s="77">
        <v>5226000</v>
      </c>
      <c r="R3235" s="77">
        <v>0.6</v>
      </c>
      <c r="S3235" s="77">
        <v>20.425000000000001</v>
      </c>
      <c r="T3235" s="77">
        <v>5.4640000000000004</v>
      </c>
      <c r="U3235" s="77">
        <v>12.3744</v>
      </c>
      <c r="V3235" s="77">
        <v>2.4604879298759861</v>
      </c>
      <c r="AC3235" s="77">
        <v>38.549999999999997</v>
      </c>
      <c r="AD3235" s="77">
        <v>32.098300000000002</v>
      </c>
      <c r="AH3235" s="77">
        <f>IF(AND(M3235&lt;Variables!$G$6,M3235&gt;Variables!$G$5),0,1)</f>
        <v>1</v>
      </c>
      <c r="AI3235" s="77">
        <f t="shared" si="102"/>
        <v>0</v>
      </c>
      <c r="AJ3235" s="77">
        <f>IF(I3235&gt;Variables!$G$7,0,1)</f>
        <v>1</v>
      </c>
      <c r="AK3235" s="77">
        <f>IF(F3235&gt;Variables!$G$8,0,1)</f>
        <v>0</v>
      </c>
      <c r="AL3235" s="77">
        <f>IF(G3235&gt;Variables!$G$9,0,1)</f>
        <v>1</v>
      </c>
      <c r="AM3235" s="77">
        <f>IF(AND(K3235&gt;Variables!$G$10,K3235&lt;Variables!$G$11),0,1)</f>
        <v>0</v>
      </c>
      <c r="AN3235" s="77">
        <f>IF(H3235&lt;Variables!$G$13,1,0)</f>
        <v>0</v>
      </c>
      <c r="AO3235" s="77">
        <f>IF(R3235&lt;Variables!$G$12,0,1)</f>
        <v>0</v>
      </c>
      <c r="AP3235" s="78">
        <f t="shared" si="103"/>
        <v>0</v>
      </c>
      <c r="AQ3235" s="77">
        <f>IF(V3235&lt;Variables!$G$15,1,0)</f>
        <v>1</v>
      </c>
      <c r="AR3235" s="77">
        <v>1</v>
      </c>
      <c r="AS3235" s="77">
        <v>0</v>
      </c>
      <c r="AT3235" s="77">
        <v>0</v>
      </c>
      <c r="AU3235" s="77">
        <v>0</v>
      </c>
      <c r="BA3235" s="77">
        <v>2</v>
      </c>
    </row>
    <row r="3236" spans="3:53" x14ac:dyDescent="0.25">
      <c r="C3236" s="77" t="s">
        <v>450</v>
      </c>
      <c r="D3236" s="77" t="s">
        <v>451</v>
      </c>
      <c r="E3236" s="77">
        <v>21.27</v>
      </c>
      <c r="F3236" s="77">
        <v>4.4000000000000004</v>
      </c>
      <c r="G3236" s="77">
        <v>6.18</v>
      </c>
      <c r="H3236" s="77">
        <v>11820</v>
      </c>
      <c r="I3236" s="77">
        <v>13.441000000000001</v>
      </c>
      <c r="J3236" s="77" t="s">
        <v>75</v>
      </c>
      <c r="K3236" s="77">
        <v>69.72</v>
      </c>
      <c r="L3236" s="77">
        <v>20.890820000000001</v>
      </c>
      <c r="M3236" s="77">
        <v>1.144904795503467</v>
      </c>
      <c r="N3236" s="77">
        <v>20.63125365853659</v>
      </c>
      <c r="O3236" s="77">
        <v>2.4174310961323799</v>
      </c>
      <c r="P3236" s="77">
        <v>289204</v>
      </c>
      <c r="Q3236" s="77">
        <v>1236000</v>
      </c>
      <c r="R3236" s="77">
        <v>0.23</v>
      </c>
      <c r="S3236" s="77">
        <v>23.061</v>
      </c>
      <c r="T3236" s="77">
        <v>5.15</v>
      </c>
      <c r="U3236" s="77">
        <v>13.204800000000001</v>
      </c>
      <c r="V3236" s="77">
        <v>2.4763277901424652</v>
      </c>
      <c r="AC3236" s="77">
        <v>21.69</v>
      </c>
      <c r="AD3236" s="77">
        <v>21</v>
      </c>
      <c r="AH3236" s="77">
        <f>IF(AND(M3236&lt;Variables!$G$6,M3236&gt;Variables!$G$5),0,1)</f>
        <v>1</v>
      </c>
      <c r="AI3236" s="77">
        <f t="shared" si="102"/>
        <v>0</v>
      </c>
      <c r="AJ3236" s="77">
        <f>IF(I3236&gt;Variables!$G$7,0,1)</f>
        <v>1</v>
      </c>
      <c r="AK3236" s="77">
        <f>IF(F3236&gt;Variables!$G$8,0,1)</f>
        <v>1</v>
      </c>
      <c r="AL3236" s="77">
        <f>IF(G3236&gt;Variables!$G$9,0,1)</f>
        <v>1</v>
      </c>
      <c r="AM3236" s="77">
        <f>IF(AND(K3236&gt;Variables!$G$10,K3236&lt;Variables!$G$11),0,1)</f>
        <v>0</v>
      </c>
      <c r="AN3236" s="77">
        <f>IF(H3236&lt;Variables!$G$13,1,0)</f>
        <v>0</v>
      </c>
      <c r="AO3236" s="77">
        <f>IF(R3236&lt;Variables!$G$12,0,1)</f>
        <v>0</v>
      </c>
      <c r="AP3236" s="78">
        <f t="shared" si="103"/>
        <v>1</v>
      </c>
      <c r="AQ3236" s="77">
        <f>IF(V3236&lt;Variables!$G$15,1,0)</f>
        <v>1</v>
      </c>
      <c r="AR3236" s="77">
        <v>0</v>
      </c>
      <c r="AS3236" s="77">
        <v>0</v>
      </c>
      <c r="AT3236" s="77">
        <v>0</v>
      </c>
      <c r="AU3236" s="77">
        <v>1</v>
      </c>
      <c r="BA3236" s="77">
        <v>-1.1000000000000001</v>
      </c>
    </row>
    <row r="3237" spans="3:53" x14ac:dyDescent="0.25">
      <c r="C3237" s="77" t="s">
        <v>450</v>
      </c>
      <c r="D3237" s="77" t="s">
        <v>231</v>
      </c>
      <c r="E3237" s="77">
        <v>379.37</v>
      </c>
      <c r="F3237" s="77">
        <v>4.1399999999999997</v>
      </c>
      <c r="G3237" s="77">
        <v>2.33</v>
      </c>
      <c r="H3237" s="77">
        <v>61590</v>
      </c>
      <c r="I3237" s="77">
        <v>-2.3039999999999998</v>
      </c>
      <c r="J3237" s="77" t="s">
        <v>75</v>
      </c>
      <c r="K3237" s="77">
        <v>57.19</v>
      </c>
      <c r="L3237" s="77">
        <v>378.15528499999999</v>
      </c>
      <c r="M3237" s="77">
        <v>7.0001666114496805E-2</v>
      </c>
      <c r="N3237" s="77">
        <v>376.6535707317073</v>
      </c>
      <c r="O3237" s="77">
        <v>0.46897982803167149</v>
      </c>
      <c r="P3237" s="77">
        <v>581202</v>
      </c>
      <c r="Q3237" s="77">
        <v>2058000</v>
      </c>
      <c r="R3237" s="77">
        <v>0.28000000000000003</v>
      </c>
      <c r="S3237" s="77">
        <v>23.061</v>
      </c>
      <c r="T3237" s="77">
        <v>5.15</v>
      </c>
      <c r="U3237" s="77">
        <v>13.204800000000001</v>
      </c>
      <c r="V3237" s="77">
        <v>2.4382147916846222</v>
      </c>
      <c r="AC3237" s="77">
        <v>382.08</v>
      </c>
      <c r="AD3237" s="77">
        <v>372.58100000000002</v>
      </c>
      <c r="AH3237" s="77">
        <f>IF(AND(M3237&lt;Variables!$G$6,M3237&gt;Variables!$G$5),0,1)</f>
        <v>1</v>
      </c>
      <c r="AI3237" s="77">
        <f t="shared" si="102"/>
        <v>0</v>
      </c>
      <c r="AJ3237" s="77">
        <f>IF(I3237&gt;Variables!$G$7,0,1)</f>
        <v>1</v>
      </c>
      <c r="AK3237" s="77">
        <f>IF(F3237&gt;Variables!$G$8,0,1)</f>
        <v>1</v>
      </c>
      <c r="AL3237" s="77">
        <f>IF(G3237&gt;Variables!$G$9,0,1)</f>
        <v>1</v>
      </c>
      <c r="AM3237" s="77">
        <f>IF(AND(K3237&gt;Variables!$G$10,K3237&lt;Variables!$G$11),0,1)</f>
        <v>1</v>
      </c>
      <c r="AN3237" s="77">
        <f>IF(H3237&lt;Variables!$G$13,1,0)</f>
        <v>0</v>
      </c>
      <c r="AO3237" s="77">
        <f>IF(R3237&lt;Variables!$G$12,0,1)</f>
        <v>0</v>
      </c>
      <c r="AP3237" s="78">
        <f t="shared" si="103"/>
        <v>1</v>
      </c>
      <c r="AQ3237" s="77">
        <f>IF(V3237&lt;Variables!$G$15,1,0)</f>
        <v>1</v>
      </c>
      <c r="AR3237" s="77">
        <v>0</v>
      </c>
      <c r="AS3237" s="77">
        <v>1</v>
      </c>
      <c r="AT3237" s="77">
        <v>0</v>
      </c>
      <c r="AU3237" s="77">
        <v>0</v>
      </c>
      <c r="BA3237" s="77">
        <v>0.2</v>
      </c>
    </row>
    <row r="3238" spans="3:53" x14ac:dyDescent="0.25">
      <c r="C3238" s="77" t="s">
        <v>450</v>
      </c>
      <c r="D3238" s="77" t="s">
        <v>201</v>
      </c>
      <c r="E3238" s="77">
        <v>40.42</v>
      </c>
      <c r="F3238" s="77">
        <v>4.07</v>
      </c>
      <c r="G3238" s="77">
        <v>2.5299999999999998</v>
      </c>
      <c r="H3238" s="77">
        <v>-99999</v>
      </c>
      <c r="I3238" s="77">
        <v>739.63</v>
      </c>
      <c r="J3238" s="77" t="s">
        <v>75</v>
      </c>
      <c r="K3238" s="77">
        <v>56.06</v>
      </c>
      <c r="L3238" s="77">
        <v>40.23255555555555</v>
      </c>
      <c r="M3238" s="77">
        <v>-0.1803404097842205</v>
      </c>
      <c r="N3238" s="77">
        <v>40.129776923076932</v>
      </c>
      <c r="O3238" s="77">
        <v>7.5313343956528916E-2</v>
      </c>
      <c r="P3238" s="77">
        <v>39395</v>
      </c>
      <c r="Q3238" s="77">
        <v>2163000</v>
      </c>
      <c r="R3238" s="77">
        <v>0.02</v>
      </c>
      <c r="S3238" s="77">
        <v>23.061</v>
      </c>
      <c r="T3238" s="77">
        <v>5.15</v>
      </c>
      <c r="U3238" s="77">
        <v>13.204800000000001</v>
      </c>
      <c r="V3238" s="77">
        <v>2.4376266386613379</v>
      </c>
      <c r="AC3238" s="77">
        <v>41.6</v>
      </c>
      <c r="AD3238" s="77">
        <v>39.729999999999997</v>
      </c>
      <c r="AH3238" s="77">
        <f>IF(AND(M3238&lt;Variables!$G$6,M3238&gt;Variables!$G$5),0,1)</f>
        <v>1</v>
      </c>
      <c r="AI3238" s="77">
        <f t="shared" si="102"/>
        <v>0</v>
      </c>
      <c r="AJ3238" s="77">
        <f>IF(I3238&gt;Variables!$G$7,0,1)</f>
        <v>0</v>
      </c>
      <c r="AK3238" s="77">
        <f>IF(F3238&gt;Variables!$G$8,0,1)</f>
        <v>1</v>
      </c>
      <c r="AL3238" s="77">
        <f>IF(G3238&gt;Variables!$G$9,0,1)</f>
        <v>1</v>
      </c>
      <c r="AM3238" s="77">
        <f>IF(AND(K3238&gt;Variables!$G$10,K3238&lt;Variables!$G$11),0,1)</f>
        <v>1</v>
      </c>
      <c r="AN3238" s="77">
        <f>IF(H3238&lt;Variables!$G$13,1,0)</f>
        <v>1</v>
      </c>
      <c r="AO3238" s="77">
        <f>IF(R3238&lt;Variables!$G$12,0,1)</f>
        <v>0</v>
      </c>
      <c r="AP3238" s="78">
        <f t="shared" si="103"/>
        <v>1</v>
      </c>
      <c r="AQ3238" s="77">
        <f>IF(V3238&lt;Variables!$G$15,1,0)</f>
        <v>1</v>
      </c>
      <c r="AR3238" s="77">
        <v>1</v>
      </c>
      <c r="AS3238" s="77">
        <v>0</v>
      </c>
      <c r="AT3238" s="77">
        <v>0</v>
      </c>
      <c r="AU3238" s="77">
        <v>0</v>
      </c>
      <c r="BA3238" s="77">
        <v>2</v>
      </c>
    </row>
    <row r="3239" spans="3:53" x14ac:dyDescent="0.25">
      <c r="C3239" s="77" t="s">
        <v>450</v>
      </c>
      <c r="D3239" s="77" t="s">
        <v>434</v>
      </c>
      <c r="E3239" s="77">
        <v>6.12</v>
      </c>
      <c r="F3239" s="77">
        <v>18.23</v>
      </c>
      <c r="G3239" s="77">
        <v>7.3</v>
      </c>
      <c r="H3239" s="77">
        <v>116.33</v>
      </c>
      <c r="I3239" s="77">
        <v>-4.88</v>
      </c>
      <c r="J3239" s="77" t="s">
        <v>74</v>
      </c>
      <c r="K3239" s="77">
        <v>61.77</v>
      </c>
      <c r="L3239" s="77">
        <v>6.0237099999999986</v>
      </c>
      <c r="M3239" s="77">
        <v>1.889035162715349</v>
      </c>
      <c r="N3239" s="77">
        <v>5.9981560975609751</v>
      </c>
      <c r="O3239" s="77">
        <v>2.3231123060582961</v>
      </c>
      <c r="P3239" s="77">
        <v>1640000</v>
      </c>
      <c r="Q3239" s="77">
        <v>372070</v>
      </c>
      <c r="R3239" s="77">
        <v>4.41</v>
      </c>
      <c r="S3239" s="77">
        <v>23.061</v>
      </c>
      <c r="T3239" s="77">
        <v>5.15</v>
      </c>
      <c r="U3239" s="77">
        <v>13.204800000000001</v>
      </c>
      <c r="V3239" s="77">
        <v>2.37561065588682</v>
      </c>
      <c r="AC3239" s="77">
        <v>6.2</v>
      </c>
      <c r="AD3239" s="77">
        <v>5.65</v>
      </c>
      <c r="AH3239" s="77">
        <f>IF(AND(M3239&lt;Variables!$G$6,M3239&gt;Variables!$G$5),0,1)</f>
        <v>1</v>
      </c>
      <c r="AI3239" s="77">
        <f t="shared" si="102"/>
        <v>0</v>
      </c>
      <c r="AJ3239" s="77">
        <f>IF(I3239&gt;Variables!$G$7,0,1)</f>
        <v>1</v>
      </c>
      <c r="AK3239" s="77">
        <f>IF(F3239&gt;Variables!$G$8,0,1)</f>
        <v>0</v>
      </c>
      <c r="AL3239" s="77">
        <f>IF(G3239&gt;Variables!$G$9,0,1)</f>
        <v>1</v>
      </c>
      <c r="AM3239" s="77">
        <f>IF(AND(K3239&gt;Variables!$G$10,K3239&lt;Variables!$G$11),0,1)</f>
        <v>1</v>
      </c>
      <c r="AN3239" s="77">
        <f>IF(H3239&lt;Variables!$G$13,1,0)</f>
        <v>1</v>
      </c>
      <c r="AO3239" s="77">
        <f>IF(R3239&lt;Variables!$G$12,0,1)</f>
        <v>1</v>
      </c>
      <c r="AP3239" s="78">
        <f t="shared" si="103"/>
        <v>0</v>
      </c>
      <c r="AQ3239" s="77">
        <f>IF(V3239&lt;Variables!$G$15,1,0)</f>
        <v>1</v>
      </c>
      <c r="AR3239" s="77">
        <v>0</v>
      </c>
      <c r="AS3239" s="77">
        <v>0</v>
      </c>
      <c r="AT3239" s="77">
        <v>1</v>
      </c>
      <c r="AU3239" s="77">
        <v>0</v>
      </c>
      <c r="BA3239" s="77">
        <v>-2.25</v>
      </c>
    </row>
    <row r="3240" spans="3:53" x14ac:dyDescent="0.25">
      <c r="C3240" s="77" t="s">
        <v>450</v>
      </c>
      <c r="D3240" s="77" t="s">
        <v>437</v>
      </c>
      <c r="E3240" s="77">
        <v>3.35</v>
      </c>
      <c r="F3240" s="77">
        <v>19.16</v>
      </c>
      <c r="G3240" s="77">
        <v>-3.69</v>
      </c>
      <c r="H3240" s="77">
        <v>47.27</v>
      </c>
      <c r="I3240" s="77">
        <v>70.287999999999997</v>
      </c>
      <c r="J3240" s="77" t="s">
        <v>74</v>
      </c>
      <c r="K3240" s="77">
        <v>47.11</v>
      </c>
      <c r="L3240" s="77">
        <v>3.46814</v>
      </c>
      <c r="M3240" s="77">
        <v>-2.253080902155054</v>
      </c>
      <c r="N3240" s="77">
        <v>3.442490243902439</v>
      </c>
      <c r="O3240" s="77">
        <v>-1.52477538594083</v>
      </c>
      <c r="P3240" s="77">
        <v>18630000</v>
      </c>
      <c r="Q3240" s="77">
        <v>401080</v>
      </c>
      <c r="R3240" s="77">
        <v>46.45</v>
      </c>
      <c r="S3240" s="77">
        <v>23.061</v>
      </c>
      <c r="T3240" s="77">
        <v>5.15</v>
      </c>
      <c r="U3240" s="77">
        <v>13.204800000000001</v>
      </c>
      <c r="V3240" s="77">
        <v>2.376834769260757</v>
      </c>
      <c r="AC3240" s="77">
        <v>3.45</v>
      </c>
      <c r="AD3240" s="77">
        <v>2.97</v>
      </c>
      <c r="AH3240" s="77">
        <f>IF(AND(M3240&lt;Variables!$G$6,M3240&gt;Variables!$G$5),0,1)</f>
        <v>0</v>
      </c>
      <c r="AI3240" s="77">
        <f t="shared" si="102"/>
        <v>0</v>
      </c>
      <c r="AJ3240" s="77">
        <f>IF(I3240&gt;Variables!$G$7,0,1)</f>
        <v>0</v>
      </c>
      <c r="AK3240" s="77">
        <f>IF(F3240&gt;Variables!$G$8,0,1)</f>
        <v>0</v>
      </c>
      <c r="AL3240" s="77">
        <f>IF(G3240&gt;Variables!$G$9,0,1)</f>
        <v>1</v>
      </c>
      <c r="AM3240" s="77">
        <f>IF(AND(K3240&gt;Variables!$G$10,K3240&lt;Variables!$G$11),0,1)</f>
        <v>1</v>
      </c>
      <c r="AN3240" s="77">
        <f>IF(H3240&lt;Variables!$G$13,1,0)</f>
        <v>1</v>
      </c>
      <c r="AO3240" s="77">
        <f>IF(R3240&lt;Variables!$G$12,0,1)</f>
        <v>1</v>
      </c>
      <c r="AP3240" s="78">
        <f t="shared" si="103"/>
        <v>0</v>
      </c>
      <c r="AQ3240" s="77">
        <f>IF(V3240&lt;Variables!$G$15,1,0)</f>
        <v>1</v>
      </c>
      <c r="AR3240" s="77">
        <v>0</v>
      </c>
      <c r="AS3240" s="77">
        <v>0</v>
      </c>
      <c r="AT3240" s="77">
        <v>1</v>
      </c>
      <c r="AU3240" s="77">
        <v>0</v>
      </c>
      <c r="BA3240" s="77">
        <v>-2.25</v>
      </c>
    </row>
    <row r="3241" spans="3:53" x14ac:dyDescent="0.25">
      <c r="C3241" s="77" t="s">
        <v>450</v>
      </c>
      <c r="D3241" s="77" t="s">
        <v>449</v>
      </c>
      <c r="E3241" s="77">
        <v>31.38</v>
      </c>
      <c r="F3241" s="77">
        <v>4.41</v>
      </c>
      <c r="G3241" s="77">
        <v>1.26</v>
      </c>
      <c r="H3241" s="77">
        <v>17360</v>
      </c>
      <c r="I3241" s="77">
        <v>-0.313</v>
      </c>
      <c r="J3241" s="77" t="s">
        <v>75</v>
      </c>
      <c r="K3241" s="77">
        <v>52.43</v>
      </c>
      <c r="L3241" s="77">
        <v>31.156955</v>
      </c>
      <c r="M3241" s="77">
        <v>0.33072872493477501</v>
      </c>
      <c r="N3241" s="77">
        <v>31.349043902439021</v>
      </c>
      <c r="O3241" s="77">
        <v>-0.28404024925332882</v>
      </c>
      <c r="P3241" s="77">
        <v>17730000</v>
      </c>
      <c r="Q3241" s="77">
        <v>34219000</v>
      </c>
      <c r="R3241" s="77">
        <v>0.52</v>
      </c>
      <c r="S3241" s="77">
        <v>23.061</v>
      </c>
      <c r="T3241" s="77">
        <v>5.15</v>
      </c>
      <c r="U3241" s="77">
        <v>13.204800000000001</v>
      </c>
      <c r="V3241" s="77">
        <v>2.3812548518767001</v>
      </c>
      <c r="AC3241" s="77">
        <v>34.130000000000003</v>
      </c>
      <c r="AD3241" s="77">
        <v>31.12</v>
      </c>
      <c r="AH3241" s="77">
        <f>IF(AND(M3241&lt;Variables!$G$6,M3241&gt;Variables!$G$5),0,1)</f>
        <v>1</v>
      </c>
      <c r="AI3241" s="77">
        <f t="shared" si="102"/>
        <v>1</v>
      </c>
      <c r="AJ3241" s="77">
        <f>IF(I3241&gt;Variables!$G$7,0,1)</f>
        <v>1</v>
      </c>
      <c r="AK3241" s="77">
        <f>IF(F3241&gt;Variables!$G$8,0,1)</f>
        <v>1</v>
      </c>
      <c r="AL3241" s="77">
        <f>IF(G3241&gt;Variables!$G$9,0,1)</f>
        <v>1</v>
      </c>
      <c r="AM3241" s="77">
        <f>IF(AND(K3241&gt;Variables!$G$10,K3241&lt;Variables!$G$11),0,1)</f>
        <v>1</v>
      </c>
      <c r="AN3241" s="77">
        <f>IF(H3241&lt;Variables!$G$13,1,0)</f>
        <v>0</v>
      </c>
      <c r="AO3241" s="77">
        <f>IF(R3241&lt;Variables!$G$12,0,1)</f>
        <v>0</v>
      </c>
      <c r="AP3241" s="78">
        <f t="shared" si="103"/>
        <v>1</v>
      </c>
      <c r="AQ3241" s="77">
        <f>IF(V3241&lt;Variables!$G$15,1,0)</f>
        <v>1</v>
      </c>
      <c r="AR3241" s="77">
        <v>1</v>
      </c>
      <c r="AS3241" s="77">
        <v>0</v>
      </c>
      <c r="AT3241" s="77">
        <v>0</v>
      </c>
      <c r="AU3241" s="77">
        <v>0</v>
      </c>
      <c r="BA3241" s="77">
        <v>2</v>
      </c>
    </row>
    <row r="3242" spans="3:53" x14ac:dyDescent="0.25">
      <c r="C3242" s="77" t="s">
        <v>450</v>
      </c>
      <c r="D3242" s="77" t="s">
        <v>431</v>
      </c>
      <c r="E3242" s="77">
        <v>32.47</v>
      </c>
      <c r="F3242" s="77">
        <v>11.84</v>
      </c>
      <c r="G3242" s="77">
        <v>8.92</v>
      </c>
      <c r="H3242" s="77">
        <v>3750</v>
      </c>
      <c r="I3242" s="77">
        <v>46.689</v>
      </c>
      <c r="J3242" s="77" t="s">
        <v>74</v>
      </c>
      <c r="K3242" s="77">
        <v>61.38</v>
      </c>
      <c r="L3242" s="77">
        <v>31.936965000000001</v>
      </c>
      <c r="M3242" s="77">
        <v>0.94885346807376603</v>
      </c>
      <c r="N3242" s="77">
        <v>31.63800975609756</v>
      </c>
      <c r="O3242" s="77">
        <v>1.902743720427688</v>
      </c>
      <c r="P3242" s="77">
        <v>3584000</v>
      </c>
      <c r="Q3242" s="77">
        <v>5226000</v>
      </c>
      <c r="R3242" s="77">
        <v>0.69</v>
      </c>
      <c r="S3242" s="77">
        <v>23.061</v>
      </c>
      <c r="T3242" s="77">
        <v>5.15</v>
      </c>
      <c r="U3242" s="77">
        <v>13.204800000000001</v>
      </c>
      <c r="V3242" s="77">
        <v>2.4290421231063122</v>
      </c>
      <c r="AC3242" s="77">
        <v>38.549999999999997</v>
      </c>
      <c r="AD3242" s="77">
        <v>32.1</v>
      </c>
      <c r="AH3242" s="77">
        <f>IF(AND(M3242&lt;Variables!$G$6,M3242&gt;Variables!$G$5),0,1)</f>
        <v>1</v>
      </c>
      <c r="AI3242" s="77">
        <f t="shared" si="102"/>
        <v>0</v>
      </c>
      <c r="AJ3242" s="77">
        <f>IF(I3242&gt;Variables!$G$7,0,1)</f>
        <v>1</v>
      </c>
      <c r="AK3242" s="77">
        <f>IF(F3242&gt;Variables!$G$8,0,1)</f>
        <v>0</v>
      </c>
      <c r="AL3242" s="77">
        <f>IF(G3242&gt;Variables!$G$9,0,1)</f>
        <v>1</v>
      </c>
      <c r="AM3242" s="77">
        <f>IF(AND(K3242&gt;Variables!$G$10,K3242&lt;Variables!$G$11),0,1)</f>
        <v>1</v>
      </c>
      <c r="AN3242" s="77">
        <f>IF(H3242&lt;Variables!$G$13,1,0)</f>
        <v>0</v>
      </c>
      <c r="AO3242" s="77">
        <f>IF(R3242&lt;Variables!$G$12,0,1)</f>
        <v>0</v>
      </c>
      <c r="AP3242" s="78">
        <f t="shared" si="103"/>
        <v>0</v>
      </c>
      <c r="AQ3242" s="77">
        <f>IF(V3242&lt;Variables!$G$15,1,0)</f>
        <v>1</v>
      </c>
      <c r="AR3242" s="77">
        <v>1</v>
      </c>
      <c r="AS3242" s="77">
        <v>0</v>
      </c>
      <c r="AT3242" s="77">
        <v>0</v>
      </c>
      <c r="AU3242" s="77">
        <v>0</v>
      </c>
      <c r="BA3242" s="77">
        <v>2</v>
      </c>
    </row>
    <row r="3243" spans="3:53" x14ac:dyDescent="0.25">
      <c r="C3243" s="77" t="s">
        <v>450</v>
      </c>
      <c r="D3243" s="77" t="s">
        <v>432</v>
      </c>
      <c r="E3243" s="77">
        <v>21.51</v>
      </c>
      <c r="F3243" s="77">
        <v>10.49</v>
      </c>
      <c r="G3243" s="77">
        <v>0.56000000000000005</v>
      </c>
      <c r="H3243" s="77">
        <v>2230</v>
      </c>
      <c r="I3243" s="77">
        <v>0.69399999999999995</v>
      </c>
      <c r="J3243" s="77" t="s">
        <v>74</v>
      </c>
      <c r="K3243" s="77">
        <v>56.94</v>
      </c>
      <c r="L3243" s="77">
        <v>21.509174999999999</v>
      </c>
      <c r="M3243" s="77">
        <v>-8.9148003119618291E-2</v>
      </c>
      <c r="N3243" s="77">
        <v>21.26900975609756</v>
      </c>
      <c r="O3243" s="77">
        <v>1.039024601693455</v>
      </c>
      <c r="P3243" s="77">
        <v>945801</v>
      </c>
      <c r="Q3243" s="77">
        <v>1300000</v>
      </c>
      <c r="R3243" s="77">
        <v>0.73</v>
      </c>
      <c r="S3243" s="77">
        <v>23.061</v>
      </c>
      <c r="T3243" s="77">
        <v>5.15</v>
      </c>
      <c r="U3243" s="77">
        <v>13.204800000000001</v>
      </c>
      <c r="V3243" s="77">
        <v>2.443003016546196</v>
      </c>
      <c r="AC3243" s="77">
        <v>22.16</v>
      </c>
      <c r="AD3243" s="77">
        <v>21.43</v>
      </c>
      <c r="AH3243" s="77">
        <f>IF(AND(M3243&lt;Variables!$G$6,M3243&gt;Variables!$G$5),0,1)</f>
        <v>1</v>
      </c>
      <c r="AI3243" s="77">
        <f t="shared" si="102"/>
        <v>0</v>
      </c>
      <c r="AJ3243" s="77">
        <f>IF(I3243&gt;Variables!$G$7,0,1)</f>
        <v>1</v>
      </c>
      <c r="AK3243" s="77">
        <f>IF(F3243&gt;Variables!$G$8,0,1)</f>
        <v>0</v>
      </c>
      <c r="AL3243" s="77">
        <f>IF(G3243&gt;Variables!$G$9,0,1)</f>
        <v>1</v>
      </c>
      <c r="AM3243" s="77">
        <f>IF(AND(K3243&gt;Variables!$G$10,K3243&lt;Variables!$G$11),0,1)</f>
        <v>1</v>
      </c>
      <c r="AN3243" s="77">
        <f>IF(H3243&lt;Variables!$G$13,1,0)</f>
        <v>0</v>
      </c>
      <c r="AO3243" s="77">
        <f>IF(R3243&lt;Variables!$G$12,0,1)</f>
        <v>0</v>
      </c>
      <c r="AP3243" s="78">
        <f t="shared" si="103"/>
        <v>0</v>
      </c>
      <c r="AQ3243" s="77">
        <f>IF(V3243&lt;Variables!$G$15,1,0)</f>
        <v>1</v>
      </c>
      <c r="AR3243" s="77">
        <v>1</v>
      </c>
      <c r="AS3243" s="77">
        <v>0</v>
      </c>
      <c r="AT3243" s="77">
        <v>0</v>
      </c>
      <c r="AU3243" s="77">
        <v>0</v>
      </c>
      <c r="BA3243" s="77">
        <v>1.48</v>
      </c>
    </row>
    <row r="3244" spans="3:53" x14ac:dyDescent="0.25">
      <c r="C3244" s="77" t="s">
        <v>450</v>
      </c>
      <c r="D3244" s="77" t="s">
        <v>452</v>
      </c>
      <c r="E3244" s="77">
        <v>34.11</v>
      </c>
      <c r="F3244" s="77">
        <v>45.47</v>
      </c>
      <c r="G3244" s="77">
        <v>6.61</v>
      </c>
      <c r="H3244" s="77">
        <v>152.74</v>
      </c>
      <c r="I3244" s="77">
        <v>10.199</v>
      </c>
      <c r="J3244" s="77" t="s">
        <v>74</v>
      </c>
      <c r="K3244" s="77">
        <v>74.88</v>
      </c>
      <c r="L3244" s="77">
        <v>34.317644999999999</v>
      </c>
      <c r="M3244" s="77">
        <v>-0.59020658323145614</v>
      </c>
      <c r="N3244" s="77">
        <v>34.254899999999999</v>
      </c>
      <c r="O3244" s="77">
        <v>-0.40811679496948178</v>
      </c>
      <c r="P3244" s="77">
        <v>85650</v>
      </c>
      <c r="Q3244" s="77">
        <v>15550</v>
      </c>
      <c r="R3244" s="77">
        <v>5.51</v>
      </c>
      <c r="S3244" s="77">
        <v>23.061</v>
      </c>
      <c r="T3244" s="77">
        <v>5.15</v>
      </c>
      <c r="U3244" s="77">
        <v>13.204800000000001</v>
      </c>
      <c r="V3244" s="77">
        <v>2.6825105444798441</v>
      </c>
      <c r="AC3244" s="77">
        <v>34.6</v>
      </c>
      <c r="AD3244" s="77">
        <v>33.74</v>
      </c>
      <c r="AH3244" s="77">
        <f>IF(AND(M3244&lt;Variables!$G$6,M3244&gt;Variables!$G$5),0,1)</f>
        <v>1</v>
      </c>
      <c r="AI3244" s="77">
        <f t="shared" si="102"/>
        <v>0</v>
      </c>
      <c r="AJ3244" s="77">
        <f>IF(I3244&gt;Variables!$G$7,0,1)</f>
        <v>1</v>
      </c>
      <c r="AK3244" s="77">
        <f>IF(F3244&gt;Variables!$G$8,0,1)</f>
        <v>0</v>
      </c>
      <c r="AL3244" s="77">
        <f>IF(G3244&gt;Variables!$G$9,0,1)</f>
        <v>1</v>
      </c>
      <c r="AM3244" s="77">
        <f>IF(AND(K3244&gt;Variables!$G$10,K3244&lt;Variables!$G$11),0,1)</f>
        <v>1</v>
      </c>
      <c r="AN3244" s="77">
        <f>IF(H3244&lt;Variables!$G$13,1,0)</f>
        <v>1</v>
      </c>
      <c r="AO3244" s="77">
        <f>IF(R3244&lt;Variables!$G$12,0,1)</f>
        <v>1</v>
      </c>
      <c r="AP3244" s="78">
        <f t="shared" si="103"/>
        <v>0</v>
      </c>
      <c r="AQ3244" s="77">
        <f>IF(V3244&lt;Variables!$G$15,1,0)</f>
        <v>1</v>
      </c>
      <c r="AR3244" s="77">
        <v>0</v>
      </c>
      <c r="AS3244" s="77">
        <v>1</v>
      </c>
      <c r="AT3244" s="77">
        <v>0</v>
      </c>
      <c r="AU3244" s="77">
        <v>0</v>
      </c>
      <c r="BA3244" s="77">
        <v>0.01</v>
      </c>
    </row>
    <row r="3245" spans="3:53" x14ac:dyDescent="0.25">
      <c r="C3245" s="77" t="s">
        <v>450</v>
      </c>
      <c r="D3245" s="77" t="s">
        <v>84</v>
      </c>
      <c r="E3245" s="77">
        <v>42.59</v>
      </c>
      <c r="F3245" s="77">
        <v>5.21</v>
      </c>
      <c r="G3245" s="77">
        <v>5.7</v>
      </c>
      <c r="H3245" s="77">
        <v>6280</v>
      </c>
      <c r="I3245" s="77">
        <v>473.089</v>
      </c>
      <c r="J3245" s="77" t="s">
        <v>75</v>
      </c>
      <c r="K3245" s="77">
        <v>75.010000000000005</v>
      </c>
      <c r="L3245" s="77">
        <v>41.840069999999997</v>
      </c>
      <c r="M3245" s="77">
        <v>1.553367382033533</v>
      </c>
      <c r="N3245" s="77">
        <v>41.473807317073167</v>
      </c>
      <c r="O3245" s="77">
        <v>2.4502035107553479</v>
      </c>
      <c r="P3245" s="77">
        <v>769216</v>
      </c>
      <c r="Q3245" s="77">
        <v>2908000</v>
      </c>
      <c r="R3245" s="77">
        <v>0.26</v>
      </c>
      <c r="S3245" s="77">
        <v>23.061</v>
      </c>
      <c r="T3245" s="77">
        <v>5.15</v>
      </c>
      <c r="U3245" s="77">
        <v>13.204800000000001</v>
      </c>
      <c r="V3245" s="77">
        <v>2.473518061834314</v>
      </c>
      <c r="AC3245" s="77">
        <v>43.47</v>
      </c>
      <c r="AD3245" s="77">
        <v>41.18</v>
      </c>
      <c r="AH3245" s="77">
        <f>IF(AND(M3245&lt;Variables!$G$6,M3245&gt;Variables!$G$5),0,1)</f>
        <v>1</v>
      </c>
      <c r="AI3245" s="77">
        <f t="shared" si="102"/>
        <v>0</v>
      </c>
      <c r="AJ3245" s="77">
        <f>IF(I3245&gt;Variables!$G$7,0,1)</f>
        <v>0</v>
      </c>
      <c r="AK3245" s="77">
        <f>IF(F3245&gt;Variables!$G$8,0,1)</f>
        <v>1</v>
      </c>
      <c r="AL3245" s="77">
        <f>IF(G3245&gt;Variables!$G$9,0,1)</f>
        <v>1</v>
      </c>
      <c r="AM3245" s="77">
        <f>IF(AND(K3245&gt;Variables!$G$10,K3245&lt;Variables!$G$11),0,1)</f>
        <v>1</v>
      </c>
      <c r="AN3245" s="77">
        <f>IF(H3245&lt;Variables!$G$13,1,0)</f>
        <v>0</v>
      </c>
      <c r="AO3245" s="77">
        <f>IF(R3245&lt;Variables!$G$12,0,1)</f>
        <v>0</v>
      </c>
      <c r="AP3245" s="78">
        <f t="shared" si="103"/>
        <v>1</v>
      </c>
      <c r="AQ3245" s="77">
        <f>IF(V3245&lt;Variables!$G$15,1,0)</f>
        <v>1</v>
      </c>
      <c r="AR3245" s="77">
        <v>0</v>
      </c>
      <c r="AS3245" s="77">
        <v>0</v>
      </c>
      <c r="AT3245" s="77">
        <v>1</v>
      </c>
      <c r="AU3245" s="77">
        <v>0</v>
      </c>
      <c r="BA3245" s="77">
        <v>-2.25</v>
      </c>
    </row>
    <row r="3246" spans="3:53" x14ac:dyDescent="0.25">
      <c r="C3246" s="77" t="s">
        <v>450</v>
      </c>
      <c r="D3246" s="77" t="s">
        <v>195</v>
      </c>
      <c r="E3246" s="77">
        <v>32.659999999999997</v>
      </c>
      <c r="F3246" s="77">
        <v>6.59</v>
      </c>
      <c r="G3246" s="77">
        <v>7.98</v>
      </c>
      <c r="H3246" s="77">
        <v>3620</v>
      </c>
      <c r="I3246" s="77">
        <v>8.6999999999999994E-2</v>
      </c>
      <c r="J3246" s="77" t="s">
        <v>75</v>
      </c>
      <c r="K3246" s="77">
        <v>89.88</v>
      </c>
      <c r="L3246" s="77">
        <v>31.634147368421051</v>
      </c>
      <c r="M3246" s="77">
        <v>3.4306365805904808</v>
      </c>
      <c r="N3246" s="77">
        <v>31.28427714285715</v>
      </c>
      <c r="O3246" s="77">
        <v>4.5873614103003906</v>
      </c>
      <c r="P3246" s="77">
        <v>84568</v>
      </c>
      <c r="Q3246" s="77">
        <v>706672</v>
      </c>
      <c r="R3246" s="77">
        <v>0.12</v>
      </c>
      <c r="S3246" s="77">
        <v>23.061</v>
      </c>
      <c r="T3246" s="77">
        <v>5.15</v>
      </c>
      <c r="U3246" s="77">
        <v>13.204800000000001</v>
      </c>
      <c r="V3246" s="77">
        <v>2.295842032528205</v>
      </c>
      <c r="AC3246" s="77">
        <v>33.5</v>
      </c>
      <c r="AD3246" s="77">
        <v>31.42</v>
      </c>
      <c r="AH3246" s="77">
        <f>IF(AND(M3246&lt;Variables!$G$6,M3246&gt;Variables!$G$5),0,1)</f>
        <v>1</v>
      </c>
      <c r="AI3246" s="77">
        <f t="shared" si="102"/>
        <v>0</v>
      </c>
      <c r="AJ3246" s="77">
        <f>IF(I3246&gt;Variables!$G$7,0,1)</f>
        <v>1</v>
      </c>
      <c r="AK3246" s="77">
        <f>IF(F3246&gt;Variables!$G$8,0,1)</f>
        <v>1</v>
      </c>
      <c r="AL3246" s="77">
        <f>IF(G3246&gt;Variables!$G$9,0,1)</f>
        <v>1</v>
      </c>
      <c r="AM3246" s="77">
        <f>IF(AND(K3246&gt;Variables!$G$10,K3246&lt;Variables!$G$11),0,1)</f>
        <v>1</v>
      </c>
      <c r="AN3246" s="77">
        <f>IF(H3246&lt;Variables!$G$13,1,0)</f>
        <v>0</v>
      </c>
      <c r="AO3246" s="77">
        <f>IF(R3246&lt;Variables!$G$12,0,1)</f>
        <v>0</v>
      </c>
      <c r="AP3246" s="78">
        <f t="shared" si="103"/>
        <v>1</v>
      </c>
      <c r="AQ3246" s="77">
        <f>IF(V3246&lt;Variables!$G$15,1,0)</f>
        <v>1</v>
      </c>
      <c r="AR3246" s="77">
        <v>1</v>
      </c>
      <c r="AS3246" s="77">
        <v>0</v>
      </c>
      <c r="AT3246" s="77">
        <v>0</v>
      </c>
      <c r="AU3246" s="77">
        <v>0</v>
      </c>
      <c r="BA3246" s="77">
        <v>2</v>
      </c>
    </row>
    <row r="3247" spans="3:53" x14ac:dyDescent="0.25">
      <c r="C3247" s="77" t="s">
        <v>450</v>
      </c>
      <c r="D3247" s="77" t="s">
        <v>174</v>
      </c>
      <c r="E3247" s="77">
        <v>26.32</v>
      </c>
      <c r="F3247" s="77">
        <v>6.2</v>
      </c>
      <c r="G3247" s="77">
        <v>5.68</v>
      </c>
      <c r="H3247" s="77">
        <v>403.19</v>
      </c>
      <c r="I3247" s="77">
        <v>135.63</v>
      </c>
      <c r="J3247" s="77" t="s">
        <v>75</v>
      </c>
      <c r="K3247" s="77">
        <v>66.2</v>
      </c>
      <c r="L3247" s="77">
        <v>25.982826666666661</v>
      </c>
      <c r="M3247" s="77">
        <v>0.9128080496245774</v>
      </c>
      <c r="N3247" s="77">
        <v>25.664229032258071</v>
      </c>
      <c r="O3247" s="77">
        <v>2.1655471007656928</v>
      </c>
      <c r="P3247" s="77">
        <v>71773</v>
      </c>
      <c r="Q3247" s="77">
        <v>702133</v>
      </c>
      <c r="R3247" s="77">
        <v>0.1</v>
      </c>
      <c r="S3247" s="77">
        <v>23.061</v>
      </c>
      <c r="T3247" s="77">
        <v>5.15</v>
      </c>
      <c r="U3247" s="77">
        <v>13.204800000000001</v>
      </c>
      <c r="V3247" s="77">
        <v>2.468392718423245</v>
      </c>
      <c r="AC3247" s="77">
        <v>26.751899999999999</v>
      </c>
      <c r="AD3247" s="77">
        <v>25.63</v>
      </c>
      <c r="AH3247" s="77">
        <f>IF(AND(M3247&lt;Variables!$G$6,M3247&gt;Variables!$G$5),0,1)</f>
        <v>1</v>
      </c>
      <c r="AI3247" s="77">
        <f t="shared" si="102"/>
        <v>0</v>
      </c>
      <c r="AJ3247" s="77">
        <f>IF(I3247&gt;Variables!$G$7,0,1)</f>
        <v>0</v>
      </c>
      <c r="AK3247" s="77">
        <f>IF(F3247&gt;Variables!$G$8,0,1)</f>
        <v>1</v>
      </c>
      <c r="AL3247" s="77">
        <f>IF(G3247&gt;Variables!$G$9,0,1)</f>
        <v>1</v>
      </c>
      <c r="AM3247" s="77">
        <f>IF(AND(K3247&gt;Variables!$G$10,K3247&lt;Variables!$G$11),0,1)</f>
        <v>0</v>
      </c>
      <c r="AN3247" s="77">
        <f>IF(H3247&lt;Variables!$G$13,1,0)</f>
        <v>1</v>
      </c>
      <c r="AO3247" s="77">
        <f>IF(R3247&lt;Variables!$G$12,0,1)</f>
        <v>0</v>
      </c>
      <c r="AP3247" s="78">
        <f t="shared" si="103"/>
        <v>1</v>
      </c>
      <c r="AQ3247" s="77">
        <f>IF(V3247&lt;Variables!$G$15,1,0)</f>
        <v>1</v>
      </c>
      <c r="AR3247" s="77">
        <v>0</v>
      </c>
      <c r="AS3247" s="77">
        <v>0</v>
      </c>
      <c r="AT3247" s="77">
        <v>1</v>
      </c>
      <c r="AU3247" s="77">
        <v>0</v>
      </c>
      <c r="BA3247" s="77">
        <v>-1.76</v>
      </c>
    </row>
    <row r="3248" spans="3:53" x14ac:dyDescent="0.25">
      <c r="C3248" s="77" t="s">
        <v>450</v>
      </c>
      <c r="D3248" s="77" t="s">
        <v>438</v>
      </c>
      <c r="E3248" s="77">
        <v>253.61</v>
      </c>
      <c r="F3248" s="77">
        <v>6.3</v>
      </c>
      <c r="G3248" s="77">
        <v>3.74</v>
      </c>
      <c r="H3248" s="77">
        <v>52880</v>
      </c>
      <c r="I3248" s="77">
        <v>62.781999999999996</v>
      </c>
      <c r="J3248" s="77" t="s">
        <v>75</v>
      </c>
      <c r="K3248" s="77">
        <v>61.91</v>
      </c>
      <c r="L3248" s="77">
        <v>252.29844</v>
      </c>
      <c r="M3248" s="77">
        <v>0.2622132740892017</v>
      </c>
      <c r="N3248" s="77">
        <v>250.27241219512189</v>
      </c>
      <c r="O3248" s="77">
        <v>1.0738649862785301</v>
      </c>
      <c r="P3248" s="77">
        <v>3073000</v>
      </c>
      <c r="Q3248" s="77">
        <v>3755000</v>
      </c>
      <c r="R3248" s="77">
        <v>0.82</v>
      </c>
      <c r="S3248" s="77">
        <v>23.061</v>
      </c>
      <c r="T3248" s="77">
        <v>5.15</v>
      </c>
      <c r="U3248" s="77">
        <v>13.204800000000001</v>
      </c>
      <c r="V3248" s="77">
        <v>2.4745509461210471</v>
      </c>
      <c r="AC3248" s="77">
        <v>257.54500000000002</v>
      </c>
      <c r="AD3248" s="77">
        <v>251.12</v>
      </c>
      <c r="AH3248" s="77">
        <f>IF(AND(M3248&lt;Variables!$G$6,M3248&gt;Variables!$G$5),0,1)</f>
        <v>1</v>
      </c>
      <c r="AI3248" s="77">
        <f t="shared" si="102"/>
        <v>0</v>
      </c>
      <c r="AJ3248" s="77">
        <f>IF(I3248&gt;Variables!$G$7,0,1)</f>
        <v>0</v>
      </c>
      <c r="AK3248" s="77">
        <f>IF(F3248&gt;Variables!$G$8,0,1)</f>
        <v>1</v>
      </c>
      <c r="AL3248" s="77">
        <f>IF(G3248&gt;Variables!$G$9,0,1)</f>
        <v>1</v>
      </c>
      <c r="AM3248" s="77">
        <f>IF(AND(K3248&gt;Variables!$G$10,K3248&lt;Variables!$G$11),0,1)</f>
        <v>1</v>
      </c>
      <c r="AN3248" s="77">
        <f>IF(H3248&lt;Variables!$G$13,1,0)</f>
        <v>0</v>
      </c>
      <c r="AO3248" s="77">
        <f>IF(R3248&lt;Variables!$G$12,0,1)</f>
        <v>0</v>
      </c>
      <c r="AP3248" s="78">
        <f t="shared" si="103"/>
        <v>1</v>
      </c>
      <c r="AQ3248" s="77">
        <f>IF(V3248&lt;Variables!$G$15,1,0)</f>
        <v>1</v>
      </c>
      <c r="AR3248" s="77">
        <v>0</v>
      </c>
      <c r="AS3248" s="77">
        <v>1</v>
      </c>
      <c r="AT3248" s="77">
        <v>0</v>
      </c>
      <c r="AU3248" s="77">
        <v>0</v>
      </c>
      <c r="BA3248" s="77">
        <v>0.42</v>
      </c>
    </row>
    <row r="3249" spans="3:53" x14ac:dyDescent="0.25">
      <c r="C3249" s="77" t="s">
        <v>450</v>
      </c>
      <c r="D3249" s="77" t="s">
        <v>183</v>
      </c>
      <c r="E3249" s="77">
        <v>46.12</v>
      </c>
      <c r="F3249" s="77">
        <v>7.62</v>
      </c>
      <c r="G3249" s="77">
        <v>8.7200000000000006</v>
      </c>
      <c r="H3249" s="77">
        <v>6840</v>
      </c>
      <c r="I3249" s="77">
        <v>4045.8180000000002</v>
      </c>
      <c r="J3249" s="77" t="s">
        <v>75</v>
      </c>
      <c r="K3249" s="77">
        <v>54.06</v>
      </c>
      <c r="L3249" s="77">
        <v>46.057485</v>
      </c>
      <c r="M3249" s="77">
        <v>-0.42877938298194168</v>
      </c>
      <c r="N3249" s="77">
        <v>44.920817073170731</v>
      </c>
      <c r="O3249" s="77">
        <v>2.0907521011905228</v>
      </c>
      <c r="P3249" s="77">
        <v>955836</v>
      </c>
      <c r="Q3249" s="77">
        <v>2260000</v>
      </c>
      <c r="R3249" s="77">
        <v>0.42</v>
      </c>
      <c r="S3249" s="77">
        <v>23.061</v>
      </c>
      <c r="T3249" s="77">
        <v>5.15</v>
      </c>
      <c r="U3249" s="77">
        <v>13.204800000000001</v>
      </c>
      <c r="V3249" s="77">
        <v>2.4252374222812212</v>
      </c>
      <c r="AC3249" s="77">
        <v>49.741199999999999</v>
      </c>
      <c r="AD3249" s="77">
        <v>44.26</v>
      </c>
      <c r="AH3249" s="77">
        <f>IF(AND(M3249&lt;Variables!$G$6,M3249&gt;Variables!$G$5),0,1)</f>
        <v>1</v>
      </c>
      <c r="AI3249" s="77">
        <f t="shared" si="102"/>
        <v>0</v>
      </c>
      <c r="AJ3249" s="77">
        <f>IF(I3249&gt;Variables!$G$7,0,1)</f>
        <v>0</v>
      </c>
      <c r="AK3249" s="77">
        <f>IF(F3249&gt;Variables!$G$8,0,1)</f>
        <v>1</v>
      </c>
      <c r="AL3249" s="77">
        <f>IF(G3249&gt;Variables!$G$9,0,1)</f>
        <v>1</v>
      </c>
      <c r="AM3249" s="77">
        <f>IF(AND(K3249&gt;Variables!$G$10,K3249&lt;Variables!$G$11),0,1)</f>
        <v>1</v>
      </c>
      <c r="AN3249" s="77">
        <f>IF(H3249&lt;Variables!$G$13,1,0)</f>
        <v>0</v>
      </c>
      <c r="AO3249" s="77">
        <f>IF(R3249&lt;Variables!$G$12,0,1)</f>
        <v>0</v>
      </c>
      <c r="AP3249" s="78">
        <f t="shared" si="103"/>
        <v>1</v>
      </c>
      <c r="AQ3249" s="77">
        <f>IF(V3249&lt;Variables!$G$15,1,0)</f>
        <v>1</v>
      </c>
      <c r="AR3249" s="77">
        <v>0</v>
      </c>
      <c r="AS3249" s="77">
        <v>0</v>
      </c>
      <c r="AT3249" s="77">
        <v>1</v>
      </c>
      <c r="AU3249" s="77">
        <v>0</v>
      </c>
      <c r="BA3249" s="77">
        <v>-2.25</v>
      </c>
    </row>
    <row r="3250" spans="3:53" x14ac:dyDescent="0.25">
      <c r="C3250" s="77" t="s">
        <v>450</v>
      </c>
      <c r="D3250" s="77" t="s">
        <v>445</v>
      </c>
      <c r="E3250" s="77">
        <v>10.86</v>
      </c>
      <c r="F3250" s="77">
        <v>41.92</v>
      </c>
      <c r="G3250" s="77">
        <v>15.51</v>
      </c>
      <c r="H3250" s="77">
        <v>74.489999999999995</v>
      </c>
      <c r="I3250" s="77">
        <v>2174.3090000000002</v>
      </c>
      <c r="J3250" s="77" t="s">
        <v>75</v>
      </c>
      <c r="K3250" s="77">
        <v>75.47</v>
      </c>
      <c r="L3250" s="77">
        <v>10.012824999999999</v>
      </c>
      <c r="M3250" s="77">
        <v>9.3657384404501265</v>
      </c>
      <c r="N3250" s="77">
        <v>9.7416</v>
      </c>
      <c r="O3250" s="77">
        <v>12.410692288741069</v>
      </c>
      <c r="P3250" s="77">
        <v>32780000</v>
      </c>
      <c r="Q3250" s="77">
        <v>14860000</v>
      </c>
      <c r="R3250" s="77">
        <v>2.21</v>
      </c>
      <c r="S3250" s="77">
        <v>23.061</v>
      </c>
      <c r="T3250" s="77">
        <v>5.15</v>
      </c>
      <c r="U3250" s="77">
        <v>13.204800000000001</v>
      </c>
      <c r="V3250" s="77">
        <v>1.698441006418268</v>
      </c>
      <c r="AC3250" s="77">
        <v>16.45</v>
      </c>
      <c r="AD3250" s="77">
        <v>10.6</v>
      </c>
      <c r="AH3250" s="77">
        <f>IF(AND(M3250&lt;Variables!$G$6,M3250&gt;Variables!$G$5),0,1)</f>
        <v>1</v>
      </c>
      <c r="AI3250" s="77">
        <f t="shared" ref="AI3250:AI3313" si="104">IF(L3250&gt;N3250,0,1)</f>
        <v>0</v>
      </c>
      <c r="AJ3250" s="77">
        <f>IF(I3250&gt;Variables!$G$7,0,1)</f>
        <v>0</v>
      </c>
      <c r="AK3250" s="77">
        <f>IF(F3250&gt;Variables!$G$8,0,1)</f>
        <v>0</v>
      </c>
      <c r="AL3250" s="77">
        <f>IF(G3250&gt;Variables!$G$9,0,1)</f>
        <v>0</v>
      </c>
      <c r="AM3250" s="77">
        <f>IF(AND(K3250&gt;Variables!$G$10,K3250&lt;Variables!$G$11),0,1)</f>
        <v>1</v>
      </c>
      <c r="AN3250" s="77">
        <f>IF(H3250&lt;Variables!$G$13,1,0)</f>
        <v>1</v>
      </c>
      <c r="AO3250" s="77">
        <f>IF(R3250&lt;Variables!$G$12,0,1)</f>
        <v>1</v>
      </c>
      <c r="AP3250" s="78">
        <f t="shared" ref="AP3250:AP3313" si="105">IF(J3250="Pass", 0,1)</f>
        <v>1</v>
      </c>
      <c r="AQ3250" s="77">
        <f>IF(V3250&lt;Variables!$G$15,1,0)</f>
        <v>1</v>
      </c>
      <c r="AR3250" s="77">
        <v>0</v>
      </c>
      <c r="AS3250" s="77">
        <v>0</v>
      </c>
      <c r="AT3250" s="77">
        <v>1</v>
      </c>
      <c r="AU3250" s="77">
        <v>0</v>
      </c>
      <c r="BA3250" s="77">
        <v>-2.25</v>
      </c>
    </row>
    <row r="3251" spans="3:53" x14ac:dyDescent="0.25">
      <c r="C3251" s="77" t="s">
        <v>450</v>
      </c>
      <c r="D3251" s="77" t="s">
        <v>435</v>
      </c>
      <c r="E3251" s="77">
        <v>5.4</v>
      </c>
      <c r="F3251" s="77">
        <v>21.24</v>
      </c>
      <c r="G3251" s="77">
        <v>3.43</v>
      </c>
      <c r="H3251" s="77">
        <v>184.53</v>
      </c>
      <c r="I3251" s="77">
        <v>31.038</v>
      </c>
      <c r="J3251" s="77" t="s">
        <v>75</v>
      </c>
      <c r="K3251" s="77">
        <v>59.99</v>
      </c>
      <c r="L3251" s="77">
        <v>5.3820449999999997</v>
      </c>
      <c r="M3251" s="77">
        <v>0.89101819104076552</v>
      </c>
      <c r="N3251" s="77">
        <v>5.3168634146341462</v>
      </c>
      <c r="O3251" s="77">
        <v>2.1278821091107232</v>
      </c>
      <c r="P3251" s="77">
        <v>463340</v>
      </c>
      <c r="Q3251" s="77">
        <v>258610</v>
      </c>
      <c r="R3251" s="77">
        <v>1.79</v>
      </c>
      <c r="S3251" s="77">
        <v>23.061</v>
      </c>
      <c r="T3251" s="77">
        <v>5.15</v>
      </c>
      <c r="U3251" s="77">
        <v>13.204800000000001</v>
      </c>
      <c r="V3251" s="77">
        <v>2.42162305428104</v>
      </c>
      <c r="AC3251" s="77">
        <v>5.88</v>
      </c>
      <c r="AD3251" s="77">
        <v>5.32</v>
      </c>
      <c r="AH3251" s="77">
        <f>IF(AND(M3251&lt;Variables!$G$6,M3251&gt;Variables!$G$5),0,1)</f>
        <v>1</v>
      </c>
      <c r="AI3251" s="77">
        <f t="shared" si="104"/>
        <v>0</v>
      </c>
      <c r="AJ3251" s="77">
        <f>IF(I3251&gt;Variables!$G$7,0,1)</f>
        <v>1</v>
      </c>
      <c r="AK3251" s="77">
        <f>IF(F3251&gt;Variables!$G$8,0,1)</f>
        <v>0</v>
      </c>
      <c r="AL3251" s="77">
        <f>IF(G3251&gt;Variables!$G$9,0,1)</f>
        <v>1</v>
      </c>
      <c r="AM3251" s="77">
        <f>IF(AND(K3251&gt;Variables!$G$10,K3251&lt;Variables!$G$11),0,1)</f>
        <v>1</v>
      </c>
      <c r="AN3251" s="77">
        <f>IF(H3251&lt;Variables!$G$13,1,0)</f>
        <v>1</v>
      </c>
      <c r="AO3251" s="77">
        <f>IF(R3251&lt;Variables!$G$12,0,1)</f>
        <v>0</v>
      </c>
      <c r="AP3251" s="78">
        <f t="shared" si="105"/>
        <v>1</v>
      </c>
      <c r="AQ3251" s="77">
        <f>IF(V3251&lt;Variables!$G$15,1,0)</f>
        <v>1</v>
      </c>
      <c r="AR3251" s="77">
        <v>1</v>
      </c>
      <c r="AS3251" s="77">
        <v>0</v>
      </c>
      <c r="AT3251" s="77">
        <v>0</v>
      </c>
      <c r="AU3251" s="77">
        <v>0</v>
      </c>
      <c r="BA3251" s="77">
        <v>2</v>
      </c>
    </row>
    <row r="3252" spans="3:53" x14ac:dyDescent="0.25">
      <c r="C3252" s="77" t="s">
        <v>450</v>
      </c>
      <c r="D3252" s="77" t="s">
        <v>453</v>
      </c>
      <c r="E3252" s="77">
        <v>17.11</v>
      </c>
      <c r="F3252" s="77">
        <v>21.05</v>
      </c>
      <c r="G3252" s="77">
        <v>-0.52</v>
      </c>
      <c r="H3252" s="77">
        <v>177.22</v>
      </c>
      <c r="I3252" s="77">
        <v>-26.965</v>
      </c>
      <c r="J3252" s="77" t="s">
        <v>75</v>
      </c>
      <c r="K3252" s="77">
        <v>82.87</v>
      </c>
      <c r="L3252" s="77">
        <v>17.11630666666667</v>
      </c>
      <c r="M3252" s="77">
        <v>-0.32896504931360487</v>
      </c>
      <c r="N3252" s="77">
        <v>17.11630666666667</v>
      </c>
      <c r="O3252" s="77">
        <v>-0.32896504931360487</v>
      </c>
      <c r="P3252" s="77">
        <v>142240</v>
      </c>
      <c r="Q3252" s="77">
        <v>77900</v>
      </c>
      <c r="R3252" s="77">
        <v>1.83</v>
      </c>
      <c r="S3252" s="77">
        <v>23.061</v>
      </c>
      <c r="T3252" s="77">
        <v>5.15</v>
      </c>
      <c r="U3252" s="77">
        <v>13.204800000000001</v>
      </c>
      <c r="V3252" s="77">
        <v>2.7473144697038232</v>
      </c>
      <c r="AC3252" s="77">
        <v>17.100000000000001</v>
      </c>
      <c r="AD3252" s="77">
        <v>16.829999999999998</v>
      </c>
      <c r="AH3252" s="77">
        <f>IF(AND(M3252&lt;Variables!$G$6,M3252&gt;Variables!$G$5),0,1)</f>
        <v>1</v>
      </c>
      <c r="AI3252" s="77">
        <f t="shared" si="104"/>
        <v>1</v>
      </c>
      <c r="AJ3252" s="77">
        <f>IF(I3252&gt;Variables!$G$7,0,1)</f>
        <v>1</v>
      </c>
      <c r="AK3252" s="77">
        <f>IF(F3252&gt;Variables!$G$8,0,1)</f>
        <v>0</v>
      </c>
      <c r="AL3252" s="77">
        <f>IF(G3252&gt;Variables!$G$9,0,1)</f>
        <v>1</v>
      </c>
      <c r="AM3252" s="77">
        <f>IF(AND(K3252&gt;Variables!$G$10,K3252&lt;Variables!$G$11),0,1)</f>
        <v>1</v>
      </c>
      <c r="AN3252" s="77">
        <f>IF(H3252&lt;Variables!$G$13,1,0)</f>
        <v>1</v>
      </c>
      <c r="AO3252" s="77">
        <f>IF(R3252&lt;Variables!$G$12,0,1)</f>
        <v>0</v>
      </c>
      <c r="AP3252" s="78">
        <f t="shared" si="105"/>
        <v>1</v>
      </c>
      <c r="AQ3252" s="77">
        <f>IF(V3252&lt;Variables!$G$15,1,0)</f>
        <v>0</v>
      </c>
      <c r="AR3252" s="77">
        <v>0</v>
      </c>
      <c r="AS3252" s="77">
        <v>0</v>
      </c>
      <c r="AT3252" s="77">
        <v>1</v>
      </c>
      <c r="AU3252" s="77">
        <v>0</v>
      </c>
      <c r="BA3252" s="77">
        <v>-1.45</v>
      </c>
    </row>
    <row r="3253" spans="3:53" x14ac:dyDescent="0.25">
      <c r="C3253" s="77" t="s">
        <v>450</v>
      </c>
      <c r="D3253" s="77" t="s">
        <v>123</v>
      </c>
      <c r="E3253" s="77">
        <v>13.21</v>
      </c>
      <c r="F3253" s="77">
        <v>16.989999999999998</v>
      </c>
      <c r="G3253" s="77">
        <v>11.77</v>
      </c>
      <c r="H3253" s="77">
        <v>4790</v>
      </c>
      <c r="I3253" s="77">
        <v>193.89699999999999</v>
      </c>
      <c r="J3253" s="77" t="s">
        <v>75</v>
      </c>
      <c r="K3253" s="77">
        <v>55.86</v>
      </c>
      <c r="L3253" s="77">
        <v>13.193770000000001</v>
      </c>
      <c r="M3253" s="77">
        <v>-0.1217999101090694</v>
      </c>
      <c r="N3253" s="77">
        <v>12.842424390243901</v>
      </c>
      <c r="O3253" s="77">
        <v>2.610687823171475</v>
      </c>
      <c r="P3253" s="77">
        <v>45372000</v>
      </c>
      <c r="Q3253" s="77">
        <v>48995000</v>
      </c>
      <c r="R3253" s="77">
        <v>0.93</v>
      </c>
      <c r="S3253" s="77">
        <v>23.061</v>
      </c>
      <c r="T3253" s="77">
        <v>5.15</v>
      </c>
      <c r="U3253" s="77">
        <v>13.204800000000001</v>
      </c>
      <c r="V3253" s="77">
        <v>2.4329377003655499</v>
      </c>
      <c r="AC3253" s="77">
        <v>13.95</v>
      </c>
      <c r="AD3253" s="77">
        <v>11.72</v>
      </c>
      <c r="AH3253" s="77">
        <f>IF(AND(M3253&lt;Variables!$G$6,M3253&gt;Variables!$G$5),0,1)</f>
        <v>1</v>
      </c>
      <c r="AI3253" s="77">
        <f t="shared" si="104"/>
        <v>0</v>
      </c>
      <c r="AJ3253" s="77">
        <f>IF(I3253&gt;Variables!$G$7,0,1)</f>
        <v>0</v>
      </c>
      <c r="AK3253" s="77">
        <f>IF(F3253&gt;Variables!$G$8,0,1)</f>
        <v>0</v>
      </c>
      <c r="AL3253" s="77">
        <f>IF(G3253&gt;Variables!$G$9,0,1)</f>
        <v>0</v>
      </c>
      <c r="AM3253" s="77">
        <f>IF(AND(K3253&gt;Variables!$G$10,K3253&lt;Variables!$G$11),0,1)</f>
        <v>1</v>
      </c>
      <c r="AN3253" s="77">
        <f>IF(H3253&lt;Variables!$G$13,1,0)</f>
        <v>0</v>
      </c>
      <c r="AO3253" s="77">
        <f>IF(R3253&lt;Variables!$G$12,0,1)</f>
        <v>0</v>
      </c>
      <c r="AP3253" s="78">
        <f t="shared" si="105"/>
        <v>1</v>
      </c>
      <c r="AQ3253" s="77">
        <f>IF(V3253&lt;Variables!$G$15,1,0)</f>
        <v>1</v>
      </c>
      <c r="AR3253" s="77">
        <v>1</v>
      </c>
      <c r="AS3253" s="77">
        <v>0</v>
      </c>
      <c r="AT3253" s="77">
        <v>0</v>
      </c>
      <c r="AU3253" s="77">
        <v>0</v>
      </c>
      <c r="BA3253" s="77">
        <v>2</v>
      </c>
    </row>
    <row r="3254" spans="3:53" x14ac:dyDescent="0.25">
      <c r="C3254" s="77" t="s">
        <v>450</v>
      </c>
      <c r="D3254" s="77" t="s">
        <v>442</v>
      </c>
      <c r="E3254" s="77">
        <v>139.47999999999999</v>
      </c>
      <c r="F3254" s="77">
        <v>10.83</v>
      </c>
      <c r="G3254" s="77">
        <v>2.16</v>
      </c>
      <c r="H3254" s="77">
        <v>20120</v>
      </c>
      <c r="I3254" s="77">
        <v>-22.141999999999999</v>
      </c>
      <c r="J3254" s="77" t="s">
        <v>75</v>
      </c>
      <c r="K3254" s="77">
        <v>66.19</v>
      </c>
      <c r="L3254" s="77">
        <v>139.02079000000001</v>
      </c>
      <c r="M3254" s="77">
        <v>0.1648746205513541</v>
      </c>
      <c r="N3254" s="77">
        <v>138.39901951219511</v>
      </c>
      <c r="O3254" s="77">
        <v>0.61487465070507707</v>
      </c>
      <c r="P3254" s="77">
        <v>3297000</v>
      </c>
      <c r="Q3254" s="77">
        <v>2303000</v>
      </c>
      <c r="R3254" s="77">
        <v>1.43</v>
      </c>
      <c r="S3254" s="77">
        <v>23.061</v>
      </c>
      <c r="T3254" s="77">
        <v>5.15</v>
      </c>
      <c r="U3254" s="77">
        <v>13.204800000000001</v>
      </c>
      <c r="V3254" s="77">
        <v>2.5227326633974378</v>
      </c>
      <c r="AC3254" s="77">
        <v>143.32820000000001</v>
      </c>
      <c r="AD3254" s="77">
        <v>136.09</v>
      </c>
      <c r="AH3254" s="77">
        <f>IF(AND(M3254&lt;Variables!$G$6,M3254&gt;Variables!$G$5),0,1)</f>
        <v>1</v>
      </c>
      <c r="AI3254" s="77">
        <f t="shared" si="104"/>
        <v>0</v>
      </c>
      <c r="AJ3254" s="77">
        <f>IF(I3254&gt;Variables!$G$7,0,1)</f>
        <v>1</v>
      </c>
      <c r="AK3254" s="77">
        <f>IF(F3254&gt;Variables!$G$8,0,1)</f>
        <v>0</v>
      </c>
      <c r="AL3254" s="77">
        <f>IF(G3254&gt;Variables!$G$9,0,1)</f>
        <v>1</v>
      </c>
      <c r="AM3254" s="77">
        <f>IF(AND(K3254&gt;Variables!$G$10,K3254&lt;Variables!$G$11),0,1)</f>
        <v>0</v>
      </c>
      <c r="AN3254" s="77">
        <f>IF(H3254&lt;Variables!$G$13,1,0)</f>
        <v>0</v>
      </c>
      <c r="AO3254" s="77">
        <f>IF(R3254&lt;Variables!$G$12,0,1)</f>
        <v>0</v>
      </c>
      <c r="AP3254" s="78">
        <f t="shared" si="105"/>
        <v>1</v>
      </c>
      <c r="AQ3254" s="77">
        <f>IF(V3254&lt;Variables!$G$15,1,0)</f>
        <v>1</v>
      </c>
      <c r="AR3254" s="77">
        <v>1</v>
      </c>
      <c r="AS3254" s="77">
        <v>0</v>
      </c>
      <c r="AT3254" s="77">
        <v>0</v>
      </c>
      <c r="AU3254" s="77">
        <v>0</v>
      </c>
      <c r="BA3254" s="77">
        <v>1.1399999999999999</v>
      </c>
    </row>
    <row r="3255" spans="3:53" x14ac:dyDescent="0.25">
      <c r="C3255" s="77" t="s">
        <v>450</v>
      </c>
      <c r="D3255" s="77" t="s">
        <v>439</v>
      </c>
      <c r="E3255" s="77">
        <v>218.55</v>
      </c>
      <c r="F3255" s="77">
        <v>8.8800000000000008</v>
      </c>
      <c r="G3255" s="77">
        <v>0.13</v>
      </c>
      <c r="H3255" s="77">
        <v>15050</v>
      </c>
      <c r="I3255" s="77">
        <v>213.23099999999999</v>
      </c>
      <c r="J3255" s="77" t="s">
        <v>75</v>
      </c>
      <c r="K3255" s="77">
        <v>66.7</v>
      </c>
      <c r="L3255" s="77">
        <v>214.65281999999999</v>
      </c>
      <c r="M3255" s="77">
        <v>1.5640046098625811</v>
      </c>
      <c r="N3255" s="77">
        <v>213.80978780487811</v>
      </c>
      <c r="O3255" s="77">
        <v>1.964462075494426</v>
      </c>
      <c r="P3255" s="77">
        <v>2427000</v>
      </c>
      <c r="Q3255" s="77">
        <v>9816000</v>
      </c>
      <c r="R3255" s="77">
        <v>0.25</v>
      </c>
      <c r="S3255" s="77">
        <v>23.061</v>
      </c>
      <c r="T3255" s="77">
        <v>5.15</v>
      </c>
      <c r="U3255" s="77">
        <v>13.204800000000001</v>
      </c>
      <c r="V3255" s="77">
        <v>2.423916563411745</v>
      </c>
      <c r="AC3255" s="77">
        <v>225.88</v>
      </c>
      <c r="AD3255" s="77">
        <v>209.3</v>
      </c>
      <c r="AH3255" s="77">
        <f>IF(AND(M3255&lt;Variables!$G$6,M3255&gt;Variables!$G$5),0,1)</f>
        <v>1</v>
      </c>
      <c r="AI3255" s="77">
        <f t="shared" si="104"/>
        <v>0</v>
      </c>
      <c r="AJ3255" s="77">
        <f>IF(I3255&gt;Variables!$G$7,0,1)</f>
        <v>0</v>
      </c>
      <c r="AK3255" s="77">
        <f>IF(F3255&gt;Variables!$G$8,0,1)</f>
        <v>1</v>
      </c>
      <c r="AL3255" s="77">
        <f>IF(G3255&gt;Variables!$G$9,0,1)</f>
        <v>1</v>
      </c>
      <c r="AM3255" s="77">
        <f>IF(AND(K3255&gt;Variables!$G$10,K3255&lt;Variables!$G$11),0,1)</f>
        <v>0</v>
      </c>
      <c r="AN3255" s="77">
        <f>IF(H3255&lt;Variables!$G$13,1,0)</f>
        <v>0</v>
      </c>
      <c r="AO3255" s="77">
        <f>IF(R3255&lt;Variables!$G$12,0,1)</f>
        <v>0</v>
      </c>
      <c r="AP3255" s="78">
        <f t="shared" si="105"/>
        <v>1</v>
      </c>
      <c r="AQ3255" s="77">
        <f>IF(V3255&lt;Variables!$G$15,1,0)</f>
        <v>1</v>
      </c>
      <c r="AR3255" s="77">
        <v>1</v>
      </c>
      <c r="AS3255" s="77">
        <v>0</v>
      </c>
      <c r="AT3255" s="77">
        <v>0</v>
      </c>
      <c r="AU3255" s="77">
        <v>0</v>
      </c>
      <c r="BA3255" s="77">
        <v>2</v>
      </c>
    </row>
    <row r="3256" spans="3:53" x14ac:dyDescent="0.25">
      <c r="C3256" s="77" t="s">
        <v>450</v>
      </c>
      <c r="D3256" s="77" t="s">
        <v>429</v>
      </c>
      <c r="E3256" s="77">
        <v>183.64</v>
      </c>
      <c r="F3256" s="77">
        <v>10.19</v>
      </c>
      <c r="G3256" s="77">
        <v>-1.23</v>
      </c>
      <c r="H3256" s="77">
        <v>3840</v>
      </c>
      <c r="I3256" s="77">
        <v>3.6349999999999998</v>
      </c>
      <c r="J3256" s="77" t="s">
        <v>74</v>
      </c>
      <c r="K3256" s="77">
        <v>61.41</v>
      </c>
      <c r="L3256" s="77">
        <v>183.215</v>
      </c>
      <c r="M3256" s="77">
        <v>6.276778648036957E-2</v>
      </c>
      <c r="N3256" s="77">
        <v>183.94256097560981</v>
      </c>
      <c r="O3256" s="77">
        <v>-0.33301753132109052</v>
      </c>
      <c r="P3256" s="77">
        <v>410665</v>
      </c>
      <c r="Q3256" s="77">
        <v>177589</v>
      </c>
      <c r="R3256" s="77">
        <v>2.31</v>
      </c>
      <c r="S3256" s="77">
        <v>23.061</v>
      </c>
      <c r="T3256" s="77">
        <v>5.15</v>
      </c>
      <c r="U3256" s="77">
        <v>13.204800000000001</v>
      </c>
      <c r="V3256" s="77">
        <v>2.4815073084299861</v>
      </c>
      <c r="AC3256" s="77">
        <v>184.48</v>
      </c>
      <c r="AD3256" s="77">
        <v>181.66</v>
      </c>
      <c r="AH3256" s="77">
        <f>IF(AND(M3256&lt;Variables!$G$6,M3256&gt;Variables!$G$5),0,1)</f>
        <v>1</v>
      </c>
      <c r="AI3256" s="77">
        <f t="shared" si="104"/>
        <v>1</v>
      </c>
      <c r="AJ3256" s="77">
        <f>IF(I3256&gt;Variables!$G$7,0,1)</f>
        <v>1</v>
      </c>
      <c r="AK3256" s="77">
        <f>IF(F3256&gt;Variables!$G$8,0,1)</f>
        <v>0</v>
      </c>
      <c r="AL3256" s="77">
        <f>IF(G3256&gt;Variables!$G$9,0,1)</f>
        <v>1</v>
      </c>
      <c r="AM3256" s="77">
        <f>IF(AND(K3256&gt;Variables!$G$10,K3256&lt;Variables!$G$11),0,1)</f>
        <v>1</v>
      </c>
      <c r="AN3256" s="77">
        <f>IF(H3256&lt;Variables!$G$13,1,0)</f>
        <v>0</v>
      </c>
      <c r="AO3256" s="77">
        <f>IF(R3256&lt;Variables!$G$12,0,1)</f>
        <v>1</v>
      </c>
      <c r="AP3256" s="78">
        <f t="shared" si="105"/>
        <v>0</v>
      </c>
      <c r="AQ3256" s="77">
        <f>IF(V3256&lt;Variables!$G$15,1,0)</f>
        <v>1</v>
      </c>
      <c r="AR3256" s="77">
        <v>0</v>
      </c>
      <c r="AS3256" s="77">
        <v>1</v>
      </c>
      <c r="AT3256" s="77">
        <v>0</v>
      </c>
      <c r="AU3256" s="77">
        <v>0</v>
      </c>
      <c r="BA3256" s="77">
        <v>0.2</v>
      </c>
    </row>
    <row r="3257" spans="3:53" x14ac:dyDescent="0.25">
      <c r="C3257" s="77" t="s">
        <v>450</v>
      </c>
      <c r="D3257" s="77" t="s">
        <v>127</v>
      </c>
      <c r="E3257" s="77">
        <v>35.229999999999997</v>
      </c>
      <c r="F3257" s="77">
        <v>5.99</v>
      </c>
      <c r="G3257" s="77">
        <v>6.44</v>
      </c>
      <c r="H3257" s="77">
        <v>6870</v>
      </c>
      <c r="I3257" s="77">
        <v>1655.3409999999999</v>
      </c>
      <c r="J3257" s="77" t="s">
        <v>75</v>
      </c>
      <c r="K3257" s="77">
        <v>70.540000000000006</v>
      </c>
      <c r="L3257" s="77">
        <v>34.461289999999998</v>
      </c>
      <c r="M3257" s="77">
        <v>1.679304518199989</v>
      </c>
      <c r="N3257" s="77">
        <v>33.958575000000003</v>
      </c>
      <c r="O3257" s="77">
        <v>3.184541754181391</v>
      </c>
      <c r="P3257" s="77">
        <v>103829</v>
      </c>
      <c r="Q3257" s="77">
        <v>771470</v>
      </c>
      <c r="R3257" s="77">
        <v>0.13</v>
      </c>
      <c r="S3257" s="77">
        <v>23.061</v>
      </c>
      <c r="T3257" s="77">
        <v>5.15</v>
      </c>
      <c r="U3257" s="77">
        <v>13.204800000000001</v>
      </c>
      <c r="V3257" s="77">
        <v>2.436516944573345</v>
      </c>
      <c r="AC3257" s="77">
        <v>35.28</v>
      </c>
      <c r="AD3257" s="77">
        <v>32.880000000000003</v>
      </c>
      <c r="AH3257" s="77">
        <f>IF(AND(M3257&lt;Variables!$G$6,M3257&gt;Variables!$G$5),0,1)</f>
        <v>1</v>
      </c>
      <c r="AI3257" s="77">
        <f t="shared" si="104"/>
        <v>0</v>
      </c>
      <c r="AJ3257" s="77">
        <f>IF(I3257&gt;Variables!$G$7,0,1)</f>
        <v>0</v>
      </c>
      <c r="AK3257" s="77">
        <f>IF(F3257&gt;Variables!$G$8,0,1)</f>
        <v>1</v>
      </c>
      <c r="AL3257" s="77">
        <f>IF(G3257&gt;Variables!$G$9,0,1)</f>
        <v>1</v>
      </c>
      <c r="AM3257" s="77">
        <f>IF(AND(K3257&gt;Variables!$G$10,K3257&lt;Variables!$G$11),0,1)</f>
        <v>1</v>
      </c>
      <c r="AN3257" s="77">
        <f>IF(H3257&lt;Variables!$G$13,1,0)</f>
        <v>0</v>
      </c>
      <c r="AO3257" s="77">
        <f>IF(R3257&lt;Variables!$G$12,0,1)</f>
        <v>0</v>
      </c>
      <c r="AP3257" s="78">
        <f t="shared" si="105"/>
        <v>1</v>
      </c>
      <c r="AQ3257" s="77">
        <f>IF(V3257&lt;Variables!$G$15,1,0)</f>
        <v>1</v>
      </c>
      <c r="AR3257" s="77">
        <v>0</v>
      </c>
      <c r="AS3257" s="77">
        <v>0</v>
      </c>
      <c r="AT3257" s="77">
        <v>1</v>
      </c>
      <c r="AU3257" s="77">
        <v>0</v>
      </c>
      <c r="BA3257" s="77">
        <v>-2.25</v>
      </c>
    </row>
    <row r="3258" spans="3:53" x14ac:dyDescent="0.25">
      <c r="C3258" s="77" t="s">
        <v>450</v>
      </c>
      <c r="D3258" s="77" t="s">
        <v>430</v>
      </c>
      <c r="E3258" s="77">
        <v>113.27</v>
      </c>
      <c r="F3258" s="77">
        <v>4.1900000000000004</v>
      </c>
      <c r="G3258" s="77">
        <v>4.97</v>
      </c>
      <c r="H3258" s="77">
        <v>32160</v>
      </c>
      <c r="I3258" s="77">
        <v>-0.23</v>
      </c>
      <c r="J3258" s="77" t="s">
        <v>74</v>
      </c>
      <c r="K3258" s="77">
        <v>58.81</v>
      </c>
      <c r="L3258" s="77">
        <v>112.86704</v>
      </c>
      <c r="M3258" s="77">
        <v>-6.8257305232773596E-2</v>
      </c>
      <c r="N3258" s="77">
        <v>111.60759024390239</v>
      </c>
      <c r="O3258" s="77">
        <v>1.059434894628221</v>
      </c>
      <c r="P3258" s="77">
        <v>2261000</v>
      </c>
      <c r="Q3258" s="77">
        <v>13282000</v>
      </c>
      <c r="R3258" s="77">
        <v>0.17</v>
      </c>
      <c r="S3258" s="77">
        <v>23.061</v>
      </c>
      <c r="T3258" s="77">
        <v>5.15</v>
      </c>
      <c r="U3258" s="77">
        <v>13.204800000000001</v>
      </c>
      <c r="V3258" s="77">
        <v>2.4617829796651352</v>
      </c>
      <c r="AC3258" s="77">
        <v>117.66</v>
      </c>
      <c r="AD3258" s="77">
        <v>111.60980000000001</v>
      </c>
      <c r="AH3258" s="77">
        <f>IF(AND(M3258&lt;Variables!$G$6,M3258&gt;Variables!$G$5),0,1)</f>
        <v>1</v>
      </c>
      <c r="AI3258" s="77">
        <f t="shared" si="104"/>
        <v>0</v>
      </c>
      <c r="AJ3258" s="77">
        <f>IF(I3258&gt;Variables!$G$7,0,1)</f>
        <v>1</v>
      </c>
      <c r="AK3258" s="77">
        <f>IF(F3258&gt;Variables!$G$8,0,1)</f>
        <v>1</v>
      </c>
      <c r="AL3258" s="77">
        <f>IF(G3258&gt;Variables!$G$9,0,1)</f>
        <v>1</v>
      </c>
      <c r="AM3258" s="77">
        <f>IF(AND(K3258&gt;Variables!$G$10,K3258&lt;Variables!$G$11),0,1)</f>
        <v>1</v>
      </c>
      <c r="AN3258" s="77">
        <f>IF(H3258&lt;Variables!$G$13,1,0)</f>
        <v>0</v>
      </c>
      <c r="AO3258" s="77">
        <f>IF(R3258&lt;Variables!$G$12,0,1)</f>
        <v>0</v>
      </c>
      <c r="AP3258" s="78">
        <f t="shared" si="105"/>
        <v>0</v>
      </c>
      <c r="AQ3258" s="77">
        <f>IF(V3258&lt;Variables!$G$15,1,0)</f>
        <v>1</v>
      </c>
      <c r="AR3258" s="77">
        <v>0</v>
      </c>
      <c r="AS3258" s="77">
        <v>1</v>
      </c>
      <c r="AT3258" s="77">
        <v>0</v>
      </c>
      <c r="AU3258" s="77">
        <v>0</v>
      </c>
      <c r="BA3258" s="77">
        <v>0.16</v>
      </c>
    </row>
    <row r="3259" spans="3:53" x14ac:dyDescent="0.25">
      <c r="C3259" s="77" t="s">
        <v>450</v>
      </c>
      <c r="D3259" s="77" t="s">
        <v>436</v>
      </c>
      <c r="E3259" s="77">
        <v>3.48</v>
      </c>
      <c r="F3259" s="77">
        <v>20.03</v>
      </c>
      <c r="G3259" s="77">
        <v>13.31</v>
      </c>
      <c r="H3259" s="77">
        <v>34.21</v>
      </c>
      <c r="I3259" s="77">
        <v>-6.0170000000000003</v>
      </c>
      <c r="J3259" s="77" t="s">
        <v>74</v>
      </c>
      <c r="K3259" s="77">
        <v>60.39</v>
      </c>
      <c r="L3259" s="77">
        <v>3.42448</v>
      </c>
      <c r="M3259" s="77">
        <v>1.913283184600284</v>
      </c>
      <c r="N3259" s="77">
        <v>3.315125000000001</v>
      </c>
      <c r="O3259" s="77">
        <v>5.275065042796264</v>
      </c>
      <c r="P3259" s="77">
        <v>2280000</v>
      </c>
      <c r="Q3259" s="77">
        <v>59810</v>
      </c>
      <c r="R3259" s="77">
        <v>38.119999999999997</v>
      </c>
      <c r="S3259" s="77">
        <v>23.061</v>
      </c>
      <c r="T3259" s="77">
        <v>5.15</v>
      </c>
      <c r="U3259" s="77">
        <v>13.204800000000001</v>
      </c>
      <c r="V3259" s="77">
        <v>2.367484449712657</v>
      </c>
      <c r="AC3259" s="77">
        <v>3.9</v>
      </c>
      <c r="AD3259" s="77">
        <v>2.71</v>
      </c>
      <c r="AH3259" s="77">
        <f>IF(AND(M3259&lt;Variables!$G$6,M3259&gt;Variables!$G$5),0,1)</f>
        <v>1</v>
      </c>
      <c r="AI3259" s="77">
        <f t="shared" si="104"/>
        <v>0</v>
      </c>
      <c r="AJ3259" s="77">
        <f>IF(I3259&gt;Variables!$G$7,0,1)</f>
        <v>1</v>
      </c>
      <c r="AK3259" s="77">
        <f>IF(F3259&gt;Variables!$G$8,0,1)</f>
        <v>0</v>
      </c>
      <c r="AL3259" s="77">
        <f>IF(G3259&gt;Variables!$G$9,0,1)</f>
        <v>0</v>
      </c>
      <c r="AM3259" s="77">
        <f>IF(AND(K3259&gt;Variables!$G$10,K3259&lt;Variables!$G$11),0,1)</f>
        <v>1</v>
      </c>
      <c r="AN3259" s="77">
        <f>IF(H3259&lt;Variables!$G$13,1,0)</f>
        <v>1</v>
      </c>
      <c r="AO3259" s="77">
        <f>IF(R3259&lt;Variables!$G$12,0,1)</f>
        <v>1</v>
      </c>
      <c r="AP3259" s="78">
        <f t="shared" si="105"/>
        <v>0</v>
      </c>
      <c r="AQ3259" s="77">
        <f>IF(V3259&lt;Variables!$G$15,1,0)</f>
        <v>1</v>
      </c>
      <c r="AR3259" s="77">
        <v>1</v>
      </c>
      <c r="AS3259" s="77">
        <v>0</v>
      </c>
      <c r="AT3259" s="77">
        <v>0</v>
      </c>
      <c r="AU3259" s="77">
        <v>0</v>
      </c>
      <c r="BA3259" s="77">
        <v>2</v>
      </c>
    </row>
    <row r="3260" spans="3:53" x14ac:dyDescent="0.25">
      <c r="C3260" s="77" t="s">
        <v>450</v>
      </c>
      <c r="D3260" s="77" t="s">
        <v>444</v>
      </c>
      <c r="E3260" s="77">
        <v>2.59</v>
      </c>
      <c r="F3260" s="77">
        <v>14.68</v>
      </c>
      <c r="G3260" s="77">
        <v>0</v>
      </c>
      <c r="H3260" s="77">
        <v>-99999</v>
      </c>
      <c r="I3260" s="77">
        <v>-99999</v>
      </c>
      <c r="J3260" s="77" t="s">
        <v>75</v>
      </c>
      <c r="K3260" s="77">
        <v>-99999</v>
      </c>
      <c r="L3260" s="77">
        <v>-99999</v>
      </c>
      <c r="M3260" s="77">
        <v>-99999</v>
      </c>
      <c r="N3260" s="77">
        <v>2.5</v>
      </c>
      <c r="O3260" s="77">
        <v>0</v>
      </c>
      <c r="P3260" s="77">
        <v>123000</v>
      </c>
      <c r="Q3260" s="77">
        <v>1740</v>
      </c>
      <c r="R3260" s="77">
        <v>70.69</v>
      </c>
      <c r="S3260" s="77">
        <v>23.061</v>
      </c>
      <c r="T3260" s="77">
        <v>5.15</v>
      </c>
      <c r="U3260" s="77">
        <v>13.204800000000001</v>
      </c>
      <c r="V3260" s="77">
        <v>-99999</v>
      </c>
      <c r="AC3260" s="77">
        <v>2.58</v>
      </c>
      <c r="AD3260" s="77">
        <v>2.5</v>
      </c>
      <c r="AH3260" s="77">
        <f>IF(AND(M3260&lt;Variables!$G$6,M3260&gt;Variables!$G$5),0,1)</f>
        <v>1</v>
      </c>
      <c r="AI3260" s="77">
        <f t="shared" si="104"/>
        <v>1</v>
      </c>
      <c r="AJ3260" s="77">
        <f>IF(I3260&gt;Variables!$G$7,0,1)</f>
        <v>1</v>
      </c>
      <c r="AK3260" s="77">
        <f>IF(F3260&gt;Variables!$G$8,0,1)</f>
        <v>0</v>
      </c>
      <c r="AL3260" s="77">
        <f>IF(G3260&gt;Variables!$G$9,0,1)</f>
        <v>1</v>
      </c>
      <c r="AM3260" s="77">
        <f>IF(AND(K3260&gt;Variables!$G$10,K3260&lt;Variables!$G$11),0,1)</f>
        <v>1</v>
      </c>
      <c r="AN3260" s="77">
        <f>IF(H3260&lt;Variables!$G$13,1,0)</f>
        <v>1</v>
      </c>
      <c r="AO3260" s="77">
        <f>IF(R3260&lt;Variables!$G$12,0,1)</f>
        <v>1</v>
      </c>
      <c r="AP3260" s="78">
        <f t="shared" si="105"/>
        <v>1</v>
      </c>
      <c r="AQ3260" s="77">
        <f>IF(V3260&lt;Variables!$G$15,1,0)</f>
        <v>1</v>
      </c>
      <c r="AR3260" s="77">
        <v>0</v>
      </c>
      <c r="AS3260" s="77">
        <v>0</v>
      </c>
      <c r="AT3260" s="77">
        <v>1</v>
      </c>
      <c r="AU3260" s="77">
        <v>0</v>
      </c>
      <c r="BA3260" s="77">
        <v>-2.25</v>
      </c>
    </row>
    <row r="3261" spans="3:53" x14ac:dyDescent="0.25">
      <c r="C3261" s="77" t="s">
        <v>454</v>
      </c>
      <c r="D3261" s="77" t="s">
        <v>442</v>
      </c>
      <c r="E3261" s="77">
        <v>139.35</v>
      </c>
      <c r="F3261" s="77">
        <v>10.69</v>
      </c>
      <c r="G3261" s="77">
        <v>1.8</v>
      </c>
      <c r="H3261" s="77">
        <v>20120</v>
      </c>
      <c r="I3261" s="77">
        <v>-22.294</v>
      </c>
      <c r="J3261" s="77" t="s">
        <v>75</v>
      </c>
      <c r="K3261" s="77">
        <v>57.35</v>
      </c>
      <c r="L3261" s="77">
        <v>139.06038000000001</v>
      </c>
      <c r="M3261" s="77">
        <v>-0.22420476630367239</v>
      </c>
      <c r="N3261" s="77">
        <v>138.44586521739129</v>
      </c>
      <c r="O3261" s="77">
        <v>0.21866653954116519</v>
      </c>
      <c r="P3261" s="77">
        <v>3405000</v>
      </c>
      <c r="Q3261" s="77">
        <v>2303000</v>
      </c>
      <c r="R3261" s="77">
        <v>1.48</v>
      </c>
      <c r="S3261" s="77">
        <v>25.16</v>
      </c>
      <c r="T3261" s="77">
        <v>5.4249999999999998</v>
      </c>
      <c r="U3261" s="77">
        <v>14.185600000000001</v>
      </c>
      <c r="V3261" s="77">
        <v>2.4537344736572702</v>
      </c>
      <c r="AC3261" s="77">
        <v>143.32820000000001</v>
      </c>
      <c r="AD3261" s="77">
        <v>136.09</v>
      </c>
      <c r="AH3261" s="77">
        <f>IF(AND(M3261&lt;Variables!$G$6,M3261&gt;Variables!$G$5),0,1)</f>
        <v>1</v>
      </c>
      <c r="AI3261" s="77">
        <f t="shared" si="104"/>
        <v>0</v>
      </c>
      <c r="AJ3261" s="77">
        <f>IF(I3261&gt;Variables!$G$7,0,1)</f>
        <v>1</v>
      </c>
      <c r="AK3261" s="77">
        <f>IF(F3261&gt;Variables!$G$8,0,1)</f>
        <v>0</v>
      </c>
      <c r="AL3261" s="77">
        <f>IF(G3261&gt;Variables!$G$9,0,1)</f>
        <v>1</v>
      </c>
      <c r="AM3261" s="77">
        <f>IF(AND(K3261&gt;Variables!$G$10,K3261&lt;Variables!$G$11),0,1)</f>
        <v>1</v>
      </c>
      <c r="AN3261" s="77">
        <f>IF(H3261&lt;Variables!$G$13,1,0)</f>
        <v>0</v>
      </c>
      <c r="AO3261" s="77">
        <f>IF(R3261&lt;Variables!$G$12,0,1)</f>
        <v>0</v>
      </c>
      <c r="AP3261" s="78">
        <f t="shared" si="105"/>
        <v>1</v>
      </c>
      <c r="AQ3261" s="77">
        <f>IF(V3261&lt;Variables!$G$15,1,0)</f>
        <v>1</v>
      </c>
      <c r="AR3261" s="77">
        <v>1</v>
      </c>
      <c r="AS3261" s="77">
        <v>0</v>
      </c>
      <c r="AT3261" s="77">
        <v>0</v>
      </c>
      <c r="AU3261" s="77">
        <v>0</v>
      </c>
      <c r="BA3261" s="77">
        <v>1.25</v>
      </c>
    </row>
    <row r="3262" spans="3:53" x14ac:dyDescent="0.25">
      <c r="C3262" s="77" t="s">
        <v>454</v>
      </c>
      <c r="D3262" s="77" t="s">
        <v>449</v>
      </c>
      <c r="E3262" s="77">
        <v>31.7</v>
      </c>
      <c r="F3262" s="77">
        <v>5.64</v>
      </c>
      <c r="G3262" s="77">
        <v>2.48</v>
      </c>
      <c r="H3262" s="77">
        <v>17360</v>
      </c>
      <c r="I3262" s="77">
        <v>-0.29499999999999998</v>
      </c>
      <c r="J3262" s="77" t="s">
        <v>74</v>
      </c>
      <c r="K3262" s="77">
        <v>60.53</v>
      </c>
      <c r="L3262" s="77">
        <v>31.175495000000002</v>
      </c>
      <c r="M3262" s="77">
        <v>1.4793830859782651</v>
      </c>
      <c r="N3262" s="77">
        <v>31.359434782608691</v>
      </c>
      <c r="O3262" s="77">
        <v>0.88415247058302293</v>
      </c>
      <c r="P3262" s="77">
        <v>18787000</v>
      </c>
      <c r="Q3262" s="77">
        <v>34219000</v>
      </c>
      <c r="R3262" s="77">
        <v>0.55000000000000004</v>
      </c>
      <c r="S3262" s="77">
        <v>25.16</v>
      </c>
      <c r="T3262" s="77">
        <v>5.4249999999999998</v>
      </c>
      <c r="U3262" s="77">
        <v>14.185600000000001</v>
      </c>
      <c r="V3262" s="77">
        <v>2.392637853314791</v>
      </c>
      <c r="AC3262" s="77">
        <v>34.130000000000003</v>
      </c>
      <c r="AD3262" s="77">
        <v>31.497</v>
      </c>
      <c r="AH3262" s="77">
        <f>IF(AND(M3262&lt;Variables!$G$6,M3262&gt;Variables!$G$5),0,1)</f>
        <v>1</v>
      </c>
      <c r="AI3262" s="77">
        <f t="shared" si="104"/>
        <v>1</v>
      </c>
      <c r="AJ3262" s="77">
        <f>IF(I3262&gt;Variables!$G$7,0,1)</f>
        <v>1</v>
      </c>
      <c r="AK3262" s="77">
        <f>IF(F3262&gt;Variables!$G$8,0,1)</f>
        <v>1</v>
      </c>
      <c r="AL3262" s="77">
        <f>IF(G3262&gt;Variables!$G$9,0,1)</f>
        <v>1</v>
      </c>
      <c r="AM3262" s="77">
        <f>IF(AND(K3262&gt;Variables!$G$10,K3262&lt;Variables!$G$11),0,1)</f>
        <v>1</v>
      </c>
      <c r="AN3262" s="77">
        <f>IF(H3262&lt;Variables!$G$13,1,0)</f>
        <v>0</v>
      </c>
      <c r="AO3262" s="77">
        <f>IF(R3262&lt;Variables!$G$12,0,1)</f>
        <v>0</v>
      </c>
      <c r="AP3262" s="78">
        <f t="shared" si="105"/>
        <v>0</v>
      </c>
      <c r="AQ3262" s="77">
        <f>IF(V3262&lt;Variables!$G$15,1,0)</f>
        <v>1</v>
      </c>
      <c r="AR3262" s="77">
        <v>1</v>
      </c>
      <c r="AS3262" s="77">
        <v>0</v>
      </c>
      <c r="AT3262" s="77">
        <v>0</v>
      </c>
      <c r="AU3262" s="77">
        <v>0</v>
      </c>
      <c r="BA3262" s="77">
        <v>2</v>
      </c>
    </row>
    <row r="3263" spans="3:53" x14ac:dyDescent="0.25">
      <c r="C3263" s="77" t="s">
        <v>454</v>
      </c>
      <c r="D3263" s="77" t="s">
        <v>429</v>
      </c>
      <c r="E3263" s="77">
        <v>183.65</v>
      </c>
      <c r="F3263" s="77">
        <v>9.91</v>
      </c>
      <c r="G3263" s="77">
        <v>-1.27</v>
      </c>
      <c r="H3263" s="77">
        <v>3840</v>
      </c>
      <c r="I3263" s="77">
        <v>3.63</v>
      </c>
      <c r="J3263" s="77" t="s">
        <v>74</v>
      </c>
      <c r="K3263" s="77">
        <v>59.82</v>
      </c>
      <c r="L3263" s="77">
        <v>183.17335</v>
      </c>
      <c r="M3263" s="77">
        <v>4.4575261630579018E-2</v>
      </c>
      <c r="N3263" s="77">
        <v>183.843847826087</v>
      </c>
      <c r="O3263" s="77">
        <v>-0.32029781417761433</v>
      </c>
      <c r="P3263" s="77">
        <v>423404</v>
      </c>
      <c r="Q3263" s="77">
        <v>177589</v>
      </c>
      <c r="R3263" s="77">
        <v>2.38</v>
      </c>
      <c r="S3263" s="77">
        <v>25.16</v>
      </c>
      <c r="T3263" s="77">
        <v>5.4249999999999998</v>
      </c>
      <c r="U3263" s="77">
        <v>14.185600000000001</v>
      </c>
      <c r="V3263" s="77">
        <v>2.4663120816457198</v>
      </c>
      <c r="AC3263" s="77">
        <v>184.48</v>
      </c>
      <c r="AD3263" s="77">
        <v>181.66</v>
      </c>
      <c r="AH3263" s="77">
        <f>IF(AND(M3263&lt;Variables!$G$6,M3263&gt;Variables!$G$5),0,1)</f>
        <v>1</v>
      </c>
      <c r="AI3263" s="77">
        <f t="shared" si="104"/>
        <v>1</v>
      </c>
      <c r="AJ3263" s="77">
        <f>IF(I3263&gt;Variables!$G$7,0,1)</f>
        <v>1</v>
      </c>
      <c r="AK3263" s="77">
        <f>IF(F3263&gt;Variables!$G$8,0,1)</f>
        <v>0</v>
      </c>
      <c r="AL3263" s="77">
        <f>IF(G3263&gt;Variables!$G$9,0,1)</f>
        <v>1</v>
      </c>
      <c r="AM3263" s="77">
        <f>IF(AND(K3263&gt;Variables!$G$10,K3263&lt;Variables!$G$11),0,1)</f>
        <v>1</v>
      </c>
      <c r="AN3263" s="77">
        <f>IF(H3263&lt;Variables!$G$13,1,0)</f>
        <v>0</v>
      </c>
      <c r="AO3263" s="77">
        <f>IF(R3263&lt;Variables!$G$12,0,1)</f>
        <v>1</v>
      </c>
      <c r="AP3263" s="78">
        <f t="shared" si="105"/>
        <v>0</v>
      </c>
      <c r="AQ3263" s="77">
        <f>IF(V3263&lt;Variables!$G$15,1,0)</f>
        <v>1</v>
      </c>
      <c r="AR3263" s="77">
        <v>0</v>
      </c>
      <c r="AS3263" s="77">
        <v>1</v>
      </c>
      <c r="AT3263" s="77">
        <v>0</v>
      </c>
      <c r="AU3263" s="77">
        <v>0</v>
      </c>
      <c r="BA3263" s="77">
        <v>0.14000000000000001</v>
      </c>
    </row>
    <row r="3264" spans="3:53" x14ac:dyDescent="0.25">
      <c r="C3264" s="77" t="s">
        <v>454</v>
      </c>
      <c r="D3264" s="77" t="s">
        <v>432</v>
      </c>
      <c r="E3264" s="77">
        <v>21.65</v>
      </c>
      <c r="F3264" s="77">
        <v>10.8</v>
      </c>
      <c r="G3264" s="77">
        <v>0.98</v>
      </c>
      <c r="H3264" s="77">
        <v>2230</v>
      </c>
      <c r="I3264" s="77">
        <v>0.72299999999999998</v>
      </c>
      <c r="J3264" s="77" t="s">
        <v>74</v>
      </c>
      <c r="K3264" s="77">
        <v>63.8</v>
      </c>
      <c r="L3264" s="77">
        <v>21.522780000000001</v>
      </c>
      <c r="M3264" s="77">
        <v>0.26585784921836753</v>
      </c>
      <c r="N3264" s="77">
        <v>21.297158695652179</v>
      </c>
      <c r="O3264" s="77">
        <v>1.328070605050077</v>
      </c>
      <c r="P3264" s="77">
        <v>994518</v>
      </c>
      <c r="Q3264" s="77">
        <v>1300000</v>
      </c>
      <c r="R3264" s="77">
        <v>0.77</v>
      </c>
      <c r="S3264" s="77">
        <v>25.16</v>
      </c>
      <c r="T3264" s="77">
        <v>5.4249999999999998</v>
      </c>
      <c r="U3264" s="77">
        <v>14.185600000000001</v>
      </c>
      <c r="V3264" s="77">
        <v>2.4924600908544341</v>
      </c>
      <c r="AC3264" s="77">
        <v>22.16</v>
      </c>
      <c r="AD3264" s="77">
        <v>21.46</v>
      </c>
      <c r="AH3264" s="77">
        <f>IF(AND(M3264&lt;Variables!$G$6,M3264&gt;Variables!$G$5),0,1)</f>
        <v>1</v>
      </c>
      <c r="AI3264" s="77">
        <f t="shared" si="104"/>
        <v>0</v>
      </c>
      <c r="AJ3264" s="77">
        <f>IF(I3264&gt;Variables!$G$7,0,1)</f>
        <v>1</v>
      </c>
      <c r="AK3264" s="77">
        <f>IF(F3264&gt;Variables!$G$8,0,1)</f>
        <v>0</v>
      </c>
      <c r="AL3264" s="77">
        <f>IF(G3264&gt;Variables!$G$9,0,1)</f>
        <v>1</v>
      </c>
      <c r="AM3264" s="77">
        <f>IF(AND(K3264&gt;Variables!$G$10,K3264&lt;Variables!$G$11),0,1)</f>
        <v>0</v>
      </c>
      <c r="AN3264" s="77">
        <f>IF(H3264&lt;Variables!$G$13,1,0)</f>
        <v>0</v>
      </c>
      <c r="AO3264" s="77">
        <f>IF(R3264&lt;Variables!$G$12,0,1)</f>
        <v>0</v>
      </c>
      <c r="AP3264" s="78">
        <f t="shared" si="105"/>
        <v>0</v>
      </c>
      <c r="AQ3264" s="77">
        <f>IF(V3264&lt;Variables!$G$15,1,0)</f>
        <v>1</v>
      </c>
      <c r="AR3264" s="77">
        <v>0</v>
      </c>
      <c r="AS3264" s="77">
        <v>1</v>
      </c>
      <c r="AT3264" s="77">
        <v>0</v>
      </c>
      <c r="AU3264" s="77">
        <v>0</v>
      </c>
      <c r="BA3264" s="77">
        <v>0.97</v>
      </c>
    </row>
    <row r="3265" spans="3:53" x14ac:dyDescent="0.25">
      <c r="C3265" s="77" t="s">
        <v>454</v>
      </c>
      <c r="D3265" s="77" t="s">
        <v>437</v>
      </c>
      <c r="E3265" s="77">
        <v>3.33</v>
      </c>
      <c r="F3265" s="77">
        <v>14.63</v>
      </c>
      <c r="G3265" s="77">
        <v>-6.39</v>
      </c>
      <c r="H3265" s="77">
        <v>47.27</v>
      </c>
      <c r="I3265" s="77">
        <v>69.518000000000001</v>
      </c>
      <c r="J3265" s="77" t="s">
        <v>74</v>
      </c>
      <c r="K3265" s="77">
        <v>40.909999999999997</v>
      </c>
      <c r="L3265" s="77">
        <v>3.4656400000000001</v>
      </c>
      <c r="M3265" s="77">
        <v>-4.9237658845119672</v>
      </c>
      <c r="N3265" s="77">
        <v>3.4262326086956532</v>
      </c>
      <c r="O3265" s="77">
        <v>-3.8302305676091351</v>
      </c>
      <c r="P3265" s="77">
        <v>19480000</v>
      </c>
      <c r="Q3265" s="77">
        <v>401080</v>
      </c>
      <c r="R3265" s="77">
        <v>48.57</v>
      </c>
      <c r="S3265" s="77">
        <v>25.16</v>
      </c>
      <c r="T3265" s="77">
        <v>5.4249999999999998</v>
      </c>
      <c r="U3265" s="77">
        <v>14.185600000000001</v>
      </c>
      <c r="V3265" s="77">
        <v>2.2715872048983741</v>
      </c>
      <c r="AC3265" s="77">
        <v>3.45</v>
      </c>
      <c r="AD3265" s="77">
        <v>2.97</v>
      </c>
      <c r="AH3265" s="77">
        <f>IF(AND(M3265&lt;Variables!$G$6,M3265&gt;Variables!$G$5),0,1)</f>
        <v>0</v>
      </c>
      <c r="AI3265" s="77">
        <f t="shared" si="104"/>
        <v>0</v>
      </c>
      <c r="AJ3265" s="77">
        <f>IF(I3265&gt;Variables!$G$7,0,1)</f>
        <v>0</v>
      </c>
      <c r="AK3265" s="77">
        <f>IF(F3265&gt;Variables!$G$8,0,1)</f>
        <v>0</v>
      </c>
      <c r="AL3265" s="77">
        <f>IF(G3265&gt;Variables!$G$9,0,1)</f>
        <v>1</v>
      </c>
      <c r="AM3265" s="77">
        <f>IF(AND(K3265&gt;Variables!$G$10,K3265&lt;Variables!$G$11),0,1)</f>
        <v>1</v>
      </c>
      <c r="AN3265" s="77">
        <f>IF(H3265&lt;Variables!$G$13,1,0)</f>
        <v>1</v>
      </c>
      <c r="AO3265" s="77">
        <f>IF(R3265&lt;Variables!$G$12,0,1)</f>
        <v>1</v>
      </c>
      <c r="AP3265" s="78">
        <f t="shared" si="105"/>
        <v>0</v>
      </c>
      <c r="AQ3265" s="77">
        <f>IF(V3265&lt;Variables!$G$15,1,0)</f>
        <v>1</v>
      </c>
      <c r="AR3265" s="77">
        <v>1</v>
      </c>
      <c r="AS3265" s="77">
        <v>0</v>
      </c>
      <c r="AT3265" s="77">
        <v>0</v>
      </c>
      <c r="AU3265" s="77">
        <v>0</v>
      </c>
      <c r="BA3265" s="77">
        <v>2</v>
      </c>
    </row>
    <row r="3266" spans="3:53" x14ac:dyDescent="0.25">
      <c r="C3266" s="77" t="s">
        <v>454</v>
      </c>
      <c r="D3266" s="77" t="s">
        <v>431</v>
      </c>
      <c r="E3266" s="77">
        <v>33.65</v>
      </c>
      <c r="F3266" s="77">
        <v>14.73</v>
      </c>
      <c r="G3266" s="77">
        <v>12.09</v>
      </c>
      <c r="H3266" s="77">
        <v>3750</v>
      </c>
      <c r="I3266" s="77">
        <v>47.93</v>
      </c>
      <c r="J3266" s="77" t="s">
        <v>74</v>
      </c>
      <c r="K3266" s="77">
        <v>68.53</v>
      </c>
      <c r="L3266" s="77">
        <v>32.243484999999993</v>
      </c>
      <c r="M3266" s="77">
        <v>2.904509236517105</v>
      </c>
      <c r="N3266" s="77">
        <v>31.773669565217389</v>
      </c>
      <c r="O3266" s="77">
        <v>4.4260875562265021</v>
      </c>
      <c r="P3266" s="77">
        <v>4848000</v>
      </c>
      <c r="Q3266" s="77">
        <v>5226000</v>
      </c>
      <c r="R3266" s="77">
        <v>0.93</v>
      </c>
      <c r="S3266" s="77">
        <v>25.16</v>
      </c>
      <c r="T3266" s="77">
        <v>5.4249999999999998</v>
      </c>
      <c r="U3266" s="77">
        <v>14.185600000000001</v>
      </c>
      <c r="V3266" s="77">
        <v>2.3280197936816669</v>
      </c>
      <c r="AC3266" s="77">
        <v>38.549999999999997</v>
      </c>
      <c r="AD3266" s="77">
        <v>33.04</v>
      </c>
      <c r="AH3266" s="77">
        <f>IF(AND(M3266&lt;Variables!$G$6,M3266&gt;Variables!$G$5),0,1)</f>
        <v>1</v>
      </c>
      <c r="AI3266" s="77">
        <f t="shared" si="104"/>
        <v>0</v>
      </c>
      <c r="AJ3266" s="77">
        <f>IF(I3266&gt;Variables!$G$7,0,1)</f>
        <v>1</v>
      </c>
      <c r="AK3266" s="77">
        <f>IF(F3266&gt;Variables!$G$8,0,1)</f>
        <v>0</v>
      </c>
      <c r="AL3266" s="77">
        <f>IF(G3266&gt;Variables!$G$9,0,1)</f>
        <v>0</v>
      </c>
      <c r="AM3266" s="77">
        <f>IF(AND(K3266&gt;Variables!$G$10,K3266&lt;Variables!$G$11),0,1)</f>
        <v>0</v>
      </c>
      <c r="AN3266" s="77">
        <f>IF(H3266&lt;Variables!$G$13,1,0)</f>
        <v>0</v>
      </c>
      <c r="AO3266" s="77">
        <f>IF(R3266&lt;Variables!$G$12,0,1)</f>
        <v>0</v>
      </c>
      <c r="AP3266" s="78">
        <f t="shared" si="105"/>
        <v>0</v>
      </c>
      <c r="AQ3266" s="77">
        <f>IF(V3266&lt;Variables!$G$15,1,0)</f>
        <v>1</v>
      </c>
      <c r="AR3266" s="77">
        <v>1</v>
      </c>
      <c r="AS3266" s="77">
        <v>0</v>
      </c>
      <c r="AT3266" s="77">
        <v>0</v>
      </c>
      <c r="AU3266" s="77">
        <v>0</v>
      </c>
      <c r="BA3266" s="77">
        <v>2</v>
      </c>
    </row>
    <row r="3267" spans="3:53" x14ac:dyDescent="0.25">
      <c r="C3267" s="77" t="s">
        <v>454</v>
      </c>
      <c r="D3267" s="77" t="s">
        <v>434</v>
      </c>
      <c r="E3267" s="77">
        <v>5.97</v>
      </c>
      <c r="F3267" s="77">
        <v>17.16</v>
      </c>
      <c r="G3267" s="77">
        <v>4.0199999999999996</v>
      </c>
      <c r="H3267" s="77">
        <v>116.33</v>
      </c>
      <c r="I3267" s="77">
        <v>-5.3550000000000004</v>
      </c>
      <c r="J3267" s="77" t="s">
        <v>74</v>
      </c>
      <c r="K3267" s="77">
        <v>47.73</v>
      </c>
      <c r="L3267" s="77">
        <v>5.9980631578947374</v>
      </c>
      <c r="M3267" s="77">
        <v>-0.80131130048997479</v>
      </c>
      <c r="N3267" s="77">
        <v>5.9961644444444451</v>
      </c>
      <c r="O3267" s="77">
        <v>-0.76989957283805133</v>
      </c>
      <c r="P3267" s="77">
        <v>1770000</v>
      </c>
      <c r="Q3267" s="77">
        <v>372070</v>
      </c>
      <c r="R3267" s="77">
        <v>4.76</v>
      </c>
      <c r="S3267" s="77">
        <v>25.16</v>
      </c>
      <c r="T3267" s="77">
        <v>5.4249999999999998</v>
      </c>
      <c r="U3267" s="77">
        <v>14.185600000000001</v>
      </c>
      <c r="V3267" s="77">
        <v>2.3590636892414389</v>
      </c>
      <c r="AC3267" s="77">
        <v>6.2</v>
      </c>
      <c r="AD3267" s="77">
        <v>5.65</v>
      </c>
      <c r="AH3267" s="77">
        <f>IF(AND(M3267&lt;Variables!$G$6,M3267&gt;Variables!$G$5),0,1)</f>
        <v>1</v>
      </c>
      <c r="AI3267" s="77">
        <f t="shared" si="104"/>
        <v>0</v>
      </c>
      <c r="AJ3267" s="77">
        <f>IF(I3267&gt;Variables!$G$7,0,1)</f>
        <v>1</v>
      </c>
      <c r="AK3267" s="77">
        <f>IF(F3267&gt;Variables!$G$8,0,1)</f>
        <v>0</v>
      </c>
      <c r="AL3267" s="77">
        <f>IF(G3267&gt;Variables!$G$9,0,1)</f>
        <v>1</v>
      </c>
      <c r="AM3267" s="77">
        <f>IF(AND(K3267&gt;Variables!$G$10,K3267&lt;Variables!$G$11),0,1)</f>
        <v>1</v>
      </c>
      <c r="AN3267" s="77">
        <f>IF(H3267&lt;Variables!$G$13,1,0)</f>
        <v>1</v>
      </c>
      <c r="AO3267" s="77">
        <f>IF(R3267&lt;Variables!$G$12,0,1)</f>
        <v>1</v>
      </c>
      <c r="AP3267" s="78">
        <f t="shared" si="105"/>
        <v>0</v>
      </c>
      <c r="AQ3267" s="77">
        <f>IF(V3267&lt;Variables!$G$15,1,0)</f>
        <v>1</v>
      </c>
      <c r="AR3267" s="77">
        <v>0</v>
      </c>
      <c r="AS3267" s="77">
        <v>0</v>
      </c>
      <c r="AT3267" s="77">
        <v>1</v>
      </c>
      <c r="AU3267" s="77">
        <v>0</v>
      </c>
      <c r="BA3267" s="77">
        <v>-2.25</v>
      </c>
    </row>
    <row r="3268" spans="3:53" x14ac:dyDescent="0.25">
      <c r="C3268" s="77" t="s">
        <v>454</v>
      </c>
      <c r="D3268" s="77" t="s">
        <v>436</v>
      </c>
      <c r="E3268" s="77">
        <v>3.56</v>
      </c>
      <c r="F3268" s="77">
        <v>28.16</v>
      </c>
      <c r="G3268" s="77">
        <v>14.29</v>
      </c>
      <c r="H3268" s="77">
        <v>34.21</v>
      </c>
      <c r="I3268" s="77">
        <v>-5.8929999999999998</v>
      </c>
      <c r="J3268" s="77" t="s">
        <v>74</v>
      </c>
      <c r="K3268" s="77">
        <v>60.14</v>
      </c>
      <c r="L3268" s="77">
        <v>3.3954049999999989</v>
      </c>
      <c r="M3268" s="77">
        <v>3.6695180692730531</v>
      </c>
      <c r="N3268" s="77">
        <v>3.3374577777777779</v>
      </c>
      <c r="O3268" s="77">
        <v>5.4694990731468236</v>
      </c>
      <c r="P3268" s="77">
        <v>2690000</v>
      </c>
      <c r="Q3268" s="77">
        <v>59810</v>
      </c>
      <c r="R3268" s="77">
        <v>44.98</v>
      </c>
      <c r="S3268" s="77">
        <v>25.16</v>
      </c>
      <c r="T3268" s="77">
        <v>5.4249999999999998</v>
      </c>
      <c r="U3268" s="77">
        <v>14.185600000000001</v>
      </c>
      <c r="V3268" s="77">
        <v>2.2691835888125258</v>
      </c>
      <c r="AC3268" s="77">
        <v>3.9</v>
      </c>
      <c r="AD3268" s="77">
        <v>2.71</v>
      </c>
      <c r="AH3268" s="77">
        <f>IF(AND(M3268&lt;Variables!$G$6,M3268&gt;Variables!$G$5),0,1)</f>
        <v>1</v>
      </c>
      <c r="AI3268" s="77">
        <f t="shared" si="104"/>
        <v>0</v>
      </c>
      <c r="AJ3268" s="77">
        <f>IF(I3268&gt;Variables!$G$7,0,1)</f>
        <v>1</v>
      </c>
      <c r="AK3268" s="77">
        <f>IF(F3268&gt;Variables!$G$8,0,1)</f>
        <v>0</v>
      </c>
      <c r="AL3268" s="77">
        <f>IF(G3268&gt;Variables!$G$9,0,1)</f>
        <v>0</v>
      </c>
      <c r="AM3268" s="77">
        <f>IF(AND(K3268&gt;Variables!$G$10,K3268&lt;Variables!$G$11),0,1)</f>
        <v>1</v>
      </c>
      <c r="AN3268" s="77">
        <f>IF(H3268&lt;Variables!$G$13,1,0)</f>
        <v>1</v>
      </c>
      <c r="AO3268" s="77">
        <f>IF(R3268&lt;Variables!$G$12,0,1)</f>
        <v>1</v>
      </c>
      <c r="AP3268" s="78">
        <f t="shared" si="105"/>
        <v>0</v>
      </c>
      <c r="AQ3268" s="77">
        <f>IF(V3268&lt;Variables!$G$15,1,0)</f>
        <v>1</v>
      </c>
      <c r="AR3268" s="77">
        <v>0</v>
      </c>
      <c r="AS3268" s="77">
        <v>0</v>
      </c>
      <c r="AT3268" s="77">
        <v>1</v>
      </c>
      <c r="AU3268" s="77">
        <v>0</v>
      </c>
      <c r="BA3268" s="77">
        <v>-2.25</v>
      </c>
    </row>
    <row r="3269" spans="3:53" x14ac:dyDescent="0.25">
      <c r="C3269" s="77" t="s">
        <v>454</v>
      </c>
      <c r="D3269" s="77" t="s">
        <v>452</v>
      </c>
      <c r="E3269" s="77">
        <v>33.85</v>
      </c>
      <c r="F3269" s="77">
        <v>46.46</v>
      </c>
      <c r="G3269" s="77">
        <v>6.52</v>
      </c>
      <c r="H3269" s="77">
        <v>152.74</v>
      </c>
      <c r="I3269" s="77">
        <v>10.206</v>
      </c>
      <c r="J3269" s="77" t="s">
        <v>74</v>
      </c>
      <c r="K3269" s="77">
        <v>72.680000000000007</v>
      </c>
      <c r="L3269" s="77">
        <v>34.360544444444443</v>
      </c>
      <c r="M3269" s="77">
        <v>-0.79842868871887773</v>
      </c>
      <c r="N3269" s="77">
        <v>34.237787500000003</v>
      </c>
      <c r="O3269" s="77">
        <v>-0.44274911163578551</v>
      </c>
      <c r="P3269" s="77">
        <v>90920</v>
      </c>
      <c r="Q3269" s="77">
        <v>15550</v>
      </c>
      <c r="R3269" s="77">
        <v>5.85</v>
      </c>
      <c r="S3269" s="77">
        <v>25.16</v>
      </c>
      <c r="T3269" s="77">
        <v>5.4249999999999998</v>
      </c>
      <c r="U3269" s="77">
        <v>14.185600000000001</v>
      </c>
      <c r="V3269" s="77">
        <v>2.6750208972691869</v>
      </c>
      <c r="AC3269" s="77">
        <v>34.6</v>
      </c>
      <c r="AD3269" s="77">
        <v>33.74</v>
      </c>
      <c r="AH3269" s="77">
        <f>IF(AND(M3269&lt;Variables!$G$6,M3269&gt;Variables!$G$5),0,1)</f>
        <v>1</v>
      </c>
      <c r="AI3269" s="77">
        <f t="shared" si="104"/>
        <v>0</v>
      </c>
      <c r="AJ3269" s="77">
        <f>IF(I3269&gt;Variables!$G$7,0,1)</f>
        <v>1</v>
      </c>
      <c r="AK3269" s="77">
        <f>IF(F3269&gt;Variables!$G$8,0,1)</f>
        <v>0</v>
      </c>
      <c r="AL3269" s="77">
        <f>IF(G3269&gt;Variables!$G$9,0,1)</f>
        <v>1</v>
      </c>
      <c r="AM3269" s="77">
        <f>IF(AND(K3269&gt;Variables!$G$10,K3269&lt;Variables!$G$11),0,1)</f>
        <v>1</v>
      </c>
      <c r="AN3269" s="77">
        <f>IF(H3269&lt;Variables!$G$13,1,0)</f>
        <v>1</v>
      </c>
      <c r="AO3269" s="77">
        <f>IF(R3269&lt;Variables!$G$12,0,1)</f>
        <v>1</v>
      </c>
      <c r="AP3269" s="78">
        <f t="shared" si="105"/>
        <v>0</v>
      </c>
      <c r="AQ3269" s="77">
        <f>IF(V3269&lt;Variables!$G$15,1,0)</f>
        <v>1</v>
      </c>
      <c r="AR3269" s="77">
        <v>1</v>
      </c>
      <c r="AS3269" s="77">
        <v>0</v>
      </c>
      <c r="AT3269" s="77">
        <v>0</v>
      </c>
      <c r="AU3269" s="77">
        <v>0</v>
      </c>
      <c r="BA3269" s="77">
        <v>1.52</v>
      </c>
    </row>
    <row r="3270" spans="3:53" x14ac:dyDescent="0.25">
      <c r="C3270" s="77" t="s">
        <v>454</v>
      </c>
      <c r="D3270" s="77" t="s">
        <v>455</v>
      </c>
      <c r="E3270" s="77">
        <v>17.73</v>
      </c>
      <c r="F3270" s="77">
        <v>4.43</v>
      </c>
      <c r="G3270" s="77">
        <v>4.0599999999999996</v>
      </c>
      <c r="H3270" s="77">
        <v>5230</v>
      </c>
      <c r="I3270" s="77">
        <v>-38.451999999999998</v>
      </c>
      <c r="J3270" s="77" t="s">
        <v>75</v>
      </c>
      <c r="K3270" s="77">
        <v>71.510000000000005</v>
      </c>
      <c r="L3270" s="77">
        <v>17.504014999999999</v>
      </c>
      <c r="M3270" s="77">
        <v>1.0625276543695761</v>
      </c>
      <c r="N3270" s="77">
        <v>17.36949565217391</v>
      </c>
      <c r="O3270" s="77">
        <v>1.8452138982283821</v>
      </c>
      <c r="P3270" s="77">
        <v>1203000</v>
      </c>
      <c r="Q3270" s="77">
        <v>5070000</v>
      </c>
      <c r="R3270" s="77">
        <v>0.24</v>
      </c>
      <c r="S3270" s="77">
        <v>25.16</v>
      </c>
      <c r="T3270" s="77">
        <v>5.4249999999999998</v>
      </c>
      <c r="U3270" s="77">
        <v>14.185600000000001</v>
      </c>
      <c r="V3270" s="77">
        <v>2.4962127280726172</v>
      </c>
      <c r="AC3270" s="77">
        <v>18.079999999999998</v>
      </c>
      <c r="AD3270" s="77">
        <v>17.61</v>
      </c>
      <c r="AH3270" s="77">
        <f>IF(AND(M3270&lt;Variables!$G$6,M3270&gt;Variables!$G$5),0,1)</f>
        <v>1</v>
      </c>
      <c r="AI3270" s="77">
        <f t="shared" si="104"/>
        <v>0</v>
      </c>
      <c r="AJ3270" s="77">
        <f>IF(I3270&gt;Variables!$G$7,0,1)</f>
        <v>1</v>
      </c>
      <c r="AK3270" s="77">
        <f>IF(F3270&gt;Variables!$G$8,0,1)</f>
        <v>1</v>
      </c>
      <c r="AL3270" s="77">
        <f>IF(G3270&gt;Variables!$G$9,0,1)</f>
        <v>1</v>
      </c>
      <c r="AM3270" s="77">
        <f>IF(AND(K3270&gt;Variables!$G$10,K3270&lt;Variables!$G$11),0,1)</f>
        <v>1</v>
      </c>
      <c r="AN3270" s="77">
        <f>IF(H3270&lt;Variables!$G$13,1,0)</f>
        <v>0</v>
      </c>
      <c r="AO3270" s="77">
        <f>IF(R3270&lt;Variables!$G$12,0,1)</f>
        <v>0</v>
      </c>
      <c r="AP3270" s="78">
        <f t="shared" si="105"/>
        <v>1</v>
      </c>
      <c r="AQ3270" s="77">
        <f>IF(V3270&lt;Variables!$G$15,1,0)</f>
        <v>1</v>
      </c>
      <c r="AR3270" s="77">
        <v>1</v>
      </c>
      <c r="AS3270" s="77">
        <v>0</v>
      </c>
      <c r="AT3270" s="77">
        <v>0</v>
      </c>
      <c r="AU3270" s="77">
        <v>0</v>
      </c>
      <c r="BA3270" s="77">
        <v>0.74</v>
      </c>
    </row>
    <row r="3271" spans="3:53" x14ac:dyDescent="0.25">
      <c r="C3271" s="77" t="s">
        <v>454</v>
      </c>
      <c r="D3271" s="77" t="s">
        <v>451</v>
      </c>
      <c r="E3271" s="77">
        <v>21.22</v>
      </c>
      <c r="F3271" s="77">
        <v>4.78</v>
      </c>
      <c r="G3271" s="77">
        <v>6.63</v>
      </c>
      <c r="H3271" s="77">
        <v>11820</v>
      </c>
      <c r="I3271" s="77">
        <v>13.55</v>
      </c>
      <c r="J3271" s="77" t="s">
        <v>75</v>
      </c>
      <c r="K3271" s="77">
        <v>72.680000000000007</v>
      </c>
      <c r="L3271" s="77">
        <v>21.025263157894731</v>
      </c>
      <c r="M3271" s="77">
        <v>0.92620406528489352</v>
      </c>
      <c r="N3271" s="77">
        <v>20.685142222222229</v>
      </c>
      <c r="O3271" s="77">
        <v>2.5857099362999358</v>
      </c>
      <c r="P3271" s="77">
        <v>318478</v>
      </c>
      <c r="Q3271" s="77">
        <v>1236000</v>
      </c>
      <c r="R3271" s="77">
        <v>0.26</v>
      </c>
      <c r="S3271" s="77">
        <v>25.16</v>
      </c>
      <c r="T3271" s="77">
        <v>5.4249999999999998</v>
      </c>
      <c r="U3271" s="77">
        <v>14.185600000000001</v>
      </c>
      <c r="V3271" s="77">
        <v>2.5172172762190832</v>
      </c>
      <c r="AC3271" s="77">
        <v>21.69</v>
      </c>
      <c r="AD3271" s="77">
        <v>21</v>
      </c>
      <c r="AH3271" s="77">
        <f>IF(AND(M3271&lt;Variables!$G$6,M3271&gt;Variables!$G$5),0,1)</f>
        <v>1</v>
      </c>
      <c r="AI3271" s="77">
        <f t="shared" si="104"/>
        <v>0</v>
      </c>
      <c r="AJ3271" s="77">
        <f>IF(I3271&gt;Variables!$G$7,0,1)</f>
        <v>1</v>
      </c>
      <c r="AK3271" s="77">
        <f>IF(F3271&gt;Variables!$G$8,0,1)</f>
        <v>1</v>
      </c>
      <c r="AL3271" s="77">
        <f>IF(G3271&gt;Variables!$G$9,0,1)</f>
        <v>1</v>
      </c>
      <c r="AM3271" s="77">
        <f>IF(AND(K3271&gt;Variables!$G$10,K3271&lt;Variables!$G$11),0,1)</f>
        <v>1</v>
      </c>
      <c r="AN3271" s="77">
        <f>IF(H3271&lt;Variables!$G$13,1,0)</f>
        <v>0</v>
      </c>
      <c r="AO3271" s="77">
        <f>IF(R3271&lt;Variables!$G$12,0,1)</f>
        <v>0</v>
      </c>
      <c r="AP3271" s="78">
        <f t="shared" si="105"/>
        <v>1</v>
      </c>
      <c r="AQ3271" s="77">
        <f>IF(V3271&lt;Variables!$G$15,1,0)</f>
        <v>1</v>
      </c>
      <c r="AR3271" s="77">
        <v>0</v>
      </c>
      <c r="AS3271" s="77">
        <v>1</v>
      </c>
      <c r="AT3271" s="77">
        <v>0</v>
      </c>
      <c r="AU3271" s="77">
        <v>0</v>
      </c>
      <c r="BA3271" s="77">
        <v>-0.09</v>
      </c>
    </row>
    <row r="3272" spans="3:53" x14ac:dyDescent="0.25">
      <c r="C3272" s="77" t="s">
        <v>454</v>
      </c>
      <c r="D3272" s="77" t="s">
        <v>84</v>
      </c>
      <c r="E3272" s="77">
        <v>42.47</v>
      </c>
      <c r="F3272" s="77">
        <v>4.87</v>
      </c>
      <c r="G3272" s="77">
        <v>5.37</v>
      </c>
      <c r="H3272" s="77">
        <v>6280</v>
      </c>
      <c r="I3272" s="77">
        <v>472.089</v>
      </c>
      <c r="J3272" s="77" t="s">
        <v>75</v>
      </c>
      <c r="K3272" s="77">
        <v>64.760000000000005</v>
      </c>
      <c r="L3272" s="77">
        <v>42.082419999999999</v>
      </c>
      <c r="M3272" s="77">
        <v>0.65961035510790578</v>
      </c>
      <c r="N3272" s="77">
        <v>41.560176086956517</v>
      </c>
      <c r="O3272" s="77">
        <v>1.924495967894861</v>
      </c>
      <c r="P3272" s="77">
        <v>924304</v>
      </c>
      <c r="Q3272" s="77">
        <v>2908000</v>
      </c>
      <c r="R3272" s="77">
        <v>0.32</v>
      </c>
      <c r="S3272" s="77">
        <v>25.16</v>
      </c>
      <c r="T3272" s="77">
        <v>5.4249999999999998</v>
      </c>
      <c r="U3272" s="77">
        <v>14.185600000000001</v>
      </c>
      <c r="V3272" s="77">
        <v>2.4746465993132518</v>
      </c>
      <c r="AC3272" s="77">
        <v>43.47</v>
      </c>
      <c r="AD3272" s="77">
        <v>41.18</v>
      </c>
      <c r="AH3272" s="77">
        <f>IF(AND(M3272&lt;Variables!$G$6,M3272&gt;Variables!$G$5),0,1)</f>
        <v>1</v>
      </c>
      <c r="AI3272" s="77">
        <f t="shared" si="104"/>
        <v>0</v>
      </c>
      <c r="AJ3272" s="77">
        <f>IF(I3272&gt;Variables!$G$7,0,1)</f>
        <v>0</v>
      </c>
      <c r="AK3272" s="77">
        <f>IF(F3272&gt;Variables!$G$8,0,1)</f>
        <v>1</v>
      </c>
      <c r="AL3272" s="77">
        <f>IF(G3272&gt;Variables!$G$9,0,1)</f>
        <v>1</v>
      </c>
      <c r="AM3272" s="77">
        <f>IF(AND(K3272&gt;Variables!$G$10,K3272&lt;Variables!$G$11),0,1)</f>
        <v>0</v>
      </c>
      <c r="AN3272" s="77">
        <f>IF(H3272&lt;Variables!$G$13,1,0)</f>
        <v>0</v>
      </c>
      <c r="AO3272" s="77">
        <f>IF(R3272&lt;Variables!$G$12,0,1)</f>
        <v>0</v>
      </c>
      <c r="AP3272" s="78">
        <f t="shared" si="105"/>
        <v>1</v>
      </c>
      <c r="AQ3272" s="77">
        <f>IF(V3272&lt;Variables!$G$15,1,0)</f>
        <v>1</v>
      </c>
      <c r="AR3272" s="77">
        <v>0</v>
      </c>
      <c r="AS3272" s="77">
        <v>0</v>
      </c>
      <c r="AT3272" s="77">
        <v>1</v>
      </c>
      <c r="AU3272" s="77">
        <v>0</v>
      </c>
      <c r="BA3272" s="77">
        <v>-2.25</v>
      </c>
    </row>
    <row r="3273" spans="3:53" x14ac:dyDescent="0.25">
      <c r="C3273" s="77" t="s">
        <v>454</v>
      </c>
      <c r="D3273" s="77" t="s">
        <v>201</v>
      </c>
      <c r="E3273" s="77">
        <v>40.630000000000003</v>
      </c>
      <c r="F3273" s="77">
        <v>5.47</v>
      </c>
      <c r="G3273" s="77">
        <v>3.91</v>
      </c>
      <c r="H3273" s="77">
        <v>-99999</v>
      </c>
      <c r="I3273" s="77">
        <v>810.16200000000003</v>
      </c>
      <c r="J3273" s="77" t="s">
        <v>75</v>
      </c>
      <c r="K3273" s="77">
        <v>66.08</v>
      </c>
      <c r="L3273" s="77">
        <v>40.337910000000008</v>
      </c>
      <c r="M3273" s="77">
        <v>0.89764194525694274</v>
      </c>
      <c r="N3273" s="77">
        <v>40.163734482758628</v>
      </c>
      <c r="O3273" s="77">
        <v>1.3351983428522609</v>
      </c>
      <c r="P3273" s="77">
        <v>45272</v>
      </c>
      <c r="Q3273" s="77">
        <v>2163000</v>
      </c>
      <c r="R3273" s="77">
        <v>0.02</v>
      </c>
      <c r="S3273" s="77">
        <v>25.16</v>
      </c>
      <c r="T3273" s="77">
        <v>5.4249999999999998</v>
      </c>
      <c r="U3273" s="77">
        <v>14.185600000000001</v>
      </c>
      <c r="V3273" s="77">
        <v>2.4685644792218548</v>
      </c>
      <c r="AC3273" s="77">
        <v>41.6</v>
      </c>
      <c r="AD3273" s="77">
        <v>39.729999999999997</v>
      </c>
      <c r="AH3273" s="77">
        <f>IF(AND(M3273&lt;Variables!$G$6,M3273&gt;Variables!$G$5),0,1)</f>
        <v>1</v>
      </c>
      <c r="AI3273" s="77">
        <f t="shared" si="104"/>
        <v>0</v>
      </c>
      <c r="AJ3273" s="77">
        <f>IF(I3273&gt;Variables!$G$7,0,1)</f>
        <v>0</v>
      </c>
      <c r="AK3273" s="77">
        <f>IF(F3273&gt;Variables!$G$8,0,1)</f>
        <v>1</v>
      </c>
      <c r="AL3273" s="77">
        <f>IF(G3273&gt;Variables!$G$9,0,1)</f>
        <v>1</v>
      </c>
      <c r="AM3273" s="77">
        <f>IF(AND(K3273&gt;Variables!$G$10,K3273&lt;Variables!$G$11),0,1)</f>
        <v>0</v>
      </c>
      <c r="AN3273" s="77">
        <f>IF(H3273&lt;Variables!$G$13,1,0)</f>
        <v>1</v>
      </c>
      <c r="AO3273" s="77">
        <f>IF(R3273&lt;Variables!$G$12,0,1)</f>
        <v>0</v>
      </c>
      <c r="AP3273" s="78">
        <f t="shared" si="105"/>
        <v>1</v>
      </c>
      <c r="AQ3273" s="77">
        <f>IF(V3273&lt;Variables!$G$15,1,0)</f>
        <v>1</v>
      </c>
      <c r="AR3273" s="77">
        <v>1</v>
      </c>
      <c r="AS3273" s="77">
        <v>0</v>
      </c>
      <c r="AT3273" s="77">
        <v>0</v>
      </c>
      <c r="AU3273" s="77">
        <v>0</v>
      </c>
      <c r="BA3273" s="77">
        <v>2</v>
      </c>
    </row>
    <row r="3274" spans="3:53" x14ac:dyDescent="0.25">
      <c r="C3274" s="77" t="s">
        <v>454</v>
      </c>
      <c r="D3274" s="77" t="s">
        <v>438</v>
      </c>
      <c r="E3274" s="77">
        <v>253.21</v>
      </c>
      <c r="F3274" s="77">
        <v>6.21</v>
      </c>
      <c r="G3274" s="77">
        <v>3.52</v>
      </c>
      <c r="H3274" s="77">
        <v>52880</v>
      </c>
      <c r="I3274" s="77">
        <v>62.682000000000002</v>
      </c>
      <c r="J3274" s="77" t="s">
        <v>75</v>
      </c>
      <c r="K3274" s="77">
        <v>56.64</v>
      </c>
      <c r="L3274" s="77">
        <v>252.7235049999999</v>
      </c>
      <c r="M3274" s="77">
        <v>-0.12602903714869371</v>
      </c>
      <c r="N3274" s="77">
        <v>250.5048543478261</v>
      </c>
      <c r="O3274" s="77">
        <v>0.75852647930549888</v>
      </c>
      <c r="P3274" s="77">
        <v>3205000</v>
      </c>
      <c r="Q3274" s="77">
        <v>3755000</v>
      </c>
      <c r="R3274" s="77">
        <v>0.85</v>
      </c>
      <c r="S3274" s="77">
        <v>25.16</v>
      </c>
      <c r="T3274" s="77">
        <v>5.4249999999999998</v>
      </c>
      <c r="U3274" s="77">
        <v>14.185600000000001</v>
      </c>
      <c r="V3274" s="77">
        <v>2.4414839281115208</v>
      </c>
      <c r="AC3274" s="77">
        <v>257.54500000000002</v>
      </c>
      <c r="AD3274" s="77">
        <v>251.12</v>
      </c>
      <c r="AH3274" s="77">
        <f>IF(AND(M3274&lt;Variables!$G$6,M3274&gt;Variables!$G$5),0,1)</f>
        <v>1</v>
      </c>
      <c r="AI3274" s="77">
        <f t="shared" si="104"/>
        <v>0</v>
      </c>
      <c r="AJ3274" s="77">
        <f>IF(I3274&gt;Variables!$G$7,0,1)</f>
        <v>0</v>
      </c>
      <c r="AK3274" s="77">
        <f>IF(F3274&gt;Variables!$G$8,0,1)</f>
        <v>1</v>
      </c>
      <c r="AL3274" s="77">
        <f>IF(G3274&gt;Variables!$G$9,0,1)</f>
        <v>1</v>
      </c>
      <c r="AM3274" s="77">
        <f>IF(AND(K3274&gt;Variables!$G$10,K3274&lt;Variables!$G$11),0,1)</f>
        <v>1</v>
      </c>
      <c r="AN3274" s="77">
        <f>IF(H3274&lt;Variables!$G$13,1,0)</f>
        <v>0</v>
      </c>
      <c r="AO3274" s="77">
        <f>IF(R3274&lt;Variables!$G$12,0,1)</f>
        <v>0</v>
      </c>
      <c r="AP3274" s="78">
        <f t="shared" si="105"/>
        <v>1</v>
      </c>
      <c r="AQ3274" s="77">
        <f>IF(V3274&lt;Variables!$G$15,1,0)</f>
        <v>1</v>
      </c>
      <c r="AR3274" s="77">
        <v>0</v>
      </c>
      <c r="AS3274" s="77">
        <v>1</v>
      </c>
      <c r="AT3274" s="77">
        <v>0</v>
      </c>
      <c r="AU3274" s="77">
        <v>0</v>
      </c>
      <c r="BA3274" s="77">
        <v>0.6</v>
      </c>
    </row>
    <row r="3275" spans="3:53" x14ac:dyDescent="0.25">
      <c r="C3275" s="77" t="s">
        <v>454</v>
      </c>
      <c r="D3275" s="77" t="s">
        <v>195</v>
      </c>
      <c r="E3275" s="77">
        <v>32.299999999999997</v>
      </c>
      <c r="F3275" s="77">
        <v>6.62</v>
      </c>
      <c r="G3275" s="77">
        <v>6.27</v>
      </c>
      <c r="H3275" s="77">
        <v>3620</v>
      </c>
      <c r="I3275" s="77">
        <v>1.9E-2</v>
      </c>
      <c r="J3275" s="77" t="s">
        <v>75</v>
      </c>
      <c r="K3275" s="77">
        <v>68.41</v>
      </c>
      <c r="L3275" s="77">
        <v>31.862535294117649</v>
      </c>
      <c r="M3275" s="77">
        <v>1.0591269739437821</v>
      </c>
      <c r="N3275" s="77">
        <v>31.338486486486492</v>
      </c>
      <c r="O3275" s="77">
        <v>2.749059096663808</v>
      </c>
      <c r="P3275" s="77">
        <v>97507</v>
      </c>
      <c r="Q3275" s="77">
        <v>706672</v>
      </c>
      <c r="R3275" s="77">
        <v>0.14000000000000001</v>
      </c>
      <c r="S3275" s="77">
        <v>25.16</v>
      </c>
      <c r="T3275" s="77">
        <v>5.4249999999999998</v>
      </c>
      <c r="U3275" s="77">
        <v>14.185600000000001</v>
      </c>
      <c r="V3275" s="77">
        <v>2.4738785509966599</v>
      </c>
      <c r="AC3275" s="77">
        <v>33.5</v>
      </c>
      <c r="AD3275" s="77">
        <v>31.42</v>
      </c>
      <c r="AH3275" s="77">
        <f>IF(AND(M3275&lt;Variables!$G$6,M3275&gt;Variables!$G$5),0,1)</f>
        <v>1</v>
      </c>
      <c r="AI3275" s="77">
        <f t="shared" si="104"/>
        <v>0</v>
      </c>
      <c r="AJ3275" s="77">
        <f>IF(I3275&gt;Variables!$G$7,0,1)</f>
        <v>1</v>
      </c>
      <c r="AK3275" s="77">
        <f>IF(F3275&gt;Variables!$G$8,0,1)</f>
        <v>1</v>
      </c>
      <c r="AL3275" s="77">
        <f>IF(G3275&gt;Variables!$G$9,0,1)</f>
        <v>1</v>
      </c>
      <c r="AM3275" s="77">
        <f>IF(AND(K3275&gt;Variables!$G$10,K3275&lt;Variables!$G$11),0,1)</f>
        <v>0</v>
      </c>
      <c r="AN3275" s="77">
        <f>IF(H3275&lt;Variables!$G$13,1,0)</f>
        <v>0</v>
      </c>
      <c r="AO3275" s="77">
        <f>IF(R3275&lt;Variables!$G$12,0,1)</f>
        <v>0</v>
      </c>
      <c r="AP3275" s="78">
        <f t="shared" si="105"/>
        <v>1</v>
      </c>
      <c r="AQ3275" s="77">
        <f>IF(V3275&lt;Variables!$G$15,1,0)</f>
        <v>1</v>
      </c>
      <c r="AR3275" s="77">
        <v>1</v>
      </c>
      <c r="AS3275" s="77">
        <v>0</v>
      </c>
      <c r="AT3275" s="77">
        <v>0</v>
      </c>
      <c r="AU3275" s="77">
        <v>0</v>
      </c>
      <c r="BA3275" s="77">
        <v>2</v>
      </c>
    </row>
    <row r="3276" spans="3:53" x14ac:dyDescent="0.25">
      <c r="C3276" s="77" t="s">
        <v>454</v>
      </c>
      <c r="D3276" s="77" t="s">
        <v>174</v>
      </c>
      <c r="E3276" s="77">
        <v>26.6</v>
      </c>
      <c r="F3276" s="77">
        <v>7.11</v>
      </c>
      <c r="G3276" s="77">
        <v>7.26</v>
      </c>
      <c r="H3276" s="77">
        <v>403.19</v>
      </c>
      <c r="I3276" s="77">
        <v>136.84800000000001</v>
      </c>
      <c r="J3276" s="77" t="s">
        <v>75</v>
      </c>
      <c r="K3276" s="77">
        <v>72.599999999999994</v>
      </c>
      <c r="L3276" s="77">
        <v>26.164038888888889</v>
      </c>
      <c r="M3276" s="77">
        <v>1.704481150654815</v>
      </c>
      <c r="N3276" s="77">
        <v>25.776554054054049</v>
      </c>
      <c r="O3276" s="77">
        <v>3.233348973637804</v>
      </c>
      <c r="P3276" s="77">
        <v>80727</v>
      </c>
      <c r="Q3276" s="77">
        <v>702133</v>
      </c>
      <c r="R3276" s="77">
        <v>0.11</v>
      </c>
      <c r="S3276" s="77">
        <v>25.16</v>
      </c>
      <c r="T3276" s="77">
        <v>5.4249999999999998</v>
      </c>
      <c r="U3276" s="77">
        <v>14.185600000000001</v>
      </c>
      <c r="V3276" s="77">
        <v>2.4455700507571159</v>
      </c>
      <c r="AC3276" s="77">
        <v>26.751899999999999</v>
      </c>
      <c r="AD3276" s="77">
        <v>25.63</v>
      </c>
      <c r="AH3276" s="77">
        <f>IF(AND(M3276&lt;Variables!$G$6,M3276&gt;Variables!$G$5),0,1)</f>
        <v>1</v>
      </c>
      <c r="AI3276" s="77">
        <f t="shared" si="104"/>
        <v>0</v>
      </c>
      <c r="AJ3276" s="77">
        <f>IF(I3276&gt;Variables!$G$7,0,1)</f>
        <v>0</v>
      </c>
      <c r="AK3276" s="77">
        <f>IF(F3276&gt;Variables!$G$8,0,1)</f>
        <v>1</v>
      </c>
      <c r="AL3276" s="77">
        <f>IF(G3276&gt;Variables!$G$9,0,1)</f>
        <v>1</v>
      </c>
      <c r="AM3276" s="77">
        <f>IF(AND(K3276&gt;Variables!$G$10,K3276&lt;Variables!$G$11),0,1)</f>
        <v>1</v>
      </c>
      <c r="AN3276" s="77">
        <f>IF(H3276&lt;Variables!$G$13,1,0)</f>
        <v>1</v>
      </c>
      <c r="AO3276" s="77">
        <f>IF(R3276&lt;Variables!$G$12,0,1)</f>
        <v>0</v>
      </c>
      <c r="AP3276" s="78">
        <f t="shared" si="105"/>
        <v>1</v>
      </c>
      <c r="AQ3276" s="77">
        <f>IF(V3276&lt;Variables!$G$15,1,0)</f>
        <v>1</v>
      </c>
      <c r="AR3276" s="77">
        <v>0</v>
      </c>
      <c r="AS3276" s="77">
        <v>0</v>
      </c>
      <c r="AT3276" s="77">
        <v>1</v>
      </c>
      <c r="AU3276" s="77">
        <v>0</v>
      </c>
      <c r="BA3276" s="77">
        <v>-2.25</v>
      </c>
    </row>
    <row r="3277" spans="3:53" x14ac:dyDescent="0.25">
      <c r="C3277" s="77" t="s">
        <v>454</v>
      </c>
      <c r="D3277" s="77" t="s">
        <v>183</v>
      </c>
      <c r="E3277" s="77">
        <v>45.99</v>
      </c>
      <c r="F3277" s="77">
        <v>7.86</v>
      </c>
      <c r="G3277" s="77">
        <v>8.6999999999999993</v>
      </c>
      <c r="H3277" s="77">
        <v>6840</v>
      </c>
      <c r="I3277" s="77">
        <v>4042.529</v>
      </c>
      <c r="J3277" s="77" t="s">
        <v>75</v>
      </c>
      <c r="K3277" s="77">
        <v>55.59</v>
      </c>
      <c r="L3277" s="77">
        <v>46.112299999999998</v>
      </c>
      <c r="M3277" s="77">
        <v>-0.56882870730803559</v>
      </c>
      <c r="N3277" s="77">
        <v>45.012821739130437</v>
      </c>
      <c r="O3277" s="77">
        <v>1.8598662081692829</v>
      </c>
      <c r="P3277" s="77">
        <v>1049000</v>
      </c>
      <c r="Q3277" s="77">
        <v>2260000</v>
      </c>
      <c r="R3277" s="77">
        <v>0.46</v>
      </c>
      <c r="S3277" s="77">
        <v>25.16</v>
      </c>
      <c r="T3277" s="77">
        <v>5.4249999999999998</v>
      </c>
      <c r="U3277" s="77">
        <v>14.185600000000001</v>
      </c>
      <c r="V3277" s="77">
        <v>2.4488850715344932</v>
      </c>
      <c r="AC3277" s="77">
        <v>49.741199999999999</v>
      </c>
      <c r="AD3277" s="77">
        <v>44.26</v>
      </c>
      <c r="AH3277" s="77">
        <f>IF(AND(M3277&lt;Variables!$G$6,M3277&gt;Variables!$G$5),0,1)</f>
        <v>1</v>
      </c>
      <c r="AI3277" s="77">
        <f t="shared" si="104"/>
        <v>0</v>
      </c>
      <c r="AJ3277" s="77">
        <f>IF(I3277&gt;Variables!$G$7,0,1)</f>
        <v>0</v>
      </c>
      <c r="AK3277" s="77">
        <f>IF(F3277&gt;Variables!$G$8,0,1)</f>
        <v>1</v>
      </c>
      <c r="AL3277" s="77">
        <f>IF(G3277&gt;Variables!$G$9,0,1)</f>
        <v>1</v>
      </c>
      <c r="AM3277" s="77">
        <f>IF(AND(K3277&gt;Variables!$G$10,K3277&lt;Variables!$G$11),0,1)</f>
        <v>1</v>
      </c>
      <c r="AN3277" s="77">
        <f>IF(H3277&lt;Variables!$G$13,1,0)</f>
        <v>0</v>
      </c>
      <c r="AO3277" s="77">
        <f>IF(R3277&lt;Variables!$G$12,0,1)</f>
        <v>0</v>
      </c>
      <c r="AP3277" s="78">
        <f t="shared" si="105"/>
        <v>1</v>
      </c>
      <c r="AQ3277" s="77">
        <f>IF(V3277&lt;Variables!$G$15,1,0)</f>
        <v>1</v>
      </c>
      <c r="AR3277" s="77">
        <v>0</v>
      </c>
      <c r="AS3277" s="77">
        <v>0</v>
      </c>
      <c r="AT3277" s="77">
        <v>1</v>
      </c>
      <c r="AU3277" s="77">
        <v>0</v>
      </c>
      <c r="BA3277" s="77">
        <v>-2.25</v>
      </c>
    </row>
    <row r="3278" spans="3:53" x14ac:dyDescent="0.25">
      <c r="C3278" s="77" t="s">
        <v>454</v>
      </c>
      <c r="D3278" s="77" t="s">
        <v>439</v>
      </c>
      <c r="E3278" s="77">
        <v>223.69</v>
      </c>
      <c r="F3278" s="77">
        <v>9.5299999999999994</v>
      </c>
      <c r="G3278" s="77">
        <v>1.69</v>
      </c>
      <c r="H3278" s="77">
        <v>15050</v>
      </c>
      <c r="I3278" s="77">
        <v>215.66200000000001</v>
      </c>
      <c r="J3278" s="77" t="s">
        <v>75</v>
      </c>
      <c r="K3278" s="77">
        <v>73.03</v>
      </c>
      <c r="L3278" s="77">
        <v>216.65418</v>
      </c>
      <c r="M3278" s="77">
        <v>2.1905047020094459</v>
      </c>
      <c r="N3278" s="77">
        <v>214.37938913043479</v>
      </c>
      <c r="O3278" s="77">
        <v>3.274853472641285</v>
      </c>
      <c r="P3278" s="77">
        <v>2625000</v>
      </c>
      <c r="Q3278" s="77">
        <v>9816000</v>
      </c>
      <c r="R3278" s="77">
        <v>0.27</v>
      </c>
      <c r="S3278" s="77">
        <v>25.16</v>
      </c>
      <c r="T3278" s="77">
        <v>5.4249999999999998</v>
      </c>
      <c r="U3278" s="77">
        <v>14.185600000000001</v>
      </c>
      <c r="V3278" s="77">
        <v>2.402945808094096</v>
      </c>
      <c r="AC3278" s="77">
        <v>225.88</v>
      </c>
      <c r="AD3278" s="77">
        <v>209.3</v>
      </c>
      <c r="AH3278" s="77">
        <f>IF(AND(M3278&lt;Variables!$G$6,M3278&gt;Variables!$G$5),0,1)</f>
        <v>1</v>
      </c>
      <c r="AI3278" s="77">
        <f t="shared" si="104"/>
        <v>0</v>
      </c>
      <c r="AJ3278" s="77">
        <f>IF(I3278&gt;Variables!$G$7,0,1)</f>
        <v>0</v>
      </c>
      <c r="AK3278" s="77">
        <f>IF(F3278&gt;Variables!$G$8,0,1)</f>
        <v>0</v>
      </c>
      <c r="AL3278" s="77">
        <f>IF(G3278&gt;Variables!$G$9,0,1)</f>
        <v>1</v>
      </c>
      <c r="AM3278" s="77">
        <f>IF(AND(K3278&gt;Variables!$G$10,K3278&lt;Variables!$G$11),0,1)</f>
        <v>1</v>
      </c>
      <c r="AN3278" s="77">
        <f>IF(H3278&lt;Variables!$G$13,1,0)</f>
        <v>0</v>
      </c>
      <c r="AO3278" s="77">
        <f>IF(R3278&lt;Variables!$G$12,0,1)</f>
        <v>0</v>
      </c>
      <c r="AP3278" s="78">
        <f t="shared" si="105"/>
        <v>1</v>
      </c>
      <c r="AQ3278" s="77">
        <f>IF(V3278&lt;Variables!$G$15,1,0)</f>
        <v>1</v>
      </c>
      <c r="AR3278" s="77">
        <v>0</v>
      </c>
      <c r="AS3278" s="77">
        <v>0</v>
      </c>
      <c r="AT3278" s="77">
        <v>1</v>
      </c>
      <c r="AU3278" s="77">
        <v>0</v>
      </c>
      <c r="BA3278" s="77">
        <v>-2.25</v>
      </c>
    </row>
    <row r="3279" spans="3:53" x14ac:dyDescent="0.25">
      <c r="C3279" s="77" t="s">
        <v>454</v>
      </c>
      <c r="D3279" s="77" t="s">
        <v>435</v>
      </c>
      <c r="E3279" s="77">
        <v>5.44</v>
      </c>
      <c r="F3279" s="77">
        <v>19.25</v>
      </c>
      <c r="G3279" s="77">
        <v>3.64</v>
      </c>
      <c r="H3279" s="77">
        <v>184.53</v>
      </c>
      <c r="I3279" s="77">
        <v>31.088999999999999</v>
      </c>
      <c r="J3279" s="77" t="s">
        <v>75</v>
      </c>
      <c r="K3279" s="77">
        <v>60.16</v>
      </c>
      <c r="L3279" s="77">
        <v>5.4136649999999991</v>
      </c>
      <c r="M3279" s="77">
        <v>0.50862031544251818</v>
      </c>
      <c r="N3279" s="77">
        <v>5.3234739130434781</v>
      </c>
      <c r="O3279" s="77">
        <v>2.211452312522316</v>
      </c>
      <c r="P3279" s="77">
        <v>486960</v>
      </c>
      <c r="Q3279" s="77">
        <v>258610</v>
      </c>
      <c r="R3279" s="77">
        <v>1.88</v>
      </c>
      <c r="S3279" s="77">
        <v>25.16</v>
      </c>
      <c r="T3279" s="77">
        <v>5.4249999999999998</v>
      </c>
      <c r="U3279" s="77">
        <v>14.185600000000001</v>
      </c>
      <c r="V3279" s="77">
        <v>2.444109493813154</v>
      </c>
      <c r="AC3279" s="77">
        <v>5.88</v>
      </c>
      <c r="AD3279" s="77">
        <v>5.3300999999999998</v>
      </c>
      <c r="AH3279" s="77">
        <f>IF(AND(M3279&lt;Variables!$G$6,M3279&gt;Variables!$G$5),0,1)</f>
        <v>1</v>
      </c>
      <c r="AI3279" s="77">
        <f t="shared" si="104"/>
        <v>0</v>
      </c>
      <c r="AJ3279" s="77">
        <f>IF(I3279&gt;Variables!$G$7,0,1)</f>
        <v>1</v>
      </c>
      <c r="AK3279" s="77">
        <f>IF(F3279&gt;Variables!$G$8,0,1)</f>
        <v>0</v>
      </c>
      <c r="AL3279" s="77">
        <f>IF(G3279&gt;Variables!$G$9,0,1)</f>
        <v>1</v>
      </c>
      <c r="AM3279" s="77">
        <f>IF(AND(K3279&gt;Variables!$G$10,K3279&lt;Variables!$G$11),0,1)</f>
        <v>1</v>
      </c>
      <c r="AN3279" s="77">
        <f>IF(H3279&lt;Variables!$G$13,1,0)</f>
        <v>1</v>
      </c>
      <c r="AO3279" s="77">
        <f>IF(R3279&lt;Variables!$G$12,0,1)</f>
        <v>0</v>
      </c>
      <c r="AP3279" s="78">
        <f t="shared" si="105"/>
        <v>1</v>
      </c>
      <c r="AQ3279" s="77">
        <f>IF(V3279&lt;Variables!$G$15,1,0)</f>
        <v>1</v>
      </c>
      <c r="AR3279" s="77">
        <v>1</v>
      </c>
      <c r="AS3279" s="77">
        <v>0</v>
      </c>
      <c r="AT3279" s="77">
        <v>0</v>
      </c>
      <c r="AU3279" s="77">
        <v>0</v>
      </c>
      <c r="BA3279" s="77">
        <v>2</v>
      </c>
    </row>
    <row r="3280" spans="3:53" x14ac:dyDescent="0.25">
      <c r="C3280" s="77" t="s">
        <v>454</v>
      </c>
      <c r="D3280" s="77" t="s">
        <v>453</v>
      </c>
      <c r="E3280" s="77">
        <v>17.13</v>
      </c>
      <c r="F3280" s="77">
        <v>21.05</v>
      </c>
      <c r="G3280" s="77">
        <v>-0.44</v>
      </c>
      <c r="H3280" s="77">
        <v>177.22</v>
      </c>
      <c r="I3280" s="77">
        <v>-26.891999999999999</v>
      </c>
      <c r="J3280" s="77" t="s">
        <v>75</v>
      </c>
      <c r="K3280" s="77">
        <v>82.07</v>
      </c>
      <c r="L3280" s="77">
        <v>17.095230000000001</v>
      </c>
      <c r="M3280" s="77">
        <v>-0.1183371033908171</v>
      </c>
      <c r="N3280" s="77">
        <v>17.10212380952381</v>
      </c>
      <c r="O3280" s="77">
        <v>-0.15859907123759029</v>
      </c>
      <c r="P3280" s="77">
        <v>202790</v>
      </c>
      <c r="Q3280" s="77">
        <v>77900</v>
      </c>
      <c r="R3280" s="77">
        <v>2.6</v>
      </c>
      <c r="S3280" s="77">
        <v>25.16</v>
      </c>
      <c r="T3280" s="77">
        <v>5.4249999999999998</v>
      </c>
      <c r="U3280" s="77">
        <v>14.185600000000001</v>
      </c>
      <c r="V3280" s="77">
        <v>2.713282129463948</v>
      </c>
      <c r="AC3280" s="77">
        <v>17.100000000000001</v>
      </c>
      <c r="AD3280" s="77">
        <v>16.829999999999998</v>
      </c>
      <c r="AH3280" s="77">
        <f>IF(AND(M3280&lt;Variables!$G$6,M3280&gt;Variables!$G$5),0,1)</f>
        <v>1</v>
      </c>
      <c r="AI3280" s="77">
        <f t="shared" si="104"/>
        <v>1</v>
      </c>
      <c r="AJ3280" s="77">
        <f>IF(I3280&gt;Variables!$G$7,0,1)</f>
        <v>1</v>
      </c>
      <c r="AK3280" s="77">
        <f>IF(F3280&gt;Variables!$G$8,0,1)</f>
        <v>0</v>
      </c>
      <c r="AL3280" s="77">
        <f>IF(G3280&gt;Variables!$G$9,0,1)</f>
        <v>1</v>
      </c>
      <c r="AM3280" s="77">
        <f>IF(AND(K3280&gt;Variables!$G$10,K3280&lt;Variables!$G$11),0,1)</f>
        <v>1</v>
      </c>
      <c r="AN3280" s="77">
        <f>IF(H3280&lt;Variables!$G$13,1,0)</f>
        <v>1</v>
      </c>
      <c r="AO3280" s="77">
        <f>IF(R3280&lt;Variables!$G$12,0,1)</f>
        <v>1</v>
      </c>
      <c r="AP3280" s="78">
        <f t="shared" si="105"/>
        <v>1</v>
      </c>
      <c r="AQ3280" s="77">
        <f>IF(V3280&lt;Variables!$G$15,1,0)</f>
        <v>0</v>
      </c>
      <c r="AR3280" s="77">
        <v>0</v>
      </c>
      <c r="AS3280" s="77">
        <v>0</v>
      </c>
      <c r="AT3280" s="77">
        <v>1</v>
      </c>
      <c r="AU3280" s="77">
        <v>0</v>
      </c>
      <c r="BA3280" s="77">
        <v>-1.64</v>
      </c>
    </row>
    <row r="3281" spans="3:53" x14ac:dyDescent="0.25">
      <c r="C3281" s="77" t="s">
        <v>454</v>
      </c>
      <c r="D3281" s="77" t="s">
        <v>123</v>
      </c>
      <c r="E3281" s="77">
        <v>13.66</v>
      </c>
      <c r="F3281" s="77">
        <v>23.04</v>
      </c>
      <c r="G3281" s="77">
        <v>17.73</v>
      </c>
      <c r="H3281" s="77">
        <v>4790</v>
      </c>
      <c r="I3281" s="77">
        <v>200.24199999999999</v>
      </c>
      <c r="J3281" s="77" t="s">
        <v>75</v>
      </c>
      <c r="K3281" s="77">
        <v>71.180000000000007</v>
      </c>
      <c r="L3281" s="77">
        <v>13.300765</v>
      </c>
      <c r="M3281" s="77">
        <v>4.3548998873372966</v>
      </c>
      <c r="N3281" s="77">
        <v>12.934273913043469</v>
      </c>
      <c r="O3281" s="77">
        <v>7.3117833541689219</v>
      </c>
      <c r="P3281" s="77">
        <v>51955000</v>
      </c>
      <c r="Q3281" s="77">
        <v>48995000</v>
      </c>
      <c r="R3281" s="77">
        <v>1.06</v>
      </c>
      <c r="S3281" s="77">
        <v>25.16</v>
      </c>
      <c r="T3281" s="77">
        <v>5.4249999999999998</v>
      </c>
      <c r="U3281" s="77">
        <v>14.185600000000001</v>
      </c>
      <c r="V3281" s="77">
        <v>2.2068175834045651</v>
      </c>
      <c r="AC3281" s="77">
        <v>13.95</v>
      </c>
      <c r="AD3281" s="77">
        <v>11.72</v>
      </c>
      <c r="AH3281" s="77">
        <f>IF(AND(M3281&lt;Variables!$G$6,M3281&gt;Variables!$G$5),0,1)</f>
        <v>1</v>
      </c>
      <c r="AI3281" s="77">
        <f t="shared" si="104"/>
        <v>0</v>
      </c>
      <c r="AJ3281" s="77">
        <f>IF(I3281&gt;Variables!$G$7,0,1)</f>
        <v>0</v>
      </c>
      <c r="AK3281" s="77">
        <f>IF(F3281&gt;Variables!$G$8,0,1)</f>
        <v>0</v>
      </c>
      <c r="AL3281" s="77">
        <f>IF(G3281&gt;Variables!$G$9,0,1)</f>
        <v>0</v>
      </c>
      <c r="AM3281" s="77">
        <f>IF(AND(K3281&gt;Variables!$G$10,K3281&lt;Variables!$G$11),0,1)</f>
        <v>1</v>
      </c>
      <c r="AN3281" s="77">
        <f>IF(H3281&lt;Variables!$G$13,1,0)</f>
        <v>0</v>
      </c>
      <c r="AO3281" s="77">
        <f>IF(R3281&lt;Variables!$G$12,0,1)</f>
        <v>0</v>
      </c>
      <c r="AP3281" s="78">
        <f t="shared" si="105"/>
        <v>1</v>
      </c>
      <c r="AQ3281" s="77">
        <f>IF(V3281&lt;Variables!$G$15,1,0)</f>
        <v>1</v>
      </c>
      <c r="AR3281" s="77">
        <v>1</v>
      </c>
      <c r="AS3281" s="77">
        <v>0</v>
      </c>
      <c r="AT3281" s="77">
        <v>0</v>
      </c>
      <c r="AU3281" s="77">
        <v>0</v>
      </c>
      <c r="BA3281" s="77">
        <v>2</v>
      </c>
    </row>
    <row r="3282" spans="3:53" x14ac:dyDescent="0.25">
      <c r="C3282" s="77" t="s">
        <v>454</v>
      </c>
      <c r="D3282" s="77" t="s">
        <v>445</v>
      </c>
      <c r="E3282" s="77">
        <v>11.34</v>
      </c>
      <c r="F3282" s="77">
        <v>52.44</v>
      </c>
      <c r="G3282" s="77">
        <v>23</v>
      </c>
      <c r="H3282" s="77">
        <v>74.489999999999995</v>
      </c>
      <c r="I3282" s="77">
        <v>2352.902</v>
      </c>
      <c r="J3282" s="77" t="s">
        <v>75</v>
      </c>
      <c r="K3282" s="77">
        <v>76.650000000000006</v>
      </c>
      <c r="L3282" s="77">
        <v>10.735681250000001</v>
      </c>
      <c r="M3282" s="77">
        <v>8.6097819828620672</v>
      </c>
      <c r="N3282" s="77">
        <v>9.9667690476190476</v>
      </c>
      <c r="O3282" s="77">
        <v>16.988764807241591</v>
      </c>
      <c r="P3282" s="77">
        <v>40050000</v>
      </c>
      <c r="Q3282" s="77">
        <v>14860000</v>
      </c>
      <c r="R3282" s="77">
        <v>2.7</v>
      </c>
      <c r="S3282" s="77">
        <v>25.16</v>
      </c>
      <c r="T3282" s="77">
        <v>5.4249999999999998</v>
      </c>
      <c r="U3282" s="77">
        <v>14.185600000000001</v>
      </c>
      <c r="V3282" s="77">
        <v>1.7565860761782111</v>
      </c>
      <c r="AC3282" s="77">
        <v>16.45</v>
      </c>
      <c r="AD3282" s="77">
        <v>10.73</v>
      </c>
      <c r="AH3282" s="77">
        <f>IF(AND(M3282&lt;Variables!$G$6,M3282&gt;Variables!$G$5),0,1)</f>
        <v>1</v>
      </c>
      <c r="AI3282" s="77">
        <f t="shared" si="104"/>
        <v>0</v>
      </c>
      <c r="AJ3282" s="77">
        <f>IF(I3282&gt;Variables!$G$7,0,1)</f>
        <v>0</v>
      </c>
      <c r="AK3282" s="77">
        <f>IF(F3282&gt;Variables!$G$8,0,1)</f>
        <v>0</v>
      </c>
      <c r="AL3282" s="77">
        <f>IF(G3282&gt;Variables!$G$9,0,1)</f>
        <v>0</v>
      </c>
      <c r="AM3282" s="77">
        <f>IF(AND(K3282&gt;Variables!$G$10,K3282&lt;Variables!$G$11),0,1)</f>
        <v>1</v>
      </c>
      <c r="AN3282" s="77">
        <f>IF(H3282&lt;Variables!$G$13,1,0)</f>
        <v>1</v>
      </c>
      <c r="AO3282" s="77">
        <f>IF(R3282&lt;Variables!$G$12,0,1)</f>
        <v>1</v>
      </c>
      <c r="AP3282" s="78">
        <f t="shared" si="105"/>
        <v>1</v>
      </c>
      <c r="AQ3282" s="77">
        <f>IF(V3282&lt;Variables!$G$15,1,0)</f>
        <v>1</v>
      </c>
      <c r="AR3282" s="77">
        <v>1</v>
      </c>
      <c r="AS3282" s="77">
        <v>0</v>
      </c>
      <c r="AT3282" s="77">
        <v>0</v>
      </c>
      <c r="AU3282" s="77">
        <v>0</v>
      </c>
      <c r="BA3282" s="77">
        <v>2</v>
      </c>
    </row>
    <row r="3283" spans="3:53" x14ac:dyDescent="0.25">
      <c r="C3283" s="77" t="s">
        <v>454</v>
      </c>
      <c r="D3283" s="77" t="s">
        <v>444</v>
      </c>
      <c r="E3283" s="77">
        <v>2.59</v>
      </c>
      <c r="F3283" s="77">
        <v>14.68</v>
      </c>
      <c r="G3283" s="77">
        <v>0</v>
      </c>
      <c r="H3283" s="77">
        <v>-99999</v>
      </c>
      <c r="I3283" s="77">
        <v>-99999</v>
      </c>
      <c r="J3283" s="77" t="s">
        <v>75</v>
      </c>
      <c r="K3283" s="77">
        <v>-99999</v>
      </c>
      <c r="L3283" s="77">
        <v>-99999</v>
      </c>
      <c r="M3283" s="77">
        <v>-99999</v>
      </c>
      <c r="N3283" s="77">
        <v>2.5</v>
      </c>
      <c r="O3283" s="77">
        <v>0</v>
      </c>
      <c r="P3283" s="77">
        <v>123000</v>
      </c>
      <c r="Q3283" s="77">
        <v>1740</v>
      </c>
      <c r="R3283" s="77">
        <v>70.69</v>
      </c>
      <c r="S3283" s="77">
        <v>25.16</v>
      </c>
      <c r="T3283" s="77">
        <v>5.4249999999999998</v>
      </c>
      <c r="U3283" s="77">
        <v>14.185600000000001</v>
      </c>
      <c r="V3283" s="77">
        <v>-99999</v>
      </c>
      <c r="AC3283" s="77">
        <v>2.58</v>
      </c>
      <c r="AD3283" s="77">
        <v>2.5</v>
      </c>
      <c r="AH3283" s="77">
        <f>IF(AND(M3283&lt;Variables!$G$6,M3283&gt;Variables!$G$5),0,1)</f>
        <v>1</v>
      </c>
      <c r="AI3283" s="77">
        <f t="shared" si="104"/>
        <v>1</v>
      </c>
      <c r="AJ3283" s="77">
        <f>IF(I3283&gt;Variables!$G$7,0,1)</f>
        <v>1</v>
      </c>
      <c r="AK3283" s="77">
        <f>IF(F3283&gt;Variables!$G$8,0,1)</f>
        <v>0</v>
      </c>
      <c r="AL3283" s="77">
        <f>IF(G3283&gt;Variables!$G$9,0,1)</f>
        <v>1</v>
      </c>
      <c r="AM3283" s="77">
        <f>IF(AND(K3283&gt;Variables!$G$10,K3283&lt;Variables!$G$11),0,1)</f>
        <v>1</v>
      </c>
      <c r="AN3283" s="77">
        <f>IF(H3283&lt;Variables!$G$13,1,0)</f>
        <v>1</v>
      </c>
      <c r="AO3283" s="77">
        <f>IF(R3283&lt;Variables!$G$12,0,1)</f>
        <v>1</v>
      </c>
      <c r="AP3283" s="78">
        <f t="shared" si="105"/>
        <v>1</v>
      </c>
      <c r="AQ3283" s="77">
        <f>IF(V3283&lt;Variables!$G$15,1,0)</f>
        <v>1</v>
      </c>
      <c r="AR3283" s="77">
        <v>0</v>
      </c>
      <c r="AS3283" s="77">
        <v>0</v>
      </c>
      <c r="AT3283" s="77">
        <v>1</v>
      </c>
      <c r="AU3283" s="77">
        <v>0</v>
      </c>
      <c r="BA3283" s="77">
        <v>-2.25</v>
      </c>
    </row>
    <row r="3284" spans="3:53" x14ac:dyDescent="0.25">
      <c r="C3284" s="77" t="s">
        <v>454</v>
      </c>
      <c r="D3284" s="77" t="s">
        <v>440</v>
      </c>
      <c r="E3284" s="77">
        <v>1.07</v>
      </c>
      <c r="F3284" s="77">
        <v>4.8499999999999996</v>
      </c>
      <c r="G3284" s="77">
        <v>5.83</v>
      </c>
      <c r="H3284" s="77">
        <v>-99999</v>
      </c>
      <c r="I3284" s="77">
        <v>79.012</v>
      </c>
      <c r="J3284" s="77" t="s">
        <v>74</v>
      </c>
      <c r="K3284" s="77">
        <v>88.09</v>
      </c>
      <c r="L3284" s="77">
        <v>1.083333333333333</v>
      </c>
      <c r="M3284" s="77">
        <v>0.61538461538462963</v>
      </c>
      <c r="N3284" s="77">
        <v>1.0666666666666671</v>
      </c>
      <c r="O3284" s="77">
        <v>2.187499999999988</v>
      </c>
      <c r="P3284" s="77">
        <v>29611</v>
      </c>
      <c r="Q3284" s="77">
        <v>137957</v>
      </c>
      <c r="R3284" s="77">
        <v>0.21</v>
      </c>
      <c r="S3284" s="77">
        <v>25.16</v>
      </c>
      <c r="T3284" s="77">
        <v>5.4249999999999998</v>
      </c>
      <c r="U3284" s="77">
        <v>14.185600000000001</v>
      </c>
      <c r="V3284" s="77">
        <v>2.677917679999998</v>
      </c>
      <c r="AC3284" s="77">
        <v>1.1000000000000001</v>
      </c>
      <c r="AD3284" s="77">
        <v>1.06</v>
      </c>
      <c r="AH3284" s="77">
        <f>IF(AND(M3284&lt;Variables!$G$6,M3284&gt;Variables!$G$5),0,1)</f>
        <v>1</v>
      </c>
      <c r="AI3284" s="77">
        <f t="shared" si="104"/>
        <v>0</v>
      </c>
      <c r="AJ3284" s="77">
        <f>IF(I3284&gt;Variables!$G$7,0,1)</f>
        <v>0</v>
      </c>
      <c r="AK3284" s="77">
        <f>IF(F3284&gt;Variables!$G$8,0,1)</f>
        <v>1</v>
      </c>
      <c r="AL3284" s="77">
        <f>IF(G3284&gt;Variables!$G$9,0,1)</f>
        <v>1</v>
      </c>
      <c r="AM3284" s="77">
        <f>IF(AND(K3284&gt;Variables!$G$10,K3284&lt;Variables!$G$11),0,1)</f>
        <v>1</v>
      </c>
      <c r="AN3284" s="77">
        <f>IF(H3284&lt;Variables!$G$13,1,0)</f>
        <v>1</v>
      </c>
      <c r="AO3284" s="77">
        <f>IF(R3284&lt;Variables!$G$12,0,1)</f>
        <v>0</v>
      </c>
      <c r="AP3284" s="78">
        <f t="shared" si="105"/>
        <v>0</v>
      </c>
      <c r="AQ3284" s="77">
        <f>IF(V3284&lt;Variables!$G$15,1,0)</f>
        <v>1</v>
      </c>
      <c r="AR3284" s="77">
        <v>1</v>
      </c>
      <c r="AS3284" s="77">
        <v>0</v>
      </c>
      <c r="AT3284" s="77">
        <v>0</v>
      </c>
      <c r="AU3284" s="77">
        <v>0</v>
      </c>
      <c r="BA3284" s="77">
        <v>2</v>
      </c>
    </row>
    <row r="3285" spans="3:53" x14ac:dyDescent="0.25">
      <c r="C3285" s="77" t="s">
        <v>454</v>
      </c>
      <c r="D3285" s="77" t="s">
        <v>456</v>
      </c>
      <c r="E3285" s="77">
        <v>51.32</v>
      </c>
      <c r="F3285" s="77">
        <v>4.2699999999999996</v>
      </c>
      <c r="G3285" s="77">
        <v>5.05</v>
      </c>
      <c r="H3285" s="77">
        <v>6290</v>
      </c>
      <c r="I3285" s="77">
        <v>0.90500000000000003</v>
      </c>
      <c r="J3285" s="77" t="s">
        <v>74</v>
      </c>
      <c r="K3285" s="77">
        <v>84</v>
      </c>
      <c r="L3285" s="77">
        <v>50.061644999999999</v>
      </c>
      <c r="M3285" s="77">
        <v>2.1940050112216611</v>
      </c>
      <c r="N3285" s="77">
        <v>49.523036956521743</v>
      </c>
      <c r="O3285" s="77">
        <v>3.3054577103488398</v>
      </c>
      <c r="P3285" s="77">
        <v>307563</v>
      </c>
      <c r="Q3285" s="77">
        <v>1408000</v>
      </c>
      <c r="R3285" s="77">
        <v>0.22</v>
      </c>
      <c r="S3285" s="77">
        <v>25.16</v>
      </c>
      <c r="T3285" s="77">
        <v>5.4249999999999998</v>
      </c>
      <c r="U3285" s="77">
        <v>14.185600000000001</v>
      </c>
      <c r="V3285" s="77">
        <v>2.44676212964636</v>
      </c>
      <c r="AC3285" s="77">
        <v>55.29</v>
      </c>
      <c r="AD3285" s="77">
        <v>51.05</v>
      </c>
      <c r="AH3285" s="77">
        <f>IF(AND(M3285&lt;Variables!$G$6,M3285&gt;Variables!$G$5),0,1)</f>
        <v>1</v>
      </c>
      <c r="AI3285" s="77">
        <f t="shared" si="104"/>
        <v>0</v>
      </c>
      <c r="AJ3285" s="77">
        <f>IF(I3285&gt;Variables!$G$7,0,1)</f>
        <v>1</v>
      </c>
      <c r="AK3285" s="77">
        <f>IF(F3285&gt;Variables!$G$8,0,1)</f>
        <v>1</v>
      </c>
      <c r="AL3285" s="77">
        <f>IF(G3285&gt;Variables!$G$9,0,1)</f>
        <v>1</v>
      </c>
      <c r="AM3285" s="77">
        <f>IF(AND(K3285&gt;Variables!$G$10,K3285&lt;Variables!$G$11),0,1)</f>
        <v>1</v>
      </c>
      <c r="AN3285" s="77">
        <f>IF(H3285&lt;Variables!$G$13,1,0)</f>
        <v>0</v>
      </c>
      <c r="AO3285" s="77">
        <f>IF(R3285&lt;Variables!$G$12,0,1)</f>
        <v>0</v>
      </c>
      <c r="AP3285" s="78">
        <f t="shared" si="105"/>
        <v>0</v>
      </c>
      <c r="AQ3285" s="77">
        <f>IF(V3285&lt;Variables!$G$15,1,0)</f>
        <v>1</v>
      </c>
      <c r="AR3285" s="77">
        <v>1</v>
      </c>
      <c r="AS3285" s="77">
        <v>0</v>
      </c>
      <c r="AT3285" s="77">
        <v>0</v>
      </c>
      <c r="AU3285" s="77">
        <v>0</v>
      </c>
      <c r="BA3285" s="77">
        <v>2</v>
      </c>
    </row>
    <row r="3286" spans="3:53" x14ac:dyDescent="0.25">
      <c r="C3286" s="77" t="s">
        <v>457</v>
      </c>
      <c r="D3286" s="77" t="s">
        <v>195</v>
      </c>
      <c r="E3286" s="77">
        <v>32.67</v>
      </c>
      <c r="F3286" s="77">
        <v>7.38</v>
      </c>
      <c r="G3286" s="77">
        <v>7.26</v>
      </c>
      <c r="H3286" s="77">
        <v>3620</v>
      </c>
      <c r="I3286" s="77">
        <v>5.0999999999999997E-2</v>
      </c>
      <c r="J3286" s="77" t="s">
        <v>75</v>
      </c>
      <c r="K3286" s="77">
        <v>73.19</v>
      </c>
      <c r="L3286" s="77">
        <v>32.192682352941183</v>
      </c>
      <c r="M3286" s="77">
        <v>0.95461957375771955</v>
      </c>
      <c r="N3286" s="77">
        <v>31.463309523809521</v>
      </c>
      <c r="O3286" s="77">
        <v>3.2949187224121199</v>
      </c>
      <c r="P3286" s="77">
        <v>101111</v>
      </c>
      <c r="Q3286" s="77">
        <v>706672</v>
      </c>
      <c r="R3286" s="77">
        <v>0.14000000000000001</v>
      </c>
      <c r="S3286" s="77">
        <v>24.399000000000001</v>
      </c>
      <c r="T3286" s="77">
        <v>6.0419999999999998</v>
      </c>
      <c r="U3286" s="77">
        <v>14.2136</v>
      </c>
      <c r="V3286" s="77">
        <v>2.5184948216625038</v>
      </c>
      <c r="AC3286" s="77">
        <v>33.5</v>
      </c>
      <c r="AD3286" s="77">
        <v>31.42</v>
      </c>
      <c r="AH3286" s="77">
        <f>IF(AND(M3286&lt;Variables!$G$6,M3286&gt;Variables!$G$5),0,1)</f>
        <v>1</v>
      </c>
      <c r="AI3286" s="77">
        <f t="shared" si="104"/>
        <v>0</v>
      </c>
      <c r="AJ3286" s="77">
        <f>IF(I3286&gt;Variables!$G$7,0,1)</f>
        <v>1</v>
      </c>
      <c r="AK3286" s="77">
        <f>IF(F3286&gt;Variables!$G$8,0,1)</f>
        <v>1</v>
      </c>
      <c r="AL3286" s="77">
        <f>IF(G3286&gt;Variables!$G$9,0,1)</f>
        <v>1</v>
      </c>
      <c r="AM3286" s="77">
        <f>IF(AND(K3286&gt;Variables!$G$10,K3286&lt;Variables!$G$11),0,1)</f>
        <v>1</v>
      </c>
      <c r="AN3286" s="77">
        <f>IF(H3286&lt;Variables!$G$13,1,0)</f>
        <v>0</v>
      </c>
      <c r="AO3286" s="77">
        <f>IF(R3286&lt;Variables!$G$12,0,1)</f>
        <v>0</v>
      </c>
      <c r="AP3286" s="78">
        <f t="shared" si="105"/>
        <v>1</v>
      </c>
      <c r="AQ3286" s="77">
        <f>IF(V3286&lt;Variables!$G$15,1,0)</f>
        <v>1</v>
      </c>
      <c r="AR3286" s="77">
        <v>1</v>
      </c>
      <c r="AS3286" s="77">
        <v>0</v>
      </c>
      <c r="AT3286" s="77">
        <v>0</v>
      </c>
      <c r="AU3286" s="77">
        <v>0</v>
      </c>
      <c r="BA3286" s="77">
        <v>2</v>
      </c>
    </row>
    <row r="3287" spans="3:53" x14ac:dyDescent="0.25">
      <c r="C3287" s="77" t="s">
        <v>457</v>
      </c>
      <c r="D3287" s="77" t="s">
        <v>444</v>
      </c>
      <c r="E3287" s="77">
        <v>2.59</v>
      </c>
      <c r="F3287" s="77">
        <v>14.68</v>
      </c>
      <c r="G3287" s="77">
        <v>3.2</v>
      </c>
      <c r="H3287" s="77">
        <v>-99999</v>
      </c>
      <c r="I3287" s="77">
        <v>-99999</v>
      </c>
      <c r="J3287" s="77" t="s">
        <v>75</v>
      </c>
      <c r="K3287" s="77">
        <v>-99999</v>
      </c>
      <c r="L3287" s="77">
        <v>2.58</v>
      </c>
      <c r="M3287" s="77">
        <v>0</v>
      </c>
      <c r="N3287" s="77">
        <v>2.54</v>
      </c>
      <c r="O3287" s="77">
        <v>1.5748031496063011</v>
      </c>
      <c r="P3287" s="77">
        <v>123000</v>
      </c>
      <c r="Q3287" s="77">
        <v>1740</v>
      </c>
      <c r="R3287" s="77">
        <v>70.69</v>
      </c>
      <c r="S3287" s="77">
        <v>24.399000000000001</v>
      </c>
      <c r="T3287" s="77">
        <v>6.0419999999999998</v>
      </c>
      <c r="U3287" s="77">
        <v>14.2136</v>
      </c>
      <c r="V3287" s="77">
        <v>-99999</v>
      </c>
      <c r="AC3287" s="77">
        <v>2.58</v>
      </c>
      <c r="AD3287" s="77">
        <v>2.5</v>
      </c>
      <c r="AH3287" s="77">
        <f>IF(AND(M3287&lt;Variables!$G$6,M3287&gt;Variables!$G$5),0,1)</f>
        <v>1</v>
      </c>
      <c r="AI3287" s="77">
        <f t="shared" si="104"/>
        <v>0</v>
      </c>
      <c r="AJ3287" s="77">
        <f>IF(I3287&gt;Variables!$G$7,0,1)</f>
        <v>1</v>
      </c>
      <c r="AK3287" s="77">
        <f>IF(F3287&gt;Variables!$G$8,0,1)</f>
        <v>0</v>
      </c>
      <c r="AL3287" s="77">
        <f>IF(G3287&gt;Variables!$G$9,0,1)</f>
        <v>1</v>
      </c>
      <c r="AM3287" s="77">
        <f>IF(AND(K3287&gt;Variables!$G$10,K3287&lt;Variables!$G$11),0,1)</f>
        <v>1</v>
      </c>
      <c r="AN3287" s="77">
        <f>IF(H3287&lt;Variables!$G$13,1,0)</f>
        <v>1</v>
      </c>
      <c r="AO3287" s="77">
        <f>IF(R3287&lt;Variables!$G$12,0,1)</f>
        <v>1</v>
      </c>
      <c r="AP3287" s="78">
        <f t="shared" si="105"/>
        <v>1</v>
      </c>
      <c r="AQ3287" s="77">
        <f>IF(V3287&lt;Variables!$G$15,1,0)</f>
        <v>1</v>
      </c>
      <c r="AR3287" s="77">
        <v>0</v>
      </c>
      <c r="AS3287" s="77">
        <v>0</v>
      </c>
      <c r="AT3287" s="77">
        <v>1</v>
      </c>
      <c r="AU3287" s="77">
        <v>0</v>
      </c>
      <c r="BA3287" s="77">
        <v>-2.25</v>
      </c>
    </row>
    <row r="3288" spans="3:53" x14ac:dyDescent="0.25">
      <c r="C3288" s="77" t="s">
        <v>457</v>
      </c>
      <c r="D3288" s="77" t="s">
        <v>183</v>
      </c>
      <c r="E3288" s="77">
        <v>45.98</v>
      </c>
      <c r="F3288" s="77">
        <v>7.51</v>
      </c>
      <c r="G3288" s="77">
        <v>8.61</v>
      </c>
      <c r="H3288" s="77">
        <v>6840</v>
      </c>
      <c r="I3288" s="77">
        <v>4029.386</v>
      </c>
      <c r="J3288" s="77" t="s">
        <v>75</v>
      </c>
      <c r="K3288" s="77">
        <v>52.57</v>
      </c>
      <c r="L3288" s="77">
        <v>46.050624999999997</v>
      </c>
      <c r="M3288" s="77">
        <v>-0.52252276706342515</v>
      </c>
      <c r="N3288" s="77">
        <v>45.092152941176472</v>
      </c>
      <c r="O3288" s="77">
        <v>1.5919556109019271</v>
      </c>
      <c r="P3288" s="77">
        <v>1125000</v>
      </c>
      <c r="Q3288" s="77">
        <v>2260000</v>
      </c>
      <c r="R3288" s="77">
        <v>0.5</v>
      </c>
      <c r="S3288" s="77">
        <v>24.399000000000001</v>
      </c>
      <c r="T3288" s="77">
        <v>6.0419999999999998</v>
      </c>
      <c r="U3288" s="77">
        <v>14.2136</v>
      </c>
      <c r="V3288" s="77">
        <v>2.4110890395244362</v>
      </c>
      <c r="AC3288" s="77">
        <v>49.741199999999999</v>
      </c>
      <c r="AD3288" s="77">
        <v>44.26</v>
      </c>
      <c r="AH3288" s="77">
        <f>IF(AND(M3288&lt;Variables!$G$6,M3288&gt;Variables!$G$5),0,1)</f>
        <v>1</v>
      </c>
      <c r="AI3288" s="77">
        <f t="shared" si="104"/>
        <v>0</v>
      </c>
      <c r="AJ3288" s="77">
        <f>IF(I3288&gt;Variables!$G$7,0,1)</f>
        <v>0</v>
      </c>
      <c r="AK3288" s="77">
        <f>IF(F3288&gt;Variables!$G$8,0,1)</f>
        <v>1</v>
      </c>
      <c r="AL3288" s="77">
        <f>IF(G3288&gt;Variables!$G$9,0,1)</f>
        <v>1</v>
      </c>
      <c r="AM3288" s="77">
        <f>IF(AND(K3288&gt;Variables!$G$10,K3288&lt;Variables!$G$11),0,1)</f>
        <v>1</v>
      </c>
      <c r="AN3288" s="77">
        <f>IF(H3288&lt;Variables!$G$13,1,0)</f>
        <v>0</v>
      </c>
      <c r="AO3288" s="77">
        <f>IF(R3288&lt;Variables!$G$12,0,1)</f>
        <v>0</v>
      </c>
      <c r="AP3288" s="78">
        <f t="shared" si="105"/>
        <v>1</v>
      </c>
      <c r="AQ3288" s="77">
        <f>IF(V3288&lt;Variables!$G$15,1,0)</f>
        <v>1</v>
      </c>
      <c r="AR3288" s="77">
        <v>0</v>
      </c>
      <c r="AS3288" s="77">
        <v>0</v>
      </c>
      <c r="AT3288" s="77">
        <v>1</v>
      </c>
      <c r="AU3288" s="77">
        <v>0</v>
      </c>
      <c r="BA3288" s="77">
        <v>-2.25</v>
      </c>
    </row>
    <row r="3289" spans="3:53" x14ac:dyDescent="0.25">
      <c r="C3289" s="77" t="s">
        <v>457</v>
      </c>
      <c r="D3289" s="77" t="s">
        <v>445</v>
      </c>
      <c r="E3289" s="77">
        <v>11.57</v>
      </c>
      <c r="F3289" s="77">
        <v>48.33</v>
      </c>
      <c r="G3289" s="77">
        <v>21.06</v>
      </c>
      <c r="H3289" s="77">
        <v>74.489999999999995</v>
      </c>
      <c r="I3289" s="77">
        <v>2299.1680000000001</v>
      </c>
      <c r="J3289" s="77" t="s">
        <v>75</v>
      </c>
      <c r="K3289" s="77">
        <v>64.2</v>
      </c>
      <c r="L3289" s="77">
        <v>11.318743749999999</v>
      </c>
      <c r="M3289" s="77">
        <v>1.3928776327319941</v>
      </c>
      <c r="N3289" s="77">
        <v>10.125917021276599</v>
      </c>
      <c r="O3289" s="77">
        <v>13.336895570897591</v>
      </c>
      <c r="P3289" s="77">
        <v>46390000</v>
      </c>
      <c r="Q3289" s="77">
        <v>14860000</v>
      </c>
      <c r="R3289" s="77">
        <v>3.12</v>
      </c>
      <c r="S3289" s="77">
        <v>24.399000000000001</v>
      </c>
      <c r="T3289" s="77">
        <v>6.0419999999999998</v>
      </c>
      <c r="U3289" s="77">
        <v>14.2136</v>
      </c>
      <c r="V3289" s="77">
        <v>2.4207758269816821</v>
      </c>
      <c r="AC3289" s="77">
        <v>16.45</v>
      </c>
      <c r="AD3289" s="77">
        <v>10.73</v>
      </c>
      <c r="AH3289" s="77">
        <f>IF(AND(M3289&lt;Variables!$G$6,M3289&gt;Variables!$G$5),0,1)</f>
        <v>1</v>
      </c>
      <c r="AI3289" s="77">
        <f t="shared" si="104"/>
        <v>0</v>
      </c>
      <c r="AJ3289" s="77">
        <f>IF(I3289&gt;Variables!$G$7,0,1)</f>
        <v>0</v>
      </c>
      <c r="AK3289" s="77">
        <f>IF(F3289&gt;Variables!$G$8,0,1)</f>
        <v>0</v>
      </c>
      <c r="AL3289" s="77">
        <f>IF(G3289&gt;Variables!$G$9,0,1)</f>
        <v>0</v>
      </c>
      <c r="AM3289" s="77">
        <f>IF(AND(K3289&gt;Variables!$G$10,K3289&lt;Variables!$G$11),0,1)</f>
        <v>0</v>
      </c>
      <c r="AN3289" s="77">
        <f>IF(H3289&lt;Variables!$G$13,1,0)</f>
        <v>1</v>
      </c>
      <c r="AO3289" s="77">
        <f>IF(R3289&lt;Variables!$G$12,0,1)</f>
        <v>1</v>
      </c>
      <c r="AP3289" s="78">
        <f t="shared" si="105"/>
        <v>1</v>
      </c>
      <c r="AQ3289" s="77">
        <f>IF(V3289&lt;Variables!$G$15,1,0)</f>
        <v>1</v>
      </c>
      <c r="AR3289" s="77">
        <v>0</v>
      </c>
      <c r="AS3289" s="77">
        <v>0</v>
      </c>
      <c r="AT3289" s="77">
        <v>1</v>
      </c>
      <c r="AU3289" s="77">
        <v>0</v>
      </c>
      <c r="BA3289" s="77">
        <v>-2.25</v>
      </c>
    </row>
    <row r="3290" spans="3:53" x14ac:dyDescent="0.25">
      <c r="C3290" s="77" t="s">
        <v>457</v>
      </c>
      <c r="D3290" s="77" t="s">
        <v>439</v>
      </c>
      <c r="E3290" s="77">
        <v>224.9</v>
      </c>
      <c r="F3290" s="77">
        <v>11.57</v>
      </c>
      <c r="G3290" s="77">
        <v>2.4300000000000002</v>
      </c>
      <c r="H3290" s="77">
        <v>15050</v>
      </c>
      <c r="I3290" s="77">
        <v>216.80099999999999</v>
      </c>
      <c r="J3290" s="77" t="s">
        <v>75</v>
      </c>
      <c r="K3290" s="77">
        <v>67.239999999999995</v>
      </c>
      <c r="L3290" s="77">
        <v>219.24143000000001</v>
      </c>
      <c r="M3290" s="77">
        <v>1.7211938455245199</v>
      </c>
      <c r="N3290" s="77">
        <v>215.24493921568629</v>
      </c>
      <c r="O3290" s="77">
        <v>3.6098692088308448</v>
      </c>
      <c r="P3290" s="77">
        <v>3033000</v>
      </c>
      <c r="Q3290" s="77">
        <v>9816000</v>
      </c>
      <c r="R3290" s="77">
        <v>0.31</v>
      </c>
      <c r="S3290" s="77">
        <v>24.399000000000001</v>
      </c>
      <c r="T3290" s="77">
        <v>6.0419999999999998</v>
      </c>
      <c r="U3290" s="77">
        <v>14.2136</v>
      </c>
      <c r="V3290" s="77">
        <v>2.4151586330982808</v>
      </c>
      <c r="AC3290" s="77">
        <v>225.29990000000001</v>
      </c>
      <c r="AD3290" s="77">
        <v>209.3</v>
      </c>
      <c r="AH3290" s="77">
        <f>IF(AND(M3290&lt;Variables!$G$6,M3290&gt;Variables!$G$5),0,1)</f>
        <v>1</v>
      </c>
      <c r="AI3290" s="77">
        <f t="shared" si="104"/>
        <v>0</v>
      </c>
      <c r="AJ3290" s="77">
        <f>IF(I3290&gt;Variables!$G$7,0,1)</f>
        <v>0</v>
      </c>
      <c r="AK3290" s="77">
        <f>IF(F3290&gt;Variables!$G$8,0,1)</f>
        <v>0</v>
      </c>
      <c r="AL3290" s="77">
        <f>IF(G3290&gt;Variables!$G$9,0,1)</f>
        <v>1</v>
      </c>
      <c r="AM3290" s="77">
        <f>IF(AND(K3290&gt;Variables!$G$10,K3290&lt;Variables!$G$11),0,1)</f>
        <v>0</v>
      </c>
      <c r="AN3290" s="77">
        <f>IF(H3290&lt;Variables!$G$13,1,0)</f>
        <v>0</v>
      </c>
      <c r="AO3290" s="77">
        <f>IF(R3290&lt;Variables!$G$12,0,1)</f>
        <v>0</v>
      </c>
      <c r="AP3290" s="78">
        <f t="shared" si="105"/>
        <v>1</v>
      </c>
      <c r="AQ3290" s="77">
        <f>IF(V3290&lt;Variables!$G$15,1,0)</f>
        <v>1</v>
      </c>
      <c r="AR3290" s="77">
        <v>0</v>
      </c>
      <c r="AS3290" s="77">
        <v>0</v>
      </c>
      <c r="AT3290" s="77">
        <v>1</v>
      </c>
      <c r="AU3290" s="77">
        <v>0</v>
      </c>
      <c r="BA3290" s="77">
        <v>-2.25</v>
      </c>
    </row>
    <row r="3291" spans="3:53" x14ac:dyDescent="0.25">
      <c r="C3291" s="77" t="s">
        <v>457</v>
      </c>
      <c r="D3291" s="77" t="s">
        <v>123</v>
      </c>
      <c r="E3291" s="77">
        <v>13.47</v>
      </c>
      <c r="F3291" s="77">
        <v>19.93</v>
      </c>
      <c r="G3291" s="77">
        <v>13.87</v>
      </c>
      <c r="H3291" s="77">
        <v>4790</v>
      </c>
      <c r="I3291" s="77">
        <v>196.03100000000001</v>
      </c>
      <c r="J3291" s="77" t="s">
        <v>75</v>
      </c>
      <c r="K3291" s="77">
        <v>53.42</v>
      </c>
      <c r="L3291" s="77">
        <v>13.38246</v>
      </c>
      <c r="M3291" s="77">
        <v>0.31787877565111872</v>
      </c>
      <c r="N3291" s="77">
        <v>12.99142156862745</v>
      </c>
      <c r="O3291" s="77">
        <v>3.3374209980190832</v>
      </c>
      <c r="P3291" s="77">
        <v>57166000</v>
      </c>
      <c r="Q3291" s="77">
        <v>48995000</v>
      </c>
      <c r="R3291" s="77">
        <v>1.17</v>
      </c>
      <c r="S3291" s="77">
        <v>24.399000000000001</v>
      </c>
      <c r="T3291" s="77">
        <v>6.0419999999999998</v>
      </c>
      <c r="U3291" s="77">
        <v>14.2136</v>
      </c>
      <c r="V3291" s="77">
        <v>2.3910266758811161</v>
      </c>
      <c r="AC3291" s="77">
        <v>13.7</v>
      </c>
      <c r="AD3291" s="77">
        <v>11.72</v>
      </c>
      <c r="AH3291" s="77">
        <f>IF(AND(M3291&lt;Variables!$G$6,M3291&gt;Variables!$G$5),0,1)</f>
        <v>1</v>
      </c>
      <c r="AI3291" s="77">
        <f t="shared" si="104"/>
        <v>0</v>
      </c>
      <c r="AJ3291" s="77">
        <f>IF(I3291&gt;Variables!$G$7,0,1)</f>
        <v>0</v>
      </c>
      <c r="AK3291" s="77">
        <f>IF(F3291&gt;Variables!$G$8,0,1)</f>
        <v>0</v>
      </c>
      <c r="AL3291" s="77">
        <f>IF(G3291&gt;Variables!$G$9,0,1)</f>
        <v>0</v>
      </c>
      <c r="AM3291" s="77">
        <f>IF(AND(K3291&gt;Variables!$G$10,K3291&lt;Variables!$G$11),0,1)</f>
        <v>1</v>
      </c>
      <c r="AN3291" s="77">
        <f>IF(H3291&lt;Variables!$G$13,1,0)</f>
        <v>0</v>
      </c>
      <c r="AO3291" s="77">
        <f>IF(R3291&lt;Variables!$G$12,0,1)</f>
        <v>0</v>
      </c>
      <c r="AP3291" s="78">
        <f t="shared" si="105"/>
        <v>1</v>
      </c>
      <c r="AQ3291" s="77">
        <f>IF(V3291&lt;Variables!$G$15,1,0)</f>
        <v>1</v>
      </c>
      <c r="AR3291" s="77">
        <v>0</v>
      </c>
      <c r="AS3291" s="77">
        <v>0</v>
      </c>
      <c r="AT3291" s="77">
        <v>1</v>
      </c>
      <c r="AU3291" s="77">
        <v>0</v>
      </c>
      <c r="BA3291" s="77">
        <v>-2.25</v>
      </c>
    </row>
    <row r="3292" spans="3:53" x14ac:dyDescent="0.25">
      <c r="C3292" s="77" t="s">
        <v>457</v>
      </c>
      <c r="D3292" s="77" t="s">
        <v>453</v>
      </c>
      <c r="E3292" s="77">
        <v>17.12</v>
      </c>
      <c r="F3292" s="77">
        <v>20.98</v>
      </c>
      <c r="G3292" s="77">
        <v>-0.35</v>
      </c>
      <c r="H3292" s="77">
        <v>177.22</v>
      </c>
      <c r="I3292" s="77">
        <v>-26.856000000000002</v>
      </c>
      <c r="J3292" s="77" t="s">
        <v>75</v>
      </c>
      <c r="K3292" s="77">
        <v>79.680000000000007</v>
      </c>
      <c r="L3292" s="77">
        <v>17.076305000000001</v>
      </c>
      <c r="M3292" s="77">
        <v>8.0198848638519935E-2</v>
      </c>
      <c r="N3292" s="77">
        <v>17.097676923076921</v>
      </c>
      <c r="O3292" s="77">
        <v>-4.4900386827171568E-2</v>
      </c>
      <c r="P3292" s="77">
        <v>265000</v>
      </c>
      <c r="Q3292" s="77">
        <v>77900</v>
      </c>
      <c r="R3292" s="77">
        <v>3.4</v>
      </c>
      <c r="S3292" s="77">
        <v>24.399000000000001</v>
      </c>
      <c r="T3292" s="77">
        <v>6.0419999999999998</v>
      </c>
      <c r="U3292" s="77">
        <v>14.2136</v>
      </c>
      <c r="V3292" s="77">
        <v>2.6655253182573149</v>
      </c>
      <c r="AC3292" s="77">
        <v>17.09</v>
      </c>
      <c r="AD3292" s="77">
        <v>16.829999999999998</v>
      </c>
      <c r="AH3292" s="77">
        <f>IF(AND(M3292&lt;Variables!$G$6,M3292&gt;Variables!$G$5),0,1)</f>
        <v>1</v>
      </c>
      <c r="AI3292" s="77">
        <f t="shared" si="104"/>
        <v>1</v>
      </c>
      <c r="AJ3292" s="77">
        <f>IF(I3292&gt;Variables!$G$7,0,1)</f>
        <v>1</v>
      </c>
      <c r="AK3292" s="77">
        <f>IF(F3292&gt;Variables!$G$8,0,1)</f>
        <v>0</v>
      </c>
      <c r="AL3292" s="77">
        <f>IF(G3292&gt;Variables!$G$9,0,1)</f>
        <v>1</v>
      </c>
      <c r="AM3292" s="77">
        <f>IF(AND(K3292&gt;Variables!$G$10,K3292&lt;Variables!$G$11),0,1)</f>
        <v>1</v>
      </c>
      <c r="AN3292" s="77">
        <f>IF(H3292&lt;Variables!$G$13,1,0)</f>
        <v>1</v>
      </c>
      <c r="AO3292" s="77">
        <f>IF(R3292&lt;Variables!$G$12,0,1)</f>
        <v>1</v>
      </c>
      <c r="AP3292" s="78">
        <f t="shared" si="105"/>
        <v>1</v>
      </c>
      <c r="AQ3292" s="77">
        <f>IF(V3292&lt;Variables!$G$15,1,0)</f>
        <v>1</v>
      </c>
      <c r="AR3292" s="77">
        <v>0</v>
      </c>
      <c r="AS3292" s="77">
        <v>0</v>
      </c>
      <c r="AT3292" s="77">
        <v>0</v>
      </c>
      <c r="AU3292" s="77">
        <v>1</v>
      </c>
      <c r="BA3292" s="77">
        <v>-1.05</v>
      </c>
    </row>
    <row r="3293" spans="3:53" x14ac:dyDescent="0.25">
      <c r="C3293" s="77" t="s">
        <v>457</v>
      </c>
      <c r="D3293" s="77" t="s">
        <v>201</v>
      </c>
      <c r="E3293" s="77">
        <v>41.07</v>
      </c>
      <c r="F3293" s="77">
        <v>6.87</v>
      </c>
      <c r="G3293" s="77">
        <v>5.08</v>
      </c>
      <c r="H3293" s="77">
        <v>-99999</v>
      </c>
      <c r="I3293" s="77">
        <v>906.16</v>
      </c>
      <c r="J3293" s="77" t="s">
        <v>75</v>
      </c>
      <c r="K3293" s="77">
        <v>65.22</v>
      </c>
      <c r="L3293" s="77">
        <v>40.542757142857127</v>
      </c>
      <c r="M3293" s="77">
        <v>1.522449139233268</v>
      </c>
      <c r="N3293" s="77">
        <v>40.264222857142848</v>
      </c>
      <c r="O3293" s="77">
        <v>2.224747131058141</v>
      </c>
      <c r="P3293" s="77">
        <v>57415</v>
      </c>
      <c r="Q3293" s="77">
        <v>2163000</v>
      </c>
      <c r="R3293" s="77">
        <v>0.03</v>
      </c>
      <c r="S3293" s="77">
        <v>24.399000000000001</v>
      </c>
      <c r="T3293" s="77">
        <v>6.0419999999999998</v>
      </c>
      <c r="U3293" s="77">
        <v>14.2136</v>
      </c>
      <c r="V3293" s="77">
        <v>2.4181757223832459</v>
      </c>
      <c r="AC3293" s="77">
        <v>41.6</v>
      </c>
      <c r="AD3293" s="77">
        <v>39.729999999999997</v>
      </c>
      <c r="AH3293" s="77">
        <f>IF(AND(M3293&lt;Variables!$G$6,M3293&gt;Variables!$G$5),0,1)</f>
        <v>1</v>
      </c>
      <c r="AI3293" s="77">
        <f t="shared" si="104"/>
        <v>0</v>
      </c>
      <c r="AJ3293" s="77">
        <f>IF(I3293&gt;Variables!$G$7,0,1)</f>
        <v>0</v>
      </c>
      <c r="AK3293" s="77">
        <f>IF(F3293&gt;Variables!$G$8,0,1)</f>
        <v>1</v>
      </c>
      <c r="AL3293" s="77">
        <f>IF(G3293&gt;Variables!$G$9,0,1)</f>
        <v>1</v>
      </c>
      <c r="AM3293" s="77">
        <f>IF(AND(K3293&gt;Variables!$G$10,K3293&lt;Variables!$G$11),0,1)</f>
        <v>0</v>
      </c>
      <c r="AN3293" s="77">
        <f>IF(H3293&lt;Variables!$G$13,1,0)</f>
        <v>1</v>
      </c>
      <c r="AO3293" s="77">
        <f>IF(R3293&lt;Variables!$G$12,0,1)</f>
        <v>0</v>
      </c>
      <c r="AP3293" s="78">
        <f t="shared" si="105"/>
        <v>1</v>
      </c>
      <c r="AQ3293" s="77">
        <f>IF(V3293&lt;Variables!$G$15,1,0)</f>
        <v>1</v>
      </c>
      <c r="AR3293" s="77">
        <v>0</v>
      </c>
      <c r="AS3293" s="77">
        <v>0</v>
      </c>
      <c r="AT3293" s="77">
        <v>1</v>
      </c>
      <c r="AU3293" s="77">
        <v>0</v>
      </c>
      <c r="BA3293" s="77">
        <v>-0.78</v>
      </c>
    </row>
    <row r="3294" spans="3:53" x14ac:dyDescent="0.25">
      <c r="C3294" s="77" t="s">
        <v>457</v>
      </c>
      <c r="D3294" s="77" t="s">
        <v>438</v>
      </c>
      <c r="E3294" s="77">
        <v>253.68</v>
      </c>
      <c r="F3294" s="77">
        <v>6.42</v>
      </c>
      <c r="G3294" s="77">
        <v>3.69</v>
      </c>
      <c r="H3294" s="77">
        <v>52880</v>
      </c>
      <c r="I3294" s="77">
        <v>62.76</v>
      </c>
      <c r="J3294" s="77" t="s">
        <v>75</v>
      </c>
      <c r="K3294" s="77">
        <v>56.11</v>
      </c>
      <c r="L3294" s="77">
        <v>252.70769000000001</v>
      </c>
      <c r="M3294" s="77">
        <v>5.0497078264605158E-2</v>
      </c>
      <c r="N3294" s="77">
        <v>250.73496666666671</v>
      </c>
      <c r="O3294" s="77">
        <v>0.83767069318479803</v>
      </c>
      <c r="P3294" s="77">
        <v>3368000</v>
      </c>
      <c r="Q3294" s="77">
        <v>3755000</v>
      </c>
      <c r="R3294" s="77">
        <v>0.9</v>
      </c>
      <c r="S3294" s="77">
        <v>24.399000000000001</v>
      </c>
      <c r="T3294" s="77">
        <v>6.0419999999999998</v>
      </c>
      <c r="U3294" s="77">
        <v>14.2136</v>
      </c>
      <c r="V3294" s="77">
        <v>2.4280956206811282</v>
      </c>
      <c r="AC3294" s="77">
        <v>257.54500000000002</v>
      </c>
      <c r="AD3294" s="77">
        <v>251.12</v>
      </c>
      <c r="AH3294" s="77">
        <f>IF(AND(M3294&lt;Variables!$G$6,M3294&gt;Variables!$G$5),0,1)</f>
        <v>1</v>
      </c>
      <c r="AI3294" s="77">
        <f t="shared" si="104"/>
        <v>0</v>
      </c>
      <c r="AJ3294" s="77">
        <f>IF(I3294&gt;Variables!$G$7,0,1)</f>
        <v>0</v>
      </c>
      <c r="AK3294" s="77">
        <f>IF(F3294&gt;Variables!$G$8,0,1)</f>
        <v>1</v>
      </c>
      <c r="AL3294" s="77">
        <f>IF(G3294&gt;Variables!$G$9,0,1)</f>
        <v>1</v>
      </c>
      <c r="AM3294" s="77">
        <f>IF(AND(K3294&gt;Variables!$G$10,K3294&lt;Variables!$G$11),0,1)</f>
        <v>1</v>
      </c>
      <c r="AN3294" s="77">
        <f>IF(H3294&lt;Variables!$G$13,1,0)</f>
        <v>0</v>
      </c>
      <c r="AO3294" s="77">
        <f>IF(R3294&lt;Variables!$G$12,0,1)</f>
        <v>0</v>
      </c>
      <c r="AP3294" s="78">
        <f t="shared" si="105"/>
        <v>1</v>
      </c>
      <c r="AQ3294" s="77">
        <f>IF(V3294&lt;Variables!$G$15,1,0)</f>
        <v>1</v>
      </c>
      <c r="AR3294" s="77">
        <v>1</v>
      </c>
      <c r="AS3294" s="77">
        <v>0</v>
      </c>
      <c r="AT3294" s="77">
        <v>0</v>
      </c>
      <c r="AU3294" s="77">
        <v>0</v>
      </c>
      <c r="BA3294" s="77">
        <v>0.8</v>
      </c>
    </row>
    <row r="3295" spans="3:53" x14ac:dyDescent="0.25">
      <c r="C3295" s="77" t="s">
        <v>457</v>
      </c>
      <c r="D3295" s="77" t="s">
        <v>174</v>
      </c>
      <c r="E3295" s="77">
        <v>26.27</v>
      </c>
      <c r="F3295" s="77">
        <v>6.08</v>
      </c>
      <c r="G3295" s="77">
        <v>4.8</v>
      </c>
      <c r="H3295" s="77">
        <v>403.19</v>
      </c>
      <c r="I3295" s="77">
        <v>134.72300000000001</v>
      </c>
      <c r="J3295" s="77" t="s">
        <v>75</v>
      </c>
      <c r="K3295" s="77">
        <v>46.4</v>
      </c>
      <c r="L3295" s="77">
        <v>26.27980526315789</v>
      </c>
      <c r="M3295" s="77">
        <v>-1.0647158925114151</v>
      </c>
      <c r="N3295" s="77">
        <v>25.85339047619048</v>
      </c>
      <c r="O3295" s="77">
        <v>0.567080452927606</v>
      </c>
      <c r="P3295" s="77">
        <v>92709</v>
      </c>
      <c r="Q3295" s="77">
        <v>702133</v>
      </c>
      <c r="R3295" s="77">
        <v>0.13</v>
      </c>
      <c r="S3295" s="77">
        <v>24.399000000000001</v>
      </c>
      <c r="T3295" s="77">
        <v>6.0419999999999998</v>
      </c>
      <c r="U3295" s="77">
        <v>14.2136</v>
      </c>
      <c r="V3295" s="77">
        <v>2.3463169750140338</v>
      </c>
      <c r="AC3295" s="77">
        <v>26.48</v>
      </c>
      <c r="AD3295" s="77">
        <v>25.63</v>
      </c>
      <c r="AH3295" s="77">
        <f>IF(AND(M3295&lt;Variables!$G$6,M3295&gt;Variables!$G$5),0,1)</f>
        <v>0</v>
      </c>
      <c r="AI3295" s="77">
        <f t="shared" si="104"/>
        <v>0</v>
      </c>
      <c r="AJ3295" s="77">
        <f>IF(I3295&gt;Variables!$G$7,0,1)</f>
        <v>0</v>
      </c>
      <c r="AK3295" s="77">
        <f>IF(F3295&gt;Variables!$G$8,0,1)</f>
        <v>1</v>
      </c>
      <c r="AL3295" s="77">
        <f>IF(G3295&gt;Variables!$G$9,0,1)</f>
        <v>1</v>
      </c>
      <c r="AM3295" s="77">
        <f>IF(AND(K3295&gt;Variables!$G$10,K3295&lt;Variables!$G$11),0,1)</f>
        <v>1</v>
      </c>
      <c r="AN3295" s="77">
        <f>IF(H3295&lt;Variables!$G$13,1,0)</f>
        <v>1</v>
      </c>
      <c r="AO3295" s="77">
        <f>IF(R3295&lt;Variables!$G$12,0,1)</f>
        <v>0</v>
      </c>
      <c r="AP3295" s="78">
        <f t="shared" si="105"/>
        <v>1</v>
      </c>
      <c r="AQ3295" s="77">
        <f>IF(V3295&lt;Variables!$G$15,1,0)</f>
        <v>1</v>
      </c>
      <c r="AR3295" s="77">
        <v>0</v>
      </c>
      <c r="AS3295" s="77">
        <v>0</v>
      </c>
      <c r="AT3295" s="77">
        <v>0</v>
      </c>
      <c r="AU3295" s="77">
        <v>1</v>
      </c>
      <c r="BA3295" s="77">
        <v>-1.4</v>
      </c>
    </row>
    <row r="3296" spans="3:53" x14ac:dyDescent="0.25">
      <c r="C3296" s="77" t="s">
        <v>457</v>
      </c>
      <c r="D3296" s="77" t="s">
        <v>451</v>
      </c>
      <c r="E3296" s="77">
        <v>21.45</v>
      </c>
      <c r="F3296" s="77">
        <v>5.58</v>
      </c>
      <c r="G3296" s="77">
        <v>7.46</v>
      </c>
      <c r="H3296" s="77">
        <v>11820</v>
      </c>
      <c r="I3296" s="77">
        <v>13.749000000000001</v>
      </c>
      <c r="J3296" s="77" t="s">
        <v>75</v>
      </c>
      <c r="K3296" s="77">
        <v>68.64</v>
      </c>
      <c r="L3296" s="77">
        <v>21.176749999999998</v>
      </c>
      <c r="M3296" s="77">
        <v>0.98338980249565944</v>
      </c>
      <c r="N3296" s="77">
        <v>20.759831372549019</v>
      </c>
      <c r="O3296" s="77">
        <v>3.0114340344674191</v>
      </c>
      <c r="P3296" s="77">
        <v>344304</v>
      </c>
      <c r="Q3296" s="77">
        <v>1236000</v>
      </c>
      <c r="R3296" s="77">
        <v>0.28000000000000003</v>
      </c>
      <c r="S3296" s="77">
        <v>24.399000000000001</v>
      </c>
      <c r="T3296" s="77">
        <v>6.0419999999999998</v>
      </c>
      <c r="U3296" s="77">
        <v>14.2136</v>
      </c>
      <c r="V3296" s="77">
        <v>2.4816041106024298</v>
      </c>
      <c r="AC3296" s="77">
        <v>21.69</v>
      </c>
      <c r="AD3296" s="77">
        <v>21</v>
      </c>
      <c r="AH3296" s="77">
        <f>IF(AND(M3296&lt;Variables!$G$6,M3296&gt;Variables!$G$5),0,1)</f>
        <v>1</v>
      </c>
      <c r="AI3296" s="77">
        <f t="shared" si="104"/>
        <v>0</v>
      </c>
      <c r="AJ3296" s="77">
        <f>IF(I3296&gt;Variables!$G$7,0,1)</f>
        <v>1</v>
      </c>
      <c r="AK3296" s="77">
        <f>IF(F3296&gt;Variables!$G$8,0,1)</f>
        <v>1</v>
      </c>
      <c r="AL3296" s="77">
        <f>IF(G3296&gt;Variables!$G$9,0,1)</f>
        <v>1</v>
      </c>
      <c r="AM3296" s="77">
        <f>IF(AND(K3296&gt;Variables!$G$10,K3296&lt;Variables!$G$11),0,1)</f>
        <v>0</v>
      </c>
      <c r="AN3296" s="77">
        <f>IF(H3296&lt;Variables!$G$13,1,0)</f>
        <v>0</v>
      </c>
      <c r="AO3296" s="77">
        <f>IF(R3296&lt;Variables!$G$12,0,1)</f>
        <v>0</v>
      </c>
      <c r="AP3296" s="78">
        <f t="shared" si="105"/>
        <v>1</v>
      </c>
      <c r="AQ3296" s="77">
        <f>IF(V3296&lt;Variables!$G$15,1,0)</f>
        <v>1</v>
      </c>
      <c r="AR3296" s="77">
        <v>0</v>
      </c>
      <c r="AS3296" s="77">
        <v>0</v>
      </c>
      <c r="AT3296" s="77">
        <v>0</v>
      </c>
      <c r="AU3296" s="77">
        <v>1</v>
      </c>
      <c r="BA3296" s="77">
        <v>-2.02</v>
      </c>
    </row>
    <row r="3297" spans="3:53" x14ac:dyDescent="0.25">
      <c r="C3297" s="77" t="s">
        <v>457</v>
      </c>
      <c r="D3297" s="77" t="s">
        <v>231</v>
      </c>
      <c r="E3297" s="77">
        <v>382.66</v>
      </c>
      <c r="F3297" s="77">
        <v>5.1100000000000003</v>
      </c>
      <c r="G3297" s="77">
        <v>3.06</v>
      </c>
      <c r="H3297" s="77">
        <v>61590</v>
      </c>
      <c r="I3297" s="77">
        <v>-2.2469999999999999</v>
      </c>
      <c r="J3297" s="77" t="s">
        <v>75</v>
      </c>
      <c r="K3297" s="77">
        <v>65.06</v>
      </c>
      <c r="L3297" s="77">
        <v>379.24994500000003</v>
      </c>
      <c r="M3297" s="77">
        <v>0.4930930181150005</v>
      </c>
      <c r="N3297" s="77">
        <v>377.19489803921567</v>
      </c>
      <c r="O3297" s="77">
        <v>1.0406031420860451</v>
      </c>
      <c r="P3297" s="77">
        <v>685419</v>
      </c>
      <c r="Q3297" s="77">
        <v>2058000</v>
      </c>
      <c r="R3297" s="77">
        <v>0.33</v>
      </c>
      <c r="S3297" s="77">
        <v>24.399000000000001</v>
      </c>
      <c r="T3297" s="77">
        <v>6.0419999999999998</v>
      </c>
      <c r="U3297" s="77">
        <v>14.2136</v>
      </c>
      <c r="V3297" s="77">
        <v>2.4887549488260889</v>
      </c>
      <c r="AC3297" s="77">
        <v>382.08</v>
      </c>
      <c r="AD3297" s="77">
        <v>372.58100000000002</v>
      </c>
      <c r="AH3297" s="77">
        <f>IF(AND(M3297&lt;Variables!$G$6,M3297&gt;Variables!$G$5),0,1)</f>
        <v>1</v>
      </c>
      <c r="AI3297" s="77">
        <f t="shared" si="104"/>
        <v>0</v>
      </c>
      <c r="AJ3297" s="77">
        <f>IF(I3297&gt;Variables!$G$7,0,1)</f>
        <v>1</v>
      </c>
      <c r="AK3297" s="77">
        <f>IF(F3297&gt;Variables!$G$8,0,1)</f>
        <v>1</v>
      </c>
      <c r="AL3297" s="77">
        <f>IF(G3297&gt;Variables!$G$9,0,1)</f>
        <v>1</v>
      </c>
      <c r="AM3297" s="77">
        <f>IF(AND(K3297&gt;Variables!$G$10,K3297&lt;Variables!$G$11),0,1)</f>
        <v>0</v>
      </c>
      <c r="AN3297" s="77">
        <f>IF(H3297&lt;Variables!$G$13,1,0)</f>
        <v>0</v>
      </c>
      <c r="AO3297" s="77">
        <f>IF(R3297&lt;Variables!$G$12,0,1)</f>
        <v>0</v>
      </c>
      <c r="AP3297" s="78">
        <f t="shared" si="105"/>
        <v>1</v>
      </c>
      <c r="AQ3297" s="77">
        <f>IF(V3297&lt;Variables!$G$15,1,0)</f>
        <v>1</v>
      </c>
      <c r="AR3297" s="77">
        <v>0</v>
      </c>
      <c r="AS3297" s="77">
        <v>0</v>
      </c>
      <c r="AT3297" s="77">
        <v>0</v>
      </c>
      <c r="AU3297" s="77">
        <v>1</v>
      </c>
      <c r="BA3297" s="77">
        <v>-1.1000000000000001</v>
      </c>
    </row>
    <row r="3298" spans="3:53" x14ac:dyDescent="0.25">
      <c r="C3298" s="77" t="s">
        <v>457</v>
      </c>
      <c r="D3298" s="77" t="s">
        <v>458</v>
      </c>
      <c r="E3298" s="77">
        <v>37.94</v>
      </c>
      <c r="F3298" s="77">
        <v>4.9400000000000004</v>
      </c>
      <c r="G3298" s="77">
        <v>5.1100000000000003</v>
      </c>
      <c r="H3298" s="77">
        <v>8790</v>
      </c>
      <c r="I3298" s="77">
        <v>10.34</v>
      </c>
      <c r="J3298" s="77" t="s">
        <v>75</v>
      </c>
      <c r="K3298" s="77">
        <v>65.34</v>
      </c>
      <c r="L3298" s="77">
        <v>37.111014999999988</v>
      </c>
      <c r="M3298" s="77">
        <v>1.4523585517669191</v>
      </c>
      <c r="N3298" s="77">
        <v>36.770137254901947</v>
      </c>
      <c r="O3298" s="77">
        <v>2.3928731595385799</v>
      </c>
      <c r="P3298" s="77">
        <v>5665000</v>
      </c>
      <c r="Q3298" s="77">
        <v>19867000</v>
      </c>
      <c r="R3298" s="77">
        <v>0.28999999999999998</v>
      </c>
      <c r="S3298" s="77">
        <v>24.399000000000001</v>
      </c>
      <c r="T3298" s="77">
        <v>6.0419999999999998</v>
      </c>
      <c r="U3298" s="77">
        <v>14.2136</v>
      </c>
      <c r="V3298" s="77">
        <v>2.4238188052823659</v>
      </c>
      <c r="AC3298" s="77">
        <v>39.799999999999997</v>
      </c>
      <c r="AD3298" s="77">
        <v>37.51</v>
      </c>
      <c r="AH3298" s="77">
        <f>IF(AND(M3298&lt;Variables!$G$6,M3298&gt;Variables!$G$5),0,1)</f>
        <v>1</v>
      </c>
      <c r="AI3298" s="77">
        <f t="shared" si="104"/>
        <v>0</v>
      </c>
      <c r="AJ3298" s="77">
        <f>IF(I3298&gt;Variables!$G$7,0,1)</f>
        <v>1</v>
      </c>
      <c r="AK3298" s="77">
        <f>IF(F3298&gt;Variables!$G$8,0,1)</f>
        <v>1</v>
      </c>
      <c r="AL3298" s="77">
        <f>IF(G3298&gt;Variables!$G$9,0,1)</f>
        <v>1</v>
      </c>
      <c r="AM3298" s="77">
        <f>IF(AND(K3298&gt;Variables!$G$10,K3298&lt;Variables!$G$11),0,1)</f>
        <v>0</v>
      </c>
      <c r="AN3298" s="77">
        <f>IF(H3298&lt;Variables!$G$13,1,0)</f>
        <v>0</v>
      </c>
      <c r="AO3298" s="77">
        <f>IF(R3298&lt;Variables!$G$12,0,1)</f>
        <v>0</v>
      </c>
      <c r="AP3298" s="78">
        <f t="shared" si="105"/>
        <v>1</v>
      </c>
      <c r="AQ3298" s="77">
        <f>IF(V3298&lt;Variables!$G$15,1,0)</f>
        <v>1</v>
      </c>
      <c r="AR3298" s="77">
        <v>1</v>
      </c>
      <c r="AS3298" s="77">
        <v>0</v>
      </c>
      <c r="AT3298" s="77">
        <v>0</v>
      </c>
      <c r="AU3298" s="77">
        <v>0</v>
      </c>
      <c r="BA3298" s="77">
        <v>0.85</v>
      </c>
    </row>
    <row r="3299" spans="3:53" x14ac:dyDescent="0.25">
      <c r="C3299" s="77" t="s">
        <v>457</v>
      </c>
      <c r="D3299" s="77" t="s">
        <v>452</v>
      </c>
      <c r="E3299" s="77">
        <v>33.85</v>
      </c>
      <c r="F3299" s="77">
        <v>45.62</v>
      </c>
      <c r="G3299" s="77">
        <v>5.44</v>
      </c>
      <c r="H3299" s="77">
        <v>152.74</v>
      </c>
      <c r="I3299" s="77">
        <v>10.287000000000001</v>
      </c>
      <c r="J3299" s="77" t="s">
        <v>74</v>
      </c>
      <c r="K3299" s="77">
        <v>63.73</v>
      </c>
      <c r="L3299" s="77">
        <v>34.243268749999999</v>
      </c>
      <c r="M3299" s="77">
        <v>-1.4696866519204499</v>
      </c>
      <c r="N3299" s="77">
        <v>34.194699999999997</v>
      </c>
      <c r="O3299" s="77">
        <v>-1.3297382342877559</v>
      </c>
      <c r="P3299" s="77">
        <v>95870</v>
      </c>
      <c r="Q3299" s="77">
        <v>15550</v>
      </c>
      <c r="R3299" s="77">
        <v>6.17</v>
      </c>
      <c r="S3299" s="77">
        <v>24.399000000000001</v>
      </c>
      <c r="T3299" s="77">
        <v>6.0419999999999998</v>
      </c>
      <c r="U3299" s="77">
        <v>14.2136</v>
      </c>
      <c r="V3299" s="77">
        <v>2.6057310207966782</v>
      </c>
      <c r="AC3299" s="77">
        <v>34.6</v>
      </c>
      <c r="AD3299" s="77">
        <v>33.75</v>
      </c>
      <c r="AH3299" s="77">
        <f>IF(AND(M3299&lt;Variables!$G$6,M3299&gt;Variables!$G$5),0,1)</f>
        <v>0</v>
      </c>
      <c r="AI3299" s="77">
        <f t="shared" si="104"/>
        <v>0</v>
      </c>
      <c r="AJ3299" s="77">
        <f>IF(I3299&gt;Variables!$G$7,0,1)</f>
        <v>1</v>
      </c>
      <c r="AK3299" s="77">
        <f>IF(F3299&gt;Variables!$G$8,0,1)</f>
        <v>0</v>
      </c>
      <c r="AL3299" s="77">
        <f>IF(G3299&gt;Variables!$G$9,0,1)</f>
        <v>1</v>
      </c>
      <c r="AM3299" s="77">
        <f>IF(AND(K3299&gt;Variables!$G$10,K3299&lt;Variables!$G$11),0,1)</f>
        <v>0</v>
      </c>
      <c r="AN3299" s="77">
        <f>IF(H3299&lt;Variables!$G$13,1,0)</f>
        <v>1</v>
      </c>
      <c r="AO3299" s="77">
        <f>IF(R3299&lt;Variables!$G$12,0,1)</f>
        <v>1</v>
      </c>
      <c r="AP3299" s="78">
        <f t="shared" si="105"/>
        <v>0</v>
      </c>
      <c r="AQ3299" s="77">
        <f>IF(V3299&lt;Variables!$G$15,1,0)</f>
        <v>1</v>
      </c>
      <c r="AR3299" s="77">
        <v>1</v>
      </c>
      <c r="AS3299" s="77">
        <v>0</v>
      </c>
      <c r="AT3299" s="77">
        <v>0</v>
      </c>
      <c r="AU3299" s="77">
        <v>0</v>
      </c>
      <c r="BA3299" s="77">
        <v>1.49</v>
      </c>
    </row>
    <row r="3300" spans="3:53" x14ac:dyDescent="0.25">
      <c r="C3300" s="77" t="s">
        <v>457</v>
      </c>
      <c r="D3300" s="77" t="s">
        <v>435</v>
      </c>
      <c r="E3300" s="77">
        <v>5.52</v>
      </c>
      <c r="F3300" s="77">
        <v>21.67</v>
      </c>
      <c r="G3300" s="77">
        <v>5.68</v>
      </c>
      <c r="H3300" s="77">
        <v>184.53</v>
      </c>
      <c r="I3300" s="77">
        <v>31.495000000000001</v>
      </c>
      <c r="J3300" s="77" t="s">
        <v>74</v>
      </c>
      <c r="K3300" s="77">
        <v>69.13</v>
      </c>
      <c r="L3300" s="77">
        <v>5.4410000000000007</v>
      </c>
      <c r="M3300" s="77">
        <v>1.9665502664951171</v>
      </c>
      <c r="N3300" s="77">
        <v>5.3397313725490196</v>
      </c>
      <c r="O3300" s="77">
        <v>3.9003577693377389</v>
      </c>
      <c r="P3300" s="77">
        <v>529860</v>
      </c>
      <c r="Q3300" s="77">
        <v>258610</v>
      </c>
      <c r="R3300" s="77">
        <v>2.0499999999999998</v>
      </c>
      <c r="S3300" s="77">
        <v>24.399000000000001</v>
      </c>
      <c r="T3300" s="77">
        <v>6.0419999999999998</v>
      </c>
      <c r="U3300" s="77">
        <v>14.2136</v>
      </c>
      <c r="V3300" s="77">
        <v>2.4054096252159538</v>
      </c>
      <c r="AC3300" s="77">
        <v>5.88</v>
      </c>
      <c r="AD3300" s="77">
        <v>5.3300999999999998</v>
      </c>
      <c r="AH3300" s="77">
        <f>IF(AND(M3300&lt;Variables!$G$6,M3300&gt;Variables!$G$5),0,1)</f>
        <v>1</v>
      </c>
      <c r="AI3300" s="77">
        <f t="shared" si="104"/>
        <v>0</v>
      </c>
      <c r="AJ3300" s="77">
        <f>IF(I3300&gt;Variables!$G$7,0,1)</f>
        <v>1</v>
      </c>
      <c r="AK3300" s="77">
        <f>IF(F3300&gt;Variables!$G$8,0,1)</f>
        <v>0</v>
      </c>
      <c r="AL3300" s="77">
        <f>IF(G3300&gt;Variables!$G$9,0,1)</f>
        <v>1</v>
      </c>
      <c r="AM3300" s="77">
        <f>IF(AND(K3300&gt;Variables!$G$10,K3300&lt;Variables!$G$11),0,1)</f>
        <v>0</v>
      </c>
      <c r="AN3300" s="77">
        <f>IF(H3300&lt;Variables!$G$13,1,0)</f>
        <v>1</v>
      </c>
      <c r="AO3300" s="77">
        <f>IF(R3300&lt;Variables!$G$12,0,1)</f>
        <v>0</v>
      </c>
      <c r="AP3300" s="78">
        <f t="shared" si="105"/>
        <v>0</v>
      </c>
      <c r="AQ3300" s="77">
        <f>IF(V3300&lt;Variables!$G$15,1,0)</f>
        <v>1</v>
      </c>
      <c r="AR3300" s="77">
        <v>0</v>
      </c>
      <c r="AS3300" s="77">
        <v>0</v>
      </c>
      <c r="AT3300" s="77">
        <v>1</v>
      </c>
      <c r="AU3300" s="77">
        <v>0</v>
      </c>
      <c r="BA3300" s="77">
        <v>-1.91</v>
      </c>
    </row>
    <row r="3301" spans="3:53" x14ac:dyDescent="0.25">
      <c r="C3301" s="77" t="s">
        <v>457</v>
      </c>
      <c r="D3301" s="77" t="s">
        <v>436</v>
      </c>
      <c r="E3301" s="77">
        <v>3.57</v>
      </c>
      <c r="F3301" s="77">
        <v>20.43</v>
      </c>
      <c r="G3301" s="77">
        <v>16.61</v>
      </c>
      <c r="H3301" s="77">
        <v>34.21</v>
      </c>
      <c r="I3301" s="77">
        <v>-5.6029999999999998</v>
      </c>
      <c r="J3301" s="77" t="s">
        <v>74</v>
      </c>
      <c r="K3301" s="77">
        <v>60.87</v>
      </c>
      <c r="L3301" s="77">
        <v>3.4515399999999992</v>
      </c>
      <c r="M3301" s="77">
        <v>4.0607960504586584</v>
      </c>
      <c r="N3301" s="77">
        <v>3.3652600000000001</v>
      </c>
      <c r="O3301" s="77">
        <v>6.7287520132173952</v>
      </c>
      <c r="P3301" s="77">
        <v>2210000</v>
      </c>
      <c r="Q3301" s="77">
        <v>59810</v>
      </c>
      <c r="R3301" s="77">
        <v>36.950000000000003</v>
      </c>
      <c r="S3301" s="77">
        <v>24.399000000000001</v>
      </c>
      <c r="T3301" s="77">
        <v>6.0419999999999998</v>
      </c>
      <c r="U3301" s="77">
        <v>14.2136</v>
      </c>
      <c r="V3301" s="77">
        <v>2.2465537190262892</v>
      </c>
      <c r="AC3301" s="77">
        <v>3.9</v>
      </c>
      <c r="AD3301" s="77">
        <v>2.71</v>
      </c>
      <c r="AH3301" s="77">
        <f>IF(AND(M3301&lt;Variables!$G$6,M3301&gt;Variables!$G$5),0,1)</f>
        <v>1</v>
      </c>
      <c r="AI3301" s="77">
        <f t="shared" si="104"/>
        <v>0</v>
      </c>
      <c r="AJ3301" s="77">
        <f>IF(I3301&gt;Variables!$G$7,0,1)</f>
        <v>1</v>
      </c>
      <c r="AK3301" s="77">
        <f>IF(F3301&gt;Variables!$G$8,0,1)</f>
        <v>0</v>
      </c>
      <c r="AL3301" s="77">
        <f>IF(G3301&gt;Variables!$G$9,0,1)</f>
        <v>0</v>
      </c>
      <c r="AM3301" s="77">
        <f>IF(AND(K3301&gt;Variables!$G$10,K3301&lt;Variables!$G$11),0,1)</f>
        <v>1</v>
      </c>
      <c r="AN3301" s="77">
        <f>IF(H3301&lt;Variables!$G$13,1,0)</f>
        <v>1</v>
      </c>
      <c r="AO3301" s="77">
        <f>IF(R3301&lt;Variables!$G$12,0,1)</f>
        <v>1</v>
      </c>
      <c r="AP3301" s="78">
        <f t="shared" si="105"/>
        <v>0</v>
      </c>
      <c r="AQ3301" s="77">
        <f>IF(V3301&lt;Variables!$G$15,1,0)</f>
        <v>1</v>
      </c>
      <c r="AR3301" s="77">
        <v>0</v>
      </c>
      <c r="AS3301" s="77">
        <v>0</v>
      </c>
      <c r="AT3301" s="77">
        <v>1</v>
      </c>
      <c r="AU3301" s="77">
        <v>0</v>
      </c>
      <c r="BA3301" s="77">
        <v>-2.25</v>
      </c>
    </row>
    <row r="3302" spans="3:53" x14ac:dyDescent="0.25">
      <c r="C3302" s="77" t="s">
        <v>457</v>
      </c>
      <c r="D3302" s="77" t="s">
        <v>442</v>
      </c>
      <c r="E3302" s="77">
        <v>139.72999999999999</v>
      </c>
      <c r="F3302" s="77">
        <v>11.13</v>
      </c>
      <c r="G3302" s="77">
        <v>2.2999999999999998</v>
      </c>
      <c r="H3302" s="77">
        <v>20120</v>
      </c>
      <c r="I3302" s="77">
        <v>-22.084</v>
      </c>
      <c r="J3302" s="77" t="s">
        <v>75</v>
      </c>
      <c r="K3302" s="77">
        <v>63.9</v>
      </c>
      <c r="L3302" s="77">
        <v>139.10858999999999</v>
      </c>
      <c r="M3302" s="77">
        <v>0.23823834315336331</v>
      </c>
      <c r="N3302" s="77">
        <v>138.5437117647059</v>
      </c>
      <c r="O3302" s="77">
        <v>0.64693534183371881</v>
      </c>
      <c r="P3302" s="77">
        <v>3601000</v>
      </c>
      <c r="Q3302" s="77">
        <v>2303000</v>
      </c>
      <c r="R3302" s="77">
        <v>1.56</v>
      </c>
      <c r="S3302" s="77">
        <v>24.399000000000001</v>
      </c>
      <c r="T3302" s="77">
        <v>6.0419999999999998</v>
      </c>
      <c r="U3302" s="77">
        <v>14.2136</v>
      </c>
      <c r="V3302" s="77">
        <v>2.4952461536211379</v>
      </c>
      <c r="AC3302" s="77">
        <v>143.32820000000001</v>
      </c>
      <c r="AD3302" s="77">
        <v>136.09</v>
      </c>
      <c r="AH3302" s="77">
        <f>IF(AND(M3302&lt;Variables!$G$6,M3302&gt;Variables!$G$5),0,1)</f>
        <v>1</v>
      </c>
      <c r="AI3302" s="77">
        <f t="shared" si="104"/>
        <v>0</v>
      </c>
      <c r="AJ3302" s="77">
        <f>IF(I3302&gt;Variables!$G$7,0,1)</f>
        <v>1</v>
      </c>
      <c r="AK3302" s="77">
        <f>IF(F3302&gt;Variables!$G$8,0,1)</f>
        <v>0</v>
      </c>
      <c r="AL3302" s="77">
        <f>IF(G3302&gt;Variables!$G$9,0,1)</f>
        <v>1</v>
      </c>
      <c r="AM3302" s="77">
        <f>IF(AND(K3302&gt;Variables!$G$10,K3302&lt;Variables!$G$11),0,1)</f>
        <v>0</v>
      </c>
      <c r="AN3302" s="77">
        <f>IF(H3302&lt;Variables!$G$13,1,0)</f>
        <v>0</v>
      </c>
      <c r="AO3302" s="77">
        <f>IF(R3302&lt;Variables!$G$12,0,1)</f>
        <v>0</v>
      </c>
      <c r="AP3302" s="78">
        <f t="shared" si="105"/>
        <v>1</v>
      </c>
      <c r="AQ3302" s="77">
        <f>IF(V3302&lt;Variables!$G$15,1,0)</f>
        <v>1</v>
      </c>
      <c r="AR3302" s="77">
        <v>1</v>
      </c>
      <c r="AS3302" s="77">
        <v>0</v>
      </c>
      <c r="AT3302" s="77">
        <v>0</v>
      </c>
      <c r="AU3302" s="77">
        <v>0</v>
      </c>
      <c r="BA3302" s="77">
        <v>1.29</v>
      </c>
    </row>
    <row r="3303" spans="3:53" x14ac:dyDescent="0.25">
      <c r="C3303" s="77" t="s">
        <v>457</v>
      </c>
      <c r="D3303" s="77" t="s">
        <v>437</v>
      </c>
      <c r="E3303" s="77">
        <v>3.4</v>
      </c>
      <c r="F3303" s="77">
        <v>17.07</v>
      </c>
      <c r="G3303" s="77">
        <v>-3.98</v>
      </c>
      <c r="H3303" s="77">
        <v>47.27</v>
      </c>
      <c r="I3303" s="77">
        <v>70.287999999999997</v>
      </c>
      <c r="J3303" s="77" t="s">
        <v>74</v>
      </c>
      <c r="K3303" s="77">
        <v>50.62</v>
      </c>
      <c r="L3303" s="77">
        <v>3.40448</v>
      </c>
      <c r="M3303" s="77">
        <v>-0.71905254253220752</v>
      </c>
      <c r="N3303" s="77">
        <v>3.4191156862745098</v>
      </c>
      <c r="O3303" s="77">
        <v>-1.1440293299092961</v>
      </c>
      <c r="P3303" s="77">
        <v>20040000</v>
      </c>
      <c r="Q3303" s="77">
        <v>401080</v>
      </c>
      <c r="R3303" s="77">
        <v>49.97</v>
      </c>
      <c r="S3303" s="77">
        <v>24.399000000000001</v>
      </c>
      <c r="T3303" s="77">
        <v>6.0419999999999998</v>
      </c>
      <c r="U3303" s="77">
        <v>14.2136</v>
      </c>
      <c r="V3303" s="77">
        <v>2.3934060728263939</v>
      </c>
      <c r="AC3303" s="77">
        <v>3.45</v>
      </c>
      <c r="AD3303" s="77">
        <v>2.97</v>
      </c>
      <c r="AH3303" s="77">
        <f>IF(AND(M3303&lt;Variables!$G$6,M3303&gt;Variables!$G$5),0,1)</f>
        <v>1</v>
      </c>
      <c r="AI3303" s="77">
        <f t="shared" si="104"/>
        <v>1</v>
      </c>
      <c r="AJ3303" s="77">
        <f>IF(I3303&gt;Variables!$G$7,0,1)</f>
        <v>0</v>
      </c>
      <c r="AK3303" s="77">
        <f>IF(F3303&gt;Variables!$G$8,0,1)</f>
        <v>0</v>
      </c>
      <c r="AL3303" s="77">
        <f>IF(G3303&gt;Variables!$G$9,0,1)</f>
        <v>1</v>
      </c>
      <c r="AM3303" s="77">
        <f>IF(AND(K3303&gt;Variables!$G$10,K3303&lt;Variables!$G$11),0,1)</f>
        <v>1</v>
      </c>
      <c r="AN3303" s="77">
        <f>IF(H3303&lt;Variables!$G$13,1,0)</f>
        <v>1</v>
      </c>
      <c r="AO3303" s="77">
        <f>IF(R3303&lt;Variables!$G$12,0,1)</f>
        <v>1</v>
      </c>
      <c r="AP3303" s="78">
        <f t="shared" si="105"/>
        <v>0</v>
      </c>
      <c r="AQ3303" s="77">
        <f>IF(V3303&lt;Variables!$G$15,1,0)</f>
        <v>1</v>
      </c>
      <c r="AR3303" s="77">
        <v>0</v>
      </c>
      <c r="AS3303" s="77">
        <v>0</v>
      </c>
      <c r="AT3303" s="77">
        <v>1</v>
      </c>
      <c r="AU3303" s="77">
        <v>0</v>
      </c>
      <c r="BA3303" s="77">
        <v>-2.25</v>
      </c>
    </row>
    <row r="3304" spans="3:53" x14ac:dyDescent="0.25">
      <c r="C3304" s="77" t="s">
        <v>457</v>
      </c>
      <c r="D3304" s="77" t="s">
        <v>434</v>
      </c>
      <c r="E3304" s="77">
        <v>5.71</v>
      </c>
      <c r="F3304" s="77">
        <v>16.690000000000001</v>
      </c>
      <c r="G3304" s="77">
        <v>3.67</v>
      </c>
      <c r="H3304" s="77">
        <v>116.33</v>
      </c>
      <c r="I3304" s="77">
        <v>-5.4249999999999998</v>
      </c>
      <c r="J3304" s="77" t="s">
        <v>74</v>
      </c>
      <c r="K3304" s="77">
        <v>45.82</v>
      </c>
      <c r="L3304" s="77">
        <v>5.9869157894736844</v>
      </c>
      <c r="M3304" s="77">
        <v>-0.95066961813216577</v>
      </c>
      <c r="N3304" s="77">
        <v>5.992986000000001</v>
      </c>
      <c r="O3304" s="77">
        <v>-1.0509952801491831</v>
      </c>
      <c r="P3304" s="77">
        <v>1840000</v>
      </c>
      <c r="Q3304" s="77">
        <v>372070</v>
      </c>
      <c r="R3304" s="77">
        <v>4.95</v>
      </c>
      <c r="S3304" s="77">
        <v>24.399000000000001</v>
      </c>
      <c r="T3304" s="77">
        <v>6.0419999999999998</v>
      </c>
      <c r="U3304" s="77">
        <v>14.2136</v>
      </c>
      <c r="V3304" s="77">
        <v>2.336936278548484</v>
      </c>
      <c r="AC3304" s="77">
        <v>6.2</v>
      </c>
      <c r="AD3304" s="77">
        <v>5.65</v>
      </c>
      <c r="AH3304" s="77">
        <f>IF(AND(M3304&lt;Variables!$G$6,M3304&gt;Variables!$G$5),0,1)</f>
        <v>1</v>
      </c>
      <c r="AI3304" s="77">
        <f t="shared" si="104"/>
        <v>1</v>
      </c>
      <c r="AJ3304" s="77">
        <f>IF(I3304&gt;Variables!$G$7,0,1)</f>
        <v>1</v>
      </c>
      <c r="AK3304" s="77">
        <f>IF(F3304&gt;Variables!$G$8,0,1)</f>
        <v>0</v>
      </c>
      <c r="AL3304" s="77">
        <f>IF(G3304&gt;Variables!$G$9,0,1)</f>
        <v>1</v>
      </c>
      <c r="AM3304" s="77">
        <f>IF(AND(K3304&gt;Variables!$G$10,K3304&lt;Variables!$G$11),0,1)</f>
        <v>1</v>
      </c>
      <c r="AN3304" s="77">
        <f>IF(H3304&lt;Variables!$G$13,1,0)</f>
        <v>1</v>
      </c>
      <c r="AO3304" s="77">
        <f>IF(R3304&lt;Variables!$G$12,0,1)</f>
        <v>1</v>
      </c>
      <c r="AP3304" s="78">
        <f t="shared" si="105"/>
        <v>0</v>
      </c>
      <c r="AQ3304" s="77">
        <f>IF(V3304&lt;Variables!$G$15,1,0)</f>
        <v>1</v>
      </c>
      <c r="AR3304" s="77">
        <v>1</v>
      </c>
      <c r="AS3304" s="77">
        <v>0</v>
      </c>
      <c r="AT3304" s="77">
        <v>0</v>
      </c>
      <c r="AU3304" s="77">
        <v>0</v>
      </c>
      <c r="BA3304" s="77">
        <v>2</v>
      </c>
    </row>
    <row r="3305" spans="3:53" x14ac:dyDescent="0.25">
      <c r="C3305" s="77" t="s">
        <v>457</v>
      </c>
      <c r="D3305" s="77" t="s">
        <v>431</v>
      </c>
      <c r="E3305" s="77">
        <v>34.21</v>
      </c>
      <c r="F3305" s="77">
        <v>18.59</v>
      </c>
      <c r="G3305" s="77">
        <v>15.74</v>
      </c>
      <c r="H3305" s="77">
        <v>3750</v>
      </c>
      <c r="I3305" s="77">
        <v>49.234000000000002</v>
      </c>
      <c r="J3305" s="77" t="s">
        <v>74</v>
      </c>
      <c r="K3305" s="77">
        <v>72.48</v>
      </c>
      <c r="L3305" s="77">
        <v>32.895574999999987</v>
      </c>
      <c r="M3305" s="77">
        <v>4.1477463154238956</v>
      </c>
      <c r="N3305" s="77">
        <v>32.021598039215689</v>
      </c>
      <c r="O3305" s="77">
        <v>6.9902881113023119</v>
      </c>
      <c r="P3305" s="77">
        <v>6053000</v>
      </c>
      <c r="Q3305" s="77">
        <v>5226000</v>
      </c>
      <c r="R3305" s="77">
        <v>1.1599999999999999</v>
      </c>
      <c r="S3305" s="77">
        <v>24.399000000000001</v>
      </c>
      <c r="T3305" s="77">
        <v>6.0419999999999998</v>
      </c>
      <c r="U3305" s="77">
        <v>14.2136</v>
      </c>
      <c r="V3305" s="77">
        <v>2.2227704140499132</v>
      </c>
      <c r="AC3305" s="77">
        <v>38.549999999999997</v>
      </c>
      <c r="AD3305" s="77">
        <v>33.729999999999997</v>
      </c>
      <c r="AH3305" s="77">
        <f>IF(AND(M3305&lt;Variables!$G$6,M3305&gt;Variables!$G$5),0,1)</f>
        <v>1</v>
      </c>
      <c r="AI3305" s="77">
        <f t="shared" si="104"/>
        <v>0</v>
      </c>
      <c r="AJ3305" s="77">
        <f>IF(I3305&gt;Variables!$G$7,0,1)</f>
        <v>1</v>
      </c>
      <c r="AK3305" s="77">
        <f>IF(F3305&gt;Variables!$G$8,0,1)</f>
        <v>0</v>
      </c>
      <c r="AL3305" s="77">
        <f>IF(G3305&gt;Variables!$G$9,0,1)</f>
        <v>0</v>
      </c>
      <c r="AM3305" s="77">
        <f>IF(AND(K3305&gt;Variables!$G$10,K3305&lt;Variables!$G$11),0,1)</f>
        <v>1</v>
      </c>
      <c r="AN3305" s="77">
        <f>IF(H3305&lt;Variables!$G$13,1,0)</f>
        <v>0</v>
      </c>
      <c r="AO3305" s="77">
        <f>IF(R3305&lt;Variables!$G$12,0,1)</f>
        <v>0</v>
      </c>
      <c r="AP3305" s="78">
        <f t="shared" si="105"/>
        <v>0</v>
      </c>
      <c r="AQ3305" s="77">
        <f>IF(V3305&lt;Variables!$G$15,1,0)</f>
        <v>1</v>
      </c>
      <c r="AR3305" s="77">
        <v>1</v>
      </c>
      <c r="AS3305" s="77">
        <v>0</v>
      </c>
      <c r="AT3305" s="77">
        <v>0</v>
      </c>
      <c r="AU3305" s="77">
        <v>0</v>
      </c>
      <c r="BA3305" s="77">
        <v>2</v>
      </c>
    </row>
    <row r="3306" spans="3:53" x14ac:dyDescent="0.25">
      <c r="C3306" s="77" t="s">
        <v>457</v>
      </c>
      <c r="D3306" s="77" t="s">
        <v>432</v>
      </c>
      <c r="E3306" s="77">
        <v>21.72</v>
      </c>
      <c r="F3306" s="77">
        <v>10.75</v>
      </c>
      <c r="G3306" s="77">
        <v>0.75</v>
      </c>
      <c r="H3306" s="77">
        <v>2230</v>
      </c>
      <c r="I3306" s="77">
        <v>0.71199999999999997</v>
      </c>
      <c r="J3306" s="77" t="s">
        <v>74</v>
      </c>
      <c r="K3306" s="77">
        <v>58.17</v>
      </c>
      <c r="L3306" s="77">
        <v>21.54193999999999</v>
      </c>
      <c r="M3306" s="77">
        <v>-5.5426762863475032E-2</v>
      </c>
      <c r="N3306" s="77">
        <v>21.320345098039208</v>
      </c>
      <c r="O3306" s="77">
        <v>0.98335604323811199</v>
      </c>
      <c r="P3306" s="77">
        <v>1023000</v>
      </c>
      <c r="Q3306" s="77">
        <v>1300000</v>
      </c>
      <c r="R3306" s="77">
        <v>0.79</v>
      </c>
      <c r="S3306" s="77">
        <v>24.399000000000001</v>
      </c>
      <c r="T3306" s="77">
        <v>6.0419999999999998</v>
      </c>
      <c r="U3306" s="77">
        <v>14.2136</v>
      </c>
      <c r="V3306" s="77">
        <v>2.4543900880871439</v>
      </c>
      <c r="AC3306" s="77">
        <v>22.16</v>
      </c>
      <c r="AD3306" s="77">
        <v>21.46</v>
      </c>
      <c r="AH3306" s="77">
        <f>IF(AND(M3306&lt;Variables!$G$6,M3306&gt;Variables!$G$5),0,1)</f>
        <v>1</v>
      </c>
      <c r="AI3306" s="77">
        <f t="shared" si="104"/>
        <v>0</v>
      </c>
      <c r="AJ3306" s="77">
        <f>IF(I3306&gt;Variables!$G$7,0,1)</f>
        <v>1</v>
      </c>
      <c r="AK3306" s="77">
        <f>IF(F3306&gt;Variables!$G$8,0,1)</f>
        <v>0</v>
      </c>
      <c r="AL3306" s="77">
        <f>IF(G3306&gt;Variables!$G$9,0,1)</f>
        <v>1</v>
      </c>
      <c r="AM3306" s="77">
        <f>IF(AND(K3306&gt;Variables!$G$10,K3306&lt;Variables!$G$11),0,1)</f>
        <v>1</v>
      </c>
      <c r="AN3306" s="77">
        <f>IF(H3306&lt;Variables!$G$13,1,0)</f>
        <v>0</v>
      </c>
      <c r="AO3306" s="77">
        <f>IF(R3306&lt;Variables!$G$12,0,1)</f>
        <v>0</v>
      </c>
      <c r="AP3306" s="78">
        <f t="shared" si="105"/>
        <v>0</v>
      </c>
      <c r="AQ3306" s="77">
        <f>IF(V3306&lt;Variables!$G$15,1,0)</f>
        <v>1</v>
      </c>
      <c r="AR3306" s="77">
        <v>0</v>
      </c>
      <c r="AS3306" s="77">
        <v>1</v>
      </c>
      <c r="AT3306" s="77">
        <v>0</v>
      </c>
      <c r="AU3306" s="77">
        <v>0</v>
      </c>
      <c r="BA3306" s="77">
        <v>0.53</v>
      </c>
    </row>
    <row r="3307" spans="3:53" x14ac:dyDescent="0.25">
      <c r="C3307" s="77" t="s">
        <v>457</v>
      </c>
      <c r="D3307" s="77" t="s">
        <v>429</v>
      </c>
      <c r="E3307" s="77">
        <v>184.01</v>
      </c>
      <c r="F3307" s="77">
        <v>9.9700000000000006</v>
      </c>
      <c r="G3307" s="77">
        <v>-1.1000000000000001</v>
      </c>
      <c r="H3307" s="77">
        <v>3840</v>
      </c>
      <c r="I3307" s="77">
        <v>3.649</v>
      </c>
      <c r="J3307" s="77" t="s">
        <v>74</v>
      </c>
      <c r="K3307" s="77">
        <v>62.5</v>
      </c>
      <c r="L3307" s="77">
        <v>183.15980500000001</v>
      </c>
      <c r="M3307" s="77">
        <v>0.22395470447240731</v>
      </c>
      <c r="N3307" s="77">
        <v>183.7763941176471</v>
      </c>
      <c r="O3307" s="77">
        <v>-0.1123071973623299</v>
      </c>
      <c r="P3307" s="77">
        <v>433987</v>
      </c>
      <c r="Q3307" s="77">
        <v>177589</v>
      </c>
      <c r="R3307" s="77">
        <v>2.44</v>
      </c>
      <c r="S3307" s="77">
        <v>24.399000000000001</v>
      </c>
      <c r="T3307" s="77">
        <v>6.0419999999999998</v>
      </c>
      <c r="U3307" s="77">
        <v>14.2136</v>
      </c>
      <c r="V3307" s="77">
        <v>2.482592412852263</v>
      </c>
      <c r="AC3307" s="77">
        <v>184.48</v>
      </c>
      <c r="AD3307" s="77">
        <v>181.66</v>
      </c>
      <c r="AH3307" s="77">
        <f>IF(AND(M3307&lt;Variables!$G$6,M3307&gt;Variables!$G$5),0,1)</f>
        <v>1</v>
      </c>
      <c r="AI3307" s="77">
        <f t="shared" si="104"/>
        <v>1</v>
      </c>
      <c r="AJ3307" s="77">
        <f>IF(I3307&gt;Variables!$G$7,0,1)</f>
        <v>1</v>
      </c>
      <c r="AK3307" s="77">
        <f>IF(F3307&gt;Variables!$G$8,0,1)</f>
        <v>0</v>
      </c>
      <c r="AL3307" s="77">
        <f>IF(G3307&gt;Variables!$G$9,0,1)</f>
        <v>1</v>
      </c>
      <c r="AM3307" s="77">
        <f>IF(AND(K3307&gt;Variables!$G$10,K3307&lt;Variables!$G$11),0,1)</f>
        <v>0</v>
      </c>
      <c r="AN3307" s="77">
        <f>IF(H3307&lt;Variables!$G$13,1,0)</f>
        <v>0</v>
      </c>
      <c r="AO3307" s="77">
        <f>IF(R3307&lt;Variables!$G$12,0,1)</f>
        <v>1</v>
      </c>
      <c r="AP3307" s="78">
        <f t="shared" si="105"/>
        <v>0</v>
      </c>
      <c r="AQ3307" s="77">
        <f>IF(V3307&lt;Variables!$G$15,1,0)</f>
        <v>1</v>
      </c>
      <c r="AR3307" s="77">
        <v>0</v>
      </c>
      <c r="AS3307" s="77">
        <v>1</v>
      </c>
      <c r="AT3307" s="77">
        <v>0</v>
      </c>
      <c r="AU3307" s="77">
        <v>0</v>
      </c>
      <c r="BA3307" s="77">
        <v>-0.06</v>
      </c>
    </row>
    <row r="3308" spans="3:53" x14ac:dyDescent="0.25">
      <c r="C3308" s="77" t="s">
        <v>457</v>
      </c>
      <c r="D3308" s="77" t="s">
        <v>449</v>
      </c>
      <c r="E3308" s="77">
        <v>32.07</v>
      </c>
      <c r="F3308" s="77">
        <v>6.53</v>
      </c>
      <c r="G3308" s="77">
        <v>3.09</v>
      </c>
      <c r="H3308" s="77">
        <v>17360</v>
      </c>
      <c r="I3308" s="77">
        <v>-0.28599999999999998</v>
      </c>
      <c r="J3308" s="77" t="s">
        <v>74</v>
      </c>
      <c r="K3308" s="77">
        <v>61.68</v>
      </c>
      <c r="L3308" s="77">
        <v>31.361550000000001</v>
      </c>
      <c r="M3308" s="77">
        <v>1.477764970162502</v>
      </c>
      <c r="N3308" s="77">
        <v>31.401649019607841</v>
      </c>
      <c r="O3308" s="77">
        <v>1.348180728113394</v>
      </c>
      <c r="P3308" s="77">
        <v>19812000</v>
      </c>
      <c r="Q3308" s="77">
        <v>34219000</v>
      </c>
      <c r="R3308" s="77">
        <v>0.57999999999999996</v>
      </c>
      <c r="S3308" s="77">
        <v>24.399000000000001</v>
      </c>
      <c r="T3308" s="77">
        <v>6.0419999999999998</v>
      </c>
      <c r="U3308" s="77">
        <v>14.2136</v>
      </c>
      <c r="V3308" s="77">
        <v>2.3997351792446482</v>
      </c>
      <c r="AC3308" s="77">
        <v>34.130000000000003</v>
      </c>
      <c r="AD3308" s="77">
        <v>31.56</v>
      </c>
      <c r="AH3308" s="77">
        <f>IF(AND(M3308&lt;Variables!$G$6,M3308&gt;Variables!$G$5),0,1)</f>
        <v>1</v>
      </c>
      <c r="AI3308" s="77">
        <f t="shared" si="104"/>
        <v>1</v>
      </c>
      <c r="AJ3308" s="77">
        <f>IF(I3308&gt;Variables!$G$7,0,1)</f>
        <v>1</v>
      </c>
      <c r="AK3308" s="77">
        <f>IF(F3308&gt;Variables!$G$8,0,1)</f>
        <v>1</v>
      </c>
      <c r="AL3308" s="77">
        <f>IF(G3308&gt;Variables!$G$9,0,1)</f>
        <v>1</v>
      </c>
      <c r="AM3308" s="77">
        <f>IF(AND(K3308&gt;Variables!$G$10,K3308&lt;Variables!$G$11),0,1)</f>
        <v>1</v>
      </c>
      <c r="AN3308" s="77">
        <f>IF(H3308&lt;Variables!$G$13,1,0)</f>
        <v>0</v>
      </c>
      <c r="AO3308" s="77">
        <f>IF(R3308&lt;Variables!$G$12,0,1)</f>
        <v>0</v>
      </c>
      <c r="AP3308" s="78">
        <f t="shared" si="105"/>
        <v>0</v>
      </c>
      <c r="AQ3308" s="77">
        <f>IF(V3308&lt;Variables!$G$15,1,0)</f>
        <v>1</v>
      </c>
      <c r="AR3308" s="77">
        <v>1</v>
      </c>
      <c r="AS3308" s="77">
        <v>0</v>
      </c>
      <c r="AT3308" s="77">
        <v>0</v>
      </c>
      <c r="AU3308" s="77">
        <v>0</v>
      </c>
      <c r="BA3308" s="77">
        <v>0.45</v>
      </c>
    </row>
    <row r="3309" spans="3:53" x14ac:dyDescent="0.25">
      <c r="C3309" s="77" t="s">
        <v>457</v>
      </c>
      <c r="D3309" s="77" t="s">
        <v>456</v>
      </c>
      <c r="E3309" s="77">
        <v>52.83</v>
      </c>
      <c r="F3309" s="77">
        <v>6.52</v>
      </c>
      <c r="G3309" s="77">
        <v>7.54</v>
      </c>
      <c r="H3309" s="77">
        <v>6290</v>
      </c>
      <c r="I3309" s="77">
        <v>1.012</v>
      </c>
      <c r="J3309" s="77" t="s">
        <v>74</v>
      </c>
      <c r="K3309" s="77">
        <v>91.27</v>
      </c>
      <c r="L3309" s="77">
        <v>50.741895</v>
      </c>
      <c r="M3309" s="77">
        <v>3.2086010977713739</v>
      </c>
      <c r="N3309" s="77">
        <v>49.769798039215686</v>
      </c>
      <c r="O3309" s="77">
        <v>5.2244575289124224</v>
      </c>
      <c r="P3309" s="77">
        <v>475048</v>
      </c>
      <c r="Q3309" s="77">
        <v>1408000</v>
      </c>
      <c r="R3309" s="77">
        <v>0.34</v>
      </c>
      <c r="S3309" s="77">
        <v>24.399000000000001</v>
      </c>
      <c r="T3309" s="77">
        <v>6.0419999999999998</v>
      </c>
      <c r="U3309" s="77">
        <v>14.2136</v>
      </c>
      <c r="V3309" s="77">
        <v>2.3287075938810329</v>
      </c>
      <c r="AC3309" s="77">
        <v>55.29</v>
      </c>
      <c r="AD3309" s="77">
        <v>52.080100000000002</v>
      </c>
      <c r="AH3309" s="77">
        <f>IF(AND(M3309&lt;Variables!$G$6,M3309&gt;Variables!$G$5),0,1)</f>
        <v>1</v>
      </c>
      <c r="AI3309" s="77">
        <f t="shared" si="104"/>
        <v>0</v>
      </c>
      <c r="AJ3309" s="77">
        <f>IF(I3309&gt;Variables!$G$7,0,1)</f>
        <v>1</v>
      </c>
      <c r="AK3309" s="77">
        <f>IF(F3309&gt;Variables!$G$8,0,1)</f>
        <v>1</v>
      </c>
      <c r="AL3309" s="77">
        <f>IF(G3309&gt;Variables!$G$9,0,1)</f>
        <v>1</v>
      </c>
      <c r="AM3309" s="77">
        <f>IF(AND(K3309&gt;Variables!$G$10,K3309&lt;Variables!$G$11),0,1)</f>
        <v>1</v>
      </c>
      <c r="AN3309" s="77">
        <f>IF(H3309&lt;Variables!$G$13,1,0)</f>
        <v>0</v>
      </c>
      <c r="AO3309" s="77">
        <f>IF(R3309&lt;Variables!$G$12,0,1)</f>
        <v>0</v>
      </c>
      <c r="AP3309" s="78">
        <f t="shared" si="105"/>
        <v>0</v>
      </c>
      <c r="AQ3309" s="77">
        <f>IF(V3309&lt;Variables!$G$15,1,0)</f>
        <v>1</v>
      </c>
      <c r="AR3309" s="77">
        <v>1</v>
      </c>
      <c r="AS3309" s="77">
        <v>0</v>
      </c>
      <c r="AT3309" s="77">
        <v>0</v>
      </c>
      <c r="AU3309" s="77">
        <v>0</v>
      </c>
      <c r="BA3309" s="77">
        <v>0.88</v>
      </c>
    </row>
    <row r="3310" spans="3:53" x14ac:dyDescent="0.25">
      <c r="C3310" s="77" t="s">
        <v>457</v>
      </c>
      <c r="D3310" s="77" t="s">
        <v>455</v>
      </c>
      <c r="E3310" s="77">
        <v>17.82</v>
      </c>
      <c r="F3310" s="77">
        <v>4.99</v>
      </c>
      <c r="G3310" s="77">
        <v>4.3499999999999996</v>
      </c>
      <c r="H3310" s="77">
        <v>5230</v>
      </c>
      <c r="I3310" s="77">
        <v>-38.398000000000003</v>
      </c>
      <c r="J3310" s="77" t="s">
        <v>74</v>
      </c>
      <c r="K3310" s="77">
        <v>66.400000000000006</v>
      </c>
      <c r="L3310" s="77">
        <v>17.592455000000001</v>
      </c>
      <c r="M3310" s="77">
        <v>0.83868340149227261</v>
      </c>
      <c r="N3310" s="77">
        <v>17.4068</v>
      </c>
      <c r="O3310" s="77">
        <v>1.9141944527426149</v>
      </c>
      <c r="P3310" s="77">
        <v>1266000</v>
      </c>
      <c r="Q3310" s="77">
        <v>5070000</v>
      </c>
      <c r="R3310" s="77">
        <v>0.25</v>
      </c>
      <c r="S3310" s="77">
        <v>24.399000000000001</v>
      </c>
      <c r="T3310" s="77">
        <v>6.0419999999999998</v>
      </c>
      <c r="U3310" s="77">
        <v>14.2136</v>
      </c>
      <c r="V3310" s="77">
        <v>2.4753755018796419</v>
      </c>
      <c r="AC3310" s="77">
        <v>18.079999999999998</v>
      </c>
      <c r="AD3310" s="77">
        <v>17.61</v>
      </c>
      <c r="AH3310" s="77">
        <f>IF(AND(M3310&lt;Variables!$G$6,M3310&gt;Variables!$G$5),0,1)</f>
        <v>1</v>
      </c>
      <c r="AI3310" s="77">
        <f t="shared" si="104"/>
        <v>0</v>
      </c>
      <c r="AJ3310" s="77">
        <f>IF(I3310&gt;Variables!$G$7,0,1)</f>
        <v>1</v>
      </c>
      <c r="AK3310" s="77">
        <f>IF(F3310&gt;Variables!$G$8,0,1)</f>
        <v>1</v>
      </c>
      <c r="AL3310" s="77">
        <f>IF(G3310&gt;Variables!$G$9,0,1)</f>
        <v>1</v>
      </c>
      <c r="AM3310" s="77">
        <f>IF(AND(K3310&gt;Variables!$G$10,K3310&lt;Variables!$G$11),0,1)</f>
        <v>0</v>
      </c>
      <c r="AN3310" s="77">
        <f>IF(H3310&lt;Variables!$G$13,1,0)</f>
        <v>0</v>
      </c>
      <c r="AO3310" s="77">
        <f>IF(R3310&lt;Variables!$G$12,0,1)</f>
        <v>0</v>
      </c>
      <c r="AP3310" s="78">
        <f t="shared" si="105"/>
        <v>0</v>
      </c>
      <c r="AQ3310" s="77">
        <f>IF(V3310&lt;Variables!$G$15,1,0)</f>
        <v>1</v>
      </c>
      <c r="AR3310" s="77">
        <v>0</v>
      </c>
      <c r="AS3310" s="77">
        <v>1</v>
      </c>
      <c r="AT3310" s="77">
        <v>0</v>
      </c>
      <c r="AU3310" s="77">
        <v>0</v>
      </c>
      <c r="BA3310" s="77">
        <v>0.54</v>
      </c>
    </row>
    <row r="3311" spans="3:53" x14ac:dyDescent="0.25">
      <c r="C3311" s="77" t="s">
        <v>459</v>
      </c>
      <c r="D3311" s="77" t="s">
        <v>431</v>
      </c>
      <c r="E3311" s="77">
        <v>34.74</v>
      </c>
      <c r="F3311" s="77">
        <v>19.18</v>
      </c>
      <c r="G3311" s="77">
        <v>15.96</v>
      </c>
      <c r="H3311" s="77">
        <v>3750</v>
      </c>
      <c r="I3311" s="77">
        <v>49.362000000000002</v>
      </c>
      <c r="J3311" s="77" t="s">
        <v>74</v>
      </c>
      <c r="K3311" s="77">
        <v>69.59</v>
      </c>
      <c r="L3311" s="77">
        <v>33.427584999999993</v>
      </c>
      <c r="M3311" s="77">
        <v>2.6846540065637692</v>
      </c>
      <c r="N3311" s="77">
        <v>32.385531999999998</v>
      </c>
      <c r="O3311" s="77">
        <v>5.9886865529953477</v>
      </c>
      <c r="P3311" s="77">
        <v>6808000</v>
      </c>
      <c r="Q3311" s="77">
        <v>5226000</v>
      </c>
      <c r="R3311" s="77">
        <v>1.3</v>
      </c>
      <c r="S3311" s="77">
        <v>24.952000000000002</v>
      </c>
      <c r="T3311" s="77">
        <v>5.9600000000000009</v>
      </c>
      <c r="U3311" s="77">
        <v>14.5372</v>
      </c>
      <c r="V3311" s="77">
        <v>2.3482646255263111</v>
      </c>
      <c r="AC3311" s="77">
        <v>38.549999999999997</v>
      </c>
      <c r="AD3311" s="77">
        <v>34.274999999999999</v>
      </c>
      <c r="AH3311" s="77">
        <f>IF(AND(M3311&lt;Variables!$G$6,M3311&gt;Variables!$G$5),0,1)</f>
        <v>1</v>
      </c>
      <c r="AI3311" s="77">
        <f t="shared" si="104"/>
        <v>0</v>
      </c>
      <c r="AJ3311" s="77">
        <f>IF(I3311&gt;Variables!$G$7,0,1)</f>
        <v>1</v>
      </c>
      <c r="AK3311" s="77">
        <f>IF(F3311&gt;Variables!$G$8,0,1)</f>
        <v>0</v>
      </c>
      <c r="AL3311" s="77">
        <f>IF(G3311&gt;Variables!$G$9,0,1)</f>
        <v>0</v>
      </c>
      <c r="AM3311" s="77">
        <f>IF(AND(K3311&gt;Variables!$G$10,K3311&lt;Variables!$G$11),0,1)</f>
        <v>0</v>
      </c>
      <c r="AN3311" s="77">
        <f>IF(H3311&lt;Variables!$G$13,1,0)</f>
        <v>0</v>
      </c>
      <c r="AO3311" s="77">
        <f>IF(R3311&lt;Variables!$G$12,0,1)</f>
        <v>0</v>
      </c>
      <c r="AP3311" s="78">
        <f t="shared" si="105"/>
        <v>0</v>
      </c>
      <c r="AQ3311" s="77">
        <f>IF(V3311&lt;Variables!$G$15,1,0)</f>
        <v>1</v>
      </c>
      <c r="AR3311" s="77">
        <v>1</v>
      </c>
      <c r="AS3311" s="77">
        <v>0</v>
      </c>
      <c r="AT3311" s="77">
        <v>0</v>
      </c>
      <c r="AU3311" s="77">
        <v>0</v>
      </c>
      <c r="BA3311" s="77">
        <v>2</v>
      </c>
    </row>
    <row r="3312" spans="3:53" x14ac:dyDescent="0.25">
      <c r="C3312" s="77" t="s">
        <v>459</v>
      </c>
      <c r="D3312" s="77" t="s">
        <v>434</v>
      </c>
      <c r="E3312" s="77">
        <v>5.81</v>
      </c>
      <c r="F3312" s="77">
        <v>18.43</v>
      </c>
      <c r="G3312" s="77">
        <v>0.87</v>
      </c>
      <c r="H3312" s="77">
        <v>116.33</v>
      </c>
      <c r="I3312" s="77">
        <v>-6.0010000000000003</v>
      </c>
      <c r="J3312" s="77" t="s">
        <v>74</v>
      </c>
      <c r="K3312" s="77">
        <v>39.33</v>
      </c>
      <c r="L3312" s="77">
        <v>5.9251894736842106</v>
      </c>
      <c r="M3312" s="77">
        <v>-2.6191478664684129</v>
      </c>
      <c r="N3312" s="77">
        <v>5.9909551020408154</v>
      </c>
      <c r="O3312" s="77">
        <v>-3.688144849650894</v>
      </c>
      <c r="P3312" s="77">
        <v>1630000</v>
      </c>
      <c r="Q3312" s="77">
        <v>372070</v>
      </c>
      <c r="R3312" s="77">
        <v>4.38</v>
      </c>
      <c r="S3312" s="77">
        <v>24.952000000000002</v>
      </c>
      <c r="T3312" s="77">
        <v>5.9600000000000009</v>
      </c>
      <c r="U3312" s="77">
        <v>14.5372</v>
      </c>
      <c r="V3312" s="77">
        <v>2.243847707788869</v>
      </c>
      <c r="AC3312" s="77">
        <v>6.2</v>
      </c>
      <c r="AD3312" s="77">
        <v>5.65</v>
      </c>
      <c r="AH3312" s="77">
        <f>IF(AND(M3312&lt;Variables!$G$6,M3312&gt;Variables!$G$5),0,1)</f>
        <v>0</v>
      </c>
      <c r="AI3312" s="77">
        <f t="shared" si="104"/>
        <v>1</v>
      </c>
      <c r="AJ3312" s="77">
        <f>IF(I3312&gt;Variables!$G$7,0,1)</f>
        <v>1</v>
      </c>
      <c r="AK3312" s="77">
        <f>IF(F3312&gt;Variables!$G$8,0,1)</f>
        <v>0</v>
      </c>
      <c r="AL3312" s="77">
        <f>IF(G3312&gt;Variables!$G$9,0,1)</f>
        <v>1</v>
      </c>
      <c r="AM3312" s="77">
        <f>IF(AND(K3312&gt;Variables!$G$10,K3312&lt;Variables!$G$11),0,1)</f>
        <v>1</v>
      </c>
      <c r="AN3312" s="77">
        <f>IF(H3312&lt;Variables!$G$13,1,0)</f>
        <v>1</v>
      </c>
      <c r="AO3312" s="77">
        <f>IF(R3312&lt;Variables!$G$12,0,1)</f>
        <v>1</v>
      </c>
      <c r="AP3312" s="78">
        <f t="shared" si="105"/>
        <v>0</v>
      </c>
      <c r="AQ3312" s="77">
        <f>IF(V3312&lt;Variables!$G$15,1,0)</f>
        <v>1</v>
      </c>
      <c r="AR3312" s="77">
        <v>1</v>
      </c>
      <c r="AS3312" s="77">
        <v>0</v>
      </c>
      <c r="AT3312" s="77">
        <v>0</v>
      </c>
      <c r="AU3312" s="77">
        <v>0</v>
      </c>
      <c r="BA3312" s="77">
        <v>0.93</v>
      </c>
    </row>
    <row r="3313" spans="3:53" x14ac:dyDescent="0.25">
      <c r="C3313" s="77" t="s">
        <v>459</v>
      </c>
      <c r="D3313" s="77" t="s">
        <v>437</v>
      </c>
      <c r="E3313" s="77">
        <v>3.32</v>
      </c>
      <c r="F3313" s="77">
        <v>17.940000000000001</v>
      </c>
      <c r="G3313" s="77">
        <v>-4.54</v>
      </c>
      <c r="H3313" s="77">
        <v>47.27</v>
      </c>
      <c r="I3313" s="77">
        <v>70.105999999999995</v>
      </c>
      <c r="J3313" s="77" t="s">
        <v>74</v>
      </c>
      <c r="K3313" s="77">
        <v>47.5</v>
      </c>
      <c r="L3313" s="77">
        <v>3.3581100000000008</v>
      </c>
      <c r="M3313" s="77">
        <v>5.9259523958395337E-2</v>
      </c>
      <c r="N3313" s="77">
        <v>3.4069959999999999</v>
      </c>
      <c r="O3313" s="77">
        <v>-1.376461844980148</v>
      </c>
      <c r="P3313" s="77">
        <v>20530000</v>
      </c>
      <c r="Q3313" s="77">
        <v>401080</v>
      </c>
      <c r="R3313" s="77">
        <v>51.19</v>
      </c>
      <c r="S3313" s="77">
        <v>24.952000000000002</v>
      </c>
      <c r="T3313" s="77">
        <v>5.9600000000000009</v>
      </c>
      <c r="U3313" s="77">
        <v>14.5372</v>
      </c>
      <c r="V3313" s="77">
        <v>2.339987106140061</v>
      </c>
      <c r="AC3313" s="77">
        <v>3.4</v>
      </c>
      <c r="AD3313" s="77">
        <v>2.97</v>
      </c>
      <c r="AH3313" s="77">
        <f>IF(AND(M3313&lt;Variables!$G$6,M3313&gt;Variables!$G$5),0,1)</f>
        <v>1</v>
      </c>
      <c r="AI3313" s="77">
        <f t="shared" si="104"/>
        <v>1</v>
      </c>
      <c r="AJ3313" s="77">
        <f>IF(I3313&gt;Variables!$G$7,0,1)</f>
        <v>0</v>
      </c>
      <c r="AK3313" s="77">
        <f>IF(F3313&gt;Variables!$G$8,0,1)</f>
        <v>0</v>
      </c>
      <c r="AL3313" s="77">
        <f>IF(G3313&gt;Variables!$G$9,0,1)</f>
        <v>1</v>
      </c>
      <c r="AM3313" s="77">
        <f>IF(AND(K3313&gt;Variables!$G$10,K3313&lt;Variables!$G$11),0,1)</f>
        <v>1</v>
      </c>
      <c r="AN3313" s="77">
        <f>IF(H3313&lt;Variables!$G$13,1,0)</f>
        <v>1</v>
      </c>
      <c r="AO3313" s="77">
        <f>IF(R3313&lt;Variables!$G$12,0,1)</f>
        <v>1</v>
      </c>
      <c r="AP3313" s="78">
        <f t="shared" si="105"/>
        <v>0</v>
      </c>
      <c r="AQ3313" s="77">
        <f>IF(V3313&lt;Variables!$G$15,1,0)</f>
        <v>1</v>
      </c>
      <c r="AR3313" s="77">
        <v>1</v>
      </c>
      <c r="AS3313" s="77">
        <v>0</v>
      </c>
      <c r="AT3313" s="77">
        <v>0</v>
      </c>
      <c r="AU3313" s="77">
        <v>0</v>
      </c>
      <c r="BA3313" s="77">
        <v>2</v>
      </c>
    </row>
    <row r="3314" spans="3:53" x14ac:dyDescent="0.25">
      <c r="C3314" s="77" t="s">
        <v>459</v>
      </c>
      <c r="D3314" s="77" t="s">
        <v>432</v>
      </c>
      <c r="E3314" s="77">
        <v>21.91</v>
      </c>
      <c r="F3314" s="77">
        <v>11.91</v>
      </c>
      <c r="G3314" s="77">
        <v>1.87</v>
      </c>
      <c r="H3314" s="77">
        <v>2230</v>
      </c>
      <c r="I3314" s="77">
        <v>0.76900000000000002</v>
      </c>
      <c r="J3314" s="77" t="s">
        <v>74</v>
      </c>
      <c r="K3314" s="77">
        <v>69.56</v>
      </c>
      <c r="L3314" s="77">
        <v>21.56936</v>
      </c>
      <c r="M3314" s="77">
        <v>0.93020840673994731</v>
      </c>
      <c r="N3314" s="77">
        <v>21.39903</v>
      </c>
      <c r="O3314" s="77">
        <v>1.733583251203425</v>
      </c>
      <c r="P3314" s="77">
        <v>1129000</v>
      </c>
      <c r="Q3314" s="77">
        <v>1300000</v>
      </c>
      <c r="R3314" s="77">
        <v>0.87</v>
      </c>
      <c r="S3314" s="77">
        <v>24.952000000000002</v>
      </c>
      <c r="T3314" s="77">
        <v>5.9600000000000009</v>
      </c>
      <c r="U3314" s="77">
        <v>14.5372</v>
      </c>
      <c r="V3314" s="77">
        <v>2.4929093782780738</v>
      </c>
      <c r="AC3314" s="77">
        <v>22.16</v>
      </c>
      <c r="AD3314" s="77">
        <v>21.46</v>
      </c>
      <c r="AH3314" s="77">
        <f>IF(AND(M3314&lt;Variables!$G$6,M3314&gt;Variables!$G$5),0,1)</f>
        <v>1</v>
      </c>
      <c r="AI3314" s="77">
        <f t="shared" ref="AI3314:AI3377" si="106">IF(L3314&gt;N3314,0,1)</f>
        <v>0</v>
      </c>
      <c r="AJ3314" s="77">
        <f>IF(I3314&gt;Variables!$G$7,0,1)</f>
        <v>1</v>
      </c>
      <c r="AK3314" s="77">
        <f>IF(F3314&gt;Variables!$G$8,0,1)</f>
        <v>0</v>
      </c>
      <c r="AL3314" s="77">
        <f>IF(G3314&gt;Variables!$G$9,0,1)</f>
        <v>1</v>
      </c>
      <c r="AM3314" s="77">
        <f>IF(AND(K3314&gt;Variables!$G$10,K3314&lt;Variables!$G$11),0,1)</f>
        <v>0</v>
      </c>
      <c r="AN3314" s="77">
        <f>IF(H3314&lt;Variables!$G$13,1,0)</f>
        <v>0</v>
      </c>
      <c r="AO3314" s="77">
        <f>IF(R3314&lt;Variables!$G$12,0,1)</f>
        <v>0</v>
      </c>
      <c r="AP3314" s="78">
        <f t="shared" ref="AP3314:AP3377" si="107">IF(J3314="Pass", 0,1)</f>
        <v>0</v>
      </c>
      <c r="AQ3314" s="77">
        <f>IF(V3314&lt;Variables!$G$15,1,0)</f>
        <v>1</v>
      </c>
      <c r="AR3314" s="77">
        <v>0</v>
      </c>
      <c r="AS3314" s="77">
        <v>1</v>
      </c>
      <c r="AT3314" s="77">
        <v>0</v>
      </c>
      <c r="AU3314" s="77">
        <v>0</v>
      </c>
      <c r="BA3314" s="77">
        <v>0.08</v>
      </c>
    </row>
    <row r="3315" spans="3:53" x14ac:dyDescent="0.25">
      <c r="C3315" s="77" t="s">
        <v>459</v>
      </c>
      <c r="D3315" s="77" t="s">
        <v>449</v>
      </c>
      <c r="E3315" s="77">
        <v>31.86</v>
      </c>
      <c r="F3315" s="77">
        <v>6.15</v>
      </c>
      <c r="G3315" s="77">
        <v>2.65</v>
      </c>
      <c r="H3315" s="77">
        <v>17360</v>
      </c>
      <c r="I3315" s="77">
        <v>-0.29199999999999998</v>
      </c>
      <c r="J3315" s="77" t="s">
        <v>74</v>
      </c>
      <c r="K3315" s="77">
        <v>54.67</v>
      </c>
      <c r="L3315" s="77">
        <v>31.56858999999999</v>
      </c>
      <c r="M3315" s="77">
        <v>0.37762218711702378</v>
      </c>
      <c r="N3315" s="77">
        <v>31.498924000000009</v>
      </c>
      <c r="O3315" s="77">
        <v>0.599626831697468</v>
      </c>
      <c r="P3315" s="77">
        <v>21050000</v>
      </c>
      <c r="Q3315" s="77">
        <v>34219000</v>
      </c>
      <c r="R3315" s="77">
        <v>0.62</v>
      </c>
      <c r="S3315" s="77">
        <v>24.952000000000002</v>
      </c>
      <c r="T3315" s="77">
        <v>5.9600000000000009</v>
      </c>
      <c r="U3315" s="77">
        <v>14.5372</v>
      </c>
      <c r="V3315" s="77">
        <v>2.4004700478021981</v>
      </c>
      <c r="AC3315" s="77">
        <v>34.130000000000003</v>
      </c>
      <c r="AD3315" s="77">
        <v>31.6</v>
      </c>
      <c r="AH3315" s="77">
        <f>IF(AND(M3315&lt;Variables!$G$6,M3315&gt;Variables!$G$5),0,1)</f>
        <v>1</v>
      </c>
      <c r="AI3315" s="77">
        <f t="shared" si="106"/>
        <v>0</v>
      </c>
      <c r="AJ3315" s="77">
        <f>IF(I3315&gt;Variables!$G$7,0,1)</f>
        <v>1</v>
      </c>
      <c r="AK3315" s="77">
        <f>IF(F3315&gt;Variables!$G$8,0,1)</f>
        <v>1</v>
      </c>
      <c r="AL3315" s="77">
        <f>IF(G3315&gt;Variables!$G$9,0,1)</f>
        <v>1</v>
      </c>
      <c r="AM3315" s="77">
        <f>IF(AND(K3315&gt;Variables!$G$10,K3315&lt;Variables!$G$11),0,1)</f>
        <v>1</v>
      </c>
      <c r="AN3315" s="77">
        <f>IF(H3315&lt;Variables!$G$13,1,0)</f>
        <v>0</v>
      </c>
      <c r="AO3315" s="77">
        <f>IF(R3315&lt;Variables!$G$12,0,1)</f>
        <v>0</v>
      </c>
      <c r="AP3315" s="78">
        <f t="shared" si="107"/>
        <v>0</v>
      </c>
      <c r="AQ3315" s="77">
        <f>IF(V3315&lt;Variables!$G$15,1,0)</f>
        <v>1</v>
      </c>
      <c r="AR3315" s="77">
        <v>1</v>
      </c>
      <c r="AS3315" s="77">
        <v>0</v>
      </c>
      <c r="AT3315" s="77">
        <v>0</v>
      </c>
      <c r="AU3315" s="77">
        <v>0</v>
      </c>
      <c r="BA3315" s="77">
        <v>2</v>
      </c>
    </row>
    <row r="3316" spans="3:53" x14ac:dyDescent="0.25">
      <c r="C3316" s="77" t="s">
        <v>459</v>
      </c>
      <c r="D3316" s="77" t="s">
        <v>456</v>
      </c>
      <c r="E3316" s="77">
        <v>53.02</v>
      </c>
      <c r="F3316" s="77">
        <v>7.78</v>
      </c>
      <c r="G3316" s="77">
        <v>8.44</v>
      </c>
      <c r="H3316" s="77">
        <v>6290</v>
      </c>
      <c r="I3316" s="77">
        <v>1.048</v>
      </c>
      <c r="J3316" s="77" t="s">
        <v>74</v>
      </c>
      <c r="K3316" s="77">
        <v>88.26</v>
      </c>
      <c r="L3316" s="77">
        <v>51.499000000000002</v>
      </c>
      <c r="M3316" s="77">
        <v>2.5456804986504591</v>
      </c>
      <c r="N3316" s="77">
        <v>50.194111999999997</v>
      </c>
      <c r="O3316" s="77">
        <v>5.2115435372180663</v>
      </c>
      <c r="P3316" s="77">
        <v>605329</v>
      </c>
      <c r="Q3316" s="77">
        <v>1408000</v>
      </c>
      <c r="R3316" s="77">
        <v>0.43</v>
      </c>
      <c r="S3316" s="77">
        <v>24.952000000000002</v>
      </c>
      <c r="T3316" s="77">
        <v>5.9600000000000009</v>
      </c>
      <c r="U3316" s="77">
        <v>14.5372</v>
      </c>
      <c r="V3316" s="77">
        <v>2.4159012458183651</v>
      </c>
      <c r="AC3316" s="77">
        <v>55.29</v>
      </c>
      <c r="AD3316" s="77">
        <v>52.080100000000002</v>
      </c>
      <c r="AH3316" s="77">
        <f>IF(AND(M3316&lt;Variables!$G$6,M3316&gt;Variables!$G$5),0,1)</f>
        <v>1</v>
      </c>
      <c r="AI3316" s="77">
        <f t="shared" si="106"/>
        <v>0</v>
      </c>
      <c r="AJ3316" s="77">
        <f>IF(I3316&gt;Variables!$G$7,0,1)</f>
        <v>1</v>
      </c>
      <c r="AK3316" s="77">
        <f>IF(F3316&gt;Variables!$G$8,0,1)</f>
        <v>1</v>
      </c>
      <c r="AL3316" s="77">
        <f>IF(G3316&gt;Variables!$G$9,0,1)</f>
        <v>1</v>
      </c>
      <c r="AM3316" s="77">
        <f>IF(AND(K3316&gt;Variables!$G$10,K3316&lt;Variables!$G$11),0,1)</f>
        <v>1</v>
      </c>
      <c r="AN3316" s="77">
        <f>IF(H3316&lt;Variables!$G$13,1,0)</f>
        <v>0</v>
      </c>
      <c r="AO3316" s="77">
        <f>IF(R3316&lt;Variables!$G$12,0,1)</f>
        <v>0</v>
      </c>
      <c r="AP3316" s="78">
        <f t="shared" si="107"/>
        <v>0</v>
      </c>
      <c r="AQ3316" s="77">
        <f>IF(V3316&lt;Variables!$G$15,1,0)</f>
        <v>1</v>
      </c>
      <c r="AR3316" s="77">
        <v>1</v>
      </c>
      <c r="AS3316" s="77">
        <v>0</v>
      </c>
      <c r="AT3316" s="77">
        <v>0</v>
      </c>
      <c r="AU3316" s="77">
        <v>0</v>
      </c>
      <c r="BA3316" s="77">
        <v>2</v>
      </c>
    </row>
    <row r="3317" spans="3:53" x14ac:dyDescent="0.25">
      <c r="C3317" s="77" t="s">
        <v>459</v>
      </c>
      <c r="D3317" s="77" t="s">
        <v>435</v>
      </c>
      <c r="E3317" s="77">
        <v>5.5</v>
      </c>
      <c r="F3317" s="77">
        <v>21.02</v>
      </c>
      <c r="G3317" s="77">
        <v>4.3600000000000003</v>
      </c>
      <c r="H3317" s="77">
        <v>184.53</v>
      </c>
      <c r="I3317" s="77">
        <v>31.247</v>
      </c>
      <c r="J3317" s="77" t="s">
        <v>74</v>
      </c>
      <c r="K3317" s="77">
        <v>60.76</v>
      </c>
      <c r="L3317" s="77">
        <v>5.4484631578947376</v>
      </c>
      <c r="M3317" s="77">
        <v>0.55679631532984675</v>
      </c>
      <c r="N3317" s="77">
        <v>5.3547734693877551</v>
      </c>
      <c r="O3317" s="77">
        <v>2.3161863208832489</v>
      </c>
      <c r="P3317" s="77">
        <v>561480</v>
      </c>
      <c r="Q3317" s="77">
        <v>258610</v>
      </c>
      <c r="R3317" s="77">
        <v>2.17</v>
      </c>
      <c r="S3317" s="77">
        <v>24.952000000000002</v>
      </c>
      <c r="T3317" s="77">
        <v>5.9600000000000009</v>
      </c>
      <c r="U3317" s="77">
        <v>14.5372</v>
      </c>
      <c r="V3317" s="77">
        <v>2.4466945171181069</v>
      </c>
      <c r="AC3317" s="77">
        <v>5.88</v>
      </c>
      <c r="AD3317" s="77">
        <v>5.3300999999999998</v>
      </c>
      <c r="AH3317" s="77">
        <f>IF(AND(M3317&lt;Variables!$G$6,M3317&gt;Variables!$G$5),0,1)</f>
        <v>1</v>
      </c>
      <c r="AI3317" s="77">
        <f t="shared" si="106"/>
        <v>0</v>
      </c>
      <c r="AJ3317" s="77">
        <f>IF(I3317&gt;Variables!$G$7,0,1)</f>
        <v>1</v>
      </c>
      <c r="AK3317" s="77">
        <f>IF(F3317&gt;Variables!$G$8,0,1)</f>
        <v>0</v>
      </c>
      <c r="AL3317" s="77">
        <f>IF(G3317&gt;Variables!$G$9,0,1)</f>
        <v>1</v>
      </c>
      <c r="AM3317" s="77">
        <f>IF(AND(K3317&gt;Variables!$G$10,K3317&lt;Variables!$G$11),0,1)</f>
        <v>1</v>
      </c>
      <c r="AN3317" s="77">
        <f>IF(H3317&lt;Variables!$G$13,1,0)</f>
        <v>1</v>
      </c>
      <c r="AO3317" s="77">
        <f>IF(R3317&lt;Variables!$G$12,0,1)</f>
        <v>0</v>
      </c>
      <c r="AP3317" s="78">
        <f t="shared" si="107"/>
        <v>0</v>
      </c>
      <c r="AQ3317" s="77">
        <f>IF(V3317&lt;Variables!$G$15,1,0)</f>
        <v>1</v>
      </c>
      <c r="AR3317" s="77">
        <v>0</v>
      </c>
      <c r="AS3317" s="77">
        <v>0</v>
      </c>
      <c r="AT3317" s="77">
        <v>1</v>
      </c>
      <c r="AU3317" s="77">
        <v>0</v>
      </c>
      <c r="BA3317" s="77">
        <v>-1.75</v>
      </c>
    </row>
    <row r="3318" spans="3:53" x14ac:dyDescent="0.25">
      <c r="C3318" s="77" t="s">
        <v>459</v>
      </c>
      <c r="D3318" s="77" t="s">
        <v>442</v>
      </c>
      <c r="E3318" s="77">
        <v>140.08000000000001</v>
      </c>
      <c r="F3318" s="77">
        <v>11.36</v>
      </c>
      <c r="G3318" s="77">
        <v>2.33</v>
      </c>
      <c r="H3318" s="77">
        <v>20120</v>
      </c>
      <c r="I3318" s="77">
        <v>-22.071999999999999</v>
      </c>
      <c r="J3318" s="77" t="s">
        <v>75</v>
      </c>
      <c r="K3318" s="77">
        <v>60.62</v>
      </c>
      <c r="L3318" s="77">
        <v>139.22364999999999</v>
      </c>
      <c r="M3318" s="77">
        <v>0.1841281994833476</v>
      </c>
      <c r="N3318" s="77">
        <v>138.93677400000001</v>
      </c>
      <c r="O3318" s="77">
        <v>0.3909879180007273</v>
      </c>
      <c r="P3318" s="77">
        <v>3752000</v>
      </c>
      <c r="Q3318" s="77">
        <v>2303000</v>
      </c>
      <c r="R3318" s="77">
        <v>1.63</v>
      </c>
      <c r="S3318" s="77">
        <v>24.952000000000002</v>
      </c>
      <c r="T3318" s="77">
        <v>5.9600000000000009</v>
      </c>
      <c r="U3318" s="77">
        <v>14.5372</v>
      </c>
      <c r="V3318" s="77">
        <v>2.4665885518234871</v>
      </c>
      <c r="AC3318" s="77">
        <v>143.32820000000001</v>
      </c>
      <c r="AD3318" s="77">
        <v>136.09</v>
      </c>
      <c r="AH3318" s="77">
        <f>IF(AND(M3318&lt;Variables!$G$6,M3318&gt;Variables!$G$5),0,1)</f>
        <v>1</v>
      </c>
      <c r="AI3318" s="77">
        <f t="shared" si="106"/>
        <v>0</v>
      </c>
      <c r="AJ3318" s="77">
        <f>IF(I3318&gt;Variables!$G$7,0,1)</f>
        <v>1</v>
      </c>
      <c r="AK3318" s="77">
        <f>IF(F3318&gt;Variables!$G$8,0,1)</f>
        <v>0</v>
      </c>
      <c r="AL3318" s="77">
        <f>IF(G3318&gt;Variables!$G$9,0,1)</f>
        <v>1</v>
      </c>
      <c r="AM3318" s="77">
        <f>IF(AND(K3318&gt;Variables!$G$10,K3318&lt;Variables!$G$11),0,1)</f>
        <v>1</v>
      </c>
      <c r="AN3318" s="77">
        <f>IF(H3318&lt;Variables!$G$13,1,0)</f>
        <v>0</v>
      </c>
      <c r="AO3318" s="77">
        <f>IF(R3318&lt;Variables!$G$12,0,1)</f>
        <v>0</v>
      </c>
      <c r="AP3318" s="78">
        <f t="shared" si="107"/>
        <v>1</v>
      </c>
      <c r="AQ3318" s="77">
        <f>IF(V3318&lt;Variables!$G$15,1,0)</f>
        <v>1</v>
      </c>
      <c r="AR3318" s="77">
        <v>1</v>
      </c>
      <c r="AS3318" s="77">
        <v>0</v>
      </c>
      <c r="AT3318" s="77">
        <v>0</v>
      </c>
      <c r="AU3318" s="77">
        <v>0</v>
      </c>
      <c r="BA3318" s="77">
        <v>1.34</v>
      </c>
    </row>
    <row r="3319" spans="3:53" x14ac:dyDescent="0.25">
      <c r="C3319" s="77" t="s">
        <v>459</v>
      </c>
      <c r="D3319" s="77" t="s">
        <v>123</v>
      </c>
      <c r="E3319" s="77">
        <v>13.69</v>
      </c>
      <c r="F3319" s="77">
        <v>20.66</v>
      </c>
      <c r="G3319" s="77">
        <v>15.53</v>
      </c>
      <c r="H3319" s="77">
        <v>4790</v>
      </c>
      <c r="I3319" s="77">
        <v>197.941</v>
      </c>
      <c r="J3319" s="77" t="s">
        <v>75</v>
      </c>
      <c r="K3319" s="77">
        <v>58.42</v>
      </c>
      <c r="L3319" s="77">
        <v>13.501365</v>
      </c>
      <c r="M3319" s="77">
        <v>0.88609559107543867</v>
      </c>
      <c r="N3319" s="77">
        <v>13.152378000000001</v>
      </c>
      <c r="O3319" s="77">
        <v>3.5630210749721449</v>
      </c>
      <c r="P3319" s="77">
        <v>60615000</v>
      </c>
      <c r="Q3319" s="77">
        <v>48995000</v>
      </c>
      <c r="R3319" s="77">
        <v>1.24</v>
      </c>
      <c r="S3319" s="77">
        <v>24.952000000000002</v>
      </c>
      <c r="T3319" s="77">
        <v>5.9600000000000009</v>
      </c>
      <c r="U3319" s="77">
        <v>14.5372</v>
      </c>
      <c r="V3319" s="77">
        <v>2.4096455635876808</v>
      </c>
      <c r="AC3319" s="77">
        <v>13.7</v>
      </c>
      <c r="AD3319" s="77">
        <v>11.72</v>
      </c>
      <c r="AH3319" s="77">
        <f>IF(AND(M3319&lt;Variables!$G$6,M3319&gt;Variables!$G$5),0,1)</f>
        <v>1</v>
      </c>
      <c r="AI3319" s="77">
        <f t="shared" si="106"/>
        <v>0</v>
      </c>
      <c r="AJ3319" s="77">
        <f>IF(I3319&gt;Variables!$G$7,0,1)</f>
        <v>0</v>
      </c>
      <c r="AK3319" s="77">
        <f>IF(F3319&gt;Variables!$G$8,0,1)</f>
        <v>0</v>
      </c>
      <c r="AL3319" s="77">
        <f>IF(G3319&gt;Variables!$G$9,0,1)</f>
        <v>0</v>
      </c>
      <c r="AM3319" s="77">
        <f>IF(AND(K3319&gt;Variables!$G$10,K3319&lt;Variables!$G$11),0,1)</f>
        <v>1</v>
      </c>
      <c r="AN3319" s="77">
        <f>IF(H3319&lt;Variables!$G$13,1,0)</f>
        <v>0</v>
      </c>
      <c r="AO3319" s="77">
        <f>IF(R3319&lt;Variables!$G$12,0,1)</f>
        <v>0</v>
      </c>
      <c r="AP3319" s="78">
        <f t="shared" si="107"/>
        <v>1</v>
      </c>
      <c r="AQ3319" s="77">
        <f>IF(V3319&lt;Variables!$G$15,1,0)</f>
        <v>1</v>
      </c>
      <c r="AR3319" s="77">
        <v>0</v>
      </c>
      <c r="AS3319" s="77">
        <v>0</v>
      </c>
      <c r="AT3319" s="77">
        <v>1</v>
      </c>
      <c r="AU3319" s="77">
        <v>0</v>
      </c>
      <c r="BA3319" s="77">
        <v>-2.25</v>
      </c>
    </row>
    <row r="3320" spans="3:53" x14ac:dyDescent="0.25">
      <c r="C3320" s="77" t="s">
        <v>459</v>
      </c>
      <c r="D3320" s="77" t="s">
        <v>429</v>
      </c>
      <c r="E3320" s="77">
        <v>184.83</v>
      </c>
      <c r="F3320" s="77">
        <v>10.36</v>
      </c>
      <c r="G3320" s="77">
        <v>-0.87</v>
      </c>
      <c r="H3320" s="77">
        <v>3840</v>
      </c>
      <c r="I3320" s="77">
        <v>3.6749999999999998</v>
      </c>
      <c r="J3320" s="77" t="s">
        <v>74</v>
      </c>
      <c r="K3320" s="77">
        <v>65.05</v>
      </c>
      <c r="L3320" s="77">
        <v>183.33298500000001</v>
      </c>
      <c r="M3320" s="77">
        <v>0.36382705490777922</v>
      </c>
      <c r="N3320" s="77">
        <v>183.621894</v>
      </c>
      <c r="O3320" s="77">
        <v>0.20591553205523649</v>
      </c>
      <c r="P3320" s="77">
        <v>444375</v>
      </c>
      <c r="Q3320" s="77">
        <v>177589</v>
      </c>
      <c r="R3320" s="77">
        <v>2.5</v>
      </c>
      <c r="S3320" s="77">
        <v>24.952000000000002</v>
      </c>
      <c r="T3320" s="77">
        <v>5.9600000000000009</v>
      </c>
      <c r="U3320" s="77">
        <v>14.5372</v>
      </c>
      <c r="V3320" s="77">
        <v>2.4976449719270639</v>
      </c>
      <c r="AC3320" s="77">
        <v>184.48</v>
      </c>
      <c r="AD3320" s="77">
        <v>181.66</v>
      </c>
      <c r="AH3320" s="77">
        <f>IF(AND(M3320&lt;Variables!$G$6,M3320&gt;Variables!$G$5),0,1)</f>
        <v>1</v>
      </c>
      <c r="AI3320" s="77">
        <f t="shared" si="106"/>
        <v>1</v>
      </c>
      <c r="AJ3320" s="77">
        <f>IF(I3320&gt;Variables!$G$7,0,1)</f>
        <v>1</v>
      </c>
      <c r="AK3320" s="77">
        <f>IF(F3320&gt;Variables!$G$8,0,1)</f>
        <v>0</v>
      </c>
      <c r="AL3320" s="77">
        <f>IF(G3320&gt;Variables!$G$9,0,1)</f>
        <v>1</v>
      </c>
      <c r="AM3320" s="77">
        <f>IF(AND(K3320&gt;Variables!$G$10,K3320&lt;Variables!$G$11),0,1)</f>
        <v>0</v>
      </c>
      <c r="AN3320" s="77">
        <f>IF(H3320&lt;Variables!$G$13,1,0)</f>
        <v>0</v>
      </c>
      <c r="AO3320" s="77">
        <f>IF(R3320&lt;Variables!$G$12,0,1)</f>
        <v>1</v>
      </c>
      <c r="AP3320" s="78">
        <f t="shared" si="107"/>
        <v>0</v>
      </c>
      <c r="AQ3320" s="77">
        <f>IF(V3320&lt;Variables!$G$15,1,0)</f>
        <v>1</v>
      </c>
      <c r="AR3320" s="77">
        <v>0</v>
      </c>
      <c r="AS3320" s="77">
        <v>0</v>
      </c>
      <c r="AT3320" s="77">
        <v>0</v>
      </c>
      <c r="AU3320" s="77">
        <v>1</v>
      </c>
      <c r="BA3320" s="77">
        <v>-0.84</v>
      </c>
    </row>
    <row r="3321" spans="3:53" x14ac:dyDescent="0.25">
      <c r="C3321" s="77" t="s">
        <v>459</v>
      </c>
      <c r="D3321" s="77" t="s">
        <v>436</v>
      </c>
      <c r="E3321" s="77">
        <v>3.64</v>
      </c>
      <c r="F3321" s="77">
        <v>27.8</v>
      </c>
      <c r="G3321" s="77">
        <v>15.91</v>
      </c>
      <c r="H3321" s="77">
        <v>34.21</v>
      </c>
      <c r="I3321" s="77">
        <v>-5.6890000000000001</v>
      </c>
      <c r="J3321" s="77" t="s">
        <v>74</v>
      </c>
      <c r="K3321" s="77">
        <v>58.3</v>
      </c>
      <c r="L3321" s="77">
        <v>3.5116100000000001</v>
      </c>
      <c r="M3321" s="77">
        <v>1.6627700684301421</v>
      </c>
      <c r="N3321" s="77">
        <v>3.4169632653061219</v>
      </c>
      <c r="O3321" s="77">
        <v>4.4787351461376348</v>
      </c>
      <c r="P3321" s="77">
        <v>3650000</v>
      </c>
      <c r="Q3321" s="77">
        <v>59810</v>
      </c>
      <c r="R3321" s="77">
        <v>61.03</v>
      </c>
      <c r="S3321" s="77">
        <v>24.952000000000002</v>
      </c>
      <c r="T3321" s="77">
        <v>5.9600000000000009</v>
      </c>
      <c r="U3321" s="77">
        <v>14.5372</v>
      </c>
      <c r="V3321" s="77">
        <v>2.3698987145725181</v>
      </c>
      <c r="AC3321" s="77">
        <v>3.9</v>
      </c>
      <c r="AD3321" s="77">
        <v>2.71</v>
      </c>
      <c r="AH3321" s="77">
        <f>IF(AND(M3321&lt;Variables!$G$6,M3321&gt;Variables!$G$5),0,1)</f>
        <v>1</v>
      </c>
      <c r="AI3321" s="77">
        <f t="shared" si="106"/>
        <v>0</v>
      </c>
      <c r="AJ3321" s="77">
        <f>IF(I3321&gt;Variables!$G$7,0,1)</f>
        <v>1</v>
      </c>
      <c r="AK3321" s="77">
        <f>IF(F3321&gt;Variables!$G$8,0,1)</f>
        <v>0</v>
      </c>
      <c r="AL3321" s="77">
        <f>IF(G3321&gt;Variables!$G$9,0,1)</f>
        <v>0</v>
      </c>
      <c r="AM3321" s="77">
        <f>IF(AND(K3321&gt;Variables!$G$10,K3321&lt;Variables!$G$11),0,1)</f>
        <v>1</v>
      </c>
      <c r="AN3321" s="77">
        <f>IF(H3321&lt;Variables!$G$13,1,0)</f>
        <v>1</v>
      </c>
      <c r="AO3321" s="77">
        <f>IF(R3321&lt;Variables!$G$12,0,1)</f>
        <v>1</v>
      </c>
      <c r="AP3321" s="78">
        <f t="shared" si="107"/>
        <v>0</v>
      </c>
      <c r="AQ3321" s="77">
        <f>IF(V3321&lt;Variables!$G$15,1,0)</f>
        <v>1</v>
      </c>
      <c r="AR3321" s="77">
        <v>1</v>
      </c>
      <c r="AS3321" s="77">
        <v>0</v>
      </c>
      <c r="AT3321" s="77">
        <v>0</v>
      </c>
      <c r="AU3321" s="77">
        <v>0</v>
      </c>
      <c r="BA3321" s="77">
        <v>2</v>
      </c>
    </row>
    <row r="3322" spans="3:53" x14ac:dyDescent="0.25">
      <c r="C3322" s="77" t="s">
        <v>459</v>
      </c>
      <c r="D3322" s="77" t="s">
        <v>451</v>
      </c>
      <c r="E3322" s="77">
        <v>21.32</v>
      </c>
      <c r="F3322" s="77">
        <v>4.91</v>
      </c>
      <c r="G3322" s="77">
        <v>6.83</v>
      </c>
      <c r="H3322" s="77">
        <v>11820</v>
      </c>
      <c r="I3322" s="77">
        <v>13.599</v>
      </c>
      <c r="J3322" s="77" t="s">
        <v>75</v>
      </c>
      <c r="K3322" s="77">
        <v>56.13</v>
      </c>
      <c r="L3322" s="77">
        <v>21.2545</v>
      </c>
      <c r="M3322" s="77">
        <v>2.587687313273819E-2</v>
      </c>
      <c r="N3322" s="77">
        <v>20.888228000000002</v>
      </c>
      <c r="O3322" s="77">
        <v>1.7798158848132239</v>
      </c>
      <c r="P3322" s="77">
        <v>376419</v>
      </c>
      <c r="Q3322" s="77">
        <v>1236000</v>
      </c>
      <c r="R3322" s="77">
        <v>0.3</v>
      </c>
      <c r="S3322" s="77">
        <v>24.952000000000002</v>
      </c>
      <c r="T3322" s="77">
        <v>5.9600000000000009</v>
      </c>
      <c r="U3322" s="77">
        <v>14.5372</v>
      </c>
      <c r="V3322" s="77">
        <v>2.429375891627656</v>
      </c>
      <c r="AC3322" s="77">
        <v>21.69</v>
      </c>
      <c r="AD3322" s="77">
        <v>21</v>
      </c>
      <c r="AH3322" s="77">
        <f>IF(AND(M3322&lt;Variables!$G$6,M3322&gt;Variables!$G$5),0,1)</f>
        <v>1</v>
      </c>
      <c r="AI3322" s="77">
        <f t="shared" si="106"/>
        <v>0</v>
      </c>
      <c r="AJ3322" s="77">
        <f>IF(I3322&gt;Variables!$G$7,0,1)</f>
        <v>1</v>
      </c>
      <c r="AK3322" s="77">
        <f>IF(F3322&gt;Variables!$G$8,0,1)</f>
        <v>1</v>
      </c>
      <c r="AL3322" s="77">
        <f>IF(G3322&gt;Variables!$G$9,0,1)</f>
        <v>1</v>
      </c>
      <c r="AM3322" s="77">
        <f>IF(AND(K3322&gt;Variables!$G$10,K3322&lt;Variables!$G$11),0,1)</f>
        <v>1</v>
      </c>
      <c r="AN3322" s="77">
        <f>IF(H3322&lt;Variables!$G$13,1,0)</f>
        <v>0</v>
      </c>
      <c r="AO3322" s="77">
        <f>IF(R3322&lt;Variables!$G$12,0,1)</f>
        <v>0</v>
      </c>
      <c r="AP3322" s="78">
        <f t="shared" si="107"/>
        <v>1</v>
      </c>
      <c r="AQ3322" s="77">
        <f>IF(V3322&lt;Variables!$G$15,1,0)</f>
        <v>1</v>
      </c>
      <c r="AR3322" s="77">
        <v>0</v>
      </c>
      <c r="AS3322" s="77">
        <v>1</v>
      </c>
      <c r="AT3322" s="77">
        <v>0</v>
      </c>
      <c r="AU3322" s="77">
        <v>0</v>
      </c>
      <c r="BA3322" s="77">
        <v>-0.19</v>
      </c>
    </row>
    <row r="3323" spans="3:53" x14ac:dyDescent="0.25">
      <c r="C3323" s="77" t="s">
        <v>459</v>
      </c>
      <c r="D3323" s="77" t="s">
        <v>455</v>
      </c>
      <c r="E3323" s="77">
        <v>17.75</v>
      </c>
      <c r="F3323" s="77">
        <v>4.6100000000000003</v>
      </c>
      <c r="G3323" s="77">
        <v>4</v>
      </c>
      <c r="H3323" s="77">
        <v>5230</v>
      </c>
      <c r="I3323" s="77">
        <v>-38.463000000000001</v>
      </c>
      <c r="J3323" s="77" t="s">
        <v>75</v>
      </c>
      <c r="K3323" s="77">
        <v>57.67</v>
      </c>
      <c r="L3323" s="77">
        <v>17.662140000000001</v>
      </c>
      <c r="M3323" s="77">
        <v>0.1011202493016071</v>
      </c>
      <c r="N3323" s="77">
        <v>17.479189999999999</v>
      </c>
      <c r="O3323" s="77">
        <v>1.148851863272865</v>
      </c>
      <c r="P3323" s="77">
        <v>1358000</v>
      </c>
      <c r="Q3323" s="77">
        <v>5070000</v>
      </c>
      <c r="R3323" s="77">
        <v>0.27</v>
      </c>
      <c r="S3323" s="77">
        <v>24.952000000000002</v>
      </c>
      <c r="T3323" s="77">
        <v>5.9600000000000009</v>
      </c>
      <c r="U3323" s="77">
        <v>14.5372</v>
      </c>
      <c r="V3323" s="77">
        <v>2.441592162920688</v>
      </c>
      <c r="AC3323" s="77">
        <v>18.079999999999998</v>
      </c>
      <c r="AD3323" s="77">
        <v>17.61</v>
      </c>
      <c r="AH3323" s="77">
        <f>IF(AND(M3323&lt;Variables!$G$6,M3323&gt;Variables!$G$5),0,1)</f>
        <v>1</v>
      </c>
      <c r="AI3323" s="77">
        <f t="shared" si="106"/>
        <v>0</v>
      </c>
      <c r="AJ3323" s="77">
        <f>IF(I3323&gt;Variables!$G$7,0,1)</f>
        <v>1</v>
      </c>
      <c r="AK3323" s="77">
        <f>IF(F3323&gt;Variables!$G$8,0,1)</f>
        <v>1</v>
      </c>
      <c r="AL3323" s="77">
        <f>IF(G3323&gt;Variables!$G$9,0,1)</f>
        <v>1</v>
      </c>
      <c r="AM3323" s="77">
        <f>IF(AND(K3323&gt;Variables!$G$10,K3323&lt;Variables!$G$11),0,1)</f>
        <v>1</v>
      </c>
      <c r="AN3323" s="77">
        <f>IF(H3323&lt;Variables!$G$13,1,0)</f>
        <v>0</v>
      </c>
      <c r="AO3323" s="77">
        <f>IF(R3323&lt;Variables!$G$12,0,1)</f>
        <v>0</v>
      </c>
      <c r="AP3323" s="78">
        <f t="shared" si="107"/>
        <v>1</v>
      </c>
      <c r="AQ3323" s="77">
        <f>IF(V3323&lt;Variables!$G$15,1,0)</f>
        <v>1</v>
      </c>
      <c r="AR3323" s="77">
        <v>1</v>
      </c>
      <c r="AS3323" s="77">
        <v>0</v>
      </c>
      <c r="AT3323" s="77">
        <v>0</v>
      </c>
      <c r="AU3323" s="77">
        <v>0</v>
      </c>
      <c r="BA3323" s="77">
        <v>0.96</v>
      </c>
    </row>
    <row r="3324" spans="3:53" x14ac:dyDescent="0.25">
      <c r="C3324" s="77" t="s">
        <v>459</v>
      </c>
      <c r="D3324" s="77" t="s">
        <v>231</v>
      </c>
      <c r="E3324" s="77">
        <v>381.11</v>
      </c>
      <c r="F3324" s="77">
        <v>4.67</v>
      </c>
      <c r="G3324" s="77">
        <v>2.61</v>
      </c>
      <c r="H3324" s="77">
        <v>61590</v>
      </c>
      <c r="I3324" s="77">
        <v>-2.282</v>
      </c>
      <c r="J3324" s="77" t="s">
        <v>75</v>
      </c>
      <c r="K3324" s="77">
        <v>51.68</v>
      </c>
      <c r="L3324" s="77">
        <v>379.63294999999988</v>
      </c>
      <c r="M3324" s="77">
        <v>-4.5557162517099098E-2</v>
      </c>
      <c r="N3324" s="77">
        <v>378.16145399999999</v>
      </c>
      <c r="O3324" s="77">
        <v>0.34338401925014478</v>
      </c>
      <c r="P3324" s="77">
        <v>729434</v>
      </c>
      <c r="Q3324" s="77">
        <v>2058000</v>
      </c>
      <c r="R3324" s="77">
        <v>0.35</v>
      </c>
      <c r="S3324" s="77">
        <v>24.952000000000002</v>
      </c>
      <c r="T3324" s="77">
        <v>5.9600000000000009</v>
      </c>
      <c r="U3324" s="77">
        <v>14.5372</v>
      </c>
      <c r="V3324" s="77">
        <v>2.3858103222888309</v>
      </c>
      <c r="AC3324" s="77">
        <v>381.48500000000001</v>
      </c>
      <c r="AD3324" s="77">
        <v>372.58100000000002</v>
      </c>
      <c r="AH3324" s="77">
        <f>IF(AND(M3324&lt;Variables!$G$6,M3324&gt;Variables!$G$5),0,1)</f>
        <v>1</v>
      </c>
      <c r="AI3324" s="77">
        <f t="shared" si="106"/>
        <v>0</v>
      </c>
      <c r="AJ3324" s="77">
        <f>IF(I3324&gt;Variables!$G$7,0,1)</f>
        <v>1</v>
      </c>
      <c r="AK3324" s="77">
        <f>IF(F3324&gt;Variables!$G$8,0,1)</f>
        <v>1</v>
      </c>
      <c r="AL3324" s="77">
        <f>IF(G3324&gt;Variables!$G$9,0,1)</f>
        <v>1</v>
      </c>
      <c r="AM3324" s="77">
        <f>IF(AND(K3324&gt;Variables!$G$10,K3324&lt;Variables!$G$11),0,1)</f>
        <v>1</v>
      </c>
      <c r="AN3324" s="77">
        <f>IF(H3324&lt;Variables!$G$13,1,0)</f>
        <v>0</v>
      </c>
      <c r="AO3324" s="77">
        <f>IF(R3324&lt;Variables!$G$12,0,1)</f>
        <v>0</v>
      </c>
      <c r="AP3324" s="78">
        <f t="shared" si="107"/>
        <v>1</v>
      </c>
      <c r="AQ3324" s="77">
        <f>IF(V3324&lt;Variables!$G$15,1,0)</f>
        <v>1</v>
      </c>
      <c r="AR3324" s="77">
        <v>0</v>
      </c>
      <c r="AS3324" s="77">
        <v>0</v>
      </c>
      <c r="AT3324" s="77">
        <v>0</v>
      </c>
      <c r="AU3324" s="77">
        <v>1</v>
      </c>
      <c r="BA3324" s="77">
        <v>-0.68</v>
      </c>
    </row>
    <row r="3325" spans="3:53" x14ac:dyDescent="0.25">
      <c r="C3325" s="77" t="s">
        <v>459</v>
      </c>
      <c r="D3325" s="77" t="s">
        <v>174</v>
      </c>
      <c r="E3325" s="77">
        <v>26.32</v>
      </c>
      <c r="F3325" s="77">
        <v>5.71</v>
      </c>
      <c r="G3325" s="77">
        <v>5.2</v>
      </c>
      <c r="H3325" s="77">
        <v>403.19</v>
      </c>
      <c r="I3325" s="77">
        <v>135.547</v>
      </c>
      <c r="J3325" s="77" t="s">
        <v>75</v>
      </c>
      <c r="K3325" s="77">
        <v>52.62</v>
      </c>
      <c r="L3325" s="77">
        <v>26.309541176470589</v>
      </c>
      <c r="M3325" s="77">
        <v>-0.7964455748775513</v>
      </c>
      <c r="N3325" s="77">
        <v>25.939582500000011</v>
      </c>
      <c r="O3325" s="77">
        <v>0.6184274554148822</v>
      </c>
      <c r="P3325" s="77">
        <v>96510</v>
      </c>
      <c r="Q3325" s="77">
        <v>702133</v>
      </c>
      <c r="R3325" s="77">
        <v>0.14000000000000001</v>
      </c>
      <c r="S3325" s="77">
        <v>24.952000000000002</v>
      </c>
      <c r="T3325" s="77">
        <v>5.9600000000000009</v>
      </c>
      <c r="U3325" s="77">
        <v>14.5372</v>
      </c>
      <c r="V3325" s="77">
        <v>2.4208771381758609</v>
      </c>
      <c r="AC3325" s="77">
        <v>26.48</v>
      </c>
      <c r="AD3325" s="77">
        <v>25.63</v>
      </c>
      <c r="AH3325" s="77">
        <f>IF(AND(M3325&lt;Variables!$G$6,M3325&gt;Variables!$G$5),0,1)</f>
        <v>1</v>
      </c>
      <c r="AI3325" s="77">
        <f t="shared" si="106"/>
        <v>0</v>
      </c>
      <c r="AJ3325" s="77">
        <f>IF(I3325&gt;Variables!$G$7,0,1)</f>
        <v>0</v>
      </c>
      <c r="AK3325" s="77">
        <f>IF(F3325&gt;Variables!$G$8,0,1)</f>
        <v>1</v>
      </c>
      <c r="AL3325" s="77">
        <f>IF(G3325&gt;Variables!$G$9,0,1)</f>
        <v>1</v>
      </c>
      <c r="AM3325" s="77">
        <f>IF(AND(K3325&gt;Variables!$G$10,K3325&lt;Variables!$G$11),0,1)</f>
        <v>1</v>
      </c>
      <c r="AN3325" s="77">
        <f>IF(H3325&lt;Variables!$G$13,1,0)</f>
        <v>1</v>
      </c>
      <c r="AO3325" s="77">
        <f>IF(R3325&lt;Variables!$G$12,0,1)</f>
        <v>0</v>
      </c>
      <c r="AP3325" s="78">
        <f t="shared" si="107"/>
        <v>1</v>
      </c>
      <c r="AQ3325" s="77">
        <f>IF(V3325&lt;Variables!$G$15,1,0)</f>
        <v>1</v>
      </c>
      <c r="AR3325" s="77">
        <v>0</v>
      </c>
      <c r="AS3325" s="77">
        <v>0</v>
      </c>
      <c r="AT3325" s="77">
        <v>0</v>
      </c>
      <c r="AU3325" s="77">
        <v>1</v>
      </c>
      <c r="BA3325" s="77">
        <v>-1.72</v>
      </c>
    </row>
    <row r="3326" spans="3:53" x14ac:dyDescent="0.25">
      <c r="C3326" s="77" t="s">
        <v>459</v>
      </c>
      <c r="D3326" s="77" t="s">
        <v>440</v>
      </c>
      <c r="E3326" s="77">
        <v>1.08</v>
      </c>
      <c r="F3326" s="77">
        <v>5.83</v>
      </c>
      <c r="G3326" s="77">
        <v>3.88</v>
      </c>
      <c r="H3326" s="77">
        <v>-99999</v>
      </c>
      <c r="I3326" s="77">
        <v>77.793999999999997</v>
      </c>
      <c r="J3326" s="77" t="s">
        <v>75</v>
      </c>
      <c r="K3326" s="77">
        <v>63.86</v>
      </c>
      <c r="L3326" s="77">
        <v>1.08</v>
      </c>
      <c r="M3326" s="77">
        <v>-0.92592592592592671</v>
      </c>
      <c r="N3326" s="77">
        <v>1.07375</v>
      </c>
      <c r="O3326" s="77">
        <v>-0.34924330616995758</v>
      </c>
      <c r="P3326" s="77">
        <v>29891</v>
      </c>
      <c r="Q3326" s="77">
        <v>137957</v>
      </c>
      <c r="R3326" s="77">
        <v>0.22</v>
      </c>
      <c r="S3326" s="77">
        <v>24.952000000000002</v>
      </c>
      <c r="T3326" s="77">
        <v>5.9600000000000009</v>
      </c>
      <c r="U3326" s="77">
        <v>14.5372</v>
      </c>
      <c r="V3326" s="77">
        <v>2.57172634074074</v>
      </c>
      <c r="AC3326" s="77">
        <v>1.1000000000000001</v>
      </c>
      <c r="AD3326" s="77">
        <v>1.06</v>
      </c>
      <c r="AH3326" s="77">
        <f>IF(AND(M3326&lt;Variables!$G$6,M3326&gt;Variables!$G$5),0,1)</f>
        <v>1</v>
      </c>
      <c r="AI3326" s="77">
        <f t="shared" si="106"/>
        <v>0</v>
      </c>
      <c r="AJ3326" s="77">
        <f>IF(I3326&gt;Variables!$G$7,0,1)</f>
        <v>0</v>
      </c>
      <c r="AK3326" s="77">
        <f>IF(F3326&gt;Variables!$G$8,0,1)</f>
        <v>1</v>
      </c>
      <c r="AL3326" s="77">
        <f>IF(G3326&gt;Variables!$G$9,0,1)</f>
        <v>1</v>
      </c>
      <c r="AM3326" s="77">
        <f>IF(AND(K3326&gt;Variables!$G$10,K3326&lt;Variables!$G$11),0,1)</f>
        <v>0</v>
      </c>
      <c r="AN3326" s="77">
        <f>IF(H3326&lt;Variables!$G$13,1,0)</f>
        <v>1</v>
      </c>
      <c r="AO3326" s="77">
        <f>IF(R3326&lt;Variables!$G$12,0,1)</f>
        <v>0</v>
      </c>
      <c r="AP3326" s="78">
        <f t="shared" si="107"/>
        <v>1</v>
      </c>
      <c r="AQ3326" s="77">
        <f>IF(V3326&lt;Variables!$G$15,1,0)</f>
        <v>1</v>
      </c>
      <c r="AR3326" s="77">
        <v>0</v>
      </c>
      <c r="AS3326" s="77">
        <v>0</v>
      </c>
      <c r="AT3326" s="77">
        <v>0</v>
      </c>
      <c r="AU3326" s="77">
        <v>0</v>
      </c>
      <c r="BA3326" s="77">
        <v>0</v>
      </c>
    </row>
    <row r="3327" spans="3:53" x14ac:dyDescent="0.25">
      <c r="C3327" s="77" t="s">
        <v>459</v>
      </c>
      <c r="D3327" s="77" t="s">
        <v>438</v>
      </c>
      <c r="E3327" s="77">
        <v>253.06</v>
      </c>
      <c r="F3327" s="77">
        <v>6.25</v>
      </c>
      <c r="G3327" s="77">
        <v>3.48</v>
      </c>
      <c r="H3327" s="77">
        <v>52880</v>
      </c>
      <c r="I3327" s="77">
        <v>62.667000000000002</v>
      </c>
      <c r="J3327" s="77" t="s">
        <v>75</v>
      </c>
      <c r="K3327" s="77">
        <v>51.73</v>
      </c>
      <c r="L3327" s="77">
        <v>252.69757000000001</v>
      </c>
      <c r="M3327" s="77">
        <v>-0.14858472916856119</v>
      </c>
      <c r="N3327" s="77">
        <v>251.48405</v>
      </c>
      <c r="O3327" s="77">
        <v>0.33324180996766251</v>
      </c>
      <c r="P3327" s="77">
        <v>3466000</v>
      </c>
      <c r="Q3327" s="77">
        <v>3755000</v>
      </c>
      <c r="R3327" s="77">
        <v>0.92</v>
      </c>
      <c r="S3327" s="77">
        <v>24.952000000000002</v>
      </c>
      <c r="T3327" s="77">
        <v>5.9600000000000009</v>
      </c>
      <c r="U3327" s="77">
        <v>14.5372</v>
      </c>
      <c r="V3327" s="77">
        <v>2.389528367925644</v>
      </c>
      <c r="AC3327" s="77">
        <v>257.54500000000002</v>
      </c>
      <c r="AD3327" s="77">
        <v>251.12</v>
      </c>
      <c r="AH3327" s="77">
        <f>IF(AND(M3327&lt;Variables!$G$6,M3327&gt;Variables!$G$5),0,1)</f>
        <v>1</v>
      </c>
      <c r="AI3327" s="77">
        <f t="shared" si="106"/>
        <v>0</v>
      </c>
      <c r="AJ3327" s="77">
        <f>IF(I3327&gt;Variables!$G$7,0,1)</f>
        <v>0</v>
      </c>
      <c r="AK3327" s="77">
        <f>IF(F3327&gt;Variables!$G$8,0,1)</f>
        <v>1</v>
      </c>
      <c r="AL3327" s="77">
        <f>IF(G3327&gt;Variables!$G$9,0,1)</f>
        <v>1</v>
      </c>
      <c r="AM3327" s="77">
        <f>IF(AND(K3327&gt;Variables!$G$10,K3327&lt;Variables!$G$11),0,1)</f>
        <v>1</v>
      </c>
      <c r="AN3327" s="77">
        <f>IF(H3327&lt;Variables!$G$13,1,0)</f>
        <v>0</v>
      </c>
      <c r="AO3327" s="77">
        <f>IF(R3327&lt;Variables!$G$12,0,1)</f>
        <v>0</v>
      </c>
      <c r="AP3327" s="78">
        <f t="shared" si="107"/>
        <v>1</v>
      </c>
      <c r="AQ3327" s="77">
        <f>IF(V3327&lt;Variables!$G$15,1,0)</f>
        <v>1</v>
      </c>
      <c r="AR3327" s="77">
        <v>1</v>
      </c>
      <c r="AS3327" s="77">
        <v>0</v>
      </c>
      <c r="AT3327" s="77">
        <v>0</v>
      </c>
      <c r="AU3327" s="77">
        <v>0</v>
      </c>
      <c r="BA3327" s="77">
        <v>0.93</v>
      </c>
    </row>
    <row r="3328" spans="3:53" x14ac:dyDescent="0.25">
      <c r="C3328" s="77" t="s">
        <v>459</v>
      </c>
      <c r="D3328" s="77" t="s">
        <v>201</v>
      </c>
      <c r="E3328" s="77">
        <v>41.29</v>
      </c>
      <c r="F3328" s="77">
        <v>6.53</v>
      </c>
      <c r="G3328" s="77">
        <v>5.69</v>
      </c>
      <c r="H3328" s="77">
        <v>-99999</v>
      </c>
      <c r="I3328" s="77">
        <v>949.34500000000003</v>
      </c>
      <c r="J3328" s="77" t="s">
        <v>75</v>
      </c>
      <c r="K3328" s="77">
        <v>66.59</v>
      </c>
      <c r="L3328" s="77">
        <v>40.768206666666657</v>
      </c>
      <c r="M3328" s="77">
        <v>1.5497206892102711</v>
      </c>
      <c r="N3328" s="77">
        <v>40.468080555555559</v>
      </c>
      <c r="O3328" s="77">
        <v>2.3028506211582669</v>
      </c>
      <c r="P3328" s="77">
        <v>60317</v>
      </c>
      <c r="Q3328" s="77">
        <v>2163000</v>
      </c>
      <c r="R3328" s="77">
        <v>0.03</v>
      </c>
      <c r="S3328" s="77">
        <v>24.952000000000002</v>
      </c>
      <c r="T3328" s="77">
        <v>5.9600000000000009</v>
      </c>
      <c r="U3328" s="77">
        <v>14.5372</v>
      </c>
      <c r="V3328" s="77">
        <v>2.424329568396745</v>
      </c>
      <c r="AC3328" s="77">
        <v>41.6</v>
      </c>
      <c r="AD3328" s="77">
        <v>39.729999999999997</v>
      </c>
      <c r="AH3328" s="77">
        <f>IF(AND(M3328&lt;Variables!$G$6,M3328&gt;Variables!$G$5),0,1)</f>
        <v>1</v>
      </c>
      <c r="AI3328" s="77">
        <f t="shared" si="106"/>
        <v>0</v>
      </c>
      <c r="AJ3328" s="77">
        <f>IF(I3328&gt;Variables!$G$7,0,1)</f>
        <v>0</v>
      </c>
      <c r="AK3328" s="77">
        <f>IF(F3328&gt;Variables!$G$8,0,1)</f>
        <v>1</v>
      </c>
      <c r="AL3328" s="77">
        <f>IF(G3328&gt;Variables!$G$9,0,1)</f>
        <v>1</v>
      </c>
      <c r="AM3328" s="77">
        <f>IF(AND(K3328&gt;Variables!$G$10,K3328&lt;Variables!$G$11),0,1)</f>
        <v>0</v>
      </c>
      <c r="AN3328" s="77">
        <f>IF(H3328&lt;Variables!$G$13,1,0)</f>
        <v>1</v>
      </c>
      <c r="AO3328" s="77">
        <f>IF(R3328&lt;Variables!$G$12,0,1)</f>
        <v>0</v>
      </c>
      <c r="AP3328" s="78">
        <f t="shared" si="107"/>
        <v>1</v>
      </c>
      <c r="AQ3328" s="77">
        <f>IF(V3328&lt;Variables!$G$15,1,0)</f>
        <v>1</v>
      </c>
      <c r="AR3328" s="77">
        <v>0</v>
      </c>
      <c r="AS3328" s="77">
        <v>0</v>
      </c>
      <c r="AT3328" s="77">
        <v>1</v>
      </c>
      <c r="AU3328" s="77">
        <v>0</v>
      </c>
      <c r="BA3328" s="77">
        <v>-0.94</v>
      </c>
    </row>
    <row r="3329" spans="3:53" x14ac:dyDescent="0.25">
      <c r="C3329" s="77" t="s">
        <v>459</v>
      </c>
      <c r="D3329" s="77" t="s">
        <v>183</v>
      </c>
      <c r="E3329" s="77">
        <v>45.33</v>
      </c>
      <c r="F3329" s="77">
        <v>7.16</v>
      </c>
      <c r="G3329" s="77">
        <v>7.37</v>
      </c>
      <c r="H3329" s="77">
        <v>6840</v>
      </c>
      <c r="I3329" s="77">
        <v>3920.1030000000001</v>
      </c>
      <c r="J3329" s="77" t="s">
        <v>75</v>
      </c>
      <c r="K3329" s="77">
        <v>40.81</v>
      </c>
      <c r="L3329" s="77">
        <v>45.826025000000001</v>
      </c>
      <c r="M3329" s="77">
        <v>-1.1694773875761619</v>
      </c>
      <c r="N3329" s="77">
        <v>45.45881</v>
      </c>
      <c r="O3329" s="77">
        <v>-0.37112718084788682</v>
      </c>
      <c r="P3329" s="77">
        <v>1157000</v>
      </c>
      <c r="Q3329" s="77">
        <v>2260000</v>
      </c>
      <c r="R3329" s="77">
        <v>0.51</v>
      </c>
      <c r="S3329" s="77">
        <v>24.952000000000002</v>
      </c>
      <c r="T3329" s="77">
        <v>5.9600000000000009</v>
      </c>
      <c r="U3329" s="77">
        <v>14.5372</v>
      </c>
      <c r="V3329" s="77">
        <v>2.2711592401869889</v>
      </c>
      <c r="AC3329" s="77">
        <v>49.741199999999999</v>
      </c>
      <c r="AD3329" s="77">
        <v>44.26</v>
      </c>
      <c r="AH3329" s="77">
        <f>IF(AND(M3329&lt;Variables!$G$6,M3329&gt;Variables!$G$5),0,1)</f>
        <v>0</v>
      </c>
      <c r="AI3329" s="77">
        <f t="shared" si="106"/>
        <v>0</v>
      </c>
      <c r="AJ3329" s="77">
        <f>IF(I3329&gt;Variables!$G$7,0,1)</f>
        <v>0</v>
      </c>
      <c r="AK3329" s="77">
        <f>IF(F3329&gt;Variables!$G$8,0,1)</f>
        <v>1</v>
      </c>
      <c r="AL3329" s="77">
        <f>IF(G3329&gt;Variables!$G$9,0,1)</f>
        <v>1</v>
      </c>
      <c r="AM3329" s="77">
        <f>IF(AND(K3329&gt;Variables!$G$10,K3329&lt;Variables!$G$11),0,1)</f>
        <v>1</v>
      </c>
      <c r="AN3329" s="77">
        <f>IF(H3329&lt;Variables!$G$13,1,0)</f>
        <v>0</v>
      </c>
      <c r="AO3329" s="77">
        <f>IF(R3329&lt;Variables!$G$12,0,1)</f>
        <v>0</v>
      </c>
      <c r="AP3329" s="78">
        <f t="shared" si="107"/>
        <v>1</v>
      </c>
      <c r="AQ3329" s="77">
        <f>IF(V3329&lt;Variables!$G$15,1,0)</f>
        <v>1</v>
      </c>
      <c r="AR3329" s="77">
        <v>0</v>
      </c>
      <c r="AS3329" s="77">
        <v>0</v>
      </c>
      <c r="AT3329" s="77">
        <v>1</v>
      </c>
      <c r="AU3329" s="77">
        <v>0</v>
      </c>
      <c r="BA3329" s="77">
        <v>-2.25</v>
      </c>
    </row>
    <row r="3330" spans="3:53" x14ac:dyDescent="0.25">
      <c r="C3330" s="77" t="s">
        <v>459</v>
      </c>
      <c r="D3330" s="77" t="s">
        <v>439</v>
      </c>
      <c r="E3330" s="77">
        <v>223.1</v>
      </c>
      <c r="F3330" s="77">
        <v>10.71</v>
      </c>
      <c r="G3330" s="77">
        <v>1.63</v>
      </c>
      <c r="H3330" s="77">
        <v>15050</v>
      </c>
      <c r="I3330" s="77">
        <v>215.42500000000001</v>
      </c>
      <c r="J3330" s="77" t="s">
        <v>75</v>
      </c>
      <c r="K3330" s="77">
        <v>57.12</v>
      </c>
      <c r="L3330" s="77">
        <v>220.57538500000001</v>
      </c>
      <c r="M3330" s="77">
        <v>0.31491047833827818</v>
      </c>
      <c r="N3330" s="77">
        <v>215.92460199999999</v>
      </c>
      <c r="O3330" s="77">
        <v>2.4755854360680898</v>
      </c>
      <c r="P3330" s="77">
        <v>3235000</v>
      </c>
      <c r="Q3330" s="77">
        <v>9816000</v>
      </c>
      <c r="R3330" s="77">
        <v>0.33</v>
      </c>
      <c r="S3330" s="77">
        <v>24.952000000000002</v>
      </c>
      <c r="T3330" s="77">
        <v>5.9600000000000009</v>
      </c>
      <c r="U3330" s="77">
        <v>14.5372</v>
      </c>
      <c r="V3330" s="77">
        <v>2.4261001619577449</v>
      </c>
      <c r="AC3330" s="77">
        <v>223.315</v>
      </c>
      <c r="AD3330" s="77">
        <v>209.3</v>
      </c>
      <c r="AH3330" s="77">
        <f>IF(AND(M3330&lt;Variables!$G$6,M3330&gt;Variables!$G$5),0,1)</f>
        <v>1</v>
      </c>
      <c r="AI3330" s="77">
        <f t="shared" si="106"/>
        <v>0</v>
      </c>
      <c r="AJ3330" s="77">
        <f>IF(I3330&gt;Variables!$G$7,0,1)</f>
        <v>0</v>
      </c>
      <c r="AK3330" s="77">
        <f>IF(F3330&gt;Variables!$G$8,0,1)</f>
        <v>0</v>
      </c>
      <c r="AL3330" s="77">
        <f>IF(G3330&gt;Variables!$G$9,0,1)</f>
        <v>1</v>
      </c>
      <c r="AM3330" s="77">
        <f>IF(AND(K3330&gt;Variables!$G$10,K3330&lt;Variables!$G$11),0,1)</f>
        <v>1</v>
      </c>
      <c r="AN3330" s="77">
        <f>IF(H3330&lt;Variables!$G$13,1,0)</f>
        <v>0</v>
      </c>
      <c r="AO3330" s="77">
        <f>IF(R3330&lt;Variables!$G$12,0,1)</f>
        <v>0</v>
      </c>
      <c r="AP3330" s="78">
        <f t="shared" si="107"/>
        <v>1</v>
      </c>
      <c r="AQ3330" s="77">
        <f>IF(V3330&lt;Variables!$G$15,1,0)</f>
        <v>1</v>
      </c>
      <c r="AR3330" s="77">
        <v>0</v>
      </c>
      <c r="AS3330" s="77">
        <v>0</v>
      </c>
      <c r="AT3330" s="77">
        <v>1</v>
      </c>
      <c r="AU3330" s="77">
        <v>0</v>
      </c>
      <c r="BA3330" s="77">
        <v>-2.25</v>
      </c>
    </row>
    <row r="3331" spans="3:53" x14ac:dyDescent="0.25">
      <c r="C3331" s="77" t="s">
        <v>459</v>
      </c>
      <c r="D3331" s="77" t="s">
        <v>444</v>
      </c>
      <c r="E3331" s="77">
        <v>2.59</v>
      </c>
      <c r="F3331" s="77">
        <v>14.68</v>
      </c>
      <c r="G3331" s="77">
        <v>3.2</v>
      </c>
      <c r="H3331" s="77">
        <v>-99999</v>
      </c>
      <c r="I3331" s="77">
        <v>-99999</v>
      </c>
      <c r="J3331" s="77" t="s">
        <v>75</v>
      </c>
      <c r="K3331" s="77">
        <v>-99999</v>
      </c>
      <c r="L3331" s="77">
        <v>2.58</v>
      </c>
      <c r="M3331" s="77">
        <v>0</v>
      </c>
      <c r="N3331" s="77">
        <v>2.58</v>
      </c>
      <c r="O3331" s="77">
        <v>0</v>
      </c>
      <c r="P3331" s="77">
        <v>123005</v>
      </c>
      <c r="Q3331" s="77">
        <v>1740</v>
      </c>
      <c r="R3331" s="77">
        <v>70.69</v>
      </c>
      <c r="S3331" s="77">
        <v>24.952000000000002</v>
      </c>
      <c r="T3331" s="77">
        <v>5.9600000000000009</v>
      </c>
      <c r="U3331" s="77">
        <v>14.5372</v>
      </c>
      <c r="V3331" s="77">
        <v>-99999</v>
      </c>
      <c r="AC3331" s="77">
        <v>2.58</v>
      </c>
      <c r="AD3331" s="77">
        <v>2.5</v>
      </c>
      <c r="AH3331" s="77">
        <f>IF(AND(M3331&lt;Variables!$G$6,M3331&gt;Variables!$G$5),0,1)</f>
        <v>1</v>
      </c>
      <c r="AI3331" s="77">
        <f t="shared" si="106"/>
        <v>1</v>
      </c>
      <c r="AJ3331" s="77">
        <f>IF(I3331&gt;Variables!$G$7,0,1)</f>
        <v>1</v>
      </c>
      <c r="AK3331" s="77">
        <f>IF(F3331&gt;Variables!$G$8,0,1)</f>
        <v>0</v>
      </c>
      <c r="AL3331" s="77">
        <f>IF(G3331&gt;Variables!$G$9,0,1)</f>
        <v>1</v>
      </c>
      <c r="AM3331" s="77">
        <f>IF(AND(K3331&gt;Variables!$G$10,K3331&lt;Variables!$G$11),0,1)</f>
        <v>1</v>
      </c>
      <c r="AN3331" s="77">
        <f>IF(H3331&lt;Variables!$G$13,1,0)</f>
        <v>1</v>
      </c>
      <c r="AO3331" s="77">
        <f>IF(R3331&lt;Variables!$G$12,0,1)</f>
        <v>1</v>
      </c>
      <c r="AP3331" s="78">
        <f t="shared" si="107"/>
        <v>1</v>
      </c>
      <c r="AQ3331" s="77">
        <f>IF(V3331&lt;Variables!$G$15,1,0)</f>
        <v>1</v>
      </c>
      <c r="AR3331" s="77">
        <v>0</v>
      </c>
      <c r="AS3331" s="77">
        <v>0</v>
      </c>
      <c r="AT3331" s="77">
        <v>1</v>
      </c>
      <c r="AU3331" s="77">
        <v>0</v>
      </c>
      <c r="BA3331" s="77">
        <v>-2.25</v>
      </c>
    </row>
    <row r="3332" spans="3:53" x14ac:dyDescent="0.25">
      <c r="C3332" s="77" t="s">
        <v>459</v>
      </c>
      <c r="D3332" s="77" t="s">
        <v>195</v>
      </c>
      <c r="E3332" s="77">
        <v>32.92</v>
      </c>
      <c r="F3332" s="77">
        <v>9.9700000000000006</v>
      </c>
      <c r="G3332" s="77">
        <v>9.6</v>
      </c>
      <c r="H3332" s="77">
        <v>3620</v>
      </c>
      <c r="I3332" s="77">
        <v>0.216</v>
      </c>
      <c r="J3332" s="77" t="s">
        <v>75</v>
      </c>
      <c r="K3332" s="77">
        <v>74.09</v>
      </c>
      <c r="L3332" s="77">
        <v>32.554858823529408</v>
      </c>
      <c r="M3332" s="77">
        <v>2.0124221088530181</v>
      </c>
      <c r="N3332" s="77">
        <v>31.720039534883721</v>
      </c>
      <c r="O3332" s="77">
        <v>4.6972213369334481</v>
      </c>
      <c r="P3332" s="77">
        <v>114104</v>
      </c>
      <c r="Q3332" s="77">
        <v>706672</v>
      </c>
      <c r="R3332" s="77">
        <v>0.16</v>
      </c>
      <c r="S3332" s="77">
        <v>24.952000000000002</v>
      </c>
      <c r="T3332" s="77">
        <v>5.9600000000000009</v>
      </c>
      <c r="U3332" s="77">
        <v>14.5372</v>
      </c>
      <c r="V3332" s="77">
        <v>2.4242413552064681</v>
      </c>
      <c r="AC3332" s="77">
        <v>33.5</v>
      </c>
      <c r="AD3332" s="77">
        <v>31.42</v>
      </c>
      <c r="AH3332" s="77">
        <f>IF(AND(M3332&lt;Variables!$G$6,M3332&gt;Variables!$G$5),0,1)</f>
        <v>1</v>
      </c>
      <c r="AI3332" s="77">
        <f t="shared" si="106"/>
        <v>0</v>
      </c>
      <c r="AJ3332" s="77">
        <f>IF(I3332&gt;Variables!$G$7,0,1)</f>
        <v>1</v>
      </c>
      <c r="AK3332" s="77">
        <f>IF(F3332&gt;Variables!$G$8,0,1)</f>
        <v>0</v>
      </c>
      <c r="AL3332" s="77">
        <f>IF(G3332&gt;Variables!$G$9,0,1)</f>
        <v>1</v>
      </c>
      <c r="AM3332" s="77">
        <f>IF(AND(K3332&gt;Variables!$G$10,K3332&lt;Variables!$G$11),0,1)</f>
        <v>1</v>
      </c>
      <c r="AN3332" s="77">
        <f>IF(H3332&lt;Variables!$G$13,1,0)</f>
        <v>0</v>
      </c>
      <c r="AO3332" s="77">
        <f>IF(R3332&lt;Variables!$G$12,0,1)</f>
        <v>0</v>
      </c>
      <c r="AP3332" s="78">
        <f t="shared" si="107"/>
        <v>1</v>
      </c>
      <c r="AQ3332" s="77">
        <f>IF(V3332&lt;Variables!$G$15,1,0)</f>
        <v>1</v>
      </c>
      <c r="AR3332" s="77">
        <v>0</v>
      </c>
      <c r="AS3332" s="77">
        <v>0</v>
      </c>
      <c r="AT3332" s="77">
        <v>1</v>
      </c>
      <c r="AU3332" s="77">
        <v>0</v>
      </c>
      <c r="BA3332" s="77">
        <v>-0.42</v>
      </c>
    </row>
    <row r="3333" spans="3:53" x14ac:dyDescent="0.25">
      <c r="C3333" s="77" t="s">
        <v>459</v>
      </c>
      <c r="D3333" s="77" t="s">
        <v>453</v>
      </c>
      <c r="E3333" s="77">
        <v>17.13</v>
      </c>
      <c r="F3333" s="77">
        <v>21.12</v>
      </c>
      <c r="G3333" s="77">
        <v>-0.4</v>
      </c>
      <c r="H3333" s="77">
        <v>177.22</v>
      </c>
      <c r="I3333" s="77">
        <v>-26.917000000000002</v>
      </c>
      <c r="J3333" s="77" t="s">
        <v>75</v>
      </c>
      <c r="K3333" s="77">
        <v>76.739999999999995</v>
      </c>
      <c r="L3333" s="77">
        <v>17.073763157894739</v>
      </c>
      <c r="M3333" s="77">
        <v>4.8242686917306918E-2</v>
      </c>
      <c r="N3333" s="77">
        <v>17.094503333333328</v>
      </c>
      <c r="O3333" s="77">
        <v>-7.3142419463845768E-2</v>
      </c>
      <c r="P3333" s="77">
        <v>278970</v>
      </c>
      <c r="Q3333" s="77">
        <v>77900</v>
      </c>
      <c r="R3333" s="77">
        <v>3.58</v>
      </c>
      <c r="S3333" s="77">
        <v>24.952000000000002</v>
      </c>
      <c r="T3333" s="77">
        <v>5.9600000000000009</v>
      </c>
      <c r="U3333" s="77">
        <v>14.5372</v>
      </c>
      <c r="V3333" s="77">
        <v>2.6390465428538392</v>
      </c>
      <c r="AC3333" s="77">
        <v>17.09</v>
      </c>
      <c r="AD3333" s="77">
        <v>16.829999999999998</v>
      </c>
      <c r="AH3333" s="77">
        <f>IF(AND(M3333&lt;Variables!$G$6,M3333&gt;Variables!$G$5),0,1)</f>
        <v>1</v>
      </c>
      <c r="AI3333" s="77">
        <f t="shared" si="106"/>
        <v>1</v>
      </c>
      <c r="AJ3333" s="77">
        <f>IF(I3333&gt;Variables!$G$7,0,1)</f>
        <v>1</v>
      </c>
      <c r="AK3333" s="77">
        <f>IF(F3333&gt;Variables!$G$8,0,1)</f>
        <v>0</v>
      </c>
      <c r="AL3333" s="77">
        <f>IF(G3333&gt;Variables!$G$9,0,1)</f>
        <v>1</v>
      </c>
      <c r="AM3333" s="77">
        <f>IF(AND(K3333&gt;Variables!$G$10,K3333&lt;Variables!$G$11),0,1)</f>
        <v>1</v>
      </c>
      <c r="AN3333" s="77">
        <f>IF(H3333&lt;Variables!$G$13,1,0)</f>
        <v>1</v>
      </c>
      <c r="AO3333" s="77">
        <f>IF(R3333&lt;Variables!$G$12,0,1)</f>
        <v>1</v>
      </c>
      <c r="AP3333" s="78">
        <f t="shared" si="107"/>
        <v>1</v>
      </c>
      <c r="AQ3333" s="77">
        <f>IF(V3333&lt;Variables!$G$15,1,0)</f>
        <v>1</v>
      </c>
      <c r="AR3333" s="77">
        <v>0</v>
      </c>
      <c r="AS3333" s="77">
        <v>0</v>
      </c>
      <c r="AT3333" s="77">
        <v>0</v>
      </c>
      <c r="AU3333" s="77">
        <v>1</v>
      </c>
      <c r="BA3333" s="77">
        <v>-1.22</v>
      </c>
    </row>
    <row r="3334" spans="3:53" x14ac:dyDescent="0.25">
      <c r="C3334" s="77" t="s">
        <v>459</v>
      </c>
      <c r="D3334" s="77" t="s">
        <v>452</v>
      </c>
      <c r="E3334" s="77">
        <v>34.08</v>
      </c>
      <c r="F3334" s="77">
        <v>45.1</v>
      </c>
      <c r="G3334" s="77">
        <v>6.25</v>
      </c>
      <c r="H3334" s="77">
        <v>152.74</v>
      </c>
      <c r="I3334" s="77">
        <v>10.226000000000001</v>
      </c>
      <c r="J3334" s="77" t="s">
        <v>74</v>
      </c>
      <c r="K3334" s="77">
        <v>66.260000000000005</v>
      </c>
      <c r="L3334" s="77">
        <v>33.998021428571427</v>
      </c>
      <c r="M3334" s="77">
        <v>5.8196663965580063E-3</v>
      </c>
      <c r="N3334" s="77">
        <v>34.164896666666657</v>
      </c>
      <c r="O3334" s="77">
        <v>-0.4826493938368821</v>
      </c>
      <c r="P3334" s="77">
        <v>97140</v>
      </c>
      <c r="Q3334" s="77">
        <v>15550</v>
      </c>
      <c r="R3334" s="77">
        <v>6.25</v>
      </c>
      <c r="S3334" s="77">
        <v>24.952000000000002</v>
      </c>
      <c r="T3334" s="77">
        <v>5.9600000000000009</v>
      </c>
      <c r="U3334" s="77">
        <v>14.5372</v>
      </c>
      <c r="V3334" s="77">
        <v>2.535029003657733</v>
      </c>
      <c r="AC3334" s="77">
        <v>34.6</v>
      </c>
      <c r="AD3334" s="77">
        <v>33.9</v>
      </c>
      <c r="AH3334" s="77">
        <f>IF(AND(M3334&lt;Variables!$G$6,M3334&gt;Variables!$G$5),0,1)</f>
        <v>1</v>
      </c>
      <c r="AI3334" s="77">
        <f t="shared" si="106"/>
        <v>1</v>
      </c>
      <c r="AJ3334" s="77">
        <f>IF(I3334&gt;Variables!$G$7,0,1)</f>
        <v>1</v>
      </c>
      <c r="AK3334" s="77">
        <f>IF(F3334&gt;Variables!$G$8,0,1)</f>
        <v>0</v>
      </c>
      <c r="AL3334" s="77">
        <f>IF(G3334&gt;Variables!$G$9,0,1)</f>
        <v>1</v>
      </c>
      <c r="AM3334" s="77">
        <f>IF(AND(K3334&gt;Variables!$G$10,K3334&lt;Variables!$G$11),0,1)</f>
        <v>0</v>
      </c>
      <c r="AN3334" s="77">
        <f>IF(H3334&lt;Variables!$G$13,1,0)</f>
        <v>1</v>
      </c>
      <c r="AO3334" s="77">
        <f>IF(R3334&lt;Variables!$G$12,0,1)</f>
        <v>1</v>
      </c>
      <c r="AP3334" s="78">
        <f t="shared" si="107"/>
        <v>0</v>
      </c>
      <c r="AQ3334" s="77">
        <f>IF(V3334&lt;Variables!$G$15,1,0)</f>
        <v>1</v>
      </c>
      <c r="AR3334" s="77">
        <v>0</v>
      </c>
      <c r="AS3334" s="77">
        <v>1</v>
      </c>
      <c r="AT3334" s="77">
        <v>0</v>
      </c>
      <c r="AU3334" s="77">
        <v>0</v>
      </c>
      <c r="BA3334" s="77">
        <v>0.28999999999999998</v>
      </c>
    </row>
    <row r="3335" spans="3:53" x14ac:dyDescent="0.25">
      <c r="C3335" s="77" t="s">
        <v>459</v>
      </c>
      <c r="D3335" s="77" t="s">
        <v>445</v>
      </c>
      <c r="E3335" s="77">
        <v>11.41</v>
      </c>
      <c r="F3335" s="77">
        <v>43.59</v>
      </c>
      <c r="G3335" s="77">
        <v>18.46</v>
      </c>
      <c r="H3335" s="77">
        <v>74.489999999999995</v>
      </c>
      <c r="I3335" s="77">
        <v>2245.2849999999999</v>
      </c>
      <c r="J3335" s="77" t="s">
        <v>75</v>
      </c>
      <c r="K3335" s="77">
        <v>57.1</v>
      </c>
      <c r="L3335" s="77">
        <v>11.347455</v>
      </c>
      <c r="M3335" s="77">
        <v>-1.035077909540066</v>
      </c>
      <c r="N3335" s="77">
        <v>10.294482608695651</v>
      </c>
      <c r="O3335" s="77">
        <v>9.0875610447301671</v>
      </c>
      <c r="P3335" s="77">
        <v>49220000</v>
      </c>
      <c r="Q3335" s="77">
        <v>14860000</v>
      </c>
      <c r="R3335" s="77">
        <v>3.31</v>
      </c>
      <c r="S3335" s="77">
        <v>24.952000000000002</v>
      </c>
      <c r="T3335" s="77">
        <v>5.9600000000000009</v>
      </c>
      <c r="U3335" s="77">
        <v>14.5372</v>
      </c>
      <c r="V3335" s="77">
        <v>2.4886920911675792</v>
      </c>
      <c r="AC3335" s="77">
        <v>16.45</v>
      </c>
      <c r="AD3335" s="77">
        <v>10.73</v>
      </c>
      <c r="AH3335" s="77">
        <f>IF(AND(M3335&lt;Variables!$G$6,M3335&gt;Variables!$G$5),0,1)</f>
        <v>0</v>
      </c>
      <c r="AI3335" s="77">
        <f t="shared" si="106"/>
        <v>0</v>
      </c>
      <c r="AJ3335" s="77">
        <f>IF(I3335&gt;Variables!$G$7,0,1)</f>
        <v>0</v>
      </c>
      <c r="AK3335" s="77">
        <f>IF(F3335&gt;Variables!$G$8,0,1)</f>
        <v>0</v>
      </c>
      <c r="AL3335" s="77">
        <f>IF(G3335&gt;Variables!$G$9,0,1)</f>
        <v>0</v>
      </c>
      <c r="AM3335" s="77">
        <f>IF(AND(K3335&gt;Variables!$G$10,K3335&lt;Variables!$G$11),0,1)</f>
        <v>1</v>
      </c>
      <c r="AN3335" s="77">
        <f>IF(H3335&lt;Variables!$G$13,1,0)</f>
        <v>1</v>
      </c>
      <c r="AO3335" s="77">
        <f>IF(R3335&lt;Variables!$G$12,0,1)</f>
        <v>1</v>
      </c>
      <c r="AP3335" s="78">
        <f t="shared" si="107"/>
        <v>1</v>
      </c>
      <c r="AQ3335" s="77">
        <f>IF(V3335&lt;Variables!$G$15,1,0)</f>
        <v>1</v>
      </c>
      <c r="AR3335" s="77">
        <v>1</v>
      </c>
      <c r="AS3335" s="77">
        <v>0</v>
      </c>
      <c r="AT3335" s="77">
        <v>0</v>
      </c>
      <c r="AU3335" s="77">
        <v>0</v>
      </c>
      <c r="BA3335" s="77">
        <v>2</v>
      </c>
    </row>
    <row r="3336" spans="3:53" x14ac:dyDescent="0.25">
      <c r="C3336" s="77" t="s">
        <v>460</v>
      </c>
      <c r="D3336" s="77" t="s">
        <v>195</v>
      </c>
      <c r="E3336" s="77">
        <v>32.93</v>
      </c>
      <c r="F3336" s="77">
        <v>8.34</v>
      </c>
      <c r="G3336" s="77">
        <v>7.99</v>
      </c>
      <c r="H3336" s="77">
        <v>3620</v>
      </c>
      <c r="I3336" s="77">
        <v>8.6999999999999994E-2</v>
      </c>
      <c r="J3336" s="77" t="s">
        <v>75</v>
      </c>
      <c r="K3336" s="77">
        <v>61.79</v>
      </c>
      <c r="L3336" s="77">
        <v>32.645239999999987</v>
      </c>
      <c r="M3336" s="77">
        <v>0.22900735298623881</v>
      </c>
      <c r="N3336" s="77">
        <v>31.869095238095241</v>
      </c>
      <c r="O3336" s="77">
        <v>2.6699997459846769</v>
      </c>
      <c r="P3336" s="77">
        <v>121500</v>
      </c>
      <c r="Q3336" s="77">
        <v>706672</v>
      </c>
      <c r="R3336" s="77">
        <v>0.17</v>
      </c>
      <c r="S3336" s="77">
        <v>25.338999999999999</v>
      </c>
      <c r="T3336" s="77">
        <v>6.270999999999999</v>
      </c>
      <c r="U3336" s="77">
        <v>14.582000000000001</v>
      </c>
      <c r="V3336" s="77">
        <v>2.4753926183767061</v>
      </c>
      <c r="AC3336" s="77">
        <v>33.5</v>
      </c>
      <c r="AD3336" s="77">
        <v>31.42</v>
      </c>
      <c r="AH3336" s="77">
        <f>IF(AND(M3336&lt;Variables!$G$6,M3336&gt;Variables!$G$5),0,1)</f>
        <v>1</v>
      </c>
      <c r="AI3336" s="77">
        <f t="shared" si="106"/>
        <v>0</v>
      </c>
      <c r="AJ3336" s="77">
        <f>IF(I3336&gt;Variables!$G$7,0,1)</f>
        <v>1</v>
      </c>
      <c r="AK3336" s="77">
        <f>IF(F3336&gt;Variables!$G$8,0,1)</f>
        <v>1</v>
      </c>
      <c r="AL3336" s="77">
        <f>IF(G3336&gt;Variables!$G$9,0,1)</f>
        <v>1</v>
      </c>
      <c r="AM3336" s="77">
        <f>IF(AND(K3336&gt;Variables!$G$10,K3336&lt;Variables!$G$11),0,1)</f>
        <v>1</v>
      </c>
      <c r="AN3336" s="77">
        <f>IF(H3336&lt;Variables!$G$13,1,0)</f>
        <v>0</v>
      </c>
      <c r="AO3336" s="77">
        <f>IF(R3336&lt;Variables!$G$12,0,1)</f>
        <v>0</v>
      </c>
      <c r="AP3336" s="78">
        <f t="shared" si="107"/>
        <v>1</v>
      </c>
      <c r="AQ3336" s="77">
        <f>IF(V3336&lt;Variables!$G$15,1,0)</f>
        <v>1</v>
      </c>
      <c r="AR3336" s="77">
        <v>0</v>
      </c>
      <c r="AS3336" s="77">
        <v>0</v>
      </c>
      <c r="AT3336" s="77">
        <v>1</v>
      </c>
      <c r="AU3336" s="77">
        <v>0</v>
      </c>
      <c r="BA3336" s="77">
        <v>-0.67</v>
      </c>
    </row>
    <row r="3337" spans="3:53" x14ac:dyDescent="0.25">
      <c r="C3337" s="77" t="s">
        <v>460</v>
      </c>
      <c r="D3337" s="77" t="s">
        <v>461</v>
      </c>
      <c r="E3337" s="77">
        <v>13.09</v>
      </c>
      <c r="F3337" s="77">
        <v>5.29</v>
      </c>
      <c r="G3337" s="77">
        <v>5.68</v>
      </c>
      <c r="H3337" s="77">
        <v>3130</v>
      </c>
      <c r="I3337" s="77">
        <v>-7.5659999999999998</v>
      </c>
      <c r="J3337" s="77" t="s">
        <v>74</v>
      </c>
      <c r="K3337" s="77">
        <v>64.87</v>
      </c>
      <c r="L3337" s="77">
        <v>12.915035</v>
      </c>
      <c r="M3337" s="77">
        <v>1.215366431449854</v>
      </c>
      <c r="N3337" s="77">
        <v>12.61997959183674</v>
      </c>
      <c r="O3337" s="77">
        <v>3.581783986843011</v>
      </c>
      <c r="P3337" s="77">
        <v>1950000</v>
      </c>
      <c r="Q3337" s="77">
        <v>4033000</v>
      </c>
      <c r="R3337" s="77">
        <v>0.48</v>
      </c>
      <c r="S3337" s="77">
        <v>25.338999999999999</v>
      </c>
      <c r="T3337" s="77">
        <v>6.270999999999999</v>
      </c>
      <c r="U3337" s="77">
        <v>14.582000000000001</v>
      </c>
      <c r="V3337" s="77">
        <v>2.437260296144919</v>
      </c>
      <c r="AC3337" s="77">
        <v>13.41</v>
      </c>
      <c r="AD3337" s="77">
        <v>12.8</v>
      </c>
      <c r="AH3337" s="77">
        <f>IF(AND(M3337&lt;Variables!$G$6,M3337&gt;Variables!$G$5),0,1)</f>
        <v>1</v>
      </c>
      <c r="AI3337" s="77">
        <f t="shared" si="106"/>
        <v>0</v>
      </c>
      <c r="AJ3337" s="77">
        <f>IF(I3337&gt;Variables!$G$7,0,1)</f>
        <v>1</v>
      </c>
      <c r="AK3337" s="77">
        <f>IF(F3337&gt;Variables!$G$8,0,1)</f>
        <v>1</v>
      </c>
      <c r="AL3337" s="77">
        <f>IF(G3337&gt;Variables!$G$9,0,1)</f>
        <v>1</v>
      </c>
      <c r="AM3337" s="77">
        <f>IF(AND(K3337&gt;Variables!$G$10,K3337&lt;Variables!$G$11),0,1)</f>
        <v>0</v>
      </c>
      <c r="AN3337" s="77">
        <f>IF(H3337&lt;Variables!$G$13,1,0)</f>
        <v>0</v>
      </c>
      <c r="AO3337" s="77">
        <f>IF(R3337&lt;Variables!$G$12,0,1)</f>
        <v>0</v>
      </c>
      <c r="AP3337" s="78">
        <f t="shared" si="107"/>
        <v>0</v>
      </c>
      <c r="AQ3337" s="77">
        <f>IF(V3337&lt;Variables!$G$15,1,0)</f>
        <v>1</v>
      </c>
      <c r="AR3337" s="77">
        <v>1</v>
      </c>
      <c r="AS3337" s="77">
        <v>0</v>
      </c>
      <c r="AT3337" s="77">
        <v>0</v>
      </c>
      <c r="AU3337" s="77">
        <v>0</v>
      </c>
      <c r="BA3337" s="77">
        <v>0.4</v>
      </c>
    </row>
    <row r="3338" spans="3:53" x14ac:dyDescent="0.25">
      <c r="C3338" s="77" t="s">
        <v>460</v>
      </c>
      <c r="D3338" s="77" t="s">
        <v>442</v>
      </c>
      <c r="E3338" s="77">
        <v>140.69999999999999</v>
      </c>
      <c r="F3338" s="77">
        <v>11.52</v>
      </c>
      <c r="G3338" s="77">
        <v>2.88</v>
      </c>
      <c r="H3338" s="77">
        <v>20120</v>
      </c>
      <c r="I3338" s="77">
        <v>-21.835000000000001</v>
      </c>
      <c r="J3338" s="77" t="s">
        <v>75</v>
      </c>
      <c r="K3338" s="77">
        <v>70.22</v>
      </c>
      <c r="L3338" s="77">
        <v>139.401825</v>
      </c>
      <c r="M3338" s="77">
        <v>0.59409193531004056</v>
      </c>
      <c r="N3338" s="77">
        <v>139.07127399999999</v>
      </c>
      <c r="O3338" s="77">
        <v>0.8331885993940068</v>
      </c>
      <c r="P3338" s="77">
        <v>3952000</v>
      </c>
      <c r="Q3338" s="77">
        <v>2303000</v>
      </c>
      <c r="R3338" s="77">
        <v>1.72</v>
      </c>
      <c r="S3338" s="77">
        <v>25.338999999999999</v>
      </c>
      <c r="T3338" s="77">
        <v>6.270999999999999</v>
      </c>
      <c r="U3338" s="77">
        <v>14.582000000000001</v>
      </c>
      <c r="V3338" s="77">
        <v>2.526340597246413</v>
      </c>
      <c r="AC3338" s="77">
        <v>143.32820000000001</v>
      </c>
      <c r="AD3338" s="77">
        <v>136.09</v>
      </c>
      <c r="AH3338" s="77">
        <f>IF(AND(M3338&lt;Variables!$G$6,M3338&gt;Variables!$G$5),0,1)</f>
        <v>1</v>
      </c>
      <c r="AI3338" s="77">
        <f t="shared" si="106"/>
        <v>0</v>
      </c>
      <c r="AJ3338" s="77">
        <f>IF(I3338&gt;Variables!$G$7,0,1)</f>
        <v>1</v>
      </c>
      <c r="AK3338" s="77">
        <f>IF(F3338&gt;Variables!$G$8,0,1)</f>
        <v>0</v>
      </c>
      <c r="AL3338" s="77">
        <f>IF(G3338&gt;Variables!$G$9,0,1)</f>
        <v>1</v>
      </c>
      <c r="AM3338" s="77">
        <f>IF(AND(K3338&gt;Variables!$G$10,K3338&lt;Variables!$G$11),0,1)</f>
        <v>1</v>
      </c>
      <c r="AN3338" s="77">
        <f>IF(H3338&lt;Variables!$G$13,1,0)</f>
        <v>0</v>
      </c>
      <c r="AO3338" s="77">
        <f>IF(R3338&lt;Variables!$G$12,0,1)</f>
        <v>0</v>
      </c>
      <c r="AP3338" s="78">
        <f t="shared" si="107"/>
        <v>1</v>
      </c>
      <c r="AQ3338" s="77">
        <f>IF(V3338&lt;Variables!$G$15,1,0)</f>
        <v>1</v>
      </c>
      <c r="AR3338" s="77">
        <v>1</v>
      </c>
      <c r="AS3338" s="77">
        <v>0</v>
      </c>
      <c r="AT3338" s="77">
        <v>0</v>
      </c>
      <c r="AU3338" s="77">
        <v>0</v>
      </c>
      <c r="BA3338" s="77">
        <v>0.96</v>
      </c>
    </row>
    <row r="3339" spans="3:53" x14ac:dyDescent="0.25">
      <c r="C3339" s="77" t="s">
        <v>460</v>
      </c>
      <c r="D3339" s="77" t="s">
        <v>123</v>
      </c>
      <c r="E3339" s="77">
        <v>13.32</v>
      </c>
      <c r="F3339" s="77">
        <v>17.62</v>
      </c>
      <c r="G3339" s="77">
        <v>12.47</v>
      </c>
      <c r="H3339" s="77">
        <v>4790</v>
      </c>
      <c r="I3339" s="77">
        <v>194.78200000000001</v>
      </c>
      <c r="J3339" s="77" t="s">
        <v>75</v>
      </c>
      <c r="K3339" s="77">
        <v>47.2</v>
      </c>
      <c r="L3339" s="77">
        <v>13.518700000000001</v>
      </c>
      <c r="M3339" s="77">
        <v>-1.913645542840652</v>
      </c>
      <c r="N3339" s="77">
        <v>13.219340000000001</v>
      </c>
      <c r="O3339" s="77">
        <v>0.30757965223680461</v>
      </c>
      <c r="P3339" s="77">
        <v>64086000</v>
      </c>
      <c r="Q3339" s="77">
        <v>48995000</v>
      </c>
      <c r="R3339" s="77">
        <v>1.31</v>
      </c>
      <c r="S3339" s="77">
        <v>25.338999999999999</v>
      </c>
      <c r="T3339" s="77">
        <v>6.270999999999999</v>
      </c>
      <c r="U3339" s="77">
        <v>14.582000000000001</v>
      </c>
      <c r="V3339" s="77">
        <v>2.37227228079623</v>
      </c>
      <c r="AC3339" s="77">
        <v>13.36</v>
      </c>
      <c r="AD3339" s="77">
        <v>11.72</v>
      </c>
      <c r="AH3339" s="77">
        <f>IF(AND(M3339&lt;Variables!$G$6,M3339&gt;Variables!$G$5),0,1)</f>
        <v>0</v>
      </c>
      <c r="AI3339" s="77">
        <f t="shared" si="106"/>
        <v>0</v>
      </c>
      <c r="AJ3339" s="77">
        <f>IF(I3339&gt;Variables!$G$7,0,1)</f>
        <v>0</v>
      </c>
      <c r="AK3339" s="77">
        <f>IF(F3339&gt;Variables!$G$8,0,1)</f>
        <v>0</v>
      </c>
      <c r="AL3339" s="77">
        <f>IF(G3339&gt;Variables!$G$9,0,1)</f>
        <v>0</v>
      </c>
      <c r="AM3339" s="77">
        <f>IF(AND(K3339&gt;Variables!$G$10,K3339&lt;Variables!$G$11),0,1)</f>
        <v>1</v>
      </c>
      <c r="AN3339" s="77">
        <f>IF(H3339&lt;Variables!$G$13,1,0)</f>
        <v>0</v>
      </c>
      <c r="AO3339" s="77">
        <f>IF(R3339&lt;Variables!$G$12,0,1)</f>
        <v>0</v>
      </c>
      <c r="AP3339" s="78">
        <f t="shared" si="107"/>
        <v>1</v>
      </c>
      <c r="AQ3339" s="77">
        <f>IF(V3339&lt;Variables!$G$15,1,0)</f>
        <v>1</v>
      </c>
      <c r="AR3339" s="77">
        <v>0</v>
      </c>
      <c r="AS3339" s="77">
        <v>0</v>
      </c>
      <c r="AT3339" s="77">
        <v>1</v>
      </c>
      <c r="AU3339" s="77">
        <v>0</v>
      </c>
      <c r="BA3339" s="77">
        <v>-2.25</v>
      </c>
    </row>
    <row r="3340" spans="3:53" x14ac:dyDescent="0.25">
      <c r="C3340" s="77" t="s">
        <v>460</v>
      </c>
      <c r="D3340" s="77" t="s">
        <v>453</v>
      </c>
      <c r="E3340" s="77">
        <v>17.09</v>
      </c>
      <c r="F3340" s="77">
        <v>20.91</v>
      </c>
      <c r="G3340" s="77">
        <v>-0.47</v>
      </c>
      <c r="H3340" s="77">
        <v>177.22</v>
      </c>
      <c r="I3340" s="77">
        <v>-26.928999999999998</v>
      </c>
      <c r="J3340" s="77" t="s">
        <v>75</v>
      </c>
      <c r="K3340" s="77">
        <v>74.62</v>
      </c>
      <c r="L3340" s="77">
        <v>17.07254</v>
      </c>
      <c r="M3340" s="77">
        <v>-1.487769248158863E-2</v>
      </c>
      <c r="N3340" s="77">
        <v>17.09042777777778</v>
      </c>
      <c r="O3340" s="77">
        <v>-0.1195275978073817</v>
      </c>
      <c r="P3340" s="77">
        <v>286090</v>
      </c>
      <c r="Q3340" s="77">
        <v>77900</v>
      </c>
      <c r="R3340" s="77">
        <v>3.67</v>
      </c>
      <c r="S3340" s="77">
        <v>25.338999999999999</v>
      </c>
      <c r="T3340" s="77">
        <v>6.270999999999999</v>
      </c>
      <c r="U3340" s="77">
        <v>14.582000000000001</v>
      </c>
      <c r="V3340" s="77">
        <v>2.6235078620268548</v>
      </c>
      <c r="AC3340" s="77">
        <v>17.07</v>
      </c>
      <c r="AD3340" s="77">
        <v>16.829999999999998</v>
      </c>
      <c r="AH3340" s="77">
        <f>IF(AND(M3340&lt;Variables!$G$6,M3340&gt;Variables!$G$5),0,1)</f>
        <v>1</v>
      </c>
      <c r="AI3340" s="77">
        <f t="shared" si="106"/>
        <v>1</v>
      </c>
      <c r="AJ3340" s="77">
        <f>IF(I3340&gt;Variables!$G$7,0,1)</f>
        <v>1</v>
      </c>
      <c r="AK3340" s="77">
        <f>IF(F3340&gt;Variables!$G$8,0,1)</f>
        <v>0</v>
      </c>
      <c r="AL3340" s="77">
        <f>IF(G3340&gt;Variables!$G$9,0,1)</f>
        <v>1</v>
      </c>
      <c r="AM3340" s="77">
        <f>IF(AND(K3340&gt;Variables!$G$10,K3340&lt;Variables!$G$11),0,1)</f>
        <v>1</v>
      </c>
      <c r="AN3340" s="77">
        <f>IF(H3340&lt;Variables!$G$13,1,0)</f>
        <v>1</v>
      </c>
      <c r="AO3340" s="77">
        <f>IF(R3340&lt;Variables!$G$12,0,1)</f>
        <v>1</v>
      </c>
      <c r="AP3340" s="78">
        <f t="shared" si="107"/>
        <v>1</v>
      </c>
      <c r="AQ3340" s="77">
        <f>IF(V3340&lt;Variables!$G$15,1,0)</f>
        <v>1</v>
      </c>
      <c r="AR3340" s="77">
        <v>0</v>
      </c>
      <c r="AS3340" s="77">
        <v>0</v>
      </c>
      <c r="AT3340" s="77">
        <v>0</v>
      </c>
      <c r="AU3340" s="77">
        <v>1</v>
      </c>
      <c r="BA3340" s="77">
        <v>-1.1499999999999999</v>
      </c>
    </row>
    <row r="3341" spans="3:53" x14ac:dyDescent="0.25">
      <c r="C3341" s="77" t="s">
        <v>460</v>
      </c>
      <c r="D3341" s="77" t="s">
        <v>445</v>
      </c>
      <c r="E3341" s="77">
        <v>10.96</v>
      </c>
      <c r="F3341" s="77">
        <v>49.61</v>
      </c>
      <c r="G3341" s="77">
        <v>19.47</v>
      </c>
      <c r="H3341" s="77">
        <v>74.489999999999995</v>
      </c>
      <c r="I3341" s="77">
        <v>2235.5659999999998</v>
      </c>
      <c r="J3341" s="77" t="s">
        <v>75</v>
      </c>
      <c r="K3341" s="77">
        <v>53.45</v>
      </c>
      <c r="L3341" s="77">
        <v>11.47818</v>
      </c>
      <c r="M3341" s="77">
        <v>-1.330176038361468</v>
      </c>
      <c r="N3341" s="77">
        <v>10.483369565217391</v>
      </c>
      <c r="O3341" s="77">
        <v>8.0330129501176852</v>
      </c>
      <c r="P3341" s="77">
        <v>53130000</v>
      </c>
      <c r="Q3341" s="77">
        <v>14860000</v>
      </c>
      <c r="R3341" s="77">
        <v>3.58</v>
      </c>
      <c r="S3341" s="77">
        <v>25.338999999999999</v>
      </c>
      <c r="T3341" s="77">
        <v>6.270999999999999</v>
      </c>
      <c r="U3341" s="77">
        <v>14.582000000000001</v>
      </c>
      <c r="V3341" s="77">
        <v>2.450579918973216</v>
      </c>
      <c r="AC3341" s="77">
        <v>16.45</v>
      </c>
      <c r="AD3341" s="77">
        <v>10.73</v>
      </c>
      <c r="AH3341" s="77">
        <f>IF(AND(M3341&lt;Variables!$G$6,M3341&gt;Variables!$G$5),0,1)</f>
        <v>0</v>
      </c>
      <c r="AI3341" s="77">
        <f t="shared" si="106"/>
        <v>0</v>
      </c>
      <c r="AJ3341" s="77">
        <f>IF(I3341&gt;Variables!$G$7,0,1)</f>
        <v>0</v>
      </c>
      <c r="AK3341" s="77">
        <f>IF(F3341&gt;Variables!$G$8,0,1)</f>
        <v>0</v>
      </c>
      <c r="AL3341" s="77">
        <f>IF(G3341&gt;Variables!$G$9,0,1)</f>
        <v>0</v>
      </c>
      <c r="AM3341" s="77">
        <f>IF(AND(K3341&gt;Variables!$G$10,K3341&lt;Variables!$G$11),0,1)</f>
        <v>1</v>
      </c>
      <c r="AN3341" s="77">
        <f>IF(H3341&lt;Variables!$G$13,1,0)</f>
        <v>1</v>
      </c>
      <c r="AO3341" s="77">
        <f>IF(R3341&lt;Variables!$G$12,0,1)</f>
        <v>1</v>
      </c>
      <c r="AP3341" s="78">
        <f t="shared" si="107"/>
        <v>1</v>
      </c>
      <c r="AQ3341" s="77">
        <f>IF(V3341&lt;Variables!$G$15,1,0)</f>
        <v>1</v>
      </c>
      <c r="AR3341" s="77">
        <v>1</v>
      </c>
      <c r="AS3341" s="77">
        <v>0</v>
      </c>
      <c r="AT3341" s="77">
        <v>0</v>
      </c>
      <c r="AU3341" s="77">
        <v>0</v>
      </c>
      <c r="BA3341" s="77">
        <v>2</v>
      </c>
    </row>
    <row r="3342" spans="3:53" x14ac:dyDescent="0.25">
      <c r="C3342" s="77" t="s">
        <v>460</v>
      </c>
      <c r="D3342" s="77" t="s">
        <v>201</v>
      </c>
      <c r="E3342" s="77">
        <v>41.45</v>
      </c>
      <c r="F3342" s="77">
        <v>6.88</v>
      </c>
      <c r="G3342" s="77">
        <v>5.37</v>
      </c>
      <c r="H3342" s="77">
        <v>-99999</v>
      </c>
      <c r="I3342" s="77">
        <v>926.69100000000003</v>
      </c>
      <c r="J3342" s="77" t="s">
        <v>75</v>
      </c>
      <c r="K3342" s="77">
        <v>61.56</v>
      </c>
      <c r="L3342" s="77">
        <v>40.904373684210533</v>
      </c>
      <c r="M3342" s="77">
        <v>0.90607991861891712</v>
      </c>
      <c r="N3342" s="77">
        <v>40.589348648648652</v>
      </c>
      <c r="O3342" s="77">
        <v>1.6892396014691431</v>
      </c>
      <c r="P3342" s="77">
        <v>63274</v>
      </c>
      <c r="Q3342" s="77">
        <v>2163000</v>
      </c>
      <c r="R3342" s="77">
        <v>0.03</v>
      </c>
      <c r="S3342" s="77">
        <v>25.338999999999999</v>
      </c>
      <c r="T3342" s="77">
        <v>6.270999999999999</v>
      </c>
      <c r="U3342" s="77">
        <v>14.582000000000001</v>
      </c>
      <c r="V3342" s="77">
        <v>2.4329537903304379</v>
      </c>
      <c r="AC3342" s="77">
        <v>41.6</v>
      </c>
      <c r="AD3342" s="77">
        <v>39.729999999999997</v>
      </c>
      <c r="AH3342" s="77">
        <f>IF(AND(M3342&lt;Variables!$G$6,M3342&gt;Variables!$G$5),0,1)</f>
        <v>1</v>
      </c>
      <c r="AI3342" s="77">
        <f t="shared" si="106"/>
        <v>0</v>
      </c>
      <c r="AJ3342" s="77">
        <f>IF(I3342&gt;Variables!$G$7,0,1)</f>
        <v>0</v>
      </c>
      <c r="AK3342" s="77">
        <f>IF(F3342&gt;Variables!$G$8,0,1)</f>
        <v>1</v>
      </c>
      <c r="AL3342" s="77">
        <f>IF(G3342&gt;Variables!$G$9,0,1)</f>
        <v>1</v>
      </c>
      <c r="AM3342" s="77">
        <f>IF(AND(K3342&gt;Variables!$G$10,K3342&lt;Variables!$G$11),0,1)</f>
        <v>1</v>
      </c>
      <c r="AN3342" s="77">
        <f>IF(H3342&lt;Variables!$G$13,1,0)</f>
        <v>1</v>
      </c>
      <c r="AO3342" s="77">
        <f>IF(R3342&lt;Variables!$G$12,0,1)</f>
        <v>0</v>
      </c>
      <c r="AP3342" s="78">
        <f t="shared" si="107"/>
        <v>1</v>
      </c>
      <c r="AQ3342" s="77">
        <f>IF(V3342&lt;Variables!$G$15,1,0)</f>
        <v>1</v>
      </c>
      <c r="AR3342" s="77">
        <v>0</v>
      </c>
      <c r="AS3342" s="77">
        <v>0</v>
      </c>
      <c r="AT3342" s="77">
        <v>1</v>
      </c>
      <c r="AU3342" s="77">
        <v>0</v>
      </c>
      <c r="BA3342" s="77">
        <v>-1.19</v>
      </c>
    </row>
    <row r="3343" spans="3:53" x14ac:dyDescent="0.25">
      <c r="C3343" s="77" t="s">
        <v>460</v>
      </c>
      <c r="D3343" s="77" t="s">
        <v>174</v>
      </c>
      <c r="E3343" s="77">
        <v>26.33</v>
      </c>
      <c r="F3343" s="77">
        <v>6.8</v>
      </c>
      <c r="G3343" s="77">
        <v>6.29</v>
      </c>
      <c r="H3343" s="77">
        <v>403.19</v>
      </c>
      <c r="I3343" s="77">
        <v>136.24100000000001</v>
      </c>
      <c r="J3343" s="77" t="s">
        <v>75</v>
      </c>
      <c r="K3343" s="77">
        <v>55.89</v>
      </c>
      <c r="L3343" s="77">
        <v>26.359788235294118</v>
      </c>
      <c r="M3343" s="77">
        <v>3.8739934534867272E-2</v>
      </c>
      <c r="N3343" s="77">
        <v>26.017388372093031</v>
      </c>
      <c r="O3343" s="77">
        <v>1.35529217177384</v>
      </c>
      <c r="P3343" s="77">
        <v>102068</v>
      </c>
      <c r="Q3343" s="77">
        <v>702133</v>
      </c>
      <c r="R3343" s="77">
        <v>0.15</v>
      </c>
      <c r="S3343" s="77">
        <v>25.338999999999999</v>
      </c>
      <c r="T3343" s="77">
        <v>6.270999999999999</v>
      </c>
      <c r="U3343" s="77">
        <v>14.582000000000001</v>
      </c>
      <c r="V3343" s="77">
        <v>2.426354183018876</v>
      </c>
      <c r="AC3343" s="77">
        <v>26.48</v>
      </c>
      <c r="AD3343" s="77">
        <v>25.63</v>
      </c>
      <c r="AH3343" s="77">
        <f>IF(AND(M3343&lt;Variables!$G$6,M3343&gt;Variables!$G$5),0,1)</f>
        <v>1</v>
      </c>
      <c r="AI3343" s="77">
        <f t="shared" si="106"/>
        <v>0</v>
      </c>
      <c r="AJ3343" s="77">
        <f>IF(I3343&gt;Variables!$G$7,0,1)</f>
        <v>0</v>
      </c>
      <c r="AK3343" s="77">
        <f>IF(F3343&gt;Variables!$G$8,0,1)</f>
        <v>1</v>
      </c>
      <c r="AL3343" s="77">
        <f>IF(G3343&gt;Variables!$G$9,0,1)</f>
        <v>1</v>
      </c>
      <c r="AM3343" s="77">
        <f>IF(AND(K3343&gt;Variables!$G$10,K3343&lt;Variables!$G$11),0,1)</f>
        <v>1</v>
      </c>
      <c r="AN3343" s="77">
        <f>IF(H3343&lt;Variables!$G$13,1,0)</f>
        <v>1</v>
      </c>
      <c r="AO3343" s="77">
        <f>IF(R3343&lt;Variables!$G$12,0,1)</f>
        <v>0</v>
      </c>
      <c r="AP3343" s="78">
        <f t="shared" si="107"/>
        <v>1</v>
      </c>
      <c r="AQ3343" s="77">
        <f>IF(V3343&lt;Variables!$G$15,1,0)</f>
        <v>1</v>
      </c>
      <c r="AR3343" s="77">
        <v>0</v>
      </c>
      <c r="AS3343" s="77">
        <v>0</v>
      </c>
      <c r="AT3343" s="77">
        <v>1</v>
      </c>
      <c r="AU3343" s="77">
        <v>0</v>
      </c>
      <c r="BA3343" s="77">
        <v>-1.77</v>
      </c>
    </row>
    <row r="3344" spans="3:53" x14ac:dyDescent="0.25">
      <c r="C3344" s="77" t="s">
        <v>460</v>
      </c>
      <c r="D3344" s="77" t="s">
        <v>438</v>
      </c>
      <c r="E3344" s="77">
        <v>254.56</v>
      </c>
      <c r="F3344" s="77">
        <v>6.7</v>
      </c>
      <c r="G3344" s="77">
        <v>3.99</v>
      </c>
      <c r="H3344" s="77">
        <v>52880</v>
      </c>
      <c r="I3344" s="77">
        <v>62.89</v>
      </c>
      <c r="J3344" s="77" t="s">
        <v>75</v>
      </c>
      <c r="K3344" s="77">
        <v>61.42</v>
      </c>
      <c r="L3344" s="77">
        <v>252.71326500000001</v>
      </c>
      <c r="M3344" s="77">
        <v>0.33901465362334121</v>
      </c>
      <c r="N3344" s="77">
        <v>251.94386600000001</v>
      </c>
      <c r="O3344" s="77">
        <v>0.64543504305835286</v>
      </c>
      <c r="P3344" s="77">
        <v>3591000</v>
      </c>
      <c r="Q3344" s="77">
        <v>3755000</v>
      </c>
      <c r="R3344" s="77">
        <v>0.96</v>
      </c>
      <c r="S3344" s="77">
        <v>25.338999999999999</v>
      </c>
      <c r="T3344" s="77">
        <v>6.270999999999999</v>
      </c>
      <c r="U3344" s="77">
        <v>14.582000000000001</v>
      </c>
      <c r="V3344" s="77">
        <v>2.4653157902752278</v>
      </c>
      <c r="AC3344" s="77">
        <v>257.54500000000002</v>
      </c>
      <c r="AD3344" s="77">
        <v>251.12</v>
      </c>
      <c r="AH3344" s="77">
        <f>IF(AND(M3344&lt;Variables!$G$6,M3344&gt;Variables!$G$5),0,1)</f>
        <v>1</v>
      </c>
      <c r="AI3344" s="77">
        <f t="shared" si="106"/>
        <v>0</v>
      </c>
      <c r="AJ3344" s="77">
        <f>IF(I3344&gt;Variables!$G$7,0,1)</f>
        <v>0</v>
      </c>
      <c r="AK3344" s="77">
        <f>IF(F3344&gt;Variables!$G$8,0,1)</f>
        <v>1</v>
      </c>
      <c r="AL3344" s="77">
        <f>IF(G3344&gt;Variables!$G$9,0,1)</f>
        <v>1</v>
      </c>
      <c r="AM3344" s="77">
        <f>IF(AND(K3344&gt;Variables!$G$10,K3344&lt;Variables!$G$11),0,1)</f>
        <v>1</v>
      </c>
      <c r="AN3344" s="77">
        <f>IF(H3344&lt;Variables!$G$13,1,0)</f>
        <v>0</v>
      </c>
      <c r="AO3344" s="77">
        <f>IF(R3344&lt;Variables!$G$12,0,1)</f>
        <v>0</v>
      </c>
      <c r="AP3344" s="78">
        <f t="shared" si="107"/>
        <v>1</v>
      </c>
      <c r="AQ3344" s="77">
        <f>IF(V3344&lt;Variables!$G$15,1,0)</f>
        <v>1</v>
      </c>
      <c r="AR3344" s="77">
        <v>1</v>
      </c>
      <c r="AS3344" s="77">
        <v>0</v>
      </c>
      <c r="AT3344" s="77">
        <v>0</v>
      </c>
      <c r="AU3344" s="77">
        <v>0</v>
      </c>
      <c r="BA3344" s="77">
        <v>0.89</v>
      </c>
    </row>
    <row r="3345" spans="3:53" x14ac:dyDescent="0.25">
      <c r="C3345" s="77" t="s">
        <v>460</v>
      </c>
      <c r="D3345" s="77" t="s">
        <v>183</v>
      </c>
      <c r="E3345" s="77">
        <v>45.46</v>
      </c>
      <c r="F3345" s="77">
        <v>6.33</v>
      </c>
      <c r="G3345" s="77">
        <v>7.48</v>
      </c>
      <c r="H3345" s="77">
        <v>6840</v>
      </c>
      <c r="I3345" s="77">
        <v>3874.846</v>
      </c>
      <c r="J3345" s="77" t="s">
        <v>75</v>
      </c>
      <c r="K3345" s="77">
        <v>43.07</v>
      </c>
      <c r="L3345" s="77">
        <v>45.648660000000007</v>
      </c>
      <c r="M3345" s="77">
        <v>-0.6871176503319173</v>
      </c>
      <c r="N3345" s="77">
        <v>45.653489999999991</v>
      </c>
      <c r="O3345" s="77">
        <v>-0.69762465038267618</v>
      </c>
      <c r="P3345" s="77">
        <v>1221000</v>
      </c>
      <c r="Q3345" s="77">
        <v>2260000</v>
      </c>
      <c r="R3345" s="77">
        <v>0.54</v>
      </c>
      <c r="S3345" s="77">
        <v>25.338999999999999</v>
      </c>
      <c r="T3345" s="77">
        <v>6.270999999999999</v>
      </c>
      <c r="U3345" s="77">
        <v>14.582000000000001</v>
      </c>
      <c r="V3345" s="77">
        <v>2.2993183961937111</v>
      </c>
      <c r="AC3345" s="77">
        <v>49.741199999999999</v>
      </c>
      <c r="AD3345" s="77">
        <v>44.26</v>
      </c>
      <c r="AH3345" s="77">
        <f>IF(AND(M3345&lt;Variables!$G$6,M3345&gt;Variables!$G$5),0,1)</f>
        <v>1</v>
      </c>
      <c r="AI3345" s="77">
        <f t="shared" si="106"/>
        <v>1</v>
      </c>
      <c r="AJ3345" s="77">
        <f>IF(I3345&gt;Variables!$G$7,0,1)</f>
        <v>0</v>
      </c>
      <c r="AK3345" s="77">
        <f>IF(F3345&gt;Variables!$G$8,0,1)</f>
        <v>1</v>
      </c>
      <c r="AL3345" s="77">
        <f>IF(G3345&gt;Variables!$G$9,0,1)</f>
        <v>1</v>
      </c>
      <c r="AM3345" s="77">
        <f>IF(AND(K3345&gt;Variables!$G$10,K3345&lt;Variables!$G$11),0,1)</f>
        <v>1</v>
      </c>
      <c r="AN3345" s="77">
        <f>IF(H3345&lt;Variables!$G$13,1,0)</f>
        <v>0</v>
      </c>
      <c r="AO3345" s="77">
        <f>IF(R3345&lt;Variables!$G$12,0,1)</f>
        <v>0</v>
      </c>
      <c r="AP3345" s="78">
        <f t="shared" si="107"/>
        <v>1</v>
      </c>
      <c r="AQ3345" s="77">
        <f>IF(V3345&lt;Variables!$G$15,1,0)</f>
        <v>1</v>
      </c>
      <c r="AR3345" s="77">
        <v>0</v>
      </c>
      <c r="AS3345" s="77">
        <v>0</v>
      </c>
      <c r="AT3345" s="77">
        <v>1</v>
      </c>
      <c r="AU3345" s="77">
        <v>0</v>
      </c>
      <c r="BA3345" s="77">
        <v>-2.25</v>
      </c>
    </row>
    <row r="3346" spans="3:53" x14ac:dyDescent="0.25">
      <c r="C3346" s="77" t="s">
        <v>460</v>
      </c>
      <c r="D3346" s="77" t="s">
        <v>458</v>
      </c>
      <c r="E3346" s="77">
        <v>37.99</v>
      </c>
      <c r="F3346" s="77">
        <v>5.89</v>
      </c>
      <c r="G3346" s="77">
        <v>5.86</v>
      </c>
      <c r="H3346" s="77">
        <v>8790</v>
      </c>
      <c r="I3346" s="77">
        <v>10.43</v>
      </c>
      <c r="J3346" s="77" t="s">
        <v>75</v>
      </c>
      <c r="K3346" s="77">
        <v>60.95</v>
      </c>
      <c r="L3346" s="77">
        <v>37.647109999999998</v>
      </c>
      <c r="M3346" s="77">
        <v>0.72486307713926479</v>
      </c>
      <c r="N3346" s="77">
        <v>37.131093999999997</v>
      </c>
      <c r="O3346" s="77">
        <v>2.1246505691429318</v>
      </c>
      <c r="P3346" s="77">
        <v>7818000</v>
      </c>
      <c r="Q3346" s="77">
        <v>19867000</v>
      </c>
      <c r="R3346" s="77">
        <v>0.39</v>
      </c>
      <c r="S3346" s="77">
        <v>25.338999999999999</v>
      </c>
      <c r="T3346" s="77">
        <v>6.270999999999999</v>
      </c>
      <c r="U3346" s="77">
        <v>14.582000000000001</v>
      </c>
      <c r="V3346" s="77">
        <v>2.438672779988158</v>
      </c>
      <c r="AC3346" s="77">
        <v>39.799999999999997</v>
      </c>
      <c r="AD3346" s="77">
        <v>37.51</v>
      </c>
      <c r="AH3346" s="77">
        <f>IF(AND(M3346&lt;Variables!$G$6,M3346&gt;Variables!$G$5),0,1)</f>
        <v>1</v>
      </c>
      <c r="AI3346" s="77">
        <f t="shared" si="106"/>
        <v>0</v>
      </c>
      <c r="AJ3346" s="77">
        <f>IF(I3346&gt;Variables!$G$7,0,1)</f>
        <v>1</v>
      </c>
      <c r="AK3346" s="77">
        <f>IF(F3346&gt;Variables!$G$8,0,1)</f>
        <v>1</v>
      </c>
      <c r="AL3346" s="77">
        <f>IF(G3346&gt;Variables!$G$9,0,1)</f>
        <v>1</v>
      </c>
      <c r="AM3346" s="77">
        <f>IF(AND(K3346&gt;Variables!$G$10,K3346&lt;Variables!$G$11),0,1)</f>
        <v>1</v>
      </c>
      <c r="AN3346" s="77">
        <f>IF(H3346&lt;Variables!$G$13,1,0)</f>
        <v>0</v>
      </c>
      <c r="AO3346" s="77">
        <f>IF(R3346&lt;Variables!$G$12,0,1)</f>
        <v>0</v>
      </c>
      <c r="AP3346" s="78">
        <f t="shared" si="107"/>
        <v>1</v>
      </c>
      <c r="AQ3346" s="77">
        <f>IF(V3346&lt;Variables!$G$15,1,0)</f>
        <v>1</v>
      </c>
      <c r="AR3346" s="77">
        <v>1</v>
      </c>
      <c r="AS3346" s="77">
        <v>0</v>
      </c>
      <c r="AT3346" s="77">
        <v>0</v>
      </c>
      <c r="AU3346" s="77">
        <v>0</v>
      </c>
      <c r="BA3346" s="77">
        <v>0.55000000000000004</v>
      </c>
    </row>
    <row r="3347" spans="3:53" x14ac:dyDescent="0.25">
      <c r="C3347" s="77" t="s">
        <v>460</v>
      </c>
      <c r="D3347" s="77" t="s">
        <v>131</v>
      </c>
      <c r="E3347" s="77">
        <v>1.6</v>
      </c>
      <c r="F3347" s="77">
        <v>5.63</v>
      </c>
      <c r="G3347" s="77">
        <v>0.63</v>
      </c>
      <c r="H3347" s="77">
        <v>2660</v>
      </c>
      <c r="I3347" s="77">
        <v>6.383</v>
      </c>
      <c r="J3347" s="77" t="s">
        <v>74</v>
      </c>
      <c r="K3347" s="77">
        <v>68.069999999999993</v>
      </c>
      <c r="L3347" s="77">
        <v>1.566065</v>
      </c>
      <c r="M3347" s="77">
        <v>2.166896010063442</v>
      </c>
      <c r="N3347" s="77">
        <v>1.5478259999999999</v>
      </c>
      <c r="O3347" s="77">
        <v>3.370792324201827</v>
      </c>
      <c r="P3347" s="77">
        <v>26977000</v>
      </c>
      <c r="Q3347" s="77">
        <v>21404000</v>
      </c>
      <c r="R3347" s="77">
        <v>1.26</v>
      </c>
      <c r="S3347" s="77">
        <v>25.338999999999999</v>
      </c>
      <c r="T3347" s="77">
        <v>6.270999999999999</v>
      </c>
      <c r="U3347" s="77">
        <v>14.582000000000001</v>
      </c>
      <c r="V3347" s="77">
        <v>2.3847839218538178</v>
      </c>
      <c r="AC3347" s="77">
        <v>1.88</v>
      </c>
      <c r="AD3347" s="77">
        <v>1.58</v>
      </c>
      <c r="AH3347" s="77">
        <f>IF(AND(M3347&lt;Variables!$G$6,M3347&gt;Variables!$G$5),0,1)</f>
        <v>1</v>
      </c>
      <c r="AI3347" s="77">
        <f t="shared" si="106"/>
        <v>0</v>
      </c>
      <c r="AJ3347" s="77">
        <f>IF(I3347&gt;Variables!$G$7,0,1)</f>
        <v>1</v>
      </c>
      <c r="AK3347" s="77">
        <f>IF(F3347&gt;Variables!$G$8,0,1)</f>
        <v>1</v>
      </c>
      <c r="AL3347" s="77">
        <f>IF(G3347&gt;Variables!$G$9,0,1)</f>
        <v>1</v>
      </c>
      <c r="AM3347" s="77">
        <f>IF(AND(K3347&gt;Variables!$G$10,K3347&lt;Variables!$G$11),0,1)</f>
        <v>0</v>
      </c>
      <c r="AN3347" s="77">
        <f>IF(H3347&lt;Variables!$G$13,1,0)</f>
        <v>0</v>
      </c>
      <c r="AO3347" s="77">
        <f>IF(R3347&lt;Variables!$G$12,0,1)</f>
        <v>0</v>
      </c>
      <c r="AP3347" s="78">
        <f t="shared" si="107"/>
        <v>0</v>
      </c>
      <c r="AQ3347" s="77">
        <f>IF(V3347&lt;Variables!$G$15,1,0)</f>
        <v>1</v>
      </c>
      <c r="AR3347" s="77">
        <v>1</v>
      </c>
      <c r="AS3347" s="77">
        <v>0</v>
      </c>
      <c r="AT3347" s="77">
        <v>0</v>
      </c>
      <c r="AU3347" s="77">
        <v>0</v>
      </c>
      <c r="BA3347" s="77">
        <v>2</v>
      </c>
    </row>
    <row r="3348" spans="3:53" x14ac:dyDescent="0.25">
      <c r="C3348" s="77" t="s">
        <v>460</v>
      </c>
      <c r="D3348" s="77" t="s">
        <v>440</v>
      </c>
      <c r="E3348" s="77">
        <v>1.08</v>
      </c>
      <c r="F3348" s="77">
        <v>5.83</v>
      </c>
      <c r="G3348" s="77">
        <v>3.88</v>
      </c>
      <c r="H3348" s="77">
        <v>-99999</v>
      </c>
      <c r="I3348" s="77">
        <v>77.793999999999997</v>
      </c>
      <c r="J3348" s="77" t="s">
        <v>75</v>
      </c>
      <c r="K3348" s="77">
        <v>63.86</v>
      </c>
      <c r="L3348" s="77">
        <v>1.07</v>
      </c>
      <c r="M3348" s="77">
        <v>0</v>
      </c>
      <c r="N3348" s="77">
        <v>1.077142857142857</v>
      </c>
      <c r="O3348" s="77">
        <v>-0.66312997347479863</v>
      </c>
      <c r="P3348" s="77">
        <v>29891</v>
      </c>
      <c r="Q3348" s="77">
        <v>137957</v>
      </c>
      <c r="R3348" s="77">
        <v>0.22</v>
      </c>
      <c r="S3348" s="77">
        <v>25.338999999999999</v>
      </c>
      <c r="T3348" s="77">
        <v>6.270999999999999</v>
      </c>
      <c r="U3348" s="77">
        <v>14.582000000000001</v>
      </c>
      <c r="V3348" s="77">
        <v>2.5105895999999999</v>
      </c>
      <c r="AC3348" s="77">
        <v>1.1000000000000001</v>
      </c>
      <c r="AD3348" s="77">
        <v>1.06</v>
      </c>
      <c r="AH3348" s="77">
        <f>IF(AND(M3348&lt;Variables!$G$6,M3348&gt;Variables!$G$5),0,1)</f>
        <v>1</v>
      </c>
      <c r="AI3348" s="77">
        <f t="shared" si="106"/>
        <v>1</v>
      </c>
      <c r="AJ3348" s="77">
        <f>IF(I3348&gt;Variables!$G$7,0,1)</f>
        <v>0</v>
      </c>
      <c r="AK3348" s="77">
        <f>IF(F3348&gt;Variables!$G$8,0,1)</f>
        <v>1</v>
      </c>
      <c r="AL3348" s="77">
        <f>IF(G3348&gt;Variables!$G$9,0,1)</f>
        <v>1</v>
      </c>
      <c r="AM3348" s="77">
        <f>IF(AND(K3348&gt;Variables!$G$10,K3348&lt;Variables!$G$11),0,1)</f>
        <v>0</v>
      </c>
      <c r="AN3348" s="77">
        <f>IF(H3348&lt;Variables!$G$13,1,0)</f>
        <v>1</v>
      </c>
      <c r="AO3348" s="77">
        <f>IF(R3348&lt;Variables!$G$12,0,1)</f>
        <v>0</v>
      </c>
      <c r="AP3348" s="78">
        <f t="shared" si="107"/>
        <v>1</v>
      </c>
      <c r="AQ3348" s="77">
        <f>IF(V3348&lt;Variables!$G$15,1,0)</f>
        <v>1</v>
      </c>
      <c r="AR3348" s="77">
        <v>0</v>
      </c>
      <c r="AS3348" s="77">
        <v>0</v>
      </c>
      <c r="AT3348" s="77">
        <v>0</v>
      </c>
      <c r="AU3348" s="77">
        <v>0</v>
      </c>
      <c r="BA3348" s="77">
        <v>0</v>
      </c>
    </row>
    <row r="3349" spans="3:53" x14ac:dyDescent="0.25">
      <c r="C3349" s="77" t="s">
        <v>460</v>
      </c>
      <c r="D3349" s="77" t="s">
        <v>452</v>
      </c>
      <c r="E3349" s="77">
        <v>34.130000000000003</v>
      </c>
      <c r="F3349" s="77">
        <v>45.36</v>
      </c>
      <c r="G3349" s="77">
        <v>6.34</v>
      </c>
      <c r="H3349" s="77">
        <v>152.74</v>
      </c>
      <c r="I3349" s="77">
        <v>10.218999999999999</v>
      </c>
      <c r="J3349" s="77" t="s">
        <v>74</v>
      </c>
      <c r="K3349" s="77">
        <v>66.489999999999995</v>
      </c>
      <c r="L3349" s="77">
        <v>33.973728571428573</v>
      </c>
      <c r="M3349" s="77">
        <v>0.16563218385971129</v>
      </c>
      <c r="N3349" s="77">
        <v>34.141625714285723</v>
      </c>
      <c r="O3349" s="77">
        <v>-0.32694903054662711</v>
      </c>
      <c r="P3349" s="77">
        <v>103340</v>
      </c>
      <c r="Q3349" s="77">
        <v>15550</v>
      </c>
      <c r="R3349" s="77">
        <v>6.65</v>
      </c>
      <c r="S3349" s="77">
        <v>25.338999999999999</v>
      </c>
      <c r="T3349" s="77">
        <v>6.270999999999999</v>
      </c>
      <c r="U3349" s="77">
        <v>14.582000000000001</v>
      </c>
      <c r="V3349" s="77">
        <v>2.5256420418518339</v>
      </c>
      <c r="AC3349" s="77">
        <v>34.6</v>
      </c>
      <c r="AD3349" s="77">
        <v>33.9</v>
      </c>
      <c r="AH3349" s="77">
        <f>IF(AND(M3349&lt;Variables!$G$6,M3349&gt;Variables!$G$5),0,1)</f>
        <v>1</v>
      </c>
      <c r="AI3349" s="77">
        <f t="shared" si="106"/>
        <v>1</v>
      </c>
      <c r="AJ3349" s="77">
        <f>IF(I3349&gt;Variables!$G$7,0,1)</f>
        <v>1</v>
      </c>
      <c r="AK3349" s="77">
        <f>IF(F3349&gt;Variables!$G$8,0,1)</f>
        <v>0</v>
      </c>
      <c r="AL3349" s="77">
        <f>IF(G3349&gt;Variables!$G$9,0,1)</f>
        <v>1</v>
      </c>
      <c r="AM3349" s="77">
        <f>IF(AND(K3349&gt;Variables!$G$10,K3349&lt;Variables!$G$11),0,1)</f>
        <v>0</v>
      </c>
      <c r="AN3349" s="77">
        <f>IF(H3349&lt;Variables!$G$13,1,0)</f>
        <v>1</v>
      </c>
      <c r="AO3349" s="77">
        <f>IF(R3349&lt;Variables!$G$12,0,1)</f>
        <v>1</v>
      </c>
      <c r="AP3349" s="78">
        <f t="shared" si="107"/>
        <v>0</v>
      </c>
      <c r="AQ3349" s="77">
        <f>IF(V3349&lt;Variables!$G$15,1,0)</f>
        <v>1</v>
      </c>
      <c r="AR3349" s="77">
        <v>1</v>
      </c>
      <c r="AS3349" s="77">
        <v>0</v>
      </c>
      <c r="AT3349" s="77">
        <v>0</v>
      </c>
      <c r="AU3349" s="77">
        <v>0</v>
      </c>
      <c r="BA3349" s="77">
        <v>0.84</v>
      </c>
    </row>
    <row r="3350" spans="3:53" x14ac:dyDescent="0.25">
      <c r="C3350" s="77" t="s">
        <v>460</v>
      </c>
      <c r="D3350" s="77" t="s">
        <v>436</v>
      </c>
      <c r="E3350" s="77">
        <v>3.69</v>
      </c>
      <c r="F3350" s="77">
        <v>34.659999999999997</v>
      </c>
      <c r="G3350" s="77">
        <v>21.43</v>
      </c>
      <c r="H3350" s="77">
        <v>34.21</v>
      </c>
      <c r="I3350" s="77">
        <v>-5.0460000000000003</v>
      </c>
      <c r="J3350" s="77" t="s">
        <v>74</v>
      </c>
      <c r="K3350" s="77">
        <v>64.8</v>
      </c>
      <c r="L3350" s="77">
        <v>3.6065800000000001</v>
      </c>
      <c r="M3350" s="77">
        <v>3.6993495222621031</v>
      </c>
      <c r="N3350" s="77">
        <v>3.4751920000000012</v>
      </c>
      <c r="O3350" s="77">
        <v>7.6199530846065313</v>
      </c>
      <c r="P3350" s="77">
        <v>4570000</v>
      </c>
      <c r="Q3350" s="77">
        <v>59810</v>
      </c>
      <c r="R3350" s="77">
        <v>76.41</v>
      </c>
      <c r="S3350" s="77">
        <v>25.338999999999999</v>
      </c>
      <c r="T3350" s="77">
        <v>6.270999999999999</v>
      </c>
      <c r="U3350" s="77">
        <v>14.582000000000001</v>
      </c>
      <c r="V3350" s="77">
        <v>2.2660258354008498</v>
      </c>
      <c r="AC3350" s="77">
        <v>3.9</v>
      </c>
      <c r="AD3350" s="77">
        <v>2.71</v>
      </c>
      <c r="AH3350" s="77">
        <f>IF(AND(M3350&lt;Variables!$G$6,M3350&gt;Variables!$G$5),0,1)</f>
        <v>1</v>
      </c>
      <c r="AI3350" s="77">
        <f t="shared" si="106"/>
        <v>0</v>
      </c>
      <c r="AJ3350" s="77">
        <f>IF(I3350&gt;Variables!$G$7,0,1)</f>
        <v>1</v>
      </c>
      <c r="AK3350" s="77">
        <f>IF(F3350&gt;Variables!$G$8,0,1)</f>
        <v>0</v>
      </c>
      <c r="AL3350" s="77">
        <f>IF(G3350&gt;Variables!$G$9,0,1)</f>
        <v>0</v>
      </c>
      <c r="AM3350" s="77">
        <f>IF(AND(K3350&gt;Variables!$G$10,K3350&lt;Variables!$G$11),0,1)</f>
        <v>0</v>
      </c>
      <c r="AN3350" s="77">
        <f>IF(H3350&lt;Variables!$G$13,1,0)</f>
        <v>1</v>
      </c>
      <c r="AO3350" s="77">
        <f>IF(R3350&lt;Variables!$G$12,0,1)</f>
        <v>1</v>
      </c>
      <c r="AP3350" s="78">
        <f t="shared" si="107"/>
        <v>0</v>
      </c>
      <c r="AQ3350" s="77">
        <f>IF(V3350&lt;Variables!$G$15,1,0)</f>
        <v>1</v>
      </c>
      <c r="AR3350" s="77">
        <v>0</v>
      </c>
      <c r="AS3350" s="77">
        <v>0</v>
      </c>
      <c r="AT3350" s="77">
        <v>1</v>
      </c>
      <c r="AU3350" s="77">
        <v>0</v>
      </c>
      <c r="BA3350" s="77">
        <v>-2.25</v>
      </c>
    </row>
    <row r="3351" spans="3:53" x14ac:dyDescent="0.25">
      <c r="C3351" s="77" t="s">
        <v>460</v>
      </c>
      <c r="D3351" s="77" t="s">
        <v>431</v>
      </c>
      <c r="E3351" s="77">
        <v>35.19</v>
      </c>
      <c r="F3351" s="77">
        <v>21.39</v>
      </c>
      <c r="G3351" s="77">
        <v>18.239999999999998</v>
      </c>
      <c r="H3351" s="77">
        <v>3750</v>
      </c>
      <c r="I3351" s="77">
        <v>50.167000000000002</v>
      </c>
      <c r="J3351" s="77" t="s">
        <v>74</v>
      </c>
      <c r="K3351" s="77">
        <v>71.5</v>
      </c>
      <c r="L3351" s="77">
        <v>34.114819999999987</v>
      </c>
      <c r="M3351" s="77">
        <v>2.595001234067801</v>
      </c>
      <c r="N3351" s="77">
        <v>32.770471999999998</v>
      </c>
      <c r="O3351" s="77">
        <v>6.8037713951755272</v>
      </c>
      <c r="P3351" s="77">
        <v>8071000</v>
      </c>
      <c r="Q3351" s="77">
        <v>5226000</v>
      </c>
      <c r="R3351" s="77">
        <v>1.54</v>
      </c>
      <c r="S3351" s="77">
        <v>25.338999999999999</v>
      </c>
      <c r="T3351" s="77">
        <v>6.270999999999999</v>
      </c>
      <c r="U3351" s="77">
        <v>14.582000000000001</v>
      </c>
      <c r="V3351" s="77">
        <v>2.361141151288499</v>
      </c>
      <c r="AC3351" s="77">
        <v>38.549999999999997</v>
      </c>
      <c r="AD3351" s="77">
        <v>34.81</v>
      </c>
      <c r="AH3351" s="77">
        <f>IF(AND(M3351&lt;Variables!$G$6,M3351&gt;Variables!$G$5),0,1)</f>
        <v>1</v>
      </c>
      <c r="AI3351" s="77">
        <f t="shared" si="106"/>
        <v>0</v>
      </c>
      <c r="AJ3351" s="77">
        <f>IF(I3351&gt;Variables!$G$7,0,1)</f>
        <v>0</v>
      </c>
      <c r="AK3351" s="77">
        <f>IF(F3351&gt;Variables!$G$8,0,1)</f>
        <v>0</v>
      </c>
      <c r="AL3351" s="77">
        <f>IF(G3351&gt;Variables!$G$9,0,1)</f>
        <v>0</v>
      </c>
      <c r="AM3351" s="77">
        <f>IF(AND(K3351&gt;Variables!$G$10,K3351&lt;Variables!$G$11),0,1)</f>
        <v>1</v>
      </c>
      <c r="AN3351" s="77">
        <f>IF(H3351&lt;Variables!$G$13,1,0)</f>
        <v>0</v>
      </c>
      <c r="AO3351" s="77">
        <f>IF(R3351&lt;Variables!$G$12,0,1)</f>
        <v>0</v>
      </c>
      <c r="AP3351" s="78">
        <f t="shared" si="107"/>
        <v>0</v>
      </c>
      <c r="AQ3351" s="77">
        <f>IF(V3351&lt;Variables!$G$15,1,0)</f>
        <v>1</v>
      </c>
      <c r="AR3351" s="77">
        <v>1</v>
      </c>
      <c r="AS3351" s="77">
        <v>0</v>
      </c>
      <c r="AT3351" s="77">
        <v>0</v>
      </c>
      <c r="AU3351" s="77">
        <v>0</v>
      </c>
      <c r="BA3351" s="77">
        <v>2</v>
      </c>
    </row>
    <row r="3352" spans="3:53" x14ac:dyDescent="0.25">
      <c r="C3352" s="77" t="s">
        <v>460</v>
      </c>
      <c r="D3352" s="77" t="s">
        <v>439</v>
      </c>
      <c r="E3352" s="77">
        <v>220.88</v>
      </c>
      <c r="F3352" s="77">
        <v>10.36</v>
      </c>
      <c r="G3352" s="77">
        <v>1.22</v>
      </c>
      <c r="H3352" s="77">
        <v>15050</v>
      </c>
      <c r="I3352" s="77">
        <v>214.94300000000001</v>
      </c>
      <c r="J3352" s="77" t="s">
        <v>75</v>
      </c>
      <c r="K3352" s="77">
        <v>51.7</v>
      </c>
      <c r="L3352" s="77">
        <v>221.47991500000001</v>
      </c>
      <c r="M3352" s="77">
        <v>-0.49210557083699769</v>
      </c>
      <c r="N3352" s="77">
        <v>216.74952400000001</v>
      </c>
      <c r="O3352" s="77">
        <v>1.67957739090583</v>
      </c>
      <c r="P3352" s="77">
        <v>3358000</v>
      </c>
      <c r="Q3352" s="77">
        <v>9816000</v>
      </c>
      <c r="R3352" s="77">
        <v>0.34</v>
      </c>
      <c r="S3352" s="77">
        <v>25.338999999999999</v>
      </c>
      <c r="T3352" s="77">
        <v>6.270999999999999</v>
      </c>
      <c r="U3352" s="77">
        <v>14.582000000000001</v>
      </c>
      <c r="V3352" s="77">
        <v>2.3998227863523431</v>
      </c>
      <c r="AC3352" s="77">
        <v>221.23</v>
      </c>
      <c r="AD3352" s="77">
        <v>209.3</v>
      </c>
      <c r="AH3352" s="77">
        <f>IF(AND(M3352&lt;Variables!$G$6,M3352&gt;Variables!$G$5),0,1)</f>
        <v>1</v>
      </c>
      <c r="AI3352" s="77">
        <f t="shared" si="106"/>
        <v>0</v>
      </c>
      <c r="AJ3352" s="77">
        <f>IF(I3352&gt;Variables!$G$7,0,1)</f>
        <v>0</v>
      </c>
      <c r="AK3352" s="77">
        <f>IF(F3352&gt;Variables!$G$8,0,1)</f>
        <v>0</v>
      </c>
      <c r="AL3352" s="77">
        <f>IF(G3352&gt;Variables!$G$9,0,1)</f>
        <v>1</v>
      </c>
      <c r="AM3352" s="77">
        <f>IF(AND(K3352&gt;Variables!$G$10,K3352&lt;Variables!$G$11),0,1)</f>
        <v>1</v>
      </c>
      <c r="AN3352" s="77">
        <f>IF(H3352&lt;Variables!$G$13,1,0)</f>
        <v>0</v>
      </c>
      <c r="AO3352" s="77">
        <f>IF(R3352&lt;Variables!$G$12,0,1)</f>
        <v>0</v>
      </c>
      <c r="AP3352" s="78">
        <f t="shared" si="107"/>
        <v>1</v>
      </c>
      <c r="AQ3352" s="77">
        <f>IF(V3352&lt;Variables!$G$15,1,0)</f>
        <v>1</v>
      </c>
      <c r="AR3352" s="77">
        <v>0</v>
      </c>
      <c r="AS3352" s="77">
        <v>0</v>
      </c>
      <c r="AT3352" s="77">
        <v>1</v>
      </c>
      <c r="AU3352" s="77">
        <v>0</v>
      </c>
      <c r="BA3352" s="77">
        <v>-2.25</v>
      </c>
    </row>
    <row r="3353" spans="3:53" x14ac:dyDescent="0.25">
      <c r="C3353" s="77" t="s">
        <v>460</v>
      </c>
      <c r="D3353" s="77" t="s">
        <v>434</v>
      </c>
      <c r="E3353" s="77">
        <v>5.84</v>
      </c>
      <c r="F3353" s="77">
        <v>17.059999999999999</v>
      </c>
      <c r="G3353" s="77">
        <v>1.92</v>
      </c>
      <c r="H3353" s="77">
        <v>116.33</v>
      </c>
      <c r="I3353" s="77">
        <v>-5.7809999999999997</v>
      </c>
      <c r="J3353" s="77" t="s">
        <v>74</v>
      </c>
      <c r="K3353" s="77">
        <v>45.68</v>
      </c>
      <c r="L3353" s="77">
        <v>5.8712849999999994</v>
      </c>
      <c r="M3353" s="77">
        <v>-0.70316804583663295</v>
      </c>
      <c r="N3353" s="77">
        <v>5.9738179999999987</v>
      </c>
      <c r="O3353" s="77">
        <v>-2.4074720722994689</v>
      </c>
      <c r="P3353" s="77">
        <v>1800000</v>
      </c>
      <c r="Q3353" s="77">
        <v>372070</v>
      </c>
      <c r="R3353" s="77">
        <v>4.84</v>
      </c>
      <c r="S3353" s="77">
        <v>25.338999999999999</v>
      </c>
      <c r="T3353" s="77">
        <v>6.270999999999999</v>
      </c>
      <c r="U3353" s="77">
        <v>14.582000000000001</v>
      </c>
      <c r="V3353" s="77">
        <v>2.3317543321450072</v>
      </c>
      <c r="AC3353" s="77">
        <v>6.2</v>
      </c>
      <c r="AD3353" s="77">
        <v>5.65</v>
      </c>
      <c r="AH3353" s="77">
        <f>IF(AND(M3353&lt;Variables!$G$6,M3353&gt;Variables!$G$5),0,1)</f>
        <v>1</v>
      </c>
      <c r="AI3353" s="77">
        <f t="shared" si="106"/>
        <v>1</v>
      </c>
      <c r="AJ3353" s="77">
        <f>IF(I3353&gt;Variables!$G$7,0,1)</f>
        <v>1</v>
      </c>
      <c r="AK3353" s="77">
        <f>IF(F3353&gt;Variables!$G$8,0,1)</f>
        <v>0</v>
      </c>
      <c r="AL3353" s="77">
        <f>IF(G3353&gt;Variables!$G$9,0,1)</f>
        <v>1</v>
      </c>
      <c r="AM3353" s="77">
        <f>IF(AND(K3353&gt;Variables!$G$10,K3353&lt;Variables!$G$11),0,1)</f>
        <v>1</v>
      </c>
      <c r="AN3353" s="77">
        <f>IF(H3353&lt;Variables!$G$13,1,0)</f>
        <v>1</v>
      </c>
      <c r="AO3353" s="77">
        <f>IF(R3353&lt;Variables!$G$12,0,1)</f>
        <v>1</v>
      </c>
      <c r="AP3353" s="78">
        <f t="shared" si="107"/>
        <v>0</v>
      </c>
      <c r="AQ3353" s="77">
        <f>IF(V3353&lt;Variables!$G$15,1,0)</f>
        <v>1</v>
      </c>
      <c r="AR3353" s="77">
        <v>0</v>
      </c>
      <c r="AS3353" s="77">
        <v>0</v>
      </c>
      <c r="AT3353" s="77">
        <v>1</v>
      </c>
      <c r="AU3353" s="77">
        <v>0</v>
      </c>
      <c r="BA3353" s="77">
        <v>-2.25</v>
      </c>
    </row>
    <row r="3354" spans="3:53" x14ac:dyDescent="0.25">
      <c r="C3354" s="77" t="s">
        <v>460</v>
      </c>
      <c r="D3354" s="77" t="s">
        <v>432</v>
      </c>
      <c r="E3354" s="77">
        <v>21.66</v>
      </c>
      <c r="F3354" s="77">
        <v>11.19</v>
      </c>
      <c r="G3354" s="77">
        <v>1.17</v>
      </c>
      <c r="H3354" s="77">
        <v>2230</v>
      </c>
      <c r="I3354" s="77">
        <v>0.73099999999999998</v>
      </c>
      <c r="J3354" s="77" t="s">
        <v>74</v>
      </c>
      <c r="K3354" s="77">
        <v>53.62</v>
      </c>
      <c r="L3354" s="77">
        <v>21.614889999999999</v>
      </c>
      <c r="M3354" s="77">
        <v>2.410375440264426E-2</v>
      </c>
      <c r="N3354" s="77">
        <v>21.476050000000001</v>
      </c>
      <c r="O3354" s="77">
        <v>0.6707471811622715</v>
      </c>
      <c r="P3354" s="77">
        <v>1233000</v>
      </c>
      <c r="Q3354" s="77">
        <v>1300000</v>
      </c>
      <c r="R3354" s="77">
        <v>0.95</v>
      </c>
      <c r="S3354" s="77">
        <v>25.338999999999999</v>
      </c>
      <c r="T3354" s="77">
        <v>6.270999999999999</v>
      </c>
      <c r="U3354" s="77">
        <v>14.582000000000001</v>
      </c>
      <c r="V3354" s="77">
        <v>2.4036245082389032</v>
      </c>
      <c r="AC3354" s="77">
        <v>22.16</v>
      </c>
      <c r="AD3354" s="77">
        <v>21.46</v>
      </c>
      <c r="AH3354" s="77">
        <f>IF(AND(M3354&lt;Variables!$G$6,M3354&gt;Variables!$G$5),0,1)</f>
        <v>1</v>
      </c>
      <c r="AI3354" s="77">
        <f t="shared" si="106"/>
        <v>0</v>
      </c>
      <c r="AJ3354" s="77">
        <f>IF(I3354&gt;Variables!$G$7,0,1)</f>
        <v>1</v>
      </c>
      <c r="AK3354" s="77">
        <f>IF(F3354&gt;Variables!$G$8,0,1)</f>
        <v>0</v>
      </c>
      <c r="AL3354" s="77">
        <f>IF(G3354&gt;Variables!$G$9,0,1)</f>
        <v>1</v>
      </c>
      <c r="AM3354" s="77">
        <f>IF(AND(K3354&gt;Variables!$G$10,K3354&lt;Variables!$G$11),0,1)</f>
        <v>1</v>
      </c>
      <c r="AN3354" s="77">
        <f>IF(H3354&lt;Variables!$G$13,1,0)</f>
        <v>0</v>
      </c>
      <c r="AO3354" s="77">
        <f>IF(R3354&lt;Variables!$G$12,0,1)</f>
        <v>0</v>
      </c>
      <c r="AP3354" s="78">
        <f t="shared" si="107"/>
        <v>0</v>
      </c>
      <c r="AQ3354" s="77">
        <f>IF(V3354&lt;Variables!$G$15,1,0)</f>
        <v>1</v>
      </c>
      <c r="AR3354" s="77">
        <v>0</v>
      </c>
      <c r="AS3354" s="77">
        <v>1</v>
      </c>
      <c r="AT3354" s="77">
        <v>0</v>
      </c>
      <c r="AU3354" s="77">
        <v>0</v>
      </c>
      <c r="BA3354" s="77">
        <v>1.05</v>
      </c>
    </row>
    <row r="3355" spans="3:53" x14ac:dyDescent="0.25">
      <c r="C3355" s="77" t="s">
        <v>460</v>
      </c>
      <c r="D3355" s="77" t="s">
        <v>429</v>
      </c>
      <c r="E3355" s="77">
        <v>183.59</v>
      </c>
      <c r="F3355" s="77">
        <v>9.9</v>
      </c>
      <c r="G3355" s="77">
        <v>-1.37</v>
      </c>
      <c r="H3355" s="77">
        <v>3840</v>
      </c>
      <c r="I3355" s="77">
        <v>3.6190000000000002</v>
      </c>
      <c r="J3355" s="77" t="s">
        <v>74</v>
      </c>
      <c r="K3355" s="77">
        <v>47.78</v>
      </c>
      <c r="L3355" s="77">
        <v>183.39536000000001</v>
      </c>
      <c r="M3355" s="77">
        <v>-0.17740906858276981</v>
      </c>
      <c r="N3355" s="77">
        <v>183.556544</v>
      </c>
      <c r="O3355" s="77">
        <v>-0.2650649164543048</v>
      </c>
      <c r="P3355" s="77">
        <v>468917</v>
      </c>
      <c r="Q3355" s="77">
        <v>177589</v>
      </c>
      <c r="R3355" s="77">
        <v>2.64</v>
      </c>
      <c r="S3355" s="77">
        <v>25.338999999999999</v>
      </c>
      <c r="T3355" s="77">
        <v>6.270999999999999</v>
      </c>
      <c r="U3355" s="77">
        <v>14.582000000000001</v>
      </c>
      <c r="V3355" s="77">
        <v>2.3474760023772032</v>
      </c>
      <c r="AC3355" s="77">
        <v>184.48</v>
      </c>
      <c r="AD3355" s="77">
        <v>181.66</v>
      </c>
      <c r="AH3355" s="77">
        <f>IF(AND(M3355&lt;Variables!$G$6,M3355&gt;Variables!$G$5),0,1)</f>
        <v>1</v>
      </c>
      <c r="AI3355" s="77">
        <f t="shared" si="106"/>
        <v>1</v>
      </c>
      <c r="AJ3355" s="77">
        <f>IF(I3355&gt;Variables!$G$7,0,1)</f>
        <v>1</v>
      </c>
      <c r="AK3355" s="77">
        <f>IF(F3355&gt;Variables!$G$8,0,1)</f>
        <v>0</v>
      </c>
      <c r="AL3355" s="77">
        <f>IF(G3355&gt;Variables!$G$9,0,1)</f>
        <v>1</v>
      </c>
      <c r="AM3355" s="77">
        <f>IF(AND(K3355&gt;Variables!$G$10,K3355&lt;Variables!$G$11),0,1)</f>
        <v>1</v>
      </c>
      <c r="AN3355" s="77">
        <f>IF(H3355&lt;Variables!$G$13,1,0)</f>
        <v>0</v>
      </c>
      <c r="AO3355" s="77">
        <f>IF(R3355&lt;Variables!$G$12,0,1)</f>
        <v>1</v>
      </c>
      <c r="AP3355" s="78">
        <f t="shared" si="107"/>
        <v>0</v>
      </c>
      <c r="AQ3355" s="77">
        <f>IF(V3355&lt;Variables!$G$15,1,0)</f>
        <v>1</v>
      </c>
      <c r="AR3355" s="77">
        <v>0</v>
      </c>
      <c r="AS3355" s="77">
        <v>0</v>
      </c>
      <c r="AT3355" s="77">
        <v>0</v>
      </c>
      <c r="AU3355" s="77">
        <v>1</v>
      </c>
      <c r="BA3355" s="77">
        <v>-0.32</v>
      </c>
    </row>
    <row r="3356" spans="3:53" x14ac:dyDescent="0.25">
      <c r="C3356" s="77" t="s">
        <v>460</v>
      </c>
      <c r="D3356" s="77" t="s">
        <v>449</v>
      </c>
      <c r="E3356" s="77">
        <v>32.340000000000003</v>
      </c>
      <c r="F3356" s="77">
        <v>8.66</v>
      </c>
      <c r="G3356" s="77">
        <v>4.1500000000000004</v>
      </c>
      <c r="H3356" s="77">
        <v>17360</v>
      </c>
      <c r="I3356" s="77">
        <v>-0.27100000000000002</v>
      </c>
      <c r="J3356" s="77" t="s">
        <v>74</v>
      </c>
      <c r="K3356" s="77">
        <v>60.77</v>
      </c>
      <c r="L3356" s="77">
        <v>31.75882</v>
      </c>
      <c r="M3356" s="77">
        <v>1.231720825899687</v>
      </c>
      <c r="N3356" s="77">
        <v>31.553755999999989</v>
      </c>
      <c r="O3356" s="77">
        <v>1.889613394994897</v>
      </c>
      <c r="P3356" s="77">
        <v>22789000</v>
      </c>
      <c r="Q3356" s="77">
        <v>34219000</v>
      </c>
      <c r="R3356" s="77">
        <v>0.67</v>
      </c>
      <c r="S3356" s="77">
        <v>25.338999999999999</v>
      </c>
      <c r="T3356" s="77">
        <v>6.270999999999999</v>
      </c>
      <c r="U3356" s="77">
        <v>14.582000000000001</v>
      </c>
      <c r="V3356" s="77">
        <v>2.4082413095708231</v>
      </c>
      <c r="AC3356" s="77">
        <v>34.130000000000003</v>
      </c>
      <c r="AD3356" s="77">
        <v>31.6</v>
      </c>
      <c r="AH3356" s="77">
        <f>IF(AND(M3356&lt;Variables!$G$6,M3356&gt;Variables!$G$5),0,1)</f>
        <v>1</v>
      </c>
      <c r="AI3356" s="77">
        <f t="shared" si="106"/>
        <v>0</v>
      </c>
      <c r="AJ3356" s="77">
        <f>IF(I3356&gt;Variables!$G$7,0,1)</f>
        <v>1</v>
      </c>
      <c r="AK3356" s="77">
        <f>IF(F3356&gt;Variables!$G$8,0,1)</f>
        <v>1</v>
      </c>
      <c r="AL3356" s="77">
        <f>IF(G3356&gt;Variables!$G$9,0,1)</f>
        <v>1</v>
      </c>
      <c r="AM3356" s="77">
        <f>IF(AND(K3356&gt;Variables!$G$10,K3356&lt;Variables!$G$11),0,1)</f>
        <v>1</v>
      </c>
      <c r="AN3356" s="77">
        <f>IF(H3356&lt;Variables!$G$13,1,0)</f>
        <v>0</v>
      </c>
      <c r="AO3356" s="77">
        <f>IF(R3356&lt;Variables!$G$12,0,1)</f>
        <v>0</v>
      </c>
      <c r="AP3356" s="78">
        <f t="shared" si="107"/>
        <v>0</v>
      </c>
      <c r="AQ3356" s="77">
        <f>IF(V3356&lt;Variables!$G$15,1,0)</f>
        <v>1</v>
      </c>
      <c r="AR3356" s="77">
        <v>0</v>
      </c>
      <c r="AS3356" s="77">
        <v>0</v>
      </c>
      <c r="AT3356" s="77">
        <v>1</v>
      </c>
      <c r="AU3356" s="77">
        <v>0</v>
      </c>
      <c r="BA3356" s="77">
        <v>-2.25</v>
      </c>
    </row>
    <row r="3357" spans="3:53" x14ac:dyDescent="0.25">
      <c r="C3357" s="77" t="s">
        <v>460</v>
      </c>
      <c r="D3357" s="77" t="s">
        <v>456</v>
      </c>
      <c r="E3357" s="77">
        <v>52.74</v>
      </c>
      <c r="F3357" s="77">
        <v>7.68</v>
      </c>
      <c r="G3357" s="77">
        <v>7.97</v>
      </c>
      <c r="H3357" s="77">
        <v>6290</v>
      </c>
      <c r="I3357" s="77">
        <v>1.028</v>
      </c>
      <c r="J3357" s="77" t="s">
        <v>74</v>
      </c>
      <c r="K3357" s="77">
        <v>68.739999999999995</v>
      </c>
      <c r="L3357" s="77">
        <v>52.067250000000001</v>
      </c>
      <c r="M3357" s="77">
        <v>0.984784101330485</v>
      </c>
      <c r="N3357" s="77">
        <v>50.530412000000013</v>
      </c>
      <c r="O3357" s="77">
        <v>4.0561474147489482</v>
      </c>
      <c r="P3357" s="77">
        <v>697901</v>
      </c>
      <c r="Q3357" s="77">
        <v>1408000</v>
      </c>
      <c r="R3357" s="77">
        <v>0.5</v>
      </c>
      <c r="S3357" s="77">
        <v>25.338999999999999</v>
      </c>
      <c r="T3357" s="77">
        <v>6.270999999999999</v>
      </c>
      <c r="U3357" s="77">
        <v>14.582000000000001</v>
      </c>
      <c r="V3357" s="77">
        <v>2.482244394843208</v>
      </c>
      <c r="AC3357" s="77">
        <v>55.29</v>
      </c>
      <c r="AD3357" s="77">
        <v>52.080100000000002</v>
      </c>
      <c r="AH3357" s="77">
        <f>IF(AND(M3357&lt;Variables!$G$6,M3357&gt;Variables!$G$5),0,1)</f>
        <v>1</v>
      </c>
      <c r="AI3357" s="77">
        <f t="shared" si="106"/>
        <v>0</v>
      </c>
      <c r="AJ3357" s="77">
        <f>IF(I3357&gt;Variables!$G$7,0,1)</f>
        <v>1</v>
      </c>
      <c r="AK3357" s="77">
        <f>IF(F3357&gt;Variables!$G$8,0,1)</f>
        <v>1</v>
      </c>
      <c r="AL3357" s="77">
        <f>IF(G3357&gt;Variables!$G$9,0,1)</f>
        <v>1</v>
      </c>
      <c r="AM3357" s="77">
        <f>IF(AND(K3357&gt;Variables!$G$10,K3357&lt;Variables!$G$11),0,1)</f>
        <v>0</v>
      </c>
      <c r="AN3357" s="77">
        <f>IF(H3357&lt;Variables!$G$13,1,0)</f>
        <v>0</v>
      </c>
      <c r="AO3357" s="77">
        <f>IF(R3357&lt;Variables!$G$12,0,1)</f>
        <v>0</v>
      </c>
      <c r="AP3357" s="78">
        <f t="shared" si="107"/>
        <v>0</v>
      </c>
      <c r="AQ3357" s="77">
        <f>IF(V3357&lt;Variables!$G$15,1,0)</f>
        <v>1</v>
      </c>
      <c r="AR3357" s="77">
        <v>1</v>
      </c>
      <c r="AS3357" s="77">
        <v>0</v>
      </c>
      <c r="AT3357" s="77">
        <v>0</v>
      </c>
      <c r="AU3357" s="77">
        <v>0</v>
      </c>
      <c r="BA3357" s="77">
        <v>2</v>
      </c>
    </row>
    <row r="3358" spans="3:53" x14ac:dyDescent="0.25">
      <c r="C3358" s="77" t="s">
        <v>460</v>
      </c>
      <c r="D3358" s="77" t="s">
        <v>127</v>
      </c>
      <c r="E3358" s="77">
        <v>35.020000000000003</v>
      </c>
      <c r="F3358" s="77">
        <v>5.68</v>
      </c>
      <c r="G3358" s="77">
        <v>6.08</v>
      </c>
      <c r="H3358" s="77">
        <v>6870</v>
      </c>
      <c r="I3358" s="77">
        <v>1652.598</v>
      </c>
      <c r="J3358" s="77" t="s">
        <v>75</v>
      </c>
      <c r="K3358" s="77">
        <v>56.89</v>
      </c>
      <c r="L3358" s="77">
        <v>34.702021052631579</v>
      </c>
      <c r="M3358" s="77">
        <v>0.62814481910958397</v>
      </c>
      <c r="N3358" s="77">
        <v>34.410656250000002</v>
      </c>
      <c r="O3358" s="77">
        <v>1.48019191002789</v>
      </c>
      <c r="P3358" s="77">
        <v>178565</v>
      </c>
      <c r="Q3358" s="77">
        <v>771470</v>
      </c>
      <c r="R3358" s="77">
        <v>0.23</v>
      </c>
      <c r="S3358" s="77">
        <v>25.338999999999999</v>
      </c>
      <c r="T3358" s="77">
        <v>6.270999999999999</v>
      </c>
      <c r="U3358" s="77">
        <v>14.582000000000001</v>
      </c>
      <c r="V3358" s="77">
        <v>2.409549608086166</v>
      </c>
      <c r="AC3358" s="77">
        <v>35.17</v>
      </c>
      <c r="AD3358" s="77">
        <v>32.880000000000003</v>
      </c>
      <c r="AH3358" s="77">
        <f>IF(AND(M3358&lt;Variables!$G$6,M3358&gt;Variables!$G$5),0,1)</f>
        <v>1</v>
      </c>
      <c r="AI3358" s="77">
        <f t="shared" si="106"/>
        <v>0</v>
      </c>
      <c r="AJ3358" s="77">
        <f>IF(I3358&gt;Variables!$G$7,0,1)</f>
        <v>0</v>
      </c>
      <c r="AK3358" s="77">
        <f>IF(F3358&gt;Variables!$G$8,0,1)</f>
        <v>1</v>
      </c>
      <c r="AL3358" s="77">
        <f>IF(G3358&gt;Variables!$G$9,0,1)</f>
        <v>1</v>
      </c>
      <c r="AM3358" s="77">
        <f>IF(AND(K3358&gt;Variables!$G$10,K3358&lt;Variables!$G$11),0,1)</f>
        <v>1</v>
      </c>
      <c r="AN3358" s="77">
        <f>IF(H3358&lt;Variables!$G$13,1,0)</f>
        <v>0</v>
      </c>
      <c r="AO3358" s="77">
        <f>IF(R3358&lt;Variables!$G$12,0,1)</f>
        <v>0</v>
      </c>
      <c r="AP3358" s="78">
        <f t="shared" si="107"/>
        <v>1</v>
      </c>
      <c r="AQ3358" s="77">
        <f>IF(V3358&lt;Variables!$G$15,1,0)</f>
        <v>1</v>
      </c>
      <c r="AR3358" s="77">
        <v>0</v>
      </c>
      <c r="AS3358" s="77">
        <v>0</v>
      </c>
      <c r="AT3358" s="77">
        <v>1</v>
      </c>
      <c r="AU3358" s="77">
        <v>0</v>
      </c>
      <c r="BA3358" s="77">
        <v>-1.59</v>
      </c>
    </row>
    <row r="3359" spans="3:53" x14ac:dyDescent="0.25">
      <c r="C3359" s="77" t="s">
        <v>460</v>
      </c>
      <c r="D3359" s="77" t="s">
        <v>435</v>
      </c>
      <c r="E3359" s="77">
        <v>5.47</v>
      </c>
      <c r="F3359" s="77">
        <v>20.58</v>
      </c>
      <c r="G3359" s="77">
        <v>3.98</v>
      </c>
      <c r="H3359" s="77">
        <v>184.53</v>
      </c>
      <c r="I3359" s="77">
        <v>31.166</v>
      </c>
      <c r="J3359" s="77" t="s">
        <v>74</v>
      </c>
      <c r="K3359" s="77">
        <v>55.53</v>
      </c>
      <c r="L3359" s="77">
        <v>5.4514444444444452</v>
      </c>
      <c r="M3359" s="77">
        <v>0.14043168986811999</v>
      </c>
      <c r="N3359" s="77">
        <v>5.3753145833333322</v>
      </c>
      <c r="O3359" s="77">
        <v>1.558707222949381</v>
      </c>
      <c r="P3359" s="77">
        <v>591920</v>
      </c>
      <c r="Q3359" s="77">
        <v>258610</v>
      </c>
      <c r="R3359" s="77">
        <v>2.29</v>
      </c>
      <c r="S3359" s="77">
        <v>25.338999999999999</v>
      </c>
      <c r="T3359" s="77">
        <v>6.270999999999999</v>
      </c>
      <c r="U3359" s="77">
        <v>14.582000000000001</v>
      </c>
      <c r="V3359" s="77">
        <v>2.4183967920999541</v>
      </c>
      <c r="AC3359" s="77">
        <v>5.88</v>
      </c>
      <c r="AD3359" s="77">
        <v>5.3300999999999998</v>
      </c>
      <c r="AH3359" s="77">
        <f>IF(AND(M3359&lt;Variables!$G$6,M3359&gt;Variables!$G$5),0,1)</f>
        <v>1</v>
      </c>
      <c r="AI3359" s="77">
        <f t="shared" si="106"/>
        <v>0</v>
      </c>
      <c r="AJ3359" s="77">
        <f>IF(I3359&gt;Variables!$G$7,0,1)</f>
        <v>1</v>
      </c>
      <c r="AK3359" s="77">
        <f>IF(F3359&gt;Variables!$G$8,0,1)</f>
        <v>0</v>
      </c>
      <c r="AL3359" s="77">
        <f>IF(G3359&gt;Variables!$G$9,0,1)</f>
        <v>1</v>
      </c>
      <c r="AM3359" s="77">
        <f>IF(AND(K3359&gt;Variables!$G$10,K3359&lt;Variables!$G$11),0,1)</f>
        <v>1</v>
      </c>
      <c r="AN3359" s="77">
        <f>IF(H3359&lt;Variables!$G$13,1,0)</f>
        <v>1</v>
      </c>
      <c r="AO3359" s="77">
        <f>IF(R3359&lt;Variables!$G$12,0,1)</f>
        <v>1</v>
      </c>
      <c r="AP3359" s="78">
        <f t="shared" si="107"/>
        <v>0</v>
      </c>
      <c r="AQ3359" s="77">
        <f>IF(V3359&lt;Variables!$G$15,1,0)</f>
        <v>1</v>
      </c>
      <c r="AR3359" s="77">
        <v>0</v>
      </c>
      <c r="AS3359" s="77">
        <v>0</v>
      </c>
      <c r="AT3359" s="77">
        <v>1</v>
      </c>
      <c r="AU3359" s="77">
        <v>0</v>
      </c>
      <c r="BA3359" s="77">
        <v>-1.67</v>
      </c>
    </row>
    <row r="3360" spans="3:53" x14ac:dyDescent="0.25">
      <c r="C3360" s="77" t="s">
        <v>460</v>
      </c>
      <c r="D3360" s="77" t="s">
        <v>444</v>
      </c>
      <c r="E3360" s="77">
        <v>2.59</v>
      </c>
      <c r="F3360" s="77">
        <v>14.68</v>
      </c>
      <c r="G3360" s="77">
        <v>3.2</v>
      </c>
      <c r="H3360" s="77">
        <v>-99999</v>
      </c>
      <c r="I3360" s="77">
        <v>-99999</v>
      </c>
      <c r="J3360" s="77" t="s">
        <v>75</v>
      </c>
      <c r="K3360" s="77">
        <v>-99999</v>
      </c>
      <c r="L3360" s="77">
        <v>2.58</v>
      </c>
      <c r="M3360" s="77">
        <v>0</v>
      </c>
      <c r="N3360" s="77">
        <v>2.58</v>
      </c>
      <c r="O3360" s="77">
        <v>0</v>
      </c>
      <c r="P3360" s="77">
        <v>123005</v>
      </c>
      <c r="Q3360" s="77">
        <v>1740</v>
      </c>
      <c r="R3360" s="77">
        <v>70.69</v>
      </c>
      <c r="S3360" s="77">
        <v>25.338999999999999</v>
      </c>
      <c r="T3360" s="77">
        <v>6.270999999999999</v>
      </c>
      <c r="U3360" s="77">
        <v>14.582000000000001</v>
      </c>
      <c r="V3360" s="77">
        <v>-99999</v>
      </c>
      <c r="AC3360" s="77">
        <v>2.58</v>
      </c>
      <c r="AD3360" s="77">
        <v>2.5</v>
      </c>
      <c r="AH3360" s="77">
        <f>IF(AND(M3360&lt;Variables!$G$6,M3360&gt;Variables!$G$5),0,1)</f>
        <v>1</v>
      </c>
      <c r="AI3360" s="77">
        <f t="shared" si="106"/>
        <v>1</v>
      </c>
      <c r="AJ3360" s="77">
        <f>IF(I3360&gt;Variables!$G$7,0,1)</f>
        <v>1</v>
      </c>
      <c r="AK3360" s="77">
        <f>IF(F3360&gt;Variables!$G$8,0,1)</f>
        <v>0</v>
      </c>
      <c r="AL3360" s="77">
        <f>IF(G3360&gt;Variables!$G$9,0,1)</f>
        <v>1</v>
      </c>
      <c r="AM3360" s="77">
        <f>IF(AND(K3360&gt;Variables!$G$10,K3360&lt;Variables!$G$11),0,1)</f>
        <v>1</v>
      </c>
      <c r="AN3360" s="77">
        <f>IF(H3360&lt;Variables!$G$13,1,0)</f>
        <v>1</v>
      </c>
      <c r="AO3360" s="77">
        <f>IF(R3360&lt;Variables!$G$12,0,1)</f>
        <v>1</v>
      </c>
      <c r="AP3360" s="78">
        <f t="shared" si="107"/>
        <v>1</v>
      </c>
      <c r="AQ3360" s="77">
        <f>IF(V3360&lt;Variables!$G$15,1,0)</f>
        <v>1</v>
      </c>
      <c r="AR3360" s="77">
        <v>0</v>
      </c>
      <c r="AS3360" s="77">
        <v>0</v>
      </c>
      <c r="AT3360" s="77">
        <v>1</v>
      </c>
      <c r="AU3360" s="77">
        <v>0</v>
      </c>
      <c r="BA3360" s="77">
        <v>-2.25</v>
      </c>
    </row>
    <row r="3361" spans="3:53" x14ac:dyDescent="0.25">
      <c r="C3361" s="77" t="s">
        <v>462</v>
      </c>
      <c r="D3361" s="77" t="s">
        <v>455</v>
      </c>
      <c r="E3361" s="77">
        <v>17.73</v>
      </c>
      <c r="F3361" s="77">
        <v>4.55</v>
      </c>
      <c r="G3361" s="77">
        <v>3.94</v>
      </c>
      <c r="H3361" s="77">
        <v>5230</v>
      </c>
      <c r="I3361" s="77">
        <v>-38.472999999999999</v>
      </c>
      <c r="J3361" s="77" t="s">
        <v>75</v>
      </c>
      <c r="K3361" s="77">
        <v>51</v>
      </c>
      <c r="L3361" s="77">
        <v>17.726279999999999</v>
      </c>
      <c r="M3361" s="77">
        <v>-0.31749470278024439</v>
      </c>
      <c r="N3361" s="77">
        <v>17.557867999999999</v>
      </c>
      <c r="O3361" s="77">
        <v>0.6386424593236637</v>
      </c>
      <c r="P3361" s="77">
        <v>1450000</v>
      </c>
      <c r="Q3361" s="77">
        <v>5070000</v>
      </c>
      <c r="R3361" s="77">
        <v>0.28999999999999998</v>
      </c>
      <c r="S3361" s="77">
        <v>24.710999999999999</v>
      </c>
      <c r="T3361" s="77">
        <v>5.8459999999999992</v>
      </c>
      <c r="U3361" s="77">
        <v>14.1332</v>
      </c>
      <c r="V3361" s="77">
        <v>2.386531786973916</v>
      </c>
      <c r="AC3361" s="77">
        <v>18.079999999999998</v>
      </c>
      <c r="AD3361" s="77">
        <v>17.61</v>
      </c>
      <c r="AH3361" s="77">
        <f>IF(AND(M3361&lt;Variables!$G$6,M3361&gt;Variables!$G$5),0,1)</f>
        <v>1</v>
      </c>
      <c r="AI3361" s="77">
        <f t="shared" si="106"/>
        <v>0</v>
      </c>
      <c r="AJ3361" s="77">
        <f>IF(I3361&gt;Variables!$G$7,0,1)</f>
        <v>1</v>
      </c>
      <c r="AK3361" s="77">
        <f>IF(F3361&gt;Variables!$G$8,0,1)</f>
        <v>1</v>
      </c>
      <c r="AL3361" s="77">
        <f>IF(G3361&gt;Variables!$G$9,0,1)</f>
        <v>1</v>
      </c>
      <c r="AM3361" s="77">
        <f>IF(AND(K3361&gt;Variables!$G$10,K3361&lt;Variables!$G$11),0,1)</f>
        <v>1</v>
      </c>
      <c r="AN3361" s="77">
        <f>IF(H3361&lt;Variables!$G$13,1,0)</f>
        <v>0</v>
      </c>
      <c r="AO3361" s="77">
        <f>IF(R3361&lt;Variables!$G$12,0,1)</f>
        <v>0</v>
      </c>
      <c r="AP3361" s="78">
        <f t="shared" si="107"/>
        <v>1</v>
      </c>
      <c r="AQ3361" s="77">
        <f>IF(V3361&lt;Variables!$G$15,1,0)</f>
        <v>1</v>
      </c>
      <c r="AR3361" s="77">
        <v>1</v>
      </c>
      <c r="AS3361" s="77">
        <v>0</v>
      </c>
      <c r="AT3361" s="77">
        <v>0</v>
      </c>
      <c r="AU3361" s="77">
        <v>0</v>
      </c>
      <c r="BA3361" s="77">
        <v>1.19</v>
      </c>
    </row>
    <row r="3362" spans="3:53" x14ac:dyDescent="0.25">
      <c r="C3362" s="77" t="s">
        <v>462</v>
      </c>
      <c r="D3362" s="77" t="s">
        <v>131</v>
      </c>
      <c r="E3362" s="77">
        <v>1.61</v>
      </c>
      <c r="F3362" s="77">
        <v>6.62</v>
      </c>
      <c r="G3362" s="77">
        <v>1.21</v>
      </c>
      <c r="H3362" s="77">
        <v>2660</v>
      </c>
      <c r="I3362" s="77">
        <v>6.4489999999999998</v>
      </c>
      <c r="J3362" s="77" t="s">
        <v>74</v>
      </c>
      <c r="K3362" s="77">
        <v>64.92</v>
      </c>
      <c r="L3362" s="77">
        <v>1.5822700000000001</v>
      </c>
      <c r="M3362" s="77">
        <v>1.708305156515632</v>
      </c>
      <c r="N3362" s="77">
        <v>1.550494</v>
      </c>
      <c r="O3362" s="77">
        <v>3.792726705166233</v>
      </c>
      <c r="P3362" s="77">
        <v>29077000</v>
      </c>
      <c r="Q3362" s="77">
        <v>21404000</v>
      </c>
      <c r="R3362" s="77">
        <v>1.36</v>
      </c>
      <c r="S3362" s="77">
        <v>24.710999999999999</v>
      </c>
      <c r="T3362" s="77">
        <v>5.8459999999999992</v>
      </c>
      <c r="U3362" s="77">
        <v>14.1332</v>
      </c>
      <c r="V3362" s="77">
        <v>2.403546173373698</v>
      </c>
      <c r="AC3362" s="77">
        <v>1.88</v>
      </c>
      <c r="AD3362" s="77">
        <v>1.58</v>
      </c>
      <c r="AH3362" s="77">
        <f>IF(AND(M3362&lt;Variables!$G$6,M3362&gt;Variables!$G$5),0,1)</f>
        <v>1</v>
      </c>
      <c r="AI3362" s="77">
        <f t="shared" si="106"/>
        <v>0</v>
      </c>
      <c r="AJ3362" s="77">
        <f>IF(I3362&gt;Variables!$G$7,0,1)</f>
        <v>1</v>
      </c>
      <c r="AK3362" s="77">
        <f>IF(F3362&gt;Variables!$G$8,0,1)</f>
        <v>1</v>
      </c>
      <c r="AL3362" s="77">
        <f>IF(G3362&gt;Variables!$G$9,0,1)</f>
        <v>1</v>
      </c>
      <c r="AM3362" s="77">
        <f>IF(AND(K3362&gt;Variables!$G$10,K3362&lt;Variables!$G$11),0,1)</f>
        <v>0</v>
      </c>
      <c r="AN3362" s="77">
        <f>IF(H3362&lt;Variables!$G$13,1,0)</f>
        <v>0</v>
      </c>
      <c r="AO3362" s="77">
        <f>IF(R3362&lt;Variables!$G$12,0,1)</f>
        <v>0</v>
      </c>
      <c r="AP3362" s="78">
        <f t="shared" si="107"/>
        <v>0</v>
      </c>
      <c r="AQ3362" s="77">
        <f>IF(V3362&lt;Variables!$G$15,1,0)</f>
        <v>1</v>
      </c>
      <c r="AR3362" s="77">
        <v>1</v>
      </c>
      <c r="AS3362" s="77">
        <v>0</v>
      </c>
      <c r="AT3362" s="77">
        <v>0</v>
      </c>
      <c r="AU3362" s="77">
        <v>0</v>
      </c>
      <c r="BA3362" s="77">
        <v>2</v>
      </c>
    </row>
    <row r="3363" spans="3:53" x14ac:dyDescent="0.25">
      <c r="C3363" s="77" t="s">
        <v>462</v>
      </c>
      <c r="D3363" s="77" t="s">
        <v>449</v>
      </c>
      <c r="E3363" s="77">
        <v>31.97</v>
      </c>
      <c r="F3363" s="77">
        <v>6.83</v>
      </c>
      <c r="G3363" s="77">
        <v>3.08</v>
      </c>
      <c r="H3363" s="77">
        <v>17360</v>
      </c>
      <c r="I3363" s="77">
        <v>-0.28599999999999998</v>
      </c>
      <c r="J3363" s="77" t="s">
        <v>74</v>
      </c>
      <c r="K3363" s="77">
        <v>51.17</v>
      </c>
      <c r="L3363" s="77">
        <v>31.901029999999999</v>
      </c>
      <c r="M3363" s="77">
        <v>-0.25369086828857451</v>
      </c>
      <c r="N3363" s="77">
        <v>31.544362</v>
      </c>
      <c r="O3363" s="77">
        <v>0.87412768088319714</v>
      </c>
      <c r="P3363" s="77">
        <v>24131000</v>
      </c>
      <c r="Q3363" s="77">
        <v>34219000</v>
      </c>
      <c r="R3363" s="77">
        <v>0.71</v>
      </c>
      <c r="S3363" s="77">
        <v>24.710999999999999</v>
      </c>
      <c r="T3363" s="77">
        <v>5.8459999999999992</v>
      </c>
      <c r="U3363" s="77">
        <v>14.1332</v>
      </c>
      <c r="V3363" s="77">
        <v>2.3865743738718148</v>
      </c>
      <c r="AC3363" s="77">
        <v>34.130000000000003</v>
      </c>
      <c r="AD3363" s="77">
        <v>31.6</v>
      </c>
      <c r="AH3363" s="77">
        <f>IF(AND(M3363&lt;Variables!$G$6,M3363&gt;Variables!$G$5),0,1)</f>
        <v>1</v>
      </c>
      <c r="AI3363" s="77">
        <f t="shared" si="106"/>
        <v>0</v>
      </c>
      <c r="AJ3363" s="77">
        <f>IF(I3363&gt;Variables!$G$7,0,1)</f>
        <v>1</v>
      </c>
      <c r="AK3363" s="77">
        <f>IF(F3363&gt;Variables!$G$8,0,1)</f>
        <v>1</v>
      </c>
      <c r="AL3363" s="77">
        <f>IF(G3363&gt;Variables!$G$9,0,1)</f>
        <v>1</v>
      </c>
      <c r="AM3363" s="77">
        <f>IF(AND(K3363&gt;Variables!$G$10,K3363&lt;Variables!$G$11),0,1)</f>
        <v>1</v>
      </c>
      <c r="AN3363" s="77">
        <f>IF(H3363&lt;Variables!$G$13,1,0)</f>
        <v>0</v>
      </c>
      <c r="AO3363" s="77">
        <f>IF(R3363&lt;Variables!$G$12,0,1)</f>
        <v>0</v>
      </c>
      <c r="AP3363" s="78">
        <f t="shared" si="107"/>
        <v>0</v>
      </c>
      <c r="AQ3363" s="77">
        <f>IF(V3363&lt;Variables!$G$15,1,0)</f>
        <v>1</v>
      </c>
      <c r="AR3363" s="77">
        <v>1</v>
      </c>
      <c r="AS3363" s="77">
        <v>0</v>
      </c>
      <c r="AT3363" s="77">
        <v>0</v>
      </c>
      <c r="AU3363" s="77">
        <v>0</v>
      </c>
      <c r="BA3363" s="77">
        <v>1.59</v>
      </c>
    </row>
    <row r="3364" spans="3:53" x14ac:dyDescent="0.25">
      <c r="C3364" s="77" t="s">
        <v>462</v>
      </c>
      <c r="D3364" s="77" t="s">
        <v>456</v>
      </c>
      <c r="E3364" s="77">
        <v>52.52</v>
      </c>
      <c r="F3364" s="77">
        <v>7.04</v>
      </c>
      <c r="G3364" s="77">
        <v>7.73</v>
      </c>
      <c r="H3364" s="77">
        <v>6290</v>
      </c>
      <c r="I3364" s="77">
        <v>1.018</v>
      </c>
      <c r="J3364" s="77" t="s">
        <v>74</v>
      </c>
      <c r="K3364" s="77">
        <v>62.14</v>
      </c>
      <c r="L3364" s="77">
        <v>52.526499999999999</v>
      </c>
      <c r="M3364" s="77">
        <v>-0.11708375772228349</v>
      </c>
      <c r="N3364" s="77">
        <v>50.865298000000003</v>
      </c>
      <c r="O3364" s="77">
        <v>3.1449771512200728</v>
      </c>
      <c r="P3364" s="77">
        <v>752435</v>
      </c>
      <c r="Q3364" s="77">
        <v>1408000</v>
      </c>
      <c r="R3364" s="77">
        <v>0.53</v>
      </c>
      <c r="S3364" s="77">
        <v>24.710999999999999</v>
      </c>
      <c r="T3364" s="77">
        <v>5.8459999999999992</v>
      </c>
      <c r="U3364" s="77">
        <v>14.1332</v>
      </c>
      <c r="V3364" s="77">
        <v>2.4999195717133249</v>
      </c>
      <c r="AC3364" s="77">
        <v>55.29</v>
      </c>
      <c r="AD3364" s="77">
        <v>52.080100000000002</v>
      </c>
      <c r="AH3364" s="77">
        <f>IF(AND(M3364&lt;Variables!$G$6,M3364&gt;Variables!$G$5),0,1)</f>
        <v>1</v>
      </c>
      <c r="AI3364" s="77">
        <f t="shared" si="106"/>
        <v>0</v>
      </c>
      <c r="AJ3364" s="77">
        <f>IF(I3364&gt;Variables!$G$7,0,1)</f>
        <v>1</v>
      </c>
      <c r="AK3364" s="77">
        <f>IF(F3364&gt;Variables!$G$8,0,1)</f>
        <v>1</v>
      </c>
      <c r="AL3364" s="77">
        <f>IF(G3364&gt;Variables!$G$9,0,1)</f>
        <v>1</v>
      </c>
      <c r="AM3364" s="77">
        <f>IF(AND(K3364&gt;Variables!$G$10,K3364&lt;Variables!$G$11),0,1)</f>
        <v>0</v>
      </c>
      <c r="AN3364" s="77">
        <f>IF(H3364&lt;Variables!$G$13,1,0)</f>
        <v>0</v>
      </c>
      <c r="AO3364" s="77">
        <f>IF(R3364&lt;Variables!$G$12,0,1)</f>
        <v>0</v>
      </c>
      <c r="AP3364" s="78">
        <f t="shared" si="107"/>
        <v>0</v>
      </c>
      <c r="AQ3364" s="77">
        <f>IF(V3364&lt;Variables!$G$15,1,0)</f>
        <v>1</v>
      </c>
      <c r="AR3364" s="77">
        <v>1</v>
      </c>
      <c r="AS3364" s="77">
        <v>0</v>
      </c>
      <c r="AT3364" s="77">
        <v>0</v>
      </c>
      <c r="AU3364" s="77">
        <v>0</v>
      </c>
      <c r="BA3364" s="77">
        <v>2</v>
      </c>
    </row>
    <row r="3365" spans="3:53" x14ac:dyDescent="0.25">
      <c r="C3365" s="77" t="s">
        <v>462</v>
      </c>
      <c r="D3365" s="77" t="s">
        <v>429</v>
      </c>
      <c r="E3365" s="77">
        <v>183.4</v>
      </c>
      <c r="F3365" s="77">
        <v>9.7200000000000006</v>
      </c>
      <c r="G3365" s="77">
        <v>-1.38</v>
      </c>
      <c r="H3365" s="77">
        <v>3840</v>
      </c>
      <c r="I3365" s="77">
        <v>3.6179999999999999</v>
      </c>
      <c r="J3365" s="77" t="s">
        <v>74</v>
      </c>
      <c r="K3365" s="77">
        <v>48.08</v>
      </c>
      <c r="L3365" s="77">
        <v>183.37742</v>
      </c>
      <c r="M3365" s="77">
        <v>-0.17854979091754561</v>
      </c>
      <c r="N3365" s="77">
        <v>183.389408</v>
      </c>
      <c r="O3365" s="77">
        <v>-0.18507502897875289</v>
      </c>
      <c r="P3365" s="77">
        <v>476880</v>
      </c>
      <c r="Q3365" s="77">
        <v>177589</v>
      </c>
      <c r="R3365" s="77">
        <v>2.69</v>
      </c>
      <c r="S3365" s="77">
        <v>24.710999999999999</v>
      </c>
      <c r="T3365" s="77">
        <v>5.8459999999999992</v>
      </c>
      <c r="U3365" s="77">
        <v>14.1332</v>
      </c>
      <c r="V3365" s="77">
        <v>2.3507610431152099</v>
      </c>
      <c r="AC3365" s="77">
        <v>184.48</v>
      </c>
      <c r="AD3365" s="77">
        <v>181.66</v>
      </c>
      <c r="AH3365" s="77">
        <f>IF(AND(M3365&lt;Variables!$G$6,M3365&gt;Variables!$G$5),0,1)</f>
        <v>1</v>
      </c>
      <c r="AI3365" s="77">
        <f t="shared" si="106"/>
        <v>1</v>
      </c>
      <c r="AJ3365" s="77">
        <f>IF(I3365&gt;Variables!$G$7,0,1)</f>
        <v>1</v>
      </c>
      <c r="AK3365" s="77">
        <f>IF(F3365&gt;Variables!$G$8,0,1)</f>
        <v>0</v>
      </c>
      <c r="AL3365" s="77">
        <f>IF(G3365&gt;Variables!$G$9,0,1)</f>
        <v>1</v>
      </c>
      <c r="AM3365" s="77">
        <f>IF(AND(K3365&gt;Variables!$G$10,K3365&lt;Variables!$G$11),0,1)</f>
        <v>1</v>
      </c>
      <c r="AN3365" s="77">
        <f>IF(H3365&lt;Variables!$G$13,1,0)</f>
        <v>0</v>
      </c>
      <c r="AO3365" s="77">
        <f>IF(R3365&lt;Variables!$G$12,0,1)</f>
        <v>1</v>
      </c>
      <c r="AP3365" s="78">
        <f t="shared" si="107"/>
        <v>0</v>
      </c>
      <c r="AQ3365" s="77">
        <f>IF(V3365&lt;Variables!$G$15,1,0)</f>
        <v>1</v>
      </c>
      <c r="AR3365" s="77">
        <v>0</v>
      </c>
      <c r="AS3365" s="77">
        <v>1</v>
      </c>
      <c r="AT3365" s="77">
        <v>0</v>
      </c>
      <c r="AU3365" s="77">
        <v>0</v>
      </c>
      <c r="BA3365" s="77">
        <v>0.26</v>
      </c>
    </row>
    <row r="3366" spans="3:53" x14ac:dyDescent="0.25">
      <c r="C3366" s="77" t="s">
        <v>462</v>
      </c>
      <c r="D3366" s="77" t="s">
        <v>432</v>
      </c>
      <c r="E3366" s="77">
        <v>21.71</v>
      </c>
      <c r="F3366" s="77">
        <v>11.06</v>
      </c>
      <c r="G3366" s="77">
        <v>1.1200000000000001</v>
      </c>
      <c r="H3366" s="77">
        <v>2230</v>
      </c>
      <c r="I3366" s="77">
        <v>0.72899999999999998</v>
      </c>
      <c r="J3366" s="77" t="s">
        <v>74</v>
      </c>
      <c r="K3366" s="77">
        <v>53.1</v>
      </c>
      <c r="L3366" s="77">
        <v>21.627089999999999</v>
      </c>
      <c r="M3366" s="77">
        <v>-7.9021264534448035E-2</v>
      </c>
      <c r="N3366" s="77">
        <v>21.523793999999999</v>
      </c>
      <c r="O3366" s="77">
        <v>0.40051489063684909</v>
      </c>
      <c r="P3366" s="77">
        <v>1297000</v>
      </c>
      <c r="Q3366" s="77">
        <v>1300000</v>
      </c>
      <c r="R3366" s="77">
        <v>1</v>
      </c>
      <c r="S3366" s="77">
        <v>24.710999999999999</v>
      </c>
      <c r="T3366" s="77">
        <v>5.8459999999999992</v>
      </c>
      <c r="U3366" s="77">
        <v>14.1332</v>
      </c>
      <c r="V3366" s="77">
        <v>2.4018780144550189</v>
      </c>
      <c r="AC3366" s="77">
        <v>22.16</v>
      </c>
      <c r="AD3366" s="77">
        <v>21.46</v>
      </c>
      <c r="AH3366" s="77">
        <f>IF(AND(M3366&lt;Variables!$G$6,M3366&gt;Variables!$G$5),0,1)</f>
        <v>1</v>
      </c>
      <c r="AI3366" s="77">
        <f t="shared" si="106"/>
        <v>0</v>
      </c>
      <c r="AJ3366" s="77">
        <f>IF(I3366&gt;Variables!$G$7,0,1)</f>
        <v>1</v>
      </c>
      <c r="AK3366" s="77">
        <f>IF(F3366&gt;Variables!$G$8,0,1)</f>
        <v>0</v>
      </c>
      <c r="AL3366" s="77">
        <f>IF(G3366&gt;Variables!$G$9,0,1)</f>
        <v>1</v>
      </c>
      <c r="AM3366" s="77">
        <f>IF(AND(K3366&gt;Variables!$G$10,K3366&lt;Variables!$G$11),0,1)</f>
        <v>1</v>
      </c>
      <c r="AN3366" s="77">
        <f>IF(H3366&lt;Variables!$G$13,1,0)</f>
        <v>0</v>
      </c>
      <c r="AO3366" s="77">
        <f>IF(R3366&lt;Variables!$G$12,0,1)</f>
        <v>0</v>
      </c>
      <c r="AP3366" s="78">
        <f t="shared" si="107"/>
        <v>0</v>
      </c>
      <c r="AQ3366" s="77">
        <f>IF(V3366&lt;Variables!$G$15,1,0)</f>
        <v>1</v>
      </c>
      <c r="AR3366" s="77">
        <v>1</v>
      </c>
      <c r="AS3366" s="77">
        <v>0</v>
      </c>
      <c r="AT3366" s="77">
        <v>0</v>
      </c>
      <c r="AU3366" s="77">
        <v>0</v>
      </c>
      <c r="BA3366" s="77">
        <v>1.19</v>
      </c>
    </row>
    <row r="3367" spans="3:53" x14ac:dyDescent="0.25">
      <c r="C3367" s="77" t="s">
        <v>462</v>
      </c>
      <c r="D3367" s="77" t="s">
        <v>434</v>
      </c>
      <c r="E3367" s="77">
        <v>5.85</v>
      </c>
      <c r="F3367" s="77">
        <v>17.059999999999999</v>
      </c>
      <c r="G3367" s="77">
        <v>1.48</v>
      </c>
      <c r="H3367" s="77">
        <v>116.33</v>
      </c>
      <c r="I3367" s="77">
        <v>-5.8730000000000002</v>
      </c>
      <c r="J3367" s="77" t="s">
        <v>74</v>
      </c>
      <c r="K3367" s="77">
        <v>43.65</v>
      </c>
      <c r="L3367" s="77">
        <v>5.8322399999999988</v>
      </c>
      <c r="M3367" s="77">
        <v>-0.4704881829279759</v>
      </c>
      <c r="N3367" s="77">
        <v>5.9560419999999992</v>
      </c>
      <c r="O3367" s="77">
        <v>-2.5393037859706</v>
      </c>
      <c r="P3367" s="77">
        <v>1840000</v>
      </c>
      <c r="Q3367" s="77">
        <v>372070</v>
      </c>
      <c r="R3367" s="77">
        <v>4.95</v>
      </c>
      <c r="S3367" s="77">
        <v>24.710999999999999</v>
      </c>
      <c r="T3367" s="77">
        <v>5.8459999999999992</v>
      </c>
      <c r="U3367" s="77">
        <v>14.1332</v>
      </c>
      <c r="V3367" s="77">
        <v>2.3048185040670481</v>
      </c>
      <c r="AC3367" s="77">
        <v>6.2</v>
      </c>
      <c r="AD3367" s="77">
        <v>5.65</v>
      </c>
      <c r="AH3367" s="77">
        <f>IF(AND(M3367&lt;Variables!$G$6,M3367&gt;Variables!$G$5),0,1)</f>
        <v>1</v>
      </c>
      <c r="AI3367" s="77">
        <f t="shared" si="106"/>
        <v>1</v>
      </c>
      <c r="AJ3367" s="77">
        <f>IF(I3367&gt;Variables!$G$7,0,1)</f>
        <v>1</v>
      </c>
      <c r="AK3367" s="77">
        <f>IF(F3367&gt;Variables!$G$8,0,1)</f>
        <v>0</v>
      </c>
      <c r="AL3367" s="77">
        <f>IF(G3367&gt;Variables!$G$9,0,1)</f>
        <v>1</v>
      </c>
      <c r="AM3367" s="77">
        <f>IF(AND(K3367&gt;Variables!$G$10,K3367&lt;Variables!$G$11),0,1)</f>
        <v>1</v>
      </c>
      <c r="AN3367" s="77">
        <f>IF(H3367&lt;Variables!$G$13,1,0)</f>
        <v>1</v>
      </c>
      <c r="AO3367" s="77">
        <f>IF(R3367&lt;Variables!$G$12,0,1)</f>
        <v>1</v>
      </c>
      <c r="AP3367" s="78">
        <f t="shared" si="107"/>
        <v>0</v>
      </c>
      <c r="AQ3367" s="77">
        <f>IF(V3367&lt;Variables!$G$15,1,0)</f>
        <v>1</v>
      </c>
      <c r="AR3367" s="77">
        <v>0</v>
      </c>
      <c r="AS3367" s="77">
        <v>0</v>
      </c>
      <c r="AT3367" s="77">
        <v>1</v>
      </c>
      <c r="AU3367" s="77">
        <v>0</v>
      </c>
      <c r="BA3367" s="77">
        <v>-2.25</v>
      </c>
    </row>
    <row r="3368" spans="3:53" x14ac:dyDescent="0.25">
      <c r="C3368" s="77" t="s">
        <v>462</v>
      </c>
      <c r="D3368" s="77" t="s">
        <v>431</v>
      </c>
      <c r="E3368" s="77">
        <v>35.590000000000003</v>
      </c>
      <c r="F3368" s="77">
        <v>20.96</v>
      </c>
      <c r="G3368" s="77">
        <v>17.91</v>
      </c>
      <c r="H3368" s="77">
        <v>3750</v>
      </c>
      <c r="I3368" s="77">
        <v>50.073</v>
      </c>
      <c r="J3368" s="77" t="s">
        <v>74</v>
      </c>
      <c r="K3368" s="77">
        <v>65.64</v>
      </c>
      <c r="L3368" s="77">
        <v>34.638930000000002</v>
      </c>
      <c r="M3368" s="77">
        <v>0.75368956258174424</v>
      </c>
      <c r="N3368" s="77">
        <v>33.11016</v>
      </c>
      <c r="O3368" s="77">
        <v>5.4057123251594019</v>
      </c>
      <c r="P3368" s="77">
        <v>8865000</v>
      </c>
      <c r="Q3368" s="77">
        <v>5226000</v>
      </c>
      <c r="R3368" s="77">
        <v>1.7</v>
      </c>
      <c r="S3368" s="77">
        <v>24.710999999999999</v>
      </c>
      <c r="T3368" s="77">
        <v>5.8459999999999992</v>
      </c>
      <c r="U3368" s="77">
        <v>14.1332</v>
      </c>
      <c r="V3368" s="77">
        <v>2.4753915800295219</v>
      </c>
      <c r="AC3368" s="77">
        <v>38.549999999999997</v>
      </c>
      <c r="AD3368" s="77">
        <v>34.9</v>
      </c>
      <c r="AH3368" s="77">
        <f>IF(AND(M3368&lt;Variables!$G$6,M3368&gt;Variables!$G$5),0,1)</f>
        <v>1</v>
      </c>
      <c r="AI3368" s="77">
        <f t="shared" si="106"/>
        <v>0</v>
      </c>
      <c r="AJ3368" s="77">
        <f>IF(I3368&gt;Variables!$G$7,0,1)</f>
        <v>0</v>
      </c>
      <c r="AK3368" s="77">
        <f>IF(F3368&gt;Variables!$G$8,0,1)</f>
        <v>0</v>
      </c>
      <c r="AL3368" s="77">
        <f>IF(G3368&gt;Variables!$G$9,0,1)</f>
        <v>0</v>
      </c>
      <c r="AM3368" s="77">
        <f>IF(AND(K3368&gt;Variables!$G$10,K3368&lt;Variables!$G$11),0,1)</f>
        <v>0</v>
      </c>
      <c r="AN3368" s="77">
        <f>IF(H3368&lt;Variables!$G$13,1,0)</f>
        <v>0</v>
      </c>
      <c r="AO3368" s="77">
        <f>IF(R3368&lt;Variables!$G$12,0,1)</f>
        <v>0</v>
      </c>
      <c r="AP3368" s="78">
        <f t="shared" si="107"/>
        <v>0</v>
      </c>
      <c r="AQ3368" s="77">
        <f>IF(V3368&lt;Variables!$G$15,1,0)</f>
        <v>1</v>
      </c>
      <c r="AR3368" s="77">
        <v>1</v>
      </c>
      <c r="AS3368" s="77">
        <v>0</v>
      </c>
      <c r="AT3368" s="77">
        <v>0</v>
      </c>
      <c r="AU3368" s="77">
        <v>0</v>
      </c>
      <c r="BA3368" s="77">
        <v>1.19</v>
      </c>
    </row>
    <row r="3369" spans="3:53" x14ac:dyDescent="0.25">
      <c r="C3369" s="77" t="s">
        <v>462</v>
      </c>
      <c r="D3369" s="77" t="s">
        <v>436</v>
      </c>
      <c r="E3369" s="77">
        <v>3.61</v>
      </c>
      <c r="F3369" s="77">
        <v>34.99</v>
      </c>
      <c r="G3369" s="77">
        <v>25</v>
      </c>
      <c r="H3369" s="77">
        <v>34.21</v>
      </c>
      <c r="I3369" s="77">
        <v>-4.7679999999999998</v>
      </c>
      <c r="J3369" s="77" t="s">
        <v>74</v>
      </c>
      <c r="K3369" s="77">
        <v>65.22</v>
      </c>
      <c r="L3369" s="77">
        <v>3.6667100000000001</v>
      </c>
      <c r="M3369" s="77">
        <v>4.9987591055742184</v>
      </c>
      <c r="N3369" s="77">
        <v>3.53573</v>
      </c>
      <c r="O3369" s="77">
        <v>8.8884049404225021</v>
      </c>
      <c r="P3369" s="77">
        <v>5190000</v>
      </c>
      <c r="Q3369" s="77">
        <v>59810</v>
      </c>
      <c r="R3369" s="77">
        <v>86.77</v>
      </c>
      <c r="S3369" s="77">
        <v>24.710999999999999</v>
      </c>
      <c r="T3369" s="77">
        <v>5.8459999999999992</v>
      </c>
      <c r="U3369" s="77">
        <v>14.1332</v>
      </c>
      <c r="V3369" s="77">
        <v>2.174989207216278</v>
      </c>
      <c r="AC3369" s="77">
        <v>3.86</v>
      </c>
      <c r="AD3369" s="77">
        <v>2.71</v>
      </c>
      <c r="AH3369" s="77">
        <f>IF(AND(M3369&lt;Variables!$G$6,M3369&gt;Variables!$G$5),0,1)</f>
        <v>1</v>
      </c>
      <c r="AI3369" s="77">
        <f t="shared" si="106"/>
        <v>0</v>
      </c>
      <c r="AJ3369" s="77">
        <f>IF(I3369&gt;Variables!$G$7,0,1)</f>
        <v>1</v>
      </c>
      <c r="AK3369" s="77">
        <f>IF(F3369&gt;Variables!$G$8,0,1)</f>
        <v>0</v>
      </c>
      <c r="AL3369" s="77">
        <f>IF(G3369&gt;Variables!$G$9,0,1)</f>
        <v>0</v>
      </c>
      <c r="AM3369" s="77">
        <f>IF(AND(K3369&gt;Variables!$G$10,K3369&lt;Variables!$G$11),0,1)</f>
        <v>0</v>
      </c>
      <c r="AN3369" s="77">
        <f>IF(H3369&lt;Variables!$G$13,1,0)</f>
        <v>1</v>
      </c>
      <c r="AO3369" s="77">
        <f>IF(R3369&lt;Variables!$G$12,0,1)</f>
        <v>1</v>
      </c>
      <c r="AP3369" s="78">
        <f t="shared" si="107"/>
        <v>0</v>
      </c>
      <c r="AQ3369" s="77">
        <f>IF(V3369&lt;Variables!$G$15,1,0)</f>
        <v>1</v>
      </c>
      <c r="AR3369" s="77">
        <v>1</v>
      </c>
      <c r="AS3369" s="77">
        <v>0</v>
      </c>
      <c r="AT3369" s="77">
        <v>0</v>
      </c>
      <c r="AU3369" s="77">
        <v>0</v>
      </c>
      <c r="BA3369" s="77">
        <v>2</v>
      </c>
    </row>
    <row r="3370" spans="3:53" x14ac:dyDescent="0.25">
      <c r="C3370" s="77" t="s">
        <v>462</v>
      </c>
      <c r="D3370" s="77" t="s">
        <v>452</v>
      </c>
      <c r="E3370" s="77">
        <v>34.049999999999997</v>
      </c>
      <c r="F3370" s="77">
        <v>45.36</v>
      </c>
      <c r="G3370" s="77">
        <v>6.13</v>
      </c>
      <c r="H3370" s="77">
        <v>152.74</v>
      </c>
      <c r="I3370" s="77">
        <v>10.234999999999999</v>
      </c>
      <c r="J3370" s="77" t="s">
        <v>74</v>
      </c>
      <c r="K3370" s="77">
        <v>64.099999999999994</v>
      </c>
      <c r="L3370" s="77">
        <v>33.952500000000001</v>
      </c>
      <c r="M3370" s="77">
        <v>2.2089684117517959E-2</v>
      </c>
      <c r="N3370" s="77">
        <v>34.123672499999998</v>
      </c>
      <c r="O3370" s="77">
        <v>-0.47964503234520561</v>
      </c>
      <c r="P3370" s="77">
        <v>107470</v>
      </c>
      <c r="Q3370" s="77">
        <v>15550</v>
      </c>
      <c r="R3370" s="77">
        <v>6.91</v>
      </c>
      <c r="S3370" s="77">
        <v>24.710999999999999</v>
      </c>
      <c r="T3370" s="77">
        <v>5.8459999999999992</v>
      </c>
      <c r="U3370" s="77">
        <v>14.1332</v>
      </c>
      <c r="V3370" s="77">
        <v>2.5116021586039321</v>
      </c>
      <c r="AC3370" s="77">
        <v>34.6</v>
      </c>
      <c r="AD3370" s="77">
        <v>33.9</v>
      </c>
      <c r="AH3370" s="77">
        <f>IF(AND(M3370&lt;Variables!$G$6,M3370&gt;Variables!$G$5),0,1)</f>
        <v>1</v>
      </c>
      <c r="AI3370" s="77">
        <f t="shared" si="106"/>
        <v>1</v>
      </c>
      <c r="AJ3370" s="77">
        <f>IF(I3370&gt;Variables!$G$7,0,1)</f>
        <v>1</v>
      </c>
      <c r="AK3370" s="77">
        <f>IF(F3370&gt;Variables!$G$8,0,1)</f>
        <v>0</v>
      </c>
      <c r="AL3370" s="77">
        <f>IF(G3370&gt;Variables!$G$9,0,1)</f>
        <v>1</v>
      </c>
      <c r="AM3370" s="77">
        <f>IF(AND(K3370&gt;Variables!$G$10,K3370&lt;Variables!$G$11),0,1)</f>
        <v>0</v>
      </c>
      <c r="AN3370" s="77">
        <f>IF(H3370&lt;Variables!$G$13,1,0)</f>
        <v>1</v>
      </c>
      <c r="AO3370" s="77">
        <f>IF(R3370&lt;Variables!$G$12,0,1)</f>
        <v>1</v>
      </c>
      <c r="AP3370" s="78">
        <f t="shared" si="107"/>
        <v>0</v>
      </c>
      <c r="AQ3370" s="77">
        <f>IF(V3370&lt;Variables!$G$15,1,0)</f>
        <v>1</v>
      </c>
      <c r="AR3370" s="77">
        <v>1</v>
      </c>
      <c r="AS3370" s="77">
        <v>0</v>
      </c>
      <c r="AT3370" s="77">
        <v>0</v>
      </c>
      <c r="AU3370" s="77">
        <v>0</v>
      </c>
      <c r="BA3370" s="77">
        <v>1.17</v>
      </c>
    </row>
    <row r="3371" spans="3:53" x14ac:dyDescent="0.25">
      <c r="C3371" s="77" t="s">
        <v>462</v>
      </c>
      <c r="D3371" s="77" t="s">
        <v>451</v>
      </c>
      <c r="E3371" s="77">
        <v>21.16</v>
      </c>
      <c r="F3371" s="77">
        <v>4.4400000000000004</v>
      </c>
      <c r="G3371" s="77">
        <v>6.02</v>
      </c>
      <c r="H3371" s="77">
        <v>11820</v>
      </c>
      <c r="I3371" s="77">
        <v>13.401999999999999</v>
      </c>
      <c r="J3371" s="77" t="s">
        <v>75</v>
      </c>
      <c r="K3371" s="77">
        <v>44.82</v>
      </c>
      <c r="L3371" s="77">
        <v>21.269134999999999</v>
      </c>
      <c r="M3371" s="77">
        <v>-0.80602713744587595</v>
      </c>
      <c r="N3371" s="77">
        <v>21.041982000000001</v>
      </c>
      <c r="O3371" s="77">
        <v>0.26479444759529958</v>
      </c>
      <c r="P3371" s="77">
        <v>419909</v>
      </c>
      <c r="Q3371" s="77">
        <v>1236000</v>
      </c>
      <c r="R3371" s="77">
        <v>0.34</v>
      </c>
      <c r="S3371" s="77">
        <v>24.710999999999999</v>
      </c>
      <c r="T3371" s="77">
        <v>5.8459999999999992</v>
      </c>
      <c r="U3371" s="77">
        <v>14.1332</v>
      </c>
      <c r="V3371" s="77">
        <v>2.322233868561745</v>
      </c>
      <c r="AC3371" s="77">
        <v>21.69</v>
      </c>
      <c r="AD3371" s="77">
        <v>21</v>
      </c>
      <c r="AH3371" s="77">
        <f>IF(AND(M3371&lt;Variables!$G$6,M3371&gt;Variables!$G$5),0,1)</f>
        <v>1</v>
      </c>
      <c r="AI3371" s="77">
        <f t="shared" si="106"/>
        <v>0</v>
      </c>
      <c r="AJ3371" s="77">
        <f>IF(I3371&gt;Variables!$G$7,0,1)</f>
        <v>1</v>
      </c>
      <c r="AK3371" s="77">
        <f>IF(F3371&gt;Variables!$G$8,0,1)</f>
        <v>1</v>
      </c>
      <c r="AL3371" s="77">
        <f>IF(G3371&gt;Variables!$G$9,0,1)</f>
        <v>1</v>
      </c>
      <c r="AM3371" s="77">
        <f>IF(AND(K3371&gt;Variables!$G$10,K3371&lt;Variables!$G$11),0,1)</f>
        <v>1</v>
      </c>
      <c r="AN3371" s="77">
        <f>IF(H3371&lt;Variables!$G$13,1,0)</f>
        <v>0</v>
      </c>
      <c r="AO3371" s="77">
        <f>IF(R3371&lt;Variables!$G$12,0,1)</f>
        <v>0</v>
      </c>
      <c r="AP3371" s="78">
        <f t="shared" si="107"/>
        <v>1</v>
      </c>
      <c r="AQ3371" s="77">
        <f>IF(V3371&lt;Variables!$G$15,1,0)</f>
        <v>1</v>
      </c>
      <c r="AR3371" s="77">
        <v>0</v>
      </c>
      <c r="AS3371" s="77">
        <v>1</v>
      </c>
      <c r="AT3371" s="77">
        <v>0</v>
      </c>
      <c r="AU3371" s="77">
        <v>0</v>
      </c>
      <c r="BA3371" s="77">
        <v>0.3</v>
      </c>
    </row>
    <row r="3372" spans="3:53" x14ac:dyDescent="0.25">
      <c r="C3372" s="77" t="s">
        <v>462</v>
      </c>
      <c r="D3372" s="77" t="s">
        <v>445</v>
      </c>
      <c r="E3372" s="77">
        <v>11.25</v>
      </c>
      <c r="F3372" s="77">
        <v>41.28</v>
      </c>
      <c r="G3372" s="77">
        <v>14.44</v>
      </c>
      <c r="H3372" s="77">
        <v>74.489999999999995</v>
      </c>
      <c r="I3372" s="77">
        <v>2144.8690000000001</v>
      </c>
      <c r="J3372" s="77" t="s">
        <v>75</v>
      </c>
      <c r="K3372" s="77">
        <v>45.62</v>
      </c>
      <c r="L3372" s="77">
        <v>11.3</v>
      </c>
      <c r="M3372" s="77">
        <v>-3.9911504424778799</v>
      </c>
      <c r="N3372" s="77">
        <v>10.66320869565217</v>
      </c>
      <c r="O3372" s="77">
        <v>1.7423583243154559</v>
      </c>
      <c r="P3372" s="77">
        <v>56150000</v>
      </c>
      <c r="Q3372" s="77">
        <v>14860000</v>
      </c>
      <c r="R3372" s="77">
        <v>3.78</v>
      </c>
      <c r="S3372" s="77">
        <v>24.710999999999999</v>
      </c>
      <c r="T3372" s="77">
        <v>5.8459999999999992</v>
      </c>
      <c r="U3372" s="77">
        <v>14.1332</v>
      </c>
      <c r="V3372" s="77">
        <v>2.374907293451328</v>
      </c>
      <c r="AC3372" s="77">
        <v>16.45</v>
      </c>
      <c r="AD3372" s="77">
        <v>10.74</v>
      </c>
      <c r="AH3372" s="77">
        <f>IF(AND(M3372&lt;Variables!$G$6,M3372&gt;Variables!$G$5),0,1)</f>
        <v>0</v>
      </c>
      <c r="AI3372" s="77">
        <f t="shared" si="106"/>
        <v>0</v>
      </c>
      <c r="AJ3372" s="77">
        <f>IF(I3372&gt;Variables!$G$7,0,1)</f>
        <v>0</v>
      </c>
      <c r="AK3372" s="77">
        <f>IF(F3372&gt;Variables!$G$8,0,1)</f>
        <v>0</v>
      </c>
      <c r="AL3372" s="77">
        <f>IF(G3372&gt;Variables!$G$9,0,1)</f>
        <v>0</v>
      </c>
      <c r="AM3372" s="77">
        <f>IF(AND(K3372&gt;Variables!$G$10,K3372&lt;Variables!$G$11),0,1)</f>
        <v>1</v>
      </c>
      <c r="AN3372" s="77">
        <f>IF(H3372&lt;Variables!$G$13,1,0)</f>
        <v>1</v>
      </c>
      <c r="AO3372" s="77">
        <f>IF(R3372&lt;Variables!$G$12,0,1)</f>
        <v>1</v>
      </c>
      <c r="AP3372" s="78">
        <f t="shared" si="107"/>
        <v>1</v>
      </c>
      <c r="AQ3372" s="77">
        <f>IF(V3372&lt;Variables!$G$15,1,0)</f>
        <v>1</v>
      </c>
      <c r="AR3372" s="77">
        <v>0</v>
      </c>
      <c r="AS3372" s="77">
        <v>0</v>
      </c>
      <c r="AT3372" s="77">
        <v>1</v>
      </c>
      <c r="AU3372" s="77">
        <v>0</v>
      </c>
      <c r="BA3372" s="77">
        <v>-2.25</v>
      </c>
    </row>
    <row r="3373" spans="3:53" x14ac:dyDescent="0.25">
      <c r="C3373" s="77" t="s">
        <v>462</v>
      </c>
      <c r="D3373" s="77" t="s">
        <v>435</v>
      </c>
      <c r="E3373" s="77">
        <v>5.45</v>
      </c>
      <c r="F3373" s="77">
        <v>20.39</v>
      </c>
      <c r="G3373" s="77">
        <v>3.62</v>
      </c>
      <c r="H3373" s="77">
        <v>184.53</v>
      </c>
      <c r="I3373" s="77">
        <v>31.082999999999998</v>
      </c>
      <c r="J3373" s="77" t="s">
        <v>74</v>
      </c>
      <c r="K3373" s="77">
        <v>52.17</v>
      </c>
      <c r="L3373" s="77">
        <v>5.4655222222222228</v>
      </c>
      <c r="M3373" s="77">
        <v>-0.46696767819279639</v>
      </c>
      <c r="N3373" s="77">
        <v>5.3962666666666674</v>
      </c>
      <c r="O3373" s="77">
        <v>0.81043684522633885</v>
      </c>
      <c r="P3373" s="77">
        <v>617290</v>
      </c>
      <c r="Q3373" s="77">
        <v>258610</v>
      </c>
      <c r="R3373" s="77">
        <v>2.39</v>
      </c>
      <c r="S3373" s="77">
        <v>24.710999999999999</v>
      </c>
      <c r="T3373" s="77">
        <v>5.8459999999999992</v>
      </c>
      <c r="U3373" s="77">
        <v>14.1332</v>
      </c>
      <c r="V3373" s="77">
        <v>2.40454882739354</v>
      </c>
      <c r="AC3373" s="77">
        <v>5.88</v>
      </c>
      <c r="AD3373" s="77">
        <v>5.3300999999999998</v>
      </c>
      <c r="AH3373" s="77">
        <f>IF(AND(M3373&lt;Variables!$G$6,M3373&gt;Variables!$G$5),0,1)</f>
        <v>1</v>
      </c>
      <c r="AI3373" s="77">
        <f t="shared" si="106"/>
        <v>0</v>
      </c>
      <c r="AJ3373" s="77">
        <f>IF(I3373&gt;Variables!$G$7,0,1)</f>
        <v>1</v>
      </c>
      <c r="AK3373" s="77">
        <f>IF(F3373&gt;Variables!$G$8,0,1)</f>
        <v>0</v>
      </c>
      <c r="AL3373" s="77">
        <f>IF(G3373&gt;Variables!$G$9,0,1)</f>
        <v>1</v>
      </c>
      <c r="AM3373" s="77">
        <f>IF(AND(K3373&gt;Variables!$G$10,K3373&lt;Variables!$G$11),0,1)</f>
        <v>1</v>
      </c>
      <c r="AN3373" s="77">
        <f>IF(H3373&lt;Variables!$G$13,1,0)</f>
        <v>1</v>
      </c>
      <c r="AO3373" s="77">
        <f>IF(R3373&lt;Variables!$G$12,0,1)</f>
        <v>1</v>
      </c>
      <c r="AP3373" s="78">
        <f t="shared" si="107"/>
        <v>0</v>
      </c>
      <c r="AQ3373" s="77">
        <f>IF(V3373&lt;Variables!$G$15,1,0)</f>
        <v>1</v>
      </c>
      <c r="AR3373" s="77">
        <v>0</v>
      </c>
      <c r="AS3373" s="77">
        <v>0</v>
      </c>
      <c r="AT3373" s="77">
        <v>1</v>
      </c>
      <c r="AU3373" s="77">
        <v>0</v>
      </c>
      <c r="BA3373" s="77">
        <v>-1.52</v>
      </c>
    </row>
    <row r="3374" spans="3:53" x14ac:dyDescent="0.25">
      <c r="C3374" s="77" t="s">
        <v>462</v>
      </c>
      <c r="D3374" s="77" t="s">
        <v>123</v>
      </c>
      <c r="E3374" s="77">
        <v>13.24</v>
      </c>
      <c r="F3374" s="77">
        <v>16.809999999999999</v>
      </c>
      <c r="G3374" s="77">
        <v>11.54</v>
      </c>
      <c r="H3374" s="77">
        <v>4790</v>
      </c>
      <c r="I3374" s="77">
        <v>193.63900000000001</v>
      </c>
      <c r="J3374" s="77" t="s">
        <v>75</v>
      </c>
      <c r="K3374" s="77">
        <v>44.5</v>
      </c>
      <c r="L3374" s="77">
        <v>13.390309999999999</v>
      </c>
      <c r="M3374" s="77">
        <v>-1.794655986306535</v>
      </c>
      <c r="N3374" s="77">
        <v>13.271330000000001</v>
      </c>
      <c r="O3374" s="77">
        <v>-0.91422638122931432</v>
      </c>
      <c r="P3374" s="77">
        <v>67803000</v>
      </c>
      <c r="Q3374" s="77">
        <v>48995000</v>
      </c>
      <c r="R3374" s="77">
        <v>1.38</v>
      </c>
      <c r="S3374" s="77">
        <v>24.710999999999999</v>
      </c>
      <c r="T3374" s="77">
        <v>5.8459999999999992</v>
      </c>
      <c r="U3374" s="77">
        <v>14.1332</v>
      </c>
      <c r="V3374" s="77">
        <v>2.3281747399574759</v>
      </c>
      <c r="AC3374" s="77">
        <v>13.35</v>
      </c>
      <c r="AD3374" s="77">
        <v>11.72</v>
      </c>
      <c r="AH3374" s="77">
        <f>IF(AND(M3374&lt;Variables!$G$6,M3374&gt;Variables!$G$5),0,1)</f>
        <v>0</v>
      </c>
      <c r="AI3374" s="77">
        <f t="shared" si="106"/>
        <v>0</v>
      </c>
      <c r="AJ3374" s="77">
        <f>IF(I3374&gt;Variables!$G$7,0,1)</f>
        <v>0</v>
      </c>
      <c r="AK3374" s="77">
        <f>IF(F3374&gt;Variables!$G$8,0,1)</f>
        <v>0</v>
      </c>
      <c r="AL3374" s="77">
        <f>IF(G3374&gt;Variables!$G$9,0,1)</f>
        <v>0</v>
      </c>
      <c r="AM3374" s="77">
        <f>IF(AND(K3374&gt;Variables!$G$10,K3374&lt;Variables!$G$11),0,1)</f>
        <v>1</v>
      </c>
      <c r="AN3374" s="77">
        <f>IF(H3374&lt;Variables!$G$13,1,0)</f>
        <v>0</v>
      </c>
      <c r="AO3374" s="77">
        <f>IF(R3374&lt;Variables!$G$12,0,1)</f>
        <v>0</v>
      </c>
      <c r="AP3374" s="78">
        <f t="shared" si="107"/>
        <v>1</v>
      </c>
      <c r="AQ3374" s="77">
        <f>IF(V3374&lt;Variables!$G$15,1,0)</f>
        <v>1</v>
      </c>
      <c r="AR3374" s="77">
        <v>0</v>
      </c>
      <c r="AS3374" s="77">
        <v>0</v>
      </c>
      <c r="AT3374" s="77">
        <v>1</v>
      </c>
      <c r="AU3374" s="77">
        <v>0</v>
      </c>
      <c r="BA3374" s="77">
        <v>-2.25</v>
      </c>
    </row>
    <row r="3375" spans="3:53" x14ac:dyDescent="0.25">
      <c r="C3375" s="77" t="s">
        <v>462</v>
      </c>
      <c r="D3375" s="77" t="s">
        <v>453</v>
      </c>
      <c r="E3375" s="77">
        <v>17.100000000000001</v>
      </c>
      <c r="F3375" s="77">
        <v>20.48</v>
      </c>
      <c r="G3375" s="77">
        <v>-0.76</v>
      </c>
      <c r="H3375" s="77">
        <v>177.22</v>
      </c>
      <c r="I3375" s="77">
        <v>-27.111000000000001</v>
      </c>
      <c r="J3375" s="77" t="s">
        <v>75</v>
      </c>
      <c r="K3375" s="77">
        <v>64.260000000000005</v>
      </c>
      <c r="L3375" s="77">
        <v>17.055289999999999</v>
      </c>
      <c r="M3375" s="77">
        <v>-0.2069152737948157</v>
      </c>
      <c r="N3375" s="77">
        <v>17.079156097560979</v>
      </c>
      <c r="O3375" s="77">
        <v>-0.34636428886216369</v>
      </c>
      <c r="P3375" s="77">
        <v>336820</v>
      </c>
      <c r="Q3375" s="77">
        <v>77900</v>
      </c>
      <c r="R3375" s="77">
        <v>4.32</v>
      </c>
      <c r="S3375" s="77">
        <v>24.710999999999999</v>
      </c>
      <c r="T3375" s="77">
        <v>5.8459999999999992</v>
      </c>
      <c r="U3375" s="77">
        <v>14.1332</v>
      </c>
      <c r="V3375" s="77">
        <v>2.5286347640095239</v>
      </c>
      <c r="AC3375" s="77">
        <v>17.07</v>
      </c>
      <c r="AD3375" s="77">
        <v>16.829999999999998</v>
      </c>
      <c r="AH3375" s="77">
        <f>IF(AND(M3375&lt;Variables!$G$6,M3375&gt;Variables!$G$5),0,1)</f>
        <v>1</v>
      </c>
      <c r="AI3375" s="77">
        <f t="shared" si="106"/>
        <v>1</v>
      </c>
      <c r="AJ3375" s="77">
        <f>IF(I3375&gt;Variables!$G$7,0,1)</f>
        <v>1</v>
      </c>
      <c r="AK3375" s="77">
        <f>IF(F3375&gt;Variables!$G$8,0,1)</f>
        <v>0</v>
      </c>
      <c r="AL3375" s="77">
        <f>IF(G3375&gt;Variables!$G$9,0,1)</f>
        <v>1</v>
      </c>
      <c r="AM3375" s="77">
        <f>IF(AND(K3375&gt;Variables!$G$10,K3375&lt;Variables!$G$11),0,1)</f>
        <v>0</v>
      </c>
      <c r="AN3375" s="77">
        <f>IF(H3375&lt;Variables!$G$13,1,0)</f>
        <v>1</v>
      </c>
      <c r="AO3375" s="77">
        <f>IF(R3375&lt;Variables!$G$12,0,1)</f>
        <v>1</v>
      </c>
      <c r="AP3375" s="78">
        <f t="shared" si="107"/>
        <v>1</v>
      </c>
      <c r="AQ3375" s="77">
        <f>IF(V3375&lt;Variables!$G$15,1,0)</f>
        <v>1</v>
      </c>
      <c r="AR3375" s="77">
        <v>0</v>
      </c>
      <c r="AS3375" s="77">
        <v>0</v>
      </c>
      <c r="AT3375" s="77">
        <v>0</v>
      </c>
      <c r="AU3375" s="77">
        <v>1</v>
      </c>
      <c r="BA3375" s="77">
        <v>-1.3</v>
      </c>
    </row>
    <row r="3376" spans="3:53" x14ac:dyDescent="0.25">
      <c r="C3376" s="77" t="s">
        <v>462</v>
      </c>
      <c r="D3376" s="77" t="s">
        <v>458</v>
      </c>
      <c r="E3376" s="77">
        <v>38.03</v>
      </c>
      <c r="F3376" s="77">
        <v>4.58</v>
      </c>
      <c r="G3376" s="77">
        <v>5.92</v>
      </c>
      <c r="H3376" s="77">
        <v>8790</v>
      </c>
      <c r="I3376" s="77">
        <v>10.430999999999999</v>
      </c>
      <c r="J3376" s="77" t="s">
        <v>75</v>
      </c>
      <c r="K3376" s="77">
        <v>59.39</v>
      </c>
      <c r="L3376" s="77">
        <v>37.822274999999998</v>
      </c>
      <c r="M3376" s="77">
        <v>0.30861443421899509</v>
      </c>
      <c r="N3376" s="77">
        <v>37.213092000000003</v>
      </c>
      <c r="O3376" s="77">
        <v>1.9506790782125929</v>
      </c>
      <c r="P3376" s="77">
        <v>8382000</v>
      </c>
      <c r="Q3376" s="77">
        <v>19867000</v>
      </c>
      <c r="R3376" s="77">
        <v>0.42</v>
      </c>
      <c r="S3376" s="77">
        <v>24.710999999999999</v>
      </c>
      <c r="T3376" s="77">
        <v>5.8459999999999992</v>
      </c>
      <c r="U3376" s="77">
        <v>14.1332</v>
      </c>
      <c r="V3376" s="77">
        <v>2.4478873197265369</v>
      </c>
      <c r="AC3376" s="77">
        <v>39.799999999999997</v>
      </c>
      <c r="AD3376" s="77">
        <v>37.54</v>
      </c>
      <c r="AH3376" s="77">
        <f>IF(AND(M3376&lt;Variables!$G$6,M3376&gt;Variables!$G$5),0,1)</f>
        <v>1</v>
      </c>
      <c r="AI3376" s="77">
        <f t="shared" si="106"/>
        <v>0</v>
      </c>
      <c r="AJ3376" s="77">
        <f>IF(I3376&gt;Variables!$G$7,0,1)</f>
        <v>1</v>
      </c>
      <c r="AK3376" s="77">
        <f>IF(F3376&gt;Variables!$G$8,0,1)</f>
        <v>1</v>
      </c>
      <c r="AL3376" s="77">
        <f>IF(G3376&gt;Variables!$G$9,0,1)</f>
        <v>1</v>
      </c>
      <c r="AM3376" s="77">
        <f>IF(AND(K3376&gt;Variables!$G$10,K3376&lt;Variables!$G$11),0,1)</f>
        <v>1</v>
      </c>
      <c r="AN3376" s="77">
        <f>IF(H3376&lt;Variables!$G$13,1,0)</f>
        <v>0</v>
      </c>
      <c r="AO3376" s="77">
        <f>IF(R3376&lt;Variables!$G$12,0,1)</f>
        <v>0</v>
      </c>
      <c r="AP3376" s="78">
        <f t="shared" si="107"/>
        <v>1</v>
      </c>
      <c r="AQ3376" s="77">
        <f>IF(V3376&lt;Variables!$G$15,1,0)</f>
        <v>1</v>
      </c>
      <c r="AR3376" s="77">
        <v>1</v>
      </c>
      <c r="AS3376" s="77">
        <v>0</v>
      </c>
      <c r="AT3376" s="77">
        <v>0</v>
      </c>
      <c r="AU3376" s="77">
        <v>0</v>
      </c>
      <c r="BA3376" s="77">
        <v>0.65</v>
      </c>
    </row>
    <row r="3377" spans="3:53" x14ac:dyDescent="0.25">
      <c r="C3377" s="77" t="s">
        <v>462</v>
      </c>
      <c r="D3377" s="77" t="s">
        <v>444</v>
      </c>
      <c r="E3377" s="77">
        <v>2.59</v>
      </c>
      <c r="F3377" s="77">
        <v>18.350000000000001</v>
      </c>
      <c r="G3377" s="77">
        <v>3.2</v>
      </c>
      <c r="H3377" s="77">
        <v>-99999</v>
      </c>
      <c r="I3377" s="77">
        <v>-99999</v>
      </c>
      <c r="J3377" s="77" t="s">
        <v>75</v>
      </c>
      <c r="K3377" s="77">
        <v>-99999</v>
      </c>
      <c r="L3377" s="77">
        <v>2.58</v>
      </c>
      <c r="M3377" s="77">
        <v>0</v>
      </c>
      <c r="N3377" s="77">
        <v>2.58</v>
      </c>
      <c r="O3377" s="77">
        <v>0</v>
      </c>
      <c r="P3377" s="77">
        <v>123505</v>
      </c>
      <c r="Q3377" s="77">
        <v>1740</v>
      </c>
      <c r="R3377" s="77">
        <v>70.98</v>
      </c>
      <c r="S3377" s="77">
        <v>24.710999999999999</v>
      </c>
      <c r="T3377" s="77">
        <v>5.8459999999999992</v>
      </c>
      <c r="U3377" s="77">
        <v>14.1332</v>
      </c>
      <c r="V3377" s="77">
        <v>-99999</v>
      </c>
      <c r="AC3377" s="77">
        <v>2.58</v>
      </c>
      <c r="AD3377" s="77">
        <v>2.5</v>
      </c>
      <c r="AH3377" s="77">
        <f>IF(AND(M3377&lt;Variables!$G$6,M3377&gt;Variables!$G$5),0,1)</f>
        <v>1</v>
      </c>
      <c r="AI3377" s="77">
        <f t="shared" si="106"/>
        <v>1</v>
      </c>
      <c r="AJ3377" s="77">
        <f>IF(I3377&gt;Variables!$G$7,0,1)</f>
        <v>1</v>
      </c>
      <c r="AK3377" s="77">
        <f>IF(F3377&gt;Variables!$G$8,0,1)</f>
        <v>0</v>
      </c>
      <c r="AL3377" s="77">
        <f>IF(G3377&gt;Variables!$G$9,0,1)</f>
        <v>1</v>
      </c>
      <c r="AM3377" s="77">
        <f>IF(AND(K3377&gt;Variables!$G$10,K3377&lt;Variables!$G$11),0,1)</f>
        <v>1</v>
      </c>
      <c r="AN3377" s="77">
        <f>IF(H3377&lt;Variables!$G$13,1,0)</f>
        <v>1</v>
      </c>
      <c r="AO3377" s="77">
        <f>IF(R3377&lt;Variables!$G$12,0,1)</f>
        <v>1</v>
      </c>
      <c r="AP3377" s="78">
        <f t="shared" si="107"/>
        <v>1</v>
      </c>
      <c r="AQ3377" s="77">
        <f>IF(V3377&lt;Variables!$G$15,1,0)</f>
        <v>1</v>
      </c>
      <c r="AR3377" s="77">
        <v>0</v>
      </c>
      <c r="AS3377" s="77">
        <v>0</v>
      </c>
      <c r="AT3377" s="77">
        <v>1</v>
      </c>
      <c r="AU3377" s="77">
        <v>0</v>
      </c>
      <c r="BA3377" s="77">
        <v>-2.25</v>
      </c>
    </row>
    <row r="3378" spans="3:53" x14ac:dyDescent="0.25">
      <c r="C3378" s="77" t="s">
        <v>462</v>
      </c>
      <c r="D3378" s="77" t="s">
        <v>183</v>
      </c>
      <c r="E3378" s="77">
        <v>45.13</v>
      </c>
      <c r="F3378" s="77">
        <v>5.91</v>
      </c>
      <c r="G3378" s="77">
        <v>6.47</v>
      </c>
      <c r="H3378" s="77">
        <v>6840</v>
      </c>
      <c r="I3378" s="77">
        <v>3738.9090000000001</v>
      </c>
      <c r="J3378" s="77" t="s">
        <v>75</v>
      </c>
      <c r="K3378" s="77">
        <v>39.42</v>
      </c>
      <c r="L3378" s="77">
        <v>45.466985000000001</v>
      </c>
      <c r="M3378" s="77">
        <v>-1.225031745562202</v>
      </c>
      <c r="N3378" s="77">
        <v>45.703546000000003</v>
      </c>
      <c r="O3378" s="77">
        <v>-1.736289783729267</v>
      </c>
      <c r="P3378" s="77">
        <v>1263000</v>
      </c>
      <c r="Q3378" s="77">
        <v>2260000</v>
      </c>
      <c r="R3378" s="77">
        <v>0.56000000000000005</v>
      </c>
      <c r="S3378" s="77">
        <v>24.710999999999999</v>
      </c>
      <c r="T3378" s="77">
        <v>5.8459999999999992</v>
      </c>
      <c r="U3378" s="77">
        <v>14.1332</v>
      </c>
      <c r="V3378" s="77">
        <v>2.2518111313976941</v>
      </c>
      <c r="AC3378" s="77">
        <v>49.741199999999999</v>
      </c>
      <c r="AD3378" s="77">
        <v>44.26</v>
      </c>
      <c r="AH3378" s="77">
        <f>IF(AND(M3378&lt;Variables!$G$6,M3378&gt;Variables!$G$5),0,1)</f>
        <v>0</v>
      </c>
      <c r="AI3378" s="77">
        <f t="shared" ref="AI3378:AI3441" si="108">IF(L3378&gt;N3378,0,1)</f>
        <v>1</v>
      </c>
      <c r="AJ3378" s="77">
        <f>IF(I3378&gt;Variables!$G$7,0,1)</f>
        <v>0</v>
      </c>
      <c r="AK3378" s="77">
        <f>IF(F3378&gt;Variables!$G$8,0,1)</f>
        <v>1</v>
      </c>
      <c r="AL3378" s="77">
        <f>IF(G3378&gt;Variables!$G$9,0,1)</f>
        <v>1</v>
      </c>
      <c r="AM3378" s="77">
        <f>IF(AND(K3378&gt;Variables!$G$10,K3378&lt;Variables!$G$11),0,1)</f>
        <v>1</v>
      </c>
      <c r="AN3378" s="77">
        <f>IF(H3378&lt;Variables!$G$13,1,0)</f>
        <v>0</v>
      </c>
      <c r="AO3378" s="77">
        <f>IF(R3378&lt;Variables!$G$12,0,1)</f>
        <v>0</v>
      </c>
      <c r="AP3378" s="78">
        <f t="shared" ref="AP3378:AP3441" si="109">IF(J3378="Pass", 0,1)</f>
        <v>1</v>
      </c>
      <c r="AQ3378" s="77">
        <f>IF(V3378&lt;Variables!$G$15,1,0)</f>
        <v>1</v>
      </c>
      <c r="AR3378" s="77">
        <v>1</v>
      </c>
      <c r="AS3378" s="77">
        <v>0</v>
      </c>
      <c r="AT3378" s="77">
        <v>0</v>
      </c>
      <c r="AU3378" s="77">
        <v>0</v>
      </c>
      <c r="BA3378" s="77">
        <v>1.68</v>
      </c>
    </row>
    <row r="3379" spans="3:53" x14ac:dyDescent="0.25">
      <c r="C3379" s="77" t="s">
        <v>462</v>
      </c>
      <c r="D3379" s="77" t="s">
        <v>438</v>
      </c>
      <c r="E3379" s="77">
        <v>253.59</v>
      </c>
      <c r="F3379" s="77">
        <v>6.31</v>
      </c>
      <c r="G3379" s="77">
        <v>3.67</v>
      </c>
      <c r="H3379" s="77">
        <v>52880</v>
      </c>
      <c r="I3379" s="77">
        <v>62.747999999999998</v>
      </c>
      <c r="J3379" s="77" t="s">
        <v>75</v>
      </c>
      <c r="K3379" s="77">
        <v>51.84</v>
      </c>
      <c r="L3379" s="77">
        <v>252.86282499999999</v>
      </c>
      <c r="M3379" s="77">
        <v>-3.6709627047789573E-2</v>
      </c>
      <c r="N3379" s="77">
        <v>252.247916</v>
      </c>
      <c r="O3379" s="77">
        <v>0.20697257217380011</v>
      </c>
      <c r="P3379" s="77">
        <v>3714000</v>
      </c>
      <c r="Q3379" s="77">
        <v>3755000</v>
      </c>
      <c r="R3379" s="77">
        <v>0.99</v>
      </c>
      <c r="S3379" s="77">
        <v>24.710999999999999</v>
      </c>
      <c r="T3379" s="77">
        <v>5.8459999999999992</v>
      </c>
      <c r="U3379" s="77">
        <v>14.1332</v>
      </c>
      <c r="V3379" s="77">
        <v>2.387211922324604</v>
      </c>
      <c r="AC3379" s="77">
        <v>257.54500000000002</v>
      </c>
      <c r="AD3379" s="77">
        <v>251.12</v>
      </c>
      <c r="AH3379" s="77">
        <f>IF(AND(M3379&lt;Variables!$G$6,M3379&gt;Variables!$G$5),0,1)</f>
        <v>1</v>
      </c>
      <c r="AI3379" s="77">
        <f t="shared" si="108"/>
        <v>0</v>
      </c>
      <c r="AJ3379" s="77">
        <f>IF(I3379&gt;Variables!$G$7,0,1)</f>
        <v>0</v>
      </c>
      <c r="AK3379" s="77">
        <f>IF(F3379&gt;Variables!$G$8,0,1)</f>
        <v>1</v>
      </c>
      <c r="AL3379" s="77">
        <f>IF(G3379&gt;Variables!$G$9,0,1)</f>
        <v>1</v>
      </c>
      <c r="AM3379" s="77">
        <f>IF(AND(K3379&gt;Variables!$G$10,K3379&lt;Variables!$G$11),0,1)</f>
        <v>1</v>
      </c>
      <c r="AN3379" s="77">
        <f>IF(H3379&lt;Variables!$G$13,1,0)</f>
        <v>0</v>
      </c>
      <c r="AO3379" s="77">
        <f>IF(R3379&lt;Variables!$G$12,0,1)</f>
        <v>0</v>
      </c>
      <c r="AP3379" s="78">
        <f t="shared" si="109"/>
        <v>1</v>
      </c>
      <c r="AQ3379" s="77">
        <f>IF(V3379&lt;Variables!$G$15,1,0)</f>
        <v>1</v>
      </c>
      <c r="AR3379" s="77">
        <v>1</v>
      </c>
      <c r="AS3379" s="77">
        <v>0</v>
      </c>
      <c r="AT3379" s="77">
        <v>0</v>
      </c>
      <c r="AU3379" s="77">
        <v>0</v>
      </c>
      <c r="BA3379" s="77">
        <v>0.94</v>
      </c>
    </row>
    <row r="3380" spans="3:53" x14ac:dyDescent="0.25">
      <c r="C3380" s="77" t="s">
        <v>462</v>
      </c>
      <c r="D3380" s="77" t="s">
        <v>127</v>
      </c>
      <c r="E3380" s="77">
        <v>34.799999999999997</v>
      </c>
      <c r="F3380" s="77">
        <v>5.38</v>
      </c>
      <c r="G3380" s="77">
        <v>5.41</v>
      </c>
      <c r="H3380" s="77">
        <v>6870</v>
      </c>
      <c r="I3380" s="77">
        <v>1647.529</v>
      </c>
      <c r="J3380" s="77" t="s">
        <v>75</v>
      </c>
      <c r="K3380" s="77">
        <v>49.02</v>
      </c>
      <c r="L3380" s="77">
        <v>34.750821052631579</v>
      </c>
      <c r="M3380" s="77">
        <v>-0.14624417810044199</v>
      </c>
      <c r="N3380" s="77">
        <v>34.560004166666673</v>
      </c>
      <c r="O3380" s="77">
        <v>0.40508048742761482</v>
      </c>
      <c r="P3380" s="77">
        <v>182043</v>
      </c>
      <c r="Q3380" s="77">
        <v>771470</v>
      </c>
      <c r="R3380" s="77">
        <v>0.24</v>
      </c>
      <c r="S3380" s="77">
        <v>24.710999999999999</v>
      </c>
      <c r="T3380" s="77">
        <v>5.8459999999999992</v>
      </c>
      <c r="U3380" s="77">
        <v>14.1332</v>
      </c>
      <c r="V3380" s="77">
        <v>2.360235642507984</v>
      </c>
      <c r="AC3380" s="77">
        <v>34.94</v>
      </c>
      <c r="AD3380" s="77">
        <v>32.880000000000003</v>
      </c>
      <c r="AH3380" s="77">
        <f>IF(AND(M3380&lt;Variables!$G$6,M3380&gt;Variables!$G$5),0,1)</f>
        <v>1</v>
      </c>
      <c r="AI3380" s="77">
        <f t="shared" si="108"/>
        <v>0</v>
      </c>
      <c r="AJ3380" s="77">
        <f>IF(I3380&gt;Variables!$G$7,0,1)</f>
        <v>0</v>
      </c>
      <c r="AK3380" s="77">
        <f>IF(F3380&gt;Variables!$G$8,0,1)</f>
        <v>1</v>
      </c>
      <c r="AL3380" s="77">
        <f>IF(G3380&gt;Variables!$G$9,0,1)</f>
        <v>1</v>
      </c>
      <c r="AM3380" s="77">
        <f>IF(AND(K3380&gt;Variables!$G$10,K3380&lt;Variables!$G$11),0,1)</f>
        <v>1</v>
      </c>
      <c r="AN3380" s="77">
        <f>IF(H3380&lt;Variables!$G$13,1,0)</f>
        <v>0</v>
      </c>
      <c r="AO3380" s="77">
        <f>IF(R3380&lt;Variables!$G$12,0,1)</f>
        <v>0</v>
      </c>
      <c r="AP3380" s="78">
        <f t="shared" si="109"/>
        <v>1</v>
      </c>
      <c r="AQ3380" s="77">
        <f>IF(V3380&lt;Variables!$G$15,1,0)</f>
        <v>1</v>
      </c>
      <c r="AR3380" s="77">
        <v>0</v>
      </c>
      <c r="AS3380" s="77">
        <v>0</v>
      </c>
      <c r="AT3380" s="77">
        <v>1</v>
      </c>
      <c r="AU3380" s="77">
        <v>0</v>
      </c>
      <c r="BA3380" s="77">
        <v>-1.35</v>
      </c>
    </row>
    <row r="3381" spans="3:53" x14ac:dyDescent="0.25">
      <c r="C3381" s="77" t="s">
        <v>462</v>
      </c>
      <c r="D3381" s="77" t="s">
        <v>201</v>
      </c>
      <c r="E3381" s="77">
        <v>41.62</v>
      </c>
      <c r="F3381" s="77">
        <v>7.31</v>
      </c>
      <c r="G3381" s="77">
        <v>5.97</v>
      </c>
      <c r="H3381" s="77">
        <v>-99999</v>
      </c>
      <c r="I3381" s="77">
        <v>967.72299999999996</v>
      </c>
      <c r="J3381" s="77" t="s">
        <v>75</v>
      </c>
      <c r="K3381" s="77">
        <v>64.34</v>
      </c>
      <c r="L3381" s="77">
        <v>41.104770000000009</v>
      </c>
      <c r="M3381" s="77">
        <v>0.98584665477994116</v>
      </c>
      <c r="N3381" s="77">
        <v>40.712828947368408</v>
      </c>
      <c r="O3381" s="77">
        <v>1.958034047847983</v>
      </c>
      <c r="P3381" s="77">
        <v>79536</v>
      </c>
      <c r="Q3381" s="77">
        <v>2163000</v>
      </c>
      <c r="R3381" s="77">
        <v>0.04</v>
      </c>
      <c r="S3381" s="77">
        <v>24.710999999999999</v>
      </c>
      <c r="T3381" s="77">
        <v>5.8459999999999992</v>
      </c>
      <c r="U3381" s="77">
        <v>14.1332</v>
      </c>
      <c r="V3381" s="77">
        <v>2.4491026124823971</v>
      </c>
      <c r="AC3381" s="77">
        <v>41.56</v>
      </c>
      <c r="AD3381" s="77">
        <v>39.729999999999997</v>
      </c>
      <c r="AH3381" s="77">
        <f>IF(AND(M3381&lt;Variables!$G$6,M3381&gt;Variables!$G$5),0,1)</f>
        <v>1</v>
      </c>
      <c r="AI3381" s="77">
        <f t="shared" si="108"/>
        <v>0</v>
      </c>
      <c r="AJ3381" s="77">
        <f>IF(I3381&gt;Variables!$G$7,0,1)</f>
        <v>0</v>
      </c>
      <c r="AK3381" s="77">
        <f>IF(F3381&gt;Variables!$G$8,0,1)</f>
        <v>1</v>
      </c>
      <c r="AL3381" s="77">
        <f>IF(G3381&gt;Variables!$G$9,0,1)</f>
        <v>1</v>
      </c>
      <c r="AM3381" s="77">
        <f>IF(AND(K3381&gt;Variables!$G$10,K3381&lt;Variables!$G$11),0,1)</f>
        <v>0</v>
      </c>
      <c r="AN3381" s="77">
        <f>IF(H3381&lt;Variables!$G$13,1,0)</f>
        <v>1</v>
      </c>
      <c r="AO3381" s="77">
        <f>IF(R3381&lt;Variables!$G$12,0,1)</f>
        <v>0</v>
      </c>
      <c r="AP3381" s="78">
        <f t="shared" si="109"/>
        <v>1</v>
      </c>
      <c r="AQ3381" s="77">
        <f>IF(V3381&lt;Variables!$G$15,1,0)</f>
        <v>1</v>
      </c>
      <c r="AR3381" s="77">
        <v>0</v>
      </c>
      <c r="AS3381" s="77">
        <v>0</v>
      </c>
      <c r="AT3381" s="77">
        <v>1</v>
      </c>
      <c r="AU3381" s="77">
        <v>0</v>
      </c>
      <c r="BA3381" s="77">
        <v>-1.27</v>
      </c>
    </row>
    <row r="3382" spans="3:53" x14ac:dyDescent="0.25">
      <c r="C3382" s="77" t="s">
        <v>462</v>
      </c>
      <c r="D3382" s="77" t="s">
        <v>439</v>
      </c>
      <c r="E3382" s="77">
        <v>219.69</v>
      </c>
      <c r="F3382" s="77">
        <v>9.74</v>
      </c>
      <c r="G3382" s="77">
        <v>0.81</v>
      </c>
      <c r="H3382" s="77">
        <v>15050</v>
      </c>
      <c r="I3382" s="77">
        <v>214.30600000000001</v>
      </c>
      <c r="J3382" s="77" t="s">
        <v>75</v>
      </c>
      <c r="K3382" s="77">
        <v>48.45</v>
      </c>
      <c r="L3382" s="77">
        <v>221.51069000000001</v>
      </c>
      <c r="M3382" s="77">
        <v>-0.90771691424915479</v>
      </c>
      <c r="N3382" s="77">
        <v>217.50496799999999</v>
      </c>
      <c r="O3382" s="77">
        <v>0.91723514103824078</v>
      </c>
      <c r="P3382" s="77">
        <v>3527000</v>
      </c>
      <c r="Q3382" s="77">
        <v>9816000</v>
      </c>
      <c r="R3382" s="77">
        <v>0.36</v>
      </c>
      <c r="S3382" s="77">
        <v>24.710999999999999</v>
      </c>
      <c r="T3382" s="77">
        <v>5.8459999999999992</v>
      </c>
      <c r="U3382" s="77">
        <v>14.1332</v>
      </c>
      <c r="V3382" s="77">
        <v>2.3704793357755332</v>
      </c>
      <c r="AC3382" s="77">
        <v>221.23</v>
      </c>
      <c r="AD3382" s="77">
        <v>209.3</v>
      </c>
      <c r="AH3382" s="77">
        <f>IF(AND(M3382&lt;Variables!$G$6,M3382&gt;Variables!$G$5),0,1)</f>
        <v>1</v>
      </c>
      <c r="AI3382" s="77">
        <f t="shared" si="108"/>
        <v>0</v>
      </c>
      <c r="AJ3382" s="77">
        <f>IF(I3382&gt;Variables!$G$7,0,1)</f>
        <v>0</v>
      </c>
      <c r="AK3382" s="77">
        <f>IF(F3382&gt;Variables!$G$8,0,1)</f>
        <v>0</v>
      </c>
      <c r="AL3382" s="77">
        <f>IF(G3382&gt;Variables!$G$9,0,1)</f>
        <v>1</v>
      </c>
      <c r="AM3382" s="77">
        <f>IF(AND(K3382&gt;Variables!$G$10,K3382&lt;Variables!$G$11),0,1)</f>
        <v>1</v>
      </c>
      <c r="AN3382" s="77">
        <f>IF(H3382&lt;Variables!$G$13,1,0)</f>
        <v>0</v>
      </c>
      <c r="AO3382" s="77">
        <f>IF(R3382&lt;Variables!$G$12,0,1)</f>
        <v>0</v>
      </c>
      <c r="AP3382" s="78">
        <f t="shared" si="109"/>
        <v>1</v>
      </c>
      <c r="AQ3382" s="77">
        <f>IF(V3382&lt;Variables!$G$15,1,0)</f>
        <v>1</v>
      </c>
      <c r="AR3382" s="77">
        <v>0</v>
      </c>
      <c r="AS3382" s="77">
        <v>0</v>
      </c>
      <c r="AT3382" s="77">
        <v>1</v>
      </c>
      <c r="AU3382" s="77">
        <v>0</v>
      </c>
      <c r="BA3382" s="77">
        <v>-2.25</v>
      </c>
    </row>
    <row r="3383" spans="3:53" x14ac:dyDescent="0.25">
      <c r="C3383" s="77" t="s">
        <v>462</v>
      </c>
      <c r="D3383" s="77" t="s">
        <v>195</v>
      </c>
      <c r="E3383" s="77">
        <v>33.11</v>
      </c>
      <c r="F3383" s="77">
        <v>9.93</v>
      </c>
      <c r="G3383" s="77">
        <v>8.94</v>
      </c>
      <c r="H3383" s="77">
        <v>3620</v>
      </c>
      <c r="I3383" s="77">
        <v>0.154</v>
      </c>
      <c r="J3383" s="77" t="s">
        <v>75</v>
      </c>
      <c r="K3383" s="77">
        <v>62.62</v>
      </c>
      <c r="L3383" s="77">
        <v>32.810166666666667</v>
      </c>
      <c r="M3383" s="77">
        <v>0.60936396746941279</v>
      </c>
      <c r="N3383" s="77">
        <v>32.096172727272737</v>
      </c>
      <c r="O3383" s="77">
        <v>2.8474649625457751</v>
      </c>
      <c r="P3383" s="77">
        <v>131683</v>
      </c>
      <c r="Q3383" s="77">
        <v>706672</v>
      </c>
      <c r="R3383" s="77">
        <v>0.19</v>
      </c>
      <c r="S3383" s="77">
        <v>24.710999999999999</v>
      </c>
      <c r="T3383" s="77">
        <v>5.8459999999999992</v>
      </c>
      <c r="U3383" s="77">
        <v>14.1332</v>
      </c>
      <c r="V3383" s="77">
        <v>2.4596905164435832</v>
      </c>
      <c r="AC3383" s="77">
        <v>33.5</v>
      </c>
      <c r="AD3383" s="77">
        <v>31.42</v>
      </c>
      <c r="AH3383" s="77">
        <f>IF(AND(M3383&lt;Variables!$G$6,M3383&gt;Variables!$G$5),0,1)</f>
        <v>1</v>
      </c>
      <c r="AI3383" s="77">
        <f t="shared" si="108"/>
        <v>0</v>
      </c>
      <c r="AJ3383" s="77">
        <f>IF(I3383&gt;Variables!$G$7,0,1)</f>
        <v>1</v>
      </c>
      <c r="AK3383" s="77">
        <f>IF(F3383&gt;Variables!$G$8,0,1)</f>
        <v>0</v>
      </c>
      <c r="AL3383" s="77">
        <f>IF(G3383&gt;Variables!$G$9,0,1)</f>
        <v>1</v>
      </c>
      <c r="AM3383" s="77">
        <f>IF(AND(K3383&gt;Variables!$G$10,K3383&lt;Variables!$G$11),0,1)</f>
        <v>0</v>
      </c>
      <c r="AN3383" s="77">
        <f>IF(H3383&lt;Variables!$G$13,1,0)</f>
        <v>0</v>
      </c>
      <c r="AO3383" s="77">
        <f>IF(R3383&lt;Variables!$G$12,0,1)</f>
        <v>0</v>
      </c>
      <c r="AP3383" s="78">
        <f t="shared" si="109"/>
        <v>1</v>
      </c>
      <c r="AQ3383" s="77">
        <f>IF(V3383&lt;Variables!$G$15,1,0)</f>
        <v>1</v>
      </c>
      <c r="AR3383" s="77">
        <v>0</v>
      </c>
      <c r="AS3383" s="77">
        <v>0</v>
      </c>
      <c r="AT3383" s="77">
        <v>1</v>
      </c>
      <c r="AU3383" s="77">
        <v>0</v>
      </c>
      <c r="BA3383" s="77">
        <v>-1.1499999999999999</v>
      </c>
    </row>
    <row r="3384" spans="3:53" x14ac:dyDescent="0.25">
      <c r="C3384" s="77" t="s">
        <v>462</v>
      </c>
      <c r="D3384" s="77" t="s">
        <v>442</v>
      </c>
      <c r="E3384" s="77">
        <v>140.1</v>
      </c>
      <c r="F3384" s="77">
        <v>11.43</v>
      </c>
      <c r="G3384" s="77">
        <v>2.63</v>
      </c>
      <c r="H3384" s="77">
        <v>20120</v>
      </c>
      <c r="I3384" s="77">
        <v>-21.95</v>
      </c>
      <c r="J3384" s="77" t="s">
        <v>75</v>
      </c>
      <c r="K3384" s="77">
        <v>58.04</v>
      </c>
      <c r="L3384" s="77">
        <v>139.65092999999999</v>
      </c>
      <c r="M3384" s="77">
        <v>0.16403041497826559</v>
      </c>
      <c r="N3384" s="77">
        <v>139.18398999999999</v>
      </c>
      <c r="O3384" s="77">
        <v>0.50006469853321567</v>
      </c>
      <c r="P3384" s="77">
        <v>4160000</v>
      </c>
      <c r="Q3384" s="77">
        <v>2303000</v>
      </c>
      <c r="R3384" s="77">
        <v>1.81</v>
      </c>
      <c r="S3384" s="77">
        <v>24.710999999999999</v>
      </c>
      <c r="T3384" s="77">
        <v>5.8459999999999992</v>
      </c>
      <c r="U3384" s="77">
        <v>14.1332</v>
      </c>
      <c r="V3384" s="77">
        <v>2.4422209017093688</v>
      </c>
      <c r="AC3384" s="77">
        <v>143.32820000000001</v>
      </c>
      <c r="AD3384" s="77">
        <v>136.09</v>
      </c>
      <c r="AH3384" s="77">
        <f>IF(AND(M3384&lt;Variables!$G$6,M3384&gt;Variables!$G$5),0,1)</f>
        <v>1</v>
      </c>
      <c r="AI3384" s="77">
        <f t="shared" si="108"/>
        <v>0</v>
      </c>
      <c r="AJ3384" s="77">
        <f>IF(I3384&gt;Variables!$G$7,0,1)</f>
        <v>1</v>
      </c>
      <c r="AK3384" s="77">
        <f>IF(F3384&gt;Variables!$G$8,0,1)</f>
        <v>0</v>
      </c>
      <c r="AL3384" s="77">
        <f>IF(G3384&gt;Variables!$G$9,0,1)</f>
        <v>1</v>
      </c>
      <c r="AM3384" s="77">
        <f>IF(AND(K3384&gt;Variables!$G$10,K3384&lt;Variables!$G$11),0,1)</f>
        <v>1</v>
      </c>
      <c r="AN3384" s="77">
        <f>IF(H3384&lt;Variables!$G$13,1,0)</f>
        <v>0</v>
      </c>
      <c r="AO3384" s="77">
        <f>IF(R3384&lt;Variables!$G$12,0,1)</f>
        <v>0</v>
      </c>
      <c r="AP3384" s="78">
        <f t="shared" si="109"/>
        <v>1</v>
      </c>
      <c r="AQ3384" s="77">
        <f>IF(V3384&lt;Variables!$G$15,1,0)</f>
        <v>1</v>
      </c>
      <c r="AR3384" s="77">
        <v>1</v>
      </c>
      <c r="AS3384" s="77">
        <v>0</v>
      </c>
      <c r="AT3384" s="77">
        <v>0</v>
      </c>
      <c r="AU3384" s="77">
        <v>0</v>
      </c>
      <c r="BA3384" s="77">
        <v>1.35</v>
      </c>
    </row>
    <row r="3385" spans="3:53" x14ac:dyDescent="0.25">
      <c r="C3385" s="77" t="s">
        <v>462</v>
      </c>
      <c r="D3385" s="77" t="s">
        <v>174</v>
      </c>
      <c r="E3385" s="77">
        <v>26.26</v>
      </c>
      <c r="F3385" s="77">
        <v>6.8</v>
      </c>
      <c r="G3385" s="77">
        <v>5.8</v>
      </c>
      <c r="H3385" s="77">
        <v>403.19</v>
      </c>
      <c r="I3385" s="77">
        <v>135.75200000000001</v>
      </c>
      <c r="J3385" s="77" t="s">
        <v>75</v>
      </c>
      <c r="K3385" s="77">
        <v>51.29</v>
      </c>
      <c r="L3385" s="77">
        <v>26.33934</v>
      </c>
      <c r="M3385" s="77">
        <v>-0.33918845346922122</v>
      </c>
      <c r="N3385" s="77">
        <v>26.124821951219509</v>
      </c>
      <c r="O3385" s="77">
        <v>0.47915369151310522</v>
      </c>
      <c r="P3385" s="77">
        <v>102608</v>
      </c>
      <c r="Q3385" s="77">
        <v>702133</v>
      </c>
      <c r="R3385" s="77">
        <v>0.15</v>
      </c>
      <c r="S3385" s="77">
        <v>24.710999999999999</v>
      </c>
      <c r="T3385" s="77">
        <v>5.8459999999999992</v>
      </c>
      <c r="U3385" s="77">
        <v>14.1332</v>
      </c>
      <c r="V3385" s="77">
        <v>2.390446953157368</v>
      </c>
      <c r="AC3385" s="77">
        <v>26.48</v>
      </c>
      <c r="AD3385" s="77">
        <v>25.63</v>
      </c>
      <c r="AH3385" s="77">
        <f>IF(AND(M3385&lt;Variables!$G$6,M3385&gt;Variables!$G$5),0,1)</f>
        <v>1</v>
      </c>
      <c r="AI3385" s="77">
        <f t="shared" si="108"/>
        <v>0</v>
      </c>
      <c r="AJ3385" s="77">
        <f>IF(I3385&gt;Variables!$G$7,0,1)</f>
        <v>0</v>
      </c>
      <c r="AK3385" s="77">
        <f>IF(F3385&gt;Variables!$G$8,0,1)</f>
        <v>1</v>
      </c>
      <c r="AL3385" s="77">
        <f>IF(G3385&gt;Variables!$G$9,0,1)</f>
        <v>1</v>
      </c>
      <c r="AM3385" s="77">
        <f>IF(AND(K3385&gt;Variables!$G$10,K3385&lt;Variables!$G$11),0,1)</f>
        <v>1</v>
      </c>
      <c r="AN3385" s="77">
        <f>IF(H3385&lt;Variables!$G$13,1,0)</f>
        <v>1</v>
      </c>
      <c r="AO3385" s="77">
        <f>IF(R3385&lt;Variables!$G$12,0,1)</f>
        <v>0</v>
      </c>
      <c r="AP3385" s="78">
        <f t="shared" si="109"/>
        <v>1</v>
      </c>
      <c r="AQ3385" s="77">
        <f>IF(V3385&lt;Variables!$G$15,1,0)</f>
        <v>1</v>
      </c>
      <c r="AR3385" s="77">
        <v>0</v>
      </c>
      <c r="AS3385" s="77">
        <v>0</v>
      </c>
      <c r="AT3385" s="77">
        <v>1</v>
      </c>
      <c r="AU3385" s="77">
        <v>0</v>
      </c>
      <c r="BA3385" s="77">
        <v>-1.35</v>
      </c>
    </row>
    <row r="3386" spans="3:53" x14ac:dyDescent="0.25">
      <c r="C3386" s="77" t="s">
        <v>463</v>
      </c>
      <c r="D3386" s="77" t="s">
        <v>464</v>
      </c>
      <c r="E3386" s="77">
        <v>134.53</v>
      </c>
      <c r="F3386" s="77">
        <v>4.55</v>
      </c>
      <c r="G3386" s="77">
        <v>3.22</v>
      </c>
      <c r="H3386" s="77">
        <v>3190</v>
      </c>
      <c r="I3386" s="77">
        <v>-0.41499999999999998</v>
      </c>
      <c r="J3386" s="77" t="s">
        <v>75</v>
      </c>
      <c r="K3386" s="77">
        <v>61.37</v>
      </c>
      <c r="L3386" s="77">
        <v>133.54859999999999</v>
      </c>
      <c r="M3386" s="77">
        <v>0.41288339975108129</v>
      </c>
      <c r="N3386" s="77">
        <v>133.35371944444449</v>
      </c>
      <c r="O3386" s="77">
        <v>0.55962485235849135</v>
      </c>
      <c r="P3386" s="77">
        <v>125501</v>
      </c>
      <c r="Q3386" s="77">
        <v>350076</v>
      </c>
      <c r="R3386" s="77">
        <v>0.36</v>
      </c>
      <c r="S3386" s="77">
        <v>25.623999999999999</v>
      </c>
      <c r="T3386" s="77">
        <v>5.54</v>
      </c>
      <c r="U3386" s="77">
        <v>14.331200000000001</v>
      </c>
      <c r="V3386" s="77">
        <v>2.460500561077541</v>
      </c>
      <c r="AC3386" s="77">
        <v>134.22999999999999</v>
      </c>
      <c r="AD3386" s="77">
        <v>131.31</v>
      </c>
      <c r="AH3386" s="77">
        <f>IF(AND(M3386&lt;Variables!$G$6,M3386&gt;Variables!$G$5),0,1)</f>
        <v>1</v>
      </c>
      <c r="AI3386" s="77">
        <f t="shared" si="108"/>
        <v>0</v>
      </c>
      <c r="AJ3386" s="77">
        <f>IF(I3386&gt;Variables!$G$7,0,1)</f>
        <v>1</v>
      </c>
      <c r="AK3386" s="77">
        <f>IF(F3386&gt;Variables!$G$8,0,1)</f>
        <v>1</v>
      </c>
      <c r="AL3386" s="77">
        <f>IF(G3386&gt;Variables!$G$9,0,1)</f>
        <v>1</v>
      </c>
      <c r="AM3386" s="77">
        <f>IF(AND(K3386&gt;Variables!$G$10,K3386&lt;Variables!$G$11),0,1)</f>
        <v>1</v>
      </c>
      <c r="AN3386" s="77">
        <f>IF(H3386&lt;Variables!$G$13,1,0)</f>
        <v>0</v>
      </c>
      <c r="AO3386" s="77">
        <f>IF(R3386&lt;Variables!$G$12,0,1)</f>
        <v>0</v>
      </c>
      <c r="AP3386" s="78">
        <f t="shared" si="109"/>
        <v>1</v>
      </c>
      <c r="AQ3386" s="77">
        <f>IF(V3386&lt;Variables!$G$15,1,0)</f>
        <v>1</v>
      </c>
      <c r="AR3386" s="77">
        <v>0</v>
      </c>
      <c r="AS3386" s="77">
        <v>0</v>
      </c>
      <c r="AT3386" s="77">
        <v>1</v>
      </c>
      <c r="AU3386" s="77">
        <v>0</v>
      </c>
      <c r="BA3386" s="77">
        <v>-1.65</v>
      </c>
    </row>
    <row r="3387" spans="3:53" x14ac:dyDescent="0.25">
      <c r="C3387" s="77" t="s">
        <v>463</v>
      </c>
      <c r="D3387" s="77" t="s">
        <v>127</v>
      </c>
      <c r="E3387" s="77">
        <v>34.64</v>
      </c>
      <c r="F3387" s="77">
        <v>4.5</v>
      </c>
      <c r="G3387" s="77">
        <v>5.13</v>
      </c>
      <c r="H3387" s="77">
        <v>6870</v>
      </c>
      <c r="I3387" s="77">
        <v>1645.4390000000001</v>
      </c>
      <c r="J3387" s="77" t="s">
        <v>75</v>
      </c>
      <c r="K3387" s="77">
        <v>46.15</v>
      </c>
      <c r="L3387" s="77">
        <v>34.792299999999997</v>
      </c>
      <c r="M3387" s="77">
        <v>-0.52396650983121262</v>
      </c>
      <c r="N3387" s="77">
        <v>34.626942857142858</v>
      </c>
      <c r="O3387" s="77">
        <v>-4.8929693888247139E-2</v>
      </c>
      <c r="P3387" s="77">
        <v>196249</v>
      </c>
      <c r="Q3387" s="77">
        <v>771470</v>
      </c>
      <c r="R3387" s="77">
        <v>0.25</v>
      </c>
      <c r="S3387" s="77">
        <v>25.623999999999999</v>
      </c>
      <c r="T3387" s="77">
        <v>5.54</v>
      </c>
      <c r="U3387" s="77">
        <v>14.331200000000001</v>
      </c>
      <c r="V3387" s="77">
        <v>2.3349112504260998</v>
      </c>
      <c r="AC3387" s="77">
        <v>34.799999999999997</v>
      </c>
      <c r="AD3387" s="77">
        <v>32.880000000000003</v>
      </c>
      <c r="AH3387" s="77">
        <f>IF(AND(M3387&lt;Variables!$G$6,M3387&gt;Variables!$G$5),0,1)</f>
        <v>1</v>
      </c>
      <c r="AI3387" s="77">
        <f t="shared" si="108"/>
        <v>0</v>
      </c>
      <c r="AJ3387" s="77">
        <f>IF(I3387&gt;Variables!$G$7,0,1)</f>
        <v>0</v>
      </c>
      <c r="AK3387" s="77">
        <f>IF(F3387&gt;Variables!$G$8,0,1)</f>
        <v>1</v>
      </c>
      <c r="AL3387" s="77">
        <f>IF(G3387&gt;Variables!$G$9,0,1)</f>
        <v>1</v>
      </c>
      <c r="AM3387" s="77">
        <f>IF(AND(K3387&gt;Variables!$G$10,K3387&lt;Variables!$G$11),0,1)</f>
        <v>1</v>
      </c>
      <c r="AN3387" s="77">
        <f>IF(H3387&lt;Variables!$G$13,1,0)</f>
        <v>0</v>
      </c>
      <c r="AO3387" s="77">
        <f>IF(R3387&lt;Variables!$G$12,0,1)</f>
        <v>0</v>
      </c>
      <c r="AP3387" s="78">
        <f t="shared" si="109"/>
        <v>1</v>
      </c>
      <c r="AQ3387" s="77">
        <f>IF(V3387&lt;Variables!$G$15,1,0)</f>
        <v>1</v>
      </c>
      <c r="AR3387" s="77">
        <v>0</v>
      </c>
      <c r="AS3387" s="77">
        <v>0</v>
      </c>
      <c r="AT3387" s="77">
        <v>1</v>
      </c>
      <c r="AU3387" s="77">
        <v>0</v>
      </c>
      <c r="BA3387" s="77">
        <v>-1.33</v>
      </c>
    </row>
    <row r="3388" spans="3:53" x14ac:dyDescent="0.25">
      <c r="C3388" s="77" t="s">
        <v>463</v>
      </c>
      <c r="D3388" s="77" t="s">
        <v>465</v>
      </c>
      <c r="E3388" s="77">
        <v>8.64</v>
      </c>
      <c r="F3388" s="77">
        <v>4.4000000000000004</v>
      </c>
      <c r="G3388" s="77">
        <v>-2.12</v>
      </c>
      <c r="H3388" s="77">
        <v>-99999</v>
      </c>
      <c r="I3388" s="77">
        <v>-5.9390000000000001</v>
      </c>
      <c r="J3388" s="77" t="s">
        <v>75</v>
      </c>
      <c r="K3388" s="77">
        <v>62.63</v>
      </c>
      <c r="L3388" s="77">
        <v>8.6068333333333342</v>
      </c>
      <c r="M3388" s="77">
        <v>-0.26529308107900218</v>
      </c>
      <c r="N3388" s="77">
        <v>8.5865146153846137</v>
      </c>
      <c r="O3388" s="77">
        <v>-2.928563564206341E-2</v>
      </c>
      <c r="P3388" s="77">
        <v>15902</v>
      </c>
      <c r="Q3388" s="77">
        <v>101831</v>
      </c>
      <c r="R3388" s="77">
        <v>0.16</v>
      </c>
      <c r="S3388" s="77">
        <v>25.623999999999999</v>
      </c>
      <c r="T3388" s="77">
        <v>5.54</v>
      </c>
      <c r="U3388" s="77">
        <v>14.331200000000001</v>
      </c>
      <c r="V3388" s="77">
        <v>2.5144211019693659</v>
      </c>
      <c r="AC3388" s="77">
        <v>8.6798999999999999</v>
      </c>
      <c r="AD3388" s="77">
        <v>8.5813000000000006</v>
      </c>
      <c r="AH3388" s="77">
        <f>IF(AND(M3388&lt;Variables!$G$6,M3388&gt;Variables!$G$5),0,1)</f>
        <v>1</v>
      </c>
      <c r="AI3388" s="77">
        <f t="shared" si="108"/>
        <v>0</v>
      </c>
      <c r="AJ3388" s="77">
        <f>IF(I3388&gt;Variables!$G$7,0,1)</f>
        <v>1</v>
      </c>
      <c r="AK3388" s="77">
        <f>IF(F3388&gt;Variables!$G$8,0,1)</f>
        <v>1</v>
      </c>
      <c r="AL3388" s="77">
        <f>IF(G3388&gt;Variables!$G$9,0,1)</f>
        <v>1</v>
      </c>
      <c r="AM3388" s="77">
        <f>IF(AND(K3388&gt;Variables!$G$10,K3388&lt;Variables!$G$11),0,1)</f>
        <v>0</v>
      </c>
      <c r="AN3388" s="77">
        <f>IF(H3388&lt;Variables!$G$13,1,0)</f>
        <v>1</v>
      </c>
      <c r="AO3388" s="77">
        <f>IF(R3388&lt;Variables!$G$12,0,1)</f>
        <v>0</v>
      </c>
      <c r="AP3388" s="78">
        <f t="shared" si="109"/>
        <v>1</v>
      </c>
      <c r="AQ3388" s="77">
        <f>IF(V3388&lt;Variables!$G$15,1,0)</f>
        <v>1</v>
      </c>
      <c r="AR3388" s="77">
        <v>0</v>
      </c>
      <c r="AS3388" s="77">
        <v>0</v>
      </c>
      <c r="AT3388" s="77">
        <v>0</v>
      </c>
      <c r="AU3388" s="77">
        <v>0</v>
      </c>
      <c r="BA3388" s="77">
        <v>0</v>
      </c>
    </row>
    <row r="3389" spans="3:53" x14ac:dyDescent="0.25">
      <c r="C3389" s="77" t="s">
        <v>463</v>
      </c>
      <c r="D3389" s="77" t="s">
        <v>452</v>
      </c>
      <c r="E3389" s="77">
        <v>34</v>
      </c>
      <c r="F3389" s="77">
        <v>45.15</v>
      </c>
      <c r="G3389" s="77">
        <v>6.44</v>
      </c>
      <c r="H3389" s="77">
        <v>152.74</v>
      </c>
      <c r="I3389" s="77">
        <v>10.212</v>
      </c>
      <c r="J3389" s="77" t="s">
        <v>74</v>
      </c>
      <c r="K3389" s="77">
        <v>66.23</v>
      </c>
      <c r="L3389" s="77">
        <v>33.981250000000003</v>
      </c>
      <c r="M3389" s="77">
        <v>0.2317454478572725</v>
      </c>
      <c r="N3389" s="77">
        <v>34.14183095238095</v>
      </c>
      <c r="O3389" s="77">
        <v>-0.23967944922192541</v>
      </c>
      <c r="P3389" s="77">
        <v>113620</v>
      </c>
      <c r="Q3389" s="77">
        <v>15550</v>
      </c>
      <c r="R3389" s="77">
        <v>7.31</v>
      </c>
      <c r="S3389" s="77">
        <v>25.623999999999999</v>
      </c>
      <c r="T3389" s="77">
        <v>5.54</v>
      </c>
      <c r="U3389" s="77">
        <v>14.331200000000001</v>
      </c>
      <c r="V3389" s="77">
        <v>2.518254990104837</v>
      </c>
      <c r="AC3389" s="77">
        <v>34.6</v>
      </c>
      <c r="AD3389" s="77">
        <v>33.9</v>
      </c>
      <c r="AH3389" s="77">
        <f>IF(AND(M3389&lt;Variables!$G$6,M3389&gt;Variables!$G$5),0,1)</f>
        <v>1</v>
      </c>
      <c r="AI3389" s="77">
        <f t="shared" si="108"/>
        <v>1</v>
      </c>
      <c r="AJ3389" s="77">
        <f>IF(I3389&gt;Variables!$G$7,0,1)</f>
        <v>1</v>
      </c>
      <c r="AK3389" s="77">
        <f>IF(F3389&gt;Variables!$G$8,0,1)</f>
        <v>0</v>
      </c>
      <c r="AL3389" s="77">
        <f>IF(G3389&gt;Variables!$G$9,0,1)</f>
        <v>1</v>
      </c>
      <c r="AM3389" s="77">
        <f>IF(AND(K3389&gt;Variables!$G$10,K3389&lt;Variables!$G$11),0,1)</f>
        <v>0</v>
      </c>
      <c r="AN3389" s="77">
        <f>IF(H3389&lt;Variables!$G$13,1,0)</f>
        <v>1</v>
      </c>
      <c r="AO3389" s="77">
        <f>IF(R3389&lt;Variables!$G$12,0,1)</f>
        <v>1</v>
      </c>
      <c r="AP3389" s="78">
        <f t="shared" si="109"/>
        <v>0</v>
      </c>
      <c r="AQ3389" s="77">
        <f>IF(V3389&lt;Variables!$G$15,1,0)</f>
        <v>1</v>
      </c>
      <c r="AR3389" s="77">
        <v>0</v>
      </c>
      <c r="AS3389" s="77">
        <v>1</v>
      </c>
      <c r="AT3389" s="77">
        <v>0</v>
      </c>
      <c r="AU3389" s="77">
        <v>0</v>
      </c>
      <c r="BA3389" s="77">
        <v>0.59</v>
      </c>
    </row>
    <row r="3390" spans="3:53" x14ac:dyDescent="0.25">
      <c r="C3390" s="77" t="s">
        <v>463</v>
      </c>
      <c r="D3390" s="77" t="s">
        <v>466</v>
      </c>
      <c r="E3390" s="77">
        <v>1.43</v>
      </c>
      <c r="F3390" s="77">
        <v>27.67</v>
      </c>
      <c r="G3390" s="77">
        <v>14.3</v>
      </c>
      <c r="H3390" s="77">
        <v>59.38</v>
      </c>
      <c r="I3390" s="77">
        <v>-0.76100000000000001</v>
      </c>
      <c r="J3390" s="77" t="s">
        <v>74</v>
      </c>
      <c r="K3390" s="77">
        <v>71.5</v>
      </c>
      <c r="L3390" s="77">
        <v>1.3511150000000001</v>
      </c>
      <c r="M3390" s="77">
        <v>4.8985467558275886</v>
      </c>
      <c r="N3390" s="77">
        <v>1.2896700000000001</v>
      </c>
      <c r="O3390" s="77">
        <v>9.8963300689323539</v>
      </c>
      <c r="P3390" s="77">
        <v>10070000</v>
      </c>
      <c r="Q3390" s="77">
        <v>1080000</v>
      </c>
      <c r="R3390" s="77">
        <v>9.32</v>
      </c>
      <c r="S3390" s="77">
        <v>25.623999999999999</v>
      </c>
      <c r="T3390" s="77">
        <v>5.54</v>
      </c>
      <c r="U3390" s="77">
        <v>14.331200000000001</v>
      </c>
      <c r="V3390" s="77">
        <v>2.1582172191856359</v>
      </c>
      <c r="AC3390" s="77">
        <v>1.64</v>
      </c>
      <c r="AD3390" s="77">
        <v>1.33</v>
      </c>
      <c r="AH3390" s="77">
        <f>IF(AND(M3390&lt;Variables!$G$6,M3390&gt;Variables!$G$5),0,1)</f>
        <v>1</v>
      </c>
      <c r="AI3390" s="77">
        <f t="shared" si="108"/>
        <v>0</v>
      </c>
      <c r="AJ3390" s="77">
        <f>IF(I3390&gt;Variables!$G$7,0,1)</f>
        <v>1</v>
      </c>
      <c r="AK3390" s="77">
        <f>IF(F3390&gt;Variables!$G$8,0,1)</f>
        <v>0</v>
      </c>
      <c r="AL3390" s="77">
        <f>IF(G3390&gt;Variables!$G$9,0,1)</f>
        <v>0</v>
      </c>
      <c r="AM3390" s="77">
        <f>IF(AND(K3390&gt;Variables!$G$10,K3390&lt;Variables!$G$11),0,1)</f>
        <v>1</v>
      </c>
      <c r="AN3390" s="77">
        <f>IF(H3390&lt;Variables!$G$13,1,0)</f>
        <v>1</v>
      </c>
      <c r="AO3390" s="77">
        <f>IF(R3390&lt;Variables!$G$12,0,1)</f>
        <v>1</v>
      </c>
      <c r="AP3390" s="78">
        <f t="shared" si="109"/>
        <v>0</v>
      </c>
      <c r="AQ3390" s="77">
        <f>IF(V3390&lt;Variables!$G$15,1,0)</f>
        <v>1</v>
      </c>
      <c r="AR3390" s="77">
        <v>0</v>
      </c>
      <c r="AS3390" s="77">
        <v>0</v>
      </c>
      <c r="AT3390" s="77">
        <v>1</v>
      </c>
      <c r="AU3390" s="77">
        <v>0</v>
      </c>
      <c r="BA3390" s="77">
        <v>-2.25</v>
      </c>
    </row>
    <row r="3391" spans="3:53" x14ac:dyDescent="0.25">
      <c r="C3391" s="77" t="s">
        <v>463</v>
      </c>
      <c r="D3391" s="77" t="s">
        <v>432</v>
      </c>
      <c r="E3391" s="77">
        <v>21.79</v>
      </c>
      <c r="F3391" s="77">
        <v>11.59</v>
      </c>
      <c r="G3391" s="77">
        <v>1.5</v>
      </c>
      <c r="H3391" s="77">
        <v>2230</v>
      </c>
      <c r="I3391" s="77">
        <v>0.747</v>
      </c>
      <c r="J3391" s="77" t="s">
        <v>74</v>
      </c>
      <c r="K3391" s="77">
        <v>56.36</v>
      </c>
      <c r="L3391" s="77">
        <v>21.666445</v>
      </c>
      <c r="M3391" s="77">
        <v>0.1087164968687838</v>
      </c>
      <c r="N3391" s="77">
        <v>21.578892</v>
      </c>
      <c r="O3391" s="77">
        <v>0.51489205284498174</v>
      </c>
      <c r="P3391" s="77">
        <v>1327000</v>
      </c>
      <c r="Q3391" s="77">
        <v>1300000</v>
      </c>
      <c r="R3391" s="77">
        <v>1.02</v>
      </c>
      <c r="S3391" s="77">
        <v>25.623999999999999</v>
      </c>
      <c r="T3391" s="77">
        <v>5.54</v>
      </c>
      <c r="U3391" s="77">
        <v>14.331200000000001</v>
      </c>
      <c r="V3391" s="77">
        <v>2.428066101256205</v>
      </c>
      <c r="AC3391" s="77">
        <v>22.16</v>
      </c>
      <c r="AD3391" s="77">
        <v>21.46</v>
      </c>
      <c r="AH3391" s="77">
        <f>IF(AND(M3391&lt;Variables!$G$6,M3391&gt;Variables!$G$5),0,1)</f>
        <v>1</v>
      </c>
      <c r="AI3391" s="77">
        <f t="shared" si="108"/>
        <v>0</v>
      </c>
      <c r="AJ3391" s="77">
        <f>IF(I3391&gt;Variables!$G$7,0,1)</f>
        <v>1</v>
      </c>
      <c r="AK3391" s="77">
        <f>IF(F3391&gt;Variables!$G$8,0,1)</f>
        <v>0</v>
      </c>
      <c r="AL3391" s="77">
        <f>IF(G3391&gt;Variables!$G$9,0,1)</f>
        <v>1</v>
      </c>
      <c r="AM3391" s="77">
        <f>IF(AND(K3391&gt;Variables!$G$10,K3391&lt;Variables!$G$11),0,1)</f>
        <v>1</v>
      </c>
      <c r="AN3391" s="77">
        <f>IF(H3391&lt;Variables!$G$13,1,0)</f>
        <v>0</v>
      </c>
      <c r="AO3391" s="77">
        <f>IF(R3391&lt;Variables!$G$12,0,1)</f>
        <v>0</v>
      </c>
      <c r="AP3391" s="78">
        <f t="shared" si="109"/>
        <v>0</v>
      </c>
      <c r="AQ3391" s="77">
        <f>IF(V3391&lt;Variables!$G$15,1,0)</f>
        <v>1</v>
      </c>
      <c r="AR3391" s="77">
        <v>1</v>
      </c>
      <c r="AS3391" s="77">
        <v>0</v>
      </c>
      <c r="AT3391" s="77">
        <v>0</v>
      </c>
      <c r="AU3391" s="77">
        <v>0</v>
      </c>
      <c r="BA3391" s="77">
        <v>0.83</v>
      </c>
    </row>
    <row r="3392" spans="3:53" x14ac:dyDescent="0.25">
      <c r="C3392" s="77" t="s">
        <v>463</v>
      </c>
      <c r="D3392" s="77" t="s">
        <v>431</v>
      </c>
      <c r="E3392" s="77">
        <v>35.83</v>
      </c>
      <c r="F3392" s="77">
        <v>22.13</v>
      </c>
      <c r="G3392" s="77">
        <v>19.48</v>
      </c>
      <c r="H3392" s="77">
        <v>3750</v>
      </c>
      <c r="I3392" s="77">
        <v>50.63</v>
      </c>
      <c r="J3392" s="77" t="s">
        <v>74</v>
      </c>
      <c r="K3392" s="77">
        <v>65.56</v>
      </c>
      <c r="L3392" s="77">
        <v>34.942704999999997</v>
      </c>
      <c r="M3392" s="77">
        <v>1.209107881029811</v>
      </c>
      <c r="N3392" s="77">
        <v>33.467368000000008</v>
      </c>
      <c r="O3392" s="77">
        <v>5.6706939129482592</v>
      </c>
      <c r="P3392" s="77">
        <v>9901000</v>
      </c>
      <c r="Q3392" s="77">
        <v>5226000</v>
      </c>
      <c r="R3392" s="77">
        <v>1.89</v>
      </c>
      <c r="S3392" s="77">
        <v>25.623999999999999</v>
      </c>
      <c r="T3392" s="77">
        <v>5.54</v>
      </c>
      <c r="U3392" s="77">
        <v>14.331200000000001</v>
      </c>
      <c r="V3392" s="77">
        <v>2.442430775693182</v>
      </c>
      <c r="AC3392" s="77">
        <v>38.549999999999997</v>
      </c>
      <c r="AD3392" s="77">
        <v>35.119999999999997</v>
      </c>
      <c r="AH3392" s="77">
        <f>IF(AND(M3392&lt;Variables!$G$6,M3392&gt;Variables!$G$5),0,1)</f>
        <v>1</v>
      </c>
      <c r="AI3392" s="77">
        <f t="shared" si="108"/>
        <v>0</v>
      </c>
      <c r="AJ3392" s="77">
        <f>IF(I3392&gt;Variables!$G$7,0,1)</f>
        <v>0</v>
      </c>
      <c r="AK3392" s="77">
        <f>IF(F3392&gt;Variables!$G$8,0,1)</f>
        <v>0</v>
      </c>
      <c r="AL3392" s="77">
        <f>IF(G3392&gt;Variables!$G$9,0,1)</f>
        <v>0</v>
      </c>
      <c r="AM3392" s="77">
        <f>IF(AND(K3392&gt;Variables!$G$10,K3392&lt;Variables!$G$11),0,1)</f>
        <v>0</v>
      </c>
      <c r="AN3392" s="77">
        <f>IF(H3392&lt;Variables!$G$13,1,0)</f>
        <v>0</v>
      </c>
      <c r="AO3392" s="77">
        <f>IF(R3392&lt;Variables!$G$12,0,1)</f>
        <v>0</v>
      </c>
      <c r="AP3392" s="78">
        <f t="shared" si="109"/>
        <v>0</v>
      </c>
      <c r="AQ3392" s="77">
        <f>IF(V3392&lt;Variables!$G$15,1,0)</f>
        <v>1</v>
      </c>
      <c r="AR3392" s="77">
        <v>1</v>
      </c>
      <c r="AS3392" s="77">
        <v>0</v>
      </c>
      <c r="AT3392" s="77">
        <v>0</v>
      </c>
      <c r="AU3392" s="77">
        <v>0</v>
      </c>
      <c r="BA3392" s="77">
        <v>2</v>
      </c>
    </row>
    <row r="3393" spans="3:53" x14ac:dyDescent="0.25">
      <c r="C3393" s="77" t="s">
        <v>463</v>
      </c>
      <c r="D3393" s="77" t="s">
        <v>429</v>
      </c>
      <c r="E3393" s="77">
        <v>182.2</v>
      </c>
      <c r="F3393" s="77">
        <v>9.19</v>
      </c>
      <c r="G3393" s="77">
        <v>-1.97</v>
      </c>
      <c r="H3393" s="77">
        <v>3840</v>
      </c>
      <c r="I3393" s="77">
        <v>3.55</v>
      </c>
      <c r="J3393" s="77" t="s">
        <v>74</v>
      </c>
      <c r="K3393" s="77">
        <v>33.57</v>
      </c>
      <c r="L3393" s="77">
        <v>183.15407500000001</v>
      </c>
      <c r="M3393" s="77">
        <v>-0.65129591028756251</v>
      </c>
      <c r="N3393" s="77">
        <v>183.16453200000001</v>
      </c>
      <c r="O3393" s="77">
        <v>-0.65696780204150951</v>
      </c>
      <c r="P3393" s="77">
        <v>494615</v>
      </c>
      <c r="Q3393" s="77">
        <v>177589</v>
      </c>
      <c r="R3393" s="77">
        <v>2.79</v>
      </c>
      <c r="S3393" s="77">
        <v>25.623999999999999</v>
      </c>
      <c r="T3393" s="77">
        <v>5.54</v>
      </c>
      <c r="U3393" s="77">
        <v>14.331200000000001</v>
      </c>
      <c r="V3393" s="77">
        <v>2.1828150069316781</v>
      </c>
      <c r="AC3393" s="77">
        <v>184.48</v>
      </c>
      <c r="AD3393" s="77">
        <v>181.66</v>
      </c>
      <c r="AH3393" s="77">
        <f>IF(AND(M3393&lt;Variables!$G$6,M3393&gt;Variables!$G$5),0,1)</f>
        <v>1</v>
      </c>
      <c r="AI3393" s="77">
        <f t="shared" si="108"/>
        <v>1</v>
      </c>
      <c r="AJ3393" s="77">
        <f>IF(I3393&gt;Variables!$G$7,0,1)</f>
        <v>1</v>
      </c>
      <c r="AK3393" s="77">
        <f>IF(F3393&gt;Variables!$G$8,0,1)</f>
        <v>0</v>
      </c>
      <c r="AL3393" s="77">
        <f>IF(G3393&gt;Variables!$G$9,0,1)</f>
        <v>1</v>
      </c>
      <c r="AM3393" s="77">
        <f>IF(AND(K3393&gt;Variables!$G$10,K3393&lt;Variables!$G$11),0,1)</f>
        <v>1</v>
      </c>
      <c r="AN3393" s="77">
        <f>IF(H3393&lt;Variables!$G$13,1,0)</f>
        <v>0</v>
      </c>
      <c r="AO3393" s="77">
        <f>IF(R3393&lt;Variables!$G$12,0,1)</f>
        <v>1</v>
      </c>
      <c r="AP3393" s="78">
        <f t="shared" si="109"/>
        <v>0</v>
      </c>
      <c r="AQ3393" s="77">
        <f>IF(V3393&lt;Variables!$G$15,1,0)</f>
        <v>1</v>
      </c>
      <c r="AR3393" s="77">
        <v>0</v>
      </c>
      <c r="AS3393" s="77">
        <v>1</v>
      </c>
      <c r="AT3393" s="77">
        <v>0</v>
      </c>
      <c r="AU3393" s="77">
        <v>0</v>
      </c>
      <c r="BA3393" s="77">
        <v>0.8</v>
      </c>
    </row>
    <row r="3394" spans="3:53" x14ac:dyDescent="0.25">
      <c r="C3394" s="77" t="s">
        <v>463</v>
      </c>
      <c r="D3394" s="77" t="s">
        <v>456</v>
      </c>
      <c r="E3394" s="77">
        <v>53</v>
      </c>
      <c r="F3394" s="77">
        <v>7.51</v>
      </c>
      <c r="G3394" s="77">
        <v>8.42</v>
      </c>
      <c r="H3394" s="77">
        <v>6290</v>
      </c>
      <c r="I3394" s="77">
        <v>1.0469999999999999</v>
      </c>
      <c r="J3394" s="77" t="s">
        <v>74</v>
      </c>
      <c r="K3394" s="77">
        <v>65.040000000000006</v>
      </c>
      <c r="L3394" s="77">
        <v>52.661315000000002</v>
      </c>
      <c r="M3394" s="77">
        <v>0.26335270966931851</v>
      </c>
      <c r="N3394" s="77">
        <v>51.209783999999999</v>
      </c>
      <c r="O3394" s="77">
        <v>3.105297222108959</v>
      </c>
      <c r="P3394" s="77">
        <v>850348</v>
      </c>
      <c r="Q3394" s="77">
        <v>1408000</v>
      </c>
      <c r="R3394" s="77">
        <v>0.6</v>
      </c>
      <c r="S3394" s="77">
        <v>25.623999999999999</v>
      </c>
      <c r="T3394" s="77">
        <v>5.54</v>
      </c>
      <c r="U3394" s="77">
        <v>14.331200000000001</v>
      </c>
      <c r="V3394" s="77">
        <v>2.504528367660702</v>
      </c>
      <c r="AC3394" s="77">
        <v>55.29</v>
      </c>
      <c r="AD3394" s="77">
        <v>52.41</v>
      </c>
      <c r="AH3394" s="77">
        <f>IF(AND(M3394&lt;Variables!$G$6,M3394&gt;Variables!$G$5),0,1)</f>
        <v>1</v>
      </c>
      <c r="AI3394" s="77">
        <f t="shared" si="108"/>
        <v>0</v>
      </c>
      <c r="AJ3394" s="77">
        <f>IF(I3394&gt;Variables!$G$7,0,1)</f>
        <v>1</v>
      </c>
      <c r="AK3394" s="77">
        <f>IF(F3394&gt;Variables!$G$8,0,1)</f>
        <v>1</v>
      </c>
      <c r="AL3394" s="77">
        <f>IF(G3394&gt;Variables!$G$9,0,1)</f>
        <v>1</v>
      </c>
      <c r="AM3394" s="77">
        <f>IF(AND(K3394&gt;Variables!$G$10,K3394&lt;Variables!$G$11),0,1)</f>
        <v>0</v>
      </c>
      <c r="AN3394" s="77">
        <f>IF(H3394&lt;Variables!$G$13,1,0)</f>
        <v>0</v>
      </c>
      <c r="AO3394" s="77">
        <f>IF(R3394&lt;Variables!$G$12,0,1)</f>
        <v>0</v>
      </c>
      <c r="AP3394" s="78">
        <f t="shared" si="109"/>
        <v>0</v>
      </c>
      <c r="AQ3394" s="77">
        <f>IF(V3394&lt;Variables!$G$15,1,0)</f>
        <v>1</v>
      </c>
      <c r="AR3394" s="77">
        <v>1</v>
      </c>
      <c r="AS3394" s="77">
        <v>0</v>
      </c>
      <c r="AT3394" s="77">
        <v>0</v>
      </c>
      <c r="AU3394" s="77">
        <v>0</v>
      </c>
      <c r="BA3394" s="77">
        <v>2</v>
      </c>
    </row>
    <row r="3395" spans="3:53" x14ac:dyDescent="0.25">
      <c r="C3395" s="77" t="s">
        <v>463</v>
      </c>
      <c r="D3395" s="77" t="s">
        <v>449</v>
      </c>
      <c r="E3395" s="77">
        <v>32.159999999999997</v>
      </c>
      <c r="F3395" s="77">
        <v>7.2</v>
      </c>
      <c r="G3395" s="77">
        <v>4.08</v>
      </c>
      <c r="H3395" s="77">
        <v>17360</v>
      </c>
      <c r="I3395" s="77">
        <v>-0.27200000000000002</v>
      </c>
      <c r="J3395" s="77" t="s">
        <v>74</v>
      </c>
      <c r="K3395" s="77">
        <v>59.87</v>
      </c>
      <c r="L3395" s="77">
        <v>31.931249999999999</v>
      </c>
      <c r="M3395" s="77">
        <v>0.6221178312781388</v>
      </c>
      <c r="N3395" s="77">
        <v>31.561699999999991</v>
      </c>
      <c r="O3395" s="77">
        <v>1.800283254704292</v>
      </c>
      <c r="P3395" s="77">
        <v>24903000</v>
      </c>
      <c r="Q3395" s="77">
        <v>34219000</v>
      </c>
      <c r="R3395" s="77">
        <v>0.73</v>
      </c>
      <c r="S3395" s="77">
        <v>25.623999999999999</v>
      </c>
      <c r="T3395" s="77">
        <v>5.54</v>
      </c>
      <c r="U3395" s="77">
        <v>14.331200000000001</v>
      </c>
      <c r="V3395" s="77">
        <v>2.4353449413380299</v>
      </c>
      <c r="AC3395" s="77">
        <v>34.130000000000003</v>
      </c>
      <c r="AD3395" s="77">
        <v>31.6</v>
      </c>
      <c r="AH3395" s="77">
        <f>IF(AND(M3395&lt;Variables!$G$6,M3395&gt;Variables!$G$5),0,1)</f>
        <v>1</v>
      </c>
      <c r="AI3395" s="77">
        <f t="shared" si="108"/>
        <v>0</v>
      </c>
      <c r="AJ3395" s="77">
        <f>IF(I3395&gt;Variables!$G$7,0,1)</f>
        <v>1</v>
      </c>
      <c r="AK3395" s="77">
        <f>IF(F3395&gt;Variables!$G$8,0,1)</f>
        <v>1</v>
      </c>
      <c r="AL3395" s="77">
        <f>IF(G3395&gt;Variables!$G$9,0,1)</f>
        <v>1</v>
      </c>
      <c r="AM3395" s="77">
        <f>IF(AND(K3395&gt;Variables!$G$10,K3395&lt;Variables!$G$11),0,1)</f>
        <v>1</v>
      </c>
      <c r="AN3395" s="77">
        <f>IF(H3395&lt;Variables!$G$13,1,0)</f>
        <v>0</v>
      </c>
      <c r="AO3395" s="77">
        <f>IF(R3395&lt;Variables!$G$12,0,1)</f>
        <v>0</v>
      </c>
      <c r="AP3395" s="78">
        <f t="shared" si="109"/>
        <v>0</v>
      </c>
      <c r="AQ3395" s="77">
        <f>IF(V3395&lt;Variables!$G$15,1,0)</f>
        <v>1</v>
      </c>
      <c r="AR3395" s="77">
        <v>1</v>
      </c>
      <c r="AS3395" s="77">
        <v>0</v>
      </c>
      <c r="AT3395" s="77">
        <v>0</v>
      </c>
      <c r="AU3395" s="77">
        <v>0</v>
      </c>
      <c r="BA3395" s="77">
        <v>1.5</v>
      </c>
    </row>
    <row r="3396" spans="3:53" x14ac:dyDescent="0.25">
      <c r="C3396" s="77" t="s">
        <v>463</v>
      </c>
      <c r="D3396" s="77" t="s">
        <v>436</v>
      </c>
      <c r="E3396" s="77">
        <v>3.44</v>
      </c>
      <c r="F3396" s="77">
        <v>24.55</v>
      </c>
      <c r="G3396" s="77">
        <v>10.7</v>
      </c>
      <c r="H3396" s="77">
        <v>34.21</v>
      </c>
      <c r="I3396" s="77">
        <v>-6.3630000000000004</v>
      </c>
      <c r="J3396" s="77" t="s">
        <v>74</v>
      </c>
      <c r="K3396" s="77">
        <v>40.630000000000003</v>
      </c>
      <c r="L3396" s="77">
        <v>3.6102699999999999</v>
      </c>
      <c r="M3396" s="77">
        <v>-5.5555401673559022</v>
      </c>
      <c r="N3396" s="77">
        <v>3.526268</v>
      </c>
      <c r="O3396" s="77">
        <v>-3.3057045011893602</v>
      </c>
      <c r="P3396" s="77">
        <v>6500000</v>
      </c>
      <c r="Q3396" s="77">
        <v>59810</v>
      </c>
      <c r="R3396" s="77">
        <v>108.68</v>
      </c>
      <c r="S3396" s="77">
        <v>25.623999999999999</v>
      </c>
      <c r="T3396" s="77">
        <v>5.54</v>
      </c>
      <c r="U3396" s="77">
        <v>14.331200000000001</v>
      </c>
      <c r="V3396" s="77">
        <v>2.2640348163201089</v>
      </c>
      <c r="AC3396" s="77">
        <v>3.45</v>
      </c>
      <c r="AD3396" s="77">
        <v>2.71</v>
      </c>
      <c r="AH3396" s="77">
        <f>IF(AND(M3396&lt;Variables!$G$6,M3396&gt;Variables!$G$5),0,1)</f>
        <v>0</v>
      </c>
      <c r="AI3396" s="77">
        <f t="shared" si="108"/>
        <v>0</v>
      </c>
      <c r="AJ3396" s="77">
        <f>IF(I3396&gt;Variables!$G$7,0,1)</f>
        <v>1</v>
      </c>
      <c r="AK3396" s="77">
        <f>IF(F3396&gt;Variables!$G$8,0,1)</f>
        <v>0</v>
      </c>
      <c r="AL3396" s="77">
        <f>IF(G3396&gt;Variables!$G$9,0,1)</f>
        <v>0</v>
      </c>
      <c r="AM3396" s="77">
        <f>IF(AND(K3396&gt;Variables!$G$10,K3396&lt;Variables!$G$11),0,1)</f>
        <v>1</v>
      </c>
      <c r="AN3396" s="77">
        <f>IF(H3396&lt;Variables!$G$13,1,0)</f>
        <v>1</v>
      </c>
      <c r="AO3396" s="77">
        <f>IF(R3396&lt;Variables!$G$12,0,1)</f>
        <v>1</v>
      </c>
      <c r="AP3396" s="78">
        <f t="shared" si="109"/>
        <v>0</v>
      </c>
      <c r="AQ3396" s="77">
        <f>IF(V3396&lt;Variables!$G$15,1,0)</f>
        <v>1</v>
      </c>
      <c r="AR3396" s="77">
        <v>0</v>
      </c>
      <c r="AS3396" s="77">
        <v>0</v>
      </c>
      <c r="AT3396" s="77">
        <v>1</v>
      </c>
      <c r="AU3396" s="77">
        <v>0</v>
      </c>
      <c r="BA3396" s="77">
        <v>-2.25</v>
      </c>
    </row>
    <row r="3397" spans="3:53" x14ac:dyDescent="0.25">
      <c r="C3397" s="77" t="s">
        <v>463</v>
      </c>
      <c r="D3397" s="77" t="s">
        <v>183</v>
      </c>
      <c r="E3397" s="77">
        <v>44.96</v>
      </c>
      <c r="F3397" s="77">
        <v>4.96</v>
      </c>
      <c r="G3397" s="77">
        <v>5.97</v>
      </c>
      <c r="H3397" s="77">
        <v>6840</v>
      </c>
      <c r="I3397" s="77">
        <v>3672.5259999999998</v>
      </c>
      <c r="J3397" s="77" t="s">
        <v>75</v>
      </c>
      <c r="K3397" s="77">
        <v>36.33</v>
      </c>
      <c r="L3397" s="77">
        <v>45.243235000000013</v>
      </c>
      <c r="M3397" s="77">
        <v>-1.200698844810727</v>
      </c>
      <c r="N3397" s="77">
        <v>45.679813999999993</v>
      </c>
      <c r="O3397" s="77">
        <v>-2.1449605727378631</v>
      </c>
      <c r="P3397" s="77">
        <v>1305000</v>
      </c>
      <c r="Q3397" s="77">
        <v>2260000</v>
      </c>
      <c r="R3397" s="77">
        <v>0.57999999999999996</v>
      </c>
      <c r="S3397" s="77">
        <v>25.623999999999999</v>
      </c>
      <c r="T3397" s="77">
        <v>5.54</v>
      </c>
      <c r="U3397" s="77">
        <v>14.331200000000001</v>
      </c>
      <c r="V3397" s="77">
        <v>2.20919462829875</v>
      </c>
      <c r="AC3397" s="77">
        <v>49.741199999999999</v>
      </c>
      <c r="AD3397" s="77">
        <v>44.26</v>
      </c>
      <c r="AH3397" s="77">
        <f>IF(AND(M3397&lt;Variables!$G$6,M3397&gt;Variables!$G$5),0,1)</f>
        <v>0</v>
      </c>
      <c r="AI3397" s="77">
        <f t="shared" si="108"/>
        <v>1</v>
      </c>
      <c r="AJ3397" s="77">
        <f>IF(I3397&gt;Variables!$G$7,0,1)</f>
        <v>0</v>
      </c>
      <c r="AK3397" s="77">
        <f>IF(F3397&gt;Variables!$G$8,0,1)</f>
        <v>1</v>
      </c>
      <c r="AL3397" s="77">
        <f>IF(G3397&gt;Variables!$G$9,0,1)</f>
        <v>1</v>
      </c>
      <c r="AM3397" s="77">
        <f>IF(AND(K3397&gt;Variables!$G$10,K3397&lt;Variables!$G$11),0,1)</f>
        <v>1</v>
      </c>
      <c r="AN3397" s="77">
        <f>IF(H3397&lt;Variables!$G$13,1,0)</f>
        <v>0</v>
      </c>
      <c r="AO3397" s="77">
        <f>IF(R3397&lt;Variables!$G$12,0,1)</f>
        <v>0</v>
      </c>
      <c r="AP3397" s="78">
        <f t="shared" si="109"/>
        <v>1</v>
      </c>
      <c r="AQ3397" s="77">
        <f>IF(V3397&lt;Variables!$G$15,1,0)</f>
        <v>1</v>
      </c>
      <c r="AR3397" s="77">
        <v>1</v>
      </c>
      <c r="AS3397" s="77">
        <v>0</v>
      </c>
      <c r="AT3397" s="77">
        <v>0</v>
      </c>
      <c r="AU3397" s="77">
        <v>0</v>
      </c>
      <c r="BA3397" s="77">
        <v>2</v>
      </c>
    </row>
    <row r="3398" spans="3:53" x14ac:dyDescent="0.25">
      <c r="C3398" s="77" t="s">
        <v>463</v>
      </c>
      <c r="D3398" s="77" t="s">
        <v>174</v>
      </c>
      <c r="E3398" s="77">
        <v>26.25</v>
      </c>
      <c r="F3398" s="77">
        <v>6.22</v>
      </c>
      <c r="G3398" s="77">
        <v>5.71</v>
      </c>
      <c r="H3398" s="77">
        <v>403.19</v>
      </c>
      <c r="I3398" s="77">
        <v>135.65199999999999</v>
      </c>
      <c r="J3398" s="77" t="s">
        <v>75</v>
      </c>
      <c r="K3398" s="77">
        <v>50.69</v>
      </c>
      <c r="L3398" s="77">
        <v>26.256535714285722</v>
      </c>
      <c r="M3398" s="77">
        <v>-0.11820186266549949</v>
      </c>
      <c r="N3398" s="77">
        <v>26.194379999999999</v>
      </c>
      <c r="O3398" s="77">
        <v>0.11880410988921219</v>
      </c>
      <c r="P3398" s="77">
        <v>105004</v>
      </c>
      <c r="Q3398" s="77">
        <v>702133</v>
      </c>
      <c r="R3398" s="77">
        <v>0.15</v>
      </c>
      <c r="S3398" s="77">
        <v>25.623999999999999</v>
      </c>
      <c r="T3398" s="77">
        <v>5.54</v>
      </c>
      <c r="U3398" s="77">
        <v>14.331200000000001</v>
      </c>
      <c r="V3398" s="77">
        <v>2.3774571916450742</v>
      </c>
      <c r="AC3398" s="77">
        <v>26.48</v>
      </c>
      <c r="AD3398" s="77">
        <v>25.63</v>
      </c>
      <c r="AH3398" s="77">
        <f>IF(AND(M3398&lt;Variables!$G$6,M3398&gt;Variables!$G$5),0,1)</f>
        <v>1</v>
      </c>
      <c r="AI3398" s="77">
        <f t="shared" si="108"/>
        <v>0</v>
      </c>
      <c r="AJ3398" s="77">
        <f>IF(I3398&gt;Variables!$G$7,0,1)</f>
        <v>0</v>
      </c>
      <c r="AK3398" s="77">
        <f>IF(F3398&gt;Variables!$G$8,0,1)</f>
        <v>1</v>
      </c>
      <c r="AL3398" s="77">
        <f>IF(G3398&gt;Variables!$G$9,0,1)</f>
        <v>1</v>
      </c>
      <c r="AM3398" s="77">
        <f>IF(AND(K3398&gt;Variables!$G$10,K3398&lt;Variables!$G$11),0,1)</f>
        <v>1</v>
      </c>
      <c r="AN3398" s="77">
        <f>IF(H3398&lt;Variables!$G$13,1,0)</f>
        <v>1</v>
      </c>
      <c r="AO3398" s="77">
        <f>IF(R3398&lt;Variables!$G$12,0,1)</f>
        <v>0</v>
      </c>
      <c r="AP3398" s="78">
        <f t="shared" si="109"/>
        <v>1</v>
      </c>
      <c r="AQ3398" s="77">
        <f>IF(V3398&lt;Variables!$G$15,1,0)</f>
        <v>1</v>
      </c>
      <c r="AR3398" s="77">
        <v>0</v>
      </c>
      <c r="AS3398" s="77">
        <v>0</v>
      </c>
      <c r="AT3398" s="77">
        <v>1</v>
      </c>
      <c r="AU3398" s="77">
        <v>0</v>
      </c>
      <c r="BA3398" s="77">
        <v>-1.71</v>
      </c>
    </row>
    <row r="3399" spans="3:53" x14ac:dyDescent="0.25">
      <c r="C3399" s="77" t="s">
        <v>463</v>
      </c>
      <c r="D3399" s="77" t="s">
        <v>445</v>
      </c>
      <c r="E3399" s="77">
        <v>11.87</v>
      </c>
      <c r="F3399" s="77">
        <v>48.68</v>
      </c>
      <c r="G3399" s="77">
        <v>21.73</v>
      </c>
      <c r="H3399" s="77">
        <v>74.489999999999995</v>
      </c>
      <c r="I3399" s="77">
        <v>2313.83</v>
      </c>
      <c r="J3399" s="77" t="s">
        <v>75</v>
      </c>
      <c r="K3399" s="77">
        <v>57.68</v>
      </c>
      <c r="L3399" s="77">
        <v>11.292375</v>
      </c>
      <c r="M3399" s="77">
        <v>2.1928513709472042</v>
      </c>
      <c r="N3399" s="77">
        <v>10.90524565217391</v>
      </c>
      <c r="O3399" s="77">
        <v>5.8206331894921748</v>
      </c>
      <c r="P3399" s="77">
        <v>59260000</v>
      </c>
      <c r="Q3399" s="77">
        <v>14860000</v>
      </c>
      <c r="R3399" s="77">
        <v>3.99</v>
      </c>
      <c r="S3399" s="77">
        <v>25.623999999999999</v>
      </c>
      <c r="T3399" s="77">
        <v>5.54</v>
      </c>
      <c r="U3399" s="77">
        <v>14.331200000000001</v>
      </c>
      <c r="V3399" s="77">
        <v>2.3409135718039829</v>
      </c>
      <c r="AC3399" s="77">
        <v>16.45</v>
      </c>
      <c r="AD3399" s="77">
        <v>11.2501</v>
      </c>
      <c r="AH3399" s="77">
        <f>IF(AND(M3399&lt;Variables!$G$6,M3399&gt;Variables!$G$5),0,1)</f>
        <v>1</v>
      </c>
      <c r="AI3399" s="77">
        <f t="shared" si="108"/>
        <v>0</v>
      </c>
      <c r="AJ3399" s="77">
        <f>IF(I3399&gt;Variables!$G$7,0,1)</f>
        <v>0</v>
      </c>
      <c r="AK3399" s="77">
        <f>IF(F3399&gt;Variables!$G$8,0,1)</f>
        <v>0</v>
      </c>
      <c r="AL3399" s="77">
        <f>IF(G3399&gt;Variables!$G$9,0,1)</f>
        <v>0</v>
      </c>
      <c r="AM3399" s="77">
        <f>IF(AND(K3399&gt;Variables!$G$10,K3399&lt;Variables!$G$11),0,1)</f>
        <v>1</v>
      </c>
      <c r="AN3399" s="77">
        <f>IF(H3399&lt;Variables!$G$13,1,0)</f>
        <v>1</v>
      </c>
      <c r="AO3399" s="77">
        <f>IF(R3399&lt;Variables!$G$12,0,1)</f>
        <v>1</v>
      </c>
      <c r="AP3399" s="78">
        <f t="shared" si="109"/>
        <v>1</v>
      </c>
      <c r="AQ3399" s="77">
        <f>IF(V3399&lt;Variables!$G$15,1,0)</f>
        <v>1</v>
      </c>
      <c r="AR3399" s="77">
        <v>0</v>
      </c>
      <c r="AS3399" s="77">
        <v>0</v>
      </c>
      <c r="AT3399" s="77">
        <v>1</v>
      </c>
      <c r="AU3399" s="77">
        <v>0</v>
      </c>
      <c r="BA3399" s="77">
        <v>-2.25</v>
      </c>
    </row>
    <row r="3400" spans="3:53" x14ac:dyDescent="0.25">
      <c r="C3400" s="77" t="s">
        <v>463</v>
      </c>
      <c r="D3400" s="77" t="s">
        <v>438</v>
      </c>
      <c r="E3400" s="77">
        <v>253.12</v>
      </c>
      <c r="F3400" s="77">
        <v>6.25</v>
      </c>
      <c r="G3400" s="77">
        <v>3.55</v>
      </c>
      <c r="H3400" s="77">
        <v>52880</v>
      </c>
      <c r="I3400" s="77">
        <v>62.695999999999998</v>
      </c>
      <c r="J3400" s="77" t="s">
        <v>75</v>
      </c>
      <c r="K3400" s="77">
        <v>48.72</v>
      </c>
      <c r="L3400" s="77">
        <v>252.77391</v>
      </c>
      <c r="M3400" s="77">
        <v>-0.1162738670300201</v>
      </c>
      <c r="N3400" s="77">
        <v>252.55922799999999</v>
      </c>
      <c r="O3400" s="77">
        <v>-3.1370067380777751E-2</v>
      </c>
      <c r="P3400" s="77">
        <v>3783000</v>
      </c>
      <c r="Q3400" s="77">
        <v>3755000</v>
      </c>
      <c r="R3400" s="77">
        <v>1.01</v>
      </c>
      <c r="S3400" s="77">
        <v>25.623999999999999</v>
      </c>
      <c r="T3400" s="77">
        <v>5.54</v>
      </c>
      <c r="U3400" s="77">
        <v>14.331200000000001</v>
      </c>
      <c r="V3400" s="77">
        <v>2.3563324979149618</v>
      </c>
      <c r="AC3400" s="77">
        <v>257.54500000000002</v>
      </c>
      <c r="AD3400" s="77">
        <v>251.12</v>
      </c>
      <c r="AH3400" s="77">
        <f>IF(AND(M3400&lt;Variables!$G$6,M3400&gt;Variables!$G$5),0,1)</f>
        <v>1</v>
      </c>
      <c r="AI3400" s="77">
        <f t="shared" si="108"/>
        <v>0</v>
      </c>
      <c r="AJ3400" s="77">
        <f>IF(I3400&gt;Variables!$G$7,0,1)</f>
        <v>0</v>
      </c>
      <c r="AK3400" s="77">
        <f>IF(F3400&gt;Variables!$G$8,0,1)</f>
        <v>1</v>
      </c>
      <c r="AL3400" s="77">
        <f>IF(G3400&gt;Variables!$G$9,0,1)</f>
        <v>1</v>
      </c>
      <c r="AM3400" s="77">
        <f>IF(AND(K3400&gt;Variables!$G$10,K3400&lt;Variables!$G$11),0,1)</f>
        <v>1</v>
      </c>
      <c r="AN3400" s="77">
        <f>IF(H3400&lt;Variables!$G$13,1,0)</f>
        <v>0</v>
      </c>
      <c r="AO3400" s="77">
        <f>IF(R3400&lt;Variables!$G$12,0,1)</f>
        <v>0</v>
      </c>
      <c r="AP3400" s="78">
        <f t="shared" si="109"/>
        <v>1</v>
      </c>
      <c r="AQ3400" s="77">
        <f>IF(V3400&lt;Variables!$G$15,1,0)</f>
        <v>1</v>
      </c>
      <c r="AR3400" s="77">
        <v>1</v>
      </c>
      <c r="AS3400" s="77">
        <v>0</v>
      </c>
      <c r="AT3400" s="77">
        <v>0</v>
      </c>
      <c r="AU3400" s="77">
        <v>0</v>
      </c>
      <c r="BA3400" s="77">
        <v>1.1399999999999999</v>
      </c>
    </row>
    <row r="3401" spans="3:53" x14ac:dyDescent="0.25">
      <c r="C3401" s="77" t="s">
        <v>463</v>
      </c>
      <c r="D3401" s="77" t="s">
        <v>201</v>
      </c>
      <c r="E3401" s="77">
        <v>41.52</v>
      </c>
      <c r="F3401" s="77">
        <v>7.26</v>
      </c>
      <c r="G3401" s="77">
        <v>5.69</v>
      </c>
      <c r="H3401" s="77">
        <v>-99999</v>
      </c>
      <c r="I3401" s="77">
        <v>949.34500000000003</v>
      </c>
      <c r="J3401" s="77" t="s">
        <v>75</v>
      </c>
      <c r="K3401" s="77">
        <v>60.57</v>
      </c>
      <c r="L3401" s="77">
        <v>41.275795000000002</v>
      </c>
      <c r="M3401" s="77">
        <v>0.3009148582116864</v>
      </c>
      <c r="N3401" s="77">
        <v>40.875592105263159</v>
      </c>
      <c r="O3401" s="77">
        <v>1.2829365098525789</v>
      </c>
      <c r="P3401" s="77">
        <v>91721</v>
      </c>
      <c r="Q3401" s="77">
        <v>2163000</v>
      </c>
      <c r="R3401" s="77">
        <v>0.04</v>
      </c>
      <c r="S3401" s="77">
        <v>25.623999999999999</v>
      </c>
      <c r="T3401" s="77">
        <v>5.54</v>
      </c>
      <c r="U3401" s="77">
        <v>14.331200000000001</v>
      </c>
      <c r="V3401" s="77">
        <v>2.4594956385783489</v>
      </c>
      <c r="AC3401" s="77">
        <v>41.56</v>
      </c>
      <c r="AD3401" s="77">
        <v>39.729999999999997</v>
      </c>
      <c r="AH3401" s="77">
        <f>IF(AND(M3401&lt;Variables!$G$6,M3401&gt;Variables!$G$5),0,1)</f>
        <v>1</v>
      </c>
      <c r="AI3401" s="77">
        <f t="shared" si="108"/>
        <v>0</v>
      </c>
      <c r="AJ3401" s="77">
        <f>IF(I3401&gt;Variables!$G$7,0,1)</f>
        <v>0</v>
      </c>
      <c r="AK3401" s="77">
        <f>IF(F3401&gt;Variables!$G$8,0,1)</f>
        <v>1</v>
      </c>
      <c r="AL3401" s="77">
        <f>IF(G3401&gt;Variables!$G$9,0,1)</f>
        <v>1</v>
      </c>
      <c r="AM3401" s="77">
        <f>IF(AND(K3401&gt;Variables!$G$10,K3401&lt;Variables!$G$11),0,1)</f>
        <v>1</v>
      </c>
      <c r="AN3401" s="77">
        <f>IF(H3401&lt;Variables!$G$13,1,0)</f>
        <v>1</v>
      </c>
      <c r="AO3401" s="77">
        <f>IF(R3401&lt;Variables!$G$12,0,1)</f>
        <v>0</v>
      </c>
      <c r="AP3401" s="78">
        <f t="shared" si="109"/>
        <v>1</v>
      </c>
      <c r="AQ3401" s="77">
        <f>IF(V3401&lt;Variables!$G$15,1,0)</f>
        <v>1</v>
      </c>
      <c r="AR3401" s="77">
        <v>0</v>
      </c>
      <c r="AS3401" s="77">
        <v>0</v>
      </c>
      <c r="AT3401" s="77">
        <v>1</v>
      </c>
      <c r="AU3401" s="77">
        <v>0</v>
      </c>
      <c r="BA3401" s="77">
        <v>-2.14</v>
      </c>
    </row>
    <row r="3402" spans="3:53" x14ac:dyDescent="0.25">
      <c r="C3402" s="77" t="s">
        <v>463</v>
      </c>
      <c r="D3402" s="77" t="s">
        <v>439</v>
      </c>
      <c r="E3402" s="77">
        <v>217.9</v>
      </c>
      <c r="F3402" s="77">
        <v>8.42</v>
      </c>
      <c r="G3402" s="77">
        <v>-0.02</v>
      </c>
      <c r="H3402" s="77">
        <v>15050</v>
      </c>
      <c r="I3402" s="77">
        <v>212.99600000000001</v>
      </c>
      <c r="J3402" s="77" t="s">
        <v>75</v>
      </c>
      <c r="K3402" s="77">
        <v>42.97</v>
      </c>
      <c r="L3402" s="77">
        <v>220.04621499999999</v>
      </c>
      <c r="M3402" s="77">
        <v>-1.072963240926448</v>
      </c>
      <c r="N3402" s="77">
        <v>218.12849800000001</v>
      </c>
      <c r="O3402" s="77">
        <v>-0.2032279156847914</v>
      </c>
      <c r="P3402" s="77">
        <v>3680000</v>
      </c>
      <c r="Q3402" s="77">
        <v>9816000</v>
      </c>
      <c r="R3402" s="77">
        <v>0.37</v>
      </c>
      <c r="S3402" s="77">
        <v>25.623999999999999</v>
      </c>
      <c r="T3402" s="77">
        <v>5.54</v>
      </c>
      <c r="U3402" s="77">
        <v>14.331200000000001</v>
      </c>
      <c r="V3402" s="77">
        <v>2.3002822578503239</v>
      </c>
      <c r="AC3402" s="77">
        <v>221.23</v>
      </c>
      <c r="AD3402" s="77">
        <v>209.3</v>
      </c>
      <c r="AH3402" s="77">
        <f>IF(AND(M3402&lt;Variables!$G$6,M3402&gt;Variables!$G$5),0,1)</f>
        <v>0</v>
      </c>
      <c r="AI3402" s="77">
        <f t="shared" si="108"/>
        <v>0</v>
      </c>
      <c r="AJ3402" s="77">
        <f>IF(I3402&gt;Variables!$G$7,0,1)</f>
        <v>0</v>
      </c>
      <c r="AK3402" s="77">
        <f>IF(F3402&gt;Variables!$G$8,0,1)</f>
        <v>1</v>
      </c>
      <c r="AL3402" s="77">
        <f>IF(G3402&gt;Variables!$G$9,0,1)</f>
        <v>1</v>
      </c>
      <c r="AM3402" s="77">
        <f>IF(AND(K3402&gt;Variables!$G$10,K3402&lt;Variables!$G$11),0,1)</f>
        <v>1</v>
      </c>
      <c r="AN3402" s="77">
        <f>IF(H3402&lt;Variables!$G$13,1,0)</f>
        <v>0</v>
      </c>
      <c r="AO3402" s="77">
        <f>IF(R3402&lt;Variables!$G$12,0,1)</f>
        <v>0</v>
      </c>
      <c r="AP3402" s="78">
        <f t="shared" si="109"/>
        <v>1</v>
      </c>
      <c r="AQ3402" s="77">
        <f>IF(V3402&lt;Variables!$G$15,1,0)</f>
        <v>1</v>
      </c>
      <c r="AR3402" s="77">
        <v>0</v>
      </c>
      <c r="AS3402" s="77">
        <v>0</v>
      </c>
      <c r="AT3402" s="77">
        <v>1</v>
      </c>
      <c r="AU3402" s="77">
        <v>0</v>
      </c>
      <c r="BA3402" s="77">
        <v>-2.25</v>
      </c>
    </row>
    <row r="3403" spans="3:53" x14ac:dyDescent="0.25">
      <c r="C3403" s="77" t="s">
        <v>463</v>
      </c>
      <c r="D3403" s="77" t="s">
        <v>195</v>
      </c>
      <c r="E3403" s="77">
        <v>33.5</v>
      </c>
      <c r="F3403" s="77">
        <v>10.33</v>
      </c>
      <c r="G3403" s="77">
        <v>10.18</v>
      </c>
      <c r="H3403" s="77">
        <v>3620</v>
      </c>
      <c r="I3403" s="77">
        <v>0.28000000000000003</v>
      </c>
      <c r="J3403" s="77" t="s">
        <v>75</v>
      </c>
      <c r="K3403" s="77">
        <v>69.95</v>
      </c>
      <c r="L3403" s="77">
        <v>33.004631578947382</v>
      </c>
      <c r="M3403" s="77">
        <v>1.1524698287959321</v>
      </c>
      <c r="N3403" s="77">
        <v>32.325468888888892</v>
      </c>
      <c r="O3403" s="77">
        <v>3.2776975788131621</v>
      </c>
      <c r="P3403" s="77">
        <v>149680</v>
      </c>
      <c r="Q3403" s="77">
        <v>706672</v>
      </c>
      <c r="R3403" s="77">
        <v>0.21</v>
      </c>
      <c r="S3403" s="77">
        <v>25.623999999999999</v>
      </c>
      <c r="T3403" s="77">
        <v>5.54</v>
      </c>
      <c r="U3403" s="77">
        <v>14.331200000000001</v>
      </c>
      <c r="V3403" s="77">
        <v>2.477317543783331</v>
      </c>
      <c r="AC3403" s="77">
        <v>33.5</v>
      </c>
      <c r="AD3403" s="77">
        <v>31.42</v>
      </c>
      <c r="AH3403" s="77">
        <f>IF(AND(M3403&lt;Variables!$G$6,M3403&gt;Variables!$G$5),0,1)</f>
        <v>1</v>
      </c>
      <c r="AI3403" s="77">
        <f t="shared" si="108"/>
        <v>0</v>
      </c>
      <c r="AJ3403" s="77">
        <f>IF(I3403&gt;Variables!$G$7,0,1)</f>
        <v>1</v>
      </c>
      <c r="AK3403" s="77">
        <f>IF(F3403&gt;Variables!$G$8,0,1)</f>
        <v>0</v>
      </c>
      <c r="AL3403" s="77">
        <f>IF(G3403&gt;Variables!$G$9,0,1)</f>
        <v>1</v>
      </c>
      <c r="AM3403" s="77">
        <f>IF(AND(K3403&gt;Variables!$G$10,K3403&lt;Variables!$G$11),0,1)</f>
        <v>0</v>
      </c>
      <c r="AN3403" s="77">
        <f>IF(H3403&lt;Variables!$G$13,1,0)</f>
        <v>0</v>
      </c>
      <c r="AO3403" s="77">
        <f>IF(R3403&lt;Variables!$G$12,0,1)</f>
        <v>0</v>
      </c>
      <c r="AP3403" s="78">
        <f t="shared" si="109"/>
        <v>1</v>
      </c>
      <c r="AQ3403" s="77">
        <f>IF(V3403&lt;Variables!$G$15,1,0)</f>
        <v>1</v>
      </c>
      <c r="AR3403" s="77">
        <v>0</v>
      </c>
      <c r="AS3403" s="77">
        <v>0</v>
      </c>
      <c r="AT3403" s="77">
        <v>1</v>
      </c>
      <c r="AU3403" s="77">
        <v>0</v>
      </c>
      <c r="BA3403" s="77">
        <v>-1.62</v>
      </c>
    </row>
    <row r="3404" spans="3:53" x14ac:dyDescent="0.25">
      <c r="C3404" s="77" t="s">
        <v>463</v>
      </c>
      <c r="D3404" s="77" t="s">
        <v>442</v>
      </c>
      <c r="E3404" s="77">
        <v>140.29</v>
      </c>
      <c r="F3404" s="77">
        <v>11.19</v>
      </c>
      <c r="G3404" s="77">
        <v>2.4</v>
      </c>
      <c r="H3404" s="77">
        <v>20120</v>
      </c>
      <c r="I3404" s="77">
        <v>-22.039000000000001</v>
      </c>
      <c r="J3404" s="77" t="s">
        <v>75</v>
      </c>
      <c r="K3404" s="77">
        <v>52.87</v>
      </c>
      <c r="L3404" s="77">
        <v>139.69801000000001</v>
      </c>
      <c r="M3404" s="77">
        <v>-9.1633374018726177E-2</v>
      </c>
      <c r="N3404" s="77">
        <v>139.30911</v>
      </c>
      <c r="O3404" s="77">
        <v>0.1872741847248616</v>
      </c>
      <c r="P3404" s="77">
        <v>4281000</v>
      </c>
      <c r="Q3404" s="77">
        <v>2303000</v>
      </c>
      <c r="R3404" s="77">
        <v>1.86</v>
      </c>
      <c r="S3404" s="77">
        <v>25.623999999999999</v>
      </c>
      <c r="T3404" s="77">
        <v>5.54</v>
      </c>
      <c r="U3404" s="77">
        <v>14.331200000000001</v>
      </c>
      <c r="V3404" s="77">
        <v>2.399875176443043</v>
      </c>
      <c r="AC3404" s="77">
        <v>143.32820000000001</v>
      </c>
      <c r="AD3404" s="77">
        <v>136.09</v>
      </c>
      <c r="AH3404" s="77">
        <f>IF(AND(M3404&lt;Variables!$G$6,M3404&gt;Variables!$G$5),0,1)</f>
        <v>1</v>
      </c>
      <c r="AI3404" s="77">
        <f t="shared" si="108"/>
        <v>0</v>
      </c>
      <c r="AJ3404" s="77">
        <f>IF(I3404&gt;Variables!$G$7,0,1)</f>
        <v>1</v>
      </c>
      <c r="AK3404" s="77">
        <f>IF(F3404&gt;Variables!$G$8,0,1)</f>
        <v>0</v>
      </c>
      <c r="AL3404" s="77">
        <f>IF(G3404&gt;Variables!$G$9,0,1)</f>
        <v>1</v>
      </c>
      <c r="AM3404" s="77">
        <f>IF(AND(K3404&gt;Variables!$G$10,K3404&lt;Variables!$G$11),0,1)</f>
        <v>1</v>
      </c>
      <c r="AN3404" s="77">
        <f>IF(H3404&lt;Variables!$G$13,1,0)</f>
        <v>0</v>
      </c>
      <c r="AO3404" s="77">
        <f>IF(R3404&lt;Variables!$G$12,0,1)</f>
        <v>0</v>
      </c>
      <c r="AP3404" s="78">
        <f t="shared" si="109"/>
        <v>1</v>
      </c>
      <c r="AQ3404" s="77">
        <f>IF(V3404&lt;Variables!$G$15,1,0)</f>
        <v>1</v>
      </c>
      <c r="AR3404" s="77">
        <v>1</v>
      </c>
      <c r="AS3404" s="77">
        <v>0</v>
      </c>
      <c r="AT3404" s="77">
        <v>0</v>
      </c>
      <c r="AU3404" s="77">
        <v>0</v>
      </c>
      <c r="BA3404" s="77">
        <v>2</v>
      </c>
    </row>
    <row r="3405" spans="3:53" x14ac:dyDescent="0.25">
      <c r="C3405" s="77" t="s">
        <v>463</v>
      </c>
      <c r="D3405" s="77" t="s">
        <v>123</v>
      </c>
      <c r="E3405" s="77">
        <v>13.26</v>
      </c>
      <c r="F3405" s="77">
        <v>17.88</v>
      </c>
      <c r="G3405" s="77">
        <v>12.72</v>
      </c>
      <c r="H3405" s="77">
        <v>4790</v>
      </c>
      <c r="I3405" s="77">
        <v>194.85599999999999</v>
      </c>
      <c r="J3405" s="77" t="s">
        <v>75</v>
      </c>
      <c r="K3405" s="77">
        <v>50.53</v>
      </c>
      <c r="L3405" s="77">
        <v>13.304505000000001</v>
      </c>
      <c r="M3405" s="77">
        <v>-0.1090232218335184</v>
      </c>
      <c r="N3405" s="77">
        <v>13.320088</v>
      </c>
      <c r="O3405" s="77">
        <v>-0.22588439355655329</v>
      </c>
      <c r="P3405" s="77">
        <v>70213000</v>
      </c>
      <c r="Q3405" s="77">
        <v>48995000</v>
      </c>
      <c r="R3405" s="77">
        <v>1.43</v>
      </c>
      <c r="S3405" s="77">
        <v>25.623999999999999</v>
      </c>
      <c r="T3405" s="77">
        <v>5.54</v>
      </c>
      <c r="U3405" s="77">
        <v>14.331200000000001</v>
      </c>
      <c r="V3405" s="77">
        <v>2.3754922790719379</v>
      </c>
      <c r="AC3405" s="77">
        <v>13.35</v>
      </c>
      <c r="AD3405" s="77">
        <v>11.72</v>
      </c>
      <c r="AH3405" s="77">
        <f>IF(AND(M3405&lt;Variables!$G$6,M3405&gt;Variables!$G$5),0,1)</f>
        <v>1</v>
      </c>
      <c r="AI3405" s="77">
        <f t="shared" si="108"/>
        <v>1</v>
      </c>
      <c r="AJ3405" s="77">
        <f>IF(I3405&gt;Variables!$G$7,0,1)</f>
        <v>0</v>
      </c>
      <c r="AK3405" s="77">
        <f>IF(F3405&gt;Variables!$G$8,0,1)</f>
        <v>0</v>
      </c>
      <c r="AL3405" s="77">
        <f>IF(G3405&gt;Variables!$G$9,0,1)</f>
        <v>0</v>
      </c>
      <c r="AM3405" s="77">
        <f>IF(AND(K3405&gt;Variables!$G$10,K3405&lt;Variables!$G$11),0,1)</f>
        <v>1</v>
      </c>
      <c r="AN3405" s="77">
        <f>IF(H3405&lt;Variables!$G$13,1,0)</f>
        <v>0</v>
      </c>
      <c r="AO3405" s="77">
        <f>IF(R3405&lt;Variables!$G$12,0,1)</f>
        <v>0</v>
      </c>
      <c r="AP3405" s="78">
        <f t="shared" si="109"/>
        <v>1</v>
      </c>
      <c r="AQ3405" s="77">
        <f>IF(V3405&lt;Variables!$G$15,1,0)</f>
        <v>1</v>
      </c>
      <c r="AR3405" s="77">
        <v>0</v>
      </c>
      <c r="AS3405" s="77">
        <v>0</v>
      </c>
      <c r="AT3405" s="77">
        <v>1</v>
      </c>
      <c r="AU3405" s="77">
        <v>0</v>
      </c>
      <c r="BA3405" s="77">
        <v>-2.25</v>
      </c>
    </row>
    <row r="3406" spans="3:53" x14ac:dyDescent="0.25">
      <c r="C3406" s="77" t="s">
        <v>463</v>
      </c>
      <c r="D3406" s="77" t="s">
        <v>131</v>
      </c>
      <c r="E3406" s="77">
        <v>1.61</v>
      </c>
      <c r="F3406" s="77">
        <v>4.97</v>
      </c>
      <c r="G3406" s="77">
        <v>0.63</v>
      </c>
      <c r="H3406" s="77">
        <v>2660</v>
      </c>
      <c r="I3406" s="77">
        <v>6.383</v>
      </c>
      <c r="J3406" s="77" t="s">
        <v>74</v>
      </c>
      <c r="K3406" s="77">
        <v>53.84</v>
      </c>
      <c r="L3406" s="77">
        <v>1.5892299999999999</v>
      </c>
      <c r="M3406" s="77">
        <v>0.67768667845434238</v>
      </c>
      <c r="N3406" s="77">
        <v>1.5550440000000001</v>
      </c>
      <c r="O3406" s="77">
        <v>2.8909792906181719</v>
      </c>
      <c r="P3406" s="77">
        <v>31294000</v>
      </c>
      <c r="Q3406" s="77">
        <v>21404000</v>
      </c>
      <c r="R3406" s="77">
        <v>1.46</v>
      </c>
      <c r="S3406" s="77">
        <v>25.623999999999999</v>
      </c>
      <c r="T3406" s="77">
        <v>5.54</v>
      </c>
      <c r="U3406" s="77">
        <v>14.331200000000001</v>
      </c>
      <c r="V3406" s="77">
        <v>2.3816470553110629</v>
      </c>
      <c r="AC3406" s="77">
        <v>1.88</v>
      </c>
      <c r="AD3406" s="77">
        <v>1.58</v>
      </c>
      <c r="AH3406" s="77">
        <f>IF(AND(M3406&lt;Variables!$G$6,M3406&gt;Variables!$G$5),0,1)</f>
        <v>1</v>
      </c>
      <c r="AI3406" s="77">
        <f t="shared" si="108"/>
        <v>0</v>
      </c>
      <c r="AJ3406" s="77">
        <f>IF(I3406&gt;Variables!$G$7,0,1)</f>
        <v>1</v>
      </c>
      <c r="AK3406" s="77">
        <f>IF(F3406&gt;Variables!$G$8,0,1)</f>
        <v>1</v>
      </c>
      <c r="AL3406" s="77">
        <f>IF(G3406&gt;Variables!$G$9,0,1)</f>
        <v>1</v>
      </c>
      <c r="AM3406" s="77">
        <f>IF(AND(K3406&gt;Variables!$G$10,K3406&lt;Variables!$G$11),0,1)</f>
        <v>1</v>
      </c>
      <c r="AN3406" s="77">
        <f>IF(H3406&lt;Variables!$G$13,1,0)</f>
        <v>0</v>
      </c>
      <c r="AO3406" s="77">
        <f>IF(R3406&lt;Variables!$G$12,0,1)</f>
        <v>0</v>
      </c>
      <c r="AP3406" s="78">
        <f t="shared" si="109"/>
        <v>0</v>
      </c>
      <c r="AQ3406" s="77">
        <f>IF(V3406&lt;Variables!$G$15,1,0)</f>
        <v>1</v>
      </c>
      <c r="AR3406" s="77">
        <v>1</v>
      </c>
      <c r="AS3406" s="77">
        <v>0</v>
      </c>
      <c r="AT3406" s="77">
        <v>0</v>
      </c>
      <c r="AU3406" s="77">
        <v>0</v>
      </c>
      <c r="BA3406" s="77">
        <v>2</v>
      </c>
    </row>
    <row r="3407" spans="3:53" x14ac:dyDescent="0.25">
      <c r="C3407" s="77" t="s">
        <v>463</v>
      </c>
      <c r="D3407" s="77" t="s">
        <v>435</v>
      </c>
      <c r="E3407" s="77">
        <v>5.44</v>
      </c>
      <c r="F3407" s="77">
        <v>19.47</v>
      </c>
      <c r="G3407" s="77">
        <v>3.05</v>
      </c>
      <c r="H3407" s="77">
        <v>184.53</v>
      </c>
      <c r="I3407" s="77">
        <v>30.943999999999999</v>
      </c>
      <c r="J3407" s="77" t="s">
        <v>75</v>
      </c>
      <c r="K3407" s="77">
        <v>46.67</v>
      </c>
      <c r="L3407" s="77">
        <v>5.4472500000000004</v>
      </c>
      <c r="M3407" s="77">
        <v>-0.68199550231769157</v>
      </c>
      <c r="N3407" s="77">
        <v>5.4162166666666662</v>
      </c>
      <c r="O3407" s="77">
        <v>-0.1129324590042802</v>
      </c>
      <c r="P3407" s="77">
        <v>628980</v>
      </c>
      <c r="Q3407" s="77">
        <v>258610</v>
      </c>
      <c r="R3407" s="77">
        <v>2.4300000000000002</v>
      </c>
      <c r="S3407" s="77">
        <v>25.623999999999999</v>
      </c>
      <c r="T3407" s="77">
        <v>5.54</v>
      </c>
      <c r="U3407" s="77">
        <v>14.331200000000001</v>
      </c>
      <c r="V3407" s="77">
        <v>2.34367430503465</v>
      </c>
      <c r="AC3407" s="77">
        <v>5.88</v>
      </c>
      <c r="AD3407" s="77">
        <v>5.3300999999999998</v>
      </c>
      <c r="AH3407" s="77">
        <f>IF(AND(M3407&lt;Variables!$G$6,M3407&gt;Variables!$G$5),0,1)</f>
        <v>1</v>
      </c>
      <c r="AI3407" s="77">
        <f t="shared" si="108"/>
        <v>0</v>
      </c>
      <c r="AJ3407" s="77">
        <f>IF(I3407&gt;Variables!$G$7,0,1)</f>
        <v>1</v>
      </c>
      <c r="AK3407" s="77">
        <f>IF(F3407&gt;Variables!$G$8,0,1)</f>
        <v>0</v>
      </c>
      <c r="AL3407" s="77">
        <f>IF(G3407&gt;Variables!$G$9,0,1)</f>
        <v>1</v>
      </c>
      <c r="AM3407" s="77">
        <f>IF(AND(K3407&gt;Variables!$G$10,K3407&lt;Variables!$G$11),0,1)</f>
        <v>1</v>
      </c>
      <c r="AN3407" s="77">
        <f>IF(H3407&lt;Variables!$G$13,1,0)</f>
        <v>1</v>
      </c>
      <c r="AO3407" s="77">
        <f>IF(R3407&lt;Variables!$G$12,0,1)</f>
        <v>1</v>
      </c>
      <c r="AP3407" s="78">
        <f t="shared" si="109"/>
        <v>1</v>
      </c>
      <c r="AQ3407" s="77">
        <f>IF(V3407&lt;Variables!$G$15,1,0)</f>
        <v>1</v>
      </c>
      <c r="AR3407" s="77">
        <v>0</v>
      </c>
      <c r="AS3407" s="77">
        <v>0</v>
      </c>
      <c r="AT3407" s="77">
        <v>1</v>
      </c>
      <c r="AU3407" s="77">
        <v>0</v>
      </c>
      <c r="BA3407" s="77">
        <v>-1.69</v>
      </c>
    </row>
    <row r="3408" spans="3:53" x14ac:dyDescent="0.25">
      <c r="C3408" s="77" t="s">
        <v>463</v>
      </c>
      <c r="D3408" s="77" t="s">
        <v>453</v>
      </c>
      <c r="E3408" s="77">
        <v>17.05</v>
      </c>
      <c r="F3408" s="77">
        <v>20.77</v>
      </c>
      <c r="G3408" s="77">
        <v>-0.76</v>
      </c>
      <c r="H3408" s="77">
        <v>177.22</v>
      </c>
      <c r="I3408" s="77">
        <v>-27.111000000000001</v>
      </c>
      <c r="J3408" s="77" t="s">
        <v>75</v>
      </c>
      <c r="K3408" s="77">
        <v>59.08</v>
      </c>
      <c r="L3408" s="77">
        <v>17.045305263157889</v>
      </c>
      <c r="M3408" s="77">
        <v>-0.14845884404656881</v>
      </c>
      <c r="N3408" s="77">
        <v>17.075342222222218</v>
      </c>
      <c r="O3408" s="77">
        <v>-0.32410607940961378</v>
      </c>
      <c r="P3408" s="77">
        <v>353830</v>
      </c>
      <c r="Q3408" s="77">
        <v>77900</v>
      </c>
      <c r="R3408" s="77">
        <v>4.54</v>
      </c>
      <c r="S3408" s="77">
        <v>25.623999999999999</v>
      </c>
      <c r="T3408" s="77">
        <v>5.54</v>
      </c>
      <c r="U3408" s="77">
        <v>14.331200000000001</v>
      </c>
      <c r="V3408" s="77">
        <v>2.468821772150998</v>
      </c>
      <c r="AC3408" s="77">
        <v>17.010000000000002</v>
      </c>
      <c r="AD3408" s="77">
        <v>16.829999999999998</v>
      </c>
      <c r="AH3408" s="77">
        <f>IF(AND(M3408&lt;Variables!$G$6,M3408&gt;Variables!$G$5),0,1)</f>
        <v>1</v>
      </c>
      <c r="AI3408" s="77">
        <f t="shared" si="108"/>
        <v>1</v>
      </c>
      <c r="AJ3408" s="77">
        <f>IF(I3408&gt;Variables!$G$7,0,1)</f>
        <v>1</v>
      </c>
      <c r="AK3408" s="77">
        <f>IF(F3408&gt;Variables!$G$8,0,1)</f>
        <v>0</v>
      </c>
      <c r="AL3408" s="77">
        <f>IF(G3408&gt;Variables!$G$9,0,1)</f>
        <v>1</v>
      </c>
      <c r="AM3408" s="77">
        <f>IF(AND(K3408&gt;Variables!$G$10,K3408&lt;Variables!$G$11),0,1)</f>
        <v>1</v>
      </c>
      <c r="AN3408" s="77">
        <f>IF(H3408&lt;Variables!$G$13,1,0)</f>
        <v>1</v>
      </c>
      <c r="AO3408" s="77">
        <f>IF(R3408&lt;Variables!$G$12,0,1)</f>
        <v>1</v>
      </c>
      <c r="AP3408" s="78">
        <f t="shared" si="109"/>
        <v>1</v>
      </c>
      <c r="AQ3408" s="77">
        <f>IF(V3408&lt;Variables!$G$15,1,0)</f>
        <v>1</v>
      </c>
      <c r="AR3408" s="77">
        <v>0</v>
      </c>
      <c r="AS3408" s="77">
        <v>0</v>
      </c>
      <c r="AT3408" s="77">
        <v>0</v>
      </c>
      <c r="AU3408" s="77">
        <v>1</v>
      </c>
      <c r="BA3408" s="77">
        <v>-1.01</v>
      </c>
    </row>
    <row r="3409" spans="3:53" x14ac:dyDescent="0.25">
      <c r="C3409" s="77" t="s">
        <v>463</v>
      </c>
      <c r="D3409" s="77" t="s">
        <v>444</v>
      </c>
      <c r="E3409" s="77">
        <v>2.59</v>
      </c>
      <c r="F3409" s="77">
        <v>18.350000000000001</v>
      </c>
      <c r="G3409" s="77">
        <v>3.2</v>
      </c>
      <c r="H3409" s="77">
        <v>-99999</v>
      </c>
      <c r="I3409" s="77">
        <v>-99999</v>
      </c>
      <c r="J3409" s="77" t="s">
        <v>75</v>
      </c>
      <c r="K3409" s="77">
        <v>-99999</v>
      </c>
      <c r="L3409" s="77">
        <v>-99999</v>
      </c>
      <c r="M3409" s="77">
        <v>-99999</v>
      </c>
      <c r="N3409" s="77">
        <v>2.58</v>
      </c>
      <c r="O3409" s="77">
        <v>0</v>
      </c>
      <c r="P3409" s="77">
        <v>123505</v>
      </c>
      <c r="Q3409" s="77">
        <v>1740</v>
      </c>
      <c r="R3409" s="77">
        <v>70.98</v>
      </c>
      <c r="S3409" s="77">
        <v>25.623999999999999</v>
      </c>
      <c r="T3409" s="77">
        <v>5.54</v>
      </c>
      <c r="U3409" s="77">
        <v>14.331200000000001</v>
      </c>
      <c r="V3409" s="77">
        <v>-99999</v>
      </c>
      <c r="AC3409" s="77">
        <v>2.58</v>
      </c>
      <c r="AD3409" s="77">
        <v>2.5</v>
      </c>
      <c r="AH3409" s="77">
        <f>IF(AND(M3409&lt;Variables!$G$6,M3409&gt;Variables!$G$5),0,1)</f>
        <v>1</v>
      </c>
      <c r="AI3409" s="77">
        <f t="shared" si="108"/>
        <v>1</v>
      </c>
      <c r="AJ3409" s="77">
        <f>IF(I3409&gt;Variables!$G$7,0,1)</f>
        <v>1</v>
      </c>
      <c r="AK3409" s="77">
        <f>IF(F3409&gt;Variables!$G$8,0,1)</f>
        <v>0</v>
      </c>
      <c r="AL3409" s="77">
        <f>IF(G3409&gt;Variables!$G$9,0,1)</f>
        <v>1</v>
      </c>
      <c r="AM3409" s="77">
        <f>IF(AND(K3409&gt;Variables!$G$10,K3409&lt;Variables!$G$11),0,1)</f>
        <v>1</v>
      </c>
      <c r="AN3409" s="77">
        <f>IF(H3409&lt;Variables!$G$13,1,0)</f>
        <v>1</v>
      </c>
      <c r="AO3409" s="77">
        <f>IF(R3409&lt;Variables!$G$12,0,1)</f>
        <v>1</v>
      </c>
      <c r="AP3409" s="78">
        <f t="shared" si="109"/>
        <v>1</v>
      </c>
      <c r="AQ3409" s="77">
        <f>IF(V3409&lt;Variables!$G$15,1,0)</f>
        <v>1</v>
      </c>
      <c r="AR3409" s="77">
        <v>0</v>
      </c>
      <c r="AS3409" s="77">
        <v>0</v>
      </c>
      <c r="AT3409" s="77">
        <v>1</v>
      </c>
      <c r="AU3409" s="77">
        <v>0</v>
      </c>
      <c r="BA3409" s="77">
        <v>-2.25</v>
      </c>
    </row>
    <row r="3410" spans="3:53" x14ac:dyDescent="0.25">
      <c r="C3410" s="77" t="s">
        <v>463</v>
      </c>
      <c r="D3410" s="77" t="s">
        <v>458</v>
      </c>
      <c r="E3410" s="77">
        <v>38.07</v>
      </c>
      <c r="F3410" s="77">
        <v>5.09</v>
      </c>
      <c r="G3410" s="77">
        <v>6.06</v>
      </c>
      <c r="H3410" s="77">
        <v>8790</v>
      </c>
      <c r="I3410" s="77">
        <v>10.457000000000001</v>
      </c>
      <c r="J3410" s="77" t="s">
        <v>75</v>
      </c>
      <c r="K3410" s="77">
        <v>58.87</v>
      </c>
      <c r="L3410" s="77">
        <v>37.873530000000002</v>
      </c>
      <c r="M3410" s="77">
        <v>0.30752348672014368</v>
      </c>
      <c r="N3410" s="77">
        <v>37.337495999999987</v>
      </c>
      <c r="O3410" s="77">
        <v>1.7475837158442751</v>
      </c>
      <c r="P3410" s="77">
        <v>8863000</v>
      </c>
      <c r="Q3410" s="77">
        <v>19867000</v>
      </c>
      <c r="R3410" s="77">
        <v>0.45</v>
      </c>
      <c r="S3410" s="77">
        <v>25.623999999999999</v>
      </c>
      <c r="T3410" s="77">
        <v>5.54</v>
      </c>
      <c r="U3410" s="77">
        <v>14.331200000000001</v>
      </c>
      <c r="V3410" s="77">
        <v>2.4430198954962998</v>
      </c>
      <c r="AC3410" s="77">
        <v>39.799999999999997</v>
      </c>
      <c r="AD3410" s="77">
        <v>37.54</v>
      </c>
      <c r="AH3410" s="77">
        <f>IF(AND(M3410&lt;Variables!$G$6,M3410&gt;Variables!$G$5),0,1)</f>
        <v>1</v>
      </c>
      <c r="AI3410" s="77">
        <f t="shared" si="108"/>
        <v>0</v>
      </c>
      <c r="AJ3410" s="77">
        <f>IF(I3410&gt;Variables!$G$7,0,1)</f>
        <v>1</v>
      </c>
      <c r="AK3410" s="77">
        <f>IF(F3410&gt;Variables!$G$8,0,1)</f>
        <v>1</v>
      </c>
      <c r="AL3410" s="77">
        <f>IF(G3410&gt;Variables!$G$9,0,1)</f>
        <v>1</v>
      </c>
      <c r="AM3410" s="77">
        <f>IF(AND(K3410&gt;Variables!$G$10,K3410&lt;Variables!$G$11),0,1)</f>
        <v>1</v>
      </c>
      <c r="AN3410" s="77">
        <f>IF(H3410&lt;Variables!$G$13,1,0)</f>
        <v>0</v>
      </c>
      <c r="AO3410" s="77">
        <f>IF(R3410&lt;Variables!$G$12,0,1)</f>
        <v>0</v>
      </c>
      <c r="AP3410" s="78">
        <f t="shared" si="109"/>
        <v>1</v>
      </c>
      <c r="AQ3410" s="77">
        <f>IF(V3410&lt;Variables!$G$15,1,0)</f>
        <v>1</v>
      </c>
      <c r="AR3410" s="77">
        <v>1</v>
      </c>
      <c r="AS3410" s="77">
        <v>0</v>
      </c>
      <c r="AT3410" s="77">
        <v>0</v>
      </c>
      <c r="AU3410" s="77">
        <v>0</v>
      </c>
      <c r="BA3410" s="77">
        <v>0.72</v>
      </c>
    </row>
    <row r="3411" spans="3:53" x14ac:dyDescent="0.25">
      <c r="C3411" s="77" t="s">
        <v>467</v>
      </c>
      <c r="D3411" s="77" t="s">
        <v>466</v>
      </c>
      <c r="E3411" s="77">
        <v>1.42</v>
      </c>
      <c r="F3411" s="77">
        <v>26.78</v>
      </c>
      <c r="G3411" s="77">
        <v>12.91</v>
      </c>
      <c r="H3411" s="77">
        <v>59.38</v>
      </c>
      <c r="I3411" s="77">
        <v>-0.78900000000000003</v>
      </c>
      <c r="J3411" s="77" t="s">
        <v>74</v>
      </c>
      <c r="K3411" s="77">
        <v>63.21</v>
      </c>
      <c r="L3411" s="77">
        <v>1.37537</v>
      </c>
      <c r="M3411" s="77">
        <v>1.7980616125115361</v>
      </c>
      <c r="N3411" s="77">
        <v>1.3093060000000001</v>
      </c>
      <c r="O3411" s="77">
        <v>6.9345133987012826</v>
      </c>
      <c r="P3411" s="77">
        <v>11910000</v>
      </c>
      <c r="Q3411" s="77">
        <v>1080000</v>
      </c>
      <c r="R3411" s="77">
        <v>11.03</v>
      </c>
      <c r="S3411" s="77">
        <v>25.245999999999999</v>
      </c>
      <c r="T3411" s="77">
        <v>5.7469999999999999</v>
      </c>
      <c r="U3411" s="77">
        <v>14.2668</v>
      </c>
      <c r="V3411" s="77">
        <v>2.388509084487811</v>
      </c>
      <c r="AC3411" s="77">
        <v>1.64</v>
      </c>
      <c r="AD3411" s="77">
        <v>1.33</v>
      </c>
      <c r="AH3411" s="77">
        <f>IF(AND(M3411&lt;Variables!$G$6,M3411&gt;Variables!$G$5),0,1)</f>
        <v>1</v>
      </c>
      <c r="AI3411" s="77">
        <f t="shared" si="108"/>
        <v>0</v>
      </c>
      <c r="AJ3411" s="77">
        <f>IF(I3411&gt;Variables!$G$7,0,1)</f>
        <v>1</v>
      </c>
      <c r="AK3411" s="77">
        <f>IF(F3411&gt;Variables!$G$8,0,1)</f>
        <v>0</v>
      </c>
      <c r="AL3411" s="77">
        <f>IF(G3411&gt;Variables!$G$9,0,1)</f>
        <v>0</v>
      </c>
      <c r="AM3411" s="77">
        <f>IF(AND(K3411&gt;Variables!$G$10,K3411&lt;Variables!$G$11),0,1)</f>
        <v>0</v>
      </c>
      <c r="AN3411" s="77">
        <f>IF(H3411&lt;Variables!$G$13,1,0)</f>
        <v>1</v>
      </c>
      <c r="AO3411" s="77">
        <f>IF(R3411&lt;Variables!$G$12,0,1)</f>
        <v>1</v>
      </c>
      <c r="AP3411" s="78">
        <f t="shared" si="109"/>
        <v>0</v>
      </c>
      <c r="AQ3411" s="77">
        <f>IF(V3411&lt;Variables!$G$15,1,0)</f>
        <v>1</v>
      </c>
      <c r="AR3411" s="77">
        <v>0</v>
      </c>
      <c r="AS3411" s="77">
        <v>0</v>
      </c>
      <c r="AT3411" s="77">
        <v>1</v>
      </c>
      <c r="AU3411" s="77">
        <v>0</v>
      </c>
      <c r="BA3411" s="77">
        <v>-2.25</v>
      </c>
    </row>
    <row r="3412" spans="3:53" x14ac:dyDescent="0.25">
      <c r="C3412" s="77" t="s">
        <v>467</v>
      </c>
      <c r="D3412" s="77" t="s">
        <v>431</v>
      </c>
      <c r="E3412" s="77">
        <v>35.590000000000003</v>
      </c>
      <c r="F3412" s="77">
        <v>23.37</v>
      </c>
      <c r="G3412" s="77">
        <v>20.03</v>
      </c>
      <c r="H3412" s="77">
        <v>3750</v>
      </c>
      <c r="I3412" s="77">
        <v>50.835000000000001</v>
      </c>
      <c r="J3412" s="77" t="s">
        <v>74</v>
      </c>
      <c r="K3412" s="77">
        <v>63.6</v>
      </c>
      <c r="L3412" s="77">
        <v>35.340535000000003</v>
      </c>
      <c r="M3412" s="77">
        <v>0.53639538846821266</v>
      </c>
      <c r="N3412" s="77">
        <v>33.883386000000002</v>
      </c>
      <c r="O3412" s="77">
        <v>4.8599452250728303</v>
      </c>
      <c r="P3412" s="77">
        <v>10981000</v>
      </c>
      <c r="Q3412" s="77">
        <v>5226000</v>
      </c>
      <c r="R3412" s="77">
        <v>2.1</v>
      </c>
      <c r="S3412" s="77">
        <v>25.245999999999999</v>
      </c>
      <c r="T3412" s="77">
        <v>5.7469999999999999</v>
      </c>
      <c r="U3412" s="77">
        <v>14.2668</v>
      </c>
      <c r="V3412" s="77">
        <v>2.4728818255060379</v>
      </c>
      <c r="AC3412" s="77">
        <v>38.549999999999997</v>
      </c>
      <c r="AD3412" s="77">
        <v>35.119999999999997</v>
      </c>
      <c r="AH3412" s="77">
        <f>IF(AND(M3412&lt;Variables!$G$6,M3412&gt;Variables!$G$5),0,1)</f>
        <v>1</v>
      </c>
      <c r="AI3412" s="77">
        <f t="shared" si="108"/>
        <v>0</v>
      </c>
      <c r="AJ3412" s="77">
        <f>IF(I3412&gt;Variables!$G$7,0,1)</f>
        <v>0</v>
      </c>
      <c r="AK3412" s="77">
        <f>IF(F3412&gt;Variables!$G$8,0,1)</f>
        <v>0</v>
      </c>
      <c r="AL3412" s="77">
        <f>IF(G3412&gt;Variables!$G$9,0,1)</f>
        <v>0</v>
      </c>
      <c r="AM3412" s="77">
        <f>IF(AND(K3412&gt;Variables!$G$10,K3412&lt;Variables!$G$11),0,1)</f>
        <v>0</v>
      </c>
      <c r="AN3412" s="77">
        <f>IF(H3412&lt;Variables!$G$13,1,0)</f>
        <v>0</v>
      </c>
      <c r="AO3412" s="77">
        <f>IF(R3412&lt;Variables!$G$12,0,1)</f>
        <v>0</v>
      </c>
      <c r="AP3412" s="78">
        <f t="shared" si="109"/>
        <v>0</v>
      </c>
      <c r="AQ3412" s="77">
        <f>IF(V3412&lt;Variables!$G$15,1,0)</f>
        <v>1</v>
      </c>
      <c r="AR3412" s="77">
        <v>1</v>
      </c>
      <c r="AS3412" s="77">
        <v>0</v>
      </c>
      <c r="AT3412" s="77">
        <v>0</v>
      </c>
      <c r="AU3412" s="77">
        <v>0</v>
      </c>
      <c r="BA3412" s="77">
        <v>2</v>
      </c>
    </row>
    <row r="3413" spans="3:53" x14ac:dyDescent="0.25">
      <c r="C3413" s="77" t="s">
        <v>467</v>
      </c>
      <c r="D3413" s="77" t="s">
        <v>436</v>
      </c>
      <c r="E3413" s="77">
        <v>3.24</v>
      </c>
      <c r="F3413" s="77">
        <v>21.66</v>
      </c>
      <c r="G3413" s="77">
        <v>6.76</v>
      </c>
      <c r="H3413" s="77">
        <v>34.21</v>
      </c>
      <c r="I3413" s="77">
        <v>-6.9180000000000001</v>
      </c>
      <c r="J3413" s="77" t="s">
        <v>74</v>
      </c>
      <c r="K3413" s="77">
        <v>37.1</v>
      </c>
      <c r="L3413" s="77">
        <v>3.5519250000000002</v>
      </c>
      <c r="M3413" s="77">
        <v>-7.4248470899582628</v>
      </c>
      <c r="N3413" s="77">
        <v>3.4956860000000001</v>
      </c>
      <c r="O3413" s="77">
        <v>-5.9354873406822088</v>
      </c>
      <c r="P3413" s="77">
        <v>7140000</v>
      </c>
      <c r="Q3413" s="77">
        <v>59810</v>
      </c>
      <c r="R3413" s="77">
        <v>119.38</v>
      </c>
      <c r="S3413" s="77">
        <v>25.245999999999999</v>
      </c>
      <c r="T3413" s="77">
        <v>5.7469999999999999</v>
      </c>
      <c r="U3413" s="77">
        <v>14.2668</v>
      </c>
      <c r="V3413" s="77">
        <v>2.149787861033102</v>
      </c>
      <c r="AC3413" s="77">
        <v>3.32</v>
      </c>
      <c r="AD3413" s="77">
        <v>2.71</v>
      </c>
      <c r="AH3413" s="77">
        <f>IF(AND(M3413&lt;Variables!$G$6,M3413&gt;Variables!$G$5),0,1)</f>
        <v>0</v>
      </c>
      <c r="AI3413" s="77">
        <f t="shared" si="108"/>
        <v>0</v>
      </c>
      <c r="AJ3413" s="77">
        <f>IF(I3413&gt;Variables!$G$7,0,1)</f>
        <v>1</v>
      </c>
      <c r="AK3413" s="77">
        <f>IF(F3413&gt;Variables!$G$8,0,1)</f>
        <v>0</v>
      </c>
      <c r="AL3413" s="77">
        <f>IF(G3413&gt;Variables!$G$9,0,1)</f>
        <v>1</v>
      </c>
      <c r="AM3413" s="77">
        <f>IF(AND(K3413&gt;Variables!$G$10,K3413&lt;Variables!$G$11),0,1)</f>
        <v>1</v>
      </c>
      <c r="AN3413" s="77">
        <f>IF(H3413&lt;Variables!$G$13,1,0)</f>
        <v>1</v>
      </c>
      <c r="AO3413" s="77">
        <f>IF(R3413&lt;Variables!$G$12,0,1)</f>
        <v>1</v>
      </c>
      <c r="AP3413" s="78">
        <f t="shared" si="109"/>
        <v>0</v>
      </c>
      <c r="AQ3413" s="77">
        <f>IF(V3413&lt;Variables!$G$15,1,0)</f>
        <v>1</v>
      </c>
      <c r="AR3413" s="77">
        <v>1</v>
      </c>
      <c r="AS3413" s="77">
        <v>0</v>
      </c>
      <c r="AT3413" s="77">
        <v>0</v>
      </c>
      <c r="AU3413" s="77">
        <v>0</v>
      </c>
      <c r="BA3413" s="77">
        <v>2</v>
      </c>
    </row>
    <row r="3414" spans="3:53" x14ac:dyDescent="0.25">
      <c r="C3414" s="77" t="s">
        <v>467</v>
      </c>
      <c r="D3414" s="77" t="s">
        <v>449</v>
      </c>
      <c r="E3414" s="77">
        <v>31.91</v>
      </c>
      <c r="F3414" s="77">
        <v>7.14</v>
      </c>
      <c r="G3414" s="77">
        <v>3.01</v>
      </c>
      <c r="H3414" s="77">
        <v>17360</v>
      </c>
      <c r="I3414" s="77">
        <v>-0.28699999999999998</v>
      </c>
      <c r="J3414" s="77" t="s">
        <v>74</v>
      </c>
      <c r="K3414" s="77">
        <v>46.97</v>
      </c>
      <c r="L3414" s="77">
        <v>31.974969999999999</v>
      </c>
      <c r="M3414" s="77">
        <v>-0.54720927025108024</v>
      </c>
      <c r="N3414" s="77">
        <v>31.619581999999991</v>
      </c>
      <c r="O3414" s="77">
        <v>0.57058945308007758</v>
      </c>
      <c r="P3414" s="77">
        <v>25682000</v>
      </c>
      <c r="Q3414" s="77">
        <v>34219000</v>
      </c>
      <c r="R3414" s="77">
        <v>0.75</v>
      </c>
      <c r="S3414" s="77">
        <v>25.245999999999999</v>
      </c>
      <c r="T3414" s="77">
        <v>5.7469999999999999</v>
      </c>
      <c r="U3414" s="77">
        <v>14.2668</v>
      </c>
      <c r="V3414" s="77">
        <v>2.345048209697898</v>
      </c>
      <c r="AC3414" s="77">
        <v>34.130000000000003</v>
      </c>
      <c r="AD3414" s="77">
        <v>31.6</v>
      </c>
      <c r="AH3414" s="77">
        <f>IF(AND(M3414&lt;Variables!$G$6,M3414&gt;Variables!$G$5),0,1)</f>
        <v>1</v>
      </c>
      <c r="AI3414" s="77">
        <f t="shared" si="108"/>
        <v>0</v>
      </c>
      <c r="AJ3414" s="77">
        <f>IF(I3414&gt;Variables!$G$7,0,1)</f>
        <v>1</v>
      </c>
      <c r="AK3414" s="77">
        <f>IF(F3414&gt;Variables!$G$8,0,1)</f>
        <v>1</v>
      </c>
      <c r="AL3414" s="77">
        <f>IF(G3414&gt;Variables!$G$9,0,1)</f>
        <v>1</v>
      </c>
      <c r="AM3414" s="77">
        <f>IF(AND(K3414&gt;Variables!$G$10,K3414&lt;Variables!$G$11),0,1)</f>
        <v>1</v>
      </c>
      <c r="AN3414" s="77">
        <f>IF(H3414&lt;Variables!$G$13,1,0)</f>
        <v>0</v>
      </c>
      <c r="AO3414" s="77">
        <f>IF(R3414&lt;Variables!$G$12,0,1)</f>
        <v>0</v>
      </c>
      <c r="AP3414" s="78">
        <f t="shared" si="109"/>
        <v>0</v>
      </c>
      <c r="AQ3414" s="77">
        <f>IF(V3414&lt;Variables!$G$15,1,0)</f>
        <v>1</v>
      </c>
      <c r="AR3414" s="77">
        <v>1</v>
      </c>
      <c r="AS3414" s="77">
        <v>0</v>
      </c>
      <c r="AT3414" s="77">
        <v>0</v>
      </c>
      <c r="AU3414" s="77">
        <v>0</v>
      </c>
      <c r="BA3414" s="77">
        <v>2</v>
      </c>
    </row>
    <row r="3415" spans="3:53" x14ac:dyDescent="0.25">
      <c r="C3415" s="77" t="s">
        <v>467</v>
      </c>
      <c r="D3415" s="77" t="s">
        <v>432</v>
      </c>
      <c r="E3415" s="77">
        <v>21.85</v>
      </c>
      <c r="F3415" s="77">
        <v>11.88</v>
      </c>
      <c r="G3415" s="77">
        <v>1.82</v>
      </c>
      <c r="H3415" s="77">
        <v>2230</v>
      </c>
      <c r="I3415" s="77">
        <v>0.76200000000000001</v>
      </c>
      <c r="J3415" s="77" t="s">
        <v>74</v>
      </c>
      <c r="K3415" s="77">
        <v>58.03</v>
      </c>
      <c r="L3415" s="77">
        <v>21.689695</v>
      </c>
      <c r="M3415" s="77">
        <v>0.32414010432143547</v>
      </c>
      <c r="N3415" s="77">
        <v>21.610935999999999</v>
      </c>
      <c r="O3415" s="77">
        <v>0.68976188722231346</v>
      </c>
      <c r="P3415" s="77">
        <v>1367000</v>
      </c>
      <c r="Q3415" s="77">
        <v>1300000</v>
      </c>
      <c r="R3415" s="77">
        <v>1.05</v>
      </c>
      <c r="S3415" s="77">
        <v>25.245999999999999</v>
      </c>
      <c r="T3415" s="77">
        <v>5.7469999999999999</v>
      </c>
      <c r="U3415" s="77">
        <v>14.2668</v>
      </c>
      <c r="V3415" s="77">
        <v>2.4342461408187619</v>
      </c>
      <c r="AC3415" s="77">
        <v>22.16</v>
      </c>
      <c r="AD3415" s="77">
        <v>21.46</v>
      </c>
      <c r="AH3415" s="77">
        <f>IF(AND(M3415&lt;Variables!$G$6,M3415&gt;Variables!$G$5),0,1)</f>
        <v>1</v>
      </c>
      <c r="AI3415" s="77">
        <f t="shared" si="108"/>
        <v>0</v>
      </c>
      <c r="AJ3415" s="77">
        <f>IF(I3415&gt;Variables!$G$7,0,1)</f>
        <v>1</v>
      </c>
      <c r="AK3415" s="77">
        <f>IF(F3415&gt;Variables!$G$8,0,1)</f>
        <v>0</v>
      </c>
      <c r="AL3415" s="77">
        <f>IF(G3415&gt;Variables!$G$9,0,1)</f>
        <v>1</v>
      </c>
      <c r="AM3415" s="77">
        <f>IF(AND(K3415&gt;Variables!$G$10,K3415&lt;Variables!$G$11),0,1)</f>
        <v>1</v>
      </c>
      <c r="AN3415" s="77">
        <f>IF(H3415&lt;Variables!$G$13,1,0)</f>
        <v>0</v>
      </c>
      <c r="AO3415" s="77">
        <f>IF(R3415&lt;Variables!$G$12,0,1)</f>
        <v>0</v>
      </c>
      <c r="AP3415" s="78">
        <f t="shared" si="109"/>
        <v>0</v>
      </c>
      <c r="AQ3415" s="77">
        <f>IF(V3415&lt;Variables!$G$15,1,0)</f>
        <v>1</v>
      </c>
      <c r="AR3415" s="77">
        <v>0</v>
      </c>
      <c r="AS3415" s="77">
        <v>1</v>
      </c>
      <c r="AT3415" s="77">
        <v>0</v>
      </c>
      <c r="AU3415" s="77">
        <v>0</v>
      </c>
      <c r="BA3415" s="77">
        <v>0.36</v>
      </c>
    </row>
    <row r="3416" spans="3:53" x14ac:dyDescent="0.25">
      <c r="C3416" s="77" t="s">
        <v>467</v>
      </c>
      <c r="D3416" s="77" t="s">
        <v>429</v>
      </c>
      <c r="E3416" s="77">
        <v>183.22</v>
      </c>
      <c r="F3416" s="77">
        <v>9.4700000000000006</v>
      </c>
      <c r="G3416" s="77">
        <v>-1.76</v>
      </c>
      <c r="H3416" s="77">
        <v>3840</v>
      </c>
      <c r="I3416" s="77">
        <v>3.5840000000000001</v>
      </c>
      <c r="J3416" s="77" t="s">
        <v>74</v>
      </c>
      <c r="K3416" s="77">
        <v>46.36</v>
      </c>
      <c r="L3416" s="77">
        <v>182.79475555555561</v>
      </c>
      <c r="M3416" s="77">
        <v>-0.243308706644151</v>
      </c>
      <c r="N3416" s="77">
        <v>183.09542291666671</v>
      </c>
      <c r="O3416" s="77">
        <v>-0.40712263845392821</v>
      </c>
      <c r="P3416" s="77">
        <v>503110</v>
      </c>
      <c r="Q3416" s="77">
        <v>177589</v>
      </c>
      <c r="R3416" s="77">
        <v>2.83</v>
      </c>
      <c r="S3416" s="77">
        <v>25.245999999999999</v>
      </c>
      <c r="T3416" s="77">
        <v>5.7469999999999999</v>
      </c>
      <c r="U3416" s="77">
        <v>14.2668</v>
      </c>
      <c r="V3416" s="77">
        <v>2.3330578873897179</v>
      </c>
      <c r="AC3416" s="77">
        <v>184.48</v>
      </c>
      <c r="AD3416" s="77">
        <v>181.72</v>
      </c>
      <c r="AH3416" s="77">
        <f>IF(AND(M3416&lt;Variables!$G$6,M3416&gt;Variables!$G$5),0,1)</f>
        <v>1</v>
      </c>
      <c r="AI3416" s="77">
        <f t="shared" si="108"/>
        <v>1</v>
      </c>
      <c r="AJ3416" s="77">
        <f>IF(I3416&gt;Variables!$G$7,0,1)</f>
        <v>1</v>
      </c>
      <c r="AK3416" s="77">
        <f>IF(F3416&gt;Variables!$G$8,0,1)</f>
        <v>0</v>
      </c>
      <c r="AL3416" s="77">
        <f>IF(G3416&gt;Variables!$G$9,0,1)</f>
        <v>1</v>
      </c>
      <c r="AM3416" s="77">
        <f>IF(AND(K3416&gt;Variables!$G$10,K3416&lt;Variables!$G$11),0,1)</f>
        <v>1</v>
      </c>
      <c r="AN3416" s="77">
        <f>IF(H3416&lt;Variables!$G$13,1,0)</f>
        <v>0</v>
      </c>
      <c r="AO3416" s="77">
        <f>IF(R3416&lt;Variables!$G$12,0,1)</f>
        <v>1</v>
      </c>
      <c r="AP3416" s="78">
        <f t="shared" si="109"/>
        <v>0</v>
      </c>
      <c r="AQ3416" s="77">
        <f>IF(V3416&lt;Variables!$G$15,1,0)</f>
        <v>1</v>
      </c>
      <c r="AR3416" s="77">
        <v>0</v>
      </c>
      <c r="AS3416" s="77">
        <v>1</v>
      </c>
      <c r="AT3416" s="77">
        <v>0</v>
      </c>
      <c r="AU3416" s="77">
        <v>0</v>
      </c>
      <c r="BA3416" s="77">
        <v>0.45</v>
      </c>
    </row>
    <row r="3417" spans="3:53" x14ac:dyDescent="0.25">
      <c r="C3417" s="77" t="s">
        <v>467</v>
      </c>
      <c r="D3417" s="77" t="s">
        <v>456</v>
      </c>
      <c r="E3417" s="77">
        <v>52.96</v>
      </c>
      <c r="F3417" s="77">
        <v>7.73</v>
      </c>
      <c r="G3417" s="77">
        <v>8.14</v>
      </c>
      <c r="H3417" s="77">
        <v>6290</v>
      </c>
      <c r="I3417" s="77">
        <v>1.0349999999999999</v>
      </c>
      <c r="J3417" s="77" t="s">
        <v>74</v>
      </c>
      <c r="K3417" s="77">
        <v>58.75</v>
      </c>
      <c r="L3417" s="77">
        <v>52.647620000000003</v>
      </c>
      <c r="M3417" s="77">
        <v>3.3011938621352377E-2</v>
      </c>
      <c r="N3417" s="77">
        <v>51.579306000000003</v>
      </c>
      <c r="O3417" s="77">
        <v>2.104902303260932</v>
      </c>
      <c r="P3417" s="77">
        <v>966885</v>
      </c>
      <c r="Q3417" s="77">
        <v>1408000</v>
      </c>
      <c r="R3417" s="77">
        <v>0.69</v>
      </c>
      <c r="S3417" s="77">
        <v>25.245999999999999</v>
      </c>
      <c r="T3417" s="77">
        <v>5.7469999999999999</v>
      </c>
      <c r="U3417" s="77">
        <v>14.2668</v>
      </c>
      <c r="V3417" s="77">
        <v>2.455957477906884</v>
      </c>
      <c r="AC3417" s="77">
        <v>55.29</v>
      </c>
      <c r="AD3417" s="77">
        <v>52.41</v>
      </c>
      <c r="AH3417" s="77">
        <f>IF(AND(M3417&lt;Variables!$G$6,M3417&gt;Variables!$G$5),0,1)</f>
        <v>1</v>
      </c>
      <c r="AI3417" s="77">
        <f t="shared" si="108"/>
        <v>0</v>
      </c>
      <c r="AJ3417" s="77">
        <f>IF(I3417&gt;Variables!$G$7,0,1)</f>
        <v>1</v>
      </c>
      <c r="AK3417" s="77">
        <f>IF(F3417&gt;Variables!$G$8,0,1)</f>
        <v>1</v>
      </c>
      <c r="AL3417" s="77">
        <f>IF(G3417&gt;Variables!$G$9,0,1)</f>
        <v>1</v>
      </c>
      <c r="AM3417" s="77">
        <f>IF(AND(K3417&gt;Variables!$G$10,K3417&lt;Variables!$G$11),0,1)</f>
        <v>1</v>
      </c>
      <c r="AN3417" s="77">
        <f>IF(H3417&lt;Variables!$G$13,1,0)</f>
        <v>0</v>
      </c>
      <c r="AO3417" s="77">
        <f>IF(R3417&lt;Variables!$G$12,0,1)</f>
        <v>0</v>
      </c>
      <c r="AP3417" s="78">
        <f t="shared" si="109"/>
        <v>0</v>
      </c>
      <c r="AQ3417" s="77">
        <f>IF(V3417&lt;Variables!$G$15,1,0)</f>
        <v>1</v>
      </c>
      <c r="AR3417" s="77">
        <v>1</v>
      </c>
      <c r="AS3417" s="77">
        <v>0</v>
      </c>
      <c r="AT3417" s="77">
        <v>0</v>
      </c>
      <c r="AU3417" s="77">
        <v>0</v>
      </c>
      <c r="BA3417" s="77">
        <v>2</v>
      </c>
    </row>
    <row r="3418" spans="3:53" x14ac:dyDescent="0.25">
      <c r="C3418" s="77" t="s">
        <v>467</v>
      </c>
      <c r="D3418" s="77" t="s">
        <v>452</v>
      </c>
      <c r="E3418" s="77">
        <v>34.61</v>
      </c>
      <c r="F3418" s="77">
        <v>45.4</v>
      </c>
      <c r="G3418" s="77">
        <v>7.11</v>
      </c>
      <c r="H3418" s="77">
        <v>152.74</v>
      </c>
      <c r="I3418" s="77">
        <v>10.163</v>
      </c>
      <c r="J3418" s="77" t="s">
        <v>74</v>
      </c>
      <c r="K3418" s="77">
        <v>68.489999999999995</v>
      </c>
      <c r="L3418" s="77">
        <v>34.013437500000002</v>
      </c>
      <c r="M3418" s="77">
        <v>0.76899754692537792</v>
      </c>
      <c r="N3418" s="77">
        <v>34.14450731707317</v>
      </c>
      <c r="O3418" s="77">
        <v>0.38217767125776753</v>
      </c>
      <c r="P3418" s="77">
        <v>121400</v>
      </c>
      <c r="Q3418" s="77">
        <v>15550</v>
      </c>
      <c r="R3418" s="77">
        <v>7.81</v>
      </c>
      <c r="S3418" s="77">
        <v>25.245999999999999</v>
      </c>
      <c r="T3418" s="77">
        <v>5.7469999999999999</v>
      </c>
      <c r="U3418" s="77">
        <v>14.2668</v>
      </c>
      <c r="V3418" s="77">
        <v>2.4974986714919658</v>
      </c>
      <c r="AC3418" s="77">
        <v>34.6</v>
      </c>
      <c r="AD3418" s="77">
        <v>33.950000000000003</v>
      </c>
      <c r="AH3418" s="77">
        <f>IF(AND(M3418&lt;Variables!$G$6,M3418&gt;Variables!$G$5),0,1)</f>
        <v>1</v>
      </c>
      <c r="AI3418" s="77">
        <f t="shared" si="108"/>
        <v>1</v>
      </c>
      <c r="AJ3418" s="77">
        <f>IF(I3418&gt;Variables!$G$7,0,1)</f>
        <v>1</v>
      </c>
      <c r="AK3418" s="77">
        <f>IF(F3418&gt;Variables!$G$8,0,1)</f>
        <v>0</v>
      </c>
      <c r="AL3418" s="77">
        <f>IF(G3418&gt;Variables!$G$9,0,1)</f>
        <v>1</v>
      </c>
      <c r="AM3418" s="77">
        <f>IF(AND(K3418&gt;Variables!$G$10,K3418&lt;Variables!$G$11),0,1)</f>
        <v>0</v>
      </c>
      <c r="AN3418" s="77">
        <f>IF(H3418&lt;Variables!$G$13,1,0)</f>
        <v>1</v>
      </c>
      <c r="AO3418" s="77">
        <f>IF(R3418&lt;Variables!$G$12,0,1)</f>
        <v>1</v>
      </c>
      <c r="AP3418" s="78">
        <f t="shared" si="109"/>
        <v>0</v>
      </c>
      <c r="AQ3418" s="77">
        <f>IF(V3418&lt;Variables!$G$15,1,0)</f>
        <v>1</v>
      </c>
      <c r="AR3418" s="77">
        <v>0</v>
      </c>
      <c r="AS3418" s="77">
        <v>1</v>
      </c>
      <c r="AT3418" s="77">
        <v>0</v>
      </c>
      <c r="AU3418" s="77">
        <v>0</v>
      </c>
      <c r="BA3418" s="77">
        <v>-0.83</v>
      </c>
    </row>
    <row r="3419" spans="3:53" x14ac:dyDescent="0.25">
      <c r="C3419" s="77" t="s">
        <v>467</v>
      </c>
      <c r="D3419" s="77" t="s">
        <v>435</v>
      </c>
      <c r="E3419" s="77">
        <v>5.47</v>
      </c>
      <c r="F3419" s="77">
        <v>20.46</v>
      </c>
      <c r="G3419" s="77">
        <v>4.1900000000000004</v>
      </c>
      <c r="H3419" s="77">
        <v>184.53</v>
      </c>
      <c r="I3419" s="77">
        <v>31.212</v>
      </c>
      <c r="J3419" s="77" t="s">
        <v>74</v>
      </c>
      <c r="K3419" s="77">
        <v>59.15</v>
      </c>
      <c r="L3419" s="77">
        <v>5.4359000000000011</v>
      </c>
      <c r="M3419" s="77">
        <v>0.62731102485326595</v>
      </c>
      <c r="N3419" s="77">
        <v>5.4361000000000006</v>
      </c>
      <c r="O3419" s="77">
        <v>0.62360883721784277</v>
      </c>
      <c r="P3419" s="77">
        <v>645630</v>
      </c>
      <c r="Q3419" s="77">
        <v>258610</v>
      </c>
      <c r="R3419" s="77">
        <v>2.5</v>
      </c>
      <c r="S3419" s="77">
        <v>25.245999999999999</v>
      </c>
      <c r="T3419" s="77">
        <v>5.7469999999999999</v>
      </c>
      <c r="U3419" s="77">
        <v>14.2668</v>
      </c>
      <c r="V3419" s="77">
        <v>2.4289070940598632</v>
      </c>
      <c r="AC3419" s="77">
        <v>5.88</v>
      </c>
      <c r="AD3419" s="77">
        <v>5.3300999999999998</v>
      </c>
      <c r="AH3419" s="77">
        <f>IF(AND(M3419&lt;Variables!$G$6,M3419&gt;Variables!$G$5),0,1)</f>
        <v>1</v>
      </c>
      <c r="AI3419" s="77">
        <f t="shared" si="108"/>
        <v>1</v>
      </c>
      <c r="AJ3419" s="77">
        <f>IF(I3419&gt;Variables!$G$7,0,1)</f>
        <v>1</v>
      </c>
      <c r="AK3419" s="77">
        <f>IF(F3419&gt;Variables!$G$8,0,1)</f>
        <v>0</v>
      </c>
      <c r="AL3419" s="77">
        <f>IF(G3419&gt;Variables!$G$9,0,1)</f>
        <v>1</v>
      </c>
      <c r="AM3419" s="77">
        <f>IF(AND(K3419&gt;Variables!$G$10,K3419&lt;Variables!$G$11),0,1)</f>
        <v>1</v>
      </c>
      <c r="AN3419" s="77">
        <f>IF(H3419&lt;Variables!$G$13,1,0)</f>
        <v>1</v>
      </c>
      <c r="AO3419" s="77">
        <f>IF(R3419&lt;Variables!$G$12,0,1)</f>
        <v>1</v>
      </c>
      <c r="AP3419" s="78">
        <f t="shared" si="109"/>
        <v>0</v>
      </c>
      <c r="AQ3419" s="77">
        <f>IF(V3419&lt;Variables!$G$15,1,0)</f>
        <v>1</v>
      </c>
      <c r="AR3419" s="77">
        <v>0</v>
      </c>
      <c r="AS3419" s="77">
        <v>0</v>
      </c>
      <c r="AT3419" s="77">
        <v>1</v>
      </c>
      <c r="AU3419" s="77">
        <v>0</v>
      </c>
      <c r="BA3419" s="77">
        <v>-2.25</v>
      </c>
    </row>
    <row r="3420" spans="3:53" x14ac:dyDescent="0.25">
      <c r="C3420" s="77" t="s">
        <v>467</v>
      </c>
      <c r="D3420" s="77" t="s">
        <v>455</v>
      </c>
      <c r="E3420" s="77">
        <v>17.690000000000001</v>
      </c>
      <c r="F3420" s="77">
        <v>4.67</v>
      </c>
      <c r="G3420" s="77">
        <v>3.82</v>
      </c>
      <c r="H3420" s="77">
        <v>5230</v>
      </c>
      <c r="I3420" s="77">
        <v>-38.494999999999997</v>
      </c>
      <c r="J3420" s="77" t="s">
        <v>75</v>
      </c>
      <c r="K3420" s="77">
        <v>46.29</v>
      </c>
      <c r="L3420" s="77">
        <v>17.699144999999991</v>
      </c>
      <c r="M3420" s="77">
        <v>-0.277668780045566</v>
      </c>
      <c r="N3420" s="77">
        <v>17.628617999999999</v>
      </c>
      <c r="O3420" s="77">
        <v>0.121291413768201</v>
      </c>
      <c r="P3420" s="77">
        <v>1531000</v>
      </c>
      <c r="Q3420" s="77">
        <v>5070000</v>
      </c>
      <c r="R3420" s="77">
        <v>0.3</v>
      </c>
      <c r="S3420" s="77">
        <v>25.245999999999999</v>
      </c>
      <c r="T3420" s="77">
        <v>5.7469999999999999</v>
      </c>
      <c r="U3420" s="77">
        <v>14.2668</v>
      </c>
      <c r="V3420" s="77">
        <v>2.3328087116907619</v>
      </c>
      <c r="AC3420" s="77">
        <v>18.079999999999998</v>
      </c>
      <c r="AD3420" s="77">
        <v>17.61</v>
      </c>
      <c r="AH3420" s="77">
        <f>IF(AND(M3420&lt;Variables!$G$6,M3420&gt;Variables!$G$5),0,1)</f>
        <v>1</v>
      </c>
      <c r="AI3420" s="77">
        <f t="shared" si="108"/>
        <v>0</v>
      </c>
      <c r="AJ3420" s="77">
        <f>IF(I3420&gt;Variables!$G$7,0,1)</f>
        <v>1</v>
      </c>
      <c r="AK3420" s="77">
        <f>IF(F3420&gt;Variables!$G$8,0,1)</f>
        <v>1</v>
      </c>
      <c r="AL3420" s="77">
        <f>IF(G3420&gt;Variables!$G$9,0,1)</f>
        <v>1</v>
      </c>
      <c r="AM3420" s="77">
        <f>IF(AND(K3420&gt;Variables!$G$10,K3420&lt;Variables!$G$11),0,1)</f>
        <v>1</v>
      </c>
      <c r="AN3420" s="77">
        <f>IF(H3420&lt;Variables!$G$13,1,0)</f>
        <v>0</v>
      </c>
      <c r="AO3420" s="77">
        <f>IF(R3420&lt;Variables!$G$12,0,1)</f>
        <v>0</v>
      </c>
      <c r="AP3420" s="78">
        <f t="shared" si="109"/>
        <v>1</v>
      </c>
      <c r="AQ3420" s="77">
        <f>IF(V3420&lt;Variables!$G$15,1,0)</f>
        <v>1</v>
      </c>
      <c r="AR3420" s="77">
        <v>1</v>
      </c>
      <c r="AS3420" s="77">
        <v>0</v>
      </c>
      <c r="AT3420" s="77">
        <v>0</v>
      </c>
      <c r="AU3420" s="77">
        <v>0</v>
      </c>
      <c r="BA3420" s="77">
        <v>1.39</v>
      </c>
    </row>
    <row r="3421" spans="3:53" x14ac:dyDescent="0.25">
      <c r="C3421" s="77" t="s">
        <v>467</v>
      </c>
      <c r="D3421" s="77" t="s">
        <v>439</v>
      </c>
      <c r="E3421" s="77">
        <v>214.08</v>
      </c>
      <c r="F3421" s="77">
        <v>7.3</v>
      </c>
      <c r="G3421" s="77">
        <v>-1.35</v>
      </c>
      <c r="H3421" s="77">
        <v>15050</v>
      </c>
      <c r="I3421" s="77">
        <v>210.876</v>
      </c>
      <c r="J3421" s="77" t="s">
        <v>75</v>
      </c>
      <c r="K3421" s="77">
        <v>32.19</v>
      </c>
      <c r="L3421" s="77">
        <v>218.35782499999999</v>
      </c>
      <c r="M3421" s="77">
        <v>-1.631645213538834</v>
      </c>
      <c r="N3421" s="77">
        <v>218.56665600000011</v>
      </c>
      <c r="O3421" s="77">
        <v>-1.72563192804673</v>
      </c>
      <c r="P3421" s="77">
        <v>3866000</v>
      </c>
      <c r="Q3421" s="77">
        <v>9816000</v>
      </c>
      <c r="R3421" s="77">
        <v>0.39</v>
      </c>
      <c r="S3421" s="77">
        <v>25.245999999999999</v>
      </c>
      <c r="T3421" s="77">
        <v>5.7469999999999999</v>
      </c>
      <c r="U3421" s="77">
        <v>14.2668</v>
      </c>
      <c r="V3421" s="77">
        <v>2.1409870471329802</v>
      </c>
      <c r="AC3421" s="77">
        <v>221.23</v>
      </c>
      <c r="AD3421" s="77">
        <v>209.3</v>
      </c>
      <c r="AH3421" s="77">
        <f>IF(AND(M3421&lt;Variables!$G$6,M3421&gt;Variables!$G$5),0,1)</f>
        <v>0</v>
      </c>
      <c r="AI3421" s="77">
        <f t="shared" si="108"/>
        <v>1</v>
      </c>
      <c r="AJ3421" s="77">
        <f>IF(I3421&gt;Variables!$G$7,0,1)</f>
        <v>0</v>
      </c>
      <c r="AK3421" s="77">
        <f>IF(F3421&gt;Variables!$G$8,0,1)</f>
        <v>1</v>
      </c>
      <c r="AL3421" s="77">
        <f>IF(G3421&gt;Variables!$G$9,0,1)</f>
        <v>1</v>
      </c>
      <c r="AM3421" s="77">
        <f>IF(AND(K3421&gt;Variables!$G$10,K3421&lt;Variables!$G$11),0,1)</f>
        <v>1</v>
      </c>
      <c r="AN3421" s="77">
        <f>IF(H3421&lt;Variables!$G$13,1,0)</f>
        <v>0</v>
      </c>
      <c r="AO3421" s="77">
        <f>IF(R3421&lt;Variables!$G$12,0,1)</f>
        <v>0</v>
      </c>
      <c r="AP3421" s="78">
        <f t="shared" si="109"/>
        <v>1</v>
      </c>
      <c r="AQ3421" s="77">
        <f>IF(V3421&lt;Variables!$G$15,1,0)</f>
        <v>1</v>
      </c>
      <c r="AR3421" s="77">
        <v>0</v>
      </c>
      <c r="AS3421" s="77">
        <v>1</v>
      </c>
      <c r="AT3421" s="77">
        <v>0</v>
      </c>
      <c r="AU3421" s="77">
        <v>0</v>
      </c>
      <c r="BA3421" s="77">
        <v>-0.51</v>
      </c>
    </row>
    <row r="3422" spans="3:53" x14ac:dyDescent="0.25">
      <c r="C3422" s="77" t="s">
        <v>467</v>
      </c>
      <c r="D3422" s="77" t="s">
        <v>468</v>
      </c>
      <c r="E3422" s="77">
        <v>36.11</v>
      </c>
      <c r="F3422" s="77">
        <v>4.9400000000000004</v>
      </c>
      <c r="G3422" s="77">
        <v>4.8099999999999996</v>
      </c>
      <c r="H3422" s="77">
        <v>5950</v>
      </c>
      <c r="I3422" s="77">
        <v>18.625</v>
      </c>
      <c r="J3422" s="77" t="s">
        <v>75</v>
      </c>
      <c r="K3422" s="77">
        <v>64.14</v>
      </c>
      <c r="L3422" s="77">
        <v>35.816214999999993</v>
      </c>
      <c r="M3422" s="77">
        <v>0.45729287698324439</v>
      </c>
      <c r="N3422" s="77">
        <v>35.098086000000002</v>
      </c>
      <c r="O3422" s="77">
        <v>2.512712516574251</v>
      </c>
      <c r="P3422" s="77">
        <v>1843000</v>
      </c>
      <c r="Q3422" s="77">
        <v>3902000</v>
      </c>
      <c r="R3422" s="77">
        <v>0.47</v>
      </c>
      <c r="S3422" s="77">
        <v>25.245999999999999</v>
      </c>
      <c r="T3422" s="77">
        <v>5.7469999999999999</v>
      </c>
      <c r="U3422" s="77">
        <v>14.2668</v>
      </c>
      <c r="V3422" s="77">
        <v>2.4829266269402268</v>
      </c>
      <c r="AC3422" s="77">
        <v>36.5</v>
      </c>
      <c r="AD3422" s="77">
        <v>35.67</v>
      </c>
      <c r="AH3422" s="77">
        <f>IF(AND(M3422&lt;Variables!$G$6,M3422&gt;Variables!$G$5),0,1)</f>
        <v>1</v>
      </c>
      <c r="AI3422" s="77">
        <f t="shared" si="108"/>
        <v>0</v>
      </c>
      <c r="AJ3422" s="77">
        <f>IF(I3422&gt;Variables!$G$7,0,1)</f>
        <v>1</v>
      </c>
      <c r="AK3422" s="77">
        <f>IF(F3422&gt;Variables!$G$8,0,1)</f>
        <v>1</v>
      </c>
      <c r="AL3422" s="77">
        <f>IF(G3422&gt;Variables!$G$9,0,1)</f>
        <v>1</v>
      </c>
      <c r="AM3422" s="77">
        <f>IF(AND(K3422&gt;Variables!$G$10,K3422&lt;Variables!$G$11),0,1)</f>
        <v>0</v>
      </c>
      <c r="AN3422" s="77">
        <f>IF(H3422&lt;Variables!$G$13,1,0)</f>
        <v>0</v>
      </c>
      <c r="AO3422" s="77">
        <f>IF(R3422&lt;Variables!$G$12,0,1)</f>
        <v>0</v>
      </c>
      <c r="AP3422" s="78">
        <f t="shared" si="109"/>
        <v>1</v>
      </c>
      <c r="AQ3422" s="77">
        <f>IF(V3422&lt;Variables!$G$15,1,0)</f>
        <v>1</v>
      </c>
      <c r="AR3422" s="77">
        <v>0</v>
      </c>
      <c r="AS3422" s="77">
        <v>1</v>
      </c>
      <c r="AT3422" s="77">
        <v>0</v>
      </c>
      <c r="AU3422" s="77">
        <v>0</v>
      </c>
      <c r="BA3422" s="77">
        <v>0.52</v>
      </c>
    </row>
    <row r="3423" spans="3:53" x14ac:dyDescent="0.25">
      <c r="C3423" s="77" t="s">
        <v>467</v>
      </c>
      <c r="D3423" s="77" t="s">
        <v>127</v>
      </c>
      <c r="E3423" s="77">
        <v>34.619999999999997</v>
      </c>
      <c r="F3423" s="77">
        <v>5.0999999999999996</v>
      </c>
      <c r="G3423" s="77">
        <v>4.8600000000000003</v>
      </c>
      <c r="H3423" s="77">
        <v>6870</v>
      </c>
      <c r="I3423" s="77">
        <v>1643.3409999999999</v>
      </c>
      <c r="J3423" s="77" t="s">
        <v>75</v>
      </c>
      <c r="K3423" s="77">
        <v>44.65</v>
      </c>
      <c r="L3423" s="77">
        <v>34.81731111111111</v>
      </c>
      <c r="M3423" s="77">
        <v>-0.85391749570295494</v>
      </c>
      <c r="N3423" s="77">
        <v>34.696580851063821</v>
      </c>
      <c r="O3423" s="77">
        <v>-0.50892868038437844</v>
      </c>
      <c r="P3423" s="77">
        <v>198041</v>
      </c>
      <c r="Q3423" s="77">
        <v>771470</v>
      </c>
      <c r="R3423" s="77">
        <v>0.26</v>
      </c>
      <c r="S3423" s="77">
        <v>25.245999999999999</v>
      </c>
      <c r="T3423" s="77">
        <v>5.7469999999999999</v>
      </c>
      <c r="U3423" s="77">
        <v>14.2668</v>
      </c>
      <c r="V3423" s="77">
        <v>2.3205821464456688</v>
      </c>
      <c r="AC3423" s="77">
        <v>34.799999999999997</v>
      </c>
      <c r="AD3423" s="77">
        <v>32.880000000000003</v>
      </c>
      <c r="AH3423" s="77">
        <f>IF(AND(M3423&lt;Variables!$G$6,M3423&gt;Variables!$G$5),0,1)</f>
        <v>1</v>
      </c>
      <c r="AI3423" s="77">
        <f t="shared" si="108"/>
        <v>0</v>
      </c>
      <c r="AJ3423" s="77">
        <f>IF(I3423&gt;Variables!$G$7,0,1)</f>
        <v>0</v>
      </c>
      <c r="AK3423" s="77">
        <f>IF(F3423&gt;Variables!$G$8,0,1)</f>
        <v>1</v>
      </c>
      <c r="AL3423" s="77">
        <f>IF(G3423&gt;Variables!$G$9,0,1)</f>
        <v>1</v>
      </c>
      <c r="AM3423" s="77">
        <f>IF(AND(K3423&gt;Variables!$G$10,K3423&lt;Variables!$G$11),0,1)</f>
        <v>1</v>
      </c>
      <c r="AN3423" s="77">
        <f>IF(H3423&lt;Variables!$G$13,1,0)</f>
        <v>0</v>
      </c>
      <c r="AO3423" s="77">
        <f>IF(R3423&lt;Variables!$G$12,0,1)</f>
        <v>0</v>
      </c>
      <c r="AP3423" s="78">
        <f t="shared" si="109"/>
        <v>1</v>
      </c>
      <c r="AQ3423" s="77">
        <f>IF(V3423&lt;Variables!$G$15,1,0)</f>
        <v>1</v>
      </c>
      <c r="AR3423" s="77">
        <v>0</v>
      </c>
      <c r="AS3423" s="77">
        <v>0</v>
      </c>
      <c r="AT3423" s="77">
        <v>1</v>
      </c>
      <c r="AU3423" s="77">
        <v>0</v>
      </c>
      <c r="BA3423" s="77">
        <v>-1.35</v>
      </c>
    </row>
    <row r="3424" spans="3:53" x14ac:dyDescent="0.25">
      <c r="C3424" s="77" t="s">
        <v>467</v>
      </c>
      <c r="D3424" s="77" t="s">
        <v>183</v>
      </c>
      <c r="E3424" s="77">
        <v>44.77</v>
      </c>
      <c r="F3424" s="77">
        <v>5.19</v>
      </c>
      <c r="G3424" s="77">
        <v>5.69</v>
      </c>
      <c r="H3424" s="77">
        <v>6840</v>
      </c>
      <c r="I3424" s="77">
        <v>3634.8209999999999</v>
      </c>
      <c r="J3424" s="77" t="s">
        <v>75</v>
      </c>
      <c r="K3424" s="77">
        <v>37.619999999999997</v>
      </c>
      <c r="L3424" s="77">
        <v>44.999815000000012</v>
      </c>
      <c r="M3424" s="77">
        <v>-0.93292605758491864</v>
      </c>
      <c r="N3424" s="77">
        <v>45.59281</v>
      </c>
      <c r="O3424" s="77">
        <v>-2.2214248255371878</v>
      </c>
      <c r="P3424" s="77">
        <v>1329000</v>
      </c>
      <c r="Q3424" s="77">
        <v>2260000</v>
      </c>
      <c r="R3424" s="77">
        <v>0.59</v>
      </c>
      <c r="S3424" s="77">
        <v>25.245999999999999</v>
      </c>
      <c r="T3424" s="77">
        <v>5.7469999999999999</v>
      </c>
      <c r="U3424" s="77">
        <v>14.2668</v>
      </c>
      <c r="V3424" s="77">
        <v>2.2296439616729091</v>
      </c>
      <c r="AC3424" s="77">
        <v>49.741199999999999</v>
      </c>
      <c r="AD3424" s="77">
        <v>44.26</v>
      </c>
      <c r="AH3424" s="77">
        <f>IF(AND(M3424&lt;Variables!$G$6,M3424&gt;Variables!$G$5),0,1)</f>
        <v>1</v>
      </c>
      <c r="AI3424" s="77">
        <f t="shared" si="108"/>
        <v>1</v>
      </c>
      <c r="AJ3424" s="77">
        <f>IF(I3424&gt;Variables!$G$7,0,1)</f>
        <v>0</v>
      </c>
      <c r="AK3424" s="77">
        <f>IF(F3424&gt;Variables!$G$8,0,1)</f>
        <v>1</v>
      </c>
      <c r="AL3424" s="77">
        <f>IF(G3424&gt;Variables!$G$9,0,1)</f>
        <v>1</v>
      </c>
      <c r="AM3424" s="77">
        <f>IF(AND(K3424&gt;Variables!$G$10,K3424&lt;Variables!$G$11),0,1)</f>
        <v>1</v>
      </c>
      <c r="AN3424" s="77">
        <f>IF(H3424&lt;Variables!$G$13,1,0)</f>
        <v>0</v>
      </c>
      <c r="AO3424" s="77">
        <f>IF(R3424&lt;Variables!$G$12,0,1)</f>
        <v>0</v>
      </c>
      <c r="AP3424" s="78">
        <f t="shared" si="109"/>
        <v>1</v>
      </c>
      <c r="AQ3424" s="77">
        <f>IF(V3424&lt;Variables!$G$15,1,0)</f>
        <v>1</v>
      </c>
      <c r="AR3424" s="77">
        <v>1</v>
      </c>
      <c r="AS3424" s="77">
        <v>0</v>
      </c>
      <c r="AT3424" s="77">
        <v>0</v>
      </c>
      <c r="AU3424" s="77">
        <v>0</v>
      </c>
      <c r="BA3424" s="77">
        <v>2</v>
      </c>
    </row>
    <row r="3425" spans="3:53" x14ac:dyDescent="0.25">
      <c r="C3425" s="77" t="s">
        <v>467</v>
      </c>
      <c r="D3425" s="77" t="s">
        <v>174</v>
      </c>
      <c r="E3425" s="77">
        <v>26.07</v>
      </c>
      <c r="F3425" s="77">
        <v>5.71</v>
      </c>
      <c r="G3425" s="77">
        <v>5.2</v>
      </c>
      <c r="H3425" s="77">
        <v>403.19</v>
      </c>
      <c r="I3425" s="77">
        <v>134.68100000000001</v>
      </c>
      <c r="J3425" s="77" t="s">
        <v>75</v>
      </c>
      <c r="K3425" s="77">
        <v>40.659999999999997</v>
      </c>
      <c r="L3425" s="77">
        <v>26.234152941176468</v>
      </c>
      <c r="M3425" s="77">
        <v>-0.51136753482100694</v>
      </c>
      <c r="N3425" s="77">
        <v>26.225095348837211</v>
      </c>
      <c r="O3425" s="77">
        <v>-0.47700626889334191</v>
      </c>
      <c r="P3425" s="77">
        <v>109484</v>
      </c>
      <c r="Q3425" s="77">
        <v>702133</v>
      </c>
      <c r="R3425" s="77">
        <v>0.16</v>
      </c>
      <c r="S3425" s="77">
        <v>25.245999999999999</v>
      </c>
      <c r="T3425" s="77">
        <v>5.7469999999999999</v>
      </c>
      <c r="U3425" s="77">
        <v>14.2668</v>
      </c>
      <c r="V3425" s="77">
        <v>2.2697395689304871</v>
      </c>
      <c r="AC3425" s="77">
        <v>26.48</v>
      </c>
      <c r="AD3425" s="77">
        <v>25.63</v>
      </c>
      <c r="AH3425" s="77">
        <f>IF(AND(M3425&lt;Variables!$G$6,M3425&gt;Variables!$G$5),0,1)</f>
        <v>1</v>
      </c>
      <c r="AI3425" s="77">
        <f t="shared" si="108"/>
        <v>0</v>
      </c>
      <c r="AJ3425" s="77">
        <f>IF(I3425&gt;Variables!$G$7,0,1)</f>
        <v>0</v>
      </c>
      <c r="AK3425" s="77">
        <f>IF(F3425&gt;Variables!$G$8,0,1)</f>
        <v>1</v>
      </c>
      <c r="AL3425" s="77">
        <f>IF(G3425&gt;Variables!$G$9,0,1)</f>
        <v>1</v>
      </c>
      <c r="AM3425" s="77">
        <f>IF(AND(K3425&gt;Variables!$G$10,K3425&lt;Variables!$G$11),0,1)</f>
        <v>1</v>
      </c>
      <c r="AN3425" s="77">
        <f>IF(H3425&lt;Variables!$G$13,1,0)</f>
        <v>1</v>
      </c>
      <c r="AO3425" s="77">
        <f>IF(R3425&lt;Variables!$G$12,0,1)</f>
        <v>0</v>
      </c>
      <c r="AP3425" s="78">
        <f t="shared" si="109"/>
        <v>1</v>
      </c>
      <c r="AQ3425" s="77">
        <f>IF(V3425&lt;Variables!$G$15,1,0)</f>
        <v>1</v>
      </c>
      <c r="AR3425" s="77">
        <v>0</v>
      </c>
      <c r="AS3425" s="77">
        <v>1</v>
      </c>
      <c r="AT3425" s="77">
        <v>0</v>
      </c>
      <c r="AU3425" s="77">
        <v>0</v>
      </c>
      <c r="BA3425" s="77">
        <v>0.06</v>
      </c>
    </row>
    <row r="3426" spans="3:53" x14ac:dyDescent="0.25">
      <c r="C3426" s="77" t="s">
        <v>467</v>
      </c>
      <c r="D3426" s="77" t="s">
        <v>438</v>
      </c>
      <c r="E3426" s="77">
        <v>252.05</v>
      </c>
      <c r="F3426" s="77">
        <v>5.95</v>
      </c>
      <c r="G3426" s="77">
        <v>3.07</v>
      </c>
      <c r="H3426" s="77">
        <v>52880</v>
      </c>
      <c r="I3426" s="77">
        <v>62.48</v>
      </c>
      <c r="J3426" s="77" t="s">
        <v>75</v>
      </c>
      <c r="K3426" s="77">
        <v>36.25</v>
      </c>
      <c r="L3426" s="77">
        <v>252.55585500000001</v>
      </c>
      <c r="M3426" s="77">
        <v>-0.49329879919037217</v>
      </c>
      <c r="N3426" s="77">
        <v>252.655844</v>
      </c>
      <c r="O3426" s="77">
        <v>-0.53267875331630943</v>
      </c>
      <c r="P3426" s="77">
        <v>3882000</v>
      </c>
      <c r="Q3426" s="77">
        <v>3755000</v>
      </c>
      <c r="R3426" s="77">
        <v>1.03</v>
      </c>
      <c r="S3426" s="77">
        <v>25.245999999999999</v>
      </c>
      <c r="T3426" s="77">
        <v>5.7469999999999999</v>
      </c>
      <c r="U3426" s="77">
        <v>14.2668</v>
      </c>
      <c r="V3426" s="77">
        <v>2.217786873463099</v>
      </c>
      <c r="AC3426" s="77">
        <v>257.54500000000002</v>
      </c>
      <c r="AD3426" s="77">
        <v>251.12</v>
      </c>
      <c r="AH3426" s="77">
        <f>IF(AND(M3426&lt;Variables!$G$6,M3426&gt;Variables!$G$5),0,1)</f>
        <v>1</v>
      </c>
      <c r="AI3426" s="77">
        <f t="shared" si="108"/>
        <v>1</v>
      </c>
      <c r="AJ3426" s="77">
        <f>IF(I3426&gt;Variables!$G$7,0,1)</f>
        <v>0</v>
      </c>
      <c r="AK3426" s="77">
        <f>IF(F3426&gt;Variables!$G$8,0,1)</f>
        <v>1</v>
      </c>
      <c r="AL3426" s="77">
        <f>IF(G3426&gt;Variables!$G$9,0,1)</f>
        <v>1</v>
      </c>
      <c r="AM3426" s="77">
        <f>IF(AND(K3426&gt;Variables!$G$10,K3426&lt;Variables!$G$11),0,1)</f>
        <v>1</v>
      </c>
      <c r="AN3426" s="77">
        <f>IF(H3426&lt;Variables!$G$13,1,0)</f>
        <v>0</v>
      </c>
      <c r="AO3426" s="77">
        <f>IF(R3426&lt;Variables!$G$12,0,1)</f>
        <v>0</v>
      </c>
      <c r="AP3426" s="78">
        <f t="shared" si="109"/>
        <v>1</v>
      </c>
      <c r="AQ3426" s="77">
        <f>IF(V3426&lt;Variables!$G$15,1,0)</f>
        <v>1</v>
      </c>
      <c r="AR3426" s="77">
        <v>1</v>
      </c>
      <c r="AS3426" s="77">
        <v>0</v>
      </c>
      <c r="AT3426" s="77">
        <v>0</v>
      </c>
      <c r="AU3426" s="77">
        <v>0</v>
      </c>
      <c r="BA3426" s="77">
        <v>1.52</v>
      </c>
    </row>
    <row r="3427" spans="3:53" x14ac:dyDescent="0.25">
      <c r="C3427" s="77" t="s">
        <v>467</v>
      </c>
      <c r="D3427" s="77" t="s">
        <v>201</v>
      </c>
      <c r="E3427" s="77">
        <v>41.53</v>
      </c>
      <c r="F3427" s="77">
        <v>7.61</v>
      </c>
      <c r="G3427" s="77">
        <v>5.88</v>
      </c>
      <c r="H3427" s="77">
        <v>-99999</v>
      </c>
      <c r="I3427" s="77">
        <v>963.10699999999997</v>
      </c>
      <c r="J3427" s="77" t="s">
        <v>75</v>
      </c>
      <c r="K3427" s="77">
        <v>61.18</v>
      </c>
      <c r="L3427" s="77">
        <v>41.379185</v>
      </c>
      <c r="M3427" s="77">
        <v>0.23155361808117239</v>
      </c>
      <c r="N3427" s="77">
        <v>40.993092682926829</v>
      </c>
      <c r="O3427" s="77">
        <v>1.17558175178591</v>
      </c>
      <c r="P3427" s="77">
        <v>99242</v>
      </c>
      <c r="Q3427" s="77">
        <v>2163000</v>
      </c>
      <c r="R3427" s="77">
        <v>0.05</v>
      </c>
      <c r="S3427" s="77">
        <v>25.245999999999999</v>
      </c>
      <c r="T3427" s="77">
        <v>5.7469999999999999</v>
      </c>
      <c r="U3427" s="77">
        <v>14.2668</v>
      </c>
      <c r="V3427" s="77">
        <v>2.4693280397578632</v>
      </c>
      <c r="AC3427" s="77">
        <v>41.56</v>
      </c>
      <c r="AD3427" s="77">
        <v>39.729999999999997</v>
      </c>
      <c r="AH3427" s="77">
        <f>IF(AND(M3427&lt;Variables!$G$6,M3427&gt;Variables!$G$5),0,1)</f>
        <v>1</v>
      </c>
      <c r="AI3427" s="77">
        <f t="shared" si="108"/>
        <v>0</v>
      </c>
      <c r="AJ3427" s="77">
        <f>IF(I3427&gt;Variables!$G$7,0,1)</f>
        <v>0</v>
      </c>
      <c r="AK3427" s="77">
        <f>IF(F3427&gt;Variables!$G$8,0,1)</f>
        <v>1</v>
      </c>
      <c r="AL3427" s="77">
        <f>IF(G3427&gt;Variables!$G$9,0,1)</f>
        <v>1</v>
      </c>
      <c r="AM3427" s="77">
        <f>IF(AND(K3427&gt;Variables!$G$10,K3427&lt;Variables!$G$11),0,1)</f>
        <v>1</v>
      </c>
      <c r="AN3427" s="77">
        <f>IF(H3427&lt;Variables!$G$13,1,0)</f>
        <v>1</v>
      </c>
      <c r="AO3427" s="77">
        <f>IF(R3427&lt;Variables!$G$12,0,1)</f>
        <v>0</v>
      </c>
      <c r="AP3427" s="78">
        <f t="shared" si="109"/>
        <v>1</v>
      </c>
      <c r="AQ3427" s="77">
        <f>IF(V3427&lt;Variables!$G$15,1,0)</f>
        <v>1</v>
      </c>
      <c r="AR3427" s="77">
        <v>0</v>
      </c>
      <c r="AS3427" s="77">
        <v>0</v>
      </c>
      <c r="AT3427" s="77">
        <v>1</v>
      </c>
      <c r="AU3427" s="77">
        <v>0</v>
      </c>
      <c r="BA3427" s="77">
        <v>-2.35</v>
      </c>
    </row>
    <row r="3428" spans="3:53" x14ac:dyDescent="0.25">
      <c r="C3428" s="77" t="s">
        <v>467</v>
      </c>
      <c r="D3428" s="77" t="s">
        <v>442</v>
      </c>
      <c r="E3428" s="77">
        <v>140.47</v>
      </c>
      <c r="F3428" s="77">
        <v>11.7</v>
      </c>
      <c r="G3428" s="77">
        <v>2.85</v>
      </c>
      <c r="H3428" s="77">
        <v>20120</v>
      </c>
      <c r="I3428" s="77">
        <v>-21.859000000000002</v>
      </c>
      <c r="J3428" s="77" t="s">
        <v>75</v>
      </c>
      <c r="K3428" s="77">
        <v>63.85</v>
      </c>
      <c r="L3428" s="77">
        <v>139.82691</v>
      </c>
      <c r="M3428" s="77">
        <v>0.25251934695544681</v>
      </c>
      <c r="N3428" s="77">
        <v>139.45104599999999</v>
      </c>
      <c r="O3428" s="77">
        <v>0.52273110952499846</v>
      </c>
      <c r="P3428" s="77">
        <v>4395000</v>
      </c>
      <c r="Q3428" s="77">
        <v>2303000</v>
      </c>
      <c r="R3428" s="77">
        <v>1.91</v>
      </c>
      <c r="S3428" s="77">
        <v>25.245999999999999</v>
      </c>
      <c r="T3428" s="77">
        <v>5.7469999999999999</v>
      </c>
      <c r="U3428" s="77">
        <v>14.2668</v>
      </c>
      <c r="V3428" s="77">
        <v>2.493820026124157</v>
      </c>
      <c r="AC3428" s="77">
        <v>143.32820000000001</v>
      </c>
      <c r="AD3428" s="77">
        <v>136.09</v>
      </c>
      <c r="AH3428" s="77">
        <f>IF(AND(M3428&lt;Variables!$G$6,M3428&gt;Variables!$G$5),0,1)</f>
        <v>1</v>
      </c>
      <c r="AI3428" s="77">
        <f t="shared" si="108"/>
        <v>0</v>
      </c>
      <c r="AJ3428" s="77">
        <f>IF(I3428&gt;Variables!$G$7,0,1)</f>
        <v>1</v>
      </c>
      <c r="AK3428" s="77">
        <f>IF(F3428&gt;Variables!$G$8,0,1)</f>
        <v>0</v>
      </c>
      <c r="AL3428" s="77">
        <f>IF(G3428&gt;Variables!$G$9,0,1)</f>
        <v>1</v>
      </c>
      <c r="AM3428" s="77">
        <f>IF(AND(K3428&gt;Variables!$G$10,K3428&lt;Variables!$G$11),0,1)</f>
        <v>0</v>
      </c>
      <c r="AN3428" s="77">
        <f>IF(H3428&lt;Variables!$G$13,1,0)</f>
        <v>0</v>
      </c>
      <c r="AO3428" s="77">
        <f>IF(R3428&lt;Variables!$G$12,0,1)</f>
        <v>0</v>
      </c>
      <c r="AP3428" s="78">
        <f t="shared" si="109"/>
        <v>1</v>
      </c>
      <c r="AQ3428" s="77">
        <f>IF(V3428&lt;Variables!$G$15,1,0)</f>
        <v>1</v>
      </c>
      <c r="AR3428" s="77">
        <v>1</v>
      </c>
      <c r="AS3428" s="77">
        <v>0</v>
      </c>
      <c r="AT3428" s="77">
        <v>0</v>
      </c>
      <c r="AU3428" s="77">
        <v>0</v>
      </c>
      <c r="BA3428" s="77">
        <v>2</v>
      </c>
    </row>
    <row r="3429" spans="3:53" x14ac:dyDescent="0.25">
      <c r="C3429" s="77" t="s">
        <v>467</v>
      </c>
      <c r="D3429" s="77" t="s">
        <v>123</v>
      </c>
      <c r="E3429" s="77">
        <v>12.92</v>
      </c>
      <c r="F3429" s="77">
        <v>13.97</v>
      </c>
      <c r="G3429" s="77">
        <v>8.8000000000000007</v>
      </c>
      <c r="H3429" s="77">
        <v>4790</v>
      </c>
      <c r="I3429" s="77">
        <v>190.86500000000001</v>
      </c>
      <c r="J3429" s="77" t="s">
        <v>75</v>
      </c>
      <c r="K3429" s="77">
        <v>34.79</v>
      </c>
      <c r="L3429" s="77">
        <v>13.1591</v>
      </c>
      <c r="M3429" s="77">
        <v>-2.5161295225357438</v>
      </c>
      <c r="N3429" s="77">
        <v>13.292223999999999</v>
      </c>
      <c r="O3429" s="77">
        <v>-3.4924479154128121</v>
      </c>
      <c r="P3429" s="77">
        <v>73330000</v>
      </c>
      <c r="Q3429" s="77">
        <v>48995000</v>
      </c>
      <c r="R3429" s="77">
        <v>1.5</v>
      </c>
      <c r="S3429" s="77">
        <v>25.245999999999999</v>
      </c>
      <c r="T3429" s="77">
        <v>5.7469999999999999</v>
      </c>
      <c r="U3429" s="77">
        <v>14.2668</v>
      </c>
      <c r="V3429" s="77">
        <v>2.164319054436854</v>
      </c>
      <c r="AC3429" s="77">
        <v>13.15</v>
      </c>
      <c r="AD3429" s="77">
        <v>11.72</v>
      </c>
      <c r="AH3429" s="77">
        <f>IF(AND(M3429&lt;Variables!$G$6,M3429&gt;Variables!$G$5),0,1)</f>
        <v>0</v>
      </c>
      <c r="AI3429" s="77">
        <f t="shared" si="108"/>
        <v>1</v>
      </c>
      <c r="AJ3429" s="77">
        <f>IF(I3429&gt;Variables!$G$7,0,1)</f>
        <v>0</v>
      </c>
      <c r="AK3429" s="77">
        <f>IF(F3429&gt;Variables!$G$8,0,1)</f>
        <v>0</v>
      </c>
      <c r="AL3429" s="77">
        <f>IF(G3429&gt;Variables!$G$9,0,1)</f>
        <v>1</v>
      </c>
      <c r="AM3429" s="77">
        <f>IF(AND(K3429&gt;Variables!$G$10,K3429&lt;Variables!$G$11),0,1)</f>
        <v>1</v>
      </c>
      <c r="AN3429" s="77">
        <f>IF(H3429&lt;Variables!$G$13,1,0)</f>
        <v>0</v>
      </c>
      <c r="AO3429" s="77">
        <f>IF(R3429&lt;Variables!$G$12,0,1)</f>
        <v>0</v>
      </c>
      <c r="AP3429" s="78">
        <f t="shared" si="109"/>
        <v>1</v>
      </c>
      <c r="AQ3429" s="77">
        <f>IF(V3429&lt;Variables!$G$15,1,0)</f>
        <v>1</v>
      </c>
      <c r="AR3429" s="77">
        <v>0</v>
      </c>
      <c r="AS3429" s="77">
        <v>0</v>
      </c>
      <c r="AT3429" s="77">
        <v>1</v>
      </c>
      <c r="AU3429" s="77">
        <v>0</v>
      </c>
      <c r="BA3429" s="77">
        <v>-2.25</v>
      </c>
    </row>
    <row r="3430" spans="3:53" x14ac:dyDescent="0.25">
      <c r="C3430" s="77" t="s">
        <v>467</v>
      </c>
      <c r="D3430" s="77" t="s">
        <v>445</v>
      </c>
      <c r="E3430" s="77">
        <v>11.78</v>
      </c>
      <c r="F3430" s="77">
        <v>50.32</v>
      </c>
      <c r="G3430" s="77">
        <v>23.42</v>
      </c>
      <c r="H3430" s="77">
        <v>74.489999999999995</v>
      </c>
      <c r="I3430" s="77">
        <v>2352.902</v>
      </c>
      <c r="J3430" s="77" t="s">
        <v>75</v>
      </c>
      <c r="K3430" s="77">
        <v>55.94</v>
      </c>
      <c r="L3430" s="77">
        <v>11.430985</v>
      </c>
      <c r="M3430" s="77">
        <v>2.3533842446648099</v>
      </c>
      <c r="N3430" s="77">
        <v>11.18421086956522</v>
      </c>
      <c r="O3430" s="77">
        <v>4.6117614952911934</v>
      </c>
      <c r="P3430" s="77">
        <v>66470000</v>
      </c>
      <c r="Q3430" s="77">
        <v>14860000</v>
      </c>
      <c r="R3430" s="77">
        <v>4.47</v>
      </c>
      <c r="S3430" s="77">
        <v>25.245999999999999</v>
      </c>
      <c r="T3430" s="77">
        <v>5.7469999999999999</v>
      </c>
      <c r="U3430" s="77">
        <v>14.2668</v>
      </c>
      <c r="V3430" s="77">
        <v>2.326978761869078</v>
      </c>
      <c r="AC3430" s="77">
        <v>16.45</v>
      </c>
      <c r="AD3430" s="77">
        <v>11.2501</v>
      </c>
      <c r="AH3430" s="77">
        <f>IF(AND(M3430&lt;Variables!$G$6,M3430&gt;Variables!$G$5),0,1)</f>
        <v>1</v>
      </c>
      <c r="AI3430" s="77">
        <f t="shared" si="108"/>
        <v>0</v>
      </c>
      <c r="AJ3430" s="77">
        <f>IF(I3430&gt;Variables!$G$7,0,1)</f>
        <v>0</v>
      </c>
      <c r="AK3430" s="77">
        <f>IF(F3430&gt;Variables!$G$8,0,1)</f>
        <v>0</v>
      </c>
      <c r="AL3430" s="77">
        <f>IF(G3430&gt;Variables!$G$9,0,1)</f>
        <v>0</v>
      </c>
      <c r="AM3430" s="77">
        <f>IF(AND(K3430&gt;Variables!$G$10,K3430&lt;Variables!$G$11),0,1)</f>
        <v>1</v>
      </c>
      <c r="AN3430" s="77">
        <f>IF(H3430&lt;Variables!$G$13,1,0)</f>
        <v>1</v>
      </c>
      <c r="AO3430" s="77">
        <f>IF(R3430&lt;Variables!$G$12,0,1)</f>
        <v>1</v>
      </c>
      <c r="AP3430" s="78">
        <f t="shared" si="109"/>
        <v>1</v>
      </c>
      <c r="AQ3430" s="77">
        <f>IF(V3430&lt;Variables!$G$15,1,0)</f>
        <v>1</v>
      </c>
      <c r="AR3430" s="77">
        <v>1</v>
      </c>
      <c r="AS3430" s="77">
        <v>0</v>
      </c>
      <c r="AT3430" s="77">
        <v>0</v>
      </c>
      <c r="AU3430" s="77">
        <v>0</v>
      </c>
      <c r="BA3430" s="77">
        <v>2</v>
      </c>
    </row>
    <row r="3431" spans="3:53" x14ac:dyDescent="0.25">
      <c r="C3431" s="77" t="s">
        <v>467</v>
      </c>
      <c r="D3431" s="77" t="s">
        <v>458</v>
      </c>
      <c r="E3431" s="77">
        <v>37.72</v>
      </c>
      <c r="F3431" s="77">
        <v>4.8499999999999996</v>
      </c>
      <c r="G3431" s="77">
        <v>4.87</v>
      </c>
      <c r="H3431" s="77">
        <v>8790</v>
      </c>
      <c r="I3431" s="77">
        <v>10.3</v>
      </c>
      <c r="J3431" s="77" t="s">
        <v>75</v>
      </c>
      <c r="K3431" s="77">
        <v>43.98</v>
      </c>
      <c r="L3431" s="77">
        <v>37.858369999999987</v>
      </c>
      <c r="M3431" s="77">
        <v>-0.77491450371475579</v>
      </c>
      <c r="N3431" s="77">
        <v>37.438063999999997</v>
      </c>
      <c r="O3431" s="77">
        <v>0.33905599392105479</v>
      </c>
      <c r="P3431" s="77">
        <v>9073000</v>
      </c>
      <c r="Q3431" s="77">
        <v>19867000</v>
      </c>
      <c r="R3431" s="77">
        <v>0.46</v>
      </c>
      <c r="S3431" s="77">
        <v>25.245999999999999</v>
      </c>
      <c r="T3431" s="77">
        <v>5.7469999999999999</v>
      </c>
      <c r="U3431" s="77">
        <v>14.2668</v>
      </c>
      <c r="V3431" s="77">
        <v>2.3113080995144801</v>
      </c>
      <c r="AC3431" s="77">
        <v>39.799999999999997</v>
      </c>
      <c r="AD3431" s="77">
        <v>37.54</v>
      </c>
      <c r="AH3431" s="77">
        <f>IF(AND(M3431&lt;Variables!$G$6,M3431&gt;Variables!$G$5),0,1)</f>
        <v>1</v>
      </c>
      <c r="AI3431" s="77">
        <f t="shared" si="108"/>
        <v>0</v>
      </c>
      <c r="AJ3431" s="77">
        <f>IF(I3431&gt;Variables!$G$7,0,1)</f>
        <v>1</v>
      </c>
      <c r="AK3431" s="77">
        <f>IF(F3431&gt;Variables!$G$8,0,1)</f>
        <v>1</v>
      </c>
      <c r="AL3431" s="77">
        <f>IF(G3431&gt;Variables!$G$9,0,1)</f>
        <v>1</v>
      </c>
      <c r="AM3431" s="77">
        <f>IF(AND(K3431&gt;Variables!$G$10,K3431&lt;Variables!$G$11),0,1)</f>
        <v>1</v>
      </c>
      <c r="AN3431" s="77">
        <f>IF(H3431&lt;Variables!$G$13,1,0)</f>
        <v>0</v>
      </c>
      <c r="AO3431" s="77">
        <f>IF(R3431&lt;Variables!$G$12,0,1)</f>
        <v>0</v>
      </c>
      <c r="AP3431" s="78">
        <f t="shared" si="109"/>
        <v>1</v>
      </c>
      <c r="AQ3431" s="77">
        <f>IF(V3431&lt;Variables!$G$15,1,0)</f>
        <v>1</v>
      </c>
      <c r="AR3431" s="77">
        <v>1</v>
      </c>
      <c r="AS3431" s="77">
        <v>0</v>
      </c>
      <c r="AT3431" s="77">
        <v>0</v>
      </c>
      <c r="AU3431" s="77">
        <v>0</v>
      </c>
      <c r="BA3431" s="77">
        <v>1.34</v>
      </c>
    </row>
    <row r="3432" spans="3:53" x14ac:dyDescent="0.25">
      <c r="C3432" s="77" t="s">
        <v>467</v>
      </c>
      <c r="D3432" s="77" t="s">
        <v>131</v>
      </c>
      <c r="E3432" s="77">
        <v>1.61</v>
      </c>
      <c r="F3432" s="77">
        <v>6.62</v>
      </c>
      <c r="G3432" s="77">
        <v>1.03</v>
      </c>
      <c r="H3432" s="77">
        <v>2660</v>
      </c>
      <c r="I3432" s="77">
        <v>6.4539999999999997</v>
      </c>
      <c r="J3432" s="77" t="s">
        <v>74</v>
      </c>
      <c r="K3432" s="77">
        <v>57.44</v>
      </c>
      <c r="L3432" s="77">
        <v>1.59843</v>
      </c>
      <c r="M3432" s="77">
        <v>0.49861426524776248</v>
      </c>
      <c r="N3432" s="77">
        <v>1.563652</v>
      </c>
      <c r="O3432" s="77">
        <v>2.7338563823663948</v>
      </c>
      <c r="P3432" s="77">
        <v>32515000</v>
      </c>
      <c r="Q3432" s="77">
        <v>21404000</v>
      </c>
      <c r="R3432" s="77">
        <v>1.52</v>
      </c>
      <c r="S3432" s="77">
        <v>25.245999999999999</v>
      </c>
      <c r="T3432" s="77">
        <v>5.7469999999999999</v>
      </c>
      <c r="U3432" s="77">
        <v>14.2668</v>
      </c>
      <c r="V3432" s="77">
        <v>2.4204008439981739</v>
      </c>
      <c r="AC3432" s="77">
        <v>1.88</v>
      </c>
      <c r="AD3432" s="77">
        <v>1.6</v>
      </c>
      <c r="AH3432" s="77">
        <f>IF(AND(M3432&lt;Variables!$G$6,M3432&gt;Variables!$G$5),0,1)</f>
        <v>1</v>
      </c>
      <c r="AI3432" s="77">
        <f t="shared" si="108"/>
        <v>0</v>
      </c>
      <c r="AJ3432" s="77">
        <f>IF(I3432&gt;Variables!$G$7,0,1)</f>
        <v>1</v>
      </c>
      <c r="AK3432" s="77">
        <f>IF(F3432&gt;Variables!$G$8,0,1)</f>
        <v>1</v>
      </c>
      <c r="AL3432" s="77">
        <f>IF(G3432&gt;Variables!$G$9,0,1)</f>
        <v>1</v>
      </c>
      <c r="AM3432" s="77">
        <f>IF(AND(K3432&gt;Variables!$G$10,K3432&lt;Variables!$G$11),0,1)</f>
        <v>1</v>
      </c>
      <c r="AN3432" s="77">
        <f>IF(H3432&lt;Variables!$G$13,1,0)</f>
        <v>0</v>
      </c>
      <c r="AO3432" s="77">
        <f>IF(R3432&lt;Variables!$G$12,0,1)</f>
        <v>0</v>
      </c>
      <c r="AP3432" s="78">
        <f t="shared" si="109"/>
        <v>0</v>
      </c>
      <c r="AQ3432" s="77">
        <f>IF(V3432&lt;Variables!$G$15,1,0)</f>
        <v>1</v>
      </c>
      <c r="AR3432" s="77">
        <v>1</v>
      </c>
      <c r="AS3432" s="77">
        <v>0</v>
      </c>
      <c r="AT3432" s="77">
        <v>0</v>
      </c>
      <c r="AU3432" s="77">
        <v>0</v>
      </c>
      <c r="BA3432" s="77">
        <v>2</v>
      </c>
    </row>
    <row r="3433" spans="3:53" x14ac:dyDescent="0.25">
      <c r="C3433" s="77" t="s">
        <v>467</v>
      </c>
      <c r="D3433" s="77" t="s">
        <v>453</v>
      </c>
      <c r="E3433" s="77">
        <v>17</v>
      </c>
      <c r="F3433" s="77">
        <v>20.27</v>
      </c>
      <c r="G3433" s="77">
        <v>-1.22</v>
      </c>
      <c r="H3433" s="77">
        <v>177.22</v>
      </c>
      <c r="I3433" s="77">
        <v>-27.402999999999999</v>
      </c>
      <c r="J3433" s="77" t="s">
        <v>75</v>
      </c>
      <c r="K3433" s="77">
        <v>48.06</v>
      </c>
      <c r="L3433" s="77">
        <v>17.018699999999999</v>
      </c>
      <c r="M3433" s="77">
        <v>-0.46243250071978342</v>
      </c>
      <c r="N3433" s="77">
        <v>17.06184489795919</v>
      </c>
      <c r="O3433" s="77">
        <v>-0.71413671081818186</v>
      </c>
      <c r="P3433" s="77">
        <v>376670</v>
      </c>
      <c r="Q3433" s="77">
        <v>77900</v>
      </c>
      <c r="R3433" s="77">
        <v>4.84</v>
      </c>
      <c r="S3433" s="77">
        <v>25.245999999999999</v>
      </c>
      <c r="T3433" s="77">
        <v>5.7469999999999999</v>
      </c>
      <c r="U3433" s="77">
        <v>14.2668</v>
      </c>
      <c r="V3433" s="77">
        <v>2.356333965198282</v>
      </c>
      <c r="AC3433" s="77">
        <v>17</v>
      </c>
      <c r="AD3433" s="77">
        <v>16.829999999999998</v>
      </c>
      <c r="AH3433" s="77">
        <f>IF(AND(M3433&lt;Variables!$G$6,M3433&gt;Variables!$G$5),0,1)</f>
        <v>1</v>
      </c>
      <c r="AI3433" s="77">
        <f t="shared" si="108"/>
        <v>1</v>
      </c>
      <c r="AJ3433" s="77">
        <f>IF(I3433&gt;Variables!$G$7,0,1)</f>
        <v>1</v>
      </c>
      <c r="AK3433" s="77">
        <f>IF(F3433&gt;Variables!$G$8,0,1)</f>
        <v>0</v>
      </c>
      <c r="AL3433" s="77">
        <f>IF(G3433&gt;Variables!$G$9,0,1)</f>
        <v>1</v>
      </c>
      <c r="AM3433" s="77">
        <f>IF(AND(K3433&gt;Variables!$G$10,K3433&lt;Variables!$G$11),0,1)</f>
        <v>1</v>
      </c>
      <c r="AN3433" s="77">
        <f>IF(H3433&lt;Variables!$G$13,1,0)</f>
        <v>1</v>
      </c>
      <c r="AO3433" s="77">
        <f>IF(R3433&lt;Variables!$G$12,0,1)</f>
        <v>1</v>
      </c>
      <c r="AP3433" s="78">
        <f t="shared" si="109"/>
        <v>1</v>
      </c>
      <c r="AQ3433" s="77">
        <f>IF(V3433&lt;Variables!$G$15,1,0)</f>
        <v>1</v>
      </c>
      <c r="AR3433" s="77">
        <v>0</v>
      </c>
      <c r="AS3433" s="77">
        <v>0</v>
      </c>
      <c r="AT3433" s="77">
        <v>0</v>
      </c>
      <c r="AU3433" s="77">
        <v>1</v>
      </c>
      <c r="BA3433" s="77">
        <v>-0.77</v>
      </c>
    </row>
    <row r="3434" spans="3:53" x14ac:dyDescent="0.25">
      <c r="C3434" s="77" t="s">
        <v>467</v>
      </c>
      <c r="D3434" s="77" t="s">
        <v>195</v>
      </c>
      <c r="E3434" s="77">
        <v>33.299999999999997</v>
      </c>
      <c r="F3434" s="77">
        <v>10.23</v>
      </c>
      <c r="G3434" s="77">
        <v>9.8699999999999992</v>
      </c>
      <c r="H3434" s="77">
        <v>3620</v>
      </c>
      <c r="I3434" s="77">
        <v>0.24399999999999999</v>
      </c>
      <c r="J3434" s="77" t="s">
        <v>75</v>
      </c>
      <c r="K3434" s="77">
        <v>63.84</v>
      </c>
      <c r="L3434" s="77">
        <v>33.085872222222228</v>
      </c>
      <c r="M3434" s="77">
        <v>0.61907927468872803</v>
      </c>
      <c r="N3434" s="77">
        <v>32.529248888888887</v>
      </c>
      <c r="O3434" s="77">
        <v>2.3408198379004008</v>
      </c>
      <c r="P3434" s="77">
        <v>166552</v>
      </c>
      <c r="Q3434" s="77">
        <v>706672</v>
      </c>
      <c r="R3434" s="77">
        <v>0.24</v>
      </c>
      <c r="S3434" s="77">
        <v>25.245999999999999</v>
      </c>
      <c r="T3434" s="77">
        <v>5.7469999999999999</v>
      </c>
      <c r="U3434" s="77">
        <v>14.2668</v>
      </c>
      <c r="V3434" s="77">
        <v>2.4695417897751271</v>
      </c>
      <c r="AC3434" s="77">
        <v>33.5</v>
      </c>
      <c r="AD3434" s="77">
        <v>31.42</v>
      </c>
      <c r="AH3434" s="77">
        <f>IF(AND(M3434&lt;Variables!$G$6,M3434&gt;Variables!$G$5),0,1)</f>
        <v>1</v>
      </c>
      <c r="AI3434" s="77">
        <f t="shared" si="108"/>
        <v>0</v>
      </c>
      <c r="AJ3434" s="77">
        <f>IF(I3434&gt;Variables!$G$7,0,1)</f>
        <v>1</v>
      </c>
      <c r="AK3434" s="77">
        <f>IF(F3434&gt;Variables!$G$8,0,1)</f>
        <v>0</v>
      </c>
      <c r="AL3434" s="77">
        <f>IF(G3434&gt;Variables!$G$9,0,1)</f>
        <v>1</v>
      </c>
      <c r="AM3434" s="77">
        <f>IF(AND(K3434&gt;Variables!$G$10,K3434&lt;Variables!$G$11),0,1)</f>
        <v>0</v>
      </c>
      <c r="AN3434" s="77">
        <f>IF(H3434&lt;Variables!$G$13,1,0)</f>
        <v>0</v>
      </c>
      <c r="AO3434" s="77">
        <f>IF(R3434&lt;Variables!$G$12,0,1)</f>
        <v>0</v>
      </c>
      <c r="AP3434" s="78">
        <f t="shared" si="109"/>
        <v>1</v>
      </c>
      <c r="AQ3434" s="77">
        <f>IF(V3434&lt;Variables!$G$15,1,0)</f>
        <v>1</v>
      </c>
      <c r="AR3434" s="77">
        <v>0</v>
      </c>
      <c r="AS3434" s="77">
        <v>0</v>
      </c>
      <c r="AT3434" s="77">
        <v>1</v>
      </c>
      <c r="AU3434" s="77">
        <v>0</v>
      </c>
      <c r="BA3434" s="77">
        <v>-1.41</v>
      </c>
    </row>
    <row r="3435" spans="3:53" x14ac:dyDescent="0.25">
      <c r="C3435" s="77" t="s">
        <v>467</v>
      </c>
      <c r="D3435" s="77" t="s">
        <v>444</v>
      </c>
      <c r="E3435" s="77">
        <v>2.59</v>
      </c>
      <c r="F3435" s="77">
        <v>18.350000000000001</v>
      </c>
      <c r="G3435" s="77">
        <v>3.2</v>
      </c>
      <c r="H3435" s="77">
        <v>-99999</v>
      </c>
      <c r="I3435" s="77">
        <v>-99999</v>
      </c>
      <c r="J3435" s="77" t="s">
        <v>75</v>
      </c>
      <c r="K3435" s="77">
        <v>-99999</v>
      </c>
      <c r="L3435" s="77">
        <v>-99999</v>
      </c>
      <c r="M3435" s="77">
        <v>-99999</v>
      </c>
      <c r="N3435" s="77">
        <v>2.58</v>
      </c>
      <c r="O3435" s="77">
        <v>0</v>
      </c>
      <c r="P3435" s="77">
        <v>123510</v>
      </c>
      <c r="Q3435" s="77">
        <v>1740</v>
      </c>
      <c r="R3435" s="77">
        <v>70.98</v>
      </c>
      <c r="S3435" s="77">
        <v>25.245999999999999</v>
      </c>
      <c r="T3435" s="77">
        <v>5.7469999999999999</v>
      </c>
      <c r="U3435" s="77">
        <v>14.2668</v>
      </c>
      <c r="V3435" s="77">
        <v>-99999</v>
      </c>
      <c r="AC3435" s="77">
        <v>2.58</v>
      </c>
      <c r="AD3435" s="77">
        <v>2.5</v>
      </c>
      <c r="AH3435" s="77">
        <f>IF(AND(M3435&lt;Variables!$G$6,M3435&gt;Variables!$G$5),0,1)</f>
        <v>1</v>
      </c>
      <c r="AI3435" s="77">
        <f t="shared" si="108"/>
        <v>1</v>
      </c>
      <c r="AJ3435" s="77">
        <f>IF(I3435&gt;Variables!$G$7,0,1)</f>
        <v>1</v>
      </c>
      <c r="AK3435" s="77">
        <f>IF(F3435&gt;Variables!$G$8,0,1)</f>
        <v>0</v>
      </c>
      <c r="AL3435" s="77">
        <f>IF(G3435&gt;Variables!$G$9,0,1)</f>
        <v>1</v>
      </c>
      <c r="AM3435" s="77">
        <f>IF(AND(K3435&gt;Variables!$G$10,K3435&lt;Variables!$G$11),0,1)</f>
        <v>1</v>
      </c>
      <c r="AN3435" s="77">
        <f>IF(H3435&lt;Variables!$G$13,1,0)</f>
        <v>1</v>
      </c>
      <c r="AO3435" s="77">
        <f>IF(R3435&lt;Variables!$G$12,0,1)</f>
        <v>1</v>
      </c>
      <c r="AP3435" s="78">
        <f t="shared" si="109"/>
        <v>1</v>
      </c>
      <c r="AQ3435" s="77">
        <f>IF(V3435&lt;Variables!$G$15,1,0)</f>
        <v>1</v>
      </c>
      <c r="AR3435" s="77">
        <v>0</v>
      </c>
      <c r="AS3435" s="77">
        <v>0</v>
      </c>
      <c r="AT3435" s="77">
        <v>1</v>
      </c>
      <c r="AU3435" s="77">
        <v>0</v>
      </c>
      <c r="BA3435" s="77">
        <v>-2.25</v>
      </c>
    </row>
    <row r="3436" spans="3:53" x14ac:dyDescent="0.25">
      <c r="C3436" s="77" t="s">
        <v>469</v>
      </c>
      <c r="D3436" s="77" t="s">
        <v>201</v>
      </c>
      <c r="E3436" s="77">
        <v>41.48</v>
      </c>
      <c r="F3436" s="77">
        <v>7.23</v>
      </c>
      <c r="G3436" s="77">
        <v>5.64</v>
      </c>
      <c r="H3436" s="77">
        <v>-99999</v>
      </c>
      <c r="I3436" s="77">
        <v>955.75099999999998</v>
      </c>
      <c r="J3436" s="77" t="s">
        <v>75</v>
      </c>
      <c r="K3436" s="77">
        <v>58.89</v>
      </c>
      <c r="L3436" s="77">
        <v>41.420394999999999</v>
      </c>
      <c r="M3436" s="77">
        <v>-9.7524420035097759E-2</v>
      </c>
      <c r="N3436" s="77">
        <v>41.076518181818187</v>
      </c>
      <c r="O3436" s="77">
        <v>0.73882069760271529</v>
      </c>
      <c r="P3436" s="77">
        <v>104427</v>
      </c>
      <c r="Q3436" s="77">
        <v>2163000</v>
      </c>
      <c r="R3436" s="77">
        <v>0.05</v>
      </c>
      <c r="S3436" s="77">
        <v>25.100999999999999</v>
      </c>
      <c r="T3436" s="77">
        <v>5.8120000000000003</v>
      </c>
      <c r="U3436" s="77">
        <v>14.425599999999999</v>
      </c>
      <c r="V3436" s="77">
        <v>2.4641399080887081</v>
      </c>
      <c r="AC3436" s="77">
        <v>41.56</v>
      </c>
      <c r="AD3436" s="77">
        <v>39.729999999999997</v>
      </c>
      <c r="AH3436" s="77">
        <f>IF(AND(M3436&lt;Variables!$G$6,M3436&gt;Variables!$G$5),0,1)</f>
        <v>1</v>
      </c>
      <c r="AI3436" s="77">
        <f t="shared" si="108"/>
        <v>0</v>
      </c>
      <c r="AJ3436" s="77">
        <f>IF(I3436&gt;Variables!$G$7,0,1)</f>
        <v>0</v>
      </c>
      <c r="AK3436" s="77">
        <f>IF(F3436&gt;Variables!$G$8,0,1)</f>
        <v>1</v>
      </c>
      <c r="AL3436" s="77">
        <f>IF(G3436&gt;Variables!$G$9,0,1)</f>
        <v>1</v>
      </c>
      <c r="AM3436" s="77">
        <f>IF(AND(K3436&gt;Variables!$G$10,K3436&lt;Variables!$G$11),0,1)</f>
        <v>1</v>
      </c>
      <c r="AN3436" s="77">
        <f>IF(H3436&lt;Variables!$G$13,1,0)</f>
        <v>1</v>
      </c>
      <c r="AO3436" s="77">
        <f>IF(R3436&lt;Variables!$G$12,0,1)</f>
        <v>0</v>
      </c>
      <c r="AP3436" s="78">
        <f t="shared" si="109"/>
        <v>1</v>
      </c>
      <c r="AQ3436" s="77">
        <f>IF(V3436&lt;Variables!$G$15,1,0)</f>
        <v>1</v>
      </c>
      <c r="AR3436" s="77">
        <v>0</v>
      </c>
      <c r="AS3436" s="77">
        <v>0</v>
      </c>
      <c r="AT3436" s="77">
        <v>1</v>
      </c>
      <c r="AU3436" s="77">
        <v>0</v>
      </c>
      <c r="BA3436" s="77">
        <v>-2.25</v>
      </c>
    </row>
    <row r="3437" spans="3:53" x14ac:dyDescent="0.25">
      <c r="C3437" s="77" t="s">
        <v>469</v>
      </c>
      <c r="D3437" s="77" t="s">
        <v>198</v>
      </c>
      <c r="E3437" s="77">
        <v>0.16</v>
      </c>
      <c r="F3437" s="77">
        <v>13.78</v>
      </c>
      <c r="G3437" s="77">
        <v>10.9</v>
      </c>
      <c r="H3437" s="77">
        <v>-99999</v>
      </c>
      <c r="I3437" s="77">
        <v>-71.191999999999993</v>
      </c>
      <c r="J3437" s="77" t="s">
        <v>74</v>
      </c>
      <c r="L3437" s="77">
        <v>0.15955</v>
      </c>
      <c r="M3437" s="77">
        <v>9.4014415543723751E-2</v>
      </c>
      <c r="N3437" s="77">
        <v>0.15487500000000001</v>
      </c>
      <c r="O3437" s="77">
        <v>3.1154156577885548</v>
      </c>
      <c r="P3437" s="77">
        <v>29475</v>
      </c>
      <c r="Q3437" s="77">
        <v>79782</v>
      </c>
      <c r="R3437" s="77">
        <v>0.37</v>
      </c>
      <c r="S3437" s="77">
        <v>25.100999999999999</v>
      </c>
      <c r="T3437" s="77">
        <v>5.8120000000000003</v>
      </c>
      <c r="U3437" s="77">
        <v>14.425599999999999</v>
      </c>
      <c r="AC3437" s="77">
        <v>0.16500000000000001</v>
      </c>
      <c r="AD3437" s="77">
        <v>0.14990000000000001</v>
      </c>
      <c r="AH3437" s="77">
        <f>IF(AND(M3437&lt;Variables!$G$6,M3437&gt;Variables!$G$5),0,1)</f>
        <v>1</v>
      </c>
      <c r="AI3437" s="77">
        <f t="shared" si="108"/>
        <v>0</v>
      </c>
      <c r="AJ3437" s="77">
        <f>IF(I3437&gt;Variables!$G$7,0,1)</f>
        <v>1</v>
      </c>
      <c r="AK3437" s="77">
        <f>IF(F3437&gt;Variables!$G$8,0,1)</f>
        <v>0</v>
      </c>
      <c r="AL3437" s="77">
        <f>IF(G3437&gt;Variables!$G$9,0,1)</f>
        <v>0</v>
      </c>
      <c r="AM3437" s="77">
        <f>IF(AND(K3437&gt;Variables!$G$10,K3437&lt;Variables!$G$11),0,1)</f>
        <v>1</v>
      </c>
      <c r="AN3437" s="77">
        <f>IF(H3437&lt;Variables!$G$13,1,0)</f>
        <v>1</v>
      </c>
      <c r="AO3437" s="77">
        <f>IF(R3437&lt;Variables!$G$12,0,1)</f>
        <v>0</v>
      </c>
      <c r="AP3437" s="78">
        <f t="shared" si="109"/>
        <v>0</v>
      </c>
      <c r="AQ3437" s="77">
        <f>IF(V3437&lt;Variables!$G$15,1,0)</f>
        <v>1</v>
      </c>
      <c r="AR3437" s="77">
        <v>0</v>
      </c>
      <c r="AS3437" s="77">
        <v>0</v>
      </c>
      <c r="AT3437" s="77">
        <v>1</v>
      </c>
      <c r="AU3437" s="77">
        <v>0</v>
      </c>
      <c r="BA3437" s="77">
        <v>-2.25</v>
      </c>
    </row>
    <row r="3438" spans="3:53" x14ac:dyDescent="0.25">
      <c r="C3438" s="77" t="s">
        <v>469</v>
      </c>
      <c r="D3438" s="77" t="s">
        <v>430</v>
      </c>
      <c r="E3438" s="77">
        <v>113.21</v>
      </c>
      <c r="F3438" s="77">
        <v>4.49</v>
      </c>
      <c r="G3438" s="77">
        <v>5.04</v>
      </c>
      <c r="H3438" s="77">
        <v>32160</v>
      </c>
      <c r="I3438" s="77">
        <v>-0.22800000000000001</v>
      </c>
      <c r="J3438" s="77" t="s">
        <v>74</v>
      </c>
      <c r="K3438" s="77">
        <v>60.52</v>
      </c>
      <c r="L3438" s="77">
        <v>112.50915000000001</v>
      </c>
      <c r="M3438" s="77">
        <v>0.32072946955869741</v>
      </c>
      <c r="N3438" s="77">
        <v>112.487824</v>
      </c>
      <c r="O3438" s="77">
        <v>0.33974877138702692</v>
      </c>
      <c r="P3438" s="77">
        <v>3454000</v>
      </c>
      <c r="Q3438" s="77">
        <v>13282000</v>
      </c>
      <c r="R3438" s="77">
        <v>0.26</v>
      </c>
      <c r="S3438" s="77">
        <v>25.100999999999999</v>
      </c>
      <c r="T3438" s="77">
        <v>5.8120000000000003</v>
      </c>
      <c r="U3438" s="77">
        <v>14.425599999999999</v>
      </c>
      <c r="V3438" s="77">
        <v>2.4579039080224141</v>
      </c>
      <c r="AC3438" s="77">
        <v>117.66</v>
      </c>
      <c r="AD3438" s="77">
        <v>112.3</v>
      </c>
      <c r="AH3438" s="77">
        <f>IF(AND(M3438&lt;Variables!$G$6,M3438&gt;Variables!$G$5),0,1)</f>
        <v>1</v>
      </c>
      <c r="AI3438" s="77">
        <f t="shared" si="108"/>
        <v>0</v>
      </c>
      <c r="AJ3438" s="77">
        <f>IF(I3438&gt;Variables!$G$7,0,1)</f>
        <v>1</v>
      </c>
      <c r="AK3438" s="77">
        <f>IF(F3438&gt;Variables!$G$8,0,1)</f>
        <v>1</v>
      </c>
      <c r="AL3438" s="77">
        <f>IF(G3438&gt;Variables!$G$9,0,1)</f>
        <v>1</v>
      </c>
      <c r="AM3438" s="77">
        <f>IF(AND(K3438&gt;Variables!$G$10,K3438&lt;Variables!$G$11),0,1)</f>
        <v>1</v>
      </c>
      <c r="AN3438" s="77">
        <f>IF(H3438&lt;Variables!$G$13,1,0)</f>
        <v>0</v>
      </c>
      <c r="AO3438" s="77">
        <f>IF(R3438&lt;Variables!$G$12,0,1)</f>
        <v>0</v>
      </c>
      <c r="AP3438" s="78">
        <f t="shared" si="109"/>
        <v>0</v>
      </c>
      <c r="AQ3438" s="77">
        <f>IF(V3438&lt;Variables!$G$15,1,0)</f>
        <v>1</v>
      </c>
      <c r="AR3438" s="77">
        <v>0</v>
      </c>
      <c r="AS3438" s="77">
        <v>1</v>
      </c>
      <c r="AT3438" s="77">
        <v>0</v>
      </c>
      <c r="AU3438" s="77">
        <v>0</v>
      </c>
      <c r="BA3438" s="77">
        <v>0.65</v>
      </c>
    </row>
    <row r="3439" spans="3:53" x14ac:dyDescent="0.25">
      <c r="C3439" s="77" t="s">
        <v>469</v>
      </c>
      <c r="D3439" s="77" t="s">
        <v>449</v>
      </c>
      <c r="E3439" s="77">
        <v>31.81</v>
      </c>
      <c r="F3439" s="77">
        <v>6.23</v>
      </c>
      <c r="G3439" s="77">
        <v>2.4300000000000002</v>
      </c>
      <c r="H3439" s="77">
        <v>17360</v>
      </c>
      <c r="I3439" s="77">
        <v>-0.29499999999999998</v>
      </c>
      <c r="J3439" s="77" t="s">
        <v>74</v>
      </c>
      <c r="K3439" s="77">
        <v>40.42</v>
      </c>
      <c r="L3439" s="77">
        <v>31.910810000000009</v>
      </c>
      <c r="M3439" s="77">
        <v>-0.90630729837319746</v>
      </c>
      <c r="N3439" s="77">
        <v>31.692305999999999</v>
      </c>
      <c r="O3439" s="77">
        <v>-0.2231014682238576</v>
      </c>
      <c r="P3439" s="77">
        <v>26286000</v>
      </c>
      <c r="Q3439" s="77">
        <v>34219000</v>
      </c>
      <c r="R3439" s="77">
        <v>0.77</v>
      </c>
      <c r="S3439" s="77">
        <v>25.100999999999999</v>
      </c>
      <c r="T3439" s="77">
        <v>5.8120000000000003</v>
      </c>
      <c r="U3439" s="77">
        <v>14.425599999999999</v>
      </c>
      <c r="V3439" s="77">
        <v>2.2662403494813201</v>
      </c>
      <c r="AC3439" s="77">
        <v>34.130000000000003</v>
      </c>
      <c r="AD3439" s="77">
        <v>31.6</v>
      </c>
      <c r="AH3439" s="77">
        <f>IF(AND(M3439&lt;Variables!$G$6,M3439&gt;Variables!$G$5),0,1)</f>
        <v>1</v>
      </c>
      <c r="AI3439" s="77">
        <f t="shared" si="108"/>
        <v>0</v>
      </c>
      <c r="AJ3439" s="77">
        <f>IF(I3439&gt;Variables!$G$7,0,1)</f>
        <v>1</v>
      </c>
      <c r="AK3439" s="77">
        <f>IF(F3439&gt;Variables!$G$8,0,1)</f>
        <v>1</v>
      </c>
      <c r="AL3439" s="77">
        <f>IF(G3439&gt;Variables!$G$9,0,1)</f>
        <v>1</v>
      </c>
      <c r="AM3439" s="77">
        <f>IF(AND(K3439&gt;Variables!$G$10,K3439&lt;Variables!$G$11),0,1)</f>
        <v>1</v>
      </c>
      <c r="AN3439" s="77">
        <f>IF(H3439&lt;Variables!$G$13,1,0)</f>
        <v>0</v>
      </c>
      <c r="AO3439" s="77">
        <f>IF(R3439&lt;Variables!$G$12,0,1)</f>
        <v>0</v>
      </c>
      <c r="AP3439" s="78">
        <f t="shared" si="109"/>
        <v>0</v>
      </c>
      <c r="AQ3439" s="77">
        <f>IF(V3439&lt;Variables!$G$15,1,0)</f>
        <v>1</v>
      </c>
      <c r="AR3439" s="77">
        <v>1</v>
      </c>
      <c r="AS3439" s="77">
        <v>0</v>
      </c>
      <c r="AT3439" s="77">
        <v>0</v>
      </c>
      <c r="AU3439" s="77">
        <v>0</v>
      </c>
      <c r="BA3439" s="77">
        <v>2</v>
      </c>
    </row>
    <row r="3440" spans="3:53" x14ac:dyDescent="0.25">
      <c r="C3440" s="77" t="s">
        <v>469</v>
      </c>
      <c r="D3440" s="77" t="s">
        <v>456</v>
      </c>
      <c r="E3440" s="77">
        <v>52.86</v>
      </c>
      <c r="F3440" s="77">
        <v>7.39</v>
      </c>
      <c r="G3440" s="77">
        <v>7.89</v>
      </c>
      <c r="H3440" s="77">
        <v>6290</v>
      </c>
      <c r="I3440" s="77">
        <v>1.024</v>
      </c>
      <c r="J3440" s="77" t="s">
        <v>74</v>
      </c>
      <c r="K3440" s="77">
        <v>52.41</v>
      </c>
      <c r="L3440" s="77">
        <v>52.67062</v>
      </c>
      <c r="M3440" s="77">
        <v>-0.2479940429787999</v>
      </c>
      <c r="N3440" s="77">
        <v>51.914306000000003</v>
      </c>
      <c r="O3440" s="77">
        <v>1.205243887879389</v>
      </c>
      <c r="P3440" s="77">
        <v>1082000</v>
      </c>
      <c r="Q3440" s="77">
        <v>1408000</v>
      </c>
      <c r="R3440" s="77">
        <v>0.77</v>
      </c>
      <c r="S3440" s="77">
        <v>25.100999999999999</v>
      </c>
      <c r="T3440" s="77">
        <v>5.8120000000000003</v>
      </c>
      <c r="U3440" s="77">
        <v>14.425599999999999</v>
      </c>
      <c r="V3440" s="77">
        <v>2.4001415034961049</v>
      </c>
      <c r="AC3440" s="77">
        <v>55.29</v>
      </c>
      <c r="AD3440" s="77">
        <v>52.458100000000002</v>
      </c>
      <c r="AH3440" s="77">
        <f>IF(AND(M3440&lt;Variables!$G$6,M3440&gt;Variables!$G$5),0,1)</f>
        <v>1</v>
      </c>
      <c r="AI3440" s="77">
        <f t="shared" si="108"/>
        <v>0</v>
      </c>
      <c r="AJ3440" s="77">
        <f>IF(I3440&gt;Variables!$G$7,0,1)</f>
        <v>1</v>
      </c>
      <c r="AK3440" s="77">
        <f>IF(F3440&gt;Variables!$G$8,0,1)</f>
        <v>1</v>
      </c>
      <c r="AL3440" s="77">
        <f>IF(G3440&gt;Variables!$G$9,0,1)</f>
        <v>1</v>
      </c>
      <c r="AM3440" s="77">
        <f>IF(AND(K3440&gt;Variables!$G$10,K3440&lt;Variables!$G$11),0,1)</f>
        <v>1</v>
      </c>
      <c r="AN3440" s="77">
        <f>IF(H3440&lt;Variables!$G$13,1,0)</f>
        <v>0</v>
      </c>
      <c r="AO3440" s="77">
        <f>IF(R3440&lt;Variables!$G$12,0,1)</f>
        <v>0</v>
      </c>
      <c r="AP3440" s="78">
        <f t="shared" si="109"/>
        <v>0</v>
      </c>
      <c r="AQ3440" s="77">
        <f>IF(V3440&lt;Variables!$G$15,1,0)</f>
        <v>1</v>
      </c>
      <c r="AR3440" s="77">
        <v>1</v>
      </c>
      <c r="AS3440" s="77">
        <v>0</v>
      </c>
      <c r="AT3440" s="77">
        <v>0</v>
      </c>
      <c r="AU3440" s="77">
        <v>0</v>
      </c>
      <c r="BA3440" s="77">
        <v>2</v>
      </c>
    </row>
    <row r="3441" spans="3:53" x14ac:dyDescent="0.25">
      <c r="C3441" s="77" t="s">
        <v>469</v>
      </c>
      <c r="D3441" s="77" t="s">
        <v>131</v>
      </c>
      <c r="E3441" s="77">
        <v>1.63</v>
      </c>
      <c r="F3441" s="77">
        <v>7.95</v>
      </c>
      <c r="G3441" s="77">
        <v>2.3199999999999998</v>
      </c>
      <c r="H3441" s="77">
        <v>2660</v>
      </c>
      <c r="I3441" s="77">
        <v>6.5739999999999998</v>
      </c>
      <c r="J3441" s="77" t="s">
        <v>74</v>
      </c>
      <c r="K3441" s="77">
        <v>64</v>
      </c>
      <c r="L3441" s="77">
        <v>1.605615</v>
      </c>
      <c r="M3441" s="77">
        <v>1.3256602610214641</v>
      </c>
      <c r="N3441" s="77">
        <v>1.573064</v>
      </c>
      <c r="O3441" s="77">
        <v>3.4223655235896309</v>
      </c>
      <c r="P3441" s="77">
        <v>35027000</v>
      </c>
      <c r="Q3441" s="77">
        <v>21404000</v>
      </c>
      <c r="R3441" s="77">
        <v>1.64</v>
      </c>
      <c r="S3441" s="77">
        <v>25.100999999999999</v>
      </c>
      <c r="T3441" s="77">
        <v>5.8120000000000003</v>
      </c>
      <c r="U3441" s="77">
        <v>14.425599999999999</v>
      </c>
      <c r="V3441" s="77">
        <v>2.4239737375398218</v>
      </c>
      <c r="AC3441" s="77">
        <v>1.88</v>
      </c>
      <c r="AD3441" s="77">
        <v>1.62</v>
      </c>
      <c r="AH3441" s="77">
        <f>IF(AND(M3441&lt;Variables!$G$6,M3441&gt;Variables!$G$5),0,1)</f>
        <v>1</v>
      </c>
      <c r="AI3441" s="77">
        <f t="shared" si="108"/>
        <v>0</v>
      </c>
      <c r="AJ3441" s="77">
        <f>IF(I3441&gt;Variables!$G$7,0,1)</f>
        <v>1</v>
      </c>
      <c r="AK3441" s="77">
        <f>IF(F3441&gt;Variables!$G$8,0,1)</f>
        <v>1</v>
      </c>
      <c r="AL3441" s="77">
        <f>IF(G3441&gt;Variables!$G$9,0,1)</f>
        <v>1</v>
      </c>
      <c r="AM3441" s="77">
        <f>IF(AND(K3441&gt;Variables!$G$10,K3441&lt;Variables!$G$11),0,1)</f>
        <v>0</v>
      </c>
      <c r="AN3441" s="77">
        <f>IF(H3441&lt;Variables!$G$13,1,0)</f>
        <v>0</v>
      </c>
      <c r="AO3441" s="77">
        <f>IF(R3441&lt;Variables!$G$12,0,1)</f>
        <v>0</v>
      </c>
      <c r="AP3441" s="78">
        <f t="shared" si="109"/>
        <v>0</v>
      </c>
      <c r="AQ3441" s="77">
        <f>IF(V3441&lt;Variables!$G$15,1,0)</f>
        <v>1</v>
      </c>
      <c r="AR3441" s="77">
        <v>1</v>
      </c>
      <c r="AS3441" s="77">
        <v>0</v>
      </c>
      <c r="AT3441" s="77">
        <v>0</v>
      </c>
      <c r="AU3441" s="77">
        <v>0</v>
      </c>
      <c r="BA3441" s="77">
        <v>2</v>
      </c>
    </row>
    <row r="3442" spans="3:53" x14ac:dyDescent="0.25">
      <c r="C3442" s="77" t="s">
        <v>469</v>
      </c>
      <c r="D3442" s="77" t="s">
        <v>429</v>
      </c>
      <c r="E3442" s="77">
        <v>182.76</v>
      </c>
      <c r="F3442" s="77">
        <v>9.48</v>
      </c>
      <c r="G3442" s="77">
        <v>-1.83</v>
      </c>
      <c r="H3442" s="77">
        <v>3840</v>
      </c>
      <c r="I3442" s="77">
        <v>3.5659999999999998</v>
      </c>
      <c r="J3442" s="77" t="s">
        <v>74</v>
      </c>
      <c r="K3442" s="77">
        <v>41.8</v>
      </c>
      <c r="L3442" s="77">
        <v>182.4899421052632</v>
      </c>
      <c r="M3442" s="77">
        <v>-0.1506615115832376</v>
      </c>
      <c r="N3442" s="77">
        <v>183.00389999999999</v>
      </c>
      <c r="O3442" s="77">
        <v>-0.43108370914498761</v>
      </c>
      <c r="P3442" s="77">
        <v>508510</v>
      </c>
      <c r="Q3442" s="77">
        <v>177589</v>
      </c>
      <c r="R3442" s="77">
        <v>2.86</v>
      </c>
      <c r="S3442" s="77">
        <v>25.100999999999999</v>
      </c>
      <c r="T3442" s="77">
        <v>5.8120000000000003</v>
      </c>
      <c r="U3442" s="77">
        <v>14.425599999999999</v>
      </c>
      <c r="V3442" s="77">
        <v>2.2823972936484549</v>
      </c>
      <c r="AC3442" s="77">
        <v>184.48</v>
      </c>
      <c r="AD3442" s="77">
        <v>181.72</v>
      </c>
      <c r="AH3442" s="77">
        <f>IF(AND(M3442&lt;Variables!$G$6,M3442&gt;Variables!$G$5),0,1)</f>
        <v>1</v>
      </c>
      <c r="AI3442" s="77">
        <f t="shared" ref="AI3442:AI3505" si="110">IF(L3442&gt;N3442,0,1)</f>
        <v>1</v>
      </c>
      <c r="AJ3442" s="77">
        <f>IF(I3442&gt;Variables!$G$7,0,1)</f>
        <v>1</v>
      </c>
      <c r="AK3442" s="77">
        <f>IF(F3442&gt;Variables!$G$8,0,1)</f>
        <v>0</v>
      </c>
      <c r="AL3442" s="77">
        <f>IF(G3442&gt;Variables!$G$9,0,1)</f>
        <v>1</v>
      </c>
      <c r="AM3442" s="77">
        <f>IF(AND(K3442&gt;Variables!$G$10,K3442&lt;Variables!$G$11),0,1)</f>
        <v>1</v>
      </c>
      <c r="AN3442" s="77">
        <f>IF(H3442&lt;Variables!$G$13,1,0)</f>
        <v>0</v>
      </c>
      <c r="AO3442" s="77">
        <f>IF(R3442&lt;Variables!$G$12,0,1)</f>
        <v>1</v>
      </c>
      <c r="AP3442" s="78">
        <f t="shared" ref="AP3442:AP3505" si="111">IF(J3442="Pass", 0,1)</f>
        <v>0</v>
      </c>
      <c r="AQ3442" s="77">
        <f>IF(V3442&lt;Variables!$G$15,1,0)</f>
        <v>1</v>
      </c>
      <c r="AR3442" s="77">
        <v>0</v>
      </c>
      <c r="AS3442" s="77">
        <v>1</v>
      </c>
      <c r="AT3442" s="77">
        <v>0</v>
      </c>
      <c r="AU3442" s="77">
        <v>0</v>
      </c>
      <c r="BA3442" s="77">
        <v>0.52</v>
      </c>
    </row>
    <row r="3443" spans="3:53" x14ac:dyDescent="0.25">
      <c r="C3443" s="77" t="s">
        <v>469</v>
      </c>
      <c r="D3443" s="77" t="s">
        <v>432</v>
      </c>
      <c r="E3443" s="77">
        <v>21.83</v>
      </c>
      <c r="F3443" s="77">
        <v>11.83</v>
      </c>
      <c r="G3443" s="77">
        <v>1.68</v>
      </c>
      <c r="H3443" s="77">
        <v>2230</v>
      </c>
      <c r="I3443" s="77">
        <v>0.75600000000000001</v>
      </c>
      <c r="J3443" s="77" t="s">
        <v>74</v>
      </c>
      <c r="K3443" s="77">
        <v>52.54</v>
      </c>
      <c r="L3443" s="77">
        <v>21.719484999999999</v>
      </c>
      <c r="M3443" s="77">
        <v>4.841275011814531E-2</v>
      </c>
      <c r="N3443" s="77">
        <v>21.643808</v>
      </c>
      <c r="O3443" s="77">
        <v>0.39822936887999072</v>
      </c>
      <c r="P3443" s="77">
        <v>1401000</v>
      </c>
      <c r="Q3443" s="77">
        <v>1300000</v>
      </c>
      <c r="R3443" s="77">
        <v>1.08</v>
      </c>
      <c r="S3443" s="77">
        <v>25.100999999999999</v>
      </c>
      <c r="T3443" s="77">
        <v>5.8120000000000003</v>
      </c>
      <c r="U3443" s="77">
        <v>14.425599999999999</v>
      </c>
      <c r="V3443" s="77">
        <v>2.3917005358001822</v>
      </c>
      <c r="AC3443" s="77">
        <v>22.16</v>
      </c>
      <c r="AD3443" s="77">
        <v>21.46</v>
      </c>
      <c r="AH3443" s="77">
        <f>IF(AND(M3443&lt;Variables!$G$6,M3443&gt;Variables!$G$5),0,1)</f>
        <v>1</v>
      </c>
      <c r="AI3443" s="77">
        <f t="shared" si="110"/>
        <v>0</v>
      </c>
      <c r="AJ3443" s="77">
        <f>IF(I3443&gt;Variables!$G$7,0,1)</f>
        <v>1</v>
      </c>
      <c r="AK3443" s="77">
        <f>IF(F3443&gt;Variables!$G$8,0,1)</f>
        <v>0</v>
      </c>
      <c r="AL3443" s="77">
        <f>IF(G3443&gt;Variables!$G$9,0,1)</f>
        <v>1</v>
      </c>
      <c r="AM3443" s="77">
        <f>IF(AND(K3443&gt;Variables!$G$10,K3443&lt;Variables!$G$11),0,1)</f>
        <v>1</v>
      </c>
      <c r="AN3443" s="77">
        <f>IF(H3443&lt;Variables!$G$13,1,0)</f>
        <v>0</v>
      </c>
      <c r="AO3443" s="77">
        <f>IF(R3443&lt;Variables!$G$12,0,1)</f>
        <v>0</v>
      </c>
      <c r="AP3443" s="78">
        <f t="shared" si="111"/>
        <v>0</v>
      </c>
      <c r="AQ3443" s="77">
        <f>IF(V3443&lt;Variables!$G$15,1,0)</f>
        <v>1</v>
      </c>
      <c r="AR3443" s="77">
        <v>0</v>
      </c>
      <c r="AS3443" s="77">
        <v>1</v>
      </c>
      <c r="AT3443" s="77">
        <v>0</v>
      </c>
      <c r="AU3443" s="77">
        <v>0</v>
      </c>
      <c r="BA3443" s="77">
        <v>0.51</v>
      </c>
    </row>
    <row r="3444" spans="3:53" x14ac:dyDescent="0.25">
      <c r="C3444" s="77" t="s">
        <v>469</v>
      </c>
      <c r="D3444" s="77" t="s">
        <v>436</v>
      </c>
      <c r="E3444" s="77">
        <v>3.26</v>
      </c>
      <c r="F3444" s="77">
        <v>18.2</v>
      </c>
      <c r="G3444" s="77">
        <v>3.57</v>
      </c>
      <c r="H3444" s="77">
        <v>34.21</v>
      </c>
      <c r="I3444" s="77">
        <v>-7.3929999999999998</v>
      </c>
      <c r="J3444" s="77" t="s">
        <v>74</v>
      </c>
      <c r="K3444" s="77">
        <v>35.619999999999997</v>
      </c>
      <c r="L3444" s="77">
        <v>3.4190049999999998</v>
      </c>
      <c r="M3444" s="77">
        <v>-6.6980013190972203</v>
      </c>
      <c r="N3444" s="77">
        <v>3.4760599999999999</v>
      </c>
      <c r="O3444" s="77">
        <v>-8.2294321732075968</v>
      </c>
      <c r="P3444" s="77">
        <v>7460000</v>
      </c>
      <c r="Q3444" s="77">
        <v>59810</v>
      </c>
      <c r="R3444" s="77">
        <v>124.73</v>
      </c>
      <c r="S3444" s="77">
        <v>25.100999999999999</v>
      </c>
      <c r="T3444" s="77">
        <v>5.8120000000000003</v>
      </c>
      <c r="U3444" s="77">
        <v>14.425599999999999</v>
      </c>
      <c r="V3444" s="77">
        <v>2.114006990395159</v>
      </c>
      <c r="AC3444" s="77">
        <v>3.29</v>
      </c>
      <c r="AD3444" s="77">
        <v>2.71</v>
      </c>
      <c r="AH3444" s="77">
        <f>IF(AND(M3444&lt;Variables!$G$6,M3444&gt;Variables!$G$5),0,1)</f>
        <v>0</v>
      </c>
      <c r="AI3444" s="77">
        <f t="shared" si="110"/>
        <v>1</v>
      </c>
      <c r="AJ3444" s="77">
        <f>IF(I3444&gt;Variables!$G$7,0,1)</f>
        <v>1</v>
      </c>
      <c r="AK3444" s="77">
        <f>IF(F3444&gt;Variables!$G$8,0,1)</f>
        <v>0</v>
      </c>
      <c r="AL3444" s="77">
        <f>IF(G3444&gt;Variables!$G$9,0,1)</f>
        <v>1</v>
      </c>
      <c r="AM3444" s="77">
        <f>IF(AND(K3444&gt;Variables!$G$10,K3444&lt;Variables!$G$11),0,1)</f>
        <v>1</v>
      </c>
      <c r="AN3444" s="77">
        <f>IF(H3444&lt;Variables!$G$13,1,0)</f>
        <v>1</v>
      </c>
      <c r="AO3444" s="77">
        <f>IF(R3444&lt;Variables!$G$12,0,1)</f>
        <v>1</v>
      </c>
      <c r="AP3444" s="78">
        <f t="shared" si="111"/>
        <v>0</v>
      </c>
      <c r="AQ3444" s="77">
        <f>IF(V3444&lt;Variables!$G$15,1,0)</f>
        <v>1</v>
      </c>
      <c r="AR3444" s="77">
        <v>0</v>
      </c>
      <c r="AS3444" s="77">
        <v>0</v>
      </c>
      <c r="AT3444" s="77">
        <v>1</v>
      </c>
      <c r="AU3444" s="77">
        <v>0</v>
      </c>
      <c r="BA3444" s="77">
        <v>-2.25</v>
      </c>
    </row>
    <row r="3445" spans="3:53" x14ac:dyDescent="0.25">
      <c r="C3445" s="77" t="s">
        <v>469</v>
      </c>
      <c r="D3445" s="77" t="s">
        <v>444</v>
      </c>
      <c r="E3445" s="77">
        <v>2.59</v>
      </c>
      <c r="F3445" s="77">
        <v>18.350000000000001</v>
      </c>
      <c r="G3445" s="77">
        <v>3.2</v>
      </c>
      <c r="H3445" s="77">
        <v>-99999</v>
      </c>
      <c r="I3445" s="77">
        <v>-99999</v>
      </c>
      <c r="J3445" s="77" t="s">
        <v>75</v>
      </c>
      <c r="K3445" s="77">
        <v>-99999</v>
      </c>
      <c r="L3445" s="77">
        <v>-99999</v>
      </c>
      <c r="M3445" s="77">
        <v>-99999</v>
      </c>
      <c r="N3445" s="77">
        <v>2.58</v>
      </c>
      <c r="O3445" s="77">
        <v>0</v>
      </c>
      <c r="P3445" s="77">
        <v>123510</v>
      </c>
      <c r="Q3445" s="77">
        <v>1740</v>
      </c>
      <c r="R3445" s="77">
        <v>70.98</v>
      </c>
      <c r="S3445" s="77">
        <v>25.100999999999999</v>
      </c>
      <c r="T3445" s="77">
        <v>5.8120000000000003</v>
      </c>
      <c r="U3445" s="77">
        <v>14.425599999999999</v>
      </c>
      <c r="V3445" s="77">
        <v>-99999</v>
      </c>
      <c r="AC3445" s="77">
        <v>2.58</v>
      </c>
      <c r="AD3445" s="77">
        <v>2.5</v>
      </c>
      <c r="AH3445" s="77">
        <f>IF(AND(M3445&lt;Variables!$G$6,M3445&gt;Variables!$G$5),0,1)</f>
        <v>1</v>
      </c>
      <c r="AI3445" s="77">
        <f t="shared" si="110"/>
        <v>1</v>
      </c>
      <c r="AJ3445" s="77">
        <f>IF(I3445&gt;Variables!$G$7,0,1)</f>
        <v>1</v>
      </c>
      <c r="AK3445" s="77">
        <f>IF(F3445&gt;Variables!$G$8,0,1)</f>
        <v>0</v>
      </c>
      <c r="AL3445" s="77">
        <f>IF(G3445&gt;Variables!$G$9,0,1)</f>
        <v>1</v>
      </c>
      <c r="AM3445" s="77">
        <f>IF(AND(K3445&gt;Variables!$G$10,K3445&lt;Variables!$G$11),0,1)</f>
        <v>1</v>
      </c>
      <c r="AN3445" s="77">
        <f>IF(H3445&lt;Variables!$G$13,1,0)</f>
        <v>1</v>
      </c>
      <c r="AO3445" s="77">
        <f>IF(R3445&lt;Variables!$G$12,0,1)</f>
        <v>1</v>
      </c>
      <c r="AP3445" s="78">
        <f t="shared" si="111"/>
        <v>1</v>
      </c>
      <c r="AQ3445" s="77">
        <f>IF(V3445&lt;Variables!$G$15,1,0)</f>
        <v>1</v>
      </c>
      <c r="AR3445" s="77">
        <v>0</v>
      </c>
      <c r="AS3445" s="77">
        <v>0</v>
      </c>
      <c r="AT3445" s="77">
        <v>1</v>
      </c>
      <c r="AU3445" s="77">
        <v>0</v>
      </c>
      <c r="BA3445" s="77">
        <v>-2.25</v>
      </c>
    </row>
    <row r="3446" spans="3:53" x14ac:dyDescent="0.25">
      <c r="C3446" s="77" t="s">
        <v>469</v>
      </c>
      <c r="D3446" s="77" t="s">
        <v>431</v>
      </c>
      <c r="E3446" s="77">
        <v>35.61</v>
      </c>
      <c r="F3446" s="77">
        <v>24.44</v>
      </c>
      <c r="G3446" s="77">
        <v>20.63</v>
      </c>
      <c r="H3446" s="77">
        <v>3750</v>
      </c>
      <c r="I3446" s="77">
        <v>50.936999999999998</v>
      </c>
      <c r="J3446" s="77" t="s">
        <v>74</v>
      </c>
      <c r="K3446" s="77">
        <v>59.96</v>
      </c>
      <c r="L3446" s="77">
        <v>35.495370000000001</v>
      </c>
      <c r="M3446" s="77">
        <v>0.59621860541247929</v>
      </c>
      <c r="N3446" s="77">
        <v>34.287123999999999</v>
      </c>
      <c r="O3446" s="77">
        <v>4.1411347303436772</v>
      </c>
      <c r="P3446" s="77">
        <v>12161000</v>
      </c>
      <c r="Q3446" s="77">
        <v>5226000</v>
      </c>
      <c r="R3446" s="77">
        <v>2.33</v>
      </c>
      <c r="S3446" s="77">
        <v>25.100999999999999</v>
      </c>
      <c r="T3446" s="77">
        <v>5.8120000000000003</v>
      </c>
      <c r="U3446" s="77">
        <v>14.425599999999999</v>
      </c>
      <c r="V3446" s="77">
        <v>2.4375339981082602</v>
      </c>
      <c r="AC3446" s="77">
        <v>38.549999999999997</v>
      </c>
      <c r="AD3446" s="77">
        <v>35.119999999999997</v>
      </c>
      <c r="AH3446" s="77">
        <f>IF(AND(M3446&lt;Variables!$G$6,M3446&gt;Variables!$G$5),0,1)</f>
        <v>1</v>
      </c>
      <c r="AI3446" s="77">
        <f t="shared" si="110"/>
        <v>0</v>
      </c>
      <c r="AJ3446" s="77">
        <f>IF(I3446&gt;Variables!$G$7,0,1)</f>
        <v>0</v>
      </c>
      <c r="AK3446" s="77">
        <f>IF(F3446&gt;Variables!$G$8,0,1)</f>
        <v>0</v>
      </c>
      <c r="AL3446" s="77">
        <f>IF(G3446&gt;Variables!$G$9,0,1)</f>
        <v>0</v>
      </c>
      <c r="AM3446" s="77">
        <f>IF(AND(K3446&gt;Variables!$G$10,K3446&lt;Variables!$G$11),0,1)</f>
        <v>1</v>
      </c>
      <c r="AN3446" s="77">
        <f>IF(H3446&lt;Variables!$G$13,1,0)</f>
        <v>0</v>
      </c>
      <c r="AO3446" s="77">
        <f>IF(R3446&lt;Variables!$G$12,0,1)</f>
        <v>1</v>
      </c>
      <c r="AP3446" s="78">
        <f t="shared" si="111"/>
        <v>0</v>
      </c>
      <c r="AQ3446" s="77">
        <f>IF(V3446&lt;Variables!$G$15,1,0)</f>
        <v>1</v>
      </c>
      <c r="AR3446" s="77">
        <v>1</v>
      </c>
      <c r="AS3446" s="77">
        <v>0</v>
      </c>
      <c r="AT3446" s="77">
        <v>0</v>
      </c>
      <c r="AU3446" s="77">
        <v>0</v>
      </c>
      <c r="BA3446" s="77">
        <v>2</v>
      </c>
    </row>
    <row r="3447" spans="3:53" x14ac:dyDescent="0.25">
      <c r="C3447" s="77" t="s">
        <v>469</v>
      </c>
      <c r="D3447" s="77" t="s">
        <v>195</v>
      </c>
      <c r="E3447" s="77">
        <v>33.32</v>
      </c>
      <c r="F3447" s="77">
        <v>10.3</v>
      </c>
      <c r="G3447" s="77">
        <v>9.64</v>
      </c>
      <c r="H3447" s="77">
        <v>3620</v>
      </c>
      <c r="I3447" s="77">
        <v>0.219</v>
      </c>
      <c r="J3447" s="77" t="s">
        <v>75</v>
      </c>
      <c r="K3447" s="77">
        <v>57.29</v>
      </c>
      <c r="L3447" s="77">
        <v>33.183660000000003</v>
      </c>
      <c r="M3447" s="77">
        <v>0.1095117295681149</v>
      </c>
      <c r="N3447" s="77">
        <v>32.756276086956518</v>
      </c>
      <c r="O3447" s="77">
        <v>1.4156795840053831</v>
      </c>
      <c r="P3447" s="77">
        <v>178197</v>
      </c>
      <c r="Q3447" s="77">
        <v>706672</v>
      </c>
      <c r="R3447" s="77">
        <v>0.25</v>
      </c>
      <c r="S3447" s="77">
        <v>25.100999999999999</v>
      </c>
      <c r="T3447" s="77">
        <v>5.8120000000000003</v>
      </c>
      <c r="U3447" s="77">
        <v>14.425599999999999</v>
      </c>
      <c r="V3447" s="77">
        <v>2.4373714876425319</v>
      </c>
      <c r="AC3447" s="77">
        <v>33.5</v>
      </c>
      <c r="AD3447" s="77">
        <v>31.42</v>
      </c>
      <c r="AH3447" s="77">
        <f>IF(AND(M3447&lt;Variables!$G$6,M3447&gt;Variables!$G$5),0,1)</f>
        <v>1</v>
      </c>
      <c r="AI3447" s="77">
        <f t="shared" si="110"/>
        <v>0</v>
      </c>
      <c r="AJ3447" s="77">
        <f>IF(I3447&gt;Variables!$G$7,0,1)</f>
        <v>1</v>
      </c>
      <c r="AK3447" s="77">
        <f>IF(F3447&gt;Variables!$G$8,0,1)</f>
        <v>0</v>
      </c>
      <c r="AL3447" s="77">
        <f>IF(G3447&gt;Variables!$G$9,0,1)</f>
        <v>1</v>
      </c>
      <c r="AM3447" s="77">
        <f>IF(AND(K3447&gt;Variables!$G$10,K3447&lt;Variables!$G$11),0,1)</f>
        <v>1</v>
      </c>
      <c r="AN3447" s="77">
        <f>IF(H3447&lt;Variables!$G$13,1,0)</f>
        <v>0</v>
      </c>
      <c r="AO3447" s="77">
        <f>IF(R3447&lt;Variables!$G$12,0,1)</f>
        <v>0</v>
      </c>
      <c r="AP3447" s="78">
        <f t="shared" si="111"/>
        <v>1</v>
      </c>
      <c r="AQ3447" s="77">
        <f>IF(V3447&lt;Variables!$G$15,1,0)</f>
        <v>1</v>
      </c>
      <c r="AR3447" s="77">
        <v>0</v>
      </c>
      <c r="AS3447" s="77">
        <v>0</v>
      </c>
      <c r="AT3447" s="77">
        <v>1</v>
      </c>
      <c r="AU3447" s="77">
        <v>0</v>
      </c>
      <c r="BA3447" s="77">
        <v>-1.63</v>
      </c>
    </row>
    <row r="3448" spans="3:53" x14ac:dyDescent="0.25">
      <c r="C3448" s="77" t="s">
        <v>469</v>
      </c>
      <c r="D3448" s="77" t="s">
        <v>452</v>
      </c>
      <c r="E3448" s="77">
        <v>34.21</v>
      </c>
      <c r="F3448" s="77">
        <v>47.5</v>
      </c>
      <c r="G3448" s="77">
        <v>6.91</v>
      </c>
      <c r="H3448" s="77">
        <v>152.74</v>
      </c>
      <c r="I3448" s="77">
        <v>10.178000000000001</v>
      </c>
      <c r="J3448" s="77" t="s">
        <v>74</v>
      </c>
      <c r="K3448" s="77">
        <v>59.38</v>
      </c>
      <c r="L3448" s="77">
        <v>34.095660000000002</v>
      </c>
      <c r="M3448" s="77">
        <v>0.33505730641378512</v>
      </c>
      <c r="N3448" s="77">
        <v>34.126429999999999</v>
      </c>
      <c r="O3448" s="77">
        <v>0.24459048309476961</v>
      </c>
      <c r="P3448" s="77">
        <v>122700</v>
      </c>
      <c r="Q3448" s="77">
        <v>15550</v>
      </c>
      <c r="R3448" s="77">
        <v>7.89</v>
      </c>
      <c r="S3448" s="77">
        <v>25.100999999999999</v>
      </c>
      <c r="T3448" s="77">
        <v>5.8120000000000003</v>
      </c>
      <c r="U3448" s="77">
        <v>14.425599999999999</v>
      </c>
      <c r="V3448" s="77">
        <v>2.4463887952345842</v>
      </c>
      <c r="AC3448" s="77">
        <v>34.6</v>
      </c>
      <c r="AD3448" s="77">
        <v>33.950000000000003</v>
      </c>
      <c r="AH3448" s="77">
        <f>IF(AND(M3448&lt;Variables!$G$6,M3448&gt;Variables!$G$5),0,1)</f>
        <v>1</v>
      </c>
      <c r="AI3448" s="77">
        <f t="shared" si="110"/>
        <v>1</v>
      </c>
      <c r="AJ3448" s="77">
        <f>IF(I3448&gt;Variables!$G$7,0,1)</f>
        <v>1</v>
      </c>
      <c r="AK3448" s="77">
        <f>IF(F3448&gt;Variables!$G$8,0,1)</f>
        <v>0</v>
      </c>
      <c r="AL3448" s="77">
        <f>IF(G3448&gt;Variables!$G$9,0,1)</f>
        <v>1</v>
      </c>
      <c r="AM3448" s="77">
        <f>IF(AND(K3448&gt;Variables!$G$10,K3448&lt;Variables!$G$11),0,1)</f>
        <v>1</v>
      </c>
      <c r="AN3448" s="77">
        <f>IF(H3448&lt;Variables!$G$13,1,0)</f>
        <v>1</v>
      </c>
      <c r="AO3448" s="77">
        <f>IF(R3448&lt;Variables!$G$12,0,1)</f>
        <v>1</v>
      </c>
      <c r="AP3448" s="78">
        <f t="shared" si="111"/>
        <v>0</v>
      </c>
      <c r="AQ3448" s="77">
        <f>IF(V3448&lt;Variables!$G$15,1,0)</f>
        <v>1</v>
      </c>
      <c r="AR3448" s="77">
        <v>0</v>
      </c>
      <c r="AS3448" s="77">
        <v>1</v>
      </c>
      <c r="AT3448" s="77">
        <v>0</v>
      </c>
      <c r="AU3448" s="77">
        <v>0</v>
      </c>
      <c r="BA3448" s="77">
        <v>0.02</v>
      </c>
    </row>
    <row r="3449" spans="3:53" x14ac:dyDescent="0.25">
      <c r="C3449" s="77" t="s">
        <v>469</v>
      </c>
      <c r="D3449" s="77" t="s">
        <v>442</v>
      </c>
      <c r="E3449" s="77">
        <v>140.96</v>
      </c>
      <c r="F3449" s="77">
        <v>11.95</v>
      </c>
      <c r="G3449" s="77">
        <v>2.98</v>
      </c>
      <c r="H3449" s="77">
        <v>20120</v>
      </c>
      <c r="I3449" s="77">
        <v>-21.805</v>
      </c>
      <c r="J3449" s="77" t="s">
        <v>75</v>
      </c>
      <c r="K3449" s="77">
        <v>64.31</v>
      </c>
      <c r="L3449" s="77">
        <v>139.928765</v>
      </c>
      <c r="M3449" s="77">
        <v>0.30653811601922393</v>
      </c>
      <c r="N3449" s="77">
        <v>139.548528</v>
      </c>
      <c r="O3449" s="77">
        <v>0.57984989995739555</v>
      </c>
      <c r="P3449" s="77">
        <v>4557000</v>
      </c>
      <c r="Q3449" s="77">
        <v>2303000</v>
      </c>
      <c r="R3449" s="77">
        <v>1.98</v>
      </c>
      <c r="S3449" s="77">
        <v>25.100999999999999</v>
      </c>
      <c r="T3449" s="77">
        <v>5.8120000000000003</v>
      </c>
      <c r="U3449" s="77">
        <v>14.425599999999999</v>
      </c>
      <c r="V3449" s="77">
        <v>2.4946132224321009</v>
      </c>
      <c r="AC3449" s="77">
        <v>143.32820000000001</v>
      </c>
      <c r="AD3449" s="77">
        <v>136.09</v>
      </c>
      <c r="AH3449" s="77">
        <f>IF(AND(M3449&lt;Variables!$G$6,M3449&gt;Variables!$G$5),0,1)</f>
        <v>1</v>
      </c>
      <c r="AI3449" s="77">
        <f t="shared" si="110"/>
        <v>0</v>
      </c>
      <c r="AJ3449" s="77">
        <f>IF(I3449&gt;Variables!$G$7,0,1)</f>
        <v>1</v>
      </c>
      <c r="AK3449" s="77">
        <f>IF(F3449&gt;Variables!$G$8,0,1)</f>
        <v>0</v>
      </c>
      <c r="AL3449" s="77">
        <f>IF(G3449&gt;Variables!$G$9,0,1)</f>
        <v>1</v>
      </c>
      <c r="AM3449" s="77">
        <f>IF(AND(K3449&gt;Variables!$G$10,K3449&lt;Variables!$G$11),0,1)</f>
        <v>0</v>
      </c>
      <c r="AN3449" s="77">
        <f>IF(H3449&lt;Variables!$G$13,1,0)</f>
        <v>0</v>
      </c>
      <c r="AO3449" s="77">
        <f>IF(R3449&lt;Variables!$G$12,0,1)</f>
        <v>0</v>
      </c>
      <c r="AP3449" s="78">
        <f t="shared" si="111"/>
        <v>1</v>
      </c>
      <c r="AQ3449" s="77">
        <f>IF(V3449&lt;Variables!$G$15,1,0)</f>
        <v>1</v>
      </c>
      <c r="AR3449" s="77">
        <v>0</v>
      </c>
      <c r="AS3449" s="77">
        <v>0</v>
      </c>
      <c r="AT3449" s="77">
        <v>0</v>
      </c>
      <c r="AU3449" s="77">
        <v>1</v>
      </c>
      <c r="BA3449" s="77">
        <v>-0.6</v>
      </c>
    </row>
    <row r="3450" spans="3:53" x14ac:dyDescent="0.25">
      <c r="C3450" s="77" t="s">
        <v>469</v>
      </c>
      <c r="D3450" s="77" t="s">
        <v>466</v>
      </c>
      <c r="E3450" s="77">
        <v>1.4</v>
      </c>
      <c r="F3450" s="77">
        <v>25</v>
      </c>
      <c r="G3450" s="77">
        <v>11.29</v>
      </c>
      <c r="H3450" s="77">
        <v>59.38</v>
      </c>
      <c r="I3450" s="77">
        <v>-0.86299999999999999</v>
      </c>
      <c r="J3450" s="77" t="s">
        <v>74</v>
      </c>
      <c r="K3450" s="77">
        <v>52.68</v>
      </c>
      <c r="L3450" s="77">
        <v>1.392385</v>
      </c>
      <c r="M3450" s="77">
        <v>-0.88948099843075656</v>
      </c>
      <c r="N3450" s="77">
        <v>1.32551</v>
      </c>
      <c r="O3450" s="77">
        <v>4.1108705328514832</v>
      </c>
      <c r="P3450" s="77">
        <v>12520000</v>
      </c>
      <c r="Q3450" s="77">
        <v>1080000</v>
      </c>
      <c r="R3450" s="77">
        <v>11.59</v>
      </c>
      <c r="S3450" s="77">
        <v>25.100999999999999</v>
      </c>
      <c r="T3450" s="77">
        <v>5.8120000000000003</v>
      </c>
      <c r="U3450" s="77">
        <v>14.425599999999999</v>
      </c>
      <c r="V3450" s="77">
        <v>2.4247757465700941</v>
      </c>
      <c r="AC3450" s="77">
        <v>1.64</v>
      </c>
      <c r="AD3450" s="77">
        <v>1.33</v>
      </c>
      <c r="AH3450" s="77">
        <f>IF(AND(M3450&lt;Variables!$G$6,M3450&gt;Variables!$G$5),0,1)</f>
        <v>1</v>
      </c>
      <c r="AI3450" s="77">
        <f t="shared" si="110"/>
        <v>0</v>
      </c>
      <c r="AJ3450" s="77">
        <f>IF(I3450&gt;Variables!$G$7,0,1)</f>
        <v>1</v>
      </c>
      <c r="AK3450" s="77">
        <f>IF(F3450&gt;Variables!$G$8,0,1)</f>
        <v>0</v>
      </c>
      <c r="AL3450" s="77">
        <f>IF(G3450&gt;Variables!$G$9,0,1)</f>
        <v>0</v>
      </c>
      <c r="AM3450" s="77">
        <f>IF(AND(K3450&gt;Variables!$G$10,K3450&lt;Variables!$G$11),0,1)</f>
        <v>1</v>
      </c>
      <c r="AN3450" s="77">
        <f>IF(H3450&lt;Variables!$G$13,1,0)</f>
        <v>1</v>
      </c>
      <c r="AO3450" s="77">
        <f>IF(R3450&lt;Variables!$G$12,0,1)</f>
        <v>1</v>
      </c>
      <c r="AP3450" s="78">
        <f t="shared" si="111"/>
        <v>0</v>
      </c>
      <c r="AQ3450" s="77">
        <f>IF(V3450&lt;Variables!$G$15,1,0)</f>
        <v>1</v>
      </c>
      <c r="AR3450" s="77">
        <v>0</v>
      </c>
      <c r="AS3450" s="77">
        <v>0</v>
      </c>
      <c r="AT3450" s="77">
        <v>1</v>
      </c>
      <c r="AU3450" s="77">
        <v>0</v>
      </c>
      <c r="BA3450" s="77">
        <v>-2.25</v>
      </c>
    </row>
    <row r="3451" spans="3:53" x14ac:dyDescent="0.25">
      <c r="C3451" s="77" t="s">
        <v>469</v>
      </c>
      <c r="D3451" s="77" t="s">
        <v>123</v>
      </c>
      <c r="E3451" s="77">
        <v>12.85</v>
      </c>
      <c r="F3451" s="77">
        <v>13.61</v>
      </c>
      <c r="G3451" s="77">
        <v>8.27</v>
      </c>
      <c r="H3451" s="77">
        <v>4790</v>
      </c>
      <c r="I3451" s="77">
        <v>190.05600000000001</v>
      </c>
      <c r="J3451" s="77" t="s">
        <v>75</v>
      </c>
      <c r="K3451" s="77">
        <v>34.17</v>
      </c>
      <c r="L3451" s="77">
        <v>13.037039999999999</v>
      </c>
      <c r="M3451" s="77">
        <v>-2.086669980302267</v>
      </c>
      <c r="N3451" s="77">
        <v>13.254904</v>
      </c>
      <c r="O3451" s="77">
        <v>-3.696020733156542</v>
      </c>
      <c r="P3451" s="77">
        <v>75784000</v>
      </c>
      <c r="Q3451" s="77">
        <v>48995000</v>
      </c>
      <c r="R3451" s="77">
        <v>1.55</v>
      </c>
      <c r="S3451" s="77">
        <v>25.100999999999999</v>
      </c>
      <c r="T3451" s="77">
        <v>5.8120000000000003</v>
      </c>
      <c r="U3451" s="77">
        <v>14.425599999999999</v>
      </c>
      <c r="V3451" s="77">
        <v>2.1618582445315808</v>
      </c>
      <c r="AC3451" s="77">
        <v>13.15</v>
      </c>
      <c r="AD3451" s="77">
        <v>11.72</v>
      </c>
      <c r="AH3451" s="77">
        <f>IF(AND(M3451&lt;Variables!$G$6,M3451&gt;Variables!$G$5),0,1)</f>
        <v>0</v>
      </c>
      <c r="AI3451" s="77">
        <f t="shared" si="110"/>
        <v>1</v>
      </c>
      <c r="AJ3451" s="77">
        <f>IF(I3451&gt;Variables!$G$7,0,1)</f>
        <v>0</v>
      </c>
      <c r="AK3451" s="77">
        <f>IF(F3451&gt;Variables!$G$8,0,1)</f>
        <v>0</v>
      </c>
      <c r="AL3451" s="77">
        <f>IF(G3451&gt;Variables!$G$9,0,1)</f>
        <v>1</v>
      </c>
      <c r="AM3451" s="77">
        <f>IF(AND(K3451&gt;Variables!$G$10,K3451&lt;Variables!$G$11),0,1)</f>
        <v>1</v>
      </c>
      <c r="AN3451" s="77">
        <f>IF(H3451&lt;Variables!$G$13,1,0)</f>
        <v>0</v>
      </c>
      <c r="AO3451" s="77">
        <f>IF(R3451&lt;Variables!$G$12,0,1)</f>
        <v>0</v>
      </c>
      <c r="AP3451" s="78">
        <f t="shared" si="111"/>
        <v>1</v>
      </c>
      <c r="AQ3451" s="77">
        <f>IF(V3451&lt;Variables!$G$15,1,0)</f>
        <v>1</v>
      </c>
      <c r="AR3451" s="77">
        <v>1</v>
      </c>
      <c r="AS3451" s="77">
        <v>0</v>
      </c>
      <c r="AT3451" s="77">
        <v>0</v>
      </c>
      <c r="AU3451" s="77">
        <v>0</v>
      </c>
      <c r="BA3451" s="77">
        <v>2</v>
      </c>
    </row>
    <row r="3452" spans="3:53" x14ac:dyDescent="0.25">
      <c r="C3452" s="77" t="s">
        <v>469</v>
      </c>
      <c r="D3452" s="77" t="s">
        <v>453</v>
      </c>
      <c r="E3452" s="77">
        <v>16.97</v>
      </c>
      <c r="F3452" s="77">
        <v>20.34</v>
      </c>
      <c r="G3452" s="77">
        <v>-1.17</v>
      </c>
      <c r="H3452" s="77">
        <v>177.22</v>
      </c>
      <c r="I3452" s="77">
        <v>-27.367000000000001</v>
      </c>
      <c r="J3452" s="77" t="s">
        <v>75</v>
      </c>
      <c r="K3452" s="77">
        <v>49.16</v>
      </c>
      <c r="L3452" s="77">
        <v>16.99144210526315</v>
      </c>
      <c r="M3452" s="77">
        <v>-0.24389987033718449</v>
      </c>
      <c r="N3452" s="77">
        <v>17.041822448979591</v>
      </c>
      <c r="O3452" s="77">
        <v>-0.53880651118442924</v>
      </c>
      <c r="P3452" s="77">
        <v>394160</v>
      </c>
      <c r="Q3452" s="77">
        <v>77900</v>
      </c>
      <c r="R3452" s="77">
        <v>5.0599999999999996</v>
      </c>
      <c r="S3452" s="77">
        <v>25.100999999999999</v>
      </c>
      <c r="T3452" s="77">
        <v>5.8120000000000003</v>
      </c>
      <c r="U3452" s="77">
        <v>14.425599999999999</v>
      </c>
      <c r="V3452" s="77">
        <v>2.364047315055319</v>
      </c>
      <c r="AC3452" s="77">
        <v>17</v>
      </c>
      <c r="AD3452" s="77">
        <v>16.829999999999998</v>
      </c>
      <c r="AH3452" s="77">
        <f>IF(AND(M3452&lt;Variables!$G$6,M3452&gt;Variables!$G$5),0,1)</f>
        <v>1</v>
      </c>
      <c r="AI3452" s="77">
        <f t="shared" si="110"/>
        <v>1</v>
      </c>
      <c r="AJ3452" s="77">
        <f>IF(I3452&gt;Variables!$G$7,0,1)</f>
        <v>1</v>
      </c>
      <c r="AK3452" s="77">
        <f>IF(F3452&gt;Variables!$G$8,0,1)</f>
        <v>0</v>
      </c>
      <c r="AL3452" s="77">
        <f>IF(G3452&gt;Variables!$G$9,0,1)</f>
        <v>1</v>
      </c>
      <c r="AM3452" s="77">
        <f>IF(AND(K3452&gt;Variables!$G$10,K3452&lt;Variables!$G$11),0,1)</f>
        <v>1</v>
      </c>
      <c r="AN3452" s="77">
        <f>IF(H3452&lt;Variables!$G$13,1,0)</f>
        <v>1</v>
      </c>
      <c r="AO3452" s="77">
        <f>IF(R3452&lt;Variables!$G$12,0,1)</f>
        <v>1</v>
      </c>
      <c r="AP3452" s="78">
        <f t="shared" si="111"/>
        <v>1</v>
      </c>
      <c r="AQ3452" s="77">
        <f>IF(V3452&lt;Variables!$G$15,1,0)</f>
        <v>1</v>
      </c>
      <c r="AR3452" s="77">
        <v>0</v>
      </c>
      <c r="AS3452" s="77">
        <v>0</v>
      </c>
      <c r="AT3452" s="77">
        <v>0</v>
      </c>
      <c r="AU3452" s="77">
        <v>1</v>
      </c>
      <c r="BA3452" s="77">
        <v>-0.52</v>
      </c>
    </row>
    <row r="3453" spans="3:53" x14ac:dyDescent="0.25">
      <c r="C3453" s="77" t="s">
        <v>469</v>
      </c>
      <c r="D3453" s="77" t="s">
        <v>435</v>
      </c>
      <c r="E3453" s="77">
        <v>5.44</v>
      </c>
      <c r="F3453" s="77">
        <v>20.69</v>
      </c>
      <c r="G3453" s="77">
        <v>3.24</v>
      </c>
      <c r="H3453" s="77">
        <v>184.53</v>
      </c>
      <c r="I3453" s="77">
        <v>30.991</v>
      </c>
      <c r="J3453" s="77" t="s">
        <v>75</v>
      </c>
      <c r="K3453" s="77">
        <v>47.19</v>
      </c>
      <c r="L3453" s="77">
        <v>5.4305055555555546</v>
      </c>
      <c r="M3453" s="77">
        <v>-0.19345446658843901</v>
      </c>
      <c r="N3453" s="77">
        <v>5.4417659574468074</v>
      </c>
      <c r="O3453" s="77">
        <v>-0.39997966867762308</v>
      </c>
      <c r="P3453" s="77">
        <v>650640</v>
      </c>
      <c r="Q3453" s="77">
        <v>258610</v>
      </c>
      <c r="R3453" s="77">
        <v>2.52</v>
      </c>
      <c r="S3453" s="77">
        <v>25.100999999999999</v>
      </c>
      <c r="T3453" s="77">
        <v>5.8120000000000003</v>
      </c>
      <c r="U3453" s="77">
        <v>14.425599999999999</v>
      </c>
      <c r="V3453" s="77">
        <v>2.341348278967684</v>
      </c>
      <c r="AC3453" s="77">
        <v>5.88</v>
      </c>
      <c r="AD3453" s="77">
        <v>5.3300999999999998</v>
      </c>
      <c r="AH3453" s="77">
        <f>IF(AND(M3453&lt;Variables!$G$6,M3453&gt;Variables!$G$5),0,1)</f>
        <v>1</v>
      </c>
      <c r="AI3453" s="77">
        <f t="shared" si="110"/>
        <v>1</v>
      </c>
      <c r="AJ3453" s="77">
        <f>IF(I3453&gt;Variables!$G$7,0,1)</f>
        <v>1</v>
      </c>
      <c r="AK3453" s="77">
        <f>IF(F3453&gt;Variables!$G$8,0,1)</f>
        <v>0</v>
      </c>
      <c r="AL3453" s="77">
        <f>IF(G3453&gt;Variables!$G$9,0,1)</f>
        <v>1</v>
      </c>
      <c r="AM3453" s="77">
        <f>IF(AND(K3453&gt;Variables!$G$10,K3453&lt;Variables!$G$11),0,1)</f>
        <v>1</v>
      </c>
      <c r="AN3453" s="77">
        <f>IF(H3453&lt;Variables!$G$13,1,0)</f>
        <v>1</v>
      </c>
      <c r="AO3453" s="77">
        <f>IF(R3453&lt;Variables!$G$12,0,1)</f>
        <v>1</v>
      </c>
      <c r="AP3453" s="78">
        <f t="shared" si="111"/>
        <v>1</v>
      </c>
      <c r="AQ3453" s="77">
        <f>IF(V3453&lt;Variables!$G$15,1,0)</f>
        <v>1</v>
      </c>
      <c r="AR3453" s="77">
        <v>1</v>
      </c>
      <c r="AS3453" s="77">
        <v>0</v>
      </c>
      <c r="AT3453" s="77">
        <v>0</v>
      </c>
      <c r="AU3453" s="77">
        <v>0</v>
      </c>
      <c r="BA3453" s="77">
        <v>0.38</v>
      </c>
    </row>
    <row r="3454" spans="3:53" x14ac:dyDescent="0.25">
      <c r="C3454" s="77" t="s">
        <v>469</v>
      </c>
      <c r="D3454" s="77" t="s">
        <v>440</v>
      </c>
      <c r="E3454" s="77">
        <v>1.0900000000000001</v>
      </c>
      <c r="F3454" s="77">
        <v>4.8499999999999996</v>
      </c>
      <c r="G3454" s="77">
        <v>4.8499999999999996</v>
      </c>
      <c r="H3454" s="77">
        <v>-99999</v>
      </c>
      <c r="I3454" s="77">
        <v>78.415999999999997</v>
      </c>
      <c r="J3454" s="77" t="s">
        <v>75</v>
      </c>
      <c r="K3454" s="77">
        <v>68.52</v>
      </c>
      <c r="L3454" s="77">
        <v>1.08</v>
      </c>
      <c r="M3454" s="77">
        <v>0</v>
      </c>
      <c r="N3454" s="77">
        <v>1.08</v>
      </c>
      <c r="O3454" s="77">
        <v>0</v>
      </c>
      <c r="P3454" s="77">
        <v>35891</v>
      </c>
      <c r="Q3454" s="77">
        <v>137957</v>
      </c>
      <c r="R3454" s="77">
        <v>0.26</v>
      </c>
      <c r="S3454" s="77">
        <v>25.100999999999999</v>
      </c>
      <c r="T3454" s="77">
        <v>5.8120000000000003</v>
      </c>
      <c r="U3454" s="77">
        <v>14.425599999999999</v>
      </c>
      <c r="V3454" s="77">
        <v>2.5588671999999999</v>
      </c>
      <c r="AC3454" s="77">
        <v>1.1000000000000001</v>
      </c>
      <c r="AD3454" s="77">
        <v>1.06</v>
      </c>
      <c r="AH3454" s="77">
        <f>IF(AND(M3454&lt;Variables!$G$6,M3454&gt;Variables!$G$5),0,1)</f>
        <v>1</v>
      </c>
      <c r="AI3454" s="77">
        <f t="shared" si="110"/>
        <v>1</v>
      </c>
      <c r="AJ3454" s="77">
        <f>IF(I3454&gt;Variables!$G$7,0,1)</f>
        <v>0</v>
      </c>
      <c r="AK3454" s="77">
        <f>IF(F3454&gt;Variables!$G$8,0,1)</f>
        <v>1</v>
      </c>
      <c r="AL3454" s="77">
        <f>IF(G3454&gt;Variables!$G$9,0,1)</f>
        <v>1</v>
      </c>
      <c r="AM3454" s="77">
        <f>IF(AND(K3454&gt;Variables!$G$10,K3454&lt;Variables!$G$11),0,1)</f>
        <v>0</v>
      </c>
      <c r="AN3454" s="77">
        <f>IF(H3454&lt;Variables!$G$13,1,0)</f>
        <v>1</v>
      </c>
      <c r="AO3454" s="77">
        <f>IF(R3454&lt;Variables!$G$12,0,1)</f>
        <v>0</v>
      </c>
      <c r="AP3454" s="78">
        <f t="shared" si="111"/>
        <v>1</v>
      </c>
      <c r="AQ3454" s="77">
        <f>IF(V3454&lt;Variables!$G$15,1,0)</f>
        <v>1</v>
      </c>
      <c r="AR3454" s="77">
        <v>0</v>
      </c>
      <c r="AS3454" s="77">
        <v>0</v>
      </c>
      <c r="AT3454" s="77">
        <v>1</v>
      </c>
      <c r="AU3454" s="77">
        <v>0</v>
      </c>
      <c r="BA3454" s="77">
        <v>-2.25</v>
      </c>
    </row>
    <row r="3455" spans="3:53" x14ac:dyDescent="0.25">
      <c r="C3455" s="77" t="s">
        <v>469</v>
      </c>
      <c r="D3455" s="77" t="s">
        <v>439</v>
      </c>
      <c r="E3455" s="77">
        <v>215.16</v>
      </c>
      <c r="F3455" s="77">
        <v>7.09</v>
      </c>
      <c r="G3455" s="77">
        <v>-1.73</v>
      </c>
      <c r="H3455" s="77">
        <v>15050</v>
      </c>
      <c r="I3455" s="77">
        <v>210.25899999999999</v>
      </c>
      <c r="J3455" s="77" t="s">
        <v>75</v>
      </c>
      <c r="K3455" s="77">
        <v>34.11</v>
      </c>
      <c r="L3455" s="77">
        <v>216.65355500000001</v>
      </c>
      <c r="M3455" s="77">
        <v>-1.2409466348244489</v>
      </c>
      <c r="N3455" s="77">
        <v>218.719448</v>
      </c>
      <c r="O3455" s="77">
        <v>-2.1737655446167721</v>
      </c>
      <c r="P3455" s="77">
        <v>3990000</v>
      </c>
      <c r="Q3455" s="77">
        <v>9816000</v>
      </c>
      <c r="R3455" s="77">
        <v>0.41</v>
      </c>
      <c r="S3455" s="77">
        <v>25.100999999999999</v>
      </c>
      <c r="T3455" s="77">
        <v>5.8120000000000003</v>
      </c>
      <c r="U3455" s="77">
        <v>14.425599999999999</v>
      </c>
      <c r="V3455" s="77">
        <v>2.177696774330419</v>
      </c>
      <c r="AC3455" s="77">
        <v>221.23</v>
      </c>
      <c r="AD3455" s="77">
        <v>209.3</v>
      </c>
      <c r="AH3455" s="77">
        <f>IF(AND(M3455&lt;Variables!$G$6,M3455&gt;Variables!$G$5),0,1)</f>
        <v>0</v>
      </c>
      <c r="AI3455" s="77">
        <f t="shared" si="110"/>
        <v>1</v>
      </c>
      <c r="AJ3455" s="77">
        <f>IF(I3455&gt;Variables!$G$7,0,1)</f>
        <v>0</v>
      </c>
      <c r="AK3455" s="77">
        <f>IF(F3455&gt;Variables!$G$8,0,1)</f>
        <v>1</v>
      </c>
      <c r="AL3455" s="77">
        <f>IF(G3455&gt;Variables!$G$9,0,1)</f>
        <v>1</v>
      </c>
      <c r="AM3455" s="77">
        <f>IF(AND(K3455&gt;Variables!$G$10,K3455&lt;Variables!$G$11),0,1)</f>
        <v>1</v>
      </c>
      <c r="AN3455" s="77">
        <f>IF(H3455&lt;Variables!$G$13,1,0)</f>
        <v>0</v>
      </c>
      <c r="AO3455" s="77">
        <f>IF(R3455&lt;Variables!$G$12,0,1)</f>
        <v>0</v>
      </c>
      <c r="AP3455" s="78">
        <f t="shared" si="111"/>
        <v>1</v>
      </c>
      <c r="AQ3455" s="77">
        <f>IF(V3455&lt;Variables!$G$15,1,0)</f>
        <v>1</v>
      </c>
      <c r="AR3455" s="77">
        <v>0</v>
      </c>
      <c r="AS3455" s="77">
        <v>0</v>
      </c>
      <c r="AT3455" s="77">
        <v>1</v>
      </c>
      <c r="AU3455" s="77">
        <v>0</v>
      </c>
      <c r="BA3455" s="77">
        <v>-2.25</v>
      </c>
    </row>
    <row r="3456" spans="3:53" x14ac:dyDescent="0.25">
      <c r="C3456" s="77" t="s">
        <v>469</v>
      </c>
      <c r="D3456" s="77" t="s">
        <v>438</v>
      </c>
      <c r="E3456" s="77">
        <v>253.44</v>
      </c>
      <c r="F3456" s="77">
        <v>6.36</v>
      </c>
      <c r="G3456" s="77">
        <v>3.51</v>
      </c>
      <c r="H3456" s="77">
        <v>52880</v>
      </c>
      <c r="I3456" s="77">
        <v>62.686</v>
      </c>
      <c r="J3456" s="77" t="s">
        <v>75</v>
      </c>
      <c r="K3456" s="77">
        <v>51.74</v>
      </c>
      <c r="L3456" s="77">
        <v>252.35858999999999</v>
      </c>
      <c r="M3456" s="77">
        <v>1.6409189796160011E-2</v>
      </c>
      <c r="N3456" s="77">
        <v>252.58821800000001</v>
      </c>
      <c r="O3456" s="77">
        <v>-7.4515747998973494E-2</v>
      </c>
      <c r="P3456" s="77">
        <v>3989000</v>
      </c>
      <c r="Q3456" s="77">
        <v>3755000</v>
      </c>
      <c r="R3456" s="77">
        <v>1.06</v>
      </c>
      <c r="S3456" s="77">
        <v>25.100999999999999</v>
      </c>
      <c r="T3456" s="77">
        <v>5.8120000000000003</v>
      </c>
      <c r="U3456" s="77">
        <v>14.425599999999999</v>
      </c>
      <c r="V3456" s="77">
        <v>2.3845173029174709</v>
      </c>
      <c r="AC3456" s="77">
        <v>257.54500000000002</v>
      </c>
      <c r="AD3456" s="77">
        <v>252.27</v>
      </c>
      <c r="AH3456" s="77">
        <f>IF(AND(M3456&lt;Variables!$G$6,M3456&gt;Variables!$G$5),0,1)</f>
        <v>1</v>
      </c>
      <c r="AI3456" s="77">
        <f t="shared" si="110"/>
        <v>1</v>
      </c>
      <c r="AJ3456" s="77">
        <f>IF(I3456&gt;Variables!$G$7,0,1)</f>
        <v>0</v>
      </c>
      <c r="AK3456" s="77">
        <f>IF(F3456&gt;Variables!$G$8,0,1)</f>
        <v>1</v>
      </c>
      <c r="AL3456" s="77">
        <f>IF(G3456&gt;Variables!$G$9,0,1)</f>
        <v>1</v>
      </c>
      <c r="AM3456" s="77">
        <f>IF(AND(K3456&gt;Variables!$G$10,K3456&lt;Variables!$G$11),0,1)</f>
        <v>1</v>
      </c>
      <c r="AN3456" s="77">
        <f>IF(H3456&lt;Variables!$G$13,1,0)</f>
        <v>0</v>
      </c>
      <c r="AO3456" s="77">
        <f>IF(R3456&lt;Variables!$G$12,0,1)</f>
        <v>0</v>
      </c>
      <c r="AP3456" s="78">
        <f t="shared" si="111"/>
        <v>1</v>
      </c>
      <c r="AQ3456" s="77">
        <f>IF(V3456&lt;Variables!$G$15,1,0)</f>
        <v>1</v>
      </c>
      <c r="AR3456" s="77">
        <v>1</v>
      </c>
      <c r="AS3456" s="77">
        <v>0</v>
      </c>
      <c r="AT3456" s="77">
        <v>0</v>
      </c>
      <c r="AU3456" s="77">
        <v>0</v>
      </c>
      <c r="BA3456" s="77">
        <v>1.5</v>
      </c>
    </row>
    <row r="3457" spans="3:53" x14ac:dyDescent="0.25">
      <c r="C3457" s="77" t="s">
        <v>469</v>
      </c>
      <c r="D3457" s="77" t="s">
        <v>458</v>
      </c>
      <c r="E3457" s="77">
        <v>37.94</v>
      </c>
      <c r="F3457" s="77">
        <v>5</v>
      </c>
      <c r="G3457" s="77">
        <v>5.47</v>
      </c>
      <c r="H3457" s="77">
        <v>8790</v>
      </c>
      <c r="I3457" s="77">
        <v>10.381</v>
      </c>
      <c r="J3457" s="77" t="s">
        <v>75</v>
      </c>
      <c r="K3457" s="77">
        <v>51.87</v>
      </c>
      <c r="L3457" s="77">
        <v>37.803915000000003</v>
      </c>
      <c r="M3457" s="77">
        <v>-6.3260643771935396E-2</v>
      </c>
      <c r="N3457" s="77">
        <v>37.549709999999997</v>
      </c>
      <c r="O3457" s="77">
        <v>0.61329368455842581</v>
      </c>
      <c r="P3457" s="77">
        <v>9370000</v>
      </c>
      <c r="Q3457" s="77">
        <v>19867000</v>
      </c>
      <c r="R3457" s="77">
        <v>0.47</v>
      </c>
      <c r="S3457" s="77">
        <v>25.100999999999999</v>
      </c>
      <c r="T3457" s="77">
        <v>5.8120000000000003</v>
      </c>
      <c r="U3457" s="77">
        <v>14.425599999999999</v>
      </c>
      <c r="V3457" s="77">
        <v>2.3883596196403989</v>
      </c>
      <c r="AC3457" s="77">
        <v>39.799999999999997</v>
      </c>
      <c r="AD3457" s="77">
        <v>37.6</v>
      </c>
      <c r="AH3457" s="77">
        <f>IF(AND(M3457&lt;Variables!$G$6,M3457&gt;Variables!$G$5),0,1)</f>
        <v>1</v>
      </c>
      <c r="AI3457" s="77">
        <f t="shared" si="110"/>
        <v>0</v>
      </c>
      <c r="AJ3457" s="77">
        <f>IF(I3457&gt;Variables!$G$7,0,1)</f>
        <v>1</v>
      </c>
      <c r="AK3457" s="77">
        <f>IF(F3457&gt;Variables!$G$8,0,1)</f>
        <v>1</v>
      </c>
      <c r="AL3457" s="77">
        <f>IF(G3457&gt;Variables!$G$9,0,1)</f>
        <v>1</v>
      </c>
      <c r="AM3457" s="77">
        <f>IF(AND(K3457&gt;Variables!$G$10,K3457&lt;Variables!$G$11),0,1)</f>
        <v>1</v>
      </c>
      <c r="AN3457" s="77">
        <f>IF(H3457&lt;Variables!$G$13,1,0)</f>
        <v>0</v>
      </c>
      <c r="AO3457" s="77">
        <f>IF(R3457&lt;Variables!$G$12,0,1)</f>
        <v>0</v>
      </c>
      <c r="AP3457" s="78">
        <f t="shared" si="111"/>
        <v>1</v>
      </c>
      <c r="AQ3457" s="77">
        <f>IF(V3457&lt;Variables!$G$15,1,0)</f>
        <v>1</v>
      </c>
      <c r="AR3457" s="77">
        <v>1</v>
      </c>
      <c r="AS3457" s="77">
        <v>0</v>
      </c>
      <c r="AT3457" s="77">
        <v>0</v>
      </c>
      <c r="AU3457" s="77">
        <v>0</v>
      </c>
      <c r="BA3457" s="77">
        <v>1.58</v>
      </c>
    </row>
    <row r="3458" spans="3:53" x14ac:dyDescent="0.25">
      <c r="C3458" s="77" t="s">
        <v>469</v>
      </c>
      <c r="D3458" s="77" t="s">
        <v>127</v>
      </c>
      <c r="E3458" s="77">
        <v>34.659999999999997</v>
      </c>
      <c r="F3458" s="77">
        <v>4.74</v>
      </c>
      <c r="G3458" s="77">
        <v>5.09</v>
      </c>
      <c r="H3458" s="77">
        <v>6870</v>
      </c>
      <c r="I3458" s="77">
        <v>1645.09</v>
      </c>
      <c r="J3458" s="77" t="s">
        <v>75</v>
      </c>
      <c r="K3458" s="77">
        <v>48.24</v>
      </c>
      <c r="L3458" s="77">
        <v>34.700094117647062</v>
      </c>
      <c r="M3458" s="77">
        <v>-0.30286407088912298</v>
      </c>
      <c r="N3458" s="77">
        <v>34.727469565217397</v>
      </c>
      <c r="O3458" s="77">
        <v>-0.38145470106488399</v>
      </c>
      <c r="P3458" s="77">
        <v>201859</v>
      </c>
      <c r="Q3458" s="77">
        <v>771470</v>
      </c>
      <c r="R3458" s="77">
        <v>0.26</v>
      </c>
      <c r="S3458" s="77">
        <v>25.100999999999999</v>
      </c>
      <c r="T3458" s="77">
        <v>5.8120000000000003</v>
      </c>
      <c r="U3458" s="77">
        <v>14.425599999999999</v>
      </c>
      <c r="V3458" s="77">
        <v>2.3551014441144762</v>
      </c>
      <c r="AC3458" s="77">
        <v>34.799999999999997</v>
      </c>
      <c r="AD3458" s="77">
        <v>32.880000000000003</v>
      </c>
      <c r="AH3458" s="77">
        <f>IF(AND(M3458&lt;Variables!$G$6,M3458&gt;Variables!$G$5),0,1)</f>
        <v>1</v>
      </c>
      <c r="AI3458" s="77">
        <f t="shared" si="110"/>
        <v>1</v>
      </c>
      <c r="AJ3458" s="77">
        <f>IF(I3458&gt;Variables!$G$7,0,1)</f>
        <v>0</v>
      </c>
      <c r="AK3458" s="77">
        <f>IF(F3458&gt;Variables!$G$8,0,1)</f>
        <v>1</v>
      </c>
      <c r="AL3458" s="77">
        <f>IF(G3458&gt;Variables!$G$9,0,1)</f>
        <v>1</v>
      </c>
      <c r="AM3458" s="77">
        <f>IF(AND(K3458&gt;Variables!$G$10,K3458&lt;Variables!$G$11),0,1)</f>
        <v>1</v>
      </c>
      <c r="AN3458" s="77">
        <f>IF(H3458&lt;Variables!$G$13,1,0)</f>
        <v>0</v>
      </c>
      <c r="AO3458" s="77">
        <f>IF(R3458&lt;Variables!$G$12,0,1)</f>
        <v>0</v>
      </c>
      <c r="AP3458" s="78">
        <f t="shared" si="111"/>
        <v>1</v>
      </c>
      <c r="AQ3458" s="77">
        <f>IF(V3458&lt;Variables!$G$15,1,0)</f>
        <v>1</v>
      </c>
      <c r="AR3458" s="77">
        <v>0</v>
      </c>
      <c r="AS3458" s="77">
        <v>0</v>
      </c>
      <c r="AT3458" s="77">
        <v>1</v>
      </c>
      <c r="AU3458" s="77">
        <v>0</v>
      </c>
      <c r="BA3458" s="77">
        <v>-1.29</v>
      </c>
    </row>
    <row r="3459" spans="3:53" x14ac:dyDescent="0.25">
      <c r="C3459" s="77" t="s">
        <v>469</v>
      </c>
      <c r="D3459" s="77" t="s">
        <v>445</v>
      </c>
      <c r="E3459" s="77">
        <v>11.87</v>
      </c>
      <c r="F3459" s="77">
        <v>49.1</v>
      </c>
      <c r="G3459" s="77">
        <v>26.79</v>
      </c>
      <c r="H3459" s="77">
        <v>74.489999999999995</v>
      </c>
      <c r="I3459" s="77">
        <v>2423.6460000000002</v>
      </c>
      <c r="J3459" s="77" t="s">
        <v>75</v>
      </c>
      <c r="K3459" s="77">
        <v>60.37</v>
      </c>
      <c r="L3459" s="77">
        <v>11.56268</v>
      </c>
      <c r="M3459" s="77">
        <v>3.9551384281152591</v>
      </c>
      <c r="N3459" s="77">
        <v>11.435395652173909</v>
      </c>
      <c r="O3459" s="77">
        <v>5.1122354276823758</v>
      </c>
      <c r="P3459" s="77">
        <v>68670000</v>
      </c>
      <c r="Q3459" s="77">
        <v>14860000</v>
      </c>
      <c r="R3459" s="77">
        <v>4.62</v>
      </c>
      <c r="S3459" s="77">
        <v>25.100999999999999</v>
      </c>
      <c r="T3459" s="77">
        <v>5.8120000000000003</v>
      </c>
      <c r="U3459" s="77">
        <v>14.425599999999999</v>
      </c>
      <c r="V3459" s="77">
        <v>2.2531489003462881</v>
      </c>
      <c r="AC3459" s="77">
        <v>16.45</v>
      </c>
      <c r="AD3459" s="77">
        <v>11.2501</v>
      </c>
      <c r="AH3459" s="77">
        <f>IF(AND(M3459&lt;Variables!$G$6,M3459&gt;Variables!$G$5),0,1)</f>
        <v>1</v>
      </c>
      <c r="AI3459" s="77">
        <f t="shared" si="110"/>
        <v>0</v>
      </c>
      <c r="AJ3459" s="77">
        <f>IF(I3459&gt;Variables!$G$7,0,1)</f>
        <v>0</v>
      </c>
      <c r="AK3459" s="77">
        <f>IF(F3459&gt;Variables!$G$8,0,1)</f>
        <v>0</v>
      </c>
      <c r="AL3459" s="77">
        <f>IF(G3459&gt;Variables!$G$9,0,1)</f>
        <v>0</v>
      </c>
      <c r="AM3459" s="77">
        <f>IF(AND(K3459&gt;Variables!$G$10,K3459&lt;Variables!$G$11),0,1)</f>
        <v>1</v>
      </c>
      <c r="AN3459" s="77">
        <f>IF(H3459&lt;Variables!$G$13,1,0)</f>
        <v>1</v>
      </c>
      <c r="AO3459" s="77">
        <f>IF(R3459&lt;Variables!$G$12,0,1)</f>
        <v>1</v>
      </c>
      <c r="AP3459" s="78">
        <f t="shared" si="111"/>
        <v>1</v>
      </c>
      <c r="AQ3459" s="77">
        <f>IF(V3459&lt;Variables!$G$15,1,0)</f>
        <v>1</v>
      </c>
      <c r="AR3459" s="77">
        <v>0</v>
      </c>
      <c r="AS3459" s="77">
        <v>0</v>
      </c>
      <c r="AT3459" s="77">
        <v>0</v>
      </c>
      <c r="AU3459" s="77">
        <v>0</v>
      </c>
      <c r="BA3459" s="77">
        <v>0</v>
      </c>
    </row>
    <row r="3460" spans="3:53" x14ac:dyDescent="0.25">
      <c r="C3460" s="77" t="s">
        <v>469</v>
      </c>
      <c r="D3460" s="77" t="s">
        <v>174</v>
      </c>
      <c r="E3460" s="77">
        <v>25.94</v>
      </c>
      <c r="F3460" s="77">
        <v>4.74</v>
      </c>
      <c r="G3460" s="77">
        <v>4.2300000000000004</v>
      </c>
      <c r="H3460" s="77">
        <v>403.19</v>
      </c>
      <c r="I3460" s="77">
        <v>134.13999999999999</v>
      </c>
      <c r="J3460" s="77" t="s">
        <v>75</v>
      </c>
      <c r="K3460" s="77">
        <v>38.619999999999997</v>
      </c>
      <c r="L3460" s="77">
        <v>26.124173333333339</v>
      </c>
      <c r="M3460" s="77">
        <v>-1.0112217904949421</v>
      </c>
      <c r="N3460" s="77">
        <v>26.227119047619048</v>
      </c>
      <c r="O3460" s="77">
        <v>-1.3997688688280721</v>
      </c>
      <c r="P3460" s="77">
        <v>112823</v>
      </c>
      <c r="Q3460" s="77">
        <v>702133</v>
      </c>
      <c r="R3460" s="77">
        <v>0.16</v>
      </c>
      <c r="S3460" s="77">
        <v>25.100999999999999</v>
      </c>
      <c r="T3460" s="77">
        <v>5.8120000000000003</v>
      </c>
      <c r="U3460" s="77">
        <v>14.425599999999999</v>
      </c>
      <c r="V3460" s="77">
        <v>2.2421607174706639</v>
      </c>
      <c r="AC3460" s="77">
        <v>26.48</v>
      </c>
      <c r="AD3460" s="77">
        <v>25.63</v>
      </c>
      <c r="AH3460" s="77">
        <f>IF(AND(M3460&lt;Variables!$G$6,M3460&gt;Variables!$G$5),0,1)</f>
        <v>0</v>
      </c>
      <c r="AI3460" s="77">
        <f t="shared" si="110"/>
        <v>1</v>
      </c>
      <c r="AJ3460" s="77">
        <f>IF(I3460&gt;Variables!$G$7,0,1)</f>
        <v>0</v>
      </c>
      <c r="AK3460" s="77">
        <f>IF(F3460&gt;Variables!$G$8,0,1)</f>
        <v>1</v>
      </c>
      <c r="AL3460" s="77">
        <f>IF(G3460&gt;Variables!$G$9,0,1)</f>
        <v>1</v>
      </c>
      <c r="AM3460" s="77">
        <f>IF(AND(K3460&gt;Variables!$G$10,K3460&lt;Variables!$G$11),0,1)</f>
        <v>1</v>
      </c>
      <c r="AN3460" s="77">
        <f>IF(H3460&lt;Variables!$G$13,1,0)</f>
        <v>1</v>
      </c>
      <c r="AO3460" s="77">
        <f>IF(R3460&lt;Variables!$G$12,0,1)</f>
        <v>0</v>
      </c>
      <c r="AP3460" s="78">
        <f t="shared" si="111"/>
        <v>1</v>
      </c>
      <c r="AQ3460" s="77">
        <f>IF(V3460&lt;Variables!$G$15,1,0)</f>
        <v>1</v>
      </c>
      <c r="AR3460" s="77">
        <v>0</v>
      </c>
      <c r="AS3460" s="77">
        <v>1</v>
      </c>
      <c r="AT3460" s="77">
        <v>0</v>
      </c>
      <c r="AU3460" s="77">
        <v>0</v>
      </c>
      <c r="BA3460" s="77">
        <v>0.63</v>
      </c>
    </row>
    <row r="3461" spans="3:53" x14ac:dyDescent="0.25">
      <c r="C3461" s="77" t="s">
        <v>470</v>
      </c>
      <c r="D3461" s="77" t="s">
        <v>432</v>
      </c>
      <c r="E3461" s="77">
        <v>21.73</v>
      </c>
      <c r="F3461" s="77">
        <v>11.42</v>
      </c>
      <c r="G3461" s="77">
        <v>1.36</v>
      </c>
      <c r="H3461" s="77">
        <v>2230</v>
      </c>
      <c r="I3461" s="77">
        <v>0.74199999999999999</v>
      </c>
      <c r="J3461" s="77" t="s">
        <v>74</v>
      </c>
      <c r="K3461" s="77">
        <v>46.32</v>
      </c>
      <c r="L3461" s="77">
        <v>21.746134999999999</v>
      </c>
      <c r="M3461" s="77">
        <v>-0.39609337475373108</v>
      </c>
      <c r="N3461" s="77">
        <v>21.652842</v>
      </c>
      <c r="O3461" s="77">
        <v>3.3058016125552668E-2</v>
      </c>
      <c r="P3461" s="77">
        <v>1437000</v>
      </c>
      <c r="Q3461" s="77">
        <v>1300000</v>
      </c>
      <c r="R3461" s="77">
        <v>1.1100000000000001</v>
      </c>
      <c r="S3461" s="77">
        <v>24.459</v>
      </c>
      <c r="T3461" s="77">
        <v>6.39</v>
      </c>
      <c r="U3461" s="77">
        <v>14.5892</v>
      </c>
      <c r="V3461" s="77">
        <v>2.334964010731654</v>
      </c>
      <c r="AC3461" s="77">
        <v>22.16</v>
      </c>
      <c r="AD3461" s="77">
        <v>21.46</v>
      </c>
      <c r="AH3461" s="77">
        <f>IF(AND(M3461&lt;Variables!$G$6,M3461&gt;Variables!$G$5),0,1)</f>
        <v>1</v>
      </c>
      <c r="AI3461" s="77">
        <f t="shared" si="110"/>
        <v>0</v>
      </c>
      <c r="AJ3461" s="77">
        <f>IF(I3461&gt;Variables!$G$7,0,1)</f>
        <v>1</v>
      </c>
      <c r="AK3461" s="77">
        <f>IF(F3461&gt;Variables!$G$8,0,1)</f>
        <v>0</v>
      </c>
      <c r="AL3461" s="77">
        <f>IF(G3461&gt;Variables!$G$9,0,1)</f>
        <v>1</v>
      </c>
      <c r="AM3461" s="77">
        <f>IF(AND(K3461&gt;Variables!$G$10,K3461&lt;Variables!$G$11),0,1)</f>
        <v>1</v>
      </c>
      <c r="AN3461" s="77">
        <f>IF(H3461&lt;Variables!$G$13,1,0)</f>
        <v>0</v>
      </c>
      <c r="AO3461" s="77">
        <f>IF(R3461&lt;Variables!$G$12,0,1)</f>
        <v>0</v>
      </c>
      <c r="AP3461" s="78">
        <f t="shared" si="111"/>
        <v>0</v>
      </c>
      <c r="AQ3461" s="77">
        <f>IF(V3461&lt;Variables!$G$15,1,0)</f>
        <v>1</v>
      </c>
      <c r="AR3461" s="77">
        <v>0</v>
      </c>
      <c r="AS3461" s="77">
        <v>1</v>
      </c>
      <c r="AT3461" s="77">
        <v>0</v>
      </c>
      <c r="AU3461" s="77">
        <v>0</v>
      </c>
      <c r="BA3461" s="77">
        <v>1.07</v>
      </c>
    </row>
    <row r="3462" spans="3:53" x14ac:dyDescent="0.25">
      <c r="C3462" s="77" t="s">
        <v>470</v>
      </c>
      <c r="D3462" s="77" t="s">
        <v>436</v>
      </c>
      <c r="E3462" s="77">
        <v>3.2</v>
      </c>
      <c r="F3462" s="77">
        <v>16.87</v>
      </c>
      <c r="G3462" s="77">
        <v>4.22</v>
      </c>
      <c r="H3462" s="77">
        <v>34.21</v>
      </c>
      <c r="I3462" s="77">
        <v>-7.2939999999999996</v>
      </c>
      <c r="J3462" s="77" t="s">
        <v>74</v>
      </c>
      <c r="K3462" s="77">
        <v>38.82</v>
      </c>
      <c r="L3462" s="77">
        <v>3.2994849999999989</v>
      </c>
      <c r="M3462" s="77">
        <v>-2.7120899170627961</v>
      </c>
      <c r="N3462" s="77">
        <v>3.4712879999999999</v>
      </c>
      <c r="O3462" s="77">
        <v>-7.5271196166955896</v>
      </c>
      <c r="P3462" s="77">
        <v>7920000</v>
      </c>
      <c r="Q3462" s="77">
        <v>59810</v>
      </c>
      <c r="R3462" s="77">
        <v>132.41999999999999</v>
      </c>
      <c r="S3462" s="77">
        <v>24.459</v>
      </c>
      <c r="T3462" s="77">
        <v>6.39</v>
      </c>
      <c r="U3462" s="77">
        <v>14.5892</v>
      </c>
      <c r="V3462" s="77">
        <v>2.234122012535896</v>
      </c>
      <c r="AC3462" s="77">
        <v>3.28</v>
      </c>
      <c r="AD3462" s="77">
        <v>2.71</v>
      </c>
      <c r="AH3462" s="77">
        <f>IF(AND(M3462&lt;Variables!$G$6,M3462&gt;Variables!$G$5),0,1)</f>
        <v>0</v>
      </c>
      <c r="AI3462" s="77">
        <f t="shared" si="110"/>
        <v>1</v>
      </c>
      <c r="AJ3462" s="77">
        <f>IF(I3462&gt;Variables!$G$7,0,1)</f>
        <v>1</v>
      </c>
      <c r="AK3462" s="77">
        <f>IF(F3462&gt;Variables!$G$8,0,1)</f>
        <v>0</v>
      </c>
      <c r="AL3462" s="77">
        <f>IF(G3462&gt;Variables!$G$9,0,1)</f>
        <v>1</v>
      </c>
      <c r="AM3462" s="77">
        <f>IF(AND(K3462&gt;Variables!$G$10,K3462&lt;Variables!$G$11),0,1)</f>
        <v>1</v>
      </c>
      <c r="AN3462" s="77">
        <f>IF(H3462&lt;Variables!$G$13,1,0)</f>
        <v>1</v>
      </c>
      <c r="AO3462" s="77">
        <f>IF(R3462&lt;Variables!$G$12,0,1)</f>
        <v>1</v>
      </c>
      <c r="AP3462" s="78">
        <f t="shared" si="111"/>
        <v>0</v>
      </c>
      <c r="AQ3462" s="77">
        <f>IF(V3462&lt;Variables!$G$15,1,0)</f>
        <v>1</v>
      </c>
      <c r="AR3462" s="77">
        <v>1</v>
      </c>
      <c r="AS3462" s="77">
        <v>0</v>
      </c>
      <c r="AT3462" s="77">
        <v>0</v>
      </c>
      <c r="AU3462" s="77">
        <v>0</v>
      </c>
      <c r="BA3462" s="77">
        <v>2</v>
      </c>
    </row>
    <row r="3463" spans="3:53" x14ac:dyDescent="0.25">
      <c r="C3463" s="77" t="s">
        <v>470</v>
      </c>
      <c r="D3463" s="77" t="s">
        <v>435</v>
      </c>
      <c r="E3463" s="77">
        <v>5.44</v>
      </c>
      <c r="F3463" s="77">
        <v>20.13</v>
      </c>
      <c r="G3463" s="77">
        <v>3.42</v>
      </c>
      <c r="H3463" s="77">
        <v>184.53</v>
      </c>
      <c r="I3463" s="77">
        <v>31.036999999999999</v>
      </c>
      <c r="J3463" s="77" t="s">
        <v>74</v>
      </c>
      <c r="K3463" s="77">
        <v>49.83</v>
      </c>
      <c r="L3463" s="77">
        <v>5.429788888888889</v>
      </c>
      <c r="M3463" s="77">
        <v>2.0463246985386201E-4</v>
      </c>
      <c r="N3463" s="77">
        <v>5.4398638297872326</v>
      </c>
      <c r="O3463" s="77">
        <v>-0.18500150191492801</v>
      </c>
      <c r="P3463" s="77">
        <v>666470</v>
      </c>
      <c r="Q3463" s="77">
        <v>258610</v>
      </c>
      <c r="R3463" s="77">
        <v>2.58</v>
      </c>
      <c r="S3463" s="77">
        <v>24.459</v>
      </c>
      <c r="T3463" s="77">
        <v>6.39</v>
      </c>
      <c r="U3463" s="77">
        <v>14.5892</v>
      </c>
      <c r="V3463" s="77">
        <v>2.3652335800221409</v>
      </c>
      <c r="AC3463" s="77">
        <v>5.88</v>
      </c>
      <c r="AD3463" s="77">
        <v>5.3300999999999998</v>
      </c>
      <c r="AH3463" s="77">
        <f>IF(AND(M3463&lt;Variables!$G$6,M3463&gt;Variables!$G$5),0,1)</f>
        <v>1</v>
      </c>
      <c r="AI3463" s="77">
        <f t="shared" si="110"/>
        <v>1</v>
      </c>
      <c r="AJ3463" s="77">
        <f>IF(I3463&gt;Variables!$G$7,0,1)</f>
        <v>1</v>
      </c>
      <c r="AK3463" s="77">
        <f>IF(F3463&gt;Variables!$G$8,0,1)</f>
        <v>0</v>
      </c>
      <c r="AL3463" s="77">
        <f>IF(G3463&gt;Variables!$G$9,0,1)</f>
        <v>1</v>
      </c>
      <c r="AM3463" s="77">
        <f>IF(AND(K3463&gt;Variables!$G$10,K3463&lt;Variables!$G$11),0,1)</f>
        <v>1</v>
      </c>
      <c r="AN3463" s="77">
        <f>IF(H3463&lt;Variables!$G$13,1,0)</f>
        <v>1</v>
      </c>
      <c r="AO3463" s="77">
        <f>IF(R3463&lt;Variables!$G$12,0,1)</f>
        <v>1</v>
      </c>
      <c r="AP3463" s="78">
        <f t="shared" si="111"/>
        <v>0</v>
      </c>
      <c r="AQ3463" s="77">
        <f>IF(V3463&lt;Variables!$G$15,1,0)</f>
        <v>1</v>
      </c>
      <c r="AR3463" s="77">
        <v>1</v>
      </c>
      <c r="AS3463" s="77">
        <v>0</v>
      </c>
      <c r="AT3463" s="77">
        <v>0</v>
      </c>
      <c r="AU3463" s="77">
        <v>0</v>
      </c>
      <c r="BA3463" s="77">
        <v>0.35</v>
      </c>
    </row>
    <row r="3464" spans="3:53" x14ac:dyDescent="0.25">
      <c r="C3464" s="77" t="s">
        <v>470</v>
      </c>
      <c r="D3464" s="77" t="s">
        <v>431</v>
      </c>
      <c r="E3464" s="77">
        <v>35.51</v>
      </c>
      <c r="F3464" s="77">
        <v>23.49</v>
      </c>
      <c r="G3464" s="77">
        <v>20.32</v>
      </c>
      <c r="H3464" s="77">
        <v>3750</v>
      </c>
      <c r="I3464" s="77">
        <v>50.875</v>
      </c>
      <c r="J3464" s="77" t="s">
        <v>74</v>
      </c>
      <c r="K3464" s="77">
        <v>55.8</v>
      </c>
      <c r="L3464" s="77">
        <v>35.560794999999999</v>
      </c>
      <c r="M3464" s="77">
        <v>0.1524291006430063</v>
      </c>
      <c r="N3464" s="77">
        <v>34.626443999999999</v>
      </c>
      <c r="O3464" s="77">
        <v>2.8549163177137178</v>
      </c>
      <c r="P3464" s="77">
        <v>12850000</v>
      </c>
      <c r="Q3464" s="77">
        <v>5226000</v>
      </c>
      <c r="R3464" s="77">
        <v>2.46</v>
      </c>
      <c r="S3464" s="77">
        <v>24.459</v>
      </c>
      <c r="T3464" s="77">
        <v>6.39</v>
      </c>
      <c r="U3464" s="77">
        <v>14.5892</v>
      </c>
      <c r="V3464" s="77">
        <v>2.420571594975871</v>
      </c>
      <c r="AC3464" s="77">
        <v>38.549999999999997</v>
      </c>
      <c r="AD3464" s="77">
        <v>35.21</v>
      </c>
      <c r="AH3464" s="77">
        <f>IF(AND(M3464&lt;Variables!$G$6,M3464&gt;Variables!$G$5),0,1)</f>
        <v>1</v>
      </c>
      <c r="AI3464" s="77">
        <f t="shared" si="110"/>
        <v>0</v>
      </c>
      <c r="AJ3464" s="77">
        <f>IF(I3464&gt;Variables!$G$7,0,1)</f>
        <v>0</v>
      </c>
      <c r="AK3464" s="77">
        <f>IF(F3464&gt;Variables!$G$8,0,1)</f>
        <v>0</v>
      </c>
      <c r="AL3464" s="77">
        <f>IF(G3464&gt;Variables!$G$9,0,1)</f>
        <v>0</v>
      </c>
      <c r="AM3464" s="77">
        <f>IF(AND(K3464&gt;Variables!$G$10,K3464&lt;Variables!$G$11),0,1)</f>
        <v>1</v>
      </c>
      <c r="AN3464" s="77">
        <f>IF(H3464&lt;Variables!$G$13,1,0)</f>
        <v>0</v>
      </c>
      <c r="AO3464" s="77">
        <f>IF(R3464&lt;Variables!$G$12,0,1)</f>
        <v>1</v>
      </c>
      <c r="AP3464" s="78">
        <f t="shared" si="111"/>
        <v>0</v>
      </c>
      <c r="AQ3464" s="77">
        <f>IF(V3464&lt;Variables!$G$15,1,0)</f>
        <v>1</v>
      </c>
      <c r="AR3464" s="77">
        <v>1</v>
      </c>
      <c r="AS3464" s="77">
        <v>0</v>
      </c>
      <c r="AT3464" s="77">
        <v>0</v>
      </c>
      <c r="AU3464" s="77">
        <v>0</v>
      </c>
      <c r="BA3464" s="77">
        <v>2</v>
      </c>
    </row>
    <row r="3465" spans="3:53" x14ac:dyDescent="0.25">
      <c r="C3465" s="77" t="s">
        <v>470</v>
      </c>
      <c r="D3465" s="77" t="s">
        <v>452</v>
      </c>
      <c r="E3465" s="77">
        <v>34.299999999999997</v>
      </c>
      <c r="F3465" s="77">
        <v>45.75</v>
      </c>
      <c r="G3465" s="77">
        <v>6.56</v>
      </c>
      <c r="H3465" s="77">
        <v>152.74</v>
      </c>
      <c r="I3465" s="77">
        <v>10.202999999999999</v>
      </c>
      <c r="J3465" s="77" t="s">
        <v>74</v>
      </c>
      <c r="K3465" s="77">
        <v>55.22</v>
      </c>
      <c r="L3465" s="77">
        <v>34.148453846153849</v>
      </c>
      <c r="M3465" s="77">
        <v>-0.14189177165133959</v>
      </c>
      <c r="N3465" s="77">
        <v>34.048742105263152</v>
      </c>
      <c r="O3465" s="77">
        <v>0.1505426972261813</v>
      </c>
      <c r="P3465" s="77">
        <v>125380</v>
      </c>
      <c r="Q3465" s="77">
        <v>15550</v>
      </c>
      <c r="R3465" s="77">
        <v>8.06</v>
      </c>
      <c r="S3465" s="77">
        <v>24.459</v>
      </c>
      <c r="T3465" s="77">
        <v>6.39</v>
      </c>
      <c r="U3465" s="77">
        <v>14.5892</v>
      </c>
      <c r="V3465" s="77">
        <v>2.4269074556016159</v>
      </c>
      <c r="AC3465" s="77">
        <v>34.6</v>
      </c>
      <c r="AD3465" s="77">
        <v>33.950000000000003</v>
      </c>
      <c r="AH3465" s="77">
        <f>IF(AND(M3465&lt;Variables!$G$6,M3465&gt;Variables!$G$5),0,1)</f>
        <v>1</v>
      </c>
      <c r="AI3465" s="77">
        <f t="shared" si="110"/>
        <v>0</v>
      </c>
      <c r="AJ3465" s="77">
        <f>IF(I3465&gt;Variables!$G$7,0,1)</f>
        <v>1</v>
      </c>
      <c r="AK3465" s="77">
        <f>IF(F3465&gt;Variables!$G$8,0,1)</f>
        <v>0</v>
      </c>
      <c r="AL3465" s="77">
        <f>IF(G3465&gt;Variables!$G$9,0,1)</f>
        <v>1</v>
      </c>
      <c r="AM3465" s="77">
        <f>IF(AND(K3465&gt;Variables!$G$10,K3465&lt;Variables!$G$11),0,1)</f>
        <v>1</v>
      </c>
      <c r="AN3465" s="77">
        <f>IF(H3465&lt;Variables!$G$13,1,0)</f>
        <v>1</v>
      </c>
      <c r="AO3465" s="77">
        <f>IF(R3465&lt;Variables!$G$12,0,1)</f>
        <v>1</v>
      </c>
      <c r="AP3465" s="78">
        <f t="shared" si="111"/>
        <v>0</v>
      </c>
      <c r="AQ3465" s="77">
        <f>IF(V3465&lt;Variables!$G$15,1,0)</f>
        <v>1</v>
      </c>
      <c r="AR3465" s="77">
        <v>0</v>
      </c>
      <c r="AS3465" s="77">
        <v>1</v>
      </c>
      <c r="AT3465" s="77">
        <v>0</v>
      </c>
      <c r="AU3465" s="77">
        <v>0</v>
      </c>
      <c r="BA3465" s="77">
        <v>-0.11</v>
      </c>
    </row>
    <row r="3466" spans="3:53" x14ac:dyDescent="0.25">
      <c r="C3466" s="77" t="s">
        <v>470</v>
      </c>
      <c r="D3466" s="77" t="s">
        <v>440</v>
      </c>
      <c r="E3466" s="77">
        <v>1.0900000000000001</v>
      </c>
      <c r="F3466" s="77">
        <v>4.8499999999999996</v>
      </c>
      <c r="G3466" s="77">
        <v>4.8499999999999996</v>
      </c>
      <c r="H3466" s="77">
        <v>-99999</v>
      </c>
      <c r="I3466" s="77">
        <v>78.415999999999997</v>
      </c>
      <c r="J3466" s="77" t="s">
        <v>75</v>
      </c>
      <c r="K3466" s="77">
        <v>68.52</v>
      </c>
      <c r="L3466" s="77">
        <v>1.08</v>
      </c>
      <c r="M3466" s="77">
        <v>0</v>
      </c>
      <c r="N3466" s="77">
        <v>1.08</v>
      </c>
      <c r="O3466" s="77">
        <v>0</v>
      </c>
      <c r="P3466" s="77">
        <v>35891</v>
      </c>
      <c r="Q3466" s="77">
        <v>137957</v>
      </c>
      <c r="R3466" s="77">
        <v>0.26</v>
      </c>
      <c r="S3466" s="77">
        <v>24.459</v>
      </c>
      <c r="T3466" s="77">
        <v>6.39</v>
      </c>
      <c r="U3466" s="77">
        <v>14.5892</v>
      </c>
      <c r="V3466" s="77">
        <v>2.5588671999999999</v>
      </c>
      <c r="AC3466" s="77">
        <v>1.1000000000000001</v>
      </c>
      <c r="AD3466" s="77">
        <v>1.06</v>
      </c>
      <c r="AH3466" s="77">
        <f>IF(AND(M3466&lt;Variables!$G$6,M3466&gt;Variables!$G$5),0,1)</f>
        <v>1</v>
      </c>
      <c r="AI3466" s="77">
        <f t="shared" si="110"/>
        <v>1</v>
      </c>
      <c r="AJ3466" s="77">
        <f>IF(I3466&gt;Variables!$G$7,0,1)</f>
        <v>0</v>
      </c>
      <c r="AK3466" s="77">
        <f>IF(F3466&gt;Variables!$G$8,0,1)</f>
        <v>1</v>
      </c>
      <c r="AL3466" s="77">
        <f>IF(G3466&gt;Variables!$G$9,0,1)</f>
        <v>1</v>
      </c>
      <c r="AM3466" s="77">
        <f>IF(AND(K3466&gt;Variables!$G$10,K3466&lt;Variables!$G$11),0,1)</f>
        <v>0</v>
      </c>
      <c r="AN3466" s="77">
        <f>IF(H3466&lt;Variables!$G$13,1,0)</f>
        <v>1</v>
      </c>
      <c r="AO3466" s="77">
        <f>IF(R3466&lt;Variables!$G$12,0,1)</f>
        <v>0</v>
      </c>
      <c r="AP3466" s="78">
        <f t="shared" si="111"/>
        <v>1</v>
      </c>
      <c r="AQ3466" s="77">
        <f>IF(V3466&lt;Variables!$G$15,1,0)</f>
        <v>1</v>
      </c>
      <c r="AR3466" s="77">
        <v>0</v>
      </c>
      <c r="AS3466" s="77">
        <v>0</v>
      </c>
      <c r="AT3466" s="77">
        <v>1</v>
      </c>
      <c r="AU3466" s="77">
        <v>0</v>
      </c>
      <c r="BA3466" s="77">
        <v>-2.25</v>
      </c>
    </row>
    <row r="3467" spans="3:53" x14ac:dyDescent="0.25">
      <c r="C3467" s="77" t="s">
        <v>470</v>
      </c>
      <c r="D3467" s="77" t="s">
        <v>183</v>
      </c>
      <c r="E3467" s="77">
        <v>45.04</v>
      </c>
      <c r="F3467" s="77">
        <v>5.49</v>
      </c>
      <c r="G3467" s="77">
        <v>6.61</v>
      </c>
      <c r="H3467" s="77">
        <v>6840</v>
      </c>
      <c r="I3467" s="77">
        <v>3757.9690000000001</v>
      </c>
      <c r="J3467" s="77" t="s">
        <v>75</v>
      </c>
      <c r="K3467" s="77">
        <v>51.41</v>
      </c>
      <c r="L3467" s="77">
        <v>44.777729999999998</v>
      </c>
      <c r="M3467" s="77">
        <v>0.42938755492965058</v>
      </c>
      <c r="N3467" s="77">
        <v>45.276411999999993</v>
      </c>
      <c r="O3467" s="77">
        <v>-0.67675857353713142</v>
      </c>
      <c r="P3467" s="77">
        <v>1399000</v>
      </c>
      <c r="Q3467" s="77">
        <v>2260000</v>
      </c>
      <c r="R3467" s="77">
        <v>0.62</v>
      </c>
      <c r="S3467" s="77">
        <v>24.459</v>
      </c>
      <c r="T3467" s="77">
        <v>6.39</v>
      </c>
      <c r="U3467" s="77">
        <v>14.5892</v>
      </c>
      <c r="V3467" s="77">
        <v>2.3686950230971511</v>
      </c>
      <c r="AC3467" s="77">
        <v>49.741199999999999</v>
      </c>
      <c r="AD3467" s="77">
        <v>44.82</v>
      </c>
      <c r="AH3467" s="77">
        <f>IF(AND(M3467&lt;Variables!$G$6,M3467&gt;Variables!$G$5),0,1)</f>
        <v>1</v>
      </c>
      <c r="AI3467" s="77">
        <f t="shared" si="110"/>
        <v>1</v>
      </c>
      <c r="AJ3467" s="77">
        <f>IF(I3467&gt;Variables!$G$7,0,1)</f>
        <v>0</v>
      </c>
      <c r="AK3467" s="77">
        <f>IF(F3467&gt;Variables!$G$8,0,1)</f>
        <v>1</v>
      </c>
      <c r="AL3467" s="77">
        <f>IF(G3467&gt;Variables!$G$9,0,1)</f>
        <v>1</v>
      </c>
      <c r="AM3467" s="77">
        <f>IF(AND(K3467&gt;Variables!$G$10,K3467&lt;Variables!$G$11),0,1)</f>
        <v>1</v>
      </c>
      <c r="AN3467" s="77">
        <f>IF(H3467&lt;Variables!$G$13,1,0)</f>
        <v>0</v>
      </c>
      <c r="AO3467" s="77">
        <f>IF(R3467&lt;Variables!$G$12,0,1)</f>
        <v>0</v>
      </c>
      <c r="AP3467" s="78">
        <f t="shared" si="111"/>
        <v>1</v>
      </c>
      <c r="AQ3467" s="77">
        <f>IF(V3467&lt;Variables!$G$15,1,0)</f>
        <v>1</v>
      </c>
      <c r="AR3467" s="77">
        <v>1</v>
      </c>
      <c r="AS3467" s="77">
        <v>0</v>
      </c>
      <c r="AT3467" s="77">
        <v>0</v>
      </c>
      <c r="AU3467" s="77">
        <v>0</v>
      </c>
      <c r="BA3467" s="77">
        <v>2</v>
      </c>
    </row>
    <row r="3468" spans="3:53" x14ac:dyDescent="0.25">
      <c r="C3468" s="77" t="s">
        <v>470</v>
      </c>
      <c r="D3468" s="77" t="s">
        <v>439</v>
      </c>
      <c r="E3468" s="77">
        <v>213.9</v>
      </c>
      <c r="F3468" s="77">
        <v>6.59</v>
      </c>
      <c r="G3468" s="77">
        <v>-2.14</v>
      </c>
      <c r="H3468" s="77">
        <v>15050</v>
      </c>
      <c r="I3468" s="77">
        <v>209.65100000000001</v>
      </c>
      <c r="J3468" s="77" t="s">
        <v>75</v>
      </c>
      <c r="K3468" s="77">
        <v>33.74</v>
      </c>
      <c r="L3468" s="77">
        <v>215.205725</v>
      </c>
      <c r="M3468" s="77">
        <v>-0.98734594537387843</v>
      </c>
      <c r="N3468" s="77">
        <v>218.392292</v>
      </c>
      <c r="O3468" s="77">
        <v>-2.4320418781080479</v>
      </c>
      <c r="P3468" s="77">
        <v>4108000</v>
      </c>
      <c r="Q3468" s="77">
        <v>9816000</v>
      </c>
      <c r="R3468" s="77">
        <v>0.42</v>
      </c>
      <c r="S3468" s="77">
        <v>24.459</v>
      </c>
      <c r="T3468" s="77">
        <v>6.39</v>
      </c>
      <c r="U3468" s="77">
        <v>14.5892</v>
      </c>
      <c r="V3468" s="77">
        <v>2.177852734812423</v>
      </c>
      <c r="AC3468" s="77">
        <v>221.23</v>
      </c>
      <c r="AD3468" s="77">
        <v>209.3</v>
      </c>
      <c r="AH3468" s="77">
        <f>IF(AND(M3468&lt;Variables!$G$6,M3468&gt;Variables!$G$5),0,1)</f>
        <v>1</v>
      </c>
      <c r="AI3468" s="77">
        <f t="shared" si="110"/>
        <v>1</v>
      </c>
      <c r="AJ3468" s="77">
        <f>IF(I3468&gt;Variables!$G$7,0,1)</f>
        <v>0</v>
      </c>
      <c r="AK3468" s="77">
        <f>IF(F3468&gt;Variables!$G$8,0,1)</f>
        <v>1</v>
      </c>
      <c r="AL3468" s="77">
        <f>IF(G3468&gt;Variables!$G$9,0,1)</f>
        <v>1</v>
      </c>
      <c r="AM3468" s="77">
        <f>IF(AND(K3468&gt;Variables!$G$10,K3468&lt;Variables!$G$11),0,1)</f>
        <v>1</v>
      </c>
      <c r="AN3468" s="77">
        <f>IF(H3468&lt;Variables!$G$13,1,0)</f>
        <v>0</v>
      </c>
      <c r="AO3468" s="77">
        <f>IF(R3468&lt;Variables!$G$12,0,1)</f>
        <v>0</v>
      </c>
      <c r="AP3468" s="78">
        <f t="shared" si="111"/>
        <v>1</v>
      </c>
      <c r="AQ3468" s="77">
        <f>IF(V3468&lt;Variables!$G$15,1,0)</f>
        <v>1</v>
      </c>
      <c r="AR3468" s="77">
        <v>0</v>
      </c>
      <c r="AS3468" s="77">
        <v>0</v>
      </c>
      <c r="AT3468" s="77">
        <v>0</v>
      </c>
      <c r="AU3468" s="77">
        <v>1</v>
      </c>
      <c r="BA3468" s="77">
        <v>-1.46</v>
      </c>
    </row>
    <row r="3469" spans="3:53" x14ac:dyDescent="0.25">
      <c r="C3469" s="77" t="s">
        <v>470</v>
      </c>
      <c r="D3469" s="77" t="s">
        <v>458</v>
      </c>
      <c r="E3469" s="77">
        <v>37.93</v>
      </c>
      <c r="F3469" s="77">
        <v>5.58</v>
      </c>
      <c r="G3469" s="77">
        <v>5.72</v>
      </c>
      <c r="H3469" s="77">
        <v>8790</v>
      </c>
      <c r="I3469" s="77">
        <v>10.412000000000001</v>
      </c>
      <c r="J3469" s="77" t="s">
        <v>75</v>
      </c>
      <c r="K3469" s="77">
        <v>53.49</v>
      </c>
      <c r="L3469" s="77">
        <v>37.835144999999997</v>
      </c>
      <c r="M3469" s="77">
        <v>9.2123341935124892E-2</v>
      </c>
      <c r="N3469" s="77">
        <v>37.6629</v>
      </c>
      <c r="O3469" s="77">
        <v>0.54987799664921433</v>
      </c>
      <c r="P3469" s="77">
        <v>9742000</v>
      </c>
      <c r="Q3469" s="77">
        <v>19867000</v>
      </c>
      <c r="R3469" s="77">
        <v>0.49</v>
      </c>
      <c r="S3469" s="77">
        <v>24.459</v>
      </c>
      <c r="T3469" s="77">
        <v>6.39</v>
      </c>
      <c r="U3469" s="77">
        <v>14.5892</v>
      </c>
      <c r="V3469" s="77">
        <v>2.399832670891521</v>
      </c>
      <c r="AC3469" s="77">
        <v>39.799999999999997</v>
      </c>
      <c r="AD3469" s="77">
        <v>37.6</v>
      </c>
      <c r="AH3469" s="77">
        <f>IF(AND(M3469&lt;Variables!$G$6,M3469&gt;Variables!$G$5),0,1)</f>
        <v>1</v>
      </c>
      <c r="AI3469" s="77">
        <f t="shared" si="110"/>
        <v>0</v>
      </c>
      <c r="AJ3469" s="77">
        <f>IF(I3469&gt;Variables!$G$7,0,1)</f>
        <v>1</v>
      </c>
      <c r="AK3469" s="77">
        <f>IF(F3469&gt;Variables!$G$8,0,1)</f>
        <v>1</v>
      </c>
      <c r="AL3469" s="77">
        <f>IF(G3469&gt;Variables!$G$9,0,1)</f>
        <v>1</v>
      </c>
      <c r="AM3469" s="77">
        <f>IF(AND(K3469&gt;Variables!$G$10,K3469&lt;Variables!$G$11),0,1)</f>
        <v>1</v>
      </c>
      <c r="AN3469" s="77">
        <f>IF(H3469&lt;Variables!$G$13,1,0)</f>
        <v>0</v>
      </c>
      <c r="AO3469" s="77">
        <f>IF(R3469&lt;Variables!$G$12,0,1)</f>
        <v>0</v>
      </c>
      <c r="AP3469" s="78">
        <f t="shared" si="111"/>
        <v>1</v>
      </c>
      <c r="AQ3469" s="77">
        <f>IF(V3469&lt;Variables!$G$15,1,0)</f>
        <v>1</v>
      </c>
      <c r="AR3469" s="77">
        <v>1</v>
      </c>
      <c r="AS3469" s="77">
        <v>0</v>
      </c>
      <c r="AT3469" s="77">
        <v>0</v>
      </c>
      <c r="AU3469" s="77">
        <v>0</v>
      </c>
      <c r="BA3469" s="77">
        <v>1.59</v>
      </c>
    </row>
    <row r="3470" spans="3:53" x14ac:dyDescent="0.25">
      <c r="C3470" s="77" t="s">
        <v>470</v>
      </c>
      <c r="D3470" s="77" t="s">
        <v>438</v>
      </c>
      <c r="E3470" s="77">
        <v>253.47</v>
      </c>
      <c r="F3470" s="77">
        <v>6.71</v>
      </c>
      <c r="G3470" s="77">
        <v>3.85</v>
      </c>
      <c r="H3470" s="77">
        <v>52880</v>
      </c>
      <c r="I3470" s="77">
        <v>62.828000000000003</v>
      </c>
      <c r="J3470" s="77" t="s">
        <v>75</v>
      </c>
      <c r="K3470" s="77">
        <v>58.09</v>
      </c>
      <c r="L3470" s="77">
        <v>252.44653500000001</v>
      </c>
      <c r="M3470" s="77">
        <v>0.30638764758645459</v>
      </c>
      <c r="N3470" s="77">
        <v>252.65832800000001</v>
      </c>
      <c r="O3470" s="77">
        <v>0.22230496198011221</v>
      </c>
      <c r="P3470" s="77">
        <v>4065000</v>
      </c>
      <c r="Q3470" s="77">
        <v>3755000</v>
      </c>
      <c r="R3470" s="77">
        <v>1.08</v>
      </c>
      <c r="S3470" s="77">
        <v>24.459</v>
      </c>
      <c r="T3470" s="77">
        <v>6.39</v>
      </c>
      <c r="U3470" s="77">
        <v>14.5892</v>
      </c>
      <c r="V3470" s="77">
        <v>2.4356879046755542</v>
      </c>
      <c r="AC3470" s="77">
        <v>257.54500000000002</v>
      </c>
      <c r="AD3470" s="77">
        <v>252.53</v>
      </c>
      <c r="AH3470" s="77">
        <f>IF(AND(M3470&lt;Variables!$G$6,M3470&gt;Variables!$G$5),0,1)</f>
        <v>1</v>
      </c>
      <c r="AI3470" s="77">
        <f t="shared" si="110"/>
        <v>1</v>
      </c>
      <c r="AJ3470" s="77">
        <f>IF(I3470&gt;Variables!$G$7,0,1)</f>
        <v>0</v>
      </c>
      <c r="AK3470" s="77">
        <f>IF(F3470&gt;Variables!$G$8,0,1)</f>
        <v>1</v>
      </c>
      <c r="AL3470" s="77">
        <f>IF(G3470&gt;Variables!$G$9,0,1)</f>
        <v>1</v>
      </c>
      <c r="AM3470" s="77">
        <f>IF(AND(K3470&gt;Variables!$G$10,K3470&lt;Variables!$G$11),0,1)</f>
        <v>1</v>
      </c>
      <c r="AN3470" s="77">
        <f>IF(H3470&lt;Variables!$G$13,1,0)</f>
        <v>0</v>
      </c>
      <c r="AO3470" s="77">
        <f>IF(R3470&lt;Variables!$G$12,0,1)</f>
        <v>0</v>
      </c>
      <c r="AP3470" s="78">
        <f t="shared" si="111"/>
        <v>1</v>
      </c>
      <c r="AQ3470" s="77">
        <f>IF(V3470&lt;Variables!$G$15,1,0)</f>
        <v>1</v>
      </c>
      <c r="AR3470" s="77">
        <v>0</v>
      </c>
      <c r="AS3470" s="77">
        <v>1</v>
      </c>
      <c r="AT3470" s="77">
        <v>0</v>
      </c>
      <c r="AU3470" s="77">
        <v>0</v>
      </c>
      <c r="BA3470" s="77">
        <v>0.87</v>
      </c>
    </row>
    <row r="3471" spans="3:53" x14ac:dyDescent="0.25">
      <c r="C3471" s="77" t="s">
        <v>470</v>
      </c>
      <c r="D3471" s="77" t="s">
        <v>201</v>
      </c>
      <c r="E3471" s="77">
        <v>41.56</v>
      </c>
      <c r="F3471" s="77">
        <v>7.39</v>
      </c>
      <c r="G3471" s="77">
        <v>5.8</v>
      </c>
      <c r="H3471" s="77">
        <v>-99999</v>
      </c>
      <c r="I3471" s="77">
        <v>956.66899999999998</v>
      </c>
      <c r="J3471" s="77" t="s">
        <v>75</v>
      </c>
      <c r="K3471" s="77">
        <v>57.04</v>
      </c>
      <c r="L3471" s="77">
        <v>41.434364999999993</v>
      </c>
      <c r="M3471" s="77">
        <v>1.359982227314251E-2</v>
      </c>
      <c r="N3471" s="77">
        <v>41.173928888888888</v>
      </c>
      <c r="O3471" s="77">
        <v>0.64621258716680596</v>
      </c>
      <c r="P3471" s="77">
        <v>109226</v>
      </c>
      <c r="Q3471" s="77">
        <v>2163000</v>
      </c>
      <c r="R3471" s="77">
        <v>0.05</v>
      </c>
      <c r="S3471" s="77">
        <v>24.459</v>
      </c>
      <c r="T3471" s="77">
        <v>6.39</v>
      </c>
      <c r="U3471" s="77">
        <v>14.5892</v>
      </c>
      <c r="V3471" s="77">
        <v>2.4393042995623548</v>
      </c>
      <c r="AC3471" s="77">
        <v>41.56</v>
      </c>
      <c r="AD3471" s="77">
        <v>39.729999999999997</v>
      </c>
      <c r="AH3471" s="77">
        <f>IF(AND(M3471&lt;Variables!$G$6,M3471&gt;Variables!$G$5),0,1)</f>
        <v>1</v>
      </c>
      <c r="AI3471" s="77">
        <f t="shared" si="110"/>
        <v>0</v>
      </c>
      <c r="AJ3471" s="77">
        <f>IF(I3471&gt;Variables!$G$7,0,1)</f>
        <v>0</v>
      </c>
      <c r="AK3471" s="77">
        <f>IF(F3471&gt;Variables!$G$8,0,1)</f>
        <v>1</v>
      </c>
      <c r="AL3471" s="77">
        <f>IF(G3471&gt;Variables!$G$9,0,1)</f>
        <v>1</v>
      </c>
      <c r="AM3471" s="77">
        <f>IF(AND(K3471&gt;Variables!$G$10,K3471&lt;Variables!$G$11),0,1)</f>
        <v>1</v>
      </c>
      <c r="AN3471" s="77">
        <f>IF(H3471&lt;Variables!$G$13,1,0)</f>
        <v>1</v>
      </c>
      <c r="AO3471" s="77">
        <f>IF(R3471&lt;Variables!$G$12,0,1)</f>
        <v>0</v>
      </c>
      <c r="AP3471" s="78">
        <f t="shared" si="111"/>
        <v>1</v>
      </c>
      <c r="AQ3471" s="77">
        <f>IF(V3471&lt;Variables!$G$15,1,0)</f>
        <v>1</v>
      </c>
      <c r="AR3471" s="77">
        <v>0</v>
      </c>
      <c r="AS3471" s="77">
        <v>0</v>
      </c>
      <c r="AT3471" s="77">
        <v>1</v>
      </c>
      <c r="AU3471" s="77">
        <v>0</v>
      </c>
      <c r="BA3471" s="77">
        <v>-2.25</v>
      </c>
    </row>
    <row r="3472" spans="3:53" x14ac:dyDescent="0.25">
      <c r="C3472" s="77" t="s">
        <v>470</v>
      </c>
      <c r="D3472" s="77" t="s">
        <v>442</v>
      </c>
      <c r="E3472" s="77">
        <v>141.44999999999999</v>
      </c>
      <c r="F3472" s="77">
        <v>12.26</v>
      </c>
      <c r="G3472" s="77">
        <v>3.28</v>
      </c>
      <c r="H3472" s="77">
        <v>20120</v>
      </c>
      <c r="I3472" s="77">
        <v>-21.681000000000001</v>
      </c>
      <c r="J3472" s="77" t="s">
        <v>75</v>
      </c>
      <c r="K3472" s="77">
        <v>66.67</v>
      </c>
      <c r="L3472" s="77">
        <v>140.16529</v>
      </c>
      <c r="M3472" s="77">
        <v>0.42785913688043531</v>
      </c>
      <c r="N3472" s="77">
        <v>139.722838</v>
      </c>
      <c r="O3472" s="77">
        <v>0.74587806468688422</v>
      </c>
      <c r="P3472" s="77">
        <v>4798000</v>
      </c>
      <c r="Q3472" s="77">
        <v>2303000</v>
      </c>
      <c r="R3472" s="77">
        <v>2.08</v>
      </c>
      <c r="S3472" s="77">
        <v>24.459</v>
      </c>
      <c r="T3472" s="77">
        <v>6.39</v>
      </c>
      <c r="U3472" s="77">
        <v>14.5892</v>
      </c>
      <c r="V3472" s="77">
        <v>2.507978457128639</v>
      </c>
      <c r="AC3472" s="77">
        <v>143.32820000000001</v>
      </c>
      <c r="AD3472" s="77">
        <v>136.09</v>
      </c>
      <c r="AH3472" s="77">
        <f>IF(AND(M3472&lt;Variables!$G$6,M3472&gt;Variables!$G$5),0,1)</f>
        <v>1</v>
      </c>
      <c r="AI3472" s="77">
        <f t="shared" si="110"/>
        <v>0</v>
      </c>
      <c r="AJ3472" s="77">
        <f>IF(I3472&gt;Variables!$G$7,0,1)</f>
        <v>1</v>
      </c>
      <c r="AK3472" s="77">
        <f>IF(F3472&gt;Variables!$G$8,0,1)</f>
        <v>0</v>
      </c>
      <c r="AL3472" s="77">
        <f>IF(G3472&gt;Variables!$G$9,0,1)</f>
        <v>1</v>
      </c>
      <c r="AM3472" s="77">
        <f>IF(AND(K3472&gt;Variables!$G$10,K3472&lt;Variables!$G$11),0,1)</f>
        <v>0</v>
      </c>
      <c r="AN3472" s="77">
        <f>IF(H3472&lt;Variables!$G$13,1,0)</f>
        <v>0</v>
      </c>
      <c r="AO3472" s="77">
        <f>IF(R3472&lt;Variables!$G$12,0,1)</f>
        <v>0</v>
      </c>
      <c r="AP3472" s="78">
        <f t="shared" si="111"/>
        <v>1</v>
      </c>
      <c r="AQ3472" s="77">
        <f>IF(V3472&lt;Variables!$G$15,1,0)</f>
        <v>1</v>
      </c>
      <c r="AR3472" s="77">
        <v>0</v>
      </c>
      <c r="AS3472" s="77">
        <v>0</v>
      </c>
      <c r="AT3472" s="77">
        <v>0</v>
      </c>
      <c r="AU3472" s="77">
        <v>1</v>
      </c>
      <c r="BA3472" s="77">
        <v>-1.1499999999999999</v>
      </c>
    </row>
    <row r="3473" spans="3:53" x14ac:dyDescent="0.25">
      <c r="C3473" s="77" t="s">
        <v>470</v>
      </c>
      <c r="D3473" s="77" t="s">
        <v>123</v>
      </c>
      <c r="E3473" s="77">
        <v>12.81</v>
      </c>
      <c r="F3473" s="77">
        <v>12.82</v>
      </c>
      <c r="G3473" s="77">
        <v>7.53</v>
      </c>
      <c r="H3473" s="77">
        <v>4790</v>
      </c>
      <c r="I3473" s="77">
        <v>189.22</v>
      </c>
      <c r="J3473" s="77" t="s">
        <v>75</v>
      </c>
      <c r="K3473" s="77">
        <v>35.450000000000003</v>
      </c>
      <c r="L3473" s="77">
        <v>12.921614999999999</v>
      </c>
      <c r="M3473" s="77">
        <v>-1.886103246382127</v>
      </c>
      <c r="N3473" s="77">
        <v>13.213139999999999</v>
      </c>
      <c r="O3473" s="77">
        <v>-4.0508160815672873</v>
      </c>
      <c r="P3473" s="77">
        <v>78340000</v>
      </c>
      <c r="Q3473" s="77">
        <v>48995000</v>
      </c>
      <c r="R3473" s="77">
        <v>1.6</v>
      </c>
      <c r="S3473" s="77">
        <v>24.459</v>
      </c>
      <c r="T3473" s="77">
        <v>6.39</v>
      </c>
      <c r="U3473" s="77">
        <v>14.5892</v>
      </c>
      <c r="V3473" s="77">
        <v>2.1860458715516602</v>
      </c>
      <c r="AC3473" s="77">
        <v>13.15</v>
      </c>
      <c r="AD3473" s="77">
        <v>11.72</v>
      </c>
      <c r="AH3473" s="77">
        <f>IF(AND(M3473&lt;Variables!$G$6,M3473&gt;Variables!$G$5),0,1)</f>
        <v>0</v>
      </c>
      <c r="AI3473" s="77">
        <f t="shared" si="110"/>
        <v>1</v>
      </c>
      <c r="AJ3473" s="77">
        <f>IF(I3473&gt;Variables!$G$7,0,1)</f>
        <v>0</v>
      </c>
      <c r="AK3473" s="77">
        <f>IF(F3473&gt;Variables!$G$8,0,1)</f>
        <v>0</v>
      </c>
      <c r="AL3473" s="77">
        <f>IF(G3473&gt;Variables!$G$9,0,1)</f>
        <v>1</v>
      </c>
      <c r="AM3473" s="77">
        <f>IF(AND(K3473&gt;Variables!$G$10,K3473&lt;Variables!$G$11),0,1)</f>
        <v>1</v>
      </c>
      <c r="AN3473" s="77">
        <f>IF(H3473&lt;Variables!$G$13,1,0)</f>
        <v>0</v>
      </c>
      <c r="AO3473" s="77">
        <f>IF(R3473&lt;Variables!$G$12,0,1)</f>
        <v>0</v>
      </c>
      <c r="AP3473" s="78">
        <f t="shared" si="111"/>
        <v>1</v>
      </c>
      <c r="AQ3473" s="77">
        <f>IF(V3473&lt;Variables!$G$15,1,0)</f>
        <v>1</v>
      </c>
      <c r="AR3473" s="77">
        <v>1</v>
      </c>
      <c r="AS3473" s="77">
        <v>0</v>
      </c>
      <c r="AT3473" s="77">
        <v>0</v>
      </c>
      <c r="AU3473" s="77">
        <v>0</v>
      </c>
      <c r="BA3473" s="77">
        <v>2</v>
      </c>
    </row>
    <row r="3474" spans="3:53" x14ac:dyDescent="0.25">
      <c r="C3474" s="77" t="s">
        <v>470</v>
      </c>
      <c r="D3474" s="77" t="s">
        <v>445</v>
      </c>
      <c r="E3474" s="77">
        <v>11.78</v>
      </c>
      <c r="F3474" s="77">
        <v>49.87</v>
      </c>
      <c r="G3474" s="77">
        <v>22.05</v>
      </c>
      <c r="H3474" s="77">
        <v>74.489999999999995</v>
      </c>
      <c r="I3474" s="77">
        <v>2308.9430000000002</v>
      </c>
      <c r="J3474" s="77" t="s">
        <v>75</v>
      </c>
      <c r="K3474" s="77">
        <v>47.47</v>
      </c>
      <c r="L3474" s="77">
        <v>11.7103</v>
      </c>
      <c r="M3474" s="77">
        <v>-1.19809056984024</v>
      </c>
      <c r="N3474" s="77">
        <v>11.463822</v>
      </c>
      <c r="O3474" s="77">
        <v>0.92620070339542848</v>
      </c>
      <c r="P3474" s="77">
        <v>71580000</v>
      </c>
      <c r="Q3474" s="77">
        <v>14860000</v>
      </c>
      <c r="R3474" s="77">
        <v>4.82</v>
      </c>
      <c r="S3474" s="77">
        <v>24.459</v>
      </c>
      <c r="T3474" s="77">
        <v>6.39</v>
      </c>
      <c r="U3474" s="77">
        <v>14.5892</v>
      </c>
      <c r="V3474" s="77">
        <v>2.363185538334629</v>
      </c>
      <c r="AC3474" s="77">
        <v>16.45</v>
      </c>
      <c r="AD3474" s="77">
        <v>11.2501</v>
      </c>
      <c r="AH3474" s="77">
        <f>IF(AND(M3474&lt;Variables!$G$6,M3474&gt;Variables!$G$5),0,1)</f>
        <v>0</v>
      </c>
      <c r="AI3474" s="77">
        <f t="shared" si="110"/>
        <v>0</v>
      </c>
      <c r="AJ3474" s="77">
        <f>IF(I3474&gt;Variables!$G$7,0,1)</f>
        <v>0</v>
      </c>
      <c r="AK3474" s="77">
        <f>IF(F3474&gt;Variables!$G$8,0,1)</f>
        <v>0</v>
      </c>
      <c r="AL3474" s="77">
        <f>IF(G3474&gt;Variables!$G$9,0,1)</f>
        <v>0</v>
      </c>
      <c r="AM3474" s="77">
        <f>IF(AND(K3474&gt;Variables!$G$10,K3474&lt;Variables!$G$11),0,1)</f>
        <v>1</v>
      </c>
      <c r="AN3474" s="77">
        <f>IF(H3474&lt;Variables!$G$13,1,0)</f>
        <v>1</v>
      </c>
      <c r="AO3474" s="77">
        <f>IF(R3474&lt;Variables!$G$12,0,1)</f>
        <v>1</v>
      </c>
      <c r="AP3474" s="78">
        <f t="shared" si="111"/>
        <v>1</v>
      </c>
      <c r="AQ3474" s="77">
        <f>IF(V3474&lt;Variables!$G$15,1,0)</f>
        <v>1</v>
      </c>
      <c r="AR3474" s="77">
        <v>0</v>
      </c>
      <c r="AS3474" s="77">
        <v>0</v>
      </c>
      <c r="AT3474" s="77">
        <v>1</v>
      </c>
      <c r="AU3474" s="77">
        <v>0</v>
      </c>
      <c r="BA3474" s="77">
        <v>-2.25</v>
      </c>
    </row>
    <row r="3475" spans="3:53" x14ac:dyDescent="0.25">
      <c r="C3475" s="77" t="s">
        <v>470</v>
      </c>
      <c r="D3475" s="77" t="s">
        <v>198</v>
      </c>
      <c r="E3475" s="77">
        <v>0.16</v>
      </c>
      <c r="F3475" s="77">
        <v>13.78</v>
      </c>
      <c r="G3475" s="77">
        <v>10.69</v>
      </c>
      <c r="H3475" s="77">
        <v>-99999</v>
      </c>
      <c r="I3475" s="77">
        <v>-71.206999999999994</v>
      </c>
      <c r="J3475" s="77" t="s">
        <v>74</v>
      </c>
      <c r="L3475" s="77">
        <v>0.1595</v>
      </c>
      <c r="M3475" s="77">
        <v>-6.2695924764900782E-2</v>
      </c>
      <c r="N3475" s="77">
        <v>0.15947500000000001</v>
      </c>
      <c r="O3475" s="77">
        <v>-4.7029314939640542E-2</v>
      </c>
      <c r="P3475" s="77">
        <v>30075</v>
      </c>
      <c r="Q3475" s="77">
        <v>79782</v>
      </c>
      <c r="R3475" s="77">
        <v>0.38</v>
      </c>
      <c r="S3475" s="77">
        <v>24.459</v>
      </c>
      <c r="T3475" s="77">
        <v>6.39</v>
      </c>
      <c r="U3475" s="77">
        <v>14.5892</v>
      </c>
      <c r="AC3475" s="77">
        <v>0.16500000000000001</v>
      </c>
      <c r="AD3475" s="77">
        <v>0.14990000000000001</v>
      </c>
      <c r="AH3475" s="77">
        <f>IF(AND(M3475&lt;Variables!$G$6,M3475&gt;Variables!$G$5),0,1)</f>
        <v>1</v>
      </c>
      <c r="AI3475" s="77">
        <f t="shared" si="110"/>
        <v>0</v>
      </c>
      <c r="AJ3475" s="77">
        <f>IF(I3475&gt;Variables!$G$7,0,1)</f>
        <v>1</v>
      </c>
      <c r="AK3475" s="77">
        <f>IF(F3475&gt;Variables!$G$8,0,1)</f>
        <v>0</v>
      </c>
      <c r="AL3475" s="77">
        <f>IF(G3475&gt;Variables!$G$9,0,1)</f>
        <v>0</v>
      </c>
      <c r="AM3475" s="77">
        <f>IF(AND(K3475&gt;Variables!$G$10,K3475&lt;Variables!$G$11),0,1)</f>
        <v>1</v>
      </c>
      <c r="AN3475" s="77">
        <f>IF(H3475&lt;Variables!$G$13,1,0)</f>
        <v>1</v>
      </c>
      <c r="AO3475" s="77">
        <f>IF(R3475&lt;Variables!$G$12,0,1)</f>
        <v>0</v>
      </c>
      <c r="AP3475" s="78">
        <f t="shared" si="111"/>
        <v>0</v>
      </c>
      <c r="AQ3475" s="77">
        <f>IF(V3475&lt;Variables!$G$15,1,0)</f>
        <v>1</v>
      </c>
      <c r="AR3475" s="77">
        <v>0</v>
      </c>
      <c r="AS3475" s="77">
        <v>0</v>
      </c>
      <c r="AT3475" s="77">
        <v>1</v>
      </c>
      <c r="AU3475" s="77">
        <v>0</v>
      </c>
      <c r="BA3475" s="77">
        <v>-2.25</v>
      </c>
    </row>
    <row r="3476" spans="3:53" x14ac:dyDescent="0.25">
      <c r="C3476" s="77" t="s">
        <v>470</v>
      </c>
      <c r="D3476" s="77" t="s">
        <v>131</v>
      </c>
      <c r="E3476" s="77">
        <v>1.7</v>
      </c>
      <c r="F3476" s="77">
        <v>11.26</v>
      </c>
      <c r="G3476" s="77">
        <v>5.35</v>
      </c>
      <c r="H3476" s="77">
        <v>2660</v>
      </c>
      <c r="I3476" s="77">
        <v>6.9089999999999998</v>
      </c>
      <c r="J3476" s="77" t="s">
        <v>74</v>
      </c>
      <c r="K3476" s="77">
        <v>72.59</v>
      </c>
      <c r="L3476" s="77">
        <v>1.6213599999999999</v>
      </c>
      <c r="M3476" s="77">
        <v>3.3083337445107892</v>
      </c>
      <c r="N3476" s="77">
        <v>1.588646</v>
      </c>
      <c r="O3476" s="77">
        <v>5.4356980724465869</v>
      </c>
      <c r="P3476" s="77">
        <v>39569000</v>
      </c>
      <c r="Q3476" s="77">
        <v>21404000</v>
      </c>
      <c r="R3476" s="77">
        <v>1.85</v>
      </c>
      <c r="S3476" s="77">
        <v>24.459</v>
      </c>
      <c r="T3476" s="77">
        <v>6.39</v>
      </c>
      <c r="U3476" s="77">
        <v>14.5892</v>
      </c>
      <c r="V3476" s="77">
        <v>2.299180293817535</v>
      </c>
      <c r="AC3476" s="77">
        <v>1.88</v>
      </c>
      <c r="AD3476" s="77">
        <v>1.66</v>
      </c>
      <c r="AH3476" s="77">
        <f>IF(AND(M3476&lt;Variables!$G$6,M3476&gt;Variables!$G$5),0,1)</f>
        <v>1</v>
      </c>
      <c r="AI3476" s="77">
        <f t="shared" si="110"/>
        <v>0</v>
      </c>
      <c r="AJ3476" s="77">
        <f>IF(I3476&gt;Variables!$G$7,0,1)</f>
        <v>1</v>
      </c>
      <c r="AK3476" s="77">
        <f>IF(F3476&gt;Variables!$G$8,0,1)</f>
        <v>0</v>
      </c>
      <c r="AL3476" s="77">
        <f>IF(G3476&gt;Variables!$G$9,0,1)</f>
        <v>1</v>
      </c>
      <c r="AM3476" s="77">
        <f>IF(AND(K3476&gt;Variables!$G$10,K3476&lt;Variables!$G$11),0,1)</f>
        <v>1</v>
      </c>
      <c r="AN3476" s="77">
        <f>IF(H3476&lt;Variables!$G$13,1,0)</f>
        <v>0</v>
      </c>
      <c r="AO3476" s="77">
        <f>IF(R3476&lt;Variables!$G$12,0,1)</f>
        <v>0</v>
      </c>
      <c r="AP3476" s="78">
        <f t="shared" si="111"/>
        <v>0</v>
      </c>
      <c r="AQ3476" s="77">
        <f>IF(V3476&lt;Variables!$G$15,1,0)</f>
        <v>1</v>
      </c>
      <c r="AR3476" s="77">
        <v>0</v>
      </c>
      <c r="AS3476" s="77">
        <v>0</v>
      </c>
      <c r="AT3476" s="77">
        <v>1</v>
      </c>
      <c r="AU3476" s="77">
        <v>0</v>
      </c>
      <c r="BA3476" s="77">
        <v>-2.25</v>
      </c>
    </row>
    <row r="3477" spans="3:53" x14ac:dyDescent="0.25">
      <c r="C3477" s="77" t="s">
        <v>470</v>
      </c>
      <c r="D3477" s="77" t="s">
        <v>174</v>
      </c>
      <c r="E3477" s="77">
        <v>26.04</v>
      </c>
      <c r="F3477" s="77">
        <v>5.55</v>
      </c>
      <c r="G3477" s="77">
        <v>4.84</v>
      </c>
      <c r="H3477" s="77">
        <v>403.19</v>
      </c>
      <c r="I3477" s="77">
        <v>134.76400000000001</v>
      </c>
      <c r="J3477" s="77" t="s">
        <v>75</v>
      </c>
      <c r="K3477" s="77">
        <v>46.85</v>
      </c>
      <c r="L3477" s="77">
        <v>26.06132941176471</v>
      </c>
      <c r="M3477" s="77">
        <v>-0.1969562294912463</v>
      </c>
      <c r="N3477" s="77">
        <v>26.2117619047619</v>
      </c>
      <c r="O3477" s="77">
        <v>-0.76973804925813838</v>
      </c>
      <c r="P3477" s="77">
        <v>114807</v>
      </c>
      <c r="Q3477" s="77">
        <v>702133</v>
      </c>
      <c r="R3477" s="77">
        <v>0.16</v>
      </c>
      <c r="S3477" s="77">
        <v>24.459</v>
      </c>
      <c r="T3477" s="77">
        <v>6.39</v>
      </c>
      <c r="U3477" s="77">
        <v>14.5892</v>
      </c>
      <c r="V3477" s="77">
        <v>2.3376951117558451</v>
      </c>
      <c r="AC3477" s="77">
        <v>26.48</v>
      </c>
      <c r="AD3477" s="77">
        <v>25.63</v>
      </c>
      <c r="AH3477" s="77">
        <f>IF(AND(M3477&lt;Variables!$G$6,M3477&gt;Variables!$G$5),0,1)</f>
        <v>1</v>
      </c>
      <c r="AI3477" s="77">
        <f t="shared" si="110"/>
        <v>1</v>
      </c>
      <c r="AJ3477" s="77">
        <f>IF(I3477&gt;Variables!$G$7,0,1)</f>
        <v>0</v>
      </c>
      <c r="AK3477" s="77">
        <f>IF(F3477&gt;Variables!$G$8,0,1)</f>
        <v>1</v>
      </c>
      <c r="AL3477" s="77">
        <f>IF(G3477&gt;Variables!$G$9,0,1)</f>
        <v>1</v>
      </c>
      <c r="AM3477" s="77">
        <f>IF(AND(K3477&gt;Variables!$G$10,K3477&lt;Variables!$G$11),0,1)</f>
        <v>1</v>
      </c>
      <c r="AN3477" s="77">
        <f>IF(H3477&lt;Variables!$G$13,1,0)</f>
        <v>1</v>
      </c>
      <c r="AO3477" s="77">
        <f>IF(R3477&lt;Variables!$G$12,0,1)</f>
        <v>0</v>
      </c>
      <c r="AP3477" s="78">
        <f t="shared" si="111"/>
        <v>1</v>
      </c>
      <c r="AQ3477" s="77">
        <f>IF(V3477&lt;Variables!$G$15,1,0)</f>
        <v>1</v>
      </c>
      <c r="AR3477" s="77">
        <v>0</v>
      </c>
      <c r="AS3477" s="77">
        <v>1</v>
      </c>
      <c r="AT3477" s="77">
        <v>0</v>
      </c>
      <c r="AU3477" s="77">
        <v>0</v>
      </c>
      <c r="BA3477" s="77">
        <v>0.37</v>
      </c>
    </row>
    <row r="3478" spans="3:53" x14ac:dyDescent="0.25">
      <c r="C3478" s="77" t="s">
        <v>470</v>
      </c>
      <c r="D3478" s="77" t="s">
        <v>195</v>
      </c>
      <c r="E3478" s="77">
        <v>33.54</v>
      </c>
      <c r="F3478" s="77">
        <v>10.4</v>
      </c>
      <c r="G3478" s="77">
        <v>10.23</v>
      </c>
      <c r="H3478" s="77">
        <v>3620</v>
      </c>
      <c r="I3478" s="77">
        <v>0.28599999999999998</v>
      </c>
      <c r="J3478" s="77" t="s">
        <v>75</v>
      </c>
      <c r="K3478" s="77">
        <v>60.97</v>
      </c>
      <c r="L3478" s="77">
        <v>33.254727777777781</v>
      </c>
      <c r="M3478" s="77">
        <v>0.43684682428612409</v>
      </c>
      <c r="N3478" s="77">
        <v>32.90893181818182</v>
      </c>
      <c r="O3478" s="77">
        <v>1.4922033462868849</v>
      </c>
      <c r="P3478" s="77">
        <v>180718</v>
      </c>
      <c r="Q3478" s="77">
        <v>706672</v>
      </c>
      <c r="R3478" s="77">
        <v>0.26</v>
      </c>
      <c r="S3478" s="77">
        <v>24.459</v>
      </c>
      <c r="T3478" s="77">
        <v>6.39</v>
      </c>
      <c r="U3478" s="77">
        <v>14.5892</v>
      </c>
      <c r="V3478" s="77">
        <v>2.4554512810634952</v>
      </c>
      <c r="AC3478" s="77">
        <v>33.5</v>
      </c>
      <c r="AD3478" s="77">
        <v>31.42</v>
      </c>
      <c r="AH3478" s="77">
        <f>IF(AND(M3478&lt;Variables!$G$6,M3478&gt;Variables!$G$5),0,1)</f>
        <v>1</v>
      </c>
      <c r="AI3478" s="77">
        <f t="shared" si="110"/>
        <v>0</v>
      </c>
      <c r="AJ3478" s="77">
        <f>IF(I3478&gt;Variables!$G$7,0,1)</f>
        <v>1</v>
      </c>
      <c r="AK3478" s="77">
        <f>IF(F3478&gt;Variables!$G$8,0,1)</f>
        <v>0</v>
      </c>
      <c r="AL3478" s="77">
        <f>IF(G3478&gt;Variables!$G$9,0,1)</f>
        <v>1</v>
      </c>
      <c r="AM3478" s="77">
        <f>IF(AND(K3478&gt;Variables!$G$10,K3478&lt;Variables!$G$11),0,1)</f>
        <v>1</v>
      </c>
      <c r="AN3478" s="77">
        <f>IF(H3478&lt;Variables!$G$13,1,0)</f>
        <v>0</v>
      </c>
      <c r="AO3478" s="77">
        <f>IF(R3478&lt;Variables!$G$12,0,1)</f>
        <v>0</v>
      </c>
      <c r="AP3478" s="78">
        <f t="shared" si="111"/>
        <v>1</v>
      </c>
      <c r="AQ3478" s="77">
        <f>IF(V3478&lt;Variables!$G$15,1,0)</f>
        <v>1</v>
      </c>
      <c r="AR3478" s="77">
        <v>0</v>
      </c>
      <c r="AS3478" s="77">
        <v>0</v>
      </c>
      <c r="AT3478" s="77">
        <v>1</v>
      </c>
      <c r="AU3478" s="77">
        <v>0</v>
      </c>
      <c r="BA3478" s="77">
        <v>-2.25</v>
      </c>
    </row>
    <row r="3479" spans="3:53" x14ac:dyDescent="0.25">
      <c r="C3479" s="77" t="s">
        <v>470</v>
      </c>
      <c r="D3479" s="77" t="s">
        <v>429</v>
      </c>
      <c r="E3479" s="77">
        <v>182.78</v>
      </c>
      <c r="F3479" s="77">
        <v>9.33</v>
      </c>
      <c r="G3479" s="77">
        <v>-1.87</v>
      </c>
      <c r="H3479" s="77">
        <v>3840</v>
      </c>
      <c r="I3479" s="77">
        <v>3.5619999999999998</v>
      </c>
      <c r="J3479" s="77" t="s">
        <v>74</v>
      </c>
      <c r="K3479" s="77">
        <v>42.83</v>
      </c>
      <c r="L3479" s="77">
        <v>182.27766842105271</v>
      </c>
      <c r="M3479" s="77">
        <v>-7.0040626566354222E-2</v>
      </c>
      <c r="N3479" s="77">
        <v>182.91043061224491</v>
      </c>
      <c r="O3479" s="77">
        <v>-0.41573933739019708</v>
      </c>
      <c r="P3479" s="77">
        <v>517355</v>
      </c>
      <c r="Q3479" s="77">
        <v>177589</v>
      </c>
      <c r="R3479" s="77">
        <v>2.91</v>
      </c>
      <c r="S3479" s="77">
        <v>24.459</v>
      </c>
      <c r="T3479" s="77">
        <v>6.39</v>
      </c>
      <c r="U3479" s="77">
        <v>14.5892</v>
      </c>
      <c r="V3479" s="77">
        <v>2.293089527838041</v>
      </c>
      <c r="AC3479" s="77">
        <v>184.48</v>
      </c>
      <c r="AD3479" s="77">
        <v>181.905</v>
      </c>
      <c r="AH3479" s="77">
        <f>IF(AND(M3479&lt;Variables!$G$6,M3479&gt;Variables!$G$5),0,1)</f>
        <v>1</v>
      </c>
      <c r="AI3479" s="77">
        <f t="shared" si="110"/>
        <v>1</v>
      </c>
      <c r="AJ3479" s="77">
        <f>IF(I3479&gt;Variables!$G$7,0,1)</f>
        <v>1</v>
      </c>
      <c r="AK3479" s="77">
        <f>IF(F3479&gt;Variables!$G$8,0,1)</f>
        <v>0</v>
      </c>
      <c r="AL3479" s="77">
        <f>IF(G3479&gt;Variables!$G$9,0,1)</f>
        <v>1</v>
      </c>
      <c r="AM3479" s="77">
        <f>IF(AND(K3479&gt;Variables!$G$10,K3479&lt;Variables!$G$11),0,1)</f>
        <v>1</v>
      </c>
      <c r="AN3479" s="77">
        <f>IF(H3479&lt;Variables!$G$13,1,0)</f>
        <v>0</v>
      </c>
      <c r="AO3479" s="77">
        <f>IF(R3479&lt;Variables!$G$12,0,1)</f>
        <v>1</v>
      </c>
      <c r="AP3479" s="78">
        <f t="shared" si="111"/>
        <v>0</v>
      </c>
      <c r="AQ3479" s="77">
        <f>IF(V3479&lt;Variables!$G$15,1,0)</f>
        <v>1</v>
      </c>
      <c r="AR3479" s="77">
        <v>0</v>
      </c>
      <c r="AS3479" s="77">
        <v>1</v>
      </c>
      <c r="AT3479" s="77">
        <v>0</v>
      </c>
      <c r="AU3479" s="77">
        <v>0</v>
      </c>
      <c r="BA3479" s="77">
        <v>0.64</v>
      </c>
    </row>
    <row r="3480" spans="3:53" x14ac:dyDescent="0.25">
      <c r="C3480" s="77" t="s">
        <v>470</v>
      </c>
      <c r="D3480" s="77" t="s">
        <v>449</v>
      </c>
      <c r="E3480" s="77">
        <v>32.18</v>
      </c>
      <c r="F3480" s="77">
        <v>7.55</v>
      </c>
      <c r="G3480" s="77">
        <v>4.21</v>
      </c>
      <c r="H3480" s="77">
        <v>17360</v>
      </c>
      <c r="I3480" s="77">
        <v>-0.27100000000000002</v>
      </c>
      <c r="J3480" s="77" t="s">
        <v>74</v>
      </c>
      <c r="K3480" s="77">
        <v>62.53</v>
      </c>
      <c r="L3480" s="77">
        <v>31.912320000000001</v>
      </c>
      <c r="M3480" s="77">
        <v>0.80746244710506976</v>
      </c>
      <c r="N3480" s="77">
        <v>31.795677999999999</v>
      </c>
      <c r="O3480" s="77">
        <v>1.1772732130448771</v>
      </c>
      <c r="P3480" s="77">
        <v>26936000</v>
      </c>
      <c r="Q3480" s="77">
        <v>34219000</v>
      </c>
      <c r="R3480" s="77">
        <v>0.79</v>
      </c>
      <c r="S3480" s="77">
        <v>24.459</v>
      </c>
      <c r="T3480" s="77">
        <v>6.39</v>
      </c>
      <c r="U3480" s="77">
        <v>14.5892</v>
      </c>
      <c r="V3480" s="77">
        <v>2.4465974234883578</v>
      </c>
      <c r="AC3480" s="77">
        <v>34.130000000000003</v>
      </c>
      <c r="AD3480" s="77">
        <v>31.93</v>
      </c>
      <c r="AH3480" s="77">
        <f>IF(AND(M3480&lt;Variables!$G$6,M3480&gt;Variables!$G$5),0,1)</f>
        <v>1</v>
      </c>
      <c r="AI3480" s="77">
        <f t="shared" si="110"/>
        <v>0</v>
      </c>
      <c r="AJ3480" s="77">
        <f>IF(I3480&gt;Variables!$G$7,0,1)</f>
        <v>1</v>
      </c>
      <c r="AK3480" s="77">
        <f>IF(F3480&gt;Variables!$G$8,0,1)</f>
        <v>1</v>
      </c>
      <c r="AL3480" s="77">
        <f>IF(G3480&gt;Variables!$G$9,0,1)</f>
        <v>1</v>
      </c>
      <c r="AM3480" s="77">
        <f>IF(AND(K3480&gt;Variables!$G$10,K3480&lt;Variables!$G$11),0,1)</f>
        <v>0</v>
      </c>
      <c r="AN3480" s="77">
        <f>IF(H3480&lt;Variables!$G$13,1,0)</f>
        <v>0</v>
      </c>
      <c r="AO3480" s="77">
        <f>IF(R3480&lt;Variables!$G$12,0,1)</f>
        <v>0</v>
      </c>
      <c r="AP3480" s="78">
        <f t="shared" si="111"/>
        <v>0</v>
      </c>
      <c r="AQ3480" s="77">
        <f>IF(V3480&lt;Variables!$G$15,1,0)</f>
        <v>1</v>
      </c>
      <c r="AR3480" s="77">
        <v>1</v>
      </c>
      <c r="AS3480" s="77">
        <v>0</v>
      </c>
      <c r="AT3480" s="77">
        <v>0</v>
      </c>
      <c r="AU3480" s="77">
        <v>0</v>
      </c>
      <c r="BA3480" s="77">
        <v>2</v>
      </c>
    </row>
    <row r="3481" spans="3:53" x14ac:dyDescent="0.25">
      <c r="C3481" s="77" t="s">
        <v>470</v>
      </c>
      <c r="D3481" s="77" t="s">
        <v>471</v>
      </c>
      <c r="E3481" s="77">
        <v>24.87</v>
      </c>
      <c r="F3481" s="77">
        <v>4.8600000000000003</v>
      </c>
      <c r="G3481" s="77">
        <v>3.73</v>
      </c>
      <c r="H3481" s="77">
        <v>2120</v>
      </c>
      <c r="I3481" s="77">
        <v>904.65200000000004</v>
      </c>
      <c r="J3481" s="77" t="s">
        <v>74</v>
      </c>
      <c r="K3481" s="77">
        <v>69.97</v>
      </c>
      <c r="L3481" s="77">
        <v>24.650600000000001</v>
      </c>
      <c r="M3481" s="77">
        <v>0.52493651270150354</v>
      </c>
      <c r="N3481" s="77">
        <v>24.421522</v>
      </c>
      <c r="O3481" s="77">
        <v>1.4678773910979079</v>
      </c>
      <c r="P3481" s="77">
        <v>524886</v>
      </c>
      <c r="Q3481" s="77">
        <v>1190000</v>
      </c>
      <c r="R3481" s="77">
        <v>0.44</v>
      </c>
      <c r="S3481" s="77">
        <v>24.459</v>
      </c>
      <c r="T3481" s="77">
        <v>6.39</v>
      </c>
      <c r="U3481" s="77">
        <v>14.5892</v>
      </c>
      <c r="V3481" s="77">
        <v>2.529965998195582</v>
      </c>
      <c r="AC3481" s="77">
        <v>25.3</v>
      </c>
      <c r="AD3481" s="77">
        <v>24.524999999999999</v>
      </c>
      <c r="AH3481" s="77">
        <f>IF(AND(M3481&lt;Variables!$G$6,M3481&gt;Variables!$G$5),0,1)</f>
        <v>1</v>
      </c>
      <c r="AI3481" s="77">
        <f t="shared" si="110"/>
        <v>0</v>
      </c>
      <c r="AJ3481" s="77">
        <f>IF(I3481&gt;Variables!$G$7,0,1)</f>
        <v>0</v>
      </c>
      <c r="AK3481" s="77">
        <f>IF(F3481&gt;Variables!$G$8,0,1)</f>
        <v>1</v>
      </c>
      <c r="AL3481" s="77">
        <f>IF(G3481&gt;Variables!$G$9,0,1)</f>
        <v>1</v>
      </c>
      <c r="AM3481" s="77">
        <f>IF(AND(K3481&gt;Variables!$G$10,K3481&lt;Variables!$G$11),0,1)</f>
        <v>0</v>
      </c>
      <c r="AN3481" s="77">
        <f>IF(H3481&lt;Variables!$G$13,1,0)</f>
        <v>0</v>
      </c>
      <c r="AO3481" s="77">
        <f>IF(R3481&lt;Variables!$G$12,0,1)</f>
        <v>0</v>
      </c>
      <c r="AP3481" s="78">
        <f t="shared" si="111"/>
        <v>0</v>
      </c>
      <c r="AQ3481" s="77">
        <f>IF(V3481&lt;Variables!$G$15,1,0)</f>
        <v>1</v>
      </c>
      <c r="AR3481" s="77">
        <v>0</v>
      </c>
      <c r="AS3481" s="77">
        <v>1</v>
      </c>
      <c r="AT3481" s="77">
        <v>0</v>
      </c>
      <c r="AU3481" s="77">
        <v>0</v>
      </c>
      <c r="BA3481" s="77">
        <v>-0.16</v>
      </c>
    </row>
    <row r="3482" spans="3:53" x14ac:dyDescent="0.25">
      <c r="C3482" s="77" t="s">
        <v>470</v>
      </c>
      <c r="D3482" s="77" t="s">
        <v>456</v>
      </c>
      <c r="E3482" s="77">
        <v>54.48</v>
      </c>
      <c r="F3482" s="77">
        <v>10.9</v>
      </c>
      <c r="G3482" s="77">
        <v>11.46</v>
      </c>
      <c r="H3482" s="77">
        <v>6290</v>
      </c>
      <c r="I3482" s="77">
        <v>1.177</v>
      </c>
      <c r="J3482" s="77" t="s">
        <v>74</v>
      </c>
      <c r="K3482" s="77">
        <v>71.599999999999994</v>
      </c>
      <c r="L3482" s="77">
        <v>53.053505000000008</v>
      </c>
      <c r="M3482" s="77">
        <v>2.311807674158366</v>
      </c>
      <c r="N3482" s="77">
        <v>52.335328000000011</v>
      </c>
      <c r="O3482" s="77">
        <v>3.7157921318463689</v>
      </c>
      <c r="P3482" s="77">
        <v>1805000</v>
      </c>
      <c r="Q3482" s="77">
        <v>1408000</v>
      </c>
      <c r="R3482" s="77">
        <v>1.28</v>
      </c>
      <c r="S3482" s="77">
        <v>24.459</v>
      </c>
      <c r="T3482" s="77">
        <v>6.39</v>
      </c>
      <c r="U3482" s="77">
        <v>14.5892</v>
      </c>
      <c r="V3482" s="77">
        <v>2.3864565883117441</v>
      </c>
      <c r="AC3482" s="77">
        <v>54.5</v>
      </c>
      <c r="AD3482" s="77">
        <v>52.588900000000002</v>
      </c>
      <c r="AH3482" s="77">
        <f>IF(AND(M3482&lt;Variables!$G$6,M3482&gt;Variables!$G$5),0,1)</f>
        <v>1</v>
      </c>
      <c r="AI3482" s="77">
        <f t="shared" si="110"/>
        <v>0</v>
      </c>
      <c r="AJ3482" s="77">
        <f>IF(I3482&gt;Variables!$G$7,0,1)</f>
        <v>1</v>
      </c>
      <c r="AK3482" s="77">
        <f>IF(F3482&gt;Variables!$G$8,0,1)</f>
        <v>0</v>
      </c>
      <c r="AL3482" s="77">
        <f>IF(G3482&gt;Variables!$G$9,0,1)</f>
        <v>0</v>
      </c>
      <c r="AM3482" s="77">
        <f>IF(AND(K3482&gt;Variables!$G$10,K3482&lt;Variables!$G$11),0,1)</f>
        <v>1</v>
      </c>
      <c r="AN3482" s="77">
        <f>IF(H3482&lt;Variables!$G$13,1,0)</f>
        <v>0</v>
      </c>
      <c r="AO3482" s="77">
        <f>IF(R3482&lt;Variables!$G$12,0,1)</f>
        <v>0</v>
      </c>
      <c r="AP3482" s="78">
        <f t="shared" si="111"/>
        <v>0</v>
      </c>
      <c r="AQ3482" s="77">
        <f>IF(V3482&lt;Variables!$G$15,1,0)</f>
        <v>1</v>
      </c>
      <c r="AR3482" s="77">
        <v>0</v>
      </c>
      <c r="AS3482" s="77">
        <v>0</v>
      </c>
      <c r="AT3482" s="77">
        <v>1</v>
      </c>
      <c r="AU3482" s="77">
        <v>0</v>
      </c>
      <c r="BA3482" s="77">
        <v>-2.25</v>
      </c>
    </row>
    <row r="3483" spans="3:53" x14ac:dyDescent="0.25">
      <c r="C3483" s="77" t="s">
        <v>470</v>
      </c>
      <c r="D3483" s="77" t="s">
        <v>444</v>
      </c>
      <c r="E3483" s="77">
        <v>2.5099999999999998</v>
      </c>
      <c r="F3483" s="77">
        <v>18.350000000000001</v>
      </c>
      <c r="G3483" s="77">
        <v>3.2</v>
      </c>
      <c r="H3483" s="77">
        <v>-99999</v>
      </c>
      <c r="I3483" s="77">
        <v>-99999</v>
      </c>
      <c r="J3483" s="77" t="s">
        <v>75</v>
      </c>
      <c r="K3483" s="77">
        <v>-99999</v>
      </c>
      <c r="L3483" s="77">
        <v>2.58</v>
      </c>
      <c r="M3483" s="77">
        <v>0</v>
      </c>
      <c r="N3483" s="77">
        <v>2.58</v>
      </c>
      <c r="O3483" s="77">
        <v>0</v>
      </c>
      <c r="P3483" s="77">
        <v>123510</v>
      </c>
      <c r="Q3483" s="77">
        <v>1740</v>
      </c>
      <c r="R3483" s="77">
        <v>70.98</v>
      </c>
      <c r="S3483" s="77">
        <v>24.459</v>
      </c>
      <c r="T3483" s="77">
        <v>6.39</v>
      </c>
      <c r="U3483" s="77">
        <v>14.5892</v>
      </c>
      <c r="V3483" s="77">
        <v>-99999</v>
      </c>
      <c r="AC3483" s="77">
        <v>2.58</v>
      </c>
      <c r="AD3483" s="77">
        <v>2.5</v>
      </c>
      <c r="AH3483" s="77">
        <f>IF(AND(M3483&lt;Variables!$G$6,M3483&gt;Variables!$G$5),0,1)</f>
        <v>1</v>
      </c>
      <c r="AI3483" s="77">
        <f t="shared" si="110"/>
        <v>1</v>
      </c>
      <c r="AJ3483" s="77">
        <f>IF(I3483&gt;Variables!$G$7,0,1)</f>
        <v>1</v>
      </c>
      <c r="AK3483" s="77">
        <f>IF(F3483&gt;Variables!$G$8,0,1)</f>
        <v>0</v>
      </c>
      <c r="AL3483" s="77">
        <f>IF(G3483&gt;Variables!$G$9,0,1)</f>
        <v>1</v>
      </c>
      <c r="AM3483" s="77">
        <f>IF(AND(K3483&gt;Variables!$G$10,K3483&lt;Variables!$G$11),0,1)</f>
        <v>1</v>
      </c>
      <c r="AN3483" s="77">
        <f>IF(H3483&lt;Variables!$G$13,1,0)</f>
        <v>1</v>
      </c>
      <c r="AO3483" s="77">
        <f>IF(R3483&lt;Variables!$G$12,0,1)</f>
        <v>1</v>
      </c>
      <c r="AP3483" s="78">
        <f t="shared" si="111"/>
        <v>1</v>
      </c>
      <c r="AQ3483" s="77">
        <f>IF(V3483&lt;Variables!$G$15,1,0)</f>
        <v>1</v>
      </c>
      <c r="AR3483" s="77">
        <v>1</v>
      </c>
      <c r="AS3483" s="77">
        <v>0</v>
      </c>
      <c r="AT3483" s="77">
        <v>0</v>
      </c>
      <c r="AU3483" s="77">
        <v>0</v>
      </c>
      <c r="BA3483" s="77">
        <v>2</v>
      </c>
    </row>
    <row r="3484" spans="3:53" x14ac:dyDescent="0.25">
      <c r="C3484" s="77" t="s">
        <v>470</v>
      </c>
      <c r="D3484" s="77" t="s">
        <v>466</v>
      </c>
      <c r="E3484" s="77">
        <v>1.38</v>
      </c>
      <c r="F3484" s="77">
        <v>24.11</v>
      </c>
      <c r="G3484" s="77">
        <v>11.29</v>
      </c>
      <c r="H3484" s="77">
        <v>59.38</v>
      </c>
      <c r="I3484" s="77">
        <v>-0.86599999999999999</v>
      </c>
      <c r="J3484" s="77" t="s">
        <v>74</v>
      </c>
      <c r="K3484" s="77">
        <v>50.05</v>
      </c>
      <c r="L3484" s="77">
        <v>1.40476</v>
      </c>
      <c r="M3484" s="77">
        <v>-1.7625786611236161</v>
      </c>
      <c r="N3484" s="77">
        <v>1.34145</v>
      </c>
      <c r="O3484" s="77">
        <v>2.8737560102873818</v>
      </c>
      <c r="P3484" s="77">
        <v>13380000</v>
      </c>
      <c r="Q3484" s="77">
        <v>1080000</v>
      </c>
      <c r="R3484" s="77">
        <v>12.39</v>
      </c>
      <c r="S3484" s="77">
        <v>24.459</v>
      </c>
      <c r="T3484" s="77">
        <v>6.39</v>
      </c>
      <c r="U3484" s="77">
        <v>14.5892</v>
      </c>
      <c r="V3484" s="77">
        <v>2.4135995615478798</v>
      </c>
      <c r="AC3484" s="77">
        <v>1.64</v>
      </c>
      <c r="AD3484" s="77">
        <v>1.33</v>
      </c>
      <c r="AH3484" s="77">
        <f>IF(AND(M3484&lt;Variables!$G$6,M3484&gt;Variables!$G$5),0,1)</f>
        <v>0</v>
      </c>
      <c r="AI3484" s="77">
        <f t="shared" si="110"/>
        <v>0</v>
      </c>
      <c r="AJ3484" s="77">
        <f>IF(I3484&gt;Variables!$G$7,0,1)</f>
        <v>1</v>
      </c>
      <c r="AK3484" s="77">
        <f>IF(F3484&gt;Variables!$G$8,0,1)</f>
        <v>0</v>
      </c>
      <c r="AL3484" s="77">
        <f>IF(G3484&gt;Variables!$G$9,0,1)</f>
        <v>0</v>
      </c>
      <c r="AM3484" s="77">
        <f>IF(AND(K3484&gt;Variables!$G$10,K3484&lt;Variables!$G$11),0,1)</f>
        <v>1</v>
      </c>
      <c r="AN3484" s="77">
        <f>IF(H3484&lt;Variables!$G$13,1,0)</f>
        <v>1</v>
      </c>
      <c r="AO3484" s="77">
        <f>IF(R3484&lt;Variables!$G$12,0,1)</f>
        <v>1</v>
      </c>
      <c r="AP3484" s="78">
        <f t="shared" si="111"/>
        <v>0</v>
      </c>
      <c r="AQ3484" s="77">
        <f>IF(V3484&lt;Variables!$G$15,1,0)</f>
        <v>1</v>
      </c>
      <c r="AR3484" s="77">
        <v>0</v>
      </c>
      <c r="AS3484" s="77">
        <v>0</v>
      </c>
      <c r="AT3484" s="77">
        <v>1</v>
      </c>
      <c r="AU3484" s="77">
        <v>0</v>
      </c>
      <c r="BA3484" s="77">
        <v>-2.25</v>
      </c>
    </row>
    <row r="3485" spans="3:53" x14ac:dyDescent="0.25">
      <c r="C3485" s="77" t="s">
        <v>470</v>
      </c>
      <c r="D3485" s="77" t="s">
        <v>453</v>
      </c>
      <c r="E3485" s="77">
        <v>17.03</v>
      </c>
      <c r="F3485" s="77">
        <v>19.420000000000002</v>
      </c>
      <c r="G3485" s="77">
        <v>-1.17</v>
      </c>
      <c r="H3485" s="77">
        <v>177.22</v>
      </c>
      <c r="I3485" s="77">
        <v>-27.367000000000001</v>
      </c>
      <c r="J3485" s="77" t="s">
        <v>75</v>
      </c>
      <c r="K3485" s="77">
        <v>50.28</v>
      </c>
      <c r="L3485" s="77">
        <v>16.970921052631581</v>
      </c>
      <c r="M3485" s="77">
        <v>-0.1232758821203432</v>
      </c>
      <c r="N3485" s="77">
        <v>17.026312244897959</v>
      </c>
      <c r="O3485" s="77">
        <v>-0.44820184077633629</v>
      </c>
      <c r="P3485" s="77">
        <v>447540</v>
      </c>
      <c r="Q3485" s="77">
        <v>77900</v>
      </c>
      <c r="R3485" s="77">
        <v>5.75</v>
      </c>
      <c r="S3485" s="77">
        <v>24.459</v>
      </c>
      <c r="T3485" s="77">
        <v>6.39</v>
      </c>
      <c r="U3485" s="77">
        <v>14.5892</v>
      </c>
      <c r="V3485" s="77">
        <v>2.373205658744447</v>
      </c>
      <c r="AC3485" s="77">
        <v>17</v>
      </c>
      <c r="AD3485" s="77">
        <v>16.850000000000001</v>
      </c>
      <c r="AH3485" s="77">
        <f>IF(AND(M3485&lt;Variables!$G$6,M3485&gt;Variables!$G$5),0,1)</f>
        <v>1</v>
      </c>
      <c r="AI3485" s="77">
        <f t="shared" si="110"/>
        <v>1</v>
      </c>
      <c r="AJ3485" s="77">
        <f>IF(I3485&gt;Variables!$G$7,0,1)</f>
        <v>1</v>
      </c>
      <c r="AK3485" s="77">
        <f>IF(F3485&gt;Variables!$G$8,0,1)</f>
        <v>0</v>
      </c>
      <c r="AL3485" s="77">
        <f>IF(G3485&gt;Variables!$G$9,0,1)</f>
        <v>1</v>
      </c>
      <c r="AM3485" s="77">
        <f>IF(AND(K3485&gt;Variables!$G$10,K3485&lt;Variables!$G$11),0,1)</f>
        <v>1</v>
      </c>
      <c r="AN3485" s="77">
        <f>IF(H3485&lt;Variables!$G$13,1,0)</f>
        <v>1</v>
      </c>
      <c r="AO3485" s="77">
        <f>IF(R3485&lt;Variables!$G$12,0,1)</f>
        <v>1</v>
      </c>
      <c r="AP3485" s="78">
        <f t="shared" si="111"/>
        <v>1</v>
      </c>
      <c r="AQ3485" s="77">
        <f>IF(V3485&lt;Variables!$G$15,1,0)</f>
        <v>1</v>
      </c>
      <c r="AR3485" s="77">
        <v>0</v>
      </c>
      <c r="AS3485" s="77">
        <v>0</v>
      </c>
      <c r="AT3485" s="77">
        <v>0</v>
      </c>
      <c r="AU3485" s="77">
        <v>1</v>
      </c>
      <c r="BA3485" s="77">
        <v>-0.87</v>
      </c>
    </row>
    <row r="3486" spans="3:53" x14ac:dyDescent="0.25">
      <c r="C3486" s="77" t="s">
        <v>472</v>
      </c>
      <c r="D3486" s="77" t="s">
        <v>452</v>
      </c>
      <c r="E3486" s="77">
        <v>34.29</v>
      </c>
      <c r="F3486" s="77">
        <v>46.36</v>
      </c>
      <c r="G3486" s="77">
        <v>6.98</v>
      </c>
      <c r="H3486" s="77">
        <v>152.74</v>
      </c>
      <c r="I3486" s="77">
        <v>10.172000000000001</v>
      </c>
      <c r="J3486" s="77" t="s">
        <v>74</v>
      </c>
      <c r="K3486" s="77">
        <v>58.02</v>
      </c>
      <c r="L3486" s="77">
        <v>34.194530769230767</v>
      </c>
      <c r="M3486" s="77">
        <v>0.1168877883979882</v>
      </c>
      <c r="N3486" s="77">
        <v>34.057252777777769</v>
      </c>
      <c r="O3486" s="77">
        <v>0.52043898954140189</v>
      </c>
      <c r="P3486" s="77">
        <v>128140</v>
      </c>
      <c r="Q3486" s="77">
        <v>15550</v>
      </c>
      <c r="R3486" s="77">
        <v>8.24</v>
      </c>
      <c r="S3486" s="77">
        <v>24.632000000000001</v>
      </c>
      <c r="T3486" s="77">
        <v>6.3760000000000003</v>
      </c>
      <c r="U3486" s="77">
        <v>14.704800000000001</v>
      </c>
      <c r="V3486" s="77">
        <v>2.4443407905998469</v>
      </c>
      <c r="AC3486" s="77">
        <v>34.6</v>
      </c>
      <c r="AD3486" s="77">
        <v>33.950000000000003</v>
      </c>
      <c r="AH3486" s="77">
        <f>IF(AND(M3486&lt;Variables!$G$6,M3486&gt;Variables!$G$5),0,1)</f>
        <v>1</v>
      </c>
      <c r="AI3486" s="77">
        <f t="shared" si="110"/>
        <v>0</v>
      </c>
      <c r="AJ3486" s="77">
        <f>IF(I3486&gt;Variables!$G$7,0,1)</f>
        <v>1</v>
      </c>
      <c r="AK3486" s="77">
        <f>IF(F3486&gt;Variables!$G$8,0,1)</f>
        <v>0</v>
      </c>
      <c r="AL3486" s="77">
        <f>IF(G3486&gt;Variables!$G$9,0,1)</f>
        <v>1</v>
      </c>
      <c r="AM3486" s="77">
        <f>IF(AND(K3486&gt;Variables!$G$10,K3486&lt;Variables!$G$11),0,1)</f>
        <v>1</v>
      </c>
      <c r="AN3486" s="77">
        <f>IF(H3486&lt;Variables!$G$13,1,0)</f>
        <v>1</v>
      </c>
      <c r="AO3486" s="77">
        <f>IF(R3486&lt;Variables!$G$12,0,1)</f>
        <v>1</v>
      </c>
      <c r="AP3486" s="78">
        <f t="shared" si="111"/>
        <v>0</v>
      </c>
      <c r="AQ3486" s="77">
        <f>IF(V3486&lt;Variables!$G$15,1,0)</f>
        <v>1</v>
      </c>
      <c r="AR3486" s="77">
        <v>0</v>
      </c>
      <c r="AS3486" s="77">
        <v>1</v>
      </c>
      <c r="AT3486" s="77">
        <v>0</v>
      </c>
      <c r="AU3486" s="77">
        <v>0</v>
      </c>
      <c r="BA3486" s="77">
        <v>0.01</v>
      </c>
    </row>
    <row r="3487" spans="3:53" x14ac:dyDescent="0.25">
      <c r="C3487" s="77" t="s">
        <v>472</v>
      </c>
      <c r="D3487" s="77" t="s">
        <v>431</v>
      </c>
      <c r="E3487" s="77">
        <v>35.93</v>
      </c>
      <c r="F3487" s="77">
        <v>23.69</v>
      </c>
      <c r="G3487" s="77">
        <v>20.81</v>
      </c>
      <c r="H3487" s="77">
        <v>3750</v>
      </c>
      <c r="I3487" s="77">
        <v>51.067</v>
      </c>
      <c r="J3487" s="77" t="s">
        <v>74</v>
      </c>
      <c r="K3487" s="77">
        <v>59.1</v>
      </c>
      <c r="L3487" s="77">
        <v>35.610329999999998</v>
      </c>
      <c r="M3487" s="77">
        <v>0.42029939065434219</v>
      </c>
      <c r="N3487" s="77">
        <v>34.940314000000001</v>
      </c>
      <c r="O3487" s="77">
        <v>2.345960600125109</v>
      </c>
      <c r="P3487" s="77">
        <v>13338000</v>
      </c>
      <c r="Q3487" s="77">
        <v>5226000</v>
      </c>
      <c r="R3487" s="77">
        <v>2.5499999999999998</v>
      </c>
      <c r="S3487" s="77">
        <v>24.632000000000001</v>
      </c>
      <c r="T3487" s="77">
        <v>6.3760000000000003</v>
      </c>
      <c r="U3487" s="77">
        <v>14.704800000000001</v>
      </c>
      <c r="V3487" s="77">
        <v>2.4393024116170778</v>
      </c>
      <c r="AC3487" s="77">
        <v>38.549999999999997</v>
      </c>
      <c r="AD3487" s="77">
        <v>35.299999999999997</v>
      </c>
      <c r="AH3487" s="77">
        <f>IF(AND(M3487&lt;Variables!$G$6,M3487&gt;Variables!$G$5),0,1)</f>
        <v>1</v>
      </c>
      <c r="AI3487" s="77">
        <f t="shared" si="110"/>
        <v>0</v>
      </c>
      <c r="AJ3487" s="77">
        <f>IF(I3487&gt;Variables!$G$7,0,1)</f>
        <v>0</v>
      </c>
      <c r="AK3487" s="77">
        <f>IF(F3487&gt;Variables!$G$8,0,1)</f>
        <v>0</v>
      </c>
      <c r="AL3487" s="77">
        <f>IF(G3487&gt;Variables!$G$9,0,1)</f>
        <v>0</v>
      </c>
      <c r="AM3487" s="77">
        <f>IF(AND(K3487&gt;Variables!$G$10,K3487&lt;Variables!$G$11),0,1)</f>
        <v>1</v>
      </c>
      <c r="AN3487" s="77">
        <f>IF(H3487&lt;Variables!$G$13,1,0)</f>
        <v>0</v>
      </c>
      <c r="AO3487" s="77">
        <f>IF(R3487&lt;Variables!$G$12,0,1)</f>
        <v>1</v>
      </c>
      <c r="AP3487" s="78">
        <f t="shared" si="111"/>
        <v>0</v>
      </c>
      <c r="AQ3487" s="77">
        <f>IF(V3487&lt;Variables!$G$15,1,0)</f>
        <v>1</v>
      </c>
      <c r="AR3487" s="77">
        <v>1</v>
      </c>
      <c r="AS3487" s="77">
        <v>0</v>
      </c>
      <c r="AT3487" s="77">
        <v>0</v>
      </c>
      <c r="AU3487" s="77">
        <v>0</v>
      </c>
      <c r="BA3487" s="77">
        <v>2</v>
      </c>
    </row>
    <row r="3488" spans="3:53" x14ac:dyDescent="0.25">
      <c r="C3488" s="77" t="s">
        <v>472</v>
      </c>
      <c r="D3488" s="77" t="s">
        <v>466</v>
      </c>
      <c r="E3488" s="77">
        <v>1.37</v>
      </c>
      <c r="F3488" s="77">
        <v>21.88</v>
      </c>
      <c r="G3488" s="77">
        <v>9.68</v>
      </c>
      <c r="H3488" s="77">
        <v>59.38</v>
      </c>
      <c r="I3488" s="77">
        <v>-0.92700000000000005</v>
      </c>
      <c r="J3488" s="77" t="s">
        <v>74</v>
      </c>
      <c r="K3488" s="77">
        <v>43.77</v>
      </c>
      <c r="L3488" s="77">
        <v>1.3939600000000001</v>
      </c>
      <c r="M3488" s="77">
        <v>-2.4362248558064632</v>
      </c>
      <c r="N3488" s="77">
        <v>1.354492</v>
      </c>
      <c r="O3488" s="77">
        <v>0.40664692002612718</v>
      </c>
      <c r="P3488" s="77">
        <v>13760000</v>
      </c>
      <c r="Q3488" s="77">
        <v>1080000</v>
      </c>
      <c r="R3488" s="77">
        <v>12.74</v>
      </c>
      <c r="S3488" s="77">
        <v>24.632000000000001</v>
      </c>
      <c r="T3488" s="77">
        <v>6.3760000000000003</v>
      </c>
      <c r="U3488" s="77">
        <v>14.704800000000001</v>
      </c>
      <c r="V3488" s="77">
        <v>2.321965903951333</v>
      </c>
      <c r="AC3488" s="77">
        <v>1.64</v>
      </c>
      <c r="AD3488" s="77">
        <v>1.33</v>
      </c>
      <c r="AH3488" s="77">
        <f>IF(AND(M3488&lt;Variables!$G$6,M3488&gt;Variables!$G$5),0,1)</f>
        <v>0</v>
      </c>
      <c r="AI3488" s="77">
        <f t="shared" si="110"/>
        <v>0</v>
      </c>
      <c r="AJ3488" s="77">
        <f>IF(I3488&gt;Variables!$G$7,0,1)</f>
        <v>1</v>
      </c>
      <c r="AK3488" s="77">
        <f>IF(F3488&gt;Variables!$G$8,0,1)</f>
        <v>0</v>
      </c>
      <c r="AL3488" s="77">
        <f>IF(G3488&gt;Variables!$G$9,0,1)</f>
        <v>1</v>
      </c>
      <c r="AM3488" s="77">
        <f>IF(AND(K3488&gt;Variables!$G$10,K3488&lt;Variables!$G$11),0,1)</f>
        <v>1</v>
      </c>
      <c r="AN3488" s="77">
        <f>IF(H3488&lt;Variables!$G$13,1,0)</f>
        <v>1</v>
      </c>
      <c r="AO3488" s="77">
        <f>IF(R3488&lt;Variables!$G$12,0,1)</f>
        <v>1</v>
      </c>
      <c r="AP3488" s="78">
        <f t="shared" si="111"/>
        <v>0</v>
      </c>
      <c r="AQ3488" s="77">
        <f>IF(V3488&lt;Variables!$G$15,1,0)</f>
        <v>1</v>
      </c>
      <c r="AR3488" s="77">
        <v>1</v>
      </c>
      <c r="AS3488" s="77">
        <v>0</v>
      </c>
      <c r="AT3488" s="77">
        <v>0</v>
      </c>
      <c r="AU3488" s="77">
        <v>0</v>
      </c>
      <c r="BA3488" s="77">
        <v>2</v>
      </c>
    </row>
    <row r="3489" spans="3:53" x14ac:dyDescent="0.25">
      <c r="C3489" s="77" t="s">
        <v>472</v>
      </c>
      <c r="D3489" s="77" t="s">
        <v>131</v>
      </c>
      <c r="E3489" s="77">
        <v>1.7</v>
      </c>
      <c r="F3489" s="77">
        <v>14.57</v>
      </c>
      <c r="G3489" s="77">
        <v>7.45</v>
      </c>
      <c r="H3489" s="77">
        <v>2660</v>
      </c>
      <c r="I3489" s="77">
        <v>7.1059999999999999</v>
      </c>
      <c r="J3489" s="77" t="s">
        <v>74</v>
      </c>
      <c r="K3489" s="77">
        <v>74.25</v>
      </c>
      <c r="L3489" s="77">
        <v>1.6510499999999999</v>
      </c>
      <c r="M3489" s="77">
        <v>3.4796038884346472</v>
      </c>
      <c r="N3489" s="77">
        <v>1.6074120000000001</v>
      </c>
      <c r="O3489" s="77">
        <v>6.2888668244358046</v>
      </c>
      <c r="P3489" s="77">
        <v>45867000</v>
      </c>
      <c r="Q3489" s="77">
        <v>21404000</v>
      </c>
      <c r="R3489" s="77">
        <v>2.14</v>
      </c>
      <c r="S3489" s="77">
        <v>24.632000000000001</v>
      </c>
      <c r="T3489" s="77">
        <v>6.3760000000000003</v>
      </c>
      <c r="U3489" s="77">
        <v>14.704800000000001</v>
      </c>
      <c r="V3489" s="77">
        <v>2.2840697201780671</v>
      </c>
      <c r="AC3489" s="77">
        <v>1.88</v>
      </c>
      <c r="AD3489" s="77">
        <v>1.67</v>
      </c>
      <c r="AH3489" s="77">
        <f>IF(AND(M3489&lt;Variables!$G$6,M3489&gt;Variables!$G$5),0,1)</f>
        <v>1</v>
      </c>
      <c r="AI3489" s="77">
        <f t="shared" si="110"/>
        <v>0</v>
      </c>
      <c r="AJ3489" s="77">
        <f>IF(I3489&gt;Variables!$G$7,0,1)</f>
        <v>1</v>
      </c>
      <c r="AK3489" s="77">
        <f>IF(F3489&gt;Variables!$G$8,0,1)</f>
        <v>0</v>
      </c>
      <c r="AL3489" s="77">
        <f>IF(G3489&gt;Variables!$G$9,0,1)</f>
        <v>1</v>
      </c>
      <c r="AM3489" s="77">
        <f>IF(AND(K3489&gt;Variables!$G$10,K3489&lt;Variables!$G$11),0,1)</f>
        <v>1</v>
      </c>
      <c r="AN3489" s="77">
        <f>IF(H3489&lt;Variables!$G$13,1,0)</f>
        <v>0</v>
      </c>
      <c r="AO3489" s="77">
        <f>IF(R3489&lt;Variables!$G$12,0,1)</f>
        <v>0</v>
      </c>
      <c r="AP3489" s="78">
        <f t="shared" si="111"/>
        <v>0</v>
      </c>
      <c r="AQ3489" s="77">
        <f>IF(V3489&lt;Variables!$G$15,1,0)</f>
        <v>1</v>
      </c>
      <c r="AR3489" s="77">
        <v>1</v>
      </c>
      <c r="AS3489" s="77">
        <v>0</v>
      </c>
      <c r="AT3489" s="77">
        <v>0</v>
      </c>
      <c r="AU3489" s="77">
        <v>0</v>
      </c>
      <c r="BA3489" s="77">
        <v>2</v>
      </c>
    </row>
    <row r="3490" spans="3:53" x14ac:dyDescent="0.25">
      <c r="C3490" s="77" t="s">
        <v>472</v>
      </c>
      <c r="D3490" s="77" t="s">
        <v>429</v>
      </c>
      <c r="E3490" s="77">
        <v>183.31</v>
      </c>
      <c r="F3490" s="77">
        <v>9.5299999999999994</v>
      </c>
      <c r="G3490" s="77">
        <v>-1.69</v>
      </c>
      <c r="H3490" s="77">
        <v>3840</v>
      </c>
      <c r="I3490" s="77">
        <v>3.5840000000000001</v>
      </c>
      <c r="J3490" s="77" t="s">
        <v>74</v>
      </c>
      <c r="K3490" s="77">
        <v>50.48</v>
      </c>
      <c r="L3490" s="77">
        <v>182.32892777777769</v>
      </c>
      <c r="M3490" s="77">
        <v>8.8341561695889387E-2</v>
      </c>
      <c r="N3490" s="77">
        <v>182.82887708333331</v>
      </c>
      <c r="O3490" s="77">
        <v>-0.18535205638157551</v>
      </c>
      <c r="P3490" s="77">
        <v>525370</v>
      </c>
      <c r="Q3490" s="77">
        <v>177589</v>
      </c>
      <c r="R3490" s="77">
        <v>2.96</v>
      </c>
      <c r="S3490" s="77">
        <v>24.632000000000001</v>
      </c>
      <c r="T3490" s="77">
        <v>6.3760000000000003</v>
      </c>
      <c r="U3490" s="77">
        <v>14.704800000000001</v>
      </c>
      <c r="V3490" s="77">
        <v>2.3695534567894221</v>
      </c>
      <c r="AC3490" s="77">
        <v>184.48</v>
      </c>
      <c r="AD3490" s="77">
        <v>181.905</v>
      </c>
      <c r="AH3490" s="77">
        <f>IF(AND(M3490&lt;Variables!$G$6,M3490&gt;Variables!$G$5),0,1)</f>
        <v>1</v>
      </c>
      <c r="AI3490" s="77">
        <f t="shared" si="110"/>
        <v>1</v>
      </c>
      <c r="AJ3490" s="77">
        <f>IF(I3490&gt;Variables!$G$7,0,1)</f>
        <v>1</v>
      </c>
      <c r="AK3490" s="77">
        <f>IF(F3490&gt;Variables!$G$8,0,1)</f>
        <v>0</v>
      </c>
      <c r="AL3490" s="77">
        <f>IF(G3490&gt;Variables!$G$9,0,1)</f>
        <v>1</v>
      </c>
      <c r="AM3490" s="77">
        <f>IF(AND(K3490&gt;Variables!$G$10,K3490&lt;Variables!$G$11),0,1)</f>
        <v>1</v>
      </c>
      <c r="AN3490" s="77">
        <f>IF(H3490&lt;Variables!$G$13,1,0)</f>
        <v>0</v>
      </c>
      <c r="AO3490" s="77">
        <f>IF(R3490&lt;Variables!$G$12,0,1)</f>
        <v>1</v>
      </c>
      <c r="AP3490" s="78">
        <f t="shared" si="111"/>
        <v>0</v>
      </c>
      <c r="AQ3490" s="77">
        <f>IF(V3490&lt;Variables!$G$15,1,0)</f>
        <v>1</v>
      </c>
      <c r="AR3490" s="77">
        <v>0</v>
      </c>
      <c r="AS3490" s="77">
        <v>1</v>
      </c>
      <c r="AT3490" s="77">
        <v>0</v>
      </c>
      <c r="AU3490" s="77">
        <v>0</v>
      </c>
      <c r="BA3490" s="77">
        <v>0.62</v>
      </c>
    </row>
    <row r="3491" spans="3:53" x14ac:dyDescent="0.25">
      <c r="C3491" s="77" t="s">
        <v>472</v>
      </c>
      <c r="D3491" s="77" t="s">
        <v>432</v>
      </c>
      <c r="E3491" s="77">
        <v>21.85</v>
      </c>
      <c r="F3491" s="77">
        <v>11.78</v>
      </c>
      <c r="G3491" s="77">
        <v>1.83</v>
      </c>
      <c r="H3491" s="77">
        <v>2230</v>
      </c>
      <c r="I3491" s="77">
        <v>0.76300000000000001</v>
      </c>
      <c r="J3491" s="77" t="s">
        <v>74</v>
      </c>
      <c r="K3491" s="77">
        <v>56.55</v>
      </c>
      <c r="L3491" s="77">
        <v>21.740369999999999</v>
      </c>
      <c r="M3491" s="77">
        <v>9.7192458086037298E-2</v>
      </c>
      <c r="N3491" s="77">
        <v>21.671970000000002</v>
      </c>
      <c r="O3491" s="77">
        <v>0.41311426695404202</v>
      </c>
      <c r="P3491" s="77">
        <v>1480000</v>
      </c>
      <c r="Q3491" s="77">
        <v>1300000</v>
      </c>
      <c r="R3491" s="77">
        <v>1.1399999999999999</v>
      </c>
      <c r="S3491" s="77">
        <v>24.632000000000001</v>
      </c>
      <c r="T3491" s="77">
        <v>6.3760000000000003</v>
      </c>
      <c r="U3491" s="77">
        <v>14.704800000000001</v>
      </c>
      <c r="V3491" s="77">
        <v>2.4304924646756239</v>
      </c>
      <c r="AC3491" s="77">
        <v>22.16</v>
      </c>
      <c r="AD3491" s="77">
        <v>21.46</v>
      </c>
      <c r="AH3491" s="77">
        <f>IF(AND(M3491&lt;Variables!$G$6,M3491&gt;Variables!$G$5),0,1)</f>
        <v>1</v>
      </c>
      <c r="AI3491" s="77">
        <f t="shared" si="110"/>
        <v>0</v>
      </c>
      <c r="AJ3491" s="77">
        <f>IF(I3491&gt;Variables!$G$7,0,1)</f>
        <v>1</v>
      </c>
      <c r="AK3491" s="77">
        <f>IF(F3491&gt;Variables!$G$8,0,1)</f>
        <v>0</v>
      </c>
      <c r="AL3491" s="77">
        <f>IF(G3491&gt;Variables!$G$9,0,1)</f>
        <v>1</v>
      </c>
      <c r="AM3491" s="77">
        <f>IF(AND(K3491&gt;Variables!$G$10,K3491&lt;Variables!$G$11),0,1)</f>
        <v>1</v>
      </c>
      <c r="AN3491" s="77">
        <f>IF(H3491&lt;Variables!$G$13,1,0)</f>
        <v>0</v>
      </c>
      <c r="AO3491" s="77">
        <f>IF(R3491&lt;Variables!$G$12,0,1)</f>
        <v>0</v>
      </c>
      <c r="AP3491" s="78">
        <f t="shared" si="111"/>
        <v>0</v>
      </c>
      <c r="AQ3491" s="77">
        <f>IF(V3491&lt;Variables!$G$15,1,0)</f>
        <v>1</v>
      </c>
      <c r="AR3491" s="77">
        <v>0</v>
      </c>
      <c r="AS3491" s="77">
        <v>0</v>
      </c>
      <c r="AT3491" s="77">
        <v>0</v>
      </c>
      <c r="AU3491" s="77">
        <v>1</v>
      </c>
      <c r="BA3491" s="77">
        <v>-0.5</v>
      </c>
    </row>
    <row r="3492" spans="3:53" x14ac:dyDescent="0.25">
      <c r="C3492" s="77" t="s">
        <v>472</v>
      </c>
      <c r="D3492" s="77" t="s">
        <v>473</v>
      </c>
      <c r="E3492" s="77">
        <v>402.75</v>
      </c>
      <c r="F3492" s="77">
        <v>4.96</v>
      </c>
      <c r="G3492" s="77">
        <v>4.91</v>
      </c>
      <c r="H3492" s="77">
        <v>48450</v>
      </c>
      <c r="I3492" s="77">
        <v>7.0999999999999994E-2</v>
      </c>
      <c r="J3492" s="77" t="s">
        <v>75</v>
      </c>
      <c r="K3492" s="77">
        <v>73.73</v>
      </c>
      <c r="L3492" s="77">
        <v>398.63493499999998</v>
      </c>
      <c r="M3492" s="77">
        <v>0.68307234537785511</v>
      </c>
      <c r="N3492" s="77">
        <v>397.01419800000002</v>
      </c>
      <c r="O3492" s="77">
        <v>1.094092357875813</v>
      </c>
      <c r="P3492" s="77">
        <v>2891000</v>
      </c>
      <c r="Q3492" s="77">
        <v>4022000</v>
      </c>
      <c r="R3492" s="77">
        <v>0.72</v>
      </c>
      <c r="S3492" s="77">
        <v>24.632000000000001</v>
      </c>
      <c r="T3492" s="77">
        <v>6.3760000000000003</v>
      </c>
      <c r="U3492" s="77">
        <v>14.704800000000001</v>
      </c>
      <c r="V3492" s="77">
        <v>2.5482704411093779</v>
      </c>
      <c r="AC3492" s="77">
        <v>405.68</v>
      </c>
      <c r="AD3492" s="77">
        <v>399.19</v>
      </c>
      <c r="AH3492" s="77">
        <f>IF(AND(M3492&lt;Variables!$G$6,M3492&gt;Variables!$G$5),0,1)</f>
        <v>1</v>
      </c>
      <c r="AI3492" s="77">
        <f t="shared" si="110"/>
        <v>0</v>
      </c>
      <c r="AJ3492" s="77">
        <f>IF(I3492&gt;Variables!$G$7,0,1)</f>
        <v>1</v>
      </c>
      <c r="AK3492" s="77">
        <f>IF(F3492&gt;Variables!$G$8,0,1)</f>
        <v>1</v>
      </c>
      <c r="AL3492" s="77">
        <f>IF(G3492&gt;Variables!$G$9,0,1)</f>
        <v>1</v>
      </c>
      <c r="AM3492" s="77">
        <f>IF(AND(K3492&gt;Variables!$G$10,K3492&lt;Variables!$G$11),0,1)</f>
        <v>1</v>
      </c>
      <c r="AN3492" s="77">
        <f>IF(H3492&lt;Variables!$G$13,1,0)</f>
        <v>0</v>
      </c>
      <c r="AO3492" s="77">
        <f>IF(R3492&lt;Variables!$G$12,0,1)</f>
        <v>0</v>
      </c>
      <c r="AP3492" s="78">
        <f t="shared" si="111"/>
        <v>1</v>
      </c>
      <c r="AQ3492" s="77">
        <f>IF(V3492&lt;Variables!$G$15,1,0)</f>
        <v>1</v>
      </c>
      <c r="AR3492" s="77">
        <v>0</v>
      </c>
      <c r="AS3492" s="77">
        <v>1</v>
      </c>
      <c r="AT3492" s="77">
        <v>0</v>
      </c>
      <c r="AU3492" s="77">
        <v>0</v>
      </c>
      <c r="BA3492" s="77">
        <v>0.61</v>
      </c>
    </row>
    <row r="3493" spans="3:53" x14ac:dyDescent="0.25">
      <c r="C3493" s="77" t="s">
        <v>472</v>
      </c>
      <c r="D3493" s="77" t="s">
        <v>456</v>
      </c>
      <c r="E3493" s="77">
        <v>53.7</v>
      </c>
      <c r="F3493" s="77">
        <v>9.43</v>
      </c>
      <c r="G3493" s="77">
        <v>10.02</v>
      </c>
      <c r="H3493" s="77">
        <v>6290</v>
      </c>
      <c r="I3493" s="77">
        <v>1.115</v>
      </c>
      <c r="J3493" s="77" t="s">
        <v>74</v>
      </c>
      <c r="K3493" s="77">
        <v>56.63</v>
      </c>
      <c r="L3493" s="77">
        <v>53.309829999999998</v>
      </c>
      <c r="M3493" s="77">
        <v>0.50679208693781286</v>
      </c>
      <c r="N3493" s="77">
        <v>52.672257999999999</v>
      </c>
      <c r="O3493" s="77">
        <v>1.723377797853282</v>
      </c>
      <c r="P3493" s="77">
        <v>2057000</v>
      </c>
      <c r="Q3493" s="77">
        <v>1408000</v>
      </c>
      <c r="R3493" s="77">
        <v>1.46</v>
      </c>
      <c r="S3493" s="77">
        <v>24.632000000000001</v>
      </c>
      <c r="T3493" s="77">
        <v>6.3760000000000003</v>
      </c>
      <c r="U3493" s="77">
        <v>14.704800000000001</v>
      </c>
      <c r="V3493" s="77">
        <v>2.4128064346625</v>
      </c>
      <c r="AC3493" s="77">
        <v>54.5</v>
      </c>
      <c r="AD3493" s="77">
        <v>52.588900000000002</v>
      </c>
      <c r="AH3493" s="77">
        <f>IF(AND(M3493&lt;Variables!$G$6,M3493&gt;Variables!$G$5),0,1)</f>
        <v>1</v>
      </c>
      <c r="AI3493" s="77">
        <f t="shared" si="110"/>
        <v>0</v>
      </c>
      <c r="AJ3493" s="77">
        <f>IF(I3493&gt;Variables!$G$7,0,1)</f>
        <v>1</v>
      </c>
      <c r="AK3493" s="77">
        <f>IF(F3493&gt;Variables!$G$8,0,1)</f>
        <v>0</v>
      </c>
      <c r="AL3493" s="77">
        <f>IF(G3493&gt;Variables!$G$9,0,1)</f>
        <v>1</v>
      </c>
      <c r="AM3493" s="77">
        <f>IF(AND(K3493&gt;Variables!$G$10,K3493&lt;Variables!$G$11),0,1)</f>
        <v>1</v>
      </c>
      <c r="AN3493" s="77">
        <f>IF(H3493&lt;Variables!$G$13,1,0)</f>
        <v>0</v>
      </c>
      <c r="AO3493" s="77">
        <f>IF(R3493&lt;Variables!$G$12,0,1)</f>
        <v>0</v>
      </c>
      <c r="AP3493" s="78">
        <f t="shared" si="111"/>
        <v>0</v>
      </c>
      <c r="AQ3493" s="77">
        <f>IF(V3493&lt;Variables!$G$15,1,0)</f>
        <v>1</v>
      </c>
      <c r="AR3493" s="77">
        <v>1</v>
      </c>
      <c r="AS3493" s="77">
        <v>0</v>
      </c>
      <c r="AT3493" s="77">
        <v>0</v>
      </c>
      <c r="AU3493" s="77">
        <v>0</v>
      </c>
      <c r="BA3493" s="77">
        <v>0.76</v>
      </c>
    </row>
    <row r="3494" spans="3:53" x14ac:dyDescent="0.25">
      <c r="C3494" s="77" t="s">
        <v>472</v>
      </c>
      <c r="D3494" s="77" t="s">
        <v>449</v>
      </c>
      <c r="E3494" s="77">
        <v>32.14</v>
      </c>
      <c r="F3494" s="77">
        <v>7.08</v>
      </c>
      <c r="G3494" s="77">
        <v>3.56</v>
      </c>
      <c r="H3494" s="77">
        <v>17360</v>
      </c>
      <c r="I3494" s="77">
        <v>-0.27900000000000003</v>
      </c>
      <c r="J3494" s="77" t="s">
        <v>74</v>
      </c>
      <c r="K3494" s="77">
        <v>52.92</v>
      </c>
      <c r="L3494" s="77">
        <v>31.927119999999999</v>
      </c>
      <c r="M3494" s="77">
        <v>0.13367945495865949</v>
      </c>
      <c r="N3494" s="77">
        <v>31.867812000000001</v>
      </c>
      <c r="O3494" s="77">
        <v>0.32003452260857651</v>
      </c>
      <c r="P3494" s="77">
        <v>27542000</v>
      </c>
      <c r="Q3494" s="77">
        <v>34219000</v>
      </c>
      <c r="R3494" s="77">
        <v>0.8</v>
      </c>
      <c r="S3494" s="77">
        <v>24.632000000000001</v>
      </c>
      <c r="T3494" s="77">
        <v>6.3760000000000003</v>
      </c>
      <c r="U3494" s="77">
        <v>14.704800000000001</v>
      </c>
      <c r="V3494" s="77">
        <v>2.392648220674586</v>
      </c>
      <c r="AC3494" s="77">
        <v>34.130000000000003</v>
      </c>
      <c r="AD3494" s="77">
        <v>31.94</v>
      </c>
      <c r="AH3494" s="77">
        <f>IF(AND(M3494&lt;Variables!$G$6,M3494&gt;Variables!$G$5),0,1)</f>
        <v>1</v>
      </c>
      <c r="AI3494" s="77">
        <f t="shared" si="110"/>
        <v>0</v>
      </c>
      <c r="AJ3494" s="77">
        <f>IF(I3494&gt;Variables!$G$7,0,1)</f>
        <v>1</v>
      </c>
      <c r="AK3494" s="77">
        <f>IF(F3494&gt;Variables!$G$8,0,1)</f>
        <v>1</v>
      </c>
      <c r="AL3494" s="77">
        <f>IF(G3494&gt;Variables!$G$9,0,1)</f>
        <v>1</v>
      </c>
      <c r="AM3494" s="77">
        <f>IF(AND(K3494&gt;Variables!$G$10,K3494&lt;Variables!$G$11),0,1)</f>
        <v>1</v>
      </c>
      <c r="AN3494" s="77">
        <f>IF(H3494&lt;Variables!$G$13,1,0)</f>
        <v>0</v>
      </c>
      <c r="AO3494" s="77">
        <f>IF(R3494&lt;Variables!$G$12,0,1)</f>
        <v>0</v>
      </c>
      <c r="AP3494" s="78">
        <f t="shared" si="111"/>
        <v>0</v>
      </c>
      <c r="AQ3494" s="77">
        <f>IF(V3494&lt;Variables!$G$15,1,0)</f>
        <v>1</v>
      </c>
      <c r="AR3494" s="77">
        <v>1</v>
      </c>
      <c r="AS3494" s="77">
        <v>0</v>
      </c>
      <c r="AT3494" s="77">
        <v>0</v>
      </c>
      <c r="AU3494" s="77">
        <v>0</v>
      </c>
      <c r="BA3494" s="77">
        <v>2</v>
      </c>
    </row>
    <row r="3495" spans="3:53" x14ac:dyDescent="0.25">
      <c r="C3495" s="77" t="s">
        <v>472</v>
      </c>
      <c r="D3495" s="77" t="s">
        <v>471</v>
      </c>
      <c r="E3495" s="77">
        <v>25.03</v>
      </c>
      <c r="F3495" s="77">
        <v>5.07</v>
      </c>
      <c r="G3495" s="77">
        <v>4.0999999999999996</v>
      </c>
      <c r="H3495" s="77">
        <v>2120</v>
      </c>
      <c r="I3495" s="77">
        <v>905.91300000000001</v>
      </c>
      <c r="J3495" s="77" t="s">
        <v>74</v>
      </c>
      <c r="K3495" s="77">
        <v>75.59</v>
      </c>
      <c r="L3495" s="77">
        <v>24.702870000000001</v>
      </c>
      <c r="M3495" s="77">
        <v>0.67656106355253542</v>
      </c>
      <c r="N3495" s="77">
        <v>24.496421999999999</v>
      </c>
      <c r="O3495" s="77">
        <v>1.525030880019955</v>
      </c>
      <c r="P3495" s="77">
        <v>553088</v>
      </c>
      <c r="Q3495" s="77">
        <v>1190000</v>
      </c>
      <c r="R3495" s="77">
        <v>0.46</v>
      </c>
      <c r="S3495" s="77">
        <v>24.632000000000001</v>
      </c>
      <c r="T3495" s="77">
        <v>6.3760000000000003</v>
      </c>
      <c r="U3495" s="77">
        <v>14.704800000000001</v>
      </c>
      <c r="V3495" s="77">
        <v>2.5645212976317331</v>
      </c>
      <c r="AC3495" s="77">
        <v>25.3</v>
      </c>
      <c r="AD3495" s="77">
        <v>24.524999999999999</v>
      </c>
      <c r="AH3495" s="77">
        <f>IF(AND(M3495&lt;Variables!$G$6,M3495&gt;Variables!$G$5),0,1)</f>
        <v>1</v>
      </c>
      <c r="AI3495" s="77">
        <f t="shared" si="110"/>
        <v>0</v>
      </c>
      <c r="AJ3495" s="77">
        <f>IF(I3495&gt;Variables!$G$7,0,1)</f>
        <v>0</v>
      </c>
      <c r="AK3495" s="77">
        <f>IF(F3495&gt;Variables!$G$8,0,1)</f>
        <v>1</v>
      </c>
      <c r="AL3495" s="77">
        <f>IF(G3495&gt;Variables!$G$9,0,1)</f>
        <v>1</v>
      </c>
      <c r="AM3495" s="77">
        <f>IF(AND(K3495&gt;Variables!$G$10,K3495&lt;Variables!$G$11),0,1)</f>
        <v>1</v>
      </c>
      <c r="AN3495" s="77">
        <f>IF(H3495&lt;Variables!$G$13,1,0)</f>
        <v>0</v>
      </c>
      <c r="AO3495" s="77">
        <f>IF(R3495&lt;Variables!$G$12,0,1)</f>
        <v>0</v>
      </c>
      <c r="AP3495" s="78">
        <f t="shared" si="111"/>
        <v>0</v>
      </c>
      <c r="AQ3495" s="77">
        <f>IF(V3495&lt;Variables!$G$15,1,0)</f>
        <v>1</v>
      </c>
      <c r="AR3495" s="77">
        <v>0</v>
      </c>
      <c r="AS3495" s="77">
        <v>1</v>
      </c>
      <c r="AT3495" s="77">
        <v>0</v>
      </c>
      <c r="AU3495" s="77">
        <v>0</v>
      </c>
      <c r="BA3495" s="77">
        <v>-0.5</v>
      </c>
    </row>
    <row r="3496" spans="3:53" x14ac:dyDescent="0.25">
      <c r="C3496" s="77" t="s">
        <v>472</v>
      </c>
      <c r="D3496" s="77" t="s">
        <v>436</v>
      </c>
      <c r="E3496" s="77">
        <v>3.23</v>
      </c>
      <c r="F3496" s="77">
        <v>13.72</v>
      </c>
      <c r="G3496" s="77">
        <v>4.25</v>
      </c>
      <c r="H3496" s="77">
        <v>34.21</v>
      </c>
      <c r="I3496" s="77">
        <v>-7.29</v>
      </c>
      <c r="J3496" s="77" t="s">
        <v>74</v>
      </c>
      <c r="K3496" s="77">
        <v>42.53</v>
      </c>
      <c r="L3496" s="77">
        <v>3.2396050000000001</v>
      </c>
      <c r="M3496" s="77">
        <v>-0.88915160953264949</v>
      </c>
      <c r="N3496" s="77">
        <v>3.4530180000000001</v>
      </c>
      <c r="O3496" s="77">
        <v>-7.0146752782638337</v>
      </c>
      <c r="P3496" s="77">
        <v>8090000</v>
      </c>
      <c r="Q3496" s="77">
        <v>59810</v>
      </c>
      <c r="R3496" s="77">
        <v>135.26</v>
      </c>
      <c r="S3496" s="77">
        <v>24.632000000000001</v>
      </c>
      <c r="T3496" s="77">
        <v>6.3760000000000003</v>
      </c>
      <c r="U3496" s="77">
        <v>14.704800000000001</v>
      </c>
      <c r="V3496" s="77">
        <v>2.2935467540808219</v>
      </c>
      <c r="AC3496" s="77">
        <v>3.28</v>
      </c>
      <c r="AD3496" s="77">
        <v>2.71</v>
      </c>
      <c r="AH3496" s="77">
        <f>IF(AND(M3496&lt;Variables!$G$6,M3496&gt;Variables!$G$5),0,1)</f>
        <v>1</v>
      </c>
      <c r="AI3496" s="77">
        <f t="shared" si="110"/>
        <v>1</v>
      </c>
      <c r="AJ3496" s="77">
        <f>IF(I3496&gt;Variables!$G$7,0,1)</f>
        <v>1</v>
      </c>
      <c r="AK3496" s="77">
        <f>IF(F3496&gt;Variables!$G$8,0,1)</f>
        <v>0</v>
      </c>
      <c r="AL3496" s="77">
        <f>IF(G3496&gt;Variables!$G$9,0,1)</f>
        <v>1</v>
      </c>
      <c r="AM3496" s="77">
        <f>IF(AND(K3496&gt;Variables!$G$10,K3496&lt;Variables!$G$11),0,1)</f>
        <v>1</v>
      </c>
      <c r="AN3496" s="77">
        <f>IF(H3496&lt;Variables!$G$13,1,0)</f>
        <v>1</v>
      </c>
      <c r="AO3496" s="77">
        <f>IF(R3496&lt;Variables!$G$12,0,1)</f>
        <v>1</v>
      </c>
      <c r="AP3496" s="78">
        <f t="shared" si="111"/>
        <v>0</v>
      </c>
      <c r="AQ3496" s="77">
        <f>IF(V3496&lt;Variables!$G$15,1,0)</f>
        <v>1</v>
      </c>
      <c r="AR3496" s="77">
        <v>0</v>
      </c>
      <c r="AS3496" s="77">
        <v>0</v>
      </c>
      <c r="AT3496" s="77">
        <v>1</v>
      </c>
      <c r="AU3496" s="77">
        <v>0</v>
      </c>
      <c r="BA3496" s="77">
        <v>-2.25</v>
      </c>
    </row>
    <row r="3497" spans="3:53" x14ac:dyDescent="0.25">
      <c r="C3497" s="77" t="s">
        <v>472</v>
      </c>
      <c r="D3497" s="77" t="s">
        <v>440</v>
      </c>
      <c r="E3497" s="77">
        <v>1.0900000000000001</v>
      </c>
      <c r="F3497" s="77">
        <v>4.8499999999999996</v>
      </c>
      <c r="G3497" s="77">
        <v>4.8499999999999996</v>
      </c>
      <c r="H3497" s="77">
        <v>-99999</v>
      </c>
      <c r="I3497" s="77">
        <v>78.415999999999997</v>
      </c>
      <c r="J3497" s="77" t="s">
        <v>75</v>
      </c>
      <c r="K3497" s="77">
        <v>68.52</v>
      </c>
      <c r="L3497" s="77">
        <v>1.08</v>
      </c>
      <c r="M3497" s="77">
        <v>0</v>
      </c>
      <c r="N3497" s="77">
        <v>1.0766666666666671</v>
      </c>
      <c r="O3497" s="77">
        <v>0.30959752321980072</v>
      </c>
      <c r="P3497" s="77">
        <v>40891</v>
      </c>
      <c r="Q3497" s="77">
        <v>137957</v>
      </c>
      <c r="R3497" s="77">
        <v>0.3</v>
      </c>
      <c r="S3497" s="77">
        <v>24.632000000000001</v>
      </c>
      <c r="T3497" s="77">
        <v>6.3760000000000003</v>
      </c>
      <c r="U3497" s="77">
        <v>14.704800000000001</v>
      </c>
      <c r="V3497" s="77">
        <v>2.5588671999999999</v>
      </c>
      <c r="AC3497" s="77">
        <v>1.1000000000000001</v>
      </c>
      <c r="AD3497" s="77">
        <v>1.06</v>
      </c>
      <c r="AH3497" s="77">
        <f>IF(AND(M3497&lt;Variables!$G$6,M3497&gt;Variables!$G$5),0,1)</f>
        <v>1</v>
      </c>
      <c r="AI3497" s="77">
        <f t="shared" si="110"/>
        <v>0</v>
      </c>
      <c r="AJ3497" s="77">
        <f>IF(I3497&gt;Variables!$G$7,0,1)</f>
        <v>0</v>
      </c>
      <c r="AK3497" s="77">
        <f>IF(F3497&gt;Variables!$G$8,0,1)</f>
        <v>1</v>
      </c>
      <c r="AL3497" s="77">
        <f>IF(G3497&gt;Variables!$G$9,0,1)</f>
        <v>1</v>
      </c>
      <c r="AM3497" s="77">
        <f>IF(AND(K3497&gt;Variables!$G$10,K3497&lt;Variables!$G$11),0,1)</f>
        <v>0</v>
      </c>
      <c r="AN3497" s="77">
        <f>IF(H3497&lt;Variables!$G$13,1,0)</f>
        <v>1</v>
      </c>
      <c r="AO3497" s="77">
        <f>IF(R3497&lt;Variables!$G$12,0,1)</f>
        <v>0</v>
      </c>
      <c r="AP3497" s="78">
        <f t="shared" si="111"/>
        <v>1</v>
      </c>
      <c r="AQ3497" s="77">
        <f>IF(V3497&lt;Variables!$G$15,1,0)</f>
        <v>1</v>
      </c>
      <c r="AR3497" s="77">
        <v>0</v>
      </c>
      <c r="AS3497" s="77">
        <v>0</v>
      </c>
      <c r="AT3497" s="77">
        <v>1</v>
      </c>
      <c r="AU3497" s="77">
        <v>0</v>
      </c>
      <c r="BA3497" s="77">
        <v>-2.25</v>
      </c>
    </row>
    <row r="3498" spans="3:53" x14ac:dyDescent="0.25">
      <c r="C3498" s="77" t="s">
        <v>472</v>
      </c>
      <c r="D3498" s="77" t="s">
        <v>198</v>
      </c>
      <c r="E3498" s="77">
        <v>0.16</v>
      </c>
      <c r="F3498" s="77">
        <v>13.99</v>
      </c>
      <c r="G3498" s="77">
        <v>10.9</v>
      </c>
      <c r="H3498" s="77">
        <v>-99999</v>
      </c>
      <c r="I3498" s="77">
        <v>-71.191999999999993</v>
      </c>
      <c r="J3498" s="77" t="s">
        <v>74</v>
      </c>
      <c r="L3498" s="77">
        <v>0.15959999999999999</v>
      </c>
      <c r="M3498" s="77">
        <v>6.2656641604020513E-2</v>
      </c>
      <c r="N3498" s="77">
        <v>0.15952</v>
      </c>
      <c r="O3498" s="77">
        <v>0.1128385155466658</v>
      </c>
      <c r="P3498" s="77">
        <v>30513</v>
      </c>
      <c r="Q3498" s="77">
        <v>79782</v>
      </c>
      <c r="R3498" s="77">
        <v>0.38</v>
      </c>
      <c r="S3498" s="77">
        <v>24.632000000000001</v>
      </c>
      <c r="T3498" s="77">
        <v>6.3760000000000003</v>
      </c>
      <c r="U3498" s="77">
        <v>14.704800000000001</v>
      </c>
      <c r="AC3498" s="77">
        <v>0.16500000000000001</v>
      </c>
      <c r="AD3498" s="77">
        <v>0.14990000000000001</v>
      </c>
      <c r="AH3498" s="77">
        <f>IF(AND(M3498&lt;Variables!$G$6,M3498&gt;Variables!$G$5),0,1)</f>
        <v>1</v>
      </c>
      <c r="AI3498" s="77">
        <f t="shared" si="110"/>
        <v>0</v>
      </c>
      <c r="AJ3498" s="77">
        <f>IF(I3498&gt;Variables!$G$7,0,1)</f>
        <v>1</v>
      </c>
      <c r="AK3498" s="77">
        <f>IF(F3498&gt;Variables!$G$8,0,1)</f>
        <v>0</v>
      </c>
      <c r="AL3498" s="77">
        <f>IF(G3498&gt;Variables!$G$9,0,1)</f>
        <v>0</v>
      </c>
      <c r="AM3498" s="77">
        <f>IF(AND(K3498&gt;Variables!$G$10,K3498&lt;Variables!$G$11),0,1)</f>
        <v>1</v>
      </c>
      <c r="AN3498" s="77">
        <f>IF(H3498&lt;Variables!$G$13,1,0)</f>
        <v>1</v>
      </c>
      <c r="AO3498" s="77">
        <f>IF(R3498&lt;Variables!$G$12,0,1)</f>
        <v>0</v>
      </c>
      <c r="AP3498" s="78">
        <f t="shared" si="111"/>
        <v>0</v>
      </c>
      <c r="AQ3498" s="77">
        <f>IF(V3498&lt;Variables!$G$15,1,0)</f>
        <v>1</v>
      </c>
      <c r="AR3498" s="77">
        <v>0</v>
      </c>
      <c r="AS3498" s="77">
        <v>0</v>
      </c>
      <c r="AT3498" s="77">
        <v>1</v>
      </c>
      <c r="AU3498" s="77">
        <v>0</v>
      </c>
      <c r="BA3498" s="77">
        <v>-2.25</v>
      </c>
    </row>
    <row r="3499" spans="3:53" x14ac:dyDescent="0.25">
      <c r="C3499" s="77" t="s">
        <v>472</v>
      </c>
      <c r="D3499" s="77" t="s">
        <v>174</v>
      </c>
      <c r="E3499" s="77">
        <v>26.02</v>
      </c>
      <c r="F3499" s="77">
        <v>5.17</v>
      </c>
      <c r="G3499" s="77">
        <v>4.57</v>
      </c>
      <c r="H3499" s="77">
        <v>403.19</v>
      </c>
      <c r="I3499" s="77">
        <v>134.494</v>
      </c>
      <c r="J3499" s="77" t="s">
        <v>75</v>
      </c>
      <c r="K3499" s="77">
        <v>44.09</v>
      </c>
      <c r="L3499" s="77">
        <v>25.998364285714281</v>
      </c>
      <c r="M3499" s="77">
        <v>-0.20526016609286191</v>
      </c>
      <c r="N3499" s="77">
        <v>26.20358717948718</v>
      </c>
      <c r="O3499" s="77">
        <v>-0.98683885422224826</v>
      </c>
      <c r="P3499" s="77">
        <v>115396</v>
      </c>
      <c r="Q3499" s="77">
        <v>702133</v>
      </c>
      <c r="R3499" s="77">
        <v>0.16</v>
      </c>
      <c r="S3499" s="77">
        <v>24.632000000000001</v>
      </c>
      <c r="T3499" s="77">
        <v>6.3760000000000003</v>
      </c>
      <c r="U3499" s="77">
        <v>14.704800000000001</v>
      </c>
      <c r="V3499" s="77">
        <v>2.3076057673827282</v>
      </c>
      <c r="AC3499" s="77">
        <v>26.48</v>
      </c>
      <c r="AD3499" s="77">
        <v>25.63</v>
      </c>
      <c r="AH3499" s="77">
        <f>IF(AND(M3499&lt;Variables!$G$6,M3499&gt;Variables!$G$5),0,1)</f>
        <v>1</v>
      </c>
      <c r="AI3499" s="77">
        <f t="shared" si="110"/>
        <v>1</v>
      </c>
      <c r="AJ3499" s="77">
        <f>IF(I3499&gt;Variables!$G$7,0,1)</f>
        <v>0</v>
      </c>
      <c r="AK3499" s="77">
        <f>IF(F3499&gt;Variables!$G$8,0,1)</f>
        <v>1</v>
      </c>
      <c r="AL3499" s="77">
        <f>IF(G3499&gt;Variables!$G$9,0,1)</f>
        <v>1</v>
      </c>
      <c r="AM3499" s="77">
        <f>IF(AND(K3499&gt;Variables!$G$10,K3499&lt;Variables!$G$11),0,1)</f>
        <v>1</v>
      </c>
      <c r="AN3499" s="77">
        <f>IF(H3499&lt;Variables!$G$13,1,0)</f>
        <v>1</v>
      </c>
      <c r="AO3499" s="77">
        <f>IF(R3499&lt;Variables!$G$12,0,1)</f>
        <v>0</v>
      </c>
      <c r="AP3499" s="78">
        <f t="shared" si="111"/>
        <v>1</v>
      </c>
      <c r="AQ3499" s="77">
        <f>IF(V3499&lt;Variables!$G$15,1,0)</f>
        <v>1</v>
      </c>
      <c r="AR3499" s="77">
        <v>0</v>
      </c>
      <c r="AS3499" s="77">
        <v>1</v>
      </c>
      <c r="AT3499" s="77">
        <v>0</v>
      </c>
      <c r="AU3499" s="77">
        <v>0</v>
      </c>
      <c r="BA3499" s="77">
        <v>0.64</v>
      </c>
    </row>
    <row r="3500" spans="3:53" x14ac:dyDescent="0.25">
      <c r="C3500" s="77" t="s">
        <v>472</v>
      </c>
      <c r="D3500" s="77" t="s">
        <v>183</v>
      </c>
      <c r="E3500" s="77">
        <v>45.75</v>
      </c>
      <c r="F3500" s="77">
        <v>6.59</v>
      </c>
      <c r="G3500" s="77">
        <v>7.87</v>
      </c>
      <c r="H3500" s="77">
        <v>6840</v>
      </c>
      <c r="I3500" s="77">
        <v>3928.21</v>
      </c>
      <c r="J3500" s="77" t="s">
        <v>75</v>
      </c>
      <c r="K3500" s="77">
        <v>60.81</v>
      </c>
      <c r="L3500" s="77">
        <v>44.887230000000002</v>
      </c>
      <c r="M3500" s="77">
        <v>1.3651321322344849</v>
      </c>
      <c r="N3500" s="77">
        <v>45.212785999999987</v>
      </c>
      <c r="O3500" s="77">
        <v>0.63524950663293767</v>
      </c>
      <c r="P3500" s="77">
        <v>1438000</v>
      </c>
      <c r="Q3500" s="77">
        <v>2260000</v>
      </c>
      <c r="R3500" s="77">
        <v>0.64</v>
      </c>
      <c r="S3500" s="77">
        <v>24.632000000000001</v>
      </c>
      <c r="T3500" s="77">
        <v>6.3760000000000003</v>
      </c>
      <c r="U3500" s="77">
        <v>14.704800000000001</v>
      </c>
      <c r="V3500" s="77">
        <v>2.400879722288678</v>
      </c>
      <c r="AC3500" s="77">
        <v>49.741199999999999</v>
      </c>
      <c r="AD3500" s="77">
        <v>45.09</v>
      </c>
      <c r="AH3500" s="77">
        <f>IF(AND(M3500&lt;Variables!$G$6,M3500&gt;Variables!$G$5),0,1)</f>
        <v>1</v>
      </c>
      <c r="AI3500" s="77">
        <f t="shared" si="110"/>
        <v>1</v>
      </c>
      <c r="AJ3500" s="77">
        <f>IF(I3500&gt;Variables!$G$7,0,1)</f>
        <v>0</v>
      </c>
      <c r="AK3500" s="77">
        <f>IF(F3500&gt;Variables!$G$8,0,1)</f>
        <v>1</v>
      </c>
      <c r="AL3500" s="77">
        <f>IF(G3500&gt;Variables!$G$9,0,1)</f>
        <v>1</v>
      </c>
      <c r="AM3500" s="77">
        <f>IF(AND(K3500&gt;Variables!$G$10,K3500&lt;Variables!$G$11),0,1)</f>
        <v>1</v>
      </c>
      <c r="AN3500" s="77">
        <f>IF(H3500&lt;Variables!$G$13,1,0)</f>
        <v>0</v>
      </c>
      <c r="AO3500" s="77">
        <f>IF(R3500&lt;Variables!$G$12,0,1)</f>
        <v>0</v>
      </c>
      <c r="AP3500" s="78">
        <f t="shared" si="111"/>
        <v>1</v>
      </c>
      <c r="AQ3500" s="77">
        <f>IF(V3500&lt;Variables!$G$15,1,0)</f>
        <v>1</v>
      </c>
      <c r="AR3500" s="77">
        <v>1</v>
      </c>
      <c r="AS3500" s="77">
        <v>0</v>
      </c>
      <c r="AT3500" s="77">
        <v>0</v>
      </c>
      <c r="AU3500" s="77">
        <v>0</v>
      </c>
      <c r="BA3500" s="77">
        <v>2</v>
      </c>
    </row>
    <row r="3501" spans="3:53" x14ac:dyDescent="0.25">
      <c r="C3501" s="77" t="s">
        <v>472</v>
      </c>
      <c r="D3501" s="77" t="s">
        <v>438</v>
      </c>
      <c r="E3501" s="77">
        <v>254.77</v>
      </c>
      <c r="F3501" s="77">
        <v>6.84</v>
      </c>
      <c r="G3501" s="77">
        <v>4.22</v>
      </c>
      <c r="H3501" s="77">
        <v>52880</v>
      </c>
      <c r="I3501" s="77">
        <v>62.987000000000002</v>
      </c>
      <c r="J3501" s="77" t="s">
        <v>75</v>
      </c>
      <c r="K3501" s="77">
        <v>64.400000000000006</v>
      </c>
      <c r="L3501" s="77">
        <v>252.675275</v>
      </c>
      <c r="M3501" s="77">
        <v>0.57177141689071287</v>
      </c>
      <c r="N3501" s="77">
        <v>252.70917399999999</v>
      </c>
      <c r="O3501" s="77">
        <v>0.55828048411096243</v>
      </c>
      <c r="P3501" s="77">
        <v>4159000</v>
      </c>
      <c r="Q3501" s="77">
        <v>3755000</v>
      </c>
      <c r="R3501" s="77">
        <v>1.1100000000000001</v>
      </c>
      <c r="S3501" s="77">
        <v>24.632000000000001</v>
      </c>
      <c r="T3501" s="77">
        <v>6.3760000000000003</v>
      </c>
      <c r="U3501" s="77">
        <v>14.704800000000001</v>
      </c>
      <c r="V3501" s="77">
        <v>2.4775395708923238</v>
      </c>
      <c r="AC3501" s="77">
        <v>257.54500000000002</v>
      </c>
      <c r="AD3501" s="77">
        <v>253.01</v>
      </c>
      <c r="AH3501" s="77">
        <f>IF(AND(M3501&lt;Variables!$G$6,M3501&gt;Variables!$G$5),0,1)</f>
        <v>1</v>
      </c>
      <c r="AI3501" s="77">
        <f t="shared" si="110"/>
        <v>1</v>
      </c>
      <c r="AJ3501" s="77">
        <f>IF(I3501&gt;Variables!$G$7,0,1)</f>
        <v>0</v>
      </c>
      <c r="AK3501" s="77">
        <f>IF(F3501&gt;Variables!$G$8,0,1)</f>
        <v>1</v>
      </c>
      <c r="AL3501" s="77">
        <f>IF(G3501&gt;Variables!$G$9,0,1)</f>
        <v>1</v>
      </c>
      <c r="AM3501" s="77">
        <f>IF(AND(K3501&gt;Variables!$G$10,K3501&lt;Variables!$G$11),0,1)</f>
        <v>0</v>
      </c>
      <c r="AN3501" s="77">
        <f>IF(H3501&lt;Variables!$G$13,1,0)</f>
        <v>0</v>
      </c>
      <c r="AO3501" s="77">
        <f>IF(R3501&lt;Variables!$G$12,0,1)</f>
        <v>0</v>
      </c>
      <c r="AP3501" s="78">
        <f t="shared" si="111"/>
        <v>1</v>
      </c>
      <c r="AQ3501" s="77">
        <f>IF(V3501&lt;Variables!$G$15,1,0)</f>
        <v>1</v>
      </c>
      <c r="AR3501" s="77">
        <v>0</v>
      </c>
      <c r="AS3501" s="77">
        <v>1</v>
      </c>
      <c r="AT3501" s="77">
        <v>0</v>
      </c>
      <c r="AU3501" s="77">
        <v>0</v>
      </c>
      <c r="BA3501" s="77">
        <v>0.67</v>
      </c>
    </row>
    <row r="3502" spans="3:53" x14ac:dyDescent="0.25">
      <c r="C3502" s="77" t="s">
        <v>472</v>
      </c>
      <c r="D3502" s="77" t="s">
        <v>201</v>
      </c>
      <c r="E3502" s="77">
        <v>41.52</v>
      </c>
      <c r="F3502" s="77">
        <v>7.58</v>
      </c>
      <c r="G3502" s="77">
        <v>5.95</v>
      </c>
      <c r="H3502" s="77">
        <v>-99999</v>
      </c>
      <c r="I3502" s="77">
        <v>967.72299999999996</v>
      </c>
      <c r="J3502" s="77" t="s">
        <v>75</v>
      </c>
      <c r="K3502" s="77">
        <v>58.4</v>
      </c>
      <c r="L3502" s="77">
        <v>41.449114999999999</v>
      </c>
      <c r="M3502" s="77">
        <v>0.12276498545264709</v>
      </c>
      <c r="N3502" s="77">
        <v>41.227791836734703</v>
      </c>
      <c r="O3502" s="77">
        <v>0.66025404499777762</v>
      </c>
      <c r="P3502" s="77">
        <v>126316</v>
      </c>
      <c r="Q3502" s="77">
        <v>2163000</v>
      </c>
      <c r="R3502" s="77">
        <v>0.06</v>
      </c>
      <c r="S3502" s="77">
        <v>24.632000000000001</v>
      </c>
      <c r="T3502" s="77">
        <v>6.3760000000000003</v>
      </c>
      <c r="U3502" s="77">
        <v>14.704800000000001</v>
      </c>
      <c r="V3502" s="77">
        <v>2.4478539300431379</v>
      </c>
      <c r="AC3502" s="77">
        <v>41.53</v>
      </c>
      <c r="AD3502" s="77">
        <v>39.729999999999997</v>
      </c>
      <c r="AH3502" s="77">
        <f>IF(AND(M3502&lt;Variables!$G$6,M3502&gt;Variables!$G$5),0,1)</f>
        <v>1</v>
      </c>
      <c r="AI3502" s="77">
        <f t="shared" si="110"/>
        <v>0</v>
      </c>
      <c r="AJ3502" s="77">
        <f>IF(I3502&gt;Variables!$G$7,0,1)</f>
        <v>0</v>
      </c>
      <c r="AK3502" s="77">
        <f>IF(F3502&gt;Variables!$G$8,0,1)</f>
        <v>1</v>
      </c>
      <c r="AL3502" s="77">
        <f>IF(G3502&gt;Variables!$G$9,0,1)</f>
        <v>1</v>
      </c>
      <c r="AM3502" s="77">
        <f>IF(AND(K3502&gt;Variables!$G$10,K3502&lt;Variables!$G$11),0,1)</f>
        <v>1</v>
      </c>
      <c r="AN3502" s="77">
        <f>IF(H3502&lt;Variables!$G$13,1,0)</f>
        <v>1</v>
      </c>
      <c r="AO3502" s="77">
        <f>IF(R3502&lt;Variables!$G$12,0,1)</f>
        <v>0</v>
      </c>
      <c r="AP3502" s="78">
        <f t="shared" si="111"/>
        <v>1</v>
      </c>
      <c r="AQ3502" s="77">
        <f>IF(V3502&lt;Variables!$G$15,1,0)</f>
        <v>1</v>
      </c>
      <c r="AR3502" s="77">
        <v>0</v>
      </c>
      <c r="AS3502" s="77">
        <v>0</v>
      </c>
      <c r="AT3502" s="77">
        <v>1</v>
      </c>
      <c r="AU3502" s="77">
        <v>0</v>
      </c>
      <c r="BA3502" s="77">
        <v>-2.25</v>
      </c>
    </row>
    <row r="3503" spans="3:53" x14ac:dyDescent="0.25">
      <c r="C3503" s="77" t="s">
        <v>472</v>
      </c>
      <c r="D3503" s="77" t="s">
        <v>195</v>
      </c>
      <c r="E3503" s="77">
        <v>33.479999999999997</v>
      </c>
      <c r="F3503" s="77">
        <v>10.48</v>
      </c>
      <c r="G3503" s="77">
        <v>10.08</v>
      </c>
      <c r="H3503" s="77">
        <v>3620</v>
      </c>
      <c r="I3503" s="77">
        <v>0.26800000000000002</v>
      </c>
      <c r="J3503" s="77" t="s">
        <v>75</v>
      </c>
      <c r="K3503" s="77">
        <v>57.33</v>
      </c>
      <c r="L3503" s="77">
        <v>33.298538888888892</v>
      </c>
      <c r="M3503" s="77">
        <v>0.1695603260536602</v>
      </c>
      <c r="N3503" s="77">
        <v>33.026018181818181</v>
      </c>
      <c r="O3503" s="77">
        <v>0.99612922263493053</v>
      </c>
      <c r="P3503" s="77">
        <v>200211</v>
      </c>
      <c r="Q3503" s="77">
        <v>706672</v>
      </c>
      <c r="R3503" s="77">
        <v>0.28000000000000003</v>
      </c>
      <c r="S3503" s="77">
        <v>24.632000000000001</v>
      </c>
      <c r="T3503" s="77">
        <v>6.3760000000000003</v>
      </c>
      <c r="U3503" s="77">
        <v>14.704800000000001</v>
      </c>
      <c r="V3503" s="77">
        <v>2.4349408021979611</v>
      </c>
      <c r="AC3503" s="77">
        <v>33.380000000000003</v>
      </c>
      <c r="AD3503" s="77">
        <v>31.42</v>
      </c>
      <c r="AH3503" s="77">
        <f>IF(AND(M3503&lt;Variables!$G$6,M3503&gt;Variables!$G$5),0,1)</f>
        <v>1</v>
      </c>
      <c r="AI3503" s="77">
        <f t="shared" si="110"/>
        <v>0</v>
      </c>
      <c r="AJ3503" s="77">
        <f>IF(I3503&gt;Variables!$G$7,0,1)</f>
        <v>1</v>
      </c>
      <c r="AK3503" s="77">
        <f>IF(F3503&gt;Variables!$G$8,0,1)</f>
        <v>0</v>
      </c>
      <c r="AL3503" s="77">
        <f>IF(G3503&gt;Variables!$G$9,0,1)</f>
        <v>1</v>
      </c>
      <c r="AM3503" s="77">
        <f>IF(AND(K3503&gt;Variables!$G$10,K3503&lt;Variables!$G$11),0,1)</f>
        <v>1</v>
      </c>
      <c r="AN3503" s="77">
        <f>IF(H3503&lt;Variables!$G$13,1,0)</f>
        <v>0</v>
      </c>
      <c r="AO3503" s="77">
        <f>IF(R3503&lt;Variables!$G$12,0,1)</f>
        <v>0</v>
      </c>
      <c r="AP3503" s="78">
        <f t="shared" si="111"/>
        <v>1</v>
      </c>
      <c r="AQ3503" s="77">
        <f>IF(V3503&lt;Variables!$G$15,1,0)</f>
        <v>1</v>
      </c>
      <c r="AR3503" s="77">
        <v>0</v>
      </c>
      <c r="AS3503" s="77">
        <v>0</v>
      </c>
      <c r="AT3503" s="77">
        <v>1</v>
      </c>
      <c r="AU3503" s="77">
        <v>0</v>
      </c>
      <c r="BA3503" s="77">
        <v>-2.25</v>
      </c>
    </row>
    <row r="3504" spans="3:53" x14ac:dyDescent="0.25">
      <c r="C3504" s="77" t="s">
        <v>472</v>
      </c>
      <c r="D3504" s="77" t="s">
        <v>442</v>
      </c>
      <c r="E3504" s="77">
        <v>141</v>
      </c>
      <c r="F3504" s="77">
        <v>12.03</v>
      </c>
      <c r="G3504" s="77">
        <v>3.22</v>
      </c>
      <c r="H3504" s="77">
        <v>20120</v>
      </c>
      <c r="I3504" s="77">
        <v>-21.704000000000001</v>
      </c>
      <c r="J3504" s="77" t="s">
        <v>75</v>
      </c>
      <c r="K3504" s="77">
        <v>56.39</v>
      </c>
      <c r="L3504" s="77">
        <v>140.45373000000001</v>
      </c>
      <c r="M3504" s="77">
        <v>0.16964305611534841</v>
      </c>
      <c r="N3504" s="77">
        <v>139.892686</v>
      </c>
      <c r="O3504" s="77">
        <v>0.57137654787757064</v>
      </c>
      <c r="P3504" s="77">
        <v>5450000</v>
      </c>
      <c r="Q3504" s="77">
        <v>2303000</v>
      </c>
      <c r="R3504" s="77">
        <v>2.37</v>
      </c>
      <c r="S3504" s="77">
        <v>24.632000000000001</v>
      </c>
      <c r="T3504" s="77">
        <v>6.3760000000000003</v>
      </c>
      <c r="U3504" s="77">
        <v>14.704800000000001</v>
      </c>
      <c r="V3504" s="77">
        <v>2.42565903329767</v>
      </c>
      <c r="AC3504" s="77">
        <v>143.32820000000001</v>
      </c>
      <c r="AD3504" s="77">
        <v>136.09</v>
      </c>
      <c r="AH3504" s="77">
        <f>IF(AND(M3504&lt;Variables!$G$6,M3504&gt;Variables!$G$5),0,1)</f>
        <v>1</v>
      </c>
      <c r="AI3504" s="77">
        <f t="shared" si="110"/>
        <v>0</v>
      </c>
      <c r="AJ3504" s="77">
        <f>IF(I3504&gt;Variables!$G$7,0,1)</f>
        <v>1</v>
      </c>
      <c r="AK3504" s="77">
        <f>IF(F3504&gt;Variables!$G$8,0,1)</f>
        <v>0</v>
      </c>
      <c r="AL3504" s="77">
        <f>IF(G3504&gt;Variables!$G$9,0,1)</f>
        <v>1</v>
      </c>
      <c r="AM3504" s="77">
        <f>IF(AND(K3504&gt;Variables!$G$10,K3504&lt;Variables!$G$11),0,1)</f>
        <v>1</v>
      </c>
      <c r="AN3504" s="77">
        <f>IF(H3504&lt;Variables!$G$13,1,0)</f>
        <v>0</v>
      </c>
      <c r="AO3504" s="77">
        <f>IF(R3504&lt;Variables!$G$12,0,1)</f>
        <v>1</v>
      </c>
      <c r="AP3504" s="78">
        <f t="shared" si="111"/>
        <v>1</v>
      </c>
      <c r="AQ3504" s="77">
        <f>IF(V3504&lt;Variables!$G$15,1,0)</f>
        <v>1</v>
      </c>
      <c r="AR3504" s="77">
        <v>0</v>
      </c>
      <c r="AS3504" s="77">
        <v>0</v>
      </c>
      <c r="AT3504" s="77">
        <v>0</v>
      </c>
      <c r="AU3504" s="77">
        <v>1</v>
      </c>
      <c r="BA3504" s="77">
        <v>-0.99</v>
      </c>
    </row>
    <row r="3505" spans="3:53" x14ac:dyDescent="0.25">
      <c r="C3505" s="77" t="s">
        <v>472</v>
      </c>
      <c r="D3505" s="77" t="s">
        <v>123</v>
      </c>
      <c r="E3505" s="77">
        <v>12.97</v>
      </c>
      <c r="F3505" s="77">
        <v>14.77</v>
      </c>
      <c r="G3505" s="77">
        <v>10.09</v>
      </c>
      <c r="H3505" s="77">
        <v>4790</v>
      </c>
      <c r="I3505" s="77">
        <v>192.089</v>
      </c>
      <c r="J3505" s="77" t="s">
        <v>75</v>
      </c>
      <c r="K3505" s="77">
        <v>52.55</v>
      </c>
      <c r="L3505" s="77">
        <v>12.84699</v>
      </c>
      <c r="M3505" s="77">
        <v>1.0353397955474291</v>
      </c>
      <c r="N3505" s="77">
        <v>13.180286000000001</v>
      </c>
      <c r="O3505" s="77">
        <v>-1.519587662968771</v>
      </c>
      <c r="P3505" s="77">
        <v>81023000</v>
      </c>
      <c r="Q3505" s="77">
        <v>48995000</v>
      </c>
      <c r="R3505" s="77">
        <v>1.65</v>
      </c>
      <c r="S3505" s="77">
        <v>24.632000000000001</v>
      </c>
      <c r="T3505" s="77">
        <v>6.3760000000000003</v>
      </c>
      <c r="U3505" s="77">
        <v>14.704800000000001</v>
      </c>
      <c r="V3505" s="77">
        <v>2.358874508925437</v>
      </c>
      <c r="AC3505" s="77">
        <v>13.15</v>
      </c>
      <c r="AD3505" s="77">
        <v>11.72</v>
      </c>
      <c r="AH3505" s="77">
        <f>IF(AND(M3505&lt;Variables!$G$6,M3505&gt;Variables!$G$5),0,1)</f>
        <v>1</v>
      </c>
      <c r="AI3505" s="77">
        <f t="shared" si="110"/>
        <v>1</v>
      </c>
      <c r="AJ3505" s="77">
        <f>IF(I3505&gt;Variables!$G$7,0,1)</f>
        <v>0</v>
      </c>
      <c r="AK3505" s="77">
        <f>IF(F3505&gt;Variables!$G$8,0,1)</f>
        <v>0</v>
      </c>
      <c r="AL3505" s="77">
        <f>IF(G3505&gt;Variables!$G$9,0,1)</f>
        <v>1</v>
      </c>
      <c r="AM3505" s="77">
        <f>IF(AND(K3505&gt;Variables!$G$10,K3505&lt;Variables!$G$11),0,1)</f>
        <v>1</v>
      </c>
      <c r="AN3505" s="77">
        <f>IF(H3505&lt;Variables!$G$13,1,0)</f>
        <v>0</v>
      </c>
      <c r="AO3505" s="77">
        <f>IF(R3505&lt;Variables!$G$12,0,1)</f>
        <v>0</v>
      </c>
      <c r="AP3505" s="78">
        <f t="shared" si="111"/>
        <v>1</v>
      </c>
      <c r="AQ3505" s="77">
        <f>IF(V3505&lt;Variables!$G$15,1,0)</f>
        <v>1</v>
      </c>
      <c r="AR3505" s="77">
        <v>0</v>
      </c>
      <c r="AS3505" s="77">
        <v>0</v>
      </c>
      <c r="AT3505" s="77">
        <v>1</v>
      </c>
      <c r="AU3505" s="77">
        <v>0</v>
      </c>
      <c r="BA3505" s="77">
        <v>-2.25</v>
      </c>
    </row>
    <row r="3506" spans="3:53" x14ac:dyDescent="0.25">
      <c r="C3506" s="77" t="s">
        <v>472</v>
      </c>
      <c r="D3506" s="77" t="s">
        <v>453</v>
      </c>
      <c r="E3506" s="77">
        <v>17.02</v>
      </c>
      <c r="F3506" s="77">
        <v>20.27</v>
      </c>
      <c r="G3506" s="77">
        <v>-1.05</v>
      </c>
      <c r="H3506" s="77">
        <v>177.22</v>
      </c>
      <c r="I3506" s="77">
        <v>-27.294</v>
      </c>
      <c r="J3506" s="77" t="s">
        <v>75</v>
      </c>
      <c r="K3506" s="77">
        <v>52.75</v>
      </c>
      <c r="L3506" s="77">
        <v>16.954125000000001</v>
      </c>
      <c r="M3506" s="77">
        <v>9.3635029823090743E-2</v>
      </c>
      <c r="N3506" s="77">
        <v>17.013366000000001</v>
      </c>
      <c r="O3506" s="77">
        <v>-0.25489371121506738</v>
      </c>
      <c r="P3506" s="77">
        <v>462050</v>
      </c>
      <c r="Q3506" s="77">
        <v>77900</v>
      </c>
      <c r="R3506" s="77">
        <v>5.93</v>
      </c>
      <c r="S3506" s="77">
        <v>24.632000000000001</v>
      </c>
      <c r="T3506" s="77">
        <v>6.3760000000000003</v>
      </c>
      <c r="U3506" s="77">
        <v>14.704800000000001</v>
      </c>
      <c r="V3506" s="77">
        <v>2.392311839817745</v>
      </c>
      <c r="AC3506" s="77">
        <v>17</v>
      </c>
      <c r="AD3506" s="77">
        <v>16.850000000000001</v>
      </c>
      <c r="AH3506" s="77">
        <f>IF(AND(M3506&lt;Variables!$G$6,M3506&gt;Variables!$G$5),0,1)</f>
        <v>1</v>
      </c>
      <c r="AI3506" s="77">
        <f t="shared" ref="AI3506:AI3569" si="112">IF(L3506&gt;N3506,0,1)</f>
        <v>1</v>
      </c>
      <c r="AJ3506" s="77">
        <f>IF(I3506&gt;Variables!$G$7,0,1)</f>
        <v>1</v>
      </c>
      <c r="AK3506" s="77">
        <f>IF(F3506&gt;Variables!$G$8,0,1)</f>
        <v>0</v>
      </c>
      <c r="AL3506" s="77">
        <f>IF(G3506&gt;Variables!$G$9,0,1)</f>
        <v>1</v>
      </c>
      <c r="AM3506" s="77">
        <f>IF(AND(K3506&gt;Variables!$G$10,K3506&lt;Variables!$G$11),0,1)</f>
        <v>1</v>
      </c>
      <c r="AN3506" s="77">
        <f>IF(H3506&lt;Variables!$G$13,1,0)</f>
        <v>1</v>
      </c>
      <c r="AO3506" s="77">
        <f>IF(R3506&lt;Variables!$G$12,0,1)</f>
        <v>1</v>
      </c>
      <c r="AP3506" s="78">
        <f t="shared" ref="AP3506:AP3569" si="113">IF(J3506="Pass", 0,1)</f>
        <v>1</v>
      </c>
      <c r="AQ3506" s="77">
        <f>IF(V3506&lt;Variables!$G$15,1,0)</f>
        <v>1</v>
      </c>
      <c r="AR3506" s="77">
        <v>0</v>
      </c>
      <c r="AS3506" s="77">
        <v>0</v>
      </c>
      <c r="AT3506" s="77">
        <v>0</v>
      </c>
      <c r="AU3506" s="77">
        <v>1</v>
      </c>
      <c r="BA3506" s="77">
        <v>-0.9</v>
      </c>
    </row>
    <row r="3507" spans="3:53" x14ac:dyDescent="0.25">
      <c r="C3507" s="77" t="s">
        <v>472</v>
      </c>
      <c r="D3507" s="77" t="s">
        <v>435</v>
      </c>
      <c r="E3507" s="77">
        <v>5.42</v>
      </c>
      <c r="F3507" s="77">
        <v>20.13</v>
      </c>
      <c r="G3507" s="77">
        <v>3.05</v>
      </c>
      <c r="H3507" s="77">
        <v>184.53</v>
      </c>
      <c r="I3507" s="77">
        <v>30.943000000000001</v>
      </c>
      <c r="J3507" s="77" t="s">
        <v>75</v>
      </c>
      <c r="K3507" s="77">
        <v>42.5</v>
      </c>
      <c r="L3507" s="77">
        <v>5.4316210526315789</v>
      </c>
      <c r="M3507" s="77">
        <v>-0.39805892977573482</v>
      </c>
      <c r="N3507" s="77">
        <v>5.4376520833333331</v>
      </c>
      <c r="O3507" s="77">
        <v>-0.50852983805433016</v>
      </c>
      <c r="P3507" s="77">
        <v>675050</v>
      </c>
      <c r="Q3507" s="77">
        <v>163750</v>
      </c>
      <c r="R3507" s="77">
        <v>4.12</v>
      </c>
      <c r="S3507" s="77">
        <v>24.632000000000001</v>
      </c>
      <c r="T3507" s="77">
        <v>6.3760000000000003</v>
      </c>
      <c r="U3507" s="77">
        <v>14.704800000000001</v>
      </c>
      <c r="V3507" s="77">
        <v>2.2910275757552272</v>
      </c>
      <c r="AC3507" s="77">
        <v>5.88</v>
      </c>
      <c r="AD3507" s="77">
        <v>5.3300999999999998</v>
      </c>
      <c r="AH3507" s="77">
        <f>IF(AND(M3507&lt;Variables!$G$6,M3507&gt;Variables!$G$5),0,1)</f>
        <v>1</v>
      </c>
      <c r="AI3507" s="77">
        <f t="shared" si="112"/>
        <v>1</v>
      </c>
      <c r="AJ3507" s="77">
        <f>IF(I3507&gt;Variables!$G$7,0,1)</f>
        <v>1</v>
      </c>
      <c r="AK3507" s="77">
        <f>IF(F3507&gt;Variables!$G$8,0,1)</f>
        <v>0</v>
      </c>
      <c r="AL3507" s="77">
        <f>IF(G3507&gt;Variables!$G$9,0,1)</f>
        <v>1</v>
      </c>
      <c r="AM3507" s="77">
        <f>IF(AND(K3507&gt;Variables!$G$10,K3507&lt;Variables!$G$11),0,1)</f>
        <v>1</v>
      </c>
      <c r="AN3507" s="77">
        <f>IF(H3507&lt;Variables!$G$13,1,0)</f>
        <v>1</v>
      </c>
      <c r="AO3507" s="77">
        <f>IF(R3507&lt;Variables!$G$12,0,1)</f>
        <v>1</v>
      </c>
      <c r="AP3507" s="78">
        <f t="shared" si="113"/>
        <v>1</v>
      </c>
      <c r="AQ3507" s="77">
        <f>IF(V3507&lt;Variables!$G$15,1,0)</f>
        <v>1</v>
      </c>
      <c r="AR3507" s="77">
        <v>1</v>
      </c>
      <c r="AS3507" s="77">
        <v>0</v>
      </c>
      <c r="AT3507" s="77">
        <v>0</v>
      </c>
      <c r="AU3507" s="77">
        <v>0</v>
      </c>
      <c r="BA3507" s="77">
        <v>0.66</v>
      </c>
    </row>
    <row r="3508" spans="3:53" x14ac:dyDescent="0.25">
      <c r="C3508" s="77" t="s">
        <v>472</v>
      </c>
      <c r="D3508" s="77" t="s">
        <v>445</v>
      </c>
      <c r="E3508" s="77">
        <v>11.89</v>
      </c>
      <c r="F3508" s="77">
        <v>52.31</v>
      </c>
      <c r="G3508" s="77">
        <v>25.41</v>
      </c>
      <c r="H3508" s="77">
        <v>74.489999999999995</v>
      </c>
      <c r="I3508" s="77">
        <v>2398.0300000000002</v>
      </c>
      <c r="J3508" s="77" t="s">
        <v>75</v>
      </c>
      <c r="K3508" s="77">
        <v>56.66</v>
      </c>
      <c r="L3508" s="77">
        <v>11.815614999999999</v>
      </c>
      <c r="M3508" s="77">
        <v>0.62277757018996771</v>
      </c>
      <c r="N3508" s="77">
        <v>11.563406000000001</v>
      </c>
      <c r="O3508" s="77">
        <v>2.8174570710394349</v>
      </c>
      <c r="P3508" s="77">
        <v>75290000</v>
      </c>
      <c r="Q3508" s="77">
        <v>14860000</v>
      </c>
      <c r="R3508" s="77">
        <v>5.07</v>
      </c>
      <c r="S3508" s="77">
        <v>24.632000000000001</v>
      </c>
      <c r="T3508" s="77">
        <v>6.3760000000000003</v>
      </c>
      <c r="U3508" s="77">
        <v>14.704800000000001</v>
      </c>
      <c r="V3508" s="77">
        <v>2.407826829567822</v>
      </c>
      <c r="AC3508" s="77">
        <v>16.45</v>
      </c>
      <c r="AD3508" s="77">
        <v>11.72</v>
      </c>
      <c r="AH3508" s="77">
        <f>IF(AND(M3508&lt;Variables!$G$6,M3508&gt;Variables!$G$5),0,1)</f>
        <v>1</v>
      </c>
      <c r="AI3508" s="77">
        <f t="shared" si="112"/>
        <v>0</v>
      </c>
      <c r="AJ3508" s="77">
        <f>IF(I3508&gt;Variables!$G$7,0,1)</f>
        <v>0</v>
      </c>
      <c r="AK3508" s="77">
        <f>IF(F3508&gt;Variables!$G$8,0,1)</f>
        <v>0</v>
      </c>
      <c r="AL3508" s="77">
        <f>IF(G3508&gt;Variables!$G$9,0,1)</f>
        <v>0</v>
      </c>
      <c r="AM3508" s="77">
        <f>IF(AND(K3508&gt;Variables!$G$10,K3508&lt;Variables!$G$11),0,1)</f>
        <v>1</v>
      </c>
      <c r="AN3508" s="77">
        <f>IF(H3508&lt;Variables!$G$13,1,0)</f>
        <v>1</v>
      </c>
      <c r="AO3508" s="77">
        <f>IF(R3508&lt;Variables!$G$12,0,1)</f>
        <v>1</v>
      </c>
      <c r="AP3508" s="78">
        <f t="shared" si="113"/>
        <v>1</v>
      </c>
      <c r="AQ3508" s="77">
        <f>IF(V3508&lt;Variables!$G$15,1,0)</f>
        <v>1</v>
      </c>
      <c r="AR3508" s="77">
        <v>1</v>
      </c>
      <c r="AS3508" s="77">
        <v>0</v>
      </c>
      <c r="AT3508" s="77">
        <v>0</v>
      </c>
      <c r="AU3508" s="77">
        <v>0</v>
      </c>
      <c r="BA3508" s="77">
        <v>2</v>
      </c>
    </row>
    <row r="3509" spans="3:53" x14ac:dyDescent="0.25">
      <c r="C3509" s="77" t="s">
        <v>472</v>
      </c>
      <c r="D3509" s="77" t="s">
        <v>444</v>
      </c>
      <c r="E3509" s="77">
        <v>2.5099999999999998</v>
      </c>
      <c r="F3509" s="77">
        <v>18.350000000000001</v>
      </c>
      <c r="G3509" s="77">
        <v>3.2</v>
      </c>
      <c r="H3509" s="77">
        <v>-99999</v>
      </c>
      <c r="I3509" s="77">
        <v>-99999</v>
      </c>
      <c r="J3509" s="77" t="s">
        <v>75</v>
      </c>
      <c r="K3509" s="77">
        <v>-99999</v>
      </c>
      <c r="L3509" s="77">
        <v>2.58</v>
      </c>
      <c r="M3509" s="77">
        <v>0</v>
      </c>
      <c r="N3509" s="77">
        <v>2.58</v>
      </c>
      <c r="O3509" s="77">
        <v>0</v>
      </c>
      <c r="P3509" s="77">
        <v>123510</v>
      </c>
      <c r="Q3509" s="77">
        <v>1740</v>
      </c>
      <c r="R3509" s="77">
        <v>70.98</v>
      </c>
      <c r="S3509" s="77">
        <v>24.632000000000001</v>
      </c>
      <c r="T3509" s="77">
        <v>6.3760000000000003</v>
      </c>
      <c r="U3509" s="77">
        <v>14.704800000000001</v>
      </c>
      <c r="V3509" s="77">
        <v>-99999</v>
      </c>
      <c r="AC3509" s="77">
        <v>2.58</v>
      </c>
      <c r="AD3509" s="77">
        <v>2.5</v>
      </c>
      <c r="AH3509" s="77">
        <f>IF(AND(M3509&lt;Variables!$G$6,M3509&gt;Variables!$G$5),0,1)</f>
        <v>1</v>
      </c>
      <c r="AI3509" s="77">
        <f t="shared" si="112"/>
        <v>1</v>
      </c>
      <c r="AJ3509" s="77">
        <f>IF(I3509&gt;Variables!$G$7,0,1)</f>
        <v>1</v>
      </c>
      <c r="AK3509" s="77">
        <f>IF(F3509&gt;Variables!$G$8,0,1)</f>
        <v>0</v>
      </c>
      <c r="AL3509" s="77">
        <f>IF(G3509&gt;Variables!$G$9,0,1)</f>
        <v>1</v>
      </c>
      <c r="AM3509" s="77">
        <f>IF(AND(K3509&gt;Variables!$G$10,K3509&lt;Variables!$G$11),0,1)</f>
        <v>1</v>
      </c>
      <c r="AN3509" s="77">
        <f>IF(H3509&lt;Variables!$G$13,1,0)</f>
        <v>1</v>
      </c>
      <c r="AO3509" s="77">
        <f>IF(R3509&lt;Variables!$G$12,0,1)</f>
        <v>1</v>
      </c>
      <c r="AP3509" s="78">
        <f t="shared" si="113"/>
        <v>1</v>
      </c>
      <c r="AQ3509" s="77">
        <f>IF(V3509&lt;Variables!$G$15,1,0)</f>
        <v>1</v>
      </c>
      <c r="AR3509" s="77">
        <v>1</v>
      </c>
      <c r="AS3509" s="77">
        <v>0</v>
      </c>
      <c r="AT3509" s="77">
        <v>0</v>
      </c>
      <c r="AU3509" s="77">
        <v>0</v>
      </c>
      <c r="BA3509" s="77">
        <v>2</v>
      </c>
    </row>
    <row r="3510" spans="3:53" x14ac:dyDescent="0.25">
      <c r="C3510" s="77" t="s">
        <v>472</v>
      </c>
      <c r="D3510" s="77" t="s">
        <v>439</v>
      </c>
      <c r="E3510" s="77">
        <v>213.91</v>
      </c>
      <c r="F3510" s="77">
        <v>6.19</v>
      </c>
      <c r="G3510" s="77">
        <v>-2.29</v>
      </c>
      <c r="H3510" s="77">
        <v>15050</v>
      </c>
      <c r="I3510" s="77">
        <v>209.35400000000001</v>
      </c>
      <c r="J3510" s="77" t="s">
        <v>75</v>
      </c>
      <c r="K3510" s="77">
        <v>33.82</v>
      </c>
      <c r="L3510" s="77">
        <v>214.04921999999999</v>
      </c>
      <c r="M3510" s="77">
        <v>-0.60510381677636049</v>
      </c>
      <c r="N3510" s="77">
        <v>217.885008</v>
      </c>
      <c r="O3510" s="77">
        <v>-2.3549155800568138</v>
      </c>
      <c r="P3510" s="77">
        <v>4248000</v>
      </c>
      <c r="Q3510" s="77">
        <v>9816000</v>
      </c>
      <c r="R3510" s="77">
        <v>0.43</v>
      </c>
      <c r="S3510" s="77">
        <v>24.632000000000001</v>
      </c>
      <c r="T3510" s="77">
        <v>6.3760000000000003</v>
      </c>
      <c r="U3510" s="77">
        <v>14.704800000000001</v>
      </c>
      <c r="V3510" s="77">
        <v>2.1868327049024709</v>
      </c>
      <c r="AC3510" s="77">
        <v>221.23</v>
      </c>
      <c r="AD3510" s="77">
        <v>209.3</v>
      </c>
      <c r="AH3510" s="77">
        <f>IF(AND(M3510&lt;Variables!$G$6,M3510&gt;Variables!$G$5),0,1)</f>
        <v>1</v>
      </c>
      <c r="AI3510" s="77">
        <f t="shared" si="112"/>
        <v>1</v>
      </c>
      <c r="AJ3510" s="77">
        <f>IF(I3510&gt;Variables!$G$7,0,1)</f>
        <v>0</v>
      </c>
      <c r="AK3510" s="77">
        <f>IF(F3510&gt;Variables!$G$8,0,1)</f>
        <v>1</v>
      </c>
      <c r="AL3510" s="77">
        <f>IF(G3510&gt;Variables!$G$9,0,1)</f>
        <v>1</v>
      </c>
      <c r="AM3510" s="77">
        <f>IF(AND(K3510&gt;Variables!$G$10,K3510&lt;Variables!$G$11),0,1)</f>
        <v>1</v>
      </c>
      <c r="AN3510" s="77">
        <f>IF(H3510&lt;Variables!$G$13,1,0)</f>
        <v>0</v>
      </c>
      <c r="AO3510" s="77">
        <f>IF(R3510&lt;Variables!$G$12,0,1)</f>
        <v>0</v>
      </c>
      <c r="AP3510" s="78">
        <f t="shared" si="113"/>
        <v>1</v>
      </c>
      <c r="AQ3510" s="77">
        <f>IF(V3510&lt;Variables!$G$15,1,0)</f>
        <v>1</v>
      </c>
      <c r="AR3510" s="77">
        <v>0</v>
      </c>
      <c r="AS3510" s="77">
        <v>0</v>
      </c>
      <c r="AT3510" s="77">
        <v>0</v>
      </c>
      <c r="AU3510" s="77">
        <v>1</v>
      </c>
      <c r="BA3510" s="77">
        <v>-1.28</v>
      </c>
    </row>
    <row r="3511" spans="3:53" x14ac:dyDescent="0.25">
      <c r="C3511" s="77" t="s">
        <v>474</v>
      </c>
      <c r="D3511" s="77" t="s">
        <v>475</v>
      </c>
      <c r="E3511" s="77">
        <v>49.43</v>
      </c>
      <c r="F3511" s="77">
        <v>6.36</v>
      </c>
      <c r="G3511" s="77">
        <v>6.96</v>
      </c>
      <c r="H3511" s="77">
        <v>4840</v>
      </c>
      <c r="I3511" s="77">
        <v>3.3000000000000002E-2</v>
      </c>
      <c r="J3511" s="77" t="s">
        <v>75</v>
      </c>
      <c r="K3511" s="77">
        <v>88.65</v>
      </c>
      <c r="L3511" s="77">
        <v>47.95849230769231</v>
      </c>
      <c r="M3511" s="77">
        <v>2.945271263419456</v>
      </c>
      <c r="N3511" s="77">
        <v>47.460654285714291</v>
      </c>
      <c r="O3511" s="77">
        <v>4.0251145776149304</v>
      </c>
      <c r="P3511" s="77">
        <v>171265</v>
      </c>
      <c r="Q3511" s="77">
        <v>568912</v>
      </c>
      <c r="R3511" s="77">
        <v>0.3</v>
      </c>
      <c r="S3511" s="77">
        <v>24.905999999999999</v>
      </c>
      <c r="T3511" s="77">
        <v>6.6349999999999998</v>
      </c>
      <c r="U3511" s="77">
        <v>14.8872</v>
      </c>
      <c r="V3511" s="77">
        <v>2.362082234402699</v>
      </c>
      <c r="AC3511" s="77">
        <v>53.601500000000001</v>
      </c>
      <c r="AD3511" s="77">
        <v>48.95</v>
      </c>
      <c r="AH3511" s="77">
        <f>IF(AND(M3511&lt;Variables!$G$6,M3511&gt;Variables!$G$5),0,1)</f>
        <v>1</v>
      </c>
      <c r="AI3511" s="77">
        <f t="shared" si="112"/>
        <v>0</v>
      </c>
      <c r="AJ3511" s="77">
        <f>IF(I3511&gt;Variables!$G$7,0,1)</f>
        <v>1</v>
      </c>
      <c r="AK3511" s="77">
        <f>IF(F3511&gt;Variables!$G$8,0,1)</f>
        <v>1</v>
      </c>
      <c r="AL3511" s="77">
        <f>IF(G3511&gt;Variables!$G$9,0,1)</f>
        <v>1</v>
      </c>
      <c r="AM3511" s="77">
        <f>IF(AND(K3511&gt;Variables!$G$10,K3511&lt;Variables!$G$11),0,1)</f>
        <v>1</v>
      </c>
      <c r="AN3511" s="77">
        <f>IF(H3511&lt;Variables!$G$13,1,0)</f>
        <v>0</v>
      </c>
      <c r="AO3511" s="77">
        <f>IF(R3511&lt;Variables!$G$12,0,1)</f>
        <v>0</v>
      </c>
      <c r="AP3511" s="78">
        <f t="shared" si="113"/>
        <v>1</v>
      </c>
      <c r="AQ3511" s="77">
        <f>IF(V3511&lt;Variables!$G$15,1,0)</f>
        <v>1</v>
      </c>
      <c r="AR3511" s="77">
        <v>1</v>
      </c>
      <c r="AS3511" s="77">
        <v>0</v>
      </c>
      <c r="AT3511" s="77">
        <v>0</v>
      </c>
      <c r="AU3511" s="77">
        <v>0</v>
      </c>
      <c r="BA3511" s="77">
        <v>2</v>
      </c>
    </row>
    <row r="3512" spans="3:53" x14ac:dyDescent="0.25">
      <c r="C3512" s="77" t="s">
        <v>474</v>
      </c>
      <c r="D3512" s="77" t="s">
        <v>473</v>
      </c>
      <c r="E3512" s="77">
        <v>403.39</v>
      </c>
      <c r="F3512" s="77">
        <v>5.13</v>
      </c>
      <c r="G3512" s="77">
        <v>5.21</v>
      </c>
      <c r="H3512" s="77">
        <v>48450</v>
      </c>
      <c r="I3512" s="77">
        <v>7.2999999999999995E-2</v>
      </c>
      <c r="J3512" s="77" t="s">
        <v>75</v>
      </c>
      <c r="K3512" s="77">
        <v>77.569999999999993</v>
      </c>
      <c r="L3512" s="77">
        <v>400.09311000000002</v>
      </c>
      <c r="M3512" s="77">
        <v>0.60613140776154695</v>
      </c>
      <c r="N3512" s="77">
        <v>397.62539200000009</v>
      </c>
      <c r="O3512" s="77">
        <v>1.230506928994084</v>
      </c>
      <c r="P3512" s="77">
        <v>3093000</v>
      </c>
      <c r="Q3512" s="77">
        <v>4022000</v>
      </c>
      <c r="R3512" s="77">
        <v>0.77</v>
      </c>
      <c r="S3512" s="77">
        <v>24.905999999999999</v>
      </c>
      <c r="T3512" s="77">
        <v>6.6349999999999998</v>
      </c>
      <c r="U3512" s="77">
        <v>14.8872</v>
      </c>
      <c r="V3512" s="77">
        <v>2.5886042914683851</v>
      </c>
      <c r="AC3512" s="77">
        <v>405.68</v>
      </c>
      <c r="AD3512" s="77">
        <v>399.19</v>
      </c>
      <c r="AH3512" s="77">
        <f>IF(AND(M3512&lt;Variables!$G$6,M3512&gt;Variables!$G$5),0,1)</f>
        <v>1</v>
      </c>
      <c r="AI3512" s="77">
        <f t="shared" si="112"/>
        <v>0</v>
      </c>
      <c r="AJ3512" s="77">
        <f>IF(I3512&gt;Variables!$G$7,0,1)</f>
        <v>1</v>
      </c>
      <c r="AK3512" s="77">
        <f>IF(F3512&gt;Variables!$G$8,0,1)</f>
        <v>1</v>
      </c>
      <c r="AL3512" s="77">
        <f>IF(G3512&gt;Variables!$G$9,0,1)</f>
        <v>1</v>
      </c>
      <c r="AM3512" s="77">
        <f>IF(AND(K3512&gt;Variables!$G$10,K3512&lt;Variables!$G$11),0,1)</f>
        <v>1</v>
      </c>
      <c r="AN3512" s="77">
        <f>IF(H3512&lt;Variables!$G$13,1,0)</f>
        <v>0</v>
      </c>
      <c r="AO3512" s="77">
        <f>IF(R3512&lt;Variables!$G$12,0,1)</f>
        <v>0</v>
      </c>
      <c r="AP3512" s="78">
        <f t="shared" si="113"/>
        <v>1</v>
      </c>
      <c r="AQ3512" s="77">
        <f>IF(V3512&lt;Variables!$G$15,1,0)</f>
        <v>1</v>
      </c>
      <c r="AR3512" s="77">
        <v>0</v>
      </c>
      <c r="AS3512" s="77">
        <v>1</v>
      </c>
      <c r="AT3512" s="77">
        <v>0</v>
      </c>
      <c r="AU3512" s="77">
        <v>0</v>
      </c>
      <c r="BA3512" s="77">
        <v>0.43</v>
      </c>
    </row>
    <row r="3513" spans="3:53" x14ac:dyDescent="0.25">
      <c r="C3513" s="77" t="s">
        <v>474</v>
      </c>
      <c r="D3513" s="77" t="s">
        <v>198</v>
      </c>
      <c r="E3513" s="77">
        <v>0.16</v>
      </c>
      <c r="F3513" s="77">
        <v>13.99</v>
      </c>
      <c r="G3513" s="77">
        <v>10.9</v>
      </c>
      <c r="H3513" s="77">
        <v>-99999</v>
      </c>
      <c r="I3513" s="77">
        <v>-71.191999999999993</v>
      </c>
      <c r="J3513" s="77" t="s">
        <v>74</v>
      </c>
      <c r="L3513" s="77">
        <v>0.15959999999999999</v>
      </c>
      <c r="M3513" s="77">
        <v>6.2656641604020513E-2</v>
      </c>
      <c r="N3513" s="77">
        <v>0.15955</v>
      </c>
      <c r="O3513" s="77">
        <v>9.4014415543741153E-2</v>
      </c>
      <c r="P3513" s="77">
        <v>30513</v>
      </c>
      <c r="Q3513" s="77">
        <v>79782</v>
      </c>
      <c r="R3513" s="77">
        <v>0.38</v>
      </c>
      <c r="S3513" s="77">
        <v>24.905999999999999</v>
      </c>
      <c r="T3513" s="77">
        <v>6.6349999999999998</v>
      </c>
      <c r="U3513" s="77">
        <v>14.8872</v>
      </c>
      <c r="AC3513" s="77">
        <v>0.16500000000000001</v>
      </c>
      <c r="AD3513" s="77">
        <v>0.14990000000000001</v>
      </c>
      <c r="AH3513" s="77">
        <f>IF(AND(M3513&lt;Variables!$G$6,M3513&gt;Variables!$G$5),0,1)</f>
        <v>1</v>
      </c>
      <c r="AI3513" s="77">
        <f t="shared" si="112"/>
        <v>0</v>
      </c>
      <c r="AJ3513" s="77">
        <f>IF(I3513&gt;Variables!$G$7,0,1)</f>
        <v>1</v>
      </c>
      <c r="AK3513" s="77">
        <f>IF(F3513&gt;Variables!$G$8,0,1)</f>
        <v>0</v>
      </c>
      <c r="AL3513" s="77">
        <f>IF(G3513&gt;Variables!$G$9,0,1)</f>
        <v>0</v>
      </c>
      <c r="AM3513" s="77">
        <f>IF(AND(K3513&gt;Variables!$G$10,K3513&lt;Variables!$G$11),0,1)</f>
        <v>1</v>
      </c>
      <c r="AN3513" s="77">
        <f>IF(H3513&lt;Variables!$G$13,1,0)</f>
        <v>1</v>
      </c>
      <c r="AO3513" s="77">
        <f>IF(R3513&lt;Variables!$G$12,0,1)</f>
        <v>0</v>
      </c>
      <c r="AP3513" s="78">
        <f t="shared" si="113"/>
        <v>0</v>
      </c>
      <c r="AQ3513" s="77">
        <f>IF(V3513&lt;Variables!$G$15,1,0)</f>
        <v>1</v>
      </c>
      <c r="AR3513" s="77">
        <v>0</v>
      </c>
      <c r="AS3513" s="77">
        <v>0</v>
      </c>
      <c r="AT3513" s="77">
        <v>1</v>
      </c>
      <c r="AU3513" s="77">
        <v>0</v>
      </c>
      <c r="BA3513" s="77">
        <v>-2.25</v>
      </c>
    </row>
    <row r="3514" spans="3:53" x14ac:dyDescent="0.25">
      <c r="C3514" s="77" t="s">
        <v>474</v>
      </c>
      <c r="D3514" s="77" t="s">
        <v>439</v>
      </c>
      <c r="E3514" s="77">
        <v>214.23</v>
      </c>
      <c r="F3514" s="77">
        <v>6.45</v>
      </c>
      <c r="G3514" s="77">
        <v>-2.02</v>
      </c>
      <c r="H3514" s="77">
        <v>15050</v>
      </c>
      <c r="I3514" s="77">
        <v>209.53800000000001</v>
      </c>
      <c r="J3514" s="77" t="s">
        <v>75</v>
      </c>
      <c r="K3514" s="77">
        <v>38.700000000000003</v>
      </c>
      <c r="L3514" s="77">
        <v>213.60274000000001</v>
      </c>
      <c r="M3514" s="77">
        <v>-0.12768562800269809</v>
      </c>
      <c r="N3514" s="77">
        <v>217.30021400000001</v>
      </c>
      <c r="O3514" s="77">
        <v>-1.827064008321684</v>
      </c>
      <c r="P3514" s="77">
        <v>4339000</v>
      </c>
      <c r="Q3514" s="77">
        <v>9816000</v>
      </c>
      <c r="R3514" s="77">
        <v>0.44</v>
      </c>
      <c r="S3514" s="77">
        <v>24.905999999999999</v>
      </c>
      <c r="T3514" s="77">
        <v>6.6349999999999998</v>
      </c>
      <c r="U3514" s="77">
        <v>14.8872</v>
      </c>
      <c r="V3514" s="77">
        <v>2.249084882469579</v>
      </c>
      <c r="AC3514" s="77">
        <v>221.23</v>
      </c>
      <c r="AD3514" s="77">
        <v>209.3</v>
      </c>
      <c r="AH3514" s="77">
        <f>IF(AND(M3514&lt;Variables!$G$6,M3514&gt;Variables!$G$5),0,1)</f>
        <v>1</v>
      </c>
      <c r="AI3514" s="77">
        <f t="shared" si="112"/>
        <v>1</v>
      </c>
      <c r="AJ3514" s="77">
        <f>IF(I3514&gt;Variables!$G$7,0,1)</f>
        <v>0</v>
      </c>
      <c r="AK3514" s="77">
        <f>IF(F3514&gt;Variables!$G$8,0,1)</f>
        <v>1</v>
      </c>
      <c r="AL3514" s="77">
        <f>IF(G3514&gt;Variables!$G$9,0,1)</f>
        <v>1</v>
      </c>
      <c r="AM3514" s="77">
        <f>IF(AND(K3514&gt;Variables!$G$10,K3514&lt;Variables!$G$11),0,1)</f>
        <v>1</v>
      </c>
      <c r="AN3514" s="77">
        <f>IF(H3514&lt;Variables!$G$13,1,0)</f>
        <v>0</v>
      </c>
      <c r="AO3514" s="77">
        <f>IF(R3514&lt;Variables!$G$12,0,1)</f>
        <v>0</v>
      </c>
      <c r="AP3514" s="78">
        <f t="shared" si="113"/>
        <v>1</v>
      </c>
      <c r="AQ3514" s="77">
        <f>IF(V3514&lt;Variables!$G$15,1,0)</f>
        <v>1</v>
      </c>
      <c r="AR3514" s="77">
        <v>0</v>
      </c>
      <c r="AS3514" s="77">
        <v>0</v>
      </c>
      <c r="AT3514" s="77">
        <v>1</v>
      </c>
      <c r="AU3514" s="77">
        <v>0</v>
      </c>
      <c r="BA3514" s="77">
        <v>-1.32</v>
      </c>
    </row>
    <row r="3515" spans="3:53" x14ac:dyDescent="0.25">
      <c r="C3515" s="77" t="s">
        <v>474</v>
      </c>
      <c r="D3515" s="77" t="s">
        <v>201</v>
      </c>
      <c r="E3515" s="77">
        <v>41.62</v>
      </c>
      <c r="F3515" s="77">
        <v>7.42</v>
      </c>
      <c r="G3515" s="77">
        <v>5.83</v>
      </c>
      <c r="H3515" s="77">
        <v>-99999</v>
      </c>
      <c r="I3515" s="77">
        <v>959.42499999999995</v>
      </c>
      <c r="J3515" s="77" t="s">
        <v>75</v>
      </c>
      <c r="K3515" s="77">
        <v>54.37</v>
      </c>
      <c r="L3515" s="77">
        <v>41.435068421052641</v>
      </c>
      <c r="M3515" s="77">
        <v>4.8103164075458178E-2</v>
      </c>
      <c r="N3515" s="77">
        <v>41.306714285714293</v>
      </c>
      <c r="O3515" s="77">
        <v>0.35898695127391589</v>
      </c>
      <c r="P3515" s="77">
        <v>139395</v>
      </c>
      <c r="Q3515" s="77">
        <v>2163000</v>
      </c>
      <c r="R3515" s="77">
        <v>0.06</v>
      </c>
      <c r="S3515" s="77">
        <v>24.905999999999999</v>
      </c>
      <c r="T3515" s="77">
        <v>6.6349999999999998</v>
      </c>
      <c r="U3515" s="77">
        <v>14.8872</v>
      </c>
      <c r="V3515" s="77">
        <v>2.4104154288656341</v>
      </c>
      <c r="AC3515" s="77">
        <v>41.5</v>
      </c>
      <c r="AD3515" s="77">
        <v>39.729999999999997</v>
      </c>
      <c r="AH3515" s="77">
        <f>IF(AND(M3515&lt;Variables!$G$6,M3515&gt;Variables!$G$5),0,1)</f>
        <v>1</v>
      </c>
      <c r="AI3515" s="77">
        <f t="shared" si="112"/>
        <v>0</v>
      </c>
      <c r="AJ3515" s="77">
        <f>IF(I3515&gt;Variables!$G$7,0,1)</f>
        <v>0</v>
      </c>
      <c r="AK3515" s="77">
        <f>IF(F3515&gt;Variables!$G$8,0,1)</f>
        <v>1</v>
      </c>
      <c r="AL3515" s="77">
        <f>IF(G3515&gt;Variables!$G$9,0,1)</f>
        <v>1</v>
      </c>
      <c r="AM3515" s="77">
        <f>IF(AND(K3515&gt;Variables!$G$10,K3515&lt;Variables!$G$11),0,1)</f>
        <v>1</v>
      </c>
      <c r="AN3515" s="77">
        <f>IF(H3515&lt;Variables!$G$13,1,0)</f>
        <v>1</v>
      </c>
      <c r="AO3515" s="77">
        <f>IF(R3515&lt;Variables!$G$12,0,1)</f>
        <v>0</v>
      </c>
      <c r="AP3515" s="78">
        <f t="shared" si="113"/>
        <v>1</v>
      </c>
      <c r="AQ3515" s="77">
        <f>IF(V3515&lt;Variables!$G$15,1,0)</f>
        <v>1</v>
      </c>
      <c r="AR3515" s="77">
        <v>0</v>
      </c>
      <c r="AS3515" s="77">
        <v>0</v>
      </c>
      <c r="AT3515" s="77">
        <v>1</v>
      </c>
      <c r="AU3515" s="77">
        <v>0</v>
      </c>
      <c r="BA3515" s="77">
        <v>-2.25</v>
      </c>
    </row>
    <row r="3516" spans="3:53" x14ac:dyDescent="0.25">
      <c r="C3516" s="77" t="s">
        <v>474</v>
      </c>
      <c r="D3516" s="77" t="s">
        <v>438</v>
      </c>
      <c r="E3516" s="77">
        <v>254.04</v>
      </c>
      <c r="F3516" s="77">
        <v>6.68</v>
      </c>
      <c r="G3516" s="77">
        <v>3.84</v>
      </c>
      <c r="H3516" s="77">
        <v>52880</v>
      </c>
      <c r="I3516" s="77">
        <v>62.825000000000003</v>
      </c>
      <c r="J3516" s="77" t="s">
        <v>75</v>
      </c>
      <c r="K3516" s="77">
        <v>50.94</v>
      </c>
      <c r="L3516" s="77">
        <v>253.16889499999999</v>
      </c>
      <c r="M3516" s="77">
        <v>1.228626447177414E-2</v>
      </c>
      <c r="N3516" s="77">
        <v>252.8339</v>
      </c>
      <c r="O3516" s="77">
        <v>0.14479862075455879</v>
      </c>
      <c r="P3516" s="77">
        <v>4262000</v>
      </c>
      <c r="Q3516" s="77">
        <v>3755000</v>
      </c>
      <c r="R3516" s="77">
        <v>1.1399999999999999</v>
      </c>
      <c r="S3516" s="77">
        <v>24.905999999999999</v>
      </c>
      <c r="T3516" s="77">
        <v>6.6349999999999998</v>
      </c>
      <c r="U3516" s="77">
        <v>14.8872</v>
      </c>
      <c r="V3516" s="77">
        <v>2.376385603355847</v>
      </c>
      <c r="AC3516" s="77">
        <v>257.54500000000002</v>
      </c>
      <c r="AD3516" s="77">
        <v>253.01</v>
      </c>
      <c r="AH3516" s="77">
        <f>IF(AND(M3516&lt;Variables!$G$6,M3516&gt;Variables!$G$5),0,1)</f>
        <v>1</v>
      </c>
      <c r="AI3516" s="77">
        <f t="shared" si="112"/>
        <v>0</v>
      </c>
      <c r="AJ3516" s="77">
        <f>IF(I3516&gt;Variables!$G$7,0,1)</f>
        <v>0</v>
      </c>
      <c r="AK3516" s="77">
        <f>IF(F3516&gt;Variables!$G$8,0,1)</f>
        <v>1</v>
      </c>
      <c r="AL3516" s="77">
        <f>IF(G3516&gt;Variables!$G$9,0,1)</f>
        <v>1</v>
      </c>
      <c r="AM3516" s="77">
        <f>IF(AND(K3516&gt;Variables!$G$10,K3516&lt;Variables!$G$11),0,1)</f>
        <v>1</v>
      </c>
      <c r="AN3516" s="77">
        <f>IF(H3516&lt;Variables!$G$13,1,0)</f>
        <v>0</v>
      </c>
      <c r="AO3516" s="77">
        <f>IF(R3516&lt;Variables!$G$12,0,1)</f>
        <v>0</v>
      </c>
      <c r="AP3516" s="78">
        <f t="shared" si="113"/>
        <v>1</v>
      </c>
      <c r="AQ3516" s="77">
        <f>IF(V3516&lt;Variables!$G$15,1,0)</f>
        <v>1</v>
      </c>
      <c r="AR3516" s="77">
        <v>0</v>
      </c>
      <c r="AS3516" s="77">
        <v>0</v>
      </c>
      <c r="AT3516" s="77">
        <v>0</v>
      </c>
      <c r="AU3516" s="77">
        <v>1</v>
      </c>
      <c r="BA3516" s="77">
        <v>0.37</v>
      </c>
    </row>
    <row r="3517" spans="3:53" x14ac:dyDescent="0.25">
      <c r="C3517" s="77" t="s">
        <v>474</v>
      </c>
      <c r="D3517" s="77" t="s">
        <v>195</v>
      </c>
      <c r="E3517" s="77">
        <v>33.270000000000003</v>
      </c>
      <c r="F3517" s="77">
        <v>10</v>
      </c>
      <c r="G3517" s="77">
        <v>9.57</v>
      </c>
      <c r="H3517" s="77">
        <v>3620</v>
      </c>
      <c r="I3517" s="77">
        <v>0.21199999999999999</v>
      </c>
      <c r="J3517" s="77" t="s">
        <v>75</v>
      </c>
      <c r="K3517" s="77">
        <v>50.21</v>
      </c>
      <c r="L3517" s="77">
        <v>33.297529411764707</v>
      </c>
      <c r="M3517" s="77">
        <v>-0.29290284741138989</v>
      </c>
      <c r="N3517" s="77">
        <v>33.093566666666668</v>
      </c>
      <c r="O3517" s="77">
        <v>0.32161336493397558</v>
      </c>
      <c r="P3517" s="77">
        <v>208739</v>
      </c>
      <c r="Q3517" s="77">
        <v>706672</v>
      </c>
      <c r="R3517" s="77">
        <v>0.3</v>
      </c>
      <c r="S3517" s="77">
        <v>24.905999999999999</v>
      </c>
      <c r="T3517" s="77">
        <v>6.6349999999999998</v>
      </c>
      <c r="U3517" s="77">
        <v>14.8872</v>
      </c>
      <c r="V3517" s="77">
        <v>2.376968713751594</v>
      </c>
      <c r="AC3517" s="77">
        <v>33.26</v>
      </c>
      <c r="AD3517" s="77">
        <v>31.42</v>
      </c>
      <c r="AH3517" s="77">
        <f>IF(AND(M3517&lt;Variables!$G$6,M3517&gt;Variables!$G$5),0,1)</f>
        <v>1</v>
      </c>
      <c r="AI3517" s="77">
        <f t="shared" si="112"/>
        <v>0</v>
      </c>
      <c r="AJ3517" s="77">
        <f>IF(I3517&gt;Variables!$G$7,0,1)</f>
        <v>1</v>
      </c>
      <c r="AK3517" s="77">
        <f>IF(F3517&gt;Variables!$G$8,0,1)</f>
        <v>0</v>
      </c>
      <c r="AL3517" s="77">
        <f>IF(G3517&gt;Variables!$G$9,0,1)</f>
        <v>1</v>
      </c>
      <c r="AM3517" s="77">
        <f>IF(AND(K3517&gt;Variables!$G$10,K3517&lt;Variables!$G$11),0,1)</f>
        <v>1</v>
      </c>
      <c r="AN3517" s="77">
        <f>IF(H3517&lt;Variables!$G$13,1,0)</f>
        <v>0</v>
      </c>
      <c r="AO3517" s="77">
        <f>IF(R3517&lt;Variables!$G$12,0,1)</f>
        <v>0</v>
      </c>
      <c r="AP3517" s="78">
        <f t="shared" si="113"/>
        <v>1</v>
      </c>
      <c r="AQ3517" s="77">
        <f>IF(V3517&lt;Variables!$G$15,1,0)</f>
        <v>1</v>
      </c>
      <c r="AR3517" s="77">
        <v>0</v>
      </c>
      <c r="AS3517" s="77">
        <v>0</v>
      </c>
      <c r="AT3517" s="77">
        <v>1</v>
      </c>
      <c r="AU3517" s="77">
        <v>0</v>
      </c>
      <c r="BA3517" s="77">
        <v>-2.25</v>
      </c>
    </row>
    <row r="3518" spans="3:53" x14ac:dyDescent="0.25">
      <c r="C3518" s="77" t="s">
        <v>474</v>
      </c>
      <c r="D3518" s="77" t="s">
        <v>442</v>
      </c>
      <c r="E3518" s="77">
        <v>141.51</v>
      </c>
      <c r="F3518" s="77">
        <v>12.48</v>
      </c>
      <c r="G3518" s="77">
        <v>3.52</v>
      </c>
      <c r="H3518" s="77">
        <v>20120</v>
      </c>
      <c r="I3518" s="77">
        <v>-21.594999999999999</v>
      </c>
      <c r="J3518" s="77" t="s">
        <v>75</v>
      </c>
      <c r="K3518" s="77">
        <v>61.03</v>
      </c>
      <c r="L3518" s="77">
        <v>140.69229000000001</v>
      </c>
      <c r="M3518" s="77">
        <v>0.28978844540804632</v>
      </c>
      <c r="N3518" s="77">
        <v>140.09733399999999</v>
      </c>
      <c r="O3518" s="77">
        <v>0.71569241995711719</v>
      </c>
      <c r="P3518" s="77">
        <v>5610000</v>
      </c>
      <c r="Q3518" s="77">
        <v>2303000</v>
      </c>
      <c r="R3518" s="77">
        <v>2.44</v>
      </c>
      <c r="S3518" s="77">
        <v>24.905999999999999</v>
      </c>
      <c r="T3518" s="77">
        <v>6.6349999999999998</v>
      </c>
      <c r="U3518" s="77">
        <v>14.8872</v>
      </c>
      <c r="V3518" s="77">
        <v>2.464505193814758</v>
      </c>
      <c r="AC3518" s="77">
        <v>143.32820000000001</v>
      </c>
      <c r="AD3518" s="77">
        <v>136.09</v>
      </c>
      <c r="AH3518" s="77">
        <f>IF(AND(M3518&lt;Variables!$G$6,M3518&gt;Variables!$G$5),0,1)</f>
        <v>1</v>
      </c>
      <c r="AI3518" s="77">
        <f t="shared" si="112"/>
        <v>0</v>
      </c>
      <c r="AJ3518" s="77">
        <f>IF(I3518&gt;Variables!$G$7,0,1)</f>
        <v>1</v>
      </c>
      <c r="AK3518" s="77">
        <f>IF(F3518&gt;Variables!$G$8,0,1)</f>
        <v>0</v>
      </c>
      <c r="AL3518" s="77">
        <f>IF(G3518&gt;Variables!$G$9,0,1)</f>
        <v>1</v>
      </c>
      <c r="AM3518" s="77">
        <f>IF(AND(K3518&gt;Variables!$G$10,K3518&lt;Variables!$G$11),0,1)</f>
        <v>1</v>
      </c>
      <c r="AN3518" s="77">
        <f>IF(H3518&lt;Variables!$G$13,1,0)</f>
        <v>0</v>
      </c>
      <c r="AO3518" s="77">
        <f>IF(R3518&lt;Variables!$G$12,0,1)</f>
        <v>1</v>
      </c>
      <c r="AP3518" s="78">
        <f t="shared" si="113"/>
        <v>1</v>
      </c>
      <c r="AQ3518" s="77">
        <f>IF(V3518&lt;Variables!$G$15,1,0)</f>
        <v>1</v>
      </c>
      <c r="AR3518" s="77">
        <v>0</v>
      </c>
      <c r="AS3518" s="77">
        <v>0</v>
      </c>
      <c r="AT3518" s="77">
        <v>0</v>
      </c>
      <c r="AU3518" s="77">
        <v>1</v>
      </c>
      <c r="BA3518" s="77">
        <v>-1.3</v>
      </c>
    </row>
    <row r="3519" spans="3:53" x14ac:dyDescent="0.25">
      <c r="C3519" s="77" t="s">
        <v>474</v>
      </c>
      <c r="D3519" s="77" t="s">
        <v>444</v>
      </c>
      <c r="E3519" s="77">
        <v>2.5099999999999998</v>
      </c>
      <c r="F3519" s="77">
        <v>18.350000000000001</v>
      </c>
      <c r="G3519" s="77">
        <v>3.2</v>
      </c>
      <c r="H3519" s="77">
        <v>-99999</v>
      </c>
      <c r="I3519" s="77">
        <v>-99999</v>
      </c>
      <c r="J3519" s="77" t="s">
        <v>75</v>
      </c>
      <c r="K3519" s="77">
        <v>-99999</v>
      </c>
      <c r="L3519" s="77">
        <v>2.58</v>
      </c>
      <c r="M3519" s="77">
        <v>0</v>
      </c>
      <c r="N3519" s="77">
        <v>2.58</v>
      </c>
      <c r="O3519" s="77">
        <v>0</v>
      </c>
      <c r="P3519" s="77">
        <v>123510</v>
      </c>
      <c r="Q3519" s="77">
        <v>1740</v>
      </c>
      <c r="R3519" s="77">
        <v>70.98</v>
      </c>
      <c r="S3519" s="77">
        <v>24.905999999999999</v>
      </c>
      <c r="T3519" s="77">
        <v>6.6349999999999998</v>
      </c>
      <c r="U3519" s="77">
        <v>14.8872</v>
      </c>
      <c r="V3519" s="77">
        <v>-99999</v>
      </c>
      <c r="AC3519" s="77">
        <v>2.58</v>
      </c>
      <c r="AD3519" s="77">
        <v>2.5</v>
      </c>
      <c r="AH3519" s="77">
        <f>IF(AND(M3519&lt;Variables!$G$6,M3519&gt;Variables!$G$5),0,1)</f>
        <v>1</v>
      </c>
      <c r="AI3519" s="77">
        <f t="shared" si="112"/>
        <v>1</v>
      </c>
      <c r="AJ3519" s="77">
        <f>IF(I3519&gt;Variables!$G$7,0,1)</f>
        <v>1</v>
      </c>
      <c r="AK3519" s="77">
        <f>IF(F3519&gt;Variables!$G$8,0,1)</f>
        <v>0</v>
      </c>
      <c r="AL3519" s="77">
        <f>IF(G3519&gt;Variables!$G$9,0,1)</f>
        <v>1</v>
      </c>
      <c r="AM3519" s="77">
        <f>IF(AND(K3519&gt;Variables!$G$10,K3519&lt;Variables!$G$11),0,1)</f>
        <v>1</v>
      </c>
      <c r="AN3519" s="77">
        <f>IF(H3519&lt;Variables!$G$13,1,0)</f>
        <v>1</v>
      </c>
      <c r="AO3519" s="77">
        <f>IF(R3519&lt;Variables!$G$12,0,1)</f>
        <v>1</v>
      </c>
      <c r="AP3519" s="78">
        <f t="shared" si="113"/>
        <v>1</v>
      </c>
      <c r="AQ3519" s="77">
        <f>IF(V3519&lt;Variables!$G$15,1,0)</f>
        <v>1</v>
      </c>
      <c r="AR3519" s="77">
        <v>1</v>
      </c>
      <c r="AS3519" s="77">
        <v>0</v>
      </c>
      <c r="AT3519" s="77">
        <v>0</v>
      </c>
      <c r="AU3519" s="77">
        <v>0</v>
      </c>
      <c r="BA3519" s="77">
        <v>2</v>
      </c>
    </row>
    <row r="3520" spans="3:53" x14ac:dyDescent="0.25">
      <c r="C3520" s="77" t="s">
        <v>474</v>
      </c>
      <c r="D3520" s="77" t="s">
        <v>435</v>
      </c>
      <c r="E3520" s="77">
        <v>5.43</v>
      </c>
      <c r="F3520" s="77">
        <v>19.47</v>
      </c>
      <c r="G3520" s="77">
        <v>3.05</v>
      </c>
      <c r="H3520" s="77">
        <v>184.53</v>
      </c>
      <c r="I3520" s="77">
        <v>30.943000000000001</v>
      </c>
      <c r="J3520" s="77" t="s">
        <v>75</v>
      </c>
      <c r="K3520" s="77">
        <v>44.02</v>
      </c>
      <c r="L3520" s="77">
        <v>5.4230157894736832</v>
      </c>
      <c r="M3520" s="77">
        <v>-0.24185416349222499</v>
      </c>
      <c r="N3520" s="77">
        <v>5.4408085106382984</v>
      </c>
      <c r="O3520" s="77">
        <v>-0.56808672052806819</v>
      </c>
      <c r="P3520" s="77">
        <v>690240</v>
      </c>
      <c r="Q3520" s="77">
        <v>163750</v>
      </c>
      <c r="R3520" s="77">
        <v>4.22</v>
      </c>
      <c r="S3520" s="77">
        <v>24.905999999999999</v>
      </c>
      <c r="T3520" s="77">
        <v>6.6349999999999998</v>
      </c>
      <c r="U3520" s="77">
        <v>14.8872</v>
      </c>
      <c r="V3520" s="77">
        <v>2.307158528802288</v>
      </c>
      <c r="AC3520" s="77">
        <v>5.88</v>
      </c>
      <c r="AD3520" s="77">
        <v>5.3300999999999998</v>
      </c>
      <c r="AH3520" s="77">
        <f>IF(AND(M3520&lt;Variables!$G$6,M3520&gt;Variables!$G$5),0,1)</f>
        <v>1</v>
      </c>
      <c r="AI3520" s="77">
        <f t="shared" si="112"/>
        <v>1</v>
      </c>
      <c r="AJ3520" s="77">
        <f>IF(I3520&gt;Variables!$G$7,0,1)</f>
        <v>1</v>
      </c>
      <c r="AK3520" s="77">
        <f>IF(F3520&gt;Variables!$G$8,0,1)</f>
        <v>0</v>
      </c>
      <c r="AL3520" s="77">
        <f>IF(G3520&gt;Variables!$G$9,0,1)</f>
        <v>1</v>
      </c>
      <c r="AM3520" s="77">
        <f>IF(AND(K3520&gt;Variables!$G$10,K3520&lt;Variables!$G$11),0,1)</f>
        <v>1</v>
      </c>
      <c r="AN3520" s="77">
        <f>IF(H3520&lt;Variables!$G$13,1,0)</f>
        <v>1</v>
      </c>
      <c r="AO3520" s="77">
        <f>IF(R3520&lt;Variables!$G$12,0,1)</f>
        <v>1</v>
      </c>
      <c r="AP3520" s="78">
        <f t="shared" si="113"/>
        <v>1</v>
      </c>
      <c r="AQ3520" s="77">
        <f>IF(V3520&lt;Variables!$G$15,1,0)</f>
        <v>1</v>
      </c>
      <c r="AR3520" s="77">
        <v>1</v>
      </c>
      <c r="AS3520" s="77">
        <v>0</v>
      </c>
      <c r="AT3520" s="77">
        <v>0</v>
      </c>
      <c r="AU3520" s="77">
        <v>0</v>
      </c>
      <c r="BA3520" s="77">
        <v>0.68</v>
      </c>
    </row>
    <row r="3521" spans="3:53" x14ac:dyDescent="0.25">
      <c r="C3521" s="77" t="s">
        <v>474</v>
      </c>
      <c r="D3521" s="77" t="s">
        <v>123</v>
      </c>
      <c r="E3521" s="77">
        <v>13</v>
      </c>
      <c r="F3521" s="77">
        <v>14.72</v>
      </c>
      <c r="G3521" s="77">
        <v>9.41</v>
      </c>
      <c r="H3521" s="77">
        <v>4790</v>
      </c>
      <c r="I3521" s="77">
        <v>191.43199999999999</v>
      </c>
      <c r="J3521" s="77" t="s">
        <v>75</v>
      </c>
      <c r="K3521" s="77">
        <v>49.99</v>
      </c>
      <c r="L3521" s="77">
        <v>12.816425000000001</v>
      </c>
      <c r="M3521" s="77">
        <v>0.65209291982748485</v>
      </c>
      <c r="N3521" s="77">
        <v>13.104656</v>
      </c>
      <c r="O3521" s="77">
        <v>-1.5617044812164469</v>
      </c>
      <c r="P3521" s="77">
        <v>82786000</v>
      </c>
      <c r="Q3521" s="77">
        <v>48995000</v>
      </c>
      <c r="R3521" s="77">
        <v>1.69</v>
      </c>
      <c r="S3521" s="77">
        <v>24.905999999999999</v>
      </c>
      <c r="T3521" s="77">
        <v>6.6349999999999998</v>
      </c>
      <c r="U3521" s="77">
        <v>14.8872</v>
      </c>
      <c r="V3521" s="77">
        <v>2.3499608165280099</v>
      </c>
      <c r="AC3521" s="77">
        <v>13.15</v>
      </c>
      <c r="AD3521" s="77">
        <v>11.72</v>
      </c>
      <c r="AH3521" s="77">
        <f>IF(AND(M3521&lt;Variables!$G$6,M3521&gt;Variables!$G$5),0,1)</f>
        <v>1</v>
      </c>
      <c r="AI3521" s="77">
        <f t="shared" si="112"/>
        <v>1</v>
      </c>
      <c r="AJ3521" s="77">
        <f>IF(I3521&gt;Variables!$G$7,0,1)</f>
        <v>0</v>
      </c>
      <c r="AK3521" s="77">
        <f>IF(F3521&gt;Variables!$G$8,0,1)</f>
        <v>0</v>
      </c>
      <c r="AL3521" s="77">
        <f>IF(G3521&gt;Variables!$G$9,0,1)</f>
        <v>1</v>
      </c>
      <c r="AM3521" s="77">
        <f>IF(AND(K3521&gt;Variables!$G$10,K3521&lt;Variables!$G$11),0,1)</f>
        <v>1</v>
      </c>
      <c r="AN3521" s="77">
        <f>IF(H3521&lt;Variables!$G$13,1,0)</f>
        <v>0</v>
      </c>
      <c r="AO3521" s="77">
        <f>IF(R3521&lt;Variables!$G$12,0,1)</f>
        <v>0</v>
      </c>
      <c r="AP3521" s="78">
        <f t="shared" si="113"/>
        <v>1</v>
      </c>
      <c r="AQ3521" s="77">
        <f>IF(V3521&lt;Variables!$G$15,1,0)</f>
        <v>1</v>
      </c>
      <c r="AR3521" s="77">
        <v>0</v>
      </c>
      <c r="AS3521" s="77">
        <v>0</v>
      </c>
      <c r="AT3521" s="77">
        <v>1</v>
      </c>
      <c r="AU3521" s="77">
        <v>0</v>
      </c>
      <c r="BA3521" s="77">
        <v>-2.25</v>
      </c>
    </row>
    <row r="3522" spans="3:53" x14ac:dyDescent="0.25">
      <c r="C3522" s="77" t="s">
        <v>474</v>
      </c>
      <c r="D3522" s="77" t="s">
        <v>183</v>
      </c>
      <c r="E3522" s="77">
        <v>45.89</v>
      </c>
      <c r="F3522" s="77">
        <v>6.66</v>
      </c>
      <c r="G3522" s="77">
        <v>7.87</v>
      </c>
      <c r="H3522" s="77">
        <v>6840</v>
      </c>
      <c r="I3522" s="77">
        <v>3928.21</v>
      </c>
      <c r="J3522" s="77" t="s">
        <v>75</v>
      </c>
      <c r="K3522" s="77">
        <v>57.75</v>
      </c>
      <c r="L3522" s="77">
        <v>45.075315000000003</v>
      </c>
      <c r="M3522" s="77">
        <v>0.94216756998813345</v>
      </c>
      <c r="N3522" s="77">
        <v>45.180715999999997</v>
      </c>
      <c r="O3522" s="77">
        <v>0.70668202779255673</v>
      </c>
      <c r="P3522" s="77">
        <v>1458000</v>
      </c>
      <c r="Q3522" s="77">
        <v>2260000</v>
      </c>
      <c r="R3522" s="77">
        <v>0.65</v>
      </c>
      <c r="S3522" s="77">
        <v>24.905999999999999</v>
      </c>
      <c r="T3522" s="77">
        <v>6.6349999999999998</v>
      </c>
      <c r="U3522" s="77">
        <v>14.8872</v>
      </c>
      <c r="V3522" s="77">
        <v>2.4017060486288342</v>
      </c>
      <c r="AC3522" s="77">
        <v>49.741199999999999</v>
      </c>
      <c r="AD3522" s="77">
        <v>45.100900000000003</v>
      </c>
      <c r="AH3522" s="77">
        <f>IF(AND(M3522&lt;Variables!$G$6,M3522&gt;Variables!$G$5),0,1)</f>
        <v>1</v>
      </c>
      <c r="AI3522" s="77">
        <f t="shared" si="112"/>
        <v>1</v>
      </c>
      <c r="AJ3522" s="77">
        <f>IF(I3522&gt;Variables!$G$7,0,1)</f>
        <v>0</v>
      </c>
      <c r="AK3522" s="77">
        <f>IF(F3522&gt;Variables!$G$8,0,1)</f>
        <v>1</v>
      </c>
      <c r="AL3522" s="77">
        <f>IF(G3522&gt;Variables!$G$9,0,1)</f>
        <v>1</v>
      </c>
      <c r="AM3522" s="77">
        <f>IF(AND(K3522&gt;Variables!$G$10,K3522&lt;Variables!$G$11),0,1)</f>
        <v>1</v>
      </c>
      <c r="AN3522" s="77">
        <f>IF(H3522&lt;Variables!$G$13,1,0)</f>
        <v>0</v>
      </c>
      <c r="AO3522" s="77">
        <f>IF(R3522&lt;Variables!$G$12,0,1)</f>
        <v>0</v>
      </c>
      <c r="AP3522" s="78">
        <f t="shared" si="113"/>
        <v>1</v>
      </c>
      <c r="AQ3522" s="77">
        <f>IF(V3522&lt;Variables!$G$15,1,0)</f>
        <v>1</v>
      </c>
      <c r="AR3522" s="77">
        <v>1</v>
      </c>
      <c r="AS3522" s="77">
        <v>0</v>
      </c>
      <c r="AT3522" s="77">
        <v>0</v>
      </c>
      <c r="AU3522" s="77">
        <v>0</v>
      </c>
      <c r="BA3522" s="77">
        <v>1.2</v>
      </c>
    </row>
    <row r="3523" spans="3:53" x14ac:dyDescent="0.25">
      <c r="C3523" s="77" t="s">
        <v>474</v>
      </c>
      <c r="D3523" s="77" t="s">
        <v>452</v>
      </c>
      <c r="E3523" s="77">
        <v>34.1</v>
      </c>
      <c r="F3523" s="77">
        <v>46.15</v>
      </c>
      <c r="G3523" s="77">
        <v>6.83</v>
      </c>
      <c r="H3523" s="77">
        <v>152.74</v>
      </c>
      <c r="I3523" s="77">
        <v>10.183</v>
      </c>
      <c r="J3523" s="77" t="s">
        <v>74</v>
      </c>
      <c r="K3523" s="77">
        <v>56.29</v>
      </c>
      <c r="L3523" s="77">
        <v>34.191840000000013</v>
      </c>
      <c r="M3523" s="77">
        <v>-2.1467110281302031E-2</v>
      </c>
      <c r="N3523" s="77">
        <v>34.054805882352937</v>
      </c>
      <c r="O3523" s="77">
        <v>0.38083939780807702</v>
      </c>
      <c r="P3523" s="77">
        <v>128370</v>
      </c>
      <c r="Q3523" s="77">
        <v>15550</v>
      </c>
      <c r="R3523" s="77">
        <v>8.26</v>
      </c>
      <c r="S3523" s="77">
        <v>24.905999999999999</v>
      </c>
      <c r="T3523" s="77">
        <v>6.6349999999999998</v>
      </c>
      <c r="U3523" s="77">
        <v>14.8872</v>
      </c>
      <c r="V3523" s="77">
        <v>2.4331125060884711</v>
      </c>
      <c r="AC3523" s="77">
        <v>34.6</v>
      </c>
      <c r="AD3523" s="77">
        <v>33.950000000000003</v>
      </c>
      <c r="AH3523" s="77">
        <f>IF(AND(M3523&lt;Variables!$G$6,M3523&gt;Variables!$G$5),0,1)</f>
        <v>1</v>
      </c>
      <c r="AI3523" s="77">
        <f t="shared" si="112"/>
        <v>0</v>
      </c>
      <c r="AJ3523" s="77">
        <f>IF(I3523&gt;Variables!$G$7,0,1)</f>
        <v>1</v>
      </c>
      <c r="AK3523" s="77">
        <f>IF(F3523&gt;Variables!$G$8,0,1)</f>
        <v>0</v>
      </c>
      <c r="AL3523" s="77">
        <f>IF(G3523&gt;Variables!$G$9,0,1)</f>
        <v>1</v>
      </c>
      <c r="AM3523" s="77">
        <f>IF(AND(K3523&gt;Variables!$G$10,K3523&lt;Variables!$G$11),0,1)</f>
        <v>1</v>
      </c>
      <c r="AN3523" s="77">
        <f>IF(H3523&lt;Variables!$G$13,1,0)</f>
        <v>1</v>
      </c>
      <c r="AO3523" s="77">
        <f>IF(R3523&lt;Variables!$G$12,0,1)</f>
        <v>1</v>
      </c>
      <c r="AP3523" s="78">
        <f t="shared" si="113"/>
        <v>0</v>
      </c>
      <c r="AQ3523" s="77">
        <f>IF(V3523&lt;Variables!$G$15,1,0)</f>
        <v>1</v>
      </c>
      <c r="AR3523" s="77">
        <v>0</v>
      </c>
      <c r="AS3523" s="77">
        <v>1</v>
      </c>
      <c r="AT3523" s="77">
        <v>0</v>
      </c>
      <c r="AU3523" s="77">
        <v>0</v>
      </c>
      <c r="BA3523" s="77">
        <v>0.47</v>
      </c>
    </row>
    <row r="3524" spans="3:53" x14ac:dyDescent="0.25">
      <c r="C3524" s="77" t="s">
        <v>474</v>
      </c>
      <c r="D3524" s="77" t="s">
        <v>445</v>
      </c>
      <c r="E3524" s="77">
        <v>12.3</v>
      </c>
      <c r="F3524" s="77">
        <v>57.18</v>
      </c>
      <c r="G3524" s="77">
        <v>31.54</v>
      </c>
      <c r="H3524" s="77">
        <v>74.489999999999995</v>
      </c>
      <c r="I3524" s="77">
        <v>2540.4549999999999</v>
      </c>
      <c r="J3524" s="77" t="s">
        <v>75</v>
      </c>
      <c r="K3524" s="77">
        <v>69.39</v>
      </c>
      <c r="L3524" s="77">
        <v>11.90713</v>
      </c>
      <c r="M3524" s="77">
        <v>4.7271676718067406</v>
      </c>
      <c r="N3524" s="77">
        <v>11.625209999999999</v>
      </c>
      <c r="O3524" s="77">
        <v>7.2668794800265779</v>
      </c>
      <c r="P3524" s="77">
        <v>77960000</v>
      </c>
      <c r="Q3524" s="77">
        <v>14860000</v>
      </c>
      <c r="R3524" s="77">
        <v>5.25</v>
      </c>
      <c r="S3524" s="77">
        <v>24.905999999999999</v>
      </c>
      <c r="T3524" s="77">
        <v>6.6349999999999998</v>
      </c>
      <c r="U3524" s="77">
        <v>14.8872</v>
      </c>
      <c r="V3524" s="77">
        <v>2.1802605925535361</v>
      </c>
      <c r="AC3524" s="77">
        <v>16.45</v>
      </c>
      <c r="AD3524" s="77">
        <v>12.05</v>
      </c>
      <c r="AH3524" s="77">
        <f>IF(AND(M3524&lt;Variables!$G$6,M3524&gt;Variables!$G$5),0,1)</f>
        <v>1</v>
      </c>
      <c r="AI3524" s="77">
        <f t="shared" si="112"/>
        <v>0</v>
      </c>
      <c r="AJ3524" s="77">
        <f>IF(I3524&gt;Variables!$G$7,0,1)</f>
        <v>0</v>
      </c>
      <c r="AK3524" s="77">
        <f>IF(F3524&gt;Variables!$G$8,0,1)</f>
        <v>0</v>
      </c>
      <c r="AL3524" s="77">
        <f>IF(G3524&gt;Variables!$G$9,0,1)</f>
        <v>0</v>
      </c>
      <c r="AM3524" s="77">
        <f>IF(AND(K3524&gt;Variables!$G$10,K3524&lt;Variables!$G$11),0,1)</f>
        <v>0</v>
      </c>
      <c r="AN3524" s="77">
        <f>IF(H3524&lt;Variables!$G$13,1,0)</f>
        <v>1</v>
      </c>
      <c r="AO3524" s="77">
        <f>IF(R3524&lt;Variables!$G$12,0,1)</f>
        <v>1</v>
      </c>
      <c r="AP3524" s="78">
        <f t="shared" si="113"/>
        <v>1</v>
      </c>
      <c r="AQ3524" s="77">
        <f>IF(V3524&lt;Variables!$G$15,1,0)</f>
        <v>1</v>
      </c>
      <c r="AR3524" s="77">
        <v>1</v>
      </c>
      <c r="AS3524" s="77">
        <v>0</v>
      </c>
      <c r="AT3524" s="77">
        <v>0</v>
      </c>
      <c r="AU3524" s="77">
        <v>0</v>
      </c>
      <c r="BA3524" s="77">
        <v>2</v>
      </c>
    </row>
    <row r="3525" spans="3:53" x14ac:dyDescent="0.25">
      <c r="C3525" s="77" t="s">
        <v>474</v>
      </c>
      <c r="D3525" s="77" t="s">
        <v>466</v>
      </c>
      <c r="E3525" s="77">
        <v>1.38</v>
      </c>
      <c r="F3525" s="77">
        <v>20.98</v>
      </c>
      <c r="G3525" s="77">
        <v>9.69</v>
      </c>
      <c r="H3525" s="77">
        <v>59.38</v>
      </c>
      <c r="I3525" s="77">
        <v>-0.92600000000000005</v>
      </c>
      <c r="J3525" s="77" t="s">
        <v>74</v>
      </c>
      <c r="K3525" s="77">
        <v>46.41</v>
      </c>
      <c r="L3525" s="77">
        <v>1.37737</v>
      </c>
      <c r="M3525" s="77">
        <v>-1.253838837785062</v>
      </c>
      <c r="N3525" s="77">
        <v>1.3636900000000001</v>
      </c>
      <c r="O3525" s="77">
        <v>-0.26325631191839649</v>
      </c>
      <c r="P3525" s="77">
        <v>14390000</v>
      </c>
      <c r="Q3525" s="77">
        <v>1080000</v>
      </c>
      <c r="R3525" s="77">
        <v>13.32</v>
      </c>
      <c r="S3525" s="77">
        <v>24.905999999999999</v>
      </c>
      <c r="T3525" s="77">
        <v>6.6349999999999998</v>
      </c>
      <c r="U3525" s="77">
        <v>14.8872</v>
      </c>
      <c r="V3525" s="77">
        <v>2.349407709019363</v>
      </c>
      <c r="AC3525" s="77">
        <v>1.64</v>
      </c>
      <c r="AD3525" s="77">
        <v>1.33</v>
      </c>
      <c r="AH3525" s="77">
        <f>IF(AND(M3525&lt;Variables!$G$6,M3525&gt;Variables!$G$5),0,1)</f>
        <v>0</v>
      </c>
      <c r="AI3525" s="77">
        <f t="shared" si="112"/>
        <v>0</v>
      </c>
      <c r="AJ3525" s="77">
        <f>IF(I3525&gt;Variables!$G$7,0,1)</f>
        <v>1</v>
      </c>
      <c r="AK3525" s="77">
        <f>IF(F3525&gt;Variables!$G$8,0,1)</f>
        <v>0</v>
      </c>
      <c r="AL3525" s="77">
        <f>IF(G3525&gt;Variables!$G$9,0,1)</f>
        <v>1</v>
      </c>
      <c r="AM3525" s="77">
        <f>IF(AND(K3525&gt;Variables!$G$10,K3525&lt;Variables!$G$11),0,1)</f>
        <v>1</v>
      </c>
      <c r="AN3525" s="77">
        <f>IF(H3525&lt;Variables!$G$13,1,0)</f>
        <v>1</v>
      </c>
      <c r="AO3525" s="77">
        <f>IF(R3525&lt;Variables!$G$12,0,1)</f>
        <v>1</v>
      </c>
      <c r="AP3525" s="78">
        <f t="shared" si="113"/>
        <v>0</v>
      </c>
      <c r="AQ3525" s="77">
        <f>IF(V3525&lt;Variables!$G$15,1,0)</f>
        <v>1</v>
      </c>
      <c r="AR3525" s="77">
        <v>0</v>
      </c>
      <c r="AS3525" s="77">
        <v>0</v>
      </c>
      <c r="AT3525" s="77">
        <v>1</v>
      </c>
      <c r="AU3525" s="77">
        <v>0</v>
      </c>
      <c r="BA3525" s="77">
        <v>-2.25</v>
      </c>
    </row>
    <row r="3526" spans="3:53" x14ac:dyDescent="0.25">
      <c r="C3526" s="77" t="s">
        <v>474</v>
      </c>
      <c r="D3526" s="77" t="s">
        <v>431</v>
      </c>
      <c r="E3526" s="77">
        <v>35.840000000000003</v>
      </c>
      <c r="F3526" s="77">
        <v>24.08</v>
      </c>
      <c r="G3526" s="77">
        <v>21.35</v>
      </c>
      <c r="H3526" s="77">
        <v>3750</v>
      </c>
      <c r="I3526" s="77">
        <v>51.23</v>
      </c>
      <c r="J3526" s="77" t="s">
        <v>74</v>
      </c>
      <c r="K3526" s="77">
        <v>59.92</v>
      </c>
      <c r="L3526" s="77">
        <v>35.590454999999999</v>
      </c>
      <c r="M3526" s="77">
        <v>0.92593646245883365</v>
      </c>
      <c r="N3526" s="77">
        <v>35.210873999999997</v>
      </c>
      <c r="O3526" s="77">
        <v>2.013940352630831</v>
      </c>
      <c r="P3526" s="77">
        <v>14091000</v>
      </c>
      <c r="Q3526" s="77">
        <v>5226000</v>
      </c>
      <c r="R3526" s="77">
        <v>2.7</v>
      </c>
      <c r="S3526" s="77">
        <v>24.905999999999999</v>
      </c>
      <c r="T3526" s="77">
        <v>6.6349999999999998</v>
      </c>
      <c r="U3526" s="77">
        <v>14.8872</v>
      </c>
      <c r="V3526" s="77">
        <v>2.419169735300545</v>
      </c>
      <c r="AC3526" s="77">
        <v>38.549999999999997</v>
      </c>
      <c r="AD3526" s="77">
        <v>35.590000000000003</v>
      </c>
      <c r="AH3526" s="77">
        <f>IF(AND(M3526&lt;Variables!$G$6,M3526&gt;Variables!$G$5),0,1)</f>
        <v>1</v>
      </c>
      <c r="AI3526" s="77">
        <f t="shared" si="112"/>
        <v>0</v>
      </c>
      <c r="AJ3526" s="77">
        <f>IF(I3526&gt;Variables!$G$7,0,1)</f>
        <v>0</v>
      </c>
      <c r="AK3526" s="77">
        <f>IF(F3526&gt;Variables!$G$8,0,1)</f>
        <v>0</v>
      </c>
      <c r="AL3526" s="77">
        <f>IF(G3526&gt;Variables!$G$9,0,1)</f>
        <v>0</v>
      </c>
      <c r="AM3526" s="77">
        <f>IF(AND(K3526&gt;Variables!$G$10,K3526&lt;Variables!$G$11),0,1)</f>
        <v>1</v>
      </c>
      <c r="AN3526" s="77">
        <f>IF(H3526&lt;Variables!$G$13,1,0)</f>
        <v>0</v>
      </c>
      <c r="AO3526" s="77">
        <f>IF(R3526&lt;Variables!$G$12,0,1)</f>
        <v>1</v>
      </c>
      <c r="AP3526" s="78">
        <f t="shared" si="113"/>
        <v>0</v>
      </c>
      <c r="AQ3526" s="77">
        <f>IF(V3526&lt;Variables!$G$15,1,0)</f>
        <v>1</v>
      </c>
      <c r="AR3526" s="77">
        <v>1</v>
      </c>
      <c r="AS3526" s="77">
        <v>0</v>
      </c>
      <c r="AT3526" s="77">
        <v>0</v>
      </c>
      <c r="AU3526" s="77">
        <v>0</v>
      </c>
      <c r="BA3526" s="77">
        <v>2</v>
      </c>
    </row>
    <row r="3527" spans="3:53" x14ac:dyDescent="0.25">
      <c r="C3527" s="77" t="s">
        <v>474</v>
      </c>
      <c r="D3527" s="77" t="s">
        <v>449</v>
      </c>
      <c r="E3527" s="77">
        <v>32.450000000000003</v>
      </c>
      <c r="F3527" s="77">
        <v>8.24</v>
      </c>
      <c r="G3527" s="77">
        <v>4.7</v>
      </c>
      <c r="H3527" s="77">
        <v>17360</v>
      </c>
      <c r="I3527" s="77">
        <v>-0.26300000000000001</v>
      </c>
      <c r="J3527" s="77" t="s">
        <v>74</v>
      </c>
      <c r="K3527" s="77">
        <v>63.98</v>
      </c>
      <c r="L3527" s="77">
        <v>32.014400000000002</v>
      </c>
      <c r="M3527" s="77">
        <v>0.95457044330050944</v>
      </c>
      <c r="N3527" s="77">
        <v>31.955846000000001</v>
      </c>
      <c r="O3527" s="77">
        <v>1.13955362032976</v>
      </c>
      <c r="P3527" s="77">
        <v>28525000</v>
      </c>
      <c r="Q3527" s="77">
        <v>34219000</v>
      </c>
      <c r="R3527" s="77">
        <v>0.83</v>
      </c>
      <c r="S3527" s="77">
        <v>24.905999999999999</v>
      </c>
      <c r="T3527" s="77">
        <v>6.6349999999999998</v>
      </c>
      <c r="U3527" s="77">
        <v>14.8872</v>
      </c>
      <c r="V3527" s="77">
        <v>2.4484739122994652</v>
      </c>
      <c r="AC3527" s="77">
        <v>34.130000000000003</v>
      </c>
      <c r="AD3527" s="77">
        <v>32.29</v>
      </c>
      <c r="AH3527" s="77">
        <f>IF(AND(M3527&lt;Variables!$G$6,M3527&gt;Variables!$G$5),0,1)</f>
        <v>1</v>
      </c>
      <c r="AI3527" s="77">
        <f t="shared" si="112"/>
        <v>0</v>
      </c>
      <c r="AJ3527" s="77">
        <f>IF(I3527&gt;Variables!$G$7,0,1)</f>
        <v>1</v>
      </c>
      <c r="AK3527" s="77">
        <f>IF(F3527&gt;Variables!$G$8,0,1)</f>
        <v>1</v>
      </c>
      <c r="AL3527" s="77">
        <f>IF(G3527&gt;Variables!$G$9,0,1)</f>
        <v>1</v>
      </c>
      <c r="AM3527" s="77">
        <f>IF(AND(K3527&gt;Variables!$G$10,K3527&lt;Variables!$G$11),0,1)</f>
        <v>0</v>
      </c>
      <c r="AN3527" s="77">
        <f>IF(H3527&lt;Variables!$G$13,1,0)</f>
        <v>0</v>
      </c>
      <c r="AO3527" s="77">
        <f>IF(R3527&lt;Variables!$G$12,0,1)</f>
        <v>0</v>
      </c>
      <c r="AP3527" s="78">
        <f t="shared" si="113"/>
        <v>0</v>
      </c>
      <c r="AQ3527" s="77">
        <f>IF(V3527&lt;Variables!$G$15,1,0)</f>
        <v>1</v>
      </c>
      <c r="AR3527" s="77">
        <v>1</v>
      </c>
      <c r="AS3527" s="77">
        <v>0</v>
      </c>
      <c r="AT3527" s="77">
        <v>0</v>
      </c>
      <c r="AU3527" s="77">
        <v>0</v>
      </c>
      <c r="BA3527" s="77">
        <v>2</v>
      </c>
    </row>
    <row r="3528" spans="3:53" x14ac:dyDescent="0.25">
      <c r="C3528" s="77" t="s">
        <v>474</v>
      </c>
      <c r="D3528" s="77" t="s">
        <v>471</v>
      </c>
      <c r="E3528" s="77">
        <v>25.02</v>
      </c>
      <c r="F3528" s="77">
        <v>5.45</v>
      </c>
      <c r="G3528" s="77">
        <v>4.4000000000000004</v>
      </c>
      <c r="H3528" s="77">
        <v>2120</v>
      </c>
      <c r="I3528" s="77">
        <v>906.88400000000001</v>
      </c>
      <c r="J3528" s="77" t="s">
        <v>74</v>
      </c>
      <c r="K3528" s="77">
        <v>74.599999999999994</v>
      </c>
      <c r="L3528" s="77">
        <v>24.805005000000001</v>
      </c>
      <c r="M3528" s="77">
        <v>0.54422484494562107</v>
      </c>
      <c r="N3528" s="77">
        <v>24.585802000000001</v>
      </c>
      <c r="O3528" s="77">
        <v>1.440660752087715</v>
      </c>
      <c r="P3528" s="77">
        <v>576186</v>
      </c>
      <c r="Q3528" s="77">
        <v>1190000</v>
      </c>
      <c r="R3528" s="77">
        <v>0.48</v>
      </c>
      <c r="S3528" s="77">
        <v>24.905999999999999</v>
      </c>
      <c r="T3528" s="77">
        <v>6.6349999999999998</v>
      </c>
      <c r="U3528" s="77">
        <v>14.8872</v>
      </c>
      <c r="V3528" s="77">
        <v>2.5690418087672211</v>
      </c>
      <c r="AC3528" s="77">
        <v>25.3</v>
      </c>
      <c r="AD3528" s="77">
        <v>24.524999999999999</v>
      </c>
      <c r="AH3528" s="77">
        <f>IF(AND(M3528&lt;Variables!$G$6,M3528&gt;Variables!$G$5),0,1)</f>
        <v>1</v>
      </c>
      <c r="AI3528" s="77">
        <f t="shared" si="112"/>
        <v>0</v>
      </c>
      <c r="AJ3528" s="77">
        <f>IF(I3528&gt;Variables!$G$7,0,1)</f>
        <v>0</v>
      </c>
      <c r="AK3528" s="77">
        <f>IF(F3528&gt;Variables!$G$8,0,1)</f>
        <v>1</v>
      </c>
      <c r="AL3528" s="77">
        <f>IF(G3528&gt;Variables!$G$9,0,1)</f>
        <v>1</v>
      </c>
      <c r="AM3528" s="77">
        <f>IF(AND(K3528&gt;Variables!$G$10,K3528&lt;Variables!$G$11),0,1)</f>
        <v>1</v>
      </c>
      <c r="AN3528" s="77">
        <f>IF(H3528&lt;Variables!$G$13,1,0)</f>
        <v>0</v>
      </c>
      <c r="AO3528" s="77">
        <f>IF(R3528&lt;Variables!$G$12,0,1)</f>
        <v>0</v>
      </c>
      <c r="AP3528" s="78">
        <f t="shared" si="113"/>
        <v>0</v>
      </c>
      <c r="AQ3528" s="77">
        <f>IF(V3528&lt;Variables!$G$15,1,0)</f>
        <v>1</v>
      </c>
      <c r="AR3528" s="77">
        <v>0</v>
      </c>
      <c r="AS3528" s="77">
        <v>1</v>
      </c>
      <c r="AT3528" s="77">
        <v>0</v>
      </c>
      <c r="AU3528" s="77">
        <v>0</v>
      </c>
      <c r="BA3528" s="77">
        <v>-0.39</v>
      </c>
    </row>
    <row r="3529" spans="3:53" x14ac:dyDescent="0.25">
      <c r="C3529" s="77" t="s">
        <v>474</v>
      </c>
      <c r="D3529" s="77" t="s">
        <v>455</v>
      </c>
      <c r="E3529" s="77">
        <v>17.86</v>
      </c>
      <c r="F3529" s="77">
        <v>5.26</v>
      </c>
      <c r="G3529" s="77">
        <v>4.76</v>
      </c>
      <c r="H3529" s="77">
        <v>5230</v>
      </c>
      <c r="I3529" s="77">
        <v>-38.322000000000003</v>
      </c>
      <c r="J3529" s="77" t="s">
        <v>74</v>
      </c>
      <c r="K3529" s="77">
        <v>59.55</v>
      </c>
      <c r="L3529" s="77">
        <v>17.732634999999998</v>
      </c>
      <c r="M3529" s="77">
        <v>0.43628597780307532</v>
      </c>
      <c r="N3529" s="77">
        <v>17.720065999999999</v>
      </c>
      <c r="O3529" s="77">
        <v>0.50752632636923078</v>
      </c>
      <c r="P3529" s="77">
        <v>1716000</v>
      </c>
      <c r="Q3529" s="77">
        <v>5070000</v>
      </c>
      <c r="R3529" s="77">
        <v>0.34</v>
      </c>
      <c r="S3529" s="77">
        <v>24.905999999999999</v>
      </c>
      <c r="T3529" s="77">
        <v>6.6349999999999998</v>
      </c>
      <c r="U3529" s="77">
        <v>14.8872</v>
      </c>
      <c r="V3529" s="77">
        <v>2.4425616227949201</v>
      </c>
      <c r="AC3529" s="77">
        <v>18.079999999999998</v>
      </c>
      <c r="AD3529" s="77">
        <v>17.78</v>
      </c>
      <c r="AH3529" s="77">
        <f>IF(AND(M3529&lt;Variables!$G$6,M3529&gt;Variables!$G$5),0,1)</f>
        <v>1</v>
      </c>
      <c r="AI3529" s="77">
        <f t="shared" si="112"/>
        <v>0</v>
      </c>
      <c r="AJ3529" s="77">
        <f>IF(I3529&gt;Variables!$G$7,0,1)</f>
        <v>1</v>
      </c>
      <c r="AK3529" s="77">
        <f>IF(F3529&gt;Variables!$G$8,0,1)</f>
        <v>1</v>
      </c>
      <c r="AL3529" s="77">
        <f>IF(G3529&gt;Variables!$G$9,0,1)</f>
        <v>1</v>
      </c>
      <c r="AM3529" s="77">
        <f>IF(AND(K3529&gt;Variables!$G$10,K3529&lt;Variables!$G$11),0,1)</f>
        <v>1</v>
      </c>
      <c r="AN3529" s="77">
        <f>IF(H3529&lt;Variables!$G$13,1,0)</f>
        <v>0</v>
      </c>
      <c r="AO3529" s="77">
        <f>IF(R3529&lt;Variables!$G$12,0,1)</f>
        <v>0</v>
      </c>
      <c r="AP3529" s="78">
        <f t="shared" si="113"/>
        <v>0</v>
      </c>
      <c r="AQ3529" s="77">
        <f>IF(V3529&lt;Variables!$G$15,1,0)</f>
        <v>1</v>
      </c>
      <c r="AR3529" s="77">
        <v>0</v>
      </c>
      <c r="AS3529" s="77">
        <v>1</v>
      </c>
      <c r="AT3529" s="77">
        <v>0</v>
      </c>
      <c r="AU3529" s="77">
        <v>0</v>
      </c>
      <c r="BA3529" s="77">
        <v>1.05</v>
      </c>
    </row>
    <row r="3530" spans="3:53" x14ac:dyDescent="0.25">
      <c r="C3530" s="77" t="s">
        <v>474</v>
      </c>
      <c r="D3530" s="77" t="s">
        <v>456</v>
      </c>
      <c r="E3530" s="77">
        <v>53.44</v>
      </c>
      <c r="F3530" s="77">
        <v>8.6999999999999993</v>
      </c>
      <c r="G3530" s="77">
        <v>9.14</v>
      </c>
      <c r="H3530" s="77">
        <v>6290</v>
      </c>
      <c r="I3530" s="77">
        <v>1.077</v>
      </c>
      <c r="J3530" s="77" t="s">
        <v>74</v>
      </c>
      <c r="K3530" s="77">
        <v>48.86</v>
      </c>
      <c r="L3530" s="77">
        <v>53.417724999999997</v>
      </c>
      <c r="M3530" s="77">
        <v>-0.50119131805033956</v>
      </c>
      <c r="N3530" s="77">
        <v>52.924238000000003</v>
      </c>
      <c r="O3530" s="77">
        <v>0.42657581579161519</v>
      </c>
      <c r="P3530" s="77">
        <v>2175000</v>
      </c>
      <c r="Q3530" s="77">
        <v>1408000</v>
      </c>
      <c r="R3530" s="77">
        <v>1.54</v>
      </c>
      <c r="S3530" s="77">
        <v>24.905999999999999</v>
      </c>
      <c r="T3530" s="77">
        <v>6.6349999999999998</v>
      </c>
      <c r="U3530" s="77">
        <v>14.8872</v>
      </c>
      <c r="V3530" s="77">
        <v>2.3665704920690649</v>
      </c>
      <c r="AC3530" s="77">
        <v>54.5</v>
      </c>
      <c r="AD3530" s="77">
        <v>52.588900000000002</v>
      </c>
      <c r="AH3530" s="77">
        <f>IF(AND(M3530&lt;Variables!$G$6,M3530&gt;Variables!$G$5),0,1)</f>
        <v>1</v>
      </c>
      <c r="AI3530" s="77">
        <f t="shared" si="112"/>
        <v>0</v>
      </c>
      <c r="AJ3530" s="77">
        <f>IF(I3530&gt;Variables!$G$7,0,1)</f>
        <v>1</v>
      </c>
      <c r="AK3530" s="77">
        <f>IF(F3530&gt;Variables!$G$8,0,1)</f>
        <v>1</v>
      </c>
      <c r="AL3530" s="77">
        <f>IF(G3530&gt;Variables!$G$9,0,1)</f>
        <v>1</v>
      </c>
      <c r="AM3530" s="77">
        <f>IF(AND(K3530&gt;Variables!$G$10,K3530&lt;Variables!$G$11),0,1)</f>
        <v>1</v>
      </c>
      <c r="AN3530" s="77">
        <f>IF(H3530&lt;Variables!$G$13,1,0)</f>
        <v>0</v>
      </c>
      <c r="AO3530" s="77">
        <f>IF(R3530&lt;Variables!$G$12,0,1)</f>
        <v>0</v>
      </c>
      <c r="AP3530" s="78">
        <f t="shared" si="113"/>
        <v>0</v>
      </c>
      <c r="AQ3530" s="77">
        <f>IF(V3530&lt;Variables!$G$15,1,0)</f>
        <v>1</v>
      </c>
      <c r="AR3530" s="77">
        <v>1</v>
      </c>
      <c r="AS3530" s="77">
        <v>0</v>
      </c>
      <c r="AT3530" s="77">
        <v>0</v>
      </c>
      <c r="AU3530" s="77">
        <v>0</v>
      </c>
      <c r="BA3530" s="77">
        <v>0.99</v>
      </c>
    </row>
    <row r="3531" spans="3:53" x14ac:dyDescent="0.25">
      <c r="C3531" s="77" t="s">
        <v>474</v>
      </c>
      <c r="D3531" s="77" t="s">
        <v>429</v>
      </c>
      <c r="E3531" s="77">
        <v>182.96</v>
      </c>
      <c r="F3531" s="77">
        <v>9.61</v>
      </c>
      <c r="G3531" s="77">
        <v>-1.73</v>
      </c>
      <c r="H3531" s="77">
        <v>3840</v>
      </c>
      <c r="I3531" s="77">
        <v>3.5790000000000002</v>
      </c>
      <c r="J3531" s="77" t="s">
        <v>74</v>
      </c>
      <c r="K3531" s="77">
        <v>48.26</v>
      </c>
      <c r="L3531" s="77">
        <v>182.39036999999999</v>
      </c>
      <c r="M3531" s="77">
        <v>1.3504002431708391E-2</v>
      </c>
      <c r="N3531" s="77">
        <v>182.77042244897959</v>
      </c>
      <c r="O3531" s="77">
        <v>-0.19446387671333429</v>
      </c>
      <c r="P3531" s="77">
        <v>532559</v>
      </c>
      <c r="Q3531" s="77">
        <v>177589</v>
      </c>
      <c r="R3531" s="77">
        <v>3</v>
      </c>
      <c r="S3531" s="77">
        <v>24.905999999999999</v>
      </c>
      <c r="T3531" s="77">
        <v>6.6349999999999998</v>
      </c>
      <c r="U3531" s="77">
        <v>14.8872</v>
      </c>
      <c r="V3531" s="77">
        <v>2.3486903551694751</v>
      </c>
      <c r="AC3531" s="77">
        <v>184.48</v>
      </c>
      <c r="AD3531" s="77">
        <v>181.905</v>
      </c>
      <c r="AH3531" s="77">
        <f>IF(AND(M3531&lt;Variables!$G$6,M3531&gt;Variables!$G$5),0,1)</f>
        <v>1</v>
      </c>
      <c r="AI3531" s="77">
        <f t="shared" si="112"/>
        <v>1</v>
      </c>
      <c r="AJ3531" s="77">
        <f>IF(I3531&gt;Variables!$G$7,0,1)</f>
        <v>1</v>
      </c>
      <c r="AK3531" s="77">
        <f>IF(F3531&gt;Variables!$G$8,0,1)</f>
        <v>0</v>
      </c>
      <c r="AL3531" s="77">
        <f>IF(G3531&gt;Variables!$G$9,0,1)</f>
        <v>1</v>
      </c>
      <c r="AM3531" s="77">
        <f>IF(AND(K3531&gt;Variables!$G$10,K3531&lt;Variables!$G$11),0,1)</f>
        <v>1</v>
      </c>
      <c r="AN3531" s="77">
        <f>IF(H3531&lt;Variables!$G$13,1,0)</f>
        <v>0</v>
      </c>
      <c r="AO3531" s="77">
        <f>IF(R3531&lt;Variables!$G$12,0,1)</f>
        <v>1</v>
      </c>
      <c r="AP3531" s="78">
        <f t="shared" si="113"/>
        <v>0</v>
      </c>
      <c r="AQ3531" s="77">
        <f>IF(V3531&lt;Variables!$G$15,1,0)</f>
        <v>1</v>
      </c>
      <c r="AR3531" s="77">
        <v>0</v>
      </c>
      <c r="AS3531" s="77">
        <v>1</v>
      </c>
      <c r="AT3531" s="77">
        <v>0</v>
      </c>
      <c r="AU3531" s="77">
        <v>0</v>
      </c>
      <c r="BA3531" s="77">
        <v>0.49</v>
      </c>
    </row>
    <row r="3532" spans="3:53" x14ac:dyDescent="0.25">
      <c r="C3532" s="77" t="s">
        <v>474</v>
      </c>
      <c r="D3532" s="77" t="s">
        <v>432</v>
      </c>
      <c r="E3532" s="77">
        <v>21.86</v>
      </c>
      <c r="F3532" s="77">
        <v>12.1</v>
      </c>
      <c r="G3532" s="77">
        <v>1.97</v>
      </c>
      <c r="H3532" s="77">
        <v>2230</v>
      </c>
      <c r="I3532" s="77">
        <v>0.76900000000000002</v>
      </c>
      <c r="J3532" s="77" t="s">
        <v>74</v>
      </c>
      <c r="K3532" s="77">
        <v>57.41</v>
      </c>
      <c r="L3532" s="77">
        <v>21.73413</v>
      </c>
      <c r="M3532" s="77">
        <v>0.25706112920094948</v>
      </c>
      <c r="N3532" s="77">
        <v>21.695907999999999</v>
      </c>
      <c r="O3532" s="77">
        <v>0.43368546732408442</v>
      </c>
      <c r="P3532" s="77">
        <v>1522000</v>
      </c>
      <c r="Q3532" s="77">
        <v>1300000</v>
      </c>
      <c r="R3532" s="77">
        <v>1.17</v>
      </c>
      <c r="S3532" s="77">
        <v>24.905999999999999</v>
      </c>
      <c r="T3532" s="77">
        <v>6.6349999999999998</v>
      </c>
      <c r="U3532" s="77">
        <v>14.8872</v>
      </c>
      <c r="V3532" s="77">
        <v>2.4315828819109848</v>
      </c>
      <c r="AC3532" s="77">
        <v>22.16</v>
      </c>
      <c r="AD3532" s="77">
        <v>21.46</v>
      </c>
      <c r="AH3532" s="77">
        <f>IF(AND(M3532&lt;Variables!$G$6,M3532&gt;Variables!$G$5),0,1)</f>
        <v>1</v>
      </c>
      <c r="AI3532" s="77">
        <f t="shared" si="112"/>
        <v>0</v>
      </c>
      <c r="AJ3532" s="77">
        <f>IF(I3532&gt;Variables!$G$7,0,1)</f>
        <v>1</v>
      </c>
      <c r="AK3532" s="77">
        <f>IF(F3532&gt;Variables!$G$8,0,1)</f>
        <v>0</v>
      </c>
      <c r="AL3532" s="77">
        <f>IF(G3532&gt;Variables!$G$9,0,1)</f>
        <v>1</v>
      </c>
      <c r="AM3532" s="77">
        <f>IF(AND(K3532&gt;Variables!$G$10,K3532&lt;Variables!$G$11),0,1)</f>
        <v>1</v>
      </c>
      <c r="AN3532" s="77">
        <f>IF(H3532&lt;Variables!$G$13,1,0)</f>
        <v>0</v>
      </c>
      <c r="AO3532" s="77">
        <f>IF(R3532&lt;Variables!$G$12,0,1)</f>
        <v>0</v>
      </c>
      <c r="AP3532" s="78">
        <f t="shared" si="113"/>
        <v>0</v>
      </c>
      <c r="AQ3532" s="77">
        <f>IF(V3532&lt;Variables!$G$15,1,0)</f>
        <v>1</v>
      </c>
      <c r="AR3532" s="77">
        <v>0</v>
      </c>
      <c r="AS3532" s="77">
        <v>0</v>
      </c>
      <c r="AT3532" s="77">
        <v>0</v>
      </c>
      <c r="AU3532" s="77">
        <v>1</v>
      </c>
      <c r="BA3532" s="77">
        <v>-0.36</v>
      </c>
    </row>
    <row r="3533" spans="3:53" x14ac:dyDescent="0.25">
      <c r="C3533" s="77" t="s">
        <v>474</v>
      </c>
      <c r="D3533" s="77" t="s">
        <v>131</v>
      </c>
      <c r="E3533" s="77">
        <v>1.73</v>
      </c>
      <c r="F3533" s="77">
        <v>12.58</v>
      </c>
      <c r="G3533" s="77">
        <v>7.13</v>
      </c>
      <c r="H3533" s="77">
        <v>2660</v>
      </c>
      <c r="I3533" s="77">
        <v>7.1029999999999998</v>
      </c>
      <c r="J3533" s="77" t="s">
        <v>74</v>
      </c>
      <c r="K3533" s="77">
        <v>67.099999999999994</v>
      </c>
      <c r="L3533" s="77">
        <v>1.67266</v>
      </c>
      <c r="M3533" s="77">
        <v>1.837791302476294</v>
      </c>
      <c r="N3533" s="77">
        <v>1.6217839999999999</v>
      </c>
      <c r="O3533" s="77">
        <v>5.0324827473942211</v>
      </c>
      <c r="P3533" s="77">
        <v>49918000</v>
      </c>
      <c r="Q3533" s="77">
        <v>21404000</v>
      </c>
      <c r="R3533" s="77">
        <v>2.33</v>
      </c>
      <c r="S3533" s="77">
        <v>24.905999999999999</v>
      </c>
      <c r="T3533" s="77">
        <v>6.6349999999999998</v>
      </c>
      <c r="U3533" s="77">
        <v>14.8872</v>
      </c>
      <c r="V3533" s="77">
        <v>2.4056144702210851</v>
      </c>
      <c r="AC3533" s="77">
        <v>1.88</v>
      </c>
      <c r="AD3533" s="77">
        <v>1.68</v>
      </c>
      <c r="AH3533" s="77">
        <f>IF(AND(M3533&lt;Variables!$G$6,M3533&gt;Variables!$G$5),0,1)</f>
        <v>1</v>
      </c>
      <c r="AI3533" s="77">
        <f t="shared" si="112"/>
        <v>0</v>
      </c>
      <c r="AJ3533" s="77">
        <f>IF(I3533&gt;Variables!$G$7,0,1)</f>
        <v>1</v>
      </c>
      <c r="AK3533" s="77">
        <f>IF(F3533&gt;Variables!$G$8,0,1)</f>
        <v>0</v>
      </c>
      <c r="AL3533" s="77">
        <f>IF(G3533&gt;Variables!$G$9,0,1)</f>
        <v>1</v>
      </c>
      <c r="AM3533" s="77">
        <f>IF(AND(K3533&gt;Variables!$G$10,K3533&lt;Variables!$G$11),0,1)</f>
        <v>0</v>
      </c>
      <c r="AN3533" s="77">
        <f>IF(H3533&lt;Variables!$G$13,1,0)</f>
        <v>0</v>
      </c>
      <c r="AO3533" s="77">
        <f>IF(R3533&lt;Variables!$G$12,0,1)</f>
        <v>1</v>
      </c>
      <c r="AP3533" s="78">
        <f t="shared" si="113"/>
        <v>0</v>
      </c>
      <c r="AQ3533" s="77">
        <f>IF(V3533&lt;Variables!$G$15,1,0)</f>
        <v>1</v>
      </c>
      <c r="AR3533" s="77">
        <v>0</v>
      </c>
      <c r="AS3533" s="77">
        <v>0</v>
      </c>
      <c r="AT3533" s="77">
        <v>1</v>
      </c>
      <c r="AU3533" s="77">
        <v>0</v>
      </c>
      <c r="BA3533" s="77">
        <v>-2.25</v>
      </c>
    </row>
    <row r="3534" spans="3:53" x14ac:dyDescent="0.25">
      <c r="C3534" s="77" t="s">
        <v>474</v>
      </c>
      <c r="D3534" s="77" t="s">
        <v>436</v>
      </c>
      <c r="E3534" s="77">
        <v>3.25</v>
      </c>
      <c r="F3534" s="77">
        <v>14.08</v>
      </c>
      <c r="G3534" s="77">
        <v>5.52</v>
      </c>
      <c r="H3534" s="77">
        <v>34.21</v>
      </c>
      <c r="I3534" s="77">
        <v>-7.1</v>
      </c>
      <c r="J3534" s="77" t="s">
        <v>74</v>
      </c>
      <c r="K3534" s="77">
        <v>46.77</v>
      </c>
      <c r="L3534" s="77">
        <v>3.2233549999999989</v>
      </c>
      <c r="M3534" s="77">
        <v>0.82662319229500647</v>
      </c>
      <c r="N3534" s="77">
        <v>3.4252660000000001</v>
      </c>
      <c r="O3534" s="77">
        <v>-5.1168580775916421</v>
      </c>
      <c r="P3534" s="77">
        <v>7700000</v>
      </c>
      <c r="Q3534" s="77">
        <v>59810</v>
      </c>
      <c r="R3534" s="77">
        <v>128.74</v>
      </c>
      <c r="S3534" s="77">
        <v>24.905999999999999</v>
      </c>
      <c r="T3534" s="77">
        <v>6.6349999999999998</v>
      </c>
      <c r="U3534" s="77">
        <v>14.8872</v>
      </c>
      <c r="V3534" s="77">
        <v>2.3197559365276241</v>
      </c>
      <c r="AC3534" s="77">
        <v>3.28</v>
      </c>
      <c r="AD3534" s="77">
        <v>2.71</v>
      </c>
      <c r="AH3534" s="77">
        <f>IF(AND(M3534&lt;Variables!$G$6,M3534&gt;Variables!$G$5),0,1)</f>
        <v>1</v>
      </c>
      <c r="AI3534" s="77">
        <f t="shared" si="112"/>
        <v>1</v>
      </c>
      <c r="AJ3534" s="77">
        <f>IF(I3534&gt;Variables!$G$7,0,1)</f>
        <v>1</v>
      </c>
      <c r="AK3534" s="77">
        <f>IF(F3534&gt;Variables!$G$8,0,1)</f>
        <v>0</v>
      </c>
      <c r="AL3534" s="77">
        <f>IF(G3534&gt;Variables!$G$9,0,1)</f>
        <v>1</v>
      </c>
      <c r="AM3534" s="77">
        <f>IF(AND(K3534&gt;Variables!$G$10,K3534&lt;Variables!$G$11),0,1)</f>
        <v>1</v>
      </c>
      <c r="AN3534" s="77">
        <f>IF(H3534&lt;Variables!$G$13,1,0)</f>
        <v>1</v>
      </c>
      <c r="AO3534" s="77">
        <f>IF(R3534&lt;Variables!$G$12,0,1)</f>
        <v>1</v>
      </c>
      <c r="AP3534" s="78">
        <f t="shared" si="113"/>
        <v>0</v>
      </c>
      <c r="AQ3534" s="77">
        <f>IF(V3534&lt;Variables!$G$15,1,0)</f>
        <v>1</v>
      </c>
      <c r="AR3534" s="77">
        <v>0</v>
      </c>
      <c r="AS3534" s="77">
        <v>0</v>
      </c>
      <c r="AT3534" s="77">
        <v>1</v>
      </c>
      <c r="AU3534" s="77">
        <v>0</v>
      </c>
      <c r="BA3534" s="77">
        <v>-2.25</v>
      </c>
    </row>
    <row r="3535" spans="3:53" x14ac:dyDescent="0.25">
      <c r="C3535" s="77" t="s">
        <v>474</v>
      </c>
      <c r="D3535" s="77" t="s">
        <v>453</v>
      </c>
      <c r="E3535" s="77">
        <v>16.989999999999998</v>
      </c>
      <c r="F3535" s="77">
        <v>20.059999999999999</v>
      </c>
      <c r="G3535" s="77">
        <v>-1.22</v>
      </c>
      <c r="H3535" s="77">
        <v>177.22</v>
      </c>
      <c r="I3535" s="77">
        <v>-27.402999999999999</v>
      </c>
      <c r="J3535" s="77" t="s">
        <v>75</v>
      </c>
      <c r="K3535" s="77">
        <v>47.95</v>
      </c>
      <c r="L3535" s="77">
        <v>16.950694444444441</v>
      </c>
      <c r="M3535" s="77">
        <v>-6.3091482649812847E-2</v>
      </c>
      <c r="N3535" s="77">
        <v>17.00402708333333</v>
      </c>
      <c r="O3535" s="77">
        <v>-0.37654070426698683</v>
      </c>
      <c r="P3535" s="77">
        <v>471020</v>
      </c>
      <c r="Q3535" s="77">
        <v>77900</v>
      </c>
      <c r="R3535" s="77">
        <v>6.05</v>
      </c>
      <c r="S3535" s="77">
        <v>24.905999999999999</v>
      </c>
      <c r="T3535" s="77">
        <v>6.6349999999999998</v>
      </c>
      <c r="U3535" s="77">
        <v>14.8872</v>
      </c>
      <c r="V3535" s="77">
        <v>2.3470288517350149</v>
      </c>
      <c r="AC3535" s="77">
        <v>17</v>
      </c>
      <c r="AD3535" s="77">
        <v>16.850000000000001</v>
      </c>
      <c r="AH3535" s="77">
        <f>IF(AND(M3535&lt;Variables!$G$6,M3535&gt;Variables!$G$5),0,1)</f>
        <v>1</v>
      </c>
      <c r="AI3535" s="77">
        <f t="shared" si="112"/>
        <v>1</v>
      </c>
      <c r="AJ3535" s="77">
        <f>IF(I3535&gt;Variables!$G$7,0,1)</f>
        <v>1</v>
      </c>
      <c r="AK3535" s="77">
        <f>IF(F3535&gt;Variables!$G$8,0,1)</f>
        <v>0</v>
      </c>
      <c r="AL3535" s="77">
        <f>IF(G3535&gt;Variables!$G$9,0,1)</f>
        <v>1</v>
      </c>
      <c r="AM3535" s="77">
        <f>IF(AND(K3535&gt;Variables!$G$10,K3535&lt;Variables!$G$11),0,1)</f>
        <v>1</v>
      </c>
      <c r="AN3535" s="77">
        <f>IF(H3535&lt;Variables!$G$13,1,0)</f>
        <v>1</v>
      </c>
      <c r="AO3535" s="77">
        <f>IF(R3535&lt;Variables!$G$12,0,1)</f>
        <v>1</v>
      </c>
      <c r="AP3535" s="78">
        <f t="shared" si="113"/>
        <v>1</v>
      </c>
      <c r="AQ3535" s="77">
        <f>IF(V3535&lt;Variables!$G$15,1,0)</f>
        <v>1</v>
      </c>
      <c r="AR3535" s="77">
        <v>0</v>
      </c>
      <c r="AS3535" s="77">
        <v>0</v>
      </c>
      <c r="AT3535" s="77">
        <v>0</v>
      </c>
      <c r="AU3535" s="77">
        <v>1</v>
      </c>
      <c r="BA3535" s="77">
        <v>-0.42</v>
      </c>
    </row>
    <row r="3536" spans="3:53" x14ac:dyDescent="0.25">
      <c r="C3536" s="77" t="s">
        <v>476</v>
      </c>
      <c r="D3536" s="77" t="s">
        <v>444</v>
      </c>
      <c r="E3536" s="77">
        <v>2.5099999999999998</v>
      </c>
      <c r="F3536" s="77">
        <v>18.350000000000001</v>
      </c>
      <c r="G3536" s="77">
        <v>3.2</v>
      </c>
      <c r="H3536" s="77">
        <v>-99999</v>
      </c>
      <c r="I3536" s="77">
        <v>-99999</v>
      </c>
      <c r="J3536" s="77" t="s">
        <v>75</v>
      </c>
      <c r="K3536" s="77">
        <v>-99999</v>
      </c>
      <c r="L3536" s="77">
        <v>2.58</v>
      </c>
      <c r="M3536" s="77">
        <v>0</v>
      </c>
      <c r="N3536" s="77">
        <v>2.58</v>
      </c>
      <c r="O3536" s="77">
        <v>0</v>
      </c>
      <c r="P3536" s="77">
        <v>123910</v>
      </c>
      <c r="Q3536" s="77">
        <v>1740</v>
      </c>
      <c r="R3536" s="77">
        <v>71.209999999999994</v>
      </c>
      <c r="S3536" s="77">
        <v>25.861999999999998</v>
      </c>
      <c r="T3536" s="77">
        <v>7.0840000000000014</v>
      </c>
      <c r="U3536" s="77">
        <v>15.4604</v>
      </c>
      <c r="V3536" s="77">
        <v>-99999</v>
      </c>
      <c r="AC3536" s="77">
        <v>2.58</v>
      </c>
      <c r="AD3536" s="77">
        <v>2.5</v>
      </c>
      <c r="AH3536" s="77">
        <f>IF(AND(M3536&lt;Variables!$G$6,M3536&gt;Variables!$G$5),0,1)</f>
        <v>1</v>
      </c>
      <c r="AI3536" s="77">
        <f t="shared" si="112"/>
        <v>1</v>
      </c>
      <c r="AJ3536" s="77">
        <f>IF(I3536&gt;Variables!$G$7,0,1)</f>
        <v>1</v>
      </c>
      <c r="AK3536" s="77">
        <f>IF(F3536&gt;Variables!$G$8,0,1)</f>
        <v>0</v>
      </c>
      <c r="AL3536" s="77">
        <f>IF(G3536&gt;Variables!$G$9,0,1)</f>
        <v>1</v>
      </c>
      <c r="AM3536" s="77">
        <f>IF(AND(K3536&gt;Variables!$G$10,K3536&lt;Variables!$G$11),0,1)</f>
        <v>1</v>
      </c>
      <c r="AN3536" s="77">
        <f>IF(H3536&lt;Variables!$G$13,1,0)</f>
        <v>1</v>
      </c>
      <c r="AO3536" s="77">
        <f>IF(R3536&lt;Variables!$G$12,0,1)</f>
        <v>1</v>
      </c>
      <c r="AP3536" s="78">
        <f t="shared" si="113"/>
        <v>1</v>
      </c>
      <c r="AQ3536" s="77">
        <f>IF(V3536&lt;Variables!$G$15,1,0)</f>
        <v>1</v>
      </c>
      <c r="AR3536" s="77">
        <v>1</v>
      </c>
      <c r="AS3536" s="77">
        <v>0</v>
      </c>
      <c r="AT3536" s="77">
        <v>0</v>
      </c>
      <c r="AU3536" s="77">
        <v>0</v>
      </c>
      <c r="BA3536" s="77">
        <v>2</v>
      </c>
    </row>
    <row r="3537" spans="3:53" x14ac:dyDescent="0.25">
      <c r="C3537" s="77" t="s">
        <v>476</v>
      </c>
      <c r="D3537" s="77" t="s">
        <v>455</v>
      </c>
      <c r="E3537" s="77">
        <v>17.88</v>
      </c>
      <c r="F3537" s="77">
        <v>5.61</v>
      </c>
      <c r="G3537" s="77">
        <v>4.8499999999999996</v>
      </c>
      <c r="H3537" s="77">
        <v>5230</v>
      </c>
      <c r="I3537" s="77">
        <v>-38.305999999999997</v>
      </c>
      <c r="J3537" s="77" t="s">
        <v>74</v>
      </c>
      <c r="K3537" s="77">
        <v>57.66</v>
      </c>
      <c r="L3537" s="77">
        <v>17.776734999999999</v>
      </c>
      <c r="M3537" s="77">
        <v>0.2715065505560898</v>
      </c>
      <c r="N3537" s="77">
        <v>17.728605999999999</v>
      </c>
      <c r="O3537" s="77">
        <v>0.54372013231043959</v>
      </c>
      <c r="P3537" s="77">
        <v>1747000</v>
      </c>
      <c r="Q3537" s="77">
        <v>5070000</v>
      </c>
      <c r="R3537" s="77">
        <v>0.34</v>
      </c>
      <c r="S3537" s="77">
        <v>25.861999999999998</v>
      </c>
      <c r="T3537" s="77">
        <v>7.0840000000000014</v>
      </c>
      <c r="U3537" s="77">
        <v>15.4604</v>
      </c>
      <c r="V3537" s="77">
        <v>2.433292140053616</v>
      </c>
      <c r="AC3537" s="77">
        <v>18.079999999999998</v>
      </c>
      <c r="AD3537" s="77">
        <v>17.78</v>
      </c>
      <c r="AH3537" s="77">
        <f>IF(AND(M3537&lt;Variables!$G$6,M3537&gt;Variables!$G$5),0,1)</f>
        <v>1</v>
      </c>
      <c r="AI3537" s="77">
        <f t="shared" si="112"/>
        <v>0</v>
      </c>
      <c r="AJ3537" s="77">
        <f>IF(I3537&gt;Variables!$G$7,0,1)</f>
        <v>1</v>
      </c>
      <c r="AK3537" s="77">
        <f>IF(F3537&gt;Variables!$G$8,0,1)</f>
        <v>1</v>
      </c>
      <c r="AL3537" s="77">
        <f>IF(G3537&gt;Variables!$G$9,0,1)</f>
        <v>1</v>
      </c>
      <c r="AM3537" s="77">
        <f>IF(AND(K3537&gt;Variables!$G$10,K3537&lt;Variables!$G$11),0,1)</f>
        <v>1</v>
      </c>
      <c r="AN3537" s="77">
        <f>IF(H3537&lt;Variables!$G$13,1,0)</f>
        <v>0</v>
      </c>
      <c r="AO3537" s="77">
        <f>IF(R3537&lt;Variables!$G$12,0,1)</f>
        <v>0</v>
      </c>
      <c r="AP3537" s="78">
        <f t="shared" si="113"/>
        <v>0</v>
      </c>
      <c r="AQ3537" s="77">
        <f>IF(V3537&lt;Variables!$G$15,1,0)</f>
        <v>1</v>
      </c>
      <c r="AR3537" s="77">
        <v>1</v>
      </c>
      <c r="AS3537" s="77">
        <v>0</v>
      </c>
      <c r="AT3537" s="77">
        <v>0</v>
      </c>
      <c r="AU3537" s="77">
        <v>0</v>
      </c>
      <c r="BA3537" s="77">
        <v>1.0900000000000001</v>
      </c>
    </row>
    <row r="3538" spans="3:53" x14ac:dyDescent="0.25">
      <c r="C3538" s="77" t="s">
        <v>476</v>
      </c>
      <c r="D3538" s="77" t="s">
        <v>456</v>
      </c>
      <c r="E3538" s="77">
        <v>52.91</v>
      </c>
      <c r="F3538" s="77">
        <v>8.35</v>
      </c>
      <c r="G3538" s="77">
        <v>8.5</v>
      </c>
      <c r="H3538" s="77">
        <v>6290</v>
      </c>
      <c r="I3538" s="77">
        <v>1.05</v>
      </c>
      <c r="J3538" s="77" t="s">
        <v>74</v>
      </c>
      <c r="K3538" s="77">
        <v>43.12</v>
      </c>
      <c r="L3538" s="77">
        <v>53.496699999999997</v>
      </c>
      <c r="M3538" s="77">
        <v>-1.2275523536965709</v>
      </c>
      <c r="N3538" s="77">
        <v>53.014028000000003</v>
      </c>
      <c r="O3538" s="77">
        <v>-0.32826783129927939</v>
      </c>
      <c r="P3538" s="77">
        <v>2247000</v>
      </c>
      <c r="Q3538" s="77">
        <v>1408000</v>
      </c>
      <c r="R3538" s="77">
        <v>1.6</v>
      </c>
      <c r="S3538" s="77">
        <v>25.861999999999998</v>
      </c>
      <c r="T3538" s="77">
        <v>7.0840000000000014</v>
      </c>
      <c r="U3538" s="77">
        <v>15.4604</v>
      </c>
      <c r="V3538" s="77">
        <v>2.303248783357478</v>
      </c>
      <c r="AC3538" s="77">
        <v>54.5</v>
      </c>
      <c r="AD3538" s="77">
        <v>52.588900000000002</v>
      </c>
      <c r="AH3538" s="77">
        <f>IF(AND(M3538&lt;Variables!$G$6,M3538&gt;Variables!$G$5),0,1)</f>
        <v>0</v>
      </c>
      <c r="AI3538" s="77">
        <f t="shared" si="112"/>
        <v>0</v>
      </c>
      <c r="AJ3538" s="77">
        <f>IF(I3538&gt;Variables!$G$7,0,1)</f>
        <v>1</v>
      </c>
      <c r="AK3538" s="77">
        <f>IF(F3538&gt;Variables!$G$8,0,1)</f>
        <v>1</v>
      </c>
      <c r="AL3538" s="77">
        <f>IF(G3538&gt;Variables!$G$9,0,1)</f>
        <v>1</v>
      </c>
      <c r="AM3538" s="77">
        <f>IF(AND(K3538&gt;Variables!$G$10,K3538&lt;Variables!$G$11),0,1)</f>
        <v>1</v>
      </c>
      <c r="AN3538" s="77">
        <f>IF(H3538&lt;Variables!$G$13,1,0)</f>
        <v>0</v>
      </c>
      <c r="AO3538" s="77">
        <f>IF(R3538&lt;Variables!$G$12,0,1)</f>
        <v>0</v>
      </c>
      <c r="AP3538" s="78">
        <f t="shared" si="113"/>
        <v>0</v>
      </c>
      <c r="AQ3538" s="77">
        <f>IF(V3538&lt;Variables!$G$15,1,0)</f>
        <v>1</v>
      </c>
      <c r="AR3538" s="77">
        <v>1</v>
      </c>
      <c r="AS3538" s="77">
        <v>0</v>
      </c>
      <c r="AT3538" s="77">
        <v>0</v>
      </c>
      <c r="AU3538" s="77">
        <v>0</v>
      </c>
      <c r="BA3538" s="77">
        <v>1.28</v>
      </c>
    </row>
    <row r="3539" spans="3:53" x14ac:dyDescent="0.25">
      <c r="C3539" s="77" t="s">
        <v>476</v>
      </c>
      <c r="D3539" s="77" t="s">
        <v>449</v>
      </c>
      <c r="E3539" s="77">
        <v>32.58</v>
      </c>
      <c r="F3539" s="77">
        <v>9.1300000000000008</v>
      </c>
      <c r="G3539" s="77">
        <v>5.63</v>
      </c>
      <c r="H3539" s="77">
        <v>17360</v>
      </c>
      <c r="I3539" s="77">
        <v>-0.251</v>
      </c>
      <c r="J3539" s="77" t="s">
        <v>74</v>
      </c>
      <c r="K3539" s="77">
        <v>69.06</v>
      </c>
      <c r="L3539" s="77">
        <v>32.205369999999988</v>
      </c>
      <c r="M3539" s="77">
        <v>1.253300303645035</v>
      </c>
      <c r="N3539" s="77">
        <v>32.028745999999998</v>
      </c>
      <c r="O3539" s="77">
        <v>1.811666307510146</v>
      </c>
      <c r="P3539" s="77">
        <v>29459000</v>
      </c>
      <c r="Q3539" s="77">
        <v>34219000</v>
      </c>
      <c r="R3539" s="77">
        <v>0.86</v>
      </c>
      <c r="S3539" s="77">
        <v>25.861999999999998</v>
      </c>
      <c r="T3539" s="77">
        <v>7.0840000000000014</v>
      </c>
      <c r="U3539" s="77">
        <v>15.4604</v>
      </c>
      <c r="V3539" s="77">
        <v>2.4628875259670031</v>
      </c>
      <c r="AC3539" s="77">
        <v>34.130000000000003</v>
      </c>
      <c r="AD3539" s="77">
        <v>32.369999999999997</v>
      </c>
      <c r="AH3539" s="77">
        <f>IF(AND(M3539&lt;Variables!$G$6,M3539&gt;Variables!$G$5),0,1)</f>
        <v>1</v>
      </c>
      <c r="AI3539" s="77">
        <f t="shared" si="112"/>
        <v>0</v>
      </c>
      <c r="AJ3539" s="77">
        <f>IF(I3539&gt;Variables!$G$7,0,1)</f>
        <v>1</v>
      </c>
      <c r="AK3539" s="77">
        <f>IF(F3539&gt;Variables!$G$8,0,1)</f>
        <v>0</v>
      </c>
      <c r="AL3539" s="77">
        <f>IF(G3539&gt;Variables!$G$9,0,1)</f>
        <v>1</v>
      </c>
      <c r="AM3539" s="77">
        <f>IF(AND(K3539&gt;Variables!$G$10,K3539&lt;Variables!$G$11),0,1)</f>
        <v>0</v>
      </c>
      <c r="AN3539" s="77">
        <f>IF(H3539&lt;Variables!$G$13,1,0)</f>
        <v>0</v>
      </c>
      <c r="AO3539" s="77">
        <f>IF(R3539&lt;Variables!$G$12,0,1)</f>
        <v>0</v>
      </c>
      <c r="AP3539" s="78">
        <f t="shared" si="113"/>
        <v>0</v>
      </c>
      <c r="AQ3539" s="77">
        <f>IF(V3539&lt;Variables!$G$15,1,0)</f>
        <v>1</v>
      </c>
      <c r="AR3539" s="77">
        <v>1</v>
      </c>
      <c r="AS3539" s="77">
        <v>0</v>
      </c>
      <c r="AT3539" s="77">
        <v>0</v>
      </c>
      <c r="AU3539" s="77">
        <v>0</v>
      </c>
      <c r="BA3539" s="77">
        <v>1.36</v>
      </c>
    </row>
    <row r="3540" spans="3:53" x14ac:dyDescent="0.25">
      <c r="C3540" s="77" t="s">
        <v>476</v>
      </c>
      <c r="D3540" s="77" t="s">
        <v>429</v>
      </c>
      <c r="E3540" s="77">
        <v>183.03</v>
      </c>
      <c r="F3540" s="77">
        <v>9.6300000000000008</v>
      </c>
      <c r="G3540" s="77">
        <v>-1.62</v>
      </c>
      <c r="H3540" s="77">
        <v>3840</v>
      </c>
      <c r="I3540" s="77">
        <v>3.5920000000000001</v>
      </c>
      <c r="J3540" s="77" t="s">
        <v>74</v>
      </c>
      <c r="K3540" s="77">
        <v>53.15</v>
      </c>
      <c r="L3540" s="77">
        <v>182.4162</v>
      </c>
      <c r="M3540" s="77">
        <v>0.1117225334153442</v>
      </c>
      <c r="N3540" s="77">
        <v>182.7147361702128</v>
      </c>
      <c r="O3540" s="77">
        <v>-5.1849222563261327E-2</v>
      </c>
      <c r="P3540" s="77">
        <v>535616</v>
      </c>
      <c r="Q3540" s="77">
        <v>177589</v>
      </c>
      <c r="R3540" s="77">
        <v>3.02</v>
      </c>
      <c r="S3540" s="77">
        <v>25.861999999999998</v>
      </c>
      <c r="T3540" s="77">
        <v>7.0840000000000014</v>
      </c>
      <c r="U3540" s="77">
        <v>15.4604</v>
      </c>
      <c r="V3540" s="77">
        <v>2.3957128519002149</v>
      </c>
      <c r="AC3540" s="77">
        <v>184.48</v>
      </c>
      <c r="AD3540" s="77">
        <v>181.905</v>
      </c>
      <c r="AH3540" s="77">
        <f>IF(AND(M3540&lt;Variables!$G$6,M3540&gt;Variables!$G$5),0,1)</f>
        <v>1</v>
      </c>
      <c r="AI3540" s="77">
        <f t="shared" si="112"/>
        <v>1</v>
      </c>
      <c r="AJ3540" s="77">
        <f>IF(I3540&gt;Variables!$G$7,0,1)</f>
        <v>1</v>
      </c>
      <c r="AK3540" s="77">
        <f>IF(F3540&gt;Variables!$G$8,0,1)</f>
        <v>0</v>
      </c>
      <c r="AL3540" s="77">
        <f>IF(G3540&gt;Variables!$G$9,0,1)</f>
        <v>1</v>
      </c>
      <c r="AM3540" s="77">
        <f>IF(AND(K3540&gt;Variables!$G$10,K3540&lt;Variables!$G$11),0,1)</f>
        <v>1</v>
      </c>
      <c r="AN3540" s="77">
        <f>IF(H3540&lt;Variables!$G$13,1,0)</f>
        <v>0</v>
      </c>
      <c r="AO3540" s="77">
        <f>IF(R3540&lt;Variables!$G$12,0,1)</f>
        <v>1</v>
      </c>
      <c r="AP3540" s="78">
        <f t="shared" si="113"/>
        <v>0</v>
      </c>
      <c r="AQ3540" s="77">
        <f>IF(V3540&lt;Variables!$G$15,1,0)</f>
        <v>1</v>
      </c>
      <c r="AR3540" s="77">
        <v>0</v>
      </c>
      <c r="AS3540" s="77">
        <v>1</v>
      </c>
      <c r="AT3540" s="77">
        <v>0</v>
      </c>
      <c r="AU3540" s="77">
        <v>0</v>
      </c>
      <c r="BA3540" s="77">
        <v>0.56999999999999995</v>
      </c>
    </row>
    <row r="3541" spans="3:53" x14ac:dyDescent="0.25">
      <c r="C3541" s="77" t="s">
        <v>476</v>
      </c>
      <c r="D3541" s="77" t="s">
        <v>432</v>
      </c>
      <c r="E3541" s="77">
        <v>21.78</v>
      </c>
      <c r="F3541" s="77">
        <v>11.6</v>
      </c>
      <c r="G3541" s="77">
        <v>1.4</v>
      </c>
      <c r="H3541" s="77">
        <v>2230</v>
      </c>
      <c r="I3541" s="77">
        <v>0.74199999999999999</v>
      </c>
      <c r="J3541" s="77" t="s">
        <v>74</v>
      </c>
      <c r="K3541" s="77">
        <v>44.88</v>
      </c>
      <c r="L3541" s="77">
        <v>21.711065000000001</v>
      </c>
      <c r="M3541" s="77">
        <v>-0.1891431857442262</v>
      </c>
      <c r="N3541" s="77">
        <v>21.709631999999999</v>
      </c>
      <c r="O3541" s="77">
        <v>-0.18255491387417799</v>
      </c>
      <c r="P3541" s="77">
        <v>1554000</v>
      </c>
      <c r="Q3541" s="77">
        <v>1300000</v>
      </c>
      <c r="R3541" s="77">
        <v>1.2</v>
      </c>
      <c r="S3541" s="77">
        <v>25.861999999999998</v>
      </c>
      <c r="T3541" s="77">
        <v>7.0840000000000014</v>
      </c>
      <c r="U3541" s="77">
        <v>15.4604</v>
      </c>
      <c r="V3541" s="77">
        <v>2.3160777457647521</v>
      </c>
      <c r="AC3541" s="77">
        <v>22.16</v>
      </c>
      <c r="AD3541" s="77">
        <v>21.46</v>
      </c>
      <c r="AH3541" s="77">
        <f>IF(AND(M3541&lt;Variables!$G$6,M3541&gt;Variables!$G$5),0,1)</f>
        <v>1</v>
      </c>
      <c r="AI3541" s="77">
        <f t="shared" si="112"/>
        <v>0</v>
      </c>
      <c r="AJ3541" s="77">
        <f>IF(I3541&gt;Variables!$G$7,0,1)</f>
        <v>1</v>
      </c>
      <c r="AK3541" s="77">
        <f>IF(F3541&gt;Variables!$G$8,0,1)</f>
        <v>0</v>
      </c>
      <c r="AL3541" s="77">
        <f>IF(G3541&gt;Variables!$G$9,0,1)</f>
        <v>1</v>
      </c>
      <c r="AM3541" s="77">
        <f>IF(AND(K3541&gt;Variables!$G$10,K3541&lt;Variables!$G$11),0,1)</f>
        <v>1</v>
      </c>
      <c r="AN3541" s="77">
        <f>IF(H3541&lt;Variables!$G$13,1,0)</f>
        <v>0</v>
      </c>
      <c r="AO3541" s="77">
        <f>IF(R3541&lt;Variables!$G$12,0,1)</f>
        <v>0</v>
      </c>
      <c r="AP3541" s="78">
        <f t="shared" si="113"/>
        <v>0</v>
      </c>
      <c r="AQ3541" s="77">
        <f>IF(V3541&lt;Variables!$G$15,1,0)</f>
        <v>1</v>
      </c>
      <c r="AR3541" s="77">
        <v>0</v>
      </c>
      <c r="AS3541" s="77">
        <v>1</v>
      </c>
      <c r="AT3541" s="77">
        <v>0</v>
      </c>
      <c r="AU3541" s="77">
        <v>0</v>
      </c>
      <c r="BA3541" s="77">
        <v>0.26</v>
      </c>
    </row>
    <row r="3542" spans="3:53" x14ac:dyDescent="0.25">
      <c r="C3542" s="77" t="s">
        <v>476</v>
      </c>
      <c r="D3542" s="77" t="s">
        <v>131</v>
      </c>
      <c r="E3542" s="77">
        <v>1.72</v>
      </c>
      <c r="F3542" s="77">
        <v>12.58</v>
      </c>
      <c r="G3542" s="77">
        <v>7.86</v>
      </c>
      <c r="H3542" s="77">
        <v>2660</v>
      </c>
      <c r="I3542" s="77">
        <v>7.1820000000000004</v>
      </c>
      <c r="J3542" s="77" t="s">
        <v>74</v>
      </c>
      <c r="K3542" s="77">
        <v>63.8</v>
      </c>
      <c r="L3542" s="77">
        <v>1.6956450000000001</v>
      </c>
      <c r="M3542" s="77">
        <v>1.141453547175264</v>
      </c>
      <c r="N3542" s="77">
        <v>1.636036</v>
      </c>
      <c r="O3542" s="77">
        <v>4.8265441591749694</v>
      </c>
      <c r="P3542" s="77">
        <v>51401000</v>
      </c>
      <c r="Q3542" s="77">
        <v>21404000</v>
      </c>
      <c r="R3542" s="77">
        <v>2.4</v>
      </c>
      <c r="S3542" s="77">
        <v>25.861999999999998</v>
      </c>
      <c r="T3542" s="77">
        <v>7.0840000000000014</v>
      </c>
      <c r="U3542" s="77">
        <v>15.4604</v>
      </c>
      <c r="V3542" s="77">
        <v>2.4347982615229009</v>
      </c>
      <c r="AC3542" s="77">
        <v>1.88</v>
      </c>
      <c r="AD3542" s="77">
        <v>1.68</v>
      </c>
      <c r="AH3542" s="77">
        <f>IF(AND(M3542&lt;Variables!$G$6,M3542&gt;Variables!$G$5),0,1)</f>
        <v>1</v>
      </c>
      <c r="AI3542" s="77">
        <f t="shared" si="112"/>
        <v>0</v>
      </c>
      <c r="AJ3542" s="77">
        <f>IF(I3542&gt;Variables!$G$7,0,1)</f>
        <v>1</v>
      </c>
      <c r="AK3542" s="77">
        <f>IF(F3542&gt;Variables!$G$8,0,1)</f>
        <v>0</v>
      </c>
      <c r="AL3542" s="77">
        <f>IF(G3542&gt;Variables!$G$9,0,1)</f>
        <v>1</v>
      </c>
      <c r="AM3542" s="77">
        <f>IF(AND(K3542&gt;Variables!$G$10,K3542&lt;Variables!$G$11),0,1)</f>
        <v>0</v>
      </c>
      <c r="AN3542" s="77">
        <f>IF(H3542&lt;Variables!$G$13,1,0)</f>
        <v>0</v>
      </c>
      <c r="AO3542" s="77">
        <f>IF(R3542&lt;Variables!$G$12,0,1)</f>
        <v>1</v>
      </c>
      <c r="AP3542" s="78">
        <f t="shared" si="113"/>
        <v>0</v>
      </c>
      <c r="AQ3542" s="77">
        <f>IF(V3542&lt;Variables!$G$15,1,0)</f>
        <v>1</v>
      </c>
      <c r="AR3542" s="77">
        <v>0</v>
      </c>
      <c r="AS3542" s="77">
        <v>0</v>
      </c>
      <c r="AT3542" s="77">
        <v>1</v>
      </c>
      <c r="AU3542" s="77">
        <v>0</v>
      </c>
      <c r="BA3542" s="77">
        <v>-2.25</v>
      </c>
    </row>
    <row r="3543" spans="3:53" x14ac:dyDescent="0.25">
      <c r="C3543" s="77" t="s">
        <v>476</v>
      </c>
      <c r="D3543" s="77" t="s">
        <v>436</v>
      </c>
      <c r="E3543" s="77">
        <v>3.24</v>
      </c>
      <c r="F3543" s="77">
        <v>16.61</v>
      </c>
      <c r="G3543" s="77">
        <v>4.68</v>
      </c>
      <c r="H3543" s="77">
        <v>34.21</v>
      </c>
      <c r="I3543" s="77">
        <v>-7.2249999999999996</v>
      </c>
      <c r="J3543" s="77" t="s">
        <v>74</v>
      </c>
      <c r="K3543" s="77">
        <v>45.01</v>
      </c>
      <c r="L3543" s="77">
        <v>3.223865</v>
      </c>
      <c r="M3543" s="77">
        <v>1.039125397621167E-2</v>
      </c>
      <c r="N3543" s="77">
        <v>3.387086</v>
      </c>
      <c r="O3543" s="77">
        <v>-4.8090305353923766</v>
      </c>
      <c r="P3543" s="77">
        <v>8289999.9999999991</v>
      </c>
      <c r="Q3543" s="77">
        <v>59810</v>
      </c>
      <c r="R3543" s="77">
        <v>138.61000000000001</v>
      </c>
      <c r="S3543" s="77">
        <v>25.861999999999998</v>
      </c>
      <c r="T3543" s="77">
        <v>7.0840000000000014</v>
      </c>
      <c r="U3543" s="77">
        <v>15.4604</v>
      </c>
      <c r="V3543" s="77">
        <v>2.315183177004621</v>
      </c>
      <c r="AC3543" s="77">
        <v>3.28</v>
      </c>
      <c r="AD3543" s="77">
        <v>2.71</v>
      </c>
      <c r="AH3543" s="77">
        <f>IF(AND(M3543&lt;Variables!$G$6,M3543&gt;Variables!$G$5),0,1)</f>
        <v>1</v>
      </c>
      <c r="AI3543" s="77">
        <f t="shared" si="112"/>
        <v>1</v>
      </c>
      <c r="AJ3543" s="77">
        <f>IF(I3543&gt;Variables!$G$7,0,1)</f>
        <v>1</v>
      </c>
      <c r="AK3543" s="77">
        <f>IF(F3543&gt;Variables!$G$8,0,1)</f>
        <v>0</v>
      </c>
      <c r="AL3543" s="77">
        <f>IF(G3543&gt;Variables!$G$9,0,1)</f>
        <v>1</v>
      </c>
      <c r="AM3543" s="77">
        <f>IF(AND(K3543&gt;Variables!$G$10,K3543&lt;Variables!$G$11),0,1)</f>
        <v>1</v>
      </c>
      <c r="AN3543" s="77">
        <f>IF(H3543&lt;Variables!$G$13,1,0)</f>
        <v>1</v>
      </c>
      <c r="AO3543" s="77">
        <f>IF(R3543&lt;Variables!$G$12,0,1)</f>
        <v>1</v>
      </c>
      <c r="AP3543" s="78">
        <f t="shared" si="113"/>
        <v>0</v>
      </c>
      <c r="AQ3543" s="77">
        <f>IF(V3543&lt;Variables!$G$15,1,0)</f>
        <v>1</v>
      </c>
      <c r="AR3543" s="77">
        <v>0</v>
      </c>
      <c r="AS3543" s="77">
        <v>0</v>
      </c>
      <c r="AT3543" s="77">
        <v>1</v>
      </c>
      <c r="AU3543" s="77">
        <v>0</v>
      </c>
      <c r="BA3543" s="77">
        <v>-2.25</v>
      </c>
    </row>
    <row r="3544" spans="3:53" x14ac:dyDescent="0.25">
      <c r="C3544" s="77" t="s">
        <v>476</v>
      </c>
      <c r="D3544" s="77" t="s">
        <v>466</v>
      </c>
      <c r="E3544" s="77">
        <v>1.37</v>
      </c>
      <c r="F3544" s="77">
        <v>23.21</v>
      </c>
      <c r="G3544" s="77">
        <v>10.48</v>
      </c>
      <c r="H3544" s="77">
        <v>59.38</v>
      </c>
      <c r="I3544" s="77">
        <v>-0.89600000000000002</v>
      </c>
      <c r="J3544" s="77" t="s">
        <v>74</v>
      </c>
      <c r="K3544" s="77">
        <v>48.69</v>
      </c>
      <c r="L3544" s="77">
        <v>1.37297</v>
      </c>
      <c r="M3544" s="77">
        <v>-0.21631936604588151</v>
      </c>
      <c r="N3544" s="77">
        <v>1.372174</v>
      </c>
      <c r="O3544" s="77">
        <v>-0.15843471746293819</v>
      </c>
      <c r="P3544" s="77">
        <v>15390000</v>
      </c>
      <c r="Q3544" s="77">
        <v>1080000</v>
      </c>
      <c r="R3544" s="77">
        <v>14.25</v>
      </c>
      <c r="S3544" s="77">
        <v>25.861999999999998</v>
      </c>
      <c r="T3544" s="77">
        <v>7.0840000000000014</v>
      </c>
      <c r="U3544" s="77">
        <v>15.4604</v>
      </c>
      <c r="V3544" s="77">
        <v>2.3582343067860192</v>
      </c>
      <c r="AC3544" s="77">
        <v>1.64</v>
      </c>
      <c r="AD3544" s="77">
        <v>1.33</v>
      </c>
      <c r="AH3544" s="77">
        <f>IF(AND(M3544&lt;Variables!$G$6,M3544&gt;Variables!$G$5),0,1)</f>
        <v>1</v>
      </c>
      <c r="AI3544" s="77">
        <f t="shared" si="112"/>
        <v>0</v>
      </c>
      <c r="AJ3544" s="77">
        <f>IF(I3544&gt;Variables!$G$7,0,1)</f>
        <v>1</v>
      </c>
      <c r="AK3544" s="77">
        <f>IF(F3544&gt;Variables!$G$8,0,1)</f>
        <v>0</v>
      </c>
      <c r="AL3544" s="77">
        <f>IF(G3544&gt;Variables!$G$9,0,1)</f>
        <v>1</v>
      </c>
      <c r="AM3544" s="77">
        <f>IF(AND(K3544&gt;Variables!$G$10,K3544&lt;Variables!$G$11),0,1)</f>
        <v>1</v>
      </c>
      <c r="AN3544" s="77">
        <f>IF(H3544&lt;Variables!$G$13,1,0)</f>
        <v>1</v>
      </c>
      <c r="AO3544" s="77">
        <f>IF(R3544&lt;Variables!$G$12,0,1)</f>
        <v>1</v>
      </c>
      <c r="AP3544" s="78">
        <f t="shared" si="113"/>
        <v>0</v>
      </c>
      <c r="AQ3544" s="77">
        <f>IF(V3544&lt;Variables!$G$15,1,0)</f>
        <v>1</v>
      </c>
      <c r="AR3544" s="77">
        <v>1</v>
      </c>
      <c r="AS3544" s="77">
        <v>0</v>
      </c>
      <c r="AT3544" s="77">
        <v>0</v>
      </c>
      <c r="AU3544" s="77">
        <v>0</v>
      </c>
      <c r="BA3544" s="77">
        <v>2</v>
      </c>
    </row>
    <row r="3545" spans="3:53" x14ac:dyDescent="0.25">
      <c r="C3545" s="77" t="s">
        <v>476</v>
      </c>
      <c r="D3545" s="77" t="s">
        <v>431</v>
      </c>
      <c r="E3545" s="77">
        <v>36.770000000000003</v>
      </c>
      <c r="F3545" s="77">
        <v>27.24</v>
      </c>
      <c r="G3545" s="77">
        <v>24.39</v>
      </c>
      <c r="H3545" s="77">
        <v>3750</v>
      </c>
      <c r="I3545" s="77">
        <v>52.197000000000003</v>
      </c>
      <c r="J3545" s="77" t="s">
        <v>74</v>
      </c>
      <c r="K3545" s="77">
        <v>68.81</v>
      </c>
      <c r="L3545" s="77">
        <v>35.801409999999997</v>
      </c>
      <c r="M3545" s="77">
        <v>2.8434354959762889</v>
      </c>
      <c r="N3545" s="77">
        <v>35.450257999999998</v>
      </c>
      <c r="O3545" s="77">
        <v>3.8621496069224759</v>
      </c>
      <c r="P3545" s="77">
        <v>15451000</v>
      </c>
      <c r="Q3545" s="77">
        <v>5226000</v>
      </c>
      <c r="R3545" s="77">
        <v>2.96</v>
      </c>
      <c r="S3545" s="77">
        <v>25.861999999999998</v>
      </c>
      <c r="T3545" s="77">
        <v>7.0840000000000014</v>
      </c>
      <c r="U3545" s="77">
        <v>15.4604</v>
      </c>
      <c r="V3545" s="77">
        <v>2.333477534494758</v>
      </c>
      <c r="AC3545" s="77">
        <v>38.549999999999997</v>
      </c>
      <c r="AD3545" s="77">
        <v>35.630000000000003</v>
      </c>
      <c r="AH3545" s="77">
        <f>IF(AND(M3545&lt;Variables!$G$6,M3545&gt;Variables!$G$5),0,1)</f>
        <v>1</v>
      </c>
      <c r="AI3545" s="77">
        <f t="shared" si="112"/>
        <v>0</v>
      </c>
      <c r="AJ3545" s="77">
        <f>IF(I3545&gt;Variables!$G$7,0,1)</f>
        <v>0</v>
      </c>
      <c r="AK3545" s="77">
        <f>IF(F3545&gt;Variables!$G$8,0,1)</f>
        <v>0</v>
      </c>
      <c r="AL3545" s="77">
        <f>IF(G3545&gt;Variables!$G$9,0,1)</f>
        <v>0</v>
      </c>
      <c r="AM3545" s="77">
        <f>IF(AND(K3545&gt;Variables!$G$10,K3545&lt;Variables!$G$11),0,1)</f>
        <v>0</v>
      </c>
      <c r="AN3545" s="77">
        <f>IF(H3545&lt;Variables!$G$13,1,0)</f>
        <v>0</v>
      </c>
      <c r="AO3545" s="77">
        <f>IF(R3545&lt;Variables!$G$12,0,1)</f>
        <v>1</v>
      </c>
      <c r="AP3545" s="78">
        <f t="shared" si="113"/>
        <v>0</v>
      </c>
      <c r="AQ3545" s="77">
        <f>IF(V3545&lt;Variables!$G$15,1,0)</f>
        <v>1</v>
      </c>
      <c r="AR3545" s="77">
        <v>1</v>
      </c>
      <c r="AS3545" s="77">
        <v>0</v>
      </c>
      <c r="AT3545" s="77">
        <v>0</v>
      </c>
      <c r="AU3545" s="77">
        <v>0</v>
      </c>
      <c r="BA3545" s="77">
        <v>2</v>
      </c>
    </row>
    <row r="3546" spans="3:53" x14ac:dyDescent="0.25">
      <c r="C3546" s="77" t="s">
        <v>476</v>
      </c>
      <c r="D3546" s="77" t="s">
        <v>439</v>
      </c>
      <c r="E3546" s="77">
        <v>213.64</v>
      </c>
      <c r="F3546" s="77">
        <v>6.27</v>
      </c>
      <c r="G3546" s="77">
        <v>-2.17</v>
      </c>
      <c r="H3546" s="77">
        <v>15050</v>
      </c>
      <c r="I3546" s="77">
        <v>209.53800000000001</v>
      </c>
      <c r="J3546" s="77" t="s">
        <v>75</v>
      </c>
      <c r="K3546" s="77">
        <v>42.03</v>
      </c>
      <c r="L3546" s="77">
        <v>213.20677499999999</v>
      </c>
      <c r="M3546" s="77">
        <v>-9.698331584445273E-2</v>
      </c>
      <c r="N3546" s="77">
        <v>216.292384</v>
      </c>
      <c r="O3546" s="77">
        <v>-1.522191368513452</v>
      </c>
      <c r="P3546" s="77">
        <v>4407000</v>
      </c>
      <c r="Q3546" s="77">
        <v>9816000</v>
      </c>
      <c r="R3546" s="77">
        <v>0.45</v>
      </c>
      <c r="S3546" s="77">
        <v>25.861999999999998</v>
      </c>
      <c r="T3546" s="77">
        <v>7.0840000000000014</v>
      </c>
      <c r="U3546" s="77">
        <v>15.4604</v>
      </c>
      <c r="V3546" s="77">
        <v>2.284720066317171</v>
      </c>
      <c r="AC3546" s="77">
        <v>221.23</v>
      </c>
      <c r="AD3546" s="77">
        <v>209.3</v>
      </c>
      <c r="AH3546" s="77">
        <f>IF(AND(M3546&lt;Variables!$G$6,M3546&gt;Variables!$G$5),0,1)</f>
        <v>1</v>
      </c>
      <c r="AI3546" s="77">
        <f t="shared" si="112"/>
        <v>1</v>
      </c>
      <c r="AJ3546" s="77">
        <f>IF(I3546&gt;Variables!$G$7,0,1)</f>
        <v>0</v>
      </c>
      <c r="AK3546" s="77">
        <f>IF(F3546&gt;Variables!$G$8,0,1)</f>
        <v>1</v>
      </c>
      <c r="AL3546" s="77">
        <f>IF(G3546&gt;Variables!$G$9,0,1)</f>
        <v>1</v>
      </c>
      <c r="AM3546" s="77">
        <f>IF(AND(K3546&gt;Variables!$G$10,K3546&lt;Variables!$G$11),0,1)</f>
        <v>1</v>
      </c>
      <c r="AN3546" s="77">
        <f>IF(H3546&lt;Variables!$G$13,1,0)</f>
        <v>0</v>
      </c>
      <c r="AO3546" s="77">
        <f>IF(R3546&lt;Variables!$G$12,0,1)</f>
        <v>0</v>
      </c>
      <c r="AP3546" s="78">
        <f t="shared" si="113"/>
        <v>1</v>
      </c>
      <c r="AQ3546" s="77">
        <f>IF(V3546&lt;Variables!$G$15,1,0)</f>
        <v>1</v>
      </c>
      <c r="AR3546" s="77">
        <v>0</v>
      </c>
      <c r="AS3546" s="77">
        <v>0</v>
      </c>
      <c r="AT3546" s="77">
        <v>1</v>
      </c>
      <c r="AU3546" s="77">
        <v>0</v>
      </c>
      <c r="BA3546" s="77">
        <v>-1.3</v>
      </c>
    </row>
    <row r="3547" spans="3:53" x14ac:dyDescent="0.25">
      <c r="C3547" s="77" t="s">
        <v>476</v>
      </c>
      <c r="D3547" s="77" t="s">
        <v>438</v>
      </c>
      <c r="E3547" s="77">
        <v>254.6</v>
      </c>
      <c r="F3547" s="77">
        <v>6.79</v>
      </c>
      <c r="G3547" s="77">
        <v>4.18</v>
      </c>
      <c r="H3547" s="77">
        <v>52880</v>
      </c>
      <c r="I3547" s="77">
        <v>62.970999999999997</v>
      </c>
      <c r="J3547" s="77" t="s">
        <v>75</v>
      </c>
      <c r="K3547" s="77">
        <v>58.59</v>
      </c>
      <c r="L3547" s="77">
        <v>253.57789500000001</v>
      </c>
      <c r="M3547" s="77">
        <v>0.17829038292159391</v>
      </c>
      <c r="N3547" s="77">
        <v>252.93899999999999</v>
      </c>
      <c r="O3547" s="77">
        <v>0.43132929283344201</v>
      </c>
      <c r="P3547" s="77">
        <v>4321000</v>
      </c>
      <c r="Q3547" s="77">
        <v>3755000</v>
      </c>
      <c r="R3547" s="77">
        <v>1.1499999999999999</v>
      </c>
      <c r="S3547" s="77">
        <v>25.861999999999998</v>
      </c>
      <c r="T3547" s="77">
        <v>7.0840000000000014</v>
      </c>
      <c r="U3547" s="77">
        <v>15.4604</v>
      </c>
      <c r="V3547" s="77">
        <v>2.4469338364877502</v>
      </c>
      <c r="AC3547" s="77">
        <v>257.54500000000002</v>
      </c>
      <c r="AD3547" s="77">
        <v>253.01</v>
      </c>
      <c r="AH3547" s="77">
        <f>IF(AND(M3547&lt;Variables!$G$6,M3547&gt;Variables!$G$5),0,1)</f>
        <v>1</v>
      </c>
      <c r="AI3547" s="77">
        <f t="shared" si="112"/>
        <v>0</v>
      </c>
      <c r="AJ3547" s="77">
        <f>IF(I3547&gt;Variables!$G$7,0,1)</f>
        <v>0</v>
      </c>
      <c r="AK3547" s="77">
        <f>IF(F3547&gt;Variables!$G$8,0,1)</f>
        <v>1</v>
      </c>
      <c r="AL3547" s="77">
        <f>IF(G3547&gt;Variables!$G$9,0,1)</f>
        <v>1</v>
      </c>
      <c r="AM3547" s="77">
        <f>IF(AND(K3547&gt;Variables!$G$10,K3547&lt;Variables!$G$11),0,1)</f>
        <v>1</v>
      </c>
      <c r="AN3547" s="77">
        <f>IF(H3547&lt;Variables!$G$13,1,0)</f>
        <v>0</v>
      </c>
      <c r="AO3547" s="77">
        <f>IF(R3547&lt;Variables!$G$12,0,1)</f>
        <v>0</v>
      </c>
      <c r="AP3547" s="78">
        <f t="shared" si="113"/>
        <v>1</v>
      </c>
      <c r="AQ3547" s="77">
        <f>IF(V3547&lt;Variables!$G$15,1,0)</f>
        <v>1</v>
      </c>
      <c r="AR3547" s="77">
        <v>0</v>
      </c>
      <c r="AS3547" s="77">
        <v>0</v>
      </c>
      <c r="AT3547" s="77">
        <v>0</v>
      </c>
      <c r="AU3547" s="77">
        <v>1</v>
      </c>
      <c r="BA3547" s="77">
        <v>0.17</v>
      </c>
    </row>
    <row r="3548" spans="3:53" x14ac:dyDescent="0.25">
      <c r="C3548" s="77" t="s">
        <v>476</v>
      </c>
      <c r="D3548" s="77" t="s">
        <v>445</v>
      </c>
      <c r="E3548" s="77">
        <v>12.52</v>
      </c>
      <c r="F3548" s="77">
        <v>58.73</v>
      </c>
      <c r="G3548" s="77">
        <v>33.33</v>
      </c>
      <c r="H3548" s="77">
        <v>74.489999999999995</v>
      </c>
      <c r="I3548" s="77">
        <v>2582.9050000000002</v>
      </c>
      <c r="J3548" s="77" t="s">
        <v>75</v>
      </c>
      <c r="K3548" s="77">
        <v>67.97</v>
      </c>
      <c r="L3548" s="77">
        <v>12.054964999999999</v>
      </c>
      <c r="M3548" s="77">
        <v>4.8530626177678764</v>
      </c>
      <c r="N3548" s="77">
        <v>11.716201999999999</v>
      </c>
      <c r="O3548" s="77">
        <v>7.8847906514414801</v>
      </c>
      <c r="P3548" s="77">
        <v>81620000</v>
      </c>
      <c r="Q3548" s="77">
        <v>14860000</v>
      </c>
      <c r="R3548" s="77">
        <v>5.49</v>
      </c>
      <c r="S3548" s="77">
        <v>25.861999999999998</v>
      </c>
      <c r="T3548" s="77">
        <v>7.0840000000000014</v>
      </c>
      <c r="U3548" s="77">
        <v>15.4604</v>
      </c>
      <c r="V3548" s="77">
        <v>2.1751284341611941</v>
      </c>
      <c r="AC3548" s="77">
        <v>16.45</v>
      </c>
      <c r="AD3548" s="77">
        <v>12.35</v>
      </c>
      <c r="AH3548" s="77">
        <f>IF(AND(M3548&lt;Variables!$G$6,M3548&gt;Variables!$G$5),0,1)</f>
        <v>1</v>
      </c>
      <c r="AI3548" s="77">
        <f t="shared" si="112"/>
        <v>0</v>
      </c>
      <c r="AJ3548" s="77">
        <f>IF(I3548&gt;Variables!$G$7,0,1)</f>
        <v>0</v>
      </c>
      <c r="AK3548" s="77">
        <f>IF(F3548&gt;Variables!$G$8,0,1)</f>
        <v>0</v>
      </c>
      <c r="AL3548" s="77">
        <f>IF(G3548&gt;Variables!$G$9,0,1)</f>
        <v>0</v>
      </c>
      <c r="AM3548" s="77">
        <f>IF(AND(K3548&gt;Variables!$G$10,K3548&lt;Variables!$G$11),0,1)</f>
        <v>0</v>
      </c>
      <c r="AN3548" s="77">
        <f>IF(H3548&lt;Variables!$G$13,1,0)</f>
        <v>1</v>
      </c>
      <c r="AO3548" s="77">
        <f>IF(R3548&lt;Variables!$G$12,0,1)</f>
        <v>1</v>
      </c>
      <c r="AP3548" s="78">
        <f t="shared" si="113"/>
        <v>1</v>
      </c>
      <c r="AQ3548" s="77">
        <f>IF(V3548&lt;Variables!$G$15,1,0)</f>
        <v>1</v>
      </c>
      <c r="AR3548" s="77">
        <v>1</v>
      </c>
      <c r="AS3548" s="77">
        <v>0</v>
      </c>
      <c r="AT3548" s="77">
        <v>0</v>
      </c>
      <c r="AU3548" s="77">
        <v>0</v>
      </c>
      <c r="BA3548" s="77">
        <v>2</v>
      </c>
    </row>
    <row r="3549" spans="3:53" x14ac:dyDescent="0.25">
      <c r="C3549" s="77" t="s">
        <v>476</v>
      </c>
      <c r="D3549" s="77" t="s">
        <v>198</v>
      </c>
      <c r="E3549" s="77">
        <v>0.16</v>
      </c>
      <c r="F3549" s="77">
        <v>13.78</v>
      </c>
      <c r="G3549" s="77">
        <v>4.0999999999999996</v>
      </c>
      <c r="H3549" s="77">
        <v>-99999</v>
      </c>
      <c r="I3549" s="77">
        <v>-71.597999999999999</v>
      </c>
      <c r="J3549" s="77" t="s">
        <v>75</v>
      </c>
      <c r="K3549" s="77">
        <v>38.56</v>
      </c>
      <c r="L3549" s="77">
        <v>0.1579666666666667</v>
      </c>
      <c r="M3549" s="77">
        <v>-5.1065625659421823</v>
      </c>
      <c r="N3549" s="77">
        <v>0.1584777777777778</v>
      </c>
      <c r="O3549" s="77">
        <v>-5.4126060436093324</v>
      </c>
      <c r="P3549" s="77">
        <v>32513</v>
      </c>
      <c r="Q3549" s="77">
        <v>79782</v>
      </c>
      <c r="R3549" s="77">
        <v>0.41</v>
      </c>
      <c r="S3549" s="77">
        <v>25.861999999999998</v>
      </c>
      <c r="T3549" s="77">
        <v>7.0840000000000014</v>
      </c>
      <c r="U3549" s="77">
        <v>15.4604</v>
      </c>
      <c r="V3549" s="77">
        <v>2.2125379359358508</v>
      </c>
      <c r="AC3549" s="77">
        <v>0.16500000000000001</v>
      </c>
      <c r="AD3549" s="77">
        <v>0.14990000000000001</v>
      </c>
      <c r="AH3549" s="77">
        <f>IF(AND(M3549&lt;Variables!$G$6,M3549&gt;Variables!$G$5),0,1)</f>
        <v>0</v>
      </c>
      <c r="AI3549" s="77">
        <f t="shared" si="112"/>
        <v>1</v>
      </c>
      <c r="AJ3549" s="77">
        <f>IF(I3549&gt;Variables!$G$7,0,1)</f>
        <v>1</v>
      </c>
      <c r="AK3549" s="77">
        <f>IF(F3549&gt;Variables!$G$8,0,1)</f>
        <v>0</v>
      </c>
      <c r="AL3549" s="77">
        <f>IF(G3549&gt;Variables!$G$9,0,1)</f>
        <v>1</v>
      </c>
      <c r="AM3549" s="77">
        <f>IF(AND(K3549&gt;Variables!$G$10,K3549&lt;Variables!$G$11),0,1)</f>
        <v>1</v>
      </c>
      <c r="AN3549" s="77">
        <f>IF(H3549&lt;Variables!$G$13,1,0)</f>
        <v>1</v>
      </c>
      <c r="AO3549" s="77">
        <f>IF(R3549&lt;Variables!$G$12,0,1)</f>
        <v>0</v>
      </c>
      <c r="AP3549" s="78">
        <f t="shared" si="113"/>
        <v>1</v>
      </c>
      <c r="AQ3549" s="77">
        <f>IF(V3549&lt;Variables!$G$15,1,0)</f>
        <v>1</v>
      </c>
      <c r="AR3549" s="77">
        <v>0</v>
      </c>
      <c r="AS3549" s="77">
        <v>0</v>
      </c>
      <c r="AT3549" s="77">
        <v>1</v>
      </c>
      <c r="AU3549" s="77">
        <v>0</v>
      </c>
      <c r="BA3549" s="77">
        <v>-2.25</v>
      </c>
    </row>
    <row r="3550" spans="3:53" x14ac:dyDescent="0.25">
      <c r="C3550" s="77" t="s">
        <v>476</v>
      </c>
      <c r="D3550" s="77" t="s">
        <v>453</v>
      </c>
      <c r="E3550" s="77">
        <v>17.04</v>
      </c>
      <c r="F3550" s="77">
        <v>19.920000000000002</v>
      </c>
      <c r="G3550" s="77">
        <v>-0.87</v>
      </c>
      <c r="H3550" s="77">
        <v>177.22</v>
      </c>
      <c r="I3550" s="77">
        <v>-27.184000000000001</v>
      </c>
      <c r="J3550" s="77" t="s">
        <v>75</v>
      </c>
      <c r="K3550" s="77">
        <v>57.28</v>
      </c>
      <c r="L3550" s="77">
        <v>16.951672222222221</v>
      </c>
      <c r="M3550" s="77">
        <v>0.2850915068686935</v>
      </c>
      <c r="N3550" s="77">
        <v>16.991318750000001</v>
      </c>
      <c r="O3550" s="77">
        <v>5.1092267337981882E-2</v>
      </c>
      <c r="P3550" s="77">
        <v>473320</v>
      </c>
      <c r="Q3550" s="77">
        <v>77900</v>
      </c>
      <c r="R3550" s="77">
        <v>6.08</v>
      </c>
      <c r="S3550" s="77">
        <v>25.861999999999998</v>
      </c>
      <c r="T3550" s="77">
        <v>7.0840000000000014</v>
      </c>
      <c r="U3550" s="77">
        <v>15.4604</v>
      </c>
      <c r="V3550" s="77">
        <v>2.4290144745224418</v>
      </c>
      <c r="AC3550" s="77">
        <v>17</v>
      </c>
      <c r="AD3550" s="77">
        <v>16.850000000000001</v>
      </c>
      <c r="AH3550" s="77">
        <f>IF(AND(M3550&lt;Variables!$G$6,M3550&gt;Variables!$G$5),0,1)</f>
        <v>1</v>
      </c>
      <c r="AI3550" s="77">
        <f t="shared" si="112"/>
        <v>1</v>
      </c>
      <c r="AJ3550" s="77">
        <f>IF(I3550&gt;Variables!$G$7,0,1)</f>
        <v>1</v>
      </c>
      <c r="AK3550" s="77">
        <f>IF(F3550&gt;Variables!$G$8,0,1)</f>
        <v>0</v>
      </c>
      <c r="AL3550" s="77">
        <f>IF(G3550&gt;Variables!$G$9,0,1)</f>
        <v>1</v>
      </c>
      <c r="AM3550" s="77">
        <f>IF(AND(K3550&gt;Variables!$G$10,K3550&lt;Variables!$G$11),0,1)</f>
        <v>1</v>
      </c>
      <c r="AN3550" s="77">
        <f>IF(H3550&lt;Variables!$G$13,1,0)</f>
        <v>1</v>
      </c>
      <c r="AO3550" s="77">
        <f>IF(R3550&lt;Variables!$G$12,0,1)</f>
        <v>1</v>
      </c>
      <c r="AP3550" s="78">
        <f t="shared" si="113"/>
        <v>1</v>
      </c>
      <c r="AQ3550" s="77">
        <f>IF(V3550&lt;Variables!$G$15,1,0)</f>
        <v>1</v>
      </c>
      <c r="AR3550" s="77">
        <v>0</v>
      </c>
      <c r="AS3550" s="77">
        <v>0</v>
      </c>
      <c r="AT3550" s="77">
        <v>0</v>
      </c>
      <c r="AU3550" s="77">
        <v>1</v>
      </c>
      <c r="BA3550" s="77">
        <v>-0.95</v>
      </c>
    </row>
    <row r="3551" spans="3:53" x14ac:dyDescent="0.25">
      <c r="C3551" s="77" t="s">
        <v>476</v>
      </c>
      <c r="D3551" s="77" t="s">
        <v>435</v>
      </c>
      <c r="E3551" s="77">
        <v>5.37</v>
      </c>
      <c r="F3551" s="77">
        <v>19.670000000000002</v>
      </c>
      <c r="G3551" s="77">
        <v>1.71</v>
      </c>
      <c r="H3551" s="77">
        <v>184.53</v>
      </c>
      <c r="I3551" s="77">
        <v>30.57</v>
      </c>
      <c r="J3551" s="77" t="s">
        <v>75</v>
      </c>
      <c r="K3551" s="77">
        <v>22.97</v>
      </c>
      <c r="L3551" s="77">
        <v>5.4107200000000004</v>
      </c>
      <c r="M3551" s="77">
        <v>-1.3070349232634411</v>
      </c>
      <c r="N3551" s="77">
        <v>5.4297125000000008</v>
      </c>
      <c r="O3551" s="77">
        <v>-1.6522513853173799</v>
      </c>
      <c r="P3551" s="77">
        <v>694280</v>
      </c>
      <c r="Q3551" s="77">
        <v>258610</v>
      </c>
      <c r="R3551" s="77">
        <v>2.68</v>
      </c>
      <c r="S3551" s="77">
        <v>25.861999999999998</v>
      </c>
      <c r="T3551" s="77">
        <v>7.0840000000000014</v>
      </c>
      <c r="U3551" s="77">
        <v>15.4604</v>
      </c>
      <c r="V3551" s="77">
        <v>2.0189215113227079</v>
      </c>
      <c r="AC3551" s="77">
        <v>5.88</v>
      </c>
      <c r="AD3551" s="77">
        <v>5.3300999999999998</v>
      </c>
      <c r="AH3551" s="77">
        <f>IF(AND(M3551&lt;Variables!$G$6,M3551&gt;Variables!$G$5),0,1)</f>
        <v>0</v>
      </c>
      <c r="AI3551" s="77">
        <f t="shared" si="112"/>
        <v>1</v>
      </c>
      <c r="AJ3551" s="77">
        <f>IF(I3551&gt;Variables!$G$7,0,1)</f>
        <v>1</v>
      </c>
      <c r="AK3551" s="77">
        <f>IF(F3551&gt;Variables!$G$8,0,1)</f>
        <v>0</v>
      </c>
      <c r="AL3551" s="77">
        <f>IF(G3551&gt;Variables!$G$9,0,1)</f>
        <v>1</v>
      </c>
      <c r="AM3551" s="77">
        <f>IF(AND(K3551&gt;Variables!$G$10,K3551&lt;Variables!$G$11),0,1)</f>
        <v>1</v>
      </c>
      <c r="AN3551" s="77">
        <f>IF(H3551&lt;Variables!$G$13,1,0)</f>
        <v>1</v>
      </c>
      <c r="AO3551" s="77">
        <f>IF(R3551&lt;Variables!$G$12,0,1)</f>
        <v>1</v>
      </c>
      <c r="AP3551" s="78">
        <f t="shared" si="113"/>
        <v>1</v>
      </c>
      <c r="AQ3551" s="77">
        <f>IF(V3551&lt;Variables!$G$15,1,0)</f>
        <v>1</v>
      </c>
      <c r="AR3551" s="77">
        <v>1</v>
      </c>
      <c r="AS3551" s="77">
        <v>0</v>
      </c>
      <c r="AT3551" s="77">
        <v>0</v>
      </c>
      <c r="AU3551" s="77">
        <v>0</v>
      </c>
      <c r="BA3551" s="77">
        <v>1.2</v>
      </c>
    </row>
    <row r="3552" spans="3:53" x14ac:dyDescent="0.25">
      <c r="C3552" s="77" t="s">
        <v>476</v>
      </c>
      <c r="D3552" s="77" t="s">
        <v>123</v>
      </c>
      <c r="E3552" s="77">
        <v>13.05</v>
      </c>
      <c r="F3552" s="77">
        <v>15.75</v>
      </c>
      <c r="G3552" s="77">
        <v>10.98</v>
      </c>
      <c r="H3552" s="77">
        <v>4790</v>
      </c>
      <c r="I3552" s="77">
        <v>193.02</v>
      </c>
      <c r="J3552" s="77" t="s">
        <v>75</v>
      </c>
      <c r="K3552" s="77">
        <v>57.43</v>
      </c>
      <c r="L3552" s="77">
        <v>12.876785</v>
      </c>
      <c r="M3552" s="77">
        <v>1.616979704173046</v>
      </c>
      <c r="N3552" s="77">
        <v>13.053102000000001</v>
      </c>
      <c r="O3552" s="77">
        <v>0.24437103149888631</v>
      </c>
      <c r="P3552" s="77">
        <v>84879000</v>
      </c>
      <c r="Q3552" s="77">
        <v>48995000</v>
      </c>
      <c r="R3552" s="77">
        <v>1.73</v>
      </c>
      <c r="S3552" s="77">
        <v>25.861999999999998</v>
      </c>
      <c r="T3552" s="77">
        <v>7.0840000000000014</v>
      </c>
      <c r="U3552" s="77">
        <v>15.4604</v>
      </c>
      <c r="V3552" s="77">
        <v>2.3672364359161082</v>
      </c>
      <c r="AC3552" s="77">
        <v>13.1</v>
      </c>
      <c r="AD3552" s="77">
        <v>11.72</v>
      </c>
      <c r="AH3552" s="77">
        <f>IF(AND(M3552&lt;Variables!$G$6,M3552&gt;Variables!$G$5),0,1)</f>
        <v>1</v>
      </c>
      <c r="AI3552" s="77">
        <f t="shared" si="112"/>
        <v>1</v>
      </c>
      <c r="AJ3552" s="77">
        <f>IF(I3552&gt;Variables!$G$7,0,1)</f>
        <v>0</v>
      </c>
      <c r="AK3552" s="77">
        <f>IF(F3552&gt;Variables!$G$8,0,1)</f>
        <v>0</v>
      </c>
      <c r="AL3552" s="77">
        <f>IF(G3552&gt;Variables!$G$9,0,1)</f>
        <v>0</v>
      </c>
      <c r="AM3552" s="77">
        <f>IF(AND(K3552&gt;Variables!$G$10,K3552&lt;Variables!$G$11),0,1)</f>
        <v>1</v>
      </c>
      <c r="AN3552" s="77">
        <f>IF(H3552&lt;Variables!$G$13,1,0)</f>
        <v>0</v>
      </c>
      <c r="AO3552" s="77">
        <f>IF(R3552&lt;Variables!$G$12,0,1)</f>
        <v>0</v>
      </c>
      <c r="AP3552" s="78">
        <f t="shared" si="113"/>
        <v>1</v>
      </c>
      <c r="AQ3552" s="77">
        <f>IF(V3552&lt;Variables!$G$15,1,0)</f>
        <v>1</v>
      </c>
      <c r="AR3552" s="77">
        <v>0</v>
      </c>
      <c r="AS3552" s="77">
        <v>0</v>
      </c>
      <c r="AT3552" s="77">
        <v>1</v>
      </c>
      <c r="AU3552" s="77">
        <v>0</v>
      </c>
      <c r="BA3552" s="77">
        <v>-2.25</v>
      </c>
    </row>
    <row r="3553" spans="3:53" x14ac:dyDescent="0.25">
      <c r="C3553" s="77" t="s">
        <v>476</v>
      </c>
      <c r="D3553" s="77" t="s">
        <v>452</v>
      </c>
      <c r="E3553" s="77">
        <v>34.35</v>
      </c>
      <c r="F3553" s="77">
        <v>45.36</v>
      </c>
      <c r="G3553" s="77">
        <v>6.84</v>
      </c>
      <c r="H3553" s="77">
        <v>152.74</v>
      </c>
      <c r="I3553" s="77">
        <v>10.182</v>
      </c>
      <c r="J3553" s="77" t="s">
        <v>74</v>
      </c>
      <c r="K3553" s="77">
        <v>54.86</v>
      </c>
      <c r="L3553" s="77">
        <v>34.168166666666671</v>
      </c>
      <c r="M3553" s="77">
        <v>6.3899633674598472E-2</v>
      </c>
      <c r="N3553" s="77">
        <v>34.081864705882353</v>
      </c>
      <c r="O3553" s="77">
        <v>0.31728103802659952</v>
      </c>
      <c r="P3553" s="77">
        <v>128760</v>
      </c>
      <c r="Q3553" s="77">
        <v>15550</v>
      </c>
      <c r="R3553" s="77">
        <v>8.2799999999999994</v>
      </c>
      <c r="S3553" s="77">
        <v>25.861999999999998</v>
      </c>
      <c r="T3553" s="77">
        <v>7.0840000000000014</v>
      </c>
      <c r="U3553" s="77">
        <v>15.4604</v>
      </c>
      <c r="V3553" s="77">
        <v>2.4147913347140868</v>
      </c>
      <c r="AC3553" s="77">
        <v>34.6</v>
      </c>
      <c r="AD3553" s="77">
        <v>33.950000000000003</v>
      </c>
      <c r="AH3553" s="77">
        <f>IF(AND(M3553&lt;Variables!$G$6,M3553&gt;Variables!$G$5),0,1)</f>
        <v>1</v>
      </c>
      <c r="AI3553" s="77">
        <f t="shared" si="112"/>
        <v>0</v>
      </c>
      <c r="AJ3553" s="77">
        <f>IF(I3553&gt;Variables!$G$7,0,1)</f>
        <v>1</v>
      </c>
      <c r="AK3553" s="77">
        <f>IF(F3553&gt;Variables!$G$8,0,1)</f>
        <v>0</v>
      </c>
      <c r="AL3553" s="77">
        <f>IF(G3553&gt;Variables!$G$9,0,1)</f>
        <v>1</v>
      </c>
      <c r="AM3553" s="77">
        <f>IF(AND(K3553&gt;Variables!$G$10,K3553&lt;Variables!$G$11),0,1)</f>
        <v>1</v>
      </c>
      <c r="AN3553" s="77">
        <f>IF(H3553&lt;Variables!$G$13,1,0)</f>
        <v>1</v>
      </c>
      <c r="AO3553" s="77">
        <f>IF(R3553&lt;Variables!$G$12,0,1)</f>
        <v>1</v>
      </c>
      <c r="AP3553" s="78">
        <f t="shared" si="113"/>
        <v>0</v>
      </c>
      <c r="AQ3553" s="77">
        <f>IF(V3553&lt;Variables!$G$15,1,0)</f>
        <v>1</v>
      </c>
      <c r="AR3553" s="77">
        <v>0</v>
      </c>
      <c r="AS3553" s="77">
        <v>1</v>
      </c>
      <c r="AT3553" s="77">
        <v>0</v>
      </c>
      <c r="AU3553" s="77">
        <v>0</v>
      </c>
      <c r="BA3553" s="77">
        <v>-0.08</v>
      </c>
    </row>
    <row r="3554" spans="3:53" x14ac:dyDescent="0.25">
      <c r="C3554" s="77" t="s">
        <v>476</v>
      </c>
      <c r="D3554" s="77" t="s">
        <v>471</v>
      </c>
      <c r="E3554" s="77">
        <v>25.04</v>
      </c>
      <c r="F3554" s="77">
        <v>5.94</v>
      </c>
      <c r="G3554" s="77">
        <v>4.8899999999999997</v>
      </c>
      <c r="H3554" s="77">
        <v>2120</v>
      </c>
      <c r="I3554" s="77">
        <v>908.52200000000005</v>
      </c>
      <c r="J3554" s="77" t="s">
        <v>74</v>
      </c>
      <c r="K3554" s="77">
        <v>76.510000000000005</v>
      </c>
      <c r="L3554" s="77">
        <v>24.90767</v>
      </c>
      <c r="M3554" s="77">
        <v>0.6091697858531151</v>
      </c>
      <c r="N3554" s="77">
        <v>24.671488</v>
      </c>
      <c r="O3554" s="77">
        <v>1.5723088935697609</v>
      </c>
      <c r="P3554" s="77">
        <v>638241</v>
      </c>
      <c r="Q3554" s="77">
        <v>1190000</v>
      </c>
      <c r="R3554" s="77">
        <v>0.54</v>
      </c>
      <c r="S3554" s="77">
        <v>25.861999999999998</v>
      </c>
      <c r="T3554" s="77">
        <v>7.0840000000000014</v>
      </c>
      <c r="U3554" s="77">
        <v>15.4604</v>
      </c>
      <c r="V3554" s="77">
        <v>2.579166610693493</v>
      </c>
      <c r="AC3554" s="77">
        <v>25.3</v>
      </c>
      <c r="AD3554" s="77">
        <v>24.524999999999999</v>
      </c>
      <c r="AH3554" s="77">
        <f>IF(AND(M3554&lt;Variables!$G$6,M3554&gt;Variables!$G$5),0,1)</f>
        <v>1</v>
      </c>
      <c r="AI3554" s="77">
        <f t="shared" si="112"/>
        <v>0</v>
      </c>
      <c r="AJ3554" s="77">
        <f>IF(I3554&gt;Variables!$G$7,0,1)</f>
        <v>0</v>
      </c>
      <c r="AK3554" s="77">
        <f>IF(F3554&gt;Variables!$G$8,0,1)</f>
        <v>1</v>
      </c>
      <c r="AL3554" s="77">
        <f>IF(G3554&gt;Variables!$G$9,0,1)</f>
        <v>1</v>
      </c>
      <c r="AM3554" s="77">
        <f>IF(AND(K3554&gt;Variables!$G$10,K3554&lt;Variables!$G$11),0,1)</f>
        <v>1</v>
      </c>
      <c r="AN3554" s="77">
        <f>IF(H3554&lt;Variables!$G$13,1,0)</f>
        <v>0</v>
      </c>
      <c r="AO3554" s="77">
        <f>IF(R3554&lt;Variables!$G$12,0,1)</f>
        <v>0</v>
      </c>
      <c r="AP3554" s="78">
        <f t="shared" si="113"/>
        <v>0</v>
      </c>
      <c r="AQ3554" s="77">
        <f>IF(V3554&lt;Variables!$G$15,1,0)</f>
        <v>1</v>
      </c>
      <c r="AR3554" s="77">
        <v>0</v>
      </c>
      <c r="AS3554" s="77">
        <v>1</v>
      </c>
      <c r="AT3554" s="77">
        <v>0</v>
      </c>
      <c r="AU3554" s="77">
        <v>0</v>
      </c>
      <c r="BA3554" s="77">
        <v>-0.28999999999999998</v>
      </c>
    </row>
    <row r="3555" spans="3:53" x14ac:dyDescent="0.25">
      <c r="C3555" s="77" t="s">
        <v>476</v>
      </c>
      <c r="D3555" s="77" t="s">
        <v>442</v>
      </c>
      <c r="E3555" s="77">
        <v>142.88999999999999</v>
      </c>
      <c r="F3555" s="77">
        <v>13.67</v>
      </c>
      <c r="G3555" s="77">
        <v>4.88</v>
      </c>
      <c r="H3555" s="77">
        <v>20120</v>
      </c>
      <c r="I3555" s="77">
        <v>-21.018999999999998</v>
      </c>
      <c r="J3555" s="77" t="s">
        <v>75</v>
      </c>
      <c r="K3555" s="77">
        <v>81.08</v>
      </c>
      <c r="L3555" s="77">
        <v>141.20875000000001</v>
      </c>
      <c r="M3555" s="77">
        <v>1.2331034726955721</v>
      </c>
      <c r="N3555" s="77">
        <v>140.39559199999999</v>
      </c>
      <c r="O3555" s="77">
        <v>1.819436040413573</v>
      </c>
      <c r="P3555" s="77">
        <v>5873000</v>
      </c>
      <c r="Q3555" s="77">
        <v>2303000</v>
      </c>
      <c r="R3555" s="77">
        <v>2.5499999999999998</v>
      </c>
      <c r="S3555" s="77">
        <v>25.861999999999998</v>
      </c>
      <c r="T3555" s="77">
        <v>7.0840000000000014</v>
      </c>
      <c r="U3555" s="77">
        <v>15.4604</v>
      </c>
      <c r="V3555" s="77">
        <v>2.5462459257800938</v>
      </c>
      <c r="AC3555" s="77">
        <v>143.22999999999999</v>
      </c>
      <c r="AD3555" s="77">
        <v>136.09</v>
      </c>
      <c r="AH3555" s="77">
        <f>IF(AND(M3555&lt;Variables!$G$6,M3555&gt;Variables!$G$5),0,1)</f>
        <v>1</v>
      </c>
      <c r="AI3555" s="77">
        <f t="shared" si="112"/>
        <v>0</v>
      </c>
      <c r="AJ3555" s="77">
        <f>IF(I3555&gt;Variables!$G$7,0,1)</f>
        <v>1</v>
      </c>
      <c r="AK3555" s="77">
        <f>IF(F3555&gt;Variables!$G$8,0,1)</f>
        <v>0</v>
      </c>
      <c r="AL3555" s="77">
        <f>IF(G3555&gt;Variables!$G$9,0,1)</f>
        <v>1</v>
      </c>
      <c r="AM3555" s="77">
        <f>IF(AND(K3555&gt;Variables!$G$10,K3555&lt;Variables!$G$11),0,1)</f>
        <v>1</v>
      </c>
      <c r="AN3555" s="77">
        <f>IF(H3555&lt;Variables!$G$13,1,0)</f>
        <v>0</v>
      </c>
      <c r="AO3555" s="77">
        <f>IF(R3555&lt;Variables!$G$12,0,1)</f>
        <v>1</v>
      </c>
      <c r="AP3555" s="78">
        <f t="shared" si="113"/>
        <v>1</v>
      </c>
      <c r="AQ3555" s="77">
        <f>IF(V3555&lt;Variables!$G$15,1,0)</f>
        <v>1</v>
      </c>
      <c r="AR3555" s="77">
        <v>0</v>
      </c>
      <c r="AS3555" s="77">
        <v>0</v>
      </c>
      <c r="AT3555" s="77">
        <v>1</v>
      </c>
      <c r="AU3555" s="77">
        <v>0</v>
      </c>
      <c r="BA3555" s="77">
        <v>-1.81</v>
      </c>
    </row>
    <row r="3556" spans="3:53" x14ac:dyDescent="0.25">
      <c r="C3556" s="77" t="s">
        <v>476</v>
      </c>
      <c r="D3556" s="77" t="s">
        <v>195</v>
      </c>
      <c r="E3556" s="77">
        <v>33.19</v>
      </c>
      <c r="F3556" s="77">
        <v>9.57</v>
      </c>
      <c r="G3556" s="77">
        <v>9.44</v>
      </c>
      <c r="H3556" s="77">
        <v>3620</v>
      </c>
      <c r="I3556" s="77">
        <v>0.19900000000000001</v>
      </c>
      <c r="J3556" s="77" t="s">
        <v>75</v>
      </c>
      <c r="K3556" s="77">
        <v>49.14</v>
      </c>
      <c r="L3556" s="77">
        <v>33.284826666666667</v>
      </c>
      <c r="M3556" s="77">
        <v>-0.37502573745315437</v>
      </c>
      <c r="N3556" s="77">
        <v>33.154215909090922</v>
      </c>
      <c r="O3556" s="77">
        <v>1.744601930849881E-2</v>
      </c>
      <c r="P3556" s="77">
        <v>223014</v>
      </c>
      <c r="Q3556" s="77">
        <v>706672</v>
      </c>
      <c r="R3556" s="77">
        <v>0.32</v>
      </c>
      <c r="S3556" s="77">
        <v>25.861999999999998</v>
      </c>
      <c r="T3556" s="77">
        <v>7.0840000000000014</v>
      </c>
      <c r="U3556" s="77">
        <v>15.4604</v>
      </c>
      <c r="V3556" s="77">
        <v>2.3669096252501838</v>
      </c>
      <c r="AC3556" s="77">
        <v>33.200000000000003</v>
      </c>
      <c r="AD3556" s="77">
        <v>31.42</v>
      </c>
      <c r="AH3556" s="77">
        <f>IF(AND(M3556&lt;Variables!$G$6,M3556&gt;Variables!$G$5),0,1)</f>
        <v>1</v>
      </c>
      <c r="AI3556" s="77">
        <f t="shared" si="112"/>
        <v>0</v>
      </c>
      <c r="AJ3556" s="77">
        <f>IF(I3556&gt;Variables!$G$7,0,1)</f>
        <v>1</v>
      </c>
      <c r="AK3556" s="77">
        <f>IF(F3556&gt;Variables!$G$8,0,1)</f>
        <v>0</v>
      </c>
      <c r="AL3556" s="77">
        <f>IF(G3556&gt;Variables!$G$9,0,1)</f>
        <v>1</v>
      </c>
      <c r="AM3556" s="77">
        <f>IF(AND(K3556&gt;Variables!$G$10,K3556&lt;Variables!$G$11),0,1)</f>
        <v>1</v>
      </c>
      <c r="AN3556" s="77">
        <f>IF(H3556&lt;Variables!$G$13,1,0)</f>
        <v>0</v>
      </c>
      <c r="AO3556" s="77">
        <f>IF(R3556&lt;Variables!$G$12,0,1)</f>
        <v>0</v>
      </c>
      <c r="AP3556" s="78">
        <f t="shared" si="113"/>
        <v>1</v>
      </c>
      <c r="AQ3556" s="77">
        <f>IF(V3556&lt;Variables!$G$15,1,0)</f>
        <v>1</v>
      </c>
      <c r="AR3556" s="77">
        <v>0</v>
      </c>
      <c r="AS3556" s="77">
        <v>0</v>
      </c>
      <c r="AT3556" s="77">
        <v>1</v>
      </c>
      <c r="AU3556" s="77">
        <v>0</v>
      </c>
      <c r="BA3556" s="77">
        <v>-2.25</v>
      </c>
    </row>
    <row r="3557" spans="3:53" x14ac:dyDescent="0.25">
      <c r="C3557" s="77" t="s">
        <v>476</v>
      </c>
      <c r="D3557" s="77" t="s">
        <v>475</v>
      </c>
      <c r="E3557" s="77">
        <v>50.39</v>
      </c>
      <c r="F3557" s="77">
        <v>7.93</v>
      </c>
      <c r="G3557" s="77">
        <v>9.01</v>
      </c>
      <c r="H3557" s="77">
        <v>4840</v>
      </c>
      <c r="I3557" s="77">
        <v>4.4999999999999998E-2</v>
      </c>
      <c r="J3557" s="77" t="s">
        <v>75</v>
      </c>
      <c r="K3557" s="77">
        <v>73.8</v>
      </c>
      <c r="L3557" s="77">
        <v>48.865850000000002</v>
      </c>
      <c r="M3557" s="77">
        <v>2.9758000730571519</v>
      </c>
      <c r="N3557" s="77">
        <v>47.884308108108101</v>
      </c>
      <c r="O3557" s="77">
        <v>5.086618117970616</v>
      </c>
      <c r="P3557" s="77">
        <v>322170</v>
      </c>
      <c r="Q3557" s="77">
        <v>568912</v>
      </c>
      <c r="R3557" s="77">
        <v>0.56999999999999995</v>
      </c>
      <c r="S3557" s="77">
        <v>25.861999999999998</v>
      </c>
      <c r="T3557" s="77">
        <v>7.0840000000000014</v>
      </c>
      <c r="U3557" s="77">
        <v>15.4604</v>
      </c>
      <c r="V3557" s="77">
        <v>2.331657365558975</v>
      </c>
      <c r="AC3557" s="77">
        <v>53.601500000000001</v>
      </c>
      <c r="AD3557" s="77">
        <v>49.688000000000002</v>
      </c>
      <c r="AH3557" s="77">
        <f>IF(AND(M3557&lt;Variables!$G$6,M3557&gt;Variables!$G$5),0,1)</f>
        <v>1</v>
      </c>
      <c r="AI3557" s="77">
        <f t="shared" si="112"/>
        <v>0</v>
      </c>
      <c r="AJ3557" s="77">
        <f>IF(I3557&gt;Variables!$G$7,0,1)</f>
        <v>1</v>
      </c>
      <c r="AK3557" s="77">
        <f>IF(F3557&gt;Variables!$G$8,0,1)</f>
        <v>1</v>
      </c>
      <c r="AL3557" s="77">
        <f>IF(G3557&gt;Variables!$G$9,0,1)</f>
        <v>1</v>
      </c>
      <c r="AM3557" s="77">
        <f>IF(AND(K3557&gt;Variables!$G$10,K3557&lt;Variables!$G$11),0,1)</f>
        <v>1</v>
      </c>
      <c r="AN3557" s="77">
        <f>IF(H3557&lt;Variables!$G$13,1,0)</f>
        <v>0</v>
      </c>
      <c r="AO3557" s="77">
        <f>IF(R3557&lt;Variables!$G$12,0,1)</f>
        <v>0</v>
      </c>
      <c r="AP3557" s="78">
        <f t="shared" si="113"/>
        <v>1</v>
      </c>
      <c r="AQ3557" s="77">
        <f>IF(V3557&lt;Variables!$G$15,1,0)</f>
        <v>1</v>
      </c>
      <c r="AR3557" s="77">
        <v>1</v>
      </c>
      <c r="AS3557" s="77">
        <v>0</v>
      </c>
      <c r="AT3557" s="77">
        <v>0</v>
      </c>
      <c r="AU3557" s="77">
        <v>0</v>
      </c>
      <c r="BA3557" s="77">
        <v>2</v>
      </c>
    </row>
    <row r="3558" spans="3:53" x14ac:dyDescent="0.25">
      <c r="C3558" s="77" t="s">
        <v>476</v>
      </c>
      <c r="D3558" s="77" t="s">
        <v>183</v>
      </c>
      <c r="E3558" s="77">
        <v>46</v>
      </c>
      <c r="F3558" s="77">
        <v>7.65</v>
      </c>
      <c r="G3558" s="77">
        <v>8.6999999999999993</v>
      </c>
      <c r="H3558" s="77">
        <v>6840</v>
      </c>
      <c r="I3558" s="77">
        <v>4042.529</v>
      </c>
      <c r="J3558" s="77" t="s">
        <v>75</v>
      </c>
      <c r="K3558" s="77">
        <v>61.96</v>
      </c>
      <c r="L3558" s="77">
        <v>45.415709999999997</v>
      </c>
      <c r="M3558" s="77">
        <v>0.9562550051512948</v>
      </c>
      <c r="N3558" s="77">
        <v>45.187716000000002</v>
      </c>
      <c r="O3558" s="77">
        <v>1.4656284021967381</v>
      </c>
      <c r="P3558" s="77">
        <v>1496000</v>
      </c>
      <c r="Q3558" s="77">
        <v>2260000</v>
      </c>
      <c r="R3558" s="77">
        <v>0.66</v>
      </c>
      <c r="S3558" s="77">
        <v>25.861999999999998</v>
      </c>
      <c r="T3558" s="77">
        <v>7.0840000000000014</v>
      </c>
      <c r="U3558" s="77">
        <v>15.4604</v>
      </c>
      <c r="V3558" s="77">
        <v>2.4330134629857381</v>
      </c>
      <c r="AC3558" s="77">
        <v>49.741199999999999</v>
      </c>
      <c r="AD3558" s="77">
        <v>45.100900000000003</v>
      </c>
      <c r="AH3558" s="77">
        <f>IF(AND(M3558&lt;Variables!$G$6,M3558&gt;Variables!$G$5),0,1)</f>
        <v>1</v>
      </c>
      <c r="AI3558" s="77">
        <f t="shared" si="112"/>
        <v>0</v>
      </c>
      <c r="AJ3558" s="77">
        <f>IF(I3558&gt;Variables!$G$7,0,1)</f>
        <v>0</v>
      </c>
      <c r="AK3558" s="77">
        <f>IF(F3558&gt;Variables!$G$8,0,1)</f>
        <v>1</v>
      </c>
      <c r="AL3558" s="77">
        <f>IF(G3558&gt;Variables!$G$9,0,1)</f>
        <v>1</v>
      </c>
      <c r="AM3558" s="77">
        <f>IF(AND(K3558&gt;Variables!$G$10,K3558&lt;Variables!$G$11),0,1)</f>
        <v>1</v>
      </c>
      <c r="AN3558" s="77">
        <f>IF(H3558&lt;Variables!$G$13,1,0)</f>
        <v>0</v>
      </c>
      <c r="AO3558" s="77">
        <f>IF(R3558&lt;Variables!$G$12,0,1)</f>
        <v>0</v>
      </c>
      <c r="AP3558" s="78">
        <f t="shared" si="113"/>
        <v>1</v>
      </c>
      <c r="AQ3558" s="77">
        <f>IF(V3558&lt;Variables!$G$15,1,0)</f>
        <v>1</v>
      </c>
      <c r="AR3558" s="77">
        <v>1</v>
      </c>
      <c r="AS3558" s="77">
        <v>0</v>
      </c>
      <c r="AT3558" s="77">
        <v>0</v>
      </c>
      <c r="AU3558" s="77">
        <v>0</v>
      </c>
      <c r="BA3558" s="77">
        <v>0.76</v>
      </c>
    </row>
    <row r="3559" spans="3:53" x14ac:dyDescent="0.25">
      <c r="C3559" s="77" t="s">
        <v>476</v>
      </c>
      <c r="D3559" s="77" t="s">
        <v>201</v>
      </c>
      <c r="E3559" s="77">
        <v>40.799999999999997</v>
      </c>
      <c r="F3559" s="77">
        <v>6.82</v>
      </c>
      <c r="G3559" s="77">
        <v>4.9800000000000004</v>
      </c>
      <c r="H3559" s="77">
        <v>-99999</v>
      </c>
      <c r="I3559" s="77">
        <v>899.08799999999997</v>
      </c>
      <c r="J3559" s="77" t="s">
        <v>75</v>
      </c>
      <c r="K3559" s="77">
        <v>38.75</v>
      </c>
      <c r="L3559" s="77">
        <v>41.394142105263157</v>
      </c>
      <c r="M3559" s="77">
        <v>-0.6622727065245857</v>
      </c>
      <c r="N3559" s="77">
        <v>41.35483469387755</v>
      </c>
      <c r="O3559" s="77">
        <v>-0.56785305905797412</v>
      </c>
      <c r="P3559" s="77">
        <v>150934</v>
      </c>
      <c r="Q3559" s="77">
        <v>2163000</v>
      </c>
      <c r="R3559" s="77">
        <v>7.0000000000000007E-2</v>
      </c>
      <c r="S3559" s="77">
        <v>25.861999999999998</v>
      </c>
      <c r="T3559" s="77">
        <v>7.0840000000000014</v>
      </c>
      <c r="U3559" s="77">
        <v>15.4604</v>
      </c>
      <c r="V3559" s="77">
        <v>2.2461518501346549</v>
      </c>
      <c r="AC3559" s="77">
        <v>41.38</v>
      </c>
      <c r="AD3559" s="77">
        <v>39.729999999999997</v>
      </c>
      <c r="AH3559" s="77">
        <f>IF(AND(M3559&lt;Variables!$G$6,M3559&gt;Variables!$G$5),0,1)</f>
        <v>1</v>
      </c>
      <c r="AI3559" s="77">
        <f t="shared" si="112"/>
        <v>0</v>
      </c>
      <c r="AJ3559" s="77">
        <f>IF(I3559&gt;Variables!$G$7,0,1)</f>
        <v>0</v>
      </c>
      <c r="AK3559" s="77">
        <f>IF(F3559&gt;Variables!$G$8,0,1)</f>
        <v>1</v>
      </c>
      <c r="AL3559" s="77">
        <f>IF(G3559&gt;Variables!$G$9,0,1)</f>
        <v>1</v>
      </c>
      <c r="AM3559" s="77">
        <f>IF(AND(K3559&gt;Variables!$G$10,K3559&lt;Variables!$G$11),0,1)</f>
        <v>1</v>
      </c>
      <c r="AN3559" s="77">
        <f>IF(H3559&lt;Variables!$G$13,1,0)</f>
        <v>1</v>
      </c>
      <c r="AO3559" s="77">
        <f>IF(R3559&lt;Variables!$G$12,0,1)</f>
        <v>0</v>
      </c>
      <c r="AP3559" s="78">
        <f t="shared" si="113"/>
        <v>1</v>
      </c>
      <c r="AQ3559" s="77">
        <f>IF(V3559&lt;Variables!$G$15,1,0)</f>
        <v>1</v>
      </c>
      <c r="AR3559" s="77">
        <v>0</v>
      </c>
      <c r="AS3559" s="77">
        <v>0</v>
      </c>
      <c r="AT3559" s="77">
        <v>0</v>
      </c>
      <c r="AU3559" s="77">
        <v>0</v>
      </c>
      <c r="BA3559" s="77">
        <v>0</v>
      </c>
    </row>
    <row r="3560" spans="3:53" x14ac:dyDescent="0.25">
      <c r="C3560" s="77" t="s">
        <v>476</v>
      </c>
      <c r="D3560" s="77" t="s">
        <v>477</v>
      </c>
      <c r="E3560" s="77">
        <v>1.29</v>
      </c>
      <c r="F3560" s="77">
        <v>6.35</v>
      </c>
      <c r="G3560" s="77">
        <v>4.6900000000000004</v>
      </c>
      <c r="H3560" s="77">
        <v>-99999</v>
      </c>
      <c r="I3560" s="77">
        <v>9.94</v>
      </c>
      <c r="J3560" s="77" t="s">
        <v>75</v>
      </c>
      <c r="L3560" s="77">
        <v>1.34</v>
      </c>
      <c r="M3560" s="77">
        <v>0</v>
      </c>
      <c r="N3560" s="77">
        <v>1.3085714285714281</v>
      </c>
      <c r="O3560" s="77">
        <v>2.4017467248908422</v>
      </c>
      <c r="P3560" s="77">
        <v>31852</v>
      </c>
      <c r="Q3560" s="77">
        <v>263212</v>
      </c>
      <c r="R3560" s="77">
        <v>0.12</v>
      </c>
      <c r="S3560" s="77">
        <v>25.861999999999998</v>
      </c>
      <c r="T3560" s="77">
        <v>7.0840000000000014</v>
      </c>
      <c r="U3560" s="77">
        <v>15.4604</v>
      </c>
      <c r="AC3560" s="77">
        <v>1.33</v>
      </c>
      <c r="AD3560" s="77">
        <v>1.28</v>
      </c>
      <c r="AH3560" s="77">
        <f>IF(AND(M3560&lt;Variables!$G$6,M3560&gt;Variables!$G$5),0,1)</f>
        <v>1</v>
      </c>
      <c r="AI3560" s="77">
        <f t="shared" si="112"/>
        <v>0</v>
      </c>
      <c r="AJ3560" s="77">
        <f>IF(I3560&gt;Variables!$G$7,0,1)</f>
        <v>1</v>
      </c>
      <c r="AK3560" s="77">
        <f>IF(F3560&gt;Variables!$G$8,0,1)</f>
        <v>1</v>
      </c>
      <c r="AL3560" s="77">
        <f>IF(G3560&gt;Variables!$G$9,0,1)</f>
        <v>1</v>
      </c>
      <c r="AM3560" s="77">
        <f>IF(AND(K3560&gt;Variables!$G$10,K3560&lt;Variables!$G$11),0,1)</f>
        <v>1</v>
      </c>
      <c r="AN3560" s="77">
        <f>IF(H3560&lt;Variables!$G$13,1,0)</f>
        <v>1</v>
      </c>
      <c r="AO3560" s="77">
        <f>IF(R3560&lt;Variables!$G$12,0,1)</f>
        <v>0</v>
      </c>
      <c r="AP3560" s="78">
        <f t="shared" si="113"/>
        <v>1</v>
      </c>
      <c r="AQ3560" s="77">
        <f>IF(V3560&lt;Variables!$G$15,1,0)</f>
        <v>1</v>
      </c>
      <c r="AR3560" s="77">
        <v>1</v>
      </c>
      <c r="AS3560" s="77">
        <v>0</v>
      </c>
      <c r="AT3560" s="77">
        <v>0</v>
      </c>
      <c r="AU3560" s="77">
        <v>0</v>
      </c>
      <c r="BA3560" s="77">
        <v>2</v>
      </c>
    </row>
    <row r="3561" spans="3:53" x14ac:dyDescent="0.25">
      <c r="C3561" s="77" t="s">
        <v>478</v>
      </c>
      <c r="D3561" s="77" t="s">
        <v>444</v>
      </c>
      <c r="E3561" s="77">
        <v>2.5099999999999998</v>
      </c>
      <c r="F3561" s="77">
        <v>18.350000000000001</v>
      </c>
      <c r="G3561" s="77">
        <v>3.2</v>
      </c>
      <c r="H3561" s="77">
        <v>-99999</v>
      </c>
      <c r="I3561" s="77">
        <v>-99999</v>
      </c>
      <c r="J3561" s="77" t="s">
        <v>75</v>
      </c>
      <c r="K3561" s="77">
        <v>-99999</v>
      </c>
      <c r="L3561" s="77">
        <v>-99999</v>
      </c>
      <c r="M3561" s="77">
        <v>-99999</v>
      </c>
      <c r="N3561" s="77">
        <v>2.58</v>
      </c>
      <c r="O3561" s="77">
        <v>0</v>
      </c>
      <c r="P3561" s="77">
        <v>123910</v>
      </c>
      <c r="Q3561" s="77">
        <v>1740</v>
      </c>
      <c r="R3561" s="77">
        <v>71.209999999999994</v>
      </c>
      <c r="S3561" s="77">
        <v>27.228000000000002</v>
      </c>
      <c r="T3561" s="77">
        <v>7.6549999999999994</v>
      </c>
      <c r="U3561" s="77">
        <v>16.4208</v>
      </c>
      <c r="V3561" s="77">
        <v>-99999</v>
      </c>
      <c r="AC3561" s="77">
        <v>2.58</v>
      </c>
      <c r="AD3561" s="77">
        <v>2.5</v>
      </c>
      <c r="AH3561" s="77">
        <f>IF(AND(M3561&lt;Variables!$G$6,M3561&gt;Variables!$G$5),0,1)</f>
        <v>1</v>
      </c>
      <c r="AI3561" s="77">
        <f t="shared" si="112"/>
        <v>1</v>
      </c>
      <c r="AJ3561" s="77">
        <f>IF(I3561&gt;Variables!$G$7,0,1)</f>
        <v>1</v>
      </c>
      <c r="AK3561" s="77">
        <f>IF(F3561&gt;Variables!$G$8,0,1)</f>
        <v>0</v>
      </c>
      <c r="AL3561" s="77">
        <f>IF(G3561&gt;Variables!$G$9,0,1)</f>
        <v>1</v>
      </c>
      <c r="AM3561" s="77">
        <f>IF(AND(K3561&gt;Variables!$G$10,K3561&lt;Variables!$G$11),0,1)</f>
        <v>1</v>
      </c>
      <c r="AN3561" s="77">
        <f>IF(H3561&lt;Variables!$G$13,1,0)</f>
        <v>1</v>
      </c>
      <c r="AO3561" s="77">
        <f>IF(R3561&lt;Variables!$G$12,0,1)</f>
        <v>1</v>
      </c>
      <c r="AP3561" s="78">
        <f t="shared" si="113"/>
        <v>1</v>
      </c>
      <c r="AQ3561" s="77">
        <f>IF(V3561&lt;Variables!$G$15,1,0)</f>
        <v>1</v>
      </c>
      <c r="AR3561" s="77">
        <v>1</v>
      </c>
      <c r="AS3561" s="77">
        <v>0</v>
      </c>
      <c r="AT3561" s="77">
        <v>0</v>
      </c>
      <c r="AU3561" s="77">
        <v>0</v>
      </c>
      <c r="BA3561" s="77">
        <v>2</v>
      </c>
    </row>
    <row r="3562" spans="3:53" x14ac:dyDescent="0.25">
      <c r="C3562" s="77" t="s">
        <v>478</v>
      </c>
      <c r="D3562" s="77" t="s">
        <v>198</v>
      </c>
      <c r="E3562" s="77">
        <v>0.16</v>
      </c>
      <c r="F3562" s="77">
        <v>13.99</v>
      </c>
      <c r="G3562" s="77">
        <v>4.0999999999999996</v>
      </c>
      <c r="H3562" s="77">
        <v>-99999</v>
      </c>
      <c r="I3562" s="77">
        <v>-71.597999999999999</v>
      </c>
      <c r="J3562" s="77" t="s">
        <v>75</v>
      </c>
      <c r="L3562" s="77">
        <v>0.15767999999999999</v>
      </c>
      <c r="M3562" s="77">
        <v>-4.9340436326737747</v>
      </c>
      <c r="N3562" s="77">
        <v>0.1584777777777778</v>
      </c>
      <c r="O3562" s="77">
        <v>-5.4126060436093324</v>
      </c>
      <c r="P3562" s="77">
        <v>33513</v>
      </c>
      <c r="Q3562" s="77">
        <v>79782</v>
      </c>
      <c r="R3562" s="77">
        <v>0.42</v>
      </c>
      <c r="S3562" s="77">
        <v>27.228000000000002</v>
      </c>
      <c r="T3562" s="77">
        <v>7.6549999999999994</v>
      </c>
      <c r="U3562" s="77">
        <v>16.4208</v>
      </c>
      <c r="AC3562" s="77">
        <v>0.16500000000000001</v>
      </c>
      <c r="AD3562" s="77">
        <v>0.14990000000000001</v>
      </c>
      <c r="AH3562" s="77">
        <f>IF(AND(M3562&lt;Variables!$G$6,M3562&gt;Variables!$G$5),0,1)</f>
        <v>0</v>
      </c>
      <c r="AI3562" s="77">
        <f t="shared" si="112"/>
        <v>1</v>
      </c>
      <c r="AJ3562" s="77">
        <f>IF(I3562&gt;Variables!$G$7,0,1)</f>
        <v>1</v>
      </c>
      <c r="AK3562" s="77">
        <f>IF(F3562&gt;Variables!$G$8,0,1)</f>
        <v>0</v>
      </c>
      <c r="AL3562" s="77">
        <f>IF(G3562&gt;Variables!$G$9,0,1)</f>
        <v>1</v>
      </c>
      <c r="AM3562" s="77">
        <f>IF(AND(K3562&gt;Variables!$G$10,K3562&lt;Variables!$G$11),0,1)</f>
        <v>1</v>
      </c>
      <c r="AN3562" s="77">
        <f>IF(H3562&lt;Variables!$G$13,1,0)</f>
        <v>1</v>
      </c>
      <c r="AO3562" s="77">
        <f>IF(R3562&lt;Variables!$G$12,0,1)</f>
        <v>0</v>
      </c>
      <c r="AP3562" s="78">
        <f t="shared" si="113"/>
        <v>1</v>
      </c>
      <c r="AQ3562" s="77">
        <f>IF(V3562&lt;Variables!$G$15,1,0)</f>
        <v>1</v>
      </c>
      <c r="AR3562" s="77">
        <v>0</v>
      </c>
      <c r="AS3562" s="77">
        <v>0</v>
      </c>
      <c r="AT3562" s="77">
        <v>1</v>
      </c>
      <c r="AU3562" s="77">
        <v>0</v>
      </c>
      <c r="BA3562" s="77">
        <v>-2.25</v>
      </c>
    </row>
    <row r="3563" spans="3:53" x14ac:dyDescent="0.25">
      <c r="C3563" s="77" t="s">
        <v>478</v>
      </c>
      <c r="D3563" s="77" t="s">
        <v>477</v>
      </c>
      <c r="E3563" s="77">
        <v>1.29</v>
      </c>
      <c r="F3563" s="77">
        <v>6.35</v>
      </c>
      <c r="G3563" s="77">
        <v>4.6900000000000004</v>
      </c>
      <c r="H3563" s="77">
        <v>-99999</v>
      </c>
      <c r="I3563" s="77">
        <v>9.94</v>
      </c>
      <c r="J3563" s="77" t="s">
        <v>75</v>
      </c>
      <c r="L3563" s="77">
        <v>-99999</v>
      </c>
      <c r="M3563" s="77">
        <v>-99999</v>
      </c>
      <c r="N3563" s="77">
        <v>1.3085714285714281</v>
      </c>
      <c r="O3563" s="77">
        <v>2.4017467248908422</v>
      </c>
      <c r="P3563" s="77">
        <v>31852</v>
      </c>
      <c r="Q3563" s="77">
        <v>263212</v>
      </c>
      <c r="R3563" s="77">
        <v>0.12</v>
      </c>
      <c r="S3563" s="77">
        <v>27.228000000000002</v>
      </c>
      <c r="T3563" s="77">
        <v>7.6549999999999994</v>
      </c>
      <c r="U3563" s="77">
        <v>16.4208</v>
      </c>
      <c r="V3563" s="77">
        <v>-99999</v>
      </c>
      <c r="AC3563" s="77">
        <v>1.33</v>
      </c>
      <c r="AD3563" s="77">
        <v>1.28</v>
      </c>
      <c r="AH3563" s="77">
        <f>IF(AND(M3563&lt;Variables!$G$6,M3563&gt;Variables!$G$5),0,1)</f>
        <v>1</v>
      </c>
      <c r="AI3563" s="77">
        <f t="shared" si="112"/>
        <v>1</v>
      </c>
      <c r="AJ3563" s="77">
        <f>IF(I3563&gt;Variables!$G$7,0,1)</f>
        <v>1</v>
      </c>
      <c r="AK3563" s="77">
        <f>IF(F3563&gt;Variables!$G$8,0,1)</f>
        <v>1</v>
      </c>
      <c r="AL3563" s="77">
        <f>IF(G3563&gt;Variables!$G$9,0,1)</f>
        <v>1</v>
      </c>
      <c r="AM3563" s="77">
        <f>IF(AND(K3563&gt;Variables!$G$10,K3563&lt;Variables!$G$11),0,1)</f>
        <v>1</v>
      </c>
      <c r="AN3563" s="77">
        <f>IF(H3563&lt;Variables!$G$13,1,0)</f>
        <v>1</v>
      </c>
      <c r="AO3563" s="77">
        <f>IF(R3563&lt;Variables!$G$12,0,1)</f>
        <v>0</v>
      </c>
      <c r="AP3563" s="78">
        <f t="shared" si="113"/>
        <v>1</v>
      </c>
      <c r="AQ3563" s="77">
        <f>IF(V3563&lt;Variables!$G$15,1,0)</f>
        <v>1</v>
      </c>
      <c r="AR3563" s="77">
        <v>1</v>
      </c>
      <c r="AS3563" s="77">
        <v>0</v>
      </c>
      <c r="AT3563" s="77">
        <v>0</v>
      </c>
      <c r="AU3563" s="77">
        <v>0</v>
      </c>
      <c r="BA3563" s="77">
        <v>2</v>
      </c>
    </row>
    <row r="3564" spans="3:53" x14ac:dyDescent="0.25">
      <c r="C3564" s="77" t="s">
        <v>478</v>
      </c>
      <c r="D3564" s="77" t="s">
        <v>475</v>
      </c>
      <c r="E3564" s="77">
        <v>51.26</v>
      </c>
      <c r="F3564" s="77">
        <v>11.46</v>
      </c>
      <c r="G3564" s="77">
        <v>11.16</v>
      </c>
      <c r="H3564" s="77">
        <v>4840</v>
      </c>
      <c r="I3564" s="77">
        <v>5.8999999999999997E-2</v>
      </c>
      <c r="J3564" s="77" t="s">
        <v>75</v>
      </c>
      <c r="K3564" s="77">
        <v>75.09</v>
      </c>
      <c r="L3564" s="77">
        <v>49.725929411764703</v>
      </c>
      <c r="M3564" s="77">
        <v>3.1856027770101818</v>
      </c>
      <c r="N3564" s="77">
        <v>48.397876923076922</v>
      </c>
      <c r="O3564" s="77">
        <v>6.0170471559146659</v>
      </c>
      <c r="P3564" s="77">
        <v>464210</v>
      </c>
      <c r="Q3564" s="77">
        <v>568912</v>
      </c>
      <c r="R3564" s="77">
        <v>0.82</v>
      </c>
      <c r="S3564" s="77">
        <v>27.228000000000002</v>
      </c>
      <c r="T3564" s="77">
        <v>7.6549999999999994</v>
      </c>
      <c r="U3564" s="77">
        <v>16.4208</v>
      </c>
      <c r="V3564" s="77">
        <v>2.3132782054238001</v>
      </c>
      <c r="AC3564" s="77">
        <v>53.601500000000001</v>
      </c>
      <c r="AD3564" s="77">
        <v>50.33</v>
      </c>
      <c r="AH3564" s="77">
        <f>IF(AND(M3564&lt;Variables!$G$6,M3564&gt;Variables!$G$5),0,1)</f>
        <v>1</v>
      </c>
      <c r="AI3564" s="77">
        <f t="shared" si="112"/>
        <v>0</v>
      </c>
      <c r="AJ3564" s="77">
        <f>IF(I3564&gt;Variables!$G$7,0,1)</f>
        <v>1</v>
      </c>
      <c r="AK3564" s="77">
        <f>IF(F3564&gt;Variables!$G$8,0,1)</f>
        <v>0</v>
      </c>
      <c r="AL3564" s="77">
        <f>IF(G3564&gt;Variables!$G$9,0,1)</f>
        <v>0</v>
      </c>
      <c r="AM3564" s="77">
        <f>IF(AND(K3564&gt;Variables!$G$10,K3564&lt;Variables!$G$11),0,1)</f>
        <v>1</v>
      </c>
      <c r="AN3564" s="77">
        <f>IF(H3564&lt;Variables!$G$13,1,0)</f>
        <v>0</v>
      </c>
      <c r="AO3564" s="77">
        <f>IF(R3564&lt;Variables!$G$12,0,1)</f>
        <v>0</v>
      </c>
      <c r="AP3564" s="78">
        <f t="shared" si="113"/>
        <v>1</v>
      </c>
      <c r="AQ3564" s="77">
        <f>IF(V3564&lt;Variables!$G$15,1,0)</f>
        <v>1</v>
      </c>
      <c r="AR3564" s="77">
        <v>1</v>
      </c>
      <c r="AS3564" s="77">
        <v>0</v>
      </c>
      <c r="AT3564" s="77">
        <v>0</v>
      </c>
      <c r="AU3564" s="77">
        <v>0</v>
      </c>
      <c r="BA3564" s="77">
        <v>2</v>
      </c>
    </row>
    <row r="3565" spans="3:53" x14ac:dyDescent="0.25">
      <c r="C3565" s="77" t="s">
        <v>478</v>
      </c>
      <c r="D3565" s="77" t="s">
        <v>453</v>
      </c>
      <c r="E3565" s="77">
        <v>17.03</v>
      </c>
      <c r="F3565" s="77">
        <v>20.34</v>
      </c>
      <c r="G3565" s="77">
        <v>-0.93</v>
      </c>
      <c r="H3565" s="77">
        <v>177.22</v>
      </c>
      <c r="I3565" s="77">
        <v>-27.221</v>
      </c>
      <c r="J3565" s="77" t="s">
        <v>75</v>
      </c>
      <c r="K3565" s="77">
        <v>55.36</v>
      </c>
      <c r="L3565" s="77">
        <v>16.961764705882349</v>
      </c>
      <c r="M3565" s="77">
        <v>0.16646436622160091</v>
      </c>
      <c r="N3565" s="77">
        <v>16.981655319148938</v>
      </c>
      <c r="O3565" s="77">
        <v>4.9139384201553282E-2</v>
      </c>
      <c r="P3565" s="77">
        <v>486660</v>
      </c>
      <c r="Q3565" s="77">
        <v>77900</v>
      </c>
      <c r="R3565" s="77">
        <v>6.25</v>
      </c>
      <c r="S3565" s="77">
        <v>27.228000000000002</v>
      </c>
      <c r="T3565" s="77">
        <v>7.6549999999999994</v>
      </c>
      <c r="U3565" s="77">
        <v>16.4208</v>
      </c>
      <c r="V3565" s="77">
        <v>2.4156247113577249</v>
      </c>
      <c r="AC3565" s="77">
        <v>17</v>
      </c>
      <c r="AD3565" s="77">
        <v>16.850000000000001</v>
      </c>
      <c r="AH3565" s="77">
        <f>IF(AND(M3565&lt;Variables!$G$6,M3565&gt;Variables!$G$5),0,1)</f>
        <v>1</v>
      </c>
      <c r="AI3565" s="77">
        <f t="shared" si="112"/>
        <v>1</v>
      </c>
      <c r="AJ3565" s="77">
        <f>IF(I3565&gt;Variables!$G$7,0,1)</f>
        <v>1</v>
      </c>
      <c r="AK3565" s="77">
        <f>IF(F3565&gt;Variables!$G$8,0,1)</f>
        <v>0</v>
      </c>
      <c r="AL3565" s="77">
        <f>IF(G3565&gt;Variables!$G$9,0,1)</f>
        <v>1</v>
      </c>
      <c r="AM3565" s="77">
        <f>IF(AND(K3565&gt;Variables!$G$10,K3565&lt;Variables!$G$11),0,1)</f>
        <v>1</v>
      </c>
      <c r="AN3565" s="77">
        <f>IF(H3565&lt;Variables!$G$13,1,0)</f>
        <v>1</v>
      </c>
      <c r="AO3565" s="77">
        <f>IF(R3565&lt;Variables!$G$12,0,1)</f>
        <v>1</v>
      </c>
      <c r="AP3565" s="78">
        <f t="shared" si="113"/>
        <v>1</v>
      </c>
      <c r="AQ3565" s="77">
        <f>IF(V3565&lt;Variables!$G$15,1,0)</f>
        <v>1</v>
      </c>
      <c r="AR3565" s="77">
        <v>0</v>
      </c>
      <c r="AS3565" s="77">
        <v>0</v>
      </c>
      <c r="AT3565" s="77">
        <v>0</v>
      </c>
      <c r="AU3565" s="77">
        <v>1</v>
      </c>
      <c r="BA3565" s="77">
        <v>-0.65</v>
      </c>
    </row>
    <row r="3566" spans="3:53" x14ac:dyDescent="0.25">
      <c r="C3566" s="77" t="s">
        <v>478</v>
      </c>
      <c r="D3566" s="77" t="s">
        <v>461</v>
      </c>
      <c r="E3566" s="77">
        <v>13.22</v>
      </c>
      <c r="F3566" s="77">
        <v>5.69</v>
      </c>
      <c r="G3566" s="77">
        <v>6.71</v>
      </c>
      <c r="H3566" s="77">
        <v>3130</v>
      </c>
      <c r="I3566" s="77">
        <v>-7.4480000000000004</v>
      </c>
      <c r="J3566" s="77" t="s">
        <v>74</v>
      </c>
      <c r="K3566" s="77">
        <v>67.349999999999994</v>
      </c>
      <c r="L3566" s="77">
        <v>13.080220000000001</v>
      </c>
      <c r="M3566" s="77">
        <v>0.91496932008788001</v>
      </c>
      <c r="N3566" s="77">
        <v>13.017186000000001</v>
      </c>
      <c r="O3566" s="77">
        <v>1.4036366999749459</v>
      </c>
      <c r="P3566" s="77">
        <v>3179000</v>
      </c>
      <c r="Q3566" s="77">
        <v>4033000</v>
      </c>
      <c r="R3566" s="77">
        <v>0.79</v>
      </c>
      <c r="S3566" s="77">
        <v>27.228000000000002</v>
      </c>
      <c r="T3566" s="77">
        <v>7.6549999999999994</v>
      </c>
      <c r="U3566" s="77">
        <v>16.4208</v>
      </c>
      <c r="V3566" s="77">
        <v>2.477110612949935</v>
      </c>
      <c r="AC3566" s="77">
        <v>13.41</v>
      </c>
      <c r="AD3566" s="77">
        <v>12.8</v>
      </c>
      <c r="AH3566" s="77">
        <f>IF(AND(M3566&lt;Variables!$G$6,M3566&gt;Variables!$G$5),0,1)</f>
        <v>1</v>
      </c>
      <c r="AI3566" s="77">
        <f t="shared" si="112"/>
        <v>0</v>
      </c>
      <c r="AJ3566" s="77">
        <f>IF(I3566&gt;Variables!$G$7,0,1)</f>
        <v>1</v>
      </c>
      <c r="AK3566" s="77">
        <f>IF(F3566&gt;Variables!$G$8,0,1)</f>
        <v>1</v>
      </c>
      <c r="AL3566" s="77">
        <f>IF(G3566&gt;Variables!$G$9,0,1)</f>
        <v>1</v>
      </c>
      <c r="AM3566" s="77">
        <f>IF(AND(K3566&gt;Variables!$G$10,K3566&lt;Variables!$G$11),0,1)</f>
        <v>0</v>
      </c>
      <c r="AN3566" s="77">
        <f>IF(H3566&lt;Variables!$G$13,1,0)</f>
        <v>0</v>
      </c>
      <c r="AO3566" s="77">
        <f>IF(R3566&lt;Variables!$G$12,0,1)</f>
        <v>0</v>
      </c>
      <c r="AP3566" s="78">
        <f t="shared" si="113"/>
        <v>0</v>
      </c>
      <c r="AQ3566" s="77">
        <f>IF(V3566&lt;Variables!$G$15,1,0)</f>
        <v>1</v>
      </c>
      <c r="AR3566" s="77">
        <v>0</v>
      </c>
      <c r="AS3566" s="77">
        <v>0</v>
      </c>
      <c r="AT3566" s="77">
        <v>1</v>
      </c>
      <c r="AU3566" s="77">
        <v>0</v>
      </c>
      <c r="BA3566" s="77">
        <v>-1.96</v>
      </c>
    </row>
    <row r="3567" spans="3:53" x14ac:dyDescent="0.25">
      <c r="C3567" s="77" t="s">
        <v>478</v>
      </c>
      <c r="D3567" s="77" t="s">
        <v>456</v>
      </c>
      <c r="E3567" s="77">
        <v>53.22</v>
      </c>
      <c r="F3567" s="77">
        <v>8.34</v>
      </c>
      <c r="G3567" s="77">
        <v>8.85</v>
      </c>
      <c r="H3567" s="77">
        <v>6290</v>
      </c>
      <c r="I3567" s="77">
        <v>1.07</v>
      </c>
      <c r="J3567" s="77" t="s">
        <v>74</v>
      </c>
      <c r="K3567" s="77">
        <v>49.2</v>
      </c>
      <c r="L3567" s="77">
        <v>53.233394999999987</v>
      </c>
      <c r="M3567" s="77">
        <v>-0.41946413524817111</v>
      </c>
      <c r="N3567" s="77">
        <v>53.029085999999992</v>
      </c>
      <c r="O3567" s="77">
        <v>-3.5802993097003341E-2</v>
      </c>
      <c r="P3567" s="77">
        <v>2306000</v>
      </c>
      <c r="Q3567" s="77">
        <v>1408000</v>
      </c>
      <c r="R3567" s="77">
        <v>1.64</v>
      </c>
      <c r="S3567" s="77">
        <v>27.228000000000002</v>
      </c>
      <c r="T3567" s="77">
        <v>7.6549999999999994</v>
      </c>
      <c r="U3567" s="77">
        <v>16.4208</v>
      </c>
      <c r="V3567" s="77">
        <v>2.3686489375783748</v>
      </c>
      <c r="AC3567" s="77">
        <v>54.5</v>
      </c>
      <c r="AD3567" s="77">
        <v>52.588900000000002</v>
      </c>
      <c r="AH3567" s="77">
        <f>IF(AND(M3567&lt;Variables!$G$6,M3567&gt;Variables!$G$5),0,1)</f>
        <v>1</v>
      </c>
      <c r="AI3567" s="77">
        <f t="shared" si="112"/>
        <v>0</v>
      </c>
      <c r="AJ3567" s="77">
        <f>IF(I3567&gt;Variables!$G$7,0,1)</f>
        <v>1</v>
      </c>
      <c r="AK3567" s="77">
        <f>IF(F3567&gt;Variables!$G$8,0,1)</f>
        <v>1</v>
      </c>
      <c r="AL3567" s="77">
        <f>IF(G3567&gt;Variables!$G$9,0,1)</f>
        <v>1</v>
      </c>
      <c r="AM3567" s="77">
        <f>IF(AND(K3567&gt;Variables!$G$10,K3567&lt;Variables!$G$11),0,1)</f>
        <v>1</v>
      </c>
      <c r="AN3567" s="77">
        <f>IF(H3567&lt;Variables!$G$13,1,0)</f>
        <v>0</v>
      </c>
      <c r="AO3567" s="77">
        <f>IF(R3567&lt;Variables!$G$12,0,1)</f>
        <v>0</v>
      </c>
      <c r="AP3567" s="78">
        <f t="shared" si="113"/>
        <v>0</v>
      </c>
      <c r="AQ3567" s="77">
        <f>IF(V3567&lt;Variables!$G$15,1,0)</f>
        <v>1</v>
      </c>
      <c r="AR3567" s="77">
        <v>1</v>
      </c>
      <c r="AS3567" s="77">
        <v>0</v>
      </c>
      <c r="AT3567" s="77">
        <v>0</v>
      </c>
      <c r="AU3567" s="77">
        <v>0</v>
      </c>
      <c r="BA3567" s="77">
        <v>1.62</v>
      </c>
    </row>
    <row r="3568" spans="3:53" x14ac:dyDescent="0.25">
      <c r="C3568" s="77" t="s">
        <v>478</v>
      </c>
      <c r="D3568" s="77" t="s">
        <v>449</v>
      </c>
      <c r="E3568" s="77">
        <v>32.729999999999997</v>
      </c>
      <c r="F3568" s="77">
        <v>9.34</v>
      </c>
      <c r="G3568" s="77">
        <v>5.62</v>
      </c>
      <c r="H3568" s="77">
        <v>17360</v>
      </c>
      <c r="I3568" s="77">
        <v>-0.25</v>
      </c>
      <c r="J3568" s="77" t="s">
        <v>74</v>
      </c>
      <c r="K3568" s="77">
        <v>64.41</v>
      </c>
      <c r="L3568" s="77">
        <v>32.338155000000008</v>
      </c>
      <c r="M3568" s="77">
        <v>0.82517076190645156</v>
      </c>
      <c r="N3568" s="77">
        <v>32.100402000000003</v>
      </c>
      <c r="O3568" s="77">
        <v>1.5719367003565701</v>
      </c>
      <c r="P3568" s="77">
        <v>30629000</v>
      </c>
      <c r="Q3568" s="77">
        <v>34219000</v>
      </c>
      <c r="R3568" s="77">
        <v>0.9</v>
      </c>
      <c r="S3568" s="77">
        <v>27.228000000000002</v>
      </c>
      <c r="T3568" s="77">
        <v>7.6549999999999994</v>
      </c>
      <c r="U3568" s="77">
        <v>16.4208</v>
      </c>
      <c r="V3568" s="77">
        <v>2.4604927877492719</v>
      </c>
      <c r="AC3568" s="77">
        <v>34.130000000000003</v>
      </c>
      <c r="AD3568" s="77">
        <v>32.430999999999997</v>
      </c>
      <c r="AH3568" s="77">
        <f>IF(AND(M3568&lt;Variables!$G$6,M3568&gt;Variables!$G$5),0,1)</f>
        <v>1</v>
      </c>
      <c r="AI3568" s="77">
        <f t="shared" si="112"/>
        <v>0</v>
      </c>
      <c r="AJ3568" s="77">
        <f>IF(I3568&gt;Variables!$G$7,0,1)</f>
        <v>1</v>
      </c>
      <c r="AK3568" s="77">
        <f>IF(F3568&gt;Variables!$G$8,0,1)</f>
        <v>0</v>
      </c>
      <c r="AL3568" s="77">
        <f>IF(G3568&gt;Variables!$G$9,0,1)</f>
        <v>1</v>
      </c>
      <c r="AM3568" s="77">
        <f>IF(AND(K3568&gt;Variables!$G$10,K3568&lt;Variables!$G$11),0,1)</f>
        <v>0</v>
      </c>
      <c r="AN3568" s="77">
        <f>IF(H3568&lt;Variables!$G$13,1,0)</f>
        <v>0</v>
      </c>
      <c r="AO3568" s="77">
        <f>IF(R3568&lt;Variables!$G$12,0,1)</f>
        <v>0</v>
      </c>
      <c r="AP3568" s="78">
        <f t="shared" si="113"/>
        <v>0</v>
      </c>
      <c r="AQ3568" s="77">
        <f>IF(V3568&lt;Variables!$G$15,1,0)</f>
        <v>1</v>
      </c>
      <c r="AR3568" s="77">
        <v>1</v>
      </c>
      <c r="AS3568" s="77">
        <v>0</v>
      </c>
      <c r="AT3568" s="77">
        <v>0</v>
      </c>
      <c r="AU3568" s="77">
        <v>0</v>
      </c>
      <c r="BA3568" s="77">
        <v>1.1100000000000001</v>
      </c>
    </row>
    <row r="3569" spans="3:53" x14ac:dyDescent="0.25">
      <c r="C3569" s="77" t="s">
        <v>478</v>
      </c>
      <c r="D3569" s="77" t="s">
        <v>429</v>
      </c>
      <c r="E3569" s="77">
        <v>184.68</v>
      </c>
      <c r="F3569" s="77">
        <v>10.25</v>
      </c>
      <c r="G3569" s="77">
        <v>-1.05</v>
      </c>
      <c r="H3569" s="77">
        <v>3840</v>
      </c>
      <c r="I3569" s="77">
        <v>3.6549999999999998</v>
      </c>
      <c r="J3569" s="77" t="s">
        <v>74</v>
      </c>
      <c r="K3569" s="77">
        <v>66.430000000000007</v>
      </c>
      <c r="L3569" s="77">
        <v>182.79092222222221</v>
      </c>
      <c r="M3569" s="77">
        <v>0.47818445640047952</v>
      </c>
      <c r="N3569" s="77">
        <v>182.6805957446808</v>
      </c>
      <c r="O3569" s="77">
        <v>0.53886634828748892</v>
      </c>
      <c r="P3569" s="77">
        <v>547431</v>
      </c>
      <c r="Q3569" s="77">
        <v>177589</v>
      </c>
      <c r="R3569" s="77">
        <v>3.08</v>
      </c>
      <c r="S3569" s="77">
        <v>27.228000000000002</v>
      </c>
      <c r="T3569" s="77">
        <v>7.6549999999999994</v>
      </c>
      <c r="U3569" s="77">
        <v>16.4208</v>
      </c>
      <c r="V3569" s="77">
        <v>2.502092228186898</v>
      </c>
      <c r="AC3569" s="77">
        <v>184.48</v>
      </c>
      <c r="AD3569" s="77">
        <v>181.905</v>
      </c>
      <c r="AH3569" s="77">
        <f>IF(AND(M3569&lt;Variables!$G$6,M3569&gt;Variables!$G$5),0,1)</f>
        <v>1</v>
      </c>
      <c r="AI3569" s="77">
        <f t="shared" si="112"/>
        <v>0</v>
      </c>
      <c r="AJ3569" s="77">
        <f>IF(I3569&gt;Variables!$G$7,0,1)</f>
        <v>1</v>
      </c>
      <c r="AK3569" s="77">
        <f>IF(F3569&gt;Variables!$G$8,0,1)</f>
        <v>0</v>
      </c>
      <c r="AL3569" s="77">
        <f>IF(G3569&gt;Variables!$G$9,0,1)</f>
        <v>1</v>
      </c>
      <c r="AM3569" s="77">
        <f>IF(AND(K3569&gt;Variables!$G$10,K3569&lt;Variables!$G$11),0,1)</f>
        <v>0</v>
      </c>
      <c r="AN3569" s="77">
        <f>IF(H3569&lt;Variables!$G$13,1,0)</f>
        <v>0</v>
      </c>
      <c r="AO3569" s="77">
        <f>IF(R3569&lt;Variables!$G$12,0,1)</f>
        <v>1</v>
      </c>
      <c r="AP3569" s="78">
        <f t="shared" si="113"/>
        <v>0</v>
      </c>
      <c r="AQ3569" s="77">
        <f>IF(V3569&lt;Variables!$G$15,1,0)</f>
        <v>1</v>
      </c>
      <c r="AR3569" s="77">
        <v>0</v>
      </c>
      <c r="AS3569" s="77">
        <v>1</v>
      </c>
      <c r="AT3569" s="77">
        <v>0</v>
      </c>
      <c r="AU3569" s="77">
        <v>0</v>
      </c>
      <c r="BA3569" s="77">
        <v>-0.26</v>
      </c>
    </row>
    <row r="3570" spans="3:53" x14ac:dyDescent="0.25">
      <c r="C3570" s="77" t="s">
        <v>478</v>
      </c>
      <c r="D3570" s="77" t="s">
        <v>131</v>
      </c>
      <c r="E3570" s="77">
        <v>1.7</v>
      </c>
      <c r="F3570" s="77">
        <v>11.59</v>
      </c>
      <c r="G3570" s="77">
        <v>5.97</v>
      </c>
      <c r="H3570" s="77">
        <v>2660</v>
      </c>
      <c r="I3570" s="77">
        <v>6.9779999999999998</v>
      </c>
      <c r="J3570" s="77" t="s">
        <v>74</v>
      </c>
      <c r="K3570" s="77">
        <v>53.57</v>
      </c>
      <c r="L3570" s="77">
        <v>1.7004999999999999</v>
      </c>
      <c r="M3570" s="77">
        <v>-0.91149661864156717</v>
      </c>
      <c r="N3570" s="77">
        <v>1.6484460000000001</v>
      </c>
      <c r="O3570" s="77">
        <v>2.2174824046405042</v>
      </c>
      <c r="P3570" s="77">
        <v>53592000</v>
      </c>
      <c r="Q3570" s="77">
        <v>21404000</v>
      </c>
      <c r="R3570" s="77">
        <v>2.5</v>
      </c>
      <c r="S3570" s="77">
        <v>27.228000000000002</v>
      </c>
      <c r="T3570" s="77">
        <v>7.6549999999999994</v>
      </c>
      <c r="U3570" s="77">
        <v>16.4208</v>
      </c>
      <c r="V3570" s="77">
        <v>2.437081788062335</v>
      </c>
      <c r="AC3570" s="77">
        <v>1.88</v>
      </c>
      <c r="AD3570" s="77">
        <v>1.68</v>
      </c>
      <c r="AH3570" s="77">
        <f>IF(AND(M3570&lt;Variables!$G$6,M3570&gt;Variables!$G$5),0,1)</f>
        <v>1</v>
      </c>
      <c r="AI3570" s="77">
        <f t="shared" ref="AI3570:AI3633" si="114">IF(L3570&gt;N3570,0,1)</f>
        <v>0</v>
      </c>
      <c r="AJ3570" s="77">
        <f>IF(I3570&gt;Variables!$G$7,0,1)</f>
        <v>1</v>
      </c>
      <c r="AK3570" s="77">
        <f>IF(F3570&gt;Variables!$G$8,0,1)</f>
        <v>0</v>
      </c>
      <c r="AL3570" s="77">
        <f>IF(G3570&gt;Variables!$G$9,0,1)</f>
        <v>1</v>
      </c>
      <c r="AM3570" s="77">
        <f>IF(AND(K3570&gt;Variables!$G$10,K3570&lt;Variables!$G$11),0,1)</f>
        <v>1</v>
      </c>
      <c r="AN3570" s="77">
        <f>IF(H3570&lt;Variables!$G$13,1,0)</f>
        <v>0</v>
      </c>
      <c r="AO3570" s="77">
        <f>IF(R3570&lt;Variables!$G$12,0,1)</f>
        <v>1</v>
      </c>
      <c r="AP3570" s="78">
        <f t="shared" ref="AP3570:AP3633" si="115">IF(J3570="Pass", 0,1)</f>
        <v>0</v>
      </c>
      <c r="AQ3570" s="77">
        <f>IF(V3570&lt;Variables!$G$15,1,0)</f>
        <v>1</v>
      </c>
      <c r="AR3570" s="77">
        <v>1</v>
      </c>
      <c r="AS3570" s="77">
        <v>0</v>
      </c>
      <c r="AT3570" s="77">
        <v>0</v>
      </c>
      <c r="AU3570" s="77">
        <v>0</v>
      </c>
      <c r="BA3570" s="77">
        <v>2</v>
      </c>
    </row>
    <row r="3571" spans="3:53" x14ac:dyDescent="0.25">
      <c r="C3571" s="77" t="s">
        <v>478</v>
      </c>
      <c r="D3571" s="77" t="s">
        <v>432</v>
      </c>
      <c r="E3571" s="77">
        <v>21.85</v>
      </c>
      <c r="F3571" s="77">
        <v>11.93</v>
      </c>
      <c r="G3571" s="77">
        <v>1.86</v>
      </c>
      <c r="H3571" s="77">
        <v>2230</v>
      </c>
      <c r="I3571" s="77">
        <v>0.76400000000000001</v>
      </c>
      <c r="J3571" s="77" t="s">
        <v>74</v>
      </c>
      <c r="K3571" s="77">
        <v>55.48</v>
      </c>
      <c r="L3571" s="77">
        <v>21.726215</v>
      </c>
      <c r="M3571" s="77">
        <v>0.1900238950963086</v>
      </c>
      <c r="N3571" s="77">
        <v>21.714582</v>
      </c>
      <c r="O3571" s="77">
        <v>0.2436979905945314</v>
      </c>
      <c r="P3571" s="77">
        <v>1583000</v>
      </c>
      <c r="Q3571" s="77">
        <v>1300000</v>
      </c>
      <c r="R3571" s="77">
        <v>1.22</v>
      </c>
      <c r="S3571" s="77">
        <v>27.228000000000002</v>
      </c>
      <c r="T3571" s="77">
        <v>7.6549999999999994</v>
      </c>
      <c r="U3571" s="77">
        <v>16.4208</v>
      </c>
      <c r="V3571" s="77">
        <v>2.4158248149579671</v>
      </c>
      <c r="AC3571" s="77">
        <v>22.16</v>
      </c>
      <c r="AD3571" s="77">
        <v>21.46</v>
      </c>
      <c r="AH3571" s="77">
        <f>IF(AND(M3571&lt;Variables!$G$6,M3571&gt;Variables!$G$5),0,1)</f>
        <v>1</v>
      </c>
      <c r="AI3571" s="77">
        <f t="shared" si="114"/>
        <v>0</v>
      </c>
      <c r="AJ3571" s="77">
        <f>IF(I3571&gt;Variables!$G$7,0,1)</f>
        <v>1</v>
      </c>
      <c r="AK3571" s="77">
        <f>IF(F3571&gt;Variables!$G$8,0,1)</f>
        <v>0</v>
      </c>
      <c r="AL3571" s="77">
        <f>IF(G3571&gt;Variables!$G$9,0,1)</f>
        <v>1</v>
      </c>
      <c r="AM3571" s="77">
        <f>IF(AND(K3571&gt;Variables!$G$10,K3571&lt;Variables!$G$11),0,1)</f>
        <v>1</v>
      </c>
      <c r="AN3571" s="77">
        <f>IF(H3571&lt;Variables!$G$13,1,0)</f>
        <v>0</v>
      </c>
      <c r="AO3571" s="77">
        <f>IF(R3571&lt;Variables!$G$12,0,1)</f>
        <v>0</v>
      </c>
      <c r="AP3571" s="78">
        <f t="shared" si="115"/>
        <v>0</v>
      </c>
      <c r="AQ3571" s="77">
        <f>IF(V3571&lt;Variables!$G$15,1,0)</f>
        <v>1</v>
      </c>
      <c r="AR3571" s="77">
        <v>0</v>
      </c>
      <c r="AS3571" s="77">
        <v>1</v>
      </c>
      <c r="AT3571" s="77">
        <v>0</v>
      </c>
      <c r="AU3571" s="77">
        <v>0</v>
      </c>
      <c r="BA3571" s="77">
        <v>-0.02</v>
      </c>
    </row>
    <row r="3572" spans="3:53" x14ac:dyDescent="0.25">
      <c r="C3572" s="77" t="s">
        <v>478</v>
      </c>
      <c r="D3572" s="77" t="s">
        <v>443</v>
      </c>
      <c r="E3572" s="77">
        <v>23.66</v>
      </c>
      <c r="F3572" s="77">
        <v>14.79</v>
      </c>
      <c r="G3572" s="77">
        <v>6.81</v>
      </c>
      <c r="H3572" s="77">
        <v>1060</v>
      </c>
      <c r="I3572" s="77">
        <v>-6.4420000000000002</v>
      </c>
      <c r="J3572" s="77" t="s">
        <v>74</v>
      </c>
      <c r="K3572" s="77">
        <v>61.27</v>
      </c>
      <c r="L3572" s="77">
        <v>23.577835</v>
      </c>
      <c r="M3572" s="77">
        <v>0.43330950445619532</v>
      </c>
      <c r="N3572" s="77">
        <v>23.325222</v>
      </c>
      <c r="O3572" s="77">
        <v>1.521005887961107</v>
      </c>
      <c r="P3572" s="77">
        <v>1980000</v>
      </c>
      <c r="Q3572" s="77">
        <v>739100</v>
      </c>
      <c r="R3572" s="77">
        <v>2.68</v>
      </c>
      <c r="S3572" s="77">
        <v>27.228000000000002</v>
      </c>
      <c r="T3572" s="77">
        <v>7.6549999999999994</v>
      </c>
      <c r="U3572" s="77">
        <v>16.4208</v>
      </c>
      <c r="V3572" s="77">
        <v>2.4583878991273802</v>
      </c>
      <c r="AC3572" s="77">
        <v>23.7</v>
      </c>
      <c r="AD3572" s="77">
        <v>22.32</v>
      </c>
      <c r="AH3572" s="77">
        <f>IF(AND(M3572&lt;Variables!$G$6,M3572&gt;Variables!$G$5),0,1)</f>
        <v>1</v>
      </c>
      <c r="AI3572" s="77">
        <f t="shared" si="114"/>
        <v>0</v>
      </c>
      <c r="AJ3572" s="77">
        <f>IF(I3572&gt;Variables!$G$7,0,1)</f>
        <v>1</v>
      </c>
      <c r="AK3572" s="77">
        <f>IF(F3572&gt;Variables!$G$8,0,1)</f>
        <v>0</v>
      </c>
      <c r="AL3572" s="77">
        <f>IF(G3572&gt;Variables!$G$9,0,1)</f>
        <v>1</v>
      </c>
      <c r="AM3572" s="77">
        <f>IF(AND(K3572&gt;Variables!$G$10,K3572&lt;Variables!$G$11),0,1)</f>
        <v>1</v>
      </c>
      <c r="AN3572" s="77">
        <f>IF(H3572&lt;Variables!$G$13,1,0)</f>
        <v>1</v>
      </c>
      <c r="AO3572" s="77">
        <f>IF(R3572&lt;Variables!$G$12,0,1)</f>
        <v>1</v>
      </c>
      <c r="AP3572" s="78">
        <f t="shared" si="115"/>
        <v>0</v>
      </c>
      <c r="AQ3572" s="77">
        <f>IF(V3572&lt;Variables!$G$15,1,0)</f>
        <v>1</v>
      </c>
      <c r="AR3572" s="77">
        <v>0</v>
      </c>
      <c r="AS3572" s="77">
        <v>0</v>
      </c>
      <c r="AT3572" s="77">
        <v>0</v>
      </c>
      <c r="AU3572" s="77">
        <v>1</v>
      </c>
      <c r="BA3572" s="77">
        <v>-1.76</v>
      </c>
    </row>
    <row r="3573" spans="3:53" x14ac:dyDescent="0.25">
      <c r="C3573" s="77" t="s">
        <v>478</v>
      </c>
      <c r="D3573" s="77" t="s">
        <v>436</v>
      </c>
      <c r="E3573" s="77">
        <v>3.29</v>
      </c>
      <c r="F3573" s="77">
        <v>15.88</v>
      </c>
      <c r="G3573" s="77">
        <v>6.49</v>
      </c>
      <c r="H3573" s="77">
        <v>34.21</v>
      </c>
      <c r="I3573" s="77">
        <v>-6.9560000000000004</v>
      </c>
      <c r="J3573" s="77" t="s">
        <v>74</v>
      </c>
      <c r="K3573" s="77">
        <v>51.94</v>
      </c>
      <c r="L3573" s="77">
        <v>3.235325</v>
      </c>
      <c r="M3573" s="77">
        <v>1.3808504555183589</v>
      </c>
      <c r="N3573" s="77">
        <v>3.3592360000000001</v>
      </c>
      <c r="O3573" s="77">
        <v>-2.3587506206768412</v>
      </c>
      <c r="P3573" s="77">
        <v>8050000.0000000009</v>
      </c>
      <c r="Q3573" s="77">
        <v>59810</v>
      </c>
      <c r="R3573" s="77">
        <v>134.59</v>
      </c>
      <c r="S3573" s="77">
        <v>27.228000000000002</v>
      </c>
      <c r="T3573" s="77">
        <v>7.6549999999999994</v>
      </c>
      <c r="U3573" s="77">
        <v>16.4208</v>
      </c>
      <c r="V3573" s="77">
        <v>2.3434597696923811</v>
      </c>
      <c r="AC3573" s="77">
        <v>3.28</v>
      </c>
      <c r="AD3573" s="77">
        <v>2.71</v>
      </c>
      <c r="AH3573" s="77">
        <f>IF(AND(M3573&lt;Variables!$G$6,M3573&gt;Variables!$G$5),0,1)</f>
        <v>1</v>
      </c>
      <c r="AI3573" s="77">
        <f t="shared" si="114"/>
        <v>1</v>
      </c>
      <c r="AJ3573" s="77">
        <f>IF(I3573&gt;Variables!$G$7,0,1)</f>
        <v>1</v>
      </c>
      <c r="AK3573" s="77">
        <f>IF(F3573&gt;Variables!$G$8,0,1)</f>
        <v>0</v>
      </c>
      <c r="AL3573" s="77">
        <f>IF(G3573&gt;Variables!$G$9,0,1)</f>
        <v>1</v>
      </c>
      <c r="AM3573" s="77">
        <f>IF(AND(K3573&gt;Variables!$G$10,K3573&lt;Variables!$G$11),0,1)</f>
        <v>1</v>
      </c>
      <c r="AN3573" s="77">
        <f>IF(H3573&lt;Variables!$G$13,1,0)</f>
        <v>1</v>
      </c>
      <c r="AO3573" s="77">
        <f>IF(R3573&lt;Variables!$G$12,0,1)</f>
        <v>1</v>
      </c>
      <c r="AP3573" s="78">
        <f t="shared" si="115"/>
        <v>0</v>
      </c>
      <c r="AQ3573" s="77">
        <f>IF(V3573&lt;Variables!$G$15,1,0)</f>
        <v>1</v>
      </c>
      <c r="AR3573" s="77">
        <v>0</v>
      </c>
      <c r="AS3573" s="77">
        <v>0</v>
      </c>
      <c r="AT3573" s="77">
        <v>1</v>
      </c>
      <c r="AU3573" s="77">
        <v>0</v>
      </c>
      <c r="BA3573" s="77">
        <v>-2.25</v>
      </c>
    </row>
    <row r="3574" spans="3:53" x14ac:dyDescent="0.25">
      <c r="C3574" s="77" t="s">
        <v>478</v>
      </c>
      <c r="D3574" s="77" t="s">
        <v>466</v>
      </c>
      <c r="E3574" s="77">
        <v>1.41</v>
      </c>
      <c r="F3574" s="77">
        <v>22.31</v>
      </c>
      <c r="G3574" s="77">
        <v>12.5</v>
      </c>
      <c r="H3574" s="77">
        <v>59.38</v>
      </c>
      <c r="I3574" s="77">
        <v>-0.81399999999999995</v>
      </c>
      <c r="J3574" s="77" t="s">
        <v>74</v>
      </c>
      <c r="K3574" s="77">
        <v>59.73</v>
      </c>
      <c r="L3574" s="77">
        <v>1.37199</v>
      </c>
      <c r="M3574" s="77">
        <v>1.677125926573807</v>
      </c>
      <c r="N3574" s="77">
        <v>1.377772</v>
      </c>
      <c r="O3574" s="77">
        <v>1.25042459855477</v>
      </c>
      <c r="P3574" s="77">
        <v>16340000</v>
      </c>
      <c r="Q3574" s="77">
        <v>1080000</v>
      </c>
      <c r="R3574" s="77">
        <v>15.13</v>
      </c>
      <c r="S3574" s="77">
        <v>27.228000000000002</v>
      </c>
      <c r="T3574" s="77">
        <v>7.6549999999999994</v>
      </c>
      <c r="U3574" s="77">
        <v>16.4208</v>
      </c>
      <c r="V3574" s="77">
        <v>2.3770698848621352</v>
      </c>
      <c r="AC3574" s="77">
        <v>1.64</v>
      </c>
      <c r="AD3574" s="77">
        <v>1.33</v>
      </c>
      <c r="AH3574" s="77">
        <f>IF(AND(M3574&lt;Variables!$G$6,M3574&gt;Variables!$G$5),0,1)</f>
        <v>1</v>
      </c>
      <c r="AI3574" s="77">
        <f t="shared" si="114"/>
        <v>1</v>
      </c>
      <c r="AJ3574" s="77">
        <f>IF(I3574&gt;Variables!$G$7,0,1)</f>
        <v>1</v>
      </c>
      <c r="AK3574" s="77">
        <f>IF(F3574&gt;Variables!$G$8,0,1)</f>
        <v>0</v>
      </c>
      <c r="AL3574" s="77">
        <f>IF(G3574&gt;Variables!$G$9,0,1)</f>
        <v>0</v>
      </c>
      <c r="AM3574" s="77">
        <f>IF(AND(K3574&gt;Variables!$G$10,K3574&lt;Variables!$G$11),0,1)</f>
        <v>1</v>
      </c>
      <c r="AN3574" s="77">
        <f>IF(H3574&lt;Variables!$G$13,1,0)</f>
        <v>1</v>
      </c>
      <c r="AO3574" s="77">
        <f>IF(R3574&lt;Variables!$G$12,0,1)</f>
        <v>1</v>
      </c>
      <c r="AP3574" s="78">
        <f t="shared" si="115"/>
        <v>0</v>
      </c>
      <c r="AQ3574" s="77">
        <f>IF(V3574&lt;Variables!$G$15,1,0)</f>
        <v>1</v>
      </c>
      <c r="AR3574" s="77">
        <v>0</v>
      </c>
      <c r="AS3574" s="77">
        <v>0</v>
      </c>
      <c r="AT3574" s="77">
        <v>1</v>
      </c>
      <c r="AU3574" s="77">
        <v>0</v>
      </c>
      <c r="BA3574" s="77">
        <v>-2.25</v>
      </c>
    </row>
    <row r="3575" spans="3:53" x14ac:dyDescent="0.25">
      <c r="C3575" s="77" t="s">
        <v>478</v>
      </c>
      <c r="D3575" s="77" t="s">
        <v>431</v>
      </c>
      <c r="E3575" s="77">
        <v>37.369999999999997</v>
      </c>
      <c r="F3575" s="77">
        <v>29.99</v>
      </c>
      <c r="G3575" s="77">
        <v>26.71</v>
      </c>
      <c r="H3575" s="77">
        <v>3750</v>
      </c>
      <c r="I3575" s="77">
        <v>52.911999999999999</v>
      </c>
      <c r="J3575" s="77" t="s">
        <v>74</v>
      </c>
      <c r="K3575" s="77">
        <v>74.92</v>
      </c>
      <c r="L3575" s="77">
        <v>36.27948</v>
      </c>
      <c r="M3575" s="77">
        <v>3.377997700077298</v>
      </c>
      <c r="N3575" s="77">
        <v>35.757601999999999</v>
      </c>
      <c r="O3575" s="77">
        <v>4.8867874305441514</v>
      </c>
      <c r="P3575" s="77">
        <v>16991000</v>
      </c>
      <c r="Q3575" s="77">
        <v>5226000</v>
      </c>
      <c r="R3575" s="77">
        <v>3.25</v>
      </c>
      <c r="S3575" s="77">
        <v>27.228000000000002</v>
      </c>
      <c r="T3575" s="77">
        <v>7.6549999999999994</v>
      </c>
      <c r="U3575" s="77">
        <v>16.4208</v>
      </c>
      <c r="V3575" s="77">
        <v>2.2942322784410352</v>
      </c>
      <c r="AC3575" s="77">
        <v>38.549999999999997</v>
      </c>
      <c r="AD3575" s="77">
        <v>35.630000000000003</v>
      </c>
      <c r="AH3575" s="77">
        <f>IF(AND(M3575&lt;Variables!$G$6,M3575&gt;Variables!$G$5),0,1)</f>
        <v>1</v>
      </c>
      <c r="AI3575" s="77">
        <f t="shared" si="114"/>
        <v>0</v>
      </c>
      <c r="AJ3575" s="77">
        <f>IF(I3575&gt;Variables!$G$7,0,1)</f>
        <v>0</v>
      </c>
      <c r="AK3575" s="77">
        <f>IF(F3575&gt;Variables!$G$8,0,1)</f>
        <v>0</v>
      </c>
      <c r="AL3575" s="77">
        <f>IF(G3575&gt;Variables!$G$9,0,1)</f>
        <v>0</v>
      </c>
      <c r="AM3575" s="77">
        <f>IF(AND(K3575&gt;Variables!$G$10,K3575&lt;Variables!$G$11),0,1)</f>
        <v>1</v>
      </c>
      <c r="AN3575" s="77">
        <f>IF(H3575&lt;Variables!$G$13,1,0)</f>
        <v>0</v>
      </c>
      <c r="AO3575" s="77">
        <f>IF(R3575&lt;Variables!$G$12,0,1)</f>
        <v>1</v>
      </c>
      <c r="AP3575" s="78">
        <f t="shared" si="115"/>
        <v>0</v>
      </c>
      <c r="AQ3575" s="77">
        <f>IF(V3575&lt;Variables!$G$15,1,0)</f>
        <v>1</v>
      </c>
      <c r="AR3575" s="77">
        <v>0</v>
      </c>
      <c r="AS3575" s="77">
        <v>0</v>
      </c>
      <c r="AT3575" s="77">
        <v>1</v>
      </c>
      <c r="AU3575" s="77">
        <v>0</v>
      </c>
      <c r="BA3575" s="77">
        <v>-2.25</v>
      </c>
    </row>
    <row r="3576" spans="3:53" x14ac:dyDescent="0.25">
      <c r="C3576" s="77" t="s">
        <v>478</v>
      </c>
      <c r="D3576" s="77" t="s">
        <v>445</v>
      </c>
      <c r="E3576" s="77">
        <v>13.42</v>
      </c>
      <c r="F3576" s="77">
        <v>71.28</v>
      </c>
      <c r="G3576" s="77">
        <v>41.98</v>
      </c>
      <c r="H3576" s="77">
        <v>74.489999999999995</v>
      </c>
      <c r="I3576" s="77">
        <v>2789.9769999999999</v>
      </c>
      <c r="J3576" s="77" t="s">
        <v>75</v>
      </c>
      <c r="K3576" s="77">
        <v>79.64</v>
      </c>
      <c r="L3576" s="77">
        <v>12.413544999999999</v>
      </c>
      <c r="M3576" s="77">
        <v>8.4299448707037499</v>
      </c>
      <c r="N3576" s="77">
        <v>11.894553999999999</v>
      </c>
      <c r="O3576" s="77">
        <v>13.161031510723291</v>
      </c>
      <c r="P3576" s="77">
        <v>87660000</v>
      </c>
      <c r="Q3576" s="77">
        <v>14860000</v>
      </c>
      <c r="R3576" s="77">
        <v>5.9</v>
      </c>
      <c r="S3576" s="77">
        <v>27.228000000000002</v>
      </c>
      <c r="T3576" s="77">
        <v>7.6549999999999994</v>
      </c>
      <c r="U3576" s="77">
        <v>16.4208</v>
      </c>
      <c r="V3576" s="77">
        <v>1.7332858548471031</v>
      </c>
      <c r="AC3576" s="77">
        <v>16.45</v>
      </c>
      <c r="AD3576" s="77">
        <v>12.42</v>
      </c>
      <c r="AH3576" s="77">
        <f>IF(AND(M3576&lt;Variables!$G$6,M3576&gt;Variables!$G$5),0,1)</f>
        <v>1</v>
      </c>
      <c r="AI3576" s="77">
        <f t="shared" si="114"/>
        <v>0</v>
      </c>
      <c r="AJ3576" s="77">
        <f>IF(I3576&gt;Variables!$G$7,0,1)</f>
        <v>0</v>
      </c>
      <c r="AK3576" s="77">
        <f>IF(F3576&gt;Variables!$G$8,0,1)</f>
        <v>0</v>
      </c>
      <c r="AL3576" s="77">
        <f>IF(G3576&gt;Variables!$G$9,0,1)</f>
        <v>0</v>
      </c>
      <c r="AM3576" s="77">
        <f>IF(AND(K3576&gt;Variables!$G$10,K3576&lt;Variables!$G$11),0,1)</f>
        <v>1</v>
      </c>
      <c r="AN3576" s="77">
        <f>IF(H3576&lt;Variables!$G$13,1,0)</f>
        <v>1</v>
      </c>
      <c r="AO3576" s="77">
        <f>IF(R3576&lt;Variables!$G$12,0,1)</f>
        <v>1</v>
      </c>
      <c r="AP3576" s="78">
        <f t="shared" si="115"/>
        <v>1</v>
      </c>
      <c r="AQ3576" s="77">
        <f>IF(V3576&lt;Variables!$G$15,1,0)</f>
        <v>1</v>
      </c>
      <c r="AR3576" s="77">
        <v>0</v>
      </c>
      <c r="AS3576" s="77">
        <v>0</v>
      </c>
      <c r="AT3576" s="77">
        <v>1</v>
      </c>
      <c r="AU3576" s="77">
        <v>0</v>
      </c>
      <c r="BA3576" s="77">
        <v>-2.25</v>
      </c>
    </row>
    <row r="3577" spans="3:53" x14ac:dyDescent="0.25">
      <c r="C3577" s="77" t="s">
        <v>478</v>
      </c>
      <c r="D3577" s="77" t="s">
        <v>174</v>
      </c>
      <c r="E3577" s="77">
        <v>26.17</v>
      </c>
      <c r="F3577" s="77">
        <v>5.75</v>
      </c>
      <c r="G3577" s="77">
        <v>5.24</v>
      </c>
      <c r="H3577" s="77">
        <v>403.19</v>
      </c>
      <c r="I3577" s="77">
        <v>135.18</v>
      </c>
      <c r="J3577" s="77" t="s">
        <v>75</v>
      </c>
      <c r="K3577" s="77">
        <v>56.79</v>
      </c>
      <c r="L3577" s="77">
        <v>25.931791666666669</v>
      </c>
      <c r="M3577" s="77">
        <v>0.68953327880996573</v>
      </c>
      <c r="N3577" s="77">
        <v>26.071341666666669</v>
      </c>
      <c r="O3577" s="77">
        <v>0.15058041061049879</v>
      </c>
      <c r="P3577" s="77">
        <v>128924</v>
      </c>
      <c r="Q3577" s="77">
        <v>702133</v>
      </c>
      <c r="R3577" s="77">
        <v>0.18</v>
      </c>
      <c r="S3577" s="77">
        <v>27.228000000000002</v>
      </c>
      <c r="T3577" s="77">
        <v>7.6549999999999994</v>
      </c>
      <c r="U3577" s="77">
        <v>16.4208</v>
      </c>
      <c r="V3577" s="77">
        <v>2.4058951181294508</v>
      </c>
      <c r="AC3577" s="77">
        <v>26.48</v>
      </c>
      <c r="AD3577" s="77">
        <v>25.63</v>
      </c>
      <c r="AH3577" s="77">
        <f>IF(AND(M3577&lt;Variables!$G$6,M3577&gt;Variables!$G$5),0,1)</f>
        <v>1</v>
      </c>
      <c r="AI3577" s="77">
        <f t="shared" si="114"/>
        <v>1</v>
      </c>
      <c r="AJ3577" s="77">
        <f>IF(I3577&gt;Variables!$G$7,0,1)</f>
        <v>0</v>
      </c>
      <c r="AK3577" s="77">
        <f>IF(F3577&gt;Variables!$G$8,0,1)</f>
        <v>1</v>
      </c>
      <c r="AL3577" s="77">
        <f>IF(G3577&gt;Variables!$G$9,0,1)</f>
        <v>1</v>
      </c>
      <c r="AM3577" s="77">
        <f>IF(AND(K3577&gt;Variables!$G$10,K3577&lt;Variables!$G$11),0,1)</f>
        <v>1</v>
      </c>
      <c r="AN3577" s="77">
        <f>IF(H3577&lt;Variables!$G$13,1,0)</f>
        <v>1</v>
      </c>
      <c r="AO3577" s="77">
        <f>IF(R3577&lt;Variables!$G$12,0,1)</f>
        <v>0</v>
      </c>
      <c r="AP3577" s="78">
        <f t="shared" si="115"/>
        <v>1</v>
      </c>
      <c r="AQ3577" s="77">
        <f>IF(V3577&lt;Variables!$G$15,1,0)</f>
        <v>1</v>
      </c>
      <c r="AR3577" s="77">
        <v>0</v>
      </c>
      <c r="AS3577" s="77">
        <v>1</v>
      </c>
      <c r="AT3577" s="77">
        <v>0</v>
      </c>
      <c r="AU3577" s="77">
        <v>0</v>
      </c>
      <c r="BA3577" s="77">
        <v>0.44</v>
      </c>
    </row>
    <row r="3578" spans="3:53" x14ac:dyDescent="0.25">
      <c r="C3578" s="77" t="s">
        <v>478</v>
      </c>
      <c r="D3578" s="77" t="s">
        <v>479</v>
      </c>
      <c r="E3578" s="77">
        <v>39.5</v>
      </c>
      <c r="F3578" s="77">
        <v>6.23</v>
      </c>
      <c r="G3578" s="77">
        <v>7.58</v>
      </c>
      <c r="H3578" s="77">
        <v>7750</v>
      </c>
      <c r="I3578" s="77">
        <v>257.91800000000001</v>
      </c>
      <c r="J3578" s="77" t="s">
        <v>75</v>
      </c>
      <c r="K3578" s="77">
        <v>81.44</v>
      </c>
      <c r="L3578" s="77">
        <v>37.418059999999997</v>
      </c>
      <c r="M3578" s="77">
        <v>4.6288877616851263</v>
      </c>
      <c r="N3578" s="77">
        <v>36.875022000000001</v>
      </c>
      <c r="O3578" s="77">
        <v>6.1696993699420721</v>
      </c>
      <c r="P3578" s="77">
        <v>2403000</v>
      </c>
      <c r="Q3578" s="77">
        <v>2371000</v>
      </c>
      <c r="R3578" s="77">
        <v>1.01</v>
      </c>
      <c r="S3578" s="77">
        <v>27.228000000000002</v>
      </c>
      <c r="T3578" s="77">
        <v>7.6549999999999994</v>
      </c>
      <c r="U3578" s="77">
        <v>16.4208</v>
      </c>
      <c r="V3578" s="77">
        <v>2.1520702344115121</v>
      </c>
      <c r="AC3578" s="77">
        <v>39.4495</v>
      </c>
      <c r="AD3578" s="77">
        <v>37.770000000000003</v>
      </c>
      <c r="AH3578" s="77">
        <f>IF(AND(M3578&lt;Variables!$G$6,M3578&gt;Variables!$G$5),0,1)</f>
        <v>1</v>
      </c>
      <c r="AI3578" s="77">
        <f t="shared" si="114"/>
        <v>0</v>
      </c>
      <c r="AJ3578" s="77">
        <f>IF(I3578&gt;Variables!$G$7,0,1)</f>
        <v>0</v>
      </c>
      <c r="AK3578" s="77">
        <f>IF(F3578&gt;Variables!$G$8,0,1)</f>
        <v>1</v>
      </c>
      <c r="AL3578" s="77">
        <f>IF(G3578&gt;Variables!$G$9,0,1)</f>
        <v>1</v>
      </c>
      <c r="AM3578" s="77">
        <f>IF(AND(K3578&gt;Variables!$G$10,K3578&lt;Variables!$G$11),0,1)</f>
        <v>1</v>
      </c>
      <c r="AN3578" s="77">
        <f>IF(H3578&lt;Variables!$G$13,1,0)</f>
        <v>0</v>
      </c>
      <c r="AO3578" s="77">
        <f>IF(R3578&lt;Variables!$G$12,0,1)</f>
        <v>0</v>
      </c>
      <c r="AP3578" s="78">
        <f t="shared" si="115"/>
        <v>1</v>
      </c>
      <c r="AQ3578" s="77">
        <f>IF(V3578&lt;Variables!$G$15,1,0)</f>
        <v>1</v>
      </c>
      <c r="AR3578" s="77">
        <v>0</v>
      </c>
      <c r="AS3578" s="77">
        <v>0</v>
      </c>
      <c r="AT3578" s="77">
        <v>1</v>
      </c>
      <c r="AU3578" s="77">
        <v>0</v>
      </c>
      <c r="BA3578" s="77">
        <v>-2.25</v>
      </c>
    </row>
    <row r="3579" spans="3:53" x14ac:dyDescent="0.25">
      <c r="C3579" s="77" t="s">
        <v>478</v>
      </c>
      <c r="D3579" s="77" t="s">
        <v>438</v>
      </c>
      <c r="E3579" s="77">
        <v>255.45</v>
      </c>
      <c r="F3579" s="77">
        <v>7.08</v>
      </c>
      <c r="G3579" s="77">
        <v>4.3899999999999997</v>
      </c>
      <c r="H3579" s="77">
        <v>52880</v>
      </c>
      <c r="I3579" s="77">
        <v>63.058999999999997</v>
      </c>
      <c r="J3579" s="77" t="s">
        <v>75</v>
      </c>
      <c r="K3579" s="77">
        <v>63.75</v>
      </c>
      <c r="L3579" s="77">
        <v>253.81377000000001</v>
      </c>
      <c r="M3579" s="77">
        <v>0.28415715979474349</v>
      </c>
      <c r="N3579" s="77">
        <v>253.09555</v>
      </c>
      <c r="O3579" s="77">
        <v>0.56873777512089552</v>
      </c>
      <c r="P3579" s="77">
        <v>4423000</v>
      </c>
      <c r="Q3579" s="77">
        <v>3755000</v>
      </c>
      <c r="R3579" s="77">
        <v>1.18</v>
      </c>
      <c r="S3579" s="77">
        <v>27.228000000000002</v>
      </c>
      <c r="T3579" s="77">
        <v>7.6549999999999994</v>
      </c>
      <c r="U3579" s="77">
        <v>16.4208</v>
      </c>
      <c r="V3579" s="77">
        <v>2.490778033029887</v>
      </c>
      <c r="AC3579" s="77">
        <v>257.54500000000002</v>
      </c>
      <c r="AD3579" s="77">
        <v>253.01</v>
      </c>
      <c r="AH3579" s="77">
        <f>IF(AND(M3579&lt;Variables!$G$6,M3579&gt;Variables!$G$5),0,1)</f>
        <v>1</v>
      </c>
      <c r="AI3579" s="77">
        <f t="shared" si="114"/>
        <v>0</v>
      </c>
      <c r="AJ3579" s="77">
        <f>IF(I3579&gt;Variables!$G$7,0,1)</f>
        <v>0</v>
      </c>
      <c r="AK3579" s="77">
        <f>IF(F3579&gt;Variables!$G$8,0,1)</f>
        <v>1</v>
      </c>
      <c r="AL3579" s="77">
        <f>IF(G3579&gt;Variables!$G$9,0,1)</f>
        <v>1</v>
      </c>
      <c r="AM3579" s="77">
        <f>IF(AND(K3579&gt;Variables!$G$10,K3579&lt;Variables!$G$11),0,1)</f>
        <v>0</v>
      </c>
      <c r="AN3579" s="77">
        <f>IF(H3579&lt;Variables!$G$13,1,0)</f>
        <v>0</v>
      </c>
      <c r="AO3579" s="77">
        <f>IF(R3579&lt;Variables!$G$12,0,1)</f>
        <v>0</v>
      </c>
      <c r="AP3579" s="78">
        <f t="shared" si="115"/>
        <v>1</v>
      </c>
      <c r="AQ3579" s="77">
        <f>IF(V3579&lt;Variables!$G$15,1,0)</f>
        <v>1</v>
      </c>
      <c r="AR3579" s="77">
        <v>0</v>
      </c>
      <c r="AS3579" s="77">
        <v>0</v>
      </c>
      <c r="AT3579" s="77">
        <v>0</v>
      </c>
      <c r="AU3579" s="77">
        <v>1</v>
      </c>
      <c r="BA3579" s="77">
        <v>-0.24</v>
      </c>
    </row>
    <row r="3580" spans="3:53" x14ac:dyDescent="0.25">
      <c r="C3580" s="77" t="s">
        <v>478</v>
      </c>
      <c r="D3580" s="77" t="s">
        <v>183</v>
      </c>
      <c r="E3580" s="77">
        <v>45.82</v>
      </c>
      <c r="F3580" s="77">
        <v>7.7</v>
      </c>
      <c r="G3580" s="77">
        <v>8.56</v>
      </c>
      <c r="H3580" s="77">
        <v>6840</v>
      </c>
      <c r="I3580" s="77">
        <v>4022.8220000000001</v>
      </c>
      <c r="J3580" s="77" t="s">
        <v>75</v>
      </c>
      <c r="K3580" s="77">
        <v>56.38</v>
      </c>
      <c r="L3580" s="77">
        <v>45.666960000000003</v>
      </c>
      <c r="M3580" s="77">
        <v>0.26942892629593918</v>
      </c>
      <c r="N3580" s="77">
        <v>45.213905999999987</v>
      </c>
      <c r="O3580" s="77">
        <v>1.274152248646699</v>
      </c>
      <c r="P3580" s="77">
        <v>1526000</v>
      </c>
      <c r="Q3580" s="77">
        <v>2260000</v>
      </c>
      <c r="R3580" s="77">
        <v>0.68</v>
      </c>
      <c r="S3580" s="77">
        <v>27.228000000000002</v>
      </c>
      <c r="T3580" s="77">
        <v>7.6549999999999994</v>
      </c>
      <c r="U3580" s="77">
        <v>16.4208</v>
      </c>
      <c r="V3580" s="77">
        <v>2.421127301400575</v>
      </c>
      <c r="AC3580" s="77">
        <v>49.741199999999999</v>
      </c>
      <c r="AD3580" s="77">
        <v>45.100900000000003</v>
      </c>
      <c r="AH3580" s="77">
        <f>IF(AND(M3580&lt;Variables!$G$6,M3580&gt;Variables!$G$5),0,1)</f>
        <v>1</v>
      </c>
      <c r="AI3580" s="77">
        <f t="shared" si="114"/>
        <v>0</v>
      </c>
      <c r="AJ3580" s="77">
        <f>IF(I3580&gt;Variables!$G$7,0,1)</f>
        <v>0</v>
      </c>
      <c r="AK3580" s="77">
        <f>IF(F3580&gt;Variables!$G$8,0,1)</f>
        <v>1</v>
      </c>
      <c r="AL3580" s="77">
        <f>IF(G3580&gt;Variables!$G$9,0,1)</f>
        <v>1</v>
      </c>
      <c r="AM3580" s="77">
        <f>IF(AND(K3580&gt;Variables!$G$10,K3580&lt;Variables!$G$11),0,1)</f>
        <v>1</v>
      </c>
      <c r="AN3580" s="77">
        <f>IF(H3580&lt;Variables!$G$13,1,0)</f>
        <v>0</v>
      </c>
      <c r="AO3580" s="77">
        <f>IF(R3580&lt;Variables!$G$12,0,1)</f>
        <v>0</v>
      </c>
      <c r="AP3580" s="78">
        <f t="shared" si="115"/>
        <v>1</v>
      </c>
      <c r="AQ3580" s="77">
        <f>IF(V3580&lt;Variables!$G$15,1,0)</f>
        <v>1</v>
      </c>
      <c r="AR3580" s="77">
        <v>1</v>
      </c>
      <c r="AS3580" s="77">
        <v>0</v>
      </c>
      <c r="AT3580" s="77">
        <v>0</v>
      </c>
      <c r="AU3580" s="77">
        <v>0</v>
      </c>
      <c r="BA3580" s="77">
        <v>0.89</v>
      </c>
    </row>
    <row r="3581" spans="3:53" x14ac:dyDescent="0.25">
      <c r="C3581" s="77" t="s">
        <v>478</v>
      </c>
      <c r="D3581" s="77" t="s">
        <v>195</v>
      </c>
      <c r="E3581" s="77">
        <v>33.26</v>
      </c>
      <c r="F3581" s="77">
        <v>9.82</v>
      </c>
      <c r="G3581" s="77">
        <v>9.34</v>
      </c>
      <c r="H3581" s="77">
        <v>3620</v>
      </c>
      <c r="I3581" s="77">
        <v>0.19</v>
      </c>
      <c r="J3581" s="77" t="s">
        <v>75</v>
      </c>
      <c r="K3581" s="77">
        <v>48.4</v>
      </c>
      <c r="L3581" s="77">
        <v>33.215662500000008</v>
      </c>
      <c r="M3581" s="77">
        <v>-0.25789791186614158</v>
      </c>
      <c r="N3581" s="77">
        <v>33.173893181818187</v>
      </c>
      <c r="O3581" s="77">
        <v>-0.13231242283688621</v>
      </c>
      <c r="P3581" s="77">
        <v>229473</v>
      </c>
      <c r="Q3581" s="77">
        <v>706672</v>
      </c>
      <c r="R3581" s="77">
        <v>0.32</v>
      </c>
      <c r="S3581" s="77">
        <v>27.228000000000002</v>
      </c>
      <c r="T3581" s="77">
        <v>7.6549999999999994</v>
      </c>
      <c r="U3581" s="77">
        <v>16.4208</v>
      </c>
      <c r="V3581" s="77">
        <v>2.355937651037368</v>
      </c>
      <c r="AC3581" s="77">
        <v>33.164999999999999</v>
      </c>
      <c r="AD3581" s="77">
        <v>31.42</v>
      </c>
      <c r="AH3581" s="77">
        <f>IF(AND(M3581&lt;Variables!$G$6,M3581&gt;Variables!$G$5),0,1)</f>
        <v>1</v>
      </c>
      <c r="AI3581" s="77">
        <f t="shared" si="114"/>
        <v>0</v>
      </c>
      <c r="AJ3581" s="77">
        <f>IF(I3581&gt;Variables!$G$7,0,1)</f>
        <v>1</v>
      </c>
      <c r="AK3581" s="77">
        <f>IF(F3581&gt;Variables!$G$8,0,1)</f>
        <v>0</v>
      </c>
      <c r="AL3581" s="77">
        <f>IF(G3581&gt;Variables!$G$9,0,1)</f>
        <v>1</v>
      </c>
      <c r="AM3581" s="77">
        <f>IF(AND(K3581&gt;Variables!$G$10,K3581&lt;Variables!$G$11),0,1)</f>
        <v>1</v>
      </c>
      <c r="AN3581" s="77">
        <f>IF(H3581&lt;Variables!$G$13,1,0)</f>
        <v>0</v>
      </c>
      <c r="AO3581" s="77">
        <f>IF(R3581&lt;Variables!$G$12,0,1)</f>
        <v>0</v>
      </c>
      <c r="AP3581" s="78">
        <f t="shared" si="115"/>
        <v>1</v>
      </c>
      <c r="AQ3581" s="77">
        <f>IF(V3581&lt;Variables!$G$15,1,0)</f>
        <v>1</v>
      </c>
      <c r="AR3581" s="77">
        <v>0</v>
      </c>
      <c r="AS3581" s="77">
        <v>0</v>
      </c>
      <c r="AT3581" s="77">
        <v>1</v>
      </c>
      <c r="AU3581" s="77">
        <v>0</v>
      </c>
      <c r="BA3581" s="77">
        <v>-2.25</v>
      </c>
    </row>
    <row r="3582" spans="3:53" x14ac:dyDescent="0.25">
      <c r="C3582" s="77" t="s">
        <v>478</v>
      </c>
      <c r="D3582" s="77" t="s">
        <v>123</v>
      </c>
      <c r="E3582" s="77">
        <v>12.76</v>
      </c>
      <c r="F3582" s="77">
        <v>13.35</v>
      </c>
      <c r="G3582" s="77">
        <v>8.1300000000000008</v>
      </c>
      <c r="H3582" s="77">
        <v>4790</v>
      </c>
      <c r="I3582" s="77">
        <v>189.81700000000001</v>
      </c>
      <c r="J3582" s="77" t="s">
        <v>75</v>
      </c>
      <c r="K3582" s="77">
        <v>38.520000000000003</v>
      </c>
      <c r="L3582" s="77">
        <v>12.902915</v>
      </c>
      <c r="M3582" s="77">
        <v>-1.19597005792876</v>
      </c>
      <c r="N3582" s="77">
        <v>12.975308</v>
      </c>
      <c r="O3582" s="77">
        <v>-1.7472263471510681</v>
      </c>
      <c r="P3582" s="77">
        <v>87350000</v>
      </c>
      <c r="Q3582" s="77">
        <v>48995000</v>
      </c>
      <c r="R3582" s="77">
        <v>1.78</v>
      </c>
      <c r="S3582" s="77">
        <v>27.228000000000002</v>
      </c>
      <c r="T3582" s="77">
        <v>7.6549999999999994</v>
      </c>
      <c r="U3582" s="77">
        <v>16.4208</v>
      </c>
      <c r="V3582" s="77">
        <v>2.239510943172764</v>
      </c>
      <c r="AC3582" s="77">
        <v>12.85</v>
      </c>
      <c r="AD3582" s="77">
        <v>11.72</v>
      </c>
      <c r="AH3582" s="77">
        <f>IF(AND(M3582&lt;Variables!$G$6,M3582&gt;Variables!$G$5),0,1)</f>
        <v>0</v>
      </c>
      <c r="AI3582" s="77">
        <f t="shared" si="114"/>
        <v>1</v>
      </c>
      <c r="AJ3582" s="77">
        <f>IF(I3582&gt;Variables!$G$7,0,1)</f>
        <v>0</v>
      </c>
      <c r="AK3582" s="77">
        <f>IF(F3582&gt;Variables!$G$8,0,1)</f>
        <v>0</v>
      </c>
      <c r="AL3582" s="77">
        <f>IF(G3582&gt;Variables!$G$9,0,1)</f>
        <v>1</v>
      </c>
      <c r="AM3582" s="77">
        <f>IF(AND(K3582&gt;Variables!$G$10,K3582&lt;Variables!$G$11),0,1)</f>
        <v>1</v>
      </c>
      <c r="AN3582" s="77">
        <f>IF(H3582&lt;Variables!$G$13,1,0)</f>
        <v>0</v>
      </c>
      <c r="AO3582" s="77">
        <f>IF(R3582&lt;Variables!$G$12,0,1)</f>
        <v>0</v>
      </c>
      <c r="AP3582" s="78">
        <f t="shared" si="115"/>
        <v>1</v>
      </c>
      <c r="AQ3582" s="77">
        <f>IF(V3582&lt;Variables!$G$15,1,0)</f>
        <v>1</v>
      </c>
      <c r="AR3582" s="77">
        <v>0</v>
      </c>
      <c r="AS3582" s="77">
        <v>0</v>
      </c>
      <c r="AT3582" s="77">
        <v>1</v>
      </c>
      <c r="AU3582" s="77">
        <v>0</v>
      </c>
      <c r="BA3582" s="77">
        <v>-2.25</v>
      </c>
    </row>
    <row r="3583" spans="3:53" x14ac:dyDescent="0.25">
      <c r="C3583" s="77" t="s">
        <v>478</v>
      </c>
      <c r="D3583" s="77" t="s">
        <v>442</v>
      </c>
      <c r="E3583" s="77">
        <v>142.66</v>
      </c>
      <c r="F3583" s="77">
        <v>13.36</v>
      </c>
      <c r="G3583" s="77">
        <v>4.29</v>
      </c>
      <c r="H3583" s="77">
        <v>20120</v>
      </c>
      <c r="I3583" s="77">
        <v>-21.260999999999999</v>
      </c>
      <c r="J3583" s="77" t="s">
        <v>75</v>
      </c>
      <c r="K3583" s="77">
        <v>61.58</v>
      </c>
      <c r="L3583" s="77">
        <v>141.54065</v>
      </c>
      <c r="M3583" s="77">
        <v>0.43051236517568259</v>
      </c>
      <c r="N3583" s="77">
        <v>140.65281200000001</v>
      </c>
      <c r="O3583" s="77">
        <v>1.064456500165829</v>
      </c>
      <c r="P3583" s="77">
        <v>6184000</v>
      </c>
      <c r="Q3583" s="77">
        <v>2303000</v>
      </c>
      <c r="R3583" s="77">
        <v>2.69</v>
      </c>
      <c r="S3583" s="77">
        <v>27.228000000000002</v>
      </c>
      <c r="T3583" s="77">
        <v>7.6549999999999994</v>
      </c>
      <c r="U3583" s="77">
        <v>16.4208</v>
      </c>
      <c r="V3583" s="77">
        <v>2.461377836256367</v>
      </c>
      <c r="AC3583" s="77">
        <v>142.29</v>
      </c>
      <c r="AD3583" s="77">
        <v>136.09</v>
      </c>
      <c r="AH3583" s="77">
        <f>IF(AND(M3583&lt;Variables!$G$6,M3583&gt;Variables!$G$5),0,1)</f>
        <v>1</v>
      </c>
      <c r="AI3583" s="77">
        <f t="shared" si="114"/>
        <v>0</v>
      </c>
      <c r="AJ3583" s="77">
        <f>IF(I3583&gt;Variables!$G$7,0,1)</f>
        <v>1</v>
      </c>
      <c r="AK3583" s="77">
        <f>IF(F3583&gt;Variables!$G$8,0,1)</f>
        <v>0</v>
      </c>
      <c r="AL3583" s="77">
        <f>IF(G3583&gt;Variables!$G$9,0,1)</f>
        <v>1</v>
      </c>
      <c r="AM3583" s="77">
        <f>IF(AND(K3583&gt;Variables!$G$10,K3583&lt;Variables!$G$11),0,1)</f>
        <v>1</v>
      </c>
      <c r="AN3583" s="77">
        <f>IF(H3583&lt;Variables!$G$13,1,0)</f>
        <v>0</v>
      </c>
      <c r="AO3583" s="77">
        <f>IF(R3583&lt;Variables!$G$12,0,1)</f>
        <v>1</v>
      </c>
      <c r="AP3583" s="78">
        <f t="shared" si="115"/>
        <v>1</v>
      </c>
      <c r="AQ3583" s="77">
        <f>IF(V3583&lt;Variables!$G$15,1,0)</f>
        <v>1</v>
      </c>
      <c r="AR3583" s="77">
        <v>0</v>
      </c>
      <c r="AS3583" s="77">
        <v>0</v>
      </c>
      <c r="AT3583" s="77">
        <v>1</v>
      </c>
      <c r="AU3583" s="77">
        <v>0</v>
      </c>
      <c r="BA3583" s="77">
        <v>-1.71</v>
      </c>
    </row>
    <row r="3584" spans="3:53" x14ac:dyDescent="0.25">
      <c r="C3584" s="77" t="s">
        <v>478</v>
      </c>
      <c r="D3584" s="77" t="s">
        <v>435</v>
      </c>
      <c r="E3584" s="77">
        <v>5.36</v>
      </c>
      <c r="F3584" s="77">
        <v>18.920000000000002</v>
      </c>
      <c r="G3584" s="77">
        <v>1.71</v>
      </c>
      <c r="H3584" s="77">
        <v>184.53</v>
      </c>
      <c r="I3584" s="77">
        <v>30.57</v>
      </c>
      <c r="J3584" s="77" t="s">
        <v>75</v>
      </c>
      <c r="K3584" s="77">
        <v>29.68</v>
      </c>
      <c r="L3584" s="77">
        <v>5.3946789473684218</v>
      </c>
      <c r="M3584" s="77">
        <v>-1.013571852966243</v>
      </c>
      <c r="N3584" s="77">
        <v>5.4182645833333316</v>
      </c>
      <c r="O3584" s="77">
        <v>-1.4444585001270649</v>
      </c>
      <c r="P3584" s="77">
        <v>740060</v>
      </c>
      <c r="Q3584" s="77">
        <v>163750</v>
      </c>
      <c r="R3584" s="77">
        <v>4.5199999999999996</v>
      </c>
      <c r="S3584" s="77">
        <v>27.228000000000002</v>
      </c>
      <c r="T3584" s="77">
        <v>7.6549999999999994</v>
      </c>
      <c r="U3584" s="77">
        <v>16.4208</v>
      </c>
      <c r="V3584" s="77">
        <v>2.1233570553861552</v>
      </c>
      <c r="AC3584" s="77">
        <v>5.88</v>
      </c>
      <c r="AD3584" s="77">
        <v>5.3300999999999998</v>
      </c>
      <c r="AH3584" s="77">
        <f>IF(AND(M3584&lt;Variables!$G$6,M3584&gt;Variables!$G$5),0,1)</f>
        <v>0</v>
      </c>
      <c r="AI3584" s="77">
        <f t="shared" si="114"/>
        <v>1</v>
      </c>
      <c r="AJ3584" s="77">
        <f>IF(I3584&gt;Variables!$G$7,0,1)</f>
        <v>1</v>
      </c>
      <c r="AK3584" s="77">
        <f>IF(F3584&gt;Variables!$G$8,0,1)</f>
        <v>0</v>
      </c>
      <c r="AL3584" s="77">
        <f>IF(G3584&gt;Variables!$G$9,0,1)</f>
        <v>1</v>
      </c>
      <c r="AM3584" s="77">
        <f>IF(AND(K3584&gt;Variables!$G$10,K3584&lt;Variables!$G$11),0,1)</f>
        <v>1</v>
      </c>
      <c r="AN3584" s="77">
        <f>IF(H3584&lt;Variables!$G$13,1,0)</f>
        <v>1</v>
      </c>
      <c r="AO3584" s="77">
        <f>IF(R3584&lt;Variables!$G$12,0,1)</f>
        <v>1</v>
      </c>
      <c r="AP3584" s="78">
        <f t="shared" si="115"/>
        <v>1</v>
      </c>
      <c r="AQ3584" s="77">
        <f>IF(V3584&lt;Variables!$G$15,1,0)</f>
        <v>1</v>
      </c>
      <c r="AR3584" s="77">
        <v>1</v>
      </c>
      <c r="AS3584" s="77">
        <v>0</v>
      </c>
      <c r="AT3584" s="77">
        <v>0</v>
      </c>
      <c r="AU3584" s="77">
        <v>0</v>
      </c>
      <c r="BA3584" s="77">
        <v>1.55</v>
      </c>
    </row>
    <row r="3585" spans="3:53" x14ac:dyDescent="0.25">
      <c r="C3585" s="77" t="s">
        <v>478</v>
      </c>
      <c r="D3585" s="77" t="s">
        <v>452</v>
      </c>
      <c r="E3585" s="77">
        <v>34.380000000000003</v>
      </c>
      <c r="F3585" s="77">
        <v>46.43</v>
      </c>
      <c r="G3585" s="77">
        <v>7.13</v>
      </c>
      <c r="H3585" s="77">
        <v>152.74</v>
      </c>
      <c r="I3585" s="77">
        <v>10.162000000000001</v>
      </c>
      <c r="J3585" s="77" t="s">
        <v>74</v>
      </c>
      <c r="K3585" s="77">
        <v>57.22</v>
      </c>
      <c r="L3585" s="77">
        <v>34.19927777777778</v>
      </c>
      <c r="M3585" s="77">
        <v>0.23603487403079901</v>
      </c>
      <c r="N3585" s="77">
        <v>34.117981818181818</v>
      </c>
      <c r="O3585" s="77">
        <v>0.47487621829917931</v>
      </c>
      <c r="P3585" s="77">
        <v>129810</v>
      </c>
      <c r="Q3585" s="77">
        <v>15550</v>
      </c>
      <c r="R3585" s="77">
        <v>8.35</v>
      </c>
      <c r="S3585" s="77">
        <v>27.228000000000002</v>
      </c>
      <c r="T3585" s="77">
        <v>7.6549999999999994</v>
      </c>
      <c r="U3585" s="77">
        <v>16.4208</v>
      </c>
      <c r="V3585" s="77">
        <v>2.4307406451442288</v>
      </c>
      <c r="AC3585" s="77">
        <v>34.6</v>
      </c>
      <c r="AD3585" s="77">
        <v>33.950000000000003</v>
      </c>
      <c r="AH3585" s="77">
        <f>IF(AND(M3585&lt;Variables!$G$6,M3585&gt;Variables!$G$5),0,1)</f>
        <v>1</v>
      </c>
      <c r="AI3585" s="77">
        <f t="shared" si="114"/>
        <v>0</v>
      </c>
      <c r="AJ3585" s="77">
        <f>IF(I3585&gt;Variables!$G$7,0,1)</f>
        <v>1</v>
      </c>
      <c r="AK3585" s="77">
        <f>IF(F3585&gt;Variables!$G$8,0,1)</f>
        <v>0</v>
      </c>
      <c r="AL3585" s="77">
        <f>IF(G3585&gt;Variables!$G$9,0,1)</f>
        <v>1</v>
      </c>
      <c r="AM3585" s="77">
        <f>IF(AND(K3585&gt;Variables!$G$10,K3585&lt;Variables!$G$11),0,1)</f>
        <v>1</v>
      </c>
      <c r="AN3585" s="77">
        <f>IF(H3585&lt;Variables!$G$13,1,0)</f>
        <v>1</v>
      </c>
      <c r="AO3585" s="77">
        <f>IF(R3585&lt;Variables!$G$12,0,1)</f>
        <v>1</v>
      </c>
      <c r="AP3585" s="78">
        <f t="shared" si="115"/>
        <v>0</v>
      </c>
      <c r="AQ3585" s="77">
        <f>IF(V3585&lt;Variables!$G$15,1,0)</f>
        <v>1</v>
      </c>
      <c r="AR3585" s="77">
        <v>0</v>
      </c>
      <c r="AS3585" s="77">
        <v>1</v>
      </c>
      <c r="AT3585" s="77">
        <v>0</v>
      </c>
      <c r="AU3585" s="77">
        <v>0</v>
      </c>
      <c r="BA3585" s="77">
        <v>-0.08</v>
      </c>
    </row>
    <row r="3586" spans="3:53" x14ac:dyDescent="0.25">
      <c r="C3586" s="77" t="s">
        <v>480</v>
      </c>
      <c r="D3586" s="77" t="s">
        <v>429</v>
      </c>
      <c r="E3586" s="77">
        <v>184.23</v>
      </c>
      <c r="F3586" s="77">
        <v>10.45</v>
      </c>
      <c r="G3586" s="77">
        <v>-1.1299999999999999</v>
      </c>
      <c r="H3586" s="77">
        <v>3840</v>
      </c>
      <c r="I3586" s="77">
        <v>3.6469999999999998</v>
      </c>
      <c r="J3586" s="77" t="s">
        <v>74</v>
      </c>
      <c r="K3586" s="77">
        <v>56.67</v>
      </c>
      <c r="L3586" s="77">
        <v>183.12538823529411</v>
      </c>
      <c r="M3586" s="77">
        <v>0.22094793551289829</v>
      </c>
      <c r="N3586" s="77">
        <v>182.69131521739129</v>
      </c>
      <c r="O3586" s="77">
        <v>0.45907205912371801</v>
      </c>
      <c r="P3586" s="77">
        <v>553827</v>
      </c>
      <c r="Q3586" s="77">
        <v>177589</v>
      </c>
      <c r="R3586" s="77">
        <v>3.12</v>
      </c>
      <c r="S3586" s="77">
        <v>27.585999999999999</v>
      </c>
      <c r="T3586" s="77">
        <v>7.5329999999999986</v>
      </c>
      <c r="U3586" s="77">
        <v>16.528400000000001</v>
      </c>
      <c r="V3586" s="77">
        <v>2.426100442432797</v>
      </c>
      <c r="AC3586" s="77">
        <v>184.48</v>
      </c>
      <c r="AD3586" s="77">
        <v>181.905</v>
      </c>
      <c r="AH3586" s="77">
        <f>IF(AND(M3586&lt;Variables!$G$6,M3586&gt;Variables!$G$5),0,1)</f>
        <v>1</v>
      </c>
      <c r="AI3586" s="77">
        <f t="shared" si="114"/>
        <v>0</v>
      </c>
      <c r="AJ3586" s="77">
        <f>IF(I3586&gt;Variables!$G$7,0,1)</f>
        <v>1</v>
      </c>
      <c r="AK3586" s="77">
        <f>IF(F3586&gt;Variables!$G$8,0,1)</f>
        <v>0</v>
      </c>
      <c r="AL3586" s="77">
        <f>IF(G3586&gt;Variables!$G$9,0,1)</f>
        <v>1</v>
      </c>
      <c r="AM3586" s="77">
        <f>IF(AND(K3586&gt;Variables!$G$10,K3586&lt;Variables!$G$11),0,1)</f>
        <v>1</v>
      </c>
      <c r="AN3586" s="77">
        <f>IF(H3586&lt;Variables!$G$13,1,0)</f>
        <v>0</v>
      </c>
      <c r="AO3586" s="77">
        <f>IF(R3586&lt;Variables!$G$12,0,1)</f>
        <v>1</v>
      </c>
      <c r="AP3586" s="78">
        <f t="shared" si="115"/>
        <v>0</v>
      </c>
      <c r="AQ3586" s="77">
        <f>IF(V3586&lt;Variables!$G$15,1,0)</f>
        <v>1</v>
      </c>
      <c r="AR3586" s="77">
        <v>0</v>
      </c>
      <c r="AS3586" s="77">
        <v>1</v>
      </c>
      <c r="AT3586" s="77">
        <v>0</v>
      </c>
      <c r="AU3586" s="77">
        <v>0</v>
      </c>
      <c r="BA3586" s="77">
        <v>-0.02</v>
      </c>
    </row>
    <row r="3587" spans="3:53" x14ac:dyDescent="0.25">
      <c r="C3587" s="77" t="s">
        <v>480</v>
      </c>
      <c r="D3587" s="77" t="s">
        <v>198</v>
      </c>
      <c r="E3587" s="77">
        <v>0.16</v>
      </c>
      <c r="F3587" s="77">
        <v>13.99</v>
      </c>
      <c r="G3587" s="77">
        <v>4.0999999999999996</v>
      </c>
      <c r="H3587" s="77">
        <v>-99999</v>
      </c>
      <c r="I3587" s="77">
        <v>-71.597999999999999</v>
      </c>
      <c r="J3587" s="77" t="s">
        <v>75</v>
      </c>
      <c r="L3587" s="77">
        <v>0.15717500000000001</v>
      </c>
      <c r="M3587" s="77">
        <v>-4.6285986957213314</v>
      </c>
      <c r="N3587" s="77">
        <v>0.15836249999999999</v>
      </c>
      <c r="O3587" s="77">
        <v>-5.3437524666508871</v>
      </c>
      <c r="P3587" s="77">
        <v>43513</v>
      </c>
      <c r="Q3587" s="77">
        <v>79782</v>
      </c>
      <c r="R3587" s="77">
        <v>0.55000000000000004</v>
      </c>
      <c r="S3587" s="77">
        <v>27.585999999999999</v>
      </c>
      <c r="T3587" s="77">
        <v>7.5329999999999986</v>
      </c>
      <c r="U3587" s="77">
        <v>16.528400000000001</v>
      </c>
      <c r="AC3587" s="77">
        <v>0.16500000000000001</v>
      </c>
      <c r="AD3587" s="77">
        <v>0.14990000000000001</v>
      </c>
      <c r="AH3587" s="77">
        <f>IF(AND(M3587&lt;Variables!$G$6,M3587&gt;Variables!$G$5),0,1)</f>
        <v>0</v>
      </c>
      <c r="AI3587" s="77">
        <f t="shared" si="114"/>
        <v>1</v>
      </c>
      <c r="AJ3587" s="77">
        <f>IF(I3587&gt;Variables!$G$7,0,1)</f>
        <v>1</v>
      </c>
      <c r="AK3587" s="77">
        <f>IF(F3587&gt;Variables!$G$8,0,1)</f>
        <v>0</v>
      </c>
      <c r="AL3587" s="77">
        <f>IF(G3587&gt;Variables!$G$9,0,1)</f>
        <v>1</v>
      </c>
      <c r="AM3587" s="77">
        <f>IF(AND(K3587&gt;Variables!$G$10,K3587&lt;Variables!$G$11),0,1)</f>
        <v>1</v>
      </c>
      <c r="AN3587" s="77">
        <f>IF(H3587&lt;Variables!$G$13,1,0)</f>
        <v>1</v>
      </c>
      <c r="AO3587" s="77">
        <f>IF(R3587&lt;Variables!$G$12,0,1)</f>
        <v>0</v>
      </c>
      <c r="AP3587" s="78">
        <f t="shared" si="115"/>
        <v>1</v>
      </c>
      <c r="AQ3587" s="77">
        <f>IF(V3587&lt;Variables!$G$15,1,0)</f>
        <v>1</v>
      </c>
      <c r="AR3587" s="77">
        <v>0</v>
      </c>
      <c r="AS3587" s="77">
        <v>0</v>
      </c>
      <c r="AT3587" s="77">
        <v>1</v>
      </c>
      <c r="AU3587" s="77">
        <v>0</v>
      </c>
      <c r="BA3587" s="77">
        <v>-2.25</v>
      </c>
    </row>
    <row r="3588" spans="3:53" x14ac:dyDescent="0.25">
      <c r="C3588" s="77" t="s">
        <v>480</v>
      </c>
      <c r="D3588" s="77" t="s">
        <v>449</v>
      </c>
      <c r="E3588" s="77">
        <v>32.85</v>
      </c>
      <c r="F3588" s="77">
        <v>9.4600000000000009</v>
      </c>
      <c r="G3588" s="77">
        <v>6.22</v>
      </c>
      <c r="H3588" s="77">
        <v>17360</v>
      </c>
      <c r="I3588" s="77">
        <v>-0.24299999999999999</v>
      </c>
      <c r="J3588" s="77" t="s">
        <v>74</v>
      </c>
      <c r="K3588" s="77">
        <v>66.69</v>
      </c>
      <c r="L3588" s="77">
        <v>32.507934999999989</v>
      </c>
      <c r="M3588" s="77">
        <v>0.86768046017075551</v>
      </c>
      <c r="N3588" s="77">
        <v>32.165858</v>
      </c>
      <c r="O3588" s="77">
        <v>1.9403866049523659</v>
      </c>
      <c r="P3588" s="77">
        <v>31129000</v>
      </c>
      <c r="Q3588" s="77">
        <v>34219000</v>
      </c>
      <c r="R3588" s="77">
        <v>0.91</v>
      </c>
      <c r="S3588" s="77">
        <v>27.585999999999999</v>
      </c>
      <c r="T3588" s="77">
        <v>7.5329999999999986</v>
      </c>
      <c r="U3588" s="77">
        <v>16.528400000000001</v>
      </c>
      <c r="V3588" s="77">
        <v>2.475525885125399</v>
      </c>
      <c r="AC3588" s="77">
        <v>34.130000000000003</v>
      </c>
      <c r="AD3588" s="77">
        <v>32.57</v>
      </c>
      <c r="AH3588" s="77">
        <f>IF(AND(M3588&lt;Variables!$G$6,M3588&gt;Variables!$G$5),0,1)</f>
        <v>1</v>
      </c>
      <c r="AI3588" s="77">
        <f t="shared" si="114"/>
        <v>0</v>
      </c>
      <c r="AJ3588" s="77">
        <f>IF(I3588&gt;Variables!$G$7,0,1)</f>
        <v>1</v>
      </c>
      <c r="AK3588" s="77">
        <f>IF(F3588&gt;Variables!$G$8,0,1)</f>
        <v>0</v>
      </c>
      <c r="AL3588" s="77">
        <f>IF(G3588&gt;Variables!$G$9,0,1)</f>
        <v>1</v>
      </c>
      <c r="AM3588" s="77">
        <f>IF(AND(K3588&gt;Variables!$G$10,K3588&lt;Variables!$G$11),0,1)</f>
        <v>0</v>
      </c>
      <c r="AN3588" s="77">
        <f>IF(H3588&lt;Variables!$G$13,1,0)</f>
        <v>0</v>
      </c>
      <c r="AO3588" s="77">
        <f>IF(R3588&lt;Variables!$G$12,0,1)</f>
        <v>0</v>
      </c>
      <c r="AP3588" s="78">
        <f t="shared" si="115"/>
        <v>0</v>
      </c>
      <c r="AQ3588" s="77">
        <f>IF(V3588&lt;Variables!$G$15,1,0)</f>
        <v>1</v>
      </c>
      <c r="AR3588" s="77">
        <v>1</v>
      </c>
      <c r="AS3588" s="77">
        <v>0</v>
      </c>
      <c r="AT3588" s="77">
        <v>0</v>
      </c>
      <c r="AU3588" s="77">
        <v>0</v>
      </c>
      <c r="BA3588" s="77">
        <v>1.64</v>
      </c>
    </row>
    <row r="3589" spans="3:53" x14ac:dyDescent="0.25">
      <c r="C3589" s="77" t="s">
        <v>480</v>
      </c>
      <c r="D3589" s="77" t="s">
        <v>466</v>
      </c>
      <c r="E3589" s="77">
        <v>1.38</v>
      </c>
      <c r="F3589" s="77">
        <v>24.82</v>
      </c>
      <c r="G3589" s="77">
        <v>11.29</v>
      </c>
      <c r="H3589" s="77">
        <v>59.38</v>
      </c>
      <c r="I3589" s="77">
        <v>-0.86599999999999999</v>
      </c>
      <c r="J3589" s="77" t="s">
        <v>74</v>
      </c>
      <c r="K3589" s="77">
        <v>49.43</v>
      </c>
      <c r="L3589" s="77">
        <v>1.378665</v>
      </c>
      <c r="M3589" s="77">
        <v>9.6832805648933137E-2</v>
      </c>
      <c r="N3589" s="77">
        <v>1.384064</v>
      </c>
      <c r="O3589" s="77">
        <v>-0.29362804032183981</v>
      </c>
      <c r="P3589" s="77">
        <v>17000000</v>
      </c>
      <c r="Q3589" s="77">
        <v>1080000</v>
      </c>
      <c r="R3589" s="77">
        <v>15.74</v>
      </c>
      <c r="S3589" s="77">
        <v>27.585999999999999</v>
      </c>
      <c r="T3589" s="77">
        <v>7.5329999999999986</v>
      </c>
      <c r="U3589" s="77">
        <v>16.528400000000001</v>
      </c>
      <c r="V3589" s="77">
        <v>2.3587365493444752</v>
      </c>
      <c r="AC3589" s="77">
        <v>1.64</v>
      </c>
      <c r="AD3589" s="77">
        <v>1.33</v>
      </c>
      <c r="AH3589" s="77">
        <f>IF(AND(M3589&lt;Variables!$G$6,M3589&gt;Variables!$G$5),0,1)</f>
        <v>1</v>
      </c>
      <c r="AI3589" s="77">
        <f t="shared" si="114"/>
        <v>1</v>
      </c>
      <c r="AJ3589" s="77">
        <f>IF(I3589&gt;Variables!$G$7,0,1)</f>
        <v>1</v>
      </c>
      <c r="AK3589" s="77">
        <f>IF(F3589&gt;Variables!$G$8,0,1)</f>
        <v>0</v>
      </c>
      <c r="AL3589" s="77">
        <f>IF(G3589&gt;Variables!$G$9,0,1)</f>
        <v>0</v>
      </c>
      <c r="AM3589" s="77">
        <f>IF(AND(K3589&gt;Variables!$G$10,K3589&lt;Variables!$G$11),0,1)</f>
        <v>1</v>
      </c>
      <c r="AN3589" s="77">
        <f>IF(H3589&lt;Variables!$G$13,1,0)</f>
        <v>1</v>
      </c>
      <c r="AO3589" s="77">
        <f>IF(R3589&lt;Variables!$G$12,0,1)</f>
        <v>1</v>
      </c>
      <c r="AP3589" s="78">
        <f t="shared" si="115"/>
        <v>0</v>
      </c>
      <c r="AQ3589" s="77">
        <f>IF(V3589&lt;Variables!$G$15,1,0)</f>
        <v>1</v>
      </c>
      <c r="AR3589" s="77">
        <v>0</v>
      </c>
      <c r="AS3589" s="77">
        <v>0</v>
      </c>
      <c r="AT3589" s="77">
        <v>1</v>
      </c>
      <c r="AU3589" s="77">
        <v>0</v>
      </c>
      <c r="BA3589" s="77">
        <v>-2.25</v>
      </c>
    </row>
    <row r="3590" spans="3:53" x14ac:dyDescent="0.25">
      <c r="C3590" s="77" t="s">
        <v>480</v>
      </c>
      <c r="D3590" s="77" t="s">
        <v>461</v>
      </c>
      <c r="E3590" s="77">
        <v>13.34</v>
      </c>
      <c r="F3590" s="77">
        <v>5.75</v>
      </c>
      <c r="G3590" s="77">
        <v>7.9</v>
      </c>
      <c r="H3590" s="77">
        <v>3130</v>
      </c>
      <c r="I3590" s="77">
        <v>-7.3090000000000002</v>
      </c>
      <c r="J3590" s="77" t="s">
        <v>74</v>
      </c>
      <c r="K3590" s="77">
        <v>71.66</v>
      </c>
      <c r="L3590" s="77">
        <v>13.148994999999999</v>
      </c>
      <c r="M3590" s="77">
        <v>1.508898588827519</v>
      </c>
      <c r="N3590" s="77">
        <v>13.024388</v>
      </c>
      <c r="O3590" s="77">
        <v>2.4800551089233398</v>
      </c>
      <c r="P3590" s="77">
        <v>3301000</v>
      </c>
      <c r="Q3590" s="77">
        <v>4033000</v>
      </c>
      <c r="R3590" s="77">
        <v>0.82</v>
      </c>
      <c r="S3590" s="77">
        <v>27.585999999999999</v>
      </c>
      <c r="T3590" s="77">
        <v>7.5329999999999986</v>
      </c>
      <c r="U3590" s="77">
        <v>16.528400000000001</v>
      </c>
      <c r="V3590" s="77">
        <v>2.457778473653081</v>
      </c>
      <c r="AC3590" s="77">
        <v>13.41</v>
      </c>
      <c r="AD3590" s="77">
        <v>12.8</v>
      </c>
      <c r="AH3590" s="77">
        <f>IF(AND(M3590&lt;Variables!$G$6,M3590&gt;Variables!$G$5),0,1)</f>
        <v>1</v>
      </c>
      <c r="AI3590" s="77">
        <f t="shared" si="114"/>
        <v>0</v>
      </c>
      <c r="AJ3590" s="77">
        <f>IF(I3590&gt;Variables!$G$7,0,1)</f>
        <v>1</v>
      </c>
      <c r="AK3590" s="77">
        <f>IF(F3590&gt;Variables!$G$8,0,1)</f>
        <v>1</v>
      </c>
      <c r="AL3590" s="77">
        <f>IF(G3590&gt;Variables!$G$9,0,1)</f>
        <v>1</v>
      </c>
      <c r="AM3590" s="77">
        <f>IF(AND(K3590&gt;Variables!$G$10,K3590&lt;Variables!$G$11),0,1)</f>
        <v>1</v>
      </c>
      <c r="AN3590" s="77">
        <f>IF(H3590&lt;Variables!$G$13,1,0)</f>
        <v>0</v>
      </c>
      <c r="AO3590" s="77">
        <f>IF(R3590&lt;Variables!$G$12,0,1)</f>
        <v>0</v>
      </c>
      <c r="AP3590" s="78">
        <f t="shared" si="115"/>
        <v>0</v>
      </c>
      <c r="AQ3590" s="77">
        <f>IF(V3590&lt;Variables!$G$15,1,0)</f>
        <v>1</v>
      </c>
      <c r="AR3590" s="77">
        <v>0</v>
      </c>
      <c r="AS3590" s="77">
        <v>0</v>
      </c>
      <c r="AT3590" s="77">
        <v>1</v>
      </c>
      <c r="AU3590" s="77">
        <v>0</v>
      </c>
      <c r="BA3590" s="77">
        <v>-2.25</v>
      </c>
    </row>
    <row r="3591" spans="3:53" x14ac:dyDescent="0.25">
      <c r="C3591" s="77" t="s">
        <v>480</v>
      </c>
      <c r="D3591" s="77" t="s">
        <v>477</v>
      </c>
      <c r="E3591" s="77">
        <v>1.29</v>
      </c>
      <c r="F3591" s="77">
        <v>6.35</v>
      </c>
      <c r="G3591" s="77">
        <v>4.6900000000000004</v>
      </c>
      <c r="H3591" s="77">
        <v>-99999</v>
      </c>
      <c r="I3591" s="77">
        <v>9.94</v>
      </c>
      <c r="J3591" s="77" t="s">
        <v>75</v>
      </c>
      <c r="L3591" s="77">
        <v>-99999</v>
      </c>
      <c r="M3591" s="77">
        <v>-99999</v>
      </c>
      <c r="N3591" s="77">
        <v>1.33</v>
      </c>
      <c r="O3591" s="77">
        <v>0.75187969924812093</v>
      </c>
      <c r="P3591" s="77">
        <v>31852</v>
      </c>
      <c r="Q3591" s="77">
        <v>263212</v>
      </c>
      <c r="R3591" s="77">
        <v>0.12</v>
      </c>
      <c r="S3591" s="77">
        <v>27.585999999999999</v>
      </c>
      <c r="T3591" s="77">
        <v>7.5329999999999986</v>
      </c>
      <c r="U3591" s="77">
        <v>16.528400000000001</v>
      </c>
      <c r="V3591" s="77">
        <v>-99999</v>
      </c>
      <c r="AC3591" s="77">
        <v>1.33</v>
      </c>
      <c r="AD3591" s="77">
        <v>1.28</v>
      </c>
      <c r="AH3591" s="77">
        <f>IF(AND(M3591&lt;Variables!$G$6,M3591&gt;Variables!$G$5),0,1)</f>
        <v>1</v>
      </c>
      <c r="AI3591" s="77">
        <f t="shared" si="114"/>
        <v>1</v>
      </c>
      <c r="AJ3591" s="77">
        <f>IF(I3591&gt;Variables!$G$7,0,1)</f>
        <v>1</v>
      </c>
      <c r="AK3591" s="77">
        <f>IF(F3591&gt;Variables!$G$8,0,1)</f>
        <v>1</v>
      </c>
      <c r="AL3591" s="77">
        <f>IF(G3591&gt;Variables!$G$9,0,1)</f>
        <v>1</v>
      </c>
      <c r="AM3591" s="77">
        <f>IF(AND(K3591&gt;Variables!$G$10,K3591&lt;Variables!$G$11),0,1)</f>
        <v>1</v>
      </c>
      <c r="AN3591" s="77">
        <f>IF(H3591&lt;Variables!$G$13,1,0)</f>
        <v>1</v>
      </c>
      <c r="AO3591" s="77">
        <f>IF(R3591&lt;Variables!$G$12,0,1)</f>
        <v>0</v>
      </c>
      <c r="AP3591" s="78">
        <f t="shared" si="115"/>
        <v>1</v>
      </c>
      <c r="AQ3591" s="77">
        <f>IF(V3591&lt;Variables!$G$15,1,0)</f>
        <v>1</v>
      </c>
      <c r="AR3591" s="77">
        <v>1</v>
      </c>
      <c r="AS3591" s="77">
        <v>0</v>
      </c>
      <c r="AT3591" s="77">
        <v>0</v>
      </c>
      <c r="AU3591" s="77">
        <v>0</v>
      </c>
      <c r="BA3591" s="77">
        <v>2</v>
      </c>
    </row>
    <row r="3592" spans="3:53" x14ac:dyDescent="0.25">
      <c r="C3592" s="77" t="s">
        <v>480</v>
      </c>
      <c r="D3592" s="77" t="s">
        <v>432</v>
      </c>
      <c r="E3592" s="77">
        <v>21.78</v>
      </c>
      <c r="F3592" s="77">
        <v>11.83</v>
      </c>
      <c r="G3592" s="77">
        <v>1.73</v>
      </c>
      <c r="H3592" s="77">
        <v>2230</v>
      </c>
      <c r="I3592" s="77">
        <v>0.75800000000000001</v>
      </c>
      <c r="J3592" s="77" t="s">
        <v>74</v>
      </c>
      <c r="K3592" s="77">
        <v>51.44</v>
      </c>
      <c r="L3592" s="77">
        <v>21.73826</v>
      </c>
      <c r="M3592" s="77">
        <v>8.0043204929673463E-3</v>
      </c>
      <c r="N3592" s="77">
        <v>21.722382</v>
      </c>
      <c r="O3592" s="77">
        <v>8.1105285783126174E-2</v>
      </c>
      <c r="P3592" s="77">
        <v>1589000</v>
      </c>
      <c r="Q3592" s="77">
        <v>1300000</v>
      </c>
      <c r="R3592" s="77">
        <v>1.22</v>
      </c>
      <c r="S3592" s="77">
        <v>27.585999999999999</v>
      </c>
      <c r="T3592" s="77">
        <v>7.5329999999999986</v>
      </c>
      <c r="U3592" s="77">
        <v>16.528400000000001</v>
      </c>
      <c r="V3592" s="77">
        <v>2.381676999939462</v>
      </c>
      <c r="AC3592" s="77">
        <v>22.16</v>
      </c>
      <c r="AD3592" s="77">
        <v>21.46</v>
      </c>
      <c r="AH3592" s="77">
        <f>IF(AND(M3592&lt;Variables!$G$6,M3592&gt;Variables!$G$5),0,1)</f>
        <v>1</v>
      </c>
      <c r="AI3592" s="77">
        <f t="shared" si="114"/>
        <v>0</v>
      </c>
      <c r="AJ3592" s="77">
        <f>IF(I3592&gt;Variables!$G$7,0,1)</f>
        <v>1</v>
      </c>
      <c r="AK3592" s="77">
        <f>IF(F3592&gt;Variables!$G$8,0,1)</f>
        <v>0</v>
      </c>
      <c r="AL3592" s="77">
        <f>IF(G3592&gt;Variables!$G$9,0,1)</f>
        <v>1</v>
      </c>
      <c r="AM3592" s="77">
        <f>IF(AND(K3592&gt;Variables!$G$10,K3592&lt;Variables!$G$11),0,1)</f>
        <v>1</v>
      </c>
      <c r="AN3592" s="77">
        <f>IF(H3592&lt;Variables!$G$13,1,0)</f>
        <v>0</v>
      </c>
      <c r="AO3592" s="77">
        <f>IF(R3592&lt;Variables!$G$12,0,1)</f>
        <v>0</v>
      </c>
      <c r="AP3592" s="78">
        <f t="shared" si="115"/>
        <v>0</v>
      </c>
      <c r="AQ3592" s="77">
        <f>IF(V3592&lt;Variables!$G$15,1,0)</f>
        <v>1</v>
      </c>
      <c r="AR3592" s="77">
        <v>0</v>
      </c>
      <c r="AS3592" s="77">
        <v>1</v>
      </c>
      <c r="AT3592" s="77">
        <v>0</v>
      </c>
      <c r="AU3592" s="77">
        <v>0</v>
      </c>
      <c r="BA3592" s="77">
        <v>0.54</v>
      </c>
    </row>
    <row r="3593" spans="3:53" x14ac:dyDescent="0.25">
      <c r="C3593" s="77" t="s">
        <v>480</v>
      </c>
      <c r="D3593" s="77" t="s">
        <v>453</v>
      </c>
      <c r="E3593" s="77">
        <v>16.96</v>
      </c>
      <c r="F3593" s="77">
        <v>20.2</v>
      </c>
      <c r="G3593" s="77">
        <v>-0.99</v>
      </c>
      <c r="H3593" s="77">
        <v>177.22</v>
      </c>
      <c r="I3593" s="77">
        <v>-27.257000000000001</v>
      </c>
      <c r="J3593" s="77" t="s">
        <v>75</v>
      </c>
      <c r="K3593" s="77">
        <v>53.37</v>
      </c>
      <c r="L3593" s="77">
        <v>16.966249999999999</v>
      </c>
      <c r="M3593" s="77">
        <v>8.1043247623969389E-2</v>
      </c>
      <c r="N3593" s="77">
        <v>16.97190217391304</v>
      </c>
      <c r="O3593" s="77">
        <v>4.771313199885939E-2</v>
      </c>
      <c r="P3593" s="77">
        <v>496700</v>
      </c>
      <c r="Q3593" s="77">
        <v>77900</v>
      </c>
      <c r="R3593" s="77">
        <v>6.38</v>
      </c>
      <c r="S3593" s="77">
        <v>27.585999999999999</v>
      </c>
      <c r="T3593" s="77">
        <v>7.5329999999999986</v>
      </c>
      <c r="U3593" s="77">
        <v>16.528400000000001</v>
      </c>
      <c r="V3593" s="77">
        <v>2.399017317291682</v>
      </c>
      <c r="AC3593" s="77">
        <v>17</v>
      </c>
      <c r="AD3593" s="77">
        <v>16.850000000000001</v>
      </c>
      <c r="AH3593" s="77">
        <f>IF(AND(M3593&lt;Variables!$G$6,M3593&gt;Variables!$G$5),0,1)</f>
        <v>1</v>
      </c>
      <c r="AI3593" s="77">
        <f t="shared" si="114"/>
        <v>1</v>
      </c>
      <c r="AJ3593" s="77">
        <f>IF(I3593&gt;Variables!$G$7,0,1)</f>
        <v>1</v>
      </c>
      <c r="AK3593" s="77">
        <f>IF(F3593&gt;Variables!$G$8,0,1)</f>
        <v>0</v>
      </c>
      <c r="AL3593" s="77">
        <f>IF(G3593&gt;Variables!$G$9,0,1)</f>
        <v>1</v>
      </c>
      <c r="AM3593" s="77">
        <f>IF(AND(K3593&gt;Variables!$G$10,K3593&lt;Variables!$G$11),0,1)</f>
        <v>1</v>
      </c>
      <c r="AN3593" s="77">
        <f>IF(H3593&lt;Variables!$G$13,1,0)</f>
        <v>1</v>
      </c>
      <c r="AO3593" s="77">
        <f>IF(R3593&lt;Variables!$G$12,0,1)</f>
        <v>1</v>
      </c>
      <c r="AP3593" s="78">
        <f t="shared" si="115"/>
        <v>1</v>
      </c>
      <c r="AQ3593" s="77">
        <f>IF(V3593&lt;Variables!$G$15,1,0)</f>
        <v>1</v>
      </c>
      <c r="AR3593" s="77">
        <v>0</v>
      </c>
      <c r="AS3593" s="77">
        <v>1</v>
      </c>
      <c r="AT3593" s="77">
        <v>0</v>
      </c>
      <c r="AU3593" s="77">
        <v>0</v>
      </c>
      <c r="BA3593" s="77">
        <v>7.0000000000000007E-2</v>
      </c>
    </row>
    <row r="3594" spans="3:53" x14ac:dyDescent="0.25">
      <c r="C3594" s="77" t="s">
        <v>480</v>
      </c>
      <c r="D3594" s="77" t="s">
        <v>456</v>
      </c>
      <c r="E3594" s="77">
        <v>52.99</v>
      </c>
      <c r="F3594" s="77">
        <v>7.36</v>
      </c>
      <c r="G3594" s="77">
        <v>8.34</v>
      </c>
      <c r="H3594" s="77">
        <v>6290</v>
      </c>
      <c r="I3594" s="77">
        <v>1.0429999999999999</v>
      </c>
      <c r="J3594" s="77" t="s">
        <v>74</v>
      </c>
      <c r="K3594" s="77">
        <v>44.12</v>
      </c>
      <c r="L3594" s="77">
        <v>52.994375000000012</v>
      </c>
      <c r="M3594" s="77">
        <v>-0.44245261879209502</v>
      </c>
      <c r="N3594" s="77">
        <v>53.042285999999997</v>
      </c>
      <c r="O3594" s="77">
        <v>-0.53237901548963285</v>
      </c>
      <c r="P3594" s="77">
        <v>2339000</v>
      </c>
      <c r="Q3594" s="77">
        <v>1408000</v>
      </c>
      <c r="R3594" s="77">
        <v>1.66</v>
      </c>
      <c r="S3594" s="77">
        <v>27.585999999999999</v>
      </c>
      <c r="T3594" s="77">
        <v>7.5329999999999986</v>
      </c>
      <c r="U3594" s="77">
        <v>16.528400000000001</v>
      </c>
      <c r="V3594" s="77">
        <v>2.3100734854897329</v>
      </c>
      <c r="AC3594" s="77">
        <v>54.5</v>
      </c>
      <c r="AD3594" s="77">
        <v>52.65</v>
      </c>
      <c r="AH3594" s="77">
        <f>IF(AND(M3594&lt;Variables!$G$6,M3594&gt;Variables!$G$5),0,1)</f>
        <v>1</v>
      </c>
      <c r="AI3594" s="77">
        <f t="shared" si="114"/>
        <v>1</v>
      </c>
      <c r="AJ3594" s="77">
        <f>IF(I3594&gt;Variables!$G$7,0,1)</f>
        <v>1</v>
      </c>
      <c r="AK3594" s="77">
        <f>IF(F3594&gt;Variables!$G$8,0,1)</f>
        <v>1</v>
      </c>
      <c r="AL3594" s="77">
        <f>IF(G3594&gt;Variables!$G$9,0,1)</f>
        <v>1</v>
      </c>
      <c r="AM3594" s="77">
        <f>IF(AND(K3594&gt;Variables!$G$10,K3594&lt;Variables!$G$11),0,1)</f>
        <v>1</v>
      </c>
      <c r="AN3594" s="77">
        <f>IF(H3594&lt;Variables!$G$13,1,0)</f>
        <v>0</v>
      </c>
      <c r="AO3594" s="77">
        <f>IF(R3594&lt;Variables!$G$12,0,1)</f>
        <v>0</v>
      </c>
      <c r="AP3594" s="78">
        <f t="shared" si="115"/>
        <v>0</v>
      </c>
      <c r="AQ3594" s="77">
        <f>IF(V3594&lt;Variables!$G$15,1,0)</f>
        <v>1</v>
      </c>
      <c r="AR3594" s="77">
        <v>1</v>
      </c>
      <c r="AS3594" s="77">
        <v>0</v>
      </c>
      <c r="AT3594" s="77">
        <v>0</v>
      </c>
      <c r="AU3594" s="77">
        <v>0</v>
      </c>
      <c r="BA3594" s="77">
        <v>1.95</v>
      </c>
    </row>
    <row r="3595" spans="3:53" x14ac:dyDescent="0.25">
      <c r="C3595" s="77" t="s">
        <v>480</v>
      </c>
      <c r="D3595" s="77" t="s">
        <v>131</v>
      </c>
      <c r="E3595" s="77">
        <v>1.7</v>
      </c>
      <c r="F3595" s="77">
        <v>11.92</v>
      </c>
      <c r="G3595" s="77">
        <v>7.66</v>
      </c>
      <c r="H3595" s="77">
        <v>2660</v>
      </c>
      <c r="I3595" s="77">
        <v>7.16</v>
      </c>
      <c r="J3595" s="77" t="s">
        <v>74</v>
      </c>
      <c r="K3595" s="77">
        <v>61.54</v>
      </c>
      <c r="L3595" s="77">
        <v>1.69722</v>
      </c>
      <c r="M3595" s="77">
        <v>0.8590518612790482</v>
      </c>
      <c r="N3595" s="77">
        <v>1.659232</v>
      </c>
      <c r="O3595" s="77">
        <v>3.1682127634953972</v>
      </c>
      <c r="P3595" s="77">
        <v>54554000</v>
      </c>
      <c r="Q3595" s="77">
        <v>21404000</v>
      </c>
      <c r="R3595" s="77">
        <v>2.5499999999999998</v>
      </c>
      <c r="S3595" s="77">
        <v>27.585999999999999</v>
      </c>
      <c r="T3595" s="77">
        <v>7.5329999999999986</v>
      </c>
      <c r="U3595" s="77">
        <v>16.528400000000001</v>
      </c>
      <c r="V3595" s="77">
        <v>2.4355889835189299</v>
      </c>
      <c r="AC3595" s="77">
        <v>1.88</v>
      </c>
      <c r="AD3595" s="77">
        <v>1.69</v>
      </c>
      <c r="AH3595" s="77">
        <f>IF(AND(M3595&lt;Variables!$G$6,M3595&gt;Variables!$G$5),0,1)</f>
        <v>1</v>
      </c>
      <c r="AI3595" s="77">
        <f t="shared" si="114"/>
        <v>0</v>
      </c>
      <c r="AJ3595" s="77">
        <f>IF(I3595&gt;Variables!$G$7,0,1)</f>
        <v>1</v>
      </c>
      <c r="AK3595" s="77">
        <f>IF(F3595&gt;Variables!$G$8,0,1)</f>
        <v>0</v>
      </c>
      <c r="AL3595" s="77">
        <f>IF(G3595&gt;Variables!$G$9,0,1)</f>
        <v>1</v>
      </c>
      <c r="AM3595" s="77">
        <f>IF(AND(K3595&gt;Variables!$G$10,K3595&lt;Variables!$G$11),0,1)</f>
        <v>1</v>
      </c>
      <c r="AN3595" s="77">
        <f>IF(H3595&lt;Variables!$G$13,1,0)</f>
        <v>0</v>
      </c>
      <c r="AO3595" s="77">
        <f>IF(R3595&lt;Variables!$G$12,0,1)</f>
        <v>1</v>
      </c>
      <c r="AP3595" s="78">
        <f t="shared" si="115"/>
        <v>0</v>
      </c>
      <c r="AQ3595" s="77">
        <f>IF(V3595&lt;Variables!$G$15,1,0)</f>
        <v>1</v>
      </c>
      <c r="AR3595" s="77">
        <v>1</v>
      </c>
      <c r="AS3595" s="77">
        <v>0</v>
      </c>
      <c r="AT3595" s="77">
        <v>0</v>
      </c>
      <c r="AU3595" s="77">
        <v>0</v>
      </c>
      <c r="BA3595" s="77">
        <v>2</v>
      </c>
    </row>
    <row r="3596" spans="3:53" x14ac:dyDescent="0.25">
      <c r="C3596" s="77" t="s">
        <v>480</v>
      </c>
      <c r="D3596" s="77" t="s">
        <v>174</v>
      </c>
      <c r="E3596" s="77">
        <v>26.08</v>
      </c>
      <c r="F3596" s="77">
        <v>5.67</v>
      </c>
      <c r="G3596" s="77">
        <v>4.1500000000000004</v>
      </c>
      <c r="H3596" s="77">
        <v>403.19</v>
      </c>
      <c r="I3596" s="77">
        <v>134.05600000000001</v>
      </c>
      <c r="J3596" s="77" t="s">
        <v>75</v>
      </c>
      <c r="K3596" s="77">
        <v>42.05</v>
      </c>
      <c r="L3596" s="77">
        <v>25.95004999999999</v>
      </c>
      <c r="M3596" s="77">
        <v>-0.42408396130255632</v>
      </c>
      <c r="N3596" s="77">
        <v>26.026885294117651</v>
      </c>
      <c r="O3596" s="77">
        <v>-0.71804709632268526</v>
      </c>
      <c r="P3596" s="77">
        <v>129197</v>
      </c>
      <c r="Q3596" s="77">
        <v>702133</v>
      </c>
      <c r="R3596" s="77">
        <v>0.18</v>
      </c>
      <c r="S3596" s="77">
        <v>27.585999999999999</v>
      </c>
      <c r="T3596" s="77">
        <v>7.5329999999999986</v>
      </c>
      <c r="U3596" s="77">
        <v>16.528400000000001</v>
      </c>
      <c r="V3596" s="77">
        <v>2.285927384875944</v>
      </c>
      <c r="AC3596" s="77">
        <v>26.48</v>
      </c>
      <c r="AD3596" s="77">
        <v>25.63</v>
      </c>
      <c r="AH3596" s="77">
        <f>IF(AND(M3596&lt;Variables!$G$6,M3596&gt;Variables!$G$5),0,1)</f>
        <v>1</v>
      </c>
      <c r="AI3596" s="77">
        <f t="shared" si="114"/>
        <v>1</v>
      </c>
      <c r="AJ3596" s="77">
        <f>IF(I3596&gt;Variables!$G$7,0,1)</f>
        <v>0</v>
      </c>
      <c r="AK3596" s="77">
        <f>IF(F3596&gt;Variables!$G$8,0,1)</f>
        <v>1</v>
      </c>
      <c r="AL3596" s="77">
        <f>IF(G3596&gt;Variables!$G$9,0,1)</f>
        <v>1</v>
      </c>
      <c r="AM3596" s="77">
        <f>IF(AND(K3596&gt;Variables!$G$10,K3596&lt;Variables!$G$11),0,1)</f>
        <v>1</v>
      </c>
      <c r="AN3596" s="77">
        <f>IF(H3596&lt;Variables!$G$13,1,0)</f>
        <v>1</v>
      </c>
      <c r="AO3596" s="77">
        <f>IF(R3596&lt;Variables!$G$12,0,1)</f>
        <v>0</v>
      </c>
      <c r="AP3596" s="78">
        <f t="shared" si="115"/>
        <v>1</v>
      </c>
      <c r="AQ3596" s="77">
        <f>IF(V3596&lt;Variables!$G$15,1,0)</f>
        <v>1</v>
      </c>
      <c r="AR3596" s="77">
        <v>1</v>
      </c>
      <c r="AS3596" s="77">
        <v>0</v>
      </c>
      <c r="AT3596" s="77">
        <v>0</v>
      </c>
      <c r="AU3596" s="77">
        <v>0</v>
      </c>
      <c r="BA3596" s="77">
        <v>0.75</v>
      </c>
    </row>
    <row r="3597" spans="3:53" x14ac:dyDescent="0.25">
      <c r="C3597" s="77" t="s">
        <v>480</v>
      </c>
      <c r="D3597" s="77" t="s">
        <v>436</v>
      </c>
      <c r="E3597" s="77">
        <v>3.28</v>
      </c>
      <c r="F3597" s="77">
        <v>17.57</v>
      </c>
      <c r="G3597" s="77">
        <v>5.55</v>
      </c>
      <c r="H3597" s="77">
        <v>34.21</v>
      </c>
      <c r="I3597" s="77">
        <v>-7.0949999999999998</v>
      </c>
      <c r="J3597" s="77" t="s">
        <v>74</v>
      </c>
      <c r="K3597" s="77">
        <v>48.12</v>
      </c>
      <c r="L3597" s="77">
        <v>3.2460947368421049</v>
      </c>
      <c r="M3597" s="77">
        <v>0.1511127541110199</v>
      </c>
      <c r="N3597" s="77">
        <v>3.3116489795918369</v>
      </c>
      <c r="O3597" s="77">
        <v>-1.8313830954182839</v>
      </c>
      <c r="P3597" s="77">
        <v>8240000</v>
      </c>
      <c r="Q3597" s="77">
        <v>59810</v>
      </c>
      <c r="R3597" s="77">
        <v>137.77000000000001</v>
      </c>
      <c r="S3597" s="77">
        <v>27.585999999999999</v>
      </c>
      <c r="T3597" s="77">
        <v>7.5329999999999986</v>
      </c>
      <c r="U3597" s="77">
        <v>16.528400000000001</v>
      </c>
      <c r="V3597" s="77">
        <v>2.3444147260247941</v>
      </c>
      <c r="AC3597" s="77">
        <v>3.27</v>
      </c>
      <c r="AD3597" s="77">
        <v>2.71</v>
      </c>
      <c r="AH3597" s="77">
        <f>IF(AND(M3597&lt;Variables!$G$6,M3597&gt;Variables!$G$5),0,1)</f>
        <v>1</v>
      </c>
      <c r="AI3597" s="77">
        <f t="shared" si="114"/>
        <v>1</v>
      </c>
      <c r="AJ3597" s="77">
        <f>IF(I3597&gt;Variables!$G$7,0,1)</f>
        <v>1</v>
      </c>
      <c r="AK3597" s="77">
        <f>IF(F3597&gt;Variables!$G$8,0,1)</f>
        <v>0</v>
      </c>
      <c r="AL3597" s="77">
        <f>IF(G3597&gt;Variables!$G$9,0,1)</f>
        <v>1</v>
      </c>
      <c r="AM3597" s="77">
        <f>IF(AND(K3597&gt;Variables!$G$10,K3597&lt;Variables!$G$11),0,1)</f>
        <v>1</v>
      </c>
      <c r="AN3597" s="77">
        <f>IF(H3597&lt;Variables!$G$13,1,0)</f>
        <v>1</v>
      </c>
      <c r="AO3597" s="77">
        <f>IF(R3597&lt;Variables!$G$12,0,1)</f>
        <v>1</v>
      </c>
      <c r="AP3597" s="78">
        <f t="shared" si="115"/>
        <v>0</v>
      </c>
      <c r="AQ3597" s="77">
        <f>IF(V3597&lt;Variables!$G$15,1,0)</f>
        <v>1</v>
      </c>
      <c r="AR3597" s="77">
        <v>0</v>
      </c>
      <c r="AS3597" s="77">
        <v>0</v>
      </c>
      <c r="AT3597" s="77">
        <v>1</v>
      </c>
      <c r="AU3597" s="77">
        <v>0</v>
      </c>
      <c r="BA3597" s="77">
        <v>-2.25</v>
      </c>
    </row>
    <row r="3598" spans="3:53" x14ac:dyDescent="0.25">
      <c r="C3598" s="77" t="s">
        <v>480</v>
      </c>
      <c r="D3598" s="77" t="s">
        <v>431</v>
      </c>
      <c r="E3598" s="77">
        <v>37.46</v>
      </c>
      <c r="F3598" s="77">
        <v>28.25</v>
      </c>
      <c r="G3598" s="77">
        <v>25.82</v>
      </c>
      <c r="H3598" s="77">
        <v>3750</v>
      </c>
      <c r="I3598" s="77">
        <v>52.664999999999999</v>
      </c>
      <c r="J3598" s="77" t="s">
        <v>74</v>
      </c>
      <c r="K3598" s="77">
        <v>64.819999999999993</v>
      </c>
      <c r="L3598" s="77">
        <v>36.626534999999997</v>
      </c>
      <c r="M3598" s="77">
        <v>1.6831103460919741</v>
      </c>
      <c r="N3598" s="77">
        <v>35.944420000000001</v>
      </c>
      <c r="O3598" s="77">
        <v>3.6127443425154748</v>
      </c>
      <c r="P3598" s="77">
        <v>17851000</v>
      </c>
      <c r="Q3598" s="77">
        <v>5226000</v>
      </c>
      <c r="R3598" s="77">
        <v>3.42</v>
      </c>
      <c r="S3598" s="77">
        <v>27.585999999999999</v>
      </c>
      <c r="T3598" s="77">
        <v>7.5329999999999986</v>
      </c>
      <c r="U3598" s="77">
        <v>16.528400000000001</v>
      </c>
      <c r="V3598" s="77">
        <v>2.404736938891217</v>
      </c>
      <c r="AC3598" s="77">
        <v>38.549999999999997</v>
      </c>
      <c r="AD3598" s="77">
        <v>35.630000000000003</v>
      </c>
      <c r="AH3598" s="77">
        <f>IF(AND(M3598&lt;Variables!$G$6,M3598&gt;Variables!$G$5),0,1)</f>
        <v>1</v>
      </c>
      <c r="AI3598" s="77">
        <f t="shared" si="114"/>
        <v>0</v>
      </c>
      <c r="AJ3598" s="77">
        <f>IF(I3598&gt;Variables!$G$7,0,1)</f>
        <v>0</v>
      </c>
      <c r="AK3598" s="77">
        <f>IF(F3598&gt;Variables!$G$8,0,1)</f>
        <v>0</v>
      </c>
      <c r="AL3598" s="77">
        <f>IF(G3598&gt;Variables!$G$9,0,1)</f>
        <v>0</v>
      </c>
      <c r="AM3598" s="77">
        <f>IF(AND(K3598&gt;Variables!$G$10,K3598&lt;Variables!$G$11),0,1)</f>
        <v>0</v>
      </c>
      <c r="AN3598" s="77">
        <f>IF(H3598&lt;Variables!$G$13,1,0)</f>
        <v>0</v>
      </c>
      <c r="AO3598" s="77">
        <f>IF(R3598&lt;Variables!$G$12,0,1)</f>
        <v>1</v>
      </c>
      <c r="AP3598" s="78">
        <f t="shared" si="115"/>
        <v>0</v>
      </c>
      <c r="AQ3598" s="77">
        <f>IF(V3598&lt;Variables!$G$15,1,0)</f>
        <v>1</v>
      </c>
      <c r="AR3598" s="77">
        <v>0</v>
      </c>
      <c r="AS3598" s="77">
        <v>0</v>
      </c>
      <c r="AT3598" s="77">
        <v>1</v>
      </c>
      <c r="AU3598" s="77">
        <v>0</v>
      </c>
      <c r="BA3598" s="77">
        <v>-2.25</v>
      </c>
    </row>
    <row r="3599" spans="3:53" x14ac:dyDescent="0.25">
      <c r="C3599" s="77" t="s">
        <v>480</v>
      </c>
      <c r="D3599" s="77" t="s">
        <v>452</v>
      </c>
      <c r="E3599" s="77">
        <v>34.130000000000003</v>
      </c>
      <c r="F3599" s="77">
        <v>45.45</v>
      </c>
      <c r="G3599" s="77">
        <v>6.62</v>
      </c>
      <c r="H3599" s="77">
        <v>152.74</v>
      </c>
      <c r="I3599" s="77">
        <v>10.199</v>
      </c>
      <c r="J3599" s="77" t="s">
        <v>74</v>
      </c>
      <c r="K3599" s="77">
        <v>51.48</v>
      </c>
      <c r="L3599" s="77">
        <v>34.170270000000002</v>
      </c>
      <c r="M3599" s="77">
        <v>-0.1541398414469628</v>
      </c>
      <c r="N3599" s="77">
        <v>34.13230967741935</v>
      </c>
      <c r="O3599" s="77">
        <v>-4.3096050511572948E-2</v>
      </c>
      <c r="P3599" s="77">
        <v>131610</v>
      </c>
      <c r="Q3599" s="77">
        <v>15550</v>
      </c>
      <c r="R3599" s="77">
        <v>8.4600000000000009</v>
      </c>
      <c r="S3599" s="77">
        <v>27.585999999999999</v>
      </c>
      <c r="T3599" s="77">
        <v>7.5329999999999986</v>
      </c>
      <c r="U3599" s="77">
        <v>16.528400000000001</v>
      </c>
      <c r="V3599" s="77">
        <v>2.3869992665535271</v>
      </c>
      <c r="AC3599" s="77">
        <v>34.6</v>
      </c>
      <c r="AD3599" s="77">
        <v>33.950000000000003</v>
      </c>
      <c r="AH3599" s="77">
        <f>IF(AND(M3599&lt;Variables!$G$6,M3599&gt;Variables!$G$5),0,1)</f>
        <v>1</v>
      </c>
      <c r="AI3599" s="77">
        <f t="shared" si="114"/>
        <v>0</v>
      </c>
      <c r="AJ3599" s="77">
        <f>IF(I3599&gt;Variables!$G$7,0,1)</f>
        <v>1</v>
      </c>
      <c r="AK3599" s="77">
        <f>IF(F3599&gt;Variables!$G$8,0,1)</f>
        <v>0</v>
      </c>
      <c r="AL3599" s="77">
        <f>IF(G3599&gt;Variables!$G$9,0,1)</f>
        <v>1</v>
      </c>
      <c r="AM3599" s="77">
        <f>IF(AND(K3599&gt;Variables!$G$10,K3599&lt;Variables!$G$11),0,1)</f>
        <v>1</v>
      </c>
      <c r="AN3599" s="77">
        <f>IF(H3599&lt;Variables!$G$13,1,0)</f>
        <v>1</v>
      </c>
      <c r="AO3599" s="77">
        <f>IF(R3599&lt;Variables!$G$12,0,1)</f>
        <v>1</v>
      </c>
      <c r="AP3599" s="78">
        <f t="shared" si="115"/>
        <v>0</v>
      </c>
      <c r="AQ3599" s="77">
        <f>IF(V3599&lt;Variables!$G$15,1,0)</f>
        <v>1</v>
      </c>
      <c r="AR3599" s="77">
        <v>0</v>
      </c>
      <c r="AS3599" s="77">
        <v>1</v>
      </c>
      <c r="AT3599" s="77">
        <v>0</v>
      </c>
      <c r="AU3599" s="77">
        <v>0</v>
      </c>
      <c r="BA3599" s="77">
        <v>0.53</v>
      </c>
    </row>
    <row r="3600" spans="3:53" x14ac:dyDescent="0.25">
      <c r="C3600" s="77" t="s">
        <v>480</v>
      </c>
      <c r="D3600" s="77" t="s">
        <v>479</v>
      </c>
      <c r="E3600" s="77">
        <v>38.840000000000003</v>
      </c>
      <c r="F3600" s="77">
        <v>6.66</v>
      </c>
      <c r="G3600" s="77">
        <v>6.27</v>
      </c>
      <c r="H3600" s="77">
        <v>7750</v>
      </c>
      <c r="I3600" s="77">
        <v>256.42099999999999</v>
      </c>
      <c r="J3600" s="77" t="s">
        <v>75</v>
      </c>
      <c r="K3600" s="77">
        <v>64.239999999999995</v>
      </c>
      <c r="L3600" s="77">
        <v>37.986289999999997</v>
      </c>
      <c r="M3600" s="77">
        <v>1.7998862221080421</v>
      </c>
      <c r="N3600" s="77">
        <v>37.106512000000002</v>
      </c>
      <c r="O3600" s="77">
        <v>4.2135137897089514</v>
      </c>
      <c r="P3600" s="77">
        <v>2940000</v>
      </c>
      <c r="Q3600" s="77">
        <v>2371000</v>
      </c>
      <c r="R3600" s="77">
        <v>1.24</v>
      </c>
      <c r="S3600" s="77">
        <v>27.585999999999999</v>
      </c>
      <c r="T3600" s="77">
        <v>7.5329999999999986</v>
      </c>
      <c r="U3600" s="77">
        <v>16.528400000000001</v>
      </c>
      <c r="V3600" s="77">
        <v>2.3937088213546511</v>
      </c>
      <c r="AC3600" s="77">
        <v>39.39</v>
      </c>
      <c r="AD3600" s="77">
        <v>37.770000000000003</v>
      </c>
      <c r="AH3600" s="77">
        <f>IF(AND(M3600&lt;Variables!$G$6,M3600&gt;Variables!$G$5),0,1)</f>
        <v>1</v>
      </c>
      <c r="AI3600" s="77">
        <f t="shared" si="114"/>
        <v>0</v>
      </c>
      <c r="AJ3600" s="77">
        <f>IF(I3600&gt;Variables!$G$7,0,1)</f>
        <v>0</v>
      </c>
      <c r="AK3600" s="77">
        <f>IF(F3600&gt;Variables!$G$8,0,1)</f>
        <v>1</v>
      </c>
      <c r="AL3600" s="77">
        <f>IF(G3600&gt;Variables!$G$9,0,1)</f>
        <v>1</v>
      </c>
      <c r="AM3600" s="77">
        <f>IF(AND(K3600&gt;Variables!$G$10,K3600&lt;Variables!$G$11),0,1)</f>
        <v>0</v>
      </c>
      <c r="AN3600" s="77">
        <f>IF(H3600&lt;Variables!$G$13,1,0)</f>
        <v>0</v>
      </c>
      <c r="AO3600" s="77">
        <f>IF(R3600&lt;Variables!$G$12,0,1)</f>
        <v>0</v>
      </c>
      <c r="AP3600" s="78">
        <f t="shared" si="115"/>
        <v>1</v>
      </c>
      <c r="AQ3600" s="77">
        <f>IF(V3600&lt;Variables!$G$15,1,0)</f>
        <v>1</v>
      </c>
      <c r="AR3600" s="77">
        <v>0</v>
      </c>
      <c r="AS3600" s="77">
        <v>0</v>
      </c>
      <c r="AT3600" s="77">
        <v>1</v>
      </c>
      <c r="AU3600" s="77">
        <v>0</v>
      </c>
      <c r="BA3600" s="77">
        <v>-2.25</v>
      </c>
    </row>
    <row r="3601" spans="3:53" x14ac:dyDescent="0.25">
      <c r="C3601" s="77" t="s">
        <v>480</v>
      </c>
      <c r="D3601" s="77" t="s">
        <v>444</v>
      </c>
      <c r="E3601" s="77">
        <v>2.5099999999999998</v>
      </c>
      <c r="F3601" s="77">
        <v>18.350000000000001</v>
      </c>
      <c r="G3601" s="77">
        <v>3.2</v>
      </c>
      <c r="H3601" s="77">
        <v>-99999</v>
      </c>
      <c r="I3601" s="77">
        <v>-99999</v>
      </c>
      <c r="J3601" s="77" t="s">
        <v>75</v>
      </c>
      <c r="K3601" s="77">
        <v>-99999</v>
      </c>
      <c r="L3601" s="77">
        <v>-99999</v>
      </c>
      <c r="M3601" s="77">
        <v>-99999</v>
      </c>
      <c r="N3601" s="77">
        <v>2.58</v>
      </c>
      <c r="O3601" s="77">
        <v>0</v>
      </c>
      <c r="P3601" s="77">
        <v>123910</v>
      </c>
      <c r="Q3601" s="77">
        <v>1740</v>
      </c>
      <c r="R3601" s="77">
        <v>71.209999999999994</v>
      </c>
      <c r="S3601" s="77">
        <v>27.585999999999999</v>
      </c>
      <c r="T3601" s="77">
        <v>7.5329999999999986</v>
      </c>
      <c r="U3601" s="77">
        <v>16.528400000000001</v>
      </c>
      <c r="V3601" s="77">
        <v>-99999</v>
      </c>
      <c r="AC3601" s="77">
        <v>2.58</v>
      </c>
      <c r="AD3601" s="77">
        <v>2.5</v>
      </c>
      <c r="AH3601" s="77">
        <f>IF(AND(M3601&lt;Variables!$G$6,M3601&gt;Variables!$G$5),0,1)</f>
        <v>1</v>
      </c>
      <c r="AI3601" s="77">
        <f t="shared" si="114"/>
        <v>1</v>
      </c>
      <c r="AJ3601" s="77">
        <f>IF(I3601&gt;Variables!$G$7,0,1)</f>
        <v>1</v>
      </c>
      <c r="AK3601" s="77">
        <f>IF(F3601&gt;Variables!$G$8,0,1)</f>
        <v>0</v>
      </c>
      <c r="AL3601" s="77">
        <f>IF(G3601&gt;Variables!$G$9,0,1)</f>
        <v>1</v>
      </c>
      <c r="AM3601" s="77">
        <f>IF(AND(K3601&gt;Variables!$G$10,K3601&lt;Variables!$G$11),0,1)</f>
        <v>1</v>
      </c>
      <c r="AN3601" s="77">
        <f>IF(H3601&lt;Variables!$G$13,1,0)</f>
        <v>1</v>
      </c>
      <c r="AO3601" s="77">
        <f>IF(R3601&lt;Variables!$G$12,0,1)</f>
        <v>1</v>
      </c>
      <c r="AP3601" s="78">
        <f t="shared" si="115"/>
        <v>1</v>
      </c>
      <c r="AQ3601" s="77">
        <f>IF(V3601&lt;Variables!$G$15,1,0)</f>
        <v>1</v>
      </c>
      <c r="AR3601" s="77">
        <v>1</v>
      </c>
      <c r="AS3601" s="77">
        <v>0</v>
      </c>
      <c r="AT3601" s="77">
        <v>0</v>
      </c>
      <c r="AU3601" s="77">
        <v>0</v>
      </c>
      <c r="BA3601" s="77">
        <v>2</v>
      </c>
    </row>
    <row r="3602" spans="3:53" x14ac:dyDescent="0.25">
      <c r="C3602" s="77" t="s">
        <v>480</v>
      </c>
      <c r="D3602" s="77" t="s">
        <v>183</v>
      </c>
      <c r="E3602" s="77">
        <v>46.35</v>
      </c>
      <c r="F3602" s="77">
        <v>6.97</v>
      </c>
      <c r="G3602" s="77">
        <v>8.73</v>
      </c>
      <c r="H3602" s="77">
        <v>6840</v>
      </c>
      <c r="I3602" s="77">
        <v>4046.1469999999999</v>
      </c>
      <c r="J3602" s="77" t="s">
        <v>75</v>
      </c>
      <c r="K3602" s="77">
        <v>53.94</v>
      </c>
      <c r="L3602" s="77">
        <v>45.775539999999999</v>
      </c>
      <c r="M3602" s="77">
        <v>0.1866935922547231</v>
      </c>
      <c r="N3602" s="77">
        <v>45.265937999999998</v>
      </c>
      <c r="O3602" s="77">
        <v>1.314591117055828</v>
      </c>
      <c r="P3602" s="77">
        <v>1533000</v>
      </c>
      <c r="Q3602" s="77">
        <v>2260000</v>
      </c>
      <c r="R3602" s="77">
        <v>0.68</v>
      </c>
      <c r="S3602" s="77">
        <v>27.585999999999999</v>
      </c>
      <c r="T3602" s="77">
        <v>7.5329999999999986</v>
      </c>
      <c r="U3602" s="77">
        <v>16.528400000000001</v>
      </c>
      <c r="V3602" s="77">
        <v>2.4008400324893171</v>
      </c>
      <c r="AC3602" s="77">
        <v>49.741199999999999</v>
      </c>
      <c r="AD3602" s="77">
        <v>45.100900000000003</v>
      </c>
      <c r="AH3602" s="77">
        <f>IF(AND(M3602&lt;Variables!$G$6,M3602&gt;Variables!$G$5),0,1)</f>
        <v>1</v>
      </c>
      <c r="AI3602" s="77">
        <f t="shared" si="114"/>
        <v>0</v>
      </c>
      <c r="AJ3602" s="77">
        <f>IF(I3602&gt;Variables!$G$7,0,1)</f>
        <v>0</v>
      </c>
      <c r="AK3602" s="77">
        <f>IF(F3602&gt;Variables!$G$8,0,1)</f>
        <v>1</v>
      </c>
      <c r="AL3602" s="77">
        <f>IF(G3602&gt;Variables!$G$9,0,1)</f>
        <v>1</v>
      </c>
      <c r="AM3602" s="77">
        <f>IF(AND(K3602&gt;Variables!$G$10,K3602&lt;Variables!$G$11),0,1)</f>
        <v>1</v>
      </c>
      <c r="AN3602" s="77">
        <f>IF(H3602&lt;Variables!$G$13,1,0)</f>
        <v>0</v>
      </c>
      <c r="AO3602" s="77">
        <f>IF(R3602&lt;Variables!$G$12,0,1)</f>
        <v>0</v>
      </c>
      <c r="AP3602" s="78">
        <f t="shared" si="115"/>
        <v>1</v>
      </c>
      <c r="AQ3602" s="77">
        <f>IF(V3602&lt;Variables!$G$15,1,0)</f>
        <v>1</v>
      </c>
      <c r="AR3602" s="77">
        <v>1</v>
      </c>
      <c r="AS3602" s="77">
        <v>0</v>
      </c>
      <c r="AT3602" s="77">
        <v>0</v>
      </c>
      <c r="AU3602" s="77">
        <v>0</v>
      </c>
      <c r="BA3602" s="77">
        <v>0.52</v>
      </c>
    </row>
    <row r="3603" spans="3:53" x14ac:dyDescent="0.25">
      <c r="C3603" s="77" t="s">
        <v>480</v>
      </c>
      <c r="D3603" s="77" t="s">
        <v>438</v>
      </c>
      <c r="E3603" s="77">
        <v>256.75</v>
      </c>
      <c r="F3603" s="77">
        <v>7.37</v>
      </c>
      <c r="G3603" s="77">
        <v>4.91</v>
      </c>
      <c r="H3603" s="77">
        <v>52880</v>
      </c>
      <c r="I3603" s="77">
        <v>63.271999999999998</v>
      </c>
      <c r="J3603" s="77" t="s">
        <v>75</v>
      </c>
      <c r="K3603" s="77">
        <v>74.09</v>
      </c>
      <c r="L3603" s="77">
        <v>254.26716999999999</v>
      </c>
      <c r="M3603" s="77">
        <v>0.59890940698321338</v>
      </c>
      <c r="N3603" s="77">
        <v>253.326234</v>
      </c>
      <c r="O3603" s="77">
        <v>0.97256646542180225</v>
      </c>
      <c r="P3603" s="77">
        <v>4558000</v>
      </c>
      <c r="Q3603" s="77">
        <v>3755000</v>
      </c>
      <c r="R3603" s="77">
        <v>1.21</v>
      </c>
      <c r="S3603" s="77">
        <v>27.585999999999999</v>
      </c>
      <c r="T3603" s="77">
        <v>7.5329999999999986</v>
      </c>
      <c r="U3603" s="77">
        <v>16.528400000000001</v>
      </c>
      <c r="V3603" s="77">
        <v>2.5593334780685519</v>
      </c>
      <c r="AC3603" s="77">
        <v>257.54500000000002</v>
      </c>
      <c r="AD3603" s="77">
        <v>253.01</v>
      </c>
      <c r="AH3603" s="77">
        <f>IF(AND(M3603&lt;Variables!$G$6,M3603&gt;Variables!$G$5),0,1)</f>
        <v>1</v>
      </c>
      <c r="AI3603" s="77">
        <f t="shared" si="114"/>
        <v>0</v>
      </c>
      <c r="AJ3603" s="77">
        <f>IF(I3603&gt;Variables!$G$7,0,1)</f>
        <v>0</v>
      </c>
      <c r="AK3603" s="77">
        <f>IF(F3603&gt;Variables!$G$8,0,1)</f>
        <v>1</v>
      </c>
      <c r="AL3603" s="77">
        <f>IF(G3603&gt;Variables!$G$9,0,1)</f>
        <v>1</v>
      </c>
      <c r="AM3603" s="77">
        <f>IF(AND(K3603&gt;Variables!$G$10,K3603&lt;Variables!$G$11),0,1)</f>
        <v>1</v>
      </c>
      <c r="AN3603" s="77">
        <f>IF(H3603&lt;Variables!$G$13,1,0)</f>
        <v>0</v>
      </c>
      <c r="AO3603" s="77">
        <f>IF(R3603&lt;Variables!$G$12,0,1)</f>
        <v>0</v>
      </c>
      <c r="AP3603" s="78">
        <f t="shared" si="115"/>
        <v>1</v>
      </c>
      <c r="AQ3603" s="77">
        <f>IF(V3603&lt;Variables!$G$15,1,0)</f>
        <v>1</v>
      </c>
      <c r="AR3603" s="77">
        <v>0</v>
      </c>
      <c r="AS3603" s="77">
        <v>0</v>
      </c>
      <c r="AT3603" s="77">
        <v>1</v>
      </c>
      <c r="AU3603" s="77">
        <v>0</v>
      </c>
      <c r="BA3603" s="77">
        <v>-1.44</v>
      </c>
    </row>
    <row r="3604" spans="3:53" x14ac:dyDescent="0.25">
      <c r="C3604" s="77" t="s">
        <v>480</v>
      </c>
      <c r="D3604" s="77" t="s">
        <v>195</v>
      </c>
      <c r="E3604" s="77">
        <v>32.94</v>
      </c>
      <c r="F3604" s="77">
        <v>9.2899999999999991</v>
      </c>
      <c r="G3604" s="77">
        <v>8.3000000000000007</v>
      </c>
      <c r="H3604" s="77">
        <v>3620</v>
      </c>
      <c r="I3604" s="77">
        <v>0.106</v>
      </c>
      <c r="J3604" s="77" t="s">
        <v>75</v>
      </c>
      <c r="K3604" s="77">
        <v>34.25</v>
      </c>
      <c r="L3604" s="77">
        <v>33.093187499999999</v>
      </c>
      <c r="M3604" s="77">
        <v>-0.84545346379824449</v>
      </c>
      <c r="N3604" s="77">
        <v>33.185277272727276</v>
      </c>
      <c r="O3604" s="77">
        <v>-1.120609207725064</v>
      </c>
      <c r="P3604" s="77">
        <v>240836</v>
      </c>
      <c r="Q3604" s="77">
        <v>706672</v>
      </c>
      <c r="R3604" s="77">
        <v>0.34</v>
      </c>
      <c r="S3604" s="77">
        <v>27.585999999999999</v>
      </c>
      <c r="T3604" s="77">
        <v>7.5329999999999986</v>
      </c>
      <c r="U3604" s="77">
        <v>16.528400000000001</v>
      </c>
      <c r="V3604" s="77">
        <v>2.1873554938044282</v>
      </c>
      <c r="AC3604" s="77">
        <v>33.11</v>
      </c>
      <c r="AD3604" s="77">
        <v>31.42</v>
      </c>
      <c r="AH3604" s="77">
        <f>IF(AND(M3604&lt;Variables!$G$6,M3604&gt;Variables!$G$5),0,1)</f>
        <v>1</v>
      </c>
      <c r="AI3604" s="77">
        <f t="shared" si="114"/>
        <v>1</v>
      </c>
      <c r="AJ3604" s="77">
        <f>IF(I3604&gt;Variables!$G$7,0,1)</f>
        <v>1</v>
      </c>
      <c r="AK3604" s="77">
        <f>IF(F3604&gt;Variables!$G$8,0,1)</f>
        <v>0</v>
      </c>
      <c r="AL3604" s="77">
        <f>IF(G3604&gt;Variables!$G$9,0,1)</f>
        <v>1</v>
      </c>
      <c r="AM3604" s="77">
        <f>IF(AND(K3604&gt;Variables!$G$10,K3604&lt;Variables!$G$11),0,1)</f>
        <v>1</v>
      </c>
      <c r="AN3604" s="77">
        <f>IF(H3604&lt;Variables!$G$13,1,0)</f>
        <v>0</v>
      </c>
      <c r="AO3604" s="77">
        <f>IF(R3604&lt;Variables!$G$12,0,1)</f>
        <v>0</v>
      </c>
      <c r="AP3604" s="78">
        <f t="shared" si="115"/>
        <v>1</v>
      </c>
      <c r="AQ3604" s="77">
        <f>IF(V3604&lt;Variables!$G$15,1,0)</f>
        <v>1</v>
      </c>
      <c r="AR3604" s="77">
        <v>0</v>
      </c>
      <c r="AS3604" s="77">
        <v>0</v>
      </c>
      <c r="AT3604" s="77">
        <v>1</v>
      </c>
      <c r="AU3604" s="77">
        <v>0</v>
      </c>
      <c r="BA3604" s="77">
        <v>-2.25</v>
      </c>
    </row>
    <row r="3605" spans="3:53" x14ac:dyDescent="0.25">
      <c r="C3605" s="77" t="s">
        <v>480</v>
      </c>
      <c r="D3605" s="77" t="s">
        <v>445</v>
      </c>
      <c r="E3605" s="77">
        <v>13.59</v>
      </c>
      <c r="F3605" s="77">
        <v>72.05</v>
      </c>
      <c r="G3605" s="77">
        <v>44.09</v>
      </c>
      <c r="H3605" s="77">
        <v>74.489999999999995</v>
      </c>
      <c r="I3605" s="77">
        <v>2837.902</v>
      </c>
      <c r="J3605" s="77" t="s">
        <v>75</v>
      </c>
      <c r="K3605" s="77">
        <v>77.84</v>
      </c>
      <c r="L3605" s="77">
        <v>12.812139999999999</v>
      </c>
      <c r="M3605" s="77">
        <v>6.6176298416970214</v>
      </c>
      <c r="N3605" s="77">
        <v>12.100088</v>
      </c>
      <c r="O3605" s="77">
        <v>12.891740952627771</v>
      </c>
      <c r="P3605" s="77">
        <v>92700000</v>
      </c>
      <c r="Q3605" s="77">
        <v>14860000</v>
      </c>
      <c r="R3605" s="77">
        <v>6.24</v>
      </c>
      <c r="S3605" s="77">
        <v>27.585999999999999</v>
      </c>
      <c r="T3605" s="77">
        <v>7.5329999999999986</v>
      </c>
      <c r="U3605" s="77">
        <v>16.528400000000001</v>
      </c>
      <c r="V3605" s="77">
        <v>1.951293878994141</v>
      </c>
      <c r="AC3605" s="77">
        <v>16.45</v>
      </c>
      <c r="AD3605" s="77">
        <v>12.42</v>
      </c>
      <c r="AH3605" s="77">
        <f>IF(AND(M3605&lt;Variables!$G$6,M3605&gt;Variables!$G$5),0,1)</f>
        <v>1</v>
      </c>
      <c r="AI3605" s="77">
        <f t="shared" si="114"/>
        <v>0</v>
      </c>
      <c r="AJ3605" s="77">
        <f>IF(I3605&gt;Variables!$G$7,0,1)</f>
        <v>0</v>
      </c>
      <c r="AK3605" s="77">
        <f>IF(F3605&gt;Variables!$G$8,0,1)</f>
        <v>0</v>
      </c>
      <c r="AL3605" s="77">
        <f>IF(G3605&gt;Variables!$G$9,0,1)</f>
        <v>0</v>
      </c>
      <c r="AM3605" s="77">
        <f>IF(AND(K3605&gt;Variables!$G$10,K3605&lt;Variables!$G$11),0,1)</f>
        <v>1</v>
      </c>
      <c r="AN3605" s="77">
        <f>IF(H3605&lt;Variables!$G$13,1,0)</f>
        <v>1</v>
      </c>
      <c r="AO3605" s="77">
        <f>IF(R3605&lt;Variables!$G$12,0,1)</f>
        <v>1</v>
      </c>
      <c r="AP3605" s="78">
        <f t="shared" si="115"/>
        <v>1</v>
      </c>
      <c r="AQ3605" s="77">
        <f>IF(V3605&lt;Variables!$G$15,1,0)</f>
        <v>1</v>
      </c>
      <c r="AR3605" s="77">
        <v>0</v>
      </c>
      <c r="AS3605" s="77">
        <v>0</v>
      </c>
      <c r="AT3605" s="77">
        <v>0</v>
      </c>
      <c r="AU3605" s="77">
        <v>0</v>
      </c>
      <c r="BA3605" s="77">
        <v>0</v>
      </c>
    </row>
    <row r="3606" spans="3:53" x14ac:dyDescent="0.25">
      <c r="C3606" s="77" t="s">
        <v>480</v>
      </c>
      <c r="D3606" s="77" t="s">
        <v>442</v>
      </c>
      <c r="E3606" s="77">
        <v>142.44999999999999</v>
      </c>
      <c r="F3606" s="77">
        <v>13.2</v>
      </c>
      <c r="G3606" s="77">
        <v>4</v>
      </c>
      <c r="H3606" s="77">
        <v>20120</v>
      </c>
      <c r="I3606" s="77">
        <v>-21.398</v>
      </c>
      <c r="J3606" s="77" t="s">
        <v>75</v>
      </c>
      <c r="K3606" s="77">
        <v>52.37</v>
      </c>
      <c r="L3606" s="77">
        <v>141.83913999999999</v>
      </c>
      <c r="M3606" s="77">
        <v>-6.2845840717862672E-2</v>
      </c>
      <c r="N3606" s="77">
        <v>140.863572</v>
      </c>
      <c r="O3606" s="77">
        <v>0.62928121686423211</v>
      </c>
      <c r="P3606" s="77">
        <v>6253000</v>
      </c>
      <c r="Q3606" s="77">
        <v>2303000</v>
      </c>
      <c r="R3606" s="77">
        <v>2.72</v>
      </c>
      <c r="S3606" s="77">
        <v>27.585999999999999</v>
      </c>
      <c r="T3606" s="77">
        <v>7.5329999999999986</v>
      </c>
      <c r="U3606" s="77">
        <v>16.528400000000001</v>
      </c>
      <c r="V3606" s="77">
        <v>2.3936173439862078</v>
      </c>
      <c r="AC3606" s="77">
        <v>142.09</v>
      </c>
      <c r="AD3606" s="77">
        <v>136.09</v>
      </c>
      <c r="AH3606" s="77">
        <f>IF(AND(M3606&lt;Variables!$G$6,M3606&gt;Variables!$G$5),0,1)</f>
        <v>1</v>
      </c>
      <c r="AI3606" s="77">
        <f t="shared" si="114"/>
        <v>0</v>
      </c>
      <c r="AJ3606" s="77">
        <f>IF(I3606&gt;Variables!$G$7,0,1)</f>
        <v>1</v>
      </c>
      <c r="AK3606" s="77">
        <f>IF(F3606&gt;Variables!$G$8,0,1)</f>
        <v>0</v>
      </c>
      <c r="AL3606" s="77">
        <f>IF(G3606&gt;Variables!$G$9,0,1)</f>
        <v>1</v>
      </c>
      <c r="AM3606" s="77">
        <f>IF(AND(K3606&gt;Variables!$G$10,K3606&lt;Variables!$G$11),0,1)</f>
        <v>1</v>
      </c>
      <c r="AN3606" s="77">
        <f>IF(H3606&lt;Variables!$G$13,1,0)</f>
        <v>0</v>
      </c>
      <c r="AO3606" s="77">
        <f>IF(R3606&lt;Variables!$G$12,0,1)</f>
        <v>1</v>
      </c>
      <c r="AP3606" s="78">
        <f t="shared" si="115"/>
        <v>1</v>
      </c>
      <c r="AQ3606" s="77">
        <f>IF(V3606&lt;Variables!$G$15,1,0)</f>
        <v>1</v>
      </c>
      <c r="AR3606" s="77">
        <v>0</v>
      </c>
      <c r="AS3606" s="77">
        <v>0</v>
      </c>
      <c r="AT3606" s="77">
        <v>1</v>
      </c>
      <c r="AU3606" s="77">
        <v>0</v>
      </c>
      <c r="BA3606" s="77">
        <v>-1.87</v>
      </c>
    </row>
    <row r="3607" spans="3:53" x14ac:dyDescent="0.25">
      <c r="C3607" s="77" t="s">
        <v>480</v>
      </c>
      <c r="D3607" s="77" t="s">
        <v>443</v>
      </c>
      <c r="E3607" s="77">
        <v>23.63</v>
      </c>
      <c r="F3607" s="77">
        <v>15.93</v>
      </c>
      <c r="G3607" s="77">
        <v>6</v>
      </c>
      <c r="H3607" s="77">
        <v>1060</v>
      </c>
      <c r="I3607" s="77">
        <v>-6.54</v>
      </c>
      <c r="J3607" s="77" t="s">
        <v>74</v>
      </c>
      <c r="K3607" s="77">
        <v>48.34</v>
      </c>
      <c r="L3607" s="77">
        <v>23.614965000000002</v>
      </c>
      <c r="M3607" s="77">
        <v>-0.48683112594069711</v>
      </c>
      <c r="N3607" s="77">
        <v>23.363551999999999</v>
      </c>
      <c r="O3607" s="77">
        <v>0.58402078588050943</v>
      </c>
      <c r="P3607" s="77">
        <v>2080000</v>
      </c>
      <c r="Q3607" s="77">
        <v>739100</v>
      </c>
      <c r="R3607" s="77">
        <v>2.81</v>
      </c>
      <c r="S3607" s="77">
        <v>27.585999999999999</v>
      </c>
      <c r="T3607" s="77">
        <v>7.5329999999999986</v>
      </c>
      <c r="U3607" s="77">
        <v>16.528400000000001</v>
      </c>
      <c r="V3607" s="77">
        <v>2.360126101910208</v>
      </c>
      <c r="AC3607" s="77">
        <v>23.7</v>
      </c>
      <c r="AD3607" s="77">
        <v>22.32</v>
      </c>
      <c r="AH3607" s="77">
        <f>IF(AND(M3607&lt;Variables!$G$6,M3607&gt;Variables!$G$5),0,1)</f>
        <v>1</v>
      </c>
      <c r="AI3607" s="77">
        <f t="shared" si="114"/>
        <v>0</v>
      </c>
      <c r="AJ3607" s="77">
        <f>IF(I3607&gt;Variables!$G$7,0,1)</f>
        <v>1</v>
      </c>
      <c r="AK3607" s="77">
        <f>IF(F3607&gt;Variables!$G$8,0,1)</f>
        <v>0</v>
      </c>
      <c r="AL3607" s="77">
        <f>IF(G3607&gt;Variables!$G$9,0,1)</f>
        <v>1</v>
      </c>
      <c r="AM3607" s="77">
        <f>IF(AND(K3607&gt;Variables!$G$10,K3607&lt;Variables!$G$11),0,1)</f>
        <v>1</v>
      </c>
      <c r="AN3607" s="77">
        <f>IF(H3607&lt;Variables!$G$13,1,0)</f>
        <v>1</v>
      </c>
      <c r="AO3607" s="77">
        <f>IF(R3607&lt;Variables!$G$12,0,1)</f>
        <v>1</v>
      </c>
      <c r="AP3607" s="78">
        <f t="shared" si="115"/>
        <v>0</v>
      </c>
      <c r="AQ3607" s="77">
        <f>IF(V3607&lt;Variables!$G$15,1,0)</f>
        <v>1</v>
      </c>
      <c r="AR3607" s="77">
        <v>0</v>
      </c>
      <c r="AS3607" s="77">
        <v>0</v>
      </c>
      <c r="AT3607" s="77">
        <v>1</v>
      </c>
      <c r="AU3607" s="77">
        <v>0</v>
      </c>
      <c r="BA3607" s="77">
        <v>-1.7</v>
      </c>
    </row>
    <row r="3608" spans="3:53" x14ac:dyDescent="0.25">
      <c r="C3608" s="77" t="s">
        <v>480</v>
      </c>
      <c r="D3608" s="77" t="s">
        <v>475</v>
      </c>
      <c r="E3608" s="77">
        <v>50.97</v>
      </c>
      <c r="F3608" s="77">
        <v>11.81</v>
      </c>
      <c r="G3608" s="77">
        <v>10.97</v>
      </c>
      <c r="H3608" s="77">
        <v>4840</v>
      </c>
      <c r="I3608" s="77">
        <v>5.8000000000000003E-2</v>
      </c>
      <c r="J3608" s="77" t="s">
        <v>75</v>
      </c>
      <c r="K3608" s="77">
        <v>69.16</v>
      </c>
      <c r="L3608" s="77">
        <v>50.316499999999998</v>
      </c>
      <c r="M3608" s="77">
        <v>1.79960847833215</v>
      </c>
      <c r="N3608" s="77">
        <v>48.856009756097563</v>
      </c>
      <c r="O3608" s="77">
        <v>4.8427824042817038</v>
      </c>
      <c r="P3608" s="77">
        <v>495969</v>
      </c>
      <c r="Q3608" s="77">
        <v>568912</v>
      </c>
      <c r="R3608" s="77">
        <v>0.87</v>
      </c>
      <c r="S3608" s="77">
        <v>27.585999999999999</v>
      </c>
      <c r="T3608" s="77">
        <v>7.5329999999999986</v>
      </c>
      <c r="U3608" s="77">
        <v>16.528400000000001</v>
      </c>
      <c r="V3608" s="77">
        <v>2.419128100054655</v>
      </c>
      <c r="AC3608" s="77">
        <v>53.601500000000001</v>
      </c>
      <c r="AD3608" s="77">
        <v>50.33</v>
      </c>
      <c r="AH3608" s="77">
        <f>IF(AND(M3608&lt;Variables!$G$6,M3608&gt;Variables!$G$5),0,1)</f>
        <v>1</v>
      </c>
      <c r="AI3608" s="77">
        <f t="shared" si="114"/>
        <v>0</v>
      </c>
      <c r="AJ3608" s="77">
        <f>IF(I3608&gt;Variables!$G$7,0,1)</f>
        <v>1</v>
      </c>
      <c r="AK3608" s="77">
        <f>IF(F3608&gt;Variables!$G$8,0,1)</f>
        <v>0</v>
      </c>
      <c r="AL3608" s="77">
        <f>IF(G3608&gt;Variables!$G$9,0,1)</f>
        <v>0</v>
      </c>
      <c r="AM3608" s="77">
        <f>IF(AND(K3608&gt;Variables!$G$10,K3608&lt;Variables!$G$11),0,1)</f>
        <v>0</v>
      </c>
      <c r="AN3608" s="77">
        <f>IF(H3608&lt;Variables!$G$13,1,0)</f>
        <v>0</v>
      </c>
      <c r="AO3608" s="77">
        <f>IF(R3608&lt;Variables!$G$12,0,1)</f>
        <v>0</v>
      </c>
      <c r="AP3608" s="78">
        <f t="shared" si="115"/>
        <v>1</v>
      </c>
      <c r="AQ3608" s="77">
        <f>IF(V3608&lt;Variables!$G$15,1,0)</f>
        <v>1</v>
      </c>
      <c r="AR3608" s="77">
        <v>1</v>
      </c>
      <c r="AS3608" s="77">
        <v>0</v>
      </c>
      <c r="AT3608" s="77">
        <v>0</v>
      </c>
      <c r="AU3608" s="77">
        <v>0</v>
      </c>
      <c r="BA3608" s="77">
        <v>2</v>
      </c>
    </row>
    <row r="3609" spans="3:53" x14ac:dyDescent="0.25">
      <c r="C3609" s="77" t="s">
        <v>480</v>
      </c>
      <c r="D3609" s="77" t="s">
        <v>123</v>
      </c>
      <c r="E3609" s="77">
        <v>12.71</v>
      </c>
      <c r="F3609" s="77">
        <v>13.26</v>
      </c>
      <c r="G3609" s="77">
        <v>7.21</v>
      </c>
      <c r="H3609" s="77">
        <v>4790</v>
      </c>
      <c r="I3609" s="77">
        <v>188.85400000000001</v>
      </c>
      <c r="J3609" s="77" t="s">
        <v>75</v>
      </c>
      <c r="K3609" s="77">
        <v>35.630000000000003</v>
      </c>
      <c r="L3609" s="77">
        <v>12.852035000000001</v>
      </c>
      <c r="M3609" s="77">
        <v>-1.6498165465624719</v>
      </c>
      <c r="N3609" s="77">
        <v>12.91272</v>
      </c>
      <c r="O3609" s="77">
        <v>-2.112025971290322</v>
      </c>
      <c r="P3609" s="77">
        <v>88140000</v>
      </c>
      <c r="Q3609" s="77">
        <v>48995000</v>
      </c>
      <c r="R3609" s="77">
        <v>1.8</v>
      </c>
      <c r="S3609" s="77">
        <v>27.585999999999999</v>
      </c>
      <c r="T3609" s="77">
        <v>7.5329999999999986</v>
      </c>
      <c r="U3609" s="77">
        <v>16.528400000000001</v>
      </c>
      <c r="V3609" s="77">
        <v>2.192553719631015</v>
      </c>
      <c r="AC3609" s="77">
        <v>12.85</v>
      </c>
      <c r="AD3609" s="77">
        <v>11.72</v>
      </c>
      <c r="AH3609" s="77">
        <f>IF(AND(M3609&lt;Variables!$G$6,M3609&gt;Variables!$G$5),0,1)</f>
        <v>0</v>
      </c>
      <c r="AI3609" s="77">
        <f t="shared" si="114"/>
        <v>1</v>
      </c>
      <c r="AJ3609" s="77">
        <f>IF(I3609&gt;Variables!$G$7,0,1)</f>
        <v>0</v>
      </c>
      <c r="AK3609" s="77">
        <f>IF(F3609&gt;Variables!$G$8,0,1)</f>
        <v>0</v>
      </c>
      <c r="AL3609" s="77">
        <f>IF(G3609&gt;Variables!$G$9,0,1)</f>
        <v>1</v>
      </c>
      <c r="AM3609" s="77">
        <f>IF(AND(K3609&gt;Variables!$G$10,K3609&lt;Variables!$G$11),0,1)</f>
        <v>1</v>
      </c>
      <c r="AN3609" s="77">
        <f>IF(H3609&lt;Variables!$G$13,1,0)</f>
        <v>0</v>
      </c>
      <c r="AO3609" s="77">
        <f>IF(R3609&lt;Variables!$G$12,0,1)</f>
        <v>0</v>
      </c>
      <c r="AP3609" s="78">
        <f t="shared" si="115"/>
        <v>1</v>
      </c>
      <c r="AQ3609" s="77">
        <f>IF(V3609&lt;Variables!$G$15,1,0)</f>
        <v>1</v>
      </c>
      <c r="AR3609" s="77">
        <v>0</v>
      </c>
      <c r="AS3609" s="77">
        <v>0</v>
      </c>
      <c r="AT3609" s="77">
        <v>1</v>
      </c>
      <c r="AU3609" s="77">
        <v>0</v>
      </c>
      <c r="BA3609" s="77">
        <v>-2.25</v>
      </c>
    </row>
    <row r="3610" spans="3:53" x14ac:dyDescent="0.25">
      <c r="C3610" s="77" t="s">
        <v>480</v>
      </c>
      <c r="D3610" s="77" t="s">
        <v>435</v>
      </c>
      <c r="E3610" s="77">
        <v>5.41</v>
      </c>
      <c r="F3610" s="77">
        <v>19.25</v>
      </c>
      <c r="G3610" s="77">
        <v>2.86</v>
      </c>
      <c r="H3610" s="77">
        <v>184.53</v>
      </c>
      <c r="I3610" s="77">
        <v>30.893999999999998</v>
      </c>
      <c r="J3610" s="77" t="s">
        <v>75</v>
      </c>
      <c r="K3610" s="77">
        <v>53.29</v>
      </c>
      <c r="L3610" s="77">
        <v>5.3827333333333343</v>
      </c>
      <c r="M3610" s="77">
        <v>0.32077878649012448</v>
      </c>
      <c r="N3610" s="77">
        <v>5.4108234042553196</v>
      </c>
      <c r="O3610" s="77">
        <v>-0.20003248021007719</v>
      </c>
      <c r="P3610" s="77">
        <v>762500</v>
      </c>
      <c r="Q3610" s="77">
        <v>258610</v>
      </c>
      <c r="R3610" s="77">
        <v>2.95</v>
      </c>
      <c r="S3610" s="77">
        <v>27.585999999999999</v>
      </c>
      <c r="T3610" s="77">
        <v>7.5329999999999986</v>
      </c>
      <c r="U3610" s="77">
        <v>16.528400000000001</v>
      </c>
      <c r="V3610" s="77">
        <v>2.3896962654958451</v>
      </c>
      <c r="AC3610" s="77">
        <v>5.88</v>
      </c>
      <c r="AD3610" s="77">
        <v>5.35</v>
      </c>
      <c r="AH3610" s="77">
        <f>IF(AND(M3610&lt;Variables!$G$6,M3610&gt;Variables!$G$5),0,1)</f>
        <v>1</v>
      </c>
      <c r="AI3610" s="77">
        <f t="shared" si="114"/>
        <v>1</v>
      </c>
      <c r="AJ3610" s="77">
        <f>IF(I3610&gt;Variables!$G$7,0,1)</f>
        <v>1</v>
      </c>
      <c r="AK3610" s="77">
        <f>IF(F3610&gt;Variables!$G$8,0,1)</f>
        <v>0</v>
      </c>
      <c r="AL3610" s="77">
        <f>IF(G3610&gt;Variables!$G$9,0,1)</f>
        <v>1</v>
      </c>
      <c r="AM3610" s="77">
        <f>IF(AND(K3610&gt;Variables!$G$10,K3610&lt;Variables!$G$11),0,1)</f>
        <v>1</v>
      </c>
      <c r="AN3610" s="77">
        <f>IF(H3610&lt;Variables!$G$13,1,0)</f>
        <v>1</v>
      </c>
      <c r="AO3610" s="77">
        <f>IF(R3610&lt;Variables!$G$12,0,1)</f>
        <v>1</v>
      </c>
      <c r="AP3610" s="78">
        <f t="shared" si="115"/>
        <v>1</v>
      </c>
      <c r="AQ3610" s="77">
        <f>IF(V3610&lt;Variables!$G$15,1,0)</f>
        <v>1</v>
      </c>
      <c r="AR3610" s="77">
        <v>1</v>
      </c>
      <c r="AS3610" s="77">
        <v>0</v>
      </c>
      <c r="AT3610" s="77">
        <v>0</v>
      </c>
      <c r="AU3610" s="77">
        <v>0</v>
      </c>
      <c r="BA3610" s="77">
        <v>1.52</v>
      </c>
    </row>
    <row r="3611" spans="3:53" x14ac:dyDescent="0.25">
      <c r="C3611" s="77" t="s">
        <v>481</v>
      </c>
      <c r="D3611" s="77" t="s">
        <v>429</v>
      </c>
      <c r="E3611" s="77">
        <v>184.24</v>
      </c>
      <c r="F3611" s="77">
        <v>10.3</v>
      </c>
      <c r="G3611" s="77">
        <v>-1.01</v>
      </c>
      <c r="H3611" s="77">
        <v>3840</v>
      </c>
      <c r="I3611" s="77">
        <v>3.6589999999999998</v>
      </c>
      <c r="J3611" s="77" t="s">
        <v>74</v>
      </c>
      <c r="K3611" s="77">
        <v>59.37</v>
      </c>
      <c r="L3611" s="77">
        <v>183.47470588235291</v>
      </c>
      <c r="M3611" s="77">
        <v>0.1445943822998601</v>
      </c>
      <c r="N3611" s="77">
        <v>182.7710282608696</v>
      </c>
      <c r="O3611" s="77">
        <v>0.53015609112152196</v>
      </c>
      <c r="P3611" s="77">
        <v>558721</v>
      </c>
      <c r="Q3611" s="77">
        <v>177589</v>
      </c>
      <c r="R3611" s="77">
        <v>3.15</v>
      </c>
      <c r="S3611" s="77">
        <v>27.019000000000009</v>
      </c>
      <c r="T3611" s="77">
        <v>7.7690000000000001</v>
      </c>
      <c r="U3611" s="77">
        <v>16.207599999999999</v>
      </c>
      <c r="V3611" s="77">
        <v>2.456400941102316</v>
      </c>
      <c r="AC3611" s="77">
        <v>184.48</v>
      </c>
      <c r="AD3611" s="77">
        <v>181.905</v>
      </c>
      <c r="AH3611" s="77">
        <f>IF(AND(M3611&lt;Variables!$G$6,M3611&gt;Variables!$G$5),0,1)</f>
        <v>1</v>
      </c>
      <c r="AI3611" s="77">
        <f t="shared" si="114"/>
        <v>0</v>
      </c>
      <c r="AJ3611" s="77">
        <f>IF(I3611&gt;Variables!$G$7,0,1)</f>
        <v>1</v>
      </c>
      <c r="AK3611" s="77">
        <f>IF(F3611&gt;Variables!$G$8,0,1)</f>
        <v>0</v>
      </c>
      <c r="AL3611" s="77">
        <f>IF(G3611&gt;Variables!$G$9,0,1)</f>
        <v>1</v>
      </c>
      <c r="AM3611" s="77">
        <f>IF(AND(K3611&gt;Variables!$G$10,K3611&lt;Variables!$G$11),0,1)</f>
        <v>1</v>
      </c>
      <c r="AN3611" s="77">
        <f>IF(H3611&lt;Variables!$G$13,1,0)</f>
        <v>0</v>
      </c>
      <c r="AO3611" s="77">
        <f>IF(R3611&lt;Variables!$G$12,0,1)</f>
        <v>1</v>
      </c>
      <c r="AP3611" s="78">
        <f t="shared" si="115"/>
        <v>0</v>
      </c>
      <c r="AQ3611" s="77">
        <f>IF(V3611&lt;Variables!$G$15,1,0)</f>
        <v>1</v>
      </c>
      <c r="AR3611" s="77">
        <v>0</v>
      </c>
      <c r="AS3611" s="77">
        <v>0</v>
      </c>
      <c r="AT3611" s="77">
        <v>0</v>
      </c>
      <c r="AU3611" s="77">
        <v>1</v>
      </c>
      <c r="BA3611" s="77">
        <v>-0.57999999999999996</v>
      </c>
    </row>
    <row r="3612" spans="3:53" x14ac:dyDescent="0.25">
      <c r="C3612" s="77" t="s">
        <v>481</v>
      </c>
      <c r="D3612" s="77" t="s">
        <v>466</v>
      </c>
      <c r="E3612" s="77">
        <v>1.37</v>
      </c>
      <c r="F3612" s="77">
        <v>21.88</v>
      </c>
      <c r="G3612" s="77">
        <v>11.29</v>
      </c>
      <c r="H3612" s="77">
        <v>59.38</v>
      </c>
      <c r="I3612" s="77">
        <v>-0.86599999999999999</v>
      </c>
      <c r="J3612" s="77" t="s">
        <v>74</v>
      </c>
      <c r="K3612" s="77">
        <v>50.35</v>
      </c>
      <c r="L3612" s="77">
        <v>1.3821699999999999</v>
      </c>
      <c r="M3612" s="77">
        <v>-0.15699950078499789</v>
      </c>
      <c r="N3612" s="77">
        <v>1.387392</v>
      </c>
      <c r="O3612" s="77">
        <v>-0.53279822861886506</v>
      </c>
      <c r="P3612" s="77">
        <v>17280000</v>
      </c>
      <c r="Q3612" s="77">
        <v>1080000</v>
      </c>
      <c r="R3612" s="77">
        <v>16</v>
      </c>
      <c r="S3612" s="77">
        <v>27.019000000000009</v>
      </c>
      <c r="T3612" s="77">
        <v>7.7690000000000001</v>
      </c>
      <c r="U3612" s="77">
        <v>16.207599999999999</v>
      </c>
      <c r="V3612" s="77">
        <v>2.3748666821158042</v>
      </c>
      <c r="AC3612" s="77">
        <v>1.64</v>
      </c>
      <c r="AD3612" s="77">
        <v>1.33</v>
      </c>
      <c r="AH3612" s="77">
        <f>IF(AND(M3612&lt;Variables!$G$6,M3612&gt;Variables!$G$5),0,1)</f>
        <v>1</v>
      </c>
      <c r="AI3612" s="77">
        <f t="shared" si="114"/>
        <v>1</v>
      </c>
      <c r="AJ3612" s="77">
        <f>IF(I3612&gt;Variables!$G$7,0,1)</f>
        <v>1</v>
      </c>
      <c r="AK3612" s="77">
        <f>IF(F3612&gt;Variables!$G$8,0,1)</f>
        <v>0</v>
      </c>
      <c r="AL3612" s="77">
        <f>IF(G3612&gt;Variables!$G$9,0,1)</f>
        <v>0</v>
      </c>
      <c r="AM3612" s="77">
        <f>IF(AND(K3612&gt;Variables!$G$10,K3612&lt;Variables!$G$11),0,1)</f>
        <v>1</v>
      </c>
      <c r="AN3612" s="77">
        <f>IF(H3612&lt;Variables!$G$13,1,0)</f>
        <v>1</v>
      </c>
      <c r="AO3612" s="77">
        <f>IF(R3612&lt;Variables!$G$12,0,1)</f>
        <v>1</v>
      </c>
      <c r="AP3612" s="78">
        <f t="shared" si="115"/>
        <v>0</v>
      </c>
      <c r="AQ3612" s="77">
        <f>IF(V3612&lt;Variables!$G$15,1,0)</f>
        <v>1</v>
      </c>
      <c r="AR3612" s="77">
        <v>0</v>
      </c>
      <c r="AS3612" s="77">
        <v>0</v>
      </c>
      <c r="AT3612" s="77">
        <v>1</v>
      </c>
      <c r="AU3612" s="77">
        <v>0</v>
      </c>
      <c r="BA3612" s="77">
        <v>-2.25</v>
      </c>
    </row>
    <row r="3613" spans="3:53" x14ac:dyDescent="0.25">
      <c r="C3613" s="77" t="s">
        <v>481</v>
      </c>
      <c r="D3613" s="77" t="s">
        <v>461</v>
      </c>
      <c r="E3613" s="77">
        <v>13.44</v>
      </c>
      <c r="F3613" s="77">
        <v>7.05</v>
      </c>
      <c r="G3613" s="77">
        <v>8.08</v>
      </c>
      <c r="H3613" s="77">
        <v>3130</v>
      </c>
      <c r="I3613" s="77">
        <v>-7.266</v>
      </c>
      <c r="J3613" s="77" t="s">
        <v>74</v>
      </c>
      <c r="K3613" s="77">
        <v>73.14</v>
      </c>
      <c r="L3613" s="77">
        <v>13.218235</v>
      </c>
      <c r="M3613" s="77">
        <v>1.1481487505706891</v>
      </c>
      <c r="N3613" s="77">
        <v>13.060230000000001</v>
      </c>
      <c r="O3613" s="77">
        <v>2.3718571571863478</v>
      </c>
      <c r="P3613" s="77">
        <v>3526000</v>
      </c>
      <c r="Q3613" s="77">
        <v>4033000</v>
      </c>
      <c r="R3613" s="77">
        <v>0.87</v>
      </c>
      <c r="S3613" s="77">
        <v>27.019000000000009</v>
      </c>
      <c r="T3613" s="77">
        <v>7.7690000000000001</v>
      </c>
      <c r="U3613" s="77">
        <v>16.207599999999999</v>
      </c>
      <c r="V3613" s="77">
        <v>2.5001496803744239</v>
      </c>
      <c r="AC3613" s="77">
        <v>13.41</v>
      </c>
      <c r="AD3613" s="77">
        <v>12.8</v>
      </c>
      <c r="AH3613" s="77">
        <f>IF(AND(M3613&lt;Variables!$G$6,M3613&gt;Variables!$G$5),0,1)</f>
        <v>1</v>
      </c>
      <c r="AI3613" s="77">
        <f t="shared" si="114"/>
        <v>0</v>
      </c>
      <c r="AJ3613" s="77">
        <f>IF(I3613&gt;Variables!$G$7,0,1)</f>
        <v>1</v>
      </c>
      <c r="AK3613" s="77">
        <f>IF(F3613&gt;Variables!$G$8,0,1)</f>
        <v>1</v>
      </c>
      <c r="AL3613" s="77">
        <f>IF(G3613&gt;Variables!$G$9,0,1)</f>
        <v>1</v>
      </c>
      <c r="AM3613" s="77">
        <f>IF(AND(K3613&gt;Variables!$G$10,K3613&lt;Variables!$G$11),0,1)</f>
        <v>1</v>
      </c>
      <c r="AN3613" s="77">
        <f>IF(H3613&lt;Variables!$G$13,1,0)</f>
        <v>0</v>
      </c>
      <c r="AO3613" s="77">
        <f>IF(R3613&lt;Variables!$G$12,0,1)</f>
        <v>0</v>
      </c>
      <c r="AP3613" s="78">
        <f t="shared" si="115"/>
        <v>0</v>
      </c>
      <c r="AQ3613" s="77">
        <f>IF(V3613&lt;Variables!$G$15,1,0)</f>
        <v>1</v>
      </c>
      <c r="AR3613" s="77">
        <v>0</v>
      </c>
      <c r="AS3613" s="77">
        <v>0</v>
      </c>
      <c r="AT3613" s="77">
        <v>1</v>
      </c>
      <c r="AU3613" s="77">
        <v>0</v>
      </c>
      <c r="BA3613" s="77">
        <v>-2.25</v>
      </c>
    </row>
    <row r="3614" spans="3:53" x14ac:dyDescent="0.25">
      <c r="C3614" s="77" t="s">
        <v>481</v>
      </c>
      <c r="D3614" s="77" t="s">
        <v>456</v>
      </c>
      <c r="E3614" s="77">
        <v>53.22</v>
      </c>
      <c r="F3614" s="77">
        <v>7.98</v>
      </c>
      <c r="G3614" s="77">
        <v>8.73</v>
      </c>
      <c r="H3614" s="77">
        <v>6290</v>
      </c>
      <c r="I3614" s="77">
        <v>1.06</v>
      </c>
      <c r="J3614" s="77" t="s">
        <v>74</v>
      </c>
      <c r="K3614" s="77">
        <v>50.02</v>
      </c>
      <c r="L3614" s="77">
        <v>52.890374999999992</v>
      </c>
      <c r="M3614" s="77">
        <v>0.1127331768776666</v>
      </c>
      <c r="N3614" s="77">
        <v>53.074362000000001</v>
      </c>
      <c r="O3614" s="77">
        <v>-0.2343165236729513</v>
      </c>
      <c r="P3614" s="77">
        <v>2411000</v>
      </c>
      <c r="Q3614" s="77">
        <v>1408000</v>
      </c>
      <c r="R3614" s="77">
        <v>1.71</v>
      </c>
      <c r="S3614" s="77">
        <v>27.019000000000009</v>
      </c>
      <c r="T3614" s="77">
        <v>7.7690000000000001</v>
      </c>
      <c r="U3614" s="77">
        <v>16.207599999999999</v>
      </c>
      <c r="V3614" s="77">
        <v>2.3642696259328839</v>
      </c>
      <c r="AC3614" s="77">
        <v>54.5</v>
      </c>
      <c r="AD3614" s="77">
        <v>52.9</v>
      </c>
      <c r="AH3614" s="77">
        <f>IF(AND(M3614&lt;Variables!$G$6,M3614&gt;Variables!$G$5),0,1)</f>
        <v>1</v>
      </c>
      <c r="AI3614" s="77">
        <f t="shared" si="114"/>
        <v>1</v>
      </c>
      <c r="AJ3614" s="77">
        <f>IF(I3614&gt;Variables!$G$7,0,1)</f>
        <v>1</v>
      </c>
      <c r="AK3614" s="77">
        <f>IF(F3614&gt;Variables!$G$8,0,1)</f>
        <v>1</v>
      </c>
      <c r="AL3614" s="77">
        <f>IF(G3614&gt;Variables!$G$9,0,1)</f>
        <v>1</v>
      </c>
      <c r="AM3614" s="77">
        <f>IF(AND(K3614&gt;Variables!$G$10,K3614&lt;Variables!$G$11),0,1)</f>
        <v>1</v>
      </c>
      <c r="AN3614" s="77">
        <f>IF(H3614&lt;Variables!$G$13,1,0)</f>
        <v>0</v>
      </c>
      <c r="AO3614" s="77">
        <f>IF(R3614&lt;Variables!$G$12,0,1)</f>
        <v>0</v>
      </c>
      <c r="AP3614" s="78">
        <f t="shared" si="115"/>
        <v>0</v>
      </c>
      <c r="AQ3614" s="77">
        <f>IF(V3614&lt;Variables!$G$15,1,0)</f>
        <v>1</v>
      </c>
      <c r="AR3614" s="77">
        <v>1</v>
      </c>
      <c r="AS3614" s="77">
        <v>0</v>
      </c>
      <c r="AT3614" s="77">
        <v>0</v>
      </c>
      <c r="AU3614" s="77">
        <v>0</v>
      </c>
      <c r="BA3614" s="77">
        <v>1.42</v>
      </c>
    </row>
    <row r="3615" spans="3:53" x14ac:dyDescent="0.25">
      <c r="C3615" s="77" t="s">
        <v>481</v>
      </c>
      <c r="D3615" s="77" t="s">
        <v>449</v>
      </c>
      <c r="E3615" s="77">
        <v>32.89</v>
      </c>
      <c r="F3615" s="77">
        <v>9.85</v>
      </c>
      <c r="G3615" s="77">
        <v>6.21</v>
      </c>
      <c r="H3615" s="77">
        <v>17360</v>
      </c>
      <c r="I3615" s="77">
        <v>-0.24299999999999999</v>
      </c>
      <c r="J3615" s="77" t="s">
        <v>74</v>
      </c>
      <c r="K3615" s="77">
        <v>64.05</v>
      </c>
      <c r="L3615" s="77">
        <v>32.613594999999997</v>
      </c>
      <c r="M3615" s="77">
        <v>0.52924248308107202</v>
      </c>
      <c r="N3615" s="77">
        <v>32.240574000000002</v>
      </c>
      <c r="O3615" s="77">
        <v>1.69235820677388</v>
      </c>
      <c r="P3615" s="77">
        <v>32291000</v>
      </c>
      <c r="Q3615" s="77">
        <v>34219000</v>
      </c>
      <c r="R3615" s="77">
        <v>0.94</v>
      </c>
      <c r="S3615" s="77">
        <v>27.019000000000009</v>
      </c>
      <c r="T3615" s="77">
        <v>7.7690000000000001</v>
      </c>
      <c r="U3615" s="77">
        <v>16.207599999999999</v>
      </c>
      <c r="V3615" s="77">
        <v>2.4773229407494011</v>
      </c>
      <c r="AC3615" s="77">
        <v>34.130000000000003</v>
      </c>
      <c r="AD3615" s="77">
        <v>32.57</v>
      </c>
      <c r="AH3615" s="77">
        <f>IF(AND(M3615&lt;Variables!$G$6,M3615&gt;Variables!$G$5),0,1)</f>
        <v>1</v>
      </c>
      <c r="AI3615" s="77">
        <f t="shared" si="114"/>
        <v>0</v>
      </c>
      <c r="AJ3615" s="77">
        <f>IF(I3615&gt;Variables!$G$7,0,1)</f>
        <v>1</v>
      </c>
      <c r="AK3615" s="77">
        <f>IF(F3615&gt;Variables!$G$8,0,1)</f>
        <v>0</v>
      </c>
      <c r="AL3615" s="77">
        <f>IF(G3615&gt;Variables!$G$9,0,1)</f>
        <v>1</v>
      </c>
      <c r="AM3615" s="77">
        <f>IF(AND(K3615&gt;Variables!$G$10,K3615&lt;Variables!$G$11),0,1)</f>
        <v>0</v>
      </c>
      <c r="AN3615" s="77">
        <f>IF(H3615&lt;Variables!$G$13,1,0)</f>
        <v>0</v>
      </c>
      <c r="AO3615" s="77">
        <f>IF(R3615&lt;Variables!$G$12,0,1)</f>
        <v>0</v>
      </c>
      <c r="AP3615" s="78">
        <f t="shared" si="115"/>
        <v>0</v>
      </c>
      <c r="AQ3615" s="77">
        <f>IF(V3615&lt;Variables!$G$15,1,0)</f>
        <v>1</v>
      </c>
      <c r="AR3615" s="77">
        <v>1</v>
      </c>
      <c r="AS3615" s="77">
        <v>0</v>
      </c>
      <c r="AT3615" s="77">
        <v>0</v>
      </c>
      <c r="AU3615" s="77">
        <v>0</v>
      </c>
      <c r="BA3615" s="77">
        <v>2.0099999999999998</v>
      </c>
    </row>
    <row r="3616" spans="3:53" x14ac:dyDescent="0.25">
      <c r="C3616" s="77" t="s">
        <v>481</v>
      </c>
      <c r="D3616" s="77" t="s">
        <v>432</v>
      </c>
      <c r="E3616" s="77">
        <v>21.91</v>
      </c>
      <c r="F3616" s="77">
        <v>12.09</v>
      </c>
      <c r="G3616" s="77">
        <v>2.06</v>
      </c>
      <c r="H3616" s="77">
        <v>2230</v>
      </c>
      <c r="I3616" s="77">
        <v>0.77300000000000002</v>
      </c>
      <c r="J3616" s="77" t="s">
        <v>74</v>
      </c>
      <c r="K3616" s="77">
        <v>60.67</v>
      </c>
      <c r="L3616" s="77">
        <v>21.736045000000001</v>
      </c>
      <c r="M3616" s="77">
        <v>0.34208155163462628</v>
      </c>
      <c r="N3616" s="77">
        <v>21.738869999999999</v>
      </c>
      <c r="O3616" s="77">
        <v>0.3290419419224605</v>
      </c>
      <c r="P3616" s="77">
        <v>1620000</v>
      </c>
      <c r="Q3616" s="77">
        <v>1300000</v>
      </c>
      <c r="R3616" s="77">
        <v>1.25</v>
      </c>
      <c r="S3616" s="77">
        <v>27.019000000000009</v>
      </c>
      <c r="T3616" s="77">
        <v>7.7690000000000001</v>
      </c>
      <c r="U3616" s="77">
        <v>16.207599999999999</v>
      </c>
      <c r="V3616" s="77">
        <v>2.4581058503271409</v>
      </c>
      <c r="AC3616" s="77">
        <v>22.16</v>
      </c>
      <c r="AD3616" s="77">
        <v>21.46</v>
      </c>
      <c r="AH3616" s="77">
        <f>IF(AND(M3616&lt;Variables!$G$6,M3616&gt;Variables!$G$5),0,1)</f>
        <v>1</v>
      </c>
      <c r="AI3616" s="77">
        <f t="shared" si="114"/>
        <v>1</v>
      </c>
      <c r="AJ3616" s="77">
        <f>IF(I3616&gt;Variables!$G$7,0,1)</f>
        <v>1</v>
      </c>
      <c r="AK3616" s="77">
        <f>IF(F3616&gt;Variables!$G$8,0,1)</f>
        <v>0</v>
      </c>
      <c r="AL3616" s="77">
        <f>IF(G3616&gt;Variables!$G$9,0,1)</f>
        <v>1</v>
      </c>
      <c r="AM3616" s="77">
        <f>IF(AND(K3616&gt;Variables!$G$10,K3616&lt;Variables!$G$11),0,1)</f>
        <v>1</v>
      </c>
      <c r="AN3616" s="77">
        <f>IF(H3616&lt;Variables!$G$13,1,0)</f>
        <v>0</v>
      </c>
      <c r="AO3616" s="77">
        <f>IF(R3616&lt;Variables!$G$12,0,1)</f>
        <v>0</v>
      </c>
      <c r="AP3616" s="78">
        <f t="shared" si="115"/>
        <v>0</v>
      </c>
      <c r="AQ3616" s="77">
        <f>IF(V3616&lt;Variables!$G$15,1,0)</f>
        <v>1</v>
      </c>
      <c r="AR3616" s="77">
        <v>0</v>
      </c>
      <c r="AS3616" s="77">
        <v>1</v>
      </c>
      <c r="AT3616" s="77">
        <v>0</v>
      </c>
      <c r="AU3616" s="77">
        <v>0</v>
      </c>
      <c r="BA3616" s="77">
        <v>0.01</v>
      </c>
    </row>
    <row r="3617" spans="3:53" x14ac:dyDescent="0.25">
      <c r="C3617" s="77" t="s">
        <v>481</v>
      </c>
      <c r="D3617" s="77" t="s">
        <v>131</v>
      </c>
      <c r="E3617" s="77">
        <v>1.71</v>
      </c>
      <c r="F3617" s="77">
        <v>12.91</v>
      </c>
      <c r="G3617" s="77">
        <v>7.55</v>
      </c>
      <c r="H3617" s="77">
        <v>2660</v>
      </c>
      <c r="I3617" s="77">
        <v>7.0910000000000002</v>
      </c>
      <c r="J3617" s="77" t="s">
        <v>74</v>
      </c>
      <c r="K3617" s="77">
        <v>54.88</v>
      </c>
      <c r="L3617" s="77">
        <v>1.6984699999999999</v>
      </c>
      <c r="M3617" s="77">
        <v>0.67884625574782254</v>
      </c>
      <c r="N3617" s="77">
        <v>1.668588</v>
      </c>
      <c r="O3617" s="77">
        <v>2.4818589130450421</v>
      </c>
      <c r="P3617" s="77">
        <v>57441000</v>
      </c>
      <c r="Q3617" s="77">
        <v>21404000</v>
      </c>
      <c r="R3617" s="77">
        <v>2.68</v>
      </c>
      <c r="S3617" s="77">
        <v>27.019000000000009</v>
      </c>
      <c r="T3617" s="77">
        <v>7.7690000000000001</v>
      </c>
      <c r="U3617" s="77">
        <v>16.207599999999999</v>
      </c>
      <c r="V3617" s="77">
        <v>2.3903395183759502</v>
      </c>
      <c r="AC3617" s="77">
        <v>1.88</v>
      </c>
      <c r="AD3617" s="77">
        <v>1.69</v>
      </c>
      <c r="AH3617" s="77">
        <f>IF(AND(M3617&lt;Variables!$G$6,M3617&gt;Variables!$G$5),0,1)</f>
        <v>1</v>
      </c>
      <c r="AI3617" s="77">
        <f t="shared" si="114"/>
        <v>0</v>
      </c>
      <c r="AJ3617" s="77">
        <f>IF(I3617&gt;Variables!$G$7,0,1)</f>
        <v>1</v>
      </c>
      <c r="AK3617" s="77">
        <f>IF(F3617&gt;Variables!$G$8,0,1)</f>
        <v>0</v>
      </c>
      <c r="AL3617" s="77">
        <f>IF(G3617&gt;Variables!$G$9,0,1)</f>
        <v>1</v>
      </c>
      <c r="AM3617" s="77">
        <f>IF(AND(K3617&gt;Variables!$G$10,K3617&lt;Variables!$G$11),0,1)</f>
        <v>1</v>
      </c>
      <c r="AN3617" s="77">
        <f>IF(H3617&lt;Variables!$G$13,1,0)</f>
        <v>0</v>
      </c>
      <c r="AO3617" s="77">
        <f>IF(R3617&lt;Variables!$G$12,0,1)</f>
        <v>1</v>
      </c>
      <c r="AP3617" s="78">
        <f t="shared" si="115"/>
        <v>0</v>
      </c>
      <c r="AQ3617" s="77">
        <f>IF(V3617&lt;Variables!$G$15,1,0)</f>
        <v>1</v>
      </c>
      <c r="AR3617" s="77">
        <v>1</v>
      </c>
      <c r="AS3617" s="77">
        <v>0</v>
      </c>
      <c r="AT3617" s="77">
        <v>0</v>
      </c>
      <c r="AU3617" s="77">
        <v>0</v>
      </c>
      <c r="BA3617" s="77">
        <v>2</v>
      </c>
    </row>
    <row r="3618" spans="3:53" x14ac:dyDescent="0.25">
      <c r="C3618" s="77" t="s">
        <v>481</v>
      </c>
      <c r="D3618" s="77" t="s">
        <v>436</v>
      </c>
      <c r="E3618" s="77">
        <v>3.2</v>
      </c>
      <c r="F3618" s="77">
        <v>16.79</v>
      </c>
      <c r="G3618" s="77">
        <v>3.9</v>
      </c>
      <c r="H3618" s="77">
        <v>34.21</v>
      </c>
      <c r="I3618" s="77">
        <v>-7.343</v>
      </c>
      <c r="J3618" s="77" t="s">
        <v>74</v>
      </c>
      <c r="K3618" s="77">
        <v>42.93</v>
      </c>
      <c r="L3618" s="77">
        <v>3.2404700000000002</v>
      </c>
      <c r="M3618" s="77">
        <v>-1.248892907510317</v>
      </c>
      <c r="N3618" s="77">
        <v>3.259442</v>
      </c>
      <c r="O3618" s="77">
        <v>-1.823686385583797</v>
      </c>
      <c r="P3618" s="77">
        <v>8440000</v>
      </c>
      <c r="Q3618" s="77">
        <v>59810</v>
      </c>
      <c r="R3618" s="77">
        <v>141.11000000000001</v>
      </c>
      <c r="S3618" s="77">
        <v>27.019000000000009</v>
      </c>
      <c r="T3618" s="77">
        <v>7.7690000000000001</v>
      </c>
      <c r="U3618" s="77">
        <v>16.207599999999999</v>
      </c>
      <c r="V3618" s="77">
        <v>2.3007259203868569</v>
      </c>
      <c r="AC3618" s="77">
        <v>3.2</v>
      </c>
      <c r="AD3618" s="77">
        <v>2.71</v>
      </c>
      <c r="AH3618" s="77">
        <f>IF(AND(M3618&lt;Variables!$G$6,M3618&gt;Variables!$G$5),0,1)</f>
        <v>0</v>
      </c>
      <c r="AI3618" s="77">
        <f t="shared" si="114"/>
        <v>1</v>
      </c>
      <c r="AJ3618" s="77">
        <f>IF(I3618&gt;Variables!$G$7,0,1)</f>
        <v>1</v>
      </c>
      <c r="AK3618" s="77">
        <f>IF(F3618&gt;Variables!$G$8,0,1)</f>
        <v>0</v>
      </c>
      <c r="AL3618" s="77">
        <f>IF(G3618&gt;Variables!$G$9,0,1)</f>
        <v>1</v>
      </c>
      <c r="AM3618" s="77">
        <f>IF(AND(K3618&gt;Variables!$G$10,K3618&lt;Variables!$G$11),0,1)</f>
        <v>1</v>
      </c>
      <c r="AN3618" s="77">
        <f>IF(H3618&lt;Variables!$G$13,1,0)</f>
        <v>1</v>
      </c>
      <c r="AO3618" s="77">
        <f>IF(R3618&lt;Variables!$G$12,0,1)</f>
        <v>1</v>
      </c>
      <c r="AP3618" s="78">
        <f t="shared" si="115"/>
        <v>0</v>
      </c>
      <c r="AQ3618" s="77">
        <f>IF(V3618&lt;Variables!$G$15,1,0)</f>
        <v>1</v>
      </c>
      <c r="AR3618" s="77">
        <v>0</v>
      </c>
      <c r="AS3618" s="77">
        <v>0</v>
      </c>
      <c r="AT3618" s="77">
        <v>1</v>
      </c>
      <c r="AU3618" s="77">
        <v>0</v>
      </c>
      <c r="BA3618" s="77">
        <v>-2.25</v>
      </c>
    </row>
    <row r="3619" spans="3:53" x14ac:dyDescent="0.25">
      <c r="C3619" s="77" t="s">
        <v>481</v>
      </c>
      <c r="D3619" s="77" t="s">
        <v>286</v>
      </c>
      <c r="E3619" s="77">
        <v>9.91</v>
      </c>
      <c r="F3619" s="77">
        <v>20.12</v>
      </c>
      <c r="G3619" s="77">
        <v>12.5</v>
      </c>
      <c r="H3619" s="77">
        <v>38.950000000000003</v>
      </c>
      <c r="I3619" s="77">
        <v>5.8529999999999998</v>
      </c>
      <c r="J3619" s="77" t="s">
        <v>74</v>
      </c>
      <c r="K3619" s="77">
        <v>54.63</v>
      </c>
      <c r="L3619" s="77">
        <v>9.928465000000001</v>
      </c>
      <c r="M3619" s="77">
        <v>-0.28670091499542599</v>
      </c>
      <c r="N3619" s="77">
        <v>9.6154738095238095</v>
      </c>
      <c r="O3619" s="77">
        <v>2.9590449322879659</v>
      </c>
      <c r="P3619" s="77">
        <v>364120</v>
      </c>
      <c r="Q3619" s="77">
        <v>108820</v>
      </c>
      <c r="R3619" s="77">
        <v>3.35</v>
      </c>
      <c r="S3619" s="77">
        <v>27.019000000000009</v>
      </c>
      <c r="T3619" s="77">
        <v>7.7690000000000001</v>
      </c>
      <c r="U3619" s="77">
        <v>16.207599999999999</v>
      </c>
      <c r="V3619" s="77">
        <v>2.4262546278726882</v>
      </c>
      <c r="AC3619" s="77">
        <v>10.76</v>
      </c>
      <c r="AD3619" s="77">
        <v>9.3792000000000009</v>
      </c>
      <c r="AH3619" s="77">
        <f>IF(AND(M3619&lt;Variables!$G$6,M3619&gt;Variables!$G$5),0,1)</f>
        <v>1</v>
      </c>
      <c r="AI3619" s="77">
        <f t="shared" si="114"/>
        <v>0</v>
      </c>
      <c r="AJ3619" s="77">
        <f>IF(I3619&gt;Variables!$G$7,0,1)</f>
        <v>1</v>
      </c>
      <c r="AK3619" s="77">
        <f>IF(F3619&gt;Variables!$G$8,0,1)</f>
        <v>0</v>
      </c>
      <c r="AL3619" s="77">
        <f>IF(G3619&gt;Variables!$G$9,0,1)</f>
        <v>0</v>
      </c>
      <c r="AM3619" s="77">
        <f>IF(AND(K3619&gt;Variables!$G$10,K3619&lt;Variables!$G$11),0,1)</f>
        <v>1</v>
      </c>
      <c r="AN3619" s="77">
        <f>IF(H3619&lt;Variables!$G$13,1,0)</f>
        <v>1</v>
      </c>
      <c r="AO3619" s="77">
        <f>IF(R3619&lt;Variables!$G$12,0,1)</f>
        <v>1</v>
      </c>
      <c r="AP3619" s="78">
        <f t="shared" si="115"/>
        <v>0</v>
      </c>
      <c r="AQ3619" s="77">
        <f>IF(V3619&lt;Variables!$G$15,1,0)</f>
        <v>1</v>
      </c>
      <c r="AR3619" s="77">
        <v>0</v>
      </c>
      <c r="AS3619" s="77">
        <v>0</v>
      </c>
      <c r="AT3619" s="77">
        <v>1</v>
      </c>
      <c r="AU3619" s="77">
        <v>0</v>
      </c>
      <c r="BA3619" s="77">
        <v>-2.25</v>
      </c>
    </row>
    <row r="3620" spans="3:53" x14ac:dyDescent="0.25">
      <c r="C3620" s="77" t="s">
        <v>481</v>
      </c>
      <c r="D3620" s="77" t="s">
        <v>431</v>
      </c>
      <c r="E3620" s="77">
        <v>37.07</v>
      </c>
      <c r="F3620" s="77">
        <v>28.74</v>
      </c>
      <c r="G3620" s="77">
        <v>25.74</v>
      </c>
      <c r="H3620" s="77">
        <v>3750</v>
      </c>
      <c r="I3620" s="77">
        <v>52.67</v>
      </c>
      <c r="J3620" s="77" t="s">
        <v>74</v>
      </c>
      <c r="K3620" s="77">
        <v>62.72</v>
      </c>
      <c r="L3620" s="77">
        <v>37.04186</v>
      </c>
      <c r="M3620" s="77">
        <v>0.47767579705771218</v>
      </c>
      <c r="N3620" s="77">
        <v>36.156246000000003</v>
      </c>
      <c r="O3620" s="77">
        <v>2.938784076200847</v>
      </c>
      <c r="P3620" s="77">
        <v>18805000</v>
      </c>
      <c r="Q3620" s="77">
        <v>5226000</v>
      </c>
      <c r="R3620" s="77">
        <v>3.6</v>
      </c>
      <c r="S3620" s="77">
        <v>27.019000000000009</v>
      </c>
      <c r="T3620" s="77">
        <v>7.7690000000000001</v>
      </c>
      <c r="U3620" s="77">
        <v>16.207599999999999</v>
      </c>
      <c r="V3620" s="77">
        <v>2.468812036908298</v>
      </c>
      <c r="AC3620" s="77">
        <v>38.549999999999997</v>
      </c>
      <c r="AD3620" s="77">
        <v>35.630000000000003</v>
      </c>
      <c r="AH3620" s="77">
        <f>IF(AND(M3620&lt;Variables!$G$6,M3620&gt;Variables!$G$5),0,1)</f>
        <v>1</v>
      </c>
      <c r="AI3620" s="77">
        <f t="shared" si="114"/>
        <v>0</v>
      </c>
      <c r="AJ3620" s="77">
        <f>IF(I3620&gt;Variables!$G$7,0,1)</f>
        <v>0</v>
      </c>
      <c r="AK3620" s="77">
        <f>IF(F3620&gt;Variables!$G$8,0,1)</f>
        <v>0</v>
      </c>
      <c r="AL3620" s="77">
        <f>IF(G3620&gt;Variables!$G$9,0,1)</f>
        <v>0</v>
      </c>
      <c r="AM3620" s="77">
        <f>IF(AND(K3620&gt;Variables!$G$10,K3620&lt;Variables!$G$11),0,1)</f>
        <v>0</v>
      </c>
      <c r="AN3620" s="77">
        <f>IF(H3620&lt;Variables!$G$13,1,0)</f>
        <v>0</v>
      </c>
      <c r="AO3620" s="77">
        <f>IF(R3620&lt;Variables!$G$12,0,1)</f>
        <v>1</v>
      </c>
      <c r="AP3620" s="78">
        <f t="shared" si="115"/>
        <v>0</v>
      </c>
      <c r="AQ3620" s="77">
        <f>IF(V3620&lt;Variables!$G$15,1,0)</f>
        <v>1</v>
      </c>
      <c r="AR3620" s="77">
        <v>1</v>
      </c>
      <c r="AS3620" s="77">
        <v>0</v>
      </c>
      <c r="AT3620" s="77">
        <v>0</v>
      </c>
      <c r="AU3620" s="77">
        <v>0</v>
      </c>
      <c r="BA3620" s="77">
        <v>1.43</v>
      </c>
    </row>
    <row r="3621" spans="3:53" x14ac:dyDescent="0.25">
      <c r="C3621" s="77" t="s">
        <v>481</v>
      </c>
      <c r="D3621" s="77" t="s">
        <v>452</v>
      </c>
      <c r="E3621" s="77">
        <v>34.270000000000003</v>
      </c>
      <c r="F3621" s="77">
        <v>45.49</v>
      </c>
      <c r="G3621" s="77">
        <v>6.34</v>
      </c>
      <c r="H3621" s="77">
        <v>152.74</v>
      </c>
      <c r="I3621" s="77">
        <v>10.218999999999999</v>
      </c>
      <c r="J3621" s="77" t="s">
        <v>74</v>
      </c>
      <c r="K3621" s="77">
        <v>48.58</v>
      </c>
      <c r="L3621" s="77">
        <v>34.172022222222218</v>
      </c>
      <c r="M3621" s="77">
        <v>-0.41560965077992612</v>
      </c>
      <c r="N3621" s="77">
        <v>34.156355555555557</v>
      </c>
      <c r="O3621" s="77">
        <v>-0.36993277971368271</v>
      </c>
      <c r="P3621" s="77">
        <v>131870</v>
      </c>
      <c r="Q3621" s="77">
        <v>15550</v>
      </c>
      <c r="R3621" s="77">
        <v>8.48</v>
      </c>
      <c r="S3621" s="77">
        <v>27.019000000000009</v>
      </c>
      <c r="T3621" s="77">
        <v>7.7690000000000001</v>
      </c>
      <c r="U3621" s="77">
        <v>16.207599999999999</v>
      </c>
      <c r="V3621" s="77">
        <v>2.361390252366816</v>
      </c>
      <c r="AC3621" s="77">
        <v>34.6</v>
      </c>
      <c r="AD3621" s="77">
        <v>33.950000000000003</v>
      </c>
      <c r="AH3621" s="77">
        <f>IF(AND(M3621&lt;Variables!$G$6,M3621&gt;Variables!$G$5),0,1)</f>
        <v>1</v>
      </c>
      <c r="AI3621" s="77">
        <f t="shared" si="114"/>
        <v>0</v>
      </c>
      <c r="AJ3621" s="77">
        <f>IF(I3621&gt;Variables!$G$7,0,1)</f>
        <v>1</v>
      </c>
      <c r="AK3621" s="77">
        <f>IF(F3621&gt;Variables!$G$8,0,1)</f>
        <v>0</v>
      </c>
      <c r="AL3621" s="77">
        <f>IF(G3621&gt;Variables!$G$9,0,1)</f>
        <v>1</v>
      </c>
      <c r="AM3621" s="77">
        <f>IF(AND(K3621&gt;Variables!$G$10,K3621&lt;Variables!$G$11),0,1)</f>
        <v>1</v>
      </c>
      <c r="AN3621" s="77">
        <f>IF(H3621&lt;Variables!$G$13,1,0)</f>
        <v>1</v>
      </c>
      <c r="AO3621" s="77">
        <f>IF(R3621&lt;Variables!$G$12,0,1)</f>
        <v>1</v>
      </c>
      <c r="AP3621" s="78">
        <f t="shared" si="115"/>
        <v>0</v>
      </c>
      <c r="AQ3621" s="77">
        <f>IF(V3621&lt;Variables!$G$15,1,0)</f>
        <v>1</v>
      </c>
      <c r="AR3621" s="77">
        <v>0</v>
      </c>
      <c r="AS3621" s="77">
        <v>1</v>
      </c>
      <c r="AT3621" s="77">
        <v>0</v>
      </c>
      <c r="AU3621" s="77">
        <v>0</v>
      </c>
      <c r="BA3621" s="77">
        <v>0.27</v>
      </c>
    </row>
    <row r="3622" spans="3:53" x14ac:dyDescent="0.25">
      <c r="C3622" s="77" t="s">
        <v>481</v>
      </c>
      <c r="D3622" s="77" t="s">
        <v>458</v>
      </c>
      <c r="E3622" s="77">
        <v>38.5</v>
      </c>
      <c r="F3622" s="77">
        <v>6.75</v>
      </c>
      <c r="G3622" s="77">
        <v>7.31</v>
      </c>
      <c r="H3622" s="77">
        <v>8790</v>
      </c>
      <c r="I3622" s="77">
        <v>10.601000000000001</v>
      </c>
      <c r="J3622" s="77" t="s">
        <v>75</v>
      </c>
      <c r="K3622" s="77">
        <v>70.02</v>
      </c>
      <c r="L3622" s="77">
        <v>38.090374999999987</v>
      </c>
      <c r="M3622" s="77">
        <v>0.9178827984760014</v>
      </c>
      <c r="N3622" s="77">
        <v>37.916733999999998</v>
      </c>
      <c r="O3622" s="77">
        <v>1.38003974709425</v>
      </c>
      <c r="P3622" s="77">
        <v>12234000</v>
      </c>
      <c r="Q3622" s="77">
        <v>19867000</v>
      </c>
      <c r="R3622" s="77">
        <v>0.62</v>
      </c>
      <c r="S3622" s="77">
        <v>27.019000000000009</v>
      </c>
      <c r="T3622" s="77">
        <v>7.7690000000000001</v>
      </c>
      <c r="U3622" s="77">
        <v>16.207599999999999</v>
      </c>
      <c r="V3622" s="77">
        <v>2.4974723198892099</v>
      </c>
      <c r="AC3622" s="77">
        <v>39.799999999999997</v>
      </c>
      <c r="AD3622" s="77">
        <v>38.351900000000001</v>
      </c>
      <c r="AH3622" s="77">
        <f>IF(AND(M3622&lt;Variables!$G$6,M3622&gt;Variables!$G$5),0,1)</f>
        <v>1</v>
      </c>
      <c r="AI3622" s="77">
        <f t="shared" si="114"/>
        <v>0</v>
      </c>
      <c r="AJ3622" s="77">
        <f>IF(I3622&gt;Variables!$G$7,0,1)</f>
        <v>1</v>
      </c>
      <c r="AK3622" s="77">
        <f>IF(F3622&gt;Variables!$G$8,0,1)</f>
        <v>1</v>
      </c>
      <c r="AL3622" s="77">
        <f>IF(G3622&gt;Variables!$G$9,0,1)</f>
        <v>1</v>
      </c>
      <c r="AM3622" s="77">
        <f>IF(AND(K3622&gt;Variables!$G$10,K3622&lt;Variables!$G$11),0,1)</f>
        <v>1</v>
      </c>
      <c r="AN3622" s="77">
        <f>IF(H3622&lt;Variables!$G$13,1,0)</f>
        <v>0</v>
      </c>
      <c r="AO3622" s="77">
        <f>IF(R3622&lt;Variables!$G$12,0,1)</f>
        <v>0</v>
      </c>
      <c r="AP3622" s="78">
        <f t="shared" si="115"/>
        <v>1</v>
      </c>
      <c r="AQ3622" s="77">
        <f>IF(V3622&lt;Variables!$G$15,1,0)</f>
        <v>1</v>
      </c>
      <c r="AR3622" s="77">
        <v>1</v>
      </c>
      <c r="AS3622" s="77">
        <v>0</v>
      </c>
      <c r="AT3622" s="77">
        <v>0</v>
      </c>
      <c r="AU3622" s="77">
        <v>0</v>
      </c>
      <c r="BA3622" s="77">
        <v>2</v>
      </c>
    </row>
    <row r="3623" spans="3:53" x14ac:dyDescent="0.25">
      <c r="C3623" s="77" t="s">
        <v>481</v>
      </c>
      <c r="D3623" s="77" t="s">
        <v>438</v>
      </c>
      <c r="E3623" s="77">
        <v>257.55</v>
      </c>
      <c r="F3623" s="77">
        <v>7.94</v>
      </c>
      <c r="G3623" s="77">
        <v>5.21</v>
      </c>
      <c r="H3623" s="77">
        <v>52880</v>
      </c>
      <c r="I3623" s="77">
        <v>63.393000000000001</v>
      </c>
      <c r="J3623" s="77" t="s">
        <v>75</v>
      </c>
      <c r="K3623" s="77">
        <v>75.819999999999993</v>
      </c>
      <c r="L3623" s="77">
        <v>254.92609999999999</v>
      </c>
      <c r="M3623" s="77">
        <v>0.62720137326072722</v>
      </c>
      <c r="N3623" s="77">
        <v>253.66021199999989</v>
      </c>
      <c r="O3623" s="77">
        <v>1.1293801173674149</v>
      </c>
      <c r="P3623" s="77">
        <v>4794000</v>
      </c>
      <c r="Q3623" s="77">
        <v>3755000</v>
      </c>
      <c r="R3623" s="77">
        <v>1.28</v>
      </c>
      <c r="S3623" s="77">
        <v>27.019000000000009</v>
      </c>
      <c r="T3623" s="77">
        <v>7.7690000000000001</v>
      </c>
      <c r="U3623" s="77">
        <v>16.207599999999999</v>
      </c>
      <c r="V3623" s="77">
        <v>2.5714187119416949</v>
      </c>
      <c r="AC3623" s="77">
        <v>257.54500000000002</v>
      </c>
      <c r="AD3623" s="77">
        <v>253.01</v>
      </c>
      <c r="AH3623" s="77">
        <f>IF(AND(M3623&lt;Variables!$G$6,M3623&gt;Variables!$G$5),0,1)</f>
        <v>1</v>
      </c>
      <c r="AI3623" s="77">
        <f t="shared" si="114"/>
        <v>0</v>
      </c>
      <c r="AJ3623" s="77">
        <f>IF(I3623&gt;Variables!$G$7,0,1)</f>
        <v>0</v>
      </c>
      <c r="AK3623" s="77">
        <f>IF(F3623&gt;Variables!$G$8,0,1)</f>
        <v>1</v>
      </c>
      <c r="AL3623" s="77">
        <f>IF(G3623&gt;Variables!$G$9,0,1)</f>
        <v>1</v>
      </c>
      <c r="AM3623" s="77">
        <f>IF(AND(K3623&gt;Variables!$G$10,K3623&lt;Variables!$G$11),0,1)</f>
        <v>1</v>
      </c>
      <c r="AN3623" s="77">
        <f>IF(H3623&lt;Variables!$G$13,1,0)</f>
        <v>0</v>
      </c>
      <c r="AO3623" s="77">
        <f>IF(R3623&lt;Variables!$G$12,0,1)</f>
        <v>0</v>
      </c>
      <c r="AP3623" s="78">
        <f t="shared" si="115"/>
        <v>1</v>
      </c>
      <c r="AQ3623" s="77">
        <f>IF(V3623&lt;Variables!$G$15,1,0)</f>
        <v>1</v>
      </c>
      <c r="AR3623" s="77">
        <v>0</v>
      </c>
      <c r="AS3623" s="77">
        <v>0</v>
      </c>
      <c r="AT3623" s="77">
        <v>0</v>
      </c>
      <c r="AU3623" s="77">
        <v>1</v>
      </c>
      <c r="BA3623" s="77">
        <v>-1.1599999999999999</v>
      </c>
    </row>
    <row r="3624" spans="3:53" x14ac:dyDescent="0.25">
      <c r="C3624" s="77" t="s">
        <v>481</v>
      </c>
      <c r="D3624" s="77" t="s">
        <v>195</v>
      </c>
      <c r="E3624" s="77">
        <v>32.97</v>
      </c>
      <c r="F3624" s="77">
        <v>8.36</v>
      </c>
      <c r="G3624" s="77">
        <v>7.85</v>
      </c>
      <c r="H3624" s="77">
        <v>3620</v>
      </c>
      <c r="I3624" s="77">
        <v>7.9000000000000001E-2</v>
      </c>
      <c r="J3624" s="77" t="s">
        <v>75</v>
      </c>
      <c r="K3624" s="77">
        <v>36.14</v>
      </c>
      <c r="L3624" s="77">
        <v>32.993081250000003</v>
      </c>
      <c r="M3624" s="77">
        <v>-0.94893001240980868</v>
      </c>
      <c r="N3624" s="77">
        <v>33.174111627906967</v>
      </c>
      <c r="O3624" s="77">
        <v>-1.489449464236186</v>
      </c>
      <c r="P3624" s="77">
        <v>244027</v>
      </c>
      <c r="Q3624" s="77">
        <v>706672</v>
      </c>
      <c r="R3624" s="77">
        <v>0.35</v>
      </c>
      <c r="S3624" s="77">
        <v>27.019000000000009</v>
      </c>
      <c r="T3624" s="77">
        <v>7.7690000000000001</v>
      </c>
      <c r="U3624" s="77">
        <v>16.207599999999999</v>
      </c>
      <c r="V3624" s="77">
        <v>2.2100991134435199</v>
      </c>
      <c r="AC3624" s="77">
        <v>33.059899999999999</v>
      </c>
      <c r="AD3624" s="77">
        <v>31.42</v>
      </c>
      <c r="AH3624" s="77">
        <f>IF(AND(M3624&lt;Variables!$G$6,M3624&gt;Variables!$G$5),0,1)</f>
        <v>1</v>
      </c>
      <c r="AI3624" s="77">
        <f t="shared" si="114"/>
        <v>1</v>
      </c>
      <c r="AJ3624" s="77">
        <f>IF(I3624&gt;Variables!$G$7,0,1)</f>
        <v>1</v>
      </c>
      <c r="AK3624" s="77">
        <f>IF(F3624&gt;Variables!$G$8,0,1)</f>
        <v>1</v>
      </c>
      <c r="AL3624" s="77">
        <f>IF(G3624&gt;Variables!$G$9,0,1)</f>
        <v>1</v>
      </c>
      <c r="AM3624" s="77">
        <f>IF(AND(K3624&gt;Variables!$G$10,K3624&lt;Variables!$G$11),0,1)</f>
        <v>1</v>
      </c>
      <c r="AN3624" s="77">
        <f>IF(H3624&lt;Variables!$G$13,1,0)</f>
        <v>0</v>
      </c>
      <c r="AO3624" s="77">
        <f>IF(R3624&lt;Variables!$G$12,0,1)</f>
        <v>0</v>
      </c>
      <c r="AP3624" s="78">
        <f t="shared" si="115"/>
        <v>1</v>
      </c>
      <c r="AQ3624" s="77">
        <f>IF(V3624&lt;Variables!$G$15,1,0)</f>
        <v>1</v>
      </c>
      <c r="AR3624" s="77">
        <v>0</v>
      </c>
      <c r="AS3624" s="77">
        <v>0</v>
      </c>
      <c r="AT3624" s="77">
        <v>1</v>
      </c>
      <c r="AU3624" s="77">
        <v>0</v>
      </c>
      <c r="BA3624" s="77">
        <v>-2.25</v>
      </c>
    </row>
    <row r="3625" spans="3:53" x14ac:dyDescent="0.25">
      <c r="C3625" s="77" t="s">
        <v>481</v>
      </c>
      <c r="D3625" s="77" t="s">
        <v>479</v>
      </c>
      <c r="E3625" s="77">
        <v>39.11</v>
      </c>
      <c r="F3625" s="77">
        <v>7.11</v>
      </c>
      <c r="G3625" s="77">
        <v>7.31</v>
      </c>
      <c r="H3625" s="77">
        <v>7750</v>
      </c>
      <c r="I3625" s="77">
        <v>257.37099999999998</v>
      </c>
      <c r="J3625" s="77" t="s">
        <v>75</v>
      </c>
      <c r="K3625" s="77">
        <v>68.56</v>
      </c>
      <c r="L3625" s="77">
        <v>38.585520000000002</v>
      </c>
      <c r="M3625" s="77">
        <v>1.203767630966214</v>
      </c>
      <c r="N3625" s="77">
        <v>37.342212000000004</v>
      </c>
      <c r="O3625" s="77">
        <v>4.5733445035339653</v>
      </c>
      <c r="P3625" s="77">
        <v>3205000</v>
      </c>
      <c r="Q3625" s="77">
        <v>2371000</v>
      </c>
      <c r="R3625" s="77">
        <v>1.35</v>
      </c>
      <c r="S3625" s="77">
        <v>27.019000000000009</v>
      </c>
      <c r="T3625" s="77">
        <v>7.7690000000000001</v>
      </c>
      <c r="U3625" s="77">
        <v>16.207599999999999</v>
      </c>
      <c r="V3625" s="77">
        <v>2.463460155752522</v>
      </c>
      <c r="AC3625" s="77">
        <v>39.39</v>
      </c>
      <c r="AD3625" s="77">
        <v>37.770000000000003</v>
      </c>
      <c r="AH3625" s="77">
        <f>IF(AND(M3625&lt;Variables!$G$6,M3625&gt;Variables!$G$5),0,1)</f>
        <v>1</v>
      </c>
      <c r="AI3625" s="77">
        <f t="shared" si="114"/>
        <v>0</v>
      </c>
      <c r="AJ3625" s="77">
        <f>IF(I3625&gt;Variables!$G$7,0,1)</f>
        <v>0</v>
      </c>
      <c r="AK3625" s="77">
        <f>IF(F3625&gt;Variables!$G$8,0,1)</f>
        <v>1</v>
      </c>
      <c r="AL3625" s="77">
        <f>IF(G3625&gt;Variables!$G$9,0,1)</f>
        <v>1</v>
      </c>
      <c r="AM3625" s="77">
        <f>IF(AND(K3625&gt;Variables!$G$10,K3625&lt;Variables!$G$11),0,1)</f>
        <v>0</v>
      </c>
      <c r="AN3625" s="77">
        <f>IF(H3625&lt;Variables!$G$13,1,0)</f>
        <v>0</v>
      </c>
      <c r="AO3625" s="77">
        <f>IF(R3625&lt;Variables!$G$12,0,1)</f>
        <v>0</v>
      </c>
      <c r="AP3625" s="78">
        <f t="shared" si="115"/>
        <v>1</v>
      </c>
      <c r="AQ3625" s="77">
        <f>IF(V3625&lt;Variables!$G$15,1,0)</f>
        <v>1</v>
      </c>
      <c r="AR3625" s="77">
        <v>0</v>
      </c>
      <c r="AS3625" s="77">
        <v>0</v>
      </c>
      <c r="AT3625" s="77">
        <v>1</v>
      </c>
      <c r="AU3625" s="77">
        <v>0</v>
      </c>
      <c r="BA3625" s="77">
        <v>-2.25</v>
      </c>
    </row>
    <row r="3626" spans="3:53" x14ac:dyDescent="0.25">
      <c r="C3626" s="77" t="s">
        <v>481</v>
      </c>
      <c r="D3626" s="77" t="s">
        <v>475</v>
      </c>
      <c r="E3626" s="77">
        <v>50.6</v>
      </c>
      <c r="F3626" s="77">
        <v>10.49</v>
      </c>
      <c r="G3626" s="77">
        <v>9.69</v>
      </c>
      <c r="H3626" s="77">
        <v>4840</v>
      </c>
      <c r="I3626" s="77">
        <v>4.7E-2</v>
      </c>
      <c r="J3626" s="77" t="s">
        <v>75</v>
      </c>
      <c r="K3626" s="77">
        <v>54.66</v>
      </c>
      <c r="L3626" s="77">
        <v>50.846249999999998</v>
      </c>
      <c r="M3626" s="77">
        <v>-0.41684490006637981</v>
      </c>
      <c r="N3626" s="77">
        <v>49.282363414634133</v>
      </c>
      <c r="O3626" s="77">
        <v>2.7432462481383748</v>
      </c>
      <c r="P3626" s="77">
        <v>556476</v>
      </c>
      <c r="Q3626" s="77">
        <v>568912</v>
      </c>
      <c r="R3626" s="77">
        <v>0.98</v>
      </c>
      <c r="S3626" s="77">
        <v>27.019000000000009</v>
      </c>
      <c r="T3626" s="77">
        <v>7.7690000000000001</v>
      </c>
      <c r="U3626" s="77">
        <v>16.207599999999999</v>
      </c>
      <c r="V3626" s="77">
        <v>2.4317254994144109</v>
      </c>
      <c r="AC3626" s="77">
        <v>53.601500000000001</v>
      </c>
      <c r="AD3626" s="77">
        <v>50.33</v>
      </c>
      <c r="AH3626" s="77">
        <f>IF(AND(M3626&lt;Variables!$G$6,M3626&gt;Variables!$G$5),0,1)</f>
        <v>1</v>
      </c>
      <c r="AI3626" s="77">
        <f t="shared" si="114"/>
        <v>0</v>
      </c>
      <c r="AJ3626" s="77">
        <f>IF(I3626&gt;Variables!$G$7,0,1)</f>
        <v>1</v>
      </c>
      <c r="AK3626" s="77">
        <f>IF(F3626&gt;Variables!$G$8,0,1)</f>
        <v>0</v>
      </c>
      <c r="AL3626" s="77">
        <f>IF(G3626&gt;Variables!$G$9,0,1)</f>
        <v>1</v>
      </c>
      <c r="AM3626" s="77">
        <f>IF(AND(K3626&gt;Variables!$G$10,K3626&lt;Variables!$G$11),0,1)</f>
        <v>1</v>
      </c>
      <c r="AN3626" s="77">
        <f>IF(H3626&lt;Variables!$G$13,1,0)</f>
        <v>0</v>
      </c>
      <c r="AO3626" s="77">
        <f>IF(R3626&lt;Variables!$G$12,0,1)</f>
        <v>0</v>
      </c>
      <c r="AP3626" s="78">
        <f t="shared" si="115"/>
        <v>1</v>
      </c>
      <c r="AQ3626" s="77">
        <f>IF(V3626&lt;Variables!$G$15,1,0)</f>
        <v>1</v>
      </c>
      <c r="AR3626" s="77">
        <v>1</v>
      </c>
      <c r="AS3626" s="77">
        <v>0</v>
      </c>
      <c r="AT3626" s="77">
        <v>0</v>
      </c>
      <c r="AU3626" s="77">
        <v>0</v>
      </c>
      <c r="BA3626" s="77">
        <v>2</v>
      </c>
    </row>
    <row r="3627" spans="3:53" x14ac:dyDescent="0.25">
      <c r="C3627" s="77" t="s">
        <v>481</v>
      </c>
      <c r="D3627" s="77" t="s">
        <v>123</v>
      </c>
      <c r="E3627" s="77">
        <v>12.62</v>
      </c>
      <c r="F3627" s="77">
        <v>11.88</v>
      </c>
      <c r="G3627" s="77">
        <v>6.87</v>
      </c>
      <c r="H3627" s="77">
        <v>4790</v>
      </c>
      <c r="I3627" s="77">
        <v>188.46700000000001</v>
      </c>
      <c r="J3627" s="77" t="s">
        <v>75</v>
      </c>
      <c r="K3627" s="77">
        <v>37.270000000000003</v>
      </c>
      <c r="L3627" s="77">
        <v>12.782914999999999</v>
      </c>
      <c r="M3627" s="77">
        <v>-1.4301511040322159</v>
      </c>
      <c r="N3627" s="77">
        <v>12.861234</v>
      </c>
      <c r="O3627" s="77">
        <v>-2.0303961501672538</v>
      </c>
      <c r="P3627" s="77">
        <v>90236000</v>
      </c>
      <c r="Q3627" s="77">
        <v>48995000</v>
      </c>
      <c r="R3627" s="77">
        <v>1.84</v>
      </c>
      <c r="S3627" s="77">
        <v>27.019000000000009</v>
      </c>
      <c r="T3627" s="77">
        <v>7.7690000000000001</v>
      </c>
      <c r="U3627" s="77">
        <v>16.207599999999999</v>
      </c>
      <c r="V3627" s="77">
        <v>2.2197227102799322</v>
      </c>
      <c r="AC3627" s="77">
        <v>12.85</v>
      </c>
      <c r="AD3627" s="77">
        <v>11.72</v>
      </c>
      <c r="AH3627" s="77">
        <f>IF(AND(M3627&lt;Variables!$G$6,M3627&gt;Variables!$G$5),0,1)</f>
        <v>0</v>
      </c>
      <c r="AI3627" s="77">
        <f t="shared" si="114"/>
        <v>1</v>
      </c>
      <c r="AJ3627" s="77">
        <f>IF(I3627&gt;Variables!$G$7,0,1)</f>
        <v>0</v>
      </c>
      <c r="AK3627" s="77">
        <f>IF(F3627&gt;Variables!$G$8,0,1)</f>
        <v>0</v>
      </c>
      <c r="AL3627" s="77">
        <f>IF(G3627&gt;Variables!$G$9,0,1)</f>
        <v>1</v>
      </c>
      <c r="AM3627" s="77">
        <f>IF(AND(K3627&gt;Variables!$G$10,K3627&lt;Variables!$G$11),0,1)</f>
        <v>1</v>
      </c>
      <c r="AN3627" s="77">
        <f>IF(H3627&lt;Variables!$G$13,1,0)</f>
        <v>0</v>
      </c>
      <c r="AO3627" s="77">
        <f>IF(R3627&lt;Variables!$G$12,0,1)</f>
        <v>0</v>
      </c>
      <c r="AP3627" s="78">
        <f t="shared" si="115"/>
        <v>1</v>
      </c>
      <c r="AQ3627" s="77">
        <f>IF(V3627&lt;Variables!$G$15,1,0)</f>
        <v>1</v>
      </c>
      <c r="AR3627" s="77">
        <v>0</v>
      </c>
      <c r="AS3627" s="77">
        <v>0</v>
      </c>
      <c r="AT3627" s="77">
        <v>1</v>
      </c>
      <c r="AU3627" s="77">
        <v>0</v>
      </c>
      <c r="BA3627" s="77">
        <v>-2.25</v>
      </c>
    </row>
    <row r="3628" spans="3:53" x14ac:dyDescent="0.25">
      <c r="C3628" s="77" t="s">
        <v>481</v>
      </c>
      <c r="D3628" s="77" t="s">
        <v>442</v>
      </c>
      <c r="E3628" s="77">
        <v>141.58000000000001</v>
      </c>
      <c r="F3628" s="77">
        <v>12.55</v>
      </c>
      <c r="G3628" s="77">
        <v>3.63</v>
      </c>
      <c r="H3628" s="77">
        <v>20120</v>
      </c>
      <c r="I3628" s="77">
        <v>-21.533999999999999</v>
      </c>
      <c r="J3628" s="77" t="s">
        <v>75</v>
      </c>
      <c r="K3628" s="77">
        <v>44.28</v>
      </c>
      <c r="L3628" s="77">
        <v>142.00991999999999</v>
      </c>
      <c r="M3628" s="77">
        <v>-0.5351175467178787</v>
      </c>
      <c r="N3628" s="77">
        <v>141.04471000000001</v>
      </c>
      <c r="O3628" s="77">
        <v>0.14554959204070181</v>
      </c>
      <c r="P3628" s="77">
        <v>6392000</v>
      </c>
      <c r="Q3628" s="77">
        <v>2303000</v>
      </c>
      <c r="R3628" s="77">
        <v>2.78</v>
      </c>
      <c r="S3628" s="77">
        <v>27.019000000000009</v>
      </c>
      <c r="T3628" s="77">
        <v>7.7690000000000001</v>
      </c>
      <c r="U3628" s="77">
        <v>16.207599999999999</v>
      </c>
      <c r="V3628" s="77">
        <v>2.312814056818115</v>
      </c>
      <c r="AC3628" s="77">
        <v>141.5</v>
      </c>
      <c r="AD3628" s="77">
        <v>136.09</v>
      </c>
      <c r="AH3628" s="77">
        <f>IF(AND(M3628&lt;Variables!$G$6,M3628&gt;Variables!$G$5),0,1)</f>
        <v>1</v>
      </c>
      <c r="AI3628" s="77">
        <f t="shared" si="114"/>
        <v>0</v>
      </c>
      <c r="AJ3628" s="77">
        <f>IF(I3628&gt;Variables!$G$7,0,1)</f>
        <v>1</v>
      </c>
      <c r="AK3628" s="77">
        <f>IF(F3628&gt;Variables!$G$8,0,1)</f>
        <v>0</v>
      </c>
      <c r="AL3628" s="77">
        <f>IF(G3628&gt;Variables!$G$9,0,1)</f>
        <v>1</v>
      </c>
      <c r="AM3628" s="77">
        <f>IF(AND(K3628&gt;Variables!$G$10,K3628&lt;Variables!$G$11),0,1)</f>
        <v>1</v>
      </c>
      <c r="AN3628" s="77">
        <f>IF(H3628&lt;Variables!$G$13,1,0)</f>
        <v>0</v>
      </c>
      <c r="AO3628" s="77">
        <f>IF(R3628&lt;Variables!$G$12,0,1)</f>
        <v>1</v>
      </c>
      <c r="AP3628" s="78">
        <f t="shared" si="115"/>
        <v>1</v>
      </c>
      <c r="AQ3628" s="77">
        <f>IF(V3628&lt;Variables!$G$15,1,0)</f>
        <v>1</v>
      </c>
      <c r="AR3628" s="77">
        <v>0</v>
      </c>
      <c r="AS3628" s="77">
        <v>0</v>
      </c>
      <c r="AT3628" s="77">
        <v>1</v>
      </c>
      <c r="AU3628" s="77">
        <v>0</v>
      </c>
      <c r="BA3628" s="77">
        <v>-1.71</v>
      </c>
    </row>
    <row r="3629" spans="3:53" x14ac:dyDescent="0.25">
      <c r="C3629" s="77" t="s">
        <v>481</v>
      </c>
      <c r="D3629" s="77" t="s">
        <v>435</v>
      </c>
      <c r="E3629" s="77">
        <v>5.37</v>
      </c>
      <c r="F3629" s="77">
        <v>18.71</v>
      </c>
      <c r="G3629" s="77">
        <v>2.1</v>
      </c>
      <c r="H3629" s="77">
        <v>184.53</v>
      </c>
      <c r="I3629" s="77">
        <v>30.684000000000001</v>
      </c>
      <c r="J3629" s="77" t="s">
        <v>75</v>
      </c>
      <c r="K3629" s="77">
        <v>41.29</v>
      </c>
      <c r="L3629" s="77">
        <v>5.3727470588235287</v>
      </c>
      <c r="M3629" s="77">
        <v>-0.2372540282274066</v>
      </c>
      <c r="N3629" s="77">
        <v>5.4054021739130453</v>
      </c>
      <c r="O3629" s="77">
        <v>-0.8399407195298062</v>
      </c>
      <c r="P3629" s="77">
        <v>778080</v>
      </c>
      <c r="Q3629" s="77">
        <v>258610</v>
      </c>
      <c r="R3629" s="77">
        <v>3.01</v>
      </c>
      <c r="S3629" s="77">
        <v>27.019000000000009</v>
      </c>
      <c r="T3629" s="77">
        <v>7.7690000000000001</v>
      </c>
      <c r="U3629" s="77">
        <v>16.207599999999999</v>
      </c>
      <c r="V3629" s="77">
        <v>2.2769650030259472</v>
      </c>
      <c r="AC3629" s="77">
        <v>5.88</v>
      </c>
      <c r="AD3629" s="77">
        <v>5.35</v>
      </c>
      <c r="AH3629" s="77">
        <f>IF(AND(M3629&lt;Variables!$G$6,M3629&gt;Variables!$G$5),0,1)</f>
        <v>1</v>
      </c>
      <c r="AI3629" s="77">
        <f t="shared" si="114"/>
        <v>1</v>
      </c>
      <c r="AJ3629" s="77">
        <f>IF(I3629&gt;Variables!$G$7,0,1)</f>
        <v>1</v>
      </c>
      <c r="AK3629" s="77">
        <f>IF(F3629&gt;Variables!$G$8,0,1)</f>
        <v>0</v>
      </c>
      <c r="AL3629" s="77">
        <f>IF(G3629&gt;Variables!$G$9,0,1)</f>
        <v>1</v>
      </c>
      <c r="AM3629" s="77">
        <f>IF(AND(K3629&gt;Variables!$G$10,K3629&lt;Variables!$G$11),0,1)</f>
        <v>1</v>
      </c>
      <c r="AN3629" s="77">
        <f>IF(H3629&lt;Variables!$G$13,1,0)</f>
        <v>1</v>
      </c>
      <c r="AO3629" s="77">
        <f>IF(R3629&lt;Variables!$G$12,0,1)</f>
        <v>1</v>
      </c>
      <c r="AP3629" s="78">
        <f t="shared" si="115"/>
        <v>1</v>
      </c>
      <c r="AQ3629" s="77">
        <f>IF(V3629&lt;Variables!$G$15,1,0)</f>
        <v>1</v>
      </c>
      <c r="AR3629" s="77">
        <v>1</v>
      </c>
      <c r="AS3629" s="77">
        <v>0</v>
      </c>
      <c r="AT3629" s="77">
        <v>0</v>
      </c>
      <c r="AU3629" s="77">
        <v>0</v>
      </c>
      <c r="BA3629" s="77">
        <v>2</v>
      </c>
    </row>
    <row r="3630" spans="3:53" x14ac:dyDescent="0.25">
      <c r="C3630" s="77" t="s">
        <v>481</v>
      </c>
      <c r="D3630" s="77" t="s">
        <v>453</v>
      </c>
      <c r="E3630" s="77">
        <v>17.04</v>
      </c>
      <c r="F3630" s="77">
        <v>20.48</v>
      </c>
      <c r="G3630" s="77">
        <v>-0.87</v>
      </c>
      <c r="H3630" s="77">
        <v>177.22</v>
      </c>
      <c r="I3630" s="77">
        <v>-27.184000000000001</v>
      </c>
      <c r="J3630" s="77" t="s">
        <v>75</v>
      </c>
      <c r="K3630" s="77">
        <v>55.41</v>
      </c>
      <c r="L3630" s="77">
        <v>16.974117647058819</v>
      </c>
      <c r="M3630" s="77">
        <v>0.15248128638760849</v>
      </c>
      <c r="N3630" s="77">
        <v>16.96864130434783</v>
      </c>
      <c r="O3630" s="77">
        <v>0.18480381009726601</v>
      </c>
      <c r="P3630" s="77">
        <v>505840</v>
      </c>
      <c r="Q3630" s="77">
        <v>77900</v>
      </c>
      <c r="R3630" s="77">
        <v>6.49</v>
      </c>
      <c r="S3630" s="77">
        <v>27.019000000000009</v>
      </c>
      <c r="T3630" s="77">
        <v>7.7690000000000001</v>
      </c>
      <c r="U3630" s="77">
        <v>16.207599999999999</v>
      </c>
      <c r="V3630" s="77">
        <v>2.4167007067368989</v>
      </c>
      <c r="AC3630" s="77">
        <v>17</v>
      </c>
      <c r="AD3630" s="77">
        <v>16.850000000000001</v>
      </c>
      <c r="AH3630" s="77">
        <f>IF(AND(M3630&lt;Variables!$G$6,M3630&gt;Variables!$G$5),0,1)</f>
        <v>1</v>
      </c>
      <c r="AI3630" s="77">
        <f t="shared" si="114"/>
        <v>0</v>
      </c>
      <c r="AJ3630" s="77">
        <f>IF(I3630&gt;Variables!$G$7,0,1)</f>
        <v>1</v>
      </c>
      <c r="AK3630" s="77">
        <f>IF(F3630&gt;Variables!$G$8,0,1)</f>
        <v>0</v>
      </c>
      <c r="AL3630" s="77">
        <f>IF(G3630&gt;Variables!$G$9,0,1)</f>
        <v>1</v>
      </c>
      <c r="AM3630" s="77">
        <f>IF(AND(K3630&gt;Variables!$G$10,K3630&lt;Variables!$G$11),0,1)</f>
        <v>1</v>
      </c>
      <c r="AN3630" s="77">
        <f>IF(H3630&lt;Variables!$G$13,1,0)</f>
        <v>1</v>
      </c>
      <c r="AO3630" s="77">
        <f>IF(R3630&lt;Variables!$G$12,0,1)</f>
        <v>1</v>
      </c>
      <c r="AP3630" s="78">
        <f t="shared" si="115"/>
        <v>1</v>
      </c>
      <c r="AQ3630" s="77">
        <f>IF(V3630&lt;Variables!$G$15,1,0)</f>
        <v>1</v>
      </c>
      <c r="AR3630" s="77">
        <v>0</v>
      </c>
      <c r="AS3630" s="77">
        <v>1</v>
      </c>
      <c r="AT3630" s="77">
        <v>0</v>
      </c>
      <c r="AU3630" s="77">
        <v>0</v>
      </c>
      <c r="BA3630" s="77">
        <v>-0.36</v>
      </c>
    </row>
    <row r="3631" spans="3:53" x14ac:dyDescent="0.25">
      <c r="C3631" s="77" t="s">
        <v>481</v>
      </c>
      <c r="D3631" s="77" t="s">
        <v>445</v>
      </c>
      <c r="E3631" s="77">
        <v>13.27</v>
      </c>
      <c r="F3631" s="77">
        <v>66.72</v>
      </c>
      <c r="G3631" s="77">
        <v>38.29</v>
      </c>
      <c r="H3631" s="77">
        <v>74.489999999999995</v>
      </c>
      <c r="I3631" s="77">
        <v>2700.4780000000001</v>
      </c>
      <c r="J3631" s="77" t="s">
        <v>75</v>
      </c>
      <c r="K3631" s="77">
        <v>58.31</v>
      </c>
      <c r="L3631" s="77">
        <v>13.04837</v>
      </c>
      <c r="M3631" s="77">
        <v>0.4723195310985141</v>
      </c>
      <c r="N3631" s="77">
        <v>12.311836</v>
      </c>
      <c r="O3631" s="77">
        <v>6.4828998696863884</v>
      </c>
      <c r="P3631" s="77">
        <v>96500000</v>
      </c>
      <c r="Q3631" s="77">
        <v>14860000</v>
      </c>
      <c r="R3631" s="77">
        <v>6.49</v>
      </c>
      <c r="S3631" s="77">
        <v>27.019000000000009</v>
      </c>
      <c r="T3631" s="77">
        <v>7.7690000000000001</v>
      </c>
      <c r="U3631" s="77">
        <v>16.207599999999999</v>
      </c>
      <c r="V3631" s="77">
        <v>2.4294759635151371</v>
      </c>
      <c r="AC3631" s="77">
        <v>16.45</v>
      </c>
      <c r="AD3631" s="77">
        <v>12.42</v>
      </c>
      <c r="AH3631" s="77">
        <f>IF(AND(M3631&lt;Variables!$G$6,M3631&gt;Variables!$G$5),0,1)</f>
        <v>1</v>
      </c>
      <c r="AI3631" s="77">
        <f t="shared" si="114"/>
        <v>0</v>
      </c>
      <c r="AJ3631" s="77">
        <f>IF(I3631&gt;Variables!$G$7,0,1)</f>
        <v>0</v>
      </c>
      <c r="AK3631" s="77">
        <f>IF(F3631&gt;Variables!$G$8,0,1)</f>
        <v>0</v>
      </c>
      <c r="AL3631" s="77">
        <f>IF(G3631&gt;Variables!$G$9,0,1)</f>
        <v>0</v>
      </c>
      <c r="AM3631" s="77">
        <f>IF(AND(K3631&gt;Variables!$G$10,K3631&lt;Variables!$G$11),0,1)</f>
        <v>1</v>
      </c>
      <c r="AN3631" s="77">
        <f>IF(H3631&lt;Variables!$G$13,1,0)</f>
        <v>1</v>
      </c>
      <c r="AO3631" s="77">
        <f>IF(R3631&lt;Variables!$G$12,0,1)</f>
        <v>1</v>
      </c>
      <c r="AP3631" s="78">
        <f t="shared" si="115"/>
        <v>1</v>
      </c>
      <c r="AQ3631" s="77">
        <f>IF(V3631&lt;Variables!$G$15,1,0)</f>
        <v>1</v>
      </c>
      <c r="AR3631" s="77">
        <v>0</v>
      </c>
      <c r="AS3631" s="77">
        <v>0</v>
      </c>
      <c r="AT3631" s="77">
        <v>1</v>
      </c>
      <c r="AU3631" s="77">
        <v>0</v>
      </c>
      <c r="BA3631" s="77">
        <v>-2.25</v>
      </c>
    </row>
    <row r="3632" spans="3:53" x14ac:dyDescent="0.25">
      <c r="C3632" s="77" t="s">
        <v>481</v>
      </c>
      <c r="D3632" s="77" t="s">
        <v>477</v>
      </c>
      <c r="E3632" s="77">
        <v>1.29</v>
      </c>
      <c r="F3632" s="77">
        <v>6.35</v>
      </c>
      <c r="G3632" s="77">
        <v>4.6900000000000004</v>
      </c>
      <c r="H3632" s="77">
        <v>-99999</v>
      </c>
      <c r="I3632" s="77">
        <v>9.94</v>
      </c>
      <c r="J3632" s="77" t="s">
        <v>75</v>
      </c>
      <c r="L3632" s="77">
        <v>-99999</v>
      </c>
      <c r="M3632" s="77">
        <v>-99999</v>
      </c>
      <c r="N3632" s="77">
        <v>1.33</v>
      </c>
      <c r="O3632" s="77">
        <v>0.75187969924812093</v>
      </c>
      <c r="P3632" s="77">
        <v>31852</v>
      </c>
      <c r="Q3632" s="77">
        <v>263212</v>
      </c>
      <c r="R3632" s="77">
        <v>0.12</v>
      </c>
      <c r="S3632" s="77">
        <v>27.019000000000009</v>
      </c>
      <c r="T3632" s="77">
        <v>7.7690000000000001</v>
      </c>
      <c r="U3632" s="77">
        <v>16.207599999999999</v>
      </c>
      <c r="V3632" s="77">
        <v>-99999</v>
      </c>
      <c r="AC3632" s="77">
        <v>1.33</v>
      </c>
      <c r="AD3632" s="77">
        <v>1.28</v>
      </c>
      <c r="AH3632" s="77">
        <f>IF(AND(M3632&lt;Variables!$G$6,M3632&gt;Variables!$G$5),0,1)</f>
        <v>1</v>
      </c>
      <c r="AI3632" s="77">
        <f t="shared" si="114"/>
        <v>1</v>
      </c>
      <c r="AJ3632" s="77">
        <f>IF(I3632&gt;Variables!$G$7,0,1)</f>
        <v>1</v>
      </c>
      <c r="AK3632" s="77">
        <f>IF(F3632&gt;Variables!$G$8,0,1)</f>
        <v>1</v>
      </c>
      <c r="AL3632" s="77">
        <f>IF(G3632&gt;Variables!$G$9,0,1)</f>
        <v>1</v>
      </c>
      <c r="AM3632" s="77">
        <f>IF(AND(K3632&gt;Variables!$G$10,K3632&lt;Variables!$G$11),0,1)</f>
        <v>1</v>
      </c>
      <c r="AN3632" s="77">
        <f>IF(H3632&lt;Variables!$G$13,1,0)</f>
        <v>1</v>
      </c>
      <c r="AO3632" s="77">
        <f>IF(R3632&lt;Variables!$G$12,0,1)</f>
        <v>0</v>
      </c>
      <c r="AP3632" s="78">
        <f t="shared" si="115"/>
        <v>1</v>
      </c>
      <c r="AQ3632" s="77">
        <f>IF(V3632&lt;Variables!$G$15,1,0)</f>
        <v>1</v>
      </c>
      <c r="AR3632" s="77">
        <v>1</v>
      </c>
      <c r="AS3632" s="77">
        <v>0</v>
      </c>
      <c r="AT3632" s="77">
        <v>0</v>
      </c>
      <c r="AU3632" s="77">
        <v>0</v>
      </c>
      <c r="BA3632" s="77">
        <v>2</v>
      </c>
    </row>
    <row r="3633" spans="3:53" x14ac:dyDescent="0.25">
      <c r="C3633" s="77" t="s">
        <v>481</v>
      </c>
      <c r="D3633" s="77" t="s">
        <v>183</v>
      </c>
      <c r="E3633" s="77">
        <v>46.65</v>
      </c>
      <c r="F3633" s="77">
        <v>9.3000000000000007</v>
      </c>
      <c r="G3633" s="77">
        <v>10.36</v>
      </c>
      <c r="H3633" s="77">
        <v>6840</v>
      </c>
      <c r="I3633" s="77">
        <v>4275.915</v>
      </c>
      <c r="J3633" s="77" t="s">
        <v>75</v>
      </c>
      <c r="K3633" s="77">
        <v>67.39</v>
      </c>
      <c r="L3633" s="77">
        <v>46.047750000000001</v>
      </c>
      <c r="M3633" s="77">
        <v>1.0907156158552731</v>
      </c>
      <c r="N3633" s="77">
        <v>45.414822000000001</v>
      </c>
      <c r="O3633" s="77">
        <v>2.499576019476629</v>
      </c>
      <c r="P3633" s="77">
        <v>1574000</v>
      </c>
      <c r="Q3633" s="77">
        <v>2260000</v>
      </c>
      <c r="R3633" s="77">
        <v>0.7</v>
      </c>
      <c r="S3633" s="77">
        <v>27.019000000000009</v>
      </c>
      <c r="T3633" s="77">
        <v>7.7690000000000001</v>
      </c>
      <c r="U3633" s="77">
        <v>16.207599999999999</v>
      </c>
      <c r="V3633" s="77">
        <v>2.4640235252992819</v>
      </c>
      <c r="AC3633" s="77">
        <v>49.741199999999999</v>
      </c>
      <c r="AD3633" s="77">
        <v>45.100900000000003</v>
      </c>
      <c r="AH3633" s="77">
        <f>IF(AND(M3633&lt;Variables!$G$6,M3633&gt;Variables!$G$5),0,1)</f>
        <v>1</v>
      </c>
      <c r="AI3633" s="77">
        <f t="shared" si="114"/>
        <v>0</v>
      </c>
      <c r="AJ3633" s="77">
        <f>IF(I3633&gt;Variables!$G$7,0,1)</f>
        <v>0</v>
      </c>
      <c r="AK3633" s="77">
        <f>IF(F3633&gt;Variables!$G$8,0,1)</f>
        <v>0</v>
      </c>
      <c r="AL3633" s="77">
        <f>IF(G3633&gt;Variables!$G$9,0,1)</f>
        <v>1</v>
      </c>
      <c r="AM3633" s="77">
        <f>IF(AND(K3633&gt;Variables!$G$10,K3633&lt;Variables!$G$11),0,1)</f>
        <v>0</v>
      </c>
      <c r="AN3633" s="77">
        <f>IF(H3633&lt;Variables!$G$13,1,0)</f>
        <v>0</v>
      </c>
      <c r="AO3633" s="77">
        <f>IF(R3633&lt;Variables!$G$12,0,1)</f>
        <v>0</v>
      </c>
      <c r="AP3633" s="78">
        <f t="shared" si="115"/>
        <v>1</v>
      </c>
      <c r="AQ3633" s="77">
        <f>IF(V3633&lt;Variables!$G$15,1,0)</f>
        <v>1</v>
      </c>
      <c r="AR3633" s="77">
        <v>0</v>
      </c>
      <c r="AS3633" s="77">
        <v>0</v>
      </c>
      <c r="AT3633" s="77">
        <v>1</v>
      </c>
      <c r="AU3633" s="77">
        <v>0</v>
      </c>
      <c r="BA3633" s="77">
        <v>-2.25</v>
      </c>
    </row>
    <row r="3634" spans="3:53" x14ac:dyDescent="0.25">
      <c r="C3634" s="77" t="s">
        <v>481</v>
      </c>
      <c r="D3634" s="77" t="s">
        <v>198</v>
      </c>
      <c r="E3634" s="77">
        <v>0.16</v>
      </c>
      <c r="F3634" s="77">
        <v>7</v>
      </c>
      <c r="G3634" s="77">
        <v>4.0999999999999996</v>
      </c>
      <c r="H3634" s="77">
        <v>-99999</v>
      </c>
      <c r="I3634" s="77">
        <v>-71.597999999999999</v>
      </c>
      <c r="J3634" s="77" t="s">
        <v>75</v>
      </c>
      <c r="L3634" s="77">
        <v>0.1563333333333333</v>
      </c>
      <c r="M3634" s="77">
        <v>-4.1151385927505242</v>
      </c>
      <c r="N3634" s="77">
        <v>0.15836249999999999</v>
      </c>
      <c r="O3634" s="77">
        <v>-5.3437524666508871</v>
      </c>
      <c r="P3634" s="77">
        <v>51513</v>
      </c>
      <c r="Q3634" s="77">
        <v>79782</v>
      </c>
      <c r="R3634" s="77">
        <v>0.65</v>
      </c>
      <c r="S3634" s="77">
        <v>27.019000000000009</v>
      </c>
      <c r="T3634" s="77">
        <v>7.7690000000000001</v>
      </c>
      <c r="U3634" s="77">
        <v>16.207599999999999</v>
      </c>
      <c r="AC3634" s="77">
        <v>0.16500000000000001</v>
      </c>
      <c r="AD3634" s="77">
        <v>0.14990000000000001</v>
      </c>
      <c r="AH3634" s="77">
        <f>IF(AND(M3634&lt;Variables!$G$6,M3634&gt;Variables!$G$5),0,1)</f>
        <v>0</v>
      </c>
      <c r="AI3634" s="77">
        <f t="shared" ref="AI3634:AI3697" si="116">IF(L3634&gt;N3634,0,1)</f>
        <v>1</v>
      </c>
      <c r="AJ3634" s="77">
        <f>IF(I3634&gt;Variables!$G$7,0,1)</f>
        <v>1</v>
      </c>
      <c r="AK3634" s="77">
        <f>IF(F3634&gt;Variables!$G$8,0,1)</f>
        <v>1</v>
      </c>
      <c r="AL3634" s="77">
        <f>IF(G3634&gt;Variables!$G$9,0,1)</f>
        <v>1</v>
      </c>
      <c r="AM3634" s="77">
        <f>IF(AND(K3634&gt;Variables!$G$10,K3634&lt;Variables!$G$11),0,1)</f>
        <v>1</v>
      </c>
      <c r="AN3634" s="77">
        <f>IF(H3634&lt;Variables!$G$13,1,0)</f>
        <v>1</v>
      </c>
      <c r="AO3634" s="77">
        <f>IF(R3634&lt;Variables!$G$12,0,1)</f>
        <v>0</v>
      </c>
      <c r="AP3634" s="78">
        <f t="shared" ref="AP3634:AP3697" si="117">IF(J3634="Pass", 0,1)</f>
        <v>1</v>
      </c>
      <c r="AQ3634" s="77">
        <f>IF(V3634&lt;Variables!$G$15,1,0)</f>
        <v>1</v>
      </c>
      <c r="AR3634" s="77">
        <v>0</v>
      </c>
      <c r="AS3634" s="77">
        <v>0</v>
      </c>
      <c r="AT3634" s="77">
        <v>1</v>
      </c>
      <c r="AU3634" s="77">
        <v>0</v>
      </c>
      <c r="BA3634" s="77">
        <v>-2.25</v>
      </c>
    </row>
    <row r="3635" spans="3:53" x14ac:dyDescent="0.25">
      <c r="C3635" s="77" t="s">
        <v>481</v>
      </c>
      <c r="D3635" s="77" t="s">
        <v>444</v>
      </c>
      <c r="E3635" s="77">
        <v>2.5099999999999998</v>
      </c>
      <c r="F3635" s="77">
        <v>18.350000000000001</v>
      </c>
      <c r="G3635" s="77">
        <v>3.2</v>
      </c>
      <c r="H3635" s="77">
        <v>-99999</v>
      </c>
      <c r="I3635" s="77">
        <v>-99999</v>
      </c>
      <c r="J3635" s="77" t="s">
        <v>75</v>
      </c>
      <c r="K3635" s="77">
        <v>-99999</v>
      </c>
      <c r="L3635" s="77">
        <v>-99999</v>
      </c>
      <c r="M3635" s="77">
        <v>-99999</v>
      </c>
      <c r="N3635" s="77">
        <v>2.58</v>
      </c>
      <c r="O3635" s="77">
        <v>0</v>
      </c>
      <c r="P3635" s="77">
        <v>123910</v>
      </c>
      <c r="Q3635" s="77">
        <v>1740</v>
      </c>
      <c r="R3635" s="77">
        <v>71.209999999999994</v>
      </c>
      <c r="S3635" s="77">
        <v>27.019000000000009</v>
      </c>
      <c r="T3635" s="77">
        <v>7.7690000000000001</v>
      </c>
      <c r="U3635" s="77">
        <v>16.207599999999999</v>
      </c>
      <c r="V3635" s="77">
        <v>-99999</v>
      </c>
      <c r="AC3635" s="77">
        <v>2.58</v>
      </c>
      <c r="AD3635" s="77">
        <v>2.5</v>
      </c>
      <c r="AH3635" s="77">
        <f>IF(AND(M3635&lt;Variables!$G$6,M3635&gt;Variables!$G$5),0,1)</f>
        <v>1</v>
      </c>
      <c r="AI3635" s="77">
        <f t="shared" si="116"/>
        <v>1</v>
      </c>
      <c r="AJ3635" s="77">
        <f>IF(I3635&gt;Variables!$G$7,0,1)</f>
        <v>1</v>
      </c>
      <c r="AK3635" s="77">
        <f>IF(F3635&gt;Variables!$G$8,0,1)</f>
        <v>0</v>
      </c>
      <c r="AL3635" s="77">
        <f>IF(G3635&gt;Variables!$G$9,0,1)</f>
        <v>1</v>
      </c>
      <c r="AM3635" s="77">
        <f>IF(AND(K3635&gt;Variables!$G$10,K3635&lt;Variables!$G$11),0,1)</f>
        <v>1</v>
      </c>
      <c r="AN3635" s="77">
        <f>IF(H3635&lt;Variables!$G$13,1,0)</f>
        <v>1</v>
      </c>
      <c r="AO3635" s="77">
        <f>IF(R3635&lt;Variables!$G$12,0,1)</f>
        <v>1</v>
      </c>
      <c r="AP3635" s="78">
        <f t="shared" si="117"/>
        <v>1</v>
      </c>
      <c r="AQ3635" s="77">
        <f>IF(V3635&lt;Variables!$G$15,1,0)</f>
        <v>1</v>
      </c>
      <c r="AR3635" s="77">
        <v>1</v>
      </c>
      <c r="AS3635" s="77">
        <v>0</v>
      </c>
      <c r="AT3635" s="77">
        <v>0</v>
      </c>
      <c r="AU3635" s="77">
        <v>0</v>
      </c>
      <c r="BA3635" s="77">
        <v>2</v>
      </c>
    </row>
    <row r="3636" spans="3:53" x14ac:dyDescent="0.25">
      <c r="C3636" s="77" t="s">
        <v>482</v>
      </c>
      <c r="D3636" s="77" t="s">
        <v>452</v>
      </c>
      <c r="E3636" s="77">
        <v>34.270000000000003</v>
      </c>
      <c r="F3636" s="77">
        <v>46.09</v>
      </c>
      <c r="G3636" s="77">
        <v>6.78</v>
      </c>
      <c r="H3636" s="77">
        <v>152.74</v>
      </c>
      <c r="I3636" s="77">
        <v>10.186999999999999</v>
      </c>
      <c r="J3636" s="77" t="s">
        <v>74</v>
      </c>
      <c r="K3636" s="77">
        <v>53.14</v>
      </c>
      <c r="L3636" s="77">
        <v>34.1571</v>
      </c>
      <c r="M3636" s="77">
        <v>3.7766672229205378E-2</v>
      </c>
      <c r="N3636" s="77">
        <v>34.176819230769233</v>
      </c>
      <c r="O3636" s="77">
        <v>-1.9952795265078638E-2</v>
      </c>
      <c r="P3636" s="77">
        <v>132270</v>
      </c>
      <c r="Q3636" s="77">
        <v>15550</v>
      </c>
      <c r="R3636" s="77">
        <v>8.51</v>
      </c>
      <c r="S3636" s="77">
        <v>27.2</v>
      </c>
      <c r="T3636" s="77">
        <v>7.8630000000000004</v>
      </c>
      <c r="U3636" s="77">
        <v>16.267199999999999</v>
      </c>
      <c r="V3636" s="77">
        <v>2.3982059862529308</v>
      </c>
      <c r="AC3636" s="77">
        <v>34.6</v>
      </c>
      <c r="AD3636" s="77">
        <v>33.950000000000003</v>
      </c>
      <c r="AH3636" s="77">
        <f>IF(AND(M3636&lt;Variables!$G$6,M3636&gt;Variables!$G$5),0,1)</f>
        <v>1</v>
      </c>
      <c r="AI3636" s="77">
        <f t="shared" si="116"/>
        <v>1</v>
      </c>
      <c r="AJ3636" s="77">
        <f>IF(I3636&gt;Variables!$G$7,0,1)</f>
        <v>1</v>
      </c>
      <c r="AK3636" s="77">
        <f>IF(F3636&gt;Variables!$G$8,0,1)</f>
        <v>0</v>
      </c>
      <c r="AL3636" s="77">
        <f>IF(G3636&gt;Variables!$G$9,0,1)</f>
        <v>1</v>
      </c>
      <c r="AM3636" s="77">
        <f>IF(AND(K3636&gt;Variables!$G$10,K3636&lt;Variables!$G$11),0,1)</f>
        <v>1</v>
      </c>
      <c r="AN3636" s="77">
        <f>IF(H3636&lt;Variables!$G$13,1,0)</f>
        <v>1</v>
      </c>
      <c r="AO3636" s="77">
        <f>IF(R3636&lt;Variables!$G$12,0,1)</f>
        <v>1</v>
      </c>
      <c r="AP3636" s="78">
        <f t="shared" si="117"/>
        <v>0</v>
      </c>
      <c r="AQ3636" s="77">
        <f>IF(V3636&lt;Variables!$G$15,1,0)</f>
        <v>1</v>
      </c>
      <c r="AR3636" s="77">
        <v>0</v>
      </c>
      <c r="AS3636" s="77">
        <v>1</v>
      </c>
      <c r="AT3636" s="77">
        <v>0</v>
      </c>
      <c r="AU3636" s="77">
        <v>0</v>
      </c>
      <c r="BA3636" s="77">
        <v>0.15</v>
      </c>
    </row>
    <row r="3637" spans="3:53" x14ac:dyDescent="0.25">
      <c r="C3637" s="77" t="s">
        <v>482</v>
      </c>
      <c r="D3637" s="77" t="s">
        <v>431</v>
      </c>
      <c r="E3637" s="77">
        <v>36.85</v>
      </c>
      <c r="F3637" s="77">
        <v>27.02</v>
      </c>
      <c r="G3637" s="77">
        <v>24.25</v>
      </c>
      <c r="H3637" s="77">
        <v>3750</v>
      </c>
      <c r="I3637" s="77">
        <v>52.122999999999998</v>
      </c>
      <c r="J3637" s="77" t="s">
        <v>74</v>
      </c>
      <c r="K3637" s="77">
        <v>50.19</v>
      </c>
      <c r="L3637" s="77">
        <v>37.072999999999993</v>
      </c>
      <c r="M3637" s="77">
        <v>-0.79896420575618876</v>
      </c>
      <c r="N3637" s="77">
        <v>36.293347999999988</v>
      </c>
      <c r="O3637" s="77">
        <v>1.33206779380069</v>
      </c>
      <c r="P3637" s="77">
        <v>19564000</v>
      </c>
      <c r="Q3637" s="77">
        <v>5226000</v>
      </c>
      <c r="R3637" s="77">
        <v>3.74</v>
      </c>
      <c r="S3637" s="77">
        <v>27.2</v>
      </c>
      <c r="T3637" s="77">
        <v>7.8630000000000004</v>
      </c>
      <c r="U3637" s="77">
        <v>16.267199999999999</v>
      </c>
      <c r="V3637" s="77">
        <v>2.3901798769886442</v>
      </c>
      <c r="AC3637" s="77">
        <v>38.549999999999997</v>
      </c>
      <c r="AD3637" s="77">
        <v>35.630000000000003</v>
      </c>
      <c r="AH3637" s="77">
        <f>IF(AND(M3637&lt;Variables!$G$6,M3637&gt;Variables!$G$5),0,1)</f>
        <v>1</v>
      </c>
      <c r="AI3637" s="77">
        <f t="shared" si="116"/>
        <v>0</v>
      </c>
      <c r="AJ3637" s="77">
        <f>IF(I3637&gt;Variables!$G$7,0,1)</f>
        <v>0</v>
      </c>
      <c r="AK3637" s="77">
        <f>IF(F3637&gt;Variables!$G$8,0,1)</f>
        <v>0</v>
      </c>
      <c r="AL3637" s="77">
        <f>IF(G3637&gt;Variables!$G$9,0,1)</f>
        <v>0</v>
      </c>
      <c r="AM3637" s="77">
        <f>IF(AND(K3637&gt;Variables!$G$10,K3637&lt;Variables!$G$11),0,1)</f>
        <v>1</v>
      </c>
      <c r="AN3637" s="77">
        <f>IF(H3637&lt;Variables!$G$13,1,0)</f>
        <v>0</v>
      </c>
      <c r="AO3637" s="77">
        <f>IF(R3637&lt;Variables!$G$12,0,1)</f>
        <v>1</v>
      </c>
      <c r="AP3637" s="78">
        <f t="shared" si="117"/>
        <v>0</v>
      </c>
      <c r="AQ3637" s="77">
        <f>IF(V3637&lt;Variables!$G$15,1,0)</f>
        <v>1</v>
      </c>
      <c r="AR3637" s="77">
        <v>1</v>
      </c>
      <c r="AS3637" s="77">
        <v>0</v>
      </c>
      <c r="AT3637" s="77">
        <v>0</v>
      </c>
      <c r="AU3637" s="77">
        <v>0</v>
      </c>
      <c r="BA3637" s="77">
        <v>2</v>
      </c>
    </row>
    <row r="3638" spans="3:53" x14ac:dyDescent="0.25">
      <c r="C3638" s="77" t="s">
        <v>482</v>
      </c>
      <c r="D3638" s="77" t="s">
        <v>461</v>
      </c>
      <c r="E3638" s="77">
        <v>13.41</v>
      </c>
      <c r="F3638" s="77">
        <v>6.79</v>
      </c>
      <c r="G3638" s="77">
        <v>8.08</v>
      </c>
      <c r="H3638" s="77">
        <v>3130</v>
      </c>
      <c r="I3638" s="77">
        <v>-7.266</v>
      </c>
      <c r="J3638" s="77" t="s">
        <v>74</v>
      </c>
      <c r="K3638" s="77">
        <v>65.53</v>
      </c>
      <c r="L3638" s="77">
        <v>13.279014999999999</v>
      </c>
      <c r="M3638" s="77">
        <v>0.68517883291796622</v>
      </c>
      <c r="N3638" s="77">
        <v>13.104583999999999</v>
      </c>
      <c r="O3638" s="77">
        <v>2.0253676118219399</v>
      </c>
      <c r="P3638" s="77">
        <v>3659000</v>
      </c>
      <c r="Q3638" s="77">
        <v>4033000</v>
      </c>
      <c r="R3638" s="77">
        <v>0.91</v>
      </c>
      <c r="S3638" s="77">
        <v>27.2</v>
      </c>
      <c r="T3638" s="77">
        <v>7.8630000000000004</v>
      </c>
      <c r="U3638" s="77">
        <v>16.267199999999999</v>
      </c>
      <c r="V3638" s="77">
        <v>2.4793454411733089</v>
      </c>
      <c r="AC3638" s="77">
        <v>13.38</v>
      </c>
      <c r="AD3638" s="77">
        <v>12.8</v>
      </c>
      <c r="AH3638" s="77">
        <f>IF(AND(M3638&lt;Variables!$G$6,M3638&gt;Variables!$G$5),0,1)</f>
        <v>1</v>
      </c>
      <c r="AI3638" s="77">
        <f t="shared" si="116"/>
        <v>0</v>
      </c>
      <c r="AJ3638" s="77">
        <f>IF(I3638&gt;Variables!$G$7,0,1)</f>
        <v>1</v>
      </c>
      <c r="AK3638" s="77">
        <f>IF(F3638&gt;Variables!$G$8,0,1)</f>
        <v>1</v>
      </c>
      <c r="AL3638" s="77">
        <f>IF(G3638&gt;Variables!$G$9,0,1)</f>
        <v>1</v>
      </c>
      <c r="AM3638" s="77">
        <f>IF(AND(K3638&gt;Variables!$G$10,K3638&lt;Variables!$G$11),0,1)</f>
        <v>0</v>
      </c>
      <c r="AN3638" s="77">
        <f>IF(H3638&lt;Variables!$G$13,1,0)</f>
        <v>0</v>
      </c>
      <c r="AO3638" s="77">
        <f>IF(R3638&lt;Variables!$G$12,0,1)</f>
        <v>0</v>
      </c>
      <c r="AP3638" s="78">
        <f t="shared" si="117"/>
        <v>0</v>
      </c>
      <c r="AQ3638" s="77">
        <f>IF(V3638&lt;Variables!$G$15,1,0)</f>
        <v>1</v>
      </c>
      <c r="AR3638" s="77">
        <v>0</v>
      </c>
      <c r="AS3638" s="77">
        <v>0</v>
      </c>
      <c r="AT3638" s="77">
        <v>1</v>
      </c>
      <c r="AU3638" s="77">
        <v>0</v>
      </c>
      <c r="BA3638" s="77">
        <v>-2.25</v>
      </c>
    </row>
    <row r="3639" spans="3:53" x14ac:dyDescent="0.25">
      <c r="C3639" s="77" t="s">
        <v>482</v>
      </c>
      <c r="D3639" s="77" t="s">
        <v>198</v>
      </c>
      <c r="E3639" s="77">
        <v>0.16</v>
      </c>
      <c r="F3639" s="77">
        <v>7</v>
      </c>
      <c r="G3639" s="77">
        <v>4.0999999999999996</v>
      </c>
      <c r="H3639" s="77">
        <v>-99999</v>
      </c>
      <c r="I3639" s="77">
        <v>-71.597999999999999</v>
      </c>
      <c r="J3639" s="77" t="s">
        <v>75</v>
      </c>
      <c r="L3639" s="77">
        <v>-99999</v>
      </c>
      <c r="M3639" s="77">
        <v>-99999</v>
      </c>
      <c r="N3639" s="77">
        <v>0.1582142857142857</v>
      </c>
      <c r="O3639" s="77">
        <v>-5.2550790067719948</v>
      </c>
      <c r="P3639" s="77">
        <v>51513</v>
      </c>
      <c r="Q3639" s="77">
        <v>79782</v>
      </c>
      <c r="R3639" s="77">
        <v>0.65</v>
      </c>
      <c r="S3639" s="77">
        <v>27.2</v>
      </c>
      <c r="T3639" s="77">
        <v>7.8630000000000004</v>
      </c>
      <c r="U3639" s="77">
        <v>16.267199999999999</v>
      </c>
      <c r="V3639" s="77">
        <v>-99999</v>
      </c>
      <c r="AC3639" s="77">
        <v>0.16500000000000001</v>
      </c>
      <c r="AD3639" s="77">
        <v>0.14990000000000001</v>
      </c>
      <c r="AH3639" s="77">
        <f>IF(AND(M3639&lt;Variables!$G$6,M3639&gt;Variables!$G$5),0,1)</f>
        <v>1</v>
      </c>
      <c r="AI3639" s="77">
        <f t="shared" si="116"/>
        <v>1</v>
      </c>
      <c r="AJ3639" s="77">
        <f>IF(I3639&gt;Variables!$G$7,0,1)</f>
        <v>1</v>
      </c>
      <c r="AK3639" s="77">
        <f>IF(F3639&gt;Variables!$G$8,0,1)</f>
        <v>1</v>
      </c>
      <c r="AL3639" s="77">
        <f>IF(G3639&gt;Variables!$G$9,0,1)</f>
        <v>1</v>
      </c>
      <c r="AM3639" s="77">
        <f>IF(AND(K3639&gt;Variables!$G$10,K3639&lt;Variables!$G$11),0,1)</f>
        <v>1</v>
      </c>
      <c r="AN3639" s="77">
        <f>IF(H3639&lt;Variables!$G$13,1,0)</f>
        <v>1</v>
      </c>
      <c r="AO3639" s="77">
        <f>IF(R3639&lt;Variables!$G$12,0,1)</f>
        <v>0</v>
      </c>
      <c r="AP3639" s="78">
        <f t="shared" si="117"/>
        <v>1</v>
      </c>
      <c r="AQ3639" s="77">
        <f>IF(V3639&lt;Variables!$G$15,1,0)</f>
        <v>1</v>
      </c>
      <c r="AR3639" s="77">
        <v>0</v>
      </c>
      <c r="AS3639" s="77">
        <v>0</v>
      </c>
      <c r="AT3639" s="77">
        <v>1</v>
      </c>
      <c r="AU3639" s="77">
        <v>0</v>
      </c>
      <c r="BA3639" s="77">
        <v>-2.25</v>
      </c>
    </row>
    <row r="3640" spans="3:53" x14ac:dyDescent="0.25">
      <c r="C3640" s="77" t="s">
        <v>482</v>
      </c>
      <c r="D3640" s="77" t="s">
        <v>444</v>
      </c>
      <c r="E3640" s="77">
        <v>2.5099999999999998</v>
      </c>
      <c r="F3640" s="77">
        <v>18.350000000000001</v>
      </c>
      <c r="G3640" s="77">
        <v>3.2</v>
      </c>
      <c r="H3640" s="77">
        <v>-99999</v>
      </c>
      <c r="I3640" s="77">
        <v>-99999</v>
      </c>
      <c r="J3640" s="77" t="s">
        <v>75</v>
      </c>
      <c r="K3640" s="77">
        <v>-99999</v>
      </c>
      <c r="L3640" s="77">
        <v>-99999</v>
      </c>
      <c r="M3640" s="77">
        <v>-99999</v>
      </c>
      <c r="N3640" s="77">
        <v>2.58</v>
      </c>
      <c r="O3640" s="77">
        <v>0</v>
      </c>
      <c r="P3640" s="77">
        <v>123910</v>
      </c>
      <c r="Q3640" s="77">
        <v>1740</v>
      </c>
      <c r="R3640" s="77">
        <v>71.209999999999994</v>
      </c>
      <c r="S3640" s="77">
        <v>27.2</v>
      </c>
      <c r="T3640" s="77">
        <v>7.8630000000000004</v>
      </c>
      <c r="U3640" s="77">
        <v>16.267199999999999</v>
      </c>
      <c r="V3640" s="77">
        <v>-99999</v>
      </c>
      <c r="AC3640" s="77">
        <v>2.58</v>
      </c>
      <c r="AD3640" s="77">
        <v>2.5</v>
      </c>
      <c r="AH3640" s="77">
        <f>IF(AND(M3640&lt;Variables!$G$6,M3640&gt;Variables!$G$5),0,1)</f>
        <v>1</v>
      </c>
      <c r="AI3640" s="77">
        <f t="shared" si="116"/>
        <v>1</v>
      </c>
      <c r="AJ3640" s="77">
        <f>IF(I3640&gt;Variables!$G$7,0,1)</f>
        <v>1</v>
      </c>
      <c r="AK3640" s="77">
        <f>IF(F3640&gt;Variables!$G$8,0,1)</f>
        <v>0</v>
      </c>
      <c r="AL3640" s="77">
        <f>IF(G3640&gt;Variables!$G$9,0,1)</f>
        <v>1</v>
      </c>
      <c r="AM3640" s="77">
        <f>IF(AND(K3640&gt;Variables!$G$10,K3640&lt;Variables!$G$11),0,1)</f>
        <v>1</v>
      </c>
      <c r="AN3640" s="77">
        <f>IF(H3640&lt;Variables!$G$13,1,0)</f>
        <v>1</v>
      </c>
      <c r="AO3640" s="77">
        <f>IF(R3640&lt;Variables!$G$12,0,1)</f>
        <v>1</v>
      </c>
      <c r="AP3640" s="78">
        <f t="shared" si="117"/>
        <v>1</v>
      </c>
      <c r="AQ3640" s="77">
        <f>IF(V3640&lt;Variables!$G$15,1,0)</f>
        <v>1</v>
      </c>
      <c r="AR3640" s="77">
        <v>1</v>
      </c>
      <c r="AS3640" s="77">
        <v>0</v>
      </c>
      <c r="AT3640" s="77">
        <v>0</v>
      </c>
      <c r="AU3640" s="77">
        <v>0</v>
      </c>
      <c r="BA3640" s="77">
        <v>2</v>
      </c>
    </row>
    <row r="3641" spans="3:53" x14ac:dyDescent="0.25">
      <c r="C3641" s="77" t="s">
        <v>482</v>
      </c>
      <c r="D3641" s="77" t="s">
        <v>477</v>
      </c>
      <c r="E3641" s="77">
        <v>1.29</v>
      </c>
      <c r="F3641" s="77">
        <v>6.35</v>
      </c>
      <c r="G3641" s="77">
        <v>4.6900000000000004</v>
      </c>
      <c r="H3641" s="77">
        <v>-99999</v>
      </c>
      <c r="I3641" s="77">
        <v>9.94</v>
      </c>
      <c r="J3641" s="77" t="s">
        <v>75</v>
      </c>
      <c r="L3641" s="77">
        <v>-99999</v>
      </c>
      <c r="M3641" s="77">
        <v>-99999</v>
      </c>
      <c r="N3641" s="77">
        <v>1.34</v>
      </c>
      <c r="O3641" s="77">
        <v>0</v>
      </c>
      <c r="P3641" s="77">
        <v>31852</v>
      </c>
      <c r="Q3641" s="77">
        <v>263212</v>
      </c>
      <c r="R3641" s="77">
        <v>0.12</v>
      </c>
      <c r="S3641" s="77">
        <v>27.2</v>
      </c>
      <c r="T3641" s="77">
        <v>7.8630000000000004</v>
      </c>
      <c r="U3641" s="77">
        <v>16.267199999999999</v>
      </c>
      <c r="V3641" s="77">
        <v>-99999</v>
      </c>
      <c r="AC3641" s="77">
        <v>1.33</v>
      </c>
      <c r="AD3641" s="77">
        <v>1.28</v>
      </c>
      <c r="AH3641" s="77">
        <f>IF(AND(M3641&lt;Variables!$G$6,M3641&gt;Variables!$G$5),0,1)</f>
        <v>1</v>
      </c>
      <c r="AI3641" s="77">
        <f t="shared" si="116"/>
        <v>1</v>
      </c>
      <c r="AJ3641" s="77">
        <f>IF(I3641&gt;Variables!$G$7,0,1)</f>
        <v>1</v>
      </c>
      <c r="AK3641" s="77">
        <f>IF(F3641&gt;Variables!$G$8,0,1)</f>
        <v>1</v>
      </c>
      <c r="AL3641" s="77">
        <f>IF(G3641&gt;Variables!$G$9,0,1)</f>
        <v>1</v>
      </c>
      <c r="AM3641" s="77">
        <f>IF(AND(K3641&gt;Variables!$G$10,K3641&lt;Variables!$G$11),0,1)</f>
        <v>1</v>
      </c>
      <c r="AN3641" s="77">
        <f>IF(H3641&lt;Variables!$G$13,1,0)</f>
        <v>1</v>
      </c>
      <c r="AO3641" s="77">
        <f>IF(R3641&lt;Variables!$G$12,0,1)</f>
        <v>0</v>
      </c>
      <c r="AP3641" s="78">
        <f t="shared" si="117"/>
        <v>1</v>
      </c>
      <c r="AQ3641" s="77">
        <f>IF(V3641&lt;Variables!$G$15,1,0)</f>
        <v>1</v>
      </c>
      <c r="AR3641" s="77">
        <v>1</v>
      </c>
      <c r="AS3641" s="77">
        <v>0</v>
      </c>
      <c r="AT3641" s="77">
        <v>0</v>
      </c>
      <c r="AU3641" s="77">
        <v>0</v>
      </c>
      <c r="BA3641" s="77">
        <v>2</v>
      </c>
    </row>
    <row r="3642" spans="3:53" x14ac:dyDescent="0.25">
      <c r="C3642" s="77" t="s">
        <v>482</v>
      </c>
      <c r="D3642" s="77" t="s">
        <v>449</v>
      </c>
      <c r="E3642" s="77">
        <v>33.17</v>
      </c>
      <c r="F3642" s="77">
        <v>10.08</v>
      </c>
      <c r="G3642" s="77">
        <v>6.69</v>
      </c>
      <c r="H3642" s="77">
        <v>17360</v>
      </c>
      <c r="I3642" s="77">
        <v>-0.23699999999999999</v>
      </c>
      <c r="J3642" s="77" t="s">
        <v>74</v>
      </c>
      <c r="K3642" s="77">
        <v>65.849999999999994</v>
      </c>
      <c r="L3642" s="77">
        <v>32.695909999999998</v>
      </c>
      <c r="M3642" s="77">
        <v>0.73584127188998427</v>
      </c>
      <c r="N3642" s="77">
        <v>32.333762</v>
      </c>
      <c r="O3642" s="77">
        <v>1.864113430413703</v>
      </c>
      <c r="P3642" s="77">
        <v>33213000</v>
      </c>
      <c r="Q3642" s="77">
        <v>34219000</v>
      </c>
      <c r="R3642" s="77">
        <v>0.97</v>
      </c>
      <c r="S3642" s="77">
        <v>27.2</v>
      </c>
      <c r="T3642" s="77">
        <v>7.8630000000000004</v>
      </c>
      <c r="U3642" s="77">
        <v>16.267199999999999</v>
      </c>
      <c r="V3642" s="77">
        <v>2.4783911398783509</v>
      </c>
      <c r="AC3642" s="77">
        <v>34.130000000000003</v>
      </c>
      <c r="AD3642" s="77">
        <v>32.57</v>
      </c>
      <c r="AH3642" s="77">
        <f>IF(AND(M3642&lt;Variables!$G$6,M3642&gt;Variables!$G$5),0,1)</f>
        <v>1</v>
      </c>
      <c r="AI3642" s="77">
        <f t="shared" si="116"/>
        <v>0</v>
      </c>
      <c r="AJ3642" s="77">
        <f>IF(I3642&gt;Variables!$G$7,0,1)</f>
        <v>1</v>
      </c>
      <c r="AK3642" s="77">
        <f>IF(F3642&gt;Variables!$G$8,0,1)</f>
        <v>0</v>
      </c>
      <c r="AL3642" s="77">
        <f>IF(G3642&gt;Variables!$G$9,0,1)</f>
        <v>1</v>
      </c>
      <c r="AM3642" s="77">
        <f>IF(AND(K3642&gt;Variables!$G$10,K3642&lt;Variables!$G$11),0,1)</f>
        <v>0</v>
      </c>
      <c r="AN3642" s="77">
        <f>IF(H3642&lt;Variables!$G$13,1,0)</f>
        <v>0</v>
      </c>
      <c r="AO3642" s="77">
        <f>IF(R3642&lt;Variables!$G$12,0,1)</f>
        <v>0</v>
      </c>
      <c r="AP3642" s="78">
        <f t="shared" si="117"/>
        <v>0</v>
      </c>
      <c r="AQ3642" s="77">
        <f>IF(V3642&lt;Variables!$G$15,1,0)</f>
        <v>1</v>
      </c>
      <c r="AR3642" s="77">
        <v>1</v>
      </c>
      <c r="AS3642" s="77">
        <v>0</v>
      </c>
      <c r="AT3642" s="77">
        <v>0</v>
      </c>
      <c r="AU3642" s="77">
        <v>0</v>
      </c>
      <c r="BA3642" s="77">
        <v>1.45</v>
      </c>
    </row>
    <row r="3643" spans="3:53" x14ac:dyDescent="0.25">
      <c r="C3643" s="77" t="s">
        <v>482</v>
      </c>
      <c r="D3643" s="77" t="s">
        <v>453</v>
      </c>
      <c r="E3643" s="77">
        <v>17.03</v>
      </c>
      <c r="F3643" s="77">
        <v>20.34</v>
      </c>
      <c r="G3643" s="77">
        <v>-0.99</v>
      </c>
      <c r="H3643" s="77">
        <v>177.22</v>
      </c>
      <c r="I3643" s="77">
        <v>-27.257000000000001</v>
      </c>
      <c r="J3643" s="77" t="s">
        <v>75</v>
      </c>
      <c r="K3643" s="77">
        <v>51.58</v>
      </c>
      <c r="L3643" s="77">
        <v>16.97941176470588</v>
      </c>
      <c r="M3643" s="77">
        <v>3.4644032565568348E-3</v>
      </c>
      <c r="N3643" s="77">
        <v>16.96361111111111</v>
      </c>
      <c r="O3643" s="77">
        <v>9.6612029016347453E-2</v>
      </c>
      <c r="P3643" s="77">
        <v>515490</v>
      </c>
      <c r="Q3643" s="77">
        <v>77900</v>
      </c>
      <c r="R3643" s="77">
        <v>6.62</v>
      </c>
      <c r="S3643" s="77">
        <v>27.2</v>
      </c>
      <c r="T3643" s="77">
        <v>7.8630000000000004</v>
      </c>
      <c r="U3643" s="77">
        <v>16.267199999999999</v>
      </c>
      <c r="V3643" s="77">
        <v>2.3832629173046942</v>
      </c>
      <c r="AC3643" s="77">
        <v>17</v>
      </c>
      <c r="AD3643" s="77">
        <v>16.850000000000001</v>
      </c>
      <c r="AH3643" s="77">
        <f>IF(AND(M3643&lt;Variables!$G$6,M3643&gt;Variables!$G$5),0,1)</f>
        <v>1</v>
      </c>
      <c r="AI3643" s="77">
        <f t="shared" si="116"/>
        <v>0</v>
      </c>
      <c r="AJ3643" s="77">
        <f>IF(I3643&gt;Variables!$G$7,0,1)</f>
        <v>1</v>
      </c>
      <c r="AK3643" s="77">
        <f>IF(F3643&gt;Variables!$G$8,0,1)</f>
        <v>0</v>
      </c>
      <c r="AL3643" s="77">
        <f>IF(G3643&gt;Variables!$G$9,0,1)</f>
        <v>1</v>
      </c>
      <c r="AM3643" s="77">
        <f>IF(AND(K3643&gt;Variables!$G$10,K3643&lt;Variables!$G$11),0,1)</f>
        <v>1</v>
      </c>
      <c r="AN3643" s="77">
        <f>IF(H3643&lt;Variables!$G$13,1,0)</f>
        <v>1</v>
      </c>
      <c r="AO3643" s="77">
        <f>IF(R3643&lt;Variables!$G$12,0,1)</f>
        <v>1</v>
      </c>
      <c r="AP3643" s="78">
        <f t="shared" si="117"/>
        <v>1</v>
      </c>
      <c r="AQ3643" s="77">
        <f>IF(V3643&lt;Variables!$G$15,1,0)</f>
        <v>1</v>
      </c>
      <c r="AR3643" s="77">
        <v>0</v>
      </c>
      <c r="AS3643" s="77">
        <v>1</v>
      </c>
      <c r="AT3643" s="77">
        <v>0</v>
      </c>
      <c r="AU3643" s="77">
        <v>0</v>
      </c>
      <c r="BA3643" s="77">
        <v>-0.3</v>
      </c>
    </row>
    <row r="3644" spans="3:53" x14ac:dyDescent="0.25">
      <c r="C3644" s="77" t="s">
        <v>482</v>
      </c>
      <c r="D3644" s="77" t="s">
        <v>456</v>
      </c>
      <c r="E3644" s="77">
        <v>53.6</v>
      </c>
      <c r="F3644" s="77">
        <v>8.59</v>
      </c>
      <c r="G3644" s="77">
        <v>9.49</v>
      </c>
      <c r="H3644" s="77">
        <v>6290</v>
      </c>
      <c r="I3644" s="77">
        <v>1.0920000000000001</v>
      </c>
      <c r="J3644" s="77" t="s">
        <v>74</v>
      </c>
      <c r="K3644" s="77">
        <v>58.67</v>
      </c>
      <c r="L3644" s="77">
        <v>52.979885000000003</v>
      </c>
      <c r="M3644" s="77">
        <v>0.64197006090141051</v>
      </c>
      <c r="N3644" s="77">
        <v>53.138988000000012</v>
      </c>
      <c r="O3644" s="77">
        <v>0.3406387791953967</v>
      </c>
      <c r="P3644" s="77">
        <v>2462000</v>
      </c>
      <c r="Q3644" s="77">
        <v>1408000</v>
      </c>
      <c r="R3644" s="77">
        <v>1.75</v>
      </c>
      <c r="S3644" s="77">
        <v>27.2</v>
      </c>
      <c r="T3644" s="77">
        <v>7.8630000000000004</v>
      </c>
      <c r="U3644" s="77">
        <v>16.267199999999999</v>
      </c>
      <c r="V3644" s="77">
        <v>2.424055715740455</v>
      </c>
      <c r="AC3644" s="77">
        <v>54.5</v>
      </c>
      <c r="AD3644" s="77">
        <v>52.95</v>
      </c>
      <c r="AH3644" s="77">
        <f>IF(AND(M3644&lt;Variables!$G$6,M3644&gt;Variables!$G$5),0,1)</f>
        <v>1</v>
      </c>
      <c r="AI3644" s="77">
        <f t="shared" si="116"/>
        <v>1</v>
      </c>
      <c r="AJ3644" s="77">
        <f>IF(I3644&gt;Variables!$G$7,0,1)</f>
        <v>1</v>
      </c>
      <c r="AK3644" s="77">
        <f>IF(F3644&gt;Variables!$G$8,0,1)</f>
        <v>1</v>
      </c>
      <c r="AL3644" s="77">
        <f>IF(G3644&gt;Variables!$G$9,0,1)</f>
        <v>1</v>
      </c>
      <c r="AM3644" s="77">
        <f>IF(AND(K3644&gt;Variables!$G$10,K3644&lt;Variables!$G$11),0,1)</f>
        <v>1</v>
      </c>
      <c r="AN3644" s="77">
        <f>IF(H3644&lt;Variables!$G$13,1,0)</f>
        <v>0</v>
      </c>
      <c r="AO3644" s="77">
        <f>IF(R3644&lt;Variables!$G$12,0,1)</f>
        <v>0</v>
      </c>
      <c r="AP3644" s="78">
        <f t="shared" si="117"/>
        <v>0</v>
      </c>
      <c r="AQ3644" s="77">
        <f>IF(V3644&lt;Variables!$G$15,1,0)</f>
        <v>1</v>
      </c>
      <c r="AR3644" s="77">
        <v>0</v>
      </c>
      <c r="AS3644" s="77">
        <v>0</v>
      </c>
      <c r="AT3644" s="77">
        <v>0</v>
      </c>
      <c r="AU3644" s="77">
        <v>1</v>
      </c>
      <c r="BA3644" s="77">
        <v>-0.19</v>
      </c>
    </row>
    <row r="3645" spans="3:53" x14ac:dyDescent="0.25">
      <c r="C3645" s="77" t="s">
        <v>482</v>
      </c>
      <c r="D3645" s="77" t="s">
        <v>475</v>
      </c>
      <c r="E3645" s="77">
        <v>50.78</v>
      </c>
      <c r="F3645" s="77">
        <v>9.99</v>
      </c>
      <c r="G3645" s="77">
        <v>9.94</v>
      </c>
      <c r="H3645" s="77">
        <v>4840</v>
      </c>
      <c r="I3645" s="77">
        <v>5.0999999999999997E-2</v>
      </c>
      <c r="J3645" s="77" t="s">
        <v>75</v>
      </c>
      <c r="K3645" s="77">
        <v>56.92</v>
      </c>
      <c r="L3645" s="77">
        <v>50.988385000000001</v>
      </c>
      <c r="M3645" s="77">
        <v>-0.46752804584809071</v>
      </c>
      <c r="N3645" s="77">
        <v>49.561967441860467</v>
      </c>
      <c r="O3645" s="77">
        <v>2.3970649662630419</v>
      </c>
      <c r="P3645" s="77">
        <v>593652</v>
      </c>
      <c r="Q3645" s="77">
        <v>568912</v>
      </c>
      <c r="R3645" s="77">
        <v>1.04</v>
      </c>
      <c r="S3645" s="77">
        <v>27.2</v>
      </c>
      <c r="T3645" s="77">
        <v>7.8630000000000004</v>
      </c>
      <c r="U3645" s="77">
        <v>16.267199999999999</v>
      </c>
      <c r="V3645" s="77">
        <v>2.4601904584872032</v>
      </c>
      <c r="AC3645" s="77">
        <v>53.601500000000001</v>
      </c>
      <c r="AD3645" s="77">
        <v>50.6</v>
      </c>
      <c r="AH3645" s="77">
        <f>IF(AND(M3645&lt;Variables!$G$6,M3645&gt;Variables!$G$5),0,1)</f>
        <v>1</v>
      </c>
      <c r="AI3645" s="77">
        <f t="shared" si="116"/>
        <v>0</v>
      </c>
      <c r="AJ3645" s="77">
        <f>IF(I3645&gt;Variables!$G$7,0,1)</f>
        <v>1</v>
      </c>
      <c r="AK3645" s="77">
        <f>IF(F3645&gt;Variables!$G$8,0,1)</f>
        <v>0</v>
      </c>
      <c r="AL3645" s="77">
        <f>IF(G3645&gt;Variables!$G$9,0,1)</f>
        <v>1</v>
      </c>
      <c r="AM3645" s="77">
        <f>IF(AND(K3645&gt;Variables!$G$10,K3645&lt;Variables!$G$11),0,1)</f>
        <v>1</v>
      </c>
      <c r="AN3645" s="77">
        <f>IF(H3645&lt;Variables!$G$13,1,0)</f>
        <v>0</v>
      </c>
      <c r="AO3645" s="77">
        <f>IF(R3645&lt;Variables!$G$12,0,1)</f>
        <v>0</v>
      </c>
      <c r="AP3645" s="78">
        <f t="shared" si="117"/>
        <v>1</v>
      </c>
      <c r="AQ3645" s="77">
        <f>IF(V3645&lt;Variables!$G$15,1,0)</f>
        <v>1</v>
      </c>
      <c r="AR3645" s="77">
        <v>1</v>
      </c>
      <c r="AS3645" s="77">
        <v>0</v>
      </c>
      <c r="AT3645" s="77">
        <v>0</v>
      </c>
      <c r="AU3645" s="77">
        <v>0</v>
      </c>
      <c r="BA3645" s="77">
        <v>2</v>
      </c>
    </row>
    <row r="3646" spans="3:53" x14ac:dyDescent="0.25">
      <c r="C3646" s="77" t="s">
        <v>482</v>
      </c>
      <c r="D3646" s="77" t="s">
        <v>429</v>
      </c>
      <c r="E3646" s="77">
        <v>184.2</v>
      </c>
      <c r="F3646" s="77">
        <v>10.16</v>
      </c>
      <c r="G3646" s="77">
        <v>-1.06</v>
      </c>
      <c r="H3646" s="77">
        <v>3840</v>
      </c>
      <c r="I3646" s="77">
        <v>3.6539999999999999</v>
      </c>
      <c r="J3646" s="77" t="s">
        <v>74</v>
      </c>
      <c r="K3646" s="77">
        <v>56.23</v>
      </c>
      <c r="L3646" s="77">
        <v>183.72430555555559</v>
      </c>
      <c r="M3646" s="77">
        <v>-4.0444053023286769E-2</v>
      </c>
      <c r="N3646" s="77">
        <v>182.92021304347821</v>
      </c>
      <c r="O3646" s="77">
        <v>0.39896463292894868</v>
      </c>
      <c r="P3646" s="77">
        <v>564903</v>
      </c>
      <c r="Q3646" s="77">
        <v>177589</v>
      </c>
      <c r="R3646" s="77">
        <v>3.18</v>
      </c>
      <c r="S3646" s="77">
        <v>27.2</v>
      </c>
      <c r="T3646" s="77">
        <v>7.8630000000000004</v>
      </c>
      <c r="U3646" s="77">
        <v>16.267199999999999</v>
      </c>
      <c r="V3646" s="77">
        <v>2.4333220244871732</v>
      </c>
      <c r="AC3646" s="77">
        <v>184.48</v>
      </c>
      <c r="AD3646" s="77">
        <v>181.905</v>
      </c>
      <c r="AH3646" s="77">
        <f>IF(AND(M3646&lt;Variables!$G$6,M3646&gt;Variables!$G$5),0,1)</f>
        <v>1</v>
      </c>
      <c r="AI3646" s="77">
        <f t="shared" si="116"/>
        <v>0</v>
      </c>
      <c r="AJ3646" s="77">
        <f>IF(I3646&gt;Variables!$G$7,0,1)</f>
        <v>1</v>
      </c>
      <c r="AK3646" s="77">
        <f>IF(F3646&gt;Variables!$G$8,0,1)</f>
        <v>0</v>
      </c>
      <c r="AL3646" s="77">
        <f>IF(G3646&gt;Variables!$G$9,0,1)</f>
        <v>1</v>
      </c>
      <c r="AM3646" s="77">
        <f>IF(AND(K3646&gt;Variables!$G$10,K3646&lt;Variables!$G$11),0,1)</f>
        <v>1</v>
      </c>
      <c r="AN3646" s="77">
        <f>IF(H3646&lt;Variables!$G$13,1,0)</f>
        <v>0</v>
      </c>
      <c r="AO3646" s="77">
        <f>IF(R3646&lt;Variables!$G$12,0,1)</f>
        <v>1</v>
      </c>
      <c r="AP3646" s="78">
        <f t="shared" si="117"/>
        <v>0</v>
      </c>
      <c r="AQ3646" s="77">
        <f>IF(V3646&lt;Variables!$G$15,1,0)</f>
        <v>1</v>
      </c>
      <c r="AR3646" s="77">
        <v>0</v>
      </c>
      <c r="AS3646" s="77">
        <v>0</v>
      </c>
      <c r="AT3646" s="77">
        <v>0</v>
      </c>
      <c r="AU3646" s="77">
        <v>1</v>
      </c>
      <c r="BA3646" s="77">
        <v>-0.6</v>
      </c>
    </row>
    <row r="3647" spans="3:53" x14ac:dyDescent="0.25">
      <c r="C3647" s="77" t="s">
        <v>482</v>
      </c>
      <c r="D3647" s="77" t="s">
        <v>286</v>
      </c>
      <c r="E3647" s="77">
        <v>9.73</v>
      </c>
      <c r="F3647" s="77">
        <v>16.8</v>
      </c>
      <c r="G3647" s="77">
        <v>10.23</v>
      </c>
      <c r="H3647" s="77">
        <v>38.950000000000003</v>
      </c>
      <c r="I3647" s="77">
        <v>5.6630000000000003</v>
      </c>
      <c r="J3647" s="77" t="s">
        <v>74</v>
      </c>
      <c r="K3647" s="77">
        <v>46.18</v>
      </c>
      <c r="L3647" s="77">
        <v>9.8720750000000006</v>
      </c>
      <c r="M3647" s="77">
        <v>-1.743047940782473</v>
      </c>
      <c r="N3647" s="77">
        <v>9.6489847826086947</v>
      </c>
      <c r="O3647" s="77">
        <v>0.52871072491744664</v>
      </c>
      <c r="P3647" s="77">
        <v>490690</v>
      </c>
      <c r="Q3647" s="77">
        <v>108820</v>
      </c>
      <c r="R3647" s="77">
        <v>4.51</v>
      </c>
      <c r="S3647" s="77">
        <v>27.2</v>
      </c>
      <c r="T3647" s="77">
        <v>7.8630000000000004</v>
      </c>
      <c r="U3647" s="77">
        <v>16.267199999999999</v>
      </c>
      <c r="V3647" s="77">
        <v>2.353514462689962</v>
      </c>
      <c r="AC3647" s="77">
        <v>10.76</v>
      </c>
      <c r="AD3647" s="77">
        <v>9.3792000000000009</v>
      </c>
      <c r="AH3647" s="77">
        <f>IF(AND(M3647&lt;Variables!$G$6,M3647&gt;Variables!$G$5),0,1)</f>
        <v>0</v>
      </c>
      <c r="AI3647" s="77">
        <f t="shared" si="116"/>
        <v>0</v>
      </c>
      <c r="AJ3647" s="77">
        <f>IF(I3647&gt;Variables!$G$7,0,1)</f>
        <v>1</v>
      </c>
      <c r="AK3647" s="77">
        <f>IF(F3647&gt;Variables!$G$8,0,1)</f>
        <v>0</v>
      </c>
      <c r="AL3647" s="77">
        <f>IF(G3647&gt;Variables!$G$9,0,1)</f>
        <v>1</v>
      </c>
      <c r="AM3647" s="77">
        <f>IF(AND(K3647&gt;Variables!$G$10,K3647&lt;Variables!$G$11),0,1)</f>
        <v>1</v>
      </c>
      <c r="AN3647" s="77">
        <f>IF(H3647&lt;Variables!$G$13,1,0)</f>
        <v>1</v>
      </c>
      <c r="AO3647" s="77">
        <f>IF(R3647&lt;Variables!$G$12,0,1)</f>
        <v>1</v>
      </c>
      <c r="AP3647" s="78">
        <f t="shared" si="117"/>
        <v>0</v>
      </c>
      <c r="AQ3647" s="77">
        <f>IF(V3647&lt;Variables!$G$15,1,0)</f>
        <v>1</v>
      </c>
      <c r="AR3647" s="77">
        <v>1</v>
      </c>
      <c r="AS3647" s="77">
        <v>0</v>
      </c>
      <c r="AT3647" s="77">
        <v>0</v>
      </c>
      <c r="AU3647" s="77">
        <v>0</v>
      </c>
      <c r="BA3647" s="77">
        <v>2</v>
      </c>
    </row>
    <row r="3648" spans="3:53" x14ac:dyDescent="0.25">
      <c r="C3648" s="77" t="s">
        <v>482</v>
      </c>
      <c r="D3648" s="77" t="s">
        <v>123</v>
      </c>
      <c r="E3648" s="77">
        <v>12.63</v>
      </c>
      <c r="F3648" s="77">
        <v>11.41</v>
      </c>
      <c r="G3648" s="77">
        <v>6.66</v>
      </c>
      <c r="H3648" s="77">
        <v>4790</v>
      </c>
      <c r="I3648" s="77">
        <v>188.25200000000001</v>
      </c>
      <c r="J3648" s="77" t="s">
        <v>75</v>
      </c>
      <c r="K3648" s="77">
        <v>38.229999999999997</v>
      </c>
      <c r="L3648" s="77">
        <v>12.66536</v>
      </c>
      <c r="M3648" s="77">
        <v>-0.70791513229787428</v>
      </c>
      <c r="N3648" s="77">
        <v>12.797636000000001</v>
      </c>
      <c r="O3648" s="77">
        <v>-1.7341952841915591</v>
      </c>
      <c r="P3648" s="77">
        <v>91682000</v>
      </c>
      <c r="Q3648" s="77">
        <v>48995000</v>
      </c>
      <c r="R3648" s="77">
        <v>1.87</v>
      </c>
      <c r="S3648" s="77">
        <v>27.2</v>
      </c>
      <c r="T3648" s="77">
        <v>7.8630000000000004</v>
      </c>
      <c r="U3648" s="77">
        <v>16.267199999999999</v>
      </c>
      <c r="V3648" s="77">
        <v>2.2394053121623072</v>
      </c>
      <c r="AC3648" s="77">
        <v>12.85</v>
      </c>
      <c r="AD3648" s="77">
        <v>11.72</v>
      </c>
      <c r="AH3648" s="77">
        <f>IF(AND(M3648&lt;Variables!$G$6,M3648&gt;Variables!$G$5),0,1)</f>
        <v>1</v>
      </c>
      <c r="AI3648" s="77">
        <f t="shared" si="116"/>
        <v>1</v>
      </c>
      <c r="AJ3648" s="77">
        <f>IF(I3648&gt;Variables!$G$7,0,1)</f>
        <v>0</v>
      </c>
      <c r="AK3648" s="77">
        <f>IF(F3648&gt;Variables!$G$8,0,1)</f>
        <v>0</v>
      </c>
      <c r="AL3648" s="77">
        <f>IF(G3648&gt;Variables!$G$9,0,1)</f>
        <v>1</v>
      </c>
      <c r="AM3648" s="77">
        <f>IF(AND(K3648&gt;Variables!$G$10,K3648&lt;Variables!$G$11),0,1)</f>
        <v>1</v>
      </c>
      <c r="AN3648" s="77">
        <f>IF(H3648&lt;Variables!$G$13,1,0)</f>
        <v>0</v>
      </c>
      <c r="AO3648" s="77">
        <f>IF(R3648&lt;Variables!$G$12,0,1)</f>
        <v>0</v>
      </c>
      <c r="AP3648" s="78">
        <f t="shared" si="117"/>
        <v>1</v>
      </c>
      <c r="AQ3648" s="77">
        <f>IF(V3648&lt;Variables!$G$15,1,0)</f>
        <v>1</v>
      </c>
      <c r="AR3648" s="77">
        <v>0</v>
      </c>
      <c r="AS3648" s="77">
        <v>0</v>
      </c>
      <c r="AT3648" s="77">
        <v>1</v>
      </c>
      <c r="AU3648" s="77">
        <v>0</v>
      </c>
      <c r="BA3648" s="77">
        <v>-2.25</v>
      </c>
    </row>
    <row r="3649" spans="3:53" x14ac:dyDescent="0.25">
      <c r="C3649" s="77" t="s">
        <v>482</v>
      </c>
      <c r="D3649" s="77" t="s">
        <v>195</v>
      </c>
      <c r="E3649" s="77">
        <v>32.950000000000003</v>
      </c>
      <c r="F3649" s="77">
        <v>8.8699999999999992</v>
      </c>
      <c r="G3649" s="77">
        <v>8.51</v>
      </c>
      <c r="H3649" s="77">
        <v>3620</v>
      </c>
      <c r="I3649" s="77">
        <v>0.121</v>
      </c>
      <c r="J3649" s="77" t="s">
        <v>75</v>
      </c>
      <c r="K3649" s="77">
        <v>44.59</v>
      </c>
      <c r="L3649" s="77">
        <v>32.98026875</v>
      </c>
      <c r="M3649" s="77">
        <v>-0.30402647946887312</v>
      </c>
      <c r="N3649" s="77">
        <v>33.153717073170732</v>
      </c>
      <c r="O3649" s="77">
        <v>-0.82559995480033788</v>
      </c>
      <c r="P3649" s="77">
        <v>250828</v>
      </c>
      <c r="Q3649" s="77">
        <v>706672</v>
      </c>
      <c r="R3649" s="77">
        <v>0.35</v>
      </c>
      <c r="S3649" s="77">
        <v>27.2</v>
      </c>
      <c r="T3649" s="77">
        <v>7.8630000000000004</v>
      </c>
      <c r="U3649" s="77">
        <v>16.267199999999999</v>
      </c>
      <c r="V3649" s="77">
        <v>2.3141069544288508</v>
      </c>
      <c r="AC3649" s="77">
        <v>33.059899999999999</v>
      </c>
      <c r="AD3649" s="77">
        <v>31.42</v>
      </c>
      <c r="AH3649" s="77">
        <f>IF(AND(M3649&lt;Variables!$G$6,M3649&gt;Variables!$G$5),0,1)</f>
        <v>1</v>
      </c>
      <c r="AI3649" s="77">
        <f t="shared" si="116"/>
        <v>1</v>
      </c>
      <c r="AJ3649" s="77">
        <f>IF(I3649&gt;Variables!$G$7,0,1)</f>
        <v>1</v>
      </c>
      <c r="AK3649" s="77">
        <f>IF(F3649&gt;Variables!$G$8,0,1)</f>
        <v>1</v>
      </c>
      <c r="AL3649" s="77">
        <f>IF(G3649&gt;Variables!$G$9,0,1)</f>
        <v>1</v>
      </c>
      <c r="AM3649" s="77">
        <f>IF(AND(K3649&gt;Variables!$G$10,K3649&lt;Variables!$G$11),0,1)</f>
        <v>1</v>
      </c>
      <c r="AN3649" s="77">
        <f>IF(H3649&lt;Variables!$G$13,1,0)</f>
        <v>0</v>
      </c>
      <c r="AO3649" s="77">
        <f>IF(R3649&lt;Variables!$G$12,0,1)</f>
        <v>0</v>
      </c>
      <c r="AP3649" s="78">
        <f t="shared" si="117"/>
        <v>1</v>
      </c>
      <c r="AQ3649" s="77">
        <f>IF(V3649&lt;Variables!$G$15,1,0)</f>
        <v>1</v>
      </c>
      <c r="AR3649" s="77">
        <v>0</v>
      </c>
      <c r="AS3649" s="77">
        <v>0</v>
      </c>
      <c r="AT3649" s="77">
        <v>1</v>
      </c>
      <c r="AU3649" s="77">
        <v>0</v>
      </c>
      <c r="BA3649" s="77">
        <v>-2.25</v>
      </c>
    </row>
    <row r="3650" spans="3:53" x14ac:dyDescent="0.25">
      <c r="C3650" s="77" t="s">
        <v>482</v>
      </c>
      <c r="D3650" s="77" t="s">
        <v>183</v>
      </c>
      <c r="E3650" s="77">
        <v>46.58</v>
      </c>
      <c r="F3650" s="77">
        <v>8.8800000000000008</v>
      </c>
      <c r="G3650" s="77">
        <v>10.06</v>
      </c>
      <c r="H3650" s="77">
        <v>6840</v>
      </c>
      <c r="I3650" s="77">
        <v>4232.585</v>
      </c>
      <c r="J3650" s="77" t="s">
        <v>75</v>
      </c>
      <c r="K3650" s="77">
        <v>61.18</v>
      </c>
      <c r="L3650" s="77">
        <v>46.185364999999997</v>
      </c>
      <c r="M3650" s="77">
        <v>0.51127667822912581</v>
      </c>
      <c r="N3650" s="77">
        <v>45.562168</v>
      </c>
      <c r="O3650" s="77">
        <v>1.8860647719836381</v>
      </c>
      <c r="P3650" s="77">
        <v>1602000</v>
      </c>
      <c r="Q3650" s="77">
        <v>2260000</v>
      </c>
      <c r="R3650" s="77">
        <v>0.71</v>
      </c>
      <c r="S3650" s="77">
        <v>27.2</v>
      </c>
      <c r="T3650" s="77">
        <v>7.8630000000000004</v>
      </c>
      <c r="U3650" s="77">
        <v>16.267199999999999</v>
      </c>
      <c r="V3650" s="77">
        <v>2.4530235867836492</v>
      </c>
      <c r="AC3650" s="77">
        <v>49.741199999999999</v>
      </c>
      <c r="AD3650" s="77">
        <v>45.100900000000003</v>
      </c>
      <c r="AH3650" s="77">
        <f>IF(AND(M3650&lt;Variables!$G$6,M3650&gt;Variables!$G$5),0,1)</f>
        <v>1</v>
      </c>
      <c r="AI3650" s="77">
        <f t="shared" si="116"/>
        <v>0</v>
      </c>
      <c r="AJ3650" s="77">
        <f>IF(I3650&gt;Variables!$G$7,0,1)</f>
        <v>0</v>
      </c>
      <c r="AK3650" s="77">
        <f>IF(F3650&gt;Variables!$G$8,0,1)</f>
        <v>1</v>
      </c>
      <c r="AL3650" s="77">
        <f>IF(G3650&gt;Variables!$G$9,0,1)</f>
        <v>1</v>
      </c>
      <c r="AM3650" s="77">
        <f>IF(AND(K3650&gt;Variables!$G$10,K3650&lt;Variables!$G$11),0,1)</f>
        <v>1</v>
      </c>
      <c r="AN3650" s="77">
        <f>IF(H3650&lt;Variables!$G$13,1,0)</f>
        <v>0</v>
      </c>
      <c r="AO3650" s="77">
        <f>IF(R3650&lt;Variables!$G$12,0,1)</f>
        <v>0</v>
      </c>
      <c r="AP3650" s="78">
        <f t="shared" si="117"/>
        <v>1</v>
      </c>
      <c r="AQ3650" s="77">
        <f>IF(V3650&lt;Variables!$G$15,1,0)</f>
        <v>1</v>
      </c>
      <c r="AR3650" s="77">
        <v>0</v>
      </c>
      <c r="AS3650" s="77">
        <v>0</v>
      </c>
      <c r="AT3650" s="77">
        <v>1</v>
      </c>
      <c r="AU3650" s="77">
        <v>0</v>
      </c>
      <c r="BA3650" s="77">
        <v>-2.25</v>
      </c>
    </row>
    <row r="3651" spans="3:53" x14ac:dyDescent="0.25">
      <c r="C3651" s="77" t="s">
        <v>482</v>
      </c>
      <c r="D3651" s="77" t="s">
        <v>201</v>
      </c>
      <c r="E3651" s="77">
        <v>41.12</v>
      </c>
      <c r="F3651" s="77">
        <v>6.45</v>
      </c>
      <c r="G3651" s="77">
        <v>4.67</v>
      </c>
      <c r="H3651" s="77">
        <v>-99999</v>
      </c>
      <c r="I3651" s="77">
        <v>878.08199999999999</v>
      </c>
      <c r="J3651" s="77" t="s">
        <v>75</v>
      </c>
      <c r="K3651" s="77">
        <v>48.22</v>
      </c>
      <c r="L3651" s="77">
        <v>40.917258823529409</v>
      </c>
      <c r="M3651" s="77">
        <v>0.20221583471034291</v>
      </c>
      <c r="N3651" s="77">
        <v>41.215838297872338</v>
      </c>
      <c r="O3651" s="77">
        <v>-0.52367804898797898</v>
      </c>
      <c r="P3651" s="77">
        <v>216630</v>
      </c>
      <c r="Q3651" s="77">
        <v>2163000</v>
      </c>
      <c r="R3651" s="77">
        <v>0.1</v>
      </c>
      <c r="S3651" s="77">
        <v>27.2</v>
      </c>
      <c r="T3651" s="77">
        <v>7.8630000000000004</v>
      </c>
      <c r="U3651" s="77">
        <v>16.267199999999999</v>
      </c>
      <c r="V3651" s="77">
        <v>2.344341107106076</v>
      </c>
      <c r="AC3651" s="77">
        <v>41.38</v>
      </c>
      <c r="AD3651" s="77">
        <v>39.729999999999997</v>
      </c>
      <c r="AH3651" s="77">
        <f>IF(AND(M3651&lt;Variables!$G$6,M3651&gt;Variables!$G$5),0,1)</f>
        <v>1</v>
      </c>
      <c r="AI3651" s="77">
        <f t="shared" si="116"/>
        <v>1</v>
      </c>
      <c r="AJ3651" s="77">
        <f>IF(I3651&gt;Variables!$G$7,0,1)</f>
        <v>0</v>
      </c>
      <c r="AK3651" s="77">
        <f>IF(F3651&gt;Variables!$G$8,0,1)</f>
        <v>1</v>
      </c>
      <c r="AL3651" s="77">
        <f>IF(G3651&gt;Variables!$G$9,0,1)</f>
        <v>1</v>
      </c>
      <c r="AM3651" s="77">
        <f>IF(AND(K3651&gt;Variables!$G$10,K3651&lt;Variables!$G$11),0,1)</f>
        <v>1</v>
      </c>
      <c r="AN3651" s="77">
        <f>IF(H3651&lt;Variables!$G$13,1,0)</f>
        <v>1</v>
      </c>
      <c r="AO3651" s="77">
        <f>IF(R3651&lt;Variables!$G$12,0,1)</f>
        <v>0</v>
      </c>
      <c r="AP3651" s="78">
        <f t="shared" si="117"/>
        <v>1</v>
      </c>
      <c r="AQ3651" s="77">
        <f>IF(V3651&lt;Variables!$G$15,1,0)</f>
        <v>1</v>
      </c>
      <c r="AR3651" s="77">
        <v>0</v>
      </c>
      <c r="AS3651" s="77">
        <v>0</v>
      </c>
      <c r="AT3651" s="77">
        <v>1</v>
      </c>
      <c r="AU3651" s="77">
        <v>0</v>
      </c>
      <c r="BA3651" s="77">
        <v>-1.03</v>
      </c>
    </row>
    <row r="3652" spans="3:53" x14ac:dyDescent="0.25">
      <c r="C3652" s="77" t="s">
        <v>482</v>
      </c>
      <c r="D3652" s="77" t="s">
        <v>442</v>
      </c>
      <c r="E3652" s="77">
        <v>141.1</v>
      </c>
      <c r="F3652" s="77">
        <v>12.26</v>
      </c>
      <c r="G3652" s="77">
        <v>3.25</v>
      </c>
      <c r="H3652" s="77">
        <v>20120</v>
      </c>
      <c r="I3652" s="77">
        <v>-21.686</v>
      </c>
      <c r="J3652" s="77" t="s">
        <v>75</v>
      </c>
      <c r="K3652" s="77">
        <v>37.159999999999997</v>
      </c>
      <c r="L3652" s="77">
        <v>141.70490000000001</v>
      </c>
      <c r="M3652" s="77">
        <v>-0.68797903248230607</v>
      </c>
      <c r="N3652" s="77">
        <v>141.18010799999999</v>
      </c>
      <c r="O3652" s="77">
        <v>-0.31881828564687043</v>
      </c>
      <c r="P3652" s="77">
        <v>6479000</v>
      </c>
      <c r="Q3652" s="77">
        <v>2303000</v>
      </c>
      <c r="R3652" s="77">
        <v>2.81</v>
      </c>
      <c r="S3652" s="77">
        <v>27.2</v>
      </c>
      <c r="T3652" s="77">
        <v>7.8630000000000004</v>
      </c>
      <c r="U3652" s="77">
        <v>16.267199999999999</v>
      </c>
      <c r="V3652" s="77">
        <v>2.226353471400353</v>
      </c>
      <c r="AC3652" s="77">
        <v>141.22</v>
      </c>
      <c r="AD3652" s="77">
        <v>136.09</v>
      </c>
      <c r="AH3652" s="77">
        <f>IF(AND(M3652&lt;Variables!$G$6,M3652&gt;Variables!$G$5),0,1)</f>
        <v>1</v>
      </c>
      <c r="AI3652" s="77">
        <f t="shared" si="116"/>
        <v>0</v>
      </c>
      <c r="AJ3652" s="77">
        <f>IF(I3652&gt;Variables!$G$7,0,1)</f>
        <v>1</v>
      </c>
      <c r="AK3652" s="77">
        <f>IF(F3652&gt;Variables!$G$8,0,1)</f>
        <v>0</v>
      </c>
      <c r="AL3652" s="77">
        <f>IF(G3652&gt;Variables!$G$9,0,1)</f>
        <v>1</v>
      </c>
      <c r="AM3652" s="77">
        <f>IF(AND(K3652&gt;Variables!$G$10,K3652&lt;Variables!$G$11),0,1)</f>
        <v>1</v>
      </c>
      <c r="AN3652" s="77">
        <f>IF(H3652&lt;Variables!$G$13,1,0)</f>
        <v>0</v>
      </c>
      <c r="AO3652" s="77">
        <f>IF(R3652&lt;Variables!$G$12,0,1)</f>
        <v>1</v>
      </c>
      <c r="AP3652" s="78">
        <f t="shared" si="117"/>
        <v>1</v>
      </c>
      <c r="AQ3652" s="77">
        <f>IF(V3652&lt;Variables!$G$15,1,0)</f>
        <v>1</v>
      </c>
      <c r="AR3652" s="77">
        <v>0</v>
      </c>
      <c r="AS3652" s="77">
        <v>0</v>
      </c>
      <c r="AT3652" s="77">
        <v>1</v>
      </c>
      <c r="AU3652" s="77">
        <v>0</v>
      </c>
      <c r="BA3652" s="77">
        <v>-1.53</v>
      </c>
    </row>
    <row r="3653" spans="3:53" x14ac:dyDescent="0.25">
      <c r="C3653" s="77" t="s">
        <v>482</v>
      </c>
      <c r="D3653" s="77" t="s">
        <v>438</v>
      </c>
      <c r="E3653" s="77">
        <v>257.68</v>
      </c>
      <c r="F3653" s="77">
        <v>8.02</v>
      </c>
      <c r="G3653" s="77">
        <v>5.43</v>
      </c>
      <c r="H3653" s="77">
        <v>52880</v>
      </c>
      <c r="I3653" s="77">
        <v>63.465000000000003</v>
      </c>
      <c r="J3653" s="77" t="s">
        <v>75</v>
      </c>
      <c r="K3653" s="77">
        <v>71.34</v>
      </c>
      <c r="L3653" s="77">
        <v>255.625675</v>
      </c>
      <c r="M3653" s="77">
        <v>0.56501562294162833</v>
      </c>
      <c r="N3653" s="77">
        <v>254.076606</v>
      </c>
      <c r="O3653" s="77">
        <v>1.1781462477501861</v>
      </c>
      <c r="P3653" s="77">
        <v>4960000</v>
      </c>
      <c r="Q3653" s="77">
        <v>3755000</v>
      </c>
      <c r="R3653" s="77">
        <v>1.32</v>
      </c>
      <c r="S3653" s="77">
        <v>27.2</v>
      </c>
      <c r="T3653" s="77">
        <v>7.8630000000000004</v>
      </c>
      <c r="U3653" s="77">
        <v>16.267199999999999</v>
      </c>
      <c r="V3653" s="77">
        <v>2.5385701261628748</v>
      </c>
      <c r="AC3653" s="77">
        <v>257.54500000000002</v>
      </c>
      <c r="AD3653" s="77">
        <v>253.01</v>
      </c>
      <c r="AH3653" s="77">
        <f>IF(AND(M3653&lt;Variables!$G$6,M3653&gt;Variables!$G$5),0,1)</f>
        <v>1</v>
      </c>
      <c r="AI3653" s="77">
        <f t="shared" si="116"/>
        <v>0</v>
      </c>
      <c r="AJ3653" s="77">
        <f>IF(I3653&gt;Variables!$G$7,0,1)</f>
        <v>0</v>
      </c>
      <c r="AK3653" s="77">
        <f>IF(F3653&gt;Variables!$G$8,0,1)</f>
        <v>1</v>
      </c>
      <c r="AL3653" s="77">
        <f>IF(G3653&gt;Variables!$G$9,0,1)</f>
        <v>1</v>
      </c>
      <c r="AM3653" s="77">
        <f>IF(AND(K3653&gt;Variables!$G$10,K3653&lt;Variables!$G$11),0,1)</f>
        <v>1</v>
      </c>
      <c r="AN3653" s="77">
        <f>IF(H3653&lt;Variables!$G$13,1,0)</f>
        <v>0</v>
      </c>
      <c r="AO3653" s="77">
        <f>IF(R3653&lt;Variables!$G$12,0,1)</f>
        <v>0</v>
      </c>
      <c r="AP3653" s="78">
        <f t="shared" si="117"/>
        <v>1</v>
      </c>
      <c r="AQ3653" s="77">
        <f>IF(V3653&lt;Variables!$G$15,1,0)</f>
        <v>1</v>
      </c>
      <c r="AR3653" s="77">
        <v>0</v>
      </c>
      <c r="AS3653" s="77">
        <v>0</v>
      </c>
      <c r="AT3653" s="77">
        <v>0</v>
      </c>
      <c r="AU3653" s="77">
        <v>1</v>
      </c>
      <c r="BA3653" s="77">
        <v>-1.3</v>
      </c>
    </row>
    <row r="3654" spans="3:53" x14ac:dyDescent="0.25">
      <c r="C3654" s="77" t="s">
        <v>482</v>
      </c>
      <c r="D3654" s="77" t="s">
        <v>435</v>
      </c>
      <c r="E3654" s="77">
        <v>5.37</v>
      </c>
      <c r="F3654" s="77">
        <v>18.41</v>
      </c>
      <c r="G3654" s="77">
        <v>2.1</v>
      </c>
      <c r="H3654" s="77">
        <v>184.53</v>
      </c>
      <c r="I3654" s="77">
        <v>30.684000000000001</v>
      </c>
      <c r="J3654" s="77" t="s">
        <v>75</v>
      </c>
      <c r="K3654" s="77">
        <v>43.49</v>
      </c>
      <c r="L3654" s="77">
        <v>5.3647352941176463</v>
      </c>
      <c r="M3654" s="77">
        <v>-8.8267059939343695E-2</v>
      </c>
      <c r="N3654" s="77">
        <v>5.3992652173913047</v>
      </c>
      <c r="O3654" s="77">
        <v>-0.72723261055650978</v>
      </c>
      <c r="P3654" s="77">
        <v>782650</v>
      </c>
      <c r="Q3654" s="77">
        <v>258610</v>
      </c>
      <c r="R3654" s="77">
        <v>3.03</v>
      </c>
      <c r="S3654" s="77">
        <v>27.2</v>
      </c>
      <c r="T3654" s="77">
        <v>7.8630000000000004</v>
      </c>
      <c r="U3654" s="77">
        <v>16.267199999999999</v>
      </c>
      <c r="V3654" s="77">
        <v>2.30019184515655</v>
      </c>
      <c r="AC3654" s="77">
        <v>5.88</v>
      </c>
      <c r="AD3654" s="77">
        <v>5.35</v>
      </c>
      <c r="AH3654" s="77">
        <f>IF(AND(M3654&lt;Variables!$G$6,M3654&gt;Variables!$G$5),0,1)</f>
        <v>1</v>
      </c>
      <c r="AI3654" s="77">
        <f t="shared" si="116"/>
        <v>1</v>
      </c>
      <c r="AJ3654" s="77">
        <f>IF(I3654&gt;Variables!$G$7,0,1)</f>
        <v>1</v>
      </c>
      <c r="AK3654" s="77">
        <f>IF(F3654&gt;Variables!$G$8,0,1)</f>
        <v>0</v>
      </c>
      <c r="AL3654" s="77">
        <f>IF(G3654&gt;Variables!$G$9,0,1)</f>
        <v>1</v>
      </c>
      <c r="AM3654" s="77">
        <f>IF(AND(K3654&gt;Variables!$G$10,K3654&lt;Variables!$G$11),0,1)</f>
        <v>1</v>
      </c>
      <c r="AN3654" s="77">
        <f>IF(H3654&lt;Variables!$G$13,1,0)</f>
        <v>1</v>
      </c>
      <c r="AO3654" s="77">
        <f>IF(R3654&lt;Variables!$G$12,0,1)</f>
        <v>1</v>
      </c>
      <c r="AP3654" s="78">
        <f t="shared" si="117"/>
        <v>1</v>
      </c>
      <c r="AQ3654" s="77">
        <f>IF(V3654&lt;Variables!$G$15,1,0)</f>
        <v>1</v>
      </c>
      <c r="AR3654" s="77">
        <v>1</v>
      </c>
      <c r="AS3654" s="77">
        <v>0</v>
      </c>
      <c r="AT3654" s="77">
        <v>0</v>
      </c>
      <c r="AU3654" s="77">
        <v>0</v>
      </c>
      <c r="BA3654" s="77">
        <v>2</v>
      </c>
    </row>
    <row r="3655" spans="3:53" x14ac:dyDescent="0.25">
      <c r="C3655" s="77" t="s">
        <v>482</v>
      </c>
      <c r="D3655" s="77" t="s">
        <v>445</v>
      </c>
      <c r="E3655" s="77">
        <v>13.04</v>
      </c>
      <c r="F3655" s="77">
        <v>70.81</v>
      </c>
      <c r="G3655" s="77">
        <v>38.08</v>
      </c>
      <c r="H3655" s="77">
        <v>74.489999999999995</v>
      </c>
      <c r="I3655" s="77">
        <v>2692.0039999999999</v>
      </c>
      <c r="J3655" s="77" t="s">
        <v>75</v>
      </c>
      <c r="K3655" s="77">
        <v>54.02</v>
      </c>
      <c r="L3655" s="77">
        <v>13.220885000000001</v>
      </c>
      <c r="M3655" s="77">
        <v>-0.99074305540060892</v>
      </c>
      <c r="N3655" s="77">
        <v>12.478175999999999</v>
      </c>
      <c r="O3655" s="77">
        <v>4.9023511128549764</v>
      </c>
      <c r="P3655" s="77">
        <v>98140000</v>
      </c>
      <c r="Q3655" s="77">
        <v>14860000</v>
      </c>
      <c r="R3655" s="77">
        <v>6.6</v>
      </c>
      <c r="S3655" s="77">
        <v>27.2</v>
      </c>
      <c r="T3655" s="77">
        <v>7.8630000000000004</v>
      </c>
      <c r="U3655" s="77">
        <v>16.267199999999999</v>
      </c>
      <c r="V3655" s="77">
        <v>2.4459088085352829</v>
      </c>
      <c r="AC3655" s="77">
        <v>16.45</v>
      </c>
      <c r="AD3655" s="77">
        <v>12.42</v>
      </c>
      <c r="AH3655" s="77">
        <f>IF(AND(M3655&lt;Variables!$G$6,M3655&gt;Variables!$G$5),0,1)</f>
        <v>1</v>
      </c>
      <c r="AI3655" s="77">
        <f t="shared" si="116"/>
        <v>0</v>
      </c>
      <c r="AJ3655" s="77">
        <f>IF(I3655&gt;Variables!$G$7,0,1)</f>
        <v>0</v>
      </c>
      <c r="AK3655" s="77">
        <f>IF(F3655&gt;Variables!$G$8,0,1)</f>
        <v>0</v>
      </c>
      <c r="AL3655" s="77">
        <f>IF(G3655&gt;Variables!$G$9,0,1)</f>
        <v>0</v>
      </c>
      <c r="AM3655" s="77">
        <f>IF(AND(K3655&gt;Variables!$G$10,K3655&lt;Variables!$G$11),0,1)</f>
        <v>1</v>
      </c>
      <c r="AN3655" s="77">
        <f>IF(H3655&lt;Variables!$G$13,1,0)</f>
        <v>1</v>
      </c>
      <c r="AO3655" s="77">
        <f>IF(R3655&lt;Variables!$G$12,0,1)</f>
        <v>1</v>
      </c>
      <c r="AP3655" s="78">
        <f t="shared" si="117"/>
        <v>1</v>
      </c>
      <c r="AQ3655" s="77">
        <f>IF(V3655&lt;Variables!$G$15,1,0)</f>
        <v>1</v>
      </c>
      <c r="AR3655" s="77">
        <v>1</v>
      </c>
      <c r="AS3655" s="77">
        <v>0</v>
      </c>
      <c r="AT3655" s="77">
        <v>0</v>
      </c>
      <c r="AU3655" s="77">
        <v>0</v>
      </c>
      <c r="BA3655" s="77">
        <v>2</v>
      </c>
    </row>
    <row r="3656" spans="3:53" x14ac:dyDescent="0.25">
      <c r="C3656" s="77" t="s">
        <v>482</v>
      </c>
      <c r="D3656" s="77" t="s">
        <v>131</v>
      </c>
      <c r="E3656" s="77">
        <v>1.76</v>
      </c>
      <c r="F3656" s="77">
        <v>16.23</v>
      </c>
      <c r="G3656" s="77">
        <v>10.69</v>
      </c>
      <c r="H3656" s="77">
        <v>2660</v>
      </c>
      <c r="I3656" s="77">
        <v>7.4219999999999997</v>
      </c>
      <c r="J3656" s="77" t="s">
        <v>74</v>
      </c>
      <c r="K3656" s="77">
        <v>66.75</v>
      </c>
      <c r="L3656" s="77">
        <v>1.7034499999999999</v>
      </c>
      <c r="M3656" s="77">
        <v>3.3138630426487619</v>
      </c>
      <c r="N3656" s="77">
        <v>1.68161</v>
      </c>
      <c r="O3656" s="77">
        <v>4.6556573759670776</v>
      </c>
      <c r="P3656" s="77">
        <v>60533000</v>
      </c>
      <c r="Q3656" s="77">
        <v>21404000</v>
      </c>
      <c r="R3656" s="77">
        <v>2.83</v>
      </c>
      <c r="S3656" s="77">
        <v>27.2</v>
      </c>
      <c r="T3656" s="77">
        <v>7.8630000000000004</v>
      </c>
      <c r="U3656" s="77">
        <v>16.267199999999999</v>
      </c>
      <c r="V3656" s="77">
        <v>2.2940647500660409</v>
      </c>
      <c r="AC3656" s="77">
        <v>1.88</v>
      </c>
      <c r="AD3656" s="77">
        <v>1.7</v>
      </c>
      <c r="AH3656" s="77">
        <f>IF(AND(M3656&lt;Variables!$G$6,M3656&gt;Variables!$G$5),0,1)</f>
        <v>1</v>
      </c>
      <c r="AI3656" s="77">
        <f t="shared" si="116"/>
        <v>0</v>
      </c>
      <c r="AJ3656" s="77">
        <f>IF(I3656&gt;Variables!$G$7,0,1)</f>
        <v>1</v>
      </c>
      <c r="AK3656" s="77">
        <f>IF(F3656&gt;Variables!$G$8,0,1)</f>
        <v>0</v>
      </c>
      <c r="AL3656" s="77">
        <f>IF(G3656&gt;Variables!$G$9,0,1)</f>
        <v>0</v>
      </c>
      <c r="AM3656" s="77">
        <f>IF(AND(K3656&gt;Variables!$G$10,K3656&lt;Variables!$G$11),0,1)</f>
        <v>0</v>
      </c>
      <c r="AN3656" s="77">
        <f>IF(H3656&lt;Variables!$G$13,1,0)</f>
        <v>0</v>
      </c>
      <c r="AO3656" s="77">
        <f>IF(R3656&lt;Variables!$G$12,0,1)</f>
        <v>1</v>
      </c>
      <c r="AP3656" s="78">
        <f t="shared" si="117"/>
        <v>0</v>
      </c>
      <c r="AQ3656" s="77">
        <f>IF(V3656&lt;Variables!$G$15,1,0)</f>
        <v>1</v>
      </c>
      <c r="AR3656" s="77">
        <v>1</v>
      </c>
      <c r="AS3656" s="77">
        <v>0</v>
      </c>
      <c r="AT3656" s="77">
        <v>0</v>
      </c>
      <c r="AU3656" s="77">
        <v>0</v>
      </c>
      <c r="BA3656" s="77">
        <v>2</v>
      </c>
    </row>
    <row r="3657" spans="3:53" x14ac:dyDescent="0.25">
      <c r="C3657" s="77" t="s">
        <v>482</v>
      </c>
      <c r="D3657" s="77" t="s">
        <v>436</v>
      </c>
      <c r="E3657" s="77">
        <v>3.09</v>
      </c>
      <c r="F3657" s="77">
        <v>14.08</v>
      </c>
      <c r="G3657" s="77">
        <v>0.41</v>
      </c>
      <c r="H3657" s="77">
        <v>34.21</v>
      </c>
      <c r="I3657" s="77">
        <v>-7.8869999999999996</v>
      </c>
      <c r="J3657" s="77" t="s">
        <v>74</v>
      </c>
      <c r="K3657" s="77">
        <v>33.130000000000003</v>
      </c>
      <c r="L3657" s="77">
        <v>3.214585</v>
      </c>
      <c r="M3657" s="77">
        <v>-3.7978463783038801</v>
      </c>
      <c r="N3657" s="77">
        <v>3.2285240000000002</v>
      </c>
      <c r="O3657" s="77">
        <v>-4.2131946363105843</v>
      </c>
      <c r="P3657" s="77">
        <v>8520000</v>
      </c>
      <c r="Q3657" s="77">
        <v>59810</v>
      </c>
      <c r="R3657" s="77">
        <v>142.44999999999999</v>
      </c>
      <c r="S3657" s="77">
        <v>27.2</v>
      </c>
      <c r="T3657" s="77">
        <v>7.8630000000000004</v>
      </c>
      <c r="U3657" s="77">
        <v>16.267199999999999</v>
      </c>
      <c r="V3657" s="77">
        <v>2.1059376034909638</v>
      </c>
      <c r="AC3657" s="77">
        <v>3.1305000000000001</v>
      </c>
      <c r="AD3657" s="77">
        <v>2.71</v>
      </c>
      <c r="AH3657" s="77">
        <f>IF(AND(M3657&lt;Variables!$G$6,M3657&gt;Variables!$G$5),0,1)</f>
        <v>0</v>
      </c>
      <c r="AI3657" s="77">
        <f t="shared" si="116"/>
        <v>1</v>
      </c>
      <c r="AJ3657" s="77">
        <f>IF(I3657&gt;Variables!$G$7,0,1)</f>
        <v>1</v>
      </c>
      <c r="AK3657" s="77">
        <f>IF(F3657&gt;Variables!$G$8,0,1)</f>
        <v>0</v>
      </c>
      <c r="AL3657" s="77">
        <f>IF(G3657&gt;Variables!$G$9,0,1)</f>
        <v>1</v>
      </c>
      <c r="AM3657" s="77">
        <f>IF(AND(K3657&gt;Variables!$G$10,K3657&lt;Variables!$G$11),0,1)</f>
        <v>1</v>
      </c>
      <c r="AN3657" s="77">
        <f>IF(H3657&lt;Variables!$G$13,1,0)</f>
        <v>1</v>
      </c>
      <c r="AO3657" s="77">
        <f>IF(R3657&lt;Variables!$G$12,0,1)</f>
        <v>1</v>
      </c>
      <c r="AP3657" s="78">
        <f t="shared" si="117"/>
        <v>0</v>
      </c>
      <c r="AQ3657" s="77">
        <f>IF(V3657&lt;Variables!$G$15,1,0)</f>
        <v>1</v>
      </c>
      <c r="AR3657" s="77">
        <v>0</v>
      </c>
      <c r="AS3657" s="77">
        <v>0</v>
      </c>
      <c r="AT3657" s="77">
        <v>1</v>
      </c>
      <c r="AU3657" s="77">
        <v>0</v>
      </c>
      <c r="BA3657" s="77">
        <v>-2.25</v>
      </c>
    </row>
    <row r="3658" spans="3:53" x14ac:dyDescent="0.25">
      <c r="C3658" s="77" t="s">
        <v>482</v>
      </c>
      <c r="D3658" s="77" t="s">
        <v>432</v>
      </c>
      <c r="E3658" s="77">
        <v>21.9</v>
      </c>
      <c r="F3658" s="77">
        <v>12.14</v>
      </c>
      <c r="G3658" s="77">
        <v>2.39</v>
      </c>
      <c r="H3658" s="77">
        <v>2230</v>
      </c>
      <c r="I3658" s="77">
        <v>0.78900000000000003</v>
      </c>
      <c r="J3658" s="77" t="s">
        <v>74</v>
      </c>
      <c r="K3658" s="77">
        <v>64.84</v>
      </c>
      <c r="L3658" s="77">
        <v>21.768595000000001</v>
      </c>
      <c r="M3658" s="77">
        <v>0.51176936315826227</v>
      </c>
      <c r="N3658" s="77">
        <v>21.750692000000001</v>
      </c>
      <c r="O3658" s="77">
        <v>0.59450062554330774</v>
      </c>
      <c r="P3658" s="77">
        <v>1660000</v>
      </c>
      <c r="Q3658" s="77">
        <v>1300000</v>
      </c>
      <c r="R3658" s="77">
        <v>1.28</v>
      </c>
      <c r="S3658" s="77">
        <v>27.2</v>
      </c>
      <c r="T3658" s="77">
        <v>7.8630000000000004</v>
      </c>
      <c r="U3658" s="77">
        <v>16.267199999999999</v>
      </c>
      <c r="V3658" s="77">
        <v>2.485503026133197</v>
      </c>
      <c r="AC3658" s="77">
        <v>22.16</v>
      </c>
      <c r="AD3658" s="77">
        <v>21.46</v>
      </c>
      <c r="AH3658" s="77">
        <f>IF(AND(M3658&lt;Variables!$G$6,M3658&gt;Variables!$G$5),0,1)</f>
        <v>1</v>
      </c>
      <c r="AI3658" s="77">
        <f t="shared" si="116"/>
        <v>0</v>
      </c>
      <c r="AJ3658" s="77">
        <f>IF(I3658&gt;Variables!$G$7,0,1)</f>
        <v>1</v>
      </c>
      <c r="AK3658" s="77">
        <f>IF(F3658&gt;Variables!$G$8,0,1)</f>
        <v>0</v>
      </c>
      <c r="AL3658" s="77">
        <f>IF(G3658&gt;Variables!$G$9,0,1)</f>
        <v>1</v>
      </c>
      <c r="AM3658" s="77">
        <f>IF(AND(K3658&gt;Variables!$G$10,K3658&lt;Variables!$G$11),0,1)</f>
        <v>0</v>
      </c>
      <c r="AN3658" s="77">
        <f>IF(H3658&lt;Variables!$G$13,1,0)</f>
        <v>0</v>
      </c>
      <c r="AO3658" s="77">
        <f>IF(R3658&lt;Variables!$G$12,0,1)</f>
        <v>0</v>
      </c>
      <c r="AP3658" s="78">
        <f t="shared" si="117"/>
        <v>0</v>
      </c>
      <c r="AQ3658" s="77">
        <f>IF(V3658&lt;Variables!$G$15,1,0)</f>
        <v>1</v>
      </c>
      <c r="AR3658" s="77">
        <v>0</v>
      </c>
      <c r="AS3658" s="77">
        <v>1</v>
      </c>
      <c r="AT3658" s="77">
        <v>0</v>
      </c>
      <c r="AU3658" s="77">
        <v>0</v>
      </c>
      <c r="BA3658" s="77">
        <v>0.28999999999999998</v>
      </c>
    </row>
    <row r="3659" spans="3:53" x14ac:dyDescent="0.25">
      <c r="C3659" s="77" t="s">
        <v>482</v>
      </c>
      <c r="D3659" s="77" t="s">
        <v>466</v>
      </c>
      <c r="E3659" s="77">
        <v>1.39</v>
      </c>
      <c r="F3659" s="77">
        <v>23.87</v>
      </c>
      <c r="G3659" s="77">
        <v>11.69</v>
      </c>
      <c r="H3659" s="77">
        <v>59.38</v>
      </c>
      <c r="I3659" s="77">
        <v>-0.85099999999999998</v>
      </c>
      <c r="J3659" s="77" t="s">
        <v>74</v>
      </c>
      <c r="K3659" s="77">
        <v>51.91</v>
      </c>
      <c r="L3659" s="77">
        <v>1.383675</v>
      </c>
      <c r="M3659" s="77">
        <v>9.5759481092020926E-2</v>
      </c>
      <c r="N3659" s="77">
        <v>1.3850979999999999</v>
      </c>
      <c r="O3659" s="77">
        <v>-7.07531163860994E-3</v>
      </c>
      <c r="P3659" s="77">
        <v>17490000</v>
      </c>
      <c r="Q3659" s="77">
        <v>1080000</v>
      </c>
      <c r="R3659" s="77">
        <v>16.190000000000001</v>
      </c>
      <c r="S3659" s="77">
        <v>27.2</v>
      </c>
      <c r="T3659" s="77">
        <v>7.8630000000000004</v>
      </c>
      <c r="U3659" s="77">
        <v>16.267199999999999</v>
      </c>
      <c r="V3659" s="77">
        <v>2.3837696365331449</v>
      </c>
      <c r="AC3659" s="77">
        <v>1.64</v>
      </c>
      <c r="AD3659" s="77">
        <v>1.33</v>
      </c>
      <c r="AH3659" s="77">
        <f>IF(AND(M3659&lt;Variables!$G$6,M3659&gt;Variables!$G$5),0,1)</f>
        <v>1</v>
      </c>
      <c r="AI3659" s="77">
        <f t="shared" si="116"/>
        <v>1</v>
      </c>
      <c r="AJ3659" s="77">
        <f>IF(I3659&gt;Variables!$G$7,0,1)</f>
        <v>1</v>
      </c>
      <c r="AK3659" s="77">
        <f>IF(F3659&gt;Variables!$G$8,0,1)</f>
        <v>0</v>
      </c>
      <c r="AL3659" s="77">
        <f>IF(G3659&gt;Variables!$G$9,0,1)</f>
        <v>0</v>
      </c>
      <c r="AM3659" s="77">
        <f>IF(AND(K3659&gt;Variables!$G$10,K3659&lt;Variables!$G$11),0,1)</f>
        <v>1</v>
      </c>
      <c r="AN3659" s="77">
        <f>IF(H3659&lt;Variables!$G$13,1,0)</f>
        <v>1</v>
      </c>
      <c r="AO3659" s="77">
        <f>IF(R3659&lt;Variables!$G$12,0,1)</f>
        <v>1</v>
      </c>
      <c r="AP3659" s="78">
        <f t="shared" si="117"/>
        <v>0</v>
      </c>
      <c r="AQ3659" s="77">
        <f>IF(V3659&lt;Variables!$G$15,1,0)</f>
        <v>1</v>
      </c>
      <c r="AR3659" s="77">
        <v>0</v>
      </c>
      <c r="AS3659" s="77">
        <v>0</v>
      </c>
      <c r="AT3659" s="77">
        <v>1</v>
      </c>
      <c r="AU3659" s="77">
        <v>0</v>
      </c>
      <c r="BA3659" s="77">
        <v>-2.25</v>
      </c>
    </row>
    <row r="3660" spans="3:53" x14ac:dyDescent="0.25">
      <c r="C3660" s="77" t="s">
        <v>482</v>
      </c>
      <c r="D3660" s="77" t="s">
        <v>458</v>
      </c>
      <c r="E3660" s="77">
        <v>38.72</v>
      </c>
      <c r="F3660" s="77">
        <v>7.69</v>
      </c>
      <c r="G3660" s="77">
        <v>8.2100000000000009</v>
      </c>
      <c r="H3660" s="77">
        <v>8790</v>
      </c>
      <c r="I3660" s="77">
        <v>10.717000000000001</v>
      </c>
      <c r="J3660" s="77" t="s">
        <v>74</v>
      </c>
      <c r="K3660" s="77">
        <v>74.28</v>
      </c>
      <c r="L3660" s="77">
        <v>38.269979999999997</v>
      </c>
      <c r="M3660" s="77">
        <v>1.280429203255401</v>
      </c>
      <c r="N3660" s="77">
        <v>37.987743999999999</v>
      </c>
      <c r="O3660" s="77">
        <v>2.0329082980026372</v>
      </c>
      <c r="P3660" s="77">
        <v>12957000</v>
      </c>
      <c r="Q3660" s="77">
        <v>19867000</v>
      </c>
      <c r="R3660" s="77">
        <v>0.65</v>
      </c>
      <c r="S3660" s="77">
        <v>27.2</v>
      </c>
      <c r="T3660" s="77">
        <v>7.8630000000000004</v>
      </c>
      <c r="U3660" s="77">
        <v>16.267199999999999</v>
      </c>
      <c r="V3660" s="77">
        <v>2.4954651255083999</v>
      </c>
      <c r="AC3660" s="77">
        <v>39.799999999999997</v>
      </c>
      <c r="AD3660" s="77">
        <v>38.39</v>
      </c>
      <c r="AH3660" s="77">
        <f>IF(AND(M3660&lt;Variables!$G$6,M3660&gt;Variables!$G$5),0,1)</f>
        <v>1</v>
      </c>
      <c r="AI3660" s="77">
        <f t="shared" si="116"/>
        <v>0</v>
      </c>
      <c r="AJ3660" s="77">
        <f>IF(I3660&gt;Variables!$G$7,0,1)</f>
        <v>1</v>
      </c>
      <c r="AK3660" s="77">
        <f>IF(F3660&gt;Variables!$G$8,0,1)</f>
        <v>1</v>
      </c>
      <c r="AL3660" s="77">
        <f>IF(G3660&gt;Variables!$G$9,0,1)</f>
        <v>1</v>
      </c>
      <c r="AM3660" s="77">
        <f>IF(AND(K3660&gt;Variables!$G$10,K3660&lt;Variables!$G$11),0,1)</f>
        <v>1</v>
      </c>
      <c r="AN3660" s="77">
        <f>IF(H3660&lt;Variables!$G$13,1,0)</f>
        <v>0</v>
      </c>
      <c r="AO3660" s="77">
        <f>IF(R3660&lt;Variables!$G$12,0,1)</f>
        <v>0</v>
      </c>
      <c r="AP3660" s="78">
        <f t="shared" si="117"/>
        <v>0</v>
      </c>
      <c r="AQ3660" s="77">
        <f>IF(V3660&lt;Variables!$G$15,1,0)</f>
        <v>1</v>
      </c>
      <c r="AR3660" s="77">
        <v>1</v>
      </c>
      <c r="AS3660" s="77">
        <v>0</v>
      </c>
      <c r="AT3660" s="77">
        <v>0</v>
      </c>
      <c r="AU3660" s="77">
        <v>0</v>
      </c>
      <c r="BA3660" s="77">
        <v>2</v>
      </c>
    </row>
    <row r="3661" spans="3:53" x14ac:dyDescent="0.25">
      <c r="C3661" s="77" t="s">
        <v>483</v>
      </c>
      <c r="D3661" s="77" t="s">
        <v>449</v>
      </c>
      <c r="E3661" s="77">
        <v>33.03</v>
      </c>
      <c r="F3661" s="77">
        <v>10.9</v>
      </c>
      <c r="G3661" s="77">
        <v>7</v>
      </c>
      <c r="H3661" s="77">
        <v>17360</v>
      </c>
      <c r="I3661" s="77">
        <v>-0.23300000000000001</v>
      </c>
      <c r="J3661" s="77" t="s">
        <v>74</v>
      </c>
      <c r="K3661" s="77">
        <v>62.52</v>
      </c>
      <c r="L3661" s="77">
        <v>32.839004999999993</v>
      </c>
      <c r="M3661" s="77">
        <v>0.58161019190443819</v>
      </c>
      <c r="N3661" s="77">
        <v>32.446477999999999</v>
      </c>
      <c r="O3661" s="77">
        <v>1.7984139911888191</v>
      </c>
      <c r="P3661" s="77">
        <v>34855000</v>
      </c>
      <c r="Q3661" s="77">
        <v>34219000</v>
      </c>
      <c r="R3661" s="77">
        <v>1.02</v>
      </c>
      <c r="S3661" s="77">
        <v>26.658999999999999</v>
      </c>
      <c r="T3661" s="77">
        <v>7.7859999999999987</v>
      </c>
      <c r="U3661" s="77">
        <v>16.133199999999999</v>
      </c>
      <c r="V3661" s="77">
        <v>2.4605556132780499</v>
      </c>
      <c r="AC3661" s="77">
        <v>34.130000000000003</v>
      </c>
      <c r="AD3661" s="77">
        <v>32.57</v>
      </c>
      <c r="AH3661" s="77">
        <f>IF(AND(M3661&lt;Variables!$G$6,M3661&gt;Variables!$G$5),0,1)</f>
        <v>1</v>
      </c>
      <c r="AI3661" s="77">
        <f t="shared" si="116"/>
        <v>0</v>
      </c>
      <c r="AJ3661" s="77">
        <f>IF(I3661&gt;Variables!$G$7,0,1)</f>
        <v>1</v>
      </c>
      <c r="AK3661" s="77">
        <f>IF(F3661&gt;Variables!$G$8,0,1)</f>
        <v>0</v>
      </c>
      <c r="AL3661" s="77">
        <f>IF(G3661&gt;Variables!$G$9,0,1)</f>
        <v>1</v>
      </c>
      <c r="AM3661" s="77">
        <f>IF(AND(K3661&gt;Variables!$G$10,K3661&lt;Variables!$G$11),0,1)</f>
        <v>0</v>
      </c>
      <c r="AN3661" s="77">
        <f>IF(H3661&lt;Variables!$G$13,1,0)</f>
        <v>0</v>
      </c>
      <c r="AO3661" s="77">
        <f>IF(R3661&lt;Variables!$G$12,0,1)</f>
        <v>0</v>
      </c>
      <c r="AP3661" s="78">
        <f t="shared" si="117"/>
        <v>0</v>
      </c>
      <c r="AQ3661" s="77">
        <f>IF(V3661&lt;Variables!$G$15,1,0)</f>
        <v>1</v>
      </c>
      <c r="AR3661" s="77">
        <v>1</v>
      </c>
      <c r="AS3661" s="77">
        <v>0</v>
      </c>
      <c r="AT3661" s="77">
        <v>0</v>
      </c>
      <c r="AU3661" s="77">
        <v>0</v>
      </c>
      <c r="BA3661" s="77">
        <v>1.77</v>
      </c>
    </row>
    <row r="3662" spans="3:53" x14ac:dyDescent="0.25">
      <c r="C3662" s="77" t="s">
        <v>483</v>
      </c>
      <c r="D3662" s="77" t="s">
        <v>195</v>
      </c>
      <c r="E3662" s="77">
        <v>32.74</v>
      </c>
      <c r="F3662" s="77">
        <v>7.98</v>
      </c>
      <c r="G3662" s="77">
        <v>7.62</v>
      </c>
      <c r="H3662" s="77">
        <v>3620</v>
      </c>
      <c r="I3662" s="77">
        <v>6.0999999999999999E-2</v>
      </c>
      <c r="J3662" s="77" t="s">
        <v>75</v>
      </c>
      <c r="K3662" s="77">
        <v>35.380000000000003</v>
      </c>
      <c r="L3662" s="77">
        <v>32.867578571428567</v>
      </c>
      <c r="M3662" s="77">
        <v>-0.7836858771594587</v>
      </c>
      <c r="N3662" s="77">
        <v>33.104802564102563</v>
      </c>
      <c r="O3662" s="77">
        <v>-1.4946549315449069</v>
      </c>
      <c r="P3662" s="77">
        <v>253848</v>
      </c>
      <c r="Q3662" s="77">
        <v>706672</v>
      </c>
      <c r="R3662" s="77">
        <v>0.36</v>
      </c>
      <c r="S3662" s="77">
        <v>26.658999999999999</v>
      </c>
      <c r="T3662" s="77">
        <v>7.7859999999999987</v>
      </c>
      <c r="U3662" s="77">
        <v>16.133199999999999</v>
      </c>
      <c r="V3662" s="77">
        <v>2.2028234088366281</v>
      </c>
      <c r="AC3662" s="77">
        <v>33.059899999999999</v>
      </c>
      <c r="AD3662" s="77">
        <v>31.42</v>
      </c>
      <c r="AH3662" s="77">
        <f>IF(AND(M3662&lt;Variables!$G$6,M3662&gt;Variables!$G$5),0,1)</f>
        <v>1</v>
      </c>
      <c r="AI3662" s="77">
        <f t="shared" si="116"/>
        <v>1</v>
      </c>
      <c r="AJ3662" s="77">
        <f>IF(I3662&gt;Variables!$G$7,0,1)</f>
        <v>1</v>
      </c>
      <c r="AK3662" s="77">
        <f>IF(F3662&gt;Variables!$G$8,0,1)</f>
        <v>1</v>
      </c>
      <c r="AL3662" s="77">
        <f>IF(G3662&gt;Variables!$G$9,0,1)</f>
        <v>1</v>
      </c>
      <c r="AM3662" s="77">
        <f>IF(AND(K3662&gt;Variables!$G$10,K3662&lt;Variables!$G$11),0,1)</f>
        <v>1</v>
      </c>
      <c r="AN3662" s="77">
        <f>IF(H3662&lt;Variables!$G$13,1,0)</f>
        <v>0</v>
      </c>
      <c r="AO3662" s="77">
        <f>IF(R3662&lt;Variables!$G$12,0,1)</f>
        <v>0</v>
      </c>
      <c r="AP3662" s="78">
        <f t="shared" si="117"/>
        <v>1</v>
      </c>
      <c r="AQ3662" s="77">
        <f>IF(V3662&lt;Variables!$G$15,1,0)</f>
        <v>1</v>
      </c>
      <c r="AR3662" s="77">
        <v>0</v>
      </c>
      <c r="AS3662" s="77">
        <v>0</v>
      </c>
      <c r="AT3662" s="77">
        <v>1</v>
      </c>
      <c r="AU3662" s="77">
        <v>0</v>
      </c>
      <c r="BA3662" s="77">
        <v>-2.25</v>
      </c>
    </row>
    <row r="3663" spans="3:53" x14ac:dyDescent="0.25">
      <c r="C3663" s="77" t="s">
        <v>483</v>
      </c>
      <c r="D3663" s="77" t="s">
        <v>201</v>
      </c>
      <c r="E3663" s="77">
        <v>41.35</v>
      </c>
      <c r="F3663" s="77">
        <v>6.5</v>
      </c>
      <c r="G3663" s="77">
        <v>5.26</v>
      </c>
      <c r="H3663" s="77">
        <v>-99999</v>
      </c>
      <c r="I3663" s="77">
        <v>918.62199999999996</v>
      </c>
      <c r="J3663" s="77" t="s">
        <v>75</v>
      </c>
      <c r="K3663" s="77">
        <v>54.99</v>
      </c>
      <c r="L3663" s="77">
        <v>41.017852941176471</v>
      </c>
      <c r="M3663" s="77">
        <v>0.51720663957658797</v>
      </c>
      <c r="N3663" s="77">
        <v>41.17515106382978</v>
      </c>
      <c r="O3663" s="77">
        <v>0.1332088280263739</v>
      </c>
      <c r="P3663" s="77">
        <v>222565</v>
      </c>
      <c r="Q3663" s="77">
        <v>2163000</v>
      </c>
      <c r="R3663" s="77">
        <v>0.1</v>
      </c>
      <c r="S3663" s="77">
        <v>26.658999999999999</v>
      </c>
      <c r="T3663" s="77">
        <v>7.7859999999999987</v>
      </c>
      <c r="U3663" s="77">
        <v>16.133199999999999</v>
      </c>
      <c r="V3663" s="77">
        <v>2.3977955004232738</v>
      </c>
      <c r="AC3663" s="77">
        <v>41.38</v>
      </c>
      <c r="AD3663" s="77">
        <v>39.729999999999997</v>
      </c>
      <c r="AH3663" s="77">
        <f>IF(AND(M3663&lt;Variables!$G$6,M3663&gt;Variables!$G$5),0,1)</f>
        <v>1</v>
      </c>
      <c r="AI3663" s="77">
        <f t="shared" si="116"/>
        <v>1</v>
      </c>
      <c r="AJ3663" s="77">
        <f>IF(I3663&gt;Variables!$G$7,0,1)</f>
        <v>0</v>
      </c>
      <c r="AK3663" s="77">
        <f>IF(F3663&gt;Variables!$G$8,0,1)</f>
        <v>1</v>
      </c>
      <c r="AL3663" s="77">
        <f>IF(G3663&gt;Variables!$G$9,0,1)</f>
        <v>1</v>
      </c>
      <c r="AM3663" s="77">
        <f>IF(AND(K3663&gt;Variables!$G$10,K3663&lt;Variables!$G$11),0,1)</f>
        <v>1</v>
      </c>
      <c r="AN3663" s="77">
        <f>IF(H3663&lt;Variables!$G$13,1,0)</f>
        <v>1</v>
      </c>
      <c r="AO3663" s="77">
        <f>IF(R3663&lt;Variables!$G$12,0,1)</f>
        <v>0</v>
      </c>
      <c r="AP3663" s="78">
        <f t="shared" si="117"/>
        <v>1</v>
      </c>
      <c r="AQ3663" s="77">
        <f>IF(V3663&lt;Variables!$G$15,1,0)</f>
        <v>1</v>
      </c>
      <c r="AR3663" s="77">
        <v>0</v>
      </c>
      <c r="AS3663" s="77">
        <v>0</v>
      </c>
      <c r="AT3663" s="77">
        <v>1</v>
      </c>
      <c r="AU3663" s="77">
        <v>0</v>
      </c>
      <c r="BA3663" s="77">
        <v>-1.35</v>
      </c>
    </row>
    <row r="3664" spans="3:53" x14ac:dyDescent="0.25">
      <c r="C3664" s="77" t="s">
        <v>483</v>
      </c>
      <c r="D3664" s="77" t="s">
        <v>452</v>
      </c>
      <c r="E3664" s="77">
        <v>34.33</v>
      </c>
      <c r="F3664" s="77">
        <v>47.33</v>
      </c>
      <c r="G3664" s="77">
        <v>7.69</v>
      </c>
      <c r="H3664" s="77">
        <v>152.74</v>
      </c>
      <c r="I3664" s="77">
        <v>10.122</v>
      </c>
      <c r="J3664" s="77" t="s">
        <v>74</v>
      </c>
      <c r="K3664" s="77">
        <v>62.19</v>
      </c>
      <c r="L3664" s="77">
        <v>34.171544444444443</v>
      </c>
      <c r="M3664" s="77">
        <v>0.84413964965652755</v>
      </c>
      <c r="N3664" s="77">
        <v>34.188491999999997</v>
      </c>
      <c r="O3664" s="77">
        <v>0.79415026553378598</v>
      </c>
      <c r="P3664" s="77">
        <v>133150</v>
      </c>
      <c r="Q3664" s="77">
        <v>15550</v>
      </c>
      <c r="R3664" s="77">
        <v>8.56</v>
      </c>
      <c r="S3664" s="77">
        <v>26.658999999999999</v>
      </c>
      <c r="T3664" s="77">
        <v>7.7859999999999987</v>
      </c>
      <c r="U3664" s="77">
        <v>16.133199999999999</v>
      </c>
      <c r="V3664" s="77">
        <v>2.4416230691018739</v>
      </c>
      <c r="AC3664" s="77">
        <v>34.6</v>
      </c>
      <c r="AD3664" s="77">
        <v>33.950000000000003</v>
      </c>
      <c r="AH3664" s="77">
        <f>IF(AND(M3664&lt;Variables!$G$6,M3664&gt;Variables!$G$5),0,1)</f>
        <v>1</v>
      </c>
      <c r="AI3664" s="77">
        <f t="shared" si="116"/>
        <v>1</v>
      </c>
      <c r="AJ3664" s="77">
        <f>IF(I3664&gt;Variables!$G$7,0,1)</f>
        <v>1</v>
      </c>
      <c r="AK3664" s="77">
        <f>IF(F3664&gt;Variables!$G$8,0,1)</f>
        <v>0</v>
      </c>
      <c r="AL3664" s="77">
        <f>IF(G3664&gt;Variables!$G$9,0,1)</f>
        <v>1</v>
      </c>
      <c r="AM3664" s="77">
        <f>IF(AND(K3664&gt;Variables!$G$10,K3664&lt;Variables!$G$11),0,1)</f>
        <v>0</v>
      </c>
      <c r="AN3664" s="77">
        <f>IF(H3664&lt;Variables!$G$13,1,0)</f>
        <v>1</v>
      </c>
      <c r="AO3664" s="77">
        <f>IF(R3664&lt;Variables!$G$12,0,1)</f>
        <v>1</v>
      </c>
      <c r="AP3664" s="78">
        <f t="shared" si="117"/>
        <v>0</v>
      </c>
      <c r="AQ3664" s="77">
        <f>IF(V3664&lt;Variables!$G$15,1,0)</f>
        <v>1</v>
      </c>
      <c r="AR3664" s="77">
        <v>0</v>
      </c>
      <c r="AS3664" s="77">
        <v>1</v>
      </c>
      <c r="AT3664" s="77">
        <v>0</v>
      </c>
      <c r="AU3664" s="77">
        <v>0</v>
      </c>
      <c r="BA3664" s="77">
        <v>0.03</v>
      </c>
    </row>
    <row r="3665" spans="3:53" x14ac:dyDescent="0.25">
      <c r="C3665" s="77" t="s">
        <v>483</v>
      </c>
      <c r="D3665" s="77" t="s">
        <v>456</v>
      </c>
      <c r="E3665" s="77">
        <v>53.59</v>
      </c>
      <c r="F3665" s="77">
        <v>8.7799999999999994</v>
      </c>
      <c r="G3665" s="77">
        <v>9.5299999999999994</v>
      </c>
      <c r="H3665" s="77">
        <v>6290</v>
      </c>
      <c r="I3665" s="77">
        <v>1.0940000000000001</v>
      </c>
      <c r="J3665" s="77" t="s">
        <v>74</v>
      </c>
      <c r="K3665" s="77">
        <v>57.31</v>
      </c>
      <c r="L3665" s="77">
        <v>53.059829999999998</v>
      </c>
      <c r="M3665" s="77">
        <v>0.52802656925211666</v>
      </c>
      <c r="N3665" s="77">
        <v>53.19117</v>
      </c>
      <c r="O3665" s="77">
        <v>0.27980207993169498</v>
      </c>
      <c r="P3665" s="77">
        <v>2494000</v>
      </c>
      <c r="Q3665" s="77">
        <v>1408000</v>
      </c>
      <c r="R3665" s="77">
        <v>1.77</v>
      </c>
      <c r="S3665" s="77">
        <v>26.658999999999999</v>
      </c>
      <c r="T3665" s="77">
        <v>7.7859999999999987</v>
      </c>
      <c r="U3665" s="77">
        <v>16.133199999999999</v>
      </c>
      <c r="V3665" s="77">
        <v>2.4178555924485239</v>
      </c>
      <c r="AC3665" s="77">
        <v>54.5</v>
      </c>
      <c r="AD3665" s="77">
        <v>52.95</v>
      </c>
      <c r="AH3665" s="77">
        <f>IF(AND(M3665&lt;Variables!$G$6,M3665&gt;Variables!$G$5),0,1)</f>
        <v>1</v>
      </c>
      <c r="AI3665" s="77">
        <f t="shared" si="116"/>
        <v>1</v>
      </c>
      <c r="AJ3665" s="77">
        <f>IF(I3665&gt;Variables!$G$7,0,1)</f>
        <v>1</v>
      </c>
      <c r="AK3665" s="77">
        <f>IF(F3665&gt;Variables!$G$8,0,1)</f>
        <v>1</v>
      </c>
      <c r="AL3665" s="77">
        <f>IF(G3665&gt;Variables!$G$9,0,1)</f>
        <v>1</v>
      </c>
      <c r="AM3665" s="77">
        <f>IF(AND(K3665&gt;Variables!$G$10,K3665&lt;Variables!$G$11),0,1)</f>
        <v>1</v>
      </c>
      <c r="AN3665" s="77">
        <f>IF(H3665&lt;Variables!$G$13,1,0)</f>
        <v>0</v>
      </c>
      <c r="AO3665" s="77">
        <f>IF(R3665&lt;Variables!$G$12,0,1)</f>
        <v>0</v>
      </c>
      <c r="AP3665" s="78">
        <f t="shared" si="117"/>
        <v>0</v>
      </c>
      <c r="AQ3665" s="77">
        <f>IF(V3665&lt;Variables!$G$15,1,0)</f>
        <v>1</v>
      </c>
      <c r="AR3665" s="77">
        <v>1</v>
      </c>
      <c r="AS3665" s="77">
        <v>0</v>
      </c>
      <c r="AT3665" s="77">
        <v>0</v>
      </c>
      <c r="AU3665" s="77">
        <v>0</v>
      </c>
      <c r="BA3665" s="77">
        <v>1.07</v>
      </c>
    </row>
    <row r="3666" spans="3:53" x14ac:dyDescent="0.25">
      <c r="C3666" s="77" t="s">
        <v>483</v>
      </c>
      <c r="D3666" s="77" t="s">
        <v>466</v>
      </c>
      <c r="E3666" s="77">
        <v>1.36</v>
      </c>
      <c r="F3666" s="77">
        <v>22.32</v>
      </c>
      <c r="G3666" s="77">
        <v>10.48</v>
      </c>
      <c r="H3666" s="77">
        <v>59.38</v>
      </c>
      <c r="I3666" s="77">
        <v>-0.89600000000000002</v>
      </c>
      <c r="J3666" s="77" t="s">
        <v>74</v>
      </c>
      <c r="K3666" s="77">
        <v>46.4</v>
      </c>
      <c r="L3666" s="77">
        <v>1.3796600000000001</v>
      </c>
      <c r="M3666" s="77">
        <v>-0.70017250626964478</v>
      </c>
      <c r="N3666" s="77">
        <v>1.3795280000000001</v>
      </c>
      <c r="O3666" s="77">
        <v>-0.69067101211427095</v>
      </c>
      <c r="P3666" s="77">
        <v>17750000</v>
      </c>
      <c r="Q3666" s="77">
        <v>1080000</v>
      </c>
      <c r="R3666" s="77">
        <v>16.440000000000001</v>
      </c>
      <c r="S3666" s="77">
        <v>26.658999999999999</v>
      </c>
      <c r="T3666" s="77">
        <v>7.7859999999999987</v>
      </c>
      <c r="U3666" s="77">
        <v>16.133199999999999</v>
      </c>
      <c r="V3666" s="77">
        <v>2.3406289316498272</v>
      </c>
      <c r="AC3666" s="77">
        <v>1.64</v>
      </c>
      <c r="AD3666" s="77">
        <v>1.33</v>
      </c>
      <c r="AH3666" s="77">
        <f>IF(AND(M3666&lt;Variables!$G$6,M3666&gt;Variables!$G$5),0,1)</f>
        <v>1</v>
      </c>
      <c r="AI3666" s="77">
        <f t="shared" si="116"/>
        <v>0</v>
      </c>
      <c r="AJ3666" s="77">
        <f>IF(I3666&gt;Variables!$G$7,0,1)</f>
        <v>1</v>
      </c>
      <c r="AK3666" s="77">
        <f>IF(F3666&gt;Variables!$G$8,0,1)</f>
        <v>0</v>
      </c>
      <c r="AL3666" s="77">
        <f>IF(G3666&gt;Variables!$G$9,0,1)</f>
        <v>1</v>
      </c>
      <c r="AM3666" s="77">
        <f>IF(AND(K3666&gt;Variables!$G$10,K3666&lt;Variables!$G$11),0,1)</f>
        <v>1</v>
      </c>
      <c r="AN3666" s="77">
        <f>IF(H3666&lt;Variables!$G$13,1,0)</f>
        <v>1</v>
      </c>
      <c r="AO3666" s="77">
        <f>IF(R3666&lt;Variables!$G$12,0,1)</f>
        <v>1</v>
      </c>
      <c r="AP3666" s="78">
        <f t="shared" si="117"/>
        <v>0</v>
      </c>
      <c r="AQ3666" s="77">
        <f>IF(V3666&lt;Variables!$G$15,1,0)</f>
        <v>1</v>
      </c>
      <c r="AR3666" s="77">
        <v>0</v>
      </c>
      <c r="AS3666" s="77">
        <v>0</v>
      </c>
      <c r="AT3666" s="77">
        <v>1</v>
      </c>
      <c r="AU3666" s="77">
        <v>0</v>
      </c>
      <c r="BA3666" s="77">
        <v>-2.25</v>
      </c>
    </row>
    <row r="3667" spans="3:53" x14ac:dyDescent="0.25">
      <c r="C3667" s="77" t="s">
        <v>483</v>
      </c>
      <c r="D3667" s="77" t="s">
        <v>432</v>
      </c>
      <c r="E3667" s="77">
        <v>21.93</v>
      </c>
      <c r="F3667" s="77">
        <v>12.47</v>
      </c>
      <c r="G3667" s="77">
        <v>2.2000000000000002</v>
      </c>
      <c r="H3667" s="77">
        <v>2230</v>
      </c>
      <c r="I3667" s="77">
        <v>0.78</v>
      </c>
      <c r="J3667" s="77" t="s">
        <v>74</v>
      </c>
      <c r="K3667" s="77">
        <v>54.7</v>
      </c>
      <c r="L3667" s="77">
        <v>21.80339</v>
      </c>
      <c r="M3667" s="77">
        <v>0.17203746756812149</v>
      </c>
      <c r="N3667" s="77">
        <v>21.759910000000001</v>
      </c>
      <c r="O3667" s="77">
        <v>0.37219823059929891</v>
      </c>
      <c r="P3667" s="77">
        <v>1770000</v>
      </c>
      <c r="Q3667" s="77">
        <v>1300000</v>
      </c>
      <c r="R3667" s="77">
        <v>1.36</v>
      </c>
      <c r="S3667" s="77">
        <v>26.658999999999999</v>
      </c>
      <c r="T3667" s="77">
        <v>7.7859999999999987</v>
      </c>
      <c r="U3667" s="77">
        <v>16.133199999999999</v>
      </c>
      <c r="V3667" s="77">
        <v>2.408883858073446</v>
      </c>
      <c r="AC3667" s="77">
        <v>22.16</v>
      </c>
      <c r="AD3667" s="77">
        <v>21.46</v>
      </c>
      <c r="AH3667" s="77">
        <f>IF(AND(M3667&lt;Variables!$G$6,M3667&gt;Variables!$G$5),0,1)</f>
        <v>1</v>
      </c>
      <c r="AI3667" s="77">
        <f t="shared" si="116"/>
        <v>0</v>
      </c>
      <c r="AJ3667" s="77">
        <f>IF(I3667&gt;Variables!$G$7,0,1)</f>
        <v>1</v>
      </c>
      <c r="AK3667" s="77">
        <f>IF(F3667&gt;Variables!$G$8,0,1)</f>
        <v>0</v>
      </c>
      <c r="AL3667" s="77">
        <f>IF(G3667&gt;Variables!$G$9,0,1)</f>
        <v>1</v>
      </c>
      <c r="AM3667" s="77">
        <f>IF(AND(K3667&gt;Variables!$G$10,K3667&lt;Variables!$G$11),0,1)</f>
        <v>1</v>
      </c>
      <c r="AN3667" s="77">
        <f>IF(H3667&lt;Variables!$G$13,1,0)</f>
        <v>0</v>
      </c>
      <c r="AO3667" s="77">
        <f>IF(R3667&lt;Variables!$G$12,0,1)</f>
        <v>0</v>
      </c>
      <c r="AP3667" s="78">
        <f t="shared" si="117"/>
        <v>0</v>
      </c>
      <c r="AQ3667" s="77">
        <f>IF(V3667&lt;Variables!$G$15,1,0)</f>
        <v>1</v>
      </c>
      <c r="AR3667" s="77">
        <v>0</v>
      </c>
      <c r="AS3667" s="77">
        <v>1</v>
      </c>
      <c r="AT3667" s="77">
        <v>0</v>
      </c>
      <c r="AU3667" s="77">
        <v>0</v>
      </c>
      <c r="BA3667" s="77">
        <v>-0.01</v>
      </c>
    </row>
    <row r="3668" spans="3:53" x14ac:dyDescent="0.25">
      <c r="C3668" s="77" t="s">
        <v>483</v>
      </c>
      <c r="D3668" s="77" t="s">
        <v>436</v>
      </c>
      <c r="E3668" s="77">
        <v>2.97</v>
      </c>
      <c r="F3668" s="77">
        <v>11.88</v>
      </c>
      <c r="G3668" s="77">
        <v>-0.65</v>
      </c>
      <c r="H3668" s="77">
        <v>34.21</v>
      </c>
      <c r="I3668" s="77">
        <v>-8.0570000000000004</v>
      </c>
      <c r="J3668" s="77" t="s">
        <v>74</v>
      </c>
      <c r="K3668" s="77">
        <v>31.16</v>
      </c>
      <c r="L3668" s="77">
        <v>3.1627100000000001</v>
      </c>
      <c r="M3668" s="77">
        <v>-3.2475313892199931</v>
      </c>
      <c r="N3668" s="77">
        <v>3.2045300000000001</v>
      </c>
      <c r="O3668" s="77">
        <v>-4.5101777795807694</v>
      </c>
      <c r="P3668" s="77">
        <v>8660000</v>
      </c>
      <c r="Q3668" s="77">
        <v>59810</v>
      </c>
      <c r="R3668" s="77">
        <v>144.79</v>
      </c>
      <c r="S3668" s="77">
        <v>26.658999999999999</v>
      </c>
      <c r="T3668" s="77">
        <v>7.7859999999999987</v>
      </c>
      <c r="U3668" s="77">
        <v>16.133199999999999</v>
      </c>
      <c r="V3668" s="77">
        <v>2.0795554930347708</v>
      </c>
      <c r="AC3668" s="77">
        <v>3.1305000000000001</v>
      </c>
      <c r="AD3668" s="77">
        <v>2.71</v>
      </c>
      <c r="AH3668" s="77">
        <f>IF(AND(M3668&lt;Variables!$G$6,M3668&gt;Variables!$G$5),0,1)</f>
        <v>0</v>
      </c>
      <c r="AI3668" s="77">
        <f t="shared" si="116"/>
        <v>1</v>
      </c>
      <c r="AJ3668" s="77">
        <f>IF(I3668&gt;Variables!$G$7,0,1)</f>
        <v>1</v>
      </c>
      <c r="AK3668" s="77">
        <f>IF(F3668&gt;Variables!$G$8,0,1)</f>
        <v>0</v>
      </c>
      <c r="AL3668" s="77">
        <f>IF(G3668&gt;Variables!$G$9,0,1)</f>
        <v>1</v>
      </c>
      <c r="AM3668" s="77">
        <f>IF(AND(K3668&gt;Variables!$G$10,K3668&lt;Variables!$G$11),0,1)</f>
        <v>1</v>
      </c>
      <c r="AN3668" s="77">
        <f>IF(H3668&lt;Variables!$G$13,1,0)</f>
        <v>1</v>
      </c>
      <c r="AO3668" s="77">
        <f>IF(R3668&lt;Variables!$G$12,0,1)</f>
        <v>1</v>
      </c>
      <c r="AP3668" s="78">
        <f t="shared" si="117"/>
        <v>0</v>
      </c>
      <c r="AQ3668" s="77">
        <f>IF(V3668&lt;Variables!$G$15,1,0)</f>
        <v>1</v>
      </c>
      <c r="AR3668" s="77">
        <v>1</v>
      </c>
      <c r="AS3668" s="77">
        <v>0</v>
      </c>
      <c r="AT3668" s="77">
        <v>0</v>
      </c>
      <c r="AU3668" s="77">
        <v>0</v>
      </c>
      <c r="BA3668" s="77">
        <v>2</v>
      </c>
    </row>
    <row r="3669" spans="3:53" x14ac:dyDescent="0.25">
      <c r="C3669" s="77" t="s">
        <v>483</v>
      </c>
      <c r="D3669" s="77" t="s">
        <v>431</v>
      </c>
      <c r="E3669" s="77">
        <v>36.75</v>
      </c>
      <c r="F3669" s="77">
        <v>27.81</v>
      </c>
      <c r="G3669" s="77">
        <v>24.93</v>
      </c>
      <c r="H3669" s="77">
        <v>3750</v>
      </c>
      <c r="I3669" s="77">
        <v>52.366999999999997</v>
      </c>
      <c r="J3669" s="77" t="s">
        <v>74</v>
      </c>
      <c r="K3669" s="77">
        <v>55.14</v>
      </c>
      <c r="L3669" s="77">
        <v>36.990385000000003</v>
      </c>
      <c r="M3669" s="77">
        <v>-2.807486323812668E-2</v>
      </c>
      <c r="N3669" s="77">
        <v>36.416941999999999</v>
      </c>
      <c r="O3669" s="77">
        <v>1.546143001243756</v>
      </c>
      <c r="P3669" s="77">
        <v>20161000</v>
      </c>
      <c r="Q3669" s="77">
        <v>5226000</v>
      </c>
      <c r="R3669" s="77">
        <v>3.86</v>
      </c>
      <c r="S3669" s="77">
        <v>26.658999999999999</v>
      </c>
      <c r="T3669" s="77">
        <v>7.7859999999999987</v>
      </c>
      <c r="U3669" s="77">
        <v>16.133199999999999</v>
      </c>
      <c r="V3669" s="77">
        <v>2.421397098698054</v>
      </c>
      <c r="AC3669" s="77">
        <v>38.549999999999997</v>
      </c>
      <c r="AD3669" s="77">
        <v>35.630000000000003</v>
      </c>
      <c r="AH3669" s="77">
        <f>IF(AND(M3669&lt;Variables!$G$6,M3669&gt;Variables!$G$5),0,1)</f>
        <v>1</v>
      </c>
      <c r="AI3669" s="77">
        <f t="shared" si="116"/>
        <v>0</v>
      </c>
      <c r="AJ3669" s="77">
        <f>IF(I3669&gt;Variables!$G$7,0,1)</f>
        <v>0</v>
      </c>
      <c r="AK3669" s="77">
        <f>IF(F3669&gt;Variables!$G$8,0,1)</f>
        <v>0</v>
      </c>
      <c r="AL3669" s="77">
        <f>IF(G3669&gt;Variables!$G$9,0,1)</f>
        <v>0</v>
      </c>
      <c r="AM3669" s="77">
        <f>IF(AND(K3669&gt;Variables!$G$10,K3669&lt;Variables!$G$11),0,1)</f>
        <v>1</v>
      </c>
      <c r="AN3669" s="77">
        <f>IF(H3669&lt;Variables!$G$13,1,0)</f>
        <v>0</v>
      </c>
      <c r="AO3669" s="77">
        <f>IF(R3669&lt;Variables!$G$12,0,1)</f>
        <v>1</v>
      </c>
      <c r="AP3669" s="78">
        <f t="shared" si="117"/>
        <v>0</v>
      </c>
      <c r="AQ3669" s="77">
        <f>IF(V3669&lt;Variables!$G$15,1,0)</f>
        <v>1</v>
      </c>
      <c r="AR3669" s="77">
        <v>1</v>
      </c>
      <c r="AS3669" s="77">
        <v>0</v>
      </c>
      <c r="AT3669" s="77">
        <v>0</v>
      </c>
      <c r="AU3669" s="77">
        <v>0</v>
      </c>
      <c r="BA3669" s="77">
        <v>2</v>
      </c>
    </row>
    <row r="3670" spans="3:53" x14ac:dyDescent="0.25">
      <c r="C3670" s="77" t="s">
        <v>483</v>
      </c>
      <c r="D3670" s="77" t="s">
        <v>183</v>
      </c>
      <c r="E3670" s="77">
        <v>46.21</v>
      </c>
      <c r="F3670" s="77">
        <v>8.2799999999999994</v>
      </c>
      <c r="G3670" s="77">
        <v>9.2200000000000006</v>
      </c>
      <c r="H3670" s="77">
        <v>6840</v>
      </c>
      <c r="I3670" s="77">
        <v>4115.1859999999997</v>
      </c>
      <c r="J3670" s="77" t="s">
        <v>75</v>
      </c>
      <c r="K3670" s="77">
        <v>49.24</v>
      </c>
      <c r="L3670" s="77">
        <v>46.242285000000003</v>
      </c>
      <c r="M3670" s="77">
        <v>-0.37257025685474288</v>
      </c>
      <c r="N3670" s="77">
        <v>45.707506000000002</v>
      </c>
      <c r="O3670" s="77">
        <v>0.79307324271859869</v>
      </c>
      <c r="P3670" s="77">
        <v>1629000</v>
      </c>
      <c r="Q3670" s="77">
        <v>2260000</v>
      </c>
      <c r="R3670" s="77">
        <v>0.72</v>
      </c>
      <c r="S3670" s="77">
        <v>26.658999999999999</v>
      </c>
      <c r="T3670" s="77">
        <v>7.7859999999999987</v>
      </c>
      <c r="U3670" s="77">
        <v>16.133199999999999</v>
      </c>
      <c r="V3670" s="77">
        <v>2.367995479672858</v>
      </c>
      <c r="AC3670" s="77">
        <v>49.741199999999999</v>
      </c>
      <c r="AD3670" s="77">
        <v>45.100900000000003</v>
      </c>
      <c r="AH3670" s="77">
        <f>IF(AND(M3670&lt;Variables!$G$6,M3670&gt;Variables!$G$5),0,1)</f>
        <v>1</v>
      </c>
      <c r="AI3670" s="77">
        <f t="shared" si="116"/>
        <v>0</v>
      </c>
      <c r="AJ3670" s="77">
        <f>IF(I3670&gt;Variables!$G$7,0,1)</f>
        <v>0</v>
      </c>
      <c r="AK3670" s="77">
        <f>IF(F3670&gt;Variables!$G$8,0,1)</f>
        <v>1</v>
      </c>
      <c r="AL3670" s="77">
        <f>IF(G3670&gt;Variables!$G$9,0,1)</f>
        <v>1</v>
      </c>
      <c r="AM3670" s="77">
        <f>IF(AND(K3670&gt;Variables!$G$10,K3670&lt;Variables!$G$11),0,1)</f>
        <v>1</v>
      </c>
      <c r="AN3670" s="77">
        <f>IF(H3670&lt;Variables!$G$13,1,0)</f>
        <v>0</v>
      </c>
      <c r="AO3670" s="77">
        <f>IF(R3670&lt;Variables!$G$12,0,1)</f>
        <v>0</v>
      </c>
      <c r="AP3670" s="78">
        <f t="shared" si="117"/>
        <v>1</v>
      </c>
      <c r="AQ3670" s="77">
        <f>IF(V3670&lt;Variables!$G$15,1,0)</f>
        <v>1</v>
      </c>
      <c r="AR3670" s="77">
        <v>1</v>
      </c>
      <c r="AS3670" s="77">
        <v>0</v>
      </c>
      <c r="AT3670" s="77">
        <v>0</v>
      </c>
      <c r="AU3670" s="77">
        <v>0</v>
      </c>
      <c r="BA3670" s="77">
        <v>1.19</v>
      </c>
    </row>
    <row r="3671" spans="3:53" x14ac:dyDescent="0.25">
      <c r="C3671" s="77" t="s">
        <v>483</v>
      </c>
      <c r="D3671" s="77" t="s">
        <v>429</v>
      </c>
      <c r="E3671" s="77">
        <v>184.1</v>
      </c>
      <c r="F3671" s="77">
        <v>10.46</v>
      </c>
      <c r="G3671" s="77">
        <v>-0.87</v>
      </c>
      <c r="H3671" s="77">
        <v>3840</v>
      </c>
      <c r="I3671" s="77">
        <v>3.6749999999999998</v>
      </c>
      <c r="J3671" s="77" t="s">
        <v>74</v>
      </c>
      <c r="K3671" s="77">
        <v>61.95</v>
      </c>
      <c r="L3671" s="77">
        <v>183.74208333333331</v>
      </c>
      <c r="M3671" s="77">
        <v>0.1403688594293139</v>
      </c>
      <c r="N3671" s="77">
        <v>183.05662826086959</v>
      </c>
      <c r="O3671" s="77">
        <v>0.51534421238550565</v>
      </c>
      <c r="P3671" s="77">
        <v>574499</v>
      </c>
      <c r="Q3671" s="77">
        <v>177589</v>
      </c>
      <c r="R3671" s="77">
        <v>3.23</v>
      </c>
      <c r="S3671" s="77">
        <v>26.658999999999999</v>
      </c>
      <c r="T3671" s="77">
        <v>7.7859999999999987</v>
      </c>
      <c r="U3671" s="77">
        <v>16.133199999999999</v>
      </c>
      <c r="V3671" s="77">
        <v>2.4823080557257571</v>
      </c>
      <c r="AC3671" s="77">
        <v>184.48</v>
      </c>
      <c r="AD3671" s="77">
        <v>181.905</v>
      </c>
      <c r="AH3671" s="77">
        <f>IF(AND(M3671&lt;Variables!$G$6,M3671&gt;Variables!$G$5),0,1)</f>
        <v>1</v>
      </c>
      <c r="AI3671" s="77">
        <f t="shared" si="116"/>
        <v>0</v>
      </c>
      <c r="AJ3671" s="77">
        <f>IF(I3671&gt;Variables!$G$7,0,1)</f>
        <v>1</v>
      </c>
      <c r="AK3671" s="77">
        <f>IF(F3671&gt;Variables!$G$8,0,1)</f>
        <v>0</v>
      </c>
      <c r="AL3671" s="77">
        <f>IF(G3671&gt;Variables!$G$9,0,1)</f>
        <v>1</v>
      </c>
      <c r="AM3671" s="77">
        <f>IF(AND(K3671&gt;Variables!$G$10,K3671&lt;Variables!$G$11),0,1)</f>
        <v>1</v>
      </c>
      <c r="AN3671" s="77">
        <f>IF(H3671&lt;Variables!$G$13,1,0)</f>
        <v>0</v>
      </c>
      <c r="AO3671" s="77">
        <f>IF(R3671&lt;Variables!$G$12,0,1)</f>
        <v>1</v>
      </c>
      <c r="AP3671" s="78">
        <f t="shared" si="117"/>
        <v>0</v>
      </c>
      <c r="AQ3671" s="77">
        <f>IF(V3671&lt;Variables!$G$15,1,0)</f>
        <v>1</v>
      </c>
      <c r="AR3671" s="77">
        <v>0</v>
      </c>
      <c r="AS3671" s="77">
        <v>0</v>
      </c>
      <c r="AT3671" s="77">
        <v>0</v>
      </c>
      <c r="AU3671" s="77">
        <v>1</v>
      </c>
      <c r="BA3671" s="77">
        <v>-0.64</v>
      </c>
    </row>
    <row r="3672" spans="3:53" x14ac:dyDescent="0.25">
      <c r="C3672" s="77" t="s">
        <v>483</v>
      </c>
      <c r="D3672" s="77" t="s">
        <v>198</v>
      </c>
      <c r="E3672" s="77">
        <v>0.16</v>
      </c>
      <c r="F3672" s="77">
        <v>7</v>
      </c>
      <c r="G3672" s="77">
        <v>4.0999999999999996</v>
      </c>
      <c r="H3672" s="77">
        <v>-99999</v>
      </c>
      <c r="I3672" s="77">
        <v>-71.597999999999999</v>
      </c>
      <c r="J3672" s="77" t="s">
        <v>75</v>
      </c>
      <c r="L3672" s="77">
        <v>-99999</v>
      </c>
      <c r="M3672" s="77">
        <v>-99999</v>
      </c>
      <c r="N3672" s="77">
        <v>0.1579666666666667</v>
      </c>
      <c r="O3672" s="77">
        <v>-5.1065625659421823</v>
      </c>
      <c r="P3672" s="77">
        <v>51513</v>
      </c>
      <c r="Q3672" s="77">
        <v>79782</v>
      </c>
      <c r="R3672" s="77">
        <v>0.65</v>
      </c>
      <c r="S3672" s="77">
        <v>26.658999999999999</v>
      </c>
      <c r="T3672" s="77">
        <v>7.7859999999999987</v>
      </c>
      <c r="U3672" s="77">
        <v>16.133199999999999</v>
      </c>
      <c r="V3672" s="77">
        <v>-99999</v>
      </c>
      <c r="AC3672" s="77">
        <v>0.16500000000000001</v>
      </c>
      <c r="AD3672" s="77">
        <v>0.14990000000000001</v>
      </c>
      <c r="AH3672" s="77">
        <f>IF(AND(M3672&lt;Variables!$G$6,M3672&gt;Variables!$G$5),0,1)</f>
        <v>1</v>
      </c>
      <c r="AI3672" s="77">
        <f t="shared" si="116"/>
        <v>1</v>
      </c>
      <c r="AJ3672" s="77">
        <f>IF(I3672&gt;Variables!$G$7,0,1)</f>
        <v>1</v>
      </c>
      <c r="AK3672" s="77">
        <f>IF(F3672&gt;Variables!$G$8,0,1)</f>
        <v>1</v>
      </c>
      <c r="AL3672" s="77">
        <f>IF(G3672&gt;Variables!$G$9,0,1)</f>
        <v>1</v>
      </c>
      <c r="AM3672" s="77">
        <f>IF(AND(K3672&gt;Variables!$G$10,K3672&lt;Variables!$G$11),0,1)</f>
        <v>1</v>
      </c>
      <c r="AN3672" s="77">
        <f>IF(H3672&lt;Variables!$G$13,1,0)</f>
        <v>1</v>
      </c>
      <c r="AO3672" s="77">
        <f>IF(R3672&lt;Variables!$G$12,0,1)</f>
        <v>0</v>
      </c>
      <c r="AP3672" s="78">
        <f t="shared" si="117"/>
        <v>1</v>
      </c>
      <c r="AQ3672" s="77">
        <f>IF(V3672&lt;Variables!$G$15,1,0)</f>
        <v>1</v>
      </c>
      <c r="AR3672" s="77">
        <v>0</v>
      </c>
      <c r="AS3672" s="77">
        <v>0</v>
      </c>
      <c r="AT3672" s="77">
        <v>1</v>
      </c>
      <c r="AU3672" s="77">
        <v>0</v>
      </c>
      <c r="BA3672" s="77">
        <v>-2.25</v>
      </c>
    </row>
    <row r="3673" spans="3:53" x14ac:dyDescent="0.25">
      <c r="C3673" s="77" t="s">
        <v>483</v>
      </c>
      <c r="D3673" s="77" t="s">
        <v>438</v>
      </c>
      <c r="E3673" s="77">
        <v>257.73</v>
      </c>
      <c r="F3673" s="77">
        <v>8.31</v>
      </c>
      <c r="G3673" s="77">
        <v>5.46</v>
      </c>
      <c r="H3673" s="77">
        <v>52880</v>
      </c>
      <c r="I3673" s="77">
        <v>63.494999999999997</v>
      </c>
      <c r="J3673" s="77" t="s">
        <v>75</v>
      </c>
      <c r="K3673" s="77">
        <v>64.73</v>
      </c>
      <c r="L3673" s="77">
        <v>256.36431499999998</v>
      </c>
      <c r="M3673" s="77">
        <v>0.30483376752339031</v>
      </c>
      <c r="N3673" s="77">
        <v>254.62148400000001</v>
      </c>
      <c r="O3673" s="77">
        <v>0.99139945315848821</v>
      </c>
      <c r="P3673" s="77">
        <v>5106000</v>
      </c>
      <c r="Q3673" s="77">
        <v>3755000</v>
      </c>
      <c r="R3673" s="77">
        <v>1.36</v>
      </c>
      <c r="S3673" s="77">
        <v>26.658999999999999</v>
      </c>
      <c r="T3673" s="77">
        <v>7.7859999999999987</v>
      </c>
      <c r="U3673" s="77">
        <v>16.133199999999999</v>
      </c>
      <c r="V3673" s="77">
        <v>2.4987094204138418</v>
      </c>
      <c r="AC3673" s="77">
        <v>257.43</v>
      </c>
      <c r="AD3673" s="77">
        <v>253.01</v>
      </c>
      <c r="AH3673" s="77">
        <f>IF(AND(M3673&lt;Variables!$G$6,M3673&gt;Variables!$G$5),0,1)</f>
        <v>1</v>
      </c>
      <c r="AI3673" s="77">
        <f t="shared" si="116"/>
        <v>0</v>
      </c>
      <c r="AJ3673" s="77">
        <f>IF(I3673&gt;Variables!$G$7,0,1)</f>
        <v>0</v>
      </c>
      <c r="AK3673" s="77">
        <f>IF(F3673&gt;Variables!$G$8,0,1)</f>
        <v>1</v>
      </c>
      <c r="AL3673" s="77">
        <f>IF(G3673&gt;Variables!$G$9,0,1)</f>
        <v>1</v>
      </c>
      <c r="AM3673" s="77">
        <f>IF(AND(K3673&gt;Variables!$G$10,K3673&lt;Variables!$G$11),0,1)</f>
        <v>0</v>
      </c>
      <c r="AN3673" s="77">
        <f>IF(H3673&lt;Variables!$G$13,1,0)</f>
        <v>0</v>
      </c>
      <c r="AO3673" s="77">
        <f>IF(R3673&lt;Variables!$G$12,0,1)</f>
        <v>0</v>
      </c>
      <c r="AP3673" s="78">
        <f t="shared" si="117"/>
        <v>1</v>
      </c>
      <c r="AQ3673" s="77">
        <f>IF(V3673&lt;Variables!$G$15,1,0)</f>
        <v>1</v>
      </c>
      <c r="AR3673" s="77">
        <v>0</v>
      </c>
      <c r="AS3673" s="77">
        <v>0</v>
      </c>
      <c r="AT3673" s="77">
        <v>0</v>
      </c>
      <c r="AU3673" s="77">
        <v>1</v>
      </c>
      <c r="BA3673" s="77">
        <v>-1.1399999999999999</v>
      </c>
    </row>
    <row r="3674" spans="3:53" x14ac:dyDescent="0.25">
      <c r="C3674" s="77" t="s">
        <v>483</v>
      </c>
      <c r="D3674" s="77" t="s">
        <v>475</v>
      </c>
      <c r="E3674" s="77">
        <v>52.45</v>
      </c>
      <c r="F3674" s="77">
        <v>12.8</v>
      </c>
      <c r="G3674" s="77">
        <v>12.92</v>
      </c>
      <c r="H3674" s="77">
        <v>4840</v>
      </c>
      <c r="I3674" s="77">
        <v>7.1999999999999995E-2</v>
      </c>
      <c r="J3674" s="77" t="s">
        <v>75</v>
      </c>
      <c r="K3674" s="77">
        <v>71.16</v>
      </c>
      <c r="L3674" s="77">
        <v>51.056715000000011</v>
      </c>
      <c r="M3674" s="77">
        <v>2.0923496546928031</v>
      </c>
      <c r="N3674" s="77">
        <v>50.020558139534877</v>
      </c>
      <c r="O3674" s="77">
        <v>4.2071538957935424</v>
      </c>
      <c r="P3674" s="77">
        <v>622223</v>
      </c>
      <c r="Q3674" s="77">
        <v>568912</v>
      </c>
      <c r="R3674" s="77">
        <v>1.0900000000000001</v>
      </c>
      <c r="S3674" s="77">
        <v>26.658999999999999</v>
      </c>
      <c r="T3674" s="77">
        <v>7.7859999999999987</v>
      </c>
      <c r="U3674" s="77">
        <v>16.133199999999999</v>
      </c>
      <c r="V3674" s="77">
        <v>2.4039528541917381</v>
      </c>
      <c r="AC3674" s="77">
        <v>53.601500000000001</v>
      </c>
      <c r="AD3674" s="77">
        <v>50.86</v>
      </c>
      <c r="AH3674" s="77">
        <f>IF(AND(M3674&lt;Variables!$G$6,M3674&gt;Variables!$G$5),0,1)</f>
        <v>1</v>
      </c>
      <c r="AI3674" s="77">
        <f t="shared" si="116"/>
        <v>0</v>
      </c>
      <c r="AJ3674" s="77">
        <f>IF(I3674&gt;Variables!$G$7,0,1)</f>
        <v>1</v>
      </c>
      <c r="AK3674" s="77">
        <f>IF(F3674&gt;Variables!$G$8,0,1)</f>
        <v>0</v>
      </c>
      <c r="AL3674" s="77">
        <f>IF(G3674&gt;Variables!$G$9,0,1)</f>
        <v>0</v>
      </c>
      <c r="AM3674" s="77">
        <f>IF(AND(K3674&gt;Variables!$G$10,K3674&lt;Variables!$G$11),0,1)</f>
        <v>1</v>
      </c>
      <c r="AN3674" s="77">
        <f>IF(H3674&lt;Variables!$G$13,1,0)</f>
        <v>0</v>
      </c>
      <c r="AO3674" s="77">
        <f>IF(R3674&lt;Variables!$G$12,0,1)</f>
        <v>0</v>
      </c>
      <c r="AP3674" s="78">
        <f t="shared" si="117"/>
        <v>1</v>
      </c>
      <c r="AQ3674" s="77">
        <f>IF(V3674&lt;Variables!$G$15,1,0)</f>
        <v>1</v>
      </c>
      <c r="AR3674" s="77">
        <v>0</v>
      </c>
      <c r="AS3674" s="77">
        <v>0</v>
      </c>
      <c r="AT3674" s="77">
        <v>1</v>
      </c>
      <c r="AU3674" s="77">
        <v>0</v>
      </c>
      <c r="BA3674" s="77">
        <v>-2.25</v>
      </c>
    </row>
    <row r="3675" spans="3:53" x14ac:dyDescent="0.25">
      <c r="C3675" s="77" t="s">
        <v>483</v>
      </c>
      <c r="D3675" s="77" t="s">
        <v>123</v>
      </c>
      <c r="E3675" s="77">
        <v>12.67</v>
      </c>
      <c r="F3675" s="77">
        <v>11.57</v>
      </c>
      <c r="G3675" s="77">
        <v>6.7</v>
      </c>
      <c r="H3675" s="77">
        <v>4790</v>
      </c>
      <c r="I3675" s="77">
        <v>188.27099999999999</v>
      </c>
      <c r="J3675" s="77" t="s">
        <v>75</v>
      </c>
      <c r="K3675" s="77">
        <v>42.16</v>
      </c>
      <c r="L3675" s="77">
        <v>12.60872</v>
      </c>
      <c r="M3675" s="77">
        <v>-0.22857197241275401</v>
      </c>
      <c r="N3675" s="77">
        <v>12.754697999999999</v>
      </c>
      <c r="O3675" s="77">
        <v>-1.370459731778839</v>
      </c>
      <c r="P3675" s="77">
        <v>92635000</v>
      </c>
      <c r="Q3675" s="77">
        <v>48995000</v>
      </c>
      <c r="R3675" s="77">
        <v>1.89</v>
      </c>
      <c r="S3675" s="77">
        <v>26.658999999999999</v>
      </c>
      <c r="T3675" s="77">
        <v>7.7859999999999987</v>
      </c>
      <c r="U3675" s="77">
        <v>16.133199999999999</v>
      </c>
      <c r="V3675" s="77">
        <v>2.2865451629691189</v>
      </c>
      <c r="AC3675" s="77">
        <v>12.85</v>
      </c>
      <c r="AD3675" s="77">
        <v>11.72</v>
      </c>
      <c r="AH3675" s="77">
        <f>IF(AND(M3675&lt;Variables!$G$6,M3675&gt;Variables!$G$5),0,1)</f>
        <v>1</v>
      </c>
      <c r="AI3675" s="77">
        <f t="shared" si="116"/>
        <v>1</v>
      </c>
      <c r="AJ3675" s="77">
        <f>IF(I3675&gt;Variables!$G$7,0,1)</f>
        <v>0</v>
      </c>
      <c r="AK3675" s="77">
        <f>IF(F3675&gt;Variables!$G$8,0,1)</f>
        <v>0</v>
      </c>
      <c r="AL3675" s="77">
        <f>IF(G3675&gt;Variables!$G$9,0,1)</f>
        <v>1</v>
      </c>
      <c r="AM3675" s="77">
        <f>IF(AND(K3675&gt;Variables!$G$10,K3675&lt;Variables!$G$11),0,1)</f>
        <v>1</v>
      </c>
      <c r="AN3675" s="77">
        <f>IF(H3675&lt;Variables!$G$13,1,0)</f>
        <v>0</v>
      </c>
      <c r="AO3675" s="77">
        <f>IF(R3675&lt;Variables!$G$12,0,1)</f>
        <v>0</v>
      </c>
      <c r="AP3675" s="78">
        <f t="shared" si="117"/>
        <v>1</v>
      </c>
      <c r="AQ3675" s="77">
        <f>IF(V3675&lt;Variables!$G$15,1,0)</f>
        <v>1</v>
      </c>
      <c r="AR3675" s="77">
        <v>0</v>
      </c>
      <c r="AS3675" s="77">
        <v>0</v>
      </c>
      <c r="AT3675" s="77">
        <v>1</v>
      </c>
      <c r="AU3675" s="77">
        <v>0</v>
      </c>
      <c r="BA3675" s="77">
        <v>-2.25</v>
      </c>
    </row>
    <row r="3676" spans="3:53" x14ac:dyDescent="0.25">
      <c r="C3676" s="77" t="s">
        <v>483</v>
      </c>
      <c r="D3676" s="77" t="s">
        <v>442</v>
      </c>
      <c r="E3676" s="77">
        <v>141.22</v>
      </c>
      <c r="F3676" s="77">
        <v>12.06</v>
      </c>
      <c r="G3676" s="77">
        <v>3.25</v>
      </c>
      <c r="H3676" s="77">
        <v>20120</v>
      </c>
      <c r="I3676" s="77">
        <v>-21.664999999999999</v>
      </c>
      <c r="J3676" s="77" t="s">
        <v>75</v>
      </c>
      <c r="K3676" s="77">
        <v>42.33</v>
      </c>
      <c r="L3676" s="77">
        <v>141.30831000000001</v>
      </c>
      <c r="M3676" s="77">
        <v>-0.40925406297762401</v>
      </c>
      <c r="N3676" s="77">
        <v>141.251048</v>
      </c>
      <c r="O3676" s="77">
        <v>-0.36888080292332243</v>
      </c>
      <c r="P3676" s="77">
        <v>6557000</v>
      </c>
      <c r="Q3676" s="77">
        <v>2303000</v>
      </c>
      <c r="R3676" s="77">
        <v>2.85</v>
      </c>
      <c r="S3676" s="77">
        <v>26.658999999999999</v>
      </c>
      <c r="T3676" s="77">
        <v>7.7859999999999987</v>
      </c>
      <c r="U3676" s="77">
        <v>16.133199999999999</v>
      </c>
      <c r="V3676" s="77">
        <v>2.2891140352585628</v>
      </c>
      <c r="AC3676" s="77">
        <v>141.22</v>
      </c>
      <c r="AD3676" s="77">
        <v>136.09</v>
      </c>
      <c r="AH3676" s="77">
        <f>IF(AND(M3676&lt;Variables!$G$6,M3676&gt;Variables!$G$5),0,1)</f>
        <v>1</v>
      </c>
      <c r="AI3676" s="77">
        <f t="shared" si="116"/>
        <v>0</v>
      </c>
      <c r="AJ3676" s="77">
        <f>IF(I3676&gt;Variables!$G$7,0,1)</f>
        <v>1</v>
      </c>
      <c r="AK3676" s="77">
        <f>IF(F3676&gt;Variables!$G$8,0,1)</f>
        <v>0</v>
      </c>
      <c r="AL3676" s="77">
        <f>IF(G3676&gt;Variables!$G$9,0,1)</f>
        <v>1</v>
      </c>
      <c r="AM3676" s="77">
        <f>IF(AND(K3676&gt;Variables!$G$10,K3676&lt;Variables!$G$11),0,1)</f>
        <v>1</v>
      </c>
      <c r="AN3676" s="77">
        <f>IF(H3676&lt;Variables!$G$13,1,0)</f>
        <v>0</v>
      </c>
      <c r="AO3676" s="77">
        <f>IF(R3676&lt;Variables!$G$12,0,1)</f>
        <v>1</v>
      </c>
      <c r="AP3676" s="78">
        <f t="shared" si="117"/>
        <v>1</v>
      </c>
      <c r="AQ3676" s="77">
        <f>IF(V3676&lt;Variables!$G$15,1,0)</f>
        <v>1</v>
      </c>
      <c r="AR3676" s="77">
        <v>0</v>
      </c>
      <c r="AS3676" s="77">
        <v>0</v>
      </c>
      <c r="AT3676" s="77">
        <v>1</v>
      </c>
      <c r="AU3676" s="77">
        <v>0</v>
      </c>
      <c r="BA3676" s="77">
        <v>-1.64</v>
      </c>
    </row>
    <row r="3677" spans="3:53" x14ac:dyDescent="0.25">
      <c r="C3677" s="77" t="s">
        <v>483</v>
      </c>
      <c r="D3677" s="77" t="s">
        <v>131</v>
      </c>
      <c r="E3677" s="77">
        <v>1.81</v>
      </c>
      <c r="F3677" s="77">
        <v>17.88</v>
      </c>
      <c r="G3677" s="77">
        <v>12.58</v>
      </c>
      <c r="H3677" s="77">
        <v>2660</v>
      </c>
      <c r="I3677" s="77">
        <v>7.6779999999999999</v>
      </c>
      <c r="J3677" s="77" t="s">
        <v>74</v>
      </c>
      <c r="K3677" s="77">
        <v>68.97</v>
      </c>
      <c r="L3677" s="77">
        <v>1.72455</v>
      </c>
      <c r="M3677" s="77">
        <v>3.7951929488852429</v>
      </c>
      <c r="N3677" s="77">
        <v>1.699085999999999</v>
      </c>
      <c r="O3677" s="77">
        <v>5.3507591728729818</v>
      </c>
      <c r="P3677" s="77">
        <v>64574000</v>
      </c>
      <c r="Q3677" s="77">
        <v>21404000</v>
      </c>
      <c r="R3677" s="77">
        <v>3.02</v>
      </c>
      <c r="S3677" s="77">
        <v>26.658999999999999</v>
      </c>
      <c r="T3677" s="77">
        <v>7.7859999999999987</v>
      </c>
      <c r="U3677" s="77">
        <v>16.133199999999999</v>
      </c>
      <c r="V3677" s="77">
        <v>2.2569331713548442</v>
      </c>
      <c r="AC3677" s="77">
        <v>1.88</v>
      </c>
      <c r="AD3677" s="77">
        <v>1.7</v>
      </c>
      <c r="AH3677" s="77">
        <f>IF(AND(M3677&lt;Variables!$G$6,M3677&gt;Variables!$G$5),0,1)</f>
        <v>1</v>
      </c>
      <c r="AI3677" s="77">
        <f t="shared" si="116"/>
        <v>0</v>
      </c>
      <c r="AJ3677" s="77">
        <f>IF(I3677&gt;Variables!$G$7,0,1)</f>
        <v>1</v>
      </c>
      <c r="AK3677" s="77">
        <f>IF(F3677&gt;Variables!$G$8,0,1)</f>
        <v>0</v>
      </c>
      <c r="AL3677" s="77">
        <f>IF(G3677&gt;Variables!$G$9,0,1)</f>
        <v>0</v>
      </c>
      <c r="AM3677" s="77">
        <f>IF(AND(K3677&gt;Variables!$G$10,K3677&lt;Variables!$G$11),0,1)</f>
        <v>0</v>
      </c>
      <c r="AN3677" s="77">
        <f>IF(H3677&lt;Variables!$G$13,1,0)</f>
        <v>0</v>
      </c>
      <c r="AO3677" s="77">
        <f>IF(R3677&lt;Variables!$G$12,0,1)</f>
        <v>1</v>
      </c>
      <c r="AP3677" s="78">
        <f t="shared" si="117"/>
        <v>0</v>
      </c>
      <c r="AQ3677" s="77">
        <f>IF(V3677&lt;Variables!$G$15,1,0)</f>
        <v>1</v>
      </c>
      <c r="AR3677" s="77">
        <v>1</v>
      </c>
      <c r="AS3677" s="77">
        <v>0</v>
      </c>
      <c r="AT3677" s="77">
        <v>0</v>
      </c>
      <c r="AU3677" s="77">
        <v>0</v>
      </c>
      <c r="BA3677" s="77">
        <v>2</v>
      </c>
    </row>
    <row r="3678" spans="3:53" x14ac:dyDescent="0.25">
      <c r="C3678" s="77" t="s">
        <v>483</v>
      </c>
      <c r="D3678" s="77" t="s">
        <v>435</v>
      </c>
      <c r="E3678" s="77">
        <v>5.39</v>
      </c>
      <c r="F3678" s="77">
        <v>18.5</v>
      </c>
      <c r="G3678" s="77">
        <v>1.9</v>
      </c>
      <c r="H3678" s="77">
        <v>184.53</v>
      </c>
      <c r="I3678" s="77">
        <v>30.628</v>
      </c>
      <c r="J3678" s="77" t="s">
        <v>75</v>
      </c>
      <c r="K3678" s="77">
        <v>43.18</v>
      </c>
      <c r="L3678" s="77">
        <v>5.3658411764705889</v>
      </c>
      <c r="M3678" s="77">
        <v>-0.29522261188149568</v>
      </c>
      <c r="N3678" s="77">
        <v>5.3917152173913054</v>
      </c>
      <c r="O3678" s="77">
        <v>-0.77369103725563881</v>
      </c>
      <c r="P3678" s="77">
        <v>789220</v>
      </c>
      <c r="Q3678" s="77">
        <v>258610</v>
      </c>
      <c r="R3678" s="77">
        <v>3.05</v>
      </c>
      <c r="S3678" s="77">
        <v>26.658999999999999</v>
      </c>
      <c r="T3678" s="77">
        <v>7.7859999999999987</v>
      </c>
      <c r="U3678" s="77">
        <v>16.133199999999999</v>
      </c>
      <c r="V3678" s="77">
        <v>2.2982058361096831</v>
      </c>
      <c r="AC3678" s="77">
        <v>5.88</v>
      </c>
      <c r="AD3678" s="77">
        <v>5.36</v>
      </c>
      <c r="AH3678" s="77">
        <f>IF(AND(M3678&lt;Variables!$G$6,M3678&gt;Variables!$G$5),0,1)</f>
        <v>1</v>
      </c>
      <c r="AI3678" s="77">
        <f t="shared" si="116"/>
        <v>1</v>
      </c>
      <c r="AJ3678" s="77">
        <f>IF(I3678&gt;Variables!$G$7,0,1)</f>
        <v>1</v>
      </c>
      <c r="AK3678" s="77">
        <f>IF(F3678&gt;Variables!$G$8,0,1)</f>
        <v>0</v>
      </c>
      <c r="AL3678" s="77">
        <f>IF(G3678&gt;Variables!$G$9,0,1)</f>
        <v>1</v>
      </c>
      <c r="AM3678" s="77">
        <f>IF(AND(K3678&gt;Variables!$G$10,K3678&lt;Variables!$G$11),0,1)</f>
        <v>1</v>
      </c>
      <c r="AN3678" s="77">
        <f>IF(H3678&lt;Variables!$G$13,1,0)</f>
        <v>1</v>
      </c>
      <c r="AO3678" s="77">
        <f>IF(R3678&lt;Variables!$G$12,0,1)</f>
        <v>1</v>
      </c>
      <c r="AP3678" s="78">
        <f t="shared" si="117"/>
        <v>1</v>
      </c>
      <c r="AQ3678" s="77">
        <f>IF(V3678&lt;Variables!$G$15,1,0)</f>
        <v>1</v>
      </c>
      <c r="AR3678" s="77">
        <v>1</v>
      </c>
      <c r="AS3678" s="77">
        <v>0</v>
      </c>
      <c r="AT3678" s="77">
        <v>0</v>
      </c>
      <c r="AU3678" s="77">
        <v>0</v>
      </c>
      <c r="BA3678" s="77">
        <v>2</v>
      </c>
    </row>
    <row r="3679" spans="3:53" x14ac:dyDescent="0.25">
      <c r="C3679" s="77" t="s">
        <v>483</v>
      </c>
      <c r="D3679" s="77" t="s">
        <v>445</v>
      </c>
      <c r="E3679" s="77">
        <v>13.22</v>
      </c>
      <c r="F3679" s="77">
        <v>66.28</v>
      </c>
      <c r="G3679" s="77">
        <v>37.130000000000003</v>
      </c>
      <c r="H3679" s="77">
        <v>74.489999999999995</v>
      </c>
      <c r="I3679" s="77">
        <v>2673.8380000000002</v>
      </c>
      <c r="J3679" s="77" t="s">
        <v>75</v>
      </c>
      <c r="K3679" s="77">
        <v>51.94</v>
      </c>
      <c r="L3679" s="77">
        <v>13.173905</v>
      </c>
      <c r="M3679" s="77">
        <v>-1.3200717630801291</v>
      </c>
      <c r="N3679" s="77">
        <v>12.585922</v>
      </c>
      <c r="O3679" s="77">
        <v>3.2900092659083402</v>
      </c>
      <c r="P3679" s="77">
        <v>100230000</v>
      </c>
      <c r="Q3679" s="77">
        <v>14860000</v>
      </c>
      <c r="R3679" s="77">
        <v>6.74</v>
      </c>
      <c r="S3679" s="77">
        <v>26.658999999999999</v>
      </c>
      <c r="T3679" s="77">
        <v>7.7859999999999987</v>
      </c>
      <c r="U3679" s="77">
        <v>16.133199999999999</v>
      </c>
      <c r="V3679" s="77">
        <v>2.4288162583085282</v>
      </c>
      <c r="AC3679" s="77">
        <v>16.45</v>
      </c>
      <c r="AD3679" s="77">
        <v>12.42</v>
      </c>
      <c r="AH3679" s="77">
        <f>IF(AND(M3679&lt;Variables!$G$6,M3679&gt;Variables!$G$5),0,1)</f>
        <v>0</v>
      </c>
      <c r="AI3679" s="77">
        <f t="shared" si="116"/>
        <v>0</v>
      </c>
      <c r="AJ3679" s="77">
        <f>IF(I3679&gt;Variables!$G$7,0,1)</f>
        <v>0</v>
      </c>
      <c r="AK3679" s="77">
        <f>IF(F3679&gt;Variables!$G$8,0,1)</f>
        <v>0</v>
      </c>
      <c r="AL3679" s="77">
        <f>IF(G3679&gt;Variables!$G$9,0,1)</f>
        <v>0</v>
      </c>
      <c r="AM3679" s="77">
        <f>IF(AND(K3679&gt;Variables!$G$10,K3679&lt;Variables!$G$11),0,1)</f>
        <v>1</v>
      </c>
      <c r="AN3679" s="77">
        <f>IF(H3679&lt;Variables!$G$13,1,0)</f>
        <v>1</v>
      </c>
      <c r="AO3679" s="77">
        <f>IF(R3679&lt;Variables!$G$12,0,1)</f>
        <v>1</v>
      </c>
      <c r="AP3679" s="78">
        <f t="shared" si="117"/>
        <v>1</v>
      </c>
      <c r="AQ3679" s="77">
        <f>IF(V3679&lt;Variables!$G$15,1,0)</f>
        <v>1</v>
      </c>
      <c r="AR3679" s="77">
        <v>1</v>
      </c>
      <c r="AS3679" s="77">
        <v>0</v>
      </c>
      <c r="AT3679" s="77">
        <v>0</v>
      </c>
      <c r="AU3679" s="77">
        <v>0</v>
      </c>
      <c r="BA3679" s="77">
        <v>2</v>
      </c>
    </row>
    <row r="3680" spans="3:53" x14ac:dyDescent="0.25">
      <c r="C3680" s="77" t="s">
        <v>483</v>
      </c>
      <c r="D3680" s="77" t="s">
        <v>458</v>
      </c>
      <c r="E3680" s="77">
        <v>38.93</v>
      </c>
      <c r="F3680" s="77">
        <v>7.52</v>
      </c>
      <c r="G3680" s="77">
        <v>8.34</v>
      </c>
      <c r="H3680" s="77">
        <v>8790</v>
      </c>
      <c r="I3680" s="77">
        <v>10.734</v>
      </c>
      <c r="J3680" s="77" t="s">
        <v>74</v>
      </c>
      <c r="K3680" s="77">
        <v>69.67</v>
      </c>
      <c r="L3680" s="77">
        <v>38.457984999999987</v>
      </c>
      <c r="M3680" s="77">
        <v>0.91012308627195693</v>
      </c>
      <c r="N3680" s="77">
        <v>38.076263999999988</v>
      </c>
      <c r="O3680" s="77">
        <v>1.921764173081701</v>
      </c>
      <c r="P3680" s="77">
        <v>13392000</v>
      </c>
      <c r="Q3680" s="77">
        <v>19867000</v>
      </c>
      <c r="R3680" s="77">
        <v>0.67</v>
      </c>
      <c r="S3680" s="77">
        <v>26.658999999999999</v>
      </c>
      <c r="T3680" s="77">
        <v>7.7859999999999987</v>
      </c>
      <c r="U3680" s="77">
        <v>16.133199999999999</v>
      </c>
      <c r="V3680" s="77">
        <v>2.4954166740000021</v>
      </c>
      <c r="AC3680" s="77">
        <v>39.799999999999997</v>
      </c>
      <c r="AD3680" s="77">
        <v>38.39</v>
      </c>
      <c r="AH3680" s="77">
        <f>IF(AND(M3680&lt;Variables!$G$6,M3680&gt;Variables!$G$5),0,1)</f>
        <v>1</v>
      </c>
      <c r="AI3680" s="77">
        <f t="shared" si="116"/>
        <v>0</v>
      </c>
      <c r="AJ3680" s="77">
        <f>IF(I3680&gt;Variables!$G$7,0,1)</f>
        <v>1</v>
      </c>
      <c r="AK3680" s="77">
        <f>IF(F3680&gt;Variables!$G$8,0,1)</f>
        <v>1</v>
      </c>
      <c r="AL3680" s="77">
        <f>IF(G3680&gt;Variables!$G$9,0,1)</f>
        <v>1</v>
      </c>
      <c r="AM3680" s="77">
        <f>IF(AND(K3680&gt;Variables!$G$10,K3680&lt;Variables!$G$11),0,1)</f>
        <v>0</v>
      </c>
      <c r="AN3680" s="77">
        <f>IF(H3680&lt;Variables!$G$13,1,0)</f>
        <v>0</v>
      </c>
      <c r="AO3680" s="77">
        <f>IF(R3680&lt;Variables!$G$12,0,1)</f>
        <v>0</v>
      </c>
      <c r="AP3680" s="78">
        <f t="shared" si="117"/>
        <v>0</v>
      </c>
      <c r="AQ3680" s="77">
        <f>IF(V3680&lt;Variables!$G$15,1,0)</f>
        <v>1</v>
      </c>
      <c r="AR3680" s="77">
        <v>1</v>
      </c>
      <c r="AS3680" s="77">
        <v>0</v>
      </c>
      <c r="AT3680" s="77">
        <v>0</v>
      </c>
      <c r="AU3680" s="77">
        <v>0</v>
      </c>
      <c r="BA3680" s="77">
        <v>1.53</v>
      </c>
    </row>
    <row r="3681" spans="3:53" x14ac:dyDescent="0.25">
      <c r="C3681" s="77" t="s">
        <v>483</v>
      </c>
      <c r="D3681" s="77" t="s">
        <v>461</v>
      </c>
      <c r="E3681" s="77">
        <v>13.34</v>
      </c>
      <c r="F3681" s="77">
        <v>6.65</v>
      </c>
      <c r="G3681" s="77">
        <v>7.19</v>
      </c>
      <c r="H3681" s="77">
        <v>3130</v>
      </c>
      <c r="I3681" s="77">
        <v>-7.3730000000000002</v>
      </c>
      <c r="J3681" s="77" t="s">
        <v>74</v>
      </c>
      <c r="K3681" s="77">
        <v>50.02</v>
      </c>
      <c r="L3681" s="77">
        <v>13.313980000000001</v>
      </c>
      <c r="M3681" s="77">
        <v>-0.40543849397401099</v>
      </c>
      <c r="N3681" s="77">
        <v>13.145256</v>
      </c>
      <c r="O3681" s="77">
        <v>0.87289285199165045</v>
      </c>
      <c r="P3681" s="77">
        <v>3776000</v>
      </c>
      <c r="Q3681" s="77">
        <v>4033000</v>
      </c>
      <c r="R3681" s="77">
        <v>0.94</v>
      </c>
      <c r="S3681" s="77">
        <v>26.658999999999999</v>
      </c>
      <c r="T3681" s="77">
        <v>7.7859999999999987</v>
      </c>
      <c r="U3681" s="77">
        <v>16.133199999999999</v>
      </c>
      <c r="V3681" s="77">
        <v>2.3777720189707359</v>
      </c>
      <c r="AC3681" s="77">
        <v>13.31</v>
      </c>
      <c r="AD3681" s="77">
        <v>12.8</v>
      </c>
      <c r="AH3681" s="77">
        <f>IF(AND(M3681&lt;Variables!$G$6,M3681&gt;Variables!$G$5),0,1)</f>
        <v>1</v>
      </c>
      <c r="AI3681" s="77">
        <f t="shared" si="116"/>
        <v>0</v>
      </c>
      <c r="AJ3681" s="77">
        <f>IF(I3681&gt;Variables!$G$7,0,1)</f>
        <v>1</v>
      </c>
      <c r="AK3681" s="77">
        <f>IF(F3681&gt;Variables!$G$8,0,1)</f>
        <v>1</v>
      </c>
      <c r="AL3681" s="77">
        <f>IF(G3681&gt;Variables!$G$9,0,1)</f>
        <v>1</v>
      </c>
      <c r="AM3681" s="77">
        <f>IF(AND(K3681&gt;Variables!$G$10,K3681&lt;Variables!$G$11),0,1)</f>
        <v>1</v>
      </c>
      <c r="AN3681" s="77">
        <f>IF(H3681&lt;Variables!$G$13,1,0)</f>
        <v>0</v>
      </c>
      <c r="AO3681" s="77">
        <f>IF(R3681&lt;Variables!$G$12,0,1)</f>
        <v>0</v>
      </c>
      <c r="AP3681" s="78">
        <f t="shared" si="117"/>
        <v>0</v>
      </c>
      <c r="AQ3681" s="77">
        <f>IF(V3681&lt;Variables!$G$15,1,0)</f>
        <v>1</v>
      </c>
      <c r="AR3681" s="77">
        <v>0</v>
      </c>
      <c r="AS3681" s="77">
        <v>0</v>
      </c>
      <c r="AT3681" s="77">
        <v>1</v>
      </c>
      <c r="AU3681" s="77">
        <v>0</v>
      </c>
      <c r="BA3681" s="77">
        <v>-2.25</v>
      </c>
    </row>
    <row r="3682" spans="3:53" x14ac:dyDescent="0.25">
      <c r="C3682" s="77" t="s">
        <v>483</v>
      </c>
      <c r="D3682" s="77" t="s">
        <v>453</v>
      </c>
      <c r="E3682" s="77">
        <v>17.02</v>
      </c>
      <c r="F3682" s="77">
        <v>20.27</v>
      </c>
      <c r="G3682" s="77">
        <v>-1.05</v>
      </c>
      <c r="H3682" s="77">
        <v>177.22</v>
      </c>
      <c r="I3682" s="77">
        <v>-27.294</v>
      </c>
      <c r="J3682" s="77" t="s">
        <v>75</v>
      </c>
      <c r="K3682" s="77">
        <v>49.56</v>
      </c>
      <c r="L3682" s="77">
        <v>16.975625000000001</v>
      </c>
      <c r="M3682" s="77">
        <v>-3.3135746106561552E-2</v>
      </c>
      <c r="N3682" s="77">
        <v>16.96377906976744</v>
      </c>
      <c r="O3682" s="77">
        <v>3.6671841851805963E-2</v>
      </c>
      <c r="P3682" s="77">
        <v>521340.00000000012</v>
      </c>
      <c r="Q3682" s="77">
        <v>77900</v>
      </c>
      <c r="R3682" s="77">
        <v>6.69</v>
      </c>
      <c r="S3682" s="77">
        <v>26.658999999999999</v>
      </c>
      <c r="T3682" s="77">
        <v>7.7859999999999987</v>
      </c>
      <c r="U3682" s="77">
        <v>16.133199999999999</v>
      </c>
      <c r="V3682" s="77">
        <v>2.3632610231434779</v>
      </c>
      <c r="AC3682" s="77">
        <v>17</v>
      </c>
      <c r="AD3682" s="77">
        <v>16.850000000000001</v>
      </c>
      <c r="AH3682" s="77">
        <f>IF(AND(M3682&lt;Variables!$G$6,M3682&gt;Variables!$G$5),0,1)</f>
        <v>1</v>
      </c>
      <c r="AI3682" s="77">
        <f t="shared" si="116"/>
        <v>0</v>
      </c>
      <c r="AJ3682" s="77">
        <f>IF(I3682&gt;Variables!$G$7,0,1)</f>
        <v>1</v>
      </c>
      <c r="AK3682" s="77">
        <f>IF(F3682&gt;Variables!$G$8,0,1)</f>
        <v>0</v>
      </c>
      <c r="AL3682" s="77">
        <f>IF(G3682&gt;Variables!$G$9,0,1)</f>
        <v>1</v>
      </c>
      <c r="AM3682" s="77">
        <f>IF(AND(K3682&gt;Variables!$G$10,K3682&lt;Variables!$G$11),0,1)</f>
        <v>1</v>
      </c>
      <c r="AN3682" s="77">
        <f>IF(H3682&lt;Variables!$G$13,1,0)</f>
        <v>1</v>
      </c>
      <c r="AO3682" s="77">
        <f>IF(R3682&lt;Variables!$G$12,0,1)</f>
        <v>1</v>
      </c>
      <c r="AP3682" s="78">
        <f t="shared" si="117"/>
        <v>1</v>
      </c>
      <c r="AQ3682" s="77">
        <f>IF(V3682&lt;Variables!$G$15,1,0)</f>
        <v>1</v>
      </c>
      <c r="AR3682" s="77">
        <v>0</v>
      </c>
      <c r="AS3682" s="77">
        <v>1</v>
      </c>
      <c r="AT3682" s="77">
        <v>0</v>
      </c>
      <c r="AU3682" s="77">
        <v>0</v>
      </c>
      <c r="BA3682" s="77">
        <v>-0.25</v>
      </c>
    </row>
    <row r="3683" spans="3:53" x14ac:dyDescent="0.25">
      <c r="C3683" s="77" t="s">
        <v>483</v>
      </c>
      <c r="D3683" s="77" t="s">
        <v>455</v>
      </c>
      <c r="E3683" s="77">
        <v>18.05</v>
      </c>
      <c r="F3683" s="77">
        <v>6.38</v>
      </c>
      <c r="G3683" s="77">
        <v>5.88</v>
      </c>
      <c r="H3683" s="77">
        <v>5230</v>
      </c>
      <c r="I3683" s="77">
        <v>-38.115000000000002</v>
      </c>
      <c r="J3683" s="77" t="s">
        <v>74</v>
      </c>
      <c r="K3683" s="77">
        <v>64.33</v>
      </c>
      <c r="L3683" s="77">
        <v>17.939155</v>
      </c>
      <c r="M3683" s="77">
        <v>0.33917428106285102</v>
      </c>
      <c r="N3683" s="77">
        <v>17.835438</v>
      </c>
      <c r="O3683" s="77">
        <v>0.92266867794331775</v>
      </c>
      <c r="P3683" s="77">
        <v>2004000</v>
      </c>
      <c r="Q3683" s="77">
        <v>5070000</v>
      </c>
      <c r="R3683" s="77">
        <v>0.4</v>
      </c>
      <c r="S3683" s="77">
        <v>26.658999999999999</v>
      </c>
      <c r="T3683" s="77">
        <v>7.7859999999999987</v>
      </c>
      <c r="U3683" s="77">
        <v>16.133199999999999</v>
      </c>
      <c r="V3683" s="77">
        <v>2.4926035275036078</v>
      </c>
      <c r="AC3683" s="77">
        <v>18.079999999999998</v>
      </c>
      <c r="AD3683" s="77">
        <v>17.78</v>
      </c>
      <c r="AH3683" s="77">
        <f>IF(AND(M3683&lt;Variables!$G$6,M3683&gt;Variables!$G$5),0,1)</f>
        <v>1</v>
      </c>
      <c r="AI3683" s="77">
        <f t="shared" si="116"/>
        <v>0</v>
      </c>
      <c r="AJ3683" s="77">
        <f>IF(I3683&gt;Variables!$G$7,0,1)</f>
        <v>1</v>
      </c>
      <c r="AK3683" s="77">
        <f>IF(F3683&gt;Variables!$G$8,0,1)</f>
        <v>1</v>
      </c>
      <c r="AL3683" s="77">
        <f>IF(G3683&gt;Variables!$G$9,0,1)</f>
        <v>1</v>
      </c>
      <c r="AM3683" s="77">
        <f>IF(AND(K3683&gt;Variables!$G$10,K3683&lt;Variables!$G$11),0,1)</f>
        <v>0</v>
      </c>
      <c r="AN3683" s="77">
        <f>IF(H3683&lt;Variables!$G$13,1,0)</f>
        <v>0</v>
      </c>
      <c r="AO3683" s="77">
        <f>IF(R3683&lt;Variables!$G$12,0,1)</f>
        <v>0</v>
      </c>
      <c r="AP3683" s="78">
        <f t="shared" si="117"/>
        <v>0</v>
      </c>
      <c r="AQ3683" s="77">
        <f>IF(V3683&lt;Variables!$G$15,1,0)</f>
        <v>1</v>
      </c>
      <c r="AR3683" s="77">
        <v>0</v>
      </c>
      <c r="AS3683" s="77">
        <v>0</v>
      </c>
      <c r="AT3683" s="77">
        <v>0</v>
      </c>
      <c r="AU3683" s="77">
        <v>1</v>
      </c>
      <c r="BA3683" s="77">
        <v>-0.87</v>
      </c>
    </row>
    <row r="3684" spans="3:53" x14ac:dyDescent="0.25">
      <c r="C3684" s="77" t="s">
        <v>483</v>
      </c>
      <c r="D3684" s="77" t="s">
        <v>444</v>
      </c>
      <c r="E3684" s="77">
        <v>2.5099999999999998</v>
      </c>
      <c r="F3684" s="77">
        <v>18.350000000000001</v>
      </c>
      <c r="G3684" s="77">
        <v>3.2</v>
      </c>
      <c r="H3684" s="77">
        <v>-99999</v>
      </c>
      <c r="I3684" s="77">
        <v>-99999</v>
      </c>
      <c r="J3684" s="77" t="s">
        <v>75</v>
      </c>
      <c r="K3684" s="77">
        <v>-99999</v>
      </c>
      <c r="L3684" s="77">
        <v>-99999</v>
      </c>
      <c r="M3684" s="77">
        <v>-99999</v>
      </c>
      <c r="N3684" s="77">
        <v>2.58</v>
      </c>
      <c r="O3684" s="77">
        <v>0</v>
      </c>
      <c r="P3684" s="77">
        <v>123910</v>
      </c>
      <c r="Q3684" s="77">
        <v>1740</v>
      </c>
      <c r="R3684" s="77">
        <v>71.209999999999994</v>
      </c>
      <c r="S3684" s="77">
        <v>26.658999999999999</v>
      </c>
      <c r="T3684" s="77">
        <v>7.7859999999999987</v>
      </c>
      <c r="U3684" s="77">
        <v>16.133199999999999</v>
      </c>
      <c r="V3684" s="77">
        <v>-99999</v>
      </c>
      <c r="AC3684" s="77">
        <v>2.58</v>
      </c>
      <c r="AD3684" s="77">
        <v>2.5</v>
      </c>
      <c r="AH3684" s="77">
        <f>IF(AND(M3684&lt;Variables!$G$6,M3684&gt;Variables!$G$5),0,1)</f>
        <v>1</v>
      </c>
      <c r="AI3684" s="77">
        <f t="shared" si="116"/>
        <v>1</v>
      </c>
      <c r="AJ3684" s="77">
        <f>IF(I3684&gt;Variables!$G$7,0,1)</f>
        <v>1</v>
      </c>
      <c r="AK3684" s="77">
        <f>IF(F3684&gt;Variables!$G$8,0,1)</f>
        <v>0</v>
      </c>
      <c r="AL3684" s="77">
        <f>IF(G3684&gt;Variables!$G$9,0,1)</f>
        <v>1</v>
      </c>
      <c r="AM3684" s="77">
        <f>IF(AND(K3684&gt;Variables!$G$10,K3684&lt;Variables!$G$11),0,1)</f>
        <v>1</v>
      </c>
      <c r="AN3684" s="77">
        <f>IF(H3684&lt;Variables!$G$13,1,0)</f>
        <v>1</v>
      </c>
      <c r="AO3684" s="77">
        <f>IF(R3684&lt;Variables!$G$12,0,1)</f>
        <v>1</v>
      </c>
      <c r="AP3684" s="78">
        <f t="shared" si="117"/>
        <v>1</v>
      </c>
      <c r="AQ3684" s="77">
        <f>IF(V3684&lt;Variables!$G$15,1,0)</f>
        <v>1</v>
      </c>
      <c r="AR3684" s="77">
        <v>1</v>
      </c>
      <c r="AS3684" s="77">
        <v>0</v>
      </c>
      <c r="AT3684" s="77">
        <v>0</v>
      </c>
      <c r="AU3684" s="77">
        <v>0</v>
      </c>
      <c r="BA3684" s="77">
        <v>2</v>
      </c>
    </row>
    <row r="3685" spans="3:53" x14ac:dyDescent="0.25">
      <c r="C3685" s="77" t="s">
        <v>483</v>
      </c>
      <c r="D3685" s="77" t="s">
        <v>286</v>
      </c>
      <c r="E3685" s="77">
        <v>9.7799999999999994</v>
      </c>
      <c r="F3685" s="77">
        <v>15.05</v>
      </c>
      <c r="G3685" s="77">
        <v>11.36</v>
      </c>
      <c r="H3685" s="77">
        <v>38.950000000000003</v>
      </c>
      <c r="I3685" s="77">
        <v>5.7590000000000003</v>
      </c>
      <c r="J3685" s="77" t="s">
        <v>74</v>
      </c>
      <c r="K3685" s="77">
        <v>52.46</v>
      </c>
      <c r="L3685" s="77">
        <v>9.8360500000000002</v>
      </c>
      <c r="M3685" s="77">
        <v>-0.36650891363910792</v>
      </c>
      <c r="N3685" s="77">
        <v>9.6747599999999991</v>
      </c>
      <c r="O3685" s="77">
        <v>1.294502395925083</v>
      </c>
      <c r="P3685" s="77">
        <v>578060</v>
      </c>
      <c r="Q3685" s="77">
        <v>108820</v>
      </c>
      <c r="R3685" s="77">
        <v>5.31</v>
      </c>
      <c r="S3685" s="77">
        <v>26.658999999999999</v>
      </c>
      <c r="T3685" s="77">
        <v>7.7859999999999987</v>
      </c>
      <c r="U3685" s="77">
        <v>16.133199999999999</v>
      </c>
      <c r="V3685" s="77">
        <v>2.404618687001387</v>
      </c>
      <c r="AC3685" s="77">
        <v>10.76</v>
      </c>
      <c r="AD3685" s="77">
        <v>9.3792000000000009</v>
      </c>
      <c r="AH3685" s="77">
        <f>IF(AND(M3685&lt;Variables!$G$6,M3685&gt;Variables!$G$5),0,1)</f>
        <v>1</v>
      </c>
      <c r="AI3685" s="77">
        <f t="shared" si="116"/>
        <v>0</v>
      </c>
      <c r="AJ3685" s="77">
        <f>IF(I3685&gt;Variables!$G$7,0,1)</f>
        <v>1</v>
      </c>
      <c r="AK3685" s="77">
        <f>IF(F3685&gt;Variables!$G$8,0,1)</f>
        <v>0</v>
      </c>
      <c r="AL3685" s="77">
        <f>IF(G3685&gt;Variables!$G$9,0,1)</f>
        <v>0</v>
      </c>
      <c r="AM3685" s="77">
        <f>IF(AND(K3685&gt;Variables!$G$10,K3685&lt;Variables!$G$11),0,1)</f>
        <v>1</v>
      </c>
      <c r="AN3685" s="77">
        <f>IF(H3685&lt;Variables!$G$13,1,0)</f>
        <v>1</v>
      </c>
      <c r="AO3685" s="77">
        <f>IF(R3685&lt;Variables!$G$12,0,1)</f>
        <v>1</v>
      </c>
      <c r="AP3685" s="78">
        <f t="shared" si="117"/>
        <v>0</v>
      </c>
      <c r="AQ3685" s="77">
        <f>IF(V3685&lt;Variables!$G$15,1,0)</f>
        <v>1</v>
      </c>
      <c r="AR3685" s="77">
        <v>1</v>
      </c>
      <c r="AS3685" s="77">
        <v>0</v>
      </c>
      <c r="AT3685" s="77">
        <v>0</v>
      </c>
      <c r="AU3685" s="77">
        <v>0</v>
      </c>
      <c r="BA3685" s="77">
        <v>2</v>
      </c>
    </row>
    <row r="3686" spans="3:53" x14ac:dyDescent="0.25">
      <c r="C3686" s="77" t="s">
        <v>428</v>
      </c>
      <c r="D3686" s="77" t="s">
        <v>444</v>
      </c>
      <c r="E3686" s="77">
        <v>2.5099999999999998</v>
      </c>
      <c r="F3686" s="77">
        <v>18.350000000000001</v>
      </c>
      <c r="G3686" s="77">
        <v>3.2</v>
      </c>
      <c r="H3686" s="77">
        <v>-99999</v>
      </c>
      <c r="I3686" s="77">
        <v>-99999</v>
      </c>
      <c r="J3686" s="77" t="s">
        <v>75</v>
      </c>
      <c r="K3686" s="77">
        <v>-99999</v>
      </c>
      <c r="L3686" s="77">
        <v>-99999</v>
      </c>
      <c r="M3686" s="77">
        <v>-99999</v>
      </c>
      <c r="N3686" s="77">
        <v>2.58</v>
      </c>
      <c r="O3686" s="77">
        <v>0</v>
      </c>
      <c r="P3686" s="77">
        <v>123910</v>
      </c>
      <c r="Q3686" s="77">
        <v>1740</v>
      </c>
      <c r="R3686" s="77">
        <v>71.209999999999994</v>
      </c>
      <c r="S3686" s="77">
        <v>27.206</v>
      </c>
      <c r="T3686" s="77">
        <v>7.6379999999999999</v>
      </c>
      <c r="U3686" s="77">
        <v>16.290400000000002</v>
      </c>
      <c r="V3686" s="77">
        <v>-99999</v>
      </c>
      <c r="AC3686" s="77">
        <v>2.58</v>
      </c>
      <c r="AD3686" s="77">
        <v>2.5</v>
      </c>
      <c r="AH3686" s="77">
        <f>IF(AND(M3686&lt;Variables!$G$6,M3686&gt;Variables!$G$5),0,1)</f>
        <v>1</v>
      </c>
      <c r="AI3686" s="77">
        <f t="shared" si="116"/>
        <v>1</v>
      </c>
      <c r="AJ3686" s="77">
        <f>IF(I3686&gt;Variables!$G$7,0,1)</f>
        <v>1</v>
      </c>
      <c r="AK3686" s="77">
        <f>IF(F3686&gt;Variables!$G$8,0,1)</f>
        <v>0</v>
      </c>
      <c r="AL3686" s="77">
        <f>IF(G3686&gt;Variables!$G$9,0,1)</f>
        <v>1</v>
      </c>
      <c r="AM3686" s="77">
        <f>IF(AND(K3686&gt;Variables!$G$10,K3686&lt;Variables!$G$11),0,1)</f>
        <v>1</v>
      </c>
      <c r="AN3686" s="77">
        <f>IF(H3686&lt;Variables!$G$13,1,0)</f>
        <v>1</v>
      </c>
      <c r="AO3686" s="77">
        <f>IF(R3686&lt;Variables!$G$12,0,1)</f>
        <v>1</v>
      </c>
      <c r="AP3686" s="78">
        <f t="shared" si="117"/>
        <v>1</v>
      </c>
      <c r="AQ3686" s="77">
        <f>IF(V3686&lt;Variables!$G$15,1,0)</f>
        <v>1</v>
      </c>
      <c r="AR3686" s="77">
        <v>1</v>
      </c>
      <c r="AS3686" s="77">
        <v>0</v>
      </c>
      <c r="AT3686" s="77">
        <v>0</v>
      </c>
      <c r="AU3686" s="77">
        <v>0</v>
      </c>
      <c r="BA3686" s="77">
        <v>2</v>
      </c>
    </row>
    <row r="3687" spans="3:53" x14ac:dyDescent="0.25">
      <c r="C3687" s="77" t="s">
        <v>428</v>
      </c>
      <c r="D3687" s="77" t="s">
        <v>438</v>
      </c>
      <c r="E3687" s="77">
        <v>256.3</v>
      </c>
      <c r="F3687" s="77">
        <v>8.0399999999999991</v>
      </c>
      <c r="G3687" s="77">
        <v>4.92</v>
      </c>
      <c r="H3687" s="77">
        <v>52880</v>
      </c>
      <c r="I3687" s="77">
        <v>63.262</v>
      </c>
      <c r="J3687" s="77" t="s">
        <v>75</v>
      </c>
      <c r="K3687" s="77">
        <v>46.14</v>
      </c>
      <c r="L3687" s="77">
        <v>256.62469500000009</v>
      </c>
      <c r="M3687" s="77">
        <v>-0.30943826353113979</v>
      </c>
      <c r="N3687" s="77">
        <v>255.031476</v>
      </c>
      <c r="O3687" s="77">
        <v>0.31334328316401022</v>
      </c>
      <c r="P3687" s="77">
        <v>5196000</v>
      </c>
      <c r="Q3687" s="77">
        <v>3755000</v>
      </c>
      <c r="R3687" s="77">
        <v>1.38</v>
      </c>
      <c r="S3687" s="77">
        <v>27.206</v>
      </c>
      <c r="T3687" s="77">
        <v>7.6379999999999999</v>
      </c>
      <c r="U3687" s="77">
        <v>16.290400000000002</v>
      </c>
      <c r="V3687" s="77">
        <v>2.3316062761102092</v>
      </c>
      <c r="AC3687" s="77">
        <v>256.93</v>
      </c>
      <c r="AD3687" s="77">
        <v>253.01</v>
      </c>
      <c r="AH3687" s="77">
        <f>IF(AND(M3687&lt;Variables!$G$6,M3687&gt;Variables!$G$5),0,1)</f>
        <v>1</v>
      </c>
      <c r="AI3687" s="77">
        <f t="shared" si="116"/>
        <v>0</v>
      </c>
      <c r="AJ3687" s="77">
        <f>IF(I3687&gt;Variables!$G$7,0,1)</f>
        <v>0</v>
      </c>
      <c r="AK3687" s="77">
        <f>IF(F3687&gt;Variables!$G$8,0,1)</f>
        <v>1</v>
      </c>
      <c r="AL3687" s="77">
        <f>IF(G3687&gt;Variables!$G$9,0,1)</f>
        <v>1</v>
      </c>
      <c r="AM3687" s="77">
        <f>IF(AND(K3687&gt;Variables!$G$10,K3687&lt;Variables!$G$11),0,1)</f>
        <v>1</v>
      </c>
      <c r="AN3687" s="77">
        <f>IF(H3687&lt;Variables!$G$13,1,0)</f>
        <v>0</v>
      </c>
      <c r="AO3687" s="77">
        <f>IF(R3687&lt;Variables!$G$12,0,1)</f>
        <v>0</v>
      </c>
      <c r="AP3687" s="78">
        <f t="shared" si="117"/>
        <v>1</v>
      </c>
      <c r="AQ3687" s="77">
        <f>IF(V3687&lt;Variables!$G$15,1,0)</f>
        <v>1</v>
      </c>
      <c r="AR3687" s="77">
        <v>0</v>
      </c>
      <c r="AS3687" s="77">
        <v>0</v>
      </c>
      <c r="AT3687" s="77">
        <v>0</v>
      </c>
      <c r="AU3687" s="77">
        <v>1</v>
      </c>
      <c r="BA3687" s="77">
        <v>-0.66</v>
      </c>
    </row>
    <row r="3688" spans="3:53" x14ac:dyDescent="0.25">
      <c r="C3688" s="77" t="s">
        <v>428</v>
      </c>
      <c r="D3688" s="77" t="s">
        <v>475</v>
      </c>
      <c r="E3688" s="77">
        <v>51.47</v>
      </c>
      <c r="F3688" s="77">
        <v>11.2</v>
      </c>
      <c r="G3688" s="77">
        <v>11.27</v>
      </c>
      <c r="H3688" s="77">
        <v>4840</v>
      </c>
      <c r="I3688" s="77">
        <v>6.0999999999999999E-2</v>
      </c>
      <c r="J3688" s="77" t="s">
        <v>75</v>
      </c>
      <c r="K3688" s="77">
        <v>57.03</v>
      </c>
      <c r="L3688" s="77">
        <v>51.161805000000001</v>
      </c>
      <c r="M3688" s="77">
        <v>0.38738859975717888</v>
      </c>
      <c r="N3688" s="77">
        <v>50.440863636363638</v>
      </c>
      <c r="O3688" s="77">
        <v>1.822205841403836</v>
      </c>
      <c r="P3688" s="77">
        <v>649288</v>
      </c>
      <c r="Q3688" s="77">
        <v>568912</v>
      </c>
      <c r="R3688" s="77">
        <v>1.1399999999999999</v>
      </c>
      <c r="S3688" s="77">
        <v>27.206</v>
      </c>
      <c r="T3688" s="77">
        <v>7.6379999999999999</v>
      </c>
      <c r="U3688" s="77">
        <v>16.290400000000002</v>
      </c>
      <c r="V3688" s="77">
        <v>2.421893685125339</v>
      </c>
      <c r="AC3688" s="77">
        <v>53.601500000000001</v>
      </c>
      <c r="AD3688" s="77">
        <v>50.86</v>
      </c>
      <c r="AH3688" s="77">
        <f>IF(AND(M3688&lt;Variables!$G$6,M3688&gt;Variables!$G$5),0,1)</f>
        <v>1</v>
      </c>
      <c r="AI3688" s="77">
        <f t="shared" si="116"/>
        <v>0</v>
      </c>
      <c r="AJ3688" s="77">
        <f>IF(I3688&gt;Variables!$G$7,0,1)</f>
        <v>1</v>
      </c>
      <c r="AK3688" s="77">
        <f>IF(F3688&gt;Variables!$G$8,0,1)</f>
        <v>0</v>
      </c>
      <c r="AL3688" s="77">
        <f>IF(G3688&gt;Variables!$G$9,0,1)</f>
        <v>0</v>
      </c>
      <c r="AM3688" s="77">
        <f>IF(AND(K3688&gt;Variables!$G$10,K3688&lt;Variables!$G$11),0,1)</f>
        <v>1</v>
      </c>
      <c r="AN3688" s="77">
        <f>IF(H3688&lt;Variables!$G$13,1,0)</f>
        <v>0</v>
      </c>
      <c r="AO3688" s="77">
        <f>IF(R3688&lt;Variables!$G$12,0,1)</f>
        <v>0</v>
      </c>
      <c r="AP3688" s="78">
        <f t="shared" si="117"/>
        <v>1</v>
      </c>
      <c r="AQ3688" s="77">
        <f>IF(V3688&lt;Variables!$G$15,1,0)</f>
        <v>1</v>
      </c>
      <c r="AR3688" s="77">
        <v>1</v>
      </c>
      <c r="AS3688" s="77">
        <v>0</v>
      </c>
      <c r="AT3688" s="77">
        <v>0</v>
      </c>
      <c r="AU3688" s="77">
        <v>0</v>
      </c>
      <c r="BA3688" s="77">
        <v>2</v>
      </c>
    </row>
    <row r="3689" spans="3:53" x14ac:dyDescent="0.25">
      <c r="C3689" s="77" t="s">
        <v>428</v>
      </c>
      <c r="D3689" s="77" t="s">
        <v>442</v>
      </c>
      <c r="E3689" s="77">
        <v>141.35</v>
      </c>
      <c r="F3689" s="77">
        <v>12.46</v>
      </c>
      <c r="G3689" s="77">
        <v>3.36</v>
      </c>
      <c r="H3689" s="77">
        <v>20120</v>
      </c>
      <c r="I3689" s="77">
        <v>-21.648</v>
      </c>
      <c r="J3689" s="77" t="s">
        <v>75</v>
      </c>
      <c r="K3689" s="77">
        <v>44.43</v>
      </c>
      <c r="L3689" s="77">
        <v>141.04641000000001</v>
      </c>
      <c r="M3689" s="77">
        <v>-0.1215273752802218</v>
      </c>
      <c r="N3689" s="77">
        <v>141.31348399999999</v>
      </c>
      <c r="O3689" s="77">
        <v>-0.31029169162655179</v>
      </c>
      <c r="P3689" s="77">
        <v>6615000</v>
      </c>
      <c r="Q3689" s="77">
        <v>2303000</v>
      </c>
      <c r="R3689" s="77">
        <v>2.87</v>
      </c>
      <c r="S3689" s="77">
        <v>27.206</v>
      </c>
      <c r="T3689" s="77">
        <v>7.6379999999999999</v>
      </c>
      <c r="U3689" s="77">
        <v>16.290400000000002</v>
      </c>
      <c r="V3689" s="77">
        <v>2.310499602954148</v>
      </c>
      <c r="AC3689" s="77">
        <v>141.22</v>
      </c>
      <c r="AD3689" s="77">
        <v>136.09</v>
      </c>
      <c r="AH3689" s="77">
        <f>IF(AND(M3689&lt;Variables!$G$6,M3689&gt;Variables!$G$5),0,1)</f>
        <v>1</v>
      </c>
      <c r="AI3689" s="77">
        <f t="shared" si="116"/>
        <v>1</v>
      </c>
      <c r="AJ3689" s="77">
        <f>IF(I3689&gt;Variables!$G$7,0,1)</f>
        <v>1</v>
      </c>
      <c r="AK3689" s="77">
        <f>IF(F3689&gt;Variables!$G$8,0,1)</f>
        <v>0</v>
      </c>
      <c r="AL3689" s="77">
        <f>IF(G3689&gt;Variables!$G$9,0,1)</f>
        <v>1</v>
      </c>
      <c r="AM3689" s="77">
        <f>IF(AND(K3689&gt;Variables!$G$10,K3689&lt;Variables!$G$11),0,1)</f>
        <v>1</v>
      </c>
      <c r="AN3689" s="77">
        <f>IF(H3689&lt;Variables!$G$13,1,0)</f>
        <v>0</v>
      </c>
      <c r="AO3689" s="77">
        <f>IF(R3689&lt;Variables!$G$12,0,1)</f>
        <v>1</v>
      </c>
      <c r="AP3689" s="78">
        <f t="shared" si="117"/>
        <v>1</v>
      </c>
      <c r="AQ3689" s="77">
        <f>IF(V3689&lt;Variables!$G$15,1,0)</f>
        <v>1</v>
      </c>
      <c r="AR3689" s="77">
        <v>0</v>
      </c>
      <c r="AS3689" s="77">
        <v>0</v>
      </c>
      <c r="AT3689" s="77">
        <v>1</v>
      </c>
      <c r="AU3689" s="77">
        <v>0</v>
      </c>
      <c r="BA3689" s="77">
        <v>-1.65</v>
      </c>
    </row>
    <row r="3690" spans="3:53" x14ac:dyDescent="0.25">
      <c r="C3690" s="77" t="s">
        <v>428</v>
      </c>
      <c r="D3690" s="77" t="s">
        <v>477</v>
      </c>
      <c r="E3690" s="77">
        <v>1.29</v>
      </c>
      <c r="F3690" s="77">
        <v>6.35</v>
      </c>
      <c r="G3690" s="77">
        <v>4.6900000000000004</v>
      </c>
      <c r="H3690" s="77">
        <v>-99999</v>
      </c>
      <c r="I3690" s="77">
        <v>9.94</v>
      </c>
      <c r="J3690" s="77" t="s">
        <v>75</v>
      </c>
      <c r="L3690" s="77">
        <v>-99999</v>
      </c>
      <c r="M3690" s="77">
        <v>-99999</v>
      </c>
      <c r="N3690" s="77">
        <v>1.34</v>
      </c>
      <c r="O3690" s="77">
        <v>0</v>
      </c>
      <c r="P3690" s="77">
        <v>31852</v>
      </c>
      <c r="Q3690" s="77">
        <v>263212</v>
      </c>
      <c r="R3690" s="77">
        <v>0.12</v>
      </c>
      <c r="S3690" s="77">
        <v>27.206</v>
      </c>
      <c r="T3690" s="77">
        <v>7.6379999999999999</v>
      </c>
      <c r="U3690" s="77">
        <v>16.290400000000002</v>
      </c>
      <c r="V3690" s="77">
        <v>-99999</v>
      </c>
      <c r="AC3690" s="77">
        <v>1.33</v>
      </c>
      <c r="AD3690" s="77">
        <v>1.28</v>
      </c>
      <c r="AH3690" s="77">
        <f>IF(AND(M3690&lt;Variables!$G$6,M3690&gt;Variables!$G$5),0,1)</f>
        <v>1</v>
      </c>
      <c r="AI3690" s="77">
        <f t="shared" si="116"/>
        <v>1</v>
      </c>
      <c r="AJ3690" s="77">
        <f>IF(I3690&gt;Variables!$G$7,0,1)</f>
        <v>1</v>
      </c>
      <c r="AK3690" s="77">
        <f>IF(F3690&gt;Variables!$G$8,0,1)</f>
        <v>1</v>
      </c>
      <c r="AL3690" s="77">
        <f>IF(G3690&gt;Variables!$G$9,0,1)</f>
        <v>1</v>
      </c>
      <c r="AM3690" s="77">
        <f>IF(AND(K3690&gt;Variables!$G$10,K3690&lt;Variables!$G$11),0,1)</f>
        <v>1</v>
      </c>
      <c r="AN3690" s="77">
        <f>IF(H3690&lt;Variables!$G$13,1,0)</f>
        <v>1</v>
      </c>
      <c r="AO3690" s="77">
        <f>IF(R3690&lt;Variables!$G$12,0,1)</f>
        <v>0</v>
      </c>
      <c r="AP3690" s="78">
        <f t="shared" si="117"/>
        <v>1</v>
      </c>
      <c r="AQ3690" s="77">
        <f>IF(V3690&lt;Variables!$G$15,1,0)</f>
        <v>1</v>
      </c>
      <c r="AR3690" s="77">
        <v>1</v>
      </c>
      <c r="AS3690" s="77">
        <v>0</v>
      </c>
      <c r="AT3690" s="77">
        <v>0</v>
      </c>
      <c r="AU3690" s="77">
        <v>0</v>
      </c>
      <c r="BA3690" s="77">
        <v>2</v>
      </c>
    </row>
    <row r="3691" spans="3:53" x14ac:dyDescent="0.25">
      <c r="C3691" s="77" t="s">
        <v>428</v>
      </c>
      <c r="D3691" s="77" t="s">
        <v>195</v>
      </c>
      <c r="E3691" s="77">
        <v>32.54</v>
      </c>
      <c r="F3691" s="77">
        <v>7.81</v>
      </c>
      <c r="G3691" s="77">
        <v>7.06</v>
      </c>
      <c r="H3691" s="77">
        <v>3620</v>
      </c>
      <c r="I3691" s="77">
        <v>4.2999999999999997E-2</v>
      </c>
      <c r="J3691" s="77" t="s">
        <v>75</v>
      </c>
      <c r="K3691" s="77">
        <v>34.93</v>
      </c>
      <c r="L3691" s="77">
        <v>32.739507142857143</v>
      </c>
      <c r="M3691" s="77">
        <v>-0.92062211426082141</v>
      </c>
      <c r="N3691" s="77">
        <v>33.022626315789488</v>
      </c>
      <c r="O3691" s="77">
        <v>-1.770078219096713</v>
      </c>
      <c r="P3691" s="77">
        <v>255743</v>
      </c>
      <c r="Q3691" s="77">
        <v>706672</v>
      </c>
      <c r="R3691" s="77">
        <v>0.36</v>
      </c>
      <c r="S3691" s="77">
        <v>27.206</v>
      </c>
      <c r="T3691" s="77">
        <v>7.6379999999999999</v>
      </c>
      <c r="U3691" s="77">
        <v>16.290400000000002</v>
      </c>
      <c r="V3691" s="77">
        <v>2.1947435120143841</v>
      </c>
      <c r="AC3691" s="77">
        <v>33.059899999999999</v>
      </c>
      <c r="AD3691" s="77">
        <v>31.42</v>
      </c>
      <c r="AH3691" s="77">
        <f>IF(AND(M3691&lt;Variables!$G$6,M3691&gt;Variables!$G$5),0,1)</f>
        <v>1</v>
      </c>
      <c r="AI3691" s="77">
        <f t="shared" si="116"/>
        <v>1</v>
      </c>
      <c r="AJ3691" s="77">
        <f>IF(I3691&gt;Variables!$G$7,0,1)</f>
        <v>1</v>
      </c>
      <c r="AK3691" s="77">
        <f>IF(F3691&gt;Variables!$G$8,0,1)</f>
        <v>1</v>
      </c>
      <c r="AL3691" s="77">
        <f>IF(G3691&gt;Variables!$G$9,0,1)</f>
        <v>1</v>
      </c>
      <c r="AM3691" s="77">
        <f>IF(AND(K3691&gt;Variables!$G$10,K3691&lt;Variables!$G$11),0,1)</f>
        <v>1</v>
      </c>
      <c r="AN3691" s="77">
        <f>IF(H3691&lt;Variables!$G$13,1,0)</f>
        <v>0</v>
      </c>
      <c r="AO3691" s="77">
        <f>IF(R3691&lt;Variables!$G$12,0,1)</f>
        <v>0</v>
      </c>
      <c r="AP3691" s="78">
        <f t="shared" si="117"/>
        <v>1</v>
      </c>
      <c r="AQ3691" s="77">
        <f>IF(V3691&lt;Variables!$G$15,1,0)</f>
        <v>1</v>
      </c>
      <c r="AR3691" s="77">
        <v>0</v>
      </c>
      <c r="AS3691" s="77">
        <v>0</v>
      </c>
      <c r="AT3691" s="77">
        <v>1</v>
      </c>
      <c r="AU3691" s="77">
        <v>0</v>
      </c>
      <c r="BA3691" s="77">
        <v>-2.25</v>
      </c>
    </row>
    <row r="3692" spans="3:53" x14ac:dyDescent="0.25">
      <c r="C3692" s="77" t="s">
        <v>428</v>
      </c>
      <c r="D3692" s="77" t="s">
        <v>453</v>
      </c>
      <c r="E3692" s="77">
        <v>17</v>
      </c>
      <c r="F3692" s="77">
        <v>20.27</v>
      </c>
      <c r="G3692" s="77">
        <v>-1.05</v>
      </c>
      <c r="H3692" s="77">
        <v>177.22</v>
      </c>
      <c r="I3692" s="77">
        <v>-27.294</v>
      </c>
      <c r="J3692" s="77" t="s">
        <v>75</v>
      </c>
      <c r="K3692" s="77">
        <v>49.56</v>
      </c>
      <c r="L3692" s="77">
        <v>16.982500000000002</v>
      </c>
      <c r="M3692" s="77">
        <v>-7.3605181804794889E-2</v>
      </c>
      <c r="N3692" s="77">
        <v>16.96538717948718</v>
      </c>
      <c r="O3692" s="77">
        <v>2.7189597643796869E-2</v>
      </c>
      <c r="P3692" s="77">
        <v>521919.99999999988</v>
      </c>
      <c r="Q3692" s="77">
        <v>77900</v>
      </c>
      <c r="R3692" s="77">
        <v>6.7</v>
      </c>
      <c r="S3692" s="77">
        <v>27.206</v>
      </c>
      <c r="T3692" s="77">
        <v>7.6379999999999999</v>
      </c>
      <c r="U3692" s="77">
        <v>16.290400000000002</v>
      </c>
      <c r="V3692" s="77">
        <v>2.3642618031503009</v>
      </c>
      <c r="AC3692" s="77">
        <v>17</v>
      </c>
      <c r="AD3692" s="77">
        <v>16.850000000000001</v>
      </c>
      <c r="AH3692" s="77">
        <f>IF(AND(M3692&lt;Variables!$G$6,M3692&gt;Variables!$G$5),0,1)</f>
        <v>1</v>
      </c>
      <c r="AI3692" s="77">
        <f t="shared" si="116"/>
        <v>0</v>
      </c>
      <c r="AJ3692" s="77">
        <f>IF(I3692&gt;Variables!$G$7,0,1)</f>
        <v>1</v>
      </c>
      <c r="AK3692" s="77">
        <f>IF(F3692&gt;Variables!$G$8,0,1)</f>
        <v>0</v>
      </c>
      <c r="AL3692" s="77">
        <f>IF(G3692&gt;Variables!$G$9,0,1)</f>
        <v>1</v>
      </c>
      <c r="AM3692" s="77">
        <f>IF(AND(K3692&gt;Variables!$G$10,K3692&lt;Variables!$G$11),0,1)</f>
        <v>1</v>
      </c>
      <c r="AN3692" s="77">
        <f>IF(H3692&lt;Variables!$G$13,1,0)</f>
        <v>1</v>
      </c>
      <c r="AO3692" s="77">
        <f>IF(R3692&lt;Variables!$G$12,0,1)</f>
        <v>1</v>
      </c>
      <c r="AP3692" s="78">
        <f t="shared" si="117"/>
        <v>1</v>
      </c>
      <c r="AQ3692" s="77">
        <f>IF(V3692&lt;Variables!$G$15,1,0)</f>
        <v>1</v>
      </c>
      <c r="AR3692" s="77">
        <v>0</v>
      </c>
      <c r="AS3692" s="77">
        <v>1</v>
      </c>
      <c r="AT3692" s="77">
        <v>0</v>
      </c>
      <c r="AU3692" s="77">
        <v>0</v>
      </c>
      <c r="BA3692" s="77">
        <v>-0.15</v>
      </c>
    </row>
    <row r="3693" spans="3:53" x14ac:dyDescent="0.25">
      <c r="C3693" s="77" t="s">
        <v>428</v>
      </c>
      <c r="D3693" s="77" t="s">
        <v>445</v>
      </c>
      <c r="E3693" s="77">
        <v>13.85</v>
      </c>
      <c r="F3693" s="77">
        <v>69.739999999999995</v>
      </c>
      <c r="G3693" s="77">
        <v>46.52</v>
      </c>
      <c r="H3693" s="77">
        <v>74.489999999999995</v>
      </c>
      <c r="I3693" s="77">
        <v>2888.9670000000001</v>
      </c>
      <c r="J3693" s="77" t="s">
        <v>75</v>
      </c>
      <c r="K3693" s="77">
        <v>69.989999999999995</v>
      </c>
      <c r="L3693" s="77">
        <v>13.20243</v>
      </c>
      <c r="M3693" s="77">
        <v>5.2079049084145801</v>
      </c>
      <c r="N3693" s="77">
        <v>12.756212</v>
      </c>
      <c r="O3693" s="77">
        <v>8.8881244682983063</v>
      </c>
      <c r="P3693" s="77">
        <v>101860000</v>
      </c>
      <c r="Q3693" s="77">
        <v>14860000</v>
      </c>
      <c r="R3693" s="77">
        <v>6.85</v>
      </c>
      <c r="S3693" s="77">
        <v>27.206</v>
      </c>
      <c r="T3693" s="77">
        <v>7.6379999999999999</v>
      </c>
      <c r="U3693" s="77">
        <v>16.290400000000002</v>
      </c>
      <c r="V3693" s="77">
        <v>2.138032689164949</v>
      </c>
      <c r="AC3693" s="77">
        <v>16.45</v>
      </c>
      <c r="AD3693" s="77">
        <v>12.42</v>
      </c>
      <c r="AH3693" s="77">
        <f>IF(AND(M3693&lt;Variables!$G$6,M3693&gt;Variables!$G$5),0,1)</f>
        <v>1</v>
      </c>
      <c r="AI3693" s="77">
        <f t="shared" si="116"/>
        <v>0</v>
      </c>
      <c r="AJ3693" s="77">
        <f>IF(I3693&gt;Variables!$G$7,0,1)</f>
        <v>0</v>
      </c>
      <c r="AK3693" s="77">
        <f>IF(F3693&gt;Variables!$G$8,0,1)</f>
        <v>0</v>
      </c>
      <c r="AL3693" s="77">
        <f>IF(G3693&gt;Variables!$G$9,0,1)</f>
        <v>0</v>
      </c>
      <c r="AM3693" s="77">
        <f>IF(AND(K3693&gt;Variables!$G$10,K3693&lt;Variables!$G$11),0,1)</f>
        <v>0</v>
      </c>
      <c r="AN3693" s="77">
        <f>IF(H3693&lt;Variables!$G$13,1,0)</f>
        <v>1</v>
      </c>
      <c r="AO3693" s="77">
        <f>IF(R3693&lt;Variables!$G$12,0,1)</f>
        <v>1</v>
      </c>
      <c r="AP3693" s="78">
        <f t="shared" si="117"/>
        <v>1</v>
      </c>
      <c r="AQ3693" s="77">
        <f>IF(V3693&lt;Variables!$G$15,1,0)</f>
        <v>1</v>
      </c>
      <c r="AR3693" s="77">
        <v>0</v>
      </c>
      <c r="AS3693" s="77">
        <v>0</v>
      </c>
      <c r="AT3693" s="77">
        <v>1</v>
      </c>
      <c r="AU3693" s="77">
        <v>0</v>
      </c>
      <c r="BA3693" s="77">
        <v>-2.25</v>
      </c>
    </row>
    <row r="3694" spans="3:53" x14ac:dyDescent="0.25">
      <c r="C3694" s="77" t="s">
        <v>428</v>
      </c>
      <c r="D3694" s="77" t="s">
        <v>435</v>
      </c>
      <c r="E3694" s="77">
        <v>5.38</v>
      </c>
      <c r="F3694" s="77">
        <v>19.02</v>
      </c>
      <c r="G3694" s="77">
        <v>2.29</v>
      </c>
      <c r="H3694" s="77">
        <v>184.53</v>
      </c>
      <c r="I3694" s="77">
        <v>30.738</v>
      </c>
      <c r="J3694" s="77" t="s">
        <v>75</v>
      </c>
      <c r="K3694" s="77">
        <v>51.7</v>
      </c>
      <c r="L3694" s="77">
        <v>5.3653764705882354</v>
      </c>
      <c r="M3694" s="77">
        <v>8.6173438846459741E-2</v>
      </c>
      <c r="N3694" s="77">
        <v>5.3858217391304342</v>
      </c>
      <c r="O3694" s="77">
        <v>-0.29376648349651002</v>
      </c>
      <c r="P3694" s="77">
        <v>792400</v>
      </c>
      <c r="Q3694" s="77">
        <v>163750</v>
      </c>
      <c r="R3694" s="77">
        <v>4.84</v>
      </c>
      <c r="S3694" s="77">
        <v>27.206</v>
      </c>
      <c r="T3694" s="77">
        <v>7.6379999999999999</v>
      </c>
      <c r="U3694" s="77">
        <v>16.290400000000002</v>
      </c>
      <c r="V3694" s="77">
        <v>2.3819484134746309</v>
      </c>
      <c r="AC3694" s="77">
        <v>5.88</v>
      </c>
      <c r="AD3694" s="77">
        <v>5.36</v>
      </c>
      <c r="AH3694" s="77">
        <f>IF(AND(M3694&lt;Variables!$G$6,M3694&gt;Variables!$G$5),0,1)</f>
        <v>1</v>
      </c>
      <c r="AI3694" s="77">
        <f t="shared" si="116"/>
        <v>1</v>
      </c>
      <c r="AJ3694" s="77">
        <f>IF(I3694&gt;Variables!$G$7,0,1)</f>
        <v>1</v>
      </c>
      <c r="AK3694" s="77">
        <f>IF(F3694&gt;Variables!$G$8,0,1)</f>
        <v>0</v>
      </c>
      <c r="AL3694" s="77">
        <f>IF(G3694&gt;Variables!$G$9,0,1)</f>
        <v>1</v>
      </c>
      <c r="AM3694" s="77">
        <f>IF(AND(K3694&gt;Variables!$G$10,K3694&lt;Variables!$G$11),0,1)</f>
        <v>1</v>
      </c>
      <c r="AN3694" s="77">
        <f>IF(H3694&lt;Variables!$G$13,1,0)</f>
        <v>1</v>
      </c>
      <c r="AO3694" s="77">
        <f>IF(R3694&lt;Variables!$G$12,0,1)</f>
        <v>1</v>
      </c>
      <c r="AP3694" s="78">
        <f t="shared" si="117"/>
        <v>1</v>
      </c>
      <c r="AQ3694" s="77">
        <f>IF(V3694&lt;Variables!$G$15,1,0)</f>
        <v>1</v>
      </c>
      <c r="AR3694" s="77">
        <v>1</v>
      </c>
      <c r="AS3694" s="77">
        <v>0</v>
      </c>
      <c r="AT3694" s="77">
        <v>0</v>
      </c>
      <c r="AU3694" s="77">
        <v>0</v>
      </c>
      <c r="BA3694" s="77">
        <v>2</v>
      </c>
    </row>
    <row r="3695" spans="3:53" x14ac:dyDescent="0.25">
      <c r="C3695" s="77" t="s">
        <v>428</v>
      </c>
      <c r="D3695" s="77" t="s">
        <v>458</v>
      </c>
      <c r="E3695" s="77">
        <v>38.729999999999997</v>
      </c>
      <c r="F3695" s="77">
        <v>7.61</v>
      </c>
      <c r="G3695" s="77">
        <v>7.79</v>
      </c>
      <c r="H3695" s="77">
        <v>8790</v>
      </c>
      <c r="I3695" s="77">
        <v>10.676</v>
      </c>
      <c r="J3695" s="77" t="s">
        <v>74</v>
      </c>
      <c r="K3695" s="77">
        <v>56.63</v>
      </c>
      <c r="L3695" s="77">
        <v>38.604134999999999</v>
      </c>
      <c r="M3695" s="77">
        <v>1.519267301287805E-2</v>
      </c>
      <c r="N3695" s="77">
        <v>38.17266</v>
      </c>
      <c r="O3695" s="77">
        <v>1.145689087425396</v>
      </c>
      <c r="P3695" s="77">
        <v>13784000</v>
      </c>
      <c r="Q3695" s="77">
        <v>19867000</v>
      </c>
      <c r="R3695" s="77">
        <v>0.69</v>
      </c>
      <c r="S3695" s="77">
        <v>27.206</v>
      </c>
      <c r="T3695" s="77">
        <v>7.6379999999999999</v>
      </c>
      <c r="U3695" s="77">
        <v>16.290400000000002</v>
      </c>
      <c r="V3695" s="77">
        <v>2.435000889706711</v>
      </c>
      <c r="AC3695" s="77">
        <v>39.799999999999997</v>
      </c>
      <c r="AD3695" s="77">
        <v>38.39</v>
      </c>
      <c r="AH3695" s="77">
        <f>IF(AND(M3695&lt;Variables!$G$6,M3695&gt;Variables!$G$5),0,1)</f>
        <v>1</v>
      </c>
      <c r="AI3695" s="77">
        <f t="shared" si="116"/>
        <v>0</v>
      </c>
      <c r="AJ3695" s="77">
        <f>IF(I3695&gt;Variables!$G$7,0,1)</f>
        <v>1</v>
      </c>
      <c r="AK3695" s="77">
        <f>IF(F3695&gt;Variables!$G$8,0,1)</f>
        <v>1</v>
      </c>
      <c r="AL3695" s="77">
        <f>IF(G3695&gt;Variables!$G$9,0,1)</f>
        <v>1</v>
      </c>
      <c r="AM3695" s="77">
        <f>IF(AND(K3695&gt;Variables!$G$10,K3695&lt;Variables!$G$11),0,1)</f>
        <v>1</v>
      </c>
      <c r="AN3695" s="77">
        <f>IF(H3695&lt;Variables!$G$13,1,0)</f>
        <v>0</v>
      </c>
      <c r="AO3695" s="77">
        <f>IF(R3695&lt;Variables!$G$12,0,1)</f>
        <v>0</v>
      </c>
      <c r="AP3695" s="78">
        <f t="shared" si="117"/>
        <v>0</v>
      </c>
      <c r="AQ3695" s="77">
        <f>IF(V3695&lt;Variables!$G$15,1,0)</f>
        <v>1</v>
      </c>
      <c r="AR3695" s="77">
        <v>1</v>
      </c>
      <c r="AS3695" s="77">
        <v>0</v>
      </c>
      <c r="AT3695" s="77">
        <v>0</v>
      </c>
      <c r="AU3695" s="77">
        <v>0</v>
      </c>
      <c r="BA3695" s="77">
        <v>2</v>
      </c>
    </row>
    <row r="3696" spans="3:53" x14ac:dyDescent="0.25">
      <c r="C3696" s="77" t="s">
        <v>428</v>
      </c>
      <c r="D3696" s="77" t="s">
        <v>456</v>
      </c>
      <c r="E3696" s="77">
        <v>53.37</v>
      </c>
      <c r="F3696" s="77">
        <v>8.65</v>
      </c>
      <c r="G3696" s="77">
        <v>9.3000000000000007</v>
      </c>
      <c r="H3696" s="77">
        <v>6290</v>
      </c>
      <c r="I3696" s="77">
        <v>1.0840000000000001</v>
      </c>
      <c r="J3696" s="77" t="s">
        <v>74</v>
      </c>
      <c r="K3696" s="77">
        <v>52.07</v>
      </c>
      <c r="L3696" s="77">
        <v>53.190755000000003</v>
      </c>
      <c r="M3696" s="77">
        <v>7.3781618629015472E-2</v>
      </c>
      <c r="N3696" s="77">
        <v>53.248542000000008</v>
      </c>
      <c r="O3696" s="77">
        <v>-3.4821610702525367E-2</v>
      </c>
      <c r="P3696" s="77">
        <v>2515000</v>
      </c>
      <c r="Q3696" s="77">
        <v>1408000</v>
      </c>
      <c r="R3696" s="77">
        <v>1.79</v>
      </c>
      <c r="S3696" s="77">
        <v>27.206</v>
      </c>
      <c r="T3696" s="77">
        <v>7.6379999999999999</v>
      </c>
      <c r="U3696" s="77">
        <v>16.290400000000002</v>
      </c>
      <c r="V3696" s="77">
        <v>2.3860857995944218</v>
      </c>
      <c r="AC3696" s="77">
        <v>54.5</v>
      </c>
      <c r="AD3696" s="77">
        <v>52.95</v>
      </c>
      <c r="AH3696" s="77">
        <f>IF(AND(M3696&lt;Variables!$G$6,M3696&gt;Variables!$G$5),0,1)</f>
        <v>1</v>
      </c>
      <c r="AI3696" s="77">
        <f t="shared" si="116"/>
        <v>1</v>
      </c>
      <c r="AJ3696" s="77">
        <f>IF(I3696&gt;Variables!$G$7,0,1)</f>
        <v>1</v>
      </c>
      <c r="AK3696" s="77">
        <f>IF(F3696&gt;Variables!$G$8,0,1)</f>
        <v>1</v>
      </c>
      <c r="AL3696" s="77">
        <f>IF(G3696&gt;Variables!$G$9,0,1)</f>
        <v>1</v>
      </c>
      <c r="AM3696" s="77">
        <f>IF(AND(K3696&gt;Variables!$G$10,K3696&lt;Variables!$G$11),0,1)</f>
        <v>1</v>
      </c>
      <c r="AN3696" s="77">
        <f>IF(H3696&lt;Variables!$G$13,1,0)</f>
        <v>0</v>
      </c>
      <c r="AO3696" s="77">
        <f>IF(R3696&lt;Variables!$G$12,0,1)</f>
        <v>0</v>
      </c>
      <c r="AP3696" s="78">
        <f t="shared" si="117"/>
        <v>0</v>
      </c>
      <c r="AQ3696" s="77">
        <f>IF(V3696&lt;Variables!$G$15,1,0)</f>
        <v>1</v>
      </c>
      <c r="AR3696" s="77">
        <v>1</v>
      </c>
      <c r="AS3696" s="77">
        <v>0</v>
      </c>
      <c r="AT3696" s="77">
        <v>0</v>
      </c>
      <c r="AU3696" s="77">
        <v>0</v>
      </c>
      <c r="BA3696" s="77">
        <v>1.41</v>
      </c>
    </row>
    <row r="3697" spans="3:53" x14ac:dyDescent="0.25">
      <c r="C3697" s="77" t="s">
        <v>428</v>
      </c>
      <c r="D3697" s="77" t="s">
        <v>429</v>
      </c>
      <c r="E3697" s="77">
        <v>183.56</v>
      </c>
      <c r="F3697" s="77">
        <v>9.85</v>
      </c>
      <c r="G3697" s="77">
        <v>-1.47</v>
      </c>
      <c r="H3697" s="77">
        <v>3840</v>
      </c>
      <c r="I3697" s="77">
        <v>3.609</v>
      </c>
      <c r="J3697" s="77" t="s">
        <v>74</v>
      </c>
      <c r="K3697" s="77">
        <v>39.409999999999997</v>
      </c>
      <c r="L3697" s="77">
        <v>183.52707222222219</v>
      </c>
      <c r="M3697" s="77">
        <v>-0.34167832278332949</v>
      </c>
      <c r="N3697" s="77">
        <v>183.1229108695652</v>
      </c>
      <c r="O3697" s="77">
        <v>-0.1217274608112648</v>
      </c>
      <c r="P3697" s="77">
        <v>578073</v>
      </c>
      <c r="Q3697" s="77">
        <v>177589</v>
      </c>
      <c r="R3697" s="77">
        <v>3.26</v>
      </c>
      <c r="S3697" s="77">
        <v>27.206</v>
      </c>
      <c r="T3697" s="77">
        <v>7.6379999999999999</v>
      </c>
      <c r="U3697" s="77">
        <v>16.290400000000002</v>
      </c>
      <c r="V3697" s="77">
        <v>2.2557213739026269</v>
      </c>
      <c r="AC3697" s="77">
        <v>184.48</v>
      </c>
      <c r="AD3697" s="77">
        <v>181.905</v>
      </c>
      <c r="AH3697" s="77">
        <f>IF(AND(M3697&lt;Variables!$G$6,M3697&gt;Variables!$G$5),0,1)</f>
        <v>1</v>
      </c>
      <c r="AI3697" s="77">
        <f t="shared" si="116"/>
        <v>0</v>
      </c>
      <c r="AJ3697" s="77">
        <f>IF(I3697&gt;Variables!$G$7,0,1)</f>
        <v>1</v>
      </c>
      <c r="AK3697" s="77">
        <f>IF(F3697&gt;Variables!$G$8,0,1)</f>
        <v>0</v>
      </c>
      <c r="AL3697" s="77">
        <f>IF(G3697&gt;Variables!$G$9,0,1)</f>
        <v>1</v>
      </c>
      <c r="AM3697" s="77">
        <f>IF(AND(K3697&gt;Variables!$G$10,K3697&lt;Variables!$G$11),0,1)</f>
        <v>1</v>
      </c>
      <c r="AN3697" s="77">
        <f>IF(H3697&lt;Variables!$G$13,1,0)</f>
        <v>0</v>
      </c>
      <c r="AO3697" s="77">
        <f>IF(R3697&lt;Variables!$G$12,0,1)</f>
        <v>1</v>
      </c>
      <c r="AP3697" s="78">
        <f t="shared" si="117"/>
        <v>0</v>
      </c>
      <c r="AQ3697" s="77">
        <f>IF(V3697&lt;Variables!$G$15,1,0)</f>
        <v>1</v>
      </c>
      <c r="AR3697" s="77">
        <v>0</v>
      </c>
      <c r="AS3697" s="77">
        <v>0</v>
      </c>
      <c r="AT3697" s="77">
        <v>0</v>
      </c>
      <c r="AU3697" s="77">
        <v>1</v>
      </c>
      <c r="BA3697" s="77">
        <v>-0.28000000000000003</v>
      </c>
    </row>
    <row r="3698" spans="3:53" x14ac:dyDescent="0.25">
      <c r="C3698" s="77" t="s">
        <v>428</v>
      </c>
      <c r="D3698" s="77" t="s">
        <v>449</v>
      </c>
      <c r="E3698" s="77">
        <v>32.909999999999997</v>
      </c>
      <c r="F3698" s="77">
        <v>10.29</v>
      </c>
      <c r="G3698" s="77">
        <v>6.38</v>
      </c>
      <c r="H3698" s="77">
        <v>17360</v>
      </c>
      <c r="I3698" s="77">
        <v>-0.24</v>
      </c>
      <c r="J3698" s="77" t="s">
        <v>74</v>
      </c>
      <c r="K3698" s="77">
        <v>51.69</v>
      </c>
      <c r="L3698" s="77">
        <v>32.884155000000007</v>
      </c>
      <c r="M3698" s="77">
        <v>-0.13427439446141609</v>
      </c>
      <c r="N3698" s="77">
        <v>32.552984000000002</v>
      </c>
      <c r="O3698" s="77">
        <v>0.88168875701226423</v>
      </c>
      <c r="P3698" s="77">
        <v>35646000</v>
      </c>
      <c r="Q3698" s="77">
        <v>34219000</v>
      </c>
      <c r="R3698" s="77">
        <v>1.04</v>
      </c>
      <c r="S3698" s="77">
        <v>27.206</v>
      </c>
      <c r="T3698" s="77">
        <v>7.6379999999999999</v>
      </c>
      <c r="U3698" s="77">
        <v>16.290400000000002</v>
      </c>
      <c r="V3698" s="77">
        <v>2.3886548899785329</v>
      </c>
      <c r="AC3698" s="77">
        <v>34.130000000000003</v>
      </c>
      <c r="AD3698" s="77">
        <v>32.57</v>
      </c>
      <c r="AH3698" s="77">
        <f>IF(AND(M3698&lt;Variables!$G$6,M3698&gt;Variables!$G$5),0,1)</f>
        <v>1</v>
      </c>
      <c r="AI3698" s="77">
        <f t="shared" ref="AI3698:AI3761" si="118">IF(L3698&gt;N3698,0,1)</f>
        <v>0</v>
      </c>
      <c r="AJ3698" s="77">
        <f>IF(I3698&gt;Variables!$G$7,0,1)</f>
        <v>1</v>
      </c>
      <c r="AK3698" s="77">
        <f>IF(F3698&gt;Variables!$G$8,0,1)</f>
        <v>0</v>
      </c>
      <c r="AL3698" s="77">
        <f>IF(G3698&gt;Variables!$G$9,0,1)</f>
        <v>1</v>
      </c>
      <c r="AM3698" s="77">
        <f>IF(AND(K3698&gt;Variables!$G$10,K3698&lt;Variables!$G$11),0,1)</f>
        <v>1</v>
      </c>
      <c r="AN3698" s="77">
        <f>IF(H3698&lt;Variables!$G$13,1,0)</f>
        <v>0</v>
      </c>
      <c r="AO3698" s="77">
        <f>IF(R3698&lt;Variables!$G$12,0,1)</f>
        <v>0</v>
      </c>
      <c r="AP3698" s="78">
        <f t="shared" ref="AP3698:AP3761" si="119">IF(J3698="Pass", 0,1)</f>
        <v>0</v>
      </c>
      <c r="AQ3698" s="77">
        <f>IF(V3698&lt;Variables!$G$15,1,0)</f>
        <v>1</v>
      </c>
      <c r="AR3698" s="77">
        <v>1</v>
      </c>
      <c r="AS3698" s="77">
        <v>0</v>
      </c>
      <c r="AT3698" s="77">
        <v>0</v>
      </c>
      <c r="AU3698" s="77">
        <v>0</v>
      </c>
      <c r="BA3698" s="77">
        <v>2</v>
      </c>
    </row>
    <row r="3699" spans="3:53" x14ac:dyDescent="0.25">
      <c r="C3699" s="77" t="s">
        <v>428</v>
      </c>
      <c r="D3699" s="77" t="s">
        <v>432</v>
      </c>
      <c r="E3699" s="77">
        <v>21.83</v>
      </c>
      <c r="F3699" s="77">
        <v>11.88</v>
      </c>
      <c r="G3699" s="77">
        <v>1.78</v>
      </c>
      <c r="H3699" s="77">
        <v>2230</v>
      </c>
      <c r="I3699" s="77">
        <v>0.76</v>
      </c>
      <c r="J3699" s="77" t="s">
        <v>74</v>
      </c>
      <c r="K3699" s="77">
        <v>44.33</v>
      </c>
      <c r="L3699" s="77">
        <v>21.80958</v>
      </c>
      <c r="M3699" s="77">
        <v>-0.27318270228037589</v>
      </c>
      <c r="N3699" s="77">
        <v>21.757166000000002</v>
      </c>
      <c r="O3699" s="77">
        <v>-3.2936274880643962E-2</v>
      </c>
      <c r="P3699" s="77">
        <v>1818000</v>
      </c>
      <c r="Q3699" s="77">
        <v>1300000</v>
      </c>
      <c r="R3699" s="77">
        <v>1.4</v>
      </c>
      <c r="S3699" s="77">
        <v>27.206</v>
      </c>
      <c r="T3699" s="77">
        <v>7.6379999999999999</v>
      </c>
      <c r="U3699" s="77">
        <v>16.290400000000002</v>
      </c>
      <c r="V3699" s="77">
        <v>2.3108881944367572</v>
      </c>
      <c r="AC3699" s="77">
        <v>22.16</v>
      </c>
      <c r="AD3699" s="77">
        <v>21.46</v>
      </c>
      <c r="AH3699" s="77">
        <f>IF(AND(M3699&lt;Variables!$G$6,M3699&gt;Variables!$G$5),0,1)</f>
        <v>1</v>
      </c>
      <c r="AI3699" s="77">
        <f t="shared" si="118"/>
        <v>0</v>
      </c>
      <c r="AJ3699" s="77">
        <f>IF(I3699&gt;Variables!$G$7,0,1)</f>
        <v>1</v>
      </c>
      <c r="AK3699" s="77">
        <f>IF(F3699&gt;Variables!$G$8,0,1)</f>
        <v>0</v>
      </c>
      <c r="AL3699" s="77">
        <f>IF(G3699&gt;Variables!$G$9,0,1)</f>
        <v>1</v>
      </c>
      <c r="AM3699" s="77">
        <f>IF(AND(K3699&gt;Variables!$G$10,K3699&lt;Variables!$G$11),0,1)</f>
        <v>1</v>
      </c>
      <c r="AN3699" s="77">
        <f>IF(H3699&lt;Variables!$G$13,1,0)</f>
        <v>0</v>
      </c>
      <c r="AO3699" s="77">
        <f>IF(R3699&lt;Variables!$G$12,0,1)</f>
        <v>0</v>
      </c>
      <c r="AP3699" s="78">
        <f t="shared" si="119"/>
        <v>0</v>
      </c>
      <c r="AQ3699" s="77">
        <f>IF(V3699&lt;Variables!$G$15,1,0)</f>
        <v>1</v>
      </c>
      <c r="AR3699" s="77">
        <v>0</v>
      </c>
      <c r="AS3699" s="77">
        <v>1</v>
      </c>
      <c r="AT3699" s="77">
        <v>0</v>
      </c>
      <c r="AU3699" s="77">
        <v>0</v>
      </c>
      <c r="BA3699" s="77">
        <v>0.34</v>
      </c>
    </row>
    <row r="3700" spans="3:53" x14ac:dyDescent="0.25">
      <c r="C3700" s="77" t="s">
        <v>428</v>
      </c>
      <c r="D3700" s="77" t="s">
        <v>484</v>
      </c>
      <c r="E3700" s="77">
        <v>25.24</v>
      </c>
      <c r="F3700" s="77">
        <v>13.19</v>
      </c>
      <c r="G3700" s="77">
        <v>12.78</v>
      </c>
      <c r="H3700" s="77">
        <v>1450</v>
      </c>
      <c r="I3700" s="77">
        <v>-3.2189999999999999</v>
      </c>
      <c r="J3700" s="77" t="s">
        <v>74</v>
      </c>
      <c r="K3700" s="77">
        <v>39.22</v>
      </c>
      <c r="L3700" s="77">
        <v>25.535675000000001</v>
      </c>
      <c r="M3700" s="77">
        <v>-1.5107295969266481</v>
      </c>
      <c r="N3700" s="77">
        <v>25.233461999999999</v>
      </c>
      <c r="O3700" s="77">
        <v>-0.33115551088472972</v>
      </c>
      <c r="P3700" s="77">
        <v>3440000</v>
      </c>
      <c r="Q3700" s="77">
        <v>1110000</v>
      </c>
      <c r="R3700" s="77">
        <v>3.1</v>
      </c>
      <c r="S3700" s="77">
        <v>27.206</v>
      </c>
      <c r="T3700" s="77">
        <v>7.6379999999999999</v>
      </c>
      <c r="U3700" s="77">
        <v>16.290400000000002</v>
      </c>
      <c r="V3700" s="77">
        <v>2.2475651688416298</v>
      </c>
      <c r="AC3700" s="77">
        <v>26.33</v>
      </c>
      <c r="AD3700" s="77">
        <v>24.61</v>
      </c>
      <c r="AH3700" s="77">
        <f>IF(AND(M3700&lt;Variables!$G$6,M3700&gt;Variables!$G$5),0,1)</f>
        <v>0</v>
      </c>
      <c r="AI3700" s="77">
        <f t="shared" si="118"/>
        <v>0</v>
      </c>
      <c r="AJ3700" s="77">
        <f>IF(I3700&gt;Variables!$G$7,0,1)</f>
        <v>1</v>
      </c>
      <c r="AK3700" s="77">
        <f>IF(F3700&gt;Variables!$G$8,0,1)</f>
        <v>0</v>
      </c>
      <c r="AL3700" s="77">
        <f>IF(G3700&gt;Variables!$G$9,0,1)</f>
        <v>0</v>
      </c>
      <c r="AM3700" s="77">
        <f>IF(AND(K3700&gt;Variables!$G$10,K3700&lt;Variables!$G$11),0,1)</f>
        <v>1</v>
      </c>
      <c r="AN3700" s="77">
        <f>IF(H3700&lt;Variables!$G$13,1,0)</f>
        <v>1</v>
      </c>
      <c r="AO3700" s="77">
        <f>IF(R3700&lt;Variables!$G$12,0,1)</f>
        <v>1</v>
      </c>
      <c r="AP3700" s="78">
        <f t="shared" si="119"/>
        <v>0</v>
      </c>
      <c r="AQ3700" s="77">
        <f>IF(V3700&lt;Variables!$G$15,1,0)</f>
        <v>1</v>
      </c>
      <c r="AR3700" s="77">
        <v>1</v>
      </c>
      <c r="AS3700" s="77">
        <v>0</v>
      </c>
      <c r="AT3700" s="77">
        <v>0</v>
      </c>
      <c r="AU3700" s="77">
        <v>0</v>
      </c>
      <c r="BA3700" s="77">
        <v>2</v>
      </c>
    </row>
    <row r="3701" spans="3:53" x14ac:dyDescent="0.25">
      <c r="C3701" s="77" t="s">
        <v>428</v>
      </c>
      <c r="D3701" s="77" t="s">
        <v>485</v>
      </c>
      <c r="E3701" s="77">
        <v>5.22</v>
      </c>
      <c r="F3701" s="77">
        <v>18.12</v>
      </c>
      <c r="G3701" s="77">
        <v>18.329999999999998</v>
      </c>
      <c r="H3701" s="77">
        <v>147.38</v>
      </c>
      <c r="I3701" s="77">
        <v>-8.7840000000000007</v>
      </c>
      <c r="J3701" s="77" t="s">
        <v>74</v>
      </c>
      <c r="K3701" s="77">
        <v>59.06</v>
      </c>
      <c r="L3701" s="77">
        <v>5.1825599999999996</v>
      </c>
      <c r="M3701" s="77">
        <v>0.91537772838135634</v>
      </c>
      <c r="N3701" s="77">
        <v>5.1707714285714284</v>
      </c>
      <c r="O3701" s="77">
        <v>1.145449421749738</v>
      </c>
      <c r="P3701" s="77">
        <v>5420000</v>
      </c>
      <c r="Q3701" s="77">
        <v>1270000</v>
      </c>
      <c r="R3701" s="77">
        <v>4.2699999999999996</v>
      </c>
      <c r="S3701" s="77">
        <v>27.206</v>
      </c>
      <c r="T3701" s="77">
        <v>7.6379999999999999</v>
      </c>
      <c r="U3701" s="77">
        <v>16.290400000000002</v>
      </c>
      <c r="V3701" s="77">
        <v>2.4131106644932219</v>
      </c>
      <c r="AC3701" s="77">
        <v>5.68</v>
      </c>
      <c r="AD3701" s="77">
        <v>5.01</v>
      </c>
      <c r="AH3701" s="77">
        <f>IF(AND(M3701&lt;Variables!$G$6,M3701&gt;Variables!$G$5),0,1)</f>
        <v>1</v>
      </c>
      <c r="AI3701" s="77">
        <f t="shared" si="118"/>
        <v>0</v>
      </c>
      <c r="AJ3701" s="77">
        <f>IF(I3701&gt;Variables!$G$7,0,1)</f>
        <v>1</v>
      </c>
      <c r="AK3701" s="77">
        <f>IF(F3701&gt;Variables!$G$8,0,1)</f>
        <v>0</v>
      </c>
      <c r="AL3701" s="77">
        <f>IF(G3701&gt;Variables!$G$9,0,1)</f>
        <v>0</v>
      </c>
      <c r="AM3701" s="77">
        <f>IF(AND(K3701&gt;Variables!$G$10,K3701&lt;Variables!$G$11),0,1)</f>
        <v>1</v>
      </c>
      <c r="AN3701" s="77">
        <f>IF(H3701&lt;Variables!$G$13,1,0)</f>
        <v>1</v>
      </c>
      <c r="AO3701" s="77">
        <f>IF(R3701&lt;Variables!$G$12,0,1)</f>
        <v>1</v>
      </c>
      <c r="AP3701" s="78">
        <f t="shared" si="119"/>
        <v>0</v>
      </c>
      <c r="AQ3701" s="77">
        <f>IF(V3701&lt;Variables!$G$15,1,0)</f>
        <v>1</v>
      </c>
      <c r="AR3701" s="77">
        <v>0</v>
      </c>
      <c r="AS3701" s="77">
        <v>0</v>
      </c>
      <c r="AT3701" s="77">
        <v>1</v>
      </c>
      <c r="AU3701" s="77">
        <v>0</v>
      </c>
      <c r="BA3701" s="77">
        <v>-2.25</v>
      </c>
    </row>
    <row r="3702" spans="3:53" x14ac:dyDescent="0.25">
      <c r="C3702" s="77" t="s">
        <v>428</v>
      </c>
      <c r="D3702" s="77" t="s">
        <v>131</v>
      </c>
      <c r="E3702" s="77">
        <v>1.79</v>
      </c>
      <c r="F3702" s="77">
        <v>18.55</v>
      </c>
      <c r="G3702" s="77">
        <v>13.12</v>
      </c>
      <c r="H3702" s="77">
        <v>2660</v>
      </c>
      <c r="I3702" s="77">
        <v>7.7329999999999997</v>
      </c>
      <c r="J3702" s="77" t="s">
        <v>74</v>
      </c>
      <c r="K3702" s="77">
        <v>65.92</v>
      </c>
      <c r="L3702" s="77">
        <v>1.75034</v>
      </c>
      <c r="M3702" s="77">
        <v>2.7571786052995271</v>
      </c>
      <c r="N3702" s="77">
        <v>1.716726</v>
      </c>
      <c r="O3702" s="77">
        <v>4.7691943851261058</v>
      </c>
      <c r="P3702" s="77">
        <v>70094000</v>
      </c>
      <c r="Q3702" s="77">
        <v>21404000</v>
      </c>
      <c r="R3702" s="77">
        <v>3.27</v>
      </c>
      <c r="S3702" s="77">
        <v>27.206</v>
      </c>
      <c r="T3702" s="77">
        <v>7.6379999999999999</v>
      </c>
      <c r="U3702" s="77">
        <v>16.290400000000002</v>
      </c>
      <c r="V3702" s="77">
        <v>2.3334778658134998</v>
      </c>
      <c r="AC3702" s="77">
        <v>1.88</v>
      </c>
      <c r="AD3702" s="77">
        <v>1.7</v>
      </c>
      <c r="AH3702" s="77">
        <f>IF(AND(M3702&lt;Variables!$G$6,M3702&gt;Variables!$G$5),0,1)</f>
        <v>1</v>
      </c>
      <c r="AI3702" s="77">
        <f t="shared" si="118"/>
        <v>0</v>
      </c>
      <c r="AJ3702" s="77">
        <f>IF(I3702&gt;Variables!$G$7,0,1)</f>
        <v>1</v>
      </c>
      <c r="AK3702" s="77">
        <f>IF(F3702&gt;Variables!$G$8,0,1)</f>
        <v>0</v>
      </c>
      <c r="AL3702" s="77">
        <f>IF(G3702&gt;Variables!$G$9,0,1)</f>
        <v>0</v>
      </c>
      <c r="AM3702" s="77">
        <f>IF(AND(K3702&gt;Variables!$G$10,K3702&lt;Variables!$G$11),0,1)</f>
        <v>0</v>
      </c>
      <c r="AN3702" s="77">
        <f>IF(H3702&lt;Variables!$G$13,1,0)</f>
        <v>0</v>
      </c>
      <c r="AO3702" s="77">
        <f>IF(R3702&lt;Variables!$G$12,0,1)</f>
        <v>1</v>
      </c>
      <c r="AP3702" s="78">
        <f t="shared" si="119"/>
        <v>0</v>
      </c>
      <c r="AQ3702" s="77">
        <f>IF(V3702&lt;Variables!$G$15,1,0)</f>
        <v>1</v>
      </c>
      <c r="AR3702" s="77">
        <v>1</v>
      </c>
      <c r="AS3702" s="77">
        <v>0</v>
      </c>
      <c r="AT3702" s="77">
        <v>0</v>
      </c>
      <c r="AU3702" s="77">
        <v>0</v>
      </c>
      <c r="BA3702" s="77">
        <v>2</v>
      </c>
    </row>
    <row r="3703" spans="3:53" x14ac:dyDescent="0.25">
      <c r="C3703" s="77" t="s">
        <v>428</v>
      </c>
      <c r="D3703" s="77" t="s">
        <v>466</v>
      </c>
      <c r="E3703" s="77">
        <v>1.37</v>
      </c>
      <c r="F3703" s="77">
        <v>21.88</v>
      </c>
      <c r="G3703" s="77">
        <v>10.33</v>
      </c>
      <c r="H3703" s="77">
        <v>59.38</v>
      </c>
      <c r="I3703" s="77">
        <v>-0.90200000000000002</v>
      </c>
      <c r="J3703" s="77" t="s">
        <v>74</v>
      </c>
      <c r="K3703" s="77">
        <v>46.87</v>
      </c>
      <c r="L3703" s="77">
        <v>1.37324</v>
      </c>
      <c r="M3703" s="77">
        <v>-0.37429728233958692</v>
      </c>
      <c r="N3703" s="77">
        <v>1.3761080000000001</v>
      </c>
      <c r="O3703" s="77">
        <v>-0.58193106936375882</v>
      </c>
      <c r="P3703" s="77">
        <v>18080000</v>
      </c>
      <c r="Q3703" s="77">
        <v>1080000</v>
      </c>
      <c r="R3703" s="77">
        <v>16.739999999999998</v>
      </c>
      <c r="S3703" s="77">
        <v>27.206</v>
      </c>
      <c r="T3703" s="77">
        <v>7.6379999999999999</v>
      </c>
      <c r="U3703" s="77">
        <v>16.290400000000002</v>
      </c>
      <c r="V3703" s="77">
        <v>2.340921491514957</v>
      </c>
      <c r="AC3703" s="77">
        <v>1.64</v>
      </c>
      <c r="AD3703" s="77">
        <v>1.33</v>
      </c>
      <c r="AH3703" s="77">
        <f>IF(AND(M3703&lt;Variables!$G$6,M3703&gt;Variables!$G$5),0,1)</f>
        <v>1</v>
      </c>
      <c r="AI3703" s="77">
        <f t="shared" si="118"/>
        <v>1</v>
      </c>
      <c r="AJ3703" s="77">
        <f>IF(I3703&gt;Variables!$G$7,0,1)</f>
        <v>1</v>
      </c>
      <c r="AK3703" s="77">
        <f>IF(F3703&gt;Variables!$G$8,0,1)</f>
        <v>0</v>
      </c>
      <c r="AL3703" s="77">
        <f>IF(G3703&gt;Variables!$G$9,0,1)</f>
        <v>1</v>
      </c>
      <c r="AM3703" s="77">
        <f>IF(AND(K3703&gt;Variables!$G$10,K3703&lt;Variables!$G$11),0,1)</f>
        <v>1</v>
      </c>
      <c r="AN3703" s="77">
        <f>IF(H3703&lt;Variables!$G$13,1,0)</f>
        <v>1</v>
      </c>
      <c r="AO3703" s="77">
        <f>IF(R3703&lt;Variables!$G$12,0,1)</f>
        <v>1</v>
      </c>
      <c r="AP3703" s="78">
        <f t="shared" si="119"/>
        <v>0</v>
      </c>
      <c r="AQ3703" s="77">
        <f>IF(V3703&lt;Variables!$G$15,1,0)</f>
        <v>1</v>
      </c>
      <c r="AR3703" s="77">
        <v>0</v>
      </c>
      <c r="AS3703" s="77">
        <v>0</v>
      </c>
      <c r="AT3703" s="77">
        <v>1</v>
      </c>
      <c r="AU3703" s="77">
        <v>0</v>
      </c>
      <c r="BA3703" s="77">
        <v>-2.25</v>
      </c>
    </row>
    <row r="3704" spans="3:53" x14ac:dyDescent="0.25">
      <c r="C3704" s="77" t="s">
        <v>428</v>
      </c>
      <c r="D3704" s="77" t="s">
        <v>431</v>
      </c>
      <c r="E3704" s="77">
        <v>36.840000000000003</v>
      </c>
      <c r="F3704" s="77">
        <v>26.6</v>
      </c>
      <c r="G3704" s="77">
        <v>24.3</v>
      </c>
      <c r="H3704" s="77">
        <v>3750</v>
      </c>
      <c r="I3704" s="77">
        <v>52.167000000000002</v>
      </c>
      <c r="J3704" s="77" t="s">
        <v>74</v>
      </c>
      <c r="K3704" s="77">
        <v>51.15</v>
      </c>
      <c r="L3704" s="77">
        <v>36.882165000000001</v>
      </c>
      <c r="M3704" s="77">
        <v>-0.24582342169989571</v>
      </c>
      <c r="N3704" s="77">
        <v>36.502228000000002</v>
      </c>
      <c r="O3704" s="77">
        <v>0.79247765369280154</v>
      </c>
      <c r="P3704" s="77">
        <v>20582000</v>
      </c>
      <c r="Q3704" s="77">
        <v>5226000</v>
      </c>
      <c r="R3704" s="77">
        <v>3.94</v>
      </c>
      <c r="S3704" s="77">
        <v>27.206</v>
      </c>
      <c r="T3704" s="77">
        <v>7.6379999999999999</v>
      </c>
      <c r="U3704" s="77">
        <v>16.290400000000002</v>
      </c>
      <c r="V3704" s="77">
        <v>2.3861218377123472</v>
      </c>
      <c r="AC3704" s="77">
        <v>38.549999999999997</v>
      </c>
      <c r="AD3704" s="77">
        <v>35.630000000000003</v>
      </c>
      <c r="AH3704" s="77">
        <f>IF(AND(M3704&lt;Variables!$G$6,M3704&gt;Variables!$G$5),0,1)</f>
        <v>1</v>
      </c>
      <c r="AI3704" s="77">
        <f t="shared" si="118"/>
        <v>0</v>
      </c>
      <c r="AJ3704" s="77">
        <f>IF(I3704&gt;Variables!$G$7,0,1)</f>
        <v>0</v>
      </c>
      <c r="AK3704" s="77">
        <f>IF(F3704&gt;Variables!$G$8,0,1)</f>
        <v>0</v>
      </c>
      <c r="AL3704" s="77">
        <f>IF(G3704&gt;Variables!$G$9,0,1)</f>
        <v>0</v>
      </c>
      <c r="AM3704" s="77">
        <f>IF(AND(K3704&gt;Variables!$G$10,K3704&lt;Variables!$G$11),0,1)</f>
        <v>1</v>
      </c>
      <c r="AN3704" s="77">
        <f>IF(H3704&lt;Variables!$G$13,1,0)</f>
        <v>0</v>
      </c>
      <c r="AO3704" s="77">
        <f>IF(R3704&lt;Variables!$G$12,0,1)</f>
        <v>1</v>
      </c>
      <c r="AP3704" s="78">
        <f t="shared" si="119"/>
        <v>0</v>
      </c>
      <c r="AQ3704" s="77">
        <f>IF(V3704&lt;Variables!$G$15,1,0)</f>
        <v>1</v>
      </c>
      <c r="AR3704" s="77">
        <v>1</v>
      </c>
      <c r="AS3704" s="77">
        <v>0</v>
      </c>
      <c r="AT3704" s="77">
        <v>0</v>
      </c>
      <c r="AU3704" s="77">
        <v>0</v>
      </c>
      <c r="BA3704" s="77">
        <v>2</v>
      </c>
    </row>
    <row r="3705" spans="3:53" x14ac:dyDescent="0.25">
      <c r="C3705" s="77" t="s">
        <v>428</v>
      </c>
      <c r="D3705" s="77" t="s">
        <v>452</v>
      </c>
      <c r="E3705" s="77">
        <v>34.33</v>
      </c>
      <c r="F3705" s="77">
        <v>46.34</v>
      </c>
      <c r="G3705" s="77">
        <v>6.69</v>
      </c>
      <c r="H3705" s="77">
        <v>152.74</v>
      </c>
      <c r="I3705" s="77">
        <v>10.193</v>
      </c>
      <c r="J3705" s="77" t="s">
        <v>74</v>
      </c>
      <c r="K3705" s="77">
        <v>50.11</v>
      </c>
      <c r="L3705" s="77">
        <v>34.230814285714288</v>
      </c>
      <c r="M3705" s="77">
        <v>-0.26529981132288671</v>
      </c>
      <c r="N3705" s="77">
        <v>34.182930434782612</v>
      </c>
      <c r="O3705" s="77">
        <v>-0.12559027045536231</v>
      </c>
      <c r="P3705" s="77">
        <v>133600</v>
      </c>
      <c r="Q3705" s="77">
        <v>15550</v>
      </c>
      <c r="R3705" s="77">
        <v>8.59</v>
      </c>
      <c r="S3705" s="77">
        <v>27.206</v>
      </c>
      <c r="T3705" s="77">
        <v>7.6379999999999999</v>
      </c>
      <c r="U3705" s="77">
        <v>16.290400000000002</v>
      </c>
      <c r="V3705" s="77">
        <v>2.3751216755384559</v>
      </c>
      <c r="AC3705" s="77">
        <v>34.6</v>
      </c>
      <c r="AD3705" s="77">
        <v>33.950000000000003</v>
      </c>
      <c r="AH3705" s="77">
        <f>IF(AND(M3705&lt;Variables!$G$6,M3705&gt;Variables!$G$5),0,1)</f>
        <v>1</v>
      </c>
      <c r="AI3705" s="77">
        <f t="shared" si="118"/>
        <v>0</v>
      </c>
      <c r="AJ3705" s="77">
        <f>IF(I3705&gt;Variables!$G$7,0,1)</f>
        <v>1</v>
      </c>
      <c r="AK3705" s="77">
        <f>IF(F3705&gt;Variables!$G$8,0,1)</f>
        <v>0</v>
      </c>
      <c r="AL3705" s="77">
        <f>IF(G3705&gt;Variables!$G$9,0,1)</f>
        <v>1</v>
      </c>
      <c r="AM3705" s="77">
        <f>IF(AND(K3705&gt;Variables!$G$10,K3705&lt;Variables!$G$11),0,1)</f>
        <v>1</v>
      </c>
      <c r="AN3705" s="77">
        <f>IF(H3705&lt;Variables!$G$13,1,0)</f>
        <v>1</v>
      </c>
      <c r="AO3705" s="77">
        <f>IF(R3705&lt;Variables!$G$12,0,1)</f>
        <v>1</v>
      </c>
      <c r="AP3705" s="78">
        <f t="shared" si="119"/>
        <v>0</v>
      </c>
      <c r="AQ3705" s="77">
        <f>IF(V3705&lt;Variables!$G$15,1,0)</f>
        <v>1</v>
      </c>
      <c r="AR3705" s="77">
        <v>0</v>
      </c>
      <c r="AS3705" s="77">
        <v>1</v>
      </c>
      <c r="AT3705" s="77">
        <v>0</v>
      </c>
      <c r="AU3705" s="77">
        <v>0</v>
      </c>
      <c r="BA3705" s="77">
        <v>0.13</v>
      </c>
    </row>
    <row r="3706" spans="3:53" x14ac:dyDescent="0.25">
      <c r="C3706" s="77" t="s">
        <v>428</v>
      </c>
      <c r="D3706" s="77" t="s">
        <v>201</v>
      </c>
      <c r="E3706" s="77">
        <v>41.18</v>
      </c>
      <c r="F3706" s="77">
        <v>6.37</v>
      </c>
      <c r="G3706" s="77">
        <v>4.83</v>
      </c>
      <c r="H3706" s="77">
        <v>-99999</v>
      </c>
      <c r="I3706" s="77">
        <v>888.54499999999996</v>
      </c>
      <c r="J3706" s="77" t="s">
        <v>75</v>
      </c>
      <c r="K3706" s="77">
        <v>49.28</v>
      </c>
      <c r="L3706" s="77">
        <v>41.101635294117642</v>
      </c>
      <c r="M3706" s="77">
        <v>-0.1012983882994033</v>
      </c>
      <c r="N3706" s="77">
        <v>41.145045652173913</v>
      </c>
      <c r="O3706" s="77">
        <v>-0.20669718753710981</v>
      </c>
      <c r="P3706" s="77">
        <v>226083</v>
      </c>
      <c r="Q3706" s="77">
        <v>2163000</v>
      </c>
      <c r="R3706" s="77">
        <v>0.1</v>
      </c>
      <c r="S3706" s="77">
        <v>27.206</v>
      </c>
      <c r="T3706" s="77">
        <v>7.6379999999999999</v>
      </c>
      <c r="U3706" s="77">
        <v>16.290400000000002</v>
      </c>
      <c r="V3706" s="77">
        <v>2.3619639222790898</v>
      </c>
      <c r="AC3706" s="77">
        <v>41.38</v>
      </c>
      <c r="AD3706" s="77">
        <v>39.729999999999997</v>
      </c>
      <c r="AH3706" s="77">
        <f>IF(AND(M3706&lt;Variables!$G$6,M3706&gt;Variables!$G$5),0,1)</f>
        <v>1</v>
      </c>
      <c r="AI3706" s="77">
        <f t="shared" si="118"/>
        <v>1</v>
      </c>
      <c r="AJ3706" s="77">
        <f>IF(I3706&gt;Variables!$G$7,0,1)</f>
        <v>0</v>
      </c>
      <c r="AK3706" s="77">
        <f>IF(F3706&gt;Variables!$G$8,0,1)</f>
        <v>1</v>
      </c>
      <c r="AL3706" s="77">
        <f>IF(G3706&gt;Variables!$G$9,0,1)</f>
        <v>1</v>
      </c>
      <c r="AM3706" s="77">
        <f>IF(AND(K3706&gt;Variables!$G$10,K3706&lt;Variables!$G$11),0,1)</f>
        <v>1</v>
      </c>
      <c r="AN3706" s="77">
        <f>IF(H3706&lt;Variables!$G$13,1,0)</f>
        <v>1</v>
      </c>
      <c r="AO3706" s="77">
        <f>IF(R3706&lt;Variables!$G$12,0,1)</f>
        <v>0</v>
      </c>
      <c r="AP3706" s="78">
        <f t="shared" si="119"/>
        <v>1</v>
      </c>
      <c r="AQ3706" s="77">
        <f>IF(V3706&lt;Variables!$G$15,1,0)</f>
        <v>1</v>
      </c>
      <c r="AR3706" s="77">
        <v>0</v>
      </c>
      <c r="AS3706" s="77">
        <v>0</v>
      </c>
      <c r="AT3706" s="77">
        <v>1</v>
      </c>
      <c r="AU3706" s="77">
        <v>0</v>
      </c>
      <c r="BA3706" s="77">
        <v>-1.1399999999999999</v>
      </c>
    </row>
    <row r="3707" spans="3:53" x14ac:dyDescent="0.25">
      <c r="C3707" s="77" t="s">
        <v>428</v>
      </c>
      <c r="D3707" s="77" t="s">
        <v>439</v>
      </c>
      <c r="E3707" s="77">
        <v>213.53</v>
      </c>
      <c r="F3707" s="77">
        <v>6.79</v>
      </c>
      <c r="G3707" s="77">
        <v>-2.15</v>
      </c>
      <c r="H3707" s="77">
        <v>15050</v>
      </c>
      <c r="I3707" s="77">
        <v>209.56899999999999</v>
      </c>
      <c r="J3707" s="77" t="s">
        <v>75</v>
      </c>
      <c r="K3707" s="77">
        <v>55.96</v>
      </c>
      <c r="L3707" s="77">
        <v>211.80676</v>
      </c>
      <c r="M3707" s="77">
        <v>0.58238934394728714</v>
      </c>
      <c r="N3707" s="77">
        <v>212.28031999999999</v>
      </c>
      <c r="O3707" s="77">
        <v>0.3580077512602266</v>
      </c>
      <c r="P3707" s="77">
        <v>4912000</v>
      </c>
      <c r="Q3707" s="77">
        <v>9816000</v>
      </c>
      <c r="R3707" s="77">
        <v>0.5</v>
      </c>
      <c r="S3707" s="77">
        <v>27.206</v>
      </c>
      <c r="T3707" s="77">
        <v>7.6379999999999999</v>
      </c>
      <c r="U3707" s="77">
        <v>16.290400000000002</v>
      </c>
      <c r="V3707" s="77">
        <v>2.4035791121224648</v>
      </c>
      <c r="AC3707" s="77">
        <v>221.23</v>
      </c>
      <c r="AD3707" s="77">
        <v>209.3</v>
      </c>
      <c r="AH3707" s="77">
        <f>IF(AND(M3707&lt;Variables!$G$6,M3707&gt;Variables!$G$5),0,1)</f>
        <v>1</v>
      </c>
      <c r="AI3707" s="77">
        <f t="shared" si="118"/>
        <v>1</v>
      </c>
      <c r="AJ3707" s="77">
        <f>IF(I3707&gt;Variables!$G$7,0,1)</f>
        <v>0</v>
      </c>
      <c r="AK3707" s="77">
        <f>IF(F3707&gt;Variables!$G$8,0,1)</f>
        <v>1</v>
      </c>
      <c r="AL3707" s="77">
        <f>IF(G3707&gt;Variables!$G$9,0,1)</f>
        <v>1</v>
      </c>
      <c r="AM3707" s="77">
        <f>IF(AND(K3707&gt;Variables!$G$10,K3707&lt;Variables!$G$11),0,1)</f>
        <v>1</v>
      </c>
      <c r="AN3707" s="77">
        <f>IF(H3707&lt;Variables!$G$13,1,0)</f>
        <v>0</v>
      </c>
      <c r="AO3707" s="77">
        <f>IF(R3707&lt;Variables!$G$12,0,1)</f>
        <v>0</v>
      </c>
      <c r="AP3707" s="78">
        <f t="shared" si="119"/>
        <v>1</v>
      </c>
      <c r="AQ3707" s="77">
        <f>IF(V3707&lt;Variables!$G$15,1,0)</f>
        <v>1</v>
      </c>
      <c r="AR3707" s="77">
        <v>0</v>
      </c>
      <c r="AS3707" s="77">
        <v>0</v>
      </c>
      <c r="AT3707" s="77">
        <v>1</v>
      </c>
      <c r="AU3707" s="77">
        <v>0</v>
      </c>
      <c r="BA3707" s="77">
        <v>-1.71</v>
      </c>
    </row>
    <row r="3708" spans="3:53" x14ac:dyDescent="0.25">
      <c r="C3708" s="77" t="s">
        <v>428</v>
      </c>
      <c r="D3708" s="77" t="s">
        <v>198</v>
      </c>
      <c r="E3708" s="77">
        <v>0.16</v>
      </c>
      <c r="F3708" s="77">
        <v>7</v>
      </c>
      <c r="G3708" s="77">
        <v>4.0999999999999996</v>
      </c>
      <c r="H3708" s="77">
        <v>-99999</v>
      </c>
      <c r="I3708" s="77">
        <v>-71.597999999999999</v>
      </c>
      <c r="J3708" s="77" t="s">
        <v>75</v>
      </c>
      <c r="L3708" s="77">
        <v>-99999</v>
      </c>
      <c r="M3708" s="77">
        <v>-99999</v>
      </c>
      <c r="N3708" s="77">
        <v>0.1579666666666667</v>
      </c>
      <c r="O3708" s="77">
        <v>-5.1065625659421823</v>
      </c>
      <c r="P3708" s="77">
        <v>51513</v>
      </c>
      <c r="Q3708" s="77">
        <v>79782</v>
      </c>
      <c r="R3708" s="77">
        <v>0.65</v>
      </c>
      <c r="S3708" s="77">
        <v>27.206</v>
      </c>
      <c r="T3708" s="77">
        <v>7.6379999999999999</v>
      </c>
      <c r="U3708" s="77">
        <v>16.290400000000002</v>
      </c>
      <c r="V3708" s="77">
        <v>-99999</v>
      </c>
      <c r="AC3708" s="77">
        <v>0.16500000000000001</v>
      </c>
      <c r="AD3708" s="77">
        <v>0.14990000000000001</v>
      </c>
      <c r="AH3708" s="77">
        <f>IF(AND(M3708&lt;Variables!$G$6,M3708&gt;Variables!$G$5),0,1)</f>
        <v>1</v>
      </c>
      <c r="AI3708" s="77">
        <f t="shared" si="118"/>
        <v>1</v>
      </c>
      <c r="AJ3708" s="77">
        <f>IF(I3708&gt;Variables!$G$7,0,1)</f>
        <v>1</v>
      </c>
      <c r="AK3708" s="77">
        <f>IF(F3708&gt;Variables!$G$8,0,1)</f>
        <v>1</v>
      </c>
      <c r="AL3708" s="77">
        <f>IF(G3708&gt;Variables!$G$9,0,1)</f>
        <v>1</v>
      </c>
      <c r="AM3708" s="77">
        <f>IF(AND(K3708&gt;Variables!$G$10,K3708&lt;Variables!$G$11),0,1)</f>
        <v>1</v>
      </c>
      <c r="AN3708" s="77">
        <f>IF(H3708&lt;Variables!$G$13,1,0)</f>
        <v>1</v>
      </c>
      <c r="AO3708" s="77">
        <f>IF(R3708&lt;Variables!$G$12,0,1)</f>
        <v>0</v>
      </c>
      <c r="AP3708" s="78">
        <f t="shared" si="119"/>
        <v>1</v>
      </c>
      <c r="AQ3708" s="77">
        <f>IF(V3708&lt;Variables!$G$15,1,0)</f>
        <v>1</v>
      </c>
      <c r="AR3708" s="77">
        <v>0</v>
      </c>
      <c r="AS3708" s="77">
        <v>0</v>
      </c>
      <c r="AT3708" s="77">
        <v>1</v>
      </c>
      <c r="AU3708" s="77">
        <v>0</v>
      </c>
      <c r="BA3708" s="77">
        <v>-2.25</v>
      </c>
    </row>
    <row r="3709" spans="3:53" x14ac:dyDescent="0.25">
      <c r="C3709" s="77" t="s">
        <v>428</v>
      </c>
      <c r="D3709" s="77" t="s">
        <v>183</v>
      </c>
      <c r="E3709" s="77">
        <v>45.91</v>
      </c>
      <c r="F3709" s="77">
        <v>7.91</v>
      </c>
      <c r="G3709" s="77">
        <v>8.49</v>
      </c>
      <c r="H3709" s="77">
        <v>6840</v>
      </c>
      <c r="I3709" s="77">
        <v>4012.9850000000001</v>
      </c>
      <c r="J3709" s="77" t="s">
        <v>75</v>
      </c>
      <c r="K3709" s="77">
        <v>39.880000000000003</v>
      </c>
      <c r="L3709" s="77">
        <v>46.241705000000003</v>
      </c>
      <c r="M3709" s="77">
        <v>-1.0417111566279791</v>
      </c>
      <c r="N3709" s="77">
        <v>45.849432</v>
      </c>
      <c r="O3709" s="77">
        <v>-0.1950558515097901</v>
      </c>
      <c r="P3709" s="77">
        <v>1644000</v>
      </c>
      <c r="Q3709" s="77">
        <v>2260000</v>
      </c>
      <c r="R3709" s="77">
        <v>0.73</v>
      </c>
      <c r="S3709" s="77">
        <v>27.206</v>
      </c>
      <c r="T3709" s="77">
        <v>7.6379999999999999</v>
      </c>
      <c r="U3709" s="77">
        <v>16.290400000000002</v>
      </c>
      <c r="V3709" s="77">
        <v>2.258795656450471</v>
      </c>
      <c r="AC3709" s="77">
        <v>49.741199999999999</v>
      </c>
      <c r="AD3709" s="77">
        <v>45.100900000000003</v>
      </c>
      <c r="AH3709" s="77">
        <f>IF(AND(M3709&lt;Variables!$G$6,M3709&gt;Variables!$G$5),0,1)</f>
        <v>0</v>
      </c>
      <c r="AI3709" s="77">
        <f t="shared" si="118"/>
        <v>0</v>
      </c>
      <c r="AJ3709" s="77">
        <f>IF(I3709&gt;Variables!$G$7,0,1)</f>
        <v>0</v>
      </c>
      <c r="AK3709" s="77">
        <f>IF(F3709&gt;Variables!$G$8,0,1)</f>
        <v>1</v>
      </c>
      <c r="AL3709" s="77">
        <f>IF(G3709&gt;Variables!$G$9,0,1)</f>
        <v>1</v>
      </c>
      <c r="AM3709" s="77">
        <f>IF(AND(K3709&gt;Variables!$G$10,K3709&lt;Variables!$G$11),0,1)</f>
        <v>1</v>
      </c>
      <c r="AN3709" s="77">
        <f>IF(H3709&lt;Variables!$G$13,1,0)</f>
        <v>0</v>
      </c>
      <c r="AO3709" s="77">
        <f>IF(R3709&lt;Variables!$G$12,0,1)</f>
        <v>0</v>
      </c>
      <c r="AP3709" s="78">
        <f t="shared" si="119"/>
        <v>1</v>
      </c>
      <c r="AQ3709" s="77">
        <f>IF(V3709&lt;Variables!$G$15,1,0)</f>
        <v>1</v>
      </c>
      <c r="AR3709" s="77">
        <v>1</v>
      </c>
      <c r="AS3709" s="77">
        <v>0</v>
      </c>
      <c r="AT3709" s="77">
        <v>0</v>
      </c>
      <c r="AU3709" s="77">
        <v>0</v>
      </c>
      <c r="BA3709" s="77">
        <v>1.27</v>
      </c>
    </row>
    <row r="3710" spans="3:53" x14ac:dyDescent="0.25">
      <c r="C3710" s="77" t="s">
        <v>428</v>
      </c>
      <c r="D3710" s="77" t="s">
        <v>123</v>
      </c>
      <c r="E3710" s="77">
        <v>12.58</v>
      </c>
      <c r="F3710" s="77">
        <v>12.99</v>
      </c>
      <c r="G3710" s="77">
        <v>6.52</v>
      </c>
      <c r="H3710" s="77">
        <v>4790</v>
      </c>
      <c r="I3710" s="77">
        <v>188.059</v>
      </c>
      <c r="J3710" s="77" t="s">
        <v>75</v>
      </c>
      <c r="K3710" s="77">
        <v>42.01</v>
      </c>
      <c r="L3710" s="77">
        <v>12.59548</v>
      </c>
      <c r="M3710" s="77">
        <v>-0.29597919253574201</v>
      </c>
      <c r="N3710" s="77">
        <v>12.735896</v>
      </c>
      <c r="O3710" s="77">
        <v>-1.3952375239245121</v>
      </c>
      <c r="P3710" s="77">
        <v>93880000</v>
      </c>
      <c r="Q3710" s="77">
        <v>48995000</v>
      </c>
      <c r="R3710" s="77">
        <v>1.92</v>
      </c>
      <c r="S3710" s="77">
        <v>27.206</v>
      </c>
      <c r="T3710" s="77">
        <v>7.6379999999999999</v>
      </c>
      <c r="U3710" s="77">
        <v>16.290400000000002</v>
      </c>
      <c r="V3710" s="77">
        <v>2.285089303620663</v>
      </c>
      <c r="AC3710" s="77">
        <v>12.85</v>
      </c>
      <c r="AD3710" s="77">
        <v>11.72</v>
      </c>
      <c r="AH3710" s="77">
        <f>IF(AND(M3710&lt;Variables!$G$6,M3710&gt;Variables!$G$5),0,1)</f>
        <v>1</v>
      </c>
      <c r="AI3710" s="77">
        <f t="shared" si="118"/>
        <v>1</v>
      </c>
      <c r="AJ3710" s="77">
        <f>IF(I3710&gt;Variables!$G$7,0,1)</f>
        <v>0</v>
      </c>
      <c r="AK3710" s="77">
        <f>IF(F3710&gt;Variables!$G$8,0,1)</f>
        <v>0</v>
      </c>
      <c r="AL3710" s="77">
        <f>IF(G3710&gt;Variables!$G$9,0,1)</f>
        <v>1</v>
      </c>
      <c r="AM3710" s="77">
        <f>IF(AND(K3710&gt;Variables!$G$10,K3710&lt;Variables!$G$11),0,1)</f>
        <v>1</v>
      </c>
      <c r="AN3710" s="77">
        <f>IF(H3710&lt;Variables!$G$13,1,0)</f>
        <v>0</v>
      </c>
      <c r="AO3710" s="77">
        <f>IF(R3710&lt;Variables!$G$12,0,1)</f>
        <v>0</v>
      </c>
      <c r="AP3710" s="78">
        <f t="shared" si="119"/>
        <v>1</v>
      </c>
      <c r="AQ3710" s="77">
        <f>IF(V3710&lt;Variables!$G$15,1,0)</f>
        <v>1</v>
      </c>
      <c r="AR3710" s="77">
        <v>0</v>
      </c>
      <c r="AS3710" s="77">
        <v>0</v>
      </c>
      <c r="AT3710" s="77">
        <v>1</v>
      </c>
      <c r="AU3710" s="77">
        <v>0</v>
      </c>
      <c r="BA3710" s="77">
        <v>-2.25</v>
      </c>
    </row>
    <row r="3711" spans="3:53" x14ac:dyDescent="0.25">
      <c r="C3711" s="77" t="s">
        <v>486</v>
      </c>
      <c r="D3711" s="77" t="s">
        <v>488</v>
      </c>
      <c r="E3711" s="77">
        <v>8.2100000000000009</v>
      </c>
      <c r="F3711" s="77">
        <v>85.19</v>
      </c>
      <c r="G3711" s="77">
        <v>15.12</v>
      </c>
      <c r="H3711" s="77">
        <v>125.36</v>
      </c>
      <c r="I3711" s="77">
        <v>15.888999999999999</v>
      </c>
      <c r="J3711" s="77" t="s">
        <v>75</v>
      </c>
      <c r="K3711" s="77">
        <v>74.099999999999994</v>
      </c>
      <c r="L3711" s="77">
        <v>7.9920749999999998</v>
      </c>
      <c r="M3711" s="77">
        <v>3.8528792585154781</v>
      </c>
      <c r="N3711" s="77">
        <v>7.5439703703703707</v>
      </c>
      <c r="O3711" s="77">
        <v>10.021641026043859</v>
      </c>
      <c r="P3711" s="77">
        <v>63830000</v>
      </c>
      <c r="Q3711" s="77">
        <v>525460</v>
      </c>
      <c r="R3711" s="77">
        <v>121.47</v>
      </c>
      <c r="S3711" s="77">
        <v>24.062000000000001</v>
      </c>
      <c r="T3711" s="77">
        <v>6.0570000000000004</v>
      </c>
      <c r="U3711" s="77">
        <v>13.598800000000001</v>
      </c>
      <c r="V3711" s="77">
        <v>2.2483376605825129</v>
      </c>
      <c r="AC3711" s="77">
        <v>8.68</v>
      </c>
      <c r="AD3711" s="77">
        <v>6.1517999999999997</v>
      </c>
      <c r="AH3711" s="77">
        <f>IF(AND(M3711&lt;Variables!$G$6,M3711&gt;Variables!$G$5),0,1)</f>
        <v>1</v>
      </c>
      <c r="AI3711" s="77">
        <f t="shared" si="118"/>
        <v>0</v>
      </c>
      <c r="AJ3711" s="77">
        <f>IF(I3711&gt;Variables!$G$7,0,1)</f>
        <v>1</v>
      </c>
      <c r="AK3711" s="77">
        <f>IF(F3711&gt;Variables!$G$8,0,1)</f>
        <v>0</v>
      </c>
      <c r="AL3711" s="77">
        <f>IF(G3711&gt;Variables!$G$9,0,1)</f>
        <v>0</v>
      </c>
      <c r="AM3711" s="77">
        <f>IF(AND(K3711&gt;Variables!$G$10,K3711&lt;Variables!$G$11),0,1)</f>
        <v>1</v>
      </c>
      <c r="AN3711" s="77">
        <f>IF(H3711&lt;Variables!$G$13,1,0)</f>
        <v>1</v>
      </c>
      <c r="AO3711" s="77">
        <f>IF(R3711&lt;Variables!$G$12,0,1)</f>
        <v>1</v>
      </c>
      <c r="AP3711" s="78">
        <f t="shared" si="119"/>
        <v>1</v>
      </c>
      <c r="AQ3711" s="77">
        <f>IF(V3711&lt;Variables!$G$15,1,0)</f>
        <v>1</v>
      </c>
      <c r="AR3711" s="77">
        <v>0</v>
      </c>
      <c r="AS3711" s="77">
        <v>0</v>
      </c>
      <c r="AT3711" s="77">
        <v>1</v>
      </c>
      <c r="AU3711" s="77">
        <v>0</v>
      </c>
      <c r="BA3711" s="77">
        <v>-2.25</v>
      </c>
    </row>
    <row r="3712" spans="3:53" x14ac:dyDescent="0.25">
      <c r="C3712" s="77" t="s">
        <v>486</v>
      </c>
      <c r="D3712" s="77" t="s">
        <v>489</v>
      </c>
      <c r="E3712" s="77">
        <v>27.26</v>
      </c>
      <c r="F3712" s="77">
        <v>6.01</v>
      </c>
      <c r="G3712" s="77">
        <v>5.28</v>
      </c>
      <c r="H3712" s="77">
        <v>3040</v>
      </c>
      <c r="I3712" s="77">
        <v>6.13</v>
      </c>
      <c r="J3712" s="77" t="s">
        <v>74</v>
      </c>
      <c r="K3712" s="77">
        <v>58.42</v>
      </c>
      <c r="L3712" s="77">
        <v>27.242249999999999</v>
      </c>
      <c r="M3712" s="77">
        <v>-4.4966917196639963E-2</v>
      </c>
      <c r="N3712" s="77">
        <v>27.103061290322579</v>
      </c>
      <c r="O3712" s="77">
        <v>0.46835561606004428</v>
      </c>
      <c r="P3712" s="77">
        <v>414412</v>
      </c>
      <c r="Q3712" s="77">
        <v>1247000</v>
      </c>
      <c r="R3712" s="77">
        <v>0.33</v>
      </c>
      <c r="S3712" s="77">
        <v>24.062000000000001</v>
      </c>
      <c r="T3712" s="77">
        <v>6.0570000000000004</v>
      </c>
      <c r="U3712" s="77">
        <v>13.598800000000001</v>
      </c>
      <c r="V3712" s="77">
        <v>2.4564937985739062</v>
      </c>
      <c r="AC3712" s="77">
        <v>27.88</v>
      </c>
      <c r="AD3712" s="77">
        <v>27.055</v>
      </c>
      <c r="AH3712" s="77">
        <f>IF(AND(M3712&lt;Variables!$G$6,M3712&gt;Variables!$G$5),0,1)</f>
        <v>1</v>
      </c>
      <c r="AI3712" s="77">
        <f t="shared" si="118"/>
        <v>0</v>
      </c>
      <c r="AJ3712" s="77">
        <f>IF(I3712&gt;Variables!$G$7,0,1)</f>
        <v>1</v>
      </c>
      <c r="AK3712" s="77">
        <f>IF(F3712&gt;Variables!$G$8,0,1)</f>
        <v>1</v>
      </c>
      <c r="AL3712" s="77">
        <f>IF(G3712&gt;Variables!$G$9,0,1)</f>
        <v>1</v>
      </c>
      <c r="AM3712" s="77">
        <f>IF(AND(K3712&gt;Variables!$G$10,K3712&lt;Variables!$G$11),0,1)</f>
        <v>1</v>
      </c>
      <c r="AN3712" s="77">
        <f>IF(H3712&lt;Variables!$G$13,1,0)</f>
        <v>0</v>
      </c>
      <c r="AO3712" s="77">
        <f>IF(R3712&lt;Variables!$G$12,0,1)</f>
        <v>0</v>
      </c>
      <c r="AP3712" s="78">
        <f t="shared" si="119"/>
        <v>0</v>
      </c>
      <c r="AQ3712" s="77">
        <f>IF(V3712&lt;Variables!$G$15,1,0)</f>
        <v>1</v>
      </c>
      <c r="AR3712" s="77">
        <v>0</v>
      </c>
      <c r="AS3712" s="77">
        <v>0</v>
      </c>
      <c r="AT3712" s="77">
        <v>0</v>
      </c>
      <c r="AU3712" s="77">
        <v>1</v>
      </c>
      <c r="BA3712" s="77">
        <v>0.55000000000000004</v>
      </c>
    </row>
    <row r="3713" spans="3:53" x14ac:dyDescent="0.25">
      <c r="C3713" s="77" t="s">
        <v>486</v>
      </c>
      <c r="D3713" s="77" t="s">
        <v>490</v>
      </c>
      <c r="E3713" s="77">
        <v>34.19</v>
      </c>
      <c r="F3713" s="77">
        <v>6.05</v>
      </c>
      <c r="G3713" s="77">
        <v>5.04</v>
      </c>
      <c r="H3713" s="77">
        <v>5780</v>
      </c>
      <c r="I3713" s="77">
        <v>-2.718</v>
      </c>
      <c r="J3713" s="77" t="s">
        <v>74</v>
      </c>
      <c r="K3713" s="77">
        <v>81.41</v>
      </c>
      <c r="L3713" s="77">
        <v>33.597070000000002</v>
      </c>
      <c r="M3713" s="77">
        <v>1.645768514933009</v>
      </c>
      <c r="N3713" s="77">
        <v>33.353538709677423</v>
      </c>
      <c r="O3713" s="77">
        <v>2.387936396360522</v>
      </c>
      <c r="P3713" s="77">
        <v>553125</v>
      </c>
      <c r="Q3713" s="77">
        <v>4924000</v>
      </c>
      <c r="R3713" s="77">
        <v>0.11</v>
      </c>
      <c r="S3713" s="77">
        <v>24.062000000000001</v>
      </c>
      <c r="T3713" s="77">
        <v>6.0570000000000004</v>
      </c>
      <c r="U3713" s="77">
        <v>13.598800000000001</v>
      </c>
      <c r="V3713" s="77">
        <v>2.500326533423658</v>
      </c>
      <c r="AC3713" s="77">
        <v>34.549999999999997</v>
      </c>
      <c r="AD3713" s="77">
        <v>33.130000000000003</v>
      </c>
      <c r="AH3713" s="77">
        <f>IF(AND(M3713&lt;Variables!$G$6,M3713&gt;Variables!$G$5),0,1)</f>
        <v>1</v>
      </c>
      <c r="AI3713" s="77">
        <f t="shared" si="118"/>
        <v>0</v>
      </c>
      <c r="AJ3713" s="77">
        <f>IF(I3713&gt;Variables!$G$7,0,1)</f>
        <v>1</v>
      </c>
      <c r="AK3713" s="77">
        <f>IF(F3713&gt;Variables!$G$8,0,1)</f>
        <v>1</v>
      </c>
      <c r="AL3713" s="77">
        <f>IF(G3713&gt;Variables!$G$9,0,1)</f>
        <v>1</v>
      </c>
      <c r="AM3713" s="77">
        <f>IF(AND(K3713&gt;Variables!$G$10,K3713&lt;Variables!$G$11),0,1)</f>
        <v>1</v>
      </c>
      <c r="AN3713" s="77">
        <f>IF(H3713&lt;Variables!$G$13,1,0)</f>
        <v>0</v>
      </c>
      <c r="AO3713" s="77">
        <f>IF(R3713&lt;Variables!$G$12,0,1)</f>
        <v>0</v>
      </c>
      <c r="AP3713" s="78">
        <f t="shared" si="119"/>
        <v>0</v>
      </c>
      <c r="AQ3713" s="77">
        <f>IF(V3713&lt;Variables!$G$15,1,0)</f>
        <v>1</v>
      </c>
      <c r="AR3713" s="77">
        <v>0</v>
      </c>
      <c r="AS3713" s="77">
        <v>0</v>
      </c>
      <c r="AT3713" s="77">
        <v>1</v>
      </c>
      <c r="AU3713" s="77">
        <v>0</v>
      </c>
      <c r="BA3713" s="77">
        <v>-1.6</v>
      </c>
    </row>
    <row r="3714" spans="3:53" x14ac:dyDescent="0.25">
      <c r="C3714" s="77" t="s">
        <v>486</v>
      </c>
      <c r="D3714" s="77" t="s">
        <v>491</v>
      </c>
      <c r="E3714" s="77">
        <v>14.06</v>
      </c>
      <c r="F3714" s="77">
        <v>7.18</v>
      </c>
      <c r="G3714" s="77">
        <v>0.14000000000000001</v>
      </c>
      <c r="H3714" s="77">
        <v>12130</v>
      </c>
      <c r="I3714" s="77">
        <v>93.623999999999995</v>
      </c>
      <c r="J3714" s="77" t="s">
        <v>74</v>
      </c>
      <c r="K3714" s="77">
        <v>80.97</v>
      </c>
      <c r="L3714" s="77">
        <v>14.02839</v>
      </c>
      <c r="M3714" s="77">
        <v>1.1476726837514649E-2</v>
      </c>
      <c r="N3714" s="77">
        <v>14.015305882352941</v>
      </c>
      <c r="O3714" s="77">
        <v>0.104843360326231</v>
      </c>
      <c r="P3714" s="77">
        <v>28387</v>
      </c>
      <c r="Q3714" s="77">
        <v>162862</v>
      </c>
      <c r="R3714" s="77">
        <v>0.17</v>
      </c>
      <c r="S3714" s="77">
        <v>24.062000000000001</v>
      </c>
      <c r="T3714" s="77">
        <v>6.0570000000000004</v>
      </c>
      <c r="U3714" s="77">
        <v>13.598800000000001</v>
      </c>
      <c r="V3714" s="77">
        <v>2.6865243110455288</v>
      </c>
      <c r="AC3714" s="77">
        <v>14.0944</v>
      </c>
      <c r="AD3714" s="77">
        <v>13.86</v>
      </c>
      <c r="AH3714" s="77">
        <f>IF(AND(M3714&lt;Variables!$G$6,M3714&gt;Variables!$G$5),0,1)</f>
        <v>1</v>
      </c>
      <c r="AI3714" s="77">
        <f t="shared" si="118"/>
        <v>0</v>
      </c>
      <c r="AJ3714" s="77">
        <f>IF(I3714&gt;Variables!$G$7,0,1)</f>
        <v>0</v>
      </c>
      <c r="AK3714" s="77">
        <f>IF(F3714&gt;Variables!$G$8,0,1)</f>
        <v>1</v>
      </c>
      <c r="AL3714" s="77">
        <f>IF(G3714&gt;Variables!$G$9,0,1)</f>
        <v>1</v>
      </c>
      <c r="AM3714" s="77">
        <f>IF(AND(K3714&gt;Variables!$G$10,K3714&lt;Variables!$G$11),0,1)</f>
        <v>1</v>
      </c>
      <c r="AN3714" s="77">
        <f>IF(H3714&lt;Variables!$G$13,1,0)</f>
        <v>0</v>
      </c>
      <c r="AO3714" s="77">
        <f>IF(R3714&lt;Variables!$G$12,0,1)</f>
        <v>0</v>
      </c>
      <c r="AP3714" s="78">
        <f t="shared" si="119"/>
        <v>0</v>
      </c>
      <c r="AQ3714" s="77">
        <f>IF(V3714&lt;Variables!$G$15,1,0)</f>
        <v>1</v>
      </c>
      <c r="AR3714" s="77">
        <v>0</v>
      </c>
      <c r="AS3714" s="77">
        <v>0</v>
      </c>
      <c r="AT3714" s="77">
        <v>0</v>
      </c>
      <c r="AU3714" s="77">
        <v>1</v>
      </c>
      <c r="BA3714" s="77">
        <v>-1.23</v>
      </c>
    </row>
    <row r="3715" spans="3:53" x14ac:dyDescent="0.25">
      <c r="C3715" s="77" t="s">
        <v>486</v>
      </c>
      <c r="D3715" s="77" t="s">
        <v>492</v>
      </c>
      <c r="E3715" s="77">
        <v>11.14</v>
      </c>
      <c r="F3715" s="77">
        <v>7.34</v>
      </c>
      <c r="G3715" s="77">
        <v>1.46</v>
      </c>
      <c r="H3715" s="77">
        <v>2000</v>
      </c>
      <c r="I3715" s="77">
        <v>543.10299999999995</v>
      </c>
      <c r="J3715" s="77" t="s">
        <v>74</v>
      </c>
      <c r="K3715" s="77">
        <v>58.21</v>
      </c>
      <c r="L3715" s="77">
        <v>11.15249</v>
      </c>
      <c r="M3715" s="77">
        <v>-0.29132507628342208</v>
      </c>
      <c r="N3715" s="77">
        <v>11.070761290322579</v>
      </c>
      <c r="O3715" s="77">
        <v>0.44476353871399688</v>
      </c>
      <c r="P3715" s="77">
        <v>399800</v>
      </c>
      <c r="Q3715" s="77">
        <v>1997000</v>
      </c>
      <c r="R3715" s="77">
        <v>0.2</v>
      </c>
      <c r="S3715" s="77">
        <v>24.062000000000001</v>
      </c>
      <c r="T3715" s="77">
        <v>6.0570000000000004</v>
      </c>
      <c r="U3715" s="77">
        <v>13.598800000000001</v>
      </c>
      <c r="V3715" s="77">
        <v>2.4665375093780861</v>
      </c>
      <c r="AC3715" s="77">
        <v>11.23</v>
      </c>
      <c r="AD3715" s="77">
        <v>10.62</v>
      </c>
      <c r="AH3715" s="77">
        <f>IF(AND(M3715&lt;Variables!$G$6,M3715&gt;Variables!$G$5),0,1)</f>
        <v>1</v>
      </c>
      <c r="AI3715" s="77">
        <f t="shared" si="118"/>
        <v>0</v>
      </c>
      <c r="AJ3715" s="77">
        <f>IF(I3715&gt;Variables!$G$7,0,1)</f>
        <v>0</v>
      </c>
      <c r="AK3715" s="77">
        <f>IF(F3715&gt;Variables!$G$8,0,1)</f>
        <v>1</v>
      </c>
      <c r="AL3715" s="77">
        <f>IF(G3715&gt;Variables!$G$9,0,1)</f>
        <v>1</v>
      </c>
      <c r="AM3715" s="77">
        <f>IF(AND(K3715&gt;Variables!$G$10,K3715&lt;Variables!$G$11),0,1)</f>
        <v>1</v>
      </c>
      <c r="AN3715" s="77">
        <f>IF(H3715&lt;Variables!$G$13,1,0)</f>
        <v>0</v>
      </c>
      <c r="AO3715" s="77">
        <f>IF(R3715&lt;Variables!$G$12,0,1)</f>
        <v>0</v>
      </c>
      <c r="AP3715" s="78">
        <f t="shared" si="119"/>
        <v>0</v>
      </c>
      <c r="AQ3715" s="77">
        <f>IF(V3715&lt;Variables!$G$15,1,0)</f>
        <v>1</v>
      </c>
      <c r="AR3715" s="77">
        <v>0</v>
      </c>
      <c r="AS3715" s="77">
        <v>0</v>
      </c>
      <c r="AT3715" s="77">
        <v>1</v>
      </c>
      <c r="AU3715" s="77">
        <v>0</v>
      </c>
      <c r="BA3715" s="77">
        <v>-0.96</v>
      </c>
    </row>
    <row r="3716" spans="3:53" x14ac:dyDescent="0.25">
      <c r="C3716" s="77" t="s">
        <v>486</v>
      </c>
      <c r="D3716" s="77" t="s">
        <v>493</v>
      </c>
      <c r="E3716" s="77">
        <v>24.89</v>
      </c>
      <c r="F3716" s="77">
        <v>7.6</v>
      </c>
      <c r="G3716" s="77">
        <v>4.5599999999999996</v>
      </c>
      <c r="H3716" s="77">
        <v>2730</v>
      </c>
      <c r="I3716" s="77">
        <v>197.14400000000001</v>
      </c>
      <c r="J3716" s="77" t="s">
        <v>74</v>
      </c>
      <c r="K3716" s="77">
        <v>61.71</v>
      </c>
      <c r="L3716" s="77">
        <v>24.762004999999998</v>
      </c>
      <c r="M3716" s="77">
        <v>-8.8865986417511839E-2</v>
      </c>
      <c r="N3716" s="77">
        <v>24.537148387096771</v>
      </c>
      <c r="O3716" s="77">
        <v>0.82671225565028006</v>
      </c>
      <c r="P3716" s="77">
        <v>786695</v>
      </c>
      <c r="Q3716" s="77">
        <v>3584000</v>
      </c>
      <c r="R3716" s="77">
        <v>0.22</v>
      </c>
      <c r="S3716" s="77">
        <v>24.062000000000001</v>
      </c>
      <c r="T3716" s="77">
        <v>6.0570000000000004</v>
      </c>
      <c r="U3716" s="77">
        <v>13.598800000000001</v>
      </c>
      <c r="V3716" s="77">
        <v>2.493631428231196</v>
      </c>
      <c r="AC3716" s="77">
        <v>25.248999999999999</v>
      </c>
      <c r="AD3716" s="77">
        <v>24.18</v>
      </c>
      <c r="AH3716" s="77">
        <f>IF(AND(M3716&lt;Variables!$G$6,M3716&gt;Variables!$G$5),0,1)</f>
        <v>1</v>
      </c>
      <c r="AI3716" s="77">
        <f t="shared" si="118"/>
        <v>0</v>
      </c>
      <c r="AJ3716" s="77">
        <f>IF(I3716&gt;Variables!$G$7,0,1)</f>
        <v>0</v>
      </c>
      <c r="AK3716" s="77">
        <f>IF(F3716&gt;Variables!$G$8,0,1)</f>
        <v>1</v>
      </c>
      <c r="AL3716" s="77">
        <f>IF(G3716&gt;Variables!$G$9,0,1)</f>
        <v>1</v>
      </c>
      <c r="AM3716" s="77">
        <f>IF(AND(K3716&gt;Variables!$G$10,K3716&lt;Variables!$G$11),0,1)</f>
        <v>1</v>
      </c>
      <c r="AN3716" s="77">
        <f>IF(H3716&lt;Variables!$G$13,1,0)</f>
        <v>0</v>
      </c>
      <c r="AO3716" s="77">
        <f>IF(R3716&lt;Variables!$G$12,0,1)</f>
        <v>0</v>
      </c>
      <c r="AP3716" s="78">
        <f t="shared" si="119"/>
        <v>0</v>
      </c>
      <c r="AQ3716" s="77">
        <f>IF(V3716&lt;Variables!$G$15,1,0)</f>
        <v>1</v>
      </c>
      <c r="AR3716" s="77">
        <v>0</v>
      </c>
      <c r="AS3716" s="77">
        <v>0</v>
      </c>
      <c r="AT3716" s="77">
        <v>0</v>
      </c>
      <c r="AU3716" s="77">
        <v>1</v>
      </c>
      <c r="BA3716" s="77">
        <v>0.14000000000000001</v>
      </c>
    </row>
    <row r="3717" spans="3:53" x14ac:dyDescent="0.25">
      <c r="C3717" s="77" t="s">
        <v>486</v>
      </c>
      <c r="D3717" s="77" t="s">
        <v>451</v>
      </c>
      <c r="E3717" s="77">
        <v>23.52</v>
      </c>
      <c r="F3717" s="77">
        <v>7.69</v>
      </c>
      <c r="G3717" s="77">
        <v>6.76</v>
      </c>
      <c r="H3717" s="77">
        <v>12530</v>
      </c>
      <c r="I3717" s="77">
        <v>15.016</v>
      </c>
      <c r="J3717" s="77" t="s">
        <v>74</v>
      </c>
      <c r="K3717" s="77">
        <v>73.58</v>
      </c>
      <c r="L3717" s="77">
        <v>22.762419999999999</v>
      </c>
      <c r="M3717" s="77">
        <v>2.669224098316445</v>
      </c>
      <c r="N3717" s="77">
        <v>22.616445161290329</v>
      </c>
      <c r="O3717" s="77">
        <v>3.3318889566227621</v>
      </c>
      <c r="P3717" s="77">
        <v>213997</v>
      </c>
      <c r="Q3717" s="77">
        <v>1175000</v>
      </c>
      <c r="R3717" s="77">
        <v>0.18</v>
      </c>
      <c r="S3717" s="77">
        <v>24.062000000000001</v>
      </c>
      <c r="T3717" s="77">
        <v>6.0570000000000004</v>
      </c>
      <c r="U3717" s="77">
        <v>13.598800000000001</v>
      </c>
      <c r="V3717" s="77">
        <v>2.3601173748035569</v>
      </c>
      <c r="AC3717" s="77">
        <v>23.79</v>
      </c>
      <c r="AD3717" s="77">
        <v>22.9</v>
      </c>
      <c r="AH3717" s="77">
        <f>IF(AND(M3717&lt;Variables!$G$6,M3717&gt;Variables!$G$5),0,1)</f>
        <v>1</v>
      </c>
      <c r="AI3717" s="77">
        <f t="shared" si="118"/>
        <v>0</v>
      </c>
      <c r="AJ3717" s="77">
        <f>IF(I3717&gt;Variables!$G$7,0,1)</f>
        <v>1</v>
      </c>
      <c r="AK3717" s="77">
        <f>IF(F3717&gt;Variables!$G$8,0,1)</f>
        <v>1</v>
      </c>
      <c r="AL3717" s="77">
        <f>IF(G3717&gt;Variables!$G$9,0,1)</f>
        <v>1</v>
      </c>
      <c r="AM3717" s="77">
        <f>IF(AND(K3717&gt;Variables!$G$10,K3717&lt;Variables!$G$11),0,1)</f>
        <v>1</v>
      </c>
      <c r="AN3717" s="77">
        <f>IF(H3717&lt;Variables!$G$13,1,0)</f>
        <v>0</v>
      </c>
      <c r="AO3717" s="77">
        <f>IF(R3717&lt;Variables!$G$12,0,1)</f>
        <v>0</v>
      </c>
      <c r="AP3717" s="78">
        <f t="shared" si="119"/>
        <v>0</v>
      </c>
      <c r="AQ3717" s="77">
        <f>IF(V3717&lt;Variables!$G$15,1,0)</f>
        <v>1</v>
      </c>
      <c r="AR3717" s="77">
        <v>0</v>
      </c>
      <c r="AS3717" s="77">
        <v>0</v>
      </c>
      <c r="AT3717" s="77">
        <v>1</v>
      </c>
      <c r="AU3717" s="77">
        <v>0</v>
      </c>
      <c r="BA3717" s="77">
        <v>-2.25</v>
      </c>
    </row>
    <row r="3718" spans="3:53" x14ac:dyDescent="0.25">
      <c r="C3718" s="77" t="s">
        <v>486</v>
      </c>
      <c r="D3718" s="77" t="s">
        <v>388</v>
      </c>
      <c r="E3718" s="77">
        <v>18.63</v>
      </c>
      <c r="F3718" s="77">
        <v>10.93</v>
      </c>
      <c r="G3718" s="77">
        <v>9.1</v>
      </c>
      <c r="H3718" s="77">
        <v>323.14</v>
      </c>
      <c r="I3718" s="77">
        <v>79074.634000000005</v>
      </c>
      <c r="J3718" s="77" t="s">
        <v>74</v>
      </c>
      <c r="K3718" s="77">
        <v>48.99</v>
      </c>
      <c r="L3718" s="77">
        <v>18.904810000000001</v>
      </c>
      <c r="M3718" s="77">
        <v>-2.4666209287477452</v>
      </c>
      <c r="N3718" s="77">
        <v>18.83345806451613</v>
      </c>
      <c r="O3718" s="77">
        <v>-2.097108577528116</v>
      </c>
      <c r="P3718" s="77">
        <v>3820000</v>
      </c>
      <c r="Q3718" s="77">
        <v>3470000</v>
      </c>
      <c r="R3718" s="77">
        <v>1.1000000000000001</v>
      </c>
      <c r="S3718" s="77">
        <v>24.062000000000001</v>
      </c>
      <c r="T3718" s="77">
        <v>6.0570000000000004</v>
      </c>
      <c r="U3718" s="77">
        <v>13.598800000000001</v>
      </c>
      <c r="V3718" s="77">
        <v>2.4134737068927961</v>
      </c>
      <c r="AC3718" s="77">
        <v>22.68</v>
      </c>
      <c r="AD3718" s="77">
        <v>18.059999999999999</v>
      </c>
      <c r="AH3718" s="77">
        <f>IF(AND(M3718&lt;Variables!$G$6,M3718&gt;Variables!$G$5),0,1)</f>
        <v>0</v>
      </c>
      <c r="AI3718" s="77">
        <f t="shared" si="118"/>
        <v>0</v>
      </c>
      <c r="AJ3718" s="77">
        <f>IF(I3718&gt;Variables!$G$7,0,1)</f>
        <v>0</v>
      </c>
      <c r="AK3718" s="77">
        <f>IF(F3718&gt;Variables!$G$8,0,1)</f>
        <v>0</v>
      </c>
      <c r="AL3718" s="77">
        <f>IF(G3718&gt;Variables!$G$9,0,1)</f>
        <v>1</v>
      </c>
      <c r="AM3718" s="77">
        <f>IF(AND(K3718&gt;Variables!$G$10,K3718&lt;Variables!$G$11),0,1)</f>
        <v>1</v>
      </c>
      <c r="AN3718" s="77">
        <f>IF(H3718&lt;Variables!$G$13,1,0)</f>
        <v>1</v>
      </c>
      <c r="AO3718" s="77">
        <f>IF(R3718&lt;Variables!$G$12,0,1)</f>
        <v>0</v>
      </c>
      <c r="AP3718" s="78">
        <f t="shared" si="119"/>
        <v>0</v>
      </c>
      <c r="AQ3718" s="77">
        <f>IF(V3718&lt;Variables!$G$15,1,0)</f>
        <v>1</v>
      </c>
      <c r="AR3718" s="77">
        <v>0</v>
      </c>
      <c r="AS3718" s="77">
        <v>0</v>
      </c>
      <c r="AT3718" s="77">
        <v>1</v>
      </c>
      <c r="AU3718" s="77">
        <v>0</v>
      </c>
      <c r="BA3718" s="77">
        <v>-2.25</v>
      </c>
    </row>
    <row r="3719" spans="3:53" x14ac:dyDescent="0.25">
      <c r="C3719" s="77" t="s">
        <v>486</v>
      </c>
      <c r="D3719" s="77" t="s">
        <v>494</v>
      </c>
      <c r="E3719" s="77">
        <v>0.61</v>
      </c>
      <c r="F3719" s="77">
        <v>12.44</v>
      </c>
      <c r="G3719" s="77">
        <v>-10.65</v>
      </c>
      <c r="H3719" s="77">
        <v>108.06</v>
      </c>
      <c r="I3719" s="77">
        <v>0</v>
      </c>
      <c r="J3719" s="77" t="s">
        <v>74</v>
      </c>
      <c r="K3719" s="77">
        <v>45.62</v>
      </c>
      <c r="L3719" s="77">
        <v>0.61721645000000014</v>
      </c>
      <c r="M3719" s="77">
        <v>-2.1250972815128581</v>
      </c>
      <c r="N3719" s="77">
        <v>0.62704448387096767</v>
      </c>
      <c r="O3719" s="77">
        <v>-3.6591477097961662</v>
      </c>
      <c r="P3719" s="77">
        <v>46190000</v>
      </c>
      <c r="Q3719" s="77">
        <v>14410000</v>
      </c>
      <c r="R3719" s="77">
        <v>3.21</v>
      </c>
      <c r="S3719" s="77">
        <v>24.062000000000001</v>
      </c>
      <c r="T3719" s="77">
        <v>6.0570000000000004</v>
      </c>
      <c r="U3719" s="77">
        <v>13.598800000000001</v>
      </c>
      <c r="V3719" s="77">
        <v>2.3499944387626739</v>
      </c>
      <c r="AC3719" s="77">
        <v>0.629</v>
      </c>
      <c r="AD3719" s="77">
        <v>0.57330000000000003</v>
      </c>
      <c r="AH3719" s="77">
        <f>IF(AND(M3719&lt;Variables!$G$6,M3719&gt;Variables!$G$5),0,1)</f>
        <v>0</v>
      </c>
      <c r="AI3719" s="77">
        <f t="shared" si="118"/>
        <v>1</v>
      </c>
      <c r="AJ3719" s="77">
        <f>IF(I3719&gt;Variables!$G$7,0,1)</f>
        <v>1</v>
      </c>
      <c r="AK3719" s="77">
        <f>IF(F3719&gt;Variables!$G$8,0,1)</f>
        <v>0</v>
      </c>
      <c r="AL3719" s="77">
        <f>IF(G3719&gt;Variables!$G$9,0,1)</f>
        <v>1</v>
      </c>
      <c r="AM3719" s="77">
        <f>IF(AND(K3719&gt;Variables!$G$10,K3719&lt;Variables!$G$11),0,1)</f>
        <v>1</v>
      </c>
      <c r="AN3719" s="77">
        <f>IF(H3719&lt;Variables!$G$13,1,0)</f>
        <v>1</v>
      </c>
      <c r="AO3719" s="77">
        <f>IF(R3719&lt;Variables!$G$12,0,1)</f>
        <v>1</v>
      </c>
      <c r="AP3719" s="78">
        <f t="shared" si="119"/>
        <v>0</v>
      </c>
      <c r="AQ3719" s="77">
        <f>IF(V3719&lt;Variables!$G$15,1,0)</f>
        <v>1</v>
      </c>
      <c r="AR3719" s="77">
        <v>1</v>
      </c>
      <c r="AS3719" s="77">
        <v>0</v>
      </c>
      <c r="AT3719" s="77">
        <v>0</v>
      </c>
      <c r="AU3719" s="77">
        <v>0</v>
      </c>
      <c r="BA3719" s="77">
        <v>2</v>
      </c>
    </row>
    <row r="3720" spans="3:53" x14ac:dyDescent="0.25">
      <c r="C3720" s="77" t="s">
        <v>486</v>
      </c>
      <c r="D3720" s="77" t="s">
        <v>495</v>
      </c>
      <c r="E3720" s="77">
        <v>5.93</v>
      </c>
      <c r="F3720" s="77">
        <v>18.48</v>
      </c>
      <c r="G3720" s="77">
        <v>12.86</v>
      </c>
      <c r="H3720" s="77">
        <v>37.92</v>
      </c>
      <c r="I3720" s="77">
        <v>-7.1999999999999995E-2</v>
      </c>
      <c r="J3720" s="77" t="s">
        <v>74</v>
      </c>
      <c r="K3720" s="77">
        <v>60.26</v>
      </c>
      <c r="L3720" s="77">
        <v>5.7727105263157883</v>
      </c>
      <c r="M3720" s="77">
        <v>1.8585632034573021</v>
      </c>
      <c r="N3720" s="77">
        <v>5.6485133333333346</v>
      </c>
      <c r="O3720" s="77">
        <v>4.0981874876810993</v>
      </c>
      <c r="P3720" s="77">
        <v>328950</v>
      </c>
      <c r="Q3720" s="77">
        <v>117980</v>
      </c>
      <c r="R3720" s="77">
        <v>2.79</v>
      </c>
      <c r="S3720" s="77">
        <v>24.062000000000001</v>
      </c>
      <c r="T3720" s="77">
        <v>6.0570000000000004</v>
      </c>
      <c r="U3720" s="77">
        <v>13.598800000000001</v>
      </c>
      <c r="V3720" s="77">
        <v>2.3699000934560508</v>
      </c>
      <c r="AC3720" s="77">
        <v>6.29</v>
      </c>
      <c r="AD3720" s="77">
        <v>5.15</v>
      </c>
      <c r="AH3720" s="77">
        <f>IF(AND(M3720&lt;Variables!$G$6,M3720&gt;Variables!$G$5),0,1)</f>
        <v>1</v>
      </c>
      <c r="AI3720" s="77">
        <f t="shared" si="118"/>
        <v>0</v>
      </c>
      <c r="AJ3720" s="77">
        <f>IF(I3720&gt;Variables!$G$7,0,1)</f>
        <v>1</v>
      </c>
      <c r="AK3720" s="77">
        <f>IF(F3720&gt;Variables!$G$8,0,1)</f>
        <v>0</v>
      </c>
      <c r="AL3720" s="77">
        <f>IF(G3720&gt;Variables!$G$9,0,1)</f>
        <v>0</v>
      </c>
      <c r="AM3720" s="77">
        <f>IF(AND(K3720&gt;Variables!$G$10,K3720&lt;Variables!$G$11),0,1)</f>
        <v>1</v>
      </c>
      <c r="AN3720" s="77">
        <f>IF(H3720&lt;Variables!$G$13,1,0)</f>
        <v>1</v>
      </c>
      <c r="AO3720" s="77">
        <f>IF(R3720&lt;Variables!$G$12,0,1)</f>
        <v>1</v>
      </c>
      <c r="AP3720" s="78">
        <f t="shared" si="119"/>
        <v>0</v>
      </c>
      <c r="AQ3720" s="77">
        <f>IF(V3720&lt;Variables!$G$15,1,0)</f>
        <v>1</v>
      </c>
      <c r="AR3720" s="77">
        <v>0</v>
      </c>
      <c r="AS3720" s="77">
        <v>0</v>
      </c>
      <c r="AT3720" s="77">
        <v>1</v>
      </c>
      <c r="AU3720" s="77">
        <v>0</v>
      </c>
      <c r="BA3720" s="77">
        <v>-2.25</v>
      </c>
    </row>
    <row r="3721" spans="3:53" x14ac:dyDescent="0.25">
      <c r="C3721" s="77" t="s">
        <v>486</v>
      </c>
      <c r="D3721" s="77" t="s">
        <v>496</v>
      </c>
      <c r="E3721" s="77">
        <v>1.23</v>
      </c>
      <c r="F3721" s="77">
        <v>19.22</v>
      </c>
      <c r="G3721" s="77">
        <v>2.4300000000000002</v>
      </c>
      <c r="H3721" s="77">
        <v>51.3</v>
      </c>
      <c r="I3721" s="77">
        <v>-11.331</v>
      </c>
      <c r="J3721" s="77" t="s">
        <v>74</v>
      </c>
      <c r="K3721" s="77">
        <v>53.66</v>
      </c>
      <c r="L3721" s="77">
        <v>1.271075</v>
      </c>
      <c r="M3721" s="77">
        <v>-0.87917707452354543</v>
      </c>
      <c r="N3721" s="77">
        <v>1.276525806451613</v>
      </c>
      <c r="O3721" s="77">
        <v>-1.302426192058572</v>
      </c>
      <c r="P3721" s="77">
        <v>12470000</v>
      </c>
      <c r="Q3721" s="77">
        <v>1150000</v>
      </c>
      <c r="R3721" s="77">
        <v>10.84</v>
      </c>
      <c r="S3721" s="77">
        <v>24.062000000000001</v>
      </c>
      <c r="T3721" s="77">
        <v>6.0570000000000004</v>
      </c>
      <c r="U3721" s="77">
        <v>13.598800000000001</v>
      </c>
      <c r="V3721" s="77">
        <v>2.437069175949492</v>
      </c>
      <c r="AC3721" s="77">
        <v>1.26</v>
      </c>
      <c r="AD3721" s="77">
        <v>1.1299999999999999</v>
      </c>
      <c r="AH3721" s="77">
        <f>IF(AND(M3721&lt;Variables!$G$6,M3721&gt;Variables!$G$5),0,1)</f>
        <v>1</v>
      </c>
      <c r="AI3721" s="77">
        <f t="shared" si="118"/>
        <v>1</v>
      </c>
      <c r="AJ3721" s="77">
        <f>IF(I3721&gt;Variables!$G$7,0,1)</f>
        <v>1</v>
      </c>
      <c r="AK3721" s="77">
        <f>IF(F3721&gt;Variables!$G$8,0,1)</f>
        <v>0</v>
      </c>
      <c r="AL3721" s="77">
        <f>IF(G3721&gt;Variables!$G$9,0,1)</f>
        <v>1</v>
      </c>
      <c r="AM3721" s="77">
        <f>IF(AND(K3721&gt;Variables!$G$10,K3721&lt;Variables!$G$11),0,1)</f>
        <v>1</v>
      </c>
      <c r="AN3721" s="77">
        <f>IF(H3721&lt;Variables!$G$13,1,0)</f>
        <v>1</v>
      </c>
      <c r="AO3721" s="77">
        <f>IF(R3721&lt;Variables!$G$12,0,1)</f>
        <v>1</v>
      </c>
      <c r="AP3721" s="78">
        <f t="shared" si="119"/>
        <v>0</v>
      </c>
      <c r="AQ3721" s="77">
        <f>IF(V3721&lt;Variables!$G$15,1,0)</f>
        <v>1</v>
      </c>
      <c r="AR3721" s="77">
        <v>1</v>
      </c>
      <c r="AS3721" s="77">
        <v>0</v>
      </c>
      <c r="AT3721" s="77">
        <v>0</v>
      </c>
      <c r="AU3721" s="77">
        <v>0</v>
      </c>
      <c r="BA3721" s="77">
        <v>2</v>
      </c>
    </row>
    <row r="3722" spans="3:53" x14ac:dyDescent="0.25">
      <c r="C3722" s="77" t="s">
        <v>486</v>
      </c>
      <c r="D3722" s="77" t="s">
        <v>497</v>
      </c>
      <c r="E3722" s="77">
        <v>5.2</v>
      </c>
      <c r="F3722" s="77">
        <v>26.81</v>
      </c>
      <c r="G3722" s="77">
        <v>22.12</v>
      </c>
      <c r="H3722" s="77">
        <v>41.09</v>
      </c>
      <c r="I3722" s="77">
        <v>-14.425000000000001</v>
      </c>
      <c r="J3722" s="77" t="s">
        <v>74</v>
      </c>
      <c r="K3722" s="77">
        <v>63.15</v>
      </c>
      <c r="L3722" s="77">
        <v>5.359049999999999</v>
      </c>
      <c r="M3722" s="77">
        <v>-3.1544770061857719</v>
      </c>
      <c r="N3722" s="77">
        <v>5.1395999999999997</v>
      </c>
      <c r="O3722" s="77">
        <v>0.98062106000468252</v>
      </c>
      <c r="P3722" s="77">
        <v>1660000</v>
      </c>
      <c r="Q3722" s="77">
        <v>49940</v>
      </c>
      <c r="R3722" s="77">
        <v>33.24</v>
      </c>
      <c r="S3722" s="77">
        <v>24.062000000000001</v>
      </c>
      <c r="T3722" s="77">
        <v>6.0570000000000004</v>
      </c>
      <c r="U3722" s="77">
        <v>13.598800000000001</v>
      </c>
      <c r="V3722" s="77">
        <v>2.705048606320148</v>
      </c>
      <c r="AC3722" s="77">
        <v>5.73</v>
      </c>
      <c r="AD3722" s="77">
        <v>4.8099999999999996</v>
      </c>
      <c r="AH3722" s="77">
        <f>IF(AND(M3722&lt;Variables!$G$6,M3722&gt;Variables!$G$5),0,1)</f>
        <v>0</v>
      </c>
      <c r="AI3722" s="77">
        <f t="shared" si="118"/>
        <v>0</v>
      </c>
      <c r="AJ3722" s="77">
        <f>IF(I3722&gt;Variables!$G$7,0,1)</f>
        <v>1</v>
      </c>
      <c r="AK3722" s="77">
        <f>IF(F3722&gt;Variables!$G$8,0,1)</f>
        <v>0</v>
      </c>
      <c r="AL3722" s="77">
        <f>IF(G3722&gt;Variables!$G$9,0,1)</f>
        <v>0</v>
      </c>
      <c r="AM3722" s="77">
        <f>IF(AND(K3722&gt;Variables!$G$10,K3722&lt;Variables!$G$11),0,1)</f>
        <v>0</v>
      </c>
      <c r="AN3722" s="77">
        <f>IF(H3722&lt;Variables!$G$13,1,0)</f>
        <v>1</v>
      </c>
      <c r="AO3722" s="77">
        <f>IF(R3722&lt;Variables!$G$12,0,1)</f>
        <v>1</v>
      </c>
      <c r="AP3722" s="78">
        <f t="shared" si="119"/>
        <v>0</v>
      </c>
      <c r="AQ3722" s="77">
        <f>IF(V3722&lt;Variables!$G$15,1,0)</f>
        <v>0</v>
      </c>
      <c r="AR3722" s="77">
        <v>0</v>
      </c>
      <c r="AS3722" s="77">
        <v>0</v>
      </c>
      <c r="AT3722" s="77">
        <v>1</v>
      </c>
      <c r="AU3722" s="77">
        <v>0</v>
      </c>
      <c r="BA3722" s="77">
        <v>-2.25</v>
      </c>
    </row>
    <row r="3723" spans="3:53" x14ac:dyDescent="0.25">
      <c r="C3723" s="77" t="s">
        <v>486</v>
      </c>
      <c r="D3723" s="77" t="s">
        <v>498</v>
      </c>
      <c r="E3723" s="77">
        <v>39.04</v>
      </c>
      <c r="F3723" s="77">
        <v>8.9499999999999993</v>
      </c>
      <c r="G3723" s="77">
        <v>8.52</v>
      </c>
      <c r="H3723" s="77">
        <v>5300</v>
      </c>
      <c r="I3723" s="77">
        <v>-10.93</v>
      </c>
      <c r="J3723" s="77" t="s">
        <v>74</v>
      </c>
      <c r="K3723" s="77">
        <v>71.790000000000006</v>
      </c>
      <c r="L3723" s="77">
        <v>38.257809999999992</v>
      </c>
      <c r="M3723" s="77">
        <v>1.5217546430389279</v>
      </c>
      <c r="N3723" s="77">
        <v>37.881264516129043</v>
      </c>
      <c r="O3723" s="77">
        <v>2.5308961992616639</v>
      </c>
      <c r="P3723" s="77">
        <v>327911</v>
      </c>
      <c r="Q3723" s="77">
        <v>1530000</v>
      </c>
      <c r="R3723" s="77">
        <v>0.21</v>
      </c>
      <c r="S3723" s="77">
        <v>24.062000000000001</v>
      </c>
      <c r="T3723" s="77">
        <v>6.0570000000000004</v>
      </c>
      <c r="U3723" s="77">
        <v>13.598800000000001</v>
      </c>
      <c r="V3723" s="77">
        <v>2.4574154900367771</v>
      </c>
      <c r="AC3723" s="77">
        <v>39.399900000000002</v>
      </c>
      <c r="AD3723" s="77">
        <v>37.14</v>
      </c>
      <c r="AH3723" s="77">
        <f>IF(AND(M3723&lt;Variables!$G$6,M3723&gt;Variables!$G$5),0,1)</f>
        <v>1</v>
      </c>
      <c r="AI3723" s="77">
        <f t="shared" si="118"/>
        <v>0</v>
      </c>
      <c r="AJ3723" s="77">
        <f>IF(I3723&gt;Variables!$G$7,0,1)</f>
        <v>1</v>
      </c>
      <c r="AK3723" s="77">
        <f>IF(F3723&gt;Variables!$G$8,0,1)</f>
        <v>1</v>
      </c>
      <c r="AL3723" s="77">
        <f>IF(G3723&gt;Variables!$G$9,0,1)</f>
        <v>1</v>
      </c>
      <c r="AM3723" s="77">
        <f>IF(AND(K3723&gt;Variables!$G$10,K3723&lt;Variables!$G$11),0,1)</f>
        <v>1</v>
      </c>
      <c r="AN3723" s="77">
        <f>IF(H3723&lt;Variables!$G$13,1,0)</f>
        <v>0</v>
      </c>
      <c r="AO3723" s="77">
        <f>IF(R3723&lt;Variables!$G$12,0,1)</f>
        <v>0</v>
      </c>
      <c r="AP3723" s="78">
        <f t="shared" si="119"/>
        <v>0</v>
      </c>
      <c r="AQ3723" s="77">
        <f>IF(V3723&lt;Variables!$G$15,1,0)</f>
        <v>1</v>
      </c>
      <c r="AR3723" s="77">
        <v>0</v>
      </c>
      <c r="AS3723" s="77">
        <v>0</v>
      </c>
      <c r="AT3723" s="77">
        <v>1</v>
      </c>
      <c r="AU3723" s="77">
        <v>0</v>
      </c>
      <c r="BA3723" s="77">
        <v>-1.17</v>
      </c>
    </row>
    <row r="3724" spans="3:53" x14ac:dyDescent="0.25">
      <c r="C3724" s="77" t="s">
        <v>486</v>
      </c>
      <c r="D3724" s="77" t="s">
        <v>499</v>
      </c>
      <c r="E3724" s="77">
        <v>34.01</v>
      </c>
      <c r="F3724" s="77">
        <v>5.52</v>
      </c>
      <c r="G3724" s="77">
        <v>3.5</v>
      </c>
      <c r="H3724" s="77">
        <v>5110</v>
      </c>
      <c r="I3724" s="77">
        <v>1.7000000000000001E-2</v>
      </c>
      <c r="J3724" s="77" t="s">
        <v>75</v>
      </c>
      <c r="K3724" s="77">
        <v>69.63</v>
      </c>
      <c r="L3724" s="77">
        <v>33.734864999999999</v>
      </c>
      <c r="M3724" s="77">
        <v>0.50432986763101595</v>
      </c>
      <c r="N3724" s="77">
        <v>33.603564516129033</v>
      </c>
      <c r="O3724" s="77">
        <v>0.89703425279864268</v>
      </c>
      <c r="P3724" s="77">
        <v>399832</v>
      </c>
      <c r="Q3724" s="77">
        <v>1498000</v>
      </c>
      <c r="R3724" s="77">
        <v>0.27</v>
      </c>
      <c r="S3724" s="77">
        <v>24.062000000000001</v>
      </c>
      <c r="T3724" s="77">
        <v>6.0570000000000004</v>
      </c>
      <c r="U3724" s="77">
        <v>13.598800000000001</v>
      </c>
      <c r="V3724" s="77">
        <v>2.528663037010582</v>
      </c>
      <c r="AC3724" s="77">
        <v>34.06</v>
      </c>
      <c r="AD3724" s="77">
        <v>32.630000000000003</v>
      </c>
      <c r="AH3724" s="77">
        <f>IF(AND(M3724&lt;Variables!$G$6,M3724&gt;Variables!$G$5),0,1)</f>
        <v>1</v>
      </c>
      <c r="AI3724" s="77">
        <f t="shared" si="118"/>
        <v>0</v>
      </c>
      <c r="AJ3724" s="77">
        <f>IF(I3724&gt;Variables!$G$7,0,1)</f>
        <v>1</v>
      </c>
      <c r="AK3724" s="77">
        <f>IF(F3724&gt;Variables!$G$8,0,1)</f>
        <v>1</v>
      </c>
      <c r="AL3724" s="77">
        <f>IF(G3724&gt;Variables!$G$9,0,1)</f>
        <v>1</v>
      </c>
      <c r="AM3724" s="77">
        <f>IF(AND(K3724&gt;Variables!$G$10,K3724&lt;Variables!$G$11),0,1)</f>
        <v>0</v>
      </c>
      <c r="AN3724" s="77">
        <f>IF(H3724&lt;Variables!$G$13,1,0)</f>
        <v>0</v>
      </c>
      <c r="AO3724" s="77">
        <f>IF(R3724&lt;Variables!$G$12,0,1)</f>
        <v>0</v>
      </c>
      <c r="AP3724" s="78">
        <f t="shared" si="119"/>
        <v>1</v>
      </c>
      <c r="AQ3724" s="77">
        <f>IF(V3724&lt;Variables!$G$15,1,0)</f>
        <v>1</v>
      </c>
      <c r="AR3724" s="77">
        <v>0</v>
      </c>
      <c r="AS3724" s="77">
        <v>0</v>
      </c>
      <c r="AT3724" s="77">
        <v>1</v>
      </c>
      <c r="AU3724" s="77">
        <v>0</v>
      </c>
      <c r="BA3724" s="77">
        <v>-2.25</v>
      </c>
    </row>
    <row r="3725" spans="3:53" x14ac:dyDescent="0.25">
      <c r="C3725" s="77" t="s">
        <v>486</v>
      </c>
      <c r="D3725" s="77" t="s">
        <v>500</v>
      </c>
      <c r="E3725" s="77">
        <v>1.57</v>
      </c>
      <c r="F3725" s="77">
        <v>32.450000000000003</v>
      </c>
      <c r="G3725" s="77">
        <v>10.64</v>
      </c>
      <c r="H3725" s="77">
        <v>30.7</v>
      </c>
      <c r="I3725" s="77">
        <v>-3.2639999999999998</v>
      </c>
      <c r="J3725" s="77" t="s">
        <v>74</v>
      </c>
      <c r="K3725" s="77">
        <v>64.260000000000005</v>
      </c>
      <c r="L3725" s="77">
        <v>1.5154749999999999</v>
      </c>
      <c r="M3725" s="77">
        <v>2.9380227321466821</v>
      </c>
      <c r="N3725" s="77">
        <v>1.4708258064516131</v>
      </c>
      <c r="O3725" s="77">
        <v>6.0628657151128671</v>
      </c>
      <c r="P3725" s="77">
        <v>19520000</v>
      </c>
      <c r="Q3725" s="77">
        <v>545280</v>
      </c>
      <c r="R3725" s="77">
        <v>35.799999999999997</v>
      </c>
      <c r="S3725" s="77">
        <v>24.062000000000001</v>
      </c>
      <c r="T3725" s="77">
        <v>6.0570000000000004</v>
      </c>
      <c r="U3725" s="77">
        <v>13.598800000000001</v>
      </c>
      <c r="V3725" s="77">
        <v>2.3173487713489171</v>
      </c>
      <c r="AC3725" s="77">
        <v>1.7</v>
      </c>
      <c r="AD3725" s="77">
        <v>1.22</v>
      </c>
      <c r="AH3725" s="77">
        <f>IF(AND(M3725&lt;Variables!$G$6,M3725&gt;Variables!$G$5),0,1)</f>
        <v>1</v>
      </c>
      <c r="AI3725" s="77">
        <f t="shared" si="118"/>
        <v>0</v>
      </c>
      <c r="AJ3725" s="77">
        <f>IF(I3725&gt;Variables!$G$7,0,1)</f>
        <v>1</v>
      </c>
      <c r="AK3725" s="77">
        <f>IF(F3725&gt;Variables!$G$8,0,1)</f>
        <v>0</v>
      </c>
      <c r="AL3725" s="77">
        <f>IF(G3725&gt;Variables!$G$9,0,1)</f>
        <v>0</v>
      </c>
      <c r="AM3725" s="77">
        <f>IF(AND(K3725&gt;Variables!$G$10,K3725&lt;Variables!$G$11),0,1)</f>
        <v>0</v>
      </c>
      <c r="AN3725" s="77">
        <f>IF(H3725&lt;Variables!$G$13,1,0)</f>
        <v>1</v>
      </c>
      <c r="AO3725" s="77">
        <f>IF(R3725&lt;Variables!$G$12,0,1)</f>
        <v>1</v>
      </c>
      <c r="AP3725" s="78">
        <f t="shared" si="119"/>
        <v>0</v>
      </c>
      <c r="AQ3725" s="77">
        <f>IF(V3725&lt;Variables!$G$15,1,0)</f>
        <v>1</v>
      </c>
      <c r="AR3725" s="77">
        <v>1</v>
      </c>
      <c r="AS3725" s="77">
        <v>0</v>
      </c>
      <c r="AT3725" s="77">
        <v>0</v>
      </c>
      <c r="AU3725" s="77">
        <v>0</v>
      </c>
      <c r="BA3725" s="77">
        <v>2</v>
      </c>
    </row>
    <row r="3726" spans="3:53" x14ac:dyDescent="0.25">
      <c r="C3726" s="77" t="s">
        <v>486</v>
      </c>
      <c r="D3726" s="77" t="s">
        <v>123</v>
      </c>
      <c r="E3726" s="77">
        <v>14.11</v>
      </c>
      <c r="F3726" s="77">
        <v>10.91</v>
      </c>
      <c r="G3726" s="77">
        <v>1.36</v>
      </c>
      <c r="H3726" s="77">
        <v>5380</v>
      </c>
      <c r="I3726" s="77">
        <v>229.69900000000001</v>
      </c>
      <c r="J3726" s="77" t="s">
        <v>75</v>
      </c>
      <c r="K3726" s="77">
        <v>62.94</v>
      </c>
      <c r="L3726" s="77">
        <v>13.747450000000001</v>
      </c>
      <c r="M3726" s="77">
        <v>2.8554386449850702</v>
      </c>
      <c r="N3726" s="77">
        <v>13.817522580645161</v>
      </c>
      <c r="O3726" s="77">
        <v>2.3338295086743348</v>
      </c>
      <c r="P3726" s="77">
        <v>53506000</v>
      </c>
      <c r="Q3726" s="77">
        <v>51236000</v>
      </c>
      <c r="R3726" s="77">
        <v>1.04</v>
      </c>
      <c r="S3726" s="77">
        <v>24.062000000000001</v>
      </c>
      <c r="T3726" s="77">
        <v>6.0570000000000004</v>
      </c>
      <c r="U3726" s="77">
        <v>13.598800000000001</v>
      </c>
      <c r="V3726" s="77">
        <v>2.3201071971514708</v>
      </c>
      <c r="AC3726" s="77">
        <v>14.299899999999999</v>
      </c>
      <c r="AD3726" s="77">
        <v>13.11</v>
      </c>
      <c r="AH3726" s="77">
        <f>IF(AND(M3726&lt;Variables!$G$6,M3726&gt;Variables!$G$5),0,1)</f>
        <v>1</v>
      </c>
      <c r="AI3726" s="77">
        <f t="shared" si="118"/>
        <v>1</v>
      </c>
      <c r="AJ3726" s="77">
        <f>IF(I3726&gt;Variables!$G$7,0,1)</f>
        <v>0</v>
      </c>
      <c r="AK3726" s="77">
        <f>IF(F3726&gt;Variables!$G$8,0,1)</f>
        <v>0</v>
      </c>
      <c r="AL3726" s="77">
        <f>IF(G3726&gt;Variables!$G$9,0,1)</f>
        <v>1</v>
      </c>
      <c r="AM3726" s="77">
        <f>IF(AND(K3726&gt;Variables!$G$10,K3726&lt;Variables!$G$11),0,1)</f>
        <v>0</v>
      </c>
      <c r="AN3726" s="77">
        <f>IF(H3726&lt;Variables!$G$13,1,0)</f>
        <v>0</v>
      </c>
      <c r="AO3726" s="77">
        <f>IF(R3726&lt;Variables!$G$12,0,1)</f>
        <v>0</v>
      </c>
      <c r="AP3726" s="78">
        <f t="shared" si="119"/>
        <v>1</v>
      </c>
      <c r="AQ3726" s="77">
        <f>IF(V3726&lt;Variables!$G$15,1,0)</f>
        <v>1</v>
      </c>
      <c r="AR3726" s="77">
        <v>0</v>
      </c>
      <c r="AS3726" s="77">
        <v>0</v>
      </c>
      <c r="AT3726" s="77">
        <v>1</v>
      </c>
      <c r="AU3726" s="77">
        <v>0</v>
      </c>
      <c r="BA3726" s="77">
        <v>-2.25</v>
      </c>
    </row>
    <row r="3727" spans="3:53" x14ac:dyDescent="0.25">
      <c r="C3727" s="77" t="s">
        <v>486</v>
      </c>
      <c r="D3727" s="77" t="s">
        <v>501</v>
      </c>
      <c r="E3727" s="77">
        <v>28.41</v>
      </c>
      <c r="F3727" s="77">
        <v>8.92</v>
      </c>
      <c r="G3727" s="77">
        <v>5.34</v>
      </c>
      <c r="H3727" s="77">
        <v>3860</v>
      </c>
      <c r="I3727" s="77">
        <v>1.4E-2</v>
      </c>
      <c r="J3727" s="77" t="s">
        <v>75</v>
      </c>
      <c r="K3727" s="77">
        <v>61.99</v>
      </c>
      <c r="L3727" s="77">
        <v>28.1550875</v>
      </c>
      <c r="M3727" s="77">
        <v>0.15951823982077409</v>
      </c>
      <c r="N3727" s="77">
        <v>27.870022222222222</v>
      </c>
      <c r="O3727" s="77">
        <v>1.1839882119457701</v>
      </c>
      <c r="P3727" s="77">
        <v>82269</v>
      </c>
      <c r="Q3727" s="77">
        <v>245553</v>
      </c>
      <c r="R3727" s="77">
        <v>0.34</v>
      </c>
      <c r="S3727" s="77">
        <v>24.062000000000001</v>
      </c>
      <c r="T3727" s="77">
        <v>6.0570000000000004</v>
      </c>
      <c r="U3727" s="77">
        <v>13.598800000000001</v>
      </c>
      <c r="V3727" s="77">
        <v>2.481545268532197</v>
      </c>
      <c r="AC3727" s="77">
        <v>30.89</v>
      </c>
      <c r="AD3727" s="77">
        <v>28.16</v>
      </c>
      <c r="AH3727" s="77">
        <f>IF(AND(M3727&lt;Variables!$G$6,M3727&gt;Variables!$G$5),0,1)</f>
        <v>1</v>
      </c>
      <c r="AI3727" s="77">
        <f t="shared" si="118"/>
        <v>0</v>
      </c>
      <c r="AJ3727" s="77">
        <f>IF(I3727&gt;Variables!$G$7,0,1)</f>
        <v>1</v>
      </c>
      <c r="AK3727" s="77">
        <f>IF(F3727&gt;Variables!$G$8,0,1)</f>
        <v>1</v>
      </c>
      <c r="AL3727" s="77">
        <f>IF(G3727&gt;Variables!$G$9,0,1)</f>
        <v>1</v>
      </c>
      <c r="AM3727" s="77">
        <f>IF(AND(K3727&gt;Variables!$G$10,K3727&lt;Variables!$G$11),0,1)</f>
        <v>1</v>
      </c>
      <c r="AN3727" s="77">
        <f>IF(H3727&lt;Variables!$G$13,1,0)</f>
        <v>0</v>
      </c>
      <c r="AO3727" s="77">
        <f>IF(R3727&lt;Variables!$G$12,0,1)</f>
        <v>0</v>
      </c>
      <c r="AP3727" s="78">
        <f t="shared" si="119"/>
        <v>1</v>
      </c>
      <c r="AQ3727" s="77">
        <f>IF(V3727&lt;Variables!$G$15,1,0)</f>
        <v>1</v>
      </c>
      <c r="AR3727" s="77">
        <v>1</v>
      </c>
      <c r="AS3727" s="77">
        <v>0</v>
      </c>
      <c r="AT3727" s="77">
        <v>0</v>
      </c>
      <c r="AU3727" s="77">
        <v>0</v>
      </c>
      <c r="BA3727" s="77">
        <v>2</v>
      </c>
    </row>
    <row r="3728" spans="3:53" x14ac:dyDescent="0.25">
      <c r="C3728" s="77" t="s">
        <v>486</v>
      </c>
      <c r="D3728" s="77" t="s">
        <v>195</v>
      </c>
      <c r="E3728" s="77">
        <v>35</v>
      </c>
      <c r="F3728" s="77">
        <v>7.23</v>
      </c>
      <c r="G3728" s="77">
        <v>5.36</v>
      </c>
      <c r="H3728" s="77">
        <v>3910</v>
      </c>
      <c r="I3728" s="77">
        <v>7.2389999999999999</v>
      </c>
      <c r="J3728" s="77" t="s">
        <v>75</v>
      </c>
      <c r="K3728" s="77">
        <v>56.76</v>
      </c>
      <c r="L3728" s="77">
        <v>35.158910526315793</v>
      </c>
      <c r="M3728" s="77">
        <v>-0.48042025133104682</v>
      </c>
      <c r="N3728" s="77">
        <v>34.746526666666668</v>
      </c>
      <c r="O3728" s="77">
        <v>0.70071272351634795</v>
      </c>
      <c r="P3728" s="77">
        <v>175339</v>
      </c>
      <c r="Q3728" s="77">
        <v>698489</v>
      </c>
      <c r="R3728" s="77">
        <v>0.25</v>
      </c>
      <c r="S3728" s="77">
        <v>24.062000000000001</v>
      </c>
      <c r="T3728" s="77">
        <v>6.0570000000000004</v>
      </c>
      <c r="U3728" s="77">
        <v>13.598800000000001</v>
      </c>
      <c r="V3728" s="77">
        <v>2.4589037134509129</v>
      </c>
      <c r="AC3728" s="77">
        <v>35.342300000000002</v>
      </c>
      <c r="AD3728" s="77">
        <v>32.35</v>
      </c>
      <c r="AH3728" s="77">
        <f>IF(AND(M3728&lt;Variables!$G$6,M3728&gt;Variables!$G$5),0,1)</f>
        <v>1</v>
      </c>
      <c r="AI3728" s="77">
        <f t="shared" si="118"/>
        <v>0</v>
      </c>
      <c r="AJ3728" s="77">
        <f>IF(I3728&gt;Variables!$G$7,0,1)</f>
        <v>1</v>
      </c>
      <c r="AK3728" s="77">
        <f>IF(F3728&gt;Variables!$G$8,0,1)</f>
        <v>1</v>
      </c>
      <c r="AL3728" s="77">
        <f>IF(G3728&gt;Variables!$G$9,0,1)</f>
        <v>1</v>
      </c>
      <c r="AM3728" s="77">
        <f>IF(AND(K3728&gt;Variables!$G$10,K3728&lt;Variables!$G$11),0,1)</f>
        <v>1</v>
      </c>
      <c r="AN3728" s="77">
        <f>IF(H3728&lt;Variables!$G$13,1,0)</f>
        <v>0</v>
      </c>
      <c r="AO3728" s="77">
        <f>IF(R3728&lt;Variables!$G$12,0,1)</f>
        <v>0</v>
      </c>
      <c r="AP3728" s="78">
        <f t="shared" si="119"/>
        <v>1</v>
      </c>
      <c r="AQ3728" s="77">
        <f>IF(V3728&lt;Variables!$G$15,1,0)</f>
        <v>1</v>
      </c>
      <c r="AR3728" s="77">
        <v>1</v>
      </c>
      <c r="AS3728" s="77">
        <v>0</v>
      </c>
      <c r="AT3728" s="77">
        <v>0</v>
      </c>
      <c r="AU3728" s="77">
        <v>0</v>
      </c>
      <c r="BA3728" s="77">
        <v>0.91</v>
      </c>
    </row>
    <row r="3729" spans="3:53" x14ac:dyDescent="0.25">
      <c r="C3729" s="77" t="s">
        <v>486</v>
      </c>
      <c r="D3729" s="77" t="s">
        <v>166</v>
      </c>
      <c r="E3729" s="77">
        <v>60.23</v>
      </c>
      <c r="F3729" s="77">
        <v>7.16</v>
      </c>
      <c r="G3729" s="77">
        <v>8.1</v>
      </c>
      <c r="H3729" s="77">
        <v>8500</v>
      </c>
      <c r="I3729" s="77">
        <v>428.99900000000002</v>
      </c>
      <c r="J3729" s="77" t="s">
        <v>75</v>
      </c>
      <c r="K3729" s="77">
        <v>70.8</v>
      </c>
      <c r="L3729" s="77">
        <v>59.697000000000003</v>
      </c>
      <c r="M3729" s="77">
        <v>0.64157327838919131</v>
      </c>
      <c r="N3729" s="77">
        <v>59.071712903225809</v>
      </c>
      <c r="O3729" s="77">
        <v>1.7068865066195309</v>
      </c>
      <c r="P3729" s="77">
        <v>949233</v>
      </c>
      <c r="Q3729" s="77">
        <v>1663000</v>
      </c>
      <c r="R3729" s="77">
        <v>0.56999999999999995</v>
      </c>
      <c r="S3729" s="77">
        <v>24.062000000000001</v>
      </c>
      <c r="T3729" s="77">
        <v>6.0570000000000004</v>
      </c>
      <c r="U3729" s="77">
        <v>13.598800000000001</v>
      </c>
      <c r="V3729" s="77">
        <v>2.527267531299731</v>
      </c>
      <c r="AC3729" s="77">
        <v>60.95</v>
      </c>
      <c r="AD3729" s="77">
        <v>58.12</v>
      </c>
      <c r="AH3729" s="77">
        <f>IF(AND(M3729&lt;Variables!$G$6,M3729&gt;Variables!$G$5),0,1)</f>
        <v>1</v>
      </c>
      <c r="AI3729" s="77">
        <f t="shared" si="118"/>
        <v>0</v>
      </c>
      <c r="AJ3729" s="77">
        <f>IF(I3729&gt;Variables!$G$7,0,1)</f>
        <v>0</v>
      </c>
      <c r="AK3729" s="77">
        <f>IF(F3729&gt;Variables!$G$8,0,1)</f>
        <v>1</v>
      </c>
      <c r="AL3729" s="77">
        <f>IF(G3729&gt;Variables!$G$9,0,1)</f>
        <v>1</v>
      </c>
      <c r="AM3729" s="77">
        <f>IF(AND(K3729&gt;Variables!$G$10,K3729&lt;Variables!$G$11),0,1)</f>
        <v>1</v>
      </c>
      <c r="AN3729" s="77">
        <f>IF(H3729&lt;Variables!$G$13,1,0)</f>
        <v>0</v>
      </c>
      <c r="AO3729" s="77">
        <f>IF(R3729&lt;Variables!$G$12,0,1)</f>
        <v>0</v>
      </c>
      <c r="AP3729" s="78">
        <f t="shared" si="119"/>
        <v>1</v>
      </c>
      <c r="AQ3729" s="77">
        <f>IF(V3729&lt;Variables!$G$15,1,0)</f>
        <v>1</v>
      </c>
      <c r="AR3729" s="77">
        <v>0</v>
      </c>
      <c r="AS3729" s="77">
        <v>0</v>
      </c>
      <c r="AT3729" s="77">
        <v>1</v>
      </c>
      <c r="AU3729" s="77">
        <v>0</v>
      </c>
      <c r="BA3729" s="77">
        <v>-1.32</v>
      </c>
    </row>
    <row r="3730" spans="3:53" x14ac:dyDescent="0.25">
      <c r="C3730" s="77" t="s">
        <v>486</v>
      </c>
      <c r="D3730" s="77" t="s">
        <v>502</v>
      </c>
      <c r="E3730" s="77">
        <v>15.2</v>
      </c>
      <c r="F3730" s="77">
        <v>15.24</v>
      </c>
      <c r="G3730" s="77">
        <v>9.49</v>
      </c>
      <c r="H3730" s="77">
        <v>512.29999999999995</v>
      </c>
      <c r="I3730" s="77">
        <v>289.81200000000001</v>
      </c>
      <c r="J3730" s="77" t="s">
        <v>75</v>
      </c>
      <c r="K3730" s="77">
        <v>58.32</v>
      </c>
      <c r="L3730" s="77">
        <v>15.213100000000001</v>
      </c>
      <c r="M3730" s="77">
        <v>-0.6777053986367213</v>
      </c>
      <c r="N3730" s="77">
        <v>14.983429032258069</v>
      </c>
      <c r="O3730" s="77">
        <v>0.84473966185867944</v>
      </c>
      <c r="P3730" s="77">
        <v>646490</v>
      </c>
      <c r="Q3730" s="77">
        <v>311380</v>
      </c>
      <c r="R3730" s="77">
        <v>2.08</v>
      </c>
      <c r="S3730" s="77">
        <v>24.062000000000001</v>
      </c>
      <c r="T3730" s="77">
        <v>6.0570000000000004</v>
      </c>
      <c r="U3730" s="77">
        <v>13.598800000000001</v>
      </c>
      <c r="V3730" s="77">
        <v>2.4870995541158609</v>
      </c>
      <c r="AC3730" s="77">
        <v>18.2</v>
      </c>
      <c r="AD3730" s="77">
        <v>14.65</v>
      </c>
      <c r="AH3730" s="77">
        <f>IF(AND(M3730&lt;Variables!$G$6,M3730&gt;Variables!$G$5),0,1)</f>
        <v>1</v>
      </c>
      <c r="AI3730" s="77">
        <f t="shared" si="118"/>
        <v>0</v>
      </c>
      <c r="AJ3730" s="77">
        <f>IF(I3730&gt;Variables!$G$7,0,1)</f>
        <v>0</v>
      </c>
      <c r="AK3730" s="77">
        <f>IF(F3730&gt;Variables!$G$8,0,1)</f>
        <v>0</v>
      </c>
      <c r="AL3730" s="77">
        <f>IF(G3730&gt;Variables!$G$9,0,1)</f>
        <v>1</v>
      </c>
      <c r="AM3730" s="77">
        <f>IF(AND(K3730&gt;Variables!$G$10,K3730&lt;Variables!$G$11),0,1)</f>
        <v>1</v>
      </c>
      <c r="AN3730" s="77">
        <f>IF(H3730&lt;Variables!$G$13,1,0)</f>
        <v>1</v>
      </c>
      <c r="AO3730" s="77">
        <f>IF(R3730&lt;Variables!$G$12,0,1)</f>
        <v>0</v>
      </c>
      <c r="AP3730" s="78">
        <f t="shared" si="119"/>
        <v>1</v>
      </c>
      <c r="AQ3730" s="77">
        <f>IF(V3730&lt;Variables!$G$15,1,0)</f>
        <v>1</v>
      </c>
      <c r="AR3730" s="77">
        <v>0</v>
      </c>
      <c r="AS3730" s="77">
        <v>0</v>
      </c>
      <c r="AT3730" s="77">
        <v>1</v>
      </c>
      <c r="AU3730" s="77">
        <v>0</v>
      </c>
      <c r="BA3730" s="77">
        <v>-2.25</v>
      </c>
    </row>
    <row r="3731" spans="3:53" x14ac:dyDescent="0.25">
      <c r="C3731" s="77" t="s">
        <v>486</v>
      </c>
      <c r="D3731" s="77" t="s">
        <v>503</v>
      </c>
      <c r="E3731" s="77">
        <v>8.91</v>
      </c>
      <c r="F3731" s="77">
        <v>5.82</v>
      </c>
      <c r="G3731" s="77">
        <v>2.42</v>
      </c>
      <c r="H3731" s="77">
        <v>12980</v>
      </c>
      <c r="I3731" s="77">
        <v>-0.104</v>
      </c>
      <c r="J3731" s="77" t="s">
        <v>75</v>
      </c>
      <c r="K3731" s="77">
        <v>70.349999999999994</v>
      </c>
      <c r="L3731" s="77">
        <v>8.785305000000001</v>
      </c>
      <c r="M3731" s="77">
        <v>1.248619142989327</v>
      </c>
      <c r="N3731" s="77">
        <v>8.7302806451612902</v>
      </c>
      <c r="O3731" s="77">
        <v>1.886758989013763</v>
      </c>
      <c r="P3731" s="77">
        <v>1178000</v>
      </c>
      <c r="Q3731" s="77">
        <v>7830000</v>
      </c>
      <c r="R3731" s="77">
        <v>0.15</v>
      </c>
      <c r="S3731" s="77">
        <v>24.062000000000001</v>
      </c>
      <c r="T3731" s="77">
        <v>6.0570000000000004</v>
      </c>
      <c r="U3731" s="77">
        <v>13.598800000000001</v>
      </c>
      <c r="V3731" s="77">
        <v>2.4719795563534799</v>
      </c>
      <c r="AC3731" s="77">
        <v>9.1</v>
      </c>
      <c r="AD3731" s="77">
        <v>8.6300000000000008</v>
      </c>
      <c r="AH3731" s="77">
        <f>IF(AND(M3731&lt;Variables!$G$6,M3731&gt;Variables!$G$5),0,1)</f>
        <v>1</v>
      </c>
      <c r="AI3731" s="77">
        <f t="shared" si="118"/>
        <v>0</v>
      </c>
      <c r="AJ3731" s="77">
        <f>IF(I3731&gt;Variables!$G$7,0,1)</f>
        <v>1</v>
      </c>
      <c r="AK3731" s="77">
        <f>IF(F3731&gt;Variables!$G$8,0,1)</f>
        <v>1</v>
      </c>
      <c r="AL3731" s="77">
        <f>IF(G3731&gt;Variables!$G$9,0,1)</f>
        <v>1</v>
      </c>
      <c r="AM3731" s="77">
        <f>IF(AND(K3731&gt;Variables!$G$10,K3731&lt;Variables!$G$11),0,1)</f>
        <v>1</v>
      </c>
      <c r="AN3731" s="77">
        <f>IF(H3731&lt;Variables!$G$13,1,0)</f>
        <v>0</v>
      </c>
      <c r="AO3731" s="77">
        <f>IF(R3731&lt;Variables!$G$12,0,1)</f>
        <v>0</v>
      </c>
      <c r="AP3731" s="78">
        <f t="shared" si="119"/>
        <v>1</v>
      </c>
      <c r="AQ3731" s="77">
        <f>IF(V3731&lt;Variables!$G$15,1,0)</f>
        <v>1</v>
      </c>
      <c r="AR3731" s="77">
        <v>1</v>
      </c>
      <c r="AS3731" s="77">
        <v>0</v>
      </c>
      <c r="AT3731" s="77">
        <v>0</v>
      </c>
      <c r="AU3731" s="77">
        <v>0</v>
      </c>
      <c r="BA3731" s="77">
        <v>1.69</v>
      </c>
    </row>
    <row r="3732" spans="3:53" x14ac:dyDescent="0.25">
      <c r="C3732" s="77" t="s">
        <v>486</v>
      </c>
      <c r="D3732" s="77" t="s">
        <v>177</v>
      </c>
      <c r="E3732" s="77">
        <v>54.22</v>
      </c>
      <c r="F3732" s="77">
        <v>5.64</v>
      </c>
      <c r="G3732" s="77">
        <v>6.88</v>
      </c>
      <c r="H3732" s="77">
        <v>10510</v>
      </c>
      <c r="I3732" s="77">
        <v>243.22</v>
      </c>
      <c r="J3732" s="77" t="s">
        <v>75</v>
      </c>
      <c r="K3732" s="77">
        <v>68.900000000000006</v>
      </c>
      <c r="L3732" s="77">
        <v>53.320139999999988</v>
      </c>
      <c r="M3732" s="77">
        <v>1.106261161354793</v>
      </c>
      <c r="N3732" s="77">
        <v>52.778488888888887</v>
      </c>
      <c r="O3732" s="77">
        <v>2.143886903418561</v>
      </c>
      <c r="P3732" s="77">
        <v>129289</v>
      </c>
      <c r="Q3732" s="77">
        <v>1774000</v>
      </c>
      <c r="R3732" s="77">
        <v>7.0000000000000007E-2</v>
      </c>
      <c r="S3732" s="77">
        <v>24.062000000000001</v>
      </c>
      <c r="T3732" s="77">
        <v>6.0570000000000004</v>
      </c>
      <c r="U3732" s="77">
        <v>13.598800000000001</v>
      </c>
      <c r="V3732" s="77">
        <v>2.4736579355823141</v>
      </c>
      <c r="AC3732" s="77">
        <v>57.29</v>
      </c>
      <c r="AD3732" s="77">
        <v>52.98</v>
      </c>
      <c r="AH3732" s="77">
        <f>IF(AND(M3732&lt;Variables!$G$6,M3732&gt;Variables!$G$5),0,1)</f>
        <v>1</v>
      </c>
      <c r="AI3732" s="77">
        <f t="shared" si="118"/>
        <v>0</v>
      </c>
      <c r="AJ3732" s="77">
        <f>IF(I3732&gt;Variables!$G$7,0,1)</f>
        <v>0</v>
      </c>
      <c r="AK3732" s="77">
        <f>IF(F3732&gt;Variables!$G$8,0,1)</f>
        <v>1</v>
      </c>
      <c r="AL3732" s="77">
        <f>IF(G3732&gt;Variables!$G$9,0,1)</f>
        <v>1</v>
      </c>
      <c r="AM3732" s="77">
        <f>IF(AND(K3732&gt;Variables!$G$10,K3732&lt;Variables!$G$11),0,1)</f>
        <v>0</v>
      </c>
      <c r="AN3732" s="77">
        <f>IF(H3732&lt;Variables!$G$13,1,0)</f>
        <v>0</v>
      </c>
      <c r="AO3732" s="77">
        <f>IF(R3732&lt;Variables!$G$12,0,1)</f>
        <v>0</v>
      </c>
      <c r="AP3732" s="78">
        <f t="shared" si="119"/>
        <v>1</v>
      </c>
      <c r="AQ3732" s="77">
        <f>IF(V3732&lt;Variables!$G$15,1,0)</f>
        <v>1</v>
      </c>
      <c r="AR3732" s="77">
        <v>0</v>
      </c>
      <c r="AS3732" s="77">
        <v>0</v>
      </c>
      <c r="AT3732" s="77">
        <v>1</v>
      </c>
      <c r="AU3732" s="77">
        <v>0</v>
      </c>
      <c r="BA3732" s="77">
        <v>-1.41</v>
      </c>
    </row>
    <row r="3733" spans="3:53" x14ac:dyDescent="0.25">
      <c r="C3733" s="77" t="s">
        <v>486</v>
      </c>
      <c r="D3733" s="77" t="s">
        <v>78</v>
      </c>
      <c r="E3733" s="77">
        <v>83.62</v>
      </c>
      <c r="F3733" s="77">
        <v>5.59</v>
      </c>
      <c r="G3733" s="77">
        <v>4.2</v>
      </c>
      <c r="H3733" s="77">
        <v>5420</v>
      </c>
      <c r="I3733" s="77">
        <v>2.6859999999999999</v>
      </c>
      <c r="J3733" s="77" t="s">
        <v>75</v>
      </c>
      <c r="K3733" s="77">
        <v>57.64</v>
      </c>
      <c r="L3733" s="77">
        <v>83.466499999999996</v>
      </c>
      <c r="M3733" s="77">
        <v>-0.115615246835547</v>
      </c>
      <c r="N3733" s="77">
        <v>83.135000000000005</v>
      </c>
      <c r="O3733" s="77">
        <v>0.28267276117158768</v>
      </c>
      <c r="P3733" s="77">
        <v>120755</v>
      </c>
      <c r="Q3733" s="77">
        <v>1276000</v>
      </c>
      <c r="R3733" s="77">
        <v>0.09</v>
      </c>
      <c r="S3733" s="77">
        <v>24.062000000000001</v>
      </c>
      <c r="T3733" s="77">
        <v>6.0570000000000004</v>
      </c>
      <c r="U3733" s="77">
        <v>13.598800000000001</v>
      </c>
      <c r="V3733" s="77">
        <v>2.4517073682207831</v>
      </c>
      <c r="AC3733" s="77">
        <v>84.99</v>
      </c>
      <c r="AD3733" s="77">
        <v>80.715000000000003</v>
      </c>
      <c r="AH3733" s="77">
        <f>IF(AND(M3733&lt;Variables!$G$6,M3733&gt;Variables!$G$5),0,1)</f>
        <v>1</v>
      </c>
      <c r="AI3733" s="77">
        <f t="shared" si="118"/>
        <v>0</v>
      </c>
      <c r="AJ3733" s="77">
        <f>IF(I3733&gt;Variables!$G$7,0,1)</f>
        <v>1</v>
      </c>
      <c r="AK3733" s="77">
        <f>IF(F3733&gt;Variables!$G$8,0,1)</f>
        <v>1</v>
      </c>
      <c r="AL3733" s="77">
        <f>IF(G3733&gt;Variables!$G$9,0,1)</f>
        <v>1</v>
      </c>
      <c r="AM3733" s="77">
        <f>IF(AND(K3733&gt;Variables!$G$10,K3733&lt;Variables!$G$11),0,1)</f>
        <v>1</v>
      </c>
      <c r="AN3733" s="77">
        <f>IF(H3733&lt;Variables!$G$13,1,0)</f>
        <v>0</v>
      </c>
      <c r="AO3733" s="77">
        <f>IF(R3733&lt;Variables!$G$12,0,1)</f>
        <v>0</v>
      </c>
      <c r="AP3733" s="78">
        <f t="shared" si="119"/>
        <v>1</v>
      </c>
      <c r="AQ3733" s="77">
        <f>IF(V3733&lt;Variables!$G$15,1,0)</f>
        <v>1</v>
      </c>
      <c r="AR3733" s="77">
        <v>0</v>
      </c>
      <c r="AS3733" s="77">
        <v>0</v>
      </c>
      <c r="AT3733" s="77">
        <v>1</v>
      </c>
      <c r="AU3733" s="77">
        <v>0</v>
      </c>
      <c r="BA3733" s="77">
        <v>-1.57</v>
      </c>
    </row>
    <row r="3734" spans="3:53" x14ac:dyDescent="0.25">
      <c r="C3734" s="77" t="s">
        <v>486</v>
      </c>
      <c r="D3734" s="77" t="s">
        <v>152</v>
      </c>
      <c r="E3734" s="77">
        <v>0.04</v>
      </c>
      <c r="F3734" s="77">
        <v>5.56</v>
      </c>
      <c r="G3734" s="77">
        <v>9.43</v>
      </c>
      <c r="H3734" s="77">
        <v>-99999</v>
      </c>
      <c r="I3734" s="77">
        <v>5.7880000000000003</v>
      </c>
      <c r="J3734" s="77" t="s">
        <v>75</v>
      </c>
      <c r="K3734" s="77">
        <v>48.94</v>
      </c>
      <c r="L3734" s="77">
        <v>3.8607692307692308E-2</v>
      </c>
      <c r="M3734" s="77">
        <v>-0.79697150826857877</v>
      </c>
      <c r="N3734" s="77">
        <v>3.8965909090909093E-2</v>
      </c>
      <c r="O3734" s="77">
        <v>-1.70895304753571</v>
      </c>
      <c r="P3734" s="77">
        <v>1817000</v>
      </c>
      <c r="Q3734" s="77">
        <v>14213000</v>
      </c>
      <c r="R3734" s="77">
        <v>0.13</v>
      </c>
      <c r="S3734" s="77">
        <v>24.062000000000001</v>
      </c>
      <c r="T3734" s="77">
        <v>6.0570000000000004</v>
      </c>
      <c r="U3734" s="77">
        <v>13.598800000000001</v>
      </c>
      <c r="V3734" s="77">
        <v>2.3742999062761498</v>
      </c>
      <c r="AC3734" s="77">
        <v>3.9E-2</v>
      </c>
      <c r="AD3734" s="77">
        <v>3.4099999999999998E-2</v>
      </c>
      <c r="AH3734" s="77">
        <f>IF(AND(M3734&lt;Variables!$G$6,M3734&gt;Variables!$G$5),0,1)</f>
        <v>1</v>
      </c>
      <c r="AI3734" s="77">
        <f t="shared" si="118"/>
        <v>1</v>
      </c>
      <c r="AJ3734" s="77">
        <f>IF(I3734&gt;Variables!$G$7,0,1)</f>
        <v>1</v>
      </c>
      <c r="AK3734" s="77">
        <f>IF(F3734&gt;Variables!$G$8,0,1)</f>
        <v>1</v>
      </c>
      <c r="AL3734" s="77">
        <f>IF(G3734&gt;Variables!$G$9,0,1)</f>
        <v>1</v>
      </c>
      <c r="AM3734" s="77">
        <f>IF(AND(K3734&gt;Variables!$G$10,K3734&lt;Variables!$G$11),0,1)</f>
        <v>1</v>
      </c>
      <c r="AN3734" s="77">
        <f>IF(H3734&lt;Variables!$G$13,1,0)</f>
        <v>1</v>
      </c>
      <c r="AO3734" s="77">
        <f>IF(R3734&lt;Variables!$G$12,0,1)</f>
        <v>0</v>
      </c>
      <c r="AP3734" s="78">
        <f t="shared" si="119"/>
        <v>1</v>
      </c>
      <c r="AQ3734" s="77">
        <f>IF(V3734&lt;Variables!$G$15,1,0)</f>
        <v>1</v>
      </c>
      <c r="AR3734" s="77">
        <v>1</v>
      </c>
      <c r="AS3734" s="77">
        <v>0</v>
      </c>
      <c r="AT3734" s="77">
        <v>0</v>
      </c>
      <c r="AU3734" s="77">
        <v>0</v>
      </c>
      <c r="BA3734" s="77">
        <v>2</v>
      </c>
    </row>
    <row r="3735" spans="3:53" x14ac:dyDescent="0.25">
      <c r="C3735" s="77" t="s">
        <v>486</v>
      </c>
      <c r="D3735" s="77" t="s">
        <v>475</v>
      </c>
      <c r="E3735" s="77">
        <v>54.66</v>
      </c>
      <c r="F3735" s="77">
        <v>6.04</v>
      </c>
      <c r="G3735" s="77">
        <v>4.09</v>
      </c>
      <c r="H3735" s="77">
        <v>5400</v>
      </c>
      <c r="I3735" s="77">
        <v>0.64600000000000002</v>
      </c>
      <c r="J3735" s="77" t="s">
        <v>75</v>
      </c>
      <c r="K3735" s="77">
        <v>59.55</v>
      </c>
      <c r="L3735" s="77">
        <v>54.17143500000001</v>
      </c>
      <c r="M3735" s="77">
        <v>0.56960831848000204</v>
      </c>
      <c r="N3735" s="77">
        <v>53.542090000000002</v>
      </c>
      <c r="O3735" s="77">
        <v>1.751724671188583</v>
      </c>
      <c r="P3735" s="77">
        <v>134690</v>
      </c>
      <c r="Q3735" s="77">
        <v>581914</v>
      </c>
      <c r="R3735" s="77">
        <v>0.23</v>
      </c>
      <c r="S3735" s="77">
        <v>24.062000000000001</v>
      </c>
      <c r="T3735" s="77">
        <v>6.0570000000000004</v>
      </c>
      <c r="U3735" s="77">
        <v>13.598800000000001</v>
      </c>
      <c r="V3735" s="77">
        <v>2.4354181584525141</v>
      </c>
      <c r="AC3735" s="77">
        <v>55.874699999999997</v>
      </c>
      <c r="AD3735" s="77">
        <v>51.72</v>
      </c>
      <c r="AH3735" s="77">
        <f>IF(AND(M3735&lt;Variables!$G$6,M3735&gt;Variables!$G$5),0,1)</f>
        <v>1</v>
      </c>
      <c r="AI3735" s="77">
        <f t="shared" si="118"/>
        <v>0</v>
      </c>
      <c r="AJ3735" s="77">
        <f>IF(I3735&gt;Variables!$G$7,0,1)</f>
        <v>1</v>
      </c>
      <c r="AK3735" s="77">
        <f>IF(F3735&gt;Variables!$G$8,0,1)</f>
        <v>1</v>
      </c>
      <c r="AL3735" s="77">
        <f>IF(G3735&gt;Variables!$G$9,0,1)</f>
        <v>1</v>
      </c>
      <c r="AM3735" s="77">
        <f>IF(AND(K3735&gt;Variables!$G$10,K3735&lt;Variables!$G$11),0,1)</f>
        <v>1</v>
      </c>
      <c r="AN3735" s="77">
        <f>IF(H3735&lt;Variables!$G$13,1,0)</f>
        <v>0</v>
      </c>
      <c r="AO3735" s="77">
        <f>IF(R3735&lt;Variables!$G$12,0,1)</f>
        <v>0</v>
      </c>
      <c r="AP3735" s="78">
        <f t="shared" si="119"/>
        <v>1</v>
      </c>
      <c r="AQ3735" s="77">
        <f>IF(V3735&lt;Variables!$G$15,1,0)</f>
        <v>1</v>
      </c>
      <c r="AR3735" s="77">
        <v>1</v>
      </c>
      <c r="AS3735" s="77">
        <v>0</v>
      </c>
      <c r="AT3735" s="77">
        <v>0</v>
      </c>
      <c r="AU3735" s="77">
        <v>0</v>
      </c>
      <c r="BA3735" s="77">
        <v>1.26</v>
      </c>
    </row>
    <row r="3736" spans="3:53" x14ac:dyDescent="0.25">
      <c r="C3736" s="77" t="s">
        <v>504</v>
      </c>
      <c r="D3736" s="77" t="s">
        <v>496</v>
      </c>
      <c r="E3736" s="77">
        <v>1.18</v>
      </c>
      <c r="F3736" s="77">
        <v>15.71</v>
      </c>
      <c r="G3736" s="77">
        <v>-2.0299999999999998</v>
      </c>
      <c r="H3736" s="77">
        <v>51.3</v>
      </c>
      <c r="I3736" s="77">
        <v>-11.968999999999999</v>
      </c>
      <c r="J3736" s="77" t="s">
        <v>74</v>
      </c>
      <c r="K3736" s="77">
        <v>42.84</v>
      </c>
      <c r="L3736" s="77">
        <v>1.2484949999999999</v>
      </c>
      <c r="M3736" s="77">
        <v>-3.4837944885642358</v>
      </c>
      <c r="N3736" s="77">
        <v>1.266269444444444</v>
      </c>
      <c r="O3736" s="77">
        <v>-4.8385787648319321</v>
      </c>
      <c r="P3736" s="77">
        <v>13800000</v>
      </c>
      <c r="Q3736" s="77">
        <v>1150000</v>
      </c>
      <c r="R3736" s="77">
        <v>12</v>
      </c>
      <c r="S3736" s="77">
        <v>23.385999999999999</v>
      </c>
      <c r="T3736" s="77">
        <v>6.7629999999999999</v>
      </c>
      <c r="U3736" s="77">
        <v>13.672800000000001</v>
      </c>
      <c r="V3736" s="77">
        <v>2.3113628755645799</v>
      </c>
      <c r="AC3736" s="77">
        <v>1.24</v>
      </c>
      <c r="AD3736" s="77">
        <v>1.1299999999999999</v>
      </c>
      <c r="AH3736" s="77">
        <f>IF(AND(M3736&lt;Variables!$G$6,M3736&gt;Variables!$G$5),0,1)</f>
        <v>0</v>
      </c>
      <c r="AI3736" s="77">
        <f t="shared" si="118"/>
        <v>1</v>
      </c>
      <c r="AJ3736" s="77">
        <f>IF(I3736&gt;Variables!$G$7,0,1)</f>
        <v>1</v>
      </c>
      <c r="AK3736" s="77">
        <f>IF(F3736&gt;Variables!$G$8,0,1)</f>
        <v>0</v>
      </c>
      <c r="AL3736" s="77">
        <f>IF(G3736&gt;Variables!$G$9,0,1)</f>
        <v>1</v>
      </c>
      <c r="AM3736" s="77">
        <f>IF(AND(K3736&gt;Variables!$G$10,K3736&lt;Variables!$G$11),0,1)</f>
        <v>1</v>
      </c>
      <c r="AN3736" s="77">
        <f>IF(H3736&lt;Variables!$G$13,1,0)</f>
        <v>1</v>
      </c>
      <c r="AO3736" s="77">
        <f>IF(R3736&lt;Variables!$G$12,0,1)</f>
        <v>1</v>
      </c>
      <c r="AP3736" s="78">
        <f t="shared" si="119"/>
        <v>0</v>
      </c>
      <c r="AQ3736" s="77">
        <f>IF(V3736&lt;Variables!$G$15,1,0)</f>
        <v>1</v>
      </c>
      <c r="AR3736" s="77">
        <v>1</v>
      </c>
      <c r="AS3736" s="77">
        <v>0</v>
      </c>
      <c r="AT3736" s="77">
        <v>0</v>
      </c>
      <c r="AU3736" s="77">
        <v>0</v>
      </c>
      <c r="BA3736" s="77">
        <v>2</v>
      </c>
    </row>
    <row r="3737" spans="3:53" x14ac:dyDescent="0.25">
      <c r="C3737" s="77" t="s">
        <v>504</v>
      </c>
      <c r="D3737" s="77" t="s">
        <v>388</v>
      </c>
      <c r="E3737" s="77">
        <v>19.07</v>
      </c>
      <c r="F3737" s="77">
        <v>14.78</v>
      </c>
      <c r="G3737" s="77">
        <v>11.78</v>
      </c>
      <c r="H3737" s="77">
        <v>323.14</v>
      </c>
      <c r="I3737" s="77">
        <v>79834.111000000004</v>
      </c>
      <c r="J3737" s="77" t="s">
        <v>74</v>
      </c>
      <c r="K3737" s="77">
        <v>53.6</v>
      </c>
      <c r="L3737" s="77">
        <v>18.797685000000001</v>
      </c>
      <c r="M3737" s="77">
        <v>0.49109770697827548</v>
      </c>
      <c r="N3737" s="77">
        <v>18.860527777777779</v>
      </c>
      <c r="O3737" s="77">
        <v>0.15626403762118779</v>
      </c>
      <c r="P3737" s="77">
        <v>3990000</v>
      </c>
      <c r="Q3737" s="77">
        <v>3470000</v>
      </c>
      <c r="R3737" s="77">
        <v>1.1499999999999999</v>
      </c>
      <c r="S3737" s="77">
        <v>23.385999999999999</v>
      </c>
      <c r="T3737" s="77">
        <v>6.7629999999999999</v>
      </c>
      <c r="U3737" s="77">
        <v>13.672800000000001</v>
      </c>
      <c r="V3737" s="77">
        <v>2.3864216149786528</v>
      </c>
      <c r="AC3737" s="77">
        <v>22.68</v>
      </c>
      <c r="AD3737" s="77">
        <v>18.059999999999999</v>
      </c>
      <c r="AH3737" s="77">
        <f>IF(AND(M3737&lt;Variables!$G$6,M3737&gt;Variables!$G$5),0,1)</f>
        <v>1</v>
      </c>
      <c r="AI3737" s="77">
        <f t="shared" si="118"/>
        <v>1</v>
      </c>
      <c r="AJ3737" s="77">
        <f>IF(I3737&gt;Variables!$G$7,0,1)</f>
        <v>0</v>
      </c>
      <c r="AK3737" s="77">
        <f>IF(F3737&gt;Variables!$G$8,0,1)</f>
        <v>0</v>
      </c>
      <c r="AL3737" s="77">
        <f>IF(G3737&gt;Variables!$G$9,0,1)</f>
        <v>0</v>
      </c>
      <c r="AM3737" s="77">
        <f>IF(AND(K3737&gt;Variables!$G$10,K3737&lt;Variables!$G$11),0,1)</f>
        <v>1</v>
      </c>
      <c r="AN3737" s="77">
        <f>IF(H3737&lt;Variables!$G$13,1,0)</f>
        <v>1</v>
      </c>
      <c r="AO3737" s="77">
        <f>IF(R3737&lt;Variables!$G$12,0,1)</f>
        <v>0</v>
      </c>
      <c r="AP3737" s="78">
        <f t="shared" si="119"/>
        <v>0</v>
      </c>
      <c r="AQ3737" s="77">
        <f>IF(V3737&lt;Variables!$G$15,1,0)</f>
        <v>1</v>
      </c>
      <c r="AR3737" s="77">
        <v>1</v>
      </c>
      <c r="AS3737" s="77">
        <v>0</v>
      </c>
      <c r="AT3737" s="77">
        <v>0</v>
      </c>
      <c r="AU3737" s="77">
        <v>0</v>
      </c>
      <c r="BA3737" s="77">
        <v>2</v>
      </c>
    </row>
    <row r="3738" spans="3:53" x14ac:dyDescent="0.25">
      <c r="C3738" s="77" t="s">
        <v>504</v>
      </c>
      <c r="D3738" s="77" t="s">
        <v>494</v>
      </c>
      <c r="E3738" s="77">
        <v>0.63</v>
      </c>
      <c r="F3738" s="77">
        <v>13.44</v>
      </c>
      <c r="G3738" s="77">
        <v>-6.98</v>
      </c>
      <c r="H3738" s="77">
        <v>108.06</v>
      </c>
      <c r="I3738" s="77">
        <v>2E-3</v>
      </c>
      <c r="J3738" s="77" t="s">
        <v>74</v>
      </c>
      <c r="K3738" s="77">
        <v>59.03</v>
      </c>
      <c r="L3738" s="77">
        <v>0.61640239999999991</v>
      </c>
      <c r="M3738" s="77">
        <v>2.027506706657876</v>
      </c>
      <c r="N3738" s="77">
        <v>0.62613052777777789</v>
      </c>
      <c r="O3738" s="77">
        <v>0.44231547566469198</v>
      </c>
      <c r="P3738" s="77">
        <v>47370000</v>
      </c>
      <c r="Q3738" s="77">
        <v>14410000</v>
      </c>
      <c r="R3738" s="77">
        <v>3.29</v>
      </c>
      <c r="S3738" s="77">
        <v>23.385999999999999</v>
      </c>
      <c r="T3738" s="77">
        <v>6.7629999999999999</v>
      </c>
      <c r="U3738" s="77">
        <v>13.672800000000001</v>
      </c>
      <c r="V3738" s="77">
        <v>2.354961008126379</v>
      </c>
      <c r="AC3738" s="77">
        <v>0.629</v>
      </c>
      <c r="AD3738" s="77">
        <v>0.57330000000000003</v>
      </c>
      <c r="AH3738" s="77">
        <f>IF(AND(M3738&lt;Variables!$G$6,M3738&gt;Variables!$G$5),0,1)</f>
        <v>1</v>
      </c>
      <c r="AI3738" s="77">
        <f t="shared" si="118"/>
        <v>1</v>
      </c>
      <c r="AJ3738" s="77">
        <f>IF(I3738&gt;Variables!$G$7,0,1)</f>
        <v>1</v>
      </c>
      <c r="AK3738" s="77">
        <f>IF(F3738&gt;Variables!$G$8,0,1)</f>
        <v>0</v>
      </c>
      <c r="AL3738" s="77">
        <f>IF(G3738&gt;Variables!$G$9,0,1)</f>
        <v>1</v>
      </c>
      <c r="AM3738" s="77">
        <f>IF(AND(K3738&gt;Variables!$G$10,K3738&lt;Variables!$G$11),0,1)</f>
        <v>1</v>
      </c>
      <c r="AN3738" s="77">
        <f>IF(H3738&lt;Variables!$G$13,1,0)</f>
        <v>1</v>
      </c>
      <c r="AO3738" s="77">
        <f>IF(R3738&lt;Variables!$G$12,0,1)</f>
        <v>1</v>
      </c>
      <c r="AP3738" s="78">
        <f t="shared" si="119"/>
        <v>0</v>
      </c>
      <c r="AQ3738" s="77">
        <f>IF(V3738&lt;Variables!$G$15,1,0)</f>
        <v>1</v>
      </c>
      <c r="AR3738" s="77">
        <v>0</v>
      </c>
      <c r="AS3738" s="77">
        <v>0</v>
      </c>
      <c r="AT3738" s="77">
        <v>1</v>
      </c>
      <c r="AU3738" s="77">
        <v>0</v>
      </c>
      <c r="BA3738" s="77">
        <v>-2.25</v>
      </c>
    </row>
    <row r="3739" spans="3:53" x14ac:dyDescent="0.25">
      <c r="C3739" s="77" t="s">
        <v>504</v>
      </c>
      <c r="D3739" s="77" t="s">
        <v>498</v>
      </c>
      <c r="E3739" s="77">
        <v>38.729999999999997</v>
      </c>
      <c r="F3739" s="77">
        <v>8.9</v>
      </c>
      <c r="G3739" s="77">
        <v>8.16</v>
      </c>
      <c r="H3739" s="77">
        <v>5300</v>
      </c>
      <c r="I3739" s="77">
        <v>-10.974</v>
      </c>
      <c r="J3739" s="77" t="s">
        <v>74</v>
      </c>
      <c r="K3739" s="77">
        <v>61.87</v>
      </c>
      <c r="L3739" s="77">
        <v>38.502004999999997</v>
      </c>
      <c r="M3739" s="77">
        <v>0.54021861978357733</v>
      </c>
      <c r="N3739" s="77">
        <v>38.01369722222222</v>
      </c>
      <c r="O3739" s="77">
        <v>1.8317154832567379</v>
      </c>
      <c r="P3739" s="77">
        <v>379182</v>
      </c>
      <c r="Q3739" s="77">
        <v>1530000</v>
      </c>
      <c r="R3739" s="77">
        <v>0.25</v>
      </c>
      <c r="S3739" s="77">
        <v>23.385999999999999</v>
      </c>
      <c r="T3739" s="77">
        <v>6.7629999999999999</v>
      </c>
      <c r="U3739" s="77">
        <v>13.672800000000001</v>
      </c>
      <c r="V3739" s="77">
        <v>2.4574085190770192</v>
      </c>
      <c r="AC3739" s="77">
        <v>39.399900000000002</v>
      </c>
      <c r="AD3739" s="77">
        <v>37.14</v>
      </c>
      <c r="AH3739" s="77">
        <f>IF(AND(M3739&lt;Variables!$G$6,M3739&gt;Variables!$G$5),0,1)</f>
        <v>1</v>
      </c>
      <c r="AI3739" s="77">
        <f t="shared" si="118"/>
        <v>0</v>
      </c>
      <c r="AJ3739" s="77">
        <f>IF(I3739&gt;Variables!$G$7,0,1)</f>
        <v>1</v>
      </c>
      <c r="AK3739" s="77">
        <f>IF(F3739&gt;Variables!$G$8,0,1)</f>
        <v>1</v>
      </c>
      <c r="AL3739" s="77">
        <f>IF(G3739&gt;Variables!$G$9,0,1)</f>
        <v>1</v>
      </c>
      <c r="AM3739" s="77">
        <f>IF(AND(K3739&gt;Variables!$G$10,K3739&lt;Variables!$G$11),0,1)</f>
        <v>1</v>
      </c>
      <c r="AN3739" s="77">
        <f>IF(H3739&lt;Variables!$G$13,1,0)</f>
        <v>0</v>
      </c>
      <c r="AO3739" s="77">
        <f>IF(R3739&lt;Variables!$G$12,0,1)</f>
        <v>0</v>
      </c>
      <c r="AP3739" s="78">
        <f t="shared" si="119"/>
        <v>0</v>
      </c>
      <c r="AQ3739" s="77">
        <f>IF(V3739&lt;Variables!$G$15,1,0)</f>
        <v>1</v>
      </c>
      <c r="AR3739" s="77">
        <v>0</v>
      </c>
      <c r="AS3739" s="77">
        <v>0</v>
      </c>
      <c r="AT3739" s="77">
        <v>1</v>
      </c>
      <c r="AU3739" s="77">
        <v>0</v>
      </c>
      <c r="BA3739" s="77">
        <v>-1.03</v>
      </c>
    </row>
    <row r="3740" spans="3:53" x14ac:dyDescent="0.25">
      <c r="C3740" s="77" t="s">
        <v>504</v>
      </c>
      <c r="D3740" s="77" t="s">
        <v>493</v>
      </c>
      <c r="E3740" s="77">
        <v>25.06</v>
      </c>
      <c r="F3740" s="77">
        <v>8.7100000000000009</v>
      </c>
      <c r="G3740" s="77">
        <v>5.62</v>
      </c>
      <c r="H3740" s="77">
        <v>2730</v>
      </c>
      <c r="I3740" s="77">
        <v>198.102</v>
      </c>
      <c r="J3740" s="77" t="s">
        <v>74</v>
      </c>
      <c r="K3740" s="77">
        <v>66.88</v>
      </c>
      <c r="L3740" s="77">
        <v>24.836320000000001</v>
      </c>
      <c r="M3740" s="77">
        <v>0.61877121892454834</v>
      </c>
      <c r="N3740" s="77">
        <v>24.590775000000001</v>
      </c>
      <c r="O3740" s="77">
        <v>1.623474656654788</v>
      </c>
      <c r="P3740" s="77">
        <v>876165</v>
      </c>
      <c r="Q3740" s="77">
        <v>3584000</v>
      </c>
      <c r="R3740" s="77">
        <v>0.24</v>
      </c>
      <c r="S3740" s="77">
        <v>23.385999999999999</v>
      </c>
      <c r="T3740" s="77">
        <v>6.7629999999999999</v>
      </c>
      <c r="U3740" s="77">
        <v>13.672800000000001</v>
      </c>
      <c r="V3740" s="77">
        <v>2.495623997897273</v>
      </c>
      <c r="AC3740" s="77">
        <v>25.248999999999999</v>
      </c>
      <c r="AD3740" s="77">
        <v>24.18</v>
      </c>
      <c r="AH3740" s="77">
        <f>IF(AND(M3740&lt;Variables!$G$6,M3740&gt;Variables!$G$5),0,1)</f>
        <v>1</v>
      </c>
      <c r="AI3740" s="77">
        <f t="shared" si="118"/>
        <v>0</v>
      </c>
      <c r="AJ3740" s="77">
        <f>IF(I3740&gt;Variables!$G$7,0,1)</f>
        <v>0</v>
      </c>
      <c r="AK3740" s="77">
        <f>IF(F3740&gt;Variables!$G$8,0,1)</f>
        <v>1</v>
      </c>
      <c r="AL3740" s="77">
        <f>IF(G3740&gt;Variables!$G$9,0,1)</f>
        <v>1</v>
      </c>
      <c r="AM3740" s="77">
        <f>IF(AND(K3740&gt;Variables!$G$10,K3740&lt;Variables!$G$11),0,1)</f>
        <v>0</v>
      </c>
      <c r="AN3740" s="77">
        <f>IF(H3740&lt;Variables!$G$13,1,0)</f>
        <v>0</v>
      </c>
      <c r="AO3740" s="77">
        <f>IF(R3740&lt;Variables!$G$12,0,1)</f>
        <v>0</v>
      </c>
      <c r="AP3740" s="78">
        <f t="shared" si="119"/>
        <v>0</v>
      </c>
      <c r="AQ3740" s="77">
        <f>IF(V3740&lt;Variables!$G$15,1,0)</f>
        <v>1</v>
      </c>
      <c r="AR3740" s="77">
        <v>0</v>
      </c>
      <c r="AS3740" s="77">
        <v>0</v>
      </c>
      <c r="AT3740" s="77">
        <v>0</v>
      </c>
      <c r="AU3740" s="77">
        <v>1</v>
      </c>
      <c r="BA3740" s="77">
        <v>-0.95</v>
      </c>
    </row>
    <row r="3741" spans="3:53" x14ac:dyDescent="0.25">
      <c r="C3741" s="77" t="s">
        <v>504</v>
      </c>
      <c r="D3741" s="77" t="s">
        <v>451</v>
      </c>
      <c r="E3741" s="77">
        <v>23.15</v>
      </c>
      <c r="F3741" s="77">
        <v>7.05</v>
      </c>
      <c r="G3741" s="77">
        <v>5.34</v>
      </c>
      <c r="H3741" s="77">
        <v>12530</v>
      </c>
      <c r="I3741" s="77">
        <v>14.686999999999999</v>
      </c>
      <c r="J3741" s="77" t="s">
        <v>74</v>
      </c>
      <c r="K3741" s="77">
        <v>60.82</v>
      </c>
      <c r="L3741" s="77">
        <v>22.954329999999999</v>
      </c>
      <c r="M3741" s="77">
        <v>0.46034887535381558</v>
      </c>
      <c r="N3741" s="77">
        <v>22.69105555555555</v>
      </c>
      <c r="O3741" s="77">
        <v>1.6259465917799401</v>
      </c>
      <c r="P3741" s="77">
        <v>277784</v>
      </c>
      <c r="Q3741" s="77">
        <v>1175000</v>
      </c>
      <c r="R3741" s="77">
        <v>0.24</v>
      </c>
      <c r="S3741" s="77">
        <v>23.385999999999999</v>
      </c>
      <c r="T3741" s="77">
        <v>6.7629999999999999</v>
      </c>
      <c r="U3741" s="77">
        <v>13.672800000000001</v>
      </c>
      <c r="V3741" s="77">
        <v>2.4527410739279238</v>
      </c>
      <c r="AC3741" s="77">
        <v>23.79</v>
      </c>
      <c r="AD3741" s="77">
        <v>22.9</v>
      </c>
      <c r="AH3741" s="77">
        <f>IF(AND(M3741&lt;Variables!$G$6,M3741&gt;Variables!$G$5),0,1)</f>
        <v>1</v>
      </c>
      <c r="AI3741" s="77">
        <f t="shared" si="118"/>
        <v>0</v>
      </c>
      <c r="AJ3741" s="77">
        <f>IF(I3741&gt;Variables!$G$7,0,1)</f>
        <v>1</v>
      </c>
      <c r="AK3741" s="77">
        <f>IF(F3741&gt;Variables!$G$8,0,1)</f>
        <v>1</v>
      </c>
      <c r="AL3741" s="77">
        <f>IF(G3741&gt;Variables!$G$9,0,1)</f>
        <v>1</v>
      </c>
      <c r="AM3741" s="77">
        <f>IF(AND(K3741&gt;Variables!$G$10,K3741&lt;Variables!$G$11),0,1)</f>
        <v>1</v>
      </c>
      <c r="AN3741" s="77">
        <f>IF(H3741&lt;Variables!$G$13,1,0)</f>
        <v>0</v>
      </c>
      <c r="AO3741" s="77">
        <f>IF(R3741&lt;Variables!$G$12,0,1)</f>
        <v>0</v>
      </c>
      <c r="AP3741" s="78">
        <f t="shared" si="119"/>
        <v>0</v>
      </c>
      <c r="AQ3741" s="77">
        <f>IF(V3741&lt;Variables!$G$15,1,0)</f>
        <v>1</v>
      </c>
      <c r="AR3741" s="77">
        <v>1</v>
      </c>
      <c r="AS3741" s="77">
        <v>0</v>
      </c>
      <c r="AT3741" s="77">
        <v>0</v>
      </c>
      <c r="AU3741" s="77">
        <v>0</v>
      </c>
      <c r="BA3741" s="77">
        <v>2</v>
      </c>
    </row>
    <row r="3742" spans="3:53" x14ac:dyDescent="0.25">
      <c r="C3742" s="77" t="s">
        <v>504</v>
      </c>
      <c r="D3742" s="77" t="s">
        <v>491</v>
      </c>
      <c r="E3742" s="77">
        <v>14.04</v>
      </c>
      <c r="F3742" s="77">
        <v>7.18</v>
      </c>
      <c r="G3742" s="77">
        <v>7.0000000000000007E-2</v>
      </c>
      <c r="H3742" s="77">
        <v>12130</v>
      </c>
      <c r="I3742" s="77">
        <v>93.551000000000002</v>
      </c>
      <c r="J3742" s="77" t="s">
        <v>74</v>
      </c>
      <c r="K3742" s="77">
        <v>79.25</v>
      </c>
      <c r="L3742" s="77">
        <v>14.03125</v>
      </c>
      <c r="M3742" s="77">
        <v>-8.0178173719379423E-2</v>
      </c>
      <c r="N3742" s="77">
        <v>14.0158</v>
      </c>
      <c r="O3742" s="77">
        <v>2.9966181024266139E-2</v>
      </c>
      <c r="P3742" s="77">
        <v>29398</v>
      </c>
      <c r="Q3742" s="77">
        <v>162862</v>
      </c>
      <c r="R3742" s="77">
        <v>0.18</v>
      </c>
      <c r="S3742" s="77">
        <v>23.385999999999999</v>
      </c>
      <c r="T3742" s="77">
        <v>6.7629999999999999</v>
      </c>
      <c r="U3742" s="77">
        <v>13.672800000000001</v>
      </c>
      <c r="V3742" s="77">
        <v>2.6788876035634739</v>
      </c>
      <c r="AC3742" s="77">
        <v>14.0944</v>
      </c>
      <c r="AD3742" s="77">
        <v>13.86</v>
      </c>
      <c r="AH3742" s="77">
        <f>IF(AND(M3742&lt;Variables!$G$6,M3742&gt;Variables!$G$5),0,1)</f>
        <v>1</v>
      </c>
      <c r="AI3742" s="77">
        <f t="shared" si="118"/>
        <v>0</v>
      </c>
      <c r="AJ3742" s="77">
        <f>IF(I3742&gt;Variables!$G$7,0,1)</f>
        <v>0</v>
      </c>
      <c r="AK3742" s="77">
        <f>IF(F3742&gt;Variables!$G$8,0,1)</f>
        <v>1</v>
      </c>
      <c r="AL3742" s="77">
        <f>IF(G3742&gt;Variables!$G$9,0,1)</f>
        <v>1</v>
      </c>
      <c r="AM3742" s="77">
        <f>IF(AND(K3742&gt;Variables!$G$10,K3742&lt;Variables!$G$11),0,1)</f>
        <v>1</v>
      </c>
      <c r="AN3742" s="77">
        <f>IF(H3742&lt;Variables!$G$13,1,0)</f>
        <v>0</v>
      </c>
      <c r="AO3742" s="77">
        <f>IF(R3742&lt;Variables!$G$12,0,1)</f>
        <v>0</v>
      </c>
      <c r="AP3742" s="78">
        <f t="shared" si="119"/>
        <v>0</v>
      </c>
      <c r="AQ3742" s="77">
        <f>IF(V3742&lt;Variables!$G$15,1,0)</f>
        <v>1</v>
      </c>
      <c r="AR3742" s="77">
        <v>0</v>
      </c>
      <c r="AS3742" s="77">
        <v>0</v>
      </c>
      <c r="AT3742" s="77">
        <v>0</v>
      </c>
      <c r="AU3742" s="77">
        <v>1</v>
      </c>
      <c r="BA3742" s="77">
        <v>-1.07</v>
      </c>
    </row>
    <row r="3743" spans="3:53" x14ac:dyDescent="0.25">
      <c r="C3743" s="77" t="s">
        <v>504</v>
      </c>
      <c r="D3743" s="77" t="s">
        <v>505</v>
      </c>
      <c r="E3743" s="77">
        <v>32.29</v>
      </c>
      <c r="F3743" s="77">
        <v>6.83</v>
      </c>
      <c r="G3743" s="77">
        <v>6.42</v>
      </c>
      <c r="H3743" s="77">
        <v>4960</v>
      </c>
      <c r="I3743" s="77">
        <v>-15.66</v>
      </c>
      <c r="J3743" s="77" t="s">
        <v>74</v>
      </c>
      <c r="K3743" s="77">
        <v>86.58</v>
      </c>
      <c r="L3743" s="77">
        <v>31.182465000000001</v>
      </c>
      <c r="M3743" s="77">
        <v>2.0124611700838861</v>
      </c>
      <c r="N3743" s="77">
        <v>30.887454285714291</v>
      </c>
      <c r="O3743" s="77">
        <v>2.986797506042421</v>
      </c>
      <c r="P3743" s="77">
        <v>169293</v>
      </c>
      <c r="Q3743" s="77">
        <v>1561000</v>
      </c>
      <c r="R3743" s="77">
        <v>0.11</v>
      </c>
      <c r="S3743" s="77">
        <v>23.385999999999999</v>
      </c>
      <c r="T3743" s="77">
        <v>6.7629999999999999</v>
      </c>
      <c r="U3743" s="77">
        <v>13.672800000000001</v>
      </c>
      <c r="V3743" s="77">
        <v>2.4810422936882</v>
      </c>
      <c r="AC3743" s="77">
        <v>32.22</v>
      </c>
      <c r="AD3743" s="77">
        <v>31.03</v>
      </c>
      <c r="AH3743" s="77">
        <f>IF(AND(M3743&lt;Variables!$G$6,M3743&gt;Variables!$G$5),0,1)</f>
        <v>1</v>
      </c>
      <c r="AI3743" s="77">
        <f t="shared" si="118"/>
        <v>0</v>
      </c>
      <c r="AJ3743" s="77">
        <f>IF(I3743&gt;Variables!$G$7,0,1)</f>
        <v>1</v>
      </c>
      <c r="AK3743" s="77">
        <f>IF(F3743&gt;Variables!$G$8,0,1)</f>
        <v>1</v>
      </c>
      <c r="AL3743" s="77">
        <f>IF(G3743&gt;Variables!$G$9,0,1)</f>
        <v>1</v>
      </c>
      <c r="AM3743" s="77">
        <f>IF(AND(K3743&gt;Variables!$G$10,K3743&lt;Variables!$G$11),0,1)</f>
        <v>1</v>
      </c>
      <c r="AN3743" s="77">
        <f>IF(H3743&lt;Variables!$G$13,1,0)</f>
        <v>0</v>
      </c>
      <c r="AO3743" s="77">
        <f>IF(R3743&lt;Variables!$G$12,0,1)</f>
        <v>0</v>
      </c>
      <c r="AP3743" s="78">
        <f t="shared" si="119"/>
        <v>0</v>
      </c>
      <c r="AQ3743" s="77">
        <f>IF(V3743&lt;Variables!$G$15,1,0)</f>
        <v>1</v>
      </c>
      <c r="AR3743" s="77">
        <v>0</v>
      </c>
      <c r="AS3743" s="77">
        <v>0</v>
      </c>
      <c r="AT3743" s="77">
        <v>1</v>
      </c>
      <c r="AU3743" s="77">
        <v>0</v>
      </c>
      <c r="BA3743" s="77">
        <v>-2.25</v>
      </c>
    </row>
    <row r="3744" spans="3:53" x14ac:dyDescent="0.25">
      <c r="C3744" s="77" t="s">
        <v>504</v>
      </c>
      <c r="D3744" s="77" t="s">
        <v>489</v>
      </c>
      <c r="E3744" s="77">
        <v>27.29</v>
      </c>
      <c r="F3744" s="77">
        <v>6.36</v>
      </c>
      <c r="G3744" s="77">
        <v>5.2</v>
      </c>
      <c r="H3744" s="77">
        <v>3040</v>
      </c>
      <c r="I3744" s="77">
        <v>6.1159999999999997</v>
      </c>
      <c r="J3744" s="77" t="s">
        <v>74</v>
      </c>
      <c r="K3744" s="77">
        <v>55.54</v>
      </c>
      <c r="L3744" s="77">
        <v>27.257000000000001</v>
      </c>
      <c r="M3744" s="77">
        <v>-0.1724327695637709</v>
      </c>
      <c r="N3744" s="77">
        <v>27.121941666666661</v>
      </c>
      <c r="O3744" s="77">
        <v>0.32467562394900901</v>
      </c>
      <c r="P3744" s="77">
        <v>432157</v>
      </c>
      <c r="Q3744" s="77">
        <v>1247000</v>
      </c>
      <c r="R3744" s="77">
        <v>0.35</v>
      </c>
      <c r="S3744" s="77">
        <v>23.385999999999999</v>
      </c>
      <c r="T3744" s="77">
        <v>6.7629999999999999</v>
      </c>
      <c r="U3744" s="77">
        <v>13.672800000000001</v>
      </c>
      <c r="V3744" s="77">
        <v>2.431636493553949</v>
      </c>
      <c r="AC3744" s="77">
        <v>27.88</v>
      </c>
      <c r="AD3744" s="77">
        <v>27.055</v>
      </c>
      <c r="AH3744" s="77">
        <f>IF(AND(M3744&lt;Variables!$G$6,M3744&gt;Variables!$G$5),0,1)</f>
        <v>1</v>
      </c>
      <c r="AI3744" s="77">
        <f t="shared" si="118"/>
        <v>0</v>
      </c>
      <c r="AJ3744" s="77">
        <f>IF(I3744&gt;Variables!$G$7,0,1)</f>
        <v>1</v>
      </c>
      <c r="AK3744" s="77">
        <f>IF(F3744&gt;Variables!$G$8,0,1)</f>
        <v>1</v>
      </c>
      <c r="AL3744" s="77">
        <f>IF(G3744&gt;Variables!$G$9,0,1)</f>
        <v>1</v>
      </c>
      <c r="AM3744" s="77">
        <f>IF(AND(K3744&gt;Variables!$G$10,K3744&lt;Variables!$G$11),0,1)</f>
        <v>1</v>
      </c>
      <c r="AN3744" s="77">
        <f>IF(H3744&lt;Variables!$G$13,1,0)</f>
        <v>0</v>
      </c>
      <c r="AO3744" s="77">
        <f>IF(R3744&lt;Variables!$G$12,0,1)</f>
        <v>0</v>
      </c>
      <c r="AP3744" s="78">
        <f t="shared" si="119"/>
        <v>0</v>
      </c>
      <c r="AQ3744" s="77">
        <f>IF(V3744&lt;Variables!$G$15,1,0)</f>
        <v>1</v>
      </c>
      <c r="AR3744" s="77">
        <v>1</v>
      </c>
      <c r="AS3744" s="77">
        <v>0</v>
      </c>
      <c r="AT3744" s="77">
        <v>0</v>
      </c>
      <c r="AU3744" s="77">
        <v>0</v>
      </c>
      <c r="BA3744" s="77">
        <v>1.38</v>
      </c>
    </row>
    <row r="3745" spans="3:53" x14ac:dyDescent="0.25">
      <c r="C3745" s="77" t="s">
        <v>504</v>
      </c>
      <c r="D3745" s="77" t="s">
        <v>506</v>
      </c>
      <c r="E3745" s="77">
        <v>3.21</v>
      </c>
      <c r="F3745" s="77">
        <v>6.81</v>
      </c>
      <c r="G3745" s="77">
        <v>2.25</v>
      </c>
      <c r="H3745" s="77">
        <v>-99999</v>
      </c>
      <c r="I3745" s="77">
        <v>2.7E-2</v>
      </c>
      <c r="J3745" s="77" t="s">
        <v>74</v>
      </c>
      <c r="L3745" s="77">
        <v>3.18</v>
      </c>
      <c r="M3745" s="77">
        <v>0</v>
      </c>
      <c r="N3745" s="77">
        <v>3.1591999999999998</v>
      </c>
      <c r="O3745" s="77">
        <v>0.65839453026083739</v>
      </c>
      <c r="P3745" s="77">
        <v>15899</v>
      </c>
      <c r="Q3745" s="77">
        <v>12929</v>
      </c>
      <c r="R3745" s="77">
        <v>1.23</v>
      </c>
      <c r="S3745" s="77">
        <v>23.385999999999999</v>
      </c>
      <c r="T3745" s="77">
        <v>6.7629999999999999</v>
      </c>
      <c r="U3745" s="77">
        <v>13.672800000000001</v>
      </c>
      <c r="AC3745" s="77">
        <v>3.2250000000000001</v>
      </c>
      <c r="AD3745" s="77">
        <v>3.1549999999999998</v>
      </c>
      <c r="AH3745" s="77">
        <f>IF(AND(M3745&lt;Variables!$G$6,M3745&gt;Variables!$G$5),0,1)</f>
        <v>1</v>
      </c>
      <c r="AI3745" s="77">
        <f t="shared" si="118"/>
        <v>0</v>
      </c>
      <c r="AJ3745" s="77">
        <f>IF(I3745&gt;Variables!$G$7,0,1)</f>
        <v>1</v>
      </c>
      <c r="AK3745" s="77">
        <f>IF(F3745&gt;Variables!$G$8,0,1)</f>
        <v>1</v>
      </c>
      <c r="AL3745" s="77">
        <f>IF(G3745&gt;Variables!$G$9,0,1)</f>
        <v>1</v>
      </c>
      <c r="AM3745" s="77">
        <f>IF(AND(K3745&gt;Variables!$G$10,K3745&lt;Variables!$G$11),0,1)</f>
        <v>1</v>
      </c>
      <c r="AN3745" s="77">
        <f>IF(H3745&lt;Variables!$G$13,1,0)</f>
        <v>1</v>
      </c>
      <c r="AO3745" s="77">
        <f>IF(R3745&lt;Variables!$G$12,0,1)</f>
        <v>0</v>
      </c>
      <c r="AP3745" s="78">
        <f t="shared" si="119"/>
        <v>0</v>
      </c>
      <c r="AQ3745" s="77">
        <f>IF(V3745&lt;Variables!$G$15,1,0)</f>
        <v>1</v>
      </c>
      <c r="AR3745" s="77">
        <v>0</v>
      </c>
      <c r="AS3745" s="77">
        <v>0</v>
      </c>
      <c r="AT3745" s="77">
        <v>0</v>
      </c>
      <c r="AU3745" s="77">
        <v>0</v>
      </c>
      <c r="BA3745" s="77">
        <v>0</v>
      </c>
    </row>
    <row r="3746" spans="3:53" x14ac:dyDescent="0.25">
      <c r="C3746" s="77" t="s">
        <v>504</v>
      </c>
      <c r="D3746" s="77" t="s">
        <v>492</v>
      </c>
      <c r="E3746" s="77">
        <v>11.14</v>
      </c>
      <c r="F3746" s="77">
        <v>7.44</v>
      </c>
      <c r="G3746" s="77">
        <v>1.37</v>
      </c>
      <c r="H3746" s="77">
        <v>2000</v>
      </c>
      <c r="I3746" s="77">
        <v>542.88599999999997</v>
      </c>
      <c r="J3746" s="77" t="s">
        <v>74</v>
      </c>
      <c r="K3746" s="77">
        <v>56.4</v>
      </c>
      <c r="L3746" s="77">
        <v>11.145765000000001</v>
      </c>
      <c r="M3746" s="77">
        <v>-0.32088421028077818</v>
      </c>
      <c r="N3746" s="77">
        <v>11.075516666666671</v>
      </c>
      <c r="O3746" s="77">
        <v>0.31134740140039302</v>
      </c>
      <c r="P3746" s="77">
        <v>458662</v>
      </c>
      <c r="Q3746" s="77">
        <v>1997000</v>
      </c>
      <c r="R3746" s="77">
        <v>0.23</v>
      </c>
      <c r="S3746" s="77">
        <v>23.385999999999999</v>
      </c>
      <c r="T3746" s="77">
        <v>6.7629999999999999</v>
      </c>
      <c r="U3746" s="77">
        <v>13.672800000000001</v>
      </c>
      <c r="V3746" s="77">
        <v>2.4475779565027609</v>
      </c>
      <c r="AC3746" s="77">
        <v>11.23</v>
      </c>
      <c r="AD3746" s="77">
        <v>10.62</v>
      </c>
      <c r="AH3746" s="77">
        <f>IF(AND(M3746&lt;Variables!$G$6,M3746&gt;Variables!$G$5),0,1)</f>
        <v>1</v>
      </c>
      <c r="AI3746" s="77">
        <f t="shared" si="118"/>
        <v>0</v>
      </c>
      <c r="AJ3746" s="77">
        <f>IF(I3746&gt;Variables!$G$7,0,1)</f>
        <v>0</v>
      </c>
      <c r="AK3746" s="77">
        <f>IF(F3746&gt;Variables!$G$8,0,1)</f>
        <v>1</v>
      </c>
      <c r="AL3746" s="77">
        <f>IF(G3746&gt;Variables!$G$9,0,1)</f>
        <v>1</v>
      </c>
      <c r="AM3746" s="77">
        <f>IF(AND(K3746&gt;Variables!$G$10,K3746&lt;Variables!$G$11),0,1)</f>
        <v>1</v>
      </c>
      <c r="AN3746" s="77">
        <f>IF(H3746&lt;Variables!$G$13,1,0)</f>
        <v>0</v>
      </c>
      <c r="AO3746" s="77">
        <f>IF(R3746&lt;Variables!$G$12,0,1)</f>
        <v>0</v>
      </c>
      <c r="AP3746" s="78">
        <f t="shared" si="119"/>
        <v>0</v>
      </c>
      <c r="AQ3746" s="77">
        <f>IF(V3746&lt;Variables!$G$15,1,0)</f>
        <v>1</v>
      </c>
      <c r="AR3746" s="77">
        <v>0</v>
      </c>
      <c r="AS3746" s="77">
        <v>0</v>
      </c>
      <c r="AT3746" s="77">
        <v>1</v>
      </c>
      <c r="AU3746" s="77">
        <v>0</v>
      </c>
      <c r="BA3746" s="77">
        <v>-1.18</v>
      </c>
    </row>
    <row r="3747" spans="3:53" x14ac:dyDescent="0.25">
      <c r="C3747" s="77" t="s">
        <v>504</v>
      </c>
      <c r="D3747" s="77" t="s">
        <v>495</v>
      </c>
      <c r="E3747" s="77">
        <v>5.77</v>
      </c>
      <c r="F3747" s="77">
        <v>19.96</v>
      </c>
      <c r="G3747" s="77">
        <v>11.71</v>
      </c>
      <c r="H3747" s="77">
        <v>37.92</v>
      </c>
      <c r="I3747" s="77">
        <v>-0.08</v>
      </c>
      <c r="J3747" s="77" t="s">
        <v>74</v>
      </c>
      <c r="K3747" s="77">
        <v>54.74</v>
      </c>
      <c r="L3747" s="77">
        <v>5.8616750000000009</v>
      </c>
      <c r="M3747" s="77">
        <v>-0.71097425224019706</v>
      </c>
      <c r="N3747" s="77">
        <v>5.6841666666666661</v>
      </c>
      <c r="O3747" s="77">
        <v>2.3896789327078292</v>
      </c>
      <c r="P3747" s="77">
        <v>341410</v>
      </c>
      <c r="Q3747" s="77">
        <v>117980</v>
      </c>
      <c r="R3747" s="77">
        <v>2.89</v>
      </c>
      <c r="S3747" s="77">
        <v>23.385999999999999</v>
      </c>
      <c r="T3747" s="77">
        <v>6.7629999999999999</v>
      </c>
      <c r="U3747" s="77">
        <v>13.672800000000001</v>
      </c>
      <c r="V3747" s="77">
        <v>2.4443243424140708</v>
      </c>
      <c r="AC3747" s="77">
        <v>6.29</v>
      </c>
      <c r="AD3747" s="77">
        <v>5.15</v>
      </c>
      <c r="AH3747" s="77">
        <f>IF(AND(M3747&lt;Variables!$G$6,M3747&gt;Variables!$G$5),0,1)</f>
        <v>1</v>
      </c>
      <c r="AI3747" s="77">
        <f t="shared" si="118"/>
        <v>0</v>
      </c>
      <c r="AJ3747" s="77">
        <f>IF(I3747&gt;Variables!$G$7,0,1)</f>
        <v>1</v>
      </c>
      <c r="AK3747" s="77">
        <f>IF(F3747&gt;Variables!$G$8,0,1)</f>
        <v>0</v>
      </c>
      <c r="AL3747" s="77">
        <f>IF(G3747&gt;Variables!$G$9,0,1)</f>
        <v>0</v>
      </c>
      <c r="AM3747" s="77">
        <f>IF(AND(K3747&gt;Variables!$G$10,K3747&lt;Variables!$G$11),0,1)</f>
        <v>1</v>
      </c>
      <c r="AN3747" s="77">
        <f>IF(H3747&lt;Variables!$G$13,1,0)</f>
        <v>1</v>
      </c>
      <c r="AO3747" s="77">
        <f>IF(R3747&lt;Variables!$G$12,0,1)</f>
        <v>1</v>
      </c>
      <c r="AP3747" s="78">
        <f t="shared" si="119"/>
        <v>0</v>
      </c>
      <c r="AQ3747" s="77">
        <f>IF(V3747&lt;Variables!$G$15,1,0)</f>
        <v>1</v>
      </c>
      <c r="AR3747" s="77">
        <v>1</v>
      </c>
      <c r="AS3747" s="77">
        <v>0</v>
      </c>
      <c r="AT3747" s="77">
        <v>0</v>
      </c>
      <c r="AU3747" s="77">
        <v>0</v>
      </c>
      <c r="BA3747" s="77">
        <v>2</v>
      </c>
    </row>
    <row r="3748" spans="3:53" x14ac:dyDescent="0.25">
      <c r="C3748" s="77" t="s">
        <v>504</v>
      </c>
      <c r="D3748" s="77" t="s">
        <v>500</v>
      </c>
      <c r="E3748" s="77">
        <v>1.61</v>
      </c>
      <c r="F3748" s="77">
        <v>32.479999999999997</v>
      </c>
      <c r="G3748" s="77">
        <v>12.41</v>
      </c>
      <c r="H3748" s="77">
        <v>30.7</v>
      </c>
      <c r="I3748" s="77">
        <v>-3.1789999999999998</v>
      </c>
      <c r="J3748" s="77" t="s">
        <v>74</v>
      </c>
      <c r="K3748" s="77">
        <v>63.83</v>
      </c>
      <c r="L3748" s="77">
        <v>1.5472600000000001</v>
      </c>
      <c r="M3748" s="77">
        <v>2.4391504983002141</v>
      </c>
      <c r="N3748" s="77">
        <v>1.485827777777778</v>
      </c>
      <c r="O3748" s="77">
        <v>6.674543557837195</v>
      </c>
      <c r="P3748" s="77">
        <v>20580000</v>
      </c>
      <c r="Q3748" s="77">
        <v>545280</v>
      </c>
      <c r="R3748" s="77">
        <v>37.74</v>
      </c>
      <c r="S3748" s="77">
        <v>23.385999999999999</v>
      </c>
      <c r="T3748" s="77">
        <v>6.7629999999999999</v>
      </c>
      <c r="U3748" s="77">
        <v>13.672800000000001</v>
      </c>
      <c r="V3748" s="77">
        <v>2.3494386794255662</v>
      </c>
      <c r="AC3748" s="77">
        <v>1.7</v>
      </c>
      <c r="AD3748" s="77">
        <v>1.22</v>
      </c>
      <c r="AH3748" s="77">
        <f>IF(AND(M3748&lt;Variables!$G$6,M3748&gt;Variables!$G$5),0,1)</f>
        <v>1</v>
      </c>
      <c r="AI3748" s="77">
        <f t="shared" si="118"/>
        <v>0</v>
      </c>
      <c r="AJ3748" s="77">
        <f>IF(I3748&gt;Variables!$G$7,0,1)</f>
        <v>1</v>
      </c>
      <c r="AK3748" s="77">
        <f>IF(F3748&gt;Variables!$G$8,0,1)</f>
        <v>0</v>
      </c>
      <c r="AL3748" s="77">
        <f>IF(G3748&gt;Variables!$G$9,0,1)</f>
        <v>0</v>
      </c>
      <c r="AM3748" s="77">
        <f>IF(AND(K3748&gt;Variables!$G$10,K3748&lt;Variables!$G$11),0,1)</f>
        <v>0</v>
      </c>
      <c r="AN3748" s="77">
        <f>IF(H3748&lt;Variables!$G$13,1,0)</f>
        <v>1</v>
      </c>
      <c r="AO3748" s="77">
        <f>IF(R3748&lt;Variables!$G$12,0,1)</f>
        <v>1</v>
      </c>
      <c r="AP3748" s="78">
        <f t="shared" si="119"/>
        <v>0</v>
      </c>
      <c r="AQ3748" s="77">
        <f>IF(V3748&lt;Variables!$G$15,1,0)</f>
        <v>1</v>
      </c>
      <c r="AR3748" s="77">
        <v>0</v>
      </c>
      <c r="AS3748" s="77">
        <v>0</v>
      </c>
      <c r="AT3748" s="77">
        <v>1</v>
      </c>
      <c r="AU3748" s="77">
        <v>0</v>
      </c>
      <c r="BA3748" s="77">
        <v>-2.25</v>
      </c>
    </row>
    <row r="3749" spans="3:53" x14ac:dyDescent="0.25">
      <c r="C3749" s="77" t="s">
        <v>504</v>
      </c>
      <c r="D3749" s="77" t="s">
        <v>488</v>
      </c>
      <c r="E3749" s="77">
        <v>7.56</v>
      </c>
      <c r="F3749" s="77">
        <v>79.06</v>
      </c>
      <c r="G3749" s="77">
        <v>5.55</v>
      </c>
      <c r="H3749" s="77">
        <v>125.36</v>
      </c>
      <c r="I3749" s="77">
        <v>15.06</v>
      </c>
      <c r="J3749" s="77" t="s">
        <v>75</v>
      </c>
      <c r="K3749" s="77">
        <v>52.5</v>
      </c>
      <c r="L3749" s="77">
        <v>8.0114052631578936</v>
      </c>
      <c r="M3749" s="77">
        <v>-5.0104226408797281</v>
      </c>
      <c r="N3749" s="77">
        <v>7.5791062500000006</v>
      </c>
      <c r="O3749" s="77">
        <v>0.40761732295281811</v>
      </c>
      <c r="P3749" s="77">
        <v>67500000</v>
      </c>
      <c r="Q3749" s="77">
        <v>525460</v>
      </c>
      <c r="R3749" s="77">
        <v>128.46</v>
      </c>
      <c r="S3749" s="77">
        <v>23.385999999999999</v>
      </c>
      <c r="T3749" s="77">
        <v>6.7629999999999999</v>
      </c>
      <c r="U3749" s="77">
        <v>13.672800000000001</v>
      </c>
      <c r="V3749" s="77">
        <v>2.559346240130024</v>
      </c>
      <c r="AC3749" s="77">
        <v>7.75</v>
      </c>
      <c r="AD3749" s="77">
        <v>6.1517999999999997</v>
      </c>
      <c r="AH3749" s="77">
        <f>IF(AND(M3749&lt;Variables!$G$6,M3749&gt;Variables!$G$5),0,1)</f>
        <v>0</v>
      </c>
      <c r="AI3749" s="77">
        <f t="shared" si="118"/>
        <v>0</v>
      </c>
      <c r="AJ3749" s="77">
        <f>IF(I3749&gt;Variables!$G$7,0,1)</f>
        <v>1</v>
      </c>
      <c r="AK3749" s="77">
        <f>IF(F3749&gt;Variables!$G$8,0,1)</f>
        <v>0</v>
      </c>
      <c r="AL3749" s="77">
        <f>IF(G3749&gt;Variables!$G$9,0,1)</f>
        <v>1</v>
      </c>
      <c r="AM3749" s="77">
        <f>IF(AND(K3749&gt;Variables!$G$10,K3749&lt;Variables!$G$11),0,1)</f>
        <v>1</v>
      </c>
      <c r="AN3749" s="77">
        <f>IF(H3749&lt;Variables!$G$13,1,0)</f>
        <v>1</v>
      </c>
      <c r="AO3749" s="77">
        <f>IF(R3749&lt;Variables!$G$12,0,1)</f>
        <v>1</v>
      </c>
      <c r="AP3749" s="78">
        <f t="shared" si="119"/>
        <v>1</v>
      </c>
      <c r="AQ3749" s="77">
        <f>IF(V3749&lt;Variables!$G$15,1,0)</f>
        <v>1</v>
      </c>
      <c r="AR3749" s="77">
        <v>0</v>
      </c>
      <c r="AS3749" s="77">
        <v>0</v>
      </c>
      <c r="AT3749" s="77">
        <v>1</v>
      </c>
      <c r="AU3749" s="77">
        <v>0</v>
      </c>
      <c r="BA3749" s="77">
        <v>-2.25</v>
      </c>
    </row>
    <row r="3750" spans="3:53" x14ac:dyDescent="0.25">
      <c r="C3750" s="77" t="s">
        <v>504</v>
      </c>
      <c r="D3750" s="77" t="s">
        <v>159</v>
      </c>
      <c r="E3750" s="77">
        <v>3.41</v>
      </c>
      <c r="F3750" s="77">
        <v>6.25</v>
      </c>
      <c r="G3750" s="77">
        <v>0.9</v>
      </c>
      <c r="H3750" s="77">
        <v>-99999</v>
      </c>
      <c r="I3750" s="77">
        <v>4.8209999999999997</v>
      </c>
      <c r="J3750" s="77" t="s">
        <v>75</v>
      </c>
      <c r="K3750" s="77">
        <v>62.87</v>
      </c>
      <c r="L3750" s="77">
        <v>3.3922444444444442</v>
      </c>
      <c r="M3750" s="77">
        <v>-0.35505827017182567</v>
      </c>
      <c r="N3750" s="77">
        <v>3.3864187499999998</v>
      </c>
      <c r="O3750" s="77">
        <v>-0.18363795085885171</v>
      </c>
      <c r="P3750" s="77">
        <v>42117</v>
      </c>
      <c r="Q3750" s="77">
        <v>173428</v>
      </c>
      <c r="R3750" s="77">
        <v>0.24</v>
      </c>
      <c r="S3750" s="77">
        <v>23.385999999999999</v>
      </c>
      <c r="T3750" s="77">
        <v>6.7629999999999999</v>
      </c>
      <c r="U3750" s="77">
        <v>13.672800000000001</v>
      </c>
      <c r="V3750" s="77">
        <v>2.5227617196428449</v>
      </c>
      <c r="AC3750" s="77">
        <v>3.41</v>
      </c>
      <c r="AD3750" s="77">
        <v>3.37</v>
      </c>
      <c r="AH3750" s="77">
        <f>IF(AND(M3750&lt;Variables!$G$6,M3750&gt;Variables!$G$5),0,1)</f>
        <v>1</v>
      </c>
      <c r="AI3750" s="77">
        <f t="shared" si="118"/>
        <v>0</v>
      </c>
      <c r="AJ3750" s="77">
        <f>IF(I3750&gt;Variables!$G$7,0,1)</f>
        <v>1</v>
      </c>
      <c r="AK3750" s="77">
        <f>IF(F3750&gt;Variables!$G$8,0,1)</f>
        <v>1</v>
      </c>
      <c r="AL3750" s="77">
        <f>IF(G3750&gt;Variables!$G$9,0,1)</f>
        <v>1</v>
      </c>
      <c r="AM3750" s="77">
        <f>IF(AND(K3750&gt;Variables!$G$10,K3750&lt;Variables!$G$11),0,1)</f>
        <v>0</v>
      </c>
      <c r="AN3750" s="77">
        <f>IF(H3750&lt;Variables!$G$13,1,0)</f>
        <v>1</v>
      </c>
      <c r="AO3750" s="77">
        <f>IF(R3750&lt;Variables!$G$12,0,1)</f>
        <v>0</v>
      </c>
      <c r="AP3750" s="78">
        <f t="shared" si="119"/>
        <v>1</v>
      </c>
      <c r="AQ3750" s="77">
        <f>IF(V3750&lt;Variables!$G$15,1,0)</f>
        <v>1</v>
      </c>
      <c r="AR3750" s="77">
        <v>0</v>
      </c>
      <c r="AS3750" s="77">
        <v>0</v>
      </c>
      <c r="AT3750" s="77">
        <v>0</v>
      </c>
      <c r="AU3750" s="77">
        <v>1</v>
      </c>
      <c r="BA3750" s="77">
        <v>-0.86</v>
      </c>
    </row>
    <row r="3751" spans="3:53" x14ac:dyDescent="0.25">
      <c r="C3751" s="77" t="s">
        <v>504</v>
      </c>
      <c r="D3751" s="77" t="s">
        <v>475</v>
      </c>
      <c r="E3751" s="77">
        <v>55.21</v>
      </c>
      <c r="F3751" s="77">
        <v>6.28</v>
      </c>
      <c r="G3751" s="77">
        <v>4.68</v>
      </c>
      <c r="H3751" s="77">
        <v>5400</v>
      </c>
      <c r="I3751" s="77">
        <v>0.66400000000000003</v>
      </c>
      <c r="J3751" s="77" t="s">
        <v>75</v>
      </c>
      <c r="K3751" s="77">
        <v>61.93</v>
      </c>
      <c r="L3751" s="77">
        <v>54.589885000000002</v>
      </c>
      <c r="M3751" s="77">
        <v>0.36657890010209171</v>
      </c>
      <c r="N3751" s="77">
        <v>53.696620000000003</v>
      </c>
      <c r="O3751" s="77">
        <v>2.0362175496334838</v>
      </c>
      <c r="P3751" s="77">
        <v>143916</v>
      </c>
      <c r="Q3751" s="77">
        <v>581914</v>
      </c>
      <c r="R3751" s="77">
        <v>0.25</v>
      </c>
      <c r="S3751" s="77">
        <v>23.385999999999999</v>
      </c>
      <c r="T3751" s="77">
        <v>6.7629999999999999</v>
      </c>
      <c r="U3751" s="77">
        <v>13.672800000000001</v>
      </c>
      <c r="V3751" s="77">
        <v>2.4684336978258519</v>
      </c>
      <c r="AC3751" s="77">
        <v>55.874699999999997</v>
      </c>
      <c r="AD3751" s="77">
        <v>51.72</v>
      </c>
      <c r="AH3751" s="77">
        <f>IF(AND(M3751&lt;Variables!$G$6,M3751&gt;Variables!$G$5),0,1)</f>
        <v>1</v>
      </c>
      <c r="AI3751" s="77">
        <f t="shared" si="118"/>
        <v>0</v>
      </c>
      <c r="AJ3751" s="77">
        <f>IF(I3751&gt;Variables!$G$7,0,1)</f>
        <v>1</v>
      </c>
      <c r="AK3751" s="77">
        <f>IF(F3751&gt;Variables!$G$8,0,1)</f>
        <v>1</v>
      </c>
      <c r="AL3751" s="77">
        <f>IF(G3751&gt;Variables!$G$9,0,1)</f>
        <v>1</v>
      </c>
      <c r="AM3751" s="77">
        <f>IF(AND(K3751&gt;Variables!$G$10,K3751&lt;Variables!$G$11),0,1)</f>
        <v>1</v>
      </c>
      <c r="AN3751" s="77">
        <f>IF(H3751&lt;Variables!$G$13,1,0)</f>
        <v>0</v>
      </c>
      <c r="AO3751" s="77">
        <f>IF(R3751&lt;Variables!$G$12,0,1)</f>
        <v>0</v>
      </c>
      <c r="AP3751" s="78">
        <f t="shared" si="119"/>
        <v>1</v>
      </c>
      <c r="AQ3751" s="77">
        <f>IF(V3751&lt;Variables!$G$15,1,0)</f>
        <v>1</v>
      </c>
      <c r="AR3751" s="77">
        <v>1</v>
      </c>
      <c r="AS3751" s="77">
        <v>0</v>
      </c>
      <c r="AT3751" s="77">
        <v>0</v>
      </c>
      <c r="AU3751" s="77">
        <v>0</v>
      </c>
      <c r="BA3751" s="77">
        <v>0.64</v>
      </c>
    </row>
    <row r="3752" spans="3:53" x14ac:dyDescent="0.25">
      <c r="C3752" s="77" t="s">
        <v>504</v>
      </c>
      <c r="D3752" s="77" t="s">
        <v>507</v>
      </c>
      <c r="E3752" s="77">
        <v>25.75</v>
      </c>
      <c r="F3752" s="77">
        <v>6.5</v>
      </c>
      <c r="G3752" s="77">
        <v>6</v>
      </c>
      <c r="H3752" s="77">
        <v>3900</v>
      </c>
      <c r="I3752" s="77">
        <v>236.53200000000001</v>
      </c>
      <c r="J3752" s="77" t="s">
        <v>75</v>
      </c>
      <c r="K3752" s="77">
        <v>79.290000000000006</v>
      </c>
      <c r="L3752" s="77">
        <v>25.212505</v>
      </c>
      <c r="M3752" s="77">
        <v>1.8740501985026821</v>
      </c>
      <c r="N3752" s="77">
        <v>24.98823611111111</v>
      </c>
      <c r="O3752" s="77">
        <v>2.7883676374382822</v>
      </c>
      <c r="P3752" s="77">
        <v>2151000</v>
      </c>
      <c r="Q3752" s="77">
        <v>9769000</v>
      </c>
      <c r="R3752" s="77">
        <v>0.22</v>
      </c>
      <c r="S3752" s="77">
        <v>23.385999999999999</v>
      </c>
      <c r="T3752" s="77">
        <v>6.7629999999999999</v>
      </c>
      <c r="U3752" s="77">
        <v>13.672800000000001</v>
      </c>
      <c r="V3752" s="77">
        <v>2.4631940880916838</v>
      </c>
      <c r="AC3752" s="77">
        <v>26.84</v>
      </c>
      <c r="AD3752" s="77">
        <v>25.5</v>
      </c>
      <c r="AH3752" s="77">
        <f>IF(AND(M3752&lt;Variables!$G$6,M3752&gt;Variables!$G$5),0,1)</f>
        <v>1</v>
      </c>
      <c r="AI3752" s="77">
        <f t="shared" si="118"/>
        <v>0</v>
      </c>
      <c r="AJ3752" s="77">
        <f>IF(I3752&gt;Variables!$G$7,0,1)</f>
        <v>0</v>
      </c>
      <c r="AK3752" s="77">
        <f>IF(F3752&gt;Variables!$G$8,0,1)</f>
        <v>1</v>
      </c>
      <c r="AL3752" s="77">
        <f>IF(G3752&gt;Variables!$G$9,0,1)</f>
        <v>1</v>
      </c>
      <c r="AM3752" s="77">
        <f>IF(AND(K3752&gt;Variables!$G$10,K3752&lt;Variables!$G$11),0,1)</f>
        <v>1</v>
      </c>
      <c r="AN3752" s="77">
        <f>IF(H3752&lt;Variables!$G$13,1,0)</f>
        <v>0</v>
      </c>
      <c r="AO3752" s="77">
        <f>IF(R3752&lt;Variables!$G$12,0,1)</f>
        <v>0</v>
      </c>
      <c r="AP3752" s="78">
        <f t="shared" si="119"/>
        <v>1</v>
      </c>
      <c r="AQ3752" s="77">
        <f>IF(V3752&lt;Variables!$G$15,1,0)</f>
        <v>1</v>
      </c>
      <c r="AR3752" s="77">
        <v>1</v>
      </c>
      <c r="AS3752" s="77">
        <v>0</v>
      </c>
      <c r="AT3752" s="77">
        <v>0</v>
      </c>
      <c r="AU3752" s="77">
        <v>0</v>
      </c>
      <c r="BA3752" s="77">
        <v>2</v>
      </c>
    </row>
    <row r="3753" spans="3:53" x14ac:dyDescent="0.25">
      <c r="C3753" s="77" t="s">
        <v>504</v>
      </c>
      <c r="D3753" s="77" t="s">
        <v>195</v>
      </c>
      <c r="E3753" s="77">
        <v>34.619999999999997</v>
      </c>
      <c r="F3753" s="77">
        <v>6.96</v>
      </c>
      <c r="G3753" s="77">
        <v>4.47</v>
      </c>
      <c r="H3753" s="77">
        <v>3910</v>
      </c>
      <c r="I3753" s="77">
        <v>6.4470000000000001</v>
      </c>
      <c r="J3753" s="77" t="s">
        <v>75</v>
      </c>
      <c r="K3753" s="77">
        <v>47.65</v>
      </c>
      <c r="L3753" s="77">
        <v>35.079234999999997</v>
      </c>
      <c r="M3753" s="77">
        <v>-1.0953346046457311</v>
      </c>
      <c r="N3753" s="77">
        <v>34.764327777777773</v>
      </c>
      <c r="O3753" s="77">
        <v>-0.19942217269648571</v>
      </c>
      <c r="P3753" s="77">
        <v>181962</v>
      </c>
      <c r="Q3753" s="77">
        <v>698489</v>
      </c>
      <c r="R3753" s="77">
        <v>0.26</v>
      </c>
      <c r="S3753" s="77">
        <v>23.385999999999999</v>
      </c>
      <c r="T3753" s="77">
        <v>6.7629999999999999</v>
      </c>
      <c r="U3753" s="77">
        <v>13.672800000000001</v>
      </c>
      <c r="V3753" s="77">
        <v>2.3636988828259788</v>
      </c>
      <c r="AC3753" s="77">
        <v>35.342300000000002</v>
      </c>
      <c r="AD3753" s="77">
        <v>32.35</v>
      </c>
      <c r="AH3753" s="77">
        <f>IF(AND(M3753&lt;Variables!$G$6,M3753&gt;Variables!$G$5),0,1)</f>
        <v>0</v>
      </c>
      <c r="AI3753" s="77">
        <f t="shared" si="118"/>
        <v>0</v>
      </c>
      <c r="AJ3753" s="77">
        <f>IF(I3753&gt;Variables!$G$7,0,1)</f>
        <v>1</v>
      </c>
      <c r="AK3753" s="77">
        <f>IF(F3753&gt;Variables!$G$8,0,1)</f>
        <v>1</v>
      </c>
      <c r="AL3753" s="77">
        <f>IF(G3753&gt;Variables!$G$9,0,1)</f>
        <v>1</v>
      </c>
      <c r="AM3753" s="77">
        <f>IF(AND(K3753&gt;Variables!$G$10,K3753&lt;Variables!$G$11),0,1)</f>
        <v>1</v>
      </c>
      <c r="AN3753" s="77">
        <f>IF(H3753&lt;Variables!$G$13,1,0)</f>
        <v>0</v>
      </c>
      <c r="AO3753" s="77">
        <f>IF(R3753&lt;Variables!$G$12,0,1)</f>
        <v>0</v>
      </c>
      <c r="AP3753" s="78">
        <f t="shared" si="119"/>
        <v>1</v>
      </c>
      <c r="AQ3753" s="77">
        <f>IF(V3753&lt;Variables!$G$15,1,0)</f>
        <v>1</v>
      </c>
      <c r="AR3753" s="77">
        <v>1</v>
      </c>
      <c r="AS3753" s="77">
        <v>0</v>
      </c>
      <c r="AT3753" s="77">
        <v>0</v>
      </c>
      <c r="AU3753" s="77">
        <v>0</v>
      </c>
      <c r="BA3753" s="77">
        <v>1.54</v>
      </c>
    </row>
    <row r="3754" spans="3:53" x14ac:dyDescent="0.25">
      <c r="C3754" s="77" t="s">
        <v>504</v>
      </c>
      <c r="D3754" s="77" t="s">
        <v>508</v>
      </c>
      <c r="E3754" s="77">
        <v>0.05</v>
      </c>
      <c r="F3754" s="77">
        <v>7.41</v>
      </c>
      <c r="G3754" s="77">
        <v>0.37</v>
      </c>
      <c r="H3754" s="77">
        <v>-99999</v>
      </c>
      <c r="I3754" s="77">
        <v>-68.587000000000003</v>
      </c>
      <c r="J3754" s="77" t="s">
        <v>75</v>
      </c>
      <c r="K3754" s="77">
        <v>-99999</v>
      </c>
      <c r="L3754" s="77">
        <v>5.4080666666666673E-2</v>
      </c>
      <c r="M3754" s="77">
        <v>0.2206580293635288</v>
      </c>
      <c r="N3754" s="77">
        <v>5.5720740740740737E-2</v>
      </c>
      <c r="O3754" s="77">
        <v>-2.7292184571208251</v>
      </c>
      <c r="P3754" s="77">
        <v>726205</v>
      </c>
      <c r="Q3754" s="77">
        <v>3533000</v>
      </c>
      <c r="R3754" s="77">
        <v>0.21</v>
      </c>
      <c r="S3754" s="77">
        <v>23.385999999999999</v>
      </c>
      <c r="T3754" s="77">
        <v>6.7629999999999999</v>
      </c>
      <c r="U3754" s="77">
        <v>13.672800000000001</v>
      </c>
      <c r="V3754" s="77">
        <v>-99999</v>
      </c>
      <c r="AC3754" s="77">
        <v>5.79E-2</v>
      </c>
      <c r="AD3754" s="77">
        <v>5.1999999999999998E-2</v>
      </c>
      <c r="AH3754" s="77">
        <f>IF(AND(M3754&lt;Variables!$G$6,M3754&gt;Variables!$G$5),0,1)</f>
        <v>1</v>
      </c>
      <c r="AI3754" s="77">
        <f t="shared" si="118"/>
        <v>1</v>
      </c>
      <c r="AJ3754" s="77">
        <f>IF(I3754&gt;Variables!$G$7,0,1)</f>
        <v>1</v>
      </c>
      <c r="AK3754" s="77">
        <f>IF(F3754&gt;Variables!$G$8,0,1)</f>
        <v>1</v>
      </c>
      <c r="AL3754" s="77">
        <f>IF(G3754&gt;Variables!$G$9,0,1)</f>
        <v>1</v>
      </c>
      <c r="AM3754" s="77">
        <f>IF(AND(K3754&gt;Variables!$G$10,K3754&lt;Variables!$G$11),0,1)</f>
        <v>1</v>
      </c>
      <c r="AN3754" s="77">
        <f>IF(H3754&lt;Variables!$G$13,1,0)</f>
        <v>1</v>
      </c>
      <c r="AO3754" s="77">
        <f>IF(R3754&lt;Variables!$G$12,0,1)</f>
        <v>0</v>
      </c>
      <c r="AP3754" s="78">
        <f t="shared" si="119"/>
        <v>1</v>
      </c>
      <c r="AQ3754" s="77">
        <f>IF(V3754&lt;Variables!$G$15,1,0)</f>
        <v>1</v>
      </c>
      <c r="AR3754" s="77">
        <v>1</v>
      </c>
      <c r="AS3754" s="77">
        <v>0</v>
      </c>
      <c r="AT3754" s="77">
        <v>0</v>
      </c>
      <c r="AU3754" s="77">
        <v>0</v>
      </c>
      <c r="BA3754" s="77">
        <v>2</v>
      </c>
    </row>
    <row r="3755" spans="3:53" x14ac:dyDescent="0.25">
      <c r="C3755" s="77" t="s">
        <v>504</v>
      </c>
      <c r="D3755" s="77" t="s">
        <v>166</v>
      </c>
      <c r="E3755" s="77">
        <v>60.3</v>
      </c>
      <c r="F3755" s="77">
        <v>7.5</v>
      </c>
      <c r="G3755" s="77">
        <v>8.24</v>
      </c>
      <c r="H3755" s="77">
        <v>8500</v>
      </c>
      <c r="I3755" s="77">
        <v>429.19900000000001</v>
      </c>
      <c r="J3755" s="77" t="s">
        <v>75</v>
      </c>
      <c r="K3755" s="77">
        <v>70.06</v>
      </c>
      <c r="L3755" s="77">
        <v>59.96050000000001</v>
      </c>
      <c r="M3755" s="77">
        <v>0.33271904003466651</v>
      </c>
      <c r="N3755" s="77">
        <v>59.223697222222228</v>
      </c>
      <c r="O3755" s="77">
        <v>1.5809596862291879</v>
      </c>
      <c r="P3755" s="77">
        <v>1031000</v>
      </c>
      <c r="Q3755" s="77">
        <v>1663000</v>
      </c>
      <c r="R3755" s="77">
        <v>0.62</v>
      </c>
      <c r="S3755" s="77">
        <v>23.385999999999999</v>
      </c>
      <c r="T3755" s="77">
        <v>6.7629999999999999</v>
      </c>
      <c r="U3755" s="77">
        <v>13.672800000000001</v>
      </c>
      <c r="V3755" s="77">
        <v>2.5468953996514392</v>
      </c>
      <c r="AC3755" s="77">
        <v>60.95</v>
      </c>
      <c r="AD3755" s="77">
        <v>58.12</v>
      </c>
      <c r="AH3755" s="77">
        <f>IF(AND(M3755&lt;Variables!$G$6,M3755&gt;Variables!$G$5),0,1)</f>
        <v>1</v>
      </c>
      <c r="AI3755" s="77">
        <f t="shared" si="118"/>
        <v>0</v>
      </c>
      <c r="AJ3755" s="77">
        <f>IF(I3755&gt;Variables!$G$7,0,1)</f>
        <v>0</v>
      </c>
      <c r="AK3755" s="77">
        <f>IF(F3755&gt;Variables!$G$8,0,1)</f>
        <v>1</v>
      </c>
      <c r="AL3755" s="77">
        <f>IF(G3755&gt;Variables!$G$9,0,1)</f>
        <v>1</v>
      </c>
      <c r="AM3755" s="77">
        <f>IF(AND(K3755&gt;Variables!$G$10,K3755&lt;Variables!$G$11),0,1)</f>
        <v>1</v>
      </c>
      <c r="AN3755" s="77">
        <f>IF(H3755&lt;Variables!$G$13,1,0)</f>
        <v>0</v>
      </c>
      <c r="AO3755" s="77">
        <f>IF(R3755&lt;Variables!$G$12,0,1)</f>
        <v>0</v>
      </c>
      <c r="AP3755" s="78">
        <f t="shared" si="119"/>
        <v>1</v>
      </c>
      <c r="AQ3755" s="77">
        <f>IF(V3755&lt;Variables!$G$15,1,0)</f>
        <v>1</v>
      </c>
      <c r="AR3755" s="77">
        <v>0</v>
      </c>
      <c r="AS3755" s="77">
        <v>0</v>
      </c>
      <c r="AT3755" s="77">
        <v>1</v>
      </c>
      <c r="AU3755" s="77">
        <v>0</v>
      </c>
      <c r="BA3755" s="77">
        <v>-1.59</v>
      </c>
    </row>
    <row r="3756" spans="3:53" x14ac:dyDescent="0.25">
      <c r="C3756" s="77" t="s">
        <v>504</v>
      </c>
      <c r="D3756" s="77" t="s">
        <v>152</v>
      </c>
      <c r="E3756" s="77">
        <v>0.04</v>
      </c>
      <c r="F3756" s="77">
        <v>7.78</v>
      </c>
      <c r="G3756" s="77">
        <v>9</v>
      </c>
      <c r="H3756" s="77">
        <v>-99999</v>
      </c>
      <c r="I3756" s="77">
        <v>5.758</v>
      </c>
      <c r="J3756" s="77" t="s">
        <v>75</v>
      </c>
      <c r="K3756" s="77">
        <v>47.88</v>
      </c>
      <c r="L3756" s="77">
        <v>3.8354166666666668E-2</v>
      </c>
      <c r="M3756" s="77">
        <v>-0.53231939163497666</v>
      </c>
      <c r="N3756" s="77">
        <v>3.8868E-2</v>
      </c>
      <c r="O3756" s="77">
        <v>-1.847277966450541</v>
      </c>
      <c r="P3756" s="77">
        <v>1831000</v>
      </c>
      <c r="Q3756" s="77">
        <v>14213000</v>
      </c>
      <c r="R3756" s="77">
        <v>0.13</v>
      </c>
      <c r="S3756" s="77">
        <v>23.385999999999999</v>
      </c>
      <c r="T3756" s="77">
        <v>6.7629999999999999</v>
      </c>
      <c r="U3756" s="77">
        <v>13.672800000000001</v>
      </c>
      <c r="V3756" s="77">
        <v>2.35561794676806</v>
      </c>
      <c r="AC3756" s="77">
        <v>3.8800000000000001E-2</v>
      </c>
      <c r="AD3756" s="77">
        <v>3.4099999999999998E-2</v>
      </c>
      <c r="AH3756" s="77">
        <f>IF(AND(M3756&lt;Variables!$G$6,M3756&gt;Variables!$G$5),0,1)</f>
        <v>1</v>
      </c>
      <c r="AI3756" s="77">
        <f t="shared" si="118"/>
        <v>1</v>
      </c>
      <c r="AJ3756" s="77">
        <f>IF(I3756&gt;Variables!$G$7,0,1)</f>
        <v>1</v>
      </c>
      <c r="AK3756" s="77">
        <f>IF(F3756&gt;Variables!$G$8,0,1)</f>
        <v>1</v>
      </c>
      <c r="AL3756" s="77">
        <f>IF(G3756&gt;Variables!$G$9,0,1)</f>
        <v>1</v>
      </c>
      <c r="AM3756" s="77">
        <f>IF(AND(K3756&gt;Variables!$G$10,K3756&lt;Variables!$G$11),0,1)</f>
        <v>1</v>
      </c>
      <c r="AN3756" s="77">
        <f>IF(H3756&lt;Variables!$G$13,1,0)</f>
        <v>1</v>
      </c>
      <c r="AO3756" s="77">
        <f>IF(R3756&lt;Variables!$G$12,0,1)</f>
        <v>0</v>
      </c>
      <c r="AP3756" s="78">
        <f t="shared" si="119"/>
        <v>1</v>
      </c>
      <c r="AQ3756" s="77">
        <f>IF(V3756&lt;Variables!$G$15,1,0)</f>
        <v>1</v>
      </c>
      <c r="AR3756" s="77">
        <v>0</v>
      </c>
      <c r="AS3756" s="77">
        <v>0</v>
      </c>
      <c r="AT3756" s="77">
        <v>1</v>
      </c>
      <c r="AU3756" s="77">
        <v>0</v>
      </c>
      <c r="BA3756" s="77">
        <v>-2.25</v>
      </c>
    </row>
    <row r="3757" spans="3:53" x14ac:dyDescent="0.25">
      <c r="C3757" s="77" t="s">
        <v>504</v>
      </c>
      <c r="D3757" s="77" t="s">
        <v>501</v>
      </c>
      <c r="E3757" s="77">
        <v>28.36</v>
      </c>
      <c r="F3757" s="77">
        <v>9.33</v>
      </c>
      <c r="G3757" s="77">
        <v>5.73</v>
      </c>
      <c r="H3757" s="77">
        <v>3860</v>
      </c>
      <c r="I3757" s="77">
        <v>1.4999999999999999E-2</v>
      </c>
      <c r="J3757" s="77" t="s">
        <v>75</v>
      </c>
      <c r="K3757" s="77">
        <v>59.76</v>
      </c>
      <c r="L3757" s="77">
        <v>28.235964705882349</v>
      </c>
      <c r="M3757" s="77">
        <v>0.24449419326292271</v>
      </c>
      <c r="N3757" s="77">
        <v>27.927831250000001</v>
      </c>
      <c r="O3757" s="77">
        <v>1.3505121347365729</v>
      </c>
      <c r="P3757" s="77">
        <v>88192</v>
      </c>
      <c r="Q3757" s="77">
        <v>245553</v>
      </c>
      <c r="R3757" s="77">
        <v>0.36</v>
      </c>
      <c r="S3757" s="77">
        <v>23.385999999999999</v>
      </c>
      <c r="T3757" s="77">
        <v>6.7629999999999999</v>
      </c>
      <c r="U3757" s="77">
        <v>13.672800000000001</v>
      </c>
      <c r="V3757" s="77">
        <v>2.4548652224889649</v>
      </c>
      <c r="AC3757" s="77">
        <v>30.89</v>
      </c>
      <c r="AD3757" s="77">
        <v>28.248699999999999</v>
      </c>
      <c r="AH3757" s="77">
        <f>IF(AND(M3757&lt;Variables!$G$6,M3757&gt;Variables!$G$5),0,1)</f>
        <v>1</v>
      </c>
      <c r="AI3757" s="77">
        <f t="shared" si="118"/>
        <v>0</v>
      </c>
      <c r="AJ3757" s="77">
        <f>IF(I3757&gt;Variables!$G$7,0,1)</f>
        <v>1</v>
      </c>
      <c r="AK3757" s="77">
        <f>IF(F3757&gt;Variables!$G$8,0,1)</f>
        <v>0</v>
      </c>
      <c r="AL3757" s="77">
        <f>IF(G3757&gt;Variables!$G$9,0,1)</f>
        <v>1</v>
      </c>
      <c r="AM3757" s="77">
        <f>IF(AND(K3757&gt;Variables!$G$10,K3757&lt;Variables!$G$11),0,1)</f>
        <v>1</v>
      </c>
      <c r="AN3757" s="77">
        <f>IF(H3757&lt;Variables!$G$13,1,0)</f>
        <v>0</v>
      </c>
      <c r="AO3757" s="77">
        <f>IF(R3757&lt;Variables!$G$12,0,1)</f>
        <v>0</v>
      </c>
      <c r="AP3757" s="78">
        <f t="shared" si="119"/>
        <v>1</v>
      </c>
      <c r="AQ3757" s="77">
        <f>IF(V3757&lt;Variables!$G$15,1,0)</f>
        <v>1</v>
      </c>
      <c r="AR3757" s="77">
        <v>1</v>
      </c>
      <c r="AS3757" s="77">
        <v>0</v>
      </c>
      <c r="AT3757" s="77">
        <v>0</v>
      </c>
      <c r="AU3757" s="77">
        <v>0</v>
      </c>
      <c r="BA3757" s="77">
        <v>2</v>
      </c>
    </row>
    <row r="3758" spans="3:53" x14ac:dyDescent="0.25">
      <c r="C3758" s="77" t="s">
        <v>504</v>
      </c>
      <c r="D3758" s="77" t="s">
        <v>123</v>
      </c>
      <c r="E3758" s="77">
        <v>14.07</v>
      </c>
      <c r="F3758" s="77">
        <v>11.32</v>
      </c>
      <c r="G3758" s="77">
        <v>1.25</v>
      </c>
      <c r="H3758" s="77">
        <v>5380</v>
      </c>
      <c r="I3758" s="77">
        <v>229.60499999999999</v>
      </c>
      <c r="J3758" s="77" t="s">
        <v>75</v>
      </c>
      <c r="K3758" s="77">
        <v>61.5</v>
      </c>
      <c r="L3758" s="77">
        <v>13.836195</v>
      </c>
      <c r="M3758" s="77">
        <v>2.0873151903395541</v>
      </c>
      <c r="N3758" s="77">
        <v>13.83876388888889</v>
      </c>
      <c r="O3758" s="77">
        <v>2.0683647283044579</v>
      </c>
      <c r="P3758" s="77">
        <v>58291000</v>
      </c>
      <c r="Q3758" s="77">
        <v>51236000</v>
      </c>
      <c r="R3758" s="77">
        <v>1.1399999999999999</v>
      </c>
      <c r="S3758" s="77">
        <v>23.385999999999999</v>
      </c>
      <c r="T3758" s="77">
        <v>6.7629999999999999</v>
      </c>
      <c r="U3758" s="77">
        <v>13.672800000000001</v>
      </c>
      <c r="V3758" s="77">
        <v>2.3625458929496141</v>
      </c>
      <c r="AC3758" s="77">
        <v>14.299899999999999</v>
      </c>
      <c r="AD3758" s="77">
        <v>13.11</v>
      </c>
      <c r="AH3758" s="77">
        <f>IF(AND(M3758&lt;Variables!$G$6,M3758&gt;Variables!$G$5),0,1)</f>
        <v>1</v>
      </c>
      <c r="AI3758" s="77">
        <f t="shared" si="118"/>
        <v>1</v>
      </c>
      <c r="AJ3758" s="77">
        <f>IF(I3758&gt;Variables!$G$7,0,1)</f>
        <v>0</v>
      </c>
      <c r="AK3758" s="77">
        <f>IF(F3758&gt;Variables!$G$8,0,1)</f>
        <v>0</v>
      </c>
      <c r="AL3758" s="77">
        <f>IF(G3758&gt;Variables!$G$9,0,1)</f>
        <v>1</v>
      </c>
      <c r="AM3758" s="77">
        <f>IF(AND(K3758&gt;Variables!$G$10,K3758&lt;Variables!$G$11),0,1)</f>
        <v>1</v>
      </c>
      <c r="AN3758" s="77">
        <f>IF(H3758&lt;Variables!$G$13,1,0)</f>
        <v>0</v>
      </c>
      <c r="AO3758" s="77">
        <f>IF(R3758&lt;Variables!$G$12,0,1)</f>
        <v>0</v>
      </c>
      <c r="AP3758" s="78">
        <f t="shared" si="119"/>
        <v>1</v>
      </c>
      <c r="AQ3758" s="77">
        <f>IF(V3758&lt;Variables!$G$15,1,0)</f>
        <v>1</v>
      </c>
      <c r="AR3758" s="77">
        <v>0</v>
      </c>
      <c r="AS3758" s="77">
        <v>0</v>
      </c>
      <c r="AT3758" s="77">
        <v>1</v>
      </c>
      <c r="AU3758" s="77">
        <v>0</v>
      </c>
      <c r="BA3758" s="77">
        <v>-2.25</v>
      </c>
    </row>
    <row r="3759" spans="3:53" x14ac:dyDescent="0.25">
      <c r="C3759" s="77" t="s">
        <v>504</v>
      </c>
      <c r="D3759" s="77" t="s">
        <v>502</v>
      </c>
      <c r="E3759" s="77">
        <v>15.05</v>
      </c>
      <c r="F3759" s="77">
        <v>14.25</v>
      </c>
      <c r="G3759" s="77">
        <v>9.42</v>
      </c>
      <c r="H3759" s="77">
        <v>512.29999999999995</v>
      </c>
      <c r="I3759" s="77">
        <v>289.74700000000001</v>
      </c>
      <c r="J3759" s="77" t="s">
        <v>75</v>
      </c>
      <c r="K3759" s="77">
        <v>56.1</v>
      </c>
      <c r="L3759" s="77">
        <v>15.209115789473691</v>
      </c>
      <c r="M3759" s="77">
        <v>-0.71743677268342754</v>
      </c>
      <c r="N3759" s="77">
        <v>15.00233714285714</v>
      </c>
      <c r="O3759" s="77">
        <v>0.65098428473429437</v>
      </c>
      <c r="P3759" s="77">
        <v>666800</v>
      </c>
      <c r="Q3759" s="77">
        <v>311380</v>
      </c>
      <c r="R3759" s="77">
        <v>2.14</v>
      </c>
      <c r="S3759" s="77">
        <v>23.385999999999999</v>
      </c>
      <c r="T3759" s="77">
        <v>6.7629999999999999</v>
      </c>
      <c r="U3759" s="77">
        <v>13.672800000000001</v>
      </c>
      <c r="V3759" s="77">
        <v>2.4614882962267788</v>
      </c>
      <c r="AC3759" s="77">
        <v>18.2</v>
      </c>
      <c r="AD3759" s="77">
        <v>14.65</v>
      </c>
      <c r="AH3759" s="77">
        <f>IF(AND(M3759&lt;Variables!$G$6,M3759&gt;Variables!$G$5),0,1)</f>
        <v>1</v>
      </c>
      <c r="AI3759" s="77">
        <f t="shared" si="118"/>
        <v>0</v>
      </c>
      <c r="AJ3759" s="77">
        <f>IF(I3759&gt;Variables!$G$7,0,1)</f>
        <v>0</v>
      </c>
      <c r="AK3759" s="77">
        <f>IF(F3759&gt;Variables!$G$8,0,1)</f>
        <v>0</v>
      </c>
      <c r="AL3759" s="77">
        <f>IF(G3759&gt;Variables!$G$9,0,1)</f>
        <v>1</v>
      </c>
      <c r="AM3759" s="77">
        <f>IF(AND(K3759&gt;Variables!$G$10,K3759&lt;Variables!$G$11),0,1)</f>
        <v>1</v>
      </c>
      <c r="AN3759" s="77">
        <f>IF(H3759&lt;Variables!$G$13,1,0)</f>
        <v>1</v>
      </c>
      <c r="AO3759" s="77">
        <f>IF(R3759&lt;Variables!$G$12,0,1)</f>
        <v>0</v>
      </c>
      <c r="AP3759" s="78">
        <f t="shared" si="119"/>
        <v>1</v>
      </c>
      <c r="AQ3759" s="77">
        <f>IF(V3759&lt;Variables!$G$15,1,0)</f>
        <v>1</v>
      </c>
      <c r="AR3759" s="77">
        <v>0</v>
      </c>
      <c r="AS3759" s="77">
        <v>0</v>
      </c>
      <c r="AT3759" s="77">
        <v>1</v>
      </c>
      <c r="AU3759" s="77">
        <v>0</v>
      </c>
      <c r="BA3759" s="77">
        <v>-2.25</v>
      </c>
    </row>
    <row r="3760" spans="3:53" x14ac:dyDescent="0.25">
      <c r="C3760" s="77" t="s">
        <v>504</v>
      </c>
      <c r="D3760" s="77" t="s">
        <v>497</v>
      </c>
      <c r="E3760" s="77">
        <v>4.99</v>
      </c>
      <c r="F3760" s="77">
        <v>23.53</v>
      </c>
      <c r="G3760" s="77">
        <v>19.23</v>
      </c>
      <c r="H3760" s="77">
        <v>41.09</v>
      </c>
      <c r="I3760" s="77">
        <v>-15.188000000000001</v>
      </c>
      <c r="J3760" s="77" t="s">
        <v>74</v>
      </c>
      <c r="K3760" s="77">
        <v>56.98</v>
      </c>
      <c r="L3760" s="77">
        <v>5.2585941176470588</v>
      </c>
      <c r="M3760" s="77">
        <v>-3.641545883992702</v>
      </c>
      <c r="N3760" s="77">
        <v>5.1102904761904746</v>
      </c>
      <c r="O3760" s="77">
        <v>-0.84516675503487992</v>
      </c>
      <c r="P3760" s="77">
        <v>1810000</v>
      </c>
      <c r="Q3760" s="77">
        <v>49940</v>
      </c>
      <c r="R3760" s="77">
        <v>36.24</v>
      </c>
      <c r="S3760" s="77">
        <v>23.385999999999999</v>
      </c>
      <c r="T3760" s="77">
        <v>6.7629999999999999</v>
      </c>
      <c r="U3760" s="77">
        <v>13.672800000000001</v>
      </c>
      <c r="V3760" s="77">
        <v>2.6074001488843468</v>
      </c>
      <c r="AC3760" s="77">
        <v>5.73</v>
      </c>
      <c r="AD3760" s="77">
        <v>4.8099999999999996</v>
      </c>
      <c r="AH3760" s="77">
        <f>IF(AND(M3760&lt;Variables!$G$6,M3760&gt;Variables!$G$5),0,1)</f>
        <v>0</v>
      </c>
      <c r="AI3760" s="77">
        <f t="shared" si="118"/>
        <v>0</v>
      </c>
      <c r="AJ3760" s="77">
        <f>IF(I3760&gt;Variables!$G$7,0,1)</f>
        <v>1</v>
      </c>
      <c r="AK3760" s="77">
        <f>IF(F3760&gt;Variables!$G$8,0,1)</f>
        <v>0</v>
      </c>
      <c r="AL3760" s="77">
        <f>IF(G3760&gt;Variables!$G$9,0,1)</f>
        <v>0</v>
      </c>
      <c r="AM3760" s="77">
        <f>IF(AND(K3760&gt;Variables!$G$10,K3760&lt;Variables!$G$11),0,1)</f>
        <v>1</v>
      </c>
      <c r="AN3760" s="77">
        <f>IF(H3760&lt;Variables!$G$13,1,0)</f>
        <v>1</v>
      </c>
      <c r="AO3760" s="77">
        <f>IF(R3760&lt;Variables!$G$12,0,1)</f>
        <v>1</v>
      </c>
      <c r="AP3760" s="78">
        <f t="shared" si="119"/>
        <v>0</v>
      </c>
      <c r="AQ3760" s="77">
        <f>IF(V3760&lt;Variables!$G$15,1,0)</f>
        <v>1</v>
      </c>
      <c r="AR3760" s="77">
        <v>1</v>
      </c>
      <c r="AS3760" s="77">
        <v>0</v>
      </c>
      <c r="AT3760" s="77">
        <v>0</v>
      </c>
      <c r="AU3760" s="77">
        <v>0</v>
      </c>
      <c r="BA3760" s="77">
        <v>2</v>
      </c>
    </row>
    <row r="3761" spans="3:53" x14ac:dyDescent="0.25">
      <c r="C3761" s="77" t="s">
        <v>509</v>
      </c>
      <c r="D3761" s="77" t="s">
        <v>500</v>
      </c>
      <c r="E3761" s="77">
        <v>1.65</v>
      </c>
      <c r="F3761" s="77">
        <v>43.44</v>
      </c>
      <c r="G3761" s="77">
        <v>16.309999999999999</v>
      </c>
      <c r="H3761" s="77">
        <v>30.7</v>
      </c>
      <c r="I3761" s="77">
        <v>-2.8860000000000001</v>
      </c>
      <c r="J3761" s="77" t="s">
        <v>74</v>
      </c>
      <c r="K3761" s="77">
        <v>63.5</v>
      </c>
      <c r="L3761" s="77">
        <v>1.59388</v>
      </c>
      <c r="M3761" s="77">
        <v>2.893567897206812</v>
      </c>
      <c r="N3761" s="77">
        <v>1.5078585365853661</v>
      </c>
      <c r="O3761" s="77">
        <v>8.7635186065846842</v>
      </c>
      <c r="P3761" s="77">
        <v>24770000</v>
      </c>
      <c r="Q3761" s="77">
        <v>545280</v>
      </c>
      <c r="R3761" s="77">
        <v>45.43</v>
      </c>
      <c r="S3761" s="77">
        <v>22.318999999999999</v>
      </c>
      <c r="T3761" s="77">
        <v>7.06</v>
      </c>
      <c r="U3761" s="77">
        <v>13.502800000000001</v>
      </c>
      <c r="V3761" s="77">
        <v>2.3188128094963241</v>
      </c>
      <c r="AC3761" s="77">
        <v>1.665</v>
      </c>
      <c r="AD3761" s="77">
        <v>1.22</v>
      </c>
      <c r="AH3761" s="77">
        <f>IF(AND(M3761&lt;Variables!$G$6,M3761&gt;Variables!$G$5),0,1)</f>
        <v>1</v>
      </c>
      <c r="AI3761" s="77">
        <f t="shared" si="118"/>
        <v>0</v>
      </c>
      <c r="AJ3761" s="77">
        <f>IF(I3761&gt;Variables!$G$7,0,1)</f>
        <v>1</v>
      </c>
      <c r="AK3761" s="77">
        <f>IF(F3761&gt;Variables!$G$8,0,1)</f>
        <v>0</v>
      </c>
      <c r="AL3761" s="77">
        <f>IF(G3761&gt;Variables!$G$9,0,1)</f>
        <v>0</v>
      </c>
      <c r="AM3761" s="77">
        <f>IF(AND(K3761&gt;Variables!$G$10,K3761&lt;Variables!$G$11),0,1)</f>
        <v>0</v>
      </c>
      <c r="AN3761" s="77">
        <f>IF(H3761&lt;Variables!$G$13,1,0)</f>
        <v>1</v>
      </c>
      <c r="AO3761" s="77">
        <f>IF(R3761&lt;Variables!$G$12,0,1)</f>
        <v>1</v>
      </c>
      <c r="AP3761" s="78">
        <f t="shared" si="119"/>
        <v>0</v>
      </c>
      <c r="AQ3761" s="77">
        <f>IF(V3761&lt;Variables!$G$15,1,0)</f>
        <v>1</v>
      </c>
      <c r="AR3761" s="77">
        <v>0</v>
      </c>
      <c r="AS3761" s="77">
        <v>0</v>
      </c>
      <c r="AT3761" s="77">
        <v>1</v>
      </c>
      <c r="AU3761" s="77">
        <v>0</v>
      </c>
      <c r="BA3761" s="77">
        <v>-2.25</v>
      </c>
    </row>
    <row r="3762" spans="3:53" x14ac:dyDescent="0.25">
      <c r="C3762" s="77" t="s">
        <v>509</v>
      </c>
      <c r="D3762" s="77" t="s">
        <v>152</v>
      </c>
      <c r="E3762" s="77">
        <v>0.04</v>
      </c>
      <c r="F3762" s="77">
        <v>6.67</v>
      </c>
      <c r="G3762" s="77">
        <v>8.57</v>
      </c>
      <c r="H3762" s="77">
        <v>-99999</v>
      </c>
      <c r="I3762" s="77">
        <v>5.7290000000000001</v>
      </c>
      <c r="J3762" s="77" t="s">
        <v>75</v>
      </c>
      <c r="K3762" s="77">
        <v>46.43</v>
      </c>
      <c r="L3762" s="77">
        <v>3.8284375000000002E-2</v>
      </c>
      <c r="M3762" s="77">
        <v>-0.74279650640764894</v>
      </c>
      <c r="N3762" s="77">
        <v>3.8760000000000003E-2</v>
      </c>
      <c r="O3762" s="77">
        <v>-1.960784313725499</v>
      </c>
      <c r="P3762" s="77">
        <v>2055000</v>
      </c>
      <c r="Q3762" s="77">
        <v>14213000</v>
      </c>
      <c r="R3762" s="77">
        <v>0.14000000000000001</v>
      </c>
      <c r="S3762" s="77">
        <v>22.318999999999999</v>
      </c>
      <c r="T3762" s="77">
        <v>7.06</v>
      </c>
      <c r="U3762" s="77">
        <v>13.502800000000001</v>
      </c>
      <c r="V3762" s="77">
        <v>2.3416691583380951</v>
      </c>
      <c r="AC3762" s="77">
        <v>3.8800000000000001E-2</v>
      </c>
      <c r="AD3762" s="77">
        <v>3.4099999999999998E-2</v>
      </c>
      <c r="AH3762" s="77">
        <f>IF(AND(M3762&lt;Variables!$G$6,M3762&gt;Variables!$G$5),0,1)</f>
        <v>1</v>
      </c>
      <c r="AI3762" s="77">
        <f t="shared" ref="AI3762:AI3825" si="120">IF(L3762&gt;N3762,0,1)</f>
        <v>1</v>
      </c>
      <c r="AJ3762" s="77">
        <f>IF(I3762&gt;Variables!$G$7,0,1)</f>
        <v>1</v>
      </c>
      <c r="AK3762" s="77">
        <f>IF(F3762&gt;Variables!$G$8,0,1)</f>
        <v>1</v>
      </c>
      <c r="AL3762" s="77">
        <f>IF(G3762&gt;Variables!$G$9,0,1)</f>
        <v>1</v>
      </c>
      <c r="AM3762" s="77">
        <f>IF(AND(K3762&gt;Variables!$G$10,K3762&lt;Variables!$G$11),0,1)</f>
        <v>1</v>
      </c>
      <c r="AN3762" s="77">
        <f>IF(H3762&lt;Variables!$G$13,1,0)</f>
        <v>1</v>
      </c>
      <c r="AO3762" s="77">
        <f>IF(R3762&lt;Variables!$G$12,0,1)</f>
        <v>0</v>
      </c>
      <c r="AP3762" s="78">
        <f t="shared" ref="AP3762:AP3825" si="121">IF(J3762="Pass", 0,1)</f>
        <v>1</v>
      </c>
      <c r="AQ3762" s="77">
        <f>IF(V3762&lt;Variables!$G$15,1,0)</f>
        <v>1</v>
      </c>
      <c r="AR3762" s="77">
        <v>0</v>
      </c>
      <c r="AS3762" s="77">
        <v>0</v>
      </c>
      <c r="AT3762" s="77">
        <v>1</v>
      </c>
      <c r="AU3762" s="77">
        <v>0</v>
      </c>
      <c r="BA3762" s="77">
        <v>-2.25</v>
      </c>
    </row>
    <row r="3763" spans="3:53" x14ac:dyDescent="0.25">
      <c r="C3763" s="77" t="s">
        <v>509</v>
      </c>
      <c r="D3763" s="77" t="s">
        <v>475</v>
      </c>
      <c r="E3763" s="77">
        <v>55.21</v>
      </c>
      <c r="F3763" s="77">
        <v>7.24</v>
      </c>
      <c r="G3763" s="77">
        <v>5.62</v>
      </c>
      <c r="H3763" s="77">
        <v>5400</v>
      </c>
      <c r="I3763" s="77">
        <v>0.69299999999999995</v>
      </c>
      <c r="J3763" s="77" t="s">
        <v>75</v>
      </c>
      <c r="K3763" s="77">
        <v>64.98</v>
      </c>
      <c r="L3763" s="77">
        <v>54.887635000000003</v>
      </c>
      <c r="M3763" s="77">
        <v>0.71485135039977221</v>
      </c>
      <c r="N3763" s="77">
        <v>53.897417500000003</v>
      </c>
      <c r="O3763" s="77">
        <v>2.5652110326065221</v>
      </c>
      <c r="P3763" s="77">
        <v>176133</v>
      </c>
      <c r="Q3763" s="77">
        <v>581914</v>
      </c>
      <c r="R3763" s="77">
        <v>0.3</v>
      </c>
      <c r="S3763" s="77">
        <v>22.318999999999999</v>
      </c>
      <c r="T3763" s="77">
        <v>7.06</v>
      </c>
      <c r="U3763" s="77">
        <v>13.502800000000001</v>
      </c>
      <c r="V3763" s="77">
        <v>2.4726805942042871</v>
      </c>
      <c r="AC3763" s="77">
        <v>55.874699999999997</v>
      </c>
      <c r="AD3763" s="77">
        <v>51.72</v>
      </c>
      <c r="AH3763" s="77">
        <f>IF(AND(M3763&lt;Variables!$G$6,M3763&gt;Variables!$G$5),0,1)</f>
        <v>1</v>
      </c>
      <c r="AI3763" s="77">
        <f t="shared" si="120"/>
        <v>0</v>
      </c>
      <c r="AJ3763" s="77">
        <f>IF(I3763&gt;Variables!$G$7,0,1)</f>
        <v>1</v>
      </c>
      <c r="AK3763" s="77">
        <f>IF(F3763&gt;Variables!$G$8,0,1)</f>
        <v>1</v>
      </c>
      <c r="AL3763" s="77">
        <f>IF(G3763&gt;Variables!$G$9,0,1)</f>
        <v>1</v>
      </c>
      <c r="AM3763" s="77">
        <f>IF(AND(K3763&gt;Variables!$G$10,K3763&lt;Variables!$G$11),0,1)</f>
        <v>0</v>
      </c>
      <c r="AN3763" s="77">
        <f>IF(H3763&lt;Variables!$G$13,1,0)</f>
        <v>0</v>
      </c>
      <c r="AO3763" s="77">
        <f>IF(R3763&lt;Variables!$G$12,0,1)</f>
        <v>0</v>
      </c>
      <c r="AP3763" s="78">
        <f t="shared" si="121"/>
        <v>1</v>
      </c>
      <c r="AQ3763" s="77">
        <f>IF(V3763&lt;Variables!$G$15,1,0)</f>
        <v>1</v>
      </c>
      <c r="AR3763" s="77">
        <v>0</v>
      </c>
      <c r="AS3763" s="77">
        <v>0</v>
      </c>
      <c r="AT3763" s="77">
        <v>1</v>
      </c>
      <c r="AU3763" s="77">
        <v>0</v>
      </c>
      <c r="BA3763" s="77">
        <v>-0.71</v>
      </c>
    </row>
    <row r="3764" spans="3:53" x14ac:dyDescent="0.25">
      <c r="C3764" s="77" t="s">
        <v>509</v>
      </c>
      <c r="D3764" s="77" t="s">
        <v>195</v>
      </c>
      <c r="E3764" s="77">
        <v>35.090000000000003</v>
      </c>
      <c r="F3764" s="77">
        <v>7.26</v>
      </c>
      <c r="G3764" s="77">
        <v>4.92</v>
      </c>
      <c r="H3764" s="77">
        <v>3910</v>
      </c>
      <c r="I3764" s="77">
        <v>6.8449999999999998</v>
      </c>
      <c r="J3764" s="77" t="s">
        <v>75</v>
      </c>
      <c r="K3764" s="77">
        <v>51.84</v>
      </c>
      <c r="L3764" s="77">
        <v>34.950225000000003</v>
      </c>
      <c r="M3764" s="77">
        <v>-0.30107102314793199</v>
      </c>
      <c r="N3764" s="77">
        <v>34.76958048780488</v>
      </c>
      <c r="O3764" s="77">
        <v>0.21691234446032839</v>
      </c>
      <c r="P3764" s="77">
        <v>196012</v>
      </c>
      <c r="Q3764" s="77">
        <v>698489</v>
      </c>
      <c r="R3764" s="77">
        <v>0.28000000000000003</v>
      </c>
      <c r="S3764" s="77">
        <v>22.318999999999999</v>
      </c>
      <c r="T3764" s="77">
        <v>7.06</v>
      </c>
      <c r="U3764" s="77">
        <v>13.502800000000001</v>
      </c>
      <c r="V3764" s="77">
        <v>2.3954901139331728</v>
      </c>
      <c r="AC3764" s="77">
        <v>35.342300000000002</v>
      </c>
      <c r="AD3764" s="77">
        <v>32.35</v>
      </c>
      <c r="AH3764" s="77">
        <f>IF(AND(M3764&lt;Variables!$G$6,M3764&gt;Variables!$G$5),0,1)</f>
        <v>1</v>
      </c>
      <c r="AI3764" s="77">
        <f t="shared" si="120"/>
        <v>0</v>
      </c>
      <c r="AJ3764" s="77">
        <f>IF(I3764&gt;Variables!$G$7,0,1)</f>
        <v>1</v>
      </c>
      <c r="AK3764" s="77">
        <f>IF(F3764&gt;Variables!$G$8,0,1)</f>
        <v>1</v>
      </c>
      <c r="AL3764" s="77">
        <f>IF(G3764&gt;Variables!$G$9,0,1)</f>
        <v>1</v>
      </c>
      <c r="AM3764" s="77">
        <f>IF(AND(K3764&gt;Variables!$G$10,K3764&lt;Variables!$G$11),0,1)</f>
        <v>1</v>
      </c>
      <c r="AN3764" s="77">
        <f>IF(H3764&lt;Variables!$G$13,1,0)</f>
        <v>0</v>
      </c>
      <c r="AO3764" s="77">
        <f>IF(R3764&lt;Variables!$G$12,0,1)</f>
        <v>0</v>
      </c>
      <c r="AP3764" s="78">
        <f t="shared" si="121"/>
        <v>1</v>
      </c>
      <c r="AQ3764" s="77">
        <f>IF(V3764&lt;Variables!$G$15,1,0)</f>
        <v>1</v>
      </c>
      <c r="AR3764" s="77">
        <v>0</v>
      </c>
      <c r="AS3764" s="77">
        <v>0</v>
      </c>
      <c r="AT3764" s="77">
        <v>0</v>
      </c>
      <c r="AU3764" s="77">
        <v>1</v>
      </c>
      <c r="BA3764" s="77">
        <v>-0.76</v>
      </c>
    </row>
    <row r="3765" spans="3:53" x14ac:dyDescent="0.25">
      <c r="C3765" s="77" t="s">
        <v>509</v>
      </c>
      <c r="D3765" s="77" t="s">
        <v>502</v>
      </c>
      <c r="E3765" s="77">
        <v>14.98</v>
      </c>
      <c r="F3765" s="77">
        <v>12.28</v>
      </c>
      <c r="G3765" s="77">
        <v>8.26</v>
      </c>
      <c r="H3765" s="77">
        <v>512.29999999999995</v>
      </c>
      <c r="I3765" s="77">
        <v>288.685</v>
      </c>
      <c r="J3765" s="77" t="s">
        <v>75</v>
      </c>
      <c r="K3765" s="77">
        <v>49.73</v>
      </c>
      <c r="L3765" s="77">
        <v>15.079110526315789</v>
      </c>
      <c r="M3765" s="77">
        <v>-0.92253801093253007</v>
      </c>
      <c r="N3765" s="77">
        <v>14.989167500000001</v>
      </c>
      <c r="O3765" s="77">
        <v>-0.32802021860119562</v>
      </c>
      <c r="P3765" s="77">
        <v>718910</v>
      </c>
      <c r="Q3765" s="77">
        <v>311380</v>
      </c>
      <c r="R3765" s="77">
        <v>2.31</v>
      </c>
      <c r="S3765" s="77">
        <v>22.318999999999999</v>
      </c>
      <c r="T3765" s="77">
        <v>7.06</v>
      </c>
      <c r="U3765" s="77">
        <v>13.502800000000001</v>
      </c>
      <c r="V3765" s="77">
        <v>2.3874694300448409</v>
      </c>
      <c r="AC3765" s="77">
        <v>18.2</v>
      </c>
      <c r="AD3765" s="77">
        <v>14.773199999999999</v>
      </c>
      <c r="AH3765" s="77">
        <f>IF(AND(M3765&lt;Variables!$G$6,M3765&gt;Variables!$G$5),0,1)</f>
        <v>1</v>
      </c>
      <c r="AI3765" s="77">
        <f t="shared" si="120"/>
        <v>0</v>
      </c>
      <c r="AJ3765" s="77">
        <f>IF(I3765&gt;Variables!$G$7,0,1)</f>
        <v>0</v>
      </c>
      <c r="AK3765" s="77">
        <f>IF(F3765&gt;Variables!$G$8,0,1)</f>
        <v>0</v>
      </c>
      <c r="AL3765" s="77">
        <f>IF(G3765&gt;Variables!$G$9,0,1)</f>
        <v>1</v>
      </c>
      <c r="AM3765" s="77">
        <f>IF(AND(K3765&gt;Variables!$G$10,K3765&lt;Variables!$G$11),0,1)</f>
        <v>1</v>
      </c>
      <c r="AN3765" s="77">
        <f>IF(H3765&lt;Variables!$G$13,1,0)</f>
        <v>1</v>
      </c>
      <c r="AO3765" s="77">
        <f>IF(R3765&lt;Variables!$G$12,0,1)</f>
        <v>1</v>
      </c>
      <c r="AP3765" s="78">
        <f t="shared" si="121"/>
        <v>1</v>
      </c>
      <c r="AQ3765" s="77">
        <f>IF(V3765&lt;Variables!$G$15,1,0)</f>
        <v>1</v>
      </c>
      <c r="AR3765" s="77">
        <v>1</v>
      </c>
      <c r="AS3765" s="77">
        <v>0</v>
      </c>
      <c r="AT3765" s="77">
        <v>0</v>
      </c>
      <c r="AU3765" s="77">
        <v>0</v>
      </c>
      <c r="BA3765" s="77">
        <v>2</v>
      </c>
    </row>
    <row r="3766" spans="3:53" x14ac:dyDescent="0.25">
      <c r="C3766" s="77" t="s">
        <v>509</v>
      </c>
      <c r="D3766" s="77" t="s">
        <v>507</v>
      </c>
      <c r="E3766" s="77">
        <v>26.08</v>
      </c>
      <c r="F3766" s="77">
        <v>8.5500000000000007</v>
      </c>
      <c r="G3766" s="77">
        <v>7.47</v>
      </c>
      <c r="H3766" s="77">
        <v>3900</v>
      </c>
      <c r="I3766" s="77">
        <v>238.47800000000001</v>
      </c>
      <c r="J3766" s="77" t="s">
        <v>75</v>
      </c>
      <c r="K3766" s="77">
        <v>76.2</v>
      </c>
      <c r="L3766" s="77">
        <v>25.407335</v>
      </c>
      <c r="M3766" s="77">
        <v>2.4900880001778991</v>
      </c>
      <c r="N3766" s="77">
        <v>25.092221951219511</v>
      </c>
      <c r="O3766" s="77">
        <v>3.7771786437367512</v>
      </c>
      <c r="P3766" s="77">
        <v>2624000</v>
      </c>
      <c r="Q3766" s="77">
        <v>9769000</v>
      </c>
      <c r="R3766" s="77">
        <v>0.27</v>
      </c>
      <c r="S3766" s="77">
        <v>22.318999999999999</v>
      </c>
      <c r="T3766" s="77">
        <v>7.06</v>
      </c>
      <c r="U3766" s="77">
        <v>13.502800000000001</v>
      </c>
      <c r="V3766" s="77">
        <v>2.3852757094091142</v>
      </c>
      <c r="AC3766" s="77">
        <v>26.84</v>
      </c>
      <c r="AD3766" s="77">
        <v>25.58</v>
      </c>
      <c r="AH3766" s="77">
        <f>IF(AND(M3766&lt;Variables!$G$6,M3766&gt;Variables!$G$5),0,1)</f>
        <v>1</v>
      </c>
      <c r="AI3766" s="77">
        <f t="shared" si="120"/>
        <v>0</v>
      </c>
      <c r="AJ3766" s="77">
        <f>IF(I3766&gt;Variables!$G$7,0,1)</f>
        <v>0</v>
      </c>
      <c r="AK3766" s="77">
        <f>IF(F3766&gt;Variables!$G$8,0,1)</f>
        <v>1</v>
      </c>
      <c r="AL3766" s="77">
        <f>IF(G3766&gt;Variables!$G$9,0,1)</f>
        <v>1</v>
      </c>
      <c r="AM3766" s="77">
        <f>IF(AND(K3766&gt;Variables!$G$10,K3766&lt;Variables!$G$11),0,1)</f>
        <v>1</v>
      </c>
      <c r="AN3766" s="77">
        <f>IF(H3766&lt;Variables!$G$13,1,0)</f>
        <v>0</v>
      </c>
      <c r="AO3766" s="77">
        <f>IF(R3766&lt;Variables!$G$12,0,1)</f>
        <v>0</v>
      </c>
      <c r="AP3766" s="78">
        <f t="shared" si="121"/>
        <v>1</v>
      </c>
      <c r="AQ3766" s="77">
        <f>IF(V3766&lt;Variables!$G$15,1,0)</f>
        <v>1</v>
      </c>
      <c r="AR3766" s="77">
        <v>1</v>
      </c>
      <c r="AS3766" s="77">
        <v>0</v>
      </c>
      <c r="AT3766" s="77">
        <v>0</v>
      </c>
      <c r="AU3766" s="77">
        <v>0</v>
      </c>
      <c r="BA3766" s="77">
        <v>2</v>
      </c>
    </row>
    <row r="3767" spans="3:53" x14ac:dyDescent="0.25">
      <c r="C3767" s="77" t="s">
        <v>509</v>
      </c>
      <c r="D3767" s="77" t="s">
        <v>501</v>
      </c>
      <c r="E3767" s="77">
        <v>28.37</v>
      </c>
      <c r="F3767" s="77">
        <v>9.11</v>
      </c>
      <c r="G3767" s="77">
        <v>5.68</v>
      </c>
      <c r="H3767" s="77">
        <v>3860</v>
      </c>
      <c r="I3767" s="77">
        <v>1.6E-2</v>
      </c>
      <c r="J3767" s="77" t="s">
        <v>75</v>
      </c>
      <c r="K3767" s="77">
        <v>61.5</v>
      </c>
      <c r="L3767" s="77">
        <v>28.233137500000002</v>
      </c>
      <c r="M3767" s="77">
        <v>0.20140340406729909</v>
      </c>
      <c r="N3767" s="77">
        <v>27.965813888888881</v>
      </c>
      <c r="O3767" s="77">
        <v>1.159222872608463</v>
      </c>
      <c r="P3767" s="77">
        <v>90344</v>
      </c>
      <c r="Q3767" s="77">
        <v>245553</v>
      </c>
      <c r="R3767" s="77">
        <v>0.37</v>
      </c>
      <c r="S3767" s="77">
        <v>22.318999999999999</v>
      </c>
      <c r="T3767" s="77">
        <v>7.06</v>
      </c>
      <c r="U3767" s="77">
        <v>13.502800000000001</v>
      </c>
      <c r="V3767" s="77">
        <v>2.4742145016383672</v>
      </c>
      <c r="AC3767" s="77">
        <v>30.89</v>
      </c>
      <c r="AD3767" s="77">
        <v>28.29</v>
      </c>
      <c r="AH3767" s="77">
        <f>IF(AND(M3767&lt;Variables!$G$6,M3767&gt;Variables!$G$5),0,1)</f>
        <v>1</v>
      </c>
      <c r="AI3767" s="77">
        <f t="shared" si="120"/>
        <v>0</v>
      </c>
      <c r="AJ3767" s="77">
        <f>IF(I3767&gt;Variables!$G$7,0,1)</f>
        <v>1</v>
      </c>
      <c r="AK3767" s="77">
        <f>IF(F3767&gt;Variables!$G$8,0,1)</f>
        <v>0</v>
      </c>
      <c r="AL3767" s="77">
        <f>IF(G3767&gt;Variables!$G$9,0,1)</f>
        <v>1</v>
      </c>
      <c r="AM3767" s="77">
        <f>IF(AND(K3767&gt;Variables!$G$10,K3767&lt;Variables!$G$11),0,1)</f>
        <v>1</v>
      </c>
      <c r="AN3767" s="77">
        <f>IF(H3767&lt;Variables!$G$13,1,0)</f>
        <v>0</v>
      </c>
      <c r="AO3767" s="77">
        <f>IF(R3767&lt;Variables!$G$12,0,1)</f>
        <v>0</v>
      </c>
      <c r="AP3767" s="78">
        <f t="shared" si="121"/>
        <v>1</v>
      </c>
      <c r="AQ3767" s="77">
        <f>IF(V3767&lt;Variables!$G$15,1,0)</f>
        <v>1</v>
      </c>
      <c r="AR3767" s="77">
        <v>1</v>
      </c>
      <c r="AS3767" s="77">
        <v>0</v>
      </c>
      <c r="AT3767" s="77">
        <v>0</v>
      </c>
      <c r="AU3767" s="77">
        <v>0</v>
      </c>
      <c r="BA3767" s="77">
        <v>2</v>
      </c>
    </row>
    <row r="3768" spans="3:53" x14ac:dyDescent="0.25">
      <c r="C3768" s="77" t="s">
        <v>509</v>
      </c>
      <c r="D3768" s="77" t="s">
        <v>123</v>
      </c>
      <c r="E3768" s="77">
        <v>13.94</v>
      </c>
      <c r="F3768" s="77">
        <v>12.04</v>
      </c>
      <c r="G3768" s="77">
        <v>0.28999999999999998</v>
      </c>
      <c r="H3768" s="77">
        <v>5380</v>
      </c>
      <c r="I3768" s="77">
        <v>228.61500000000001</v>
      </c>
      <c r="J3768" s="77" t="s">
        <v>75</v>
      </c>
      <c r="K3768" s="77">
        <v>54.14</v>
      </c>
      <c r="L3768" s="77">
        <v>13.988664999999999</v>
      </c>
      <c r="M3768" s="77">
        <v>9.5434410645990723E-3</v>
      </c>
      <c r="N3768" s="77">
        <v>13.87578292682927</v>
      </c>
      <c r="O3768" s="77">
        <v>0.82313966550953566</v>
      </c>
      <c r="P3768" s="77">
        <v>63023000</v>
      </c>
      <c r="Q3768" s="77">
        <v>51236000</v>
      </c>
      <c r="R3768" s="77">
        <v>1.23</v>
      </c>
      <c r="S3768" s="77">
        <v>22.318999999999999</v>
      </c>
      <c r="T3768" s="77">
        <v>7.06</v>
      </c>
      <c r="U3768" s="77">
        <v>13.502800000000001</v>
      </c>
      <c r="V3768" s="77">
        <v>2.4095281660970511</v>
      </c>
      <c r="AC3768" s="77">
        <v>14.18</v>
      </c>
      <c r="AD3768" s="77">
        <v>13.11</v>
      </c>
      <c r="AH3768" s="77">
        <f>IF(AND(M3768&lt;Variables!$G$6,M3768&gt;Variables!$G$5),0,1)</f>
        <v>1</v>
      </c>
      <c r="AI3768" s="77">
        <f t="shared" si="120"/>
        <v>0</v>
      </c>
      <c r="AJ3768" s="77">
        <f>IF(I3768&gt;Variables!$G$7,0,1)</f>
        <v>0</v>
      </c>
      <c r="AK3768" s="77">
        <f>IF(F3768&gt;Variables!$G$8,0,1)</f>
        <v>0</v>
      </c>
      <c r="AL3768" s="77">
        <f>IF(G3768&gt;Variables!$G$9,0,1)</f>
        <v>1</v>
      </c>
      <c r="AM3768" s="77">
        <f>IF(AND(K3768&gt;Variables!$G$10,K3768&lt;Variables!$G$11),0,1)</f>
        <v>1</v>
      </c>
      <c r="AN3768" s="77">
        <f>IF(H3768&lt;Variables!$G$13,1,0)</f>
        <v>0</v>
      </c>
      <c r="AO3768" s="77">
        <f>IF(R3768&lt;Variables!$G$12,0,1)</f>
        <v>0</v>
      </c>
      <c r="AP3768" s="78">
        <f t="shared" si="121"/>
        <v>1</v>
      </c>
      <c r="AQ3768" s="77">
        <f>IF(V3768&lt;Variables!$G$15,1,0)</f>
        <v>1</v>
      </c>
      <c r="AR3768" s="77">
        <v>0</v>
      </c>
      <c r="AS3768" s="77">
        <v>0</v>
      </c>
      <c r="AT3768" s="77">
        <v>1</v>
      </c>
      <c r="AU3768" s="77">
        <v>0</v>
      </c>
      <c r="BA3768" s="77">
        <v>-2.25</v>
      </c>
    </row>
    <row r="3769" spans="3:53" x14ac:dyDescent="0.25">
      <c r="C3769" s="77" t="s">
        <v>509</v>
      </c>
      <c r="D3769" s="77" t="s">
        <v>497</v>
      </c>
      <c r="E3769" s="77">
        <v>5.16</v>
      </c>
      <c r="F3769" s="77">
        <v>26.05</v>
      </c>
      <c r="G3769" s="77">
        <v>20.239999999999998</v>
      </c>
      <c r="H3769" s="77">
        <v>41.09</v>
      </c>
      <c r="I3769" s="77">
        <v>-14.94</v>
      </c>
      <c r="J3769" s="77" t="s">
        <v>74</v>
      </c>
      <c r="K3769" s="77">
        <v>57.39</v>
      </c>
      <c r="L3769" s="77">
        <v>5.1925950000000007</v>
      </c>
      <c r="M3769" s="77">
        <v>-1.5906305036306589</v>
      </c>
      <c r="N3769" s="77">
        <v>5.1083846153846144</v>
      </c>
      <c r="O3769" s="77">
        <v>3.1622219879860837E-2</v>
      </c>
      <c r="P3769" s="77">
        <v>1950000</v>
      </c>
      <c r="Q3769" s="77">
        <v>49940</v>
      </c>
      <c r="R3769" s="77">
        <v>39.049999999999997</v>
      </c>
      <c r="S3769" s="77">
        <v>22.318999999999999</v>
      </c>
      <c r="T3769" s="77">
        <v>7.06</v>
      </c>
      <c r="U3769" s="77">
        <v>13.502800000000001</v>
      </c>
      <c r="V3769" s="77">
        <v>2.5188645383046442</v>
      </c>
      <c r="AC3769" s="77">
        <v>5.73</v>
      </c>
      <c r="AD3769" s="77">
        <v>4.8099999999999996</v>
      </c>
      <c r="AH3769" s="77">
        <f>IF(AND(M3769&lt;Variables!$G$6,M3769&gt;Variables!$G$5),0,1)</f>
        <v>0</v>
      </c>
      <c r="AI3769" s="77">
        <f t="shared" si="120"/>
        <v>0</v>
      </c>
      <c r="AJ3769" s="77">
        <f>IF(I3769&gt;Variables!$G$7,0,1)</f>
        <v>1</v>
      </c>
      <c r="AK3769" s="77">
        <f>IF(F3769&gt;Variables!$G$8,0,1)</f>
        <v>0</v>
      </c>
      <c r="AL3769" s="77">
        <f>IF(G3769&gt;Variables!$G$9,0,1)</f>
        <v>0</v>
      </c>
      <c r="AM3769" s="77">
        <f>IF(AND(K3769&gt;Variables!$G$10,K3769&lt;Variables!$G$11),0,1)</f>
        <v>1</v>
      </c>
      <c r="AN3769" s="77">
        <f>IF(H3769&lt;Variables!$G$13,1,0)</f>
        <v>1</v>
      </c>
      <c r="AO3769" s="77">
        <f>IF(R3769&lt;Variables!$G$12,0,1)</f>
        <v>1</v>
      </c>
      <c r="AP3769" s="78">
        <f t="shared" si="121"/>
        <v>0</v>
      </c>
      <c r="AQ3769" s="77">
        <f>IF(V3769&lt;Variables!$G$15,1,0)</f>
        <v>1</v>
      </c>
      <c r="AR3769" s="77">
        <v>0</v>
      </c>
      <c r="AS3769" s="77">
        <v>0</v>
      </c>
      <c r="AT3769" s="77">
        <v>1</v>
      </c>
      <c r="AU3769" s="77">
        <v>0</v>
      </c>
      <c r="BA3769" s="77">
        <v>-2.25</v>
      </c>
    </row>
    <row r="3770" spans="3:53" x14ac:dyDescent="0.25">
      <c r="C3770" s="77" t="s">
        <v>509</v>
      </c>
      <c r="D3770" s="77" t="s">
        <v>166</v>
      </c>
      <c r="E3770" s="77">
        <v>60.02</v>
      </c>
      <c r="F3770" s="77">
        <v>8.18</v>
      </c>
      <c r="G3770" s="77">
        <v>8.31</v>
      </c>
      <c r="H3770" s="77">
        <v>8500</v>
      </c>
      <c r="I3770" s="77">
        <v>429.29899999999998</v>
      </c>
      <c r="J3770" s="77" t="s">
        <v>75</v>
      </c>
      <c r="K3770" s="77">
        <v>59.83</v>
      </c>
      <c r="L3770" s="77">
        <v>60.080005000000007</v>
      </c>
      <c r="M3770" s="77">
        <v>0.19972534955680479</v>
      </c>
      <c r="N3770" s="77">
        <v>59.339224390243899</v>
      </c>
      <c r="O3770" s="77">
        <v>1.450601383151253</v>
      </c>
      <c r="P3770" s="77">
        <v>1154000</v>
      </c>
      <c r="Q3770" s="77">
        <v>1663000</v>
      </c>
      <c r="R3770" s="77">
        <v>0.69</v>
      </c>
      <c r="S3770" s="77">
        <v>22.318999999999999</v>
      </c>
      <c r="T3770" s="77">
        <v>7.06</v>
      </c>
      <c r="U3770" s="77">
        <v>13.502800000000001</v>
      </c>
      <c r="V3770" s="77">
        <v>2.4579759299739412</v>
      </c>
      <c r="AC3770" s="77">
        <v>60.73</v>
      </c>
      <c r="AD3770" s="77">
        <v>58.12</v>
      </c>
      <c r="AH3770" s="77">
        <f>IF(AND(M3770&lt;Variables!$G$6,M3770&gt;Variables!$G$5),0,1)</f>
        <v>1</v>
      </c>
      <c r="AI3770" s="77">
        <f t="shared" si="120"/>
        <v>0</v>
      </c>
      <c r="AJ3770" s="77">
        <f>IF(I3770&gt;Variables!$G$7,0,1)</f>
        <v>0</v>
      </c>
      <c r="AK3770" s="77">
        <f>IF(F3770&gt;Variables!$G$8,0,1)</f>
        <v>1</v>
      </c>
      <c r="AL3770" s="77">
        <f>IF(G3770&gt;Variables!$G$9,0,1)</f>
        <v>1</v>
      </c>
      <c r="AM3770" s="77">
        <f>IF(AND(K3770&gt;Variables!$G$10,K3770&lt;Variables!$G$11),0,1)</f>
        <v>1</v>
      </c>
      <c r="AN3770" s="77">
        <f>IF(H3770&lt;Variables!$G$13,1,0)</f>
        <v>0</v>
      </c>
      <c r="AO3770" s="77">
        <f>IF(R3770&lt;Variables!$G$12,0,1)</f>
        <v>0</v>
      </c>
      <c r="AP3770" s="78">
        <f t="shared" si="121"/>
        <v>1</v>
      </c>
      <c r="AQ3770" s="77">
        <f>IF(V3770&lt;Variables!$G$15,1,0)</f>
        <v>1</v>
      </c>
      <c r="AR3770" s="77">
        <v>0</v>
      </c>
      <c r="AS3770" s="77">
        <v>0</v>
      </c>
      <c r="AT3770" s="77">
        <v>1</v>
      </c>
      <c r="AU3770" s="77">
        <v>0</v>
      </c>
      <c r="BA3770" s="77">
        <v>-1.45</v>
      </c>
    </row>
    <row r="3771" spans="3:53" x14ac:dyDescent="0.25">
      <c r="C3771" s="77" t="s">
        <v>509</v>
      </c>
      <c r="D3771" s="77" t="s">
        <v>495</v>
      </c>
      <c r="E3771" s="77">
        <v>5.88</v>
      </c>
      <c r="F3771" s="77">
        <v>17.170000000000002</v>
      </c>
      <c r="G3771" s="77">
        <v>11.71</v>
      </c>
      <c r="H3771" s="77">
        <v>37.92</v>
      </c>
      <c r="I3771" s="77">
        <v>-0.08</v>
      </c>
      <c r="J3771" s="77" t="s">
        <v>74</v>
      </c>
      <c r="K3771" s="77">
        <v>53.83</v>
      </c>
      <c r="L3771" s="77">
        <v>5.8501315789473676</v>
      </c>
      <c r="M3771" s="77">
        <v>-0.51505814084253199</v>
      </c>
      <c r="N3771" s="77">
        <v>5.6950600000000007</v>
      </c>
      <c r="O3771" s="77">
        <v>2.193831144886965</v>
      </c>
      <c r="P3771" s="77">
        <v>420900</v>
      </c>
      <c r="Q3771" s="77">
        <v>117980</v>
      </c>
      <c r="R3771" s="77">
        <v>3.57</v>
      </c>
      <c r="S3771" s="77">
        <v>22.318999999999999</v>
      </c>
      <c r="T3771" s="77">
        <v>7.06</v>
      </c>
      <c r="U3771" s="77">
        <v>13.502800000000001</v>
      </c>
      <c r="V3771" s="77">
        <v>2.42576739036009</v>
      </c>
      <c r="AC3771" s="77">
        <v>6.29</v>
      </c>
      <c r="AD3771" s="77">
        <v>5.15</v>
      </c>
      <c r="AH3771" s="77">
        <f>IF(AND(M3771&lt;Variables!$G$6,M3771&gt;Variables!$G$5),0,1)</f>
        <v>1</v>
      </c>
      <c r="AI3771" s="77">
        <f t="shared" si="120"/>
        <v>0</v>
      </c>
      <c r="AJ3771" s="77">
        <f>IF(I3771&gt;Variables!$G$7,0,1)</f>
        <v>1</v>
      </c>
      <c r="AK3771" s="77">
        <f>IF(F3771&gt;Variables!$G$8,0,1)</f>
        <v>0</v>
      </c>
      <c r="AL3771" s="77">
        <f>IF(G3771&gt;Variables!$G$9,0,1)</f>
        <v>0</v>
      </c>
      <c r="AM3771" s="77">
        <f>IF(AND(K3771&gt;Variables!$G$10,K3771&lt;Variables!$G$11),0,1)</f>
        <v>1</v>
      </c>
      <c r="AN3771" s="77">
        <f>IF(H3771&lt;Variables!$G$13,1,0)</f>
        <v>1</v>
      </c>
      <c r="AO3771" s="77">
        <f>IF(R3771&lt;Variables!$G$12,0,1)</f>
        <v>1</v>
      </c>
      <c r="AP3771" s="78">
        <f t="shared" si="121"/>
        <v>0</v>
      </c>
      <c r="AQ3771" s="77">
        <f>IF(V3771&lt;Variables!$G$15,1,0)</f>
        <v>1</v>
      </c>
      <c r="AR3771" s="77">
        <v>1</v>
      </c>
      <c r="AS3771" s="77">
        <v>0</v>
      </c>
      <c r="AT3771" s="77">
        <v>0</v>
      </c>
      <c r="AU3771" s="77">
        <v>0</v>
      </c>
      <c r="BA3771" s="77">
        <v>2</v>
      </c>
    </row>
    <row r="3772" spans="3:53" x14ac:dyDescent="0.25">
      <c r="C3772" s="77" t="s">
        <v>509</v>
      </c>
      <c r="D3772" s="77" t="s">
        <v>492</v>
      </c>
      <c r="E3772" s="77">
        <v>11.2</v>
      </c>
      <c r="F3772" s="77">
        <v>8.07</v>
      </c>
      <c r="G3772" s="77">
        <v>2.1</v>
      </c>
      <c r="H3772" s="77">
        <v>2000</v>
      </c>
      <c r="I3772" s="77">
        <v>544.601</v>
      </c>
      <c r="J3772" s="77" t="s">
        <v>74</v>
      </c>
      <c r="K3772" s="77">
        <v>63.3</v>
      </c>
      <c r="L3772" s="77">
        <v>11.146245</v>
      </c>
      <c r="M3772" s="77">
        <v>0.39165656236697749</v>
      </c>
      <c r="N3772" s="77">
        <v>11.087890243902439</v>
      </c>
      <c r="O3772" s="77">
        <v>0.92001051465727257</v>
      </c>
      <c r="P3772" s="77">
        <v>477452</v>
      </c>
      <c r="Q3772" s="77">
        <v>1997000</v>
      </c>
      <c r="R3772" s="77">
        <v>0.24</v>
      </c>
      <c r="S3772" s="77">
        <v>22.318999999999999</v>
      </c>
      <c r="T3772" s="77">
        <v>7.06</v>
      </c>
      <c r="U3772" s="77">
        <v>13.502800000000001</v>
      </c>
      <c r="V3772" s="77">
        <v>2.4795612441553181</v>
      </c>
      <c r="AC3772" s="77">
        <v>11.23</v>
      </c>
      <c r="AD3772" s="77">
        <v>10.62</v>
      </c>
      <c r="AH3772" s="77">
        <f>IF(AND(M3772&lt;Variables!$G$6,M3772&gt;Variables!$G$5),0,1)</f>
        <v>1</v>
      </c>
      <c r="AI3772" s="77">
        <f t="shared" si="120"/>
        <v>0</v>
      </c>
      <c r="AJ3772" s="77">
        <f>IF(I3772&gt;Variables!$G$7,0,1)</f>
        <v>0</v>
      </c>
      <c r="AK3772" s="77">
        <f>IF(F3772&gt;Variables!$G$8,0,1)</f>
        <v>1</v>
      </c>
      <c r="AL3772" s="77">
        <f>IF(G3772&gt;Variables!$G$9,0,1)</f>
        <v>1</v>
      </c>
      <c r="AM3772" s="77">
        <f>IF(AND(K3772&gt;Variables!$G$10,K3772&lt;Variables!$G$11),0,1)</f>
        <v>0</v>
      </c>
      <c r="AN3772" s="77">
        <f>IF(H3772&lt;Variables!$G$13,1,0)</f>
        <v>0</v>
      </c>
      <c r="AO3772" s="77">
        <f>IF(R3772&lt;Variables!$G$12,0,1)</f>
        <v>0</v>
      </c>
      <c r="AP3772" s="78">
        <f t="shared" si="121"/>
        <v>0</v>
      </c>
      <c r="AQ3772" s="77">
        <f>IF(V3772&lt;Variables!$G$15,1,0)</f>
        <v>1</v>
      </c>
      <c r="AR3772" s="77">
        <v>0</v>
      </c>
      <c r="AS3772" s="77">
        <v>0</v>
      </c>
      <c r="AT3772" s="77">
        <v>1</v>
      </c>
      <c r="AU3772" s="77">
        <v>0</v>
      </c>
      <c r="BA3772" s="77">
        <v>-1.54</v>
      </c>
    </row>
    <row r="3773" spans="3:53" x14ac:dyDescent="0.25">
      <c r="C3773" s="77" t="s">
        <v>509</v>
      </c>
      <c r="D3773" s="77" t="s">
        <v>510</v>
      </c>
      <c r="E3773" s="77">
        <v>1.0900000000000001</v>
      </c>
      <c r="F3773" s="77">
        <v>13.61</v>
      </c>
      <c r="G3773" s="77">
        <v>14.05</v>
      </c>
      <c r="H3773" s="77">
        <v>89.5</v>
      </c>
      <c r="I3773" s="77">
        <v>0</v>
      </c>
      <c r="J3773" s="77" t="s">
        <v>74</v>
      </c>
      <c r="K3773" s="77">
        <v>58.06</v>
      </c>
      <c r="L3773" s="77">
        <v>1.087592857142857</v>
      </c>
      <c r="M3773" s="77">
        <v>-0.25679252346270393</v>
      </c>
      <c r="N3773" s="77">
        <v>1.021127419354839</v>
      </c>
      <c r="O3773" s="77">
        <v>6.2355176678528661</v>
      </c>
      <c r="P3773" s="77">
        <v>9170000</v>
      </c>
      <c r="Q3773" s="77">
        <v>3120000</v>
      </c>
      <c r="R3773" s="77">
        <v>2.94</v>
      </c>
      <c r="S3773" s="77">
        <v>22.318999999999999</v>
      </c>
      <c r="T3773" s="77">
        <v>7.06</v>
      </c>
      <c r="U3773" s="77">
        <v>13.502800000000001</v>
      </c>
      <c r="V3773" s="77">
        <v>2.4631556370805781</v>
      </c>
      <c r="AC3773" s="77">
        <v>1.1000000000000001</v>
      </c>
      <c r="AD3773" s="77">
        <v>0.99009999999999998</v>
      </c>
      <c r="AH3773" s="77">
        <f>IF(AND(M3773&lt;Variables!$G$6,M3773&gt;Variables!$G$5),0,1)</f>
        <v>1</v>
      </c>
      <c r="AI3773" s="77">
        <f t="shared" si="120"/>
        <v>0</v>
      </c>
      <c r="AJ3773" s="77">
        <f>IF(I3773&gt;Variables!$G$7,0,1)</f>
        <v>1</v>
      </c>
      <c r="AK3773" s="77">
        <f>IF(F3773&gt;Variables!$G$8,0,1)</f>
        <v>0</v>
      </c>
      <c r="AL3773" s="77">
        <f>IF(G3773&gt;Variables!$G$9,0,1)</f>
        <v>0</v>
      </c>
      <c r="AM3773" s="77">
        <f>IF(AND(K3773&gt;Variables!$G$10,K3773&lt;Variables!$G$11),0,1)</f>
        <v>1</v>
      </c>
      <c r="AN3773" s="77">
        <f>IF(H3773&lt;Variables!$G$13,1,0)</f>
        <v>1</v>
      </c>
      <c r="AO3773" s="77">
        <f>IF(R3773&lt;Variables!$G$12,0,1)</f>
        <v>1</v>
      </c>
      <c r="AP3773" s="78">
        <f t="shared" si="121"/>
        <v>0</v>
      </c>
      <c r="AQ3773" s="77">
        <f>IF(V3773&lt;Variables!$G$15,1,0)</f>
        <v>1</v>
      </c>
      <c r="AR3773" s="77">
        <v>0</v>
      </c>
      <c r="AS3773" s="77">
        <v>0</v>
      </c>
      <c r="AT3773" s="77">
        <v>1</v>
      </c>
      <c r="AU3773" s="77">
        <v>0</v>
      </c>
      <c r="BA3773" s="77">
        <v>-2.25</v>
      </c>
    </row>
    <row r="3774" spans="3:53" x14ac:dyDescent="0.25">
      <c r="C3774" s="77" t="s">
        <v>509</v>
      </c>
      <c r="D3774" s="77" t="s">
        <v>498</v>
      </c>
      <c r="E3774" s="77">
        <v>38.909999999999997</v>
      </c>
      <c r="F3774" s="77">
        <v>9.09</v>
      </c>
      <c r="G3774" s="77">
        <v>8.5500000000000007</v>
      </c>
      <c r="H3774" s="77">
        <v>5300</v>
      </c>
      <c r="I3774" s="77">
        <v>-10.928000000000001</v>
      </c>
      <c r="J3774" s="77" t="s">
        <v>74</v>
      </c>
      <c r="K3774" s="77">
        <v>62.68</v>
      </c>
      <c r="L3774" s="77">
        <v>38.657754999999987</v>
      </c>
      <c r="M3774" s="77">
        <v>0.499110721768527</v>
      </c>
      <c r="N3774" s="77">
        <v>38.103734146341459</v>
      </c>
      <c r="O3774" s="77">
        <v>1.9603481663758779</v>
      </c>
      <c r="P3774" s="77">
        <v>413799</v>
      </c>
      <c r="Q3774" s="77">
        <v>1530000</v>
      </c>
      <c r="R3774" s="77">
        <v>0.27</v>
      </c>
      <c r="S3774" s="77">
        <v>22.318999999999999</v>
      </c>
      <c r="T3774" s="77">
        <v>7.06</v>
      </c>
      <c r="U3774" s="77">
        <v>13.502800000000001</v>
      </c>
      <c r="V3774" s="77">
        <v>2.4671105664605699</v>
      </c>
      <c r="AC3774" s="77">
        <v>39.399900000000002</v>
      </c>
      <c r="AD3774" s="77">
        <v>37.14</v>
      </c>
      <c r="AH3774" s="77">
        <f>IF(AND(M3774&lt;Variables!$G$6,M3774&gt;Variables!$G$5),0,1)</f>
        <v>1</v>
      </c>
      <c r="AI3774" s="77">
        <f t="shared" si="120"/>
        <v>0</v>
      </c>
      <c r="AJ3774" s="77">
        <f>IF(I3774&gt;Variables!$G$7,0,1)</f>
        <v>1</v>
      </c>
      <c r="AK3774" s="77">
        <f>IF(F3774&gt;Variables!$G$8,0,1)</f>
        <v>0</v>
      </c>
      <c r="AL3774" s="77">
        <f>IF(G3774&gt;Variables!$G$9,0,1)</f>
        <v>1</v>
      </c>
      <c r="AM3774" s="77">
        <f>IF(AND(K3774&gt;Variables!$G$10,K3774&lt;Variables!$G$11),0,1)</f>
        <v>0</v>
      </c>
      <c r="AN3774" s="77">
        <f>IF(H3774&lt;Variables!$G$13,1,0)</f>
        <v>0</v>
      </c>
      <c r="AO3774" s="77">
        <f>IF(R3774&lt;Variables!$G$12,0,1)</f>
        <v>0</v>
      </c>
      <c r="AP3774" s="78">
        <f t="shared" si="121"/>
        <v>0</v>
      </c>
      <c r="AQ3774" s="77">
        <f>IF(V3774&lt;Variables!$G$15,1,0)</f>
        <v>1</v>
      </c>
      <c r="AR3774" s="77">
        <v>0</v>
      </c>
      <c r="AS3774" s="77">
        <v>0</v>
      </c>
      <c r="AT3774" s="77">
        <v>1</v>
      </c>
      <c r="AU3774" s="77">
        <v>0</v>
      </c>
      <c r="BA3774" s="77">
        <v>-1.55</v>
      </c>
    </row>
    <row r="3775" spans="3:53" x14ac:dyDescent="0.25">
      <c r="C3775" s="77" t="s">
        <v>509</v>
      </c>
      <c r="D3775" s="77" t="s">
        <v>451</v>
      </c>
      <c r="E3775" s="77">
        <v>23.47</v>
      </c>
      <c r="F3775" s="77">
        <v>8.99</v>
      </c>
      <c r="G3775" s="77">
        <v>6.21</v>
      </c>
      <c r="H3775" s="77">
        <v>12530</v>
      </c>
      <c r="I3775" s="77">
        <v>14.888999999999999</v>
      </c>
      <c r="J3775" s="77" t="s">
        <v>74</v>
      </c>
      <c r="K3775" s="77">
        <v>59.48</v>
      </c>
      <c r="L3775" s="77">
        <v>23.085459999999991</v>
      </c>
      <c r="M3775" s="77">
        <v>0.71274299927316132</v>
      </c>
      <c r="N3775" s="77">
        <v>22.760682926829269</v>
      </c>
      <c r="O3775" s="77">
        <v>2.1498347599840382</v>
      </c>
      <c r="P3775" s="77">
        <v>362975</v>
      </c>
      <c r="Q3775" s="77">
        <v>1175000</v>
      </c>
      <c r="R3775" s="77">
        <v>0.31</v>
      </c>
      <c r="S3775" s="77">
        <v>22.318999999999999</v>
      </c>
      <c r="T3775" s="77">
        <v>7.06</v>
      </c>
      <c r="U3775" s="77">
        <v>13.502800000000001</v>
      </c>
      <c r="V3775" s="77">
        <v>2.427167833126477</v>
      </c>
      <c r="AC3775" s="77">
        <v>23.79</v>
      </c>
      <c r="AD3775" s="77">
        <v>23.09</v>
      </c>
      <c r="AH3775" s="77">
        <f>IF(AND(M3775&lt;Variables!$G$6,M3775&gt;Variables!$G$5),0,1)</f>
        <v>1</v>
      </c>
      <c r="AI3775" s="77">
        <f t="shared" si="120"/>
        <v>0</v>
      </c>
      <c r="AJ3775" s="77">
        <f>IF(I3775&gt;Variables!$G$7,0,1)</f>
        <v>1</v>
      </c>
      <c r="AK3775" s="77">
        <f>IF(F3775&gt;Variables!$G$8,0,1)</f>
        <v>1</v>
      </c>
      <c r="AL3775" s="77">
        <f>IF(G3775&gt;Variables!$G$9,0,1)</f>
        <v>1</v>
      </c>
      <c r="AM3775" s="77">
        <f>IF(AND(K3775&gt;Variables!$G$10,K3775&lt;Variables!$G$11),0,1)</f>
        <v>1</v>
      </c>
      <c r="AN3775" s="77">
        <f>IF(H3775&lt;Variables!$G$13,1,0)</f>
        <v>0</v>
      </c>
      <c r="AO3775" s="77">
        <f>IF(R3775&lt;Variables!$G$12,0,1)</f>
        <v>0</v>
      </c>
      <c r="AP3775" s="78">
        <f t="shared" si="121"/>
        <v>0</v>
      </c>
      <c r="AQ3775" s="77">
        <f>IF(V3775&lt;Variables!$G$15,1,0)</f>
        <v>1</v>
      </c>
      <c r="AR3775" s="77">
        <v>1</v>
      </c>
      <c r="AS3775" s="77">
        <v>0</v>
      </c>
      <c r="AT3775" s="77">
        <v>0</v>
      </c>
      <c r="AU3775" s="77">
        <v>0</v>
      </c>
      <c r="BA3775" s="77">
        <v>0.66</v>
      </c>
    </row>
    <row r="3776" spans="3:53" x14ac:dyDescent="0.25">
      <c r="C3776" s="77" t="s">
        <v>509</v>
      </c>
      <c r="D3776" s="77" t="s">
        <v>493</v>
      </c>
      <c r="E3776" s="77">
        <v>25.24</v>
      </c>
      <c r="F3776" s="77">
        <v>8.9700000000000006</v>
      </c>
      <c r="G3776" s="77">
        <v>6.51</v>
      </c>
      <c r="H3776" s="77">
        <v>2730</v>
      </c>
      <c r="I3776" s="77">
        <v>198.876</v>
      </c>
      <c r="J3776" s="77" t="s">
        <v>74</v>
      </c>
      <c r="K3776" s="77">
        <v>75.81</v>
      </c>
      <c r="L3776" s="77">
        <v>24.91555</v>
      </c>
      <c r="M3776" s="77">
        <v>1.1416565157100671</v>
      </c>
      <c r="N3776" s="77">
        <v>24.648599999999998</v>
      </c>
      <c r="O3776" s="77">
        <v>2.2370438889024018</v>
      </c>
      <c r="P3776" s="77">
        <v>988452</v>
      </c>
      <c r="Q3776" s="77">
        <v>3584000</v>
      </c>
      <c r="R3776" s="77">
        <v>0.28000000000000003</v>
      </c>
      <c r="S3776" s="77">
        <v>22.318999999999999</v>
      </c>
      <c r="T3776" s="77">
        <v>7.06</v>
      </c>
      <c r="U3776" s="77">
        <v>13.502800000000001</v>
      </c>
      <c r="V3776" s="77">
        <v>2.5196102759032009</v>
      </c>
      <c r="AC3776" s="77">
        <v>25.248999999999999</v>
      </c>
      <c r="AD3776" s="77">
        <v>24.18</v>
      </c>
      <c r="AH3776" s="77">
        <f>IF(AND(M3776&lt;Variables!$G$6,M3776&gt;Variables!$G$5),0,1)</f>
        <v>1</v>
      </c>
      <c r="AI3776" s="77">
        <f t="shared" si="120"/>
        <v>0</v>
      </c>
      <c r="AJ3776" s="77">
        <f>IF(I3776&gt;Variables!$G$7,0,1)</f>
        <v>0</v>
      </c>
      <c r="AK3776" s="77">
        <f>IF(F3776&gt;Variables!$G$8,0,1)</f>
        <v>1</v>
      </c>
      <c r="AL3776" s="77">
        <f>IF(G3776&gt;Variables!$G$9,0,1)</f>
        <v>1</v>
      </c>
      <c r="AM3776" s="77">
        <f>IF(AND(K3776&gt;Variables!$G$10,K3776&lt;Variables!$G$11),0,1)</f>
        <v>1</v>
      </c>
      <c r="AN3776" s="77">
        <f>IF(H3776&lt;Variables!$G$13,1,0)</f>
        <v>0</v>
      </c>
      <c r="AO3776" s="77">
        <f>IF(R3776&lt;Variables!$G$12,0,1)</f>
        <v>0</v>
      </c>
      <c r="AP3776" s="78">
        <f t="shared" si="121"/>
        <v>0</v>
      </c>
      <c r="AQ3776" s="77">
        <f>IF(V3776&lt;Variables!$G$15,1,0)</f>
        <v>1</v>
      </c>
      <c r="AR3776" s="77">
        <v>0</v>
      </c>
      <c r="AS3776" s="77">
        <v>0</v>
      </c>
      <c r="AT3776" s="77">
        <v>1</v>
      </c>
      <c r="AU3776" s="77">
        <v>0</v>
      </c>
      <c r="BA3776" s="77">
        <v>-1.58</v>
      </c>
    </row>
    <row r="3777" spans="3:53" x14ac:dyDescent="0.25">
      <c r="C3777" s="77" t="s">
        <v>509</v>
      </c>
      <c r="D3777" s="77" t="s">
        <v>511</v>
      </c>
      <c r="E3777" s="77">
        <v>7.43</v>
      </c>
      <c r="F3777" s="77">
        <v>7.1</v>
      </c>
      <c r="G3777" s="77">
        <v>5.56</v>
      </c>
      <c r="H3777" s="77">
        <v>1820</v>
      </c>
      <c r="I3777" s="77">
        <v>652.81500000000005</v>
      </c>
      <c r="J3777" s="77" t="s">
        <v>74</v>
      </c>
      <c r="K3777" s="77">
        <v>68</v>
      </c>
      <c r="L3777" s="77">
        <v>7.3344999999999976</v>
      </c>
      <c r="M3777" s="77">
        <v>1.0293816892767289</v>
      </c>
      <c r="N3777" s="77">
        <v>7.2995902439024398</v>
      </c>
      <c r="O3777" s="77">
        <v>1.51254731304663</v>
      </c>
      <c r="P3777" s="77">
        <v>2427000</v>
      </c>
      <c r="Q3777" s="77">
        <v>8048999.9999999991</v>
      </c>
      <c r="R3777" s="77">
        <v>0.3</v>
      </c>
      <c r="S3777" s="77">
        <v>22.318999999999999</v>
      </c>
      <c r="T3777" s="77">
        <v>7.06</v>
      </c>
      <c r="U3777" s="77">
        <v>13.502800000000001</v>
      </c>
      <c r="V3777" s="77">
        <v>2.473204698343443</v>
      </c>
      <c r="AC3777" s="77">
        <v>7.5149999999999997</v>
      </c>
      <c r="AD3777" s="77">
        <v>7.01</v>
      </c>
      <c r="AH3777" s="77">
        <f>IF(AND(M3777&lt;Variables!$G$6,M3777&gt;Variables!$G$5),0,1)</f>
        <v>1</v>
      </c>
      <c r="AI3777" s="77">
        <f t="shared" si="120"/>
        <v>0</v>
      </c>
      <c r="AJ3777" s="77">
        <f>IF(I3777&gt;Variables!$G$7,0,1)</f>
        <v>0</v>
      </c>
      <c r="AK3777" s="77">
        <f>IF(F3777&gt;Variables!$G$8,0,1)</f>
        <v>1</v>
      </c>
      <c r="AL3777" s="77">
        <f>IF(G3777&gt;Variables!$G$9,0,1)</f>
        <v>1</v>
      </c>
      <c r="AM3777" s="77">
        <f>IF(AND(K3777&gt;Variables!$G$10,K3777&lt;Variables!$G$11),0,1)</f>
        <v>0</v>
      </c>
      <c r="AN3777" s="77">
        <f>IF(H3777&lt;Variables!$G$13,1,0)</f>
        <v>0</v>
      </c>
      <c r="AO3777" s="77">
        <f>IF(R3777&lt;Variables!$G$12,0,1)</f>
        <v>0</v>
      </c>
      <c r="AP3777" s="78">
        <f t="shared" si="121"/>
        <v>0</v>
      </c>
      <c r="AQ3777" s="77">
        <f>IF(V3777&lt;Variables!$G$15,1,0)</f>
        <v>1</v>
      </c>
      <c r="AR3777" s="77">
        <v>0</v>
      </c>
      <c r="AS3777" s="77">
        <v>0</v>
      </c>
      <c r="AT3777" s="77">
        <v>1</v>
      </c>
      <c r="AU3777" s="77">
        <v>0</v>
      </c>
      <c r="BA3777" s="77">
        <v>-0.94</v>
      </c>
    </row>
    <row r="3778" spans="3:53" x14ac:dyDescent="0.25">
      <c r="C3778" s="77" t="s">
        <v>509</v>
      </c>
      <c r="D3778" s="77" t="s">
        <v>505</v>
      </c>
      <c r="E3778" s="77">
        <v>32.020000000000003</v>
      </c>
      <c r="F3778" s="77">
        <v>7.06</v>
      </c>
      <c r="G3778" s="77">
        <v>6.47</v>
      </c>
      <c r="H3778" s="77">
        <v>4960</v>
      </c>
      <c r="I3778" s="77">
        <v>-15.662000000000001</v>
      </c>
      <c r="J3778" s="77" t="s">
        <v>74</v>
      </c>
      <c r="K3778" s="77">
        <v>69.67</v>
      </c>
      <c r="L3778" s="77">
        <v>31.442464999999999</v>
      </c>
      <c r="M3778" s="77">
        <v>1.216618989637106</v>
      </c>
      <c r="N3778" s="77">
        <v>31.021272499999998</v>
      </c>
      <c r="O3778" s="77">
        <v>2.590891460045686</v>
      </c>
      <c r="P3778" s="77">
        <v>267980</v>
      </c>
      <c r="Q3778" s="77">
        <v>1561000</v>
      </c>
      <c r="R3778" s="77">
        <v>0.17</v>
      </c>
      <c r="S3778" s="77">
        <v>22.318999999999999</v>
      </c>
      <c r="T3778" s="77">
        <v>7.06</v>
      </c>
      <c r="U3778" s="77">
        <v>13.502800000000001</v>
      </c>
      <c r="V3778" s="77">
        <v>2.470036679989879</v>
      </c>
      <c r="AC3778" s="77">
        <v>32</v>
      </c>
      <c r="AD3778" s="77">
        <v>31.03</v>
      </c>
      <c r="AH3778" s="77">
        <f>IF(AND(M3778&lt;Variables!$G$6,M3778&gt;Variables!$G$5),0,1)</f>
        <v>1</v>
      </c>
      <c r="AI3778" s="77">
        <f t="shared" si="120"/>
        <v>0</v>
      </c>
      <c r="AJ3778" s="77">
        <f>IF(I3778&gt;Variables!$G$7,0,1)</f>
        <v>1</v>
      </c>
      <c r="AK3778" s="77">
        <f>IF(F3778&gt;Variables!$G$8,0,1)</f>
        <v>1</v>
      </c>
      <c r="AL3778" s="77">
        <f>IF(G3778&gt;Variables!$G$9,0,1)</f>
        <v>1</v>
      </c>
      <c r="AM3778" s="77">
        <f>IF(AND(K3778&gt;Variables!$G$10,K3778&lt;Variables!$G$11),0,1)</f>
        <v>0</v>
      </c>
      <c r="AN3778" s="77">
        <f>IF(H3778&lt;Variables!$G$13,1,0)</f>
        <v>0</v>
      </c>
      <c r="AO3778" s="77">
        <f>IF(R3778&lt;Variables!$G$12,0,1)</f>
        <v>0</v>
      </c>
      <c r="AP3778" s="78">
        <f t="shared" si="121"/>
        <v>0</v>
      </c>
      <c r="AQ3778" s="77">
        <f>IF(V3778&lt;Variables!$G$15,1,0)</f>
        <v>1</v>
      </c>
      <c r="AR3778" s="77">
        <v>0</v>
      </c>
      <c r="AS3778" s="77">
        <v>0</v>
      </c>
      <c r="AT3778" s="77">
        <v>1</v>
      </c>
      <c r="AU3778" s="77">
        <v>0</v>
      </c>
      <c r="BA3778" s="77">
        <v>-2.25</v>
      </c>
    </row>
    <row r="3779" spans="3:53" x14ac:dyDescent="0.25">
      <c r="C3779" s="77" t="s">
        <v>509</v>
      </c>
      <c r="D3779" s="77" t="s">
        <v>440</v>
      </c>
      <c r="E3779" s="77">
        <v>1.1299999999999999</v>
      </c>
      <c r="F3779" s="77">
        <v>6.98</v>
      </c>
      <c r="G3779" s="77">
        <v>2.73</v>
      </c>
      <c r="H3779" s="77">
        <v>-99999</v>
      </c>
      <c r="I3779" s="77">
        <v>78.734999999999999</v>
      </c>
      <c r="J3779" s="77" t="s">
        <v>74</v>
      </c>
      <c r="K3779" s="77">
        <v>57.04</v>
      </c>
      <c r="L3779" s="77">
        <v>1.14375</v>
      </c>
      <c r="M3779" s="77">
        <v>-1.202185792349721</v>
      </c>
      <c r="N3779" s="77">
        <v>1.137875</v>
      </c>
      <c r="O3779" s="77">
        <v>-0.69207953421949486</v>
      </c>
      <c r="P3779" s="77">
        <v>15028</v>
      </c>
      <c r="Q3779" s="77">
        <v>138100</v>
      </c>
      <c r="R3779" s="77">
        <v>0.11</v>
      </c>
      <c r="S3779" s="77">
        <v>22.318999999999999</v>
      </c>
      <c r="T3779" s="77">
        <v>7.06</v>
      </c>
      <c r="U3779" s="77">
        <v>13.502800000000001</v>
      </c>
      <c r="V3779" s="77">
        <v>2.4956334950819672</v>
      </c>
      <c r="AC3779" s="77">
        <v>1.1499999999999999</v>
      </c>
      <c r="AD3779" s="77">
        <v>1.1200000000000001</v>
      </c>
      <c r="AH3779" s="77">
        <f>IF(AND(M3779&lt;Variables!$G$6,M3779&gt;Variables!$G$5),0,1)</f>
        <v>0</v>
      </c>
      <c r="AI3779" s="77">
        <f t="shared" si="120"/>
        <v>0</v>
      </c>
      <c r="AJ3779" s="77">
        <f>IF(I3779&gt;Variables!$G$7,0,1)</f>
        <v>0</v>
      </c>
      <c r="AK3779" s="77">
        <f>IF(F3779&gt;Variables!$G$8,0,1)</f>
        <v>1</v>
      </c>
      <c r="AL3779" s="77">
        <f>IF(G3779&gt;Variables!$G$9,0,1)</f>
        <v>1</v>
      </c>
      <c r="AM3779" s="77">
        <f>IF(AND(K3779&gt;Variables!$G$10,K3779&lt;Variables!$G$11),0,1)</f>
        <v>1</v>
      </c>
      <c r="AN3779" s="77">
        <f>IF(H3779&lt;Variables!$G$13,1,0)</f>
        <v>1</v>
      </c>
      <c r="AO3779" s="77">
        <f>IF(R3779&lt;Variables!$G$12,0,1)</f>
        <v>0</v>
      </c>
      <c r="AP3779" s="78">
        <f t="shared" si="121"/>
        <v>0</v>
      </c>
      <c r="AQ3779" s="77">
        <f>IF(V3779&lt;Variables!$G$15,1,0)</f>
        <v>1</v>
      </c>
      <c r="AR3779" s="77">
        <v>0</v>
      </c>
      <c r="AS3779" s="77">
        <v>0</v>
      </c>
      <c r="AT3779" s="77">
        <v>0</v>
      </c>
      <c r="AU3779" s="77">
        <v>0</v>
      </c>
      <c r="BA3779" s="77">
        <v>0</v>
      </c>
    </row>
    <row r="3780" spans="3:53" x14ac:dyDescent="0.25">
      <c r="C3780" s="77" t="s">
        <v>509</v>
      </c>
      <c r="D3780" s="77" t="s">
        <v>491</v>
      </c>
      <c r="E3780" s="77">
        <v>14.09</v>
      </c>
      <c r="F3780" s="77">
        <v>6.87</v>
      </c>
      <c r="G3780" s="77">
        <v>-7.0000000000000007E-2</v>
      </c>
      <c r="H3780" s="77">
        <v>12130</v>
      </c>
      <c r="I3780" s="77">
        <v>93.405000000000001</v>
      </c>
      <c r="J3780" s="77" t="s">
        <v>74</v>
      </c>
      <c r="K3780" s="77">
        <v>75.41</v>
      </c>
      <c r="L3780" s="77">
        <v>14.0200125</v>
      </c>
      <c r="M3780" s="77">
        <v>-0.14274238343225429</v>
      </c>
      <c r="N3780" s="77">
        <v>14.0143</v>
      </c>
      <c r="O3780" s="77">
        <v>-0.1020386319687778</v>
      </c>
      <c r="P3780" s="77">
        <v>30399</v>
      </c>
      <c r="Q3780" s="77">
        <v>162862</v>
      </c>
      <c r="R3780" s="77">
        <v>0.19</v>
      </c>
      <c r="S3780" s="77">
        <v>22.318999999999999</v>
      </c>
      <c r="T3780" s="77">
        <v>7.06</v>
      </c>
      <c r="U3780" s="77">
        <v>13.502800000000001</v>
      </c>
      <c r="V3780" s="77">
        <v>2.6444339204544218</v>
      </c>
      <c r="AC3780" s="77">
        <v>14.0944</v>
      </c>
      <c r="AD3780" s="77">
        <v>13.86</v>
      </c>
      <c r="AH3780" s="77">
        <f>IF(AND(M3780&lt;Variables!$G$6,M3780&gt;Variables!$G$5),0,1)</f>
        <v>1</v>
      </c>
      <c r="AI3780" s="77">
        <f t="shared" si="120"/>
        <v>0</v>
      </c>
      <c r="AJ3780" s="77">
        <f>IF(I3780&gt;Variables!$G$7,0,1)</f>
        <v>0</v>
      </c>
      <c r="AK3780" s="77">
        <f>IF(F3780&gt;Variables!$G$8,0,1)</f>
        <v>1</v>
      </c>
      <c r="AL3780" s="77">
        <f>IF(G3780&gt;Variables!$G$9,0,1)</f>
        <v>1</v>
      </c>
      <c r="AM3780" s="77">
        <f>IF(AND(K3780&gt;Variables!$G$10,K3780&lt;Variables!$G$11),0,1)</f>
        <v>1</v>
      </c>
      <c r="AN3780" s="77">
        <f>IF(H3780&lt;Variables!$G$13,1,0)</f>
        <v>0</v>
      </c>
      <c r="AO3780" s="77">
        <f>IF(R3780&lt;Variables!$G$12,0,1)</f>
        <v>0</v>
      </c>
      <c r="AP3780" s="78">
        <f t="shared" si="121"/>
        <v>0</v>
      </c>
      <c r="AQ3780" s="77">
        <f>IF(V3780&lt;Variables!$G$15,1,0)</f>
        <v>1</v>
      </c>
      <c r="AR3780" s="77">
        <v>0</v>
      </c>
      <c r="AS3780" s="77">
        <v>0</v>
      </c>
      <c r="AT3780" s="77">
        <v>0</v>
      </c>
      <c r="AU3780" s="77">
        <v>1</v>
      </c>
      <c r="BA3780" s="77">
        <v>-1.21</v>
      </c>
    </row>
    <row r="3781" spans="3:53" x14ac:dyDescent="0.25">
      <c r="C3781" s="77" t="s">
        <v>509</v>
      </c>
      <c r="D3781" s="77" t="s">
        <v>489</v>
      </c>
      <c r="E3781" s="77">
        <v>27.41</v>
      </c>
      <c r="F3781" s="77">
        <v>6.54</v>
      </c>
      <c r="G3781" s="77">
        <v>5.66</v>
      </c>
      <c r="H3781" s="77">
        <v>3040</v>
      </c>
      <c r="I3781" s="77">
        <v>6.1989999999999998</v>
      </c>
      <c r="J3781" s="77" t="s">
        <v>74</v>
      </c>
      <c r="K3781" s="77">
        <v>59.74</v>
      </c>
      <c r="L3781" s="77">
        <v>27.254159999999999</v>
      </c>
      <c r="M3781" s="77">
        <v>0.27826944583871199</v>
      </c>
      <c r="N3781" s="77">
        <v>27.140441463414639</v>
      </c>
      <c r="O3781" s="77">
        <v>0.6984357157229294</v>
      </c>
      <c r="P3781" s="77">
        <v>446468</v>
      </c>
      <c r="Q3781" s="77">
        <v>1247000</v>
      </c>
      <c r="R3781" s="77">
        <v>0.36</v>
      </c>
      <c r="S3781" s="77">
        <v>22.318999999999999</v>
      </c>
      <c r="T3781" s="77">
        <v>7.06</v>
      </c>
      <c r="U3781" s="77">
        <v>13.502800000000001</v>
      </c>
      <c r="V3781" s="77">
        <v>2.452843919773863</v>
      </c>
      <c r="AC3781" s="77">
        <v>27.88</v>
      </c>
      <c r="AD3781" s="77">
        <v>27.055</v>
      </c>
      <c r="AH3781" s="77">
        <f>IF(AND(M3781&lt;Variables!$G$6,M3781&gt;Variables!$G$5),0,1)</f>
        <v>1</v>
      </c>
      <c r="AI3781" s="77">
        <f t="shared" si="120"/>
        <v>0</v>
      </c>
      <c r="AJ3781" s="77">
        <f>IF(I3781&gt;Variables!$G$7,0,1)</f>
        <v>1</v>
      </c>
      <c r="AK3781" s="77">
        <f>IF(F3781&gt;Variables!$G$8,0,1)</f>
        <v>1</v>
      </c>
      <c r="AL3781" s="77">
        <f>IF(G3781&gt;Variables!$G$9,0,1)</f>
        <v>1</v>
      </c>
      <c r="AM3781" s="77">
        <f>IF(AND(K3781&gt;Variables!$G$10,K3781&lt;Variables!$G$11),0,1)</f>
        <v>1</v>
      </c>
      <c r="AN3781" s="77">
        <f>IF(H3781&lt;Variables!$G$13,1,0)</f>
        <v>0</v>
      </c>
      <c r="AO3781" s="77">
        <f>IF(R3781&lt;Variables!$G$12,0,1)</f>
        <v>0</v>
      </c>
      <c r="AP3781" s="78">
        <f t="shared" si="121"/>
        <v>0</v>
      </c>
      <c r="AQ3781" s="77">
        <f>IF(V3781&lt;Variables!$G$15,1,0)</f>
        <v>1</v>
      </c>
      <c r="AR3781" s="77">
        <v>0</v>
      </c>
      <c r="AS3781" s="77">
        <v>1</v>
      </c>
      <c r="AT3781" s="77">
        <v>0</v>
      </c>
      <c r="AU3781" s="77">
        <v>0</v>
      </c>
      <c r="BA3781" s="77">
        <v>1.02</v>
      </c>
    </row>
    <row r="3782" spans="3:53" x14ac:dyDescent="0.25">
      <c r="C3782" s="77" t="s">
        <v>509</v>
      </c>
      <c r="D3782" s="77" t="s">
        <v>496</v>
      </c>
      <c r="E3782" s="77">
        <v>1.2</v>
      </c>
      <c r="F3782" s="77">
        <v>13.81</v>
      </c>
      <c r="G3782" s="77">
        <v>-3.25</v>
      </c>
      <c r="H3782" s="77">
        <v>51.3</v>
      </c>
      <c r="I3782" s="77">
        <v>-12.145</v>
      </c>
      <c r="J3782" s="77" t="s">
        <v>74</v>
      </c>
      <c r="K3782" s="77">
        <v>41.5</v>
      </c>
      <c r="L3782" s="77">
        <v>1.2241500000000001</v>
      </c>
      <c r="M3782" s="77">
        <v>-2.789690805865304</v>
      </c>
      <c r="N3782" s="77">
        <v>1.2563146341463409</v>
      </c>
      <c r="O3782" s="77">
        <v>-5.2785052680216404</v>
      </c>
      <c r="P3782" s="77">
        <v>14890000</v>
      </c>
      <c r="Q3782" s="77">
        <v>1150000</v>
      </c>
      <c r="R3782" s="77">
        <v>12.95</v>
      </c>
      <c r="S3782" s="77">
        <v>22.318999999999999</v>
      </c>
      <c r="T3782" s="77">
        <v>7.06</v>
      </c>
      <c r="U3782" s="77">
        <v>13.502800000000001</v>
      </c>
      <c r="V3782" s="77">
        <v>2.282990631050116</v>
      </c>
      <c r="AC3782" s="77">
        <v>1.24</v>
      </c>
      <c r="AD3782" s="77">
        <v>1.1299999999999999</v>
      </c>
      <c r="AH3782" s="77">
        <f>IF(AND(M3782&lt;Variables!$G$6,M3782&gt;Variables!$G$5),0,1)</f>
        <v>0</v>
      </c>
      <c r="AI3782" s="77">
        <f t="shared" si="120"/>
        <v>1</v>
      </c>
      <c r="AJ3782" s="77">
        <f>IF(I3782&gt;Variables!$G$7,0,1)</f>
        <v>1</v>
      </c>
      <c r="AK3782" s="77">
        <f>IF(F3782&gt;Variables!$G$8,0,1)</f>
        <v>0</v>
      </c>
      <c r="AL3782" s="77">
        <f>IF(G3782&gt;Variables!$G$9,0,1)</f>
        <v>1</v>
      </c>
      <c r="AM3782" s="77">
        <f>IF(AND(K3782&gt;Variables!$G$10,K3782&lt;Variables!$G$11),0,1)</f>
        <v>1</v>
      </c>
      <c r="AN3782" s="77">
        <f>IF(H3782&lt;Variables!$G$13,1,0)</f>
        <v>1</v>
      </c>
      <c r="AO3782" s="77">
        <f>IF(R3782&lt;Variables!$G$12,0,1)</f>
        <v>1</v>
      </c>
      <c r="AP3782" s="78">
        <f t="shared" si="121"/>
        <v>0</v>
      </c>
      <c r="AQ3782" s="77">
        <f>IF(V3782&lt;Variables!$G$15,1,0)</f>
        <v>1</v>
      </c>
      <c r="AR3782" s="77">
        <v>0</v>
      </c>
      <c r="AS3782" s="77">
        <v>0</v>
      </c>
      <c r="AT3782" s="77">
        <v>1</v>
      </c>
      <c r="AU3782" s="77">
        <v>0</v>
      </c>
      <c r="BA3782" s="77">
        <v>-2.25</v>
      </c>
    </row>
    <row r="3783" spans="3:53" x14ac:dyDescent="0.25">
      <c r="C3783" s="77" t="s">
        <v>509</v>
      </c>
      <c r="D3783" s="77" t="s">
        <v>512</v>
      </c>
      <c r="E3783" s="77">
        <v>30.46</v>
      </c>
      <c r="F3783" s="77">
        <v>12.65</v>
      </c>
      <c r="G3783" s="77">
        <v>5.49</v>
      </c>
      <c r="H3783" s="77">
        <v>1140</v>
      </c>
      <c r="I3783" s="77">
        <v>1509.8530000000001</v>
      </c>
      <c r="J3783" s="77" t="s">
        <v>75</v>
      </c>
      <c r="K3783" s="77">
        <v>59.73</v>
      </c>
      <c r="L3783" s="77">
        <v>30.35275</v>
      </c>
      <c r="M3783" s="77">
        <v>-0.1902628262677849</v>
      </c>
      <c r="N3783" s="77">
        <v>29.960039473684208</v>
      </c>
      <c r="O3783" s="77">
        <v>1.1180243157223031</v>
      </c>
      <c r="P3783" s="77">
        <v>152460</v>
      </c>
      <c r="Q3783" s="77">
        <v>282830</v>
      </c>
      <c r="R3783" s="77">
        <v>0.54</v>
      </c>
      <c r="S3783" s="77">
        <v>22.318999999999999</v>
      </c>
      <c r="T3783" s="77">
        <v>7.06</v>
      </c>
      <c r="U3783" s="77">
        <v>13.502800000000001</v>
      </c>
      <c r="V3783" s="77">
        <v>2.478096064564165</v>
      </c>
      <c r="AC3783" s="77">
        <v>32.82</v>
      </c>
      <c r="AD3783" s="77">
        <v>28.9</v>
      </c>
      <c r="AH3783" s="77">
        <f>IF(AND(M3783&lt;Variables!$G$6,M3783&gt;Variables!$G$5),0,1)</f>
        <v>1</v>
      </c>
      <c r="AI3783" s="77">
        <f t="shared" si="120"/>
        <v>0</v>
      </c>
      <c r="AJ3783" s="77">
        <f>IF(I3783&gt;Variables!$G$7,0,1)</f>
        <v>0</v>
      </c>
      <c r="AK3783" s="77">
        <f>IF(F3783&gt;Variables!$G$8,0,1)</f>
        <v>0</v>
      </c>
      <c r="AL3783" s="77">
        <f>IF(G3783&gt;Variables!$G$9,0,1)</f>
        <v>1</v>
      </c>
      <c r="AM3783" s="77">
        <f>IF(AND(K3783&gt;Variables!$G$10,K3783&lt;Variables!$G$11),0,1)</f>
        <v>1</v>
      </c>
      <c r="AN3783" s="77">
        <f>IF(H3783&lt;Variables!$G$13,1,0)</f>
        <v>1</v>
      </c>
      <c r="AO3783" s="77">
        <f>IF(R3783&lt;Variables!$G$12,0,1)</f>
        <v>0</v>
      </c>
      <c r="AP3783" s="78">
        <f t="shared" si="121"/>
        <v>1</v>
      </c>
      <c r="AQ3783" s="77">
        <f>IF(V3783&lt;Variables!$G$15,1,0)</f>
        <v>1</v>
      </c>
      <c r="AR3783" s="77">
        <v>1</v>
      </c>
      <c r="AS3783" s="77">
        <v>0</v>
      </c>
      <c r="AT3783" s="77">
        <v>0</v>
      </c>
      <c r="AU3783" s="77">
        <v>0</v>
      </c>
      <c r="BA3783" s="77">
        <v>2</v>
      </c>
    </row>
    <row r="3784" spans="3:53" x14ac:dyDescent="0.25">
      <c r="C3784" s="77" t="s">
        <v>509</v>
      </c>
      <c r="D3784" s="77" t="s">
        <v>506</v>
      </c>
      <c r="E3784" s="77">
        <v>3.21</v>
      </c>
      <c r="F3784" s="77">
        <v>6.81</v>
      </c>
      <c r="G3784" s="77">
        <v>2.25</v>
      </c>
      <c r="H3784" s="77">
        <v>-99999</v>
      </c>
      <c r="I3784" s="77">
        <v>2.7E-2</v>
      </c>
      <c r="J3784" s="77" t="s">
        <v>74</v>
      </c>
      <c r="L3784" s="77">
        <v>3.18</v>
      </c>
      <c r="M3784" s="77">
        <v>0</v>
      </c>
      <c r="N3784" s="77">
        <v>3.1591999999999998</v>
      </c>
      <c r="O3784" s="77">
        <v>0.65839453026083739</v>
      </c>
      <c r="P3784" s="77">
        <v>15899</v>
      </c>
      <c r="Q3784" s="77">
        <v>12929</v>
      </c>
      <c r="R3784" s="77">
        <v>1.23</v>
      </c>
      <c r="S3784" s="77">
        <v>22.318999999999999</v>
      </c>
      <c r="T3784" s="77">
        <v>7.06</v>
      </c>
      <c r="U3784" s="77">
        <v>13.502800000000001</v>
      </c>
      <c r="AC3784" s="77">
        <v>3.2250000000000001</v>
      </c>
      <c r="AD3784" s="77">
        <v>3.1549999999999998</v>
      </c>
      <c r="AH3784" s="77">
        <f>IF(AND(M3784&lt;Variables!$G$6,M3784&gt;Variables!$G$5),0,1)</f>
        <v>1</v>
      </c>
      <c r="AI3784" s="77">
        <f t="shared" si="120"/>
        <v>0</v>
      </c>
      <c r="AJ3784" s="77">
        <f>IF(I3784&gt;Variables!$G$7,0,1)</f>
        <v>1</v>
      </c>
      <c r="AK3784" s="77">
        <f>IF(F3784&gt;Variables!$G$8,0,1)</f>
        <v>1</v>
      </c>
      <c r="AL3784" s="77">
        <f>IF(G3784&gt;Variables!$G$9,0,1)</f>
        <v>1</v>
      </c>
      <c r="AM3784" s="77">
        <f>IF(AND(K3784&gt;Variables!$G$10,K3784&lt;Variables!$G$11),0,1)</f>
        <v>1</v>
      </c>
      <c r="AN3784" s="77">
        <f>IF(H3784&lt;Variables!$G$13,1,0)</f>
        <v>1</v>
      </c>
      <c r="AO3784" s="77">
        <f>IF(R3784&lt;Variables!$G$12,0,1)</f>
        <v>0</v>
      </c>
      <c r="AP3784" s="78">
        <f t="shared" si="121"/>
        <v>0</v>
      </c>
      <c r="AQ3784" s="77">
        <f>IF(V3784&lt;Variables!$G$15,1,0)</f>
        <v>1</v>
      </c>
      <c r="AR3784" s="77">
        <v>0</v>
      </c>
      <c r="AS3784" s="77">
        <v>0</v>
      </c>
      <c r="AT3784" s="77">
        <v>0</v>
      </c>
      <c r="AU3784" s="77">
        <v>0</v>
      </c>
      <c r="BA3784" s="77">
        <v>0</v>
      </c>
    </row>
    <row r="3785" spans="3:53" x14ac:dyDescent="0.25">
      <c r="C3785" s="77" t="s">
        <v>509</v>
      </c>
      <c r="D3785" s="77" t="s">
        <v>488</v>
      </c>
      <c r="E3785" s="77">
        <v>7.34</v>
      </c>
      <c r="F3785" s="77">
        <v>63.03</v>
      </c>
      <c r="G3785" s="77">
        <v>1.1100000000000001</v>
      </c>
      <c r="H3785" s="77">
        <v>125.36</v>
      </c>
      <c r="I3785" s="77">
        <v>14.653</v>
      </c>
      <c r="J3785" s="77" t="s">
        <v>75</v>
      </c>
      <c r="K3785" s="77">
        <v>45.96</v>
      </c>
      <c r="L3785" s="77">
        <v>7.8688350000000016</v>
      </c>
      <c r="M3785" s="77">
        <v>-7.3560444462236338</v>
      </c>
      <c r="N3785" s="77">
        <v>7.5505756756756766</v>
      </c>
      <c r="O3785" s="77">
        <v>-3.451070313951373</v>
      </c>
      <c r="P3785" s="77">
        <v>79230000</v>
      </c>
      <c r="Q3785" s="77">
        <v>525460</v>
      </c>
      <c r="R3785" s="77">
        <v>150.78</v>
      </c>
      <c r="S3785" s="77">
        <v>22.318999999999999</v>
      </c>
      <c r="T3785" s="77">
        <v>7.06</v>
      </c>
      <c r="U3785" s="77">
        <v>13.502800000000001</v>
      </c>
      <c r="V3785" s="77">
        <v>2.4305759599046111</v>
      </c>
      <c r="AC3785" s="77">
        <v>7.75</v>
      </c>
      <c r="AD3785" s="77">
        <v>6.1517999999999997</v>
      </c>
      <c r="AH3785" s="77">
        <f>IF(AND(M3785&lt;Variables!$G$6,M3785&gt;Variables!$G$5),0,1)</f>
        <v>0</v>
      </c>
      <c r="AI3785" s="77">
        <f t="shared" si="120"/>
        <v>0</v>
      </c>
      <c r="AJ3785" s="77">
        <f>IF(I3785&gt;Variables!$G$7,0,1)</f>
        <v>1</v>
      </c>
      <c r="AK3785" s="77">
        <f>IF(F3785&gt;Variables!$G$8,0,1)</f>
        <v>0</v>
      </c>
      <c r="AL3785" s="77">
        <f>IF(G3785&gt;Variables!$G$9,0,1)</f>
        <v>1</v>
      </c>
      <c r="AM3785" s="77">
        <f>IF(AND(K3785&gt;Variables!$G$10,K3785&lt;Variables!$G$11),0,1)</f>
        <v>1</v>
      </c>
      <c r="AN3785" s="77">
        <f>IF(H3785&lt;Variables!$G$13,1,0)</f>
        <v>1</v>
      </c>
      <c r="AO3785" s="77">
        <f>IF(R3785&lt;Variables!$G$12,0,1)</f>
        <v>1</v>
      </c>
      <c r="AP3785" s="78">
        <f t="shared" si="121"/>
        <v>1</v>
      </c>
      <c r="AQ3785" s="77">
        <f>IF(V3785&lt;Variables!$G$15,1,0)</f>
        <v>1</v>
      </c>
      <c r="AR3785" s="77">
        <v>1</v>
      </c>
      <c r="AS3785" s="77">
        <v>0</v>
      </c>
      <c r="AT3785" s="77">
        <v>0</v>
      </c>
      <c r="AU3785" s="77">
        <v>0</v>
      </c>
      <c r="BA3785" s="77">
        <v>2</v>
      </c>
    </row>
    <row r="3786" spans="3:53" x14ac:dyDescent="0.25">
      <c r="C3786" s="77" t="s">
        <v>513</v>
      </c>
      <c r="D3786" s="77" t="s">
        <v>506</v>
      </c>
      <c r="E3786" s="77">
        <v>3.21</v>
      </c>
      <c r="F3786" s="77">
        <v>6.81</v>
      </c>
      <c r="G3786" s="77">
        <v>2.25</v>
      </c>
      <c r="H3786" s="77">
        <v>-99999</v>
      </c>
      <c r="I3786" s="77">
        <v>2.7E-2</v>
      </c>
      <c r="J3786" s="77" t="s">
        <v>74</v>
      </c>
      <c r="L3786" s="77">
        <v>3.18</v>
      </c>
      <c r="M3786" s="77">
        <v>0</v>
      </c>
      <c r="N3786" s="77">
        <v>3.1591999999999998</v>
      </c>
      <c r="O3786" s="77">
        <v>0.65839453026083739</v>
      </c>
      <c r="P3786" s="77">
        <v>15899</v>
      </c>
      <c r="Q3786" s="77">
        <v>12929</v>
      </c>
      <c r="R3786" s="77">
        <v>1.23</v>
      </c>
      <c r="S3786" s="77">
        <v>21.584</v>
      </c>
      <c r="T3786" s="77">
        <v>6.8820000000000006</v>
      </c>
      <c r="U3786" s="77">
        <v>13.086399999999999</v>
      </c>
      <c r="AC3786" s="77">
        <v>3.2250000000000001</v>
      </c>
      <c r="AD3786" s="77">
        <v>3.1549999999999998</v>
      </c>
      <c r="AH3786" s="77">
        <f>IF(AND(M3786&lt;Variables!$G$6,M3786&gt;Variables!$G$5),0,1)</f>
        <v>1</v>
      </c>
      <c r="AI3786" s="77">
        <f t="shared" si="120"/>
        <v>0</v>
      </c>
      <c r="AJ3786" s="77">
        <f>IF(I3786&gt;Variables!$G$7,0,1)</f>
        <v>1</v>
      </c>
      <c r="AK3786" s="77">
        <f>IF(F3786&gt;Variables!$G$8,0,1)</f>
        <v>1</v>
      </c>
      <c r="AL3786" s="77">
        <f>IF(G3786&gt;Variables!$G$9,0,1)</f>
        <v>1</v>
      </c>
      <c r="AM3786" s="77">
        <f>IF(AND(K3786&gt;Variables!$G$10,K3786&lt;Variables!$G$11),0,1)</f>
        <v>1</v>
      </c>
      <c r="AN3786" s="77">
        <f>IF(H3786&lt;Variables!$G$13,1,0)</f>
        <v>1</v>
      </c>
      <c r="AO3786" s="77">
        <f>IF(R3786&lt;Variables!$G$12,0,1)</f>
        <v>0</v>
      </c>
      <c r="AP3786" s="78">
        <f t="shared" si="121"/>
        <v>0</v>
      </c>
      <c r="AQ3786" s="77">
        <f>IF(V3786&lt;Variables!$G$15,1,0)</f>
        <v>1</v>
      </c>
      <c r="AR3786" s="77">
        <v>0</v>
      </c>
      <c r="AS3786" s="77">
        <v>0</v>
      </c>
      <c r="AT3786" s="77">
        <v>0</v>
      </c>
      <c r="AU3786" s="77">
        <v>0</v>
      </c>
      <c r="BA3786" s="77">
        <v>0</v>
      </c>
    </row>
    <row r="3787" spans="3:53" x14ac:dyDescent="0.25">
      <c r="C3787" s="77" t="s">
        <v>513</v>
      </c>
      <c r="D3787" s="77" t="s">
        <v>502</v>
      </c>
      <c r="E3787" s="77">
        <v>15.16</v>
      </c>
      <c r="F3787" s="77">
        <v>14.14</v>
      </c>
      <c r="G3787" s="77">
        <v>9.2799999999999994</v>
      </c>
      <c r="H3787" s="77">
        <v>512.29999999999995</v>
      </c>
      <c r="I3787" s="77">
        <v>289.61599999999999</v>
      </c>
      <c r="J3787" s="77" t="s">
        <v>75</v>
      </c>
      <c r="K3787" s="77">
        <v>53.99</v>
      </c>
      <c r="L3787" s="77">
        <v>15.02984210526316</v>
      </c>
      <c r="M3787" s="77">
        <v>0.33372203370839643</v>
      </c>
      <c r="N3787" s="77">
        <v>14.997986666666661</v>
      </c>
      <c r="O3787" s="77">
        <v>0.54682895215270644</v>
      </c>
      <c r="P3787" s="77">
        <v>776140</v>
      </c>
      <c r="Q3787" s="77">
        <v>311380</v>
      </c>
      <c r="R3787" s="77">
        <v>2.4900000000000002</v>
      </c>
      <c r="S3787" s="77">
        <v>21.584</v>
      </c>
      <c r="T3787" s="77">
        <v>6.8820000000000006</v>
      </c>
      <c r="U3787" s="77">
        <v>13.086399999999999</v>
      </c>
      <c r="V3787" s="77">
        <v>2.3958141080825159</v>
      </c>
      <c r="AC3787" s="77">
        <v>18.2</v>
      </c>
      <c r="AD3787" s="77">
        <v>14.98</v>
      </c>
      <c r="AH3787" s="77">
        <f>IF(AND(M3787&lt;Variables!$G$6,M3787&gt;Variables!$G$5),0,1)</f>
        <v>1</v>
      </c>
      <c r="AI3787" s="77">
        <f t="shared" si="120"/>
        <v>0</v>
      </c>
      <c r="AJ3787" s="77">
        <f>IF(I3787&gt;Variables!$G$7,0,1)</f>
        <v>0</v>
      </c>
      <c r="AK3787" s="77">
        <f>IF(F3787&gt;Variables!$G$8,0,1)</f>
        <v>0</v>
      </c>
      <c r="AL3787" s="77">
        <f>IF(G3787&gt;Variables!$G$9,0,1)</f>
        <v>1</v>
      </c>
      <c r="AM3787" s="77">
        <f>IF(AND(K3787&gt;Variables!$G$10,K3787&lt;Variables!$G$11),0,1)</f>
        <v>1</v>
      </c>
      <c r="AN3787" s="77">
        <f>IF(H3787&lt;Variables!$G$13,1,0)</f>
        <v>1</v>
      </c>
      <c r="AO3787" s="77">
        <f>IF(R3787&lt;Variables!$G$12,0,1)</f>
        <v>1</v>
      </c>
      <c r="AP3787" s="78">
        <f t="shared" si="121"/>
        <v>1</v>
      </c>
      <c r="AQ3787" s="77">
        <f>IF(V3787&lt;Variables!$G$15,1,0)</f>
        <v>1</v>
      </c>
      <c r="AR3787" s="77">
        <v>1</v>
      </c>
      <c r="AS3787" s="77">
        <v>0</v>
      </c>
      <c r="AT3787" s="77">
        <v>0</v>
      </c>
      <c r="AU3787" s="77">
        <v>0</v>
      </c>
      <c r="BA3787" s="77">
        <v>2</v>
      </c>
    </row>
    <row r="3788" spans="3:53" x14ac:dyDescent="0.25">
      <c r="C3788" s="77" t="s">
        <v>513</v>
      </c>
      <c r="D3788" s="77" t="s">
        <v>512</v>
      </c>
      <c r="E3788" s="77">
        <v>30.84</v>
      </c>
      <c r="F3788" s="77">
        <v>12.98</v>
      </c>
      <c r="G3788" s="77">
        <v>5.82</v>
      </c>
      <c r="H3788" s="77">
        <v>1140</v>
      </c>
      <c r="I3788" s="77">
        <v>1514.1369999999999</v>
      </c>
      <c r="J3788" s="77" t="s">
        <v>75</v>
      </c>
      <c r="K3788" s="77">
        <v>61.48</v>
      </c>
      <c r="L3788" s="77">
        <v>30.368941176470589</v>
      </c>
      <c r="M3788" s="77">
        <v>6.9343291908153262E-2</v>
      </c>
      <c r="N3788" s="77">
        <v>29.997892857142858</v>
      </c>
      <c r="O3788" s="77">
        <v>1.307115618835119</v>
      </c>
      <c r="P3788" s="77">
        <v>158060</v>
      </c>
      <c r="Q3788" s="77">
        <v>282830</v>
      </c>
      <c r="R3788" s="77">
        <v>0.56000000000000005</v>
      </c>
      <c r="S3788" s="77">
        <v>21.584</v>
      </c>
      <c r="T3788" s="77">
        <v>6.8820000000000006</v>
      </c>
      <c r="U3788" s="77">
        <v>13.086399999999999</v>
      </c>
      <c r="V3788" s="77">
        <v>2.481830850268075</v>
      </c>
      <c r="AC3788" s="77">
        <v>32.82</v>
      </c>
      <c r="AD3788" s="77">
        <v>28.9</v>
      </c>
      <c r="AH3788" s="77">
        <f>IF(AND(M3788&lt;Variables!$G$6,M3788&gt;Variables!$G$5),0,1)</f>
        <v>1</v>
      </c>
      <c r="AI3788" s="77">
        <f t="shared" si="120"/>
        <v>0</v>
      </c>
      <c r="AJ3788" s="77">
        <f>IF(I3788&gt;Variables!$G$7,0,1)</f>
        <v>0</v>
      </c>
      <c r="AK3788" s="77">
        <f>IF(F3788&gt;Variables!$G$8,0,1)</f>
        <v>0</v>
      </c>
      <c r="AL3788" s="77">
        <f>IF(G3788&gt;Variables!$G$9,0,1)</f>
        <v>1</v>
      </c>
      <c r="AM3788" s="77">
        <f>IF(AND(K3788&gt;Variables!$G$10,K3788&lt;Variables!$G$11),0,1)</f>
        <v>1</v>
      </c>
      <c r="AN3788" s="77">
        <f>IF(H3788&lt;Variables!$G$13,1,0)</f>
        <v>1</v>
      </c>
      <c r="AO3788" s="77">
        <f>IF(R3788&lt;Variables!$G$12,0,1)</f>
        <v>0</v>
      </c>
      <c r="AP3788" s="78">
        <f t="shared" si="121"/>
        <v>1</v>
      </c>
      <c r="AQ3788" s="77">
        <f>IF(V3788&lt;Variables!$G$15,1,0)</f>
        <v>1</v>
      </c>
      <c r="AR3788" s="77">
        <v>1</v>
      </c>
      <c r="AS3788" s="77">
        <v>0</v>
      </c>
      <c r="AT3788" s="77">
        <v>0</v>
      </c>
      <c r="AU3788" s="77">
        <v>0</v>
      </c>
      <c r="BA3788" s="77">
        <v>2</v>
      </c>
    </row>
    <row r="3789" spans="3:53" x14ac:dyDescent="0.25">
      <c r="C3789" s="77" t="s">
        <v>513</v>
      </c>
      <c r="D3789" s="77" t="s">
        <v>501</v>
      </c>
      <c r="E3789" s="77">
        <v>28.59</v>
      </c>
      <c r="F3789" s="77">
        <v>10.08</v>
      </c>
      <c r="G3789" s="77">
        <v>6.61</v>
      </c>
      <c r="H3789" s="77">
        <v>3860</v>
      </c>
      <c r="I3789" s="77">
        <v>1.9E-2</v>
      </c>
      <c r="J3789" s="77" t="s">
        <v>75</v>
      </c>
      <c r="K3789" s="77">
        <v>66.36</v>
      </c>
      <c r="L3789" s="77">
        <v>28.321887499999999</v>
      </c>
      <c r="M3789" s="77">
        <v>0.77011992933026296</v>
      </c>
      <c r="N3789" s="77">
        <v>28.023732500000001</v>
      </c>
      <c r="O3789" s="77">
        <v>1.842251027767261</v>
      </c>
      <c r="P3789" s="77">
        <v>100221</v>
      </c>
      <c r="Q3789" s="77">
        <v>245553</v>
      </c>
      <c r="R3789" s="77">
        <v>0.41</v>
      </c>
      <c r="S3789" s="77">
        <v>21.584</v>
      </c>
      <c r="T3789" s="77">
        <v>6.8820000000000006</v>
      </c>
      <c r="U3789" s="77">
        <v>13.086399999999999</v>
      </c>
      <c r="V3789" s="77">
        <v>2.480080101854794</v>
      </c>
      <c r="AC3789" s="77">
        <v>30.89</v>
      </c>
      <c r="AD3789" s="77">
        <v>28.32</v>
      </c>
      <c r="AH3789" s="77">
        <f>IF(AND(M3789&lt;Variables!$G$6,M3789&gt;Variables!$G$5),0,1)</f>
        <v>1</v>
      </c>
      <c r="AI3789" s="77">
        <f t="shared" si="120"/>
        <v>0</v>
      </c>
      <c r="AJ3789" s="77">
        <f>IF(I3789&gt;Variables!$G$7,0,1)</f>
        <v>1</v>
      </c>
      <c r="AK3789" s="77">
        <f>IF(F3789&gt;Variables!$G$8,0,1)</f>
        <v>0</v>
      </c>
      <c r="AL3789" s="77">
        <f>IF(G3789&gt;Variables!$G$9,0,1)</f>
        <v>1</v>
      </c>
      <c r="AM3789" s="77">
        <f>IF(AND(K3789&gt;Variables!$G$10,K3789&lt;Variables!$G$11),0,1)</f>
        <v>0</v>
      </c>
      <c r="AN3789" s="77">
        <f>IF(H3789&lt;Variables!$G$13,1,0)</f>
        <v>0</v>
      </c>
      <c r="AO3789" s="77">
        <f>IF(R3789&lt;Variables!$G$12,0,1)</f>
        <v>0</v>
      </c>
      <c r="AP3789" s="78">
        <f t="shared" si="121"/>
        <v>1</v>
      </c>
      <c r="AQ3789" s="77">
        <f>IF(V3789&lt;Variables!$G$15,1,0)</f>
        <v>1</v>
      </c>
      <c r="AR3789" s="77">
        <v>1</v>
      </c>
      <c r="AS3789" s="77">
        <v>0</v>
      </c>
      <c r="AT3789" s="77">
        <v>0</v>
      </c>
      <c r="AU3789" s="77">
        <v>0</v>
      </c>
      <c r="BA3789" s="77">
        <v>1.23</v>
      </c>
    </row>
    <row r="3790" spans="3:53" x14ac:dyDescent="0.25">
      <c r="C3790" s="77" t="s">
        <v>513</v>
      </c>
      <c r="D3790" s="77" t="s">
        <v>123</v>
      </c>
      <c r="E3790" s="77">
        <v>13.87</v>
      </c>
      <c r="F3790" s="77">
        <v>9.94</v>
      </c>
      <c r="G3790" s="77">
        <v>-0.86</v>
      </c>
      <c r="H3790" s="77">
        <v>5380</v>
      </c>
      <c r="I3790" s="77">
        <v>227.047</v>
      </c>
      <c r="J3790" s="77" t="s">
        <v>75</v>
      </c>
      <c r="K3790" s="77">
        <v>48.68</v>
      </c>
      <c r="L3790" s="77">
        <v>14.020849999999999</v>
      </c>
      <c r="M3790" s="77">
        <v>-1.36047386570714</v>
      </c>
      <c r="N3790" s="77">
        <v>13.87001956521739</v>
      </c>
      <c r="O3790" s="77">
        <v>-0.28781188829396109</v>
      </c>
      <c r="P3790" s="77">
        <v>66748000.000000007</v>
      </c>
      <c r="Q3790" s="77">
        <v>51236000</v>
      </c>
      <c r="R3790" s="77">
        <v>1.3</v>
      </c>
      <c r="S3790" s="77">
        <v>21.584</v>
      </c>
      <c r="T3790" s="77">
        <v>6.8820000000000006</v>
      </c>
      <c r="U3790" s="77">
        <v>13.086399999999999</v>
      </c>
      <c r="V3790" s="77">
        <v>2.3835107764564909</v>
      </c>
      <c r="AC3790" s="77">
        <v>14.18</v>
      </c>
      <c r="AD3790" s="77">
        <v>13.11</v>
      </c>
      <c r="AH3790" s="77">
        <f>IF(AND(M3790&lt;Variables!$G$6,M3790&gt;Variables!$G$5),0,1)</f>
        <v>0</v>
      </c>
      <c r="AI3790" s="77">
        <f t="shared" si="120"/>
        <v>0</v>
      </c>
      <c r="AJ3790" s="77">
        <f>IF(I3790&gt;Variables!$G$7,0,1)</f>
        <v>0</v>
      </c>
      <c r="AK3790" s="77">
        <f>IF(F3790&gt;Variables!$G$8,0,1)</f>
        <v>0</v>
      </c>
      <c r="AL3790" s="77">
        <f>IF(G3790&gt;Variables!$G$9,0,1)</f>
        <v>1</v>
      </c>
      <c r="AM3790" s="77">
        <f>IF(AND(K3790&gt;Variables!$G$10,K3790&lt;Variables!$G$11),0,1)</f>
        <v>1</v>
      </c>
      <c r="AN3790" s="77">
        <f>IF(H3790&lt;Variables!$G$13,1,0)</f>
        <v>0</v>
      </c>
      <c r="AO3790" s="77">
        <f>IF(R3790&lt;Variables!$G$12,0,1)</f>
        <v>0</v>
      </c>
      <c r="AP3790" s="78">
        <f t="shared" si="121"/>
        <v>1</v>
      </c>
      <c r="AQ3790" s="77">
        <f>IF(V3790&lt;Variables!$G$15,1,0)</f>
        <v>1</v>
      </c>
      <c r="AR3790" s="77">
        <v>0</v>
      </c>
      <c r="AS3790" s="77">
        <v>0</v>
      </c>
      <c r="AT3790" s="77">
        <v>1</v>
      </c>
      <c r="AU3790" s="77">
        <v>0</v>
      </c>
      <c r="BA3790" s="77">
        <v>-2.25</v>
      </c>
    </row>
    <row r="3791" spans="3:53" x14ac:dyDescent="0.25">
      <c r="C3791" s="77" t="s">
        <v>513</v>
      </c>
      <c r="D3791" s="77" t="s">
        <v>507</v>
      </c>
      <c r="E3791" s="77">
        <v>26.28</v>
      </c>
      <c r="F3791" s="77">
        <v>8.68</v>
      </c>
      <c r="G3791" s="77">
        <v>8.09</v>
      </c>
      <c r="H3791" s="77">
        <v>3900</v>
      </c>
      <c r="I3791" s="77">
        <v>239.40199999999999</v>
      </c>
      <c r="J3791" s="77" t="s">
        <v>75</v>
      </c>
      <c r="K3791" s="77">
        <v>66.260000000000005</v>
      </c>
      <c r="L3791" s="77">
        <v>25.711649999999999</v>
      </c>
      <c r="M3791" s="77">
        <v>1.8604406951712511</v>
      </c>
      <c r="N3791" s="77">
        <v>25.22279130434783</v>
      </c>
      <c r="O3791" s="77">
        <v>3.8346616121168591</v>
      </c>
      <c r="P3791" s="77">
        <v>3238000</v>
      </c>
      <c r="Q3791" s="77">
        <v>9769000</v>
      </c>
      <c r="R3791" s="77">
        <v>0.33</v>
      </c>
      <c r="S3791" s="77">
        <v>21.584</v>
      </c>
      <c r="T3791" s="77">
        <v>6.8820000000000006</v>
      </c>
      <c r="U3791" s="77">
        <v>13.086399999999999</v>
      </c>
      <c r="V3791" s="77">
        <v>2.3997179305738841</v>
      </c>
      <c r="AC3791" s="77">
        <v>26.84</v>
      </c>
      <c r="AD3791" s="77">
        <v>25.58</v>
      </c>
      <c r="AH3791" s="77">
        <f>IF(AND(M3791&lt;Variables!$G$6,M3791&gt;Variables!$G$5),0,1)</f>
        <v>1</v>
      </c>
      <c r="AI3791" s="77">
        <f t="shared" si="120"/>
        <v>0</v>
      </c>
      <c r="AJ3791" s="77">
        <f>IF(I3791&gt;Variables!$G$7,0,1)</f>
        <v>0</v>
      </c>
      <c r="AK3791" s="77">
        <f>IF(F3791&gt;Variables!$G$8,0,1)</f>
        <v>1</v>
      </c>
      <c r="AL3791" s="77">
        <f>IF(G3791&gt;Variables!$G$9,0,1)</f>
        <v>1</v>
      </c>
      <c r="AM3791" s="77">
        <f>IF(AND(K3791&gt;Variables!$G$10,K3791&lt;Variables!$G$11),0,1)</f>
        <v>0</v>
      </c>
      <c r="AN3791" s="77">
        <f>IF(H3791&lt;Variables!$G$13,1,0)</f>
        <v>0</v>
      </c>
      <c r="AO3791" s="77">
        <f>IF(R3791&lt;Variables!$G$12,0,1)</f>
        <v>0</v>
      </c>
      <c r="AP3791" s="78">
        <f t="shared" si="121"/>
        <v>1</v>
      </c>
      <c r="AQ3791" s="77">
        <f>IF(V3791&lt;Variables!$G$15,1,0)</f>
        <v>1</v>
      </c>
      <c r="AR3791" s="77">
        <v>0</v>
      </c>
      <c r="AS3791" s="77">
        <v>0</v>
      </c>
      <c r="AT3791" s="77">
        <v>1</v>
      </c>
      <c r="AU3791" s="77">
        <v>0</v>
      </c>
      <c r="BA3791" s="77">
        <v>-2.25</v>
      </c>
    </row>
    <row r="3792" spans="3:53" x14ac:dyDescent="0.25">
      <c r="C3792" s="77" t="s">
        <v>513</v>
      </c>
      <c r="D3792" s="77" t="s">
        <v>475</v>
      </c>
      <c r="E3792" s="77">
        <v>55.27</v>
      </c>
      <c r="F3792" s="77">
        <v>7.19</v>
      </c>
      <c r="G3792" s="77">
        <v>5.27</v>
      </c>
      <c r="H3792" s="77">
        <v>5400</v>
      </c>
      <c r="I3792" s="77">
        <v>0.68200000000000005</v>
      </c>
      <c r="J3792" s="77" t="s">
        <v>75</v>
      </c>
      <c r="K3792" s="77">
        <v>56.86</v>
      </c>
      <c r="L3792" s="77">
        <v>55.010379999999998</v>
      </c>
      <c r="M3792" s="77">
        <v>0.1629147080969148</v>
      </c>
      <c r="N3792" s="77">
        <v>54.051148888888889</v>
      </c>
      <c r="O3792" s="77">
        <v>1.94047884766927</v>
      </c>
      <c r="P3792" s="77">
        <v>209672</v>
      </c>
      <c r="Q3792" s="77">
        <v>581914</v>
      </c>
      <c r="R3792" s="77">
        <v>0.36</v>
      </c>
      <c r="S3792" s="77">
        <v>21.584</v>
      </c>
      <c r="T3792" s="77">
        <v>6.8820000000000006</v>
      </c>
      <c r="U3792" s="77">
        <v>13.086399999999999</v>
      </c>
      <c r="V3792" s="77">
        <v>2.4306062035253708</v>
      </c>
      <c r="AC3792" s="77">
        <v>55.874699999999997</v>
      </c>
      <c r="AD3792" s="77">
        <v>51.72</v>
      </c>
      <c r="AH3792" s="77">
        <f>IF(AND(M3792&lt;Variables!$G$6,M3792&gt;Variables!$G$5),0,1)</f>
        <v>1</v>
      </c>
      <c r="AI3792" s="77">
        <f t="shared" si="120"/>
        <v>0</v>
      </c>
      <c r="AJ3792" s="77">
        <f>IF(I3792&gt;Variables!$G$7,0,1)</f>
        <v>1</v>
      </c>
      <c r="AK3792" s="77">
        <f>IF(F3792&gt;Variables!$G$8,0,1)</f>
        <v>1</v>
      </c>
      <c r="AL3792" s="77">
        <f>IF(G3792&gt;Variables!$G$9,0,1)</f>
        <v>1</v>
      </c>
      <c r="AM3792" s="77">
        <f>IF(AND(K3792&gt;Variables!$G$10,K3792&lt;Variables!$G$11),0,1)</f>
        <v>1</v>
      </c>
      <c r="AN3792" s="77">
        <f>IF(H3792&lt;Variables!$G$13,1,0)</f>
        <v>0</v>
      </c>
      <c r="AO3792" s="77">
        <f>IF(R3792&lt;Variables!$G$12,0,1)</f>
        <v>0</v>
      </c>
      <c r="AP3792" s="78">
        <f t="shared" si="121"/>
        <v>1</v>
      </c>
      <c r="AQ3792" s="77">
        <f>IF(V3792&lt;Variables!$G$15,1,0)</f>
        <v>1</v>
      </c>
      <c r="AR3792" s="77">
        <v>0</v>
      </c>
      <c r="AS3792" s="77">
        <v>0</v>
      </c>
      <c r="AT3792" s="77">
        <v>1</v>
      </c>
      <c r="AU3792" s="77">
        <v>0</v>
      </c>
      <c r="BA3792" s="77">
        <v>-2.25</v>
      </c>
    </row>
    <row r="3793" spans="3:53" x14ac:dyDescent="0.25">
      <c r="C3793" s="77" t="s">
        <v>513</v>
      </c>
      <c r="D3793" s="77" t="s">
        <v>166</v>
      </c>
      <c r="E3793" s="77">
        <v>60.05</v>
      </c>
      <c r="F3793" s="77">
        <v>6.96</v>
      </c>
      <c r="G3793" s="77">
        <v>7.77</v>
      </c>
      <c r="H3793" s="77">
        <v>8500</v>
      </c>
      <c r="I3793" s="77">
        <v>428.471</v>
      </c>
      <c r="J3793" s="77" t="s">
        <v>75</v>
      </c>
      <c r="K3793" s="77">
        <v>52.48</v>
      </c>
      <c r="L3793" s="77">
        <v>60.040200000000013</v>
      </c>
      <c r="M3793" s="77">
        <v>-0.23351021482274739</v>
      </c>
      <c r="N3793" s="77">
        <v>59.393415217391301</v>
      </c>
      <c r="O3793" s="77">
        <v>0.85293088594838407</v>
      </c>
      <c r="P3793" s="77">
        <v>1248000</v>
      </c>
      <c r="Q3793" s="77">
        <v>1663000</v>
      </c>
      <c r="R3793" s="77">
        <v>0.75</v>
      </c>
      <c r="S3793" s="77">
        <v>21.584</v>
      </c>
      <c r="T3793" s="77">
        <v>6.8820000000000006</v>
      </c>
      <c r="U3793" s="77">
        <v>13.086399999999999</v>
      </c>
      <c r="V3793" s="77">
        <v>2.400436521786403</v>
      </c>
      <c r="AC3793" s="77">
        <v>60.02</v>
      </c>
      <c r="AD3793" s="77">
        <v>58.12</v>
      </c>
      <c r="AH3793" s="77">
        <f>IF(AND(M3793&lt;Variables!$G$6,M3793&gt;Variables!$G$5),0,1)</f>
        <v>1</v>
      </c>
      <c r="AI3793" s="77">
        <f t="shared" si="120"/>
        <v>0</v>
      </c>
      <c r="AJ3793" s="77">
        <f>IF(I3793&gt;Variables!$G$7,0,1)</f>
        <v>0</v>
      </c>
      <c r="AK3793" s="77">
        <f>IF(F3793&gt;Variables!$G$8,0,1)</f>
        <v>1</v>
      </c>
      <c r="AL3793" s="77">
        <f>IF(G3793&gt;Variables!$G$9,0,1)</f>
        <v>1</v>
      </c>
      <c r="AM3793" s="77">
        <f>IF(AND(K3793&gt;Variables!$G$10,K3793&lt;Variables!$G$11),0,1)</f>
        <v>1</v>
      </c>
      <c r="AN3793" s="77">
        <f>IF(H3793&lt;Variables!$G$13,1,0)</f>
        <v>0</v>
      </c>
      <c r="AO3793" s="77">
        <f>IF(R3793&lt;Variables!$G$12,0,1)</f>
        <v>0</v>
      </c>
      <c r="AP3793" s="78">
        <f t="shared" si="121"/>
        <v>1</v>
      </c>
      <c r="AQ3793" s="77">
        <f>IF(V3793&lt;Variables!$G$15,1,0)</f>
        <v>1</v>
      </c>
      <c r="AR3793" s="77">
        <v>0</v>
      </c>
      <c r="AS3793" s="77">
        <v>0</v>
      </c>
      <c r="AT3793" s="77">
        <v>1</v>
      </c>
      <c r="AU3793" s="77">
        <v>0</v>
      </c>
      <c r="BA3793" s="77">
        <v>-1.47</v>
      </c>
    </row>
    <row r="3794" spans="3:53" x14ac:dyDescent="0.25">
      <c r="C3794" s="77" t="s">
        <v>513</v>
      </c>
      <c r="D3794" s="77" t="s">
        <v>152</v>
      </c>
      <c r="E3794" s="77">
        <v>0.04</v>
      </c>
      <c r="F3794" s="77">
        <v>6.67</v>
      </c>
      <c r="G3794" s="77">
        <v>9.7100000000000009</v>
      </c>
      <c r="H3794" s="77">
        <v>-99999</v>
      </c>
      <c r="I3794" s="77">
        <v>5.8070000000000004</v>
      </c>
      <c r="J3794" s="77" t="s">
        <v>75</v>
      </c>
      <c r="K3794" s="77">
        <v>50.63</v>
      </c>
      <c r="L3794" s="77">
        <v>3.8278125000000003E-2</v>
      </c>
      <c r="M3794" s="77">
        <v>0.31839333823169358</v>
      </c>
      <c r="N3794" s="77">
        <v>3.8711764705882362E-2</v>
      </c>
      <c r="O3794" s="77">
        <v>-0.80534873119588146</v>
      </c>
      <c r="P3794" s="77">
        <v>2578000</v>
      </c>
      <c r="Q3794" s="77">
        <v>14213000</v>
      </c>
      <c r="R3794" s="77">
        <v>0.18</v>
      </c>
      <c r="S3794" s="77">
        <v>21.584</v>
      </c>
      <c r="T3794" s="77">
        <v>6.8820000000000006</v>
      </c>
      <c r="U3794" s="77">
        <v>13.086399999999999</v>
      </c>
      <c r="V3794" s="77">
        <v>2.3646692756306642</v>
      </c>
      <c r="AC3794" s="77">
        <v>3.8800000000000001E-2</v>
      </c>
      <c r="AD3794" s="77">
        <v>3.4099999999999998E-2</v>
      </c>
      <c r="AH3794" s="77">
        <f>IF(AND(M3794&lt;Variables!$G$6,M3794&gt;Variables!$G$5),0,1)</f>
        <v>1</v>
      </c>
      <c r="AI3794" s="77">
        <f t="shared" si="120"/>
        <v>1</v>
      </c>
      <c r="AJ3794" s="77">
        <f>IF(I3794&gt;Variables!$G$7,0,1)</f>
        <v>1</v>
      </c>
      <c r="AK3794" s="77">
        <f>IF(F3794&gt;Variables!$G$8,0,1)</f>
        <v>1</v>
      </c>
      <c r="AL3794" s="77">
        <f>IF(G3794&gt;Variables!$G$9,0,1)</f>
        <v>1</v>
      </c>
      <c r="AM3794" s="77">
        <f>IF(AND(K3794&gt;Variables!$G$10,K3794&lt;Variables!$G$11),0,1)</f>
        <v>1</v>
      </c>
      <c r="AN3794" s="77">
        <f>IF(H3794&lt;Variables!$G$13,1,0)</f>
        <v>1</v>
      </c>
      <c r="AO3794" s="77">
        <f>IF(R3794&lt;Variables!$G$12,0,1)</f>
        <v>0</v>
      </c>
      <c r="AP3794" s="78">
        <f t="shared" si="121"/>
        <v>1</v>
      </c>
      <c r="AQ3794" s="77">
        <f>IF(V3794&lt;Variables!$G$15,1,0)</f>
        <v>1</v>
      </c>
      <c r="AR3794" s="77">
        <v>0</v>
      </c>
      <c r="AS3794" s="77">
        <v>0</v>
      </c>
      <c r="AT3794" s="77">
        <v>1</v>
      </c>
      <c r="AU3794" s="77">
        <v>0</v>
      </c>
      <c r="BA3794" s="77">
        <v>-2.25</v>
      </c>
    </row>
    <row r="3795" spans="3:53" x14ac:dyDescent="0.25">
      <c r="C3795" s="77" t="s">
        <v>513</v>
      </c>
      <c r="D3795" s="77" t="s">
        <v>195</v>
      </c>
      <c r="E3795" s="77">
        <v>34.880000000000003</v>
      </c>
      <c r="F3795" s="77">
        <v>6.44</v>
      </c>
      <c r="G3795" s="77">
        <v>4.74</v>
      </c>
      <c r="H3795" s="77">
        <v>3910</v>
      </c>
      <c r="I3795" s="77">
        <v>6.68</v>
      </c>
      <c r="J3795" s="77" t="s">
        <v>75</v>
      </c>
      <c r="K3795" s="77">
        <v>49</v>
      </c>
      <c r="L3795" s="77">
        <v>34.873395000000002</v>
      </c>
      <c r="M3795" s="77">
        <v>-0.25806205561575468</v>
      </c>
      <c r="N3795" s="77">
        <v>34.781873913043484</v>
      </c>
      <c r="O3795" s="77">
        <v>4.3875926878813084E-3</v>
      </c>
      <c r="P3795" s="77">
        <v>208594</v>
      </c>
      <c r="Q3795" s="77">
        <v>698489</v>
      </c>
      <c r="R3795" s="77">
        <v>0.3</v>
      </c>
      <c r="S3795" s="77">
        <v>21.584</v>
      </c>
      <c r="T3795" s="77">
        <v>6.8820000000000006</v>
      </c>
      <c r="U3795" s="77">
        <v>13.086399999999999</v>
      </c>
      <c r="V3795" s="77">
        <v>2.362604330229392</v>
      </c>
      <c r="AC3795" s="77">
        <v>35.342300000000002</v>
      </c>
      <c r="AD3795" s="77">
        <v>32.35</v>
      </c>
      <c r="AH3795" s="77">
        <f>IF(AND(M3795&lt;Variables!$G$6,M3795&gt;Variables!$G$5),0,1)</f>
        <v>1</v>
      </c>
      <c r="AI3795" s="77">
        <f t="shared" si="120"/>
        <v>0</v>
      </c>
      <c r="AJ3795" s="77">
        <f>IF(I3795&gt;Variables!$G$7,0,1)</f>
        <v>1</v>
      </c>
      <c r="AK3795" s="77">
        <f>IF(F3795&gt;Variables!$G$8,0,1)</f>
        <v>1</v>
      </c>
      <c r="AL3795" s="77">
        <f>IF(G3795&gt;Variables!$G$9,0,1)</f>
        <v>1</v>
      </c>
      <c r="AM3795" s="77">
        <f>IF(AND(K3795&gt;Variables!$G$10,K3795&lt;Variables!$G$11),0,1)</f>
        <v>1</v>
      </c>
      <c r="AN3795" s="77">
        <f>IF(H3795&lt;Variables!$G$13,1,0)</f>
        <v>0</v>
      </c>
      <c r="AO3795" s="77">
        <f>IF(R3795&lt;Variables!$G$12,0,1)</f>
        <v>0</v>
      </c>
      <c r="AP3795" s="78">
        <f t="shared" si="121"/>
        <v>1</v>
      </c>
      <c r="AQ3795" s="77">
        <f>IF(V3795&lt;Variables!$G$15,1,0)</f>
        <v>1</v>
      </c>
      <c r="AR3795" s="77">
        <v>0</v>
      </c>
      <c r="AS3795" s="77">
        <v>0</v>
      </c>
      <c r="AT3795" s="77">
        <v>0</v>
      </c>
      <c r="AU3795" s="77">
        <v>1</v>
      </c>
      <c r="BA3795" s="77">
        <v>-0.42</v>
      </c>
    </row>
    <row r="3796" spans="3:53" x14ac:dyDescent="0.25">
      <c r="C3796" s="77" t="s">
        <v>513</v>
      </c>
      <c r="D3796" s="77" t="s">
        <v>500</v>
      </c>
      <c r="E3796" s="77">
        <v>1.55</v>
      </c>
      <c r="F3796" s="77">
        <v>38.46</v>
      </c>
      <c r="G3796" s="77">
        <v>11.35</v>
      </c>
      <c r="H3796" s="77">
        <v>30.7</v>
      </c>
      <c r="I3796" s="77">
        <v>-3.2639999999999998</v>
      </c>
      <c r="J3796" s="77" t="s">
        <v>74</v>
      </c>
      <c r="K3796" s="77">
        <v>50.27</v>
      </c>
      <c r="L3796" s="77">
        <v>1.6037699999999999</v>
      </c>
      <c r="M3796" s="77">
        <v>-2.1056635303067188</v>
      </c>
      <c r="N3796" s="77">
        <v>1.5173413043478261</v>
      </c>
      <c r="O3796" s="77">
        <v>3.4704581956138831</v>
      </c>
      <c r="P3796" s="77">
        <v>26710000</v>
      </c>
      <c r="Q3796" s="77">
        <v>545280</v>
      </c>
      <c r="R3796" s="77">
        <v>48.98</v>
      </c>
      <c r="S3796" s="77">
        <v>21.584</v>
      </c>
      <c r="T3796" s="77">
        <v>6.8820000000000006</v>
      </c>
      <c r="U3796" s="77">
        <v>13.086399999999999</v>
      </c>
      <c r="V3796" s="77">
        <v>2.426186363982366</v>
      </c>
      <c r="AC3796" s="77">
        <v>1.59</v>
      </c>
      <c r="AD3796" s="77">
        <v>1.22</v>
      </c>
      <c r="AH3796" s="77">
        <f>IF(AND(M3796&lt;Variables!$G$6,M3796&gt;Variables!$G$5),0,1)</f>
        <v>0</v>
      </c>
      <c r="AI3796" s="77">
        <f t="shared" si="120"/>
        <v>0</v>
      </c>
      <c r="AJ3796" s="77">
        <f>IF(I3796&gt;Variables!$G$7,0,1)</f>
        <v>1</v>
      </c>
      <c r="AK3796" s="77">
        <f>IF(F3796&gt;Variables!$G$8,0,1)</f>
        <v>0</v>
      </c>
      <c r="AL3796" s="77">
        <f>IF(G3796&gt;Variables!$G$9,0,1)</f>
        <v>0</v>
      </c>
      <c r="AM3796" s="77">
        <f>IF(AND(K3796&gt;Variables!$G$10,K3796&lt;Variables!$G$11),0,1)</f>
        <v>1</v>
      </c>
      <c r="AN3796" s="77">
        <f>IF(H3796&lt;Variables!$G$13,1,0)</f>
        <v>1</v>
      </c>
      <c r="AO3796" s="77">
        <f>IF(R3796&lt;Variables!$G$12,0,1)</f>
        <v>1</v>
      </c>
      <c r="AP3796" s="78">
        <f t="shared" si="121"/>
        <v>0</v>
      </c>
      <c r="AQ3796" s="77">
        <f>IF(V3796&lt;Variables!$G$15,1,0)</f>
        <v>1</v>
      </c>
      <c r="AR3796" s="77">
        <v>1</v>
      </c>
      <c r="AS3796" s="77">
        <v>0</v>
      </c>
      <c r="AT3796" s="77">
        <v>0</v>
      </c>
      <c r="AU3796" s="77">
        <v>0</v>
      </c>
      <c r="BA3796" s="77">
        <v>2</v>
      </c>
    </row>
    <row r="3797" spans="3:53" x14ac:dyDescent="0.25">
      <c r="C3797" s="77" t="s">
        <v>513</v>
      </c>
      <c r="D3797" s="77" t="s">
        <v>440</v>
      </c>
      <c r="E3797" s="77">
        <v>1.1299999999999999</v>
      </c>
      <c r="F3797" s="77">
        <v>6.51</v>
      </c>
      <c r="G3797" s="77">
        <v>2.73</v>
      </c>
      <c r="H3797" s="77">
        <v>-99999</v>
      </c>
      <c r="I3797" s="77">
        <v>78.734999999999999</v>
      </c>
      <c r="J3797" s="77" t="s">
        <v>74</v>
      </c>
      <c r="K3797" s="77">
        <v>57.04</v>
      </c>
      <c r="L3797" s="77">
        <v>1.1375</v>
      </c>
      <c r="M3797" s="77">
        <v>-0.65934065934066477</v>
      </c>
      <c r="N3797" s="77">
        <v>1.137875</v>
      </c>
      <c r="O3797" s="77">
        <v>-0.69207953421949486</v>
      </c>
      <c r="P3797" s="77">
        <v>15728</v>
      </c>
      <c r="Q3797" s="77">
        <v>138100</v>
      </c>
      <c r="R3797" s="77">
        <v>0.11</v>
      </c>
      <c r="S3797" s="77">
        <v>21.584</v>
      </c>
      <c r="T3797" s="77">
        <v>6.8820000000000006</v>
      </c>
      <c r="U3797" s="77">
        <v>13.086399999999999</v>
      </c>
      <c r="V3797" s="77">
        <v>2.4704826549450551</v>
      </c>
      <c r="AC3797" s="77">
        <v>1.1499999999999999</v>
      </c>
      <c r="AD3797" s="77">
        <v>1.1200000000000001</v>
      </c>
      <c r="AH3797" s="77">
        <f>IF(AND(M3797&lt;Variables!$G$6,M3797&gt;Variables!$G$5),0,1)</f>
        <v>1</v>
      </c>
      <c r="AI3797" s="77">
        <f t="shared" si="120"/>
        <v>1</v>
      </c>
      <c r="AJ3797" s="77">
        <f>IF(I3797&gt;Variables!$G$7,0,1)</f>
        <v>0</v>
      </c>
      <c r="AK3797" s="77">
        <f>IF(F3797&gt;Variables!$G$8,0,1)</f>
        <v>1</v>
      </c>
      <c r="AL3797" s="77">
        <f>IF(G3797&gt;Variables!$G$9,0,1)</f>
        <v>1</v>
      </c>
      <c r="AM3797" s="77">
        <f>IF(AND(K3797&gt;Variables!$G$10,K3797&lt;Variables!$G$11),0,1)</f>
        <v>1</v>
      </c>
      <c r="AN3797" s="77">
        <f>IF(H3797&lt;Variables!$G$13,1,0)</f>
        <v>1</v>
      </c>
      <c r="AO3797" s="77">
        <f>IF(R3797&lt;Variables!$G$12,0,1)</f>
        <v>0</v>
      </c>
      <c r="AP3797" s="78">
        <f t="shared" si="121"/>
        <v>0</v>
      </c>
      <c r="AQ3797" s="77">
        <f>IF(V3797&lt;Variables!$G$15,1,0)</f>
        <v>1</v>
      </c>
      <c r="AR3797" s="77">
        <v>0</v>
      </c>
      <c r="AS3797" s="77">
        <v>0</v>
      </c>
      <c r="AT3797" s="77">
        <v>0</v>
      </c>
      <c r="AU3797" s="77">
        <v>0</v>
      </c>
      <c r="BA3797" s="77">
        <v>0</v>
      </c>
    </row>
    <row r="3798" spans="3:53" x14ac:dyDescent="0.25">
      <c r="C3798" s="77" t="s">
        <v>513</v>
      </c>
      <c r="D3798" s="77" t="s">
        <v>495</v>
      </c>
      <c r="E3798" s="77">
        <v>5.91</v>
      </c>
      <c r="F3798" s="77">
        <v>17.100000000000001</v>
      </c>
      <c r="G3798" s="77">
        <v>11.9</v>
      </c>
      <c r="H3798" s="77">
        <v>37.92</v>
      </c>
      <c r="I3798" s="77">
        <v>-7.9000000000000001E-2</v>
      </c>
      <c r="J3798" s="77" t="s">
        <v>74</v>
      </c>
      <c r="K3798" s="77">
        <v>53.41</v>
      </c>
      <c r="L3798" s="77">
        <v>5.8413099999999991</v>
      </c>
      <c r="M3798" s="77">
        <v>-0.19362095146463801</v>
      </c>
      <c r="N3798" s="77">
        <v>5.7144717391304347</v>
      </c>
      <c r="O3798" s="77">
        <v>2.0216787507841478</v>
      </c>
      <c r="P3798" s="77">
        <v>328220</v>
      </c>
      <c r="Q3798" s="77">
        <v>117980</v>
      </c>
      <c r="R3798" s="77">
        <v>2.78</v>
      </c>
      <c r="S3798" s="77">
        <v>21.584</v>
      </c>
      <c r="T3798" s="77">
        <v>6.8820000000000006</v>
      </c>
      <c r="U3798" s="77">
        <v>13.086399999999999</v>
      </c>
      <c r="V3798" s="77">
        <v>2.4092685393577811</v>
      </c>
      <c r="AC3798" s="77">
        <v>6.29</v>
      </c>
      <c r="AD3798" s="77">
        <v>5.15</v>
      </c>
      <c r="AH3798" s="77">
        <f>IF(AND(M3798&lt;Variables!$G$6,M3798&gt;Variables!$G$5),0,1)</f>
        <v>1</v>
      </c>
      <c r="AI3798" s="77">
        <f t="shared" si="120"/>
        <v>0</v>
      </c>
      <c r="AJ3798" s="77">
        <f>IF(I3798&gt;Variables!$G$7,0,1)</f>
        <v>1</v>
      </c>
      <c r="AK3798" s="77">
        <f>IF(F3798&gt;Variables!$G$8,0,1)</f>
        <v>0</v>
      </c>
      <c r="AL3798" s="77">
        <f>IF(G3798&gt;Variables!$G$9,0,1)</f>
        <v>0</v>
      </c>
      <c r="AM3798" s="77">
        <f>IF(AND(K3798&gt;Variables!$G$10,K3798&lt;Variables!$G$11),0,1)</f>
        <v>1</v>
      </c>
      <c r="AN3798" s="77">
        <f>IF(H3798&lt;Variables!$G$13,1,0)</f>
        <v>1</v>
      </c>
      <c r="AO3798" s="77">
        <f>IF(R3798&lt;Variables!$G$12,0,1)</f>
        <v>1</v>
      </c>
      <c r="AP3798" s="78">
        <f t="shared" si="121"/>
        <v>0</v>
      </c>
      <c r="AQ3798" s="77">
        <f>IF(V3798&lt;Variables!$G$15,1,0)</f>
        <v>1</v>
      </c>
      <c r="AR3798" s="77">
        <v>1</v>
      </c>
      <c r="AS3798" s="77">
        <v>0</v>
      </c>
      <c r="AT3798" s="77">
        <v>0</v>
      </c>
      <c r="AU3798" s="77">
        <v>0</v>
      </c>
      <c r="BA3798" s="77">
        <v>2</v>
      </c>
    </row>
    <row r="3799" spans="3:53" x14ac:dyDescent="0.25">
      <c r="C3799" s="77" t="s">
        <v>513</v>
      </c>
      <c r="D3799" s="77" t="s">
        <v>497</v>
      </c>
      <c r="E3799" s="77">
        <v>5.0599999999999996</v>
      </c>
      <c r="F3799" s="77">
        <v>24.25</v>
      </c>
      <c r="G3799" s="77">
        <v>19.29</v>
      </c>
      <c r="H3799" s="77">
        <v>41.09</v>
      </c>
      <c r="I3799" s="77">
        <v>-15.170999999999999</v>
      </c>
      <c r="J3799" s="77" t="s">
        <v>74</v>
      </c>
      <c r="K3799" s="77">
        <v>54.18</v>
      </c>
      <c r="L3799" s="77">
        <v>5.1182105263157887</v>
      </c>
      <c r="M3799" s="77">
        <v>-0.9419410567015396</v>
      </c>
      <c r="N3799" s="77">
        <v>5.1028533333333321</v>
      </c>
      <c r="O3799" s="77">
        <v>-0.64382280240594525</v>
      </c>
      <c r="P3799" s="77">
        <v>2060000</v>
      </c>
      <c r="Q3799" s="77">
        <v>49940</v>
      </c>
      <c r="R3799" s="77">
        <v>41.25</v>
      </c>
      <c r="S3799" s="77">
        <v>21.584</v>
      </c>
      <c r="T3799" s="77">
        <v>6.8820000000000006</v>
      </c>
      <c r="U3799" s="77">
        <v>13.086399999999999</v>
      </c>
      <c r="V3799" s="77">
        <v>2.446166229200172</v>
      </c>
      <c r="AC3799" s="77">
        <v>5.73</v>
      </c>
      <c r="AD3799" s="77">
        <v>4.8099999999999996</v>
      </c>
      <c r="AH3799" s="77">
        <f>IF(AND(M3799&lt;Variables!$G$6,M3799&gt;Variables!$G$5),0,1)</f>
        <v>1</v>
      </c>
      <c r="AI3799" s="77">
        <f t="shared" si="120"/>
        <v>0</v>
      </c>
      <c r="AJ3799" s="77">
        <f>IF(I3799&gt;Variables!$G$7,0,1)</f>
        <v>1</v>
      </c>
      <c r="AK3799" s="77">
        <f>IF(F3799&gt;Variables!$G$8,0,1)</f>
        <v>0</v>
      </c>
      <c r="AL3799" s="77">
        <f>IF(G3799&gt;Variables!$G$9,0,1)</f>
        <v>0</v>
      </c>
      <c r="AM3799" s="77">
        <f>IF(AND(K3799&gt;Variables!$G$10,K3799&lt;Variables!$G$11),0,1)</f>
        <v>1</v>
      </c>
      <c r="AN3799" s="77">
        <f>IF(H3799&lt;Variables!$G$13,1,0)</f>
        <v>1</v>
      </c>
      <c r="AO3799" s="77">
        <f>IF(R3799&lt;Variables!$G$12,0,1)</f>
        <v>1</v>
      </c>
      <c r="AP3799" s="78">
        <f t="shared" si="121"/>
        <v>0</v>
      </c>
      <c r="AQ3799" s="77">
        <f>IF(V3799&lt;Variables!$G$15,1,0)</f>
        <v>1</v>
      </c>
      <c r="AR3799" s="77">
        <v>0</v>
      </c>
      <c r="AS3799" s="77">
        <v>0</v>
      </c>
      <c r="AT3799" s="77">
        <v>1</v>
      </c>
      <c r="AU3799" s="77">
        <v>0</v>
      </c>
      <c r="BA3799" s="77">
        <v>-2.25</v>
      </c>
    </row>
    <row r="3800" spans="3:53" x14ac:dyDescent="0.25">
      <c r="C3800" s="77" t="s">
        <v>513</v>
      </c>
      <c r="D3800" s="77" t="s">
        <v>180</v>
      </c>
      <c r="E3800" s="77">
        <v>14.43</v>
      </c>
      <c r="F3800" s="77">
        <v>6.51</v>
      </c>
      <c r="G3800" s="77">
        <v>5.38</v>
      </c>
      <c r="H3800" s="77">
        <v>3300</v>
      </c>
      <c r="I3800" s="77">
        <v>-79.546999999999997</v>
      </c>
      <c r="J3800" s="77" t="s">
        <v>74</v>
      </c>
      <c r="K3800" s="77">
        <v>73.22</v>
      </c>
      <c r="L3800" s="77">
        <v>14.101965</v>
      </c>
      <c r="M3800" s="77">
        <v>1.475219942752676</v>
      </c>
      <c r="N3800" s="77">
        <v>13.916613043478259</v>
      </c>
      <c r="O3800" s="77">
        <v>2.8267435136172652</v>
      </c>
      <c r="P3800" s="77">
        <v>1216000</v>
      </c>
      <c r="Q3800" s="77">
        <v>13981000</v>
      </c>
      <c r="R3800" s="77">
        <v>0.09</v>
      </c>
      <c r="S3800" s="77">
        <v>21.584</v>
      </c>
      <c r="T3800" s="77">
        <v>6.8820000000000006</v>
      </c>
      <c r="U3800" s="77">
        <v>13.086399999999999</v>
      </c>
      <c r="V3800" s="77">
        <v>2.4702761762681988</v>
      </c>
      <c r="AC3800" s="77">
        <v>14.49</v>
      </c>
      <c r="AD3800" s="77">
        <v>13.81</v>
      </c>
      <c r="AH3800" s="77">
        <f>IF(AND(M3800&lt;Variables!$G$6,M3800&gt;Variables!$G$5),0,1)</f>
        <v>1</v>
      </c>
      <c r="AI3800" s="77">
        <f t="shared" si="120"/>
        <v>0</v>
      </c>
      <c r="AJ3800" s="77">
        <f>IF(I3800&gt;Variables!$G$7,0,1)</f>
        <v>1</v>
      </c>
      <c r="AK3800" s="77">
        <f>IF(F3800&gt;Variables!$G$8,0,1)</f>
        <v>1</v>
      </c>
      <c r="AL3800" s="77">
        <f>IF(G3800&gt;Variables!$G$9,0,1)</f>
        <v>1</v>
      </c>
      <c r="AM3800" s="77">
        <f>IF(AND(K3800&gt;Variables!$G$10,K3800&lt;Variables!$G$11),0,1)</f>
        <v>1</v>
      </c>
      <c r="AN3800" s="77">
        <f>IF(H3800&lt;Variables!$G$13,1,0)</f>
        <v>0</v>
      </c>
      <c r="AO3800" s="77">
        <f>IF(R3800&lt;Variables!$G$12,0,1)</f>
        <v>0</v>
      </c>
      <c r="AP3800" s="78">
        <f t="shared" si="121"/>
        <v>0</v>
      </c>
      <c r="AQ3800" s="77">
        <f>IF(V3800&lt;Variables!$G$15,1,0)</f>
        <v>1</v>
      </c>
      <c r="AR3800" s="77">
        <v>0</v>
      </c>
      <c r="AS3800" s="77">
        <v>0</v>
      </c>
      <c r="AT3800" s="77">
        <v>1</v>
      </c>
      <c r="AU3800" s="77">
        <v>0</v>
      </c>
      <c r="BA3800" s="77">
        <v>-2.25</v>
      </c>
    </row>
    <row r="3801" spans="3:53" x14ac:dyDescent="0.25">
      <c r="C3801" s="77" t="s">
        <v>513</v>
      </c>
      <c r="D3801" s="77" t="s">
        <v>489</v>
      </c>
      <c r="E3801" s="77">
        <v>27.58</v>
      </c>
      <c r="F3801" s="77">
        <v>7.18</v>
      </c>
      <c r="G3801" s="77">
        <v>6.21</v>
      </c>
      <c r="H3801" s="77">
        <v>3040</v>
      </c>
      <c r="I3801" s="77">
        <v>6.2960000000000003</v>
      </c>
      <c r="J3801" s="77" t="s">
        <v>74</v>
      </c>
      <c r="K3801" s="77">
        <v>63.84</v>
      </c>
      <c r="L3801" s="77">
        <v>27.303852631578941</v>
      </c>
      <c r="M3801" s="77">
        <v>0.60851254459560156</v>
      </c>
      <c r="N3801" s="77">
        <v>27.170513333333339</v>
      </c>
      <c r="O3801" s="77">
        <v>1.1022488349502151</v>
      </c>
      <c r="P3801" s="77">
        <v>461623</v>
      </c>
      <c r="Q3801" s="77">
        <v>1247000</v>
      </c>
      <c r="R3801" s="77">
        <v>0.37</v>
      </c>
      <c r="S3801" s="77">
        <v>21.584</v>
      </c>
      <c r="T3801" s="77">
        <v>6.8820000000000006</v>
      </c>
      <c r="U3801" s="77">
        <v>13.086399999999999</v>
      </c>
      <c r="V3801" s="77">
        <v>2.4702388761140321</v>
      </c>
      <c r="AC3801" s="77">
        <v>27.88</v>
      </c>
      <c r="AD3801" s="77">
        <v>27.055</v>
      </c>
      <c r="AH3801" s="77">
        <f>IF(AND(M3801&lt;Variables!$G$6,M3801&gt;Variables!$G$5),0,1)</f>
        <v>1</v>
      </c>
      <c r="AI3801" s="77">
        <f t="shared" si="120"/>
        <v>0</v>
      </c>
      <c r="AJ3801" s="77">
        <f>IF(I3801&gt;Variables!$G$7,0,1)</f>
        <v>1</v>
      </c>
      <c r="AK3801" s="77">
        <f>IF(F3801&gt;Variables!$G$8,0,1)</f>
        <v>1</v>
      </c>
      <c r="AL3801" s="77">
        <f>IF(G3801&gt;Variables!$G$9,0,1)</f>
        <v>1</v>
      </c>
      <c r="AM3801" s="77">
        <f>IF(AND(K3801&gt;Variables!$G$10,K3801&lt;Variables!$G$11),0,1)</f>
        <v>0</v>
      </c>
      <c r="AN3801" s="77">
        <f>IF(H3801&lt;Variables!$G$13,1,0)</f>
        <v>0</v>
      </c>
      <c r="AO3801" s="77">
        <f>IF(R3801&lt;Variables!$G$12,0,1)</f>
        <v>0</v>
      </c>
      <c r="AP3801" s="78">
        <f t="shared" si="121"/>
        <v>0</v>
      </c>
      <c r="AQ3801" s="77">
        <f>IF(V3801&lt;Variables!$G$15,1,0)</f>
        <v>1</v>
      </c>
      <c r="AR3801" s="77">
        <v>0</v>
      </c>
      <c r="AS3801" s="77">
        <v>1</v>
      </c>
      <c r="AT3801" s="77">
        <v>0</v>
      </c>
      <c r="AU3801" s="77">
        <v>0</v>
      </c>
      <c r="BA3801" s="77">
        <v>0.36</v>
      </c>
    </row>
    <row r="3802" spans="3:53" x14ac:dyDescent="0.25">
      <c r="C3802" s="77" t="s">
        <v>513</v>
      </c>
      <c r="D3802" s="77" t="s">
        <v>491</v>
      </c>
      <c r="E3802" s="77">
        <v>14.07</v>
      </c>
      <c r="F3802" s="77">
        <v>7.21</v>
      </c>
      <c r="G3802" s="77">
        <v>0.25</v>
      </c>
      <c r="H3802" s="77">
        <v>12130</v>
      </c>
      <c r="I3802" s="77">
        <v>93.733000000000004</v>
      </c>
      <c r="J3802" s="77" t="s">
        <v>74</v>
      </c>
      <c r="K3802" s="77">
        <v>75.48</v>
      </c>
      <c r="L3802" s="77">
        <v>14.0243875</v>
      </c>
      <c r="M3802" s="77">
        <v>0.1469761157127209</v>
      </c>
      <c r="N3802" s="77">
        <v>14.01772083333333</v>
      </c>
      <c r="O3802" s="77">
        <v>0.19460486473520011</v>
      </c>
      <c r="P3802" s="77">
        <v>32559</v>
      </c>
      <c r="Q3802" s="77">
        <v>162862</v>
      </c>
      <c r="R3802" s="77">
        <v>0.2</v>
      </c>
      <c r="S3802" s="77">
        <v>21.584</v>
      </c>
      <c r="T3802" s="77">
        <v>6.8820000000000006</v>
      </c>
      <c r="U3802" s="77">
        <v>13.086399999999999</v>
      </c>
      <c r="V3802" s="77">
        <v>2.6163360012663648</v>
      </c>
      <c r="AC3802" s="77">
        <v>14.0944</v>
      </c>
      <c r="AD3802" s="77">
        <v>13.86</v>
      </c>
      <c r="AH3802" s="77">
        <f>IF(AND(M3802&lt;Variables!$G$6,M3802&gt;Variables!$G$5),0,1)</f>
        <v>1</v>
      </c>
      <c r="AI3802" s="77">
        <f t="shared" si="120"/>
        <v>0</v>
      </c>
      <c r="AJ3802" s="77">
        <f>IF(I3802&gt;Variables!$G$7,0,1)</f>
        <v>0</v>
      </c>
      <c r="AK3802" s="77">
        <f>IF(F3802&gt;Variables!$G$8,0,1)</f>
        <v>1</v>
      </c>
      <c r="AL3802" s="77">
        <f>IF(G3802&gt;Variables!$G$9,0,1)</f>
        <v>1</v>
      </c>
      <c r="AM3802" s="77">
        <f>IF(AND(K3802&gt;Variables!$G$10,K3802&lt;Variables!$G$11),0,1)</f>
        <v>1</v>
      </c>
      <c r="AN3802" s="77">
        <f>IF(H3802&lt;Variables!$G$13,1,0)</f>
        <v>0</v>
      </c>
      <c r="AO3802" s="77">
        <f>IF(R3802&lt;Variables!$G$12,0,1)</f>
        <v>0</v>
      </c>
      <c r="AP3802" s="78">
        <f t="shared" si="121"/>
        <v>0</v>
      </c>
      <c r="AQ3802" s="77">
        <f>IF(V3802&lt;Variables!$G$15,1,0)</f>
        <v>1</v>
      </c>
      <c r="AR3802" s="77">
        <v>0</v>
      </c>
      <c r="AS3802" s="77">
        <v>0</v>
      </c>
      <c r="AT3802" s="77">
        <v>0</v>
      </c>
      <c r="AU3802" s="77">
        <v>1</v>
      </c>
      <c r="BA3802" s="77">
        <v>-1.21</v>
      </c>
    </row>
    <row r="3803" spans="3:53" x14ac:dyDescent="0.25">
      <c r="C3803" s="77" t="s">
        <v>513</v>
      </c>
      <c r="D3803" s="77" t="s">
        <v>492</v>
      </c>
      <c r="E3803" s="77">
        <v>11.1</v>
      </c>
      <c r="F3803" s="77">
        <v>7.34</v>
      </c>
      <c r="G3803" s="77">
        <v>0.96</v>
      </c>
      <c r="H3803" s="77">
        <v>2000</v>
      </c>
      <c r="I3803" s="77">
        <v>541.90499999999997</v>
      </c>
      <c r="J3803" s="77" t="s">
        <v>74</v>
      </c>
      <c r="K3803" s="77">
        <v>44.36</v>
      </c>
      <c r="L3803" s="77">
        <v>11.125999999999999</v>
      </c>
      <c r="M3803" s="77">
        <v>-0.54826532446521614</v>
      </c>
      <c r="N3803" s="77">
        <v>11.090947826086961</v>
      </c>
      <c r="O3803" s="77">
        <v>-0.23395499188920271</v>
      </c>
      <c r="P3803" s="77">
        <v>493547</v>
      </c>
      <c r="Q3803" s="77">
        <v>1997000</v>
      </c>
      <c r="R3803" s="77">
        <v>0.25</v>
      </c>
      <c r="S3803" s="77">
        <v>21.584</v>
      </c>
      <c r="T3803" s="77">
        <v>6.8820000000000006</v>
      </c>
      <c r="U3803" s="77">
        <v>13.086399999999999</v>
      </c>
      <c r="V3803" s="77">
        <v>2.313894177386302</v>
      </c>
      <c r="AC3803" s="77">
        <v>11.23</v>
      </c>
      <c r="AD3803" s="77">
        <v>10.62</v>
      </c>
      <c r="AH3803" s="77">
        <f>IF(AND(M3803&lt;Variables!$G$6,M3803&gt;Variables!$G$5),0,1)</f>
        <v>1</v>
      </c>
      <c r="AI3803" s="77">
        <f t="shared" si="120"/>
        <v>0</v>
      </c>
      <c r="AJ3803" s="77">
        <f>IF(I3803&gt;Variables!$G$7,0,1)</f>
        <v>0</v>
      </c>
      <c r="AK3803" s="77">
        <f>IF(F3803&gt;Variables!$G$8,0,1)</f>
        <v>1</v>
      </c>
      <c r="AL3803" s="77">
        <f>IF(G3803&gt;Variables!$G$9,0,1)</f>
        <v>1</v>
      </c>
      <c r="AM3803" s="77">
        <f>IF(AND(K3803&gt;Variables!$G$10,K3803&lt;Variables!$G$11),0,1)</f>
        <v>1</v>
      </c>
      <c r="AN3803" s="77">
        <f>IF(H3803&lt;Variables!$G$13,1,0)</f>
        <v>0</v>
      </c>
      <c r="AO3803" s="77">
        <f>IF(R3803&lt;Variables!$G$12,0,1)</f>
        <v>0</v>
      </c>
      <c r="AP3803" s="78">
        <f t="shared" si="121"/>
        <v>0</v>
      </c>
      <c r="AQ3803" s="77">
        <f>IF(V3803&lt;Variables!$G$15,1,0)</f>
        <v>1</v>
      </c>
      <c r="AR3803" s="77">
        <v>0</v>
      </c>
      <c r="AS3803" s="77">
        <v>0</v>
      </c>
      <c r="AT3803" s="77">
        <v>1</v>
      </c>
      <c r="AU3803" s="77">
        <v>0</v>
      </c>
      <c r="BA3803" s="77">
        <v>-1.23</v>
      </c>
    </row>
    <row r="3804" spans="3:53" x14ac:dyDescent="0.25">
      <c r="C3804" s="77" t="s">
        <v>513</v>
      </c>
      <c r="D3804" s="77" t="s">
        <v>488</v>
      </c>
      <c r="E3804" s="77">
        <v>7.45</v>
      </c>
      <c r="F3804" s="77">
        <v>61.47</v>
      </c>
      <c r="G3804" s="77">
        <v>0.86</v>
      </c>
      <c r="H3804" s="77">
        <v>125.36</v>
      </c>
      <c r="I3804" s="77">
        <v>14.615</v>
      </c>
      <c r="J3804" s="77" t="s">
        <v>75</v>
      </c>
      <c r="K3804" s="77">
        <v>45.96</v>
      </c>
      <c r="L3804" s="77">
        <v>7.6735799999999994</v>
      </c>
      <c r="M3804" s="77">
        <v>-5.2358872911991483</v>
      </c>
      <c r="N3804" s="77">
        <v>7.52912380952381</v>
      </c>
      <c r="O3804" s="77">
        <v>-3.4177125523997058</v>
      </c>
      <c r="P3804" s="77">
        <v>82980000</v>
      </c>
      <c r="Q3804" s="77">
        <v>525460</v>
      </c>
      <c r="R3804" s="77">
        <v>157.91999999999999</v>
      </c>
      <c r="S3804" s="77">
        <v>21.584</v>
      </c>
      <c r="T3804" s="77">
        <v>6.8820000000000006</v>
      </c>
      <c r="U3804" s="77">
        <v>13.086399999999999</v>
      </c>
      <c r="V3804" s="77">
        <v>2.4001888498833659</v>
      </c>
      <c r="AC3804" s="77">
        <v>7.75</v>
      </c>
      <c r="AD3804" s="77">
        <v>6.1517999999999997</v>
      </c>
      <c r="AH3804" s="77">
        <f>IF(AND(M3804&lt;Variables!$G$6,M3804&gt;Variables!$G$5),0,1)</f>
        <v>0</v>
      </c>
      <c r="AI3804" s="77">
        <f t="shared" si="120"/>
        <v>0</v>
      </c>
      <c r="AJ3804" s="77">
        <f>IF(I3804&gt;Variables!$G$7,0,1)</f>
        <v>1</v>
      </c>
      <c r="AK3804" s="77">
        <f>IF(F3804&gt;Variables!$G$8,0,1)</f>
        <v>0</v>
      </c>
      <c r="AL3804" s="77">
        <f>IF(G3804&gt;Variables!$G$9,0,1)</f>
        <v>1</v>
      </c>
      <c r="AM3804" s="77">
        <f>IF(AND(K3804&gt;Variables!$G$10,K3804&lt;Variables!$G$11),0,1)</f>
        <v>1</v>
      </c>
      <c r="AN3804" s="77">
        <f>IF(H3804&lt;Variables!$G$13,1,0)</f>
        <v>1</v>
      </c>
      <c r="AO3804" s="77">
        <f>IF(R3804&lt;Variables!$G$12,0,1)</f>
        <v>1</v>
      </c>
      <c r="AP3804" s="78">
        <f t="shared" si="121"/>
        <v>1</v>
      </c>
      <c r="AQ3804" s="77">
        <f>IF(V3804&lt;Variables!$G$15,1,0)</f>
        <v>1</v>
      </c>
      <c r="AR3804" s="77">
        <v>0</v>
      </c>
      <c r="AS3804" s="77">
        <v>0</v>
      </c>
      <c r="AT3804" s="77">
        <v>1</v>
      </c>
      <c r="AU3804" s="77">
        <v>0</v>
      </c>
      <c r="BA3804" s="77">
        <v>-2.25</v>
      </c>
    </row>
    <row r="3805" spans="3:53" x14ac:dyDescent="0.25">
      <c r="C3805" s="77" t="s">
        <v>513</v>
      </c>
      <c r="D3805" s="77" t="s">
        <v>451</v>
      </c>
      <c r="E3805" s="77">
        <v>23.32</v>
      </c>
      <c r="F3805" s="77">
        <v>8.27</v>
      </c>
      <c r="G3805" s="77">
        <v>5.66</v>
      </c>
      <c r="H3805" s="77">
        <v>12530</v>
      </c>
      <c r="I3805" s="77">
        <v>14.762</v>
      </c>
      <c r="J3805" s="77" t="s">
        <v>74</v>
      </c>
      <c r="K3805" s="77">
        <v>52.93</v>
      </c>
      <c r="L3805" s="77">
        <v>23.202210000000001</v>
      </c>
      <c r="M3805" s="77">
        <v>-0.3112203535783804</v>
      </c>
      <c r="N3805" s="77">
        <v>22.820499999999999</v>
      </c>
      <c r="O3805" s="77">
        <v>1.356236716986903</v>
      </c>
      <c r="P3805" s="77">
        <v>402856</v>
      </c>
      <c r="Q3805" s="77">
        <v>1175000</v>
      </c>
      <c r="R3805" s="77">
        <v>0.34</v>
      </c>
      <c r="S3805" s="77">
        <v>21.584</v>
      </c>
      <c r="T3805" s="77">
        <v>6.8820000000000006</v>
      </c>
      <c r="U3805" s="77">
        <v>13.086399999999999</v>
      </c>
      <c r="V3805" s="77">
        <v>2.408080026029761</v>
      </c>
      <c r="AC3805" s="77">
        <v>23.79</v>
      </c>
      <c r="AD3805" s="77">
        <v>23.09</v>
      </c>
      <c r="AH3805" s="77">
        <f>IF(AND(M3805&lt;Variables!$G$6,M3805&gt;Variables!$G$5),0,1)</f>
        <v>1</v>
      </c>
      <c r="AI3805" s="77">
        <f t="shared" si="120"/>
        <v>0</v>
      </c>
      <c r="AJ3805" s="77">
        <f>IF(I3805&gt;Variables!$G$7,0,1)</f>
        <v>1</v>
      </c>
      <c r="AK3805" s="77">
        <f>IF(F3805&gt;Variables!$G$8,0,1)</f>
        <v>1</v>
      </c>
      <c r="AL3805" s="77">
        <f>IF(G3805&gt;Variables!$G$9,0,1)</f>
        <v>1</v>
      </c>
      <c r="AM3805" s="77">
        <f>IF(AND(K3805&gt;Variables!$G$10,K3805&lt;Variables!$G$11),0,1)</f>
        <v>1</v>
      </c>
      <c r="AN3805" s="77">
        <f>IF(H3805&lt;Variables!$G$13,1,0)</f>
        <v>0</v>
      </c>
      <c r="AO3805" s="77">
        <f>IF(R3805&lt;Variables!$G$12,0,1)</f>
        <v>0</v>
      </c>
      <c r="AP3805" s="78">
        <f t="shared" si="121"/>
        <v>0</v>
      </c>
      <c r="AQ3805" s="77">
        <f>IF(V3805&lt;Variables!$G$15,1,0)</f>
        <v>1</v>
      </c>
      <c r="AR3805" s="77">
        <v>1</v>
      </c>
      <c r="AS3805" s="77">
        <v>0</v>
      </c>
      <c r="AT3805" s="77">
        <v>0</v>
      </c>
      <c r="AU3805" s="77">
        <v>0</v>
      </c>
      <c r="BA3805" s="77">
        <v>2</v>
      </c>
    </row>
    <row r="3806" spans="3:53" x14ac:dyDescent="0.25">
      <c r="C3806" s="77" t="s">
        <v>513</v>
      </c>
      <c r="D3806" s="77" t="s">
        <v>493</v>
      </c>
      <c r="E3806" s="77">
        <v>25.04</v>
      </c>
      <c r="F3806" s="77">
        <v>8.82</v>
      </c>
      <c r="G3806" s="77">
        <v>5.71</v>
      </c>
      <c r="H3806" s="77">
        <v>2730</v>
      </c>
      <c r="I3806" s="77">
        <v>198.17699999999999</v>
      </c>
      <c r="J3806" s="77" t="s">
        <v>74</v>
      </c>
      <c r="K3806" s="77">
        <v>59.43</v>
      </c>
      <c r="L3806" s="77">
        <v>24.960229999999999</v>
      </c>
      <c r="M3806" s="77">
        <v>0.19939720106745309</v>
      </c>
      <c r="N3806" s="77">
        <v>24.697417391304349</v>
      </c>
      <c r="O3806" s="77">
        <v>1.265648969457482</v>
      </c>
      <c r="P3806" s="77">
        <v>1109000</v>
      </c>
      <c r="Q3806" s="77">
        <v>3584000</v>
      </c>
      <c r="R3806" s="77">
        <v>0.31</v>
      </c>
      <c r="S3806" s="77">
        <v>21.584</v>
      </c>
      <c r="T3806" s="77">
        <v>6.8820000000000006</v>
      </c>
      <c r="U3806" s="77">
        <v>13.086399999999999</v>
      </c>
      <c r="V3806" s="77">
        <v>2.454080121301927</v>
      </c>
      <c r="AC3806" s="77">
        <v>25.22</v>
      </c>
      <c r="AD3806" s="77">
        <v>24.18</v>
      </c>
      <c r="AH3806" s="77">
        <f>IF(AND(M3806&lt;Variables!$G$6,M3806&gt;Variables!$G$5),0,1)</f>
        <v>1</v>
      </c>
      <c r="AI3806" s="77">
        <f t="shared" si="120"/>
        <v>0</v>
      </c>
      <c r="AJ3806" s="77">
        <f>IF(I3806&gt;Variables!$G$7,0,1)</f>
        <v>0</v>
      </c>
      <c r="AK3806" s="77">
        <f>IF(F3806&gt;Variables!$G$8,0,1)</f>
        <v>1</v>
      </c>
      <c r="AL3806" s="77">
        <f>IF(G3806&gt;Variables!$G$9,0,1)</f>
        <v>1</v>
      </c>
      <c r="AM3806" s="77">
        <f>IF(AND(K3806&gt;Variables!$G$10,K3806&lt;Variables!$G$11),0,1)</f>
        <v>1</v>
      </c>
      <c r="AN3806" s="77">
        <f>IF(H3806&lt;Variables!$G$13,1,0)</f>
        <v>0</v>
      </c>
      <c r="AO3806" s="77">
        <f>IF(R3806&lt;Variables!$G$12,0,1)</f>
        <v>0</v>
      </c>
      <c r="AP3806" s="78">
        <f t="shared" si="121"/>
        <v>0</v>
      </c>
      <c r="AQ3806" s="77">
        <f>IF(V3806&lt;Variables!$G$15,1,0)</f>
        <v>1</v>
      </c>
      <c r="AR3806" s="77">
        <v>0</v>
      </c>
      <c r="AS3806" s="77">
        <v>0</v>
      </c>
      <c r="AT3806" s="77">
        <v>0</v>
      </c>
      <c r="AU3806" s="77">
        <v>1</v>
      </c>
      <c r="BA3806" s="77">
        <v>-0.92</v>
      </c>
    </row>
    <row r="3807" spans="3:53" x14ac:dyDescent="0.25">
      <c r="C3807" s="77" t="s">
        <v>513</v>
      </c>
      <c r="D3807" s="77" t="s">
        <v>498</v>
      </c>
      <c r="E3807" s="77">
        <v>38.82</v>
      </c>
      <c r="F3807" s="77">
        <v>8.98</v>
      </c>
      <c r="G3807" s="77">
        <v>8.49</v>
      </c>
      <c r="H3807" s="77">
        <v>5300</v>
      </c>
      <c r="I3807" s="77">
        <v>-10.935</v>
      </c>
      <c r="J3807" s="77" t="s">
        <v>74</v>
      </c>
      <c r="K3807" s="77">
        <v>61</v>
      </c>
      <c r="L3807" s="77">
        <v>38.785440000000008</v>
      </c>
      <c r="M3807" s="77">
        <v>0.1148884736127524</v>
      </c>
      <c r="N3807" s="77">
        <v>38.175176086956519</v>
      </c>
      <c r="O3807" s="77">
        <v>1.715313405632767</v>
      </c>
      <c r="P3807" s="77">
        <v>435920</v>
      </c>
      <c r="Q3807" s="77">
        <v>1530000</v>
      </c>
      <c r="R3807" s="77">
        <v>0.28000000000000003</v>
      </c>
      <c r="S3807" s="77">
        <v>21.584</v>
      </c>
      <c r="T3807" s="77">
        <v>6.8820000000000006</v>
      </c>
      <c r="U3807" s="77">
        <v>13.086399999999999</v>
      </c>
      <c r="V3807" s="77">
        <v>2.474323122656338</v>
      </c>
      <c r="AC3807" s="77">
        <v>39.399900000000002</v>
      </c>
      <c r="AD3807" s="77">
        <v>37.14</v>
      </c>
      <c r="AH3807" s="77">
        <f>IF(AND(M3807&lt;Variables!$G$6,M3807&gt;Variables!$G$5),0,1)</f>
        <v>1</v>
      </c>
      <c r="AI3807" s="77">
        <f t="shared" si="120"/>
        <v>0</v>
      </c>
      <c r="AJ3807" s="77">
        <f>IF(I3807&gt;Variables!$G$7,0,1)</f>
        <v>1</v>
      </c>
      <c r="AK3807" s="77">
        <f>IF(F3807&gt;Variables!$G$8,0,1)</f>
        <v>1</v>
      </c>
      <c r="AL3807" s="77">
        <f>IF(G3807&gt;Variables!$G$9,0,1)</f>
        <v>1</v>
      </c>
      <c r="AM3807" s="77">
        <f>IF(AND(K3807&gt;Variables!$G$10,K3807&lt;Variables!$G$11),0,1)</f>
        <v>1</v>
      </c>
      <c r="AN3807" s="77">
        <f>IF(H3807&lt;Variables!$G$13,1,0)</f>
        <v>0</v>
      </c>
      <c r="AO3807" s="77">
        <f>IF(R3807&lt;Variables!$G$12,0,1)</f>
        <v>0</v>
      </c>
      <c r="AP3807" s="78">
        <f t="shared" si="121"/>
        <v>0</v>
      </c>
      <c r="AQ3807" s="77">
        <f>IF(V3807&lt;Variables!$G$15,1,0)</f>
        <v>1</v>
      </c>
      <c r="AR3807" s="77">
        <v>0</v>
      </c>
      <c r="AS3807" s="77">
        <v>0</v>
      </c>
      <c r="AT3807" s="77">
        <v>1</v>
      </c>
      <c r="AU3807" s="77">
        <v>0</v>
      </c>
      <c r="BA3807" s="77">
        <v>-1.47</v>
      </c>
    </row>
    <row r="3808" spans="3:53" x14ac:dyDescent="0.25">
      <c r="C3808" s="77" t="s">
        <v>513</v>
      </c>
      <c r="D3808" s="77" t="s">
        <v>510</v>
      </c>
      <c r="E3808" s="77">
        <v>1.08</v>
      </c>
      <c r="F3808" s="77">
        <v>13.61</v>
      </c>
      <c r="G3808" s="77">
        <v>15.12</v>
      </c>
      <c r="H3808" s="77">
        <v>89.5</v>
      </c>
      <c r="I3808" s="77">
        <v>0</v>
      </c>
      <c r="J3808" s="77" t="s">
        <v>74</v>
      </c>
      <c r="K3808" s="77">
        <v>57.77</v>
      </c>
      <c r="L3808" s="77">
        <v>1.0951388888888891</v>
      </c>
      <c r="M3808" s="77">
        <v>-1.268230818009076E-2</v>
      </c>
      <c r="N3808" s="77">
        <v>1.030676388888889</v>
      </c>
      <c r="O3808" s="77">
        <v>6.2409124536610783</v>
      </c>
      <c r="P3808" s="77">
        <v>10000000</v>
      </c>
      <c r="Q3808" s="77">
        <v>3120000</v>
      </c>
      <c r="R3808" s="77">
        <v>3.21</v>
      </c>
      <c r="S3808" s="77">
        <v>21.584</v>
      </c>
      <c r="T3808" s="77">
        <v>6.8820000000000006</v>
      </c>
      <c r="U3808" s="77">
        <v>13.086399999999999</v>
      </c>
      <c r="V3808" s="77">
        <v>2.4481115279644889</v>
      </c>
      <c r="AC3808" s="77">
        <v>1.095</v>
      </c>
      <c r="AD3808" s="77">
        <v>0.99009999999999998</v>
      </c>
      <c r="AH3808" s="77">
        <f>IF(AND(M3808&lt;Variables!$G$6,M3808&gt;Variables!$G$5),0,1)</f>
        <v>1</v>
      </c>
      <c r="AI3808" s="77">
        <f t="shared" si="120"/>
        <v>0</v>
      </c>
      <c r="AJ3808" s="77">
        <f>IF(I3808&gt;Variables!$G$7,0,1)</f>
        <v>1</v>
      </c>
      <c r="AK3808" s="77">
        <f>IF(F3808&gt;Variables!$G$8,0,1)</f>
        <v>0</v>
      </c>
      <c r="AL3808" s="77">
        <f>IF(G3808&gt;Variables!$G$9,0,1)</f>
        <v>0</v>
      </c>
      <c r="AM3808" s="77">
        <f>IF(AND(K3808&gt;Variables!$G$10,K3808&lt;Variables!$G$11),0,1)</f>
        <v>1</v>
      </c>
      <c r="AN3808" s="77">
        <f>IF(H3808&lt;Variables!$G$13,1,0)</f>
        <v>1</v>
      </c>
      <c r="AO3808" s="77">
        <f>IF(R3808&lt;Variables!$G$12,0,1)</f>
        <v>1</v>
      </c>
      <c r="AP3808" s="78">
        <f t="shared" si="121"/>
        <v>0</v>
      </c>
      <c r="AQ3808" s="77">
        <f>IF(V3808&lt;Variables!$G$15,1,0)</f>
        <v>1</v>
      </c>
      <c r="AR3808" s="77">
        <v>0</v>
      </c>
      <c r="AS3808" s="77">
        <v>0</v>
      </c>
      <c r="AT3808" s="77">
        <v>1</v>
      </c>
      <c r="AU3808" s="77">
        <v>0</v>
      </c>
      <c r="BA3808" s="77">
        <v>-2.25</v>
      </c>
    </row>
    <row r="3809" spans="3:53" x14ac:dyDescent="0.25">
      <c r="C3809" s="77" t="s">
        <v>513</v>
      </c>
      <c r="D3809" s="77" t="s">
        <v>496</v>
      </c>
      <c r="E3809" s="77">
        <v>1.2</v>
      </c>
      <c r="F3809" s="77">
        <v>13.81</v>
      </c>
      <c r="G3809" s="77">
        <v>-2.85</v>
      </c>
      <c r="H3809" s="77">
        <v>51.3</v>
      </c>
      <c r="I3809" s="77">
        <v>-12.086</v>
      </c>
      <c r="J3809" s="77" t="s">
        <v>74</v>
      </c>
      <c r="K3809" s="77">
        <v>43</v>
      </c>
      <c r="L3809" s="77">
        <v>1.2096499999999999</v>
      </c>
      <c r="M3809" s="77">
        <v>-1.2110941181333299</v>
      </c>
      <c r="N3809" s="77">
        <v>1.250302173913044</v>
      </c>
      <c r="O3809" s="77">
        <v>-4.4231046755653853</v>
      </c>
      <c r="P3809" s="77">
        <v>15170000</v>
      </c>
      <c r="Q3809" s="77">
        <v>1150000</v>
      </c>
      <c r="R3809" s="77">
        <v>13.19</v>
      </c>
      <c r="S3809" s="77">
        <v>21.584</v>
      </c>
      <c r="T3809" s="77">
        <v>6.8820000000000006</v>
      </c>
      <c r="U3809" s="77">
        <v>13.086399999999999</v>
      </c>
      <c r="V3809" s="77">
        <v>2.3014849683792828</v>
      </c>
      <c r="AC3809" s="77">
        <v>1.24</v>
      </c>
      <c r="AD3809" s="77">
        <v>1.1299999999999999</v>
      </c>
      <c r="AH3809" s="77">
        <f>IF(AND(M3809&lt;Variables!$G$6,M3809&gt;Variables!$G$5),0,1)</f>
        <v>0</v>
      </c>
      <c r="AI3809" s="77">
        <f t="shared" si="120"/>
        <v>1</v>
      </c>
      <c r="AJ3809" s="77">
        <f>IF(I3809&gt;Variables!$G$7,0,1)</f>
        <v>1</v>
      </c>
      <c r="AK3809" s="77">
        <f>IF(F3809&gt;Variables!$G$8,0,1)</f>
        <v>0</v>
      </c>
      <c r="AL3809" s="77">
        <f>IF(G3809&gt;Variables!$G$9,0,1)</f>
        <v>1</v>
      </c>
      <c r="AM3809" s="77">
        <f>IF(AND(K3809&gt;Variables!$G$10,K3809&lt;Variables!$G$11),0,1)</f>
        <v>1</v>
      </c>
      <c r="AN3809" s="77">
        <f>IF(H3809&lt;Variables!$G$13,1,0)</f>
        <v>1</v>
      </c>
      <c r="AO3809" s="77">
        <f>IF(R3809&lt;Variables!$G$12,0,1)</f>
        <v>1</v>
      </c>
      <c r="AP3809" s="78">
        <f t="shared" si="121"/>
        <v>0</v>
      </c>
      <c r="AQ3809" s="77">
        <f>IF(V3809&lt;Variables!$G$15,1,0)</f>
        <v>1</v>
      </c>
      <c r="AR3809" s="77">
        <v>0</v>
      </c>
      <c r="AS3809" s="77">
        <v>0</v>
      </c>
      <c r="AT3809" s="77">
        <v>1</v>
      </c>
      <c r="AU3809" s="77">
        <v>0</v>
      </c>
      <c r="BA3809" s="77">
        <v>-2.25</v>
      </c>
    </row>
    <row r="3810" spans="3:53" x14ac:dyDescent="0.25">
      <c r="C3810" s="77" t="s">
        <v>513</v>
      </c>
      <c r="D3810" s="77" t="s">
        <v>511</v>
      </c>
      <c r="E3810" s="77">
        <v>7.41</v>
      </c>
      <c r="F3810" s="77">
        <v>7.75</v>
      </c>
      <c r="G3810" s="77">
        <v>5.48</v>
      </c>
      <c r="H3810" s="77">
        <v>1820</v>
      </c>
      <c r="I3810" s="77">
        <v>652.65099999999995</v>
      </c>
      <c r="J3810" s="77" t="s">
        <v>74</v>
      </c>
      <c r="K3810" s="77">
        <v>60.32</v>
      </c>
      <c r="L3810" s="77">
        <v>7.3507500000000006</v>
      </c>
      <c r="M3810" s="77">
        <v>0.73801992993911758</v>
      </c>
      <c r="N3810" s="77">
        <v>7.3137652173913041</v>
      </c>
      <c r="O3810" s="77">
        <v>1.2474393133614701</v>
      </c>
      <c r="P3810" s="77">
        <v>2812000</v>
      </c>
      <c r="Q3810" s="77">
        <v>8048999.9999999991</v>
      </c>
      <c r="R3810" s="77">
        <v>0.35</v>
      </c>
      <c r="S3810" s="77">
        <v>21.584</v>
      </c>
      <c r="T3810" s="77">
        <v>6.8820000000000006</v>
      </c>
      <c r="U3810" s="77">
        <v>13.086399999999999</v>
      </c>
      <c r="V3810" s="77">
        <v>2.4327306177464889</v>
      </c>
      <c r="AC3810" s="77">
        <v>7.5149999999999997</v>
      </c>
      <c r="AD3810" s="77">
        <v>7.01</v>
      </c>
      <c r="AH3810" s="77">
        <f>IF(AND(M3810&lt;Variables!$G$6,M3810&gt;Variables!$G$5),0,1)</f>
        <v>1</v>
      </c>
      <c r="AI3810" s="77">
        <f t="shared" si="120"/>
        <v>0</v>
      </c>
      <c r="AJ3810" s="77">
        <f>IF(I3810&gt;Variables!$G$7,0,1)</f>
        <v>0</v>
      </c>
      <c r="AK3810" s="77">
        <f>IF(F3810&gt;Variables!$G$8,0,1)</f>
        <v>1</v>
      </c>
      <c r="AL3810" s="77">
        <f>IF(G3810&gt;Variables!$G$9,0,1)</f>
        <v>1</v>
      </c>
      <c r="AM3810" s="77">
        <f>IF(AND(K3810&gt;Variables!$G$10,K3810&lt;Variables!$G$11),0,1)</f>
        <v>1</v>
      </c>
      <c r="AN3810" s="77">
        <f>IF(H3810&lt;Variables!$G$13,1,0)</f>
        <v>0</v>
      </c>
      <c r="AO3810" s="77">
        <f>IF(R3810&lt;Variables!$G$12,0,1)</f>
        <v>0</v>
      </c>
      <c r="AP3810" s="78">
        <f t="shared" si="121"/>
        <v>0</v>
      </c>
      <c r="AQ3810" s="77">
        <f>IF(V3810&lt;Variables!$G$15,1,0)</f>
        <v>1</v>
      </c>
      <c r="AR3810" s="77">
        <v>0</v>
      </c>
      <c r="AS3810" s="77">
        <v>0</v>
      </c>
      <c r="AT3810" s="77">
        <v>1</v>
      </c>
      <c r="AU3810" s="77">
        <v>0</v>
      </c>
      <c r="BA3810" s="77">
        <v>-0.84</v>
      </c>
    </row>
    <row r="3811" spans="3:53" x14ac:dyDescent="0.25">
      <c r="C3811" s="77" t="s">
        <v>514</v>
      </c>
      <c r="D3811" s="77" t="s">
        <v>512</v>
      </c>
      <c r="E3811" s="77">
        <v>31.3</v>
      </c>
      <c r="F3811" s="77">
        <v>15.14</v>
      </c>
      <c r="G3811" s="77">
        <v>9.2799999999999994</v>
      </c>
      <c r="H3811" s="77">
        <v>1140</v>
      </c>
      <c r="I3811" s="77">
        <v>1557.63</v>
      </c>
      <c r="J3811" s="77" t="s">
        <v>75</v>
      </c>
      <c r="K3811" s="77">
        <v>80.19</v>
      </c>
      <c r="L3811" s="77">
        <v>30.557358823529409</v>
      </c>
      <c r="M3811" s="77">
        <v>2.7071749926031048</v>
      </c>
      <c r="N3811" s="77">
        <v>30.11314042553192</v>
      </c>
      <c r="O3811" s="77">
        <v>4.2222749155383692</v>
      </c>
      <c r="P3811" s="77">
        <v>164290</v>
      </c>
      <c r="Q3811" s="77">
        <v>282830</v>
      </c>
      <c r="R3811" s="77">
        <v>0.57999999999999996</v>
      </c>
      <c r="S3811" s="77">
        <v>24.530999999999999</v>
      </c>
      <c r="T3811" s="77">
        <v>7.0320000000000009</v>
      </c>
      <c r="U3811" s="77">
        <v>14.3796</v>
      </c>
      <c r="V3811" s="77">
        <v>2.3733467277712448</v>
      </c>
      <c r="AC3811" s="77">
        <v>32.82</v>
      </c>
      <c r="AD3811" s="77">
        <v>28.9</v>
      </c>
      <c r="AH3811" s="77">
        <f>IF(AND(M3811&lt;Variables!$G$6,M3811&gt;Variables!$G$5),0,1)</f>
        <v>1</v>
      </c>
      <c r="AI3811" s="77">
        <f t="shared" si="120"/>
        <v>0</v>
      </c>
      <c r="AJ3811" s="77">
        <f>IF(I3811&gt;Variables!$G$7,0,1)</f>
        <v>0</v>
      </c>
      <c r="AK3811" s="77">
        <f>IF(F3811&gt;Variables!$G$8,0,1)</f>
        <v>0</v>
      </c>
      <c r="AL3811" s="77">
        <f>IF(G3811&gt;Variables!$G$9,0,1)</f>
        <v>1</v>
      </c>
      <c r="AM3811" s="77">
        <f>IF(AND(K3811&gt;Variables!$G$10,K3811&lt;Variables!$G$11),0,1)</f>
        <v>1</v>
      </c>
      <c r="AN3811" s="77">
        <f>IF(H3811&lt;Variables!$G$13,1,0)</f>
        <v>1</v>
      </c>
      <c r="AO3811" s="77">
        <f>IF(R3811&lt;Variables!$G$12,0,1)</f>
        <v>0</v>
      </c>
      <c r="AP3811" s="78">
        <f t="shared" si="121"/>
        <v>1</v>
      </c>
      <c r="AQ3811" s="77">
        <f>IF(V3811&lt;Variables!$G$15,1,0)</f>
        <v>1</v>
      </c>
      <c r="AR3811" s="77">
        <v>1</v>
      </c>
      <c r="AS3811" s="77">
        <v>0</v>
      </c>
      <c r="AT3811" s="77">
        <v>0</v>
      </c>
      <c r="AU3811" s="77">
        <v>0</v>
      </c>
      <c r="BA3811" s="77">
        <v>1.31</v>
      </c>
    </row>
    <row r="3812" spans="3:53" x14ac:dyDescent="0.25">
      <c r="C3812" s="77" t="s">
        <v>514</v>
      </c>
      <c r="D3812" s="77" t="s">
        <v>502</v>
      </c>
      <c r="E3812" s="77">
        <v>15.1</v>
      </c>
      <c r="F3812" s="77">
        <v>14.06</v>
      </c>
      <c r="G3812" s="77">
        <v>8.91</v>
      </c>
      <c r="H3812" s="77">
        <v>512.29999999999995</v>
      </c>
      <c r="I3812" s="77">
        <v>289.28699999999998</v>
      </c>
      <c r="J3812" s="77" t="s">
        <v>75</v>
      </c>
      <c r="K3812" s="77">
        <v>50.66</v>
      </c>
      <c r="L3812" s="77">
        <v>15.04381578947368</v>
      </c>
      <c r="M3812" s="77">
        <v>-9.1837002440238236E-2</v>
      </c>
      <c r="N3812" s="77">
        <v>15.007186000000001</v>
      </c>
      <c r="O3812" s="77">
        <v>0.15202050537655981</v>
      </c>
      <c r="P3812" s="77">
        <v>798080</v>
      </c>
      <c r="Q3812" s="77">
        <v>311380</v>
      </c>
      <c r="R3812" s="77">
        <v>2.56</v>
      </c>
      <c r="S3812" s="77">
        <v>24.530999999999999</v>
      </c>
      <c r="T3812" s="77">
        <v>7.0320000000000009</v>
      </c>
      <c r="U3812" s="77">
        <v>14.3796</v>
      </c>
      <c r="V3812" s="77">
        <v>2.3764004107370571</v>
      </c>
      <c r="AC3812" s="77">
        <v>18.2</v>
      </c>
      <c r="AD3812" s="77">
        <v>14.98</v>
      </c>
      <c r="AH3812" s="77">
        <f>IF(AND(M3812&lt;Variables!$G$6,M3812&gt;Variables!$G$5),0,1)</f>
        <v>1</v>
      </c>
      <c r="AI3812" s="77">
        <f t="shared" si="120"/>
        <v>0</v>
      </c>
      <c r="AJ3812" s="77">
        <f>IF(I3812&gt;Variables!$G$7,0,1)</f>
        <v>0</v>
      </c>
      <c r="AK3812" s="77">
        <f>IF(F3812&gt;Variables!$G$8,0,1)</f>
        <v>0</v>
      </c>
      <c r="AL3812" s="77">
        <f>IF(G3812&gt;Variables!$G$9,0,1)</f>
        <v>1</v>
      </c>
      <c r="AM3812" s="77">
        <f>IF(AND(K3812&gt;Variables!$G$10,K3812&lt;Variables!$G$11),0,1)</f>
        <v>1</v>
      </c>
      <c r="AN3812" s="77">
        <f>IF(H3812&lt;Variables!$G$13,1,0)</f>
        <v>1</v>
      </c>
      <c r="AO3812" s="77">
        <f>IF(R3812&lt;Variables!$G$12,0,1)</f>
        <v>1</v>
      </c>
      <c r="AP3812" s="78">
        <f t="shared" si="121"/>
        <v>1</v>
      </c>
      <c r="AQ3812" s="77">
        <f>IF(V3812&lt;Variables!$G$15,1,0)</f>
        <v>1</v>
      </c>
      <c r="AR3812" s="77">
        <v>1</v>
      </c>
      <c r="AS3812" s="77">
        <v>0</v>
      </c>
      <c r="AT3812" s="77">
        <v>0</v>
      </c>
      <c r="AU3812" s="77">
        <v>0</v>
      </c>
      <c r="BA3812" s="77">
        <v>2</v>
      </c>
    </row>
    <row r="3813" spans="3:53" x14ac:dyDescent="0.25">
      <c r="C3813" s="77" t="s">
        <v>514</v>
      </c>
      <c r="D3813" s="77" t="s">
        <v>501</v>
      </c>
      <c r="E3813" s="77">
        <v>29.01</v>
      </c>
      <c r="F3813" s="77">
        <v>10.78</v>
      </c>
      <c r="G3813" s="77">
        <v>7.81</v>
      </c>
      <c r="H3813" s="77">
        <v>3860</v>
      </c>
      <c r="I3813" s="77">
        <v>2.5000000000000001E-2</v>
      </c>
      <c r="J3813" s="77" t="s">
        <v>75</v>
      </c>
      <c r="K3813" s="77">
        <v>67.819999999999993</v>
      </c>
      <c r="L3813" s="77">
        <v>28.426982352941181</v>
      </c>
      <c r="M3813" s="77">
        <v>1.523262798993577</v>
      </c>
      <c r="N3813" s="77">
        <v>28.090651111111111</v>
      </c>
      <c r="O3813" s="77">
        <v>2.7388076048709782</v>
      </c>
      <c r="P3813" s="77">
        <v>115843</v>
      </c>
      <c r="Q3813" s="77">
        <v>245553</v>
      </c>
      <c r="R3813" s="77">
        <v>0.47</v>
      </c>
      <c r="S3813" s="77">
        <v>24.530999999999999</v>
      </c>
      <c r="T3813" s="77">
        <v>7.0320000000000009</v>
      </c>
      <c r="U3813" s="77">
        <v>14.3796</v>
      </c>
      <c r="V3813" s="77">
        <v>2.4336169268167129</v>
      </c>
      <c r="AC3813" s="77">
        <v>30.89</v>
      </c>
      <c r="AD3813" s="77">
        <v>28.48</v>
      </c>
      <c r="AH3813" s="77">
        <f>IF(AND(M3813&lt;Variables!$G$6,M3813&gt;Variables!$G$5),0,1)</f>
        <v>1</v>
      </c>
      <c r="AI3813" s="77">
        <f t="shared" si="120"/>
        <v>0</v>
      </c>
      <c r="AJ3813" s="77">
        <f>IF(I3813&gt;Variables!$G$7,0,1)</f>
        <v>1</v>
      </c>
      <c r="AK3813" s="77">
        <f>IF(F3813&gt;Variables!$G$8,0,1)</f>
        <v>0</v>
      </c>
      <c r="AL3813" s="77">
        <f>IF(G3813&gt;Variables!$G$9,0,1)</f>
        <v>1</v>
      </c>
      <c r="AM3813" s="77">
        <f>IF(AND(K3813&gt;Variables!$G$10,K3813&lt;Variables!$G$11),0,1)</f>
        <v>0</v>
      </c>
      <c r="AN3813" s="77">
        <f>IF(H3813&lt;Variables!$G$13,1,0)</f>
        <v>0</v>
      </c>
      <c r="AO3813" s="77">
        <f>IF(R3813&lt;Variables!$G$12,0,1)</f>
        <v>0</v>
      </c>
      <c r="AP3813" s="78">
        <f t="shared" si="121"/>
        <v>1</v>
      </c>
      <c r="AQ3813" s="77">
        <f>IF(V3813&lt;Variables!$G$15,1,0)</f>
        <v>1</v>
      </c>
      <c r="AR3813" s="77">
        <v>1</v>
      </c>
      <c r="AS3813" s="77">
        <v>0</v>
      </c>
      <c r="AT3813" s="77">
        <v>0</v>
      </c>
      <c r="AU3813" s="77">
        <v>0</v>
      </c>
      <c r="BA3813" s="77">
        <v>0.81</v>
      </c>
    </row>
    <row r="3814" spans="3:53" x14ac:dyDescent="0.25">
      <c r="C3814" s="77" t="s">
        <v>514</v>
      </c>
      <c r="D3814" s="77" t="s">
        <v>123</v>
      </c>
      <c r="E3814" s="77">
        <v>13.83</v>
      </c>
      <c r="F3814" s="77">
        <v>8.9499999999999993</v>
      </c>
      <c r="G3814" s="77">
        <v>-0.93</v>
      </c>
      <c r="H3814" s="77">
        <v>5380</v>
      </c>
      <c r="I3814" s="77">
        <v>226.74799999999999</v>
      </c>
      <c r="J3814" s="77" t="s">
        <v>75</v>
      </c>
      <c r="K3814" s="77">
        <v>49.12</v>
      </c>
      <c r="L3814" s="77">
        <v>13.930185</v>
      </c>
      <c r="M3814" s="77">
        <v>-0.79098016286215533</v>
      </c>
      <c r="N3814" s="77">
        <v>13.86033137254902</v>
      </c>
      <c r="O3814" s="77">
        <v>-0.29098418692138261</v>
      </c>
      <c r="P3814" s="77">
        <v>69492000</v>
      </c>
      <c r="Q3814" s="77">
        <v>51236000</v>
      </c>
      <c r="R3814" s="77">
        <v>1.36</v>
      </c>
      <c r="S3814" s="77">
        <v>24.530999999999999</v>
      </c>
      <c r="T3814" s="77">
        <v>7.0320000000000009</v>
      </c>
      <c r="U3814" s="77">
        <v>14.3796</v>
      </c>
      <c r="V3814" s="77">
        <v>2.376438455609311</v>
      </c>
      <c r="AC3814" s="77">
        <v>14.18</v>
      </c>
      <c r="AD3814" s="77">
        <v>13.11</v>
      </c>
      <c r="AH3814" s="77">
        <f>IF(AND(M3814&lt;Variables!$G$6,M3814&gt;Variables!$G$5),0,1)</f>
        <v>1</v>
      </c>
      <c r="AI3814" s="77">
        <f t="shared" si="120"/>
        <v>0</v>
      </c>
      <c r="AJ3814" s="77">
        <f>IF(I3814&gt;Variables!$G$7,0,1)</f>
        <v>0</v>
      </c>
      <c r="AK3814" s="77">
        <f>IF(F3814&gt;Variables!$G$8,0,1)</f>
        <v>1</v>
      </c>
      <c r="AL3814" s="77">
        <f>IF(G3814&gt;Variables!$G$9,0,1)</f>
        <v>1</v>
      </c>
      <c r="AM3814" s="77">
        <f>IF(AND(K3814&gt;Variables!$G$10,K3814&lt;Variables!$G$11),0,1)</f>
        <v>1</v>
      </c>
      <c r="AN3814" s="77">
        <f>IF(H3814&lt;Variables!$G$13,1,0)</f>
        <v>0</v>
      </c>
      <c r="AO3814" s="77">
        <f>IF(R3814&lt;Variables!$G$12,0,1)</f>
        <v>0</v>
      </c>
      <c r="AP3814" s="78">
        <f t="shared" si="121"/>
        <v>1</v>
      </c>
      <c r="AQ3814" s="77">
        <f>IF(V3814&lt;Variables!$G$15,1,0)</f>
        <v>1</v>
      </c>
      <c r="AR3814" s="77">
        <v>0</v>
      </c>
      <c r="AS3814" s="77">
        <v>0</v>
      </c>
      <c r="AT3814" s="77">
        <v>1</v>
      </c>
      <c r="AU3814" s="77">
        <v>0</v>
      </c>
      <c r="BA3814" s="77">
        <v>-2.25</v>
      </c>
    </row>
    <row r="3815" spans="3:53" x14ac:dyDescent="0.25">
      <c r="C3815" s="77" t="s">
        <v>514</v>
      </c>
      <c r="D3815" s="77" t="s">
        <v>507</v>
      </c>
      <c r="E3815" s="77">
        <v>26.32</v>
      </c>
      <c r="F3815" s="77">
        <v>8.2799999999999994</v>
      </c>
      <c r="G3815" s="77">
        <v>8.09</v>
      </c>
      <c r="H3815" s="77">
        <v>3900</v>
      </c>
      <c r="I3815" s="77">
        <v>239.429</v>
      </c>
      <c r="J3815" s="77" t="s">
        <v>75</v>
      </c>
      <c r="K3815" s="77">
        <v>62.52</v>
      </c>
      <c r="L3815" s="77">
        <v>25.957104999999999</v>
      </c>
      <c r="M3815" s="77">
        <v>0.89723025738039419</v>
      </c>
      <c r="N3815" s="77">
        <v>25.316637254901959</v>
      </c>
      <c r="O3815" s="77">
        <v>3.4497581029602982</v>
      </c>
      <c r="P3815" s="77">
        <v>3481000</v>
      </c>
      <c r="Q3815" s="77">
        <v>9769000</v>
      </c>
      <c r="R3815" s="77">
        <v>0.36</v>
      </c>
      <c r="S3815" s="77">
        <v>24.530999999999999</v>
      </c>
      <c r="T3815" s="77">
        <v>7.0320000000000009</v>
      </c>
      <c r="U3815" s="77">
        <v>14.3796</v>
      </c>
      <c r="V3815" s="77">
        <v>2.4409373769970109</v>
      </c>
      <c r="AC3815" s="77">
        <v>26.84</v>
      </c>
      <c r="AD3815" s="77">
        <v>25.58</v>
      </c>
      <c r="AH3815" s="77">
        <f>IF(AND(M3815&lt;Variables!$G$6,M3815&gt;Variables!$G$5),0,1)</f>
        <v>1</v>
      </c>
      <c r="AI3815" s="77">
        <f t="shared" si="120"/>
        <v>0</v>
      </c>
      <c r="AJ3815" s="77">
        <f>IF(I3815&gt;Variables!$G$7,0,1)</f>
        <v>0</v>
      </c>
      <c r="AK3815" s="77">
        <f>IF(F3815&gt;Variables!$G$8,0,1)</f>
        <v>1</v>
      </c>
      <c r="AL3815" s="77">
        <f>IF(G3815&gt;Variables!$G$9,0,1)</f>
        <v>1</v>
      </c>
      <c r="AM3815" s="77">
        <f>IF(AND(K3815&gt;Variables!$G$10,K3815&lt;Variables!$G$11),0,1)</f>
        <v>0</v>
      </c>
      <c r="AN3815" s="77">
        <f>IF(H3815&lt;Variables!$G$13,1,0)</f>
        <v>0</v>
      </c>
      <c r="AO3815" s="77">
        <f>IF(R3815&lt;Variables!$G$12,0,1)</f>
        <v>0</v>
      </c>
      <c r="AP3815" s="78">
        <f t="shared" si="121"/>
        <v>1</v>
      </c>
      <c r="AQ3815" s="77">
        <f>IF(V3815&lt;Variables!$G$15,1,0)</f>
        <v>1</v>
      </c>
      <c r="AR3815" s="77">
        <v>0</v>
      </c>
      <c r="AS3815" s="77">
        <v>0</v>
      </c>
      <c r="AT3815" s="77">
        <v>1</v>
      </c>
      <c r="AU3815" s="77">
        <v>0</v>
      </c>
      <c r="BA3815" s="77">
        <v>-2.25</v>
      </c>
    </row>
    <row r="3816" spans="3:53" x14ac:dyDescent="0.25">
      <c r="C3816" s="77" t="s">
        <v>514</v>
      </c>
      <c r="D3816" s="77" t="s">
        <v>195</v>
      </c>
      <c r="E3816" s="77">
        <v>34.92</v>
      </c>
      <c r="F3816" s="77">
        <v>6.96</v>
      </c>
      <c r="G3816" s="77">
        <v>5.09</v>
      </c>
      <c r="H3816" s="77">
        <v>3910</v>
      </c>
      <c r="I3816" s="77">
        <v>6.9930000000000003</v>
      </c>
      <c r="J3816" s="77" t="s">
        <v>75</v>
      </c>
      <c r="K3816" s="77">
        <v>53.35</v>
      </c>
      <c r="L3816" s="77">
        <v>34.846421052631577</v>
      </c>
      <c r="M3816" s="77">
        <v>0.15375738956806179</v>
      </c>
      <c r="N3816" s="77">
        <v>34.787556000000002</v>
      </c>
      <c r="O3816" s="77">
        <v>0.32323052530622282</v>
      </c>
      <c r="P3816" s="77">
        <v>220756</v>
      </c>
      <c r="Q3816" s="77">
        <v>698489</v>
      </c>
      <c r="R3816" s="77">
        <v>0.32</v>
      </c>
      <c r="S3816" s="77">
        <v>24.530999999999999</v>
      </c>
      <c r="T3816" s="77">
        <v>7.0320000000000009</v>
      </c>
      <c r="U3816" s="77">
        <v>14.3796</v>
      </c>
      <c r="V3816" s="77">
        <v>2.3962207358786372</v>
      </c>
      <c r="AC3816" s="77">
        <v>35.342300000000002</v>
      </c>
      <c r="AD3816" s="77">
        <v>32.35</v>
      </c>
      <c r="AH3816" s="77">
        <f>IF(AND(M3816&lt;Variables!$G$6,M3816&gt;Variables!$G$5),0,1)</f>
        <v>1</v>
      </c>
      <c r="AI3816" s="77">
        <f t="shared" si="120"/>
        <v>0</v>
      </c>
      <c r="AJ3816" s="77">
        <f>IF(I3816&gt;Variables!$G$7,0,1)</f>
        <v>1</v>
      </c>
      <c r="AK3816" s="77">
        <f>IF(F3816&gt;Variables!$G$8,0,1)</f>
        <v>1</v>
      </c>
      <c r="AL3816" s="77">
        <f>IF(G3816&gt;Variables!$G$9,0,1)</f>
        <v>1</v>
      </c>
      <c r="AM3816" s="77">
        <f>IF(AND(K3816&gt;Variables!$G$10,K3816&lt;Variables!$G$11),0,1)</f>
        <v>1</v>
      </c>
      <c r="AN3816" s="77">
        <f>IF(H3816&lt;Variables!$G$13,1,0)</f>
        <v>0</v>
      </c>
      <c r="AO3816" s="77">
        <f>IF(R3816&lt;Variables!$G$12,0,1)</f>
        <v>0</v>
      </c>
      <c r="AP3816" s="78">
        <f t="shared" si="121"/>
        <v>1</v>
      </c>
      <c r="AQ3816" s="77">
        <f>IF(V3816&lt;Variables!$G$15,1,0)</f>
        <v>1</v>
      </c>
      <c r="AR3816" s="77">
        <v>0</v>
      </c>
      <c r="AS3816" s="77">
        <v>0</v>
      </c>
      <c r="AT3816" s="77">
        <v>1</v>
      </c>
      <c r="AU3816" s="77">
        <v>0</v>
      </c>
      <c r="BA3816" s="77">
        <v>-0.92</v>
      </c>
    </row>
    <row r="3817" spans="3:53" x14ac:dyDescent="0.25">
      <c r="C3817" s="77" t="s">
        <v>514</v>
      </c>
      <c r="D3817" s="77" t="s">
        <v>365</v>
      </c>
      <c r="E3817" s="77">
        <v>58.62</v>
      </c>
      <c r="F3817" s="77">
        <v>6.4</v>
      </c>
      <c r="G3817" s="77">
        <v>4.3899999999999997</v>
      </c>
      <c r="H3817" s="77">
        <v>2540</v>
      </c>
      <c r="I3817" s="77">
        <v>204.12100000000001</v>
      </c>
      <c r="J3817" s="77" t="s">
        <v>74</v>
      </c>
      <c r="K3817" s="77">
        <v>60.21</v>
      </c>
      <c r="L3817" s="77">
        <v>58.164019999999987</v>
      </c>
      <c r="M3817" s="77">
        <v>0.52606405128119638</v>
      </c>
      <c r="N3817" s="77">
        <v>57.982062745098041</v>
      </c>
      <c r="O3817" s="77">
        <v>0.8415313836747027</v>
      </c>
      <c r="P3817" s="77">
        <v>829765</v>
      </c>
      <c r="Q3817" s="77">
        <v>1892000</v>
      </c>
      <c r="R3817" s="77">
        <v>0.44</v>
      </c>
      <c r="S3817" s="77">
        <v>24.530999999999999</v>
      </c>
      <c r="T3817" s="77">
        <v>7.0320000000000009</v>
      </c>
      <c r="U3817" s="77">
        <v>14.3796</v>
      </c>
      <c r="V3817" s="77">
        <v>2.4435861575398672</v>
      </c>
      <c r="AC3817" s="77">
        <v>59.68</v>
      </c>
      <c r="AD3817" s="77">
        <v>56.17</v>
      </c>
      <c r="AH3817" s="77">
        <f>IF(AND(M3817&lt;Variables!$G$6,M3817&gt;Variables!$G$5),0,1)</f>
        <v>1</v>
      </c>
      <c r="AI3817" s="77">
        <f t="shared" si="120"/>
        <v>0</v>
      </c>
      <c r="AJ3817" s="77">
        <f>IF(I3817&gt;Variables!$G$7,0,1)</f>
        <v>0</v>
      </c>
      <c r="AK3817" s="77">
        <f>IF(F3817&gt;Variables!$G$8,0,1)</f>
        <v>1</v>
      </c>
      <c r="AL3817" s="77">
        <f>IF(G3817&gt;Variables!$G$9,0,1)</f>
        <v>1</v>
      </c>
      <c r="AM3817" s="77">
        <f>IF(AND(K3817&gt;Variables!$G$10,K3817&lt;Variables!$G$11),0,1)</f>
        <v>1</v>
      </c>
      <c r="AN3817" s="77">
        <f>IF(H3817&lt;Variables!$G$13,1,0)</f>
        <v>0</v>
      </c>
      <c r="AO3817" s="77">
        <f>IF(R3817&lt;Variables!$G$12,0,1)</f>
        <v>0</v>
      </c>
      <c r="AP3817" s="78">
        <f t="shared" si="121"/>
        <v>0</v>
      </c>
      <c r="AQ3817" s="77">
        <f>IF(V3817&lt;Variables!$G$15,1,0)</f>
        <v>1</v>
      </c>
      <c r="AR3817" s="77">
        <v>1</v>
      </c>
      <c r="AS3817" s="77">
        <v>0</v>
      </c>
      <c r="AT3817" s="77">
        <v>0</v>
      </c>
      <c r="AU3817" s="77">
        <v>0</v>
      </c>
      <c r="BA3817" s="77">
        <v>1.32</v>
      </c>
    </row>
    <row r="3818" spans="3:53" x14ac:dyDescent="0.25">
      <c r="C3818" s="77" t="s">
        <v>514</v>
      </c>
      <c r="D3818" s="77" t="s">
        <v>180</v>
      </c>
      <c r="E3818" s="77">
        <v>14.35</v>
      </c>
      <c r="F3818" s="77">
        <v>6.59</v>
      </c>
      <c r="G3818" s="77">
        <v>5.38</v>
      </c>
      <c r="H3818" s="77">
        <v>3300</v>
      </c>
      <c r="I3818" s="77">
        <v>-79.549000000000007</v>
      </c>
      <c r="J3818" s="77" t="s">
        <v>74</v>
      </c>
      <c r="K3818" s="77">
        <v>64.48</v>
      </c>
      <c r="L3818" s="77">
        <v>14.183465</v>
      </c>
      <c r="M3818" s="77">
        <v>0.89213037857814526</v>
      </c>
      <c r="N3818" s="77">
        <v>13.952435294117651</v>
      </c>
      <c r="O3818" s="77">
        <v>2.5627404703543122</v>
      </c>
      <c r="P3818" s="77">
        <v>1602000</v>
      </c>
      <c r="Q3818" s="77">
        <v>13981000</v>
      </c>
      <c r="R3818" s="77">
        <v>0.11</v>
      </c>
      <c r="S3818" s="77">
        <v>24.530999999999999</v>
      </c>
      <c r="T3818" s="77">
        <v>7.0320000000000009</v>
      </c>
      <c r="U3818" s="77">
        <v>14.3796</v>
      </c>
      <c r="V3818" s="77">
        <v>2.456510087874296</v>
      </c>
      <c r="AC3818" s="77">
        <v>14.35</v>
      </c>
      <c r="AD3818" s="77">
        <v>13.81</v>
      </c>
      <c r="AH3818" s="77">
        <f>IF(AND(M3818&lt;Variables!$G$6,M3818&gt;Variables!$G$5),0,1)</f>
        <v>1</v>
      </c>
      <c r="AI3818" s="77">
        <f t="shared" si="120"/>
        <v>0</v>
      </c>
      <c r="AJ3818" s="77">
        <f>IF(I3818&gt;Variables!$G$7,0,1)</f>
        <v>1</v>
      </c>
      <c r="AK3818" s="77">
        <f>IF(F3818&gt;Variables!$G$8,0,1)</f>
        <v>1</v>
      </c>
      <c r="AL3818" s="77">
        <f>IF(G3818&gt;Variables!$G$9,0,1)</f>
        <v>1</v>
      </c>
      <c r="AM3818" s="77">
        <f>IF(AND(K3818&gt;Variables!$G$10,K3818&lt;Variables!$G$11),0,1)</f>
        <v>0</v>
      </c>
      <c r="AN3818" s="77">
        <f>IF(H3818&lt;Variables!$G$13,1,0)</f>
        <v>0</v>
      </c>
      <c r="AO3818" s="77">
        <f>IF(R3818&lt;Variables!$G$12,0,1)</f>
        <v>0</v>
      </c>
      <c r="AP3818" s="78">
        <f t="shared" si="121"/>
        <v>0</v>
      </c>
      <c r="AQ3818" s="77">
        <f>IF(V3818&lt;Variables!$G$15,1,0)</f>
        <v>1</v>
      </c>
      <c r="AR3818" s="77">
        <v>0</v>
      </c>
      <c r="AS3818" s="77">
        <v>0</v>
      </c>
      <c r="AT3818" s="77">
        <v>1</v>
      </c>
      <c r="AU3818" s="77">
        <v>0</v>
      </c>
      <c r="BA3818" s="77">
        <v>-2.25</v>
      </c>
    </row>
    <row r="3819" spans="3:53" x14ac:dyDescent="0.25">
      <c r="C3819" s="77" t="s">
        <v>514</v>
      </c>
      <c r="D3819" s="77" t="s">
        <v>515</v>
      </c>
      <c r="E3819" s="77">
        <v>92.6</v>
      </c>
      <c r="F3819" s="77">
        <v>6.6</v>
      </c>
      <c r="G3819" s="77">
        <v>5.92</v>
      </c>
      <c r="H3819" s="77">
        <v>3840</v>
      </c>
      <c r="I3819" s="77">
        <v>247.88399999999999</v>
      </c>
      <c r="J3819" s="77" t="s">
        <v>74</v>
      </c>
      <c r="K3819" s="77">
        <v>60.68</v>
      </c>
      <c r="L3819" s="77">
        <v>92.086144999999988</v>
      </c>
      <c r="M3819" s="77">
        <v>0.59059373155430472</v>
      </c>
      <c r="N3819" s="77">
        <v>90.838301960784321</v>
      </c>
      <c r="O3819" s="77">
        <v>1.9724037113652411</v>
      </c>
      <c r="P3819" s="77">
        <v>821040</v>
      </c>
      <c r="Q3819" s="77">
        <v>1729000</v>
      </c>
      <c r="R3819" s="77">
        <v>0.47</v>
      </c>
      <c r="S3819" s="77">
        <v>24.530999999999999</v>
      </c>
      <c r="T3819" s="77">
        <v>7.0320000000000009</v>
      </c>
      <c r="U3819" s="77">
        <v>14.3796</v>
      </c>
      <c r="V3819" s="77">
        <v>2.4440731844185239</v>
      </c>
      <c r="AC3819" s="77">
        <v>92.830799999999996</v>
      </c>
      <c r="AD3819" s="77">
        <v>89.559600000000003</v>
      </c>
      <c r="AH3819" s="77">
        <f>IF(AND(M3819&lt;Variables!$G$6,M3819&gt;Variables!$G$5),0,1)</f>
        <v>1</v>
      </c>
      <c r="AI3819" s="77">
        <f t="shared" si="120"/>
        <v>0</v>
      </c>
      <c r="AJ3819" s="77">
        <f>IF(I3819&gt;Variables!$G$7,0,1)</f>
        <v>0</v>
      </c>
      <c r="AK3819" s="77">
        <f>IF(F3819&gt;Variables!$G$8,0,1)</f>
        <v>1</v>
      </c>
      <c r="AL3819" s="77">
        <f>IF(G3819&gt;Variables!$G$9,0,1)</f>
        <v>1</v>
      </c>
      <c r="AM3819" s="77">
        <f>IF(AND(K3819&gt;Variables!$G$10,K3819&lt;Variables!$G$11),0,1)</f>
        <v>1</v>
      </c>
      <c r="AN3819" s="77">
        <f>IF(H3819&lt;Variables!$G$13,1,0)</f>
        <v>0</v>
      </c>
      <c r="AO3819" s="77">
        <f>IF(R3819&lt;Variables!$G$12,0,1)</f>
        <v>0</v>
      </c>
      <c r="AP3819" s="78">
        <f t="shared" si="121"/>
        <v>0</v>
      </c>
      <c r="AQ3819" s="77">
        <f>IF(V3819&lt;Variables!$G$15,1,0)</f>
        <v>1</v>
      </c>
      <c r="AR3819" s="77">
        <v>0</v>
      </c>
      <c r="AS3819" s="77">
        <v>0</v>
      </c>
      <c r="AT3819" s="77">
        <v>1</v>
      </c>
      <c r="AU3819" s="77">
        <v>0</v>
      </c>
      <c r="BA3819" s="77">
        <v>-2.25</v>
      </c>
    </row>
    <row r="3820" spans="3:53" x14ac:dyDescent="0.25">
      <c r="C3820" s="77" t="s">
        <v>514</v>
      </c>
      <c r="D3820" s="77" t="s">
        <v>492</v>
      </c>
      <c r="E3820" s="77">
        <v>11.08</v>
      </c>
      <c r="F3820" s="77">
        <v>6.96</v>
      </c>
      <c r="G3820" s="77">
        <v>0.91</v>
      </c>
      <c r="H3820" s="77">
        <v>2000</v>
      </c>
      <c r="I3820" s="77">
        <v>541.79499999999996</v>
      </c>
      <c r="J3820" s="77" t="s">
        <v>74</v>
      </c>
      <c r="K3820" s="77">
        <v>44.27</v>
      </c>
      <c r="L3820" s="77">
        <v>11.115740000000001</v>
      </c>
      <c r="M3820" s="77">
        <v>-0.50145109547361089</v>
      </c>
      <c r="N3820" s="77">
        <v>11.088203921568621</v>
      </c>
      <c r="O3820" s="77">
        <v>-0.25435969403269842</v>
      </c>
      <c r="P3820" s="77">
        <v>514302</v>
      </c>
      <c r="Q3820" s="77">
        <v>1997000</v>
      </c>
      <c r="R3820" s="77">
        <v>0.26</v>
      </c>
      <c r="S3820" s="77">
        <v>24.530999999999999</v>
      </c>
      <c r="T3820" s="77">
        <v>7.0320000000000009</v>
      </c>
      <c r="U3820" s="77">
        <v>14.3796</v>
      </c>
      <c r="V3820" s="77">
        <v>2.3123767954061538</v>
      </c>
      <c r="AC3820" s="77">
        <v>11.23</v>
      </c>
      <c r="AD3820" s="77">
        <v>10.62</v>
      </c>
      <c r="AH3820" s="77">
        <f>IF(AND(M3820&lt;Variables!$G$6,M3820&gt;Variables!$G$5),0,1)</f>
        <v>1</v>
      </c>
      <c r="AI3820" s="77">
        <f t="shared" si="120"/>
        <v>0</v>
      </c>
      <c r="AJ3820" s="77">
        <f>IF(I3820&gt;Variables!$G$7,0,1)</f>
        <v>0</v>
      </c>
      <c r="AK3820" s="77">
        <f>IF(F3820&gt;Variables!$G$8,0,1)</f>
        <v>1</v>
      </c>
      <c r="AL3820" s="77">
        <f>IF(G3820&gt;Variables!$G$9,0,1)</f>
        <v>1</v>
      </c>
      <c r="AM3820" s="77">
        <f>IF(AND(K3820&gt;Variables!$G$10,K3820&lt;Variables!$G$11),0,1)</f>
        <v>1</v>
      </c>
      <c r="AN3820" s="77">
        <f>IF(H3820&lt;Variables!$G$13,1,0)</f>
        <v>0</v>
      </c>
      <c r="AO3820" s="77">
        <f>IF(R3820&lt;Variables!$G$12,0,1)</f>
        <v>0</v>
      </c>
      <c r="AP3820" s="78">
        <f t="shared" si="121"/>
        <v>0</v>
      </c>
      <c r="AQ3820" s="77">
        <f>IF(V3820&lt;Variables!$G$15,1,0)</f>
        <v>1</v>
      </c>
      <c r="AR3820" s="77">
        <v>0</v>
      </c>
      <c r="AS3820" s="77">
        <v>0</v>
      </c>
      <c r="AT3820" s="77">
        <v>0</v>
      </c>
      <c r="AU3820" s="77">
        <v>1</v>
      </c>
      <c r="BA3820" s="77">
        <v>-0.71</v>
      </c>
    </row>
    <row r="3821" spans="3:53" x14ac:dyDescent="0.25">
      <c r="C3821" s="77" t="s">
        <v>514</v>
      </c>
      <c r="D3821" s="77" t="s">
        <v>511</v>
      </c>
      <c r="E3821" s="77">
        <v>7.44</v>
      </c>
      <c r="F3821" s="77">
        <v>7.61</v>
      </c>
      <c r="G3821" s="77">
        <v>5.73</v>
      </c>
      <c r="H3821" s="77">
        <v>1820</v>
      </c>
      <c r="I3821" s="77">
        <v>653.46799999999996</v>
      </c>
      <c r="J3821" s="77" t="s">
        <v>74</v>
      </c>
      <c r="K3821" s="77">
        <v>63.22</v>
      </c>
      <c r="L3821" s="77">
        <v>7.3860049999999999</v>
      </c>
      <c r="M3821" s="77">
        <v>0.48734058533672497</v>
      </c>
      <c r="N3821" s="77">
        <v>7.3240843137254901</v>
      </c>
      <c r="O3821" s="77">
        <v>1.3369000421119339</v>
      </c>
      <c r="P3821" s="77">
        <v>2982000</v>
      </c>
      <c r="Q3821" s="77">
        <v>8048999.9999999991</v>
      </c>
      <c r="R3821" s="77">
        <v>0.37</v>
      </c>
      <c r="S3821" s="77">
        <v>24.530999999999999</v>
      </c>
      <c r="T3821" s="77">
        <v>7.0320000000000009</v>
      </c>
      <c r="U3821" s="77">
        <v>14.3796</v>
      </c>
      <c r="V3821" s="77">
        <v>2.4726819931310628</v>
      </c>
      <c r="AC3821" s="77">
        <v>7.5149999999999997</v>
      </c>
      <c r="AD3821" s="77">
        <v>7.01</v>
      </c>
      <c r="AH3821" s="77">
        <f>IF(AND(M3821&lt;Variables!$G$6,M3821&gt;Variables!$G$5),0,1)</f>
        <v>1</v>
      </c>
      <c r="AI3821" s="77">
        <f t="shared" si="120"/>
        <v>0</v>
      </c>
      <c r="AJ3821" s="77">
        <f>IF(I3821&gt;Variables!$G$7,0,1)</f>
        <v>0</v>
      </c>
      <c r="AK3821" s="77">
        <f>IF(F3821&gt;Variables!$G$8,0,1)</f>
        <v>1</v>
      </c>
      <c r="AL3821" s="77">
        <f>IF(G3821&gt;Variables!$G$9,0,1)</f>
        <v>1</v>
      </c>
      <c r="AM3821" s="77">
        <f>IF(AND(K3821&gt;Variables!$G$10,K3821&lt;Variables!$G$11),0,1)</f>
        <v>0</v>
      </c>
      <c r="AN3821" s="77">
        <f>IF(H3821&lt;Variables!$G$13,1,0)</f>
        <v>0</v>
      </c>
      <c r="AO3821" s="77">
        <f>IF(R3821&lt;Variables!$G$12,0,1)</f>
        <v>0</v>
      </c>
      <c r="AP3821" s="78">
        <f t="shared" si="121"/>
        <v>0</v>
      </c>
      <c r="AQ3821" s="77">
        <f>IF(V3821&lt;Variables!$G$15,1,0)</f>
        <v>1</v>
      </c>
      <c r="AR3821" s="77">
        <v>0</v>
      </c>
      <c r="AS3821" s="77">
        <v>0</v>
      </c>
      <c r="AT3821" s="77">
        <v>1</v>
      </c>
      <c r="AU3821" s="77">
        <v>0</v>
      </c>
      <c r="BA3821" s="77">
        <v>-1.5</v>
      </c>
    </row>
    <row r="3822" spans="3:53" x14ac:dyDescent="0.25">
      <c r="C3822" s="77" t="s">
        <v>514</v>
      </c>
      <c r="D3822" s="77" t="s">
        <v>491</v>
      </c>
      <c r="E3822" s="77">
        <v>14.1</v>
      </c>
      <c r="F3822" s="77">
        <v>7.21</v>
      </c>
      <c r="G3822" s="77">
        <v>0.14000000000000001</v>
      </c>
      <c r="H3822" s="77">
        <v>12130</v>
      </c>
      <c r="I3822" s="77">
        <v>93.623999999999995</v>
      </c>
      <c r="J3822" s="77" t="s">
        <v>74</v>
      </c>
      <c r="K3822" s="77">
        <v>72.430000000000007</v>
      </c>
      <c r="L3822" s="77">
        <v>14.0243875</v>
      </c>
      <c r="M3822" s="77">
        <v>4.0019573047306342E-2</v>
      </c>
      <c r="N3822" s="77">
        <v>14.018212</v>
      </c>
      <c r="O3822" s="77">
        <v>8.4090610129173543E-2</v>
      </c>
      <c r="P3822" s="77">
        <v>32991</v>
      </c>
      <c r="Q3822" s="77">
        <v>162862</v>
      </c>
      <c r="R3822" s="77">
        <v>0.2</v>
      </c>
      <c r="S3822" s="77">
        <v>24.530999999999999</v>
      </c>
      <c r="T3822" s="77">
        <v>7.0320000000000009</v>
      </c>
      <c r="U3822" s="77">
        <v>14.3796</v>
      </c>
      <c r="V3822" s="77">
        <v>2.5957419096010441</v>
      </c>
      <c r="AC3822" s="77">
        <v>14.0944</v>
      </c>
      <c r="AD3822" s="77">
        <v>13.86</v>
      </c>
      <c r="AH3822" s="77">
        <f>IF(AND(M3822&lt;Variables!$G$6,M3822&gt;Variables!$G$5),0,1)</f>
        <v>1</v>
      </c>
      <c r="AI3822" s="77">
        <f t="shared" si="120"/>
        <v>0</v>
      </c>
      <c r="AJ3822" s="77">
        <f>IF(I3822&gt;Variables!$G$7,0,1)</f>
        <v>0</v>
      </c>
      <c r="AK3822" s="77">
        <f>IF(F3822&gt;Variables!$G$8,0,1)</f>
        <v>1</v>
      </c>
      <c r="AL3822" s="77">
        <f>IF(G3822&gt;Variables!$G$9,0,1)</f>
        <v>1</v>
      </c>
      <c r="AM3822" s="77">
        <f>IF(AND(K3822&gt;Variables!$G$10,K3822&lt;Variables!$G$11),0,1)</f>
        <v>1</v>
      </c>
      <c r="AN3822" s="77">
        <f>IF(H3822&lt;Variables!$G$13,1,0)</f>
        <v>0</v>
      </c>
      <c r="AO3822" s="77">
        <f>IF(R3822&lt;Variables!$G$12,0,1)</f>
        <v>0</v>
      </c>
      <c r="AP3822" s="78">
        <f t="shared" si="121"/>
        <v>0</v>
      </c>
      <c r="AQ3822" s="77">
        <f>IF(V3822&lt;Variables!$G$15,1,0)</f>
        <v>1</v>
      </c>
      <c r="AR3822" s="77">
        <v>0</v>
      </c>
      <c r="AS3822" s="77">
        <v>0</v>
      </c>
      <c r="AT3822" s="77">
        <v>0</v>
      </c>
      <c r="AU3822" s="77">
        <v>1</v>
      </c>
      <c r="BA3822" s="77">
        <v>-1.34</v>
      </c>
    </row>
    <row r="3823" spans="3:53" x14ac:dyDescent="0.25">
      <c r="C3823" s="77" t="s">
        <v>514</v>
      </c>
      <c r="D3823" s="77" t="s">
        <v>451</v>
      </c>
      <c r="E3823" s="77">
        <v>23.35</v>
      </c>
      <c r="F3823" s="77">
        <v>8.4499999999999993</v>
      </c>
      <c r="G3823" s="77">
        <v>6.21</v>
      </c>
      <c r="H3823" s="77">
        <v>12530</v>
      </c>
      <c r="I3823" s="77">
        <v>14.888999999999999</v>
      </c>
      <c r="J3823" s="77" t="s">
        <v>74</v>
      </c>
      <c r="K3823" s="77">
        <v>55.86</v>
      </c>
      <c r="L3823" s="77">
        <v>23.242909999999998</v>
      </c>
      <c r="M3823" s="77">
        <v>3.050392571326738E-2</v>
      </c>
      <c r="N3823" s="77">
        <v>22.86368627450981</v>
      </c>
      <c r="O3823" s="77">
        <v>1.689638848486485</v>
      </c>
      <c r="P3823" s="77">
        <v>416705</v>
      </c>
      <c r="Q3823" s="77">
        <v>1175000</v>
      </c>
      <c r="R3823" s="77">
        <v>0.35</v>
      </c>
      <c r="S3823" s="77">
        <v>24.530999999999999</v>
      </c>
      <c r="T3823" s="77">
        <v>7.0320000000000009</v>
      </c>
      <c r="U3823" s="77">
        <v>14.3796</v>
      </c>
      <c r="V3823" s="77">
        <v>2.4264002592539402</v>
      </c>
      <c r="AC3823" s="77">
        <v>23.79</v>
      </c>
      <c r="AD3823" s="77">
        <v>23.09</v>
      </c>
      <c r="AH3823" s="77">
        <f>IF(AND(M3823&lt;Variables!$G$6,M3823&gt;Variables!$G$5),0,1)</f>
        <v>1</v>
      </c>
      <c r="AI3823" s="77">
        <f t="shared" si="120"/>
        <v>0</v>
      </c>
      <c r="AJ3823" s="77">
        <f>IF(I3823&gt;Variables!$G$7,0,1)</f>
        <v>1</v>
      </c>
      <c r="AK3823" s="77">
        <f>IF(F3823&gt;Variables!$G$8,0,1)</f>
        <v>1</v>
      </c>
      <c r="AL3823" s="77">
        <f>IF(G3823&gt;Variables!$G$9,0,1)</f>
        <v>1</v>
      </c>
      <c r="AM3823" s="77">
        <f>IF(AND(K3823&gt;Variables!$G$10,K3823&lt;Variables!$G$11),0,1)</f>
        <v>1</v>
      </c>
      <c r="AN3823" s="77">
        <f>IF(H3823&lt;Variables!$G$13,1,0)</f>
        <v>0</v>
      </c>
      <c r="AO3823" s="77">
        <f>IF(R3823&lt;Variables!$G$12,0,1)</f>
        <v>0</v>
      </c>
      <c r="AP3823" s="78">
        <f t="shared" si="121"/>
        <v>0</v>
      </c>
      <c r="AQ3823" s="77">
        <f>IF(V3823&lt;Variables!$G$15,1,0)</f>
        <v>1</v>
      </c>
      <c r="AR3823" s="77">
        <v>1</v>
      </c>
      <c r="AS3823" s="77">
        <v>0</v>
      </c>
      <c r="AT3823" s="77">
        <v>0</v>
      </c>
      <c r="AU3823" s="77">
        <v>0</v>
      </c>
      <c r="BA3823" s="77">
        <v>0.89</v>
      </c>
    </row>
    <row r="3824" spans="3:53" x14ac:dyDescent="0.25">
      <c r="C3824" s="77" t="s">
        <v>514</v>
      </c>
      <c r="D3824" s="77" t="s">
        <v>498</v>
      </c>
      <c r="E3824" s="77">
        <v>39.01</v>
      </c>
      <c r="F3824" s="77">
        <v>8.66</v>
      </c>
      <c r="G3824" s="77">
        <v>8.52</v>
      </c>
      <c r="H3824" s="77">
        <v>5300</v>
      </c>
      <c r="I3824" s="77">
        <v>-10.932</v>
      </c>
      <c r="J3824" s="77" t="s">
        <v>74</v>
      </c>
      <c r="K3824" s="77">
        <v>60.35</v>
      </c>
      <c r="L3824" s="77">
        <v>38.757695000000012</v>
      </c>
      <c r="M3824" s="77">
        <v>0.21235782984513929</v>
      </c>
      <c r="N3824" s="77">
        <v>38.226433333333333</v>
      </c>
      <c r="O3824" s="77">
        <v>1.605084788623609</v>
      </c>
      <c r="P3824" s="77">
        <v>455683</v>
      </c>
      <c r="Q3824" s="77">
        <v>1530000</v>
      </c>
      <c r="R3824" s="77">
        <v>0.3</v>
      </c>
      <c r="S3824" s="77">
        <v>24.530999999999999</v>
      </c>
      <c r="T3824" s="77">
        <v>7.0320000000000009</v>
      </c>
      <c r="U3824" s="77">
        <v>14.3796</v>
      </c>
      <c r="V3824" s="77">
        <v>2.4623571510036908</v>
      </c>
      <c r="AC3824" s="77">
        <v>39.399900000000002</v>
      </c>
      <c r="AD3824" s="77">
        <v>37.14</v>
      </c>
      <c r="AH3824" s="77">
        <f>IF(AND(M3824&lt;Variables!$G$6,M3824&gt;Variables!$G$5),0,1)</f>
        <v>1</v>
      </c>
      <c r="AI3824" s="77">
        <f t="shared" si="120"/>
        <v>0</v>
      </c>
      <c r="AJ3824" s="77">
        <f>IF(I3824&gt;Variables!$G$7,0,1)</f>
        <v>1</v>
      </c>
      <c r="AK3824" s="77">
        <f>IF(F3824&gt;Variables!$G$8,0,1)</f>
        <v>1</v>
      </c>
      <c r="AL3824" s="77">
        <f>IF(G3824&gt;Variables!$G$9,0,1)</f>
        <v>1</v>
      </c>
      <c r="AM3824" s="77">
        <f>IF(AND(K3824&gt;Variables!$G$10,K3824&lt;Variables!$G$11),0,1)</f>
        <v>1</v>
      </c>
      <c r="AN3824" s="77">
        <f>IF(H3824&lt;Variables!$G$13,1,0)</f>
        <v>0</v>
      </c>
      <c r="AO3824" s="77">
        <f>IF(R3824&lt;Variables!$G$12,0,1)</f>
        <v>0</v>
      </c>
      <c r="AP3824" s="78">
        <f t="shared" si="121"/>
        <v>0</v>
      </c>
      <c r="AQ3824" s="77">
        <f>IF(V3824&lt;Variables!$G$15,1,0)</f>
        <v>1</v>
      </c>
      <c r="AR3824" s="77">
        <v>0</v>
      </c>
      <c r="AS3824" s="77">
        <v>0</v>
      </c>
      <c r="AT3824" s="77">
        <v>1</v>
      </c>
      <c r="AU3824" s="77">
        <v>0</v>
      </c>
      <c r="BA3824" s="77">
        <v>-2.12</v>
      </c>
    </row>
    <row r="3825" spans="3:53" x14ac:dyDescent="0.25">
      <c r="C3825" s="77" t="s">
        <v>514</v>
      </c>
      <c r="D3825" s="77" t="s">
        <v>510</v>
      </c>
      <c r="E3825" s="77">
        <v>1.06</v>
      </c>
      <c r="F3825" s="77">
        <v>8.92</v>
      </c>
      <c r="G3825" s="77">
        <v>11.43</v>
      </c>
      <c r="H3825" s="77">
        <v>89.5</v>
      </c>
      <c r="I3825" s="77">
        <v>-1E-3</v>
      </c>
      <c r="J3825" s="77" t="s">
        <v>74</v>
      </c>
      <c r="K3825" s="77">
        <v>50.8</v>
      </c>
      <c r="L3825" s="77">
        <v>1.09301</v>
      </c>
      <c r="M3825" s="77">
        <v>-3.0292495036641709</v>
      </c>
      <c r="N3825" s="77">
        <v>1.032462195121951</v>
      </c>
      <c r="O3825" s="77">
        <v>2.6575118205473802</v>
      </c>
      <c r="P3825" s="77">
        <v>11250000</v>
      </c>
      <c r="Q3825" s="77">
        <v>3120000</v>
      </c>
      <c r="R3825" s="77">
        <v>3.61</v>
      </c>
      <c r="S3825" s="77">
        <v>24.530999999999999</v>
      </c>
      <c r="T3825" s="77">
        <v>7.0320000000000009</v>
      </c>
      <c r="U3825" s="77">
        <v>14.3796</v>
      </c>
      <c r="V3825" s="77">
        <v>2.461047265148534</v>
      </c>
      <c r="AC3825" s="77">
        <v>1.0936999999999999</v>
      </c>
      <c r="AD3825" s="77">
        <v>0.99009999999999998</v>
      </c>
      <c r="AH3825" s="77">
        <f>IF(AND(M3825&lt;Variables!$G$6,M3825&gt;Variables!$G$5),0,1)</f>
        <v>0</v>
      </c>
      <c r="AI3825" s="77">
        <f t="shared" si="120"/>
        <v>0</v>
      </c>
      <c r="AJ3825" s="77">
        <f>IF(I3825&gt;Variables!$G$7,0,1)</f>
        <v>1</v>
      </c>
      <c r="AK3825" s="77">
        <f>IF(F3825&gt;Variables!$G$8,0,1)</f>
        <v>1</v>
      </c>
      <c r="AL3825" s="77">
        <f>IF(G3825&gt;Variables!$G$9,0,1)</f>
        <v>0</v>
      </c>
      <c r="AM3825" s="77">
        <f>IF(AND(K3825&gt;Variables!$G$10,K3825&lt;Variables!$G$11),0,1)</f>
        <v>1</v>
      </c>
      <c r="AN3825" s="77">
        <f>IF(H3825&lt;Variables!$G$13,1,0)</f>
        <v>1</v>
      </c>
      <c r="AO3825" s="77">
        <f>IF(R3825&lt;Variables!$G$12,0,1)</f>
        <v>1</v>
      </c>
      <c r="AP3825" s="78">
        <f t="shared" si="121"/>
        <v>0</v>
      </c>
      <c r="AQ3825" s="77">
        <f>IF(V3825&lt;Variables!$G$15,1,0)</f>
        <v>1</v>
      </c>
      <c r="AR3825" s="77">
        <v>1</v>
      </c>
      <c r="AS3825" s="77">
        <v>0</v>
      </c>
      <c r="AT3825" s="77">
        <v>0</v>
      </c>
      <c r="AU3825" s="77">
        <v>0</v>
      </c>
      <c r="BA3825" s="77">
        <v>2</v>
      </c>
    </row>
    <row r="3826" spans="3:53" x14ac:dyDescent="0.25">
      <c r="C3826" s="77" t="s">
        <v>514</v>
      </c>
      <c r="D3826" s="77" t="s">
        <v>516</v>
      </c>
      <c r="E3826" s="77">
        <v>1.85</v>
      </c>
      <c r="F3826" s="77">
        <v>9.1199999999999992</v>
      </c>
      <c r="G3826" s="77">
        <v>7.39</v>
      </c>
      <c r="H3826" s="77">
        <v>-99999</v>
      </c>
      <c r="I3826" s="77">
        <v>-0.06</v>
      </c>
      <c r="J3826" s="77" t="s">
        <v>74</v>
      </c>
      <c r="K3826" s="77">
        <v>100</v>
      </c>
      <c r="L3826" s="77">
        <v>1.89</v>
      </c>
      <c r="M3826" s="77">
        <v>0</v>
      </c>
      <c r="N3826" s="77">
        <v>1.767916666666667</v>
      </c>
      <c r="O3826" s="77">
        <v>6.9054913975960401</v>
      </c>
      <c r="P3826" s="77">
        <v>49878</v>
      </c>
      <c r="Q3826" s="77">
        <v>14745</v>
      </c>
      <c r="R3826" s="77">
        <v>3.38</v>
      </c>
      <c r="S3826" s="77">
        <v>24.530999999999999</v>
      </c>
      <c r="T3826" s="77">
        <v>7.0320000000000009</v>
      </c>
      <c r="U3826" s="77">
        <v>14.3796</v>
      </c>
      <c r="V3826" s="77">
        <v>2.8849999999999998</v>
      </c>
      <c r="AC3826" s="77">
        <v>1.91</v>
      </c>
      <c r="AD3826" s="77">
        <v>1.802</v>
      </c>
      <c r="AH3826" s="77">
        <f>IF(AND(M3826&lt;Variables!$G$6,M3826&gt;Variables!$G$5),0,1)</f>
        <v>1</v>
      </c>
      <c r="AI3826" s="77">
        <f t="shared" ref="AI3826:AI3889" si="122">IF(L3826&gt;N3826,0,1)</f>
        <v>0</v>
      </c>
      <c r="AJ3826" s="77">
        <f>IF(I3826&gt;Variables!$G$7,0,1)</f>
        <v>1</v>
      </c>
      <c r="AK3826" s="77">
        <f>IF(F3826&gt;Variables!$G$8,0,1)</f>
        <v>0</v>
      </c>
      <c r="AL3826" s="77">
        <f>IF(G3826&gt;Variables!$G$9,0,1)</f>
        <v>1</v>
      </c>
      <c r="AM3826" s="77">
        <f>IF(AND(K3826&gt;Variables!$G$10,K3826&lt;Variables!$G$11),0,1)</f>
        <v>1</v>
      </c>
      <c r="AN3826" s="77">
        <f>IF(H3826&lt;Variables!$G$13,1,0)</f>
        <v>1</v>
      </c>
      <c r="AO3826" s="77">
        <f>IF(R3826&lt;Variables!$G$12,0,1)</f>
        <v>1</v>
      </c>
      <c r="AP3826" s="78">
        <f t="shared" ref="AP3826:AP3889" si="123">IF(J3826="Pass", 0,1)</f>
        <v>0</v>
      </c>
      <c r="AQ3826" s="77">
        <f>IF(V3826&lt;Variables!$G$15,1,0)</f>
        <v>0</v>
      </c>
      <c r="AR3826" s="77">
        <v>1</v>
      </c>
      <c r="AS3826" s="77">
        <v>0</v>
      </c>
      <c r="AT3826" s="77">
        <v>0</v>
      </c>
      <c r="AU3826" s="77">
        <v>0</v>
      </c>
      <c r="BA3826" s="77">
        <v>2</v>
      </c>
    </row>
    <row r="3827" spans="3:53" x14ac:dyDescent="0.25">
      <c r="C3827" s="77" t="s">
        <v>514</v>
      </c>
      <c r="D3827" s="77" t="s">
        <v>496</v>
      </c>
      <c r="E3827" s="77">
        <v>1.18</v>
      </c>
      <c r="F3827" s="77">
        <v>13.81</v>
      </c>
      <c r="G3827" s="77">
        <v>-3.25</v>
      </c>
      <c r="H3827" s="77">
        <v>51.3</v>
      </c>
      <c r="I3827" s="77">
        <v>-12.145</v>
      </c>
      <c r="J3827" s="77" t="s">
        <v>74</v>
      </c>
      <c r="K3827" s="77">
        <v>41.24</v>
      </c>
      <c r="L3827" s="77">
        <v>1.1967399999999999</v>
      </c>
      <c r="M3827" s="77">
        <v>-0.56319668432576753</v>
      </c>
      <c r="N3827" s="77">
        <v>1.2448156862745099</v>
      </c>
      <c r="O3827" s="77">
        <v>-4.4035182781607114</v>
      </c>
      <c r="P3827" s="77">
        <v>15280000</v>
      </c>
      <c r="Q3827" s="77">
        <v>1150000</v>
      </c>
      <c r="R3827" s="77">
        <v>13.29</v>
      </c>
      <c r="S3827" s="77">
        <v>24.530999999999999</v>
      </c>
      <c r="T3827" s="77">
        <v>7.0320000000000009</v>
      </c>
      <c r="U3827" s="77">
        <v>14.3796</v>
      </c>
      <c r="V3827" s="77">
        <v>2.276641268459314</v>
      </c>
      <c r="AC3827" s="77">
        <v>1.24</v>
      </c>
      <c r="AD3827" s="77">
        <v>1.1299999999999999</v>
      </c>
      <c r="AH3827" s="77">
        <f>IF(AND(M3827&lt;Variables!$G$6,M3827&gt;Variables!$G$5),0,1)</f>
        <v>1</v>
      </c>
      <c r="AI3827" s="77">
        <f t="shared" si="122"/>
        <v>1</v>
      </c>
      <c r="AJ3827" s="77">
        <f>IF(I3827&gt;Variables!$G$7,0,1)</f>
        <v>1</v>
      </c>
      <c r="AK3827" s="77">
        <f>IF(F3827&gt;Variables!$G$8,0,1)</f>
        <v>0</v>
      </c>
      <c r="AL3827" s="77">
        <f>IF(G3827&gt;Variables!$G$9,0,1)</f>
        <v>1</v>
      </c>
      <c r="AM3827" s="77">
        <f>IF(AND(K3827&gt;Variables!$G$10,K3827&lt;Variables!$G$11),0,1)</f>
        <v>1</v>
      </c>
      <c r="AN3827" s="77">
        <f>IF(H3827&lt;Variables!$G$13,1,0)</f>
        <v>1</v>
      </c>
      <c r="AO3827" s="77">
        <f>IF(R3827&lt;Variables!$G$12,0,1)</f>
        <v>1</v>
      </c>
      <c r="AP3827" s="78">
        <f t="shared" si="123"/>
        <v>0</v>
      </c>
      <c r="AQ3827" s="77">
        <f>IF(V3827&lt;Variables!$G$15,1,0)</f>
        <v>1</v>
      </c>
      <c r="AR3827" s="77">
        <v>0</v>
      </c>
      <c r="AS3827" s="77">
        <v>0</v>
      </c>
      <c r="AT3827" s="77">
        <v>1</v>
      </c>
      <c r="AU3827" s="77">
        <v>0</v>
      </c>
      <c r="BA3827" s="77">
        <v>-2.25</v>
      </c>
    </row>
    <row r="3828" spans="3:53" x14ac:dyDescent="0.25">
      <c r="C3828" s="77" t="s">
        <v>514</v>
      </c>
      <c r="D3828" s="77" t="s">
        <v>497</v>
      </c>
      <c r="E3828" s="77">
        <v>5.07</v>
      </c>
      <c r="F3828" s="77">
        <v>23.77</v>
      </c>
      <c r="G3828" s="77">
        <v>18.82</v>
      </c>
      <c r="H3828" s="77">
        <v>41.09</v>
      </c>
      <c r="I3828" s="77">
        <v>-15.288</v>
      </c>
      <c r="J3828" s="77" t="s">
        <v>74</v>
      </c>
      <c r="K3828" s="77">
        <v>52.71</v>
      </c>
      <c r="L3828" s="77">
        <v>5.0571549999999998</v>
      </c>
      <c r="M3828" s="77">
        <v>-0.1434601075110371</v>
      </c>
      <c r="N3828" s="77">
        <v>5.0933527777777776</v>
      </c>
      <c r="O3828" s="77">
        <v>-0.85312719683115978</v>
      </c>
      <c r="P3828" s="77">
        <v>2120000</v>
      </c>
      <c r="Q3828" s="77">
        <v>49940</v>
      </c>
      <c r="R3828" s="77">
        <v>42.45</v>
      </c>
      <c r="S3828" s="77">
        <v>24.530999999999999</v>
      </c>
      <c r="T3828" s="77">
        <v>7.0320000000000009</v>
      </c>
      <c r="U3828" s="77">
        <v>14.3796</v>
      </c>
      <c r="V3828" s="77">
        <v>2.39992835045752</v>
      </c>
      <c r="AC3828" s="77">
        <v>5.73</v>
      </c>
      <c r="AD3828" s="77">
        <v>4.8099999999999996</v>
      </c>
      <c r="AH3828" s="77">
        <f>IF(AND(M3828&lt;Variables!$G$6,M3828&gt;Variables!$G$5),0,1)</f>
        <v>1</v>
      </c>
      <c r="AI3828" s="77">
        <f t="shared" si="122"/>
        <v>1</v>
      </c>
      <c r="AJ3828" s="77">
        <f>IF(I3828&gt;Variables!$G$7,0,1)</f>
        <v>1</v>
      </c>
      <c r="AK3828" s="77">
        <f>IF(F3828&gt;Variables!$G$8,0,1)</f>
        <v>0</v>
      </c>
      <c r="AL3828" s="77">
        <f>IF(G3828&gt;Variables!$G$9,0,1)</f>
        <v>0</v>
      </c>
      <c r="AM3828" s="77">
        <f>IF(AND(K3828&gt;Variables!$G$10,K3828&lt;Variables!$G$11),0,1)</f>
        <v>1</v>
      </c>
      <c r="AN3828" s="77">
        <f>IF(H3828&lt;Variables!$G$13,1,0)</f>
        <v>1</v>
      </c>
      <c r="AO3828" s="77">
        <f>IF(R3828&lt;Variables!$G$12,0,1)</f>
        <v>1</v>
      </c>
      <c r="AP3828" s="78">
        <f t="shared" si="123"/>
        <v>0</v>
      </c>
      <c r="AQ3828" s="77">
        <f>IF(V3828&lt;Variables!$G$15,1,0)</f>
        <v>1</v>
      </c>
      <c r="AR3828" s="77">
        <v>0</v>
      </c>
      <c r="AS3828" s="77">
        <v>0</v>
      </c>
      <c r="AT3828" s="77">
        <v>1</v>
      </c>
      <c r="AU3828" s="77">
        <v>0</v>
      </c>
      <c r="BA3828" s="77">
        <v>-2.25</v>
      </c>
    </row>
    <row r="3829" spans="3:53" x14ac:dyDescent="0.25">
      <c r="C3829" s="77" t="s">
        <v>514</v>
      </c>
      <c r="D3829" s="77" t="s">
        <v>495</v>
      </c>
      <c r="E3829" s="77">
        <v>6.16</v>
      </c>
      <c r="F3829" s="77">
        <v>25.85</v>
      </c>
      <c r="G3829" s="77">
        <v>18.649999999999999</v>
      </c>
      <c r="H3829" s="77">
        <v>37.92</v>
      </c>
      <c r="I3829" s="77">
        <v>-3.9E-2</v>
      </c>
      <c r="J3829" s="77" t="s">
        <v>74</v>
      </c>
      <c r="K3829" s="77">
        <v>69.77</v>
      </c>
      <c r="L3829" s="77">
        <v>5.9061199999999996</v>
      </c>
      <c r="M3829" s="77">
        <v>4.6660074634447088</v>
      </c>
      <c r="N3829" s="77">
        <v>5.7537823529411751</v>
      </c>
      <c r="O3829" s="77">
        <v>7.4371538721843624</v>
      </c>
      <c r="P3829" s="77">
        <v>543160</v>
      </c>
      <c r="Q3829" s="77">
        <v>117980</v>
      </c>
      <c r="R3829" s="77">
        <v>4.5999999999999996</v>
      </c>
      <c r="S3829" s="77">
        <v>24.530999999999999</v>
      </c>
      <c r="T3829" s="77">
        <v>7.0320000000000009</v>
      </c>
      <c r="U3829" s="77">
        <v>14.3796</v>
      </c>
      <c r="V3829" s="77">
        <v>2.18409176365939</v>
      </c>
      <c r="AC3829" s="77">
        <v>6.2</v>
      </c>
      <c r="AD3829" s="77">
        <v>5.15</v>
      </c>
      <c r="AH3829" s="77">
        <f>IF(AND(M3829&lt;Variables!$G$6,M3829&gt;Variables!$G$5),0,1)</f>
        <v>1</v>
      </c>
      <c r="AI3829" s="77">
        <f t="shared" si="122"/>
        <v>0</v>
      </c>
      <c r="AJ3829" s="77">
        <f>IF(I3829&gt;Variables!$G$7,0,1)</f>
        <v>1</v>
      </c>
      <c r="AK3829" s="77">
        <f>IF(F3829&gt;Variables!$G$8,0,1)</f>
        <v>0</v>
      </c>
      <c r="AL3829" s="77">
        <f>IF(G3829&gt;Variables!$G$9,0,1)</f>
        <v>0</v>
      </c>
      <c r="AM3829" s="77">
        <f>IF(AND(K3829&gt;Variables!$G$10,K3829&lt;Variables!$G$11),0,1)</f>
        <v>0</v>
      </c>
      <c r="AN3829" s="77">
        <f>IF(H3829&lt;Variables!$G$13,1,0)</f>
        <v>1</v>
      </c>
      <c r="AO3829" s="77">
        <f>IF(R3829&lt;Variables!$G$12,0,1)</f>
        <v>1</v>
      </c>
      <c r="AP3829" s="78">
        <f t="shared" si="123"/>
        <v>0</v>
      </c>
      <c r="AQ3829" s="77">
        <f>IF(V3829&lt;Variables!$G$15,1,0)</f>
        <v>1</v>
      </c>
      <c r="AR3829" s="77">
        <v>0</v>
      </c>
      <c r="AS3829" s="77">
        <v>0</v>
      </c>
      <c r="AT3829" s="77">
        <v>1</v>
      </c>
      <c r="AU3829" s="77">
        <v>0</v>
      </c>
      <c r="BA3829" s="77">
        <v>-2.25</v>
      </c>
    </row>
    <row r="3830" spans="3:53" x14ac:dyDescent="0.25">
      <c r="C3830" s="77" t="s">
        <v>514</v>
      </c>
      <c r="D3830" s="77" t="s">
        <v>488</v>
      </c>
      <c r="E3830" s="77">
        <v>7.17</v>
      </c>
      <c r="F3830" s="77">
        <v>67.48</v>
      </c>
      <c r="G3830" s="77">
        <v>-0.14000000000000001</v>
      </c>
      <c r="H3830" s="77">
        <v>125.36</v>
      </c>
      <c r="I3830" s="77">
        <v>14.542999999999999</v>
      </c>
      <c r="J3830" s="77" t="s">
        <v>75</v>
      </c>
      <c r="K3830" s="77">
        <v>43.6</v>
      </c>
      <c r="L3830" s="77">
        <v>7.4894699999999998</v>
      </c>
      <c r="M3830" s="77">
        <v>-3.8650264972020669</v>
      </c>
      <c r="N3830" s="77">
        <v>7.5175063829787216</v>
      </c>
      <c r="O3830" s="77">
        <v>-4.2235598721622019</v>
      </c>
      <c r="P3830" s="77">
        <v>86810000</v>
      </c>
      <c r="Q3830" s="77">
        <v>525460</v>
      </c>
      <c r="R3830" s="77">
        <v>165.21</v>
      </c>
      <c r="S3830" s="77">
        <v>24.530999999999999</v>
      </c>
      <c r="T3830" s="77">
        <v>7.0320000000000009</v>
      </c>
      <c r="U3830" s="77">
        <v>14.3796</v>
      </c>
      <c r="V3830" s="77">
        <v>2.329748631174168</v>
      </c>
      <c r="AC3830" s="77">
        <v>7.75</v>
      </c>
      <c r="AD3830" s="77">
        <v>6.1517999999999997</v>
      </c>
      <c r="AH3830" s="77">
        <f>IF(AND(M3830&lt;Variables!$G$6,M3830&gt;Variables!$G$5),0,1)</f>
        <v>0</v>
      </c>
      <c r="AI3830" s="77">
        <f t="shared" si="122"/>
        <v>1</v>
      </c>
      <c r="AJ3830" s="77">
        <f>IF(I3830&gt;Variables!$G$7,0,1)</f>
        <v>1</v>
      </c>
      <c r="AK3830" s="77">
        <f>IF(F3830&gt;Variables!$G$8,0,1)</f>
        <v>0</v>
      </c>
      <c r="AL3830" s="77">
        <f>IF(G3830&gt;Variables!$G$9,0,1)</f>
        <v>1</v>
      </c>
      <c r="AM3830" s="77">
        <f>IF(AND(K3830&gt;Variables!$G$10,K3830&lt;Variables!$G$11),0,1)</f>
        <v>1</v>
      </c>
      <c r="AN3830" s="77">
        <f>IF(H3830&lt;Variables!$G$13,1,0)</f>
        <v>1</v>
      </c>
      <c r="AO3830" s="77">
        <f>IF(R3830&lt;Variables!$G$12,0,1)</f>
        <v>1</v>
      </c>
      <c r="AP3830" s="78">
        <f t="shared" si="123"/>
        <v>1</v>
      </c>
      <c r="AQ3830" s="77">
        <f>IF(V3830&lt;Variables!$G$15,1,0)</f>
        <v>1</v>
      </c>
      <c r="AR3830" s="77">
        <v>1</v>
      </c>
      <c r="AS3830" s="77">
        <v>0</v>
      </c>
      <c r="AT3830" s="77">
        <v>0</v>
      </c>
      <c r="AU3830" s="77">
        <v>0</v>
      </c>
      <c r="BA3830" s="77">
        <v>2</v>
      </c>
    </row>
    <row r="3831" spans="3:53" x14ac:dyDescent="0.25">
      <c r="C3831" s="77" t="s">
        <v>514</v>
      </c>
      <c r="D3831" s="77" t="s">
        <v>489</v>
      </c>
      <c r="E3831" s="77">
        <v>27.58</v>
      </c>
      <c r="F3831" s="77">
        <v>6.96</v>
      </c>
      <c r="G3831" s="77">
        <v>6.09</v>
      </c>
      <c r="H3831" s="77">
        <v>3040</v>
      </c>
      <c r="I3831" s="77">
        <v>6.2750000000000004</v>
      </c>
      <c r="J3831" s="77" t="s">
        <v>74</v>
      </c>
      <c r="K3831" s="77">
        <v>59.09</v>
      </c>
      <c r="L3831" s="77">
        <v>27.353870000000011</v>
      </c>
      <c r="M3831" s="77">
        <v>0.31487317882257088</v>
      </c>
      <c r="N3831" s="77">
        <v>27.20043725490196</v>
      </c>
      <c r="O3831" s="77">
        <v>0.88073122815282912</v>
      </c>
      <c r="P3831" s="77">
        <v>474393</v>
      </c>
      <c r="Q3831" s="77">
        <v>1247000</v>
      </c>
      <c r="R3831" s="77">
        <v>0.38</v>
      </c>
      <c r="S3831" s="77">
        <v>24.530999999999999</v>
      </c>
      <c r="T3831" s="77">
        <v>7.0320000000000009</v>
      </c>
      <c r="U3831" s="77">
        <v>14.3796</v>
      </c>
      <c r="V3831" s="77">
        <v>2.444719671850017</v>
      </c>
      <c r="AC3831" s="77">
        <v>27.88</v>
      </c>
      <c r="AD3831" s="77">
        <v>27.055</v>
      </c>
      <c r="AH3831" s="77">
        <f>IF(AND(M3831&lt;Variables!$G$6,M3831&gt;Variables!$G$5),0,1)</f>
        <v>1</v>
      </c>
      <c r="AI3831" s="77">
        <f t="shared" si="122"/>
        <v>0</v>
      </c>
      <c r="AJ3831" s="77">
        <f>IF(I3831&gt;Variables!$G$7,0,1)</f>
        <v>1</v>
      </c>
      <c r="AK3831" s="77">
        <f>IF(F3831&gt;Variables!$G$8,0,1)</f>
        <v>1</v>
      </c>
      <c r="AL3831" s="77">
        <f>IF(G3831&gt;Variables!$G$9,0,1)</f>
        <v>1</v>
      </c>
      <c r="AM3831" s="77">
        <f>IF(AND(K3831&gt;Variables!$G$10,K3831&lt;Variables!$G$11),0,1)</f>
        <v>1</v>
      </c>
      <c r="AN3831" s="77">
        <f>IF(H3831&lt;Variables!$G$13,1,0)</f>
        <v>0</v>
      </c>
      <c r="AO3831" s="77">
        <f>IF(R3831&lt;Variables!$G$12,0,1)</f>
        <v>0</v>
      </c>
      <c r="AP3831" s="78">
        <f t="shared" si="123"/>
        <v>0</v>
      </c>
      <c r="AQ3831" s="77">
        <f>IF(V3831&lt;Variables!$G$15,1,0)</f>
        <v>1</v>
      </c>
      <c r="AR3831" s="77">
        <v>0</v>
      </c>
      <c r="AS3831" s="77">
        <v>1</v>
      </c>
      <c r="AT3831" s="77">
        <v>0</v>
      </c>
      <c r="AU3831" s="77">
        <v>0</v>
      </c>
      <c r="BA3831" s="77">
        <v>0.41</v>
      </c>
    </row>
    <row r="3832" spans="3:53" x14ac:dyDescent="0.25">
      <c r="C3832" s="77" t="s">
        <v>514</v>
      </c>
      <c r="D3832" s="77" t="s">
        <v>493</v>
      </c>
      <c r="E3832" s="77">
        <v>25.07</v>
      </c>
      <c r="F3832" s="77">
        <v>8.8800000000000008</v>
      </c>
      <c r="G3832" s="77">
        <v>5.9</v>
      </c>
      <c r="H3832" s="77">
        <v>2730</v>
      </c>
      <c r="I3832" s="77">
        <v>198.34399999999999</v>
      </c>
      <c r="J3832" s="77" t="s">
        <v>74</v>
      </c>
      <c r="K3832" s="77">
        <v>60.06</v>
      </c>
      <c r="L3832" s="77">
        <v>25.021425000000001</v>
      </c>
      <c r="M3832" s="77">
        <v>0.13418500345203771</v>
      </c>
      <c r="N3832" s="77">
        <v>24.728552941176471</v>
      </c>
      <c r="O3832" s="77">
        <v>1.3201219642737201</v>
      </c>
      <c r="P3832" s="77">
        <v>1156000</v>
      </c>
      <c r="Q3832" s="77">
        <v>3584000</v>
      </c>
      <c r="R3832" s="77">
        <v>0.32</v>
      </c>
      <c r="S3832" s="77">
        <v>24.530999999999999</v>
      </c>
      <c r="T3832" s="77">
        <v>7.0320000000000009</v>
      </c>
      <c r="U3832" s="77">
        <v>14.3796</v>
      </c>
      <c r="V3832" s="77">
        <v>2.4638342754331539</v>
      </c>
      <c r="AC3832" s="77">
        <v>25.22</v>
      </c>
      <c r="AD3832" s="77">
        <v>24.18</v>
      </c>
      <c r="AH3832" s="77">
        <f>IF(AND(M3832&lt;Variables!$G$6,M3832&gt;Variables!$G$5),0,1)</f>
        <v>1</v>
      </c>
      <c r="AI3832" s="77">
        <f t="shared" si="122"/>
        <v>0</v>
      </c>
      <c r="AJ3832" s="77">
        <f>IF(I3832&gt;Variables!$G$7,0,1)</f>
        <v>0</v>
      </c>
      <c r="AK3832" s="77">
        <f>IF(F3832&gt;Variables!$G$8,0,1)</f>
        <v>1</v>
      </c>
      <c r="AL3832" s="77">
        <f>IF(G3832&gt;Variables!$G$9,0,1)</f>
        <v>1</v>
      </c>
      <c r="AM3832" s="77">
        <f>IF(AND(K3832&gt;Variables!$G$10,K3832&lt;Variables!$G$11),0,1)</f>
        <v>1</v>
      </c>
      <c r="AN3832" s="77">
        <f>IF(H3832&lt;Variables!$G$13,1,0)</f>
        <v>0</v>
      </c>
      <c r="AO3832" s="77">
        <f>IF(R3832&lt;Variables!$G$12,0,1)</f>
        <v>0</v>
      </c>
      <c r="AP3832" s="78">
        <f t="shared" si="123"/>
        <v>0</v>
      </c>
      <c r="AQ3832" s="77">
        <f>IF(V3832&lt;Variables!$G$15,1,0)</f>
        <v>1</v>
      </c>
      <c r="AR3832" s="77">
        <v>0</v>
      </c>
      <c r="AS3832" s="77">
        <v>0</v>
      </c>
      <c r="AT3832" s="77">
        <v>0</v>
      </c>
      <c r="AU3832" s="77">
        <v>1</v>
      </c>
      <c r="BA3832" s="77">
        <v>-1.06</v>
      </c>
    </row>
    <row r="3833" spans="3:53" x14ac:dyDescent="0.25">
      <c r="C3833" s="77" t="s">
        <v>514</v>
      </c>
      <c r="D3833" s="77" t="s">
        <v>166</v>
      </c>
      <c r="E3833" s="77">
        <v>59.69</v>
      </c>
      <c r="F3833" s="77">
        <v>6.75</v>
      </c>
      <c r="G3833" s="77">
        <v>7.41</v>
      </c>
      <c r="H3833" s="77">
        <v>8500</v>
      </c>
      <c r="I3833" s="77">
        <v>428.03899999999999</v>
      </c>
      <c r="J3833" s="77" t="s">
        <v>75</v>
      </c>
      <c r="K3833" s="77">
        <v>49.5</v>
      </c>
      <c r="L3833" s="77">
        <v>59.953449999999997</v>
      </c>
      <c r="M3833" s="77">
        <v>-0.42274464605455359</v>
      </c>
      <c r="N3833" s="77">
        <v>59.416119607843143</v>
      </c>
      <c r="O3833" s="77">
        <v>0.47778346016287748</v>
      </c>
      <c r="P3833" s="77">
        <v>1324000</v>
      </c>
      <c r="Q3833" s="77">
        <v>1663000</v>
      </c>
      <c r="R3833" s="77">
        <v>0.8</v>
      </c>
      <c r="S3833" s="77">
        <v>24.530999999999999</v>
      </c>
      <c r="T3833" s="77">
        <v>7.0320000000000009</v>
      </c>
      <c r="U3833" s="77">
        <v>14.3796</v>
      </c>
      <c r="V3833" s="77">
        <v>2.3722009175285161</v>
      </c>
      <c r="AC3833" s="77">
        <v>60.02</v>
      </c>
      <c r="AD3833" s="77">
        <v>58.12</v>
      </c>
      <c r="AH3833" s="77">
        <f>IF(AND(M3833&lt;Variables!$G$6,M3833&gt;Variables!$G$5),0,1)</f>
        <v>1</v>
      </c>
      <c r="AI3833" s="77">
        <f t="shared" si="122"/>
        <v>0</v>
      </c>
      <c r="AJ3833" s="77">
        <f>IF(I3833&gt;Variables!$G$7,0,1)</f>
        <v>0</v>
      </c>
      <c r="AK3833" s="77">
        <f>IF(F3833&gt;Variables!$G$8,0,1)</f>
        <v>1</v>
      </c>
      <c r="AL3833" s="77">
        <f>IF(G3833&gt;Variables!$G$9,0,1)</f>
        <v>1</v>
      </c>
      <c r="AM3833" s="77">
        <f>IF(AND(K3833&gt;Variables!$G$10,K3833&lt;Variables!$G$11),0,1)</f>
        <v>1</v>
      </c>
      <c r="AN3833" s="77">
        <f>IF(H3833&lt;Variables!$G$13,1,0)</f>
        <v>0</v>
      </c>
      <c r="AO3833" s="77">
        <f>IF(R3833&lt;Variables!$G$12,0,1)</f>
        <v>0</v>
      </c>
      <c r="AP3833" s="78">
        <f t="shared" si="123"/>
        <v>1</v>
      </c>
      <c r="AQ3833" s="77">
        <f>IF(V3833&lt;Variables!$G$15,1,0)</f>
        <v>1</v>
      </c>
      <c r="AR3833" s="77">
        <v>0</v>
      </c>
      <c r="AS3833" s="77">
        <v>0</v>
      </c>
      <c r="AT3833" s="77">
        <v>1</v>
      </c>
      <c r="AU3833" s="77">
        <v>0</v>
      </c>
      <c r="BA3833" s="77">
        <v>-1.53</v>
      </c>
    </row>
    <row r="3834" spans="3:53" x14ac:dyDescent="0.25">
      <c r="C3834" s="77" t="s">
        <v>514</v>
      </c>
      <c r="D3834" s="77" t="s">
        <v>517</v>
      </c>
      <c r="E3834" s="77">
        <v>3.86</v>
      </c>
      <c r="F3834" s="77">
        <v>34.1</v>
      </c>
      <c r="G3834" s="77">
        <v>-0.46</v>
      </c>
      <c r="H3834" s="77">
        <v>-99999</v>
      </c>
      <c r="I3834" s="77">
        <v>0.875</v>
      </c>
      <c r="J3834" s="77" t="s">
        <v>74</v>
      </c>
      <c r="K3834" s="77">
        <v>-99999</v>
      </c>
      <c r="L3834" s="77">
        <v>3.8645</v>
      </c>
      <c r="M3834" s="77">
        <v>0</v>
      </c>
      <c r="N3834" s="77">
        <v>3.8689499999999999</v>
      </c>
      <c r="O3834" s="77">
        <v>-0.11501828661522751</v>
      </c>
      <c r="P3834" s="77">
        <v>40000</v>
      </c>
      <c r="Q3834" s="77">
        <v>0</v>
      </c>
      <c r="R3834" s="77">
        <v>1</v>
      </c>
      <c r="S3834" s="77">
        <v>24.530999999999999</v>
      </c>
      <c r="T3834" s="77">
        <v>7.0320000000000009</v>
      </c>
      <c r="U3834" s="77">
        <v>14.3796</v>
      </c>
      <c r="V3834" s="77">
        <v>-99999</v>
      </c>
      <c r="AC3834" s="77">
        <v>-99999</v>
      </c>
      <c r="AD3834" s="77">
        <v>-99999</v>
      </c>
      <c r="AH3834" s="77">
        <f>IF(AND(M3834&lt;Variables!$G$6,M3834&gt;Variables!$G$5),0,1)</f>
        <v>1</v>
      </c>
      <c r="AI3834" s="77">
        <f t="shared" si="122"/>
        <v>1</v>
      </c>
      <c r="AJ3834" s="77">
        <f>IF(I3834&gt;Variables!$G$7,0,1)</f>
        <v>1</v>
      </c>
      <c r="AK3834" s="77">
        <f>IF(F3834&gt;Variables!$G$8,0,1)</f>
        <v>0</v>
      </c>
      <c r="AL3834" s="77">
        <f>IF(G3834&gt;Variables!$G$9,0,1)</f>
        <v>1</v>
      </c>
      <c r="AM3834" s="77">
        <f>IF(AND(K3834&gt;Variables!$G$10,K3834&lt;Variables!$G$11),0,1)</f>
        <v>1</v>
      </c>
      <c r="AN3834" s="77">
        <f>IF(H3834&lt;Variables!$G$13,1,0)</f>
        <v>1</v>
      </c>
      <c r="AO3834" s="77">
        <f>IF(R3834&lt;Variables!$G$12,0,1)</f>
        <v>0</v>
      </c>
      <c r="AP3834" s="78">
        <f t="shared" si="123"/>
        <v>0</v>
      </c>
      <c r="AQ3834" s="77">
        <f>IF(V3834&lt;Variables!$G$15,1,0)</f>
        <v>1</v>
      </c>
      <c r="AR3834" s="77">
        <v>0</v>
      </c>
      <c r="AS3834" s="77">
        <v>0</v>
      </c>
      <c r="AT3834" s="77">
        <v>0</v>
      </c>
      <c r="AU3834" s="77">
        <v>0</v>
      </c>
      <c r="BA3834" s="77">
        <v>0</v>
      </c>
    </row>
    <row r="3835" spans="3:53" x14ac:dyDescent="0.25">
      <c r="C3835" s="77" t="s">
        <v>514</v>
      </c>
      <c r="D3835" s="77" t="s">
        <v>500</v>
      </c>
      <c r="E3835" s="77">
        <v>1.52</v>
      </c>
      <c r="F3835" s="77">
        <v>31.2</v>
      </c>
      <c r="G3835" s="77">
        <v>7.09</v>
      </c>
      <c r="H3835" s="77">
        <v>30.7</v>
      </c>
      <c r="I3835" s="77">
        <v>-3.6219999999999999</v>
      </c>
      <c r="J3835" s="77" t="s">
        <v>74</v>
      </c>
      <c r="K3835" s="77">
        <v>40.9</v>
      </c>
      <c r="L3835" s="77">
        <v>1.5894649999999999</v>
      </c>
      <c r="M3835" s="77">
        <v>-4.9994809574290793</v>
      </c>
      <c r="N3835" s="77">
        <v>1.5176058823529419</v>
      </c>
      <c r="O3835" s="77">
        <v>-0.50117638850669821</v>
      </c>
      <c r="P3835" s="77">
        <v>28860000</v>
      </c>
      <c r="Q3835" s="77">
        <v>545280</v>
      </c>
      <c r="R3835" s="77">
        <v>52.93</v>
      </c>
      <c r="S3835" s="77">
        <v>24.530999999999999</v>
      </c>
      <c r="T3835" s="77">
        <v>7.0320000000000009</v>
      </c>
      <c r="U3835" s="77">
        <v>14.3796</v>
      </c>
      <c r="V3835" s="77">
        <v>2.2713201457471528</v>
      </c>
      <c r="AC3835" s="77">
        <v>1.57</v>
      </c>
      <c r="AD3835" s="77">
        <v>1.22</v>
      </c>
      <c r="AH3835" s="77">
        <f>IF(AND(M3835&lt;Variables!$G$6,M3835&gt;Variables!$G$5),0,1)</f>
        <v>0</v>
      </c>
      <c r="AI3835" s="77">
        <f t="shared" si="122"/>
        <v>0</v>
      </c>
      <c r="AJ3835" s="77">
        <f>IF(I3835&gt;Variables!$G$7,0,1)</f>
        <v>1</v>
      </c>
      <c r="AK3835" s="77">
        <f>IF(F3835&gt;Variables!$G$8,0,1)</f>
        <v>0</v>
      </c>
      <c r="AL3835" s="77">
        <f>IF(G3835&gt;Variables!$G$9,0,1)</f>
        <v>1</v>
      </c>
      <c r="AM3835" s="77">
        <f>IF(AND(K3835&gt;Variables!$G$10,K3835&lt;Variables!$G$11),0,1)</f>
        <v>1</v>
      </c>
      <c r="AN3835" s="77">
        <f>IF(H3835&lt;Variables!$G$13,1,0)</f>
        <v>1</v>
      </c>
      <c r="AO3835" s="77">
        <f>IF(R3835&lt;Variables!$G$12,0,1)</f>
        <v>1</v>
      </c>
      <c r="AP3835" s="78">
        <f t="shared" si="123"/>
        <v>0</v>
      </c>
      <c r="AQ3835" s="77">
        <f>IF(V3835&lt;Variables!$G$15,1,0)</f>
        <v>1</v>
      </c>
      <c r="AR3835" s="77">
        <v>1</v>
      </c>
      <c r="AS3835" s="77">
        <v>0</v>
      </c>
      <c r="AT3835" s="77">
        <v>0</v>
      </c>
      <c r="AU3835" s="77">
        <v>0</v>
      </c>
      <c r="BA3835" s="77">
        <v>2</v>
      </c>
    </row>
    <row r="3836" spans="3:53" x14ac:dyDescent="0.25">
      <c r="C3836" s="77" t="s">
        <v>518</v>
      </c>
      <c r="D3836" s="77" t="s">
        <v>507</v>
      </c>
      <c r="E3836" s="77">
        <v>25.95</v>
      </c>
      <c r="F3836" s="77">
        <v>7.63</v>
      </c>
      <c r="G3836" s="77">
        <v>6.71</v>
      </c>
      <c r="H3836" s="77">
        <v>3900</v>
      </c>
      <c r="I3836" s="77">
        <v>237.577</v>
      </c>
      <c r="J3836" s="77" t="s">
        <v>75</v>
      </c>
      <c r="K3836" s="77">
        <v>49.5</v>
      </c>
      <c r="L3836" s="77">
        <v>26.082315000000001</v>
      </c>
      <c r="M3836" s="77">
        <v>-0.87152923350554112</v>
      </c>
      <c r="N3836" s="77">
        <v>25.45943999999999</v>
      </c>
      <c r="O3836" s="77">
        <v>1.5536869624783849</v>
      </c>
      <c r="P3836" s="77">
        <v>3670000</v>
      </c>
      <c r="Q3836" s="77">
        <v>9769000</v>
      </c>
      <c r="R3836" s="77">
        <v>0.38</v>
      </c>
      <c r="S3836" s="77">
        <v>23.178999999999998</v>
      </c>
      <c r="T3836" s="77">
        <v>7.31</v>
      </c>
      <c r="U3836" s="77">
        <v>14.1364</v>
      </c>
      <c r="V3836" s="77">
        <v>2.3832212718579622</v>
      </c>
      <c r="AC3836" s="77">
        <v>26.84</v>
      </c>
      <c r="AD3836" s="77">
        <v>25.58</v>
      </c>
      <c r="AH3836" s="77">
        <f>IF(AND(M3836&lt;Variables!$G$6,M3836&gt;Variables!$G$5),0,1)</f>
        <v>1</v>
      </c>
      <c r="AI3836" s="77">
        <f t="shared" si="122"/>
        <v>0</v>
      </c>
      <c r="AJ3836" s="77">
        <f>IF(I3836&gt;Variables!$G$7,0,1)</f>
        <v>0</v>
      </c>
      <c r="AK3836" s="77">
        <f>IF(F3836&gt;Variables!$G$8,0,1)</f>
        <v>1</v>
      </c>
      <c r="AL3836" s="77">
        <f>IF(G3836&gt;Variables!$G$9,0,1)</f>
        <v>1</v>
      </c>
      <c r="AM3836" s="77">
        <f>IF(AND(K3836&gt;Variables!$G$10,K3836&lt;Variables!$G$11),0,1)</f>
        <v>1</v>
      </c>
      <c r="AN3836" s="77">
        <f>IF(H3836&lt;Variables!$G$13,1,0)</f>
        <v>0</v>
      </c>
      <c r="AO3836" s="77">
        <f>IF(R3836&lt;Variables!$G$12,0,1)</f>
        <v>0</v>
      </c>
      <c r="AP3836" s="78">
        <f t="shared" si="123"/>
        <v>1</v>
      </c>
      <c r="AQ3836" s="77">
        <f>IF(V3836&lt;Variables!$G$15,1,0)</f>
        <v>1</v>
      </c>
      <c r="AR3836" s="77">
        <v>1</v>
      </c>
      <c r="AS3836" s="77">
        <v>0</v>
      </c>
      <c r="AT3836" s="77">
        <v>0</v>
      </c>
      <c r="AU3836" s="77">
        <v>0</v>
      </c>
      <c r="BA3836" s="77">
        <v>2</v>
      </c>
    </row>
    <row r="3837" spans="3:53" x14ac:dyDescent="0.25">
      <c r="C3837" s="77" t="s">
        <v>518</v>
      </c>
      <c r="D3837" s="77" t="s">
        <v>500</v>
      </c>
      <c r="E3837" s="77">
        <v>1.45</v>
      </c>
      <c r="F3837" s="77">
        <v>32.32</v>
      </c>
      <c r="G3837" s="77">
        <v>5.32</v>
      </c>
      <c r="H3837" s="77">
        <v>30.7</v>
      </c>
      <c r="I3837" s="77">
        <v>-3.8130000000000002</v>
      </c>
      <c r="J3837" s="77" t="s">
        <v>74</v>
      </c>
      <c r="K3837" s="77">
        <v>38.090000000000003</v>
      </c>
      <c r="L3837" s="77">
        <v>1.5741149999999999</v>
      </c>
      <c r="M3837" s="77">
        <v>-5.6612763362269991</v>
      </c>
      <c r="N3837" s="77">
        <v>1.5320860000000001</v>
      </c>
      <c r="O3837" s="77">
        <v>-3.0733261709851631</v>
      </c>
      <c r="P3837" s="77">
        <v>31000000</v>
      </c>
      <c r="Q3837" s="77">
        <v>545280</v>
      </c>
      <c r="R3837" s="77">
        <v>56.85</v>
      </c>
      <c r="S3837" s="77">
        <v>23.178999999999998</v>
      </c>
      <c r="T3837" s="77">
        <v>7.31</v>
      </c>
      <c r="U3837" s="77">
        <v>14.1364</v>
      </c>
      <c r="V3837" s="77">
        <v>2.1960798709789309</v>
      </c>
      <c r="AC3837" s="77">
        <v>1.5</v>
      </c>
      <c r="AD3837" s="77">
        <v>1.22</v>
      </c>
      <c r="AH3837" s="77">
        <f>IF(AND(M3837&lt;Variables!$G$6,M3837&gt;Variables!$G$5),0,1)</f>
        <v>0</v>
      </c>
      <c r="AI3837" s="77">
        <f t="shared" si="122"/>
        <v>0</v>
      </c>
      <c r="AJ3837" s="77">
        <f>IF(I3837&gt;Variables!$G$7,0,1)</f>
        <v>1</v>
      </c>
      <c r="AK3837" s="77">
        <f>IF(F3837&gt;Variables!$G$8,0,1)</f>
        <v>0</v>
      </c>
      <c r="AL3837" s="77">
        <f>IF(G3837&gt;Variables!$G$9,0,1)</f>
        <v>1</v>
      </c>
      <c r="AM3837" s="77">
        <f>IF(AND(K3837&gt;Variables!$G$10,K3837&lt;Variables!$G$11),0,1)</f>
        <v>1</v>
      </c>
      <c r="AN3837" s="77">
        <f>IF(H3837&lt;Variables!$G$13,1,0)</f>
        <v>1</v>
      </c>
      <c r="AO3837" s="77">
        <f>IF(R3837&lt;Variables!$G$12,0,1)</f>
        <v>1</v>
      </c>
      <c r="AP3837" s="78">
        <f t="shared" si="123"/>
        <v>0</v>
      </c>
      <c r="AQ3837" s="77">
        <f>IF(V3837&lt;Variables!$G$15,1,0)</f>
        <v>1</v>
      </c>
      <c r="AR3837" s="77">
        <v>1</v>
      </c>
      <c r="AS3837" s="77">
        <v>0</v>
      </c>
      <c r="AT3837" s="77">
        <v>0</v>
      </c>
      <c r="AU3837" s="77">
        <v>0</v>
      </c>
      <c r="BA3837" s="77">
        <v>2</v>
      </c>
    </row>
    <row r="3838" spans="3:53" x14ac:dyDescent="0.25">
      <c r="C3838" s="77" t="s">
        <v>518</v>
      </c>
      <c r="D3838" s="77" t="s">
        <v>497</v>
      </c>
      <c r="E3838" s="77">
        <v>4.92</v>
      </c>
      <c r="F3838" s="77">
        <v>21.73</v>
      </c>
      <c r="G3838" s="77">
        <v>16.940000000000001</v>
      </c>
      <c r="H3838" s="77">
        <v>41.09</v>
      </c>
      <c r="I3838" s="77">
        <v>-15.754</v>
      </c>
      <c r="J3838" s="77" t="s">
        <v>74</v>
      </c>
      <c r="K3838" s="77">
        <v>46.97</v>
      </c>
      <c r="L3838" s="77">
        <v>5.058552631578948</v>
      </c>
      <c r="M3838" s="77">
        <v>-1.7505527376772181</v>
      </c>
      <c r="N3838" s="77">
        <v>5.1505972222222214</v>
      </c>
      <c r="O3838" s="77">
        <v>-3.5063355651852559</v>
      </c>
      <c r="P3838" s="77">
        <v>2200000</v>
      </c>
      <c r="Q3838" s="77">
        <v>49940</v>
      </c>
      <c r="R3838" s="77">
        <v>44.05</v>
      </c>
      <c r="S3838" s="77">
        <v>23.178999999999998</v>
      </c>
      <c r="T3838" s="77">
        <v>7.31</v>
      </c>
      <c r="U3838" s="77">
        <v>14.1364</v>
      </c>
      <c r="V3838" s="77">
        <v>2.36580511437118</v>
      </c>
      <c r="AC3838" s="77">
        <v>5.73</v>
      </c>
      <c r="AD3838" s="77">
        <v>4.8099999999999996</v>
      </c>
      <c r="AH3838" s="77">
        <f>IF(AND(M3838&lt;Variables!$G$6,M3838&gt;Variables!$G$5),0,1)</f>
        <v>0</v>
      </c>
      <c r="AI3838" s="77">
        <f t="shared" si="122"/>
        <v>1</v>
      </c>
      <c r="AJ3838" s="77">
        <f>IF(I3838&gt;Variables!$G$7,0,1)</f>
        <v>1</v>
      </c>
      <c r="AK3838" s="77">
        <f>IF(F3838&gt;Variables!$G$8,0,1)</f>
        <v>0</v>
      </c>
      <c r="AL3838" s="77">
        <f>IF(G3838&gt;Variables!$G$9,0,1)</f>
        <v>0</v>
      </c>
      <c r="AM3838" s="77">
        <f>IF(AND(K3838&gt;Variables!$G$10,K3838&lt;Variables!$G$11),0,1)</f>
        <v>1</v>
      </c>
      <c r="AN3838" s="77">
        <f>IF(H3838&lt;Variables!$G$13,1,0)</f>
        <v>1</v>
      </c>
      <c r="AO3838" s="77">
        <f>IF(R3838&lt;Variables!$G$12,0,1)</f>
        <v>1</v>
      </c>
      <c r="AP3838" s="78">
        <f t="shared" si="123"/>
        <v>0</v>
      </c>
      <c r="AQ3838" s="77">
        <f>IF(V3838&lt;Variables!$G$15,1,0)</f>
        <v>1</v>
      </c>
      <c r="AR3838" s="77">
        <v>1</v>
      </c>
      <c r="AS3838" s="77">
        <v>0</v>
      </c>
      <c r="AT3838" s="77">
        <v>0</v>
      </c>
      <c r="AU3838" s="77">
        <v>0</v>
      </c>
      <c r="BA3838" s="77">
        <v>2</v>
      </c>
    </row>
    <row r="3839" spans="3:53" x14ac:dyDescent="0.25">
      <c r="C3839" s="77" t="s">
        <v>518</v>
      </c>
      <c r="D3839" s="77" t="s">
        <v>495</v>
      </c>
      <c r="E3839" s="77">
        <v>5.86</v>
      </c>
      <c r="F3839" s="77">
        <v>18.79</v>
      </c>
      <c r="G3839" s="77">
        <v>14.59</v>
      </c>
      <c r="H3839" s="77">
        <v>37.92</v>
      </c>
      <c r="I3839" s="77">
        <v>-0.06</v>
      </c>
      <c r="J3839" s="77" t="s">
        <v>74</v>
      </c>
      <c r="K3839" s="77">
        <v>53.96</v>
      </c>
      <c r="L3839" s="77">
        <v>5.9405749999999991</v>
      </c>
      <c r="M3839" s="77">
        <v>0.49532242249278402</v>
      </c>
      <c r="N3839" s="77">
        <v>5.8234919999999999</v>
      </c>
      <c r="O3839" s="77">
        <v>2.5158101015679231</v>
      </c>
      <c r="P3839" s="77">
        <v>845930</v>
      </c>
      <c r="Q3839" s="77">
        <v>117980</v>
      </c>
      <c r="R3839" s="77">
        <v>7.17</v>
      </c>
      <c r="S3839" s="77">
        <v>23.178999999999998</v>
      </c>
      <c r="T3839" s="77">
        <v>7.31</v>
      </c>
      <c r="U3839" s="77">
        <v>14.1364</v>
      </c>
      <c r="V3839" s="77">
        <v>2.3894824720367982</v>
      </c>
      <c r="AC3839" s="77">
        <v>6.03</v>
      </c>
      <c r="AD3839" s="77">
        <v>5.15</v>
      </c>
      <c r="AH3839" s="77">
        <f>IF(AND(M3839&lt;Variables!$G$6,M3839&gt;Variables!$G$5),0,1)</f>
        <v>1</v>
      </c>
      <c r="AI3839" s="77">
        <f t="shared" si="122"/>
        <v>0</v>
      </c>
      <c r="AJ3839" s="77">
        <f>IF(I3839&gt;Variables!$G$7,0,1)</f>
        <v>1</v>
      </c>
      <c r="AK3839" s="77">
        <f>IF(F3839&gt;Variables!$G$8,0,1)</f>
        <v>0</v>
      </c>
      <c r="AL3839" s="77">
        <f>IF(G3839&gt;Variables!$G$9,0,1)</f>
        <v>0</v>
      </c>
      <c r="AM3839" s="77">
        <f>IF(AND(K3839&gt;Variables!$G$10,K3839&lt;Variables!$G$11),0,1)</f>
        <v>1</v>
      </c>
      <c r="AN3839" s="77">
        <f>IF(H3839&lt;Variables!$G$13,1,0)</f>
        <v>1</v>
      </c>
      <c r="AO3839" s="77">
        <f>IF(R3839&lt;Variables!$G$12,0,1)</f>
        <v>1</v>
      </c>
      <c r="AP3839" s="78">
        <f t="shared" si="123"/>
        <v>0</v>
      </c>
      <c r="AQ3839" s="77">
        <f>IF(V3839&lt;Variables!$G$15,1,0)</f>
        <v>1</v>
      </c>
      <c r="AR3839" s="77">
        <v>1</v>
      </c>
      <c r="AS3839" s="77">
        <v>0</v>
      </c>
      <c r="AT3839" s="77">
        <v>0</v>
      </c>
      <c r="AU3839" s="77">
        <v>0</v>
      </c>
      <c r="BA3839" s="77">
        <v>2</v>
      </c>
    </row>
    <row r="3840" spans="3:53" x14ac:dyDescent="0.25">
      <c r="C3840" s="77" t="s">
        <v>518</v>
      </c>
      <c r="D3840" s="77" t="s">
        <v>496</v>
      </c>
      <c r="E3840" s="77">
        <v>1.17</v>
      </c>
      <c r="F3840" s="77">
        <v>12.38</v>
      </c>
      <c r="G3840" s="77">
        <v>-3.93</v>
      </c>
      <c r="H3840" s="77">
        <v>51.3</v>
      </c>
      <c r="I3840" s="77">
        <v>-12.243</v>
      </c>
      <c r="J3840" s="77" t="s">
        <v>74</v>
      </c>
      <c r="K3840" s="77">
        <v>42.14</v>
      </c>
      <c r="L3840" s="77">
        <v>1.190895</v>
      </c>
      <c r="M3840" s="77">
        <v>-0.7721083722746207</v>
      </c>
      <c r="N3840" s="77">
        <v>1.2348319999999999</v>
      </c>
      <c r="O3840" s="77">
        <v>-4.3027715511097826</v>
      </c>
      <c r="P3840" s="77">
        <v>15470000</v>
      </c>
      <c r="Q3840" s="77">
        <v>1150000</v>
      </c>
      <c r="R3840" s="77">
        <v>13.45</v>
      </c>
      <c r="S3840" s="77">
        <v>23.178999999999998</v>
      </c>
      <c r="T3840" s="77">
        <v>7.31</v>
      </c>
      <c r="U3840" s="77">
        <v>14.1364</v>
      </c>
      <c r="V3840" s="77">
        <v>2.2881186047031861</v>
      </c>
      <c r="AC3840" s="77">
        <v>1.24</v>
      </c>
      <c r="AD3840" s="77">
        <v>1.1299999999999999</v>
      </c>
      <c r="AH3840" s="77">
        <f>IF(AND(M3840&lt;Variables!$G$6,M3840&gt;Variables!$G$5),0,1)</f>
        <v>1</v>
      </c>
      <c r="AI3840" s="77">
        <f t="shared" si="122"/>
        <v>1</v>
      </c>
      <c r="AJ3840" s="77">
        <f>IF(I3840&gt;Variables!$G$7,0,1)</f>
        <v>1</v>
      </c>
      <c r="AK3840" s="77">
        <f>IF(F3840&gt;Variables!$G$8,0,1)</f>
        <v>0</v>
      </c>
      <c r="AL3840" s="77">
        <f>IF(G3840&gt;Variables!$G$9,0,1)</f>
        <v>1</v>
      </c>
      <c r="AM3840" s="77">
        <f>IF(AND(K3840&gt;Variables!$G$10,K3840&lt;Variables!$G$11),0,1)</f>
        <v>1</v>
      </c>
      <c r="AN3840" s="77">
        <f>IF(H3840&lt;Variables!$G$13,1,0)</f>
        <v>1</v>
      </c>
      <c r="AO3840" s="77">
        <f>IF(R3840&lt;Variables!$G$12,0,1)</f>
        <v>1</v>
      </c>
      <c r="AP3840" s="78">
        <f t="shared" si="123"/>
        <v>0</v>
      </c>
      <c r="AQ3840" s="77">
        <f>IF(V3840&lt;Variables!$G$15,1,0)</f>
        <v>1</v>
      </c>
      <c r="AR3840" s="77">
        <v>0</v>
      </c>
      <c r="AS3840" s="77">
        <v>0</v>
      </c>
      <c r="AT3840" s="77">
        <v>1</v>
      </c>
      <c r="AU3840" s="77">
        <v>0</v>
      </c>
      <c r="BA3840" s="77">
        <v>-2.25</v>
      </c>
    </row>
    <row r="3841" spans="3:53" x14ac:dyDescent="0.25">
      <c r="C3841" s="77" t="s">
        <v>518</v>
      </c>
      <c r="D3841" s="77" t="s">
        <v>451</v>
      </c>
      <c r="E3841" s="77">
        <v>23.68</v>
      </c>
      <c r="F3841" s="77">
        <v>10.81</v>
      </c>
      <c r="G3841" s="77">
        <v>8.36</v>
      </c>
      <c r="H3841" s="77">
        <v>12530</v>
      </c>
      <c r="I3841" s="77">
        <v>15.381</v>
      </c>
      <c r="J3841" s="77" t="s">
        <v>74</v>
      </c>
      <c r="K3841" s="77">
        <v>68.59</v>
      </c>
      <c r="L3841" s="77">
        <v>23.355499999999999</v>
      </c>
      <c r="M3841" s="77">
        <v>1.560660229924427</v>
      </c>
      <c r="N3841" s="77">
        <v>23.013131999999999</v>
      </c>
      <c r="O3841" s="77">
        <v>3.071585388725012</v>
      </c>
      <c r="P3841" s="77">
        <v>438231</v>
      </c>
      <c r="Q3841" s="77">
        <v>1175000</v>
      </c>
      <c r="R3841" s="77">
        <v>0.37</v>
      </c>
      <c r="S3841" s="77">
        <v>23.178999999999998</v>
      </c>
      <c r="T3841" s="77">
        <v>7.31</v>
      </c>
      <c r="U3841" s="77">
        <v>14.1364</v>
      </c>
      <c r="V3841" s="77">
        <v>2.4352266324506009</v>
      </c>
      <c r="AC3841" s="77">
        <v>23.79</v>
      </c>
      <c r="AD3841" s="77">
        <v>23.09</v>
      </c>
      <c r="AH3841" s="77">
        <f>IF(AND(M3841&lt;Variables!$G$6,M3841&gt;Variables!$G$5),0,1)</f>
        <v>1</v>
      </c>
      <c r="AI3841" s="77">
        <f t="shared" si="122"/>
        <v>0</v>
      </c>
      <c r="AJ3841" s="77">
        <f>IF(I3841&gt;Variables!$G$7,0,1)</f>
        <v>1</v>
      </c>
      <c r="AK3841" s="77">
        <f>IF(F3841&gt;Variables!$G$8,0,1)</f>
        <v>0</v>
      </c>
      <c r="AL3841" s="77">
        <f>IF(G3841&gt;Variables!$G$9,0,1)</f>
        <v>1</v>
      </c>
      <c r="AM3841" s="77">
        <f>IF(AND(K3841&gt;Variables!$G$10,K3841&lt;Variables!$G$11),0,1)</f>
        <v>0</v>
      </c>
      <c r="AN3841" s="77">
        <f>IF(H3841&lt;Variables!$G$13,1,0)</f>
        <v>0</v>
      </c>
      <c r="AO3841" s="77">
        <f>IF(R3841&lt;Variables!$G$12,0,1)</f>
        <v>0</v>
      </c>
      <c r="AP3841" s="78">
        <f t="shared" si="123"/>
        <v>0</v>
      </c>
      <c r="AQ3841" s="77">
        <f>IF(V3841&lt;Variables!$G$15,1,0)</f>
        <v>1</v>
      </c>
      <c r="AR3841" s="77">
        <v>0</v>
      </c>
      <c r="AS3841" s="77">
        <v>0</v>
      </c>
      <c r="AT3841" s="77">
        <v>1</v>
      </c>
      <c r="AU3841" s="77">
        <v>0</v>
      </c>
      <c r="BA3841" s="77">
        <v>-2.25</v>
      </c>
    </row>
    <row r="3842" spans="3:53" x14ac:dyDescent="0.25">
      <c r="C3842" s="77" t="s">
        <v>518</v>
      </c>
      <c r="D3842" s="77" t="s">
        <v>498</v>
      </c>
      <c r="E3842" s="77">
        <v>39.15</v>
      </c>
      <c r="F3842" s="77">
        <v>9.2899999999999991</v>
      </c>
      <c r="G3842" s="77">
        <v>9.16</v>
      </c>
      <c r="H3842" s="77">
        <v>5300</v>
      </c>
      <c r="I3842" s="77">
        <v>-10.856999999999999</v>
      </c>
      <c r="J3842" s="77" t="s">
        <v>74</v>
      </c>
      <c r="K3842" s="77">
        <v>65.260000000000005</v>
      </c>
      <c r="L3842" s="77">
        <v>38.808500000000009</v>
      </c>
      <c r="M3842" s="77">
        <v>0.67382145663963022</v>
      </c>
      <c r="N3842" s="77">
        <v>38.432063999999997</v>
      </c>
      <c r="O3842" s="77">
        <v>1.6599056454527039</v>
      </c>
      <c r="P3842" s="77">
        <v>498824</v>
      </c>
      <c r="Q3842" s="77">
        <v>1530000</v>
      </c>
      <c r="R3842" s="77">
        <v>0.33</v>
      </c>
      <c r="S3842" s="77">
        <v>23.178999999999998</v>
      </c>
      <c r="T3842" s="77">
        <v>7.31</v>
      </c>
      <c r="U3842" s="77">
        <v>14.1364</v>
      </c>
      <c r="V3842" s="77">
        <v>2.4778783375703788</v>
      </c>
      <c r="AC3842" s="77">
        <v>39.399900000000002</v>
      </c>
      <c r="AD3842" s="77">
        <v>37.14</v>
      </c>
      <c r="AH3842" s="77">
        <f>IF(AND(M3842&lt;Variables!$G$6,M3842&gt;Variables!$G$5),0,1)</f>
        <v>1</v>
      </c>
      <c r="AI3842" s="77">
        <f t="shared" si="122"/>
        <v>0</v>
      </c>
      <c r="AJ3842" s="77">
        <f>IF(I3842&gt;Variables!$G$7,0,1)</f>
        <v>1</v>
      </c>
      <c r="AK3842" s="77">
        <f>IF(F3842&gt;Variables!$G$8,0,1)</f>
        <v>0</v>
      </c>
      <c r="AL3842" s="77">
        <f>IF(G3842&gt;Variables!$G$9,0,1)</f>
        <v>1</v>
      </c>
      <c r="AM3842" s="77">
        <f>IF(AND(K3842&gt;Variables!$G$10,K3842&lt;Variables!$G$11),0,1)</f>
        <v>0</v>
      </c>
      <c r="AN3842" s="77">
        <f>IF(H3842&lt;Variables!$G$13,1,0)</f>
        <v>0</v>
      </c>
      <c r="AO3842" s="77">
        <f>IF(R3842&lt;Variables!$G$12,0,1)</f>
        <v>0</v>
      </c>
      <c r="AP3842" s="78">
        <f t="shared" si="123"/>
        <v>0</v>
      </c>
      <c r="AQ3842" s="77">
        <f>IF(V3842&lt;Variables!$G$15,1,0)</f>
        <v>1</v>
      </c>
      <c r="AR3842" s="77">
        <v>0</v>
      </c>
      <c r="AS3842" s="77">
        <v>0</v>
      </c>
      <c r="AT3842" s="77">
        <v>1</v>
      </c>
      <c r="AU3842" s="77">
        <v>0</v>
      </c>
      <c r="BA3842" s="77">
        <v>-2.25</v>
      </c>
    </row>
    <row r="3843" spans="3:53" x14ac:dyDescent="0.25">
      <c r="C3843" s="77" t="s">
        <v>518</v>
      </c>
      <c r="D3843" s="77" t="s">
        <v>493</v>
      </c>
      <c r="E3843" s="77">
        <v>25.1</v>
      </c>
      <c r="F3843" s="77">
        <v>9.01</v>
      </c>
      <c r="G3843" s="77">
        <v>6.04</v>
      </c>
      <c r="H3843" s="77">
        <v>2730</v>
      </c>
      <c r="I3843" s="77">
        <v>198.47399999999999</v>
      </c>
      <c r="J3843" s="77" t="s">
        <v>74</v>
      </c>
      <c r="K3843" s="77">
        <v>61.43</v>
      </c>
      <c r="L3843" s="77">
        <v>25.054375</v>
      </c>
      <c r="M3843" s="77">
        <v>0.14219073515103059</v>
      </c>
      <c r="N3843" s="77">
        <v>24.864974</v>
      </c>
      <c r="O3843" s="77">
        <v>0.90499189743775044</v>
      </c>
      <c r="P3843" s="77">
        <v>1194000</v>
      </c>
      <c r="Q3843" s="77">
        <v>3584000</v>
      </c>
      <c r="R3843" s="77">
        <v>0.33</v>
      </c>
      <c r="S3843" s="77">
        <v>23.178999999999998</v>
      </c>
      <c r="T3843" s="77">
        <v>7.31</v>
      </c>
      <c r="U3843" s="77">
        <v>14.1364</v>
      </c>
      <c r="V3843" s="77">
        <v>2.477024147469256</v>
      </c>
      <c r="AC3843" s="77">
        <v>25.22</v>
      </c>
      <c r="AD3843" s="77">
        <v>24.18</v>
      </c>
      <c r="AH3843" s="77">
        <f>IF(AND(M3843&lt;Variables!$G$6,M3843&gt;Variables!$G$5),0,1)</f>
        <v>1</v>
      </c>
      <c r="AI3843" s="77">
        <f t="shared" si="122"/>
        <v>0</v>
      </c>
      <c r="AJ3843" s="77">
        <f>IF(I3843&gt;Variables!$G$7,0,1)</f>
        <v>0</v>
      </c>
      <c r="AK3843" s="77">
        <f>IF(F3843&gt;Variables!$G$8,0,1)</f>
        <v>0</v>
      </c>
      <c r="AL3843" s="77">
        <f>IF(G3843&gt;Variables!$G$9,0,1)</f>
        <v>1</v>
      </c>
      <c r="AM3843" s="77">
        <f>IF(AND(K3843&gt;Variables!$G$10,K3843&lt;Variables!$G$11),0,1)</f>
        <v>1</v>
      </c>
      <c r="AN3843" s="77">
        <f>IF(H3843&lt;Variables!$G$13,1,0)</f>
        <v>0</v>
      </c>
      <c r="AO3843" s="77">
        <f>IF(R3843&lt;Variables!$G$12,0,1)</f>
        <v>0</v>
      </c>
      <c r="AP3843" s="78">
        <f t="shared" si="123"/>
        <v>0</v>
      </c>
      <c r="AQ3843" s="77">
        <f>IF(V3843&lt;Variables!$G$15,1,0)</f>
        <v>1</v>
      </c>
      <c r="AR3843" s="77">
        <v>0</v>
      </c>
      <c r="AS3843" s="77">
        <v>0</v>
      </c>
      <c r="AT3843" s="77">
        <v>1</v>
      </c>
      <c r="AU3843" s="77">
        <v>0</v>
      </c>
      <c r="BA3843" s="77">
        <v>-1.21</v>
      </c>
    </row>
    <row r="3844" spans="3:53" x14ac:dyDescent="0.25">
      <c r="C3844" s="77" t="s">
        <v>518</v>
      </c>
      <c r="D3844" s="77" t="s">
        <v>511</v>
      </c>
      <c r="E3844" s="77">
        <v>7.46</v>
      </c>
      <c r="F3844" s="77">
        <v>8.19</v>
      </c>
      <c r="G3844" s="77">
        <v>6.27</v>
      </c>
      <c r="H3844" s="77">
        <v>1820</v>
      </c>
      <c r="I3844" s="77">
        <v>654.43799999999999</v>
      </c>
      <c r="J3844" s="77" t="s">
        <v>74</v>
      </c>
      <c r="K3844" s="77">
        <v>66.62</v>
      </c>
      <c r="L3844" s="77">
        <v>7.422645000000001</v>
      </c>
      <c r="M3844" s="77">
        <v>0.50325726206761756</v>
      </c>
      <c r="N3844" s="77">
        <v>7.3616020000000004</v>
      </c>
      <c r="O3844" s="77">
        <v>1.3366384110415159</v>
      </c>
      <c r="P3844" s="77">
        <v>3195000</v>
      </c>
      <c r="Q3844" s="77">
        <v>8048999.9999999991</v>
      </c>
      <c r="R3844" s="77">
        <v>0.4</v>
      </c>
      <c r="S3844" s="77">
        <v>23.178999999999998</v>
      </c>
      <c r="T3844" s="77">
        <v>7.31</v>
      </c>
      <c r="U3844" s="77">
        <v>14.1364</v>
      </c>
      <c r="V3844" s="77">
        <v>2.5019428872974538</v>
      </c>
      <c r="AC3844" s="77">
        <v>7.5149999999999997</v>
      </c>
      <c r="AD3844" s="77">
        <v>7.01</v>
      </c>
      <c r="AH3844" s="77">
        <f>IF(AND(M3844&lt;Variables!$G$6,M3844&gt;Variables!$G$5),0,1)</f>
        <v>1</v>
      </c>
      <c r="AI3844" s="77">
        <f t="shared" si="122"/>
        <v>0</v>
      </c>
      <c r="AJ3844" s="77">
        <f>IF(I3844&gt;Variables!$G$7,0,1)</f>
        <v>0</v>
      </c>
      <c r="AK3844" s="77">
        <f>IF(F3844&gt;Variables!$G$8,0,1)</f>
        <v>1</v>
      </c>
      <c r="AL3844" s="77">
        <f>IF(G3844&gt;Variables!$G$9,0,1)</f>
        <v>1</v>
      </c>
      <c r="AM3844" s="77">
        <f>IF(AND(K3844&gt;Variables!$G$10,K3844&lt;Variables!$G$11),0,1)</f>
        <v>0</v>
      </c>
      <c r="AN3844" s="77">
        <f>IF(H3844&lt;Variables!$G$13,1,0)</f>
        <v>0</v>
      </c>
      <c r="AO3844" s="77">
        <f>IF(R3844&lt;Variables!$G$12,0,1)</f>
        <v>0</v>
      </c>
      <c r="AP3844" s="78">
        <f t="shared" si="123"/>
        <v>0</v>
      </c>
      <c r="AQ3844" s="77">
        <f>IF(V3844&lt;Variables!$G$15,1,0)</f>
        <v>1</v>
      </c>
      <c r="AR3844" s="77">
        <v>0</v>
      </c>
      <c r="AS3844" s="77">
        <v>0</v>
      </c>
      <c r="AT3844" s="77">
        <v>1</v>
      </c>
      <c r="AU3844" s="77">
        <v>0</v>
      </c>
      <c r="BA3844" s="77">
        <v>-1.74</v>
      </c>
    </row>
    <row r="3845" spans="3:53" x14ac:dyDescent="0.25">
      <c r="C3845" s="77" t="s">
        <v>518</v>
      </c>
      <c r="D3845" s="77" t="s">
        <v>489</v>
      </c>
      <c r="E3845" s="77">
        <v>27.65</v>
      </c>
      <c r="F3845" s="77">
        <v>7.36</v>
      </c>
      <c r="G3845" s="77">
        <v>6.53</v>
      </c>
      <c r="H3845" s="77">
        <v>3040</v>
      </c>
      <c r="I3845" s="77">
        <v>6.3529999999999998</v>
      </c>
      <c r="J3845" s="77" t="s">
        <v>74</v>
      </c>
      <c r="K3845" s="77">
        <v>63.31</v>
      </c>
      <c r="L3845" s="77">
        <v>27.41967</v>
      </c>
      <c r="M3845" s="77">
        <v>0.49355079765731419</v>
      </c>
      <c r="N3845" s="77">
        <v>27.290465999999999</v>
      </c>
      <c r="O3845" s="77">
        <v>0.96932752998793636</v>
      </c>
      <c r="P3845" s="77">
        <v>491075</v>
      </c>
      <c r="Q3845" s="77">
        <v>1247000</v>
      </c>
      <c r="R3845" s="77">
        <v>0.39</v>
      </c>
      <c r="S3845" s="77">
        <v>23.178999999999998</v>
      </c>
      <c r="T3845" s="77">
        <v>7.31</v>
      </c>
      <c r="U3845" s="77">
        <v>14.1364</v>
      </c>
      <c r="V3845" s="77">
        <v>2.4730875419555369</v>
      </c>
      <c r="AC3845" s="77">
        <v>27.88</v>
      </c>
      <c r="AD3845" s="77">
        <v>27.055</v>
      </c>
      <c r="AH3845" s="77">
        <f>IF(AND(M3845&lt;Variables!$G$6,M3845&gt;Variables!$G$5),0,1)</f>
        <v>1</v>
      </c>
      <c r="AI3845" s="77">
        <f t="shared" si="122"/>
        <v>0</v>
      </c>
      <c r="AJ3845" s="77">
        <f>IF(I3845&gt;Variables!$G$7,0,1)</f>
        <v>1</v>
      </c>
      <c r="AK3845" s="77">
        <f>IF(F3845&gt;Variables!$G$8,0,1)</f>
        <v>1</v>
      </c>
      <c r="AL3845" s="77">
        <f>IF(G3845&gt;Variables!$G$9,0,1)</f>
        <v>1</v>
      </c>
      <c r="AM3845" s="77">
        <f>IF(AND(K3845&gt;Variables!$G$10,K3845&lt;Variables!$G$11),0,1)</f>
        <v>0</v>
      </c>
      <c r="AN3845" s="77">
        <f>IF(H3845&lt;Variables!$G$13,1,0)</f>
        <v>0</v>
      </c>
      <c r="AO3845" s="77">
        <f>IF(R3845&lt;Variables!$G$12,0,1)</f>
        <v>0</v>
      </c>
      <c r="AP3845" s="78">
        <f t="shared" si="123"/>
        <v>0</v>
      </c>
      <c r="AQ3845" s="77">
        <f>IF(V3845&lt;Variables!$G$15,1,0)</f>
        <v>1</v>
      </c>
      <c r="AR3845" s="77">
        <v>0</v>
      </c>
      <c r="AS3845" s="77">
        <v>1</v>
      </c>
      <c r="AT3845" s="77">
        <v>0</v>
      </c>
      <c r="AU3845" s="77">
        <v>0</v>
      </c>
      <c r="BA3845" s="77">
        <v>0.23</v>
      </c>
    </row>
    <row r="3846" spans="3:53" x14ac:dyDescent="0.25">
      <c r="C3846" s="77" t="s">
        <v>518</v>
      </c>
      <c r="D3846" s="77" t="s">
        <v>491</v>
      </c>
      <c r="E3846" s="77">
        <v>14.1</v>
      </c>
      <c r="F3846" s="77">
        <v>7.34</v>
      </c>
      <c r="G3846" s="77">
        <v>0.36</v>
      </c>
      <c r="H3846" s="77">
        <v>12130</v>
      </c>
      <c r="I3846" s="77">
        <v>93.849000000000004</v>
      </c>
      <c r="J3846" s="77" t="s">
        <v>74</v>
      </c>
      <c r="K3846" s="77">
        <v>70.31</v>
      </c>
      <c r="L3846" s="77">
        <v>14.0463</v>
      </c>
      <c r="M3846" s="77">
        <v>0.10465389461993189</v>
      </c>
      <c r="N3846" s="77">
        <v>14.02777916666667</v>
      </c>
      <c r="O3846" s="77">
        <v>0.23682175873051681</v>
      </c>
      <c r="P3846" s="77">
        <v>38103</v>
      </c>
      <c r="Q3846" s="77">
        <v>162862</v>
      </c>
      <c r="R3846" s="77">
        <v>0.23</v>
      </c>
      <c r="S3846" s="77">
        <v>23.178999999999998</v>
      </c>
      <c r="T3846" s="77">
        <v>7.31</v>
      </c>
      <c r="U3846" s="77">
        <v>14.1364</v>
      </c>
      <c r="V3846" s="77">
        <v>2.5685520952478589</v>
      </c>
      <c r="AC3846" s="77">
        <v>14.06</v>
      </c>
      <c r="AD3846" s="77">
        <v>13.86</v>
      </c>
      <c r="AH3846" s="77">
        <f>IF(AND(M3846&lt;Variables!$G$6,M3846&gt;Variables!$G$5),0,1)</f>
        <v>1</v>
      </c>
      <c r="AI3846" s="77">
        <f t="shared" si="122"/>
        <v>0</v>
      </c>
      <c r="AJ3846" s="77">
        <f>IF(I3846&gt;Variables!$G$7,0,1)</f>
        <v>0</v>
      </c>
      <c r="AK3846" s="77">
        <f>IF(F3846&gt;Variables!$G$8,0,1)</f>
        <v>1</v>
      </c>
      <c r="AL3846" s="77">
        <f>IF(G3846&gt;Variables!$G$9,0,1)</f>
        <v>1</v>
      </c>
      <c r="AM3846" s="77">
        <f>IF(AND(K3846&gt;Variables!$G$10,K3846&lt;Variables!$G$11),0,1)</f>
        <v>1</v>
      </c>
      <c r="AN3846" s="77">
        <f>IF(H3846&lt;Variables!$G$13,1,0)</f>
        <v>0</v>
      </c>
      <c r="AO3846" s="77">
        <f>IF(R3846&lt;Variables!$G$12,0,1)</f>
        <v>0</v>
      </c>
      <c r="AP3846" s="78">
        <f t="shared" si="123"/>
        <v>0</v>
      </c>
      <c r="AQ3846" s="77">
        <f>IF(V3846&lt;Variables!$G$15,1,0)</f>
        <v>1</v>
      </c>
      <c r="AR3846" s="77">
        <v>0</v>
      </c>
      <c r="AS3846" s="77">
        <v>0</v>
      </c>
      <c r="AT3846" s="77">
        <v>0</v>
      </c>
      <c r="AU3846" s="77">
        <v>1</v>
      </c>
      <c r="BA3846" s="77">
        <v>-1.38</v>
      </c>
    </row>
    <row r="3847" spans="3:53" x14ac:dyDescent="0.25">
      <c r="C3847" s="77" t="s">
        <v>518</v>
      </c>
      <c r="D3847" s="77" t="s">
        <v>365</v>
      </c>
      <c r="E3847" s="77">
        <v>59.09</v>
      </c>
      <c r="F3847" s="77">
        <v>7.33</v>
      </c>
      <c r="G3847" s="77">
        <v>5.53</v>
      </c>
      <c r="H3847" s="77">
        <v>2540</v>
      </c>
      <c r="I3847" s="77">
        <v>204.79400000000001</v>
      </c>
      <c r="J3847" s="77" t="s">
        <v>74</v>
      </c>
      <c r="K3847" s="77">
        <v>68.13</v>
      </c>
      <c r="L3847" s="77">
        <v>58.430474999999987</v>
      </c>
      <c r="M3847" s="77">
        <v>1.162963333774049</v>
      </c>
      <c r="N3847" s="77">
        <v>58.196459999999988</v>
      </c>
      <c r="O3847" s="77">
        <v>1.5697518371392429</v>
      </c>
      <c r="P3847" s="77">
        <v>920584</v>
      </c>
      <c r="Q3847" s="77">
        <v>1892000</v>
      </c>
      <c r="R3847" s="77">
        <v>0.49</v>
      </c>
      <c r="S3847" s="77">
        <v>23.178999999999998</v>
      </c>
      <c r="T3847" s="77">
        <v>7.31</v>
      </c>
      <c r="U3847" s="77">
        <v>14.1364</v>
      </c>
      <c r="V3847" s="77">
        <v>2.4636976444249319</v>
      </c>
      <c r="AC3847" s="77">
        <v>59.68</v>
      </c>
      <c r="AD3847" s="77">
        <v>56.17</v>
      </c>
      <c r="AH3847" s="77">
        <f>IF(AND(M3847&lt;Variables!$G$6,M3847&gt;Variables!$G$5),0,1)</f>
        <v>1</v>
      </c>
      <c r="AI3847" s="77">
        <f t="shared" si="122"/>
        <v>0</v>
      </c>
      <c r="AJ3847" s="77">
        <f>IF(I3847&gt;Variables!$G$7,0,1)</f>
        <v>0</v>
      </c>
      <c r="AK3847" s="77">
        <f>IF(F3847&gt;Variables!$G$8,0,1)</f>
        <v>1</v>
      </c>
      <c r="AL3847" s="77">
        <f>IF(G3847&gt;Variables!$G$9,0,1)</f>
        <v>1</v>
      </c>
      <c r="AM3847" s="77">
        <f>IF(AND(K3847&gt;Variables!$G$10,K3847&lt;Variables!$G$11),0,1)</f>
        <v>0</v>
      </c>
      <c r="AN3847" s="77">
        <f>IF(H3847&lt;Variables!$G$13,1,0)</f>
        <v>0</v>
      </c>
      <c r="AO3847" s="77">
        <f>IF(R3847&lt;Variables!$G$12,0,1)</f>
        <v>0</v>
      </c>
      <c r="AP3847" s="78">
        <f t="shared" si="123"/>
        <v>0</v>
      </c>
      <c r="AQ3847" s="77">
        <f>IF(V3847&lt;Variables!$G$15,1,0)</f>
        <v>1</v>
      </c>
      <c r="AR3847" s="77">
        <v>0</v>
      </c>
      <c r="AS3847" s="77">
        <v>0</v>
      </c>
      <c r="AT3847" s="77">
        <v>1</v>
      </c>
      <c r="AU3847" s="77">
        <v>0</v>
      </c>
      <c r="BA3847" s="77">
        <v>-0.78</v>
      </c>
    </row>
    <row r="3848" spans="3:53" x14ac:dyDescent="0.25">
      <c r="C3848" s="77" t="s">
        <v>518</v>
      </c>
      <c r="D3848" s="77" t="s">
        <v>492</v>
      </c>
      <c r="E3848" s="77">
        <v>11.08</v>
      </c>
      <c r="F3848" s="77">
        <v>7.2</v>
      </c>
      <c r="G3848" s="77">
        <v>1.0900000000000001</v>
      </c>
      <c r="H3848" s="77">
        <v>2000</v>
      </c>
      <c r="I3848" s="77">
        <v>542.23299999999995</v>
      </c>
      <c r="J3848" s="77" t="s">
        <v>74</v>
      </c>
      <c r="K3848" s="77">
        <v>47.53</v>
      </c>
      <c r="L3848" s="77">
        <v>11.114990000000001</v>
      </c>
      <c r="M3848" s="77">
        <v>-0.31480010328394831</v>
      </c>
      <c r="N3848" s="77">
        <v>11.116390000000001</v>
      </c>
      <c r="O3848" s="77">
        <v>-0.3273544738894783</v>
      </c>
      <c r="P3848" s="77">
        <v>595309</v>
      </c>
      <c r="Q3848" s="77">
        <v>1997000</v>
      </c>
      <c r="R3848" s="77">
        <v>0.3</v>
      </c>
      <c r="S3848" s="77">
        <v>23.178999999999998</v>
      </c>
      <c r="T3848" s="77">
        <v>7.31</v>
      </c>
      <c r="U3848" s="77">
        <v>14.1364</v>
      </c>
      <c r="V3848" s="77">
        <v>2.3473500202206208</v>
      </c>
      <c r="AC3848" s="77">
        <v>11.23</v>
      </c>
      <c r="AD3848" s="77">
        <v>10.62</v>
      </c>
      <c r="AH3848" s="77">
        <f>IF(AND(M3848&lt;Variables!$G$6,M3848&gt;Variables!$G$5),0,1)</f>
        <v>1</v>
      </c>
      <c r="AI3848" s="77">
        <f t="shared" si="122"/>
        <v>1</v>
      </c>
      <c r="AJ3848" s="77">
        <f>IF(I3848&gt;Variables!$G$7,0,1)</f>
        <v>0</v>
      </c>
      <c r="AK3848" s="77">
        <f>IF(F3848&gt;Variables!$G$8,0,1)</f>
        <v>1</v>
      </c>
      <c r="AL3848" s="77">
        <f>IF(G3848&gt;Variables!$G$9,0,1)</f>
        <v>1</v>
      </c>
      <c r="AM3848" s="77">
        <f>IF(AND(K3848&gt;Variables!$G$10,K3848&lt;Variables!$G$11),0,1)</f>
        <v>1</v>
      </c>
      <c r="AN3848" s="77">
        <f>IF(H3848&lt;Variables!$G$13,1,0)</f>
        <v>0</v>
      </c>
      <c r="AO3848" s="77">
        <f>IF(R3848&lt;Variables!$G$12,0,1)</f>
        <v>0</v>
      </c>
      <c r="AP3848" s="78">
        <f t="shared" si="123"/>
        <v>0</v>
      </c>
      <c r="AQ3848" s="77">
        <f>IF(V3848&lt;Variables!$G$15,1,0)</f>
        <v>1</v>
      </c>
      <c r="AR3848" s="77">
        <v>0</v>
      </c>
      <c r="AS3848" s="77">
        <v>0</v>
      </c>
      <c r="AT3848" s="77">
        <v>0</v>
      </c>
      <c r="AU3848" s="77">
        <v>1</v>
      </c>
      <c r="BA3848" s="77">
        <v>-0.88</v>
      </c>
    </row>
    <row r="3849" spans="3:53" x14ac:dyDescent="0.25">
      <c r="C3849" s="77" t="s">
        <v>518</v>
      </c>
      <c r="D3849" s="77" t="s">
        <v>517</v>
      </c>
      <c r="E3849" s="77">
        <v>3.86</v>
      </c>
      <c r="F3849" s="77">
        <v>34.1</v>
      </c>
      <c r="G3849" s="77">
        <v>-0.46</v>
      </c>
      <c r="H3849" s="77">
        <v>-99999</v>
      </c>
      <c r="I3849" s="77">
        <v>0.875</v>
      </c>
      <c r="J3849" s="77" t="s">
        <v>74</v>
      </c>
      <c r="K3849" s="77">
        <v>-99999</v>
      </c>
      <c r="L3849" s="77">
        <v>-99999</v>
      </c>
      <c r="M3849" s="77">
        <v>-99999</v>
      </c>
      <c r="N3849" s="77">
        <v>3.8689499999999999</v>
      </c>
      <c r="O3849" s="77">
        <v>-0.11501828661522751</v>
      </c>
      <c r="P3849" s="77">
        <v>40000</v>
      </c>
      <c r="Q3849" s="77">
        <v>0</v>
      </c>
      <c r="R3849" s="77">
        <v>1</v>
      </c>
      <c r="S3849" s="77">
        <v>23.178999999999998</v>
      </c>
      <c r="T3849" s="77">
        <v>7.31</v>
      </c>
      <c r="U3849" s="77">
        <v>14.1364</v>
      </c>
      <c r="V3849" s="77">
        <v>-99999</v>
      </c>
      <c r="AC3849" s="77">
        <v>-99999</v>
      </c>
      <c r="AD3849" s="77">
        <v>-99999</v>
      </c>
      <c r="AH3849" s="77">
        <f>IF(AND(M3849&lt;Variables!$G$6,M3849&gt;Variables!$G$5),0,1)</f>
        <v>1</v>
      </c>
      <c r="AI3849" s="77">
        <f t="shared" si="122"/>
        <v>1</v>
      </c>
      <c r="AJ3849" s="77">
        <f>IF(I3849&gt;Variables!$G$7,0,1)</f>
        <v>1</v>
      </c>
      <c r="AK3849" s="77">
        <f>IF(F3849&gt;Variables!$G$8,0,1)</f>
        <v>0</v>
      </c>
      <c r="AL3849" s="77">
        <f>IF(G3849&gt;Variables!$G$9,0,1)</f>
        <v>1</v>
      </c>
      <c r="AM3849" s="77">
        <f>IF(AND(K3849&gt;Variables!$G$10,K3849&lt;Variables!$G$11),0,1)</f>
        <v>1</v>
      </c>
      <c r="AN3849" s="77">
        <f>IF(H3849&lt;Variables!$G$13,1,0)</f>
        <v>1</v>
      </c>
      <c r="AO3849" s="77">
        <f>IF(R3849&lt;Variables!$G$12,0,1)</f>
        <v>0</v>
      </c>
      <c r="AP3849" s="78">
        <f t="shared" si="123"/>
        <v>0</v>
      </c>
      <c r="AQ3849" s="77">
        <f>IF(V3849&lt;Variables!$G$15,1,0)</f>
        <v>1</v>
      </c>
      <c r="AR3849" s="77">
        <v>0</v>
      </c>
      <c r="AS3849" s="77">
        <v>0</v>
      </c>
      <c r="AT3849" s="77">
        <v>0</v>
      </c>
      <c r="AU3849" s="77">
        <v>0</v>
      </c>
      <c r="BA3849" s="77">
        <v>0</v>
      </c>
    </row>
    <row r="3850" spans="3:53" x14ac:dyDescent="0.25">
      <c r="C3850" s="77" t="s">
        <v>518</v>
      </c>
      <c r="D3850" s="77" t="s">
        <v>519</v>
      </c>
      <c r="E3850" s="77">
        <v>15.83</v>
      </c>
      <c r="F3850" s="77">
        <v>6.76</v>
      </c>
      <c r="G3850" s="77">
        <v>4.2300000000000004</v>
      </c>
      <c r="H3850" s="77">
        <v>3840</v>
      </c>
      <c r="I3850" s="77">
        <v>765.00400000000002</v>
      </c>
      <c r="J3850" s="77" t="s">
        <v>75</v>
      </c>
      <c r="K3850" s="77">
        <v>79.44</v>
      </c>
      <c r="L3850" s="77">
        <v>15.6275</v>
      </c>
      <c r="M3850" s="77">
        <v>0.97584386498159059</v>
      </c>
      <c r="N3850" s="77">
        <v>15.513244</v>
      </c>
      <c r="O3850" s="77">
        <v>1.719537190287233</v>
      </c>
      <c r="P3850" s="77">
        <v>709256</v>
      </c>
      <c r="Q3850" s="77">
        <v>5058000</v>
      </c>
      <c r="R3850" s="77">
        <v>0.14000000000000001</v>
      </c>
      <c r="S3850" s="77">
        <v>23.178999999999998</v>
      </c>
      <c r="T3850" s="77">
        <v>7.31</v>
      </c>
      <c r="U3850" s="77">
        <v>14.1364</v>
      </c>
      <c r="V3850" s="77">
        <v>2.56365755981443</v>
      </c>
      <c r="AC3850" s="77">
        <v>16.256599999999999</v>
      </c>
      <c r="AD3850" s="77">
        <v>15.72</v>
      </c>
      <c r="AH3850" s="77">
        <f>IF(AND(M3850&lt;Variables!$G$6,M3850&gt;Variables!$G$5),0,1)</f>
        <v>1</v>
      </c>
      <c r="AI3850" s="77">
        <f t="shared" si="122"/>
        <v>0</v>
      </c>
      <c r="AJ3850" s="77">
        <f>IF(I3850&gt;Variables!$G$7,0,1)</f>
        <v>0</v>
      </c>
      <c r="AK3850" s="77">
        <f>IF(F3850&gt;Variables!$G$8,0,1)</f>
        <v>1</v>
      </c>
      <c r="AL3850" s="77">
        <f>IF(G3850&gt;Variables!$G$9,0,1)</f>
        <v>1</v>
      </c>
      <c r="AM3850" s="77">
        <f>IF(AND(K3850&gt;Variables!$G$10,K3850&lt;Variables!$G$11),0,1)</f>
        <v>1</v>
      </c>
      <c r="AN3850" s="77">
        <f>IF(H3850&lt;Variables!$G$13,1,0)</f>
        <v>0</v>
      </c>
      <c r="AO3850" s="77">
        <f>IF(R3850&lt;Variables!$G$12,0,1)</f>
        <v>0</v>
      </c>
      <c r="AP3850" s="78">
        <f t="shared" si="123"/>
        <v>1</v>
      </c>
      <c r="AQ3850" s="77">
        <f>IF(V3850&lt;Variables!$G$15,1,0)</f>
        <v>1</v>
      </c>
      <c r="AR3850" s="77">
        <v>0</v>
      </c>
      <c r="AS3850" s="77">
        <v>0</v>
      </c>
      <c r="AT3850" s="77">
        <v>0</v>
      </c>
      <c r="AU3850" s="77">
        <v>1</v>
      </c>
      <c r="BA3850" s="77">
        <v>0.13</v>
      </c>
    </row>
    <row r="3851" spans="3:53" x14ac:dyDescent="0.25">
      <c r="C3851" s="77" t="s">
        <v>518</v>
      </c>
      <c r="D3851" s="77" t="s">
        <v>83</v>
      </c>
      <c r="E3851" s="77">
        <v>31.26</v>
      </c>
      <c r="F3851" s="77">
        <v>7.33</v>
      </c>
      <c r="G3851" s="77">
        <v>3.79</v>
      </c>
      <c r="H3851" s="77">
        <v>26840</v>
      </c>
      <c r="I3851" s="77">
        <v>38.805</v>
      </c>
      <c r="J3851" s="77" t="s">
        <v>75</v>
      </c>
      <c r="K3851" s="77">
        <v>71.34</v>
      </c>
      <c r="L3851" s="77">
        <v>30.791174999999999</v>
      </c>
      <c r="M3851" s="77">
        <v>0.95425069033578025</v>
      </c>
      <c r="N3851" s="77">
        <v>30.522881999999999</v>
      </c>
      <c r="O3851" s="77">
        <v>1.8416281922526361</v>
      </c>
      <c r="P3851" s="77">
        <v>4466000</v>
      </c>
      <c r="Q3851" s="77">
        <v>14015000</v>
      </c>
      <c r="R3851" s="77">
        <v>0.32</v>
      </c>
      <c r="S3851" s="77">
        <v>23.178999999999998</v>
      </c>
      <c r="T3851" s="77">
        <v>7.31</v>
      </c>
      <c r="U3851" s="77">
        <v>14.1364</v>
      </c>
      <c r="V3851" s="77">
        <v>2.5044614883459309</v>
      </c>
      <c r="AC3851" s="77">
        <v>31.29</v>
      </c>
      <c r="AD3851" s="77">
        <v>30.55</v>
      </c>
      <c r="AH3851" s="77">
        <f>IF(AND(M3851&lt;Variables!$G$6,M3851&gt;Variables!$G$5),0,1)</f>
        <v>1</v>
      </c>
      <c r="AI3851" s="77">
        <f t="shared" si="122"/>
        <v>0</v>
      </c>
      <c r="AJ3851" s="77">
        <f>IF(I3851&gt;Variables!$G$7,0,1)</f>
        <v>1</v>
      </c>
      <c r="AK3851" s="77">
        <f>IF(F3851&gt;Variables!$G$8,0,1)</f>
        <v>1</v>
      </c>
      <c r="AL3851" s="77">
        <f>IF(G3851&gt;Variables!$G$9,0,1)</f>
        <v>1</v>
      </c>
      <c r="AM3851" s="77">
        <f>IF(AND(K3851&gt;Variables!$G$10,K3851&lt;Variables!$G$11),0,1)</f>
        <v>1</v>
      </c>
      <c r="AN3851" s="77">
        <f>IF(H3851&lt;Variables!$G$13,1,0)</f>
        <v>0</v>
      </c>
      <c r="AO3851" s="77">
        <f>IF(R3851&lt;Variables!$G$12,0,1)</f>
        <v>0</v>
      </c>
      <c r="AP3851" s="78">
        <f t="shared" si="123"/>
        <v>1</v>
      </c>
      <c r="AQ3851" s="77">
        <f>IF(V3851&lt;Variables!$G$15,1,0)</f>
        <v>1</v>
      </c>
      <c r="AR3851" s="77">
        <v>0</v>
      </c>
      <c r="AS3851" s="77">
        <v>0</v>
      </c>
      <c r="AT3851" s="77">
        <v>1</v>
      </c>
      <c r="AU3851" s="77">
        <v>0</v>
      </c>
      <c r="BA3851" s="77">
        <v>-1.8</v>
      </c>
    </row>
    <row r="3852" spans="3:53" x14ac:dyDescent="0.25">
      <c r="C3852" s="77" t="s">
        <v>518</v>
      </c>
      <c r="D3852" s="77" t="s">
        <v>152</v>
      </c>
      <c r="E3852" s="77">
        <v>0.04</v>
      </c>
      <c r="F3852" s="77">
        <v>6.94</v>
      </c>
      <c r="G3852" s="77">
        <v>9.2899999999999991</v>
      </c>
      <c r="H3852" s="77">
        <v>-99999</v>
      </c>
      <c r="I3852" s="77">
        <v>5.7779999999999996</v>
      </c>
      <c r="J3852" s="77" t="s">
        <v>75</v>
      </c>
      <c r="K3852" s="77">
        <v>50.17</v>
      </c>
      <c r="L3852" s="77">
        <v>3.8173076923076907E-2</v>
      </c>
      <c r="M3852" s="77">
        <v>0.20151133501261709</v>
      </c>
      <c r="N3852" s="77">
        <v>3.8527941176470577E-2</v>
      </c>
      <c r="O3852" s="77">
        <v>-0.72140158021297685</v>
      </c>
      <c r="P3852" s="77">
        <v>3128000</v>
      </c>
      <c r="Q3852" s="77">
        <v>14213000</v>
      </c>
      <c r="R3852" s="77">
        <v>0.22</v>
      </c>
      <c r="S3852" s="77">
        <v>23.178999999999998</v>
      </c>
      <c r="T3852" s="77">
        <v>7.31</v>
      </c>
      <c r="U3852" s="77">
        <v>14.1364</v>
      </c>
      <c r="V3852" s="77">
        <v>2.363422971284634</v>
      </c>
      <c r="AC3852" s="77">
        <v>3.8800000000000001E-2</v>
      </c>
      <c r="AD3852" s="77">
        <v>3.4099999999999998E-2</v>
      </c>
      <c r="AH3852" s="77">
        <f>IF(AND(M3852&lt;Variables!$G$6,M3852&gt;Variables!$G$5),0,1)</f>
        <v>1</v>
      </c>
      <c r="AI3852" s="77">
        <f t="shared" si="122"/>
        <v>1</v>
      </c>
      <c r="AJ3852" s="77">
        <f>IF(I3852&gt;Variables!$G$7,0,1)</f>
        <v>1</v>
      </c>
      <c r="AK3852" s="77">
        <f>IF(F3852&gt;Variables!$G$8,0,1)</f>
        <v>1</v>
      </c>
      <c r="AL3852" s="77">
        <f>IF(G3852&gt;Variables!$G$9,0,1)</f>
        <v>1</v>
      </c>
      <c r="AM3852" s="77">
        <f>IF(AND(K3852&gt;Variables!$G$10,K3852&lt;Variables!$G$11),0,1)</f>
        <v>1</v>
      </c>
      <c r="AN3852" s="77">
        <f>IF(H3852&lt;Variables!$G$13,1,0)</f>
        <v>1</v>
      </c>
      <c r="AO3852" s="77">
        <f>IF(R3852&lt;Variables!$G$12,0,1)</f>
        <v>0</v>
      </c>
      <c r="AP3852" s="78">
        <f t="shared" si="123"/>
        <v>1</v>
      </c>
      <c r="AQ3852" s="77">
        <f>IF(V3852&lt;Variables!$G$15,1,0)</f>
        <v>1</v>
      </c>
      <c r="AR3852" s="77">
        <v>0</v>
      </c>
      <c r="AS3852" s="77">
        <v>0</v>
      </c>
      <c r="AT3852" s="77">
        <v>1</v>
      </c>
      <c r="AU3852" s="77">
        <v>0</v>
      </c>
      <c r="BA3852" s="77">
        <v>-2.25</v>
      </c>
    </row>
    <row r="3853" spans="3:53" x14ac:dyDescent="0.25">
      <c r="C3853" s="77" t="s">
        <v>518</v>
      </c>
      <c r="D3853" s="77" t="s">
        <v>488</v>
      </c>
      <c r="E3853" s="77">
        <v>7.14</v>
      </c>
      <c r="F3853" s="77">
        <v>62.14</v>
      </c>
      <c r="G3853" s="77">
        <v>-0.69</v>
      </c>
      <c r="H3853" s="77">
        <v>125.36</v>
      </c>
      <c r="I3853" s="77">
        <v>14.487</v>
      </c>
      <c r="J3853" s="77" t="s">
        <v>75</v>
      </c>
      <c r="K3853" s="77">
        <v>44</v>
      </c>
      <c r="L3853" s="77">
        <v>7.3478499999999993</v>
      </c>
      <c r="M3853" s="77">
        <v>-2.5565301414699428</v>
      </c>
      <c r="N3853" s="77">
        <v>7.5514130434782576</v>
      </c>
      <c r="O3853" s="77">
        <v>-5.1833086234939874</v>
      </c>
      <c r="P3853" s="77">
        <v>90060000</v>
      </c>
      <c r="Q3853" s="77">
        <v>525460</v>
      </c>
      <c r="R3853" s="77">
        <v>171.39</v>
      </c>
      <c r="S3853" s="77">
        <v>23.178999999999998</v>
      </c>
      <c r="T3853" s="77">
        <v>7.31</v>
      </c>
      <c r="U3853" s="77">
        <v>14.1364</v>
      </c>
      <c r="V3853" s="77">
        <v>2.3270102293868269</v>
      </c>
      <c r="AC3853" s="77">
        <v>7.75</v>
      </c>
      <c r="AD3853" s="77">
        <v>6.1517999999999997</v>
      </c>
      <c r="AH3853" s="77">
        <f>IF(AND(M3853&lt;Variables!$G$6,M3853&gt;Variables!$G$5),0,1)</f>
        <v>0</v>
      </c>
      <c r="AI3853" s="77">
        <f t="shared" si="122"/>
        <v>1</v>
      </c>
      <c r="AJ3853" s="77">
        <f>IF(I3853&gt;Variables!$G$7,0,1)</f>
        <v>1</v>
      </c>
      <c r="AK3853" s="77">
        <f>IF(F3853&gt;Variables!$G$8,0,1)</f>
        <v>0</v>
      </c>
      <c r="AL3853" s="77">
        <f>IF(G3853&gt;Variables!$G$9,0,1)</f>
        <v>1</v>
      </c>
      <c r="AM3853" s="77">
        <f>IF(AND(K3853&gt;Variables!$G$10,K3853&lt;Variables!$G$11),0,1)</f>
        <v>1</v>
      </c>
      <c r="AN3853" s="77">
        <f>IF(H3853&lt;Variables!$G$13,1,0)</f>
        <v>1</v>
      </c>
      <c r="AO3853" s="77">
        <f>IF(R3853&lt;Variables!$G$12,0,1)</f>
        <v>1</v>
      </c>
      <c r="AP3853" s="78">
        <f t="shared" si="123"/>
        <v>1</v>
      </c>
      <c r="AQ3853" s="77">
        <f>IF(V3853&lt;Variables!$G$15,1,0)</f>
        <v>1</v>
      </c>
      <c r="AR3853" s="77">
        <v>0</v>
      </c>
      <c r="AS3853" s="77">
        <v>0</v>
      </c>
      <c r="AT3853" s="77">
        <v>1</v>
      </c>
      <c r="AU3853" s="77">
        <v>0</v>
      </c>
      <c r="BA3853" s="77">
        <v>-2.25</v>
      </c>
    </row>
    <row r="3854" spans="3:53" x14ac:dyDescent="0.25">
      <c r="C3854" s="77" t="s">
        <v>518</v>
      </c>
      <c r="D3854" s="77" t="s">
        <v>516</v>
      </c>
      <c r="E3854" s="77">
        <v>1.89</v>
      </c>
      <c r="F3854" s="77">
        <v>9.1199999999999992</v>
      </c>
      <c r="G3854" s="77">
        <v>4.83</v>
      </c>
      <c r="H3854" s="77">
        <v>-99999</v>
      </c>
      <c r="I3854" s="77">
        <v>-0.1</v>
      </c>
      <c r="J3854" s="77" t="s">
        <v>75</v>
      </c>
      <c r="K3854" s="77">
        <v>73.069999999999993</v>
      </c>
      <c r="L3854" s="77">
        <v>1.845</v>
      </c>
      <c r="M3854" s="77">
        <v>0</v>
      </c>
      <c r="N3854" s="77">
        <v>1.7737499999999999</v>
      </c>
      <c r="O3854" s="77">
        <v>4.0169133192388902</v>
      </c>
      <c r="P3854" s="77">
        <v>49878</v>
      </c>
      <c r="Q3854" s="77">
        <v>14745</v>
      </c>
      <c r="R3854" s="77">
        <v>3.38</v>
      </c>
      <c r="S3854" s="77">
        <v>23.178999999999998</v>
      </c>
      <c r="T3854" s="77">
        <v>7.31</v>
      </c>
      <c r="U3854" s="77">
        <v>14.1364</v>
      </c>
      <c r="V3854" s="77">
        <v>2.6060051999999998</v>
      </c>
      <c r="AC3854" s="77">
        <v>1.91</v>
      </c>
      <c r="AD3854" s="77">
        <v>1.802</v>
      </c>
      <c r="AH3854" s="77">
        <f>IF(AND(M3854&lt;Variables!$G$6,M3854&gt;Variables!$G$5),0,1)</f>
        <v>1</v>
      </c>
      <c r="AI3854" s="77">
        <f t="shared" si="122"/>
        <v>0</v>
      </c>
      <c r="AJ3854" s="77">
        <f>IF(I3854&gt;Variables!$G$7,0,1)</f>
        <v>1</v>
      </c>
      <c r="AK3854" s="77">
        <f>IF(F3854&gt;Variables!$G$8,0,1)</f>
        <v>0</v>
      </c>
      <c r="AL3854" s="77">
        <f>IF(G3854&gt;Variables!$G$9,0,1)</f>
        <v>1</v>
      </c>
      <c r="AM3854" s="77">
        <f>IF(AND(K3854&gt;Variables!$G$10,K3854&lt;Variables!$G$11),0,1)</f>
        <v>1</v>
      </c>
      <c r="AN3854" s="77">
        <f>IF(H3854&lt;Variables!$G$13,1,0)</f>
        <v>1</v>
      </c>
      <c r="AO3854" s="77">
        <f>IF(R3854&lt;Variables!$G$12,0,1)</f>
        <v>1</v>
      </c>
      <c r="AP3854" s="78">
        <f t="shared" si="123"/>
        <v>1</v>
      </c>
      <c r="AQ3854" s="77">
        <f>IF(V3854&lt;Variables!$G$15,1,0)</f>
        <v>1</v>
      </c>
      <c r="AR3854" s="77">
        <v>0</v>
      </c>
      <c r="AS3854" s="77">
        <v>0</v>
      </c>
      <c r="AT3854" s="77">
        <v>1</v>
      </c>
      <c r="AU3854" s="77">
        <v>0</v>
      </c>
      <c r="BA3854" s="77">
        <v>-2.25</v>
      </c>
    </row>
    <row r="3855" spans="3:53" x14ac:dyDescent="0.25">
      <c r="C3855" s="77" t="s">
        <v>518</v>
      </c>
      <c r="D3855" s="77" t="s">
        <v>510</v>
      </c>
      <c r="E3855" s="77">
        <v>1.06</v>
      </c>
      <c r="F3855" s="77">
        <v>10.49</v>
      </c>
      <c r="G3855" s="77">
        <v>10.39</v>
      </c>
      <c r="H3855" s="77">
        <v>89.5</v>
      </c>
      <c r="I3855" s="77">
        <v>-2E-3</v>
      </c>
      <c r="J3855" s="77" t="s">
        <v>75</v>
      </c>
      <c r="K3855" s="77">
        <v>48.22</v>
      </c>
      <c r="L3855" s="77">
        <v>1.069995</v>
      </c>
      <c r="M3855" s="77">
        <v>-1.8687003210295361</v>
      </c>
      <c r="N3855" s="77">
        <v>1.0443902439024391</v>
      </c>
      <c r="O3855" s="77">
        <v>0.53713218122372763</v>
      </c>
      <c r="P3855" s="77">
        <v>12190000</v>
      </c>
      <c r="Q3855" s="77">
        <v>3120000</v>
      </c>
      <c r="R3855" s="77">
        <v>3.91</v>
      </c>
      <c r="S3855" s="77">
        <v>23.178999999999998</v>
      </c>
      <c r="T3855" s="77">
        <v>7.31</v>
      </c>
      <c r="U3855" s="77">
        <v>14.1364</v>
      </c>
      <c r="V3855" s="77">
        <v>2.387539092728471</v>
      </c>
      <c r="AC3855" s="77">
        <v>1.0936999999999999</v>
      </c>
      <c r="AD3855" s="77">
        <v>0.99009999999999998</v>
      </c>
      <c r="AH3855" s="77">
        <f>IF(AND(M3855&lt;Variables!$G$6,M3855&gt;Variables!$G$5),0,1)</f>
        <v>0</v>
      </c>
      <c r="AI3855" s="77">
        <f t="shared" si="122"/>
        <v>0</v>
      </c>
      <c r="AJ3855" s="77">
        <f>IF(I3855&gt;Variables!$G$7,0,1)</f>
        <v>1</v>
      </c>
      <c r="AK3855" s="77">
        <f>IF(F3855&gt;Variables!$G$8,0,1)</f>
        <v>0</v>
      </c>
      <c r="AL3855" s="77">
        <f>IF(G3855&gt;Variables!$G$9,0,1)</f>
        <v>1</v>
      </c>
      <c r="AM3855" s="77">
        <f>IF(AND(K3855&gt;Variables!$G$10,K3855&lt;Variables!$G$11),0,1)</f>
        <v>1</v>
      </c>
      <c r="AN3855" s="77">
        <f>IF(H3855&lt;Variables!$G$13,1,0)</f>
        <v>1</v>
      </c>
      <c r="AO3855" s="77">
        <f>IF(R3855&lt;Variables!$G$12,0,1)</f>
        <v>1</v>
      </c>
      <c r="AP3855" s="78">
        <f t="shared" si="123"/>
        <v>1</v>
      </c>
      <c r="AQ3855" s="77">
        <f>IF(V3855&lt;Variables!$G$15,1,0)</f>
        <v>1</v>
      </c>
      <c r="AR3855" s="77">
        <v>1</v>
      </c>
      <c r="AS3855" s="77">
        <v>0</v>
      </c>
      <c r="AT3855" s="77">
        <v>0</v>
      </c>
      <c r="AU3855" s="77">
        <v>0</v>
      </c>
      <c r="BA3855" s="77">
        <v>2</v>
      </c>
    </row>
    <row r="3856" spans="3:53" x14ac:dyDescent="0.25">
      <c r="C3856" s="77" t="s">
        <v>518</v>
      </c>
      <c r="D3856" s="77" t="s">
        <v>123</v>
      </c>
      <c r="E3856" s="77">
        <v>14.1</v>
      </c>
      <c r="F3856" s="77">
        <v>10.61</v>
      </c>
      <c r="G3856" s="77">
        <v>0.08</v>
      </c>
      <c r="H3856" s="77">
        <v>5380</v>
      </c>
      <c r="I3856" s="77">
        <v>228.101</v>
      </c>
      <c r="J3856" s="77" t="s">
        <v>75</v>
      </c>
      <c r="K3856" s="77">
        <v>54.19</v>
      </c>
      <c r="L3856" s="77">
        <v>13.927215</v>
      </c>
      <c r="M3856" s="77">
        <v>0.24258259817200881</v>
      </c>
      <c r="N3856" s="77">
        <v>13.829364</v>
      </c>
      <c r="O3856" s="77">
        <v>0.95185866826559851</v>
      </c>
      <c r="P3856" s="77">
        <v>72663000</v>
      </c>
      <c r="Q3856" s="77">
        <v>51236000</v>
      </c>
      <c r="R3856" s="77">
        <v>1.42</v>
      </c>
      <c r="S3856" s="77">
        <v>23.178999999999998</v>
      </c>
      <c r="T3856" s="77">
        <v>7.31</v>
      </c>
      <c r="U3856" s="77">
        <v>14.1364</v>
      </c>
      <c r="V3856" s="77">
        <v>2.4011658283501749</v>
      </c>
      <c r="AC3856" s="77">
        <v>14.18</v>
      </c>
      <c r="AD3856" s="77">
        <v>13.11</v>
      </c>
      <c r="AH3856" s="77">
        <f>IF(AND(M3856&lt;Variables!$G$6,M3856&gt;Variables!$G$5),0,1)</f>
        <v>1</v>
      </c>
      <c r="AI3856" s="77">
        <f t="shared" si="122"/>
        <v>0</v>
      </c>
      <c r="AJ3856" s="77">
        <f>IF(I3856&gt;Variables!$G$7,0,1)</f>
        <v>0</v>
      </c>
      <c r="AK3856" s="77">
        <f>IF(F3856&gt;Variables!$G$8,0,1)</f>
        <v>0</v>
      </c>
      <c r="AL3856" s="77">
        <f>IF(G3856&gt;Variables!$G$9,0,1)</f>
        <v>1</v>
      </c>
      <c r="AM3856" s="77">
        <f>IF(AND(K3856&gt;Variables!$G$10,K3856&lt;Variables!$G$11),0,1)</f>
        <v>1</v>
      </c>
      <c r="AN3856" s="77">
        <f>IF(H3856&lt;Variables!$G$13,1,0)</f>
        <v>0</v>
      </c>
      <c r="AO3856" s="77">
        <f>IF(R3856&lt;Variables!$G$12,0,1)</f>
        <v>0</v>
      </c>
      <c r="AP3856" s="78">
        <f t="shared" si="123"/>
        <v>1</v>
      </c>
      <c r="AQ3856" s="77">
        <f>IF(V3856&lt;Variables!$G$15,1,0)</f>
        <v>1</v>
      </c>
      <c r="AR3856" s="77">
        <v>0</v>
      </c>
      <c r="AS3856" s="77">
        <v>0</v>
      </c>
      <c r="AT3856" s="77">
        <v>1</v>
      </c>
      <c r="AU3856" s="77">
        <v>0</v>
      </c>
      <c r="BA3856" s="77">
        <v>-2.25</v>
      </c>
    </row>
    <row r="3857" spans="3:53" x14ac:dyDescent="0.25">
      <c r="C3857" s="77" t="s">
        <v>518</v>
      </c>
      <c r="D3857" s="77" t="s">
        <v>501</v>
      </c>
      <c r="E3857" s="77">
        <v>28.81</v>
      </c>
      <c r="F3857" s="77">
        <v>10.78</v>
      </c>
      <c r="G3857" s="77">
        <v>7.06</v>
      </c>
      <c r="H3857" s="77">
        <v>3860</v>
      </c>
      <c r="I3857" s="77">
        <v>2.1000000000000001E-2</v>
      </c>
      <c r="J3857" s="77" t="s">
        <v>75</v>
      </c>
      <c r="K3857" s="77">
        <v>58.07</v>
      </c>
      <c r="L3857" s="77">
        <v>28.5685705882353</v>
      </c>
      <c r="M3857" s="77">
        <v>0.32003495408466481</v>
      </c>
      <c r="N3857" s="77">
        <v>28.269024999999999</v>
      </c>
      <c r="O3857" s="77">
        <v>1.383050883431604</v>
      </c>
      <c r="P3857" s="77">
        <v>159974</v>
      </c>
      <c r="Q3857" s="77">
        <v>245553</v>
      </c>
      <c r="R3857" s="77">
        <v>0.65</v>
      </c>
      <c r="S3857" s="77">
        <v>23.178999999999998</v>
      </c>
      <c r="T3857" s="77">
        <v>7.31</v>
      </c>
      <c r="U3857" s="77">
        <v>14.1364</v>
      </c>
      <c r="V3857" s="77">
        <v>2.434825505348309</v>
      </c>
      <c r="AC3857" s="77">
        <v>30.89</v>
      </c>
      <c r="AD3857" s="77">
        <v>28.48</v>
      </c>
      <c r="AH3857" s="77">
        <f>IF(AND(M3857&lt;Variables!$G$6,M3857&gt;Variables!$G$5),0,1)</f>
        <v>1</v>
      </c>
      <c r="AI3857" s="77">
        <f t="shared" si="122"/>
        <v>0</v>
      </c>
      <c r="AJ3857" s="77">
        <f>IF(I3857&gt;Variables!$G$7,0,1)</f>
        <v>1</v>
      </c>
      <c r="AK3857" s="77">
        <f>IF(F3857&gt;Variables!$G$8,0,1)</f>
        <v>0</v>
      </c>
      <c r="AL3857" s="77">
        <f>IF(G3857&gt;Variables!$G$9,0,1)</f>
        <v>1</v>
      </c>
      <c r="AM3857" s="77">
        <f>IF(AND(K3857&gt;Variables!$G$10,K3857&lt;Variables!$G$11),0,1)</f>
        <v>1</v>
      </c>
      <c r="AN3857" s="77">
        <f>IF(H3857&lt;Variables!$G$13,1,0)</f>
        <v>0</v>
      </c>
      <c r="AO3857" s="77">
        <f>IF(R3857&lt;Variables!$G$12,0,1)</f>
        <v>0</v>
      </c>
      <c r="AP3857" s="78">
        <f t="shared" si="123"/>
        <v>1</v>
      </c>
      <c r="AQ3857" s="77">
        <f>IF(V3857&lt;Variables!$G$15,1,0)</f>
        <v>1</v>
      </c>
      <c r="AR3857" s="77">
        <v>1</v>
      </c>
      <c r="AS3857" s="77">
        <v>0</v>
      </c>
      <c r="AT3857" s="77">
        <v>0</v>
      </c>
      <c r="AU3857" s="77">
        <v>0</v>
      </c>
      <c r="BA3857" s="77">
        <v>1.58</v>
      </c>
    </row>
    <row r="3858" spans="3:53" x14ac:dyDescent="0.25">
      <c r="C3858" s="77" t="s">
        <v>518</v>
      </c>
      <c r="D3858" s="77" t="s">
        <v>502</v>
      </c>
      <c r="E3858" s="77">
        <v>15.17</v>
      </c>
      <c r="F3858" s="77">
        <v>13.72</v>
      </c>
      <c r="G3858" s="77">
        <v>9.35</v>
      </c>
      <c r="H3858" s="77">
        <v>512.29999999999995</v>
      </c>
      <c r="I3858" s="77">
        <v>289.68200000000002</v>
      </c>
      <c r="J3858" s="77" t="s">
        <v>75</v>
      </c>
      <c r="K3858" s="77">
        <v>53.45</v>
      </c>
      <c r="L3858" s="77">
        <v>15.033955000000001</v>
      </c>
      <c r="M3858" s="77">
        <v>0.37278946225393939</v>
      </c>
      <c r="N3858" s="77">
        <v>15.1113612244898</v>
      </c>
      <c r="O3858" s="77">
        <v>-0.14135870470212561</v>
      </c>
      <c r="P3858" s="77">
        <v>826470</v>
      </c>
      <c r="Q3858" s="77">
        <v>311380</v>
      </c>
      <c r="R3858" s="77">
        <v>2.65</v>
      </c>
      <c r="S3858" s="77">
        <v>23.178999999999998</v>
      </c>
      <c r="T3858" s="77">
        <v>7.31</v>
      </c>
      <c r="U3858" s="77">
        <v>14.1364</v>
      </c>
      <c r="V3858" s="77">
        <v>2.3893351488952841</v>
      </c>
      <c r="AC3858" s="77">
        <v>18.2</v>
      </c>
      <c r="AD3858" s="77">
        <v>15.035</v>
      </c>
      <c r="AH3858" s="77">
        <f>IF(AND(M3858&lt;Variables!$G$6,M3858&gt;Variables!$G$5),0,1)</f>
        <v>1</v>
      </c>
      <c r="AI3858" s="77">
        <f t="shared" si="122"/>
        <v>1</v>
      </c>
      <c r="AJ3858" s="77">
        <f>IF(I3858&gt;Variables!$G$7,0,1)</f>
        <v>0</v>
      </c>
      <c r="AK3858" s="77">
        <f>IF(F3858&gt;Variables!$G$8,0,1)</f>
        <v>0</v>
      </c>
      <c r="AL3858" s="77">
        <f>IF(G3858&gt;Variables!$G$9,0,1)</f>
        <v>1</v>
      </c>
      <c r="AM3858" s="77">
        <f>IF(AND(K3858&gt;Variables!$G$10,K3858&lt;Variables!$G$11),0,1)</f>
        <v>1</v>
      </c>
      <c r="AN3858" s="77">
        <f>IF(H3858&lt;Variables!$G$13,1,0)</f>
        <v>1</v>
      </c>
      <c r="AO3858" s="77">
        <f>IF(R3858&lt;Variables!$G$12,0,1)</f>
        <v>1</v>
      </c>
      <c r="AP3858" s="78">
        <f t="shared" si="123"/>
        <v>1</v>
      </c>
      <c r="AQ3858" s="77">
        <f>IF(V3858&lt;Variables!$G$15,1,0)</f>
        <v>1</v>
      </c>
      <c r="AR3858" s="77">
        <v>1</v>
      </c>
      <c r="AS3858" s="77">
        <v>0</v>
      </c>
      <c r="AT3858" s="77">
        <v>0</v>
      </c>
      <c r="AU3858" s="77">
        <v>0</v>
      </c>
      <c r="BA3858" s="77">
        <v>2</v>
      </c>
    </row>
    <row r="3859" spans="3:53" x14ac:dyDescent="0.25">
      <c r="C3859" s="77" t="s">
        <v>518</v>
      </c>
      <c r="D3859" s="77" t="s">
        <v>512</v>
      </c>
      <c r="E3859" s="77">
        <v>31.36</v>
      </c>
      <c r="F3859" s="77">
        <v>15.02</v>
      </c>
      <c r="G3859" s="77">
        <v>7.62</v>
      </c>
      <c r="H3859" s="77">
        <v>1140</v>
      </c>
      <c r="I3859" s="77">
        <v>1537.0329999999999</v>
      </c>
      <c r="J3859" s="77" t="s">
        <v>75</v>
      </c>
      <c r="K3859" s="77">
        <v>67.819999999999993</v>
      </c>
      <c r="L3859" s="77">
        <v>30.71528125</v>
      </c>
      <c r="M3859" s="77">
        <v>0.62287806659756439</v>
      </c>
      <c r="N3859" s="77">
        <v>30.344064444444449</v>
      </c>
      <c r="O3859" s="77">
        <v>1.853856976165698</v>
      </c>
      <c r="P3859" s="77">
        <v>176300</v>
      </c>
      <c r="Q3859" s="77">
        <v>282830</v>
      </c>
      <c r="R3859" s="77">
        <v>0.62</v>
      </c>
      <c r="S3859" s="77">
        <v>23.178999999999998</v>
      </c>
      <c r="T3859" s="77">
        <v>7.31</v>
      </c>
      <c r="U3859" s="77">
        <v>14.1364</v>
      </c>
      <c r="V3859" s="77">
        <v>2.5033644737885949</v>
      </c>
      <c r="AC3859" s="77">
        <v>32.82</v>
      </c>
      <c r="AD3859" s="77">
        <v>28.9</v>
      </c>
      <c r="AH3859" s="77">
        <f>IF(AND(M3859&lt;Variables!$G$6,M3859&gt;Variables!$G$5),0,1)</f>
        <v>1</v>
      </c>
      <c r="AI3859" s="77">
        <f t="shared" si="122"/>
        <v>0</v>
      </c>
      <c r="AJ3859" s="77">
        <f>IF(I3859&gt;Variables!$G$7,0,1)</f>
        <v>0</v>
      </c>
      <c r="AK3859" s="77">
        <f>IF(F3859&gt;Variables!$G$8,0,1)</f>
        <v>0</v>
      </c>
      <c r="AL3859" s="77">
        <f>IF(G3859&gt;Variables!$G$9,0,1)</f>
        <v>1</v>
      </c>
      <c r="AM3859" s="77">
        <f>IF(AND(K3859&gt;Variables!$G$10,K3859&lt;Variables!$G$11),0,1)</f>
        <v>0</v>
      </c>
      <c r="AN3859" s="77">
        <f>IF(H3859&lt;Variables!$G$13,1,0)</f>
        <v>1</v>
      </c>
      <c r="AO3859" s="77">
        <f>IF(R3859&lt;Variables!$G$12,0,1)</f>
        <v>0</v>
      </c>
      <c r="AP3859" s="78">
        <f t="shared" si="123"/>
        <v>1</v>
      </c>
      <c r="AQ3859" s="77">
        <f>IF(V3859&lt;Variables!$G$15,1,0)</f>
        <v>1</v>
      </c>
      <c r="AR3859" s="77">
        <v>1</v>
      </c>
      <c r="AS3859" s="77">
        <v>0</v>
      </c>
      <c r="AT3859" s="77">
        <v>0</v>
      </c>
      <c r="AU3859" s="77">
        <v>0</v>
      </c>
      <c r="BA3859" s="77">
        <v>1.22</v>
      </c>
    </row>
    <row r="3860" spans="3:53" x14ac:dyDescent="0.25">
      <c r="C3860" s="77" t="s">
        <v>518</v>
      </c>
      <c r="D3860" s="77" t="s">
        <v>195</v>
      </c>
      <c r="E3860" s="77">
        <v>35.020000000000003</v>
      </c>
      <c r="F3860" s="77">
        <v>7.02</v>
      </c>
      <c r="G3860" s="77">
        <v>5.15</v>
      </c>
      <c r="H3860" s="77">
        <v>3910</v>
      </c>
      <c r="I3860" s="77">
        <v>7.048</v>
      </c>
      <c r="J3860" s="77" t="s">
        <v>75</v>
      </c>
      <c r="K3860" s="77">
        <v>53.56</v>
      </c>
      <c r="L3860" s="77">
        <v>34.866810000000001</v>
      </c>
      <c r="M3860" s="77">
        <v>0.1525519541363283</v>
      </c>
      <c r="N3860" s="77">
        <v>34.935381999999997</v>
      </c>
      <c r="O3860" s="77">
        <v>-4.4029860615221968E-2</v>
      </c>
      <c r="P3860" s="77">
        <v>225891</v>
      </c>
      <c r="Q3860" s="77">
        <v>698489</v>
      </c>
      <c r="R3860" s="77">
        <v>0.32</v>
      </c>
      <c r="S3860" s="77">
        <v>23.178999999999998</v>
      </c>
      <c r="T3860" s="77">
        <v>7.31</v>
      </c>
      <c r="U3860" s="77">
        <v>14.1364</v>
      </c>
      <c r="V3860" s="77">
        <v>2.3983468198374331</v>
      </c>
      <c r="AC3860" s="77">
        <v>35.342300000000002</v>
      </c>
      <c r="AD3860" s="77">
        <v>32.35</v>
      </c>
      <c r="AH3860" s="77">
        <f>IF(AND(M3860&lt;Variables!$G$6,M3860&gt;Variables!$G$5),0,1)</f>
        <v>1</v>
      </c>
      <c r="AI3860" s="77">
        <f t="shared" si="122"/>
        <v>1</v>
      </c>
      <c r="AJ3860" s="77">
        <f>IF(I3860&gt;Variables!$G$7,0,1)</f>
        <v>1</v>
      </c>
      <c r="AK3860" s="77">
        <f>IF(F3860&gt;Variables!$G$8,0,1)</f>
        <v>1</v>
      </c>
      <c r="AL3860" s="77">
        <f>IF(G3860&gt;Variables!$G$9,0,1)</f>
        <v>1</v>
      </c>
      <c r="AM3860" s="77">
        <f>IF(AND(K3860&gt;Variables!$G$10,K3860&lt;Variables!$G$11),0,1)</f>
        <v>1</v>
      </c>
      <c r="AN3860" s="77">
        <f>IF(H3860&lt;Variables!$G$13,1,0)</f>
        <v>0</v>
      </c>
      <c r="AO3860" s="77">
        <f>IF(R3860&lt;Variables!$G$12,0,1)</f>
        <v>0</v>
      </c>
      <c r="AP3860" s="78">
        <f t="shared" si="123"/>
        <v>1</v>
      </c>
      <c r="AQ3860" s="77">
        <f>IF(V3860&lt;Variables!$G$15,1,0)</f>
        <v>1</v>
      </c>
      <c r="AR3860" s="77">
        <v>0</v>
      </c>
      <c r="AS3860" s="77">
        <v>0</v>
      </c>
      <c r="AT3860" s="77">
        <v>1</v>
      </c>
      <c r="AU3860" s="77">
        <v>0</v>
      </c>
      <c r="BA3860" s="77">
        <v>-1</v>
      </c>
    </row>
    <row r="3861" spans="3:53" x14ac:dyDescent="0.25">
      <c r="C3861" s="77" t="s">
        <v>520</v>
      </c>
      <c r="D3861" s="77" t="s">
        <v>495</v>
      </c>
      <c r="E3861" s="77">
        <v>5.96</v>
      </c>
      <c r="F3861" s="77">
        <v>18.18</v>
      </c>
      <c r="G3861" s="77">
        <v>13.5</v>
      </c>
      <c r="H3861" s="77">
        <v>37.92</v>
      </c>
      <c r="I3861" s="77">
        <v>-6.7000000000000004E-2</v>
      </c>
      <c r="J3861" s="77" t="s">
        <v>74</v>
      </c>
      <c r="K3861" s="77">
        <v>50.51</v>
      </c>
      <c r="L3861" s="77">
        <v>5.9527299999999999</v>
      </c>
      <c r="M3861" s="77">
        <v>-0.66070525624376786</v>
      </c>
      <c r="N3861" s="77">
        <v>5.8589279999999988</v>
      </c>
      <c r="O3861" s="77">
        <v>0.92972639363380838</v>
      </c>
      <c r="P3861" s="77">
        <v>907350</v>
      </c>
      <c r="Q3861" s="77">
        <v>117980</v>
      </c>
      <c r="R3861" s="77">
        <v>7.69</v>
      </c>
      <c r="S3861" s="77">
        <v>22.884</v>
      </c>
      <c r="T3861" s="77">
        <v>8.1120000000000001</v>
      </c>
      <c r="U3861" s="77">
        <v>14.3248</v>
      </c>
      <c r="V3861" s="77">
        <v>2.3904350762201538</v>
      </c>
      <c r="AC3861" s="77">
        <v>6.0172999999999996</v>
      </c>
      <c r="AD3861" s="77">
        <v>5.15</v>
      </c>
      <c r="AH3861" s="77">
        <f>IF(AND(M3861&lt;Variables!$G$6,M3861&gt;Variables!$G$5),0,1)</f>
        <v>1</v>
      </c>
      <c r="AI3861" s="77">
        <f t="shared" si="122"/>
        <v>0</v>
      </c>
      <c r="AJ3861" s="77">
        <f>IF(I3861&gt;Variables!$G$7,0,1)</f>
        <v>1</v>
      </c>
      <c r="AK3861" s="77">
        <f>IF(F3861&gt;Variables!$G$8,0,1)</f>
        <v>0</v>
      </c>
      <c r="AL3861" s="77">
        <f>IF(G3861&gt;Variables!$G$9,0,1)</f>
        <v>0</v>
      </c>
      <c r="AM3861" s="77">
        <f>IF(AND(K3861&gt;Variables!$G$10,K3861&lt;Variables!$G$11),0,1)</f>
        <v>1</v>
      </c>
      <c r="AN3861" s="77">
        <f>IF(H3861&lt;Variables!$G$13,1,0)</f>
        <v>1</v>
      </c>
      <c r="AO3861" s="77">
        <f>IF(R3861&lt;Variables!$G$12,0,1)</f>
        <v>1</v>
      </c>
      <c r="AP3861" s="78">
        <f t="shared" si="123"/>
        <v>0</v>
      </c>
      <c r="AQ3861" s="77">
        <f>IF(V3861&lt;Variables!$G$15,1,0)</f>
        <v>1</v>
      </c>
      <c r="AR3861" s="77">
        <v>0</v>
      </c>
      <c r="AS3861" s="77">
        <v>0</v>
      </c>
      <c r="AT3861" s="77">
        <v>1</v>
      </c>
      <c r="AU3861" s="77">
        <v>0</v>
      </c>
      <c r="BA3861" s="77">
        <v>-2.25</v>
      </c>
    </row>
    <row r="3862" spans="3:53" x14ac:dyDescent="0.25">
      <c r="C3862" s="77" t="s">
        <v>520</v>
      </c>
      <c r="D3862" s="77" t="s">
        <v>502</v>
      </c>
      <c r="E3862" s="77">
        <v>15.28</v>
      </c>
      <c r="F3862" s="77">
        <v>14.94</v>
      </c>
      <c r="G3862" s="77">
        <v>10.65</v>
      </c>
      <c r="H3862" s="77">
        <v>512.29999999999995</v>
      </c>
      <c r="I3862" s="77">
        <v>290.83600000000001</v>
      </c>
      <c r="J3862" s="77" t="s">
        <v>75</v>
      </c>
      <c r="K3862" s="77">
        <v>59.51</v>
      </c>
      <c r="L3862" s="77">
        <v>15.113379999999999</v>
      </c>
      <c r="M3862" s="77">
        <v>1.0363002849131171</v>
      </c>
      <c r="N3862" s="77">
        <v>15.13481428571429</v>
      </c>
      <c r="O3862" s="77">
        <v>0.89321026167671314</v>
      </c>
      <c r="P3862" s="77">
        <v>868980</v>
      </c>
      <c r="Q3862" s="77">
        <v>311380</v>
      </c>
      <c r="R3862" s="77">
        <v>2.79</v>
      </c>
      <c r="S3862" s="77">
        <v>22.884</v>
      </c>
      <c r="T3862" s="77">
        <v>8.1120000000000001</v>
      </c>
      <c r="U3862" s="77">
        <v>14.3248</v>
      </c>
      <c r="V3862" s="77">
        <v>2.410117929623155</v>
      </c>
      <c r="AC3862" s="77">
        <v>18.2</v>
      </c>
      <c r="AD3862" s="77">
        <v>15.14</v>
      </c>
      <c r="AH3862" s="77">
        <f>IF(AND(M3862&lt;Variables!$G$6,M3862&gt;Variables!$G$5),0,1)</f>
        <v>1</v>
      </c>
      <c r="AI3862" s="77">
        <f t="shared" si="122"/>
        <v>1</v>
      </c>
      <c r="AJ3862" s="77">
        <f>IF(I3862&gt;Variables!$G$7,0,1)</f>
        <v>0</v>
      </c>
      <c r="AK3862" s="77">
        <f>IF(F3862&gt;Variables!$G$8,0,1)</f>
        <v>0</v>
      </c>
      <c r="AL3862" s="77">
        <f>IF(G3862&gt;Variables!$G$9,0,1)</f>
        <v>0</v>
      </c>
      <c r="AM3862" s="77">
        <f>IF(AND(K3862&gt;Variables!$G$10,K3862&lt;Variables!$G$11),0,1)</f>
        <v>1</v>
      </c>
      <c r="AN3862" s="77">
        <f>IF(H3862&lt;Variables!$G$13,1,0)</f>
        <v>1</v>
      </c>
      <c r="AO3862" s="77">
        <f>IF(R3862&lt;Variables!$G$12,0,1)</f>
        <v>1</v>
      </c>
      <c r="AP3862" s="78">
        <f t="shared" si="123"/>
        <v>1</v>
      </c>
      <c r="AQ3862" s="77">
        <f>IF(V3862&lt;Variables!$G$15,1,0)</f>
        <v>1</v>
      </c>
      <c r="AR3862" s="77">
        <v>1</v>
      </c>
      <c r="AS3862" s="77">
        <v>0</v>
      </c>
      <c r="AT3862" s="77">
        <v>0</v>
      </c>
      <c r="AU3862" s="77">
        <v>0</v>
      </c>
      <c r="BA3862" s="77">
        <v>2</v>
      </c>
    </row>
    <row r="3863" spans="3:53" x14ac:dyDescent="0.25">
      <c r="C3863" s="77" t="s">
        <v>520</v>
      </c>
      <c r="D3863" s="77" t="s">
        <v>501</v>
      </c>
      <c r="E3863" s="77">
        <v>29.01</v>
      </c>
      <c r="F3863" s="77">
        <v>11.49</v>
      </c>
      <c r="G3863" s="77">
        <v>7.83</v>
      </c>
      <c r="H3863" s="77">
        <v>3860</v>
      </c>
      <c r="I3863" s="77">
        <v>2.5000000000000001E-2</v>
      </c>
      <c r="J3863" s="77" t="s">
        <v>75</v>
      </c>
      <c r="K3863" s="77">
        <v>61.65</v>
      </c>
      <c r="L3863" s="77">
        <v>28.687947058823529</v>
      </c>
      <c r="M3863" s="77">
        <v>0.61716839066046125</v>
      </c>
      <c r="N3863" s="77">
        <v>28.391790476190479</v>
      </c>
      <c r="O3863" s="77">
        <v>1.666712510457399</v>
      </c>
      <c r="P3863" s="77">
        <v>166655</v>
      </c>
      <c r="Q3863" s="77">
        <v>245553</v>
      </c>
      <c r="R3863" s="77">
        <v>0.68</v>
      </c>
      <c r="S3863" s="77">
        <v>22.884</v>
      </c>
      <c r="T3863" s="77">
        <v>8.1120000000000001</v>
      </c>
      <c r="U3863" s="77">
        <v>14.3248</v>
      </c>
      <c r="V3863" s="77">
        <v>2.4508828679053778</v>
      </c>
      <c r="AC3863" s="77">
        <v>30.89</v>
      </c>
      <c r="AD3863" s="77">
        <v>28.48</v>
      </c>
      <c r="AH3863" s="77">
        <f>IF(AND(M3863&lt;Variables!$G$6,M3863&gt;Variables!$G$5),0,1)</f>
        <v>1</v>
      </c>
      <c r="AI3863" s="77">
        <f t="shared" si="122"/>
        <v>0</v>
      </c>
      <c r="AJ3863" s="77">
        <f>IF(I3863&gt;Variables!$G$7,0,1)</f>
        <v>1</v>
      </c>
      <c r="AK3863" s="77">
        <f>IF(F3863&gt;Variables!$G$8,0,1)</f>
        <v>0</v>
      </c>
      <c r="AL3863" s="77">
        <f>IF(G3863&gt;Variables!$G$9,0,1)</f>
        <v>1</v>
      </c>
      <c r="AM3863" s="77">
        <f>IF(AND(K3863&gt;Variables!$G$10,K3863&lt;Variables!$G$11),0,1)</f>
        <v>1</v>
      </c>
      <c r="AN3863" s="77">
        <f>IF(H3863&lt;Variables!$G$13,1,0)</f>
        <v>0</v>
      </c>
      <c r="AO3863" s="77">
        <f>IF(R3863&lt;Variables!$G$12,0,1)</f>
        <v>0</v>
      </c>
      <c r="AP3863" s="78">
        <f t="shared" si="123"/>
        <v>1</v>
      </c>
      <c r="AQ3863" s="77">
        <f>IF(V3863&lt;Variables!$G$15,1,0)</f>
        <v>1</v>
      </c>
      <c r="AR3863" s="77">
        <v>1</v>
      </c>
      <c r="AS3863" s="77">
        <v>0</v>
      </c>
      <c r="AT3863" s="77">
        <v>0</v>
      </c>
      <c r="AU3863" s="77">
        <v>0</v>
      </c>
      <c r="BA3863" s="77">
        <v>1.47</v>
      </c>
    </row>
    <row r="3864" spans="3:53" x14ac:dyDescent="0.25">
      <c r="C3864" s="77" t="s">
        <v>520</v>
      </c>
      <c r="D3864" s="77" t="s">
        <v>123</v>
      </c>
      <c r="E3864" s="77">
        <v>13.88</v>
      </c>
      <c r="F3864" s="77">
        <v>9.98</v>
      </c>
      <c r="G3864" s="77">
        <v>-0.6</v>
      </c>
      <c r="H3864" s="77">
        <v>5380</v>
      </c>
      <c r="I3864" s="77">
        <v>227.19900000000001</v>
      </c>
      <c r="J3864" s="77" t="s">
        <v>75</v>
      </c>
      <c r="K3864" s="77">
        <v>47.88</v>
      </c>
      <c r="L3864" s="77">
        <v>13.877135000000001</v>
      </c>
      <c r="M3864" s="77">
        <v>-7.4475026725614041E-2</v>
      </c>
      <c r="N3864" s="77">
        <v>13.85929</v>
      </c>
      <c r="O3864" s="77">
        <v>5.4187480022411888E-2</v>
      </c>
      <c r="P3864" s="77">
        <v>74836000</v>
      </c>
      <c r="Q3864" s="77">
        <v>51236000</v>
      </c>
      <c r="R3864" s="77">
        <v>1.46</v>
      </c>
      <c r="S3864" s="77">
        <v>22.884</v>
      </c>
      <c r="T3864" s="77">
        <v>8.1120000000000001</v>
      </c>
      <c r="U3864" s="77">
        <v>14.3248</v>
      </c>
      <c r="V3864" s="77">
        <v>2.3465171728752372</v>
      </c>
      <c r="AC3864" s="77">
        <v>14.18</v>
      </c>
      <c r="AD3864" s="77">
        <v>13.11</v>
      </c>
      <c r="AH3864" s="77">
        <f>IF(AND(M3864&lt;Variables!$G$6,M3864&gt;Variables!$G$5),0,1)</f>
        <v>1</v>
      </c>
      <c r="AI3864" s="77">
        <f t="shared" si="122"/>
        <v>0</v>
      </c>
      <c r="AJ3864" s="77">
        <f>IF(I3864&gt;Variables!$G$7,0,1)</f>
        <v>0</v>
      </c>
      <c r="AK3864" s="77">
        <f>IF(F3864&gt;Variables!$G$8,0,1)</f>
        <v>0</v>
      </c>
      <c r="AL3864" s="77">
        <f>IF(G3864&gt;Variables!$G$9,0,1)</f>
        <v>1</v>
      </c>
      <c r="AM3864" s="77">
        <f>IF(AND(K3864&gt;Variables!$G$10,K3864&lt;Variables!$G$11),0,1)</f>
        <v>1</v>
      </c>
      <c r="AN3864" s="77">
        <f>IF(H3864&lt;Variables!$G$13,1,0)</f>
        <v>0</v>
      </c>
      <c r="AO3864" s="77">
        <f>IF(R3864&lt;Variables!$G$12,0,1)</f>
        <v>0</v>
      </c>
      <c r="AP3864" s="78">
        <f t="shared" si="123"/>
        <v>1</v>
      </c>
      <c r="AQ3864" s="77">
        <f>IF(V3864&lt;Variables!$G$15,1,0)</f>
        <v>1</v>
      </c>
      <c r="AR3864" s="77">
        <v>0</v>
      </c>
      <c r="AS3864" s="77">
        <v>0</v>
      </c>
      <c r="AT3864" s="77">
        <v>1</v>
      </c>
      <c r="AU3864" s="77">
        <v>0</v>
      </c>
      <c r="BA3864" s="77">
        <v>-2.25</v>
      </c>
    </row>
    <row r="3865" spans="3:53" x14ac:dyDescent="0.25">
      <c r="C3865" s="77" t="s">
        <v>520</v>
      </c>
      <c r="D3865" s="77" t="s">
        <v>492</v>
      </c>
      <c r="E3865" s="77">
        <v>11.21</v>
      </c>
      <c r="F3865" s="77">
        <v>8.1199999999999992</v>
      </c>
      <c r="G3865" s="77">
        <v>1.92</v>
      </c>
      <c r="H3865" s="77">
        <v>2000</v>
      </c>
      <c r="I3865" s="77">
        <v>544.19200000000001</v>
      </c>
      <c r="J3865" s="77" t="s">
        <v>74</v>
      </c>
      <c r="K3865" s="77">
        <v>60.4</v>
      </c>
      <c r="L3865" s="77">
        <v>11.10333</v>
      </c>
      <c r="M3865" s="77">
        <v>0.60675491046376906</v>
      </c>
      <c r="N3865" s="77">
        <v>11.130127999999999</v>
      </c>
      <c r="O3865" s="77">
        <v>0.36452410969578197</v>
      </c>
      <c r="P3865" s="77">
        <v>620410</v>
      </c>
      <c r="Q3865" s="77">
        <v>1997000</v>
      </c>
      <c r="R3865" s="77">
        <v>0.31</v>
      </c>
      <c r="S3865" s="77">
        <v>22.884</v>
      </c>
      <c r="T3865" s="77">
        <v>8.1120000000000001</v>
      </c>
      <c r="U3865" s="77">
        <v>14.3248</v>
      </c>
      <c r="V3865" s="77">
        <v>2.440744367241181</v>
      </c>
      <c r="AC3865" s="77">
        <v>11.23</v>
      </c>
      <c r="AD3865" s="77">
        <v>10.62</v>
      </c>
      <c r="AH3865" s="77">
        <f>IF(AND(M3865&lt;Variables!$G$6,M3865&gt;Variables!$G$5),0,1)</f>
        <v>1</v>
      </c>
      <c r="AI3865" s="77">
        <f t="shared" si="122"/>
        <v>1</v>
      </c>
      <c r="AJ3865" s="77">
        <f>IF(I3865&gt;Variables!$G$7,0,1)</f>
        <v>0</v>
      </c>
      <c r="AK3865" s="77">
        <f>IF(F3865&gt;Variables!$G$8,0,1)</f>
        <v>1</v>
      </c>
      <c r="AL3865" s="77">
        <f>IF(G3865&gt;Variables!$G$9,0,1)</f>
        <v>1</v>
      </c>
      <c r="AM3865" s="77">
        <f>IF(AND(K3865&gt;Variables!$G$10,K3865&lt;Variables!$G$11),0,1)</f>
        <v>1</v>
      </c>
      <c r="AN3865" s="77">
        <f>IF(H3865&lt;Variables!$G$13,1,0)</f>
        <v>0</v>
      </c>
      <c r="AO3865" s="77">
        <f>IF(R3865&lt;Variables!$G$12,0,1)</f>
        <v>0</v>
      </c>
      <c r="AP3865" s="78">
        <f t="shared" si="123"/>
        <v>0</v>
      </c>
      <c r="AQ3865" s="77">
        <f>IF(V3865&lt;Variables!$G$15,1,0)</f>
        <v>1</v>
      </c>
      <c r="AR3865" s="77">
        <v>0</v>
      </c>
      <c r="AS3865" s="77">
        <v>0</v>
      </c>
      <c r="AT3865" s="77">
        <v>1</v>
      </c>
      <c r="AU3865" s="77">
        <v>0</v>
      </c>
      <c r="BA3865" s="77">
        <v>-1.9</v>
      </c>
    </row>
    <row r="3866" spans="3:53" x14ac:dyDescent="0.25">
      <c r="C3866" s="77" t="s">
        <v>520</v>
      </c>
      <c r="D3866" s="77" t="s">
        <v>521</v>
      </c>
      <c r="E3866" s="77">
        <v>1.51</v>
      </c>
      <c r="F3866" s="77">
        <v>9.8699999999999992</v>
      </c>
      <c r="G3866" s="77">
        <v>-31.67</v>
      </c>
      <c r="H3866" s="77">
        <v>-99999</v>
      </c>
      <c r="I3866" s="77">
        <v>0.67600000000000005</v>
      </c>
      <c r="J3866" s="77" t="s">
        <v>75</v>
      </c>
      <c r="K3866" s="77">
        <v>9.58</v>
      </c>
      <c r="L3866" s="77">
        <v>1.9844999999999999</v>
      </c>
      <c r="M3866" s="77">
        <v>-23.910304862685809</v>
      </c>
      <c r="N3866" s="77">
        <v>2.1450374999999999</v>
      </c>
      <c r="O3866" s="77">
        <v>-29.604960286242079</v>
      </c>
      <c r="P3866" s="77">
        <v>824556</v>
      </c>
      <c r="Q3866" s="77">
        <v>1265000</v>
      </c>
      <c r="R3866" s="77">
        <v>0.65</v>
      </c>
      <c r="S3866" s="77">
        <v>22.884</v>
      </c>
      <c r="T3866" s="77">
        <v>8.1120000000000001</v>
      </c>
      <c r="U3866" s="77">
        <v>14.3248</v>
      </c>
      <c r="V3866" s="77">
        <v>-0.22120393469387739</v>
      </c>
      <c r="AC3866" s="77">
        <v>1.73</v>
      </c>
      <c r="AD3866" s="77">
        <v>1.21</v>
      </c>
      <c r="AH3866" s="77">
        <f>IF(AND(M3866&lt;Variables!$G$6,M3866&gt;Variables!$G$5),0,1)</f>
        <v>1</v>
      </c>
      <c r="AI3866" s="77">
        <f t="shared" si="122"/>
        <v>1</v>
      </c>
      <c r="AJ3866" s="77">
        <f>IF(I3866&gt;Variables!$G$7,0,1)</f>
        <v>1</v>
      </c>
      <c r="AK3866" s="77">
        <f>IF(F3866&gt;Variables!$G$8,0,1)</f>
        <v>0</v>
      </c>
      <c r="AL3866" s="77">
        <f>IF(G3866&gt;Variables!$G$9,0,1)</f>
        <v>1</v>
      </c>
      <c r="AM3866" s="77">
        <f>IF(AND(K3866&gt;Variables!$G$10,K3866&lt;Variables!$G$11),0,1)</f>
        <v>1</v>
      </c>
      <c r="AN3866" s="77">
        <f>IF(H3866&lt;Variables!$G$13,1,0)</f>
        <v>1</v>
      </c>
      <c r="AO3866" s="77">
        <f>IF(R3866&lt;Variables!$G$12,0,1)</f>
        <v>0</v>
      </c>
      <c r="AP3866" s="78">
        <f t="shared" si="123"/>
        <v>1</v>
      </c>
      <c r="AQ3866" s="77">
        <f>IF(V3866&lt;Variables!$G$15,1,0)</f>
        <v>1</v>
      </c>
      <c r="AR3866" s="77">
        <v>0</v>
      </c>
      <c r="AS3866" s="77">
        <v>0</v>
      </c>
      <c r="AT3866" s="77">
        <v>1</v>
      </c>
      <c r="AU3866" s="77">
        <v>0</v>
      </c>
      <c r="BA3866" s="77">
        <v>-2.25</v>
      </c>
    </row>
    <row r="3867" spans="3:53" x14ac:dyDescent="0.25">
      <c r="C3867" s="77" t="s">
        <v>520</v>
      </c>
      <c r="D3867" s="77" t="s">
        <v>365</v>
      </c>
      <c r="E3867" s="77">
        <v>59.6</v>
      </c>
      <c r="F3867" s="77">
        <v>8.01</v>
      </c>
      <c r="G3867" s="77">
        <v>5.89</v>
      </c>
      <c r="H3867" s="77">
        <v>2540</v>
      </c>
      <c r="I3867" s="77">
        <v>205.042</v>
      </c>
      <c r="J3867" s="77" t="s">
        <v>74</v>
      </c>
      <c r="K3867" s="77">
        <v>68.92</v>
      </c>
      <c r="L3867" s="77">
        <v>58.703474999999997</v>
      </c>
      <c r="M3867" s="77">
        <v>1.0332011861307999</v>
      </c>
      <c r="N3867" s="77">
        <v>58.297759999999997</v>
      </c>
      <c r="O3867" s="77">
        <v>1.736327433506889</v>
      </c>
      <c r="P3867" s="77">
        <v>953626</v>
      </c>
      <c r="Q3867" s="77">
        <v>1892000</v>
      </c>
      <c r="R3867" s="77">
        <v>0.5</v>
      </c>
      <c r="S3867" s="77">
        <v>22.884</v>
      </c>
      <c r="T3867" s="77">
        <v>8.1120000000000001</v>
      </c>
      <c r="U3867" s="77">
        <v>14.3248</v>
      </c>
      <c r="V3867" s="77">
        <v>2.4796928644772742</v>
      </c>
      <c r="AC3867" s="77">
        <v>59.68</v>
      </c>
      <c r="AD3867" s="77">
        <v>56.17</v>
      </c>
      <c r="AH3867" s="77">
        <f>IF(AND(M3867&lt;Variables!$G$6,M3867&gt;Variables!$G$5),0,1)</f>
        <v>1</v>
      </c>
      <c r="AI3867" s="77">
        <f t="shared" si="122"/>
        <v>0</v>
      </c>
      <c r="AJ3867" s="77">
        <f>IF(I3867&gt;Variables!$G$7,0,1)</f>
        <v>0</v>
      </c>
      <c r="AK3867" s="77">
        <f>IF(F3867&gt;Variables!$G$8,0,1)</f>
        <v>1</v>
      </c>
      <c r="AL3867" s="77">
        <f>IF(G3867&gt;Variables!$G$9,0,1)</f>
        <v>1</v>
      </c>
      <c r="AM3867" s="77">
        <f>IF(AND(K3867&gt;Variables!$G$10,K3867&lt;Variables!$G$11),0,1)</f>
        <v>0</v>
      </c>
      <c r="AN3867" s="77">
        <f>IF(H3867&lt;Variables!$G$13,1,0)</f>
        <v>0</v>
      </c>
      <c r="AO3867" s="77">
        <f>IF(R3867&lt;Variables!$G$12,0,1)</f>
        <v>0</v>
      </c>
      <c r="AP3867" s="78">
        <f t="shared" si="123"/>
        <v>0</v>
      </c>
      <c r="AQ3867" s="77">
        <f>IF(V3867&lt;Variables!$G$15,1,0)</f>
        <v>1</v>
      </c>
      <c r="AR3867" s="77">
        <v>0</v>
      </c>
      <c r="AS3867" s="77">
        <v>0</v>
      </c>
      <c r="AT3867" s="77">
        <v>1</v>
      </c>
      <c r="AU3867" s="77">
        <v>0</v>
      </c>
      <c r="BA3867" s="77">
        <v>-1.37</v>
      </c>
    </row>
    <row r="3868" spans="3:53" x14ac:dyDescent="0.25">
      <c r="C3868" s="77" t="s">
        <v>520</v>
      </c>
      <c r="D3868" s="77" t="s">
        <v>522</v>
      </c>
      <c r="E3868" s="77">
        <v>1.5</v>
      </c>
      <c r="F3868" s="77">
        <v>9.3800000000000008</v>
      </c>
      <c r="G3868" s="77">
        <v>-32.74</v>
      </c>
      <c r="H3868" s="77">
        <v>-99999</v>
      </c>
      <c r="I3868" s="77">
        <v>0.08</v>
      </c>
      <c r="J3868" s="77" t="s">
        <v>75</v>
      </c>
      <c r="K3868" s="77">
        <v>12.46</v>
      </c>
      <c r="L3868" s="77">
        <v>1.9637500000000001</v>
      </c>
      <c r="M3868" s="77">
        <v>-23.615531508593261</v>
      </c>
      <c r="N3868" s="77">
        <v>2.1690999999999998</v>
      </c>
      <c r="O3868" s="77">
        <v>-30.846895025586662</v>
      </c>
      <c r="P3868" s="77">
        <v>2296000</v>
      </c>
      <c r="Q3868" s="77">
        <v>3159000</v>
      </c>
      <c r="R3868" s="77">
        <v>0.73</v>
      </c>
      <c r="S3868" s="77">
        <v>22.884</v>
      </c>
      <c r="T3868" s="77">
        <v>8.1120000000000001</v>
      </c>
      <c r="U3868" s="77">
        <v>14.3248</v>
      </c>
      <c r="V3868" s="77">
        <v>3.1799290642901427E-2</v>
      </c>
      <c r="AC3868" s="77">
        <v>1.69</v>
      </c>
      <c r="AD3868" s="77">
        <v>1.23</v>
      </c>
      <c r="AH3868" s="77">
        <f>IF(AND(M3868&lt;Variables!$G$6,M3868&gt;Variables!$G$5),0,1)</f>
        <v>1</v>
      </c>
      <c r="AI3868" s="77">
        <f t="shared" si="122"/>
        <v>1</v>
      </c>
      <c r="AJ3868" s="77">
        <f>IF(I3868&gt;Variables!$G$7,0,1)</f>
        <v>1</v>
      </c>
      <c r="AK3868" s="77">
        <f>IF(F3868&gt;Variables!$G$8,0,1)</f>
        <v>0</v>
      </c>
      <c r="AL3868" s="77">
        <f>IF(G3868&gt;Variables!$G$9,0,1)</f>
        <v>1</v>
      </c>
      <c r="AM3868" s="77">
        <f>IF(AND(K3868&gt;Variables!$G$10,K3868&lt;Variables!$G$11),0,1)</f>
        <v>1</v>
      </c>
      <c r="AN3868" s="77">
        <f>IF(H3868&lt;Variables!$G$13,1,0)</f>
        <v>1</v>
      </c>
      <c r="AO3868" s="77">
        <f>IF(R3868&lt;Variables!$G$12,0,1)</f>
        <v>0</v>
      </c>
      <c r="AP3868" s="78">
        <f t="shared" si="123"/>
        <v>1</v>
      </c>
      <c r="AQ3868" s="77">
        <f>IF(V3868&lt;Variables!$G$15,1,0)</f>
        <v>1</v>
      </c>
      <c r="AR3868" s="77">
        <v>1</v>
      </c>
      <c r="AS3868" s="77">
        <v>0</v>
      </c>
      <c r="AT3868" s="77">
        <v>0</v>
      </c>
      <c r="AU3868" s="77">
        <v>0</v>
      </c>
      <c r="BA3868" s="77">
        <v>2</v>
      </c>
    </row>
    <row r="3869" spans="3:53" x14ac:dyDescent="0.25">
      <c r="C3869" s="77" t="s">
        <v>520</v>
      </c>
      <c r="D3869" s="77" t="s">
        <v>507</v>
      </c>
      <c r="E3869" s="77">
        <v>26.14</v>
      </c>
      <c r="F3869" s="77">
        <v>8.18</v>
      </c>
      <c r="G3869" s="77">
        <v>7.2</v>
      </c>
      <c r="H3869" s="77">
        <v>3900</v>
      </c>
      <c r="I3869" s="77">
        <v>238.20599999999999</v>
      </c>
      <c r="J3869" s="77" t="s">
        <v>75</v>
      </c>
      <c r="K3869" s="77">
        <v>53.81</v>
      </c>
      <c r="L3869" s="77">
        <v>26.107164999999998</v>
      </c>
      <c r="M3869" s="77">
        <v>-0.50853855636948375</v>
      </c>
      <c r="N3869" s="77">
        <v>25.584099999999999</v>
      </c>
      <c r="O3869" s="77">
        <v>1.525556888848933</v>
      </c>
      <c r="P3869" s="77">
        <v>3956000</v>
      </c>
      <c r="Q3869" s="77">
        <v>9769000</v>
      </c>
      <c r="R3869" s="77">
        <v>0.4</v>
      </c>
      <c r="S3869" s="77">
        <v>22.884</v>
      </c>
      <c r="T3869" s="77">
        <v>8.1120000000000001</v>
      </c>
      <c r="U3869" s="77">
        <v>14.3248</v>
      </c>
      <c r="V3869" s="77">
        <v>2.425289194592136</v>
      </c>
      <c r="AC3869" s="77">
        <v>26.84</v>
      </c>
      <c r="AD3869" s="77">
        <v>25.58</v>
      </c>
      <c r="AH3869" s="77">
        <f>IF(AND(M3869&lt;Variables!$G$6,M3869&gt;Variables!$G$5),0,1)</f>
        <v>1</v>
      </c>
      <c r="AI3869" s="77">
        <f t="shared" si="122"/>
        <v>0</v>
      </c>
      <c r="AJ3869" s="77">
        <f>IF(I3869&gt;Variables!$G$7,0,1)</f>
        <v>0</v>
      </c>
      <c r="AK3869" s="77">
        <f>IF(F3869&gt;Variables!$G$8,0,1)</f>
        <v>1</v>
      </c>
      <c r="AL3869" s="77">
        <f>IF(G3869&gt;Variables!$G$9,0,1)</f>
        <v>1</v>
      </c>
      <c r="AM3869" s="77">
        <f>IF(AND(K3869&gt;Variables!$G$10,K3869&lt;Variables!$G$11),0,1)</f>
        <v>1</v>
      </c>
      <c r="AN3869" s="77">
        <f>IF(H3869&lt;Variables!$G$13,1,0)</f>
        <v>0</v>
      </c>
      <c r="AO3869" s="77">
        <f>IF(R3869&lt;Variables!$G$12,0,1)</f>
        <v>0</v>
      </c>
      <c r="AP3869" s="78">
        <f t="shared" si="123"/>
        <v>1</v>
      </c>
      <c r="AQ3869" s="77">
        <f>IF(V3869&lt;Variables!$G$15,1,0)</f>
        <v>1</v>
      </c>
      <c r="AR3869" s="77">
        <v>0</v>
      </c>
      <c r="AS3869" s="77">
        <v>0</v>
      </c>
      <c r="AT3869" s="77">
        <v>1</v>
      </c>
      <c r="AU3869" s="77">
        <v>0</v>
      </c>
      <c r="BA3869" s="77">
        <v>-1.48</v>
      </c>
    </row>
    <row r="3870" spans="3:53" x14ac:dyDescent="0.25">
      <c r="C3870" s="77" t="s">
        <v>520</v>
      </c>
      <c r="D3870" s="77" t="s">
        <v>491</v>
      </c>
      <c r="E3870" s="77">
        <v>14.06</v>
      </c>
      <c r="F3870" s="77">
        <v>7.18</v>
      </c>
      <c r="G3870" s="77">
        <v>0.21</v>
      </c>
      <c r="H3870" s="77">
        <v>12130</v>
      </c>
      <c r="I3870" s="77">
        <v>93.697000000000003</v>
      </c>
      <c r="J3870" s="77" t="s">
        <v>74</v>
      </c>
      <c r="K3870" s="77">
        <v>66.17</v>
      </c>
      <c r="L3870" s="77">
        <v>14.05226666666667</v>
      </c>
      <c r="M3870" s="77">
        <v>-8.729315318052272E-2</v>
      </c>
      <c r="N3870" s="77">
        <v>14.03453913043478</v>
      </c>
      <c r="O3870" s="77">
        <v>3.8910216534115957E-2</v>
      </c>
      <c r="P3870" s="77">
        <v>39205</v>
      </c>
      <c r="Q3870" s="77">
        <v>162862</v>
      </c>
      <c r="R3870" s="77">
        <v>0.24</v>
      </c>
      <c r="S3870" s="77">
        <v>22.884</v>
      </c>
      <c r="T3870" s="77">
        <v>8.1120000000000001</v>
      </c>
      <c r="U3870" s="77">
        <v>14.3248</v>
      </c>
      <c r="V3870" s="77">
        <v>2.5408673214513451</v>
      </c>
      <c r="AC3870" s="77">
        <v>14.06</v>
      </c>
      <c r="AD3870" s="77">
        <v>13.86</v>
      </c>
      <c r="AH3870" s="77">
        <f>IF(AND(M3870&lt;Variables!$G$6,M3870&gt;Variables!$G$5),0,1)</f>
        <v>1</v>
      </c>
      <c r="AI3870" s="77">
        <f t="shared" si="122"/>
        <v>0</v>
      </c>
      <c r="AJ3870" s="77">
        <f>IF(I3870&gt;Variables!$G$7,0,1)</f>
        <v>0</v>
      </c>
      <c r="AK3870" s="77">
        <f>IF(F3870&gt;Variables!$G$8,0,1)</f>
        <v>1</v>
      </c>
      <c r="AL3870" s="77">
        <f>IF(G3870&gt;Variables!$G$9,0,1)</f>
        <v>1</v>
      </c>
      <c r="AM3870" s="77">
        <f>IF(AND(K3870&gt;Variables!$G$10,K3870&lt;Variables!$G$11),0,1)</f>
        <v>0</v>
      </c>
      <c r="AN3870" s="77">
        <f>IF(H3870&lt;Variables!$G$13,1,0)</f>
        <v>0</v>
      </c>
      <c r="AO3870" s="77">
        <f>IF(R3870&lt;Variables!$G$12,0,1)</f>
        <v>0</v>
      </c>
      <c r="AP3870" s="78">
        <f t="shared" si="123"/>
        <v>0</v>
      </c>
      <c r="AQ3870" s="77">
        <f>IF(V3870&lt;Variables!$G$15,1,0)</f>
        <v>1</v>
      </c>
      <c r="AR3870" s="77">
        <v>0</v>
      </c>
      <c r="AS3870" s="77">
        <v>0</v>
      </c>
      <c r="AT3870" s="77">
        <v>0</v>
      </c>
      <c r="AU3870" s="77">
        <v>1</v>
      </c>
      <c r="BA3870" s="77">
        <v>-1.1499999999999999</v>
      </c>
    </row>
    <row r="3871" spans="3:53" x14ac:dyDescent="0.25">
      <c r="C3871" s="77" t="s">
        <v>520</v>
      </c>
      <c r="D3871" s="77" t="s">
        <v>451</v>
      </c>
      <c r="E3871" s="77">
        <v>23.48</v>
      </c>
      <c r="F3871" s="77">
        <v>9.32</v>
      </c>
      <c r="G3871" s="77">
        <v>6.94</v>
      </c>
      <c r="H3871" s="77">
        <v>12530</v>
      </c>
      <c r="I3871" s="77">
        <v>15.058</v>
      </c>
      <c r="J3871" s="77" t="s">
        <v>74</v>
      </c>
      <c r="K3871" s="77">
        <v>53.52</v>
      </c>
      <c r="L3871" s="77">
        <v>23.398499999999999</v>
      </c>
      <c r="M3871" s="77">
        <v>4.9148449686952672E-2</v>
      </c>
      <c r="N3871" s="77">
        <v>23.108931999999999</v>
      </c>
      <c r="O3871" s="77">
        <v>1.3028209179030741</v>
      </c>
      <c r="P3871" s="77">
        <v>459513</v>
      </c>
      <c r="Q3871" s="77">
        <v>1175000</v>
      </c>
      <c r="R3871" s="77">
        <v>0.39</v>
      </c>
      <c r="S3871" s="77">
        <v>22.884</v>
      </c>
      <c r="T3871" s="77">
        <v>8.1120000000000001</v>
      </c>
      <c r="U3871" s="77">
        <v>14.3248</v>
      </c>
      <c r="V3871" s="77">
        <v>2.4016897089642502</v>
      </c>
      <c r="AC3871" s="77">
        <v>23.78</v>
      </c>
      <c r="AD3871" s="77">
        <v>23.09</v>
      </c>
      <c r="AH3871" s="77">
        <f>IF(AND(M3871&lt;Variables!$G$6,M3871&gt;Variables!$G$5),0,1)</f>
        <v>1</v>
      </c>
      <c r="AI3871" s="77">
        <f t="shared" si="122"/>
        <v>0</v>
      </c>
      <c r="AJ3871" s="77">
        <f>IF(I3871&gt;Variables!$G$7,0,1)</f>
        <v>1</v>
      </c>
      <c r="AK3871" s="77">
        <f>IF(F3871&gt;Variables!$G$8,0,1)</f>
        <v>0</v>
      </c>
      <c r="AL3871" s="77">
        <f>IF(G3871&gt;Variables!$G$9,0,1)</f>
        <v>1</v>
      </c>
      <c r="AM3871" s="77">
        <f>IF(AND(K3871&gt;Variables!$G$10,K3871&lt;Variables!$G$11),0,1)</f>
        <v>1</v>
      </c>
      <c r="AN3871" s="77">
        <f>IF(H3871&lt;Variables!$G$13,1,0)</f>
        <v>0</v>
      </c>
      <c r="AO3871" s="77">
        <f>IF(R3871&lt;Variables!$G$12,0,1)</f>
        <v>0</v>
      </c>
      <c r="AP3871" s="78">
        <f t="shared" si="123"/>
        <v>0</v>
      </c>
      <c r="AQ3871" s="77">
        <f>IF(V3871&lt;Variables!$G$15,1,0)</f>
        <v>1</v>
      </c>
      <c r="AR3871" s="77">
        <v>0</v>
      </c>
      <c r="AS3871" s="77">
        <v>1</v>
      </c>
      <c r="AT3871" s="77">
        <v>0</v>
      </c>
      <c r="AU3871" s="77">
        <v>0</v>
      </c>
      <c r="BA3871" s="77">
        <v>0.65</v>
      </c>
    </row>
    <row r="3872" spans="3:53" x14ac:dyDescent="0.25">
      <c r="C3872" s="77" t="s">
        <v>520</v>
      </c>
      <c r="D3872" s="77" t="s">
        <v>510</v>
      </c>
      <c r="E3872" s="77">
        <v>1.07</v>
      </c>
      <c r="F3872" s="77">
        <v>9.65</v>
      </c>
      <c r="G3872" s="77">
        <v>11.44</v>
      </c>
      <c r="H3872" s="77">
        <v>89.5</v>
      </c>
      <c r="I3872" s="77">
        <v>-1E-3</v>
      </c>
      <c r="J3872" s="77" t="s">
        <v>74</v>
      </c>
      <c r="K3872" s="77">
        <v>51.7</v>
      </c>
      <c r="L3872" s="77">
        <v>1.0608200000000001</v>
      </c>
      <c r="M3872" s="77">
        <v>-7.7298693463551102E-2</v>
      </c>
      <c r="N3872" s="77">
        <v>1.049329545454545</v>
      </c>
      <c r="O3872" s="77">
        <v>1.0168830746905511</v>
      </c>
      <c r="P3872" s="77">
        <v>12480000</v>
      </c>
      <c r="Q3872" s="77">
        <v>3120000</v>
      </c>
      <c r="R3872" s="77">
        <v>4</v>
      </c>
      <c r="S3872" s="77">
        <v>22.884</v>
      </c>
      <c r="T3872" s="77">
        <v>8.1120000000000001</v>
      </c>
      <c r="U3872" s="77">
        <v>14.3248</v>
      </c>
      <c r="V3872" s="77">
        <v>2.38700127169548</v>
      </c>
      <c r="AC3872" s="77">
        <v>1.0936999999999999</v>
      </c>
      <c r="AD3872" s="77">
        <v>0.99009999999999998</v>
      </c>
      <c r="AH3872" s="77">
        <f>IF(AND(M3872&lt;Variables!$G$6,M3872&gt;Variables!$G$5),0,1)</f>
        <v>1</v>
      </c>
      <c r="AI3872" s="77">
        <f t="shared" si="122"/>
        <v>0</v>
      </c>
      <c r="AJ3872" s="77">
        <f>IF(I3872&gt;Variables!$G$7,0,1)</f>
        <v>1</v>
      </c>
      <c r="AK3872" s="77">
        <f>IF(F3872&gt;Variables!$G$8,0,1)</f>
        <v>0</v>
      </c>
      <c r="AL3872" s="77">
        <f>IF(G3872&gt;Variables!$G$9,0,1)</f>
        <v>0</v>
      </c>
      <c r="AM3872" s="77">
        <f>IF(AND(K3872&gt;Variables!$G$10,K3872&lt;Variables!$G$11),0,1)</f>
        <v>1</v>
      </c>
      <c r="AN3872" s="77">
        <f>IF(H3872&lt;Variables!$G$13,1,0)</f>
        <v>1</v>
      </c>
      <c r="AO3872" s="77">
        <f>IF(R3872&lt;Variables!$G$12,0,1)</f>
        <v>1</v>
      </c>
      <c r="AP3872" s="78">
        <f t="shared" si="123"/>
        <v>0</v>
      </c>
      <c r="AQ3872" s="77">
        <f>IF(V3872&lt;Variables!$G$15,1,0)</f>
        <v>1</v>
      </c>
      <c r="AR3872" s="77">
        <v>1</v>
      </c>
      <c r="AS3872" s="77">
        <v>0</v>
      </c>
      <c r="AT3872" s="77">
        <v>0</v>
      </c>
      <c r="AU3872" s="77">
        <v>0</v>
      </c>
      <c r="BA3872" s="77">
        <v>2</v>
      </c>
    </row>
    <row r="3873" spans="3:53" x14ac:dyDescent="0.25">
      <c r="C3873" s="77" t="s">
        <v>520</v>
      </c>
      <c r="D3873" s="77" t="s">
        <v>498</v>
      </c>
      <c r="E3873" s="77">
        <v>39.119999999999997</v>
      </c>
      <c r="F3873" s="77">
        <v>9.94</v>
      </c>
      <c r="G3873" s="77">
        <v>9.5299999999999994</v>
      </c>
      <c r="H3873" s="77">
        <v>5300</v>
      </c>
      <c r="I3873" s="77">
        <v>-10.815</v>
      </c>
      <c r="J3873" s="77" t="s">
        <v>74</v>
      </c>
      <c r="K3873" s="77">
        <v>63.88</v>
      </c>
      <c r="L3873" s="77">
        <v>38.917524999999998</v>
      </c>
      <c r="M3873" s="77">
        <v>0.72582981574495808</v>
      </c>
      <c r="N3873" s="77">
        <v>38.628812000000011</v>
      </c>
      <c r="O3873" s="77">
        <v>1.4786579509615569</v>
      </c>
      <c r="P3873" s="77">
        <v>559743</v>
      </c>
      <c r="Q3873" s="77">
        <v>1530000</v>
      </c>
      <c r="R3873" s="77">
        <v>0.37</v>
      </c>
      <c r="S3873" s="77">
        <v>22.884</v>
      </c>
      <c r="T3873" s="77">
        <v>8.1120000000000001</v>
      </c>
      <c r="U3873" s="77">
        <v>14.3248</v>
      </c>
      <c r="V3873" s="77">
        <v>2.4628300172613762</v>
      </c>
      <c r="AC3873" s="77">
        <v>39.200000000000003</v>
      </c>
      <c r="AD3873" s="77">
        <v>37.14</v>
      </c>
      <c r="AH3873" s="77">
        <f>IF(AND(M3873&lt;Variables!$G$6,M3873&gt;Variables!$G$5),0,1)</f>
        <v>1</v>
      </c>
      <c r="AI3873" s="77">
        <f t="shared" si="122"/>
        <v>0</v>
      </c>
      <c r="AJ3873" s="77">
        <f>IF(I3873&gt;Variables!$G$7,0,1)</f>
        <v>1</v>
      </c>
      <c r="AK3873" s="77">
        <f>IF(F3873&gt;Variables!$G$8,0,1)</f>
        <v>0</v>
      </c>
      <c r="AL3873" s="77">
        <f>IF(G3873&gt;Variables!$G$9,0,1)</f>
        <v>1</v>
      </c>
      <c r="AM3873" s="77">
        <f>IF(AND(K3873&gt;Variables!$G$10,K3873&lt;Variables!$G$11),0,1)</f>
        <v>0</v>
      </c>
      <c r="AN3873" s="77">
        <f>IF(H3873&lt;Variables!$G$13,1,0)</f>
        <v>0</v>
      </c>
      <c r="AO3873" s="77">
        <f>IF(R3873&lt;Variables!$G$12,0,1)</f>
        <v>0</v>
      </c>
      <c r="AP3873" s="78">
        <f t="shared" si="123"/>
        <v>0</v>
      </c>
      <c r="AQ3873" s="77">
        <f>IF(V3873&lt;Variables!$G$15,1,0)</f>
        <v>1</v>
      </c>
      <c r="AR3873" s="77">
        <v>0</v>
      </c>
      <c r="AS3873" s="77">
        <v>0</v>
      </c>
      <c r="AT3873" s="77">
        <v>1</v>
      </c>
      <c r="AU3873" s="77">
        <v>0</v>
      </c>
      <c r="BA3873" s="77">
        <v>-2.25</v>
      </c>
    </row>
    <row r="3874" spans="3:53" x14ac:dyDescent="0.25">
      <c r="C3874" s="77" t="s">
        <v>520</v>
      </c>
      <c r="D3874" s="77" t="s">
        <v>493</v>
      </c>
      <c r="E3874" s="77">
        <v>25.2</v>
      </c>
      <c r="F3874" s="77">
        <v>9.3000000000000007</v>
      </c>
      <c r="G3874" s="77">
        <v>6.3</v>
      </c>
      <c r="H3874" s="77">
        <v>2730</v>
      </c>
      <c r="I3874" s="77">
        <v>198.69399999999999</v>
      </c>
      <c r="J3874" s="77" t="s">
        <v>74</v>
      </c>
      <c r="K3874" s="77">
        <v>62.13</v>
      </c>
      <c r="L3874" s="77">
        <v>25.060095</v>
      </c>
      <c r="M3874" s="77">
        <v>0.35875761843680842</v>
      </c>
      <c r="N3874" s="77">
        <v>24.926932000000001</v>
      </c>
      <c r="O3874" s="77">
        <v>0.89488750561038888</v>
      </c>
      <c r="P3874" s="77">
        <v>1245000</v>
      </c>
      <c r="Q3874" s="77">
        <v>3584000</v>
      </c>
      <c r="R3874" s="77">
        <v>0.35</v>
      </c>
      <c r="S3874" s="77">
        <v>22.884</v>
      </c>
      <c r="T3874" s="77">
        <v>8.1120000000000001</v>
      </c>
      <c r="U3874" s="77">
        <v>14.3248</v>
      </c>
      <c r="V3874" s="77">
        <v>2.4707713059358309</v>
      </c>
      <c r="AC3874" s="77">
        <v>25.22</v>
      </c>
      <c r="AD3874" s="77">
        <v>24.18</v>
      </c>
      <c r="AH3874" s="77">
        <f>IF(AND(M3874&lt;Variables!$G$6,M3874&gt;Variables!$G$5),0,1)</f>
        <v>1</v>
      </c>
      <c r="AI3874" s="77">
        <f t="shared" si="122"/>
        <v>0</v>
      </c>
      <c r="AJ3874" s="77">
        <f>IF(I3874&gt;Variables!$G$7,0,1)</f>
        <v>0</v>
      </c>
      <c r="AK3874" s="77">
        <f>IF(F3874&gt;Variables!$G$8,0,1)</f>
        <v>0</v>
      </c>
      <c r="AL3874" s="77">
        <f>IF(G3874&gt;Variables!$G$9,0,1)</f>
        <v>1</v>
      </c>
      <c r="AM3874" s="77">
        <f>IF(AND(K3874&gt;Variables!$G$10,K3874&lt;Variables!$G$11),0,1)</f>
        <v>0</v>
      </c>
      <c r="AN3874" s="77">
        <f>IF(H3874&lt;Variables!$G$13,1,0)</f>
        <v>0</v>
      </c>
      <c r="AO3874" s="77">
        <f>IF(R3874&lt;Variables!$G$12,0,1)</f>
        <v>0</v>
      </c>
      <c r="AP3874" s="78">
        <f t="shared" si="123"/>
        <v>0</v>
      </c>
      <c r="AQ3874" s="77">
        <f>IF(V3874&lt;Variables!$G$15,1,0)</f>
        <v>1</v>
      </c>
      <c r="AR3874" s="77">
        <v>0</v>
      </c>
      <c r="AS3874" s="77">
        <v>0</v>
      </c>
      <c r="AT3874" s="77">
        <v>1</v>
      </c>
      <c r="AU3874" s="77">
        <v>0</v>
      </c>
      <c r="BA3874" s="77">
        <v>-1.29</v>
      </c>
    </row>
    <row r="3875" spans="3:53" x14ac:dyDescent="0.25">
      <c r="C3875" s="77" t="s">
        <v>520</v>
      </c>
      <c r="D3875" s="77" t="s">
        <v>83</v>
      </c>
      <c r="E3875" s="77">
        <v>31.34</v>
      </c>
      <c r="F3875" s="77">
        <v>7.85</v>
      </c>
      <c r="G3875" s="77">
        <v>4.17</v>
      </c>
      <c r="H3875" s="77">
        <v>26840</v>
      </c>
      <c r="I3875" s="77">
        <v>38.927999999999997</v>
      </c>
      <c r="J3875" s="77" t="s">
        <v>75</v>
      </c>
      <c r="K3875" s="77">
        <v>69.78</v>
      </c>
      <c r="L3875" s="77">
        <v>30.929359999999999</v>
      </c>
      <c r="M3875" s="77">
        <v>0.87308628435895597</v>
      </c>
      <c r="N3875" s="77">
        <v>30.614965999999999</v>
      </c>
      <c r="O3875" s="77">
        <v>1.908981378584572</v>
      </c>
      <c r="P3875" s="77">
        <v>4825000</v>
      </c>
      <c r="Q3875" s="77">
        <v>14015000</v>
      </c>
      <c r="R3875" s="77">
        <v>0.34</v>
      </c>
      <c r="S3875" s="77">
        <v>22.884</v>
      </c>
      <c r="T3875" s="77">
        <v>8.1120000000000001</v>
      </c>
      <c r="U3875" s="77">
        <v>14.3248</v>
      </c>
      <c r="V3875" s="77">
        <v>2.4993458169237242</v>
      </c>
      <c r="AC3875" s="77">
        <v>31.29</v>
      </c>
      <c r="AD3875" s="77">
        <v>30.55</v>
      </c>
      <c r="AH3875" s="77">
        <f>IF(AND(M3875&lt;Variables!$G$6,M3875&gt;Variables!$G$5),0,1)</f>
        <v>1</v>
      </c>
      <c r="AI3875" s="77">
        <f t="shared" si="122"/>
        <v>0</v>
      </c>
      <c r="AJ3875" s="77">
        <f>IF(I3875&gt;Variables!$G$7,0,1)</f>
        <v>1</v>
      </c>
      <c r="AK3875" s="77">
        <f>IF(F3875&gt;Variables!$G$8,0,1)</f>
        <v>1</v>
      </c>
      <c r="AL3875" s="77">
        <f>IF(G3875&gt;Variables!$G$9,0,1)</f>
        <v>1</v>
      </c>
      <c r="AM3875" s="77">
        <f>IF(AND(K3875&gt;Variables!$G$10,K3875&lt;Variables!$G$11),0,1)</f>
        <v>0</v>
      </c>
      <c r="AN3875" s="77">
        <f>IF(H3875&lt;Variables!$G$13,1,0)</f>
        <v>0</v>
      </c>
      <c r="AO3875" s="77">
        <f>IF(R3875&lt;Variables!$G$12,0,1)</f>
        <v>0</v>
      </c>
      <c r="AP3875" s="78">
        <f t="shared" si="123"/>
        <v>1</v>
      </c>
      <c r="AQ3875" s="77">
        <f>IF(V3875&lt;Variables!$G$15,1,0)</f>
        <v>1</v>
      </c>
      <c r="AR3875" s="77">
        <v>0</v>
      </c>
      <c r="AS3875" s="77">
        <v>0</v>
      </c>
      <c r="AT3875" s="77">
        <v>1</v>
      </c>
      <c r="AU3875" s="77">
        <v>0</v>
      </c>
      <c r="BA3875" s="77">
        <v>-2.25</v>
      </c>
    </row>
    <row r="3876" spans="3:53" x14ac:dyDescent="0.25">
      <c r="C3876" s="77" t="s">
        <v>520</v>
      </c>
      <c r="D3876" s="77" t="s">
        <v>195</v>
      </c>
      <c r="E3876" s="77">
        <v>35.049999999999997</v>
      </c>
      <c r="F3876" s="77">
        <v>7.26</v>
      </c>
      <c r="G3876" s="77">
        <v>5.39</v>
      </c>
      <c r="H3876" s="77">
        <v>3910</v>
      </c>
      <c r="I3876" s="77">
        <v>7.2670000000000003</v>
      </c>
      <c r="J3876" s="77" t="s">
        <v>75</v>
      </c>
      <c r="K3876" s="77">
        <v>56.54</v>
      </c>
      <c r="L3876" s="77">
        <v>34.886560000000003</v>
      </c>
      <c r="M3876" s="77">
        <v>0.32516820231056631</v>
      </c>
      <c r="N3876" s="77">
        <v>34.981050000000003</v>
      </c>
      <c r="O3876" s="77">
        <v>5.4172187512943983E-2</v>
      </c>
      <c r="P3876" s="77">
        <v>238833</v>
      </c>
      <c r="Q3876" s="77">
        <v>698489</v>
      </c>
      <c r="R3876" s="77">
        <v>0.34</v>
      </c>
      <c r="S3876" s="77">
        <v>22.884</v>
      </c>
      <c r="T3876" s="77">
        <v>8.1120000000000001</v>
      </c>
      <c r="U3876" s="77">
        <v>14.3248</v>
      </c>
      <c r="V3876" s="77">
        <v>2.4201584058154211</v>
      </c>
      <c r="AC3876" s="77">
        <v>35.342300000000002</v>
      </c>
      <c r="AD3876" s="77">
        <v>32.35</v>
      </c>
      <c r="AH3876" s="77">
        <f>IF(AND(M3876&lt;Variables!$G$6,M3876&gt;Variables!$G$5),0,1)</f>
        <v>1</v>
      </c>
      <c r="AI3876" s="77">
        <f t="shared" si="122"/>
        <v>1</v>
      </c>
      <c r="AJ3876" s="77">
        <f>IF(I3876&gt;Variables!$G$7,0,1)</f>
        <v>1</v>
      </c>
      <c r="AK3876" s="77">
        <f>IF(F3876&gt;Variables!$G$8,0,1)</f>
        <v>1</v>
      </c>
      <c r="AL3876" s="77">
        <f>IF(G3876&gt;Variables!$G$9,0,1)</f>
        <v>1</v>
      </c>
      <c r="AM3876" s="77">
        <f>IF(AND(K3876&gt;Variables!$G$10,K3876&lt;Variables!$G$11),0,1)</f>
        <v>1</v>
      </c>
      <c r="AN3876" s="77">
        <f>IF(H3876&lt;Variables!$G$13,1,0)</f>
        <v>0</v>
      </c>
      <c r="AO3876" s="77">
        <f>IF(R3876&lt;Variables!$G$12,0,1)</f>
        <v>0</v>
      </c>
      <c r="AP3876" s="78">
        <f t="shared" si="123"/>
        <v>1</v>
      </c>
      <c r="AQ3876" s="77">
        <f>IF(V3876&lt;Variables!$G$15,1,0)</f>
        <v>1</v>
      </c>
      <c r="AR3876" s="77">
        <v>0</v>
      </c>
      <c r="AS3876" s="77">
        <v>0</v>
      </c>
      <c r="AT3876" s="77">
        <v>1</v>
      </c>
      <c r="AU3876" s="77">
        <v>0</v>
      </c>
      <c r="BA3876" s="77">
        <v>-1.24</v>
      </c>
    </row>
    <row r="3877" spans="3:53" x14ac:dyDescent="0.25">
      <c r="C3877" s="77" t="s">
        <v>520</v>
      </c>
      <c r="D3877" s="77" t="s">
        <v>500</v>
      </c>
      <c r="E3877" s="77">
        <v>1.44</v>
      </c>
      <c r="F3877" s="77">
        <v>34.19</v>
      </c>
      <c r="G3877" s="77">
        <v>0.71</v>
      </c>
      <c r="H3877" s="77">
        <v>30.7</v>
      </c>
      <c r="I3877" s="77">
        <v>-4.2229999999999999</v>
      </c>
      <c r="J3877" s="77" t="s">
        <v>74</v>
      </c>
      <c r="K3877" s="77">
        <v>32.14</v>
      </c>
      <c r="L3877" s="77">
        <v>1.5158149999999999</v>
      </c>
      <c r="M3877" s="77">
        <v>-6.3210220244555044</v>
      </c>
      <c r="N3877" s="77">
        <v>1.5369900000000001</v>
      </c>
      <c r="O3877" s="77">
        <v>-7.6116305245967864</v>
      </c>
      <c r="P3877" s="77">
        <v>27040000</v>
      </c>
      <c r="Q3877" s="77">
        <v>545280</v>
      </c>
      <c r="R3877" s="77">
        <v>49.59</v>
      </c>
      <c r="S3877" s="77">
        <v>22.884</v>
      </c>
      <c r="T3877" s="77">
        <v>8.1120000000000001</v>
      </c>
      <c r="U3877" s="77">
        <v>14.3248</v>
      </c>
      <c r="V3877" s="77">
        <v>2.020280679341476</v>
      </c>
      <c r="AC3877" s="77">
        <v>1.45</v>
      </c>
      <c r="AD3877" s="77">
        <v>1.22</v>
      </c>
      <c r="AH3877" s="77">
        <f>IF(AND(M3877&lt;Variables!$G$6,M3877&gt;Variables!$G$5),0,1)</f>
        <v>0</v>
      </c>
      <c r="AI3877" s="77">
        <f t="shared" si="122"/>
        <v>1</v>
      </c>
      <c r="AJ3877" s="77">
        <f>IF(I3877&gt;Variables!$G$7,0,1)</f>
        <v>1</v>
      </c>
      <c r="AK3877" s="77">
        <f>IF(F3877&gt;Variables!$G$8,0,1)</f>
        <v>0</v>
      </c>
      <c r="AL3877" s="77">
        <f>IF(G3877&gt;Variables!$G$9,0,1)</f>
        <v>1</v>
      </c>
      <c r="AM3877" s="77">
        <f>IF(AND(K3877&gt;Variables!$G$10,K3877&lt;Variables!$G$11),0,1)</f>
        <v>1</v>
      </c>
      <c r="AN3877" s="77">
        <f>IF(H3877&lt;Variables!$G$13,1,0)</f>
        <v>1</v>
      </c>
      <c r="AO3877" s="77">
        <f>IF(R3877&lt;Variables!$G$12,0,1)</f>
        <v>1</v>
      </c>
      <c r="AP3877" s="78">
        <f t="shared" si="123"/>
        <v>0</v>
      </c>
      <c r="AQ3877" s="77">
        <f>IF(V3877&lt;Variables!$G$15,1,0)</f>
        <v>1</v>
      </c>
      <c r="AR3877" s="77">
        <v>0</v>
      </c>
      <c r="AS3877" s="77">
        <v>0</v>
      </c>
      <c r="AT3877" s="77">
        <v>1</v>
      </c>
      <c r="AU3877" s="77">
        <v>0</v>
      </c>
      <c r="BA3877" s="77">
        <v>-2.25</v>
      </c>
    </row>
    <row r="3878" spans="3:53" x14ac:dyDescent="0.25">
      <c r="C3878" s="77" t="s">
        <v>520</v>
      </c>
      <c r="D3878" s="77" t="s">
        <v>497</v>
      </c>
      <c r="E3878" s="77">
        <v>4.9800000000000004</v>
      </c>
      <c r="F3878" s="77">
        <v>21.57</v>
      </c>
      <c r="G3878" s="77">
        <v>16.559999999999999</v>
      </c>
      <c r="H3878" s="77">
        <v>41.09</v>
      </c>
      <c r="I3878" s="77">
        <v>-15.849</v>
      </c>
      <c r="J3878" s="77" t="s">
        <v>74</v>
      </c>
      <c r="K3878" s="77">
        <v>46.84</v>
      </c>
      <c r="L3878" s="77">
        <v>5.0104736842105266</v>
      </c>
      <c r="M3878" s="77">
        <v>-1.1311043183226741</v>
      </c>
      <c r="N3878" s="77">
        <v>5.124341463414634</v>
      </c>
      <c r="O3878" s="77">
        <v>-3.3280659501756271</v>
      </c>
      <c r="P3878" s="77">
        <v>2300000</v>
      </c>
      <c r="Q3878" s="77">
        <v>49940</v>
      </c>
      <c r="R3878" s="77">
        <v>46.06</v>
      </c>
      <c r="S3878" s="77">
        <v>22.884</v>
      </c>
      <c r="T3878" s="77">
        <v>8.1120000000000001</v>
      </c>
      <c r="U3878" s="77">
        <v>14.3248</v>
      </c>
      <c r="V3878" s="77">
        <v>2.353348563779031</v>
      </c>
      <c r="AC3878" s="77">
        <v>5.73</v>
      </c>
      <c r="AD3878" s="77">
        <v>4.8099999999999996</v>
      </c>
      <c r="AH3878" s="77">
        <f>IF(AND(M3878&lt;Variables!$G$6,M3878&gt;Variables!$G$5),0,1)</f>
        <v>0</v>
      </c>
      <c r="AI3878" s="77">
        <f t="shared" si="122"/>
        <v>1</v>
      </c>
      <c r="AJ3878" s="77">
        <f>IF(I3878&gt;Variables!$G$7,0,1)</f>
        <v>1</v>
      </c>
      <c r="AK3878" s="77">
        <f>IF(F3878&gt;Variables!$G$8,0,1)</f>
        <v>0</v>
      </c>
      <c r="AL3878" s="77">
        <f>IF(G3878&gt;Variables!$G$9,0,1)</f>
        <v>0</v>
      </c>
      <c r="AM3878" s="77">
        <f>IF(AND(K3878&gt;Variables!$G$10,K3878&lt;Variables!$G$11),0,1)</f>
        <v>1</v>
      </c>
      <c r="AN3878" s="77">
        <f>IF(H3878&lt;Variables!$G$13,1,0)</f>
        <v>1</v>
      </c>
      <c r="AO3878" s="77">
        <f>IF(R3878&lt;Variables!$G$12,0,1)</f>
        <v>1</v>
      </c>
      <c r="AP3878" s="78">
        <f t="shared" si="123"/>
        <v>0</v>
      </c>
      <c r="AQ3878" s="77">
        <f>IF(V3878&lt;Variables!$G$15,1,0)</f>
        <v>1</v>
      </c>
      <c r="AR3878" s="77">
        <v>1</v>
      </c>
      <c r="AS3878" s="77">
        <v>0</v>
      </c>
      <c r="AT3878" s="77">
        <v>0</v>
      </c>
      <c r="AU3878" s="77">
        <v>0</v>
      </c>
      <c r="BA3878" s="77">
        <v>2</v>
      </c>
    </row>
    <row r="3879" spans="3:53" x14ac:dyDescent="0.25">
      <c r="C3879" s="77" t="s">
        <v>520</v>
      </c>
      <c r="D3879" s="77" t="s">
        <v>496</v>
      </c>
      <c r="E3879" s="77">
        <v>1.1399999999999999</v>
      </c>
      <c r="F3879" s="77">
        <v>10</v>
      </c>
      <c r="G3879" s="77">
        <v>-6.5</v>
      </c>
      <c r="H3879" s="77">
        <v>51.3</v>
      </c>
      <c r="I3879" s="77">
        <v>-12.617000000000001</v>
      </c>
      <c r="J3879" s="77" t="s">
        <v>74</v>
      </c>
      <c r="K3879" s="77">
        <v>31.46</v>
      </c>
      <c r="L3879" s="77">
        <v>1.183325</v>
      </c>
      <c r="M3879" s="77">
        <v>-2.8162170156128088</v>
      </c>
      <c r="N3879" s="77">
        <v>1.2205239999999999</v>
      </c>
      <c r="O3879" s="77">
        <v>-5.7781739646250498</v>
      </c>
      <c r="P3879" s="77">
        <v>16230000</v>
      </c>
      <c r="Q3879" s="77">
        <v>1150000</v>
      </c>
      <c r="R3879" s="77">
        <v>14.11</v>
      </c>
      <c r="S3879" s="77">
        <v>22.884</v>
      </c>
      <c r="T3879" s="77">
        <v>8.1120000000000001</v>
      </c>
      <c r="U3879" s="77">
        <v>14.3248</v>
      </c>
      <c r="V3879" s="77">
        <v>2.0973570703061282</v>
      </c>
      <c r="AC3879" s="77">
        <v>1.24</v>
      </c>
      <c r="AD3879" s="77">
        <v>1.1299999999999999</v>
      </c>
      <c r="AH3879" s="77">
        <f>IF(AND(M3879&lt;Variables!$G$6,M3879&gt;Variables!$G$5),0,1)</f>
        <v>0</v>
      </c>
      <c r="AI3879" s="77">
        <f t="shared" si="122"/>
        <v>1</v>
      </c>
      <c r="AJ3879" s="77">
        <f>IF(I3879&gt;Variables!$G$7,0,1)</f>
        <v>1</v>
      </c>
      <c r="AK3879" s="77">
        <f>IF(F3879&gt;Variables!$G$8,0,1)</f>
        <v>0</v>
      </c>
      <c r="AL3879" s="77">
        <f>IF(G3879&gt;Variables!$G$9,0,1)</f>
        <v>1</v>
      </c>
      <c r="AM3879" s="77">
        <f>IF(AND(K3879&gt;Variables!$G$10,K3879&lt;Variables!$G$11),0,1)</f>
        <v>1</v>
      </c>
      <c r="AN3879" s="77">
        <f>IF(H3879&lt;Variables!$G$13,1,0)</f>
        <v>1</v>
      </c>
      <c r="AO3879" s="77">
        <f>IF(R3879&lt;Variables!$G$12,0,1)</f>
        <v>1</v>
      </c>
      <c r="AP3879" s="78">
        <f t="shared" si="123"/>
        <v>0</v>
      </c>
      <c r="AQ3879" s="77">
        <f>IF(V3879&lt;Variables!$G$15,1,0)</f>
        <v>1</v>
      </c>
      <c r="AR3879" s="77">
        <v>1</v>
      </c>
      <c r="AS3879" s="77">
        <v>0</v>
      </c>
      <c r="AT3879" s="77">
        <v>0</v>
      </c>
      <c r="AU3879" s="77">
        <v>0</v>
      </c>
      <c r="BA3879" s="77">
        <v>2</v>
      </c>
    </row>
    <row r="3880" spans="3:53" x14ac:dyDescent="0.25">
      <c r="C3880" s="77" t="s">
        <v>520</v>
      </c>
      <c r="D3880" s="77" t="s">
        <v>511</v>
      </c>
      <c r="E3880" s="77">
        <v>7.5</v>
      </c>
      <c r="F3880" s="77">
        <v>8.26</v>
      </c>
      <c r="G3880" s="77">
        <v>6.55</v>
      </c>
      <c r="H3880" s="77">
        <v>1820</v>
      </c>
      <c r="I3880" s="77">
        <v>655.07799999999997</v>
      </c>
      <c r="J3880" s="77" t="s">
        <v>74</v>
      </c>
      <c r="K3880" s="77">
        <v>67.42</v>
      </c>
      <c r="L3880" s="77">
        <v>7.4383949999999999</v>
      </c>
      <c r="M3880" s="77">
        <v>0.55932765065582779</v>
      </c>
      <c r="N3880" s="77">
        <v>7.3790480000000001</v>
      </c>
      <c r="O3880" s="77">
        <v>1.3680897590041481</v>
      </c>
      <c r="P3880" s="77">
        <v>3373000</v>
      </c>
      <c r="Q3880" s="77">
        <v>8048999.9999999991</v>
      </c>
      <c r="R3880" s="77">
        <v>0.42</v>
      </c>
      <c r="S3880" s="77">
        <v>22.884</v>
      </c>
      <c r="T3880" s="77">
        <v>8.1120000000000001</v>
      </c>
      <c r="U3880" s="77">
        <v>14.3248</v>
      </c>
      <c r="V3880" s="77">
        <v>2.504789488679211</v>
      </c>
      <c r="AC3880" s="77">
        <v>7.5149999999999997</v>
      </c>
      <c r="AD3880" s="77">
        <v>7.01</v>
      </c>
      <c r="AH3880" s="77">
        <f>IF(AND(M3880&lt;Variables!$G$6,M3880&gt;Variables!$G$5),0,1)</f>
        <v>1</v>
      </c>
      <c r="AI3880" s="77">
        <f t="shared" si="122"/>
        <v>0</v>
      </c>
      <c r="AJ3880" s="77">
        <f>IF(I3880&gt;Variables!$G$7,0,1)</f>
        <v>0</v>
      </c>
      <c r="AK3880" s="77">
        <f>IF(F3880&gt;Variables!$G$8,0,1)</f>
        <v>1</v>
      </c>
      <c r="AL3880" s="77">
        <f>IF(G3880&gt;Variables!$G$9,0,1)</f>
        <v>1</v>
      </c>
      <c r="AM3880" s="77">
        <f>IF(AND(K3880&gt;Variables!$G$10,K3880&lt;Variables!$G$11),0,1)</f>
        <v>0</v>
      </c>
      <c r="AN3880" s="77">
        <f>IF(H3880&lt;Variables!$G$13,1,0)</f>
        <v>0</v>
      </c>
      <c r="AO3880" s="77">
        <f>IF(R3880&lt;Variables!$G$12,0,1)</f>
        <v>0</v>
      </c>
      <c r="AP3880" s="78">
        <f t="shared" si="123"/>
        <v>0</v>
      </c>
      <c r="AQ3880" s="77">
        <f>IF(V3880&lt;Variables!$G$15,1,0)</f>
        <v>1</v>
      </c>
      <c r="AR3880" s="77">
        <v>0</v>
      </c>
      <c r="AS3880" s="77">
        <v>0</v>
      </c>
      <c r="AT3880" s="77">
        <v>1</v>
      </c>
      <c r="AU3880" s="77">
        <v>0</v>
      </c>
      <c r="BA3880" s="77">
        <v>-2.25</v>
      </c>
    </row>
    <row r="3881" spans="3:53" x14ac:dyDescent="0.25">
      <c r="C3881" s="77" t="s">
        <v>520</v>
      </c>
      <c r="D3881" s="77" t="s">
        <v>488</v>
      </c>
      <c r="E3881" s="77">
        <v>7.1</v>
      </c>
      <c r="F3881" s="77">
        <v>58.02</v>
      </c>
      <c r="G3881" s="77">
        <v>-2.5</v>
      </c>
      <c r="H3881" s="77">
        <v>125.36</v>
      </c>
      <c r="I3881" s="77">
        <v>14.257</v>
      </c>
      <c r="J3881" s="77" t="s">
        <v>75</v>
      </c>
      <c r="K3881" s="77">
        <v>39.79</v>
      </c>
      <c r="L3881" s="77">
        <v>7.2640150000000014</v>
      </c>
      <c r="M3881" s="77">
        <v>-3.2215654841021162</v>
      </c>
      <c r="N3881" s="77">
        <v>7.5844978260869542</v>
      </c>
      <c r="O3881" s="77">
        <v>-7.3109365814537286</v>
      </c>
      <c r="P3881" s="77">
        <v>92700000</v>
      </c>
      <c r="Q3881" s="77">
        <v>525460</v>
      </c>
      <c r="R3881" s="77">
        <v>176.42</v>
      </c>
      <c r="S3881" s="77">
        <v>22.884</v>
      </c>
      <c r="T3881" s="77">
        <v>8.1120000000000001</v>
      </c>
      <c r="U3881" s="77">
        <v>14.3248</v>
      </c>
      <c r="V3881" s="77">
        <v>2.2499924763709882</v>
      </c>
      <c r="AC3881" s="77">
        <v>7.75</v>
      </c>
      <c r="AD3881" s="77">
        <v>6.1517999999999997</v>
      </c>
      <c r="AH3881" s="77">
        <f>IF(AND(M3881&lt;Variables!$G$6,M3881&gt;Variables!$G$5),0,1)</f>
        <v>0</v>
      </c>
      <c r="AI3881" s="77">
        <f t="shared" si="122"/>
        <v>1</v>
      </c>
      <c r="AJ3881" s="77">
        <f>IF(I3881&gt;Variables!$G$7,0,1)</f>
        <v>1</v>
      </c>
      <c r="AK3881" s="77">
        <f>IF(F3881&gt;Variables!$G$8,0,1)</f>
        <v>0</v>
      </c>
      <c r="AL3881" s="77">
        <f>IF(G3881&gt;Variables!$G$9,0,1)</f>
        <v>1</v>
      </c>
      <c r="AM3881" s="77">
        <f>IF(AND(K3881&gt;Variables!$G$10,K3881&lt;Variables!$G$11),0,1)</f>
        <v>1</v>
      </c>
      <c r="AN3881" s="77">
        <f>IF(H3881&lt;Variables!$G$13,1,0)</f>
        <v>1</v>
      </c>
      <c r="AO3881" s="77">
        <f>IF(R3881&lt;Variables!$G$12,0,1)</f>
        <v>1</v>
      </c>
      <c r="AP3881" s="78">
        <f t="shared" si="123"/>
        <v>1</v>
      </c>
      <c r="AQ3881" s="77">
        <f>IF(V3881&lt;Variables!$G$15,1,0)</f>
        <v>1</v>
      </c>
      <c r="AR3881" s="77">
        <v>1</v>
      </c>
      <c r="AS3881" s="77">
        <v>0</v>
      </c>
      <c r="AT3881" s="77">
        <v>0</v>
      </c>
      <c r="AU3881" s="77">
        <v>0</v>
      </c>
      <c r="BA3881" s="77">
        <v>2</v>
      </c>
    </row>
    <row r="3882" spans="3:53" x14ac:dyDescent="0.25">
      <c r="C3882" s="77" t="s">
        <v>520</v>
      </c>
      <c r="D3882" s="77" t="s">
        <v>512</v>
      </c>
      <c r="E3882" s="77">
        <v>31.47</v>
      </c>
      <c r="F3882" s="77">
        <v>16.37</v>
      </c>
      <c r="G3882" s="77">
        <v>8.9</v>
      </c>
      <c r="H3882" s="77">
        <v>1140</v>
      </c>
      <c r="I3882" s="77">
        <v>1552.9359999999999</v>
      </c>
      <c r="J3882" s="77" t="s">
        <v>75</v>
      </c>
      <c r="K3882" s="77">
        <v>69.41</v>
      </c>
      <c r="L3882" s="77">
        <v>30.99489411764706</v>
      </c>
      <c r="M3882" s="77">
        <v>0.90210304088036297</v>
      </c>
      <c r="N3882" s="77">
        <v>30.559011111111111</v>
      </c>
      <c r="O3882" s="77">
        <v>2.341335216271915</v>
      </c>
      <c r="P3882" s="77">
        <v>192820</v>
      </c>
      <c r="Q3882" s="77">
        <v>282830</v>
      </c>
      <c r="R3882" s="77">
        <v>0.68</v>
      </c>
      <c r="S3882" s="77">
        <v>22.884</v>
      </c>
      <c r="T3882" s="77">
        <v>8.1120000000000001</v>
      </c>
      <c r="U3882" s="77">
        <v>14.3248</v>
      </c>
      <c r="V3882" s="77">
        <v>2.494064560709278</v>
      </c>
      <c r="AC3882" s="77">
        <v>32.82</v>
      </c>
      <c r="AD3882" s="77">
        <v>28.9</v>
      </c>
      <c r="AH3882" s="77">
        <f>IF(AND(M3882&lt;Variables!$G$6,M3882&gt;Variables!$G$5),0,1)</f>
        <v>1</v>
      </c>
      <c r="AI3882" s="77">
        <f t="shared" si="122"/>
        <v>0</v>
      </c>
      <c r="AJ3882" s="77">
        <f>IF(I3882&gt;Variables!$G$7,0,1)</f>
        <v>0</v>
      </c>
      <c r="AK3882" s="77">
        <f>IF(F3882&gt;Variables!$G$8,0,1)</f>
        <v>0</v>
      </c>
      <c r="AL3882" s="77">
        <f>IF(G3882&gt;Variables!$G$9,0,1)</f>
        <v>1</v>
      </c>
      <c r="AM3882" s="77">
        <f>IF(AND(K3882&gt;Variables!$G$10,K3882&lt;Variables!$G$11),0,1)</f>
        <v>0</v>
      </c>
      <c r="AN3882" s="77">
        <f>IF(H3882&lt;Variables!$G$13,1,0)</f>
        <v>1</v>
      </c>
      <c r="AO3882" s="77">
        <f>IF(R3882&lt;Variables!$G$12,0,1)</f>
        <v>0</v>
      </c>
      <c r="AP3882" s="78">
        <f t="shared" si="123"/>
        <v>1</v>
      </c>
      <c r="AQ3882" s="77">
        <f>IF(V3882&lt;Variables!$G$15,1,0)</f>
        <v>1</v>
      </c>
      <c r="AR3882" s="77">
        <v>1</v>
      </c>
      <c r="AS3882" s="77">
        <v>0</v>
      </c>
      <c r="AT3882" s="77">
        <v>0</v>
      </c>
      <c r="AU3882" s="77">
        <v>0</v>
      </c>
      <c r="BA3882" s="77">
        <v>1.36</v>
      </c>
    </row>
    <row r="3883" spans="3:53" x14ac:dyDescent="0.25">
      <c r="C3883" s="77" t="s">
        <v>520</v>
      </c>
      <c r="D3883" s="77" t="s">
        <v>516</v>
      </c>
      <c r="E3883" s="77">
        <v>1.92</v>
      </c>
      <c r="F3883" s="77">
        <v>9.1199999999999992</v>
      </c>
      <c r="G3883" s="77">
        <v>6.82</v>
      </c>
      <c r="H3883" s="77">
        <v>-99999</v>
      </c>
      <c r="I3883" s="77">
        <v>-6.8000000000000005E-2</v>
      </c>
      <c r="J3883" s="77" t="s">
        <v>74</v>
      </c>
      <c r="K3883" s="77">
        <v>78.03</v>
      </c>
      <c r="L3883" s="77">
        <v>1.8625</v>
      </c>
      <c r="M3883" s="77">
        <v>0.93959731543624558</v>
      </c>
      <c r="N3883" s="77">
        <v>1.781944444444445</v>
      </c>
      <c r="O3883" s="77">
        <v>5.5027279812938286</v>
      </c>
      <c r="P3883" s="77">
        <v>49878</v>
      </c>
      <c r="Q3883" s="77">
        <v>14745</v>
      </c>
      <c r="R3883" s="77">
        <v>3.38</v>
      </c>
      <c r="S3883" s="77">
        <v>22.884</v>
      </c>
      <c r="T3883" s="77">
        <v>8.1120000000000001</v>
      </c>
      <c r="U3883" s="77">
        <v>14.3248</v>
      </c>
      <c r="V3883" s="77">
        <v>2.556900265771811</v>
      </c>
      <c r="AC3883" s="77">
        <v>1.91</v>
      </c>
      <c r="AD3883" s="77">
        <v>1.802</v>
      </c>
      <c r="AH3883" s="77">
        <f>IF(AND(M3883&lt;Variables!$G$6,M3883&gt;Variables!$G$5),0,1)</f>
        <v>1</v>
      </c>
      <c r="AI3883" s="77">
        <f t="shared" si="122"/>
        <v>0</v>
      </c>
      <c r="AJ3883" s="77">
        <f>IF(I3883&gt;Variables!$G$7,0,1)</f>
        <v>1</v>
      </c>
      <c r="AK3883" s="77">
        <f>IF(F3883&gt;Variables!$G$8,0,1)</f>
        <v>0</v>
      </c>
      <c r="AL3883" s="77">
        <f>IF(G3883&gt;Variables!$G$9,0,1)</f>
        <v>1</v>
      </c>
      <c r="AM3883" s="77">
        <f>IF(AND(K3883&gt;Variables!$G$10,K3883&lt;Variables!$G$11),0,1)</f>
        <v>1</v>
      </c>
      <c r="AN3883" s="77">
        <f>IF(H3883&lt;Variables!$G$13,1,0)</f>
        <v>1</v>
      </c>
      <c r="AO3883" s="77">
        <f>IF(R3883&lt;Variables!$G$12,0,1)</f>
        <v>1</v>
      </c>
      <c r="AP3883" s="78">
        <f t="shared" si="123"/>
        <v>0</v>
      </c>
      <c r="AQ3883" s="77">
        <f>IF(V3883&lt;Variables!$G$15,1,0)</f>
        <v>1</v>
      </c>
      <c r="AR3883" s="77">
        <v>0</v>
      </c>
      <c r="AS3883" s="77">
        <v>0</v>
      </c>
      <c r="AT3883" s="77">
        <v>1</v>
      </c>
      <c r="AU3883" s="77">
        <v>0</v>
      </c>
      <c r="BA3883" s="77">
        <v>-2.25</v>
      </c>
    </row>
    <row r="3884" spans="3:53" x14ac:dyDescent="0.25">
      <c r="C3884" s="77" t="s">
        <v>520</v>
      </c>
      <c r="D3884" s="77" t="s">
        <v>517</v>
      </c>
      <c r="E3884" s="77">
        <v>3.86</v>
      </c>
      <c r="F3884" s="77">
        <v>34.1</v>
      </c>
      <c r="G3884" s="77">
        <v>-0.46</v>
      </c>
      <c r="H3884" s="77">
        <v>-99999</v>
      </c>
      <c r="I3884" s="77">
        <v>0.875</v>
      </c>
      <c r="J3884" s="77" t="s">
        <v>74</v>
      </c>
      <c r="K3884" s="77">
        <v>-99999</v>
      </c>
      <c r="L3884" s="77">
        <v>-99999</v>
      </c>
      <c r="M3884" s="77">
        <v>-99999</v>
      </c>
      <c r="N3884" s="77">
        <v>3.8689499999999999</v>
      </c>
      <c r="O3884" s="77">
        <v>-0.11501828661522751</v>
      </c>
      <c r="P3884" s="77">
        <v>40000</v>
      </c>
      <c r="Q3884" s="77">
        <v>0</v>
      </c>
      <c r="R3884" s="77">
        <v>1</v>
      </c>
      <c r="S3884" s="77">
        <v>22.884</v>
      </c>
      <c r="T3884" s="77">
        <v>8.1120000000000001</v>
      </c>
      <c r="U3884" s="77">
        <v>14.3248</v>
      </c>
      <c r="V3884" s="77">
        <v>-99999</v>
      </c>
      <c r="AC3884" s="77">
        <v>-99999</v>
      </c>
      <c r="AD3884" s="77">
        <v>-99999</v>
      </c>
      <c r="AH3884" s="77">
        <f>IF(AND(M3884&lt;Variables!$G$6,M3884&gt;Variables!$G$5),0,1)</f>
        <v>1</v>
      </c>
      <c r="AI3884" s="77">
        <f t="shared" si="122"/>
        <v>1</v>
      </c>
      <c r="AJ3884" s="77">
        <f>IF(I3884&gt;Variables!$G$7,0,1)</f>
        <v>1</v>
      </c>
      <c r="AK3884" s="77">
        <f>IF(F3884&gt;Variables!$G$8,0,1)</f>
        <v>0</v>
      </c>
      <c r="AL3884" s="77">
        <f>IF(G3884&gt;Variables!$G$9,0,1)</f>
        <v>1</v>
      </c>
      <c r="AM3884" s="77">
        <f>IF(AND(K3884&gt;Variables!$G$10,K3884&lt;Variables!$G$11),0,1)</f>
        <v>1</v>
      </c>
      <c r="AN3884" s="77">
        <f>IF(H3884&lt;Variables!$G$13,1,0)</f>
        <v>1</v>
      </c>
      <c r="AO3884" s="77">
        <f>IF(R3884&lt;Variables!$G$12,0,1)</f>
        <v>0</v>
      </c>
      <c r="AP3884" s="78">
        <f t="shared" si="123"/>
        <v>0</v>
      </c>
      <c r="AQ3884" s="77">
        <f>IF(V3884&lt;Variables!$G$15,1,0)</f>
        <v>1</v>
      </c>
      <c r="AR3884" s="77">
        <v>0</v>
      </c>
      <c r="AS3884" s="77">
        <v>0</v>
      </c>
      <c r="AT3884" s="77">
        <v>0</v>
      </c>
      <c r="AU3884" s="77">
        <v>0</v>
      </c>
      <c r="BA3884" s="77">
        <v>0</v>
      </c>
    </row>
    <row r="3885" spans="3:53" x14ac:dyDescent="0.25">
      <c r="C3885" s="77" t="s">
        <v>520</v>
      </c>
      <c r="D3885" s="77" t="s">
        <v>489</v>
      </c>
      <c r="E3885" s="77">
        <v>27.78</v>
      </c>
      <c r="F3885" s="77">
        <v>7.84</v>
      </c>
      <c r="G3885" s="77">
        <v>6.86</v>
      </c>
      <c r="H3885" s="77">
        <v>3040</v>
      </c>
      <c r="I3885" s="77">
        <v>6.4109999999999996</v>
      </c>
      <c r="J3885" s="77" t="s">
        <v>74</v>
      </c>
      <c r="K3885" s="77">
        <v>65.92</v>
      </c>
      <c r="L3885" s="77">
        <v>27.50001</v>
      </c>
      <c r="M3885" s="77">
        <v>0.5090543603438854</v>
      </c>
      <c r="N3885" s="77">
        <v>27.348168000000001</v>
      </c>
      <c r="O3885" s="77">
        <v>1.067098900372397</v>
      </c>
      <c r="P3885" s="77">
        <v>512659</v>
      </c>
      <c r="Q3885" s="77">
        <v>1247000</v>
      </c>
      <c r="R3885" s="77">
        <v>0.41</v>
      </c>
      <c r="S3885" s="77">
        <v>22.884</v>
      </c>
      <c r="T3885" s="77">
        <v>8.1120000000000001</v>
      </c>
      <c r="U3885" s="77">
        <v>14.3248</v>
      </c>
      <c r="V3885" s="77">
        <v>2.495291014667703</v>
      </c>
      <c r="AC3885" s="77">
        <v>27.88</v>
      </c>
      <c r="AD3885" s="77">
        <v>27.055</v>
      </c>
      <c r="AH3885" s="77">
        <f>IF(AND(M3885&lt;Variables!$G$6,M3885&gt;Variables!$G$5),0,1)</f>
        <v>1</v>
      </c>
      <c r="AI3885" s="77">
        <f t="shared" si="122"/>
        <v>0</v>
      </c>
      <c r="AJ3885" s="77">
        <f>IF(I3885&gt;Variables!$G$7,0,1)</f>
        <v>1</v>
      </c>
      <c r="AK3885" s="77">
        <f>IF(F3885&gt;Variables!$G$8,0,1)</f>
        <v>1</v>
      </c>
      <c r="AL3885" s="77">
        <f>IF(G3885&gt;Variables!$G$9,0,1)</f>
        <v>1</v>
      </c>
      <c r="AM3885" s="77">
        <f>IF(AND(K3885&gt;Variables!$G$10,K3885&lt;Variables!$G$11),0,1)</f>
        <v>0</v>
      </c>
      <c r="AN3885" s="77">
        <f>IF(H3885&lt;Variables!$G$13,1,0)</f>
        <v>0</v>
      </c>
      <c r="AO3885" s="77">
        <f>IF(R3885&lt;Variables!$G$12,0,1)</f>
        <v>0</v>
      </c>
      <c r="AP3885" s="78">
        <f t="shared" si="123"/>
        <v>0</v>
      </c>
      <c r="AQ3885" s="77">
        <f>IF(V3885&lt;Variables!$G$15,1,0)</f>
        <v>1</v>
      </c>
      <c r="AR3885" s="77">
        <v>0</v>
      </c>
      <c r="AS3885" s="77">
        <v>1</v>
      </c>
      <c r="AT3885" s="77">
        <v>0</v>
      </c>
      <c r="AU3885" s="77">
        <v>0</v>
      </c>
      <c r="BA3885" s="77">
        <v>-0.11</v>
      </c>
    </row>
    <row r="3886" spans="3:53" x14ac:dyDescent="0.25">
      <c r="C3886" s="77" t="s">
        <v>523</v>
      </c>
      <c r="D3886" s="77" t="s">
        <v>524</v>
      </c>
      <c r="E3886" s="77">
        <v>7.69</v>
      </c>
      <c r="F3886" s="77">
        <v>28.14</v>
      </c>
      <c r="G3886" s="77">
        <v>20.36</v>
      </c>
      <c r="H3886" s="77">
        <v>208.66</v>
      </c>
      <c r="I3886" s="77">
        <v>-9.0559999999999992</v>
      </c>
      <c r="J3886" s="77" t="s">
        <v>75</v>
      </c>
      <c r="K3886" s="77">
        <v>59.17</v>
      </c>
      <c r="L3886" s="77">
        <v>7.1519700000000013</v>
      </c>
      <c r="M3886" s="77">
        <v>2.4892442222212732</v>
      </c>
      <c r="N3886" s="77">
        <v>6.656454000000001</v>
      </c>
      <c r="O3886" s="77">
        <v>10.11869082247093</v>
      </c>
      <c r="P3886" s="77">
        <v>16830000</v>
      </c>
      <c r="Q3886" s="77">
        <v>18770000</v>
      </c>
      <c r="R3886" s="77">
        <v>0.9</v>
      </c>
      <c r="S3886" s="77">
        <v>26.065000000000001</v>
      </c>
      <c r="T3886" s="77">
        <v>7.4859999999999989</v>
      </c>
      <c r="U3886" s="77">
        <v>15.202400000000001</v>
      </c>
      <c r="V3886" s="77">
        <v>2.3313582950549301</v>
      </c>
      <c r="AC3886" s="77">
        <v>9.35</v>
      </c>
      <c r="AD3886" s="77">
        <v>7.22</v>
      </c>
      <c r="AH3886" s="77">
        <f>IF(AND(M3886&lt;Variables!$G$6,M3886&gt;Variables!$G$5),0,1)</f>
        <v>1</v>
      </c>
      <c r="AI3886" s="77">
        <f t="shared" si="122"/>
        <v>0</v>
      </c>
      <c r="AJ3886" s="77">
        <f>IF(I3886&gt;Variables!$G$7,0,1)</f>
        <v>1</v>
      </c>
      <c r="AK3886" s="77">
        <f>IF(F3886&gt;Variables!$G$8,0,1)</f>
        <v>0</v>
      </c>
      <c r="AL3886" s="77">
        <f>IF(G3886&gt;Variables!$G$9,0,1)</f>
        <v>0</v>
      </c>
      <c r="AM3886" s="77">
        <f>IF(AND(K3886&gt;Variables!$G$10,K3886&lt;Variables!$G$11),0,1)</f>
        <v>1</v>
      </c>
      <c r="AN3886" s="77">
        <f>IF(H3886&lt;Variables!$G$13,1,0)</f>
        <v>1</v>
      </c>
      <c r="AO3886" s="77">
        <f>IF(R3886&lt;Variables!$G$12,0,1)</f>
        <v>0</v>
      </c>
      <c r="AP3886" s="78">
        <f t="shared" si="123"/>
        <v>1</v>
      </c>
      <c r="AQ3886" s="77">
        <f>IF(V3886&lt;Variables!$G$15,1,0)</f>
        <v>1</v>
      </c>
      <c r="AR3886" s="77">
        <v>0</v>
      </c>
      <c r="AS3886" s="77">
        <v>0</v>
      </c>
      <c r="AT3886" s="77">
        <v>1</v>
      </c>
      <c r="AU3886" s="77">
        <v>0</v>
      </c>
      <c r="BA3886" s="77">
        <v>-2.25</v>
      </c>
    </row>
    <row r="3887" spans="3:53" x14ac:dyDescent="0.25">
      <c r="C3887" s="77" t="s">
        <v>523</v>
      </c>
      <c r="D3887" s="77" t="s">
        <v>516</v>
      </c>
      <c r="E3887" s="77">
        <v>1.92</v>
      </c>
      <c r="F3887" s="77">
        <v>9.1199999999999992</v>
      </c>
      <c r="G3887" s="77">
        <v>6.82</v>
      </c>
      <c r="H3887" s="77">
        <v>-99999</v>
      </c>
      <c r="I3887" s="77">
        <v>-6.8000000000000005E-2</v>
      </c>
      <c r="J3887" s="77" t="s">
        <v>74</v>
      </c>
      <c r="K3887" s="77">
        <v>78.03</v>
      </c>
      <c r="L3887" s="77">
        <v>1.8625</v>
      </c>
      <c r="M3887" s="77">
        <v>0.93959731543624558</v>
      </c>
      <c r="N3887" s="77">
        <v>1.788214285714286</v>
      </c>
      <c r="O3887" s="77">
        <v>5.132814060315563</v>
      </c>
      <c r="P3887" s="77">
        <v>49878</v>
      </c>
      <c r="Q3887" s="77">
        <v>14745</v>
      </c>
      <c r="R3887" s="77">
        <v>3.38</v>
      </c>
      <c r="S3887" s="77">
        <v>26.065000000000001</v>
      </c>
      <c r="T3887" s="77">
        <v>7.4859999999999989</v>
      </c>
      <c r="U3887" s="77">
        <v>15.202400000000001</v>
      </c>
      <c r="V3887" s="77">
        <v>2.556900265771811</v>
      </c>
      <c r="AC3887" s="77">
        <v>1.91</v>
      </c>
      <c r="AD3887" s="77">
        <v>1.802</v>
      </c>
      <c r="AH3887" s="77">
        <f>IF(AND(M3887&lt;Variables!$G$6,M3887&gt;Variables!$G$5),0,1)</f>
        <v>1</v>
      </c>
      <c r="AI3887" s="77">
        <f t="shared" si="122"/>
        <v>0</v>
      </c>
      <c r="AJ3887" s="77">
        <f>IF(I3887&gt;Variables!$G$7,0,1)</f>
        <v>1</v>
      </c>
      <c r="AK3887" s="77">
        <f>IF(F3887&gt;Variables!$G$8,0,1)</f>
        <v>0</v>
      </c>
      <c r="AL3887" s="77">
        <f>IF(G3887&gt;Variables!$G$9,0,1)</f>
        <v>1</v>
      </c>
      <c r="AM3887" s="77">
        <f>IF(AND(K3887&gt;Variables!$G$10,K3887&lt;Variables!$G$11),0,1)</f>
        <v>1</v>
      </c>
      <c r="AN3887" s="77">
        <f>IF(H3887&lt;Variables!$G$13,1,0)</f>
        <v>1</v>
      </c>
      <c r="AO3887" s="77">
        <f>IF(R3887&lt;Variables!$G$12,0,1)</f>
        <v>1</v>
      </c>
      <c r="AP3887" s="78">
        <f t="shared" si="123"/>
        <v>0</v>
      </c>
      <c r="AQ3887" s="77">
        <f>IF(V3887&lt;Variables!$G$15,1,0)</f>
        <v>1</v>
      </c>
      <c r="AR3887" s="77">
        <v>0</v>
      </c>
      <c r="AS3887" s="77">
        <v>0</v>
      </c>
      <c r="AT3887" s="77">
        <v>1</v>
      </c>
      <c r="AU3887" s="77">
        <v>0</v>
      </c>
      <c r="BA3887" s="77">
        <v>-2.25</v>
      </c>
    </row>
    <row r="3888" spans="3:53" x14ac:dyDescent="0.25">
      <c r="C3888" s="77" t="s">
        <v>523</v>
      </c>
      <c r="D3888" s="77" t="s">
        <v>517</v>
      </c>
      <c r="E3888" s="77">
        <v>3.86</v>
      </c>
      <c r="F3888" s="77">
        <v>34.1</v>
      </c>
      <c r="G3888" s="77">
        <v>-0.46</v>
      </c>
      <c r="H3888" s="77">
        <v>-99999</v>
      </c>
      <c r="I3888" s="77">
        <v>0.875</v>
      </c>
      <c r="J3888" s="77" t="s">
        <v>74</v>
      </c>
      <c r="K3888" s="77">
        <v>-99999</v>
      </c>
      <c r="L3888" s="77">
        <v>-99999</v>
      </c>
      <c r="M3888" s="77">
        <v>-99999</v>
      </c>
      <c r="N3888" s="77">
        <v>3.8689499999999999</v>
      </c>
      <c r="O3888" s="77">
        <v>-0.11501828661522751</v>
      </c>
      <c r="P3888" s="77">
        <v>40000</v>
      </c>
      <c r="Q3888" s="77">
        <v>0</v>
      </c>
      <c r="R3888" s="77">
        <v>1</v>
      </c>
      <c r="S3888" s="77">
        <v>26.065000000000001</v>
      </c>
      <c r="T3888" s="77">
        <v>7.4859999999999989</v>
      </c>
      <c r="U3888" s="77">
        <v>15.202400000000001</v>
      </c>
      <c r="V3888" s="77">
        <v>-99999</v>
      </c>
      <c r="AC3888" s="77">
        <v>-99999</v>
      </c>
      <c r="AD3888" s="77">
        <v>-99999</v>
      </c>
      <c r="AH3888" s="77">
        <f>IF(AND(M3888&lt;Variables!$G$6,M3888&gt;Variables!$G$5),0,1)</f>
        <v>1</v>
      </c>
      <c r="AI3888" s="77">
        <f t="shared" si="122"/>
        <v>1</v>
      </c>
      <c r="AJ3888" s="77">
        <f>IF(I3888&gt;Variables!$G$7,0,1)</f>
        <v>1</v>
      </c>
      <c r="AK3888" s="77">
        <f>IF(F3888&gt;Variables!$G$8,0,1)</f>
        <v>0</v>
      </c>
      <c r="AL3888" s="77">
        <f>IF(G3888&gt;Variables!$G$9,0,1)</f>
        <v>1</v>
      </c>
      <c r="AM3888" s="77">
        <f>IF(AND(K3888&gt;Variables!$G$10,K3888&lt;Variables!$G$11),0,1)</f>
        <v>1</v>
      </c>
      <c r="AN3888" s="77">
        <f>IF(H3888&lt;Variables!$G$13,1,0)</f>
        <v>1</v>
      </c>
      <c r="AO3888" s="77">
        <f>IF(R3888&lt;Variables!$G$12,0,1)</f>
        <v>0</v>
      </c>
      <c r="AP3888" s="78">
        <f t="shared" si="123"/>
        <v>0</v>
      </c>
      <c r="AQ3888" s="77">
        <f>IF(V3888&lt;Variables!$G$15,1,0)</f>
        <v>1</v>
      </c>
      <c r="AR3888" s="77">
        <v>0</v>
      </c>
      <c r="AS3888" s="77">
        <v>0</v>
      </c>
      <c r="AT3888" s="77">
        <v>0</v>
      </c>
      <c r="AU3888" s="77">
        <v>0</v>
      </c>
      <c r="BA3888" s="77">
        <v>0</v>
      </c>
    </row>
    <row r="3889" spans="3:53" x14ac:dyDescent="0.25">
      <c r="C3889" s="77" t="s">
        <v>523</v>
      </c>
      <c r="D3889" s="77" t="s">
        <v>519</v>
      </c>
      <c r="E3889" s="77">
        <v>15.89</v>
      </c>
      <c r="F3889" s="77">
        <v>7.07</v>
      </c>
      <c r="G3889" s="77">
        <v>4.62</v>
      </c>
      <c r="H3889" s="77">
        <v>3840</v>
      </c>
      <c r="I3889" s="77">
        <v>766.42</v>
      </c>
      <c r="J3889" s="77" t="s">
        <v>74</v>
      </c>
      <c r="K3889" s="77">
        <v>72.33</v>
      </c>
      <c r="L3889" s="77">
        <v>15.764049999999999</v>
      </c>
      <c r="M3889" s="77">
        <v>0.48179243278220008</v>
      </c>
      <c r="N3889" s="77">
        <v>15.600234</v>
      </c>
      <c r="O3889" s="77">
        <v>1.536938484384258</v>
      </c>
      <c r="P3889" s="77">
        <v>799735</v>
      </c>
      <c r="Q3889" s="77">
        <v>5058000</v>
      </c>
      <c r="R3889" s="77">
        <v>0.16</v>
      </c>
      <c r="S3889" s="77">
        <v>26.065000000000001</v>
      </c>
      <c r="T3889" s="77">
        <v>7.4859999999999989</v>
      </c>
      <c r="U3889" s="77">
        <v>15.202400000000001</v>
      </c>
      <c r="V3889" s="77">
        <v>2.5547418652782738</v>
      </c>
      <c r="AC3889" s="77">
        <v>16.256599999999999</v>
      </c>
      <c r="AD3889" s="77">
        <v>15.72</v>
      </c>
      <c r="AH3889" s="77">
        <f>IF(AND(M3889&lt;Variables!$G$6,M3889&gt;Variables!$G$5),0,1)</f>
        <v>1</v>
      </c>
      <c r="AI3889" s="77">
        <f t="shared" si="122"/>
        <v>0</v>
      </c>
      <c r="AJ3889" s="77">
        <f>IF(I3889&gt;Variables!$G$7,0,1)</f>
        <v>0</v>
      </c>
      <c r="AK3889" s="77">
        <f>IF(F3889&gt;Variables!$G$8,0,1)</f>
        <v>1</v>
      </c>
      <c r="AL3889" s="77">
        <f>IF(G3889&gt;Variables!$G$9,0,1)</f>
        <v>1</v>
      </c>
      <c r="AM3889" s="77">
        <f>IF(AND(K3889&gt;Variables!$G$10,K3889&lt;Variables!$G$11),0,1)</f>
        <v>1</v>
      </c>
      <c r="AN3889" s="77">
        <f>IF(H3889&lt;Variables!$G$13,1,0)</f>
        <v>0</v>
      </c>
      <c r="AO3889" s="77">
        <f>IF(R3889&lt;Variables!$G$12,0,1)</f>
        <v>0</v>
      </c>
      <c r="AP3889" s="78">
        <f t="shared" si="123"/>
        <v>0</v>
      </c>
      <c r="AQ3889" s="77">
        <f>IF(V3889&lt;Variables!$G$15,1,0)</f>
        <v>1</v>
      </c>
      <c r="AR3889" s="77">
        <v>0</v>
      </c>
      <c r="AS3889" s="77">
        <v>1</v>
      </c>
      <c r="AT3889" s="77">
        <v>0</v>
      </c>
      <c r="AU3889" s="77">
        <v>0</v>
      </c>
      <c r="BA3889" s="77">
        <v>0.56999999999999995</v>
      </c>
    </row>
    <row r="3890" spans="3:53" x14ac:dyDescent="0.25">
      <c r="C3890" s="77" t="s">
        <v>523</v>
      </c>
      <c r="D3890" s="77" t="s">
        <v>365</v>
      </c>
      <c r="E3890" s="77">
        <v>59.06</v>
      </c>
      <c r="F3890" s="77">
        <v>7.18</v>
      </c>
      <c r="G3890" s="77">
        <v>4.96</v>
      </c>
      <c r="H3890" s="77">
        <v>2540</v>
      </c>
      <c r="I3890" s="77">
        <v>204.39099999999999</v>
      </c>
      <c r="J3890" s="77" t="s">
        <v>74</v>
      </c>
      <c r="K3890" s="77">
        <v>50.99</v>
      </c>
      <c r="L3890" s="77">
        <v>58.884399999999992</v>
      </c>
      <c r="M3890" s="77">
        <v>-0.16031410696210399</v>
      </c>
      <c r="N3890" s="77">
        <v>58.417748000000003</v>
      </c>
      <c r="O3890" s="77">
        <v>0.63722415318029035</v>
      </c>
      <c r="P3890" s="77">
        <v>995225</v>
      </c>
      <c r="Q3890" s="77">
        <v>1892000</v>
      </c>
      <c r="R3890" s="77">
        <v>0.53</v>
      </c>
      <c r="S3890" s="77">
        <v>26.065000000000001</v>
      </c>
      <c r="T3890" s="77">
        <v>7.4859999999999989</v>
      </c>
      <c r="U3890" s="77">
        <v>15.202400000000001</v>
      </c>
      <c r="V3890" s="77">
        <v>2.3818829240505122</v>
      </c>
      <c r="AC3890" s="77">
        <v>59.68</v>
      </c>
      <c r="AD3890" s="77">
        <v>56.17</v>
      </c>
      <c r="AH3890" s="77">
        <f>IF(AND(M3890&lt;Variables!$G$6,M3890&gt;Variables!$G$5),0,1)</f>
        <v>1</v>
      </c>
      <c r="AI3890" s="77">
        <f t="shared" ref="AI3890:AI3953" si="124">IF(L3890&gt;N3890,0,1)</f>
        <v>0</v>
      </c>
      <c r="AJ3890" s="77">
        <f>IF(I3890&gt;Variables!$G$7,0,1)</f>
        <v>0</v>
      </c>
      <c r="AK3890" s="77">
        <f>IF(F3890&gt;Variables!$G$8,0,1)</f>
        <v>1</v>
      </c>
      <c r="AL3890" s="77">
        <f>IF(G3890&gt;Variables!$G$9,0,1)</f>
        <v>1</v>
      </c>
      <c r="AM3890" s="77">
        <f>IF(AND(K3890&gt;Variables!$G$10,K3890&lt;Variables!$G$11),0,1)</f>
        <v>1</v>
      </c>
      <c r="AN3890" s="77">
        <f>IF(H3890&lt;Variables!$G$13,1,0)</f>
        <v>0</v>
      </c>
      <c r="AO3890" s="77">
        <f>IF(R3890&lt;Variables!$G$12,0,1)</f>
        <v>0</v>
      </c>
      <c r="AP3890" s="78">
        <f t="shared" ref="AP3890:AP3953" si="125">IF(J3890="Pass", 0,1)</f>
        <v>0</v>
      </c>
      <c r="AQ3890" s="77">
        <f>IF(V3890&lt;Variables!$G$15,1,0)</f>
        <v>1</v>
      </c>
      <c r="AR3890" s="77">
        <v>0</v>
      </c>
      <c r="AS3890" s="77">
        <v>0</v>
      </c>
      <c r="AT3890" s="77">
        <v>1</v>
      </c>
      <c r="AU3890" s="77">
        <v>0</v>
      </c>
      <c r="BA3890" s="77">
        <v>-1.58</v>
      </c>
    </row>
    <row r="3891" spans="3:53" x14ac:dyDescent="0.25">
      <c r="C3891" s="77" t="s">
        <v>523</v>
      </c>
      <c r="D3891" s="77" t="s">
        <v>503</v>
      </c>
      <c r="E3891" s="77">
        <v>9.08</v>
      </c>
      <c r="F3891" s="77">
        <v>7.19</v>
      </c>
      <c r="G3891" s="77">
        <v>3.97</v>
      </c>
      <c r="H3891" s="77">
        <v>12980</v>
      </c>
      <c r="I3891" s="77">
        <v>-9.1999999999999998E-2</v>
      </c>
      <c r="J3891" s="77" t="s">
        <v>74</v>
      </c>
      <c r="K3891" s="77">
        <v>65.33</v>
      </c>
      <c r="L3891" s="77">
        <v>8.9613300000000002</v>
      </c>
      <c r="M3891" s="77">
        <v>0.76629250345650834</v>
      </c>
      <c r="N3891" s="77">
        <v>8.8914939999999998</v>
      </c>
      <c r="O3891" s="77">
        <v>1.557735966531604</v>
      </c>
      <c r="P3891" s="77">
        <v>2218000</v>
      </c>
      <c r="Q3891" s="77">
        <v>7830000</v>
      </c>
      <c r="R3891" s="77">
        <v>0.28000000000000003</v>
      </c>
      <c r="S3891" s="77">
        <v>26.065000000000001</v>
      </c>
      <c r="T3891" s="77">
        <v>7.4859999999999989</v>
      </c>
      <c r="U3891" s="77">
        <v>15.202400000000001</v>
      </c>
      <c r="V3891" s="77">
        <v>2.4719690962529</v>
      </c>
      <c r="AC3891" s="77">
        <v>9.1</v>
      </c>
      <c r="AD3891" s="77">
        <v>8.6300000000000008</v>
      </c>
      <c r="AH3891" s="77">
        <f>IF(AND(M3891&lt;Variables!$G$6,M3891&gt;Variables!$G$5),0,1)</f>
        <v>1</v>
      </c>
      <c r="AI3891" s="77">
        <f t="shared" si="124"/>
        <v>0</v>
      </c>
      <c r="AJ3891" s="77">
        <f>IF(I3891&gt;Variables!$G$7,0,1)</f>
        <v>1</v>
      </c>
      <c r="AK3891" s="77">
        <f>IF(F3891&gt;Variables!$G$8,0,1)</f>
        <v>1</v>
      </c>
      <c r="AL3891" s="77">
        <f>IF(G3891&gt;Variables!$G$9,0,1)</f>
        <v>1</v>
      </c>
      <c r="AM3891" s="77">
        <f>IF(AND(K3891&gt;Variables!$G$10,K3891&lt;Variables!$G$11),0,1)</f>
        <v>0</v>
      </c>
      <c r="AN3891" s="77">
        <f>IF(H3891&lt;Variables!$G$13,1,0)</f>
        <v>0</v>
      </c>
      <c r="AO3891" s="77">
        <f>IF(R3891&lt;Variables!$G$12,0,1)</f>
        <v>0</v>
      </c>
      <c r="AP3891" s="78">
        <f t="shared" si="125"/>
        <v>0</v>
      </c>
      <c r="AQ3891" s="77">
        <f>IF(V3891&lt;Variables!$G$15,1,0)</f>
        <v>1</v>
      </c>
      <c r="AR3891" s="77">
        <v>0</v>
      </c>
      <c r="AS3891" s="77">
        <v>0</v>
      </c>
      <c r="AT3891" s="77">
        <v>1</v>
      </c>
      <c r="AU3891" s="77">
        <v>0</v>
      </c>
      <c r="BA3891" s="77">
        <v>-2.25</v>
      </c>
    </row>
    <row r="3892" spans="3:53" x14ac:dyDescent="0.25">
      <c r="C3892" s="77" t="s">
        <v>523</v>
      </c>
      <c r="D3892" s="77" t="s">
        <v>491</v>
      </c>
      <c r="E3892" s="77">
        <v>14.09</v>
      </c>
      <c r="F3892" s="77">
        <v>7.33</v>
      </c>
      <c r="G3892" s="77">
        <v>0.36</v>
      </c>
      <c r="H3892" s="77">
        <v>12130</v>
      </c>
      <c r="I3892" s="77">
        <v>93.841999999999999</v>
      </c>
      <c r="J3892" s="77" t="s">
        <v>74</v>
      </c>
      <c r="K3892" s="77">
        <v>66.52</v>
      </c>
      <c r="L3892" s="77">
        <v>14.0531875</v>
      </c>
      <c r="M3892" s="77">
        <v>4.8476546690923709E-2</v>
      </c>
      <c r="N3892" s="77">
        <v>14.03812380952381</v>
      </c>
      <c r="O3892" s="77">
        <v>0.1558341468775821</v>
      </c>
      <c r="P3892" s="77">
        <v>41856</v>
      </c>
      <c r="Q3892" s="77">
        <v>162862</v>
      </c>
      <c r="R3892" s="77">
        <v>0.26</v>
      </c>
      <c r="S3892" s="77">
        <v>26.065000000000001</v>
      </c>
      <c r="T3892" s="77">
        <v>7.4859999999999989</v>
      </c>
      <c r="U3892" s="77">
        <v>15.202400000000001</v>
      </c>
      <c r="V3892" s="77">
        <v>2.5345740053777832</v>
      </c>
      <c r="AC3892" s="77">
        <v>14.0573</v>
      </c>
      <c r="AD3892" s="77">
        <v>13.86</v>
      </c>
      <c r="AH3892" s="77">
        <f>IF(AND(M3892&lt;Variables!$G$6,M3892&gt;Variables!$G$5),0,1)</f>
        <v>1</v>
      </c>
      <c r="AI3892" s="77">
        <f t="shared" si="124"/>
        <v>0</v>
      </c>
      <c r="AJ3892" s="77">
        <f>IF(I3892&gt;Variables!$G$7,0,1)</f>
        <v>0</v>
      </c>
      <c r="AK3892" s="77">
        <f>IF(F3892&gt;Variables!$G$8,0,1)</f>
        <v>1</v>
      </c>
      <c r="AL3892" s="77">
        <f>IF(G3892&gt;Variables!$G$9,0,1)</f>
        <v>1</v>
      </c>
      <c r="AM3892" s="77">
        <f>IF(AND(K3892&gt;Variables!$G$10,K3892&lt;Variables!$G$11),0,1)</f>
        <v>0</v>
      </c>
      <c r="AN3892" s="77">
        <f>IF(H3892&lt;Variables!$G$13,1,0)</f>
        <v>0</v>
      </c>
      <c r="AO3892" s="77">
        <f>IF(R3892&lt;Variables!$G$12,0,1)</f>
        <v>0</v>
      </c>
      <c r="AP3892" s="78">
        <f t="shared" si="125"/>
        <v>0</v>
      </c>
      <c r="AQ3892" s="77">
        <f>IF(V3892&lt;Variables!$G$15,1,0)</f>
        <v>1</v>
      </c>
      <c r="AR3892" s="77">
        <v>0</v>
      </c>
      <c r="AS3892" s="77">
        <v>0</v>
      </c>
      <c r="AT3892" s="77">
        <v>0</v>
      </c>
      <c r="AU3892" s="77">
        <v>1</v>
      </c>
      <c r="BA3892" s="77">
        <v>-1.29</v>
      </c>
    </row>
    <row r="3893" spans="3:53" x14ac:dyDescent="0.25">
      <c r="C3893" s="77" t="s">
        <v>523</v>
      </c>
      <c r="D3893" s="77" t="s">
        <v>489</v>
      </c>
      <c r="E3893" s="77">
        <v>27.58</v>
      </c>
      <c r="F3893" s="77">
        <v>7.34</v>
      </c>
      <c r="G3893" s="77">
        <v>6.32</v>
      </c>
      <c r="H3893" s="77">
        <v>3040</v>
      </c>
      <c r="I3893" s="77">
        <v>6.3159999999999998</v>
      </c>
      <c r="J3893" s="77" t="s">
        <v>74</v>
      </c>
      <c r="K3893" s="77">
        <v>52.69</v>
      </c>
      <c r="L3893" s="77">
        <v>27.512574999999998</v>
      </c>
      <c r="M3893" s="77">
        <v>-4.5706372449682467E-2</v>
      </c>
      <c r="N3893" s="77">
        <v>27.383493999999999</v>
      </c>
      <c r="O3893" s="77">
        <v>0.42546068080282629</v>
      </c>
      <c r="P3893" s="77">
        <v>531624</v>
      </c>
      <c r="Q3893" s="77">
        <v>1247000</v>
      </c>
      <c r="R3893" s="77">
        <v>0.43</v>
      </c>
      <c r="S3893" s="77">
        <v>26.065000000000001</v>
      </c>
      <c r="T3893" s="77">
        <v>7.4859999999999989</v>
      </c>
      <c r="U3893" s="77">
        <v>15.202400000000001</v>
      </c>
      <c r="V3893" s="77">
        <v>2.3964118456934691</v>
      </c>
      <c r="AC3893" s="77">
        <v>27.88</v>
      </c>
      <c r="AD3893" s="77">
        <v>27.055</v>
      </c>
      <c r="AH3893" s="77">
        <f>IF(AND(M3893&lt;Variables!$G$6,M3893&gt;Variables!$G$5),0,1)</f>
        <v>1</v>
      </c>
      <c r="AI3893" s="77">
        <f t="shared" si="124"/>
        <v>0</v>
      </c>
      <c r="AJ3893" s="77">
        <f>IF(I3893&gt;Variables!$G$7,0,1)</f>
        <v>1</v>
      </c>
      <c r="AK3893" s="77">
        <f>IF(F3893&gt;Variables!$G$8,0,1)</f>
        <v>1</v>
      </c>
      <c r="AL3893" s="77">
        <f>IF(G3893&gt;Variables!$G$9,0,1)</f>
        <v>1</v>
      </c>
      <c r="AM3893" s="77">
        <f>IF(AND(K3893&gt;Variables!$G$10,K3893&lt;Variables!$G$11),0,1)</f>
        <v>1</v>
      </c>
      <c r="AN3893" s="77">
        <f>IF(H3893&lt;Variables!$G$13,1,0)</f>
        <v>0</v>
      </c>
      <c r="AO3893" s="77">
        <f>IF(R3893&lt;Variables!$G$12,0,1)</f>
        <v>0</v>
      </c>
      <c r="AP3893" s="78">
        <f t="shared" si="125"/>
        <v>0</v>
      </c>
      <c r="AQ3893" s="77">
        <f>IF(V3893&lt;Variables!$G$15,1,0)</f>
        <v>1</v>
      </c>
      <c r="AR3893" s="77">
        <v>0</v>
      </c>
      <c r="AS3893" s="77">
        <v>1</v>
      </c>
      <c r="AT3893" s="77">
        <v>0</v>
      </c>
      <c r="AU3893" s="77">
        <v>0</v>
      </c>
      <c r="BA3893" s="77">
        <v>0.49</v>
      </c>
    </row>
    <row r="3894" spans="3:53" x14ac:dyDescent="0.25">
      <c r="C3894" s="77" t="s">
        <v>523</v>
      </c>
      <c r="D3894" s="77" t="s">
        <v>511</v>
      </c>
      <c r="E3894" s="77">
        <v>7.45</v>
      </c>
      <c r="F3894" s="77">
        <v>7.9</v>
      </c>
      <c r="G3894" s="77">
        <v>5.84</v>
      </c>
      <c r="H3894" s="77">
        <v>1820</v>
      </c>
      <c r="I3894" s="77">
        <v>653.46799999999996</v>
      </c>
      <c r="J3894" s="77" t="s">
        <v>74</v>
      </c>
      <c r="K3894" s="77">
        <v>49</v>
      </c>
      <c r="L3894" s="77">
        <v>7.4469250000000002</v>
      </c>
      <c r="M3894" s="77">
        <v>-0.22727501619796789</v>
      </c>
      <c r="N3894" s="77">
        <v>7.3940720000000004</v>
      </c>
      <c r="O3894" s="77">
        <v>0.48590276102261631</v>
      </c>
      <c r="P3894" s="77">
        <v>3831000</v>
      </c>
      <c r="Q3894" s="77">
        <v>8048999.9999999991</v>
      </c>
      <c r="R3894" s="77">
        <v>0.48</v>
      </c>
      <c r="S3894" s="77">
        <v>26.065000000000001</v>
      </c>
      <c r="T3894" s="77">
        <v>7.4859999999999989</v>
      </c>
      <c r="U3894" s="77">
        <v>15.202400000000001</v>
      </c>
      <c r="V3894" s="77">
        <v>2.361892780174367</v>
      </c>
      <c r="AC3894" s="77">
        <v>7.4850000000000003</v>
      </c>
      <c r="AD3894" s="77">
        <v>7.01</v>
      </c>
      <c r="AH3894" s="77">
        <f>IF(AND(M3894&lt;Variables!$G$6,M3894&gt;Variables!$G$5),0,1)</f>
        <v>1</v>
      </c>
      <c r="AI3894" s="77">
        <f t="shared" si="124"/>
        <v>0</v>
      </c>
      <c r="AJ3894" s="77">
        <f>IF(I3894&gt;Variables!$G$7,0,1)</f>
        <v>0</v>
      </c>
      <c r="AK3894" s="77">
        <f>IF(F3894&gt;Variables!$G$8,0,1)</f>
        <v>1</v>
      </c>
      <c r="AL3894" s="77">
        <f>IF(G3894&gt;Variables!$G$9,0,1)</f>
        <v>1</v>
      </c>
      <c r="AM3894" s="77">
        <f>IF(AND(K3894&gt;Variables!$G$10,K3894&lt;Variables!$G$11),0,1)</f>
        <v>1</v>
      </c>
      <c r="AN3894" s="77">
        <f>IF(H3894&lt;Variables!$G$13,1,0)</f>
        <v>0</v>
      </c>
      <c r="AO3894" s="77">
        <f>IF(R3894&lt;Variables!$G$12,0,1)</f>
        <v>0</v>
      </c>
      <c r="AP3894" s="78">
        <f t="shared" si="125"/>
        <v>0</v>
      </c>
      <c r="AQ3894" s="77">
        <f>IF(V3894&lt;Variables!$G$15,1,0)</f>
        <v>1</v>
      </c>
      <c r="AR3894" s="77">
        <v>0</v>
      </c>
      <c r="AS3894" s="77">
        <v>0</v>
      </c>
      <c r="AT3894" s="77">
        <v>1</v>
      </c>
      <c r="AU3894" s="77">
        <v>0</v>
      </c>
      <c r="BA3894" s="77">
        <v>-1.3</v>
      </c>
    </row>
    <row r="3895" spans="3:53" x14ac:dyDescent="0.25">
      <c r="C3895" s="77" t="s">
        <v>523</v>
      </c>
      <c r="D3895" s="77" t="s">
        <v>493</v>
      </c>
      <c r="E3895" s="77">
        <v>25.01</v>
      </c>
      <c r="F3895" s="77">
        <v>8.39</v>
      </c>
      <c r="G3895" s="77">
        <v>5.24</v>
      </c>
      <c r="H3895" s="77">
        <v>2730</v>
      </c>
      <c r="I3895" s="77">
        <v>197.761</v>
      </c>
      <c r="J3895" s="77" t="s">
        <v>74</v>
      </c>
      <c r="K3895" s="77">
        <v>41.75</v>
      </c>
      <c r="L3895" s="77">
        <v>25.044544999999999</v>
      </c>
      <c r="M3895" s="77">
        <v>-0.57715163122350344</v>
      </c>
      <c r="N3895" s="77">
        <v>24.967811999999999</v>
      </c>
      <c r="O3895" s="77">
        <v>-0.27159768745456558</v>
      </c>
      <c r="P3895" s="77">
        <v>1304000</v>
      </c>
      <c r="Q3895" s="77">
        <v>3584000</v>
      </c>
      <c r="R3895" s="77">
        <v>0.36</v>
      </c>
      <c r="S3895" s="77">
        <v>26.065000000000001</v>
      </c>
      <c r="T3895" s="77">
        <v>7.4859999999999989</v>
      </c>
      <c r="U3895" s="77">
        <v>15.202400000000001</v>
      </c>
      <c r="V3895" s="77">
        <v>2.28278472764628</v>
      </c>
      <c r="AC3895" s="77">
        <v>25.22</v>
      </c>
      <c r="AD3895" s="77">
        <v>24.18</v>
      </c>
      <c r="AH3895" s="77">
        <f>IF(AND(M3895&lt;Variables!$G$6,M3895&gt;Variables!$G$5),0,1)</f>
        <v>1</v>
      </c>
      <c r="AI3895" s="77">
        <f t="shared" si="124"/>
        <v>0</v>
      </c>
      <c r="AJ3895" s="77">
        <f>IF(I3895&gt;Variables!$G$7,0,1)</f>
        <v>0</v>
      </c>
      <c r="AK3895" s="77">
        <f>IF(F3895&gt;Variables!$G$8,0,1)</f>
        <v>1</v>
      </c>
      <c r="AL3895" s="77">
        <f>IF(G3895&gt;Variables!$G$9,0,1)</f>
        <v>1</v>
      </c>
      <c r="AM3895" s="77">
        <f>IF(AND(K3895&gt;Variables!$G$10,K3895&lt;Variables!$G$11),0,1)</f>
        <v>1</v>
      </c>
      <c r="AN3895" s="77">
        <f>IF(H3895&lt;Variables!$G$13,1,0)</f>
        <v>0</v>
      </c>
      <c r="AO3895" s="77">
        <f>IF(R3895&lt;Variables!$G$12,0,1)</f>
        <v>0</v>
      </c>
      <c r="AP3895" s="78">
        <f t="shared" si="125"/>
        <v>0</v>
      </c>
      <c r="AQ3895" s="77">
        <f>IF(V3895&lt;Variables!$G$15,1,0)</f>
        <v>1</v>
      </c>
      <c r="AR3895" s="77">
        <v>0</v>
      </c>
      <c r="AS3895" s="77">
        <v>0</v>
      </c>
      <c r="AT3895" s="77">
        <v>1</v>
      </c>
      <c r="AU3895" s="77">
        <v>0</v>
      </c>
      <c r="BA3895" s="77">
        <v>-1.28</v>
      </c>
    </row>
    <row r="3896" spans="3:53" x14ac:dyDescent="0.25">
      <c r="C3896" s="77" t="s">
        <v>523</v>
      </c>
      <c r="D3896" s="77" t="s">
        <v>451</v>
      </c>
      <c r="E3896" s="77">
        <v>23.41</v>
      </c>
      <c r="F3896" s="77">
        <v>8.44</v>
      </c>
      <c r="G3896" s="77">
        <v>6.4</v>
      </c>
      <c r="H3896" s="77">
        <v>12530</v>
      </c>
      <c r="I3896" s="77">
        <v>14.932</v>
      </c>
      <c r="J3896" s="77" t="s">
        <v>74</v>
      </c>
      <c r="K3896" s="77">
        <v>49.05</v>
      </c>
      <c r="L3896" s="77">
        <v>23.389465000000001</v>
      </c>
      <c r="M3896" s="77">
        <v>-0.42525555843199347</v>
      </c>
      <c r="N3896" s="77">
        <v>23.197217999999999</v>
      </c>
      <c r="O3896" s="77">
        <v>0.39997037575798827</v>
      </c>
      <c r="P3896" s="77">
        <v>473729</v>
      </c>
      <c r="Q3896" s="77">
        <v>1175000</v>
      </c>
      <c r="R3896" s="77">
        <v>0.4</v>
      </c>
      <c r="S3896" s="77">
        <v>26.065000000000001</v>
      </c>
      <c r="T3896" s="77">
        <v>7.4859999999999989</v>
      </c>
      <c r="U3896" s="77">
        <v>15.202400000000001</v>
      </c>
      <c r="V3896" s="77">
        <v>2.367047913369118</v>
      </c>
      <c r="AC3896" s="77">
        <v>23.78</v>
      </c>
      <c r="AD3896" s="77">
        <v>23.19</v>
      </c>
      <c r="AH3896" s="77">
        <f>IF(AND(M3896&lt;Variables!$G$6,M3896&gt;Variables!$G$5),0,1)</f>
        <v>1</v>
      </c>
      <c r="AI3896" s="77">
        <f t="shared" si="124"/>
        <v>0</v>
      </c>
      <c r="AJ3896" s="77">
        <f>IF(I3896&gt;Variables!$G$7,0,1)</f>
        <v>1</v>
      </c>
      <c r="AK3896" s="77">
        <f>IF(F3896&gt;Variables!$G$8,0,1)</f>
        <v>1</v>
      </c>
      <c r="AL3896" s="77">
        <f>IF(G3896&gt;Variables!$G$9,0,1)</f>
        <v>1</v>
      </c>
      <c r="AM3896" s="77">
        <f>IF(AND(K3896&gt;Variables!$G$10,K3896&lt;Variables!$G$11),0,1)</f>
        <v>1</v>
      </c>
      <c r="AN3896" s="77">
        <f>IF(H3896&lt;Variables!$G$13,1,0)</f>
        <v>0</v>
      </c>
      <c r="AO3896" s="77">
        <f>IF(R3896&lt;Variables!$G$12,0,1)</f>
        <v>0</v>
      </c>
      <c r="AP3896" s="78">
        <f t="shared" si="125"/>
        <v>0</v>
      </c>
      <c r="AQ3896" s="77">
        <f>IF(V3896&lt;Variables!$G$15,1,0)</f>
        <v>1</v>
      </c>
      <c r="AR3896" s="77">
        <v>0</v>
      </c>
      <c r="AS3896" s="77">
        <v>1</v>
      </c>
      <c r="AT3896" s="77">
        <v>0</v>
      </c>
      <c r="AU3896" s="77">
        <v>0</v>
      </c>
      <c r="BA3896" s="77">
        <v>0.61</v>
      </c>
    </row>
    <row r="3897" spans="3:53" x14ac:dyDescent="0.25">
      <c r="C3897" s="77" t="s">
        <v>523</v>
      </c>
      <c r="D3897" s="77" t="s">
        <v>498</v>
      </c>
      <c r="E3897" s="77">
        <v>38.92</v>
      </c>
      <c r="F3897" s="77">
        <v>9.0399999999999991</v>
      </c>
      <c r="G3897" s="77">
        <v>8.3800000000000008</v>
      </c>
      <c r="H3897" s="77">
        <v>5300</v>
      </c>
      <c r="I3897" s="77">
        <v>-10.948</v>
      </c>
      <c r="J3897" s="77" t="s">
        <v>74</v>
      </c>
      <c r="K3897" s="77">
        <v>48.45</v>
      </c>
      <c r="L3897" s="77">
        <v>38.919024999999991</v>
      </c>
      <c r="M3897" s="77">
        <v>-0.33152166581766002</v>
      </c>
      <c r="N3897" s="77">
        <v>38.717112</v>
      </c>
      <c r="O3897" s="77">
        <v>0.18825784319863259</v>
      </c>
      <c r="P3897" s="77">
        <v>587983</v>
      </c>
      <c r="Q3897" s="77">
        <v>1530000</v>
      </c>
      <c r="R3897" s="77">
        <v>0.38</v>
      </c>
      <c r="S3897" s="77">
        <v>26.065000000000001</v>
      </c>
      <c r="T3897" s="77">
        <v>7.4859999999999989</v>
      </c>
      <c r="U3897" s="77">
        <v>15.202400000000001</v>
      </c>
      <c r="V3897" s="77">
        <v>2.3580775397263931</v>
      </c>
      <c r="AC3897" s="77">
        <v>38.86</v>
      </c>
      <c r="AD3897" s="77">
        <v>37.14</v>
      </c>
      <c r="AH3897" s="77">
        <f>IF(AND(M3897&lt;Variables!$G$6,M3897&gt;Variables!$G$5),0,1)</f>
        <v>1</v>
      </c>
      <c r="AI3897" s="77">
        <f t="shared" si="124"/>
        <v>0</v>
      </c>
      <c r="AJ3897" s="77">
        <f>IF(I3897&gt;Variables!$G$7,0,1)</f>
        <v>1</v>
      </c>
      <c r="AK3897" s="77">
        <f>IF(F3897&gt;Variables!$G$8,0,1)</f>
        <v>0</v>
      </c>
      <c r="AL3897" s="77">
        <f>IF(G3897&gt;Variables!$G$9,0,1)</f>
        <v>1</v>
      </c>
      <c r="AM3897" s="77">
        <f>IF(AND(K3897&gt;Variables!$G$10,K3897&lt;Variables!$G$11),0,1)</f>
        <v>1</v>
      </c>
      <c r="AN3897" s="77">
        <f>IF(H3897&lt;Variables!$G$13,1,0)</f>
        <v>0</v>
      </c>
      <c r="AO3897" s="77">
        <f>IF(R3897&lt;Variables!$G$12,0,1)</f>
        <v>0</v>
      </c>
      <c r="AP3897" s="78">
        <f t="shared" si="125"/>
        <v>0</v>
      </c>
      <c r="AQ3897" s="77">
        <f>IF(V3897&lt;Variables!$G$15,1,0)</f>
        <v>1</v>
      </c>
      <c r="AR3897" s="77">
        <v>0</v>
      </c>
      <c r="AS3897" s="77">
        <v>0</v>
      </c>
      <c r="AT3897" s="77">
        <v>1</v>
      </c>
      <c r="AU3897" s="77">
        <v>0</v>
      </c>
      <c r="BA3897" s="77">
        <v>-2.25</v>
      </c>
    </row>
    <row r="3898" spans="3:53" x14ac:dyDescent="0.25">
      <c r="C3898" s="77" t="s">
        <v>523</v>
      </c>
      <c r="D3898" s="77" t="s">
        <v>525</v>
      </c>
      <c r="E3898" s="77">
        <v>1.6</v>
      </c>
      <c r="F3898" s="77">
        <v>17.41</v>
      </c>
      <c r="G3898" s="77">
        <v>16.79</v>
      </c>
      <c r="H3898" s="77">
        <v>550.02</v>
      </c>
      <c r="I3898" s="77">
        <v>-16.963999999999999</v>
      </c>
      <c r="J3898" s="77" t="s">
        <v>74</v>
      </c>
      <c r="K3898" s="77">
        <v>60.3</v>
      </c>
      <c r="L3898" s="77">
        <v>1.576435</v>
      </c>
      <c r="M3898" s="77">
        <v>1.494828521315503</v>
      </c>
      <c r="N3898" s="77">
        <v>1.540124</v>
      </c>
      <c r="O3898" s="77">
        <v>3.88773890933459</v>
      </c>
      <c r="P3898" s="77">
        <v>10980000</v>
      </c>
      <c r="Q3898" s="77">
        <v>3050000</v>
      </c>
      <c r="R3898" s="77">
        <v>3.6</v>
      </c>
      <c r="S3898" s="77">
        <v>26.065000000000001</v>
      </c>
      <c r="T3898" s="77">
        <v>7.4859999999999989</v>
      </c>
      <c r="U3898" s="77">
        <v>15.202400000000001</v>
      </c>
      <c r="V3898" s="77">
        <v>2.3903766913193372</v>
      </c>
      <c r="AC3898" s="77">
        <v>1.9</v>
      </c>
      <c r="AD3898" s="77">
        <v>1.5</v>
      </c>
      <c r="AH3898" s="77">
        <f>IF(AND(M3898&lt;Variables!$G$6,M3898&gt;Variables!$G$5),0,1)</f>
        <v>1</v>
      </c>
      <c r="AI3898" s="77">
        <f t="shared" si="124"/>
        <v>0</v>
      </c>
      <c r="AJ3898" s="77">
        <f>IF(I3898&gt;Variables!$G$7,0,1)</f>
        <v>1</v>
      </c>
      <c r="AK3898" s="77">
        <f>IF(F3898&gt;Variables!$G$8,0,1)</f>
        <v>0</v>
      </c>
      <c r="AL3898" s="77">
        <f>IF(G3898&gt;Variables!$G$9,0,1)</f>
        <v>0</v>
      </c>
      <c r="AM3898" s="77">
        <f>IF(AND(K3898&gt;Variables!$G$10,K3898&lt;Variables!$G$11),0,1)</f>
        <v>1</v>
      </c>
      <c r="AN3898" s="77">
        <f>IF(H3898&lt;Variables!$G$13,1,0)</f>
        <v>1</v>
      </c>
      <c r="AO3898" s="77">
        <f>IF(R3898&lt;Variables!$G$12,0,1)</f>
        <v>1</v>
      </c>
      <c r="AP3898" s="78">
        <f t="shared" si="125"/>
        <v>0</v>
      </c>
      <c r="AQ3898" s="77">
        <f>IF(V3898&lt;Variables!$G$15,1,0)</f>
        <v>1</v>
      </c>
      <c r="AR3898" s="77">
        <v>0</v>
      </c>
      <c r="AS3898" s="77">
        <v>0</v>
      </c>
      <c r="AT3898" s="77">
        <v>1</v>
      </c>
      <c r="AU3898" s="77">
        <v>0</v>
      </c>
      <c r="BA3898" s="77">
        <v>-2.25</v>
      </c>
    </row>
    <row r="3899" spans="3:53" x14ac:dyDescent="0.25">
      <c r="C3899" s="77" t="s">
        <v>523</v>
      </c>
      <c r="D3899" s="77" t="s">
        <v>388</v>
      </c>
      <c r="E3899" s="77">
        <v>18.86</v>
      </c>
      <c r="F3899" s="77">
        <v>18.399999999999999</v>
      </c>
      <c r="G3899" s="77">
        <v>11.49</v>
      </c>
      <c r="H3899" s="77">
        <v>323.14</v>
      </c>
      <c r="I3899" s="77">
        <v>79755.414000000004</v>
      </c>
      <c r="J3899" s="77" t="s">
        <v>74</v>
      </c>
      <c r="K3899" s="77">
        <v>42.11</v>
      </c>
      <c r="L3899" s="77">
        <v>19.407219999999999</v>
      </c>
      <c r="M3899" s="77">
        <v>-2.9103601649283148</v>
      </c>
      <c r="N3899" s="77">
        <v>19.231670000000001</v>
      </c>
      <c r="O3899" s="77">
        <v>-2.0241091907255049</v>
      </c>
      <c r="P3899" s="77">
        <v>6690000</v>
      </c>
      <c r="Q3899" s="77">
        <v>2840000</v>
      </c>
      <c r="R3899" s="77">
        <v>2.36</v>
      </c>
      <c r="S3899" s="77">
        <v>26.065000000000001</v>
      </c>
      <c r="T3899" s="77">
        <v>7.4859999999999989</v>
      </c>
      <c r="U3899" s="77">
        <v>15.202400000000001</v>
      </c>
      <c r="V3899" s="77">
        <v>2.2946125662548269</v>
      </c>
      <c r="AC3899" s="77">
        <v>22.68</v>
      </c>
      <c r="AD3899" s="77">
        <v>18.059999999999999</v>
      </c>
      <c r="AH3899" s="77">
        <f>IF(AND(M3899&lt;Variables!$G$6,M3899&gt;Variables!$G$5),0,1)</f>
        <v>0</v>
      </c>
      <c r="AI3899" s="77">
        <f t="shared" si="124"/>
        <v>0</v>
      </c>
      <c r="AJ3899" s="77">
        <f>IF(I3899&gt;Variables!$G$7,0,1)</f>
        <v>0</v>
      </c>
      <c r="AK3899" s="77">
        <f>IF(F3899&gt;Variables!$G$8,0,1)</f>
        <v>0</v>
      </c>
      <c r="AL3899" s="77">
        <f>IF(G3899&gt;Variables!$G$9,0,1)</f>
        <v>0</v>
      </c>
      <c r="AM3899" s="77">
        <f>IF(AND(K3899&gt;Variables!$G$10,K3899&lt;Variables!$G$11),0,1)</f>
        <v>1</v>
      </c>
      <c r="AN3899" s="77">
        <f>IF(H3899&lt;Variables!$G$13,1,0)</f>
        <v>1</v>
      </c>
      <c r="AO3899" s="77">
        <f>IF(R3899&lt;Variables!$G$12,0,1)</f>
        <v>1</v>
      </c>
      <c r="AP3899" s="78">
        <f t="shared" si="125"/>
        <v>0</v>
      </c>
      <c r="AQ3899" s="77">
        <f>IF(V3899&lt;Variables!$G$15,1,0)</f>
        <v>1</v>
      </c>
      <c r="AR3899" s="77">
        <v>0</v>
      </c>
      <c r="AS3899" s="77">
        <v>0</v>
      </c>
      <c r="AT3899" s="77">
        <v>1</v>
      </c>
      <c r="AU3899" s="77">
        <v>0</v>
      </c>
      <c r="BA3899" s="77">
        <v>-2.25</v>
      </c>
    </row>
    <row r="3900" spans="3:53" x14ac:dyDescent="0.25">
      <c r="C3900" s="77" t="s">
        <v>523</v>
      </c>
      <c r="D3900" s="77" t="s">
        <v>495</v>
      </c>
      <c r="E3900" s="77">
        <v>5.62</v>
      </c>
      <c r="F3900" s="77">
        <v>20.81</v>
      </c>
      <c r="G3900" s="77">
        <v>10.82</v>
      </c>
      <c r="H3900" s="77">
        <v>37.92</v>
      </c>
      <c r="I3900" s="77">
        <v>-8.6999999999999994E-2</v>
      </c>
      <c r="J3900" s="77" t="s">
        <v>74</v>
      </c>
      <c r="K3900" s="77">
        <v>42.5</v>
      </c>
      <c r="L3900" s="77">
        <v>5.9601600000000001</v>
      </c>
      <c r="M3900" s="77">
        <v>-3.1317951195941021</v>
      </c>
      <c r="N3900" s="77">
        <v>5.8947480000000008</v>
      </c>
      <c r="O3900" s="77">
        <v>-2.0568818209022748</v>
      </c>
      <c r="P3900" s="77">
        <v>946390</v>
      </c>
      <c r="Q3900" s="77">
        <v>117980</v>
      </c>
      <c r="R3900" s="77">
        <v>8.02</v>
      </c>
      <c r="S3900" s="77">
        <v>26.065000000000001</v>
      </c>
      <c r="T3900" s="77">
        <v>7.4859999999999989</v>
      </c>
      <c r="U3900" s="77">
        <v>15.202400000000001</v>
      </c>
      <c r="V3900" s="77">
        <v>2.3028919908190382</v>
      </c>
      <c r="AC3900" s="77">
        <v>5.9</v>
      </c>
      <c r="AD3900" s="77">
        <v>5.15</v>
      </c>
      <c r="AH3900" s="77">
        <f>IF(AND(M3900&lt;Variables!$G$6,M3900&gt;Variables!$G$5),0,1)</f>
        <v>0</v>
      </c>
      <c r="AI3900" s="77">
        <f t="shared" si="124"/>
        <v>0</v>
      </c>
      <c r="AJ3900" s="77">
        <f>IF(I3900&gt;Variables!$G$7,0,1)</f>
        <v>1</v>
      </c>
      <c r="AK3900" s="77">
        <f>IF(F3900&gt;Variables!$G$8,0,1)</f>
        <v>0</v>
      </c>
      <c r="AL3900" s="77">
        <f>IF(G3900&gt;Variables!$G$9,0,1)</f>
        <v>0</v>
      </c>
      <c r="AM3900" s="77">
        <f>IF(AND(K3900&gt;Variables!$G$10,K3900&lt;Variables!$G$11),0,1)</f>
        <v>1</v>
      </c>
      <c r="AN3900" s="77">
        <f>IF(H3900&lt;Variables!$G$13,1,0)</f>
        <v>1</v>
      </c>
      <c r="AO3900" s="77">
        <f>IF(R3900&lt;Variables!$G$12,0,1)</f>
        <v>1</v>
      </c>
      <c r="AP3900" s="78">
        <f t="shared" si="125"/>
        <v>0</v>
      </c>
      <c r="AQ3900" s="77">
        <f>IF(V3900&lt;Variables!$G$15,1,0)</f>
        <v>1</v>
      </c>
      <c r="AR3900" s="77">
        <v>1</v>
      </c>
      <c r="AS3900" s="77">
        <v>0</v>
      </c>
      <c r="AT3900" s="77">
        <v>0</v>
      </c>
      <c r="AU3900" s="77">
        <v>0</v>
      </c>
      <c r="BA3900" s="77">
        <v>2</v>
      </c>
    </row>
    <row r="3901" spans="3:53" x14ac:dyDescent="0.25">
      <c r="C3901" s="77" t="s">
        <v>523</v>
      </c>
      <c r="D3901" s="77" t="s">
        <v>497</v>
      </c>
      <c r="E3901" s="77">
        <v>4.99</v>
      </c>
      <c r="F3901" s="77">
        <v>22.3</v>
      </c>
      <c r="G3901" s="77">
        <v>17.41</v>
      </c>
      <c r="H3901" s="77">
        <v>41.09</v>
      </c>
      <c r="I3901" s="77">
        <v>-15.637</v>
      </c>
      <c r="J3901" s="77" t="s">
        <v>74</v>
      </c>
      <c r="K3901" s="77">
        <v>50.74</v>
      </c>
      <c r="L3901" s="77">
        <v>4.9889400000000004</v>
      </c>
      <c r="M3901" s="77">
        <v>2.1246998360369911E-2</v>
      </c>
      <c r="N3901" s="77">
        <v>5.1055702127659579</v>
      </c>
      <c r="O3901" s="77">
        <v>-2.2636102913047038</v>
      </c>
      <c r="P3901" s="77">
        <v>2320000</v>
      </c>
      <c r="Q3901" s="77">
        <v>49940</v>
      </c>
      <c r="R3901" s="77">
        <v>46.46</v>
      </c>
      <c r="S3901" s="77">
        <v>26.065000000000001</v>
      </c>
      <c r="T3901" s="77">
        <v>7.4859999999999989</v>
      </c>
      <c r="U3901" s="77">
        <v>15.202400000000001</v>
      </c>
      <c r="V3901" s="77">
        <v>2.374068570657494</v>
      </c>
      <c r="AC3901" s="77">
        <v>5.73</v>
      </c>
      <c r="AD3901" s="77">
        <v>4.8099999999999996</v>
      </c>
      <c r="AH3901" s="77">
        <f>IF(AND(M3901&lt;Variables!$G$6,M3901&gt;Variables!$G$5),0,1)</f>
        <v>1</v>
      </c>
      <c r="AI3901" s="77">
        <f t="shared" si="124"/>
        <v>1</v>
      </c>
      <c r="AJ3901" s="77">
        <f>IF(I3901&gt;Variables!$G$7,0,1)</f>
        <v>1</v>
      </c>
      <c r="AK3901" s="77">
        <f>IF(F3901&gt;Variables!$G$8,0,1)</f>
        <v>0</v>
      </c>
      <c r="AL3901" s="77">
        <f>IF(G3901&gt;Variables!$G$9,0,1)</f>
        <v>0</v>
      </c>
      <c r="AM3901" s="77">
        <f>IF(AND(K3901&gt;Variables!$G$10,K3901&lt;Variables!$G$11),0,1)</f>
        <v>1</v>
      </c>
      <c r="AN3901" s="77">
        <f>IF(H3901&lt;Variables!$G$13,1,0)</f>
        <v>1</v>
      </c>
      <c r="AO3901" s="77">
        <f>IF(R3901&lt;Variables!$G$12,0,1)</f>
        <v>1</v>
      </c>
      <c r="AP3901" s="78">
        <f t="shared" si="125"/>
        <v>0</v>
      </c>
      <c r="AQ3901" s="77">
        <f>IF(V3901&lt;Variables!$G$15,1,0)</f>
        <v>1</v>
      </c>
      <c r="AR3901" s="77">
        <v>1</v>
      </c>
      <c r="AS3901" s="77">
        <v>0</v>
      </c>
      <c r="AT3901" s="77">
        <v>0</v>
      </c>
      <c r="AU3901" s="77">
        <v>0</v>
      </c>
      <c r="BA3901" s="77">
        <v>2</v>
      </c>
    </row>
    <row r="3902" spans="3:53" x14ac:dyDescent="0.25">
      <c r="C3902" s="77" t="s">
        <v>523</v>
      </c>
      <c r="D3902" s="77" t="s">
        <v>195</v>
      </c>
      <c r="E3902" s="77">
        <v>35.090000000000003</v>
      </c>
      <c r="F3902" s="77">
        <v>7.2</v>
      </c>
      <c r="G3902" s="77">
        <v>5.12</v>
      </c>
      <c r="H3902" s="77">
        <v>3910</v>
      </c>
      <c r="I3902" s="77">
        <v>7.02</v>
      </c>
      <c r="J3902" s="77" t="s">
        <v>75</v>
      </c>
      <c r="K3902" s="77">
        <v>51.04</v>
      </c>
      <c r="L3902" s="77">
        <v>34.904310000000002</v>
      </c>
      <c r="M3902" s="77">
        <v>1.6301711737035641E-2</v>
      </c>
      <c r="N3902" s="77">
        <v>34.962358000000002</v>
      </c>
      <c r="O3902" s="77">
        <v>-0.14975534544896901</v>
      </c>
      <c r="P3902" s="77">
        <v>258404</v>
      </c>
      <c r="Q3902" s="77">
        <v>698489</v>
      </c>
      <c r="R3902" s="77">
        <v>0.37</v>
      </c>
      <c r="S3902" s="77">
        <v>26.065000000000001</v>
      </c>
      <c r="T3902" s="77">
        <v>7.4859999999999989</v>
      </c>
      <c r="U3902" s="77">
        <v>15.202400000000001</v>
      </c>
      <c r="V3902" s="77">
        <v>2.3773015929776</v>
      </c>
      <c r="AC3902" s="77">
        <v>35.342300000000002</v>
      </c>
      <c r="AD3902" s="77">
        <v>32.35</v>
      </c>
      <c r="AH3902" s="77">
        <f>IF(AND(M3902&lt;Variables!$G$6,M3902&gt;Variables!$G$5),0,1)</f>
        <v>1</v>
      </c>
      <c r="AI3902" s="77">
        <f t="shared" si="124"/>
        <v>1</v>
      </c>
      <c r="AJ3902" s="77">
        <f>IF(I3902&gt;Variables!$G$7,0,1)</f>
        <v>1</v>
      </c>
      <c r="AK3902" s="77">
        <f>IF(F3902&gt;Variables!$G$8,0,1)</f>
        <v>1</v>
      </c>
      <c r="AL3902" s="77">
        <f>IF(G3902&gt;Variables!$G$9,0,1)</f>
        <v>1</v>
      </c>
      <c r="AM3902" s="77">
        <f>IF(AND(K3902&gt;Variables!$G$10,K3902&lt;Variables!$G$11),0,1)</f>
        <v>1</v>
      </c>
      <c r="AN3902" s="77">
        <f>IF(H3902&lt;Variables!$G$13,1,0)</f>
        <v>0</v>
      </c>
      <c r="AO3902" s="77">
        <f>IF(R3902&lt;Variables!$G$12,0,1)</f>
        <v>0</v>
      </c>
      <c r="AP3902" s="78">
        <f t="shared" si="125"/>
        <v>1</v>
      </c>
      <c r="AQ3902" s="77">
        <f>IF(V3902&lt;Variables!$G$15,1,0)</f>
        <v>1</v>
      </c>
      <c r="AR3902" s="77">
        <v>0</v>
      </c>
      <c r="AS3902" s="77">
        <v>0</v>
      </c>
      <c r="AT3902" s="77">
        <v>1</v>
      </c>
      <c r="AU3902" s="77">
        <v>0</v>
      </c>
      <c r="BA3902" s="77">
        <v>-1.3</v>
      </c>
    </row>
    <row r="3903" spans="3:53" x14ac:dyDescent="0.25">
      <c r="C3903" s="77" t="s">
        <v>523</v>
      </c>
      <c r="D3903" s="77" t="s">
        <v>83</v>
      </c>
      <c r="E3903" s="77">
        <v>31.25</v>
      </c>
      <c r="F3903" s="77">
        <v>7.58</v>
      </c>
      <c r="G3903" s="77">
        <v>4.07</v>
      </c>
      <c r="H3903" s="77">
        <v>26840</v>
      </c>
      <c r="I3903" s="77">
        <v>38.895000000000003</v>
      </c>
      <c r="J3903" s="77" t="s">
        <v>75</v>
      </c>
      <c r="K3903" s="77">
        <v>62.95</v>
      </c>
      <c r="L3903" s="77">
        <v>31.02449</v>
      </c>
      <c r="M3903" s="77">
        <v>0.46901657368100208</v>
      </c>
      <c r="N3903" s="77">
        <v>30.713256000000001</v>
      </c>
      <c r="O3903" s="77">
        <v>1.487123345046832</v>
      </c>
      <c r="P3903" s="77">
        <v>5174000</v>
      </c>
      <c r="Q3903" s="77">
        <v>14015000</v>
      </c>
      <c r="R3903" s="77">
        <v>0.37</v>
      </c>
      <c r="S3903" s="77">
        <v>26.065000000000001</v>
      </c>
      <c r="T3903" s="77">
        <v>7.4859999999999989</v>
      </c>
      <c r="U3903" s="77">
        <v>15.202400000000001</v>
      </c>
      <c r="V3903" s="77">
        <v>2.4714265368352542</v>
      </c>
      <c r="AC3903" s="77">
        <v>31.29</v>
      </c>
      <c r="AD3903" s="77">
        <v>30.55</v>
      </c>
      <c r="AH3903" s="77">
        <f>IF(AND(M3903&lt;Variables!$G$6,M3903&gt;Variables!$G$5),0,1)</f>
        <v>1</v>
      </c>
      <c r="AI3903" s="77">
        <f t="shared" si="124"/>
        <v>0</v>
      </c>
      <c r="AJ3903" s="77">
        <f>IF(I3903&gt;Variables!$G$7,0,1)</f>
        <v>1</v>
      </c>
      <c r="AK3903" s="77">
        <f>IF(F3903&gt;Variables!$G$8,0,1)</f>
        <v>1</v>
      </c>
      <c r="AL3903" s="77">
        <f>IF(G3903&gt;Variables!$G$9,0,1)</f>
        <v>1</v>
      </c>
      <c r="AM3903" s="77">
        <f>IF(AND(K3903&gt;Variables!$G$10,K3903&lt;Variables!$G$11),0,1)</f>
        <v>0</v>
      </c>
      <c r="AN3903" s="77">
        <f>IF(H3903&lt;Variables!$G$13,1,0)</f>
        <v>0</v>
      </c>
      <c r="AO3903" s="77">
        <f>IF(R3903&lt;Variables!$G$12,0,1)</f>
        <v>0</v>
      </c>
      <c r="AP3903" s="78">
        <f t="shared" si="125"/>
        <v>1</v>
      </c>
      <c r="AQ3903" s="77">
        <f>IF(V3903&lt;Variables!$G$15,1,0)</f>
        <v>1</v>
      </c>
      <c r="AR3903" s="77">
        <v>0</v>
      </c>
      <c r="AS3903" s="77">
        <v>0</v>
      </c>
      <c r="AT3903" s="77">
        <v>1</v>
      </c>
      <c r="AU3903" s="77">
        <v>0</v>
      </c>
      <c r="BA3903" s="77">
        <v>-2.09</v>
      </c>
    </row>
    <row r="3904" spans="3:53" x14ac:dyDescent="0.25">
      <c r="C3904" s="77" t="s">
        <v>523</v>
      </c>
      <c r="D3904" s="77" t="s">
        <v>123</v>
      </c>
      <c r="E3904" s="77">
        <v>13.73</v>
      </c>
      <c r="F3904" s="77">
        <v>8.51</v>
      </c>
      <c r="G3904" s="77">
        <v>-2.2599999999999998</v>
      </c>
      <c r="H3904" s="77">
        <v>5380</v>
      </c>
      <c r="I3904" s="77">
        <v>224.946</v>
      </c>
      <c r="J3904" s="77" t="s">
        <v>75</v>
      </c>
      <c r="K3904" s="77">
        <v>36.81</v>
      </c>
      <c r="L3904" s="77">
        <v>13.848805</v>
      </c>
      <c r="M3904" s="77">
        <v>-1.543851617522251</v>
      </c>
      <c r="N3904" s="77">
        <v>13.869996</v>
      </c>
      <c r="O3904" s="77">
        <v>-1.6942759031797769</v>
      </c>
      <c r="P3904" s="77">
        <v>76496000</v>
      </c>
      <c r="Q3904" s="77">
        <v>51236000</v>
      </c>
      <c r="R3904" s="77">
        <v>1.49</v>
      </c>
      <c r="S3904" s="77">
        <v>26.065000000000001</v>
      </c>
      <c r="T3904" s="77">
        <v>7.4859999999999989</v>
      </c>
      <c r="U3904" s="77">
        <v>15.202400000000001</v>
      </c>
      <c r="V3904" s="77">
        <v>2.211682234667756</v>
      </c>
      <c r="AC3904" s="77">
        <v>14.18</v>
      </c>
      <c r="AD3904" s="77">
        <v>13.11</v>
      </c>
      <c r="AH3904" s="77">
        <f>IF(AND(M3904&lt;Variables!$G$6,M3904&gt;Variables!$G$5),0,1)</f>
        <v>0</v>
      </c>
      <c r="AI3904" s="77">
        <f t="shared" si="124"/>
        <v>1</v>
      </c>
      <c r="AJ3904" s="77">
        <f>IF(I3904&gt;Variables!$G$7,0,1)</f>
        <v>0</v>
      </c>
      <c r="AK3904" s="77">
        <f>IF(F3904&gt;Variables!$G$8,0,1)</f>
        <v>1</v>
      </c>
      <c r="AL3904" s="77">
        <f>IF(G3904&gt;Variables!$G$9,0,1)</f>
        <v>1</v>
      </c>
      <c r="AM3904" s="77">
        <f>IF(AND(K3904&gt;Variables!$G$10,K3904&lt;Variables!$G$11),0,1)</f>
        <v>1</v>
      </c>
      <c r="AN3904" s="77">
        <f>IF(H3904&lt;Variables!$G$13,1,0)</f>
        <v>0</v>
      </c>
      <c r="AO3904" s="77">
        <f>IF(R3904&lt;Variables!$G$12,0,1)</f>
        <v>0</v>
      </c>
      <c r="AP3904" s="78">
        <f t="shared" si="125"/>
        <v>1</v>
      </c>
      <c r="AQ3904" s="77">
        <f>IF(V3904&lt;Variables!$G$15,1,0)</f>
        <v>1</v>
      </c>
      <c r="AR3904" s="77">
        <v>0</v>
      </c>
      <c r="AS3904" s="77">
        <v>0</v>
      </c>
      <c r="AT3904" s="77">
        <v>1</v>
      </c>
      <c r="AU3904" s="77">
        <v>0</v>
      </c>
      <c r="BA3904" s="77">
        <v>-2.25</v>
      </c>
    </row>
    <row r="3905" spans="3:53" x14ac:dyDescent="0.25">
      <c r="C3905" s="77" t="s">
        <v>523</v>
      </c>
      <c r="D3905" s="77" t="s">
        <v>507</v>
      </c>
      <c r="E3905" s="77">
        <v>26.45</v>
      </c>
      <c r="F3905" s="77">
        <v>9.44</v>
      </c>
      <c r="G3905" s="77">
        <v>9.0399999999999991</v>
      </c>
      <c r="H3905" s="77">
        <v>3900</v>
      </c>
      <c r="I3905" s="77">
        <v>240.71299999999999</v>
      </c>
      <c r="J3905" s="77" t="s">
        <v>75</v>
      </c>
      <c r="K3905" s="77">
        <v>63.81</v>
      </c>
      <c r="L3905" s="77">
        <v>26.116834999999998</v>
      </c>
      <c r="M3905" s="77">
        <v>1.1608029839756611</v>
      </c>
      <c r="N3905" s="77">
        <v>25.746974000000009</v>
      </c>
      <c r="O3905" s="77">
        <v>2.6140003869969202</v>
      </c>
      <c r="P3905" s="77">
        <v>4284000</v>
      </c>
      <c r="Q3905" s="77">
        <v>9769000</v>
      </c>
      <c r="R3905" s="77">
        <v>0.44</v>
      </c>
      <c r="S3905" s="77">
        <v>26.065000000000001</v>
      </c>
      <c r="T3905" s="77">
        <v>7.4859999999999989</v>
      </c>
      <c r="U3905" s="77">
        <v>15.202400000000001</v>
      </c>
      <c r="V3905" s="77">
        <v>2.4335940919818961</v>
      </c>
      <c r="AC3905" s="77">
        <v>26.84</v>
      </c>
      <c r="AD3905" s="77">
        <v>25.58</v>
      </c>
      <c r="AH3905" s="77">
        <f>IF(AND(M3905&lt;Variables!$G$6,M3905&gt;Variables!$G$5),0,1)</f>
        <v>1</v>
      </c>
      <c r="AI3905" s="77">
        <f t="shared" si="124"/>
        <v>0</v>
      </c>
      <c r="AJ3905" s="77">
        <f>IF(I3905&gt;Variables!$G$7,0,1)</f>
        <v>0</v>
      </c>
      <c r="AK3905" s="77">
        <f>IF(F3905&gt;Variables!$G$8,0,1)</f>
        <v>0</v>
      </c>
      <c r="AL3905" s="77">
        <f>IF(G3905&gt;Variables!$G$9,0,1)</f>
        <v>1</v>
      </c>
      <c r="AM3905" s="77">
        <f>IF(AND(K3905&gt;Variables!$G$10,K3905&lt;Variables!$G$11),0,1)</f>
        <v>0</v>
      </c>
      <c r="AN3905" s="77">
        <f>IF(H3905&lt;Variables!$G$13,1,0)</f>
        <v>0</v>
      </c>
      <c r="AO3905" s="77">
        <f>IF(R3905&lt;Variables!$G$12,0,1)</f>
        <v>0</v>
      </c>
      <c r="AP3905" s="78">
        <f t="shared" si="125"/>
        <v>1</v>
      </c>
      <c r="AQ3905" s="77">
        <f>IF(V3905&lt;Variables!$G$15,1,0)</f>
        <v>1</v>
      </c>
      <c r="AR3905" s="77">
        <v>0</v>
      </c>
      <c r="AS3905" s="77">
        <v>0</v>
      </c>
      <c r="AT3905" s="77">
        <v>1</v>
      </c>
      <c r="AU3905" s="77">
        <v>0</v>
      </c>
      <c r="BA3905" s="77">
        <v>-2.25</v>
      </c>
    </row>
    <row r="3906" spans="3:53" x14ac:dyDescent="0.25">
      <c r="C3906" s="77" t="s">
        <v>523</v>
      </c>
      <c r="D3906" s="77" t="s">
        <v>501</v>
      </c>
      <c r="E3906" s="77">
        <v>28.87</v>
      </c>
      <c r="F3906" s="77">
        <v>11.16</v>
      </c>
      <c r="G3906" s="77">
        <v>7.58</v>
      </c>
      <c r="H3906" s="77">
        <v>3860</v>
      </c>
      <c r="I3906" s="77">
        <v>2.4E-2</v>
      </c>
      <c r="J3906" s="77" t="s">
        <v>75</v>
      </c>
      <c r="K3906" s="77">
        <v>57.56</v>
      </c>
      <c r="L3906" s="77">
        <v>28.768338888888891</v>
      </c>
      <c r="M3906" s="77">
        <v>0.11005540234141831</v>
      </c>
      <c r="N3906" s="77">
        <v>28.49091363636364</v>
      </c>
      <c r="O3906" s="77">
        <v>1.0848594312604509</v>
      </c>
      <c r="P3906" s="77">
        <v>172146</v>
      </c>
      <c r="Q3906" s="77">
        <v>245553</v>
      </c>
      <c r="R3906" s="77">
        <v>0.7</v>
      </c>
      <c r="S3906" s="77">
        <v>26.065000000000001</v>
      </c>
      <c r="T3906" s="77">
        <v>7.4859999999999989</v>
      </c>
      <c r="U3906" s="77">
        <v>15.202400000000001</v>
      </c>
      <c r="V3906" s="77">
        <v>2.4400572891242902</v>
      </c>
      <c r="AC3906" s="77">
        <v>30.89</v>
      </c>
      <c r="AD3906" s="77">
        <v>28.48</v>
      </c>
      <c r="AH3906" s="77">
        <f>IF(AND(M3906&lt;Variables!$G$6,M3906&gt;Variables!$G$5),0,1)</f>
        <v>1</v>
      </c>
      <c r="AI3906" s="77">
        <f t="shared" si="124"/>
        <v>0</v>
      </c>
      <c r="AJ3906" s="77">
        <f>IF(I3906&gt;Variables!$G$7,0,1)</f>
        <v>1</v>
      </c>
      <c r="AK3906" s="77">
        <f>IF(F3906&gt;Variables!$G$8,0,1)</f>
        <v>0</v>
      </c>
      <c r="AL3906" s="77">
        <f>IF(G3906&gt;Variables!$G$9,0,1)</f>
        <v>1</v>
      </c>
      <c r="AM3906" s="77">
        <f>IF(AND(K3906&gt;Variables!$G$10,K3906&lt;Variables!$G$11),0,1)</f>
        <v>1</v>
      </c>
      <c r="AN3906" s="77">
        <f>IF(H3906&lt;Variables!$G$13,1,0)</f>
        <v>0</v>
      </c>
      <c r="AO3906" s="77">
        <f>IF(R3906&lt;Variables!$G$12,0,1)</f>
        <v>0</v>
      </c>
      <c r="AP3906" s="78">
        <f t="shared" si="125"/>
        <v>1</v>
      </c>
      <c r="AQ3906" s="77">
        <f>IF(V3906&lt;Variables!$G$15,1,0)</f>
        <v>1</v>
      </c>
      <c r="AR3906" s="77">
        <v>1</v>
      </c>
      <c r="AS3906" s="77">
        <v>0</v>
      </c>
      <c r="AT3906" s="77">
        <v>0</v>
      </c>
      <c r="AU3906" s="77">
        <v>0</v>
      </c>
      <c r="BA3906" s="77">
        <v>2</v>
      </c>
    </row>
    <row r="3907" spans="3:53" x14ac:dyDescent="0.25">
      <c r="C3907" s="77" t="s">
        <v>523</v>
      </c>
      <c r="D3907" s="77" t="s">
        <v>512</v>
      </c>
      <c r="E3907" s="77">
        <v>31.58</v>
      </c>
      <c r="F3907" s="77">
        <v>17.21</v>
      </c>
      <c r="G3907" s="77">
        <v>9.6199999999999992</v>
      </c>
      <c r="H3907" s="77">
        <v>1140</v>
      </c>
      <c r="I3907" s="77">
        <v>1561.675</v>
      </c>
      <c r="J3907" s="77" t="s">
        <v>75</v>
      </c>
      <c r="K3907" s="77">
        <v>62.1</v>
      </c>
      <c r="L3907" s="77">
        <v>31.286827777777781</v>
      </c>
      <c r="M3907" s="77">
        <v>0.61742348439500494</v>
      </c>
      <c r="N3907" s="77">
        <v>30.720193478260882</v>
      </c>
      <c r="O3907" s="77">
        <v>2.4733129440633208</v>
      </c>
      <c r="P3907" s="77">
        <v>203190</v>
      </c>
      <c r="Q3907" s="77">
        <v>282830</v>
      </c>
      <c r="R3907" s="77">
        <v>0.72</v>
      </c>
      <c r="S3907" s="77">
        <v>26.065000000000001</v>
      </c>
      <c r="T3907" s="77">
        <v>7.4859999999999989</v>
      </c>
      <c r="U3907" s="77">
        <v>15.202400000000001</v>
      </c>
      <c r="V3907" s="77">
        <v>2.454727249228243</v>
      </c>
      <c r="AC3907" s="77">
        <v>32.82</v>
      </c>
      <c r="AD3907" s="77">
        <v>28.9</v>
      </c>
      <c r="AH3907" s="77">
        <f>IF(AND(M3907&lt;Variables!$G$6,M3907&gt;Variables!$G$5),0,1)</f>
        <v>1</v>
      </c>
      <c r="AI3907" s="77">
        <f t="shared" si="124"/>
        <v>0</v>
      </c>
      <c r="AJ3907" s="77">
        <f>IF(I3907&gt;Variables!$G$7,0,1)</f>
        <v>0</v>
      </c>
      <c r="AK3907" s="77">
        <f>IF(F3907&gt;Variables!$G$8,0,1)</f>
        <v>0</v>
      </c>
      <c r="AL3907" s="77">
        <f>IF(G3907&gt;Variables!$G$9,0,1)</f>
        <v>1</v>
      </c>
      <c r="AM3907" s="77">
        <f>IF(AND(K3907&gt;Variables!$G$10,K3907&lt;Variables!$G$11),0,1)</f>
        <v>0</v>
      </c>
      <c r="AN3907" s="77">
        <f>IF(H3907&lt;Variables!$G$13,1,0)</f>
        <v>1</v>
      </c>
      <c r="AO3907" s="77">
        <f>IF(R3907&lt;Variables!$G$12,0,1)</f>
        <v>0</v>
      </c>
      <c r="AP3907" s="78">
        <f t="shared" si="125"/>
        <v>1</v>
      </c>
      <c r="AQ3907" s="77">
        <f>IF(V3907&lt;Variables!$G$15,1,0)</f>
        <v>1</v>
      </c>
      <c r="AR3907" s="77">
        <v>1</v>
      </c>
      <c r="AS3907" s="77">
        <v>0</v>
      </c>
      <c r="AT3907" s="77">
        <v>0</v>
      </c>
      <c r="AU3907" s="77">
        <v>0</v>
      </c>
      <c r="BA3907" s="77">
        <v>1.29</v>
      </c>
    </row>
    <row r="3908" spans="3:53" x14ac:dyDescent="0.25">
      <c r="C3908" s="77" t="s">
        <v>523</v>
      </c>
      <c r="D3908" s="77" t="s">
        <v>488</v>
      </c>
      <c r="E3908" s="77">
        <v>7.17</v>
      </c>
      <c r="F3908" s="77">
        <v>60.35</v>
      </c>
      <c r="G3908" s="77">
        <v>-0.56999999999999995</v>
      </c>
      <c r="H3908" s="77">
        <v>125.36</v>
      </c>
      <c r="I3908" s="77">
        <v>14.472</v>
      </c>
      <c r="J3908" s="77" t="s">
        <v>75</v>
      </c>
      <c r="K3908" s="77">
        <v>45.9</v>
      </c>
      <c r="L3908" s="77">
        <v>7.2066549999999996</v>
      </c>
      <c r="M3908" s="77">
        <v>-0.52805358380552359</v>
      </c>
      <c r="N3908" s="77">
        <v>7.5548306122448983</v>
      </c>
      <c r="O3908" s="77">
        <v>-5.1123662735587292</v>
      </c>
      <c r="P3908" s="77">
        <v>94280000</v>
      </c>
      <c r="Q3908" s="77">
        <v>525460</v>
      </c>
      <c r="R3908" s="77">
        <v>179.42</v>
      </c>
      <c r="S3908" s="77">
        <v>26.065000000000001</v>
      </c>
      <c r="T3908" s="77">
        <v>7.4859999999999989</v>
      </c>
      <c r="U3908" s="77">
        <v>15.202400000000001</v>
      </c>
      <c r="V3908" s="77">
        <v>2.3320008163038191</v>
      </c>
      <c r="AC3908" s="77">
        <v>7.75</v>
      </c>
      <c r="AD3908" s="77">
        <v>6.1517999999999997</v>
      </c>
      <c r="AH3908" s="77">
        <f>IF(AND(M3908&lt;Variables!$G$6,M3908&gt;Variables!$G$5),0,1)</f>
        <v>1</v>
      </c>
      <c r="AI3908" s="77">
        <f t="shared" si="124"/>
        <v>1</v>
      </c>
      <c r="AJ3908" s="77">
        <f>IF(I3908&gt;Variables!$G$7,0,1)</f>
        <v>1</v>
      </c>
      <c r="AK3908" s="77">
        <f>IF(F3908&gt;Variables!$G$8,0,1)</f>
        <v>0</v>
      </c>
      <c r="AL3908" s="77">
        <f>IF(G3908&gt;Variables!$G$9,0,1)</f>
        <v>1</v>
      </c>
      <c r="AM3908" s="77">
        <f>IF(AND(K3908&gt;Variables!$G$10,K3908&lt;Variables!$G$11),0,1)</f>
        <v>1</v>
      </c>
      <c r="AN3908" s="77">
        <f>IF(H3908&lt;Variables!$G$13,1,0)</f>
        <v>1</v>
      </c>
      <c r="AO3908" s="77">
        <f>IF(R3908&lt;Variables!$G$12,0,1)</f>
        <v>1</v>
      </c>
      <c r="AP3908" s="78">
        <f t="shared" si="125"/>
        <v>1</v>
      </c>
      <c r="AQ3908" s="77">
        <f>IF(V3908&lt;Variables!$G$15,1,0)</f>
        <v>1</v>
      </c>
      <c r="AR3908" s="77">
        <v>1</v>
      </c>
      <c r="AS3908" s="77">
        <v>0</v>
      </c>
      <c r="AT3908" s="77">
        <v>0</v>
      </c>
      <c r="AU3908" s="77">
        <v>0</v>
      </c>
      <c r="BA3908" s="77">
        <v>2</v>
      </c>
    </row>
    <row r="3909" spans="3:53" x14ac:dyDescent="0.25">
      <c r="C3909" s="77" t="s">
        <v>523</v>
      </c>
      <c r="D3909" s="77" t="s">
        <v>492</v>
      </c>
      <c r="E3909" s="77">
        <v>11.16</v>
      </c>
      <c r="F3909" s="77">
        <v>7.68</v>
      </c>
      <c r="G3909" s="77">
        <v>1.64</v>
      </c>
      <c r="H3909" s="77">
        <v>2000</v>
      </c>
      <c r="I3909" s="77">
        <v>543.53399999999999</v>
      </c>
      <c r="J3909" s="77" t="s">
        <v>74</v>
      </c>
      <c r="K3909" s="77">
        <v>52.03</v>
      </c>
      <c r="L3909" s="77">
        <v>11.117800000000001</v>
      </c>
      <c r="M3909" s="77">
        <v>0.1996797927647376</v>
      </c>
      <c r="N3909" s="77">
        <v>11.134822</v>
      </c>
      <c r="O3909" s="77">
        <v>4.6502764031618953E-2</v>
      </c>
      <c r="P3909" s="77">
        <v>647347</v>
      </c>
      <c r="Q3909" s="77">
        <v>1997000</v>
      </c>
      <c r="R3909" s="77">
        <v>0.32</v>
      </c>
      <c r="S3909" s="77">
        <v>26.065000000000001</v>
      </c>
      <c r="T3909" s="77">
        <v>7.4859999999999989</v>
      </c>
      <c r="U3909" s="77">
        <v>15.202400000000001</v>
      </c>
      <c r="V3909" s="77">
        <v>2.3816684746478631</v>
      </c>
      <c r="AC3909" s="77">
        <v>11.16</v>
      </c>
      <c r="AD3909" s="77">
        <v>10.62</v>
      </c>
      <c r="AH3909" s="77">
        <f>IF(AND(M3909&lt;Variables!$G$6,M3909&gt;Variables!$G$5),0,1)</f>
        <v>1</v>
      </c>
      <c r="AI3909" s="77">
        <f t="shared" si="124"/>
        <v>1</v>
      </c>
      <c r="AJ3909" s="77">
        <f>IF(I3909&gt;Variables!$G$7,0,1)</f>
        <v>0</v>
      </c>
      <c r="AK3909" s="77">
        <f>IF(F3909&gt;Variables!$G$8,0,1)</f>
        <v>1</v>
      </c>
      <c r="AL3909" s="77">
        <f>IF(G3909&gt;Variables!$G$9,0,1)</f>
        <v>1</v>
      </c>
      <c r="AM3909" s="77">
        <f>IF(AND(K3909&gt;Variables!$G$10,K3909&lt;Variables!$G$11),0,1)</f>
        <v>1</v>
      </c>
      <c r="AN3909" s="77">
        <f>IF(H3909&lt;Variables!$G$13,1,0)</f>
        <v>0</v>
      </c>
      <c r="AO3909" s="77">
        <f>IF(R3909&lt;Variables!$G$12,0,1)</f>
        <v>0</v>
      </c>
      <c r="AP3909" s="78">
        <f t="shared" si="125"/>
        <v>0</v>
      </c>
      <c r="AQ3909" s="77">
        <f>IF(V3909&lt;Variables!$G$15,1,0)</f>
        <v>1</v>
      </c>
      <c r="AR3909" s="77">
        <v>0</v>
      </c>
      <c r="AS3909" s="77">
        <v>0</v>
      </c>
      <c r="AT3909" s="77">
        <v>1</v>
      </c>
      <c r="AU3909" s="77">
        <v>0</v>
      </c>
      <c r="BA3909" s="77">
        <v>-1.81</v>
      </c>
    </row>
    <row r="3910" spans="3:53" x14ac:dyDescent="0.25">
      <c r="C3910" s="77" t="s">
        <v>523</v>
      </c>
      <c r="D3910" s="77" t="s">
        <v>500</v>
      </c>
      <c r="E3910" s="77">
        <v>1.4</v>
      </c>
      <c r="F3910" s="77">
        <v>30.77</v>
      </c>
      <c r="G3910" s="77">
        <v>-0.71</v>
      </c>
      <c r="H3910" s="77">
        <v>30.7</v>
      </c>
      <c r="I3910" s="77">
        <v>-4.4400000000000004</v>
      </c>
      <c r="J3910" s="77" t="s">
        <v>74</v>
      </c>
      <c r="K3910" s="77">
        <v>31.29</v>
      </c>
      <c r="L3910" s="77">
        <v>1.4690350000000001</v>
      </c>
      <c r="M3910" s="77">
        <v>-4.699343446548256</v>
      </c>
      <c r="N3910" s="77">
        <v>1.532376</v>
      </c>
      <c r="O3910" s="77">
        <v>-8.638610889233469</v>
      </c>
      <c r="P3910" s="77">
        <v>28740000</v>
      </c>
      <c r="Q3910" s="77">
        <v>545280</v>
      </c>
      <c r="R3910" s="77">
        <v>52.71</v>
      </c>
      <c r="S3910" s="77">
        <v>26.065000000000001</v>
      </c>
      <c r="T3910" s="77">
        <v>7.4859999999999989</v>
      </c>
      <c r="U3910" s="77">
        <v>15.202400000000001</v>
      </c>
      <c r="V3910" s="77">
        <v>2.0414207501346122</v>
      </c>
      <c r="AC3910" s="77">
        <v>1.42</v>
      </c>
      <c r="AD3910" s="77">
        <v>1.22</v>
      </c>
      <c r="AH3910" s="77">
        <f>IF(AND(M3910&lt;Variables!$G$6,M3910&gt;Variables!$G$5),0,1)</f>
        <v>0</v>
      </c>
      <c r="AI3910" s="77">
        <f t="shared" si="124"/>
        <v>1</v>
      </c>
      <c r="AJ3910" s="77">
        <f>IF(I3910&gt;Variables!$G$7,0,1)</f>
        <v>1</v>
      </c>
      <c r="AK3910" s="77">
        <f>IF(F3910&gt;Variables!$G$8,0,1)</f>
        <v>0</v>
      </c>
      <c r="AL3910" s="77">
        <f>IF(G3910&gt;Variables!$G$9,0,1)</f>
        <v>1</v>
      </c>
      <c r="AM3910" s="77">
        <f>IF(AND(K3910&gt;Variables!$G$10,K3910&lt;Variables!$G$11),0,1)</f>
        <v>1</v>
      </c>
      <c r="AN3910" s="77">
        <f>IF(H3910&lt;Variables!$G$13,1,0)</f>
        <v>1</v>
      </c>
      <c r="AO3910" s="77">
        <f>IF(R3910&lt;Variables!$G$12,0,1)</f>
        <v>1</v>
      </c>
      <c r="AP3910" s="78">
        <f t="shared" si="125"/>
        <v>0</v>
      </c>
      <c r="AQ3910" s="77">
        <f>IF(V3910&lt;Variables!$G$15,1,0)</f>
        <v>1</v>
      </c>
      <c r="AR3910" s="77">
        <v>0</v>
      </c>
      <c r="AS3910" s="77">
        <v>0</v>
      </c>
      <c r="AT3910" s="77">
        <v>1</v>
      </c>
      <c r="AU3910" s="77">
        <v>0</v>
      </c>
      <c r="BA3910" s="77">
        <v>-2.25</v>
      </c>
    </row>
    <row r="3911" spans="3:53" x14ac:dyDescent="0.25">
      <c r="C3911" s="77" t="s">
        <v>526</v>
      </c>
      <c r="D3911" s="77" t="s">
        <v>512</v>
      </c>
      <c r="E3911" s="77">
        <v>31.45</v>
      </c>
      <c r="F3911" s="77">
        <v>17.239999999999998</v>
      </c>
      <c r="G3911" s="77">
        <v>9.34</v>
      </c>
      <c r="H3911" s="77">
        <v>1140</v>
      </c>
      <c r="I3911" s="77">
        <v>1558.2850000000001</v>
      </c>
      <c r="J3911" s="77" t="s">
        <v>75</v>
      </c>
      <c r="K3911" s="77">
        <v>58.11</v>
      </c>
      <c r="L3911" s="77">
        <v>31.358172222222219</v>
      </c>
      <c r="M3911" s="77">
        <v>0.13338716772572101</v>
      </c>
      <c r="N3911" s="77">
        <v>30.832402222222221</v>
      </c>
      <c r="O3911" s="77">
        <v>1.8409132499208321</v>
      </c>
      <c r="P3911" s="77">
        <v>213300</v>
      </c>
      <c r="Q3911" s="77">
        <v>282830</v>
      </c>
      <c r="R3911" s="77">
        <v>0.75</v>
      </c>
      <c r="S3911" s="77">
        <v>24.585000000000001</v>
      </c>
      <c r="T3911" s="77">
        <v>7.5109999999999983</v>
      </c>
      <c r="U3911" s="77">
        <v>14.566800000000001</v>
      </c>
      <c r="V3911" s="77">
        <v>2.4444273820805531</v>
      </c>
      <c r="AC3911" s="77">
        <v>32.82</v>
      </c>
      <c r="AD3911" s="77">
        <v>28.9</v>
      </c>
      <c r="AH3911" s="77">
        <f>IF(AND(M3911&lt;Variables!$G$6,M3911&gt;Variables!$G$5),0,1)</f>
        <v>1</v>
      </c>
      <c r="AI3911" s="77">
        <f t="shared" si="124"/>
        <v>0</v>
      </c>
      <c r="AJ3911" s="77">
        <f>IF(I3911&gt;Variables!$G$7,0,1)</f>
        <v>0</v>
      </c>
      <c r="AK3911" s="77">
        <f>IF(F3911&gt;Variables!$G$8,0,1)</f>
        <v>0</v>
      </c>
      <c r="AL3911" s="77">
        <f>IF(G3911&gt;Variables!$G$9,0,1)</f>
        <v>1</v>
      </c>
      <c r="AM3911" s="77">
        <f>IF(AND(K3911&gt;Variables!$G$10,K3911&lt;Variables!$G$11),0,1)</f>
        <v>1</v>
      </c>
      <c r="AN3911" s="77">
        <f>IF(H3911&lt;Variables!$G$13,1,0)</f>
        <v>1</v>
      </c>
      <c r="AO3911" s="77">
        <f>IF(R3911&lt;Variables!$G$12,0,1)</f>
        <v>0</v>
      </c>
      <c r="AP3911" s="78">
        <f t="shared" si="125"/>
        <v>1</v>
      </c>
      <c r="AQ3911" s="77">
        <f>IF(V3911&lt;Variables!$G$15,1,0)</f>
        <v>1</v>
      </c>
      <c r="AR3911" s="77">
        <v>1</v>
      </c>
      <c r="AS3911" s="77">
        <v>0</v>
      </c>
      <c r="AT3911" s="77">
        <v>0</v>
      </c>
      <c r="AU3911" s="77">
        <v>0</v>
      </c>
      <c r="BA3911" s="77">
        <v>2</v>
      </c>
    </row>
    <row r="3912" spans="3:53" x14ac:dyDescent="0.25">
      <c r="C3912" s="77" t="s">
        <v>526</v>
      </c>
      <c r="D3912" s="77" t="s">
        <v>501</v>
      </c>
      <c r="E3912" s="77">
        <v>28.73</v>
      </c>
      <c r="F3912" s="77">
        <v>10.06</v>
      </c>
      <c r="G3912" s="77">
        <v>6.44</v>
      </c>
      <c r="H3912" s="77">
        <v>3860</v>
      </c>
      <c r="I3912" s="77">
        <v>1.9E-2</v>
      </c>
      <c r="J3912" s="77" t="s">
        <v>75</v>
      </c>
      <c r="K3912" s="77">
        <v>44.86</v>
      </c>
      <c r="L3912" s="77">
        <v>28.745561111111119</v>
      </c>
      <c r="M3912" s="77">
        <v>-0.87165148783359159</v>
      </c>
      <c r="N3912" s="77">
        <v>28.52384418604651</v>
      </c>
      <c r="O3912" s="77">
        <v>-0.1011230669273387</v>
      </c>
      <c r="P3912" s="77">
        <v>185621</v>
      </c>
      <c r="Q3912" s="77">
        <v>245553</v>
      </c>
      <c r="R3912" s="77">
        <v>0.76</v>
      </c>
      <c r="S3912" s="77">
        <v>24.585000000000001</v>
      </c>
      <c r="T3912" s="77">
        <v>7.5109999999999983</v>
      </c>
      <c r="U3912" s="77">
        <v>14.566800000000001</v>
      </c>
      <c r="V3912" s="77">
        <v>2.323473465069795</v>
      </c>
      <c r="AC3912" s="77">
        <v>30.89</v>
      </c>
      <c r="AD3912" s="77">
        <v>28.495000000000001</v>
      </c>
      <c r="AH3912" s="77">
        <f>IF(AND(M3912&lt;Variables!$G$6,M3912&gt;Variables!$G$5),0,1)</f>
        <v>1</v>
      </c>
      <c r="AI3912" s="77">
        <f t="shared" si="124"/>
        <v>0</v>
      </c>
      <c r="AJ3912" s="77">
        <f>IF(I3912&gt;Variables!$G$7,0,1)</f>
        <v>1</v>
      </c>
      <c r="AK3912" s="77">
        <f>IF(F3912&gt;Variables!$G$8,0,1)</f>
        <v>0</v>
      </c>
      <c r="AL3912" s="77">
        <f>IF(G3912&gt;Variables!$G$9,0,1)</f>
        <v>1</v>
      </c>
      <c r="AM3912" s="77">
        <f>IF(AND(K3912&gt;Variables!$G$10,K3912&lt;Variables!$G$11),0,1)</f>
        <v>1</v>
      </c>
      <c r="AN3912" s="77">
        <f>IF(H3912&lt;Variables!$G$13,1,0)</f>
        <v>0</v>
      </c>
      <c r="AO3912" s="77">
        <f>IF(R3912&lt;Variables!$G$12,0,1)</f>
        <v>0</v>
      </c>
      <c r="AP3912" s="78">
        <f t="shared" si="125"/>
        <v>1</v>
      </c>
      <c r="AQ3912" s="77">
        <f>IF(V3912&lt;Variables!$G$15,1,0)</f>
        <v>1</v>
      </c>
      <c r="AR3912" s="77">
        <v>1</v>
      </c>
      <c r="AS3912" s="77">
        <v>0</v>
      </c>
      <c r="AT3912" s="77">
        <v>0</v>
      </c>
      <c r="AU3912" s="77">
        <v>0</v>
      </c>
      <c r="BA3912" s="77">
        <v>2</v>
      </c>
    </row>
    <row r="3913" spans="3:53" x14ac:dyDescent="0.25">
      <c r="C3913" s="77" t="s">
        <v>526</v>
      </c>
      <c r="D3913" s="77" t="s">
        <v>507</v>
      </c>
      <c r="E3913" s="77">
        <v>26.43</v>
      </c>
      <c r="F3913" s="77">
        <v>9.2200000000000006</v>
      </c>
      <c r="G3913" s="77">
        <v>8.8699999999999992</v>
      </c>
      <c r="H3913" s="77">
        <v>3900</v>
      </c>
      <c r="I3913" s="77">
        <v>240.49100000000001</v>
      </c>
      <c r="J3913" s="77" t="s">
        <v>75</v>
      </c>
      <c r="K3913" s="77">
        <v>61.36</v>
      </c>
      <c r="L3913" s="77">
        <v>26.162085000000001</v>
      </c>
      <c r="M3913" s="77">
        <v>0.83294202277837504</v>
      </c>
      <c r="N3913" s="77">
        <v>25.876415999999999</v>
      </c>
      <c r="O3913" s="77">
        <v>1.94611185722165</v>
      </c>
      <c r="P3913" s="77">
        <v>4441000</v>
      </c>
      <c r="Q3913" s="77">
        <v>9769000</v>
      </c>
      <c r="R3913" s="77">
        <v>0.45</v>
      </c>
      <c r="S3913" s="77">
        <v>24.585000000000001</v>
      </c>
      <c r="T3913" s="77">
        <v>7.5109999999999983</v>
      </c>
      <c r="U3913" s="77">
        <v>14.566800000000001</v>
      </c>
      <c r="V3913" s="77">
        <v>2.4357062120658961</v>
      </c>
      <c r="AC3913" s="77">
        <v>26.84</v>
      </c>
      <c r="AD3913" s="77">
        <v>25.58</v>
      </c>
      <c r="AH3913" s="77">
        <f>IF(AND(M3913&lt;Variables!$G$6,M3913&gt;Variables!$G$5),0,1)</f>
        <v>1</v>
      </c>
      <c r="AI3913" s="77">
        <f t="shared" si="124"/>
        <v>0</v>
      </c>
      <c r="AJ3913" s="77">
        <f>IF(I3913&gt;Variables!$G$7,0,1)</f>
        <v>0</v>
      </c>
      <c r="AK3913" s="77">
        <f>IF(F3913&gt;Variables!$G$8,0,1)</f>
        <v>0</v>
      </c>
      <c r="AL3913" s="77">
        <f>IF(G3913&gt;Variables!$G$9,0,1)</f>
        <v>1</v>
      </c>
      <c r="AM3913" s="77">
        <f>IF(AND(K3913&gt;Variables!$G$10,K3913&lt;Variables!$G$11),0,1)</f>
        <v>1</v>
      </c>
      <c r="AN3913" s="77">
        <f>IF(H3913&lt;Variables!$G$13,1,0)</f>
        <v>0</v>
      </c>
      <c r="AO3913" s="77">
        <f>IF(R3913&lt;Variables!$G$12,0,1)</f>
        <v>0</v>
      </c>
      <c r="AP3913" s="78">
        <f t="shared" si="125"/>
        <v>1</v>
      </c>
      <c r="AQ3913" s="77">
        <f>IF(V3913&lt;Variables!$G$15,1,0)</f>
        <v>1</v>
      </c>
      <c r="AR3913" s="77">
        <v>0</v>
      </c>
      <c r="AS3913" s="77">
        <v>0</v>
      </c>
      <c r="AT3913" s="77">
        <v>1</v>
      </c>
      <c r="AU3913" s="77">
        <v>0</v>
      </c>
      <c r="BA3913" s="77">
        <v>-2.25</v>
      </c>
    </row>
    <row r="3914" spans="3:53" x14ac:dyDescent="0.25">
      <c r="C3914" s="77" t="s">
        <v>526</v>
      </c>
      <c r="D3914" s="77" t="s">
        <v>123</v>
      </c>
      <c r="E3914" s="77">
        <v>13.81</v>
      </c>
      <c r="F3914" s="77">
        <v>8.31</v>
      </c>
      <c r="G3914" s="77">
        <v>-1.58</v>
      </c>
      <c r="H3914" s="77">
        <v>5380</v>
      </c>
      <c r="I3914" s="77">
        <v>225.87700000000001</v>
      </c>
      <c r="J3914" s="77" t="s">
        <v>75</v>
      </c>
      <c r="K3914" s="77">
        <v>45.07</v>
      </c>
      <c r="L3914" s="77">
        <v>13.84102</v>
      </c>
      <c r="M3914" s="77">
        <v>-0.80066353491289199</v>
      </c>
      <c r="N3914" s="77">
        <v>13.890366</v>
      </c>
      <c r="O3914" s="77">
        <v>-1.153072568426192</v>
      </c>
      <c r="P3914" s="77">
        <v>78421000</v>
      </c>
      <c r="Q3914" s="77">
        <v>51236000</v>
      </c>
      <c r="R3914" s="77">
        <v>1.53</v>
      </c>
      <c r="S3914" s="77">
        <v>24.585000000000001</v>
      </c>
      <c r="T3914" s="77">
        <v>7.5109999999999983</v>
      </c>
      <c r="U3914" s="77">
        <v>14.566800000000001</v>
      </c>
      <c r="V3914" s="77">
        <v>2.325342732603811</v>
      </c>
      <c r="AC3914" s="77">
        <v>14.18</v>
      </c>
      <c r="AD3914" s="77">
        <v>13.11</v>
      </c>
      <c r="AH3914" s="77">
        <f>IF(AND(M3914&lt;Variables!$G$6,M3914&gt;Variables!$G$5),0,1)</f>
        <v>1</v>
      </c>
      <c r="AI3914" s="77">
        <f t="shared" si="124"/>
        <v>1</v>
      </c>
      <c r="AJ3914" s="77">
        <f>IF(I3914&gt;Variables!$G$7,0,1)</f>
        <v>0</v>
      </c>
      <c r="AK3914" s="77">
        <f>IF(F3914&gt;Variables!$G$8,0,1)</f>
        <v>1</v>
      </c>
      <c r="AL3914" s="77">
        <f>IF(G3914&gt;Variables!$G$9,0,1)</f>
        <v>1</v>
      </c>
      <c r="AM3914" s="77">
        <f>IF(AND(K3914&gt;Variables!$G$10,K3914&lt;Variables!$G$11),0,1)</f>
        <v>1</v>
      </c>
      <c r="AN3914" s="77">
        <f>IF(H3914&lt;Variables!$G$13,1,0)</f>
        <v>0</v>
      </c>
      <c r="AO3914" s="77">
        <f>IF(R3914&lt;Variables!$G$12,0,1)</f>
        <v>0</v>
      </c>
      <c r="AP3914" s="78">
        <f t="shared" si="125"/>
        <v>1</v>
      </c>
      <c r="AQ3914" s="77">
        <f>IF(V3914&lt;Variables!$G$15,1,0)</f>
        <v>1</v>
      </c>
      <c r="AR3914" s="77">
        <v>0</v>
      </c>
      <c r="AS3914" s="77">
        <v>0</v>
      </c>
      <c r="AT3914" s="77">
        <v>1</v>
      </c>
      <c r="AU3914" s="77">
        <v>0</v>
      </c>
      <c r="BA3914" s="77">
        <v>-2.25</v>
      </c>
    </row>
    <row r="3915" spans="3:53" x14ac:dyDescent="0.25">
      <c r="C3915" s="77" t="s">
        <v>526</v>
      </c>
      <c r="D3915" s="77" t="s">
        <v>475</v>
      </c>
      <c r="E3915" s="77">
        <v>55.83</v>
      </c>
      <c r="F3915" s="77">
        <v>8.23</v>
      </c>
      <c r="G3915" s="77">
        <v>6.34</v>
      </c>
      <c r="H3915" s="77">
        <v>5400</v>
      </c>
      <c r="I3915" s="77">
        <v>0.71499999999999997</v>
      </c>
      <c r="J3915" s="77" t="s">
        <v>75</v>
      </c>
      <c r="K3915" s="77">
        <v>63.82</v>
      </c>
      <c r="L3915" s="77">
        <v>54.884124999999997</v>
      </c>
      <c r="M3915" s="77">
        <v>1.4136601430741571</v>
      </c>
      <c r="N3915" s="77">
        <v>54.911089999999987</v>
      </c>
      <c r="O3915" s="77">
        <v>1.363859285983946</v>
      </c>
      <c r="P3915" s="77">
        <v>309511</v>
      </c>
      <c r="Q3915" s="77">
        <v>581914</v>
      </c>
      <c r="R3915" s="77">
        <v>0.53</v>
      </c>
      <c r="S3915" s="77">
        <v>24.585000000000001</v>
      </c>
      <c r="T3915" s="77">
        <v>7.5109999999999983</v>
      </c>
      <c r="U3915" s="77">
        <v>14.566800000000001</v>
      </c>
      <c r="V3915" s="77">
        <v>2.4169978064640731</v>
      </c>
      <c r="AC3915" s="77">
        <v>55.83</v>
      </c>
      <c r="AD3915" s="77">
        <v>51.72</v>
      </c>
      <c r="AH3915" s="77">
        <f>IF(AND(M3915&lt;Variables!$G$6,M3915&gt;Variables!$G$5),0,1)</f>
        <v>1</v>
      </c>
      <c r="AI3915" s="77">
        <f t="shared" si="124"/>
        <v>1</v>
      </c>
      <c r="AJ3915" s="77">
        <f>IF(I3915&gt;Variables!$G$7,0,1)</f>
        <v>1</v>
      </c>
      <c r="AK3915" s="77">
        <f>IF(F3915&gt;Variables!$G$8,0,1)</f>
        <v>1</v>
      </c>
      <c r="AL3915" s="77">
        <f>IF(G3915&gt;Variables!$G$9,0,1)</f>
        <v>1</v>
      </c>
      <c r="AM3915" s="77">
        <f>IF(AND(K3915&gt;Variables!$G$10,K3915&lt;Variables!$G$11),0,1)</f>
        <v>0</v>
      </c>
      <c r="AN3915" s="77">
        <f>IF(H3915&lt;Variables!$G$13,1,0)</f>
        <v>0</v>
      </c>
      <c r="AO3915" s="77">
        <f>IF(R3915&lt;Variables!$G$12,0,1)</f>
        <v>0</v>
      </c>
      <c r="AP3915" s="78">
        <f t="shared" si="125"/>
        <v>1</v>
      </c>
      <c r="AQ3915" s="77">
        <f>IF(V3915&lt;Variables!$G$15,1,0)</f>
        <v>1</v>
      </c>
      <c r="AR3915" s="77">
        <v>0</v>
      </c>
      <c r="AS3915" s="77">
        <v>0</v>
      </c>
      <c r="AT3915" s="77">
        <v>1</v>
      </c>
      <c r="AU3915" s="77">
        <v>0</v>
      </c>
      <c r="BA3915" s="77">
        <v>-2.25</v>
      </c>
    </row>
    <row r="3916" spans="3:53" x14ac:dyDescent="0.25">
      <c r="C3916" s="77" t="s">
        <v>526</v>
      </c>
      <c r="D3916" s="77" t="s">
        <v>195</v>
      </c>
      <c r="E3916" s="77">
        <v>35.28</v>
      </c>
      <c r="F3916" s="77">
        <v>7.81</v>
      </c>
      <c r="G3916" s="77">
        <v>5.92</v>
      </c>
      <c r="H3916" s="77">
        <v>3910</v>
      </c>
      <c r="I3916" s="77">
        <v>7.7560000000000002</v>
      </c>
      <c r="J3916" s="77" t="s">
        <v>75</v>
      </c>
      <c r="K3916" s="77">
        <v>63.44</v>
      </c>
      <c r="L3916" s="77">
        <v>34.970500000000001</v>
      </c>
      <c r="M3916" s="77">
        <v>0.58477859910494812</v>
      </c>
      <c r="N3916" s="77">
        <v>34.941014000000003</v>
      </c>
      <c r="O3916" s="77">
        <v>0.66966001616322424</v>
      </c>
      <c r="P3916" s="77">
        <v>273437</v>
      </c>
      <c r="Q3916" s="77">
        <v>698489</v>
      </c>
      <c r="R3916" s="77">
        <v>0.39</v>
      </c>
      <c r="S3916" s="77">
        <v>24.585000000000001</v>
      </c>
      <c r="T3916" s="77">
        <v>7.5109999999999983</v>
      </c>
      <c r="U3916" s="77">
        <v>14.566800000000001</v>
      </c>
      <c r="V3916" s="77">
        <v>2.46833613883702</v>
      </c>
      <c r="AC3916" s="77">
        <v>35.342300000000002</v>
      </c>
      <c r="AD3916" s="77">
        <v>32.35</v>
      </c>
      <c r="AH3916" s="77">
        <f>IF(AND(M3916&lt;Variables!$G$6,M3916&gt;Variables!$G$5),0,1)</f>
        <v>1</v>
      </c>
      <c r="AI3916" s="77">
        <f t="shared" si="124"/>
        <v>0</v>
      </c>
      <c r="AJ3916" s="77">
        <f>IF(I3916&gt;Variables!$G$7,0,1)</f>
        <v>1</v>
      </c>
      <c r="AK3916" s="77">
        <f>IF(F3916&gt;Variables!$G$8,0,1)</f>
        <v>1</v>
      </c>
      <c r="AL3916" s="77">
        <f>IF(G3916&gt;Variables!$G$9,0,1)</f>
        <v>1</v>
      </c>
      <c r="AM3916" s="77">
        <f>IF(AND(K3916&gt;Variables!$G$10,K3916&lt;Variables!$G$11),0,1)</f>
        <v>0</v>
      </c>
      <c r="AN3916" s="77">
        <f>IF(H3916&lt;Variables!$G$13,1,0)</f>
        <v>0</v>
      </c>
      <c r="AO3916" s="77">
        <f>IF(R3916&lt;Variables!$G$12,0,1)</f>
        <v>0</v>
      </c>
      <c r="AP3916" s="78">
        <f t="shared" si="125"/>
        <v>1</v>
      </c>
      <c r="AQ3916" s="77">
        <f>IF(V3916&lt;Variables!$G$15,1,0)</f>
        <v>1</v>
      </c>
      <c r="AR3916" s="77">
        <v>0</v>
      </c>
      <c r="AS3916" s="77">
        <v>0</v>
      </c>
      <c r="AT3916" s="77">
        <v>1</v>
      </c>
      <c r="AU3916" s="77">
        <v>0</v>
      </c>
      <c r="BA3916" s="77">
        <v>-1.64</v>
      </c>
    </row>
    <row r="3917" spans="3:53" x14ac:dyDescent="0.25">
      <c r="C3917" s="77" t="s">
        <v>526</v>
      </c>
      <c r="D3917" s="77" t="s">
        <v>83</v>
      </c>
      <c r="E3917" s="77">
        <v>31.22</v>
      </c>
      <c r="F3917" s="77">
        <v>7.67</v>
      </c>
      <c r="G3917" s="77">
        <v>4.01</v>
      </c>
      <c r="H3917" s="77">
        <v>26840</v>
      </c>
      <c r="I3917" s="77">
        <v>38.860999999999997</v>
      </c>
      <c r="J3917" s="77" t="s">
        <v>75</v>
      </c>
      <c r="K3917" s="77">
        <v>59.87</v>
      </c>
      <c r="L3917" s="77">
        <v>31.115994999999991</v>
      </c>
      <c r="M3917" s="77">
        <v>0.1092846299789148</v>
      </c>
      <c r="N3917" s="77">
        <v>30.786258</v>
      </c>
      <c r="O3917" s="77">
        <v>1.1815076713772581</v>
      </c>
      <c r="P3917" s="77">
        <v>5566000</v>
      </c>
      <c r="Q3917" s="77">
        <v>14015000</v>
      </c>
      <c r="R3917" s="77">
        <v>0.4</v>
      </c>
      <c r="S3917" s="77">
        <v>24.585000000000001</v>
      </c>
      <c r="T3917" s="77">
        <v>7.5109999999999983</v>
      </c>
      <c r="U3917" s="77">
        <v>14.566800000000001</v>
      </c>
      <c r="V3917" s="77">
        <v>2.463296689328236</v>
      </c>
      <c r="AC3917" s="77">
        <v>31.29</v>
      </c>
      <c r="AD3917" s="77">
        <v>30.55</v>
      </c>
      <c r="AH3917" s="77">
        <f>IF(AND(M3917&lt;Variables!$G$6,M3917&gt;Variables!$G$5),0,1)</f>
        <v>1</v>
      </c>
      <c r="AI3917" s="77">
        <f t="shared" si="124"/>
        <v>0</v>
      </c>
      <c r="AJ3917" s="77">
        <f>IF(I3917&gt;Variables!$G$7,0,1)</f>
        <v>1</v>
      </c>
      <c r="AK3917" s="77">
        <f>IF(F3917&gt;Variables!$G$8,0,1)</f>
        <v>1</v>
      </c>
      <c r="AL3917" s="77">
        <f>IF(G3917&gt;Variables!$G$9,0,1)</f>
        <v>1</v>
      </c>
      <c r="AM3917" s="77">
        <f>IF(AND(K3917&gt;Variables!$G$10,K3917&lt;Variables!$G$11),0,1)</f>
        <v>1</v>
      </c>
      <c r="AN3917" s="77">
        <f>IF(H3917&lt;Variables!$G$13,1,0)</f>
        <v>0</v>
      </c>
      <c r="AO3917" s="77">
        <f>IF(R3917&lt;Variables!$G$12,0,1)</f>
        <v>0</v>
      </c>
      <c r="AP3917" s="78">
        <f t="shared" si="125"/>
        <v>1</v>
      </c>
      <c r="AQ3917" s="77">
        <f>IF(V3917&lt;Variables!$G$15,1,0)</f>
        <v>1</v>
      </c>
      <c r="AR3917" s="77">
        <v>0</v>
      </c>
      <c r="AS3917" s="77">
        <v>1</v>
      </c>
      <c r="AT3917" s="77">
        <v>0</v>
      </c>
      <c r="AU3917" s="77">
        <v>0</v>
      </c>
      <c r="BA3917" s="77">
        <v>-0.55000000000000004</v>
      </c>
    </row>
    <row r="3918" spans="3:53" x14ac:dyDescent="0.25">
      <c r="C3918" s="77" t="s">
        <v>526</v>
      </c>
      <c r="D3918" s="77" t="s">
        <v>166</v>
      </c>
      <c r="E3918" s="77">
        <v>59.8</v>
      </c>
      <c r="F3918" s="77">
        <v>6.82</v>
      </c>
      <c r="G3918" s="77">
        <v>7.28</v>
      </c>
      <c r="H3918" s="77">
        <v>8500</v>
      </c>
      <c r="I3918" s="77">
        <v>427.84800000000001</v>
      </c>
      <c r="J3918" s="77" t="s">
        <v>75</v>
      </c>
      <c r="K3918" s="77">
        <v>47.6</v>
      </c>
      <c r="L3918" s="77">
        <v>59.675375000000003</v>
      </c>
      <c r="M3918" s="77">
        <v>-8.4415053948124152E-2</v>
      </c>
      <c r="N3918" s="77">
        <v>59.844630000000002</v>
      </c>
      <c r="O3918" s="77">
        <v>-0.36700034739958309</v>
      </c>
      <c r="P3918" s="77">
        <v>1481000</v>
      </c>
      <c r="Q3918" s="77">
        <v>1663000</v>
      </c>
      <c r="R3918" s="77">
        <v>0.89</v>
      </c>
      <c r="S3918" s="77">
        <v>24.585000000000001</v>
      </c>
      <c r="T3918" s="77">
        <v>7.5109999999999983</v>
      </c>
      <c r="U3918" s="77">
        <v>14.566800000000001</v>
      </c>
      <c r="V3918" s="77">
        <v>2.3437456937807259</v>
      </c>
      <c r="AC3918" s="77">
        <v>59.81</v>
      </c>
      <c r="AD3918" s="77">
        <v>58.12</v>
      </c>
      <c r="AH3918" s="77">
        <f>IF(AND(M3918&lt;Variables!$G$6,M3918&gt;Variables!$G$5),0,1)</f>
        <v>1</v>
      </c>
      <c r="AI3918" s="77">
        <f t="shared" si="124"/>
        <v>1</v>
      </c>
      <c r="AJ3918" s="77">
        <f>IF(I3918&gt;Variables!$G$7,0,1)</f>
        <v>0</v>
      </c>
      <c r="AK3918" s="77">
        <f>IF(F3918&gt;Variables!$G$8,0,1)</f>
        <v>1</v>
      </c>
      <c r="AL3918" s="77">
        <f>IF(G3918&gt;Variables!$G$9,0,1)</f>
        <v>1</v>
      </c>
      <c r="AM3918" s="77">
        <f>IF(AND(K3918&gt;Variables!$G$10,K3918&lt;Variables!$G$11),0,1)</f>
        <v>1</v>
      </c>
      <c r="AN3918" s="77">
        <f>IF(H3918&lt;Variables!$G$13,1,0)</f>
        <v>0</v>
      </c>
      <c r="AO3918" s="77">
        <f>IF(R3918&lt;Variables!$G$12,0,1)</f>
        <v>0</v>
      </c>
      <c r="AP3918" s="78">
        <f t="shared" si="125"/>
        <v>1</v>
      </c>
      <c r="AQ3918" s="77">
        <f>IF(V3918&lt;Variables!$G$15,1,0)</f>
        <v>1</v>
      </c>
      <c r="AR3918" s="77">
        <v>0</v>
      </c>
      <c r="AS3918" s="77">
        <v>0</v>
      </c>
      <c r="AT3918" s="77">
        <v>1</v>
      </c>
      <c r="AU3918" s="77">
        <v>0</v>
      </c>
      <c r="BA3918" s="77">
        <v>-2.25</v>
      </c>
    </row>
    <row r="3919" spans="3:53" x14ac:dyDescent="0.25">
      <c r="C3919" s="77" t="s">
        <v>526</v>
      </c>
      <c r="D3919" s="77" t="s">
        <v>495</v>
      </c>
      <c r="E3919" s="77">
        <v>5.67</v>
      </c>
      <c r="F3919" s="77">
        <v>22.22</v>
      </c>
      <c r="G3919" s="77">
        <v>8.64</v>
      </c>
      <c r="H3919" s="77">
        <v>37.92</v>
      </c>
      <c r="I3919" s="77">
        <v>-0.107</v>
      </c>
      <c r="J3919" s="77" t="s">
        <v>74</v>
      </c>
      <c r="K3919" s="77">
        <v>40.43</v>
      </c>
      <c r="L3919" s="77">
        <v>5.8664842105263153</v>
      </c>
      <c r="M3919" s="77">
        <v>-3.519726690064513</v>
      </c>
      <c r="N3919" s="77">
        <v>5.8789220000000002</v>
      </c>
      <c r="O3919" s="77">
        <v>-3.723845970400697</v>
      </c>
      <c r="P3919" s="77">
        <v>809710</v>
      </c>
      <c r="Q3919" s="77">
        <v>117980</v>
      </c>
      <c r="R3919" s="77">
        <v>6.86</v>
      </c>
      <c r="S3919" s="77">
        <v>24.585000000000001</v>
      </c>
      <c r="T3919" s="77">
        <v>7.5109999999999983</v>
      </c>
      <c r="U3919" s="77">
        <v>14.566800000000001</v>
      </c>
      <c r="V3919" s="77">
        <v>2.2620889245254041</v>
      </c>
      <c r="AC3919" s="77">
        <v>5.7</v>
      </c>
      <c r="AD3919" s="77">
        <v>5.15</v>
      </c>
      <c r="AH3919" s="77">
        <f>IF(AND(M3919&lt;Variables!$G$6,M3919&gt;Variables!$G$5),0,1)</f>
        <v>0</v>
      </c>
      <c r="AI3919" s="77">
        <f t="shared" si="124"/>
        <v>1</v>
      </c>
      <c r="AJ3919" s="77">
        <f>IF(I3919&gt;Variables!$G$7,0,1)</f>
        <v>1</v>
      </c>
      <c r="AK3919" s="77">
        <f>IF(F3919&gt;Variables!$G$8,0,1)</f>
        <v>0</v>
      </c>
      <c r="AL3919" s="77">
        <f>IF(G3919&gt;Variables!$G$9,0,1)</f>
        <v>1</v>
      </c>
      <c r="AM3919" s="77">
        <f>IF(AND(K3919&gt;Variables!$G$10,K3919&lt;Variables!$G$11),0,1)</f>
        <v>1</v>
      </c>
      <c r="AN3919" s="77">
        <f>IF(H3919&lt;Variables!$G$13,1,0)</f>
        <v>1</v>
      </c>
      <c r="AO3919" s="77">
        <f>IF(R3919&lt;Variables!$G$12,0,1)</f>
        <v>1</v>
      </c>
      <c r="AP3919" s="78">
        <f t="shared" si="125"/>
        <v>0</v>
      </c>
      <c r="AQ3919" s="77">
        <f>IF(V3919&lt;Variables!$G$15,1,0)</f>
        <v>1</v>
      </c>
      <c r="AR3919" s="77">
        <v>0</v>
      </c>
      <c r="AS3919" s="77">
        <v>0</v>
      </c>
      <c r="AT3919" s="77">
        <v>1</v>
      </c>
      <c r="AU3919" s="77">
        <v>0</v>
      </c>
      <c r="BA3919" s="77">
        <v>-2.25</v>
      </c>
    </row>
    <row r="3920" spans="3:53" x14ac:dyDescent="0.25">
      <c r="C3920" s="77" t="s">
        <v>526</v>
      </c>
      <c r="D3920" s="77" t="s">
        <v>497</v>
      </c>
      <c r="E3920" s="77">
        <v>5.15</v>
      </c>
      <c r="F3920" s="77">
        <v>21.73</v>
      </c>
      <c r="G3920" s="77">
        <v>23.05</v>
      </c>
      <c r="H3920" s="77">
        <v>41.09</v>
      </c>
      <c r="I3920" s="77">
        <v>-14.257</v>
      </c>
      <c r="J3920" s="77" t="s">
        <v>74</v>
      </c>
      <c r="K3920" s="77">
        <v>70.95</v>
      </c>
      <c r="L3920" s="77">
        <v>5.0020349999999993</v>
      </c>
      <c r="M3920" s="77">
        <v>4.5514475608427558</v>
      </c>
      <c r="N3920" s="77">
        <v>5.0898279999999998</v>
      </c>
      <c r="O3920" s="77">
        <v>2.748069286427762</v>
      </c>
      <c r="P3920" s="77">
        <v>2200000</v>
      </c>
      <c r="Q3920" s="77">
        <v>49940</v>
      </c>
      <c r="R3920" s="77">
        <v>44.05</v>
      </c>
      <c r="S3920" s="77">
        <v>24.585000000000001</v>
      </c>
      <c r="T3920" s="77">
        <v>7.5109999999999983</v>
      </c>
      <c r="U3920" s="77">
        <v>14.566800000000001</v>
      </c>
      <c r="V3920" s="77">
        <v>2.1903254007758828</v>
      </c>
      <c r="AC3920" s="77">
        <v>5.73</v>
      </c>
      <c r="AD3920" s="77">
        <v>4.8099999999999996</v>
      </c>
      <c r="AH3920" s="77">
        <f>IF(AND(M3920&lt;Variables!$G$6,M3920&gt;Variables!$G$5),0,1)</f>
        <v>1</v>
      </c>
      <c r="AI3920" s="77">
        <f t="shared" si="124"/>
        <v>1</v>
      </c>
      <c r="AJ3920" s="77">
        <f>IF(I3920&gt;Variables!$G$7,0,1)</f>
        <v>1</v>
      </c>
      <c r="AK3920" s="77">
        <f>IF(F3920&gt;Variables!$G$8,0,1)</f>
        <v>0</v>
      </c>
      <c r="AL3920" s="77">
        <f>IF(G3920&gt;Variables!$G$9,0,1)</f>
        <v>0</v>
      </c>
      <c r="AM3920" s="77">
        <f>IF(AND(K3920&gt;Variables!$G$10,K3920&lt;Variables!$G$11),0,1)</f>
        <v>1</v>
      </c>
      <c r="AN3920" s="77">
        <f>IF(H3920&lt;Variables!$G$13,1,0)</f>
        <v>1</v>
      </c>
      <c r="AO3920" s="77">
        <f>IF(R3920&lt;Variables!$G$12,0,1)</f>
        <v>1</v>
      </c>
      <c r="AP3920" s="78">
        <f t="shared" si="125"/>
        <v>0</v>
      </c>
      <c r="AQ3920" s="77">
        <f>IF(V3920&lt;Variables!$G$15,1,0)</f>
        <v>1</v>
      </c>
      <c r="AR3920" s="77">
        <v>1</v>
      </c>
      <c r="AS3920" s="77">
        <v>0</v>
      </c>
      <c r="AT3920" s="77">
        <v>0</v>
      </c>
      <c r="AU3920" s="77">
        <v>0</v>
      </c>
      <c r="BA3920" s="77">
        <v>2</v>
      </c>
    </row>
    <row r="3921" spans="3:53" x14ac:dyDescent="0.25">
      <c r="C3921" s="77" t="s">
        <v>526</v>
      </c>
      <c r="D3921" s="77" t="s">
        <v>500</v>
      </c>
      <c r="E3921" s="77">
        <v>1.4</v>
      </c>
      <c r="F3921" s="77">
        <v>20.2</v>
      </c>
      <c r="G3921" s="77">
        <v>-0.35</v>
      </c>
      <c r="H3921" s="77">
        <v>30.7</v>
      </c>
      <c r="I3921" s="77">
        <v>-4.33</v>
      </c>
      <c r="J3921" s="77" t="s">
        <v>74</v>
      </c>
      <c r="K3921" s="77">
        <v>37.5</v>
      </c>
      <c r="L3921" s="77">
        <v>1.4403600000000001</v>
      </c>
      <c r="M3921" s="77">
        <v>-2.454941820100534</v>
      </c>
      <c r="N3921" s="77">
        <v>1.5252520000000001</v>
      </c>
      <c r="O3921" s="77">
        <v>-7.8840742382242288</v>
      </c>
      <c r="P3921" s="77">
        <v>39110000</v>
      </c>
      <c r="Q3921" s="77">
        <v>545280</v>
      </c>
      <c r="R3921" s="77">
        <v>71.72</v>
      </c>
      <c r="S3921" s="77">
        <v>24.585000000000001</v>
      </c>
      <c r="T3921" s="77">
        <v>7.5109999999999983</v>
      </c>
      <c r="U3921" s="77">
        <v>14.566800000000001</v>
      </c>
      <c r="V3921" s="77">
        <v>2.212705087616984</v>
      </c>
      <c r="AC3921" s="77">
        <v>1.42</v>
      </c>
      <c r="AD3921" s="77">
        <v>1.22</v>
      </c>
      <c r="AH3921" s="77">
        <f>IF(AND(M3921&lt;Variables!$G$6,M3921&gt;Variables!$G$5),0,1)</f>
        <v>0</v>
      </c>
      <c r="AI3921" s="77">
        <f t="shared" si="124"/>
        <v>1</v>
      </c>
      <c r="AJ3921" s="77">
        <f>IF(I3921&gt;Variables!$G$7,0,1)</f>
        <v>1</v>
      </c>
      <c r="AK3921" s="77">
        <f>IF(F3921&gt;Variables!$G$8,0,1)</f>
        <v>0</v>
      </c>
      <c r="AL3921" s="77">
        <f>IF(G3921&gt;Variables!$G$9,0,1)</f>
        <v>1</v>
      </c>
      <c r="AM3921" s="77">
        <f>IF(AND(K3921&gt;Variables!$G$10,K3921&lt;Variables!$G$11),0,1)</f>
        <v>1</v>
      </c>
      <c r="AN3921" s="77">
        <f>IF(H3921&lt;Variables!$G$13,1,0)</f>
        <v>1</v>
      </c>
      <c r="AO3921" s="77">
        <f>IF(R3921&lt;Variables!$G$12,0,1)</f>
        <v>1</v>
      </c>
      <c r="AP3921" s="78">
        <f t="shared" si="125"/>
        <v>0</v>
      </c>
      <c r="AQ3921" s="77">
        <f>IF(V3921&lt;Variables!$G$15,1,0)</f>
        <v>1</v>
      </c>
      <c r="AR3921" s="77">
        <v>0</v>
      </c>
      <c r="AS3921" s="77">
        <v>0</v>
      </c>
      <c r="AT3921" s="77">
        <v>1</v>
      </c>
      <c r="AU3921" s="77">
        <v>0</v>
      </c>
      <c r="BA3921" s="77">
        <v>-2.25</v>
      </c>
    </row>
    <row r="3922" spans="3:53" x14ac:dyDescent="0.25">
      <c r="C3922" s="77" t="s">
        <v>526</v>
      </c>
      <c r="D3922" s="77" t="s">
        <v>525</v>
      </c>
      <c r="E3922" s="77">
        <v>1.56</v>
      </c>
      <c r="F3922" s="77">
        <v>16.670000000000002</v>
      </c>
      <c r="G3922" s="77">
        <v>14.6</v>
      </c>
      <c r="H3922" s="77">
        <v>550.02</v>
      </c>
      <c r="I3922" s="77">
        <v>-17.311</v>
      </c>
      <c r="J3922" s="77" t="s">
        <v>74</v>
      </c>
      <c r="K3922" s="77">
        <v>52.11</v>
      </c>
      <c r="L3922" s="77">
        <v>1.5808949999999999</v>
      </c>
      <c r="M3922" s="77">
        <v>-0.68916657969061057</v>
      </c>
      <c r="N3922" s="77">
        <v>1.55246</v>
      </c>
      <c r="O3922" s="77">
        <v>1.129819769913549</v>
      </c>
      <c r="P3922" s="77">
        <v>11350000</v>
      </c>
      <c r="Q3922" s="77">
        <v>3050000</v>
      </c>
      <c r="R3922" s="77">
        <v>3.72</v>
      </c>
      <c r="S3922" s="77">
        <v>24.585000000000001</v>
      </c>
      <c r="T3922" s="77">
        <v>7.5109999999999983</v>
      </c>
      <c r="U3922" s="77">
        <v>14.566800000000001</v>
      </c>
      <c r="V3922" s="77">
        <v>2.4109774916752849</v>
      </c>
      <c r="AC3922" s="77">
        <v>1.9</v>
      </c>
      <c r="AD3922" s="77">
        <v>1.5</v>
      </c>
      <c r="AH3922" s="77">
        <f>IF(AND(M3922&lt;Variables!$G$6,M3922&gt;Variables!$G$5),0,1)</f>
        <v>1</v>
      </c>
      <c r="AI3922" s="77">
        <f t="shared" si="124"/>
        <v>0</v>
      </c>
      <c r="AJ3922" s="77">
        <f>IF(I3922&gt;Variables!$G$7,0,1)</f>
        <v>1</v>
      </c>
      <c r="AK3922" s="77">
        <f>IF(F3922&gt;Variables!$G$8,0,1)</f>
        <v>0</v>
      </c>
      <c r="AL3922" s="77">
        <f>IF(G3922&gt;Variables!$G$9,0,1)</f>
        <v>0</v>
      </c>
      <c r="AM3922" s="77">
        <f>IF(AND(K3922&gt;Variables!$G$10,K3922&lt;Variables!$G$11),0,1)</f>
        <v>1</v>
      </c>
      <c r="AN3922" s="77">
        <f>IF(H3922&lt;Variables!$G$13,1,0)</f>
        <v>1</v>
      </c>
      <c r="AO3922" s="77">
        <f>IF(R3922&lt;Variables!$G$12,0,1)</f>
        <v>1</v>
      </c>
      <c r="AP3922" s="78">
        <f t="shared" si="125"/>
        <v>0</v>
      </c>
      <c r="AQ3922" s="77">
        <f>IF(V3922&lt;Variables!$G$15,1,0)</f>
        <v>1</v>
      </c>
      <c r="AR3922" s="77">
        <v>1</v>
      </c>
      <c r="AS3922" s="77">
        <v>0</v>
      </c>
      <c r="AT3922" s="77">
        <v>0</v>
      </c>
      <c r="AU3922" s="77">
        <v>0</v>
      </c>
      <c r="BA3922" s="77">
        <v>2</v>
      </c>
    </row>
    <row r="3923" spans="3:53" x14ac:dyDescent="0.25">
      <c r="C3923" s="77" t="s">
        <v>526</v>
      </c>
      <c r="D3923" s="77" t="s">
        <v>388</v>
      </c>
      <c r="E3923" s="77">
        <v>18.66</v>
      </c>
      <c r="F3923" s="77">
        <v>13.6</v>
      </c>
      <c r="G3923" s="77">
        <v>9.85</v>
      </c>
      <c r="H3923" s="77">
        <v>323.14</v>
      </c>
      <c r="I3923" s="77">
        <v>79200.945999999996</v>
      </c>
      <c r="J3923" s="77" t="s">
        <v>74</v>
      </c>
      <c r="K3923" s="77">
        <v>35.5</v>
      </c>
      <c r="L3923" s="77">
        <v>19.135995000000001</v>
      </c>
      <c r="M3923" s="77">
        <v>-2.98387933316245</v>
      </c>
      <c r="N3923" s="77">
        <v>19.176583999999998</v>
      </c>
      <c r="O3923" s="77">
        <v>-3.1892228563752392</v>
      </c>
      <c r="P3923" s="77">
        <v>7000000</v>
      </c>
      <c r="Q3923" s="77">
        <v>3470000</v>
      </c>
      <c r="R3923" s="77">
        <v>2.02</v>
      </c>
      <c r="S3923" s="77">
        <v>24.585000000000001</v>
      </c>
      <c r="T3923" s="77">
        <v>7.5109999999999983</v>
      </c>
      <c r="U3923" s="77">
        <v>14.566800000000001</v>
      </c>
      <c r="V3923" s="77">
        <v>2.1694079317067132</v>
      </c>
      <c r="AC3923" s="77">
        <v>22.68</v>
      </c>
      <c r="AD3923" s="77">
        <v>18.059999999999999</v>
      </c>
      <c r="AH3923" s="77">
        <f>IF(AND(M3923&lt;Variables!$G$6,M3923&gt;Variables!$G$5),0,1)</f>
        <v>0</v>
      </c>
      <c r="AI3923" s="77">
        <f t="shared" si="124"/>
        <v>1</v>
      </c>
      <c r="AJ3923" s="77">
        <f>IF(I3923&gt;Variables!$G$7,0,1)</f>
        <v>0</v>
      </c>
      <c r="AK3923" s="77">
        <f>IF(F3923&gt;Variables!$G$8,0,1)</f>
        <v>0</v>
      </c>
      <c r="AL3923" s="77">
        <f>IF(G3923&gt;Variables!$G$9,0,1)</f>
        <v>1</v>
      </c>
      <c r="AM3923" s="77">
        <f>IF(AND(K3923&gt;Variables!$G$10,K3923&lt;Variables!$G$11),0,1)</f>
        <v>1</v>
      </c>
      <c r="AN3923" s="77">
        <f>IF(H3923&lt;Variables!$G$13,1,0)</f>
        <v>1</v>
      </c>
      <c r="AO3923" s="77">
        <f>IF(R3923&lt;Variables!$G$12,0,1)</f>
        <v>0</v>
      </c>
      <c r="AP3923" s="78">
        <f t="shared" si="125"/>
        <v>0</v>
      </c>
      <c r="AQ3923" s="77">
        <f>IF(V3923&lt;Variables!$G$15,1,0)</f>
        <v>1</v>
      </c>
      <c r="AR3923" s="77">
        <v>0</v>
      </c>
      <c r="AS3923" s="77">
        <v>0</v>
      </c>
      <c r="AT3923" s="77">
        <v>1</v>
      </c>
      <c r="AU3923" s="77">
        <v>0</v>
      </c>
      <c r="BA3923" s="77">
        <v>-2.25</v>
      </c>
    </row>
    <row r="3924" spans="3:53" x14ac:dyDescent="0.25">
      <c r="C3924" s="77" t="s">
        <v>526</v>
      </c>
      <c r="D3924" s="77" t="s">
        <v>524</v>
      </c>
      <c r="E3924" s="77">
        <v>7.61</v>
      </c>
      <c r="F3924" s="77">
        <v>29.48</v>
      </c>
      <c r="G3924" s="77">
        <v>25.45</v>
      </c>
      <c r="H3924" s="77">
        <v>208.66</v>
      </c>
      <c r="I3924" s="77">
        <v>-8.8439999999999994</v>
      </c>
      <c r="J3924" s="77" t="s">
        <v>75</v>
      </c>
      <c r="K3924" s="77">
        <v>63.36</v>
      </c>
      <c r="L3924" s="77">
        <v>7.450944999999999</v>
      </c>
      <c r="M3924" s="77">
        <v>2.5373291575766652</v>
      </c>
      <c r="N3924" s="77">
        <v>6.8102819999999999</v>
      </c>
      <c r="O3924" s="77">
        <v>12.18331340757989</v>
      </c>
      <c r="P3924" s="77">
        <v>21450000</v>
      </c>
      <c r="Q3924" s="77">
        <v>18770000</v>
      </c>
      <c r="R3924" s="77">
        <v>1.1399999999999999</v>
      </c>
      <c r="S3924" s="77">
        <v>24.585000000000001</v>
      </c>
      <c r="T3924" s="77">
        <v>7.5109999999999983</v>
      </c>
      <c r="U3924" s="77">
        <v>14.566800000000001</v>
      </c>
      <c r="V3924" s="77">
        <v>2.3415395456323989</v>
      </c>
      <c r="AC3924" s="77">
        <v>9.35</v>
      </c>
      <c r="AD3924" s="77">
        <v>7.22</v>
      </c>
      <c r="AH3924" s="77">
        <f>IF(AND(M3924&lt;Variables!$G$6,M3924&gt;Variables!$G$5),0,1)</f>
        <v>1</v>
      </c>
      <c r="AI3924" s="77">
        <f t="shared" si="124"/>
        <v>0</v>
      </c>
      <c r="AJ3924" s="77">
        <f>IF(I3924&gt;Variables!$G$7,0,1)</f>
        <v>1</v>
      </c>
      <c r="AK3924" s="77">
        <f>IF(F3924&gt;Variables!$G$8,0,1)</f>
        <v>0</v>
      </c>
      <c r="AL3924" s="77">
        <f>IF(G3924&gt;Variables!$G$9,0,1)</f>
        <v>0</v>
      </c>
      <c r="AM3924" s="77">
        <f>IF(AND(K3924&gt;Variables!$G$10,K3924&lt;Variables!$G$11),0,1)</f>
        <v>0</v>
      </c>
      <c r="AN3924" s="77">
        <f>IF(H3924&lt;Variables!$G$13,1,0)</f>
        <v>1</v>
      </c>
      <c r="AO3924" s="77">
        <f>IF(R3924&lt;Variables!$G$12,0,1)</f>
        <v>0</v>
      </c>
      <c r="AP3924" s="78">
        <f t="shared" si="125"/>
        <v>1</v>
      </c>
      <c r="AQ3924" s="77">
        <f>IF(V3924&lt;Variables!$G$15,1,0)</f>
        <v>1</v>
      </c>
      <c r="AR3924" s="77">
        <v>1</v>
      </c>
      <c r="AS3924" s="77">
        <v>0</v>
      </c>
      <c r="AT3924" s="77">
        <v>0</v>
      </c>
      <c r="AU3924" s="77">
        <v>0</v>
      </c>
      <c r="BA3924" s="77">
        <v>2</v>
      </c>
    </row>
    <row r="3925" spans="3:53" x14ac:dyDescent="0.25">
      <c r="C3925" s="77" t="s">
        <v>526</v>
      </c>
      <c r="D3925" s="77" t="s">
        <v>451</v>
      </c>
      <c r="E3925" s="77">
        <v>23.38</v>
      </c>
      <c r="F3925" s="77">
        <v>8.76</v>
      </c>
      <c r="G3925" s="77">
        <v>6.74</v>
      </c>
      <c r="H3925" s="77">
        <v>12530</v>
      </c>
      <c r="I3925" s="77">
        <v>15.010999999999999</v>
      </c>
      <c r="J3925" s="77" t="s">
        <v>74</v>
      </c>
      <c r="K3925" s="77">
        <v>51.23</v>
      </c>
      <c r="L3925" s="77">
        <v>23.43018</v>
      </c>
      <c r="M3925" s="77">
        <v>-0.27818821707731273</v>
      </c>
      <c r="N3925" s="77">
        <v>23.264056</v>
      </c>
      <c r="O3925" s="77">
        <v>0.43390542044775832</v>
      </c>
      <c r="P3925" s="77">
        <v>491596</v>
      </c>
      <c r="Q3925" s="77">
        <v>1175000</v>
      </c>
      <c r="R3925" s="77">
        <v>0.42</v>
      </c>
      <c r="S3925" s="77">
        <v>24.585000000000001</v>
      </c>
      <c r="T3925" s="77">
        <v>7.5109999999999983</v>
      </c>
      <c r="U3925" s="77">
        <v>14.566800000000001</v>
      </c>
      <c r="V3925" s="77">
        <v>2.3879638849562408</v>
      </c>
      <c r="AC3925" s="77">
        <v>23.78</v>
      </c>
      <c r="AD3925" s="77">
        <v>23.19</v>
      </c>
      <c r="AH3925" s="77">
        <f>IF(AND(M3925&lt;Variables!$G$6,M3925&gt;Variables!$G$5),0,1)</f>
        <v>1</v>
      </c>
      <c r="AI3925" s="77">
        <f t="shared" si="124"/>
        <v>0</v>
      </c>
      <c r="AJ3925" s="77">
        <f>IF(I3925&gt;Variables!$G$7,0,1)</f>
        <v>1</v>
      </c>
      <c r="AK3925" s="77">
        <f>IF(F3925&gt;Variables!$G$8,0,1)</f>
        <v>1</v>
      </c>
      <c r="AL3925" s="77">
        <f>IF(G3925&gt;Variables!$G$9,0,1)</f>
        <v>1</v>
      </c>
      <c r="AM3925" s="77">
        <f>IF(AND(K3925&gt;Variables!$G$10,K3925&lt;Variables!$G$11),0,1)</f>
        <v>1</v>
      </c>
      <c r="AN3925" s="77">
        <f>IF(H3925&lt;Variables!$G$13,1,0)</f>
        <v>0</v>
      </c>
      <c r="AO3925" s="77">
        <f>IF(R3925&lt;Variables!$G$12,0,1)</f>
        <v>0</v>
      </c>
      <c r="AP3925" s="78">
        <f t="shared" si="125"/>
        <v>0</v>
      </c>
      <c r="AQ3925" s="77">
        <f>IF(V3925&lt;Variables!$G$15,1,0)</f>
        <v>1</v>
      </c>
      <c r="AR3925" s="77">
        <v>0</v>
      </c>
      <c r="AS3925" s="77">
        <v>1</v>
      </c>
      <c r="AT3925" s="77">
        <v>0</v>
      </c>
      <c r="AU3925" s="77">
        <v>0</v>
      </c>
      <c r="BA3925" s="77">
        <v>0.89</v>
      </c>
    </row>
    <row r="3926" spans="3:53" x14ac:dyDescent="0.25">
      <c r="C3926" s="77" t="s">
        <v>526</v>
      </c>
      <c r="D3926" s="77" t="s">
        <v>511</v>
      </c>
      <c r="E3926" s="77">
        <v>7.48</v>
      </c>
      <c r="F3926" s="77">
        <v>7.97</v>
      </c>
      <c r="G3926" s="77">
        <v>6.34</v>
      </c>
      <c r="H3926" s="77">
        <v>1820</v>
      </c>
      <c r="I3926" s="77">
        <v>654.59500000000003</v>
      </c>
      <c r="J3926" s="77" t="s">
        <v>74</v>
      </c>
      <c r="K3926" s="77">
        <v>57.66</v>
      </c>
      <c r="L3926" s="77">
        <v>7.4567900000000007</v>
      </c>
      <c r="M3926" s="77">
        <v>0.10875993557548751</v>
      </c>
      <c r="N3926" s="77">
        <v>7.4009780000000003</v>
      </c>
      <c r="O3926" s="77">
        <v>0.86369666279240143</v>
      </c>
      <c r="P3926" s="77">
        <v>4018000</v>
      </c>
      <c r="Q3926" s="77">
        <v>8048999.9999999991</v>
      </c>
      <c r="R3926" s="77">
        <v>0.5</v>
      </c>
      <c r="S3926" s="77">
        <v>24.585000000000001</v>
      </c>
      <c r="T3926" s="77">
        <v>7.5109999999999983</v>
      </c>
      <c r="U3926" s="77">
        <v>14.566800000000001</v>
      </c>
      <c r="V3926" s="77">
        <v>2.4411238456794409</v>
      </c>
      <c r="AC3926" s="77">
        <v>7.48</v>
      </c>
      <c r="AD3926" s="77">
        <v>7.01</v>
      </c>
      <c r="AH3926" s="77">
        <f>IF(AND(M3926&lt;Variables!$G$6,M3926&gt;Variables!$G$5),0,1)</f>
        <v>1</v>
      </c>
      <c r="AI3926" s="77">
        <f t="shared" si="124"/>
        <v>0</v>
      </c>
      <c r="AJ3926" s="77">
        <f>IF(I3926&gt;Variables!$G$7,0,1)</f>
        <v>0</v>
      </c>
      <c r="AK3926" s="77">
        <f>IF(F3926&gt;Variables!$G$8,0,1)</f>
        <v>1</v>
      </c>
      <c r="AL3926" s="77">
        <f>IF(G3926&gt;Variables!$G$9,0,1)</f>
        <v>1</v>
      </c>
      <c r="AM3926" s="77">
        <f>IF(AND(K3926&gt;Variables!$G$10,K3926&lt;Variables!$G$11),0,1)</f>
        <v>1</v>
      </c>
      <c r="AN3926" s="77">
        <f>IF(H3926&lt;Variables!$G$13,1,0)</f>
        <v>0</v>
      </c>
      <c r="AO3926" s="77">
        <f>IF(R3926&lt;Variables!$G$12,0,1)</f>
        <v>0</v>
      </c>
      <c r="AP3926" s="78">
        <f t="shared" si="125"/>
        <v>0</v>
      </c>
      <c r="AQ3926" s="77">
        <f>IF(V3926&lt;Variables!$G$15,1,0)</f>
        <v>1</v>
      </c>
      <c r="AR3926" s="77">
        <v>0</v>
      </c>
      <c r="AS3926" s="77">
        <v>0</v>
      </c>
      <c r="AT3926" s="77">
        <v>1</v>
      </c>
      <c r="AU3926" s="77">
        <v>0</v>
      </c>
      <c r="BA3926" s="77">
        <v>-1.74</v>
      </c>
    </row>
    <row r="3927" spans="3:53" x14ac:dyDescent="0.25">
      <c r="C3927" s="77" t="s">
        <v>526</v>
      </c>
      <c r="D3927" s="77" t="s">
        <v>503</v>
      </c>
      <c r="E3927" s="77">
        <v>9.09</v>
      </c>
      <c r="F3927" s="77">
        <v>7.84</v>
      </c>
      <c r="G3927" s="77">
        <v>4.43</v>
      </c>
      <c r="H3927" s="77">
        <v>12980</v>
      </c>
      <c r="I3927" s="77">
        <v>-8.8999999999999996E-2</v>
      </c>
      <c r="J3927" s="77" t="s">
        <v>74</v>
      </c>
      <c r="K3927" s="77">
        <v>67.83</v>
      </c>
      <c r="L3927" s="77">
        <v>9.0106350000000024</v>
      </c>
      <c r="M3927" s="77">
        <v>0.65883259059986199</v>
      </c>
      <c r="N3927" s="77">
        <v>8.9263939999999984</v>
      </c>
      <c r="O3927" s="77">
        <v>1.6087795362830939</v>
      </c>
      <c r="P3927" s="77">
        <v>2410000</v>
      </c>
      <c r="Q3927" s="77">
        <v>7830000</v>
      </c>
      <c r="R3927" s="77">
        <v>0.31</v>
      </c>
      <c r="S3927" s="77">
        <v>24.585000000000001</v>
      </c>
      <c r="T3927" s="77">
        <v>7.5109999999999983</v>
      </c>
      <c r="U3927" s="77">
        <v>14.566800000000001</v>
      </c>
      <c r="V3927" s="77">
        <v>2.5006638597033408</v>
      </c>
      <c r="AC3927" s="77">
        <v>9.1</v>
      </c>
      <c r="AD3927" s="77">
        <v>8.6300000000000008</v>
      </c>
      <c r="AH3927" s="77">
        <f>IF(AND(M3927&lt;Variables!$G$6,M3927&gt;Variables!$G$5),0,1)</f>
        <v>1</v>
      </c>
      <c r="AI3927" s="77">
        <f t="shared" si="124"/>
        <v>0</v>
      </c>
      <c r="AJ3927" s="77">
        <f>IF(I3927&gt;Variables!$G$7,0,1)</f>
        <v>1</v>
      </c>
      <c r="AK3927" s="77">
        <f>IF(F3927&gt;Variables!$G$8,0,1)</f>
        <v>1</v>
      </c>
      <c r="AL3927" s="77">
        <f>IF(G3927&gt;Variables!$G$9,0,1)</f>
        <v>1</v>
      </c>
      <c r="AM3927" s="77">
        <f>IF(AND(K3927&gt;Variables!$G$10,K3927&lt;Variables!$G$11),0,1)</f>
        <v>0</v>
      </c>
      <c r="AN3927" s="77">
        <f>IF(H3927&lt;Variables!$G$13,1,0)</f>
        <v>0</v>
      </c>
      <c r="AO3927" s="77">
        <f>IF(R3927&lt;Variables!$G$12,0,1)</f>
        <v>0</v>
      </c>
      <c r="AP3927" s="78">
        <f t="shared" si="125"/>
        <v>0</v>
      </c>
      <c r="AQ3927" s="77">
        <f>IF(V3927&lt;Variables!$G$15,1,0)</f>
        <v>1</v>
      </c>
      <c r="AR3927" s="77">
        <v>0</v>
      </c>
      <c r="AS3927" s="77">
        <v>0</v>
      </c>
      <c r="AT3927" s="77">
        <v>1</v>
      </c>
      <c r="AU3927" s="77">
        <v>0</v>
      </c>
      <c r="BA3927" s="77">
        <v>-2.25</v>
      </c>
    </row>
    <row r="3928" spans="3:53" x14ac:dyDescent="0.25">
      <c r="C3928" s="77" t="s">
        <v>526</v>
      </c>
      <c r="D3928" s="77" t="s">
        <v>498</v>
      </c>
      <c r="E3928" s="77">
        <v>38.69</v>
      </c>
      <c r="F3928" s="77">
        <v>7.83</v>
      </c>
      <c r="G3928" s="77">
        <v>7.6</v>
      </c>
      <c r="H3928" s="77">
        <v>5300</v>
      </c>
      <c r="I3928" s="77">
        <v>-11.04</v>
      </c>
      <c r="J3928" s="77" t="s">
        <v>74</v>
      </c>
      <c r="K3928" s="77">
        <v>41.09</v>
      </c>
      <c r="L3928" s="77">
        <v>38.896185000000003</v>
      </c>
      <c r="M3928" s="77">
        <v>-0.99286086797459616</v>
      </c>
      <c r="N3928" s="77">
        <v>38.768476</v>
      </c>
      <c r="O3928" s="77">
        <v>-0.66671694806884263</v>
      </c>
      <c r="P3928" s="77">
        <v>608210</v>
      </c>
      <c r="Q3928" s="77">
        <v>1530000</v>
      </c>
      <c r="R3928" s="77">
        <v>0.4</v>
      </c>
      <c r="S3928" s="77">
        <v>24.585000000000001</v>
      </c>
      <c r="T3928" s="77">
        <v>7.5109999999999983</v>
      </c>
      <c r="U3928" s="77">
        <v>14.566800000000001</v>
      </c>
      <c r="V3928" s="77">
        <v>2.2749584072837479</v>
      </c>
      <c r="AC3928" s="77">
        <v>38.81</v>
      </c>
      <c r="AD3928" s="77">
        <v>37.14</v>
      </c>
      <c r="AH3928" s="77">
        <f>IF(AND(M3928&lt;Variables!$G$6,M3928&gt;Variables!$G$5),0,1)</f>
        <v>1</v>
      </c>
      <c r="AI3928" s="77">
        <f t="shared" si="124"/>
        <v>0</v>
      </c>
      <c r="AJ3928" s="77">
        <f>IF(I3928&gt;Variables!$G$7,0,1)</f>
        <v>1</v>
      </c>
      <c r="AK3928" s="77">
        <f>IF(F3928&gt;Variables!$G$8,0,1)</f>
        <v>1</v>
      </c>
      <c r="AL3928" s="77">
        <f>IF(G3928&gt;Variables!$G$9,0,1)</f>
        <v>1</v>
      </c>
      <c r="AM3928" s="77">
        <f>IF(AND(K3928&gt;Variables!$G$10,K3928&lt;Variables!$G$11),0,1)</f>
        <v>1</v>
      </c>
      <c r="AN3928" s="77">
        <f>IF(H3928&lt;Variables!$G$13,1,0)</f>
        <v>0</v>
      </c>
      <c r="AO3928" s="77">
        <f>IF(R3928&lt;Variables!$G$12,0,1)</f>
        <v>0</v>
      </c>
      <c r="AP3928" s="78">
        <f t="shared" si="125"/>
        <v>0</v>
      </c>
      <c r="AQ3928" s="77">
        <f>IF(V3928&lt;Variables!$G$15,1,0)</f>
        <v>1</v>
      </c>
      <c r="AR3928" s="77">
        <v>0</v>
      </c>
      <c r="AS3928" s="77">
        <v>0</v>
      </c>
      <c r="AT3928" s="77">
        <v>1</v>
      </c>
      <c r="AU3928" s="77">
        <v>0</v>
      </c>
      <c r="BA3928" s="77">
        <v>-2.25</v>
      </c>
    </row>
    <row r="3929" spans="3:53" x14ac:dyDescent="0.25">
      <c r="C3929" s="77" t="s">
        <v>526</v>
      </c>
      <c r="D3929" s="77" t="s">
        <v>492</v>
      </c>
      <c r="E3929" s="77">
        <v>11.14</v>
      </c>
      <c r="F3929" s="77">
        <v>7.44</v>
      </c>
      <c r="G3929" s="77">
        <v>1.37</v>
      </c>
      <c r="H3929" s="77">
        <v>2000</v>
      </c>
      <c r="I3929" s="77">
        <v>542.88599999999997</v>
      </c>
      <c r="J3929" s="77" t="s">
        <v>74</v>
      </c>
      <c r="K3929" s="77">
        <v>46.99</v>
      </c>
      <c r="L3929" s="77">
        <v>11.13382</v>
      </c>
      <c r="M3929" s="77">
        <v>-0.21394274382015399</v>
      </c>
      <c r="N3929" s="77">
        <v>11.129724</v>
      </c>
      <c r="O3929" s="77">
        <v>-0.17721912960287109</v>
      </c>
      <c r="P3929" s="77">
        <v>661438</v>
      </c>
      <c r="Q3929" s="77">
        <v>1997000</v>
      </c>
      <c r="R3929" s="77">
        <v>0.33</v>
      </c>
      <c r="S3929" s="77">
        <v>24.585000000000001</v>
      </c>
      <c r="T3929" s="77">
        <v>7.5109999999999983</v>
      </c>
      <c r="U3929" s="77">
        <v>14.566800000000001</v>
      </c>
      <c r="V3929" s="77">
        <v>2.339519132740425</v>
      </c>
      <c r="AC3929" s="77">
        <v>11.13</v>
      </c>
      <c r="AD3929" s="77">
        <v>10.62</v>
      </c>
      <c r="AH3929" s="77">
        <f>IF(AND(M3929&lt;Variables!$G$6,M3929&gt;Variables!$G$5),0,1)</f>
        <v>1</v>
      </c>
      <c r="AI3929" s="77">
        <f t="shared" si="124"/>
        <v>0</v>
      </c>
      <c r="AJ3929" s="77">
        <f>IF(I3929&gt;Variables!$G$7,0,1)</f>
        <v>0</v>
      </c>
      <c r="AK3929" s="77">
        <f>IF(F3929&gt;Variables!$G$8,0,1)</f>
        <v>1</v>
      </c>
      <c r="AL3929" s="77">
        <f>IF(G3929&gt;Variables!$G$9,0,1)</f>
        <v>1</v>
      </c>
      <c r="AM3929" s="77">
        <f>IF(AND(K3929&gt;Variables!$G$10,K3929&lt;Variables!$G$11),0,1)</f>
        <v>1</v>
      </c>
      <c r="AN3929" s="77">
        <f>IF(H3929&lt;Variables!$G$13,1,0)</f>
        <v>0</v>
      </c>
      <c r="AO3929" s="77">
        <f>IF(R3929&lt;Variables!$G$12,0,1)</f>
        <v>0</v>
      </c>
      <c r="AP3929" s="78">
        <f t="shared" si="125"/>
        <v>0</v>
      </c>
      <c r="AQ3929" s="77">
        <f>IF(V3929&lt;Variables!$G$15,1,0)</f>
        <v>1</v>
      </c>
      <c r="AR3929" s="77">
        <v>0</v>
      </c>
      <c r="AS3929" s="77">
        <v>0</v>
      </c>
      <c r="AT3929" s="77">
        <v>1</v>
      </c>
      <c r="AU3929" s="77">
        <v>0</v>
      </c>
      <c r="BA3929" s="77">
        <v>-1.37</v>
      </c>
    </row>
    <row r="3930" spans="3:53" x14ac:dyDescent="0.25">
      <c r="C3930" s="77" t="s">
        <v>526</v>
      </c>
      <c r="D3930" s="77" t="s">
        <v>489</v>
      </c>
      <c r="E3930" s="77">
        <v>27.64</v>
      </c>
      <c r="F3930" s="77">
        <v>7.41</v>
      </c>
      <c r="G3930" s="77">
        <v>6.59</v>
      </c>
      <c r="H3930" s="77">
        <v>3040</v>
      </c>
      <c r="I3930" s="77">
        <v>6.3639999999999999</v>
      </c>
      <c r="J3930" s="77" t="s">
        <v>74</v>
      </c>
      <c r="K3930" s="77">
        <v>55.71</v>
      </c>
      <c r="L3930" s="77">
        <v>27.544364999999999</v>
      </c>
      <c r="M3930" s="77">
        <v>9.3068037691198119E-2</v>
      </c>
      <c r="N3930" s="77">
        <v>27.409894000000001</v>
      </c>
      <c r="O3930" s="77">
        <v>0.58411754529223114</v>
      </c>
      <c r="P3930" s="77">
        <v>555289</v>
      </c>
      <c r="Q3930" s="77">
        <v>1247000</v>
      </c>
      <c r="R3930" s="77">
        <v>0.45</v>
      </c>
      <c r="S3930" s="77">
        <v>24.585000000000001</v>
      </c>
      <c r="T3930" s="77">
        <v>7.5109999999999983</v>
      </c>
      <c r="U3930" s="77">
        <v>14.566800000000001</v>
      </c>
      <c r="V3930" s="77">
        <v>2.422201094405843</v>
      </c>
      <c r="AC3930" s="77">
        <v>27.88</v>
      </c>
      <c r="AD3930" s="77">
        <v>27.055</v>
      </c>
      <c r="AH3930" s="77">
        <f>IF(AND(M3930&lt;Variables!$G$6,M3930&gt;Variables!$G$5),0,1)</f>
        <v>1</v>
      </c>
      <c r="AI3930" s="77">
        <f t="shared" si="124"/>
        <v>0</v>
      </c>
      <c r="AJ3930" s="77">
        <f>IF(I3930&gt;Variables!$G$7,0,1)</f>
        <v>1</v>
      </c>
      <c r="AK3930" s="77">
        <f>IF(F3930&gt;Variables!$G$8,0,1)</f>
        <v>1</v>
      </c>
      <c r="AL3930" s="77">
        <f>IF(G3930&gt;Variables!$G$9,0,1)</f>
        <v>1</v>
      </c>
      <c r="AM3930" s="77">
        <f>IF(AND(K3930&gt;Variables!$G$10,K3930&lt;Variables!$G$11),0,1)</f>
        <v>1</v>
      </c>
      <c r="AN3930" s="77">
        <f>IF(H3930&lt;Variables!$G$13,1,0)</f>
        <v>0</v>
      </c>
      <c r="AO3930" s="77">
        <f>IF(R3930&lt;Variables!$G$12,0,1)</f>
        <v>0</v>
      </c>
      <c r="AP3930" s="78">
        <f t="shared" si="125"/>
        <v>0</v>
      </c>
      <c r="AQ3930" s="77">
        <f>IF(V3930&lt;Variables!$G$15,1,0)</f>
        <v>1</v>
      </c>
      <c r="AR3930" s="77">
        <v>0</v>
      </c>
      <c r="AS3930" s="77">
        <v>1</v>
      </c>
      <c r="AT3930" s="77">
        <v>0</v>
      </c>
      <c r="AU3930" s="77">
        <v>0</v>
      </c>
      <c r="BA3930" s="77">
        <v>0.56999999999999995</v>
      </c>
    </row>
    <row r="3931" spans="3:53" x14ac:dyDescent="0.25">
      <c r="C3931" s="77" t="s">
        <v>526</v>
      </c>
      <c r="D3931" s="77" t="s">
        <v>519</v>
      </c>
      <c r="E3931" s="77">
        <v>15.94</v>
      </c>
      <c r="F3931" s="77">
        <v>7.3</v>
      </c>
      <c r="G3931" s="77">
        <v>4.95</v>
      </c>
      <c r="H3931" s="77">
        <v>3840</v>
      </c>
      <c r="I3931" s="77">
        <v>767.59</v>
      </c>
      <c r="J3931" s="77" t="s">
        <v>74</v>
      </c>
      <c r="K3931" s="77">
        <v>71.099999999999994</v>
      </c>
      <c r="L3931" s="77">
        <v>15.815300000000001</v>
      </c>
      <c r="M3931" s="77">
        <v>0.47232742976738828</v>
      </c>
      <c r="N3931" s="77">
        <v>15.637834</v>
      </c>
      <c r="O3931" s="77">
        <v>1.612537900069797</v>
      </c>
      <c r="P3931" s="77">
        <v>893856</v>
      </c>
      <c r="Q3931" s="77">
        <v>5058000</v>
      </c>
      <c r="R3931" s="77">
        <v>0.18</v>
      </c>
      <c r="S3931" s="77">
        <v>24.585000000000001</v>
      </c>
      <c r="T3931" s="77">
        <v>7.5109999999999983</v>
      </c>
      <c r="U3931" s="77">
        <v>14.566800000000001</v>
      </c>
      <c r="V3931" s="77">
        <v>2.5445333647037991</v>
      </c>
      <c r="AC3931" s="77">
        <v>16.256599999999999</v>
      </c>
      <c r="AD3931" s="77">
        <v>15.72</v>
      </c>
      <c r="AH3931" s="77">
        <f>IF(AND(M3931&lt;Variables!$G$6,M3931&gt;Variables!$G$5),0,1)</f>
        <v>1</v>
      </c>
      <c r="AI3931" s="77">
        <f t="shared" si="124"/>
        <v>0</v>
      </c>
      <c r="AJ3931" s="77">
        <f>IF(I3931&gt;Variables!$G$7,0,1)</f>
        <v>0</v>
      </c>
      <c r="AK3931" s="77">
        <f>IF(F3931&gt;Variables!$G$8,0,1)</f>
        <v>1</v>
      </c>
      <c r="AL3931" s="77">
        <f>IF(G3931&gt;Variables!$G$9,0,1)</f>
        <v>1</v>
      </c>
      <c r="AM3931" s="77">
        <f>IF(AND(K3931&gt;Variables!$G$10,K3931&lt;Variables!$G$11),0,1)</f>
        <v>1</v>
      </c>
      <c r="AN3931" s="77">
        <f>IF(H3931&lt;Variables!$G$13,1,0)</f>
        <v>0</v>
      </c>
      <c r="AO3931" s="77">
        <f>IF(R3931&lt;Variables!$G$12,0,1)</f>
        <v>0</v>
      </c>
      <c r="AP3931" s="78">
        <f t="shared" si="125"/>
        <v>0</v>
      </c>
      <c r="AQ3931" s="77">
        <f>IF(V3931&lt;Variables!$G$15,1,0)</f>
        <v>1</v>
      </c>
      <c r="AR3931" s="77">
        <v>0</v>
      </c>
      <c r="AS3931" s="77">
        <v>1</v>
      </c>
      <c r="AT3931" s="77">
        <v>0</v>
      </c>
      <c r="AU3931" s="77">
        <v>0</v>
      </c>
      <c r="BA3931" s="77">
        <v>0.5</v>
      </c>
    </row>
    <row r="3932" spans="3:53" x14ac:dyDescent="0.25">
      <c r="C3932" s="77" t="s">
        <v>526</v>
      </c>
      <c r="D3932" s="77" t="s">
        <v>491</v>
      </c>
      <c r="E3932" s="77">
        <v>14.07</v>
      </c>
      <c r="F3932" s="77">
        <v>7.02</v>
      </c>
      <c r="G3932" s="77">
        <v>7.0000000000000007E-2</v>
      </c>
      <c r="H3932" s="77">
        <v>12130</v>
      </c>
      <c r="I3932" s="77">
        <v>93.551000000000002</v>
      </c>
      <c r="J3932" s="77" t="s">
        <v>74</v>
      </c>
      <c r="K3932" s="77">
        <v>58.95</v>
      </c>
      <c r="L3932" s="77">
        <v>14.047318181818181</v>
      </c>
      <c r="M3932" s="77">
        <v>-0.19447257807218549</v>
      </c>
      <c r="N3932" s="77">
        <v>14.036330434782609</v>
      </c>
      <c r="O3932" s="77">
        <v>-0.11634404631955921</v>
      </c>
      <c r="P3932" s="77">
        <v>43613</v>
      </c>
      <c r="Q3932" s="77">
        <v>162862</v>
      </c>
      <c r="R3932" s="77">
        <v>0.27</v>
      </c>
      <c r="S3932" s="77">
        <v>24.585000000000001</v>
      </c>
      <c r="T3932" s="77">
        <v>7.5109999999999983</v>
      </c>
      <c r="U3932" s="77">
        <v>14.566800000000001</v>
      </c>
      <c r="V3932" s="77">
        <v>2.4698049364388561</v>
      </c>
      <c r="AC3932" s="77">
        <v>14.03</v>
      </c>
      <c r="AD3932" s="77">
        <v>13.86</v>
      </c>
      <c r="AH3932" s="77">
        <f>IF(AND(M3932&lt;Variables!$G$6,M3932&gt;Variables!$G$5),0,1)</f>
        <v>1</v>
      </c>
      <c r="AI3932" s="77">
        <f t="shared" si="124"/>
        <v>0</v>
      </c>
      <c r="AJ3932" s="77">
        <f>IF(I3932&gt;Variables!$G$7,0,1)</f>
        <v>0</v>
      </c>
      <c r="AK3932" s="77">
        <f>IF(F3932&gt;Variables!$G$8,0,1)</f>
        <v>1</v>
      </c>
      <c r="AL3932" s="77">
        <f>IF(G3932&gt;Variables!$G$9,0,1)</f>
        <v>1</v>
      </c>
      <c r="AM3932" s="77">
        <f>IF(AND(K3932&gt;Variables!$G$10,K3932&lt;Variables!$G$11),0,1)</f>
        <v>1</v>
      </c>
      <c r="AN3932" s="77">
        <f>IF(H3932&lt;Variables!$G$13,1,0)</f>
        <v>0</v>
      </c>
      <c r="AO3932" s="77">
        <f>IF(R3932&lt;Variables!$G$12,0,1)</f>
        <v>0</v>
      </c>
      <c r="AP3932" s="78">
        <f t="shared" si="125"/>
        <v>0</v>
      </c>
      <c r="AQ3932" s="77">
        <f>IF(V3932&lt;Variables!$G$15,1,0)</f>
        <v>1</v>
      </c>
      <c r="AR3932" s="77">
        <v>0</v>
      </c>
      <c r="AS3932" s="77">
        <v>0</v>
      </c>
      <c r="AT3932" s="77">
        <v>0</v>
      </c>
      <c r="AU3932" s="77">
        <v>1</v>
      </c>
      <c r="BA3932" s="77">
        <v>-1.32</v>
      </c>
    </row>
    <row r="3933" spans="3:53" x14ac:dyDescent="0.25">
      <c r="C3933" s="77" t="s">
        <v>526</v>
      </c>
      <c r="D3933" s="77" t="s">
        <v>517</v>
      </c>
      <c r="E3933" s="77">
        <v>3.86</v>
      </c>
      <c r="F3933" s="77">
        <v>34.1</v>
      </c>
      <c r="G3933" s="77">
        <v>-0.46</v>
      </c>
      <c r="H3933" s="77">
        <v>-99999</v>
      </c>
      <c r="I3933" s="77">
        <v>0.875</v>
      </c>
      <c r="J3933" s="77" t="s">
        <v>74</v>
      </c>
      <c r="K3933" s="77">
        <v>-99999</v>
      </c>
      <c r="L3933" s="77">
        <v>-99999</v>
      </c>
      <c r="M3933" s="77">
        <v>-99999</v>
      </c>
      <c r="N3933" s="77">
        <v>3.8689499999999999</v>
      </c>
      <c r="O3933" s="77">
        <v>-0.11501828661522751</v>
      </c>
      <c r="P3933" s="77">
        <v>40000</v>
      </c>
      <c r="Q3933" s="77">
        <v>0</v>
      </c>
      <c r="R3933" s="77">
        <v>1</v>
      </c>
      <c r="S3933" s="77">
        <v>24.585000000000001</v>
      </c>
      <c r="T3933" s="77">
        <v>7.5109999999999983</v>
      </c>
      <c r="U3933" s="77">
        <v>14.566800000000001</v>
      </c>
      <c r="V3933" s="77">
        <v>-99999</v>
      </c>
      <c r="AC3933" s="77">
        <v>-99999</v>
      </c>
      <c r="AD3933" s="77">
        <v>-99999</v>
      </c>
      <c r="AH3933" s="77">
        <f>IF(AND(M3933&lt;Variables!$G$6,M3933&gt;Variables!$G$5),0,1)</f>
        <v>1</v>
      </c>
      <c r="AI3933" s="77">
        <f t="shared" si="124"/>
        <v>1</v>
      </c>
      <c r="AJ3933" s="77">
        <f>IF(I3933&gt;Variables!$G$7,0,1)</f>
        <v>1</v>
      </c>
      <c r="AK3933" s="77">
        <f>IF(F3933&gt;Variables!$G$8,0,1)</f>
        <v>0</v>
      </c>
      <c r="AL3933" s="77">
        <f>IF(G3933&gt;Variables!$G$9,0,1)</f>
        <v>1</v>
      </c>
      <c r="AM3933" s="77">
        <f>IF(AND(K3933&gt;Variables!$G$10,K3933&lt;Variables!$G$11),0,1)</f>
        <v>1</v>
      </c>
      <c r="AN3933" s="77">
        <f>IF(H3933&lt;Variables!$G$13,1,0)</f>
        <v>1</v>
      </c>
      <c r="AO3933" s="77">
        <f>IF(R3933&lt;Variables!$G$12,0,1)</f>
        <v>0</v>
      </c>
      <c r="AP3933" s="78">
        <f t="shared" si="125"/>
        <v>0</v>
      </c>
      <c r="AQ3933" s="77">
        <f>IF(V3933&lt;Variables!$G$15,1,0)</f>
        <v>1</v>
      </c>
      <c r="AR3933" s="77">
        <v>0</v>
      </c>
      <c r="AS3933" s="77">
        <v>0</v>
      </c>
      <c r="AT3933" s="77">
        <v>0</v>
      </c>
      <c r="AU3933" s="77">
        <v>0</v>
      </c>
      <c r="BA3933" s="77">
        <v>0</v>
      </c>
    </row>
    <row r="3934" spans="3:53" x14ac:dyDescent="0.25">
      <c r="C3934" s="77" t="s">
        <v>526</v>
      </c>
      <c r="D3934" s="77" t="s">
        <v>493</v>
      </c>
      <c r="E3934" s="77">
        <v>25.09</v>
      </c>
      <c r="F3934" s="77">
        <v>8.69</v>
      </c>
      <c r="G3934" s="77">
        <v>5.71</v>
      </c>
      <c r="H3934" s="77">
        <v>2730</v>
      </c>
      <c r="I3934" s="77">
        <v>198.17699999999999</v>
      </c>
      <c r="J3934" s="77" t="s">
        <v>74</v>
      </c>
      <c r="K3934" s="77">
        <v>50.37</v>
      </c>
      <c r="L3934" s="77">
        <v>25.041599999999999</v>
      </c>
      <c r="M3934" s="77">
        <v>-0.12619001980703071</v>
      </c>
      <c r="N3934" s="77">
        <v>24.993031999999999</v>
      </c>
      <c r="O3934" s="77">
        <v>6.7890922557929501E-2</v>
      </c>
      <c r="P3934" s="77">
        <v>1335000</v>
      </c>
      <c r="Q3934" s="77">
        <v>3584000</v>
      </c>
      <c r="R3934" s="77">
        <v>0.37</v>
      </c>
      <c r="S3934" s="77">
        <v>24.585000000000001</v>
      </c>
      <c r="T3934" s="77">
        <v>7.5109999999999983</v>
      </c>
      <c r="U3934" s="77">
        <v>14.566800000000001</v>
      </c>
      <c r="V3934" s="77">
        <v>2.3742489821225479</v>
      </c>
      <c r="AC3934" s="77">
        <v>25.22</v>
      </c>
      <c r="AD3934" s="77">
        <v>24.18</v>
      </c>
      <c r="AH3934" s="77">
        <f>IF(AND(M3934&lt;Variables!$G$6,M3934&gt;Variables!$G$5),0,1)</f>
        <v>1</v>
      </c>
      <c r="AI3934" s="77">
        <f t="shared" si="124"/>
        <v>0</v>
      </c>
      <c r="AJ3934" s="77">
        <f>IF(I3934&gt;Variables!$G$7,0,1)</f>
        <v>0</v>
      </c>
      <c r="AK3934" s="77">
        <f>IF(F3934&gt;Variables!$G$8,0,1)</f>
        <v>1</v>
      </c>
      <c r="AL3934" s="77">
        <f>IF(G3934&gt;Variables!$G$9,0,1)</f>
        <v>1</v>
      </c>
      <c r="AM3934" s="77">
        <f>IF(AND(K3934&gt;Variables!$G$10,K3934&lt;Variables!$G$11),0,1)</f>
        <v>1</v>
      </c>
      <c r="AN3934" s="77">
        <f>IF(H3934&lt;Variables!$G$13,1,0)</f>
        <v>0</v>
      </c>
      <c r="AO3934" s="77">
        <f>IF(R3934&lt;Variables!$G$12,0,1)</f>
        <v>0</v>
      </c>
      <c r="AP3934" s="78">
        <f t="shared" si="125"/>
        <v>0</v>
      </c>
      <c r="AQ3934" s="77">
        <f>IF(V3934&lt;Variables!$G$15,1,0)</f>
        <v>1</v>
      </c>
      <c r="AR3934" s="77">
        <v>0</v>
      </c>
      <c r="AS3934" s="77">
        <v>0</v>
      </c>
      <c r="AT3934" s="77">
        <v>1</v>
      </c>
      <c r="AU3934" s="77">
        <v>0</v>
      </c>
      <c r="BA3934" s="77">
        <v>-1.55</v>
      </c>
    </row>
    <row r="3935" spans="3:53" x14ac:dyDescent="0.25">
      <c r="C3935" s="77" t="s">
        <v>526</v>
      </c>
      <c r="D3935" s="77" t="s">
        <v>488</v>
      </c>
      <c r="E3935" s="77">
        <v>7.37</v>
      </c>
      <c r="F3935" s="77">
        <v>60.55</v>
      </c>
      <c r="G3935" s="77">
        <v>0.35</v>
      </c>
      <c r="H3935" s="77">
        <v>125.36</v>
      </c>
      <c r="I3935" s="77">
        <v>14.564</v>
      </c>
      <c r="J3935" s="77" t="s">
        <v>75</v>
      </c>
      <c r="K3935" s="77">
        <v>50.78</v>
      </c>
      <c r="L3935" s="77">
        <v>7.1626750000000001</v>
      </c>
      <c r="M3935" s="77">
        <v>1.009748452917383</v>
      </c>
      <c r="N3935" s="77">
        <v>7.4907859999999991</v>
      </c>
      <c r="O3935" s="77">
        <v>-3.4146750421117189</v>
      </c>
      <c r="P3935" s="77">
        <v>95660000</v>
      </c>
      <c r="Q3935" s="77">
        <v>525460</v>
      </c>
      <c r="R3935" s="77">
        <v>182.05</v>
      </c>
      <c r="S3935" s="77">
        <v>24.585000000000001</v>
      </c>
      <c r="T3935" s="77">
        <v>7.5109999999999983</v>
      </c>
      <c r="U3935" s="77">
        <v>14.566800000000001</v>
      </c>
      <c r="V3935" s="77">
        <v>2.3465527404691682</v>
      </c>
      <c r="AC3935" s="77">
        <v>7.75</v>
      </c>
      <c r="AD3935" s="77">
        <v>6.1517999999999997</v>
      </c>
      <c r="AH3935" s="77">
        <f>IF(AND(M3935&lt;Variables!$G$6,M3935&gt;Variables!$G$5),0,1)</f>
        <v>1</v>
      </c>
      <c r="AI3935" s="77">
        <f t="shared" si="124"/>
        <v>1</v>
      </c>
      <c r="AJ3935" s="77">
        <f>IF(I3935&gt;Variables!$G$7,0,1)</f>
        <v>1</v>
      </c>
      <c r="AK3935" s="77">
        <f>IF(F3935&gt;Variables!$G$8,0,1)</f>
        <v>0</v>
      </c>
      <c r="AL3935" s="77">
        <f>IF(G3935&gt;Variables!$G$9,0,1)</f>
        <v>1</v>
      </c>
      <c r="AM3935" s="77">
        <f>IF(AND(K3935&gt;Variables!$G$10,K3935&lt;Variables!$G$11),0,1)</f>
        <v>1</v>
      </c>
      <c r="AN3935" s="77">
        <f>IF(H3935&lt;Variables!$G$13,1,0)</f>
        <v>1</v>
      </c>
      <c r="AO3935" s="77">
        <f>IF(R3935&lt;Variables!$G$12,0,1)</f>
        <v>1</v>
      </c>
      <c r="AP3935" s="78">
        <f t="shared" si="125"/>
        <v>1</v>
      </c>
      <c r="AQ3935" s="77">
        <f>IF(V3935&lt;Variables!$G$15,1,0)</f>
        <v>1</v>
      </c>
      <c r="AR3935" s="77">
        <v>0</v>
      </c>
      <c r="AS3935" s="77">
        <v>0</v>
      </c>
      <c r="AT3935" s="77">
        <v>1</v>
      </c>
      <c r="AU3935" s="77">
        <v>0</v>
      </c>
      <c r="BA3935" s="77">
        <v>-2.25</v>
      </c>
    </row>
    <row r="3936" spans="3:53" x14ac:dyDescent="0.25">
      <c r="C3936" s="77" t="s">
        <v>527</v>
      </c>
      <c r="D3936" s="77" t="s">
        <v>516</v>
      </c>
      <c r="E3936" s="77">
        <v>1.92</v>
      </c>
      <c r="F3936" s="77">
        <v>8.5500000000000007</v>
      </c>
      <c r="G3936" s="77">
        <v>6.82</v>
      </c>
      <c r="H3936" s="77">
        <v>-99999</v>
      </c>
      <c r="I3936" s="77">
        <v>-6.8000000000000005E-2</v>
      </c>
      <c r="J3936" s="77" t="s">
        <v>74</v>
      </c>
      <c r="K3936" s="77">
        <v>78.03</v>
      </c>
      <c r="L3936" s="77">
        <v>1.88</v>
      </c>
      <c r="M3936" s="77">
        <v>0</v>
      </c>
      <c r="N3936" s="77">
        <v>1.820833333333334</v>
      </c>
      <c r="O3936" s="77">
        <v>3.2494279176201211</v>
      </c>
      <c r="P3936" s="77">
        <v>51038</v>
      </c>
      <c r="Q3936" s="77">
        <v>14745</v>
      </c>
      <c r="R3936" s="77">
        <v>3.46</v>
      </c>
      <c r="S3936" s="77">
        <v>24.716999999999999</v>
      </c>
      <c r="T3936" s="77">
        <v>7.67</v>
      </c>
      <c r="U3936" s="77">
        <v>14.7532</v>
      </c>
      <c r="V3936" s="77">
        <v>2.6573907999999999</v>
      </c>
      <c r="AC3936" s="77">
        <v>1.91</v>
      </c>
      <c r="AD3936" s="77">
        <v>1.802</v>
      </c>
      <c r="AH3936" s="77">
        <f>IF(AND(M3936&lt;Variables!$G$6,M3936&gt;Variables!$G$5),0,1)</f>
        <v>1</v>
      </c>
      <c r="AI3936" s="77">
        <f t="shared" si="124"/>
        <v>0</v>
      </c>
      <c r="AJ3936" s="77">
        <f>IF(I3936&gt;Variables!$G$7,0,1)</f>
        <v>1</v>
      </c>
      <c r="AK3936" s="77">
        <f>IF(F3936&gt;Variables!$G$8,0,1)</f>
        <v>1</v>
      </c>
      <c r="AL3936" s="77">
        <f>IF(G3936&gt;Variables!$G$9,0,1)</f>
        <v>1</v>
      </c>
      <c r="AM3936" s="77">
        <f>IF(AND(K3936&gt;Variables!$G$10,K3936&lt;Variables!$G$11),0,1)</f>
        <v>1</v>
      </c>
      <c r="AN3936" s="77">
        <f>IF(H3936&lt;Variables!$G$13,1,0)</f>
        <v>1</v>
      </c>
      <c r="AO3936" s="77">
        <f>IF(R3936&lt;Variables!$G$12,0,1)</f>
        <v>1</v>
      </c>
      <c r="AP3936" s="78">
        <f t="shared" si="125"/>
        <v>0</v>
      </c>
      <c r="AQ3936" s="77">
        <f>IF(V3936&lt;Variables!$G$15,1,0)</f>
        <v>1</v>
      </c>
      <c r="AR3936" s="77">
        <v>0</v>
      </c>
      <c r="AS3936" s="77">
        <v>0</v>
      </c>
      <c r="AT3936" s="77">
        <v>1</v>
      </c>
      <c r="AU3936" s="77">
        <v>0</v>
      </c>
      <c r="BA3936" s="77">
        <v>-2.25</v>
      </c>
    </row>
    <row r="3937" spans="3:53" x14ac:dyDescent="0.25">
      <c r="C3937" s="77" t="s">
        <v>527</v>
      </c>
      <c r="D3937" s="77" t="s">
        <v>517</v>
      </c>
      <c r="E3937" s="77">
        <v>3.86</v>
      </c>
      <c r="F3937" s="77">
        <v>34.1</v>
      </c>
      <c r="G3937" s="77">
        <v>-0.46</v>
      </c>
      <c r="H3937" s="77">
        <v>-99999</v>
      </c>
      <c r="I3937" s="77">
        <v>0.875</v>
      </c>
      <c r="J3937" s="77" t="s">
        <v>74</v>
      </c>
      <c r="K3937" s="77">
        <v>-99999</v>
      </c>
      <c r="L3937" s="77">
        <v>-99999</v>
      </c>
      <c r="M3937" s="77">
        <v>-99999</v>
      </c>
      <c r="N3937" s="77">
        <v>3.8689499999999999</v>
      </c>
      <c r="O3937" s="77">
        <v>-0.11501828661522751</v>
      </c>
      <c r="P3937" s="77">
        <v>40000</v>
      </c>
      <c r="Q3937" s="77">
        <v>0</v>
      </c>
      <c r="R3937" s="77">
        <v>1</v>
      </c>
      <c r="S3937" s="77">
        <v>24.716999999999999</v>
      </c>
      <c r="T3937" s="77">
        <v>7.67</v>
      </c>
      <c r="U3937" s="77">
        <v>14.7532</v>
      </c>
      <c r="V3937" s="77">
        <v>-99999</v>
      </c>
      <c r="AC3937" s="77">
        <v>-99999</v>
      </c>
      <c r="AD3937" s="77">
        <v>-99999</v>
      </c>
      <c r="AH3937" s="77">
        <f>IF(AND(M3937&lt;Variables!$G$6,M3937&gt;Variables!$G$5),0,1)</f>
        <v>1</v>
      </c>
      <c r="AI3937" s="77">
        <f t="shared" si="124"/>
        <v>1</v>
      </c>
      <c r="AJ3937" s="77">
        <f>IF(I3937&gt;Variables!$G$7,0,1)</f>
        <v>1</v>
      </c>
      <c r="AK3937" s="77">
        <f>IF(F3937&gt;Variables!$G$8,0,1)</f>
        <v>0</v>
      </c>
      <c r="AL3937" s="77">
        <f>IF(G3937&gt;Variables!$G$9,0,1)</f>
        <v>1</v>
      </c>
      <c r="AM3937" s="77">
        <f>IF(AND(K3937&gt;Variables!$G$10,K3937&lt;Variables!$G$11),0,1)</f>
        <v>1</v>
      </c>
      <c r="AN3937" s="77">
        <f>IF(H3937&lt;Variables!$G$13,1,0)</f>
        <v>1</v>
      </c>
      <c r="AO3937" s="77">
        <f>IF(R3937&lt;Variables!$G$12,0,1)</f>
        <v>0</v>
      </c>
      <c r="AP3937" s="78">
        <f t="shared" si="125"/>
        <v>0</v>
      </c>
      <c r="AQ3937" s="77">
        <f>IF(V3937&lt;Variables!$G$15,1,0)</f>
        <v>1</v>
      </c>
      <c r="AR3937" s="77">
        <v>0</v>
      </c>
      <c r="AS3937" s="77">
        <v>0</v>
      </c>
      <c r="AT3937" s="77">
        <v>0</v>
      </c>
      <c r="AU3937" s="77">
        <v>0</v>
      </c>
      <c r="BA3937" s="77">
        <v>0</v>
      </c>
    </row>
    <row r="3938" spans="3:53" x14ac:dyDescent="0.25">
      <c r="C3938" s="77" t="s">
        <v>527</v>
      </c>
      <c r="D3938" s="77" t="s">
        <v>512</v>
      </c>
      <c r="E3938" s="77">
        <v>31.58</v>
      </c>
      <c r="F3938" s="77">
        <v>18.11</v>
      </c>
      <c r="G3938" s="77">
        <v>9.69</v>
      </c>
      <c r="H3938" s="77">
        <v>1140</v>
      </c>
      <c r="I3938" s="77">
        <v>1562.52</v>
      </c>
      <c r="J3938" s="77" t="s">
        <v>75</v>
      </c>
      <c r="K3938" s="77">
        <v>60.46</v>
      </c>
      <c r="L3938" s="77">
        <v>31.459199999999999</v>
      </c>
      <c r="M3938" s="77">
        <v>0.12969179127249669</v>
      </c>
      <c r="N3938" s="77">
        <v>30.97153260869565</v>
      </c>
      <c r="O3938" s="77">
        <v>1.706300421038822</v>
      </c>
      <c r="P3938" s="77">
        <v>222140</v>
      </c>
      <c r="Q3938" s="77">
        <v>282830</v>
      </c>
      <c r="R3938" s="77">
        <v>0.79</v>
      </c>
      <c r="S3938" s="77">
        <v>24.716999999999999</v>
      </c>
      <c r="T3938" s="77">
        <v>7.67</v>
      </c>
      <c r="U3938" s="77">
        <v>14.7532</v>
      </c>
      <c r="V3938" s="77">
        <v>2.4680758215440961</v>
      </c>
      <c r="AC3938" s="77">
        <v>32.82</v>
      </c>
      <c r="AD3938" s="77">
        <v>28.9</v>
      </c>
      <c r="AH3938" s="77">
        <f>IF(AND(M3938&lt;Variables!$G$6,M3938&gt;Variables!$G$5),0,1)</f>
        <v>1</v>
      </c>
      <c r="AI3938" s="77">
        <f t="shared" si="124"/>
        <v>0</v>
      </c>
      <c r="AJ3938" s="77">
        <f>IF(I3938&gt;Variables!$G$7,0,1)</f>
        <v>0</v>
      </c>
      <c r="AK3938" s="77">
        <f>IF(F3938&gt;Variables!$G$8,0,1)</f>
        <v>0</v>
      </c>
      <c r="AL3938" s="77">
        <f>IF(G3938&gt;Variables!$G$9,0,1)</f>
        <v>1</v>
      </c>
      <c r="AM3938" s="77">
        <f>IF(AND(K3938&gt;Variables!$G$10,K3938&lt;Variables!$G$11),0,1)</f>
        <v>1</v>
      </c>
      <c r="AN3938" s="77">
        <f>IF(H3938&lt;Variables!$G$13,1,0)</f>
        <v>1</v>
      </c>
      <c r="AO3938" s="77">
        <f>IF(R3938&lt;Variables!$G$12,0,1)</f>
        <v>0</v>
      </c>
      <c r="AP3938" s="78">
        <f t="shared" si="125"/>
        <v>1</v>
      </c>
      <c r="AQ3938" s="77">
        <f>IF(V3938&lt;Variables!$G$15,1,0)</f>
        <v>1</v>
      </c>
      <c r="AR3938" s="77">
        <v>1</v>
      </c>
      <c r="AS3938" s="77">
        <v>0</v>
      </c>
      <c r="AT3938" s="77">
        <v>0</v>
      </c>
      <c r="AU3938" s="77">
        <v>0</v>
      </c>
      <c r="BA3938" s="77">
        <v>2</v>
      </c>
    </row>
    <row r="3939" spans="3:53" x14ac:dyDescent="0.25">
      <c r="C3939" s="77" t="s">
        <v>527</v>
      </c>
      <c r="D3939" s="77" t="s">
        <v>498</v>
      </c>
      <c r="E3939" s="77">
        <v>38.67</v>
      </c>
      <c r="F3939" s="77">
        <v>8.31</v>
      </c>
      <c r="G3939" s="77">
        <v>7.52</v>
      </c>
      <c r="H3939" s="77">
        <v>5300</v>
      </c>
      <c r="I3939" s="77">
        <v>-11.048999999999999</v>
      </c>
      <c r="J3939" s="77" t="s">
        <v>74</v>
      </c>
      <c r="K3939" s="77">
        <v>41.42</v>
      </c>
      <c r="L3939" s="77">
        <v>38.815179999999998</v>
      </c>
      <c r="M3939" s="77">
        <v>-0.8632705039626194</v>
      </c>
      <c r="N3939" s="77">
        <v>38.809547999999992</v>
      </c>
      <c r="O3939" s="77">
        <v>-0.84888388805763015</v>
      </c>
      <c r="P3939" s="77">
        <v>635224</v>
      </c>
      <c r="Q3939" s="77">
        <v>1530000</v>
      </c>
      <c r="R3939" s="77">
        <v>0.42</v>
      </c>
      <c r="S3939" s="77">
        <v>24.716999999999999</v>
      </c>
      <c r="T3939" s="77">
        <v>7.67</v>
      </c>
      <c r="U3939" s="77">
        <v>14.7532</v>
      </c>
      <c r="V3939" s="77">
        <v>2.2791652187545179</v>
      </c>
      <c r="AC3939" s="77">
        <v>38.679900000000004</v>
      </c>
      <c r="AD3939" s="77">
        <v>37.14</v>
      </c>
      <c r="AH3939" s="77">
        <f>IF(AND(M3939&lt;Variables!$G$6,M3939&gt;Variables!$G$5),0,1)</f>
        <v>1</v>
      </c>
      <c r="AI3939" s="77">
        <f t="shared" si="124"/>
        <v>0</v>
      </c>
      <c r="AJ3939" s="77">
        <f>IF(I3939&gt;Variables!$G$7,0,1)</f>
        <v>1</v>
      </c>
      <c r="AK3939" s="77">
        <f>IF(F3939&gt;Variables!$G$8,0,1)</f>
        <v>1</v>
      </c>
      <c r="AL3939" s="77">
        <f>IF(G3939&gt;Variables!$G$9,0,1)</f>
        <v>1</v>
      </c>
      <c r="AM3939" s="77">
        <f>IF(AND(K3939&gt;Variables!$G$10,K3939&lt;Variables!$G$11),0,1)</f>
        <v>1</v>
      </c>
      <c r="AN3939" s="77">
        <f>IF(H3939&lt;Variables!$G$13,1,0)</f>
        <v>0</v>
      </c>
      <c r="AO3939" s="77">
        <f>IF(R3939&lt;Variables!$G$12,0,1)</f>
        <v>0</v>
      </c>
      <c r="AP3939" s="78">
        <f t="shared" si="125"/>
        <v>0</v>
      </c>
      <c r="AQ3939" s="77">
        <f>IF(V3939&lt;Variables!$G$15,1,0)</f>
        <v>1</v>
      </c>
      <c r="AR3939" s="77">
        <v>0</v>
      </c>
      <c r="AS3939" s="77">
        <v>0</v>
      </c>
      <c r="AT3939" s="77">
        <v>1</v>
      </c>
      <c r="AU3939" s="77">
        <v>0</v>
      </c>
      <c r="BA3939" s="77">
        <v>-2.25</v>
      </c>
    </row>
    <row r="3940" spans="3:53" x14ac:dyDescent="0.25">
      <c r="C3940" s="77" t="s">
        <v>527</v>
      </c>
      <c r="D3940" s="77" t="s">
        <v>451</v>
      </c>
      <c r="E3940" s="77">
        <v>23.27</v>
      </c>
      <c r="F3940" s="77">
        <v>8.15</v>
      </c>
      <c r="G3940" s="77">
        <v>6.12</v>
      </c>
      <c r="H3940" s="77">
        <v>12530</v>
      </c>
      <c r="I3940" s="77">
        <v>14.868</v>
      </c>
      <c r="J3940" s="77" t="s">
        <v>74</v>
      </c>
      <c r="K3940" s="77">
        <v>46.16</v>
      </c>
      <c r="L3940" s="77">
        <v>23.354179999999999</v>
      </c>
      <c r="M3940" s="77">
        <v>-0.53172494174491503</v>
      </c>
      <c r="N3940" s="77">
        <v>23.303856</v>
      </c>
      <c r="O3940" s="77">
        <v>-0.31692609154467499</v>
      </c>
      <c r="P3940" s="77">
        <v>502111</v>
      </c>
      <c r="Q3940" s="77">
        <v>1175000</v>
      </c>
      <c r="R3940" s="77">
        <v>0.43</v>
      </c>
      <c r="S3940" s="77">
        <v>24.716999999999999</v>
      </c>
      <c r="T3940" s="77">
        <v>7.67</v>
      </c>
      <c r="U3940" s="77">
        <v>14.7532</v>
      </c>
      <c r="V3940" s="77">
        <v>2.3351456614194119</v>
      </c>
      <c r="AC3940" s="77">
        <v>23.78</v>
      </c>
      <c r="AD3940" s="77">
        <v>23.19</v>
      </c>
      <c r="AH3940" s="77">
        <f>IF(AND(M3940&lt;Variables!$G$6,M3940&gt;Variables!$G$5),0,1)</f>
        <v>1</v>
      </c>
      <c r="AI3940" s="77">
        <f t="shared" si="124"/>
        <v>0</v>
      </c>
      <c r="AJ3940" s="77">
        <f>IF(I3940&gt;Variables!$G$7,0,1)</f>
        <v>1</v>
      </c>
      <c r="AK3940" s="77">
        <f>IF(F3940&gt;Variables!$G$8,0,1)</f>
        <v>1</v>
      </c>
      <c r="AL3940" s="77">
        <f>IF(G3940&gt;Variables!$G$9,0,1)</f>
        <v>1</v>
      </c>
      <c r="AM3940" s="77">
        <f>IF(AND(K3940&gt;Variables!$G$10,K3940&lt;Variables!$G$11),0,1)</f>
        <v>1</v>
      </c>
      <c r="AN3940" s="77">
        <f>IF(H3940&lt;Variables!$G$13,1,0)</f>
        <v>0</v>
      </c>
      <c r="AO3940" s="77">
        <f>IF(R3940&lt;Variables!$G$12,0,1)</f>
        <v>0</v>
      </c>
      <c r="AP3940" s="78">
        <f t="shared" si="125"/>
        <v>0</v>
      </c>
      <c r="AQ3940" s="77">
        <f>IF(V3940&lt;Variables!$G$15,1,0)</f>
        <v>1</v>
      </c>
      <c r="AR3940" s="77">
        <v>1</v>
      </c>
      <c r="AS3940" s="77">
        <v>0</v>
      </c>
      <c r="AT3940" s="77">
        <v>0</v>
      </c>
      <c r="AU3940" s="77">
        <v>0</v>
      </c>
      <c r="BA3940" s="77">
        <v>2</v>
      </c>
    </row>
    <row r="3941" spans="3:53" x14ac:dyDescent="0.25">
      <c r="C3941" s="77" t="s">
        <v>527</v>
      </c>
      <c r="D3941" s="77" t="s">
        <v>500</v>
      </c>
      <c r="E3941" s="77">
        <v>1.38</v>
      </c>
      <c r="F3941" s="77">
        <v>22.55</v>
      </c>
      <c r="G3941" s="77">
        <v>-1.42</v>
      </c>
      <c r="H3941" s="77">
        <v>30.7</v>
      </c>
      <c r="I3941" s="77">
        <v>-4.4400000000000004</v>
      </c>
      <c r="J3941" s="77" t="s">
        <v>74</v>
      </c>
      <c r="K3941" s="77">
        <v>36.840000000000003</v>
      </c>
      <c r="L3941" s="77">
        <v>1.4103699999999999</v>
      </c>
      <c r="M3941" s="77">
        <v>-1.4443018498691831</v>
      </c>
      <c r="N3941" s="77">
        <v>1.5088919999999999</v>
      </c>
      <c r="O3941" s="77">
        <v>-7.8794241072256996</v>
      </c>
      <c r="P3941" s="77">
        <v>35030000</v>
      </c>
      <c r="Q3941" s="77">
        <v>545280</v>
      </c>
      <c r="R3941" s="77">
        <v>64.239999999999995</v>
      </c>
      <c r="S3941" s="77">
        <v>24.716999999999999</v>
      </c>
      <c r="T3941" s="77">
        <v>7.67</v>
      </c>
      <c r="U3941" s="77">
        <v>14.7532</v>
      </c>
      <c r="V3941" s="77">
        <v>2.213321996446322</v>
      </c>
      <c r="AC3941" s="77">
        <v>1.41</v>
      </c>
      <c r="AD3941" s="77">
        <v>1.22</v>
      </c>
      <c r="AH3941" s="77">
        <f>IF(AND(M3941&lt;Variables!$G$6,M3941&gt;Variables!$G$5),0,1)</f>
        <v>0</v>
      </c>
      <c r="AI3941" s="77">
        <f t="shared" si="124"/>
        <v>1</v>
      </c>
      <c r="AJ3941" s="77">
        <f>IF(I3941&gt;Variables!$G$7,0,1)</f>
        <v>1</v>
      </c>
      <c r="AK3941" s="77">
        <f>IF(F3941&gt;Variables!$G$8,0,1)</f>
        <v>0</v>
      </c>
      <c r="AL3941" s="77">
        <f>IF(G3941&gt;Variables!$G$9,0,1)</f>
        <v>1</v>
      </c>
      <c r="AM3941" s="77">
        <f>IF(AND(K3941&gt;Variables!$G$10,K3941&lt;Variables!$G$11),0,1)</f>
        <v>1</v>
      </c>
      <c r="AN3941" s="77">
        <f>IF(H3941&lt;Variables!$G$13,1,0)</f>
        <v>1</v>
      </c>
      <c r="AO3941" s="77">
        <f>IF(R3941&lt;Variables!$G$12,0,1)</f>
        <v>1</v>
      </c>
      <c r="AP3941" s="78">
        <f t="shared" si="125"/>
        <v>0</v>
      </c>
      <c r="AQ3941" s="77">
        <f>IF(V3941&lt;Variables!$G$15,1,0)</f>
        <v>1</v>
      </c>
      <c r="AR3941" s="77">
        <v>0</v>
      </c>
      <c r="AS3941" s="77">
        <v>0</v>
      </c>
      <c r="AT3941" s="77">
        <v>1</v>
      </c>
      <c r="AU3941" s="77">
        <v>0</v>
      </c>
      <c r="BA3941" s="77">
        <v>-2.25</v>
      </c>
    </row>
    <row r="3942" spans="3:53" x14ac:dyDescent="0.25">
      <c r="C3942" s="77" t="s">
        <v>527</v>
      </c>
      <c r="D3942" s="77" t="s">
        <v>524</v>
      </c>
      <c r="E3942" s="77">
        <v>8.4</v>
      </c>
      <c r="F3942" s="77">
        <v>32.5</v>
      </c>
      <c r="G3942" s="77">
        <v>34.99</v>
      </c>
      <c r="H3942" s="77">
        <v>208.66</v>
      </c>
      <c r="I3942" s="77">
        <v>-8.4440000000000008</v>
      </c>
      <c r="J3942" s="77" t="s">
        <v>75</v>
      </c>
      <c r="K3942" s="77">
        <v>75.959999999999994</v>
      </c>
      <c r="L3942" s="77">
        <v>7.6901950000000001</v>
      </c>
      <c r="M3942" s="77">
        <v>6.9036610905185078</v>
      </c>
      <c r="N3942" s="77">
        <v>6.9779660000000003</v>
      </c>
      <c r="O3942" s="77">
        <v>17.81513409494973</v>
      </c>
      <c r="P3942" s="77">
        <v>26140000</v>
      </c>
      <c r="Q3942" s="77">
        <v>18770000</v>
      </c>
      <c r="R3942" s="77">
        <v>1.39</v>
      </c>
      <c r="S3942" s="77">
        <v>24.716999999999999</v>
      </c>
      <c r="T3942" s="77">
        <v>7.67</v>
      </c>
      <c r="U3942" s="77">
        <v>14.7532</v>
      </c>
      <c r="V3942" s="77">
        <v>1.9388658186108421</v>
      </c>
      <c r="AC3942" s="77">
        <v>9.35</v>
      </c>
      <c r="AD3942" s="77">
        <v>7.22</v>
      </c>
      <c r="AH3942" s="77">
        <f>IF(AND(M3942&lt;Variables!$G$6,M3942&gt;Variables!$G$5),0,1)</f>
        <v>1</v>
      </c>
      <c r="AI3942" s="77">
        <f t="shared" si="124"/>
        <v>0</v>
      </c>
      <c r="AJ3942" s="77">
        <f>IF(I3942&gt;Variables!$G$7,0,1)</f>
        <v>1</v>
      </c>
      <c r="AK3942" s="77">
        <f>IF(F3942&gt;Variables!$G$8,0,1)</f>
        <v>0</v>
      </c>
      <c r="AL3942" s="77">
        <f>IF(G3942&gt;Variables!$G$9,0,1)</f>
        <v>0</v>
      </c>
      <c r="AM3942" s="77">
        <f>IF(AND(K3942&gt;Variables!$G$10,K3942&lt;Variables!$G$11),0,1)</f>
        <v>1</v>
      </c>
      <c r="AN3942" s="77">
        <f>IF(H3942&lt;Variables!$G$13,1,0)</f>
        <v>1</v>
      </c>
      <c r="AO3942" s="77">
        <f>IF(R3942&lt;Variables!$G$12,0,1)</f>
        <v>0</v>
      </c>
      <c r="AP3942" s="78">
        <f t="shared" si="125"/>
        <v>1</v>
      </c>
      <c r="AQ3942" s="77">
        <f>IF(V3942&lt;Variables!$G$15,1,0)</f>
        <v>1</v>
      </c>
      <c r="AR3942" s="77">
        <v>0</v>
      </c>
      <c r="AS3942" s="77">
        <v>0</v>
      </c>
      <c r="AT3942" s="77">
        <v>1</v>
      </c>
      <c r="AU3942" s="77">
        <v>0</v>
      </c>
      <c r="BA3942" s="77">
        <v>-2.25</v>
      </c>
    </row>
    <row r="3943" spans="3:53" x14ac:dyDescent="0.25">
      <c r="C3943" s="77" t="s">
        <v>527</v>
      </c>
      <c r="D3943" s="77" t="s">
        <v>495</v>
      </c>
      <c r="E3943" s="77">
        <v>5.54</v>
      </c>
      <c r="F3943" s="77">
        <v>18.18</v>
      </c>
      <c r="G3943" s="77">
        <v>6.62</v>
      </c>
      <c r="H3943" s="77">
        <v>37.92</v>
      </c>
      <c r="I3943" s="77">
        <v>-0.127</v>
      </c>
      <c r="J3943" s="77" t="s">
        <v>75</v>
      </c>
      <c r="K3943" s="77">
        <v>37.19</v>
      </c>
      <c r="L3943" s="77">
        <v>5.7694349999999996</v>
      </c>
      <c r="M3943" s="77">
        <v>-3.7167417606750051</v>
      </c>
      <c r="N3943" s="77">
        <v>5.8516099999999991</v>
      </c>
      <c r="O3943" s="77">
        <v>-5.0688613902840318</v>
      </c>
      <c r="P3943" s="77">
        <v>907250</v>
      </c>
      <c r="Q3943" s="77">
        <v>117980</v>
      </c>
      <c r="R3943" s="77">
        <v>7.69</v>
      </c>
      <c r="S3943" s="77">
        <v>24.716999999999999</v>
      </c>
      <c r="T3943" s="77">
        <v>7.67</v>
      </c>
      <c r="U3943" s="77">
        <v>14.7532</v>
      </c>
      <c r="V3943" s="77">
        <v>2.1934217836536849</v>
      </c>
      <c r="AC3943" s="77">
        <v>5.67</v>
      </c>
      <c r="AD3943" s="77">
        <v>5.15</v>
      </c>
      <c r="AH3943" s="77">
        <f>IF(AND(M3943&lt;Variables!$G$6,M3943&gt;Variables!$G$5),0,1)</f>
        <v>0</v>
      </c>
      <c r="AI3943" s="77">
        <f t="shared" si="124"/>
        <v>1</v>
      </c>
      <c r="AJ3943" s="77">
        <f>IF(I3943&gt;Variables!$G$7,0,1)</f>
        <v>1</v>
      </c>
      <c r="AK3943" s="77">
        <f>IF(F3943&gt;Variables!$G$8,0,1)</f>
        <v>0</v>
      </c>
      <c r="AL3943" s="77">
        <f>IF(G3943&gt;Variables!$G$9,0,1)</f>
        <v>1</v>
      </c>
      <c r="AM3943" s="77">
        <f>IF(AND(K3943&gt;Variables!$G$10,K3943&lt;Variables!$G$11),0,1)</f>
        <v>1</v>
      </c>
      <c r="AN3943" s="77">
        <f>IF(H3943&lt;Variables!$G$13,1,0)</f>
        <v>1</v>
      </c>
      <c r="AO3943" s="77">
        <f>IF(R3943&lt;Variables!$G$12,0,1)</f>
        <v>1</v>
      </c>
      <c r="AP3943" s="78">
        <f t="shared" si="125"/>
        <v>1</v>
      </c>
      <c r="AQ3943" s="77">
        <f>IF(V3943&lt;Variables!$G$15,1,0)</f>
        <v>1</v>
      </c>
      <c r="AR3943" s="77">
        <v>1</v>
      </c>
      <c r="AS3943" s="77">
        <v>0</v>
      </c>
      <c r="AT3943" s="77">
        <v>0</v>
      </c>
      <c r="AU3943" s="77">
        <v>0</v>
      </c>
      <c r="BA3943" s="77">
        <v>2</v>
      </c>
    </row>
    <row r="3944" spans="3:53" x14ac:dyDescent="0.25">
      <c r="C3944" s="77" t="s">
        <v>527</v>
      </c>
      <c r="D3944" s="77" t="s">
        <v>501</v>
      </c>
      <c r="E3944" s="77">
        <v>28.77</v>
      </c>
      <c r="F3944" s="77">
        <v>10.78</v>
      </c>
      <c r="G3944" s="77">
        <v>6.87</v>
      </c>
      <c r="H3944" s="77">
        <v>3860</v>
      </c>
      <c r="I3944" s="77">
        <v>2.1999999999999999E-2</v>
      </c>
      <c r="J3944" s="77" t="s">
        <v>75</v>
      </c>
      <c r="K3944" s="77">
        <v>52.24</v>
      </c>
      <c r="L3944" s="77">
        <v>28.74349411764706</v>
      </c>
      <c r="M3944" s="77">
        <v>-0.46443246287549322</v>
      </c>
      <c r="N3944" s="77">
        <v>28.57061860465117</v>
      </c>
      <c r="O3944" s="77">
        <v>0.1378387912903721</v>
      </c>
      <c r="P3944" s="77">
        <v>192615</v>
      </c>
      <c r="Q3944" s="77">
        <v>245553</v>
      </c>
      <c r="R3944" s="77">
        <v>0.78</v>
      </c>
      <c r="S3944" s="77">
        <v>24.716999999999999</v>
      </c>
      <c r="T3944" s="77">
        <v>7.67</v>
      </c>
      <c r="U3944" s="77">
        <v>14.7532</v>
      </c>
      <c r="V3944" s="77">
        <v>2.4052861133689998</v>
      </c>
      <c r="AC3944" s="77">
        <v>30.89</v>
      </c>
      <c r="AD3944" s="77">
        <v>28.55</v>
      </c>
      <c r="AH3944" s="77">
        <f>IF(AND(M3944&lt;Variables!$G$6,M3944&gt;Variables!$G$5),0,1)</f>
        <v>1</v>
      </c>
      <c r="AI3944" s="77">
        <f t="shared" si="124"/>
        <v>0</v>
      </c>
      <c r="AJ3944" s="77">
        <f>IF(I3944&gt;Variables!$G$7,0,1)</f>
        <v>1</v>
      </c>
      <c r="AK3944" s="77">
        <f>IF(F3944&gt;Variables!$G$8,0,1)</f>
        <v>0</v>
      </c>
      <c r="AL3944" s="77">
        <f>IF(G3944&gt;Variables!$G$9,0,1)</f>
        <v>1</v>
      </c>
      <c r="AM3944" s="77">
        <f>IF(AND(K3944&gt;Variables!$G$10,K3944&lt;Variables!$G$11),0,1)</f>
        <v>1</v>
      </c>
      <c r="AN3944" s="77">
        <f>IF(H3944&lt;Variables!$G$13,1,0)</f>
        <v>0</v>
      </c>
      <c r="AO3944" s="77">
        <f>IF(R3944&lt;Variables!$G$12,0,1)</f>
        <v>0</v>
      </c>
      <c r="AP3944" s="78">
        <f t="shared" si="125"/>
        <v>1</v>
      </c>
      <c r="AQ3944" s="77">
        <f>IF(V3944&lt;Variables!$G$15,1,0)</f>
        <v>1</v>
      </c>
      <c r="AR3944" s="77">
        <v>1</v>
      </c>
      <c r="AS3944" s="77">
        <v>0</v>
      </c>
      <c r="AT3944" s="77">
        <v>0</v>
      </c>
      <c r="AU3944" s="77">
        <v>0</v>
      </c>
      <c r="BA3944" s="77">
        <v>2</v>
      </c>
    </row>
    <row r="3945" spans="3:53" x14ac:dyDescent="0.25">
      <c r="C3945" s="77" t="s">
        <v>527</v>
      </c>
      <c r="D3945" s="77" t="s">
        <v>507</v>
      </c>
      <c r="E3945" s="77">
        <v>26.47</v>
      </c>
      <c r="F3945" s="77">
        <v>9.6999999999999993</v>
      </c>
      <c r="G3945" s="77">
        <v>9.0399999999999991</v>
      </c>
      <c r="H3945" s="77">
        <v>3900</v>
      </c>
      <c r="I3945" s="77">
        <v>240.71299999999999</v>
      </c>
      <c r="J3945" s="77" t="s">
        <v>75</v>
      </c>
      <c r="K3945" s="77">
        <v>61.35</v>
      </c>
      <c r="L3945" s="77">
        <v>26.255040000000001</v>
      </c>
      <c r="M3945" s="77">
        <v>0.62829841432351363</v>
      </c>
      <c r="N3945" s="77">
        <v>26.005436</v>
      </c>
      <c r="O3945" s="77">
        <v>1.5941436244329921</v>
      </c>
      <c r="P3945" s="77">
        <v>4613000</v>
      </c>
      <c r="Q3945" s="77">
        <v>9769000</v>
      </c>
      <c r="R3945" s="77">
        <v>0.47</v>
      </c>
      <c r="S3945" s="77">
        <v>24.716999999999999</v>
      </c>
      <c r="T3945" s="77">
        <v>7.67</v>
      </c>
      <c r="U3945" s="77">
        <v>14.7532</v>
      </c>
      <c r="V3945" s="77">
        <v>2.447655373164161</v>
      </c>
      <c r="AC3945" s="77">
        <v>26.84</v>
      </c>
      <c r="AD3945" s="77">
        <v>25.58</v>
      </c>
      <c r="AH3945" s="77">
        <f>IF(AND(M3945&lt;Variables!$G$6,M3945&gt;Variables!$G$5),0,1)</f>
        <v>1</v>
      </c>
      <c r="AI3945" s="77">
        <f t="shared" si="124"/>
        <v>0</v>
      </c>
      <c r="AJ3945" s="77">
        <f>IF(I3945&gt;Variables!$G$7,0,1)</f>
        <v>0</v>
      </c>
      <c r="AK3945" s="77">
        <f>IF(F3945&gt;Variables!$G$8,0,1)</f>
        <v>0</v>
      </c>
      <c r="AL3945" s="77">
        <f>IF(G3945&gt;Variables!$G$9,0,1)</f>
        <v>1</v>
      </c>
      <c r="AM3945" s="77">
        <f>IF(AND(K3945&gt;Variables!$G$10,K3945&lt;Variables!$G$11),0,1)</f>
        <v>1</v>
      </c>
      <c r="AN3945" s="77">
        <f>IF(H3945&lt;Variables!$G$13,1,0)</f>
        <v>0</v>
      </c>
      <c r="AO3945" s="77">
        <f>IF(R3945&lt;Variables!$G$12,0,1)</f>
        <v>0</v>
      </c>
      <c r="AP3945" s="78">
        <f t="shared" si="125"/>
        <v>1</v>
      </c>
      <c r="AQ3945" s="77">
        <f>IF(V3945&lt;Variables!$G$15,1,0)</f>
        <v>1</v>
      </c>
      <c r="AR3945" s="77">
        <v>0</v>
      </c>
      <c r="AS3945" s="77">
        <v>0</v>
      </c>
      <c r="AT3945" s="77">
        <v>1</v>
      </c>
      <c r="AU3945" s="77">
        <v>0</v>
      </c>
      <c r="BA3945" s="77">
        <v>-2.25</v>
      </c>
    </row>
    <row r="3946" spans="3:53" x14ac:dyDescent="0.25">
      <c r="C3946" s="77" t="s">
        <v>527</v>
      </c>
      <c r="D3946" s="77" t="s">
        <v>123</v>
      </c>
      <c r="E3946" s="77">
        <v>13.81</v>
      </c>
      <c r="F3946" s="77">
        <v>9.5399999999999991</v>
      </c>
      <c r="G3946" s="77">
        <v>-1.33</v>
      </c>
      <c r="H3946" s="77">
        <v>5380</v>
      </c>
      <c r="I3946" s="77">
        <v>226.21600000000001</v>
      </c>
      <c r="J3946" s="77" t="s">
        <v>75</v>
      </c>
      <c r="K3946" s="77">
        <v>47.52</v>
      </c>
      <c r="L3946" s="77">
        <v>13.791565</v>
      </c>
      <c r="M3946" s="77">
        <v>-0.19261773410051519</v>
      </c>
      <c r="N3946" s="77">
        <v>13.89906</v>
      </c>
      <c r="O3946" s="77">
        <v>-0.96452565856972772</v>
      </c>
      <c r="P3946" s="77">
        <v>79806000</v>
      </c>
      <c r="Q3946" s="77">
        <v>51236000</v>
      </c>
      <c r="R3946" s="77">
        <v>1.56</v>
      </c>
      <c r="S3946" s="77">
        <v>24.716999999999999</v>
      </c>
      <c r="T3946" s="77">
        <v>7.67</v>
      </c>
      <c r="U3946" s="77">
        <v>14.7532</v>
      </c>
      <c r="V3946" s="77">
        <v>2.3449356866467288</v>
      </c>
      <c r="AC3946" s="77">
        <v>14.18</v>
      </c>
      <c r="AD3946" s="77">
        <v>13.11</v>
      </c>
      <c r="AH3946" s="77">
        <f>IF(AND(M3946&lt;Variables!$G$6,M3946&gt;Variables!$G$5),0,1)</f>
        <v>1</v>
      </c>
      <c r="AI3946" s="77">
        <f t="shared" si="124"/>
        <v>1</v>
      </c>
      <c r="AJ3946" s="77">
        <f>IF(I3946&gt;Variables!$G$7,0,1)</f>
        <v>0</v>
      </c>
      <c r="AK3946" s="77">
        <f>IF(F3946&gt;Variables!$G$8,0,1)</f>
        <v>0</v>
      </c>
      <c r="AL3946" s="77">
        <f>IF(G3946&gt;Variables!$G$9,0,1)</f>
        <v>1</v>
      </c>
      <c r="AM3946" s="77">
        <f>IF(AND(K3946&gt;Variables!$G$10,K3946&lt;Variables!$G$11),0,1)</f>
        <v>1</v>
      </c>
      <c r="AN3946" s="77">
        <f>IF(H3946&lt;Variables!$G$13,1,0)</f>
        <v>0</v>
      </c>
      <c r="AO3946" s="77">
        <f>IF(R3946&lt;Variables!$G$12,0,1)</f>
        <v>0</v>
      </c>
      <c r="AP3946" s="78">
        <f t="shared" si="125"/>
        <v>1</v>
      </c>
      <c r="AQ3946" s="77">
        <f>IF(V3946&lt;Variables!$G$15,1,0)</f>
        <v>1</v>
      </c>
      <c r="AR3946" s="77">
        <v>0</v>
      </c>
      <c r="AS3946" s="77">
        <v>0</v>
      </c>
      <c r="AT3946" s="77">
        <v>1</v>
      </c>
      <c r="AU3946" s="77">
        <v>0</v>
      </c>
      <c r="BA3946" s="77">
        <v>-2.25</v>
      </c>
    </row>
    <row r="3947" spans="3:53" x14ac:dyDescent="0.25">
      <c r="C3947" s="77" t="s">
        <v>527</v>
      </c>
      <c r="D3947" s="77" t="s">
        <v>475</v>
      </c>
      <c r="E3947" s="77">
        <v>55.5</v>
      </c>
      <c r="F3947" s="77">
        <v>8.2899999999999991</v>
      </c>
      <c r="G3947" s="77">
        <v>5.69</v>
      </c>
      <c r="H3947" s="77">
        <v>5400</v>
      </c>
      <c r="I3947" s="77">
        <v>0.69499999999999995</v>
      </c>
      <c r="J3947" s="77" t="s">
        <v>75</v>
      </c>
      <c r="K3947" s="77">
        <v>53.22</v>
      </c>
      <c r="L3947" s="77">
        <v>55.175235000000001</v>
      </c>
      <c r="M3947" s="77">
        <v>0.26237314621315089</v>
      </c>
      <c r="N3947" s="77">
        <v>54.99633200000001</v>
      </c>
      <c r="O3947" s="77">
        <v>0.58852652209603851</v>
      </c>
      <c r="P3947" s="77">
        <v>317614</v>
      </c>
      <c r="Q3947" s="77">
        <v>581914</v>
      </c>
      <c r="R3947" s="77">
        <v>0.55000000000000004</v>
      </c>
      <c r="S3947" s="77">
        <v>24.716999999999999</v>
      </c>
      <c r="T3947" s="77">
        <v>7.67</v>
      </c>
      <c r="U3947" s="77">
        <v>14.7532</v>
      </c>
      <c r="V3947" s="77">
        <v>2.3910975958574889</v>
      </c>
      <c r="AC3947" s="77">
        <v>55.67</v>
      </c>
      <c r="AD3947" s="77">
        <v>51.72</v>
      </c>
      <c r="AH3947" s="77">
        <f>IF(AND(M3947&lt;Variables!$G$6,M3947&gt;Variables!$G$5),0,1)</f>
        <v>1</v>
      </c>
      <c r="AI3947" s="77">
        <f t="shared" si="124"/>
        <v>0</v>
      </c>
      <c r="AJ3947" s="77">
        <f>IF(I3947&gt;Variables!$G$7,0,1)</f>
        <v>1</v>
      </c>
      <c r="AK3947" s="77">
        <f>IF(F3947&gt;Variables!$G$8,0,1)</f>
        <v>1</v>
      </c>
      <c r="AL3947" s="77">
        <f>IF(G3947&gt;Variables!$G$9,0,1)</f>
        <v>1</v>
      </c>
      <c r="AM3947" s="77">
        <f>IF(AND(K3947&gt;Variables!$G$10,K3947&lt;Variables!$G$11),0,1)</f>
        <v>1</v>
      </c>
      <c r="AN3947" s="77">
        <f>IF(H3947&lt;Variables!$G$13,1,0)</f>
        <v>0</v>
      </c>
      <c r="AO3947" s="77">
        <f>IF(R3947&lt;Variables!$G$12,0,1)</f>
        <v>0</v>
      </c>
      <c r="AP3947" s="78">
        <f t="shared" si="125"/>
        <v>1</v>
      </c>
      <c r="AQ3947" s="77">
        <f>IF(V3947&lt;Variables!$G$15,1,0)</f>
        <v>1</v>
      </c>
      <c r="AR3947" s="77">
        <v>0</v>
      </c>
      <c r="AS3947" s="77">
        <v>0</v>
      </c>
      <c r="AT3947" s="77">
        <v>1</v>
      </c>
      <c r="AU3947" s="77">
        <v>0</v>
      </c>
      <c r="BA3947" s="77">
        <v>-1.77</v>
      </c>
    </row>
    <row r="3948" spans="3:53" x14ac:dyDescent="0.25">
      <c r="C3948" s="77" t="s">
        <v>527</v>
      </c>
      <c r="D3948" s="77" t="s">
        <v>195</v>
      </c>
      <c r="E3948" s="77">
        <v>35.31</v>
      </c>
      <c r="F3948" s="77">
        <v>7.88</v>
      </c>
      <c r="G3948" s="77">
        <v>6.32</v>
      </c>
      <c r="H3948" s="77">
        <v>3910</v>
      </c>
      <c r="I3948" s="77">
        <v>8.1419999999999995</v>
      </c>
      <c r="J3948" s="77" t="s">
        <v>75</v>
      </c>
      <c r="K3948" s="77">
        <v>67.11</v>
      </c>
      <c r="L3948" s="77">
        <v>35.058864999999997</v>
      </c>
      <c r="M3948" s="77">
        <v>0.7163238171001971</v>
      </c>
      <c r="N3948" s="77">
        <v>34.946959999999997</v>
      </c>
      <c r="O3948" s="77">
        <v>1.0388314176683899</v>
      </c>
      <c r="P3948" s="77">
        <v>280306</v>
      </c>
      <c r="Q3948" s="77">
        <v>698489</v>
      </c>
      <c r="R3948" s="77">
        <v>0.4</v>
      </c>
      <c r="S3948" s="77">
        <v>24.716999999999999</v>
      </c>
      <c r="T3948" s="77">
        <v>7.67</v>
      </c>
      <c r="U3948" s="77">
        <v>14.7532</v>
      </c>
      <c r="V3948" s="77">
        <v>2.4902389848808268</v>
      </c>
      <c r="AC3948" s="77">
        <v>35.342300000000002</v>
      </c>
      <c r="AD3948" s="77">
        <v>32.35</v>
      </c>
      <c r="AH3948" s="77">
        <f>IF(AND(M3948&lt;Variables!$G$6,M3948&gt;Variables!$G$5),0,1)</f>
        <v>1</v>
      </c>
      <c r="AI3948" s="77">
        <f t="shared" si="124"/>
        <v>0</v>
      </c>
      <c r="AJ3948" s="77">
        <f>IF(I3948&gt;Variables!$G$7,0,1)</f>
        <v>1</v>
      </c>
      <c r="AK3948" s="77">
        <f>IF(F3948&gt;Variables!$G$8,0,1)</f>
        <v>1</v>
      </c>
      <c r="AL3948" s="77">
        <f>IF(G3948&gt;Variables!$G$9,0,1)</f>
        <v>1</v>
      </c>
      <c r="AM3948" s="77">
        <f>IF(AND(K3948&gt;Variables!$G$10,K3948&lt;Variables!$G$11),0,1)</f>
        <v>0</v>
      </c>
      <c r="AN3948" s="77">
        <f>IF(H3948&lt;Variables!$G$13,1,0)</f>
        <v>0</v>
      </c>
      <c r="AO3948" s="77">
        <f>IF(R3948&lt;Variables!$G$12,0,1)</f>
        <v>0</v>
      </c>
      <c r="AP3948" s="78">
        <f t="shared" si="125"/>
        <v>1</v>
      </c>
      <c r="AQ3948" s="77">
        <f>IF(V3948&lt;Variables!$G$15,1,0)</f>
        <v>1</v>
      </c>
      <c r="AR3948" s="77">
        <v>0</v>
      </c>
      <c r="AS3948" s="77">
        <v>0</v>
      </c>
      <c r="AT3948" s="77">
        <v>1</v>
      </c>
      <c r="AU3948" s="77">
        <v>0</v>
      </c>
      <c r="BA3948" s="77">
        <v>-1.81</v>
      </c>
    </row>
    <row r="3949" spans="3:53" x14ac:dyDescent="0.25">
      <c r="C3949" s="77" t="s">
        <v>527</v>
      </c>
      <c r="D3949" s="77" t="s">
        <v>497</v>
      </c>
      <c r="E3949" s="77">
        <v>5.1100000000000003</v>
      </c>
      <c r="F3949" s="77">
        <v>21.69</v>
      </c>
      <c r="G3949" s="77">
        <v>20.94</v>
      </c>
      <c r="H3949" s="77">
        <v>41.09</v>
      </c>
      <c r="I3949" s="77">
        <v>-14.768000000000001</v>
      </c>
      <c r="J3949" s="77" t="s">
        <v>74</v>
      </c>
      <c r="K3949" s="77">
        <v>59.02</v>
      </c>
      <c r="L3949" s="77">
        <v>5.0315700000000003</v>
      </c>
      <c r="M3949" s="77">
        <v>2.1530059206172152</v>
      </c>
      <c r="N3949" s="77">
        <v>5.0608660000000008</v>
      </c>
      <c r="O3949" s="77">
        <v>1.561669485024878</v>
      </c>
      <c r="P3949" s="77">
        <v>2300000</v>
      </c>
      <c r="Q3949" s="77">
        <v>49940</v>
      </c>
      <c r="R3949" s="77">
        <v>46.06</v>
      </c>
      <c r="S3949" s="77">
        <v>24.716999999999999</v>
      </c>
      <c r="T3949" s="77">
        <v>7.67</v>
      </c>
      <c r="U3949" s="77">
        <v>14.7532</v>
      </c>
      <c r="V3949" s="77">
        <v>2.348383758553295</v>
      </c>
      <c r="AC3949" s="77">
        <v>5.73</v>
      </c>
      <c r="AD3949" s="77">
        <v>4.8099999999999996</v>
      </c>
      <c r="AH3949" s="77">
        <f>IF(AND(M3949&lt;Variables!$G$6,M3949&gt;Variables!$G$5),0,1)</f>
        <v>1</v>
      </c>
      <c r="AI3949" s="77">
        <f t="shared" si="124"/>
        <v>1</v>
      </c>
      <c r="AJ3949" s="77">
        <f>IF(I3949&gt;Variables!$G$7,0,1)</f>
        <v>1</v>
      </c>
      <c r="AK3949" s="77">
        <f>IF(F3949&gt;Variables!$G$8,0,1)</f>
        <v>0</v>
      </c>
      <c r="AL3949" s="77">
        <f>IF(G3949&gt;Variables!$G$9,0,1)</f>
        <v>0</v>
      </c>
      <c r="AM3949" s="77">
        <f>IF(AND(K3949&gt;Variables!$G$10,K3949&lt;Variables!$G$11),0,1)</f>
        <v>1</v>
      </c>
      <c r="AN3949" s="77">
        <f>IF(H3949&lt;Variables!$G$13,1,0)</f>
        <v>1</v>
      </c>
      <c r="AO3949" s="77">
        <f>IF(R3949&lt;Variables!$G$12,0,1)</f>
        <v>1</v>
      </c>
      <c r="AP3949" s="78">
        <f t="shared" si="125"/>
        <v>0</v>
      </c>
      <c r="AQ3949" s="77">
        <f>IF(V3949&lt;Variables!$G$15,1,0)</f>
        <v>1</v>
      </c>
      <c r="AR3949" s="77">
        <v>1</v>
      </c>
      <c r="AS3949" s="77">
        <v>0</v>
      </c>
      <c r="AT3949" s="77">
        <v>0</v>
      </c>
      <c r="AU3949" s="77">
        <v>0</v>
      </c>
      <c r="BA3949" s="77">
        <v>2</v>
      </c>
    </row>
    <row r="3950" spans="3:53" x14ac:dyDescent="0.25">
      <c r="C3950" s="77" t="s">
        <v>527</v>
      </c>
      <c r="D3950" s="77" t="s">
        <v>525</v>
      </c>
      <c r="E3950" s="77">
        <v>1.58</v>
      </c>
      <c r="F3950" s="77">
        <v>15.93</v>
      </c>
      <c r="G3950" s="77">
        <v>14.96</v>
      </c>
      <c r="H3950" s="77">
        <v>550.02</v>
      </c>
      <c r="I3950" s="77">
        <v>-17.311</v>
      </c>
      <c r="J3950" s="77" t="s">
        <v>74</v>
      </c>
      <c r="K3950" s="77">
        <v>52.74</v>
      </c>
      <c r="L3950" s="77">
        <v>1.572875</v>
      </c>
      <c r="M3950" s="77">
        <v>0.1351029166335489</v>
      </c>
      <c r="N3950" s="77">
        <v>1.5593239999999999</v>
      </c>
      <c r="O3950" s="77">
        <v>1.005307428090636</v>
      </c>
      <c r="P3950" s="77">
        <v>11700000</v>
      </c>
      <c r="Q3950" s="77">
        <v>3050000</v>
      </c>
      <c r="R3950" s="77">
        <v>3.84</v>
      </c>
      <c r="S3950" s="77">
        <v>24.716999999999999</v>
      </c>
      <c r="T3950" s="77">
        <v>7.67</v>
      </c>
      <c r="U3950" s="77">
        <v>14.7532</v>
      </c>
      <c r="V3950" s="77">
        <v>2.3908046385758559</v>
      </c>
      <c r="AC3950" s="77">
        <v>1.9</v>
      </c>
      <c r="AD3950" s="77">
        <v>1.5</v>
      </c>
      <c r="AH3950" s="77">
        <f>IF(AND(M3950&lt;Variables!$G$6,M3950&gt;Variables!$G$5),0,1)</f>
        <v>1</v>
      </c>
      <c r="AI3950" s="77">
        <f t="shared" si="124"/>
        <v>0</v>
      </c>
      <c r="AJ3950" s="77">
        <f>IF(I3950&gt;Variables!$G$7,0,1)</f>
        <v>1</v>
      </c>
      <c r="AK3950" s="77">
        <f>IF(F3950&gt;Variables!$G$8,0,1)</f>
        <v>0</v>
      </c>
      <c r="AL3950" s="77">
        <f>IF(G3950&gt;Variables!$G$9,0,1)</f>
        <v>0</v>
      </c>
      <c r="AM3950" s="77">
        <f>IF(AND(K3950&gt;Variables!$G$10,K3950&lt;Variables!$G$11),0,1)</f>
        <v>1</v>
      </c>
      <c r="AN3950" s="77">
        <f>IF(H3950&lt;Variables!$G$13,1,0)</f>
        <v>1</v>
      </c>
      <c r="AO3950" s="77">
        <f>IF(R3950&lt;Variables!$G$12,0,1)</f>
        <v>1</v>
      </c>
      <c r="AP3950" s="78">
        <f t="shared" si="125"/>
        <v>0</v>
      </c>
      <c r="AQ3950" s="77">
        <f>IF(V3950&lt;Variables!$G$15,1,0)</f>
        <v>1</v>
      </c>
      <c r="AR3950" s="77">
        <v>0</v>
      </c>
      <c r="AS3950" s="77">
        <v>0</v>
      </c>
      <c r="AT3950" s="77">
        <v>1</v>
      </c>
      <c r="AU3950" s="77">
        <v>0</v>
      </c>
      <c r="BA3950" s="77">
        <v>-2.25</v>
      </c>
    </row>
    <row r="3951" spans="3:53" x14ac:dyDescent="0.25">
      <c r="C3951" s="77" t="s">
        <v>527</v>
      </c>
      <c r="D3951" s="77" t="s">
        <v>488</v>
      </c>
      <c r="E3951" s="77">
        <v>7.27</v>
      </c>
      <c r="F3951" s="77">
        <v>61.69</v>
      </c>
      <c r="G3951" s="77">
        <v>0.69</v>
      </c>
      <c r="H3951" s="77">
        <v>125.36</v>
      </c>
      <c r="I3951" s="77">
        <v>14.598000000000001</v>
      </c>
      <c r="J3951" s="77" t="s">
        <v>75</v>
      </c>
      <c r="K3951" s="77">
        <v>50.05</v>
      </c>
      <c r="L3951" s="77">
        <v>7.2001650000000001</v>
      </c>
      <c r="M3951" s="77">
        <v>0.83102262239823177</v>
      </c>
      <c r="N3951" s="77">
        <v>7.4116659999999994</v>
      </c>
      <c r="O3951" s="77">
        <v>-2.046314553300157</v>
      </c>
      <c r="P3951" s="77">
        <v>99090000</v>
      </c>
      <c r="Q3951" s="77">
        <v>525460</v>
      </c>
      <c r="R3951" s="77">
        <v>188.58</v>
      </c>
      <c r="S3951" s="77">
        <v>24.716999999999999</v>
      </c>
      <c r="T3951" s="77">
        <v>7.67</v>
      </c>
      <c r="U3951" s="77">
        <v>14.7532</v>
      </c>
      <c r="V3951" s="77">
        <v>2.3457914121509709</v>
      </c>
      <c r="AC3951" s="77">
        <v>7.75</v>
      </c>
      <c r="AD3951" s="77">
        <v>6.1517999999999997</v>
      </c>
      <c r="AH3951" s="77">
        <f>IF(AND(M3951&lt;Variables!$G$6,M3951&gt;Variables!$G$5),0,1)</f>
        <v>1</v>
      </c>
      <c r="AI3951" s="77">
        <f t="shared" si="124"/>
        <v>1</v>
      </c>
      <c r="AJ3951" s="77">
        <f>IF(I3951&gt;Variables!$G$7,0,1)</f>
        <v>1</v>
      </c>
      <c r="AK3951" s="77">
        <f>IF(F3951&gt;Variables!$G$8,0,1)</f>
        <v>0</v>
      </c>
      <c r="AL3951" s="77">
        <f>IF(G3951&gt;Variables!$G$9,0,1)</f>
        <v>1</v>
      </c>
      <c r="AM3951" s="77">
        <f>IF(AND(K3951&gt;Variables!$G$10,K3951&lt;Variables!$G$11),0,1)</f>
        <v>1</v>
      </c>
      <c r="AN3951" s="77">
        <f>IF(H3951&lt;Variables!$G$13,1,0)</f>
        <v>1</v>
      </c>
      <c r="AO3951" s="77">
        <f>IF(R3951&lt;Variables!$G$12,0,1)</f>
        <v>1</v>
      </c>
      <c r="AP3951" s="78">
        <f t="shared" si="125"/>
        <v>1</v>
      </c>
      <c r="AQ3951" s="77">
        <f>IF(V3951&lt;Variables!$G$15,1,0)</f>
        <v>1</v>
      </c>
      <c r="AR3951" s="77">
        <v>1</v>
      </c>
      <c r="AS3951" s="77">
        <v>0</v>
      </c>
      <c r="AT3951" s="77">
        <v>0</v>
      </c>
      <c r="AU3951" s="77">
        <v>0</v>
      </c>
      <c r="BA3951" s="77">
        <v>2</v>
      </c>
    </row>
    <row r="3952" spans="3:53" x14ac:dyDescent="0.25">
      <c r="C3952" s="77" t="s">
        <v>527</v>
      </c>
      <c r="D3952" s="77" t="s">
        <v>388</v>
      </c>
      <c r="E3952" s="77">
        <v>18.690000000000001</v>
      </c>
      <c r="F3952" s="77">
        <v>11.64</v>
      </c>
      <c r="G3952" s="77">
        <v>9.17</v>
      </c>
      <c r="H3952" s="77">
        <v>323.14</v>
      </c>
      <c r="I3952" s="77">
        <v>79099.933000000005</v>
      </c>
      <c r="J3952" s="77" t="s">
        <v>74</v>
      </c>
      <c r="K3952" s="77">
        <v>36.840000000000003</v>
      </c>
      <c r="L3952" s="77">
        <v>18.899075</v>
      </c>
      <c r="M3952" s="77">
        <v>-2.3761744953126041</v>
      </c>
      <c r="N3952" s="77">
        <v>19.172771999999998</v>
      </c>
      <c r="O3952" s="77">
        <v>-3.7697835242603368</v>
      </c>
      <c r="P3952" s="77">
        <v>7200000</v>
      </c>
      <c r="Q3952" s="77">
        <v>3470000</v>
      </c>
      <c r="R3952" s="77">
        <v>2.0699999999999998</v>
      </c>
      <c r="S3952" s="77">
        <v>24.716999999999999</v>
      </c>
      <c r="T3952" s="77">
        <v>7.67</v>
      </c>
      <c r="U3952" s="77">
        <v>14.7532</v>
      </c>
      <c r="V3952" s="77">
        <v>2.202133858915317</v>
      </c>
      <c r="AC3952" s="77">
        <v>22.68</v>
      </c>
      <c r="AD3952" s="77">
        <v>18.059999999999999</v>
      </c>
      <c r="AH3952" s="77">
        <f>IF(AND(M3952&lt;Variables!$G$6,M3952&gt;Variables!$G$5),0,1)</f>
        <v>0</v>
      </c>
      <c r="AI3952" s="77">
        <f t="shared" si="124"/>
        <v>1</v>
      </c>
      <c r="AJ3952" s="77">
        <f>IF(I3952&gt;Variables!$G$7,0,1)</f>
        <v>0</v>
      </c>
      <c r="AK3952" s="77">
        <f>IF(F3952&gt;Variables!$G$8,0,1)</f>
        <v>0</v>
      </c>
      <c r="AL3952" s="77">
        <f>IF(G3952&gt;Variables!$G$9,0,1)</f>
        <v>1</v>
      </c>
      <c r="AM3952" s="77">
        <f>IF(AND(K3952&gt;Variables!$G$10,K3952&lt;Variables!$G$11),0,1)</f>
        <v>1</v>
      </c>
      <c r="AN3952" s="77">
        <f>IF(H3952&lt;Variables!$G$13,1,0)</f>
        <v>1</v>
      </c>
      <c r="AO3952" s="77">
        <f>IF(R3952&lt;Variables!$G$12,0,1)</f>
        <v>0</v>
      </c>
      <c r="AP3952" s="78">
        <f t="shared" si="125"/>
        <v>0</v>
      </c>
      <c r="AQ3952" s="77">
        <f>IF(V3952&lt;Variables!$G$15,1,0)</f>
        <v>1</v>
      </c>
      <c r="AR3952" s="77">
        <v>0</v>
      </c>
      <c r="AS3952" s="77">
        <v>0</v>
      </c>
      <c r="AT3952" s="77">
        <v>1</v>
      </c>
      <c r="AU3952" s="77">
        <v>0</v>
      </c>
      <c r="BA3952" s="77">
        <v>-2.25</v>
      </c>
    </row>
    <row r="3953" spans="3:53" x14ac:dyDescent="0.25">
      <c r="C3953" s="77" t="s">
        <v>527</v>
      </c>
      <c r="D3953" s="77" t="s">
        <v>365</v>
      </c>
      <c r="E3953" s="77">
        <v>59.1</v>
      </c>
      <c r="F3953" s="77">
        <v>7.03</v>
      </c>
      <c r="G3953" s="77">
        <v>5.16</v>
      </c>
      <c r="H3953" s="77">
        <v>2540</v>
      </c>
      <c r="I3953" s="77">
        <v>204.53100000000001</v>
      </c>
      <c r="J3953" s="77" t="s">
        <v>74</v>
      </c>
      <c r="K3953" s="77">
        <v>52.58</v>
      </c>
      <c r="L3953" s="77">
        <v>59.014285000000008</v>
      </c>
      <c r="M3953" s="77">
        <v>-0.1936565019808501</v>
      </c>
      <c r="N3953" s="77">
        <v>58.551562000000011</v>
      </c>
      <c r="O3953" s="77">
        <v>0.59509599419395043</v>
      </c>
      <c r="P3953" s="77">
        <v>1051000</v>
      </c>
      <c r="Q3953" s="77">
        <v>1892000</v>
      </c>
      <c r="R3953" s="77">
        <v>0.56000000000000005</v>
      </c>
      <c r="S3953" s="77">
        <v>24.716999999999999</v>
      </c>
      <c r="T3953" s="77">
        <v>7.67</v>
      </c>
      <c r="U3953" s="77">
        <v>14.7532</v>
      </c>
      <c r="V3953" s="77">
        <v>2.4002068113940211</v>
      </c>
      <c r="AC3953" s="77">
        <v>59.68</v>
      </c>
      <c r="AD3953" s="77">
        <v>56.17</v>
      </c>
      <c r="AH3953" s="77">
        <f>IF(AND(M3953&lt;Variables!$G$6,M3953&gt;Variables!$G$5),0,1)</f>
        <v>1</v>
      </c>
      <c r="AI3953" s="77">
        <f t="shared" si="124"/>
        <v>0</v>
      </c>
      <c r="AJ3953" s="77">
        <f>IF(I3953&gt;Variables!$G$7,0,1)</f>
        <v>0</v>
      </c>
      <c r="AK3953" s="77">
        <f>IF(F3953&gt;Variables!$G$8,0,1)</f>
        <v>1</v>
      </c>
      <c r="AL3953" s="77">
        <f>IF(G3953&gt;Variables!$G$9,0,1)</f>
        <v>1</v>
      </c>
      <c r="AM3953" s="77">
        <f>IF(AND(K3953&gt;Variables!$G$10,K3953&lt;Variables!$G$11),0,1)</f>
        <v>1</v>
      </c>
      <c r="AN3953" s="77">
        <f>IF(H3953&lt;Variables!$G$13,1,0)</f>
        <v>0</v>
      </c>
      <c r="AO3953" s="77">
        <f>IF(R3953&lt;Variables!$G$12,0,1)</f>
        <v>0</v>
      </c>
      <c r="AP3953" s="78">
        <f t="shared" si="125"/>
        <v>0</v>
      </c>
      <c r="AQ3953" s="77">
        <f>IF(V3953&lt;Variables!$G$15,1,0)</f>
        <v>1</v>
      </c>
      <c r="AR3953" s="77">
        <v>0</v>
      </c>
      <c r="AS3953" s="77">
        <v>0</v>
      </c>
      <c r="AT3953" s="77">
        <v>1</v>
      </c>
      <c r="AU3953" s="77">
        <v>0</v>
      </c>
      <c r="BA3953" s="77">
        <v>-2.25</v>
      </c>
    </row>
    <row r="3954" spans="3:53" x14ac:dyDescent="0.25">
      <c r="C3954" s="77" t="s">
        <v>527</v>
      </c>
      <c r="D3954" s="77" t="s">
        <v>491</v>
      </c>
      <c r="E3954" s="77">
        <v>14.04</v>
      </c>
      <c r="F3954" s="77">
        <v>7.1</v>
      </c>
      <c r="G3954" s="77">
        <v>0.14000000000000001</v>
      </c>
      <c r="H3954" s="77">
        <v>12130</v>
      </c>
      <c r="I3954" s="77">
        <v>93.623999999999995</v>
      </c>
      <c r="J3954" s="77" t="s">
        <v>74</v>
      </c>
      <c r="K3954" s="77">
        <v>60.35</v>
      </c>
      <c r="L3954" s="77">
        <v>14.034387499999999</v>
      </c>
      <c r="M3954" s="77">
        <v>-3.1262497205524563E-2</v>
      </c>
      <c r="N3954" s="77">
        <v>14.03693333333333</v>
      </c>
      <c r="O3954" s="77">
        <v>-4.9393504754132039E-2</v>
      </c>
      <c r="P3954" s="77">
        <v>43774</v>
      </c>
      <c r="Q3954" s="77">
        <v>162862</v>
      </c>
      <c r="R3954" s="77">
        <v>0.27</v>
      </c>
      <c r="S3954" s="77">
        <v>24.716999999999999</v>
      </c>
      <c r="T3954" s="77">
        <v>7.67</v>
      </c>
      <c r="U3954" s="77">
        <v>14.7532</v>
      </c>
      <c r="V3954" s="77">
        <v>2.4759732859788142</v>
      </c>
      <c r="AC3954" s="77">
        <v>14.005000000000001</v>
      </c>
      <c r="AD3954" s="77">
        <v>13.86</v>
      </c>
      <c r="AH3954" s="77">
        <f>IF(AND(M3954&lt;Variables!$G$6,M3954&gt;Variables!$G$5),0,1)</f>
        <v>1</v>
      </c>
      <c r="AI3954" s="77">
        <f t="shared" ref="AI3954:AI4017" si="126">IF(L3954&gt;N3954,0,1)</f>
        <v>1</v>
      </c>
      <c r="AJ3954" s="77">
        <f>IF(I3954&gt;Variables!$G$7,0,1)</f>
        <v>0</v>
      </c>
      <c r="AK3954" s="77">
        <f>IF(F3954&gt;Variables!$G$8,0,1)</f>
        <v>1</v>
      </c>
      <c r="AL3954" s="77">
        <f>IF(G3954&gt;Variables!$G$9,0,1)</f>
        <v>1</v>
      </c>
      <c r="AM3954" s="77">
        <f>IF(AND(K3954&gt;Variables!$G$10,K3954&lt;Variables!$G$11),0,1)</f>
        <v>1</v>
      </c>
      <c r="AN3954" s="77">
        <f>IF(H3954&lt;Variables!$G$13,1,0)</f>
        <v>0</v>
      </c>
      <c r="AO3954" s="77">
        <f>IF(R3954&lt;Variables!$G$12,0,1)</f>
        <v>0</v>
      </c>
      <c r="AP3954" s="78">
        <f t="shared" ref="AP3954:AP4017" si="127">IF(J3954="Pass", 0,1)</f>
        <v>0</v>
      </c>
      <c r="AQ3954" s="77">
        <f>IF(V3954&lt;Variables!$G$15,1,0)</f>
        <v>1</v>
      </c>
      <c r="AR3954" s="77">
        <v>0</v>
      </c>
      <c r="AS3954" s="77">
        <v>0</v>
      </c>
      <c r="AT3954" s="77">
        <v>0</v>
      </c>
      <c r="AU3954" s="77">
        <v>1</v>
      </c>
      <c r="BA3954" s="77">
        <v>-1.19</v>
      </c>
    </row>
    <row r="3955" spans="3:53" x14ac:dyDescent="0.25">
      <c r="C3955" s="77" t="s">
        <v>527</v>
      </c>
      <c r="D3955" s="77" t="s">
        <v>492</v>
      </c>
      <c r="E3955" s="77">
        <v>11.11</v>
      </c>
      <c r="F3955" s="77">
        <v>7.1</v>
      </c>
      <c r="G3955" s="77">
        <v>1</v>
      </c>
      <c r="H3955" s="77">
        <v>2000</v>
      </c>
      <c r="I3955" s="77">
        <v>542.01400000000001</v>
      </c>
      <c r="J3955" s="77" t="s">
        <v>74</v>
      </c>
      <c r="K3955" s="77">
        <v>40.54</v>
      </c>
      <c r="L3955" s="77">
        <v>11.133520000000001</v>
      </c>
      <c r="M3955" s="77">
        <v>-0.57052935639402869</v>
      </c>
      <c r="N3955" s="77">
        <v>11.119923999999999</v>
      </c>
      <c r="O3955" s="77">
        <v>-0.44895990296337218</v>
      </c>
      <c r="P3955" s="77">
        <v>671297</v>
      </c>
      <c r="Q3955" s="77">
        <v>1997000</v>
      </c>
      <c r="R3955" s="77">
        <v>0.34</v>
      </c>
      <c r="S3955" s="77">
        <v>24.716999999999999</v>
      </c>
      <c r="T3955" s="77">
        <v>7.67</v>
      </c>
      <c r="U3955" s="77">
        <v>14.7532</v>
      </c>
      <c r="V3955" s="77">
        <v>2.2682410273954692</v>
      </c>
      <c r="AC3955" s="77">
        <v>11.13</v>
      </c>
      <c r="AD3955" s="77">
        <v>10.62</v>
      </c>
      <c r="AH3955" s="77">
        <f>IF(AND(M3955&lt;Variables!$G$6,M3955&gt;Variables!$G$5),0,1)</f>
        <v>1</v>
      </c>
      <c r="AI3955" s="77">
        <f t="shared" si="126"/>
        <v>0</v>
      </c>
      <c r="AJ3955" s="77">
        <f>IF(I3955&gt;Variables!$G$7,0,1)</f>
        <v>0</v>
      </c>
      <c r="AK3955" s="77">
        <f>IF(F3955&gt;Variables!$G$8,0,1)</f>
        <v>1</v>
      </c>
      <c r="AL3955" s="77">
        <f>IF(G3955&gt;Variables!$G$9,0,1)</f>
        <v>1</v>
      </c>
      <c r="AM3955" s="77">
        <f>IF(AND(K3955&gt;Variables!$G$10,K3955&lt;Variables!$G$11),0,1)</f>
        <v>1</v>
      </c>
      <c r="AN3955" s="77">
        <f>IF(H3955&lt;Variables!$G$13,1,0)</f>
        <v>0</v>
      </c>
      <c r="AO3955" s="77">
        <f>IF(R3955&lt;Variables!$G$12,0,1)</f>
        <v>0</v>
      </c>
      <c r="AP3955" s="78">
        <f t="shared" si="127"/>
        <v>0</v>
      </c>
      <c r="AQ3955" s="77">
        <f>IF(V3955&lt;Variables!$G$15,1,0)</f>
        <v>1</v>
      </c>
      <c r="AR3955" s="77">
        <v>0</v>
      </c>
      <c r="AS3955" s="77">
        <v>0</v>
      </c>
      <c r="AT3955" s="77">
        <v>1</v>
      </c>
      <c r="AU3955" s="77">
        <v>0</v>
      </c>
      <c r="BA3955" s="77">
        <v>-1.27</v>
      </c>
    </row>
    <row r="3956" spans="3:53" x14ac:dyDescent="0.25">
      <c r="C3956" s="77" t="s">
        <v>527</v>
      </c>
      <c r="D3956" s="77" t="s">
        <v>489</v>
      </c>
      <c r="E3956" s="77">
        <v>27.63</v>
      </c>
      <c r="F3956" s="77">
        <v>7.43</v>
      </c>
      <c r="G3956" s="77">
        <v>6.51</v>
      </c>
      <c r="H3956" s="77">
        <v>3040</v>
      </c>
      <c r="I3956" s="77">
        <v>6.35</v>
      </c>
      <c r="J3956" s="77" t="s">
        <v>74</v>
      </c>
      <c r="K3956" s="77">
        <v>54.08</v>
      </c>
      <c r="L3956" s="77">
        <v>27.551121052631579</v>
      </c>
      <c r="M3956" s="77">
        <v>-4.0689909838534594E-3</v>
      </c>
      <c r="N3956" s="77">
        <v>27.436116326530609</v>
      </c>
      <c r="O3956" s="77">
        <v>0.41508671312660672</v>
      </c>
      <c r="P3956" s="77">
        <v>563165</v>
      </c>
      <c r="Q3956" s="77">
        <v>1247000</v>
      </c>
      <c r="R3956" s="77">
        <v>0.45</v>
      </c>
      <c r="S3956" s="77">
        <v>24.716999999999999</v>
      </c>
      <c r="T3956" s="77">
        <v>7.67</v>
      </c>
      <c r="U3956" s="77">
        <v>14.7532</v>
      </c>
      <c r="V3956" s="77">
        <v>2.4094225388491028</v>
      </c>
      <c r="AC3956" s="77">
        <v>27.88</v>
      </c>
      <c r="AD3956" s="77">
        <v>27.055</v>
      </c>
      <c r="AH3956" s="77">
        <f>IF(AND(M3956&lt;Variables!$G$6,M3956&gt;Variables!$G$5),0,1)</f>
        <v>1</v>
      </c>
      <c r="AI3956" s="77">
        <f t="shared" si="126"/>
        <v>0</v>
      </c>
      <c r="AJ3956" s="77">
        <f>IF(I3956&gt;Variables!$G$7,0,1)</f>
        <v>1</v>
      </c>
      <c r="AK3956" s="77">
        <f>IF(F3956&gt;Variables!$G$8,0,1)</f>
        <v>1</v>
      </c>
      <c r="AL3956" s="77">
        <f>IF(G3956&gt;Variables!$G$9,0,1)</f>
        <v>1</v>
      </c>
      <c r="AM3956" s="77">
        <f>IF(AND(K3956&gt;Variables!$G$10,K3956&lt;Variables!$G$11),0,1)</f>
        <v>1</v>
      </c>
      <c r="AN3956" s="77">
        <f>IF(H3956&lt;Variables!$G$13,1,0)</f>
        <v>0</v>
      </c>
      <c r="AO3956" s="77">
        <f>IF(R3956&lt;Variables!$G$12,0,1)</f>
        <v>0</v>
      </c>
      <c r="AP3956" s="78">
        <f t="shared" si="127"/>
        <v>0</v>
      </c>
      <c r="AQ3956" s="77">
        <f>IF(V3956&lt;Variables!$G$15,1,0)</f>
        <v>1</v>
      </c>
      <c r="AR3956" s="77">
        <v>0</v>
      </c>
      <c r="AS3956" s="77">
        <v>1</v>
      </c>
      <c r="AT3956" s="77">
        <v>0</v>
      </c>
      <c r="AU3956" s="77">
        <v>0</v>
      </c>
      <c r="BA3956" s="77">
        <v>0.41</v>
      </c>
    </row>
    <row r="3957" spans="3:53" x14ac:dyDescent="0.25">
      <c r="C3957" s="77" t="s">
        <v>527</v>
      </c>
      <c r="D3957" s="77" t="s">
        <v>503</v>
      </c>
      <c r="E3957" s="77">
        <v>9.1199999999999992</v>
      </c>
      <c r="F3957" s="77">
        <v>7.84</v>
      </c>
      <c r="G3957" s="77">
        <v>4.6100000000000003</v>
      </c>
      <c r="H3957" s="77">
        <v>12980</v>
      </c>
      <c r="I3957" s="77">
        <v>-8.6999999999999994E-2</v>
      </c>
      <c r="J3957" s="77" t="s">
        <v>74</v>
      </c>
      <c r="K3957" s="77">
        <v>64</v>
      </c>
      <c r="L3957" s="77">
        <v>9.0405600000000028</v>
      </c>
      <c r="M3957" s="77">
        <v>0.49156246958150851</v>
      </c>
      <c r="N3957" s="77">
        <v>8.9417740000000006</v>
      </c>
      <c r="O3957" s="77">
        <v>1.60176269272742</v>
      </c>
      <c r="P3957" s="77">
        <v>2731000</v>
      </c>
      <c r="Q3957" s="77">
        <v>7830000</v>
      </c>
      <c r="R3957" s="77">
        <v>0.35</v>
      </c>
      <c r="S3957" s="77">
        <v>24.716999999999999</v>
      </c>
      <c r="T3957" s="77">
        <v>7.67</v>
      </c>
      <c r="U3957" s="77">
        <v>14.7532</v>
      </c>
      <c r="V3957" s="77">
        <v>2.4793845220207609</v>
      </c>
      <c r="AC3957" s="77">
        <v>9.1</v>
      </c>
      <c r="AD3957" s="77">
        <v>8.6300000000000008</v>
      </c>
      <c r="AH3957" s="77">
        <f>IF(AND(M3957&lt;Variables!$G$6,M3957&gt;Variables!$G$5),0,1)</f>
        <v>1</v>
      </c>
      <c r="AI3957" s="77">
        <f t="shared" si="126"/>
        <v>0</v>
      </c>
      <c r="AJ3957" s="77">
        <f>IF(I3957&gt;Variables!$G$7,0,1)</f>
        <v>1</v>
      </c>
      <c r="AK3957" s="77">
        <f>IF(F3957&gt;Variables!$G$8,0,1)</f>
        <v>1</v>
      </c>
      <c r="AL3957" s="77">
        <f>IF(G3957&gt;Variables!$G$9,0,1)</f>
        <v>1</v>
      </c>
      <c r="AM3957" s="77">
        <f>IF(AND(K3957&gt;Variables!$G$10,K3957&lt;Variables!$G$11),0,1)</f>
        <v>0</v>
      </c>
      <c r="AN3957" s="77">
        <f>IF(H3957&lt;Variables!$G$13,1,0)</f>
        <v>0</v>
      </c>
      <c r="AO3957" s="77">
        <f>IF(R3957&lt;Variables!$G$12,0,1)</f>
        <v>0</v>
      </c>
      <c r="AP3957" s="78">
        <f t="shared" si="127"/>
        <v>0</v>
      </c>
      <c r="AQ3957" s="77">
        <f>IF(V3957&lt;Variables!$G$15,1,0)</f>
        <v>1</v>
      </c>
      <c r="AR3957" s="77">
        <v>0</v>
      </c>
      <c r="AS3957" s="77">
        <v>0</v>
      </c>
      <c r="AT3957" s="77">
        <v>1</v>
      </c>
      <c r="AU3957" s="77">
        <v>0</v>
      </c>
      <c r="BA3957" s="77">
        <v>-2.25</v>
      </c>
    </row>
    <row r="3958" spans="3:53" x14ac:dyDescent="0.25">
      <c r="C3958" s="77" t="s">
        <v>527</v>
      </c>
      <c r="D3958" s="77" t="s">
        <v>519</v>
      </c>
      <c r="E3958" s="77">
        <v>16</v>
      </c>
      <c r="F3958" s="77">
        <v>7.84</v>
      </c>
      <c r="G3958" s="77">
        <v>5.25</v>
      </c>
      <c r="H3958" s="77">
        <v>3840</v>
      </c>
      <c r="I3958" s="77">
        <v>768.63599999999997</v>
      </c>
      <c r="J3958" s="77" t="s">
        <v>74</v>
      </c>
      <c r="K3958" s="77">
        <v>71.86</v>
      </c>
      <c r="L3958" s="77">
        <v>15.859114999999999</v>
      </c>
      <c r="M3958" s="77">
        <v>0.47849454398937968</v>
      </c>
      <c r="N3958" s="77">
        <v>15.680479999999999</v>
      </c>
      <c r="O3958" s="77">
        <v>1.62316459700214</v>
      </c>
      <c r="P3958" s="77">
        <v>991024</v>
      </c>
      <c r="Q3958" s="77">
        <v>5058000</v>
      </c>
      <c r="R3958" s="77">
        <v>0.2</v>
      </c>
      <c r="S3958" s="77">
        <v>24.716999999999999</v>
      </c>
      <c r="T3958" s="77">
        <v>7.67</v>
      </c>
      <c r="U3958" s="77">
        <v>14.7532</v>
      </c>
      <c r="V3958" s="77">
        <v>2.550820577423393</v>
      </c>
      <c r="AC3958" s="77">
        <v>16.256599999999999</v>
      </c>
      <c r="AD3958" s="77">
        <v>15.72</v>
      </c>
      <c r="AH3958" s="77">
        <f>IF(AND(M3958&lt;Variables!$G$6,M3958&gt;Variables!$G$5),0,1)</f>
        <v>1</v>
      </c>
      <c r="AI3958" s="77">
        <f t="shared" si="126"/>
        <v>0</v>
      </c>
      <c r="AJ3958" s="77">
        <f>IF(I3958&gt;Variables!$G$7,0,1)</f>
        <v>0</v>
      </c>
      <c r="AK3958" s="77">
        <f>IF(F3958&gt;Variables!$G$8,0,1)</f>
        <v>1</v>
      </c>
      <c r="AL3958" s="77">
        <f>IF(G3958&gt;Variables!$G$9,0,1)</f>
        <v>1</v>
      </c>
      <c r="AM3958" s="77">
        <f>IF(AND(K3958&gt;Variables!$G$10,K3958&lt;Variables!$G$11),0,1)</f>
        <v>1</v>
      </c>
      <c r="AN3958" s="77">
        <f>IF(H3958&lt;Variables!$G$13,1,0)</f>
        <v>0</v>
      </c>
      <c r="AO3958" s="77">
        <f>IF(R3958&lt;Variables!$G$12,0,1)</f>
        <v>0</v>
      </c>
      <c r="AP3958" s="78">
        <f t="shared" si="127"/>
        <v>0</v>
      </c>
      <c r="AQ3958" s="77">
        <f>IF(V3958&lt;Variables!$G$15,1,0)</f>
        <v>1</v>
      </c>
      <c r="AR3958" s="77">
        <v>0</v>
      </c>
      <c r="AS3958" s="77">
        <v>1</v>
      </c>
      <c r="AT3958" s="77">
        <v>0</v>
      </c>
      <c r="AU3958" s="77">
        <v>0</v>
      </c>
      <c r="BA3958" s="77">
        <v>0.33</v>
      </c>
    </row>
    <row r="3959" spans="3:53" x14ac:dyDescent="0.25">
      <c r="C3959" s="77" t="s">
        <v>527</v>
      </c>
      <c r="D3959" s="77" t="s">
        <v>511</v>
      </c>
      <c r="E3959" s="77">
        <v>7.48</v>
      </c>
      <c r="F3959" s="77">
        <v>8.0399999999999991</v>
      </c>
      <c r="G3959" s="77">
        <v>6.27</v>
      </c>
      <c r="H3959" s="77">
        <v>1820</v>
      </c>
      <c r="I3959" s="77">
        <v>654.43799999999999</v>
      </c>
      <c r="J3959" s="77" t="s">
        <v>74</v>
      </c>
      <c r="K3959" s="77">
        <v>55.2</v>
      </c>
      <c r="L3959" s="77">
        <v>7.4591800000000008</v>
      </c>
      <c r="M3959" s="77">
        <v>1.099316546857905E-2</v>
      </c>
      <c r="N3959" s="77">
        <v>7.4106299999999976</v>
      </c>
      <c r="O3959" s="77">
        <v>0.66620516744192426</v>
      </c>
      <c r="P3959" s="77">
        <v>4094000</v>
      </c>
      <c r="Q3959" s="77">
        <v>8048999.9999999991</v>
      </c>
      <c r="R3959" s="77">
        <v>0.51</v>
      </c>
      <c r="S3959" s="77">
        <v>24.716999999999999</v>
      </c>
      <c r="T3959" s="77">
        <v>7.67</v>
      </c>
      <c r="U3959" s="77">
        <v>14.7532</v>
      </c>
      <c r="V3959" s="77">
        <v>2.4204210867360758</v>
      </c>
      <c r="AC3959" s="77">
        <v>7.48</v>
      </c>
      <c r="AD3959" s="77">
        <v>7.01</v>
      </c>
      <c r="AH3959" s="77">
        <f>IF(AND(M3959&lt;Variables!$G$6,M3959&gt;Variables!$G$5),0,1)</f>
        <v>1</v>
      </c>
      <c r="AI3959" s="77">
        <f t="shared" si="126"/>
        <v>0</v>
      </c>
      <c r="AJ3959" s="77">
        <f>IF(I3959&gt;Variables!$G$7,0,1)</f>
        <v>0</v>
      </c>
      <c r="AK3959" s="77">
        <f>IF(F3959&gt;Variables!$G$8,0,1)</f>
        <v>1</v>
      </c>
      <c r="AL3959" s="77">
        <f>IF(G3959&gt;Variables!$G$9,0,1)</f>
        <v>1</v>
      </c>
      <c r="AM3959" s="77">
        <f>IF(AND(K3959&gt;Variables!$G$10,K3959&lt;Variables!$G$11),0,1)</f>
        <v>1</v>
      </c>
      <c r="AN3959" s="77">
        <f>IF(H3959&lt;Variables!$G$13,1,0)</f>
        <v>0</v>
      </c>
      <c r="AO3959" s="77">
        <f>IF(R3959&lt;Variables!$G$12,0,1)</f>
        <v>0</v>
      </c>
      <c r="AP3959" s="78">
        <f t="shared" si="127"/>
        <v>0</v>
      </c>
      <c r="AQ3959" s="77">
        <f>IF(V3959&lt;Variables!$G$15,1,0)</f>
        <v>1</v>
      </c>
      <c r="AR3959" s="77">
        <v>0</v>
      </c>
      <c r="AS3959" s="77">
        <v>0</v>
      </c>
      <c r="AT3959" s="77">
        <v>1</v>
      </c>
      <c r="AU3959" s="77">
        <v>0</v>
      </c>
      <c r="BA3959" s="77">
        <v>-2.04</v>
      </c>
    </row>
    <row r="3960" spans="3:53" x14ac:dyDescent="0.25">
      <c r="C3960" s="77" t="s">
        <v>527</v>
      </c>
      <c r="D3960" s="77" t="s">
        <v>493</v>
      </c>
      <c r="E3960" s="77">
        <v>25.16</v>
      </c>
      <c r="F3960" s="77">
        <v>8.86</v>
      </c>
      <c r="G3960" s="77">
        <v>5.83</v>
      </c>
      <c r="H3960" s="77">
        <v>2730</v>
      </c>
      <c r="I3960" s="77">
        <v>198.28800000000001</v>
      </c>
      <c r="J3960" s="77" t="s">
        <v>74</v>
      </c>
      <c r="K3960" s="77">
        <v>52.68</v>
      </c>
      <c r="L3960" s="77">
        <v>25.040849999999999</v>
      </c>
      <c r="M3960" s="77">
        <v>-3.3944534630547599E-3</v>
      </c>
      <c r="N3960" s="77">
        <v>25.004812000000001</v>
      </c>
      <c r="O3960" s="77">
        <v>0.14072491326870029</v>
      </c>
      <c r="P3960" s="77">
        <v>1391000</v>
      </c>
      <c r="Q3960" s="77">
        <v>3584000</v>
      </c>
      <c r="R3960" s="77">
        <v>0.39</v>
      </c>
      <c r="S3960" s="77">
        <v>24.716999999999999</v>
      </c>
      <c r="T3960" s="77">
        <v>7.67</v>
      </c>
      <c r="U3960" s="77">
        <v>14.7532</v>
      </c>
      <c r="V3960" s="77">
        <v>2.3948793283167311</v>
      </c>
      <c r="AC3960" s="77">
        <v>25.22</v>
      </c>
      <c r="AD3960" s="77">
        <v>24.18</v>
      </c>
      <c r="AH3960" s="77">
        <f>IF(AND(M3960&lt;Variables!$G$6,M3960&gt;Variables!$G$5),0,1)</f>
        <v>1</v>
      </c>
      <c r="AI3960" s="77">
        <f t="shared" si="126"/>
        <v>0</v>
      </c>
      <c r="AJ3960" s="77">
        <f>IF(I3960&gt;Variables!$G$7,0,1)</f>
        <v>0</v>
      </c>
      <c r="AK3960" s="77">
        <f>IF(F3960&gt;Variables!$G$8,0,1)</f>
        <v>1</v>
      </c>
      <c r="AL3960" s="77">
        <f>IF(G3960&gt;Variables!$G$9,0,1)</f>
        <v>1</v>
      </c>
      <c r="AM3960" s="77">
        <f>IF(AND(K3960&gt;Variables!$G$10,K3960&lt;Variables!$G$11),0,1)</f>
        <v>1</v>
      </c>
      <c r="AN3960" s="77">
        <f>IF(H3960&lt;Variables!$G$13,1,0)</f>
        <v>0</v>
      </c>
      <c r="AO3960" s="77">
        <f>IF(R3960&lt;Variables!$G$12,0,1)</f>
        <v>0</v>
      </c>
      <c r="AP3960" s="78">
        <f t="shared" si="127"/>
        <v>0</v>
      </c>
      <c r="AQ3960" s="77">
        <f>IF(V3960&lt;Variables!$G$15,1,0)</f>
        <v>1</v>
      </c>
      <c r="AR3960" s="77">
        <v>0</v>
      </c>
      <c r="AS3960" s="77">
        <v>0</v>
      </c>
      <c r="AT3960" s="77">
        <v>1</v>
      </c>
      <c r="AU3960" s="77">
        <v>0</v>
      </c>
      <c r="BA3960" s="77">
        <v>-1.73</v>
      </c>
    </row>
    <row r="3961" spans="3:53" x14ac:dyDescent="0.25">
      <c r="C3961" s="77" t="s">
        <v>528</v>
      </c>
      <c r="D3961" s="77" t="s">
        <v>492</v>
      </c>
      <c r="E3961" s="77">
        <v>11.08</v>
      </c>
      <c r="F3961" s="77">
        <v>6.96</v>
      </c>
      <c r="G3961" s="77">
        <v>0.91</v>
      </c>
      <c r="H3961" s="77">
        <v>2000</v>
      </c>
      <c r="I3961" s="77">
        <v>541.79499999999996</v>
      </c>
      <c r="J3961" s="77" t="s">
        <v>74</v>
      </c>
      <c r="K3961" s="77">
        <v>38.11</v>
      </c>
      <c r="L3961" s="77">
        <v>11.118600000000001</v>
      </c>
      <c r="M3961" s="77">
        <v>-0.52704477182379261</v>
      </c>
      <c r="N3961" s="77">
        <v>11.116958</v>
      </c>
      <c r="O3961" s="77">
        <v>-0.51235238992537202</v>
      </c>
      <c r="P3961" s="77">
        <v>696410</v>
      </c>
      <c r="Q3961" s="77">
        <v>1997000</v>
      </c>
      <c r="R3961" s="77">
        <v>0.35</v>
      </c>
      <c r="S3961" s="77">
        <v>26.249000000000009</v>
      </c>
      <c r="T3961" s="77">
        <v>7.38</v>
      </c>
      <c r="U3961" s="77">
        <v>15.206</v>
      </c>
      <c r="V3961" s="77">
        <v>2.2394249320382071</v>
      </c>
      <c r="AC3961" s="77">
        <v>11.13</v>
      </c>
      <c r="AD3961" s="77">
        <v>10.62</v>
      </c>
      <c r="AH3961" s="77">
        <f>IF(AND(M3961&lt;Variables!$G$6,M3961&gt;Variables!$G$5),0,1)</f>
        <v>1</v>
      </c>
      <c r="AI3961" s="77">
        <f t="shared" si="126"/>
        <v>0</v>
      </c>
      <c r="AJ3961" s="77">
        <f>IF(I3961&gt;Variables!$G$7,0,1)</f>
        <v>0</v>
      </c>
      <c r="AK3961" s="77">
        <f>IF(F3961&gt;Variables!$G$8,0,1)</f>
        <v>1</v>
      </c>
      <c r="AL3961" s="77">
        <f>IF(G3961&gt;Variables!$G$9,0,1)</f>
        <v>1</v>
      </c>
      <c r="AM3961" s="77">
        <f>IF(AND(K3961&gt;Variables!$G$10,K3961&lt;Variables!$G$11),0,1)</f>
        <v>1</v>
      </c>
      <c r="AN3961" s="77">
        <f>IF(H3961&lt;Variables!$G$13,1,0)</f>
        <v>0</v>
      </c>
      <c r="AO3961" s="77">
        <f>IF(R3961&lt;Variables!$G$12,0,1)</f>
        <v>0</v>
      </c>
      <c r="AP3961" s="78">
        <f t="shared" si="127"/>
        <v>0</v>
      </c>
      <c r="AQ3961" s="77">
        <f>IF(V3961&lt;Variables!$G$15,1,0)</f>
        <v>1</v>
      </c>
      <c r="AR3961" s="77">
        <v>0</v>
      </c>
      <c r="AS3961" s="77">
        <v>0</v>
      </c>
      <c r="AT3961" s="77">
        <v>1</v>
      </c>
      <c r="AU3961" s="77">
        <v>0</v>
      </c>
      <c r="BA3961" s="77">
        <v>-1.1499999999999999</v>
      </c>
    </row>
    <row r="3962" spans="3:53" x14ac:dyDescent="0.25">
      <c r="C3962" s="77" t="s">
        <v>528</v>
      </c>
      <c r="D3962" s="77" t="s">
        <v>511</v>
      </c>
      <c r="E3962" s="77">
        <v>7.4</v>
      </c>
      <c r="F3962" s="77">
        <v>7.39</v>
      </c>
      <c r="G3962" s="77">
        <v>5.34</v>
      </c>
      <c r="H3962" s="77">
        <v>1820</v>
      </c>
      <c r="I3962" s="77">
        <v>652.322</v>
      </c>
      <c r="J3962" s="77" t="s">
        <v>74</v>
      </c>
      <c r="K3962" s="77">
        <v>35.22</v>
      </c>
      <c r="L3962" s="77">
        <v>7.4520300000000006</v>
      </c>
      <c r="M3962" s="77">
        <v>-0.76529482570522422</v>
      </c>
      <c r="N3962" s="77">
        <v>7.4256699999999993</v>
      </c>
      <c r="O3962" s="77">
        <v>-0.41302670331431052</v>
      </c>
      <c r="P3962" s="77">
        <v>4238000</v>
      </c>
      <c r="Q3962" s="77">
        <v>8048999.9999999991</v>
      </c>
      <c r="R3962" s="77">
        <v>0.53</v>
      </c>
      <c r="S3962" s="77">
        <v>26.249000000000009</v>
      </c>
      <c r="T3962" s="77">
        <v>7.38</v>
      </c>
      <c r="U3962" s="77">
        <v>15.206</v>
      </c>
      <c r="V3962" s="77">
        <v>2.2011105313392458</v>
      </c>
      <c r="AC3962" s="77">
        <v>7.48</v>
      </c>
      <c r="AD3962" s="77">
        <v>7.01</v>
      </c>
      <c r="AH3962" s="77">
        <f>IF(AND(M3962&lt;Variables!$G$6,M3962&gt;Variables!$G$5),0,1)</f>
        <v>1</v>
      </c>
      <c r="AI3962" s="77">
        <f t="shared" si="126"/>
        <v>0</v>
      </c>
      <c r="AJ3962" s="77">
        <f>IF(I3962&gt;Variables!$G$7,0,1)</f>
        <v>0</v>
      </c>
      <c r="AK3962" s="77">
        <f>IF(F3962&gt;Variables!$G$8,0,1)</f>
        <v>1</v>
      </c>
      <c r="AL3962" s="77">
        <f>IF(G3962&gt;Variables!$G$9,0,1)</f>
        <v>1</v>
      </c>
      <c r="AM3962" s="77">
        <f>IF(AND(K3962&gt;Variables!$G$10,K3962&lt;Variables!$G$11),0,1)</f>
        <v>1</v>
      </c>
      <c r="AN3962" s="77">
        <f>IF(H3962&lt;Variables!$G$13,1,0)</f>
        <v>0</v>
      </c>
      <c r="AO3962" s="77">
        <f>IF(R3962&lt;Variables!$G$12,0,1)</f>
        <v>0</v>
      </c>
      <c r="AP3962" s="78">
        <f t="shared" si="127"/>
        <v>0</v>
      </c>
      <c r="AQ3962" s="77">
        <f>IF(V3962&lt;Variables!$G$15,1,0)</f>
        <v>1</v>
      </c>
      <c r="AR3962" s="77">
        <v>0</v>
      </c>
      <c r="AS3962" s="77">
        <v>0</v>
      </c>
      <c r="AT3962" s="77">
        <v>1</v>
      </c>
      <c r="AU3962" s="77">
        <v>0</v>
      </c>
      <c r="BA3962" s="77">
        <v>-1.71</v>
      </c>
    </row>
    <row r="3963" spans="3:53" x14ac:dyDescent="0.25">
      <c r="C3963" s="77" t="s">
        <v>528</v>
      </c>
      <c r="D3963" s="77" t="s">
        <v>365</v>
      </c>
      <c r="E3963" s="77">
        <v>59.16</v>
      </c>
      <c r="F3963" s="77">
        <v>7.44</v>
      </c>
      <c r="G3963" s="77">
        <v>5.28</v>
      </c>
      <c r="H3963" s="77">
        <v>2540</v>
      </c>
      <c r="I3963" s="77">
        <v>204.619</v>
      </c>
      <c r="J3963" s="77" t="s">
        <v>74</v>
      </c>
      <c r="K3963" s="77">
        <v>52.92</v>
      </c>
      <c r="L3963" s="77">
        <v>58.968539999999997</v>
      </c>
      <c r="M3963" s="77">
        <v>2.4758964695318309E-3</v>
      </c>
      <c r="N3963" s="77">
        <v>58.662363999999997</v>
      </c>
      <c r="O3963" s="77">
        <v>0.52441800674790784</v>
      </c>
      <c r="P3963" s="77">
        <v>1072000</v>
      </c>
      <c r="Q3963" s="77">
        <v>1892000</v>
      </c>
      <c r="R3963" s="77">
        <v>0.56999999999999995</v>
      </c>
      <c r="S3963" s="77">
        <v>26.249000000000009</v>
      </c>
      <c r="T3963" s="77">
        <v>7.38</v>
      </c>
      <c r="U3963" s="77">
        <v>15.206</v>
      </c>
      <c r="V3963" s="77">
        <v>2.3971659475559002</v>
      </c>
      <c r="AC3963" s="77">
        <v>59.68</v>
      </c>
      <c r="AD3963" s="77">
        <v>56.17</v>
      </c>
      <c r="AH3963" s="77">
        <f>IF(AND(M3963&lt;Variables!$G$6,M3963&gt;Variables!$G$5),0,1)</f>
        <v>1</v>
      </c>
      <c r="AI3963" s="77">
        <f t="shared" si="126"/>
        <v>0</v>
      </c>
      <c r="AJ3963" s="77">
        <f>IF(I3963&gt;Variables!$G$7,0,1)</f>
        <v>0</v>
      </c>
      <c r="AK3963" s="77">
        <f>IF(F3963&gt;Variables!$G$8,0,1)</f>
        <v>1</v>
      </c>
      <c r="AL3963" s="77">
        <f>IF(G3963&gt;Variables!$G$9,0,1)</f>
        <v>1</v>
      </c>
      <c r="AM3963" s="77">
        <f>IF(AND(K3963&gt;Variables!$G$10,K3963&lt;Variables!$G$11),0,1)</f>
        <v>1</v>
      </c>
      <c r="AN3963" s="77">
        <f>IF(H3963&lt;Variables!$G$13,1,0)</f>
        <v>0</v>
      </c>
      <c r="AO3963" s="77">
        <f>IF(R3963&lt;Variables!$G$12,0,1)</f>
        <v>0</v>
      </c>
      <c r="AP3963" s="78">
        <f t="shared" si="127"/>
        <v>0</v>
      </c>
      <c r="AQ3963" s="77">
        <f>IF(V3963&lt;Variables!$G$15,1,0)</f>
        <v>1</v>
      </c>
      <c r="AR3963" s="77">
        <v>0</v>
      </c>
      <c r="AS3963" s="77">
        <v>0</v>
      </c>
      <c r="AT3963" s="77">
        <v>1</v>
      </c>
      <c r="AU3963" s="77">
        <v>0</v>
      </c>
      <c r="BA3963" s="77">
        <v>-2.25</v>
      </c>
    </row>
    <row r="3964" spans="3:53" x14ac:dyDescent="0.25">
      <c r="C3964" s="77" t="s">
        <v>528</v>
      </c>
      <c r="D3964" s="77" t="s">
        <v>519</v>
      </c>
      <c r="E3964" s="77">
        <v>16</v>
      </c>
      <c r="F3964" s="77">
        <v>7.61</v>
      </c>
      <c r="G3964" s="77">
        <v>5.42</v>
      </c>
      <c r="H3964" s="77">
        <v>3840</v>
      </c>
      <c r="I3964" s="77">
        <v>769.21500000000003</v>
      </c>
      <c r="J3964" s="77" t="s">
        <v>74</v>
      </c>
      <c r="K3964" s="77">
        <v>65.959999999999994</v>
      </c>
      <c r="L3964" s="77">
        <v>15.906565000000001</v>
      </c>
      <c r="M3964" s="77">
        <v>0.33593047901919959</v>
      </c>
      <c r="N3964" s="77">
        <v>15.735946</v>
      </c>
      <c r="O3964" s="77">
        <v>1.423835592725105</v>
      </c>
      <c r="P3964" s="77">
        <v>1068000</v>
      </c>
      <c r="Q3964" s="77">
        <v>5058000</v>
      </c>
      <c r="R3964" s="77">
        <v>0.21</v>
      </c>
      <c r="S3964" s="77">
        <v>26.249000000000009</v>
      </c>
      <c r="T3964" s="77">
        <v>7.38</v>
      </c>
      <c r="U3964" s="77">
        <v>15.206</v>
      </c>
      <c r="V3964" s="77">
        <v>2.508127538659918</v>
      </c>
      <c r="AC3964" s="77">
        <v>16.256599999999999</v>
      </c>
      <c r="AD3964" s="77">
        <v>15.72</v>
      </c>
      <c r="AH3964" s="77">
        <f>IF(AND(M3964&lt;Variables!$G$6,M3964&gt;Variables!$G$5),0,1)</f>
        <v>1</v>
      </c>
      <c r="AI3964" s="77">
        <f t="shared" si="126"/>
        <v>0</v>
      </c>
      <c r="AJ3964" s="77">
        <f>IF(I3964&gt;Variables!$G$7,0,1)</f>
        <v>0</v>
      </c>
      <c r="AK3964" s="77">
        <f>IF(F3964&gt;Variables!$G$8,0,1)</f>
        <v>1</v>
      </c>
      <c r="AL3964" s="77">
        <f>IF(G3964&gt;Variables!$G$9,0,1)</f>
        <v>1</v>
      </c>
      <c r="AM3964" s="77">
        <f>IF(AND(K3964&gt;Variables!$G$10,K3964&lt;Variables!$G$11),0,1)</f>
        <v>0</v>
      </c>
      <c r="AN3964" s="77">
        <f>IF(H3964&lt;Variables!$G$13,1,0)</f>
        <v>0</v>
      </c>
      <c r="AO3964" s="77">
        <f>IF(R3964&lt;Variables!$G$12,0,1)</f>
        <v>0</v>
      </c>
      <c r="AP3964" s="78">
        <f t="shared" si="127"/>
        <v>0</v>
      </c>
      <c r="AQ3964" s="77">
        <f>IF(V3964&lt;Variables!$G$15,1,0)</f>
        <v>1</v>
      </c>
      <c r="AR3964" s="77">
        <v>0</v>
      </c>
      <c r="AS3964" s="77">
        <v>1</v>
      </c>
      <c r="AT3964" s="77">
        <v>0</v>
      </c>
      <c r="AU3964" s="77">
        <v>0</v>
      </c>
      <c r="BA3964" s="77">
        <v>0.4</v>
      </c>
    </row>
    <row r="3965" spans="3:53" x14ac:dyDescent="0.25">
      <c r="C3965" s="77" t="s">
        <v>528</v>
      </c>
      <c r="D3965" s="77" t="s">
        <v>489</v>
      </c>
      <c r="E3965" s="77">
        <v>27.51</v>
      </c>
      <c r="F3965" s="77">
        <v>6.94</v>
      </c>
      <c r="G3965" s="77">
        <v>5.97</v>
      </c>
      <c r="H3965" s="77">
        <v>3040</v>
      </c>
      <c r="I3965" s="77">
        <v>6.2539999999999996</v>
      </c>
      <c r="J3965" s="77" t="s">
        <v>74</v>
      </c>
      <c r="K3965" s="77">
        <v>42.94</v>
      </c>
      <c r="L3965" s="77">
        <v>27.509015789473679</v>
      </c>
      <c r="M3965" s="77">
        <v>-0.3599394112513864</v>
      </c>
      <c r="N3965" s="77">
        <v>27.456014285714289</v>
      </c>
      <c r="O3965" s="77">
        <v>-0.16759273664215321</v>
      </c>
      <c r="P3965" s="77">
        <v>581874</v>
      </c>
      <c r="Q3965" s="77">
        <v>1247000</v>
      </c>
      <c r="R3965" s="77">
        <v>0.47</v>
      </c>
      <c r="S3965" s="77">
        <v>26.249000000000009</v>
      </c>
      <c r="T3965" s="77">
        <v>7.38</v>
      </c>
      <c r="U3965" s="77">
        <v>15.206</v>
      </c>
      <c r="V3965" s="77">
        <v>2.2958779192534959</v>
      </c>
      <c r="AC3965" s="77">
        <v>27.88</v>
      </c>
      <c r="AD3965" s="77">
        <v>27.055</v>
      </c>
      <c r="AH3965" s="77">
        <f>IF(AND(M3965&lt;Variables!$G$6,M3965&gt;Variables!$G$5),0,1)</f>
        <v>1</v>
      </c>
      <c r="AI3965" s="77">
        <f t="shared" si="126"/>
        <v>0</v>
      </c>
      <c r="AJ3965" s="77">
        <f>IF(I3965&gt;Variables!$G$7,0,1)</f>
        <v>1</v>
      </c>
      <c r="AK3965" s="77">
        <f>IF(F3965&gt;Variables!$G$8,0,1)</f>
        <v>1</v>
      </c>
      <c r="AL3965" s="77">
        <f>IF(G3965&gt;Variables!$G$9,0,1)</f>
        <v>1</v>
      </c>
      <c r="AM3965" s="77">
        <f>IF(AND(K3965&gt;Variables!$G$10,K3965&lt;Variables!$G$11),0,1)</f>
        <v>1</v>
      </c>
      <c r="AN3965" s="77">
        <f>IF(H3965&lt;Variables!$G$13,1,0)</f>
        <v>0</v>
      </c>
      <c r="AO3965" s="77">
        <f>IF(R3965&lt;Variables!$G$12,0,1)</f>
        <v>0</v>
      </c>
      <c r="AP3965" s="78">
        <f t="shared" si="127"/>
        <v>0</v>
      </c>
      <c r="AQ3965" s="77">
        <f>IF(V3965&lt;Variables!$G$15,1,0)</f>
        <v>1</v>
      </c>
      <c r="AR3965" s="77">
        <v>0</v>
      </c>
      <c r="AS3965" s="77">
        <v>1</v>
      </c>
      <c r="AT3965" s="77">
        <v>0</v>
      </c>
      <c r="AU3965" s="77">
        <v>0</v>
      </c>
      <c r="BA3965" s="77">
        <v>0.88</v>
      </c>
    </row>
    <row r="3966" spans="3:53" x14ac:dyDescent="0.25">
      <c r="C3966" s="77" t="s">
        <v>528</v>
      </c>
      <c r="D3966" s="77" t="s">
        <v>493</v>
      </c>
      <c r="E3966" s="77">
        <v>25.11</v>
      </c>
      <c r="F3966" s="77">
        <v>9.17</v>
      </c>
      <c r="G3966" s="77">
        <v>6</v>
      </c>
      <c r="H3966" s="77">
        <v>2730</v>
      </c>
      <c r="I3966" s="77">
        <v>198.43700000000001</v>
      </c>
      <c r="J3966" s="77" t="s">
        <v>74</v>
      </c>
      <c r="K3966" s="77">
        <v>52.21</v>
      </c>
      <c r="L3966" s="77">
        <v>25.056505000000001</v>
      </c>
      <c r="M3966" s="77">
        <v>9.3768065418542962E-2</v>
      </c>
      <c r="N3966" s="77">
        <v>25.04279</v>
      </c>
      <c r="O3966" s="77">
        <v>0.14858568074882311</v>
      </c>
      <c r="P3966" s="77">
        <v>1457000</v>
      </c>
      <c r="Q3966" s="77">
        <v>3584000</v>
      </c>
      <c r="R3966" s="77">
        <v>0.41</v>
      </c>
      <c r="S3966" s="77">
        <v>26.249000000000009</v>
      </c>
      <c r="T3966" s="77">
        <v>7.38</v>
      </c>
      <c r="U3966" s="77">
        <v>15.206</v>
      </c>
      <c r="V3966" s="77">
        <v>2.386859157496946</v>
      </c>
      <c r="AC3966" s="77">
        <v>25.19</v>
      </c>
      <c r="AD3966" s="77">
        <v>24.18</v>
      </c>
      <c r="AH3966" s="77">
        <f>IF(AND(M3966&lt;Variables!$G$6,M3966&gt;Variables!$G$5),0,1)</f>
        <v>1</v>
      </c>
      <c r="AI3966" s="77">
        <f t="shared" si="126"/>
        <v>0</v>
      </c>
      <c r="AJ3966" s="77">
        <f>IF(I3966&gt;Variables!$G$7,0,1)</f>
        <v>0</v>
      </c>
      <c r="AK3966" s="77">
        <f>IF(F3966&gt;Variables!$G$8,0,1)</f>
        <v>0</v>
      </c>
      <c r="AL3966" s="77">
        <f>IF(G3966&gt;Variables!$G$9,0,1)</f>
        <v>1</v>
      </c>
      <c r="AM3966" s="77">
        <f>IF(AND(K3966&gt;Variables!$G$10,K3966&lt;Variables!$G$11),0,1)</f>
        <v>1</v>
      </c>
      <c r="AN3966" s="77">
        <f>IF(H3966&lt;Variables!$G$13,1,0)</f>
        <v>0</v>
      </c>
      <c r="AO3966" s="77">
        <f>IF(R3966&lt;Variables!$G$12,0,1)</f>
        <v>0</v>
      </c>
      <c r="AP3966" s="78">
        <f t="shared" si="127"/>
        <v>0</v>
      </c>
      <c r="AQ3966" s="77">
        <f>IF(V3966&lt;Variables!$G$15,1,0)</f>
        <v>1</v>
      </c>
      <c r="AR3966" s="77">
        <v>0</v>
      </c>
      <c r="AS3966" s="77">
        <v>0</v>
      </c>
      <c r="AT3966" s="77">
        <v>1</v>
      </c>
      <c r="AU3966" s="77">
        <v>0</v>
      </c>
      <c r="BA3966" s="77">
        <v>-1.63</v>
      </c>
    </row>
    <row r="3967" spans="3:53" x14ac:dyDescent="0.25">
      <c r="C3967" s="77" t="s">
        <v>528</v>
      </c>
      <c r="D3967" s="77" t="s">
        <v>498</v>
      </c>
      <c r="E3967" s="77">
        <v>38.35</v>
      </c>
      <c r="F3967" s="77">
        <v>7.72</v>
      </c>
      <c r="G3967" s="77">
        <v>6.87</v>
      </c>
      <c r="H3967" s="77">
        <v>5300</v>
      </c>
      <c r="I3967" s="77">
        <v>-11.125</v>
      </c>
      <c r="J3967" s="77" t="s">
        <v>74</v>
      </c>
      <c r="K3967" s="77">
        <v>37.950000000000003</v>
      </c>
      <c r="L3967" s="77">
        <v>38.606400000000008</v>
      </c>
      <c r="M3967" s="77">
        <v>-0.92316299888103459</v>
      </c>
      <c r="N3967" s="77">
        <v>38.762848000000012</v>
      </c>
      <c r="O3967" s="77">
        <v>-1.3230400408143519</v>
      </c>
      <c r="P3967" s="77">
        <v>655133</v>
      </c>
      <c r="Q3967" s="77">
        <v>1530000</v>
      </c>
      <c r="R3967" s="77">
        <v>0.43</v>
      </c>
      <c r="S3967" s="77">
        <v>26.249000000000009</v>
      </c>
      <c r="T3967" s="77">
        <v>7.38</v>
      </c>
      <c r="U3967" s="77">
        <v>15.206</v>
      </c>
      <c r="V3967" s="77">
        <v>2.2340377963446469</v>
      </c>
      <c r="AC3967" s="77">
        <v>38.679900000000004</v>
      </c>
      <c r="AD3967" s="77">
        <v>37.14</v>
      </c>
      <c r="AH3967" s="77">
        <f>IF(AND(M3967&lt;Variables!$G$6,M3967&gt;Variables!$G$5),0,1)</f>
        <v>1</v>
      </c>
      <c r="AI3967" s="77">
        <f t="shared" si="126"/>
        <v>1</v>
      </c>
      <c r="AJ3967" s="77">
        <f>IF(I3967&gt;Variables!$G$7,0,1)</f>
        <v>1</v>
      </c>
      <c r="AK3967" s="77">
        <f>IF(F3967&gt;Variables!$G$8,0,1)</f>
        <v>1</v>
      </c>
      <c r="AL3967" s="77">
        <f>IF(G3967&gt;Variables!$G$9,0,1)</f>
        <v>1</v>
      </c>
      <c r="AM3967" s="77">
        <f>IF(AND(K3967&gt;Variables!$G$10,K3967&lt;Variables!$G$11),0,1)</f>
        <v>1</v>
      </c>
      <c r="AN3967" s="77">
        <f>IF(H3967&lt;Variables!$G$13,1,0)</f>
        <v>0</v>
      </c>
      <c r="AO3967" s="77">
        <f>IF(R3967&lt;Variables!$G$12,0,1)</f>
        <v>0</v>
      </c>
      <c r="AP3967" s="78">
        <f t="shared" si="127"/>
        <v>0</v>
      </c>
      <c r="AQ3967" s="77">
        <f>IF(V3967&lt;Variables!$G$15,1,0)</f>
        <v>1</v>
      </c>
      <c r="AR3967" s="77">
        <v>0</v>
      </c>
      <c r="AS3967" s="77">
        <v>0</v>
      </c>
      <c r="AT3967" s="77">
        <v>1</v>
      </c>
      <c r="AU3967" s="77">
        <v>0</v>
      </c>
      <c r="BA3967" s="77">
        <v>-2.25</v>
      </c>
    </row>
    <row r="3968" spans="3:53" x14ac:dyDescent="0.25">
      <c r="C3968" s="77" t="s">
        <v>528</v>
      </c>
      <c r="D3968" s="77" t="s">
        <v>516</v>
      </c>
      <c r="E3968" s="77">
        <v>1.92</v>
      </c>
      <c r="F3968" s="77">
        <v>8.5500000000000007</v>
      </c>
      <c r="G3968" s="77">
        <v>6.82</v>
      </c>
      <c r="H3968" s="77">
        <v>-99999</v>
      </c>
      <c r="I3968" s="77">
        <v>-6.8000000000000005E-2</v>
      </c>
      <c r="J3968" s="77" t="s">
        <v>74</v>
      </c>
      <c r="K3968" s="77">
        <v>78.03</v>
      </c>
      <c r="L3968" s="77">
        <v>-99999</v>
      </c>
      <c r="M3968" s="77">
        <v>-99999</v>
      </c>
      <c r="N3968" s="77">
        <v>1.871666666666667</v>
      </c>
      <c r="O3968" s="77">
        <v>0.44523597506677193</v>
      </c>
      <c r="P3968" s="77">
        <v>51038</v>
      </c>
      <c r="Q3968" s="77">
        <v>14745</v>
      </c>
      <c r="R3968" s="77">
        <v>3.46</v>
      </c>
      <c r="S3968" s="77">
        <v>26.249000000000009</v>
      </c>
      <c r="T3968" s="77">
        <v>7.38</v>
      </c>
      <c r="U3968" s="77">
        <v>15.206</v>
      </c>
      <c r="V3968" s="77">
        <v>-99999</v>
      </c>
      <c r="AC3968" s="77">
        <v>1.91</v>
      </c>
      <c r="AD3968" s="77">
        <v>1.802</v>
      </c>
      <c r="AH3968" s="77">
        <f>IF(AND(M3968&lt;Variables!$G$6,M3968&gt;Variables!$G$5),0,1)</f>
        <v>1</v>
      </c>
      <c r="AI3968" s="77">
        <f t="shared" si="126"/>
        <v>1</v>
      </c>
      <c r="AJ3968" s="77">
        <f>IF(I3968&gt;Variables!$G$7,0,1)</f>
        <v>1</v>
      </c>
      <c r="AK3968" s="77">
        <f>IF(F3968&gt;Variables!$G$8,0,1)</f>
        <v>1</v>
      </c>
      <c r="AL3968" s="77">
        <f>IF(G3968&gt;Variables!$G$9,0,1)</f>
        <v>1</v>
      </c>
      <c r="AM3968" s="77">
        <f>IF(AND(K3968&gt;Variables!$G$10,K3968&lt;Variables!$G$11),0,1)</f>
        <v>1</v>
      </c>
      <c r="AN3968" s="77">
        <f>IF(H3968&lt;Variables!$G$13,1,0)</f>
        <v>1</v>
      </c>
      <c r="AO3968" s="77">
        <f>IF(R3968&lt;Variables!$G$12,0,1)</f>
        <v>1</v>
      </c>
      <c r="AP3968" s="78">
        <f t="shared" si="127"/>
        <v>0</v>
      </c>
      <c r="AQ3968" s="77">
        <f>IF(V3968&lt;Variables!$G$15,1,0)</f>
        <v>1</v>
      </c>
      <c r="AR3968" s="77">
        <v>0</v>
      </c>
      <c r="AS3968" s="77">
        <v>0</v>
      </c>
      <c r="AT3968" s="77">
        <v>1</v>
      </c>
      <c r="AU3968" s="77">
        <v>0</v>
      </c>
      <c r="BA3968" s="77">
        <v>-2.25</v>
      </c>
    </row>
    <row r="3969" spans="3:53" x14ac:dyDescent="0.25">
      <c r="C3969" s="77" t="s">
        <v>528</v>
      </c>
      <c r="D3969" s="77" t="s">
        <v>517</v>
      </c>
      <c r="E3969" s="77">
        <v>3.86</v>
      </c>
      <c r="F3969" s="77">
        <v>34.1</v>
      </c>
      <c r="G3969" s="77">
        <v>-0.46</v>
      </c>
      <c r="H3969" s="77">
        <v>-99999</v>
      </c>
      <c r="I3969" s="77">
        <v>0.875</v>
      </c>
      <c r="J3969" s="77" t="s">
        <v>74</v>
      </c>
      <c r="K3969" s="77">
        <v>-99999</v>
      </c>
      <c r="L3969" s="77">
        <v>-99999</v>
      </c>
      <c r="M3969" s="77">
        <v>-99999</v>
      </c>
      <c r="N3969" s="77">
        <v>3.8645</v>
      </c>
      <c r="O3969" s="77">
        <v>0</v>
      </c>
      <c r="P3969" s="77">
        <v>40000</v>
      </c>
      <c r="Q3969" s="77">
        <v>0</v>
      </c>
      <c r="R3969" s="77">
        <v>1</v>
      </c>
      <c r="S3969" s="77">
        <v>26.249000000000009</v>
      </c>
      <c r="T3969" s="77">
        <v>7.38</v>
      </c>
      <c r="U3969" s="77">
        <v>15.206</v>
      </c>
      <c r="V3969" s="77">
        <v>-99999</v>
      </c>
      <c r="AC3969" s="77">
        <v>-99999</v>
      </c>
      <c r="AD3969" s="77">
        <v>-99999</v>
      </c>
      <c r="AH3969" s="77">
        <f>IF(AND(M3969&lt;Variables!$G$6,M3969&gt;Variables!$G$5),0,1)</f>
        <v>1</v>
      </c>
      <c r="AI3969" s="77">
        <f t="shared" si="126"/>
        <v>1</v>
      </c>
      <c r="AJ3969" s="77">
        <f>IF(I3969&gt;Variables!$G$7,0,1)</f>
        <v>1</v>
      </c>
      <c r="AK3969" s="77">
        <f>IF(F3969&gt;Variables!$G$8,0,1)</f>
        <v>0</v>
      </c>
      <c r="AL3969" s="77">
        <f>IF(G3969&gt;Variables!$G$9,0,1)</f>
        <v>1</v>
      </c>
      <c r="AM3969" s="77">
        <f>IF(AND(K3969&gt;Variables!$G$10,K3969&lt;Variables!$G$11),0,1)</f>
        <v>1</v>
      </c>
      <c r="AN3969" s="77">
        <f>IF(H3969&lt;Variables!$G$13,1,0)</f>
        <v>1</v>
      </c>
      <c r="AO3969" s="77">
        <f>IF(R3969&lt;Variables!$G$12,0,1)</f>
        <v>0</v>
      </c>
      <c r="AP3969" s="78">
        <f t="shared" si="127"/>
        <v>0</v>
      </c>
      <c r="AQ3969" s="77">
        <f>IF(V3969&lt;Variables!$G$15,1,0)</f>
        <v>1</v>
      </c>
      <c r="AR3969" s="77">
        <v>0</v>
      </c>
      <c r="AS3969" s="77">
        <v>0</v>
      </c>
      <c r="AT3969" s="77">
        <v>0</v>
      </c>
      <c r="AU3969" s="77">
        <v>0</v>
      </c>
      <c r="BA3969" s="77">
        <v>0</v>
      </c>
    </row>
    <row r="3970" spans="3:53" x14ac:dyDescent="0.25">
      <c r="C3970" s="77" t="s">
        <v>528</v>
      </c>
      <c r="D3970" s="77" t="s">
        <v>512</v>
      </c>
      <c r="E3970" s="77">
        <v>31.79</v>
      </c>
      <c r="F3970" s="77">
        <v>17.86</v>
      </c>
      <c r="G3970" s="77">
        <v>9.69</v>
      </c>
      <c r="H3970" s="77">
        <v>1140</v>
      </c>
      <c r="I3970" s="77">
        <v>1562.52</v>
      </c>
      <c r="J3970" s="77" t="s">
        <v>75</v>
      </c>
      <c r="K3970" s="77">
        <v>56.03</v>
      </c>
      <c r="L3970" s="77">
        <v>31.517721052631579</v>
      </c>
      <c r="M3970" s="77">
        <v>-5.622567888709358E-2</v>
      </c>
      <c r="N3970" s="77">
        <v>31.083500000000001</v>
      </c>
      <c r="O3970" s="77">
        <v>1.339939196036491</v>
      </c>
      <c r="P3970" s="77">
        <v>235870</v>
      </c>
      <c r="Q3970" s="77">
        <v>282830</v>
      </c>
      <c r="R3970" s="77">
        <v>0.83</v>
      </c>
      <c r="S3970" s="77">
        <v>26.249000000000009</v>
      </c>
      <c r="T3970" s="77">
        <v>7.38</v>
      </c>
      <c r="U3970" s="77">
        <v>15.206</v>
      </c>
      <c r="V3970" s="77">
        <v>2.4319118176076389</v>
      </c>
      <c r="AC3970" s="77">
        <v>32.82</v>
      </c>
      <c r="AD3970" s="77">
        <v>28.9</v>
      </c>
      <c r="AH3970" s="77">
        <f>IF(AND(M3970&lt;Variables!$G$6,M3970&gt;Variables!$G$5),0,1)</f>
        <v>1</v>
      </c>
      <c r="AI3970" s="77">
        <f t="shared" si="126"/>
        <v>0</v>
      </c>
      <c r="AJ3970" s="77">
        <f>IF(I3970&gt;Variables!$G$7,0,1)</f>
        <v>0</v>
      </c>
      <c r="AK3970" s="77">
        <f>IF(F3970&gt;Variables!$G$8,0,1)</f>
        <v>0</v>
      </c>
      <c r="AL3970" s="77">
        <f>IF(G3970&gt;Variables!$G$9,0,1)</f>
        <v>1</v>
      </c>
      <c r="AM3970" s="77">
        <f>IF(AND(K3970&gt;Variables!$G$10,K3970&lt;Variables!$G$11),0,1)</f>
        <v>1</v>
      </c>
      <c r="AN3970" s="77">
        <f>IF(H3970&lt;Variables!$G$13,1,0)</f>
        <v>1</v>
      </c>
      <c r="AO3970" s="77">
        <f>IF(R3970&lt;Variables!$G$12,0,1)</f>
        <v>0</v>
      </c>
      <c r="AP3970" s="78">
        <f t="shared" si="127"/>
        <v>1</v>
      </c>
      <c r="AQ3970" s="77">
        <f>IF(V3970&lt;Variables!$G$15,1,0)</f>
        <v>1</v>
      </c>
      <c r="AR3970" s="77">
        <v>1</v>
      </c>
      <c r="AS3970" s="77">
        <v>0</v>
      </c>
      <c r="AT3970" s="77">
        <v>0</v>
      </c>
      <c r="AU3970" s="77">
        <v>0</v>
      </c>
      <c r="BA3970" s="77">
        <v>2</v>
      </c>
    </row>
    <row r="3971" spans="3:53" x14ac:dyDescent="0.25">
      <c r="C3971" s="77" t="s">
        <v>528</v>
      </c>
      <c r="D3971" s="77" t="s">
        <v>491</v>
      </c>
      <c r="E3971" s="77">
        <v>14.04</v>
      </c>
      <c r="F3971" s="77">
        <v>6.87</v>
      </c>
      <c r="G3971" s="77">
        <v>-7.0000000000000007E-2</v>
      </c>
      <c r="H3971" s="77">
        <v>12130</v>
      </c>
      <c r="I3971" s="77">
        <v>93.405000000000001</v>
      </c>
      <c r="J3971" s="77" t="s">
        <v>74</v>
      </c>
      <c r="K3971" s="77">
        <v>54.39</v>
      </c>
      <c r="L3971" s="77">
        <v>14.0293875</v>
      </c>
      <c r="M3971" s="77">
        <v>-0.20947101218781181</v>
      </c>
      <c r="N3971" s="77">
        <v>14.035504761904759</v>
      </c>
      <c r="O3971" s="77">
        <v>-0.25296391192946788</v>
      </c>
      <c r="P3971" s="77">
        <v>44312</v>
      </c>
      <c r="Q3971" s="77">
        <v>162862</v>
      </c>
      <c r="R3971" s="77">
        <v>0.27</v>
      </c>
      <c r="S3971" s="77">
        <v>26.249000000000009</v>
      </c>
      <c r="T3971" s="77">
        <v>7.38</v>
      </c>
      <c r="U3971" s="77">
        <v>15.206</v>
      </c>
      <c r="V3971" s="77">
        <v>2.4205823868401239</v>
      </c>
      <c r="AC3971" s="77">
        <v>14.005000000000001</v>
      </c>
      <c r="AD3971" s="77">
        <v>13.86</v>
      </c>
      <c r="AH3971" s="77">
        <f>IF(AND(M3971&lt;Variables!$G$6,M3971&gt;Variables!$G$5),0,1)</f>
        <v>1</v>
      </c>
      <c r="AI3971" s="77">
        <f t="shared" si="126"/>
        <v>1</v>
      </c>
      <c r="AJ3971" s="77">
        <f>IF(I3971&gt;Variables!$G$7,0,1)</f>
        <v>0</v>
      </c>
      <c r="AK3971" s="77">
        <f>IF(F3971&gt;Variables!$G$8,0,1)</f>
        <v>1</v>
      </c>
      <c r="AL3971" s="77">
        <f>IF(G3971&gt;Variables!$G$9,0,1)</f>
        <v>1</v>
      </c>
      <c r="AM3971" s="77">
        <f>IF(AND(K3971&gt;Variables!$G$10,K3971&lt;Variables!$G$11),0,1)</f>
        <v>1</v>
      </c>
      <c r="AN3971" s="77">
        <f>IF(H3971&lt;Variables!$G$13,1,0)</f>
        <v>0</v>
      </c>
      <c r="AO3971" s="77">
        <f>IF(R3971&lt;Variables!$G$12,0,1)</f>
        <v>0</v>
      </c>
      <c r="AP3971" s="78">
        <f t="shared" si="127"/>
        <v>0</v>
      </c>
      <c r="AQ3971" s="77">
        <f>IF(V3971&lt;Variables!$G$15,1,0)</f>
        <v>1</v>
      </c>
      <c r="AR3971" s="77">
        <v>0</v>
      </c>
      <c r="AS3971" s="77">
        <v>0</v>
      </c>
      <c r="AT3971" s="77">
        <v>0</v>
      </c>
      <c r="AU3971" s="77">
        <v>1</v>
      </c>
      <c r="BA3971" s="77">
        <v>-0.98</v>
      </c>
    </row>
    <row r="3972" spans="3:53" x14ac:dyDescent="0.25">
      <c r="C3972" s="77" t="s">
        <v>528</v>
      </c>
      <c r="D3972" s="77" t="s">
        <v>451</v>
      </c>
      <c r="E3972" s="77">
        <v>23.37</v>
      </c>
      <c r="F3972" s="77">
        <v>8.99</v>
      </c>
      <c r="G3972" s="77">
        <v>6.67</v>
      </c>
      <c r="H3972" s="77">
        <v>12530</v>
      </c>
      <c r="I3972" s="77">
        <v>14.994999999999999</v>
      </c>
      <c r="J3972" s="77" t="s">
        <v>74</v>
      </c>
      <c r="K3972" s="77">
        <v>50.82</v>
      </c>
      <c r="L3972" s="77">
        <v>23.325164999999998</v>
      </c>
      <c r="M3972" s="77">
        <v>0.1064729874365283</v>
      </c>
      <c r="N3972" s="77">
        <v>23.332429999999999</v>
      </c>
      <c r="O3972" s="77">
        <v>7.5302915298589776E-2</v>
      </c>
      <c r="P3972" s="77">
        <v>514933</v>
      </c>
      <c r="Q3972" s="77">
        <v>1175000</v>
      </c>
      <c r="R3972" s="77">
        <v>0.44</v>
      </c>
      <c r="S3972" s="77">
        <v>26.249000000000009</v>
      </c>
      <c r="T3972" s="77">
        <v>7.38</v>
      </c>
      <c r="U3972" s="77">
        <v>15.206</v>
      </c>
      <c r="V3972" s="77">
        <v>2.3724747572567231</v>
      </c>
      <c r="AC3972" s="77">
        <v>23.78</v>
      </c>
      <c r="AD3972" s="77">
        <v>23.22</v>
      </c>
      <c r="AH3972" s="77">
        <f>IF(AND(M3972&lt;Variables!$G$6,M3972&gt;Variables!$G$5),0,1)</f>
        <v>1</v>
      </c>
      <c r="AI3972" s="77">
        <f t="shared" si="126"/>
        <v>1</v>
      </c>
      <c r="AJ3972" s="77">
        <f>IF(I3972&gt;Variables!$G$7,0,1)</f>
        <v>1</v>
      </c>
      <c r="AK3972" s="77">
        <f>IF(F3972&gt;Variables!$G$8,0,1)</f>
        <v>1</v>
      </c>
      <c r="AL3972" s="77">
        <f>IF(G3972&gt;Variables!$G$9,0,1)</f>
        <v>1</v>
      </c>
      <c r="AM3972" s="77">
        <f>IF(AND(K3972&gt;Variables!$G$10,K3972&lt;Variables!$G$11),0,1)</f>
        <v>1</v>
      </c>
      <c r="AN3972" s="77">
        <f>IF(H3972&lt;Variables!$G$13,1,0)</f>
        <v>0</v>
      </c>
      <c r="AO3972" s="77">
        <f>IF(R3972&lt;Variables!$G$12,0,1)</f>
        <v>0</v>
      </c>
      <c r="AP3972" s="78">
        <f t="shared" si="127"/>
        <v>0</v>
      </c>
      <c r="AQ3972" s="77">
        <f>IF(V3972&lt;Variables!$G$15,1,0)</f>
        <v>1</v>
      </c>
      <c r="AR3972" s="77">
        <v>1</v>
      </c>
      <c r="AS3972" s="77">
        <v>0</v>
      </c>
      <c r="AT3972" s="77">
        <v>0</v>
      </c>
      <c r="AU3972" s="77">
        <v>0</v>
      </c>
      <c r="BA3972" s="77">
        <v>0.87</v>
      </c>
    </row>
    <row r="3973" spans="3:53" x14ac:dyDescent="0.25">
      <c r="C3973" s="77" t="s">
        <v>528</v>
      </c>
      <c r="D3973" s="77" t="s">
        <v>388</v>
      </c>
      <c r="E3973" s="77">
        <v>18.43</v>
      </c>
      <c r="F3973" s="77">
        <v>13.61</v>
      </c>
      <c r="G3973" s="77">
        <v>8.8800000000000008</v>
      </c>
      <c r="H3973" s="77">
        <v>323.14</v>
      </c>
      <c r="I3973" s="77">
        <v>79015.534</v>
      </c>
      <c r="J3973" s="77" t="s">
        <v>74</v>
      </c>
      <c r="K3973" s="77">
        <v>38.82</v>
      </c>
      <c r="L3973" s="77">
        <v>18.736229999999999</v>
      </c>
      <c r="M3973" s="77">
        <v>-1.7945445802063731</v>
      </c>
      <c r="N3973" s="77">
        <v>19.186184000000001</v>
      </c>
      <c r="O3973" s="77">
        <v>-4.0976569389723467</v>
      </c>
      <c r="P3973" s="77">
        <v>7380000</v>
      </c>
      <c r="Q3973" s="77">
        <v>3470000</v>
      </c>
      <c r="R3973" s="77">
        <v>2.13</v>
      </c>
      <c r="S3973" s="77">
        <v>26.249000000000009</v>
      </c>
      <c r="T3973" s="77">
        <v>7.38</v>
      </c>
      <c r="U3973" s="77">
        <v>15.206</v>
      </c>
      <c r="V3973" s="77">
        <v>2.239891390806795</v>
      </c>
      <c r="AC3973" s="77">
        <v>22.68</v>
      </c>
      <c r="AD3973" s="77">
        <v>18.059999999999999</v>
      </c>
      <c r="AH3973" s="77">
        <f>IF(AND(M3973&lt;Variables!$G$6,M3973&gt;Variables!$G$5),0,1)</f>
        <v>0</v>
      </c>
      <c r="AI3973" s="77">
        <f t="shared" si="126"/>
        <v>1</v>
      </c>
      <c r="AJ3973" s="77">
        <f>IF(I3973&gt;Variables!$G$7,0,1)</f>
        <v>0</v>
      </c>
      <c r="AK3973" s="77">
        <f>IF(F3973&gt;Variables!$G$8,0,1)</f>
        <v>0</v>
      </c>
      <c r="AL3973" s="77">
        <f>IF(G3973&gt;Variables!$G$9,0,1)</f>
        <v>1</v>
      </c>
      <c r="AM3973" s="77">
        <f>IF(AND(K3973&gt;Variables!$G$10,K3973&lt;Variables!$G$11),0,1)</f>
        <v>1</v>
      </c>
      <c r="AN3973" s="77">
        <f>IF(H3973&lt;Variables!$G$13,1,0)</f>
        <v>1</v>
      </c>
      <c r="AO3973" s="77">
        <f>IF(R3973&lt;Variables!$G$12,0,1)</f>
        <v>0</v>
      </c>
      <c r="AP3973" s="78">
        <f t="shared" si="127"/>
        <v>0</v>
      </c>
      <c r="AQ3973" s="77">
        <f>IF(V3973&lt;Variables!$G$15,1,0)</f>
        <v>1</v>
      </c>
      <c r="AR3973" s="77">
        <v>1</v>
      </c>
      <c r="AS3973" s="77">
        <v>0</v>
      </c>
      <c r="AT3973" s="77">
        <v>0</v>
      </c>
      <c r="AU3973" s="77">
        <v>0</v>
      </c>
      <c r="BA3973" s="77">
        <v>2</v>
      </c>
    </row>
    <row r="3974" spans="3:53" x14ac:dyDescent="0.25">
      <c r="C3974" s="77" t="s">
        <v>528</v>
      </c>
      <c r="D3974" s="77" t="s">
        <v>195</v>
      </c>
      <c r="E3974" s="77">
        <v>35.17</v>
      </c>
      <c r="F3974" s="77">
        <v>7.91</v>
      </c>
      <c r="G3974" s="77">
        <v>5.63</v>
      </c>
      <c r="H3974" s="77">
        <v>3910</v>
      </c>
      <c r="I3974" s="77">
        <v>7.4889999999999999</v>
      </c>
      <c r="J3974" s="77" t="s">
        <v>75</v>
      </c>
      <c r="K3974" s="77">
        <v>48.96</v>
      </c>
      <c r="L3974" s="77">
        <v>35.123114999999999</v>
      </c>
      <c r="M3974" s="77">
        <v>-0.12275391860887119</v>
      </c>
      <c r="N3974" s="77">
        <v>34.97081</v>
      </c>
      <c r="O3974" s="77">
        <v>0.31223182991757448</v>
      </c>
      <c r="P3974" s="77">
        <v>301740</v>
      </c>
      <c r="Q3974" s="77">
        <v>698489</v>
      </c>
      <c r="R3974" s="77">
        <v>0.43</v>
      </c>
      <c r="S3974" s="77">
        <v>26.249000000000009</v>
      </c>
      <c r="T3974" s="77">
        <v>7.38</v>
      </c>
      <c r="U3974" s="77">
        <v>15.206</v>
      </c>
      <c r="V3974" s="77">
        <v>2.3590485080342112</v>
      </c>
      <c r="AC3974" s="77">
        <v>35.21</v>
      </c>
      <c r="AD3974" s="77">
        <v>32.35</v>
      </c>
      <c r="AH3974" s="77">
        <f>IF(AND(M3974&lt;Variables!$G$6,M3974&gt;Variables!$G$5),0,1)</f>
        <v>1</v>
      </c>
      <c r="AI3974" s="77">
        <f t="shared" si="126"/>
        <v>0</v>
      </c>
      <c r="AJ3974" s="77">
        <f>IF(I3974&gt;Variables!$G$7,0,1)</f>
        <v>1</v>
      </c>
      <c r="AK3974" s="77">
        <f>IF(F3974&gt;Variables!$G$8,0,1)</f>
        <v>1</v>
      </c>
      <c r="AL3974" s="77">
        <f>IF(G3974&gt;Variables!$G$9,0,1)</f>
        <v>1</v>
      </c>
      <c r="AM3974" s="77">
        <f>IF(AND(K3974&gt;Variables!$G$10,K3974&lt;Variables!$G$11),0,1)</f>
        <v>1</v>
      </c>
      <c r="AN3974" s="77">
        <f>IF(H3974&lt;Variables!$G$13,1,0)</f>
        <v>0</v>
      </c>
      <c r="AO3974" s="77">
        <f>IF(R3974&lt;Variables!$G$12,0,1)</f>
        <v>0</v>
      </c>
      <c r="AP3974" s="78">
        <f t="shared" si="127"/>
        <v>1</v>
      </c>
      <c r="AQ3974" s="77">
        <f>IF(V3974&lt;Variables!$G$15,1,0)</f>
        <v>1</v>
      </c>
      <c r="AR3974" s="77">
        <v>0</v>
      </c>
      <c r="AS3974" s="77">
        <v>0</v>
      </c>
      <c r="AT3974" s="77">
        <v>1</v>
      </c>
      <c r="AU3974" s="77">
        <v>0</v>
      </c>
      <c r="BA3974" s="77">
        <v>-2.25</v>
      </c>
    </row>
    <row r="3975" spans="3:53" x14ac:dyDescent="0.25">
      <c r="C3975" s="77" t="s">
        <v>528</v>
      </c>
      <c r="D3975" s="77" t="s">
        <v>201</v>
      </c>
      <c r="E3975" s="77">
        <v>43.81</v>
      </c>
      <c r="F3975" s="77">
        <v>8.02</v>
      </c>
      <c r="G3975" s="77">
        <v>7.9</v>
      </c>
      <c r="H3975" s="77">
        <v>-99999</v>
      </c>
      <c r="I3975" s="77">
        <v>3062.627</v>
      </c>
      <c r="J3975" s="77" t="s">
        <v>75</v>
      </c>
      <c r="K3975" s="77">
        <v>65.61</v>
      </c>
      <c r="L3975" s="77">
        <v>43.207846666666669</v>
      </c>
      <c r="M3975" s="77">
        <v>1.139036937272353</v>
      </c>
      <c r="N3975" s="77">
        <v>42.848395238095243</v>
      </c>
      <c r="O3975" s="77">
        <v>1.987483445232094</v>
      </c>
      <c r="P3975" s="77">
        <v>240453</v>
      </c>
      <c r="Q3975" s="77">
        <v>2055000</v>
      </c>
      <c r="R3975" s="77">
        <v>0.12</v>
      </c>
      <c r="S3975" s="77">
        <v>26.249000000000009</v>
      </c>
      <c r="T3975" s="77">
        <v>7.38</v>
      </c>
      <c r="U3975" s="77">
        <v>15.206</v>
      </c>
      <c r="V3975" s="77">
        <v>2.447754940916627</v>
      </c>
      <c r="AC3975" s="77">
        <v>45.98</v>
      </c>
      <c r="AD3975" s="77">
        <v>42.885300000000001</v>
      </c>
      <c r="AH3975" s="77">
        <f>IF(AND(M3975&lt;Variables!$G$6,M3975&gt;Variables!$G$5),0,1)</f>
        <v>1</v>
      </c>
      <c r="AI3975" s="77">
        <f t="shared" si="126"/>
        <v>0</v>
      </c>
      <c r="AJ3975" s="77">
        <f>IF(I3975&gt;Variables!$G$7,0,1)</f>
        <v>0</v>
      </c>
      <c r="AK3975" s="77">
        <f>IF(F3975&gt;Variables!$G$8,0,1)</f>
        <v>1</v>
      </c>
      <c r="AL3975" s="77">
        <f>IF(G3975&gt;Variables!$G$9,0,1)</f>
        <v>1</v>
      </c>
      <c r="AM3975" s="77">
        <f>IF(AND(K3975&gt;Variables!$G$10,K3975&lt;Variables!$G$11),0,1)</f>
        <v>0</v>
      </c>
      <c r="AN3975" s="77">
        <f>IF(H3975&lt;Variables!$G$13,1,0)</f>
        <v>1</v>
      </c>
      <c r="AO3975" s="77">
        <f>IF(R3975&lt;Variables!$G$12,0,1)</f>
        <v>0</v>
      </c>
      <c r="AP3975" s="78">
        <f t="shared" si="127"/>
        <v>1</v>
      </c>
      <c r="AQ3975" s="77">
        <f>IF(V3975&lt;Variables!$G$15,1,0)</f>
        <v>1</v>
      </c>
      <c r="AR3975" s="77">
        <v>0</v>
      </c>
      <c r="AS3975" s="77">
        <v>0</v>
      </c>
      <c r="AT3975" s="77">
        <v>1</v>
      </c>
      <c r="AU3975" s="77">
        <v>0</v>
      </c>
      <c r="BA3975" s="77">
        <v>-1.71</v>
      </c>
    </row>
    <row r="3976" spans="3:53" x14ac:dyDescent="0.25">
      <c r="C3976" s="77" t="s">
        <v>528</v>
      </c>
      <c r="D3976" s="77" t="s">
        <v>500</v>
      </c>
      <c r="E3976" s="77">
        <v>1.38</v>
      </c>
      <c r="F3976" s="77">
        <v>20.89</v>
      </c>
      <c r="G3976" s="77">
        <v>-2.94</v>
      </c>
      <c r="H3976" s="77">
        <v>30.7</v>
      </c>
      <c r="I3976" s="77">
        <v>-4.601</v>
      </c>
      <c r="J3976" s="77" t="s">
        <v>74</v>
      </c>
      <c r="K3976" s="77">
        <v>35.56</v>
      </c>
      <c r="L3976" s="77">
        <v>1.3945000000000001</v>
      </c>
      <c r="M3976" s="77">
        <v>-1.864467551093584</v>
      </c>
      <c r="N3976" s="77">
        <v>1.488756</v>
      </c>
      <c r="O3976" s="77">
        <v>-8.0776164797992358</v>
      </c>
      <c r="P3976" s="77">
        <v>37030000</v>
      </c>
      <c r="Q3976" s="77">
        <v>545280</v>
      </c>
      <c r="R3976" s="77">
        <v>67.91</v>
      </c>
      <c r="S3976" s="77">
        <v>26.249000000000009</v>
      </c>
      <c r="T3976" s="77">
        <v>7.38</v>
      </c>
      <c r="U3976" s="77">
        <v>15.206</v>
      </c>
      <c r="V3976" s="77">
        <v>2.1881243880960919</v>
      </c>
      <c r="AC3976" s="77">
        <v>1.38</v>
      </c>
      <c r="AD3976" s="77">
        <v>1.22</v>
      </c>
      <c r="AH3976" s="77">
        <f>IF(AND(M3976&lt;Variables!$G$6,M3976&gt;Variables!$G$5),0,1)</f>
        <v>0</v>
      </c>
      <c r="AI3976" s="77">
        <f t="shared" si="126"/>
        <v>1</v>
      </c>
      <c r="AJ3976" s="77">
        <f>IF(I3976&gt;Variables!$G$7,0,1)</f>
        <v>1</v>
      </c>
      <c r="AK3976" s="77">
        <f>IF(F3976&gt;Variables!$G$8,0,1)</f>
        <v>0</v>
      </c>
      <c r="AL3976" s="77">
        <f>IF(G3976&gt;Variables!$G$9,0,1)</f>
        <v>1</v>
      </c>
      <c r="AM3976" s="77">
        <f>IF(AND(K3976&gt;Variables!$G$10,K3976&lt;Variables!$G$11),0,1)</f>
        <v>1</v>
      </c>
      <c r="AN3976" s="77">
        <f>IF(H3976&lt;Variables!$G$13,1,0)</f>
        <v>1</v>
      </c>
      <c r="AO3976" s="77">
        <f>IF(R3976&lt;Variables!$G$12,0,1)</f>
        <v>1</v>
      </c>
      <c r="AP3976" s="78">
        <f t="shared" si="127"/>
        <v>0</v>
      </c>
      <c r="AQ3976" s="77">
        <f>IF(V3976&lt;Variables!$G$15,1,0)</f>
        <v>1</v>
      </c>
      <c r="AR3976" s="77">
        <v>0</v>
      </c>
      <c r="AS3976" s="77">
        <v>0</v>
      </c>
      <c r="AT3976" s="77">
        <v>1</v>
      </c>
      <c r="AU3976" s="77">
        <v>0</v>
      </c>
      <c r="BA3976" s="77">
        <v>-2.25</v>
      </c>
    </row>
    <row r="3977" spans="3:53" x14ac:dyDescent="0.25">
      <c r="C3977" s="77" t="s">
        <v>528</v>
      </c>
      <c r="D3977" s="77" t="s">
        <v>507</v>
      </c>
      <c r="E3977" s="77">
        <v>26.3</v>
      </c>
      <c r="F3977" s="77">
        <v>9.0299999999999994</v>
      </c>
      <c r="G3977" s="77">
        <v>8.2200000000000006</v>
      </c>
      <c r="H3977" s="77">
        <v>3900</v>
      </c>
      <c r="I3977" s="77">
        <v>239.613</v>
      </c>
      <c r="J3977" s="77" t="s">
        <v>75</v>
      </c>
      <c r="K3977" s="77">
        <v>49.34</v>
      </c>
      <c r="L3977" s="77">
        <v>26.340174999999999</v>
      </c>
      <c r="M3977" s="77">
        <v>-0.44599172177101659</v>
      </c>
      <c r="N3977" s="77">
        <v>26.115269999999999</v>
      </c>
      <c r="O3977" s="77">
        <v>0.41136852117554518</v>
      </c>
      <c r="P3977" s="77">
        <v>4852000</v>
      </c>
      <c r="Q3977" s="77">
        <v>9769000</v>
      </c>
      <c r="R3977" s="77">
        <v>0.5</v>
      </c>
      <c r="S3977" s="77">
        <v>26.249000000000009</v>
      </c>
      <c r="T3977" s="77">
        <v>7.38</v>
      </c>
      <c r="U3977" s="77">
        <v>15.206</v>
      </c>
      <c r="V3977" s="77">
        <v>2.3709080888650131</v>
      </c>
      <c r="AC3977" s="77">
        <v>26.84</v>
      </c>
      <c r="AD3977" s="77">
        <v>25.58</v>
      </c>
      <c r="AH3977" s="77">
        <f>IF(AND(M3977&lt;Variables!$G$6,M3977&gt;Variables!$G$5),0,1)</f>
        <v>1</v>
      </c>
      <c r="AI3977" s="77">
        <f t="shared" si="126"/>
        <v>0</v>
      </c>
      <c r="AJ3977" s="77">
        <f>IF(I3977&gt;Variables!$G$7,0,1)</f>
        <v>0</v>
      </c>
      <c r="AK3977" s="77">
        <f>IF(F3977&gt;Variables!$G$8,0,1)</f>
        <v>0</v>
      </c>
      <c r="AL3977" s="77">
        <f>IF(G3977&gt;Variables!$G$9,0,1)</f>
        <v>1</v>
      </c>
      <c r="AM3977" s="77">
        <f>IF(AND(K3977&gt;Variables!$G$10,K3977&lt;Variables!$G$11),0,1)</f>
        <v>1</v>
      </c>
      <c r="AN3977" s="77">
        <f>IF(H3977&lt;Variables!$G$13,1,0)</f>
        <v>0</v>
      </c>
      <c r="AO3977" s="77">
        <f>IF(R3977&lt;Variables!$G$12,0,1)</f>
        <v>0</v>
      </c>
      <c r="AP3977" s="78">
        <f t="shared" si="127"/>
        <v>1</v>
      </c>
      <c r="AQ3977" s="77">
        <f>IF(V3977&lt;Variables!$G$15,1,0)</f>
        <v>1</v>
      </c>
      <c r="AR3977" s="77">
        <v>0</v>
      </c>
      <c r="AS3977" s="77">
        <v>0</v>
      </c>
      <c r="AT3977" s="77">
        <v>1</v>
      </c>
      <c r="AU3977" s="77">
        <v>0</v>
      </c>
      <c r="BA3977" s="77">
        <v>-2.25</v>
      </c>
    </row>
    <row r="3978" spans="3:53" x14ac:dyDescent="0.25">
      <c r="C3978" s="77" t="s">
        <v>528</v>
      </c>
      <c r="D3978" s="77" t="s">
        <v>501</v>
      </c>
      <c r="E3978" s="77">
        <v>28.8</v>
      </c>
      <c r="F3978" s="77">
        <v>10.85</v>
      </c>
      <c r="G3978" s="77">
        <v>7.21</v>
      </c>
      <c r="H3978" s="77">
        <v>3860</v>
      </c>
      <c r="I3978" s="77">
        <v>2.1999999999999999E-2</v>
      </c>
      <c r="J3978" s="77" t="s">
        <v>75</v>
      </c>
      <c r="K3978" s="77">
        <v>52.56</v>
      </c>
      <c r="L3978" s="77">
        <v>28.695370588235299</v>
      </c>
      <c r="M3978" s="77">
        <v>1.613295688399876E-2</v>
      </c>
      <c r="N3978" s="77">
        <v>28.61360697674419</v>
      </c>
      <c r="O3978" s="77">
        <v>0.30192985919609938</v>
      </c>
      <c r="P3978" s="77">
        <v>200301</v>
      </c>
      <c r="Q3978" s="77">
        <v>245553</v>
      </c>
      <c r="R3978" s="77">
        <v>0.82</v>
      </c>
      <c r="S3978" s="77">
        <v>26.249000000000009</v>
      </c>
      <c r="T3978" s="77">
        <v>7.38</v>
      </c>
      <c r="U3978" s="77">
        <v>15.206</v>
      </c>
      <c r="V3978" s="77">
        <v>2.392982867653545</v>
      </c>
      <c r="AC3978" s="77">
        <v>30.89</v>
      </c>
      <c r="AD3978" s="77">
        <v>28.66</v>
      </c>
      <c r="AH3978" s="77">
        <f>IF(AND(M3978&lt;Variables!$G$6,M3978&gt;Variables!$G$5),0,1)</f>
        <v>1</v>
      </c>
      <c r="AI3978" s="77">
        <f t="shared" si="126"/>
        <v>0</v>
      </c>
      <c r="AJ3978" s="77">
        <f>IF(I3978&gt;Variables!$G$7,0,1)</f>
        <v>1</v>
      </c>
      <c r="AK3978" s="77">
        <f>IF(F3978&gt;Variables!$G$8,0,1)</f>
        <v>0</v>
      </c>
      <c r="AL3978" s="77">
        <f>IF(G3978&gt;Variables!$G$9,0,1)</f>
        <v>1</v>
      </c>
      <c r="AM3978" s="77">
        <f>IF(AND(K3978&gt;Variables!$G$10,K3978&lt;Variables!$G$11),0,1)</f>
        <v>1</v>
      </c>
      <c r="AN3978" s="77">
        <f>IF(H3978&lt;Variables!$G$13,1,0)</f>
        <v>0</v>
      </c>
      <c r="AO3978" s="77">
        <f>IF(R3978&lt;Variables!$G$12,0,1)</f>
        <v>0</v>
      </c>
      <c r="AP3978" s="78">
        <f t="shared" si="127"/>
        <v>1</v>
      </c>
      <c r="AQ3978" s="77">
        <f>IF(V3978&lt;Variables!$G$15,1,0)</f>
        <v>1</v>
      </c>
      <c r="AR3978" s="77">
        <v>1</v>
      </c>
      <c r="AS3978" s="77">
        <v>0</v>
      </c>
      <c r="AT3978" s="77">
        <v>0</v>
      </c>
      <c r="AU3978" s="77">
        <v>0</v>
      </c>
      <c r="BA3978" s="77">
        <v>2</v>
      </c>
    </row>
    <row r="3979" spans="3:53" x14ac:dyDescent="0.25">
      <c r="C3979" s="77" t="s">
        <v>528</v>
      </c>
      <c r="D3979" s="77" t="s">
        <v>524</v>
      </c>
      <c r="E3979" s="77">
        <v>8.0500000000000007</v>
      </c>
      <c r="F3979" s="77">
        <v>40.200000000000003</v>
      </c>
      <c r="G3979" s="77">
        <v>34.65</v>
      </c>
      <c r="H3979" s="77">
        <v>208.66</v>
      </c>
      <c r="I3979" s="77">
        <v>-8.4369999999999994</v>
      </c>
      <c r="J3979" s="77" t="s">
        <v>75</v>
      </c>
      <c r="K3979" s="77">
        <v>65.41</v>
      </c>
      <c r="L3979" s="77">
        <v>7.8538850000000009</v>
      </c>
      <c r="M3979" s="77">
        <v>4.406927272298975</v>
      </c>
      <c r="N3979" s="77">
        <v>7.1767120000000002</v>
      </c>
      <c r="O3979" s="77">
        <v>14.258451502582229</v>
      </c>
      <c r="P3979" s="77">
        <v>32860000</v>
      </c>
      <c r="Q3979" s="77">
        <v>18770000</v>
      </c>
      <c r="R3979" s="77">
        <v>1.75</v>
      </c>
      <c r="S3979" s="77">
        <v>26.249000000000009</v>
      </c>
      <c r="T3979" s="77">
        <v>7.38</v>
      </c>
      <c r="U3979" s="77">
        <v>15.206</v>
      </c>
      <c r="V3979" s="77">
        <v>2.2159412470396509</v>
      </c>
      <c r="AC3979" s="77">
        <v>9.35</v>
      </c>
      <c r="AD3979" s="77">
        <v>7.22</v>
      </c>
      <c r="AH3979" s="77">
        <f>IF(AND(M3979&lt;Variables!$G$6,M3979&gt;Variables!$G$5),0,1)</f>
        <v>1</v>
      </c>
      <c r="AI3979" s="77">
        <f t="shared" si="126"/>
        <v>0</v>
      </c>
      <c r="AJ3979" s="77">
        <f>IF(I3979&gt;Variables!$G$7,0,1)</f>
        <v>1</v>
      </c>
      <c r="AK3979" s="77">
        <f>IF(F3979&gt;Variables!$G$8,0,1)</f>
        <v>0</v>
      </c>
      <c r="AL3979" s="77">
        <f>IF(G3979&gt;Variables!$G$9,0,1)</f>
        <v>0</v>
      </c>
      <c r="AM3979" s="77">
        <f>IF(AND(K3979&gt;Variables!$G$10,K3979&lt;Variables!$G$11),0,1)</f>
        <v>0</v>
      </c>
      <c r="AN3979" s="77">
        <f>IF(H3979&lt;Variables!$G$13,1,0)</f>
        <v>1</v>
      </c>
      <c r="AO3979" s="77">
        <f>IF(R3979&lt;Variables!$G$12,0,1)</f>
        <v>0</v>
      </c>
      <c r="AP3979" s="78">
        <f t="shared" si="127"/>
        <v>1</v>
      </c>
      <c r="AQ3979" s="77">
        <f>IF(V3979&lt;Variables!$G$15,1,0)</f>
        <v>1</v>
      </c>
      <c r="AR3979" s="77">
        <v>1</v>
      </c>
      <c r="AS3979" s="77">
        <v>0</v>
      </c>
      <c r="AT3979" s="77">
        <v>0</v>
      </c>
      <c r="AU3979" s="77">
        <v>0</v>
      </c>
      <c r="BA3979" s="77">
        <v>2</v>
      </c>
    </row>
    <row r="3980" spans="3:53" x14ac:dyDescent="0.25">
      <c r="C3980" s="77" t="s">
        <v>528</v>
      </c>
      <c r="D3980" s="77" t="s">
        <v>488</v>
      </c>
      <c r="E3980" s="77">
        <v>7.36</v>
      </c>
      <c r="F3980" s="77">
        <v>65.81</v>
      </c>
      <c r="G3980" s="77">
        <v>0.56000000000000005</v>
      </c>
      <c r="H3980" s="77">
        <v>125.36</v>
      </c>
      <c r="I3980" s="77">
        <v>14.605</v>
      </c>
      <c r="J3980" s="77" t="s">
        <v>75</v>
      </c>
      <c r="K3980" s="77">
        <v>48.58</v>
      </c>
      <c r="L3980" s="77">
        <v>7.2833650000000008</v>
      </c>
      <c r="M3980" s="77">
        <v>-0.45123373605470862</v>
      </c>
      <c r="N3980" s="77">
        <v>7.3369219999999986</v>
      </c>
      <c r="O3980" s="77">
        <v>-1.177905394114859</v>
      </c>
      <c r="P3980" s="77">
        <v>101280000</v>
      </c>
      <c r="Q3980" s="77">
        <v>525460</v>
      </c>
      <c r="R3980" s="77">
        <v>192.75</v>
      </c>
      <c r="S3980" s="77">
        <v>26.249000000000009</v>
      </c>
      <c r="T3980" s="77">
        <v>7.38</v>
      </c>
      <c r="U3980" s="77">
        <v>15.206</v>
      </c>
      <c r="V3980" s="77">
        <v>2.3621703856352121</v>
      </c>
      <c r="AC3980" s="77">
        <v>7.75</v>
      </c>
      <c r="AD3980" s="77">
        <v>6.1517999999999997</v>
      </c>
      <c r="AH3980" s="77">
        <f>IF(AND(M3980&lt;Variables!$G$6,M3980&gt;Variables!$G$5),0,1)</f>
        <v>1</v>
      </c>
      <c r="AI3980" s="77">
        <f t="shared" si="126"/>
        <v>1</v>
      </c>
      <c r="AJ3980" s="77">
        <f>IF(I3980&gt;Variables!$G$7,0,1)</f>
        <v>1</v>
      </c>
      <c r="AK3980" s="77">
        <f>IF(F3980&gt;Variables!$G$8,0,1)</f>
        <v>0</v>
      </c>
      <c r="AL3980" s="77">
        <f>IF(G3980&gt;Variables!$G$9,0,1)</f>
        <v>1</v>
      </c>
      <c r="AM3980" s="77">
        <f>IF(AND(K3980&gt;Variables!$G$10,K3980&lt;Variables!$G$11),0,1)</f>
        <v>1</v>
      </c>
      <c r="AN3980" s="77">
        <f>IF(H3980&lt;Variables!$G$13,1,0)</f>
        <v>1</v>
      </c>
      <c r="AO3980" s="77">
        <f>IF(R3980&lt;Variables!$G$12,0,1)</f>
        <v>1</v>
      </c>
      <c r="AP3980" s="78">
        <f t="shared" si="127"/>
        <v>1</v>
      </c>
      <c r="AQ3980" s="77">
        <f>IF(V3980&lt;Variables!$G$15,1,0)</f>
        <v>1</v>
      </c>
      <c r="AR3980" s="77">
        <v>0</v>
      </c>
      <c r="AS3980" s="77">
        <v>0</v>
      </c>
      <c r="AT3980" s="77">
        <v>1</v>
      </c>
      <c r="AU3980" s="77">
        <v>0</v>
      </c>
      <c r="BA3980" s="77">
        <v>-2.25</v>
      </c>
    </row>
    <row r="3981" spans="3:53" x14ac:dyDescent="0.25">
      <c r="C3981" s="77" t="s">
        <v>528</v>
      </c>
      <c r="D3981" s="77" t="s">
        <v>497</v>
      </c>
      <c r="E3981" s="77">
        <v>5.18</v>
      </c>
      <c r="F3981" s="77">
        <v>22.3</v>
      </c>
      <c r="G3981" s="77">
        <v>22.44</v>
      </c>
      <c r="H3981" s="77">
        <v>41.09</v>
      </c>
      <c r="I3981" s="77">
        <v>-14.404999999999999</v>
      </c>
      <c r="J3981" s="77" t="s">
        <v>74</v>
      </c>
      <c r="K3981" s="77">
        <v>61.87</v>
      </c>
      <c r="L3981" s="77">
        <v>5.0935750000000004</v>
      </c>
      <c r="M3981" s="77">
        <v>2.1581109535051608</v>
      </c>
      <c r="N3981" s="77">
        <v>5.0528360000000001</v>
      </c>
      <c r="O3981" s="77">
        <v>2.9817710291804431</v>
      </c>
      <c r="P3981" s="77">
        <v>2330000</v>
      </c>
      <c r="Q3981" s="77">
        <v>49940</v>
      </c>
      <c r="R3981" s="77">
        <v>46.66</v>
      </c>
      <c r="S3981" s="77">
        <v>26.249000000000009</v>
      </c>
      <c r="T3981" s="77">
        <v>7.38</v>
      </c>
      <c r="U3981" s="77">
        <v>15.206</v>
      </c>
      <c r="V3981" s="77">
        <v>2.3598810631805751</v>
      </c>
      <c r="AC3981" s="77">
        <v>5.73</v>
      </c>
      <c r="AD3981" s="77">
        <v>4.8099999999999996</v>
      </c>
      <c r="AH3981" s="77">
        <f>IF(AND(M3981&lt;Variables!$G$6,M3981&gt;Variables!$G$5),0,1)</f>
        <v>1</v>
      </c>
      <c r="AI3981" s="77">
        <f t="shared" si="126"/>
        <v>0</v>
      </c>
      <c r="AJ3981" s="77">
        <f>IF(I3981&gt;Variables!$G$7,0,1)</f>
        <v>1</v>
      </c>
      <c r="AK3981" s="77">
        <f>IF(F3981&gt;Variables!$G$8,0,1)</f>
        <v>0</v>
      </c>
      <c r="AL3981" s="77">
        <f>IF(G3981&gt;Variables!$G$9,0,1)</f>
        <v>0</v>
      </c>
      <c r="AM3981" s="77">
        <f>IF(AND(K3981&gt;Variables!$G$10,K3981&lt;Variables!$G$11),0,1)</f>
        <v>1</v>
      </c>
      <c r="AN3981" s="77">
        <f>IF(H3981&lt;Variables!$G$13,1,0)</f>
        <v>1</v>
      </c>
      <c r="AO3981" s="77">
        <f>IF(R3981&lt;Variables!$G$12,0,1)</f>
        <v>1</v>
      </c>
      <c r="AP3981" s="78">
        <f t="shared" si="127"/>
        <v>0</v>
      </c>
      <c r="AQ3981" s="77">
        <f>IF(V3981&lt;Variables!$G$15,1,0)</f>
        <v>1</v>
      </c>
      <c r="AR3981" s="77">
        <v>0</v>
      </c>
      <c r="AS3981" s="77">
        <v>0</v>
      </c>
      <c r="AT3981" s="77">
        <v>1</v>
      </c>
      <c r="AU3981" s="77">
        <v>0</v>
      </c>
      <c r="BA3981" s="77">
        <v>-2.25</v>
      </c>
    </row>
    <row r="3982" spans="3:53" x14ac:dyDescent="0.25">
      <c r="C3982" s="77" t="s">
        <v>528</v>
      </c>
      <c r="D3982" s="77" t="s">
        <v>525</v>
      </c>
      <c r="E3982" s="77">
        <v>1.55</v>
      </c>
      <c r="F3982" s="77">
        <v>16.670000000000002</v>
      </c>
      <c r="G3982" s="77">
        <v>13.14</v>
      </c>
      <c r="H3982" s="77">
        <v>550.02</v>
      </c>
      <c r="I3982" s="77">
        <v>-17.658999999999999</v>
      </c>
      <c r="J3982" s="77" t="s">
        <v>74</v>
      </c>
      <c r="K3982" s="77">
        <v>46.69</v>
      </c>
      <c r="L3982" s="77">
        <v>1.5739399999999999</v>
      </c>
      <c r="M3982" s="77">
        <v>-1.5210236730752169</v>
      </c>
      <c r="N3982" s="77">
        <v>1.5673060000000001</v>
      </c>
      <c r="O3982" s="77">
        <v>-1.104187695319246</v>
      </c>
      <c r="P3982" s="77">
        <v>11950000</v>
      </c>
      <c r="Q3982" s="77">
        <v>3050000</v>
      </c>
      <c r="R3982" s="77">
        <v>3.92</v>
      </c>
      <c r="S3982" s="77">
        <v>26.249000000000009</v>
      </c>
      <c r="T3982" s="77">
        <v>7.38</v>
      </c>
      <c r="U3982" s="77">
        <v>15.206</v>
      </c>
      <c r="V3982" s="77">
        <v>2.357715124322401</v>
      </c>
      <c r="AC3982" s="77">
        <v>1.9</v>
      </c>
      <c r="AD3982" s="77">
        <v>1.5</v>
      </c>
      <c r="AH3982" s="77">
        <f>IF(AND(M3982&lt;Variables!$G$6,M3982&gt;Variables!$G$5),0,1)</f>
        <v>0</v>
      </c>
      <c r="AI3982" s="77">
        <f t="shared" si="126"/>
        <v>0</v>
      </c>
      <c r="AJ3982" s="77">
        <f>IF(I3982&gt;Variables!$G$7,0,1)</f>
        <v>1</v>
      </c>
      <c r="AK3982" s="77">
        <f>IF(F3982&gt;Variables!$G$8,0,1)</f>
        <v>0</v>
      </c>
      <c r="AL3982" s="77">
        <f>IF(G3982&gt;Variables!$G$9,0,1)</f>
        <v>0</v>
      </c>
      <c r="AM3982" s="77">
        <f>IF(AND(K3982&gt;Variables!$G$10,K3982&lt;Variables!$G$11),0,1)</f>
        <v>1</v>
      </c>
      <c r="AN3982" s="77">
        <f>IF(H3982&lt;Variables!$G$13,1,0)</f>
        <v>1</v>
      </c>
      <c r="AO3982" s="77">
        <f>IF(R3982&lt;Variables!$G$12,0,1)</f>
        <v>1</v>
      </c>
      <c r="AP3982" s="78">
        <f t="shared" si="127"/>
        <v>0</v>
      </c>
      <c r="AQ3982" s="77">
        <f>IF(V3982&lt;Variables!$G$15,1,0)</f>
        <v>1</v>
      </c>
      <c r="AR3982" s="77">
        <v>0</v>
      </c>
      <c r="AS3982" s="77">
        <v>0</v>
      </c>
      <c r="AT3982" s="77">
        <v>1</v>
      </c>
      <c r="AU3982" s="77">
        <v>0</v>
      </c>
      <c r="BA3982" s="77">
        <v>-2.25</v>
      </c>
    </row>
    <row r="3983" spans="3:53" x14ac:dyDescent="0.25">
      <c r="C3983" s="77" t="s">
        <v>528</v>
      </c>
      <c r="D3983" s="77" t="s">
        <v>152</v>
      </c>
      <c r="E3983" s="77">
        <v>0.04</v>
      </c>
      <c r="F3983" s="77">
        <v>6.94</v>
      </c>
      <c r="G3983" s="77">
        <v>8.57</v>
      </c>
      <c r="H3983" s="77">
        <v>-99999</v>
      </c>
      <c r="I3983" s="77">
        <v>5.7290000000000001</v>
      </c>
      <c r="J3983" s="77" t="s">
        <v>75</v>
      </c>
      <c r="K3983" s="77">
        <v>47.5</v>
      </c>
      <c r="L3983" s="77">
        <v>3.8304999999999992E-2</v>
      </c>
      <c r="M3983" s="77">
        <v>-0.79624069964754696</v>
      </c>
      <c r="N3983" s="77">
        <v>3.8191666666666658E-2</v>
      </c>
      <c r="O3983" s="77">
        <v>-0.50185468034036951</v>
      </c>
      <c r="P3983" s="77">
        <v>4194000</v>
      </c>
      <c r="Q3983" s="77">
        <v>14213000</v>
      </c>
      <c r="R3983" s="77">
        <v>0.3</v>
      </c>
      <c r="S3983" s="77">
        <v>26.249000000000009</v>
      </c>
      <c r="T3983" s="77">
        <v>7.38</v>
      </c>
      <c r="U3983" s="77">
        <v>15.206</v>
      </c>
      <c r="V3983" s="77">
        <v>2.3560534003393809</v>
      </c>
      <c r="AC3983" s="77">
        <v>3.8800000000000001E-2</v>
      </c>
      <c r="AD3983" s="77">
        <v>3.4099999999999998E-2</v>
      </c>
      <c r="AH3983" s="77">
        <f>IF(AND(M3983&lt;Variables!$G$6,M3983&gt;Variables!$G$5),0,1)</f>
        <v>1</v>
      </c>
      <c r="AI3983" s="77">
        <f t="shared" si="126"/>
        <v>0</v>
      </c>
      <c r="AJ3983" s="77">
        <f>IF(I3983&gt;Variables!$G$7,0,1)</f>
        <v>1</v>
      </c>
      <c r="AK3983" s="77">
        <f>IF(F3983&gt;Variables!$G$8,0,1)</f>
        <v>1</v>
      </c>
      <c r="AL3983" s="77">
        <f>IF(G3983&gt;Variables!$G$9,0,1)</f>
        <v>1</v>
      </c>
      <c r="AM3983" s="77">
        <f>IF(AND(K3983&gt;Variables!$G$10,K3983&lt;Variables!$G$11),0,1)</f>
        <v>1</v>
      </c>
      <c r="AN3983" s="77">
        <f>IF(H3983&lt;Variables!$G$13,1,0)</f>
        <v>1</v>
      </c>
      <c r="AO3983" s="77">
        <f>IF(R3983&lt;Variables!$G$12,0,1)</f>
        <v>0</v>
      </c>
      <c r="AP3983" s="78">
        <f t="shared" si="127"/>
        <v>1</v>
      </c>
      <c r="AQ3983" s="77">
        <f>IF(V3983&lt;Variables!$G$15,1,0)</f>
        <v>1</v>
      </c>
      <c r="AR3983" s="77">
        <v>0</v>
      </c>
      <c r="AS3983" s="77">
        <v>0</v>
      </c>
      <c r="AT3983" s="77">
        <v>1</v>
      </c>
      <c r="AU3983" s="77">
        <v>0</v>
      </c>
      <c r="BA3983" s="77">
        <v>-2.25</v>
      </c>
    </row>
    <row r="3984" spans="3:53" x14ac:dyDescent="0.25">
      <c r="C3984" s="77" t="s">
        <v>528</v>
      </c>
      <c r="D3984" s="77" t="s">
        <v>475</v>
      </c>
      <c r="E3984" s="77">
        <v>55.84</v>
      </c>
      <c r="F3984" s="77">
        <v>8.1199999999999992</v>
      </c>
      <c r="G3984" s="77">
        <v>6.36</v>
      </c>
      <c r="H3984" s="77">
        <v>5400</v>
      </c>
      <c r="I3984" s="77">
        <v>0.71499999999999997</v>
      </c>
      <c r="J3984" s="77" t="s">
        <v>75</v>
      </c>
      <c r="K3984" s="77">
        <v>60.17</v>
      </c>
      <c r="L3984" s="77">
        <v>55.394765000000007</v>
      </c>
      <c r="M3984" s="77">
        <v>0.49686103009913479</v>
      </c>
      <c r="N3984" s="77">
        <v>55.069192000000001</v>
      </c>
      <c r="O3984" s="77">
        <v>1.0910056570287081</v>
      </c>
      <c r="P3984" s="77">
        <v>337604</v>
      </c>
      <c r="Q3984" s="77">
        <v>581914</v>
      </c>
      <c r="R3984" s="77">
        <v>0.57999999999999996</v>
      </c>
      <c r="S3984" s="77">
        <v>26.249000000000009</v>
      </c>
      <c r="T3984" s="77">
        <v>7.38</v>
      </c>
      <c r="U3984" s="77">
        <v>15.206</v>
      </c>
      <c r="V3984" s="77">
        <v>2.4448495277768219</v>
      </c>
      <c r="AC3984" s="77">
        <v>55.67</v>
      </c>
      <c r="AD3984" s="77">
        <v>51.72</v>
      </c>
      <c r="AH3984" s="77">
        <f>IF(AND(M3984&lt;Variables!$G$6,M3984&gt;Variables!$G$5),0,1)</f>
        <v>1</v>
      </c>
      <c r="AI3984" s="77">
        <f t="shared" si="126"/>
        <v>0</v>
      </c>
      <c r="AJ3984" s="77">
        <f>IF(I3984&gt;Variables!$G$7,0,1)</f>
        <v>1</v>
      </c>
      <c r="AK3984" s="77">
        <f>IF(F3984&gt;Variables!$G$8,0,1)</f>
        <v>1</v>
      </c>
      <c r="AL3984" s="77">
        <f>IF(G3984&gt;Variables!$G$9,0,1)</f>
        <v>1</v>
      </c>
      <c r="AM3984" s="77">
        <f>IF(AND(K3984&gt;Variables!$G$10,K3984&lt;Variables!$G$11),0,1)</f>
        <v>1</v>
      </c>
      <c r="AN3984" s="77">
        <f>IF(H3984&lt;Variables!$G$13,1,0)</f>
        <v>0</v>
      </c>
      <c r="AO3984" s="77">
        <f>IF(R3984&lt;Variables!$G$12,0,1)</f>
        <v>0</v>
      </c>
      <c r="AP3984" s="78">
        <f t="shared" si="127"/>
        <v>1</v>
      </c>
      <c r="AQ3984" s="77">
        <f>IF(V3984&lt;Variables!$G$15,1,0)</f>
        <v>1</v>
      </c>
      <c r="AR3984" s="77">
        <v>0</v>
      </c>
      <c r="AS3984" s="77">
        <v>0</v>
      </c>
      <c r="AT3984" s="77">
        <v>1</v>
      </c>
      <c r="AU3984" s="77">
        <v>0</v>
      </c>
      <c r="BA3984" s="77">
        <v>-2.25</v>
      </c>
    </row>
    <row r="3985" spans="3:53" x14ac:dyDescent="0.25">
      <c r="C3985" s="77" t="s">
        <v>528</v>
      </c>
      <c r="D3985" s="77" t="s">
        <v>495</v>
      </c>
      <c r="E3985" s="77">
        <v>5.65</v>
      </c>
      <c r="F3985" s="77">
        <v>20.2</v>
      </c>
      <c r="G3985" s="77">
        <v>7.29</v>
      </c>
      <c r="H3985" s="77">
        <v>37.92</v>
      </c>
      <c r="I3985" s="77">
        <v>-0.12</v>
      </c>
      <c r="J3985" s="77" t="s">
        <v>74</v>
      </c>
      <c r="K3985" s="77">
        <v>41.32</v>
      </c>
      <c r="L3985" s="77">
        <v>5.6893315789473684</v>
      </c>
      <c r="M3985" s="77">
        <v>-1.745927049056732</v>
      </c>
      <c r="N3985" s="77">
        <v>5.8259959183673464</v>
      </c>
      <c r="O3985" s="77">
        <v>-4.0507395074434092</v>
      </c>
      <c r="P3985" s="77">
        <v>952720</v>
      </c>
      <c r="Q3985" s="77">
        <v>117980</v>
      </c>
      <c r="R3985" s="77">
        <v>8.08</v>
      </c>
      <c r="S3985" s="77">
        <v>26.249000000000009</v>
      </c>
      <c r="T3985" s="77">
        <v>7.38</v>
      </c>
      <c r="U3985" s="77">
        <v>15.206</v>
      </c>
      <c r="V3985" s="77">
        <v>2.2787026833580488</v>
      </c>
      <c r="AC3985" s="77">
        <v>5.67</v>
      </c>
      <c r="AD3985" s="77">
        <v>5.15</v>
      </c>
      <c r="AH3985" s="77">
        <f>IF(AND(M3985&lt;Variables!$G$6,M3985&gt;Variables!$G$5),0,1)</f>
        <v>0</v>
      </c>
      <c r="AI3985" s="77">
        <f t="shared" si="126"/>
        <v>1</v>
      </c>
      <c r="AJ3985" s="77">
        <f>IF(I3985&gt;Variables!$G$7,0,1)</f>
        <v>1</v>
      </c>
      <c r="AK3985" s="77">
        <f>IF(F3985&gt;Variables!$G$8,0,1)</f>
        <v>0</v>
      </c>
      <c r="AL3985" s="77">
        <f>IF(G3985&gt;Variables!$G$9,0,1)</f>
        <v>1</v>
      </c>
      <c r="AM3985" s="77">
        <f>IF(AND(K3985&gt;Variables!$G$10,K3985&lt;Variables!$G$11),0,1)</f>
        <v>1</v>
      </c>
      <c r="AN3985" s="77">
        <f>IF(H3985&lt;Variables!$G$13,1,0)</f>
        <v>1</v>
      </c>
      <c r="AO3985" s="77">
        <f>IF(R3985&lt;Variables!$G$12,0,1)</f>
        <v>1</v>
      </c>
      <c r="AP3985" s="78">
        <f t="shared" si="127"/>
        <v>0</v>
      </c>
      <c r="AQ3985" s="77">
        <f>IF(V3985&lt;Variables!$G$15,1,0)</f>
        <v>1</v>
      </c>
      <c r="AR3985" s="77">
        <v>0</v>
      </c>
      <c r="AS3985" s="77">
        <v>0</v>
      </c>
      <c r="AT3985" s="77">
        <v>1</v>
      </c>
      <c r="AU3985" s="77">
        <v>0</v>
      </c>
      <c r="BA3985" s="77">
        <v>-2.25</v>
      </c>
    </row>
    <row r="3986" spans="3:53" x14ac:dyDescent="0.25">
      <c r="C3986" s="77" t="s">
        <v>529</v>
      </c>
      <c r="D3986" s="77" t="s">
        <v>83</v>
      </c>
      <c r="E3986" s="77">
        <v>30.93</v>
      </c>
      <c r="F3986" s="77">
        <v>6.93</v>
      </c>
      <c r="G3986" s="77">
        <v>3.01</v>
      </c>
      <c r="H3986" s="77">
        <v>26840</v>
      </c>
      <c r="I3986" s="77">
        <v>38.530999999999999</v>
      </c>
      <c r="J3986" s="77" t="s">
        <v>75</v>
      </c>
      <c r="K3986" s="77">
        <v>46.49</v>
      </c>
      <c r="L3986" s="77">
        <v>30.945180000000001</v>
      </c>
      <c r="M3986" s="77">
        <v>-0.30757617179799618</v>
      </c>
      <c r="N3986" s="77">
        <v>30.929970000000001</v>
      </c>
      <c r="O3986" s="77">
        <v>-0.25855181883459921</v>
      </c>
      <c r="P3986" s="77">
        <v>6350000</v>
      </c>
      <c r="Q3986" s="77">
        <v>14015000</v>
      </c>
      <c r="R3986" s="77">
        <v>0.45</v>
      </c>
      <c r="S3986" s="77">
        <v>24.562000000000001</v>
      </c>
      <c r="T3986" s="77">
        <v>7.4009999999999989</v>
      </c>
      <c r="U3986" s="77">
        <v>14.542400000000001</v>
      </c>
      <c r="V3986" s="77">
        <v>2.3355155177223721</v>
      </c>
      <c r="AC3986" s="77">
        <v>31.29</v>
      </c>
      <c r="AD3986" s="77">
        <v>30.55</v>
      </c>
      <c r="AH3986" s="77">
        <f>IF(AND(M3986&lt;Variables!$G$6,M3986&gt;Variables!$G$5),0,1)</f>
        <v>1</v>
      </c>
      <c r="AI3986" s="77">
        <f t="shared" si="126"/>
        <v>0</v>
      </c>
      <c r="AJ3986" s="77">
        <f>IF(I3986&gt;Variables!$G$7,0,1)</f>
        <v>1</v>
      </c>
      <c r="AK3986" s="77">
        <f>IF(F3986&gt;Variables!$G$8,0,1)</f>
        <v>1</v>
      </c>
      <c r="AL3986" s="77">
        <f>IF(G3986&gt;Variables!$G$9,0,1)</f>
        <v>1</v>
      </c>
      <c r="AM3986" s="77">
        <f>IF(AND(K3986&gt;Variables!$G$10,K3986&lt;Variables!$G$11),0,1)</f>
        <v>1</v>
      </c>
      <c r="AN3986" s="77">
        <f>IF(H3986&lt;Variables!$G$13,1,0)</f>
        <v>0</v>
      </c>
      <c r="AO3986" s="77">
        <f>IF(R3986&lt;Variables!$G$12,0,1)</f>
        <v>0</v>
      </c>
      <c r="AP3986" s="78">
        <f t="shared" si="127"/>
        <v>1</v>
      </c>
      <c r="AQ3986" s="77">
        <f>IF(V3986&lt;Variables!$G$15,1,0)</f>
        <v>1</v>
      </c>
      <c r="AR3986" s="77">
        <v>0</v>
      </c>
      <c r="AS3986" s="77">
        <v>1</v>
      </c>
      <c r="AT3986" s="77">
        <v>0</v>
      </c>
      <c r="AU3986" s="77">
        <v>0</v>
      </c>
      <c r="BA3986" s="77">
        <v>0.46</v>
      </c>
    </row>
    <row r="3987" spans="3:53" x14ac:dyDescent="0.25">
      <c r="C3987" s="77" t="s">
        <v>529</v>
      </c>
      <c r="D3987" s="77" t="s">
        <v>524</v>
      </c>
      <c r="E3987" s="77">
        <v>8.81</v>
      </c>
      <c r="F3987" s="77">
        <v>39.11</v>
      </c>
      <c r="G3987" s="77">
        <v>41.37</v>
      </c>
      <c r="H3987" s="77">
        <v>208.66</v>
      </c>
      <c r="I3987" s="77">
        <v>-8.1929999999999996</v>
      </c>
      <c r="J3987" s="77" t="s">
        <v>75</v>
      </c>
      <c r="K3987" s="77">
        <v>69.62</v>
      </c>
      <c r="L3987" s="77">
        <v>8.0639450000000004</v>
      </c>
      <c r="M3987" s="77">
        <v>6.7678412985207572</v>
      </c>
      <c r="N3987" s="77">
        <v>7.3767259999999997</v>
      </c>
      <c r="O3987" s="77">
        <v>16.714379793962799</v>
      </c>
      <c r="P3987" s="77">
        <v>37910000</v>
      </c>
      <c r="Q3987" s="77">
        <v>18770000</v>
      </c>
      <c r="R3987" s="77">
        <v>2.02</v>
      </c>
      <c r="S3987" s="77">
        <v>24.562000000000001</v>
      </c>
      <c r="T3987" s="77">
        <v>7.4009999999999989</v>
      </c>
      <c r="U3987" s="77">
        <v>14.542400000000001</v>
      </c>
      <c r="V3987" s="77">
        <v>2.0108161125905499</v>
      </c>
      <c r="AC3987" s="77">
        <v>9.35</v>
      </c>
      <c r="AD3987" s="77">
        <v>7.22</v>
      </c>
      <c r="AH3987" s="77">
        <f>IF(AND(M3987&lt;Variables!$G$6,M3987&gt;Variables!$G$5),0,1)</f>
        <v>1</v>
      </c>
      <c r="AI3987" s="77">
        <f t="shared" si="126"/>
        <v>0</v>
      </c>
      <c r="AJ3987" s="77">
        <f>IF(I3987&gt;Variables!$G$7,0,1)</f>
        <v>1</v>
      </c>
      <c r="AK3987" s="77">
        <f>IF(F3987&gt;Variables!$G$8,0,1)</f>
        <v>0</v>
      </c>
      <c r="AL3987" s="77">
        <f>IF(G3987&gt;Variables!$G$9,0,1)</f>
        <v>0</v>
      </c>
      <c r="AM3987" s="77">
        <f>IF(AND(K3987&gt;Variables!$G$10,K3987&lt;Variables!$G$11),0,1)</f>
        <v>0</v>
      </c>
      <c r="AN3987" s="77">
        <f>IF(H3987&lt;Variables!$G$13,1,0)</f>
        <v>1</v>
      </c>
      <c r="AO3987" s="77">
        <f>IF(R3987&lt;Variables!$G$12,0,1)</f>
        <v>0</v>
      </c>
      <c r="AP3987" s="78">
        <f t="shared" si="127"/>
        <v>1</v>
      </c>
      <c r="AQ3987" s="77">
        <f>IF(V3987&lt;Variables!$G$15,1,0)</f>
        <v>1</v>
      </c>
      <c r="AR3987" s="77">
        <v>0</v>
      </c>
      <c r="AS3987" s="77">
        <v>0</v>
      </c>
      <c r="AT3987" s="77">
        <v>1</v>
      </c>
      <c r="AU3987" s="77">
        <v>0</v>
      </c>
      <c r="BA3987" s="77">
        <v>-2.25</v>
      </c>
    </row>
    <row r="3988" spans="3:53" x14ac:dyDescent="0.25">
      <c r="C3988" s="77" t="s">
        <v>529</v>
      </c>
      <c r="D3988" s="77" t="s">
        <v>451</v>
      </c>
      <c r="E3988" s="77">
        <v>23.82</v>
      </c>
      <c r="F3988" s="77">
        <v>8.99</v>
      </c>
      <c r="G3988" s="77">
        <v>7.45</v>
      </c>
      <c r="H3988" s="77">
        <v>12530</v>
      </c>
      <c r="I3988" s="77">
        <v>15.173</v>
      </c>
      <c r="J3988" s="77" t="s">
        <v>74</v>
      </c>
      <c r="K3988" s="77">
        <v>58.87</v>
      </c>
      <c r="L3988" s="77">
        <v>23.339449999999999</v>
      </c>
      <c r="M3988" s="77">
        <v>0.77358292504752169</v>
      </c>
      <c r="N3988" s="77">
        <v>23.353666</v>
      </c>
      <c r="O3988" s="77">
        <v>0.71223935462638999</v>
      </c>
      <c r="P3988" s="77">
        <v>524880</v>
      </c>
      <c r="Q3988" s="77">
        <v>1175000</v>
      </c>
      <c r="R3988" s="77">
        <v>0.45</v>
      </c>
      <c r="S3988" s="77">
        <v>24.562000000000001</v>
      </c>
      <c r="T3988" s="77">
        <v>7.4009999999999989</v>
      </c>
      <c r="U3988" s="77">
        <v>14.542400000000001</v>
      </c>
      <c r="V3988" s="77">
        <v>2.4189635105343088</v>
      </c>
      <c r="AC3988" s="77">
        <v>23.78</v>
      </c>
      <c r="AD3988" s="77">
        <v>23.22</v>
      </c>
      <c r="AH3988" s="77">
        <f>IF(AND(M3988&lt;Variables!$G$6,M3988&gt;Variables!$G$5),0,1)</f>
        <v>1</v>
      </c>
      <c r="AI3988" s="77">
        <f t="shared" si="126"/>
        <v>1</v>
      </c>
      <c r="AJ3988" s="77">
        <f>IF(I3988&gt;Variables!$G$7,0,1)</f>
        <v>1</v>
      </c>
      <c r="AK3988" s="77">
        <f>IF(F3988&gt;Variables!$G$8,0,1)</f>
        <v>1</v>
      </c>
      <c r="AL3988" s="77">
        <f>IF(G3988&gt;Variables!$G$9,0,1)</f>
        <v>1</v>
      </c>
      <c r="AM3988" s="77">
        <f>IF(AND(K3988&gt;Variables!$G$10,K3988&lt;Variables!$G$11),0,1)</f>
        <v>1</v>
      </c>
      <c r="AN3988" s="77">
        <f>IF(H3988&lt;Variables!$G$13,1,0)</f>
        <v>0</v>
      </c>
      <c r="AO3988" s="77">
        <f>IF(R3988&lt;Variables!$G$12,0,1)</f>
        <v>0</v>
      </c>
      <c r="AP3988" s="78">
        <f t="shared" si="127"/>
        <v>0</v>
      </c>
      <c r="AQ3988" s="77">
        <f>IF(V3988&lt;Variables!$G$15,1,0)</f>
        <v>1</v>
      </c>
      <c r="AR3988" s="77">
        <v>0</v>
      </c>
      <c r="AS3988" s="77">
        <v>0</v>
      </c>
      <c r="AT3988" s="77">
        <v>1</v>
      </c>
      <c r="AU3988" s="77">
        <v>0</v>
      </c>
      <c r="BA3988" s="77">
        <v>-2.25</v>
      </c>
    </row>
    <row r="3989" spans="3:53" x14ac:dyDescent="0.25">
      <c r="C3989" s="77" t="s">
        <v>529</v>
      </c>
      <c r="D3989" s="77" t="s">
        <v>507</v>
      </c>
      <c r="E3989" s="77">
        <v>26.18</v>
      </c>
      <c r="F3989" s="77">
        <v>8.68</v>
      </c>
      <c r="G3989" s="77">
        <v>7.86</v>
      </c>
      <c r="H3989" s="77">
        <v>3900</v>
      </c>
      <c r="I3989" s="77">
        <v>239.12100000000001</v>
      </c>
      <c r="J3989" s="77" t="s">
        <v>75</v>
      </c>
      <c r="K3989" s="77">
        <v>47.06</v>
      </c>
      <c r="L3989" s="77">
        <v>26.276624999999999</v>
      </c>
      <c r="M3989" s="77">
        <v>-0.53745486720612767</v>
      </c>
      <c r="N3989" s="77">
        <v>26.172149999999998</v>
      </c>
      <c r="O3989" s="77">
        <v>-0.14041643502730131</v>
      </c>
      <c r="P3989" s="77">
        <v>5088000</v>
      </c>
      <c r="Q3989" s="77">
        <v>9769000</v>
      </c>
      <c r="R3989" s="77">
        <v>0.52</v>
      </c>
      <c r="S3989" s="77">
        <v>24.562000000000001</v>
      </c>
      <c r="T3989" s="77">
        <v>7.4009999999999989</v>
      </c>
      <c r="U3989" s="77">
        <v>14.542400000000001</v>
      </c>
      <c r="V3989" s="77">
        <v>2.3459520477572751</v>
      </c>
      <c r="AC3989" s="77">
        <v>26.84</v>
      </c>
      <c r="AD3989" s="77">
        <v>25.58</v>
      </c>
      <c r="AH3989" s="77">
        <f>IF(AND(M3989&lt;Variables!$G$6,M3989&gt;Variables!$G$5),0,1)</f>
        <v>1</v>
      </c>
      <c r="AI3989" s="77">
        <f t="shared" si="126"/>
        <v>0</v>
      </c>
      <c r="AJ3989" s="77">
        <f>IF(I3989&gt;Variables!$G$7,0,1)</f>
        <v>0</v>
      </c>
      <c r="AK3989" s="77">
        <f>IF(F3989&gt;Variables!$G$8,0,1)</f>
        <v>1</v>
      </c>
      <c r="AL3989" s="77">
        <f>IF(G3989&gt;Variables!$G$9,0,1)</f>
        <v>1</v>
      </c>
      <c r="AM3989" s="77">
        <f>IF(AND(K3989&gt;Variables!$G$10,K3989&lt;Variables!$G$11),0,1)</f>
        <v>1</v>
      </c>
      <c r="AN3989" s="77">
        <f>IF(H3989&lt;Variables!$G$13,1,0)</f>
        <v>0</v>
      </c>
      <c r="AO3989" s="77">
        <f>IF(R3989&lt;Variables!$G$12,0,1)</f>
        <v>0</v>
      </c>
      <c r="AP3989" s="78">
        <f t="shared" si="127"/>
        <v>1</v>
      </c>
      <c r="AQ3989" s="77">
        <f>IF(V3989&lt;Variables!$G$15,1,0)</f>
        <v>1</v>
      </c>
      <c r="AR3989" s="77">
        <v>0</v>
      </c>
      <c r="AS3989" s="77">
        <v>0</v>
      </c>
      <c r="AT3989" s="77">
        <v>1</v>
      </c>
      <c r="AU3989" s="77">
        <v>0</v>
      </c>
      <c r="BA3989" s="77">
        <v>-2.25</v>
      </c>
    </row>
    <row r="3990" spans="3:53" x14ac:dyDescent="0.25">
      <c r="C3990" s="77" t="s">
        <v>529</v>
      </c>
      <c r="D3990" s="77" t="s">
        <v>195</v>
      </c>
      <c r="E3990" s="77">
        <v>35.22</v>
      </c>
      <c r="F3990" s="77">
        <v>7.6</v>
      </c>
      <c r="G3990" s="77">
        <v>5.6</v>
      </c>
      <c r="H3990" s="77">
        <v>3910</v>
      </c>
      <c r="I3990" s="77">
        <v>7.4610000000000003</v>
      </c>
      <c r="J3990" s="77" t="s">
        <v>75</v>
      </c>
      <c r="K3990" s="77">
        <v>48.18</v>
      </c>
      <c r="L3990" s="77">
        <v>35.171722222222222</v>
      </c>
      <c r="M3990" s="77">
        <v>-0.28921592630443149</v>
      </c>
      <c r="N3990" s="77">
        <v>34.99765</v>
      </c>
      <c r="O3990" s="77">
        <v>0.20672816603400551</v>
      </c>
      <c r="P3990" s="77">
        <v>305689</v>
      </c>
      <c r="Q3990" s="77">
        <v>698489</v>
      </c>
      <c r="R3990" s="77">
        <v>0.44</v>
      </c>
      <c r="S3990" s="77">
        <v>24.562000000000001</v>
      </c>
      <c r="T3990" s="77">
        <v>7.4009999999999989</v>
      </c>
      <c r="U3990" s="77">
        <v>14.542400000000001</v>
      </c>
      <c r="V3990" s="77">
        <v>2.3541442489007109</v>
      </c>
      <c r="AC3990" s="77">
        <v>35.200000000000003</v>
      </c>
      <c r="AD3990" s="77">
        <v>32.35</v>
      </c>
      <c r="AH3990" s="77">
        <f>IF(AND(M3990&lt;Variables!$G$6,M3990&gt;Variables!$G$5),0,1)</f>
        <v>1</v>
      </c>
      <c r="AI3990" s="77">
        <f t="shared" si="126"/>
        <v>0</v>
      </c>
      <c r="AJ3990" s="77">
        <f>IF(I3990&gt;Variables!$G$7,0,1)</f>
        <v>1</v>
      </c>
      <c r="AK3990" s="77">
        <f>IF(F3990&gt;Variables!$G$8,0,1)</f>
        <v>1</v>
      </c>
      <c r="AL3990" s="77">
        <f>IF(G3990&gt;Variables!$G$9,0,1)</f>
        <v>1</v>
      </c>
      <c r="AM3990" s="77">
        <f>IF(AND(K3990&gt;Variables!$G$10,K3990&lt;Variables!$G$11),0,1)</f>
        <v>1</v>
      </c>
      <c r="AN3990" s="77">
        <f>IF(H3990&lt;Variables!$G$13,1,0)</f>
        <v>0</v>
      </c>
      <c r="AO3990" s="77">
        <f>IF(R3990&lt;Variables!$G$12,0,1)</f>
        <v>0</v>
      </c>
      <c r="AP3990" s="78">
        <f t="shared" si="127"/>
        <v>1</v>
      </c>
      <c r="AQ3990" s="77">
        <f>IF(V3990&lt;Variables!$G$15,1,0)</f>
        <v>1</v>
      </c>
      <c r="AR3990" s="77">
        <v>0</v>
      </c>
      <c r="AS3990" s="77">
        <v>0</v>
      </c>
      <c r="AT3990" s="77">
        <v>1</v>
      </c>
      <c r="AU3990" s="77">
        <v>0</v>
      </c>
      <c r="BA3990" s="77">
        <v>-2.25</v>
      </c>
    </row>
    <row r="3991" spans="3:53" x14ac:dyDescent="0.25">
      <c r="C3991" s="77" t="s">
        <v>529</v>
      </c>
      <c r="D3991" s="77" t="s">
        <v>512</v>
      </c>
      <c r="E3991" s="77">
        <v>31.59</v>
      </c>
      <c r="F3991" s="77">
        <v>17.64</v>
      </c>
      <c r="G3991" s="77">
        <v>9.3699999999999992</v>
      </c>
      <c r="H3991" s="77">
        <v>1140</v>
      </c>
      <c r="I3991" s="77">
        <v>1558.7090000000001</v>
      </c>
      <c r="J3991" s="77" t="s">
        <v>75</v>
      </c>
      <c r="K3991" s="77">
        <v>50.49</v>
      </c>
      <c r="L3991" s="77">
        <v>31.500361111111111</v>
      </c>
      <c r="M3991" s="77">
        <v>-0.28685738170548952</v>
      </c>
      <c r="N3991" s="77">
        <v>31.21042045454546</v>
      </c>
      <c r="O3991" s="77">
        <v>0.63946445625492998</v>
      </c>
      <c r="P3991" s="77">
        <v>245990</v>
      </c>
      <c r="Q3991" s="77">
        <v>282830</v>
      </c>
      <c r="R3991" s="77">
        <v>0.87</v>
      </c>
      <c r="S3991" s="77">
        <v>24.562000000000001</v>
      </c>
      <c r="T3991" s="77">
        <v>7.4009999999999989</v>
      </c>
      <c r="U3991" s="77">
        <v>14.542400000000001</v>
      </c>
      <c r="V3991" s="77">
        <v>2.3799406295423422</v>
      </c>
      <c r="AC3991" s="77">
        <v>32.82</v>
      </c>
      <c r="AD3991" s="77">
        <v>28.9</v>
      </c>
      <c r="AH3991" s="77">
        <f>IF(AND(M3991&lt;Variables!$G$6,M3991&gt;Variables!$G$5),0,1)</f>
        <v>1</v>
      </c>
      <c r="AI3991" s="77">
        <f t="shared" si="126"/>
        <v>0</v>
      </c>
      <c r="AJ3991" s="77">
        <f>IF(I3991&gt;Variables!$G$7,0,1)</f>
        <v>0</v>
      </c>
      <c r="AK3991" s="77">
        <f>IF(F3991&gt;Variables!$G$8,0,1)</f>
        <v>0</v>
      </c>
      <c r="AL3991" s="77">
        <f>IF(G3991&gt;Variables!$G$9,0,1)</f>
        <v>1</v>
      </c>
      <c r="AM3991" s="77">
        <f>IF(AND(K3991&gt;Variables!$G$10,K3991&lt;Variables!$G$11),0,1)</f>
        <v>1</v>
      </c>
      <c r="AN3991" s="77">
        <f>IF(H3991&lt;Variables!$G$13,1,0)</f>
        <v>1</v>
      </c>
      <c r="AO3991" s="77">
        <f>IF(R3991&lt;Variables!$G$12,0,1)</f>
        <v>0</v>
      </c>
      <c r="AP3991" s="78">
        <f t="shared" si="127"/>
        <v>1</v>
      </c>
      <c r="AQ3991" s="77">
        <f>IF(V3991&lt;Variables!$G$15,1,0)</f>
        <v>1</v>
      </c>
      <c r="AR3991" s="77">
        <v>1</v>
      </c>
      <c r="AS3991" s="77">
        <v>0</v>
      </c>
      <c r="AT3991" s="77">
        <v>0</v>
      </c>
      <c r="AU3991" s="77">
        <v>0</v>
      </c>
      <c r="BA3991" s="77">
        <v>2</v>
      </c>
    </row>
    <row r="3992" spans="3:53" x14ac:dyDescent="0.25">
      <c r="C3992" s="77" t="s">
        <v>529</v>
      </c>
      <c r="D3992" s="77" t="s">
        <v>488</v>
      </c>
      <c r="E3992" s="77">
        <v>7.09</v>
      </c>
      <c r="F3992" s="77">
        <v>63.7</v>
      </c>
      <c r="G3992" s="77">
        <v>-1.1100000000000001</v>
      </c>
      <c r="H3992" s="77">
        <v>125.36</v>
      </c>
      <c r="I3992" s="77">
        <v>14.416</v>
      </c>
      <c r="J3992" s="77" t="s">
        <v>75</v>
      </c>
      <c r="K3992" s="77">
        <v>42.22</v>
      </c>
      <c r="L3992" s="77">
        <v>7.3086299999999991</v>
      </c>
      <c r="M3992" s="77">
        <v>-2.44409691009121</v>
      </c>
      <c r="N3992" s="77">
        <v>7.2842519999999986</v>
      </c>
      <c r="O3992" s="77">
        <v>-2.117609330374604</v>
      </c>
      <c r="P3992" s="77">
        <v>103260000</v>
      </c>
      <c r="Q3992" s="77">
        <v>525460</v>
      </c>
      <c r="R3992" s="77">
        <v>196.51</v>
      </c>
      <c r="S3992" s="77">
        <v>24.562000000000001</v>
      </c>
      <c r="T3992" s="77">
        <v>7.4009999999999989</v>
      </c>
      <c r="U3992" s="77">
        <v>14.542400000000001</v>
      </c>
      <c r="V3992" s="77">
        <v>2.29503018606442</v>
      </c>
      <c r="AC3992" s="77">
        <v>7.75</v>
      </c>
      <c r="AD3992" s="77">
        <v>6.1517999999999997</v>
      </c>
      <c r="AH3992" s="77">
        <f>IF(AND(M3992&lt;Variables!$G$6,M3992&gt;Variables!$G$5),0,1)</f>
        <v>0</v>
      </c>
      <c r="AI3992" s="77">
        <f t="shared" si="126"/>
        <v>0</v>
      </c>
      <c r="AJ3992" s="77">
        <f>IF(I3992&gt;Variables!$G$7,0,1)</f>
        <v>1</v>
      </c>
      <c r="AK3992" s="77">
        <f>IF(F3992&gt;Variables!$G$8,0,1)</f>
        <v>0</v>
      </c>
      <c r="AL3992" s="77">
        <f>IF(G3992&gt;Variables!$G$9,0,1)</f>
        <v>1</v>
      </c>
      <c r="AM3992" s="77">
        <f>IF(AND(K3992&gt;Variables!$G$10,K3992&lt;Variables!$G$11),0,1)</f>
        <v>1</v>
      </c>
      <c r="AN3992" s="77">
        <f>IF(H3992&lt;Variables!$G$13,1,0)</f>
        <v>1</v>
      </c>
      <c r="AO3992" s="77">
        <f>IF(R3992&lt;Variables!$G$12,0,1)</f>
        <v>1</v>
      </c>
      <c r="AP3992" s="78">
        <f t="shared" si="127"/>
        <v>1</v>
      </c>
      <c r="AQ3992" s="77">
        <f>IF(V3992&lt;Variables!$G$15,1,0)</f>
        <v>1</v>
      </c>
      <c r="AR3992" s="77">
        <v>0</v>
      </c>
      <c r="AS3992" s="77">
        <v>0</v>
      </c>
      <c r="AT3992" s="77">
        <v>1</v>
      </c>
      <c r="AU3992" s="77">
        <v>0</v>
      </c>
      <c r="BA3992" s="77">
        <v>-2.25</v>
      </c>
    </row>
    <row r="3993" spans="3:53" x14ac:dyDescent="0.25">
      <c r="C3993" s="77" t="s">
        <v>529</v>
      </c>
      <c r="D3993" s="77" t="s">
        <v>495</v>
      </c>
      <c r="E3993" s="77">
        <v>5.61</v>
      </c>
      <c r="F3993" s="77">
        <v>16.670000000000002</v>
      </c>
      <c r="G3993" s="77">
        <v>6.53</v>
      </c>
      <c r="H3993" s="77">
        <v>37.92</v>
      </c>
      <c r="I3993" s="77">
        <v>-0.128</v>
      </c>
      <c r="J3993" s="77" t="s">
        <v>75</v>
      </c>
      <c r="K3993" s="77">
        <v>41.77</v>
      </c>
      <c r="L3993" s="77">
        <v>5.6198499999999996</v>
      </c>
      <c r="M3993" s="77">
        <v>-1.2429157361851411</v>
      </c>
      <c r="N3993" s="77">
        <v>5.795928</v>
      </c>
      <c r="O3993" s="77">
        <v>-4.2431168917212254</v>
      </c>
      <c r="P3993" s="77">
        <v>1050000</v>
      </c>
      <c r="Q3993" s="77">
        <v>117980</v>
      </c>
      <c r="R3993" s="77">
        <v>8.9</v>
      </c>
      <c r="S3993" s="77">
        <v>24.562000000000001</v>
      </c>
      <c r="T3993" s="77">
        <v>7.4009999999999989</v>
      </c>
      <c r="U3993" s="77">
        <v>14.542400000000001</v>
      </c>
      <c r="V3993" s="77">
        <v>2.284511089623388</v>
      </c>
      <c r="AC3993" s="77">
        <v>5.64</v>
      </c>
      <c r="AD3993" s="77">
        <v>5.15</v>
      </c>
      <c r="AH3993" s="77">
        <f>IF(AND(M3993&lt;Variables!$G$6,M3993&gt;Variables!$G$5),0,1)</f>
        <v>0</v>
      </c>
      <c r="AI3993" s="77">
        <f t="shared" si="126"/>
        <v>1</v>
      </c>
      <c r="AJ3993" s="77">
        <f>IF(I3993&gt;Variables!$G$7,0,1)</f>
        <v>1</v>
      </c>
      <c r="AK3993" s="77">
        <f>IF(F3993&gt;Variables!$G$8,0,1)</f>
        <v>0</v>
      </c>
      <c r="AL3993" s="77">
        <f>IF(G3993&gt;Variables!$G$9,0,1)</f>
        <v>1</v>
      </c>
      <c r="AM3993" s="77">
        <f>IF(AND(K3993&gt;Variables!$G$10,K3993&lt;Variables!$G$11),0,1)</f>
        <v>1</v>
      </c>
      <c r="AN3993" s="77">
        <f>IF(H3993&lt;Variables!$G$13,1,0)</f>
        <v>1</v>
      </c>
      <c r="AO3993" s="77">
        <f>IF(R3993&lt;Variables!$G$12,0,1)</f>
        <v>1</v>
      </c>
      <c r="AP3993" s="78">
        <f t="shared" si="127"/>
        <v>1</v>
      </c>
      <c r="AQ3993" s="77">
        <f>IF(V3993&lt;Variables!$G$15,1,0)</f>
        <v>1</v>
      </c>
      <c r="AR3993" s="77">
        <v>0</v>
      </c>
      <c r="AS3993" s="77">
        <v>0</v>
      </c>
      <c r="AT3993" s="77">
        <v>1</v>
      </c>
      <c r="AU3993" s="77">
        <v>0</v>
      </c>
      <c r="BA3993" s="77">
        <v>-2.25</v>
      </c>
    </row>
    <row r="3994" spans="3:53" x14ac:dyDescent="0.25">
      <c r="C3994" s="77" t="s">
        <v>529</v>
      </c>
      <c r="D3994" s="77" t="s">
        <v>516</v>
      </c>
      <c r="E3994" s="77">
        <v>1.81</v>
      </c>
      <c r="F3994" s="77">
        <v>8.5500000000000007</v>
      </c>
      <c r="G3994" s="77">
        <v>8.52</v>
      </c>
      <c r="H3994" s="77">
        <v>-99999</v>
      </c>
      <c r="I3994" s="77">
        <v>-4.7E-2</v>
      </c>
      <c r="J3994" s="77" t="s">
        <v>74</v>
      </c>
      <c r="K3994" s="77">
        <v>-99999</v>
      </c>
      <c r="L3994" s="77">
        <v>1.91</v>
      </c>
      <c r="M3994" s="77">
        <v>0</v>
      </c>
      <c r="N3994" s="77">
        <v>1.878333333333333</v>
      </c>
      <c r="O3994" s="77">
        <v>1.6858917480035529</v>
      </c>
      <c r="P3994" s="77">
        <v>51068</v>
      </c>
      <c r="Q3994" s="77">
        <v>14745</v>
      </c>
      <c r="R3994" s="77">
        <v>3.46</v>
      </c>
      <c r="S3994" s="77">
        <v>24.562000000000001</v>
      </c>
      <c r="T3994" s="77">
        <v>7.4009999999999989</v>
      </c>
      <c r="U3994" s="77">
        <v>14.542400000000001</v>
      </c>
      <c r="V3994" s="77">
        <v>-99999</v>
      </c>
      <c r="AC3994" s="77">
        <v>1.89</v>
      </c>
      <c r="AD3994" s="77">
        <v>1.802</v>
      </c>
      <c r="AH3994" s="77">
        <f>IF(AND(M3994&lt;Variables!$G$6,M3994&gt;Variables!$G$5),0,1)</f>
        <v>1</v>
      </c>
      <c r="AI3994" s="77">
        <f t="shared" si="126"/>
        <v>0</v>
      </c>
      <c r="AJ3994" s="77">
        <f>IF(I3994&gt;Variables!$G$7,0,1)</f>
        <v>1</v>
      </c>
      <c r="AK3994" s="77">
        <f>IF(F3994&gt;Variables!$G$8,0,1)</f>
        <v>1</v>
      </c>
      <c r="AL3994" s="77">
        <f>IF(G3994&gt;Variables!$G$9,0,1)</f>
        <v>1</v>
      </c>
      <c r="AM3994" s="77">
        <f>IF(AND(K3994&gt;Variables!$G$10,K3994&lt;Variables!$G$11),0,1)</f>
        <v>1</v>
      </c>
      <c r="AN3994" s="77">
        <f>IF(H3994&lt;Variables!$G$13,1,0)</f>
        <v>1</v>
      </c>
      <c r="AO3994" s="77">
        <f>IF(R3994&lt;Variables!$G$12,0,1)</f>
        <v>1</v>
      </c>
      <c r="AP3994" s="78">
        <f t="shared" si="127"/>
        <v>0</v>
      </c>
      <c r="AQ3994" s="77">
        <f>IF(V3994&lt;Variables!$G$15,1,0)</f>
        <v>1</v>
      </c>
      <c r="AR3994" s="77">
        <v>1</v>
      </c>
      <c r="AS3994" s="77">
        <v>0</v>
      </c>
      <c r="AT3994" s="77">
        <v>0</v>
      </c>
      <c r="AU3994" s="77">
        <v>0</v>
      </c>
      <c r="BA3994" s="77">
        <v>2</v>
      </c>
    </row>
    <row r="3995" spans="3:53" x14ac:dyDescent="0.25">
      <c r="C3995" s="77" t="s">
        <v>529</v>
      </c>
      <c r="D3995" s="77" t="s">
        <v>123</v>
      </c>
      <c r="E3995" s="77">
        <v>13.6</v>
      </c>
      <c r="F3995" s="77">
        <v>7.25</v>
      </c>
      <c r="G3995" s="77">
        <v>-2.8</v>
      </c>
      <c r="H3995" s="77">
        <v>5380</v>
      </c>
      <c r="I3995" s="77">
        <v>224.20599999999999</v>
      </c>
      <c r="J3995" s="77" t="s">
        <v>75</v>
      </c>
      <c r="K3995" s="77">
        <v>42.31</v>
      </c>
      <c r="L3995" s="77">
        <v>13.650575</v>
      </c>
      <c r="M3995" s="77">
        <v>-0.66352516285942276</v>
      </c>
      <c r="N3995" s="77">
        <v>13.798781999999999</v>
      </c>
      <c r="O3995" s="77">
        <v>-1.7304570794726699</v>
      </c>
      <c r="P3995" s="77">
        <v>83683000</v>
      </c>
      <c r="Q3995" s="77">
        <v>51236000</v>
      </c>
      <c r="R3995" s="77">
        <v>1.63</v>
      </c>
      <c r="S3995" s="77">
        <v>24.562000000000001</v>
      </c>
      <c r="T3995" s="77">
        <v>7.4009999999999989</v>
      </c>
      <c r="U3995" s="77">
        <v>14.542400000000001</v>
      </c>
      <c r="V3995" s="77">
        <v>2.2898472096794449</v>
      </c>
      <c r="AC3995" s="77">
        <v>14.18</v>
      </c>
      <c r="AD3995" s="77">
        <v>13.11</v>
      </c>
      <c r="AH3995" s="77">
        <f>IF(AND(M3995&lt;Variables!$G$6,M3995&gt;Variables!$G$5),0,1)</f>
        <v>1</v>
      </c>
      <c r="AI3995" s="77">
        <f t="shared" si="126"/>
        <v>1</v>
      </c>
      <c r="AJ3995" s="77">
        <f>IF(I3995&gt;Variables!$G$7,0,1)</f>
        <v>0</v>
      </c>
      <c r="AK3995" s="77">
        <f>IF(F3995&gt;Variables!$G$8,0,1)</f>
        <v>1</v>
      </c>
      <c r="AL3995" s="77">
        <f>IF(G3995&gt;Variables!$G$9,0,1)</f>
        <v>1</v>
      </c>
      <c r="AM3995" s="77">
        <f>IF(AND(K3995&gt;Variables!$G$10,K3995&lt;Variables!$G$11),0,1)</f>
        <v>1</v>
      </c>
      <c r="AN3995" s="77">
        <f>IF(H3995&lt;Variables!$G$13,1,0)</f>
        <v>0</v>
      </c>
      <c r="AO3995" s="77">
        <f>IF(R3995&lt;Variables!$G$12,0,1)</f>
        <v>0</v>
      </c>
      <c r="AP3995" s="78">
        <f t="shared" si="127"/>
        <v>1</v>
      </c>
      <c r="AQ3995" s="77">
        <f>IF(V3995&lt;Variables!$G$15,1,0)</f>
        <v>1</v>
      </c>
      <c r="AR3995" s="77">
        <v>0</v>
      </c>
      <c r="AS3995" s="77">
        <v>0</v>
      </c>
      <c r="AT3995" s="77">
        <v>1</v>
      </c>
      <c r="AU3995" s="77">
        <v>0</v>
      </c>
      <c r="BA3995" s="77">
        <v>-2.25</v>
      </c>
    </row>
    <row r="3996" spans="3:53" x14ac:dyDescent="0.25">
      <c r="C3996" s="77" t="s">
        <v>529</v>
      </c>
      <c r="D3996" s="77" t="s">
        <v>497</v>
      </c>
      <c r="E3996" s="77">
        <v>5.19</v>
      </c>
      <c r="F3996" s="77">
        <v>23.39</v>
      </c>
      <c r="G3996" s="77">
        <v>20.94</v>
      </c>
      <c r="H3996" s="77">
        <v>41.09</v>
      </c>
      <c r="I3996" s="77">
        <v>-14.766999999999999</v>
      </c>
      <c r="J3996" s="77" t="s">
        <v>74</v>
      </c>
      <c r="K3996" s="77">
        <v>53.44</v>
      </c>
      <c r="L3996" s="77">
        <v>5.1335800000000003</v>
      </c>
      <c r="M3996" s="77">
        <v>0.12505892573992081</v>
      </c>
      <c r="N3996" s="77">
        <v>5.0668379999999997</v>
      </c>
      <c r="O3996" s="77">
        <v>1.4439380142013609</v>
      </c>
      <c r="P3996" s="77">
        <v>2400000</v>
      </c>
      <c r="Q3996" s="77">
        <v>49940</v>
      </c>
      <c r="R3996" s="77">
        <v>48.06</v>
      </c>
      <c r="S3996" s="77">
        <v>24.562000000000001</v>
      </c>
      <c r="T3996" s="77">
        <v>7.4009999999999989</v>
      </c>
      <c r="U3996" s="77">
        <v>14.542400000000001</v>
      </c>
      <c r="V3996" s="77">
        <v>2.3981444425200351</v>
      </c>
      <c r="AC3996" s="77">
        <v>5.73</v>
      </c>
      <c r="AD3996" s="77">
        <v>4.8099999999999996</v>
      </c>
      <c r="AH3996" s="77">
        <f>IF(AND(M3996&lt;Variables!$G$6,M3996&gt;Variables!$G$5),0,1)</f>
        <v>1</v>
      </c>
      <c r="AI3996" s="77">
        <f t="shared" si="126"/>
        <v>0</v>
      </c>
      <c r="AJ3996" s="77">
        <f>IF(I3996&gt;Variables!$G$7,0,1)</f>
        <v>1</v>
      </c>
      <c r="AK3996" s="77">
        <f>IF(F3996&gt;Variables!$G$8,0,1)</f>
        <v>0</v>
      </c>
      <c r="AL3996" s="77">
        <f>IF(G3996&gt;Variables!$G$9,0,1)</f>
        <v>0</v>
      </c>
      <c r="AM3996" s="77">
        <f>IF(AND(K3996&gt;Variables!$G$10,K3996&lt;Variables!$G$11),0,1)</f>
        <v>1</v>
      </c>
      <c r="AN3996" s="77">
        <f>IF(H3996&lt;Variables!$G$13,1,0)</f>
        <v>1</v>
      </c>
      <c r="AO3996" s="77">
        <f>IF(R3996&lt;Variables!$G$12,0,1)</f>
        <v>1</v>
      </c>
      <c r="AP3996" s="78">
        <f t="shared" si="127"/>
        <v>0</v>
      </c>
      <c r="AQ3996" s="77">
        <f>IF(V3996&lt;Variables!$G$15,1,0)</f>
        <v>1</v>
      </c>
      <c r="AR3996" s="77">
        <v>0</v>
      </c>
      <c r="AS3996" s="77">
        <v>0</v>
      </c>
      <c r="AT3996" s="77">
        <v>1</v>
      </c>
      <c r="AU3996" s="77">
        <v>0</v>
      </c>
      <c r="BA3996" s="77">
        <v>-2.25</v>
      </c>
    </row>
    <row r="3997" spans="3:53" x14ac:dyDescent="0.25">
      <c r="C3997" s="77" t="s">
        <v>529</v>
      </c>
      <c r="D3997" s="77" t="s">
        <v>501</v>
      </c>
      <c r="E3997" s="77">
        <v>29.01</v>
      </c>
      <c r="F3997" s="77">
        <v>11.63</v>
      </c>
      <c r="G3997" s="77">
        <v>7.96</v>
      </c>
      <c r="H3997" s="77">
        <v>3860</v>
      </c>
      <c r="I3997" s="77">
        <v>2.5000000000000001E-2</v>
      </c>
      <c r="J3997" s="77" t="s">
        <v>75</v>
      </c>
      <c r="K3997" s="77">
        <v>61.64</v>
      </c>
      <c r="L3997" s="77">
        <v>28.69633125</v>
      </c>
      <c r="M3997" s="77">
        <v>0.70973793906145577</v>
      </c>
      <c r="N3997" s="77">
        <v>28.676907142857139</v>
      </c>
      <c r="O3997" s="77">
        <v>0.77795299204162516</v>
      </c>
      <c r="P3997" s="77">
        <v>218843</v>
      </c>
      <c r="Q3997" s="77">
        <v>245553</v>
      </c>
      <c r="R3997" s="77">
        <v>0.89</v>
      </c>
      <c r="S3997" s="77">
        <v>24.562000000000001</v>
      </c>
      <c r="T3997" s="77">
        <v>7.4009999999999989</v>
      </c>
      <c r="U3997" s="77">
        <v>14.542400000000001</v>
      </c>
      <c r="V3997" s="77">
        <v>2.4452784359087718</v>
      </c>
      <c r="AC3997" s="77">
        <v>30.89</v>
      </c>
      <c r="AD3997" s="77">
        <v>28.86</v>
      </c>
      <c r="AH3997" s="77">
        <f>IF(AND(M3997&lt;Variables!$G$6,M3997&gt;Variables!$G$5),0,1)</f>
        <v>1</v>
      </c>
      <c r="AI3997" s="77">
        <f t="shared" si="126"/>
        <v>0</v>
      </c>
      <c r="AJ3997" s="77">
        <f>IF(I3997&gt;Variables!$G$7,0,1)</f>
        <v>1</v>
      </c>
      <c r="AK3997" s="77">
        <f>IF(F3997&gt;Variables!$G$8,0,1)</f>
        <v>0</v>
      </c>
      <c r="AL3997" s="77">
        <f>IF(G3997&gt;Variables!$G$9,0,1)</f>
        <v>1</v>
      </c>
      <c r="AM3997" s="77">
        <f>IF(AND(K3997&gt;Variables!$G$10,K3997&lt;Variables!$G$11),0,1)</f>
        <v>1</v>
      </c>
      <c r="AN3997" s="77">
        <f>IF(H3997&lt;Variables!$G$13,1,0)</f>
        <v>0</v>
      </c>
      <c r="AO3997" s="77">
        <f>IF(R3997&lt;Variables!$G$12,0,1)</f>
        <v>0</v>
      </c>
      <c r="AP3997" s="78">
        <f t="shared" si="127"/>
        <v>1</v>
      </c>
      <c r="AQ3997" s="77">
        <f>IF(V3997&lt;Variables!$G$15,1,0)</f>
        <v>1</v>
      </c>
      <c r="AR3997" s="77">
        <v>1</v>
      </c>
      <c r="AS3997" s="77">
        <v>0</v>
      </c>
      <c r="AT3997" s="77">
        <v>0</v>
      </c>
      <c r="AU3997" s="77">
        <v>0</v>
      </c>
      <c r="BA3997" s="77">
        <v>2</v>
      </c>
    </row>
    <row r="3998" spans="3:53" x14ac:dyDescent="0.25">
      <c r="C3998" s="77" t="s">
        <v>529</v>
      </c>
      <c r="D3998" s="77" t="s">
        <v>498</v>
      </c>
      <c r="E3998" s="77">
        <v>38.520000000000003</v>
      </c>
      <c r="F3998" s="77">
        <v>8.17</v>
      </c>
      <c r="G3998" s="77">
        <v>7.38</v>
      </c>
      <c r="H3998" s="77">
        <v>5300</v>
      </c>
      <c r="I3998" s="77">
        <v>-11.066000000000001</v>
      </c>
      <c r="J3998" s="77" t="s">
        <v>74</v>
      </c>
      <c r="K3998" s="77">
        <v>46.22</v>
      </c>
      <c r="L3998" s="77">
        <v>38.509894999999993</v>
      </c>
      <c r="M3998" s="77">
        <v>-0.20746615902222901</v>
      </c>
      <c r="N3998" s="77">
        <v>38.722467999999999</v>
      </c>
      <c r="O3998" s="77">
        <v>-0.75529276697962411</v>
      </c>
      <c r="P3998" s="77">
        <v>682848</v>
      </c>
      <c r="Q3998" s="77">
        <v>1530000</v>
      </c>
      <c r="R3998" s="77">
        <v>0.45</v>
      </c>
      <c r="S3998" s="77">
        <v>24.562000000000001</v>
      </c>
      <c r="T3998" s="77">
        <v>7.4009999999999989</v>
      </c>
      <c r="U3998" s="77">
        <v>14.542400000000001</v>
      </c>
      <c r="V3998" s="77">
        <v>2.3309684867643501</v>
      </c>
      <c r="AC3998" s="77">
        <v>38.679900000000004</v>
      </c>
      <c r="AD3998" s="77">
        <v>37.14</v>
      </c>
      <c r="AH3998" s="77">
        <f>IF(AND(M3998&lt;Variables!$G$6,M3998&gt;Variables!$G$5),0,1)</f>
        <v>1</v>
      </c>
      <c r="AI3998" s="77">
        <f t="shared" si="126"/>
        <v>1</v>
      </c>
      <c r="AJ3998" s="77">
        <f>IF(I3998&gt;Variables!$G$7,0,1)</f>
        <v>1</v>
      </c>
      <c r="AK3998" s="77">
        <f>IF(F3998&gt;Variables!$G$8,0,1)</f>
        <v>1</v>
      </c>
      <c r="AL3998" s="77">
        <f>IF(G3998&gt;Variables!$G$9,0,1)</f>
        <v>1</v>
      </c>
      <c r="AM3998" s="77">
        <f>IF(AND(K3998&gt;Variables!$G$10,K3998&lt;Variables!$G$11),0,1)</f>
        <v>1</v>
      </c>
      <c r="AN3998" s="77">
        <f>IF(H3998&lt;Variables!$G$13,1,0)</f>
        <v>0</v>
      </c>
      <c r="AO3998" s="77">
        <f>IF(R3998&lt;Variables!$G$12,0,1)</f>
        <v>0</v>
      </c>
      <c r="AP3998" s="78">
        <f t="shared" si="127"/>
        <v>0</v>
      </c>
      <c r="AQ3998" s="77">
        <f>IF(V3998&lt;Variables!$G$15,1,0)</f>
        <v>1</v>
      </c>
      <c r="AR3998" s="77">
        <v>0</v>
      </c>
      <c r="AS3998" s="77">
        <v>0</v>
      </c>
      <c r="AT3998" s="77">
        <v>1</v>
      </c>
      <c r="AU3998" s="77">
        <v>0</v>
      </c>
      <c r="BA3998" s="77">
        <v>-2.25</v>
      </c>
    </row>
    <row r="3999" spans="3:53" x14ac:dyDescent="0.25">
      <c r="C3999" s="77" t="s">
        <v>529</v>
      </c>
      <c r="D3999" s="77" t="s">
        <v>517</v>
      </c>
      <c r="E3999" s="77">
        <v>3.86</v>
      </c>
      <c r="F3999" s="77">
        <v>34.1</v>
      </c>
      <c r="G3999" s="77">
        <v>-0.46</v>
      </c>
      <c r="H3999" s="77">
        <v>-99999</v>
      </c>
      <c r="I3999" s="77">
        <v>0.875</v>
      </c>
      <c r="J3999" s="77" t="s">
        <v>74</v>
      </c>
      <c r="K3999" s="77">
        <v>-99999</v>
      </c>
      <c r="L3999" s="77">
        <v>-99999</v>
      </c>
      <c r="M3999" s="77">
        <v>-99999</v>
      </c>
      <c r="N3999" s="77">
        <v>-99999</v>
      </c>
      <c r="O3999" s="77">
        <v>-99999</v>
      </c>
      <c r="P3999" s="77">
        <v>40000</v>
      </c>
      <c r="Q3999" s="77">
        <v>0</v>
      </c>
      <c r="R3999" s="77">
        <v>1</v>
      </c>
      <c r="S3999" s="77">
        <v>24.562000000000001</v>
      </c>
      <c r="T3999" s="77">
        <v>7.4009999999999989</v>
      </c>
      <c r="U3999" s="77">
        <v>14.542400000000001</v>
      </c>
      <c r="V3999" s="77">
        <v>-99999</v>
      </c>
      <c r="AC3999" s="77">
        <v>-99999</v>
      </c>
      <c r="AD3999" s="77">
        <v>-99999</v>
      </c>
      <c r="AH3999" s="77">
        <f>IF(AND(M3999&lt;Variables!$G$6,M3999&gt;Variables!$G$5),0,1)</f>
        <v>1</v>
      </c>
      <c r="AI3999" s="77">
        <f t="shared" si="126"/>
        <v>1</v>
      </c>
      <c r="AJ3999" s="77">
        <f>IF(I3999&gt;Variables!$G$7,0,1)</f>
        <v>1</v>
      </c>
      <c r="AK3999" s="77">
        <f>IF(F3999&gt;Variables!$G$8,0,1)</f>
        <v>0</v>
      </c>
      <c r="AL3999" s="77">
        <f>IF(G3999&gt;Variables!$G$9,0,1)</f>
        <v>1</v>
      </c>
      <c r="AM3999" s="77">
        <f>IF(AND(K3999&gt;Variables!$G$10,K3999&lt;Variables!$G$11),0,1)</f>
        <v>1</v>
      </c>
      <c r="AN3999" s="77">
        <f>IF(H3999&lt;Variables!$G$13,1,0)</f>
        <v>1</v>
      </c>
      <c r="AO3999" s="77">
        <f>IF(R3999&lt;Variables!$G$12,0,1)</f>
        <v>0</v>
      </c>
      <c r="AP3999" s="78">
        <f t="shared" si="127"/>
        <v>0</v>
      </c>
      <c r="AQ3999" s="77">
        <f>IF(V3999&lt;Variables!$G$15,1,0)</f>
        <v>1</v>
      </c>
      <c r="AR3999" s="77">
        <v>0</v>
      </c>
      <c r="AS3999" s="77">
        <v>0</v>
      </c>
      <c r="AT3999" s="77">
        <v>0</v>
      </c>
      <c r="AU3999" s="77">
        <v>0</v>
      </c>
      <c r="BA3999" s="77">
        <v>0</v>
      </c>
    </row>
    <row r="4000" spans="3:53" x14ac:dyDescent="0.25">
      <c r="C4000" s="77" t="s">
        <v>529</v>
      </c>
      <c r="D4000" s="77" t="s">
        <v>489</v>
      </c>
      <c r="E4000" s="77">
        <v>27.61</v>
      </c>
      <c r="F4000" s="77">
        <v>7.41</v>
      </c>
      <c r="G4000" s="77">
        <v>6.48</v>
      </c>
      <c r="H4000" s="77">
        <v>3040</v>
      </c>
      <c r="I4000" s="77">
        <v>6.343</v>
      </c>
      <c r="J4000" s="77" t="s">
        <v>74</v>
      </c>
      <c r="K4000" s="77">
        <v>52.7</v>
      </c>
      <c r="L4000" s="77">
        <v>27.52105263157895</v>
      </c>
      <c r="M4000" s="77">
        <v>6.8846815834767539E-2</v>
      </c>
      <c r="N4000" s="77">
        <v>27.48846326530612</v>
      </c>
      <c r="O4000" s="77">
        <v>0.18748496122344291</v>
      </c>
      <c r="P4000" s="77">
        <v>628693</v>
      </c>
      <c r="Q4000" s="77">
        <v>1247000</v>
      </c>
      <c r="R4000" s="77">
        <v>0.5</v>
      </c>
      <c r="S4000" s="77">
        <v>24.562000000000001</v>
      </c>
      <c r="T4000" s="77">
        <v>7.4009999999999989</v>
      </c>
      <c r="U4000" s="77">
        <v>14.542400000000001</v>
      </c>
      <c r="V4000" s="77">
        <v>2.3926451428571429</v>
      </c>
      <c r="AC4000" s="77">
        <v>27.88</v>
      </c>
      <c r="AD4000" s="77">
        <v>27.055</v>
      </c>
      <c r="AH4000" s="77">
        <f>IF(AND(M4000&lt;Variables!$G$6,M4000&gt;Variables!$G$5),0,1)</f>
        <v>1</v>
      </c>
      <c r="AI4000" s="77">
        <f t="shared" si="126"/>
        <v>0</v>
      </c>
      <c r="AJ4000" s="77">
        <f>IF(I4000&gt;Variables!$G$7,0,1)</f>
        <v>1</v>
      </c>
      <c r="AK4000" s="77">
        <f>IF(F4000&gt;Variables!$G$8,0,1)</f>
        <v>1</v>
      </c>
      <c r="AL4000" s="77">
        <f>IF(G4000&gt;Variables!$G$9,0,1)</f>
        <v>1</v>
      </c>
      <c r="AM4000" s="77">
        <f>IF(AND(K4000&gt;Variables!$G$10,K4000&lt;Variables!$G$11),0,1)</f>
        <v>1</v>
      </c>
      <c r="AN4000" s="77">
        <f>IF(H4000&lt;Variables!$G$13,1,0)</f>
        <v>0</v>
      </c>
      <c r="AO4000" s="77">
        <f>IF(R4000&lt;Variables!$G$12,0,1)</f>
        <v>0</v>
      </c>
      <c r="AP4000" s="78">
        <f t="shared" si="127"/>
        <v>0</v>
      </c>
      <c r="AQ4000" s="77">
        <f>IF(V4000&lt;Variables!$G$15,1,0)</f>
        <v>1</v>
      </c>
      <c r="AR4000" s="77">
        <v>0</v>
      </c>
      <c r="AS4000" s="77">
        <v>1</v>
      </c>
      <c r="AT4000" s="77">
        <v>0</v>
      </c>
      <c r="AU4000" s="77">
        <v>0</v>
      </c>
      <c r="BA4000" s="77">
        <v>0.83</v>
      </c>
    </row>
    <row r="4001" spans="3:53" x14ac:dyDescent="0.25">
      <c r="C4001" s="77" t="s">
        <v>529</v>
      </c>
      <c r="D4001" s="77" t="s">
        <v>160</v>
      </c>
      <c r="E4001" s="77">
        <v>24.97</v>
      </c>
      <c r="F4001" s="77">
        <v>7.26</v>
      </c>
      <c r="G4001" s="77">
        <v>5.89</v>
      </c>
      <c r="H4001" s="77">
        <v>2730</v>
      </c>
      <c r="I4001" s="77">
        <v>-18.806000000000001</v>
      </c>
      <c r="J4001" s="77" t="s">
        <v>75</v>
      </c>
      <c r="K4001" s="77">
        <v>63.4</v>
      </c>
      <c r="L4001" s="77">
        <v>24.773947368421059</v>
      </c>
      <c r="M4001" s="77">
        <v>0.83173112671417537</v>
      </c>
      <c r="N4001" s="77">
        <v>24.397821739130439</v>
      </c>
      <c r="O4001" s="77">
        <v>2.3861895012366561</v>
      </c>
      <c r="P4001" s="77">
        <v>353211</v>
      </c>
      <c r="Q4001" s="77">
        <v>1571000</v>
      </c>
      <c r="R4001" s="77">
        <v>0.22</v>
      </c>
      <c r="S4001" s="77">
        <v>24.562000000000001</v>
      </c>
      <c r="T4001" s="77">
        <v>7.4009999999999989</v>
      </c>
      <c r="U4001" s="77">
        <v>14.542400000000001</v>
      </c>
      <c r="V4001" s="77">
        <v>2.4520116614864942</v>
      </c>
      <c r="AC4001" s="77">
        <v>25.89</v>
      </c>
      <c r="AD4001" s="77">
        <v>24.170100000000001</v>
      </c>
      <c r="AH4001" s="77">
        <f>IF(AND(M4001&lt;Variables!$G$6,M4001&gt;Variables!$G$5),0,1)</f>
        <v>1</v>
      </c>
      <c r="AI4001" s="77">
        <f t="shared" si="126"/>
        <v>0</v>
      </c>
      <c r="AJ4001" s="77">
        <f>IF(I4001&gt;Variables!$G$7,0,1)</f>
        <v>1</v>
      </c>
      <c r="AK4001" s="77">
        <f>IF(F4001&gt;Variables!$G$8,0,1)</f>
        <v>1</v>
      </c>
      <c r="AL4001" s="77">
        <f>IF(G4001&gt;Variables!$G$9,0,1)</f>
        <v>1</v>
      </c>
      <c r="AM4001" s="77">
        <f>IF(AND(K4001&gt;Variables!$G$10,K4001&lt;Variables!$G$11),0,1)</f>
        <v>0</v>
      </c>
      <c r="AN4001" s="77">
        <f>IF(H4001&lt;Variables!$G$13,1,0)</f>
        <v>0</v>
      </c>
      <c r="AO4001" s="77">
        <f>IF(R4001&lt;Variables!$G$12,0,1)</f>
        <v>0</v>
      </c>
      <c r="AP4001" s="78">
        <f t="shared" si="127"/>
        <v>1</v>
      </c>
      <c r="AQ4001" s="77">
        <f>IF(V4001&lt;Variables!$G$15,1,0)</f>
        <v>1</v>
      </c>
      <c r="AR4001" s="77">
        <v>0</v>
      </c>
      <c r="AS4001" s="77">
        <v>0</v>
      </c>
      <c r="AT4001" s="77">
        <v>1</v>
      </c>
      <c r="AU4001" s="77">
        <v>0</v>
      </c>
      <c r="BA4001" s="77">
        <v>-2.25</v>
      </c>
    </row>
    <row r="4002" spans="3:53" x14ac:dyDescent="0.25">
      <c r="C4002" s="77" t="s">
        <v>529</v>
      </c>
      <c r="D4002" s="77" t="s">
        <v>493</v>
      </c>
      <c r="E4002" s="77">
        <v>25.13</v>
      </c>
      <c r="F4002" s="77">
        <v>8.25</v>
      </c>
      <c r="G4002" s="77">
        <v>5.75</v>
      </c>
      <c r="H4002" s="77">
        <v>2730</v>
      </c>
      <c r="I4002" s="77">
        <v>198.214</v>
      </c>
      <c r="J4002" s="77" t="s">
        <v>74</v>
      </c>
      <c r="K4002" s="77">
        <v>49.88</v>
      </c>
      <c r="L4002" s="77">
        <v>25.030004999999999</v>
      </c>
      <c r="M4002" s="77">
        <v>-3.997202557490339E-2</v>
      </c>
      <c r="N4002" s="77">
        <v>25.045590000000001</v>
      </c>
      <c r="O4002" s="77">
        <v>-0.1021736760842971</v>
      </c>
      <c r="P4002" s="77">
        <v>1491000</v>
      </c>
      <c r="Q4002" s="77">
        <v>3584000</v>
      </c>
      <c r="R4002" s="77">
        <v>0.42</v>
      </c>
      <c r="S4002" s="77">
        <v>24.562000000000001</v>
      </c>
      <c r="T4002" s="77">
        <v>7.4009999999999989</v>
      </c>
      <c r="U4002" s="77">
        <v>14.542400000000001</v>
      </c>
      <c r="V4002" s="77">
        <v>2.3667822199597639</v>
      </c>
      <c r="AC4002" s="77">
        <v>25.19</v>
      </c>
      <c r="AD4002" s="77">
        <v>24.18</v>
      </c>
      <c r="AH4002" s="77">
        <f>IF(AND(M4002&lt;Variables!$G$6,M4002&gt;Variables!$G$5),0,1)</f>
        <v>1</v>
      </c>
      <c r="AI4002" s="77">
        <f t="shared" si="126"/>
        <v>1</v>
      </c>
      <c r="AJ4002" s="77">
        <f>IF(I4002&gt;Variables!$G$7,0,1)</f>
        <v>0</v>
      </c>
      <c r="AK4002" s="77">
        <f>IF(F4002&gt;Variables!$G$8,0,1)</f>
        <v>1</v>
      </c>
      <c r="AL4002" s="77">
        <f>IF(G4002&gt;Variables!$G$9,0,1)</f>
        <v>1</v>
      </c>
      <c r="AM4002" s="77">
        <f>IF(AND(K4002&gt;Variables!$G$10,K4002&lt;Variables!$G$11),0,1)</f>
        <v>1</v>
      </c>
      <c r="AN4002" s="77">
        <f>IF(H4002&lt;Variables!$G$13,1,0)</f>
        <v>0</v>
      </c>
      <c r="AO4002" s="77">
        <f>IF(R4002&lt;Variables!$G$12,0,1)</f>
        <v>0</v>
      </c>
      <c r="AP4002" s="78">
        <f t="shared" si="127"/>
        <v>0</v>
      </c>
      <c r="AQ4002" s="77">
        <f>IF(V4002&lt;Variables!$G$15,1,0)</f>
        <v>1</v>
      </c>
      <c r="AR4002" s="77">
        <v>0</v>
      </c>
      <c r="AS4002" s="77">
        <v>0</v>
      </c>
      <c r="AT4002" s="77">
        <v>1</v>
      </c>
      <c r="AU4002" s="77">
        <v>0</v>
      </c>
      <c r="BA4002" s="77">
        <v>-1.69</v>
      </c>
    </row>
    <row r="4003" spans="3:53" x14ac:dyDescent="0.25">
      <c r="C4003" s="77" t="s">
        <v>529</v>
      </c>
      <c r="D4003" s="77" t="s">
        <v>519</v>
      </c>
      <c r="E4003" s="77">
        <v>16.03</v>
      </c>
      <c r="F4003" s="77">
        <v>7.84</v>
      </c>
      <c r="G4003" s="77">
        <v>5.52</v>
      </c>
      <c r="H4003" s="77">
        <v>3840</v>
      </c>
      <c r="I4003" s="77">
        <v>769.56100000000004</v>
      </c>
      <c r="J4003" s="77" t="s">
        <v>74</v>
      </c>
      <c r="K4003" s="77">
        <v>63.31</v>
      </c>
      <c r="L4003" s="77">
        <v>15.934815</v>
      </c>
      <c r="M4003" s="77">
        <v>0.25218366200046399</v>
      </c>
      <c r="N4003" s="77">
        <v>15.786046000000001</v>
      </c>
      <c r="O4003" s="77">
        <v>1.19696851257117</v>
      </c>
      <c r="P4003" s="77">
        <v>1150000</v>
      </c>
      <c r="Q4003" s="77">
        <v>5058000</v>
      </c>
      <c r="R4003" s="77">
        <v>0.23</v>
      </c>
      <c r="S4003" s="77">
        <v>24.562000000000001</v>
      </c>
      <c r="T4003" s="77">
        <v>7.4009999999999989</v>
      </c>
      <c r="U4003" s="77">
        <v>14.542400000000001</v>
      </c>
      <c r="V4003" s="77">
        <v>2.488641066392927</v>
      </c>
      <c r="AC4003" s="77">
        <v>16.256599999999999</v>
      </c>
      <c r="AD4003" s="77">
        <v>15.72</v>
      </c>
      <c r="AH4003" s="77">
        <f>IF(AND(M4003&lt;Variables!$G$6,M4003&gt;Variables!$G$5),0,1)</f>
        <v>1</v>
      </c>
      <c r="AI4003" s="77">
        <f t="shared" si="126"/>
        <v>0</v>
      </c>
      <c r="AJ4003" s="77">
        <f>IF(I4003&gt;Variables!$G$7,0,1)</f>
        <v>0</v>
      </c>
      <c r="AK4003" s="77">
        <f>IF(F4003&gt;Variables!$G$8,0,1)</f>
        <v>1</v>
      </c>
      <c r="AL4003" s="77">
        <f>IF(G4003&gt;Variables!$G$9,0,1)</f>
        <v>1</v>
      </c>
      <c r="AM4003" s="77">
        <f>IF(AND(K4003&gt;Variables!$G$10,K4003&lt;Variables!$G$11),0,1)</f>
        <v>0</v>
      </c>
      <c r="AN4003" s="77">
        <f>IF(H4003&lt;Variables!$G$13,1,0)</f>
        <v>0</v>
      </c>
      <c r="AO4003" s="77">
        <f>IF(R4003&lt;Variables!$G$12,0,1)</f>
        <v>0</v>
      </c>
      <c r="AP4003" s="78">
        <f t="shared" si="127"/>
        <v>0</v>
      </c>
      <c r="AQ4003" s="77">
        <f>IF(V4003&lt;Variables!$G$15,1,0)</f>
        <v>1</v>
      </c>
      <c r="AR4003" s="77">
        <v>0</v>
      </c>
      <c r="AS4003" s="77">
        <v>1</v>
      </c>
      <c r="AT4003" s="77">
        <v>0</v>
      </c>
      <c r="AU4003" s="77">
        <v>0</v>
      </c>
      <c r="BA4003" s="77">
        <v>0.54</v>
      </c>
    </row>
    <row r="4004" spans="3:53" x14ac:dyDescent="0.25">
      <c r="C4004" s="77" t="s">
        <v>529</v>
      </c>
      <c r="D4004" s="77" t="s">
        <v>503</v>
      </c>
      <c r="E4004" s="77">
        <v>9.09</v>
      </c>
      <c r="F4004" s="77">
        <v>7.6</v>
      </c>
      <c r="G4004" s="77">
        <v>4.32</v>
      </c>
      <c r="H4004" s="77">
        <v>12980</v>
      </c>
      <c r="I4004" s="77">
        <v>-0.09</v>
      </c>
      <c r="J4004" s="77" t="s">
        <v>74</v>
      </c>
      <c r="K4004" s="77">
        <v>56.35</v>
      </c>
      <c r="L4004" s="77">
        <v>9.0532450000000004</v>
      </c>
      <c r="M4004" s="77">
        <v>7.4614130071593843E-2</v>
      </c>
      <c r="N4004" s="77">
        <v>8.9723300000000012</v>
      </c>
      <c r="O4004" s="77">
        <v>0.97711519750164377</v>
      </c>
      <c r="P4004" s="77">
        <v>2980000</v>
      </c>
      <c r="Q4004" s="77">
        <v>7830000</v>
      </c>
      <c r="R4004" s="77">
        <v>0.38</v>
      </c>
      <c r="S4004" s="77">
        <v>24.562000000000001</v>
      </c>
      <c r="T4004" s="77">
        <v>7.4009999999999989</v>
      </c>
      <c r="U4004" s="77">
        <v>14.542400000000001</v>
      </c>
      <c r="V4004" s="77">
        <v>2.4294776990095821</v>
      </c>
      <c r="AC4004" s="77">
        <v>9.0749999999999993</v>
      </c>
      <c r="AD4004" s="77">
        <v>8.6300000000000008</v>
      </c>
      <c r="AH4004" s="77">
        <f>IF(AND(M4004&lt;Variables!$G$6,M4004&gt;Variables!$G$5),0,1)</f>
        <v>1</v>
      </c>
      <c r="AI4004" s="77">
        <f t="shared" si="126"/>
        <v>0</v>
      </c>
      <c r="AJ4004" s="77">
        <f>IF(I4004&gt;Variables!$G$7,0,1)</f>
        <v>1</v>
      </c>
      <c r="AK4004" s="77">
        <f>IF(F4004&gt;Variables!$G$8,0,1)</f>
        <v>1</v>
      </c>
      <c r="AL4004" s="77">
        <f>IF(G4004&gt;Variables!$G$9,0,1)</f>
        <v>1</v>
      </c>
      <c r="AM4004" s="77">
        <f>IF(AND(K4004&gt;Variables!$G$10,K4004&lt;Variables!$G$11),0,1)</f>
        <v>1</v>
      </c>
      <c r="AN4004" s="77">
        <f>IF(H4004&lt;Variables!$G$13,1,0)</f>
        <v>0</v>
      </c>
      <c r="AO4004" s="77">
        <f>IF(R4004&lt;Variables!$G$12,0,1)</f>
        <v>0</v>
      </c>
      <c r="AP4004" s="78">
        <f t="shared" si="127"/>
        <v>0</v>
      </c>
      <c r="AQ4004" s="77">
        <f>IF(V4004&lt;Variables!$G$15,1,0)</f>
        <v>1</v>
      </c>
      <c r="AR4004" s="77">
        <v>0</v>
      </c>
      <c r="AS4004" s="77">
        <v>0</v>
      </c>
      <c r="AT4004" s="77">
        <v>1</v>
      </c>
      <c r="AU4004" s="77">
        <v>0</v>
      </c>
      <c r="BA4004" s="77">
        <v>-2.25</v>
      </c>
    </row>
    <row r="4005" spans="3:53" x14ac:dyDescent="0.25">
      <c r="C4005" s="77" t="s">
        <v>529</v>
      </c>
      <c r="D4005" s="77" t="s">
        <v>530</v>
      </c>
      <c r="E4005" s="77">
        <v>52.61</v>
      </c>
      <c r="F4005" s="77">
        <v>9.4600000000000009</v>
      </c>
      <c r="G4005" s="77">
        <v>0.28999999999999998</v>
      </c>
      <c r="H4005" s="77">
        <v>-99999</v>
      </c>
      <c r="I4005" s="77">
        <v>52.503999999999998</v>
      </c>
      <c r="J4005" s="77" t="s">
        <v>75</v>
      </c>
      <c r="K4005" s="77">
        <v>-99999</v>
      </c>
      <c r="L4005" s="77">
        <v>52.517499999999998</v>
      </c>
      <c r="M4005" s="77">
        <v>-0.1285285857095167</v>
      </c>
      <c r="N4005" s="77">
        <v>52.644199999999998</v>
      </c>
      <c r="O4005" s="77">
        <v>-0.36889153980874451</v>
      </c>
      <c r="P4005" s="77">
        <v>15051</v>
      </c>
      <c r="Q4005" s="77">
        <v>1670</v>
      </c>
      <c r="R4005" s="77">
        <v>9.01</v>
      </c>
      <c r="S4005" s="77">
        <v>24.562000000000001</v>
      </c>
      <c r="T4005" s="77">
        <v>7.4009999999999989</v>
      </c>
      <c r="U4005" s="77">
        <v>14.542400000000001</v>
      </c>
      <c r="V4005" s="77">
        <v>-99999</v>
      </c>
      <c r="AC4005" s="77">
        <v>52.45</v>
      </c>
      <c r="AD4005" s="77">
        <v>52.45</v>
      </c>
      <c r="AH4005" s="77">
        <f>IF(AND(M4005&lt;Variables!$G$6,M4005&gt;Variables!$G$5),0,1)</f>
        <v>1</v>
      </c>
      <c r="AI4005" s="77">
        <f t="shared" si="126"/>
        <v>1</v>
      </c>
      <c r="AJ4005" s="77">
        <f>IF(I4005&gt;Variables!$G$7,0,1)</f>
        <v>0</v>
      </c>
      <c r="AK4005" s="77">
        <f>IF(F4005&gt;Variables!$G$8,0,1)</f>
        <v>0</v>
      </c>
      <c r="AL4005" s="77">
        <f>IF(G4005&gt;Variables!$G$9,0,1)</f>
        <v>1</v>
      </c>
      <c r="AM4005" s="77">
        <f>IF(AND(K4005&gt;Variables!$G$10,K4005&lt;Variables!$G$11),0,1)</f>
        <v>1</v>
      </c>
      <c r="AN4005" s="77">
        <f>IF(H4005&lt;Variables!$G$13,1,0)</f>
        <v>1</v>
      </c>
      <c r="AO4005" s="77">
        <f>IF(R4005&lt;Variables!$G$12,0,1)</f>
        <v>1</v>
      </c>
      <c r="AP4005" s="78">
        <f t="shared" si="127"/>
        <v>1</v>
      </c>
      <c r="AQ4005" s="77">
        <f>IF(V4005&lt;Variables!$G$15,1,0)</f>
        <v>1</v>
      </c>
      <c r="AR4005" s="77">
        <v>0</v>
      </c>
      <c r="AS4005" s="77">
        <v>0</v>
      </c>
      <c r="AT4005" s="77">
        <v>0</v>
      </c>
      <c r="AU4005" s="77">
        <v>0</v>
      </c>
      <c r="BA4005" s="77">
        <v>0</v>
      </c>
    </row>
    <row r="4006" spans="3:53" x14ac:dyDescent="0.25">
      <c r="C4006" s="77" t="s">
        <v>529</v>
      </c>
      <c r="D4006" s="77" t="s">
        <v>491</v>
      </c>
      <c r="E4006" s="77">
        <v>14.04</v>
      </c>
      <c r="F4006" s="77">
        <v>6.88</v>
      </c>
      <c r="G4006" s="77">
        <v>-0.21</v>
      </c>
      <c r="H4006" s="77">
        <v>12130</v>
      </c>
      <c r="I4006" s="77">
        <v>93.257999999999996</v>
      </c>
      <c r="J4006" s="77" t="s">
        <v>74</v>
      </c>
      <c r="K4006" s="77">
        <v>50.5</v>
      </c>
      <c r="L4006" s="77">
        <v>14.008212500000001</v>
      </c>
      <c r="M4006" s="77">
        <v>-0.20139971463167511</v>
      </c>
      <c r="N4006" s="77">
        <v>14.031723809523809</v>
      </c>
      <c r="O4006" s="77">
        <v>-0.36862049329039442</v>
      </c>
      <c r="P4006" s="77">
        <v>46504</v>
      </c>
      <c r="Q4006" s="77">
        <v>162862</v>
      </c>
      <c r="R4006" s="77">
        <v>0.28999999999999998</v>
      </c>
      <c r="S4006" s="77">
        <v>24.562000000000001</v>
      </c>
      <c r="T4006" s="77">
        <v>7.4009999999999989</v>
      </c>
      <c r="U4006" s="77">
        <v>14.542400000000001</v>
      </c>
      <c r="V4006" s="77">
        <v>2.3777072137683519</v>
      </c>
      <c r="AC4006" s="77">
        <v>14</v>
      </c>
      <c r="AD4006" s="77">
        <v>13.86</v>
      </c>
      <c r="AH4006" s="77">
        <f>IF(AND(M4006&lt;Variables!$G$6,M4006&gt;Variables!$G$5),0,1)</f>
        <v>1</v>
      </c>
      <c r="AI4006" s="77">
        <f t="shared" si="126"/>
        <v>1</v>
      </c>
      <c r="AJ4006" s="77">
        <f>IF(I4006&gt;Variables!$G$7,0,1)</f>
        <v>0</v>
      </c>
      <c r="AK4006" s="77">
        <f>IF(F4006&gt;Variables!$G$8,0,1)</f>
        <v>1</v>
      </c>
      <c r="AL4006" s="77">
        <f>IF(G4006&gt;Variables!$G$9,0,1)</f>
        <v>1</v>
      </c>
      <c r="AM4006" s="77">
        <f>IF(AND(K4006&gt;Variables!$G$10,K4006&lt;Variables!$G$11),0,1)</f>
        <v>1</v>
      </c>
      <c r="AN4006" s="77">
        <f>IF(H4006&lt;Variables!$G$13,1,0)</f>
        <v>0</v>
      </c>
      <c r="AO4006" s="77">
        <f>IF(R4006&lt;Variables!$G$12,0,1)</f>
        <v>0</v>
      </c>
      <c r="AP4006" s="78">
        <f t="shared" si="127"/>
        <v>0</v>
      </c>
      <c r="AQ4006" s="77">
        <f>IF(V4006&lt;Variables!$G$15,1,0)</f>
        <v>1</v>
      </c>
      <c r="AR4006" s="77">
        <v>0</v>
      </c>
      <c r="AS4006" s="77">
        <v>0</v>
      </c>
      <c r="AT4006" s="77">
        <v>0</v>
      </c>
      <c r="AU4006" s="77">
        <v>1</v>
      </c>
      <c r="BA4006" s="77">
        <v>-1.1100000000000001</v>
      </c>
    </row>
    <row r="4007" spans="3:53" x14ac:dyDescent="0.25">
      <c r="C4007" s="77" t="s">
        <v>529</v>
      </c>
      <c r="D4007" s="77" t="s">
        <v>500</v>
      </c>
      <c r="E4007" s="77">
        <v>1.33</v>
      </c>
      <c r="F4007" s="77">
        <v>15.93</v>
      </c>
      <c r="G4007" s="77">
        <v>-5.67</v>
      </c>
      <c r="H4007" s="77">
        <v>30.7</v>
      </c>
      <c r="I4007" s="77">
        <v>-4.899</v>
      </c>
      <c r="J4007" s="77" t="s">
        <v>74</v>
      </c>
      <c r="K4007" s="77">
        <v>28.12</v>
      </c>
      <c r="L4007" s="77">
        <v>1.383005</v>
      </c>
      <c r="M4007" s="77">
        <v>-3.8325964114374109</v>
      </c>
      <c r="N4007" s="77">
        <v>1.466324</v>
      </c>
      <c r="O4007" s="77">
        <v>-9.2969902968238873</v>
      </c>
      <c r="P4007" s="77">
        <v>44540000</v>
      </c>
      <c r="Q4007" s="77">
        <v>545280</v>
      </c>
      <c r="R4007" s="77">
        <v>81.680000000000007</v>
      </c>
      <c r="S4007" s="77">
        <v>24.562000000000001</v>
      </c>
      <c r="T4007" s="77">
        <v>7.4009999999999989</v>
      </c>
      <c r="U4007" s="77">
        <v>14.542400000000001</v>
      </c>
      <c r="V4007" s="77">
        <v>1.9977910857126331</v>
      </c>
      <c r="AC4007" s="77">
        <v>1.37</v>
      </c>
      <c r="AD4007" s="77">
        <v>1.22</v>
      </c>
      <c r="AH4007" s="77">
        <f>IF(AND(M4007&lt;Variables!$G$6,M4007&gt;Variables!$G$5),0,1)</f>
        <v>0</v>
      </c>
      <c r="AI4007" s="77">
        <f t="shared" si="126"/>
        <v>1</v>
      </c>
      <c r="AJ4007" s="77">
        <f>IF(I4007&gt;Variables!$G$7,0,1)</f>
        <v>1</v>
      </c>
      <c r="AK4007" s="77">
        <f>IF(F4007&gt;Variables!$G$8,0,1)</f>
        <v>0</v>
      </c>
      <c r="AL4007" s="77">
        <f>IF(G4007&gt;Variables!$G$9,0,1)</f>
        <v>1</v>
      </c>
      <c r="AM4007" s="77">
        <f>IF(AND(K4007&gt;Variables!$G$10,K4007&lt;Variables!$G$11),0,1)</f>
        <v>1</v>
      </c>
      <c r="AN4007" s="77">
        <f>IF(H4007&lt;Variables!$G$13,1,0)</f>
        <v>1</v>
      </c>
      <c r="AO4007" s="77">
        <f>IF(R4007&lt;Variables!$G$12,0,1)</f>
        <v>1</v>
      </c>
      <c r="AP4007" s="78">
        <f t="shared" si="127"/>
        <v>0</v>
      </c>
      <c r="AQ4007" s="77">
        <f>IF(V4007&lt;Variables!$G$15,1,0)</f>
        <v>1</v>
      </c>
      <c r="AR4007" s="77">
        <v>1</v>
      </c>
      <c r="AS4007" s="77">
        <v>0</v>
      </c>
      <c r="AT4007" s="77">
        <v>0</v>
      </c>
      <c r="AU4007" s="77">
        <v>0</v>
      </c>
      <c r="BA4007" s="77">
        <v>2</v>
      </c>
    </row>
    <row r="4008" spans="3:53" x14ac:dyDescent="0.25">
      <c r="C4008" s="77" t="s">
        <v>529</v>
      </c>
      <c r="D4008" s="77" t="s">
        <v>525</v>
      </c>
      <c r="E4008" s="77">
        <v>1.51</v>
      </c>
      <c r="F4008" s="77">
        <v>11.85</v>
      </c>
      <c r="G4008" s="77">
        <v>10.95</v>
      </c>
      <c r="H4008" s="77">
        <v>550.02</v>
      </c>
      <c r="I4008" s="77">
        <v>-18.079000000000001</v>
      </c>
      <c r="J4008" s="77" t="s">
        <v>74</v>
      </c>
      <c r="K4008" s="77">
        <v>39.119999999999997</v>
      </c>
      <c r="L4008" s="77">
        <v>1.558665</v>
      </c>
      <c r="M4008" s="77">
        <v>-2.4806485036874468</v>
      </c>
      <c r="N4008" s="77">
        <v>1.5653600000000001</v>
      </c>
      <c r="O4008" s="77">
        <v>-2.89773598405479</v>
      </c>
      <c r="P4008" s="77">
        <v>12390000</v>
      </c>
      <c r="Q4008" s="77">
        <v>3050000</v>
      </c>
      <c r="R4008" s="77">
        <v>4.0599999999999996</v>
      </c>
      <c r="S4008" s="77">
        <v>24.562000000000001</v>
      </c>
      <c r="T4008" s="77">
        <v>7.4009999999999989</v>
      </c>
      <c r="U4008" s="77">
        <v>14.542400000000001</v>
      </c>
      <c r="V4008" s="77">
        <v>2.2408345129761682</v>
      </c>
      <c r="AC4008" s="77">
        <v>1.9</v>
      </c>
      <c r="AD4008" s="77">
        <v>1.5</v>
      </c>
      <c r="AH4008" s="77">
        <f>IF(AND(M4008&lt;Variables!$G$6,M4008&gt;Variables!$G$5),0,1)</f>
        <v>0</v>
      </c>
      <c r="AI4008" s="77">
        <f t="shared" si="126"/>
        <v>1</v>
      </c>
      <c r="AJ4008" s="77">
        <f>IF(I4008&gt;Variables!$G$7,0,1)</f>
        <v>1</v>
      </c>
      <c r="AK4008" s="77">
        <f>IF(F4008&gt;Variables!$G$8,0,1)</f>
        <v>0</v>
      </c>
      <c r="AL4008" s="77">
        <f>IF(G4008&gt;Variables!$G$9,0,1)</f>
        <v>0</v>
      </c>
      <c r="AM4008" s="77">
        <f>IF(AND(K4008&gt;Variables!$G$10,K4008&lt;Variables!$G$11),0,1)</f>
        <v>1</v>
      </c>
      <c r="AN4008" s="77">
        <f>IF(H4008&lt;Variables!$G$13,1,0)</f>
        <v>1</v>
      </c>
      <c r="AO4008" s="77">
        <f>IF(R4008&lt;Variables!$G$12,0,1)</f>
        <v>1</v>
      </c>
      <c r="AP4008" s="78">
        <f t="shared" si="127"/>
        <v>0</v>
      </c>
      <c r="AQ4008" s="77">
        <f>IF(V4008&lt;Variables!$G$15,1,0)</f>
        <v>1</v>
      </c>
      <c r="AR4008" s="77">
        <v>1</v>
      </c>
      <c r="AS4008" s="77">
        <v>0</v>
      </c>
      <c r="AT4008" s="77">
        <v>0</v>
      </c>
      <c r="AU4008" s="77">
        <v>0</v>
      </c>
      <c r="BA4008" s="77">
        <v>2</v>
      </c>
    </row>
    <row r="4009" spans="3:53" x14ac:dyDescent="0.25">
      <c r="C4009" s="77" t="s">
        <v>529</v>
      </c>
      <c r="D4009" s="77" t="s">
        <v>388</v>
      </c>
      <c r="E4009" s="77">
        <v>18.149999999999999</v>
      </c>
      <c r="F4009" s="77">
        <v>11.6</v>
      </c>
      <c r="G4009" s="77">
        <v>7.99</v>
      </c>
      <c r="H4009" s="77">
        <v>323.14</v>
      </c>
      <c r="I4009" s="77">
        <v>78761.13</v>
      </c>
      <c r="J4009" s="77" t="s">
        <v>74</v>
      </c>
      <c r="K4009" s="77">
        <v>38.15</v>
      </c>
      <c r="L4009" s="77">
        <v>18.521775000000002</v>
      </c>
      <c r="M4009" s="77">
        <v>-1.4673269705522181</v>
      </c>
      <c r="N4009" s="77">
        <v>19.119289999999999</v>
      </c>
      <c r="O4009" s="77">
        <v>-4.5466646512501221</v>
      </c>
      <c r="P4009" s="77">
        <v>7530000</v>
      </c>
      <c r="Q4009" s="77">
        <v>3470000</v>
      </c>
      <c r="R4009" s="77">
        <v>2.17</v>
      </c>
      <c r="S4009" s="77">
        <v>24.562000000000001</v>
      </c>
      <c r="T4009" s="77">
        <v>7.4009999999999989</v>
      </c>
      <c r="U4009" s="77">
        <v>14.542400000000001</v>
      </c>
      <c r="V4009" s="77">
        <v>2.232168463786544</v>
      </c>
      <c r="AC4009" s="77">
        <v>22.68</v>
      </c>
      <c r="AD4009" s="77">
        <v>18.059999999999999</v>
      </c>
      <c r="AH4009" s="77">
        <f>IF(AND(M4009&lt;Variables!$G$6,M4009&gt;Variables!$G$5),0,1)</f>
        <v>0</v>
      </c>
      <c r="AI4009" s="77">
        <f t="shared" si="126"/>
        <v>1</v>
      </c>
      <c r="AJ4009" s="77">
        <f>IF(I4009&gt;Variables!$G$7,0,1)</f>
        <v>0</v>
      </c>
      <c r="AK4009" s="77">
        <f>IF(F4009&gt;Variables!$G$8,0,1)</f>
        <v>0</v>
      </c>
      <c r="AL4009" s="77">
        <f>IF(G4009&gt;Variables!$G$9,0,1)</f>
        <v>1</v>
      </c>
      <c r="AM4009" s="77">
        <f>IF(AND(K4009&gt;Variables!$G$10,K4009&lt;Variables!$G$11),0,1)</f>
        <v>1</v>
      </c>
      <c r="AN4009" s="77">
        <f>IF(H4009&lt;Variables!$G$13,1,0)</f>
        <v>1</v>
      </c>
      <c r="AO4009" s="77">
        <f>IF(R4009&lt;Variables!$G$12,0,1)</f>
        <v>0</v>
      </c>
      <c r="AP4009" s="78">
        <f t="shared" si="127"/>
        <v>0</v>
      </c>
      <c r="AQ4009" s="77">
        <f>IF(V4009&lt;Variables!$G$15,1,0)</f>
        <v>1</v>
      </c>
      <c r="AR4009" s="77">
        <v>1</v>
      </c>
      <c r="AS4009" s="77">
        <v>0</v>
      </c>
      <c r="AT4009" s="77">
        <v>0</v>
      </c>
      <c r="AU4009" s="77">
        <v>0</v>
      </c>
      <c r="BA4009" s="77">
        <v>2</v>
      </c>
    </row>
    <row r="4010" spans="3:53" x14ac:dyDescent="0.25">
      <c r="C4010" s="77" t="s">
        <v>529</v>
      </c>
      <c r="D4010" s="77" t="s">
        <v>365</v>
      </c>
      <c r="E4010" s="77">
        <v>59.68</v>
      </c>
      <c r="F4010" s="77">
        <v>7.07</v>
      </c>
      <c r="G4010" s="77">
        <v>6.21</v>
      </c>
      <c r="H4010" s="77">
        <v>2540</v>
      </c>
      <c r="I4010" s="77">
        <v>205.261</v>
      </c>
      <c r="J4010" s="77" t="s">
        <v>74</v>
      </c>
      <c r="K4010" s="77">
        <v>67.37</v>
      </c>
      <c r="L4010" s="77">
        <v>58.981915000000001</v>
      </c>
      <c r="M4010" s="77">
        <v>0.86142506563240828</v>
      </c>
      <c r="N4010" s="77">
        <v>58.787675999999998</v>
      </c>
      <c r="O4010" s="77">
        <v>1.19467896638744</v>
      </c>
      <c r="P4010" s="77">
        <v>1102000</v>
      </c>
      <c r="Q4010" s="77">
        <v>1892000</v>
      </c>
      <c r="R4010" s="77">
        <v>0.57999999999999996</v>
      </c>
      <c r="S4010" s="77">
        <v>24.562000000000001</v>
      </c>
      <c r="T4010" s="77">
        <v>7.4009999999999989</v>
      </c>
      <c r="U4010" s="77">
        <v>14.542400000000001</v>
      </c>
      <c r="V4010" s="77">
        <v>2.481343138903136</v>
      </c>
      <c r="AC4010" s="77">
        <v>59.68</v>
      </c>
      <c r="AD4010" s="77">
        <v>56.17</v>
      </c>
      <c r="AH4010" s="77">
        <f>IF(AND(M4010&lt;Variables!$G$6,M4010&gt;Variables!$G$5),0,1)</f>
        <v>1</v>
      </c>
      <c r="AI4010" s="77">
        <f t="shared" si="126"/>
        <v>0</v>
      </c>
      <c r="AJ4010" s="77">
        <f>IF(I4010&gt;Variables!$G$7,0,1)</f>
        <v>0</v>
      </c>
      <c r="AK4010" s="77">
        <f>IF(F4010&gt;Variables!$G$8,0,1)</f>
        <v>1</v>
      </c>
      <c r="AL4010" s="77">
        <f>IF(G4010&gt;Variables!$G$9,0,1)</f>
        <v>1</v>
      </c>
      <c r="AM4010" s="77">
        <f>IF(AND(K4010&gt;Variables!$G$10,K4010&lt;Variables!$G$11),0,1)</f>
        <v>0</v>
      </c>
      <c r="AN4010" s="77">
        <f>IF(H4010&lt;Variables!$G$13,1,0)</f>
        <v>0</v>
      </c>
      <c r="AO4010" s="77">
        <f>IF(R4010&lt;Variables!$G$12,0,1)</f>
        <v>0</v>
      </c>
      <c r="AP4010" s="78">
        <f t="shared" si="127"/>
        <v>0</v>
      </c>
      <c r="AQ4010" s="77">
        <f>IF(V4010&lt;Variables!$G$15,1,0)</f>
        <v>1</v>
      </c>
      <c r="AR4010" s="77">
        <v>0</v>
      </c>
      <c r="AS4010" s="77">
        <v>0</v>
      </c>
      <c r="AT4010" s="77">
        <v>1</v>
      </c>
      <c r="AU4010" s="77">
        <v>0</v>
      </c>
      <c r="BA4010" s="77">
        <v>-2.25</v>
      </c>
    </row>
    <row r="4011" spans="3:53" x14ac:dyDescent="0.25">
      <c r="C4011" s="77" t="s">
        <v>531</v>
      </c>
      <c r="D4011" s="77" t="s">
        <v>516</v>
      </c>
      <c r="E4011" s="77">
        <v>1.81</v>
      </c>
      <c r="F4011" s="77">
        <v>8.5500000000000007</v>
      </c>
      <c r="G4011" s="77">
        <v>8.52</v>
      </c>
      <c r="H4011" s="77">
        <v>-99999</v>
      </c>
      <c r="I4011" s="77">
        <v>-4.7E-2</v>
      </c>
      <c r="J4011" s="77" t="s">
        <v>74</v>
      </c>
      <c r="K4011" s="77">
        <v>-99999</v>
      </c>
      <c r="L4011" s="77">
        <v>1.91</v>
      </c>
      <c r="M4011" s="77">
        <v>0</v>
      </c>
      <c r="N4011" s="77">
        <v>1.878333333333333</v>
      </c>
      <c r="O4011" s="77">
        <v>1.6858917480035529</v>
      </c>
      <c r="P4011" s="77">
        <v>51068</v>
      </c>
      <c r="Q4011" s="77">
        <v>14745</v>
      </c>
      <c r="R4011" s="77">
        <v>3.46</v>
      </c>
      <c r="S4011" s="77">
        <v>24.800999999999998</v>
      </c>
      <c r="T4011" s="77">
        <v>7.4949999999999992</v>
      </c>
      <c r="U4011" s="77">
        <v>14.731199999999999</v>
      </c>
      <c r="V4011" s="77">
        <v>-99999</v>
      </c>
      <c r="AC4011" s="77">
        <v>1.89</v>
      </c>
      <c r="AD4011" s="77">
        <v>1.802</v>
      </c>
      <c r="AH4011" s="77">
        <f>IF(AND(M4011&lt;Variables!$G$6,M4011&gt;Variables!$G$5),0,1)</f>
        <v>1</v>
      </c>
      <c r="AI4011" s="77">
        <f t="shared" si="126"/>
        <v>0</v>
      </c>
      <c r="AJ4011" s="77">
        <f>IF(I4011&gt;Variables!$G$7,0,1)</f>
        <v>1</v>
      </c>
      <c r="AK4011" s="77">
        <f>IF(F4011&gt;Variables!$G$8,0,1)</f>
        <v>1</v>
      </c>
      <c r="AL4011" s="77">
        <f>IF(G4011&gt;Variables!$G$9,0,1)</f>
        <v>1</v>
      </c>
      <c r="AM4011" s="77">
        <f>IF(AND(K4011&gt;Variables!$G$10,K4011&lt;Variables!$G$11),0,1)</f>
        <v>1</v>
      </c>
      <c r="AN4011" s="77">
        <f>IF(H4011&lt;Variables!$G$13,1,0)</f>
        <v>1</v>
      </c>
      <c r="AO4011" s="77">
        <f>IF(R4011&lt;Variables!$G$12,0,1)</f>
        <v>1</v>
      </c>
      <c r="AP4011" s="78">
        <f t="shared" si="127"/>
        <v>0</v>
      </c>
      <c r="AQ4011" s="77">
        <f>IF(V4011&lt;Variables!$G$15,1,0)</f>
        <v>1</v>
      </c>
      <c r="AR4011" s="77">
        <v>1</v>
      </c>
      <c r="AS4011" s="77">
        <v>0</v>
      </c>
      <c r="AT4011" s="77">
        <v>0</v>
      </c>
      <c r="AU4011" s="77">
        <v>0</v>
      </c>
      <c r="BA4011" s="77">
        <v>2</v>
      </c>
    </row>
    <row r="4012" spans="3:53" x14ac:dyDescent="0.25">
      <c r="C4012" s="77" t="s">
        <v>531</v>
      </c>
      <c r="D4012" s="77" t="s">
        <v>489</v>
      </c>
      <c r="E4012" s="77">
        <v>27.72</v>
      </c>
      <c r="F4012" s="77">
        <v>8</v>
      </c>
      <c r="G4012" s="77">
        <v>6.86</v>
      </c>
      <c r="H4012" s="77">
        <v>3040</v>
      </c>
      <c r="I4012" s="77">
        <v>6.4009999999999998</v>
      </c>
      <c r="J4012" s="77" t="s">
        <v>74</v>
      </c>
      <c r="K4012" s="77">
        <v>57.05</v>
      </c>
      <c r="L4012" s="77">
        <v>27.539468421052629</v>
      </c>
      <c r="M4012" s="77">
        <v>0.36504545915823389</v>
      </c>
      <c r="N4012" s="77">
        <v>27.523497959183668</v>
      </c>
      <c r="O4012" s="77">
        <v>0.42328210240245212</v>
      </c>
      <c r="P4012" s="77">
        <v>667426</v>
      </c>
      <c r="Q4012" s="77">
        <v>1247000</v>
      </c>
      <c r="R4012" s="77">
        <v>0.54</v>
      </c>
      <c r="S4012" s="77">
        <v>24.800999999999998</v>
      </c>
      <c r="T4012" s="77">
        <v>7.4949999999999992</v>
      </c>
      <c r="U4012" s="77">
        <v>14.731199999999999</v>
      </c>
      <c r="V4012" s="77">
        <v>2.42311434649524</v>
      </c>
      <c r="AC4012" s="77">
        <v>27.88</v>
      </c>
      <c r="AD4012" s="77">
        <v>27.055</v>
      </c>
      <c r="AH4012" s="77">
        <f>IF(AND(M4012&lt;Variables!$G$6,M4012&gt;Variables!$G$5),0,1)</f>
        <v>1</v>
      </c>
      <c r="AI4012" s="77">
        <f t="shared" si="126"/>
        <v>0</v>
      </c>
      <c r="AJ4012" s="77">
        <f>IF(I4012&gt;Variables!$G$7,0,1)</f>
        <v>1</v>
      </c>
      <c r="AK4012" s="77">
        <f>IF(F4012&gt;Variables!$G$8,0,1)</f>
        <v>1</v>
      </c>
      <c r="AL4012" s="77">
        <f>IF(G4012&gt;Variables!$G$9,0,1)</f>
        <v>1</v>
      </c>
      <c r="AM4012" s="77">
        <f>IF(AND(K4012&gt;Variables!$G$10,K4012&lt;Variables!$G$11),0,1)</f>
        <v>1</v>
      </c>
      <c r="AN4012" s="77">
        <f>IF(H4012&lt;Variables!$G$13,1,0)</f>
        <v>0</v>
      </c>
      <c r="AO4012" s="77">
        <f>IF(R4012&lt;Variables!$G$12,0,1)</f>
        <v>0</v>
      </c>
      <c r="AP4012" s="78">
        <f t="shared" si="127"/>
        <v>0</v>
      </c>
      <c r="AQ4012" s="77">
        <f>IF(V4012&lt;Variables!$G$15,1,0)</f>
        <v>1</v>
      </c>
      <c r="AR4012" s="77">
        <v>0</v>
      </c>
      <c r="AS4012" s="77">
        <v>1</v>
      </c>
      <c r="AT4012" s="77">
        <v>0</v>
      </c>
      <c r="AU4012" s="77">
        <v>0</v>
      </c>
      <c r="BA4012" s="77">
        <v>0.12</v>
      </c>
    </row>
    <row r="4013" spans="3:53" x14ac:dyDescent="0.25">
      <c r="C4013" s="77" t="s">
        <v>531</v>
      </c>
      <c r="D4013" s="77" t="s">
        <v>517</v>
      </c>
      <c r="E4013" s="77">
        <v>3.86</v>
      </c>
      <c r="F4013" s="77">
        <v>34.1</v>
      </c>
      <c r="G4013" s="77">
        <v>-0.46</v>
      </c>
      <c r="H4013" s="77">
        <v>-99999</v>
      </c>
      <c r="I4013" s="77">
        <v>0.875</v>
      </c>
      <c r="J4013" s="77" t="s">
        <v>74</v>
      </c>
      <c r="K4013" s="77">
        <v>-99999</v>
      </c>
      <c r="L4013" s="77">
        <v>-99999</v>
      </c>
      <c r="M4013" s="77">
        <v>-99999</v>
      </c>
      <c r="N4013" s="77">
        <v>-99999</v>
      </c>
      <c r="O4013" s="77">
        <v>-99999</v>
      </c>
      <c r="P4013" s="77">
        <v>40000</v>
      </c>
      <c r="Q4013" s="77">
        <v>0</v>
      </c>
      <c r="R4013" s="77">
        <v>1</v>
      </c>
      <c r="S4013" s="77">
        <v>24.800999999999998</v>
      </c>
      <c r="T4013" s="77">
        <v>7.4949999999999992</v>
      </c>
      <c r="U4013" s="77">
        <v>14.731199999999999</v>
      </c>
      <c r="V4013" s="77">
        <v>-99999</v>
      </c>
      <c r="AC4013" s="77">
        <v>-99999</v>
      </c>
      <c r="AD4013" s="77">
        <v>-99999</v>
      </c>
      <c r="AH4013" s="77">
        <f>IF(AND(M4013&lt;Variables!$G$6,M4013&gt;Variables!$G$5),0,1)</f>
        <v>1</v>
      </c>
      <c r="AI4013" s="77">
        <f t="shared" si="126"/>
        <v>1</v>
      </c>
      <c r="AJ4013" s="77">
        <f>IF(I4013&gt;Variables!$G$7,0,1)</f>
        <v>1</v>
      </c>
      <c r="AK4013" s="77">
        <f>IF(F4013&gt;Variables!$G$8,0,1)</f>
        <v>0</v>
      </c>
      <c r="AL4013" s="77">
        <f>IF(G4013&gt;Variables!$G$9,0,1)</f>
        <v>1</v>
      </c>
      <c r="AM4013" s="77">
        <f>IF(AND(K4013&gt;Variables!$G$10,K4013&lt;Variables!$G$11),0,1)</f>
        <v>1</v>
      </c>
      <c r="AN4013" s="77">
        <f>IF(H4013&lt;Variables!$G$13,1,0)</f>
        <v>1</v>
      </c>
      <c r="AO4013" s="77">
        <f>IF(R4013&lt;Variables!$G$12,0,1)</f>
        <v>0</v>
      </c>
      <c r="AP4013" s="78">
        <f t="shared" si="127"/>
        <v>0</v>
      </c>
      <c r="AQ4013" s="77">
        <f>IF(V4013&lt;Variables!$G$15,1,0)</f>
        <v>1</v>
      </c>
      <c r="AR4013" s="77">
        <v>0</v>
      </c>
      <c r="AS4013" s="77">
        <v>0</v>
      </c>
      <c r="AT4013" s="77">
        <v>0</v>
      </c>
      <c r="AU4013" s="77">
        <v>0</v>
      </c>
      <c r="BA4013" s="77">
        <v>0</v>
      </c>
    </row>
    <row r="4014" spans="3:53" x14ac:dyDescent="0.25">
      <c r="C4014" s="77" t="s">
        <v>531</v>
      </c>
      <c r="D4014" s="77" t="s">
        <v>530</v>
      </c>
      <c r="E4014" s="77">
        <v>52.61</v>
      </c>
      <c r="F4014" s="77">
        <v>9.27</v>
      </c>
      <c r="G4014" s="77">
        <v>0.28999999999999998</v>
      </c>
      <c r="H4014" s="77">
        <v>-99999</v>
      </c>
      <c r="I4014" s="77">
        <v>52.503999999999998</v>
      </c>
      <c r="J4014" s="77" t="s">
        <v>75</v>
      </c>
      <c r="K4014" s="77">
        <v>-99999</v>
      </c>
      <c r="L4014" s="77">
        <v>-99999</v>
      </c>
      <c r="M4014" s="77">
        <v>-99999</v>
      </c>
      <c r="N4014" s="77">
        <v>52.517499999999998</v>
      </c>
      <c r="O4014" s="77">
        <v>-0.1285285857095167</v>
      </c>
      <c r="P4014" s="77">
        <v>15306</v>
      </c>
      <c r="Q4014" s="77">
        <v>1670</v>
      </c>
      <c r="R4014" s="77">
        <v>9.17</v>
      </c>
      <c r="S4014" s="77">
        <v>24.800999999999998</v>
      </c>
      <c r="T4014" s="77">
        <v>7.4949999999999992</v>
      </c>
      <c r="U4014" s="77">
        <v>14.731199999999999</v>
      </c>
      <c r="V4014" s="77">
        <v>-99999</v>
      </c>
      <c r="AC4014" s="77">
        <v>52.45</v>
      </c>
      <c r="AD4014" s="77">
        <v>52.45</v>
      </c>
      <c r="AH4014" s="77">
        <f>IF(AND(M4014&lt;Variables!$G$6,M4014&gt;Variables!$G$5),0,1)</f>
        <v>1</v>
      </c>
      <c r="AI4014" s="77">
        <f t="shared" si="126"/>
        <v>1</v>
      </c>
      <c r="AJ4014" s="77">
        <f>IF(I4014&gt;Variables!$G$7,0,1)</f>
        <v>0</v>
      </c>
      <c r="AK4014" s="77">
        <f>IF(F4014&gt;Variables!$G$8,0,1)</f>
        <v>0</v>
      </c>
      <c r="AL4014" s="77">
        <f>IF(G4014&gt;Variables!$G$9,0,1)</f>
        <v>1</v>
      </c>
      <c r="AM4014" s="77">
        <f>IF(AND(K4014&gt;Variables!$G$10,K4014&lt;Variables!$G$11),0,1)</f>
        <v>1</v>
      </c>
      <c r="AN4014" s="77">
        <f>IF(H4014&lt;Variables!$G$13,1,0)</f>
        <v>1</v>
      </c>
      <c r="AO4014" s="77">
        <f>IF(R4014&lt;Variables!$G$12,0,1)</f>
        <v>1</v>
      </c>
      <c r="AP4014" s="78">
        <f t="shared" si="127"/>
        <v>1</v>
      </c>
      <c r="AQ4014" s="77">
        <f>IF(V4014&lt;Variables!$G$15,1,0)</f>
        <v>1</v>
      </c>
      <c r="AR4014" s="77">
        <v>0</v>
      </c>
      <c r="AS4014" s="77">
        <v>0</v>
      </c>
      <c r="AT4014" s="77">
        <v>0</v>
      </c>
      <c r="AU4014" s="77">
        <v>0</v>
      </c>
      <c r="BA4014" s="77">
        <v>0</v>
      </c>
    </row>
    <row r="4015" spans="3:53" x14ac:dyDescent="0.25">
      <c r="C4015" s="77" t="s">
        <v>531</v>
      </c>
      <c r="D4015" s="77" t="s">
        <v>524</v>
      </c>
      <c r="E4015" s="77">
        <v>9.16</v>
      </c>
      <c r="F4015" s="77">
        <v>47.99</v>
      </c>
      <c r="G4015" s="77">
        <v>47.67</v>
      </c>
      <c r="H4015" s="77">
        <v>208.66</v>
      </c>
      <c r="I4015" s="77">
        <v>-7.88</v>
      </c>
      <c r="J4015" s="77" t="s">
        <v>75</v>
      </c>
      <c r="K4015" s="77">
        <v>73.849999999999994</v>
      </c>
      <c r="L4015" s="77">
        <v>8.3860849999999996</v>
      </c>
      <c r="M4015" s="77">
        <v>7.2407446382906926</v>
      </c>
      <c r="N4015" s="77">
        <v>7.6287920000000007</v>
      </c>
      <c r="O4015" s="77">
        <v>17.886291827067762</v>
      </c>
      <c r="P4015" s="77">
        <v>45140000</v>
      </c>
      <c r="Q4015" s="77">
        <v>18770000</v>
      </c>
      <c r="R4015" s="77">
        <v>2.4</v>
      </c>
      <c r="S4015" s="77">
        <v>24.800999999999998</v>
      </c>
      <c r="T4015" s="77">
        <v>7.4949999999999992</v>
      </c>
      <c r="U4015" s="77">
        <v>14.731199999999999</v>
      </c>
      <c r="V4015" s="77">
        <v>1.9270928376125449</v>
      </c>
      <c r="AC4015" s="77">
        <v>9.35</v>
      </c>
      <c r="AD4015" s="77">
        <v>7.22</v>
      </c>
      <c r="AH4015" s="77">
        <f>IF(AND(M4015&lt;Variables!$G$6,M4015&gt;Variables!$G$5),0,1)</f>
        <v>1</v>
      </c>
      <c r="AI4015" s="77">
        <f t="shared" si="126"/>
        <v>0</v>
      </c>
      <c r="AJ4015" s="77">
        <f>IF(I4015&gt;Variables!$G$7,0,1)</f>
        <v>1</v>
      </c>
      <c r="AK4015" s="77">
        <f>IF(F4015&gt;Variables!$G$8,0,1)</f>
        <v>0</v>
      </c>
      <c r="AL4015" s="77">
        <f>IF(G4015&gt;Variables!$G$9,0,1)</f>
        <v>0</v>
      </c>
      <c r="AM4015" s="77">
        <f>IF(AND(K4015&gt;Variables!$G$10,K4015&lt;Variables!$G$11),0,1)</f>
        <v>1</v>
      </c>
      <c r="AN4015" s="77">
        <f>IF(H4015&lt;Variables!$G$13,1,0)</f>
        <v>1</v>
      </c>
      <c r="AO4015" s="77">
        <f>IF(R4015&lt;Variables!$G$12,0,1)</f>
        <v>1</v>
      </c>
      <c r="AP4015" s="78">
        <f t="shared" si="127"/>
        <v>1</v>
      </c>
      <c r="AQ4015" s="77">
        <f>IF(V4015&lt;Variables!$G$15,1,0)</f>
        <v>1</v>
      </c>
      <c r="AR4015" s="77">
        <v>0</v>
      </c>
      <c r="AS4015" s="77">
        <v>0</v>
      </c>
      <c r="AT4015" s="77">
        <v>1</v>
      </c>
      <c r="AU4015" s="77">
        <v>0</v>
      </c>
      <c r="BA4015" s="77">
        <v>-2.25</v>
      </c>
    </row>
    <row r="4016" spans="3:53" x14ac:dyDescent="0.25">
      <c r="C4016" s="77" t="s">
        <v>531</v>
      </c>
      <c r="D4016" s="77" t="s">
        <v>511</v>
      </c>
      <c r="E4016" s="77">
        <v>7.47</v>
      </c>
      <c r="F4016" s="77">
        <v>7.9</v>
      </c>
      <c r="G4016" s="77">
        <v>6.28</v>
      </c>
      <c r="H4016" s="77">
        <v>1820</v>
      </c>
      <c r="I4016" s="77">
        <v>654.46699999999998</v>
      </c>
      <c r="J4016" s="77" t="s">
        <v>74</v>
      </c>
      <c r="K4016" s="77">
        <v>60.86</v>
      </c>
      <c r="L4016" s="77">
        <v>7.4139350000000004</v>
      </c>
      <c r="M4016" s="77">
        <v>0.63346927104161632</v>
      </c>
      <c r="N4016" s="77">
        <v>7.432696</v>
      </c>
      <c r="O4016" s="77">
        <v>0.37945854371011101</v>
      </c>
      <c r="P4016" s="77">
        <v>4787000</v>
      </c>
      <c r="Q4016" s="77">
        <v>8048999.9999999991</v>
      </c>
      <c r="R4016" s="77">
        <v>0.59</v>
      </c>
      <c r="S4016" s="77">
        <v>24.800999999999998</v>
      </c>
      <c r="T4016" s="77">
        <v>7.4949999999999992</v>
      </c>
      <c r="U4016" s="77">
        <v>14.731199999999999</v>
      </c>
      <c r="V4016" s="77">
        <v>2.443171471446135</v>
      </c>
      <c r="AC4016" s="77">
        <v>7.48</v>
      </c>
      <c r="AD4016" s="77">
        <v>7.01</v>
      </c>
      <c r="AH4016" s="77">
        <f>IF(AND(M4016&lt;Variables!$G$6,M4016&gt;Variables!$G$5),0,1)</f>
        <v>1</v>
      </c>
      <c r="AI4016" s="77">
        <f t="shared" si="126"/>
        <v>1</v>
      </c>
      <c r="AJ4016" s="77">
        <f>IF(I4016&gt;Variables!$G$7,0,1)</f>
        <v>0</v>
      </c>
      <c r="AK4016" s="77">
        <f>IF(F4016&gt;Variables!$G$8,0,1)</f>
        <v>1</v>
      </c>
      <c r="AL4016" s="77">
        <f>IF(G4016&gt;Variables!$G$9,0,1)</f>
        <v>1</v>
      </c>
      <c r="AM4016" s="77">
        <f>IF(AND(K4016&gt;Variables!$G$10,K4016&lt;Variables!$G$11),0,1)</f>
        <v>1</v>
      </c>
      <c r="AN4016" s="77">
        <f>IF(H4016&lt;Variables!$G$13,1,0)</f>
        <v>0</v>
      </c>
      <c r="AO4016" s="77">
        <f>IF(R4016&lt;Variables!$G$12,0,1)</f>
        <v>0</v>
      </c>
      <c r="AP4016" s="78">
        <f t="shared" si="127"/>
        <v>0</v>
      </c>
      <c r="AQ4016" s="77">
        <f>IF(V4016&lt;Variables!$G$15,1,0)</f>
        <v>1</v>
      </c>
      <c r="AR4016" s="77">
        <v>0</v>
      </c>
      <c r="AS4016" s="77">
        <v>0</v>
      </c>
      <c r="AT4016" s="77">
        <v>1</v>
      </c>
      <c r="AU4016" s="77">
        <v>0</v>
      </c>
      <c r="BA4016" s="77">
        <v>-2.25</v>
      </c>
    </row>
    <row r="4017" spans="3:53" x14ac:dyDescent="0.25">
      <c r="C4017" s="77" t="s">
        <v>531</v>
      </c>
      <c r="D4017" s="77" t="s">
        <v>488</v>
      </c>
      <c r="E4017" s="77">
        <v>7.13</v>
      </c>
      <c r="F4017" s="77">
        <v>55.23</v>
      </c>
      <c r="G4017" s="77">
        <v>-2.15</v>
      </c>
      <c r="H4017" s="77">
        <v>125.36</v>
      </c>
      <c r="I4017" s="77">
        <v>14.311</v>
      </c>
      <c r="J4017" s="77" t="s">
        <v>75</v>
      </c>
      <c r="K4017" s="77">
        <v>44.23</v>
      </c>
      <c r="L4017" s="77">
        <v>7.2573850000000011</v>
      </c>
      <c r="M4017" s="77">
        <v>-2.7886766376594512</v>
      </c>
      <c r="N4017" s="77">
        <v>7.2487400000000006</v>
      </c>
      <c r="O4017" s="77">
        <v>-2.6727403659118809</v>
      </c>
      <c r="P4017" s="77">
        <v>105990000</v>
      </c>
      <c r="Q4017" s="77">
        <v>525460</v>
      </c>
      <c r="R4017" s="77">
        <v>201.71</v>
      </c>
      <c r="S4017" s="77">
        <v>24.800999999999998</v>
      </c>
      <c r="T4017" s="77">
        <v>7.4949999999999992</v>
      </c>
      <c r="U4017" s="77">
        <v>14.731199999999999</v>
      </c>
      <c r="V4017" s="77">
        <v>2.3332585543715809</v>
      </c>
      <c r="AC4017" s="77">
        <v>7.75</v>
      </c>
      <c r="AD4017" s="77">
        <v>6.1517999999999997</v>
      </c>
      <c r="AH4017" s="77">
        <f>IF(AND(M4017&lt;Variables!$G$6,M4017&gt;Variables!$G$5),0,1)</f>
        <v>0</v>
      </c>
      <c r="AI4017" s="77">
        <f t="shared" si="126"/>
        <v>0</v>
      </c>
      <c r="AJ4017" s="77">
        <f>IF(I4017&gt;Variables!$G$7,0,1)</f>
        <v>1</v>
      </c>
      <c r="AK4017" s="77">
        <f>IF(F4017&gt;Variables!$G$8,0,1)</f>
        <v>0</v>
      </c>
      <c r="AL4017" s="77">
        <f>IF(G4017&gt;Variables!$G$9,0,1)</f>
        <v>1</v>
      </c>
      <c r="AM4017" s="77">
        <f>IF(AND(K4017&gt;Variables!$G$10,K4017&lt;Variables!$G$11),0,1)</f>
        <v>1</v>
      </c>
      <c r="AN4017" s="77">
        <f>IF(H4017&lt;Variables!$G$13,1,0)</f>
        <v>1</v>
      </c>
      <c r="AO4017" s="77">
        <f>IF(R4017&lt;Variables!$G$12,0,1)</f>
        <v>1</v>
      </c>
      <c r="AP4017" s="78">
        <f t="shared" si="127"/>
        <v>1</v>
      </c>
      <c r="AQ4017" s="77">
        <f>IF(V4017&lt;Variables!$G$15,1,0)</f>
        <v>1</v>
      </c>
      <c r="AR4017" s="77">
        <v>0</v>
      </c>
      <c r="AS4017" s="77">
        <v>0</v>
      </c>
      <c r="AT4017" s="77">
        <v>1</v>
      </c>
      <c r="AU4017" s="77">
        <v>0</v>
      </c>
      <c r="BA4017" s="77">
        <v>-2.25</v>
      </c>
    </row>
    <row r="4018" spans="3:53" x14ac:dyDescent="0.25">
      <c r="C4018" s="77" t="s">
        <v>531</v>
      </c>
      <c r="D4018" s="77" t="s">
        <v>512</v>
      </c>
      <c r="E4018" s="77">
        <v>31.77</v>
      </c>
      <c r="F4018" s="77">
        <v>16.8</v>
      </c>
      <c r="G4018" s="77">
        <v>9.65</v>
      </c>
      <c r="H4018" s="77">
        <v>1140</v>
      </c>
      <c r="I4018" s="77">
        <v>1562.097</v>
      </c>
      <c r="J4018" s="77" t="s">
        <v>75</v>
      </c>
      <c r="K4018" s="77">
        <v>52.55</v>
      </c>
      <c r="L4018" s="77">
        <v>31.51446842105263</v>
      </c>
      <c r="M4018" s="77">
        <v>-7.7641865081518963E-2</v>
      </c>
      <c r="N4018" s="77">
        <v>31.323336956521739</v>
      </c>
      <c r="O4018" s="77">
        <v>0.53207307928142744</v>
      </c>
      <c r="P4018" s="77">
        <v>253200</v>
      </c>
      <c r="Q4018" s="77">
        <v>282830</v>
      </c>
      <c r="R4018" s="77">
        <v>0.9</v>
      </c>
      <c r="S4018" s="77">
        <v>24.800999999999998</v>
      </c>
      <c r="T4018" s="77">
        <v>7.4949999999999992</v>
      </c>
      <c r="U4018" s="77">
        <v>14.731199999999999</v>
      </c>
      <c r="V4018" s="77">
        <v>2.3960084742433261</v>
      </c>
      <c r="AC4018" s="77">
        <v>32.82</v>
      </c>
      <c r="AD4018" s="77">
        <v>28.9</v>
      </c>
      <c r="AH4018" s="77">
        <f>IF(AND(M4018&lt;Variables!$G$6,M4018&gt;Variables!$G$5),0,1)</f>
        <v>1</v>
      </c>
      <c r="AI4018" s="77">
        <f t="shared" ref="AI4018:AI4081" si="128">IF(L4018&gt;N4018,0,1)</f>
        <v>0</v>
      </c>
      <c r="AJ4018" s="77">
        <f>IF(I4018&gt;Variables!$G$7,0,1)</f>
        <v>0</v>
      </c>
      <c r="AK4018" s="77">
        <f>IF(F4018&gt;Variables!$G$8,0,1)</f>
        <v>0</v>
      </c>
      <c r="AL4018" s="77">
        <f>IF(G4018&gt;Variables!$G$9,0,1)</f>
        <v>1</v>
      </c>
      <c r="AM4018" s="77">
        <f>IF(AND(K4018&gt;Variables!$G$10,K4018&lt;Variables!$G$11),0,1)</f>
        <v>1</v>
      </c>
      <c r="AN4018" s="77">
        <f>IF(H4018&lt;Variables!$G$13,1,0)</f>
        <v>1</v>
      </c>
      <c r="AO4018" s="77">
        <f>IF(R4018&lt;Variables!$G$12,0,1)</f>
        <v>0</v>
      </c>
      <c r="AP4018" s="78">
        <f t="shared" ref="AP4018:AP4081" si="129">IF(J4018="Pass", 0,1)</f>
        <v>1</v>
      </c>
      <c r="AQ4018" s="77">
        <f>IF(V4018&lt;Variables!$G$15,1,0)</f>
        <v>1</v>
      </c>
      <c r="AR4018" s="77">
        <v>1</v>
      </c>
      <c r="AS4018" s="77">
        <v>0</v>
      </c>
      <c r="AT4018" s="77">
        <v>0</v>
      </c>
      <c r="AU4018" s="77">
        <v>0</v>
      </c>
      <c r="BA4018" s="77">
        <v>2</v>
      </c>
    </row>
    <row r="4019" spans="3:53" x14ac:dyDescent="0.25">
      <c r="C4019" s="77" t="s">
        <v>531</v>
      </c>
      <c r="D4019" s="77" t="s">
        <v>495</v>
      </c>
      <c r="E4019" s="77">
        <v>5.54</v>
      </c>
      <c r="F4019" s="77">
        <v>14.53</v>
      </c>
      <c r="G4019" s="77">
        <v>7.39</v>
      </c>
      <c r="H4019" s="77">
        <v>37.92</v>
      </c>
      <c r="I4019" s="77">
        <v>-0.11899999999999999</v>
      </c>
      <c r="J4019" s="77" t="s">
        <v>75</v>
      </c>
      <c r="K4019" s="77">
        <v>45.2</v>
      </c>
      <c r="L4019" s="77">
        <v>5.5965999999999996</v>
      </c>
      <c r="M4019" s="77">
        <v>-2.858878604868513E-2</v>
      </c>
      <c r="N4019" s="77">
        <v>5.7762480000000016</v>
      </c>
      <c r="O4019" s="77">
        <v>-3.1378154123576718</v>
      </c>
      <c r="P4019" s="77">
        <v>1070000</v>
      </c>
      <c r="Q4019" s="77">
        <v>117980</v>
      </c>
      <c r="R4019" s="77">
        <v>9.07</v>
      </c>
      <c r="S4019" s="77">
        <v>24.800999999999998</v>
      </c>
      <c r="T4019" s="77">
        <v>7.4949999999999992</v>
      </c>
      <c r="U4019" s="77">
        <v>14.731199999999999</v>
      </c>
      <c r="V4019" s="77">
        <v>2.3176189992495448</v>
      </c>
      <c r="AC4019" s="77">
        <v>5.6197999999999997</v>
      </c>
      <c r="AD4019" s="77">
        <v>5.15</v>
      </c>
      <c r="AH4019" s="77">
        <f>IF(AND(M4019&lt;Variables!$G$6,M4019&gt;Variables!$G$5),0,1)</f>
        <v>1</v>
      </c>
      <c r="AI4019" s="77">
        <f t="shared" si="128"/>
        <v>1</v>
      </c>
      <c r="AJ4019" s="77">
        <f>IF(I4019&gt;Variables!$G$7,0,1)</f>
        <v>1</v>
      </c>
      <c r="AK4019" s="77">
        <f>IF(F4019&gt;Variables!$G$8,0,1)</f>
        <v>0</v>
      </c>
      <c r="AL4019" s="77">
        <f>IF(G4019&gt;Variables!$G$9,0,1)</f>
        <v>1</v>
      </c>
      <c r="AM4019" s="77">
        <f>IF(AND(K4019&gt;Variables!$G$10,K4019&lt;Variables!$G$11),0,1)</f>
        <v>1</v>
      </c>
      <c r="AN4019" s="77">
        <f>IF(H4019&lt;Variables!$G$13,1,0)</f>
        <v>1</v>
      </c>
      <c r="AO4019" s="77">
        <f>IF(R4019&lt;Variables!$G$12,0,1)</f>
        <v>1</v>
      </c>
      <c r="AP4019" s="78">
        <f t="shared" si="129"/>
        <v>1</v>
      </c>
      <c r="AQ4019" s="77">
        <f>IF(V4019&lt;Variables!$G$15,1,0)</f>
        <v>1</v>
      </c>
      <c r="AR4019" s="77">
        <v>0</v>
      </c>
      <c r="AS4019" s="77">
        <v>0</v>
      </c>
      <c r="AT4019" s="77">
        <v>1</v>
      </c>
      <c r="AU4019" s="77">
        <v>0</v>
      </c>
      <c r="BA4019" s="77">
        <v>-2.25</v>
      </c>
    </row>
    <row r="4020" spans="3:53" x14ac:dyDescent="0.25">
      <c r="C4020" s="77" t="s">
        <v>531</v>
      </c>
      <c r="D4020" s="77" t="s">
        <v>501</v>
      </c>
      <c r="E4020" s="77">
        <v>29.33</v>
      </c>
      <c r="F4020" s="77">
        <v>12.55</v>
      </c>
      <c r="G4020" s="77">
        <v>8.85</v>
      </c>
      <c r="H4020" s="77">
        <v>3860</v>
      </c>
      <c r="I4020" s="77">
        <v>0.03</v>
      </c>
      <c r="J4020" s="77" t="s">
        <v>75</v>
      </c>
      <c r="K4020" s="77">
        <v>70.86</v>
      </c>
      <c r="L4020" s="77">
        <v>28.834456249999999</v>
      </c>
      <c r="M4020" s="77">
        <v>1.0596480382736599</v>
      </c>
      <c r="N4020" s="77">
        <v>28.745259090909091</v>
      </c>
      <c r="O4020" s="77">
        <v>1.373238306332585</v>
      </c>
      <c r="P4020" s="77">
        <v>224786</v>
      </c>
      <c r="Q4020" s="77">
        <v>245553</v>
      </c>
      <c r="R4020" s="77">
        <v>0.92</v>
      </c>
      <c r="S4020" s="77">
        <v>24.800999999999998</v>
      </c>
      <c r="T4020" s="77">
        <v>7.4949999999999992</v>
      </c>
      <c r="U4020" s="77">
        <v>14.731199999999999</v>
      </c>
      <c r="V4020" s="77">
        <v>2.4917216536744982</v>
      </c>
      <c r="AC4020" s="77">
        <v>30.89</v>
      </c>
      <c r="AD4020" s="77">
        <v>28.98</v>
      </c>
      <c r="AH4020" s="77">
        <f>IF(AND(M4020&lt;Variables!$G$6,M4020&gt;Variables!$G$5),0,1)</f>
        <v>1</v>
      </c>
      <c r="AI4020" s="77">
        <f t="shared" si="128"/>
        <v>0</v>
      </c>
      <c r="AJ4020" s="77">
        <f>IF(I4020&gt;Variables!$G$7,0,1)</f>
        <v>1</v>
      </c>
      <c r="AK4020" s="77">
        <f>IF(F4020&gt;Variables!$G$8,0,1)</f>
        <v>0</v>
      </c>
      <c r="AL4020" s="77">
        <f>IF(G4020&gt;Variables!$G$9,0,1)</f>
        <v>1</v>
      </c>
      <c r="AM4020" s="77">
        <f>IF(AND(K4020&gt;Variables!$G$10,K4020&lt;Variables!$G$11),0,1)</f>
        <v>1</v>
      </c>
      <c r="AN4020" s="77">
        <f>IF(H4020&lt;Variables!$G$13,1,0)</f>
        <v>0</v>
      </c>
      <c r="AO4020" s="77">
        <f>IF(R4020&lt;Variables!$G$12,0,1)</f>
        <v>0</v>
      </c>
      <c r="AP4020" s="78">
        <f t="shared" si="129"/>
        <v>1</v>
      </c>
      <c r="AQ4020" s="77">
        <f>IF(V4020&lt;Variables!$G$15,1,0)</f>
        <v>1</v>
      </c>
      <c r="AR4020" s="77">
        <v>1</v>
      </c>
      <c r="AS4020" s="77">
        <v>0</v>
      </c>
      <c r="AT4020" s="77">
        <v>0</v>
      </c>
      <c r="AU4020" s="77">
        <v>0</v>
      </c>
      <c r="BA4020" s="77">
        <v>2</v>
      </c>
    </row>
    <row r="4021" spans="3:53" x14ac:dyDescent="0.25">
      <c r="C4021" s="77" t="s">
        <v>531</v>
      </c>
      <c r="D4021" s="77" t="s">
        <v>507</v>
      </c>
      <c r="E4021" s="77">
        <v>26.03</v>
      </c>
      <c r="F4021" s="77">
        <v>8.4700000000000006</v>
      </c>
      <c r="G4021" s="77">
        <v>7.64</v>
      </c>
      <c r="H4021" s="77">
        <v>3900</v>
      </c>
      <c r="I4021" s="77">
        <v>238.80799999999999</v>
      </c>
      <c r="J4021" s="77" t="s">
        <v>75</v>
      </c>
      <c r="K4021" s="77">
        <v>45.51</v>
      </c>
      <c r="L4021" s="77">
        <v>26.202095</v>
      </c>
      <c r="M4021" s="77">
        <v>-0.46597419023175501</v>
      </c>
      <c r="N4021" s="77">
        <v>26.193919999999999</v>
      </c>
      <c r="O4021" s="77">
        <v>-0.43491008600469222</v>
      </c>
      <c r="P4021" s="77">
        <v>5158000</v>
      </c>
      <c r="Q4021" s="77">
        <v>9769000</v>
      </c>
      <c r="R4021" s="77">
        <v>0.53</v>
      </c>
      <c r="S4021" s="77">
        <v>24.800999999999998</v>
      </c>
      <c r="T4021" s="77">
        <v>7.4949999999999992</v>
      </c>
      <c r="U4021" s="77">
        <v>14.731199999999999</v>
      </c>
      <c r="V4021" s="77">
        <v>2.3265565857043882</v>
      </c>
      <c r="AC4021" s="77">
        <v>26.84</v>
      </c>
      <c r="AD4021" s="77">
        <v>25.58</v>
      </c>
      <c r="AH4021" s="77">
        <f>IF(AND(M4021&lt;Variables!$G$6,M4021&gt;Variables!$G$5),0,1)</f>
        <v>1</v>
      </c>
      <c r="AI4021" s="77">
        <f t="shared" si="128"/>
        <v>0</v>
      </c>
      <c r="AJ4021" s="77">
        <f>IF(I4021&gt;Variables!$G$7,0,1)</f>
        <v>0</v>
      </c>
      <c r="AK4021" s="77">
        <f>IF(F4021&gt;Variables!$G$8,0,1)</f>
        <v>1</v>
      </c>
      <c r="AL4021" s="77">
        <f>IF(G4021&gt;Variables!$G$9,0,1)</f>
        <v>1</v>
      </c>
      <c r="AM4021" s="77">
        <f>IF(AND(K4021&gt;Variables!$G$10,K4021&lt;Variables!$G$11),0,1)</f>
        <v>1</v>
      </c>
      <c r="AN4021" s="77">
        <f>IF(H4021&lt;Variables!$G$13,1,0)</f>
        <v>0</v>
      </c>
      <c r="AO4021" s="77">
        <f>IF(R4021&lt;Variables!$G$12,0,1)</f>
        <v>0</v>
      </c>
      <c r="AP4021" s="78">
        <f t="shared" si="129"/>
        <v>1</v>
      </c>
      <c r="AQ4021" s="77">
        <f>IF(V4021&lt;Variables!$G$15,1,0)</f>
        <v>1</v>
      </c>
      <c r="AR4021" s="77">
        <v>0</v>
      </c>
      <c r="AS4021" s="77">
        <v>1</v>
      </c>
      <c r="AT4021" s="77">
        <v>0</v>
      </c>
      <c r="AU4021" s="77">
        <v>0</v>
      </c>
      <c r="BA4021" s="77">
        <v>0.72</v>
      </c>
    </row>
    <row r="4022" spans="3:53" x14ac:dyDescent="0.25">
      <c r="C4022" s="77" t="s">
        <v>531</v>
      </c>
      <c r="D4022" s="77" t="s">
        <v>195</v>
      </c>
      <c r="E4022" s="77">
        <v>35.020000000000003</v>
      </c>
      <c r="F4022" s="77">
        <v>7.26</v>
      </c>
      <c r="G4022" s="77">
        <v>5.39</v>
      </c>
      <c r="H4022" s="77">
        <v>3910</v>
      </c>
      <c r="I4022" s="77">
        <v>7.2670000000000003</v>
      </c>
      <c r="J4022" s="77" t="s">
        <v>75</v>
      </c>
      <c r="K4022" s="77">
        <v>47.34</v>
      </c>
      <c r="L4022" s="77">
        <v>35.128473684210533</v>
      </c>
      <c r="M4022" s="77">
        <v>-0.36572521016838871</v>
      </c>
      <c r="N4022" s="77">
        <v>35.006983673469392</v>
      </c>
      <c r="O4022" s="77">
        <v>-1.9949372201081419E-2</v>
      </c>
      <c r="P4022" s="77">
        <v>320078</v>
      </c>
      <c r="Q4022" s="77">
        <v>698489</v>
      </c>
      <c r="R4022" s="77">
        <v>0.46</v>
      </c>
      <c r="S4022" s="77">
        <v>24.800999999999998</v>
      </c>
      <c r="T4022" s="77">
        <v>7.4949999999999992</v>
      </c>
      <c r="U4022" s="77">
        <v>14.731199999999999</v>
      </c>
      <c r="V4022" s="77">
        <v>2.3461417251418468</v>
      </c>
      <c r="AC4022" s="77">
        <v>35.200000000000003</v>
      </c>
      <c r="AD4022" s="77">
        <v>32.35</v>
      </c>
      <c r="AH4022" s="77">
        <f>IF(AND(M4022&lt;Variables!$G$6,M4022&gt;Variables!$G$5),0,1)</f>
        <v>1</v>
      </c>
      <c r="AI4022" s="77">
        <f t="shared" si="128"/>
        <v>0</v>
      </c>
      <c r="AJ4022" s="77">
        <f>IF(I4022&gt;Variables!$G$7,0,1)</f>
        <v>1</v>
      </c>
      <c r="AK4022" s="77">
        <f>IF(F4022&gt;Variables!$G$8,0,1)</f>
        <v>1</v>
      </c>
      <c r="AL4022" s="77">
        <f>IF(G4022&gt;Variables!$G$9,0,1)</f>
        <v>1</v>
      </c>
      <c r="AM4022" s="77">
        <f>IF(AND(K4022&gt;Variables!$G$10,K4022&lt;Variables!$G$11),0,1)</f>
        <v>1</v>
      </c>
      <c r="AN4022" s="77">
        <f>IF(H4022&lt;Variables!$G$13,1,0)</f>
        <v>0</v>
      </c>
      <c r="AO4022" s="77">
        <f>IF(R4022&lt;Variables!$G$12,0,1)</f>
        <v>0</v>
      </c>
      <c r="AP4022" s="78">
        <f t="shared" si="129"/>
        <v>1</v>
      </c>
      <c r="AQ4022" s="77">
        <f>IF(V4022&lt;Variables!$G$15,1,0)</f>
        <v>1</v>
      </c>
      <c r="AR4022" s="77">
        <v>0</v>
      </c>
      <c r="AS4022" s="77">
        <v>0</v>
      </c>
      <c r="AT4022" s="77">
        <v>1</v>
      </c>
      <c r="AU4022" s="77">
        <v>0</v>
      </c>
      <c r="BA4022" s="77">
        <v>-2.25</v>
      </c>
    </row>
    <row r="4023" spans="3:53" x14ac:dyDescent="0.25">
      <c r="C4023" s="77" t="s">
        <v>531</v>
      </c>
      <c r="D4023" s="77" t="s">
        <v>201</v>
      </c>
      <c r="E4023" s="77">
        <v>43.48</v>
      </c>
      <c r="F4023" s="77">
        <v>7.16</v>
      </c>
      <c r="G4023" s="77">
        <v>7.09</v>
      </c>
      <c r="H4023" s="77">
        <v>-99999</v>
      </c>
      <c r="I4023" s="77">
        <v>2917.7159999999999</v>
      </c>
      <c r="J4023" s="77" t="s">
        <v>75</v>
      </c>
      <c r="K4023" s="77">
        <v>53.56</v>
      </c>
      <c r="L4023" s="77">
        <v>43.414816666666667</v>
      </c>
      <c r="M4023" s="77">
        <v>-0.1032289667621217</v>
      </c>
      <c r="N4023" s="77">
        <v>42.98455238095238</v>
      </c>
      <c r="O4023" s="77">
        <v>0.89671195277683058</v>
      </c>
      <c r="P4023" s="77">
        <v>266071</v>
      </c>
      <c r="Q4023" s="77">
        <v>2055000</v>
      </c>
      <c r="R4023" s="77">
        <v>0.13</v>
      </c>
      <c r="S4023" s="77">
        <v>24.800999999999998</v>
      </c>
      <c r="T4023" s="77">
        <v>7.4949999999999992</v>
      </c>
      <c r="U4023" s="77">
        <v>14.731199999999999</v>
      </c>
      <c r="V4023" s="77">
        <v>2.4076268790472071</v>
      </c>
      <c r="AC4023" s="77">
        <v>45.98</v>
      </c>
      <c r="AD4023" s="77">
        <v>42.885300000000001</v>
      </c>
      <c r="AH4023" s="77">
        <f>IF(AND(M4023&lt;Variables!$G$6,M4023&gt;Variables!$G$5),0,1)</f>
        <v>1</v>
      </c>
      <c r="AI4023" s="77">
        <f t="shared" si="128"/>
        <v>0</v>
      </c>
      <c r="AJ4023" s="77">
        <f>IF(I4023&gt;Variables!$G$7,0,1)</f>
        <v>0</v>
      </c>
      <c r="AK4023" s="77">
        <f>IF(F4023&gt;Variables!$G$8,0,1)</f>
        <v>1</v>
      </c>
      <c r="AL4023" s="77">
        <f>IF(G4023&gt;Variables!$G$9,0,1)</f>
        <v>1</v>
      </c>
      <c r="AM4023" s="77">
        <f>IF(AND(K4023&gt;Variables!$G$10,K4023&lt;Variables!$G$11),0,1)</f>
        <v>1</v>
      </c>
      <c r="AN4023" s="77">
        <f>IF(H4023&lt;Variables!$G$13,1,0)</f>
        <v>1</v>
      </c>
      <c r="AO4023" s="77">
        <f>IF(R4023&lt;Variables!$G$12,0,1)</f>
        <v>0</v>
      </c>
      <c r="AP4023" s="78">
        <f t="shared" si="129"/>
        <v>1</v>
      </c>
      <c r="AQ4023" s="77">
        <f>IF(V4023&lt;Variables!$G$15,1,0)</f>
        <v>1</v>
      </c>
      <c r="AR4023" s="77">
        <v>1</v>
      </c>
      <c r="AS4023" s="77">
        <v>0</v>
      </c>
      <c r="AT4023" s="77">
        <v>0</v>
      </c>
      <c r="AU4023" s="77">
        <v>0</v>
      </c>
      <c r="BA4023" s="77">
        <v>0.63</v>
      </c>
    </row>
    <row r="4024" spans="3:53" x14ac:dyDescent="0.25">
      <c r="C4024" s="77" t="s">
        <v>531</v>
      </c>
      <c r="D4024" s="77" t="s">
        <v>503</v>
      </c>
      <c r="E4024" s="77">
        <v>9.0399999999999991</v>
      </c>
      <c r="F4024" s="77">
        <v>7.1</v>
      </c>
      <c r="G4024" s="77">
        <v>3.86</v>
      </c>
      <c r="H4024" s="77">
        <v>12980</v>
      </c>
      <c r="I4024" s="77">
        <v>-9.2999999999999999E-2</v>
      </c>
      <c r="J4024" s="77" t="s">
        <v>75</v>
      </c>
      <c r="K4024" s="77">
        <v>48.62</v>
      </c>
      <c r="L4024" s="77">
        <v>9.0417450000000006</v>
      </c>
      <c r="M4024" s="77">
        <v>-0.24049561229608901</v>
      </c>
      <c r="N4024" s="77">
        <v>8.9929299999999994</v>
      </c>
      <c r="O4024" s="77">
        <v>0.30101424118724551</v>
      </c>
      <c r="P4024" s="77">
        <v>3063000</v>
      </c>
      <c r="Q4024" s="77">
        <v>7830000</v>
      </c>
      <c r="R4024" s="77">
        <v>0.39</v>
      </c>
      <c r="S4024" s="77">
        <v>24.800999999999998</v>
      </c>
      <c r="T4024" s="77">
        <v>7.4949999999999992</v>
      </c>
      <c r="U4024" s="77">
        <v>14.731199999999999</v>
      </c>
      <c r="V4024" s="77">
        <v>2.357997605086628</v>
      </c>
      <c r="AC4024" s="77">
        <v>9.0399999999999991</v>
      </c>
      <c r="AD4024" s="77">
        <v>8.6300000000000008</v>
      </c>
      <c r="AH4024" s="77">
        <f>IF(AND(M4024&lt;Variables!$G$6,M4024&gt;Variables!$G$5),0,1)</f>
        <v>1</v>
      </c>
      <c r="AI4024" s="77">
        <f t="shared" si="128"/>
        <v>0</v>
      </c>
      <c r="AJ4024" s="77">
        <f>IF(I4024&gt;Variables!$G$7,0,1)</f>
        <v>1</v>
      </c>
      <c r="AK4024" s="77">
        <f>IF(F4024&gt;Variables!$G$8,0,1)</f>
        <v>1</v>
      </c>
      <c r="AL4024" s="77">
        <f>IF(G4024&gt;Variables!$G$9,0,1)</f>
        <v>1</v>
      </c>
      <c r="AM4024" s="77">
        <f>IF(AND(K4024&gt;Variables!$G$10,K4024&lt;Variables!$G$11),0,1)</f>
        <v>1</v>
      </c>
      <c r="AN4024" s="77">
        <f>IF(H4024&lt;Variables!$G$13,1,0)</f>
        <v>0</v>
      </c>
      <c r="AO4024" s="77">
        <f>IF(R4024&lt;Variables!$G$12,0,1)</f>
        <v>0</v>
      </c>
      <c r="AP4024" s="78">
        <f t="shared" si="129"/>
        <v>1</v>
      </c>
      <c r="AQ4024" s="77">
        <f>IF(V4024&lt;Variables!$G$15,1,0)</f>
        <v>1</v>
      </c>
      <c r="AR4024" s="77">
        <v>0</v>
      </c>
      <c r="AS4024" s="77">
        <v>0</v>
      </c>
      <c r="AT4024" s="77">
        <v>1</v>
      </c>
      <c r="AU4024" s="77">
        <v>0</v>
      </c>
      <c r="BA4024" s="77">
        <v>-2.25</v>
      </c>
    </row>
    <row r="4025" spans="3:53" x14ac:dyDescent="0.25">
      <c r="C4025" s="77" t="s">
        <v>531</v>
      </c>
      <c r="D4025" s="77" t="s">
        <v>152</v>
      </c>
      <c r="E4025" s="77">
        <v>0.04</v>
      </c>
      <c r="F4025" s="77">
        <v>6.94</v>
      </c>
      <c r="G4025" s="77">
        <v>10</v>
      </c>
      <c r="H4025" s="77">
        <v>-99999</v>
      </c>
      <c r="I4025" s="77">
        <v>5.827</v>
      </c>
      <c r="J4025" s="77" t="s">
        <v>75</v>
      </c>
      <c r="K4025" s="77">
        <v>54.57</v>
      </c>
      <c r="L4025" s="77">
        <v>3.7900000000000003E-2</v>
      </c>
      <c r="M4025" s="77">
        <v>1.5831134564643889</v>
      </c>
      <c r="N4025" s="77">
        <v>3.804444444444445E-2</v>
      </c>
      <c r="O4025" s="77">
        <v>1.19742990654204</v>
      </c>
      <c r="P4025" s="77">
        <v>4264000</v>
      </c>
      <c r="Q4025" s="77">
        <v>14213000</v>
      </c>
      <c r="R4025" s="77">
        <v>0.3</v>
      </c>
      <c r="S4025" s="77">
        <v>24.800999999999998</v>
      </c>
      <c r="T4025" s="77">
        <v>7.4949999999999992</v>
      </c>
      <c r="U4025" s="77">
        <v>14.731199999999999</v>
      </c>
      <c r="V4025" s="77">
        <v>2.3522900654353558</v>
      </c>
      <c r="AC4025" s="77">
        <v>3.8800000000000001E-2</v>
      </c>
      <c r="AD4025" s="77">
        <v>3.4099999999999998E-2</v>
      </c>
      <c r="AH4025" s="77">
        <f>IF(AND(M4025&lt;Variables!$G$6,M4025&gt;Variables!$G$5),0,1)</f>
        <v>1</v>
      </c>
      <c r="AI4025" s="77">
        <f t="shared" si="128"/>
        <v>1</v>
      </c>
      <c r="AJ4025" s="77">
        <f>IF(I4025&gt;Variables!$G$7,0,1)</f>
        <v>1</v>
      </c>
      <c r="AK4025" s="77">
        <f>IF(F4025&gt;Variables!$G$8,0,1)</f>
        <v>1</v>
      </c>
      <c r="AL4025" s="77">
        <f>IF(G4025&gt;Variables!$G$9,0,1)</f>
        <v>1</v>
      </c>
      <c r="AM4025" s="77">
        <f>IF(AND(K4025&gt;Variables!$G$10,K4025&lt;Variables!$G$11),0,1)</f>
        <v>1</v>
      </c>
      <c r="AN4025" s="77">
        <f>IF(H4025&lt;Variables!$G$13,1,0)</f>
        <v>1</v>
      </c>
      <c r="AO4025" s="77">
        <f>IF(R4025&lt;Variables!$G$12,0,1)</f>
        <v>0</v>
      </c>
      <c r="AP4025" s="78">
        <f t="shared" si="129"/>
        <v>1</v>
      </c>
      <c r="AQ4025" s="77">
        <f>IF(V4025&lt;Variables!$G$15,1,0)</f>
        <v>1</v>
      </c>
      <c r="AR4025" s="77">
        <v>0</v>
      </c>
      <c r="AS4025" s="77">
        <v>0</v>
      </c>
      <c r="AT4025" s="77">
        <v>1</v>
      </c>
      <c r="AU4025" s="77">
        <v>0</v>
      </c>
      <c r="BA4025" s="77">
        <v>-2.25</v>
      </c>
    </row>
    <row r="4026" spans="3:53" x14ac:dyDescent="0.25">
      <c r="C4026" s="77" t="s">
        <v>531</v>
      </c>
      <c r="D4026" s="77" t="s">
        <v>498</v>
      </c>
      <c r="E4026" s="77">
        <v>38.369999999999997</v>
      </c>
      <c r="F4026" s="77">
        <v>7.63</v>
      </c>
      <c r="G4026" s="77">
        <v>6.9</v>
      </c>
      <c r="H4026" s="77">
        <v>5300</v>
      </c>
      <c r="I4026" s="77">
        <v>-11.122</v>
      </c>
      <c r="J4026" s="77" t="s">
        <v>74</v>
      </c>
      <c r="K4026" s="77">
        <v>40.74</v>
      </c>
      <c r="L4026" s="77">
        <v>38.435515000000002</v>
      </c>
      <c r="M4026" s="77">
        <v>-0.46211166937660619</v>
      </c>
      <c r="N4026" s="77">
        <v>38.680875999999998</v>
      </c>
      <c r="O4026" s="77">
        <v>-1.09350160528939</v>
      </c>
      <c r="P4026" s="77">
        <v>701815</v>
      </c>
      <c r="Q4026" s="77">
        <v>1530000</v>
      </c>
      <c r="R4026" s="77">
        <v>0.46</v>
      </c>
      <c r="S4026" s="77">
        <v>24.800999999999998</v>
      </c>
      <c r="T4026" s="77">
        <v>7.4949999999999992</v>
      </c>
      <c r="U4026" s="77">
        <v>14.731199999999999</v>
      </c>
      <c r="V4026" s="77">
        <v>2.2707231064830542</v>
      </c>
      <c r="AC4026" s="77">
        <v>38.679900000000004</v>
      </c>
      <c r="AD4026" s="77">
        <v>37.14</v>
      </c>
      <c r="AH4026" s="77">
        <f>IF(AND(M4026&lt;Variables!$G$6,M4026&gt;Variables!$G$5),0,1)</f>
        <v>1</v>
      </c>
      <c r="AI4026" s="77">
        <f t="shared" si="128"/>
        <v>1</v>
      </c>
      <c r="AJ4026" s="77">
        <f>IF(I4026&gt;Variables!$G$7,0,1)</f>
        <v>1</v>
      </c>
      <c r="AK4026" s="77">
        <f>IF(F4026&gt;Variables!$G$8,0,1)</f>
        <v>1</v>
      </c>
      <c r="AL4026" s="77">
        <f>IF(G4026&gt;Variables!$G$9,0,1)</f>
        <v>1</v>
      </c>
      <c r="AM4026" s="77">
        <f>IF(AND(K4026&gt;Variables!$G$10,K4026&lt;Variables!$G$11),0,1)</f>
        <v>1</v>
      </c>
      <c r="AN4026" s="77">
        <f>IF(H4026&lt;Variables!$G$13,1,0)</f>
        <v>0</v>
      </c>
      <c r="AO4026" s="77">
        <f>IF(R4026&lt;Variables!$G$12,0,1)</f>
        <v>0</v>
      </c>
      <c r="AP4026" s="78">
        <f t="shared" si="129"/>
        <v>0</v>
      </c>
      <c r="AQ4026" s="77">
        <f>IF(V4026&lt;Variables!$G$15,1,0)</f>
        <v>1</v>
      </c>
      <c r="AR4026" s="77">
        <v>0</v>
      </c>
      <c r="AS4026" s="77">
        <v>0</v>
      </c>
      <c r="AT4026" s="77">
        <v>1</v>
      </c>
      <c r="AU4026" s="77">
        <v>0</v>
      </c>
      <c r="BA4026" s="77">
        <v>-2.25</v>
      </c>
    </row>
    <row r="4027" spans="3:53" x14ac:dyDescent="0.25">
      <c r="C4027" s="77" t="s">
        <v>531</v>
      </c>
      <c r="D4027" s="77" t="s">
        <v>497</v>
      </c>
      <c r="E4027" s="77">
        <v>5.14</v>
      </c>
      <c r="F4027" s="77">
        <v>25.96</v>
      </c>
      <c r="G4027" s="77">
        <v>20.71</v>
      </c>
      <c r="H4027" s="77">
        <v>41.09</v>
      </c>
      <c r="I4027" s="77">
        <v>-14.824999999999999</v>
      </c>
      <c r="J4027" s="77" t="s">
        <v>74</v>
      </c>
      <c r="K4027" s="77">
        <v>51.28</v>
      </c>
      <c r="L4027" s="77">
        <v>5.1519199999999996</v>
      </c>
      <c r="M4027" s="77">
        <v>-0.42547244522431638</v>
      </c>
      <c r="N4027" s="77">
        <v>5.0702159999999994</v>
      </c>
      <c r="O4027" s="77">
        <v>1.179121362876858</v>
      </c>
      <c r="P4027" s="77">
        <v>2520000</v>
      </c>
      <c r="Q4027" s="77">
        <v>49940</v>
      </c>
      <c r="R4027" s="77">
        <v>50.46</v>
      </c>
      <c r="S4027" s="77">
        <v>24.800999999999998</v>
      </c>
      <c r="T4027" s="77">
        <v>7.4949999999999992</v>
      </c>
      <c r="U4027" s="77">
        <v>14.731199999999999</v>
      </c>
      <c r="V4027" s="77">
        <v>2.3928959020357459</v>
      </c>
      <c r="AC4027" s="77">
        <v>5.73</v>
      </c>
      <c r="AD4027" s="77">
        <v>4.8099999999999996</v>
      </c>
      <c r="AH4027" s="77">
        <f>IF(AND(M4027&lt;Variables!$G$6,M4027&gt;Variables!$G$5),0,1)</f>
        <v>1</v>
      </c>
      <c r="AI4027" s="77">
        <f t="shared" si="128"/>
        <v>0</v>
      </c>
      <c r="AJ4027" s="77">
        <f>IF(I4027&gt;Variables!$G$7,0,1)</f>
        <v>1</v>
      </c>
      <c r="AK4027" s="77">
        <f>IF(F4027&gt;Variables!$G$8,0,1)</f>
        <v>0</v>
      </c>
      <c r="AL4027" s="77">
        <f>IF(G4027&gt;Variables!$G$9,0,1)</f>
        <v>0</v>
      </c>
      <c r="AM4027" s="77">
        <f>IF(AND(K4027&gt;Variables!$G$10,K4027&lt;Variables!$G$11),0,1)</f>
        <v>1</v>
      </c>
      <c r="AN4027" s="77">
        <f>IF(H4027&lt;Variables!$G$13,1,0)</f>
        <v>1</v>
      </c>
      <c r="AO4027" s="77">
        <f>IF(R4027&lt;Variables!$G$12,0,1)</f>
        <v>1</v>
      </c>
      <c r="AP4027" s="78">
        <f t="shared" si="129"/>
        <v>0</v>
      </c>
      <c r="AQ4027" s="77">
        <f>IF(V4027&lt;Variables!$G$15,1,0)</f>
        <v>1</v>
      </c>
      <c r="AR4027" s="77">
        <v>1</v>
      </c>
      <c r="AS4027" s="77">
        <v>0</v>
      </c>
      <c r="AT4027" s="77">
        <v>0</v>
      </c>
      <c r="AU4027" s="77">
        <v>0</v>
      </c>
      <c r="BA4027" s="77">
        <v>2</v>
      </c>
    </row>
    <row r="4028" spans="3:53" x14ac:dyDescent="0.25">
      <c r="C4028" s="77" t="s">
        <v>531</v>
      </c>
      <c r="D4028" s="77" t="s">
        <v>500</v>
      </c>
      <c r="E4028" s="77">
        <v>1.36</v>
      </c>
      <c r="F4028" s="77">
        <v>14.96</v>
      </c>
      <c r="G4028" s="77">
        <v>-4.26</v>
      </c>
      <c r="H4028" s="77">
        <v>30.7</v>
      </c>
      <c r="I4028" s="77">
        <v>-4.742</v>
      </c>
      <c r="J4028" s="77" t="s">
        <v>74</v>
      </c>
      <c r="K4028" s="77">
        <v>38.47</v>
      </c>
      <c r="L4028" s="77">
        <v>1.3688899999999999</v>
      </c>
      <c r="M4028" s="77">
        <v>-1.3799501786118571</v>
      </c>
      <c r="N4028" s="77">
        <v>1.435214</v>
      </c>
      <c r="O4028" s="77">
        <v>-5.9373724057875474</v>
      </c>
      <c r="P4028" s="77">
        <v>46610000</v>
      </c>
      <c r="Q4028" s="77">
        <v>545280</v>
      </c>
      <c r="R4028" s="77">
        <v>85.48</v>
      </c>
      <c r="S4028" s="77">
        <v>24.800999999999998</v>
      </c>
      <c r="T4028" s="77">
        <v>7.4949999999999992</v>
      </c>
      <c r="U4028" s="77">
        <v>14.731199999999999</v>
      </c>
      <c r="V4028" s="77">
        <v>2.2374774404283762</v>
      </c>
      <c r="AC4028" s="77">
        <v>1.37</v>
      </c>
      <c r="AD4028" s="77">
        <v>1.22</v>
      </c>
      <c r="AH4028" s="77">
        <f>IF(AND(M4028&lt;Variables!$G$6,M4028&gt;Variables!$G$5),0,1)</f>
        <v>0</v>
      </c>
      <c r="AI4028" s="77">
        <f t="shared" si="128"/>
        <v>1</v>
      </c>
      <c r="AJ4028" s="77">
        <f>IF(I4028&gt;Variables!$G$7,0,1)</f>
        <v>1</v>
      </c>
      <c r="AK4028" s="77">
        <f>IF(F4028&gt;Variables!$G$8,0,1)</f>
        <v>0</v>
      </c>
      <c r="AL4028" s="77">
        <f>IF(G4028&gt;Variables!$G$9,0,1)</f>
        <v>1</v>
      </c>
      <c r="AM4028" s="77">
        <f>IF(AND(K4028&gt;Variables!$G$10,K4028&lt;Variables!$G$11),0,1)</f>
        <v>1</v>
      </c>
      <c r="AN4028" s="77">
        <f>IF(H4028&lt;Variables!$G$13,1,0)</f>
        <v>1</v>
      </c>
      <c r="AO4028" s="77">
        <f>IF(R4028&lt;Variables!$G$12,0,1)</f>
        <v>1</v>
      </c>
      <c r="AP4028" s="78">
        <f t="shared" si="129"/>
        <v>0</v>
      </c>
      <c r="AQ4028" s="77">
        <f>IF(V4028&lt;Variables!$G$15,1,0)</f>
        <v>1</v>
      </c>
      <c r="AR4028" s="77">
        <v>0</v>
      </c>
      <c r="AS4028" s="77">
        <v>0</v>
      </c>
      <c r="AT4028" s="77">
        <v>1</v>
      </c>
      <c r="AU4028" s="77">
        <v>0</v>
      </c>
      <c r="BA4028" s="77">
        <v>-2.25</v>
      </c>
    </row>
    <row r="4029" spans="3:53" x14ac:dyDescent="0.25">
      <c r="C4029" s="77" t="s">
        <v>531</v>
      </c>
      <c r="D4029" s="77" t="s">
        <v>525</v>
      </c>
      <c r="E4029" s="77">
        <v>1.55</v>
      </c>
      <c r="F4029" s="77">
        <v>12.96</v>
      </c>
      <c r="G4029" s="77">
        <v>13.01</v>
      </c>
      <c r="H4029" s="77">
        <v>550.02</v>
      </c>
      <c r="I4029" s="77">
        <v>-17.683</v>
      </c>
      <c r="J4029" s="77" t="s">
        <v>74</v>
      </c>
      <c r="K4029" s="77">
        <v>50.23</v>
      </c>
      <c r="L4029" s="77">
        <v>1.5480849999999999</v>
      </c>
      <c r="M4029" s="77">
        <v>1.3888126297965171E-2</v>
      </c>
      <c r="N4029" s="77">
        <v>1.5635380000000001</v>
      </c>
      <c r="O4029" s="77">
        <v>-0.97458456398246063</v>
      </c>
      <c r="P4029" s="77">
        <v>13330000</v>
      </c>
      <c r="Q4029" s="77">
        <v>3050000</v>
      </c>
      <c r="R4029" s="77">
        <v>4.37</v>
      </c>
      <c r="S4029" s="77">
        <v>24.800999999999998</v>
      </c>
      <c r="T4029" s="77">
        <v>7.4949999999999992</v>
      </c>
      <c r="U4029" s="77">
        <v>14.731199999999999</v>
      </c>
      <c r="V4029" s="77">
        <v>2.369012483667241</v>
      </c>
      <c r="AC4029" s="77">
        <v>1.9</v>
      </c>
      <c r="AD4029" s="77">
        <v>1.52</v>
      </c>
      <c r="AH4029" s="77">
        <f>IF(AND(M4029&lt;Variables!$G$6,M4029&gt;Variables!$G$5),0,1)</f>
        <v>1</v>
      </c>
      <c r="AI4029" s="77">
        <f t="shared" si="128"/>
        <v>1</v>
      </c>
      <c r="AJ4029" s="77">
        <f>IF(I4029&gt;Variables!$G$7,0,1)</f>
        <v>1</v>
      </c>
      <c r="AK4029" s="77">
        <f>IF(F4029&gt;Variables!$G$8,0,1)</f>
        <v>0</v>
      </c>
      <c r="AL4029" s="77">
        <f>IF(G4029&gt;Variables!$G$9,0,1)</f>
        <v>0</v>
      </c>
      <c r="AM4029" s="77">
        <f>IF(AND(K4029&gt;Variables!$G$10,K4029&lt;Variables!$G$11),0,1)</f>
        <v>1</v>
      </c>
      <c r="AN4029" s="77">
        <f>IF(H4029&lt;Variables!$G$13,1,0)</f>
        <v>1</v>
      </c>
      <c r="AO4029" s="77">
        <f>IF(R4029&lt;Variables!$G$12,0,1)</f>
        <v>1</v>
      </c>
      <c r="AP4029" s="78">
        <f t="shared" si="129"/>
        <v>0</v>
      </c>
      <c r="AQ4029" s="77">
        <f>IF(V4029&lt;Variables!$G$15,1,0)</f>
        <v>1</v>
      </c>
      <c r="AR4029" s="77">
        <v>1</v>
      </c>
      <c r="AS4029" s="77">
        <v>0</v>
      </c>
      <c r="AT4029" s="77">
        <v>0</v>
      </c>
      <c r="AU4029" s="77">
        <v>0</v>
      </c>
      <c r="BA4029" s="77">
        <v>2</v>
      </c>
    </row>
    <row r="4030" spans="3:53" x14ac:dyDescent="0.25">
      <c r="C4030" s="77" t="s">
        <v>531</v>
      </c>
      <c r="D4030" s="77" t="s">
        <v>388</v>
      </c>
      <c r="E4030" s="77">
        <v>18.96</v>
      </c>
      <c r="F4030" s="77">
        <v>12.93</v>
      </c>
      <c r="G4030" s="77">
        <v>12.19</v>
      </c>
      <c r="H4030" s="77">
        <v>323.14</v>
      </c>
      <c r="I4030" s="77">
        <v>79949.524999999994</v>
      </c>
      <c r="J4030" s="77" t="s">
        <v>74</v>
      </c>
      <c r="K4030" s="77">
        <v>56.33</v>
      </c>
      <c r="L4030" s="77">
        <v>18.533465</v>
      </c>
      <c r="M4030" s="77">
        <v>2.3014314916287981</v>
      </c>
      <c r="N4030" s="77">
        <v>19.057670000000002</v>
      </c>
      <c r="O4030" s="77">
        <v>-0.5124970681095895</v>
      </c>
      <c r="P4030" s="77">
        <v>7670000</v>
      </c>
      <c r="Q4030" s="77">
        <v>3470000</v>
      </c>
      <c r="R4030" s="77">
        <v>2.21</v>
      </c>
      <c r="S4030" s="77">
        <v>24.800999999999998</v>
      </c>
      <c r="T4030" s="77">
        <v>7.4949999999999992</v>
      </c>
      <c r="U4030" s="77">
        <v>14.731199999999999</v>
      </c>
      <c r="V4030" s="77">
        <v>2.3306690200619249</v>
      </c>
      <c r="AC4030" s="77">
        <v>22.68</v>
      </c>
      <c r="AD4030" s="77">
        <v>18.2</v>
      </c>
      <c r="AH4030" s="77">
        <f>IF(AND(M4030&lt;Variables!$G$6,M4030&gt;Variables!$G$5),0,1)</f>
        <v>1</v>
      </c>
      <c r="AI4030" s="77">
        <f t="shared" si="128"/>
        <v>1</v>
      </c>
      <c r="AJ4030" s="77">
        <f>IF(I4030&gt;Variables!$G$7,0,1)</f>
        <v>0</v>
      </c>
      <c r="AK4030" s="77">
        <f>IF(F4030&gt;Variables!$G$8,0,1)</f>
        <v>0</v>
      </c>
      <c r="AL4030" s="77">
        <f>IF(G4030&gt;Variables!$G$9,0,1)</f>
        <v>0</v>
      </c>
      <c r="AM4030" s="77">
        <f>IF(AND(K4030&gt;Variables!$G$10,K4030&lt;Variables!$G$11),0,1)</f>
        <v>1</v>
      </c>
      <c r="AN4030" s="77">
        <f>IF(H4030&lt;Variables!$G$13,1,0)</f>
        <v>1</v>
      </c>
      <c r="AO4030" s="77">
        <f>IF(R4030&lt;Variables!$G$12,0,1)</f>
        <v>1</v>
      </c>
      <c r="AP4030" s="78">
        <f t="shared" si="129"/>
        <v>0</v>
      </c>
      <c r="AQ4030" s="77">
        <f>IF(V4030&lt;Variables!$G$15,1,0)</f>
        <v>1</v>
      </c>
      <c r="AR4030" s="77">
        <v>0</v>
      </c>
      <c r="AS4030" s="77">
        <v>0</v>
      </c>
      <c r="AT4030" s="77">
        <v>1</v>
      </c>
      <c r="AU4030" s="77">
        <v>0</v>
      </c>
      <c r="BA4030" s="77">
        <v>-2.25</v>
      </c>
    </row>
    <row r="4031" spans="3:53" x14ac:dyDescent="0.25">
      <c r="C4031" s="77" t="s">
        <v>531</v>
      </c>
      <c r="D4031" s="77" t="s">
        <v>451</v>
      </c>
      <c r="E4031" s="77">
        <v>23.63</v>
      </c>
      <c r="F4031" s="77">
        <v>9.7799999999999994</v>
      </c>
      <c r="G4031" s="77">
        <v>7.65</v>
      </c>
      <c r="H4031" s="77">
        <v>12530</v>
      </c>
      <c r="I4031" s="77">
        <v>15.22</v>
      </c>
      <c r="J4031" s="77" t="s">
        <v>74</v>
      </c>
      <c r="K4031" s="77">
        <v>56.68</v>
      </c>
      <c r="L4031" s="77">
        <v>23.398235</v>
      </c>
      <c r="M4031" s="77">
        <v>0.71272469910658476</v>
      </c>
      <c r="N4031" s="77">
        <v>23.384965999999999</v>
      </c>
      <c r="O4031" s="77">
        <v>0.76987069384666318</v>
      </c>
      <c r="P4031" s="77">
        <v>556706</v>
      </c>
      <c r="Q4031" s="77">
        <v>1175000</v>
      </c>
      <c r="R4031" s="77">
        <v>0.47</v>
      </c>
      <c r="S4031" s="77">
        <v>24.800999999999998</v>
      </c>
      <c r="T4031" s="77">
        <v>7.4949999999999992</v>
      </c>
      <c r="U4031" s="77">
        <v>14.731199999999999</v>
      </c>
      <c r="V4031" s="77">
        <v>2.4039241869640171</v>
      </c>
      <c r="AC4031" s="77">
        <v>23.7</v>
      </c>
      <c r="AD4031" s="77">
        <v>23.22</v>
      </c>
      <c r="AH4031" s="77">
        <f>IF(AND(M4031&lt;Variables!$G$6,M4031&gt;Variables!$G$5),0,1)</f>
        <v>1</v>
      </c>
      <c r="AI4031" s="77">
        <f t="shared" si="128"/>
        <v>0</v>
      </c>
      <c r="AJ4031" s="77">
        <f>IF(I4031&gt;Variables!$G$7,0,1)</f>
        <v>1</v>
      </c>
      <c r="AK4031" s="77">
        <f>IF(F4031&gt;Variables!$G$8,0,1)</f>
        <v>0</v>
      </c>
      <c r="AL4031" s="77">
        <f>IF(G4031&gt;Variables!$G$9,0,1)</f>
        <v>1</v>
      </c>
      <c r="AM4031" s="77">
        <f>IF(AND(K4031&gt;Variables!$G$10,K4031&lt;Variables!$G$11),0,1)</f>
        <v>1</v>
      </c>
      <c r="AN4031" s="77">
        <f>IF(H4031&lt;Variables!$G$13,1,0)</f>
        <v>0</v>
      </c>
      <c r="AO4031" s="77">
        <f>IF(R4031&lt;Variables!$G$12,0,1)</f>
        <v>0</v>
      </c>
      <c r="AP4031" s="78">
        <f t="shared" si="129"/>
        <v>0</v>
      </c>
      <c r="AQ4031" s="77">
        <f>IF(V4031&lt;Variables!$G$15,1,0)</f>
        <v>1</v>
      </c>
      <c r="AR4031" s="77">
        <v>0</v>
      </c>
      <c r="AS4031" s="77">
        <v>1</v>
      </c>
      <c r="AT4031" s="77">
        <v>0</v>
      </c>
      <c r="AU4031" s="77">
        <v>0</v>
      </c>
      <c r="BA4031" s="77">
        <v>-0.14000000000000001</v>
      </c>
    </row>
    <row r="4032" spans="3:53" x14ac:dyDescent="0.25">
      <c r="C4032" s="77" t="s">
        <v>531</v>
      </c>
      <c r="D4032" s="77" t="s">
        <v>493</v>
      </c>
      <c r="E4032" s="77">
        <v>25.2</v>
      </c>
      <c r="F4032" s="77">
        <v>9.25</v>
      </c>
      <c r="G4032" s="77">
        <v>6.3</v>
      </c>
      <c r="H4032" s="77">
        <v>2730</v>
      </c>
      <c r="I4032" s="77">
        <v>198.69399999999999</v>
      </c>
      <c r="J4032" s="77" t="s">
        <v>74</v>
      </c>
      <c r="K4032" s="77">
        <v>57.27</v>
      </c>
      <c r="L4032" s="77">
        <v>25.066050000000001</v>
      </c>
      <c r="M4032" s="77">
        <v>0.33491515416270817</v>
      </c>
      <c r="N4032" s="77">
        <v>25.05414</v>
      </c>
      <c r="O4032" s="77">
        <v>0.38261141671593879</v>
      </c>
      <c r="P4032" s="77">
        <v>1528000</v>
      </c>
      <c r="Q4032" s="77">
        <v>3584000</v>
      </c>
      <c r="R4032" s="77">
        <v>0.43</v>
      </c>
      <c r="S4032" s="77">
        <v>24.800999999999998</v>
      </c>
      <c r="T4032" s="77">
        <v>7.4949999999999992</v>
      </c>
      <c r="U4032" s="77">
        <v>14.731199999999999</v>
      </c>
      <c r="V4032" s="77">
        <v>2.4265776077946062</v>
      </c>
      <c r="AC4032" s="77">
        <v>25.19</v>
      </c>
      <c r="AD4032" s="77">
        <v>24.18</v>
      </c>
      <c r="AH4032" s="77">
        <f>IF(AND(M4032&lt;Variables!$G$6,M4032&gt;Variables!$G$5),0,1)</f>
        <v>1</v>
      </c>
      <c r="AI4032" s="77">
        <f t="shared" si="128"/>
        <v>0</v>
      </c>
      <c r="AJ4032" s="77">
        <f>IF(I4032&gt;Variables!$G$7,0,1)</f>
        <v>0</v>
      </c>
      <c r="AK4032" s="77">
        <f>IF(F4032&gt;Variables!$G$8,0,1)</f>
        <v>0</v>
      </c>
      <c r="AL4032" s="77">
        <f>IF(G4032&gt;Variables!$G$9,0,1)</f>
        <v>1</v>
      </c>
      <c r="AM4032" s="77">
        <f>IF(AND(K4032&gt;Variables!$G$10,K4032&lt;Variables!$G$11),0,1)</f>
        <v>1</v>
      </c>
      <c r="AN4032" s="77">
        <f>IF(H4032&lt;Variables!$G$13,1,0)</f>
        <v>0</v>
      </c>
      <c r="AO4032" s="77">
        <f>IF(R4032&lt;Variables!$G$12,0,1)</f>
        <v>0</v>
      </c>
      <c r="AP4032" s="78">
        <f t="shared" si="129"/>
        <v>0</v>
      </c>
      <c r="AQ4032" s="77">
        <f>IF(V4032&lt;Variables!$G$15,1,0)</f>
        <v>1</v>
      </c>
      <c r="AR4032" s="77">
        <v>0</v>
      </c>
      <c r="AS4032" s="77">
        <v>0</v>
      </c>
      <c r="AT4032" s="77">
        <v>1</v>
      </c>
      <c r="AU4032" s="77">
        <v>0</v>
      </c>
      <c r="BA4032" s="77">
        <v>-1.93</v>
      </c>
    </row>
    <row r="4033" spans="3:53" x14ac:dyDescent="0.25">
      <c r="C4033" s="77" t="s">
        <v>531</v>
      </c>
      <c r="D4033" s="77" t="s">
        <v>365</v>
      </c>
      <c r="E4033" s="77">
        <v>59.49</v>
      </c>
      <c r="F4033" s="77">
        <v>8.0500000000000007</v>
      </c>
      <c r="G4033" s="77">
        <v>6.07</v>
      </c>
      <c r="H4033" s="77">
        <v>2540</v>
      </c>
      <c r="I4033" s="77">
        <v>205.16399999999999</v>
      </c>
      <c r="J4033" s="77" t="s">
        <v>74</v>
      </c>
      <c r="K4033" s="77">
        <v>62.14</v>
      </c>
      <c r="L4033" s="77">
        <v>59.122110000000013</v>
      </c>
      <c r="M4033" s="77">
        <v>0.48694134901475972</v>
      </c>
      <c r="N4033" s="77">
        <v>58.928047999999997</v>
      </c>
      <c r="O4033" s="77">
        <v>0.81786520401965423</v>
      </c>
      <c r="P4033" s="77">
        <v>1161000</v>
      </c>
      <c r="Q4033" s="77">
        <v>1892000</v>
      </c>
      <c r="R4033" s="77">
        <v>0.61</v>
      </c>
      <c r="S4033" s="77">
        <v>24.800999999999998</v>
      </c>
      <c r="T4033" s="77">
        <v>7.4949999999999992</v>
      </c>
      <c r="U4033" s="77">
        <v>14.731199999999999</v>
      </c>
      <c r="V4033" s="77">
        <v>2.4630376054079268</v>
      </c>
      <c r="AC4033" s="77">
        <v>59.446100000000001</v>
      </c>
      <c r="AD4033" s="77">
        <v>56.17</v>
      </c>
      <c r="AH4033" s="77">
        <f>IF(AND(M4033&lt;Variables!$G$6,M4033&gt;Variables!$G$5),0,1)</f>
        <v>1</v>
      </c>
      <c r="AI4033" s="77">
        <f t="shared" si="128"/>
        <v>0</v>
      </c>
      <c r="AJ4033" s="77">
        <f>IF(I4033&gt;Variables!$G$7,0,1)</f>
        <v>0</v>
      </c>
      <c r="AK4033" s="77">
        <f>IF(F4033&gt;Variables!$G$8,0,1)</f>
        <v>1</v>
      </c>
      <c r="AL4033" s="77">
        <f>IF(G4033&gt;Variables!$G$9,0,1)</f>
        <v>1</v>
      </c>
      <c r="AM4033" s="77">
        <f>IF(AND(K4033&gt;Variables!$G$10,K4033&lt;Variables!$G$11),0,1)</f>
        <v>0</v>
      </c>
      <c r="AN4033" s="77">
        <f>IF(H4033&lt;Variables!$G$13,1,0)</f>
        <v>0</v>
      </c>
      <c r="AO4033" s="77">
        <f>IF(R4033&lt;Variables!$G$12,0,1)</f>
        <v>0</v>
      </c>
      <c r="AP4033" s="78">
        <f t="shared" si="129"/>
        <v>0</v>
      </c>
      <c r="AQ4033" s="77">
        <f>IF(V4033&lt;Variables!$G$15,1,0)</f>
        <v>1</v>
      </c>
      <c r="AR4033" s="77">
        <v>0</v>
      </c>
      <c r="AS4033" s="77">
        <v>0</v>
      </c>
      <c r="AT4033" s="77">
        <v>1</v>
      </c>
      <c r="AU4033" s="77">
        <v>0</v>
      </c>
      <c r="BA4033" s="77">
        <v>-2.25</v>
      </c>
    </row>
    <row r="4034" spans="3:53" x14ac:dyDescent="0.25">
      <c r="C4034" s="77" t="s">
        <v>531</v>
      </c>
      <c r="D4034" s="77" t="s">
        <v>519</v>
      </c>
      <c r="E4034" s="77">
        <v>16.02</v>
      </c>
      <c r="F4034" s="77">
        <v>7.98</v>
      </c>
      <c r="G4034" s="77">
        <v>5.48</v>
      </c>
      <c r="H4034" s="77">
        <v>3840</v>
      </c>
      <c r="I4034" s="77">
        <v>769.44600000000003</v>
      </c>
      <c r="J4034" s="77" t="s">
        <v>74</v>
      </c>
      <c r="K4034" s="77">
        <v>60.98</v>
      </c>
      <c r="L4034" s="77">
        <v>15.955565</v>
      </c>
      <c r="M4034" s="77">
        <v>9.047000215911416E-2</v>
      </c>
      <c r="N4034" s="77">
        <v>15.833546</v>
      </c>
      <c r="O4034" s="77">
        <v>0.86180316146489688</v>
      </c>
      <c r="P4034" s="77">
        <v>1191000</v>
      </c>
      <c r="Q4034" s="77">
        <v>5058000</v>
      </c>
      <c r="R4034" s="77">
        <v>0.24</v>
      </c>
      <c r="S4034" s="77">
        <v>24.800999999999998</v>
      </c>
      <c r="T4034" s="77">
        <v>7.4949999999999992</v>
      </c>
      <c r="U4034" s="77">
        <v>14.731199999999999</v>
      </c>
      <c r="V4034" s="77">
        <v>2.475531754462597</v>
      </c>
      <c r="AC4034" s="77">
        <v>16.256599999999999</v>
      </c>
      <c r="AD4034" s="77">
        <v>15.72</v>
      </c>
      <c r="AH4034" s="77">
        <f>IF(AND(M4034&lt;Variables!$G$6,M4034&gt;Variables!$G$5),0,1)</f>
        <v>1</v>
      </c>
      <c r="AI4034" s="77">
        <f t="shared" si="128"/>
        <v>0</v>
      </c>
      <c r="AJ4034" s="77">
        <f>IF(I4034&gt;Variables!$G$7,0,1)</f>
        <v>0</v>
      </c>
      <c r="AK4034" s="77">
        <f>IF(F4034&gt;Variables!$G$8,0,1)</f>
        <v>1</v>
      </c>
      <c r="AL4034" s="77">
        <f>IF(G4034&gt;Variables!$G$9,0,1)</f>
        <v>1</v>
      </c>
      <c r="AM4034" s="77">
        <f>IF(AND(K4034&gt;Variables!$G$10,K4034&lt;Variables!$G$11),0,1)</f>
        <v>1</v>
      </c>
      <c r="AN4034" s="77">
        <f>IF(H4034&lt;Variables!$G$13,1,0)</f>
        <v>0</v>
      </c>
      <c r="AO4034" s="77">
        <f>IF(R4034&lt;Variables!$G$12,0,1)</f>
        <v>0</v>
      </c>
      <c r="AP4034" s="78">
        <f t="shared" si="129"/>
        <v>0</v>
      </c>
      <c r="AQ4034" s="77">
        <f>IF(V4034&lt;Variables!$G$15,1,0)</f>
        <v>1</v>
      </c>
      <c r="AR4034" s="77">
        <v>0</v>
      </c>
      <c r="AS4034" s="77">
        <v>1</v>
      </c>
      <c r="AT4034" s="77">
        <v>0</v>
      </c>
      <c r="AU4034" s="77">
        <v>0</v>
      </c>
      <c r="BA4034" s="77">
        <v>0.51</v>
      </c>
    </row>
    <row r="4035" spans="3:53" x14ac:dyDescent="0.25">
      <c r="C4035" s="77" t="s">
        <v>531</v>
      </c>
      <c r="D4035" s="77" t="s">
        <v>160</v>
      </c>
      <c r="E4035" s="77">
        <v>25.02</v>
      </c>
      <c r="F4035" s="77">
        <v>6.93</v>
      </c>
      <c r="G4035" s="77">
        <v>5.62</v>
      </c>
      <c r="H4035" s="77">
        <v>2730</v>
      </c>
      <c r="I4035" s="77">
        <v>-18.835000000000001</v>
      </c>
      <c r="J4035" s="77" t="s">
        <v>75</v>
      </c>
      <c r="K4035" s="77">
        <v>59.58</v>
      </c>
      <c r="L4035" s="77">
        <v>24.791315789473689</v>
      </c>
      <c r="M4035" s="77">
        <v>0.49890135552558912</v>
      </c>
      <c r="N4035" s="77">
        <v>24.488371739130429</v>
      </c>
      <c r="O4035" s="77">
        <v>1.742166712488481</v>
      </c>
      <c r="P4035" s="77">
        <v>365311</v>
      </c>
      <c r="Q4035" s="77">
        <v>1571000</v>
      </c>
      <c r="R4035" s="77">
        <v>0.23</v>
      </c>
      <c r="S4035" s="77">
        <v>24.800999999999998</v>
      </c>
      <c r="T4035" s="77">
        <v>7.4949999999999992</v>
      </c>
      <c r="U4035" s="77">
        <v>14.731199999999999</v>
      </c>
      <c r="V4035" s="77">
        <v>2.4394742409969541</v>
      </c>
      <c r="AC4035" s="77">
        <v>25.89</v>
      </c>
      <c r="AD4035" s="77">
        <v>24.170100000000001</v>
      </c>
      <c r="AH4035" s="77">
        <f>IF(AND(M4035&lt;Variables!$G$6,M4035&gt;Variables!$G$5),0,1)</f>
        <v>1</v>
      </c>
      <c r="AI4035" s="77">
        <f t="shared" si="128"/>
        <v>0</v>
      </c>
      <c r="AJ4035" s="77">
        <f>IF(I4035&gt;Variables!$G$7,0,1)</f>
        <v>1</v>
      </c>
      <c r="AK4035" s="77">
        <f>IF(F4035&gt;Variables!$G$8,0,1)</f>
        <v>1</v>
      </c>
      <c r="AL4035" s="77">
        <f>IF(G4035&gt;Variables!$G$9,0,1)</f>
        <v>1</v>
      </c>
      <c r="AM4035" s="77">
        <f>IF(AND(K4035&gt;Variables!$G$10,K4035&lt;Variables!$G$11),0,1)</f>
        <v>1</v>
      </c>
      <c r="AN4035" s="77">
        <f>IF(H4035&lt;Variables!$G$13,1,0)</f>
        <v>0</v>
      </c>
      <c r="AO4035" s="77">
        <f>IF(R4035&lt;Variables!$G$12,0,1)</f>
        <v>0</v>
      </c>
      <c r="AP4035" s="78">
        <f t="shared" si="129"/>
        <v>1</v>
      </c>
      <c r="AQ4035" s="77">
        <f>IF(V4035&lt;Variables!$G$15,1,0)</f>
        <v>1</v>
      </c>
      <c r="AR4035" s="77">
        <v>0</v>
      </c>
      <c r="AS4035" s="77">
        <v>0</v>
      </c>
      <c r="AT4035" s="77">
        <v>1</v>
      </c>
      <c r="AU4035" s="77">
        <v>0</v>
      </c>
      <c r="BA4035" s="77">
        <v>-2.25</v>
      </c>
    </row>
    <row r="4036" spans="3:53" x14ac:dyDescent="0.25">
      <c r="C4036" s="77" t="s">
        <v>532</v>
      </c>
      <c r="D4036" s="77" t="s">
        <v>201</v>
      </c>
      <c r="E4036" s="77">
        <v>43.29</v>
      </c>
      <c r="F4036" s="77">
        <v>7.36</v>
      </c>
      <c r="G4036" s="77">
        <v>6.2</v>
      </c>
      <c r="H4036" s="77">
        <v>-99999</v>
      </c>
      <c r="I4036" s="77">
        <v>2764.7530000000002</v>
      </c>
      <c r="J4036" s="77" t="s">
        <v>75</v>
      </c>
      <c r="K4036" s="77">
        <v>43.97</v>
      </c>
      <c r="L4036" s="77">
        <v>43.49466842105263</v>
      </c>
      <c r="M4036" s="77">
        <v>-1.114316854564269</v>
      </c>
      <c r="N4036" s="77">
        <v>43.070725581395337</v>
      </c>
      <c r="O4036" s="77">
        <v>-0.14099038401520811</v>
      </c>
      <c r="P4036" s="77">
        <v>279498</v>
      </c>
      <c r="Q4036" s="77">
        <v>2055000</v>
      </c>
      <c r="R4036" s="77">
        <v>0.14000000000000001</v>
      </c>
      <c r="S4036" s="77">
        <v>26.073</v>
      </c>
      <c r="T4036" s="77">
        <v>7.0900000000000007</v>
      </c>
      <c r="U4036" s="77">
        <v>14.980399999999999</v>
      </c>
      <c r="V4036" s="77">
        <v>2.314096011350502</v>
      </c>
      <c r="AC4036" s="77">
        <v>45.98</v>
      </c>
      <c r="AD4036" s="77">
        <v>42.885300000000001</v>
      </c>
      <c r="AH4036" s="77">
        <f>IF(AND(M4036&lt;Variables!$G$6,M4036&gt;Variables!$G$5),0,1)</f>
        <v>0</v>
      </c>
      <c r="AI4036" s="77">
        <f t="shared" si="128"/>
        <v>0</v>
      </c>
      <c r="AJ4036" s="77">
        <f>IF(I4036&gt;Variables!$G$7,0,1)</f>
        <v>0</v>
      </c>
      <c r="AK4036" s="77">
        <f>IF(F4036&gt;Variables!$G$8,0,1)</f>
        <v>1</v>
      </c>
      <c r="AL4036" s="77">
        <f>IF(G4036&gt;Variables!$G$9,0,1)</f>
        <v>1</v>
      </c>
      <c r="AM4036" s="77">
        <f>IF(AND(K4036&gt;Variables!$G$10,K4036&lt;Variables!$G$11),0,1)</f>
        <v>1</v>
      </c>
      <c r="AN4036" s="77">
        <f>IF(H4036&lt;Variables!$G$13,1,0)</f>
        <v>1</v>
      </c>
      <c r="AO4036" s="77">
        <f>IF(R4036&lt;Variables!$G$12,0,1)</f>
        <v>0</v>
      </c>
      <c r="AP4036" s="78">
        <f t="shared" si="129"/>
        <v>1</v>
      </c>
      <c r="AQ4036" s="77">
        <f>IF(V4036&lt;Variables!$G$15,1,0)</f>
        <v>1</v>
      </c>
      <c r="AR4036" s="77">
        <v>1</v>
      </c>
      <c r="AS4036" s="77">
        <v>0</v>
      </c>
      <c r="AT4036" s="77">
        <v>0</v>
      </c>
      <c r="AU4036" s="77">
        <v>0</v>
      </c>
      <c r="BA4036" s="77">
        <v>0.67</v>
      </c>
    </row>
    <row r="4037" spans="3:53" x14ac:dyDescent="0.25">
      <c r="C4037" s="77" t="s">
        <v>532</v>
      </c>
      <c r="D4037" s="77" t="s">
        <v>495</v>
      </c>
      <c r="E4037" s="77">
        <v>5.48</v>
      </c>
      <c r="F4037" s="77">
        <v>10.26</v>
      </c>
      <c r="G4037" s="77">
        <v>5.37</v>
      </c>
      <c r="H4037" s="77">
        <v>37.92</v>
      </c>
      <c r="I4037" s="77">
        <v>-0.14099999999999999</v>
      </c>
      <c r="J4037" s="77" t="s">
        <v>75</v>
      </c>
      <c r="K4037" s="77">
        <v>41.73</v>
      </c>
      <c r="L4037" s="77">
        <v>5.5741052631578949</v>
      </c>
      <c r="M4037" s="77">
        <v>-1.5088567435887741</v>
      </c>
      <c r="N4037" s="77">
        <v>5.7461693877551028</v>
      </c>
      <c r="O4037" s="77">
        <v>-4.4580897371558708</v>
      </c>
      <c r="P4037" s="77">
        <v>1150000</v>
      </c>
      <c r="Q4037" s="77">
        <v>117980</v>
      </c>
      <c r="R4037" s="77">
        <v>9.75</v>
      </c>
      <c r="S4037" s="77">
        <v>26.073</v>
      </c>
      <c r="T4037" s="77">
        <v>7.0900000000000007</v>
      </c>
      <c r="U4037" s="77">
        <v>14.980399999999999</v>
      </c>
      <c r="V4037" s="77">
        <v>2.2845159029950519</v>
      </c>
      <c r="AC4037" s="77">
        <v>5.4610000000000003</v>
      </c>
      <c r="AD4037" s="77">
        <v>5.15</v>
      </c>
      <c r="AH4037" s="77">
        <f>IF(AND(M4037&lt;Variables!$G$6,M4037&gt;Variables!$G$5),0,1)</f>
        <v>0</v>
      </c>
      <c r="AI4037" s="77">
        <f t="shared" si="128"/>
        <v>1</v>
      </c>
      <c r="AJ4037" s="77">
        <f>IF(I4037&gt;Variables!$G$7,0,1)</f>
        <v>1</v>
      </c>
      <c r="AK4037" s="77">
        <f>IF(F4037&gt;Variables!$G$8,0,1)</f>
        <v>0</v>
      </c>
      <c r="AL4037" s="77">
        <f>IF(G4037&gt;Variables!$G$9,0,1)</f>
        <v>1</v>
      </c>
      <c r="AM4037" s="77">
        <f>IF(AND(K4037&gt;Variables!$G$10,K4037&lt;Variables!$G$11),0,1)</f>
        <v>1</v>
      </c>
      <c r="AN4037" s="77">
        <f>IF(H4037&lt;Variables!$G$13,1,0)</f>
        <v>1</v>
      </c>
      <c r="AO4037" s="77">
        <f>IF(R4037&lt;Variables!$G$12,0,1)</f>
        <v>1</v>
      </c>
      <c r="AP4037" s="78">
        <f t="shared" si="129"/>
        <v>1</v>
      </c>
      <c r="AQ4037" s="77">
        <f>IF(V4037&lt;Variables!$G$15,1,0)</f>
        <v>1</v>
      </c>
      <c r="AR4037" s="77">
        <v>0</v>
      </c>
      <c r="AS4037" s="77">
        <v>0</v>
      </c>
      <c r="AT4037" s="77">
        <v>1</v>
      </c>
      <c r="AU4037" s="77">
        <v>0</v>
      </c>
      <c r="BA4037" s="77">
        <v>-2.25</v>
      </c>
    </row>
    <row r="4038" spans="3:53" x14ac:dyDescent="0.25">
      <c r="C4038" s="77" t="s">
        <v>532</v>
      </c>
      <c r="D4038" s="77" t="s">
        <v>516</v>
      </c>
      <c r="E4038" s="77">
        <v>1.89</v>
      </c>
      <c r="F4038" s="77">
        <v>8.5500000000000007</v>
      </c>
      <c r="G4038" s="77">
        <v>2.39</v>
      </c>
      <c r="H4038" s="77">
        <v>-99999</v>
      </c>
      <c r="I4038" s="77">
        <v>-0.14899999999999999</v>
      </c>
      <c r="J4038" s="77" t="s">
        <v>75</v>
      </c>
      <c r="K4038" s="77">
        <v>-99999</v>
      </c>
      <c r="L4038" s="77">
        <v>1.8560000000000001</v>
      </c>
      <c r="M4038" s="77">
        <v>-2.9094827586206811</v>
      </c>
      <c r="N4038" s="77">
        <v>1.8592500000000001</v>
      </c>
      <c r="O4038" s="77">
        <v>-3.079198601586651</v>
      </c>
      <c r="P4038" s="77">
        <v>51068</v>
      </c>
      <c r="Q4038" s="77">
        <v>14745</v>
      </c>
      <c r="R4038" s="77">
        <v>3.46</v>
      </c>
      <c r="S4038" s="77">
        <v>26.073</v>
      </c>
      <c r="T4038" s="77">
        <v>7.0900000000000007</v>
      </c>
      <c r="U4038" s="77">
        <v>14.980399999999999</v>
      </c>
      <c r="V4038" s="77">
        <v>-99999</v>
      </c>
      <c r="AC4038" s="77">
        <v>1.89</v>
      </c>
      <c r="AD4038" s="77">
        <v>1.85</v>
      </c>
      <c r="AH4038" s="77">
        <f>IF(AND(M4038&lt;Variables!$G$6,M4038&gt;Variables!$G$5),0,1)</f>
        <v>0</v>
      </c>
      <c r="AI4038" s="77">
        <f t="shared" si="128"/>
        <v>1</v>
      </c>
      <c r="AJ4038" s="77">
        <f>IF(I4038&gt;Variables!$G$7,0,1)</f>
        <v>1</v>
      </c>
      <c r="AK4038" s="77">
        <f>IF(F4038&gt;Variables!$G$8,0,1)</f>
        <v>1</v>
      </c>
      <c r="AL4038" s="77">
        <f>IF(G4038&gt;Variables!$G$9,0,1)</f>
        <v>1</v>
      </c>
      <c r="AM4038" s="77">
        <f>IF(AND(K4038&gt;Variables!$G$10,K4038&lt;Variables!$G$11),0,1)</f>
        <v>1</v>
      </c>
      <c r="AN4038" s="77">
        <f>IF(H4038&lt;Variables!$G$13,1,0)</f>
        <v>1</v>
      </c>
      <c r="AO4038" s="77">
        <f>IF(R4038&lt;Variables!$G$12,0,1)</f>
        <v>1</v>
      </c>
      <c r="AP4038" s="78">
        <f t="shared" si="129"/>
        <v>1</v>
      </c>
      <c r="AQ4038" s="77">
        <f>IF(V4038&lt;Variables!$G$15,1,0)</f>
        <v>1</v>
      </c>
      <c r="AR4038" s="77">
        <v>0</v>
      </c>
      <c r="AS4038" s="77">
        <v>0</v>
      </c>
      <c r="AT4038" s="77">
        <v>0</v>
      </c>
      <c r="AU4038" s="77">
        <v>0</v>
      </c>
      <c r="BA4038" s="77">
        <v>0</v>
      </c>
    </row>
    <row r="4039" spans="3:53" x14ac:dyDescent="0.25">
      <c r="C4039" s="77" t="s">
        <v>532</v>
      </c>
      <c r="D4039" s="77" t="s">
        <v>517</v>
      </c>
      <c r="E4039" s="77">
        <v>3.86</v>
      </c>
      <c r="F4039" s="77">
        <v>34.1</v>
      </c>
      <c r="G4039" s="77">
        <v>-0.46</v>
      </c>
      <c r="H4039" s="77">
        <v>-99999</v>
      </c>
      <c r="I4039" s="77">
        <v>0.875</v>
      </c>
      <c r="J4039" s="77" t="s">
        <v>74</v>
      </c>
      <c r="K4039" s="77">
        <v>-99999</v>
      </c>
      <c r="L4039" s="77">
        <v>-99999</v>
      </c>
      <c r="M4039" s="77">
        <v>-99999</v>
      </c>
      <c r="N4039" s="77">
        <v>-99999</v>
      </c>
      <c r="O4039" s="77">
        <v>-99999</v>
      </c>
      <c r="P4039" s="77">
        <v>40000</v>
      </c>
      <c r="Q4039" s="77">
        <v>0</v>
      </c>
      <c r="R4039" s="77">
        <v>1</v>
      </c>
      <c r="S4039" s="77">
        <v>26.073</v>
      </c>
      <c r="T4039" s="77">
        <v>7.0900000000000007</v>
      </c>
      <c r="U4039" s="77">
        <v>14.980399999999999</v>
      </c>
      <c r="V4039" s="77">
        <v>-99999</v>
      </c>
      <c r="AC4039" s="77">
        <v>-99999</v>
      </c>
      <c r="AD4039" s="77">
        <v>-99999</v>
      </c>
      <c r="AH4039" s="77">
        <f>IF(AND(M4039&lt;Variables!$G$6,M4039&gt;Variables!$G$5),0,1)</f>
        <v>1</v>
      </c>
      <c r="AI4039" s="77">
        <f t="shared" si="128"/>
        <v>1</v>
      </c>
      <c r="AJ4039" s="77">
        <f>IF(I4039&gt;Variables!$G$7,0,1)</f>
        <v>1</v>
      </c>
      <c r="AK4039" s="77">
        <f>IF(F4039&gt;Variables!$G$8,0,1)</f>
        <v>0</v>
      </c>
      <c r="AL4039" s="77">
        <f>IF(G4039&gt;Variables!$G$9,0,1)</f>
        <v>1</v>
      </c>
      <c r="AM4039" s="77">
        <f>IF(AND(K4039&gt;Variables!$G$10,K4039&lt;Variables!$G$11),0,1)</f>
        <v>1</v>
      </c>
      <c r="AN4039" s="77">
        <f>IF(H4039&lt;Variables!$G$13,1,0)</f>
        <v>1</v>
      </c>
      <c r="AO4039" s="77">
        <f>IF(R4039&lt;Variables!$G$12,0,1)</f>
        <v>0</v>
      </c>
      <c r="AP4039" s="78">
        <f t="shared" si="129"/>
        <v>0</v>
      </c>
      <c r="AQ4039" s="77">
        <f>IF(V4039&lt;Variables!$G$15,1,0)</f>
        <v>1</v>
      </c>
      <c r="AR4039" s="77">
        <v>0</v>
      </c>
      <c r="AS4039" s="77">
        <v>0</v>
      </c>
      <c r="AT4039" s="77">
        <v>0</v>
      </c>
      <c r="AU4039" s="77">
        <v>0</v>
      </c>
      <c r="BA4039" s="77">
        <v>0</v>
      </c>
    </row>
    <row r="4040" spans="3:53" x14ac:dyDescent="0.25">
      <c r="C4040" s="77" t="s">
        <v>532</v>
      </c>
      <c r="D4040" s="77" t="s">
        <v>533</v>
      </c>
      <c r="E4040" s="77">
        <v>15.71</v>
      </c>
      <c r="F4040" s="77">
        <v>7.4</v>
      </c>
      <c r="G4040" s="77">
        <v>0</v>
      </c>
      <c r="H4040" s="77">
        <v>5410</v>
      </c>
      <c r="I4040" s="77">
        <v>8.6999999999999994E-2</v>
      </c>
      <c r="J4040" s="77" t="s">
        <v>75</v>
      </c>
      <c r="K4040" s="77">
        <v>67.44</v>
      </c>
      <c r="L4040" s="77">
        <v>15.54972222222222</v>
      </c>
      <c r="M4040" s="77">
        <v>0.64488468890119888</v>
      </c>
      <c r="N4040" s="77">
        <v>15.49718</v>
      </c>
      <c r="O4040" s="77">
        <v>0.98611489316120848</v>
      </c>
      <c r="P4040" s="77">
        <v>499891</v>
      </c>
      <c r="Q4040" s="77">
        <v>1500000</v>
      </c>
      <c r="R4040" s="77">
        <v>0.33</v>
      </c>
      <c r="S4040" s="77">
        <v>26.073</v>
      </c>
      <c r="T4040" s="77">
        <v>7.0900000000000007</v>
      </c>
      <c r="U4040" s="77">
        <v>14.980399999999999</v>
      </c>
      <c r="V4040" s="77">
        <v>2.4984306715303952</v>
      </c>
      <c r="AC4040" s="77">
        <v>16.11</v>
      </c>
      <c r="AD4040" s="77">
        <v>15.29</v>
      </c>
      <c r="AH4040" s="77">
        <f>IF(AND(M4040&lt;Variables!$G$6,M4040&gt;Variables!$G$5),0,1)</f>
        <v>1</v>
      </c>
      <c r="AI4040" s="77">
        <f t="shared" si="128"/>
        <v>0</v>
      </c>
      <c r="AJ4040" s="77">
        <f>IF(I4040&gt;Variables!$G$7,0,1)</f>
        <v>1</v>
      </c>
      <c r="AK4040" s="77">
        <f>IF(F4040&gt;Variables!$G$8,0,1)</f>
        <v>1</v>
      </c>
      <c r="AL4040" s="77">
        <f>IF(G4040&gt;Variables!$G$9,0,1)</f>
        <v>1</v>
      </c>
      <c r="AM4040" s="77">
        <f>IF(AND(K4040&gt;Variables!$G$10,K4040&lt;Variables!$G$11),0,1)</f>
        <v>0</v>
      </c>
      <c r="AN4040" s="77">
        <f>IF(H4040&lt;Variables!$G$13,1,0)</f>
        <v>0</v>
      </c>
      <c r="AO4040" s="77">
        <f>IF(R4040&lt;Variables!$G$12,0,1)</f>
        <v>0</v>
      </c>
      <c r="AP4040" s="78">
        <f t="shared" si="129"/>
        <v>1</v>
      </c>
      <c r="AQ4040" s="77">
        <f>IF(V4040&lt;Variables!$G$15,1,0)</f>
        <v>1</v>
      </c>
      <c r="AR4040" s="77">
        <v>1</v>
      </c>
      <c r="AS4040" s="77">
        <v>0</v>
      </c>
      <c r="AT4040" s="77">
        <v>0</v>
      </c>
      <c r="AU4040" s="77">
        <v>0</v>
      </c>
      <c r="BA4040" s="77">
        <v>2</v>
      </c>
    </row>
    <row r="4041" spans="3:53" x14ac:dyDescent="0.25">
      <c r="C4041" s="77" t="s">
        <v>532</v>
      </c>
      <c r="D4041" s="77" t="s">
        <v>530</v>
      </c>
      <c r="E4041" s="77">
        <v>52.61</v>
      </c>
      <c r="F4041" s="77">
        <v>9.27</v>
      </c>
      <c r="G4041" s="77">
        <v>0.28999999999999998</v>
      </c>
      <c r="H4041" s="77">
        <v>-99999</v>
      </c>
      <c r="I4041" s="77">
        <v>52.503999999999998</v>
      </c>
      <c r="J4041" s="77" t="s">
        <v>75</v>
      </c>
      <c r="K4041" s="77">
        <v>-99999</v>
      </c>
      <c r="L4041" s="77">
        <v>-99999</v>
      </c>
      <c r="M4041" s="77">
        <v>-99999</v>
      </c>
      <c r="N4041" s="77">
        <v>52.517499999999998</v>
      </c>
      <c r="O4041" s="77">
        <v>-0.1285285857095167</v>
      </c>
      <c r="P4041" s="77">
        <v>15306</v>
      </c>
      <c r="Q4041" s="77">
        <v>1670</v>
      </c>
      <c r="R4041" s="77">
        <v>9.17</v>
      </c>
      <c r="S4041" s="77">
        <v>26.073</v>
      </c>
      <c r="T4041" s="77">
        <v>7.0900000000000007</v>
      </c>
      <c r="U4041" s="77">
        <v>14.980399999999999</v>
      </c>
      <c r="V4041" s="77">
        <v>-99999</v>
      </c>
      <c r="AC4041" s="77">
        <v>52.45</v>
      </c>
      <c r="AD4041" s="77">
        <v>52.45</v>
      </c>
      <c r="AH4041" s="77">
        <f>IF(AND(M4041&lt;Variables!$G$6,M4041&gt;Variables!$G$5),0,1)</f>
        <v>1</v>
      </c>
      <c r="AI4041" s="77">
        <f t="shared" si="128"/>
        <v>1</v>
      </c>
      <c r="AJ4041" s="77">
        <f>IF(I4041&gt;Variables!$G$7,0,1)</f>
        <v>0</v>
      </c>
      <c r="AK4041" s="77">
        <f>IF(F4041&gt;Variables!$G$8,0,1)</f>
        <v>0</v>
      </c>
      <c r="AL4041" s="77">
        <f>IF(G4041&gt;Variables!$G$9,0,1)</f>
        <v>1</v>
      </c>
      <c r="AM4041" s="77">
        <f>IF(AND(K4041&gt;Variables!$G$10,K4041&lt;Variables!$G$11),0,1)</f>
        <v>1</v>
      </c>
      <c r="AN4041" s="77">
        <f>IF(H4041&lt;Variables!$G$13,1,0)</f>
        <v>1</v>
      </c>
      <c r="AO4041" s="77">
        <f>IF(R4041&lt;Variables!$G$12,0,1)</f>
        <v>1</v>
      </c>
      <c r="AP4041" s="78">
        <f t="shared" si="129"/>
        <v>1</v>
      </c>
      <c r="AQ4041" s="77">
        <f>IF(V4041&lt;Variables!$G$15,1,0)</f>
        <v>1</v>
      </c>
      <c r="AR4041" s="77">
        <v>0</v>
      </c>
      <c r="AS4041" s="77">
        <v>0</v>
      </c>
      <c r="AT4041" s="77">
        <v>0</v>
      </c>
      <c r="AU4041" s="77">
        <v>0</v>
      </c>
      <c r="BA4041" s="77">
        <v>0</v>
      </c>
    </row>
    <row r="4042" spans="3:53" x14ac:dyDescent="0.25">
      <c r="C4042" s="77" t="s">
        <v>532</v>
      </c>
      <c r="D4042" s="77" t="s">
        <v>491</v>
      </c>
      <c r="E4042" s="77">
        <v>13.98</v>
      </c>
      <c r="F4042" s="77">
        <v>6.87</v>
      </c>
      <c r="G4042" s="77">
        <v>-0.21</v>
      </c>
      <c r="H4042" s="77">
        <v>12130</v>
      </c>
      <c r="I4042" s="77">
        <v>93.257999999999996</v>
      </c>
      <c r="J4042" s="77" t="s">
        <v>74</v>
      </c>
      <c r="K4042" s="77">
        <v>49.86</v>
      </c>
      <c r="L4042" s="77">
        <v>13.991528571428571</v>
      </c>
      <c r="M4042" s="77">
        <v>-8.2396797245685952E-2</v>
      </c>
      <c r="N4042" s="77">
        <v>14.026059999999999</v>
      </c>
      <c r="O4042" s="77">
        <v>-0.32838872783946921</v>
      </c>
      <c r="P4042" s="77">
        <v>48110</v>
      </c>
      <c r="Q4042" s="77">
        <v>162862</v>
      </c>
      <c r="R4042" s="77">
        <v>0.3</v>
      </c>
      <c r="S4042" s="77">
        <v>26.073</v>
      </c>
      <c r="T4042" s="77">
        <v>7.0900000000000007</v>
      </c>
      <c r="U4042" s="77">
        <v>14.980399999999999</v>
      </c>
      <c r="V4042" s="77">
        <v>2.3676586020553261</v>
      </c>
      <c r="AC4042" s="77">
        <v>13.99</v>
      </c>
      <c r="AD4042" s="77">
        <v>13.86</v>
      </c>
      <c r="AH4042" s="77">
        <f>IF(AND(M4042&lt;Variables!$G$6,M4042&gt;Variables!$G$5),0,1)</f>
        <v>1</v>
      </c>
      <c r="AI4042" s="77">
        <f t="shared" si="128"/>
        <v>1</v>
      </c>
      <c r="AJ4042" s="77">
        <f>IF(I4042&gt;Variables!$G$7,0,1)</f>
        <v>0</v>
      </c>
      <c r="AK4042" s="77">
        <f>IF(F4042&gt;Variables!$G$8,0,1)</f>
        <v>1</v>
      </c>
      <c r="AL4042" s="77">
        <f>IF(G4042&gt;Variables!$G$9,0,1)</f>
        <v>1</v>
      </c>
      <c r="AM4042" s="77">
        <f>IF(AND(K4042&gt;Variables!$G$10,K4042&lt;Variables!$G$11),0,1)</f>
        <v>1</v>
      </c>
      <c r="AN4042" s="77">
        <f>IF(H4042&lt;Variables!$G$13,1,0)</f>
        <v>0</v>
      </c>
      <c r="AO4042" s="77">
        <f>IF(R4042&lt;Variables!$G$12,0,1)</f>
        <v>0</v>
      </c>
      <c r="AP4042" s="78">
        <f t="shared" si="129"/>
        <v>0</v>
      </c>
      <c r="AQ4042" s="77">
        <f>IF(V4042&lt;Variables!$G$15,1,0)</f>
        <v>1</v>
      </c>
      <c r="AR4042" s="77">
        <v>0</v>
      </c>
      <c r="AS4042" s="77">
        <v>0</v>
      </c>
      <c r="AT4042" s="77">
        <v>0</v>
      </c>
      <c r="AU4042" s="77">
        <v>1</v>
      </c>
      <c r="BA4042" s="77">
        <v>-0.74</v>
      </c>
    </row>
    <row r="4043" spans="3:53" x14ac:dyDescent="0.25">
      <c r="C4043" s="77" t="s">
        <v>532</v>
      </c>
      <c r="D4043" s="77" t="s">
        <v>512</v>
      </c>
      <c r="E4043" s="77">
        <v>32.01</v>
      </c>
      <c r="F4043" s="77">
        <v>17.88</v>
      </c>
      <c r="G4043" s="77">
        <v>9.9700000000000006</v>
      </c>
      <c r="H4043" s="77">
        <v>1140</v>
      </c>
      <c r="I4043" s="77">
        <v>1565.894</v>
      </c>
      <c r="J4043" s="77" t="s">
        <v>75</v>
      </c>
      <c r="K4043" s="77">
        <v>51.31</v>
      </c>
      <c r="L4043" s="77">
        <v>31.58455789473684</v>
      </c>
      <c r="M4043" s="77">
        <v>-1.4114159051061901E-2</v>
      </c>
      <c r="N4043" s="77">
        <v>31.44181063829787</v>
      </c>
      <c r="O4043" s="77">
        <v>0.43982632963792351</v>
      </c>
      <c r="P4043" s="77">
        <v>261700</v>
      </c>
      <c r="Q4043" s="77">
        <v>282830</v>
      </c>
      <c r="R4043" s="77">
        <v>0.93</v>
      </c>
      <c r="S4043" s="77">
        <v>26.073</v>
      </c>
      <c r="T4043" s="77">
        <v>7.0900000000000007</v>
      </c>
      <c r="U4043" s="77">
        <v>14.980399999999999</v>
      </c>
      <c r="V4043" s="77">
        <v>2.3809919659509831</v>
      </c>
      <c r="AC4043" s="77">
        <v>32.82</v>
      </c>
      <c r="AD4043" s="77">
        <v>28.9</v>
      </c>
      <c r="AH4043" s="77">
        <f>IF(AND(M4043&lt;Variables!$G$6,M4043&gt;Variables!$G$5),0,1)</f>
        <v>1</v>
      </c>
      <c r="AI4043" s="77">
        <f t="shared" si="128"/>
        <v>0</v>
      </c>
      <c r="AJ4043" s="77">
        <f>IF(I4043&gt;Variables!$G$7,0,1)</f>
        <v>0</v>
      </c>
      <c r="AK4043" s="77">
        <f>IF(F4043&gt;Variables!$G$8,0,1)</f>
        <v>0</v>
      </c>
      <c r="AL4043" s="77">
        <f>IF(G4043&gt;Variables!$G$9,0,1)</f>
        <v>1</v>
      </c>
      <c r="AM4043" s="77">
        <f>IF(AND(K4043&gt;Variables!$G$10,K4043&lt;Variables!$G$11),0,1)</f>
        <v>1</v>
      </c>
      <c r="AN4043" s="77">
        <f>IF(H4043&lt;Variables!$G$13,1,0)</f>
        <v>1</v>
      </c>
      <c r="AO4043" s="77">
        <f>IF(R4043&lt;Variables!$G$12,0,1)</f>
        <v>0</v>
      </c>
      <c r="AP4043" s="78">
        <f t="shared" si="129"/>
        <v>1</v>
      </c>
      <c r="AQ4043" s="77">
        <f>IF(V4043&lt;Variables!$G$15,1,0)</f>
        <v>1</v>
      </c>
      <c r="AR4043" s="77">
        <v>1</v>
      </c>
      <c r="AS4043" s="77">
        <v>0</v>
      </c>
      <c r="AT4043" s="77">
        <v>0</v>
      </c>
      <c r="AU4043" s="77">
        <v>0</v>
      </c>
      <c r="BA4043" s="77">
        <v>2</v>
      </c>
    </row>
    <row r="4044" spans="3:53" x14ac:dyDescent="0.25">
      <c r="C4044" s="77" t="s">
        <v>532</v>
      </c>
      <c r="D4044" s="77" t="s">
        <v>506</v>
      </c>
      <c r="E4044" s="77">
        <v>3.19</v>
      </c>
      <c r="F4044" s="77">
        <v>6.15</v>
      </c>
      <c r="G4044" s="77">
        <v>3.22</v>
      </c>
      <c r="H4044" s="77">
        <v>-99999</v>
      </c>
      <c r="I4044" s="77">
        <v>3.1E-2</v>
      </c>
      <c r="J4044" s="77" t="s">
        <v>74</v>
      </c>
      <c r="K4044" s="77">
        <v>72.19</v>
      </c>
      <c r="L4044" s="77">
        <v>3.1949999999999998</v>
      </c>
      <c r="M4044" s="77">
        <v>0.46948356807510733</v>
      </c>
      <c r="N4044" s="77">
        <v>3.1958333333333329</v>
      </c>
      <c r="O4044" s="77">
        <v>0.44328552803129062</v>
      </c>
      <c r="P4044" s="77">
        <v>19443</v>
      </c>
      <c r="Q4044" s="77">
        <v>12929</v>
      </c>
      <c r="R4044" s="77">
        <v>1.5</v>
      </c>
      <c r="S4044" s="77">
        <v>26.073</v>
      </c>
      <c r="T4044" s="77">
        <v>7.0900000000000007</v>
      </c>
      <c r="U4044" s="77">
        <v>14.980399999999999</v>
      </c>
      <c r="V4044" s="77">
        <v>2.5545951042253532</v>
      </c>
      <c r="AC4044" s="77">
        <v>3.2</v>
      </c>
      <c r="AD4044" s="77">
        <v>3.1549999999999998</v>
      </c>
      <c r="AH4044" s="77">
        <f>IF(AND(M4044&lt;Variables!$G$6,M4044&gt;Variables!$G$5),0,1)</f>
        <v>1</v>
      </c>
      <c r="AI4044" s="77">
        <f t="shared" si="128"/>
        <v>1</v>
      </c>
      <c r="AJ4044" s="77">
        <f>IF(I4044&gt;Variables!$G$7,0,1)</f>
        <v>1</v>
      </c>
      <c r="AK4044" s="77">
        <f>IF(F4044&gt;Variables!$G$8,0,1)</f>
        <v>1</v>
      </c>
      <c r="AL4044" s="77">
        <f>IF(G4044&gt;Variables!$G$9,0,1)</f>
        <v>1</v>
      </c>
      <c r="AM4044" s="77">
        <f>IF(AND(K4044&gt;Variables!$G$10,K4044&lt;Variables!$G$11),0,1)</f>
        <v>1</v>
      </c>
      <c r="AN4044" s="77">
        <f>IF(H4044&lt;Variables!$G$13,1,0)</f>
        <v>1</v>
      </c>
      <c r="AO4044" s="77">
        <f>IF(R4044&lt;Variables!$G$12,0,1)</f>
        <v>0</v>
      </c>
      <c r="AP4044" s="78">
        <f t="shared" si="129"/>
        <v>0</v>
      </c>
      <c r="AQ4044" s="77">
        <f>IF(V4044&lt;Variables!$G$15,1,0)</f>
        <v>1</v>
      </c>
      <c r="AR4044" s="77">
        <v>0</v>
      </c>
      <c r="AS4044" s="77">
        <v>0</v>
      </c>
      <c r="AT4044" s="77">
        <v>0</v>
      </c>
      <c r="AU4044" s="77">
        <v>0</v>
      </c>
      <c r="BA4044" s="77">
        <v>0</v>
      </c>
    </row>
    <row r="4045" spans="3:53" x14ac:dyDescent="0.25">
      <c r="C4045" s="77" t="s">
        <v>532</v>
      </c>
      <c r="D4045" s="77" t="s">
        <v>488</v>
      </c>
      <c r="E4045" s="77">
        <v>7.21</v>
      </c>
      <c r="F4045" s="77">
        <v>57.68</v>
      </c>
      <c r="G4045" s="77">
        <v>-1.04</v>
      </c>
      <c r="H4045" s="77">
        <v>125.36</v>
      </c>
      <c r="I4045" s="77">
        <v>14.423</v>
      </c>
      <c r="J4045" s="77" t="s">
        <v>75</v>
      </c>
      <c r="K4045" s="77">
        <v>48.17</v>
      </c>
      <c r="L4045" s="77">
        <v>7.204130000000001</v>
      </c>
      <c r="M4045" s="77">
        <v>-0.95958845828713857</v>
      </c>
      <c r="N4045" s="77">
        <v>7.2210859999999988</v>
      </c>
      <c r="O4045" s="77">
        <v>-1.1921475523210641</v>
      </c>
      <c r="P4045" s="77">
        <v>107440000</v>
      </c>
      <c r="Q4045" s="77">
        <v>525460</v>
      </c>
      <c r="R4045" s="77">
        <v>204.47</v>
      </c>
      <c r="S4045" s="77">
        <v>26.073</v>
      </c>
      <c r="T4045" s="77">
        <v>7.0900000000000007</v>
      </c>
      <c r="U4045" s="77">
        <v>14.980399999999999</v>
      </c>
      <c r="V4045" s="77">
        <v>2.3679190365298801</v>
      </c>
      <c r="AC4045" s="77">
        <v>7.75</v>
      </c>
      <c r="AD4045" s="77">
        <v>6.1517999999999997</v>
      </c>
      <c r="AH4045" s="77">
        <f>IF(AND(M4045&lt;Variables!$G$6,M4045&gt;Variables!$G$5),0,1)</f>
        <v>1</v>
      </c>
      <c r="AI4045" s="77">
        <f t="shared" si="128"/>
        <v>1</v>
      </c>
      <c r="AJ4045" s="77">
        <f>IF(I4045&gt;Variables!$G$7,0,1)</f>
        <v>1</v>
      </c>
      <c r="AK4045" s="77">
        <f>IF(F4045&gt;Variables!$G$8,0,1)</f>
        <v>0</v>
      </c>
      <c r="AL4045" s="77">
        <f>IF(G4045&gt;Variables!$G$9,0,1)</f>
        <v>1</v>
      </c>
      <c r="AM4045" s="77">
        <f>IF(AND(K4045&gt;Variables!$G$10,K4045&lt;Variables!$G$11),0,1)</f>
        <v>1</v>
      </c>
      <c r="AN4045" s="77">
        <f>IF(H4045&lt;Variables!$G$13,1,0)</f>
        <v>1</v>
      </c>
      <c r="AO4045" s="77">
        <f>IF(R4045&lt;Variables!$G$12,0,1)</f>
        <v>1</v>
      </c>
      <c r="AP4045" s="78">
        <f t="shared" si="129"/>
        <v>1</v>
      </c>
      <c r="AQ4045" s="77">
        <f>IF(V4045&lt;Variables!$G$15,1,0)</f>
        <v>1</v>
      </c>
      <c r="AR4045" s="77">
        <v>0</v>
      </c>
      <c r="AS4045" s="77">
        <v>0</v>
      </c>
      <c r="AT4045" s="77">
        <v>1</v>
      </c>
      <c r="AU4045" s="77">
        <v>0</v>
      </c>
      <c r="BA4045" s="77">
        <v>-2.25</v>
      </c>
    </row>
    <row r="4046" spans="3:53" x14ac:dyDescent="0.25">
      <c r="C4046" s="77" t="s">
        <v>532</v>
      </c>
      <c r="D4046" s="77" t="s">
        <v>365</v>
      </c>
      <c r="E4046" s="77">
        <v>58.7</v>
      </c>
      <c r="F4046" s="77">
        <v>6.92</v>
      </c>
      <c r="G4046" s="77">
        <v>4.57</v>
      </c>
      <c r="H4046" s="77">
        <v>2540</v>
      </c>
      <c r="I4046" s="77">
        <v>204.108</v>
      </c>
      <c r="J4046" s="77" t="s">
        <v>74</v>
      </c>
      <c r="K4046" s="77">
        <v>35.61</v>
      </c>
      <c r="L4046" s="77">
        <v>59.096359999999997</v>
      </c>
      <c r="M4046" s="77">
        <v>-0.89068091503436753</v>
      </c>
      <c r="N4046" s="77">
        <v>58.973497999999999</v>
      </c>
      <c r="O4046" s="77">
        <v>-0.68420224962744969</v>
      </c>
      <c r="P4046" s="77">
        <v>1232000</v>
      </c>
      <c r="Q4046" s="77">
        <v>1892000</v>
      </c>
      <c r="R4046" s="77">
        <v>0.65</v>
      </c>
      <c r="S4046" s="77">
        <v>26.073</v>
      </c>
      <c r="T4046" s="77">
        <v>7.0900000000000007</v>
      </c>
      <c r="U4046" s="77">
        <v>14.980399999999999</v>
      </c>
      <c r="V4046" s="77">
        <v>2.2040621013060022</v>
      </c>
      <c r="AC4046" s="77">
        <v>58.654800000000002</v>
      </c>
      <c r="AD4046" s="77">
        <v>56.17</v>
      </c>
      <c r="AH4046" s="77">
        <f>IF(AND(M4046&lt;Variables!$G$6,M4046&gt;Variables!$G$5),0,1)</f>
        <v>1</v>
      </c>
      <c r="AI4046" s="77">
        <f t="shared" si="128"/>
        <v>0</v>
      </c>
      <c r="AJ4046" s="77">
        <f>IF(I4046&gt;Variables!$G$7,0,1)</f>
        <v>0</v>
      </c>
      <c r="AK4046" s="77">
        <f>IF(F4046&gt;Variables!$G$8,0,1)</f>
        <v>1</v>
      </c>
      <c r="AL4046" s="77">
        <f>IF(G4046&gt;Variables!$G$9,0,1)</f>
        <v>1</v>
      </c>
      <c r="AM4046" s="77">
        <f>IF(AND(K4046&gt;Variables!$G$10,K4046&lt;Variables!$G$11),0,1)</f>
        <v>1</v>
      </c>
      <c r="AN4046" s="77">
        <f>IF(H4046&lt;Variables!$G$13,1,0)</f>
        <v>0</v>
      </c>
      <c r="AO4046" s="77">
        <f>IF(R4046&lt;Variables!$G$12,0,1)</f>
        <v>0</v>
      </c>
      <c r="AP4046" s="78">
        <f t="shared" si="129"/>
        <v>0</v>
      </c>
      <c r="AQ4046" s="77">
        <f>IF(V4046&lt;Variables!$G$15,1,0)</f>
        <v>1</v>
      </c>
      <c r="AR4046" s="77">
        <v>0</v>
      </c>
      <c r="AS4046" s="77">
        <v>0</v>
      </c>
      <c r="AT4046" s="77">
        <v>1</v>
      </c>
      <c r="AU4046" s="77">
        <v>0</v>
      </c>
      <c r="BA4046" s="77">
        <v>-2.25</v>
      </c>
    </row>
    <row r="4047" spans="3:53" x14ac:dyDescent="0.25">
      <c r="C4047" s="77" t="s">
        <v>532</v>
      </c>
      <c r="D4047" s="77" t="s">
        <v>489</v>
      </c>
      <c r="E4047" s="77">
        <v>27.62</v>
      </c>
      <c r="F4047" s="77">
        <v>7.76</v>
      </c>
      <c r="G4047" s="77">
        <v>6.48</v>
      </c>
      <c r="H4047" s="77">
        <v>3040</v>
      </c>
      <c r="I4047" s="77">
        <v>6.343</v>
      </c>
      <c r="J4047" s="77" t="s">
        <v>74</v>
      </c>
      <c r="K4047" s="77">
        <v>48.56</v>
      </c>
      <c r="L4047" s="77">
        <v>27.553744999999999</v>
      </c>
      <c r="M4047" s="77">
        <v>-4.9884326068924997E-2</v>
      </c>
      <c r="N4047" s="77">
        <v>27.534110204081632</v>
      </c>
      <c r="O4047" s="77">
        <v>2.1390907041166599E-2</v>
      </c>
      <c r="P4047" s="77">
        <v>750674</v>
      </c>
      <c r="Q4047" s="77">
        <v>1247000</v>
      </c>
      <c r="R4047" s="77">
        <v>0.6</v>
      </c>
      <c r="S4047" s="77">
        <v>26.073</v>
      </c>
      <c r="T4047" s="77">
        <v>7.0900000000000007</v>
      </c>
      <c r="U4047" s="77">
        <v>14.980399999999999</v>
      </c>
      <c r="V4047" s="77">
        <v>2.3531711375332831</v>
      </c>
      <c r="AC4047" s="77">
        <v>27.88</v>
      </c>
      <c r="AD4047" s="77">
        <v>27.055</v>
      </c>
      <c r="AH4047" s="77">
        <f>IF(AND(M4047&lt;Variables!$G$6,M4047&gt;Variables!$G$5),0,1)</f>
        <v>1</v>
      </c>
      <c r="AI4047" s="77">
        <f t="shared" si="128"/>
        <v>0</v>
      </c>
      <c r="AJ4047" s="77">
        <f>IF(I4047&gt;Variables!$G$7,0,1)</f>
        <v>1</v>
      </c>
      <c r="AK4047" s="77">
        <f>IF(F4047&gt;Variables!$G$8,0,1)</f>
        <v>1</v>
      </c>
      <c r="AL4047" s="77">
        <f>IF(G4047&gt;Variables!$G$9,0,1)</f>
        <v>1</v>
      </c>
      <c r="AM4047" s="77">
        <f>IF(AND(K4047&gt;Variables!$G$10,K4047&lt;Variables!$G$11),0,1)</f>
        <v>1</v>
      </c>
      <c r="AN4047" s="77">
        <f>IF(H4047&lt;Variables!$G$13,1,0)</f>
        <v>0</v>
      </c>
      <c r="AO4047" s="77">
        <f>IF(R4047&lt;Variables!$G$12,0,1)</f>
        <v>0</v>
      </c>
      <c r="AP4047" s="78">
        <f t="shared" si="129"/>
        <v>0</v>
      </c>
      <c r="AQ4047" s="77">
        <f>IF(V4047&lt;Variables!$G$15,1,0)</f>
        <v>1</v>
      </c>
      <c r="AR4047" s="77">
        <v>1</v>
      </c>
      <c r="AS4047" s="77">
        <v>0</v>
      </c>
      <c r="AT4047" s="77">
        <v>0</v>
      </c>
      <c r="AU4047" s="77">
        <v>0</v>
      </c>
      <c r="BA4047" s="77">
        <v>0.87</v>
      </c>
    </row>
    <row r="4048" spans="3:53" x14ac:dyDescent="0.25">
      <c r="C4048" s="77" t="s">
        <v>532</v>
      </c>
      <c r="D4048" s="77" t="s">
        <v>519</v>
      </c>
      <c r="E4048" s="77">
        <v>15.98</v>
      </c>
      <c r="F4048" s="77">
        <v>7.84</v>
      </c>
      <c r="G4048" s="77">
        <v>5.25</v>
      </c>
      <c r="H4048" s="77">
        <v>3840</v>
      </c>
      <c r="I4048" s="77">
        <v>768.63599999999997</v>
      </c>
      <c r="J4048" s="77" t="s">
        <v>74</v>
      </c>
      <c r="K4048" s="77">
        <v>53.11</v>
      </c>
      <c r="L4048" s="77">
        <v>15.95495</v>
      </c>
      <c r="M4048" s="77">
        <v>-0.12503956452386061</v>
      </c>
      <c r="N4048" s="77">
        <v>15.870545999999999</v>
      </c>
      <c r="O4048" s="77">
        <v>0.40612339361231259</v>
      </c>
      <c r="P4048" s="77">
        <v>1262000</v>
      </c>
      <c r="Q4048" s="77">
        <v>5058000</v>
      </c>
      <c r="R4048" s="77">
        <v>0.25</v>
      </c>
      <c r="S4048" s="77">
        <v>26.073</v>
      </c>
      <c r="T4048" s="77">
        <v>7.0900000000000007</v>
      </c>
      <c r="U4048" s="77">
        <v>14.980399999999999</v>
      </c>
      <c r="V4048" s="77">
        <v>2.4035936940335132</v>
      </c>
      <c r="AC4048" s="77">
        <v>16.256599999999999</v>
      </c>
      <c r="AD4048" s="77">
        <v>15.72</v>
      </c>
      <c r="AH4048" s="77">
        <f>IF(AND(M4048&lt;Variables!$G$6,M4048&gt;Variables!$G$5),0,1)</f>
        <v>1</v>
      </c>
      <c r="AI4048" s="77">
        <f t="shared" si="128"/>
        <v>0</v>
      </c>
      <c r="AJ4048" s="77">
        <f>IF(I4048&gt;Variables!$G$7,0,1)</f>
        <v>0</v>
      </c>
      <c r="AK4048" s="77">
        <f>IF(F4048&gt;Variables!$G$8,0,1)</f>
        <v>1</v>
      </c>
      <c r="AL4048" s="77">
        <f>IF(G4048&gt;Variables!$G$9,0,1)</f>
        <v>1</v>
      </c>
      <c r="AM4048" s="77">
        <f>IF(AND(K4048&gt;Variables!$G$10,K4048&lt;Variables!$G$11),0,1)</f>
        <v>1</v>
      </c>
      <c r="AN4048" s="77">
        <f>IF(H4048&lt;Variables!$G$13,1,0)</f>
        <v>0</v>
      </c>
      <c r="AO4048" s="77">
        <f>IF(R4048&lt;Variables!$G$12,0,1)</f>
        <v>0</v>
      </c>
      <c r="AP4048" s="78">
        <f t="shared" si="129"/>
        <v>0</v>
      </c>
      <c r="AQ4048" s="77">
        <f>IF(V4048&lt;Variables!$G$15,1,0)</f>
        <v>1</v>
      </c>
      <c r="AR4048" s="77">
        <v>0</v>
      </c>
      <c r="AS4048" s="77">
        <v>1</v>
      </c>
      <c r="AT4048" s="77">
        <v>0</v>
      </c>
      <c r="AU4048" s="77">
        <v>0</v>
      </c>
      <c r="BA4048" s="77">
        <v>0.56000000000000005</v>
      </c>
    </row>
    <row r="4049" spans="3:53" x14ac:dyDescent="0.25">
      <c r="C4049" s="77" t="s">
        <v>532</v>
      </c>
      <c r="D4049" s="77" t="s">
        <v>511</v>
      </c>
      <c r="E4049" s="77">
        <v>7.44</v>
      </c>
      <c r="F4049" s="77">
        <v>7.97</v>
      </c>
      <c r="G4049" s="77">
        <v>5.77</v>
      </c>
      <c r="H4049" s="77">
        <v>1820</v>
      </c>
      <c r="I4049" s="77">
        <v>653.30499999999995</v>
      </c>
      <c r="J4049" s="77" t="s">
        <v>74</v>
      </c>
      <c r="K4049" s="77">
        <v>51.28</v>
      </c>
      <c r="L4049" s="77">
        <v>7.4070800000000014</v>
      </c>
      <c r="M4049" s="77">
        <v>0.24193069333663561</v>
      </c>
      <c r="N4049" s="77">
        <v>7.4332600000000006</v>
      </c>
      <c r="O4049" s="77">
        <v>-0.1111221725057488</v>
      </c>
      <c r="P4049" s="77">
        <v>4906000</v>
      </c>
      <c r="Q4049" s="77">
        <v>8048999.9999999991</v>
      </c>
      <c r="R4049" s="77">
        <v>0.61</v>
      </c>
      <c r="S4049" s="77">
        <v>26.073</v>
      </c>
      <c r="T4049" s="77">
        <v>7.0900000000000007</v>
      </c>
      <c r="U4049" s="77">
        <v>14.980399999999999</v>
      </c>
      <c r="V4049" s="77">
        <v>2.373076271295032</v>
      </c>
      <c r="AC4049" s="77">
        <v>7.44</v>
      </c>
      <c r="AD4049" s="77">
        <v>7.01</v>
      </c>
      <c r="AH4049" s="77">
        <f>IF(AND(M4049&lt;Variables!$G$6,M4049&gt;Variables!$G$5),0,1)</f>
        <v>1</v>
      </c>
      <c r="AI4049" s="77">
        <f t="shared" si="128"/>
        <v>1</v>
      </c>
      <c r="AJ4049" s="77">
        <f>IF(I4049&gt;Variables!$G$7,0,1)</f>
        <v>0</v>
      </c>
      <c r="AK4049" s="77">
        <f>IF(F4049&gt;Variables!$G$8,0,1)</f>
        <v>1</v>
      </c>
      <c r="AL4049" s="77">
        <f>IF(G4049&gt;Variables!$G$9,0,1)</f>
        <v>1</v>
      </c>
      <c r="AM4049" s="77">
        <f>IF(AND(K4049&gt;Variables!$G$10,K4049&lt;Variables!$G$11),0,1)</f>
        <v>1</v>
      </c>
      <c r="AN4049" s="77">
        <f>IF(H4049&lt;Variables!$G$13,1,0)</f>
        <v>0</v>
      </c>
      <c r="AO4049" s="77">
        <f>IF(R4049&lt;Variables!$G$12,0,1)</f>
        <v>0</v>
      </c>
      <c r="AP4049" s="78">
        <f t="shared" si="129"/>
        <v>0</v>
      </c>
      <c r="AQ4049" s="77">
        <f>IF(V4049&lt;Variables!$G$15,1,0)</f>
        <v>1</v>
      </c>
      <c r="AR4049" s="77">
        <v>0</v>
      </c>
      <c r="AS4049" s="77">
        <v>0</v>
      </c>
      <c r="AT4049" s="77">
        <v>1</v>
      </c>
      <c r="AU4049" s="77">
        <v>0</v>
      </c>
      <c r="BA4049" s="77">
        <v>-2.25</v>
      </c>
    </row>
    <row r="4050" spans="3:53" x14ac:dyDescent="0.25">
      <c r="C4050" s="77" t="s">
        <v>532</v>
      </c>
      <c r="D4050" s="77" t="s">
        <v>501</v>
      </c>
      <c r="E4050" s="77">
        <v>29.51</v>
      </c>
      <c r="F4050" s="77">
        <v>13.09</v>
      </c>
      <c r="G4050" s="77">
        <v>9.9</v>
      </c>
      <c r="H4050" s="77">
        <v>3860</v>
      </c>
      <c r="I4050" s="77">
        <v>3.5999999999999997E-2</v>
      </c>
      <c r="J4050" s="77" t="s">
        <v>75</v>
      </c>
      <c r="K4050" s="77">
        <v>67.53</v>
      </c>
      <c r="L4050" s="77">
        <v>29.020263157894739</v>
      </c>
      <c r="M4050" s="77">
        <v>1.3774404454238069</v>
      </c>
      <c r="N4050" s="77">
        <v>28.850475555555558</v>
      </c>
      <c r="O4050" s="77">
        <v>1.9740556558513069</v>
      </c>
      <c r="P4050" s="77">
        <v>239297</v>
      </c>
      <c r="Q4050" s="77">
        <v>245553</v>
      </c>
      <c r="R4050" s="77">
        <v>0.97</v>
      </c>
      <c r="S4050" s="77">
        <v>26.073</v>
      </c>
      <c r="T4050" s="77">
        <v>7.0900000000000007</v>
      </c>
      <c r="U4050" s="77">
        <v>14.980399999999999</v>
      </c>
      <c r="V4050" s="77">
        <v>2.4430621668670698</v>
      </c>
      <c r="AC4050" s="77">
        <v>30.89</v>
      </c>
      <c r="AD4050" s="77">
        <v>28.98</v>
      </c>
      <c r="AH4050" s="77">
        <f>IF(AND(M4050&lt;Variables!$G$6,M4050&gt;Variables!$G$5),0,1)</f>
        <v>1</v>
      </c>
      <c r="AI4050" s="77">
        <f t="shared" si="128"/>
        <v>0</v>
      </c>
      <c r="AJ4050" s="77">
        <f>IF(I4050&gt;Variables!$G$7,0,1)</f>
        <v>1</v>
      </c>
      <c r="AK4050" s="77">
        <f>IF(F4050&gt;Variables!$G$8,0,1)</f>
        <v>0</v>
      </c>
      <c r="AL4050" s="77">
        <f>IF(G4050&gt;Variables!$G$9,0,1)</f>
        <v>1</v>
      </c>
      <c r="AM4050" s="77">
        <f>IF(AND(K4050&gt;Variables!$G$10,K4050&lt;Variables!$G$11),0,1)</f>
        <v>0</v>
      </c>
      <c r="AN4050" s="77">
        <f>IF(H4050&lt;Variables!$G$13,1,0)</f>
        <v>0</v>
      </c>
      <c r="AO4050" s="77">
        <f>IF(R4050&lt;Variables!$G$12,0,1)</f>
        <v>0</v>
      </c>
      <c r="AP4050" s="78">
        <f t="shared" si="129"/>
        <v>1</v>
      </c>
      <c r="AQ4050" s="77">
        <f>IF(V4050&lt;Variables!$G$15,1,0)</f>
        <v>1</v>
      </c>
      <c r="AR4050" s="77">
        <v>1</v>
      </c>
      <c r="AS4050" s="77">
        <v>0</v>
      </c>
      <c r="AT4050" s="77">
        <v>0</v>
      </c>
      <c r="AU4050" s="77">
        <v>0</v>
      </c>
      <c r="BA4050" s="77">
        <v>2</v>
      </c>
    </row>
    <row r="4051" spans="3:53" x14ac:dyDescent="0.25">
      <c r="C4051" s="77" t="s">
        <v>532</v>
      </c>
      <c r="D4051" s="77" t="s">
        <v>451</v>
      </c>
      <c r="E4051" s="77">
        <v>23.48</v>
      </c>
      <c r="F4051" s="77">
        <v>8.66</v>
      </c>
      <c r="G4051" s="77">
        <v>6.72</v>
      </c>
      <c r="H4051" s="77">
        <v>12530</v>
      </c>
      <c r="I4051" s="77">
        <v>15.006</v>
      </c>
      <c r="J4051" s="77" t="s">
        <v>74</v>
      </c>
      <c r="K4051" s="77">
        <v>48</v>
      </c>
      <c r="L4051" s="77">
        <v>23.426755</v>
      </c>
      <c r="M4051" s="77">
        <v>-0.28495197051405791</v>
      </c>
      <c r="N4051" s="77">
        <v>23.390668000000002</v>
      </c>
      <c r="O4051" s="77">
        <v>-0.1311121170203525</v>
      </c>
      <c r="P4051" s="77">
        <v>574781</v>
      </c>
      <c r="Q4051" s="77">
        <v>1175000</v>
      </c>
      <c r="R4051" s="77">
        <v>0.49</v>
      </c>
      <c r="S4051" s="77">
        <v>26.073</v>
      </c>
      <c r="T4051" s="77">
        <v>7.0900000000000007</v>
      </c>
      <c r="U4051" s="77">
        <v>14.980399999999999</v>
      </c>
      <c r="V4051" s="77">
        <v>2.3520428686516759</v>
      </c>
      <c r="AC4051" s="77">
        <v>23.7</v>
      </c>
      <c r="AD4051" s="77">
        <v>23.22</v>
      </c>
      <c r="AH4051" s="77">
        <f>IF(AND(M4051&lt;Variables!$G$6,M4051&gt;Variables!$G$5),0,1)</f>
        <v>1</v>
      </c>
      <c r="AI4051" s="77">
        <f t="shared" si="128"/>
        <v>0</v>
      </c>
      <c r="AJ4051" s="77">
        <f>IF(I4051&gt;Variables!$G$7,0,1)</f>
        <v>1</v>
      </c>
      <c r="AK4051" s="77">
        <f>IF(F4051&gt;Variables!$G$8,0,1)</f>
        <v>1</v>
      </c>
      <c r="AL4051" s="77">
        <f>IF(G4051&gt;Variables!$G$9,0,1)</f>
        <v>1</v>
      </c>
      <c r="AM4051" s="77">
        <f>IF(AND(K4051&gt;Variables!$G$10,K4051&lt;Variables!$G$11),0,1)</f>
        <v>1</v>
      </c>
      <c r="AN4051" s="77">
        <f>IF(H4051&lt;Variables!$G$13,1,0)</f>
        <v>0</v>
      </c>
      <c r="AO4051" s="77">
        <f>IF(R4051&lt;Variables!$G$12,0,1)</f>
        <v>0</v>
      </c>
      <c r="AP4051" s="78">
        <f t="shared" si="129"/>
        <v>0</v>
      </c>
      <c r="AQ4051" s="77">
        <f>IF(V4051&lt;Variables!$G$15,1,0)</f>
        <v>1</v>
      </c>
      <c r="AR4051" s="77">
        <v>0</v>
      </c>
      <c r="AS4051" s="77">
        <v>0</v>
      </c>
      <c r="AT4051" s="77">
        <v>0</v>
      </c>
      <c r="AU4051" s="77">
        <v>1</v>
      </c>
      <c r="BA4051" s="77">
        <v>-0.26</v>
      </c>
    </row>
    <row r="4052" spans="3:53" x14ac:dyDescent="0.25">
      <c r="C4052" s="77" t="s">
        <v>532</v>
      </c>
      <c r="D4052" s="77" t="s">
        <v>388</v>
      </c>
      <c r="E4052" s="77">
        <v>18.79</v>
      </c>
      <c r="F4052" s="77">
        <v>12.57</v>
      </c>
      <c r="G4052" s="77">
        <v>10.89</v>
      </c>
      <c r="H4052" s="77">
        <v>323.14</v>
      </c>
      <c r="I4052" s="77">
        <v>79585.357999999993</v>
      </c>
      <c r="J4052" s="77" t="s">
        <v>74</v>
      </c>
      <c r="K4052" s="77">
        <v>51.41</v>
      </c>
      <c r="L4052" s="77">
        <v>18.581485000000001</v>
      </c>
      <c r="M4052" s="77">
        <v>0.85254219455550262</v>
      </c>
      <c r="N4052" s="77">
        <v>18.910920000000001</v>
      </c>
      <c r="O4052" s="77">
        <v>-0.90434521429947434</v>
      </c>
      <c r="P4052" s="77">
        <v>7880000</v>
      </c>
      <c r="Q4052" s="77">
        <v>3470000</v>
      </c>
      <c r="R4052" s="77">
        <v>2.27</v>
      </c>
      <c r="S4052" s="77">
        <v>26.073</v>
      </c>
      <c r="T4052" s="77">
        <v>7.0900000000000007</v>
      </c>
      <c r="U4052" s="77">
        <v>14.980399999999999</v>
      </c>
      <c r="V4052" s="77">
        <v>2.3559698829219511</v>
      </c>
      <c r="AC4052" s="77">
        <v>22.68</v>
      </c>
      <c r="AD4052" s="77">
        <v>18.2</v>
      </c>
      <c r="AH4052" s="77">
        <f>IF(AND(M4052&lt;Variables!$G$6,M4052&gt;Variables!$G$5),0,1)</f>
        <v>1</v>
      </c>
      <c r="AI4052" s="77">
        <f t="shared" si="128"/>
        <v>1</v>
      </c>
      <c r="AJ4052" s="77">
        <f>IF(I4052&gt;Variables!$G$7,0,1)</f>
        <v>0</v>
      </c>
      <c r="AK4052" s="77">
        <f>IF(F4052&gt;Variables!$G$8,0,1)</f>
        <v>0</v>
      </c>
      <c r="AL4052" s="77">
        <f>IF(G4052&gt;Variables!$G$9,0,1)</f>
        <v>0</v>
      </c>
      <c r="AM4052" s="77">
        <f>IF(AND(K4052&gt;Variables!$G$10,K4052&lt;Variables!$G$11),0,1)</f>
        <v>1</v>
      </c>
      <c r="AN4052" s="77">
        <f>IF(H4052&lt;Variables!$G$13,1,0)</f>
        <v>1</v>
      </c>
      <c r="AO4052" s="77">
        <f>IF(R4052&lt;Variables!$G$12,0,1)</f>
        <v>1</v>
      </c>
      <c r="AP4052" s="78">
        <f t="shared" si="129"/>
        <v>0</v>
      </c>
      <c r="AQ4052" s="77">
        <f>IF(V4052&lt;Variables!$G$15,1,0)</f>
        <v>1</v>
      </c>
      <c r="AR4052" s="77">
        <v>1</v>
      </c>
      <c r="AS4052" s="77">
        <v>0</v>
      </c>
      <c r="AT4052" s="77">
        <v>0</v>
      </c>
      <c r="AU4052" s="77">
        <v>0</v>
      </c>
      <c r="BA4052" s="77">
        <v>2</v>
      </c>
    </row>
    <row r="4053" spans="3:53" x14ac:dyDescent="0.25">
      <c r="C4053" s="77" t="s">
        <v>532</v>
      </c>
      <c r="D4053" s="77" t="s">
        <v>493</v>
      </c>
      <c r="E4053" s="77">
        <v>25.01</v>
      </c>
      <c r="F4053" s="77">
        <v>8.43</v>
      </c>
      <c r="G4053" s="77">
        <v>5.35</v>
      </c>
      <c r="H4053" s="77">
        <v>2730</v>
      </c>
      <c r="I4053" s="77">
        <v>197.85599999999999</v>
      </c>
      <c r="J4053" s="77" t="s">
        <v>74</v>
      </c>
      <c r="K4053" s="77">
        <v>41.03</v>
      </c>
      <c r="L4053" s="77">
        <v>25.04805</v>
      </c>
      <c r="M4053" s="77">
        <v>-0.49125580634021099</v>
      </c>
      <c r="N4053" s="77">
        <v>25.041540000000001</v>
      </c>
      <c r="O4053" s="77">
        <v>-0.46538671343695531</v>
      </c>
      <c r="P4053" s="77">
        <v>1551000</v>
      </c>
      <c r="Q4053" s="77">
        <v>3584000</v>
      </c>
      <c r="R4053" s="77">
        <v>0.43</v>
      </c>
      <c r="S4053" s="77">
        <v>26.073</v>
      </c>
      <c r="T4053" s="77">
        <v>7.0900000000000007</v>
      </c>
      <c r="U4053" s="77">
        <v>14.980399999999999</v>
      </c>
      <c r="V4053" s="77">
        <v>2.2741172924495121</v>
      </c>
      <c r="AC4053" s="77">
        <v>25.19</v>
      </c>
      <c r="AD4053" s="77">
        <v>24.18</v>
      </c>
      <c r="AH4053" s="77">
        <f>IF(AND(M4053&lt;Variables!$G$6,M4053&gt;Variables!$G$5),0,1)</f>
        <v>1</v>
      </c>
      <c r="AI4053" s="77">
        <f t="shared" si="128"/>
        <v>0</v>
      </c>
      <c r="AJ4053" s="77">
        <f>IF(I4053&gt;Variables!$G$7,0,1)</f>
        <v>0</v>
      </c>
      <c r="AK4053" s="77">
        <f>IF(F4053&gt;Variables!$G$8,0,1)</f>
        <v>1</v>
      </c>
      <c r="AL4053" s="77">
        <f>IF(G4053&gt;Variables!$G$9,0,1)</f>
        <v>1</v>
      </c>
      <c r="AM4053" s="77">
        <f>IF(AND(K4053&gt;Variables!$G$10,K4053&lt;Variables!$G$11),0,1)</f>
        <v>1</v>
      </c>
      <c r="AN4053" s="77">
        <f>IF(H4053&lt;Variables!$G$13,1,0)</f>
        <v>0</v>
      </c>
      <c r="AO4053" s="77">
        <f>IF(R4053&lt;Variables!$G$12,0,1)</f>
        <v>0</v>
      </c>
      <c r="AP4053" s="78">
        <f t="shared" si="129"/>
        <v>0</v>
      </c>
      <c r="AQ4053" s="77">
        <f>IF(V4053&lt;Variables!$G$15,1,0)</f>
        <v>1</v>
      </c>
      <c r="AR4053" s="77">
        <v>0</v>
      </c>
      <c r="AS4053" s="77">
        <v>1</v>
      </c>
      <c r="AT4053" s="77">
        <v>0</v>
      </c>
      <c r="AU4053" s="77">
        <v>0</v>
      </c>
      <c r="BA4053" s="77">
        <v>0.05</v>
      </c>
    </row>
    <row r="4054" spans="3:53" x14ac:dyDescent="0.25">
      <c r="C4054" s="77" t="s">
        <v>532</v>
      </c>
      <c r="D4054" s="77" t="s">
        <v>500</v>
      </c>
      <c r="E4054" s="77">
        <v>1.35</v>
      </c>
      <c r="F4054" s="77">
        <v>18.8</v>
      </c>
      <c r="G4054" s="77">
        <v>-5.32</v>
      </c>
      <c r="H4054" s="77">
        <v>30.7</v>
      </c>
      <c r="I4054" s="77">
        <v>-4.8600000000000003</v>
      </c>
      <c r="J4054" s="77" t="s">
        <v>74</v>
      </c>
      <c r="K4054" s="77">
        <v>36.69</v>
      </c>
      <c r="L4054" s="77">
        <v>1.35608</v>
      </c>
      <c r="M4054" s="77">
        <v>-1.5544805616187829</v>
      </c>
      <c r="N4054" s="77">
        <v>1.409818</v>
      </c>
      <c r="O4054" s="77">
        <v>-5.3069261422396101</v>
      </c>
      <c r="P4054" s="77">
        <v>42090000</v>
      </c>
      <c r="Q4054" s="77">
        <v>545280</v>
      </c>
      <c r="R4054" s="77">
        <v>77.19</v>
      </c>
      <c r="S4054" s="77">
        <v>26.073</v>
      </c>
      <c r="T4054" s="77">
        <v>7.0900000000000007</v>
      </c>
      <c r="U4054" s="77">
        <v>14.980399999999999</v>
      </c>
      <c r="V4054" s="77">
        <v>2.2097717810394659</v>
      </c>
      <c r="AC4054" s="77">
        <v>1.37</v>
      </c>
      <c r="AD4054" s="77">
        <v>1.22</v>
      </c>
      <c r="AH4054" s="77">
        <f>IF(AND(M4054&lt;Variables!$G$6,M4054&gt;Variables!$G$5),0,1)</f>
        <v>0</v>
      </c>
      <c r="AI4054" s="77">
        <f t="shared" si="128"/>
        <v>1</v>
      </c>
      <c r="AJ4054" s="77">
        <f>IF(I4054&gt;Variables!$G$7,0,1)</f>
        <v>1</v>
      </c>
      <c r="AK4054" s="77">
        <f>IF(F4054&gt;Variables!$G$8,0,1)</f>
        <v>0</v>
      </c>
      <c r="AL4054" s="77">
        <f>IF(G4054&gt;Variables!$G$9,0,1)</f>
        <v>1</v>
      </c>
      <c r="AM4054" s="77">
        <f>IF(AND(K4054&gt;Variables!$G$10,K4054&lt;Variables!$G$11),0,1)</f>
        <v>1</v>
      </c>
      <c r="AN4054" s="77">
        <f>IF(H4054&lt;Variables!$G$13,1,0)</f>
        <v>1</v>
      </c>
      <c r="AO4054" s="77">
        <f>IF(R4054&lt;Variables!$G$12,0,1)</f>
        <v>1</v>
      </c>
      <c r="AP4054" s="78">
        <f t="shared" si="129"/>
        <v>0</v>
      </c>
      <c r="AQ4054" s="77">
        <f>IF(V4054&lt;Variables!$G$15,1,0)</f>
        <v>1</v>
      </c>
      <c r="AR4054" s="77">
        <v>0</v>
      </c>
      <c r="AS4054" s="77">
        <v>0</v>
      </c>
      <c r="AT4054" s="77">
        <v>1</v>
      </c>
      <c r="AU4054" s="77">
        <v>0</v>
      </c>
      <c r="BA4054" s="77">
        <v>-2.25</v>
      </c>
    </row>
    <row r="4055" spans="3:53" x14ac:dyDescent="0.25">
      <c r="C4055" s="77" t="s">
        <v>532</v>
      </c>
      <c r="D4055" s="77" t="s">
        <v>497</v>
      </c>
      <c r="E4055" s="77">
        <v>5.08</v>
      </c>
      <c r="F4055" s="77">
        <v>27.7</v>
      </c>
      <c r="G4055" s="77">
        <v>20</v>
      </c>
      <c r="H4055" s="77">
        <v>41.09</v>
      </c>
      <c r="I4055" s="77">
        <v>-14.997999999999999</v>
      </c>
      <c r="J4055" s="77" t="s">
        <v>74</v>
      </c>
      <c r="K4055" s="77">
        <v>47.04</v>
      </c>
      <c r="L4055" s="77">
        <v>5.1545263157894734</v>
      </c>
      <c r="M4055" s="77">
        <v>-1.057833687305997</v>
      </c>
      <c r="N4055" s="77">
        <v>5.0742632653061222</v>
      </c>
      <c r="O4055" s="77">
        <v>0.50720140734213248</v>
      </c>
      <c r="P4055" s="77">
        <v>2580000</v>
      </c>
      <c r="Q4055" s="77">
        <v>49940</v>
      </c>
      <c r="R4055" s="77">
        <v>51.66</v>
      </c>
      <c r="S4055" s="77">
        <v>26.073</v>
      </c>
      <c r="T4055" s="77">
        <v>7.0900000000000007</v>
      </c>
      <c r="U4055" s="77">
        <v>14.980399999999999</v>
      </c>
      <c r="V4055" s="77">
        <v>2.354795205750694</v>
      </c>
      <c r="AC4055" s="77">
        <v>5.73</v>
      </c>
      <c r="AD4055" s="77">
        <v>4.8099999999999996</v>
      </c>
      <c r="AH4055" s="77">
        <f>IF(AND(M4055&lt;Variables!$G$6,M4055&gt;Variables!$G$5),0,1)</f>
        <v>0</v>
      </c>
      <c r="AI4055" s="77">
        <f t="shared" si="128"/>
        <v>0</v>
      </c>
      <c r="AJ4055" s="77">
        <f>IF(I4055&gt;Variables!$G$7,0,1)</f>
        <v>1</v>
      </c>
      <c r="AK4055" s="77">
        <f>IF(F4055&gt;Variables!$G$8,0,1)</f>
        <v>0</v>
      </c>
      <c r="AL4055" s="77">
        <f>IF(G4055&gt;Variables!$G$9,0,1)</f>
        <v>0</v>
      </c>
      <c r="AM4055" s="77">
        <f>IF(AND(K4055&gt;Variables!$G$10,K4055&lt;Variables!$G$11),0,1)</f>
        <v>1</v>
      </c>
      <c r="AN4055" s="77">
        <f>IF(H4055&lt;Variables!$G$13,1,0)</f>
        <v>1</v>
      </c>
      <c r="AO4055" s="77">
        <f>IF(R4055&lt;Variables!$G$12,0,1)</f>
        <v>1</v>
      </c>
      <c r="AP4055" s="78">
        <f t="shared" si="129"/>
        <v>0</v>
      </c>
      <c r="AQ4055" s="77">
        <f>IF(V4055&lt;Variables!$G$15,1,0)</f>
        <v>1</v>
      </c>
      <c r="AR4055" s="77">
        <v>1</v>
      </c>
      <c r="AS4055" s="77">
        <v>0</v>
      </c>
      <c r="AT4055" s="77">
        <v>0</v>
      </c>
      <c r="AU4055" s="77">
        <v>0</v>
      </c>
      <c r="BA4055" s="77">
        <v>2</v>
      </c>
    </row>
    <row r="4056" spans="3:53" x14ac:dyDescent="0.25">
      <c r="C4056" s="77" t="s">
        <v>532</v>
      </c>
      <c r="D4056" s="77" t="s">
        <v>507</v>
      </c>
      <c r="E4056" s="77">
        <v>25.8</v>
      </c>
      <c r="F4056" s="77">
        <v>6.49</v>
      </c>
      <c r="G4056" s="77">
        <v>6.11</v>
      </c>
      <c r="H4056" s="77">
        <v>3900</v>
      </c>
      <c r="I4056" s="77">
        <v>236.685</v>
      </c>
      <c r="J4056" s="77" t="s">
        <v>75</v>
      </c>
      <c r="K4056" s="77">
        <v>35.549999999999997</v>
      </c>
      <c r="L4056" s="77">
        <v>26.029665000000001</v>
      </c>
      <c r="M4056" s="77">
        <v>-1.2230852759726261</v>
      </c>
      <c r="N4056" s="77">
        <v>26.131042000000001</v>
      </c>
      <c r="O4056" s="77">
        <v>-1.6062964500229111</v>
      </c>
      <c r="P4056" s="77">
        <v>5305000</v>
      </c>
      <c r="Q4056" s="77">
        <v>9769000</v>
      </c>
      <c r="R4056" s="77">
        <v>0.54</v>
      </c>
      <c r="S4056" s="77">
        <v>26.073</v>
      </c>
      <c r="T4056" s="77">
        <v>7.0900000000000007</v>
      </c>
      <c r="U4056" s="77">
        <v>14.980399999999999</v>
      </c>
      <c r="V4056" s="77">
        <v>2.1980569116725088</v>
      </c>
      <c r="AC4056" s="77">
        <v>26.84</v>
      </c>
      <c r="AD4056" s="77">
        <v>25.58</v>
      </c>
      <c r="AH4056" s="77">
        <f>IF(AND(M4056&lt;Variables!$G$6,M4056&gt;Variables!$G$5),0,1)</f>
        <v>0</v>
      </c>
      <c r="AI4056" s="77">
        <f t="shared" si="128"/>
        <v>1</v>
      </c>
      <c r="AJ4056" s="77">
        <f>IF(I4056&gt;Variables!$G$7,0,1)</f>
        <v>0</v>
      </c>
      <c r="AK4056" s="77">
        <f>IF(F4056&gt;Variables!$G$8,0,1)</f>
        <v>1</v>
      </c>
      <c r="AL4056" s="77">
        <f>IF(G4056&gt;Variables!$G$9,0,1)</f>
        <v>1</v>
      </c>
      <c r="AM4056" s="77">
        <f>IF(AND(K4056&gt;Variables!$G$10,K4056&lt;Variables!$G$11),0,1)</f>
        <v>1</v>
      </c>
      <c r="AN4056" s="77">
        <f>IF(H4056&lt;Variables!$G$13,1,0)</f>
        <v>0</v>
      </c>
      <c r="AO4056" s="77">
        <f>IF(R4056&lt;Variables!$G$12,0,1)</f>
        <v>0</v>
      </c>
      <c r="AP4056" s="78">
        <f t="shared" si="129"/>
        <v>1</v>
      </c>
      <c r="AQ4056" s="77">
        <f>IF(V4056&lt;Variables!$G$15,1,0)</f>
        <v>1</v>
      </c>
      <c r="AR4056" s="77">
        <v>1</v>
      </c>
      <c r="AS4056" s="77">
        <v>0</v>
      </c>
      <c r="AT4056" s="77">
        <v>0</v>
      </c>
      <c r="AU4056" s="77">
        <v>0</v>
      </c>
      <c r="BA4056" s="77">
        <v>1.2</v>
      </c>
    </row>
    <row r="4057" spans="3:53" x14ac:dyDescent="0.25">
      <c r="C4057" s="77" t="s">
        <v>532</v>
      </c>
      <c r="D4057" s="77" t="s">
        <v>152</v>
      </c>
      <c r="E4057" s="77">
        <v>0.04</v>
      </c>
      <c r="F4057" s="77">
        <v>6.94</v>
      </c>
      <c r="G4057" s="77">
        <v>10</v>
      </c>
      <c r="H4057" s="77">
        <v>-99999</v>
      </c>
      <c r="I4057" s="77">
        <v>5.827</v>
      </c>
      <c r="J4057" s="77" t="s">
        <v>75</v>
      </c>
      <c r="K4057" s="77">
        <v>54.16</v>
      </c>
      <c r="L4057" s="77">
        <v>3.757727272727273E-2</v>
      </c>
      <c r="M4057" s="77">
        <v>2.4555461473327602</v>
      </c>
      <c r="N4057" s="77">
        <v>3.7888461538461531E-2</v>
      </c>
      <c r="O4057" s="77">
        <v>1.6140493350929039</v>
      </c>
      <c r="P4057" s="77">
        <v>4290000</v>
      </c>
      <c r="Q4057" s="77">
        <v>14213000</v>
      </c>
      <c r="R4057" s="77">
        <v>0.3</v>
      </c>
      <c r="S4057" s="77">
        <v>26.073</v>
      </c>
      <c r="T4057" s="77">
        <v>7.0900000000000007</v>
      </c>
      <c r="U4057" s="77">
        <v>14.980399999999999</v>
      </c>
      <c r="V4057" s="77">
        <v>2.316752272311601</v>
      </c>
      <c r="AC4057" s="77">
        <v>3.8800000000000001E-2</v>
      </c>
      <c r="AD4057" s="77">
        <v>3.4099999999999998E-2</v>
      </c>
      <c r="AH4057" s="77">
        <f>IF(AND(M4057&lt;Variables!$G$6,M4057&gt;Variables!$G$5),0,1)</f>
        <v>1</v>
      </c>
      <c r="AI4057" s="77">
        <f t="shared" si="128"/>
        <v>1</v>
      </c>
      <c r="AJ4057" s="77">
        <f>IF(I4057&gt;Variables!$G$7,0,1)</f>
        <v>1</v>
      </c>
      <c r="AK4057" s="77">
        <f>IF(F4057&gt;Variables!$G$8,0,1)</f>
        <v>1</v>
      </c>
      <c r="AL4057" s="77">
        <f>IF(G4057&gt;Variables!$G$9,0,1)</f>
        <v>1</v>
      </c>
      <c r="AM4057" s="77">
        <f>IF(AND(K4057&gt;Variables!$G$10,K4057&lt;Variables!$G$11),0,1)</f>
        <v>1</v>
      </c>
      <c r="AN4057" s="77">
        <f>IF(H4057&lt;Variables!$G$13,1,0)</f>
        <v>1</v>
      </c>
      <c r="AO4057" s="77">
        <f>IF(R4057&lt;Variables!$G$12,0,1)</f>
        <v>0</v>
      </c>
      <c r="AP4057" s="78">
        <f t="shared" si="129"/>
        <v>1</v>
      </c>
      <c r="AQ4057" s="77">
        <f>IF(V4057&lt;Variables!$G$15,1,0)</f>
        <v>1</v>
      </c>
      <c r="AR4057" s="77">
        <v>0</v>
      </c>
      <c r="AS4057" s="77">
        <v>0</v>
      </c>
      <c r="AT4057" s="77">
        <v>1</v>
      </c>
      <c r="AU4057" s="77">
        <v>0</v>
      </c>
      <c r="BA4057" s="77">
        <v>-2.25</v>
      </c>
    </row>
    <row r="4058" spans="3:53" x14ac:dyDescent="0.25">
      <c r="C4058" s="77" t="s">
        <v>532</v>
      </c>
      <c r="D4058" s="77" t="s">
        <v>195</v>
      </c>
      <c r="E4058" s="77">
        <v>34.97</v>
      </c>
      <c r="F4058" s="77">
        <v>7.17</v>
      </c>
      <c r="G4058" s="77">
        <v>5.3</v>
      </c>
      <c r="H4058" s="77">
        <v>3910</v>
      </c>
      <c r="I4058" s="77">
        <v>7.1840000000000002</v>
      </c>
      <c r="J4058" s="77" t="s">
        <v>75</v>
      </c>
      <c r="K4058" s="77">
        <v>47.58</v>
      </c>
      <c r="L4058" s="77">
        <v>35.048089473684207</v>
      </c>
      <c r="M4058" s="77">
        <v>-0.2228066489696936</v>
      </c>
      <c r="N4058" s="77">
        <v>35.014738775510203</v>
      </c>
      <c r="O4058" s="77">
        <v>-0.12777126739981609</v>
      </c>
      <c r="P4058" s="77">
        <v>323189</v>
      </c>
      <c r="Q4058" s="77">
        <v>698489</v>
      </c>
      <c r="R4058" s="77">
        <v>0.46</v>
      </c>
      <c r="S4058" s="77">
        <v>26.073</v>
      </c>
      <c r="T4058" s="77">
        <v>7.0900000000000007</v>
      </c>
      <c r="U4058" s="77">
        <v>14.980399999999999</v>
      </c>
      <c r="V4058" s="77">
        <v>2.3461645861158291</v>
      </c>
      <c r="AC4058" s="77">
        <v>35.200000000000003</v>
      </c>
      <c r="AD4058" s="77">
        <v>32.35</v>
      </c>
      <c r="AH4058" s="77">
        <f>IF(AND(M4058&lt;Variables!$G$6,M4058&gt;Variables!$G$5),0,1)</f>
        <v>1</v>
      </c>
      <c r="AI4058" s="77">
        <f t="shared" si="128"/>
        <v>0</v>
      </c>
      <c r="AJ4058" s="77">
        <f>IF(I4058&gt;Variables!$G$7,0,1)</f>
        <v>1</v>
      </c>
      <c r="AK4058" s="77">
        <f>IF(F4058&gt;Variables!$G$8,0,1)</f>
        <v>1</v>
      </c>
      <c r="AL4058" s="77">
        <f>IF(G4058&gt;Variables!$G$9,0,1)</f>
        <v>1</v>
      </c>
      <c r="AM4058" s="77">
        <f>IF(AND(K4058&gt;Variables!$G$10,K4058&lt;Variables!$G$11),0,1)</f>
        <v>1</v>
      </c>
      <c r="AN4058" s="77">
        <f>IF(H4058&lt;Variables!$G$13,1,0)</f>
        <v>0</v>
      </c>
      <c r="AO4058" s="77">
        <f>IF(R4058&lt;Variables!$G$12,0,1)</f>
        <v>0</v>
      </c>
      <c r="AP4058" s="78">
        <f t="shared" si="129"/>
        <v>1</v>
      </c>
      <c r="AQ4058" s="77">
        <f>IF(V4058&lt;Variables!$G$15,1,0)</f>
        <v>1</v>
      </c>
      <c r="AR4058" s="77">
        <v>0</v>
      </c>
      <c r="AS4058" s="77">
        <v>0</v>
      </c>
      <c r="AT4058" s="77">
        <v>1</v>
      </c>
      <c r="AU4058" s="77">
        <v>0</v>
      </c>
      <c r="BA4058" s="77">
        <v>-2.25</v>
      </c>
    </row>
    <row r="4059" spans="3:53" x14ac:dyDescent="0.25">
      <c r="C4059" s="77" t="s">
        <v>532</v>
      </c>
      <c r="D4059" s="77" t="s">
        <v>524</v>
      </c>
      <c r="E4059" s="77">
        <v>8.73</v>
      </c>
      <c r="F4059" s="77">
        <v>52.95</v>
      </c>
      <c r="G4059" s="77">
        <v>49.43</v>
      </c>
      <c r="H4059" s="77">
        <v>208.66</v>
      </c>
      <c r="I4059" s="77">
        <v>-7.8979999999999997</v>
      </c>
      <c r="J4059" s="77" t="s">
        <v>75</v>
      </c>
      <c r="K4059" s="77">
        <v>64.92</v>
      </c>
      <c r="L4059" s="77">
        <v>8.6607299999999974</v>
      </c>
      <c r="M4059" s="77">
        <v>5.0719743023971704</v>
      </c>
      <c r="N4059" s="77">
        <v>7.8956039999999996</v>
      </c>
      <c r="O4059" s="77">
        <v>15.2540071665195</v>
      </c>
      <c r="P4059" s="77">
        <v>55150000</v>
      </c>
      <c r="Q4059" s="77">
        <v>18770000</v>
      </c>
      <c r="R4059" s="77">
        <v>2.94</v>
      </c>
      <c r="S4059" s="77">
        <v>26.073</v>
      </c>
      <c r="T4059" s="77">
        <v>7.0900000000000007</v>
      </c>
      <c r="U4059" s="77">
        <v>14.980399999999999</v>
      </c>
      <c r="V4059" s="77">
        <v>2.1711537703006538</v>
      </c>
      <c r="AC4059" s="77">
        <v>9.11</v>
      </c>
      <c r="AD4059" s="77">
        <v>7.22</v>
      </c>
      <c r="AH4059" s="77">
        <f>IF(AND(M4059&lt;Variables!$G$6,M4059&gt;Variables!$G$5),0,1)</f>
        <v>1</v>
      </c>
      <c r="AI4059" s="77">
        <f t="shared" si="128"/>
        <v>0</v>
      </c>
      <c r="AJ4059" s="77">
        <f>IF(I4059&gt;Variables!$G$7,0,1)</f>
        <v>1</v>
      </c>
      <c r="AK4059" s="77">
        <f>IF(F4059&gt;Variables!$G$8,0,1)</f>
        <v>0</v>
      </c>
      <c r="AL4059" s="77">
        <f>IF(G4059&gt;Variables!$G$9,0,1)</f>
        <v>0</v>
      </c>
      <c r="AM4059" s="77">
        <f>IF(AND(K4059&gt;Variables!$G$10,K4059&lt;Variables!$G$11),0,1)</f>
        <v>0</v>
      </c>
      <c r="AN4059" s="77">
        <f>IF(H4059&lt;Variables!$G$13,1,0)</f>
        <v>1</v>
      </c>
      <c r="AO4059" s="77">
        <f>IF(R4059&lt;Variables!$G$12,0,1)</f>
        <v>1</v>
      </c>
      <c r="AP4059" s="78">
        <f t="shared" si="129"/>
        <v>1</v>
      </c>
      <c r="AQ4059" s="77">
        <f>IF(V4059&lt;Variables!$G$15,1,0)</f>
        <v>1</v>
      </c>
      <c r="AR4059" s="77">
        <v>1</v>
      </c>
      <c r="AS4059" s="77">
        <v>0</v>
      </c>
      <c r="AT4059" s="77">
        <v>0</v>
      </c>
      <c r="AU4059" s="77">
        <v>0</v>
      </c>
      <c r="BA4059" s="77">
        <v>2</v>
      </c>
    </row>
    <row r="4060" spans="3:53" x14ac:dyDescent="0.25">
      <c r="C4060" s="77" t="s">
        <v>532</v>
      </c>
      <c r="D4060" s="77" t="s">
        <v>525</v>
      </c>
      <c r="E4060" s="77">
        <v>1.54</v>
      </c>
      <c r="F4060" s="77">
        <v>15.7</v>
      </c>
      <c r="G4060" s="77">
        <v>13.14</v>
      </c>
      <c r="H4060" s="77">
        <v>550.02</v>
      </c>
      <c r="I4060" s="77">
        <v>-17.658999999999999</v>
      </c>
      <c r="J4060" s="77" t="s">
        <v>74</v>
      </c>
      <c r="K4060" s="77">
        <v>49.54</v>
      </c>
      <c r="L4060" s="77">
        <v>1.547175</v>
      </c>
      <c r="M4060" s="77">
        <v>0.1825908510672728</v>
      </c>
      <c r="N4060" s="77">
        <v>1.563148</v>
      </c>
      <c r="O4060" s="77">
        <v>-0.84112316939919685</v>
      </c>
      <c r="P4060" s="77">
        <v>13890000</v>
      </c>
      <c r="Q4060" s="77">
        <v>3050000</v>
      </c>
      <c r="R4060" s="77">
        <v>4.55</v>
      </c>
      <c r="S4060" s="77">
        <v>26.073</v>
      </c>
      <c r="T4060" s="77">
        <v>7.0900000000000007</v>
      </c>
      <c r="U4060" s="77">
        <v>14.980399999999999</v>
      </c>
      <c r="V4060" s="77">
        <v>2.3577296061660769</v>
      </c>
      <c r="AC4060" s="77">
        <v>1.9</v>
      </c>
      <c r="AD4060" s="77">
        <v>1.52</v>
      </c>
      <c r="AH4060" s="77">
        <f>IF(AND(M4060&lt;Variables!$G$6,M4060&gt;Variables!$G$5),0,1)</f>
        <v>1</v>
      </c>
      <c r="AI4060" s="77">
        <f t="shared" si="128"/>
        <v>1</v>
      </c>
      <c r="AJ4060" s="77">
        <f>IF(I4060&gt;Variables!$G$7,0,1)</f>
        <v>1</v>
      </c>
      <c r="AK4060" s="77">
        <f>IF(F4060&gt;Variables!$G$8,0,1)</f>
        <v>0</v>
      </c>
      <c r="AL4060" s="77">
        <f>IF(G4060&gt;Variables!$G$9,0,1)</f>
        <v>0</v>
      </c>
      <c r="AM4060" s="77">
        <f>IF(AND(K4060&gt;Variables!$G$10,K4060&lt;Variables!$G$11),0,1)</f>
        <v>1</v>
      </c>
      <c r="AN4060" s="77">
        <f>IF(H4060&lt;Variables!$G$13,1,0)</f>
        <v>1</v>
      </c>
      <c r="AO4060" s="77">
        <f>IF(R4060&lt;Variables!$G$12,0,1)</f>
        <v>1</v>
      </c>
      <c r="AP4060" s="78">
        <f t="shared" si="129"/>
        <v>0</v>
      </c>
      <c r="AQ4060" s="77">
        <f>IF(V4060&lt;Variables!$G$15,1,0)</f>
        <v>1</v>
      </c>
      <c r="AR4060" s="77">
        <v>1</v>
      </c>
      <c r="AS4060" s="77">
        <v>0</v>
      </c>
      <c r="AT4060" s="77">
        <v>0</v>
      </c>
      <c r="AU4060" s="77">
        <v>0</v>
      </c>
      <c r="BA4060" s="77">
        <v>2</v>
      </c>
    </row>
    <row r="4061" spans="3:53" x14ac:dyDescent="0.25">
      <c r="C4061" s="77" t="s">
        <v>534</v>
      </c>
      <c r="D4061" s="77" t="s">
        <v>530</v>
      </c>
      <c r="E4061" s="77">
        <v>52.61</v>
      </c>
      <c r="F4061" s="77">
        <v>9.27</v>
      </c>
      <c r="G4061" s="77">
        <v>0.28999999999999998</v>
      </c>
      <c r="H4061" s="77">
        <v>-99999</v>
      </c>
      <c r="I4061" s="77">
        <v>52.503999999999998</v>
      </c>
      <c r="J4061" s="77" t="s">
        <v>75</v>
      </c>
      <c r="K4061" s="77">
        <v>-99999</v>
      </c>
      <c r="L4061" s="77">
        <v>-99999</v>
      </c>
      <c r="M4061" s="77">
        <v>-99999</v>
      </c>
      <c r="N4061" s="77">
        <v>52.517499999999998</v>
      </c>
      <c r="O4061" s="77">
        <v>-0.1285285857095167</v>
      </c>
      <c r="P4061" s="77">
        <v>15306</v>
      </c>
      <c r="Q4061" s="77">
        <v>1670</v>
      </c>
      <c r="R4061" s="77">
        <v>9.17</v>
      </c>
      <c r="S4061" s="77">
        <v>26.774999999999999</v>
      </c>
      <c r="T4061" s="77">
        <v>6.927999999999999</v>
      </c>
      <c r="U4061" s="77">
        <v>15.302</v>
      </c>
      <c r="V4061" s="77">
        <v>-99999</v>
      </c>
      <c r="AC4061" s="77">
        <v>52.45</v>
      </c>
      <c r="AD4061" s="77">
        <v>52.45</v>
      </c>
      <c r="AH4061" s="77">
        <f>IF(AND(M4061&lt;Variables!$G$6,M4061&gt;Variables!$G$5),0,1)</f>
        <v>1</v>
      </c>
      <c r="AI4061" s="77">
        <f t="shared" si="128"/>
        <v>1</v>
      </c>
      <c r="AJ4061" s="77">
        <f>IF(I4061&gt;Variables!$G$7,0,1)</f>
        <v>0</v>
      </c>
      <c r="AK4061" s="77">
        <f>IF(F4061&gt;Variables!$G$8,0,1)</f>
        <v>0</v>
      </c>
      <c r="AL4061" s="77">
        <f>IF(G4061&gt;Variables!$G$9,0,1)</f>
        <v>1</v>
      </c>
      <c r="AM4061" s="77">
        <f>IF(AND(K4061&gt;Variables!$G$10,K4061&lt;Variables!$G$11),0,1)</f>
        <v>1</v>
      </c>
      <c r="AN4061" s="77">
        <f>IF(H4061&lt;Variables!$G$13,1,0)</f>
        <v>1</v>
      </c>
      <c r="AO4061" s="77">
        <f>IF(R4061&lt;Variables!$G$12,0,1)</f>
        <v>1</v>
      </c>
      <c r="AP4061" s="78">
        <f t="shared" si="129"/>
        <v>1</v>
      </c>
      <c r="AQ4061" s="77">
        <f>IF(V4061&lt;Variables!$G$15,1,0)</f>
        <v>1</v>
      </c>
      <c r="AR4061" s="77">
        <v>0</v>
      </c>
      <c r="AS4061" s="77">
        <v>0</v>
      </c>
      <c r="AT4061" s="77">
        <v>0</v>
      </c>
      <c r="AU4061" s="77">
        <v>0</v>
      </c>
      <c r="BA4061" s="77">
        <v>0</v>
      </c>
    </row>
    <row r="4062" spans="3:53" x14ac:dyDescent="0.25">
      <c r="C4062" s="77" t="s">
        <v>534</v>
      </c>
      <c r="D4062" s="77" t="s">
        <v>451</v>
      </c>
      <c r="E4062" s="77">
        <v>23.65</v>
      </c>
      <c r="F4062" s="77">
        <v>9.27</v>
      </c>
      <c r="G4062" s="77">
        <v>7.29</v>
      </c>
      <c r="H4062" s="77">
        <v>12530</v>
      </c>
      <c r="I4062" s="77">
        <v>15.137</v>
      </c>
      <c r="J4062" s="77" t="s">
        <v>74</v>
      </c>
      <c r="K4062" s="77">
        <v>53.58</v>
      </c>
      <c r="L4062" s="77">
        <v>23.447495</v>
      </c>
      <c r="M4062" s="77">
        <v>0.15995312079180751</v>
      </c>
      <c r="N4062" s="77">
        <v>23.413364000000001</v>
      </c>
      <c r="O4062" s="77">
        <v>0.30596201383106691</v>
      </c>
      <c r="P4062" s="77">
        <v>605250</v>
      </c>
      <c r="Q4062" s="77">
        <v>1175000</v>
      </c>
      <c r="R4062" s="77">
        <v>0.52</v>
      </c>
      <c r="S4062" s="77">
        <v>26.774999999999999</v>
      </c>
      <c r="T4062" s="77">
        <v>6.927999999999999</v>
      </c>
      <c r="U4062" s="77">
        <v>15.302</v>
      </c>
      <c r="V4062" s="77">
        <v>2.398276257145421</v>
      </c>
      <c r="AC4062" s="77">
        <v>23.7</v>
      </c>
      <c r="AD4062" s="77">
        <v>23.22</v>
      </c>
      <c r="AH4062" s="77">
        <f>IF(AND(M4062&lt;Variables!$G$6,M4062&gt;Variables!$G$5),0,1)</f>
        <v>1</v>
      </c>
      <c r="AI4062" s="77">
        <f t="shared" si="128"/>
        <v>0</v>
      </c>
      <c r="AJ4062" s="77">
        <f>IF(I4062&gt;Variables!$G$7,0,1)</f>
        <v>1</v>
      </c>
      <c r="AK4062" s="77">
        <f>IF(F4062&gt;Variables!$G$8,0,1)</f>
        <v>0</v>
      </c>
      <c r="AL4062" s="77">
        <f>IF(G4062&gt;Variables!$G$9,0,1)</f>
        <v>1</v>
      </c>
      <c r="AM4062" s="77">
        <f>IF(AND(K4062&gt;Variables!$G$10,K4062&lt;Variables!$G$11),0,1)</f>
        <v>1</v>
      </c>
      <c r="AN4062" s="77">
        <f>IF(H4062&lt;Variables!$G$13,1,0)</f>
        <v>0</v>
      </c>
      <c r="AO4062" s="77">
        <f>IF(R4062&lt;Variables!$G$12,0,1)</f>
        <v>0</v>
      </c>
      <c r="AP4062" s="78">
        <f t="shared" si="129"/>
        <v>0</v>
      </c>
      <c r="AQ4062" s="77">
        <f>IF(V4062&lt;Variables!$G$15,1,0)</f>
        <v>1</v>
      </c>
      <c r="AR4062" s="77">
        <v>0</v>
      </c>
      <c r="AS4062" s="77">
        <v>0</v>
      </c>
      <c r="AT4062" s="77">
        <v>0</v>
      </c>
      <c r="AU4062" s="77">
        <v>1</v>
      </c>
      <c r="BA4062" s="77">
        <v>-0.84</v>
      </c>
    </row>
    <row r="4063" spans="3:53" x14ac:dyDescent="0.25">
      <c r="C4063" s="77" t="s">
        <v>534</v>
      </c>
      <c r="D4063" s="77" t="s">
        <v>519</v>
      </c>
      <c r="E4063" s="77">
        <v>15.97</v>
      </c>
      <c r="F4063" s="77">
        <v>7.84</v>
      </c>
      <c r="G4063" s="77">
        <v>5.09</v>
      </c>
      <c r="H4063" s="77">
        <v>3840</v>
      </c>
      <c r="I4063" s="77">
        <v>768.05600000000004</v>
      </c>
      <c r="J4063" s="77" t="s">
        <v>74</v>
      </c>
      <c r="K4063" s="77">
        <v>48.28</v>
      </c>
      <c r="L4063" s="77">
        <v>15.9445</v>
      </c>
      <c r="M4063" s="77">
        <v>-0.21637555269843081</v>
      </c>
      <c r="N4063" s="77">
        <v>15.894546</v>
      </c>
      <c r="O4063" s="77">
        <v>9.7228319701613858E-2</v>
      </c>
      <c r="P4063" s="77">
        <v>1318000</v>
      </c>
      <c r="Q4063" s="77">
        <v>5058000</v>
      </c>
      <c r="R4063" s="77">
        <v>0.26</v>
      </c>
      <c r="S4063" s="77">
        <v>26.774999999999999</v>
      </c>
      <c r="T4063" s="77">
        <v>6.927999999999999</v>
      </c>
      <c r="U4063" s="77">
        <v>15.302</v>
      </c>
      <c r="V4063" s="77">
        <v>2.3537317491047069</v>
      </c>
      <c r="AC4063" s="77">
        <v>16.256599999999999</v>
      </c>
      <c r="AD4063" s="77">
        <v>15.72</v>
      </c>
      <c r="AH4063" s="77">
        <f>IF(AND(M4063&lt;Variables!$G$6,M4063&gt;Variables!$G$5),0,1)</f>
        <v>1</v>
      </c>
      <c r="AI4063" s="77">
        <f t="shared" si="128"/>
        <v>0</v>
      </c>
      <c r="AJ4063" s="77">
        <f>IF(I4063&gt;Variables!$G$7,0,1)</f>
        <v>0</v>
      </c>
      <c r="AK4063" s="77">
        <f>IF(F4063&gt;Variables!$G$8,0,1)</f>
        <v>1</v>
      </c>
      <c r="AL4063" s="77">
        <f>IF(G4063&gt;Variables!$G$9,0,1)</f>
        <v>1</v>
      </c>
      <c r="AM4063" s="77">
        <f>IF(AND(K4063&gt;Variables!$G$10,K4063&lt;Variables!$G$11),0,1)</f>
        <v>1</v>
      </c>
      <c r="AN4063" s="77">
        <f>IF(H4063&lt;Variables!$G$13,1,0)</f>
        <v>0</v>
      </c>
      <c r="AO4063" s="77">
        <f>IF(R4063&lt;Variables!$G$12,0,1)</f>
        <v>0</v>
      </c>
      <c r="AP4063" s="78">
        <f t="shared" si="129"/>
        <v>0</v>
      </c>
      <c r="AQ4063" s="77">
        <f>IF(V4063&lt;Variables!$G$15,1,0)</f>
        <v>1</v>
      </c>
      <c r="AR4063" s="77">
        <v>0</v>
      </c>
      <c r="AS4063" s="77">
        <v>1</v>
      </c>
      <c r="AT4063" s="77">
        <v>0</v>
      </c>
      <c r="AU4063" s="77">
        <v>0</v>
      </c>
      <c r="BA4063" s="77">
        <v>0.85</v>
      </c>
    </row>
    <row r="4064" spans="3:53" x14ac:dyDescent="0.25">
      <c r="C4064" s="77" t="s">
        <v>534</v>
      </c>
      <c r="D4064" s="77" t="s">
        <v>489</v>
      </c>
      <c r="E4064" s="77">
        <v>27.74</v>
      </c>
      <c r="F4064" s="77">
        <v>7.69</v>
      </c>
      <c r="G4064" s="77">
        <v>6.94</v>
      </c>
      <c r="H4064" s="77">
        <v>3040</v>
      </c>
      <c r="I4064" s="77">
        <v>6.4240000000000004</v>
      </c>
      <c r="J4064" s="77" t="s">
        <v>74</v>
      </c>
      <c r="K4064" s="77">
        <v>59.94</v>
      </c>
      <c r="L4064" s="77">
        <v>27.590250000000001</v>
      </c>
      <c r="M4064" s="77">
        <v>0.25280669801833128</v>
      </c>
      <c r="N4064" s="77">
        <v>27.551679591836741</v>
      </c>
      <c r="O4064" s="77">
        <v>0.39315355640008398</v>
      </c>
      <c r="P4064" s="77">
        <v>804391</v>
      </c>
      <c r="Q4064" s="77">
        <v>1247000</v>
      </c>
      <c r="R4064" s="77">
        <v>0.65</v>
      </c>
      <c r="S4064" s="77">
        <v>26.774999999999999</v>
      </c>
      <c r="T4064" s="77">
        <v>6.927999999999999</v>
      </c>
      <c r="U4064" s="77">
        <v>15.302</v>
      </c>
      <c r="V4064" s="77">
        <v>2.456148174757387</v>
      </c>
      <c r="AC4064" s="77">
        <v>27.88</v>
      </c>
      <c r="AD4064" s="77">
        <v>27.055</v>
      </c>
      <c r="AH4064" s="77">
        <f>IF(AND(M4064&lt;Variables!$G$6,M4064&gt;Variables!$G$5),0,1)</f>
        <v>1</v>
      </c>
      <c r="AI4064" s="77">
        <f t="shared" si="128"/>
        <v>0</v>
      </c>
      <c r="AJ4064" s="77">
        <f>IF(I4064&gt;Variables!$G$7,0,1)</f>
        <v>1</v>
      </c>
      <c r="AK4064" s="77">
        <f>IF(F4064&gt;Variables!$G$8,0,1)</f>
        <v>1</v>
      </c>
      <c r="AL4064" s="77">
        <f>IF(G4064&gt;Variables!$G$9,0,1)</f>
        <v>1</v>
      </c>
      <c r="AM4064" s="77">
        <f>IF(AND(K4064&gt;Variables!$G$10,K4064&lt;Variables!$G$11),0,1)</f>
        <v>1</v>
      </c>
      <c r="AN4064" s="77">
        <f>IF(H4064&lt;Variables!$G$13,1,0)</f>
        <v>0</v>
      </c>
      <c r="AO4064" s="77">
        <f>IF(R4064&lt;Variables!$G$12,0,1)</f>
        <v>0</v>
      </c>
      <c r="AP4064" s="78">
        <f t="shared" si="129"/>
        <v>0</v>
      </c>
      <c r="AQ4064" s="77">
        <f>IF(V4064&lt;Variables!$G$15,1,0)</f>
        <v>1</v>
      </c>
      <c r="AR4064" s="77">
        <v>0</v>
      </c>
      <c r="AS4064" s="77">
        <v>0</v>
      </c>
      <c r="AT4064" s="77">
        <v>0</v>
      </c>
      <c r="AU4064" s="77">
        <v>1</v>
      </c>
      <c r="BA4064" s="77">
        <v>-0.49</v>
      </c>
    </row>
    <row r="4065" spans="3:53" x14ac:dyDescent="0.25">
      <c r="C4065" s="77" t="s">
        <v>534</v>
      </c>
      <c r="D4065" s="77" t="s">
        <v>517</v>
      </c>
      <c r="E4065" s="77">
        <v>3.86</v>
      </c>
      <c r="F4065" s="77">
        <v>34.1</v>
      </c>
      <c r="G4065" s="77">
        <v>-0.46</v>
      </c>
      <c r="H4065" s="77">
        <v>-99999</v>
      </c>
      <c r="I4065" s="77">
        <v>0.875</v>
      </c>
      <c r="J4065" s="77" t="s">
        <v>74</v>
      </c>
      <c r="K4065" s="77">
        <v>-99999</v>
      </c>
      <c r="L4065" s="77">
        <v>-99999</v>
      </c>
      <c r="M4065" s="77">
        <v>-99999</v>
      </c>
      <c r="N4065" s="77">
        <v>-99999</v>
      </c>
      <c r="O4065" s="77">
        <v>-99999</v>
      </c>
      <c r="P4065" s="77">
        <v>40000</v>
      </c>
      <c r="Q4065" s="77">
        <v>0</v>
      </c>
      <c r="R4065" s="77">
        <v>1</v>
      </c>
      <c r="S4065" s="77">
        <v>26.774999999999999</v>
      </c>
      <c r="T4065" s="77">
        <v>6.927999999999999</v>
      </c>
      <c r="U4065" s="77">
        <v>15.302</v>
      </c>
      <c r="V4065" s="77">
        <v>-99999</v>
      </c>
      <c r="AC4065" s="77">
        <v>-99999</v>
      </c>
      <c r="AD4065" s="77">
        <v>-99999</v>
      </c>
      <c r="AH4065" s="77">
        <f>IF(AND(M4065&lt;Variables!$G$6,M4065&gt;Variables!$G$5),0,1)</f>
        <v>1</v>
      </c>
      <c r="AI4065" s="77">
        <f t="shared" si="128"/>
        <v>1</v>
      </c>
      <c r="AJ4065" s="77">
        <f>IF(I4065&gt;Variables!$G$7,0,1)</f>
        <v>1</v>
      </c>
      <c r="AK4065" s="77">
        <f>IF(F4065&gt;Variables!$G$8,0,1)</f>
        <v>0</v>
      </c>
      <c r="AL4065" s="77">
        <f>IF(G4065&gt;Variables!$G$9,0,1)</f>
        <v>1</v>
      </c>
      <c r="AM4065" s="77">
        <f>IF(AND(K4065&gt;Variables!$G$10,K4065&lt;Variables!$G$11),0,1)</f>
        <v>1</v>
      </c>
      <c r="AN4065" s="77">
        <f>IF(H4065&lt;Variables!$G$13,1,0)</f>
        <v>1</v>
      </c>
      <c r="AO4065" s="77">
        <f>IF(R4065&lt;Variables!$G$12,0,1)</f>
        <v>0</v>
      </c>
      <c r="AP4065" s="78">
        <f t="shared" si="129"/>
        <v>0</v>
      </c>
      <c r="AQ4065" s="77">
        <f>IF(V4065&lt;Variables!$G$15,1,0)</f>
        <v>1</v>
      </c>
      <c r="AR4065" s="77">
        <v>0</v>
      </c>
      <c r="AS4065" s="77">
        <v>0</v>
      </c>
      <c r="AT4065" s="77">
        <v>0</v>
      </c>
      <c r="AU4065" s="77">
        <v>0</v>
      </c>
      <c r="BA4065" s="77">
        <v>0</v>
      </c>
    </row>
    <row r="4066" spans="3:53" x14ac:dyDescent="0.25">
      <c r="C4066" s="77" t="s">
        <v>534</v>
      </c>
      <c r="D4066" s="77" t="s">
        <v>492</v>
      </c>
      <c r="E4066" s="77">
        <v>11.12</v>
      </c>
      <c r="F4066" s="77">
        <v>6.96</v>
      </c>
      <c r="G4066" s="77">
        <v>1.17</v>
      </c>
      <c r="H4066" s="77">
        <v>2000</v>
      </c>
      <c r="I4066" s="77">
        <v>542.42100000000005</v>
      </c>
      <c r="J4066" s="77" t="s">
        <v>74</v>
      </c>
      <c r="K4066" s="77">
        <v>58.1</v>
      </c>
      <c r="L4066" s="77">
        <v>11.03947</v>
      </c>
      <c r="M4066" s="77">
        <v>0.44503948106204277</v>
      </c>
      <c r="N4066" s="77">
        <v>11.086506</v>
      </c>
      <c r="O4066" s="77">
        <v>1.8887826335888151E-2</v>
      </c>
      <c r="P4066" s="77">
        <v>797537</v>
      </c>
      <c r="Q4066" s="77">
        <v>1997000</v>
      </c>
      <c r="R4066" s="77">
        <v>0.4</v>
      </c>
      <c r="S4066" s="77">
        <v>26.774999999999999</v>
      </c>
      <c r="T4066" s="77">
        <v>6.927999999999999</v>
      </c>
      <c r="U4066" s="77">
        <v>15.302</v>
      </c>
      <c r="V4066" s="77">
        <v>2.4289342539197989</v>
      </c>
      <c r="AC4066" s="77">
        <v>11.13</v>
      </c>
      <c r="AD4066" s="77">
        <v>10.62</v>
      </c>
      <c r="AH4066" s="77">
        <f>IF(AND(M4066&lt;Variables!$G$6,M4066&gt;Variables!$G$5),0,1)</f>
        <v>1</v>
      </c>
      <c r="AI4066" s="77">
        <f t="shared" si="128"/>
        <v>1</v>
      </c>
      <c r="AJ4066" s="77">
        <f>IF(I4066&gt;Variables!$G$7,0,1)</f>
        <v>0</v>
      </c>
      <c r="AK4066" s="77">
        <f>IF(F4066&gt;Variables!$G$8,0,1)</f>
        <v>1</v>
      </c>
      <c r="AL4066" s="77">
        <f>IF(G4066&gt;Variables!$G$9,0,1)</f>
        <v>1</v>
      </c>
      <c r="AM4066" s="77">
        <f>IF(AND(K4066&gt;Variables!$G$10,K4066&lt;Variables!$G$11),0,1)</f>
        <v>1</v>
      </c>
      <c r="AN4066" s="77">
        <f>IF(H4066&lt;Variables!$G$13,1,0)</f>
        <v>0</v>
      </c>
      <c r="AO4066" s="77">
        <f>IF(R4066&lt;Variables!$G$12,0,1)</f>
        <v>0</v>
      </c>
      <c r="AP4066" s="78">
        <f t="shared" si="129"/>
        <v>0</v>
      </c>
      <c r="AQ4066" s="77">
        <f>IF(V4066&lt;Variables!$G$15,1,0)</f>
        <v>1</v>
      </c>
      <c r="AR4066" s="77">
        <v>0</v>
      </c>
      <c r="AS4066" s="77">
        <v>0</v>
      </c>
      <c r="AT4066" s="77">
        <v>1</v>
      </c>
      <c r="AU4066" s="77">
        <v>0</v>
      </c>
      <c r="BA4066" s="77">
        <v>-1.99</v>
      </c>
    </row>
    <row r="4067" spans="3:53" x14ac:dyDescent="0.25">
      <c r="C4067" s="77" t="s">
        <v>534</v>
      </c>
      <c r="D4067" s="77" t="s">
        <v>491</v>
      </c>
      <c r="E4067" s="77">
        <v>13.97</v>
      </c>
      <c r="F4067" s="77">
        <v>6.35</v>
      </c>
      <c r="G4067" s="77">
        <v>-0.56000000000000005</v>
      </c>
      <c r="H4067" s="77">
        <v>12130</v>
      </c>
      <c r="I4067" s="77">
        <v>92.900999999999996</v>
      </c>
      <c r="J4067" s="77" t="s">
        <v>74</v>
      </c>
      <c r="K4067" s="77">
        <v>40.98</v>
      </c>
      <c r="L4067" s="77">
        <v>13.968937499999999</v>
      </c>
      <c r="M4067" s="77">
        <v>-0.26800535115859281</v>
      </c>
      <c r="N4067" s="77">
        <v>14.01375909090909</v>
      </c>
      <c r="O4067" s="77">
        <v>-0.58698804778548919</v>
      </c>
      <c r="P4067" s="77">
        <v>49096</v>
      </c>
      <c r="Q4067" s="77">
        <v>162862</v>
      </c>
      <c r="R4067" s="77">
        <v>0.3</v>
      </c>
      <c r="S4067" s="77">
        <v>26.774999999999999</v>
      </c>
      <c r="T4067" s="77">
        <v>6.927999999999999</v>
      </c>
      <c r="U4067" s="77">
        <v>15.302</v>
      </c>
      <c r="V4067" s="77">
        <v>2.273539464053727</v>
      </c>
      <c r="AC4067" s="77">
        <v>13.99</v>
      </c>
      <c r="AD4067" s="77">
        <v>13.86</v>
      </c>
      <c r="AH4067" s="77">
        <f>IF(AND(M4067&lt;Variables!$G$6,M4067&gt;Variables!$G$5),0,1)</f>
        <v>1</v>
      </c>
      <c r="AI4067" s="77">
        <f t="shared" si="128"/>
        <v>1</v>
      </c>
      <c r="AJ4067" s="77">
        <f>IF(I4067&gt;Variables!$G$7,0,1)</f>
        <v>0</v>
      </c>
      <c r="AK4067" s="77">
        <f>IF(F4067&gt;Variables!$G$8,0,1)</f>
        <v>1</v>
      </c>
      <c r="AL4067" s="77">
        <f>IF(G4067&gt;Variables!$G$9,0,1)</f>
        <v>1</v>
      </c>
      <c r="AM4067" s="77">
        <f>IF(AND(K4067&gt;Variables!$G$10,K4067&lt;Variables!$G$11),0,1)</f>
        <v>1</v>
      </c>
      <c r="AN4067" s="77">
        <f>IF(H4067&lt;Variables!$G$13,1,0)</f>
        <v>0</v>
      </c>
      <c r="AO4067" s="77">
        <f>IF(R4067&lt;Variables!$G$12,0,1)</f>
        <v>0</v>
      </c>
      <c r="AP4067" s="78">
        <f t="shared" si="129"/>
        <v>0</v>
      </c>
      <c r="AQ4067" s="77">
        <f>IF(V4067&lt;Variables!$G$15,1,0)</f>
        <v>1</v>
      </c>
      <c r="AR4067" s="77">
        <v>0</v>
      </c>
      <c r="AS4067" s="77">
        <v>0</v>
      </c>
      <c r="AT4067" s="77">
        <v>0</v>
      </c>
      <c r="AU4067" s="77">
        <v>0</v>
      </c>
      <c r="BA4067" s="77">
        <v>0</v>
      </c>
    </row>
    <row r="4068" spans="3:53" x14ac:dyDescent="0.25">
      <c r="C4068" s="77" t="s">
        <v>534</v>
      </c>
      <c r="D4068" s="77" t="s">
        <v>516</v>
      </c>
      <c r="E4068" s="77">
        <v>1.89</v>
      </c>
      <c r="F4068" s="77">
        <v>10.28</v>
      </c>
      <c r="G4068" s="77">
        <v>2.39</v>
      </c>
      <c r="H4068" s="77">
        <v>-99999</v>
      </c>
      <c r="I4068" s="77">
        <v>-0.14899999999999999</v>
      </c>
      <c r="J4068" s="77" t="s">
        <v>75</v>
      </c>
      <c r="K4068" s="77">
        <v>-99999</v>
      </c>
      <c r="L4068" s="77">
        <v>1.8560000000000001</v>
      </c>
      <c r="M4068" s="77">
        <v>-2.9094827586206811</v>
      </c>
      <c r="N4068" s="77">
        <v>1.8592500000000001</v>
      </c>
      <c r="O4068" s="77">
        <v>-3.079198601586651</v>
      </c>
      <c r="P4068" s="77">
        <v>52068</v>
      </c>
      <c r="Q4068" s="77">
        <v>14745</v>
      </c>
      <c r="R4068" s="77">
        <v>3.53</v>
      </c>
      <c r="S4068" s="77">
        <v>26.774999999999999</v>
      </c>
      <c r="T4068" s="77">
        <v>6.927999999999999</v>
      </c>
      <c r="U4068" s="77">
        <v>15.302</v>
      </c>
      <c r="V4068" s="77">
        <v>-99999</v>
      </c>
      <c r="AC4068" s="77">
        <v>1.89</v>
      </c>
      <c r="AD4068" s="77">
        <v>1.85</v>
      </c>
      <c r="AH4068" s="77">
        <f>IF(AND(M4068&lt;Variables!$G$6,M4068&gt;Variables!$G$5),0,1)</f>
        <v>0</v>
      </c>
      <c r="AI4068" s="77">
        <f t="shared" si="128"/>
        <v>1</v>
      </c>
      <c r="AJ4068" s="77">
        <f>IF(I4068&gt;Variables!$G$7,0,1)</f>
        <v>1</v>
      </c>
      <c r="AK4068" s="77">
        <f>IF(F4068&gt;Variables!$G$8,0,1)</f>
        <v>0</v>
      </c>
      <c r="AL4068" s="77">
        <f>IF(G4068&gt;Variables!$G$9,0,1)</f>
        <v>1</v>
      </c>
      <c r="AM4068" s="77">
        <f>IF(AND(K4068&gt;Variables!$G$10,K4068&lt;Variables!$G$11),0,1)</f>
        <v>1</v>
      </c>
      <c r="AN4068" s="77">
        <f>IF(H4068&lt;Variables!$G$13,1,0)</f>
        <v>1</v>
      </c>
      <c r="AO4068" s="77">
        <f>IF(R4068&lt;Variables!$G$12,0,1)</f>
        <v>1</v>
      </c>
      <c r="AP4068" s="78">
        <f t="shared" si="129"/>
        <v>1</v>
      </c>
      <c r="AQ4068" s="77">
        <f>IF(V4068&lt;Variables!$G$15,1,0)</f>
        <v>1</v>
      </c>
      <c r="AR4068" s="77">
        <v>0</v>
      </c>
      <c r="AS4068" s="77">
        <v>0</v>
      </c>
      <c r="AT4068" s="77">
        <v>0</v>
      </c>
      <c r="AU4068" s="77">
        <v>0</v>
      </c>
      <c r="BA4068" s="77">
        <v>0</v>
      </c>
    </row>
    <row r="4069" spans="3:53" x14ac:dyDescent="0.25">
      <c r="C4069" s="77" t="s">
        <v>534</v>
      </c>
      <c r="D4069" s="77" t="s">
        <v>511</v>
      </c>
      <c r="E4069" s="77">
        <v>7.41</v>
      </c>
      <c r="F4069" s="77">
        <v>7.25</v>
      </c>
      <c r="G4069" s="77">
        <v>5.17</v>
      </c>
      <c r="H4069" s="77">
        <v>1820</v>
      </c>
      <c r="I4069" s="77">
        <v>651.91600000000005</v>
      </c>
      <c r="J4069" s="77" t="s">
        <v>74</v>
      </c>
      <c r="K4069" s="77">
        <v>41.62</v>
      </c>
      <c r="L4069" s="77">
        <v>7.4001199999999994</v>
      </c>
      <c r="M4069" s="77">
        <v>-0.23540158808234929</v>
      </c>
      <c r="N4069" s="77">
        <v>7.4313580000000004</v>
      </c>
      <c r="O4069" s="77">
        <v>-0.65476592568949754</v>
      </c>
      <c r="P4069" s="77">
        <v>4968000</v>
      </c>
      <c r="Q4069" s="77">
        <v>8048999.9999999991</v>
      </c>
      <c r="R4069" s="77">
        <v>0.62</v>
      </c>
      <c r="S4069" s="77">
        <v>26.774999999999999</v>
      </c>
      <c r="T4069" s="77">
        <v>6.927999999999999</v>
      </c>
      <c r="U4069" s="77">
        <v>15.302</v>
      </c>
      <c r="V4069" s="77">
        <v>2.2806065838802612</v>
      </c>
      <c r="AC4069" s="77">
        <v>7.4</v>
      </c>
      <c r="AD4069" s="77">
        <v>7.01</v>
      </c>
      <c r="AH4069" s="77">
        <f>IF(AND(M4069&lt;Variables!$G$6,M4069&gt;Variables!$G$5),0,1)</f>
        <v>1</v>
      </c>
      <c r="AI4069" s="77">
        <f t="shared" si="128"/>
        <v>1</v>
      </c>
      <c r="AJ4069" s="77">
        <f>IF(I4069&gt;Variables!$G$7,0,1)</f>
        <v>0</v>
      </c>
      <c r="AK4069" s="77">
        <f>IF(F4069&gt;Variables!$G$8,0,1)</f>
        <v>1</v>
      </c>
      <c r="AL4069" s="77">
        <f>IF(G4069&gt;Variables!$G$9,0,1)</f>
        <v>1</v>
      </c>
      <c r="AM4069" s="77">
        <f>IF(AND(K4069&gt;Variables!$G$10,K4069&lt;Variables!$G$11),0,1)</f>
        <v>1</v>
      </c>
      <c r="AN4069" s="77">
        <f>IF(H4069&lt;Variables!$G$13,1,0)</f>
        <v>0</v>
      </c>
      <c r="AO4069" s="77">
        <f>IF(R4069&lt;Variables!$G$12,0,1)</f>
        <v>0</v>
      </c>
      <c r="AP4069" s="78">
        <f t="shared" si="129"/>
        <v>0</v>
      </c>
      <c r="AQ4069" s="77">
        <f>IF(V4069&lt;Variables!$G$15,1,0)</f>
        <v>1</v>
      </c>
      <c r="AR4069" s="77">
        <v>0</v>
      </c>
      <c r="AS4069" s="77">
        <v>0</v>
      </c>
      <c r="AT4069" s="77">
        <v>1</v>
      </c>
      <c r="AU4069" s="77">
        <v>0</v>
      </c>
      <c r="BA4069" s="77">
        <v>-2.25</v>
      </c>
    </row>
    <row r="4070" spans="3:53" x14ac:dyDescent="0.25">
      <c r="C4070" s="77" t="s">
        <v>534</v>
      </c>
      <c r="D4070" s="77" t="s">
        <v>388</v>
      </c>
      <c r="E4070" s="77">
        <v>18.91</v>
      </c>
      <c r="F4070" s="77">
        <v>13.62</v>
      </c>
      <c r="G4070" s="77">
        <v>11.07</v>
      </c>
      <c r="H4070" s="77">
        <v>323.14</v>
      </c>
      <c r="I4070" s="77">
        <v>79635.380999999994</v>
      </c>
      <c r="J4070" s="77" t="s">
        <v>74</v>
      </c>
      <c r="K4070" s="77">
        <v>49.99</v>
      </c>
      <c r="L4070" s="77">
        <v>18.672715</v>
      </c>
      <c r="M4070" s="77">
        <v>0.52100082928486513</v>
      </c>
      <c r="N4070" s="77">
        <v>18.830638</v>
      </c>
      <c r="O4070" s="77">
        <v>-0.32201776700290702</v>
      </c>
      <c r="P4070" s="77">
        <v>7930000</v>
      </c>
      <c r="Q4070" s="77">
        <v>3470000</v>
      </c>
      <c r="R4070" s="77">
        <v>2.29</v>
      </c>
      <c r="S4070" s="77">
        <v>26.774999999999999</v>
      </c>
      <c r="T4070" s="77">
        <v>6.927999999999999</v>
      </c>
      <c r="U4070" s="77">
        <v>15.302</v>
      </c>
      <c r="V4070" s="77">
        <v>2.353365424942544</v>
      </c>
      <c r="AC4070" s="77">
        <v>22.68</v>
      </c>
      <c r="AD4070" s="77">
        <v>18.2</v>
      </c>
      <c r="AH4070" s="77">
        <f>IF(AND(M4070&lt;Variables!$G$6,M4070&gt;Variables!$G$5),0,1)</f>
        <v>1</v>
      </c>
      <c r="AI4070" s="77">
        <f t="shared" si="128"/>
        <v>1</v>
      </c>
      <c r="AJ4070" s="77">
        <f>IF(I4070&gt;Variables!$G$7,0,1)</f>
        <v>0</v>
      </c>
      <c r="AK4070" s="77">
        <f>IF(F4070&gt;Variables!$G$8,0,1)</f>
        <v>0</v>
      </c>
      <c r="AL4070" s="77">
        <f>IF(G4070&gt;Variables!$G$9,0,1)</f>
        <v>0</v>
      </c>
      <c r="AM4070" s="77">
        <f>IF(AND(K4070&gt;Variables!$G$10,K4070&lt;Variables!$G$11),0,1)</f>
        <v>1</v>
      </c>
      <c r="AN4070" s="77">
        <f>IF(H4070&lt;Variables!$G$13,1,0)</f>
        <v>1</v>
      </c>
      <c r="AO4070" s="77">
        <f>IF(R4070&lt;Variables!$G$12,0,1)</f>
        <v>1</v>
      </c>
      <c r="AP4070" s="78">
        <f t="shared" si="129"/>
        <v>0</v>
      </c>
      <c r="AQ4070" s="77">
        <f>IF(V4070&lt;Variables!$G$15,1,0)</f>
        <v>1</v>
      </c>
      <c r="AR4070" s="77">
        <v>0</v>
      </c>
      <c r="AS4070" s="77">
        <v>0</v>
      </c>
      <c r="AT4070" s="77">
        <v>1</v>
      </c>
      <c r="AU4070" s="77">
        <v>0</v>
      </c>
      <c r="BA4070" s="77">
        <v>-2.25</v>
      </c>
    </row>
    <row r="4071" spans="3:53" x14ac:dyDescent="0.25">
      <c r="C4071" s="77" t="s">
        <v>534</v>
      </c>
      <c r="D4071" s="77" t="s">
        <v>493</v>
      </c>
      <c r="E4071" s="77">
        <v>24.94</v>
      </c>
      <c r="F4071" s="77">
        <v>8.2100000000000009</v>
      </c>
      <c r="G4071" s="77">
        <v>4.99</v>
      </c>
      <c r="H4071" s="77">
        <v>2730</v>
      </c>
      <c r="I4071" s="77">
        <v>197.53200000000001</v>
      </c>
      <c r="J4071" s="77" t="s">
        <v>74</v>
      </c>
      <c r="K4071" s="77">
        <v>35.200000000000003</v>
      </c>
      <c r="L4071" s="77">
        <v>24.98705</v>
      </c>
      <c r="M4071" s="77">
        <v>-0.58850484550996052</v>
      </c>
      <c r="N4071" s="77">
        <v>25.029140000000002</v>
      </c>
      <c r="O4071" s="77">
        <v>-0.75567918034739445</v>
      </c>
      <c r="P4071" s="77">
        <v>1580000</v>
      </c>
      <c r="Q4071" s="77">
        <v>3584000</v>
      </c>
      <c r="R4071" s="77">
        <v>0.44</v>
      </c>
      <c r="S4071" s="77">
        <v>26.774999999999999</v>
      </c>
      <c r="T4071" s="77">
        <v>6.927999999999999</v>
      </c>
      <c r="U4071" s="77">
        <v>15.302</v>
      </c>
      <c r="V4071" s="77">
        <v>2.2038190164745339</v>
      </c>
      <c r="AC4071" s="77">
        <v>25.19</v>
      </c>
      <c r="AD4071" s="77">
        <v>24.18</v>
      </c>
      <c r="AH4071" s="77">
        <f>IF(AND(M4071&lt;Variables!$G$6,M4071&gt;Variables!$G$5),0,1)</f>
        <v>1</v>
      </c>
      <c r="AI4071" s="77">
        <f t="shared" si="128"/>
        <v>1</v>
      </c>
      <c r="AJ4071" s="77">
        <f>IF(I4071&gt;Variables!$G$7,0,1)</f>
        <v>0</v>
      </c>
      <c r="AK4071" s="77">
        <f>IF(F4071&gt;Variables!$G$8,0,1)</f>
        <v>1</v>
      </c>
      <c r="AL4071" s="77">
        <f>IF(G4071&gt;Variables!$G$9,0,1)</f>
        <v>1</v>
      </c>
      <c r="AM4071" s="77">
        <f>IF(AND(K4071&gt;Variables!$G$10,K4071&lt;Variables!$G$11),0,1)</f>
        <v>1</v>
      </c>
      <c r="AN4071" s="77">
        <f>IF(H4071&lt;Variables!$G$13,1,0)</f>
        <v>0</v>
      </c>
      <c r="AO4071" s="77">
        <f>IF(R4071&lt;Variables!$G$12,0,1)</f>
        <v>0</v>
      </c>
      <c r="AP4071" s="78">
        <f t="shared" si="129"/>
        <v>0</v>
      </c>
      <c r="AQ4071" s="77">
        <f>IF(V4071&lt;Variables!$G$15,1,0)</f>
        <v>1</v>
      </c>
      <c r="AR4071" s="77">
        <v>0</v>
      </c>
      <c r="AS4071" s="77">
        <v>1</v>
      </c>
      <c r="AT4071" s="77">
        <v>0</v>
      </c>
      <c r="AU4071" s="77">
        <v>0</v>
      </c>
      <c r="BA4071" s="77">
        <v>0.67</v>
      </c>
    </row>
    <row r="4072" spans="3:53" x14ac:dyDescent="0.25">
      <c r="C4072" s="77" t="s">
        <v>534</v>
      </c>
      <c r="D4072" s="77" t="s">
        <v>500</v>
      </c>
      <c r="E4072" s="77">
        <v>1.34</v>
      </c>
      <c r="F4072" s="77">
        <v>16.25</v>
      </c>
      <c r="G4072" s="77">
        <v>-4.9000000000000004</v>
      </c>
      <c r="H4072" s="77">
        <v>30.7</v>
      </c>
      <c r="I4072" s="77">
        <v>-4.8129999999999997</v>
      </c>
      <c r="J4072" s="77" t="s">
        <v>74</v>
      </c>
      <c r="K4072" s="77">
        <v>42.73</v>
      </c>
      <c r="L4072" s="77">
        <v>1.34741</v>
      </c>
      <c r="M4072" s="77">
        <v>-0.48314915281911341</v>
      </c>
      <c r="N4072" s="77">
        <v>1.39202</v>
      </c>
      <c r="O4072" s="77">
        <v>-3.6723610292955602</v>
      </c>
      <c r="P4072" s="77">
        <v>43900000</v>
      </c>
      <c r="Q4072" s="77">
        <v>545280</v>
      </c>
      <c r="R4072" s="77">
        <v>80.510000000000005</v>
      </c>
      <c r="S4072" s="77">
        <v>26.774999999999999</v>
      </c>
      <c r="T4072" s="77">
        <v>6.927999999999999</v>
      </c>
      <c r="U4072" s="77">
        <v>15.302</v>
      </c>
      <c r="V4072" s="77">
        <v>2.2941005943165029</v>
      </c>
      <c r="AC4072" s="77">
        <v>1.37</v>
      </c>
      <c r="AD4072" s="77">
        <v>1.22</v>
      </c>
      <c r="AH4072" s="77">
        <f>IF(AND(M4072&lt;Variables!$G$6,M4072&gt;Variables!$G$5),0,1)</f>
        <v>1</v>
      </c>
      <c r="AI4072" s="77">
        <f t="shared" si="128"/>
        <v>1</v>
      </c>
      <c r="AJ4072" s="77">
        <f>IF(I4072&gt;Variables!$G$7,0,1)</f>
        <v>1</v>
      </c>
      <c r="AK4072" s="77">
        <f>IF(F4072&gt;Variables!$G$8,0,1)</f>
        <v>0</v>
      </c>
      <c r="AL4072" s="77">
        <f>IF(G4072&gt;Variables!$G$9,0,1)</f>
        <v>1</v>
      </c>
      <c r="AM4072" s="77">
        <f>IF(AND(K4072&gt;Variables!$G$10,K4072&lt;Variables!$G$11),0,1)</f>
        <v>1</v>
      </c>
      <c r="AN4072" s="77">
        <f>IF(H4072&lt;Variables!$G$13,1,0)</f>
        <v>1</v>
      </c>
      <c r="AO4072" s="77">
        <f>IF(R4072&lt;Variables!$G$12,0,1)</f>
        <v>1</v>
      </c>
      <c r="AP4072" s="78">
        <f t="shared" si="129"/>
        <v>0</v>
      </c>
      <c r="AQ4072" s="77">
        <f>IF(V4072&lt;Variables!$G$15,1,0)</f>
        <v>1</v>
      </c>
      <c r="AR4072" s="77">
        <v>0</v>
      </c>
      <c r="AS4072" s="77">
        <v>0</v>
      </c>
      <c r="AT4072" s="77">
        <v>1</v>
      </c>
      <c r="AU4072" s="77">
        <v>0</v>
      </c>
      <c r="BA4072" s="77">
        <v>-2.25</v>
      </c>
    </row>
    <row r="4073" spans="3:53" x14ac:dyDescent="0.25">
      <c r="C4073" s="77" t="s">
        <v>534</v>
      </c>
      <c r="D4073" s="77" t="s">
        <v>525</v>
      </c>
      <c r="E4073" s="77">
        <v>1.56</v>
      </c>
      <c r="F4073" s="77">
        <v>15.55</v>
      </c>
      <c r="G4073" s="77">
        <v>13.75</v>
      </c>
      <c r="H4073" s="77">
        <v>550.02</v>
      </c>
      <c r="I4073" s="77">
        <v>-17.542000000000002</v>
      </c>
      <c r="J4073" s="77" t="s">
        <v>74</v>
      </c>
      <c r="K4073" s="77">
        <v>52.39</v>
      </c>
      <c r="L4073" s="77">
        <v>1.5427200000000001</v>
      </c>
      <c r="M4073" s="77">
        <v>1.016386641775574</v>
      </c>
      <c r="N4073" s="77">
        <v>1.5626100000000001</v>
      </c>
      <c r="O4073" s="77">
        <v>-0.2694210327593109</v>
      </c>
      <c r="P4073" s="77">
        <v>14210000</v>
      </c>
      <c r="Q4073" s="77">
        <v>3050000</v>
      </c>
      <c r="R4073" s="77">
        <v>4.66</v>
      </c>
      <c r="S4073" s="77">
        <v>26.774999999999999</v>
      </c>
      <c r="T4073" s="77">
        <v>6.927999999999999</v>
      </c>
      <c r="U4073" s="77">
        <v>15.302</v>
      </c>
      <c r="V4073" s="77">
        <v>2.3583189214685749</v>
      </c>
      <c r="AC4073" s="77">
        <v>1.9</v>
      </c>
      <c r="AD4073" s="77">
        <v>1.52</v>
      </c>
      <c r="AH4073" s="77">
        <f>IF(AND(M4073&lt;Variables!$G$6,M4073&gt;Variables!$G$5),0,1)</f>
        <v>1</v>
      </c>
      <c r="AI4073" s="77">
        <f t="shared" si="128"/>
        <v>1</v>
      </c>
      <c r="AJ4073" s="77">
        <f>IF(I4073&gt;Variables!$G$7,0,1)</f>
        <v>1</v>
      </c>
      <c r="AK4073" s="77">
        <f>IF(F4073&gt;Variables!$G$8,0,1)</f>
        <v>0</v>
      </c>
      <c r="AL4073" s="77">
        <f>IF(G4073&gt;Variables!$G$9,0,1)</f>
        <v>0</v>
      </c>
      <c r="AM4073" s="77">
        <f>IF(AND(K4073&gt;Variables!$G$10,K4073&lt;Variables!$G$11),0,1)</f>
        <v>1</v>
      </c>
      <c r="AN4073" s="77">
        <f>IF(H4073&lt;Variables!$G$13,1,0)</f>
        <v>1</v>
      </c>
      <c r="AO4073" s="77">
        <f>IF(R4073&lt;Variables!$G$12,0,1)</f>
        <v>1</v>
      </c>
      <c r="AP4073" s="78">
        <f t="shared" si="129"/>
        <v>0</v>
      </c>
      <c r="AQ4073" s="77">
        <f>IF(V4073&lt;Variables!$G$15,1,0)</f>
        <v>1</v>
      </c>
      <c r="AR4073" s="77">
        <v>0</v>
      </c>
      <c r="AS4073" s="77">
        <v>0</v>
      </c>
      <c r="AT4073" s="77">
        <v>1</v>
      </c>
      <c r="AU4073" s="77">
        <v>0</v>
      </c>
      <c r="BA4073" s="77">
        <v>-2.25</v>
      </c>
    </row>
    <row r="4074" spans="3:53" x14ac:dyDescent="0.25">
      <c r="C4074" s="77" t="s">
        <v>534</v>
      </c>
      <c r="D4074" s="77" t="s">
        <v>533</v>
      </c>
      <c r="E4074" s="77">
        <v>15.94</v>
      </c>
      <c r="F4074" s="77">
        <v>8.49</v>
      </c>
      <c r="G4074" s="77">
        <v>1.21</v>
      </c>
      <c r="H4074" s="77">
        <v>5410</v>
      </c>
      <c r="I4074" s="77">
        <v>0.10100000000000001</v>
      </c>
      <c r="J4074" s="77" t="s">
        <v>75</v>
      </c>
      <c r="K4074" s="77">
        <v>79.650000000000006</v>
      </c>
      <c r="L4074" s="77">
        <v>15.617884999999999</v>
      </c>
      <c r="M4074" s="77">
        <v>1.422183605526627</v>
      </c>
      <c r="N4074" s="77">
        <v>15.537240000000001</v>
      </c>
      <c r="O4074" s="77">
        <v>1.948608633193524</v>
      </c>
      <c r="P4074" s="77">
        <v>587447</v>
      </c>
      <c r="Q4074" s="77">
        <v>1500000</v>
      </c>
      <c r="R4074" s="77">
        <v>0.39</v>
      </c>
      <c r="S4074" s="77">
        <v>26.774999999999999</v>
      </c>
      <c r="T4074" s="77">
        <v>6.927999999999999</v>
      </c>
      <c r="U4074" s="77">
        <v>15.302</v>
      </c>
      <c r="V4074" s="77">
        <v>2.5154167818619468</v>
      </c>
      <c r="AC4074" s="77">
        <v>16.11</v>
      </c>
      <c r="AD4074" s="77">
        <v>15.29</v>
      </c>
      <c r="AH4074" s="77">
        <f>IF(AND(M4074&lt;Variables!$G$6,M4074&gt;Variables!$G$5),0,1)</f>
        <v>1</v>
      </c>
      <c r="AI4074" s="77">
        <f t="shared" si="128"/>
        <v>0</v>
      </c>
      <c r="AJ4074" s="77">
        <f>IF(I4074&gt;Variables!$G$7,0,1)</f>
        <v>1</v>
      </c>
      <c r="AK4074" s="77">
        <f>IF(F4074&gt;Variables!$G$8,0,1)</f>
        <v>1</v>
      </c>
      <c r="AL4074" s="77">
        <f>IF(G4074&gt;Variables!$G$9,0,1)</f>
        <v>1</v>
      </c>
      <c r="AM4074" s="77">
        <f>IF(AND(K4074&gt;Variables!$G$10,K4074&lt;Variables!$G$11),0,1)</f>
        <v>1</v>
      </c>
      <c r="AN4074" s="77">
        <f>IF(H4074&lt;Variables!$G$13,1,0)</f>
        <v>0</v>
      </c>
      <c r="AO4074" s="77">
        <f>IF(R4074&lt;Variables!$G$12,0,1)</f>
        <v>0</v>
      </c>
      <c r="AP4074" s="78">
        <f t="shared" si="129"/>
        <v>1</v>
      </c>
      <c r="AQ4074" s="77">
        <f>IF(V4074&lt;Variables!$G$15,1,0)</f>
        <v>1</v>
      </c>
      <c r="AR4074" s="77">
        <v>0</v>
      </c>
      <c r="AS4074" s="77">
        <v>0</v>
      </c>
      <c r="AT4074" s="77">
        <v>1</v>
      </c>
      <c r="AU4074" s="77">
        <v>0</v>
      </c>
      <c r="BA4074" s="77">
        <v>-1.42</v>
      </c>
    </row>
    <row r="4075" spans="3:53" x14ac:dyDescent="0.25">
      <c r="C4075" s="77" t="s">
        <v>534</v>
      </c>
      <c r="D4075" s="77" t="s">
        <v>512</v>
      </c>
      <c r="E4075" s="77">
        <v>32.32</v>
      </c>
      <c r="F4075" s="77">
        <v>18.3</v>
      </c>
      <c r="G4075" s="77">
        <v>11.18</v>
      </c>
      <c r="H4075" s="77">
        <v>1140</v>
      </c>
      <c r="I4075" s="77">
        <v>1580.4570000000001</v>
      </c>
      <c r="J4075" s="77" t="s">
        <v>75</v>
      </c>
      <c r="K4075" s="77">
        <v>58.55</v>
      </c>
      <c r="L4075" s="77">
        <v>31.668655555555549</v>
      </c>
      <c r="M4075" s="77">
        <v>0.82524641434803003</v>
      </c>
      <c r="N4075" s="77">
        <v>31.514527659574469</v>
      </c>
      <c r="O4075" s="77">
        <v>1.318351792904952</v>
      </c>
      <c r="P4075" s="77">
        <v>281280</v>
      </c>
      <c r="Q4075" s="77">
        <v>282830</v>
      </c>
      <c r="R4075" s="77">
        <v>0.99</v>
      </c>
      <c r="S4075" s="77">
        <v>26.774999999999999</v>
      </c>
      <c r="T4075" s="77">
        <v>6.927999999999999</v>
      </c>
      <c r="U4075" s="77">
        <v>15.302</v>
      </c>
      <c r="V4075" s="77">
        <v>2.4137442786653041</v>
      </c>
      <c r="AC4075" s="77">
        <v>32.82</v>
      </c>
      <c r="AD4075" s="77">
        <v>28.9</v>
      </c>
      <c r="AH4075" s="77">
        <f>IF(AND(M4075&lt;Variables!$G$6,M4075&gt;Variables!$G$5),0,1)</f>
        <v>1</v>
      </c>
      <c r="AI4075" s="77">
        <f t="shared" si="128"/>
        <v>0</v>
      </c>
      <c r="AJ4075" s="77">
        <f>IF(I4075&gt;Variables!$G$7,0,1)</f>
        <v>0</v>
      </c>
      <c r="AK4075" s="77">
        <f>IF(F4075&gt;Variables!$G$8,0,1)</f>
        <v>0</v>
      </c>
      <c r="AL4075" s="77">
        <f>IF(G4075&gt;Variables!$G$9,0,1)</f>
        <v>0</v>
      </c>
      <c r="AM4075" s="77">
        <f>IF(AND(K4075&gt;Variables!$G$10,K4075&lt;Variables!$G$11),0,1)</f>
        <v>1</v>
      </c>
      <c r="AN4075" s="77">
        <f>IF(H4075&lt;Variables!$G$13,1,0)</f>
        <v>1</v>
      </c>
      <c r="AO4075" s="77">
        <f>IF(R4075&lt;Variables!$G$12,0,1)</f>
        <v>0</v>
      </c>
      <c r="AP4075" s="78">
        <f t="shared" si="129"/>
        <v>1</v>
      </c>
      <c r="AQ4075" s="77">
        <f>IF(V4075&lt;Variables!$G$15,1,0)</f>
        <v>1</v>
      </c>
      <c r="AR4075" s="77">
        <v>0</v>
      </c>
      <c r="AS4075" s="77">
        <v>0</v>
      </c>
      <c r="AT4075" s="77">
        <v>1</v>
      </c>
      <c r="AU4075" s="77">
        <v>0</v>
      </c>
      <c r="BA4075" s="77">
        <v>-2.25</v>
      </c>
    </row>
    <row r="4076" spans="3:53" x14ac:dyDescent="0.25">
      <c r="C4076" s="77" t="s">
        <v>534</v>
      </c>
      <c r="D4076" s="77" t="s">
        <v>502</v>
      </c>
      <c r="E4076" s="77">
        <v>17.73</v>
      </c>
      <c r="F4076" s="77">
        <v>27.82</v>
      </c>
      <c r="G4076" s="77">
        <v>29.86</v>
      </c>
      <c r="H4076" s="77">
        <v>512.29999999999995</v>
      </c>
      <c r="I4076" s="77">
        <v>303.48500000000001</v>
      </c>
      <c r="J4076" s="77" t="s">
        <v>75</v>
      </c>
      <c r="K4076" s="77">
        <v>79.83</v>
      </c>
      <c r="L4076" s="77">
        <v>16.808805</v>
      </c>
      <c r="M4076" s="77">
        <v>6.61079118949859</v>
      </c>
      <c r="N4076" s="77">
        <v>15.949400000000001</v>
      </c>
      <c r="O4076" s="77">
        <v>12.35532371123678</v>
      </c>
      <c r="P4076" s="77">
        <v>2530000</v>
      </c>
      <c r="Q4076" s="77">
        <v>311380</v>
      </c>
      <c r="R4076" s="77">
        <v>8.1300000000000008</v>
      </c>
      <c r="S4076" s="77">
        <v>26.774999999999999</v>
      </c>
      <c r="T4076" s="77">
        <v>6.927999999999999</v>
      </c>
      <c r="U4076" s="77">
        <v>15.302</v>
      </c>
      <c r="V4076" s="77">
        <v>1.934644914457275</v>
      </c>
      <c r="AC4076" s="77">
        <v>18.2</v>
      </c>
      <c r="AD4076" s="77">
        <v>15.39</v>
      </c>
      <c r="AH4076" s="77">
        <f>IF(AND(M4076&lt;Variables!$G$6,M4076&gt;Variables!$G$5),0,1)</f>
        <v>1</v>
      </c>
      <c r="AI4076" s="77">
        <f t="shared" si="128"/>
        <v>0</v>
      </c>
      <c r="AJ4076" s="77">
        <f>IF(I4076&gt;Variables!$G$7,0,1)</f>
        <v>0</v>
      </c>
      <c r="AK4076" s="77">
        <f>IF(F4076&gt;Variables!$G$8,0,1)</f>
        <v>0</v>
      </c>
      <c r="AL4076" s="77">
        <f>IF(G4076&gt;Variables!$G$9,0,1)</f>
        <v>0</v>
      </c>
      <c r="AM4076" s="77">
        <f>IF(AND(K4076&gt;Variables!$G$10,K4076&lt;Variables!$G$11),0,1)</f>
        <v>1</v>
      </c>
      <c r="AN4076" s="77">
        <f>IF(H4076&lt;Variables!$G$13,1,0)</f>
        <v>1</v>
      </c>
      <c r="AO4076" s="77">
        <f>IF(R4076&lt;Variables!$G$12,0,1)</f>
        <v>1</v>
      </c>
      <c r="AP4076" s="78">
        <f t="shared" si="129"/>
        <v>1</v>
      </c>
      <c r="AQ4076" s="77">
        <f>IF(V4076&lt;Variables!$G$15,1,0)</f>
        <v>1</v>
      </c>
      <c r="AR4076" s="77">
        <v>1</v>
      </c>
      <c r="AS4076" s="77">
        <v>0</v>
      </c>
      <c r="AT4076" s="77">
        <v>0</v>
      </c>
      <c r="AU4076" s="77">
        <v>0</v>
      </c>
      <c r="BA4076" s="77">
        <v>2</v>
      </c>
    </row>
    <row r="4077" spans="3:53" x14ac:dyDescent="0.25">
      <c r="C4077" s="77" t="s">
        <v>534</v>
      </c>
      <c r="D4077" s="77" t="s">
        <v>524</v>
      </c>
      <c r="E4077" s="77">
        <v>8.5500000000000007</v>
      </c>
      <c r="F4077" s="77">
        <v>44.22</v>
      </c>
      <c r="G4077" s="77">
        <v>38.75</v>
      </c>
      <c r="H4077" s="77">
        <v>208.66</v>
      </c>
      <c r="I4077" s="77">
        <v>-8.3030000000000008</v>
      </c>
      <c r="J4077" s="77" t="s">
        <v>75</v>
      </c>
      <c r="K4077" s="77">
        <v>49.88</v>
      </c>
      <c r="L4077" s="77">
        <v>8.7019300000000008</v>
      </c>
      <c r="M4077" s="77">
        <v>-2.8951048790325999</v>
      </c>
      <c r="N4077" s="77">
        <v>8.0794960000000007</v>
      </c>
      <c r="O4077" s="77">
        <v>4.585731585237478</v>
      </c>
      <c r="P4077" s="77">
        <v>60530000</v>
      </c>
      <c r="Q4077" s="77">
        <v>18770000</v>
      </c>
      <c r="R4077" s="77">
        <v>3.22</v>
      </c>
      <c r="S4077" s="77">
        <v>26.774999999999999</v>
      </c>
      <c r="T4077" s="77">
        <v>6.927999999999999</v>
      </c>
      <c r="U4077" s="77">
        <v>15.302</v>
      </c>
      <c r="V4077" s="77">
        <v>2.4400261993079702</v>
      </c>
      <c r="AC4077" s="77">
        <v>8.7200000000000006</v>
      </c>
      <c r="AD4077" s="77">
        <v>7.22</v>
      </c>
      <c r="AH4077" s="77">
        <f>IF(AND(M4077&lt;Variables!$G$6,M4077&gt;Variables!$G$5),0,1)</f>
        <v>0</v>
      </c>
      <c r="AI4077" s="77">
        <f t="shared" si="128"/>
        <v>0</v>
      </c>
      <c r="AJ4077" s="77">
        <f>IF(I4077&gt;Variables!$G$7,0,1)</f>
        <v>1</v>
      </c>
      <c r="AK4077" s="77">
        <f>IF(F4077&gt;Variables!$G$8,0,1)</f>
        <v>0</v>
      </c>
      <c r="AL4077" s="77">
        <f>IF(G4077&gt;Variables!$G$9,0,1)</f>
        <v>0</v>
      </c>
      <c r="AM4077" s="77">
        <f>IF(AND(K4077&gt;Variables!$G$10,K4077&lt;Variables!$G$11),0,1)</f>
        <v>1</v>
      </c>
      <c r="AN4077" s="77">
        <f>IF(H4077&lt;Variables!$G$13,1,0)</f>
        <v>1</v>
      </c>
      <c r="AO4077" s="77">
        <f>IF(R4077&lt;Variables!$G$12,0,1)</f>
        <v>1</v>
      </c>
      <c r="AP4077" s="78">
        <f t="shared" si="129"/>
        <v>1</v>
      </c>
      <c r="AQ4077" s="77">
        <f>IF(V4077&lt;Variables!$G$15,1,0)</f>
        <v>1</v>
      </c>
      <c r="AR4077" s="77">
        <v>0</v>
      </c>
      <c r="AS4077" s="77">
        <v>0</v>
      </c>
      <c r="AT4077" s="77">
        <v>1</v>
      </c>
      <c r="AU4077" s="77">
        <v>0</v>
      </c>
      <c r="BA4077" s="77">
        <v>-2.25</v>
      </c>
    </row>
    <row r="4078" spans="3:53" x14ac:dyDescent="0.25">
      <c r="C4078" s="77" t="s">
        <v>534</v>
      </c>
      <c r="D4078" s="77" t="s">
        <v>488</v>
      </c>
      <c r="E4078" s="77">
        <v>6.98</v>
      </c>
      <c r="F4078" s="77">
        <v>59.28</v>
      </c>
      <c r="G4078" s="77">
        <v>-1.25</v>
      </c>
      <c r="H4078" s="77">
        <v>125.36</v>
      </c>
      <c r="I4078" s="77">
        <v>14.395</v>
      </c>
      <c r="J4078" s="77" t="s">
        <v>75</v>
      </c>
      <c r="K4078" s="77">
        <v>46.33</v>
      </c>
      <c r="L4078" s="77">
        <v>7.1317000000000004</v>
      </c>
      <c r="M4078" s="77">
        <v>-0.1640562558716753</v>
      </c>
      <c r="N4078" s="77">
        <v>7.196002</v>
      </c>
      <c r="O4078" s="77">
        <v>-1.0561698009533611</v>
      </c>
      <c r="P4078" s="77">
        <v>108580000</v>
      </c>
      <c r="Q4078" s="77">
        <v>525460</v>
      </c>
      <c r="R4078" s="77">
        <v>206.64</v>
      </c>
      <c r="S4078" s="77">
        <v>26.774999999999999</v>
      </c>
      <c r="T4078" s="77">
        <v>6.927999999999999</v>
      </c>
      <c r="U4078" s="77">
        <v>15.302</v>
      </c>
      <c r="V4078" s="77">
        <v>2.3315054369589299</v>
      </c>
      <c r="AC4078" s="77">
        <v>7.75</v>
      </c>
      <c r="AD4078" s="77">
        <v>6.1517999999999997</v>
      </c>
      <c r="AH4078" s="77">
        <f>IF(AND(M4078&lt;Variables!$G$6,M4078&gt;Variables!$G$5),0,1)</f>
        <v>1</v>
      </c>
      <c r="AI4078" s="77">
        <f t="shared" si="128"/>
        <v>1</v>
      </c>
      <c r="AJ4078" s="77">
        <f>IF(I4078&gt;Variables!$G$7,0,1)</f>
        <v>1</v>
      </c>
      <c r="AK4078" s="77">
        <f>IF(F4078&gt;Variables!$G$8,0,1)</f>
        <v>0</v>
      </c>
      <c r="AL4078" s="77">
        <f>IF(G4078&gt;Variables!$G$9,0,1)</f>
        <v>1</v>
      </c>
      <c r="AM4078" s="77">
        <f>IF(AND(K4078&gt;Variables!$G$10,K4078&lt;Variables!$G$11),0,1)</f>
        <v>1</v>
      </c>
      <c r="AN4078" s="77">
        <f>IF(H4078&lt;Variables!$G$13,1,0)</f>
        <v>1</v>
      </c>
      <c r="AO4078" s="77">
        <f>IF(R4078&lt;Variables!$G$12,0,1)</f>
        <v>1</v>
      </c>
      <c r="AP4078" s="78">
        <f t="shared" si="129"/>
        <v>1</v>
      </c>
      <c r="AQ4078" s="77">
        <f>IF(V4078&lt;Variables!$G$15,1,0)</f>
        <v>1</v>
      </c>
      <c r="AR4078" s="77">
        <v>1</v>
      </c>
      <c r="AS4078" s="77">
        <v>0</v>
      </c>
      <c r="AT4078" s="77">
        <v>0</v>
      </c>
      <c r="AU4078" s="77">
        <v>0</v>
      </c>
      <c r="BA4078" s="77">
        <v>2</v>
      </c>
    </row>
    <row r="4079" spans="3:53" x14ac:dyDescent="0.25">
      <c r="C4079" s="77" t="s">
        <v>534</v>
      </c>
      <c r="D4079" s="77" t="s">
        <v>501</v>
      </c>
      <c r="E4079" s="77">
        <v>29.69</v>
      </c>
      <c r="F4079" s="77">
        <v>13.98</v>
      </c>
      <c r="G4079" s="77">
        <v>10.24</v>
      </c>
      <c r="H4079" s="77">
        <v>3860</v>
      </c>
      <c r="I4079" s="77">
        <v>3.7999999999999999E-2</v>
      </c>
      <c r="J4079" s="77" t="s">
        <v>75</v>
      </c>
      <c r="K4079" s="77">
        <v>66.42</v>
      </c>
      <c r="L4079" s="77">
        <v>29.182224999999999</v>
      </c>
      <c r="M4079" s="77">
        <v>1.1232008525737931</v>
      </c>
      <c r="N4079" s="77">
        <v>28.9287152173913</v>
      </c>
      <c r="O4079" s="77">
        <v>2.0093695079110958</v>
      </c>
      <c r="P4079" s="77">
        <v>252655</v>
      </c>
      <c r="Q4079" s="77">
        <v>245553</v>
      </c>
      <c r="R4079" s="77">
        <v>1.03</v>
      </c>
      <c r="S4079" s="77">
        <v>26.774999999999999</v>
      </c>
      <c r="T4079" s="77">
        <v>6.927999999999999</v>
      </c>
      <c r="U4079" s="77">
        <v>15.302</v>
      </c>
      <c r="V4079" s="77">
        <v>2.4546447151312139</v>
      </c>
      <c r="AC4079" s="77">
        <v>30.89</v>
      </c>
      <c r="AD4079" s="77">
        <v>28.98</v>
      </c>
      <c r="AH4079" s="77">
        <f>IF(AND(M4079&lt;Variables!$G$6,M4079&gt;Variables!$G$5),0,1)</f>
        <v>1</v>
      </c>
      <c r="AI4079" s="77">
        <f t="shared" si="128"/>
        <v>0</v>
      </c>
      <c r="AJ4079" s="77">
        <f>IF(I4079&gt;Variables!$G$7,0,1)</f>
        <v>1</v>
      </c>
      <c r="AK4079" s="77">
        <f>IF(F4079&gt;Variables!$G$8,0,1)</f>
        <v>0</v>
      </c>
      <c r="AL4079" s="77">
        <f>IF(G4079&gt;Variables!$G$9,0,1)</f>
        <v>1</v>
      </c>
      <c r="AM4079" s="77">
        <f>IF(AND(K4079&gt;Variables!$G$10,K4079&lt;Variables!$G$11),0,1)</f>
        <v>0</v>
      </c>
      <c r="AN4079" s="77">
        <f>IF(H4079&lt;Variables!$G$13,1,0)</f>
        <v>0</v>
      </c>
      <c r="AO4079" s="77">
        <f>IF(R4079&lt;Variables!$G$12,0,1)</f>
        <v>0</v>
      </c>
      <c r="AP4079" s="78">
        <f t="shared" si="129"/>
        <v>1</v>
      </c>
      <c r="AQ4079" s="77">
        <f>IF(V4079&lt;Variables!$G$15,1,0)</f>
        <v>1</v>
      </c>
      <c r="AR4079" s="77">
        <v>1</v>
      </c>
      <c r="AS4079" s="77">
        <v>0</v>
      </c>
      <c r="AT4079" s="77">
        <v>0</v>
      </c>
      <c r="AU4079" s="77">
        <v>0</v>
      </c>
      <c r="BA4079" s="77">
        <v>2</v>
      </c>
    </row>
    <row r="4080" spans="3:53" x14ac:dyDescent="0.25">
      <c r="C4080" s="77" t="s">
        <v>534</v>
      </c>
      <c r="D4080" s="77" t="s">
        <v>195</v>
      </c>
      <c r="E4080" s="77">
        <v>34.99</v>
      </c>
      <c r="F4080" s="77">
        <v>7.13</v>
      </c>
      <c r="G4080" s="77">
        <v>5.0599999999999996</v>
      </c>
      <c r="H4080" s="77">
        <v>3910</v>
      </c>
      <c r="I4080" s="77">
        <v>6.9660000000000002</v>
      </c>
      <c r="J4080" s="77" t="s">
        <v>75</v>
      </c>
      <c r="K4080" s="77">
        <v>45.17</v>
      </c>
      <c r="L4080" s="77">
        <v>34.97065263157895</v>
      </c>
      <c r="M4080" s="77">
        <v>-0.230629472170958</v>
      </c>
      <c r="N4080" s="77">
        <v>35.021830612244898</v>
      </c>
      <c r="O4080" s="77">
        <v>-0.3764241044521659</v>
      </c>
      <c r="P4080" s="77">
        <v>327860</v>
      </c>
      <c r="Q4080" s="77">
        <v>698489</v>
      </c>
      <c r="R4080" s="77">
        <v>0.47</v>
      </c>
      <c r="S4080" s="77">
        <v>26.774999999999999</v>
      </c>
      <c r="T4080" s="77">
        <v>6.927999999999999</v>
      </c>
      <c r="U4080" s="77">
        <v>15.302</v>
      </c>
      <c r="V4080" s="77">
        <v>2.3197405065439529</v>
      </c>
      <c r="AC4080" s="77">
        <v>35.200000000000003</v>
      </c>
      <c r="AD4080" s="77">
        <v>32.35</v>
      </c>
      <c r="AH4080" s="77">
        <f>IF(AND(M4080&lt;Variables!$G$6,M4080&gt;Variables!$G$5),0,1)</f>
        <v>1</v>
      </c>
      <c r="AI4080" s="77">
        <f t="shared" si="128"/>
        <v>1</v>
      </c>
      <c r="AJ4080" s="77">
        <f>IF(I4080&gt;Variables!$G$7,0,1)</f>
        <v>1</v>
      </c>
      <c r="AK4080" s="77">
        <f>IF(F4080&gt;Variables!$G$8,0,1)</f>
        <v>1</v>
      </c>
      <c r="AL4080" s="77">
        <f>IF(G4080&gt;Variables!$G$9,0,1)</f>
        <v>1</v>
      </c>
      <c r="AM4080" s="77">
        <f>IF(AND(K4080&gt;Variables!$G$10,K4080&lt;Variables!$G$11),0,1)</f>
        <v>1</v>
      </c>
      <c r="AN4080" s="77">
        <f>IF(H4080&lt;Variables!$G$13,1,0)</f>
        <v>0</v>
      </c>
      <c r="AO4080" s="77">
        <f>IF(R4080&lt;Variables!$G$12,0,1)</f>
        <v>0</v>
      </c>
      <c r="AP4080" s="78">
        <f t="shared" si="129"/>
        <v>1</v>
      </c>
      <c r="AQ4080" s="77">
        <f>IF(V4080&lt;Variables!$G$15,1,0)</f>
        <v>1</v>
      </c>
      <c r="AR4080" s="77">
        <v>0</v>
      </c>
      <c r="AS4080" s="77">
        <v>0</v>
      </c>
      <c r="AT4080" s="77">
        <v>1</v>
      </c>
      <c r="AU4080" s="77">
        <v>0</v>
      </c>
      <c r="BA4080" s="77">
        <v>-2.25</v>
      </c>
    </row>
    <row r="4081" spans="3:53" x14ac:dyDescent="0.25">
      <c r="C4081" s="77" t="s">
        <v>534</v>
      </c>
      <c r="D4081" s="77" t="s">
        <v>507</v>
      </c>
      <c r="E4081" s="77">
        <v>25.86</v>
      </c>
      <c r="F4081" s="77">
        <v>7.12</v>
      </c>
      <c r="G4081" s="77">
        <v>6.4</v>
      </c>
      <c r="H4081" s="77">
        <v>3900</v>
      </c>
      <c r="I4081" s="77">
        <v>237.08500000000001</v>
      </c>
      <c r="J4081" s="77" t="s">
        <v>75</v>
      </c>
      <c r="K4081" s="77">
        <v>40.630000000000003</v>
      </c>
      <c r="L4081" s="77">
        <v>25.900745000000001</v>
      </c>
      <c r="M4081" s="77">
        <v>-0.46618350167147482</v>
      </c>
      <c r="N4081" s="77">
        <v>26.091472</v>
      </c>
      <c r="O4081" s="77">
        <v>-1.193769366481118</v>
      </c>
      <c r="P4081" s="77">
        <v>5479000</v>
      </c>
      <c r="Q4081" s="77">
        <v>9769000</v>
      </c>
      <c r="R4081" s="77">
        <v>0.56000000000000005</v>
      </c>
      <c r="S4081" s="77">
        <v>26.774999999999999</v>
      </c>
      <c r="T4081" s="77">
        <v>6.927999999999999</v>
      </c>
      <c r="U4081" s="77">
        <v>15.302</v>
      </c>
      <c r="V4081" s="77">
        <v>2.269432384425468</v>
      </c>
      <c r="AC4081" s="77">
        <v>26.84</v>
      </c>
      <c r="AD4081" s="77">
        <v>25.7469</v>
      </c>
      <c r="AH4081" s="77">
        <f>IF(AND(M4081&lt;Variables!$G$6,M4081&gt;Variables!$G$5),0,1)</f>
        <v>1</v>
      </c>
      <c r="AI4081" s="77">
        <f t="shared" si="128"/>
        <v>1</v>
      </c>
      <c r="AJ4081" s="77">
        <f>IF(I4081&gt;Variables!$G$7,0,1)</f>
        <v>0</v>
      </c>
      <c r="AK4081" s="77">
        <f>IF(F4081&gt;Variables!$G$8,0,1)</f>
        <v>1</v>
      </c>
      <c r="AL4081" s="77">
        <f>IF(G4081&gt;Variables!$G$9,0,1)</f>
        <v>1</v>
      </c>
      <c r="AM4081" s="77">
        <f>IF(AND(K4081&gt;Variables!$G$10,K4081&lt;Variables!$G$11),0,1)</f>
        <v>1</v>
      </c>
      <c r="AN4081" s="77">
        <f>IF(H4081&lt;Variables!$G$13,1,0)</f>
        <v>0</v>
      </c>
      <c r="AO4081" s="77">
        <f>IF(R4081&lt;Variables!$G$12,0,1)</f>
        <v>0</v>
      </c>
      <c r="AP4081" s="78">
        <f t="shared" si="129"/>
        <v>1</v>
      </c>
      <c r="AQ4081" s="77">
        <f>IF(V4081&lt;Variables!$G$15,1,0)</f>
        <v>1</v>
      </c>
      <c r="AR4081" s="77">
        <v>1</v>
      </c>
      <c r="AS4081" s="77">
        <v>0</v>
      </c>
      <c r="AT4081" s="77">
        <v>0</v>
      </c>
      <c r="AU4081" s="77">
        <v>0</v>
      </c>
      <c r="BA4081" s="77">
        <v>1.24</v>
      </c>
    </row>
    <row r="4082" spans="3:53" x14ac:dyDescent="0.25">
      <c r="C4082" s="77" t="s">
        <v>534</v>
      </c>
      <c r="D4082" s="77" t="s">
        <v>201</v>
      </c>
      <c r="E4082" s="77">
        <v>43.39</v>
      </c>
      <c r="F4082" s="77">
        <v>6.65</v>
      </c>
      <c r="G4082" s="77">
        <v>6.65</v>
      </c>
      <c r="H4082" s="77">
        <v>-99999</v>
      </c>
      <c r="I4082" s="77">
        <v>2842.701</v>
      </c>
      <c r="J4082" s="77" t="s">
        <v>75</v>
      </c>
      <c r="K4082" s="77">
        <v>48.24</v>
      </c>
      <c r="L4082" s="77">
        <v>43.372435294117651</v>
      </c>
      <c r="M4082" s="77">
        <v>-0.40909691354525979</v>
      </c>
      <c r="N4082" s="77">
        <v>43.141995238095241</v>
      </c>
      <c r="O4082" s="77">
        <v>0.1228611741581091</v>
      </c>
      <c r="P4082" s="77">
        <v>287773</v>
      </c>
      <c r="Q4082" s="77">
        <v>2055000</v>
      </c>
      <c r="R4082" s="77">
        <v>0.14000000000000001</v>
      </c>
      <c r="S4082" s="77">
        <v>26.774999999999999</v>
      </c>
      <c r="T4082" s="77">
        <v>6.927999999999999</v>
      </c>
      <c r="U4082" s="77">
        <v>15.302</v>
      </c>
      <c r="V4082" s="77">
        <v>2.3573235292322559</v>
      </c>
      <c r="AC4082" s="77">
        <v>45.98</v>
      </c>
      <c r="AD4082" s="77">
        <v>42.885300000000001</v>
      </c>
      <c r="AH4082" s="77">
        <f>IF(AND(M4082&lt;Variables!$G$6,M4082&gt;Variables!$G$5),0,1)</f>
        <v>1</v>
      </c>
      <c r="AI4082" s="77">
        <f t="shared" ref="AI4082:AI4145" si="130">IF(L4082&gt;N4082,0,1)</f>
        <v>0</v>
      </c>
      <c r="AJ4082" s="77">
        <f>IF(I4082&gt;Variables!$G$7,0,1)</f>
        <v>0</v>
      </c>
      <c r="AK4082" s="77">
        <f>IF(F4082&gt;Variables!$G$8,0,1)</f>
        <v>1</v>
      </c>
      <c r="AL4082" s="77">
        <f>IF(G4082&gt;Variables!$G$9,0,1)</f>
        <v>1</v>
      </c>
      <c r="AM4082" s="77">
        <f>IF(AND(K4082&gt;Variables!$G$10,K4082&lt;Variables!$G$11),0,1)</f>
        <v>1</v>
      </c>
      <c r="AN4082" s="77">
        <f>IF(H4082&lt;Variables!$G$13,1,0)</f>
        <v>1</v>
      </c>
      <c r="AO4082" s="77">
        <f>IF(R4082&lt;Variables!$G$12,0,1)</f>
        <v>0</v>
      </c>
      <c r="AP4082" s="78">
        <f t="shared" ref="AP4082:AP4145" si="131">IF(J4082="Pass", 0,1)</f>
        <v>1</v>
      </c>
      <c r="AQ4082" s="77">
        <f>IF(V4082&lt;Variables!$G$15,1,0)</f>
        <v>1</v>
      </c>
      <c r="AR4082" s="77">
        <v>1</v>
      </c>
      <c r="AS4082" s="77">
        <v>0</v>
      </c>
      <c r="AT4082" s="77">
        <v>0</v>
      </c>
      <c r="AU4082" s="77">
        <v>0</v>
      </c>
      <c r="BA4082" s="77">
        <v>0.57999999999999996</v>
      </c>
    </row>
    <row r="4083" spans="3:53" x14ac:dyDescent="0.25">
      <c r="C4083" s="77" t="s">
        <v>534</v>
      </c>
      <c r="D4083" s="77" t="s">
        <v>506</v>
      </c>
      <c r="E4083" s="77">
        <v>3.19</v>
      </c>
      <c r="F4083" s="77">
        <v>6.15</v>
      </c>
      <c r="G4083" s="77">
        <v>1.45</v>
      </c>
      <c r="H4083" s="77">
        <v>-99999</v>
      </c>
      <c r="I4083" s="77">
        <v>2.4E-2</v>
      </c>
      <c r="J4083" s="77" t="s">
        <v>75</v>
      </c>
      <c r="K4083" s="77">
        <v>57.73</v>
      </c>
      <c r="L4083" s="77">
        <v>3.1812499999999999</v>
      </c>
      <c r="M4083" s="77">
        <v>-0.82514734774067133</v>
      </c>
      <c r="N4083" s="77">
        <v>3.1887500000000002</v>
      </c>
      <c r="O4083" s="77">
        <v>-1.0584084672677501</v>
      </c>
      <c r="P4083" s="77">
        <v>19443</v>
      </c>
      <c r="Q4083" s="77">
        <v>12929</v>
      </c>
      <c r="R4083" s="77">
        <v>1.5</v>
      </c>
      <c r="S4083" s="77">
        <v>26.774999999999999</v>
      </c>
      <c r="T4083" s="77">
        <v>6.927999999999999</v>
      </c>
      <c r="U4083" s="77">
        <v>15.302</v>
      </c>
      <c r="V4083" s="77">
        <v>2.486957418467584</v>
      </c>
      <c r="AC4083" s="77">
        <v>3.2</v>
      </c>
      <c r="AD4083" s="77">
        <v>3.1749999999999998</v>
      </c>
      <c r="AH4083" s="77">
        <f>IF(AND(M4083&lt;Variables!$G$6,M4083&gt;Variables!$G$5),0,1)</f>
        <v>1</v>
      </c>
      <c r="AI4083" s="77">
        <f t="shared" si="130"/>
        <v>1</v>
      </c>
      <c r="AJ4083" s="77">
        <f>IF(I4083&gt;Variables!$G$7,0,1)</f>
        <v>1</v>
      </c>
      <c r="AK4083" s="77">
        <f>IF(F4083&gt;Variables!$G$8,0,1)</f>
        <v>1</v>
      </c>
      <c r="AL4083" s="77">
        <f>IF(G4083&gt;Variables!$G$9,0,1)</f>
        <v>1</v>
      </c>
      <c r="AM4083" s="77">
        <f>IF(AND(K4083&gt;Variables!$G$10,K4083&lt;Variables!$G$11),0,1)</f>
        <v>1</v>
      </c>
      <c r="AN4083" s="77">
        <f>IF(H4083&lt;Variables!$G$13,1,0)</f>
        <v>1</v>
      </c>
      <c r="AO4083" s="77">
        <f>IF(R4083&lt;Variables!$G$12,0,1)</f>
        <v>0</v>
      </c>
      <c r="AP4083" s="78">
        <f t="shared" si="131"/>
        <v>1</v>
      </c>
      <c r="AQ4083" s="77">
        <f>IF(V4083&lt;Variables!$G$15,1,0)</f>
        <v>1</v>
      </c>
      <c r="AR4083" s="77">
        <v>0</v>
      </c>
      <c r="AS4083" s="77">
        <v>0</v>
      </c>
      <c r="AT4083" s="77">
        <v>0</v>
      </c>
      <c r="AU4083" s="77">
        <v>0</v>
      </c>
      <c r="BA4083" s="77">
        <v>0</v>
      </c>
    </row>
    <row r="4084" spans="3:53" x14ac:dyDescent="0.25">
      <c r="C4084" s="77" t="s">
        <v>534</v>
      </c>
      <c r="D4084" s="77" t="s">
        <v>475</v>
      </c>
      <c r="E4084" s="77">
        <v>54.83</v>
      </c>
      <c r="F4084" s="77">
        <v>6.14</v>
      </c>
      <c r="G4084" s="77">
        <v>4.4400000000000004</v>
      </c>
      <c r="H4084" s="77">
        <v>5400</v>
      </c>
      <c r="I4084" s="77">
        <v>0.65700000000000003</v>
      </c>
      <c r="J4084" s="77" t="s">
        <v>75</v>
      </c>
      <c r="K4084" s="77">
        <v>45.52</v>
      </c>
      <c r="L4084" s="77">
        <v>54.690300000000008</v>
      </c>
      <c r="M4084" s="77">
        <v>-5.0465987570033143E-2</v>
      </c>
      <c r="N4084" s="77">
        <v>54.950646000000013</v>
      </c>
      <c r="O4084" s="77">
        <v>-0.52400839837261448</v>
      </c>
      <c r="P4084" s="77">
        <v>418027</v>
      </c>
      <c r="Q4084" s="77">
        <v>581914</v>
      </c>
      <c r="R4084" s="77">
        <v>0.72</v>
      </c>
      <c r="S4084" s="77">
        <v>26.774999999999999</v>
      </c>
      <c r="T4084" s="77">
        <v>6.927999999999999</v>
      </c>
      <c r="U4084" s="77">
        <v>15.302</v>
      </c>
      <c r="V4084" s="77">
        <v>2.321246374617802</v>
      </c>
      <c r="AC4084" s="77">
        <v>54.92</v>
      </c>
      <c r="AD4084" s="77">
        <v>51.72</v>
      </c>
      <c r="AH4084" s="77">
        <f>IF(AND(M4084&lt;Variables!$G$6,M4084&gt;Variables!$G$5),0,1)</f>
        <v>1</v>
      </c>
      <c r="AI4084" s="77">
        <f t="shared" si="130"/>
        <v>1</v>
      </c>
      <c r="AJ4084" s="77">
        <f>IF(I4084&gt;Variables!$G$7,0,1)</f>
        <v>1</v>
      </c>
      <c r="AK4084" s="77">
        <f>IF(F4084&gt;Variables!$G$8,0,1)</f>
        <v>1</v>
      </c>
      <c r="AL4084" s="77">
        <f>IF(G4084&gt;Variables!$G$9,0,1)</f>
        <v>1</v>
      </c>
      <c r="AM4084" s="77">
        <f>IF(AND(K4084&gt;Variables!$G$10,K4084&lt;Variables!$G$11),0,1)</f>
        <v>1</v>
      </c>
      <c r="AN4084" s="77">
        <f>IF(H4084&lt;Variables!$G$13,1,0)</f>
        <v>0</v>
      </c>
      <c r="AO4084" s="77">
        <f>IF(R4084&lt;Variables!$G$12,0,1)</f>
        <v>0</v>
      </c>
      <c r="AP4084" s="78">
        <f t="shared" si="131"/>
        <v>1</v>
      </c>
      <c r="AQ4084" s="77">
        <f>IF(V4084&lt;Variables!$G$15,1,0)</f>
        <v>1</v>
      </c>
      <c r="AR4084" s="77">
        <v>0</v>
      </c>
      <c r="AS4084" s="77">
        <v>0</v>
      </c>
      <c r="AT4084" s="77">
        <v>1</v>
      </c>
      <c r="AU4084" s="77">
        <v>0</v>
      </c>
      <c r="BA4084" s="77">
        <v>-2.25</v>
      </c>
    </row>
    <row r="4085" spans="3:53" x14ac:dyDescent="0.25">
      <c r="C4085" s="77" t="s">
        <v>534</v>
      </c>
      <c r="D4085" s="77" t="s">
        <v>497</v>
      </c>
      <c r="E4085" s="77">
        <v>5.17</v>
      </c>
      <c r="F4085" s="77">
        <v>24.63</v>
      </c>
      <c r="G4085" s="77">
        <v>19.53</v>
      </c>
      <c r="H4085" s="77">
        <v>41.09</v>
      </c>
      <c r="I4085" s="77">
        <v>-15.113</v>
      </c>
      <c r="J4085" s="77" t="s">
        <v>74</v>
      </c>
      <c r="K4085" s="77">
        <v>46.11</v>
      </c>
      <c r="L4085" s="77">
        <v>5.1224777777777781</v>
      </c>
      <c r="M4085" s="77">
        <v>-0.82924279265894008</v>
      </c>
      <c r="N4085" s="77">
        <v>5.0762458333333331</v>
      </c>
      <c r="O4085" s="77">
        <v>7.3955572482622689E-2</v>
      </c>
      <c r="P4085" s="77">
        <v>2720000</v>
      </c>
      <c r="Q4085" s="77">
        <v>49940</v>
      </c>
      <c r="R4085" s="77">
        <v>54.47</v>
      </c>
      <c r="S4085" s="77">
        <v>26.774999999999999</v>
      </c>
      <c r="T4085" s="77">
        <v>6.927999999999999</v>
      </c>
      <c r="U4085" s="77">
        <v>15.302</v>
      </c>
      <c r="V4085" s="77">
        <v>2.3389439337187081</v>
      </c>
      <c r="AC4085" s="77">
        <v>5.73</v>
      </c>
      <c r="AD4085" s="77">
        <v>4.8099999999999996</v>
      </c>
      <c r="AH4085" s="77">
        <f>IF(AND(M4085&lt;Variables!$G$6,M4085&gt;Variables!$G$5),0,1)</f>
        <v>1</v>
      </c>
      <c r="AI4085" s="77">
        <f t="shared" si="130"/>
        <v>0</v>
      </c>
      <c r="AJ4085" s="77">
        <f>IF(I4085&gt;Variables!$G$7,0,1)</f>
        <v>1</v>
      </c>
      <c r="AK4085" s="77">
        <f>IF(F4085&gt;Variables!$G$8,0,1)</f>
        <v>0</v>
      </c>
      <c r="AL4085" s="77">
        <f>IF(G4085&gt;Variables!$G$9,0,1)</f>
        <v>0</v>
      </c>
      <c r="AM4085" s="77">
        <f>IF(AND(K4085&gt;Variables!$G$10,K4085&lt;Variables!$G$11),0,1)</f>
        <v>1</v>
      </c>
      <c r="AN4085" s="77">
        <f>IF(H4085&lt;Variables!$G$13,1,0)</f>
        <v>1</v>
      </c>
      <c r="AO4085" s="77">
        <f>IF(R4085&lt;Variables!$G$12,0,1)</f>
        <v>1</v>
      </c>
      <c r="AP4085" s="78">
        <f t="shared" si="131"/>
        <v>0</v>
      </c>
      <c r="AQ4085" s="77">
        <f>IF(V4085&lt;Variables!$G$15,1,0)</f>
        <v>1</v>
      </c>
      <c r="AR4085" s="77">
        <v>1</v>
      </c>
      <c r="AS4085" s="77">
        <v>0</v>
      </c>
      <c r="AT4085" s="77">
        <v>0</v>
      </c>
      <c r="AU4085" s="77">
        <v>0</v>
      </c>
      <c r="BA4085" s="77">
        <v>2</v>
      </c>
    </row>
    <row r="4086" spans="3:53" x14ac:dyDescent="0.25">
      <c r="C4086" s="77" t="s">
        <v>535</v>
      </c>
      <c r="D4086" s="77" t="s">
        <v>508</v>
      </c>
      <c r="E4086" s="77">
        <v>0.06</v>
      </c>
      <c r="F4086" s="77">
        <v>6.39</v>
      </c>
      <c r="G4086" s="77">
        <v>6.85</v>
      </c>
      <c r="H4086" s="77">
        <v>-99999</v>
      </c>
      <c r="I4086" s="77">
        <v>-68.569999999999993</v>
      </c>
      <c r="J4086" s="77" t="s">
        <v>75</v>
      </c>
      <c r="K4086" s="77">
        <v>-99999</v>
      </c>
      <c r="L4086" s="77">
        <v>5.7738461538461523E-2</v>
      </c>
      <c r="M4086" s="77">
        <v>-6.6613375965865376E-2</v>
      </c>
      <c r="N4086" s="77">
        <v>5.6854333333333347E-2</v>
      </c>
      <c r="O4086" s="77">
        <v>1.487426933156641</v>
      </c>
      <c r="P4086" s="77">
        <v>4586000</v>
      </c>
      <c r="Q4086" s="77">
        <v>3533000</v>
      </c>
      <c r="R4086" s="77">
        <v>1.3</v>
      </c>
      <c r="S4086" s="77">
        <v>27.614000000000001</v>
      </c>
      <c r="T4086" s="77">
        <v>6.8579999999999997</v>
      </c>
      <c r="U4086" s="77">
        <v>15.6584</v>
      </c>
      <c r="V4086" s="77">
        <v>-99999</v>
      </c>
      <c r="AC4086" s="77">
        <v>5.7700000000000001E-2</v>
      </c>
      <c r="AD4086" s="77">
        <v>5.3999999999999999E-2</v>
      </c>
      <c r="AH4086" s="77">
        <f>IF(AND(M4086&lt;Variables!$G$6,M4086&gt;Variables!$G$5),0,1)</f>
        <v>1</v>
      </c>
      <c r="AI4086" s="77">
        <f t="shared" si="130"/>
        <v>0</v>
      </c>
      <c r="AJ4086" s="77">
        <f>IF(I4086&gt;Variables!$G$7,0,1)</f>
        <v>1</v>
      </c>
      <c r="AK4086" s="77">
        <f>IF(F4086&gt;Variables!$G$8,0,1)</f>
        <v>1</v>
      </c>
      <c r="AL4086" s="77">
        <f>IF(G4086&gt;Variables!$G$9,0,1)</f>
        <v>1</v>
      </c>
      <c r="AM4086" s="77">
        <f>IF(AND(K4086&gt;Variables!$G$10,K4086&lt;Variables!$G$11),0,1)</f>
        <v>1</v>
      </c>
      <c r="AN4086" s="77">
        <f>IF(H4086&lt;Variables!$G$13,1,0)</f>
        <v>1</v>
      </c>
      <c r="AO4086" s="77">
        <f>IF(R4086&lt;Variables!$G$12,0,1)</f>
        <v>0</v>
      </c>
      <c r="AP4086" s="78">
        <f t="shared" si="131"/>
        <v>1</v>
      </c>
      <c r="AQ4086" s="77">
        <f>IF(V4086&lt;Variables!$G$15,1,0)</f>
        <v>1</v>
      </c>
      <c r="AR4086" s="77">
        <v>0</v>
      </c>
      <c r="AS4086" s="77">
        <v>0</v>
      </c>
      <c r="AT4086" s="77">
        <v>1</v>
      </c>
      <c r="AU4086" s="77">
        <v>0</v>
      </c>
      <c r="BA4086" s="77">
        <v>-2.25</v>
      </c>
    </row>
    <row r="4087" spans="3:53" x14ac:dyDescent="0.25">
      <c r="C4087" s="77" t="s">
        <v>535</v>
      </c>
      <c r="D4087" s="77" t="s">
        <v>201</v>
      </c>
      <c r="E4087" s="77">
        <v>43.54</v>
      </c>
      <c r="F4087" s="77">
        <v>6.79</v>
      </c>
      <c r="G4087" s="77">
        <v>6.77</v>
      </c>
      <c r="H4087" s="77">
        <v>-99999</v>
      </c>
      <c r="I4087" s="77">
        <v>2861.8710000000001</v>
      </c>
      <c r="J4087" s="77" t="s">
        <v>75</v>
      </c>
      <c r="K4087" s="77">
        <v>49.41</v>
      </c>
      <c r="L4087" s="77">
        <v>43.341846666666669</v>
      </c>
      <c r="M4087" s="77">
        <v>-0.2349846037939935</v>
      </c>
      <c r="N4087" s="77">
        <v>43.206852499999997</v>
      </c>
      <c r="O4087" s="77">
        <v>7.6718154834347921E-2</v>
      </c>
      <c r="P4087" s="77">
        <v>292041</v>
      </c>
      <c r="Q4087" s="77">
        <v>2055000</v>
      </c>
      <c r="R4087" s="77">
        <v>0.14000000000000001</v>
      </c>
      <c r="S4087" s="77">
        <v>27.614000000000001</v>
      </c>
      <c r="T4087" s="77">
        <v>6.8579999999999997</v>
      </c>
      <c r="U4087" s="77">
        <v>15.6584</v>
      </c>
      <c r="V4087" s="77">
        <v>2.3665968047325472</v>
      </c>
      <c r="AC4087" s="77">
        <v>45.98</v>
      </c>
      <c r="AD4087" s="77">
        <v>42.885300000000001</v>
      </c>
      <c r="AH4087" s="77">
        <f>IF(AND(M4087&lt;Variables!$G$6,M4087&gt;Variables!$G$5),0,1)</f>
        <v>1</v>
      </c>
      <c r="AI4087" s="77">
        <f t="shared" si="130"/>
        <v>0</v>
      </c>
      <c r="AJ4087" s="77">
        <f>IF(I4087&gt;Variables!$G$7,0,1)</f>
        <v>0</v>
      </c>
      <c r="AK4087" s="77">
        <f>IF(F4087&gt;Variables!$G$8,0,1)</f>
        <v>1</v>
      </c>
      <c r="AL4087" s="77">
        <f>IF(G4087&gt;Variables!$G$9,0,1)</f>
        <v>1</v>
      </c>
      <c r="AM4087" s="77">
        <f>IF(AND(K4087&gt;Variables!$G$10,K4087&lt;Variables!$G$11),0,1)</f>
        <v>1</v>
      </c>
      <c r="AN4087" s="77">
        <f>IF(H4087&lt;Variables!$G$13,1,0)</f>
        <v>1</v>
      </c>
      <c r="AO4087" s="77">
        <f>IF(R4087&lt;Variables!$G$12,0,1)</f>
        <v>0</v>
      </c>
      <c r="AP4087" s="78">
        <f t="shared" si="131"/>
        <v>1</v>
      </c>
      <c r="AQ4087" s="77">
        <f>IF(V4087&lt;Variables!$G$15,1,0)</f>
        <v>1</v>
      </c>
      <c r="AR4087" s="77">
        <v>0</v>
      </c>
      <c r="AS4087" s="77">
        <v>0</v>
      </c>
      <c r="AT4087" s="77">
        <v>0</v>
      </c>
      <c r="AU4087" s="77">
        <v>1</v>
      </c>
      <c r="BA4087" s="77">
        <v>-1.01</v>
      </c>
    </row>
    <row r="4088" spans="3:53" x14ac:dyDescent="0.25">
      <c r="C4088" s="77" t="s">
        <v>535</v>
      </c>
      <c r="D4088" s="77" t="s">
        <v>195</v>
      </c>
      <c r="E4088" s="77">
        <v>34.93</v>
      </c>
      <c r="F4088" s="77">
        <v>6.74</v>
      </c>
      <c r="G4088" s="77">
        <v>5</v>
      </c>
      <c r="H4088" s="77">
        <v>3910</v>
      </c>
      <c r="I4088" s="77">
        <v>6.9119999999999999</v>
      </c>
      <c r="J4088" s="77" t="s">
        <v>75</v>
      </c>
      <c r="K4088" s="77">
        <v>44.99</v>
      </c>
      <c r="L4088" s="77">
        <v>34.920184999999996</v>
      </c>
      <c r="M4088" s="77">
        <v>-0.14371344252614651</v>
      </c>
      <c r="N4088" s="77">
        <v>35.021728571428568</v>
      </c>
      <c r="O4088" s="77">
        <v>-0.43324124084598659</v>
      </c>
      <c r="P4088" s="77">
        <v>331999</v>
      </c>
      <c r="Q4088" s="77">
        <v>698489</v>
      </c>
      <c r="R4088" s="77">
        <v>0.48</v>
      </c>
      <c r="S4088" s="77">
        <v>27.614000000000001</v>
      </c>
      <c r="T4088" s="77">
        <v>6.8579999999999997</v>
      </c>
      <c r="U4088" s="77">
        <v>15.6584</v>
      </c>
      <c r="V4088" s="77">
        <v>2.3167535769513821</v>
      </c>
      <c r="AC4088" s="77">
        <v>35.200000000000003</v>
      </c>
      <c r="AD4088" s="77">
        <v>32.35</v>
      </c>
      <c r="AH4088" s="77">
        <f>IF(AND(M4088&lt;Variables!$G$6,M4088&gt;Variables!$G$5),0,1)</f>
        <v>1</v>
      </c>
      <c r="AI4088" s="77">
        <f t="shared" si="130"/>
        <v>1</v>
      </c>
      <c r="AJ4088" s="77">
        <f>IF(I4088&gt;Variables!$G$7,0,1)</f>
        <v>1</v>
      </c>
      <c r="AK4088" s="77">
        <f>IF(F4088&gt;Variables!$G$8,0,1)</f>
        <v>1</v>
      </c>
      <c r="AL4088" s="77">
        <f>IF(G4088&gt;Variables!$G$9,0,1)</f>
        <v>1</v>
      </c>
      <c r="AM4088" s="77">
        <f>IF(AND(K4088&gt;Variables!$G$10,K4088&lt;Variables!$G$11),0,1)</f>
        <v>1</v>
      </c>
      <c r="AN4088" s="77">
        <f>IF(H4088&lt;Variables!$G$13,1,0)</f>
        <v>0</v>
      </c>
      <c r="AO4088" s="77">
        <f>IF(R4088&lt;Variables!$G$12,0,1)</f>
        <v>0</v>
      </c>
      <c r="AP4088" s="78">
        <f t="shared" si="131"/>
        <v>1</v>
      </c>
      <c r="AQ4088" s="77">
        <f>IF(V4088&lt;Variables!$G$15,1,0)</f>
        <v>1</v>
      </c>
      <c r="AR4088" s="77">
        <v>0</v>
      </c>
      <c r="AS4088" s="77">
        <v>0</v>
      </c>
      <c r="AT4088" s="77">
        <v>1</v>
      </c>
      <c r="AU4088" s="77">
        <v>0</v>
      </c>
      <c r="BA4088" s="77">
        <v>-2.25</v>
      </c>
    </row>
    <row r="4089" spans="3:53" x14ac:dyDescent="0.25">
      <c r="C4089" s="77" t="s">
        <v>535</v>
      </c>
      <c r="D4089" s="77" t="s">
        <v>536</v>
      </c>
      <c r="E4089" s="77">
        <v>24.06</v>
      </c>
      <c r="F4089" s="77">
        <v>6.39</v>
      </c>
      <c r="G4089" s="77">
        <v>5.54</v>
      </c>
      <c r="H4089" s="77">
        <v>2000</v>
      </c>
      <c r="I4089" s="77">
        <v>-31.891999999999999</v>
      </c>
      <c r="J4089" s="77" t="s">
        <v>75</v>
      </c>
      <c r="K4089" s="77">
        <v>72.900000000000006</v>
      </c>
      <c r="L4089" s="77">
        <v>23.826160000000002</v>
      </c>
      <c r="M4089" s="77">
        <v>0.68764752691999231</v>
      </c>
      <c r="N4089" s="77">
        <v>23.672840816326531</v>
      </c>
      <c r="O4089" s="77">
        <v>1.3397597108612971</v>
      </c>
      <c r="P4089" s="77">
        <v>407699</v>
      </c>
      <c r="Q4089" s="77">
        <v>2806000</v>
      </c>
      <c r="R4089" s="77">
        <v>0.15</v>
      </c>
      <c r="S4089" s="77">
        <v>27.614000000000001</v>
      </c>
      <c r="T4089" s="77">
        <v>6.8579999999999997</v>
      </c>
      <c r="U4089" s="77">
        <v>15.6584</v>
      </c>
      <c r="V4089" s="77">
        <v>2.5408874575777212</v>
      </c>
      <c r="AC4089" s="77">
        <v>24.07</v>
      </c>
      <c r="AD4089" s="77">
        <v>23.36</v>
      </c>
      <c r="AH4089" s="77">
        <f>IF(AND(M4089&lt;Variables!$G$6,M4089&gt;Variables!$G$5),0,1)</f>
        <v>1</v>
      </c>
      <c r="AI4089" s="77">
        <f t="shared" si="130"/>
        <v>0</v>
      </c>
      <c r="AJ4089" s="77">
        <f>IF(I4089&gt;Variables!$G$7,0,1)</f>
        <v>1</v>
      </c>
      <c r="AK4089" s="77">
        <f>IF(F4089&gt;Variables!$G$8,0,1)</f>
        <v>1</v>
      </c>
      <c r="AL4089" s="77">
        <f>IF(G4089&gt;Variables!$G$9,0,1)</f>
        <v>1</v>
      </c>
      <c r="AM4089" s="77">
        <f>IF(AND(K4089&gt;Variables!$G$10,K4089&lt;Variables!$G$11),0,1)</f>
        <v>1</v>
      </c>
      <c r="AN4089" s="77">
        <f>IF(H4089&lt;Variables!$G$13,1,0)</f>
        <v>0</v>
      </c>
      <c r="AO4089" s="77">
        <f>IF(R4089&lt;Variables!$G$12,0,1)</f>
        <v>0</v>
      </c>
      <c r="AP4089" s="78">
        <f t="shared" si="131"/>
        <v>1</v>
      </c>
      <c r="AQ4089" s="77">
        <f>IF(V4089&lt;Variables!$G$15,1,0)</f>
        <v>1</v>
      </c>
      <c r="AR4089" s="77">
        <v>0</v>
      </c>
      <c r="AS4089" s="77">
        <v>0</v>
      </c>
      <c r="AT4089" s="77">
        <v>1</v>
      </c>
      <c r="AU4089" s="77">
        <v>0</v>
      </c>
      <c r="BA4089" s="77">
        <v>-1.3</v>
      </c>
    </row>
    <row r="4090" spans="3:53" x14ac:dyDescent="0.25">
      <c r="C4090" s="77" t="s">
        <v>535</v>
      </c>
      <c r="D4090" s="77" t="s">
        <v>475</v>
      </c>
      <c r="E4090" s="77">
        <v>54.95</v>
      </c>
      <c r="F4090" s="77">
        <v>6.34</v>
      </c>
      <c r="G4090" s="77">
        <v>4.67</v>
      </c>
      <c r="H4090" s="77">
        <v>5400</v>
      </c>
      <c r="I4090" s="77">
        <v>0.66400000000000003</v>
      </c>
      <c r="J4090" s="77" t="s">
        <v>75</v>
      </c>
      <c r="K4090" s="77">
        <v>50.59</v>
      </c>
      <c r="L4090" s="77">
        <v>54.648000000000003</v>
      </c>
      <c r="M4090" s="77">
        <v>0.25069535939099941</v>
      </c>
      <c r="N4090" s="77">
        <v>54.977226000000002</v>
      </c>
      <c r="O4090" s="77">
        <v>-0.34964659730195391</v>
      </c>
      <c r="P4090" s="77">
        <v>428374</v>
      </c>
      <c r="Q4090" s="77">
        <v>581914</v>
      </c>
      <c r="R4090" s="77">
        <v>0.74</v>
      </c>
      <c r="S4090" s="77">
        <v>27.614000000000001</v>
      </c>
      <c r="T4090" s="77">
        <v>6.8579999999999997</v>
      </c>
      <c r="U4090" s="77">
        <v>15.6584</v>
      </c>
      <c r="V4090" s="77">
        <v>2.3661671558190611</v>
      </c>
      <c r="AC4090" s="77">
        <v>54.9</v>
      </c>
      <c r="AD4090" s="77">
        <v>51.72</v>
      </c>
      <c r="AH4090" s="77">
        <f>IF(AND(M4090&lt;Variables!$G$6,M4090&gt;Variables!$G$5),0,1)</f>
        <v>1</v>
      </c>
      <c r="AI4090" s="77">
        <f t="shared" si="130"/>
        <v>1</v>
      </c>
      <c r="AJ4090" s="77">
        <f>IF(I4090&gt;Variables!$G$7,0,1)</f>
        <v>1</v>
      </c>
      <c r="AK4090" s="77">
        <f>IF(F4090&gt;Variables!$G$8,0,1)</f>
        <v>1</v>
      </c>
      <c r="AL4090" s="77">
        <f>IF(G4090&gt;Variables!$G$9,0,1)</f>
        <v>1</v>
      </c>
      <c r="AM4090" s="77">
        <f>IF(AND(K4090&gt;Variables!$G$10,K4090&lt;Variables!$G$11),0,1)</f>
        <v>1</v>
      </c>
      <c r="AN4090" s="77">
        <f>IF(H4090&lt;Variables!$G$13,1,0)</f>
        <v>0</v>
      </c>
      <c r="AO4090" s="77">
        <f>IF(R4090&lt;Variables!$G$12,0,1)</f>
        <v>0</v>
      </c>
      <c r="AP4090" s="78">
        <f t="shared" si="131"/>
        <v>1</v>
      </c>
      <c r="AQ4090" s="77">
        <f>IF(V4090&lt;Variables!$G$15,1,0)</f>
        <v>1</v>
      </c>
      <c r="AR4090" s="77">
        <v>0</v>
      </c>
      <c r="AS4090" s="77">
        <v>0</v>
      </c>
      <c r="AT4090" s="77">
        <v>1</v>
      </c>
      <c r="AU4090" s="77">
        <v>0</v>
      </c>
      <c r="BA4090" s="77">
        <v>-2.25</v>
      </c>
    </row>
    <row r="4091" spans="3:53" x14ac:dyDescent="0.25">
      <c r="C4091" s="77" t="s">
        <v>535</v>
      </c>
      <c r="D4091" s="77" t="s">
        <v>497</v>
      </c>
      <c r="E4091" s="77">
        <v>5.32</v>
      </c>
      <c r="F4091" s="77">
        <v>26.35</v>
      </c>
      <c r="G4091" s="77">
        <v>24.58</v>
      </c>
      <c r="H4091" s="77">
        <v>41.09</v>
      </c>
      <c r="I4091" s="77">
        <v>-13.891999999999999</v>
      </c>
      <c r="J4091" s="77" t="s">
        <v>74</v>
      </c>
      <c r="K4091" s="77">
        <v>68.09</v>
      </c>
      <c r="L4091" s="77">
        <v>5.1450736842105256</v>
      </c>
      <c r="M4091" s="77">
        <v>2.9081471903629761</v>
      </c>
      <c r="N4091" s="77">
        <v>5.1041959183673473</v>
      </c>
      <c r="O4091" s="77">
        <v>3.732303475012142</v>
      </c>
      <c r="P4091" s="77">
        <v>2760000</v>
      </c>
      <c r="Q4091" s="77">
        <v>49940</v>
      </c>
      <c r="R4091" s="77">
        <v>55.27</v>
      </c>
      <c r="S4091" s="77">
        <v>27.614000000000001</v>
      </c>
      <c r="T4091" s="77">
        <v>6.8579999999999997</v>
      </c>
      <c r="U4091" s="77">
        <v>15.6584</v>
      </c>
      <c r="V4091" s="77">
        <v>2.3268675638890142</v>
      </c>
      <c r="AC4091" s="77">
        <v>5.73</v>
      </c>
      <c r="AD4091" s="77">
        <v>4.8099999999999996</v>
      </c>
      <c r="AH4091" s="77">
        <f>IF(AND(M4091&lt;Variables!$G$6,M4091&gt;Variables!$G$5),0,1)</f>
        <v>1</v>
      </c>
      <c r="AI4091" s="77">
        <f t="shared" si="130"/>
        <v>0</v>
      </c>
      <c r="AJ4091" s="77">
        <f>IF(I4091&gt;Variables!$G$7,0,1)</f>
        <v>1</v>
      </c>
      <c r="AK4091" s="77">
        <f>IF(F4091&gt;Variables!$G$8,0,1)</f>
        <v>0</v>
      </c>
      <c r="AL4091" s="77">
        <f>IF(G4091&gt;Variables!$G$9,0,1)</f>
        <v>0</v>
      </c>
      <c r="AM4091" s="77">
        <f>IF(AND(K4091&gt;Variables!$G$10,K4091&lt;Variables!$G$11),0,1)</f>
        <v>0</v>
      </c>
      <c r="AN4091" s="77">
        <f>IF(H4091&lt;Variables!$G$13,1,0)</f>
        <v>1</v>
      </c>
      <c r="AO4091" s="77">
        <f>IF(R4091&lt;Variables!$G$12,0,1)</f>
        <v>1</v>
      </c>
      <c r="AP4091" s="78">
        <f t="shared" si="131"/>
        <v>0</v>
      </c>
      <c r="AQ4091" s="77">
        <f>IF(V4091&lt;Variables!$G$15,1,0)</f>
        <v>1</v>
      </c>
      <c r="AR4091" s="77">
        <v>0</v>
      </c>
      <c r="AS4091" s="77">
        <v>0</v>
      </c>
      <c r="AT4091" s="77">
        <v>1</v>
      </c>
      <c r="AU4091" s="77">
        <v>0</v>
      </c>
      <c r="BA4091" s="77">
        <v>-2.25</v>
      </c>
    </row>
    <row r="4092" spans="3:53" x14ac:dyDescent="0.25">
      <c r="C4092" s="77" t="s">
        <v>535</v>
      </c>
      <c r="D4092" s="77" t="s">
        <v>525</v>
      </c>
      <c r="E4092" s="77">
        <v>1.57</v>
      </c>
      <c r="F4092" s="77">
        <v>15.43</v>
      </c>
      <c r="G4092" s="77">
        <v>14.23</v>
      </c>
      <c r="H4092" s="77">
        <v>550.02</v>
      </c>
      <c r="I4092" s="77">
        <v>-17.45</v>
      </c>
      <c r="J4092" s="77" t="s">
        <v>74</v>
      </c>
      <c r="K4092" s="77">
        <v>54.32</v>
      </c>
      <c r="L4092" s="77">
        <v>1.5500449999999999</v>
      </c>
      <c r="M4092" s="77">
        <v>0.96481069904421013</v>
      </c>
      <c r="N4092" s="77">
        <v>1.55857</v>
      </c>
      <c r="O4092" s="77">
        <v>0.41255766503908792</v>
      </c>
      <c r="P4092" s="77">
        <v>14550000</v>
      </c>
      <c r="Q4092" s="77">
        <v>3050000</v>
      </c>
      <c r="R4092" s="77">
        <v>4.7699999999999996</v>
      </c>
      <c r="S4092" s="77">
        <v>27.614000000000001</v>
      </c>
      <c r="T4092" s="77">
        <v>6.8579999999999997</v>
      </c>
      <c r="U4092" s="77">
        <v>15.6584</v>
      </c>
      <c r="V4092" s="77">
        <v>2.3746329891738629</v>
      </c>
      <c r="AC4092" s="77">
        <v>1.9</v>
      </c>
      <c r="AD4092" s="77">
        <v>1.55</v>
      </c>
      <c r="AH4092" s="77">
        <f>IF(AND(M4092&lt;Variables!$G$6,M4092&gt;Variables!$G$5),0,1)</f>
        <v>1</v>
      </c>
      <c r="AI4092" s="77">
        <f t="shared" si="130"/>
        <v>1</v>
      </c>
      <c r="AJ4092" s="77">
        <f>IF(I4092&gt;Variables!$G$7,0,1)</f>
        <v>1</v>
      </c>
      <c r="AK4092" s="77">
        <f>IF(F4092&gt;Variables!$G$8,0,1)</f>
        <v>0</v>
      </c>
      <c r="AL4092" s="77">
        <f>IF(G4092&gt;Variables!$G$9,0,1)</f>
        <v>0</v>
      </c>
      <c r="AM4092" s="77">
        <f>IF(AND(K4092&gt;Variables!$G$10,K4092&lt;Variables!$G$11),0,1)</f>
        <v>1</v>
      </c>
      <c r="AN4092" s="77">
        <f>IF(H4092&lt;Variables!$G$13,1,0)</f>
        <v>1</v>
      </c>
      <c r="AO4092" s="77">
        <f>IF(R4092&lt;Variables!$G$12,0,1)</f>
        <v>1</v>
      </c>
      <c r="AP4092" s="78">
        <f t="shared" si="131"/>
        <v>0</v>
      </c>
      <c r="AQ4092" s="77">
        <f>IF(V4092&lt;Variables!$G$15,1,0)</f>
        <v>1</v>
      </c>
      <c r="AR4092" s="77">
        <v>1</v>
      </c>
      <c r="AS4092" s="77">
        <v>0</v>
      </c>
      <c r="AT4092" s="77">
        <v>0</v>
      </c>
      <c r="AU4092" s="77">
        <v>0</v>
      </c>
      <c r="BA4092" s="77">
        <v>2</v>
      </c>
    </row>
    <row r="4093" spans="3:53" x14ac:dyDescent="0.25">
      <c r="C4093" s="77" t="s">
        <v>535</v>
      </c>
      <c r="D4093" s="77" t="s">
        <v>388</v>
      </c>
      <c r="E4093" s="77">
        <v>18.809999999999999</v>
      </c>
      <c r="F4093" s="77">
        <v>13.97</v>
      </c>
      <c r="G4093" s="77">
        <v>11.36</v>
      </c>
      <c r="H4093" s="77">
        <v>323.14</v>
      </c>
      <c r="I4093" s="77">
        <v>79718.320000000007</v>
      </c>
      <c r="J4093" s="77" t="s">
        <v>74</v>
      </c>
      <c r="K4093" s="77">
        <v>51.43</v>
      </c>
      <c r="L4093" s="77">
        <v>18.783114999999999</v>
      </c>
      <c r="M4093" s="77">
        <v>0.19637317878316801</v>
      </c>
      <c r="N4093" s="77">
        <v>18.767786000000001</v>
      </c>
      <c r="O4093" s="77">
        <v>0.27821075964953618</v>
      </c>
      <c r="P4093" s="77">
        <v>8150000</v>
      </c>
      <c r="Q4093" s="77">
        <v>3470000</v>
      </c>
      <c r="R4093" s="77">
        <v>2.35</v>
      </c>
      <c r="S4093" s="77">
        <v>27.614000000000001</v>
      </c>
      <c r="T4093" s="77">
        <v>6.8579999999999997</v>
      </c>
      <c r="U4093" s="77">
        <v>15.6584</v>
      </c>
      <c r="V4093" s="77">
        <v>2.3758981075429721</v>
      </c>
      <c r="AC4093" s="77">
        <v>22.68</v>
      </c>
      <c r="AD4093" s="77">
        <v>18.2</v>
      </c>
      <c r="AH4093" s="77">
        <f>IF(AND(M4093&lt;Variables!$G$6,M4093&gt;Variables!$G$5),0,1)</f>
        <v>1</v>
      </c>
      <c r="AI4093" s="77">
        <f t="shared" si="130"/>
        <v>0</v>
      </c>
      <c r="AJ4093" s="77">
        <f>IF(I4093&gt;Variables!$G$7,0,1)</f>
        <v>0</v>
      </c>
      <c r="AK4093" s="77">
        <f>IF(F4093&gt;Variables!$G$8,0,1)</f>
        <v>0</v>
      </c>
      <c r="AL4093" s="77">
        <f>IF(G4093&gt;Variables!$G$9,0,1)</f>
        <v>0</v>
      </c>
      <c r="AM4093" s="77">
        <f>IF(AND(K4093&gt;Variables!$G$10,K4093&lt;Variables!$G$11),0,1)</f>
        <v>1</v>
      </c>
      <c r="AN4093" s="77">
        <f>IF(H4093&lt;Variables!$G$13,1,0)</f>
        <v>1</v>
      </c>
      <c r="AO4093" s="77">
        <f>IF(R4093&lt;Variables!$G$12,0,1)</f>
        <v>1</v>
      </c>
      <c r="AP4093" s="78">
        <f t="shared" si="131"/>
        <v>0</v>
      </c>
      <c r="AQ4093" s="77">
        <f>IF(V4093&lt;Variables!$G$15,1,0)</f>
        <v>1</v>
      </c>
      <c r="AR4093" s="77">
        <v>0</v>
      </c>
      <c r="AS4093" s="77">
        <v>0</v>
      </c>
      <c r="AT4093" s="77">
        <v>1</v>
      </c>
      <c r="AU4093" s="77">
        <v>0</v>
      </c>
      <c r="BA4093" s="77">
        <v>-2.25</v>
      </c>
    </row>
    <row r="4094" spans="3:53" x14ac:dyDescent="0.25">
      <c r="C4094" s="77" t="s">
        <v>535</v>
      </c>
      <c r="D4094" s="77" t="s">
        <v>451</v>
      </c>
      <c r="E4094" s="77">
        <v>23.66</v>
      </c>
      <c r="F4094" s="77">
        <v>9.94</v>
      </c>
      <c r="G4094" s="77">
        <v>7.83</v>
      </c>
      <c r="H4094" s="77">
        <v>12530</v>
      </c>
      <c r="I4094" s="77">
        <v>15.262</v>
      </c>
      <c r="J4094" s="77" t="s">
        <v>74</v>
      </c>
      <c r="K4094" s="77">
        <v>58.36</v>
      </c>
      <c r="L4094" s="77">
        <v>23.504359999999998</v>
      </c>
      <c r="M4094" s="77">
        <v>0.42817587885822922</v>
      </c>
      <c r="N4094" s="77">
        <v>23.420010000000001</v>
      </c>
      <c r="O4094" s="77">
        <v>0.78988010679755938</v>
      </c>
      <c r="P4094" s="77">
        <v>624179</v>
      </c>
      <c r="Q4094" s="77">
        <v>1175000</v>
      </c>
      <c r="R4094" s="77">
        <v>0.53</v>
      </c>
      <c r="S4094" s="77">
        <v>27.614000000000001</v>
      </c>
      <c r="T4094" s="77">
        <v>6.8579999999999997</v>
      </c>
      <c r="U4094" s="77">
        <v>15.6584</v>
      </c>
      <c r="V4094" s="77">
        <v>2.432139285746814</v>
      </c>
      <c r="AC4094" s="77">
        <v>23.7</v>
      </c>
      <c r="AD4094" s="77">
        <v>23.22</v>
      </c>
      <c r="AH4094" s="77">
        <f>IF(AND(M4094&lt;Variables!$G$6,M4094&gt;Variables!$G$5),0,1)</f>
        <v>1</v>
      </c>
      <c r="AI4094" s="77">
        <f t="shared" si="130"/>
        <v>0</v>
      </c>
      <c r="AJ4094" s="77">
        <f>IF(I4094&gt;Variables!$G$7,0,1)</f>
        <v>1</v>
      </c>
      <c r="AK4094" s="77">
        <f>IF(F4094&gt;Variables!$G$8,0,1)</f>
        <v>0</v>
      </c>
      <c r="AL4094" s="77">
        <f>IF(G4094&gt;Variables!$G$9,0,1)</f>
        <v>1</v>
      </c>
      <c r="AM4094" s="77">
        <f>IF(AND(K4094&gt;Variables!$G$10,K4094&lt;Variables!$G$11),0,1)</f>
        <v>1</v>
      </c>
      <c r="AN4094" s="77">
        <f>IF(H4094&lt;Variables!$G$13,1,0)</f>
        <v>0</v>
      </c>
      <c r="AO4094" s="77">
        <f>IF(R4094&lt;Variables!$G$12,0,1)</f>
        <v>0</v>
      </c>
      <c r="AP4094" s="78">
        <f t="shared" si="131"/>
        <v>0</v>
      </c>
      <c r="AQ4094" s="77">
        <f>IF(V4094&lt;Variables!$G$15,1,0)</f>
        <v>1</v>
      </c>
      <c r="AR4094" s="77">
        <v>0</v>
      </c>
      <c r="AS4094" s="77">
        <v>0</v>
      </c>
      <c r="AT4094" s="77">
        <v>1</v>
      </c>
      <c r="AU4094" s="77">
        <v>0</v>
      </c>
      <c r="BA4094" s="77">
        <v>-1.33</v>
      </c>
    </row>
    <row r="4095" spans="3:53" x14ac:dyDescent="0.25">
      <c r="C4095" s="77" t="s">
        <v>535</v>
      </c>
      <c r="D4095" s="77" t="s">
        <v>489</v>
      </c>
      <c r="E4095" s="77">
        <v>27.56</v>
      </c>
      <c r="F4095" s="77">
        <v>7.18</v>
      </c>
      <c r="G4095" s="77">
        <v>6.13</v>
      </c>
      <c r="H4095" s="77">
        <v>3040</v>
      </c>
      <c r="I4095" s="77">
        <v>6.282</v>
      </c>
      <c r="J4095" s="77" t="s">
        <v>74</v>
      </c>
      <c r="K4095" s="77">
        <v>39.409999999999997</v>
      </c>
      <c r="L4095" s="77">
        <v>27.581499999999998</v>
      </c>
      <c r="M4095" s="77">
        <v>-0.47676884868480351</v>
      </c>
      <c r="N4095" s="77">
        <v>27.554006122448978</v>
      </c>
      <c r="O4095" s="77">
        <v>-0.37746279792050269</v>
      </c>
      <c r="P4095" s="77">
        <v>835310</v>
      </c>
      <c r="Q4095" s="77">
        <v>1247000</v>
      </c>
      <c r="R4095" s="77">
        <v>0.67</v>
      </c>
      <c r="S4095" s="77">
        <v>27.614000000000001</v>
      </c>
      <c r="T4095" s="77">
        <v>6.8579999999999997</v>
      </c>
      <c r="U4095" s="77">
        <v>15.6584</v>
      </c>
      <c r="V4095" s="77">
        <v>2.2551021297391358</v>
      </c>
      <c r="AC4095" s="77">
        <v>27.88</v>
      </c>
      <c r="AD4095" s="77">
        <v>27.055</v>
      </c>
      <c r="AH4095" s="77">
        <f>IF(AND(M4095&lt;Variables!$G$6,M4095&gt;Variables!$G$5),0,1)</f>
        <v>1</v>
      </c>
      <c r="AI4095" s="77">
        <f t="shared" si="130"/>
        <v>0</v>
      </c>
      <c r="AJ4095" s="77">
        <f>IF(I4095&gt;Variables!$G$7,0,1)</f>
        <v>1</v>
      </c>
      <c r="AK4095" s="77">
        <f>IF(F4095&gt;Variables!$G$8,0,1)</f>
        <v>1</v>
      </c>
      <c r="AL4095" s="77">
        <f>IF(G4095&gt;Variables!$G$9,0,1)</f>
        <v>1</v>
      </c>
      <c r="AM4095" s="77">
        <f>IF(AND(K4095&gt;Variables!$G$10,K4095&lt;Variables!$G$11),0,1)</f>
        <v>1</v>
      </c>
      <c r="AN4095" s="77">
        <f>IF(H4095&lt;Variables!$G$13,1,0)</f>
        <v>0</v>
      </c>
      <c r="AO4095" s="77">
        <f>IF(R4095&lt;Variables!$G$12,0,1)</f>
        <v>0</v>
      </c>
      <c r="AP4095" s="78">
        <f t="shared" si="131"/>
        <v>0</v>
      </c>
      <c r="AQ4095" s="77">
        <f>IF(V4095&lt;Variables!$G$15,1,0)</f>
        <v>1</v>
      </c>
      <c r="AR4095" s="77">
        <v>0</v>
      </c>
      <c r="AS4095" s="77">
        <v>0</v>
      </c>
      <c r="AT4095" s="77">
        <v>0</v>
      </c>
      <c r="AU4095" s="77">
        <v>1</v>
      </c>
      <c r="BA4095" s="77">
        <v>0.1</v>
      </c>
    </row>
    <row r="4096" spans="3:53" x14ac:dyDescent="0.25">
      <c r="C4096" s="77" t="s">
        <v>535</v>
      </c>
      <c r="D4096" s="77" t="s">
        <v>519</v>
      </c>
      <c r="E4096" s="77">
        <v>15.96</v>
      </c>
      <c r="F4096" s="77">
        <v>7.64</v>
      </c>
      <c r="G4096" s="77">
        <v>5.22</v>
      </c>
      <c r="H4096" s="77">
        <v>3840</v>
      </c>
      <c r="I4096" s="77">
        <v>768.52</v>
      </c>
      <c r="J4096" s="77" t="s">
        <v>74</v>
      </c>
      <c r="K4096" s="77">
        <v>50.91</v>
      </c>
      <c r="L4096" s="77">
        <v>15.94225</v>
      </c>
      <c r="M4096" s="77">
        <v>-7.6839843811266587E-2</v>
      </c>
      <c r="N4096" s="77">
        <v>15.912025999999999</v>
      </c>
      <c r="O4096" s="77">
        <v>0.1129585886800374</v>
      </c>
      <c r="P4096" s="77">
        <v>1359000</v>
      </c>
      <c r="Q4096" s="77">
        <v>5058000</v>
      </c>
      <c r="R4096" s="77">
        <v>0.27</v>
      </c>
      <c r="S4096" s="77">
        <v>27.614000000000001</v>
      </c>
      <c r="T4096" s="77">
        <v>6.8579999999999997</v>
      </c>
      <c r="U4096" s="77">
        <v>15.6584</v>
      </c>
      <c r="V4096" s="77">
        <v>2.3786273771958171</v>
      </c>
      <c r="AC4096" s="77">
        <v>16.256599999999999</v>
      </c>
      <c r="AD4096" s="77">
        <v>15.72</v>
      </c>
      <c r="AH4096" s="77">
        <f>IF(AND(M4096&lt;Variables!$G$6,M4096&gt;Variables!$G$5),0,1)</f>
        <v>1</v>
      </c>
      <c r="AI4096" s="77">
        <f t="shared" si="130"/>
        <v>0</v>
      </c>
      <c r="AJ4096" s="77">
        <f>IF(I4096&gt;Variables!$G$7,0,1)</f>
        <v>0</v>
      </c>
      <c r="AK4096" s="77">
        <f>IF(F4096&gt;Variables!$G$8,0,1)</f>
        <v>1</v>
      </c>
      <c r="AL4096" s="77">
        <f>IF(G4096&gt;Variables!$G$9,0,1)</f>
        <v>1</v>
      </c>
      <c r="AM4096" s="77">
        <f>IF(AND(K4096&gt;Variables!$G$10,K4096&lt;Variables!$G$11),0,1)</f>
        <v>1</v>
      </c>
      <c r="AN4096" s="77">
        <f>IF(H4096&lt;Variables!$G$13,1,0)</f>
        <v>0</v>
      </c>
      <c r="AO4096" s="77">
        <f>IF(R4096&lt;Variables!$G$12,0,1)</f>
        <v>0</v>
      </c>
      <c r="AP4096" s="78">
        <f t="shared" si="131"/>
        <v>0</v>
      </c>
      <c r="AQ4096" s="77">
        <f>IF(V4096&lt;Variables!$G$15,1,0)</f>
        <v>1</v>
      </c>
      <c r="AR4096" s="77">
        <v>0</v>
      </c>
      <c r="AS4096" s="77">
        <v>1</v>
      </c>
      <c r="AT4096" s="77">
        <v>0</v>
      </c>
      <c r="AU4096" s="77">
        <v>0</v>
      </c>
      <c r="BA4096" s="77">
        <v>1</v>
      </c>
    </row>
    <row r="4097" spans="3:53" x14ac:dyDescent="0.25">
      <c r="C4097" s="77" t="s">
        <v>535</v>
      </c>
      <c r="D4097" s="77" t="s">
        <v>517</v>
      </c>
      <c r="E4097" s="77">
        <v>3.86</v>
      </c>
      <c r="F4097" s="77">
        <v>34.1</v>
      </c>
      <c r="G4097" s="77">
        <v>-0.46</v>
      </c>
      <c r="H4097" s="77">
        <v>-99999</v>
      </c>
      <c r="I4097" s="77">
        <v>0.875</v>
      </c>
      <c r="J4097" s="77" t="s">
        <v>74</v>
      </c>
      <c r="K4097" s="77">
        <v>-99999</v>
      </c>
      <c r="L4097" s="77">
        <v>-99999</v>
      </c>
      <c r="M4097" s="77">
        <v>-99999</v>
      </c>
      <c r="N4097" s="77">
        <v>-99999</v>
      </c>
      <c r="O4097" s="77">
        <v>-99999</v>
      </c>
      <c r="P4097" s="77">
        <v>40000</v>
      </c>
      <c r="Q4097" s="77">
        <v>0</v>
      </c>
      <c r="R4097" s="77">
        <v>1</v>
      </c>
      <c r="S4097" s="77">
        <v>27.614000000000001</v>
      </c>
      <c r="T4097" s="77">
        <v>6.8579999999999997</v>
      </c>
      <c r="U4097" s="77">
        <v>15.6584</v>
      </c>
      <c r="V4097" s="77">
        <v>-99999</v>
      </c>
      <c r="AC4097" s="77">
        <v>-99999</v>
      </c>
      <c r="AD4097" s="77">
        <v>-99999</v>
      </c>
      <c r="AH4097" s="77">
        <f>IF(AND(M4097&lt;Variables!$G$6,M4097&gt;Variables!$G$5),0,1)</f>
        <v>1</v>
      </c>
      <c r="AI4097" s="77">
        <f t="shared" si="130"/>
        <v>1</v>
      </c>
      <c r="AJ4097" s="77">
        <f>IF(I4097&gt;Variables!$G$7,0,1)</f>
        <v>1</v>
      </c>
      <c r="AK4097" s="77">
        <f>IF(F4097&gt;Variables!$G$8,0,1)</f>
        <v>0</v>
      </c>
      <c r="AL4097" s="77">
        <f>IF(G4097&gt;Variables!$G$9,0,1)</f>
        <v>1</v>
      </c>
      <c r="AM4097" s="77">
        <f>IF(AND(K4097&gt;Variables!$G$10,K4097&lt;Variables!$G$11),0,1)</f>
        <v>1</v>
      </c>
      <c r="AN4097" s="77">
        <f>IF(H4097&lt;Variables!$G$13,1,0)</f>
        <v>1</v>
      </c>
      <c r="AO4097" s="77">
        <f>IF(R4097&lt;Variables!$G$12,0,1)</f>
        <v>0</v>
      </c>
      <c r="AP4097" s="78">
        <f t="shared" si="131"/>
        <v>0</v>
      </c>
      <c r="AQ4097" s="77">
        <f>IF(V4097&lt;Variables!$G$15,1,0)</f>
        <v>1</v>
      </c>
      <c r="AR4097" s="77">
        <v>0</v>
      </c>
      <c r="AS4097" s="77">
        <v>0</v>
      </c>
      <c r="AT4097" s="77">
        <v>0</v>
      </c>
      <c r="AU4097" s="77">
        <v>0</v>
      </c>
      <c r="BA4097" s="77">
        <v>0</v>
      </c>
    </row>
    <row r="4098" spans="3:53" x14ac:dyDescent="0.25">
      <c r="C4098" s="77" t="s">
        <v>535</v>
      </c>
      <c r="D4098" s="77" t="s">
        <v>492</v>
      </c>
      <c r="E4098" s="77">
        <v>11.11</v>
      </c>
      <c r="F4098" s="77">
        <v>6.96</v>
      </c>
      <c r="G4098" s="77">
        <v>1.19</v>
      </c>
      <c r="H4098" s="77">
        <v>2000</v>
      </c>
      <c r="I4098" s="77">
        <v>542.45100000000002</v>
      </c>
      <c r="J4098" s="77" t="s">
        <v>74</v>
      </c>
      <c r="K4098" s="77">
        <v>54.74</v>
      </c>
      <c r="L4098" s="77">
        <v>11.05397</v>
      </c>
      <c r="M4098" s="77">
        <v>0.32594624374770742</v>
      </c>
      <c r="N4098" s="77">
        <v>11.086086</v>
      </c>
      <c r="O4098" s="77">
        <v>3.5305517204178037E-2</v>
      </c>
      <c r="P4098" s="77">
        <v>817256</v>
      </c>
      <c r="Q4098" s="77">
        <v>1997000</v>
      </c>
      <c r="R4098" s="77">
        <v>0.41</v>
      </c>
      <c r="S4098" s="77">
        <v>27.614000000000001</v>
      </c>
      <c r="T4098" s="77">
        <v>6.8579999999999997</v>
      </c>
      <c r="U4098" s="77">
        <v>15.6584</v>
      </c>
      <c r="V4098" s="77">
        <v>2.4031698804183481</v>
      </c>
      <c r="AC4098" s="77">
        <v>11.1</v>
      </c>
      <c r="AD4098" s="77">
        <v>10.62</v>
      </c>
      <c r="AH4098" s="77">
        <f>IF(AND(M4098&lt;Variables!$G$6,M4098&gt;Variables!$G$5),0,1)</f>
        <v>1</v>
      </c>
      <c r="AI4098" s="77">
        <f t="shared" si="130"/>
        <v>1</v>
      </c>
      <c r="AJ4098" s="77">
        <f>IF(I4098&gt;Variables!$G$7,0,1)</f>
        <v>0</v>
      </c>
      <c r="AK4098" s="77">
        <f>IF(F4098&gt;Variables!$G$8,0,1)</f>
        <v>1</v>
      </c>
      <c r="AL4098" s="77">
        <f>IF(G4098&gt;Variables!$G$9,0,1)</f>
        <v>1</v>
      </c>
      <c r="AM4098" s="77">
        <f>IF(AND(K4098&gt;Variables!$G$10,K4098&lt;Variables!$G$11),0,1)</f>
        <v>1</v>
      </c>
      <c r="AN4098" s="77">
        <f>IF(H4098&lt;Variables!$G$13,1,0)</f>
        <v>0</v>
      </c>
      <c r="AO4098" s="77">
        <f>IF(R4098&lt;Variables!$G$12,0,1)</f>
        <v>0</v>
      </c>
      <c r="AP4098" s="78">
        <f t="shared" si="131"/>
        <v>0</v>
      </c>
      <c r="AQ4098" s="77">
        <f>IF(V4098&lt;Variables!$G$15,1,0)</f>
        <v>1</v>
      </c>
      <c r="AR4098" s="77">
        <v>0</v>
      </c>
      <c r="AS4098" s="77">
        <v>0</v>
      </c>
      <c r="AT4098" s="77">
        <v>1</v>
      </c>
      <c r="AU4098" s="77">
        <v>0</v>
      </c>
      <c r="BA4098" s="77">
        <v>-1.9</v>
      </c>
    </row>
    <row r="4099" spans="3:53" x14ac:dyDescent="0.25">
      <c r="C4099" s="77" t="s">
        <v>535</v>
      </c>
      <c r="D4099" s="77" t="s">
        <v>507</v>
      </c>
      <c r="E4099" s="77">
        <v>26.12</v>
      </c>
      <c r="F4099" s="77">
        <v>7.87</v>
      </c>
      <c r="G4099" s="77">
        <v>7.39</v>
      </c>
      <c r="H4099" s="77">
        <v>3900</v>
      </c>
      <c r="I4099" s="77">
        <v>238.58</v>
      </c>
      <c r="J4099" s="77" t="s">
        <v>75</v>
      </c>
      <c r="K4099" s="77">
        <v>59.66</v>
      </c>
      <c r="L4099" s="77">
        <v>25.86526499999999</v>
      </c>
      <c r="M4099" s="77">
        <v>0.5982347368179135</v>
      </c>
      <c r="N4099" s="77">
        <v>26.084222</v>
      </c>
      <c r="O4099" s="77">
        <v>-0.24621014190111129</v>
      </c>
      <c r="P4099" s="77">
        <v>5579000</v>
      </c>
      <c r="Q4099" s="77">
        <v>9769000</v>
      </c>
      <c r="R4099" s="77">
        <v>0.56999999999999995</v>
      </c>
      <c r="S4099" s="77">
        <v>27.614000000000001</v>
      </c>
      <c r="T4099" s="77">
        <v>6.8579999999999997</v>
      </c>
      <c r="U4099" s="77">
        <v>15.6584</v>
      </c>
      <c r="V4099" s="77">
        <v>2.4348338962962091</v>
      </c>
      <c r="AC4099" s="77">
        <v>26.84</v>
      </c>
      <c r="AD4099" s="77">
        <v>25.76</v>
      </c>
      <c r="AH4099" s="77">
        <f>IF(AND(M4099&lt;Variables!$G$6,M4099&gt;Variables!$G$5),0,1)</f>
        <v>1</v>
      </c>
      <c r="AI4099" s="77">
        <f t="shared" si="130"/>
        <v>1</v>
      </c>
      <c r="AJ4099" s="77">
        <f>IF(I4099&gt;Variables!$G$7,0,1)</f>
        <v>0</v>
      </c>
      <c r="AK4099" s="77">
        <f>IF(F4099&gt;Variables!$G$8,0,1)</f>
        <v>1</v>
      </c>
      <c r="AL4099" s="77">
        <f>IF(G4099&gt;Variables!$G$9,0,1)</f>
        <v>1</v>
      </c>
      <c r="AM4099" s="77">
        <f>IF(AND(K4099&gt;Variables!$G$10,K4099&lt;Variables!$G$11),0,1)</f>
        <v>1</v>
      </c>
      <c r="AN4099" s="77">
        <f>IF(H4099&lt;Variables!$G$13,1,0)</f>
        <v>0</v>
      </c>
      <c r="AO4099" s="77">
        <f>IF(R4099&lt;Variables!$G$12,0,1)</f>
        <v>0</v>
      </c>
      <c r="AP4099" s="78">
        <f t="shared" si="131"/>
        <v>1</v>
      </c>
      <c r="AQ4099" s="77">
        <f>IF(V4099&lt;Variables!$G$15,1,0)</f>
        <v>1</v>
      </c>
      <c r="AR4099" s="77">
        <v>1</v>
      </c>
      <c r="AS4099" s="77">
        <v>0</v>
      </c>
      <c r="AT4099" s="77">
        <v>0</v>
      </c>
      <c r="AU4099" s="77">
        <v>0</v>
      </c>
      <c r="BA4099" s="77">
        <v>0.7</v>
      </c>
    </row>
    <row r="4100" spans="3:53" x14ac:dyDescent="0.25">
      <c r="C4100" s="77" t="s">
        <v>535</v>
      </c>
      <c r="D4100" s="77" t="s">
        <v>491</v>
      </c>
      <c r="E4100" s="77">
        <v>14.01</v>
      </c>
      <c r="F4100" s="77">
        <v>6.35</v>
      </c>
      <c r="G4100" s="77">
        <v>-0.56999999999999995</v>
      </c>
      <c r="H4100" s="77">
        <v>12130</v>
      </c>
      <c r="I4100" s="77">
        <v>92.888999999999996</v>
      </c>
      <c r="J4100" s="77" t="s">
        <v>74</v>
      </c>
      <c r="K4100" s="77">
        <v>40.700000000000003</v>
      </c>
      <c r="L4100" s="77">
        <v>13.9564375</v>
      </c>
      <c r="M4100" s="77">
        <v>-0.18942871345212639</v>
      </c>
      <c r="N4100" s="77">
        <v>13.994365</v>
      </c>
      <c r="O4100" s="77">
        <v>-0.45993512388735519</v>
      </c>
      <c r="P4100" s="77">
        <v>49096</v>
      </c>
      <c r="Q4100" s="77">
        <v>162862</v>
      </c>
      <c r="R4100" s="77">
        <v>0.3</v>
      </c>
      <c r="S4100" s="77">
        <v>27.614000000000001</v>
      </c>
      <c r="T4100" s="77">
        <v>6.8579999999999997</v>
      </c>
      <c r="U4100" s="77">
        <v>15.6584</v>
      </c>
      <c r="V4100" s="77">
        <v>2.270489394392373</v>
      </c>
      <c r="AC4100" s="77">
        <v>13.99</v>
      </c>
      <c r="AD4100" s="77">
        <v>13.86</v>
      </c>
      <c r="AH4100" s="77">
        <f>IF(AND(M4100&lt;Variables!$G$6,M4100&gt;Variables!$G$5),0,1)</f>
        <v>1</v>
      </c>
      <c r="AI4100" s="77">
        <f t="shared" si="130"/>
        <v>1</v>
      </c>
      <c r="AJ4100" s="77">
        <f>IF(I4100&gt;Variables!$G$7,0,1)</f>
        <v>0</v>
      </c>
      <c r="AK4100" s="77">
        <f>IF(F4100&gt;Variables!$G$8,0,1)</f>
        <v>1</v>
      </c>
      <c r="AL4100" s="77">
        <f>IF(G4100&gt;Variables!$G$9,0,1)</f>
        <v>1</v>
      </c>
      <c r="AM4100" s="77">
        <f>IF(AND(K4100&gt;Variables!$G$10,K4100&lt;Variables!$G$11),0,1)</f>
        <v>1</v>
      </c>
      <c r="AN4100" s="77">
        <f>IF(H4100&lt;Variables!$G$13,1,0)</f>
        <v>0</v>
      </c>
      <c r="AO4100" s="77">
        <f>IF(R4100&lt;Variables!$G$12,0,1)</f>
        <v>0</v>
      </c>
      <c r="AP4100" s="78">
        <f t="shared" si="131"/>
        <v>0</v>
      </c>
      <c r="AQ4100" s="77">
        <f>IF(V4100&lt;Variables!$G$15,1,0)</f>
        <v>1</v>
      </c>
      <c r="AR4100" s="77">
        <v>0</v>
      </c>
      <c r="AS4100" s="77">
        <v>0</v>
      </c>
      <c r="AT4100" s="77">
        <v>0</v>
      </c>
      <c r="AU4100" s="77">
        <v>0</v>
      </c>
      <c r="BA4100" s="77">
        <v>0</v>
      </c>
    </row>
    <row r="4101" spans="3:53" x14ac:dyDescent="0.25">
      <c r="C4101" s="77" t="s">
        <v>535</v>
      </c>
      <c r="D4101" s="77" t="s">
        <v>530</v>
      </c>
      <c r="E4101" s="77">
        <v>52.61</v>
      </c>
      <c r="F4101" s="77">
        <v>9.27</v>
      </c>
      <c r="G4101" s="77">
        <v>0.28999999999999998</v>
      </c>
      <c r="H4101" s="77">
        <v>-99999</v>
      </c>
      <c r="I4101" s="77">
        <v>52.503999999999998</v>
      </c>
      <c r="J4101" s="77" t="s">
        <v>75</v>
      </c>
      <c r="K4101" s="77">
        <v>-99999</v>
      </c>
      <c r="L4101" s="77">
        <v>-99999</v>
      </c>
      <c r="M4101" s="77">
        <v>-99999</v>
      </c>
      <c r="N4101" s="77">
        <v>52.517499999999998</v>
      </c>
      <c r="O4101" s="77">
        <v>-0.1285285857095167</v>
      </c>
      <c r="P4101" s="77">
        <v>15306</v>
      </c>
      <c r="Q4101" s="77">
        <v>1670</v>
      </c>
      <c r="R4101" s="77">
        <v>9.17</v>
      </c>
      <c r="S4101" s="77">
        <v>27.614000000000001</v>
      </c>
      <c r="T4101" s="77">
        <v>6.8579999999999997</v>
      </c>
      <c r="U4101" s="77">
        <v>15.6584</v>
      </c>
      <c r="V4101" s="77">
        <v>-99999</v>
      </c>
      <c r="AC4101" s="77">
        <v>52.45</v>
      </c>
      <c r="AD4101" s="77">
        <v>52.45</v>
      </c>
      <c r="AH4101" s="77">
        <f>IF(AND(M4101&lt;Variables!$G$6,M4101&gt;Variables!$G$5),0,1)</f>
        <v>1</v>
      </c>
      <c r="AI4101" s="77">
        <f t="shared" si="130"/>
        <v>1</v>
      </c>
      <c r="AJ4101" s="77">
        <f>IF(I4101&gt;Variables!$G$7,0,1)</f>
        <v>0</v>
      </c>
      <c r="AK4101" s="77">
        <f>IF(F4101&gt;Variables!$G$8,0,1)</f>
        <v>0</v>
      </c>
      <c r="AL4101" s="77">
        <f>IF(G4101&gt;Variables!$G$9,0,1)</f>
        <v>1</v>
      </c>
      <c r="AM4101" s="77">
        <f>IF(AND(K4101&gt;Variables!$G$10,K4101&lt;Variables!$G$11),0,1)</f>
        <v>1</v>
      </c>
      <c r="AN4101" s="77">
        <f>IF(H4101&lt;Variables!$G$13,1,0)</f>
        <v>1</v>
      </c>
      <c r="AO4101" s="77">
        <f>IF(R4101&lt;Variables!$G$12,0,1)</f>
        <v>1</v>
      </c>
      <c r="AP4101" s="78">
        <f t="shared" si="131"/>
        <v>1</v>
      </c>
      <c r="AQ4101" s="77">
        <f>IF(V4101&lt;Variables!$G$15,1,0)</f>
        <v>1</v>
      </c>
      <c r="AR4101" s="77">
        <v>0</v>
      </c>
      <c r="AS4101" s="77">
        <v>0</v>
      </c>
      <c r="AT4101" s="77">
        <v>0</v>
      </c>
      <c r="AU4101" s="77">
        <v>0</v>
      </c>
      <c r="BA4101" s="77">
        <v>0</v>
      </c>
    </row>
    <row r="4102" spans="3:53" x14ac:dyDescent="0.25">
      <c r="C4102" s="77" t="s">
        <v>535</v>
      </c>
      <c r="D4102" s="77" t="s">
        <v>516</v>
      </c>
      <c r="E4102" s="77">
        <v>1.89</v>
      </c>
      <c r="F4102" s="77">
        <v>10.28</v>
      </c>
      <c r="G4102" s="77">
        <v>2.39</v>
      </c>
      <c r="H4102" s="77">
        <v>-99999</v>
      </c>
      <c r="I4102" s="77">
        <v>-0.14899999999999999</v>
      </c>
      <c r="J4102" s="77" t="s">
        <v>75</v>
      </c>
      <c r="K4102" s="77">
        <v>-99999</v>
      </c>
      <c r="L4102" s="77">
        <v>1.802</v>
      </c>
      <c r="M4102" s="77">
        <v>0</v>
      </c>
      <c r="N4102" s="77">
        <v>1.8640000000000001</v>
      </c>
      <c r="O4102" s="77">
        <v>-3.3261802575107322</v>
      </c>
      <c r="P4102" s="77">
        <v>52068</v>
      </c>
      <c r="Q4102" s="77">
        <v>14745</v>
      </c>
      <c r="R4102" s="77">
        <v>3.53</v>
      </c>
      <c r="S4102" s="77">
        <v>27.614000000000001</v>
      </c>
      <c r="T4102" s="77">
        <v>6.8579999999999997</v>
      </c>
      <c r="U4102" s="77">
        <v>15.6584</v>
      </c>
      <c r="V4102" s="77">
        <v>-99999</v>
      </c>
      <c r="AC4102" s="77">
        <v>1.89</v>
      </c>
      <c r="AD4102" s="77">
        <v>1.85</v>
      </c>
      <c r="AH4102" s="77">
        <f>IF(AND(M4102&lt;Variables!$G$6,M4102&gt;Variables!$G$5),0,1)</f>
        <v>1</v>
      </c>
      <c r="AI4102" s="77">
        <f t="shared" si="130"/>
        <v>1</v>
      </c>
      <c r="AJ4102" s="77">
        <f>IF(I4102&gt;Variables!$G$7,0,1)</f>
        <v>1</v>
      </c>
      <c r="AK4102" s="77">
        <f>IF(F4102&gt;Variables!$G$8,0,1)</f>
        <v>0</v>
      </c>
      <c r="AL4102" s="77">
        <f>IF(G4102&gt;Variables!$G$9,0,1)</f>
        <v>1</v>
      </c>
      <c r="AM4102" s="77">
        <f>IF(AND(K4102&gt;Variables!$G$10,K4102&lt;Variables!$G$11),0,1)</f>
        <v>1</v>
      </c>
      <c r="AN4102" s="77">
        <f>IF(H4102&lt;Variables!$G$13,1,0)</f>
        <v>1</v>
      </c>
      <c r="AO4102" s="77">
        <f>IF(R4102&lt;Variables!$G$12,0,1)</f>
        <v>1</v>
      </c>
      <c r="AP4102" s="78">
        <f t="shared" si="131"/>
        <v>1</v>
      </c>
      <c r="AQ4102" s="77">
        <f>IF(V4102&lt;Variables!$G$15,1,0)</f>
        <v>1</v>
      </c>
      <c r="AR4102" s="77">
        <v>0</v>
      </c>
      <c r="AS4102" s="77">
        <v>0</v>
      </c>
      <c r="AT4102" s="77">
        <v>0</v>
      </c>
      <c r="AU4102" s="77">
        <v>0</v>
      </c>
      <c r="BA4102" s="77">
        <v>0</v>
      </c>
    </row>
    <row r="4103" spans="3:53" x14ac:dyDescent="0.25">
      <c r="C4103" s="77" t="s">
        <v>535</v>
      </c>
      <c r="D4103" s="77" t="s">
        <v>493</v>
      </c>
      <c r="E4103" s="77">
        <v>24.92</v>
      </c>
      <c r="F4103" s="77">
        <v>7.8</v>
      </c>
      <c r="G4103" s="77">
        <v>5.14</v>
      </c>
      <c r="H4103" s="77">
        <v>2730</v>
      </c>
      <c r="I4103" s="77">
        <v>197.666</v>
      </c>
      <c r="J4103" s="77" t="s">
        <v>74</v>
      </c>
      <c r="K4103" s="77">
        <v>43.11</v>
      </c>
      <c r="L4103" s="77">
        <v>24.9694</v>
      </c>
      <c r="M4103" s="77">
        <v>-0.37806274880453777</v>
      </c>
      <c r="N4103" s="77">
        <v>25.013500000000001</v>
      </c>
      <c r="O4103" s="77">
        <v>-0.55370100145921397</v>
      </c>
      <c r="P4103" s="77">
        <v>1602000</v>
      </c>
      <c r="Q4103" s="77">
        <v>3584000</v>
      </c>
      <c r="R4103" s="77">
        <v>0.45</v>
      </c>
      <c r="S4103" s="77">
        <v>27.614000000000001</v>
      </c>
      <c r="T4103" s="77">
        <v>6.8579999999999997</v>
      </c>
      <c r="U4103" s="77">
        <v>15.6584</v>
      </c>
      <c r="V4103" s="77">
        <v>2.2979264179131249</v>
      </c>
      <c r="AC4103" s="77">
        <v>25.19</v>
      </c>
      <c r="AD4103" s="77">
        <v>24.18</v>
      </c>
      <c r="AH4103" s="77">
        <f>IF(AND(M4103&lt;Variables!$G$6,M4103&gt;Variables!$G$5),0,1)</f>
        <v>1</v>
      </c>
      <c r="AI4103" s="77">
        <f t="shared" si="130"/>
        <v>1</v>
      </c>
      <c r="AJ4103" s="77">
        <f>IF(I4103&gt;Variables!$G$7,0,1)</f>
        <v>0</v>
      </c>
      <c r="AK4103" s="77">
        <f>IF(F4103&gt;Variables!$G$8,0,1)</f>
        <v>1</v>
      </c>
      <c r="AL4103" s="77">
        <f>IF(G4103&gt;Variables!$G$9,0,1)</f>
        <v>1</v>
      </c>
      <c r="AM4103" s="77">
        <f>IF(AND(K4103&gt;Variables!$G$10,K4103&lt;Variables!$G$11),0,1)</f>
        <v>1</v>
      </c>
      <c r="AN4103" s="77">
        <f>IF(H4103&lt;Variables!$G$13,1,0)</f>
        <v>0</v>
      </c>
      <c r="AO4103" s="77">
        <f>IF(R4103&lt;Variables!$G$12,0,1)</f>
        <v>0</v>
      </c>
      <c r="AP4103" s="78">
        <f t="shared" si="131"/>
        <v>0</v>
      </c>
      <c r="AQ4103" s="77">
        <f>IF(V4103&lt;Variables!$G$15,1,0)</f>
        <v>1</v>
      </c>
      <c r="AR4103" s="77">
        <v>0</v>
      </c>
      <c r="AS4103" s="77">
        <v>1</v>
      </c>
      <c r="AT4103" s="77">
        <v>0</v>
      </c>
      <c r="AU4103" s="77">
        <v>0</v>
      </c>
      <c r="BA4103" s="77">
        <v>0.71</v>
      </c>
    </row>
    <row r="4104" spans="3:53" x14ac:dyDescent="0.25">
      <c r="C4104" s="77" t="s">
        <v>535</v>
      </c>
      <c r="D4104" s="77" t="s">
        <v>533</v>
      </c>
      <c r="E4104" s="77">
        <v>16.09</v>
      </c>
      <c r="F4104" s="77">
        <v>9.3800000000000008</v>
      </c>
      <c r="G4104" s="77">
        <v>2.17</v>
      </c>
      <c r="H4104" s="77">
        <v>5410</v>
      </c>
      <c r="I4104" s="77">
        <v>0.112</v>
      </c>
      <c r="J4104" s="77" t="s">
        <v>75</v>
      </c>
      <c r="K4104" s="77">
        <v>80.62</v>
      </c>
      <c r="L4104" s="77">
        <v>15.741384999999999</v>
      </c>
      <c r="M4104" s="77">
        <v>1.579371827828348</v>
      </c>
      <c r="N4104" s="77">
        <v>15.597239999999999</v>
      </c>
      <c r="O4104" s="77">
        <v>2.5181378243843322</v>
      </c>
      <c r="P4104" s="77">
        <v>701747</v>
      </c>
      <c r="Q4104" s="77">
        <v>1500000</v>
      </c>
      <c r="R4104" s="77">
        <v>0.47</v>
      </c>
      <c r="S4104" s="77">
        <v>27.614000000000001</v>
      </c>
      <c r="T4104" s="77">
        <v>6.8579999999999997</v>
      </c>
      <c r="U4104" s="77">
        <v>15.6584</v>
      </c>
      <c r="V4104" s="77">
        <v>2.5034947972933792</v>
      </c>
      <c r="AC4104" s="77">
        <v>16.11</v>
      </c>
      <c r="AD4104" s="77">
        <v>15.29</v>
      </c>
      <c r="AH4104" s="77">
        <f>IF(AND(M4104&lt;Variables!$G$6,M4104&gt;Variables!$G$5),0,1)</f>
        <v>1</v>
      </c>
      <c r="AI4104" s="77">
        <f t="shared" si="130"/>
        <v>0</v>
      </c>
      <c r="AJ4104" s="77">
        <f>IF(I4104&gt;Variables!$G$7,0,1)</f>
        <v>1</v>
      </c>
      <c r="AK4104" s="77">
        <f>IF(F4104&gt;Variables!$G$8,0,1)</f>
        <v>0</v>
      </c>
      <c r="AL4104" s="77">
        <f>IF(G4104&gt;Variables!$G$9,0,1)</f>
        <v>1</v>
      </c>
      <c r="AM4104" s="77">
        <f>IF(AND(K4104&gt;Variables!$G$10,K4104&lt;Variables!$G$11),0,1)</f>
        <v>1</v>
      </c>
      <c r="AN4104" s="77">
        <f>IF(H4104&lt;Variables!$G$13,1,0)</f>
        <v>0</v>
      </c>
      <c r="AO4104" s="77">
        <f>IF(R4104&lt;Variables!$G$12,0,1)</f>
        <v>0</v>
      </c>
      <c r="AP4104" s="78">
        <f t="shared" si="131"/>
        <v>1</v>
      </c>
      <c r="AQ4104" s="77">
        <f>IF(V4104&lt;Variables!$G$15,1,0)</f>
        <v>1</v>
      </c>
      <c r="AR4104" s="77">
        <v>0</v>
      </c>
      <c r="AS4104" s="77">
        <v>0</v>
      </c>
      <c r="AT4104" s="77">
        <v>1</v>
      </c>
      <c r="AU4104" s="77">
        <v>0</v>
      </c>
      <c r="BA4104" s="77">
        <v>-2.02</v>
      </c>
    </row>
    <row r="4105" spans="3:53" x14ac:dyDescent="0.25">
      <c r="C4105" s="77" t="s">
        <v>535</v>
      </c>
      <c r="D4105" s="77" t="s">
        <v>500</v>
      </c>
      <c r="E4105" s="77">
        <v>1.35</v>
      </c>
      <c r="F4105" s="77">
        <v>15.2</v>
      </c>
      <c r="G4105" s="77">
        <v>-4.26</v>
      </c>
      <c r="H4105" s="77">
        <v>30.7</v>
      </c>
      <c r="I4105" s="77">
        <v>-4.742</v>
      </c>
      <c r="J4105" s="77" t="s">
        <v>74</v>
      </c>
      <c r="K4105" s="77">
        <v>46.67</v>
      </c>
      <c r="L4105" s="77">
        <v>1.3466450000000001</v>
      </c>
      <c r="M4105" s="77">
        <v>0.2491376717694713</v>
      </c>
      <c r="N4105" s="77">
        <v>1.375936</v>
      </c>
      <c r="O4105" s="77">
        <v>-1.884971394018307</v>
      </c>
      <c r="P4105" s="77">
        <v>46580000</v>
      </c>
      <c r="Q4105" s="77">
        <v>545280</v>
      </c>
      <c r="R4105" s="77">
        <v>85.42</v>
      </c>
      <c r="S4105" s="77">
        <v>27.614000000000001</v>
      </c>
      <c r="T4105" s="77">
        <v>6.8579999999999997</v>
      </c>
      <c r="U4105" s="77">
        <v>15.6584</v>
      </c>
      <c r="V4105" s="77">
        <v>2.328419587488908</v>
      </c>
      <c r="AC4105" s="77">
        <v>1.37</v>
      </c>
      <c r="AD4105" s="77">
        <v>1.22</v>
      </c>
      <c r="AH4105" s="77">
        <f>IF(AND(M4105&lt;Variables!$G$6,M4105&gt;Variables!$G$5),0,1)</f>
        <v>1</v>
      </c>
      <c r="AI4105" s="77">
        <f t="shared" si="130"/>
        <v>1</v>
      </c>
      <c r="AJ4105" s="77">
        <f>IF(I4105&gt;Variables!$G$7,0,1)</f>
        <v>1</v>
      </c>
      <c r="AK4105" s="77">
        <f>IF(F4105&gt;Variables!$G$8,0,1)</f>
        <v>0</v>
      </c>
      <c r="AL4105" s="77">
        <f>IF(G4105&gt;Variables!$G$9,0,1)</f>
        <v>1</v>
      </c>
      <c r="AM4105" s="77">
        <f>IF(AND(K4105&gt;Variables!$G$10,K4105&lt;Variables!$G$11),0,1)</f>
        <v>1</v>
      </c>
      <c r="AN4105" s="77">
        <f>IF(H4105&lt;Variables!$G$13,1,0)</f>
        <v>1</v>
      </c>
      <c r="AO4105" s="77">
        <f>IF(R4105&lt;Variables!$G$12,0,1)</f>
        <v>1</v>
      </c>
      <c r="AP4105" s="78">
        <f t="shared" si="131"/>
        <v>0</v>
      </c>
      <c r="AQ4105" s="77">
        <f>IF(V4105&lt;Variables!$G$15,1,0)</f>
        <v>1</v>
      </c>
      <c r="AR4105" s="77">
        <v>0</v>
      </c>
      <c r="AS4105" s="77">
        <v>0</v>
      </c>
      <c r="AT4105" s="77">
        <v>1</v>
      </c>
      <c r="AU4105" s="77">
        <v>0</v>
      </c>
      <c r="BA4105" s="77">
        <v>-2.25</v>
      </c>
    </row>
    <row r="4106" spans="3:53" x14ac:dyDescent="0.25">
      <c r="C4106" s="77" t="s">
        <v>535</v>
      </c>
      <c r="D4106" s="77" t="s">
        <v>512</v>
      </c>
      <c r="E4106" s="77">
        <v>32.31</v>
      </c>
      <c r="F4106" s="77">
        <v>20.190000000000001</v>
      </c>
      <c r="G4106" s="77">
        <v>12.44</v>
      </c>
      <c r="H4106" s="77">
        <v>1140</v>
      </c>
      <c r="I4106" s="77">
        <v>1595.14</v>
      </c>
      <c r="J4106" s="77" t="s">
        <v>75</v>
      </c>
      <c r="K4106" s="77">
        <v>65.349999999999994</v>
      </c>
      <c r="L4106" s="77">
        <v>31.867245</v>
      </c>
      <c r="M4106" s="77">
        <v>1.326612953206348</v>
      </c>
      <c r="N4106" s="77">
        <v>31.643651020408161</v>
      </c>
      <c r="O4106" s="77">
        <v>2.0425866129511432</v>
      </c>
      <c r="P4106" s="77">
        <v>291130</v>
      </c>
      <c r="Q4106" s="77">
        <v>282830</v>
      </c>
      <c r="R4106" s="77">
        <v>1.03</v>
      </c>
      <c r="S4106" s="77">
        <v>27.614000000000001</v>
      </c>
      <c r="T4106" s="77">
        <v>6.8579999999999997</v>
      </c>
      <c r="U4106" s="77">
        <v>15.6584</v>
      </c>
      <c r="V4106" s="77">
        <v>2.4327242497106352</v>
      </c>
      <c r="AC4106" s="77">
        <v>32.82</v>
      </c>
      <c r="AD4106" s="77">
        <v>28.9</v>
      </c>
      <c r="AH4106" s="77">
        <f>IF(AND(M4106&lt;Variables!$G$6,M4106&gt;Variables!$G$5),0,1)</f>
        <v>1</v>
      </c>
      <c r="AI4106" s="77">
        <f t="shared" si="130"/>
        <v>0</v>
      </c>
      <c r="AJ4106" s="77">
        <f>IF(I4106&gt;Variables!$G$7,0,1)</f>
        <v>0</v>
      </c>
      <c r="AK4106" s="77">
        <f>IF(F4106&gt;Variables!$G$8,0,1)</f>
        <v>0</v>
      </c>
      <c r="AL4106" s="77">
        <f>IF(G4106&gt;Variables!$G$9,0,1)</f>
        <v>0</v>
      </c>
      <c r="AM4106" s="77">
        <f>IF(AND(K4106&gt;Variables!$G$10,K4106&lt;Variables!$G$11),0,1)</f>
        <v>0</v>
      </c>
      <c r="AN4106" s="77">
        <f>IF(H4106&lt;Variables!$G$13,1,0)</f>
        <v>1</v>
      </c>
      <c r="AO4106" s="77">
        <f>IF(R4106&lt;Variables!$G$12,0,1)</f>
        <v>0</v>
      </c>
      <c r="AP4106" s="78">
        <f t="shared" si="131"/>
        <v>1</v>
      </c>
      <c r="AQ4106" s="77">
        <f>IF(V4106&lt;Variables!$G$15,1,0)</f>
        <v>1</v>
      </c>
      <c r="AR4106" s="77">
        <v>0</v>
      </c>
      <c r="AS4106" s="77">
        <v>0</v>
      </c>
      <c r="AT4106" s="77">
        <v>1</v>
      </c>
      <c r="AU4106" s="77">
        <v>0</v>
      </c>
      <c r="BA4106" s="77">
        <v>-2.25</v>
      </c>
    </row>
    <row r="4107" spans="3:53" x14ac:dyDescent="0.25">
      <c r="C4107" s="77" t="s">
        <v>535</v>
      </c>
      <c r="D4107" s="77" t="s">
        <v>502</v>
      </c>
      <c r="E4107" s="77">
        <v>17.45</v>
      </c>
      <c r="F4107" s="77">
        <v>35.89</v>
      </c>
      <c r="G4107" s="77">
        <v>27.17</v>
      </c>
      <c r="H4107" s="77">
        <v>512.29999999999995</v>
      </c>
      <c r="I4107" s="77">
        <v>301.31200000000001</v>
      </c>
      <c r="J4107" s="77" t="s">
        <v>75</v>
      </c>
      <c r="K4107" s="77">
        <v>63.07</v>
      </c>
      <c r="L4107" s="77">
        <v>17.137609999999999</v>
      </c>
      <c r="M4107" s="77">
        <v>2.4057613634573238</v>
      </c>
      <c r="N4107" s="77">
        <v>16.205269999999999</v>
      </c>
      <c r="O4107" s="77">
        <v>8.2974859413018258</v>
      </c>
      <c r="P4107" s="77">
        <v>4130000</v>
      </c>
      <c r="Q4107" s="77">
        <v>311380</v>
      </c>
      <c r="R4107" s="77">
        <v>13.26</v>
      </c>
      <c r="S4107" s="77">
        <v>27.614000000000001</v>
      </c>
      <c r="T4107" s="77">
        <v>6.8579999999999997</v>
      </c>
      <c r="U4107" s="77">
        <v>15.6584</v>
      </c>
      <c r="V4107" s="77">
        <v>2.3490471512032309</v>
      </c>
      <c r="AC4107" s="77">
        <v>17.940000000000001</v>
      </c>
      <c r="AD4107" s="77">
        <v>15.39</v>
      </c>
      <c r="AH4107" s="77">
        <f>IF(AND(M4107&lt;Variables!$G$6,M4107&gt;Variables!$G$5),0,1)</f>
        <v>1</v>
      </c>
      <c r="AI4107" s="77">
        <f t="shared" si="130"/>
        <v>0</v>
      </c>
      <c r="AJ4107" s="77">
        <f>IF(I4107&gt;Variables!$G$7,0,1)</f>
        <v>0</v>
      </c>
      <c r="AK4107" s="77">
        <f>IF(F4107&gt;Variables!$G$8,0,1)</f>
        <v>0</v>
      </c>
      <c r="AL4107" s="77">
        <f>IF(G4107&gt;Variables!$G$9,0,1)</f>
        <v>0</v>
      </c>
      <c r="AM4107" s="77">
        <f>IF(AND(K4107&gt;Variables!$G$10,K4107&lt;Variables!$G$11),0,1)</f>
        <v>0</v>
      </c>
      <c r="AN4107" s="77">
        <f>IF(H4107&lt;Variables!$G$13,1,0)</f>
        <v>1</v>
      </c>
      <c r="AO4107" s="77">
        <f>IF(R4107&lt;Variables!$G$12,0,1)</f>
        <v>1</v>
      </c>
      <c r="AP4107" s="78">
        <f t="shared" si="131"/>
        <v>1</v>
      </c>
      <c r="AQ4107" s="77">
        <f>IF(V4107&lt;Variables!$G$15,1,0)</f>
        <v>1</v>
      </c>
      <c r="AR4107" s="77">
        <v>1</v>
      </c>
      <c r="AS4107" s="77">
        <v>0</v>
      </c>
      <c r="AT4107" s="77">
        <v>0</v>
      </c>
      <c r="AU4107" s="77">
        <v>0</v>
      </c>
      <c r="BA4107" s="77">
        <v>2</v>
      </c>
    </row>
    <row r="4108" spans="3:53" x14ac:dyDescent="0.25">
      <c r="C4108" s="77" t="s">
        <v>535</v>
      </c>
      <c r="D4108" s="77" t="s">
        <v>524</v>
      </c>
      <c r="E4108" s="77">
        <v>8.5299999999999994</v>
      </c>
      <c r="F4108" s="77">
        <v>40.369999999999997</v>
      </c>
      <c r="G4108" s="77">
        <v>37.090000000000003</v>
      </c>
      <c r="H4108" s="77">
        <v>208.66</v>
      </c>
      <c r="I4108" s="77">
        <v>-8.3529999999999998</v>
      </c>
      <c r="J4108" s="77" t="s">
        <v>75</v>
      </c>
      <c r="K4108" s="77">
        <v>47.72</v>
      </c>
      <c r="L4108" s="77">
        <v>8.6819900000000008</v>
      </c>
      <c r="M4108" s="77">
        <v>-3.8354110060020861</v>
      </c>
      <c r="N4108" s="77">
        <v>8.2175060000000002</v>
      </c>
      <c r="O4108" s="77">
        <v>1.600169199754768</v>
      </c>
      <c r="P4108" s="77">
        <v>66349999.999999993</v>
      </c>
      <c r="Q4108" s="77">
        <v>18770000</v>
      </c>
      <c r="R4108" s="77">
        <v>3.53</v>
      </c>
      <c r="S4108" s="77">
        <v>27.614000000000001</v>
      </c>
      <c r="T4108" s="77">
        <v>6.8579999999999997</v>
      </c>
      <c r="U4108" s="77">
        <v>15.6584</v>
      </c>
      <c r="V4108" s="77">
        <v>2.4178450854294922</v>
      </c>
      <c r="AC4108" s="77">
        <v>8.7200000000000006</v>
      </c>
      <c r="AD4108" s="77">
        <v>7.22</v>
      </c>
      <c r="AH4108" s="77">
        <f>IF(AND(M4108&lt;Variables!$G$6,M4108&gt;Variables!$G$5),0,1)</f>
        <v>0</v>
      </c>
      <c r="AI4108" s="77">
        <f t="shared" si="130"/>
        <v>0</v>
      </c>
      <c r="AJ4108" s="77">
        <f>IF(I4108&gt;Variables!$G$7,0,1)</f>
        <v>1</v>
      </c>
      <c r="AK4108" s="77">
        <f>IF(F4108&gt;Variables!$G$8,0,1)</f>
        <v>0</v>
      </c>
      <c r="AL4108" s="77">
        <f>IF(G4108&gt;Variables!$G$9,0,1)</f>
        <v>0</v>
      </c>
      <c r="AM4108" s="77">
        <f>IF(AND(K4108&gt;Variables!$G$10,K4108&lt;Variables!$G$11),0,1)</f>
        <v>1</v>
      </c>
      <c r="AN4108" s="77">
        <f>IF(H4108&lt;Variables!$G$13,1,0)</f>
        <v>1</v>
      </c>
      <c r="AO4108" s="77">
        <f>IF(R4108&lt;Variables!$G$12,0,1)</f>
        <v>1</v>
      </c>
      <c r="AP4108" s="78">
        <f t="shared" si="131"/>
        <v>1</v>
      </c>
      <c r="AQ4108" s="77">
        <f>IF(V4108&lt;Variables!$G$15,1,0)</f>
        <v>1</v>
      </c>
      <c r="AR4108" s="77">
        <v>0</v>
      </c>
      <c r="AS4108" s="77">
        <v>0</v>
      </c>
      <c r="AT4108" s="77">
        <v>1</v>
      </c>
      <c r="AU4108" s="77">
        <v>0</v>
      </c>
      <c r="BA4108" s="77">
        <v>-2.25</v>
      </c>
    </row>
    <row r="4109" spans="3:53" x14ac:dyDescent="0.25">
      <c r="C4109" s="77" t="s">
        <v>535</v>
      </c>
      <c r="D4109" s="77" t="s">
        <v>488</v>
      </c>
      <c r="E4109" s="77">
        <v>7.28</v>
      </c>
      <c r="F4109" s="77">
        <v>58.57</v>
      </c>
      <c r="G4109" s="77">
        <v>2.86</v>
      </c>
      <c r="H4109" s="77">
        <v>125.36</v>
      </c>
      <c r="I4109" s="77">
        <v>14.805</v>
      </c>
      <c r="J4109" s="77" t="s">
        <v>75</v>
      </c>
      <c r="K4109" s="77">
        <v>61.42</v>
      </c>
      <c r="L4109" s="77">
        <v>7.1318349999999997</v>
      </c>
      <c r="M4109" s="77">
        <v>3.9914692361783519</v>
      </c>
      <c r="N4109" s="77">
        <v>7.1975599999999993</v>
      </c>
      <c r="O4109" s="77">
        <v>3.0418641873079322</v>
      </c>
      <c r="P4109" s="77">
        <v>110370000</v>
      </c>
      <c r="Q4109" s="77">
        <v>525460</v>
      </c>
      <c r="R4109" s="77">
        <v>210.04</v>
      </c>
      <c r="S4109" s="77">
        <v>27.614000000000001</v>
      </c>
      <c r="T4109" s="77">
        <v>6.8579999999999997</v>
      </c>
      <c r="U4109" s="77">
        <v>15.6584</v>
      </c>
      <c r="V4109" s="77">
        <v>2.2498905126397339</v>
      </c>
      <c r="AC4109" s="77">
        <v>7.75</v>
      </c>
      <c r="AD4109" s="77">
        <v>6.1517999999999997</v>
      </c>
      <c r="AH4109" s="77">
        <f>IF(AND(M4109&lt;Variables!$G$6,M4109&gt;Variables!$G$5),0,1)</f>
        <v>1</v>
      </c>
      <c r="AI4109" s="77">
        <f t="shared" si="130"/>
        <v>1</v>
      </c>
      <c r="AJ4109" s="77">
        <f>IF(I4109&gt;Variables!$G$7,0,1)</f>
        <v>1</v>
      </c>
      <c r="AK4109" s="77">
        <f>IF(F4109&gt;Variables!$G$8,0,1)</f>
        <v>0</v>
      </c>
      <c r="AL4109" s="77">
        <f>IF(G4109&gt;Variables!$G$9,0,1)</f>
        <v>1</v>
      </c>
      <c r="AM4109" s="77">
        <f>IF(AND(K4109&gt;Variables!$G$10,K4109&lt;Variables!$G$11),0,1)</f>
        <v>1</v>
      </c>
      <c r="AN4109" s="77">
        <f>IF(H4109&lt;Variables!$G$13,1,0)</f>
        <v>1</v>
      </c>
      <c r="AO4109" s="77">
        <f>IF(R4109&lt;Variables!$G$12,0,1)</f>
        <v>1</v>
      </c>
      <c r="AP4109" s="78">
        <f t="shared" si="131"/>
        <v>1</v>
      </c>
      <c r="AQ4109" s="77">
        <f>IF(V4109&lt;Variables!$G$15,1,0)</f>
        <v>1</v>
      </c>
      <c r="AR4109" s="77">
        <v>1</v>
      </c>
      <c r="AS4109" s="77">
        <v>0</v>
      </c>
      <c r="AT4109" s="77">
        <v>0</v>
      </c>
      <c r="AU4109" s="77">
        <v>0</v>
      </c>
      <c r="BA4109" s="77">
        <v>2</v>
      </c>
    </row>
    <row r="4110" spans="3:53" x14ac:dyDescent="0.25">
      <c r="C4110" s="77" t="s">
        <v>535</v>
      </c>
      <c r="D4110" s="77" t="s">
        <v>501</v>
      </c>
      <c r="E4110" s="77">
        <v>30.26</v>
      </c>
      <c r="F4110" s="77">
        <v>16.07</v>
      </c>
      <c r="G4110" s="77">
        <v>12.08</v>
      </c>
      <c r="H4110" s="77">
        <v>3860</v>
      </c>
      <c r="I4110" s="77">
        <v>5.0999999999999997E-2</v>
      </c>
      <c r="J4110" s="77" t="s">
        <v>75</v>
      </c>
      <c r="K4110" s="77">
        <v>73.84</v>
      </c>
      <c r="L4110" s="77">
        <v>29.46372499999999</v>
      </c>
      <c r="M4110" s="77">
        <v>1.837089505824556</v>
      </c>
      <c r="N4110" s="77">
        <v>29.063019565217392</v>
      </c>
      <c r="O4110" s="77">
        <v>3.2411650574325481</v>
      </c>
      <c r="P4110" s="77">
        <v>277339</v>
      </c>
      <c r="Q4110" s="77">
        <v>245553</v>
      </c>
      <c r="R4110" s="77">
        <v>1.1299999999999999</v>
      </c>
      <c r="S4110" s="77">
        <v>27.614000000000001</v>
      </c>
      <c r="T4110" s="77">
        <v>6.8579999999999997</v>
      </c>
      <c r="U4110" s="77">
        <v>15.6584</v>
      </c>
      <c r="V4110" s="77">
        <v>2.4397346073397008</v>
      </c>
      <c r="AC4110" s="77">
        <v>30.89</v>
      </c>
      <c r="AD4110" s="77">
        <v>28.98</v>
      </c>
      <c r="AH4110" s="77">
        <f>IF(AND(M4110&lt;Variables!$G$6,M4110&gt;Variables!$G$5),0,1)</f>
        <v>1</v>
      </c>
      <c r="AI4110" s="77">
        <f t="shared" si="130"/>
        <v>0</v>
      </c>
      <c r="AJ4110" s="77">
        <f>IF(I4110&gt;Variables!$G$7,0,1)</f>
        <v>1</v>
      </c>
      <c r="AK4110" s="77">
        <f>IF(F4110&gt;Variables!$G$8,0,1)</f>
        <v>0</v>
      </c>
      <c r="AL4110" s="77">
        <f>IF(G4110&gt;Variables!$G$9,0,1)</f>
        <v>0</v>
      </c>
      <c r="AM4110" s="77">
        <f>IF(AND(K4110&gt;Variables!$G$10,K4110&lt;Variables!$G$11),0,1)</f>
        <v>1</v>
      </c>
      <c r="AN4110" s="77">
        <f>IF(H4110&lt;Variables!$G$13,1,0)</f>
        <v>0</v>
      </c>
      <c r="AO4110" s="77">
        <f>IF(R4110&lt;Variables!$G$12,0,1)</f>
        <v>0</v>
      </c>
      <c r="AP4110" s="78">
        <f t="shared" si="131"/>
        <v>1</v>
      </c>
      <c r="AQ4110" s="77">
        <f>IF(V4110&lt;Variables!$G$15,1,0)</f>
        <v>1</v>
      </c>
      <c r="AR4110" s="77">
        <v>1</v>
      </c>
      <c r="AS4110" s="77">
        <v>0</v>
      </c>
      <c r="AT4110" s="77">
        <v>0</v>
      </c>
      <c r="AU4110" s="77">
        <v>0</v>
      </c>
      <c r="BA4110" s="77">
        <v>1.79</v>
      </c>
    </row>
    <row r="4111" spans="3:53" x14ac:dyDescent="0.25">
      <c r="C4111" s="77" t="s">
        <v>537</v>
      </c>
      <c r="D4111" s="77" t="s">
        <v>519</v>
      </c>
      <c r="E4111" s="77">
        <v>15.95</v>
      </c>
      <c r="F4111" s="77">
        <v>7.51</v>
      </c>
      <c r="G4111" s="77">
        <v>5.15</v>
      </c>
      <c r="H4111" s="77">
        <v>3840</v>
      </c>
      <c r="I4111" s="77">
        <v>768.28800000000001</v>
      </c>
      <c r="J4111" s="77" t="s">
        <v>74</v>
      </c>
      <c r="K4111" s="77">
        <v>50.27</v>
      </c>
      <c r="L4111" s="77">
        <v>15.924645</v>
      </c>
      <c r="M4111" s="77">
        <v>-2.9168625109079579E-2</v>
      </c>
      <c r="N4111" s="77">
        <v>15.923883999999999</v>
      </c>
      <c r="O4111" s="77">
        <v>-2.4391034247659409E-2</v>
      </c>
      <c r="P4111" s="77">
        <v>1409000</v>
      </c>
      <c r="Q4111" s="77">
        <v>5058000</v>
      </c>
      <c r="R4111" s="77">
        <v>0.28000000000000003</v>
      </c>
      <c r="S4111" s="77">
        <v>27.608000000000001</v>
      </c>
      <c r="T4111" s="77">
        <v>6.9640000000000004</v>
      </c>
      <c r="U4111" s="77">
        <v>15.627599999999999</v>
      </c>
      <c r="V4111" s="77">
        <v>2.3705783287799509</v>
      </c>
      <c r="AC4111" s="77">
        <v>16.256599999999999</v>
      </c>
      <c r="AD4111" s="77">
        <v>15.72</v>
      </c>
      <c r="AH4111" s="77">
        <f>IF(AND(M4111&lt;Variables!$G$6,M4111&gt;Variables!$G$5),0,1)</f>
        <v>1</v>
      </c>
      <c r="AI4111" s="77">
        <f t="shared" si="130"/>
        <v>0</v>
      </c>
      <c r="AJ4111" s="77">
        <f>IF(I4111&gt;Variables!$G$7,0,1)</f>
        <v>0</v>
      </c>
      <c r="AK4111" s="77">
        <f>IF(F4111&gt;Variables!$G$8,0,1)</f>
        <v>1</v>
      </c>
      <c r="AL4111" s="77">
        <f>IF(G4111&gt;Variables!$G$9,0,1)</f>
        <v>1</v>
      </c>
      <c r="AM4111" s="77">
        <f>IF(AND(K4111&gt;Variables!$G$10,K4111&lt;Variables!$G$11),0,1)</f>
        <v>1</v>
      </c>
      <c r="AN4111" s="77">
        <f>IF(H4111&lt;Variables!$G$13,1,0)</f>
        <v>0</v>
      </c>
      <c r="AO4111" s="77">
        <f>IF(R4111&lt;Variables!$G$12,0,1)</f>
        <v>0</v>
      </c>
      <c r="AP4111" s="78">
        <f t="shared" si="131"/>
        <v>0</v>
      </c>
      <c r="AQ4111" s="77">
        <f>IF(V4111&lt;Variables!$G$15,1,0)</f>
        <v>1</v>
      </c>
      <c r="AR4111" s="77">
        <v>0</v>
      </c>
      <c r="AS4111" s="77">
        <v>1</v>
      </c>
      <c r="AT4111" s="77">
        <v>0</v>
      </c>
      <c r="AU4111" s="77">
        <v>0</v>
      </c>
      <c r="BA4111" s="77">
        <v>1.1299999999999999</v>
      </c>
    </row>
    <row r="4112" spans="3:53" x14ac:dyDescent="0.25">
      <c r="C4112" s="77" t="s">
        <v>537</v>
      </c>
      <c r="D4112" s="77" t="s">
        <v>533</v>
      </c>
      <c r="E4112" s="77">
        <v>16.059999999999999</v>
      </c>
      <c r="F4112" s="77">
        <v>9.93</v>
      </c>
      <c r="G4112" s="77">
        <v>2.68</v>
      </c>
      <c r="H4112" s="77">
        <v>5410</v>
      </c>
      <c r="I4112" s="77">
        <v>0.11799999999999999</v>
      </c>
      <c r="J4112" s="77" t="s">
        <v>75</v>
      </c>
      <c r="K4112" s="77">
        <v>75.84</v>
      </c>
      <c r="L4112" s="77">
        <v>15.862629999999999</v>
      </c>
      <c r="M4112" s="77">
        <v>1.306655958059914</v>
      </c>
      <c r="N4112" s="77">
        <v>15.662515555555551</v>
      </c>
      <c r="O4112" s="77">
        <v>2.601015417985939</v>
      </c>
      <c r="P4112" s="77">
        <v>764363</v>
      </c>
      <c r="Q4112" s="77">
        <v>1500000</v>
      </c>
      <c r="R4112" s="77">
        <v>0.51</v>
      </c>
      <c r="S4112" s="77">
        <v>27.608000000000001</v>
      </c>
      <c r="T4112" s="77">
        <v>6.9640000000000004</v>
      </c>
      <c r="U4112" s="77">
        <v>15.627599999999999</v>
      </c>
      <c r="V4112" s="77">
        <v>2.5032189420967401</v>
      </c>
      <c r="AC4112" s="77">
        <v>16.069900000000001</v>
      </c>
      <c r="AD4112" s="77">
        <v>15.29</v>
      </c>
      <c r="AH4112" s="77">
        <f>IF(AND(M4112&lt;Variables!$G$6,M4112&gt;Variables!$G$5),0,1)</f>
        <v>1</v>
      </c>
      <c r="AI4112" s="77">
        <f t="shared" si="130"/>
        <v>0</v>
      </c>
      <c r="AJ4112" s="77">
        <f>IF(I4112&gt;Variables!$G$7,0,1)</f>
        <v>1</v>
      </c>
      <c r="AK4112" s="77">
        <f>IF(F4112&gt;Variables!$G$8,0,1)</f>
        <v>0</v>
      </c>
      <c r="AL4112" s="77">
        <f>IF(G4112&gt;Variables!$G$9,0,1)</f>
        <v>1</v>
      </c>
      <c r="AM4112" s="77">
        <f>IF(AND(K4112&gt;Variables!$G$10,K4112&lt;Variables!$G$11),0,1)</f>
        <v>1</v>
      </c>
      <c r="AN4112" s="77">
        <f>IF(H4112&lt;Variables!$G$13,1,0)</f>
        <v>0</v>
      </c>
      <c r="AO4112" s="77">
        <f>IF(R4112&lt;Variables!$G$12,0,1)</f>
        <v>0</v>
      </c>
      <c r="AP4112" s="78">
        <f t="shared" si="131"/>
        <v>1</v>
      </c>
      <c r="AQ4112" s="77">
        <f>IF(V4112&lt;Variables!$G$15,1,0)</f>
        <v>1</v>
      </c>
      <c r="AR4112" s="77">
        <v>0</v>
      </c>
      <c r="AS4112" s="77">
        <v>0</v>
      </c>
      <c r="AT4112" s="77">
        <v>1</v>
      </c>
      <c r="AU4112" s="77">
        <v>0</v>
      </c>
      <c r="BA4112" s="77">
        <v>-2.1800000000000002</v>
      </c>
    </row>
    <row r="4113" spans="3:53" x14ac:dyDescent="0.25">
      <c r="C4113" s="77" t="s">
        <v>537</v>
      </c>
      <c r="D4113" s="77" t="s">
        <v>508</v>
      </c>
      <c r="E4113" s="77">
        <v>0.06</v>
      </c>
      <c r="F4113" s="77">
        <v>7.22</v>
      </c>
      <c r="G4113" s="77">
        <v>6.85</v>
      </c>
      <c r="H4113" s="77">
        <v>-99999</v>
      </c>
      <c r="I4113" s="77">
        <v>-68.569999999999993</v>
      </c>
      <c r="J4113" s="77" t="s">
        <v>75</v>
      </c>
      <c r="K4113" s="77">
        <v>-99999</v>
      </c>
      <c r="L4113" s="77">
        <v>5.7794999999999999E-2</v>
      </c>
      <c r="M4113" s="77">
        <v>-0.16437408080283389</v>
      </c>
      <c r="N4113" s="77">
        <v>5.6936206896551739E-2</v>
      </c>
      <c r="O4113" s="77">
        <v>1.3414892650576631</v>
      </c>
      <c r="P4113" s="77">
        <v>4602000</v>
      </c>
      <c r="Q4113" s="77">
        <v>3533000</v>
      </c>
      <c r="R4113" s="77">
        <v>1.3</v>
      </c>
      <c r="S4113" s="77">
        <v>27.608000000000001</v>
      </c>
      <c r="T4113" s="77">
        <v>6.9640000000000004</v>
      </c>
      <c r="U4113" s="77">
        <v>15.627599999999999</v>
      </c>
      <c r="V4113" s="77">
        <v>-99999</v>
      </c>
      <c r="AC4113" s="77">
        <v>5.7700000000000001E-2</v>
      </c>
      <c r="AD4113" s="77">
        <v>5.3999999999999999E-2</v>
      </c>
      <c r="AH4113" s="77">
        <f>IF(AND(M4113&lt;Variables!$G$6,M4113&gt;Variables!$G$5),0,1)</f>
        <v>1</v>
      </c>
      <c r="AI4113" s="77">
        <f t="shared" si="130"/>
        <v>0</v>
      </c>
      <c r="AJ4113" s="77">
        <f>IF(I4113&gt;Variables!$G$7,0,1)</f>
        <v>1</v>
      </c>
      <c r="AK4113" s="77">
        <f>IF(F4113&gt;Variables!$G$8,0,1)</f>
        <v>1</v>
      </c>
      <c r="AL4113" s="77">
        <f>IF(G4113&gt;Variables!$G$9,0,1)</f>
        <v>1</v>
      </c>
      <c r="AM4113" s="77">
        <f>IF(AND(K4113&gt;Variables!$G$10,K4113&lt;Variables!$G$11),0,1)</f>
        <v>1</v>
      </c>
      <c r="AN4113" s="77">
        <f>IF(H4113&lt;Variables!$G$13,1,0)</f>
        <v>1</v>
      </c>
      <c r="AO4113" s="77">
        <f>IF(R4113&lt;Variables!$G$12,0,1)</f>
        <v>0</v>
      </c>
      <c r="AP4113" s="78">
        <f t="shared" si="131"/>
        <v>1</v>
      </c>
      <c r="AQ4113" s="77">
        <f>IF(V4113&lt;Variables!$G$15,1,0)</f>
        <v>1</v>
      </c>
      <c r="AR4113" s="77">
        <v>0</v>
      </c>
      <c r="AS4113" s="77">
        <v>0</v>
      </c>
      <c r="AT4113" s="77">
        <v>1</v>
      </c>
      <c r="AU4113" s="77">
        <v>0</v>
      </c>
      <c r="BA4113" s="77">
        <v>-2.25</v>
      </c>
    </row>
    <row r="4114" spans="3:53" x14ac:dyDescent="0.25">
      <c r="C4114" s="77" t="s">
        <v>537</v>
      </c>
      <c r="D4114" s="77" t="s">
        <v>501</v>
      </c>
      <c r="E4114" s="77">
        <v>30.16</v>
      </c>
      <c r="F4114" s="77">
        <v>16.11</v>
      </c>
      <c r="G4114" s="77">
        <v>12.51</v>
      </c>
      <c r="H4114" s="77">
        <v>3860</v>
      </c>
      <c r="I4114" s="77">
        <v>5.3999999999999999E-2</v>
      </c>
      <c r="J4114" s="77" t="s">
        <v>75</v>
      </c>
      <c r="K4114" s="77">
        <v>72.05</v>
      </c>
      <c r="L4114" s="77">
        <v>29.70736315789474</v>
      </c>
      <c r="M4114" s="77">
        <v>1.3890052776212241</v>
      </c>
      <c r="N4114" s="77">
        <v>29.170786956521741</v>
      </c>
      <c r="O4114" s="77">
        <v>3.253985039529566</v>
      </c>
      <c r="P4114" s="77">
        <v>317263</v>
      </c>
      <c r="Q4114" s="77">
        <v>245553</v>
      </c>
      <c r="R4114" s="77">
        <v>1.29</v>
      </c>
      <c r="S4114" s="77">
        <v>27.608000000000001</v>
      </c>
      <c r="T4114" s="77">
        <v>6.9640000000000004</v>
      </c>
      <c r="U4114" s="77">
        <v>15.627599999999999</v>
      </c>
      <c r="V4114" s="77">
        <v>2.470871451100817</v>
      </c>
      <c r="AC4114" s="77">
        <v>30.89</v>
      </c>
      <c r="AD4114" s="77">
        <v>28.98</v>
      </c>
      <c r="AH4114" s="77">
        <f>IF(AND(M4114&lt;Variables!$G$6,M4114&gt;Variables!$G$5),0,1)</f>
        <v>1</v>
      </c>
      <c r="AI4114" s="77">
        <f t="shared" si="130"/>
        <v>0</v>
      </c>
      <c r="AJ4114" s="77">
        <f>IF(I4114&gt;Variables!$G$7,0,1)</f>
        <v>1</v>
      </c>
      <c r="AK4114" s="77">
        <f>IF(F4114&gt;Variables!$G$8,0,1)</f>
        <v>0</v>
      </c>
      <c r="AL4114" s="77">
        <f>IF(G4114&gt;Variables!$G$9,0,1)</f>
        <v>0</v>
      </c>
      <c r="AM4114" s="77">
        <f>IF(AND(K4114&gt;Variables!$G$10,K4114&lt;Variables!$G$11),0,1)</f>
        <v>1</v>
      </c>
      <c r="AN4114" s="77">
        <f>IF(H4114&lt;Variables!$G$13,1,0)</f>
        <v>0</v>
      </c>
      <c r="AO4114" s="77">
        <f>IF(R4114&lt;Variables!$G$12,0,1)</f>
        <v>0</v>
      </c>
      <c r="AP4114" s="78">
        <f t="shared" si="131"/>
        <v>1</v>
      </c>
      <c r="AQ4114" s="77">
        <f>IF(V4114&lt;Variables!$G$15,1,0)</f>
        <v>1</v>
      </c>
      <c r="AR4114" s="77">
        <v>1</v>
      </c>
      <c r="AS4114" s="77">
        <v>0</v>
      </c>
      <c r="AT4114" s="77">
        <v>0</v>
      </c>
      <c r="AU4114" s="77">
        <v>0</v>
      </c>
      <c r="BA4114" s="77">
        <v>2</v>
      </c>
    </row>
    <row r="4115" spans="3:53" x14ac:dyDescent="0.25">
      <c r="C4115" s="77" t="s">
        <v>537</v>
      </c>
      <c r="D4115" s="77" t="s">
        <v>83</v>
      </c>
      <c r="E4115" s="77">
        <v>30.95</v>
      </c>
      <c r="F4115" s="77">
        <v>6.65</v>
      </c>
      <c r="G4115" s="77">
        <v>3.14</v>
      </c>
      <c r="H4115" s="77">
        <v>26840</v>
      </c>
      <c r="I4115" s="77">
        <v>38.576999999999998</v>
      </c>
      <c r="J4115" s="77" t="s">
        <v>75</v>
      </c>
      <c r="K4115" s="77">
        <v>61.35</v>
      </c>
      <c r="L4115" s="77">
        <v>30.719135000000001</v>
      </c>
      <c r="M4115" s="77">
        <v>0.55621683357945828</v>
      </c>
      <c r="N4115" s="77">
        <v>30.859179999999999</v>
      </c>
      <c r="O4115" s="77">
        <v>9.9873036159737597E-2</v>
      </c>
      <c r="P4115" s="77">
        <v>7096000</v>
      </c>
      <c r="Q4115" s="77">
        <v>14015000</v>
      </c>
      <c r="R4115" s="77">
        <v>0.51</v>
      </c>
      <c r="S4115" s="77">
        <v>27.608000000000001</v>
      </c>
      <c r="T4115" s="77">
        <v>6.9640000000000004</v>
      </c>
      <c r="U4115" s="77">
        <v>15.627599999999999</v>
      </c>
      <c r="V4115" s="77">
        <v>2.4518922419823999</v>
      </c>
      <c r="AC4115" s="77">
        <v>31.29</v>
      </c>
      <c r="AD4115" s="77">
        <v>30.74</v>
      </c>
      <c r="AH4115" s="77">
        <f>IF(AND(M4115&lt;Variables!$G$6,M4115&gt;Variables!$G$5),0,1)</f>
        <v>1</v>
      </c>
      <c r="AI4115" s="77">
        <f t="shared" si="130"/>
        <v>1</v>
      </c>
      <c r="AJ4115" s="77">
        <f>IF(I4115&gt;Variables!$G$7,0,1)</f>
        <v>1</v>
      </c>
      <c r="AK4115" s="77">
        <f>IF(F4115&gt;Variables!$G$8,0,1)</f>
        <v>1</v>
      </c>
      <c r="AL4115" s="77">
        <f>IF(G4115&gt;Variables!$G$9,0,1)</f>
        <v>1</v>
      </c>
      <c r="AM4115" s="77">
        <f>IF(AND(K4115&gt;Variables!$G$10,K4115&lt;Variables!$G$11),0,1)</f>
        <v>1</v>
      </c>
      <c r="AN4115" s="77">
        <f>IF(H4115&lt;Variables!$G$13,1,0)</f>
        <v>0</v>
      </c>
      <c r="AO4115" s="77">
        <f>IF(R4115&lt;Variables!$G$12,0,1)</f>
        <v>0</v>
      </c>
      <c r="AP4115" s="78">
        <f t="shared" si="131"/>
        <v>1</v>
      </c>
      <c r="AQ4115" s="77">
        <f>IF(V4115&lt;Variables!$G$15,1,0)</f>
        <v>1</v>
      </c>
      <c r="AR4115" s="77">
        <v>0</v>
      </c>
      <c r="AS4115" s="77">
        <v>0</v>
      </c>
      <c r="AT4115" s="77">
        <v>0</v>
      </c>
      <c r="AU4115" s="77">
        <v>1</v>
      </c>
      <c r="BA4115" s="77">
        <v>-0.4</v>
      </c>
    </row>
    <row r="4116" spans="3:53" x14ac:dyDescent="0.25">
      <c r="C4116" s="77" t="s">
        <v>537</v>
      </c>
      <c r="D4116" s="77" t="s">
        <v>488</v>
      </c>
      <c r="E4116" s="77">
        <v>7.34</v>
      </c>
      <c r="F4116" s="77">
        <v>59.02</v>
      </c>
      <c r="G4116" s="77">
        <v>0.14000000000000001</v>
      </c>
      <c r="H4116" s="77">
        <v>125.36</v>
      </c>
      <c r="I4116" s="77">
        <v>14.542999999999999</v>
      </c>
      <c r="J4116" s="77" t="s">
        <v>75</v>
      </c>
      <c r="K4116" s="77">
        <v>51.52</v>
      </c>
      <c r="L4116" s="77">
        <v>7.1680149999999996</v>
      </c>
      <c r="M4116" s="77">
        <v>0.72523564752585168</v>
      </c>
      <c r="N4116" s="77">
        <v>7.2097420000000003</v>
      </c>
      <c r="O4116" s="77">
        <v>0.14227970987033151</v>
      </c>
      <c r="P4116" s="77">
        <v>116530000</v>
      </c>
      <c r="Q4116" s="77">
        <v>525460</v>
      </c>
      <c r="R4116" s="77">
        <v>221.77</v>
      </c>
      <c r="S4116" s="77">
        <v>27.608000000000001</v>
      </c>
      <c r="T4116" s="77">
        <v>6.9640000000000004</v>
      </c>
      <c r="U4116" s="77">
        <v>15.627599999999999</v>
      </c>
      <c r="V4116" s="77">
        <v>2.3607074627282452</v>
      </c>
      <c r="AC4116" s="77">
        <v>7.75</v>
      </c>
      <c r="AD4116" s="77">
        <v>6.1517999999999997</v>
      </c>
      <c r="AH4116" s="77">
        <f>IF(AND(M4116&lt;Variables!$G$6,M4116&gt;Variables!$G$5),0,1)</f>
        <v>1</v>
      </c>
      <c r="AI4116" s="77">
        <f t="shared" si="130"/>
        <v>1</v>
      </c>
      <c r="AJ4116" s="77">
        <f>IF(I4116&gt;Variables!$G$7,0,1)</f>
        <v>1</v>
      </c>
      <c r="AK4116" s="77">
        <f>IF(F4116&gt;Variables!$G$8,0,1)</f>
        <v>0</v>
      </c>
      <c r="AL4116" s="77">
        <f>IF(G4116&gt;Variables!$G$9,0,1)</f>
        <v>1</v>
      </c>
      <c r="AM4116" s="77">
        <f>IF(AND(K4116&gt;Variables!$G$10,K4116&lt;Variables!$G$11),0,1)</f>
        <v>1</v>
      </c>
      <c r="AN4116" s="77">
        <f>IF(H4116&lt;Variables!$G$13,1,0)</f>
        <v>1</v>
      </c>
      <c r="AO4116" s="77">
        <f>IF(R4116&lt;Variables!$G$12,0,1)</f>
        <v>1</v>
      </c>
      <c r="AP4116" s="78">
        <f t="shared" si="131"/>
        <v>1</v>
      </c>
      <c r="AQ4116" s="77">
        <f>IF(V4116&lt;Variables!$G$15,1,0)</f>
        <v>1</v>
      </c>
      <c r="AR4116" s="77">
        <v>0</v>
      </c>
      <c r="AS4116" s="77">
        <v>0</v>
      </c>
      <c r="AT4116" s="77">
        <v>1</v>
      </c>
      <c r="AU4116" s="77">
        <v>0</v>
      </c>
      <c r="BA4116" s="77">
        <v>-2.25</v>
      </c>
    </row>
    <row r="4117" spans="3:53" x14ac:dyDescent="0.25">
      <c r="C4117" s="77" t="s">
        <v>537</v>
      </c>
      <c r="D4117" s="77" t="s">
        <v>517</v>
      </c>
      <c r="E4117" s="77">
        <v>3.86</v>
      </c>
      <c r="F4117" s="77">
        <v>34.1</v>
      </c>
      <c r="G4117" s="77">
        <v>-0.46</v>
      </c>
      <c r="H4117" s="77">
        <v>-99999</v>
      </c>
      <c r="I4117" s="77">
        <v>0.875</v>
      </c>
      <c r="J4117" s="77" t="s">
        <v>74</v>
      </c>
      <c r="K4117" s="77">
        <v>-99999</v>
      </c>
      <c r="L4117" s="77">
        <v>-99999</v>
      </c>
      <c r="M4117" s="77">
        <v>-99999</v>
      </c>
      <c r="N4117" s="77">
        <v>-99999</v>
      </c>
      <c r="O4117" s="77">
        <v>-99999</v>
      </c>
      <c r="P4117" s="77">
        <v>40000</v>
      </c>
      <c r="Q4117" s="77">
        <v>0</v>
      </c>
      <c r="R4117" s="77">
        <v>1</v>
      </c>
      <c r="S4117" s="77">
        <v>27.608000000000001</v>
      </c>
      <c r="T4117" s="77">
        <v>6.9640000000000004</v>
      </c>
      <c r="U4117" s="77">
        <v>15.627599999999999</v>
      </c>
      <c r="V4117" s="77">
        <v>-99999</v>
      </c>
      <c r="AC4117" s="77">
        <v>-99999</v>
      </c>
      <c r="AD4117" s="77">
        <v>-99999</v>
      </c>
      <c r="AH4117" s="77">
        <f>IF(AND(M4117&lt;Variables!$G$6,M4117&gt;Variables!$G$5),0,1)</f>
        <v>1</v>
      </c>
      <c r="AI4117" s="77">
        <f t="shared" si="130"/>
        <v>1</v>
      </c>
      <c r="AJ4117" s="77">
        <f>IF(I4117&gt;Variables!$G$7,0,1)</f>
        <v>1</v>
      </c>
      <c r="AK4117" s="77">
        <f>IF(F4117&gt;Variables!$G$8,0,1)</f>
        <v>0</v>
      </c>
      <c r="AL4117" s="77">
        <f>IF(G4117&gt;Variables!$G$9,0,1)</f>
        <v>1</v>
      </c>
      <c r="AM4117" s="77">
        <f>IF(AND(K4117&gt;Variables!$G$10,K4117&lt;Variables!$G$11),0,1)</f>
        <v>1</v>
      </c>
      <c r="AN4117" s="77">
        <f>IF(H4117&lt;Variables!$G$13,1,0)</f>
        <v>1</v>
      </c>
      <c r="AO4117" s="77">
        <f>IF(R4117&lt;Variables!$G$12,0,1)</f>
        <v>0</v>
      </c>
      <c r="AP4117" s="78">
        <f t="shared" si="131"/>
        <v>0</v>
      </c>
      <c r="AQ4117" s="77">
        <f>IF(V4117&lt;Variables!$G$15,1,0)</f>
        <v>1</v>
      </c>
      <c r="AR4117" s="77">
        <v>0</v>
      </c>
      <c r="AS4117" s="77">
        <v>0</v>
      </c>
      <c r="AT4117" s="77">
        <v>0</v>
      </c>
      <c r="AU4117" s="77">
        <v>0</v>
      </c>
      <c r="BA4117" s="77">
        <v>0</v>
      </c>
    </row>
    <row r="4118" spans="3:53" x14ac:dyDescent="0.25">
      <c r="C4118" s="77" t="s">
        <v>537</v>
      </c>
      <c r="D4118" s="77" t="s">
        <v>524</v>
      </c>
      <c r="E4118" s="77">
        <v>8.4</v>
      </c>
      <c r="F4118" s="77">
        <v>41.71</v>
      </c>
      <c r="G4118" s="77">
        <v>38.92</v>
      </c>
      <c r="H4118" s="77">
        <v>208.66</v>
      </c>
      <c r="I4118" s="77">
        <v>-8.2829999999999995</v>
      </c>
      <c r="J4118" s="77" t="s">
        <v>75</v>
      </c>
      <c r="K4118" s="77">
        <v>50.17</v>
      </c>
      <c r="L4118" s="77">
        <v>8.5909500000000012</v>
      </c>
      <c r="M4118" s="77">
        <v>-1.5242784558168809</v>
      </c>
      <c r="N4118" s="77">
        <v>8.3109020000000005</v>
      </c>
      <c r="O4118" s="77">
        <v>1.794005030982202</v>
      </c>
      <c r="P4118" s="77">
        <v>69990000</v>
      </c>
      <c r="Q4118" s="77">
        <v>18770000</v>
      </c>
      <c r="R4118" s="77">
        <v>3.73</v>
      </c>
      <c r="S4118" s="77">
        <v>27.608000000000001</v>
      </c>
      <c r="T4118" s="77">
        <v>6.9640000000000004</v>
      </c>
      <c r="U4118" s="77">
        <v>15.627599999999999</v>
      </c>
      <c r="V4118" s="77">
        <v>2.4091407996019072</v>
      </c>
      <c r="AC4118" s="77">
        <v>8.57</v>
      </c>
      <c r="AD4118" s="77">
        <v>7.22</v>
      </c>
      <c r="AH4118" s="77">
        <f>IF(AND(M4118&lt;Variables!$G$6,M4118&gt;Variables!$G$5),0,1)</f>
        <v>0</v>
      </c>
      <c r="AI4118" s="77">
        <f t="shared" si="130"/>
        <v>0</v>
      </c>
      <c r="AJ4118" s="77">
        <f>IF(I4118&gt;Variables!$G$7,0,1)</f>
        <v>1</v>
      </c>
      <c r="AK4118" s="77">
        <f>IF(F4118&gt;Variables!$G$8,0,1)</f>
        <v>0</v>
      </c>
      <c r="AL4118" s="77">
        <f>IF(G4118&gt;Variables!$G$9,0,1)</f>
        <v>0</v>
      </c>
      <c r="AM4118" s="77">
        <f>IF(AND(K4118&gt;Variables!$G$10,K4118&lt;Variables!$G$11),0,1)</f>
        <v>1</v>
      </c>
      <c r="AN4118" s="77">
        <f>IF(H4118&lt;Variables!$G$13,1,0)</f>
        <v>1</v>
      </c>
      <c r="AO4118" s="77">
        <f>IF(R4118&lt;Variables!$G$12,0,1)</f>
        <v>1</v>
      </c>
      <c r="AP4118" s="78">
        <f t="shared" si="131"/>
        <v>1</v>
      </c>
      <c r="AQ4118" s="77">
        <f>IF(V4118&lt;Variables!$G$15,1,0)</f>
        <v>1</v>
      </c>
      <c r="AR4118" s="77">
        <v>1</v>
      </c>
      <c r="AS4118" s="77">
        <v>0</v>
      </c>
      <c r="AT4118" s="77">
        <v>0</v>
      </c>
      <c r="AU4118" s="77">
        <v>0</v>
      </c>
      <c r="BA4118" s="77">
        <v>2</v>
      </c>
    </row>
    <row r="4119" spans="3:53" x14ac:dyDescent="0.25">
      <c r="C4119" s="77" t="s">
        <v>537</v>
      </c>
      <c r="D4119" s="77" t="s">
        <v>507</v>
      </c>
      <c r="E4119" s="77">
        <v>26.27</v>
      </c>
      <c r="F4119" s="77">
        <v>9.01</v>
      </c>
      <c r="G4119" s="77">
        <v>8.1300000000000008</v>
      </c>
      <c r="H4119" s="77">
        <v>3900</v>
      </c>
      <c r="I4119" s="77">
        <v>239.48599999999999</v>
      </c>
      <c r="J4119" s="77" t="s">
        <v>75</v>
      </c>
      <c r="K4119" s="77">
        <v>61.52</v>
      </c>
      <c r="L4119" s="77">
        <v>25.8889</v>
      </c>
      <c r="M4119" s="77">
        <v>1.2016733040028731</v>
      </c>
      <c r="N4119" s="77">
        <v>26.102813999999999</v>
      </c>
      <c r="O4119" s="77">
        <v>0.37232001116813351</v>
      </c>
      <c r="P4119" s="77">
        <v>5725000</v>
      </c>
      <c r="Q4119" s="77">
        <v>9769000</v>
      </c>
      <c r="R4119" s="77">
        <v>0.59</v>
      </c>
      <c r="S4119" s="77">
        <v>27.608000000000001</v>
      </c>
      <c r="T4119" s="77">
        <v>6.9640000000000004</v>
      </c>
      <c r="U4119" s="77">
        <v>15.627599999999999</v>
      </c>
      <c r="V4119" s="77">
        <v>2.4151243116733432</v>
      </c>
      <c r="AC4119" s="77">
        <v>26.84</v>
      </c>
      <c r="AD4119" s="77">
        <v>25.76</v>
      </c>
      <c r="AH4119" s="77">
        <f>IF(AND(M4119&lt;Variables!$G$6,M4119&gt;Variables!$G$5),0,1)</f>
        <v>1</v>
      </c>
      <c r="AI4119" s="77">
        <f t="shared" si="130"/>
        <v>1</v>
      </c>
      <c r="AJ4119" s="77">
        <f>IF(I4119&gt;Variables!$G$7,0,1)</f>
        <v>0</v>
      </c>
      <c r="AK4119" s="77">
        <f>IF(F4119&gt;Variables!$G$8,0,1)</f>
        <v>0</v>
      </c>
      <c r="AL4119" s="77">
        <f>IF(G4119&gt;Variables!$G$9,0,1)</f>
        <v>1</v>
      </c>
      <c r="AM4119" s="77">
        <f>IF(AND(K4119&gt;Variables!$G$10,K4119&lt;Variables!$G$11),0,1)</f>
        <v>1</v>
      </c>
      <c r="AN4119" s="77">
        <f>IF(H4119&lt;Variables!$G$13,1,0)</f>
        <v>0</v>
      </c>
      <c r="AO4119" s="77">
        <f>IF(R4119&lt;Variables!$G$12,0,1)</f>
        <v>0</v>
      </c>
      <c r="AP4119" s="78">
        <f t="shared" si="131"/>
        <v>1</v>
      </c>
      <c r="AQ4119" s="77">
        <f>IF(V4119&lt;Variables!$G$15,1,0)</f>
        <v>1</v>
      </c>
      <c r="AR4119" s="77">
        <v>1</v>
      </c>
      <c r="AS4119" s="77">
        <v>0</v>
      </c>
      <c r="AT4119" s="77">
        <v>0</v>
      </c>
      <c r="AU4119" s="77">
        <v>0</v>
      </c>
      <c r="BA4119" s="77">
        <v>0.24</v>
      </c>
    </row>
    <row r="4120" spans="3:53" x14ac:dyDescent="0.25">
      <c r="C4120" s="77" t="s">
        <v>537</v>
      </c>
      <c r="D4120" s="77" t="s">
        <v>502</v>
      </c>
      <c r="E4120" s="77">
        <v>17.309999999999999</v>
      </c>
      <c r="F4120" s="77">
        <v>32.299999999999997</v>
      </c>
      <c r="G4120" s="77">
        <v>27.39</v>
      </c>
      <c r="H4120" s="77">
        <v>512.29999999999995</v>
      </c>
      <c r="I4120" s="77">
        <v>302.29599999999999</v>
      </c>
      <c r="J4120" s="77" t="s">
        <v>75</v>
      </c>
      <c r="K4120" s="77">
        <v>57.65</v>
      </c>
      <c r="L4120" s="77">
        <v>17.318100000000001</v>
      </c>
      <c r="M4120" s="77">
        <v>1.512290609246977</v>
      </c>
      <c r="N4120" s="77">
        <v>16.437889999999999</v>
      </c>
      <c r="O4120" s="77">
        <v>6.9480328679654084</v>
      </c>
      <c r="P4120" s="77">
        <v>4690000</v>
      </c>
      <c r="Q4120" s="77">
        <v>311380</v>
      </c>
      <c r="R4120" s="77">
        <v>15.06</v>
      </c>
      <c r="S4120" s="77">
        <v>27.608000000000001</v>
      </c>
      <c r="T4120" s="77">
        <v>6.9640000000000004</v>
      </c>
      <c r="U4120" s="77">
        <v>15.627599999999999</v>
      </c>
      <c r="V4120" s="77">
        <v>2.3735231052713628</v>
      </c>
      <c r="AC4120" s="77">
        <v>17.599900000000002</v>
      </c>
      <c r="AD4120" s="77">
        <v>15.39</v>
      </c>
      <c r="AH4120" s="77">
        <f>IF(AND(M4120&lt;Variables!$G$6,M4120&gt;Variables!$G$5),0,1)</f>
        <v>1</v>
      </c>
      <c r="AI4120" s="77">
        <f t="shared" si="130"/>
        <v>0</v>
      </c>
      <c r="AJ4120" s="77">
        <f>IF(I4120&gt;Variables!$G$7,0,1)</f>
        <v>0</v>
      </c>
      <c r="AK4120" s="77">
        <f>IF(F4120&gt;Variables!$G$8,0,1)</f>
        <v>0</v>
      </c>
      <c r="AL4120" s="77">
        <f>IF(G4120&gt;Variables!$G$9,0,1)</f>
        <v>0</v>
      </c>
      <c r="AM4120" s="77">
        <f>IF(AND(K4120&gt;Variables!$G$10,K4120&lt;Variables!$G$11),0,1)</f>
        <v>1</v>
      </c>
      <c r="AN4120" s="77">
        <f>IF(H4120&lt;Variables!$G$13,1,0)</f>
        <v>1</v>
      </c>
      <c r="AO4120" s="77">
        <f>IF(R4120&lt;Variables!$G$12,0,1)</f>
        <v>1</v>
      </c>
      <c r="AP4120" s="78">
        <f t="shared" si="131"/>
        <v>1</v>
      </c>
      <c r="AQ4120" s="77">
        <f>IF(V4120&lt;Variables!$G$15,1,0)</f>
        <v>1</v>
      </c>
      <c r="AR4120" s="77">
        <v>0</v>
      </c>
      <c r="AS4120" s="77">
        <v>0</v>
      </c>
      <c r="AT4120" s="77">
        <v>1</v>
      </c>
      <c r="AU4120" s="77">
        <v>0</v>
      </c>
      <c r="BA4120" s="77">
        <v>-2.25</v>
      </c>
    </row>
    <row r="4121" spans="3:53" x14ac:dyDescent="0.25">
      <c r="C4121" s="77" t="s">
        <v>537</v>
      </c>
      <c r="D4121" s="77" t="s">
        <v>506</v>
      </c>
      <c r="E4121" s="77">
        <v>3.19</v>
      </c>
      <c r="F4121" s="77">
        <v>6.64</v>
      </c>
      <c r="G4121" s="77">
        <v>1.45</v>
      </c>
      <c r="H4121" s="77">
        <v>-99999</v>
      </c>
      <c r="I4121" s="77">
        <v>2.4E-2</v>
      </c>
      <c r="J4121" s="77" t="s">
        <v>75</v>
      </c>
      <c r="K4121" s="77">
        <v>57.73</v>
      </c>
      <c r="L4121" s="77">
        <v>3.1675</v>
      </c>
      <c r="M4121" s="77">
        <v>-0.39463299131807977</v>
      </c>
      <c r="N4121" s="77">
        <v>3.1887500000000002</v>
      </c>
      <c r="O4121" s="77">
        <v>-1.0584084672677501</v>
      </c>
      <c r="P4121" s="77">
        <v>20123</v>
      </c>
      <c r="Q4121" s="77">
        <v>12929</v>
      </c>
      <c r="R4121" s="77">
        <v>1.56</v>
      </c>
      <c r="S4121" s="77">
        <v>27.608000000000001</v>
      </c>
      <c r="T4121" s="77">
        <v>6.9640000000000004</v>
      </c>
      <c r="U4121" s="77">
        <v>15.627599999999999</v>
      </c>
      <c r="V4121" s="77">
        <v>2.4661531393843732</v>
      </c>
      <c r="AC4121" s="77">
        <v>3.2</v>
      </c>
      <c r="AD4121" s="77">
        <v>3.1749999999999998</v>
      </c>
      <c r="AH4121" s="77">
        <f>IF(AND(M4121&lt;Variables!$G$6,M4121&gt;Variables!$G$5),0,1)</f>
        <v>1</v>
      </c>
      <c r="AI4121" s="77">
        <f t="shared" si="130"/>
        <v>1</v>
      </c>
      <c r="AJ4121" s="77">
        <f>IF(I4121&gt;Variables!$G$7,0,1)</f>
        <v>1</v>
      </c>
      <c r="AK4121" s="77">
        <f>IF(F4121&gt;Variables!$G$8,0,1)</f>
        <v>1</v>
      </c>
      <c r="AL4121" s="77">
        <f>IF(G4121&gt;Variables!$G$9,0,1)</f>
        <v>1</v>
      </c>
      <c r="AM4121" s="77">
        <f>IF(AND(K4121&gt;Variables!$G$10,K4121&lt;Variables!$G$11),0,1)</f>
        <v>1</v>
      </c>
      <c r="AN4121" s="77">
        <f>IF(H4121&lt;Variables!$G$13,1,0)</f>
        <v>1</v>
      </c>
      <c r="AO4121" s="77">
        <f>IF(R4121&lt;Variables!$G$12,0,1)</f>
        <v>0</v>
      </c>
      <c r="AP4121" s="78">
        <f t="shared" si="131"/>
        <v>1</v>
      </c>
      <c r="AQ4121" s="77">
        <f>IF(V4121&lt;Variables!$G$15,1,0)</f>
        <v>1</v>
      </c>
      <c r="AR4121" s="77">
        <v>0</v>
      </c>
      <c r="AS4121" s="77">
        <v>0</v>
      </c>
      <c r="AT4121" s="77">
        <v>0</v>
      </c>
      <c r="AU4121" s="77">
        <v>0</v>
      </c>
      <c r="BA4121" s="77">
        <v>0</v>
      </c>
    </row>
    <row r="4122" spans="3:53" x14ac:dyDescent="0.25">
      <c r="C4122" s="77" t="s">
        <v>537</v>
      </c>
      <c r="D4122" s="77" t="s">
        <v>530</v>
      </c>
      <c r="E4122" s="77">
        <v>52.61</v>
      </c>
      <c r="F4122" s="77">
        <v>9.27</v>
      </c>
      <c r="G4122" s="77">
        <v>0.28999999999999998</v>
      </c>
      <c r="H4122" s="77">
        <v>-99999</v>
      </c>
      <c r="I4122" s="77">
        <v>52.503999999999998</v>
      </c>
      <c r="J4122" s="77" t="s">
        <v>75</v>
      </c>
      <c r="K4122" s="77">
        <v>-99999</v>
      </c>
      <c r="L4122" s="77">
        <v>-99999</v>
      </c>
      <c r="M4122" s="77">
        <v>-99999</v>
      </c>
      <c r="N4122" s="77">
        <v>52.517499999999998</v>
      </c>
      <c r="O4122" s="77">
        <v>-0.1285285857095167</v>
      </c>
      <c r="P4122" s="77">
        <v>15311</v>
      </c>
      <c r="Q4122" s="77">
        <v>1670</v>
      </c>
      <c r="R4122" s="77">
        <v>9.17</v>
      </c>
      <c r="S4122" s="77">
        <v>27.608000000000001</v>
      </c>
      <c r="T4122" s="77">
        <v>6.9640000000000004</v>
      </c>
      <c r="U4122" s="77">
        <v>15.627599999999999</v>
      </c>
      <c r="V4122" s="77">
        <v>-99999</v>
      </c>
      <c r="AC4122" s="77">
        <v>52.45</v>
      </c>
      <c r="AD4122" s="77">
        <v>52.45</v>
      </c>
      <c r="AH4122" s="77">
        <f>IF(AND(M4122&lt;Variables!$G$6,M4122&gt;Variables!$G$5),0,1)</f>
        <v>1</v>
      </c>
      <c r="AI4122" s="77">
        <f t="shared" si="130"/>
        <v>1</v>
      </c>
      <c r="AJ4122" s="77">
        <f>IF(I4122&gt;Variables!$G$7,0,1)</f>
        <v>0</v>
      </c>
      <c r="AK4122" s="77">
        <f>IF(F4122&gt;Variables!$G$8,0,1)</f>
        <v>0</v>
      </c>
      <c r="AL4122" s="77">
        <f>IF(G4122&gt;Variables!$G$9,0,1)</f>
        <v>1</v>
      </c>
      <c r="AM4122" s="77">
        <f>IF(AND(K4122&gt;Variables!$G$10,K4122&lt;Variables!$G$11),0,1)</f>
        <v>1</v>
      </c>
      <c r="AN4122" s="77">
        <f>IF(H4122&lt;Variables!$G$13,1,0)</f>
        <v>1</v>
      </c>
      <c r="AO4122" s="77">
        <f>IF(R4122&lt;Variables!$G$12,0,1)</f>
        <v>1</v>
      </c>
      <c r="AP4122" s="78">
        <f t="shared" si="131"/>
        <v>1</v>
      </c>
      <c r="AQ4122" s="77">
        <f>IF(V4122&lt;Variables!$G$15,1,0)</f>
        <v>1</v>
      </c>
      <c r="AR4122" s="77">
        <v>0</v>
      </c>
      <c r="AS4122" s="77">
        <v>0</v>
      </c>
      <c r="AT4122" s="77">
        <v>0</v>
      </c>
      <c r="AU4122" s="77">
        <v>0</v>
      </c>
      <c r="BA4122" s="77">
        <v>0</v>
      </c>
    </row>
    <row r="4123" spans="3:53" x14ac:dyDescent="0.25">
      <c r="C4123" s="77" t="s">
        <v>537</v>
      </c>
      <c r="D4123" s="77" t="s">
        <v>512</v>
      </c>
      <c r="E4123" s="77">
        <v>32.549999999999997</v>
      </c>
      <c r="F4123" s="77">
        <v>19.420000000000002</v>
      </c>
      <c r="G4123" s="77">
        <v>12.92</v>
      </c>
      <c r="H4123" s="77">
        <v>1140</v>
      </c>
      <c r="I4123" s="77">
        <v>1600.768</v>
      </c>
      <c r="J4123" s="77" t="s">
        <v>75</v>
      </c>
      <c r="K4123" s="77">
        <v>66.260000000000005</v>
      </c>
      <c r="L4123" s="77">
        <v>32.048965000000003</v>
      </c>
      <c r="M4123" s="77">
        <v>1.1889151490539689</v>
      </c>
      <c r="N4123" s="77">
        <v>31.737210204081631</v>
      </c>
      <c r="O4123" s="77">
        <v>2.1828944367305199</v>
      </c>
      <c r="P4123" s="77">
        <v>307240</v>
      </c>
      <c r="Q4123" s="77">
        <v>282830</v>
      </c>
      <c r="R4123" s="77">
        <v>1.0900000000000001</v>
      </c>
      <c r="S4123" s="77">
        <v>27.608000000000001</v>
      </c>
      <c r="T4123" s="77">
        <v>6.9640000000000004</v>
      </c>
      <c r="U4123" s="77">
        <v>15.627599999999999</v>
      </c>
      <c r="V4123" s="77">
        <v>2.4487116823099888</v>
      </c>
      <c r="AC4123" s="77">
        <v>32.82</v>
      </c>
      <c r="AD4123" s="77">
        <v>28.9</v>
      </c>
      <c r="AH4123" s="77">
        <f>IF(AND(M4123&lt;Variables!$G$6,M4123&gt;Variables!$G$5),0,1)</f>
        <v>1</v>
      </c>
      <c r="AI4123" s="77">
        <f t="shared" si="130"/>
        <v>0</v>
      </c>
      <c r="AJ4123" s="77">
        <f>IF(I4123&gt;Variables!$G$7,0,1)</f>
        <v>0</v>
      </c>
      <c r="AK4123" s="77">
        <f>IF(F4123&gt;Variables!$G$8,0,1)</f>
        <v>0</v>
      </c>
      <c r="AL4123" s="77">
        <f>IF(G4123&gt;Variables!$G$9,0,1)</f>
        <v>0</v>
      </c>
      <c r="AM4123" s="77">
        <f>IF(AND(K4123&gt;Variables!$G$10,K4123&lt;Variables!$G$11),0,1)</f>
        <v>0</v>
      </c>
      <c r="AN4123" s="77">
        <f>IF(H4123&lt;Variables!$G$13,1,0)</f>
        <v>1</v>
      </c>
      <c r="AO4123" s="77">
        <f>IF(R4123&lt;Variables!$G$12,0,1)</f>
        <v>0</v>
      </c>
      <c r="AP4123" s="78">
        <f t="shared" si="131"/>
        <v>1</v>
      </c>
      <c r="AQ4123" s="77">
        <f>IF(V4123&lt;Variables!$G$15,1,0)</f>
        <v>1</v>
      </c>
      <c r="AR4123" s="77">
        <v>0</v>
      </c>
      <c r="AS4123" s="77">
        <v>0</v>
      </c>
      <c r="AT4123" s="77">
        <v>1</v>
      </c>
      <c r="AU4123" s="77">
        <v>0</v>
      </c>
      <c r="BA4123" s="77">
        <v>-2.25</v>
      </c>
    </row>
    <row r="4124" spans="3:53" x14ac:dyDescent="0.25">
      <c r="C4124" s="77" t="s">
        <v>537</v>
      </c>
      <c r="D4124" s="77" t="s">
        <v>123</v>
      </c>
      <c r="E4124" s="77">
        <v>13.31</v>
      </c>
      <c r="F4124" s="77">
        <v>6.49</v>
      </c>
      <c r="G4124" s="77">
        <v>-4.7</v>
      </c>
      <c r="H4124" s="77">
        <v>5380</v>
      </c>
      <c r="I4124" s="77">
        <v>221.54900000000001</v>
      </c>
      <c r="J4124" s="77" t="s">
        <v>75</v>
      </c>
      <c r="K4124" s="77">
        <v>42.37</v>
      </c>
      <c r="L4124" s="77">
        <v>13.310995</v>
      </c>
      <c r="M4124" s="77">
        <v>-0.1201638194590277</v>
      </c>
      <c r="N4124" s="77">
        <v>13.502604</v>
      </c>
      <c r="O4124" s="77">
        <v>-1.537510838650072</v>
      </c>
      <c r="P4124" s="77">
        <v>91936000</v>
      </c>
      <c r="Q4124" s="77">
        <v>51236000</v>
      </c>
      <c r="R4124" s="77">
        <v>1.79</v>
      </c>
      <c r="S4124" s="77">
        <v>27.608000000000001</v>
      </c>
      <c r="T4124" s="77">
        <v>6.9640000000000004</v>
      </c>
      <c r="U4124" s="77">
        <v>15.627599999999999</v>
      </c>
      <c r="V4124" s="77">
        <v>2.2884295966720751</v>
      </c>
      <c r="AC4124" s="77">
        <v>14.18</v>
      </c>
      <c r="AD4124" s="77">
        <v>13.25</v>
      </c>
      <c r="AH4124" s="77">
        <f>IF(AND(M4124&lt;Variables!$G$6,M4124&gt;Variables!$G$5),0,1)</f>
        <v>1</v>
      </c>
      <c r="AI4124" s="77">
        <f t="shared" si="130"/>
        <v>1</v>
      </c>
      <c r="AJ4124" s="77">
        <f>IF(I4124&gt;Variables!$G$7,0,1)</f>
        <v>0</v>
      </c>
      <c r="AK4124" s="77">
        <f>IF(F4124&gt;Variables!$G$8,0,1)</f>
        <v>1</v>
      </c>
      <c r="AL4124" s="77">
        <f>IF(G4124&gt;Variables!$G$9,0,1)</f>
        <v>1</v>
      </c>
      <c r="AM4124" s="77">
        <f>IF(AND(K4124&gt;Variables!$G$10,K4124&lt;Variables!$G$11),0,1)</f>
        <v>1</v>
      </c>
      <c r="AN4124" s="77">
        <f>IF(H4124&lt;Variables!$G$13,1,0)</f>
        <v>0</v>
      </c>
      <c r="AO4124" s="77">
        <f>IF(R4124&lt;Variables!$G$12,0,1)</f>
        <v>0</v>
      </c>
      <c r="AP4124" s="78">
        <f t="shared" si="131"/>
        <v>1</v>
      </c>
      <c r="AQ4124" s="77">
        <f>IF(V4124&lt;Variables!$G$15,1,0)</f>
        <v>1</v>
      </c>
      <c r="AR4124" s="77">
        <v>1</v>
      </c>
      <c r="AS4124" s="77">
        <v>0</v>
      </c>
      <c r="AT4124" s="77">
        <v>0</v>
      </c>
      <c r="AU4124" s="77">
        <v>0</v>
      </c>
      <c r="BA4124" s="77">
        <v>2</v>
      </c>
    </row>
    <row r="4125" spans="3:53" x14ac:dyDescent="0.25">
      <c r="C4125" s="77" t="s">
        <v>537</v>
      </c>
      <c r="D4125" s="77" t="s">
        <v>201</v>
      </c>
      <c r="E4125" s="77">
        <v>43.38</v>
      </c>
      <c r="F4125" s="77">
        <v>7.19</v>
      </c>
      <c r="G4125" s="77">
        <v>6.79</v>
      </c>
      <c r="H4125" s="77">
        <v>-99999</v>
      </c>
      <c r="I4125" s="77">
        <v>2866.1419999999998</v>
      </c>
      <c r="J4125" s="77" t="s">
        <v>75</v>
      </c>
      <c r="K4125" s="77">
        <v>49.45</v>
      </c>
      <c r="L4125" s="77">
        <v>43.321361538461538</v>
      </c>
      <c r="M4125" s="77">
        <v>-0.16472598258063029</v>
      </c>
      <c r="N4125" s="77">
        <v>43.292272972972967</v>
      </c>
      <c r="O4125" s="77">
        <v>-9.7645538268144344E-2</v>
      </c>
      <c r="P4125" s="77">
        <v>292464</v>
      </c>
      <c r="Q4125" s="77">
        <v>2055000</v>
      </c>
      <c r="R4125" s="77">
        <v>0.14000000000000001</v>
      </c>
      <c r="S4125" s="77">
        <v>27.608000000000001</v>
      </c>
      <c r="T4125" s="77">
        <v>6.9640000000000004</v>
      </c>
      <c r="U4125" s="77">
        <v>15.627599999999999</v>
      </c>
      <c r="V4125" s="77">
        <v>2.365323224796366</v>
      </c>
      <c r="AC4125" s="77">
        <v>45.98</v>
      </c>
      <c r="AD4125" s="77">
        <v>42.885300000000001</v>
      </c>
      <c r="AH4125" s="77">
        <f>IF(AND(M4125&lt;Variables!$G$6,M4125&gt;Variables!$G$5),0,1)</f>
        <v>1</v>
      </c>
      <c r="AI4125" s="77">
        <f t="shared" si="130"/>
        <v>0</v>
      </c>
      <c r="AJ4125" s="77">
        <f>IF(I4125&gt;Variables!$G$7,0,1)</f>
        <v>0</v>
      </c>
      <c r="AK4125" s="77">
        <f>IF(F4125&gt;Variables!$G$8,0,1)</f>
        <v>1</v>
      </c>
      <c r="AL4125" s="77">
        <f>IF(G4125&gt;Variables!$G$9,0,1)</f>
        <v>1</v>
      </c>
      <c r="AM4125" s="77">
        <f>IF(AND(K4125&gt;Variables!$G$10,K4125&lt;Variables!$G$11),0,1)</f>
        <v>1</v>
      </c>
      <c r="AN4125" s="77">
        <f>IF(H4125&lt;Variables!$G$13,1,0)</f>
        <v>1</v>
      </c>
      <c r="AO4125" s="77">
        <f>IF(R4125&lt;Variables!$G$12,0,1)</f>
        <v>0</v>
      </c>
      <c r="AP4125" s="78">
        <f t="shared" si="131"/>
        <v>1</v>
      </c>
      <c r="AQ4125" s="77">
        <f>IF(V4125&lt;Variables!$G$15,1,0)</f>
        <v>1</v>
      </c>
      <c r="AR4125" s="77">
        <v>1</v>
      </c>
      <c r="AS4125" s="77">
        <v>0</v>
      </c>
      <c r="AT4125" s="77">
        <v>0</v>
      </c>
      <c r="AU4125" s="77">
        <v>0</v>
      </c>
      <c r="BA4125" s="77">
        <v>0.76</v>
      </c>
    </row>
    <row r="4126" spans="3:53" x14ac:dyDescent="0.25">
      <c r="C4126" s="77" t="s">
        <v>537</v>
      </c>
      <c r="D4126" s="77" t="s">
        <v>85</v>
      </c>
      <c r="E4126" s="77">
        <v>4.5</v>
      </c>
      <c r="F4126" s="77">
        <v>6.55</v>
      </c>
      <c r="G4126" s="77">
        <v>5.16</v>
      </c>
      <c r="H4126" s="77">
        <v>2590</v>
      </c>
      <c r="I4126" s="77">
        <v>145.31</v>
      </c>
      <c r="J4126" s="77" t="s">
        <v>74</v>
      </c>
      <c r="K4126" s="77">
        <v>71.36</v>
      </c>
      <c r="L4126" s="77">
        <v>4.42774</v>
      </c>
      <c r="M4126" s="77">
        <v>1.1802861053268801</v>
      </c>
      <c r="N4126" s="77">
        <v>4.4308919999999992</v>
      </c>
      <c r="O4126" s="77">
        <v>1.10830956836685</v>
      </c>
      <c r="P4126" s="77">
        <v>14939000</v>
      </c>
      <c r="Q4126" s="77">
        <v>18883000</v>
      </c>
      <c r="R4126" s="77">
        <v>0.79</v>
      </c>
      <c r="S4126" s="77">
        <v>27.608000000000001</v>
      </c>
      <c r="T4126" s="77">
        <v>6.9640000000000004</v>
      </c>
      <c r="U4126" s="77">
        <v>15.627599999999999</v>
      </c>
      <c r="V4126" s="77">
        <v>2.4847930496876498</v>
      </c>
      <c r="AC4126" s="77">
        <v>4.5</v>
      </c>
      <c r="AD4126" s="77">
        <v>4.3</v>
      </c>
      <c r="AH4126" s="77">
        <f>IF(AND(M4126&lt;Variables!$G$6,M4126&gt;Variables!$G$5),0,1)</f>
        <v>1</v>
      </c>
      <c r="AI4126" s="77">
        <f t="shared" si="130"/>
        <v>1</v>
      </c>
      <c r="AJ4126" s="77">
        <f>IF(I4126&gt;Variables!$G$7,0,1)</f>
        <v>0</v>
      </c>
      <c r="AK4126" s="77">
        <f>IF(F4126&gt;Variables!$G$8,0,1)</f>
        <v>1</v>
      </c>
      <c r="AL4126" s="77">
        <f>IF(G4126&gt;Variables!$G$9,0,1)</f>
        <v>1</v>
      </c>
      <c r="AM4126" s="77">
        <f>IF(AND(K4126&gt;Variables!$G$10,K4126&lt;Variables!$G$11),0,1)</f>
        <v>1</v>
      </c>
      <c r="AN4126" s="77">
        <f>IF(H4126&lt;Variables!$G$13,1,0)</f>
        <v>0</v>
      </c>
      <c r="AO4126" s="77">
        <f>IF(R4126&lt;Variables!$G$12,0,1)</f>
        <v>0</v>
      </c>
      <c r="AP4126" s="78">
        <f t="shared" si="131"/>
        <v>0</v>
      </c>
      <c r="AQ4126" s="77">
        <f>IF(V4126&lt;Variables!$G$15,1,0)</f>
        <v>1</v>
      </c>
      <c r="AR4126" s="77">
        <v>0</v>
      </c>
      <c r="AS4126" s="77">
        <v>1</v>
      </c>
      <c r="AT4126" s="77">
        <v>0</v>
      </c>
      <c r="AU4126" s="77">
        <v>0</v>
      </c>
      <c r="BA4126" s="77">
        <v>-0.36</v>
      </c>
    </row>
    <row r="4127" spans="3:53" x14ac:dyDescent="0.25">
      <c r="C4127" s="77" t="s">
        <v>537</v>
      </c>
      <c r="D4127" s="77" t="s">
        <v>492</v>
      </c>
      <c r="E4127" s="77">
        <v>11.1</v>
      </c>
      <c r="F4127" s="77">
        <v>7.15</v>
      </c>
      <c r="G4127" s="77">
        <v>1.28</v>
      </c>
      <c r="H4127" s="77">
        <v>2000</v>
      </c>
      <c r="I4127" s="77">
        <v>542.66899999999998</v>
      </c>
      <c r="J4127" s="77" t="s">
        <v>74</v>
      </c>
      <c r="K4127" s="77">
        <v>57.36</v>
      </c>
      <c r="L4127" s="77">
        <v>11.062609999999999</v>
      </c>
      <c r="M4127" s="77">
        <v>0.33798533980679302</v>
      </c>
      <c r="N4127" s="77">
        <v>11.081184</v>
      </c>
      <c r="O4127" s="77">
        <v>0.16980134974745731</v>
      </c>
      <c r="P4127" s="77">
        <v>836208</v>
      </c>
      <c r="Q4127" s="77">
        <v>1997000</v>
      </c>
      <c r="R4127" s="77">
        <v>0.42</v>
      </c>
      <c r="S4127" s="77">
        <v>27.608000000000001</v>
      </c>
      <c r="T4127" s="77">
        <v>6.9640000000000004</v>
      </c>
      <c r="U4127" s="77">
        <v>15.627599999999999</v>
      </c>
      <c r="V4127" s="77">
        <v>2.4272778729373981</v>
      </c>
      <c r="AC4127" s="77">
        <v>11.1</v>
      </c>
      <c r="AD4127" s="77">
        <v>10.62</v>
      </c>
      <c r="AH4127" s="77">
        <f>IF(AND(M4127&lt;Variables!$G$6,M4127&gt;Variables!$G$5),0,1)</f>
        <v>1</v>
      </c>
      <c r="AI4127" s="77">
        <f t="shared" si="130"/>
        <v>1</v>
      </c>
      <c r="AJ4127" s="77">
        <f>IF(I4127&gt;Variables!$G$7,0,1)</f>
        <v>0</v>
      </c>
      <c r="AK4127" s="77">
        <f>IF(F4127&gt;Variables!$G$8,0,1)</f>
        <v>1</v>
      </c>
      <c r="AL4127" s="77">
        <f>IF(G4127&gt;Variables!$G$9,0,1)</f>
        <v>1</v>
      </c>
      <c r="AM4127" s="77">
        <f>IF(AND(K4127&gt;Variables!$G$10,K4127&lt;Variables!$G$11),0,1)</f>
        <v>1</v>
      </c>
      <c r="AN4127" s="77">
        <f>IF(H4127&lt;Variables!$G$13,1,0)</f>
        <v>0</v>
      </c>
      <c r="AO4127" s="77">
        <f>IF(R4127&lt;Variables!$G$12,0,1)</f>
        <v>0</v>
      </c>
      <c r="AP4127" s="78">
        <f t="shared" si="131"/>
        <v>0</v>
      </c>
      <c r="AQ4127" s="77">
        <f>IF(V4127&lt;Variables!$G$15,1,0)</f>
        <v>1</v>
      </c>
      <c r="AR4127" s="77">
        <v>0</v>
      </c>
      <c r="AS4127" s="77">
        <v>0</v>
      </c>
      <c r="AT4127" s="77">
        <v>1</v>
      </c>
      <c r="AU4127" s="77">
        <v>0</v>
      </c>
      <c r="BA4127" s="77">
        <v>-1.81</v>
      </c>
    </row>
    <row r="4128" spans="3:53" x14ac:dyDescent="0.25">
      <c r="C4128" s="77" t="s">
        <v>537</v>
      </c>
      <c r="D4128" s="77" t="s">
        <v>493</v>
      </c>
      <c r="E4128" s="77">
        <v>24.92</v>
      </c>
      <c r="F4128" s="77">
        <v>7.91</v>
      </c>
      <c r="G4128" s="77">
        <v>5.24</v>
      </c>
      <c r="H4128" s="77">
        <v>2730</v>
      </c>
      <c r="I4128" s="77">
        <v>197.761</v>
      </c>
      <c r="J4128" s="77" t="s">
        <v>74</v>
      </c>
      <c r="K4128" s="77">
        <v>48.6</v>
      </c>
      <c r="L4128" s="77">
        <v>24.893630000000002</v>
      </c>
      <c r="M4128" s="77">
        <v>2.5588875547682001E-2</v>
      </c>
      <c r="N4128" s="77">
        <v>24.987373999999999</v>
      </c>
      <c r="O4128" s="77">
        <v>-0.34967259864922379</v>
      </c>
      <c r="P4128" s="77">
        <v>1640000</v>
      </c>
      <c r="Q4128" s="77">
        <v>3584000</v>
      </c>
      <c r="R4128" s="77">
        <v>0.46</v>
      </c>
      <c r="S4128" s="77">
        <v>27.608000000000001</v>
      </c>
      <c r="T4128" s="77">
        <v>6.9640000000000004</v>
      </c>
      <c r="U4128" s="77">
        <v>15.627599999999999</v>
      </c>
      <c r="V4128" s="77">
        <v>2.3519341501773749</v>
      </c>
      <c r="AC4128" s="77">
        <v>25.19</v>
      </c>
      <c r="AD4128" s="77">
        <v>24.18</v>
      </c>
      <c r="AH4128" s="77">
        <f>IF(AND(M4128&lt;Variables!$G$6,M4128&gt;Variables!$G$5),0,1)</f>
        <v>1</v>
      </c>
      <c r="AI4128" s="77">
        <f t="shared" si="130"/>
        <v>1</v>
      </c>
      <c r="AJ4128" s="77">
        <f>IF(I4128&gt;Variables!$G$7,0,1)</f>
        <v>0</v>
      </c>
      <c r="AK4128" s="77">
        <f>IF(F4128&gt;Variables!$G$8,0,1)</f>
        <v>1</v>
      </c>
      <c r="AL4128" s="77">
        <f>IF(G4128&gt;Variables!$G$9,0,1)</f>
        <v>1</v>
      </c>
      <c r="AM4128" s="77">
        <f>IF(AND(K4128&gt;Variables!$G$10,K4128&lt;Variables!$G$11),0,1)</f>
        <v>1</v>
      </c>
      <c r="AN4128" s="77">
        <f>IF(H4128&lt;Variables!$G$13,1,0)</f>
        <v>0</v>
      </c>
      <c r="AO4128" s="77">
        <f>IF(R4128&lt;Variables!$G$12,0,1)</f>
        <v>0</v>
      </c>
      <c r="AP4128" s="78">
        <f t="shared" si="131"/>
        <v>0</v>
      </c>
      <c r="AQ4128" s="77">
        <f>IF(V4128&lt;Variables!$G$15,1,0)</f>
        <v>1</v>
      </c>
      <c r="AR4128" s="77">
        <v>0</v>
      </c>
      <c r="AS4128" s="77">
        <v>1</v>
      </c>
      <c r="AT4128" s="77">
        <v>0</v>
      </c>
      <c r="AU4128" s="77">
        <v>0</v>
      </c>
      <c r="BA4128" s="77">
        <v>0.73</v>
      </c>
    </row>
    <row r="4129" spans="3:53" x14ac:dyDescent="0.25">
      <c r="C4129" s="77" t="s">
        <v>537</v>
      </c>
      <c r="D4129" s="77" t="s">
        <v>491</v>
      </c>
      <c r="E4129" s="77">
        <v>14.03</v>
      </c>
      <c r="F4129" s="77">
        <v>6.46</v>
      </c>
      <c r="G4129" s="77">
        <v>-0.45</v>
      </c>
      <c r="H4129" s="77">
        <v>12130</v>
      </c>
      <c r="I4129" s="77">
        <v>93.012</v>
      </c>
      <c r="J4129" s="77" t="s">
        <v>74</v>
      </c>
      <c r="K4129" s="77">
        <v>45.87</v>
      </c>
      <c r="L4129" s="77">
        <v>13.952</v>
      </c>
      <c r="M4129" s="77">
        <v>-3.9420871559630283E-2</v>
      </c>
      <c r="N4129" s="77">
        <v>13.988752380952381</v>
      </c>
      <c r="O4129" s="77">
        <v>-0.30204538476149401</v>
      </c>
      <c r="P4129" s="77">
        <v>49977</v>
      </c>
      <c r="Q4129" s="77">
        <v>162862</v>
      </c>
      <c r="R4129" s="77">
        <v>0.31</v>
      </c>
      <c r="S4129" s="77">
        <v>27.608000000000001</v>
      </c>
      <c r="T4129" s="77">
        <v>6.9640000000000004</v>
      </c>
      <c r="U4129" s="77">
        <v>15.627599999999999</v>
      </c>
      <c r="V4129" s="77">
        <v>2.3247679525802751</v>
      </c>
      <c r="AC4129" s="77">
        <v>13.99</v>
      </c>
      <c r="AD4129" s="77">
        <v>13.86</v>
      </c>
      <c r="AH4129" s="77">
        <f>IF(AND(M4129&lt;Variables!$G$6,M4129&gt;Variables!$G$5),0,1)</f>
        <v>1</v>
      </c>
      <c r="AI4129" s="77">
        <f t="shared" si="130"/>
        <v>1</v>
      </c>
      <c r="AJ4129" s="77">
        <f>IF(I4129&gt;Variables!$G$7,0,1)</f>
        <v>0</v>
      </c>
      <c r="AK4129" s="77">
        <f>IF(F4129&gt;Variables!$G$8,0,1)</f>
        <v>1</v>
      </c>
      <c r="AL4129" s="77">
        <f>IF(G4129&gt;Variables!$G$9,0,1)</f>
        <v>1</v>
      </c>
      <c r="AM4129" s="77">
        <f>IF(AND(K4129&gt;Variables!$G$10,K4129&lt;Variables!$G$11),0,1)</f>
        <v>1</v>
      </c>
      <c r="AN4129" s="77">
        <f>IF(H4129&lt;Variables!$G$13,1,0)</f>
        <v>0</v>
      </c>
      <c r="AO4129" s="77">
        <f>IF(R4129&lt;Variables!$G$12,0,1)</f>
        <v>0</v>
      </c>
      <c r="AP4129" s="78">
        <f t="shared" si="131"/>
        <v>0</v>
      </c>
      <c r="AQ4129" s="77">
        <f>IF(V4129&lt;Variables!$G$15,1,0)</f>
        <v>1</v>
      </c>
      <c r="AR4129" s="77">
        <v>0</v>
      </c>
      <c r="AS4129" s="77">
        <v>0</v>
      </c>
      <c r="AT4129" s="77">
        <v>0</v>
      </c>
      <c r="AU4129" s="77">
        <v>1</v>
      </c>
      <c r="BA4129" s="77">
        <v>-1.1599999999999999</v>
      </c>
    </row>
    <row r="4130" spans="3:53" x14ac:dyDescent="0.25">
      <c r="C4130" s="77" t="s">
        <v>537</v>
      </c>
      <c r="D4130" s="77" t="s">
        <v>451</v>
      </c>
      <c r="E4130" s="77">
        <v>23.38</v>
      </c>
      <c r="F4130" s="77">
        <v>8.85</v>
      </c>
      <c r="G4130" s="77">
        <v>6.78</v>
      </c>
      <c r="H4130" s="77">
        <v>12530</v>
      </c>
      <c r="I4130" s="77">
        <v>15.021000000000001</v>
      </c>
      <c r="J4130" s="77" t="s">
        <v>74</v>
      </c>
      <c r="K4130" s="77">
        <v>43.14</v>
      </c>
      <c r="L4130" s="77">
        <v>23.475774999999999</v>
      </c>
      <c r="M4130" s="77">
        <v>-0.42927230304430303</v>
      </c>
      <c r="N4130" s="77">
        <v>23.415876000000001</v>
      </c>
      <c r="O4130" s="77">
        <v>-0.17456532482490619</v>
      </c>
      <c r="P4130" s="77">
        <v>641052</v>
      </c>
      <c r="Q4130" s="77">
        <v>1175000</v>
      </c>
      <c r="R4130" s="77">
        <v>0.55000000000000004</v>
      </c>
      <c r="S4130" s="77">
        <v>27.608000000000001</v>
      </c>
      <c r="T4130" s="77">
        <v>6.9640000000000004</v>
      </c>
      <c r="U4130" s="77">
        <v>15.627599999999999</v>
      </c>
      <c r="V4130" s="77">
        <v>2.2985868743783748</v>
      </c>
      <c r="AC4130" s="77">
        <v>23.7</v>
      </c>
      <c r="AD4130" s="77">
        <v>23.22</v>
      </c>
      <c r="AH4130" s="77">
        <f>IF(AND(M4130&lt;Variables!$G$6,M4130&gt;Variables!$G$5),0,1)</f>
        <v>1</v>
      </c>
      <c r="AI4130" s="77">
        <f t="shared" si="130"/>
        <v>0</v>
      </c>
      <c r="AJ4130" s="77">
        <f>IF(I4130&gt;Variables!$G$7,0,1)</f>
        <v>1</v>
      </c>
      <c r="AK4130" s="77">
        <f>IF(F4130&gt;Variables!$G$8,0,1)</f>
        <v>1</v>
      </c>
      <c r="AL4130" s="77">
        <f>IF(G4130&gt;Variables!$G$9,0,1)</f>
        <v>1</v>
      </c>
      <c r="AM4130" s="77">
        <f>IF(AND(K4130&gt;Variables!$G$10,K4130&lt;Variables!$G$11),0,1)</f>
        <v>1</v>
      </c>
      <c r="AN4130" s="77">
        <f>IF(H4130&lt;Variables!$G$13,1,0)</f>
        <v>0</v>
      </c>
      <c r="AO4130" s="77">
        <f>IF(R4130&lt;Variables!$G$12,0,1)</f>
        <v>0</v>
      </c>
      <c r="AP4130" s="78">
        <f t="shared" si="131"/>
        <v>0</v>
      </c>
      <c r="AQ4130" s="77">
        <f>IF(V4130&lt;Variables!$G$15,1,0)</f>
        <v>1</v>
      </c>
      <c r="AR4130" s="77">
        <v>0</v>
      </c>
      <c r="AS4130" s="77">
        <v>0</v>
      </c>
      <c r="AT4130" s="77">
        <v>0</v>
      </c>
      <c r="AU4130" s="77">
        <v>1</v>
      </c>
      <c r="BA4130" s="77">
        <v>0.02</v>
      </c>
    </row>
    <row r="4131" spans="3:53" x14ac:dyDescent="0.25">
      <c r="C4131" s="77" t="s">
        <v>537</v>
      </c>
      <c r="D4131" s="77" t="s">
        <v>388</v>
      </c>
      <c r="E4131" s="77">
        <v>18.47</v>
      </c>
      <c r="F4131" s="77">
        <v>13.42</v>
      </c>
      <c r="G4131" s="77">
        <v>8.8800000000000008</v>
      </c>
      <c r="H4131" s="77">
        <v>323.14</v>
      </c>
      <c r="I4131" s="77">
        <v>78675.921000000002</v>
      </c>
      <c r="J4131" s="77" t="s">
        <v>74</v>
      </c>
      <c r="K4131" s="77">
        <v>36.549999999999997</v>
      </c>
      <c r="L4131" s="77">
        <v>18.720504999999999</v>
      </c>
      <c r="M4131" s="77">
        <v>-1.712053173779237</v>
      </c>
      <c r="N4131" s="77">
        <v>18.690066000000002</v>
      </c>
      <c r="O4131" s="77">
        <v>-1.5519795382209971</v>
      </c>
      <c r="P4131" s="77">
        <v>8170000</v>
      </c>
      <c r="Q4131" s="77">
        <v>3470000</v>
      </c>
      <c r="R4131" s="77">
        <v>2.35</v>
      </c>
      <c r="S4131" s="77">
        <v>27.608000000000001</v>
      </c>
      <c r="T4131" s="77">
        <v>6.9640000000000004</v>
      </c>
      <c r="U4131" s="77">
        <v>15.627599999999999</v>
      </c>
      <c r="V4131" s="77">
        <v>2.2056690738572491</v>
      </c>
      <c r="AC4131" s="77">
        <v>22.68</v>
      </c>
      <c r="AD4131" s="77">
        <v>18.2</v>
      </c>
      <c r="AH4131" s="77">
        <f>IF(AND(M4131&lt;Variables!$G$6,M4131&gt;Variables!$G$5),0,1)</f>
        <v>0</v>
      </c>
      <c r="AI4131" s="77">
        <f t="shared" si="130"/>
        <v>0</v>
      </c>
      <c r="AJ4131" s="77">
        <f>IF(I4131&gt;Variables!$G$7,0,1)</f>
        <v>0</v>
      </c>
      <c r="AK4131" s="77">
        <f>IF(F4131&gt;Variables!$G$8,0,1)</f>
        <v>0</v>
      </c>
      <c r="AL4131" s="77">
        <f>IF(G4131&gt;Variables!$G$9,0,1)</f>
        <v>1</v>
      </c>
      <c r="AM4131" s="77">
        <f>IF(AND(K4131&gt;Variables!$G$10,K4131&lt;Variables!$G$11),0,1)</f>
        <v>1</v>
      </c>
      <c r="AN4131" s="77">
        <f>IF(H4131&lt;Variables!$G$13,1,0)</f>
        <v>1</v>
      </c>
      <c r="AO4131" s="77">
        <f>IF(R4131&lt;Variables!$G$12,0,1)</f>
        <v>1</v>
      </c>
      <c r="AP4131" s="78">
        <f t="shared" si="131"/>
        <v>0</v>
      </c>
      <c r="AQ4131" s="77">
        <f>IF(V4131&lt;Variables!$G$15,1,0)</f>
        <v>1</v>
      </c>
      <c r="AR4131" s="77">
        <v>1</v>
      </c>
      <c r="AS4131" s="77">
        <v>0</v>
      </c>
      <c r="AT4131" s="77">
        <v>0</v>
      </c>
      <c r="AU4131" s="77">
        <v>0</v>
      </c>
      <c r="BA4131" s="77">
        <v>2.2999999999999998</v>
      </c>
    </row>
    <row r="4132" spans="3:53" x14ac:dyDescent="0.25">
      <c r="C4132" s="77" t="s">
        <v>537</v>
      </c>
      <c r="D4132" s="77" t="s">
        <v>497</v>
      </c>
      <c r="E4132" s="77">
        <v>5.25</v>
      </c>
      <c r="F4132" s="77">
        <v>25.98</v>
      </c>
      <c r="G4132" s="77">
        <v>23.67</v>
      </c>
      <c r="H4132" s="77">
        <v>41.09</v>
      </c>
      <c r="I4132" s="77">
        <v>-14.109</v>
      </c>
      <c r="J4132" s="77" t="s">
        <v>74</v>
      </c>
      <c r="K4132" s="77">
        <v>58.34</v>
      </c>
      <c r="L4132" s="77">
        <v>5.1740684210526311</v>
      </c>
      <c r="M4132" s="77">
        <v>1.583503971729479</v>
      </c>
      <c r="N4132" s="77">
        <v>5.1355918367346938</v>
      </c>
      <c r="O4132" s="77">
        <v>2.344582028580064</v>
      </c>
      <c r="P4132" s="77">
        <v>2720000</v>
      </c>
      <c r="Q4132" s="77">
        <v>49940</v>
      </c>
      <c r="R4132" s="77">
        <v>54.47</v>
      </c>
      <c r="S4132" s="77">
        <v>27.608000000000001</v>
      </c>
      <c r="T4132" s="77">
        <v>6.9640000000000004</v>
      </c>
      <c r="U4132" s="77">
        <v>15.627599999999999</v>
      </c>
      <c r="V4132" s="77">
        <v>2.3740911467522752</v>
      </c>
      <c r="AC4132" s="77">
        <v>5.73</v>
      </c>
      <c r="AD4132" s="77">
        <v>4.8099999999999996</v>
      </c>
      <c r="AH4132" s="77">
        <f>IF(AND(M4132&lt;Variables!$G$6,M4132&gt;Variables!$G$5),0,1)</f>
        <v>1</v>
      </c>
      <c r="AI4132" s="77">
        <f t="shared" si="130"/>
        <v>0</v>
      </c>
      <c r="AJ4132" s="77">
        <f>IF(I4132&gt;Variables!$G$7,0,1)</f>
        <v>1</v>
      </c>
      <c r="AK4132" s="77">
        <f>IF(F4132&gt;Variables!$G$8,0,1)</f>
        <v>0</v>
      </c>
      <c r="AL4132" s="77">
        <f>IF(G4132&gt;Variables!$G$9,0,1)</f>
        <v>0</v>
      </c>
      <c r="AM4132" s="77">
        <f>IF(AND(K4132&gt;Variables!$G$10,K4132&lt;Variables!$G$11),0,1)</f>
        <v>1</v>
      </c>
      <c r="AN4132" s="77">
        <f>IF(H4132&lt;Variables!$G$13,1,0)</f>
        <v>1</v>
      </c>
      <c r="AO4132" s="77">
        <f>IF(R4132&lt;Variables!$G$12,0,1)</f>
        <v>1</v>
      </c>
      <c r="AP4132" s="78">
        <f t="shared" si="131"/>
        <v>0</v>
      </c>
      <c r="AQ4132" s="77">
        <f>IF(V4132&lt;Variables!$G$15,1,0)</f>
        <v>1</v>
      </c>
      <c r="AR4132" s="77">
        <v>1</v>
      </c>
      <c r="AS4132" s="77">
        <v>0</v>
      </c>
      <c r="AT4132" s="77">
        <v>0</v>
      </c>
      <c r="AU4132" s="77">
        <v>0</v>
      </c>
      <c r="BA4132" s="77">
        <v>2</v>
      </c>
    </row>
    <row r="4133" spans="3:53" x14ac:dyDescent="0.25">
      <c r="C4133" s="77" t="s">
        <v>537</v>
      </c>
      <c r="D4133" s="77" t="s">
        <v>500</v>
      </c>
      <c r="E4133" s="77">
        <v>1.34</v>
      </c>
      <c r="F4133" s="77">
        <v>16.239999999999998</v>
      </c>
      <c r="G4133" s="77">
        <v>-3.62</v>
      </c>
      <c r="H4133" s="77">
        <v>30.7</v>
      </c>
      <c r="I4133" s="77">
        <v>-4.673</v>
      </c>
      <c r="J4133" s="77" t="s">
        <v>74</v>
      </c>
      <c r="K4133" s="77">
        <v>50.55</v>
      </c>
      <c r="L4133" s="77">
        <v>1.3473550000000001</v>
      </c>
      <c r="M4133" s="77">
        <v>0.86428595284836796</v>
      </c>
      <c r="N4133" s="77">
        <v>1.367742</v>
      </c>
      <c r="O4133" s="77">
        <v>-0.63915563022849387</v>
      </c>
      <c r="P4133" s="77">
        <v>48890000</v>
      </c>
      <c r="Q4133" s="77">
        <v>545280</v>
      </c>
      <c r="R4133" s="77">
        <v>89.66</v>
      </c>
      <c r="S4133" s="77">
        <v>27.608000000000001</v>
      </c>
      <c r="T4133" s="77">
        <v>6.9640000000000004</v>
      </c>
      <c r="U4133" s="77">
        <v>15.627599999999999</v>
      </c>
      <c r="V4133" s="77">
        <v>2.3488537334184381</v>
      </c>
      <c r="AC4133" s="77">
        <v>1.36</v>
      </c>
      <c r="AD4133" s="77">
        <v>1.22</v>
      </c>
      <c r="AH4133" s="77">
        <f>IF(AND(M4133&lt;Variables!$G$6,M4133&gt;Variables!$G$5),0,1)</f>
        <v>1</v>
      </c>
      <c r="AI4133" s="77">
        <f t="shared" si="130"/>
        <v>1</v>
      </c>
      <c r="AJ4133" s="77">
        <f>IF(I4133&gt;Variables!$G$7,0,1)</f>
        <v>1</v>
      </c>
      <c r="AK4133" s="77">
        <f>IF(F4133&gt;Variables!$G$8,0,1)</f>
        <v>0</v>
      </c>
      <c r="AL4133" s="77">
        <f>IF(G4133&gt;Variables!$G$9,0,1)</f>
        <v>1</v>
      </c>
      <c r="AM4133" s="77">
        <f>IF(AND(K4133&gt;Variables!$G$10,K4133&lt;Variables!$G$11),0,1)</f>
        <v>1</v>
      </c>
      <c r="AN4133" s="77">
        <f>IF(H4133&lt;Variables!$G$13,1,0)</f>
        <v>1</v>
      </c>
      <c r="AO4133" s="77">
        <f>IF(R4133&lt;Variables!$G$12,0,1)</f>
        <v>1</v>
      </c>
      <c r="AP4133" s="78">
        <f t="shared" si="131"/>
        <v>0</v>
      </c>
      <c r="AQ4133" s="77">
        <f>IF(V4133&lt;Variables!$G$15,1,0)</f>
        <v>1</v>
      </c>
      <c r="AR4133" s="77">
        <v>0</v>
      </c>
      <c r="AS4133" s="77">
        <v>0</v>
      </c>
      <c r="AT4133" s="77">
        <v>1</v>
      </c>
      <c r="AU4133" s="77">
        <v>0</v>
      </c>
      <c r="BA4133" s="77">
        <v>-2.25</v>
      </c>
    </row>
    <row r="4134" spans="3:53" x14ac:dyDescent="0.25">
      <c r="C4134" s="77" t="s">
        <v>537</v>
      </c>
      <c r="D4134" s="77" t="s">
        <v>489</v>
      </c>
      <c r="E4134" s="77">
        <v>27.68</v>
      </c>
      <c r="F4134" s="77">
        <v>7.78</v>
      </c>
      <c r="G4134" s="77">
        <v>6.75</v>
      </c>
      <c r="H4134" s="77">
        <v>3040</v>
      </c>
      <c r="I4134" s="77">
        <v>6.391</v>
      </c>
      <c r="J4134" s="77" t="s">
        <v>74</v>
      </c>
      <c r="K4134" s="77">
        <v>54.43</v>
      </c>
      <c r="L4134" s="77">
        <v>27.571784999999998</v>
      </c>
      <c r="M4134" s="77">
        <v>0.13860183517317071</v>
      </c>
      <c r="N4134" s="77">
        <v>27.551875510204081</v>
      </c>
      <c r="O4134" s="77">
        <v>0.21096382267839389</v>
      </c>
      <c r="P4134" s="77">
        <v>891219</v>
      </c>
      <c r="Q4134" s="77">
        <v>1247000</v>
      </c>
      <c r="R4134" s="77">
        <v>0.71</v>
      </c>
      <c r="S4134" s="77">
        <v>27.608000000000001</v>
      </c>
      <c r="T4134" s="77">
        <v>6.9640000000000004</v>
      </c>
      <c r="U4134" s="77">
        <v>15.627599999999999</v>
      </c>
      <c r="V4134" s="77">
        <v>2.407517902582585</v>
      </c>
      <c r="AC4134" s="77">
        <v>27.88</v>
      </c>
      <c r="AD4134" s="77">
        <v>27.055</v>
      </c>
      <c r="AH4134" s="77">
        <f>IF(AND(M4134&lt;Variables!$G$6,M4134&gt;Variables!$G$5),0,1)</f>
        <v>1</v>
      </c>
      <c r="AI4134" s="77">
        <f t="shared" si="130"/>
        <v>0</v>
      </c>
      <c r="AJ4134" s="77">
        <f>IF(I4134&gt;Variables!$G$7,0,1)</f>
        <v>1</v>
      </c>
      <c r="AK4134" s="77">
        <f>IF(F4134&gt;Variables!$G$8,0,1)</f>
        <v>1</v>
      </c>
      <c r="AL4134" s="77">
        <f>IF(G4134&gt;Variables!$G$9,0,1)</f>
        <v>1</v>
      </c>
      <c r="AM4134" s="77">
        <f>IF(AND(K4134&gt;Variables!$G$10,K4134&lt;Variables!$G$11),0,1)</f>
        <v>1</v>
      </c>
      <c r="AN4134" s="77">
        <f>IF(H4134&lt;Variables!$G$13,1,0)</f>
        <v>0</v>
      </c>
      <c r="AO4134" s="77">
        <f>IF(R4134&lt;Variables!$G$12,0,1)</f>
        <v>0</v>
      </c>
      <c r="AP4134" s="78">
        <f t="shared" si="131"/>
        <v>0</v>
      </c>
      <c r="AQ4134" s="77">
        <f>IF(V4134&lt;Variables!$G$15,1,0)</f>
        <v>1</v>
      </c>
      <c r="AR4134" s="77">
        <v>0</v>
      </c>
      <c r="AS4134" s="77">
        <v>0</v>
      </c>
      <c r="AT4134" s="77">
        <v>0</v>
      </c>
      <c r="AU4134" s="77">
        <v>1</v>
      </c>
      <c r="BA4134" s="77">
        <v>-0.39</v>
      </c>
    </row>
    <row r="4135" spans="3:53" x14ac:dyDescent="0.25">
      <c r="C4135" s="77" t="s">
        <v>537</v>
      </c>
      <c r="D4135" s="77" t="s">
        <v>525</v>
      </c>
      <c r="E4135" s="77">
        <v>1.64</v>
      </c>
      <c r="F4135" s="77">
        <v>17.78</v>
      </c>
      <c r="G4135" s="77">
        <v>18.239999999999998</v>
      </c>
      <c r="H4135" s="77">
        <v>550.02</v>
      </c>
      <c r="I4135" s="77">
        <v>-16.690000000000001</v>
      </c>
      <c r="J4135" s="77" t="s">
        <v>74</v>
      </c>
      <c r="K4135" s="77">
        <v>68.78</v>
      </c>
      <c r="L4135" s="77">
        <v>1.56504</v>
      </c>
      <c r="M4135" s="77">
        <v>3.5053417165056282</v>
      </c>
      <c r="N4135" s="77">
        <v>1.561212</v>
      </c>
      <c r="O4135" s="77">
        <v>3.75913072664056</v>
      </c>
      <c r="P4135" s="77">
        <v>14840000</v>
      </c>
      <c r="Q4135" s="77">
        <v>3050000</v>
      </c>
      <c r="R4135" s="77">
        <v>4.87</v>
      </c>
      <c r="S4135" s="77">
        <v>27.608000000000001</v>
      </c>
      <c r="T4135" s="77">
        <v>6.9640000000000004</v>
      </c>
      <c r="U4135" s="77">
        <v>15.627599999999999</v>
      </c>
      <c r="V4135" s="77">
        <v>2.2803039586157561</v>
      </c>
      <c r="AC4135" s="77">
        <v>1.9</v>
      </c>
      <c r="AD4135" s="77">
        <v>1.56</v>
      </c>
      <c r="AH4135" s="77">
        <f>IF(AND(M4135&lt;Variables!$G$6,M4135&gt;Variables!$G$5),0,1)</f>
        <v>1</v>
      </c>
      <c r="AI4135" s="77">
        <f t="shared" si="130"/>
        <v>0</v>
      </c>
      <c r="AJ4135" s="77">
        <f>IF(I4135&gt;Variables!$G$7,0,1)</f>
        <v>1</v>
      </c>
      <c r="AK4135" s="77">
        <f>IF(F4135&gt;Variables!$G$8,0,1)</f>
        <v>0</v>
      </c>
      <c r="AL4135" s="77">
        <f>IF(G4135&gt;Variables!$G$9,0,1)</f>
        <v>0</v>
      </c>
      <c r="AM4135" s="77">
        <f>IF(AND(K4135&gt;Variables!$G$10,K4135&lt;Variables!$G$11),0,1)</f>
        <v>0</v>
      </c>
      <c r="AN4135" s="77">
        <f>IF(H4135&lt;Variables!$G$13,1,0)</f>
        <v>1</v>
      </c>
      <c r="AO4135" s="77">
        <f>IF(R4135&lt;Variables!$G$12,0,1)</f>
        <v>1</v>
      </c>
      <c r="AP4135" s="78">
        <f t="shared" si="131"/>
        <v>0</v>
      </c>
      <c r="AQ4135" s="77">
        <f>IF(V4135&lt;Variables!$G$15,1,0)</f>
        <v>1</v>
      </c>
      <c r="AR4135" s="77">
        <v>1</v>
      </c>
      <c r="AS4135" s="77">
        <v>0</v>
      </c>
      <c r="AT4135" s="77">
        <v>0</v>
      </c>
      <c r="AU4135" s="77">
        <v>0</v>
      </c>
      <c r="BA4135" s="77">
        <v>2</v>
      </c>
    </row>
    <row r="4136" spans="3:53" x14ac:dyDescent="0.25">
      <c r="C4136" s="77" t="s">
        <v>538</v>
      </c>
      <c r="D4136" s="77" t="s">
        <v>492</v>
      </c>
      <c r="E4136" s="77">
        <v>11.06</v>
      </c>
      <c r="F4136" s="77">
        <v>6.71</v>
      </c>
      <c r="G4136" s="77">
        <v>0.64</v>
      </c>
      <c r="H4136" s="77">
        <v>2000</v>
      </c>
      <c r="I4136" s="77">
        <v>541.13300000000004</v>
      </c>
      <c r="J4136" s="77" t="s">
        <v>74</v>
      </c>
      <c r="K4136" s="77">
        <v>40</v>
      </c>
      <c r="L4136" s="77">
        <v>11.07361</v>
      </c>
      <c r="M4136" s="77">
        <v>-0.39381917911142827</v>
      </c>
      <c r="N4136" s="77">
        <v>11.068578</v>
      </c>
      <c r="O4136" s="77">
        <v>-0.34853618956290111</v>
      </c>
      <c r="P4136" s="77">
        <v>846866</v>
      </c>
      <c r="Q4136" s="77">
        <v>1997000</v>
      </c>
      <c r="R4136" s="77">
        <v>0.42</v>
      </c>
      <c r="S4136" s="77">
        <v>27.504000000000001</v>
      </c>
      <c r="T4136" s="77">
        <v>7.0409999999999986</v>
      </c>
      <c r="U4136" s="77">
        <v>15.570399999999999</v>
      </c>
      <c r="V4136" s="77">
        <v>2.2622658007641592</v>
      </c>
      <c r="AC4136" s="77">
        <v>11.045</v>
      </c>
      <c r="AD4136" s="77">
        <v>10.62</v>
      </c>
      <c r="AH4136" s="77">
        <f>IF(AND(M4136&lt;Variables!$G$6,M4136&gt;Variables!$G$5),0,1)</f>
        <v>1</v>
      </c>
      <c r="AI4136" s="77">
        <f t="shared" si="130"/>
        <v>0</v>
      </c>
      <c r="AJ4136" s="77">
        <f>IF(I4136&gt;Variables!$G$7,0,1)</f>
        <v>0</v>
      </c>
      <c r="AK4136" s="77">
        <f>IF(F4136&gt;Variables!$G$8,0,1)</f>
        <v>1</v>
      </c>
      <c r="AL4136" s="77">
        <f>IF(G4136&gt;Variables!$G$9,0,1)</f>
        <v>1</v>
      </c>
      <c r="AM4136" s="77">
        <f>IF(AND(K4136&gt;Variables!$G$10,K4136&lt;Variables!$G$11),0,1)</f>
        <v>1</v>
      </c>
      <c r="AN4136" s="77">
        <f>IF(H4136&lt;Variables!$G$13,1,0)</f>
        <v>0</v>
      </c>
      <c r="AO4136" s="77">
        <f>IF(R4136&lt;Variables!$G$12,0,1)</f>
        <v>0</v>
      </c>
      <c r="AP4136" s="78">
        <f t="shared" si="131"/>
        <v>0</v>
      </c>
      <c r="AQ4136" s="77">
        <f>IF(V4136&lt;Variables!$G$15,1,0)</f>
        <v>1</v>
      </c>
      <c r="AR4136" s="77">
        <v>0</v>
      </c>
      <c r="AS4136" s="77">
        <v>0</v>
      </c>
      <c r="AT4136" s="77">
        <v>0</v>
      </c>
      <c r="AU4136" s="77">
        <v>1</v>
      </c>
      <c r="BA4136" s="77">
        <v>-1.24</v>
      </c>
    </row>
    <row r="4137" spans="3:53" x14ac:dyDescent="0.25">
      <c r="C4137" s="77" t="s">
        <v>538</v>
      </c>
      <c r="D4137" s="77" t="s">
        <v>83</v>
      </c>
      <c r="E4137" s="77">
        <v>30.93</v>
      </c>
      <c r="F4137" s="77">
        <v>6.91</v>
      </c>
      <c r="G4137" s="77">
        <v>3.21</v>
      </c>
      <c r="H4137" s="77">
        <v>26840</v>
      </c>
      <c r="I4137" s="77">
        <v>38.598999999999997</v>
      </c>
      <c r="J4137" s="77" t="s">
        <v>75</v>
      </c>
      <c r="K4137" s="77">
        <v>59.8</v>
      </c>
      <c r="L4137" s="77">
        <v>30.778445000000001</v>
      </c>
      <c r="M4137" s="77">
        <v>0.42742575201574451</v>
      </c>
      <c r="N4137" s="77">
        <v>30.831347999999998</v>
      </c>
      <c r="O4137" s="77">
        <v>0.25510399350686241</v>
      </c>
      <c r="P4137" s="77">
        <v>7362000</v>
      </c>
      <c r="Q4137" s="77">
        <v>14015000</v>
      </c>
      <c r="R4137" s="77">
        <v>0.53</v>
      </c>
      <c r="S4137" s="77">
        <v>27.504000000000001</v>
      </c>
      <c r="T4137" s="77">
        <v>7.0409999999999986</v>
      </c>
      <c r="U4137" s="77">
        <v>15.570399999999999</v>
      </c>
      <c r="V4137" s="77">
        <v>2.4453177558437398</v>
      </c>
      <c r="AC4137" s="77">
        <v>31.29</v>
      </c>
      <c r="AD4137" s="77">
        <v>30.74</v>
      </c>
      <c r="AH4137" s="77">
        <f>IF(AND(M4137&lt;Variables!$G$6,M4137&gt;Variables!$G$5),0,1)</f>
        <v>1</v>
      </c>
      <c r="AI4137" s="77">
        <f t="shared" si="130"/>
        <v>1</v>
      </c>
      <c r="AJ4137" s="77">
        <f>IF(I4137&gt;Variables!$G$7,0,1)</f>
        <v>1</v>
      </c>
      <c r="AK4137" s="77">
        <f>IF(F4137&gt;Variables!$G$8,0,1)</f>
        <v>1</v>
      </c>
      <c r="AL4137" s="77">
        <f>IF(G4137&gt;Variables!$G$9,0,1)</f>
        <v>1</v>
      </c>
      <c r="AM4137" s="77">
        <f>IF(AND(K4137&gt;Variables!$G$10,K4137&lt;Variables!$G$11),0,1)</f>
        <v>1</v>
      </c>
      <c r="AN4137" s="77">
        <f>IF(H4137&lt;Variables!$G$13,1,0)</f>
        <v>0</v>
      </c>
      <c r="AO4137" s="77">
        <f>IF(R4137&lt;Variables!$G$12,0,1)</f>
        <v>0</v>
      </c>
      <c r="AP4137" s="78">
        <f t="shared" si="131"/>
        <v>1</v>
      </c>
      <c r="AQ4137" s="77">
        <f>IF(V4137&lt;Variables!$G$15,1,0)</f>
        <v>1</v>
      </c>
      <c r="AR4137" s="77">
        <v>0</v>
      </c>
      <c r="AS4137" s="77">
        <v>0</v>
      </c>
      <c r="AT4137" s="77">
        <v>0</v>
      </c>
      <c r="AU4137" s="77">
        <v>1</v>
      </c>
      <c r="BA4137" s="77">
        <v>-0.32</v>
      </c>
    </row>
    <row r="4138" spans="3:53" x14ac:dyDescent="0.25">
      <c r="C4138" s="77" t="s">
        <v>538</v>
      </c>
      <c r="D4138" s="77" t="s">
        <v>475</v>
      </c>
      <c r="E4138" s="77">
        <v>55.06</v>
      </c>
      <c r="F4138" s="77">
        <v>6.54</v>
      </c>
      <c r="G4138" s="77">
        <v>4.8099999999999996</v>
      </c>
      <c r="H4138" s="77">
        <v>5400</v>
      </c>
      <c r="I4138" s="77">
        <v>0.66800000000000004</v>
      </c>
      <c r="J4138" s="77" t="s">
        <v>75</v>
      </c>
      <c r="K4138" s="77">
        <v>53.71</v>
      </c>
      <c r="L4138" s="77">
        <v>54.72067894736842</v>
      </c>
      <c r="M4138" s="77">
        <v>0.254604027785514</v>
      </c>
      <c r="N4138" s="77">
        <v>54.990155102040823</v>
      </c>
      <c r="O4138" s="77">
        <v>-0.2366880067883034</v>
      </c>
      <c r="P4138" s="77">
        <v>464266</v>
      </c>
      <c r="Q4138" s="77">
        <v>581914</v>
      </c>
      <c r="R4138" s="77">
        <v>0.8</v>
      </c>
      <c r="S4138" s="77">
        <v>27.504000000000001</v>
      </c>
      <c r="T4138" s="77">
        <v>7.0409999999999986</v>
      </c>
      <c r="U4138" s="77">
        <v>15.570399999999999</v>
      </c>
      <c r="V4138" s="77">
        <v>2.396087945513949</v>
      </c>
      <c r="AC4138" s="77">
        <v>54.9</v>
      </c>
      <c r="AD4138" s="77">
        <v>51.72</v>
      </c>
      <c r="AH4138" s="77">
        <f>IF(AND(M4138&lt;Variables!$G$6,M4138&gt;Variables!$G$5),0,1)</f>
        <v>1</v>
      </c>
      <c r="AI4138" s="77">
        <f t="shared" si="130"/>
        <v>1</v>
      </c>
      <c r="AJ4138" s="77">
        <f>IF(I4138&gt;Variables!$G$7,0,1)</f>
        <v>1</v>
      </c>
      <c r="AK4138" s="77">
        <f>IF(F4138&gt;Variables!$G$8,0,1)</f>
        <v>1</v>
      </c>
      <c r="AL4138" s="77">
        <f>IF(G4138&gt;Variables!$G$9,0,1)</f>
        <v>1</v>
      </c>
      <c r="AM4138" s="77">
        <f>IF(AND(K4138&gt;Variables!$G$10,K4138&lt;Variables!$G$11),0,1)</f>
        <v>1</v>
      </c>
      <c r="AN4138" s="77">
        <f>IF(H4138&lt;Variables!$G$13,1,0)</f>
        <v>0</v>
      </c>
      <c r="AO4138" s="77">
        <f>IF(R4138&lt;Variables!$G$12,0,1)</f>
        <v>0</v>
      </c>
      <c r="AP4138" s="78">
        <f t="shared" si="131"/>
        <v>1</v>
      </c>
      <c r="AQ4138" s="77">
        <f>IF(V4138&lt;Variables!$G$15,1,0)</f>
        <v>1</v>
      </c>
      <c r="AR4138" s="77">
        <v>0</v>
      </c>
      <c r="AS4138" s="77">
        <v>0</v>
      </c>
      <c r="AT4138" s="77">
        <v>1</v>
      </c>
      <c r="AU4138" s="77">
        <v>0</v>
      </c>
      <c r="BA4138" s="77">
        <v>-2.25</v>
      </c>
    </row>
    <row r="4139" spans="3:53" x14ac:dyDescent="0.25">
      <c r="C4139" s="77" t="s">
        <v>538</v>
      </c>
      <c r="D4139" s="77" t="s">
        <v>497</v>
      </c>
      <c r="E4139" s="77">
        <v>5.34</v>
      </c>
      <c r="F4139" s="77">
        <v>24.02</v>
      </c>
      <c r="G4139" s="77">
        <v>25.18</v>
      </c>
      <c r="H4139" s="77">
        <v>41.09</v>
      </c>
      <c r="I4139" s="77">
        <v>-13.641</v>
      </c>
      <c r="J4139" s="77" t="s">
        <v>74</v>
      </c>
      <c r="K4139" s="77">
        <v>64.09</v>
      </c>
      <c r="L4139" s="77">
        <v>5.2263500000000001</v>
      </c>
      <c r="M4139" s="77">
        <v>1.791881523434141</v>
      </c>
      <c r="N4139" s="77">
        <v>5.170555102040816</v>
      </c>
      <c r="O4139" s="77">
        <v>2.8903066500577159</v>
      </c>
      <c r="P4139" s="77">
        <v>2740000</v>
      </c>
      <c r="Q4139" s="77">
        <v>49940</v>
      </c>
      <c r="R4139" s="77">
        <v>54.87</v>
      </c>
      <c r="S4139" s="77">
        <v>27.504000000000001</v>
      </c>
      <c r="T4139" s="77">
        <v>7.0409999999999986</v>
      </c>
      <c r="U4139" s="77">
        <v>15.570399999999999</v>
      </c>
      <c r="V4139" s="77">
        <v>2.3934683807896522</v>
      </c>
      <c r="AC4139" s="77">
        <v>5.73</v>
      </c>
      <c r="AD4139" s="77">
        <v>4.8099999999999996</v>
      </c>
      <c r="AH4139" s="77">
        <f>IF(AND(M4139&lt;Variables!$G$6,M4139&gt;Variables!$G$5),0,1)</f>
        <v>1</v>
      </c>
      <c r="AI4139" s="77">
        <f t="shared" si="130"/>
        <v>0</v>
      </c>
      <c r="AJ4139" s="77">
        <f>IF(I4139&gt;Variables!$G$7,0,1)</f>
        <v>1</v>
      </c>
      <c r="AK4139" s="77">
        <f>IF(F4139&gt;Variables!$G$8,0,1)</f>
        <v>0</v>
      </c>
      <c r="AL4139" s="77">
        <f>IF(G4139&gt;Variables!$G$9,0,1)</f>
        <v>0</v>
      </c>
      <c r="AM4139" s="77">
        <f>IF(AND(K4139&gt;Variables!$G$10,K4139&lt;Variables!$G$11),0,1)</f>
        <v>0</v>
      </c>
      <c r="AN4139" s="77">
        <f>IF(H4139&lt;Variables!$G$13,1,0)</f>
        <v>1</v>
      </c>
      <c r="AO4139" s="77">
        <f>IF(R4139&lt;Variables!$G$12,0,1)</f>
        <v>1</v>
      </c>
      <c r="AP4139" s="78">
        <f t="shared" si="131"/>
        <v>0</v>
      </c>
      <c r="AQ4139" s="77">
        <f>IF(V4139&lt;Variables!$G$15,1,0)</f>
        <v>1</v>
      </c>
      <c r="AR4139" s="77">
        <v>1</v>
      </c>
      <c r="AS4139" s="77">
        <v>0</v>
      </c>
      <c r="AT4139" s="77">
        <v>0</v>
      </c>
      <c r="AU4139" s="77">
        <v>0</v>
      </c>
      <c r="BA4139" s="77">
        <v>2</v>
      </c>
    </row>
    <row r="4140" spans="3:53" x14ac:dyDescent="0.25">
      <c r="C4140" s="77" t="s">
        <v>538</v>
      </c>
      <c r="D4140" s="77" t="s">
        <v>525</v>
      </c>
      <c r="E4140" s="77">
        <v>1.7</v>
      </c>
      <c r="F4140" s="77">
        <v>22.22</v>
      </c>
      <c r="G4140" s="77">
        <v>21.17</v>
      </c>
      <c r="H4140" s="77">
        <v>550.02</v>
      </c>
      <c r="I4140" s="77">
        <v>-16.16</v>
      </c>
      <c r="J4140" s="77" t="s">
        <v>74</v>
      </c>
      <c r="K4140" s="77">
        <v>74.7</v>
      </c>
      <c r="L4140" s="77">
        <v>1.5888500000000001</v>
      </c>
      <c r="M4140" s="77">
        <v>4.4780816313685881</v>
      </c>
      <c r="N4140" s="77">
        <v>1.5677760000000001</v>
      </c>
      <c r="O4140" s="77">
        <v>5.8824730063478512</v>
      </c>
      <c r="P4140" s="77">
        <v>17400000</v>
      </c>
      <c r="Q4140" s="77">
        <v>3050000</v>
      </c>
      <c r="R4140" s="77">
        <v>5.7</v>
      </c>
      <c r="S4140" s="77">
        <v>27.504000000000001</v>
      </c>
      <c r="T4140" s="77">
        <v>7.0409999999999986</v>
      </c>
      <c r="U4140" s="77">
        <v>15.570399999999999</v>
      </c>
      <c r="V4140" s="77">
        <v>2.1870241937250232</v>
      </c>
      <c r="AC4140" s="77">
        <v>1.9</v>
      </c>
      <c r="AD4140" s="77">
        <v>1.56</v>
      </c>
      <c r="AH4140" s="77">
        <f>IF(AND(M4140&lt;Variables!$G$6,M4140&gt;Variables!$G$5),0,1)</f>
        <v>1</v>
      </c>
      <c r="AI4140" s="77">
        <f t="shared" si="130"/>
        <v>0</v>
      </c>
      <c r="AJ4140" s="77">
        <f>IF(I4140&gt;Variables!$G$7,0,1)</f>
        <v>1</v>
      </c>
      <c r="AK4140" s="77">
        <f>IF(F4140&gt;Variables!$G$8,0,1)</f>
        <v>0</v>
      </c>
      <c r="AL4140" s="77">
        <f>IF(G4140&gt;Variables!$G$9,0,1)</f>
        <v>0</v>
      </c>
      <c r="AM4140" s="77">
        <f>IF(AND(K4140&gt;Variables!$G$10,K4140&lt;Variables!$G$11),0,1)</f>
        <v>1</v>
      </c>
      <c r="AN4140" s="77">
        <f>IF(H4140&lt;Variables!$G$13,1,0)</f>
        <v>1</v>
      </c>
      <c r="AO4140" s="77">
        <f>IF(R4140&lt;Variables!$G$12,0,1)</f>
        <v>1</v>
      </c>
      <c r="AP4140" s="78">
        <f t="shared" si="131"/>
        <v>0</v>
      </c>
      <c r="AQ4140" s="77">
        <f>IF(V4140&lt;Variables!$G$15,1,0)</f>
        <v>1</v>
      </c>
      <c r="AR4140" s="77">
        <v>0</v>
      </c>
      <c r="AS4140" s="77">
        <v>0</v>
      </c>
      <c r="AT4140" s="77">
        <v>1</v>
      </c>
      <c r="AU4140" s="77">
        <v>0</v>
      </c>
      <c r="BA4140" s="77">
        <v>-2.25</v>
      </c>
    </row>
    <row r="4141" spans="3:53" x14ac:dyDescent="0.25">
      <c r="C4141" s="77" t="s">
        <v>538</v>
      </c>
      <c r="D4141" s="77" t="s">
        <v>500</v>
      </c>
      <c r="E4141" s="77">
        <v>1.31</v>
      </c>
      <c r="F4141" s="77">
        <v>14.4</v>
      </c>
      <c r="G4141" s="77">
        <v>-7.09</v>
      </c>
      <c r="H4141" s="77">
        <v>30.7</v>
      </c>
      <c r="I4141" s="77">
        <v>-5.0590000000000002</v>
      </c>
      <c r="J4141" s="77" t="s">
        <v>74</v>
      </c>
      <c r="K4141" s="77">
        <v>34.770000000000003</v>
      </c>
      <c r="L4141" s="77">
        <v>1.3408</v>
      </c>
      <c r="M4141" s="77">
        <v>-2.2896778042959389</v>
      </c>
      <c r="N4141" s="77">
        <v>1.3585640000000001</v>
      </c>
      <c r="O4141" s="77">
        <v>-3.5672960567187002</v>
      </c>
      <c r="P4141" s="77">
        <v>47730000</v>
      </c>
      <c r="Q4141" s="77">
        <v>545280</v>
      </c>
      <c r="R4141" s="77">
        <v>87.53</v>
      </c>
      <c r="S4141" s="77">
        <v>27.504000000000001</v>
      </c>
      <c r="T4141" s="77">
        <v>7.0409999999999986</v>
      </c>
      <c r="U4141" s="77">
        <v>15.570399999999999</v>
      </c>
      <c r="V4141" s="77">
        <v>2.1680390848448692</v>
      </c>
      <c r="AC4141" s="77">
        <v>1.34</v>
      </c>
      <c r="AD4141" s="77">
        <v>1.22</v>
      </c>
      <c r="AH4141" s="77">
        <f>IF(AND(M4141&lt;Variables!$G$6,M4141&gt;Variables!$G$5),0,1)</f>
        <v>0</v>
      </c>
      <c r="AI4141" s="77">
        <f t="shared" si="130"/>
        <v>1</v>
      </c>
      <c r="AJ4141" s="77">
        <f>IF(I4141&gt;Variables!$G$7,0,1)</f>
        <v>1</v>
      </c>
      <c r="AK4141" s="77">
        <f>IF(F4141&gt;Variables!$G$8,0,1)</f>
        <v>0</v>
      </c>
      <c r="AL4141" s="77">
        <f>IF(G4141&gt;Variables!$G$9,0,1)</f>
        <v>1</v>
      </c>
      <c r="AM4141" s="77">
        <f>IF(AND(K4141&gt;Variables!$G$10,K4141&lt;Variables!$G$11),0,1)</f>
        <v>1</v>
      </c>
      <c r="AN4141" s="77">
        <f>IF(H4141&lt;Variables!$G$13,1,0)</f>
        <v>1</v>
      </c>
      <c r="AO4141" s="77">
        <f>IF(R4141&lt;Variables!$G$12,0,1)</f>
        <v>1</v>
      </c>
      <c r="AP4141" s="78">
        <f t="shared" si="131"/>
        <v>0</v>
      </c>
      <c r="AQ4141" s="77">
        <f>IF(V4141&lt;Variables!$G$15,1,0)</f>
        <v>1</v>
      </c>
      <c r="AR4141" s="77">
        <v>0</v>
      </c>
      <c r="AS4141" s="77">
        <v>0</v>
      </c>
      <c r="AT4141" s="77">
        <v>1</v>
      </c>
      <c r="AU4141" s="77">
        <v>0</v>
      </c>
      <c r="BA4141" s="77">
        <v>-1.46</v>
      </c>
    </row>
    <row r="4142" spans="3:53" x14ac:dyDescent="0.25">
      <c r="C4142" s="77" t="s">
        <v>538</v>
      </c>
      <c r="D4142" s="77" t="s">
        <v>508</v>
      </c>
      <c r="E4142" s="77">
        <v>0.06</v>
      </c>
      <c r="F4142" s="77">
        <v>7.22</v>
      </c>
      <c r="G4142" s="77">
        <v>6.85</v>
      </c>
      <c r="H4142" s="77">
        <v>-99999</v>
      </c>
      <c r="I4142" s="77">
        <v>-68.569999999999993</v>
      </c>
      <c r="J4142" s="77" t="s">
        <v>75</v>
      </c>
      <c r="K4142" s="77">
        <v>-99999</v>
      </c>
      <c r="L4142" s="77">
        <v>5.7719230769230773E-2</v>
      </c>
      <c r="M4142" s="77">
        <v>-3.3317785033642668E-2</v>
      </c>
      <c r="N4142" s="77">
        <v>5.7140322580645178E-2</v>
      </c>
      <c r="O4142" s="77">
        <v>0.9794789285008334</v>
      </c>
      <c r="P4142" s="77">
        <v>4727000</v>
      </c>
      <c r="Q4142" s="77">
        <v>3533000</v>
      </c>
      <c r="R4142" s="77">
        <v>1.34</v>
      </c>
      <c r="S4142" s="77">
        <v>27.504000000000001</v>
      </c>
      <c r="T4142" s="77">
        <v>7.0409999999999986</v>
      </c>
      <c r="U4142" s="77">
        <v>15.570399999999999</v>
      </c>
      <c r="V4142" s="77">
        <v>-99999</v>
      </c>
      <c r="AC4142" s="77">
        <v>5.7700000000000001E-2</v>
      </c>
      <c r="AD4142" s="77">
        <v>5.3999999999999999E-2</v>
      </c>
      <c r="AH4142" s="77">
        <f>IF(AND(M4142&lt;Variables!$G$6,M4142&gt;Variables!$G$5),0,1)</f>
        <v>1</v>
      </c>
      <c r="AI4142" s="77">
        <f t="shared" si="130"/>
        <v>0</v>
      </c>
      <c r="AJ4142" s="77">
        <f>IF(I4142&gt;Variables!$G$7,0,1)</f>
        <v>1</v>
      </c>
      <c r="AK4142" s="77">
        <f>IF(F4142&gt;Variables!$G$8,0,1)</f>
        <v>1</v>
      </c>
      <c r="AL4142" s="77">
        <f>IF(G4142&gt;Variables!$G$9,0,1)</f>
        <v>1</v>
      </c>
      <c r="AM4142" s="77">
        <f>IF(AND(K4142&gt;Variables!$G$10,K4142&lt;Variables!$G$11),0,1)</f>
        <v>1</v>
      </c>
      <c r="AN4142" s="77">
        <f>IF(H4142&lt;Variables!$G$13,1,0)</f>
        <v>1</v>
      </c>
      <c r="AO4142" s="77">
        <f>IF(R4142&lt;Variables!$G$12,0,1)</f>
        <v>0</v>
      </c>
      <c r="AP4142" s="78">
        <f t="shared" si="131"/>
        <v>1</v>
      </c>
      <c r="AQ4142" s="77">
        <f>IF(V4142&lt;Variables!$G$15,1,0)</f>
        <v>1</v>
      </c>
      <c r="AR4142" s="77">
        <v>0</v>
      </c>
      <c r="AS4142" s="77">
        <v>0</v>
      </c>
      <c r="AT4142" s="77">
        <v>1</v>
      </c>
      <c r="AU4142" s="77">
        <v>0</v>
      </c>
      <c r="BA4142" s="77">
        <v>-2.25</v>
      </c>
    </row>
    <row r="4143" spans="3:53" x14ac:dyDescent="0.25">
      <c r="C4143" s="77" t="s">
        <v>538</v>
      </c>
      <c r="D4143" s="77" t="s">
        <v>388</v>
      </c>
      <c r="E4143" s="77">
        <v>18.53</v>
      </c>
      <c r="F4143" s="77">
        <v>12.02</v>
      </c>
      <c r="G4143" s="77">
        <v>9.5399999999999991</v>
      </c>
      <c r="H4143" s="77">
        <v>323.14</v>
      </c>
      <c r="I4143" s="77">
        <v>79203.971999999994</v>
      </c>
      <c r="J4143" s="77" t="s">
        <v>74</v>
      </c>
      <c r="K4143" s="77">
        <v>45.4</v>
      </c>
      <c r="L4143" s="77">
        <v>18.685884999999999</v>
      </c>
      <c r="M4143" s="77">
        <v>-0.93163904198276704</v>
      </c>
      <c r="N4143" s="77">
        <v>18.621739999999999</v>
      </c>
      <c r="O4143" s="77">
        <v>-0.59038521641907882</v>
      </c>
      <c r="P4143" s="77">
        <v>8220000.0000000009</v>
      </c>
      <c r="Q4143" s="77">
        <v>3470000</v>
      </c>
      <c r="R4143" s="77">
        <v>2.37</v>
      </c>
      <c r="S4143" s="77">
        <v>27.504000000000001</v>
      </c>
      <c r="T4143" s="77">
        <v>7.0409999999999986</v>
      </c>
      <c r="U4143" s="77">
        <v>15.570399999999999</v>
      </c>
      <c r="V4143" s="77">
        <v>2.3311899767466189</v>
      </c>
      <c r="AC4143" s="77">
        <v>22.68</v>
      </c>
      <c r="AD4143" s="77">
        <v>18.2</v>
      </c>
      <c r="AH4143" s="77">
        <f>IF(AND(M4143&lt;Variables!$G$6,M4143&gt;Variables!$G$5),0,1)</f>
        <v>1</v>
      </c>
      <c r="AI4143" s="77">
        <f t="shared" si="130"/>
        <v>0</v>
      </c>
      <c r="AJ4143" s="77">
        <f>IF(I4143&gt;Variables!$G$7,0,1)</f>
        <v>0</v>
      </c>
      <c r="AK4143" s="77">
        <f>IF(F4143&gt;Variables!$G$8,0,1)</f>
        <v>0</v>
      </c>
      <c r="AL4143" s="77">
        <f>IF(G4143&gt;Variables!$G$9,0,1)</f>
        <v>1</v>
      </c>
      <c r="AM4143" s="77">
        <f>IF(AND(K4143&gt;Variables!$G$10,K4143&lt;Variables!$G$11),0,1)</f>
        <v>1</v>
      </c>
      <c r="AN4143" s="77">
        <f>IF(H4143&lt;Variables!$G$13,1,0)</f>
        <v>1</v>
      </c>
      <c r="AO4143" s="77">
        <f>IF(R4143&lt;Variables!$G$12,0,1)</f>
        <v>1</v>
      </c>
      <c r="AP4143" s="78">
        <f t="shared" si="131"/>
        <v>0</v>
      </c>
      <c r="AQ4143" s="77">
        <f>IF(V4143&lt;Variables!$G$15,1,0)</f>
        <v>1</v>
      </c>
      <c r="AR4143" s="77">
        <v>1</v>
      </c>
      <c r="AS4143" s="77">
        <v>0</v>
      </c>
      <c r="AT4143" s="77">
        <v>0</v>
      </c>
      <c r="AU4143" s="77">
        <v>0</v>
      </c>
      <c r="BA4143" s="77">
        <v>2</v>
      </c>
    </row>
    <row r="4144" spans="3:53" x14ac:dyDescent="0.25">
      <c r="C4144" s="77" t="s">
        <v>538</v>
      </c>
      <c r="D4144" s="77" t="s">
        <v>201</v>
      </c>
      <c r="E4144" s="77">
        <v>43.3</v>
      </c>
      <c r="F4144" s="77">
        <v>7.01</v>
      </c>
      <c r="G4144" s="77">
        <v>7.01</v>
      </c>
      <c r="H4144" s="77">
        <v>-99999</v>
      </c>
      <c r="I4144" s="77">
        <v>2903.8620000000001</v>
      </c>
      <c r="J4144" s="77" t="s">
        <v>75</v>
      </c>
      <c r="K4144" s="77">
        <v>51.86</v>
      </c>
      <c r="L4144" s="77">
        <v>43.241244444444447</v>
      </c>
      <c r="M4144" s="77">
        <v>0.22352630410471061</v>
      </c>
      <c r="N4144" s="77">
        <v>43.334828571428567</v>
      </c>
      <c r="O4144" s="77">
        <v>7.0876675244286036E-3</v>
      </c>
      <c r="P4144" s="77">
        <v>293177</v>
      </c>
      <c r="Q4144" s="77">
        <v>2055000</v>
      </c>
      <c r="R4144" s="77">
        <v>0.14000000000000001</v>
      </c>
      <c r="S4144" s="77">
        <v>27.504000000000001</v>
      </c>
      <c r="T4144" s="77">
        <v>7.0409999999999986</v>
      </c>
      <c r="U4144" s="77">
        <v>15.570399999999999</v>
      </c>
      <c r="V4144" s="77">
        <v>2.379257204316044</v>
      </c>
      <c r="AC4144" s="77">
        <v>45.98</v>
      </c>
      <c r="AD4144" s="77">
        <v>42.885300000000001</v>
      </c>
      <c r="AH4144" s="77">
        <f>IF(AND(M4144&lt;Variables!$G$6,M4144&gt;Variables!$G$5),0,1)</f>
        <v>1</v>
      </c>
      <c r="AI4144" s="77">
        <f t="shared" si="130"/>
        <v>1</v>
      </c>
      <c r="AJ4144" s="77">
        <f>IF(I4144&gt;Variables!$G$7,0,1)</f>
        <v>0</v>
      </c>
      <c r="AK4144" s="77">
        <f>IF(F4144&gt;Variables!$G$8,0,1)</f>
        <v>1</v>
      </c>
      <c r="AL4144" s="77">
        <f>IF(G4144&gt;Variables!$G$9,0,1)</f>
        <v>1</v>
      </c>
      <c r="AM4144" s="77">
        <f>IF(AND(K4144&gt;Variables!$G$10,K4144&lt;Variables!$G$11),0,1)</f>
        <v>1</v>
      </c>
      <c r="AN4144" s="77">
        <f>IF(H4144&lt;Variables!$G$13,1,0)</f>
        <v>1</v>
      </c>
      <c r="AO4144" s="77">
        <f>IF(R4144&lt;Variables!$G$12,0,1)</f>
        <v>0</v>
      </c>
      <c r="AP4144" s="78">
        <f t="shared" si="131"/>
        <v>1</v>
      </c>
      <c r="AQ4144" s="77">
        <f>IF(V4144&lt;Variables!$G$15,1,0)</f>
        <v>1</v>
      </c>
      <c r="AR4144" s="77">
        <v>1</v>
      </c>
      <c r="AS4144" s="77">
        <v>0</v>
      </c>
      <c r="AT4144" s="77">
        <v>0</v>
      </c>
      <c r="AU4144" s="77">
        <v>0</v>
      </c>
      <c r="BA4144" s="77">
        <v>1.08</v>
      </c>
    </row>
    <row r="4145" spans="3:53" x14ac:dyDescent="0.25">
      <c r="C4145" s="77" t="s">
        <v>538</v>
      </c>
      <c r="D4145" s="77" t="s">
        <v>519</v>
      </c>
      <c r="E4145" s="77">
        <v>16.02</v>
      </c>
      <c r="F4145" s="77">
        <v>8.01</v>
      </c>
      <c r="G4145" s="77">
        <v>5.55</v>
      </c>
      <c r="H4145" s="77">
        <v>3840</v>
      </c>
      <c r="I4145" s="77">
        <v>769.67600000000004</v>
      </c>
      <c r="J4145" s="77" t="s">
        <v>74</v>
      </c>
      <c r="K4145" s="77">
        <v>62.5</v>
      </c>
      <c r="L4145" s="77">
        <v>15.926645000000001</v>
      </c>
      <c r="M4145" s="77">
        <v>0.33500464159276228</v>
      </c>
      <c r="N4145" s="77">
        <v>15.935584</v>
      </c>
      <c r="O4145" s="77">
        <v>0.27872213531678541</v>
      </c>
      <c r="P4145" s="77">
        <v>1437000</v>
      </c>
      <c r="Q4145" s="77">
        <v>5058000</v>
      </c>
      <c r="R4145" s="77">
        <v>0.28000000000000003</v>
      </c>
      <c r="S4145" s="77">
        <v>27.504000000000001</v>
      </c>
      <c r="T4145" s="77">
        <v>7.0409999999999986</v>
      </c>
      <c r="U4145" s="77">
        <v>15.570399999999999</v>
      </c>
      <c r="V4145" s="77">
        <v>2.4756962117570889</v>
      </c>
      <c r="AC4145" s="77">
        <v>16.256599999999999</v>
      </c>
      <c r="AD4145" s="77">
        <v>15.72</v>
      </c>
      <c r="AH4145" s="77">
        <f>IF(AND(M4145&lt;Variables!$G$6,M4145&gt;Variables!$G$5),0,1)</f>
        <v>1</v>
      </c>
      <c r="AI4145" s="77">
        <f t="shared" si="130"/>
        <v>1</v>
      </c>
      <c r="AJ4145" s="77">
        <f>IF(I4145&gt;Variables!$G$7,0,1)</f>
        <v>0</v>
      </c>
      <c r="AK4145" s="77">
        <f>IF(F4145&gt;Variables!$G$8,0,1)</f>
        <v>1</v>
      </c>
      <c r="AL4145" s="77">
        <f>IF(G4145&gt;Variables!$G$9,0,1)</f>
        <v>1</v>
      </c>
      <c r="AM4145" s="77">
        <f>IF(AND(K4145&gt;Variables!$G$10,K4145&lt;Variables!$G$11),0,1)</f>
        <v>0</v>
      </c>
      <c r="AN4145" s="77">
        <f>IF(H4145&lt;Variables!$G$13,1,0)</f>
        <v>0</v>
      </c>
      <c r="AO4145" s="77">
        <f>IF(R4145&lt;Variables!$G$12,0,1)</f>
        <v>0</v>
      </c>
      <c r="AP4145" s="78">
        <f t="shared" si="131"/>
        <v>0</v>
      </c>
      <c r="AQ4145" s="77">
        <f>IF(V4145&lt;Variables!$G$15,1,0)</f>
        <v>1</v>
      </c>
      <c r="AR4145" s="77">
        <v>0</v>
      </c>
      <c r="AS4145" s="77">
        <v>1</v>
      </c>
      <c r="AT4145" s="77">
        <v>0</v>
      </c>
      <c r="AU4145" s="77">
        <v>0</v>
      </c>
      <c r="BA4145" s="77">
        <v>1.08</v>
      </c>
    </row>
    <row r="4146" spans="3:53" x14ac:dyDescent="0.25">
      <c r="C4146" s="77" t="s">
        <v>538</v>
      </c>
      <c r="D4146" s="77" t="s">
        <v>530</v>
      </c>
      <c r="E4146" s="77">
        <v>52.61</v>
      </c>
      <c r="F4146" s="77">
        <v>9.27</v>
      </c>
      <c r="G4146" s="77">
        <v>0.28999999999999998</v>
      </c>
      <c r="H4146" s="77">
        <v>-99999</v>
      </c>
      <c r="I4146" s="77">
        <v>52.503999999999998</v>
      </c>
      <c r="J4146" s="77" t="s">
        <v>75</v>
      </c>
      <c r="K4146" s="77">
        <v>-99999</v>
      </c>
      <c r="L4146" s="77">
        <v>-99999</v>
      </c>
      <c r="M4146" s="77">
        <v>-99999</v>
      </c>
      <c r="N4146" s="77">
        <v>52.517499999999998</v>
      </c>
      <c r="O4146" s="77">
        <v>-0.1285285857095167</v>
      </c>
      <c r="P4146" s="77">
        <v>15311</v>
      </c>
      <c r="Q4146" s="77">
        <v>1670</v>
      </c>
      <c r="R4146" s="77">
        <v>9.17</v>
      </c>
      <c r="S4146" s="77">
        <v>27.504000000000001</v>
      </c>
      <c r="T4146" s="77">
        <v>7.0409999999999986</v>
      </c>
      <c r="U4146" s="77">
        <v>15.570399999999999</v>
      </c>
      <c r="V4146" s="77">
        <v>-99999</v>
      </c>
      <c r="AC4146" s="77">
        <v>52.45</v>
      </c>
      <c r="AD4146" s="77">
        <v>52.45</v>
      </c>
      <c r="AH4146" s="77">
        <f>IF(AND(M4146&lt;Variables!$G$6,M4146&gt;Variables!$G$5),0,1)</f>
        <v>1</v>
      </c>
      <c r="AI4146" s="77">
        <f t="shared" ref="AI4146:AI4209" si="132">IF(L4146&gt;N4146,0,1)</f>
        <v>1</v>
      </c>
      <c r="AJ4146" s="77">
        <f>IF(I4146&gt;Variables!$G$7,0,1)</f>
        <v>0</v>
      </c>
      <c r="AK4146" s="77">
        <f>IF(F4146&gt;Variables!$G$8,0,1)</f>
        <v>0</v>
      </c>
      <c r="AL4146" s="77">
        <f>IF(G4146&gt;Variables!$G$9,0,1)</f>
        <v>1</v>
      </c>
      <c r="AM4146" s="77">
        <f>IF(AND(K4146&gt;Variables!$G$10,K4146&lt;Variables!$G$11),0,1)</f>
        <v>1</v>
      </c>
      <c r="AN4146" s="77">
        <f>IF(H4146&lt;Variables!$G$13,1,0)</f>
        <v>1</v>
      </c>
      <c r="AO4146" s="77">
        <f>IF(R4146&lt;Variables!$G$12,0,1)</f>
        <v>1</v>
      </c>
      <c r="AP4146" s="78">
        <f t="shared" ref="AP4146:AP4209" si="133">IF(J4146="Pass", 0,1)</f>
        <v>1</v>
      </c>
      <c r="AQ4146" s="77">
        <f>IF(V4146&lt;Variables!$G$15,1,0)</f>
        <v>1</v>
      </c>
      <c r="AR4146" s="77">
        <v>0</v>
      </c>
      <c r="AS4146" s="77">
        <v>0</v>
      </c>
      <c r="AT4146" s="77">
        <v>0</v>
      </c>
      <c r="AU4146" s="77">
        <v>0</v>
      </c>
      <c r="BA4146" s="77">
        <v>0</v>
      </c>
    </row>
    <row r="4147" spans="3:53" x14ac:dyDescent="0.25">
      <c r="C4147" s="77" t="s">
        <v>538</v>
      </c>
      <c r="D4147" s="77" t="s">
        <v>489</v>
      </c>
      <c r="E4147" s="77">
        <v>27.62</v>
      </c>
      <c r="F4147" s="77">
        <v>7.49</v>
      </c>
      <c r="G4147" s="77">
        <v>6.36</v>
      </c>
      <c r="H4147" s="77">
        <v>3040</v>
      </c>
      <c r="I4147" s="77">
        <v>6.3230000000000004</v>
      </c>
      <c r="J4147" s="77" t="s">
        <v>74</v>
      </c>
      <c r="K4147" s="77">
        <v>44.84</v>
      </c>
      <c r="L4147" s="77">
        <v>27.561534999999999</v>
      </c>
      <c r="M4147" s="77">
        <v>-0.18698160316543039</v>
      </c>
      <c r="N4147" s="77">
        <v>27.554502040816331</v>
      </c>
      <c r="O4147" s="77">
        <v>-0.16150551641401051</v>
      </c>
      <c r="P4147" s="77">
        <v>905101</v>
      </c>
      <c r="Q4147" s="77">
        <v>1247000</v>
      </c>
      <c r="R4147" s="77">
        <v>0.73</v>
      </c>
      <c r="S4147" s="77">
        <v>27.504000000000001</v>
      </c>
      <c r="T4147" s="77">
        <v>7.0409999999999986</v>
      </c>
      <c r="U4147" s="77">
        <v>15.570399999999999</v>
      </c>
      <c r="V4147" s="77">
        <v>2.315617506873402</v>
      </c>
      <c r="AC4147" s="77">
        <v>27.88</v>
      </c>
      <c r="AD4147" s="77">
        <v>27.055</v>
      </c>
      <c r="AH4147" s="77">
        <f>IF(AND(M4147&lt;Variables!$G$6,M4147&gt;Variables!$G$5),0,1)</f>
        <v>1</v>
      </c>
      <c r="AI4147" s="77">
        <f t="shared" si="132"/>
        <v>0</v>
      </c>
      <c r="AJ4147" s="77">
        <f>IF(I4147&gt;Variables!$G$7,0,1)</f>
        <v>1</v>
      </c>
      <c r="AK4147" s="77">
        <f>IF(F4147&gt;Variables!$G$8,0,1)</f>
        <v>1</v>
      </c>
      <c r="AL4147" s="77">
        <f>IF(G4147&gt;Variables!$G$9,0,1)</f>
        <v>1</v>
      </c>
      <c r="AM4147" s="77">
        <f>IF(AND(K4147&gt;Variables!$G$10,K4147&lt;Variables!$G$11),0,1)</f>
        <v>1</v>
      </c>
      <c r="AN4147" s="77">
        <f>IF(H4147&lt;Variables!$G$13,1,0)</f>
        <v>0</v>
      </c>
      <c r="AO4147" s="77">
        <f>IF(R4147&lt;Variables!$G$12,0,1)</f>
        <v>0</v>
      </c>
      <c r="AP4147" s="78">
        <f t="shared" si="133"/>
        <v>0</v>
      </c>
      <c r="AQ4147" s="77">
        <f>IF(V4147&lt;Variables!$G$15,1,0)</f>
        <v>1</v>
      </c>
      <c r="AR4147" s="77">
        <v>0</v>
      </c>
      <c r="AS4147" s="77">
        <v>0</v>
      </c>
      <c r="AT4147" s="77">
        <v>0</v>
      </c>
      <c r="AU4147" s="77">
        <v>1</v>
      </c>
      <c r="BA4147" s="77">
        <v>-0.14000000000000001</v>
      </c>
    </row>
    <row r="4148" spans="3:53" x14ac:dyDescent="0.25">
      <c r="C4148" s="77" t="s">
        <v>538</v>
      </c>
      <c r="D4148" s="77" t="s">
        <v>491</v>
      </c>
      <c r="E4148" s="77">
        <v>13.98</v>
      </c>
      <c r="F4148" s="77">
        <v>6.79</v>
      </c>
      <c r="G4148" s="77">
        <v>-0.14000000000000001</v>
      </c>
      <c r="H4148" s="77">
        <v>12130</v>
      </c>
      <c r="I4148" s="77">
        <v>93.331999999999994</v>
      </c>
      <c r="J4148" s="77" t="s">
        <v>74</v>
      </c>
      <c r="K4148" s="77">
        <v>54.67</v>
      </c>
      <c r="L4148" s="77">
        <v>13.94725</v>
      </c>
      <c r="M4148" s="77">
        <v>0.30651203642294961</v>
      </c>
      <c r="N4148" s="77">
        <v>13.980194736842099</v>
      </c>
      <c r="O4148" s="77">
        <v>7.0136813846059382E-2</v>
      </c>
      <c r="P4148" s="77">
        <v>50614</v>
      </c>
      <c r="Q4148" s="77">
        <v>162862</v>
      </c>
      <c r="R4148" s="77">
        <v>0.31</v>
      </c>
      <c r="S4148" s="77">
        <v>27.504000000000001</v>
      </c>
      <c r="T4148" s="77">
        <v>7.0409999999999986</v>
      </c>
      <c r="U4148" s="77">
        <v>15.570399999999999</v>
      </c>
      <c r="V4148" s="77">
        <v>2.4032779714782491</v>
      </c>
      <c r="AC4148" s="77">
        <v>13.99</v>
      </c>
      <c r="AD4148" s="77">
        <v>13.86</v>
      </c>
      <c r="AH4148" s="77">
        <f>IF(AND(M4148&lt;Variables!$G$6,M4148&gt;Variables!$G$5),0,1)</f>
        <v>1</v>
      </c>
      <c r="AI4148" s="77">
        <f t="shared" si="132"/>
        <v>1</v>
      </c>
      <c r="AJ4148" s="77">
        <f>IF(I4148&gt;Variables!$G$7,0,1)</f>
        <v>0</v>
      </c>
      <c r="AK4148" s="77">
        <f>IF(F4148&gt;Variables!$G$8,0,1)</f>
        <v>1</v>
      </c>
      <c r="AL4148" s="77">
        <f>IF(G4148&gt;Variables!$G$9,0,1)</f>
        <v>1</v>
      </c>
      <c r="AM4148" s="77">
        <f>IF(AND(K4148&gt;Variables!$G$10,K4148&lt;Variables!$G$11),0,1)</f>
        <v>1</v>
      </c>
      <c r="AN4148" s="77">
        <f>IF(H4148&lt;Variables!$G$13,1,0)</f>
        <v>0</v>
      </c>
      <c r="AO4148" s="77">
        <f>IF(R4148&lt;Variables!$G$12,0,1)</f>
        <v>0</v>
      </c>
      <c r="AP4148" s="78">
        <f t="shared" si="133"/>
        <v>0</v>
      </c>
      <c r="AQ4148" s="77">
        <f>IF(V4148&lt;Variables!$G$15,1,0)</f>
        <v>1</v>
      </c>
      <c r="AR4148" s="77">
        <v>0</v>
      </c>
      <c r="AS4148" s="77">
        <v>0</v>
      </c>
      <c r="AT4148" s="77">
        <v>0</v>
      </c>
      <c r="AU4148" s="77">
        <v>1</v>
      </c>
      <c r="BA4148" s="77">
        <v>-0.85</v>
      </c>
    </row>
    <row r="4149" spans="3:53" x14ac:dyDescent="0.25">
      <c r="C4149" s="77" t="s">
        <v>538</v>
      </c>
      <c r="D4149" s="77" t="s">
        <v>85</v>
      </c>
      <c r="E4149" s="77">
        <v>4.49</v>
      </c>
      <c r="F4149" s="77">
        <v>6.79</v>
      </c>
      <c r="G4149" s="77">
        <v>5.28</v>
      </c>
      <c r="H4149" s="77">
        <v>2590</v>
      </c>
      <c r="I4149" s="77">
        <v>145.40700000000001</v>
      </c>
      <c r="J4149" s="77" t="s">
        <v>74</v>
      </c>
      <c r="K4149" s="77">
        <v>67.150000000000006</v>
      </c>
      <c r="L4149" s="77">
        <v>4.4471949999999998</v>
      </c>
      <c r="M4149" s="77">
        <v>0.85008640277749303</v>
      </c>
      <c r="N4149" s="77">
        <v>4.4324520000000014</v>
      </c>
      <c r="O4149" s="77">
        <v>1.1855289126650399</v>
      </c>
      <c r="P4149" s="77">
        <v>15411000</v>
      </c>
      <c r="Q4149" s="77">
        <v>18883000</v>
      </c>
      <c r="R4149" s="77">
        <v>0.82</v>
      </c>
      <c r="S4149" s="77">
        <v>27.504000000000001</v>
      </c>
      <c r="T4149" s="77">
        <v>7.0409999999999986</v>
      </c>
      <c r="U4149" s="77">
        <v>15.570399999999999</v>
      </c>
      <c r="V4149" s="77">
        <v>2.480467654067338</v>
      </c>
      <c r="AC4149" s="77">
        <v>4.5</v>
      </c>
      <c r="AD4149" s="77">
        <v>4.3</v>
      </c>
      <c r="AH4149" s="77">
        <f>IF(AND(M4149&lt;Variables!$G$6,M4149&gt;Variables!$G$5),0,1)</f>
        <v>1</v>
      </c>
      <c r="AI4149" s="77">
        <f t="shared" si="132"/>
        <v>0</v>
      </c>
      <c r="AJ4149" s="77">
        <f>IF(I4149&gt;Variables!$G$7,0,1)</f>
        <v>0</v>
      </c>
      <c r="AK4149" s="77">
        <f>IF(F4149&gt;Variables!$G$8,0,1)</f>
        <v>1</v>
      </c>
      <c r="AL4149" s="77">
        <f>IF(G4149&gt;Variables!$G$9,0,1)</f>
        <v>1</v>
      </c>
      <c r="AM4149" s="77">
        <f>IF(AND(K4149&gt;Variables!$G$10,K4149&lt;Variables!$G$11),0,1)</f>
        <v>0</v>
      </c>
      <c r="AN4149" s="77">
        <f>IF(H4149&lt;Variables!$G$13,1,0)</f>
        <v>0</v>
      </c>
      <c r="AO4149" s="77">
        <f>IF(R4149&lt;Variables!$G$12,0,1)</f>
        <v>0</v>
      </c>
      <c r="AP4149" s="78">
        <f t="shared" si="133"/>
        <v>0</v>
      </c>
      <c r="AQ4149" s="77">
        <f>IF(V4149&lt;Variables!$G$15,1,0)</f>
        <v>1</v>
      </c>
      <c r="AR4149" s="77">
        <v>0</v>
      </c>
      <c r="AS4149" s="77">
        <v>0</v>
      </c>
      <c r="AT4149" s="77">
        <v>0</v>
      </c>
      <c r="AU4149" s="77">
        <v>1</v>
      </c>
      <c r="BA4149" s="77">
        <v>-0.9</v>
      </c>
    </row>
    <row r="4150" spans="3:53" x14ac:dyDescent="0.25">
      <c r="C4150" s="77" t="s">
        <v>538</v>
      </c>
      <c r="D4150" s="77" t="s">
        <v>451</v>
      </c>
      <c r="E4150" s="77">
        <v>23.51</v>
      </c>
      <c r="F4150" s="77">
        <v>9.2200000000000006</v>
      </c>
      <c r="G4150" s="77">
        <v>7.13</v>
      </c>
      <c r="H4150" s="77">
        <v>12530</v>
      </c>
      <c r="I4150" s="77">
        <v>15.037000000000001</v>
      </c>
      <c r="J4150" s="77" t="s">
        <v>74</v>
      </c>
      <c r="K4150" s="77">
        <v>45.81</v>
      </c>
      <c r="L4150" s="77">
        <v>23.48002</v>
      </c>
      <c r="M4150" s="77">
        <v>-0.1278533834298283</v>
      </c>
      <c r="N4150" s="77">
        <v>23.42689</v>
      </c>
      <c r="O4150" s="77">
        <v>9.8647323652416172E-2</v>
      </c>
      <c r="P4150" s="77">
        <v>658770</v>
      </c>
      <c r="Q4150" s="77">
        <v>1175000</v>
      </c>
      <c r="R4150" s="77">
        <v>0.56000000000000005</v>
      </c>
      <c r="S4150" s="77">
        <v>27.504000000000001</v>
      </c>
      <c r="T4150" s="77">
        <v>7.0409999999999986</v>
      </c>
      <c r="U4150" s="77">
        <v>15.570399999999999</v>
      </c>
      <c r="V4150" s="77">
        <v>2.3253686699752389</v>
      </c>
      <c r="AC4150" s="77">
        <v>23.7</v>
      </c>
      <c r="AD4150" s="77">
        <v>23.22</v>
      </c>
      <c r="AH4150" s="77">
        <f>IF(AND(M4150&lt;Variables!$G$6,M4150&gt;Variables!$G$5),0,1)</f>
        <v>1</v>
      </c>
      <c r="AI4150" s="77">
        <f t="shared" si="132"/>
        <v>0</v>
      </c>
      <c r="AJ4150" s="77">
        <f>IF(I4150&gt;Variables!$G$7,0,1)</f>
        <v>1</v>
      </c>
      <c r="AK4150" s="77">
        <f>IF(F4150&gt;Variables!$G$8,0,1)</f>
        <v>0</v>
      </c>
      <c r="AL4150" s="77">
        <f>IF(G4150&gt;Variables!$G$9,0,1)</f>
        <v>1</v>
      </c>
      <c r="AM4150" s="77">
        <f>IF(AND(K4150&gt;Variables!$G$10,K4150&lt;Variables!$G$11),0,1)</f>
        <v>1</v>
      </c>
      <c r="AN4150" s="77">
        <f>IF(H4150&lt;Variables!$G$13,1,0)</f>
        <v>0</v>
      </c>
      <c r="AO4150" s="77">
        <f>IF(R4150&lt;Variables!$G$12,0,1)</f>
        <v>0</v>
      </c>
      <c r="AP4150" s="78">
        <f t="shared" si="133"/>
        <v>0</v>
      </c>
      <c r="AQ4150" s="77">
        <f>IF(V4150&lt;Variables!$G$15,1,0)</f>
        <v>1</v>
      </c>
      <c r="AR4150" s="77">
        <v>0</v>
      </c>
      <c r="AS4150" s="77">
        <v>0</v>
      </c>
      <c r="AT4150" s="77">
        <v>0</v>
      </c>
      <c r="AU4150" s="77">
        <v>1</v>
      </c>
      <c r="BA4150" s="77">
        <v>-0.52</v>
      </c>
    </row>
    <row r="4151" spans="3:53" x14ac:dyDescent="0.25">
      <c r="C4151" s="77" t="s">
        <v>538</v>
      </c>
      <c r="D4151" s="77" t="s">
        <v>507</v>
      </c>
      <c r="E4151" s="77">
        <v>26.18</v>
      </c>
      <c r="F4151" s="77">
        <v>8.18</v>
      </c>
      <c r="G4151" s="77">
        <v>7.51</v>
      </c>
      <c r="H4151" s="77">
        <v>3900</v>
      </c>
      <c r="I4151" s="77">
        <v>238.637</v>
      </c>
      <c r="J4151" s="77" t="s">
        <v>75</v>
      </c>
      <c r="K4151" s="77">
        <v>51.91</v>
      </c>
      <c r="L4151" s="77">
        <v>25.973095000000001</v>
      </c>
      <c r="M4151" s="77">
        <v>0.29609486278011921</v>
      </c>
      <c r="N4151" s="77">
        <v>26.07452</v>
      </c>
      <c r="O4151" s="77">
        <v>-9.4038164460919851E-2</v>
      </c>
      <c r="P4151" s="77">
        <v>6030000</v>
      </c>
      <c r="Q4151" s="77">
        <v>9769000</v>
      </c>
      <c r="R4151" s="77">
        <v>0.62</v>
      </c>
      <c r="S4151" s="77">
        <v>27.504000000000001</v>
      </c>
      <c r="T4151" s="77">
        <v>7.0409999999999986</v>
      </c>
      <c r="U4151" s="77">
        <v>15.570399999999999</v>
      </c>
      <c r="V4151" s="77">
        <v>2.3774558506170331</v>
      </c>
      <c r="AC4151" s="77">
        <v>26.84</v>
      </c>
      <c r="AD4151" s="77">
        <v>25.76</v>
      </c>
      <c r="AH4151" s="77">
        <f>IF(AND(M4151&lt;Variables!$G$6,M4151&gt;Variables!$G$5),0,1)</f>
        <v>1</v>
      </c>
      <c r="AI4151" s="77">
        <f t="shared" si="132"/>
        <v>1</v>
      </c>
      <c r="AJ4151" s="77">
        <f>IF(I4151&gt;Variables!$G$7,0,1)</f>
        <v>0</v>
      </c>
      <c r="AK4151" s="77">
        <f>IF(F4151&gt;Variables!$G$8,0,1)</f>
        <v>1</v>
      </c>
      <c r="AL4151" s="77">
        <f>IF(G4151&gt;Variables!$G$9,0,1)</f>
        <v>1</v>
      </c>
      <c r="AM4151" s="77">
        <f>IF(AND(K4151&gt;Variables!$G$10,K4151&lt;Variables!$G$11),0,1)</f>
        <v>1</v>
      </c>
      <c r="AN4151" s="77">
        <f>IF(H4151&lt;Variables!$G$13,1,0)</f>
        <v>0</v>
      </c>
      <c r="AO4151" s="77">
        <f>IF(R4151&lt;Variables!$G$12,0,1)</f>
        <v>0</v>
      </c>
      <c r="AP4151" s="78">
        <f t="shared" si="133"/>
        <v>1</v>
      </c>
      <c r="AQ4151" s="77">
        <f>IF(V4151&lt;Variables!$G$15,1,0)</f>
        <v>1</v>
      </c>
      <c r="AR4151" s="77">
        <v>1</v>
      </c>
      <c r="AS4151" s="77">
        <v>0</v>
      </c>
      <c r="AT4151" s="77">
        <v>0</v>
      </c>
      <c r="AU4151" s="77">
        <v>0</v>
      </c>
      <c r="BA4151" s="77">
        <v>0.82</v>
      </c>
    </row>
    <row r="4152" spans="3:53" x14ac:dyDescent="0.25">
      <c r="C4152" s="77" t="s">
        <v>538</v>
      </c>
      <c r="D4152" s="77" t="s">
        <v>152</v>
      </c>
      <c r="E4152" s="77">
        <v>0.04</v>
      </c>
      <c r="F4152" s="77">
        <v>6.94</v>
      </c>
      <c r="G4152" s="77">
        <v>9.43</v>
      </c>
      <c r="H4152" s="77">
        <v>-99999</v>
      </c>
      <c r="I4152" s="77">
        <v>5.7880000000000003</v>
      </c>
      <c r="J4152" s="77" t="s">
        <v>75</v>
      </c>
      <c r="K4152" s="77">
        <v>52.5</v>
      </c>
      <c r="L4152" s="77">
        <v>3.7650000000000003E-2</v>
      </c>
      <c r="M4152" s="77">
        <v>1.7264276228419591</v>
      </c>
      <c r="N4152" s="77">
        <v>3.7741304347826091E-2</v>
      </c>
      <c r="O4152" s="77">
        <v>1.4803294741086259</v>
      </c>
      <c r="P4152" s="77">
        <v>4939000</v>
      </c>
      <c r="Q4152" s="77">
        <v>14213000</v>
      </c>
      <c r="R4152" s="77">
        <v>0.35</v>
      </c>
      <c r="S4152" s="77">
        <v>27.504000000000001</v>
      </c>
      <c r="T4152" s="77">
        <v>7.0409999999999986</v>
      </c>
      <c r="U4152" s="77">
        <v>15.570399999999999</v>
      </c>
      <c r="V4152" s="77">
        <v>2.3355480743691901</v>
      </c>
      <c r="AC4152" s="77">
        <v>3.8800000000000001E-2</v>
      </c>
      <c r="AD4152" s="77">
        <v>3.4099999999999998E-2</v>
      </c>
      <c r="AH4152" s="77">
        <f>IF(AND(M4152&lt;Variables!$G$6,M4152&gt;Variables!$G$5),0,1)</f>
        <v>1</v>
      </c>
      <c r="AI4152" s="77">
        <f t="shared" si="132"/>
        <v>1</v>
      </c>
      <c r="AJ4152" s="77">
        <f>IF(I4152&gt;Variables!$G$7,0,1)</f>
        <v>1</v>
      </c>
      <c r="AK4152" s="77">
        <f>IF(F4152&gt;Variables!$G$8,0,1)</f>
        <v>1</v>
      </c>
      <c r="AL4152" s="77">
        <f>IF(G4152&gt;Variables!$G$9,0,1)</f>
        <v>1</v>
      </c>
      <c r="AM4152" s="77">
        <f>IF(AND(K4152&gt;Variables!$G$10,K4152&lt;Variables!$G$11),0,1)</f>
        <v>1</v>
      </c>
      <c r="AN4152" s="77">
        <f>IF(H4152&lt;Variables!$G$13,1,0)</f>
        <v>1</v>
      </c>
      <c r="AO4152" s="77">
        <f>IF(R4152&lt;Variables!$G$12,0,1)</f>
        <v>0</v>
      </c>
      <c r="AP4152" s="78">
        <f t="shared" si="133"/>
        <v>1</v>
      </c>
      <c r="AQ4152" s="77">
        <f>IF(V4152&lt;Variables!$G$15,1,0)</f>
        <v>1</v>
      </c>
      <c r="AR4152" s="77">
        <v>0</v>
      </c>
      <c r="AS4152" s="77">
        <v>0</v>
      </c>
      <c r="AT4152" s="77">
        <v>1</v>
      </c>
      <c r="AU4152" s="77">
        <v>0</v>
      </c>
      <c r="BA4152" s="77">
        <v>-2.25</v>
      </c>
    </row>
    <row r="4153" spans="3:53" x14ac:dyDescent="0.25">
      <c r="C4153" s="77" t="s">
        <v>538</v>
      </c>
      <c r="D4153" s="77" t="s">
        <v>501</v>
      </c>
      <c r="E4153" s="77">
        <v>30.3</v>
      </c>
      <c r="F4153" s="77">
        <v>16.34</v>
      </c>
      <c r="G4153" s="77">
        <v>12.78</v>
      </c>
      <c r="H4153" s="77">
        <v>3860</v>
      </c>
      <c r="I4153" s="77">
        <v>5.6000000000000001E-2</v>
      </c>
      <c r="J4153" s="77" t="s">
        <v>75</v>
      </c>
      <c r="K4153" s="77">
        <v>68.12</v>
      </c>
      <c r="L4153" s="77">
        <v>29.882626315789469</v>
      </c>
      <c r="M4153" s="77">
        <v>1.0286033127152461</v>
      </c>
      <c r="N4153" s="77">
        <v>29.30937391304348</v>
      </c>
      <c r="O4153" s="77">
        <v>3.0045885305131761</v>
      </c>
      <c r="P4153" s="77">
        <v>336109</v>
      </c>
      <c r="Q4153" s="77">
        <v>245553</v>
      </c>
      <c r="R4153" s="77">
        <v>1.37</v>
      </c>
      <c r="S4153" s="77">
        <v>27.504000000000001</v>
      </c>
      <c r="T4153" s="77">
        <v>7.0409999999999986</v>
      </c>
      <c r="U4153" s="77">
        <v>15.570399999999999</v>
      </c>
      <c r="V4153" s="77">
        <v>2.47415212649716</v>
      </c>
      <c r="AC4153" s="77">
        <v>30.89</v>
      </c>
      <c r="AD4153" s="77">
        <v>28.98</v>
      </c>
      <c r="AH4153" s="77">
        <f>IF(AND(M4153&lt;Variables!$G$6,M4153&gt;Variables!$G$5),0,1)</f>
        <v>1</v>
      </c>
      <c r="AI4153" s="77">
        <f t="shared" si="132"/>
        <v>0</v>
      </c>
      <c r="AJ4153" s="77">
        <f>IF(I4153&gt;Variables!$G$7,0,1)</f>
        <v>1</v>
      </c>
      <c r="AK4153" s="77">
        <f>IF(F4153&gt;Variables!$G$8,0,1)</f>
        <v>0</v>
      </c>
      <c r="AL4153" s="77">
        <f>IF(G4153&gt;Variables!$G$9,0,1)</f>
        <v>0</v>
      </c>
      <c r="AM4153" s="77">
        <f>IF(AND(K4153&gt;Variables!$G$10,K4153&lt;Variables!$G$11),0,1)</f>
        <v>0</v>
      </c>
      <c r="AN4153" s="77">
        <f>IF(H4153&lt;Variables!$G$13,1,0)</f>
        <v>0</v>
      </c>
      <c r="AO4153" s="77">
        <f>IF(R4153&lt;Variables!$G$12,0,1)</f>
        <v>0</v>
      </c>
      <c r="AP4153" s="78">
        <f t="shared" si="133"/>
        <v>1</v>
      </c>
      <c r="AQ4153" s="77">
        <f>IF(V4153&lt;Variables!$G$15,1,0)</f>
        <v>1</v>
      </c>
      <c r="AR4153" s="77">
        <v>0</v>
      </c>
      <c r="AS4153" s="77">
        <v>0</v>
      </c>
      <c r="AT4153" s="77">
        <v>1</v>
      </c>
      <c r="AU4153" s="77">
        <v>0</v>
      </c>
      <c r="BA4153" s="77">
        <v>-0.89</v>
      </c>
    </row>
    <row r="4154" spans="3:53" x14ac:dyDescent="0.25">
      <c r="C4154" s="77" t="s">
        <v>538</v>
      </c>
      <c r="D4154" s="77" t="s">
        <v>517</v>
      </c>
      <c r="E4154" s="77">
        <v>3.86</v>
      </c>
      <c r="F4154" s="77">
        <v>34.1</v>
      </c>
      <c r="G4154" s="77">
        <v>-0.46</v>
      </c>
      <c r="H4154" s="77">
        <v>-99999</v>
      </c>
      <c r="I4154" s="77">
        <v>0.875</v>
      </c>
      <c r="J4154" s="77" t="s">
        <v>74</v>
      </c>
      <c r="K4154" s="77">
        <v>-99999</v>
      </c>
      <c r="L4154" s="77">
        <v>-99999</v>
      </c>
      <c r="M4154" s="77">
        <v>-99999</v>
      </c>
      <c r="N4154" s="77">
        <v>-99999</v>
      </c>
      <c r="O4154" s="77">
        <v>-99999</v>
      </c>
      <c r="P4154" s="77">
        <v>40000</v>
      </c>
      <c r="Q4154" s="77">
        <v>0</v>
      </c>
      <c r="R4154" s="77">
        <v>1</v>
      </c>
      <c r="S4154" s="77">
        <v>27.504000000000001</v>
      </c>
      <c r="T4154" s="77">
        <v>7.0409999999999986</v>
      </c>
      <c r="U4154" s="77">
        <v>15.570399999999999</v>
      </c>
      <c r="V4154" s="77">
        <v>-99999</v>
      </c>
      <c r="AC4154" s="77">
        <v>-99999</v>
      </c>
      <c r="AD4154" s="77">
        <v>-99999</v>
      </c>
      <c r="AH4154" s="77">
        <f>IF(AND(M4154&lt;Variables!$G$6,M4154&gt;Variables!$G$5),0,1)</f>
        <v>1</v>
      </c>
      <c r="AI4154" s="77">
        <f t="shared" si="132"/>
        <v>1</v>
      </c>
      <c r="AJ4154" s="77">
        <f>IF(I4154&gt;Variables!$G$7,0,1)</f>
        <v>1</v>
      </c>
      <c r="AK4154" s="77">
        <f>IF(F4154&gt;Variables!$G$8,0,1)</f>
        <v>0</v>
      </c>
      <c r="AL4154" s="77">
        <f>IF(G4154&gt;Variables!$G$9,0,1)</f>
        <v>1</v>
      </c>
      <c r="AM4154" s="77">
        <f>IF(AND(K4154&gt;Variables!$G$10,K4154&lt;Variables!$G$11),0,1)</f>
        <v>1</v>
      </c>
      <c r="AN4154" s="77">
        <f>IF(H4154&lt;Variables!$G$13,1,0)</f>
        <v>1</v>
      </c>
      <c r="AO4154" s="77">
        <f>IF(R4154&lt;Variables!$G$12,0,1)</f>
        <v>0</v>
      </c>
      <c r="AP4154" s="78">
        <f t="shared" si="133"/>
        <v>0</v>
      </c>
      <c r="AQ4154" s="77">
        <f>IF(V4154&lt;Variables!$G$15,1,0)</f>
        <v>1</v>
      </c>
      <c r="AR4154" s="77">
        <v>0</v>
      </c>
      <c r="AS4154" s="77">
        <v>0</v>
      </c>
      <c r="AT4154" s="77">
        <v>0</v>
      </c>
      <c r="AU4154" s="77">
        <v>0</v>
      </c>
      <c r="BA4154" s="77">
        <v>0</v>
      </c>
    </row>
    <row r="4155" spans="3:53" x14ac:dyDescent="0.25">
      <c r="C4155" s="77" t="s">
        <v>538</v>
      </c>
      <c r="D4155" s="77" t="s">
        <v>512</v>
      </c>
      <c r="E4155" s="77">
        <v>32.32</v>
      </c>
      <c r="F4155" s="77">
        <v>21.09</v>
      </c>
      <c r="G4155" s="77">
        <v>12.82</v>
      </c>
      <c r="H4155" s="77">
        <v>1140</v>
      </c>
      <c r="I4155" s="77">
        <v>1599.566</v>
      </c>
      <c r="J4155" s="77" t="s">
        <v>75</v>
      </c>
      <c r="K4155" s="77">
        <v>61.03</v>
      </c>
      <c r="L4155" s="77">
        <v>32.207905263157897</v>
      </c>
      <c r="M4155" s="77">
        <v>0.5964210813232711</v>
      </c>
      <c r="N4155" s="77">
        <v>31.809995833333328</v>
      </c>
      <c r="O4155" s="77">
        <v>1.8547759948098079</v>
      </c>
      <c r="P4155" s="77">
        <v>325570</v>
      </c>
      <c r="Q4155" s="77">
        <v>282830</v>
      </c>
      <c r="R4155" s="77">
        <v>1.1499999999999999</v>
      </c>
      <c r="S4155" s="77">
        <v>27.504000000000001</v>
      </c>
      <c r="T4155" s="77">
        <v>7.0409999999999986</v>
      </c>
      <c r="U4155" s="77">
        <v>15.570399999999999</v>
      </c>
      <c r="V4155" s="77">
        <v>2.446765073051631</v>
      </c>
      <c r="AC4155" s="77">
        <v>32.46</v>
      </c>
      <c r="AD4155" s="77">
        <v>28.9</v>
      </c>
      <c r="AH4155" s="77">
        <f>IF(AND(M4155&lt;Variables!$G$6,M4155&gt;Variables!$G$5),0,1)</f>
        <v>1</v>
      </c>
      <c r="AI4155" s="77">
        <f t="shared" si="132"/>
        <v>0</v>
      </c>
      <c r="AJ4155" s="77">
        <f>IF(I4155&gt;Variables!$G$7,0,1)</f>
        <v>0</v>
      </c>
      <c r="AK4155" s="77">
        <f>IF(F4155&gt;Variables!$G$8,0,1)</f>
        <v>0</v>
      </c>
      <c r="AL4155" s="77">
        <f>IF(G4155&gt;Variables!$G$9,0,1)</f>
        <v>0</v>
      </c>
      <c r="AM4155" s="77">
        <f>IF(AND(K4155&gt;Variables!$G$10,K4155&lt;Variables!$G$11),0,1)</f>
        <v>1</v>
      </c>
      <c r="AN4155" s="77">
        <f>IF(H4155&lt;Variables!$G$13,1,0)</f>
        <v>1</v>
      </c>
      <c r="AO4155" s="77">
        <f>IF(R4155&lt;Variables!$G$12,0,1)</f>
        <v>0</v>
      </c>
      <c r="AP4155" s="78">
        <f t="shared" si="133"/>
        <v>1</v>
      </c>
      <c r="AQ4155" s="77">
        <f>IF(V4155&lt;Variables!$G$15,1,0)</f>
        <v>1</v>
      </c>
      <c r="AR4155" s="77">
        <v>0</v>
      </c>
      <c r="AS4155" s="77">
        <v>0</v>
      </c>
      <c r="AT4155" s="77">
        <v>1</v>
      </c>
      <c r="AU4155" s="77">
        <v>0</v>
      </c>
      <c r="BA4155" s="77">
        <v>-2.25</v>
      </c>
    </row>
    <row r="4156" spans="3:53" x14ac:dyDescent="0.25">
      <c r="C4156" s="77" t="s">
        <v>538</v>
      </c>
      <c r="D4156" s="77" t="s">
        <v>533</v>
      </c>
      <c r="E4156" s="77">
        <v>15.92</v>
      </c>
      <c r="F4156" s="77">
        <v>8.9700000000000006</v>
      </c>
      <c r="G4156" s="77">
        <v>1.73</v>
      </c>
      <c r="H4156" s="77">
        <v>5410</v>
      </c>
      <c r="I4156" s="77">
        <v>0.107</v>
      </c>
      <c r="J4156" s="77" t="s">
        <v>75</v>
      </c>
      <c r="K4156" s="77">
        <v>56.61</v>
      </c>
      <c r="L4156" s="77">
        <v>15.934139999999999</v>
      </c>
      <c r="M4156" s="77">
        <v>-8.8740277165902423E-2</v>
      </c>
      <c r="N4156" s="77">
        <v>15.70961777777778</v>
      </c>
      <c r="O4156" s="77">
        <v>1.3391937677810499</v>
      </c>
      <c r="P4156" s="77">
        <v>798281</v>
      </c>
      <c r="Q4156" s="77">
        <v>1500000</v>
      </c>
      <c r="R4156" s="77">
        <v>0.53</v>
      </c>
      <c r="S4156" s="77">
        <v>27.504000000000001</v>
      </c>
      <c r="T4156" s="77">
        <v>7.0409999999999986</v>
      </c>
      <c r="U4156" s="77">
        <v>15.570399999999999</v>
      </c>
      <c r="V4156" s="77">
        <v>2.439480870700522</v>
      </c>
      <c r="AC4156" s="77">
        <v>15.93</v>
      </c>
      <c r="AD4156" s="77">
        <v>15.29</v>
      </c>
      <c r="AH4156" s="77">
        <f>IF(AND(M4156&lt;Variables!$G$6,M4156&gt;Variables!$G$5),0,1)</f>
        <v>1</v>
      </c>
      <c r="AI4156" s="77">
        <f t="shared" si="132"/>
        <v>0</v>
      </c>
      <c r="AJ4156" s="77">
        <f>IF(I4156&gt;Variables!$G$7,0,1)</f>
        <v>1</v>
      </c>
      <c r="AK4156" s="77">
        <f>IF(F4156&gt;Variables!$G$8,0,1)</f>
        <v>1</v>
      </c>
      <c r="AL4156" s="77">
        <f>IF(G4156&gt;Variables!$G$9,0,1)</f>
        <v>1</v>
      </c>
      <c r="AM4156" s="77">
        <f>IF(AND(K4156&gt;Variables!$G$10,K4156&lt;Variables!$G$11),0,1)</f>
        <v>1</v>
      </c>
      <c r="AN4156" s="77">
        <f>IF(H4156&lt;Variables!$G$13,1,0)</f>
        <v>0</v>
      </c>
      <c r="AO4156" s="77">
        <f>IF(R4156&lt;Variables!$G$12,0,1)</f>
        <v>0</v>
      </c>
      <c r="AP4156" s="78">
        <f t="shared" si="133"/>
        <v>1</v>
      </c>
      <c r="AQ4156" s="77">
        <f>IF(V4156&lt;Variables!$G$15,1,0)</f>
        <v>1</v>
      </c>
      <c r="AR4156" s="77">
        <v>0</v>
      </c>
      <c r="AS4156" s="77">
        <v>0</v>
      </c>
      <c r="AT4156" s="77">
        <v>1</v>
      </c>
      <c r="AU4156" s="77">
        <v>0</v>
      </c>
      <c r="BA4156" s="77">
        <v>-1.71</v>
      </c>
    </row>
    <row r="4157" spans="3:53" x14ac:dyDescent="0.25">
      <c r="C4157" s="77" t="s">
        <v>538</v>
      </c>
      <c r="D4157" s="77" t="s">
        <v>493</v>
      </c>
      <c r="E4157" s="77">
        <v>24.92</v>
      </c>
      <c r="F4157" s="77">
        <v>8.17</v>
      </c>
      <c r="G4157" s="77">
        <v>5.15</v>
      </c>
      <c r="H4157" s="77">
        <v>2730</v>
      </c>
      <c r="I4157" s="77">
        <v>197.679</v>
      </c>
      <c r="J4157" s="77" t="s">
        <v>74</v>
      </c>
      <c r="K4157" s="77">
        <v>46.67</v>
      </c>
      <c r="L4157" s="77">
        <v>24.87242105263158</v>
      </c>
      <c r="M4157" s="77">
        <v>2.4038461538453629E-2</v>
      </c>
      <c r="N4157" s="77">
        <v>24.974124489795919</v>
      </c>
      <c r="O4157" s="77">
        <v>-0.38329467699672592</v>
      </c>
      <c r="P4157" s="77">
        <v>1653000</v>
      </c>
      <c r="Q4157" s="77">
        <v>3584000</v>
      </c>
      <c r="R4157" s="77">
        <v>0.46</v>
      </c>
      <c r="S4157" s="77">
        <v>27.504000000000001</v>
      </c>
      <c r="T4157" s="77">
        <v>7.0409999999999986</v>
      </c>
      <c r="U4157" s="77">
        <v>15.570399999999999</v>
      </c>
      <c r="V4157" s="77">
        <v>2.3321073788461542</v>
      </c>
      <c r="AC4157" s="77">
        <v>25.19</v>
      </c>
      <c r="AD4157" s="77">
        <v>24.18</v>
      </c>
      <c r="AH4157" s="77">
        <f>IF(AND(M4157&lt;Variables!$G$6,M4157&gt;Variables!$G$5),0,1)</f>
        <v>1</v>
      </c>
      <c r="AI4157" s="77">
        <f t="shared" si="132"/>
        <v>1</v>
      </c>
      <c r="AJ4157" s="77">
        <f>IF(I4157&gt;Variables!$G$7,0,1)</f>
        <v>0</v>
      </c>
      <c r="AK4157" s="77">
        <f>IF(F4157&gt;Variables!$G$8,0,1)</f>
        <v>1</v>
      </c>
      <c r="AL4157" s="77">
        <f>IF(G4157&gt;Variables!$G$9,0,1)</f>
        <v>1</v>
      </c>
      <c r="AM4157" s="77">
        <f>IF(AND(K4157&gt;Variables!$G$10,K4157&lt;Variables!$G$11),0,1)</f>
        <v>1</v>
      </c>
      <c r="AN4157" s="77">
        <f>IF(H4157&lt;Variables!$G$13,1,0)</f>
        <v>0</v>
      </c>
      <c r="AO4157" s="77">
        <f>IF(R4157&lt;Variables!$G$12,0,1)</f>
        <v>0</v>
      </c>
      <c r="AP4157" s="78">
        <f t="shared" si="133"/>
        <v>0</v>
      </c>
      <c r="AQ4157" s="77">
        <f>IF(V4157&lt;Variables!$G$15,1,0)</f>
        <v>1</v>
      </c>
      <c r="AR4157" s="77">
        <v>0</v>
      </c>
      <c r="AS4157" s="77">
        <v>1</v>
      </c>
      <c r="AT4157" s="77">
        <v>0</v>
      </c>
      <c r="AU4157" s="77">
        <v>0</v>
      </c>
      <c r="BA4157" s="77">
        <v>0.95</v>
      </c>
    </row>
    <row r="4158" spans="3:53" x14ac:dyDescent="0.25">
      <c r="C4158" s="77" t="s">
        <v>538</v>
      </c>
      <c r="D4158" s="77" t="s">
        <v>488</v>
      </c>
      <c r="E4158" s="77">
        <v>7.29</v>
      </c>
      <c r="F4158" s="77">
        <v>61.47</v>
      </c>
      <c r="G4158" s="77">
        <v>1.25</v>
      </c>
      <c r="H4158" s="77">
        <v>125.36</v>
      </c>
      <c r="I4158" s="77">
        <v>14.621</v>
      </c>
      <c r="J4158" s="77" t="s">
        <v>75</v>
      </c>
      <c r="K4158" s="77">
        <v>55.15</v>
      </c>
      <c r="L4158" s="77">
        <v>7.21014</v>
      </c>
      <c r="M4158" s="77">
        <v>1.246300349230387</v>
      </c>
      <c r="N4158" s="77">
        <v>7.2233940000000008</v>
      </c>
      <c r="O4158" s="77">
        <v>1.060526395209773</v>
      </c>
      <c r="P4158" s="77">
        <v>118060000</v>
      </c>
      <c r="Q4158" s="77">
        <v>525460</v>
      </c>
      <c r="R4158" s="77">
        <v>224.68</v>
      </c>
      <c r="S4158" s="77">
        <v>27.504000000000001</v>
      </c>
      <c r="T4158" s="77">
        <v>7.0409999999999986</v>
      </c>
      <c r="U4158" s="77">
        <v>15.570399999999999</v>
      </c>
      <c r="V4158" s="77">
        <v>2.3694137165658362</v>
      </c>
      <c r="AC4158" s="77">
        <v>7.75</v>
      </c>
      <c r="AD4158" s="77">
        <v>6.1517999999999997</v>
      </c>
      <c r="AH4158" s="77">
        <f>IF(AND(M4158&lt;Variables!$G$6,M4158&gt;Variables!$G$5),0,1)</f>
        <v>1</v>
      </c>
      <c r="AI4158" s="77">
        <f t="shared" si="132"/>
        <v>1</v>
      </c>
      <c r="AJ4158" s="77">
        <f>IF(I4158&gt;Variables!$G$7,0,1)</f>
        <v>1</v>
      </c>
      <c r="AK4158" s="77">
        <f>IF(F4158&gt;Variables!$G$8,0,1)</f>
        <v>0</v>
      </c>
      <c r="AL4158" s="77">
        <f>IF(G4158&gt;Variables!$G$9,0,1)</f>
        <v>1</v>
      </c>
      <c r="AM4158" s="77">
        <f>IF(AND(K4158&gt;Variables!$G$10,K4158&lt;Variables!$G$11),0,1)</f>
        <v>1</v>
      </c>
      <c r="AN4158" s="77">
        <f>IF(H4158&lt;Variables!$G$13,1,0)</f>
        <v>1</v>
      </c>
      <c r="AO4158" s="77">
        <f>IF(R4158&lt;Variables!$G$12,0,1)</f>
        <v>1</v>
      </c>
      <c r="AP4158" s="78">
        <f t="shared" si="133"/>
        <v>1</v>
      </c>
      <c r="AQ4158" s="77">
        <f>IF(V4158&lt;Variables!$G$15,1,0)</f>
        <v>1</v>
      </c>
      <c r="AR4158" s="77">
        <v>1</v>
      </c>
      <c r="AS4158" s="77">
        <v>0</v>
      </c>
      <c r="AT4158" s="77">
        <v>0</v>
      </c>
      <c r="AU4158" s="77">
        <v>0</v>
      </c>
      <c r="BA4158" s="77">
        <v>2</v>
      </c>
    </row>
    <row r="4159" spans="3:53" x14ac:dyDescent="0.25">
      <c r="C4159" s="77" t="s">
        <v>538</v>
      </c>
      <c r="D4159" s="77" t="s">
        <v>524</v>
      </c>
      <c r="E4159" s="77">
        <v>7.99</v>
      </c>
      <c r="F4159" s="77">
        <v>39.28</v>
      </c>
      <c r="G4159" s="77">
        <v>34.81</v>
      </c>
      <c r="H4159" s="77">
        <v>208.66</v>
      </c>
      <c r="I4159" s="77">
        <v>-8.4510000000000005</v>
      </c>
      <c r="J4159" s="77" t="s">
        <v>75</v>
      </c>
      <c r="K4159" s="77">
        <v>42.2</v>
      </c>
      <c r="L4159" s="77">
        <v>8.4015749999999993</v>
      </c>
      <c r="M4159" s="77">
        <v>-2.2814174723191791</v>
      </c>
      <c r="N4159" s="77">
        <v>8.3823620000000005</v>
      </c>
      <c r="O4159" s="77">
        <v>-2.0574391800306548</v>
      </c>
      <c r="P4159" s="77">
        <v>73000000</v>
      </c>
      <c r="Q4159" s="77">
        <v>18770000</v>
      </c>
      <c r="R4159" s="77">
        <v>3.89</v>
      </c>
      <c r="S4159" s="77">
        <v>27.504000000000001</v>
      </c>
      <c r="T4159" s="77">
        <v>7.0409999999999986</v>
      </c>
      <c r="U4159" s="77">
        <v>15.570399999999999</v>
      </c>
      <c r="V4159" s="77">
        <v>2.2941167317318478</v>
      </c>
      <c r="AC4159" s="77">
        <v>8.5399999999999991</v>
      </c>
      <c r="AD4159" s="77">
        <v>7.22</v>
      </c>
      <c r="AH4159" s="77">
        <f>IF(AND(M4159&lt;Variables!$G$6,M4159&gt;Variables!$G$5),0,1)</f>
        <v>0</v>
      </c>
      <c r="AI4159" s="77">
        <f t="shared" si="132"/>
        <v>0</v>
      </c>
      <c r="AJ4159" s="77">
        <f>IF(I4159&gt;Variables!$G$7,0,1)</f>
        <v>1</v>
      </c>
      <c r="AK4159" s="77">
        <f>IF(F4159&gt;Variables!$G$8,0,1)</f>
        <v>0</v>
      </c>
      <c r="AL4159" s="77">
        <f>IF(G4159&gt;Variables!$G$9,0,1)</f>
        <v>0</v>
      </c>
      <c r="AM4159" s="77">
        <f>IF(AND(K4159&gt;Variables!$G$10,K4159&lt;Variables!$G$11),0,1)</f>
        <v>1</v>
      </c>
      <c r="AN4159" s="77">
        <f>IF(H4159&lt;Variables!$G$13,1,0)</f>
        <v>1</v>
      </c>
      <c r="AO4159" s="77">
        <f>IF(R4159&lt;Variables!$G$12,0,1)</f>
        <v>1</v>
      </c>
      <c r="AP4159" s="78">
        <f t="shared" si="133"/>
        <v>1</v>
      </c>
      <c r="AQ4159" s="77">
        <f>IF(V4159&lt;Variables!$G$15,1,0)</f>
        <v>1</v>
      </c>
      <c r="AR4159" s="77">
        <v>1</v>
      </c>
      <c r="AS4159" s="77">
        <v>0</v>
      </c>
      <c r="AT4159" s="77">
        <v>0</v>
      </c>
      <c r="AU4159" s="77">
        <v>0</v>
      </c>
      <c r="BA4159" s="77">
        <v>2</v>
      </c>
    </row>
    <row r="4160" spans="3:53" x14ac:dyDescent="0.25">
      <c r="C4160" s="77" t="s">
        <v>538</v>
      </c>
      <c r="D4160" s="77" t="s">
        <v>502</v>
      </c>
      <c r="E4160" s="77">
        <v>17.04</v>
      </c>
      <c r="F4160" s="77">
        <v>30.1</v>
      </c>
      <c r="G4160" s="77">
        <v>21.68</v>
      </c>
      <c r="H4160" s="77">
        <v>512.29999999999995</v>
      </c>
      <c r="I4160" s="77">
        <v>299.44600000000003</v>
      </c>
      <c r="J4160" s="77" t="s">
        <v>75</v>
      </c>
      <c r="K4160" s="77">
        <v>45.05</v>
      </c>
      <c r="L4160" s="77">
        <v>17.406514999999999</v>
      </c>
      <c r="M4160" s="77">
        <v>-3.534395023932146</v>
      </c>
      <c r="N4160" s="77">
        <v>16.613132</v>
      </c>
      <c r="O4160" s="77">
        <v>1.0724528042033219</v>
      </c>
      <c r="P4160" s="77">
        <v>5220000</v>
      </c>
      <c r="Q4160" s="77">
        <v>311380</v>
      </c>
      <c r="R4160" s="77">
        <v>16.760000000000002</v>
      </c>
      <c r="S4160" s="77">
        <v>27.504000000000001</v>
      </c>
      <c r="T4160" s="77">
        <v>7.0409999999999986</v>
      </c>
      <c r="U4160" s="77">
        <v>15.570399999999999</v>
      </c>
      <c r="V4160" s="77">
        <v>2.357085973118112</v>
      </c>
      <c r="AC4160" s="77">
        <v>17.18</v>
      </c>
      <c r="AD4160" s="77">
        <v>15.39</v>
      </c>
      <c r="AH4160" s="77">
        <f>IF(AND(M4160&lt;Variables!$G$6,M4160&gt;Variables!$G$5),0,1)</f>
        <v>0</v>
      </c>
      <c r="AI4160" s="77">
        <f t="shared" si="132"/>
        <v>0</v>
      </c>
      <c r="AJ4160" s="77">
        <f>IF(I4160&gt;Variables!$G$7,0,1)</f>
        <v>0</v>
      </c>
      <c r="AK4160" s="77">
        <f>IF(F4160&gt;Variables!$G$8,0,1)</f>
        <v>0</v>
      </c>
      <c r="AL4160" s="77">
        <f>IF(G4160&gt;Variables!$G$9,0,1)</f>
        <v>0</v>
      </c>
      <c r="AM4160" s="77">
        <f>IF(AND(K4160&gt;Variables!$G$10,K4160&lt;Variables!$G$11),0,1)</f>
        <v>1</v>
      </c>
      <c r="AN4160" s="77">
        <f>IF(H4160&lt;Variables!$G$13,1,0)</f>
        <v>1</v>
      </c>
      <c r="AO4160" s="77">
        <f>IF(R4160&lt;Variables!$G$12,0,1)</f>
        <v>1</v>
      </c>
      <c r="AP4160" s="78">
        <f t="shared" si="133"/>
        <v>1</v>
      </c>
      <c r="AQ4160" s="77">
        <f>IF(V4160&lt;Variables!$G$15,1,0)</f>
        <v>1</v>
      </c>
      <c r="AR4160" s="77">
        <v>0</v>
      </c>
      <c r="AS4160" s="77">
        <v>0</v>
      </c>
      <c r="AT4160" s="77">
        <v>1</v>
      </c>
      <c r="AU4160" s="77">
        <v>0</v>
      </c>
      <c r="BA4160" s="77">
        <v>-2.25</v>
      </c>
    </row>
    <row r="4161" spans="3:53" x14ac:dyDescent="0.25">
      <c r="C4161" s="77" t="s">
        <v>539</v>
      </c>
      <c r="D4161" s="77" t="s">
        <v>524</v>
      </c>
      <c r="E4161" s="77">
        <v>7.85</v>
      </c>
      <c r="F4161" s="77">
        <v>32.270000000000003</v>
      </c>
      <c r="G4161" s="77">
        <v>29.89</v>
      </c>
      <c r="H4161" s="77">
        <v>208.66</v>
      </c>
      <c r="I4161" s="77">
        <v>-8.6509999999999998</v>
      </c>
      <c r="J4161" s="77" t="s">
        <v>75</v>
      </c>
      <c r="K4161" s="77">
        <v>37.630000000000003</v>
      </c>
      <c r="L4161" s="77">
        <v>8.2603749999999998</v>
      </c>
      <c r="M4161" s="77">
        <v>-4.2404249201761406</v>
      </c>
      <c r="N4161" s="77">
        <v>8.4047539999999987</v>
      </c>
      <c r="O4161" s="77">
        <v>-5.8854072350005593</v>
      </c>
      <c r="P4161" s="77">
        <v>76770000</v>
      </c>
      <c r="Q4161" s="77">
        <v>18770000</v>
      </c>
      <c r="R4161" s="77">
        <v>4.09</v>
      </c>
      <c r="S4161" s="77">
        <v>26.547999999999998</v>
      </c>
      <c r="T4161" s="77">
        <v>6.6219999999999999</v>
      </c>
      <c r="U4161" s="77">
        <v>14.9504</v>
      </c>
      <c r="V4161" s="77">
        <v>2.1976105334382519</v>
      </c>
      <c r="AC4161" s="77">
        <v>8.5399999999999991</v>
      </c>
      <c r="AD4161" s="77">
        <v>7.22</v>
      </c>
      <c r="AH4161" s="77">
        <f>IF(AND(M4161&lt;Variables!$G$6,M4161&gt;Variables!$G$5),0,1)</f>
        <v>0</v>
      </c>
      <c r="AI4161" s="77">
        <f t="shared" si="132"/>
        <v>1</v>
      </c>
      <c r="AJ4161" s="77">
        <f>IF(I4161&gt;Variables!$G$7,0,1)</f>
        <v>1</v>
      </c>
      <c r="AK4161" s="77">
        <f>IF(F4161&gt;Variables!$G$8,0,1)</f>
        <v>0</v>
      </c>
      <c r="AL4161" s="77">
        <f>IF(G4161&gt;Variables!$G$9,0,1)</f>
        <v>0</v>
      </c>
      <c r="AM4161" s="77">
        <f>IF(AND(K4161&gt;Variables!$G$10,K4161&lt;Variables!$G$11),0,1)</f>
        <v>1</v>
      </c>
      <c r="AN4161" s="77">
        <f>IF(H4161&lt;Variables!$G$13,1,0)</f>
        <v>1</v>
      </c>
      <c r="AO4161" s="77">
        <f>IF(R4161&lt;Variables!$G$12,0,1)</f>
        <v>1</v>
      </c>
      <c r="AP4161" s="78">
        <f t="shared" si="133"/>
        <v>1</v>
      </c>
      <c r="AQ4161" s="77">
        <f>IF(V4161&lt;Variables!$G$15,1,0)</f>
        <v>1</v>
      </c>
      <c r="AR4161" s="77">
        <v>1</v>
      </c>
      <c r="AS4161" s="77">
        <v>0</v>
      </c>
      <c r="AT4161" s="77">
        <v>0</v>
      </c>
      <c r="AU4161" s="77">
        <v>0</v>
      </c>
      <c r="BA4161" s="77">
        <v>2</v>
      </c>
    </row>
    <row r="4162" spans="3:53" x14ac:dyDescent="0.25">
      <c r="C4162" s="77" t="s">
        <v>539</v>
      </c>
      <c r="D4162" s="77" t="s">
        <v>451</v>
      </c>
      <c r="E4162" s="77">
        <v>23.54</v>
      </c>
      <c r="F4162" s="77">
        <v>9.18</v>
      </c>
      <c r="G4162" s="77">
        <v>7.08</v>
      </c>
      <c r="H4162" s="77">
        <v>12530</v>
      </c>
      <c r="I4162" s="77">
        <v>15.09</v>
      </c>
      <c r="J4162" s="77" t="s">
        <v>74</v>
      </c>
      <c r="K4162" s="77">
        <v>49.01</v>
      </c>
      <c r="L4162" s="77">
        <v>23.480427777777781</v>
      </c>
      <c r="M4162" s="77">
        <v>-0.1721764959326558</v>
      </c>
      <c r="N4162" s="77">
        <v>23.433949999999999</v>
      </c>
      <c r="O4162" s="77">
        <v>2.5817243785200051E-2</v>
      </c>
      <c r="P4162" s="77">
        <v>672090</v>
      </c>
      <c r="Q4162" s="77">
        <v>1175000</v>
      </c>
      <c r="R4162" s="77">
        <v>0.56999999999999995</v>
      </c>
      <c r="S4162" s="77">
        <v>26.547999999999998</v>
      </c>
      <c r="T4162" s="77">
        <v>6.6219999999999999</v>
      </c>
      <c r="U4162" s="77">
        <v>14.9504</v>
      </c>
      <c r="V4162" s="77">
        <v>2.3607279156311982</v>
      </c>
      <c r="AC4162" s="77">
        <v>23.7</v>
      </c>
      <c r="AD4162" s="77">
        <v>23.22</v>
      </c>
      <c r="AH4162" s="77">
        <f>IF(AND(M4162&lt;Variables!$G$6,M4162&gt;Variables!$G$5),0,1)</f>
        <v>1</v>
      </c>
      <c r="AI4162" s="77">
        <f t="shared" si="132"/>
        <v>0</v>
      </c>
      <c r="AJ4162" s="77">
        <f>IF(I4162&gt;Variables!$G$7,0,1)</f>
        <v>1</v>
      </c>
      <c r="AK4162" s="77">
        <f>IF(F4162&gt;Variables!$G$8,0,1)</f>
        <v>0</v>
      </c>
      <c r="AL4162" s="77">
        <f>IF(G4162&gt;Variables!$G$9,0,1)</f>
        <v>1</v>
      </c>
      <c r="AM4162" s="77">
        <f>IF(AND(K4162&gt;Variables!$G$10,K4162&lt;Variables!$G$11),0,1)</f>
        <v>1</v>
      </c>
      <c r="AN4162" s="77">
        <f>IF(H4162&lt;Variables!$G$13,1,0)</f>
        <v>0</v>
      </c>
      <c r="AO4162" s="77">
        <f>IF(R4162&lt;Variables!$G$12,0,1)</f>
        <v>0</v>
      </c>
      <c r="AP4162" s="78">
        <f t="shared" si="133"/>
        <v>0</v>
      </c>
      <c r="AQ4162" s="77">
        <f>IF(V4162&lt;Variables!$G$15,1,0)</f>
        <v>1</v>
      </c>
      <c r="AR4162" s="77">
        <v>0</v>
      </c>
      <c r="AS4162" s="77">
        <v>0</v>
      </c>
      <c r="AT4162" s="77">
        <v>0</v>
      </c>
      <c r="AU4162" s="77">
        <v>1</v>
      </c>
      <c r="BA4162" s="77">
        <v>-0.64</v>
      </c>
    </row>
    <row r="4163" spans="3:53" x14ac:dyDescent="0.25">
      <c r="C4163" s="77" t="s">
        <v>539</v>
      </c>
      <c r="D4163" s="77" t="s">
        <v>525</v>
      </c>
      <c r="E4163" s="77">
        <v>1.66</v>
      </c>
      <c r="F4163" s="77">
        <v>22.59</v>
      </c>
      <c r="G4163" s="77">
        <v>20.8</v>
      </c>
      <c r="H4163" s="77">
        <v>550.02</v>
      </c>
      <c r="I4163" s="77">
        <v>-16.21</v>
      </c>
      <c r="J4163" s="77" t="s">
        <v>74</v>
      </c>
      <c r="K4163" s="77">
        <v>63.99</v>
      </c>
      <c r="L4163" s="77">
        <v>1.61548</v>
      </c>
      <c r="M4163" s="77">
        <v>2.4463317404115328</v>
      </c>
      <c r="N4163" s="77">
        <v>1.5767739999999999</v>
      </c>
      <c r="O4163" s="77">
        <v>4.9611421801729287</v>
      </c>
      <c r="P4163" s="77">
        <v>19560000</v>
      </c>
      <c r="Q4163" s="77">
        <v>3050000</v>
      </c>
      <c r="R4163" s="77">
        <v>6.41</v>
      </c>
      <c r="S4163" s="77">
        <v>26.547999999999998</v>
      </c>
      <c r="T4163" s="77">
        <v>6.6219999999999999</v>
      </c>
      <c r="U4163" s="77">
        <v>14.9504</v>
      </c>
      <c r="V4163" s="77">
        <v>2.3494923398816439</v>
      </c>
      <c r="AC4163" s="77">
        <v>1.9</v>
      </c>
      <c r="AD4163" s="77">
        <v>1.56</v>
      </c>
      <c r="AH4163" s="77">
        <f>IF(AND(M4163&lt;Variables!$G$6,M4163&gt;Variables!$G$5),0,1)</f>
        <v>1</v>
      </c>
      <c r="AI4163" s="77">
        <f t="shared" si="132"/>
        <v>0</v>
      </c>
      <c r="AJ4163" s="77">
        <f>IF(I4163&gt;Variables!$G$7,0,1)</f>
        <v>1</v>
      </c>
      <c r="AK4163" s="77">
        <f>IF(F4163&gt;Variables!$G$8,0,1)</f>
        <v>0</v>
      </c>
      <c r="AL4163" s="77">
        <f>IF(G4163&gt;Variables!$G$9,0,1)</f>
        <v>0</v>
      </c>
      <c r="AM4163" s="77">
        <f>IF(AND(K4163&gt;Variables!$G$10,K4163&lt;Variables!$G$11),0,1)</f>
        <v>0</v>
      </c>
      <c r="AN4163" s="77">
        <f>IF(H4163&lt;Variables!$G$13,1,0)</f>
        <v>1</v>
      </c>
      <c r="AO4163" s="77">
        <f>IF(R4163&lt;Variables!$G$12,0,1)</f>
        <v>1</v>
      </c>
      <c r="AP4163" s="78">
        <f t="shared" si="133"/>
        <v>0</v>
      </c>
      <c r="AQ4163" s="77">
        <f>IF(V4163&lt;Variables!$G$15,1,0)</f>
        <v>1</v>
      </c>
      <c r="AR4163" s="77">
        <v>0</v>
      </c>
      <c r="AS4163" s="77">
        <v>0</v>
      </c>
      <c r="AT4163" s="77">
        <v>1</v>
      </c>
      <c r="AU4163" s="77">
        <v>0</v>
      </c>
      <c r="BA4163" s="77">
        <v>-2.25</v>
      </c>
    </row>
    <row r="4164" spans="3:53" x14ac:dyDescent="0.25">
      <c r="C4164" s="77" t="s">
        <v>539</v>
      </c>
      <c r="D4164" s="77" t="s">
        <v>497</v>
      </c>
      <c r="E4164" s="77">
        <v>5.37</v>
      </c>
      <c r="F4164" s="77">
        <v>28.18</v>
      </c>
      <c r="G4164" s="77">
        <v>23.06</v>
      </c>
      <c r="H4164" s="77">
        <v>41.09</v>
      </c>
      <c r="I4164" s="77">
        <v>-14.256</v>
      </c>
      <c r="J4164" s="77" t="s">
        <v>74</v>
      </c>
      <c r="K4164" s="77">
        <v>49.18</v>
      </c>
      <c r="L4164" s="77">
        <v>5.2715842105263162</v>
      </c>
      <c r="M4164" s="77">
        <v>-0.79073403481028093</v>
      </c>
      <c r="N4164" s="77">
        <v>5.1895734693877547</v>
      </c>
      <c r="O4164" s="77">
        <v>0.77706830532650073</v>
      </c>
      <c r="P4164" s="77">
        <v>2990000</v>
      </c>
      <c r="Q4164" s="77">
        <v>49940</v>
      </c>
      <c r="R4164" s="77">
        <v>59.87</v>
      </c>
      <c r="S4164" s="77">
        <v>26.547999999999998</v>
      </c>
      <c r="T4164" s="77">
        <v>6.6219999999999999</v>
      </c>
      <c r="U4164" s="77">
        <v>14.9504</v>
      </c>
      <c r="V4164" s="77">
        <v>2.377191300193191</v>
      </c>
      <c r="AC4164" s="77">
        <v>5.73</v>
      </c>
      <c r="AD4164" s="77">
        <v>4.8099999999999996</v>
      </c>
      <c r="AH4164" s="77">
        <f>IF(AND(M4164&lt;Variables!$G$6,M4164&gt;Variables!$G$5),0,1)</f>
        <v>1</v>
      </c>
      <c r="AI4164" s="77">
        <f t="shared" si="132"/>
        <v>0</v>
      </c>
      <c r="AJ4164" s="77">
        <f>IF(I4164&gt;Variables!$G$7,0,1)</f>
        <v>1</v>
      </c>
      <c r="AK4164" s="77">
        <f>IF(F4164&gt;Variables!$G$8,0,1)</f>
        <v>0</v>
      </c>
      <c r="AL4164" s="77">
        <f>IF(G4164&gt;Variables!$G$9,0,1)</f>
        <v>0</v>
      </c>
      <c r="AM4164" s="77">
        <f>IF(AND(K4164&gt;Variables!$G$10,K4164&lt;Variables!$G$11),0,1)</f>
        <v>1</v>
      </c>
      <c r="AN4164" s="77">
        <f>IF(H4164&lt;Variables!$G$13,1,0)</f>
        <v>1</v>
      </c>
      <c r="AO4164" s="77">
        <f>IF(R4164&lt;Variables!$G$12,0,1)</f>
        <v>1</v>
      </c>
      <c r="AP4164" s="78">
        <f t="shared" si="133"/>
        <v>0</v>
      </c>
      <c r="AQ4164" s="77">
        <f>IF(V4164&lt;Variables!$G$15,1,0)</f>
        <v>1</v>
      </c>
      <c r="AR4164" s="77">
        <v>1</v>
      </c>
      <c r="AS4164" s="77">
        <v>0</v>
      </c>
      <c r="AT4164" s="77">
        <v>0</v>
      </c>
      <c r="AU4164" s="77">
        <v>0</v>
      </c>
      <c r="BA4164" s="77">
        <v>2</v>
      </c>
    </row>
    <row r="4165" spans="3:53" x14ac:dyDescent="0.25">
      <c r="C4165" s="77" t="s">
        <v>539</v>
      </c>
      <c r="D4165" s="77" t="s">
        <v>540</v>
      </c>
      <c r="E4165" s="77">
        <v>14.05</v>
      </c>
      <c r="F4165" s="77">
        <v>6.03</v>
      </c>
      <c r="G4165" s="77">
        <v>4.9800000000000004</v>
      </c>
      <c r="H4165" s="77">
        <v>2350</v>
      </c>
      <c r="I4165" s="77">
        <v>2.1999999999999999E-2</v>
      </c>
      <c r="J4165" s="77" t="s">
        <v>75</v>
      </c>
      <c r="K4165" s="77">
        <v>68.39</v>
      </c>
      <c r="L4165" s="77">
        <v>13.925554999999999</v>
      </c>
      <c r="M4165" s="77">
        <v>0.71411875505143541</v>
      </c>
      <c r="N4165" s="77">
        <v>13.860823999999999</v>
      </c>
      <c r="O4165" s="77">
        <v>1.1844606063824421</v>
      </c>
      <c r="P4165" s="77">
        <v>1610000</v>
      </c>
      <c r="Q4165" s="77">
        <v>4329000</v>
      </c>
      <c r="R4165" s="77">
        <v>0.37</v>
      </c>
      <c r="S4165" s="77">
        <v>26.547999999999998</v>
      </c>
      <c r="T4165" s="77">
        <v>6.6219999999999999</v>
      </c>
      <c r="U4165" s="77">
        <v>14.9504</v>
      </c>
      <c r="V4165" s="77">
        <v>2.5010262367698788</v>
      </c>
      <c r="AC4165" s="77">
        <v>14.39</v>
      </c>
      <c r="AD4165" s="77">
        <v>14</v>
      </c>
      <c r="AH4165" s="77">
        <f>IF(AND(M4165&lt;Variables!$G$6,M4165&gt;Variables!$G$5),0,1)</f>
        <v>1</v>
      </c>
      <c r="AI4165" s="77">
        <f t="shared" si="132"/>
        <v>0</v>
      </c>
      <c r="AJ4165" s="77">
        <f>IF(I4165&gt;Variables!$G$7,0,1)</f>
        <v>1</v>
      </c>
      <c r="AK4165" s="77">
        <f>IF(F4165&gt;Variables!$G$8,0,1)</f>
        <v>1</v>
      </c>
      <c r="AL4165" s="77">
        <f>IF(G4165&gt;Variables!$G$9,0,1)</f>
        <v>1</v>
      </c>
      <c r="AM4165" s="77">
        <f>IF(AND(K4165&gt;Variables!$G$10,K4165&lt;Variables!$G$11),0,1)</f>
        <v>0</v>
      </c>
      <c r="AN4165" s="77">
        <f>IF(H4165&lt;Variables!$G$13,1,0)</f>
        <v>0</v>
      </c>
      <c r="AO4165" s="77">
        <f>IF(R4165&lt;Variables!$G$12,0,1)</f>
        <v>0</v>
      </c>
      <c r="AP4165" s="78">
        <f t="shared" si="133"/>
        <v>1</v>
      </c>
      <c r="AQ4165" s="77">
        <f>IF(V4165&lt;Variables!$G$15,1,0)</f>
        <v>1</v>
      </c>
      <c r="AR4165" s="77">
        <v>1</v>
      </c>
      <c r="AS4165" s="77">
        <v>0</v>
      </c>
      <c r="AT4165" s="77">
        <v>0</v>
      </c>
      <c r="AU4165" s="77">
        <v>0</v>
      </c>
      <c r="BA4165" s="77">
        <v>1.6</v>
      </c>
    </row>
    <row r="4166" spans="3:53" x14ac:dyDescent="0.25">
      <c r="C4166" s="77" t="s">
        <v>539</v>
      </c>
      <c r="D4166" s="77" t="s">
        <v>541</v>
      </c>
      <c r="E4166" s="77">
        <v>170.66</v>
      </c>
      <c r="F4166" s="77">
        <v>6.24</v>
      </c>
      <c r="G4166" s="77">
        <v>5.14</v>
      </c>
      <c r="H4166" s="77">
        <v>23370</v>
      </c>
      <c r="I4166" s="77">
        <v>0.27500000000000002</v>
      </c>
      <c r="J4166" s="77" t="s">
        <v>75</v>
      </c>
      <c r="K4166" s="77">
        <v>61.84</v>
      </c>
      <c r="L4166" s="77">
        <v>168.773515</v>
      </c>
      <c r="M4166" s="77">
        <v>0.75040506207386193</v>
      </c>
      <c r="N4166" s="77">
        <v>168.30664200000001</v>
      </c>
      <c r="O4166" s="77">
        <v>1.02988092412892</v>
      </c>
      <c r="P4166" s="77">
        <v>3898000</v>
      </c>
      <c r="Q4166" s="77">
        <v>7052000</v>
      </c>
      <c r="R4166" s="77">
        <v>0.55000000000000004</v>
      </c>
      <c r="S4166" s="77">
        <v>26.547999999999998</v>
      </c>
      <c r="T4166" s="77">
        <v>6.6219999999999999</v>
      </c>
      <c r="U4166" s="77">
        <v>14.9504</v>
      </c>
      <c r="V4166" s="77">
        <v>2.444492577725931</v>
      </c>
      <c r="AC4166" s="77">
        <v>172.2</v>
      </c>
      <c r="AD4166" s="77">
        <v>168.34</v>
      </c>
      <c r="AH4166" s="77">
        <f>IF(AND(M4166&lt;Variables!$G$6,M4166&gt;Variables!$G$5),0,1)</f>
        <v>1</v>
      </c>
      <c r="AI4166" s="77">
        <f t="shared" si="132"/>
        <v>0</v>
      </c>
      <c r="AJ4166" s="77">
        <f>IF(I4166&gt;Variables!$G$7,0,1)</f>
        <v>1</v>
      </c>
      <c r="AK4166" s="77">
        <f>IF(F4166&gt;Variables!$G$8,0,1)</f>
        <v>1</v>
      </c>
      <c r="AL4166" s="77">
        <f>IF(G4166&gt;Variables!$G$9,0,1)</f>
        <v>1</v>
      </c>
      <c r="AM4166" s="77">
        <f>IF(AND(K4166&gt;Variables!$G$10,K4166&lt;Variables!$G$11),0,1)</f>
        <v>1</v>
      </c>
      <c r="AN4166" s="77">
        <f>IF(H4166&lt;Variables!$G$13,1,0)</f>
        <v>0</v>
      </c>
      <c r="AO4166" s="77">
        <f>IF(R4166&lt;Variables!$G$12,0,1)</f>
        <v>0</v>
      </c>
      <c r="AP4166" s="78">
        <f t="shared" si="133"/>
        <v>1</v>
      </c>
      <c r="AQ4166" s="77">
        <f>IF(V4166&lt;Variables!$G$15,1,0)</f>
        <v>1</v>
      </c>
      <c r="AR4166" s="77">
        <v>0</v>
      </c>
      <c r="AS4166" s="77">
        <v>0</v>
      </c>
      <c r="AT4166" s="77">
        <v>0</v>
      </c>
      <c r="AU4166" s="77">
        <v>1</v>
      </c>
      <c r="BA4166" s="77">
        <v>-0.72</v>
      </c>
    </row>
    <row r="4167" spans="3:53" x14ac:dyDescent="0.25">
      <c r="C4167" s="77" t="s">
        <v>539</v>
      </c>
      <c r="D4167" s="77" t="s">
        <v>83</v>
      </c>
      <c r="E4167" s="77">
        <v>30.93</v>
      </c>
      <c r="F4167" s="77">
        <v>6.77</v>
      </c>
      <c r="G4167" s="77">
        <v>3.11</v>
      </c>
      <c r="H4167" s="77">
        <v>26840</v>
      </c>
      <c r="I4167" s="77">
        <v>38.564999999999998</v>
      </c>
      <c r="J4167" s="77" t="s">
        <v>75</v>
      </c>
      <c r="K4167" s="77">
        <v>55.74</v>
      </c>
      <c r="L4167" s="77">
        <v>30.829899999999999</v>
      </c>
      <c r="M4167" s="77">
        <v>0.16250458159123751</v>
      </c>
      <c r="N4167" s="77">
        <v>30.802648000000001</v>
      </c>
      <c r="O4167" s="77">
        <v>0.25112126723648592</v>
      </c>
      <c r="P4167" s="77">
        <v>7475000</v>
      </c>
      <c r="Q4167" s="77">
        <v>14015000</v>
      </c>
      <c r="R4167" s="77">
        <v>0.53</v>
      </c>
      <c r="S4167" s="77">
        <v>26.547999999999998</v>
      </c>
      <c r="T4167" s="77">
        <v>6.6219999999999999</v>
      </c>
      <c r="U4167" s="77">
        <v>14.9504</v>
      </c>
      <c r="V4167" s="77">
        <v>2.419547422929039</v>
      </c>
      <c r="AC4167" s="77">
        <v>31.29</v>
      </c>
      <c r="AD4167" s="77">
        <v>30.74</v>
      </c>
      <c r="AH4167" s="77">
        <f>IF(AND(M4167&lt;Variables!$G$6,M4167&gt;Variables!$G$5),0,1)</f>
        <v>1</v>
      </c>
      <c r="AI4167" s="77">
        <f t="shared" si="132"/>
        <v>0</v>
      </c>
      <c r="AJ4167" s="77">
        <f>IF(I4167&gt;Variables!$G$7,0,1)</f>
        <v>1</v>
      </c>
      <c r="AK4167" s="77">
        <f>IF(F4167&gt;Variables!$G$8,0,1)</f>
        <v>1</v>
      </c>
      <c r="AL4167" s="77">
        <f>IF(G4167&gt;Variables!$G$9,0,1)</f>
        <v>1</v>
      </c>
      <c r="AM4167" s="77">
        <f>IF(AND(K4167&gt;Variables!$G$10,K4167&lt;Variables!$G$11),0,1)</f>
        <v>1</v>
      </c>
      <c r="AN4167" s="77">
        <f>IF(H4167&lt;Variables!$G$13,1,0)</f>
        <v>0</v>
      </c>
      <c r="AO4167" s="77">
        <f>IF(R4167&lt;Variables!$G$12,0,1)</f>
        <v>0</v>
      </c>
      <c r="AP4167" s="78">
        <f t="shared" si="133"/>
        <v>1</v>
      </c>
      <c r="AQ4167" s="77">
        <f>IF(V4167&lt;Variables!$G$15,1,0)</f>
        <v>1</v>
      </c>
      <c r="AR4167" s="77">
        <v>0</v>
      </c>
      <c r="AS4167" s="77">
        <v>0</v>
      </c>
      <c r="AT4167" s="77">
        <v>0</v>
      </c>
      <c r="AU4167" s="77">
        <v>1</v>
      </c>
      <c r="BA4167" s="77">
        <v>-0.26</v>
      </c>
    </row>
    <row r="4168" spans="3:53" x14ac:dyDescent="0.25">
      <c r="C4168" s="77" t="s">
        <v>539</v>
      </c>
      <c r="D4168" s="77" t="s">
        <v>201</v>
      </c>
      <c r="E4168" s="77">
        <v>43.42</v>
      </c>
      <c r="F4168" s="77">
        <v>6.9</v>
      </c>
      <c r="G4168" s="77">
        <v>6.9</v>
      </c>
      <c r="H4168" s="77">
        <v>-99999</v>
      </c>
      <c r="I4168" s="77">
        <v>2885.413</v>
      </c>
      <c r="J4168" s="77" t="s">
        <v>75</v>
      </c>
      <c r="K4168" s="77">
        <v>51.44</v>
      </c>
      <c r="L4168" s="77">
        <v>43.244354545454549</v>
      </c>
      <c r="M4168" s="77">
        <v>0.11711460392412421</v>
      </c>
      <c r="N4168" s="77">
        <v>43.349386486486488</v>
      </c>
      <c r="O4168" s="77">
        <v>-0.12546079862848131</v>
      </c>
      <c r="P4168" s="77">
        <v>298741</v>
      </c>
      <c r="Q4168" s="77">
        <v>2055000</v>
      </c>
      <c r="R4168" s="77">
        <v>0.15</v>
      </c>
      <c r="S4168" s="77">
        <v>26.547999999999998</v>
      </c>
      <c r="T4168" s="77">
        <v>6.6219999999999999</v>
      </c>
      <c r="U4168" s="77">
        <v>14.9504</v>
      </c>
      <c r="V4168" s="77">
        <v>2.3783863734523409</v>
      </c>
      <c r="AC4168" s="77">
        <v>45.98</v>
      </c>
      <c r="AD4168" s="77">
        <v>42.885300000000001</v>
      </c>
      <c r="AH4168" s="77">
        <f>IF(AND(M4168&lt;Variables!$G$6,M4168&gt;Variables!$G$5),0,1)</f>
        <v>1</v>
      </c>
      <c r="AI4168" s="77">
        <f t="shared" si="132"/>
        <v>1</v>
      </c>
      <c r="AJ4168" s="77">
        <f>IF(I4168&gt;Variables!$G$7,0,1)</f>
        <v>0</v>
      </c>
      <c r="AK4168" s="77">
        <f>IF(F4168&gt;Variables!$G$8,0,1)</f>
        <v>1</v>
      </c>
      <c r="AL4168" s="77">
        <f>IF(G4168&gt;Variables!$G$9,0,1)</f>
        <v>1</v>
      </c>
      <c r="AM4168" s="77">
        <f>IF(AND(K4168&gt;Variables!$G$10,K4168&lt;Variables!$G$11),0,1)</f>
        <v>1</v>
      </c>
      <c r="AN4168" s="77">
        <f>IF(H4168&lt;Variables!$G$13,1,0)</f>
        <v>1</v>
      </c>
      <c r="AO4168" s="77">
        <f>IF(R4168&lt;Variables!$G$12,0,1)</f>
        <v>0</v>
      </c>
      <c r="AP4168" s="78">
        <f t="shared" si="133"/>
        <v>1</v>
      </c>
      <c r="AQ4168" s="77">
        <f>IF(V4168&lt;Variables!$G$15,1,0)</f>
        <v>1</v>
      </c>
      <c r="AR4168" s="77">
        <v>0</v>
      </c>
      <c r="AS4168" s="77">
        <v>0</v>
      </c>
      <c r="AT4168" s="77">
        <v>1</v>
      </c>
      <c r="AU4168" s="77">
        <v>0</v>
      </c>
      <c r="BA4168" s="77">
        <v>-0.72</v>
      </c>
    </row>
    <row r="4169" spans="3:53" x14ac:dyDescent="0.25">
      <c r="C4169" s="77" t="s">
        <v>539</v>
      </c>
      <c r="D4169" s="77" t="s">
        <v>507</v>
      </c>
      <c r="E4169" s="77">
        <v>26.1</v>
      </c>
      <c r="F4169" s="77">
        <v>8.4700000000000006</v>
      </c>
      <c r="G4169" s="77">
        <v>7.64</v>
      </c>
      <c r="H4169" s="77">
        <v>3900</v>
      </c>
      <c r="I4169" s="77">
        <v>238.80799999999999</v>
      </c>
      <c r="J4169" s="77" t="s">
        <v>75</v>
      </c>
      <c r="K4169" s="77">
        <v>52.43</v>
      </c>
      <c r="L4169" s="77">
        <v>26.0532</v>
      </c>
      <c r="M4169" s="77">
        <v>0.1028664425099196</v>
      </c>
      <c r="N4169" s="77">
        <v>26.048718000000001</v>
      </c>
      <c r="O4169" s="77">
        <v>0.1200903629883088</v>
      </c>
      <c r="P4169" s="77">
        <v>6108000</v>
      </c>
      <c r="Q4169" s="77">
        <v>9769000</v>
      </c>
      <c r="R4169" s="77">
        <v>0.63</v>
      </c>
      <c r="S4169" s="77">
        <v>26.547999999999998</v>
      </c>
      <c r="T4169" s="77">
        <v>6.6219999999999999</v>
      </c>
      <c r="U4169" s="77">
        <v>14.9504</v>
      </c>
      <c r="V4169" s="77">
        <v>2.3887783722598379</v>
      </c>
      <c r="AC4169" s="77">
        <v>26.84</v>
      </c>
      <c r="AD4169" s="77">
        <v>25.76</v>
      </c>
      <c r="AH4169" s="77">
        <f>IF(AND(M4169&lt;Variables!$G$6,M4169&gt;Variables!$G$5),0,1)</f>
        <v>1</v>
      </c>
      <c r="AI4169" s="77">
        <f t="shared" si="132"/>
        <v>0</v>
      </c>
      <c r="AJ4169" s="77">
        <f>IF(I4169&gt;Variables!$G$7,0,1)</f>
        <v>0</v>
      </c>
      <c r="AK4169" s="77">
        <f>IF(F4169&gt;Variables!$G$8,0,1)</f>
        <v>1</v>
      </c>
      <c r="AL4169" s="77">
        <f>IF(G4169&gt;Variables!$G$9,0,1)</f>
        <v>1</v>
      </c>
      <c r="AM4169" s="77">
        <f>IF(AND(K4169&gt;Variables!$G$10,K4169&lt;Variables!$G$11),0,1)</f>
        <v>1</v>
      </c>
      <c r="AN4169" s="77">
        <f>IF(H4169&lt;Variables!$G$13,1,0)</f>
        <v>0</v>
      </c>
      <c r="AO4169" s="77">
        <f>IF(R4169&lt;Variables!$G$12,0,1)</f>
        <v>0</v>
      </c>
      <c r="AP4169" s="78">
        <f t="shared" si="133"/>
        <v>1</v>
      </c>
      <c r="AQ4169" s="77">
        <f>IF(V4169&lt;Variables!$G$15,1,0)</f>
        <v>1</v>
      </c>
      <c r="AR4169" s="77">
        <v>1</v>
      </c>
      <c r="AS4169" s="77">
        <v>0</v>
      </c>
      <c r="AT4169" s="77">
        <v>0</v>
      </c>
      <c r="AU4169" s="77">
        <v>0</v>
      </c>
      <c r="BA4169" s="77">
        <v>1.1000000000000001</v>
      </c>
    </row>
    <row r="4170" spans="3:53" x14ac:dyDescent="0.25">
      <c r="C4170" s="77" t="s">
        <v>539</v>
      </c>
      <c r="D4170" s="77" t="s">
        <v>519</v>
      </c>
      <c r="E4170" s="77">
        <v>15.99</v>
      </c>
      <c r="F4170" s="77">
        <v>7.88</v>
      </c>
      <c r="G4170" s="77">
        <v>5.35</v>
      </c>
      <c r="H4170" s="77">
        <v>3840</v>
      </c>
      <c r="I4170" s="77">
        <v>768.98400000000004</v>
      </c>
      <c r="J4170" s="77" t="s">
        <v>74</v>
      </c>
      <c r="K4170" s="77">
        <v>52.91</v>
      </c>
      <c r="L4170" s="77">
        <v>15.935495</v>
      </c>
      <c r="M4170" s="77">
        <v>9.102321578338024E-2</v>
      </c>
      <c r="N4170" s="77">
        <v>15.942824</v>
      </c>
      <c r="O4170" s="77">
        <v>4.501084625910319E-2</v>
      </c>
      <c r="P4170" s="77">
        <v>1464000</v>
      </c>
      <c r="Q4170" s="77">
        <v>5058000</v>
      </c>
      <c r="R4170" s="77">
        <v>0.28999999999999998</v>
      </c>
      <c r="S4170" s="77">
        <v>26.547999999999998</v>
      </c>
      <c r="T4170" s="77">
        <v>6.6219999999999999</v>
      </c>
      <c r="U4170" s="77">
        <v>14.9504</v>
      </c>
      <c r="V4170" s="77">
        <v>2.394016030002331</v>
      </c>
      <c r="AC4170" s="77">
        <v>16.256599999999999</v>
      </c>
      <c r="AD4170" s="77">
        <v>15.72</v>
      </c>
      <c r="AH4170" s="77">
        <f>IF(AND(M4170&lt;Variables!$G$6,M4170&gt;Variables!$G$5),0,1)</f>
        <v>1</v>
      </c>
      <c r="AI4170" s="77">
        <f t="shared" si="132"/>
        <v>1</v>
      </c>
      <c r="AJ4170" s="77">
        <f>IF(I4170&gt;Variables!$G$7,0,1)</f>
        <v>0</v>
      </c>
      <c r="AK4170" s="77">
        <f>IF(F4170&gt;Variables!$G$8,0,1)</f>
        <v>1</v>
      </c>
      <c r="AL4170" s="77">
        <f>IF(G4170&gt;Variables!$G$9,0,1)</f>
        <v>1</v>
      </c>
      <c r="AM4170" s="77">
        <f>IF(AND(K4170&gt;Variables!$G$10,K4170&lt;Variables!$G$11),0,1)</f>
        <v>1</v>
      </c>
      <c r="AN4170" s="77">
        <f>IF(H4170&lt;Variables!$G$13,1,0)</f>
        <v>0</v>
      </c>
      <c r="AO4170" s="77">
        <f>IF(R4170&lt;Variables!$G$12,0,1)</f>
        <v>0</v>
      </c>
      <c r="AP4170" s="78">
        <f t="shared" si="133"/>
        <v>0</v>
      </c>
      <c r="AQ4170" s="77">
        <f>IF(V4170&lt;Variables!$G$15,1,0)</f>
        <v>1</v>
      </c>
      <c r="AR4170" s="77">
        <v>1</v>
      </c>
      <c r="AS4170" s="77">
        <v>0</v>
      </c>
      <c r="AT4170" s="77">
        <v>0</v>
      </c>
      <c r="AU4170" s="77">
        <v>0</v>
      </c>
      <c r="BA4170" s="77">
        <v>1.23</v>
      </c>
    </row>
    <row r="4171" spans="3:53" x14ac:dyDescent="0.25">
      <c r="C4171" s="77" t="s">
        <v>539</v>
      </c>
      <c r="D4171" s="77" t="s">
        <v>533</v>
      </c>
      <c r="E4171" s="77">
        <v>15.88</v>
      </c>
      <c r="F4171" s="77">
        <v>8.8000000000000007</v>
      </c>
      <c r="G4171" s="77">
        <v>1.28</v>
      </c>
      <c r="H4171" s="77">
        <v>5410</v>
      </c>
      <c r="I4171" s="77">
        <v>0.10199999999999999</v>
      </c>
      <c r="J4171" s="77" t="s">
        <v>75</v>
      </c>
      <c r="K4171" s="77">
        <v>49.32</v>
      </c>
      <c r="L4171" s="77">
        <v>15.948005</v>
      </c>
      <c r="M4171" s="77">
        <v>-0.6145282748531905</v>
      </c>
      <c r="N4171" s="77">
        <v>15.73974042553192</v>
      </c>
      <c r="O4171" s="77">
        <v>0.70051710820610191</v>
      </c>
      <c r="P4171" s="77">
        <v>820920</v>
      </c>
      <c r="Q4171" s="77">
        <v>1500000</v>
      </c>
      <c r="R4171" s="77">
        <v>0.55000000000000004</v>
      </c>
      <c r="S4171" s="77">
        <v>26.547999999999998</v>
      </c>
      <c r="T4171" s="77">
        <v>6.6219999999999999</v>
      </c>
      <c r="U4171" s="77">
        <v>14.9504</v>
      </c>
      <c r="V4171" s="77">
        <v>2.3747260999388948</v>
      </c>
      <c r="AC4171" s="77">
        <v>15.87</v>
      </c>
      <c r="AD4171" s="77">
        <v>15.29</v>
      </c>
      <c r="AH4171" s="77">
        <f>IF(AND(M4171&lt;Variables!$G$6,M4171&gt;Variables!$G$5),0,1)</f>
        <v>1</v>
      </c>
      <c r="AI4171" s="77">
        <f t="shared" si="132"/>
        <v>0</v>
      </c>
      <c r="AJ4171" s="77">
        <f>IF(I4171&gt;Variables!$G$7,0,1)</f>
        <v>1</v>
      </c>
      <c r="AK4171" s="77">
        <f>IF(F4171&gt;Variables!$G$8,0,1)</f>
        <v>1</v>
      </c>
      <c r="AL4171" s="77">
        <f>IF(G4171&gt;Variables!$G$9,0,1)</f>
        <v>1</v>
      </c>
      <c r="AM4171" s="77">
        <f>IF(AND(K4171&gt;Variables!$G$10,K4171&lt;Variables!$G$11),0,1)</f>
        <v>1</v>
      </c>
      <c r="AN4171" s="77">
        <f>IF(H4171&lt;Variables!$G$13,1,0)</f>
        <v>0</v>
      </c>
      <c r="AO4171" s="77">
        <f>IF(R4171&lt;Variables!$G$12,0,1)</f>
        <v>0</v>
      </c>
      <c r="AP4171" s="78">
        <f t="shared" si="133"/>
        <v>1</v>
      </c>
      <c r="AQ4171" s="77">
        <f>IF(V4171&lt;Variables!$G$15,1,0)</f>
        <v>1</v>
      </c>
      <c r="AR4171" s="77">
        <v>0</v>
      </c>
      <c r="AS4171" s="77">
        <v>0</v>
      </c>
      <c r="AT4171" s="77">
        <v>1</v>
      </c>
      <c r="AU4171" s="77">
        <v>0</v>
      </c>
      <c r="BA4171" s="77">
        <v>-1.72</v>
      </c>
    </row>
    <row r="4172" spans="3:53" x14ac:dyDescent="0.25">
      <c r="C4172" s="77" t="s">
        <v>539</v>
      </c>
      <c r="D4172" s="77" t="s">
        <v>493</v>
      </c>
      <c r="E4172" s="77">
        <v>24.88</v>
      </c>
      <c r="F4172" s="77">
        <v>7.73</v>
      </c>
      <c r="G4172" s="77">
        <v>4.8600000000000003</v>
      </c>
      <c r="H4172" s="77">
        <v>2730</v>
      </c>
      <c r="I4172" s="77">
        <v>197.416</v>
      </c>
      <c r="J4172" s="77" t="s">
        <v>74</v>
      </c>
      <c r="K4172" s="77">
        <v>43.45</v>
      </c>
      <c r="L4172" s="77">
        <v>24.84466315789474</v>
      </c>
      <c r="M4172" s="77">
        <v>-0.13951953252272711</v>
      </c>
      <c r="N4172" s="77">
        <v>24.952951020408161</v>
      </c>
      <c r="O4172" s="77">
        <v>-0.57288222259263499</v>
      </c>
      <c r="P4172" s="77">
        <v>1684000</v>
      </c>
      <c r="Q4172" s="77">
        <v>3584000</v>
      </c>
      <c r="R4172" s="77">
        <v>0.47</v>
      </c>
      <c r="S4172" s="77">
        <v>26.547999999999998</v>
      </c>
      <c r="T4172" s="77">
        <v>6.6219999999999999</v>
      </c>
      <c r="U4172" s="77">
        <v>14.9504</v>
      </c>
      <c r="V4172" s="77">
        <v>2.300130300560578</v>
      </c>
      <c r="AC4172" s="77">
        <v>25.19</v>
      </c>
      <c r="AD4172" s="77">
        <v>24.18</v>
      </c>
      <c r="AH4172" s="77">
        <f>IF(AND(M4172&lt;Variables!$G$6,M4172&gt;Variables!$G$5),0,1)</f>
        <v>1</v>
      </c>
      <c r="AI4172" s="77">
        <f t="shared" si="132"/>
        <v>1</v>
      </c>
      <c r="AJ4172" s="77">
        <f>IF(I4172&gt;Variables!$G$7,0,1)</f>
        <v>0</v>
      </c>
      <c r="AK4172" s="77">
        <f>IF(F4172&gt;Variables!$G$8,0,1)</f>
        <v>1</v>
      </c>
      <c r="AL4172" s="77">
        <f>IF(G4172&gt;Variables!$G$9,0,1)</f>
        <v>1</v>
      </c>
      <c r="AM4172" s="77">
        <f>IF(AND(K4172&gt;Variables!$G$10,K4172&lt;Variables!$G$11),0,1)</f>
        <v>1</v>
      </c>
      <c r="AN4172" s="77">
        <f>IF(H4172&lt;Variables!$G$13,1,0)</f>
        <v>0</v>
      </c>
      <c r="AO4172" s="77">
        <f>IF(R4172&lt;Variables!$G$12,0,1)</f>
        <v>0</v>
      </c>
      <c r="AP4172" s="78">
        <f t="shared" si="133"/>
        <v>0</v>
      </c>
      <c r="AQ4172" s="77">
        <f>IF(V4172&lt;Variables!$G$15,1,0)</f>
        <v>1</v>
      </c>
      <c r="AR4172" s="77">
        <v>0</v>
      </c>
      <c r="AS4172" s="77">
        <v>1</v>
      </c>
      <c r="AT4172" s="77">
        <v>0</v>
      </c>
      <c r="AU4172" s="77">
        <v>0</v>
      </c>
      <c r="BA4172" s="77">
        <v>1.22</v>
      </c>
    </row>
    <row r="4173" spans="3:53" x14ac:dyDescent="0.25">
      <c r="C4173" s="77" t="s">
        <v>539</v>
      </c>
      <c r="D4173" s="77" t="s">
        <v>489</v>
      </c>
      <c r="E4173" s="77">
        <v>27.59</v>
      </c>
      <c r="F4173" s="77">
        <v>7.41</v>
      </c>
      <c r="G4173" s="77">
        <v>6.28</v>
      </c>
      <c r="H4173" s="77">
        <v>3040</v>
      </c>
      <c r="I4173" s="77">
        <v>6.3090000000000002</v>
      </c>
      <c r="J4173" s="77" t="s">
        <v>74</v>
      </c>
      <c r="K4173" s="77">
        <v>42.89</v>
      </c>
      <c r="L4173" s="77">
        <v>27.545529999999999</v>
      </c>
      <c r="M4173" s="77">
        <v>-0.20159350718611879</v>
      </c>
      <c r="N4173" s="77">
        <v>27.55235918367347</v>
      </c>
      <c r="O4173" s="77">
        <v>-0.22632974279177939</v>
      </c>
      <c r="P4173" s="77">
        <v>942868</v>
      </c>
      <c r="Q4173" s="77">
        <v>1247000</v>
      </c>
      <c r="R4173" s="77">
        <v>0.76</v>
      </c>
      <c r="S4173" s="77">
        <v>26.547999999999998</v>
      </c>
      <c r="T4173" s="77">
        <v>6.6219999999999999</v>
      </c>
      <c r="U4173" s="77">
        <v>14.9504</v>
      </c>
      <c r="V4173" s="77">
        <v>2.2944423746202021</v>
      </c>
      <c r="AC4173" s="77">
        <v>27.88</v>
      </c>
      <c r="AD4173" s="77">
        <v>27.055</v>
      </c>
      <c r="AH4173" s="77">
        <f>IF(AND(M4173&lt;Variables!$G$6,M4173&gt;Variables!$G$5),0,1)</f>
        <v>1</v>
      </c>
      <c r="AI4173" s="77">
        <f t="shared" si="132"/>
        <v>1</v>
      </c>
      <c r="AJ4173" s="77">
        <f>IF(I4173&gt;Variables!$G$7,0,1)</f>
        <v>1</v>
      </c>
      <c r="AK4173" s="77">
        <f>IF(F4173&gt;Variables!$G$8,0,1)</f>
        <v>1</v>
      </c>
      <c r="AL4173" s="77">
        <f>IF(G4173&gt;Variables!$G$9,0,1)</f>
        <v>1</v>
      </c>
      <c r="AM4173" s="77">
        <f>IF(AND(K4173&gt;Variables!$G$10,K4173&lt;Variables!$G$11),0,1)</f>
        <v>1</v>
      </c>
      <c r="AN4173" s="77">
        <f>IF(H4173&lt;Variables!$G$13,1,0)</f>
        <v>0</v>
      </c>
      <c r="AO4173" s="77">
        <f>IF(R4173&lt;Variables!$G$12,0,1)</f>
        <v>0</v>
      </c>
      <c r="AP4173" s="78">
        <f t="shared" si="133"/>
        <v>0</v>
      </c>
      <c r="AQ4173" s="77">
        <f>IF(V4173&lt;Variables!$G$15,1,0)</f>
        <v>1</v>
      </c>
      <c r="AR4173" s="77">
        <v>0</v>
      </c>
      <c r="AS4173" s="77">
        <v>0</v>
      </c>
      <c r="AT4173" s="77">
        <v>0</v>
      </c>
      <c r="AU4173" s="77">
        <v>1</v>
      </c>
      <c r="BA4173" s="77">
        <v>-0.21</v>
      </c>
    </row>
    <row r="4174" spans="3:53" x14ac:dyDescent="0.25">
      <c r="C4174" s="77" t="s">
        <v>539</v>
      </c>
      <c r="D4174" s="77" t="s">
        <v>505</v>
      </c>
      <c r="E4174" s="77">
        <v>31.67</v>
      </c>
      <c r="F4174" s="77">
        <v>6.42</v>
      </c>
      <c r="G4174" s="77">
        <v>5.81</v>
      </c>
      <c r="H4174" s="77">
        <v>4960</v>
      </c>
      <c r="I4174" s="77">
        <v>-15.776999999999999</v>
      </c>
      <c r="J4174" s="77" t="s">
        <v>74</v>
      </c>
      <c r="K4174" s="77">
        <v>59.4</v>
      </c>
      <c r="L4174" s="77">
        <v>31.520215000000011</v>
      </c>
      <c r="M4174" s="77">
        <v>0.3378308174610869</v>
      </c>
      <c r="N4174" s="77">
        <v>31.526893877551021</v>
      </c>
      <c r="O4174" s="77">
        <v>0.31657455008609608</v>
      </c>
      <c r="P4174" s="77">
        <v>490277</v>
      </c>
      <c r="Q4174" s="77">
        <v>1561000</v>
      </c>
      <c r="R4174" s="77">
        <v>0.31</v>
      </c>
      <c r="S4174" s="77">
        <v>26.547999999999998</v>
      </c>
      <c r="T4174" s="77">
        <v>6.6219999999999999</v>
      </c>
      <c r="U4174" s="77">
        <v>14.9504</v>
      </c>
      <c r="V4174" s="77">
        <v>2.446429237978232</v>
      </c>
      <c r="AC4174" s="77">
        <v>32</v>
      </c>
      <c r="AD4174" s="77">
        <v>31.31</v>
      </c>
      <c r="AH4174" s="77">
        <f>IF(AND(M4174&lt;Variables!$G$6,M4174&gt;Variables!$G$5),0,1)</f>
        <v>1</v>
      </c>
      <c r="AI4174" s="77">
        <f t="shared" si="132"/>
        <v>1</v>
      </c>
      <c r="AJ4174" s="77">
        <f>IF(I4174&gt;Variables!$G$7,0,1)</f>
        <v>1</v>
      </c>
      <c r="AK4174" s="77">
        <f>IF(F4174&gt;Variables!$G$8,0,1)</f>
        <v>1</v>
      </c>
      <c r="AL4174" s="77">
        <f>IF(G4174&gt;Variables!$G$9,0,1)</f>
        <v>1</v>
      </c>
      <c r="AM4174" s="77">
        <f>IF(AND(K4174&gt;Variables!$G$10,K4174&lt;Variables!$G$11),0,1)</f>
        <v>1</v>
      </c>
      <c r="AN4174" s="77">
        <f>IF(H4174&lt;Variables!$G$13,1,0)</f>
        <v>0</v>
      </c>
      <c r="AO4174" s="77">
        <f>IF(R4174&lt;Variables!$G$12,0,1)</f>
        <v>0</v>
      </c>
      <c r="AP4174" s="78">
        <f t="shared" si="133"/>
        <v>0</v>
      </c>
      <c r="AQ4174" s="77">
        <f>IF(V4174&lt;Variables!$G$15,1,0)</f>
        <v>1</v>
      </c>
      <c r="AR4174" s="77">
        <v>0</v>
      </c>
      <c r="AS4174" s="77">
        <v>0</v>
      </c>
      <c r="AT4174" s="77">
        <v>0</v>
      </c>
      <c r="AU4174" s="77">
        <v>1</v>
      </c>
      <c r="BA4174" s="77">
        <v>-0.75</v>
      </c>
    </row>
    <row r="4175" spans="3:53" x14ac:dyDescent="0.25">
      <c r="C4175" s="77" t="s">
        <v>539</v>
      </c>
      <c r="D4175" s="77" t="s">
        <v>491</v>
      </c>
      <c r="E4175" s="77">
        <v>13.98</v>
      </c>
      <c r="F4175" s="77">
        <v>6.79</v>
      </c>
      <c r="G4175" s="77">
        <v>-0.32</v>
      </c>
      <c r="H4175" s="77">
        <v>12130</v>
      </c>
      <c r="I4175" s="77">
        <v>93.147999999999996</v>
      </c>
      <c r="J4175" s="77" t="s">
        <v>74</v>
      </c>
      <c r="K4175" s="77">
        <v>49.67</v>
      </c>
      <c r="L4175" s="77">
        <v>13.955249999999999</v>
      </c>
      <c r="M4175" s="77">
        <v>6.9866179394854053E-2</v>
      </c>
      <c r="N4175" s="77">
        <v>13.97139411764706</v>
      </c>
      <c r="O4175" s="77">
        <v>-4.5765781089678353E-2</v>
      </c>
      <c r="P4175" s="77">
        <v>50738</v>
      </c>
      <c r="Q4175" s="77">
        <v>162862</v>
      </c>
      <c r="R4175" s="77">
        <v>0.31</v>
      </c>
      <c r="S4175" s="77">
        <v>26.547999999999998</v>
      </c>
      <c r="T4175" s="77">
        <v>6.6219999999999999</v>
      </c>
      <c r="U4175" s="77">
        <v>14.9504</v>
      </c>
      <c r="V4175" s="77">
        <v>2.3618312645993438</v>
      </c>
      <c r="AC4175" s="77">
        <v>13.99</v>
      </c>
      <c r="AD4175" s="77">
        <v>13.86</v>
      </c>
      <c r="AH4175" s="77">
        <f>IF(AND(M4175&lt;Variables!$G$6,M4175&gt;Variables!$G$5),0,1)</f>
        <v>1</v>
      </c>
      <c r="AI4175" s="77">
        <f t="shared" si="132"/>
        <v>1</v>
      </c>
      <c r="AJ4175" s="77">
        <f>IF(I4175&gt;Variables!$G$7,0,1)</f>
        <v>0</v>
      </c>
      <c r="AK4175" s="77">
        <f>IF(F4175&gt;Variables!$G$8,0,1)</f>
        <v>1</v>
      </c>
      <c r="AL4175" s="77">
        <f>IF(G4175&gt;Variables!$G$9,0,1)</f>
        <v>1</v>
      </c>
      <c r="AM4175" s="77">
        <f>IF(AND(K4175&gt;Variables!$G$10,K4175&lt;Variables!$G$11),0,1)</f>
        <v>1</v>
      </c>
      <c r="AN4175" s="77">
        <f>IF(H4175&lt;Variables!$G$13,1,0)</f>
        <v>0</v>
      </c>
      <c r="AO4175" s="77">
        <f>IF(R4175&lt;Variables!$G$12,0,1)</f>
        <v>0</v>
      </c>
      <c r="AP4175" s="78">
        <f t="shared" si="133"/>
        <v>0</v>
      </c>
      <c r="AQ4175" s="77">
        <f>IF(V4175&lt;Variables!$G$15,1,0)</f>
        <v>1</v>
      </c>
      <c r="AR4175" s="77">
        <v>0</v>
      </c>
      <c r="AS4175" s="77">
        <v>0</v>
      </c>
      <c r="AT4175" s="77">
        <v>0</v>
      </c>
      <c r="AU4175" s="77">
        <v>1</v>
      </c>
      <c r="BA4175" s="77">
        <v>-0.85</v>
      </c>
    </row>
    <row r="4176" spans="3:53" x14ac:dyDescent="0.25">
      <c r="C4176" s="77" t="s">
        <v>539</v>
      </c>
      <c r="D4176" s="77" t="s">
        <v>530</v>
      </c>
      <c r="E4176" s="77">
        <v>52.61</v>
      </c>
      <c r="F4176" s="77">
        <v>9.27</v>
      </c>
      <c r="G4176" s="77">
        <v>0.28999999999999998</v>
      </c>
      <c r="H4176" s="77">
        <v>-99999</v>
      </c>
      <c r="I4176" s="77">
        <v>52.503999999999998</v>
      </c>
      <c r="J4176" s="77" t="s">
        <v>75</v>
      </c>
      <c r="K4176" s="77">
        <v>-99999</v>
      </c>
      <c r="L4176" s="77">
        <v>-99999</v>
      </c>
      <c r="M4176" s="77">
        <v>-99999</v>
      </c>
      <c r="N4176" s="77">
        <v>-99999</v>
      </c>
      <c r="O4176" s="77">
        <v>-99999</v>
      </c>
      <c r="P4176" s="77">
        <v>15311</v>
      </c>
      <c r="Q4176" s="77">
        <v>1670</v>
      </c>
      <c r="R4176" s="77">
        <v>9.17</v>
      </c>
      <c r="S4176" s="77">
        <v>26.547999999999998</v>
      </c>
      <c r="T4176" s="77">
        <v>6.6219999999999999</v>
      </c>
      <c r="U4176" s="77">
        <v>14.9504</v>
      </c>
      <c r="V4176" s="77">
        <v>-99999</v>
      </c>
      <c r="AC4176" s="77">
        <v>52.45</v>
      </c>
      <c r="AD4176" s="77">
        <v>52.45</v>
      </c>
      <c r="AH4176" s="77">
        <f>IF(AND(M4176&lt;Variables!$G$6,M4176&gt;Variables!$G$5),0,1)</f>
        <v>1</v>
      </c>
      <c r="AI4176" s="77">
        <f t="shared" si="132"/>
        <v>1</v>
      </c>
      <c r="AJ4176" s="77">
        <f>IF(I4176&gt;Variables!$G$7,0,1)</f>
        <v>0</v>
      </c>
      <c r="AK4176" s="77">
        <f>IF(F4176&gt;Variables!$G$8,0,1)</f>
        <v>0</v>
      </c>
      <c r="AL4176" s="77">
        <f>IF(G4176&gt;Variables!$G$9,0,1)</f>
        <v>1</v>
      </c>
      <c r="AM4176" s="77">
        <f>IF(AND(K4176&gt;Variables!$G$10,K4176&lt;Variables!$G$11),0,1)</f>
        <v>1</v>
      </c>
      <c r="AN4176" s="77">
        <f>IF(H4176&lt;Variables!$G$13,1,0)</f>
        <v>1</v>
      </c>
      <c r="AO4176" s="77">
        <f>IF(R4176&lt;Variables!$G$12,0,1)</f>
        <v>1</v>
      </c>
      <c r="AP4176" s="78">
        <f t="shared" si="133"/>
        <v>1</v>
      </c>
      <c r="AQ4176" s="77">
        <f>IF(V4176&lt;Variables!$G$15,1,0)</f>
        <v>1</v>
      </c>
      <c r="AR4176" s="77">
        <v>0</v>
      </c>
      <c r="AS4176" s="77">
        <v>0</v>
      </c>
      <c r="AT4176" s="77">
        <v>0</v>
      </c>
      <c r="AU4176" s="77">
        <v>0</v>
      </c>
      <c r="BA4176" s="77">
        <v>0</v>
      </c>
    </row>
    <row r="4177" spans="3:53" x14ac:dyDescent="0.25">
      <c r="C4177" s="77" t="s">
        <v>539</v>
      </c>
      <c r="D4177" s="77" t="s">
        <v>492</v>
      </c>
      <c r="E4177" s="77">
        <v>10.99</v>
      </c>
      <c r="F4177" s="77">
        <v>6.02</v>
      </c>
      <c r="G4177" s="77">
        <v>0</v>
      </c>
      <c r="H4177" s="77">
        <v>2000</v>
      </c>
      <c r="I4177" s="77">
        <v>539.56899999999996</v>
      </c>
      <c r="J4177" s="77" t="s">
        <v>74</v>
      </c>
      <c r="K4177" s="77">
        <v>30.46</v>
      </c>
      <c r="L4177" s="77">
        <v>11.05217</v>
      </c>
      <c r="M4177" s="77">
        <v>-0.833953875121351</v>
      </c>
      <c r="N4177" s="77">
        <v>11.053846</v>
      </c>
      <c r="O4177" s="77">
        <v>-0.84898957340277037</v>
      </c>
      <c r="P4177" s="77">
        <v>861681</v>
      </c>
      <c r="Q4177" s="77">
        <v>1997000</v>
      </c>
      <c r="R4177" s="77">
        <v>0.43</v>
      </c>
      <c r="S4177" s="77">
        <v>26.547999999999998</v>
      </c>
      <c r="T4177" s="77">
        <v>6.6219999999999999</v>
      </c>
      <c r="U4177" s="77">
        <v>14.9504</v>
      </c>
      <c r="V4177" s="77">
        <v>2.139187115970167</v>
      </c>
      <c r="AC4177" s="77">
        <v>10.99</v>
      </c>
      <c r="AD4177" s="77">
        <v>10.62</v>
      </c>
      <c r="AH4177" s="77">
        <f>IF(AND(M4177&lt;Variables!$G$6,M4177&gt;Variables!$G$5),0,1)</f>
        <v>1</v>
      </c>
      <c r="AI4177" s="77">
        <f t="shared" si="132"/>
        <v>1</v>
      </c>
      <c r="AJ4177" s="77">
        <f>IF(I4177&gt;Variables!$G$7,0,1)</f>
        <v>0</v>
      </c>
      <c r="AK4177" s="77">
        <f>IF(F4177&gt;Variables!$G$8,0,1)</f>
        <v>1</v>
      </c>
      <c r="AL4177" s="77">
        <f>IF(G4177&gt;Variables!$G$9,0,1)</f>
        <v>1</v>
      </c>
      <c r="AM4177" s="77">
        <f>IF(AND(K4177&gt;Variables!$G$10,K4177&lt;Variables!$G$11),0,1)</f>
        <v>1</v>
      </c>
      <c r="AN4177" s="77">
        <f>IF(H4177&lt;Variables!$G$13,1,0)</f>
        <v>0</v>
      </c>
      <c r="AO4177" s="77">
        <f>IF(R4177&lt;Variables!$G$12,0,1)</f>
        <v>0</v>
      </c>
      <c r="AP4177" s="78">
        <f t="shared" si="133"/>
        <v>0</v>
      </c>
      <c r="AQ4177" s="77">
        <f>IF(V4177&lt;Variables!$G$15,1,0)</f>
        <v>1</v>
      </c>
      <c r="AR4177" s="77">
        <v>0</v>
      </c>
      <c r="AS4177" s="77">
        <v>0</v>
      </c>
      <c r="AT4177" s="77">
        <v>0</v>
      </c>
      <c r="AU4177" s="77">
        <v>1</v>
      </c>
      <c r="BA4177" s="77">
        <v>-0.86</v>
      </c>
    </row>
    <row r="4178" spans="3:53" x14ac:dyDescent="0.25">
      <c r="C4178" s="77" t="s">
        <v>539</v>
      </c>
      <c r="D4178" s="77" t="s">
        <v>488</v>
      </c>
      <c r="E4178" s="77">
        <v>7.46</v>
      </c>
      <c r="F4178" s="77">
        <v>63.19</v>
      </c>
      <c r="G4178" s="77">
        <v>2.91</v>
      </c>
      <c r="H4178" s="77">
        <v>125.36</v>
      </c>
      <c r="I4178" s="77">
        <v>14.811999999999999</v>
      </c>
      <c r="J4178" s="77" t="s">
        <v>75</v>
      </c>
      <c r="K4178" s="77">
        <v>59.98</v>
      </c>
      <c r="L4178" s="77">
        <v>7.283335000000001</v>
      </c>
      <c r="M4178" s="77">
        <v>1.8750338958732391</v>
      </c>
      <c r="N4178" s="77">
        <v>7.2387499999999996</v>
      </c>
      <c r="O4178" s="77">
        <v>2.502503885339328</v>
      </c>
      <c r="P4178" s="77">
        <v>119880000</v>
      </c>
      <c r="Q4178" s="77">
        <v>525460</v>
      </c>
      <c r="R4178" s="77">
        <v>228.14</v>
      </c>
      <c r="S4178" s="77">
        <v>26.547999999999998</v>
      </c>
      <c r="T4178" s="77">
        <v>6.6219999999999999</v>
      </c>
      <c r="U4178" s="77">
        <v>14.9504</v>
      </c>
      <c r="V4178" s="77">
        <v>2.367599241752302</v>
      </c>
      <c r="AC4178" s="77">
        <v>7.75</v>
      </c>
      <c r="AD4178" s="77">
        <v>6.1517999999999997</v>
      </c>
      <c r="AH4178" s="77">
        <f>IF(AND(M4178&lt;Variables!$G$6,M4178&gt;Variables!$G$5),0,1)</f>
        <v>1</v>
      </c>
      <c r="AI4178" s="77">
        <f t="shared" si="132"/>
        <v>0</v>
      </c>
      <c r="AJ4178" s="77">
        <f>IF(I4178&gt;Variables!$G$7,0,1)</f>
        <v>1</v>
      </c>
      <c r="AK4178" s="77">
        <f>IF(F4178&gt;Variables!$G$8,0,1)</f>
        <v>0</v>
      </c>
      <c r="AL4178" s="77">
        <f>IF(G4178&gt;Variables!$G$9,0,1)</f>
        <v>1</v>
      </c>
      <c r="AM4178" s="77">
        <f>IF(AND(K4178&gt;Variables!$G$10,K4178&lt;Variables!$G$11),0,1)</f>
        <v>1</v>
      </c>
      <c r="AN4178" s="77">
        <f>IF(H4178&lt;Variables!$G$13,1,0)</f>
        <v>1</v>
      </c>
      <c r="AO4178" s="77">
        <f>IF(R4178&lt;Variables!$G$12,0,1)</f>
        <v>1</v>
      </c>
      <c r="AP4178" s="78">
        <f t="shared" si="133"/>
        <v>1</v>
      </c>
      <c r="AQ4178" s="77">
        <f>IF(V4178&lt;Variables!$G$15,1,0)</f>
        <v>1</v>
      </c>
      <c r="AR4178" s="77">
        <v>0</v>
      </c>
      <c r="AS4178" s="77">
        <v>0</v>
      </c>
      <c r="AT4178" s="77">
        <v>1</v>
      </c>
      <c r="AU4178" s="77">
        <v>0</v>
      </c>
      <c r="BA4178" s="77">
        <v>-2.25</v>
      </c>
    </row>
    <row r="4179" spans="3:53" x14ac:dyDescent="0.25">
      <c r="C4179" s="77" t="s">
        <v>539</v>
      </c>
      <c r="D4179" s="77" t="s">
        <v>508</v>
      </c>
      <c r="E4179" s="77">
        <v>0.06</v>
      </c>
      <c r="F4179" s="77">
        <v>6.85</v>
      </c>
      <c r="G4179" s="77">
        <v>6.85</v>
      </c>
      <c r="H4179" s="77">
        <v>-99999</v>
      </c>
      <c r="I4179" s="77">
        <v>-68.569999999999993</v>
      </c>
      <c r="J4179" s="77" t="s">
        <v>75</v>
      </c>
      <c r="K4179" s="77">
        <v>-99999</v>
      </c>
      <c r="L4179" s="77">
        <v>5.7688888888888887E-2</v>
      </c>
      <c r="M4179" s="77">
        <v>1.926040061633872E-2</v>
      </c>
      <c r="N4179" s="77">
        <v>5.7294444444444453E-2</v>
      </c>
      <c r="O4179" s="77">
        <v>0.70784446814698543</v>
      </c>
      <c r="P4179" s="77">
        <v>4951000</v>
      </c>
      <c r="Q4179" s="77">
        <v>3533000</v>
      </c>
      <c r="R4179" s="77">
        <v>1.4</v>
      </c>
      <c r="S4179" s="77">
        <v>26.547999999999998</v>
      </c>
      <c r="T4179" s="77">
        <v>6.6219999999999999</v>
      </c>
      <c r="U4179" s="77">
        <v>14.9504</v>
      </c>
      <c r="V4179" s="77">
        <v>-99999</v>
      </c>
      <c r="AC4179" s="77">
        <v>5.7700000000000001E-2</v>
      </c>
      <c r="AD4179" s="77">
        <v>5.3999999999999999E-2</v>
      </c>
      <c r="AH4179" s="77">
        <f>IF(AND(M4179&lt;Variables!$G$6,M4179&gt;Variables!$G$5),0,1)</f>
        <v>1</v>
      </c>
      <c r="AI4179" s="77">
        <f t="shared" si="132"/>
        <v>0</v>
      </c>
      <c r="AJ4179" s="77">
        <f>IF(I4179&gt;Variables!$G$7,0,1)</f>
        <v>1</v>
      </c>
      <c r="AK4179" s="77">
        <f>IF(F4179&gt;Variables!$G$8,0,1)</f>
        <v>1</v>
      </c>
      <c r="AL4179" s="77">
        <f>IF(G4179&gt;Variables!$G$9,0,1)</f>
        <v>1</v>
      </c>
      <c r="AM4179" s="77">
        <f>IF(AND(K4179&gt;Variables!$G$10,K4179&lt;Variables!$G$11),0,1)</f>
        <v>1</v>
      </c>
      <c r="AN4179" s="77">
        <f>IF(H4179&lt;Variables!$G$13,1,0)</f>
        <v>1</v>
      </c>
      <c r="AO4179" s="77">
        <f>IF(R4179&lt;Variables!$G$12,0,1)</f>
        <v>0</v>
      </c>
      <c r="AP4179" s="78">
        <f t="shared" si="133"/>
        <v>1</v>
      </c>
      <c r="AQ4179" s="77">
        <f>IF(V4179&lt;Variables!$G$15,1,0)</f>
        <v>1</v>
      </c>
      <c r="AR4179" s="77">
        <v>0</v>
      </c>
      <c r="AS4179" s="77">
        <v>0</v>
      </c>
      <c r="AT4179" s="77">
        <v>1</v>
      </c>
      <c r="AU4179" s="77">
        <v>0</v>
      </c>
      <c r="BA4179" s="77">
        <v>-2.25</v>
      </c>
    </row>
    <row r="4180" spans="3:53" x14ac:dyDescent="0.25">
      <c r="C4180" s="77" t="s">
        <v>539</v>
      </c>
      <c r="D4180" s="77" t="s">
        <v>517</v>
      </c>
      <c r="E4180" s="77">
        <v>3.86</v>
      </c>
      <c r="F4180" s="77">
        <v>34.1</v>
      </c>
      <c r="G4180" s="77">
        <v>-0.46</v>
      </c>
      <c r="H4180" s="77">
        <v>-99999</v>
      </c>
      <c r="I4180" s="77">
        <v>0.875</v>
      </c>
      <c r="J4180" s="77" t="s">
        <v>74</v>
      </c>
      <c r="K4180" s="77">
        <v>-99999</v>
      </c>
      <c r="L4180" s="77">
        <v>-99999</v>
      </c>
      <c r="M4180" s="77">
        <v>-99999</v>
      </c>
      <c r="N4180" s="77">
        <v>-99999</v>
      </c>
      <c r="O4180" s="77">
        <v>-99999</v>
      </c>
      <c r="P4180" s="77">
        <v>40000</v>
      </c>
      <c r="Q4180" s="77">
        <v>0</v>
      </c>
      <c r="R4180" s="77">
        <v>1</v>
      </c>
      <c r="S4180" s="77">
        <v>26.547999999999998</v>
      </c>
      <c r="T4180" s="77">
        <v>6.6219999999999999</v>
      </c>
      <c r="U4180" s="77">
        <v>14.9504</v>
      </c>
      <c r="V4180" s="77">
        <v>-99999</v>
      </c>
      <c r="AC4180" s="77">
        <v>-99999</v>
      </c>
      <c r="AD4180" s="77">
        <v>-99999</v>
      </c>
      <c r="AH4180" s="77">
        <f>IF(AND(M4180&lt;Variables!$G$6,M4180&gt;Variables!$G$5),0,1)</f>
        <v>1</v>
      </c>
      <c r="AI4180" s="77">
        <f t="shared" si="132"/>
        <v>1</v>
      </c>
      <c r="AJ4180" s="77">
        <f>IF(I4180&gt;Variables!$G$7,0,1)</f>
        <v>1</v>
      </c>
      <c r="AK4180" s="77">
        <f>IF(F4180&gt;Variables!$G$8,0,1)</f>
        <v>0</v>
      </c>
      <c r="AL4180" s="77">
        <f>IF(G4180&gt;Variables!$G$9,0,1)</f>
        <v>1</v>
      </c>
      <c r="AM4180" s="77">
        <f>IF(AND(K4180&gt;Variables!$G$10,K4180&lt;Variables!$G$11),0,1)</f>
        <v>1</v>
      </c>
      <c r="AN4180" s="77">
        <f>IF(H4180&lt;Variables!$G$13,1,0)</f>
        <v>1</v>
      </c>
      <c r="AO4180" s="77">
        <f>IF(R4180&lt;Variables!$G$12,0,1)</f>
        <v>0</v>
      </c>
      <c r="AP4180" s="78">
        <f t="shared" si="133"/>
        <v>0</v>
      </c>
      <c r="AQ4180" s="77">
        <f>IF(V4180&lt;Variables!$G$15,1,0)</f>
        <v>1</v>
      </c>
      <c r="AR4180" s="77">
        <v>0</v>
      </c>
      <c r="AS4180" s="77">
        <v>0</v>
      </c>
      <c r="AT4180" s="77">
        <v>0</v>
      </c>
      <c r="AU4180" s="77">
        <v>0</v>
      </c>
      <c r="BA4180" s="77">
        <v>0</v>
      </c>
    </row>
    <row r="4181" spans="3:53" x14ac:dyDescent="0.25">
      <c r="C4181" s="77" t="s">
        <v>539</v>
      </c>
      <c r="D4181" s="77" t="s">
        <v>512</v>
      </c>
      <c r="E4181" s="77">
        <v>31.85</v>
      </c>
      <c r="F4181" s="77">
        <v>19.829999999999998</v>
      </c>
      <c r="G4181" s="77">
        <v>10.73</v>
      </c>
      <c r="H4181" s="77">
        <v>1140</v>
      </c>
      <c r="I4181" s="77">
        <v>1575.08</v>
      </c>
      <c r="J4181" s="77" t="s">
        <v>75</v>
      </c>
      <c r="K4181" s="77">
        <v>39.630000000000003</v>
      </c>
      <c r="L4181" s="77">
        <v>32.251229999999993</v>
      </c>
      <c r="M4181" s="77">
        <v>-1.3991094293147639</v>
      </c>
      <c r="N4181" s="77">
        <v>31.890373469387761</v>
      </c>
      <c r="O4181" s="77">
        <v>-0.28338793045025978</v>
      </c>
      <c r="P4181" s="77">
        <v>338060</v>
      </c>
      <c r="Q4181" s="77">
        <v>282830</v>
      </c>
      <c r="R4181" s="77">
        <v>1.2</v>
      </c>
      <c r="S4181" s="77">
        <v>26.547999999999998</v>
      </c>
      <c r="T4181" s="77">
        <v>6.6219999999999999</v>
      </c>
      <c r="U4181" s="77">
        <v>14.9504</v>
      </c>
      <c r="V4181" s="77">
        <v>2.2540423324717849</v>
      </c>
      <c r="AC4181" s="77">
        <v>32.020000000000003</v>
      </c>
      <c r="AD4181" s="77">
        <v>28.9</v>
      </c>
      <c r="AH4181" s="77">
        <f>IF(AND(M4181&lt;Variables!$G$6,M4181&gt;Variables!$G$5),0,1)</f>
        <v>0</v>
      </c>
      <c r="AI4181" s="77">
        <f t="shared" si="132"/>
        <v>0</v>
      </c>
      <c r="AJ4181" s="77">
        <f>IF(I4181&gt;Variables!$G$7,0,1)</f>
        <v>0</v>
      </c>
      <c r="AK4181" s="77">
        <f>IF(F4181&gt;Variables!$G$8,0,1)</f>
        <v>0</v>
      </c>
      <c r="AL4181" s="77">
        <f>IF(G4181&gt;Variables!$G$9,0,1)</f>
        <v>0</v>
      </c>
      <c r="AM4181" s="77">
        <f>IF(AND(K4181&gt;Variables!$G$10,K4181&lt;Variables!$G$11),0,1)</f>
        <v>1</v>
      </c>
      <c r="AN4181" s="77">
        <f>IF(H4181&lt;Variables!$G$13,1,0)</f>
        <v>1</v>
      </c>
      <c r="AO4181" s="77">
        <f>IF(R4181&lt;Variables!$G$12,0,1)</f>
        <v>0</v>
      </c>
      <c r="AP4181" s="78">
        <f t="shared" si="133"/>
        <v>1</v>
      </c>
      <c r="AQ4181" s="77">
        <f>IF(V4181&lt;Variables!$G$15,1,0)</f>
        <v>1</v>
      </c>
      <c r="AR4181" s="77">
        <v>0</v>
      </c>
      <c r="AS4181" s="77">
        <v>0</v>
      </c>
      <c r="AT4181" s="77">
        <v>1</v>
      </c>
      <c r="AU4181" s="77">
        <v>0</v>
      </c>
      <c r="BA4181" s="77">
        <v>-2.25</v>
      </c>
    </row>
    <row r="4182" spans="3:53" x14ac:dyDescent="0.25">
      <c r="C4182" s="77" t="s">
        <v>539</v>
      </c>
      <c r="D4182" s="77" t="s">
        <v>502</v>
      </c>
      <c r="E4182" s="77">
        <v>16.66</v>
      </c>
      <c r="F4182" s="77">
        <v>27.37</v>
      </c>
      <c r="G4182" s="77">
        <v>20.65</v>
      </c>
      <c r="H4182" s="77">
        <v>512.29999999999995</v>
      </c>
      <c r="I4182" s="77">
        <v>298.351</v>
      </c>
      <c r="J4182" s="77" t="s">
        <v>75</v>
      </c>
      <c r="K4182" s="77">
        <v>40.08</v>
      </c>
      <c r="L4182" s="77">
        <v>17.273885</v>
      </c>
      <c r="M4182" s="77">
        <v>-3.6117237089398331</v>
      </c>
      <c r="N4182" s="77">
        <v>16.754618000000001</v>
      </c>
      <c r="O4182" s="77">
        <v>-0.62441292305203311</v>
      </c>
      <c r="P4182" s="77">
        <v>5540000</v>
      </c>
      <c r="Q4182" s="77">
        <v>311380</v>
      </c>
      <c r="R4182" s="77">
        <v>17.79</v>
      </c>
      <c r="S4182" s="77">
        <v>26.547999999999998</v>
      </c>
      <c r="T4182" s="77">
        <v>6.6219999999999999</v>
      </c>
      <c r="U4182" s="77">
        <v>14.9504</v>
      </c>
      <c r="V4182" s="77">
        <v>2.2546614883639662</v>
      </c>
      <c r="AC4182" s="77">
        <v>16.98</v>
      </c>
      <c r="AD4182" s="77">
        <v>15.39</v>
      </c>
      <c r="AH4182" s="77">
        <f>IF(AND(M4182&lt;Variables!$G$6,M4182&gt;Variables!$G$5),0,1)</f>
        <v>0</v>
      </c>
      <c r="AI4182" s="77">
        <f t="shared" si="132"/>
        <v>0</v>
      </c>
      <c r="AJ4182" s="77">
        <f>IF(I4182&gt;Variables!$G$7,0,1)</f>
        <v>0</v>
      </c>
      <c r="AK4182" s="77">
        <f>IF(F4182&gt;Variables!$G$8,0,1)</f>
        <v>0</v>
      </c>
      <c r="AL4182" s="77">
        <f>IF(G4182&gt;Variables!$G$9,0,1)</f>
        <v>0</v>
      </c>
      <c r="AM4182" s="77">
        <f>IF(AND(K4182&gt;Variables!$G$10,K4182&lt;Variables!$G$11),0,1)</f>
        <v>1</v>
      </c>
      <c r="AN4182" s="77">
        <f>IF(H4182&lt;Variables!$G$13,1,0)</f>
        <v>1</v>
      </c>
      <c r="AO4182" s="77">
        <f>IF(R4182&lt;Variables!$G$12,0,1)</f>
        <v>1</v>
      </c>
      <c r="AP4182" s="78">
        <f t="shared" si="133"/>
        <v>1</v>
      </c>
      <c r="AQ4182" s="77">
        <f>IF(V4182&lt;Variables!$G$15,1,0)</f>
        <v>1</v>
      </c>
      <c r="AR4182" s="77">
        <v>0</v>
      </c>
      <c r="AS4182" s="77">
        <v>0</v>
      </c>
      <c r="AT4182" s="77">
        <v>1</v>
      </c>
      <c r="AU4182" s="77">
        <v>0</v>
      </c>
      <c r="BA4182" s="77">
        <v>-2.25</v>
      </c>
    </row>
    <row r="4183" spans="3:53" x14ac:dyDescent="0.25">
      <c r="C4183" s="77" t="s">
        <v>539</v>
      </c>
      <c r="D4183" s="77" t="s">
        <v>501</v>
      </c>
      <c r="E4183" s="77">
        <v>30.16</v>
      </c>
      <c r="F4183" s="77">
        <v>16.239999999999998</v>
      </c>
      <c r="G4183" s="77">
        <v>12.74</v>
      </c>
      <c r="H4183" s="77">
        <v>3860</v>
      </c>
      <c r="I4183" s="77">
        <v>5.6000000000000001E-2</v>
      </c>
      <c r="J4183" s="77" t="s">
        <v>75</v>
      </c>
      <c r="K4183" s="77">
        <v>63.42</v>
      </c>
      <c r="L4183" s="77">
        <v>30.060765</v>
      </c>
      <c r="M4183" s="77">
        <v>0.39664659232725219</v>
      </c>
      <c r="N4183" s="77">
        <v>29.488534042553191</v>
      </c>
      <c r="O4183" s="77">
        <v>2.344863791631671</v>
      </c>
      <c r="P4183" s="77">
        <v>348668</v>
      </c>
      <c r="Q4183" s="77">
        <v>245553</v>
      </c>
      <c r="R4183" s="77">
        <v>1.42</v>
      </c>
      <c r="S4183" s="77">
        <v>26.547999999999998</v>
      </c>
      <c r="T4183" s="77">
        <v>6.6219999999999999</v>
      </c>
      <c r="U4183" s="77">
        <v>14.9504</v>
      </c>
      <c r="V4183" s="77">
        <v>2.4803455724865269</v>
      </c>
      <c r="AC4183" s="77">
        <v>30.89</v>
      </c>
      <c r="AD4183" s="77">
        <v>28.98</v>
      </c>
      <c r="AH4183" s="77">
        <f>IF(AND(M4183&lt;Variables!$G$6,M4183&gt;Variables!$G$5),0,1)</f>
        <v>1</v>
      </c>
      <c r="AI4183" s="77">
        <f t="shared" si="132"/>
        <v>0</v>
      </c>
      <c r="AJ4183" s="77">
        <f>IF(I4183&gt;Variables!$G$7,0,1)</f>
        <v>1</v>
      </c>
      <c r="AK4183" s="77">
        <f>IF(F4183&gt;Variables!$G$8,0,1)</f>
        <v>0</v>
      </c>
      <c r="AL4183" s="77">
        <f>IF(G4183&gt;Variables!$G$9,0,1)</f>
        <v>0</v>
      </c>
      <c r="AM4183" s="77">
        <f>IF(AND(K4183&gt;Variables!$G$10,K4183&lt;Variables!$G$11),0,1)</f>
        <v>0</v>
      </c>
      <c r="AN4183" s="77">
        <f>IF(H4183&lt;Variables!$G$13,1,0)</f>
        <v>0</v>
      </c>
      <c r="AO4183" s="77">
        <f>IF(R4183&lt;Variables!$G$12,0,1)</f>
        <v>0</v>
      </c>
      <c r="AP4183" s="78">
        <f t="shared" si="133"/>
        <v>1</v>
      </c>
      <c r="AQ4183" s="77">
        <f>IF(V4183&lt;Variables!$G$15,1,0)</f>
        <v>1</v>
      </c>
      <c r="AR4183" s="77">
        <v>1</v>
      </c>
      <c r="AS4183" s="77">
        <v>0</v>
      </c>
      <c r="AT4183" s="77">
        <v>0</v>
      </c>
      <c r="AU4183" s="77">
        <v>0</v>
      </c>
      <c r="BA4183" s="77">
        <v>2</v>
      </c>
    </row>
    <row r="4184" spans="3:53" x14ac:dyDescent="0.25">
      <c r="C4184" s="77" t="s">
        <v>539</v>
      </c>
      <c r="D4184" s="77" t="s">
        <v>85</v>
      </c>
      <c r="E4184" s="77">
        <v>4.5</v>
      </c>
      <c r="F4184" s="77">
        <v>6.79</v>
      </c>
      <c r="G4184" s="77">
        <v>5.28</v>
      </c>
      <c r="H4184" s="77">
        <v>2590</v>
      </c>
      <c r="I4184" s="77">
        <v>145.40700000000001</v>
      </c>
      <c r="J4184" s="77" t="s">
        <v>74</v>
      </c>
      <c r="K4184" s="77">
        <v>60.81</v>
      </c>
      <c r="L4184" s="77">
        <v>4.4696949999999998</v>
      </c>
      <c r="M4184" s="77">
        <v>0.34241710004822629</v>
      </c>
      <c r="N4184" s="77">
        <v>4.4357139999999999</v>
      </c>
      <c r="O4184" s="77">
        <v>1.111117623904526</v>
      </c>
      <c r="P4184" s="77">
        <v>15779000</v>
      </c>
      <c r="Q4184" s="77">
        <v>18883000</v>
      </c>
      <c r="R4184" s="77">
        <v>0.84</v>
      </c>
      <c r="S4184" s="77">
        <v>26.547999999999998</v>
      </c>
      <c r="T4184" s="77">
        <v>6.6219999999999999</v>
      </c>
      <c r="U4184" s="77">
        <v>14.9504</v>
      </c>
      <c r="V4184" s="77">
        <v>2.459398740075553</v>
      </c>
      <c r="AC4184" s="77">
        <v>4.49</v>
      </c>
      <c r="AD4184" s="77">
        <v>4.3</v>
      </c>
      <c r="AH4184" s="77">
        <f>IF(AND(M4184&lt;Variables!$G$6,M4184&gt;Variables!$G$5),0,1)</f>
        <v>1</v>
      </c>
      <c r="AI4184" s="77">
        <f t="shared" si="132"/>
        <v>0</v>
      </c>
      <c r="AJ4184" s="77">
        <f>IF(I4184&gt;Variables!$G$7,0,1)</f>
        <v>0</v>
      </c>
      <c r="AK4184" s="77">
        <f>IF(F4184&gt;Variables!$G$8,0,1)</f>
        <v>1</v>
      </c>
      <c r="AL4184" s="77">
        <f>IF(G4184&gt;Variables!$G$9,0,1)</f>
        <v>1</v>
      </c>
      <c r="AM4184" s="77">
        <f>IF(AND(K4184&gt;Variables!$G$10,K4184&lt;Variables!$G$11),0,1)</f>
        <v>1</v>
      </c>
      <c r="AN4184" s="77">
        <f>IF(H4184&lt;Variables!$G$13,1,0)</f>
        <v>0</v>
      </c>
      <c r="AO4184" s="77">
        <f>IF(R4184&lt;Variables!$G$12,0,1)</f>
        <v>0</v>
      </c>
      <c r="AP4184" s="78">
        <f t="shared" si="133"/>
        <v>0</v>
      </c>
      <c r="AQ4184" s="77">
        <f>IF(V4184&lt;Variables!$G$15,1,0)</f>
        <v>1</v>
      </c>
      <c r="AR4184" s="77">
        <v>0</v>
      </c>
      <c r="AS4184" s="77">
        <v>0</v>
      </c>
      <c r="AT4184" s="77">
        <v>0</v>
      </c>
      <c r="AU4184" s="77">
        <v>1</v>
      </c>
      <c r="BA4184" s="77">
        <v>-0.9</v>
      </c>
    </row>
    <row r="4185" spans="3:53" x14ac:dyDescent="0.25">
      <c r="C4185" s="77" t="s">
        <v>539</v>
      </c>
      <c r="D4185" s="77" t="s">
        <v>542</v>
      </c>
      <c r="E4185" s="77">
        <v>2.66</v>
      </c>
      <c r="F4185" s="77">
        <v>12.44</v>
      </c>
      <c r="G4185" s="77">
        <v>8.6</v>
      </c>
      <c r="H4185" s="77">
        <v>183.99</v>
      </c>
      <c r="I4185" s="77">
        <v>184.369</v>
      </c>
      <c r="J4185" s="77" t="s">
        <v>75</v>
      </c>
      <c r="K4185" s="77">
        <v>48.8</v>
      </c>
      <c r="L4185" s="77">
        <v>2.6546941176470589</v>
      </c>
      <c r="M4185" s="77">
        <v>-0.18059020868693931</v>
      </c>
      <c r="N4185" s="77">
        <v>2.6691680851063828</v>
      </c>
      <c r="O4185" s="77">
        <v>-0.72187604871707289</v>
      </c>
      <c r="P4185" s="77">
        <v>1490000</v>
      </c>
      <c r="Q4185" s="77">
        <v>2950000</v>
      </c>
      <c r="R4185" s="77">
        <v>0.51</v>
      </c>
      <c r="S4185" s="77">
        <v>26.547999999999998</v>
      </c>
      <c r="T4185" s="77">
        <v>6.6219999999999999</v>
      </c>
      <c r="U4185" s="77">
        <v>14.9504</v>
      </c>
      <c r="V4185" s="77">
        <v>2.358637491998635</v>
      </c>
      <c r="AC4185" s="77">
        <v>2.75</v>
      </c>
      <c r="AD4185" s="77">
        <v>2.64</v>
      </c>
      <c r="AH4185" s="77">
        <f>IF(AND(M4185&lt;Variables!$G$6,M4185&gt;Variables!$G$5),0,1)</f>
        <v>1</v>
      </c>
      <c r="AI4185" s="77">
        <f t="shared" si="132"/>
        <v>1</v>
      </c>
      <c r="AJ4185" s="77">
        <f>IF(I4185&gt;Variables!$G$7,0,1)</f>
        <v>0</v>
      </c>
      <c r="AK4185" s="77">
        <f>IF(F4185&gt;Variables!$G$8,0,1)</f>
        <v>0</v>
      </c>
      <c r="AL4185" s="77">
        <f>IF(G4185&gt;Variables!$G$9,0,1)</f>
        <v>1</v>
      </c>
      <c r="AM4185" s="77">
        <f>IF(AND(K4185&gt;Variables!$G$10,K4185&lt;Variables!$G$11),0,1)</f>
        <v>1</v>
      </c>
      <c r="AN4185" s="77">
        <f>IF(H4185&lt;Variables!$G$13,1,0)</f>
        <v>1</v>
      </c>
      <c r="AO4185" s="77">
        <f>IF(R4185&lt;Variables!$G$12,0,1)</f>
        <v>0</v>
      </c>
      <c r="AP4185" s="78">
        <f t="shared" si="133"/>
        <v>1</v>
      </c>
      <c r="AQ4185" s="77">
        <f>IF(V4185&lt;Variables!$G$15,1,0)</f>
        <v>1</v>
      </c>
      <c r="AR4185" s="77">
        <v>1</v>
      </c>
      <c r="AS4185" s="77">
        <v>0</v>
      </c>
      <c r="AT4185" s="77">
        <v>0</v>
      </c>
      <c r="AU4185" s="77">
        <v>0</v>
      </c>
      <c r="BA4185" s="77">
        <v>2</v>
      </c>
    </row>
    <row r="4186" spans="3:53" x14ac:dyDescent="0.25">
      <c r="C4186" s="77" t="s">
        <v>543</v>
      </c>
      <c r="D4186" s="77" t="s">
        <v>530</v>
      </c>
      <c r="E4186" s="77">
        <v>52.61</v>
      </c>
      <c r="F4186" s="77">
        <v>9.27</v>
      </c>
      <c r="G4186" s="77">
        <v>0.28999999999999998</v>
      </c>
      <c r="H4186" s="77">
        <v>-99999</v>
      </c>
      <c r="I4186" s="77">
        <v>52.503999999999998</v>
      </c>
      <c r="J4186" s="77" t="s">
        <v>75</v>
      </c>
      <c r="K4186" s="77">
        <v>-99999</v>
      </c>
      <c r="L4186" s="77">
        <v>-99999</v>
      </c>
      <c r="M4186" s="77">
        <v>-99999</v>
      </c>
      <c r="N4186" s="77">
        <v>-99999</v>
      </c>
      <c r="O4186" s="77">
        <v>-99999</v>
      </c>
      <c r="P4186" s="77">
        <v>15311</v>
      </c>
      <c r="Q4186" s="77">
        <v>1670</v>
      </c>
      <c r="R4186" s="77">
        <v>9.17</v>
      </c>
      <c r="S4186" s="77">
        <v>26.132000000000001</v>
      </c>
      <c r="T4186" s="77">
        <v>6.4459999999999997</v>
      </c>
      <c r="U4186" s="77">
        <v>14.5992</v>
      </c>
      <c r="V4186" s="77">
        <v>-99999</v>
      </c>
      <c r="AC4186" s="77">
        <v>52.45</v>
      </c>
      <c r="AD4186" s="77">
        <v>52.45</v>
      </c>
      <c r="AH4186" s="77">
        <f>IF(AND(M4186&lt;Variables!$G$6,M4186&gt;Variables!$G$5),0,1)</f>
        <v>1</v>
      </c>
      <c r="AI4186" s="77">
        <f t="shared" si="132"/>
        <v>1</v>
      </c>
      <c r="AJ4186" s="77">
        <f>IF(I4186&gt;Variables!$G$7,0,1)</f>
        <v>0</v>
      </c>
      <c r="AK4186" s="77">
        <f>IF(F4186&gt;Variables!$G$8,0,1)</f>
        <v>0</v>
      </c>
      <c r="AL4186" s="77">
        <f>IF(G4186&gt;Variables!$G$9,0,1)</f>
        <v>1</v>
      </c>
      <c r="AM4186" s="77">
        <f>IF(AND(K4186&gt;Variables!$G$10,K4186&lt;Variables!$G$11),0,1)</f>
        <v>1</v>
      </c>
      <c r="AN4186" s="77">
        <f>IF(H4186&lt;Variables!$G$13,1,0)</f>
        <v>1</v>
      </c>
      <c r="AO4186" s="77">
        <f>IF(R4186&lt;Variables!$G$12,0,1)</f>
        <v>1</v>
      </c>
      <c r="AP4186" s="78">
        <f t="shared" si="133"/>
        <v>1</v>
      </c>
      <c r="AQ4186" s="77">
        <f>IF(V4186&lt;Variables!$G$15,1,0)</f>
        <v>1</v>
      </c>
      <c r="AR4186" s="77">
        <v>0</v>
      </c>
      <c r="AS4186" s="77">
        <v>0</v>
      </c>
      <c r="AT4186" s="77">
        <v>0</v>
      </c>
      <c r="AU4186" s="77">
        <v>0</v>
      </c>
      <c r="BA4186" s="77">
        <v>0</v>
      </c>
    </row>
    <row r="4187" spans="3:53" x14ac:dyDescent="0.25">
      <c r="C4187" s="77" t="s">
        <v>543</v>
      </c>
      <c r="D4187" s="77" t="s">
        <v>508</v>
      </c>
      <c r="E4187" s="77">
        <v>0.06</v>
      </c>
      <c r="F4187" s="77">
        <v>6.85</v>
      </c>
      <c r="G4187" s="77">
        <v>6.48</v>
      </c>
      <c r="H4187" s="77">
        <v>-99999</v>
      </c>
      <c r="I4187" s="77">
        <v>-68.570999999999998</v>
      </c>
      <c r="J4187" s="77" t="s">
        <v>75</v>
      </c>
      <c r="K4187" s="77">
        <v>-99999</v>
      </c>
      <c r="L4187" s="77">
        <v>5.7622222222222227E-2</v>
      </c>
      <c r="M4187" s="77">
        <v>-0.2121095256459746</v>
      </c>
      <c r="N4187" s="77">
        <v>5.7468518518518537E-2</v>
      </c>
      <c r="O4187" s="77">
        <v>5.478039506329218E-2</v>
      </c>
      <c r="P4187" s="77">
        <v>4952000</v>
      </c>
      <c r="Q4187" s="77">
        <v>3533000</v>
      </c>
      <c r="R4187" s="77">
        <v>1.4</v>
      </c>
      <c r="S4187" s="77">
        <v>26.132000000000001</v>
      </c>
      <c r="T4187" s="77">
        <v>6.4459999999999997</v>
      </c>
      <c r="U4187" s="77">
        <v>14.5992</v>
      </c>
      <c r="V4187" s="77">
        <v>-99999</v>
      </c>
      <c r="AC4187" s="77">
        <v>5.7500000000000002E-2</v>
      </c>
      <c r="AD4187" s="77">
        <v>5.3999999999999999E-2</v>
      </c>
      <c r="AH4187" s="77">
        <f>IF(AND(M4187&lt;Variables!$G$6,M4187&gt;Variables!$G$5),0,1)</f>
        <v>1</v>
      </c>
      <c r="AI4187" s="77">
        <f t="shared" si="132"/>
        <v>0</v>
      </c>
      <c r="AJ4187" s="77">
        <f>IF(I4187&gt;Variables!$G$7,0,1)</f>
        <v>1</v>
      </c>
      <c r="AK4187" s="77">
        <f>IF(F4187&gt;Variables!$G$8,0,1)</f>
        <v>1</v>
      </c>
      <c r="AL4187" s="77">
        <f>IF(G4187&gt;Variables!$G$9,0,1)</f>
        <v>1</v>
      </c>
      <c r="AM4187" s="77">
        <f>IF(AND(K4187&gt;Variables!$G$10,K4187&lt;Variables!$G$11),0,1)</f>
        <v>1</v>
      </c>
      <c r="AN4187" s="77">
        <f>IF(H4187&lt;Variables!$G$13,1,0)</f>
        <v>1</v>
      </c>
      <c r="AO4187" s="77">
        <f>IF(R4187&lt;Variables!$G$12,0,1)</f>
        <v>0</v>
      </c>
      <c r="AP4187" s="78">
        <f t="shared" si="133"/>
        <v>1</v>
      </c>
      <c r="AQ4187" s="77">
        <f>IF(V4187&lt;Variables!$G$15,1,0)</f>
        <v>1</v>
      </c>
      <c r="AR4187" s="77">
        <v>0</v>
      </c>
      <c r="AS4187" s="77">
        <v>0</v>
      </c>
      <c r="AT4187" s="77">
        <v>1</v>
      </c>
      <c r="AU4187" s="77">
        <v>0</v>
      </c>
      <c r="BA4187" s="77">
        <v>-2.25</v>
      </c>
    </row>
    <row r="4188" spans="3:53" x14ac:dyDescent="0.25">
      <c r="C4188" s="77" t="s">
        <v>543</v>
      </c>
      <c r="D4188" s="77" t="s">
        <v>517</v>
      </c>
      <c r="E4188" s="77">
        <v>3.86</v>
      </c>
      <c r="F4188" s="77">
        <v>34.1</v>
      </c>
      <c r="G4188" s="77">
        <v>-0.46</v>
      </c>
      <c r="H4188" s="77">
        <v>-99999</v>
      </c>
      <c r="I4188" s="77">
        <v>0.875</v>
      </c>
      <c r="J4188" s="77" t="s">
        <v>74</v>
      </c>
      <c r="K4188" s="77">
        <v>-99999</v>
      </c>
      <c r="L4188" s="77">
        <v>-99999</v>
      </c>
      <c r="M4188" s="77">
        <v>-99999</v>
      </c>
      <c r="N4188" s="77">
        <v>-99999</v>
      </c>
      <c r="O4188" s="77">
        <v>-99999</v>
      </c>
      <c r="P4188" s="77">
        <v>40000</v>
      </c>
      <c r="Q4188" s="77">
        <v>0</v>
      </c>
      <c r="R4188" s="77">
        <v>1</v>
      </c>
      <c r="S4188" s="77">
        <v>26.132000000000001</v>
      </c>
      <c r="T4188" s="77">
        <v>6.4459999999999997</v>
      </c>
      <c r="U4188" s="77">
        <v>14.5992</v>
      </c>
      <c r="V4188" s="77">
        <v>-99999</v>
      </c>
      <c r="AC4188" s="77">
        <v>-99999</v>
      </c>
      <c r="AD4188" s="77">
        <v>-99999</v>
      </c>
      <c r="AH4188" s="77">
        <f>IF(AND(M4188&lt;Variables!$G$6,M4188&gt;Variables!$G$5),0,1)</f>
        <v>1</v>
      </c>
      <c r="AI4188" s="77">
        <f t="shared" si="132"/>
        <v>1</v>
      </c>
      <c r="AJ4188" s="77">
        <f>IF(I4188&gt;Variables!$G$7,0,1)</f>
        <v>1</v>
      </c>
      <c r="AK4188" s="77">
        <f>IF(F4188&gt;Variables!$G$8,0,1)</f>
        <v>0</v>
      </c>
      <c r="AL4188" s="77">
        <f>IF(G4188&gt;Variables!$G$9,0,1)</f>
        <v>1</v>
      </c>
      <c r="AM4188" s="77">
        <f>IF(AND(K4188&gt;Variables!$G$10,K4188&lt;Variables!$G$11),0,1)</f>
        <v>1</v>
      </c>
      <c r="AN4188" s="77">
        <f>IF(H4188&lt;Variables!$G$13,1,0)</f>
        <v>1</v>
      </c>
      <c r="AO4188" s="77">
        <f>IF(R4188&lt;Variables!$G$12,0,1)</f>
        <v>0</v>
      </c>
      <c r="AP4188" s="78">
        <f t="shared" si="133"/>
        <v>0</v>
      </c>
      <c r="AQ4188" s="77">
        <f>IF(V4188&lt;Variables!$G$15,1,0)</f>
        <v>1</v>
      </c>
      <c r="AR4188" s="77">
        <v>0</v>
      </c>
      <c r="AS4188" s="77">
        <v>0</v>
      </c>
      <c r="AT4188" s="77">
        <v>0</v>
      </c>
      <c r="AU4188" s="77">
        <v>0</v>
      </c>
      <c r="BA4188" s="77">
        <v>0</v>
      </c>
    </row>
    <row r="4189" spans="3:53" x14ac:dyDescent="0.25">
      <c r="C4189" s="77" t="s">
        <v>543</v>
      </c>
      <c r="D4189" s="77" t="s">
        <v>519</v>
      </c>
      <c r="E4189" s="77">
        <v>15.93</v>
      </c>
      <c r="F4189" s="77">
        <v>7.23</v>
      </c>
      <c r="G4189" s="77">
        <v>4.79</v>
      </c>
      <c r="H4189" s="77">
        <v>3840</v>
      </c>
      <c r="I4189" s="77">
        <v>767.00599999999997</v>
      </c>
      <c r="J4189" s="77" t="s">
        <v>74</v>
      </c>
      <c r="K4189" s="77">
        <v>36.549999999999997</v>
      </c>
      <c r="L4189" s="77">
        <v>15.922745000000001</v>
      </c>
      <c r="M4189" s="77">
        <v>-0.36265731819482511</v>
      </c>
      <c r="N4189" s="77">
        <v>15.936678000000001</v>
      </c>
      <c r="O4189" s="77">
        <v>-0.44976751114629149</v>
      </c>
      <c r="P4189" s="77">
        <v>1492000</v>
      </c>
      <c r="Q4189" s="77">
        <v>5058000</v>
      </c>
      <c r="R4189" s="77">
        <v>0.28999999999999998</v>
      </c>
      <c r="S4189" s="77">
        <v>26.132000000000001</v>
      </c>
      <c r="T4189" s="77">
        <v>6.4459999999999997</v>
      </c>
      <c r="U4189" s="77">
        <v>14.5992</v>
      </c>
      <c r="V4189" s="77">
        <v>2.2230001744680332</v>
      </c>
      <c r="AC4189" s="77">
        <v>16.256599999999999</v>
      </c>
      <c r="AD4189" s="77">
        <v>15.72</v>
      </c>
      <c r="AH4189" s="77">
        <f>IF(AND(M4189&lt;Variables!$G$6,M4189&gt;Variables!$G$5),0,1)</f>
        <v>1</v>
      </c>
      <c r="AI4189" s="77">
        <f t="shared" si="132"/>
        <v>1</v>
      </c>
      <c r="AJ4189" s="77">
        <f>IF(I4189&gt;Variables!$G$7,0,1)</f>
        <v>0</v>
      </c>
      <c r="AK4189" s="77">
        <f>IF(F4189&gt;Variables!$G$8,0,1)</f>
        <v>1</v>
      </c>
      <c r="AL4189" s="77">
        <f>IF(G4189&gt;Variables!$G$9,0,1)</f>
        <v>1</v>
      </c>
      <c r="AM4189" s="77">
        <f>IF(AND(K4189&gt;Variables!$G$10,K4189&lt;Variables!$G$11),0,1)</f>
        <v>1</v>
      </c>
      <c r="AN4189" s="77">
        <f>IF(H4189&lt;Variables!$G$13,1,0)</f>
        <v>0</v>
      </c>
      <c r="AO4189" s="77">
        <f>IF(R4189&lt;Variables!$G$12,0,1)</f>
        <v>0</v>
      </c>
      <c r="AP4189" s="78">
        <f t="shared" si="133"/>
        <v>0</v>
      </c>
      <c r="AQ4189" s="77">
        <f>IF(V4189&lt;Variables!$G$15,1,0)</f>
        <v>1</v>
      </c>
      <c r="AR4189" s="77">
        <v>1</v>
      </c>
      <c r="AS4189" s="77">
        <v>0</v>
      </c>
      <c r="AT4189" s="77">
        <v>0</v>
      </c>
      <c r="AU4189" s="77">
        <v>0</v>
      </c>
      <c r="BA4189" s="77">
        <v>1.37</v>
      </c>
    </row>
    <row r="4190" spans="3:53" x14ac:dyDescent="0.25">
      <c r="C4190" s="77" t="s">
        <v>543</v>
      </c>
      <c r="D4190" s="77" t="s">
        <v>502</v>
      </c>
      <c r="E4190" s="77">
        <v>16.559999999999999</v>
      </c>
      <c r="F4190" s="77">
        <v>28.3</v>
      </c>
      <c r="G4190" s="77">
        <v>20.440000000000001</v>
      </c>
      <c r="H4190" s="77">
        <v>512.29999999999995</v>
      </c>
      <c r="I4190" s="77">
        <v>298.25700000000001</v>
      </c>
      <c r="J4190" s="77" t="s">
        <v>75</v>
      </c>
      <c r="K4190" s="77">
        <v>41.49</v>
      </c>
      <c r="L4190" s="77">
        <v>17.037385</v>
      </c>
      <c r="M4190" s="77">
        <v>-2.4462967761777841</v>
      </c>
      <c r="N4190" s="77">
        <v>16.874158000000001</v>
      </c>
      <c r="O4190" s="77">
        <v>-1.5026409021416161</v>
      </c>
      <c r="P4190" s="77">
        <v>5690000</v>
      </c>
      <c r="Q4190" s="77">
        <v>311380</v>
      </c>
      <c r="R4190" s="77">
        <v>18.27</v>
      </c>
      <c r="S4190" s="77">
        <v>26.132000000000001</v>
      </c>
      <c r="T4190" s="77">
        <v>6.4459999999999997</v>
      </c>
      <c r="U4190" s="77">
        <v>14.5992</v>
      </c>
      <c r="V4190" s="77">
        <v>2.282317773868114</v>
      </c>
      <c r="AC4190" s="77">
        <v>16.82</v>
      </c>
      <c r="AD4190" s="77">
        <v>15.39</v>
      </c>
      <c r="AH4190" s="77">
        <f>IF(AND(M4190&lt;Variables!$G$6,M4190&gt;Variables!$G$5),0,1)</f>
        <v>0</v>
      </c>
      <c r="AI4190" s="77">
        <f t="shared" si="132"/>
        <v>0</v>
      </c>
      <c r="AJ4190" s="77">
        <f>IF(I4190&gt;Variables!$G$7,0,1)</f>
        <v>0</v>
      </c>
      <c r="AK4190" s="77">
        <f>IF(F4190&gt;Variables!$G$8,0,1)</f>
        <v>0</v>
      </c>
      <c r="AL4190" s="77">
        <f>IF(G4190&gt;Variables!$G$9,0,1)</f>
        <v>0</v>
      </c>
      <c r="AM4190" s="77">
        <f>IF(AND(K4190&gt;Variables!$G$10,K4190&lt;Variables!$G$11),0,1)</f>
        <v>1</v>
      </c>
      <c r="AN4190" s="77">
        <f>IF(H4190&lt;Variables!$G$13,1,0)</f>
        <v>1</v>
      </c>
      <c r="AO4190" s="77">
        <f>IF(R4190&lt;Variables!$G$12,0,1)</f>
        <v>1</v>
      </c>
      <c r="AP4190" s="78">
        <f t="shared" si="133"/>
        <v>1</v>
      </c>
      <c r="AQ4190" s="77">
        <f>IF(V4190&lt;Variables!$G$15,1,0)</f>
        <v>1</v>
      </c>
      <c r="AR4190" s="77">
        <v>0</v>
      </c>
      <c r="AS4190" s="77">
        <v>0</v>
      </c>
      <c r="AT4190" s="77">
        <v>1</v>
      </c>
      <c r="AU4190" s="77">
        <v>0</v>
      </c>
      <c r="BA4190" s="77">
        <v>-2.25</v>
      </c>
    </row>
    <row r="4191" spans="3:53" x14ac:dyDescent="0.25">
      <c r="C4191" s="77" t="s">
        <v>543</v>
      </c>
      <c r="D4191" s="77" t="s">
        <v>501</v>
      </c>
      <c r="E4191" s="77">
        <v>30.35</v>
      </c>
      <c r="F4191" s="77">
        <v>16.989999999999998</v>
      </c>
      <c r="G4191" s="77">
        <v>13.15</v>
      </c>
      <c r="H4191" s="77">
        <v>3860</v>
      </c>
      <c r="I4191" s="77">
        <v>5.8999999999999997E-2</v>
      </c>
      <c r="J4191" s="77" t="s">
        <v>75</v>
      </c>
      <c r="K4191" s="77">
        <v>64.91</v>
      </c>
      <c r="L4191" s="77">
        <v>30.103926315789479</v>
      </c>
      <c r="M4191" s="77">
        <v>0.61810437036888388</v>
      </c>
      <c r="N4191" s="77">
        <v>29.59164791666667</v>
      </c>
      <c r="O4191" s="77">
        <v>2.3599634778703962</v>
      </c>
      <c r="P4191" s="77">
        <v>367319</v>
      </c>
      <c r="Q4191" s="77">
        <v>245553</v>
      </c>
      <c r="R4191" s="77">
        <v>1.5</v>
      </c>
      <c r="S4191" s="77">
        <v>26.132000000000001</v>
      </c>
      <c r="T4191" s="77">
        <v>6.4459999999999997</v>
      </c>
      <c r="U4191" s="77">
        <v>14.5992</v>
      </c>
      <c r="V4191" s="77">
        <v>2.4787812627339751</v>
      </c>
      <c r="AC4191" s="77">
        <v>30.89</v>
      </c>
      <c r="AD4191" s="77">
        <v>28.98</v>
      </c>
      <c r="AH4191" s="77">
        <f>IF(AND(M4191&lt;Variables!$G$6,M4191&gt;Variables!$G$5),0,1)</f>
        <v>1</v>
      </c>
      <c r="AI4191" s="77">
        <f t="shared" si="132"/>
        <v>0</v>
      </c>
      <c r="AJ4191" s="77">
        <f>IF(I4191&gt;Variables!$G$7,0,1)</f>
        <v>1</v>
      </c>
      <c r="AK4191" s="77">
        <f>IF(F4191&gt;Variables!$G$8,0,1)</f>
        <v>0</v>
      </c>
      <c r="AL4191" s="77">
        <f>IF(G4191&gt;Variables!$G$9,0,1)</f>
        <v>0</v>
      </c>
      <c r="AM4191" s="77">
        <f>IF(AND(K4191&gt;Variables!$G$10,K4191&lt;Variables!$G$11),0,1)</f>
        <v>0</v>
      </c>
      <c r="AN4191" s="77">
        <f>IF(H4191&lt;Variables!$G$13,1,0)</f>
        <v>0</v>
      </c>
      <c r="AO4191" s="77">
        <f>IF(R4191&lt;Variables!$G$12,0,1)</f>
        <v>0</v>
      </c>
      <c r="AP4191" s="78">
        <f t="shared" si="133"/>
        <v>1</v>
      </c>
      <c r="AQ4191" s="77">
        <f>IF(V4191&lt;Variables!$G$15,1,0)</f>
        <v>1</v>
      </c>
      <c r="AR4191" s="77">
        <v>0</v>
      </c>
      <c r="AS4191" s="77">
        <v>0</v>
      </c>
      <c r="AT4191" s="77">
        <v>1</v>
      </c>
      <c r="AU4191" s="77">
        <v>0</v>
      </c>
      <c r="BA4191" s="77">
        <v>-2.25</v>
      </c>
    </row>
    <row r="4192" spans="3:53" x14ac:dyDescent="0.25">
      <c r="C4192" s="77" t="s">
        <v>543</v>
      </c>
      <c r="D4192" s="77" t="s">
        <v>201</v>
      </c>
      <c r="E4192" s="77">
        <v>43.43</v>
      </c>
      <c r="F4192" s="77">
        <v>6.67</v>
      </c>
      <c r="G4192" s="77">
        <v>6.67</v>
      </c>
      <c r="H4192" s="77">
        <v>-99999</v>
      </c>
      <c r="I4192" s="77">
        <v>2844.8270000000002</v>
      </c>
      <c r="J4192" s="77" t="s">
        <v>75</v>
      </c>
      <c r="K4192" s="77">
        <v>48.42</v>
      </c>
      <c r="L4192" s="77">
        <v>43.240322222222218</v>
      </c>
      <c r="M4192" s="77">
        <v>-9.3251437893987169E-2</v>
      </c>
      <c r="N4192" s="77">
        <v>43.379097058823533</v>
      </c>
      <c r="O4192" s="77">
        <v>-0.41286488416452738</v>
      </c>
      <c r="P4192" s="77">
        <v>299942</v>
      </c>
      <c r="Q4192" s="77">
        <v>2055000</v>
      </c>
      <c r="R4192" s="77">
        <v>0.15</v>
      </c>
      <c r="S4192" s="77">
        <v>26.132000000000001</v>
      </c>
      <c r="T4192" s="77">
        <v>6.4459999999999997</v>
      </c>
      <c r="U4192" s="77">
        <v>14.5992</v>
      </c>
      <c r="V4192" s="77">
        <v>2.352630227344076</v>
      </c>
      <c r="AC4192" s="77">
        <v>45.98</v>
      </c>
      <c r="AD4192" s="77">
        <v>42.885300000000001</v>
      </c>
      <c r="AH4192" s="77">
        <f>IF(AND(M4192&lt;Variables!$G$6,M4192&gt;Variables!$G$5),0,1)</f>
        <v>1</v>
      </c>
      <c r="AI4192" s="77">
        <f t="shared" si="132"/>
        <v>1</v>
      </c>
      <c r="AJ4192" s="77">
        <f>IF(I4192&gt;Variables!$G$7,0,1)</f>
        <v>0</v>
      </c>
      <c r="AK4192" s="77">
        <f>IF(F4192&gt;Variables!$G$8,0,1)</f>
        <v>1</v>
      </c>
      <c r="AL4192" s="77">
        <f>IF(G4192&gt;Variables!$G$9,0,1)</f>
        <v>1</v>
      </c>
      <c r="AM4192" s="77">
        <f>IF(AND(K4192&gt;Variables!$G$10,K4192&lt;Variables!$G$11),0,1)</f>
        <v>1</v>
      </c>
      <c r="AN4192" s="77">
        <f>IF(H4192&lt;Variables!$G$13,1,0)</f>
        <v>1</v>
      </c>
      <c r="AO4192" s="77">
        <f>IF(R4192&lt;Variables!$G$12,0,1)</f>
        <v>0</v>
      </c>
      <c r="AP4192" s="78">
        <f t="shared" si="133"/>
        <v>1</v>
      </c>
      <c r="AQ4192" s="77">
        <f>IF(V4192&lt;Variables!$G$15,1,0)</f>
        <v>1</v>
      </c>
      <c r="AR4192" s="77">
        <v>0</v>
      </c>
      <c r="AS4192" s="77">
        <v>1</v>
      </c>
      <c r="AT4192" s="77">
        <v>0</v>
      </c>
      <c r="AU4192" s="77">
        <v>0</v>
      </c>
      <c r="BA4192" s="77">
        <v>0.4</v>
      </c>
    </row>
    <row r="4193" spans="3:53" x14ac:dyDescent="0.25">
      <c r="C4193" s="77" t="s">
        <v>543</v>
      </c>
      <c r="D4193" s="77" t="s">
        <v>83</v>
      </c>
      <c r="E4193" s="77">
        <v>30.96</v>
      </c>
      <c r="F4193" s="77">
        <v>6.79</v>
      </c>
      <c r="G4193" s="77">
        <v>3.01</v>
      </c>
      <c r="H4193" s="77">
        <v>26840</v>
      </c>
      <c r="I4193" s="77">
        <v>38.530999999999999</v>
      </c>
      <c r="J4193" s="77" t="s">
        <v>75</v>
      </c>
      <c r="K4193" s="77">
        <v>50.9</v>
      </c>
      <c r="L4193" s="77">
        <v>30.856805000000001</v>
      </c>
      <c r="M4193" s="77">
        <v>-2.1729404583516122E-2</v>
      </c>
      <c r="N4193" s="77">
        <v>30.788414</v>
      </c>
      <c r="O4193" s="77">
        <v>0.20035458793038741</v>
      </c>
      <c r="P4193" s="77">
        <v>7554000</v>
      </c>
      <c r="Q4193" s="77">
        <v>14015000</v>
      </c>
      <c r="R4193" s="77">
        <v>0.54</v>
      </c>
      <c r="S4193" s="77">
        <v>26.132000000000001</v>
      </c>
      <c r="T4193" s="77">
        <v>6.4459999999999997</v>
      </c>
      <c r="U4193" s="77">
        <v>14.5992</v>
      </c>
      <c r="V4193" s="77">
        <v>2.376945443587565</v>
      </c>
      <c r="AC4193" s="77">
        <v>31.29</v>
      </c>
      <c r="AD4193" s="77">
        <v>30.74</v>
      </c>
      <c r="AH4193" s="77">
        <f>IF(AND(M4193&lt;Variables!$G$6,M4193&gt;Variables!$G$5),0,1)</f>
        <v>1</v>
      </c>
      <c r="AI4193" s="77">
        <f t="shared" si="132"/>
        <v>0</v>
      </c>
      <c r="AJ4193" s="77">
        <f>IF(I4193&gt;Variables!$G$7,0,1)</f>
        <v>1</v>
      </c>
      <c r="AK4193" s="77">
        <f>IF(F4193&gt;Variables!$G$8,0,1)</f>
        <v>1</v>
      </c>
      <c r="AL4193" s="77">
        <f>IF(G4193&gt;Variables!$G$9,0,1)</f>
        <v>1</v>
      </c>
      <c r="AM4193" s="77">
        <f>IF(AND(K4193&gt;Variables!$G$10,K4193&lt;Variables!$G$11),0,1)</f>
        <v>1</v>
      </c>
      <c r="AN4193" s="77">
        <f>IF(H4193&lt;Variables!$G$13,1,0)</f>
        <v>0</v>
      </c>
      <c r="AO4193" s="77">
        <f>IF(R4193&lt;Variables!$G$12,0,1)</f>
        <v>0</v>
      </c>
      <c r="AP4193" s="78">
        <f t="shared" si="133"/>
        <v>1</v>
      </c>
      <c r="AQ4193" s="77">
        <f>IF(V4193&lt;Variables!$G$15,1,0)</f>
        <v>1</v>
      </c>
      <c r="AR4193" s="77">
        <v>0</v>
      </c>
      <c r="AS4193" s="77">
        <v>0</v>
      </c>
      <c r="AT4193" s="77">
        <v>0</v>
      </c>
      <c r="AU4193" s="77">
        <v>1</v>
      </c>
      <c r="BA4193" s="77">
        <v>-0.44</v>
      </c>
    </row>
    <row r="4194" spans="3:53" x14ac:dyDescent="0.25">
      <c r="C4194" s="77" t="s">
        <v>543</v>
      </c>
      <c r="D4194" s="77" t="s">
        <v>524</v>
      </c>
      <c r="E4194" s="77">
        <v>8.18</v>
      </c>
      <c r="F4194" s="77">
        <v>33.33</v>
      </c>
      <c r="G4194" s="77">
        <v>32.18</v>
      </c>
      <c r="H4194" s="77">
        <v>208.66</v>
      </c>
      <c r="I4194" s="77">
        <v>-8.5630000000000006</v>
      </c>
      <c r="J4194" s="77" t="s">
        <v>75</v>
      </c>
      <c r="K4194" s="77">
        <v>45.9</v>
      </c>
      <c r="L4194" s="77">
        <v>8.1298450000000013</v>
      </c>
      <c r="M4194" s="77">
        <v>-0.98212204537725611</v>
      </c>
      <c r="N4194" s="77">
        <v>8.3927639999999979</v>
      </c>
      <c r="O4194" s="77">
        <v>-4.0840419199205087</v>
      </c>
      <c r="P4194" s="77">
        <v>79150000</v>
      </c>
      <c r="Q4194" s="77">
        <v>18770000</v>
      </c>
      <c r="R4194" s="77">
        <v>4.22</v>
      </c>
      <c r="S4194" s="77">
        <v>26.132000000000001</v>
      </c>
      <c r="T4194" s="77">
        <v>6.4459999999999997</v>
      </c>
      <c r="U4194" s="77">
        <v>14.5992</v>
      </c>
      <c r="V4194" s="77">
        <v>2.338430062464905</v>
      </c>
      <c r="AC4194" s="77">
        <v>8.5399999999999991</v>
      </c>
      <c r="AD4194" s="77">
        <v>7.22</v>
      </c>
      <c r="AH4194" s="77">
        <f>IF(AND(M4194&lt;Variables!$G$6,M4194&gt;Variables!$G$5),0,1)</f>
        <v>1</v>
      </c>
      <c r="AI4194" s="77">
        <f t="shared" si="132"/>
        <v>1</v>
      </c>
      <c r="AJ4194" s="77">
        <f>IF(I4194&gt;Variables!$G$7,0,1)</f>
        <v>1</v>
      </c>
      <c r="AK4194" s="77">
        <f>IF(F4194&gt;Variables!$G$8,0,1)</f>
        <v>0</v>
      </c>
      <c r="AL4194" s="77">
        <f>IF(G4194&gt;Variables!$G$9,0,1)</f>
        <v>0</v>
      </c>
      <c r="AM4194" s="77">
        <f>IF(AND(K4194&gt;Variables!$G$10,K4194&lt;Variables!$G$11),0,1)</f>
        <v>1</v>
      </c>
      <c r="AN4194" s="77">
        <f>IF(H4194&lt;Variables!$G$13,1,0)</f>
        <v>1</v>
      </c>
      <c r="AO4194" s="77">
        <f>IF(R4194&lt;Variables!$G$12,0,1)</f>
        <v>1</v>
      </c>
      <c r="AP4194" s="78">
        <f t="shared" si="133"/>
        <v>1</v>
      </c>
      <c r="AQ4194" s="77">
        <f>IF(V4194&lt;Variables!$G$15,1,0)</f>
        <v>1</v>
      </c>
      <c r="AR4194" s="77">
        <v>1</v>
      </c>
      <c r="AS4194" s="77">
        <v>0</v>
      </c>
      <c r="AT4194" s="77">
        <v>0</v>
      </c>
      <c r="AU4194" s="77">
        <v>0</v>
      </c>
      <c r="BA4194" s="77">
        <v>2</v>
      </c>
    </row>
    <row r="4195" spans="3:53" x14ac:dyDescent="0.25">
      <c r="C4195" s="77" t="s">
        <v>543</v>
      </c>
      <c r="D4195" s="77" t="s">
        <v>123</v>
      </c>
      <c r="E4195" s="77">
        <v>13.45</v>
      </c>
      <c r="F4195" s="77">
        <v>5.98</v>
      </c>
      <c r="G4195" s="77">
        <v>-3.84</v>
      </c>
      <c r="H4195" s="77">
        <v>5380</v>
      </c>
      <c r="I4195" s="77">
        <v>222.76</v>
      </c>
      <c r="J4195" s="77" t="s">
        <v>75</v>
      </c>
      <c r="K4195" s="77">
        <v>53.9</v>
      </c>
      <c r="L4195" s="77">
        <v>13.371275000000001</v>
      </c>
      <c r="M4195" s="77">
        <v>0.32700696081711322</v>
      </c>
      <c r="N4195" s="77">
        <v>13.384274</v>
      </c>
      <c r="O4195" s="77">
        <v>0.22956792426693889</v>
      </c>
      <c r="P4195" s="77">
        <v>94428000</v>
      </c>
      <c r="Q4195" s="77">
        <v>51236000</v>
      </c>
      <c r="R4195" s="77">
        <v>1.84</v>
      </c>
      <c r="S4195" s="77">
        <v>26.132000000000001</v>
      </c>
      <c r="T4195" s="77">
        <v>6.4459999999999997</v>
      </c>
      <c r="U4195" s="77">
        <v>14.5992</v>
      </c>
      <c r="V4195" s="77">
        <v>2.3952186742176789</v>
      </c>
      <c r="AC4195" s="77">
        <v>14.18</v>
      </c>
      <c r="AD4195" s="77">
        <v>13.31</v>
      </c>
      <c r="AH4195" s="77">
        <f>IF(AND(M4195&lt;Variables!$G$6,M4195&gt;Variables!$G$5),0,1)</f>
        <v>1</v>
      </c>
      <c r="AI4195" s="77">
        <f t="shared" si="132"/>
        <v>1</v>
      </c>
      <c r="AJ4195" s="77">
        <f>IF(I4195&gt;Variables!$G$7,0,1)</f>
        <v>0</v>
      </c>
      <c r="AK4195" s="77">
        <f>IF(F4195&gt;Variables!$G$8,0,1)</f>
        <v>1</v>
      </c>
      <c r="AL4195" s="77">
        <f>IF(G4195&gt;Variables!$G$9,0,1)</f>
        <v>1</v>
      </c>
      <c r="AM4195" s="77">
        <f>IF(AND(K4195&gt;Variables!$G$10,K4195&lt;Variables!$G$11),0,1)</f>
        <v>1</v>
      </c>
      <c r="AN4195" s="77">
        <f>IF(H4195&lt;Variables!$G$13,1,0)</f>
        <v>0</v>
      </c>
      <c r="AO4195" s="77">
        <f>IF(R4195&lt;Variables!$G$12,0,1)</f>
        <v>0</v>
      </c>
      <c r="AP4195" s="78">
        <f t="shared" si="133"/>
        <v>1</v>
      </c>
      <c r="AQ4195" s="77">
        <f>IF(V4195&lt;Variables!$G$15,1,0)</f>
        <v>1</v>
      </c>
      <c r="AR4195" s="77">
        <v>1</v>
      </c>
      <c r="AS4195" s="77">
        <v>0</v>
      </c>
      <c r="AT4195" s="77">
        <v>0</v>
      </c>
      <c r="AU4195" s="77">
        <v>0</v>
      </c>
      <c r="BA4195" s="77">
        <v>1.19</v>
      </c>
    </row>
    <row r="4196" spans="3:53" x14ac:dyDescent="0.25">
      <c r="C4196" s="77" t="s">
        <v>543</v>
      </c>
      <c r="D4196" s="77" t="s">
        <v>507</v>
      </c>
      <c r="E4196" s="77">
        <v>25.98</v>
      </c>
      <c r="F4196" s="77">
        <v>7.06</v>
      </c>
      <c r="G4196" s="77">
        <v>6.46</v>
      </c>
      <c r="H4196" s="77">
        <v>3900</v>
      </c>
      <c r="I4196" s="77">
        <v>237.172</v>
      </c>
      <c r="J4196" s="77" t="s">
        <v>75</v>
      </c>
      <c r="K4196" s="77">
        <v>39.229999999999997</v>
      </c>
      <c r="L4196" s="77">
        <v>26.041429999999998</v>
      </c>
      <c r="M4196" s="77">
        <v>-0.94629979997256919</v>
      </c>
      <c r="N4196" s="77">
        <v>25.998177999999999</v>
      </c>
      <c r="O4196" s="77">
        <v>-0.78150861187271525</v>
      </c>
      <c r="P4196" s="77">
        <v>6175000</v>
      </c>
      <c r="Q4196" s="77">
        <v>9769000</v>
      </c>
      <c r="R4196" s="77">
        <v>0.63</v>
      </c>
      <c r="S4196" s="77">
        <v>26.132000000000001</v>
      </c>
      <c r="T4196" s="77">
        <v>6.4459999999999997</v>
      </c>
      <c r="U4196" s="77">
        <v>14.5992</v>
      </c>
      <c r="V4196" s="77">
        <v>2.2505931129328922</v>
      </c>
      <c r="AC4196" s="77">
        <v>26.84</v>
      </c>
      <c r="AD4196" s="77">
        <v>25.76</v>
      </c>
      <c r="AH4196" s="77">
        <f>IF(AND(M4196&lt;Variables!$G$6,M4196&gt;Variables!$G$5),0,1)</f>
        <v>1</v>
      </c>
      <c r="AI4196" s="77">
        <f t="shared" si="132"/>
        <v>0</v>
      </c>
      <c r="AJ4196" s="77">
        <f>IF(I4196&gt;Variables!$G$7,0,1)</f>
        <v>0</v>
      </c>
      <c r="AK4196" s="77">
        <f>IF(F4196&gt;Variables!$G$8,0,1)</f>
        <v>1</v>
      </c>
      <c r="AL4196" s="77">
        <f>IF(G4196&gt;Variables!$G$9,0,1)</f>
        <v>1</v>
      </c>
      <c r="AM4196" s="77">
        <f>IF(AND(K4196&gt;Variables!$G$10,K4196&lt;Variables!$G$11),0,1)</f>
        <v>1</v>
      </c>
      <c r="AN4196" s="77">
        <f>IF(H4196&lt;Variables!$G$13,1,0)</f>
        <v>0</v>
      </c>
      <c r="AO4196" s="77">
        <f>IF(R4196&lt;Variables!$G$12,0,1)</f>
        <v>0</v>
      </c>
      <c r="AP4196" s="78">
        <f t="shared" si="133"/>
        <v>1</v>
      </c>
      <c r="AQ4196" s="77">
        <f>IF(V4196&lt;Variables!$G$15,1,0)</f>
        <v>1</v>
      </c>
      <c r="AR4196" s="77">
        <v>1</v>
      </c>
      <c r="AS4196" s="77">
        <v>0</v>
      </c>
      <c r="AT4196" s="77">
        <v>0</v>
      </c>
      <c r="AU4196" s="77">
        <v>0</v>
      </c>
      <c r="BA4196" s="77">
        <v>1.37</v>
      </c>
    </row>
    <row r="4197" spans="3:53" x14ac:dyDescent="0.25">
      <c r="C4197" s="77" t="s">
        <v>543</v>
      </c>
      <c r="D4197" s="77" t="s">
        <v>488</v>
      </c>
      <c r="E4197" s="77">
        <v>7.23</v>
      </c>
      <c r="F4197" s="77">
        <v>58.35</v>
      </c>
      <c r="G4197" s="77">
        <v>-0.42</v>
      </c>
      <c r="H4197" s="77">
        <v>125.36</v>
      </c>
      <c r="I4197" s="77">
        <v>14.515000000000001</v>
      </c>
      <c r="J4197" s="77" t="s">
        <v>75</v>
      </c>
      <c r="K4197" s="77">
        <v>45.23</v>
      </c>
      <c r="L4197" s="77">
        <v>7.2899399999999996</v>
      </c>
      <c r="M4197" s="77">
        <v>-1.508105690856165</v>
      </c>
      <c r="N4197" s="77">
        <v>7.2305380000000001</v>
      </c>
      <c r="O4197" s="77">
        <v>-0.6989521388311688</v>
      </c>
      <c r="P4197" s="77">
        <v>122210000</v>
      </c>
      <c r="Q4197" s="77">
        <v>525460</v>
      </c>
      <c r="R4197" s="77">
        <v>232.58</v>
      </c>
      <c r="S4197" s="77">
        <v>26.132000000000001</v>
      </c>
      <c r="T4197" s="77">
        <v>6.4459999999999997</v>
      </c>
      <c r="U4197" s="77">
        <v>14.5992</v>
      </c>
      <c r="V4197" s="77">
        <v>2.3360182459103909</v>
      </c>
      <c r="AC4197" s="77">
        <v>7.75</v>
      </c>
      <c r="AD4197" s="77">
        <v>6.1517999999999997</v>
      </c>
      <c r="AH4197" s="77">
        <f>IF(AND(M4197&lt;Variables!$G$6,M4197&gt;Variables!$G$5),0,1)</f>
        <v>0</v>
      </c>
      <c r="AI4197" s="77">
        <f t="shared" si="132"/>
        <v>0</v>
      </c>
      <c r="AJ4197" s="77">
        <f>IF(I4197&gt;Variables!$G$7,0,1)</f>
        <v>1</v>
      </c>
      <c r="AK4197" s="77">
        <f>IF(F4197&gt;Variables!$G$8,0,1)</f>
        <v>0</v>
      </c>
      <c r="AL4197" s="77">
        <f>IF(G4197&gt;Variables!$G$9,0,1)</f>
        <v>1</v>
      </c>
      <c r="AM4197" s="77">
        <f>IF(AND(K4197&gt;Variables!$G$10,K4197&lt;Variables!$G$11),0,1)</f>
        <v>1</v>
      </c>
      <c r="AN4197" s="77">
        <f>IF(H4197&lt;Variables!$G$13,1,0)</f>
        <v>1</v>
      </c>
      <c r="AO4197" s="77">
        <f>IF(R4197&lt;Variables!$G$12,0,1)</f>
        <v>1</v>
      </c>
      <c r="AP4197" s="78">
        <f t="shared" si="133"/>
        <v>1</v>
      </c>
      <c r="AQ4197" s="77">
        <f>IF(V4197&lt;Variables!$G$15,1,0)</f>
        <v>1</v>
      </c>
      <c r="AR4197" s="77">
        <v>0</v>
      </c>
      <c r="AS4197" s="77">
        <v>0</v>
      </c>
      <c r="AT4197" s="77">
        <v>1</v>
      </c>
      <c r="AU4197" s="77">
        <v>0</v>
      </c>
      <c r="BA4197" s="77">
        <v>-2.25</v>
      </c>
    </row>
    <row r="4198" spans="3:53" x14ac:dyDescent="0.25">
      <c r="C4198" s="77" t="s">
        <v>543</v>
      </c>
      <c r="D4198" s="77" t="s">
        <v>544</v>
      </c>
      <c r="E4198" s="77">
        <v>30.72</v>
      </c>
      <c r="F4198" s="77">
        <v>6.03</v>
      </c>
      <c r="G4198" s="77">
        <v>3.69</v>
      </c>
      <c r="H4198" s="77">
        <v>2220</v>
      </c>
      <c r="I4198" s="77">
        <v>-10.702999999999999</v>
      </c>
      <c r="J4198" s="77" t="s">
        <v>75</v>
      </c>
      <c r="K4198" s="77">
        <v>60.31</v>
      </c>
      <c r="L4198" s="77">
        <v>30.50472222222222</v>
      </c>
      <c r="M4198" s="77">
        <v>0.41068322755128128</v>
      </c>
      <c r="N4198" s="77">
        <v>30.442582608695648</v>
      </c>
      <c r="O4198" s="77">
        <v>0.61564221969397892</v>
      </c>
      <c r="P4198" s="77">
        <v>454640</v>
      </c>
      <c r="Q4198" s="77">
        <v>690864</v>
      </c>
      <c r="R4198" s="77">
        <v>0.66</v>
      </c>
      <c r="S4198" s="77">
        <v>26.132000000000001</v>
      </c>
      <c r="T4198" s="77">
        <v>6.4459999999999997</v>
      </c>
      <c r="U4198" s="77">
        <v>14.5992</v>
      </c>
      <c r="V4198" s="77">
        <v>2.4509056279920229</v>
      </c>
      <c r="AC4198" s="77">
        <v>31</v>
      </c>
      <c r="AD4198" s="77">
        <v>30.36</v>
      </c>
      <c r="AH4198" s="77">
        <f>IF(AND(M4198&lt;Variables!$G$6,M4198&gt;Variables!$G$5),0,1)</f>
        <v>1</v>
      </c>
      <c r="AI4198" s="77">
        <f t="shared" si="132"/>
        <v>0</v>
      </c>
      <c r="AJ4198" s="77">
        <f>IF(I4198&gt;Variables!$G$7,0,1)</f>
        <v>1</v>
      </c>
      <c r="AK4198" s="77">
        <f>IF(F4198&gt;Variables!$G$8,0,1)</f>
        <v>1</v>
      </c>
      <c r="AL4198" s="77">
        <f>IF(G4198&gt;Variables!$G$9,0,1)</f>
        <v>1</v>
      </c>
      <c r="AM4198" s="77">
        <f>IF(AND(K4198&gt;Variables!$G$10,K4198&lt;Variables!$G$11),0,1)</f>
        <v>1</v>
      </c>
      <c r="AN4198" s="77">
        <f>IF(H4198&lt;Variables!$G$13,1,0)</f>
        <v>0</v>
      </c>
      <c r="AO4198" s="77">
        <f>IF(R4198&lt;Variables!$G$12,0,1)</f>
        <v>0</v>
      </c>
      <c r="AP4198" s="78">
        <f t="shared" si="133"/>
        <v>1</v>
      </c>
      <c r="AQ4198" s="77">
        <f>IF(V4198&lt;Variables!$G$15,1,0)</f>
        <v>1</v>
      </c>
      <c r="AR4198" s="77">
        <v>0</v>
      </c>
      <c r="AS4198" s="77">
        <v>0</v>
      </c>
      <c r="AT4198" s="77">
        <v>0</v>
      </c>
      <c r="AU4198" s="77">
        <v>1</v>
      </c>
      <c r="BA4198" s="77">
        <v>-1.02</v>
      </c>
    </row>
    <row r="4199" spans="3:53" x14ac:dyDescent="0.25">
      <c r="C4199" s="77" t="s">
        <v>543</v>
      </c>
      <c r="D4199" s="77" t="s">
        <v>489</v>
      </c>
      <c r="E4199" s="77">
        <v>27.63</v>
      </c>
      <c r="F4199" s="77">
        <v>7.59</v>
      </c>
      <c r="G4199" s="77">
        <v>6.67</v>
      </c>
      <c r="H4199" s="77">
        <v>3040</v>
      </c>
      <c r="I4199" s="77">
        <v>6.3780000000000001</v>
      </c>
      <c r="J4199" s="77" t="s">
        <v>74</v>
      </c>
      <c r="K4199" s="77">
        <v>54.71</v>
      </c>
      <c r="L4199" s="77">
        <v>27.55454210526316</v>
      </c>
      <c r="M4199" s="77">
        <v>0.13122299256040151</v>
      </c>
      <c r="N4199" s="77">
        <v>27.555944897959179</v>
      </c>
      <c r="O4199" s="77">
        <v>0.12612560436419451</v>
      </c>
      <c r="P4199" s="77">
        <v>970897</v>
      </c>
      <c r="Q4199" s="77">
        <v>1247000</v>
      </c>
      <c r="R4199" s="77">
        <v>0.78</v>
      </c>
      <c r="S4199" s="77">
        <v>26.132000000000001</v>
      </c>
      <c r="T4199" s="77">
        <v>6.4459999999999997</v>
      </c>
      <c r="U4199" s="77">
        <v>14.5992</v>
      </c>
      <c r="V4199" s="77">
        <v>2.4105988440615871</v>
      </c>
      <c r="AC4199" s="77">
        <v>27.88</v>
      </c>
      <c r="AD4199" s="77">
        <v>27.055</v>
      </c>
      <c r="AH4199" s="77">
        <f>IF(AND(M4199&lt;Variables!$G$6,M4199&gt;Variables!$G$5),0,1)</f>
        <v>1</v>
      </c>
      <c r="AI4199" s="77">
        <f t="shared" si="132"/>
        <v>1</v>
      </c>
      <c r="AJ4199" s="77">
        <f>IF(I4199&gt;Variables!$G$7,0,1)</f>
        <v>1</v>
      </c>
      <c r="AK4199" s="77">
        <f>IF(F4199&gt;Variables!$G$8,0,1)</f>
        <v>1</v>
      </c>
      <c r="AL4199" s="77">
        <f>IF(G4199&gt;Variables!$G$9,0,1)</f>
        <v>1</v>
      </c>
      <c r="AM4199" s="77">
        <f>IF(AND(K4199&gt;Variables!$G$10,K4199&lt;Variables!$G$11),0,1)</f>
        <v>1</v>
      </c>
      <c r="AN4199" s="77">
        <f>IF(H4199&lt;Variables!$G$13,1,0)</f>
        <v>0</v>
      </c>
      <c r="AO4199" s="77">
        <f>IF(R4199&lt;Variables!$G$12,0,1)</f>
        <v>0</v>
      </c>
      <c r="AP4199" s="78">
        <f t="shared" si="133"/>
        <v>0</v>
      </c>
      <c r="AQ4199" s="77">
        <f>IF(V4199&lt;Variables!$G$15,1,0)</f>
        <v>1</v>
      </c>
      <c r="AR4199" s="77">
        <v>0</v>
      </c>
      <c r="AS4199" s="77">
        <v>0</v>
      </c>
      <c r="AT4199" s="77">
        <v>0</v>
      </c>
      <c r="AU4199" s="77">
        <v>1</v>
      </c>
      <c r="BA4199" s="77">
        <v>-0.36</v>
      </c>
    </row>
    <row r="4200" spans="3:53" x14ac:dyDescent="0.25">
      <c r="C4200" s="77" t="s">
        <v>543</v>
      </c>
      <c r="D4200" s="77" t="s">
        <v>491</v>
      </c>
      <c r="E4200" s="77">
        <v>13.99</v>
      </c>
      <c r="F4200" s="77">
        <v>6.49</v>
      </c>
      <c r="G4200" s="77">
        <v>-0.43</v>
      </c>
      <c r="H4200" s="77">
        <v>12130</v>
      </c>
      <c r="I4200" s="77">
        <v>93.037000000000006</v>
      </c>
      <c r="J4200" s="77" t="s">
        <v>74</v>
      </c>
      <c r="K4200" s="77">
        <v>47.46</v>
      </c>
      <c r="L4200" s="77">
        <v>13.958071428571429</v>
      </c>
      <c r="M4200" s="77">
        <v>-5.7826244927408101E-2</v>
      </c>
      <c r="N4200" s="77">
        <v>13.964142105263161</v>
      </c>
      <c r="O4200" s="77">
        <v>-0.10127442958223409</v>
      </c>
      <c r="P4200" s="77">
        <v>56477</v>
      </c>
      <c r="Q4200" s="77">
        <v>162862</v>
      </c>
      <c r="R4200" s="77">
        <v>0.35</v>
      </c>
      <c r="S4200" s="77">
        <v>26.132000000000001</v>
      </c>
      <c r="T4200" s="77">
        <v>6.4459999999999997</v>
      </c>
      <c r="U4200" s="77">
        <v>14.5992</v>
      </c>
      <c r="V4200" s="77">
        <v>2.341764896791922</v>
      </c>
      <c r="AC4200" s="77">
        <v>13.99</v>
      </c>
      <c r="AD4200" s="77">
        <v>13.86</v>
      </c>
      <c r="AH4200" s="77">
        <f>IF(AND(M4200&lt;Variables!$G$6,M4200&gt;Variables!$G$5),0,1)</f>
        <v>1</v>
      </c>
      <c r="AI4200" s="77">
        <f t="shared" si="132"/>
        <v>1</v>
      </c>
      <c r="AJ4200" s="77">
        <f>IF(I4200&gt;Variables!$G$7,0,1)</f>
        <v>0</v>
      </c>
      <c r="AK4200" s="77">
        <f>IF(F4200&gt;Variables!$G$8,0,1)</f>
        <v>1</v>
      </c>
      <c r="AL4200" s="77">
        <f>IF(G4200&gt;Variables!$G$9,0,1)</f>
        <v>1</v>
      </c>
      <c r="AM4200" s="77">
        <f>IF(AND(K4200&gt;Variables!$G$10,K4200&lt;Variables!$G$11),0,1)</f>
        <v>1</v>
      </c>
      <c r="AN4200" s="77">
        <f>IF(H4200&lt;Variables!$G$13,1,0)</f>
        <v>0</v>
      </c>
      <c r="AO4200" s="77">
        <f>IF(R4200&lt;Variables!$G$12,0,1)</f>
        <v>0</v>
      </c>
      <c r="AP4200" s="78">
        <f t="shared" si="133"/>
        <v>0</v>
      </c>
      <c r="AQ4200" s="77">
        <f>IF(V4200&lt;Variables!$G$15,1,0)</f>
        <v>1</v>
      </c>
      <c r="AR4200" s="77">
        <v>0</v>
      </c>
      <c r="AS4200" s="77">
        <v>0</v>
      </c>
      <c r="AT4200" s="77">
        <v>0</v>
      </c>
      <c r="AU4200" s="77">
        <v>1</v>
      </c>
      <c r="BA4200" s="77">
        <v>-0.92</v>
      </c>
    </row>
    <row r="4201" spans="3:53" x14ac:dyDescent="0.25">
      <c r="C4201" s="77" t="s">
        <v>543</v>
      </c>
      <c r="D4201" s="77" t="s">
        <v>493</v>
      </c>
      <c r="E4201" s="77">
        <v>24.68</v>
      </c>
      <c r="F4201" s="77">
        <v>7.1</v>
      </c>
      <c r="G4201" s="77">
        <v>4.08</v>
      </c>
      <c r="H4201" s="77">
        <v>2730</v>
      </c>
      <c r="I4201" s="77">
        <v>196.59100000000001</v>
      </c>
      <c r="J4201" s="77" t="s">
        <v>74</v>
      </c>
      <c r="K4201" s="77">
        <v>28.28</v>
      </c>
      <c r="L4201" s="77">
        <v>24.800873684210529</v>
      </c>
      <c r="M4201" s="77">
        <v>-0.70914309894854921</v>
      </c>
      <c r="N4201" s="77">
        <v>24.918869387755102</v>
      </c>
      <c r="O4201" s="77">
        <v>-1.179304659381964</v>
      </c>
      <c r="P4201" s="77">
        <v>1707000</v>
      </c>
      <c r="Q4201" s="77">
        <v>3584000</v>
      </c>
      <c r="R4201" s="77">
        <v>0.48</v>
      </c>
      <c r="S4201" s="77">
        <v>26.132000000000001</v>
      </c>
      <c r="T4201" s="77">
        <v>6.4459999999999997</v>
      </c>
      <c r="U4201" s="77">
        <v>14.5992</v>
      </c>
      <c r="V4201" s="77">
        <v>2.115935846113401</v>
      </c>
      <c r="AC4201" s="77">
        <v>25.19</v>
      </c>
      <c r="AD4201" s="77">
        <v>24.18</v>
      </c>
      <c r="AH4201" s="77">
        <f>IF(AND(M4201&lt;Variables!$G$6,M4201&gt;Variables!$G$5),0,1)</f>
        <v>1</v>
      </c>
      <c r="AI4201" s="77">
        <f t="shared" si="132"/>
        <v>1</v>
      </c>
      <c r="AJ4201" s="77">
        <f>IF(I4201&gt;Variables!$G$7,0,1)</f>
        <v>0</v>
      </c>
      <c r="AK4201" s="77">
        <f>IF(F4201&gt;Variables!$G$8,0,1)</f>
        <v>1</v>
      </c>
      <c r="AL4201" s="77">
        <f>IF(G4201&gt;Variables!$G$9,0,1)</f>
        <v>1</v>
      </c>
      <c r="AM4201" s="77">
        <f>IF(AND(K4201&gt;Variables!$G$10,K4201&lt;Variables!$G$11),0,1)</f>
        <v>1</v>
      </c>
      <c r="AN4201" s="77">
        <f>IF(H4201&lt;Variables!$G$13,1,0)</f>
        <v>0</v>
      </c>
      <c r="AO4201" s="77">
        <f>IF(R4201&lt;Variables!$G$12,0,1)</f>
        <v>0</v>
      </c>
      <c r="AP4201" s="78">
        <f t="shared" si="133"/>
        <v>0</v>
      </c>
      <c r="AQ4201" s="77">
        <f>IF(V4201&lt;Variables!$G$15,1,0)</f>
        <v>1</v>
      </c>
      <c r="AR4201" s="77">
        <v>1</v>
      </c>
      <c r="AS4201" s="77">
        <v>0</v>
      </c>
      <c r="AT4201" s="77">
        <v>0</v>
      </c>
      <c r="AU4201" s="77">
        <v>0</v>
      </c>
      <c r="BA4201" s="77">
        <v>1.43</v>
      </c>
    </row>
    <row r="4202" spans="3:53" x14ac:dyDescent="0.25">
      <c r="C4202" s="77" t="s">
        <v>543</v>
      </c>
      <c r="D4202" s="77" t="s">
        <v>525</v>
      </c>
      <c r="E4202" s="77">
        <v>1.6</v>
      </c>
      <c r="F4202" s="77">
        <v>19.93</v>
      </c>
      <c r="G4202" s="77">
        <v>18.34</v>
      </c>
      <c r="H4202" s="77">
        <v>550.02</v>
      </c>
      <c r="I4202" s="77">
        <v>-16.672000000000001</v>
      </c>
      <c r="J4202" s="77" t="s">
        <v>74</v>
      </c>
      <c r="K4202" s="77">
        <v>51.95</v>
      </c>
      <c r="L4202" s="77">
        <v>1.6322000000000001</v>
      </c>
      <c r="M4202" s="77">
        <v>-0.67393701752235624</v>
      </c>
      <c r="N4202" s="77">
        <v>1.5822339999999999</v>
      </c>
      <c r="O4202" s="77">
        <v>2.4627204319967881</v>
      </c>
      <c r="P4202" s="77">
        <v>21230000</v>
      </c>
      <c r="Q4202" s="77">
        <v>3050000</v>
      </c>
      <c r="R4202" s="77">
        <v>6.96</v>
      </c>
      <c r="S4202" s="77">
        <v>26.132000000000001</v>
      </c>
      <c r="T4202" s="77">
        <v>6.4459999999999997</v>
      </c>
      <c r="U4202" s="77">
        <v>14.5992</v>
      </c>
      <c r="V4202" s="77">
        <v>2.4085197061634598</v>
      </c>
      <c r="AC4202" s="77">
        <v>1.9</v>
      </c>
      <c r="AD4202" s="77">
        <v>1.56</v>
      </c>
      <c r="AH4202" s="77">
        <f>IF(AND(M4202&lt;Variables!$G$6,M4202&gt;Variables!$G$5),0,1)</f>
        <v>1</v>
      </c>
      <c r="AI4202" s="77">
        <f t="shared" si="132"/>
        <v>0</v>
      </c>
      <c r="AJ4202" s="77">
        <f>IF(I4202&gt;Variables!$G$7,0,1)</f>
        <v>1</v>
      </c>
      <c r="AK4202" s="77">
        <f>IF(F4202&gt;Variables!$G$8,0,1)</f>
        <v>0</v>
      </c>
      <c r="AL4202" s="77">
        <f>IF(G4202&gt;Variables!$G$9,0,1)</f>
        <v>0</v>
      </c>
      <c r="AM4202" s="77">
        <f>IF(AND(K4202&gt;Variables!$G$10,K4202&lt;Variables!$G$11),0,1)</f>
        <v>1</v>
      </c>
      <c r="AN4202" s="77">
        <f>IF(H4202&lt;Variables!$G$13,1,0)</f>
        <v>1</v>
      </c>
      <c r="AO4202" s="77">
        <f>IF(R4202&lt;Variables!$G$12,0,1)</f>
        <v>1</v>
      </c>
      <c r="AP4202" s="78">
        <f t="shared" si="133"/>
        <v>0</v>
      </c>
      <c r="AQ4202" s="77">
        <f>IF(V4202&lt;Variables!$G$15,1,0)</f>
        <v>1</v>
      </c>
      <c r="AR4202" s="77">
        <v>1</v>
      </c>
      <c r="AS4202" s="77">
        <v>0</v>
      </c>
      <c r="AT4202" s="77">
        <v>0</v>
      </c>
      <c r="AU4202" s="77">
        <v>0</v>
      </c>
      <c r="BA4202" s="77">
        <v>2</v>
      </c>
    </row>
    <row r="4203" spans="3:53" x14ac:dyDescent="0.25">
      <c r="C4203" s="77" t="s">
        <v>543</v>
      </c>
      <c r="D4203" s="77" t="s">
        <v>451</v>
      </c>
      <c r="E4203" s="77">
        <v>23.55</v>
      </c>
      <c r="F4203" s="77">
        <v>9.36</v>
      </c>
      <c r="G4203" s="77">
        <v>7.45</v>
      </c>
      <c r="H4203" s="77">
        <v>12530</v>
      </c>
      <c r="I4203" s="77">
        <v>15.173</v>
      </c>
      <c r="J4203" s="77" t="s">
        <v>74</v>
      </c>
      <c r="K4203" s="77">
        <v>55.47</v>
      </c>
      <c r="L4203" s="77">
        <v>23.450800000000001</v>
      </c>
      <c r="M4203" s="77">
        <v>0.29508588193152718</v>
      </c>
      <c r="N4203" s="77">
        <v>23.45926875</v>
      </c>
      <c r="O4203" s="77">
        <v>0.25887955267149348</v>
      </c>
      <c r="P4203" s="77">
        <v>683511</v>
      </c>
      <c r="Q4203" s="77">
        <v>1175000</v>
      </c>
      <c r="R4203" s="77">
        <v>0.57999999999999996</v>
      </c>
      <c r="S4203" s="77">
        <v>26.132000000000001</v>
      </c>
      <c r="T4203" s="77">
        <v>6.4459999999999997</v>
      </c>
      <c r="U4203" s="77">
        <v>14.5992</v>
      </c>
      <c r="V4203" s="77">
        <v>2.41133538916199</v>
      </c>
      <c r="AC4203" s="77">
        <v>23.7</v>
      </c>
      <c r="AD4203" s="77">
        <v>23.22</v>
      </c>
      <c r="AH4203" s="77">
        <f>IF(AND(M4203&lt;Variables!$G$6,M4203&gt;Variables!$G$5),0,1)</f>
        <v>1</v>
      </c>
      <c r="AI4203" s="77">
        <f t="shared" si="132"/>
        <v>1</v>
      </c>
      <c r="AJ4203" s="77">
        <f>IF(I4203&gt;Variables!$G$7,0,1)</f>
        <v>1</v>
      </c>
      <c r="AK4203" s="77">
        <f>IF(F4203&gt;Variables!$G$8,0,1)</f>
        <v>0</v>
      </c>
      <c r="AL4203" s="77">
        <f>IF(G4203&gt;Variables!$G$9,0,1)</f>
        <v>1</v>
      </c>
      <c r="AM4203" s="77">
        <f>IF(AND(K4203&gt;Variables!$G$10,K4203&lt;Variables!$G$11),0,1)</f>
        <v>1</v>
      </c>
      <c r="AN4203" s="77">
        <f>IF(H4203&lt;Variables!$G$13,1,0)</f>
        <v>0</v>
      </c>
      <c r="AO4203" s="77">
        <f>IF(R4203&lt;Variables!$G$12,0,1)</f>
        <v>0</v>
      </c>
      <c r="AP4203" s="78">
        <f t="shared" si="133"/>
        <v>0</v>
      </c>
      <c r="AQ4203" s="77">
        <f>IF(V4203&lt;Variables!$G$15,1,0)</f>
        <v>1</v>
      </c>
      <c r="AR4203" s="77">
        <v>0</v>
      </c>
      <c r="AS4203" s="77">
        <v>0</v>
      </c>
      <c r="AT4203" s="77">
        <v>0</v>
      </c>
      <c r="AU4203" s="77">
        <v>1</v>
      </c>
      <c r="BA4203" s="77">
        <v>-0.75</v>
      </c>
    </row>
    <row r="4204" spans="3:53" x14ac:dyDescent="0.25">
      <c r="C4204" s="77" t="s">
        <v>543</v>
      </c>
      <c r="D4204" s="77" t="s">
        <v>505</v>
      </c>
      <c r="E4204" s="77">
        <v>31.57</v>
      </c>
      <c r="F4204" s="77">
        <v>6.19</v>
      </c>
      <c r="G4204" s="77">
        <v>5.32</v>
      </c>
      <c r="H4204" s="77">
        <v>4960</v>
      </c>
      <c r="I4204" s="77">
        <v>-15.862</v>
      </c>
      <c r="J4204" s="77" t="s">
        <v>74</v>
      </c>
      <c r="K4204" s="77">
        <v>46.2</v>
      </c>
      <c r="L4204" s="77">
        <v>31.549352631578941</v>
      </c>
      <c r="M4204" s="77">
        <v>-0.21982267715226089</v>
      </c>
      <c r="N4204" s="77">
        <v>31.524189583333339</v>
      </c>
      <c r="O4204" s="77">
        <v>-0.14017674654734841</v>
      </c>
      <c r="P4204" s="77">
        <v>497500</v>
      </c>
      <c r="Q4204" s="77">
        <v>1561000</v>
      </c>
      <c r="R4204" s="77">
        <v>0.32</v>
      </c>
      <c r="S4204" s="77">
        <v>26.132000000000001</v>
      </c>
      <c r="T4204" s="77">
        <v>6.4459999999999997</v>
      </c>
      <c r="U4204" s="77">
        <v>14.5992</v>
      </c>
      <c r="V4204" s="77">
        <v>2.3309349676178188</v>
      </c>
      <c r="AC4204" s="77">
        <v>32</v>
      </c>
      <c r="AD4204" s="77">
        <v>31.31</v>
      </c>
      <c r="AH4204" s="77">
        <f>IF(AND(M4204&lt;Variables!$G$6,M4204&gt;Variables!$G$5),0,1)</f>
        <v>1</v>
      </c>
      <c r="AI4204" s="77">
        <f t="shared" si="132"/>
        <v>0</v>
      </c>
      <c r="AJ4204" s="77">
        <f>IF(I4204&gt;Variables!$G$7,0,1)</f>
        <v>1</v>
      </c>
      <c r="AK4204" s="77">
        <f>IF(F4204&gt;Variables!$G$8,0,1)</f>
        <v>1</v>
      </c>
      <c r="AL4204" s="77">
        <f>IF(G4204&gt;Variables!$G$9,0,1)</f>
        <v>1</v>
      </c>
      <c r="AM4204" s="77">
        <f>IF(AND(K4204&gt;Variables!$G$10,K4204&lt;Variables!$G$11),0,1)</f>
        <v>1</v>
      </c>
      <c r="AN4204" s="77">
        <f>IF(H4204&lt;Variables!$G$13,1,0)</f>
        <v>0</v>
      </c>
      <c r="AO4204" s="77">
        <f>IF(R4204&lt;Variables!$G$12,0,1)</f>
        <v>0</v>
      </c>
      <c r="AP4204" s="78">
        <f t="shared" si="133"/>
        <v>0</v>
      </c>
      <c r="AQ4204" s="77">
        <f>IF(V4204&lt;Variables!$G$15,1,0)</f>
        <v>1</v>
      </c>
      <c r="AR4204" s="77">
        <v>0</v>
      </c>
      <c r="AS4204" s="77">
        <v>1</v>
      </c>
      <c r="AT4204" s="77">
        <v>0</v>
      </c>
      <c r="AU4204" s="77">
        <v>0</v>
      </c>
      <c r="BA4204" s="77">
        <v>0.15</v>
      </c>
    </row>
    <row r="4205" spans="3:53" x14ac:dyDescent="0.25">
      <c r="C4205" s="77" t="s">
        <v>543</v>
      </c>
      <c r="D4205" s="77" t="s">
        <v>540</v>
      </c>
      <c r="E4205" s="77">
        <v>14.05</v>
      </c>
      <c r="F4205" s="77">
        <v>5.85</v>
      </c>
      <c r="G4205" s="77">
        <v>4.87</v>
      </c>
      <c r="H4205" s="77">
        <v>2350</v>
      </c>
      <c r="I4205" s="77">
        <v>2.1999999999999999E-2</v>
      </c>
      <c r="J4205" s="77" t="s">
        <v>75</v>
      </c>
      <c r="K4205" s="77">
        <v>62.34</v>
      </c>
      <c r="L4205" s="77">
        <v>13.97505</v>
      </c>
      <c r="M4205" s="77">
        <v>0.25008855066708358</v>
      </c>
      <c r="N4205" s="77">
        <v>13.881974</v>
      </c>
      <c r="O4205" s="77">
        <v>0.92224636064006604</v>
      </c>
      <c r="P4205" s="77">
        <v>1632000</v>
      </c>
      <c r="Q4205" s="77">
        <v>4329000</v>
      </c>
      <c r="R4205" s="77">
        <v>0.38</v>
      </c>
      <c r="S4205" s="77">
        <v>26.132000000000001</v>
      </c>
      <c r="T4205" s="77">
        <v>6.4459999999999997</v>
      </c>
      <c r="U4205" s="77">
        <v>14.5992</v>
      </c>
      <c r="V4205" s="77">
        <v>2.4794274619210661</v>
      </c>
      <c r="AC4205" s="77">
        <v>14.39</v>
      </c>
      <c r="AD4205" s="77">
        <v>14</v>
      </c>
      <c r="AH4205" s="77">
        <f>IF(AND(M4205&lt;Variables!$G$6,M4205&gt;Variables!$G$5),0,1)</f>
        <v>1</v>
      </c>
      <c r="AI4205" s="77">
        <f t="shared" si="132"/>
        <v>0</v>
      </c>
      <c r="AJ4205" s="77">
        <f>IF(I4205&gt;Variables!$G$7,0,1)</f>
        <v>1</v>
      </c>
      <c r="AK4205" s="77">
        <f>IF(F4205&gt;Variables!$G$8,0,1)</f>
        <v>1</v>
      </c>
      <c r="AL4205" s="77">
        <f>IF(G4205&gt;Variables!$G$9,0,1)</f>
        <v>1</v>
      </c>
      <c r="AM4205" s="77">
        <f>IF(AND(K4205&gt;Variables!$G$10,K4205&lt;Variables!$G$11),0,1)</f>
        <v>0</v>
      </c>
      <c r="AN4205" s="77">
        <f>IF(H4205&lt;Variables!$G$13,1,0)</f>
        <v>0</v>
      </c>
      <c r="AO4205" s="77">
        <f>IF(R4205&lt;Variables!$G$12,0,1)</f>
        <v>0</v>
      </c>
      <c r="AP4205" s="78">
        <f t="shared" si="133"/>
        <v>1</v>
      </c>
      <c r="AQ4205" s="77">
        <f>IF(V4205&lt;Variables!$G$15,1,0)</f>
        <v>1</v>
      </c>
      <c r="AR4205" s="77">
        <v>1</v>
      </c>
      <c r="AS4205" s="77">
        <v>0</v>
      </c>
      <c r="AT4205" s="77">
        <v>0</v>
      </c>
      <c r="AU4205" s="77">
        <v>0</v>
      </c>
      <c r="BA4205" s="77">
        <v>1.6</v>
      </c>
    </row>
    <row r="4206" spans="3:53" x14ac:dyDescent="0.25">
      <c r="C4206" s="77" t="s">
        <v>543</v>
      </c>
      <c r="D4206" s="77" t="s">
        <v>497</v>
      </c>
      <c r="E4206" s="77">
        <v>5.37</v>
      </c>
      <c r="F4206" s="77">
        <v>29.9</v>
      </c>
      <c r="G4206" s="77">
        <v>25.65</v>
      </c>
      <c r="H4206" s="77">
        <v>41.09</v>
      </c>
      <c r="I4206" s="77">
        <v>-13.641</v>
      </c>
      <c r="J4206" s="77" t="s">
        <v>74</v>
      </c>
      <c r="K4206" s="77">
        <v>58.09</v>
      </c>
      <c r="L4206" s="77">
        <v>5.2978149999999999</v>
      </c>
      <c r="M4206" s="77">
        <v>0.79627167049056857</v>
      </c>
      <c r="N4206" s="77">
        <v>5.2139836734693876</v>
      </c>
      <c r="O4206" s="77">
        <v>2.4168914676857991</v>
      </c>
      <c r="P4206" s="77">
        <v>3040000</v>
      </c>
      <c r="Q4206" s="77">
        <v>49940</v>
      </c>
      <c r="R4206" s="77">
        <v>60.87</v>
      </c>
      <c r="S4206" s="77">
        <v>26.132000000000001</v>
      </c>
      <c r="T4206" s="77">
        <v>6.4459999999999997</v>
      </c>
      <c r="U4206" s="77">
        <v>14.5992</v>
      </c>
      <c r="V4206" s="77">
        <v>2.411505308959637</v>
      </c>
      <c r="AC4206" s="77">
        <v>5.73</v>
      </c>
      <c r="AD4206" s="77">
        <v>4.8099999999999996</v>
      </c>
      <c r="AH4206" s="77">
        <f>IF(AND(M4206&lt;Variables!$G$6,M4206&gt;Variables!$G$5),0,1)</f>
        <v>1</v>
      </c>
      <c r="AI4206" s="77">
        <f t="shared" si="132"/>
        <v>0</v>
      </c>
      <c r="AJ4206" s="77">
        <f>IF(I4206&gt;Variables!$G$7,0,1)</f>
        <v>1</v>
      </c>
      <c r="AK4206" s="77">
        <f>IF(F4206&gt;Variables!$G$8,0,1)</f>
        <v>0</v>
      </c>
      <c r="AL4206" s="77">
        <f>IF(G4206&gt;Variables!$G$9,0,1)</f>
        <v>0</v>
      </c>
      <c r="AM4206" s="77">
        <f>IF(AND(K4206&gt;Variables!$G$10,K4206&lt;Variables!$G$11),0,1)</f>
        <v>1</v>
      </c>
      <c r="AN4206" s="77">
        <f>IF(H4206&lt;Variables!$G$13,1,0)</f>
        <v>1</v>
      </c>
      <c r="AO4206" s="77">
        <f>IF(R4206&lt;Variables!$G$12,0,1)</f>
        <v>1</v>
      </c>
      <c r="AP4206" s="78">
        <f t="shared" si="133"/>
        <v>0</v>
      </c>
      <c r="AQ4206" s="77">
        <f>IF(V4206&lt;Variables!$G$15,1,0)</f>
        <v>1</v>
      </c>
      <c r="AR4206" s="77">
        <v>1</v>
      </c>
      <c r="AS4206" s="77">
        <v>0</v>
      </c>
      <c r="AT4206" s="77">
        <v>0</v>
      </c>
      <c r="AU4206" s="77">
        <v>0</v>
      </c>
      <c r="BA4206" s="77">
        <v>2</v>
      </c>
    </row>
    <row r="4207" spans="3:53" x14ac:dyDescent="0.25">
      <c r="C4207" s="77" t="s">
        <v>543</v>
      </c>
      <c r="D4207" s="77" t="s">
        <v>533</v>
      </c>
      <c r="E4207" s="77">
        <v>15.81</v>
      </c>
      <c r="F4207" s="77">
        <v>8.01</v>
      </c>
      <c r="G4207" s="77">
        <v>0.7</v>
      </c>
      <c r="H4207" s="77">
        <v>5410</v>
      </c>
      <c r="I4207" s="77">
        <v>9.5000000000000001E-2</v>
      </c>
      <c r="J4207" s="77" t="s">
        <v>75</v>
      </c>
      <c r="K4207" s="77">
        <v>41.84</v>
      </c>
      <c r="L4207" s="77">
        <v>15.897214999999999</v>
      </c>
      <c r="M4207" s="77">
        <v>-0.86313860635337336</v>
      </c>
      <c r="N4207" s="77">
        <v>15.76452083333333</v>
      </c>
      <c r="O4207" s="77">
        <v>-2.8677264479711341E-2</v>
      </c>
      <c r="P4207" s="77">
        <v>832634</v>
      </c>
      <c r="Q4207" s="77">
        <v>1500000</v>
      </c>
      <c r="R4207" s="77">
        <v>0.56000000000000005</v>
      </c>
      <c r="S4207" s="77">
        <v>26.132000000000001</v>
      </c>
      <c r="T4207" s="77">
        <v>6.4459999999999997</v>
      </c>
      <c r="U4207" s="77">
        <v>14.5992</v>
      </c>
      <c r="V4207" s="77">
        <v>2.284563210316775</v>
      </c>
      <c r="AC4207" s="77">
        <v>15.86</v>
      </c>
      <c r="AD4207" s="77">
        <v>15.29</v>
      </c>
      <c r="AH4207" s="77">
        <f>IF(AND(M4207&lt;Variables!$G$6,M4207&gt;Variables!$G$5),0,1)</f>
        <v>1</v>
      </c>
      <c r="AI4207" s="77">
        <f t="shared" si="132"/>
        <v>0</v>
      </c>
      <c r="AJ4207" s="77">
        <f>IF(I4207&gt;Variables!$G$7,0,1)</f>
        <v>1</v>
      </c>
      <c r="AK4207" s="77">
        <f>IF(F4207&gt;Variables!$G$8,0,1)</f>
        <v>1</v>
      </c>
      <c r="AL4207" s="77">
        <f>IF(G4207&gt;Variables!$G$9,0,1)</f>
        <v>1</v>
      </c>
      <c r="AM4207" s="77">
        <f>IF(AND(K4207&gt;Variables!$G$10,K4207&lt;Variables!$G$11),0,1)</f>
        <v>1</v>
      </c>
      <c r="AN4207" s="77">
        <f>IF(H4207&lt;Variables!$G$13,1,0)</f>
        <v>0</v>
      </c>
      <c r="AO4207" s="77">
        <f>IF(R4207&lt;Variables!$G$12,0,1)</f>
        <v>0</v>
      </c>
      <c r="AP4207" s="78">
        <f t="shared" si="133"/>
        <v>1</v>
      </c>
      <c r="AQ4207" s="77">
        <f>IF(V4207&lt;Variables!$G$15,1,0)</f>
        <v>1</v>
      </c>
      <c r="AR4207" s="77">
        <v>0</v>
      </c>
      <c r="AS4207" s="77">
        <v>0</v>
      </c>
      <c r="AT4207" s="77">
        <v>1</v>
      </c>
      <c r="AU4207" s="77">
        <v>0</v>
      </c>
      <c r="BA4207" s="77">
        <v>-1.43</v>
      </c>
    </row>
    <row r="4208" spans="3:53" x14ac:dyDescent="0.25">
      <c r="C4208" s="77" t="s">
        <v>543</v>
      </c>
      <c r="D4208" s="77" t="s">
        <v>542</v>
      </c>
      <c r="E4208" s="77">
        <v>2.65</v>
      </c>
      <c r="F4208" s="77">
        <v>13.46</v>
      </c>
      <c r="G4208" s="77">
        <v>8.61</v>
      </c>
      <c r="H4208" s="77">
        <v>183.99</v>
      </c>
      <c r="I4208" s="77">
        <v>184.374</v>
      </c>
      <c r="J4208" s="77" t="s">
        <v>75</v>
      </c>
      <c r="K4208" s="77">
        <v>48.85</v>
      </c>
      <c r="L4208" s="77">
        <v>2.654844444444445</v>
      </c>
      <c r="M4208" s="77">
        <v>-0.1824756420129317</v>
      </c>
      <c r="N4208" s="77">
        <v>2.6629583333333331</v>
      </c>
      <c r="O4208" s="77">
        <v>-0.48661419786890592</v>
      </c>
      <c r="P4208" s="77">
        <v>1510000</v>
      </c>
      <c r="Q4208" s="77">
        <v>2950000</v>
      </c>
      <c r="R4208" s="77">
        <v>0.51</v>
      </c>
      <c r="S4208" s="77">
        <v>26.132000000000001</v>
      </c>
      <c r="T4208" s="77">
        <v>6.4459999999999997</v>
      </c>
      <c r="U4208" s="77">
        <v>14.5992</v>
      </c>
      <c r="V4208" s="77">
        <v>2.3592243285900829</v>
      </c>
      <c r="AC4208" s="77">
        <v>2.75</v>
      </c>
      <c r="AD4208" s="77">
        <v>2.64</v>
      </c>
      <c r="AH4208" s="77">
        <f>IF(AND(M4208&lt;Variables!$G$6,M4208&gt;Variables!$G$5),0,1)</f>
        <v>1</v>
      </c>
      <c r="AI4208" s="77">
        <f t="shared" si="132"/>
        <v>1</v>
      </c>
      <c r="AJ4208" s="77">
        <f>IF(I4208&gt;Variables!$G$7,0,1)</f>
        <v>0</v>
      </c>
      <c r="AK4208" s="77">
        <f>IF(F4208&gt;Variables!$G$8,0,1)</f>
        <v>0</v>
      </c>
      <c r="AL4208" s="77">
        <f>IF(G4208&gt;Variables!$G$9,0,1)</f>
        <v>1</v>
      </c>
      <c r="AM4208" s="77">
        <f>IF(AND(K4208&gt;Variables!$G$10,K4208&lt;Variables!$G$11),0,1)</f>
        <v>1</v>
      </c>
      <c r="AN4208" s="77">
        <f>IF(H4208&lt;Variables!$G$13,1,0)</f>
        <v>1</v>
      </c>
      <c r="AO4208" s="77">
        <f>IF(R4208&lt;Variables!$G$12,0,1)</f>
        <v>0</v>
      </c>
      <c r="AP4208" s="78">
        <f t="shared" si="133"/>
        <v>1</v>
      </c>
      <c r="AQ4208" s="77">
        <f>IF(V4208&lt;Variables!$G$15,1,0)</f>
        <v>1</v>
      </c>
      <c r="AR4208" s="77">
        <v>1</v>
      </c>
      <c r="AS4208" s="77">
        <v>0</v>
      </c>
      <c r="AT4208" s="77">
        <v>0</v>
      </c>
      <c r="AU4208" s="77">
        <v>0</v>
      </c>
      <c r="BA4208" s="77">
        <v>2</v>
      </c>
    </row>
    <row r="4209" spans="3:53" x14ac:dyDescent="0.25">
      <c r="C4209" s="77" t="s">
        <v>543</v>
      </c>
      <c r="D4209" s="77" t="s">
        <v>512</v>
      </c>
      <c r="E4209" s="77">
        <v>31.41</v>
      </c>
      <c r="F4209" s="77">
        <v>17.600000000000001</v>
      </c>
      <c r="G4209" s="77">
        <v>9.69</v>
      </c>
      <c r="H4209" s="77">
        <v>1140</v>
      </c>
      <c r="I4209" s="77">
        <v>1562.5239999999999</v>
      </c>
      <c r="J4209" s="77" t="s">
        <v>75</v>
      </c>
      <c r="K4209" s="77">
        <v>35.53</v>
      </c>
      <c r="L4209" s="77">
        <v>32.10018947368421</v>
      </c>
      <c r="M4209" s="77">
        <v>-1.8694265782330191</v>
      </c>
      <c r="N4209" s="77">
        <v>31.89976041666667</v>
      </c>
      <c r="O4209" s="77">
        <v>-1.252863380308836</v>
      </c>
      <c r="P4209" s="77">
        <v>359750</v>
      </c>
      <c r="Q4209" s="77">
        <v>282830</v>
      </c>
      <c r="R4209" s="77">
        <v>1.27</v>
      </c>
      <c r="S4209" s="77">
        <v>26.132000000000001</v>
      </c>
      <c r="T4209" s="77">
        <v>6.4459999999999997</v>
      </c>
      <c r="U4209" s="77">
        <v>14.5992</v>
      </c>
      <c r="V4209" s="77">
        <v>2.1875737507627102</v>
      </c>
      <c r="AC4209" s="77">
        <v>31.81</v>
      </c>
      <c r="AD4209" s="77">
        <v>28.9</v>
      </c>
      <c r="AH4209" s="77">
        <f>IF(AND(M4209&lt;Variables!$G$6,M4209&gt;Variables!$G$5),0,1)</f>
        <v>0</v>
      </c>
      <c r="AI4209" s="77">
        <f t="shared" si="132"/>
        <v>0</v>
      </c>
      <c r="AJ4209" s="77">
        <f>IF(I4209&gt;Variables!$G$7,0,1)</f>
        <v>0</v>
      </c>
      <c r="AK4209" s="77">
        <f>IF(F4209&gt;Variables!$G$8,0,1)</f>
        <v>0</v>
      </c>
      <c r="AL4209" s="77">
        <f>IF(G4209&gt;Variables!$G$9,0,1)</f>
        <v>1</v>
      </c>
      <c r="AM4209" s="77">
        <f>IF(AND(K4209&gt;Variables!$G$10,K4209&lt;Variables!$G$11),0,1)</f>
        <v>1</v>
      </c>
      <c r="AN4209" s="77">
        <f>IF(H4209&lt;Variables!$G$13,1,0)</f>
        <v>1</v>
      </c>
      <c r="AO4209" s="77">
        <f>IF(R4209&lt;Variables!$G$12,0,1)</f>
        <v>0</v>
      </c>
      <c r="AP4209" s="78">
        <f t="shared" si="133"/>
        <v>1</v>
      </c>
      <c r="AQ4209" s="77">
        <f>IF(V4209&lt;Variables!$G$15,1,0)</f>
        <v>1</v>
      </c>
      <c r="AR4209" s="77">
        <v>0</v>
      </c>
      <c r="AS4209" s="77">
        <v>0</v>
      </c>
      <c r="AT4209" s="77">
        <v>1</v>
      </c>
      <c r="AU4209" s="77">
        <v>0</v>
      </c>
      <c r="BA4209" s="77">
        <v>-1.86</v>
      </c>
    </row>
    <row r="4210" spans="3:53" x14ac:dyDescent="0.25">
      <c r="C4210" s="77" t="s">
        <v>543</v>
      </c>
      <c r="D4210" s="77" t="s">
        <v>85</v>
      </c>
      <c r="E4210" s="77">
        <v>4.47</v>
      </c>
      <c r="F4210" s="77">
        <v>6.55</v>
      </c>
      <c r="G4210" s="77">
        <v>4.58</v>
      </c>
      <c r="H4210" s="77">
        <v>2590</v>
      </c>
      <c r="I4210" s="77">
        <v>144.815</v>
      </c>
      <c r="J4210" s="77" t="s">
        <v>74</v>
      </c>
      <c r="K4210" s="77">
        <v>45.18</v>
      </c>
      <c r="L4210" s="77">
        <v>4.4789549999999991</v>
      </c>
      <c r="M4210" s="77">
        <v>-0.53483457636879728</v>
      </c>
      <c r="N4210" s="77">
        <v>4.4385379999999994</v>
      </c>
      <c r="O4210" s="77">
        <v>0.37088789146337481</v>
      </c>
      <c r="P4210" s="77">
        <v>15972000</v>
      </c>
      <c r="Q4210" s="77">
        <v>18883000</v>
      </c>
      <c r="R4210" s="77">
        <v>0.85</v>
      </c>
      <c r="S4210" s="77">
        <v>26.132000000000001</v>
      </c>
      <c r="T4210" s="77">
        <v>6.4459999999999997</v>
      </c>
      <c r="U4210" s="77">
        <v>14.5992</v>
      </c>
      <c r="V4210" s="77">
        <v>2.3235255161090032</v>
      </c>
      <c r="AC4210" s="77">
        <v>4.49</v>
      </c>
      <c r="AD4210" s="77">
        <v>4.3</v>
      </c>
      <c r="AH4210" s="77">
        <f>IF(AND(M4210&lt;Variables!$G$6,M4210&gt;Variables!$G$5),0,1)</f>
        <v>1</v>
      </c>
      <c r="AI4210" s="77">
        <f t="shared" ref="AI4210:AI4273" si="134">IF(L4210&gt;N4210,0,1)</f>
        <v>0</v>
      </c>
      <c r="AJ4210" s="77">
        <f>IF(I4210&gt;Variables!$G$7,0,1)</f>
        <v>0</v>
      </c>
      <c r="AK4210" s="77">
        <f>IF(F4210&gt;Variables!$G$8,0,1)</f>
        <v>1</v>
      </c>
      <c r="AL4210" s="77">
        <f>IF(G4210&gt;Variables!$G$9,0,1)</f>
        <v>1</v>
      </c>
      <c r="AM4210" s="77">
        <f>IF(AND(K4210&gt;Variables!$G$10,K4210&lt;Variables!$G$11),0,1)</f>
        <v>1</v>
      </c>
      <c r="AN4210" s="77">
        <f>IF(H4210&lt;Variables!$G$13,1,0)</f>
        <v>0</v>
      </c>
      <c r="AO4210" s="77">
        <f>IF(R4210&lt;Variables!$G$12,0,1)</f>
        <v>0</v>
      </c>
      <c r="AP4210" s="78">
        <f t="shared" ref="AP4210:AP4273" si="135">IF(J4210="Pass", 0,1)</f>
        <v>0</v>
      </c>
      <c r="AQ4210" s="77">
        <f>IF(V4210&lt;Variables!$G$15,1,0)</f>
        <v>1</v>
      </c>
      <c r="AR4210" s="77">
        <v>0</v>
      </c>
      <c r="AS4210" s="77">
        <v>0</v>
      </c>
      <c r="AT4210" s="77">
        <v>0</v>
      </c>
      <c r="AU4210" s="77">
        <v>1</v>
      </c>
      <c r="BA4210" s="77">
        <v>-0.62</v>
      </c>
    </row>
    <row r="4211" spans="3:53" x14ac:dyDescent="0.25">
      <c r="C4211" s="77" t="s">
        <v>487</v>
      </c>
      <c r="D4211" s="77" t="s">
        <v>123</v>
      </c>
      <c r="E4211" s="77">
        <v>13.65</v>
      </c>
      <c r="F4211" s="77">
        <v>7.05</v>
      </c>
      <c r="G4211" s="77">
        <v>-2.83</v>
      </c>
      <c r="H4211" s="77">
        <v>5380</v>
      </c>
      <c r="I4211" s="77">
        <v>224.15600000000001</v>
      </c>
      <c r="J4211" s="77" t="s">
        <v>75</v>
      </c>
      <c r="K4211" s="77">
        <v>64.650000000000006</v>
      </c>
      <c r="L4211" s="77">
        <v>13.394640000000001</v>
      </c>
      <c r="M4211" s="77">
        <v>1.197195296028851</v>
      </c>
      <c r="N4211" s="77">
        <v>13.378558</v>
      </c>
      <c r="O4211" s="77">
        <v>1.318841686824556</v>
      </c>
      <c r="P4211" s="77">
        <v>95753000</v>
      </c>
      <c r="Q4211" s="77">
        <v>51236000</v>
      </c>
      <c r="R4211" s="77">
        <v>1.87</v>
      </c>
      <c r="S4211" s="77">
        <v>26.177</v>
      </c>
      <c r="T4211" s="77">
        <v>6.7</v>
      </c>
      <c r="U4211" s="77">
        <v>14.777200000000001</v>
      </c>
      <c r="V4211" s="77">
        <v>2.436994547084506</v>
      </c>
      <c r="AC4211" s="77">
        <v>14.18</v>
      </c>
      <c r="AD4211" s="77">
        <v>13.31</v>
      </c>
      <c r="AH4211" s="77">
        <f>IF(AND(M4211&lt;Variables!$G$6,M4211&gt;Variables!$G$5),0,1)</f>
        <v>1</v>
      </c>
      <c r="AI4211" s="77">
        <f t="shared" si="134"/>
        <v>0</v>
      </c>
      <c r="AJ4211" s="77">
        <f>IF(I4211&gt;Variables!$G$7,0,1)</f>
        <v>0</v>
      </c>
      <c r="AK4211" s="77">
        <f>IF(F4211&gt;Variables!$G$8,0,1)</f>
        <v>1</v>
      </c>
      <c r="AL4211" s="77">
        <f>IF(G4211&gt;Variables!$G$9,0,1)</f>
        <v>1</v>
      </c>
      <c r="AM4211" s="77">
        <f>IF(AND(K4211&gt;Variables!$G$10,K4211&lt;Variables!$G$11),0,1)</f>
        <v>0</v>
      </c>
      <c r="AN4211" s="77">
        <f>IF(H4211&lt;Variables!$G$13,1,0)</f>
        <v>0</v>
      </c>
      <c r="AO4211" s="77">
        <f>IF(R4211&lt;Variables!$G$12,0,1)</f>
        <v>0</v>
      </c>
      <c r="AP4211" s="78">
        <f t="shared" si="135"/>
        <v>1</v>
      </c>
      <c r="AQ4211" s="77">
        <f>IF(V4211&lt;Variables!$G$15,1,0)</f>
        <v>1</v>
      </c>
      <c r="AR4211" s="77">
        <v>1</v>
      </c>
      <c r="AS4211" s="77">
        <v>0</v>
      </c>
      <c r="AT4211" s="77">
        <v>0</v>
      </c>
      <c r="AU4211" s="77">
        <v>0</v>
      </c>
      <c r="BA4211" s="77">
        <v>1.04</v>
      </c>
    </row>
    <row r="4212" spans="3:53" x14ac:dyDescent="0.25">
      <c r="C4212" s="77" t="s">
        <v>487</v>
      </c>
      <c r="D4212" s="77" t="s">
        <v>524</v>
      </c>
      <c r="E4212" s="77">
        <v>8.25</v>
      </c>
      <c r="F4212" s="77">
        <v>38.36</v>
      </c>
      <c r="G4212" s="77">
        <v>34.25</v>
      </c>
      <c r="H4212" s="77">
        <v>208.66</v>
      </c>
      <c r="I4212" s="77">
        <v>-8.48</v>
      </c>
      <c r="J4212" s="77" t="s">
        <v>75</v>
      </c>
      <c r="K4212" s="77">
        <v>50.41</v>
      </c>
      <c r="L4212" s="77">
        <v>8.0608050000000002</v>
      </c>
      <c r="M4212" s="77">
        <v>1.4265944902525289</v>
      </c>
      <c r="N4212" s="77">
        <v>8.3959679999999999</v>
      </c>
      <c r="O4212" s="77">
        <v>-2.6223063260841299</v>
      </c>
      <c r="P4212" s="77">
        <v>82320000</v>
      </c>
      <c r="Q4212" s="77">
        <v>18770000</v>
      </c>
      <c r="R4212" s="77">
        <v>4.3899999999999997</v>
      </c>
      <c r="S4212" s="77">
        <v>26.177</v>
      </c>
      <c r="T4212" s="77">
        <v>6.7</v>
      </c>
      <c r="U4212" s="77">
        <v>14.777200000000001</v>
      </c>
      <c r="V4212" s="77">
        <v>2.3324669412494159</v>
      </c>
      <c r="AC4212" s="77">
        <v>8.5399999999999991</v>
      </c>
      <c r="AD4212" s="77">
        <v>7.22</v>
      </c>
      <c r="AH4212" s="77">
        <f>IF(AND(M4212&lt;Variables!$G$6,M4212&gt;Variables!$G$5),0,1)</f>
        <v>1</v>
      </c>
      <c r="AI4212" s="77">
        <f t="shared" si="134"/>
        <v>1</v>
      </c>
      <c r="AJ4212" s="77">
        <f>IF(I4212&gt;Variables!$G$7,0,1)</f>
        <v>1</v>
      </c>
      <c r="AK4212" s="77">
        <f>IF(F4212&gt;Variables!$G$8,0,1)</f>
        <v>0</v>
      </c>
      <c r="AL4212" s="77">
        <f>IF(G4212&gt;Variables!$G$9,0,1)</f>
        <v>0</v>
      </c>
      <c r="AM4212" s="77">
        <f>IF(AND(K4212&gt;Variables!$G$10,K4212&lt;Variables!$G$11),0,1)</f>
        <v>1</v>
      </c>
      <c r="AN4212" s="77">
        <f>IF(H4212&lt;Variables!$G$13,1,0)</f>
        <v>1</v>
      </c>
      <c r="AO4212" s="77">
        <f>IF(R4212&lt;Variables!$G$12,0,1)</f>
        <v>1</v>
      </c>
      <c r="AP4212" s="78">
        <f t="shared" si="135"/>
        <v>1</v>
      </c>
      <c r="AQ4212" s="77">
        <f>IF(V4212&lt;Variables!$G$15,1,0)</f>
        <v>1</v>
      </c>
      <c r="AR4212" s="77">
        <v>1</v>
      </c>
      <c r="AS4212" s="77">
        <v>0</v>
      </c>
      <c r="AT4212" s="77">
        <v>0</v>
      </c>
      <c r="AU4212" s="77">
        <v>0</v>
      </c>
      <c r="BA4212" s="77">
        <v>2</v>
      </c>
    </row>
    <row r="4213" spans="3:53" x14ac:dyDescent="0.25">
      <c r="C4213" s="77" t="s">
        <v>487</v>
      </c>
      <c r="D4213" s="77" t="s">
        <v>502</v>
      </c>
      <c r="E4213" s="77">
        <v>16.100000000000001</v>
      </c>
      <c r="F4213" s="77">
        <v>22.21</v>
      </c>
      <c r="G4213" s="77">
        <v>17.97</v>
      </c>
      <c r="H4213" s="77">
        <v>512.29999999999995</v>
      </c>
      <c r="I4213" s="77">
        <v>296.54899999999998</v>
      </c>
      <c r="J4213" s="77" t="s">
        <v>75</v>
      </c>
      <c r="K4213" s="77">
        <v>35.53</v>
      </c>
      <c r="L4213" s="77">
        <v>16.735755000000001</v>
      </c>
      <c r="M4213" s="77">
        <v>-2.7232413476416211</v>
      </c>
      <c r="N4213" s="77">
        <v>16.931031999999998</v>
      </c>
      <c r="O4213" s="77">
        <v>-3.845199749194264</v>
      </c>
      <c r="P4213" s="77">
        <v>5940000</v>
      </c>
      <c r="Q4213" s="77">
        <v>311380</v>
      </c>
      <c r="R4213" s="77">
        <v>19.079999999999998</v>
      </c>
      <c r="S4213" s="77">
        <v>26.177</v>
      </c>
      <c r="T4213" s="77">
        <v>6.7</v>
      </c>
      <c r="U4213" s="77">
        <v>14.777200000000001</v>
      </c>
      <c r="V4213" s="77">
        <v>2.174092561995201</v>
      </c>
      <c r="AC4213" s="77">
        <v>16.61</v>
      </c>
      <c r="AD4213" s="77">
        <v>15.39</v>
      </c>
      <c r="AH4213" s="77">
        <f>IF(AND(M4213&lt;Variables!$G$6,M4213&gt;Variables!$G$5),0,1)</f>
        <v>0</v>
      </c>
      <c r="AI4213" s="77">
        <f t="shared" si="134"/>
        <v>1</v>
      </c>
      <c r="AJ4213" s="77">
        <f>IF(I4213&gt;Variables!$G$7,0,1)</f>
        <v>0</v>
      </c>
      <c r="AK4213" s="77">
        <f>IF(F4213&gt;Variables!$G$8,0,1)</f>
        <v>0</v>
      </c>
      <c r="AL4213" s="77">
        <f>IF(G4213&gt;Variables!$G$9,0,1)</f>
        <v>0</v>
      </c>
      <c r="AM4213" s="77">
        <f>IF(AND(K4213&gt;Variables!$G$10,K4213&lt;Variables!$G$11),0,1)</f>
        <v>1</v>
      </c>
      <c r="AN4213" s="77">
        <f>IF(H4213&lt;Variables!$G$13,1,0)</f>
        <v>1</v>
      </c>
      <c r="AO4213" s="77">
        <f>IF(R4213&lt;Variables!$G$12,0,1)</f>
        <v>1</v>
      </c>
      <c r="AP4213" s="78">
        <f t="shared" si="135"/>
        <v>1</v>
      </c>
      <c r="AQ4213" s="77">
        <f>IF(V4213&lt;Variables!$G$15,1,0)</f>
        <v>1</v>
      </c>
      <c r="AR4213" s="77">
        <v>0</v>
      </c>
      <c r="AS4213" s="77">
        <v>0</v>
      </c>
      <c r="AT4213" s="77">
        <v>1</v>
      </c>
      <c r="AU4213" s="77">
        <v>0</v>
      </c>
      <c r="BA4213" s="77">
        <v>-2.25</v>
      </c>
    </row>
    <row r="4214" spans="3:53" x14ac:dyDescent="0.25">
      <c r="C4214" s="77" t="s">
        <v>487</v>
      </c>
      <c r="D4214" s="77" t="s">
        <v>488</v>
      </c>
      <c r="E4214" s="77">
        <v>7.16</v>
      </c>
      <c r="F4214" s="77">
        <v>60.25</v>
      </c>
      <c r="G4214" s="77">
        <v>-0.99</v>
      </c>
      <c r="H4214" s="77">
        <v>125.36</v>
      </c>
      <c r="I4214" s="77">
        <v>14.428000000000001</v>
      </c>
      <c r="J4214" s="77" t="s">
        <v>75</v>
      </c>
      <c r="K4214" s="77">
        <v>42.93</v>
      </c>
      <c r="L4214" s="77">
        <v>7.2662050000000011</v>
      </c>
      <c r="M4214" s="77">
        <v>-1.7575199158295349</v>
      </c>
      <c r="N4214" s="77">
        <v>7.203380000000001</v>
      </c>
      <c r="O4214" s="77">
        <v>-0.90068828799815326</v>
      </c>
      <c r="P4214" s="77">
        <v>122890000</v>
      </c>
      <c r="Q4214" s="77">
        <v>525460</v>
      </c>
      <c r="R4214" s="77">
        <v>233.87</v>
      </c>
      <c r="S4214" s="77">
        <v>26.177</v>
      </c>
      <c r="T4214" s="77">
        <v>6.7</v>
      </c>
      <c r="U4214" s="77">
        <v>14.777200000000001</v>
      </c>
      <c r="V4214" s="77">
        <v>2.3035649949669739</v>
      </c>
      <c r="AC4214" s="77">
        <v>7.75</v>
      </c>
      <c r="AD4214" s="77">
        <v>6.1517999999999997</v>
      </c>
      <c r="AH4214" s="77">
        <f>IF(AND(M4214&lt;Variables!$G$6,M4214&gt;Variables!$G$5),0,1)</f>
        <v>0</v>
      </c>
      <c r="AI4214" s="77">
        <f t="shared" si="134"/>
        <v>0</v>
      </c>
      <c r="AJ4214" s="77">
        <f>IF(I4214&gt;Variables!$G$7,0,1)</f>
        <v>1</v>
      </c>
      <c r="AK4214" s="77">
        <f>IF(F4214&gt;Variables!$G$8,0,1)</f>
        <v>0</v>
      </c>
      <c r="AL4214" s="77">
        <f>IF(G4214&gt;Variables!$G$9,0,1)</f>
        <v>1</v>
      </c>
      <c r="AM4214" s="77">
        <f>IF(AND(K4214&gt;Variables!$G$10,K4214&lt;Variables!$G$11),0,1)</f>
        <v>1</v>
      </c>
      <c r="AN4214" s="77">
        <f>IF(H4214&lt;Variables!$G$13,1,0)</f>
        <v>1</v>
      </c>
      <c r="AO4214" s="77">
        <f>IF(R4214&lt;Variables!$G$12,0,1)</f>
        <v>1</v>
      </c>
      <c r="AP4214" s="78">
        <f t="shared" si="135"/>
        <v>1</v>
      </c>
      <c r="AQ4214" s="77">
        <f>IF(V4214&lt;Variables!$G$15,1,0)</f>
        <v>1</v>
      </c>
      <c r="AR4214" s="77">
        <v>1</v>
      </c>
      <c r="AS4214" s="77">
        <v>0</v>
      </c>
      <c r="AT4214" s="77">
        <v>0</v>
      </c>
      <c r="AU4214" s="77">
        <v>0</v>
      </c>
      <c r="BA4214" s="77">
        <v>2</v>
      </c>
    </row>
    <row r="4215" spans="3:53" x14ac:dyDescent="0.25">
      <c r="C4215" s="77" t="s">
        <v>487</v>
      </c>
      <c r="D4215" s="77" t="s">
        <v>501</v>
      </c>
      <c r="E4215" s="77">
        <v>30.61</v>
      </c>
      <c r="F4215" s="77">
        <v>17.52</v>
      </c>
      <c r="G4215" s="77">
        <v>13.69</v>
      </c>
      <c r="H4215" s="77">
        <v>3860</v>
      </c>
      <c r="I4215" s="77">
        <v>6.3E-2</v>
      </c>
      <c r="J4215" s="77" t="s">
        <v>75</v>
      </c>
      <c r="K4215" s="77">
        <v>64.5</v>
      </c>
      <c r="L4215" s="77">
        <v>30.180254999999999</v>
      </c>
      <c r="M4215" s="77">
        <v>0.84407835520277541</v>
      </c>
      <c r="N4215" s="77">
        <v>29.753900000000002</v>
      </c>
      <c r="O4215" s="77">
        <v>2.289111679477315</v>
      </c>
      <c r="P4215" s="77">
        <v>392530</v>
      </c>
      <c r="Q4215" s="77">
        <v>245553</v>
      </c>
      <c r="R4215" s="77">
        <v>1.6</v>
      </c>
      <c r="S4215" s="77">
        <v>26.177</v>
      </c>
      <c r="T4215" s="77">
        <v>6.7</v>
      </c>
      <c r="U4215" s="77">
        <v>14.777200000000001</v>
      </c>
      <c r="V4215" s="77">
        <v>2.4599273375622559</v>
      </c>
      <c r="AC4215" s="77">
        <v>30.89</v>
      </c>
      <c r="AD4215" s="77">
        <v>28.98</v>
      </c>
      <c r="AH4215" s="77">
        <f>IF(AND(M4215&lt;Variables!$G$6,M4215&gt;Variables!$G$5),0,1)</f>
        <v>1</v>
      </c>
      <c r="AI4215" s="77">
        <f t="shared" si="134"/>
        <v>0</v>
      </c>
      <c r="AJ4215" s="77">
        <f>IF(I4215&gt;Variables!$G$7,0,1)</f>
        <v>1</v>
      </c>
      <c r="AK4215" s="77">
        <f>IF(F4215&gt;Variables!$G$8,0,1)</f>
        <v>0</v>
      </c>
      <c r="AL4215" s="77">
        <f>IF(G4215&gt;Variables!$G$9,0,1)</f>
        <v>0</v>
      </c>
      <c r="AM4215" s="77">
        <f>IF(AND(K4215&gt;Variables!$G$10,K4215&lt;Variables!$G$11),0,1)</f>
        <v>0</v>
      </c>
      <c r="AN4215" s="77">
        <f>IF(H4215&lt;Variables!$G$13,1,0)</f>
        <v>0</v>
      </c>
      <c r="AO4215" s="77">
        <f>IF(R4215&lt;Variables!$G$12,0,1)</f>
        <v>0</v>
      </c>
      <c r="AP4215" s="78">
        <f t="shared" si="135"/>
        <v>1</v>
      </c>
      <c r="AQ4215" s="77">
        <f>IF(V4215&lt;Variables!$G$15,1,0)</f>
        <v>1</v>
      </c>
      <c r="AR4215" s="77">
        <v>0</v>
      </c>
      <c r="AS4215" s="77">
        <v>0</v>
      </c>
      <c r="AT4215" s="77">
        <v>1</v>
      </c>
      <c r="AU4215" s="77">
        <v>0</v>
      </c>
      <c r="BA4215" s="77">
        <v>-2.25</v>
      </c>
    </row>
    <row r="4216" spans="3:53" x14ac:dyDescent="0.25">
      <c r="C4216" s="77" t="s">
        <v>487</v>
      </c>
      <c r="D4216" s="77" t="s">
        <v>545</v>
      </c>
      <c r="E4216" s="77">
        <v>13.07</v>
      </c>
      <c r="F4216" s="77">
        <v>12.51</v>
      </c>
      <c r="G4216" s="77">
        <v>11.32</v>
      </c>
      <c r="H4216" s="77">
        <v>1010</v>
      </c>
      <c r="I4216" s="77">
        <v>-2.9000000000000001E-2</v>
      </c>
      <c r="J4216" s="77" t="s">
        <v>75</v>
      </c>
      <c r="K4216" s="77">
        <v>53.19</v>
      </c>
      <c r="L4216" s="77">
        <v>13.055094444444441</v>
      </c>
      <c r="M4216" s="77">
        <v>-0.2305187800249931</v>
      </c>
      <c r="N4216" s="77">
        <v>12.90000833333333</v>
      </c>
      <c r="O4216" s="77">
        <v>0.96892702265697384</v>
      </c>
      <c r="P4216" s="77">
        <v>784990</v>
      </c>
      <c r="Q4216" s="77">
        <v>713380</v>
      </c>
      <c r="R4216" s="77">
        <v>1.1000000000000001</v>
      </c>
      <c r="S4216" s="77">
        <v>26.177</v>
      </c>
      <c r="T4216" s="77">
        <v>6.7</v>
      </c>
      <c r="U4216" s="77">
        <v>14.777200000000001</v>
      </c>
      <c r="V4216" s="77">
        <v>2.4081655932557622</v>
      </c>
      <c r="AC4216" s="77">
        <v>13.1</v>
      </c>
      <c r="AD4216" s="77">
        <v>12.63</v>
      </c>
      <c r="AH4216" s="77">
        <f>IF(AND(M4216&lt;Variables!$G$6,M4216&gt;Variables!$G$5),0,1)</f>
        <v>1</v>
      </c>
      <c r="AI4216" s="77">
        <f t="shared" si="134"/>
        <v>0</v>
      </c>
      <c r="AJ4216" s="77">
        <f>IF(I4216&gt;Variables!$G$7,0,1)</f>
        <v>1</v>
      </c>
      <c r="AK4216" s="77">
        <f>IF(F4216&gt;Variables!$G$8,0,1)</f>
        <v>0</v>
      </c>
      <c r="AL4216" s="77">
        <f>IF(G4216&gt;Variables!$G$9,0,1)</f>
        <v>0</v>
      </c>
      <c r="AM4216" s="77">
        <f>IF(AND(K4216&gt;Variables!$G$10,K4216&lt;Variables!$G$11),0,1)</f>
        <v>1</v>
      </c>
      <c r="AN4216" s="77">
        <f>IF(H4216&lt;Variables!$G$13,1,0)</f>
        <v>1</v>
      </c>
      <c r="AO4216" s="77">
        <f>IF(R4216&lt;Variables!$G$12,0,1)</f>
        <v>0</v>
      </c>
      <c r="AP4216" s="78">
        <f t="shared" si="135"/>
        <v>1</v>
      </c>
      <c r="AQ4216" s="77">
        <f>IF(V4216&lt;Variables!$G$15,1,0)</f>
        <v>1</v>
      </c>
      <c r="AR4216" s="77">
        <v>0</v>
      </c>
      <c r="AS4216" s="77">
        <v>0</v>
      </c>
      <c r="AT4216" s="77">
        <v>1</v>
      </c>
      <c r="AU4216" s="77">
        <v>0</v>
      </c>
      <c r="BA4216" s="77">
        <v>-1.39</v>
      </c>
    </row>
    <row r="4217" spans="3:53" x14ac:dyDescent="0.25">
      <c r="C4217" s="77" t="s">
        <v>487</v>
      </c>
      <c r="D4217" s="77" t="s">
        <v>517</v>
      </c>
      <c r="E4217" s="77">
        <v>3.86</v>
      </c>
      <c r="F4217" s="77">
        <v>34.1</v>
      </c>
      <c r="G4217" s="77">
        <v>-0.46</v>
      </c>
      <c r="H4217" s="77">
        <v>-99999</v>
      </c>
      <c r="I4217" s="77">
        <v>0.875</v>
      </c>
      <c r="J4217" s="77" t="s">
        <v>74</v>
      </c>
      <c r="K4217" s="77">
        <v>-99999</v>
      </c>
      <c r="L4217" s="77">
        <v>-99999</v>
      </c>
      <c r="M4217" s="77">
        <v>-99999</v>
      </c>
      <c r="N4217" s="77">
        <v>-99999</v>
      </c>
      <c r="O4217" s="77">
        <v>-99999</v>
      </c>
      <c r="P4217" s="77">
        <v>40000</v>
      </c>
      <c r="Q4217" s="77">
        <v>0</v>
      </c>
      <c r="R4217" s="77">
        <v>1</v>
      </c>
      <c r="S4217" s="77">
        <v>26.177</v>
      </c>
      <c r="T4217" s="77">
        <v>6.7</v>
      </c>
      <c r="U4217" s="77">
        <v>14.777200000000001</v>
      </c>
      <c r="V4217" s="77">
        <v>-99999</v>
      </c>
      <c r="AC4217" s="77">
        <v>-99999</v>
      </c>
      <c r="AD4217" s="77">
        <v>-99999</v>
      </c>
      <c r="AH4217" s="77">
        <f>IF(AND(M4217&lt;Variables!$G$6,M4217&gt;Variables!$G$5),0,1)</f>
        <v>1</v>
      </c>
      <c r="AI4217" s="77">
        <f t="shared" si="134"/>
        <v>1</v>
      </c>
      <c r="AJ4217" s="77">
        <f>IF(I4217&gt;Variables!$G$7,0,1)</f>
        <v>1</v>
      </c>
      <c r="AK4217" s="77">
        <f>IF(F4217&gt;Variables!$G$8,0,1)</f>
        <v>0</v>
      </c>
      <c r="AL4217" s="77">
        <f>IF(G4217&gt;Variables!$G$9,0,1)</f>
        <v>1</v>
      </c>
      <c r="AM4217" s="77">
        <f>IF(AND(K4217&gt;Variables!$G$10,K4217&lt;Variables!$G$11),0,1)</f>
        <v>1</v>
      </c>
      <c r="AN4217" s="77">
        <f>IF(H4217&lt;Variables!$G$13,1,0)</f>
        <v>1</v>
      </c>
      <c r="AO4217" s="77">
        <f>IF(R4217&lt;Variables!$G$12,0,1)</f>
        <v>0</v>
      </c>
      <c r="AP4217" s="78">
        <f t="shared" si="135"/>
        <v>0</v>
      </c>
      <c r="AQ4217" s="77">
        <f>IF(V4217&lt;Variables!$G$15,1,0)</f>
        <v>1</v>
      </c>
      <c r="AR4217" s="77">
        <v>0</v>
      </c>
      <c r="AS4217" s="77">
        <v>0</v>
      </c>
      <c r="AT4217" s="77">
        <v>0</v>
      </c>
      <c r="AU4217" s="77">
        <v>0</v>
      </c>
      <c r="BA4217" s="77">
        <v>0</v>
      </c>
    </row>
    <row r="4218" spans="3:53" x14ac:dyDescent="0.25">
      <c r="C4218" s="77" t="s">
        <v>487</v>
      </c>
      <c r="D4218" s="77" t="s">
        <v>533</v>
      </c>
      <c r="E4218" s="77">
        <v>15.9</v>
      </c>
      <c r="F4218" s="77">
        <v>8.42</v>
      </c>
      <c r="G4218" s="77">
        <v>1.1499999999999999</v>
      </c>
      <c r="H4218" s="77">
        <v>5410</v>
      </c>
      <c r="I4218" s="77">
        <v>0.1</v>
      </c>
      <c r="J4218" s="77" t="s">
        <v>75</v>
      </c>
      <c r="K4218" s="77">
        <v>50.68</v>
      </c>
      <c r="L4218" s="77">
        <v>15.84206842105263</v>
      </c>
      <c r="M4218" s="77">
        <v>-7.6179579155170513E-2</v>
      </c>
      <c r="N4218" s="77">
        <v>15.78463265306122</v>
      </c>
      <c r="O4218" s="77">
        <v>0.28741465155336882</v>
      </c>
      <c r="P4218" s="77">
        <v>844184</v>
      </c>
      <c r="Q4218" s="77">
        <v>1500000</v>
      </c>
      <c r="R4218" s="77">
        <v>0.56000000000000005</v>
      </c>
      <c r="S4218" s="77">
        <v>26.177</v>
      </c>
      <c r="T4218" s="77">
        <v>6.7</v>
      </c>
      <c r="U4218" s="77">
        <v>14.777200000000001</v>
      </c>
      <c r="V4218" s="77">
        <v>2.376175073562762</v>
      </c>
      <c r="AC4218" s="77">
        <v>15.86</v>
      </c>
      <c r="AD4218" s="77">
        <v>15.29</v>
      </c>
      <c r="AH4218" s="77">
        <f>IF(AND(M4218&lt;Variables!$G$6,M4218&gt;Variables!$G$5),0,1)</f>
        <v>1</v>
      </c>
      <c r="AI4218" s="77">
        <f t="shared" si="134"/>
        <v>0</v>
      </c>
      <c r="AJ4218" s="77">
        <f>IF(I4218&gt;Variables!$G$7,0,1)</f>
        <v>1</v>
      </c>
      <c r="AK4218" s="77">
        <f>IF(F4218&gt;Variables!$G$8,0,1)</f>
        <v>1</v>
      </c>
      <c r="AL4218" s="77">
        <f>IF(G4218&gt;Variables!$G$9,0,1)</f>
        <v>1</v>
      </c>
      <c r="AM4218" s="77">
        <f>IF(AND(K4218&gt;Variables!$G$10,K4218&lt;Variables!$G$11),0,1)</f>
        <v>1</v>
      </c>
      <c r="AN4218" s="77">
        <f>IF(H4218&lt;Variables!$G$13,1,0)</f>
        <v>0</v>
      </c>
      <c r="AO4218" s="77">
        <f>IF(R4218&lt;Variables!$G$12,0,1)</f>
        <v>0</v>
      </c>
      <c r="AP4218" s="78">
        <f t="shared" si="135"/>
        <v>1</v>
      </c>
      <c r="AQ4218" s="77">
        <f>IF(V4218&lt;Variables!$G$15,1,0)</f>
        <v>1</v>
      </c>
      <c r="AR4218" s="77">
        <v>0</v>
      </c>
      <c r="AS4218" s="77">
        <v>0</v>
      </c>
      <c r="AT4218" s="77">
        <v>1</v>
      </c>
      <c r="AU4218" s="77">
        <v>0</v>
      </c>
      <c r="BA4218" s="77">
        <v>-1.64</v>
      </c>
    </row>
    <row r="4219" spans="3:53" x14ac:dyDescent="0.25">
      <c r="C4219" s="77" t="s">
        <v>487</v>
      </c>
      <c r="D4219" s="77" t="s">
        <v>507</v>
      </c>
      <c r="E4219" s="77">
        <v>26.06</v>
      </c>
      <c r="F4219" s="77">
        <v>7.56</v>
      </c>
      <c r="G4219" s="77">
        <v>7</v>
      </c>
      <c r="H4219" s="77">
        <v>3900</v>
      </c>
      <c r="I4219" s="77">
        <v>237.923</v>
      </c>
      <c r="J4219" s="77" t="s">
        <v>75</v>
      </c>
      <c r="K4219" s="77">
        <v>47.06</v>
      </c>
      <c r="L4219" s="77">
        <v>25.996945</v>
      </c>
      <c r="M4219" s="77">
        <v>-0.27674405588811701</v>
      </c>
      <c r="N4219" s="77">
        <v>25.965275999999999</v>
      </c>
      <c r="O4219" s="77">
        <v>-0.1551148541613892</v>
      </c>
      <c r="P4219" s="77">
        <v>6278000</v>
      </c>
      <c r="Q4219" s="77">
        <v>9769000</v>
      </c>
      <c r="R4219" s="77">
        <v>0.64</v>
      </c>
      <c r="S4219" s="77">
        <v>26.177</v>
      </c>
      <c r="T4219" s="77">
        <v>6.7</v>
      </c>
      <c r="U4219" s="77">
        <v>14.777200000000001</v>
      </c>
      <c r="V4219" s="77">
        <v>2.341387189162881</v>
      </c>
      <c r="AC4219" s="77">
        <v>26.84</v>
      </c>
      <c r="AD4219" s="77">
        <v>25.812799999999999</v>
      </c>
      <c r="AH4219" s="77">
        <f>IF(AND(M4219&lt;Variables!$G$6,M4219&gt;Variables!$G$5),0,1)</f>
        <v>1</v>
      </c>
      <c r="AI4219" s="77">
        <f t="shared" si="134"/>
        <v>0</v>
      </c>
      <c r="AJ4219" s="77">
        <f>IF(I4219&gt;Variables!$G$7,0,1)</f>
        <v>0</v>
      </c>
      <c r="AK4219" s="77">
        <f>IF(F4219&gt;Variables!$G$8,0,1)</f>
        <v>1</v>
      </c>
      <c r="AL4219" s="77">
        <f>IF(G4219&gt;Variables!$G$9,0,1)</f>
        <v>1</v>
      </c>
      <c r="AM4219" s="77">
        <f>IF(AND(K4219&gt;Variables!$G$10,K4219&lt;Variables!$G$11),0,1)</f>
        <v>1</v>
      </c>
      <c r="AN4219" s="77">
        <f>IF(H4219&lt;Variables!$G$13,1,0)</f>
        <v>0</v>
      </c>
      <c r="AO4219" s="77">
        <f>IF(R4219&lt;Variables!$G$12,0,1)</f>
        <v>0</v>
      </c>
      <c r="AP4219" s="78">
        <f t="shared" si="135"/>
        <v>1</v>
      </c>
      <c r="AQ4219" s="77">
        <f>IF(V4219&lt;Variables!$G$15,1,0)</f>
        <v>1</v>
      </c>
      <c r="AR4219" s="77">
        <v>1</v>
      </c>
      <c r="AS4219" s="77">
        <v>0</v>
      </c>
      <c r="AT4219" s="77">
        <v>0</v>
      </c>
      <c r="AU4219" s="77">
        <v>0</v>
      </c>
      <c r="BA4219" s="77">
        <v>1.68</v>
      </c>
    </row>
    <row r="4220" spans="3:53" x14ac:dyDescent="0.25">
      <c r="C4220" s="77" t="s">
        <v>487</v>
      </c>
      <c r="D4220" s="77" t="s">
        <v>83</v>
      </c>
      <c r="E4220" s="77">
        <v>31.05</v>
      </c>
      <c r="F4220" s="77">
        <v>7.07</v>
      </c>
      <c r="G4220" s="77">
        <v>3.41</v>
      </c>
      <c r="H4220" s="77">
        <v>26840</v>
      </c>
      <c r="I4220" s="77">
        <v>38.667999999999999</v>
      </c>
      <c r="J4220" s="77" t="s">
        <v>75</v>
      </c>
      <c r="K4220" s="77">
        <v>61.2</v>
      </c>
      <c r="L4220" s="77">
        <v>30.889505</v>
      </c>
      <c r="M4220" s="77">
        <v>0.26059012599909098</v>
      </c>
      <c r="N4220" s="77">
        <v>30.804055999999999</v>
      </c>
      <c r="O4220" s="77">
        <v>0.53870827919543995</v>
      </c>
      <c r="P4220" s="77">
        <v>7625000</v>
      </c>
      <c r="Q4220" s="77">
        <v>14015000</v>
      </c>
      <c r="R4220" s="77">
        <v>0.54</v>
      </c>
      <c r="S4220" s="77">
        <v>26.177</v>
      </c>
      <c r="T4220" s="77">
        <v>6.7</v>
      </c>
      <c r="U4220" s="77">
        <v>14.777200000000001</v>
      </c>
      <c r="V4220" s="77">
        <v>2.4678277127445072</v>
      </c>
      <c r="AC4220" s="77">
        <v>31.29</v>
      </c>
      <c r="AD4220" s="77">
        <v>30.74</v>
      </c>
      <c r="AH4220" s="77">
        <f>IF(AND(M4220&lt;Variables!$G$6,M4220&gt;Variables!$G$5),0,1)</f>
        <v>1</v>
      </c>
      <c r="AI4220" s="77">
        <f t="shared" si="134"/>
        <v>0</v>
      </c>
      <c r="AJ4220" s="77">
        <f>IF(I4220&gt;Variables!$G$7,0,1)</f>
        <v>1</v>
      </c>
      <c r="AK4220" s="77">
        <f>IF(F4220&gt;Variables!$G$8,0,1)</f>
        <v>1</v>
      </c>
      <c r="AL4220" s="77">
        <f>IF(G4220&gt;Variables!$G$9,0,1)</f>
        <v>1</v>
      </c>
      <c r="AM4220" s="77">
        <f>IF(AND(K4220&gt;Variables!$G$10,K4220&lt;Variables!$G$11),0,1)</f>
        <v>1</v>
      </c>
      <c r="AN4220" s="77">
        <f>IF(H4220&lt;Variables!$G$13,1,0)</f>
        <v>0</v>
      </c>
      <c r="AO4220" s="77">
        <f>IF(R4220&lt;Variables!$G$12,0,1)</f>
        <v>0</v>
      </c>
      <c r="AP4220" s="78">
        <f t="shared" si="135"/>
        <v>1</v>
      </c>
      <c r="AQ4220" s="77">
        <f>IF(V4220&lt;Variables!$G$15,1,0)</f>
        <v>1</v>
      </c>
      <c r="AR4220" s="77">
        <v>0</v>
      </c>
      <c r="AS4220" s="77">
        <v>0</v>
      </c>
      <c r="AT4220" s="77">
        <v>0</v>
      </c>
      <c r="AU4220" s="77">
        <v>1</v>
      </c>
      <c r="BA4220" s="77">
        <v>-1</v>
      </c>
    </row>
    <row r="4221" spans="3:53" x14ac:dyDescent="0.25">
      <c r="C4221" s="77" t="s">
        <v>487</v>
      </c>
      <c r="D4221" s="77" t="s">
        <v>546</v>
      </c>
      <c r="E4221" s="77">
        <v>18.84</v>
      </c>
      <c r="F4221" s="77">
        <v>6.52</v>
      </c>
      <c r="G4221" s="77">
        <v>5.04</v>
      </c>
      <c r="H4221" s="77">
        <v>5410</v>
      </c>
      <c r="I4221" s="77">
        <v>0.72</v>
      </c>
      <c r="J4221" s="77" t="s">
        <v>75</v>
      </c>
      <c r="K4221" s="77">
        <v>68.52</v>
      </c>
      <c r="L4221" s="77">
        <v>18.605035000000001</v>
      </c>
      <c r="M4221" s="77">
        <v>0.77917079973245251</v>
      </c>
      <c r="N4221" s="77">
        <v>18.475380000000001</v>
      </c>
      <c r="O4221" s="77">
        <v>1.4864105636798739</v>
      </c>
      <c r="P4221" s="77">
        <v>4880000</v>
      </c>
      <c r="Q4221" s="77">
        <v>15192000</v>
      </c>
      <c r="R4221" s="77">
        <v>0.32</v>
      </c>
      <c r="S4221" s="77">
        <v>26.177</v>
      </c>
      <c r="T4221" s="77">
        <v>6.7</v>
      </c>
      <c r="U4221" s="77">
        <v>14.777200000000001</v>
      </c>
      <c r="V4221" s="77">
        <v>2.4969342168134578</v>
      </c>
      <c r="AC4221" s="77">
        <v>19.414999999999999</v>
      </c>
      <c r="AD4221" s="77">
        <v>18.739999999999998</v>
      </c>
      <c r="AH4221" s="77">
        <f>IF(AND(M4221&lt;Variables!$G$6,M4221&gt;Variables!$G$5),0,1)</f>
        <v>1</v>
      </c>
      <c r="AI4221" s="77">
        <f t="shared" si="134"/>
        <v>0</v>
      </c>
      <c r="AJ4221" s="77">
        <f>IF(I4221&gt;Variables!$G$7,0,1)</f>
        <v>1</v>
      </c>
      <c r="AK4221" s="77">
        <f>IF(F4221&gt;Variables!$G$8,0,1)</f>
        <v>1</v>
      </c>
      <c r="AL4221" s="77">
        <f>IF(G4221&gt;Variables!$G$9,0,1)</f>
        <v>1</v>
      </c>
      <c r="AM4221" s="77">
        <f>IF(AND(K4221&gt;Variables!$G$10,K4221&lt;Variables!$G$11),0,1)</f>
        <v>0</v>
      </c>
      <c r="AN4221" s="77">
        <f>IF(H4221&lt;Variables!$G$13,1,0)</f>
        <v>0</v>
      </c>
      <c r="AO4221" s="77">
        <f>IF(R4221&lt;Variables!$G$12,0,1)</f>
        <v>0</v>
      </c>
      <c r="AP4221" s="78">
        <f t="shared" si="135"/>
        <v>1</v>
      </c>
      <c r="AQ4221" s="77">
        <f>IF(V4221&lt;Variables!$G$15,1,0)</f>
        <v>1</v>
      </c>
      <c r="AR4221" s="77">
        <v>0</v>
      </c>
      <c r="AS4221" s="77">
        <v>0</v>
      </c>
      <c r="AT4221" s="77">
        <v>0</v>
      </c>
      <c r="AU4221" s="77">
        <v>1</v>
      </c>
      <c r="BA4221" s="77">
        <v>-0.37</v>
      </c>
    </row>
    <row r="4222" spans="3:53" x14ac:dyDescent="0.25">
      <c r="C4222" s="77" t="s">
        <v>487</v>
      </c>
      <c r="D4222" s="77" t="s">
        <v>201</v>
      </c>
      <c r="E4222" s="77">
        <v>43.16</v>
      </c>
      <c r="F4222" s="77">
        <v>6.67</v>
      </c>
      <c r="G4222" s="77">
        <v>6.67</v>
      </c>
      <c r="H4222" s="77">
        <v>-99999</v>
      </c>
      <c r="I4222" s="77">
        <v>2844.8270000000002</v>
      </c>
      <c r="J4222" s="77" t="s">
        <v>75</v>
      </c>
      <c r="K4222" s="77">
        <v>48.53</v>
      </c>
      <c r="L4222" s="77">
        <v>43.217536363636363</v>
      </c>
      <c r="M4222" s="77">
        <v>-4.0576962760688888E-2</v>
      </c>
      <c r="N4222" s="77">
        <v>43.306342424242423</v>
      </c>
      <c r="O4222" s="77">
        <v>-0.24555854475229019</v>
      </c>
      <c r="P4222" s="77">
        <v>311873</v>
      </c>
      <c r="Q4222" s="77">
        <v>2055000</v>
      </c>
      <c r="R4222" s="77">
        <v>0.15</v>
      </c>
      <c r="S4222" s="77">
        <v>26.177</v>
      </c>
      <c r="T4222" s="77">
        <v>6.7</v>
      </c>
      <c r="U4222" s="77">
        <v>14.777200000000001</v>
      </c>
      <c r="V4222" s="77">
        <v>2.3526535372171522</v>
      </c>
      <c r="AC4222" s="77">
        <v>45.98</v>
      </c>
      <c r="AD4222" s="77">
        <v>42.885300000000001</v>
      </c>
      <c r="AH4222" s="77">
        <f>IF(AND(M4222&lt;Variables!$G$6,M4222&gt;Variables!$G$5),0,1)</f>
        <v>1</v>
      </c>
      <c r="AI4222" s="77">
        <f t="shared" si="134"/>
        <v>1</v>
      </c>
      <c r="AJ4222" s="77">
        <f>IF(I4222&gt;Variables!$G$7,0,1)</f>
        <v>0</v>
      </c>
      <c r="AK4222" s="77">
        <f>IF(F4222&gt;Variables!$G$8,0,1)</f>
        <v>1</v>
      </c>
      <c r="AL4222" s="77">
        <f>IF(G4222&gt;Variables!$G$9,0,1)</f>
        <v>1</v>
      </c>
      <c r="AM4222" s="77">
        <f>IF(AND(K4222&gt;Variables!$G$10,K4222&lt;Variables!$G$11),0,1)</f>
        <v>1</v>
      </c>
      <c r="AN4222" s="77">
        <f>IF(H4222&lt;Variables!$G$13,1,0)</f>
        <v>1</v>
      </c>
      <c r="AO4222" s="77">
        <f>IF(R4222&lt;Variables!$G$12,0,1)</f>
        <v>0</v>
      </c>
      <c r="AP4222" s="78">
        <f t="shared" si="135"/>
        <v>1</v>
      </c>
      <c r="AQ4222" s="77">
        <f>IF(V4222&lt;Variables!$G$15,1,0)</f>
        <v>1</v>
      </c>
      <c r="AR4222" s="77">
        <v>1</v>
      </c>
      <c r="AS4222" s="77">
        <v>0</v>
      </c>
      <c r="AT4222" s="77">
        <v>0</v>
      </c>
      <c r="AU4222" s="77">
        <v>0</v>
      </c>
      <c r="BA4222" s="77">
        <v>1.1299999999999999</v>
      </c>
    </row>
    <row r="4223" spans="3:53" x14ac:dyDescent="0.25">
      <c r="C4223" s="77" t="s">
        <v>487</v>
      </c>
      <c r="D4223" s="77" t="s">
        <v>544</v>
      </c>
      <c r="E4223" s="77">
        <v>30.75</v>
      </c>
      <c r="F4223" s="77">
        <v>6.27</v>
      </c>
      <c r="G4223" s="77">
        <v>3.69</v>
      </c>
      <c r="H4223" s="77">
        <v>2220</v>
      </c>
      <c r="I4223" s="77">
        <v>-10.702999999999999</v>
      </c>
      <c r="J4223" s="77" t="s">
        <v>75</v>
      </c>
      <c r="K4223" s="77">
        <v>58.22</v>
      </c>
      <c r="L4223" s="77">
        <v>30.54944444444444</v>
      </c>
      <c r="M4223" s="77">
        <v>0.26368910145665547</v>
      </c>
      <c r="N4223" s="77">
        <v>30.443452173913052</v>
      </c>
      <c r="O4223" s="77">
        <v>0.61276830571402763</v>
      </c>
      <c r="P4223" s="77">
        <v>462749</v>
      </c>
      <c r="Q4223" s="77">
        <v>690864</v>
      </c>
      <c r="R4223" s="77">
        <v>0.67</v>
      </c>
      <c r="S4223" s="77">
        <v>26.177</v>
      </c>
      <c r="T4223" s="77">
        <v>6.7</v>
      </c>
      <c r="U4223" s="77">
        <v>14.777200000000001</v>
      </c>
      <c r="V4223" s="77">
        <v>2.4390434728545709</v>
      </c>
      <c r="AC4223" s="77">
        <v>31</v>
      </c>
      <c r="AD4223" s="77">
        <v>30.36</v>
      </c>
      <c r="AH4223" s="77">
        <f>IF(AND(M4223&lt;Variables!$G$6,M4223&gt;Variables!$G$5),0,1)</f>
        <v>1</v>
      </c>
      <c r="AI4223" s="77">
        <f t="shared" si="134"/>
        <v>0</v>
      </c>
      <c r="AJ4223" s="77">
        <f>IF(I4223&gt;Variables!$G$7,0,1)</f>
        <v>1</v>
      </c>
      <c r="AK4223" s="77">
        <f>IF(F4223&gt;Variables!$G$8,0,1)</f>
        <v>1</v>
      </c>
      <c r="AL4223" s="77">
        <f>IF(G4223&gt;Variables!$G$9,0,1)</f>
        <v>1</v>
      </c>
      <c r="AM4223" s="77">
        <f>IF(AND(K4223&gt;Variables!$G$10,K4223&lt;Variables!$G$11),0,1)</f>
        <v>1</v>
      </c>
      <c r="AN4223" s="77">
        <f>IF(H4223&lt;Variables!$G$13,1,0)</f>
        <v>0</v>
      </c>
      <c r="AO4223" s="77">
        <f>IF(R4223&lt;Variables!$G$12,0,1)</f>
        <v>0</v>
      </c>
      <c r="AP4223" s="78">
        <f t="shared" si="135"/>
        <v>1</v>
      </c>
      <c r="AQ4223" s="77">
        <f>IF(V4223&lt;Variables!$G$15,1,0)</f>
        <v>1</v>
      </c>
      <c r="AR4223" s="77">
        <v>0</v>
      </c>
      <c r="AS4223" s="77">
        <v>0</v>
      </c>
      <c r="AT4223" s="77">
        <v>0</v>
      </c>
      <c r="AU4223" s="77">
        <v>1</v>
      </c>
      <c r="BA4223" s="77">
        <v>-1.03</v>
      </c>
    </row>
    <row r="4224" spans="3:53" x14ac:dyDescent="0.25">
      <c r="C4224" s="77" t="s">
        <v>487</v>
      </c>
      <c r="D4224" s="77" t="s">
        <v>525</v>
      </c>
      <c r="E4224" s="77">
        <v>1.6</v>
      </c>
      <c r="F4224" s="77">
        <v>16.96</v>
      </c>
      <c r="G4224" s="77">
        <v>16.79</v>
      </c>
      <c r="H4224" s="77">
        <v>550.02</v>
      </c>
      <c r="I4224" s="77">
        <v>-16.963999999999999</v>
      </c>
      <c r="J4224" s="77" t="s">
        <v>74</v>
      </c>
      <c r="K4224" s="77">
        <v>46.9</v>
      </c>
      <c r="L4224" s="77">
        <v>1.63086</v>
      </c>
      <c r="M4224" s="77">
        <v>-1.892253167040709</v>
      </c>
      <c r="N4224" s="77">
        <v>1.5845320000000001</v>
      </c>
      <c r="O4224" s="77">
        <v>0.97618729063220311</v>
      </c>
      <c r="P4224" s="77">
        <v>21940000</v>
      </c>
      <c r="Q4224" s="77">
        <v>3050000</v>
      </c>
      <c r="R4224" s="77">
        <v>7.19</v>
      </c>
      <c r="S4224" s="77">
        <v>26.177</v>
      </c>
      <c r="T4224" s="77">
        <v>6.7</v>
      </c>
      <c r="U4224" s="77">
        <v>14.777200000000001</v>
      </c>
      <c r="V4224" s="77">
        <v>2.367141618189176</v>
      </c>
      <c r="AC4224" s="77">
        <v>1.9</v>
      </c>
      <c r="AD4224" s="77">
        <v>1.56</v>
      </c>
      <c r="AH4224" s="77">
        <f>IF(AND(M4224&lt;Variables!$G$6,M4224&gt;Variables!$G$5),0,1)</f>
        <v>0</v>
      </c>
      <c r="AI4224" s="77">
        <f t="shared" si="134"/>
        <v>0</v>
      </c>
      <c r="AJ4224" s="77">
        <f>IF(I4224&gt;Variables!$G$7,0,1)</f>
        <v>1</v>
      </c>
      <c r="AK4224" s="77">
        <f>IF(F4224&gt;Variables!$G$8,0,1)</f>
        <v>0</v>
      </c>
      <c r="AL4224" s="77">
        <f>IF(G4224&gt;Variables!$G$9,0,1)</f>
        <v>0</v>
      </c>
      <c r="AM4224" s="77">
        <f>IF(AND(K4224&gt;Variables!$G$10,K4224&lt;Variables!$G$11),0,1)</f>
        <v>1</v>
      </c>
      <c r="AN4224" s="77">
        <f>IF(H4224&lt;Variables!$G$13,1,0)</f>
        <v>1</v>
      </c>
      <c r="AO4224" s="77">
        <f>IF(R4224&lt;Variables!$G$12,0,1)</f>
        <v>1</v>
      </c>
      <c r="AP4224" s="78">
        <f t="shared" si="135"/>
        <v>0</v>
      </c>
      <c r="AQ4224" s="77">
        <f>IF(V4224&lt;Variables!$G$15,1,0)</f>
        <v>1</v>
      </c>
      <c r="AR4224" s="77">
        <v>1</v>
      </c>
      <c r="AS4224" s="77">
        <v>0</v>
      </c>
      <c r="AT4224" s="77">
        <v>0</v>
      </c>
      <c r="AU4224" s="77">
        <v>0</v>
      </c>
      <c r="BA4224" s="77">
        <v>2</v>
      </c>
    </row>
    <row r="4225" spans="3:53" x14ac:dyDescent="0.25">
      <c r="C4225" s="77" t="s">
        <v>487</v>
      </c>
      <c r="D4225" s="77" t="s">
        <v>451</v>
      </c>
      <c r="E4225" s="77">
        <v>23.72</v>
      </c>
      <c r="F4225" s="77">
        <v>9.64</v>
      </c>
      <c r="G4225" s="77">
        <v>7.67</v>
      </c>
      <c r="H4225" s="77">
        <v>12530</v>
      </c>
      <c r="I4225" s="77">
        <v>15.226000000000001</v>
      </c>
      <c r="J4225" s="77" t="s">
        <v>74</v>
      </c>
      <c r="K4225" s="77">
        <v>62.35</v>
      </c>
      <c r="L4225" s="77">
        <v>23.465033333333331</v>
      </c>
      <c r="M4225" s="77">
        <v>0.44733227170640838</v>
      </c>
      <c r="N4225" s="77">
        <v>23.47179375</v>
      </c>
      <c r="O4225" s="77">
        <v>0.41840112880167279</v>
      </c>
      <c r="P4225" s="77">
        <v>693251</v>
      </c>
      <c r="Q4225" s="77">
        <v>1175000</v>
      </c>
      <c r="R4225" s="77">
        <v>0.59</v>
      </c>
      <c r="S4225" s="77">
        <v>26.177</v>
      </c>
      <c r="T4225" s="77">
        <v>6.7</v>
      </c>
      <c r="U4225" s="77">
        <v>14.777200000000001</v>
      </c>
      <c r="V4225" s="77">
        <v>2.4673604502671358</v>
      </c>
      <c r="AC4225" s="77">
        <v>23.7</v>
      </c>
      <c r="AD4225" s="77">
        <v>23.22</v>
      </c>
      <c r="AH4225" s="77">
        <f>IF(AND(M4225&lt;Variables!$G$6,M4225&gt;Variables!$G$5),0,1)</f>
        <v>1</v>
      </c>
      <c r="AI4225" s="77">
        <f t="shared" si="134"/>
        <v>1</v>
      </c>
      <c r="AJ4225" s="77">
        <f>IF(I4225&gt;Variables!$G$7,0,1)</f>
        <v>1</v>
      </c>
      <c r="AK4225" s="77">
        <f>IF(F4225&gt;Variables!$G$8,0,1)</f>
        <v>0</v>
      </c>
      <c r="AL4225" s="77">
        <f>IF(G4225&gt;Variables!$G$9,0,1)</f>
        <v>1</v>
      </c>
      <c r="AM4225" s="77">
        <f>IF(AND(K4225&gt;Variables!$G$10,K4225&lt;Variables!$G$11),0,1)</f>
        <v>0</v>
      </c>
      <c r="AN4225" s="77">
        <f>IF(H4225&lt;Variables!$G$13,1,0)</f>
        <v>0</v>
      </c>
      <c r="AO4225" s="77">
        <f>IF(R4225&lt;Variables!$G$12,0,1)</f>
        <v>0</v>
      </c>
      <c r="AP4225" s="78">
        <f t="shared" si="135"/>
        <v>0</v>
      </c>
      <c r="AQ4225" s="77">
        <f>IF(V4225&lt;Variables!$G$15,1,0)</f>
        <v>1</v>
      </c>
      <c r="AR4225" s="77">
        <v>0</v>
      </c>
      <c r="AS4225" s="77">
        <v>0</v>
      </c>
      <c r="AT4225" s="77">
        <v>0</v>
      </c>
      <c r="AU4225" s="77">
        <v>1</v>
      </c>
      <c r="BA4225" s="77">
        <v>-1.25</v>
      </c>
    </row>
    <row r="4226" spans="3:53" x14ac:dyDescent="0.25">
      <c r="C4226" s="77" t="s">
        <v>487</v>
      </c>
      <c r="D4226" s="77" t="s">
        <v>489</v>
      </c>
      <c r="E4226" s="77">
        <v>27.73</v>
      </c>
      <c r="F4226" s="77">
        <v>7.8</v>
      </c>
      <c r="G4226" s="77">
        <v>6.82</v>
      </c>
      <c r="H4226" s="77">
        <v>3040</v>
      </c>
      <c r="I4226" s="77">
        <v>6.4039999999999999</v>
      </c>
      <c r="J4226" s="77" t="s">
        <v>74</v>
      </c>
      <c r="K4226" s="77">
        <v>58.41</v>
      </c>
      <c r="L4226" s="77">
        <v>27.560784999999999</v>
      </c>
      <c r="M4226" s="77">
        <v>0.25113580763392562</v>
      </c>
      <c r="N4226" s="77">
        <v>27.571126</v>
      </c>
      <c r="O4226" s="77">
        <v>0.2135349858398814</v>
      </c>
      <c r="P4226" s="77">
        <v>999113</v>
      </c>
      <c r="Q4226" s="77">
        <v>1247000</v>
      </c>
      <c r="R4226" s="77">
        <v>0.8</v>
      </c>
      <c r="S4226" s="77">
        <v>26.177</v>
      </c>
      <c r="T4226" s="77">
        <v>6.7</v>
      </c>
      <c r="U4226" s="77">
        <v>14.777200000000001</v>
      </c>
      <c r="V4226" s="77">
        <v>2.4414984624148399</v>
      </c>
      <c r="AC4226" s="77">
        <v>27.88</v>
      </c>
      <c r="AD4226" s="77">
        <v>27.055</v>
      </c>
      <c r="AH4226" s="77">
        <f>IF(AND(M4226&lt;Variables!$G$6,M4226&gt;Variables!$G$5),0,1)</f>
        <v>1</v>
      </c>
      <c r="AI4226" s="77">
        <f t="shared" si="134"/>
        <v>1</v>
      </c>
      <c r="AJ4226" s="77">
        <f>IF(I4226&gt;Variables!$G$7,0,1)</f>
        <v>1</v>
      </c>
      <c r="AK4226" s="77">
        <f>IF(F4226&gt;Variables!$G$8,0,1)</f>
        <v>1</v>
      </c>
      <c r="AL4226" s="77">
        <f>IF(G4226&gt;Variables!$G$9,0,1)</f>
        <v>1</v>
      </c>
      <c r="AM4226" s="77">
        <f>IF(AND(K4226&gt;Variables!$G$10,K4226&lt;Variables!$G$11),0,1)</f>
        <v>1</v>
      </c>
      <c r="AN4226" s="77">
        <f>IF(H4226&lt;Variables!$G$13,1,0)</f>
        <v>0</v>
      </c>
      <c r="AO4226" s="77">
        <f>IF(R4226&lt;Variables!$G$12,0,1)</f>
        <v>0</v>
      </c>
      <c r="AP4226" s="78">
        <f t="shared" si="135"/>
        <v>0</v>
      </c>
      <c r="AQ4226" s="77">
        <f>IF(V4226&lt;Variables!$G$15,1,0)</f>
        <v>1</v>
      </c>
      <c r="AR4226" s="77">
        <v>0</v>
      </c>
      <c r="AS4226" s="77">
        <v>0</v>
      </c>
      <c r="AT4226" s="77">
        <v>0</v>
      </c>
      <c r="AU4226" s="77">
        <v>1</v>
      </c>
      <c r="BA4226" s="77">
        <v>-0.68</v>
      </c>
    </row>
    <row r="4227" spans="3:53" x14ac:dyDescent="0.25">
      <c r="C4227" s="77" t="s">
        <v>487</v>
      </c>
      <c r="D4227" s="77" t="s">
        <v>519</v>
      </c>
      <c r="E4227" s="77">
        <v>15.99</v>
      </c>
      <c r="F4227" s="77">
        <v>7.61</v>
      </c>
      <c r="G4227" s="77">
        <v>5.18</v>
      </c>
      <c r="H4227" s="77">
        <v>3840</v>
      </c>
      <c r="I4227" s="77">
        <v>768.404</v>
      </c>
      <c r="J4227" s="77" t="s">
        <v>74</v>
      </c>
      <c r="K4227" s="77">
        <v>51.8</v>
      </c>
      <c r="L4227" s="77">
        <v>15.9261</v>
      </c>
      <c r="M4227" s="77">
        <v>-6.9069012501553357E-3</v>
      </c>
      <c r="N4227" s="77">
        <v>15.931497999999999</v>
      </c>
      <c r="O4227" s="77">
        <v>-4.0787124977180469E-2</v>
      </c>
      <c r="P4227" s="77">
        <v>1539000</v>
      </c>
      <c r="Q4227" s="77">
        <v>5058000</v>
      </c>
      <c r="R4227" s="77">
        <v>0.3</v>
      </c>
      <c r="S4227" s="77">
        <v>26.177</v>
      </c>
      <c r="T4227" s="77">
        <v>6.7</v>
      </c>
      <c r="U4227" s="77">
        <v>14.777200000000001</v>
      </c>
      <c r="V4227" s="77">
        <v>2.3858634842679631</v>
      </c>
      <c r="AC4227" s="77">
        <v>16.256599999999999</v>
      </c>
      <c r="AD4227" s="77">
        <v>15.72</v>
      </c>
      <c r="AH4227" s="77">
        <f>IF(AND(M4227&lt;Variables!$G$6,M4227&gt;Variables!$G$5),0,1)</f>
        <v>1</v>
      </c>
      <c r="AI4227" s="77">
        <f t="shared" si="134"/>
        <v>1</v>
      </c>
      <c r="AJ4227" s="77">
        <f>IF(I4227&gt;Variables!$G$7,0,1)</f>
        <v>0</v>
      </c>
      <c r="AK4227" s="77">
        <f>IF(F4227&gt;Variables!$G$8,0,1)</f>
        <v>1</v>
      </c>
      <c r="AL4227" s="77">
        <f>IF(G4227&gt;Variables!$G$9,0,1)</f>
        <v>1</v>
      </c>
      <c r="AM4227" s="77">
        <f>IF(AND(K4227&gt;Variables!$G$10,K4227&lt;Variables!$G$11),0,1)</f>
        <v>1</v>
      </c>
      <c r="AN4227" s="77">
        <f>IF(H4227&lt;Variables!$G$13,1,0)</f>
        <v>0</v>
      </c>
      <c r="AO4227" s="77">
        <f>IF(R4227&lt;Variables!$G$12,0,1)</f>
        <v>0</v>
      </c>
      <c r="AP4227" s="78">
        <f t="shared" si="135"/>
        <v>0</v>
      </c>
      <c r="AQ4227" s="77">
        <f>IF(V4227&lt;Variables!$G$15,1,0)</f>
        <v>1</v>
      </c>
      <c r="AR4227" s="77">
        <v>1</v>
      </c>
      <c r="AS4227" s="77">
        <v>0</v>
      </c>
      <c r="AT4227" s="77">
        <v>0</v>
      </c>
      <c r="AU4227" s="77">
        <v>0</v>
      </c>
      <c r="BA4227" s="77">
        <v>1.34</v>
      </c>
    </row>
    <row r="4228" spans="3:53" x14ac:dyDescent="0.25">
      <c r="C4228" s="77" t="s">
        <v>487</v>
      </c>
      <c r="D4228" s="77" t="s">
        <v>493</v>
      </c>
      <c r="E4228" s="77">
        <v>24.85</v>
      </c>
      <c r="F4228" s="77">
        <v>7.19</v>
      </c>
      <c r="G4228" s="77">
        <v>4.4400000000000004</v>
      </c>
      <c r="H4228" s="77">
        <v>2730</v>
      </c>
      <c r="I4228" s="77">
        <v>197.02600000000001</v>
      </c>
      <c r="J4228" s="77" t="s">
        <v>74</v>
      </c>
      <c r="K4228" s="77">
        <v>43.73</v>
      </c>
      <c r="L4228" s="77">
        <v>24.760842105263158</v>
      </c>
      <c r="M4228" s="77">
        <v>-0.2053326984882739</v>
      </c>
      <c r="N4228" s="77">
        <v>24.871318367346941</v>
      </c>
      <c r="O4228" s="77">
        <v>-0.6486120476779198</v>
      </c>
      <c r="P4228" s="77">
        <v>1733000</v>
      </c>
      <c r="Q4228" s="77">
        <v>3584000</v>
      </c>
      <c r="R4228" s="77">
        <v>0.48</v>
      </c>
      <c r="S4228" s="77">
        <v>26.177</v>
      </c>
      <c r="T4228" s="77">
        <v>6.7</v>
      </c>
      <c r="U4228" s="77">
        <v>14.777200000000001</v>
      </c>
      <c r="V4228" s="77">
        <v>2.3036633349363171</v>
      </c>
      <c r="AC4228" s="77">
        <v>25.19</v>
      </c>
      <c r="AD4228" s="77">
        <v>24.18</v>
      </c>
      <c r="AH4228" s="77">
        <f>IF(AND(M4228&lt;Variables!$G$6,M4228&gt;Variables!$G$5),0,1)</f>
        <v>1</v>
      </c>
      <c r="AI4228" s="77">
        <f t="shared" si="134"/>
        <v>1</v>
      </c>
      <c r="AJ4228" s="77">
        <f>IF(I4228&gt;Variables!$G$7,0,1)</f>
        <v>0</v>
      </c>
      <c r="AK4228" s="77">
        <f>IF(F4228&gt;Variables!$G$8,0,1)</f>
        <v>1</v>
      </c>
      <c r="AL4228" s="77">
        <f>IF(G4228&gt;Variables!$G$9,0,1)</f>
        <v>1</v>
      </c>
      <c r="AM4228" s="77">
        <f>IF(AND(K4228&gt;Variables!$G$10,K4228&lt;Variables!$G$11),0,1)</f>
        <v>1</v>
      </c>
      <c r="AN4228" s="77">
        <f>IF(H4228&lt;Variables!$G$13,1,0)</f>
        <v>0</v>
      </c>
      <c r="AO4228" s="77">
        <f>IF(R4228&lt;Variables!$G$12,0,1)</f>
        <v>0</v>
      </c>
      <c r="AP4228" s="78">
        <f t="shared" si="135"/>
        <v>0</v>
      </c>
      <c r="AQ4228" s="77">
        <f>IF(V4228&lt;Variables!$G$15,1,0)</f>
        <v>1</v>
      </c>
      <c r="AR4228" s="77">
        <v>0</v>
      </c>
      <c r="AS4228" s="77">
        <v>1</v>
      </c>
      <c r="AT4228" s="77">
        <v>0</v>
      </c>
      <c r="AU4228" s="77">
        <v>0</v>
      </c>
      <c r="BA4228" s="77">
        <v>0.92</v>
      </c>
    </row>
    <row r="4229" spans="3:53" x14ac:dyDescent="0.25">
      <c r="C4229" s="77" t="s">
        <v>487</v>
      </c>
      <c r="D4229" s="77" t="s">
        <v>491</v>
      </c>
      <c r="E4229" s="77">
        <v>13.96</v>
      </c>
      <c r="F4229" s="77">
        <v>6.49</v>
      </c>
      <c r="G4229" s="77">
        <v>-0.64</v>
      </c>
      <c r="H4229" s="77">
        <v>12130</v>
      </c>
      <c r="I4229" s="77">
        <v>92.814999999999998</v>
      </c>
      <c r="J4229" s="77" t="s">
        <v>74</v>
      </c>
      <c r="K4229" s="77">
        <v>42.33</v>
      </c>
      <c r="L4229" s="77">
        <v>13.95166666666667</v>
      </c>
      <c r="M4229" s="77">
        <v>-0.22697407717118351</v>
      </c>
      <c r="N4229" s="77">
        <v>13.957666666666659</v>
      </c>
      <c r="O4229" s="77">
        <v>-0.2698636352780891</v>
      </c>
      <c r="P4229" s="77">
        <v>57363</v>
      </c>
      <c r="Q4229" s="77">
        <v>162862</v>
      </c>
      <c r="R4229" s="77">
        <v>0.35</v>
      </c>
      <c r="S4229" s="77">
        <v>26.177</v>
      </c>
      <c r="T4229" s="77">
        <v>6.7</v>
      </c>
      <c r="U4229" s="77">
        <v>14.777200000000001</v>
      </c>
      <c r="V4229" s="77">
        <v>2.2884124323019952</v>
      </c>
      <c r="AC4229" s="77">
        <v>13.99</v>
      </c>
      <c r="AD4229" s="77">
        <v>13.86</v>
      </c>
      <c r="AH4229" s="77">
        <f>IF(AND(M4229&lt;Variables!$G$6,M4229&gt;Variables!$G$5),0,1)</f>
        <v>1</v>
      </c>
      <c r="AI4229" s="77">
        <f t="shared" si="134"/>
        <v>1</v>
      </c>
      <c r="AJ4229" s="77">
        <f>IF(I4229&gt;Variables!$G$7,0,1)</f>
        <v>0</v>
      </c>
      <c r="AK4229" s="77">
        <f>IF(F4229&gt;Variables!$G$8,0,1)</f>
        <v>1</v>
      </c>
      <c r="AL4229" s="77">
        <f>IF(G4229&gt;Variables!$G$9,0,1)</f>
        <v>1</v>
      </c>
      <c r="AM4229" s="77">
        <f>IF(AND(K4229&gt;Variables!$G$10,K4229&lt;Variables!$G$11),0,1)</f>
        <v>1</v>
      </c>
      <c r="AN4229" s="77">
        <f>IF(H4229&lt;Variables!$G$13,1,0)</f>
        <v>0</v>
      </c>
      <c r="AO4229" s="77">
        <f>IF(R4229&lt;Variables!$G$12,0,1)</f>
        <v>0</v>
      </c>
      <c r="AP4229" s="78">
        <f t="shared" si="135"/>
        <v>0</v>
      </c>
      <c r="AQ4229" s="77">
        <f>IF(V4229&lt;Variables!$G$15,1,0)</f>
        <v>1</v>
      </c>
      <c r="AR4229" s="77">
        <v>0</v>
      </c>
      <c r="AS4229" s="77">
        <v>0</v>
      </c>
      <c r="AT4229" s="77">
        <v>0</v>
      </c>
      <c r="AU4229" s="77">
        <v>0</v>
      </c>
      <c r="BA4229" s="77">
        <v>0</v>
      </c>
    </row>
    <row r="4230" spans="3:53" x14ac:dyDescent="0.25">
      <c r="C4230" s="77" t="s">
        <v>487</v>
      </c>
      <c r="D4230" s="77" t="s">
        <v>505</v>
      </c>
      <c r="E4230" s="77">
        <v>31.73</v>
      </c>
      <c r="F4230" s="77">
        <v>6.39</v>
      </c>
      <c r="G4230" s="77">
        <v>5.89</v>
      </c>
      <c r="H4230" s="77">
        <v>4960</v>
      </c>
      <c r="I4230" s="77">
        <v>-15.763999999999999</v>
      </c>
      <c r="J4230" s="77" t="s">
        <v>74</v>
      </c>
      <c r="K4230" s="77">
        <v>58.87</v>
      </c>
      <c r="L4230" s="77">
        <v>31.579977777777781</v>
      </c>
      <c r="M4230" s="77">
        <v>0.22172980207570189</v>
      </c>
      <c r="N4230" s="77">
        <v>31.51091489361702</v>
      </c>
      <c r="O4230" s="77">
        <v>0.44138707762862261</v>
      </c>
      <c r="P4230" s="77">
        <v>505743</v>
      </c>
      <c r="Q4230" s="77">
        <v>1561000</v>
      </c>
      <c r="R4230" s="77">
        <v>0.32</v>
      </c>
      <c r="S4230" s="77">
        <v>26.177</v>
      </c>
      <c r="T4230" s="77">
        <v>6.7</v>
      </c>
      <c r="U4230" s="77">
        <v>14.777200000000001</v>
      </c>
      <c r="V4230" s="77">
        <v>2.4474482703673708</v>
      </c>
      <c r="AC4230" s="77">
        <v>32</v>
      </c>
      <c r="AD4230" s="77">
        <v>31.31</v>
      </c>
      <c r="AH4230" s="77">
        <f>IF(AND(M4230&lt;Variables!$G$6,M4230&gt;Variables!$G$5),0,1)</f>
        <v>1</v>
      </c>
      <c r="AI4230" s="77">
        <f t="shared" si="134"/>
        <v>0</v>
      </c>
      <c r="AJ4230" s="77">
        <f>IF(I4230&gt;Variables!$G$7,0,1)</f>
        <v>1</v>
      </c>
      <c r="AK4230" s="77">
        <f>IF(F4230&gt;Variables!$G$8,0,1)</f>
        <v>1</v>
      </c>
      <c r="AL4230" s="77">
        <f>IF(G4230&gt;Variables!$G$9,0,1)</f>
        <v>1</v>
      </c>
      <c r="AM4230" s="77">
        <f>IF(AND(K4230&gt;Variables!$G$10,K4230&lt;Variables!$G$11),0,1)</f>
        <v>1</v>
      </c>
      <c r="AN4230" s="77">
        <f>IF(H4230&lt;Variables!$G$13,1,0)</f>
        <v>0</v>
      </c>
      <c r="AO4230" s="77">
        <f>IF(R4230&lt;Variables!$G$12,0,1)</f>
        <v>0</v>
      </c>
      <c r="AP4230" s="78">
        <f t="shared" si="135"/>
        <v>0</v>
      </c>
      <c r="AQ4230" s="77">
        <f>IF(V4230&lt;Variables!$G$15,1,0)</f>
        <v>1</v>
      </c>
      <c r="AR4230" s="77">
        <v>0</v>
      </c>
      <c r="AS4230" s="77">
        <v>1</v>
      </c>
      <c r="AT4230" s="77">
        <v>0</v>
      </c>
      <c r="AU4230" s="77">
        <v>0</v>
      </c>
      <c r="BA4230" s="77">
        <v>-0.14000000000000001</v>
      </c>
    </row>
    <row r="4231" spans="3:53" x14ac:dyDescent="0.25">
      <c r="C4231" s="77" t="s">
        <v>487</v>
      </c>
      <c r="D4231" s="77" t="s">
        <v>530</v>
      </c>
      <c r="E4231" s="77">
        <v>52.61</v>
      </c>
      <c r="F4231" s="77">
        <v>9.27</v>
      </c>
      <c r="G4231" s="77">
        <v>0.28999999999999998</v>
      </c>
      <c r="H4231" s="77">
        <v>-99999</v>
      </c>
      <c r="I4231" s="77">
        <v>52.503999999999998</v>
      </c>
      <c r="J4231" s="77" t="s">
        <v>75</v>
      </c>
      <c r="K4231" s="77">
        <v>-99999</v>
      </c>
      <c r="L4231" s="77">
        <v>-99999</v>
      </c>
      <c r="M4231" s="77">
        <v>-99999</v>
      </c>
      <c r="N4231" s="77">
        <v>-99999</v>
      </c>
      <c r="O4231" s="77">
        <v>-99999</v>
      </c>
      <c r="P4231" s="77">
        <v>15311</v>
      </c>
      <c r="Q4231" s="77">
        <v>1670</v>
      </c>
      <c r="R4231" s="77">
        <v>9.17</v>
      </c>
      <c r="S4231" s="77">
        <v>26.177</v>
      </c>
      <c r="T4231" s="77">
        <v>6.7</v>
      </c>
      <c r="U4231" s="77">
        <v>14.777200000000001</v>
      </c>
      <c r="V4231" s="77">
        <v>-99999</v>
      </c>
      <c r="AC4231" s="77">
        <v>52.45</v>
      </c>
      <c r="AD4231" s="77">
        <v>52.45</v>
      </c>
      <c r="AH4231" s="77">
        <f>IF(AND(M4231&lt;Variables!$G$6,M4231&gt;Variables!$G$5),0,1)</f>
        <v>1</v>
      </c>
      <c r="AI4231" s="77">
        <f t="shared" si="134"/>
        <v>1</v>
      </c>
      <c r="AJ4231" s="77">
        <f>IF(I4231&gt;Variables!$G$7,0,1)</f>
        <v>0</v>
      </c>
      <c r="AK4231" s="77">
        <f>IF(F4231&gt;Variables!$G$8,0,1)</f>
        <v>0</v>
      </c>
      <c r="AL4231" s="77">
        <f>IF(G4231&gt;Variables!$G$9,0,1)</f>
        <v>1</v>
      </c>
      <c r="AM4231" s="77">
        <f>IF(AND(K4231&gt;Variables!$G$10,K4231&lt;Variables!$G$11),0,1)</f>
        <v>1</v>
      </c>
      <c r="AN4231" s="77">
        <f>IF(H4231&lt;Variables!$G$13,1,0)</f>
        <v>1</v>
      </c>
      <c r="AO4231" s="77">
        <f>IF(R4231&lt;Variables!$G$12,0,1)</f>
        <v>1</v>
      </c>
      <c r="AP4231" s="78">
        <f t="shared" si="135"/>
        <v>1</v>
      </c>
      <c r="AQ4231" s="77">
        <f>IF(V4231&lt;Variables!$G$15,1,0)</f>
        <v>1</v>
      </c>
      <c r="AR4231" s="77">
        <v>0</v>
      </c>
      <c r="AS4231" s="77">
        <v>0</v>
      </c>
      <c r="AT4231" s="77">
        <v>0</v>
      </c>
      <c r="AU4231" s="77">
        <v>0</v>
      </c>
      <c r="BA4231" s="77">
        <v>0</v>
      </c>
    </row>
    <row r="4232" spans="3:53" x14ac:dyDescent="0.25">
      <c r="C4232" s="77" t="s">
        <v>487</v>
      </c>
      <c r="D4232" s="77" t="s">
        <v>508</v>
      </c>
      <c r="E4232" s="77">
        <v>0.06</v>
      </c>
      <c r="F4232" s="77">
        <v>6.85</v>
      </c>
      <c r="G4232" s="77">
        <v>6.11</v>
      </c>
      <c r="H4232" s="77">
        <v>-99999</v>
      </c>
      <c r="I4232" s="77">
        <v>-68.572000000000003</v>
      </c>
      <c r="J4232" s="77" t="s">
        <v>75</v>
      </c>
      <c r="K4232" s="77">
        <v>-99999</v>
      </c>
      <c r="L4232" s="77">
        <v>5.7577777777777783E-2</v>
      </c>
      <c r="M4232" s="77">
        <v>-0.48243921265920808</v>
      </c>
      <c r="N4232" s="77">
        <v>5.7637999999999988E-2</v>
      </c>
      <c r="O4232" s="77">
        <v>-0.58641868211941972</v>
      </c>
      <c r="P4232" s="77">
        <v>5145000</v>
      </c>
      <c r="Q4232" s="77">
        <v>3533000</v>
      </c>
      <c r="R4232" s="77">
        <v>1.46</v>
      </c>
      <c r="S4232" s="77">
        <v>26.177</v>
      </c>
      <c r="T4232" s="77">
        <v>6.7</v>
      </c>
      <c r="U4232" s="77">
        <v>14.777200000000001</v>
      </c>
      <c r="V4232" s="77">
        <v>-99999</v>
      </c>
      <c r="AC4232" s="77">
        <v>5.7500000000000002E-2</v>
      </c>
      <c r="AD4232" s="77">
        <v>5.3999999999999999E-2</v>
      </c>
      <c r="AH4232" s="77">
        <f>IF(AND(M4232&lt;Variables!$G$6,M4232&gt;Variables!$G$5),0,1)</f>
        <v>1</v>
      </c>
      <c r="AI4232" s="77">
        <f t="shared" si="134"/>
        <v>1</v>
      </c>
      <c r="AJ4232" s="77">
        <f>IF(I4232&gt;Variables!$G$7,0,1)</f>
        <v>1</v>
      </c>
      <c r="AK4232" s="77">
        <f>IF(F4232&gt;Variables!$G$8,0,1)</f>
        <v>1</v>
      </c>
      <c r="AL4232" s="77">
        <f>IF(G4232&gt;Variables!$G$9,0,1)</f>
        <v>1</v>
      </c>
      <c r="AM4232" s="77">
        <f>IF(AND(K4232&gt;Variables!$G$10,K4232&lt;Variables!$G$11),0,1)</f>
        <v>1</v>
      </c>
      <c r="AN4232" s="77">
        <f>IF(H4232&lt;Variables!$G$13,1,0)</f>
        <v>1</v>
      </c>
      <c r="AO4232" s="77">
        <f>IF(R4232&lt;Variables!$G$12,0,1)</f>
        <v>0</v>
      </c>
      <c r="AP4232" s="78">
        <f t="shared" si="135"/>
        <v>1</v>
      </c>
      <c r="AQ4232" s="77">
        <f>IF(V4232&lt;Variables!$G$15,1,0)</f>
        <v>1</v>
      </c>
      <c r="AR4232" s="77">
        <v>0</v>
      </c>
      <c r="AS4232" s="77">
        <v>0</v>
      </c>
      <c r="AT4232" s="77">
        <v>1</v>
      </c>
      <c r="AU4232" s="77">
        <v>0</v>
      </c>
      <c r="BA4232" s="77">
        <v>-2.25</v>
      </c>
    </row>
    <row r="4233" spans="3:53" x14ac:dyDescent="0.25">
      <c r="C4233" s="77" t="s">
        <v>487</v>
      </c>
      <c r="D4233" s="77" t="s">
        <v>512</v>
      </c>
      <c r="E4233" s="77">
        <v>31.41</v>
      </c>
      <c r="F4233" s="77">
        <v>16.399999999999999</v>
      </c>
      <c r="G4233" s="77">
        <v>9.69</v>
      </c>
      <c r="H4233" s="77">
        <v>1140</v>
      </c>
      <c r="I4233" s="77">
        <v>1562.52</v>
      </c>
      <c r="J4233" s="77" t="s">
        <v>75</v>
      </c>
      <c r="K4233" s="77">
        <v>45.96</v>
      </c>
      <c r="L4233" s="77">
        <v>31.784645000000001</v>
      </c>
      <c r="M4233" s="77">
        <v>-0.89554248600228548</v>
      </c>
      <c r="N4233" s="77">
        <v>31.84318775510204</v>
      </c>
      <c r="O4233" s="77">
        <v>-1.0777430882278829</v>
      </c>
      <c r="P4233" s="77">
        <v>388730</v>
      </c>
      <c r="Q4233" s="77">
        <v>282830</v>
      </c>
      <c r="R4233" s="77">
        <v>1.37</v>
      </c>
      <c r="S4233" s="77">
        <v>26.177</v>
      </c>
      <c r="T4233" s="77">
        <v>6.7</v>
      </c>
      <c r="U4233" s="77">
        <v>14.777200000000001</v>
      </c>
      <c r="V4233" s="77">
        <v>2.3379809447697779</v>
      </c>
      <c r="AC4233" s="77">
        <v>31.5</v>
      </c>
      <c r="AD4233" s="77">
        <v>28.9</v>
      </c>
      <c r="AH4233" s="77">
        <f>IF(AND(M4233&lt;Variables!$G$6,M4233&gt;Variables!$G$5),0,1)</f>
        <v>1</v>
      </c>
      <c r="AI4233" s="77">
        <f t="shared" si="134"/>
        <v>1</v>
      </c>
      <c r="AJ4233" s="77">
        <f>IF(I4233&gt;Variables!$G$7,0,1)</f>
        <v>0</v>
      </c>
      <c r="AK4233" s="77">
        <f>IF(F4233&gt;Variables!$G$8,0,1)</f>
        <v>0</v>
      </c>
      <c r="AL4233" s="77">
        <f>IF(G4233&gt;Variables!$G$9,0,1)</f>
        <v>1</v>
      </c>
      <c r="AM4233" s="77">
        <f>IF(AND(K4233&gt;Variables!$G$10,K4233&lt;Variables!$G$11),0,1)</f>
        <v>1</v>
      </c>
      <c r="AN4233" s="77">
        <f>IF(H4233&lt;Variables!$G$13,1,0)</f>
        <v>1</v>
      </c>
      <c r="AO4233" s="77">
        <f>IF(R4233&lt;Variables!$G$12,0,1)</f>
        <v>0</v>
      </c>
      <c r="AP4233" s="78">
        <f t="shared" si="135"/>
        <v>1</v>
      </c>
      <c r="AQ4233" s="77">
        <f>IF(V4233&lt;Variables!$G$15,1,0)</f>
        <v>1</v>
      </c>
      <c r="AR4233" s="77">
        <v>0</v>
      </c>
      <c r="AS4233" s="77">
        <v>0</v>
      </c>
      <c r="AT4233" s="77">
        <v>1</v>
      </c>
      <c r="AU4233" s="77">
        <v>0</v>
      </c>
      <c r="BA4233" s="77">
        <v>-2.35</v>
      </c>
    </row>
    <row r="4234" spans="3:53" x14ac:dyDescent="0.25">
      <c r="C4234" s="77" t="s">
        <v>487</v>
      </c>
      <c r="D4234" s="77" t="s">
        <v>540</v>
      </c>
      <c r="E4234" s="77">
        <v>14.15</v>
      </c>
      <c r="F4234" s="77">
        <v>6.5</v>
      </c>
      <c r="G4234" s="77">
        <v>5.58</v>
      </c>
      <c r="H4234" s="77">
        <v>2350</v>
      </c>
      <c r="I4234" s="77">
        <v>2.4E-2</v>
      </c>
      <c r="J4234" s="77" t="s">
        <v>75</v>
      </c>
      <c r="K4234" s="77">
        <v>73.03</v>
      </c>
      <c r="L4234" s="77">
        <v>14.02556</v>
      </c>
      <c r="M4234" s="77">
        <v>0.56639449690421029</v>
      </c>
      <c r="N4234" s="77">
        <v>13.905472</v>
      </c>
      <c r="O4234" s="77">
        <v>1.434888366248906</v>
      </c>
      <c r="P4234" s="77">
        <v>1720000</v>
      </c>
      <c r="Q4234" s="77">
        <v>4329000</v>
      </c>
      <c r="R4234" s="77">
        <v>0.4</v>
      </c>
      <c r="S4234" s="77">
        <v>26.177</v>
      </c>
      <c r="T4234" s="77">
        <v>6.7</v>
      </c>
      <c r="U4234" s="77">
        <v>14.777200000000001</v>
      </c>
      <c r="V4234" s="77">
        <v>2.553193282598913</v>
      </c>
      <c r="AC4234" s="77">
        <v>14.39</v>
      </c>
      <c r="AD4234" s="77">
        <v>14.09</v>
      </c>
      <c r="AH4234" s="77">
        <f>IF(AND(M4234&lt;Variables!$G$6,M4234&gt;Variables!$G$5),0,1)</f>
        <v>1</v>
      </c>
      <c r="AI4234" s="77">
        <f t="shared" si="134"/>
        <v>0</v>
      </c>
      <c r="AJ4234" s="77">
        <f>IF(I4234&gt;Variables!$G$7,0,1)</f>
        <v>1</v>
      </c>
      <c r="AK4234" s="77">
        <f>IF(F4234&gt;Variables!$G$8,0,1)</f>
        <v>1</v>
      </c>
      <c r="AL4234" s="77">
        <f>IF(G4234&gt;Variables!$G$9,0,1)</f>
        <v>1</v>
      </c>
      <c r="AM4234" s="77">
        <f>IF(AND(K4234&gt;Variables!$G$10,K4234&lt;Variables!$G$11),0,1)</f>
        <v>1</v>
      </c>
      <c r="AN4234" s="77">
        <f>IF(H4234&lt;Variables!$G$13,1,0)</f>
        <v>0</v>
      </c>
      <c r="AO4234" s="77">
        <f>IF(R4234&lt;Variables!$G$12,0,1)</f>
        <v>0</v>
      </c>
      <c r="AP4234" s="78">
        <f t="shared" si="135"/>
        <v>1</v>
      </c>
      <c r="AQ4234" s="77">
        <f>IF(V4234&lt;Variables!$G$15,1,0)</f>
        <v>1</v>
      </c>
      <c r="AR4234" s="77">
        <v>1</v>
      </c>
      <c r="AS4234" s="77">
        <v>0</v>
      </c>
      <c r="AT4234" s="77">
        <v>0</v>
      </c>
      <c r="AU4234" s="77">
        <v>0</v>
      </c>
      <c r="BA4234" s="77">
        <v>1.4</v>
      </c>
    </row>
    <row r="4235" spans="3:53" x14ac:dyDescent="0.25">
      <c r="C4235" s="77" t="s">
        <v>487</v>
      </c>
      <c r="D4235" s="77" t="s">
        <v>497</v>
      </c>
      <c r="E4235" s="77">
        <v>5.62</v>
      </c>
      <c r="F4235" s="77">
        <v>33.82</v>
      </c>
      <c r="G4235" s="77">
        <v>28.71</v>
      </c>
      <c r="H4235" s="77">
        <v>41.09</v>
      </c>
      <c r="I4235" s="77">
        <v>-12.935</v>
      </c>
      <c r="J4235" s="77" t="s">
        <v>74</v>
      </c>
      <c r="K4235" s="77">
        <v>68.98</v>
      </c>
      <c r="L4235" s="77">
        <v>5.3461599999999994</v>
      </c>
      <c r="M4235" s="77">
        <v>2.316428988283187</v>
      </c>
      <c r="N4235" s="77">
        <v>5.2390448979591842</v>
      </c>
      <c r="O4235" s="77">
        <v>4.4083436301678152</v>
      </c>
      <c r="P4235" s="77">
        <v>3170000</v>
      </c>
      <c r="Q4235" s="77">
        <v>49940</v>
      </c>
      <c r="R4235" s="77">
        <v>63.48</v>
      </c>
      <c r="S4235" s="77">
        <v>26.177</v>
      </c>
      <c r="T4235" s="77">
        <v>6.7</v>
      </c>
      <c r="U4235" s="77">
        <v>14.777200000000001</v>
      </c>
      <c r="V4235" s="77">
        <v>2.3764323517979249</v>
      </c>
      <c r="AC4235" s="77">
        <v>5.73</v>
      </c>
      <c r="AD4235" s="77">
        <v>4.8099999999999996</v>
      </c>
      <c r="AH4235" s="77">
        <f>IF(AND(M4235&lt;Variables!$G$6,M4235&gt;Variables!$G$5),0,1)</f>
        <v>1</v>
      </c>
      <c r="AI4235" s="77">
        <f t="shared" si="134"/>
        <v>0</v>
      </c>
      <c r="AJ4235" s="77">
        <f>IF(I4235&gt;Variables!$G$7,0,1)</f>
        <v>1</v>
      </c>
      <c r="AK4235" s="77">
        <f>IF(F4235&gt;Variables!$G$8,0,1)</f>
        <v>0</v>
      </c>
      <c r="AL4235" s="77">
        <f>IF(G4235&gt;Variables!$G$9,0,1)</f>
        <v>0</v>
      </c>
      <c r="AM4235" s="77">
        <f>IF(AND(K4235&gt;Variables!$G$10,K4235&lt;Variables!$G$11),0,1)</f>
        <v>0</v>
      </c>
      <c r="AN4235" s="77">
        <f>IF(H4235&lt;Variables!$G$13,1,0)</f>
        <v>1</v>
      </c>
      <c r="AO4235" s="77">
        <f>IF(R4235&lt;Variables!$G$12,0,1)</f>
        <v>1</v>
      </c>
      <c r="AP4235" s="78">
        <f t="shared" si="135"/>
        <v>0</v>
      </c>
      <c r="AQ4235" s="77">
        <f>IF(V4235&lt;Variables!$G$15,1,0)</f>
        <v>1</v>
      </c>
      <c r="AR4235" s="77">
        <v>0</v>
      </c>
      <c r="AS4235" s="77">
        <v>0</v>
      </c>
      <c r="AT4235" s="77">
        <v>1</v>
      </c>
      <c r="AU4235" s="77">
        <v>0</v>
      </c>
      <c r="BA4235" s="77">
        <v>-2.25</v>
      </c>
    </row>
    <row r="4236" spans="3:53" x14ac:dyDescent="0.25">
      <c r="C4236" s="77" t="s">
        <v>547</v>
      </c>
      <c r="D4236" s="77" t="s">
        <v>549</v>
      </c>
      <c r="E4236" s="77">
        <v>13.59</v>
      </c>
      <c r="F4236" s="77">
        <v>8.35</v>
      </c>
      <c r="G4236" s="77">
        <v>6.88</v>
      </c>
      <c r="H4236" s="77">
        <v>2290</v>
      </c>
      <c r="I4236" s="77">
        <v>98.2</v>
      </c>
      <c r="J4236" s="77" t="s">
        <v>74</v>
      </c>
      <c r="K4236" s="77">
        <v>68.489999999999995</v>
      </c>
      <c r="L4236" s="77">
        <v>13.36125</v>
      </c>
      <c r="M4236" s="77">
        <v>1.1881373374497239</v>
      </c>
      <c r="N4236" s="77">
        <v>13.278319354838709</v>
      </c>
      <c r="O4236" s="77">
        <v>1.8201147201149659</v>
      </c>
      <c r="P4236" s="77">
        <v>1433000</v>
      </c>
      <c r="Q4236" s="77">
        <v>1522000</v>
      </c>
      <c r="R4236" s="77">
        <v>0.94</v>
      </c>
      <c r="S4236" s="77">
        <v>20.486000000000001</v>
      </c>
      <c r="T4236" s="77">
        <v>6.6590000000000007</v>
      </c>
      <c r="U4236" s="77">
        <v>12.637600000000001</v>
      </c>
      <c r="V4236" s="77">
        <v>2.464219340967349</v>
      </c>
      <c r="AC4236" s="77">
        <v>13.59</v>
      </c>
      <c r="AD4236" s="77">
        <v>13.178800000000001</v>
      </c>
      <c r="AH4236" s="77">
        <f>IF(AND(M4236&lt;Variables!$G$6,M4236&gt;Variables!$G$5),0,1)</f>
        <v>1</v>
      </c>
      <c r="AI4236" s="77">
        <f t="shared" si="134"/>
        <v>0</v>
      </c>
      <c r="AJ4236" s="77">
        <f>IF(I4236&gt;Variables!$G$7,0,1)</f>
        <v>0</v>
      </c>
      <c r="AK4236" s="77">
        <f>IF(F4236&gt;Variables!$G$8,0,1)</f>
        <v>1</v>
      </c>
      <c r="AL4236" s="77">
        <f>IF(G4236&gt;Variables!$G$9,0,1)</f>
        <v>1</v>
      </c>
      <c r="AM4236" s="77">
        <f>IF(AND(K4236&gt;Variables!$G$10,K4236&lt;Variables!$G$11),0,1)</f>
        <v>0</v>
      </c>
      <c r="AN4236" s="77">
        <f>IF(H4236&lt;Variables!$G$13,1,0)</f>
        <v>0</v>
      </c>
      <c r="AO4236" s="77">
        <f>IF(R4236&lt;Variables!$G$12,0,1)</f>
        <v>0</v>
      </c>
      <c r="AP4236" s="78">
        <f t="shared" si="135"/>
        <v>0</v>
      </c>
      <c r="AQ4236" s="77">
        <f>IF(V4236&lt;Variables!$G$15,1,0)</f>
        <v>1</v>
      </c>
      <c r="AR4236" s="77">
        <v>0</v>
      </c>
      <c r="AS4236" s="77">
        <v>0</v>
      </c>
      <c r="AT4236" s="77">
        <v>1</v>
      </c>
      <c r="AU4236" s="77">
        <v>0</v>
      </c>
      <c r="BA4236" s="77">
        <v>-2.25</v>
      </c>
    </row>
    <row r="4237" spans="3:53" x14ac:dyDescent="0.25">
      <c r="C4237" s="77" t="s">
        <v>547</v>
      </c>
      <c r="D4237" s="77" t="s">
        <v>524</v>
      </c>
      <c r="E4237" s="77">
        <v>8.09</v>
      </c>
      <c r="F4237" s="77">
        <v>11.02</v>
      </c>
      <c r="G4237" s="77">
        <v>-7.25</v>
      </c>
      <c r="H4237" s="77">
        <v>260.04000000000002</v>
      </c>
      <c r="I4237" s="77">
        <v>-6.6879999999999997</v>
      </c>
      <c r="J4237" s="77" t="s">
        <v>75</v>
      </c>
      <c r="K4237" s="77">
        <v>41.8</v>
      </c>
      <c r="L4237" s="77">
        <v>8.3802500000000002</v>
      </c>
      <c r="M4237" s="77">
        <v>-3.821485039229136</v>
      </c>
      <c r="N4237" s="77">
        <v>8.4203032258064514</v>
      </c>
      <c r="O4237" s="77">
        <v>-4.2789816013062048</v>
      </c>
      <c r="P4237" s="77">
        <v>23730000</v>
      </c>
      <c r="Q4237" s="77">
        <v>24060000</v>
      </c>
      <c r="R4237" s="77">
        <v>0.99</v>
      </c>
      <c r="S4237" s="77">
        <v>20.486000000000001</v>
      </c>
      <c r="T4237" s="77">
        <v>6.6590000000000007</v>
      </c>
      <c r="U4237" s="77">
        <v>12.637600000000001</v>
      </c>
      <c r="V4237" s="77">
        <v>2.2909077309149488</v>
      </c>
      <c r="AC4237" s="77">
        <v>8.4</v>
      </c>
      <c r="AD4237" s="77">
        <v>7.72</v>
      </c>
      <c r="AH4237" s="77">
        <f>IF(AND(M4237&lt;Variables!$G$6,M4237&gt;Variables!$G$5),0,1)</f>
        <v>0</v>
      </c>
      <c r="AI4237" s="77">
        <f t="shared" si="134"/>
        <v>1</v>
      </c>
      <c r="AJ4237" s="77">
        <f>IF(I4237&gt;Variables!$G$7,0,1)</f>
        <v>1</v>
      </c>
      <c r="AK4237" s="77">
        <f>IF(F4237&gt;Variables!$G$8,0,1)</f>
        <v>0</v>
      </c>
      <c r="AL4237" s="77">
        <f>IF(G4237&gt;Variables!$G$9,0,1)</f>
        <v>1</v>
      </c>
      <c r="AM4237" s="77">
        <f>IF(AND(K4237&gt;Variables!$G$10,K4237&lt;Variables!$G$11),0,1)</f>
        <v>1</v>
      </c>
      <c r="AN4237" s="77">
        <f>IF(H4237&lt;Variables!$G$13,1,0)</f>
        <v>1</v>
      </c>
      <c r="AO4237" s="77">
        <f>IF(R4237&lt;Variables!$G$12,0,1)</f>
        <v>0</v>
      </c>
      <c r="AP4237" s="78">
        <f t="shared" si="135"/>
        <v>1</v>
      </c>
      <c r="AQ4237" s="77">
        <f>IF(V4237&lt;Variables!$G$15,1,0)</f>
        <v>1</v>
      </c>
      <c r="AR4237" s="77">
        <v>1</v>
      </c>
      <c r="AS4237" s="77">
        <v>0</v>
      </c>
      <c r="AT4237" s="77">
        <v>0</v>
      </c>
      <c r="AU4237" s="77">
        <v>0</v>
      </c>
      <c r="BA4237" s="77">
        <v>2</v>
      </c>
    </row>
    <row r="4238" spans="3:53" x14ac:dyDescent="0.25">
      <c r="C4238" s="77" t="s">
        <v>547</v>
      </c>
      <c r="D4238" s="77" t="s">
        <v>550</v>
      </c>
      <c r="E4238" s="77">
        <v>3.13</v>
      </c>
      <c r="F4238" s="77">
        <v>12.19</v>
      </c>
      <c r="G4238" s="77">
        <v>-4.29</v>
      </c>
      <c r="H4238" s="77">
        <v>144.61000000000001</v>
      </c>
      <c r="I4238" s="77">
        <v>-2.5999999999999999E-2</v>
      </c>
      <c r="J4238" s="77" t="s">
        <v>75</v>
      </c>
      <c r="K4238" s="77">
        <v>46.6</v>
      </c>
      <c r="L4238" s="77">
        <v>3.161010000000001</v>
      </c>
      <c r="M4238" s="77">
        <v>-1.29737014435261</v>
      </c>
      <c r="N4238" s="77">
        <v>3.1983193548387101</v>
      </c>
      <c r="O4238" s="77">
        <v>-2.4487659345281241</v>
      </c>
      <c r="P4238" s="77">
        <v>557240</v>
      </c>
      <c r="Q4238" s="77">
        <v>239120</v>
      </c>
      <c r="R4238" s="77">
        <v>2.33</v>
      </c>
      <c r="S4238" s="77">
        <v>20.486000000000001</v>
      </c>
      <c r="T4238" s="77">
        <v>6.6590000000000007</v>
      </c>
      <c r="U4238" s="77">
        <v>12.637600000000001</v>
      </c>
      <c r="V4238" s="77">
        <v>2.3527684868317409</v>
      </c>
      <c r="AC4238" s="77">
        <v>3.39</v>
      </c>
      <c r="AD4238" s="77">
        <v>3.02</v>
      </c>
      <c r="AH4238" s="77">
        <f>IF(AND(M4238&lt;Variables!$G$6,M4238&gt;Variables!$G$5),0,1)</f>
        <v>0</v>
      </c>
      <c r="AI4238" s="77">
        <f t="shared" si="134"/>
        <v>1</v>
      </c>
      <c r="AJ4238" s="77">
        <f>IF(I4238&gt;Variables!$G$7,0,1)</f>
        <v>1</v>
      </c>
      <c r="AK4238" s="77">
        <f>IF(F4238&gt;Variables!$G$8,0,1)</f>
        <v>0</v>
      </c>
      <c r="AL4238" s="77">
        <f>IF(G4238&gt;Variables!$G$9,0,1)</f>
        <v>1</v>
      </c>
      <c r="AM4238" s="77">
        <f>IF(AND(K4238&gt;Variables!$G$10,K4238&lt;Variables!$G$11),0,1)</f>
        <v>1</v>
      </c>
      <c r="AN4238" s="77">
        <f>IF(H4238&lt;Variables!$G$13,1,0)</f>
        <v>1</v>
      </c>
      <c r="AO4238" s="77">
        <f>IF(R4238&lt;Variables!$G$12,0,1)</f>
        <v>1</v>
      </c>
      <c r="AP4238" s="78">
        <f t="shared" si="135"/>
        <v>1</v>
      </c>
      <c r="AQ4238" s="77">
        <f>IF(V4238&lt;Variables!$G$15,1,0)</f>
        <v>1</v>
      </c>
      <c r="AR4238" s="77">
        <v>1</v>
      </c>
      <c r="AS4238" s="77">
        <v>0</v>
      </c>
      <c r="AT4238" s="77">
        <v>0</v>
      </c>
      <c r="AU4238" s="77">
        <v>0</v>
      </c>
      <c r="BA4238" s="77">
        <v>2</v>
      </c>
    </row>
    <row r="4239" spans="3:53" x14ac:dyDescent="0.25">
      <c r="C4239" s="77" t="s">
        <v>547</v>
      </c>
      <c r="D4239" s="77" t="s">
        <v>551</v>
      </c>
      <c r="E4239" s="77">
        <v>2.83</v>
      </c>
      <c r="F4239" s="77">
        <v>63.75</v>
      </c>
      <c r="G4239" s="77">
        <v>-7.21</v>
      </c>
      <c r="H4239" s="77">
        <v>18.25</v>
      </c>
      <c r="I4239" s="77">
        <v>-7.1999999999999995E-2</v>
      </c>
      <c r="J4239" s="77" t="s">
        <v>75</v>
      </c>
      <c r="K4239" s="77">
        <v>45.95</v>
      </c>
      <c r="L4239" s="77">
        <v>2.9981200000000001</v>
      </c>
      <c r="M4239" s="77">
        <v>-6.8416207490026926</v>
      </c>
      <c r="N4239" s="77">
        <v>3.056932258064518</v>
      </c>
      <c r="O4239" s="77">
        <v>-8.6338929287109831</v>
      </c>
      <c r="P4239" s="77">
        <v>84450000</v>
      </c>
      <c r="Q4239" s="77">
        <v>925560</v>
      </c>
      <c r="R4239" s="77">
        <v>91.24</v>
      </c>
      <c r="S4239" s="77">
        <v>20.486000000000001</v>
      </c>
      <c r="T4239" s="77">
        <v>6.6590000000000007</v>
      </c>
      <c r="U4239" s="77">
        <v>12.637600000000001</v>
      </c>
      <c r="V4239" s="77">
        <v>2.422901806545434</v>
      </c>
      <c r="AC4239" s="77">
        <v>3.81</v>
      </c>
      <c r="AD4239" s="77">
        <v>2.56</v>
      </c>
      <c r="AH4239" s="77">
        <f>IF(AND(M4239&lt;Variables!$G$6,M4239&gt;Variables!$G$5),0,1)</f>
        <v>0</v>
      </c>
      <c r="AI4239" s="77">
        <f t="shared" si="134"/>
        <v>1</v>
      </c>
      <c r="AJ4239" s="77">
        <f>IF(I4239&gt;Variables!$G$7,0,1)</f>
        <v>1</v>
      </c>
      <c r="AK4239" s="77">
        <f>IF(F4239&gt;Variables!$G$8,0,1)</f>
        <v>0</v>
      </c>
      <c r="AL4239" s="77">
        <f>IF(G4239&gt;Variables!$G$9,0,1)</f>
        <v>1</v>
      </c>
      <c r="AM4239" s="77">
        <f>IF(AND(K4239&gt;Variables!$G$10,K4239&lt;Variables!$G$11),0,1)</f>
        <v>1</v>
      </c>
      <c r="AN4239" s="77">
        <f>IF(H4239&lt;Variables!$G$13,1,0)</f>
        <v>1</v>
      </c>
      <c r="AO4239" s="77">
        <f>IF(R4239&lt;Variables!$G$12,0,1)</f>
        <v>1</v>
      </c>
      <c r="AP4239" s="78">
        <f t="shared" si="135"/>
        <v>1</v>
      </c>
      <c r="AQ4239" s="77">
        <f>IF(V4239&lt;Variables!$G$15,1,0)</f>
        <v>1</v>
      </c>
      <c r="AR4239" s="77">
        <v>1</v>
      </c>
      <c r="AS4239" s="77">
        <v>0</v>
      </c>
      <c r="AT4239" s="77">
        <v>0</v>
      </c>
      <c r="AU4239" s="77">
        <v>0</v>
      </c>
      <c r="BA4239" s="77">
        <v>2</v>
      </c>
    </row>
    <row r="4240" spans="3:53" x14ac:dyDescent="0.25">
      <c r="C4240" s="77" t="s">
        <v>547</v>
      </c>
      <c r="D4240" s="77" t="s">
        <v>552</v>
      </c>
      <c r="E4240" s="77">
        <v>72.27</v>
      </c>
      <c r="F4240" s="77">
        <v>10.09</v>
      </c>
      <c r="G4240" s="77">
        <v>9.7200000000000006</v>
      </c>
      <c r="H4240" s="77">
        <v>31750</v>
      </c>
      <c r="I4240" s="77">
        <v>-11.237</v>
      </c>
      <c r="J4240" s="77" t="s">
        <v>75</v>
      </c>
      <c r="K4240" s="77">
        <v>74.62</v>
      </c>
      <c r="L4240" s="77">
        <v>71.275285000000011</v>
      </c>
      <c r="M4240" s="77">
        <v>1.9497852586629369</v>
      </c>
      <c r="N4240" s="77">
        <v>70.513377419354839</v>
      </c>
      <c r="O4240" s="77">
        <v>3.051367923917625</v>
      </c>
      <c r="P4240" s="77">
        <v>4235000</v>
      </c>
      <c r="Q4240" s="77">
        <v>9511000</v>
      </c>
      <c r="R4240" s="77">
        <v>0.45</v>
      </c>
      <c r="S4240" s="77">
        <v>20.486000000000001</v>
      </c>
      <c r="T4240" s="77">
        <v>6.6590000000000007</v>
      </c>
      <c r="U4240" s="77">
        <v>12.637600000000001</v>
      </c>
      <c r="V4240" s="77">
        <v>2.432734059933567</v>
      </c>
      <c r="AC4240" s="77">
        <v>77.97</v>
      </c>
      <c r="AD4240" s="77">
        <v>71.52</v>
      </c>
      <c r="AH4240" s="77">
        <f>IF(AND(M4240&lt;Variables!$G$6,M4240&gt;Variables!$G$5),0,1)</f>
        <v>1</v>
      </c>
      <c r="AI4240" s="77">
        <f t="shared" si="134"/>
        <v>0</v>
      </c>
      <c r="AJ4240" s="77">
        <f>IF(I4240&gt;Variables!$G$7,0,1)</f>
        <v>1</v>
      </c>
      <c r="AK4240" s="77">
        <f>IF(F4240&gt;Variables!$G$8,0,1)</f>
        <v>0</v>
      </c>
      <c r="AL4240" s="77">
        <f>IF(G4240&gt;Variables!$G$9,0,1)</f>
        <v>1</v>
      </c>
      <c r="AM4240" s="77">
        <f>IF(AND(K4240&gt;Variables!$G$10,K4240&lt;Variables!$G$11),0,1)</f>
        <v>1</v>
      </c>
      <c r="AN4240" s="77">
        <f>IF(H4240&lt;Variables!$G$13,1,0)</f>
        <v>0</v>
      </c>
      <c r="AO4240" s="77">
        <f>IF(R4240&lt;Variables!$G$12,0,1)</f>
        <v>0</v>
      </c>
      <c r="AP4240" s="78">
        <f t="shared" si="135"/>
        <v>1</v>
      </c>
      <c r="AQ4240" s="77">
        <f>IF(V4240&lt;Variables!$G$15,1,0)</f>
        <v>1</v>
      </c>
      <c r="AR4240" s="77">
        <v>1</v>
      </c>
      <c r="AS4240" s="77">
        <v>0</v>
      </c>
      <c r="AT4240" s="77">
        <v>0</v>
      </c>
      <c r="AU4240" s="77">
        <v>0</v>
      </c>
      <c r="BA4240" s="77">
        <v>2</v>
      </c>
    </row>
    <row r="4241" spans="3:53" x14ac:dyDescent="0.25">
      <c r="C4241" s="77" t="s">
        <v>547</v>
      </c>
      <c r="D4241" s="77" t="s">
        <v>201</v>
      </c>
      <c r="E4241" s="77">
        <v>48.8</v>
      </c>
      <c r="F4241" s="77">
        <v>8.0500000000000007</v>
      </c>
      <c r="G4241" s="77">
        <v>5.95</v>
      </c>
      <c r="H4241" s="77">
        <v>-99999</v>
      </c>
      <c r="I4241" s="77">
        <v>14162.629000000001</v>
      </c>
      <c r="J4241" s="77" t="s">
        <v>75</v>
      </c>
      <c r="K4241" s="77">
        <v>56.83</v>
      </c>
      <c r="L4241" s="77">
        <v>48.573954999999998</v>
      </c>
      <c r="M4241" s="77">
        <v>0.40360106563281728</v>
      </c>
      <c r="N4241" s="77">
        <v>48.181906451612903</v>
      </c>
      <c r="O4241" s="77">
        <v>1.220569279419647</v>
      </c>
      <c r="P4241" s="77">
        <v>241120</v>
      </c>
      <c r="Q4241" s="77">
        <v>1980000</v>
      </c>
      <c r="R4241" s="77">
        <v>0.12</v>
      </c>
      <c r="S4241" s="77">
        <v>20.486000000000001</v>
      </c>
      <c r="T4241" s="77">
        <v>6.6590000000000007</v>
      </c>
      <c r="U4241" s="77">
        <v>12.637600000000001</v>
      </c>
      <c r="V4241" s="77">
        <v>2.419304125129897</v>
      </c>
      <c r="AC4241" s="77">
        <v>49.32</v>
      </c>
      <c r="AD4241" s="77">
        <v>45.51</v>
      </c>
      <c r="AH4241" s="77">
        <f>IF(AND(M4241&lt;Variables!$G$6,M4241&gt;Variables!$G$5),0,1)</f>
        <v>1</v>
      </c>
      <c r="AI4241" s="77">
        <f t="shared" si="134"/>
        <v>0</v>
      </c>
      <c r="AJ4241" s="77">
        <f>IF(I4241&gt;Variables!$G$7,0,1)</f>
        <v>0</v>
      </c>
      <c r="AK4241" s="77">
        <f>IF(F4241&gt;Variables!$G$8,0,1)</f>
        <v>1</v>
      </c>
      <c r="AL4241" s="77">
        <f>IF(G4241&gt;Variables!$G$9,0,1)</f>
        <v>1</v>
      </c>
      <c r="AM4241" s="77">
        <f>IF(AND(K4241&gt;Variables!$G$10,K4241&lt;Variables!$G$11),0,1)</f>
        <v>1</v>
      </c>
      <c r="AN4241" s="77">
        <f>IF(H4241&lt;Variables!$G$13,1,0)</f>
        <v>1</v>
      </c>
      <c r="AO4241" s="77">
        <f>IF(R4241&lt;Variables!$G$12,0,1)</f>
        <v>0</v>
      </c>
      <c r="AP4241" s="78">
        <f t="shared" si="135"/>
        <v>1</v>
      </c>
      <c r="AQ4241" s="77">
        <f>IF(V4241&lt;Variables!$G$15,1,0)</f>
        <v>1</v>
      </c>
      <c r="AR4241" s="77">
        <v>0</v>
      </c>
      <c r="AS4241" s="77">
        <v>0</v>
      </c>
      <c r="AT4241" s="77">
        <v>1</v>
      </c>
      <c r="AU4241" s="77">
        <v>0</v>
      </c>
      <c r="BA4241" s="77">
        <v>-0.74</v>
      </c>
    </row>
    <row r="4242" spans="3:53" x14ac:dyDescent="0.25">
      <c r="C4242" s="77" t="s">
        <v>547</v>
      </c>
      <c r="D4242" s="77" t="s">
        <v>553</v>
      </c>
      <c r="E4242" s="77">
        <v>86.03</v>
      </c>
      <c r="F4242" s="77">
        <v>7.46</v>
      </c>
      <c r="G4242" s="77">
        <v>-0.06</v>
      </c>
      <c r="H4242" s="77">
        <v>8700</v>
      </c>
      <c r="I4242" s="77">
        <v>-5.234</v>
      </c>
      <c r="J4242" s="77" t="s">
        <v>75</v>
      </c>
      <c r="K4242" s="77">
        <v>56.76</v>
      </c>
      <c r="L4242" s="77">
        <v>86.630449999999996</v>
      </c>
      <c r="M4242" s="77">
        <v>-0.33527472153266291</v>
      </c>
      <c r="N4242" s="77">
        <v>86.351741935483872</v>
      </c>
      <c r="O4242" s="77">
        <v>-1.359779805327099E-2</v>
      </c>
      <c r="P4242" s="77">
        <v>2161000</v>
      </c>
      <c r="Q4242" s="77">
        <v>2154000</v>
      </c>
      <c r="R4242" s="77">
        <v>1</v>
      </c>
      <c r="S4242" s="77">
        <v>20.486000000000001</v>
      </c>
      <c r="T4242" s="77">
        <v>6.6590000000000007</v>
      </c>
      <c r="U4242" s="77">
        <v>12.637600000000001</v>
      </c>
      <c r="V4242" s="77">
        <v>2.4522962709153648</v>
      </c>
      <c r="AC4242" s="77">
        <v>86.769900000000007</v>
      </c>
      <c r="AD4242" s="77">
        <v>84.36</v>
      </c>
      <c r="AH4242" s="77">
        <f>IF(AND(M4242&lt;Variables!$G$6,M4242&gt;Variables!$G$5),0,1)</f>
        <v>1</v>
      </c>
      <c r="AI4242" s="77">
        <f t="shared" si="134"/>
        <v>0</v>
      </c>
      <c r="AJ4242" s="77">
        <f>IF(I4242&gt;Variables!$G$7,0,1)</f>
        <v>1</v>
      </c>
      <c r="AK4242" s="77">
        <f>IF(F4242&gt;Variables!$G$8,0,1)</f>
        <v>1</v>
      </c>
      <c r="AL4242" s="77">
        <f>IF(G4242&gt;Variables!$G$9,0,1)</f>
        <v>1</v>
      </c>
      <c r="AM4242" s="77">
        <f>IF(AND(K4242&gt;Variables!$G$10,K4242&lt;Variables!$G$11),0,1)</f>
        <v>1</v>
      </c>
      <c r="AN4242" s="77">
        <f>IF(H4242&lt;Variables!$G$13,1,0)</f>
        <v>0</v>
      </c>
      <c r="AO4242" s="77">
        <f>IF(R4242&lt;Variables!$G$12,0,1)</f>
        <v>0</v>
      </c>
      <c r="AP4242" s="78">
        <f t="shared" si="135"/>
        <v>1</v>
      </c>
      <c r="AQ4242" s="77">
        <f>IF(V4242&lt;Variables!$G$15,1,0)</f>
        <v>1</v>
      </c>
      <c r="AR4242" s="77">
        <v>0</v>
      </c>
      <c r="AS4242" s="77">
        <v>1</v>
      </c>
      <c r="AT4242" s="77">
        <v>0</v>
      </c>
      <c r="AU4242" s="77">
        <v>0</v>
      </c>
      <c r="BA4242" s="77">
        <v>0.22</v>
      </c>
    </row>
    <row r="4243" spans="3:53" x14ac:dyDescent="0.25">
      <c r="C4243" s="77" t="s">
        <v>547</v>
      </c>
      <c r="D4243" s="77" t="s">
        <v>180</v>
      </c>
      <c r="E4243" s="77">
        <v>14.99</v>
      </c>
      <c r="F4243" s="77">
        <v>7.01</v>
      </c>
      <c r="G4243" s="77">
        <v>7.23</v>
      </c>
      <c r="H4243" s="77">
        <v>3450</v>
      </c>
      <c r="I4243" s="77">
        <v>-81.372</v>
      </c>
      <c r="J4243" s="77" t="s">
        <v>75</v>
      </c>
      <c r="K4243" s="77">
        <v>73.83</v>
      </c>
      <c r="L4243" s="77">
        <v>14.837875</v>
      </c>
      <c r="M4243" s="77">
        <v>1.968779222092115</v>
      </c>
      <c r="N4243" s="77">
        <v>14.68525</v>
      </c>
      <c r="O4243" s="77">
        <v>3.028549054323221</v>
      </c>
      <c r="P4243" s="77">
        <v>2220000</v>
      </c>
      <c r="Q4243" s="77">
        <v>13979000</v>
      </c>
      <c r="R4243" s="77">
        <v>0.16</v>
      </c>
      <c r="S4243" s="77">
        <v>20.486000000000001</v>
      </c>
      <c r="T4243" s="77">
        <v>6.6590000000000007</v>
      </c>
      <c r="U4243" s="77">
        <v>12.637600000000001</v>
      </c>
      <c r="V4243" s="77">
        <v>2.4271971066308349</v>
      </c>
      <c r="AC4243" s="77">
        <v>15.275</v>
      </c>
      <c r="AD4243" s="77">
        <v>14.63</v>
      </c>
      <c r="AH4243" s="77">
        <f>IF(AND(M4243&lt;Variables!$G$6,M4243&gt;Variables!$G$5),0,1)</f>
        <v>1</v>
      </c>
      <c r="AI4243" s="77">
        <f t="shared" si="134"/>
        <v>0</v>
      </c>
      <c r="AJ4243" s="77">
        <f>IF(I4243&gt;Variables!$G$7,0,1)</f>
        <v>1</v>
      </c>
      <c r="AK4243" s="77">
        <f>IF(F4243&gt;Variables!$G$8,0,1)</f>
        <v>1</v>
      </c>
      <c r="AL4243" s="77">
        <f>IF(G4243&gt;Variables!$G$9,0,1)</f>
        <v>1</v>
      </c>
      <c r="AM4243" s="77">
        <f>IF(AND(K4243&gt;Variables!$G$10,K4243&lt;Variables!$G$11),0,1)</f>
        <v>1</v>
      </c>
      <c r="AN4243" s="77">
        <f>IF(H4243&lt;Variables!$G$13,1,0)</f>
        <v>0</v>
      </c>
      <c r="AO4243" s="77">
        <f>IF(R4243&lt;Variables!$G$12,0,1)</f>
        <v>0</v>
      </c>
      <c r="AP4243" s="78">
        <f t="shared" si="135"/>
        <v>1</v>
      </c>
      <c r="AQ4243" s="77">
        <f>IF(V4243&lt;Variables!$G$15,1,0)</f>
        <v>1</v>
      </c>
      <c r="AR4243" s="77">
        <v>1</v>
      </c>
      <c r="AS4243" s="77">
        <v>0</v>
      </c>
      <c r="AT4243" s="77">
        <v>0</v>
      </c>
      <c r="AU4243" s="77">
        <v>0</v>
      </c>
      <c r="BA4243" s="77">
        <v>1.05</v>
      </c>
    </row>
    <row r="4244" spans="3:53" x14ac:dyDescent="0.25">
      <c r="C4244" s="77" t="s">
        <v>547</v>
      </c>
      <c r="D4244" s="77" t="s">
        <v>554</v>
      </c>
      <c r="E4244" s="77">
        <v>2.11</v>
      </c>
      <c r="F4244" s="77">
        <v>6.1</v>
      </c>
      <c r="G4244" s="77">
        <v>1.95</v>
      </c>
      <c r="H4244" s="77">
        <v>-99999</v>
      </c>
      <c r="I4244" s="77">
        <v>-6.0000000000000001E-3</v>
      </c>
      <c r="J4244" s="77" t="s">
        <v>75</v>
      </c>
      <c r="K4244" s="77">
        <v>48.2</v>
      </c>
      <c r="L4244" s="77">
        <v>2.132613636363637</v>
      </c>
      <c r="M4244" s="77">
        <v>-1.99818830926628</v>
      </c>
      <c r="N4244" s="77">
        <v>2.155625000000001</v>
      </c>
      <c r="O4244" s="77">
        <v>-3.044360684256338</v>
      </c>
      <c r="P4244" s="77">
        <v>31624</v>
      </c>
      <c r="Q4244" s="77">
        <v>40648</v>
      </c>
      <c r="R4244" s="77">
        <v>0.78</v>
      </c>
      <c r="S4244" s="77">
        <v>20.486000000000001</v>
      </c>
      <c r="T4244" s="77">
        <v>6.6590000000000007</v>
      </c>
      <c r="U4244" s="77">
        <v>12.637600000000001</v>
      </c>
      <c r="V4244" s="77">
        <v>2.3899175139340341</v>
      </c>
      <c r="AC4244" s="77">
        <v>2.12</v>
      </c>
      <c r="AD4244" s="77">
        <v>1.66</v>
      </c>
      <c r="AH4244" s="77">
        <f>IF(AND(M4244&lt;Variables!$G$6,M4244&gt;Variables!$G$5),0,1)</f>
        <v>0</v>
      </c>
      <c r="AI4244" s="77">
        <f t="shared" si="134"/>
        <v>1</v>
      </c>
      <c r="AJ4244" s="77">
        <f>IF(I4244&gt;Variables!$G$7,0,1)</f>
        <v>1</v>
      </c>
      <c r="AK4244" s="77">
        <f>IF(F4244&gt;Variables!$G$8,0,1)</f>
        <v>1</v>
      </c>
      <c r="AL4244" s="77">
        <f>IF(G4244&gt;Variables!$G$9,0,1)</f>
        <v>1</v>
      </c>
      <c r="AM4244" s="77">
        <f>IF(AND(K4244&gt;Variables!$G$10,K4244&lt;Variables!$G$11),0,1)</f>
        <v>1</v>
      </c>
      <c r="AN4244" s="77">
        <f>IF(H4244&lt;Variables!$G$13,1,0)</f>
        <v>1</v>
      </c>
      <c r="AO4244" s="77">
        <f>IF(R4244&lt;Variables!$G$12,0,1)</f>
        <v>0</v>
      </c>
      <c r="AP4244" s="78">
        <f t="shared" si="135"/>
        <v>1</v>
      </c>
      <c r="AQ4244" s="77">
        <f>IF(V4244&lt;Variables!$G$15,1,0)</f>
        <v>1</v>
      </c>
      <c r="AR4244" s="77">
        <v>0</v>
      </c>
      <c r="AS4244" s="77">
        <v>0</v>
      </c>
      <c r="AT4244" s="77">
        <v>1</v>
      </c>
      <c r="AU4244" s="77">
        <v>0</v>
      </c>
      <c r="BA4244" s="77">
        <v>-2.25</v>
      </c>
    </row>
    <row r="4245" spans="3:53" x14ac:dyDescent="0.25">
      <c r="C4245" s="77" t="s">
        <v>547</v>
      </c>
      <c r="D4245" s="77" t="s">
        <v>196</v>
      </c>
      <c r="E4245" s="77">
        <v>51.63</v>
      </c>
      <c r="F4245" s="77">
        <v>6.03</v>
      </c>
      <c r="G4245" s="77">
        <v>2.3199999999999998</v>
      </c>
      <c r="H4245" s="77">
        <v>2030</v>
      </c>
      <c r="I4245" s="77">
        <v>1046.681</v>
      </c>
      <c r="J4245" s="77" t="s">
        <v>75</v>
      </c>
      <c r="K4245" s="77">
        <v>53.42</v>
      </c>
      <c r="L4245" s="77">
        <v>51.38461176470588</v>
      </c>
      <c r="M4245" s="77">
        <v>-0.43711873456278799</v>
      </c>
      <c r="N4245" s="77">
        <v>51.327442857142849</v>
      </c>
      <c r="O4245" s="77">
        <v>-0.32622481819109439</v>
      </c>
      <c r="P4245" s="77">
        <v>189164</v>
      </c>
      <c r="Q4245" s="77">
        <v>441740</v>
      </c>
      <c r="R4245" s="77">
        <v>0.43</v>
      </c>
      <c r="S4245" s="77">
        <v>20.486000000000001</v>
      </c>
      <c r="T4245" s="77">
        <v>6.6590000000000007</v>
      </c>
      <c r="U4245" s="77">
        <v>12.637600000000001</v>
      </c>
      <c r="V4245" s="77">
        <v>2.4181136913551602</v>
      </c>
      <c r="AC4245" s="77">
        <v>53.73</v>
      </c>
      <c r="AD4245" s="77">
        <v>48.32</v>
      </c>
      <c r="AH4245" s="77">
        <f>IF(AND(M4245&lt;Variables!$G$6,M4245&gt;Variables!$G$5),0,1)</f>
        <v>1</v>
      </c>
      <c r="AI4245" s="77">
        <f t="shared" si="134"/>
        <v>0</v>
      </c>
      <c r="AJ4245" s="77">
        <f>IF(I4245&gt;Variables!$G$7,0,1)</f>
        <v>0</v>
      </c>
      <c r="AK4245" s="77">
        <f>IF(F4245&gt;Variables!$G$8,0,1)</f>
        <v>1</v>
      </c>
      <c r="AL4245" s="77">
        <f>IF(G4245&gt;Variables!$G$9,0,1)</f>
        <v>1</v>
      </c>
      <c r="AM4245" s="77">
        <f>IF(AND(K4245&gt;Variables!$G$10,K4245&lt;Variables!$G$11),0,1)</f>
        <v>1</v>
      </c>
      <c r="AN4245" s="77">
        <f>IF(H4245&lt;Variables!$G$13,1,0)</f>
        <v>0</v>
      </c>
      <c r="AO4245" s="77">
        <f>IF(R4245&lt;Variables!$G$12,0,1)</f>
        <v>0</v>
      </c>
      <c r="AP4245" s="78">
        <f t="shared" si="135"/>
        <v>1</v>
      </c>
      <c r="AQ4245" s="77">
        <f>IF(V4245&lt;Variables!$G$15,1,0)</f>
        <v>1</v>
      </c>
      <c r="AR4245" s="77">
        <v>1</v>
      </c>
      <c r="AS4245" s="77">
        <v>0</v>
      </c>
      <c r="AT4245" s="77">
        <v>0</v>
      </c>
      <c r="AU4245" s="77">
        <v>0</v>
      </c>
      <c r="BA4245" s="77">
        <v>2</v>
      </c>
    </row>
    <row r="4246" spans="3:53" x14ac:dyDescent="0.25">
      <c r="C4246" s="77" t="s">
        <v>547</v>
      </c>
      <c r="D4246" s="77" t="s">
        <v>555</v>
      </c>
      <c r="E4246" s="77">
        <v>24.92</v>
      </c>
      <c r="F4246" s="77">
        <v>23.4</v>
      </c>
      <c r="G4246" s="77">
        <v>21.11</v>
      </c>
      <c r="H4246" s="77">
        <v>2850</v>
      </c>
      <c r="I4246" s="77">
        <v>272.03500000000003</v>
      </c>
      <c r="J4246" s="77" t="s">
        <v>74</v>
      </c>
      <c r="K4246" s="77">
        <v>70.28</v>
      </c>
      <c r="L4246" s="77">
        <v>24.118010000000002</v>
      </c>
      <c r="M4246" s="77">
        <v>3.4471749534891098</v>
      </c>
      <c r="N4246" s="77">
        <v>23.370541935483871</v>
      </c>
      <c r="O4246" s="77">
        <v>6.7557614576276803</v>
      </c>
      <c r="P4246" s="77">
        <v>506158</v>
      </c>
      <c r="Q4246" s="77">
        <v>497157</v>
      </c>
      <c r="R4246" s="77">
        <v>1.02</v>
      </c>
      <c r="S4246" s="77">
        <v>20.486000000000001</v>
      </c>
      <c r="T4246" s="77">
        <v>6.6590000000000007</v>
      </c>
      <c r="U4246" s="77">
        <v>12.637600000000001</v>
      </c>
      <c r="V4246" s="77">
        <v>2.2855779023413629</v>
      </c>
      <c r="AC4246" s="77">
        <v>26.31</v>
      </c>
      <c r="AD4246" s="77">
        <v>21.94</v>
      </c>
      <c r="AH4246" s="77">
        <f>IF(AND(M4246&lt;Variables!$G$6,M4246&gt;Variables!$G$5),0,1)</f>
        <v>1</v>
      </c>
      <c r="AI4246" s="77">
        <f t="shared" si="134"/>
        <v>0</v>
      </c>
      <c r="AJ4246" s="77">
        <f>IF(I4246&gt;Variables!$G$7,0,1)</f>
        <v>0</v>
      </c>
      <c r="AK4246" s="77">
        <f>IF(F4246&gt;Variables!$G$8,0,1)</f>
        <v>0</v>
      </c>
      <c r="AL4246" s="77">
        <f>IF(G4246&gt;Variables!$G$9,0,1)</f>
        <v>0</v>
      </c>
      <c r="AM4246" s="77">
        <f>IF(AND(K4246&gt;Variables!$G$10,K4246&lt;Variables!$G$11),0,1)</f>
        <v>1</v>
      </c>
      <c r="AN4246" s="77">
        <f>IF(H4246&lt;Variables!$G$13,1,0)</f>
        <v>0</v>
      </c>
      <c r="AO4246" s="77">
        <f>IF(R4246&lt;Variables!$G$12,0,1)</f>
        <v>0</v>
      </c>
      <c r="AP4246" s="78">
        <f t="shared" si="135"/>
        <v>0</v>
      </c>
      <c r="AQ4246" s="77">
        <f>IF(V4246&lt;Variables!$G$15,1,0)</f>
        <v>1</v>
      </c>
      <c r="AR4246" s="77">
        <v>0</v>
      </c>
      <c r="AS4246" s="77">
        <v>0</v>
      </c>
      <c r="AT4246" s="77">
        <v>1</v>
      </c>
      <c r="AU4246" s="77">
        <v>0</v>
      </c>
      <c r="BA4246" s="77">
        <v>-2.25</v>
      </c>
    </row>
    <row r="4247" spans="3:53" x14ac:dyDescent="0.25">
      <c r="C4247" s="77" t="s">
        <v>547</v>
      </c>
      <c r="D4247" s="77" t="s">
        <v>556</v>
      </c>
      <c r="E4247" s="77">
        <v>0.7</v>
      </c>
      <c r="F4247" s="77">
        <v>21.38</v>
      </c>
      <c r="G4247" s="77">
        <v>-5.23</v>
      </c>
      <c r="H4247" s="77">
        <v>24.14</v>
      </c>
      <c r="I4247" s="77">
        <v>-27.033000000000001</v>
      </c>
      <c r="J4247" s="77" t="s">
        <v>74</v>
      </c>
      <c r="K4247" s="77">
        <v>58.47</v>
      </c>
      <c r="L4247" s="77">
        <v>0.71590250000000011</v>
      </c>
      <c r="M4247" s="77">
        <v>0.57235447564436004</v>
      </c>
      <c r="N4247" s="77">
        <v>0.71670480645161294</v>
      </c>
      <c r="O4247" s="77">
        <v>0.45976998043329043</v>
      </c>
      <c r="P4247" s="77">
        <v>11510000</v>
      </c>
      <c r="Q4247" s="77">
        <v>1370000</v>
      </c>
      <c r="R4247" s="77">
        <v>8.4</v>
      </c>
      <c r="S4247" s="77">
        <v>20.486000000000001</v>
      </c>
      <c r="T4247" s="77">
        <v>6.6590000000000007</v>
      </c>
      <c r="U4247" s="77">
        <v>12.637600000000001</v>
      </c>
      <c r="V4247" s="77">
        <v>2.4258674147568988</v>
      </c>
      <c r="AC4247" s="77">
        <v>0.72230000000000005</v>
      </c>
      <c r="AD4247" s="77">
        <v>0.64090000000000003</v>
      </c>
      <c r="AH4247" s="77">
        <f>IF(AND(M4247&lt;Variables!$G$6,M4247&gt;Variables!$G$5),0,1)</f>
        <v>1</v>
      </c>
      <c r="AI4247" s="77">
        <f t="shared" si="134"/>
        <v>1</v>
      </c>
      <c r="AJ4247" s="77">
        <f>IF(I4247&gt;Variables!$G$7,0,1)</f>
        <v>1</v>
      </c>
      <c r="AK4247" s="77">
        <f>IF(F4247&gt;Variables!$G$8,0,1)</f>
        <v>0</v>
      </c>
      <c r="AL4247" s="77">
        <f>IF(G4247&gt;Variables!$G$9,0,1)</f>
        <v>1</v>
      </c>
      <c r="AM4247" s="77">
        <f>IF(AND(K4247&gt;Variables!$G$10,K4247&lt;Variables!$G$11),0,1)</f>
        <v>1</v>
      </c>
      <c r="AN4247" s="77">
        <f>IF(H4247&lt;Variables!$G$13,1,0)</f>
        <v>1</v>
      </c>
      <c r="AO4247" s="77">
        <f>IF(R4247&lt;Variables!$G$12,0,1)</f>
        <v>1</v>
      </c>
      <c r="AP4247" s="78">
        <f t="shared" si="135"/>
        <v>0</v>
      </c>
      <c r="AQ4247" s="77">
        <f>IF(V4247&lt;Variables!$G$15,1,0)</f>
        <v>1</v>
      </c>
      <c r="AR4247" s="77">
        <v>1</v>
      </c>
      <c r="AS4247" s="77">
        <v>0</v>
      </c>
      <c r="AT4247" s="77">
        <v>0</v>
      </c>
      <c r="AU4247" s="77">
        <v>0</v>
      </c>
      <c r="BA4247" s="77">
        <v>2</v>
      </c>
    </row>
    <row r="4248" spans="3:53" x14ac:dyDescent="0.25">
      <c r="C4248" s="77" t="s">
        <v>547</v>
      </c>
      <c r="D4248" s="77" t="s">
        <v>557</v>
      </c>
      <c r="E4248" s="77">
        <v>6.24</v>
      </c>
      <c r="F4248" s="77">
        <v>18.05</v>
      </c>
      <c r="G4248" s="77">
        <v>-6.72</v>
      </c>
      <c r="H4248" s="77">
        <v>108.42</v>
      </c>
      <c r="I4248" s="77">
        <v>-9.298</v>
      </c>
      <c r="J4248" s="77" t="s">
        <v>74</v>
      </c>
      <c r="K4248" s="77">
        <v>54.28</v>
      </c>
      <c r="L4248" s="77">
        <v>6.3165950000000004</v>
      </c>
      <c r="M4248" s="77">
        <v>-0.61575896507533134</v>
      </c>
      <c r="N4248" s="77">
        <v>6.4048419354838702</v>
      </c>
      <c r="O4248" s="77">
        <v>-1.985090916599874</v>
      </c>
      <c r="P4248" s="77">
        <v>16210000</v>
      </c>
      <c r="Q4248" s="77">
        <v>114040</v>
      </c>
      <c r="R4248" s="77">
        <v>142.13999999999999</v>
      </c>
      <c r="S4248" s="77">
        <v>20.486000000000001</v>
      </c>
      <c r="T4248" s="77">
        <v>6.6590000000000007</v>
      </c>
      <c r="U4248" s="77">
        <v>12.637600000000001</v>
      </c>
      <c r="V4248" s="77">
        <v>2.4349617079860271</v>
      </c>
      <c r="AC4248" s="77">
        <v>6.28</v>
      </c>
      <c r="AD4248" s="77">
        <v>5.51</v>
      </c>
      <c r="AH4248" s="77">
        <f>IF(AND(M4248&lt;Variables!$G$6,M4248&gt;Variables!$G$5),0,1)</f>
        <v>1</v>
      </c>
      <c r="AI4248" s="77">
        <f t="shared" si="134"/>
        <v>1</v>
      </c>
      <c r="AJ4248" s="77">
        <f>IF(I4248&gt;Variables!$G$7,0,1)</f>
        <v>1</v>
      </c>
      <c r="AK4248" s="77">
        <f>IF(F4248&gt;Variables!$G$8,0,1)</f>
        <v>0</v>
      </c>
      <c r="AL4248" s="77">
        <f>IF(G4248&gt;Variables!$G$9,0,1)</f>
        <v>1</v>
      </c>
      <c r="AM4248" s="77">
        <f>IF(AND(K4248&gt;Variables!$G$10,K4248&lt;Variables!$G$11),0,1)</f>
        <v>1</v>
      </c>
      <c r="AN4248" s="77">
        <f>IF(H4248&lt;Variables!$G$13,1,0)</f>
        <v>1</v>
      </c>
      <c r="AO4248" s="77">
        <f>IF(R4248&lt;Variables!$G$12,0,1)</f>
        <v>1</v>
      </c>
      <c r="AP4248" s="78">
        <f t="shared" si="135"/>
        <v>0</v>
      </c>
      <c r="AQ4248" s="77">
        <f>IF(V4248&lt;Variables!$G$15,1,0)</f>
        <v>1</v>
      </c>
      <c r="AR4248" s="77">
        <v>0</v>
      </c>
      <c r="AS4248" s="77">
        <v>0</v>
      </c>
      <c r="AT4248" s="77">
        <v>1</v>
      </c>
      <c r="AU4248" s="77">
        <v>0</v>
      </c>
      <c r="BA4248" s="77">
        <v>-2.25</v>
      </c>
    </row>
    <row r="4249" spans="3:53" x14ac:dyDescent="0.25">
      <c r="C4249" s="77" t="s">
        <v>547</v>
      </c>
      <c r="D4249" s="77" t="s">
        <v>558</v>
      </c>
      <c r="E4249" s="77">
        <v>1.73</v>
      </c>
      <c r="F4249" s="77">
        <v>17.23</v>
      </c>
      <c r="G4249" s="77">
        <v>-1.1499999999999999</v>
      </c>
      <c r="H4249" s="77">
        <v>61.49</v>
      </c>
      <c r="I4249" s="77">
        <v>-7.7290000000000001</v>
      </c>
      <c r="J4249" s="77" t="s">
        <v>74</v>
      </c>
      <c r="K4249" s="77">
        <v>51.46</v>
      </c>
      <c r="L4249" s="77">
        <v>1.7458750000000001</v>
      </c>
      <c r="M4249" s="77">
        <v>-1.482064867186933</v>
      </c>
      <c r="N4249" s="77">
        <v>1.7508580645161289</v>
      </c>
      <c r="O4249" s="77">
        <v>-1.7624538014540281</v>
      </c>
      <c r="P4249" s="77">
        <v>13680000</v>
      </c>
      <c r="Q4249" s="77">
        <v>2460000</v>
      </c>
      <c r="R4249" s="77">
        <v>5.56</v>
      </c>
      <c r="S4249" s="77">
        <v>20.486000000000001</v>
      </c>
      <c r="T4249" s="77">
        <v>6.6590000000000007</v>
      </c>
      <c r="U4249" s="77">
        <v>12.637600000000001</v>
      </c>
      <c r="V4249" s="77">
        <v>2.4269083834180569</v>
      </c>
      <c r="AC4249" s="77">
        <v>1.74</v>
      </c>
      <c r="AD4249" s="77">
        <v>1.61</v>
      </c>
      <c r="AH4249" s="77">
        <f>IF(AND(M4249&lt;Variables!$G$6,M4249&gt;Variables!$G$5),0,1)</f>
        <v>0</v>
      </c>
      <c r="AI4249" s="77">
        <f t="shared" si="134"/>
        <v>1</v>
      </c>
      <c r="AJ4249" s="77">
        <f>IF(I4249&gt;Variables!$G$7,0,1)</f>
        <v>1</v>
      </c>
      <c r="AK4249" s="77">
        <f>IF(F4249&gt;Variables!$G$8,0,1)</f>
        <v>0</v>
      </c>
      <c r="AL4249" s="77">
        <f>IF(G4249&gt;Variables!$G$9,0,1)</f>
        <v>1</v>
      </c>
      <c r="AM4249" s="77">
        <f>IF(AND(K4249&gt;Variables!$G$10,K4249&lt;Variables!$G$11),0,1)</f>
        <v>1</v>
      </c>
      <c r="AN4249" s="77">
        <f>IF(H4249&lt;Variables!$G$13,1,0)</f>
        <v>1</v>
      </c>
      <c r="AO4249" s="77">
        <f>IF(R4249&lt;Variables!$G$12,0,1)</f>
        <v>1</v>
      </c>
      <c r="AP4249" s="78">
        <f t="shared" si="135"/>
        <v>0</v>
      </c>
      <c r="AQ4249" s="77">
        <f>IF(V4249&lt;Variables!$G$15,1,0)</f>
        <v>1</v>
      </c>
      <c r="AR4249" s="77">
        <v>0</v>
      </c>
      <c r="AS4249" s="77">
        <v>0</v>
      </c>
      <c r="AT4249" s="77">
        <v>1</v>
      </c>
      <c r="AU4249" s="77">
        <v>0</v>
      </c>
      <c r="BA4249" s="77">
        <v>-2.25</v>
      </c>
    </row>
    <row r="4250" spans="3:53" x14ac:dyDescent="0.25">
      <c r="C4250" s="77" t="s">
        <v>547</v>
      </c>
      <c r="D4250" s="77" t="s">
        <v>173</v>
      </c>
      <c r="E4250" s="77">
        <v>83.8</v>
      </c>
      <c r="F4250" s="77">
        <v>9.1</v>
      </c>
      <c r="G4250" s="77">
        <v>6.29</v>
      </c>
      <c r="H4250" s="77">
        <v>3060</v>
      </c>
      <c r="I4250" s="77">
        <v>1437.136</v>
      </c>
      <c r="J4250" s="77" t="s">
        <v>75</v>
      </c>
      <c r="K4250" s="77">
        <v>68.8</v>
      </c>
      <c r="L4250" s="77">
        <v>83.386859999999984</v>
      </c>
      <c r="M4250" s="77">
        <v>0.99181093999703429</v>
      </c>
      <c r="N4250" s="77">
        <v>82.455945161290316</v>
      </c>
      <c r="O4250" s="77">
        <v>2.131992829954203</v>
      </c>
      <c r="P4250" s="77">
        <v>752913</v>
      </c>
      <c r="Q4250" s="77">
        <v>1883000</v>
      </c>
      <c r="R4250" s="77">
        <v>0.4</v>
      </c>
      <c r="S4250" s="77">
        <v>20.486000000000001</v>
      </c>
      <c r="T4250" s="77">
        <v>6.6590000000000007</v>
      </c>
      <c r="U4250" s="77">
        <v>12.637600000000001</v>
      </c>
      <c r="V4250" s="77">
        <v>2.4821311356595022</v>
      </c>
      <c r="AC4250" s="77">
        <v>87.28</v>
      </c>
      <c r="AD4250" s="77">
        <v>80.8</v>
      </c>
      <c r="AH4250" s="77">
        <f>IF(AND(M4250&lt;Variables!$G$6,M4250&gt;Variables!$G$5),0,1)</f>
        <v>1</v>
      </c>
      <c r="AI4250" s="77">
        <f t="shared" si="134"/>
        <v>0</v>
      </c>
      <c r="AJ4250" s="77">
        <f>IF(I4250&gt;Variables!$G$7,0,1)</f>
        <v>0</v>
      </c>
      <c r="AK4250" s="77">
        <f>IF(F4250&gt;Variables!$G$8,0,1)</f>
        <v>0</v>
      </c>
      <c r="AL4250" s="77">
        <f>IF(G4250&gt;Variables!$G$9,0,1)</f>
        <v>1</v>
      </c>
      <c r="AM4250" s="77">
        <f>IF(AND(K4250&gt;Variables!$G$10,K4250&lt;Variables!$G$11),0,1)</f>
        <v>0</v>
      </c>
      <c r="AN4250" s="77">
        <f>IF(H4250&lt;Variables!$G$13,1,0)</f>
        <v>0</v>
      </c>
      <c r="AO4250" s="77">
        <f>IF(R4250&lt;Variables!$G$12,0,1)</f>
        <v>0</v>
      </c>
      <c r="AP4250" s="78">
        <f t="shared" si="135"/>
        <v>1</v>
      </c>
      <c r="AQ4250" s="77">
        <f>IF(V4250&lt;Variables!$G$15,1,0)</f>
        <v>1</v>
      </c>
      <c r="AR4250" s="77">
        <v>1</v>
      </c>
      <c r="AS4250" s="77">
        <v>0</v>
      </c>
      <c r="AT4250" s="77">
        <v>0</v>
      </c>
      <c r="AU4250" s="77">
        <v>0</v>
      </c>
      <c r="BA4250" s="77">
        <v>2</v>
      </c>
    </row>
    <row r="4251" spans="3:53" x14ac:dyDescent="0.25">
      <c r="C4251" s="77" t="s">
        <v>547</v>
      </c>
      <c r="D4251" s="77" t="s">
        <v>559</v>
      </c>
      <c r="E4251" s="77">
        <v>26.94</v>
      </c>
      <c r="F4251" s="77">
        <v>12.82</v>
      </c>
      <c r="G4251" s="77">
        <v>-2.5299999999999998</v>
      </c>
      <c r="H4251" s="77">
        <v>1710</v>
      </c>
      <c r="I4251" s="77">
        <v>-50.628</v>
      </c>
      <c r="J4251" s="77" t="s">
        <v>74</v>
      </c>
      <c r="K4251" s="77">
        <v>56.86</v>
      </c>
      <c r="L4251" s="77">
        <v>26.818515000000001</v>
      </c>
      <c r="M4251" s="77">
        <v>0.49027695977945768</v>
      </c>
      <c r="N4251" s="77">
        <v>27.085941935483881</v>
      </c>
      <c r="O4251" s="77">
        <v>-0.50189111313787227</v>
      </c>
      <c r="P4251" s="77">
        <v>638320</v>
      </c>
      <c r="Q4251" s="77">
        <v>633360</v>
      </c>
      <c r="R4251" s="77">
        <v>1.01</v>
      </c>
      <c r="S4251" s="77">
        <v>20.486000000000001</v>
      </c>
      <c r="T4251" s="77">
        <v>6.6590000000000007</v>
      </c>
      <c r="U4251" s="77">
        <v>12.637600000000001</v>
      </c>
      <c r="V4251" s="77">
        <v>2.4156091888072102</v>
      </c>
      <c r="AC4251" s="77">
        <v>27.55</v>
      </c>
      <c r="AD4251" s="77">
        <v>26.16</v>
      </c>
      <c r="AH4251" s="77">
        <f>IF(AND(M4251&lt;Variables!$G$6,M4251&gt;Variables!$G$5),0,1)</f>
        <v>1</v>
      </c>
      <c r="AI4251" s="77">
        <f t="shared" si="134"/>
        <v>1</v>
      </c>
      <c r="AJ4251" s="77">
        <f>IF(I4251&gt;Variables!$G$7,0,1)</f>
        <v>1</v>
      </c>
      <c r="AK4251" s="77">
        <f>IF(F4251&gt;Variables!$G$8,0,1)</f>
        <v>0</v>
      </c>
      <c r="AL4251" s="77">
        <f>IF(G4251&gt;Variables!$G$9,0,1)</f>
        <v>1</v>
      </c>
      <c r="AM4251" s="77">
        <f>IF(AND(K4251&gt;Variables!$G$10,K4251&lt;Variables!$G$11),0,1)</f>
        <v>1</v>
      </c>
      <c r="AN4251" s="77">
        <f>IF(H4251&lt;Variables!$G$13,1,0)</f>
        <v>0</v>
      </c>
      <c r="AO4251" s="77">
        <f>IF(R4251&lt;Variables!$G$12,0,1)</f>
        <v>0</v>
      </c>
      <c r="AP4251" s="78">
        <f t="shared" si="135"/>
        <v>0</v>
      </c>
      <c r="AQ4251" s="77">
        <f>IF(V4251&lt;Variables!$G$15,1,0)</f>
        <v>1</v>
      </c>
      <c r="AR4251" s="77">
        <v>0</v>
      </c>
      <c r="AS4251" s="77">
        <v>0</v>
      </c>
      <c r="AT4251" s="77">
        <v>1</v>
      </c>
      <c r="AU4251" s="77">
        <v>0</v>
      </c>
      <c r="BA4251" s="77">
        <v>-1.53</v>
      </c>
    </row>
    <row r="4252" spans="3:53" x14ac:dyDescent="0.25">
      <c r="C4252" s="77" t="s">
        <v>547</v>
      </c>
      <c r="D4252" s="77" t="s">
        <v>560</v>
      </c>
      <c r="E4252" s="77">
        <v>24.95</v>
      </c>
      <c r="F4252" s="77">
        <v>11.51</v>
      </c>
      <c r="G4252" s="77">
        <v>1.38</v>
      </c>
      <c r="H4252" s="77">
        <v>7540</v>
      </c>
      <c r="I4252" s="77">
        <v>1.871</v>
      </c>
      <c r="J4252" s="77" t="s">
        <v>74</v>
      </c>
      <c r="K4252" s="77">
        <v>58.27</v>
      </c>
      <c r="L4252" s="77">
        <v>24.994254999999999</v>
      </c>
      <c r="M4252" s="77">
        <v>-0.37710665911026531</v>
      </c>
      <c r="N4252" s="77">
        <v>24.808083870967739</v>
      </c>
      <c r="O4252" s="77">
        <v>0.37050878056657732</v>
      </c>
      <c r="P4252" s="77">
        <v>5537000</v>
      </c>
      <c r="Q4252" s="77">
        <v>5291000</v>
      </c>
      <c r="R4252" s="77">
        <v>1.05</v>
      </c>
      <c r="S4252" s="77">
        <v>20.486000000000001</v>
      </c>
      <c r="T4252" s="77">
        <v>6.6590000000000007</v>
      </c>
      <c r="U4252" s="77">
        <v>12.637600000000001</v>
      </c>
      <c r="V4252" s="77">
        <v>2.471488698077458</v>
      </c>
      <c r="AC4252" s="77">
        <v>25.02</v>
      </c>
      <c r="AD4252" s="77">
        <v>23.53</v>
      </c>
      <c r="AH4252" s="77">
        <f>IF(AND(M4252&lt;Variables!$G$6,M4252&gt;Variables!$G$5),0,1)</f>
        <v>1</v>
      </c>
      <c r="AI4252" s="77">
        <f t="shared" si="134"/>
        <v>0</v>
      </c>
      <c r="AJ4252" s="77">
        <f>IF(I4252&gt;Variables!$G$7,0,1)</f>
        <v>1</v>
      </c>
      <c r="AK4252" s="77">
        <f>IF(F4252&gt;Variables!$G$8,0,1)</f>
        <v>0</v>
      </c>
      <c r="AL4252" s="77">
        <f>IF(G4252&gt;Variables!$G$9,0,1)</f>
        <v>1</v>
      </c>
      <c r="AM4252" s="77">
        <f>IF(AND(K4252&gt;Variables!$G$10,K4252&lt;Variables!$G$11),0,1)</f>
        <v>1</v>
      </c>
      <c r="AN4252" s="77">
        <f>IF(H4252&lt;Variables!$G$13,1,0)</f>
        <v>0</v>
      </c>
      <c r="AO4252" s="77">
        <f>IF(R4252&lt;Variables!$G$12,0,1)</f>
        <v>0</v>
      </c>
      <c r="AP4252" s="78">
        <f t="shared" si="135"/>
        <v>0</v>
      </c>
      <c r="AQ4252" s="77">
        <f>IF(V4252&lt;Variables!$G$15,1,0)</f>
        <v>1</v>
      </c>
      <c r="AR4252" s="77">
        <v>0</v>
      </c>
      <c r="AS4252" s="77">
        <v>0</v>
      </c>
      <c r="AT4252" s="77">
        <v>1</v>
      </c>
      <c r="AU4252" s="77">
        <v>0</v>
      </c>
      <c r="BA4252" s="77">
        <v>-2.25</v>
      </c>
    </row>
    <row r="4253" spans="3:53" x14ac:dyDescent="0.25">
      <c r="C4253" s="77" t="s">
        <v>547</v>
      </c>
      <c r="D4253" s="77" t="s">
        <v>561</v>
      </c>
      <c r="E4253" s="77">
        <v>236.73</v>
      </c>
      <c r="F4253" s="77">
        <v>8.51</v>
      </c>
      <c r="G4253" s="77">
        <v>0.46</v>
      </c>
      <c r="H4253" s="77">
        <v>211690</v>
      </c>
      <c r="I4253" s="77">
        <v>119.91200000000001</v>
      </c>
      <c r="J4253" s="77" t="s">
        <v>74</v>
      </c>
      <c r="K4253" s="77">
        <v>60.23</v>
      </c>
      <c r="L4253" s="77">
        <v>236.70943</v>
      </c>
      <c r="M4253" s="77">
        <v>-0.30152157436229998</v>
      </c>
      <c r="N4253" s="77">
        <v>236.50947096774189</v>
      </c>
      <c r="O4253" s="77">
        <v>-0.2172306105289214</v>
      </c>
      <c r="P4253" s="77">
        <v>3793000</v>
      </c>
      <c r="Q4253" s="77">
        <v>3327000</v>
      </c>
      <c r="R4253" s="77">
        <v>1.1399999999999999</v>
      </c>
      <c r="S4253" s="77">
        <v>20.486000000000001</v>
      </c>
      <c r="T4253" s="77">
        <v>6.6590000000000007</v>
      </c>
      <c r="U4253" s="77">
        <v>12.637600000000001</v>
      </c>
      <c r="V4253" s="77">
        <v>2.4897305866915578</v>
      </c>
      <c r="AC4253" s="77">
        <v>238.55549999999999</v>
      </c>
      <c r="AD4253" s="77">
        <v>230.42</v>
      </c>
      <c r="AH4253" s="77">
        <f>IF(AND(M4253&lt;Variables!$G$6,M4253&gt;Variables!$G$5),0,1)</f>
        <v>1</v>
      </c>
      <c r="AI4253" s="77">
        <f t="shared" si="134"/>
        <v>0</v>
      </c>
      <c r="AJ4253" s="77">
        <f>IF(I4253&gt;Variables!$G$7,0,1)</f>
        <v>0</v>
      </c>
      <c r="AK4253" s="77">
        <f>IF(F4253&gt;Variables!$G$8,0,1)</f>
        <v>1</v>
      </c>
      <c r="AL4253" s="77">
        <f>IF(G4253&gt;Variables!$G$9,0,1)</f>
        <v>1</v>
      </c>
      <c r="AM4253" s="77">
        <f>IF(AND(K4253&gt;Variables!$G$10,K4253&lt;Variables!$G$11),0,1)</f>
        <v>1</v>
      </c>
      <c r="AN4253" s="77">
        <f>IF(H4253&lt;Variables!$G$13,1,0)</f>
        <v>0</v>
      </c>
      <c r="AO4253" s="77">
        <f>IF(R4253&lt;Variables!$G$12,0,1)</f>
        <v>0</v>
      </c>
      <c r="AP4253" s="78">
        <f t="shared" si="135"/>
        <v>0</v>
      </c>
      <c r="AQ4253" s="77">
        <f>IF(V4253&lt;Variables!$G$15,1,0)</f>
        <v>1</v>
      </c>
      <c r="AR4253" s="77">
        <v>0</v>
      </c>
      <c r="AS4253" s="77">
        <v>0</v>
      </c>
      <c r="AT4253" s="77">
        <v>1</v>
      </c>
      <c r="AU4253" s="77">
        <v>0</v>
      </c>
      <c r="BA4253" s="77">
        <v>-1.1599999999999999</v>
      </c>
    </row>
    <row r="4254" spans="3:53" x14ac:dyDescent="0.25">
      <c r="C4254" s="77" t="s">
        <v>547</v>
      </c>
      <c r="D4254" s="77" t="s">
        <v>562</v>
      </c>
      <c r="E4254" s="77">
        <v>42.82</v>
      </c>
      <c r="F4254" s="77">
        <v>8.44</v>
      </c>
      <c r="G4254" s="77">
        <v>7.94</v>
      </c>
      <c r="H4254" s="77">
        <v>2400</v>
      </c>
      <c r="I4254" s="77">
        <v>31.315000000000001</v>
      </c>
      <c r="J4254" s="77" t="s">
        <v>74</v>
      </c>
      <c r="K4254" s="77">
        <v>71.989999999999995</v>
      </c>
      <c r="L4254" s="77">
        <v>41.54913157894736</v>
      </c>
      <c r="M4254" s="77">
        <v>1.446163609727751</v>
      </c>
      <c r="N4254" s="77">
        <v>41.116455172413801</v>
      </c>
      <c r="O4254" s="77">
        <v>2.5137012012641411</v>
      </c>
      <c r="P4254" s="77">
        <v>137192</v>
      </c>
      <c r="Q4254" s="77">
        <v>665245</v>
      </c>
      <c r="R4254" s="77">
        <v>0.21</v>
      </c>
      <c r="S4254" s="77">
        <v>20.486000000000001</v>
      </c>
      <c r="T4254" s="77">
        <v>6.6590000000000007</v>
      </c>
      <c r="U4254" s="77">
        <v>12.637600000000001</v>
      </c>
      <c r="V4254" s="77">
        <v>2.4653744602444649</v>
      </c>
      <c r="AC4254" s="77">
        <v>44.28</v>
      </c>
      <c r="AD4254" s="77">
        <v>42.15</v>
      </c>
      <c r="AH4254" s="77">
        <f>IF(AND(M4254&lt;Variables!$G$6,M4254&gt;Variables!$G$5),0,1)</f>
        <v>1</v>
      </c>
      <c r="AI4254" s="77">
        <f t="shared" si="134"/>
        <v>0</v>
      </c>
      <c r="AJ4254" s="77">
        <f>IF(I4254&gt;Variables!$G$7,0,1)</f>
        <v>1</v>
      </c>
      <c r="AK4254" s="77">
        <f>IF(F4254&gt;Variables!$G$8,0,1)</f>
        <v>1</v>
      </c>
      <c r="AL4254" s="77">
        <f>IF(G4254&gt;Variables!$G$9,0,1)</f>
        <v>1</v>
      </c>
      <c r="AM4254" s="77">
        <f>IF(AND(K4254&gt;Variables!$G$10,K4254&lt;Variables!$G$11),0,1)</f>
        <v>1</v>
      </c>
      <c r="AN4254" s="77">
        <f>IF(H4254&lt;Variables!$G$13,1,0)</f>
        <v>0</v>
      </c>
      <c r="AO4254" s="77">
        <f>IF(R4254&lt;Variables!$G$12,0,1)</f>
        <v>0</v>
      </c>
      <c r="AP4254" s="78">
        <f t="shared" si="135"/>
        <v>0</v>
      </c>
      <c r="AQ4254" s="77">
        <f>IF(V4254&lt;Variables!$G$15,1,0)</f>
        <v>1</v>
      </c>
      <c r="AR4254" s="77">
        <v>1</v>
      </c>
      <c r="AS4254" s="77">
        <v>0</v>
      </c>
      <c r="AT4254" s="77">
        <v>0</v>
      </c>
      <c r="AU4254" s="77">
        <v>0</v>
      </c>
      <c r="BA4254" s="77">
        <v>2</v>
      </c>
    </row>
    <row r="4255" spans="3:53" x14ac:dyDescent="0.25">
      <c r="C4255" s="77" t="s">
        <v>547</v>
      </c>
      <c r="D4255" s="77" t="s">
        <v>563</v>
      </c>
      <c r="E4255" s="77">
        <v>42.05</v>
      </c>
      <c r="F4255" s="77">
        <v>7.43</v>
      </c>
      <c r="G4255" s="77">
        <v>7.2</v>
      </c>
      <c r="H4255" s="77">
        <v>4360</v>
      </c>
      <c r="I4255" s="77">
        <v>-46.567999999999998</v>
      </c>
      <c r="J4255" s="77" t="s">
        <v>74</v>
      </c>
      <c r="K4255" s="77">
        <v>68.400000000000006</v>
      </c>
      <c r="L4255" s="77">
        <v>41.601964999999993</v>
      </c>
      <c r="M4255" s="77">
        <v>0.72841511212272891</v>
      </c>
      <c r="N4255" s="77">
        <v>41.38014193548387</v>
      </c>
      <c r="O4255" s="77">
        <v>1.2683814988707429</v>
      </c>
      <c r="P4255" s="77">
        <v>272756</v>
      </c>
      <c r="Q4255" s="77">
        <v>1233000</v>
      </c>
      <c r="R4255" s="77">
        <v>0.22</v>
      </c>
      <c r="S4255" s="77">
        <v>20.486000000000001</v>
      </c>
      <c r="T4255" s="77">
        <v>6.6590000000000007</v>
      </c>
      <c r="U4255" s="77">
        <v>12.637600000000001</v>
      </c>
      <c r="V4255" s="77">
        <v>2.499977810758697</v>
      </c>
      <c r="AC4255" s="77">
        <v>44.74</v>
      </c>
      <c r="AD4255" s="77">
        <v>41.85</v>
      </c>
      <c r="AH4255" s="77">
        <f>IF(AND(M4255&lt;Variables!$G$6,M4255&gt;Variables!$G$5),0,1)</f>
        <v>1</v>
      </c>
      <c r="AI4255" s="77">
        <f t="shared" si="134"/>
        <v>0</v>
      </c>
      <c r="AJ4255" s="77">
        <f>IF(I4255&gt;Variables!$G$7,0,1)</f>
        <v>1</v>
      </c>
      <c r="AK4255" s="77">
        <f>IF(F4255&gt;Variables!$G$8,0,1)</f>
        <v>1</v>
      </c>
      <c r="AL4255" s="77">
        <f>IF(G4255&gt;Variables!$G$9,0,1)</f>
        <v>1</v>
      </c>
      <c r="AM4255" s="77">
        <f>IF(AND(K4255&gt;Variables!$G$10,K4255&lt;Variables!$G$11),0,1)</f>
        <v>0</v>
      </c>
      <c r="AN4255" s="77">
        <f>IF(H4255&lt;Variables!$G$13,1,0)</f>
        <v>0</v>
      </c>
      <c r="AO4255" s="77">
        <f>IF(R4255&lt;Variables!$G$12,0,1)</f>
        <v>0</v>
      </c>
      <c r="AP4255" s="78">
        <f t="shared" si="135"/>
        <v>0</v>
      </c>
      <c r="AQ4255" s="77">
        <f>IF(V4255&lt;Variables!$G$15,1,0)</f>
        <v>1</v>
      </c>
      <c r="AR4255" s="77">
        <v>1</v>
      </c>
      <c r="AS4255" s="77">
        <v>0</v>
      </c>
      <c r="AT4255" s="77">
        <v>0</v>
      </c>
      <c r="AU4255" s="77">
        <v>0</v>
      </c>
      <c r="BA4255" s="77">
        <v>2</v>
      </c>
    </row>
    <row r="4256" spans="3:53" x14ac:dyDescent="0.25">
      <c r="C4256" s="77" t="s">
        <v>547</v>
      </c>
      <c r="D4256" s="77" t="s">
        <v>564</v>
      </c>
      <c r="E4256" s="77">
        <v>49.01</v>
      </c>
      <c r="F4256" s="77">
        <v>6.39</v>
      </c>
      <c r="G4256" s="77">
        <v>0.2</v>
      </c>
      <c r="H4256" s="77">
        <v>-99999</v>
      </c>
      <c r="I4256" s="77">
        <v>-0.75700000000000001</v>
      </c>
      <c r="J4256" s="77" t="s">
        <v>74</v>
      </c>
      <c r="K4256" s="77">
        <v>74.92</v>
      </c>
      <c r="L4256" s="77">
        <v>48.79807692307692</v>
      </c>
      <c r="M4256" s="77">
        <v>0.19862068965518559</v>
      </c>
      <c r="N4256" s="77">
        <v>48.835681818181818</v>
      </c>
      <c r="O4256" s="77">
        <v>0.1214648380236194</v>
      </c>
      <c r="P4256" s="77">
        <v>25468</v>
      </c>
      <c r="Q4256" s="77">
        <v>234496</v>
      </c>
      <c r="R4256" s="77">
        <v>0.11</v>
      </c>
      <c r="S4256" s="77">
        <v>20.486000000000001</v>
      </c>
      <c r="T4256" s="77">
        <v>6.6590000000000007</v>
      </c>
      <c r="U4256" s="77">
        <v>12.637600000000001</v>
      </c>
      <c r="V4256" s="77">
        <v>2.6057125375999992</v>
      </c>
      <c r="AC4256" s="77">
        <v>48.86</v>
      </c>
      <c r="AD4256" s="77">
        <v>48.04</v>
      </c>
      <c r="AH4256" s="77">
        <f>IF(AND(M4256&lt;Variables!$G$6,M4256&gt;Variables!$G$5),0,1)</f>
        <v>1</v>
      </c>
      <c r="AI4256" s="77">
        <f t="shared" si="134"/>
        <v>1</v>
      </c>
      <c r="AJ4256" s="77">
        <f>IF(I4256&gt;Variables!$G$7,0,1)</f>
        <v>1</v>
      </c>
      <c r="AK4256" s="77">
        <f>IF(F4256&gt;Variables!$G$8,0,1)</f>
        <v>1</v>
      </c>
      <c r="AL4256" s="77">
        <f>IF(G4256&gt;Variables!$G$9,0,1)</f>
        <v>1</v>
      </c>
      <c r="AM4256" s="77">
        <f>IF(AND(K4256&gt;Variables!$G$10,K4256&lt;Variables!$G$11),0,1)</f>
        <v>1</v>
      </c>
      <c r="AN4256" s="77">
        <f>IF(H4256&lt;Variables!$G$13,1,0)</f>
        <v>1</v>
      </c>
      <c r="AO4256" s="77">
        <f>IF(R4256&lt;Variables!$G$12,0,1)</f>
        <v>0</v>
      </c>
      <c r="AP4256" s="78">
        <f t="shared" si="135"/>
        <v>0</v>
      </c>
      <c r="AQ4256" s="77">
        <f>IF(V4256&lt;Variables!$G$15,1,0)</f>
        <v>1</v>
      </c>
      <c r="AR4256" s="77">
        <v>0</v>
      </c>
      <c r="AS4256" s="77">
        <v>0</v>
      </c>
      <c r="AT4256" s="77">
        <v>1</v>
      </c>
      <c r="AU4256" s="77">
        <v>0</v>
      </c>
      <c r="BA4256" s="77">
        <v>-1.94</v>
      </c>
    </row>
    <row r="4257" spans="3:53" x14ac:dyDescent="0.25">
      <c r="C4257" s="77" t="s">
        <v>547</v>
      </c>
      <c r="D4257" s="77" t="s">
        <v>565</v>
      </c>
      <c r="E4257" s="77">
        <v>29.16</v>
      </c>
      <c r="F4257" s="77">
        <v>6.07</v>
      </c>
      <c r="G4257" s="77">
        <v>-1.21</v>
      </c>
      <c r="H4257" s="77">
        <v>3040</v>
      </c>
      <c r="I4257" s="77">
        <v>-11.143000000000001</v>
      </c>
      <c r="J4257" s="77" t="s">
        <v>74</v>
      </c>
      <c r="K4257" s="77">
        <v>66.03</v>
      </c>
      <c r="L4257" s="77">
        <v>29.047631578947371</v>
      </c>
      <c r="M4257" s="77">
        <v>0.12864532845327301</v>
      </c>
      <c r="N4257" s="77">
        <v>29.082333333333331</v>
      </c>
      <c r="O4257" s="77">
        <v>9.1693697204600477E-3</v>
      </c>
      <c r="P4257" s="77">
        <v>163458</v>
      </c>
      <c r="Q4257" s="77">
        <v>375928</v>
      </c>
      <c r="R4257" s="77">
        <v>0.43</v>
      </c>
      <c r="S4257" s="77">
        <v>20.486000000000001</v>
      </c>
      <c r="T4257" s="77">
        <v>6.6590000000000007</v>
      </c>
      <c r="U4257" s="77">
        <v>12.637600000000001</v>
      </c>
      <c r="V4257" s="77">
        <v>2.5237704322917889</v>
      </c>
      <c r="AC4257" s="77">
        <v>29.14</v>
      </c>
      <c r="AD4257" s="77">
        <v>28.71</v>
      </c>
      <c r="AH4257" s="77">
        <f>IF(AND(M4257&lt;Variables!$G$6,M4257&gt;Variables!$G$5),0,1)</f>
        <v>1</v>
      </c>
      <c r="AI4257" s="77">
        <f t="shared" si="134"/>
        <v>1</v>
      </c>
      <c r="AJ4257" s="77">
        <f>IF(I4257&gt;Variables!$G$7,0,1)</f>
        <v>1</v>
      </c>
      <c r="AK4257" s="77">
        <f>IF(F4257&gt;Variables!$G$8,0,1)</f>
        <v>1</v>
      </c>
      <c r="AL4257" s="77">
        <f>IF(G4257&gt;Variables!$G$9,0,1)</f>
        <v>1</v>
      </c>
      <c r="AM4257" s="77">
        <f>IF(AND(K4257&gt;Variables!$G$10,K4257&lt;Variables!$G$11),0,1)</f>
        <v>0</v>
      </c>
      <c r="AN4257" s="77">
        <f>IF(H4257&lt;Variables!$G$13,1,0)</f>
        <v>0</v>
      </c>
      <c r="AO4257" s="77">
        <f>IF(R4257&lt;Variables!$G$12,0,1)</f>
        <v>0</v>
      </c>
      <c r="AP4257" s="78">
        <f t="shared" si="135"/>
        <v>0</v>
      </c>
      <c r="AQ4257" s="77">
        <f>IF(V4257&lt;Variables!$G$15,1,0)</f>
        <v>1</v>
      </c>
      <c r="AR4257" s="77">
        <v>0</v>
      </c>
      <c r="AS4257" s="77">
        <v>0</v>
      </c>
      <c r="AT4257" s="77">
        <v>0</v>
      </c>
      <c r="AU4257" s="77">
        <v>1</v>
      </c>
      <c r="BA4257" s="77">
        <v>-1.45</v>
      </c>
    </row>
    <row r="4258" spans="3:53" x14ac:dyDescent="0.25">
      <c r="C4258" s="77" t="s">
        <v>547</v>
      </c>
      <c r="D4258" s="77" t="s">
        <v>566</v>
      </c>
      <c r="E4258" s="77">
        <v>47.67</v>
      </c>
      <c r="F4258" s="77">
        <v>6.05</v>
      </c>
      <c r="G4258" s="77">
        <v>4.4800000000000004</v>
      </c>
      <c r="H4258" s="77">
        <v>3140</v>
      </c>
      <c r="I4258" s="77">
        <v>-24.765999999999998</v>
      </c>
      <c r="J4258" s="77" t="s">
        <v>74</v>
      </c>
      <c r="K4258" s="77">
        <v>85.37</v>
      </c>
      <c r="L4258" s="77">
        <v>46.982894736842113</v>
      </c>
      <c r="M4258" s="77">
        <v>1.2496149214439749</v>
      </c>
      <c r="N4258" s="77">
        <v>46.654189655172409</v>
      </c>
      <c r="O4258" s="77">
        <v>1.9629755689606281</v>
      </c>
      <c r="P4258" s="77">
        <v>265055</v>
      </c>
      <c r="Q4258" s="77">
        <v>835075</v>
      </c>
      <c r="R4258" s="77">
        <v>0.32</v>
      </c>
      <c r="S4258" s="77">
        <v>20.486000000000001</v>
      </c>
      <c r="T4258" s="77">
        <v>6.6590000000000007</v>
      </c>
      <c r="U4258" s="77">
        <v>12.637600000000001</v>
      </c>
      <c r="V4258" s="77">
        <v>2.5732968472624411</v>
      </c>
      <c r="AC4258" s="77">
        <v>49.95</v>
      </c>
      <c r="AD4258" s="77">
        <v>46.9</v>
      </c>
      <c r="AH4258" s="77">
        <f>IF(AND(M4258&lt;Variables!$G$6,M4258&gt;Variables!$G$5),0,1)</f>
        <v>1</v>
      </c>
      <c r="AI4258" s="77">
        <f t="shared" si="134"/>
        <v>0</v>
      </c>
      <c r="AJ4258" s="77">
        <f>IF(I4258&gt;Variables!$G$7,0,1)</f>
        <v>1</v>
      </c>
      <c r="AK4258" s="77">
        <f>IF(F4258&gt;Variables!$G$8,0,1)</f>
        <v>1</v>
      </c>
      <c r="AL4258" s="77">
        <f>IF(G4258&gt;Variables!$G$9,0,1)</f>
        <v>1</v>
      </c>
      <c r="AM4258" s="77">
        <f>IF(AND(K4258&gt;Variables!$G$10,K4258&lt;Variables!$G$11),0,1)</f>
        <v>1</v>
      </c>
      <c r="AN4258" s="77">
        <f>IF(H4258&lt;Variables!$G$13,1,0)</f>
        <v>0</v>
      </c>
      <c r="AO4258" s="77">
        <f>IF(R4258&lt;Variables!$G$12,0,1)</f>
        <v>0</v>
      </c>
      <c r="AP4258" s="78">
        <f t="shared" si="135"/>
        <v>0</v>
      </c>
      <c r="AQ4258" s="77">
        <f>IF(V4258&lt;Variables!$G$15,1,0)</f>
        <v>1</v>
      </c>
      <c r="AR4258" s="77">
        <v>1</v>
      </c>
      <c r="AS4258" s="77">
        <v>0</v>
      </c>
      <c r="AT4258" s="77">
        <v>0</v>
      </c>
      <c r="AU4258" s="77">
        <v>0</v>
      </c>
      <c r="BA4258" s="77">
        <v>1.48</v>
      </c>
    </row>
    <row r="4259" spans="3:53" x14ac:dyDescent="0.25">
      <c r="C4259" s="77" t="s">
        <v>547</v>
      </c>
      <c r="D4259" s="77" t="s">
        <v>567</v>
      </c>
      <c r="E4259" s="77">
        <v>14.16</v>
      </c>
      <c r="F4259" s="77">
        <v>6</v>
      </c>
      <c r="G4259" s="77">
        <v>3.75</v>
      </c>
      <c r="H4259" s="77">
        <v>27750</v>
      </c>
      <c r="I4259" s="77">
        <v>1.911</v>
      </c>
      <c r="J4259" s="77" t="s">
        <v>74</v>
      </c>
      <c r="K4259" s="77">
        <v>64.819999999999993</v>
      </c>
      <c r="L4259" s="77">
        <v>14.133165</v>
      </c>
      <c r="M4259" s="77">
        <v>-9.3149694353688889E-2</v>
      </c>
      <c r="N4259" s="77">
        <v>14.099025806451611</v>
      </c>
      <c r="O4259" s="77">
        <v>0.14876342405720891</v>
      </c>
      <c r="P4259" s="77">
        <v>374066</v>
      </c>
      <c r="Q4259" s="77">
        <v>973560</v>
      </c>
      <c r="R4259" s="77">
        <v>0.38</v>
      </c>
      <c r="S4259" s="77">
        <v>20.486000000000001</v>
      </c>
      <c r="T4259" s="77">
        <v>6.6590000000000007</v>
      </c>
      <c r="U4259" s="77">
        <v>12.637600000000001</v>
      </c>
      <c r="V4259" s="77">
        <v>2.5269439138754848</v>
      </c>
      <c r="AC4259" s="77">
        <v>14.795</v>
      </c>
      <c r="AD4259" s="77">
        <v>14.0901</v>
      </c>
      <c r="AH4259" s="77">
        <f>IF(AND(M4259&lt;Variables!$G$6,M4259&gt;Variables!$G$5),0,1)</f>
        <v>1</v>
      </c>
      <c r="AI4259" s="77">
        <f t="shared" si="134"/>
        <v>0</v>
      </c>
      <c r="AJ4259" s="77">
        <f>IF(I4259&gt;Variables!$G$7,0,1)</f>
        <v>1</v>
      </c>
      <c r="AK4259" s="77">
        <f>IF(F4259&gt;Variables!$G$8,0,1)</f>
        <v>1</v>
      </c>
      <c r="AL4259" s="77">
        <f>IF(G4259&gt;Variables!$G$9,0,1)</f>
        <v>1</v>
      </c>
      <c r="AM4259" s="77">
        <f>IF(AND(K4259&gt;Variables!$G$10,K4259&lt;Variables!$G$11),0,1)</f>
        <v>0</v>
      </c>
      <c r="AN4259" s="77">
        <f>IF(H4259&lt;Variables!$G$13,1,0)</f>
        <v>0</v>
      </c>
      <c r="AO4259" s="77">
        <f>IF(R4259&lt;Variables!$G$12,0,1)</f>
        <v>0</v>
      </c>
      <c r="AP4259" s="78">
        <f t="shared" si="135"/>
        <v>0</v>
      </c>
      <c r="AQ4259" s="77">
        <f>IF(V4259&lt;Variables!$G$15,1,0)</f>
        <v>1</v>
      </c>
      <c r="AR4259" s="77">
        <v>1</v>
      </c>
      <c r="AS4259" s="77">
        <v>0</v>
      </c>
      <c r="AT4259" s="77">
        <v>0</v>
      </c>
      <c r="AU4259" s="77">
        <v>0</v>
      </c>
      <c r="BA4259" s="77">
        <v>1.66</v>
      </c>
    </row>
    <row r="4260" spans="3:53" x14ac:dyDescent="0.25">
      <c r="C4260" s="77" t="s">
        <v>547</v>
      </c>
      <c r="D4260" s="77" t="s">
        <v>568</v>
      </c>
      <c r="E4260" s="77">
        <v>2.73</v>
      </c>
      <c r="F4260" s="77">
        <v>13.51</v>
      </c>
      <c r="G4260" s="77">
        <v>-8.0299999999999994</v>
      </c>
      <c r="H4260" s="77">
        <v>145.87</v>
      </c>
      <c r="I4260" s="77">
        <v>76.343000000000004</v>
      </c>
      <c r="J4260" s="77" t="s">
        <v>74</v>
      </c>
      <c r="K4260" s="77">
        <v>44.51</v>
      </c>
      <c r="L4260" s="77">
        <v>2.7983199999999999</v>
      </c>
      <c r="M4260" s="77">
        <v>-2.0626661711312422</v>
      </c>
      <c r="N4260" s="77">
        <v>2.832474193548387</v>
      </c>
      <c r="O4260" s="77">
        <v>-3.2436021397000379</v>
      </c>
      <c r="P4260" s="77">
        <v>7380000</v>
      </c>
      <c r="Q4260" s="77">
        <v>11030000</v>
      </c>
      <c r="R4260" s="77">
        <v>0.67</v>
      </c>
      <c r="S4260" s="77">
        <v>20.486000000000001</v>
      </c>
      <c r="T4260" s="77">
        <v>6.6590000000000007</v>
      </c>
      <c r="U4260" s="77">
        <v>12.637600000000001</v>
      </c>
      <c r="V4260" s="77">
        <v>2.3310491007861862</v>
      </c>
      <c r="AC4260" s="77">
        <v>3.27</v>
      </c>
      <c r="AD4260" s="77">
        <v>2.65</v>
      </c>
      <c r="AH4260" s="77">
        <f>IF(AND(M4260&lt;Variables!$G$6,M4260&gt;Variables!$G$5),0,1)</f>
        <v>0</v>
      </c>
      <c r="AI4260" s="77">
        <f t="shared" si="134"/>
        <v>1</v>
      </c>
      <c r="AJ4260" s="77">
        <f>IF(I4260&gt;Variables!$G$7,0,1)</f>
        <v>0</v>
      </c>
      <c r="AK4260" s="77">
        <f>IF(F4260&gt;Variables!$G$8,0,1)</f>
        <v>0</v>
      </c>
      <c r="AL4260" s="77">
        <f>IF(G4260&gt;Variables!$G$9,0,1)</f>
        <v>1</v>
      </c>
      <c r="AM4260" s="77">
        <f>IF(AND(K4260&gt;Variables!$G$10,K4260&lt;Variables!$G$11),0,1)</f>
        <v>1</v>
      </c>
      <c r="AN4260" s="77">
        <f>IF(H4260&lt;Variables!$G$13,1,0)</f>
        <v>1</v>
      </c>
      <c r="AO4260" s="77">
        <f>IF(R4260&lt;Variables!$G$12,0,1)</f>
        <v>0</v>
      </c>
      <c r="AP4260" s="78">
        <f t="shared" si="135"/>
        <v>0</v>
      </c>
      <c r="AQ4260" s="77">
        <f>IF(V4260&lt;Variables!$G$15,1,0)</f>
        <v>1</v>
      </c>
      <c r="AR4260" s="77">
        <v>0</v>
      </c>
      <c r="AS4260" s="77">
        <v>0</v>
      </c>
      <c r="AT4260" s="77">
        <v>1</v>
      </c>
      <c r="AU4260" s="77">
        <v>0</v>
      </c>
      <c r="BA4260" s="77">
        <v>-2.25</v>
      </c>
    </row>
    <row r="4261" spans="3:53" x14ac:dyDescent="0.25">
      <c r="C4261" s="77" t="s">
        <v>569</v>
      </c>
      <c r="D4261" s="77" t="s">
        <v>553</v>
      </c>
      <c r="E4261" s="77">
        <v>86.17</v>
      </c>
      <c r="F4261" s="77">
        <v>7.17</v>
      </c>
      <c r="G4261" s="77">
        <v>-0.56999999999999995</v>
      </c>
      <c r="H4261" s="77">
        <v>8700</v>
      </c>
      <c r="I4261" s="77">
        <v>-5.3319999999999999</v>
      </c>
      <c r="J4261" s="77" t="s">
        <v>75</v>
      </c>
      <c r="K4261" s="77">
        <v>51.14</v>
      </c>
      <c r="L4261" s="77">
        <v>86.487700000000004</v>
      </c>
      <c r="M4261" s="77">
        <v>-0.6795185905047747</v>
      </c>
      <c r="N4261" s="77">
        <v>86.258166666666668</v>
      </c>
      <c r="O4261" s="77">
        <v>-0.4152263843616687</v>
      </c>
      <c r="P4261" s="77">
        <v>2407000</v>
      </c>
      <c r="Q4261" s="77">
        <v>2154000</v>
      </c>
      <c r="R4261" s="77">
        <v>1.1200000000000001</v>
      </c>
      <c r="S4261" s="77">
        <v>19.055</v>
      </c>
      <c r="T4261" s="77">
        <v>7.4279999999999999</v>
      </c>
      <c r="U4261" s="77">
        <v>12.427199999999999</v>
      </c>
      <c r="V4261" s="77">
        <v>2.3987150759990148</v>
      </c>
      <c r="AC4261" s="77">
        <v>86.769900000000007</v>
      </c>
      <c r="AD4261" s="77">
        <v>84.36</v>
      </c>
      <c r="AH4261" s="77">
        <f>IF(AND(M4261&lt;Variables!$G$6,M4261&gt;Variables!$G$5),0,1)</f>
        <v>1</v>
      </c>
      <c r="AI4261" s="77">
        <f t="shared" si="134"/>
        <v>0</v>
      </c>
      <c r="AJ4261" s="77">
        <f>IF(I4261&gt;Variables!$G$7,0,1)</f>
        <v>1</v>
      </c>
      <c r="AK4261" s="77">
        <f>IF(F4261&gt;Variables!$G$8,0,1)</f>
        <v>1</v>
      </c>
      <c r="AL4261" s="77">
        <f>IF(G4261&gt;Variables!$G$9,0,1)</f>
        <v>1</v>
      </c>
      <c r="AM4261" s="77">
        <f>IF(AND(K4261&gt;Variables!$G$10,K4261&lt;Variables!$G$11),0,1)</f>
        <v>1</v>
      </c>
      <c r="AN4261" s="77">
        <f>IF(H4261&lt;Variables!$G$13,1,0)</f>
        <v>0</v>
      </c>
      <c r="AO4261" s="77">
        <f>IF(R4261&lt;Variables!$G$12,0,1)</f>
        <v>0</v>
      </c>
      <c r="AP4261" s="78">
        <f t="shared" si="135"/>
        <v>1</v>
      </c>
      <c r="AQ4261" s="77">
        <f>IF(V4261&lt;Variables!$G$15,1,0)</f>
        <v>1</v>
      </c>
      <c r="AR4261" s="77">
        <v>0</v>
      </c>
      <c r="AS4261" s="77">
        <v>0</v>
      </c>
      <c r="AT4261" s="77">
        <v>0</v>
      </c>
      <c r="AU4261" s="77">
        <v>1</v>
      </c>
      <c r="BA4261" s="77">
        <v>-0.34</v>
      </c>
    </row>
    <row r="4262" spans="3:53" x14ac:dyDescent="0.25">
      <c r="C4262" s="77" t="s">
        <v>569</v>
      </c>
      <c r="D4262" s="77" t="s">
        <v>201</v>
      </c>
      <c r="E4262" s="77">
        <v>48.44</v>
      </c>
      <c r="F4262" s="77">
        <v>7.48</v>
      </c>
      <c r="G4262" s="77">
        <v>4.93</v>
      </c>
      <c r="H4262" s="77">
        <v>-99999</v>
      </c>
      <c r="I4262" s="77">
        <v>13493.877</v>
      </c>
      <c r="J4262" s="77" t="s">
        <v>75</v>
      </c>
      <c r="K4262" s="77">
        <v>48.94</v>
      </c>
      <c r="L4262" s="77">
        <v>48.786904999999997</v>
      </c>
      <c r="M4262" s="77">
        <v>-0.99802395745335182</v>
      </c>
      <c r="N4262" s="77">
        <v>48.239280555555553</v>
      </c>
      <c r="O4262" s="77">
        <v>0.12587137234461029</v>
      </c>
      <c r="P4262" s="77">
        <v>287017</v>
      </c>
      <c r="Q4262" s="77">
        <v>1980000</v>
      </c>
      <c r="R4262" s="77">
        <v>0.14000000000000001</v>
      </c>
      <c r="S4262" s="77">
        <v>19.055</v>
      </c>
      <c r="T4262" s="77">
        <v>7.4279999999999999</v>
      </c>
      <c r="U4262" s="77">
        <v>12.427199999999999</v>
      </c>
      <c r="V4262" s="77">
        <v>2.378911792113314</v>
      </c>
      <c r="AC4262" s="77">
        <v>49.32</v>
      </c>
      <c r="AD4262" s="77">
        <v>45.51</v>
      </c>
      <c r="AH4262" s="77">
        <f>IF(AND(M4262&lt;Variables!$G$6,M4262&gt;Variables!$G$5),0,1)</f>
        <v>1</v>
      </c>
      <c r="AI4262" s="77">
        <f t="shared" si="134"/>
        <v>0</v>
      </c>
      <c r="AJ4262" s="77">
        <f>IF(I4262&gt;Variables!$G$7,0,1)</f>
        <v>0</v>
      </c>
      <c r="AK4262" s="77">
        <f>IF(F4262&gt;Variables!$G$8,0,1)</f>
        <v>1</v>
      </c>
      <c r="AL4262" s="77">
        <f>IF(G4262&gt;Variables!$G$9,0,1)</f>
        <v>1</v>
      </c>
      <c r="AM4262" s="77">
        <f>IF(AND(K4262&gt;Variables!$G$10,K4262&lt;Variables!$G$11),0,1)</f>
        <v>1</v>
      </c>
      <c r="AN4262" s="77">
        <f>IF(H4262&lt;Variables!$G$13,1,0)</f>
        <v>1</v>
      </c>
      <c r="AO4262" s="77">
        <f>IF(R4262&lt;Variables!$G$12,0,1)</f>
        <v>0</v>
      </c>
      <c r="AP4262" s="78">
        <f t="shared" si="135"/>
        <v>1</v>
      </c>
      <c r="AQ4262" s="77">
        <f>IF(V4262&lt;Variables!$G$15,1,0)</f>
        <v>1</v>
      </c>
      <c r="AR4262" s="77">
        <v>0</v>
      </c>
      <c r="AS4262" s="77">
        <v>0</v>
      </c>
      <c r="AT4262" s="77">
        <v>1</v>
      </c>
      <c r="AU4262" s="77">
        <v>0</v>
      </c>
      <c r="BA4262" s="77">
        <v>-0.91</v>
      </c>
    </row>
    <row r="4263" spans="3:53" x14ac:dyDescent="0.25">
      <c r="C4263" s="77" t="s">
        <v>569</v>
      </c>
      <c r="D4263" s="77" t="s">
        <v>570</v>
      </c>
      <c r="E4263" s="77">
        <v>2.16</v>
      </c>
      <c r="F4263" s="77">
        <v>7.5</v>
      </c>
      <c r="G4263" s="77">
        <v>-17.309999999999999</v>
      </c>
      <c r="H4263" s="77">
        <v>-99999</v>
      </c>
      <c r="I4263" s="77">
        <v>-0.52700000000000002</v>
      </c>
      <c r="J4263" s="77" t="s">
        <v>75</v>
      </c>
      <c r="K4263" s="77">
        <v>47.11</v>
      </c>
      <c r="L4263" s="77">
        <v>2.2105555555555552</v>
      </c>
      <c r="M4263" s="77">
        <v>-2.7393817542095871</v>
      </c>
      <c r="N4263" s="77">
        <v>2.1896666666666671</v>
      </c>
      <c r="O4263" s="77">
        <v>-1.811539047039127</v>
      </c>
      <c r="P4263" s="77">
        <v>28778</v>
      </c>
      <c r="Q4263" s="77">
        <v>23509</v>
      </c>
      <c r="R4263" s="77">
        <v>1.22</v>
      </c>
      <c r="S4263" s="77">
        <v>19.055</v>
      </c>
      <c r="T4263" s="77">
        <v>7.4279999999999999</v>
      </c>
      <c r="U4263" s="77">
        <v>12.427199999999999</v>
      </c>
      <c r="V4263" s="77">
        <v>2.385419768886655</v>
      </c>
      <c r="AC4263" s="77">
        <v>2.15</v>
      </c>
      <c r="AD4263" s="77">
        <v>1.66</v>
      </c>
      <c r="AH4263" s="77">
        <f>IF(AND(M4263&lt;Variables!$G$6,M4263&gt;Variables!$G$5),0,1)</f>
        <v>0</v>
      </c>
      <c r="AI4263" s="77">
        <f t="shared" si="134"/>
        <v>0</v>
      </c>
      <c r="AJ4263" s="77">
        <f>IF(I4263&gt;Variables!$G$7,0,1)</f>
        <v>1</v>
      </c>
      <c r="AK4263" s="77">
        <f>IF(F4263&gt;Variables!$G$8,0,1)</f>
        <v>1</v>
      </c>
      <c r="AL4263" s="77">
        <f>IF(G4263&gt;Variables!$G$9,0,1)</f>
        <v>1</v>
      </c>
      <c r="AM4263" s="77">
        <f>IF(AND(K4263&gt;Variables!$G$10,K4263&lt;Variables!$G$11),0,1)</f>
        <v>1</v>
      </c>
      <c r="AN4263" s="77">
        <f>IF(H4263&lt;Variables!$G$13,1,0)</f>
        <v>1</v>
      </c>
      <c r="AO4263" s="77">
        <f>IF(R4263&lt;Variables!$G$12,0,1)</f>
        <v>0</v>
      </c>
      <c r="AP4263" s="78">
        <f t="shared" si="135"/>
        <v>1</v>
      </c>
      <c r="AQ4263" s="77">
        <f>IF(V4263&lt;Variables!$G$15,1,0)</f>
        <v>1</v>
      </c>
      <c r="AR4263" s="77">
        <v>0</v>
      </c>
      <c r="AS4263" s="77">
        <v>0</v>
      </c>
      <c r="AT4263" s="77">
        <v>1</v>
      </c>
      <c r="AU4263" s="77">
        <v>0</v>
      </c>
      <c r="BA4263" s="77">
        <v>-2.25</v>
      </c>
    </row>
    <row r="4264" spans="3:53" x14ac:dyDescent="0.25">
      <c r="C4264" s="77" t="s">
        <v>569</v>
      </c>
      <c r="D4264" s="77" t="s">
        <v>196</v>
      </c>
      <c r="E4264" s="77">
        <v>52.13</v>
      </c>
      <c r="F4264" s="77">
        <v>7.65</v>
      </c>
      <c r="G4264" s="77">
        <v>4.1399999999999997</v>
      </c>
      <c r="H4264" s="77">
        <v>2030</v>
      </c>
      <c r="I4264" s="77">
        <v>1054.4469999999999</v>
      </c>
      <c r="J4264" s="77" t="s">
        <v>75</v>
      </c>
      <c r="K4264" s="77">
        <v>63.99</v>
      </c>
      <c r="L4264" s="77">
        <v>51.492777777777768</v>
      </c>
      <c r="M4264" s="77">
        <v>1.1209770517979929</v>
      </c>
      <c r="N4264" s="77">
        <v>51.390406060606061</v>
      </c>
      <c r="O4264" s="77">
        <v>1.3224140291720521</v>
      </c>
      <c r="P4264" s="77">
        <v>210879</v>
      </c>
      <c r="Q4264" s="77">
        <v>441740</v>
      </c>
      <c r="R4264" s="77">
        <v>0.48</v>
      </c>
      <c r="S4264" s="77">
        <v>19.055</v>
      </c>
      <c r="T4264" s="77">
        <v>7.4279999999999999</v>
      </c>
      <c r="U4264" s="77">
        <v>12.427199999999999</v>
      </c>
      <c r="V4264" s="77">
        <v>2.4375000263122111</v>
      </c>
      <c r="AC4264" s="77">
        <v>53.73</v>
      </c>
      <c r="AD4264" s="77">
        <v>48.32</v>
      </c>
      <c r="AH4264" s="77">
        <f>IF(AND(M4264&lt;Variables!$G$6,M4264&gt;Variables!$G$5),0,1)</f>
        <v>1</v>
      </c>
      <c r="AI4264" s="77">
        <f t="shared" si="134"/>
        <v>0</v>
      </c>
      <c r="AJ4264" s="77">
        <f>IF(I4264&gt;Variables!$G$7,0,1)</f>
        <v>0</v>
      </c>
      <c r="AK4264" s="77">
        <f>IF(F4264&gt;Variables!$G$8,0,1)</f>
        <v>1</v>
      </c>
      <c r="AL4264" s="77">
        <f>IF(G4264&gt;Variables!$G$9,0,1)</f>
        <v>1</v>
      </c>
      <c r="AM4264" s="77">
        <f>IF(AND(K4264&gt;Variables!$G$10,K4264&lt;Variables!$G$11),0,1)</f>
        <v>0</v>
      </c>
      <c r="AN4264" s="77">
        <f>IF(H4264&lt;Variables!$G$13,1,0)</f>
        <v>0</v>
      </c>
      <c r="AO4264" s="77">
        <f>IF(R4264&lt;Variables!$G$12,0,1)</f>
        <v>0</v>
      </c>
      <c r="AP4264" s="78">
        <f t="shared" si="135"/>
        <v>1</v>
      </c>
      <c r="AQ4264" s="77">
        <f>IF(V4264&lt;Variables!$G$15,1,0)</f>
        <v>1</v>
      </c>
      <c r="AR4264" s="77">
        <v>1</v>
      </c>
      <c r="AS4264" s="77">
        <v>0</v>
      </c>
      <c r="AT4264" s="77">
        <v>0</v>
      </c>
      <c r="AU4264" s="77">
        <v>0</v>
      </c>
      <c r="BA4264" s="77">
        <v>2</v>
      </c>
    </row>
    <row r="4265" spans="3:53" x14ac:dyDescent="0.25">
      <c r="C4265" s="77" t="s">
        <v>569</v>
      </c>
      <c r="D4265" s="77" t="s">
        <v>571</v>
      </c>
      <c r="E4265" s="77">
        <v>2.2799999999999998</v>
      </c>
      <c r="F4265" s="77">
        <v>8.61</v>
      </c>
      <c r="G4265" s="77">
        <v>0.89</v>
      </c>
      <c r="H4265" s="77">
        <v>-99999</v>
      </c>
      <c r="I4265" s="77">
        <v>-0.73199999999999998</v>
      </c>
      <c r="J4265" s="77" t="s">
        <v>75</v>
      </c>
      <c r="K4265" s="77">
        <v>-99999</v>
      </c>
      <c r="L4265" s="77">
        <v>-99999</v>
      </c>
      <c r="M4265" s="77">
        <v>-99999</v>
      </c>
      <c r="N4265" s="77">
        <v>2.2400000000000002</v>
      </c>
      <c r="O4265" s="77">
        <v>1.339285714285726</v>
      </c>
      <c r="P4265" s="77">
        <v>27629</v>
      </c>
      <c r="Q4265" s="77">
        <v>7340</v>
      </c>
      <c r="R4265" s="77">
        <v>3.76</v>
      </c>
      <c r="S4265" s="77">
        <v>19.055</v>
      </c>
      <c r="T4265" s="77">
        <v>7.4279999999999999</v>
      </c>
      <c r="U4265" s="77">
        <v>12.427199999999999</v>
      </c>
      <c r="V4265" s="77">
        <v>-99999</v>
      </c>
      <c r="AC4265" s="77">
        <v>2.44</v>
      </c>
      <c r="AD4265" s="77">
        <v>1.66</v>
      </c>
      <c r="AH4265" s="77">
        <f>IF(AND(M4265&lt;Variables!$G$6,M4265&gt;Variables!$G$5),0,1)</f>
        <v>1</v>
      </c>
      <c r="AI4265" s="77">
        <f t="shared" si="134"/>
        <v>1</v>
      </c>
      <c r="AJ4265" s="77">
        <f>IF(I4265&gt;Variables!$G$7,0,1)</f>
        <v>1</v>
      </c>
      <c r="AK4265" s="77">
        <f>IF(F4265&gt;Variables!$G$8,0,1)</f>
        <v>1</v>
      </c>
      <c r="AL4265" s="77">
        <f>IF(G4265&gt;Variables!$G$9,0,1)</f>
        <v>1</v>
      </c>
      <c r="AM4265" s="77">
        <f>IF(AND(K4265&gt;Variables!$G$10,K4265&lt;Variables!$G$11),0,1)</f>
        <v>1</v>
      </c>
      <c r="AN4265" s="77">
        <f>IF(H4265&lt;Variables!$G$13,1,0)</f>
        <v>1</v>
      </c>
      <c r="AO4265" s="77">
        <f>IF(R4265&lt;Variables!$G$12,0,1)</f>
        <v>1</v>
      </c>
      <c r="AP4265" s="78">
        <f t="shared" si="135"/>
        <v>1</v>
      </c>
      <c r="AQ4265" s="77">
        <f>IF(V4265&lt;Variables!$G$15,1,0)</f>
        <v>1</v>
      </c>
      <c r="AR4265" s="77">
        <v>1</v>
      </c>
      <c r="AS4265" s="77">
        <v>0</v>
      </c>
      <c r="AT4265" s="77">
        <v>0</v>
      </c>
      <c r="AU4265" s="77">
        <v>0</v>
      </c>
      <c r="BA4265" s="77">
        <v>2</v>
      </c>
    </row>
    <row r="4266" spans="3:53" x14ac:dyDescent="0.25">
      <c r="C4266" s="77" t="s">
        <v>569</v>
      </c>
      <c r="D4266" s="77" t="s">
        <v>173</v>
      </c>
      <c r="E4266" s="77">
        <v>84.85</v>
      </c>
      <c r="F4266" s="77">
        <v>9.48</v>
      </c>
      <c r="G4266" s="77">
        <v>6.93</v>
      </c>
      <c r="H4266" s="77">
        <v>3060</v>
      </c>
      <c r="I4266" s="77">
        <v>1440.6030000000001</v>
      </c>
      <c r="J4266" s="77" t="s">
        <v>75</v>
      </c>
      <c r="K4266" s="77">
        <v>67.62</v>
      </c>
      <c r="L4266" s="77">
        <v>83.721810000000005</v>
      </c>
      <c r="M4266" s="77">
        <v>1.192269971229712</v>
      </c>
      <c r="N4266" s="77">
        <v>82.706097222222212</v>
      </c>
      <c r="O4266" s="77">
        <v>2.4350112572313152</v>
      </c>
      <c r="P4266" s="77">
        <v>885991</v>
      </c>
      <c r="Q4266" s="77">
        <v>1883000</v>
      </c>
      <c r="R4266" s="77">
        <v>0.47</v>
      </c>
      <c r="S4266" s="77">
        <v>19.055</v>
      </c>
      <c r="T4266" s="77">
        <v>7.4279999999999999</v>
      </c>
      <c r="U4266" s="77">
        <v>12.427199999999999</v>
      </c>
      <c r="V4266" s="77">
        <v>2.4578736633208491</v>
      </c>
      <c r="AC4266" s="77">
        <v>87.28</v>
      </c>
      <c r="AD4266" s="77">
        <v>80.8</v>
      </c>
      <c r="AH4266" s="77">
        <f>IF(AND(M4266&lt;Variables!$G$6,M4266&gt;Variables!$G$5),0,1)</f>
        <v>1</v>
      </c>
      <c r="AI4266" s="77">
        <f t="shared" si="134"/>
        <v>0</v>
      </c>
      <c r="AJ4266" s="77">
        <f>IF(I4266&gt;Variables!$G$7,0,1)</f>
        <v>0</v>
      </c>
      <c r="AK4266" s="77">
        <f>IF(F4266&gt;Variables!$G$8,0,1)</f>
        <v>0</v>
      </c>
      <c r="AL4266" s="77">
        <f>IF(G4266&gt;Variables!$G$9,0,1)</f>
        <v>1</v>
      </c>
      <c r="AM4266" s="77">
        <f>IF(AND(K4266&gt;Variables!$G$10,K4266&lt;Variables!$G$11),0,1)</f>
        <v>0</v>
      </c>
      <c r="AN4266" s="77">
        <f>IF(H4266&lt;Variables!$G$13,1,0)</f>
        <v>0</v>
      </c>
      <c r="AO4266" s="77">
        <f>IF(R4266&lt;Variables!$G$12,0,1)</f>
        <v>0</v>
      </c>
      <c r="AP4266" s="78">
        <f t="shared" si="135"/>
        <v>1</v>
      </c>
      <c r="AQ4266" s="77">
        <f>IF(V4266&lt;Variables!$G$15,1,0)</f>
        <v>1</v>
      </c>
      <c r="AR4266" s="77">
        <v>1</v>
      </c>
      <c r="AS4266" s="77">
        <v>0</v>
      </c>
      <c r="AT4266" s="77">
        <v>0</v>
      </c>
      <c r="AU4266" s="77">
        <v>0</v>
      </c>
      <c r="BA4266" s="77">
        <v>1.77</v>
      </c>
    </row>
    <row r="4267" spans="3:53" x14ac:dyDescent="0.25">
      <c r="C4267" s="77" t="s">
        <v>569</v>
      </c>
      <c r="D4267" s="77" t="s">
        <v>552</v>
      </c>
      <c r="E4267" s="77">
        <v>72.239999999999995</v>
      </c>
      <c r="F4267" s="77">
        <v>9.77</v>
      </c>
      <c r="G4267" s="77">
        <v>8.77</v>
      </c>
      <c r="H4267" s="77">
        <v>31750</v>
      </c>
      <c r="I4267" s="77">
        <v>-11.385999999999999</v>
      </c>
      <c r="J4267" s="77" t="s">
        <v>75</v>
      </c>
      <c r="K4267" s="77">
        <v>65.150000000000006</v>
      </c>
      <c r="L4267" s="77">
        <v>71.45389999999999</v>
      </c>
      <c r="M4267" s="77">
        <v>0.82024913965510082</v>
      </c>
      <c r="N4267" s="77">
        <v>70.689824999999999</v>
      </c>
      <c r="O4267" s="77">
        <v>1.909999069880294</v>
      </c>
      <c r="P4267" s="77">
        <v>4781000</v>
      </c>
      <c r="Q4267" s="77">
        <v>9511000</v>
      </c>
      <c r="R4267" s="77">
        <v>0.5</v>
      </c>
      <c r="S4267" s="77">
        <v>19.055</v>
      </c>
      <c r="T4267" s="77">
        <v>7.4279999999999999</v>
      </c>
      <c r="U4267" s="77">
        <v>12.427199999999999</v>
      </c>
      <c r="V4267" s="77">
        <v>2.4667389977118099</v>
      </c>
      <c r="AC4267" s="77">
        <v>77.97</v>
      </c>
      <c r="AD4267" s="77">
        <v>71.52</v>
      </c>
      <c r="AH4267" s="77">
        <f>IF(AND(M4267&lt;Variables!$G$6,M4267&gt;Variables!$G$5),0,1)</f>
        <v>1</v>
      </c>
      <c r="AI4267" s="77">
        <f t="shared" si="134"/>
        <v>0</v>
      </c>
      <c r="AJ4267" s="77">
        <f>IF(I4267&gt;Variables!$G$7,0,1)</f>
        <v>1</v>
      </c>
      <c r="AK4267" s="77">
        <f>IF(F4267&gt;Variables!$G$8,0,1)</f>
        <v>0</v>
      </c>
      <c r="AL4267" s="77">
        <f>IF(G4267&gt;Variables!$G$9,0,1)</f>
        <v>1</v>
      </c>
      <c r="AM4267" s="77">
        <f>IF(AND(K4267&gt;Variables!$G$10,K4267&lt;Variables!$G$11),0,1)</f>
        <v>0</v>
      </c>
      <c r="AN4267" s="77">
        <f>IF(H4267&lt;Variables!$G$13,1,0)</f>
        <v>0</v>
      </c>
      <c r="AO4267" s="77">
        <f>IF(R4267&lt;Variables!$G$12,0,1)</f>
        <v>0</v>
      </c>
      <c r="AP4267" s="78">
        <f t="shared" si="135"/>
        <v>1</v>
      </c>
      <c r="AQ4267" s="77">
        <f>IF(V4267&lt;Variables!$G$15,1,0)</f>
        <v>1</v>
      </c>
      <c r="AR4267" s="77">
        <v>1</v>
      </c>
      <c r="AS4267" s="77">
        <v>0</v>
      </c>
      <c r="AT4267" s="77">
        <v>0</v>
      </c>
      <c r="AU4267" s="77">
        <v>0</v>
      </c>
      <c r="BA4267" s="77">
        <v>2</v>
      </c>
    </row>
    <row r="4268" spans="3:53" x14ac:dyDescent="0.25">
      <c r="C4268" s="77" t="s">
        <v>569</v>
      </c>
      <c r="D4268" s="77" t="s">
        <v>551</v>
      </c>
      <c r="E4268" s="77">
        <v>2.88</v>
      </c>
      <c r="F4268" s="77">
        <v>65.5</v>
      </c>
      <c r="G4268" s="77">
        <v>-5.61</v>
      </c>
      <c r="H4268" s="77">
        <v>18.25</v>
      </c>
      <c r="I4268" s="77">
        <v>-5.8999999999999997E-2</v>
      </c>
      <c r="J4268" s="77" t="s">
        <v>75</v>
      </c>
      <c r="K4268" s="77">
        <v>49.73</v>
      </c>
      <c r="L4268" s="77">
        <v>2.9251499999999999</v>
      </c>
      <c r="M4268" s="77">
        <v>-2.8767755499717871</v>
      </c>
      <c r="N4268" s="77">
        <v>3.0288166666666672</v>
      </c>
      <c r="O4268" s="77">
        <v>-6.2009915863731111</v>
      </c>
      <c r="P4268" s="77">
        <v>87790000</v>
      </c>
      <c r="Q4268" s="77">
        <v>925560</v>
      </c>
      <c r="R4268" s="77">
        <v>94.85</v>
      </c>
      <c r="S4268" s="77">
        <v>19.055</v>
      </c>
      <c r="T4268" s="77">
        <v>7.4279999999999999</v>
      </c>
      <c r="U4268" s="77">
        <v>12.427199999999999</v>
      </c>
      <c r="V4268" s="77">
        <v>2.4367557697964211</v>
      </c>
      <c r="AC4268" s="77">
        <v>3.81</v>
      </c>
      <c r="AD4268" s="77">
        <v>2.56</v>
      </c>
      <c r="AH4268" s="77">
        <f>IF(AND(M4268&lt;Variables!$G$6,M4268&gt;Variables!$G$5),0,1)</f>
        <v>0</v>
      </c>
      <c r="AI4268" s="77">
        <f t="shared" si="134"/>
        <v>1</v>
      </c>
      <c r="AJ4268" s="77">
        <f>IF(I4268&gt;Variables!$G$7,0,1)</f>
        <v>1</v>
      </c>
      <c r="AK4268" s="77">
        <f>IF(F4268&gt;Variables!$G$8,0,1)</f>
        <v>0</v>
      </c>
      <c r="AL4268" s="77">
        <f>IF(G4268&gt;Variables!$G$9,0,1)</f>
        <v>1</v>
      </c>
      <c r="AM4268" s="77">
        <f>IF(AND(K4268&gt;Variables!$G$10,K4268&lt;Variables!$G$11),0,1)</f>
        <v>1</v>
      </c>
      <c r="AN4268" s="77">
        <f>IF(H4268&lt;Variables!$G$13,1,0)</f>
        <v>1</v>
      </c>
      <c r="AO4268" s="77">
        <f>IF(R4268&lt;Variables!$G$12,0,1)</f>
        <v>1</v>
      </c>
      <c r="AP4268" s="78">
        <f t="shared" si="135"/>
        <v>1</v>
      </c>
      <c r="AQ4268" s="77">
        <f>IF(V4268&lt;Variables!$G$15,1,0)</f>
        <v>1</v>
      </c>
      <c r="AR4268" s="77">
        <v>0</v>
      </c>
      <c r="AS4268" s="77">
        <v>0</v>
      </c>
      <c r="AT4268" s="77">
        <v>1</v>
      </c>
      <c r="AU4268" s="77">
        <v>0</v>
      </c>
      <c r="BA4268" s="77">
        <v>-2.25</v>
      </c>
    </row>
    <row r="4269" spans="3:53" x14ac:dyDescent="0.25">
      <c r="C4269" s="77" t="s">
        <v>569</v>
      </c>
      <c r="D4269" s="77" t="s">
        <v>180</v>
      </c>
      <c r="E4269" s="77">
        <v>14.96</v>
      </c>
      <c r="F4269" s="77">
        <v>7.01</v>
      </c>
      <c r="G4269" s="77">
        <v>5.67</v>
      </c>
      <c r="H4269" s="77">
        <v>3450</v>
      </c>
      <c r="I4269" s="77">
        <v>-81.45</v>
      </c>
      <c r="J4269" s="77" t="s">
        <v>75</v>
      </c>
      <c r="K4269" s="77">
        <v>54.05</v>
      </c>
      <c r="L4269" s="77">
        <v>14.916625</v>
      </c>
      <c r="M4269" s="77">
        <v>-4.4413531881383583E-2</v>
      </c>
      <c r="N4269" s="77">
        <v>14.72207142857143</v>
      </c>
      <c r="O4269" s="77">
        <v>1.2765090316289081</v>
      </c>
      <c r="P4269" s="77">
        <v>2602000</v>
      </c>
      <c r="Q4269" s="77">
        <v>13979000</v>
      </c>
      <c r="R4269" s="77">
        <v>0.19</v>
      </c>
      <c r="S4269" s="77">
        <v>19.055</v>
      </c>
      <c r="T4269" s="77">
        <v>7.4279999999999999</v>
      </c>
      <c r="U4269" s="77">
        <v>12.427199999999999</v>
      </c>
      <c r="V4269" s="77">
        <v>2.4106322302632139</v>
      </c>
      <c r="AC4269" s="77">
        <v>15.275</v>
      </c>
      <c r="AD4269" s="77">
        <v>14.63</v>
      </c>
      <c r="AH4269" s="77">
        <f>IF(AND(M4269&lt;Variables!$G$6,M4269&gt;Variables!$G$5),0,1)</f>
        <v>1</v>
      </c>
      <c r="AI4269" s="77">
        <f t="shared" si="134"/>
        <v>0</v>
      </c>
      <c r="AJ4269" s="77">
        <f>IF(I4269&gt;Variables!$G$7,0,1)</f>
        <v>1</v>
      </c>
      <c r="AK4269" s="77">
        <f>IF(F4269&gt;Variables!$G$8,0,1)</f>
        <v>1</v>
      </c>
      <c r="AL4269" s="77">
        <f>IF(G4269&gt;Variables!$G$9,0,1)</f>
        <v>1</v>
      </c>
      <c r="AM4269" s="77">
        <f>IF(AND(K4269&gt;Variables!$G$10,K4269&lt;Variables!$G$11),0,1)</f>
        <v>1</v>
      </c>
      <c r="AN4269" s="77">
        <f>IF(H4269&lt;Variables!$G$13,1,0)</f>
        <v>0</v>
      </c>
      <c r="AO4269" s="77">
        <f>IF(R4269&lt;Variables!$G$12,0,1)</f>
        <v>0</v>
      </c>
      <c r="AP4269" s="78">
        <f t="shared" si="135"/>
        <v>1</v>
      </c>
      <c r="AQ4269" s="77">
        <f>IF(V4269&lt;Variables!$G$15,1,0)</f>
        <v>1</v>
      </c>
      <c r="AR4269" s="77">
        <v>1</v>
      </c>
      <c r="AS4269" s="77">
        <v>0</v>
      </c>
      <c r="AT4269" s="77">
        <v>0</v>
      </c>
      <c r="AU4269" s="77">
        <v>0</v>
      </c>
      <c r="BA4269" s="77">
        <v>2</v>
      </c>
    </row>
    <row r="4270" spans="3:53" x14ac:dyDescent="0.25">
      <c r="C4270" s="77" t="s">
        <v>569</v>
      </c>
      <c r="D4270" s="77" t="s">
        <v>524</v>
      </c>
      <c r="E4270" s="77">
        <v>8.18</v>
      </c>
      <c r="F4270" s="77">
        <v>8.4700000000000006</v>
      </c>
      <c r="G4270" s="77">
        <v>-6.21</v>
      </c>
      <c r="H4270" s="77">
        <v>260.04000000000002</v>
      </c>
      <c r="I4270" s="77">
        <v>-6.6340000000000003</v>
      </c>
      <c r="J4270" s="77" t="s">
        <v>75</v>
      </c>
      <c r="K4270" s="77">
        <v>47.27</v>
      </c>
      <c r="L4270" s="77">
        <v>8.2894799999999975</v>
      </c>
      <c r="M4270" s="77">
        <v>-1.68261459102377</v>
      </c>
      <c r="N4270" s="77">
        <v>8.3820250000000005</v>
      </c>
      <c r="O4270" s="77">
        <v>-2.7681258407127172</v>
      </c>
      <c r="P4270" s="77">
        <v>25210000</v>
      </c>
      <c r="Q4270" s="77">
        <v>24060000</v>
      </c>
      <c r="R4270" s="77">
        <v>1.05</v>
      </c>
      <c r="S4270" s="77">
        <v>19.055</v>
      </c>
      <c r="T4270" s="77">
        <v>7.4279999999999999</v>
      </c>
      <c r="U4270" s="77">
        <v>12.427199999999999</v>
      </c>
      <c r="V4270" s="77">
        <v>2.3691990421034852</v>
      </c>
      <c r="AC4270" s="77">
        <v>8.4</v>
      </c>
      <c r="AD4270" s="77">
        <v>7.72</v>
      </c>
      <c r="AH4270" s="77">
        <f>IF(AND(M4270&lt;Variables!$G$6,M4270&gt;Variables!$G$5),0,1)</f>
        <v>0</v>
      </c>
      <c r="AI4270" s="77">
        <f t="shared" si="134"/>
        <v>1</v>
      </c>
      <c r="AJ4270" s="77">
        <f>IF(I4270&gt;Variables!$G$7,0,1)</f>
        <v>1</v>
      </c>
      <c r="AK4270" s="77">
        <f>IF(F4270&gt;Variables!$G$8,0,1)</f>
        <v>1</v>
      </c>
      <c r="AL4270" s="77">
        <f>IF(G4270&gt;Variables!$G$9,0,1)</f>
        <v>1</v>
      </c>
      <c r="AM4270" s="77">
        <f>IF(AND(K4270&gt;Variables!$G$10,K4270&lt;Variables!$G$11),0,1)</f>
        <v>1</v>
      </c>
      <c r="AN4270" s="77">
        <f>IF(H4270&lt;Variables!$G$13,1,0)</f>
        <v>1</v>
      </c>
      <c r="AO4270" s="77">
        <f>IF(R4270&lt;Variables!$G$12,0,1)</f>
        <v>0</v>
      </c>
      <c r="AP4270" s="78">
        <f t="shared" si="135"/>
        <v>1</v>
      </c>
      <c r="AQ4270" s="77">
        <f>IF(V4270&lt;Variables!$G$15,1,0)</f>
        <v>1</v>
      </c>
      <c r="AR4270" s="77">
        <v>1</v>
      </c>
      <c r="AS4270" s="77">
        <v>0</v>
      </c>
      <c r="AT4270" s="77">
        <v>0</v>
      </c>
      <c r="AU4270" s="77">
        <v>0</v>
      </c>
      <c r="BA4270" s="77">
        <v>2</v>
      </c>
    </row>
    <row r="4271" spans="3:53" x14ac:dyDescent="0.25">
      <c r="C4271" s="77" t="s">
        <v>569</v>
      </c>
      <c r="D4271" s="77" t="s">
        <v>572</v>
      </c>
      <c r="E4271" s="77">
        <v>86.92</v>
      </c>
      <c r="F4271" s="77">
        <v>6.33</v>
      </c>
      <c r="G4271" s="77">
        <v>0.9</v>
      </c>
      <c r="H4271" s="77">
        <v>29720</v>
      </c>
      <c r="I4271" s="77">
        <v>657.17200000000003</v>
      </c>
      <c r="J4271" s="77" t="s">
        <v>75</v>
      </c>
      <c r="K4271" s="77">
        <v>67.38</v>
      </c>
      <c r="L4271" s="77">
        <v>86.157070000000004</v>
      </c>
      <c r="M4271" s="77">
        <v>0.6069496095909509</v>
      </c>
      <c r="N4271" s="77">
        <v>85.739794444444442</v>
      </c>
      <c r="O4271" s="77">
        <v>1.096580137201957</v>
      </c>
      <c r="P4271" s="77">
        <v>215784</v>
      </c>
      <c r="Q4271" s="77">
        <v>1376000</v>
      </c>
      <c r="R4271" s="77">
        <v>0.16</v>
      </c>
      <c r="S4271" s="77">
        <v>19.055</v>
      </c>
      <c r="T4271" s="77">
        <v>7.4279999999999999</v>
      </c>
      <c r="U4271" s="77">
        <v>12.427199999999999</v>
      </c>
      <c r="V4271" s="77">
        <v>2.500811221338608</v>
      </c>
      <c r="AC4271" s="77">
        <v>87.159899999999993</v>
      </c>
      <c r="AD4271" s="77">
        <v>83.92</v>
      </c>
      <c r="AH4271" s="77">
        <f>IF(AND(M4271&lt;Variables!$G$6,M4271&gt;Variables!$G$5),0,1)</f>
        <v>1</v>
      </c>
      <c r="AI4271" s="77">
        <f t="shared" si="134"/>
        <v>0</v>
      </c>
      <c r="AJ4271" s="77">
        <f>IF(I4271&gt;Variables!$G$7,0,1)</f>
        <v>0</v>
      </c>
      <c r="AK4271" s="77">
        <f>IF(F4271&gt;Variables!$G$8,0,1)</f>
        <v>1</v>
      </c>
      <c r="AL4271" s="77">
        <f>IF(G4271&gt;Variables!$G$9,0,1)</f>
        <v>1</v>
      </c>
      <c r="AM4271" s="77">
        <f>IF(AND(K4271&gt;Variables!$G$10,K4271&lt;Variables!$G$11),0,1)</f>
        <v>0</v>
      </c>
      <c r="AN4271" s="77">
        <f>IF(H4271&lt;Variables!$G$13,1,0)</f>
        <v>0</v>
      </c>
      <c r="AO4271" s="77">
        <f>IF(R4271&lt;Variables!$G$12,0,1)</f>
        <v>0</v>
      </c>
      <c r="AP4271" s="78">
        <f t="shared" si="135"/>
        <v>1</v>
      </c>
      <c r="AQ4271" s="77">
        <f>IF(V4271&lt;Variables!$G$15,1,0)</f>
        <v>1</v>
      </c>
      <c r="AR4271" s="77">
        <v>0</v>
      </c>
      <c r="AS4271" s="77">
        <v>0</v>
      </c>
      <c r="AT4271" s="77">
        <v>0</v>
      </c>
      <c r="AU4271" s="77">
        <v>1</v>
      </c>
      <c r="BA4271" s="77">
        <v>-1.25</v>
      </c>
    </row>
    <row r="4272" spans="3:53" x14ac:dyDescent="0.25">
      <c r="C4272" s="77" t="s">
        <v>569</v>
      </c>
      <c r="D4272" s="77" t="s">
        <v>555</v>
      </c>
      <c r="E4272" s="77">
        <v>24.52</v>
      </c>
      <c r="F4272" s="77">
        <v>23.12</v>
      </c>
      <c r="G4272" s="77">
        <v>20.73</v>
      </c>
      <c r="H4272" s="77">
        <v>2850</v>
      </c>
      <c r="I4272" s="77">
        <v>271.71499999999997</v>
      </c>
      <c r="J4272" s="77" t="s">
        <v>74</v>
      </c>
      <c r="K4272" s="77">
        <v>60.37</v>
      </c>
      <c r="L4272" s="77">
        <v>24.555895</v>
      </c>
      <c r="M4272" s="77">
        <v>1.2791429512139609</v>
      </c>
      <c r="N4272" s="77">
        <v>23.574369444444439</v>
      </c>
      <c r="O4272" s="77">
        <v>5.4959287823534453</v>
      </c>
      <c r="P4272" s="77">
        <v>608490</v>
      </c>
      <c r="Q4272" s="77">
        <v>497157</v>
      </c>
      <c r="R4272" s="77">
        <v>1.22</v>
      </c>
      <c r="S4272" s="77">
        <v>19.055</v>
      </c>
      <c r="T4272" s="77">
        <v>7.4279999999999999</v>
      </c>
      <c r="U4272" s="77">
        <v>12.427199999999999</v>
      </c>
      <c r="V4272" s="77">
        <v>2.402866993845429</v>
      </c>
      <c r="AC4272" s="77">
        <v>26.31</v>
      </c>
      <c r="AD4272" s="77">
        <v>21.94</v>
      </c>
      <c r="AH4272" s="77">
        <f>IF(AND(M4272&lt;Variables!$G$6,M4272&gt;Variables!$G$5),0,1)</f>
        <v>1</v>
      </c>
      <c r="AI4272" s="77">
        <f t="shared" si="134"/>
        <v>0</v>
      </c>
      <c r="AJ4272" s="77">
        <f>IF(I4272&gt;Variables!$G$7,0,1)</f>
        <v>0</v>
      </c>
      <c r="AK4272" s="77">
        <f>IF(F4272&gt;Variables!$G$8,0,1)</f>
        <v>0</v>
      </c>
      <c r="AL4272" s="77">
        <f>IF(G4272&gt;Variables!$G$9,0,1)</f>
        <v>0</v>
      </c>
      <c r="AM4272" s="77">
        <f>IF(AND(K4272&gt;Variables!$G$10,K4272&lt;Variables!$G$11),0,1)</f>
        <v>1</v>
      </c>
      <c r="AN4272" s="77">
        <f>IF(H4272&lt;Variables!$G$13,1,0)</f>
        <v>0</v>
      </c>
      <c r="AO4272" s="77">
        <f>IF(R4272&lt;Variables!$G$12,0,1)</f>
        <v>0</v>
      </c>
      <c r="AP4272" s="78">
        <f t="shared" si="135"/>
        <v>0</v>
      </c>
      <c r="AQ4272" s="77">
        <f>IF(V4272&lt;Variables!$G$15,1,0)</f>
        <v>1</v>
      </c>
      <c r="AR4272" s="77">
        <v>0</v>
      </c>
      <c r="AS4272" s="77">
        <v>0</v>
      </c>
      <c r="AT4272" s="77">
        <v>1</v>
      </c>
      <c r="AU4272" s="77">
        <v>0</v>
      </c>
      <c r="BA4272" s="77">
        <v>-2.25</v>
      </c>
    </row>
    <row r="4273" spans="3:53" x14ac:dyDescent="0.25">
      <c r="C4273" s="77" t="s">
        <v>569</v>
      </c>
      <c r="D4273" s="77" t="s">
        <v>549</v>
      </c>
      <c r="E4273" s="77">
        <v>13.55</v>
      </c>
      <c r="F4273" s="77">
        <v>8.27</v>
      </c>
      <c r="G4273" s="77">
        <v>6.72</v>
      </c>
      <c r="H4273" s="77">
        <v>2290</v>
      </c>
      <c r="I4273" s="77">
        <v>98.11</v>
      </c>
      <c r="J4273" s="77" t="s">
        <v>74</v>
      </c>
      <c r="K4273" s="77">
        <v>65.31</v>
      </c>
      <c r="L4273" s="77">
        <v>13.405184999999999</v>
      </c>
      <c r="M4273" s="77">
        <v>0.70730094362741391</v>
      </c>
      <c r="N4273" s="77">
        <v>13.310216666666671</v>
      </c>
      <c r="O4273" s="77">
        <v>1.4258470623443349</v>
      </c>
      <c r="P4273" s="77">
        <v>1827000</v>
      </c>
      <c r="Q4273" s="77">
        <v>1522000</v>
      </c>
      <c r="R4273" s="77">
        <v>1.2</v>
      </c>
      <c r="S4273" s="77">
        <v>19.055</v>
      </c>
      <c r="T4273" s="77">
        <v>7.4279999999999999</v>
      </c>
      <c r="U4273" s="77">
        <v>12.427199999999999</v>
      </c>
      <c r="V4273" s="77">
        <v>2.4759482661989369</v>
      </c>
      <c r="AC4273" s="77">
        <v>13.59</v>
      </c>
      <c r="AD4273" s="77">
        <v>13.178800000000001</v>
      </c>
      <c r="AH4273" s="77">
        <f>IF(AND(M4273&lt;Variables!$G$6,M4273&gt;Variables!$G$5),0,1)</f>
        <v>1</v>
      </c>
      <c r="AI4273" s="77">
        <f t="shared" si="134"/>
        <v>0</v>
      </c>
      <c r="AJ4273" s="77">
        <f>IF(I4273&gt;Variables!$G$7,0,1)</f>
        <v>0</v>
      </c>
      <c r="AK4273" s="77">
        <f>IF(F4273&gt;Variables!$G$8,0,1)</f>
        <v>1</v>
      </c>
      <c r="AL4273" s="77">
        <f>IF(G4273&gt;Variables!$G$9,0,1)</f>
        <v>1</v>
      </c>
      <c r="AM4273" s="77">
        <f>IF(AND(K4273&gt;Variables!$G$10,K4273&lt;Variables!$G$11),0,1)</f>
        <v>0</v>
      </c>
      <c r="AN4273" s="77">
        <f>IF(H4273&lt;Variables!$G$13,1,0)</f>
        <v>0</v>
      </c>
      <c r="AO4273" s="77">
        <f>IF(R4273&lt;Variables!$G$12,0,1)</f>
        <v>0</v>
      </c>
      <c r="AP4273" s="78">
        <f t="shared" si="135"/>
        <v>0</v>
      </c>
      <c r="AQ4273" s="77">
        <f>IF(V4273&lt;Variables!$G$15,1,0)</f>
        <v>1</v>
      </c>
      <c r="AR4273" s="77">
        <v>0</v>
      </c>
      <c r="AS4273" s="77">
        <v>0</v>
      </c>
      <c r="AT4273" s="77">
        <v>1</v>
      </c>
      <c r="AU4273" s="77">
        <v>0</v>
      </c>
      <c r="BA4273" s="77">
        <v>-1.35</v>
      </c>
    </row>
    <row r="4274" spans="3:53" x14ac:dyDescent="0.25">
      <c r="C4274" s="77" t="s">
        <v>569</v>
      </c>
      <c r="D4274" s="77" t="s">
        <v>556</v>
      </c>
      <c r="E4274" s="77">
        <v>0.69</v>
      </c>
      <c r="F4274" s="77">
        <v>14.15</v>
      </c>
      <c r="G4274" s="77">
        <v>-8.67</v>
      </c>
      <c r="H4274" s="77">
        <v>24.14</v>
      </c>
      <c r="I4274" s="77">
        <v>-28.166</v>
      </c>
      <c r="J4274" s="77" t="s">
        <v>74</v>
      </c>
      <c r="K4274" s="77">
        <v>46.35</v>
      </c>
      <c r="L4274" s="77">
        <v>0.7112328</v>
      </c>
      <c r="M4274" s="77">
        <v>-2.4510680609780691</v>
      </c>
      <c r="N4274" s="77">
        <v>0.71336541666666653</v>
      </c>
      <c r="O4274" s="77">
        <v>-2.742692063499466</v>
      </c>
      <c r="P4274" s="77">
        <v>12510000</v>
      </c>
      <c r="Q4274" s="77">
        <v>1370000</v>
      </c>
      <c r="R4274" s="77">
        <v>9.1300000000000008</v>
      </c>
      <c r="S4274" s="77">
        <v>19.055</v>
      </c>
      <c r="T4274" s="77">
        <v>7.4279999999999999</v>
      </c>
      <c r="U4274" s="77">
        <v>12.427199999999999</v>
      </c>
      <c r="V4274" s="77">
        <v>2.3670765709410482</v>
      </c>
      <c r="AC4274" s="77">
        <v>0.69791099999999995</v>
      </c>
      <c r="AD4274" s="77">
        <v>0.64090000000000003</v>
      </c>
      <c r="AH4274" s="77">
        <f>IF(AND(M4274&lt;Variables!$G$6,M4274&gt;Variables!$G$5),0,1)</f>
        <v>0</v>
      </c>
      <c r="AI4274" s="77">
        <f t="shared" ref="AI4274:AI4337" si="136">IF(L4274&gt;N4274,0,1)</f>
        <v>1</v>
      </c>
      <c r="AJ4274" s="77">
        <f>IF(I4274&gt;Variables!$G$7,0,1)</f>
        <v>1</v>
      </c>
      <c r="AK4274" s="77">
        <f>IF(F4274&gt;Variables!$G$8,0,1)</f>
        <v>0</v>
      </c>
      <c r="AL4274" s="77">
        <f>IF(G4274&gt;Variables!$G$9,0,1)</f>
        <v>1</v>
      </c>
      <c r="AM4274" s="77">
        <f>IF(AND(K4274&gt;Variables!$G$10,K4274&lt;Variables!$G$11),0,1)</f>
        <v>1</v>
      </c>
      <c r="AN4274" s="77">
        <f>IF(H4274&lt;Variables!$G$13,1,0)</f>
        <v>1</v>
      </c>
      <c r="AO4274" s="77">
        <f>IF(R4274&lt;Variables!$G$12,0,1)</f>
        <v>1</v>
      </c>
      <c r="AP4274" s="78">
        <f t="shared" ref="AP4274:AP4337" si="137">IF(J4274="Pass", 0,1)</f>
        <v>0</v>
      </c>
      <c r="AQ4274" s="77">
        <f>IF(V4274&lt;Variables!$G$15,1,0)</f>
        <v>1</v>
      </c>
      <c r="AR4274" s="77">
        <v>0</v>
      </c>
      <c r="AS4274" s="77">
        <v>0</v>
      </c>
      <c r="AT4274" s="77">
        <v>1</v>
      </c>
      <c r="AU4274" s="77">
        <v>0</v>
      </c>
      <c r="BA4274" s="77">
        <v>-2.25</v>
      </c>
    </row>
    <row r="4275" spans="3:53" x14ac:dyDescent="0.25">
      <c r="C4275" s="77" t="s">
        <v>569</v>
      </c>
      <c r="D4275" s="77" t="s">
        <v>557</v>
      </c>
      <c r="E4275" s="77">
        <v>6.07</v>
      </c>
      <c r="F4275" s="77">
        <v>13.53</v>
      </c>
      <c r="G4275" s="77">
        <v>-9.66</v>
      </c>
      <c r="H4275" s="77">
        <v>108.42</v>
      </c>
      <c r="I4275" s="77">
        <v>-10.153</v>
      </c>
      <c r="J4275" s="77" t="s">
        <v>74</v>
      </c>
      <c r="K4275" s="77">
        <v>43.13</v>
      </c>
      <c r="L4275" s="77">
        <v>6.2065900000000003</v>
      </c>
      <c r="M4275" s="77">
        <v>-2.04121748012999</v>
      </c>
      <c r="N4275" s="77">
        <v>6.3569611111111106</v>
      </c>
      <c r="O4275" s="77">
        <v>-4.3583892723025288</v>
      </c>
      <c r="P4275" s="77">
        <v>16970000</v>
      </c>
      <c r="Q4275" s="77">
        <v>114040</v>
      </c>
      <c r="R4275" s="77">
        <v>148.81</v>
      </c>
      <c r="S4275" s="77">
        <v>19.055</v>
      </c>
      <c r="T4275" s="77">
        <v>7.4279999999999999</v>
      </c>
      <c r="U4275" s="77">
        <v>12.427199999999999</v>
      </c>
      <c r="V4275" s="77">
        <v>2.3083995565958122</v>
      </c>
      <c r="AC4275" s="77">
        <v>6.08</v>
      </c>
      <c r="AD4275" s="77">
        <v>5.51</v>
      </c>
      <c r="AH4275" s="77">
        <f>IF(AND(M4275&lt;Variables!$G$6,M4275&gt;Variables!$G$5),0,1)</f>
        <v>0</v>
      </c>
      <c r="AI4275" s="77">
        <f t="shared" si="136"/>
        <v>1</v>
      </c>
      <c r="AJ4275" s="77">
        <f>IF(I4275&gt;Variables!$G$7,0,1)</f>
        <v>1</v>
      </c>
      <c r="AK4275" s="77">
        <f>IF(F4275&gt;Variables!$G$8,0,1)</f>
        <v>0</v>
      </c>
      <c r="AL4275" s="77">
        <f>IF(G4275&gt;Variables!$G$9,0,1)</f>
        <v>1</v>
      </c>
      <c r="AM4275" s="77">
        <f>IF(AND(K4275&gt;Variables!$G$10,K4275&lt;Variables!$G$11),0,1)</f>
        <v>1</v>
      </c>
      <c r="AN4275" s="77">
        <f>IF(H4275&lt;Variables!$G$13,1,0)</f>
        <v>1</v>
      </c>
      <c r="AO4275" s="77">
        <f>IF(R4275&lt;Variables!$G$12,0,1)</f>
        <v>1</v>
      </c>
      <c r="AP4275" s="78">
        <f t="shared" si="137"/>
        <v>0</v>
      </c>
      <c r="AQ4275" s="77">
        <f>IF(V4275&lt;Variables!$G$15,1,0)</f>
        <v>1</v>
      </c>
      <c r="AR4275" s="77">
        <v>0</v>
      </c>
      <c r="AS4275" s="77">
        <v>0</v>
      </c>
      <c r="AT4275" s="77">
        <v>1</v>
      </c>
      <c r="AU4275" s="77">
        <v>0</v>
      </c>
      <c r="BA4275" s="77">
        <v>-2.25</v>
      </c>
    </row>
    <row r="4276" spans="3:53" x14ac:dyDescent="0.25">
      <c r="C4276" s="77" t="s">
        <v>569</v>
      </c>
      <c r="D4276" s="77" t="s">
        <v>559</v>
      </c>
      <c r="E4276" s="77">
        <v>27.12</v>
      </c>
      <c r="F4276" s="77">
        <v>13.38</v>
      </c>
      <c r="G4276" s="77">
        <v>-1.24</v>
      </c>
      <c r="H4276" s="77">
        <v>1710</v>
      </c>
      <c r="I4276" s="77">
        <v>-50.281999999999996</v>
      </c>
      <c r="J4276" s="77" t="s">
        <v>74</v>
      </c>
      <c r="K4276" s="77">
        <v>62.48</v>
      </c>
      <c r="L4276" s="77">
        <v>26.968675000000001</v>
      </c>
      <c r="M4276" s="77">
        <v>1.25710662463024</v>
      </c>
      <c r="N4276" s="77">
        <v>27.093261111111111</v>
      </c>
      <c r="O4276" s="77">
        <v>0.79148422926816431</v>
      </c>
      <c r="P4276" s="77">
        <v>809890</v>
      </c>
      <c r="Q4276" s="77">
        <v>633360</v>
      </c>
      <c r="R4276" s="77">
        <v>1.28</v>
      </c>
      <c r="S4276" s="77">
        <v>19.055</v>
      </c>
      <c r="T4276" s="77">
        <v>7.4279999999999999</v>
      </c>
      <c r="U4276" s="77">
        <v>12.427199999999999</v>
      </c>
      <c r="V4276" s="77">
        <v>2.4182990890891012</v>
      </c>
      <c r="AC4276" s="77">
        <v>27.55</v>
      </c>
      <c r="AD4276" s="77">
        <v>26.16</v>
      </c>
      <c r="AH4276" s="77">
        <f>IF(AND(M4276&lt;Variables!$G$6,M4276&gt;Variables!$G$5),0,1)</f>
        <v>1</v>
      </c>
      <c r="AI4276" s="77">
        <f t="shared" si="136"/>
        <v>1</v>
      </c>
      <c r="AJ4276" s="77">
        <f>IF(I4276&gt;Variables!$G$7,0,1)</f>
        <v>1</v>
      </c>
      <c r="AK4276" s="77">
        <f>IF(F4276&gt;Variables!$G$8,0,1)</f>
        <v>0</v>
      </c>
      <c r="AL4276" s="77">
        <f>IF(G4276&gt;Variables!$G$9,0,1)</f>
        <v>1</v>
      </c>
      <c r="AM4276" s="77">
        <f>IF(AND(K4276&gt;Variables!$G$10,K4276&lt;Variables!$G$11),0,1)</f>
        <v>0</v>
      </c>
      <c r="AN4276" s="77">
        <f>IF(H4276&lt;Variables!$G$13,1,0)</f>
        <v>0</v>
      </c>
      <c r="AO4276" s="77">
        <f>IF(R4276&lt;Variables!$G$12,0,1)</f>
        <v>0</v>
      </c>
      <c r="AP4276" s="78">
        <f t="shared" si="137"/>
        <v>0</v>
      </c>
      <c r="AQ4276" s="77">
        <f>IF(V4276&lt;Variables!$G$15,1,0)</f>
        <v>1</v>
      </c>
      <c r="AR4276" s="77">
        <v>0</v>
      </c>
      <c r="AS4276" s="77">
        <v>0</v>
      </c>
      <c r="AT4276" s="77">
        <v>1</v>
      </c>
      <c r="AU4276" s="77">
        <v>0</v>
      </c>
      <c r="BA4276" s="77">
        <v>-1.88</v>
      </c>
    </row>
    <row r="4277" spans="3:53" x14ac:dyDescent="0.25">
      <c r="C4277" s="77" t="s">
        <v>569</v>
      </c>
      <c r="D4277" s="77" t="s">
        <v>550</v>
      </c>
      <c r="E4277" s="77">
        <v>3.16</v>
      </c>
      <c r="F4277" s="77">
        <v>12.9</v>
      </c>
      <c r="G4277" s="77">
        <v>-3.37</v>
      </c>
      <c r="H4277" s="77">
        <v>144.61000000000001</v>
      </c>
      <c r="I4277" s="77">
        <v>-2.1000000000000001E-2</v>
      </c>
      <c r="J4277" s="77" t="s">
        <v>74</v>
      </c>
      <c r="K4277" s="77">
        <v>54.41</v>
      </c>
      <c r="L4277" s="77">
        <v>3.155247368421052</v>
      </c>
      <c r="M4277" s="77">
        <v>-0.16630608660259949</v>
      </c>
      <c r="N4277" s="77">
        <v>3.1922257142857142</v>
      </c>
      <c r="O4277" s="77">
        <v>-1.3227671870678681</v>
      </c>
      <c r="P4277" s="77">
        <v>570640</v>
      </c>
      <c r="Q4277" s="77">
        <v>239120</v>
      </c>
      <c r="R4277" s="77">
        <v>2.39</v>
      </c>
      <c r="S4277" s="77">
        <v>19.055</v>
      </c>
      <c r="T4277" s="77">
        <v>7.4279999999999999</v>
      </c>
      <c r="U4277" s="77">
        <v>12.427199999999999</v>
      </c>
      <c r="V4277" s="77">
        <v>2.4191296458751248</v>
      </c>
      <c r="AC4277" s="77">
        <v>3.39</v>
      </c>
      <c r="AD4277" s="77">
        <v>3.02</v>
      </c>
      <c r="AH4277" s="77">
        <f>IF(AND(M4277&lt;Variables!$G$6,M4277&gt;Variables!$G$5),0,1)</f>
        <v>1</v>
      </c>
      <c r="AI4277" s="77">
        <f t="shared" si="136"/>
        <v>1</v>
      </c>
      <c r="AJ4277" s="77">
        <f>IF(I4277&gt;Variables!$G$7,0,1)</f>
        <v>1</v>
      </c>
      <c r="AK4277" s="77">
        <f>IF(F4277&gt;Variables!$G$8,0,1)</f>
        <v>0</v>
      </c>
      <c r="AL4277" s="77">
        <f>IF(G4277&gt;Variables!$G$9,0,1)</f>
        <v>1</v>
      </c>
      <c r="AM4277" s="77">
        <f>IF(AND(K4277&gt;Variables!$G$10,K4277&lt;Variables!$G$11),0,1)</f>
        <v>1</v>
      </c>
      <c r="AN4277" s="77">
        <f>IF(H4277&lt;Variables!$G$13,1,0)</f>
        <v>1</v>
      </c>
      <c r="AO4277" s="77">
        <f>IF(R4277&lt;Variables!$G$12,0,1)</f>
        <v>1</v>
      </c>
      <c r="AP4277" s="78">
        <f t="shared" si="137"/>
        <v>0</v>
      </c>
      <c r="AQ4277" s="77">
        <f>IF(V4277&lt;Variables!$G$15,1,0)</f>
        <v>1</v>
      </c>
      <c r="AR4277" s="77">
        <v>1</v>
      </c>
      <c r="AS4277" s="77">
        <v>0</v>
      </c>
      <c r="AT4277" s="77">
        <v>0</v>
      </c>
      <c r="AU4277" s="77">
        <v>0</v>
      </c>
      <c r="BA4277" s="77">
        <v>2</v>
      </c>
    </row>
    <row r="4278" spans="3:53" x14ac:dyDescent="0.25">
      <c r="C4278" s="77" t="s">
        <v>569</v>
      </c>
      <c r="D4278" s="77" t="s">
        <v>562</v>
      </c>
      <c r="E4278" s="77">
        <v>43.36</v>
      </c>
      <c r="F4278" s="77">
        <v>11.07</v>
      </c>
      <c r="G4278" s="77">
        <v>10.7</v>
      </c>
      <c r="H4278" s="77">
        <v>2400</v>
      </c>
      <c r="I4278" s="77">
        <v>32.250999999999998</v>
      </c>
      <c r="J4278" s="77" t="s">
        <v>74</v>
      </c>
      <c r="K4278" s="77">
        <v>83.11</v>
      </c>
      <c r="L4278" s="77">
        <v>42.015180000000001</v>
      </c>
      <c r="M4278" s="77">
        <v>2.891383542805233</v>
      </c>
      <c r="N4278" s="77">
        <v>41.416241176470578</v>
      </c>
      <c r="O4278" s="77">
        <v>4.379341948974</v>
      </c>
      <c r="P4278" s="77">
        <v>190508</v>
      </c>
      <c r="Q4278" s="77">
        <v>665245</v>
      </c>
      <c r="R4278" s="77">
        <v>0.28999999999999998</v>
      </c>
      <c r="S4278" s="77">
        <v>19.055</v>
      </c>
      <c r="T4278" s="77">
        <v>7.4279999999999999</v>
      </c>
      <c r="U4278" s="77">
        <v>12.427199999999999</v>
      </c>
      <c r="V4278" s="77">
        <v>2.3583646759996761</v>
      </c>
      <c r="AC4278" s="77">
        <v>44.28</v>
      </c>
      <c r="AD4278" s="77">
        <v>42.6</v>
      </c>
      <c r="AH4278" s="77">
        <f>IF(AND(M4278&lt;Variables!$G$6,M4278&gt;Variables!$G$5),0,1)</f>
        <v>1</v>
      </c>
      <c r="AI4278" s="77">
        <f t="shared" si="136"/>
        <v>0</v>
      </c>
      <c r="AJ4278" s="77">
        <f>IF(I4278&gt;Variables!$G$7,0,1)</f>
        <v>1</v>
      </c>
      <c r="AK4278" s="77">
        <f>IF(F4278&gt;Variables!$G$8,0,1)</f>
        <v>0</v>
      </c>
      <c r="AL4278" s="77">
        <f>IF(G4278&gt;Variables!$G$9,0,1)</f>
        <v>0</v>
      </c>
      <c r="AM4278" s="77">
        <f>IF(AND(K4278&gt;Variables!$G$10,K4278&lt;Variables!$G$11),0,1)</f>
        <v>1</v>
      </c>
      <c r="AN4278" s="77">
        <f>IF(H4278&lt;Variables!$G$13,1,0)</f>
        <v>0</v>
      </c>
      <c r="AO4278" s="77">
        <f>IF(R4278&lt;Variables!$G$12,0,1)</f>
        <v>0</v>
      </c>
      <c r="AP4278" s="78">
        <f t="shared" si="137"/>
        <v>0</v>
      </c>
      <c r="AQ4278" s="77">
        <f>IF(V4278&lt;Variables!$G$15,1,0)</f>
        <v>1</v>
      </c>
      <c r="AR4278" s="77">
        <v>1</v>
      </c>
      <c r="AS4278" s="77">
        <v>0</v>
      </c>
      <c r="AT4278" s="77">
        <v>0</v>
      </c>
      <c r="AU4278" s="77">
        <v>0</v>
      </c>
      <c r="BA4278" s="77">
        <v>2</v>
      </c>
    </row>
    <row r="4279" spans="3:53" x14ac:dyDescent="0.25">
      <c r="C4279" s="77" t="s">
        <v>569</v>
      </c>
      <c r="D4279" s="77" t="s">
        <v>560</v>
      </c>
      <c r="E4279" s="77">
        <v>25.04</v>
      </c>
      <c r="F4279" s="77">
        <v>10.68</v>
      </c>
      <c r="G4279" s="77">
        <v>1.32</v>
      </c>
      <c r="H4279" s="77">
        <v>7540</v>
      </c>
      <c r="I4279" s="77">
        <v>1.867</v>
      </c>
      <c r="J4279" s="77" t="s">
        <v>74</v>
      </c>
      <c r="K4279" s="77">
        <v>56.53</v>
      </c>
      <c r="L4279" s="77">
        <v>24.965</v>
      </c>
      <c r="M4279" s="77">
        <v>-0.32845984378129678</v>
      </c>
      <c r="N4279" s="77">
        <v>24.800155555555559</v>
      </c>
      <c r="O4279" s="77">
        <v>0.33404808392777119</v>
      </c>
      <c r="P4279" s="77">
        <v>6095000</v>
      </c>
      <c r="Q4279" s="77">
        <v>5291000</v>
      </c>
      <c r="R4279" s="77">
        <v>1.1499999999999999</v>
      </c>
      <c r="S4279" s="77">
        <v>19.055</v>
      </c>
      <c r="T4279" s="77">
        <v>7.4279999999999999</v>
      </c>
      <c r="U4279" s="77">
        <v>12.427199999999999</v>
      </c>
      <c r="V4279" s="77">
        <v>2.449385061886642</v>
      </c>
      <c r="AC4279" s="77">
        <v>25.02</v>
      </c>
      <c r="AD4279" s="77">
        <v>23.53</v>
      </c>
      <c r="AH4279" s="77">
        <f>IF(AND(M4279&lt;Variables!$G$6,M4279&gt;Variables!$G$5),0,1)</f>
        <v>1</v>
      </c>
      <c r="AI4279" s="77">
        <f t="shared" si="136"/>
        <v>0</v>
      </c>
      <c r="AJ4279" s="77">
        <f>IF(I4279&gt;Variables!$G$7,0,1)</f>
        <v>1</v>
      </c>
      <c r="AK4279" s="77">
        <f>IF(F4279&gt;Variables!$G$8,0,1)</f>
        <v>0</v>
      </c>
      <c r="AL4279" s="77">
        <f>IF(G4279&gt;Variables!$G$9,0,1)</f>
        <v>1</v>
      </c>
      <c r="AM4279" s="77">
        <f>IF(AND(K4279&gt;Variables!$G$10,K4279&lt;Variables!$G$11),0,1)</f>
        <v>1</v>
      </c>
      <c r="AN4279" s="77">
        <f>IF(H4279&lt;Variables!$G$13,1,0)</f>
        <v>0</v>
      </c>
      <c r="AO4279" s="77">
        <f>IF(R4279&lt;Variables!$G$12,0,1)</f>
        <v>0</v>
      </c>
      <c r="AP4279" s="78">
        <f t="shared" si="137"/>
        <v>0</v>
      </c>
      <c r="AQ4279" s="77">
        <f>IF(V4279&lt;Variables!$G$15,1,0)</f>
        <v>1</v>
      </c>
      <c r="AR4279" s="77">
        <v>0</v>
      </c>
      <c r="AS4279" s="77">
        <v>0</v>
      </c>
      <c r="AT4279" s="77">
        <v>1</v>
      </c>
      <c r="AU4279" s="77">
        <v>0</v>
      </c>
      <c r="BA4279" s="77">
        <v>-2.25</v>
      </c>
    </row>
    <row r="4280" spans="3:53" x14ac:dyDescent="0.25">
      <c r="C4280" s="77" t="s">
        <v>569</v>
      </c>
      <c r="D4280" s="77" t="s">
        <v>561</v>
      </c>
      <c r="E4280" s="77">
        <v>238.23</v>
      </c>
      <c r="F4280" s="77">
        <v>9.52</v>
      </c>
      <c r="G4280" s="77">
        <v>1.08</v>
      </c>
      <c r="H4280" s="77">
        <v>211690</v>
      </c>
      <c r="I4280" s="77">
        <v>120.247</v>
      </c>
      <c r="J4280" s="77" t="s">
        <v>74</v>
      </c>
      <c r="K4280" s="77">
        <v>65.59</v>
      </c>
      <c r="L4280" s="77">
        <v>236.568645</v>
      </c>
      <c r="M4280" s="77">
        <v>0.37678492853523882</v>
      </c>
      <c r="N4280" s="77">
        <v>236.61731944444441</v>
      </c>
      <c r="O4280" s="77">
        <v>0.35613646436960339</v>
      </c>
      <c r="P4280" s="77">
        <v>4192000</v>
      </c>
      <c r="Q4280" s="77">
        <v>3327000</v>
      </c>
      <c r="R4280" s="77">
        <v>1.26</v>
      </c>
      <c r="S4280" s="77">
        <v>19.055</v>
      </c>
      <c r="T4280" s="77">
        <v>7.4279999999999999</v>
      </c>
      <c r="U4280" s="77">
        <v>12.427199999999999</v>
      </c>
      <c r="V4280" s="77">
        <v>2.5017516573785068</v>
      </c>
      <c r="AC4280" s="77">
        <v>238.3</v>
      </c>
      <c r="AD4280" s="77">
        <v>230.42</v>
      </c>
      <c r="AH4280" s="77">
        <f>IF(AND(M4280&lt;Variables!$G$6,M4280&gt;Variables!$G$5),0,1)</f>
        <v>1</v>
      </c>
      <c r="AI4280" s="77">
        <f t="shared" si="136"/>
        <v>1</v>
      </c>
      <c r="AJ4280" s="77">
        <f>IF(I4280&gt;Variables!$G$7,0,1)</f>
        <v>0</v>
      </c>
      <c r="AK4280" s="77">
        <f>IF(F4280&gt;Variables!$G$8,0,1)</f>
        <v>0</v>
      </c>
      <c r="AL4280" s="77">
        <f>IF(G4280&gt;Variables!$G$9,0,1)</f>
        <v>1</v>
      </c>
      <c r="AM4280" s="77">
        <f>IF(AND(K4280&gt;Variables!$G$10,K4280&lt;Variables!$G$11),0,1)</f>
        <v>0</v>
      </c>
      <c r="AN4280" s="77">
        <f>IF(H4280&lt;Variables!$G$13,1,0)</f>
        <v>0</v>
      </c>
      <c r="AO4280" s="77">
        <f>IF(R4280&lt;Variables!$G$12,0,1)</f>
        <v>0</v>
      </c>
      <c r="AP4280" s="78">
        <f t="shared" si="137"/>
        <v>0</v>
      </c>
      <c r="AQ4280" s="77">
        <f>IF(V4280&lt;Variables!$G$15,1,0)</f>
        <v>1</v>
      </c>
      <c r="AR4280" s="77">
        <v>0</v>
      </c>
      <c r="AS4280" s="77">
        <v>0</v>
      </c>
      <c r="AT4280" s="77">
        <v>1</v>
      </c>
      <c r="AU4280" s="77">
        <v>0</v>
      </c>
      <c r="BA4280" s="77">
        <v>-1.58</v>
      </c>
    </row>
    <row r="4281" spans="3:53" x14ac:dyDescent="0.25">
      <c r="C4281" s="77" t="s">
        <v>569</v>
      </c>
      <c r="D4281" s="77" t="s">
        <v>573</v>
      </c>
      <c r="E4281" s="77">
        <v>0.96</v>
      </c>
      <c r="F4281" s="77">
        <v>10</v>
      </c>
      <c r="G4281" s="77">
        <v>-9.09</v>
      </c>
      <c r="H4281" s="77">
        <v>-99999</v>
      </c>
      <c r="I4281" s="77">
        <v>-1.579</v>
      </c>
      <c r="J4281" s="77" t="s">
        <v>75</v>
      </c>
      <c r="K4281" s="77">
        <v>-99999</v>
      </c>
      <c r="L4281" s="77">
        <v>1.0266666666666671</v>
      </c>
      <c r="M4281" s="77">
        <v>-2.5974025974025929</v>
      </c>
      <c r="N4281" s="77">
        <v>1.035866666666666</v>
      </c>
      <c r="O4281" s="77">
        <v>-3.4624790835371191</v>
      </c>
      <c r="P4281" s="77">
        <v>21156</v>
      </c>
      <c r="Q4281" s="77">
        <v>3696</v>
      </c>
      <c r="R4281" s="77">
        <v>5.72</v>
      </c>
      <c r="S4281" s="77">
        <v>19.055</v>
      </c>
      <c r="T4281" s="77">
        <v>7.4279999999999999</v>
      </c>
      <c r="U4281" s="77">
        <v>12.427199999999999</v>
      </c>
      <c r="V4281" s="77">
        <v>-99999</v>
      </c>
      <c r="AC4281" s="77">
        <v>1</v>
      </c>
      <c r="AD4281" s="77">
        <v>0.81010000000000004</v>
      </c>
      <c r="AH4281" s="77">
        <f>IF(AND(M4281&lt;Variables!$G$6,M4281&gt;Variables!$G$5),0,1)</f>
        <v>0</v>
      </c>
      <c r="AI4281" s="77">
        <f t="shared" si="136"/>
        <v>1</v>
      </c>
      <c r="AJ4281" s="77">
        <f>IF(I4281&gt;Variables!$G$7,0,1)</f>
        <v>1</v>
      </c>
      <c r="AK4281" s="77">
        <f>IF(F4281&gt;Variables!$G$8,0,1)</f>
        <v>0</v>
      </c>
      <c r="AL4281" s="77">
        <f>IF(G4281&gt;Variables!$G$9,0,1)</f>
        <v>1</v>
      </c>
      <c r="AM4281" s="77">
        <f>IF(AND(K4281&gt;Variables!$G$10,K4281&lt;Variables!$G$11),0,1)</f>
        <v>1</v>
      </c>
      <c r="AN4281" s="77">
        <f>IF(H4281&lt;Variables!$G$13,1,0)</f>
        <v>1</v>
      </c>
      <c r="AO4281" s="77">
        <f>IF(R4281&lt;Variables!$G$12,0,1)</f>
        <v>1</v>
      </c>
      <c r="AP4281" s="78">
        <f t="shared" si="137"/>
        <v>1</v>
      </c>
      <c r="AQ4281" s="77">
        <f>IF(V4281&lt;Variables!$G$15,1,0)</f>
        <v>1</v>
      </c>
      <c r="AR4281" s="77">
        <v>0</v>
      </c>
      <c r="AS4281" s="77">
        <v>0</v>
      </c>
      <c r="AT4281" s="77">
        <v>1</v>
      </c>
      <c r="AU4281" s="77">
        <v>0</v>
      </c>
      <c r="BA4281" s="77">
        <v>-2.25</v>
      </c>
    </row>
    <row r="4282" spans="3:53" x14ac:dyDescent="0.25">
      <c r="C4282" s="77" t="s">
        <v>569</v>
      </c>
      <c r="D4282" s="77" t="s">
        <v>563</v>
      </c>
      <c r="E4282" s="77">
        <v>42.42</v>
      </c>
      <c r="F4282" s="77">
        <v>8.2200000000000006</v>
      </c>
      <c r="G4282" s="77">
        <v>8.26</v>
      </c>
      <c r="H4282" s="77">
        <v>4360</v>
      </c>
      <c r="I4282" s="77">
        <v>-46.363</v>
      </c>
      <c r="J4282" s="77" t="s">
        <v>74</v>
      </c>
      <c r="K4282" s="77">
        <v>74.12</v>
      </c>
      <c r="L4282" s="77">
        <v>41.744139999999987</v>
      </c>
      <c r="M4282" s="77">
        <v>1.379499014712019</v>
      </c>
      <c r="N4282" s="77">
        <v>41.481647222222222</v>
      </c>
      <c r="O4282" s="77">
        <v>2.021020942795789</v>
      </c>
      <c r="P4282" s="77">
        <v>306327</v>
      </c>
      <c r="Q4282" s="77">
        <v>1233000</v>
      </c>
      <c r="R4282" s="77">
        <v>0.25</v>
      </c>
      <c r="S4282" s="77">
        <v>19.055</v>
      </c>
      <c r="T4282" s="77">
        <v>7.4279999999999999</v>
      </c>
      <c r="U4282" s="77">
        <v>12.427199999999999</v>
      </c>
      <c r="V4282" s="77">
        <v>2.4849223107312302</v>
      </c>
      <c r="AC4282" s="77">
        <v>44.74</v>
      </c>
      <c r="AD4282" s="77">
        <v>42.11</v>
      </c>
      <c r="AH4282" s="77">
        <f>IF(AND(M4282&lt;Variables!$G$6,M4282&gt;Variables!$G$5),0,1)</f>
        <v>1</v>
      </c>
      <c r="AI4282" s="77">
        <f t="shared" si="136"/>
        <v>0</v>
      </c>
      <c r="AJ4282" s="77">
        <f>IF(I4282&gt;Variables!$G$7,0,1)</f>
        <v>1</v>
      </c>
      <c r="AK4282" s="77">
        <f>IF(F4282&gt;Variables!$G$8,0,1)</f>
        <v>1</v>
      </c>
      <c r="AL4282" s="77">
        <f>IF(G4282&gt;Variables!$G$9,0,1)</f>
        <v>1</v>
      </c>
      <c r="AM4282" s="77">
        <f>IF(AND(K4282&gt;Variables!$G$10,K4282&lt;Variables!$G$11),0,1)</f>
        <v>1</v>
      </c>
      <c r="AN4282" s="77">
        <f>IF(H4282&lt;Variables!$G$13,1,0)</f>
        <v>0</v>
      </c>
      <c r="AO4282" s="77">
        <f>IF(R4282&lt;Variables!$G$12,0,1)</f>
        <v>0</v>
      </c>
      <c r="AP4282" s="78">
        <f t="shared" si="137"/>
        <v>0</v>
      </c>
      <c r="AQ4282" s="77">
        <f>IF(V4282&lt;Variables!$G$15,1,0)</f>
        <v>1</v>
      </c>
      <c r="AR4282" s="77">
        <v>1</v>
      </c>
      <c r="AS4282" s="77">
        <v>0</v>
      </c>
      <c r="AT4282" s="77">
        <v>0</v>
      </c>
      <c r="AU4282" s="77">
        <v>0</v>
      </c>
      <c r="BA4282" s="77">
        <v>1.55</v>
      </c>
    </row>
    <row r="4283" spans="3:53" x14ac:dyDescent="0.25">
      <c r="C4283" s="77" t="s">
        <v>569</v>
      </c>
      <c r="D4283" s="77" t="s">
        <v>568</v>
      </c>
      <c r="E4283" s="77">
        <v>2.67</v>
      </c>
      <c r="F4283" s="77">
        <v>8.06</v>
      </c>
      <c r="G4283" s="77">
        <v>-10.49</v>
      </c>
      <c r="H4283" s="77">
        <v>145.87</v>
      </c>
      <c r="I4283" s="77">
        <v>74.822999999999993</v>
      </c>
      <c r="J4283" s="77" t="s">
        <v>74</v>
      </c>
      <c r="K4283" s="77">
        <v>39.24</v>
      </c>
      <c r="L4283" s="77">
        <v>2.7639800000000001</v>
      </c>
      <c r="M4283" s="77">
        <v>-3.4906186007134679</v>
      </c>
      <c r="N4283" s="77">
        <v>2.809161111111111</v>
      </c>
      <c r="O4283" s="77">
        <v>-5.0428261501555394</v>
      </c>
      <c r="P4283" s="77">
        <v>8330000</v>
      </c>
      <c r="Q4283" s="77">
        <v>11030000</v>
      </c>
      <c r="R4283" s="77">
        <v>0.76</v>
      </c>
      <c r="S4283" s="77">
        <v>19.055</v>
      </c>
      <c r="T4283" s="77">
        <v>7.4279999999999999</v>
      </c>
      <c r="U4283" s="77">
        <v>12.427199999999999</v>
      </c>
      <c r="V4283" s="77">
        <v>2.2378119294756109</v>
      </c>
      <c r="AC4283" s="77">
        <v>3.27</v>
      </c>
      <c r="AD4283" s="77">
        <v>2.66</v>
      </c>
      <c r="AH4283" s="77">
        <f>IF(AND(M4283&lt;Variables!$G$6,M4283&gt;Variables!$G$5),0,1)</f>
        <v>0</v>
      </c>
      <c r="AI4283" s="77">
        <f t="shared" si="136"/>
        <v>1</v>
      </c>
      <c r="AJ4283" s="77">
        <f>IF(I4283&gt;Variables!$G$7,0,1)</f>
        <v>0</v>
      </c>
      <c r="AK4283" s="77">
        <f>IF(F4283&gt;Variables!$G$8,0,1)</f>
        <v>1</v>
      </c>
      <c r="AL4283" s="77">
        <f>IF(G4283&gt;Variables!$G$9,0,1)</f>
        <v>1</v>
      </c>
      <c r="AM4283" s="77">
        <f>IF(AND(K4283&gt;Variables!$G$10,K4283&lt;Variables!$G$11),0,1)</f>
        <v>1</v>
      </c>
      <c r="AN4283" s="77">
        <f>IF(H4283&lt;Variables!$G$13,1,0)</f>
        <v>1</v>
      </c>
      <c r="AO4283" s="77">
        <f>IF(R4283&lt;Variables!$G$12,0,1)</f>
        <v>0</v>
      </c>
      <c r="AP4283" s="78">
        <f t="shared" si="137"/>
        <v>0</v>
      </c>
      <c r="AQ4283" s="77">
        <f>IF(V4283&lt;Variables!$G$15,1,0)</f>
        <v>1</v>
      </c>
      <c r="AR4283" s="77">
        <v>1</v>
      </c>
      <c r="AS4283" s="77">
        <v>0</v>
      </c>
      <c r="AT4283" s="77">
        <v>0</v>
      </c>
      <c r="AU4283" s="77">
        <v>0</v>
      </c>
      <c r="BA4283" s="77">
        <v>2</v>
      </c>
    </row>
    <row r="4284" spans="3:53" x14ac:dyDescent="0.25">
      <c r="C4284" s="77" t="s">
        <v>569</v>
      </c>
      <c r="D4284" s="77" t="s">
        <v>558</v>
      </c>
      <c r="E4284" s="77">
        <v>1.68</v>
      </c>
      <c r="F4284" s="77">
        <v>16.22</v>
      </c>
      <c r="G4284" s="77">
        <v>-3.16</v>
      </c>
      <c r="H4284" s="77">
        <v>61.49</v>
      </c>
      <c r="I4284" s="77">
        <v>-8.1140000000000008</v>
      </c>
      <c r="J4284" s="77" t="s">
        <v>74</v>
      </c>
      <c r="K4284" s="77">
        <v>44.41</v>
      </c>
      <c r="L4284" s="77">
        <v>1.71838</v>
      </c>
      <c r="M4284" s="77">
        <v>-1.9425272640510349</v>
      </c>
      <c r="N4284" s="77">
        <v>1.7439361111111109</v>
      </c>
      <c r="O4284" s="77">
        <v>-3.379487971813441</v>
      </c>
      <c r="P4284" s="77">
        <v>14140000</v>
      </c>
      <c r="Q4284" s="77">
        <v>2460000</v>
      </c>
      <c r="R4284" s="77">
        <v>5.75</v>
      </c>
      <c r="S4284" s="77">
        <v>19.055</v>
      </c>
      <c r="T4284" s="77">
        <v>7.4279999999999999</v>
      </c>
      <c r="U4284" s="77">
        <v>12.427199999999999</v>
      </c>
      <c r="V4284" s="77">
        <v>2.3282333041166678</v>
      </c>
      <c r="AC4284" s="77">
        <v>1.72</v>
      </c>
      <c r="AD4284" s="77">
        <v>1.61</v>
      </c>
      <c r="AH4284" s="77">
        <f>IF(AND(M4284&lt;Variables!$G$6,M4284&gt;Variables!$G$5),0,1)</f>
        <v>0</v>
      </c>
      <c r="AI4284" s="77">
        <f t="shared" si="136"/>
        <v>1</v>
      </c>
      <c r="AJ4284" s="77">
        <f>IF(I4284&gt;Variables!$G$7,0,1)</f>
        <v>1</v>
      </c>
      <c r="AK4284" s="77">
        <f>IF(F4284&gt;Variables!$G$8,0,1)</f>
        <v>0</v>
      </c>
      <c r="AL4284" s="77">
        <f>IF(G4284&gt;Variables!$G$9,0,1)</f>
        <v>1</v>
      </c>
      <c r="AM4284" s="77">
        <f>IF(AND(K4284&gt;Variables!$G$10,K4284&lt;Variables!$G$11),0,1)</f>
        <v>1</v>
      </c>
      <c r="AN4284" s="77">
        <f>IF(H4284&lt;Variables!$G$13,1,0)</f>
        <v>1</v>
      </c>
      <c r="AO4284" s="77">
        <f>IF(R4284&lt;Variables!$G$12,0,1)</f>
        <v>1</v>
      </c>
      <c r="AP4284" s="78">
        <f t="shared" si="137"/>
        <v>0</v>
      </c>
      <c r="AQ4284" s="77">
        <f>IF(V4284&lt;Variables!$G$15,1,0)</f>
        <v>1</v>
      </c>
      <c r="AR4284" s="77">
        <v>0</v>
      </c>
      <c r="AS4284" s="77">
        <v>0</v>
      </c>
      <c r="AT4284" s="77">
        <v>1</v>
      </c>
      <c r="AU4284" s="77">
        <v>0</v>
      </c>
      <c r="BA4284" s="77">
        <v>-2.25</v>
      </c>
    </row>
    <row r="4285" spans="3:53" x14ac:dyDescent="0.25">
      <c r="C4285" s="77" t="s">
        <v>569</v>
      </c>
      <c r="D4285" s="77" t="s">
        <v>564</v>
      </c>
      <c r="E4285" s="77">
        <v>48.83</v>
      </c>
      <c r="F4285" s="77">
        <v>6.59</v>
      </c>
      <c r="G4285" s="77">
        <v>-0.05</v>
      </c>
      <c r="H4285" s="77">
        <v>-99999</v>
      </c>
      <c r="I4285" s="77">
        <v>-0.77100000000000002</v>
      </c>
      <c r="J4285" s="77" t="s">
        <v>74</v>
      </c>
      <c r="K4285" s="77">
        <v>67.790000000000006</v>
      </c>
      <c r="L4285" s="77">
        <v>48.81818181818182</v>
      </c>
      <c r="M4285" s="77">
        <v>-9.869646182495101E-2</v>
      </c>
      <c r="N4285" s="77">
        <v>48.833599999999997</v>
      </c>
      <c r="O4285" s="77">
        <v>-0.13023819665147329</v>
      </c>
      <c r="P4285" s="77">
        <v>27378</v>
      </c>
      <c r="Q4285" s="77">
        <v>234496</v>
      </c>
      <c r="R4285" s="77">
        <v>0.12</v>
      </c>
      <c r="S4285" s="77">
        <v>19.055</v>
      </c>
      <c r="T4285" s="77">
        <v>7.4279999999999999</v>
      </c>
      <c r="U4285" s="77">
        <v>12.427199999999999</v>
      </c>
      <c r="V4285" s="77">
        <v>2.55894128744879</v>
      </c>
      <c r="AC4285" s="77">
        <v>48.68</v>
      </c>
      <c r="AD4285" s="77">
        <v>48.04</v>
      </c>
      <c r="AH4285" s="77">
        <f>IF(AND(M4285&lt;Variables!$G$6,M4285&gt;Variables!$G$5),0,1)</f>
        <v>1</v>
      </c>
      <c r="AI4285" s="77">
        <f t="shared" si="136"/>
        <v>1</v>
      </c>
      <c r="AJ4285" s="77">
        <f>IF(I4285&gt;Variables!$G$7,0,1)</f>
        <v>1</v>
      </c>
      <c r="AK4285" s="77">
        <f>IF(F4285&gt;Variables!$G$8,0,1)</f>
        <v>1</v>
      </c>
      <c r="AL4285" s="77">
        <f>IF(G4285&gt;Variables!$G$9,0,1)</f>
        <v>1</v>
      </c>
      <c r="AM4285" s="77">
        <f>IF(AND(K4285&gt;Variables!$G$10,K4285&lt;Variables!$G$11),0,1)</f>
        <v>0</v>
      </c>
      <c r="AN4285" s="77">
        <f>IF(H4285&lt;Variables!$G$13,1,0)</f>
        <v>1</v>
      </c>
      <c r="AO4285" s="77">
        <f>IF(R4285&lt;Variables!$G$12,0,1)</f>
        <v>0</v>
      </c>
      <c r="AP4285" s="78">
        <f t="shared" si="137"/>
        <v>0</v>
      </c>
      <c r="AQ4285" s="77">
        <f>IF(V4285&lt;Variables!$G$15,1,0)</f>
        <v>1</v>
      </c>
      <c r="AR4285" s="77">
        <v>0</v>
      </c>
      <c r="AS4285" s="77">
        <v>0</v>
      </c>
      <c r="AT4285" s="77">
        <v>0</v>
      </c>
      <c r="AU4285" s="77">
        <v>0</v>
      </c>
      <c r="BA4285" s="77">
        <v>0</v>
      </c>
    </row>
    <row r="4286" spans="3:53" x14ac:dyDescent="0.25">
      <c r="C4286" s="77" t="s">
        <v>574</v>
      </c>
      <c r="D4286" s="77" t="s">
        <v>557</v>
      </c>
      <c r="E4286" s="77">
        <v>5.96</v>
      </c>
      <c r="F4286" s="77">
        <v>11.47</v>
      </c>
      <c r="G4286" s="77">
        <v>-12.11</v>
      </c>
      <c r="H4286" s="77">
        <v>108.42</v>
      </c>
      <c r="I4286" s="77">
        <v>-10.893000000000001</v>
      </c>
      <c r="J4286" s="77" t="s">
        <v>74</v>
      </c>
      <c r="K4286" s="77">
        <v>34.340000000000003</v>
      </c>
      <c r="L4286" s="77">
        <v>6.1204999999999998</v>
      </c>
      <c r="M4286" s="77">
        <v>-3.3575688260762981</v>
      </c>
      <c r="N4286" s="77">
        <v>6.3067317073170734</v>
      </c>
      <c r="O4286" s="77">
        <v>-6.2113266505785569</v>
      </c>
      <c r="P4286" s="77">
        <v>17670000</v>
      </c>
      <c r="Q4286" s="77">
        <v>114040</v>
      </c>
      <c r="R4286" s="77">
        <v>154.94999999999999</v>
      </c>
      <c r="S4286" s="77">
        <v>17.818999999999999</v>
      </c>
      <c r="T4286" s="77">
        <v>6.5510000000000002</v>
      </c>
      <c r="U4286" s="77">
        <v>11.4712</v>
      </c>
      <c r="V4286" s="77">
        <v>2.140209513144351</v>
      </c>
      <c r="AC4286" s="77">
        <v>6.04</v>
      </c>
      <c r="AD4286" s="77">
        <v>5.51</v>
      </c>
      <c r="AH4286" s="77">
        <f>IF(AND(M4286&lt;Variables!$G$6,M4286&gt;Variables!$G$5),0,1)</f>
        <v>0</v>
      </c>
      <c r="AI4286" s="77">
        <f t="shared" si="136"/>
        <v>1</v>
      </c>
      <c r="AJ4286" s="77">
        <f>IF(I4286&gt;Variables!$G$7,0,1)</f>
        <v>1</v>
      </c>
      <c r="AK4286" s="77">
        <f>IF(F4286&gt;Variables!$G$8,0,1)</f>
        <v>0</v>
      </c>
      <c r="AL4286" s="77">
        <f>IF(G4286&gt;Variables!$G$9,0,1)</f>
        <v>1</v>
      </c>
      <c r="AM4286" s="77">
        <f>IF(AND(K4286&gt;Variables!$G$10,K4286&lt;Variables!$G$11),0,1)</f>
        <v>1</v>
      </c>
      <c r="AN4286" s="77">
        <f>IF(H4286&lt;Variables!$G$13,1,0)</f>
        <v>1</v>
      </c>
      <c r="AO4286" s="77">
        <f>IF(R4286&lt;Variables!$G$12,0,1)</f>
        <v>1</v>
      </c>
      <c r="AP4286" s="78">
        <f t="shared" si="137"/>
        <v>0</v>
      </c>
      <c r="AQ4286" s="77">
        <f>IF(V4286&lt;Variables!$G$15,1,0)</f>
        <v>1</v>
      </c>
      <c r="AR4286" s="77">
        <v>0</v>
      </c>
      <c r="AS4286" s="77">
        <v>0</v>
      </c>
      <c r="AT4286" s="77">
        <v>1</v>
      </c>
      <c r="AU4286" s="77">
        <v>0</v>
      </c>
      <c r="BA4286" s="77">
        <v>-2.25</v>
      </c>
    </row>
    <row r="4287" spans="3:53" x14ac:dyDescent="0.25">
      <c r="C4287" s="77" t="s">
        <v>574</v>
      </c>
      <c r="D4287" s="77" t="s">
        <v>562</v>
      </c>
      <c r="E4287" s="77">
        <v>43.38</v>
      </c>
      <c r="F4287" s="77">
        <v>10.96</v>
      </c>
      <c r="G4287" s="77">
        <v>10.14</v>
      </c>
      <c r="H4287" s="77">
        <v>2400</v>
      </c>
      <c r="I4287" s="77">
        <v>32.075000000000003</v>
      </c>
      <c r="J4287" s="77" t="s">
        <v>74</v>
      </c>
      <c r="K4287" s="77">
        <v>66.19</v>
      </c>
      <c r="L4287" s="77">
        <v>42.45543</v>
      </c>
      <c r="M4287" s="77">
        <v>1.3062404502792651</v>
      </c>
      <c r="N4287" s="77">
        <v>41.639543589743582</v>
      </c>
      <c r="O4287" s="77">
        <v>3.291237828538494</v>
      </c>
      <c r="P4287" s="77">
        <v>247227</v>
      </c>
      <c r="Q4287" s="77">
        <v>665245</v>
      </c>
      <c r="R4287" s="77">
        <v>0.37</v>
      </c>
      <c r="S4287" s="77">
        <v>17.818999999999999</v>
      </c>
      <c r="T4287" s="77">
        <v>6.5510000000000002</v>
      </c>
      <c r="U4287" s="77">
        <v>11.4712</v>
      </c>
      <c r="V4287" s="77">
        <v>2.4396906293063569</v>
      </c>
      <c r="AC4287" s="77">
        <v>44.28</v>
      </c>
      <c r="AD4287" s="77">
        <v>42.6</v>
      </c>
      <c r="AH4287" s="77">
        <f>IF(AND(M4287&lt;Variables!$G$6,M4287&gt;Variables!$G$5),0,1)</f>
        <v>1</v>
      </c>
      <c r="AI4287" s="77">
        <f t="shared" si="136"/>
        <v>0</v>
      </c>
      <c r="AJ4287" s="77">
        <f>IF(I4287&gt;Variables!$G$7,0,1)</f>
        <v>1</v>
      </c>
      <c r="AK4287" s="77">
        <f>IF(F4287&gt;Variables!$G$8,0,1)</f>
        <v>0</v>
      </c>
      <c r="AL4287" s="77">
        <f>IF(G4287&gt;Variables!$G$9,0,1)</f>
        <v>1</v>
      </c>
      <c r="AM4287" s="77">
        <f>IF(AND(K4287&gt;Variables!$G$10,K4287&lt;Variables!$G$11),0,1)</f>
        <v>0</v>
      </c>
      <c r="AN4287" s="77">
        <f>IF(H4287&lt;Variables!$G$13,1,0)</f>
        <v>0</v>
      </c>
      <c r="AO4287" s="77">
        <f>IF(R4287&lt;Variables!$G$12,0,1)</f>
        <v>0</v>
      </c>
      <c r="AP4287" s="78">
        <f t="shared" si="137"/>
        <v>0</v>
      </c>
      <c r="AQ4287" s="77">
        <f>IF(V4287&lt;Variables!$G$15,1,0)</f>
        <v>1</v>
      </c>
      <c r="AR4287" s="77">
        <v>1</v>
      </c>
      <c r="AS4287" s="77">
        <v>0</v>
      </c>
      <c r="AT4287" s="77">
        <v>0</v>
      </c>
      <c r="AU4287" s="77">
        <v>0</v>
      </c>
      <c r="BA4287" s="77">
        <v>2</v>
      </c>
    </row>
    <row r="4288" spans="3:53" x14ac:dyDescent="0.25">
      <c r="C4288" s="77" t="s">
        <v>574</v>
      </c>
      <c r="D4288" s="77" t="s">
        <v>560</v>
      </c>
      <c r="E4288" s="77">
        <v>25.03</v>
      </c>
      <c r="F4288" s="77">
        <v>11.33</v>
      </c>
      <c r="G4288" s="77">
        <v>1.48</v>
      </c>
      <c r="H4288" s="77">
        <v>7540</v>
      </c>
      <c r="I4288" s="77">
        <v>1.8759999999999999</v>
      </c>
      <c r="J4288" s="77" t="s">
        <v>74</v>
      </c>
      <c r="K4288" s="77">
        <v>55.77</v>
      </c>
      <c r="L4288" s="77">
        <v>24.932915000000001</v>
      </c>
      <c r="M4288" s="77">
        <v>-3.7761328749569063E-2</v>
      </c>
      <c r="N4288" s="77">
        <v>24.820509756097561</v>
      </c>
      <c r="O4288" s="77">
        <v>0.41494008348131728</v>
      </c>
      <c r="P4288" s="77">
        <v>6573000</v>
      </c>
      <c r="Q4288" s="77">
        <v>5291000</v>
      </c>
      <c r="R4288" s="77">
        <v>1.24</v>
      </c>
      <c r="S4288" s="77">
        <v>17.818999999999999</v>
      </c>
      <c r="T4288" s="77">
        <v>6.5510000000000002</v>
      </c>
      <c r="U4288" s="77">
        <v>11.4712</v>
      </c>
      <c r="V4288" s="77">
        <v>2.4283882402670529</v>
      </c>
      <c r="AC4288" s="77">
        <v>25.01</v>
      </c>
      <c r="AD4288" s="77">
        <v>23.53</v>
      </c>
      <c r="AH4288" s="77">
        <f>IF(AND(M4288&lt;Variables!$G$6,M4288&gt;Variables!$G$5),0,1)</f>
        <v>1</v>
      </c>
      <c r="AI4288" s="77">
        <f t="shared" si="136"/>
        <v>0</v>
      </c>
      <c r="AJ4288" s="77">
        <f>IF(I4288&gt;Variables!$G$7,0,1)</f>
        <v>1</v>
      </c>
      <c r="AK4288" s="77">
        <f>IF(F4288&gt;Variables!$G$8,0,1)</f>
        <v>0</v>
      </c>
      <c r="AL4288" s="77">
        <f>IF(G4288&gt;Variables!$G$9,0,1)</f>
        <v>1</v>
      </c>
      <c r="AM4288" s="77">
        <f>IF(AND(K4288&gt;Variables!$G$10,K4288&lt;Variables!$G$11),0,1)</f>
        <v>1</v>
      </c>
      <c r="AN4288" s="77">
        <f>IF(H4288&lt;Variables!$G$13,1,0)</f>
        <v>0</v>
      </c>
      <c r="AO4288" s="77">
        <f>IF(R4288&lt;Variables!$G$12,0,1)</f>
        <v>0</v>
      </c>
      <c r="AP4288" s="78">
        <f t="shared" si="137"/>
        <v>0</v>
      </c>
      <c r="AQ4288" s="77">
        <f>IF(V4288&lt;Variables!$G$15,1,0)</f>
        <v>1</v>
      </c>
      <c r="AR4288" s="77">
        <v>0</v>
      </c>
      <c r="AS4288" s="77">
        <v>0</v>
      </c>
      <c r="AT4288" s="77">
        <v>1</v>
      </c>
      <c r="AU4288" s="77">
        <v>0</v>
      </c>
      <c r="BA4288" s="77">
        <v>-2.25</v>
      </c>
    </row>
    <row r="4289" spans="3:53" x14ac:dyDescent="0.25">
      <c r="C4289" s="77" t="s">
        <v>574</v>
      </c>
      <c r="D4289" s="77" t="s">
        <v>556</v>
      </c>
      <c r="E4289" s="77">
        <v>0.68</v>
      </c>
      <c r="F4289" s="77">
        <v>10.81</v>
      </c>
      <c r="G4289" s="77">
        <v>-11.32</v>
      </c>
      <c r="H4289" s="77">
        <v>24.14</v>
      </c>
      <c r="I4289" s="77">
        <v>-28.956</v>
      </c>
      <c r="J4289" s="77" t="s">
        <v>74</v>
      </c>
      <c r="K4289" s="77">
        <v>39.049999999999997</v>
      </c>
      <c r="L4289" s="77">
        <v>0.70363749999999992</v>
      </c>
      <c r="M4289" s="77">
        <v>-4.2546765912845679</v>
      </c>
      <c r="N4289" s="77">
        <v>0.70900607317073172</v>
      </c>
      <c r="O4289" s="77">
        <v>-4.9796573692013926</v>
      </c>
      <c r="P4289" s="77">
        <v>13330000</v>
      </c>
      <c r="Q4289" s="77">
        <v>1370000</v>
      </c>
      <c r="R4289" s="77">
        <v>9.73</v>
      </c>
      <c r="S4289" s="77">
        <v>17.818999999999999</v>
      </c>
      <c r="T4289" s="77">
        <v>6.5510000000000002</v>
      </c>
      <c r="U4289" s="77">
        <v>11.4712</v>
      </c>
      <c r="V4289" s="77">
        <v>2.2296314007212521</v>
      </c>
      <c r="AC4289" s="77">
        <v>0.69450000000000001</v>
      </c>
      <c r="AD4289" s="77">
        <v>0.64090000000000003</v>
      </c>
      <c r="AH4289" s="77">
        <f>IF(AND(M4289&lt;Variables!$G$6,M4289&gt;Variables!$G$5),0,1)</f>
        <v>0</v>
      </c>
      <c r="AI4289" s="77">
        <f t="shared" si="136"/>
        <v>1</v>
      </c>
      <c r="AJ4289" s="77">
        <f>IF(I4289&gt;Variables!$G$7,0,1)</f>
        <v>1</v>
      </c>
      <c r="AK4289" s="77">
        <f>IF(F4289&gt;Variables!$G$8,0,1)</f>
        <v>0</v>
      </c>
      <c r="AL4289" s="77">
        <f>IF(G4289&gt;Variables!$G$9,0,1)</f>
        <v>1</v>
      </c>
      <c r="AM4289" s="77">
        <f>IF(AND(K4289&gt;Variables!$G$10,K4289&lt;Variables!$G$11),0,1)</f>
        <v>1</v>
      </c>
      <c r="AN4289" s="77">
        <f>IF(H4289&lt;Variables!$G$13,1,0)</f>
        <v>1</v>
      </c>
      <c r="AO4289" s="77">
        <f>IF(R4289&lt;Variables!$G$12,0,1)</f>
        <v>1</v>
      </c>
      <c r="AP4289" s="78">
        <f t="shared" si="137"/>
        <v>0</v>
      </c>
      <c r="AQ4289" s="77">
        <f>IF(V4289&lt;Variables!$G$15,1,0)</f>
        <v>1</v>
      </c>
      <c r="AR4289" s="77">
        <v>1</v>
      </c>
      <c r="AS4289" s="77">
        <v>0</v>
      </c>
      <c r="AT4289" s="77">
        <v>0</v>
      </c>
      <c r="AU4289" s="77">
        <v>0</v>
      </c>
      <c r="BA4289" s="77">
        <v>0.92</v>
      </c>
    </row>
    <row r="4290" spans="3:53" x14ac:dyDescent="0.25">
      <c r="C4290" s="77" t="s">
        <v>574</v>
      </c>
      <c r="D4290" s="77" t="s">
        <v>575</v>
      </c>
      <c r="E4290" s="77">
        <v>46.92</v>
      </c>
      <c r="F4290" s="77">
        <v>6.08</v>
      </c>
      <c r="G4290" s="77">
        <v>4.0599999999999996</v>
      </c>
      <c r="H4290" s="77">
        <v>2620</v>
      </c>
      <c r="I4290" s="77">
        <v>-16.756</v>
      </c>
      <c r="J4290" s="77" t="s">
        <v>74</v>
      </c>
      <c r="K4290" s="77">
        <v>72.83</v>
      </c>
      <c r="L4290" s="77">
        <v>46.350740000000002</v>
      </c>
      <c r="M4290" s="77">
        <v>1.0231983351290641</v>
      </c>
      <c r="N4290" s="77">
        <v>45.900497560975623</v>
      </c>
      <c r="O4290" s="77">
        <v>2.014144700275307</v>
      </c>
      <c r="P4290" s="77">
        <v>583587</v>
      </c>
      <c r="Q4290" s="77">
        <v>1722000</v>
      </c>
      <c r="R4290" s="77">
        <v>0.34</v>
      </c>
      <c r="S4290" s="77">
        <v>17.818999999999999</v>
      </c>
      <c r="T4290" s="77">
        <v>6.5510000000000002</v>
      </c>
      <c r="U4290" s="77">
        <v>11.4712</v>
      </c>
      <c r="V4290" s="77">
        <v>2.5094530665286459</v>
      </c>
      <c r="AC4290" s="77">
        <v>46.835000000000001</v>
      </c>
      <c r="AD4290" s="77">
        <v>44.06</v>
      </c>
      <c r="AH4290" s="77">
        <f>IF(AND(M4290&lt;Variables!$G$6,M4290&gt;Variables!$G$5),0,1)</f>
        <v>1</v>
      </c>
      <c r="AI4290" s="77">
        <f t="shared" si="136"/>
        <v>0</v>
      </c>
      <c r="AJ4290" s="77">
        <f>IF(I4290&gt;Variables!$G$7,0,1)</f>
        <v>1</v>
      </c>
      <c r="AK4290" s="77">
        <f>IF(F4290&gt;Variables!$G$8,0,1)</f>
        <v>1</v>
      </c>
      <c r="AL4290" s="77">
        <f>IF(G4290&gt;Variables!$G$9,0,1)</f>
        <v>1</v>
      </c>
      <c r="AM4290" s="77">
        <f>IF(AND(K4290&gt;Variables!$G$10,K4290&lt;Variables!$G$11),0,1)</f>
        <v>1</v>
      </c>
      <c r="AN4290" s="77">
        <f>IF(H4290&lt;Variables!$G$13,1,0)</f>
        <v>0</v>
      </c>
      <c r="AO4290" s="77">
        <f>IF(R4290&lt;Variables!$G$12,0,1)</f>
        <v>0</v>
      </c>
      <c r="AP4290" s="78">
        <f t="shared" si="137"/>
        <v>0</v>
      </c>
      <c r="AQ4290" s="77">
        <f>IF(V4290&lt;Variables!$G$15,1,0)</f>
        <v>1</v>
      </c>
      <c r="AR4290" s="77">
        <v>0</v>
      </c>
      <c r="AS4290" s="77">
        <v>0</v>
      </c>
      <c r="AT4290" s="77">
        <v>1</v>
      </c>
      <c r="AU4290" s="77">
        <v>0</v>
      </c>
      <c r="BA4290" s="77">
        <v>-2.25</v>
      </c>
    </row>
    <row r="4291" spans="3:53" x14ac:dyDescent="0.25">
      <c r="C4291" s="77" t="s">
        <v>574</v>
      </c>
      <c r="D4291" s="77" t="s">
        <v>563</v>
      </c>
      <c r="E4291" s="77">
        <v>42.27</v>
      </c>
      <c r="F4291" s="77">
        <v>8.48</v>
      </c>
      <c r="G4291" s="77">
        <v>7.88</v>
      </c>
      <c r="H4291" s="77">
        <v>4360</v>
      </c>
      <c r="I4291" s="77">
        <v>-46.436999999999998</v>
      </c>
      <c r="J4291" s="77" t="s">
        <v>74</v>
      </c>
      <c r="K4291" s="77">
        <v>65.38</v>
      </c>
      <c r="L4291" s="77">
        <v>41.948494999999987</v>
      </c>
      <c r="M4291" s="77">
        <v>0.52804039811203629</v>
      </c>
      <c r="N4291" s="77">
        <v>41.567787804878051</v>
      </c>
      <c r="O4291" s="77">
        <v>1.448747279861931</v>
      </c>
      <c r="P4291" s="77">
        <v>351378</v>
      </c>
      <c r="Q4291" s="77">
        <v>1233000</v>
      </c>
      <c r="R4291" s="77">
        <v>0.28000000000000003</v>
      </c>
      <c r="S4291" s="77">
        <v>17.818999999999999</v>
      </c>
      <c r="T4291" s="77">
        <v>6.5510000000000002</v>
      </c>
      <c r="U4291" s="77">
        <v>11.4712</v>
      </c>
      <c r="V4291" s="77">
        <v>2.4891535469483701</v>
      </c>
      <c r="AC4291" s="77">
        <v>44.74</v>
      </c>
      <c r="AD4291" s="77">
        <v>42.14</v>
      </c>
      <c r="AH4291" s="77">
        <f>IF(AND(M4291&lt;Variables!$G$6,M4291&gt;Variables!$G$5),0,1)</f>
        <v>1</v>
      </c>
      <c r="AI4291" s="77">
        <f t="shared" si="136"/>
        <v>0</v>
      </c>
      <c r="AJ4291" s="77">
        <f>IF(I4291&gt;Variables!$G$7,0,1)</f>
        <v>1</v>
      </c>
      <c r="AK4291" s="77">
        <f>IF(F4291&gt;Variables!$G$8,0,1)</f>
        <v>1</v>
      </c>
      <c r="AL4291" s="77">
        <f>IF(G4291&gt;Variables!$G$9,0,1)</f>
        <v>1</v>
      </c>
      <c r="AM4291" s="77">
        <f>IF(AND(K4291&gt;Variables!$G$10,K4291&lt;Variables!$G$11),0,1)</f>
        <v>0</v>
      </c>
      <c r="AN4291" s="77">
        <f>IF(H4291&lt;Variables!$G$13,1,0)</f>
        <v>0</v>
      </c>
      <c r="AO4291" s="77">
        <f>IF(R4291&lt;Variables!$G$12,0,1)</f>
        <v>0</v>
      </c>
      <c r="AP4291" s="78">
        <f t="shared" si="137"/>
        <v>0</v>
      </c>
      <c r="AQ4291" s="77">
        <f>IF(V4291&lt;Variables!$G$15,1,0)</f>
        <v>1</v>
      </c>
      <c r="AR4291" s="77">
        <v>1</v>
      </c>
      <c r="AS4291" s="77">
        <v>0</v>
      </c>
      <c r="AT4291" s="77">
        <v>0</v>
      </c>
      <c r="AU4291" s="77">
        <v>0</v>
      </c>
      <c r="BA4291" s="77">
        <v>2</v>
      </c>
    </row>
    <row r="4292" spans="3:53" x14ac:dyDescent="0.25">
      <c r="C4292" s="77" t="s">
        <v>574</v>
      </c>
      <c r="D4292" s="77" t="s">
        <v>564</v>
      </c>
      <c r="E4292" s="77">
        <v>48.73</v>
      </c>
      <c r="F4292" s="77">
        <v>6.44</v>
      </c>
      <c r="G4292" s="77">
        <v>-0.26</v>
      </c>
      <c r="H4292" s="77">
        <v>-99999</v>
      </c>
      <c r="I4292" s="77">
        <v>-0.78200000000000003</v>
      </c>
      <c r="J4292" s="77" t="s">
        <v>74</v>
      </c>
      <c r="K4292" s="77">
        <v>61.46</v>
      </c>
      <c r="L4292" s="77">
        <v>48.795000000000002</v>
      </c>
      <c r="M4292" s="77">
        <v>-0.25617378829798138</v>
      </c>
      <c r="N4292" s="77">
        <v>48.814642857142857</v>
      </c>
      <c r="O4292" s="77">
        <v>-0.29631038695941309</v>
      </c>
      <c r="P4292" s="77">
        <v>28859</v>
      </c>
      <c r="Q4292" s="77">
        <v>234496</v>
      </c>
      <c r="R4292" s="77">
        <v>0.12</v>
      </c>
      <c r="S4292" s="77">
        <v>17.818999999999999</v>
      </c>
      <c r="T4292" s="77">
        <v>6.5510000000000002</v>
      </c>
      <c r="U4292" s="77">
        <v>11.4712</v>
      </c>
      <c r="V4292" s="77">
        <v>2.500864569156676</v>
      </c>
      <c r="AC4292" s="77">
        <v>48.58</v>
      </c>
      <c r="AD4292" s="77">
        <v>48.04</v>
      </c>
      <c r="AH4292" s="77">
        <f>IF(AND(M4292&lt;Variables!$G$6,M4292&gt;Variables!$G$5),0,1)</f>
        <v>1</v>
      </c>
      <c r="AI4292" s="77">
        <f t="shared" si="136"/>
        <v>1</v>
      </c>
      <c r="AJ4292" s="77">
        <f>IF(I4292&gt;Variables!$G$7,0,1)</f>
        <v>1</v>
      </c>
      <c r="AK4292" s="77">
        <f>IF(F4292&gt;Variables!$G$8,0,1)</f>
        <v>1</v>
      </c>
      <c r="AL4292" s="77">
        <f>IF(G4292&gt;Variables!$G$9,0,1)</f>
        <v>1</v>
      </c>
      <c r="AM4292" s="77">
        <f>IF(AND(K4292&gt;Variables!$G$10,K4292&lt;Variables!$G$11),0,1)</f>
        <v>1</v>
      </c>
      <c r="AN4292" s="77">
        <f>IF(H4292&lt;Variables!$G$13,1,0)</f>
        <v>1</v>
      </c>
      <c r="AO4292" s="77">
        <f>IF(R4292&lt;Variables!$G$12,0,1)</f>
        <v>0</v>
      </c>
      <c r="AP4292" s="78">
        <f t="shared" si="137"/>
        <v>0</v>
      </c>
      <c r="AQ4292" s="77">
        <f>IF(V4292&lt;Variables!$G$15,1,0)</f>
        <v>1</v>
      </c>
      <c r="AR4292" s="77">
        <v>0</v>
      </c>
      <c r="AS4292" s="77">
        <v>0</v>
      </c>
      <c r="AT4292" s="77">
        <v>0</v>
      </c>
      <c r="AU4292" s="77">
        <v>0</v>
      </c>
      <c r="BA4292" s="77">
        <v>0</v>
      </c>
    </row>
    <row r="4293" spans="3:53" x14ac:dyDescent="0.25">
      <c r="C4293" s="77" t="s">
        <v>574</v>
      </c>
      <c r="D4293" s="77" t="s">
        <v>567</v>
      </c>
      <c r="E4293" s="77">
        <v>14.24</v>
      </c>
      <c r="F4293" s="77">
        <v>6.33</v>
      </c>
      <c r="G4293" s="77">
        <v>4.26</v>
      </c>
      <c r="H4293" s="77">
        <v>27750</v>
      </c>
      <c r="I4293" s="77">
        <v>1.952</v>
      </c>
      <c r="J4293" s="77" t="s">
        <v>74</v>
      </c>
      <c r="K4293" s="77">
        <v>70.81</v>
      </c>
      <c r="L4293" s="77">
        <v>14.143665</v>
      </c>
      <c r="M4293" s="77">
        <v>0.32760249906937777</v>
      </c>
      <c r="N4293" s="77">
        <v>14.111214634146339</v>
      </c>
      <c r="O4293" s="77">
        <v>0.55831739432982497</v>
      </c>
      <c r="P4293" s="77">
        <v>473500</v>
      </c>
      <c r="Q4293" s="77">
        <v>973560</v>
      </c>
      <c r="R4293" s="77">
        <v>0.49</v>
      </c>
      <c r="S4293" s="77">
        <v>17.818999999999999</v>
      </c>
      <c r="T4293" s="77">
        <v>6.5510000000000002</v>
      </c>
      <c r="U4293" s="77">
        <v>11.4712</v>
      </c>
      <c r="V4293" s="77">
        <v>2.554385260703925</v>
      </c>
      <c r="AC4293" s="77">
        <v>14.795</v>
      </c>
      <c r="AD4293" s="77">
        <v>14.18</v>
      </c>
      <c r="AH4293" s="77">
        <f>IF(AND(M4293&lt;Variables!$G$6,M4293&gt;Variables!$G$5),0,1)</f>
        <v>1</v>
      </c>
      <c r="AI4293" s="77">
        <f t="shared" si="136"/>
        <v>0</v>
      </c>
      <c r="AJ4293" s="77">
        <f>IF(I4293&gt;Variables!$G$7,0,1)</f>
        <v>1</v>
      </c>
      <c r="AK4293" s="77">
        <f>IF(F4293&gt;Variables!$G$8,0,1)</f>
        <v>1</v>
      </c>
      <c r="AL4293" s="77">
        <f>IF(G4293&gt;Variables!$G$9,0,1)</f>
        <v>1</v>
      </c>
      <c r="AM4293" s="77">
        <f>IF(AND(K4293&gt;Variables!$G$10,K4293&lt;Variables!$G$11),0,1)</f>
        <v>1</v>
      </c>
      <c r="AN4293" s="77">
        <f>IF(H4293&lt;Variables!$G$13,1,0)</f>
        <v>0</v>
      </c>
      <c r="AO4293" s="77">
        <f>IF(R4293&lt;Variables!$G$12,0,1)</f>
        <v>0</v>
      </c>
      <c r="AP4293" s="78">
        <f t="shared" si="137"/>
        <v>0</v>
      </c>
      <c r="AQ4293" s="77">
        <f>IF(V4293&lt;Variables!$G$15,1,0)</f>
        <v>1</v>
      </c>
      <c r="AR4293" s="77">
        <v>1</v>
      </c>
      <c r="AS4293" s="77">
        <v>0</v>
      </c>
      <c r="AT4293" s="77">
        <v>0</v>
      </c>
      <c r="AU4293" s="77">
        <v>0</v>
      </c>
      <c r="BA4293" s="77">
        <v>1.52</v>
      </c>
    </row>
    <row r="4294" spans="3:53" x14ac:dyDescent="0.25">
      <c r="C4294" s="77" t="s">
        <v>574</v>
      </c>
      <c r="D4294" s="77" t="s">
        <v>576</v>
      </c>
      <c r="E4294" s="77">
        <v>105.3</v>
      </c>
      <c r="F4294" s="77">
        <v>6.12</v>
      </c>
      <c r="G4294" s="77">
        <v>3.95</v>
      </c>
      <c r="H4294" s="77">
        <v>4280</v>
      </c>
      <c r="I4294" s="77">
        <v>-25.318999999999999</v>
      </c>
      <c r="J4294" s="77" t="s">
        <v>74</v>
      </c>
      <c r="K4294" s="77">
        <v>63.93</v>
      </c>
      <c r="L4294" s="77">
        <v>104.738995</v>
      </c>
      <c r="M4294" s="77">
        <v>0.23964808904269189</v>
      </c>
      <c r="N4294" s="77">
        <v>103.4621926829268</v>
      </c>
      <c r="O4294" s="77">
        <v>1.4766817495887901</v>
      </c>
      <c r="P4294" s="77">
        <v>241204</v>
      </c>
      <c r="Q4294" s="77">
        <v>890350</v>
      </c>
      <c r="R4294" s="77">
        <v>0.27</v>
      </c>
      <c r="S4294" s="77">
        <v>17.818999999999999</v>
      </c>
      <c r="T4294" s="77">
        <v>6.5510000000000002</v>
      </c>
      <c r="U4294" s="77">
        <v>11.4712</v>
      </c>
      <c r="V4294" s="77">
        <v>2.4954429454063969</v>
      </c>
      <c r="AC4294" s="77">
        <v>111.49</v>
      </c>
      <c r="AD4294" s="77">
        <v>104.75</v>
      </c>
      <c r="AH4294" s="77">
        <f>IF(AND(M4294&lt;Variables!$G$6,M4294&gt;Variables!$G$5),0,1)</f>
        <v>1</v>
      </c>
      <c r="AI4294" s="77">
        <f t="shared" si="136"/>
        <v>0</v>
      </c>
      <c r="AJ4294" s="77">
        <f>IF(I4294&gt;Variables!$G$7,0,1)</f>
        <v>1</v>
      </c>
      <c r="AK4294" s="77">
        <f>IF(F4294&gt;Variables!$G$8,0,1)</f>
        <v>1</v>
      </c>
      <c r="AL4294" s="77">
        <f>IF(G4294&gt;Variables!$G$9,0,1)</f>
        <v>1</v>
      </c>
      <c r="AM4294" s="77">
        <f>IF(AND(K4294&gt;Variables!$G$10,K4294&lt;Variables!$G$11),0,1)</f>
        <v>0</v>
      </c>
      <c r="AN4294" s="77">
        <f>IF(H4294&lt;Variables!$G$13,1,0)</f>
        <v>0</v>
      </c>
      <c r="AO4294" s="77">
        <f>IF(R4294&lt;Variables!$G$12,0,1)</f>
        <v>0</v>
      </c>
      <c r="AP4294" s="78">
        <f t="shared" si="137"/>
        <v>0</v>
      </c>
      <c r="AQ4294" s="77">
        <f>IF(V4294&lt;Variables!$G$15,1,0)</f>
        <v>1</v>
      </c>
      <c r="AR4294" s="77">
        <v>1</v>
      </c>
      <c r="AS4294" s="77">
        <v>0</v>
      </c>
      <c r="AT4294" s="77">
        <v>0</v>
      </c>
      <c r="AU4294" s="77">
        <v>0</v>
      </c>
      <c r="BA4294" s="77">
        <v>2</v>
      </c>
    </row>
    <row r="4295" spans="3:53" x14ac:dyDescent="0.25">
      <c r="C4295" s="77" t="s">
        <v>574</v>
      </c>
      <c r="D4295" s="77" t="s">
        <v>561</v>
      </c>
      <c r="E4295" s="77">
        <v>237.64</v>
      </c>
      <c r="F4295" s="77">
        <v>9.3699999999999992</v>
      </c>
      <c r="G4295" s="77">
        <v>0.96</v>
      </c>
      <c r="H4295" s="77">
        <v>211690</v>
      </c>
      <c r="I4295" s="77">
        <v>120.17</v>
      </c>
      <c r="J4295" s="77" t="s">
        <v>74</v>
      </c>
      <c r="K4295" s="77">
        <v>60.45</v>
      </c>
      <c r="L4295" s="77">
        <v>236.603825</v>
      </c>
      <c r="M4295" s="77">
        <v>0.245632123656497</v>
      </c>
      <c r="N4295" s="77">
        <v>236.70349999999991</v>
      </c>
      <c r="O4295" s="77">
        <v>0.20341904534578839</v>
      </c>
      <c r="P4295" s="77">
        <v>4450000</v>
      </c>
      <c r="Q4295" s="77">
        <v>3327000</v>
      </c>
      <c r="R4295" s="77">
        <v>1.34</v>
      </c>
      <c r="S4295" s="77">
        <v>17.818999999999999</v>
      </c>
      <c r="T4295" s="77">
        <v>6.5510000000000002</v>
      </c>
      <c r="U4295" s="77">
        <v>11.4712</v>
      </c>
      <c r="V4295" s="77">
        <v>2.461462485545828</v>
      </c>
      <c r="AC4295" s="77">
        <v>238.3</v>
      </c>
      <c r="AD4295" s="77">
        <v>230.42</v>
      </c>
      <c r="AH4295" s="77">
        <f>IF(AND(M4295&lt;Variables!$G$6,M4295&gt;Variables!$G$5),0,1)</f>
        <v>1</v>
      </c>
      <c r="AI4295" s="77">
        <f t="shared" si="136"/>
        <v>1</v>
      </c>
      <c r="AJ4295" s="77">
        <f>IF(I4295&gt;Variables!$G$7,0,1)</f>
        <v>0</v>
      </c>
      <c r="AK4295" s="77">
        <f>IF(F4295&gt;Variables!$G$8,0,1)</f>
        <v>0</v>
      </c>
      <c r="AL4295" s="77">
        <f>IF(G4295&gt;Variables!$G$9,0,1)</f>
        <v>1</v>
      </c>
      <c r="AM4295" s="77">
        <f>IF(AND(K4295&gt;Variables!$G$10,K4295&lt;Variables!$G$11),0,1)</f>
        <v>1</v>
      </c>
      <c r="AN4295" s="77">
        <f>IF(H4295&lt;Variables!$G$13,1,0)</f>
        <v>0</v>
      </c>
      <c r="AO4295" s="77">
        <f>IF(R4295&lt;Variables!$G$12,0,1)</f>
        <v>0</v>
      </c>
      <c r="AP4295" s="78">
        <f t="shared" si="137"/>
        <v>0</v>
      </c>
      <c r="AQ4295" s="77">
        <f>IF(V4295&lt;Variables!$G$15,1,0)</f>
        <v>1</v>
      </c>
      <c r="AR4295" s="77">
        <v>0</v>
      </c>
      <c r="AS4295" s="77">
        <v>0</v>
      </c>
      <c r="AT4295" s="77">
        <v>1</v>
      </c>
      <c r="AU4295" s="77">
        <v>0</v>
      </c>
      <c r="BA4295" s="77">
        <v>-1.51</v>
      </c>
    </row>
    <row r="4296" spans="3:53" x14ac:dyDescent="0.25">
      <c r="C4296" s="77" t="s">
        <v>574</v>
      </c>
      <c r="D4296" s="77" t="s">
        <v>558</v>
      </c>
      <c r="E4296" s="77">
        <v>1.69</v>
      </c>
      <c r="F4296" s="77">
        <v>14.86</v>
      </c>
      <c r="G4296" s="77">
        <v>-3.45</v>
      </c>
      <c r="H4296" s="77">
        <v>61.49</v>
      </c>
      <c r="I4296" s="77">
        <v>-8.17</v>
      </c>
      <c r="J4296" s="77" t="s">
        <v>74</v>
      </c>
      <c r="K4296" s="77">
        <v>43.78</v>
      </c>
      <c r="L4296" s="77">
        <v>1.705125</v>
      </c>
      <c r="M4296" s="77">
        <v>-1.4734990103364889</v>
      </c>
      <c r="N4296" s="77">
        <v>1.735712195121951</v>
      </c>
      <c r="O4296" s="77">
        <v>-3.2097599635771821</v>
      </c>
      <c r="P4296" s="77">
        <v>13040000</v>
      </c>
      <c r="Q4296" s="77">
        <v>2460000</v>
      </c>
      <c r="R4296" s="77">
        <v>5.3</v>
      </c>
      <c r="S4296" s="77">
        <v>17.818999999999999</v>
      </c>
      <c r="T4296" s="77">
        <v>6.5510000000000002</v>
      </c>
      <c r="U4296" s="77">
        <v>11.4712</v>
      </c>
      <c r="V4296" s="77">
        <v>2.31440278108643</v>
      </c>
      <c r="AC4296" s="77">
        <v>1.72</v>
      </c>
      <c r="AD4296" s="77">
        <v>1.61</v>
      </c>
      <c r="AH4296" s="77">
        <f>IF(AND(M4296&lt;Variables!$G$6,M4296&gt;Variables!$G$5),0,1)</f>
        <v>0</v>
      </c>
      <c r="AI4296" s="77">
        <f t="shared" si="136"/>
        <v>1</v>
      </c>
      <c r="AJ4296" s="77">
        <f>IF(I4296&gt;Variables!$G$7,0,1)</f>
        <v>1</v>
      </c>
      <c r="AK4296" s="77">
        <f>IF(F4296&gt;Variables!$G$8,0,1)</f>
        <v>0</v>
      </c>
      <c r="AL4296" s="77">
        <f>IF(G4296&gt;Variables!$G$9,0,1)</f>
        <v>1</v>
      </c>
      <c r="AM4296" s="77">
        <f>IF(AND(K4296&gt;Variables!$G$10,K4296&lt;Variables!$G$11),0,1)</f>
        <v>1</v>
      </c>
      <c r="AN4296" s="77">
        <f>IF(H4296&lt;Variables!$G$13,1,0)</f>
        <v>1</v>
      </c>
      <c r="AO4296" s="77">
        <f>IF(R4296&lt;Variables!$G$12,0,1)</f>
        <v>1</v>
      </c>
      <c r="AP4296" s="78">
        <f t="shared" si="137"/>
        <v>0</v>
      </c>
      <c r="AQ4296" s="77">
        <f>IF(V4296&lt;Variables!$G$15,1,0)</f>
        <v>1</v>
      </c>
      <c r="AR4296" s="77">
        <v>0</v>
      </c>
      <c r="AS4296" s="77">
        <v>0</v>
      </c>
      <c r="AT4296" s="77">
        <v>1</v>
      </c>
      <c r="AU4296" s="77">
        <v>0</v>
      </c>
      <c r="BA4296" s="77">
        <v>-2.25</v>
      </c>
    </row>
    <row r="4297" spans="3:53" x14ac:dyDescent="0.25">
      <c r="C4297" s="77" t="s">
        <v>574</v>
      </c>
      <c r="D4297" s="77" t="s">
        <v>572</v>
      </c>
      <c r="E4297" s="77">
        <v>87.1</v>
      </c>
      <c r="F4297" s="77">
        <v>6.69</v>
      </c>
      <c r="G4297" s="77">
        <v>1.03</v>
      </c>
      <c r="H4297" s="77">
        <v>29720</v>
      </c>
      <c r="I4297" s="77">
        <v>657.82500000000005</v>
      </c>
      <c r="J4297" s="77" t="s">
        <v>75</v>
      </c>
      <c r="K4297" s="77">
        <v>67.3</v>
      </c>
      <c r="L4297" s="77">
        <v>86.471030000000013</v>
      </c>
      <c r="M4297" s="77">
        <v>0.37465726960808549</v>
      </c>
      <c r="N4297" s="77">
        <v>85.866663414634147</v>
      </c>
      <c r="O4297" s="77">
        <v>1.081137368623595</v>
      </c>
      <c r="P4297" s="77">
        <v>222926</v>
      </c>
      <c r="Q4297" s="77">
        <v>1376000</v>
      </c>
      <c r="R4297" s="77">
        <v>0.16</v>
      </c>
      <c r="S4297" s="77">
        <v>17.818999999999999</v>
      </c>
      <c r="T4297" s="77">
        <v>6.5510000000000002</v>
      </c>
      <c r="U4297" s="77">
        <v>11.4712</v>
      </c>
      <c r="V4297" s="77">
        <v>2.5177681346231231</v>
      </c>
      <c r="AC4297" s="77">
        <v>87.159899999999993</v>
      </c>
      <c r="AD4297" s="77">
        <v>83.92</v>
      </c>
      <c r="AH4297" s="77">
        <f>IF(AND(M4297&lt;Variables!$G$6,M4297&gt;Variables!$G$5),0,1)</f>
        <v>1</v>
      </c>
      <c r="AI4297" s="77">
        <f t="shared" si="136"/>
        <v>0</v>
      </c>
      <c r="AJ4297" s="77">
        <f>IF(I4297&gt;Variables!$G$7,0,1)</f>
        <v>0</v>
      </c>
      <c r="AK4297" s="77">
        <f>IF(F4297&gt;Variables!$G$8,0,1)</f>
        <v>1</v>
      </c>
      <c r="AL4297" s="77">
        <f>IF(G4297&gt;Variables!$G$9,0,1)</f>
        <v>1</v>
      </c>
      <c r="AM4297" s="77">
        <f>IF(AND(K4297&gt;Variables!$G$10,K4297&lt;Variables!$G$11),0,1)</f>
        <v>0</v>
      </c>
      <c r="AN4297" s="77">
        <f>IF(H4297&lt;Variables!$G$13,1,0)</f>
        <v>0</v>
      </c>
      <c r="AO4297" s="77">
        <f>IF(R4297&lt;Variables!$G$12,0,1)</f>
        <v>0</v>
      </c>
      <c r="AP4297" s="78">
        <f t="shared" si="137"/>
        <v>1</v>
      </c>
      <c r="AQ4297" s="77">
        <f>IF(V4297&lt;Variables!$G$15,1,0)</f>
        <v>1</v>
      </c>
      <c r="AR4297" s="77">
        <v>0</v>
      </c>
      <c r="AS4297" s="77">
        <v>0</v>
      </c>
      <c r="AT4297" s="77">
        <v>1</v>
      </c>
      <c r="AU4297" s="77">
        <v>0</v>
      </c>
      <c r="BA4297" s="77">
        <v>-1.72</v>
      </c>
    </row>
    <row r="4298" spans="3:53" x14ac:dyDescent="0.25">
      <c r="C4298" s="77" t="s">
        <v>574</v>
      </c>
      <c r="D4298" s="77" t="s">
        <v>577</v>
      </c>
      <c r="E4298" s="77">
        <v>42.45</v>
      </c>
      <c r="F4298" s="77">
        <v>6.01</v>
      </c>
      <c r="G4298" s="77">
        <v>4.83</v>
      </c>
      <c r="H4298" s="77">
        <v>5240</v>
      </c>
      <c r="I4298" s="77">
        <v>-13.744</v>
      </c>
      <c r="J4298" s="77" t="s">
        <v>75</v>
      </c>
      <c r="K4298" s="77">
        <v>81.89</v>
      </c>
      <c r="L4298" s="77">
        <v>41.95132666666666</v>
      </c>
      <c r="M4298" s="77">
        <v>0.9503235416154705</v>
      </c>
      <c r="N4298" s="77">
        <v>41.498206451612901</v>
      </c>
      <c r="O4298" s="77">
        <v>2.0526032839040771</v>
      </c>
      <c r="P4298" s="77">
        <v>48004</v>
      </c>
      <c r="Q4298" s="77">
        <v>549321</v>
      </c>
      <c r="R4298" s="77">
        <v>0.09</v>
      </c>
      <c r="S4298" s="77">
        <v>17.818999999999999</v>
      </c>
      <c r="T4298" s="77">
        <v>6.5510000000000002</v>
      </c>
      <c r="U4298" s="77">
        <v>11.4712</v>
      </c>
      <c r="V4298" s="77">
        <v>2.5851487862787632</v>
      </c>
      <c r="AC4298" s="77">
        <v>43.64</v>
      </c>
      <c r="AD4298" s="77">
        <v>42.2</v>
      </c>
      <c r="AH4298" s="77">
        <f>IF(AND(M4298&lt;Variables!$G$6,M4298&gt;Variables!$G$5),0,1)</f>
        <v>1</v>
      </c>
      <c r="AI4298" s="77">
        <f t="shared" si="136"/>
        <v>0</v>
      </c>
      <c r="AJ4298" s="77">
        <f>IF(I4298&gt;Variables!$G$7,0,1)</f>
        <v>1</v>
      </c>
      <c r="AK4298" s="77">
        <f>IF(F4298&gt;Variables!$G$8,0,1)</f>
        <v>1</v>
      </c>
      <c r="AL4298" s="77">
        <f>IF(G4298&gt;Variables!$G$9,0,1)</f>
        <v>1</v>
      </c>
      <c r="AM4298" s="77">
        <f>IF(AND(K4298&gt;Variables!$G$10,K4298&lt;Variables!$G$11),0,1)</f>
        <v>1</v>
      </c>
      <c r="AN4298" s="77">
        <f>IF(H4298&lt;Variables!$G$13,1,0)</f>
        <v>0</v>
      </c>
      <c r="AO4298" s="77">
        <f>IF(R4298&lt;Variables!$G$12,0,1)</f>
        <v>0</v>
      </c>
      <c r="AP4298" s="78">
        <f t="shared" si="137"/>
        <v>1</v>
      </c>
      <c r="AQ4298" s="77">
        <f>IF(V4298&lt;Variables!$G$15,1,0)</f>
        <v>1</v>
      </c>
      <c r="AR4298" s="77">
        <v>0</v>
      </c>
      <c r="AS4298" s="77">
        <v>1</v>
      </c>
      <c r="AT4298" s="77">
        <v>0</v>
      </c>
      <c r="AU4298" s="77">
        <v>0</v>
      </c>
      <c r="BA4298" s="77">
        <v>0.91</v>
      </c>
    </row>
    <row r="4299" spans="3:53" x14ac:dyDescent="0.25">
      <c r="C4299" s="77" t="s">
        <v>574</v>
      </c>
      <c r="D4299" s="77" t="s">
        <v>555</v>
      </c>
      <c r="E4299" s="77">
        <v>24.38</v>
      </c>
      <c r="F4299" s="77">
        <v>19.96</v>
      </c>
      <c r="G4299" s="77">
        <v>17.77</v>
      </c>
      <c r="H4299" s="77">
        <v>2850</v>
      </c>
      <c r="I4299" s="77">
        <v>269.12700000000001</v>
      </c>
      <c r="J4299" s="77" t="s">
        <v>74</v>
      </c>
      <c r="K4299" s="77">
        <v>52.19</v>
      </c>
      <c r="L4299" s="77">
        <v>24.694050000000001</v>
      </c>
      <c r="M4299" s="77">
        <v>-1.757710865572863</v>
      </c>
      <c r="N4299" s="77">
        <v>23.674558536585369</v>
      </c>
      <c r="O4299" s="77">
        <v>2.4728717222326519</v>
      </c>
      <c r="P4299" s="77">
        <v>653877</v>
      </c>
      <c r="Q4299" s="77">
        <v>497157</v>
      </c>
      <c r="R4299" s="77">
        <v>1.32</v>
      </c>
      <c r="S4299" s="77">
        <v>17.818999999999999</v>
      </c>
      <c r="T4299" s="77">
        <v>6.5510000000000002</v>
      </c>
      <c r="U4299" s="77">
        <v>11.4712</v>
      </c>
      <c r="V4299" s="77">
        <v>2.4465059115706</v>
      </c>
      <c r="AC4299" s="77">
        <v>26.31</v>
      </c>
      <c r="AD4299" s="77">
        <v>21.94</v>
      </c>
      <c r="AH4299" s="77">
        <f>IF(AND(M4299&lt;Variables!$G$6,M4299&gt;Variables!$G$5),0,1)</f>
        <v>0</v>
      </c>
      <c r="AI4299" s="77">
        <f t="shared" si="136"/>
        <v>0</v>
      </c>
      <c r="AJ4299" s="77">
        <f>IF(I4299&gt;Variables!$G$7,0,1)</f>
        <v>0</v>
      </c>
      <c r="AK4299" s="77">
        <f>IF(F4299&gt;Variables!$G$8,0,1)</f>
        <v>0</v>
      </c>
      <c r="AL4299" s="77">
        <f>IF(G4299&gt;Variables!$G$9,0,1)</f>
        <v>0</v>
      </c>
      <c r="AM4299" s="77">
        <f>IF(AND(K4299&gt;Variables!$G$10,K4299&lt;Variables!$G$11),0,1)</f>
        <v>1</v>
      </c>
      <c r="AN4299" s="77">
        <f>IF(H4299&lt;Variables!$G$13,1,0)</f>
        <v>0</v>
      </c>
      <c r="AO4299" s="77">
        <f>IF(R4299&lt;Variables!$G$12,0,1)</f>
        <v>0</v>
      </c>
      <c r="AP4299" s="78">
        <f t="shared" si="137"/>
        <v>0</v>
      </c>
      <c r="AQ4299" s="77">
        <f>IF(V4299&lt;Variables!$G$15,1,0)</f>
        <v>1</v>
      </c>
      <c r="AR4299" s="77">
        <v>0</v>
      </c>
      <c r="AS4299" s="77">
        <v>0</v>
      </c>
      <c r="AT4299" s="77">
        <v>1</v>
      </c>
      <c r="AU4299" s="77">
        <v>0</v>
      </c>
      <c r="BA4299" s="77">
        <v>-2.25</v>
      </c>
    </row>
    <row r="4300" spans="3:53" x14ac:dyDescent="0.25">
      <c r="C4300" s="77" t="s">
        <v>574</v>
      </c>
      <c r="D4300" s="77" t="s">
        <v>551</v>
      </c>
      <c r="E4300" s="77">
        <v>2.85</v>
      </c>
      <c r="F4300" s="77">
        <v>64.33</v>
      </c>
      <c r="G4300" s="77">
        <v>-4.9800000000000004</v>
      </c>
      <c r="H4300" s="77">
        <v>18.25</v>
      </c>
      <c r="I4300" s="77">
        <v>-5.2999999999999999E-2</v>
      </c>
      <c r="J4300" s="77" t="s">
        <v>75</v>
      </c>
      <c r="K4300" s="77">
        <v>50.96</v>
      </c>
      <c r="L4300" s="77">
        <v>2.8636949999999999</v>
      </c>
      <c r="M4300" s="77">
        <v>-0.12902910400725101</v>
      </c>
      <c r="N4300" s="77">
        <v>3.0064000000000002</v>
      </c>
      <c r="O4300" s="77">
        <v>-4.8696114954763274</v>
      </c>
      <c r="P4300" s="77">
        <v>89780000</v>
      </c>
      <c r="Q4300" s="77">
        <v>925560</v>
      </c>
      <c r="R4300" s="77">
        <v>97</v>
      </c>
      <c r="S4300" s="77">
        <v>17.818999999999999</v>
      </c>
      <c r="T4300" s="77">
        <v>6.5510000000000002</v>
      </c>
      <c r="U4300" s="77">
        <v>11.4712</v>
      </c>
      <c r="V4300" s="77">
        <v>2.3806580873144658</v>
      </c>
      <c r="AC4300" s="77">
        <v>3.81</v>
      </c>
      <c r="AD4300" s="77">
        <v>2.56</v>
      </c>
      <c r="AH4300" s="77">
        <f>IF(AND(M4300&lt;Variables!$G$6,M4300&gt;Variables!$G$5),0,1)</f>
        <v>1</v>
      </c>
      <c r="AI4300" s="77">
        <f t="shared" si="136"/>
        <v>1</v>
      </c>
      <c r="AJ4300" s="77">
        <f>IF(I4300&gt;Variables!$G$7,0,1)</f>
        <v>1</v>
      </c>
      <c r="AK4300" s="77">
        <f>IF(F4300&gt;Variables!$G$8,0,1)</f>
        <v>0</v>
      </c>
      <c r="AL4300" s="77">
        <f>IF(G4300&gt;Variables!$G$9,0,1)</f>
        <v>1</v>
      </c>
      <c r="AM4300" s="77">
        <f>IF(AND(K4300&gt;Variables!$G$10,K4300&lt;Variables!$G$11),0,1)</f>
        <v>1</v>
      </c>
      <c r="AN4300" s="77">
        <f>IF(H4300&lt;Variables!$G$13,1,0)</f>
        <v>1</v>
      </c>
      <c r="AO4300" s="77">
        <f>IF(R4300&lt;Variables!$G$12,0,1)</f>
        <v>1</v>
      </c>
      <c r="AP4300" s="78">
        <f t="shared" si="137"/>
        <v>1</v>
      </c>
      <c r="AQ4300" s="77">
        <f>IF(V4300&lt;Variables!$G$15,1,0)</f>
        <v>1</v>
      </c>
      <c r="AR4300" s="77">
        <v>0</v>
      </c>
      <c r="AS4300" s="77">
        <v>0</v>
      </c>
      <c r="AT4300" s="77">
        <v>1</v>
      </c>
      <c r="AU4300" s="77">
        <v>0</v>
      </c>
      <c r="BA4300" s="77">
        <v>-2.25</v>
      </c>
    </row>
    <row r="4301" spans="3:53" x14ac:dyDescent="0.25">
      <c r="C4301" s="77" t="s">
        <v>574</v>
      </c>
      <c r="D4301" s="77" t="s">
        <v>578</v>
      </c>
      <c r="E4301" s="77">
        <v>6.52</v>
      </c>
      <c r="F4301" s="77">
        <v>13.94</v>
      </c>
      <c r="G4301" s="77">
        <v>21.01</v>
      </c>
      <c r="H4301" s="77">
        <v>42.92</v>
      </c>
      <c r="I4301" s="77">
        <v>150.33000000000001</v>
      </c>
      <c r="J4301" s="77" t="s">
        <v>75</v>
      </c>
      <c r="K4301" s="77">
        <v>80.930000000000007</v>
      </c>
      <c r="L4301" s="77">
        <v>4.6952799999999986</v>
      </c>
      <c r="M4301" s="77">
        <v>10.323558978378291</v>
      </c>
      <c r="N4301" s="77">
        <v>4.5041548387096766</v>
      </c>
      <c r="O4301" s="77">
        <v>15.00492735023149</v>
      </c>
      <c r="P4301" s="77">
        <v>1550000</v>
      </c>
      <c r="Q4301" s="77">
        <v>2020000</v>
      </c>
      <c r="R4301" s="77">
        <v>0.77</v>
      </c>
      <c r="S4301" s="77">
        <v>17.818999999999999</v>
      </c>
      <c r="T4301" s="77">
        <v>6.5510000000000002</v>
      </c>
      <c r="U4301" s="77">
        <v>11.4712</v>
      </c>
      <c r="V4301" s="77">
        <v>1.4968616890289821</v>
      </c>
      <c r="AC4301" s="77">
        <v>7.47</v>
      </c>
      <c r="AD4301" s="77">
        <v>5.29</v>
      </c>
      <c r="AH4301" s="77">
        <f>IF(AND(M4301&lt;Variables!$G$6,M4301&gt;Variables!$G$5),0,1)</f>
        <v>1</v>
      </c>
      <c r="AI4301" s="77">
        <f t="shared" si="136"/>
        <v>0</v>
      </c>
      <c r="AJ4301" s="77">
        <f>IF(I4301&gt;Variables!$G$7,0,1)</f>
        <v>0</v>
      </c>
      <c r="AK4301" s="77">
        <f>IF(F4301&gt;Variables!$G$8,0,1)</f>
        <v>0</v>
      </c>
      <c r="AL4301" s="77">
        <f>IF(G4301&gt;Variables!$G$9,0,1)</f>
        <v>0</v>
      </c>
      <c r="AM4301" s="77">
        <f>IF(AND(K4301&gt;Variables!$G$10,K4301&lt;Variables!$G$11),0,1)</f>
        <v>1</v>
      </c>
      <c r="AN4301" s="77">
        <f>IF(H4301&lt;Variables!$G$13,1,0)</f>
        <v>1</v>
      </c>
      <c r="AO4301" s="77">
        <f>IF(R4301&lt;Variables!$G$12,0,1)</f>
        <v>0</v>
      </c>
      <c r="AP4301" s="78">
        <f t="shared" si="137"/>
        <v>1</v>
      </c>
      <c r="AQ4301" s="77">
        <f>IF(V4301&lt;Variables!$G$15,1,0)</f>
        <v>1</v>
      </c>
      <c r="AR4301" s="77">
        <v>0</v>
      </c>
      <c r="AS4301" s="77">
        <v>0</v>
      </c>
      <c r="AT4301" s="77">
        <v>0</v>
      </c>
      <c r="AU4301" s="77">
        <v>0</v>
      </c>
      <c r="BA4301" s="77">
        <v>0</v>
      </c>
    </row>
    <row r="4302" spans="3:53" x14ac:dyDescent="0.25">
      <c r="C4302" s="77" t="s">
        <v>574</v>
      </c>
      <c r="D4302" s="77" t="s">
        <v>196</v>
      </c>
      <c r="E4302" s="77">
        <v>52.91</v>
      </c>
      <c r="F4302" s="77">
        <v>9.7799999999999994</v>
      </c>
      <c r="G4302" s="77">
        <v>5.7</v>
      </c>
      <c r="H4302" s="77">
        <v>2030</v>
      </c>
      <c r="I4302" s="77">
        <v>1060.489</v>
      </c>
      <c r="J4302" s="77" t="s">
        <v>75</v>
      </c>
      <c r="K4302" s="77">
        <v>71.53</v>
      </c>
      <c r="L4302" s="77">
        <v>51.775555555555549</v>
      </c>
      <c r="M4302" s="77">
        <v>2.075196360358829</v>
      </c>
      <c r="N4302" s="77">
        <v>51.551273684210521</v>
      </c>
      <c r="O4302" s="77">
        <v>2.5192904519588288</v>
      </c>
      <c r="P4302" s="77">
        <v>269967</v>
      </c>
      <c r="Q4302" s="77">
        <v>441740</v>
      </c>
      <c r="R4302" s="77">
        <v>0.61</v>
      </c>
      <c r="S4302" s="77">
        <v>17.818999999999999</v>
      </c>
      <c r="T4302" s="77">
        <v>6.5510000000000002</v>
      </c>
      <c r="U4302" s="77">
        <v>11.4712</v>
      </c>
      <c r="V4302" s="77">
        <v>2.4070628072106088</v>
      </c>
      <c r="AC4302" s="77">
        <v>53.73</v>
      </c>
      <c r="AD4302" s="77">
        <v>48.32</v>
      </c>
      <c r="AH4302" s="77">
        <f>IF(AND(M4302&lt;Variables!$G$6,M4302&gt;Variables!$G$5),0,1)</f>
        <v>1</v>
      </c>
      <c r="AI4302" s="77">
        <f t="shared" si="136"/>
        <v>0</v>
      </c>
      <c r="AJ4302" s="77">
        <f>IF(I4302&gt;Variables!$G$7,0,1)</f>
        <v>0</v>
      </c>
      <c r="AK4302" s="77">
        <f>IF(F4302&gt;Variables!$G$8,0,1)</f>
        <v>0</v>
      </c>
      <c r="AL4302" s="77">
        <f>IF(G4302&gt;Variables!$G$9,0,1)</f>
        <v>1</v>
      </c>
      <c r="AM4302" s="77">
        <f>IF(AND(K4302&gt;Variables!$G$10,K4302&lt;Variables!$G$11),0,1)</f>
        <v>1</v>
      </c>
      <c r="AN4302" s="77">
        <f>IF(H4302&lt;Variables!$G$13,1,0)</f>
        <v>0</v>
      </c>
      <c r="AO4302" s="77">
        <f>IF(R4302&lt;Variables!$G$12,0,1)</f>
        <v>0</v>
      </c>
      <c r="AP4302" s="78">
        <f t="shared" si="137"/>
        <v>1</v>
      </c>
      <c r="AQ4302" s="77">
        <f>IF(V4302&lt;Variables!$G$15,1,0)</f>
        <v>1</v>
      </c>
      <c r="AR4302" s="77">
        <v>0</v>
      </c>
      <c r="AS4302" s="77">
        <v>0</v>
      </c>
      <c r="AT4302" s="77">
        <v>1</v>
      </c>
      <c r="AU4302" s="77">
        <v>0</v>
      </c>
      <c r="BA4302" s="77">
        <v>-1.1200000000000001</v>
      </c>
    </row>
    <row r="4303" spans="3:53" x14ac:dyDescent="0.25">
      <c r="C4303" s="77" t="s">
        <v>574</v>
      </c>
      <c r="D4303" s="77" t="s">
        <v>173</v>
      </c>
      <c r="E4303" s="77">
        <v>84.9</v>
      </c>
      <c r="F4303" s="77">
        <v>8.68</v>
      </c>
      <c r="G4303" s="77">
        <v>6.68</v>
      </c>
      <c r="H4303" s="77">
        <v>3060</v>
      </c>
      <c r="I4303" s="77">
        <v>1439.2370000000001</v>
      </c>
      <c r="J4303" s="77" t="s">
        <v>75</v>
      </c>
      <c r="K4303" s="77">
        <v>61.33</v>
      </c>
      <c r="L4303" s="77">
        <v>84.087409999999991</v>
      </c>
      <c r="M4303" s="77">
        <v>0.51445275814774738</v>
      </c>
      <c r="N4303" s="77">
        <v>82.888451219512191</v>
      </c>
      <c r="O4303" s="77">
        <v>1.968366830943673</v>
      </c>
      <c r="P4303" s="77">
        <v>946441</v>
      </c>
      <c r="Q4303" s="77">
        <v>1883000</v>
      </c>
      <c r="R4303" s="77">
        <v>0.5</v>
      </c>
      <c r="S4303" s="77">
        <v>17.818999999999999</v>
      </c>
      <c r="T4303" s="77">
        <v>6.5510000000000002</v>
      </c>
      <c r="U4303" s="77">
        <v>11.4712</v>
      </c>
      <c r="V4303" s="77">
        <v>2.454169599010696</v>
      </c>
      <c r="AC4303" s="77">
        <v>87.28</v>
      </c>
      <c r="AD4303" s="77">
        <v>80.8</v>
      </c>
      <c r="AH4303" s="77">
        <f>IF(AND(M4303&lt;Variables!$G$6,M4303&gt;Variables!$G$5),0,1)</f>
        <v>1</v>
      </c>
      <c r="AI4303" s="77">
        <f t="shared" si="136"/>
        <v>0</v>
      </c>
      <c r="AJ4303" s="77">
        <f>IF(I4303&gt;Variables!$G$7,0,1)</f>
        <v>0</v>
      </c>
      <c r="AK4303" s="77">
        <f>IF(F4303&gt;Variables!$G$8,0,1)</f>
        <v>1</v>
      </c>
      <c r="AL4303" s="77">
        <f>IF(G4303&gt;Variables!$G$9,0,1)</f>
        <v>1</v>
      </c>
      <c r="AM4303" s="77">
        <f>IF(AND(K4303&gt;Variables!$G$10,K4303&lt;Variables!$G$11),0,1)</f>
        <v>1</v>
      </c>
      <c r="AN4303" s="77">
        <f>IF(H4303&lt;Variables!$G$13,1,0)</f>
        <v>0</v>
      </c>
      <c r="AO4303" s="77">
        <f>IF(R4303&lt;Variables!$G$12,0,1)</f>
        <v>0</v>
      </c>
      <c r="AP4303" s="78">
        <f t="shared" si="137"/>
        <v>1</v>
      </c>
      <c r="AQ4303" s="77">
        <f>IF(V4303&lt;Variables!$G$15,1,0)</f>
        <v>1</v>
      </c>
      <c r="AR4303" s="77">
        <v>1</v>
      </c>
      <c r="AS4303" s="77">
        <v>0</v>
      </c>
      <c r="AT4303" s="77">
        <v>0</v>
      </c>
      <c r="AU4303" s="77">
        <v>0</v>
      </c>
      <c r="BA4303" s="77">
        <v>2</v>
      </c>
    </row>
    <row r="4304" spans="3:53" x14ac:dyDescent="0.25">
      <c r="C4304" s="77" t="s">
        <v>574</v>
      </c>
      <c r="D4304" s="77" t="s">
        <v>552</v>
      </c>
      <c r="E4304" s="77">
        <v>72.83</v>
      </c>
      <c r="F4304" s="77">
        <v>10.75</v>
      </c>
      <c r="G4304" s="77">
        <v>9.5299999999999994</v>
      </c>
      <c r="H4304" s="77">
        <v>31750</v>
      </c>
      <c r="I4304" s="77">
        <v>-11.269</v>
      </c>
      <c r="J4304" s="77" t="s">
        <v>75</v>
      </c>
      <c r="K4304" s="77">
        <v>67.75</v>
      </c>
      <c r="L4304" s="77">
        <v>71.89815999999999</v>
      </c>
      <c r="M4304" s="77">
        <v>0.89270712908371541</v>
      </c>
      <c r="N4304" s="77">
        <v>70.87400487804878</v>
      </c>
      <c r="O4304" s="77">
        <v>2.3506434056010592</v>
      </c>
      <c r="P4304" s="77">
        <v>5281000</v>
      </c>
      <c r="Q4304" s="77">
        <v>9511000</v>
      </c>
      <c r="R4304" s="77">
        <v>0.56000000000000005</v>
      </c>
      <c r="S4304" s="77">
        <v>17.818999999999999</v>
      </c>
      <c r="T4304" s="77">
        <v>6.5510000000000002</v>
      </c>
      <c r="U4304" s="77">
        <v>11.4712</v>
      </c>
      <c r="V4304" s="77">
        <v>2.4819176617927341</v>
      </c>
      <c r="AC4304" s="77">
        <v>77.97</v>
      </c>
      <c r="AD4304" s="77">
        <v>72.400000000000006</v>
      </c>
      <c r="AH4304" s="77">
        <f>IF(AND(M4304&lt;Variables!$G$6,M4304&gt;Variables!$G$5),0,1)</f>
        <v>1</v>
      </c>
      <c r="AI4304" s="77">
        <f t="shared" si="136"/>
        <v>0</v>
      </c>
      <c r="AJ4304" s="77">
        <f>IF(I4304&gt;Variables!$G$7,0,1)</f>
        <v>1</v>
      </c>
      <c r="AK4304" s="77">
        <f>IF(F4304&gt;Variables!$G$8,0,1)</f>
        <v>0</v>
      </c>
      <c r="AL4304" s="77">
        <f>IF(G4304&gt;Variables!$G$9,0,1)</f>
        <v>1</v>
      </c>
      <c r="AM4304" s="77">
        <f>IF(AND(K4304&gt;Variables!$G$10,K4304&lt;Variables!$G$11),0,1)</f>
        <v>0</v>
      </c>
      <c r="AN4304" s="77">
        <f>IF(H4304&lt;Variables!$G$13,1,0)</f>
        <v>0</v>
      </c>
      <c r="AO4304" s="77">
        <f>IF(R4304&lt;Variables!$G$12,0,1)</f>
        <v>0</v>
      </c>
      <c r="AP4304" s="78">
        <f t="shared" si="137"/>
        <v>1</v>
      </c>
      <c r="AQ4304" s="77">
        <f>IF(V4304&lt;Variables!$G$15,1,0)</f>
        <v>1</v>
      </c>
      <c r="AR4304" s="77">
        <v>1</v>
      </c>
      <c r="AS4304" s="77">
        <v>0</v>
      </c>
      <c r="AT4304" s="77">
        <v>0</v>
      </c>
      <c r="AU4304" s="77">
        <v>0</v>
      </c>
      <c r="BA4304" s="77">
        <v>2</v>
      </c>
    </row>
    <row r="4305" spans="3:53" x14ac:dyDescent="0.25">
      <c r="C4305" s="77" t="s">
        <v>574</v>
      </c>
      <c r="D4305" s="77" t="s">
        <v>553</v>
      </c>
      <c r="E4305" s="77">
        <v>86.63</v>
      </c>
      <c r="F4305" s="77">
        <v>8.0299999999999994</v>
      </c>
      <c r="G4305" s="77">
        <v>7.0000000000000007E-2</v>
      </c>
      <c r="H4305" s="77">
        <v>8700</v>
      </c>
      <c r="I4305" s="77">
        <v>-5.21</v>
      </c>
      <c r="J4305" s="77" t="s">
        <v>75</v>
      </c>
      <c r="K4305" s="77">
        <v>58.13</v>
      </c>
      <c r="L4305" s="77">
        <v>86.305530000000005</v>
      </c>
      <c r="M4305" s="77">
        <v>0.1673936768594067</v>
      </c>
      <c r="N4305" s="77">
        <v>86.264307317073161</v>
      </c>
      <c r="O4305" s="77">
        <v>0.21526015649126989</v>
      </c>
      <c r="P4305" s="77">
        <v>2537000</v>
      </c>
      <c r="Q4305" s="77">
        <v>2154000</v>
      </c>
      <c r="R4305" s="77">
        <v>1.18</v>
      </c>
      <c r="S4305" s="77">
        <v>17.818999999999999</v>
      </c>
      <c r="T4305" s="77">
        <v>6.5510000000000002</v>
      </c>
      <c r="U4305" s="77">
        <v>11.4712</v>
      </c>
      <c r="V4305" s="77">
        <v>2.442944254609456</v>
      </c>
      <c r="AC4305" s="77">
        <v>86.754999999999995</v>
      </c>
      <c r="AD4305" s="77">
        <v>84.36</v>
      </c>
      <c r="AH4305" s="77">
        <f>IF(AND(M4305&lt;Variables!$G$6,M4305&gt;Variables!$G$5),0,1)</f>
        <v>1</v>
      </c>
      <c r="AI4305" s="77">
        <f t="shared" si="136"/>
        <v>0</v>
      </c>
      <c r="AJ4305" s="77">
        <f>IF(I4305&gt;Variables!$G$7,0,1)</f>
        <v>1</v>
      </c>
      <c r="AK4305" s="77">
        <f>IF(F4305&gt;Variables!$G$8,0,1)</f>
        <v>1</v>
      </c>
      <c r="AL4305" s="77">
        <f>IF(G4305&gt;Variables!$G$9,0,1)</f>
        <v>1</v>
      </c>
      <c r="AM4305" s="77">
        <f>IF(AND(K4305&gt;Variables!$G$10,K4305&lt;Variables!$G$11),0,1)</f>
        <v>1</v>
      </c>
      <c r="AN4305" s="77">
        <f>IF(H4305&lt;Variables!$G$13,1,0)</f>
        <v>0</v>
      </c>
      <c r="AO4305" s="77">
        <f>IF(R4305&lt;Variables!$G$12,0,1)</f>
        <v>0</v>
      </c>
      <c r="AP4305" s="78">
        <f t="shared" si="137"/>
        <v>1</v>
      </c>
      <c r="AQ4305" s="77">
        <f>IF(V4305&lt;Variables!$G$15,1,0)</f>
        <v>1</v>
      </c>
      <c r="AR4305" s="77">
        <v>0</v>
      </c>
      <c r="AS4305" s="77">
        <v>1</v>
      </c>
      <c r="AT4305" s="77">
        <v>0</v>
      </c>
      <c r="AU4305" s="77">
        <v>0</v>
      </c>
      <c r="BA4305" s="77">
        <v>-0.43</v>
      </c>
    </row>
    <row r="4306" spans="3:53" x14ac:dyDescent="0.25">
      <c r="C4306" s="77" t="s">
        <v>574</v>
      </c>
      <c r="D4306" s="77" t="s">
        <v>201</v>
      </c>
      <c r="E4306" s="77">
        <v>48.89</v>
      </c>
      <c r="F4306" s="77">
        <v>7.43</v>
      </c>
      <c r="G4306" s="77">
        <v>5.57</v>
      </c>
      <c r="H4306" s="77">
        <v>-99999</v>
      </c>
      <c r="I4306" s="77">
        <v>13939.794</v>
      </c>
      <c r="J4306" s="77" t="s">
        <v>75</v>
      </c>
      <c r="K4306" s="77">
        <v>54.11</v>
      </c>
      <c r="L4306" s="77">
        <v>48.836235000000002</v>
      </c>
      <c r="M4306" s="77">
        <v>-0.49396723559873768</v>
      </c>
      <c r="N4306" s="77">
        <v>48.253026829268293</v>
      </c>
      <c r="O4306" s="77">
        <v>0.70870822661901645</v>
      </c>
      <c r="P4306" s="77">
        <v>304474</v>
      </c>
      <c r="Q4306" s="77">
        <v>1980000</v>
      </c>
      <c r="R4306" s="77">
        <v>0.15</v>
      </c>
      <c r="S4306" s="77">
        <v>17.818999999999999</v>
      </c>
      <c r="T4306" s="77">
        <v>6.5510000000000002</v>
      </c>
      <c r="U4306" s="77">
        <v>11.4712</v>
      </c>
      <c r="V4306" s="77">
        <v>2.4282859811426092</v>
      </c>
      <c r="AC4306" s="77">
        <v>49.32</v>
      </c>
      <c r="AD4306" s="77">
        <v>45.51</v>
      </c>
      <c r="AH4306" s="77">
        <f>IF(AND(M4306&lt;Variables!$G$6,M4306&gt;Variables!$G$5),0,1)</f>
        <v>1</v>
      </c>
      <c r="AI4306" s="77">
        <f t="shared" si="136"/>
        <v>0</v>
      </c>
      <c r="AJ4306" s="77">
        <f>IF(I4306&gt;Variables!$G$7,0,1)</f>
        <v>0</v>
      </c>
      <c r="AK4306" s="77">
        <f>IF(F4306&gt;Variables!$G$8,0,1)</f>
        <v>1</v>
      </c>
      <c r="AL4306" s="77">
        <f>IF(G4306&gt;Variables!$G$9,0,1)</f>
        <v>1</v>
      </c>
      <c r="AM4306" s="77">
        <f>IF(AND(K4306&gt;Variables!$G$10,K4306&lt;Variables!$G$11),0,1)</f>
        <v>1</v>
      </c>
      <c r="AN4306" s="77">
        <f>IF(H4306&lt;Variables!$G$13,1,0)</f>
        <v>1</v>
      </c>
      <c r="AO4306" s="77">
        <f>IF(R4306&lt;Variables!$G$12,0,1)</f>
        <v>0</v>
      </c>
      <c r="AP4306" s="78">
        <f t="shared" si="137"/>
        <v>1</v>
      </c>
      <c r="AQ4306" s="77">
        <f>IF(V4306&lt;Variables!$G$15,1,0)</f>
        <v>1</v>
      </c>
      <c r="AR4306" s="77">
        <v>0</v>
      </c>
      <c r="AS4306" s="77">
        <v>0</v>
      </c>
      <c r="AT4306" s="77">
        <v>1</v>
      </c>
      <c r="AU4306" s="77">
        <v>0</v>
      </c>
      <c r="BA4306" s="77">
        <v>-1.24</v>
      </c>
    </row>
    <row r="4307" spans="3:53" x14ac:dyDescent="0.25">
      <c r="C4307" s="77" t="s">
        <v>574</v>
      </c>
      <c r="D4307" s="77" t="s">
        <v>549</v>
      </c>
      <c r="E4307" s="77">
        <v>13.39</v>
      </c>
      <c r="F4307" s="77">
        <v>7.38</v>
      </c>
      <c r="G4307" s="77">
        <v>5.45</v>
      </c>
      <c r="H4307" s="77">
        <v>2290</v>
      </c>
      <c r="I4307" s="77">
        <v>97.28</v>
      </c>
      <c r="J4307" s="77" t="s">
        <v>75</v>
      </c>
      <c r="K4307" s="77">
        <v>47.51</v>
      </c>
      <c r="L4307" s="77">
        <v>13.430244999999999</v>
      </c>
      <c r="M4307" s="77">
        <v>-0.67195349005174121</v>
      </c>
      <c r="N4307" s="77">
        <v>13.32445853658537</v>
      </c>
      <c r="O4307" s="77">
        <v>0.11663861140744231</v>
      </c>
      <c r="P4307" s="77">
        <v>1975000</v>
      </c>
      <c r="Q4307" s="77">
        <v>1522000</v>
      </c>
      <c r="R4307" s="77">
        <v>1.3</v>
      </c>
      <c r="S4307" s="77">
        <v>17.818999999999999</v>
      </c>
      <c r="T4307" s="77">
        <v>6.5510000000000002</v>
      </c>
      <c r="U4307" s="77">
        <v>11.4712</v>
      </c>
      <c r="V4307" s="77">
        <v>2.353842292559964</v>
      </c>
      <c r="AC4307" s="77">
        <v>13.55</v>
      </c>
      <c r="AD4307" s="77">
        <v>13.178800000000001</v>
      </c>
      <c r="AH4307" s="77">
        <f>IF(AND(M4307&lt;Variables!$G$6,M4307&gt;Variables!$G$5),0,1)</f>
        <v>1</v>
      </c>
      <c r="AI4307" s="77">
        <f t="shared" si="136"/>
        <v>0</v>
      </c>
      <c r="AJ4307" s="77">
        <f>IF(I4307&gt;Variables!$G$7,0,1)</f>
        <v>0</v>
      </c>
      <c r="AK4307" s="77">
        <f>IF(F4307&gt;Variables!$G$8,0,1)</f>
        <v>1</v>
      </c>
      <c r="AL4307" s="77">
        <f>IF(G4307&gt;Variables!$G$9,0,1)</f>
        <v>1</v>
      </c>
      <c r="AM4307" s="77">
        <f>IF(AND(K4307&gt;Variables!$G$10,K4307&lt;Variables!$G$11),0,1)</f>
        <v>1</v>
      </c>
      <c r="AN4307" s="77">
        <f>IF(H4307&lt;Variables!$G$13,1,0)</f>
        <v>0</v>
      </c>
      <c r="AO4307" s="77">
        <f>IF(R4307&lt;Variables!$G$12,0,1)</f>
        <v>0</v>
      </c>
      <c r="AP4307" s="78">
        <f t="shared" si="137"/>
        <v>1</v>
      </c>
      <c r="AQ4307" s="77">
        <f>IF(V4307&lt;Variables!$G$15,1,0)</f>
        <v>1</v>
      </c>
      <c r="AR4307" s="77">
        <v>0</v>
      </c>
      <c r="AS4307" s="77">
        <v>0</v>
      </c>
      <c r="AT4307" s="77">
        <v>0</v>
      </c>
      <c r="AU4307" s="77">
        <v>1</v>
      </c>
      <c r="BA4307" s="77">
        <v>-0.7</v>
      </c>
    </row>
    <row r="4308" spans="3:53" x14ac:dyDescent="0.25">
      <c r="C4308" s="77" t="s">
        <v>574</v>
      </c>
      <c r="D4308" s="77" t="s">
        <v>180</v>
      </c>
      <c r="E4308" s="77">
        <v>14.98</v>
      </c>
      <c r="F4308" s="77">
        <v>6.55</v>
      </c>
      <c r="G4308" s="77">
        <v>5.28</v>
      </c>
      <c r="H4308" s="77">
        <v>3450</v>
      </c>
      <c r="I4308" s="77">
        <v>-81.468999999999994</v>
      </c>
      <c r="J4308" s="77" t="s">
        <v>75</v>
      </c>
      <c r="K4308" s="77">
        <v>50.57</v>
      </c>
      <c r="L4308" s="77">
        <v>14.968</v>
      </c>
      <c r="M4308" s="77">
        <v>-0.75494388027792325</v>
      </c>
      <c r="N4308" s="77">
        <v>14.7485625</v>
      </c>
      <c r="O4308" s="77">
        <v>0.7216805027608636</v>
      </c>
      <c r="P4308" s="77">
        <v>2748000</v>
      </c>
      <c r="Q4308" s="77">
        <v>13979000</v>
      </c>
      <c r="R4308" s="77">
        <v>0.2</v>
      </c>
      <c r="S4308" s="77">
        <v>17.818999999999999</v>
      </c>
      <c r="T4308" s="77">
        <v>6.5510000000000002</v>
      </c>
      <c r="U4308" s="77">
        <v>11.4712</v>
      </c>
      <c r="V4308" s="77">
        <v>2.3937764993051842</v>
      </c>
      <c r="AC4308" s="77">
        <v>15.275</v>
      </c>
      <c r="AD4308" s="77">
        <v>14.63</v>
      </c>
      <c r="AH4308" s="77">
        <f>IF(AND(M4308&lt;Variables!$G$6,M4308&gt;Variables!$G$5),0,1)</f>
        <v>1</v>
      </c>
      <c r="AI4308" s="77">
        <f t="shared" si="136"/>
        <v>0</v>
      </c>
      <c r="AJ4308" s="77">
        <f>IF(I4308&gt;Variables!$G$7,0,1)</f>
        <v>1</v>
      </c>
      <c r="AK4308" s="77">
        <f>IF(F4308&gt;Variables!$G$8,0,1)</f>
        <v>1</v>
      </c>
      <c r="AL4308" s="77">
        <f>IF(G4308&gt;Variables!$G$9,0,1)</f>
        <v>1</v>
      </c>
      <c r="AM4308" s="77">
        <f>IF(AND(K4308&gt;Variables!$G$10,K4308&lt;Variables!$G$11),0,1)</f>
        <v>1</v>
      </c>
      <c r="AN4308" s="77">
        <f>IF(H4308&lt;Variables!$G$13,1,0)</f>
        <v>0</v>
      </c>
      <c r="AO4308" s="77">
        <f>IF(R4308&lt;Variables!$G$12,0,1)</f>
        <v>0</v>
      </c>
      <c r="AP4308" s="78">
        <f t="shared" si="137"/>
        <v>1</v>
      </c>
      <c r="AQ4308" s="77">
        <f>IF(V4308&lt;Variables!$G$15,1,0)</f>
        <v>1</v>
      </c>
      <c r="AR4308" s="77">
        <v>1</v>
      </c>
      <c r="AS4308" s="77">
        <v>0</v>
      </c>
      <c r="AT4308" s="77">
        <v>0</v>
      </c>
      <c r="AU4308" s="77">
        <v>0</v>
      </c>
      <c r="BA4308" s="77">
        <v>1.68</v>
      </c>
    </row>
    <row r="4309" spans="3:53" x14ac:dyDescent="0.25">
      <c r="C4309" s="77" t="s">
        <v>574</v>
      </c>
      <c r="D4309" s="77" t="s">
        <v>579</v>
      </c>
      <c r="E4309" s="77">
        <v>17.66</v>
      </c>
      <c r="F4309" s="77">
        <v>6.48</v>
      </c>
      <c r="G4309" s="77">
        <v>4.08</v>
      </c>
      <c r="H4309" s="77">
        <v>11700</v>
      </c>
      <c r="I4309" s="77">
        <v>45.247</v>
      </c>
      <c r="J4309" s="77" t="s">
        <v>75</v>
      </c>
      <c r="K4309" s="77">
        <v>75.87</v>
      </c>
      <c r="L4309" s="77">
        <v>17.30312</v>
      </c>
      <c r="M4309" s="77">
        <v>1.773552977728849</v>
      </c>
      <c r="N4309" s="77">
        <v>17.13911219512195</v>
      </c>
      <c r="O4309" s="77">
        <v>2.7474457224923698</v>
      </c>
      <c r="P4309" s="77">
        <v>939143</v>
      </c>
      <c r="Q4309" s="77">
        <v>2836000</v>
      </c>
      <c r="R4309" s="77">
        <v>0.33</v>
      </c>
      <c r="S4309" s="77">
        <v>17.818999999999999</v>
      </c>
      <c r="T4309" s="77">
        <v>6.5510000000000002</v>
      </c>
      <c r="U4309" s="77">
        <v>11.4712</v>
      </c>
      <c r="V4309" s="77">
        <v>2.4563941393173039</v>
      </c>
      <c r="AC4309" s="77">
        <v>17.649999999999999</v>
      </c>
      <c r="AD4309" s="77">
        <v>16.809999999999999</v>
      </c>
      <c r="AH4309" s="77">
        <f>IF(AND(M4309&lt;Variables!$G$6,M4309&gt;Variables!$G$5),0,1)</f>
        <v>1</v>
      </c>
      <c r="AI4309" s="77">
        <f t="shared" si="136"/>
        <v>0</v>
      </c>
      <c r="AJ4309" s="77">
        <f>IF(I4309&gt;Variables!$G$7,0,1)</f>
        <v>1</v>
      </c>
      <c r="AK4309" s="77">
        <f>IF(F4309&gt;Variables!$G$8,0,1)</f>
        <v>1</v>
      </c>
      <c r="AL4309" s="77">
        <f>IF(G4309&gt;Variables!$G$9,0,1)</f>
        <v>1</v>
      </c>
      <c r="AM4309" s="77">
        <f>IF(AND(K4309&gt;Variables!$G$10,K4309&lt;Variables!$G$11),0,1)</f>
        <v>1</v>
      </c>
      <c r="AN4309" s="77">
        <f>IF(H4309&lt;Variables!$G$13,1,0)</f>
        <v>0</v>
      </c>
      <c r="AO4309" s="77">
        <f>IF(R4309&lt;Variables!$G$12,0,1)</f>
        <v>0</v>
      </c>
      <c r="AP4309" s="78">
        <f t="shared" si="137"/>
        <v>1</v>
      </c>
      <c r="AQ4309" s="77">
        <f>IF(V4309&lt;Variables!$G$15,1,0)</f>
        <v>1</v>
      </c>
      <c r="AR4309" s="77">
        <v>0</v>
      </c>
      <c r="AS4309" s="77">
        <v>0</v>
      </c>
      <c r="AT4309" s="77">
        <v>1</v>
      </c>
      <c r="AU4309" s="77">
        <v>0</v>
      </c>
      <c r="BA4309" s="77">
        <v>-1.44</v>
      </c>
    </row>
    <row r="4310" spans="3:53" x14ac:dyDescent="0.25">
      <c r="C4310" s="77" t="s">
        <v>574</v>
      </c>
      <c r="D4310" s="77" t="s">
        <v>119</v>
      </c>
      <c r="E4310" s="77">
        <v>20.95</v>
      </c>
      <c r="F4310" s="77">
        <v>8.52</v>
      </c>
      <c r="G4310" s="77">
        <v>11.34</v>
      </c>
      <c r="H4310" s="77">
        <v>71.48</v>
      </c>
      <c r="I4310" s="77">
        <v>256258.236</v>
      </c>
      <c r="J4310" s="77" t="s">
        <v>75</v>
      </c>
      <c r="K4310" s="77">
        <v>50.14</v>
      </c>
      <c r="L4310" s="77">
        <v>21.092054999999998</v>
      </c>
      <c r="M4310" s="77">
        <v>-1.3908317610588361</v>
      </c>
      <c r="N4310" s="77">
        <v>20.518921951219511</v>
      </c>
      <c r="O4310" s="77">
        <v>1.363512417687524</v>
      </c>
      <c r="P4310" s="77">
        <v>2590000</v>
      </c>
      <c r="Q4310" s="77">
        <v>8810000</v>
      </c>
      <c r="R4310" s="77">
        <v>0.28999999999999998</v>
      </c>
      <c r="S4310" s="77">
        <v>17.818999999999999</v>
      </c>
      <c r="T4310" s="77">
        <v>6.5510000000000002</v>
      </c>
      <c r="U4310" s="77">
        <v>11.4712</v>
      </c>
      <c r="V4310" s="77">
        <v>2.4051743668851611</v>
      </c>
      <c r="AC4310" s="77">
        <v>21.15</v>
      </c>
      <c r="AD4310" s="77">
        <v>19.559999999999999</v>
      </c>
      <c r="AH4310" s="77">
        <f>IF(AND(M4310&lt;Variables!$G$6,M4310&gt;Variables!$G$5),0,1)</f>
        <v>0</v>
      </c>
      <c r="AI4310" s="77">
        <f t="shared" si="136"/>
        <v>0</v>
      </c>
      <c r="AJ4310" s="77">
        <f>IF(I4310&gt;Variables!$G$7,0,1)</f>
        <v>0</v>
      </c>
      <c r="AK4310" s="77">
        <f>IF(F4310&gt;Variables!$G$8,0,1)</f>
        <v>1</v>
      </c>
      <c r="AL4310" s="77">
        <f>IF(G4310&gt;Variables!$G$9,0,1)</f>
        <v>0</v>
      </c>
      <c r="AM4310" s="77">
        <f>IF(AND(K4310&gt;Variables!$G$10,K4310&lt;Variables!$G$11),0,1)</f>
        <v>1</v>
      </c>
      <c r="AN4310" s="77">
        <f>IF(H4310&lt;Variables!$G$13,1,0)</f>
        <v>1</v>
      </c>
      <c r="AO4310" s="77">
        <f>IF(R4310&lt;Variables!$G$12,0,1)</f>
        <v>0</v>
      </c>
      <c r="AP4310" s="78">
        <f t="shared" si="137"/>
        <v>1</v>
      </c>
      <c r="AQ4310" s="77">
        <f>IF(V4310&lt;Variables!$G$15,1,0)</f>
        <v>1</v>
      </c>
      <c r="AR4310" s="77">
        <v>0</v>
      </c>
      <c r="AS4310" s="77">
        <v>0</v>
      </c>
      <c r="AT4310" s="77">
        <v>1</v>
      </c>
      <c r="AU4310" s="77">
        <v>0</v>
      </c>
      <c r="BA4310" s="77">
        <v>-2.25</v>
      </c>
    </row>
    <row r="4311" spans="3:53" x14ac:dyDescent="0.25">
      <c r="C4311" s="77" t="s">
        <v>580</v>
      </c>
      <c r="D4311" s="77" t="s">
        <v>201</v>
      </c>
      <c r="E4311" s="77">
        <v>48.39</v>
      </c>
      <c r="F4311" s="77">
        <v>7.12</v>
      </c>
      <c r="G4311" s="77">
        <v>4.8899999999999997</v>
      </c>
      <c r="H4311" s="77">
        <v>-99999</v>
      </c>
      <c r="I4311" s="77">
        <v>13464.003000000001</v>
      </c>
      <c r="J4311" s="77" t="s">
        <v>75</v>
      </c>
      <c r="K4311" s="77">
        <v>48.55</v>
      </c>
      <c r="L4311" s="77">
        <v>48.597633333333327</v>
      </c>
      <c r="M4311" s="77">
        <v>-0.65359835767036645</v>
      </c>
      <c r="N4311" s="77">
        <v>48.260829545454548</v>
      </c>
      <c r="O4311" s="77">
        <v>3.9722596412059212E-2</v>
      </c>
      <c r="P4311" s="77">
        <v>314521</v>
      </c>
      <c r="Q4311" s="77">
        <v>1980000</v>
      </c>
      <c r="R4311" s="77">
        <v>0.16</v>
      </c>
      <c r="S4311" s="77">
        <v>20.135000000000002</v>
      </c>
      <c r="T4311" s="77">
        <v>6.8079999999999998</v>
      </c>
      <c r="U4311" s="77">
        <v>12.604799999999999</v>
      </c>
      <c r="V4311" s="77">
        <v>2.3662345488168488</v>
      </c>
      <c r="AC4311" s="77">
        <v>49.32</v>
      </c>
      <c r="AD4311" s="77">
        <v>45.51</v>
      </c>
      <c r="AH4311" s="77">
        <f>IF(AND(M4311&lt;Variables!$G$6,M4311&gt;Variables!$G$5),0,1)</f>
        <v>1</v>
      </c>
      <c r="AI4311" s="77">
        <f t="shared" si="136"/>
        <v>0</v>
      </c>
      <c r="AJ4311" s="77">
        <f>IF(I4311&gt;Variables!$G$7,0,1)</f>
        <v>0</v>
      </c>
      <c r="AK4311" s="77">
        <f>IF(F4311&gt;Variables!$G$8,0,1)</f>
        <v>1</v>
      </c>
      <c r="AL4311" s="77">
        <f>IF(G4311&gt;Variables!$G$9,0,1)</f>
        <v>1</v>
      </c>
      <c r="AM4311" s="77">
        <f>IF(AND(K4311&gt;Variables!$G$10,K4311&lt;Variables!$G$11),0,1)</f>
        <v>1</v>
      </c>
      <c r="AN4311" s="77">
        <f>IF(H4311&lt;Variables!$G$13,1,0)</f>
        <v>1</v>
      </c>
      <c r="AO4311" s="77">
        <f>IF(R4311&lt;Variables!$G$12,0,1)</f>
        <v>0</v>
      </c>
      <c r="AP4311" s="78">
        <f t="shared" si="137"/>
        <v>1</v>
      </c>
      <c r="AQ4311" s="77">
        <f>IF(V4311&lt;Variables!$G$15,1,0)</f>
        <v>1</v>
      </c>
      <c r="AR4311" s="77">
        <v>0</v>
      </c>
      <c r="AS4311" s="77">
        <v>0</v>
      </c>
      <c r="AT4311" s="77">
        <v>1</v>
      </c>
      <c r="AU4311" s="77">
        <v>0</v>
      </c>
      <c r="BA4311" s="77">
        <v>-1.02</v>
      </c>
    </row>
    <row r="4312" spans="3:53" x14ac:dyDescent="0.25">
      <c r="C4312" s="77" t="s">
        <v>580</v>
      </c>
      <c r="D4312" s="77" t="s">
        <v>553</v>
      </c>
      <c r="E4312" s="77">
        <v>86.46</v>
      </c>
      <c r="F4312" s="77">
        <v>7.37</v>
      </c>
      <c r="G4312" s="77">
        <v>-0.36</v>
      </c>
      <c r="H4312" s="77">
        <v>8700</v>
      </c>
      <c r="I4312" s="77">
        <v>-5.29</v>
      </c>
      <c r="J4312" s="77" t="s">
        <v>75</v>
      </c>
      <c r="K4312" s="77">
        <v>51.34</v>
      </c>
      <c r="L4312" s="77">
        <v>86.117485000000002</v>
      </c>
      <c r="M4312" s="77">
        <v>-4.352774584627473E-2</v>
      </c>
      <c r="N4312" s="77">
        <v>86.249058695652167</v>
      </c>
      <c r="O4312" s="77">
        <v>-0.1960122211289603</v>
      </c>
      <c r="P4312" s="77">
        <v>2606000</v>
      </c>
      <c r="Q4312" s="77">
        <v>2154000</v>
      </c>
      <c r="R4312" s="77">
        <v>1.21</v>
      </c>
      <c r="S4312" s="77">
        <v>20.135000000000002</v>
      </c>
      <c r="T4312" s="77">
        <v>6.8079999999999998</v>
      </c>
      <c r="U4312" s="77">
        <v>12.604799999999999</v>
      </c>
      <c r="V4312" s="77">
        <v>2.3821825702862078</v>
      </c>
      <c r="AC4312" s="77">
        <v>86.754999999999995</v>
      </c>
      <c r="AD4312" s="77">
        <v>84.36</v>
      </c>
      <c r="AH4312" s="77">
        <f>IF(AND(M4312&lt;Variables!$G$6,M4312&gt;Variables!$G$5),0,1)</f>
        <v>1</v>
      </c>
      <c r="AI4312" s="77">
        <f t="shared" si="136"/>
        <v>1</v>
      </c>
      <c r="AJ4312" s="77">
        <f>IF(I4312&gt;Variables!$G$7,0,1)</f>
        <v>1</v>
      </c>
      <c r="AK4312" s="77">
        <f>IF(F4312&gt;Variables!$G$8,0,1)</f>
        <v>1</v>
      </c>
      <c r="AL4312" s="77">
        <f>IF(G4312&gt;Variables!$G$9,0,1)</f>
        <v>1</v>
      </c>
      <c r="AM4312" s="77">
        <f>IF(AND(K4312&gt;Variables!$G$10,K4312&lt;Variables!$G$11),0,1)</f>
        <v>1</v>
      </c>
      <c r="AN4312" s="77">
        <f>IF(H4312&lt;Variables!$G$13,1,0)</f>
        <v>0</v>
      </c>
      <c r="AO4312" s="77">
        <f>IF(R4312&lt;Variables!$G$12,0,1)</f>
        <v>0</v>
      </c>
      <c r="AP4312" s="78">
        <f t="shared" si="137"/>
        <v>1</v>
      </c>
      <c r="AQ4312" s="77">
        <f>IF(V4312&lt;Variables!$G$15,1,0)</f>
        <v>1</v>
      </c>
      <c r="AR4312" s="77">
        <v>0</v>
      </c>
      <c r="AS4312" s="77">
        <v>0</v>
      </c>
      <c r="AT4312" s="77">
        <v>0</v>
      </c>
      <c r="AU4312" s="77">
        <v>1</v>
      </c>
      <c r="BA4312" s="77">
        <v>-0.71</v>
      </c>
    </row>
    <row r="4313" spans="3:53" x14ac:dyDescent="0.25">
      <c r="C4313" s="77" t="s">
        <v>580</v>
      </c>
      <c r="D4313" s="77" t="s">
        <v>549</v>
      </c>
      <c r="E4313" s="77">
        <v>13.42</v>
      </c>
      <c r="F4313" s="77">
        <v>7.7</v>
      </c>
      <c r="G4313" s="77">
        <v>5.92</v>
      </c>
      <c r="H4313" s="77">
        <v>2290</v>
      </c>
      <c r="I4313" s="77">
        <v>97.602000000000004</v>
      </c>
      <c r="J4313" s="77" t="s">
        <v>75</v>
      </c>
      <c r="K4313" s="77">
        <v>52.82</v>
      </c>
      <c r="L4313" s="77">
        <v>13.446944999999999</v>
      </c>
      <c r="M4313" s="77">
        <v>-0.35654938724000401</v>
      </c>
      <c r="N4313" s="77">
        <v>13.32906086956522</v>
      </c>
      <c r="O4313" s="77">
        <v>0.52471161411287104</v>
      </c>
      <c r="P4313" s="77">
        <v>2081000</v>
      </c>
      <c r="Q4313" s="77">
        <v>1522000</v>
      </c>
      <c r="R4313" s="77">
        <v>1.37</v>
      </c>
      <c r="S4313" s="77">
        <v>20.135000000000002</v>
      </c>
      <c r="T4313" s="77">
        <v>6.8079999999999998</v>
      </c>
      <c r="U4313" s="77">
        <v>12.604799999999999</v>
      </c>
      <c r="V4313" s="77">
        <v>2.4083892793258239</v>
      </c>
      <c r="AC4313" s="77">
        <v>13.55</v>
      </c>
      <c r="AD4313" s="77">
        <v>13.178800000000001</v>
      </c>
      <c r="AH4313" s="77">
        <f>IF(AND(M4313&lt;Variables!$G$6,M4313&gt;Variables!$G$5),0,1)</f>
        <v>1</v>
      </c>
      <c r="AI4313" s="77">
        <f t="shared" si="136"/>
        <v>0</v>
      </c>
      <c r="AJ4313" s="77">
        <f>IF(I4313&gt;Variables!$G$7,0,1)</f>
        <v>0</v>
      </c>
      <c r="AK4313" s="77">
        <f>IF(F4313&gt;Variables!$G$8,0,1)</f>
        <v>1</v>
      </c>
      <c r="AL4313" s="77">
        <f>IF(G4313&gt;Variables!$G$9,0,1)</f>
        <v>1</v>
      </c>
      <c r="AM4313" s="77">
        <f>IF(AND(K4313&gt;Variables!$G$10,K4313&lt;Variables!$G$11),0,1)</f>
        <v>1</v>
      </c>
      <c r="AN4313" s="77">
        <f>IF(H4313&lt;Variables!$G$13,1,0)</f>
        <v>0</v>
      </c>
      <c r="AO4313" s="77">
        <f>IF(R4313&lt;Variables!$G$12,0,1)</f>
        <v>0</v>
      </c>
      <c r="AP4313" s="78">
        <f t="shared" si="137"/>
        <v>1</v>
      </c>
      <c r="AQ4313" s="77">
        <f>IF(V4313&lt;Variables!$G$15,1,0)</f>
        <v>1</v>
      </c>
      <c r="AR4313" s="77">
        <v>0</v>
      </c>
      <c r="AS4313" s="77">
        <v>0</v>
      </c>
      <c r="AT4313" s="77">
        <v>1</v>
      </c>
      <c r="AU4313" s="77">
        <v>0</v>
      </c>
      <c r="BA4313" s="77">
        <v>-1.26</v>
      </c>
    </row>
    <row r="4314" spans="3:53" x14ac:dyDescent="0.25">
      <c r="C4314" s="77" t="s">
        <v>580</v>
      </c>
      <c r="D4314" s="77" t="s">
        <v>119</v>
      </c>
      <c r="E4314" s="77">
        <v>20.239999999999998</v>
      </c>
      <c r="F4314" s="77">
        <v>8.94</v>
      </c>
      <c r="G4314" s="77">
        <v>7.44</v>
      </c>
      <c r="H4314" s="77">
        <v>71.48</v>
      </c>
      <c r="I4314" s="77">
        <v>252668.658</v>
      </c>
      <c r="J4314" s="77" t="s">
        <v>75</v>
      </c>
      <c r="K4314" s="77">
        <v>37.270000000000003</v>
      </c>
      <c r="L4314" s="77">
        <v>20.888249999999999</v>
      </c>
      <c r="M4314" s="77">
        <v>-3.9172740655631548</v>
      </c>
      <c r="N4314" s="77">
        <v>20.505210869565222</v>
      </c>
      <c r="O4314" s="77">
        <v>-2.122440351058168</v>
      </c>
      <c r="P4314" s="77">
        <v>2640000</v>
      </c>
      <c r="Q4314" s="77">
        <v>8810000</v>
      </c>
      <c r="R4314" s="77">
        <v>0.3</v>
      </c>
      <c r="S4314" s="77">
        <v>20.135000000000002</v>
      </c>
      <c r="T4314" s="77">
        <v>6.8079999999999998</v>
      </c>
      <c r="U4314" s="77">
        <v>12.604799999999999</v>
      </c>
      <c r="V4314" s="77">
        <v>2.1929507218125019</v>
      </c>
      <c r="AC4314" s="77">
        <v>21.15</v>
      </c>
      <c r="AD4314" s="77">
        <v>19.559999999999999</v>
      </c>
      <c r="AH4314" s="77">
        <f>IF(AND(M4314&lt;Variables!$G$6,M4314&gt;Variables!$G$5),0,1)</f>
        <v>0</v>
      </c>
      <c r="AI4314" s="77">
        <f t="shared" si="136"/>
        <v>0</v>
      </c>
      <c r="AJ4314" s="77">
        <f>IF(I4314&gt;Variables!$G$7,0,1)</f>
        <v>0</v>
      </c>
      <c r="AK4314" s="77">
        <f>IF(F4314&gt;Variables!$G$8,0,1)</f>
        <v>1</v>
      </c>
      <c r="AL4314" s="77">
        <f>IF(G4314&gt;Variables!$G$9,0,1)</f>
        <v>1</v>
      </c>
      <c r="AM4314" s="77">
        <f>IF(AND(K4314&gt;Variables!$G$10,K4314&lt;Variables!$G$11),0,1)</f>
        <v>1</v>
      </c>
      <c r="AN4314" s="77">
        <f>IF(H4314&lt;Variables!$G$13,1,0)</f>
        <v>1</v>
      </c>
      <c r="AO4314" s="77">
        <f>IF(R4314&lt;Variables!$G$12,0,1)</f>
        <v>0</v>
      </c>
      <c r="AP4314" s="78">
        <f t="shared" si="137"/>
        <v>1</v>
      </c>
      <c r="AQ4314" s="77">
        <f>IF(V4314&lt;Variables!$G$15,1,0)</f>
        <v>1</v>
      </c>
      <c r="AR4314" s="77">
        <v>1</v>
      </c>
      <c r="AS4314" s="77">
        <v>0</v>
      </c>
      <c r="AT4314" s="77">
        <v>0</v>
      </c>
      <c r="AU4314" s="77">
        <v>0</v>
      </c>
      <c r="BA4314" s="77">
        <v>2</v>
      </c>
    </row>
    <row r="4315" spans="3:53" x14ac:dyDescent="0.25">
      <c r="C4315" s="77" t="s">
        <v>580</v>
      </c>
      <c r="D4315" s="77" t="s">
        <v>196</v>
      </c>
      <c r="E4315" s="77">
        <v>53.35</v>
      </c>
      <c r="F4315" s="77">
        <v>10.23</v>
      </c>
      <c r="G4315" s="77">
        <v>6.38</v>
      </c>
      <c r="H4315" s="77">
        <v>2030</v>
      </c>
      <c r="I4315" s="77">
        <v>1063.1849999999999</v>
      </c>
      <c r="J4315" s="77" t="s">
        <v>75</v>
      </c>
      <c r="K4315" s="77">
        <v>72.37</v>
      </c>
      <c r="L4315" s="77">
        <v>52.124847368421058</v>
      </c>
      <c r="M4315" s="77">
        <v>2.0434642696416678</v>
      </c>
      <c r="N4315" s="77">
        <v>51.696988372093031</v>
      </c>
      <c r="O4315" s="77">
        <v>2.888005036504063</v>
      </c>
      <c r="P4315" s="77">
        <v>287377</v>
      </c>
      <c r="Q4315" s="77">
        <v>441740</v>
      </c>
      <c r="R4315" s="77">
        <v>0.65</v>
      </c>
      <c r="S4315" s="77">
        <v>20.135000000000002</v>
      </c>
      <c r="T4315" s="77">
        <v>6.8079999999999998</v>
      </c>
      <c r="U4315" s="77">
        <v>12.604799999999999</v>
      </c>
      <c r="V4315" s="77">
        <v>2.413606018973395</v>
      </c>
      <c r="AC4315" s="77">
        <v>53.73</v>
      </c>
      <c r="AD4315" s="77">
        <v>48.32</v>
      </c>
      <c r="AH4315" s="77">
        <f>IF(AND(M4315&lt;Variables!$G$6,M4315&gt;Variables!$G$5),0,1)</f>
        <v>1</v>
      </c>
      <c r="AI4315" s="77">
        <f t="shared" si="136"/>
        <v>0</v>
      </c>
      <c r="AJ4315" s="77">
        <f>IF(I4315&gt;Variables!$G$7,0,1)</f>
        <v>0</v>
      </c>
      <c r="AK4315" s="77">
        <f>IF(F4315&gt;Variables!$G$8,0,1)</f>
        <v>0</v>
      </c>
      <c r="AL4315" s="77">
        <f>IF(G4315&gt;Variables!$G$9,0,1)</f>
        <v>1</v>
      </c>
      <c r="AM4315" s="77">
        <f>IF(AND(K4315&gt;Variables!$G$10,K4315&lt;Variables!$G$11),0,1)</f>
        <v>1</v>
      </c>
      <c r="AN4315" s="77">
        <f>IF(H4315&lt;Variables!$G$13,1,0)</f>
        <v>0</v>
      </c>
      <c r="AO4315" s="77">
        <f>IF(R4315&lt;Variables!$G$12,0,1)</f>
        <v>0</v>
      </c>
      <c r="AP4315" s="78">
        <f t="shared" si="137"/>
        <v>1</v>
      </c>
      <c r="AQ4315" s="77">
        <f>IF(V4315&lt;Variables!$G$15,1,0)</f>
        <v>1</v>
      </c>
      <c r="AR4315" s="77">
        <v>0</v>
      </c>
      <c r="AS4315" s="77">
        <v>0</v>
      </c>
      <c r="AT4315" s="77">
        <v>1</v>
      </c>
      <c r="AU4315" s="77">
        <v>0</v>
      </c>
      <c r="BA4315" s="77">
        <v>-2.2400000000000002</v>
      </c>
    </row>
    <row r="4316" spans="3:53" x14ac:dyDescent="0.25">
      <c r="C4316" s="77" t="s">
        <v>580</v>
      </c>
      <c r="D4316" s="77" t="s">
        <v>552</v>
      </c>
      <c r="E4316" s="77">
        <v>74.099999999999994</v>
      </c>
      <c r="F4316" s="77">
        <v>13.02</v>
      </c>
      <c r="G4316" s="77">
        <v>11.56</v>
      </c>
      <c r="H4316" s="77">
        <v>31750</v>
      </c>
      <c r="I4316" s="77">
        <v>-10.932</v>
      </c>
      <c r="J4316" s="77" t="s">
        <v>75</v>
      </c>
      <c r="K4316" s="77">
        <v>76.489999999999995</v>
      </c>
      <c r="L4316" s="77">
        <v>72.396799999999985</v>
      </c>
      <c r="M4316" s="77">
        <v>2.0556157178218109</v>
      </c>
      <c r="N4316" s="77">
        <v>71.158265217391303</v>
      </c>
      <c r="O4316" s="77">
        <v>3.831929817679534</v>
      </c>
      <c r="P4316" s="77">
        <v>6103000</v>
      </c>
      <c r="Q4316" s="77">
        <v>9511000</v>
      </c>
      <c r="R4316" s="77">
        <v>0.64</v>
      </c>
      <c r="S4316" s="77">
        <v>20.135000000000002</v>
      </c>
      <c r="T4316" s="77">
        <v>6.8079999999999998</v>
      </c>
      <c r="U4316" s="77">
        <v>12.604799999999999</v>
      </c>
      <c r="V4316" s="77">
        <v>2.4307293754022248</v>
      </c>
      <c r="AC4316" s="77">
        <v>77.97</v>
      </c>
      <c r="AD4316" s="77">
        <v>73.069999999999993</v>
      </c>
      <c r="AH4316" s="77">
        <f>IF(AND(M4316&lt;Variables!$G$6,M4316&gt;Variables!$G$5),0,1)</f>
        <v>1</v>
      </c>
      <c r="AI4316" s="77">
        <f t="shared" si="136"/>
        <v>0</v>
      </c>
      <c r="AJ4316" s="77">
        <f>IF(I4316&gt;Variables!$G$7,0,1)</f>
        <v>1</v>
      </c>
      <c r="AK4316" s="77">
        <f>IF(F4316&gt;Variables!$G$8,0,1)</f>
        <v>0</v>
      </c>
      <c r="AL4316" s="77">
        <f>IF(G4316&gt;Variables!$G$9,0,1)</f>
        <v>0</v>
      </c>
      <c r="AM4316" s="77">
        <f>IF(AND(K4316&gt;Variables!$G$10,K4316&lt;Variables!$G$11),0,1)</f>
        <v>1</v>
      </c>
      <c r="AN4316" s="77">
        <f>IF(H4316&lt;Variables!$G$13,1,0)</f>
        <v>0</v>
      </c>
      <c r="AO4316" s="77">
        <f>IF(R4316&lt;Variables!$G$12,0,1)</f>
        <v>0</v>
      </c>
      <c r="AP4316" s="78">
        <f t="shared" si="137"/>
        <v>1</v>
      </c>
      <c r="AQ4316" s="77">
        <f>IF(V4316&lt;Variables!$G$15,1,0)</f>
        <v>1</v>
      </c>
      <c r="AR4316" s="77">
        <v>1</v>
      </c>
      <c r="AS4316" s="77">
        <v>0</v>
      </c>
      <c r="AT4316" s="77">
        <v>0</v>
      </c>
      <c r="AU4316" s="77">
        <v>0</v>
      </c>
      <c r="BA4316" s="77">
        <v>2</v>
      </c>
    </row>
    <row r="4317" spans="3:53" x14ac:dyDescent="0.25">
      <c r="C4317" s="77" t="s">
        <v>580</v>
      </c>
      <c r="D4317" s="77" t="s">
        <v>578</v>
      </c>
      <c r="E4317" s="77">
        <v>6.52</v>
      </c>
      <c r="F4317" s="77">
        <v>26.65</v>
      </c>
      <c r="G4317" s="77">
        <v>21.01</v>
      </c>
      <c r="H4317" s="77">
        <v>42.92</v>
      </c>
      <c r="I4317" s="77">
        <v>150.33000000000001</v>
      </c>
      <c r="J4317" s="77" t="s">
        <v>75</v>
      </c>
      <c r="K4317" s="77">
        <v>80.930000000000007</v>
      </c>
      <c r="L4317" s="77">
        <v>4.8045999999999989</v>
      </c>
      <c r="M4317" s="77">
        <v>7.8133455438538268</v>
      </c>
      <c r="N4317" s="77">
        <v>4.5041548387096766</v>
      </c>
      <c r="O4317" s="77">
        <v>15.00492735023149</v>
      </c>
      <c r="P4317" s="77">
        <v>2660000</v>
      </c>
      <c r="Q4317" s="77">
        <v>2020000</v>
      </c>
      <c r="R4317" s="77">
        <v>1.32</v>
      </c>
      <c r="S4317" s="77">
        <v>20.135000000000002</v>
      </c>
      <c r="T4317" s="77">
        <v>6.8079999999999998</v>
      </c>
      <c r="U4317" s="77">
        <v>12.604799999999999</v>
      </c>
      <c r="V4317" s="77">
        <v>1.7863541619448009</v>
      </c>
      <c r="AC4317" s="77">
        <v>7.47</v>
      </c>
      <c r="AD4317" s="77">
        <v>5.29</v>
      </c>
      <c r="AH4317" s="77">
        <f>IF(AND(M4317&lt;Variables!$G$6,M4317&gt;Variables!$G$5),0,1)</f>
        <v>1</v>
      </c>
      <c r="AI4317" s="77">
        <f t="shared" si="136"/>
        <v>0</v>
      </c>
      <c r="AJ4317" s="77">
        <f>IF(I4317&gt;Variables!$G$7,0,1)</f>
        <v>0</v>
      </c>
      <c r="AK4317" s="77">
        <f>IF(F4317&gt;Variables!$G$8,0,1)</f>
        <v>0</v>
      </c>
      <c r="AL4317" s="77">
        <f>IF(G4317&gt;Variables!$G$9,0,1)</f>
        <v>0</v>
      </c>
      <c r="AM4317" s="77">
        <f>IF(AND(K4317&gt;Variables!$G$10,K4317&lt;Variables!$G$11),0,1)</f>
        <v>1</v>
      </c>
      <c r="AN4317" s="77">
        <f>IF(H4317&lt;Variables!$G$13,1,0)</f>
        <v>1</v>
      </c>
      <c r="AO4317" s="77">
        <f>IF(R4317&lt;Variables!$G$12,0,1)</f>
        <v>0</v>
      </c>
      <c r="AP4317" s="78">
        <f t="shared" si="137"/>
        <v>1</v>
      </c>
      <c r="AQ4317" s="77">
        <f>IF(V4317&lt;Variables!$G$15,1,0)</f>
        <v>1</v>
      </c>
      <c r="AR4317" s="77">
        <v>0</v>
      </c>
      <c r="AS4317" s="77">
        <v>0</v>
      </c>
      <c r="AT4317" s="77">
        <v>0</v>
      </c>
      <c r="AU4317" s="77">
        <v>0</v>
      </c>
      <c r="BA4317" s="77">
        <v>0</v>
      </c>
    </row>
    <row r="4318" spans="3:53" x14ac:dyDescent="0.25">
      <c r="C4318" s="77" t="s">
        <v>580</v>
      </c>
      <c r="D4318" s="77" t="s">
        <v>551</v>
      </c>
      <c r="E4318" s="77">
        <v>2.9</v>
      </c>
      <c r="F4318" s="77">
        <v>64.27</v>
      </c>
      <c r="G4318" s="77">
        <v>-4.1500000000000004</v>
      </c>
      <c r="H4318" s="77">
        <v>18.25</v>
      </c>
      <c r="I4318" s="77">
        <v>-4.9000000000000002E-2</v>
      </c>
      <c r="J4318" s="77" t="s">
        <v>75</v>
      </c>
      <c r="K4318" s="77">
        <v>52.96</v>
      </c>
      <c r="L4318" s="77">
        <v>2.8520300000000001</v>
      </c>
      <c r="M4318" s="77">
        <v>1.1560186954555081</v>
      </c>
      <c r="N4318" s="77">
        <v>2.9908347826086952</v>
      </c>
      <c r="O4318" s="77">
        <v>-3.5386368790449581</v>
      </c>
      <c r="P4318" s="77">
        <v>91150000</v>
      </c>
      <c r="Q4318" s="77">
        <v>925560</v>
      </c>
      <c r="R4318" s="77">
        <v>98.48</v>
      </c>
      <c r="S4318" s="77">
        <v>20.135000000000002</v>
      </c>
      <c r="T4318" s="77">
        <v>6.8079999999999998</v>
      </c>
      <c r="U4318" s="77">
        <v>12.604799999999999</v>
      </c>
      <c r="V4318" s="77">
        <v>2.3577269112204289</v>
      </c>
      <c r="AC4318" s="77">
        <v>3.81</v>
      </c>
      <c r="AD4318" s="77">
        <v>2.56</v>
      </c>
      <c r="AH4318" s="77">
        <f>IF(AND(M4318&lt;Variables!$G$6,M4318&gt;Variables!$G$5),0,1)</f>
        <v>1</v>
      </c>
      <c r="AI4318" s="77">
        <f t="shared" si="136"/>
        <v>1</v>
      </c>
      <c r="AJ4318" s="77">
        <f>IF(I4318&gt;Variables!$G$7,0,1)</f>
        <v>1</v>
      </c>
      <c r="AK4318" s="77">
        <f>IF(F4318&gt;Variables!$G$8,0,1)</f>
        <v>0</v>
      </c>
      <c r="AL4318" s="77">
        <f>IF(G4318&gt;Variables!$G$9,0,1)</f>
        <v>1</v>
      </c>
      <c r="AM4318" s="77">
        <f>IF(AND(K4318&gt;Variables!$G$10,K4318&lt;Variables!$G$11),0,1)</f>
        <v>1</v>
      </c>
      <c r="AN4318" s="77">
        <f>IF(H4318&lt;Variables!$G$13,1,0)</f>
        <v>1</v>
      </c>
      <c r="AO4318" s="77">
        <f>IF(R4318&lt;Variables!$G$12,0,1)</f>
        <v>1</v>
      </c>
      <c r="AP4318" s="78">
        <f t="shared" si="137"/>
        <v>1</v>
      </c>
      <c r="AQ4318" s="77">
        <f>IF(V4318&lt;Variables!$G$15,1,0)</f>
        <v>1</v>
      </c>
      <c r="AR4318" s="77">
        <v>0</v>
      </c>
      <c r="AS4318" s="77">
        <v>0</v>
      </c>
      <c r="AT4318" s="77">
        <v>1</v>
      </c>
      <c r="AU4318" s="77">
        <v>0</v>
      </c>
      <c r="BA4318" s="77">
        <v>-2.25</v>
      </c>
    </row>
    <row r="4319" spans="3:53" x14ac:dyDescent="0.25">
      <c r="C4319" s="77" t="s">
        <v>580</v>
      </c>
      <c r="D4319" s="77" t="s">
        <v>571</v>
      </c>
      <c r="E4319" s="77">
        <v>2.2799999999999998</v>
      </c>
      <c r="F4319" s="77">
        <v>8.61</v>
      </c>
      <c r="G4319" s="77">
        <v>0.89</v>
      </c>
      <c r="H4319" s="77">
        <v>-99999</v>
      </c>
      <c r="I4319" s="77">
        <v>-0.73199999999999998</v>
      </c>
      <c r="J4319" s="77" t="s">
        <v>75</v>
      </c>
      <c r="K4319" s="77">
        <v>53.12</v>
      </c>
      <c r="L4319" s="77">
        <v>2.2694375</v>
      </c>
      <c r="M4319" s="77">
        <v>2.47858775577658E-2</v>
      </c>
      <c r="N4319" s="77">
        <v>2.2456176470588241</v>
      </c>
      <c r="O4319" s="77">
        <v>1.085774907990704</v>
      </c>
      <c r="P4319" s="77">
        <v>27629</v>
      </c>
      <c r="Q4319" s="77">
        <v>7340</v>
      </c>
      <c r="R4319" s="77">
        <v>3.76</v>
      </c>
      <c r="S4319" s="77">
        <v>20.135000000000002</v>
      </c>
      <c r="T4319" s="77">
        <v>6.8079999999999998</v>
      </c>
      <c r="U4319" s="77">
        <v>12.604799999999999</v>
      </c>
      <c r="V4319" s="77">
        <v>2.3984554325466112</v>
      </c>
      <c r="AC4319" s="77">
        <v>2.44</v>
      </c>
      <c r="AD4319" s="77">
        <v>1.66</v>
      </c>
      <c r="AH4319" s="77">
        <f>IF(AND(M4319&lt;Variables!$G$6,M4319&gt;Variables!$G$5),0,1)</f>
        <v>1</v>
      </c>
      <c r="AI4319" s="77">
        <f t="shared" si="136"/>
        <v>0</v>
      </c>
      <c r="AJ4319" s="77">
        <f>IF(I4319&gt;Variables!$G$7,0,1)</f>
        <v>1</v>
      </c>
      <c r="AK4319" s="77">
        <f>IF(F4319&gt;Variables!$G$8,0,1)</f>
        <v>1</v>
      </c>
      <c r="AL4319" s="77">
        <f>IF(G4319&gt;Variables!$G$9,0,1)</f>
        <v>1</v>
      </c>
      <c r="AM4319" s="77">
        <f>IF(AND(K4319&gt;Variables!$G$10,K4319&lt;Variables!$G$11),0,1)</f>
        <v>1</v>
      </c>
      <c r="AN4319" s="77">
        <f>IF(H4319&lt;Variables!$G$13,1,0)</f>
        <v>1</v>
      </c>
      <c r="AO4319" s="77">
        <f>IF(R4319&lt;Variables!$G$12,0,1)</f>
        <v>1</v>
      </c>
      <c r="AP4319" s="78">
        <f t="shared" si="137"/>
        <v>1</v>
      </c>
      <c r="AQ4319" s="77">
        <f>IF(V4319&lt;Variables!$G$15,1,0)</f>
        <v>1</v>
      </c>
      <c r="AR4319" s="77">
        <v>1</v>
      </c>
      <c r="AS4319" s="77">
        <v>0</v>
      </c>
      <c r="AT4319" s="77">
        <v>0</v>
      </c>
      <c r="AU4319" s="77">
        <v>0</v>
      </c>
      <c r="BA4319" s="77">
        <v>2</v>
      </c>
    </row>
    <row r="4320" spans="3:53" x14ac:dyDescent="0.25">
      <c r="C4320" s="77" t="s">
        <v>580</v>
      </c>
      <c r="D4320" s="77" t="s">
        <v>173</v>
      </c>
      <c r="E4320" s="77">
        <v>85.25</v>
      </c>
      <c r="F4320" s="77">
        <v>9.83</v>
      </c>
      <c r="G4320" s="77">
        <v>7.42</v>
      </c>
      <c r="H4320" s="77">
        <v>3060</v>
      </c>
      <c r="I4320" s="77">
        <v>1443.2529999999999</v>
      </c>
      <c r="J4320" s="77" t="s">
        <v>75</v>
      </c>
      <c r="K4320" s="77">
        <v>64.81</v>
      </c>
      <c r="L4320" s="77">
        <v>84.481379999999987</v>
      </c>
      <c r="M4320" s="77">
        <v>0.74409295870878567</v>
      </c>
      <c r="N4320" s="77">
        <v>83.117045652173914</v>
      </c>
      <c r="O4320" s="77">
        <v>2.3977685108854199</v>
      </c>
      <c r="P4320" s="77">
        <v>1031000</v>
      </c>
      <c r="Q4320" s="77">
        <v>1883000</v>
      </c>
      <c r="R4320" s="77">
        <v>0.55000000000000004</v>
      </c>
      <c r="S4320" s="77">
        <v>20.135000000000002</v>
      </c>
      <c r="T4320" s="77">
        <v>6.8079999999999998</v>
      </c>
      <c r="U4320" s="77">
        <v>12.604799999999999</v>
      </c>
      <c r="V4320" s="77">
        <v>2.4692593747906102</v>
      </c>
      <c r="AC4320" s="77">
        <v>87.28</v>
      </c>
      <c r="AD4320" s="77">
        <v>80.8</v>
      </c>
      <c r="AH4320" s="77">
        <f>IF(AND(M4320&lt;Variables!$G$6,M4320&gt;Variables!$G$5),0,1)</f>
        <v>1</v>
      </c>
      <c r="AI4320" s="77">
        <f t="shared" si="136"/>
        <v>0</v>
      </c>
      <c r="AJ4320" s="77">
        <f>IF(I4320&gt;Variables!$G$7,0,1)</f>
        <v>0</v>
      </c>
      <c r="AK4320" s="77">
        <f>IF(F4320&gt;Variables!$G$8,0,1)</f>
        <v>0</v>
      </c>
      <c r="AL4320" s="77">
        <f>IF(G4320&gt;Variables!$G$9,0,1)</f>
        <v>1</v>
      </c>
      <c r="AM4320" s="77">
        <f>IF(AND(K4320&gt;Variables!$G$10,K4320&lt;Variables!$G$11),0,1)</f>
        <v>0</v>
      </c>
      <c r="AN4320" s="77">
        <f>IF(H4320&lt;Variables!$G$13,1,0)</f>
        <v>0</v>
      </c>
      <c r="AO4320" s="77">
        <f>IF(R4320&lt;Variables!$G$12,0,1)</f>
        <v>0</v>
      </c>
      <c r="AP4320" s="78">
        <f t="shared" si="137"/>
        <v>1</v>
      </c>
      <c r="AQ4320" s="77">
        <f>IF(V4320&lt;Variables!$G$15,1,0)</f>
        <v>1</v>
      </c>
      <c r="AR4320" s="77">
        <v>1</v>
      </c>
      <c r="AS4320" s="77">
        <v>0</v>
      </c>
      <c r="AT4320" s="77">
        <v>0</v>
      </c>
      <c r="AU4320" s="77">
        <v>0</v>
      </c>
      <c r="BA4320" s="77">
        <v>2</v>
      </c>
    </row>
    <row r="4321" spans="3:53" x14ac:dyDescent="0.25">
      <c r="C4321" s="77" t="s">
        <v>580</v>
      </c>
      <c r="D4321" s="77" t="s">
        <v>572</v>
      </c>
      <c r="E4321" s="77">
        <v>87.25</v>
      </c>
      <c r="F4321" s="77">
        <v>6.77</v>
      </c>
      <c r="G4321" s="77">
        <v>1.24</v>
      </c>
      <c r="H4321" s="77">
        <v>29720</v>
      </c>
      <c r="I4321" s="77">
        <v>658.84299999999996</v>
      </c>
      <c r="J4321" s="77" t="s">
        <v>75</v>
      </c>
      <c r="K4321" s="77">
        <v>68.790000000000006</v>
      </c>
      <c r="L4321" s="77">
        <v>86.683059999999998</v>
      </c>
      <c r="M4321" s="77">
        <v>0.33679014100332488</v>
      </c>
      <c r="N4321" s="77">
        <v>85.988669565217393</v>
      </c>
      <c r="O4321" s="77">
        <v>1.1470469769677361</v>
      </c>
      <c r="P4321" s="77">
        <v>240691</v>
      </c>
      <c r="Q4321" s="77">
        <v>1376000</v>
      </c>
      <c r="R4321" s="77">
        <v>0.17</v>
      </c>
      <c r="S4321" s="77">
        <v>20.135000000000002</v>
      </c>
      <c r="T4321" s="77">
        <v>6.8079999999999998</v>
      </c>
      <c r="U4321" s="77">
        <v>12.604799999999999</v>
      </c>
      <c r="V4321" s="77">
        <v>2.5346317642014951</v>
      </c>
      <c r="AC4321" s="77">
        <v>87.159899999999993</v>
      </c>
      <c r="AD4321" s="77">
        <v>83.92</v>
      </c>
      <c r="AH4321" s="77">
        <f>IF(AND(M4321&lt;Variables!$G$6,M4321&gt;Variables!$G$5),0,1)</f>
        <v>1</v>
      </c>
      <c r="AI4321" s="77">
        <f t="shared" si="136"/>
        <v>0</v>
      </c>
      <c r="AJ4321" s="77">
        <f>IF(I4321&gt;Variables!$G$7,0,1)</f>
        <v>0</v>
      </c>
      <c r="AK4321" s="77">
        <f>IF(F4321&gt;Variables!$G$8,0,1)</f>
        <v>1</v>
      </c>
      <c r="AL4321" s="77">
        <f>IF(G4321&gt;Variables!$G$9,0,1)</f>
        <v>1</v>
      </c>
      <c r="AM4321" s="77">
        <f>IF(AND(K4321&gt;Variables!$G$10,K4321&lt;Variables!$G$11),0,1)</f>
        <v>0</v>
      </c>
      <c r="AN4321" s="77">
        <f>IF(H4321&lt;Variables!$G$13,1,0)</f>
        <v>0</v>
      </c>
      <c r="AO4321" s="77">
        <f>IF(R4321&lt;Variables!$G$12,0,1)</f>
        <v>0</v>
      </c>
      <c r="AP4321" s="78">
        <f t="shared" si="137"/>
        <v>1</v>
      </c>
      <c r="AQ4321" s="77">
        <f>IF(V4321&lt;Variables!$G$15,1,0)</f>
        <v>1</v>
      </c>
      <c r="AR4321" s="77">
        <v>0</v>
      </c>
      <c r="AS4321" s="77">
        <v>0</v>
      </c>
      <c r="AT4321" s="77">
        <v>1</v>
      </c>
      <c r="AU4321" s="77">
        <v>0</v>
      </c>
      <c r="BA4321" s="77">
        <v>-1.8</v>
      </c>
    </row>
    <row r="4322" spans="3:53" x14ac:dyDescent="0.25">
      <c r="C4322" s="77" t="s">
        <v>580</v>
      </c>
      <c r="D4322" s="77" t="s">
        <v>557</v>
      </c>
      <c r="E4322" s="77">
        <v>5.94</v>
      </c>
      <c r="F4322" s="77">
        <v>17.86</v>
      </c>
      <c r="G4322" s="77">
        <v>-11.89</v>
      </c>
      <c r="H4322" s="77">
        <v>108.42</v>
      </c>
      <c r="I4322" s="77">
        <v>-10.824999999999999</v>
      </c>
      <c r="J4322" s="77" t="s">
        <v>74</v>
      </c>
      <c r="K4322" s="77">
        <v>38.99</v>
      </c>
      <c r="L4322" s="77">
        <v>6.048585000000001</v>
      </c>
      <c r="M4322" s="77">
        <v>-1.9605411844258001</v>
      </c>
      <c r="N4322" s="77">
        <v>6.2651652173913046</v>
      </c>
      <c r="O4322" s="77">
        <v>-5.3496628701974007</v>
      </c>
      <c r="P4322" s="77">
        <v>16100000</v>
      </c>
      <c r="Q4322" s="77">
        <v>114040</v>
      </c>
      <c r="R4322" s="77">
        <v>141.18</v>
      </c>
      <c r="S4322" s="77">
        <v>20.135000000000002</v>
      </c>
      <c r="T4322" s="77">
        <v>6.8079999999999998</v>
      </c>
      <c r="U4322" s="77">
        <v>12.604799999999999</v>
      </c>
      <c r="V4322" s="77">
        <v>2.241571378018826</v>
      </c>
      <c r="AC4322" s="77">
        <v>6.04</v>
      </c>
      <c r="AD4322" s="77">
        <v>5.51</v>
      </c>
      <c r="AH4322" s="77">
        <f>IF(AND(M4322&lt;Variables!$G$6,M4322&gt;Variables!$G$5),0,1)</f>
        <v>0</v>
      </c>
      <c r="AI4322" s="77">
        <f t="shared" si="136"/>
        <v>1</v>
      </c>
      <c r="AJ4322" s="77">
        <f>IF(I4322&gt;Variables!$G$7,0,1)</f>
        <v>1</v>
      </c>
      <c r="AK4322" s="77">
        <f>IF(F4322&gt;Variables!$G$8,0,1)</f>
        <v>0</v>
      </c>
      <c r="AL4322" s="77">
        <f>IF(G4322&gt;Variables!$G$9,0,1)</f>
        <v>1</v>
      </c>
      <c r="AM4322" s="77">
        <f>IF(AND(K4322&gt;Variables!$G$10,K4322&lt;Variables!$G$11),0,1)</f>
        <v>1</v>
      </c>
      <c r="AN4322" s="77">
        <f>IF(H4322&lt;Variables!$G$13,1,0)</f>
        <v>1</v>
      </c>
      <c r="AO4322" s="77">
        <f>IF(R4322&lt;Variables!$G$12,0,1)</f>
        <v>1</v>
      </c>
      <c r="AP4322" s="78">
        <f t="shared" si="137"/>
        <v>0</v>
      </c>
      <c r="AQ4322" s="77">
        <f>IF(V4322&lt;Variables!$G$15,1,0)</f>
        <v>1</v>
      </c>
      <c r="AR4322" s="77">
        <v>0</v>
      </c>
      <c r="AS4322" s="77">
        <v>0</v>
      </c>
      <c r="AT4322" s="77">
        <v>1</v>
      </c>
      <c r="AU4322" s="77">
        <v>0</v>
      </c>
      <c r="BA4322" s="77">
        <v>-2.25</v>
      </c>
    </row>
    <row r="4323" spans="3:53" x14ac:dyDescent="0.25">
      <c r="C4323" s="77" t="s">
        <v>580</v>
      </c>
      <c r="D4323" s="77" t="s">
        <v>579</v>
      </c>
      <c r="E4323" s="77">
        <v>17.55</v>
      </c>
      <c r="F4323" s="77">
        <v>6.39</v>
      </c>
      <c r="G4323" s="77">
        <v>3.83</v>
      </c>
      <c r="H4323" s="77">
        <v>11700</v>
      </c>
      <c r="I4323" s="77">
        <v>45.094000000000001</v>
      </c>
      <c r="J4323" s="77" t="s">
        <v>75</v>
      </c>
      <c r="K4323" s="77">
        <v>68.63</v>
      </c>
      <c r="L4323" s="77">
        <v>17.422840000000001</v>
      </c>
      <c r="M4323" s="77">
        <v>0.83602902856250438</v>
      </c>
      <c r="N4323" s="77">
        <v>17.18939782608696</v>
      </c>
      <c r="O4323" s="77">
        <v>2.205441852871119</v>
      </c>
      <c r="P4323" s="77">
        <v>1036000</v>
      </c>
      <c r="Q4323" s="77">
        <v>2836000</v>
      </c>
      <c r="R4323" s="77">
        <v>0.37</v>
      </c>
      <c r="S4323" s="77">
        <v>20.135000000000002</v>
      </c>
      <c r="T4323" s="77">
        <v>6.8079999999999998</v>
      </c>
      <c r="U4323" s="77">
        <v>12.604799999999999</v>
      </c>
      <c r="V4323" s="77">
        <v>2.4932888075808539</v>
      </c>
      <c r="AC4323" s="77">
        <v>17.649999999999999</v>
      </c>
      <c r="AD4323" s="77">
        <v>16.809999999999999</v>
      </c>
      <c r="AH4323" s="77">
        <f>IF(AND(M4323&lt;Variables!$G$6,M4323&gt;Variables!$G$5),0,1)</f>
        <v>1</v>
      </c>
      <c r="AI4323" s="77">
        <f t="shared" si="136"/>
        <v>0</v>
      </c>
      <c r="AJ4323" s="77">
        <f>IF(I4323&gt;Variables!$G$7,0,1)</f>
        <v>1</v>
      </c>
      <c r="AK4323" s="77">
        <f>IF(F4323&gt;Variables!$G$8,0,1)</f>
        <v>1</v>
      </c>
      <c r="AL4323" s="77">
        <f>IF(G4323&gt;Variables!$G$9,0,1)</f>
        <v>1</v>
      </c>
      <c r="AM4323" s="77">
        <f>IF(AND(K4323&gt;Variables!$G$10,K4323&lt;Variables!$G$11),0,1)</f>
        <v>0</v>
      </c>
      <c r="AN4323" s="77">
        <f>IF(H4323&lt;Variables!$G$13,1,0)</f>
        <v>0</v>
      </c>
      <c r="AO4323" s="77">
        <f>IF(R4323&lt;Variables!$G$12,0,1)</f>
        <v>0</v>
      </c>
      <c r="AP4323" s="78">
        <f t="shared" si="137"/>
        <v>1</v>
      </c>
      <c r="AQ4323" s="77">
        <f>IF(V4323&lt;Variables!$G$15,1,0)</f>
        <v>1</v>
      </c>
      <c r="AR4323" s="77">
        <v>0</v>
      </c>
      <c r="AS4323" s="77">
        <v>0</v>
      </c>
      <c r="AT4323" s="77">
        <v>1</v>
      </c>
      <c r="AU4323" s="77">
        <v>0</v>
      </c>
      <c r="BA4323" s="77">
        <v>-1.41</v>
      </c>
    </row>
    <row r="4324" spans="3:53" x14ac:dyDescent="0.25">
      <c r="C4324" s="77" t="s">
        <v>580</v>
      </c>
      <c r="D4324" s="77" t="s">
        <v>555</v>
      </c>
      <c r="E4324" s="77">
        <v>23.51</v>
      </c>
      <c r="F4324" s="77">
        <v>16.73</v>
      </c>
      <c r="G4324" s="77">
        <v>15.31</v>
      </c>
      <c r="H4324" s="77">
        <v>2850</v>
      </c>
      <c r="I4324" s="77">
        <v>266.79599999999999</v>
      </c>
      <c r="J4324" s="77" t="s">
        <v>74</v>
      </c>
      <c r="K4324" s="77">
        <v>44.3</v>
      </c>
      <c r="L4324" s="77">
        <v>24.459965</v>
      </c>
      <c r="M4324" s="77">
        <v>-2.8890679115853231</v>
      </c>
      <c r="N4324" s="77">
        <v>23.688678260869558</v>
      </c>
      <c r="O4324" s="77">
        <v>0.2727958834123041</v>
      </c>
      <c r="P4324" s="77">
        <v>726126</v>
      </c>
      <c r="Q4324" s="77">
        <v>497157</v>
      </c>
      <c r="R4324" s="77">
        <v>1.46</v>
      </c>
      <c r="S4324" s="77">
        <v>20.135000000000002</v>
      </c>
      <c r="T4324" s="77">
        <v>6.8079999999999998</v>
      </c>
      <c r="U4324" s="77">
        <v>12.604799999999999</v>
      </c>
      <c r="V4324" s="77">
        <v>2.3355050853678661</v>
      </c>
      <c r="AC4324" s="77">
        <v>26.31</v>
      </c>
      <c r="AD4324" s="77">
        <v>21.94</v>
      </c>
      <c r="AH4324" s="77">
        <f>IF(AND(M4324&lt;Variables!$G$6,M4324&gt;Variables!$G$5),0,1)</f>
        <v>0</v>
      </c>
      <c r="AI4324" s="77">
        <f t="shared" si="136"/>
        <v>0</v>
      </c>
      <c r="AJ4324" s="77">
        <f>IF(I4324&gt;Variables!$G$7,0,1)</f>
        <v>0</v>
      </c>
      <c r="AK4324" s="77">
        <f>IF(F4324&gt;Variables!$G$8,0,1)</f>
        <v>0</v>
      </c>
      <c r="AL4324" s="77">
        <f>IF(G4324&gt;Variables!$G$9,0,1)</f>
        <v>0</v>
      </c>
      <c r="AM4324" s="77">
        <f>IF(AND(K4324&gt;Variables!$G$10,K4324&lt;Variables!$G$11),0,1)</f>
        <v>1</v>
      </c>
      <c r="AN4324" s="77">
        <f>IF(H4324&lt;Variables!$G$13,1,0)</f>
        <v>0</v>
      </c>
      <c r="AO4324" s="77">
        <f>IF(R4324&lt;Variables!$G$12,0,1)</f>
        <v>0</v>
      </c>
      <c r="AP4324" s="78">
        <f t="shared" si="137"/>
        <v>0</v>
      </c>
      <c r="AQ4324" s="77">
        <f>IF(V4324&lt;Variables!$G$15,1,0)</f>
        <v>1</v>
      </c>
      <c r="AR4324" s="77">
        <v>1</v>
      </c>
      <c r="AS4324" s="77">
        <v>0</v>
      </c>
      <c r="AT4324" s="77">
        <v>0</v>
      </c>
      <c r="AU4324" s="77">
        <v>0</v>
      </c>
      <c r="BA4324" s="77">
        <v>2</v>
      </c>
    </row>
    <row r="4325" spans="3:53" x14ac:dyDescent="0.25">
      <c r="C4325" s="77" t="s">
        <v>580</v>
      </c>
      <c r="D4325" s="77" t="s">
        <v>558</v>
      </c>
      <c r="E4325" s="77">
        <v>1.64</v>
      </c>
      <c r="F4325" s="77">
        <v>16.100000000000001</v>
      </c>
      <c r="G4325" s="77">
        <v>-5.74</v>
      </c>
      <c r="H4325" s="77">
        <v>61.49</v>
      </c>
      <c r="I4325" s="77">
        <v>-8.6199999999999992</v>
      </c>
      <c r="J4325" s="77" t="s">
        <v>74</v>
      </c>
      <c r="K4325" s="77">
        <v>35.76</v>
      </c>
      <c r="L4325" s="77">
        <v>1.6914450000000001</v>
      </c>
      <c r="M4325" s="77">
        <v>-3.0355701781613011</v>
      </c>
      <c r="N4325" s="77">
        <v>1.7277260869565221</v>
      </c>
      <c r="O4325" s="77">
        <v>-5.0717580534354401</v>
      </c>
      <c r="P4325" s="77">
        <v>13490000</v>
      </c>
      <c r="Q4325" s="77">
        <v>2460000</v>
      </c>
      <c r="R4325" s="77">
        <v>5.48</v>
      </c>
      <c r="S4325" s="77">
        <v>20.135000000000002</v>
      </c>
      <c r="T4325" s="77">
        <v>6.8079999999999998</v>
      </c>
      <c r="U4325" s="77">
        <v>12.604799999999999</v>
      </c>
      <c r="V4325" s="77">
        <v>2.173560236786888</v>
      </c>
      <c r="AC4325" s="77">
        <v>1.72</v>
      </c>
      <c r="AD4325" s="77">
        <v>1.61</v>
      </c>
      <c r="AH4325" s="77">
        <f>IF(AND(M4325&lt;Variables!$G$6,M4325&gt;Variables!$G$5),0,1)</f>
        <v>0</v>
      </c>
      <c r="AI4325" s="77">
        <f t="shared" si="136"/>
        <v>1</v>
      </c>
      <c r="AJ4325" s="77">
        <f>IF(I4325&gt;Variables!$G$7,0,1)</f>
        <v>1</v>
      </c>
      <c r="AK4325" s="77">
        <f>IF(F4325&gt;Variables!$G$8,0,1)</f>
        <v>0</v>
      </c>
      <c r="AL4325" s="77">
        <f>IF(G4325&gt;Variables!$G$9,0,1)</f>
        <v>1</v>
      </c>
      <c r="AM4325" s="77">
        <f>IF(AND(K4325&gt;Variables!$G$10,K4325&lt;Variables!$G$11),0,1)</f>
        <v>1</v>
      </c>
      <c r="AN4325" s="77">
        <f>IF(H4325&lt;Variables!$G$13,1,0)</f>
        <v>1</v>
      </c>
      <c r="AO4325" s="77">
        <f>IF(R4325&lt;Variables!$G$12,0,1)</f>
        <v>1</v>
      </c>
      <c r="AP4325" s="78">
        <f t="shared" si="137"/>
        <v>0</v>
      </c>
      <c r="AQ4325" s="77">
        <f>IF(V4325&lt;Variables!$G$15,1,0)</f>
        <v>1</v>
      </c>
      <c r="AR4325" s="77">
        <v>1</v>
      </c>
      <c r="AS4325" s="77">
        <v>0</v>
      </c>
      <c r="AT4325" s="77">
        <v>0</v>
      </c>
      <c r="AU4325" s="77">
        <v>0</v>
      </c>
      <c r="BA4325" s="77">
        <v>2</v>
      </c>
    </row>
    <row r="4326" spans="3:53" x14ac:dyDescent="0.25">
      <c r="C4326" s="77" t="s">
        <v>580</v>
      </c>
      <c r="D4326" s="77" t="s">
        <v>562</v>
      </c>
      <c r="E4326" s="77">
        <v>43.93</v>
      </c>
      <c r="F4326" s="77">
        <v>12.54</v>
      </c>
      <c r="G4326" s="77">
        <v>11.73</v>
      </c>
      <c r="H4326" s="77">
        <v>2400</v>
      </c>
      <c r="I4326" s="77">
        <v>32.552999999999997</v>
      </c>
      <c r="J4326" s="77" t="s">
        <v>74</v>
      </c>
      <c r="K4326" s="77">
        <v>68.97</v>
      </c>
      <c r="L4326" s="77">
        <v>43.009249999999987</v>
      </c>
      <c r="M4326" s="77">
        <v>1.443294175090261</v>
      </c>
      <c r="N4326" s="77">
        <v>41.864822727272717</v>
      </c>
      <c r="O4326" s="77">
        <v>4.2163734556490997</v>
      </c>
      <c r="P4326" s="77">
        <v>276397</v>
      </c>
      <c r="Q4326" s="77">
        <v>665245</v>
      </c>
      <c r="R4326" s="77">
        <v>0.42</v>
      </c>
      <c r="S4326" s="77">
        <v>20.135000000000002</v>
      </c>
      <c r="T4326" s="77">
        <v>6.8079999999999998</v>
      </c>
      <c r="U4326" s="77">
        <v>12.604799999999999</v>
      </c>
      <c r="V4326" s="77">
        <v>2.446932160479431</v>
      </c>
      <c r="AC4326" s="77">
        <v>44.28</v>
      </c>
      <c r="AD4326" s="77">
        <v>42.6</v>
      </c>
      <c r="AH4326" s="77">
        <f>IF(AND(M4326&lt;Variables!$G$6,M4326&gt;Variables!$G$5),0,1)</f>
        <v>1</v>
      </c>
      <c r="AI4326" s="77">
        <f t="shared" si="136"/>
        <v>0</v>
      </c>
      <c r="AJ4326" s="77">
        <f>IF(I4326&gt;Variables!$G$7,0,1)</f>
        <v>1</v>
      </c>
      <c r="AK4326" s="77">
        <f>IF(F4326&gt;Variables!$G$8,0,1)</f>
        <v>0</v>
      </c>
      <c r="AL4326" s="77">
        <f>IF(G4326&gt;Variables!$G$9,0,1)</f>
        <v>0</v>
      </c>
      <c r="AM4326" s="77">
        <f>IF(AND(K4326&gt;Variables!$G$10,K4326&lt;Variables!$G$11),0,1)</f>
        <v>0</v>
      </c>
      <c r="AN4326" s="77">
        <f>IF(H4326&lt;Variables!$G$13,1,0)</f>
        <v>0</v>
      </c>
      <c r="AO4326" s="77">
        <f>IF(R4326&lt;Variables!$G$12,0,1)</f>
        <v>0</v>
      </c>
      <c r="AP4326" s="78">
        <f t="shared" si="137"/>
        <v>0</v>
      </c>
      <c r="AQ4326" s="77">
        <f>IF(V4326&lt;Variables!$G$15,1,0)</f>
        <v>1</v>
      </c>
      <c r="AR4326" s="77">
        <v>0</v>
      </c>
      <c r="AS4326" s="77">
        <v>0</v>
      </c>
      <c r="AT4326" s="77">
        <v>1</v>
      </c>
      <c r="AU4326" s="77">
        <v>0</v>
      </c>
      <c r="BA4326" s="77">
        <v>-1.79</v>
      </c>
    </row>
    <row r="4327" spans="3:53" x14ac:dyDescent="0.25">
      <c r="C4327" s="77" t="s">
        <v>580</v>
      </c>
      <c r="D4327" s="77" t="s">
        <v>560</v>
      </c>
      <c r="E4327" s="77">
        <v>24.96</v>
      </c>
      <c r="F4327" s="77">
        <v>11.28</v>
      </c>
      <c r="G4327" s="77">
        <v>1.48</v>
      </c>
      <c r="H4327" s="77">
        <v>7540</v>
      </c>
      <c r="I4327" s="77">
        <v>1.877</v>
      </c>
      <c r="J4327" s="77" t="s">
        <v>74</v>
      </c>
      <c r="K4327" s="77">
        <v>54.65</v>
      </c>
      <c r="L4327" s="77">
        <v>24.91189</v>
      </c>
      <c r="M4327" s="77">
        <v>4.7808496264234897E-2</v>
      </c>
      <c r="N4327" s="77">
        <v>24.833486956521739</v>
      </c>
      <c r="O4327" s="77">
        <v>0.36367443539596522</v>
      </c>
      <c r="P4327" s="77">
        <v>7026000</v>
      </c>
      <c r="Q4327" s="77">
        <v>5291000</v>
      </c>
      <c r="R4327" s="77">
        <v>1.33</v>
      </c>
      <c r="S4327" s="77">
        <v>20.135000000000002</v>
      </c>
      <c r="T4327" s="77">
        <v>6.8079999999999998</v>
      </c>
      <c r="U4327" s="77">
        <v>12.604799999999999</v>
      </c>
      <c r="V4327" s="77">
        <v>2.413288949239099</v>
      </c>
      <c r="AC4327" s="77">
        <v>24.956299999999999</v>
      </c>
      <c r="AD4327" s="77">
        <v>23.53</v>
      </c>
      <c r="AH4327" s="77">
        <f>IF(AND(M4327&lt;Variables!$G$6,M4327&gt;Variables!$G$5),0,1)</f>
        <v>1</v>
      </c>
      <c r="AI4327" s="77">
        <f t="shared" si="136"/>
        <v>0</v>
      </c>
      <c r="AJ4327" s="77">
        <f>IF(I4327&gt;Variables!$G$7,0,1)</f>
        <v>1</v>
      </c>
      <c r="AK4327" s="77">
        <f>IF(F4327&gt;Variables!$G$8,0,1)</f>
        <v>0</v>
      </c>
      <c r="AL4327" s="77">
        <f>IF(G4327&gt;Variables!$G$9,0,1)</f>
        <v>1</v>
      </c>
      <c r="AM4327" s="77">
        <f>IF(AND(K4327&gt;Variables!$G$10,K4327&lt;Variables!$G$11),0,1)</f>
        <v>1</v>
      </c>
      <c r="AN4327" s="77">
        <f>IF(H4327&lt;Variables!$G$13,1,0)</f>
        <v>0</v>
      </c>
      <c r="AO4327" s="77">
        <f>IF(R4327&lt;Variables!$G$12,0,1)</f>
        <v>0</v>
      </c>
      <c r="AP4327" s="78">
        <f t="shared" si="137"/>
        <v>0</v>
      </c>
      <c r="AQ4327" s="77">
        <f>IF(V4327&lt;Variables!$G$15,1,0)</f>
        <v>1</v>
      </c>
      <c r="AR4327" s="77">
        <v>0</v>
      </c>
      <c r="AS4327" s="77">
        <v>0</v>
      </c>
      <c r="AT4327" s="77">
        <v>1</v>
      </c>
      <c r="AU4327" s="77">
        <v>0</v>
      </c>
      <c r="BA4327" s="77">
        <v>-2.25</v>
      </c>
    </row>
    <row r="4328" spans="3:53" x14ac:dyDescent="0.25">
      <c r="C4328" s="77" t="s">
        <v>580</v>
      </c>
      <c r="D4328" s="77" t="s">
        <v>561</v>
      </c>
      <c r="E4328" s="77">
        <v>238.19</v>
      </c>
      <c r="F4328" s="77">
        <v>9.49</v>
      </c>
      <c r="G4328" s="77">
        <v>1.1599999999999999</v>
      </c>
      <c r="H4328" s="77">
        <v>211690</v>
      </c>
      <c r="I4328" s="77">
        <v>120.261</v>
      </c>
      <c r="J4328" s="77" t="s">
        <v>74</v>
      </c>
      <c r="K4328" s="77">
        <v>61.74</v>
      </c>
      <c r="L4328" s="77">
        <v>236.90649500000001</v>
      </c>
      <c r="M4328" s="77">
        <v>0.31383901061893588</v>
      </c>
      <c r="N4328" s="77">
        <v>236.78507608695651</v>
      </c>
      <c r="O4328" s="77">
        <v>0.36527805186754808</v>
      </c>
      <c r="P4328" s="77">
        <v>4566000</v>
      </c>
      <c r="Q4328" s="77">
        <v>3327000</v>
      </c>
      <c r="R4328" s="77">
        <v>1.37</v>
      </c>
      <c r="S4328" s="77">
        <v>20.135000000000002</v>
      </c>
      <c r="T4328" s="77">
        <v>6.8079999999999998</v>
      </c>
      <c r="U4328" s="77">
        <v>12.604799999999999</v>
      </c>
      <c r="V4328" s="77">
        <v>2.4698258364081922</v>
      </c>
      <c r="AC4328" s="77">
        <v>238.3</v>
      </c>
      <c r="AD4328" s="77">
        <v>230.42</v>
      </c>
      <c r="AH4328" s="77">
        <f>IF(AND(M4328&lt;Variables!$G$6,M4328&gt;Variables!$G$5),0,1)</f>
        <v>1</v>
      </c>
      <c r="AI4328" s="77">
        <f t="shared" si="136"/>
        <v>0</v>
      </c>
      <c r="AJ4328" s="77">
        <f>IF(I4328&gt;Variables!$G$7,0,1)</f>
        <v>0</v>
      </c>
      <c r="AK4328" s="77">
        <f>IF(F4328&gt;Variables!$G$8,0,1)</f>
        <v>0</v>
      </c>
      <c r="AL4328" s="77">
        <f>IF(G4328&gt;Variables!$G$9,0,1)</f>
        <v>1</v>
      </c>
      <c r="AM4328" s="77">
        <f>IF(AND(K4328&gt;Variables!$G$10,K4328&lt;Variables!$G$11),0,1)</f>
        <v>1</v>
      </c>
      <c r="AN4328" s="77">
        <f>IF(H4328&lt;Variables!$G$13,1,0)</f>
        <v>0</v>
      </c>
      <c r="AO4328" s="77">
        <f>IF(R4328&lt;Variables!$G$12,0,1)</f>
        <v>0</v>
      </c>
      <c r="AP4328" s="78">
        <f t="shared" si="137"/>
        <v>0</v>
      </c>
      <c r="AQ4328" s="77">
        <f>IF(V4328&lt;Variables!$G$15,1,0)</f>
        <v>1</v>
      </c>
      <c r="AR4328" s="77">
        <v>0</v>
      </c>
      <c r="AS4328" s="77">
        <v>0</v>
      </c>
      <c r="AT4328" s="77">
        <v>1</v>
      </c>
      <c r="AU4328" s="77">
        <v>0</v>
      </c>
      <c r="BA4328" s="77">
        <v>-1.58</v>
      </c>
    </row>
    <row r="4329" spans="3:53" x14ac:dyDescent="0.25">
      <c r="C4329" s="77" t="s">
        <v>580</v>
      </c>
      <c r="D4329" s="77" t="s">
        <v>563</v>
      </c>
      <c r="E4329" s="77">
        <v>42.55</v>
      </c>
      <c r="F4329" s="77">
        <v>8.82</v>
      </c>
      <c r="G4329" s="77">
        <v>8.5399999999999991</v>
      </c>
      <c r="H4329" s="77">
        <v>4360</v>
      </c>
      <c r="I4329" s="77">
        <v>-46.308</v>
      </c>
      <c r="J4329" s="77" t="s">
        <v>74</v>
      </c>
      <c r="K4329" s="77">
        <v>69.75</v>
      </c>
      <c r="L4329" s="77">
        <v>42.089994999999988</v>
      </c>
      <c r="M4329" s="77">
        <v>0.80780480016689249</v>
      </c>
      <c r="N4329" s="77">
        <v>41.645419565217402</v>
      </c>
      <c r="O4329" s="77">
        <v>1.883953728822283</v>
      </c>
      <c r="P4329" s="77">
        <v>370689</v>
      </c>
      <c r="Q4329" s="77">
        <v>1233000</v>
      </c>
      <c r="R4329" s="77">
        <v>0.3</v>
      </c>
      <c r="S4329" s="77">
        <v>20.135000000000002</v>
      </c>
      <c r="T4329" s="77">
        <v>6.8079999999999998</v>
      </c>
      <c r="U4329" s="77">
        <v>12.604799999999999</v>
      </c>
      <c r="V4329" s="77">
        <v>2.5045315050037411</v>
      </c>
      <c r="AC4329" s="77">
        <v>44.74</v>
      </c>
      <c r="AD4329" s="77">
        <v>42.24</v>
      </c>
      <c r="AH4329" s="77">
        <f>IF(AND(M4329&lt;Variables!$G$6,M4329&gt;Variables!$G$5),0,1)</f>
        <v>1</v>
      </c>
      <c r="AI4329" s="77">
        <f t="shared" si="136"/>
        <v>0</v>
      </c>
      <c r="AJ4329" s="77">
        <f>IF(I4329&gt;Variables!$G$7,0,1)</f>
        <v>1</v>
      </c>
      <c r="AK4329" s="77">
        <f>IF(F4329&gt;Variables!$G$8,0,1)</f>
        <v>1</v>
      </c>
      <c r="AL4329" s="77">
        <f>IF(G4329&gt;Variables!$G$9,0,1)</f>
        <v>1</v>
      </c>
      <c r="AM4329" s="77">
        <f>IF(AND(K4329&gt;Variables!$G$10,K4329&lt;Variables!$G$11),0,1)</f>
        <v>0</v>
      </c>
      <c r="AN4329" s="77">
        <f>IF(H4329&lt;Variables!$G$13,1,0)</f>
        <v>0</v>
      </c>
      <c r="AO4329" s="77">
        <f>IF(R4329&lt;Variables!$G$12,0,1)</f>
        <v>0</v>
      </c>
      <c r="AP4329" s="78">
        <f t="shared" si="137"/>
        <v>0</v>
      </c>
      <c r="AQ4329" s="77">
        <f>IF(V4329&lt;Variables!$G$15,1,0)</f>
        <v>1</v>
      </c>
      <c r="AR4329" s="77">
        <v>1</v>
      </c>
      <c r="AS4329" s="77">
        <v>0</v>
      </c>
      <c r="AT4329" s="77">
        <v>0</v>
      </c>
      <c r="AU4329" s="77">
        <v>0</v>
      </c>
      <c r="BA4329" s="77">
        <v>2</v>
      </c>
    </row>
    <row r="4330" spans="3:53" x14ac:dyDescent="0.25">
      <c r="C4330" s="77" t="s">
        <v>580</v>
      </c>
      <c r="D4330" s="77" t="s">
        <v>581</v>
      </c>
      <c r="E4330" s="77">
        <v>92.18</v>
      </c>
      <c r="F4330" s="77">
        <v>7.1</v>
      </c>
      <c r="G4330" s="77">
        <v>5.76</v>
      </c>
      <c r="H4330" s="77">
        <v>5390</v>
      </c>
      <c r="I4330" s="77">
        <v>20.844999999999999</v>
      </c>
      <c r="J4330" s="77" t="s">
        <v>74</v>
      </c>
      <c r="K4330" s="77">
        <v>82.1</v>
      </c>
      <c r="L4330" s="77">
        <v>90.388869999999997</v>
      </c>
      <c r="M4330" s="77">
        <v>1.7935062137628319</v>
      </c>
      <c r="N4330" s="77">
        <v>88.949940909090913</v>
      </c>
      <c r="O4330" s="77">
        <v>3.4402036242346128</v>
      </c>
      <c r="P4330" s="77">
        <v>254731</v>
      </c>
      <c r="Q4330" s="77">
        <v>815850</v>
      </c>
      <c r="R4330" s="77">
        <v>0.31</v>
      </c>
      <c r="S4330" s="77">
        <v>20.135000000000002</v>
      </c>
      <c r="T4330" s="77">
        <v>6.8079999999999998</v>
      </c>
      <c r="U4330" s="77">
        <v>12.604799999999999</v>
      </c>
      <c r="V4330" s="77">
        <v>2.4866582035965261</v>
      </c>
      <c r="AC4330" s="77">
        <v>94.597700000000003</v>
      </c>
      <c r="AD4330" s="77">
        <v>91.24</v>
      </c>
      <c r="AH4330" s="77">
        <f>IF(AND(M4330&lt;Variables!$G$6,M4330&gt;Variables!$G$5),0,1)</f>
        <v>1</v>
      </c>
      <c r="AI4330" s="77">
        <f t="shared" si="136"/>
        <v>0</v>
      </c>
      <c r="AJ4330" s="77">
        <f>IF(I4330&gt;Variables!$G$7,0,1)</f>
        <v>1</v>
      </c>
      <c r="AK4330" s="77">
        <f>IF(F4330&gt;Variables!$G$8,0,1)</f>
        <v>1</v>
      </c>
      <c r="AL4330" s="77">
        <f>IF(G4330&gt;Variables!$G$9,0,1)</f>
        <v>1</v>
      </c>
      <c r="AM4330" s="77">
        <f>IF(AND(K4330&gt;Variables!$G$10,K4330&lt;Variables!$G$11),0,1)</f>
        <v>1</v>
      </c>
      <c r="AN4330" s="77">
        <f>IF(H4330&lt;Variables!$G$13,1,0)</f>
        <v>0</v>
      </c>
      <c r="AO4330" s="77">
        <f>IF(R4330&lt;Variables!$G$12,0,1)</f>
        <v>0</v>
      </c>
      <c r="AP4330" s="78">
        <f t="shared" si="137"/>
        <v>0</v>
      </c>
      <c r="AQ4330" s="77">
        <f>IF(V4330&lt;Variables!$G$15,1,0)</f>
        <v>1</v>
      </c>
      <c r="AR4330" s="77">
        <v>1</v>
      </c>
      <c r="AS4330" s="77">
        <v>0</v>
      </c>
      <c r="AT4330" s="77">
        <v>0</v>
      </c>
      <c r="AU4330" s="77">
        <v>0</v>
      </c>
      <c r="BA4330" s="77">
        <v>1.71</v>
      </c>
    </row>
    <row r="4331" spans="3:53" x14ac:dyDescent="0.25">
      <c r="C4331" s="77" t="s">
        <v>580</v>
      </c>
      <c r="D4331" s="77" t="s">
        <v>567</v>
      </c>
      <c r="E4331" s="77">
        <v>14.28</v>
      </c>
      <c r="F4331" s="77">
        <v>6.67</v>
      </c>
      <c r="G4331" s="77">
        <v>4.5599999999999996</v>
      </c>
      <c r="H4331" s="77">
        <v>27750</v>
      </c>
      <c r="I4331" s="77">
        <v>1.9750000000000001</v>
      </c>
      <c r="J4331" s="77" t="s">
        <v>74</v>
      </c>
      <c r="K4331" s="77">
        <v>73.25</v>
      </c>
      <c r="L4331" s="77">
        <v>14.1625</v>
      </c>
      <c r="M4331" s="77">
        <v>0.47661076787288409</v>
      </c>
      <c r="N4331" s="77">
        <v>14.12347391304348</v>
      </c>
      <c r="O4331" s="77">
        <v>0.75424847748072055</v>
      </c>
      <c r="P4331" s="77">
        <v>513944</v>
      </c>
      <c r="Q4331" s="77">
        <v>973560</v>
      </c>
      <c r="R4331" s="77">
        <v>0.53</v>
      </c>
      <c r="S4331" s="77">
        <v>20.135000000000002</v>
      </c>
      <c r="T4331" s="77">
        <v>6.8079999999999998</v>
      </c>
      <c r="U4331" s="77">
        <v>12.604799999999999</v>
      </c>
      <c r="V4331" s="77">
        <v>2.563475613415712</v>
      </c>
      <c r="AC4331" s="77">
        <v>14.795</v>
      </c>
      <c r="AD4331" s="77">
        <v>14.191000000000001</v>
      </c>
      <c r="AH4331" s="77">
        <f>IF(AND(M4331&lt;Variables!$G$6,M4331&gt;Variables!$G$5),0,1)</f>
        <v>1</v>
      </c>
      <c r="AI4331" s="77">
        <f t="shared" si="136"/>
        <v>0</v>
      </c>
      <c r="AJ4331" s="77">
        <f>IF(I4331&gt;Variables!$G$7,0,1)</f>
        <v>1</v>
      </c>
      <c r="AK4331" s="77">
        <f>IF(F4331&gt;Variables!$G$8,0,1)</f>
        <v>1</v>
      </c>
      <c r="AL4331" s="77">
        <f>IF(G4331&gt;Variables!$G$9,0,1)</f>
        <v>1</v>
      </c>
      <c r="AM4331" s="77">
        <f>IF(AND(K4331&gt;Variables!$G$10,K4331&lt;Variables!$G$11),0,1)</f>
        <v>1</v>
      </c>
      <c r="AN4331" s="77">
        <f>IF(H4331&lt;Variables!$G$13,1,0)</f>
        <v>0</v>
      </c>
      <c r="AO4331" s="77">
        <f>IF(R4331&lt;Variables!$G$12,0,1)</f>
        <v>0</v>
      </c>
      <c r="AP4331" s="78">
        <f t="shared" si="137"/>
        <v>0</v>
      </c>
      <c r="AQ4331" s="77">
        <f>IF(V4331&lt;Variables!$G$15,1,0)</f>
        <v>1</v>
      </c>
      <c r="AR4331" s="77">
        <v>1</v>
      </c>
      <c r="AS4331" s="77">
        <v>0</v>
      </c>
      <c r="AT4331" s="77">
        <v>0</v>
      </c>
      <c r="AU4331" s="77">
        <v>0</v>
      </c>
      <c r="BA4331" s="77">
        <v>1.08</v>
      </c>
    </row>
    <row r="4332" spans="3:53" x14ac:dyDescent="0.25">
      <c r="C4332" s="77" t="s">
        <v>580</v>
      </c>
      <c r="D4332" s="77" t="s">
        <v>564</v>
      </c>
      <c r="E4332" s="77">
        <v>48.67</v>
      </c>
      <c r="F4332" s="77">
        <v>6.64</v>
      </c>
      <c r="G4332" s="77">
        <v>-0.56000000000000005</v>
      </c>
      <c r="H4332" s="77">
        <v>-99999</v>
      </c>
      <c r="I4332" s="77">
        <v>-0.8</v>
      </c>
      <c r="J4332" s="77" t="s">
        <v>74</v>
      </c>
      <c r="K4332" s="77">
        <v>53.68</v>
      </c>
      <c r="L4332" s="77">
        <v>48.68</v>
      </c>
      <c r="M4332" s="77">
        <v>-0.32867707477402752</v>
      </c>
      <c r="N4332" s="77">
        <v>48.780312499999987</v>
      </c>
      <c r="O4332" s="77">
        <v>-0.53364254277786893</v>
      </c>
      <c r="P4332" s="77">
        <v>29511</v>
      </c>
      <c r="Q4332" s="77">
        <v>234496</v>
      </c>
      <c r="R4332" s="77">
        <v>0.13</v>
      </c>
      <c r="S4332" s="77">
        <v>20.135000000000002</v>
      </c>
      <c r="T4332" s="77">
        <v>6.8079999999999998</v>
      </c>
      <c r="U4332" s="77">
        <v>12.604799999999999</v>
      </c>
      <c r="V4332" s="77">
        <v>2.4171635313064912</v>
      </c>
      <c r="AC4332" s="77">
        <v>48.52</v>
      </c>
      <c r="AD4332" s="77">
        <v>48.04</v>
      </c>
      <c r="AH4332" s="77">
        <f>IF(AND(M4332&lt;Variables!$G$6,M4332&gt;Variables!$G$5),0,1)</f>
        <v>1</v>
      </c>
      <c r="AI4332" s="77">
        <f t="shared" si="136"/>
        <v>1</v>
      </c>
      <c r="AJ4332" s="77">
        <f>IF(I4332&gt;Variables!$G$7,0,1)</f>
        <v>1</v>
      </c>
      <c r="AK4332" s="77">
        <f>IF(F4332&gt;Variables!$G$8,0,1)</f>
        <v>1</v>
      </c>
      <c r="AL4332" s="77">
        <f>IF(G4332&gt;Variables!$G$9,0,1)</f>
        <v>1</v>
      </c>
      <c r="AM4332" s="77">
        <f>IF(AND(K4332&gt;Variables!$G$10,K4332&lt;Variables!$G$11),0,1)</f>
        <v>1</v>
      </c>
      <c r="AN4332" s="77">
        <f>IF(H4332&lt;Variables!$G$13,1,0)</f>
        <v>1</v>
      </c>
      <c r="AO4332" s="77">
        <f>IF(R4332&lt;Variables!$G$12,0,1)</f>
        <v>0</v>
      </c>
      <c r="AP4332" s="78">
        <f t="shared" si="137"/>
        <v>0</v>
      </c>
      <c r="AQ4332" s="77">
        <f>IF(V4332&lt;Variables!$G$15,1,0)</f>
        <v>1</v>
      </c>
      <c r="AR4332" s="77">
        <v>0</v>
      </c>
      <c r="AS4332" s="77">
        <v>0</v>
      </c>
      <c r="AT4332" s="77">
        <v>0</v>
      </c>
      <c r="AU4332" s="77">
        <v>0</v>
      </c>
      <c r="BA4332" s="77">
        <v>0</v>
      </c>
    </row>
    <row r="4333" spans="3:53" x14ac:dyDescent="0.25">
      <c r="C4333" s="77" t="s">
        <v>580</v>
      </c>
      <c r="D4333" s="77" t="s">
        <v>576</v>
      </c>
      <c r="E4333" s="77">
        <v>105.47</v>
      </c>
      <c r="F4333" s="77">
        <v>5.88</v>
      </c>
      <c r="G4333" s="77">
        <v>4.1100000000000003</v>
      </c>
      <c r="H4333" s="77">
        <v>4280</v>
      </c>
      <c r="I4333" s="77">
        <v>-25.276</v>
      </c>
      <c r="J4333" s="77" t="s">
        <v>74</v>
      </c>
      <c r="K4333" s="77">
        <v>64.34</v>
      </c>
      <c r="L4333" s="77">
        <v>104.90179500000001</v>
      </c>
      <c r="M4333" s="77">
        <v>0.24137337211437451</v>
      </c>
      <c r="N4333" s="77">
        <v>103.6217586956522</v>
      </c>
      <c r="O4333" s="77">
        <v>1.479651883588589</v>
      </c>
      <c r="P4333" s="77">
        <v>248147</v>
      </c>
      <c r="Q4333" s="77">
        <v>890350</v>
      </c>
      <c r="R4333" s="77">
        <v>0.28000000000000003</v>
      </c>
      <c r="S4333" s="77">
        <v>20.135000000000002</v>
      </c>
      <c r="T4333" s="77">
        <v>6.8079999999999998</v>
      </c>
      <c r="U4333" s="77">
        <v>12.604799999999999</v>
      </c>
      <c r="V4333" s="77">
        <v>2.4992904748021512</v>
      </c>
      <c r="AC4333" s="77">
        <v>111.49</v>
      </c>
      <c r="AD4333" s="77">
        <v>104.92</v>
      </c>
      <c r="AH4333" s="77">
        <f>IF(AND(M4333&lt;Variables!$G$6,M4333&gt;Variables!$G$5),0,1)</f>
        <v>1</v>
      </c>
      <c r="AI4333" s="77">
        <f t="shared" si="136"/>
        <v>0</v>
      </c>
      <c r="AJ4333" s="77">
        <f>IF(I4333&gt;Variables!$G$7,0,1)</f>
        <v>1</v>
      </c>
      <c r="AK4333" s="77">
        <f>IF(F4333&gt;Variables!$G$8,0,1)</f>
        <v>1</v>
      </c>
      <c r="AL4333" s="77">
        <f>IF(G4333&gt;Variables!$G$9,0,1)</f>
        <v>1</v>
      </c>
      <c r="AM4333" s="77">
        <f>IF(AND(K4333&gt;Variables!$G$10,K4333&lt;Variables!$G$11),0,1)</f>
        <v>0</v>
      </c>
      <c r="AN4333" s="77">
        <f>IF(H4333&lt;Variables!$G$13,1,0)</f>
        <v>0</v>
      </c>
      <c r="AO4333" s="77">
        <f>IF(R4333&lt;Variables!$G$12,0,1)</f>
        <v>0</v>
      </c>
      <c r="AP4333" s="78">
        <f t="shared" si="137"/>
        <v>0</v>
      </c>
      <c r="AQ4333" s="77">
        <f>IF(V4333&lt;Variables!$G$15,1,0)</f>
        <v>1</v>
      </c>
      <c r="AR4333" s="77">
        <v>1</v>
      </c>
      <c r="AS4333" s="77">
        <v>0</v>
      </c>
      <c r="AT4333" s="77">
        <v>0</v>
      </c>
      <c r="AU4333" s="77">
        <v>0</v>
      </c>
      <c r="BA4333" s="77">
        <v>2</v>
      </c>
    </row>
    <row r="4334" spans="3:53" x14ac:dyDescent="0.25">
      <c r="C4334" s="77" t="s">
        <v>580</v>
      </c>
      <c r="D4334" s="77" t="s">
        <v>180</v>
      </c>
      <c r="E4334" s="77">
        <v>14.89</v>
      </c>
      <c r="F4334" s="77">
        <v>6.44</v>
      </c>
      <c r="G4334" s="77">
        <v>5.0999999999999996</v>
      </c>
      <c r="H4334" s="77">
        <v>3450</v>
      </c>
      <c r="I4334" s="77">
        <v>-81.477000000000004</v>
      </c>
      <c r="J4334" s="77" t="s">
        <v>75</v>
      </c>
      <c r="K4334" s="77">
        <v>45.41</v>
      </c>
      <c r="L4334" s="77">
        <v>14.94725</v>
      </c>
      <c r="M4334" s="77">
        <v>-0.78442522872100418</v>
      </c>
      <c r="N4334" s="77">
        <v>14.76338888888889</v>
      </c>
      <c r="O4334" s="77">
        <v>0.45119119744415409</v>
      </c>
      <c r="P4334" s="77">
        <v>2839000</v>
      </c>
      <c r="Q4334" s="77">
        <v>13979000</v>
      </c>
      <c r="R4334" s="77">
        <v>0.2</v>
      </c>
      <c r="S4334" s="77">
        <v>20.135000000000002</v>
      </c>
      <c r="T4334" s="77">
        <v>6.8079999999999998</v>
      </c>
      <c r="U4334" s="77">
        <v>12.604799999999999</v>
      </c>
      <c r="V4334" s="77">
        <v>2.329444377868839</v>
      </c>
      <c r="AC4334" s="77">
        <v>15.275</v>
      </c>
      <c r="AD4334" s="77">
        <v>14.63</v>
      </c>
      <c r="AH4334" s="77">
        <f>IF(AND(M4334&lt;Variables!$G$6,M4334&gt;Variables!$G$5),0,1)</f>
        <v>1</v>
      </c>
      <c r="AI4334" s="77">
        <f t="shared" si="136"/>
        <v>0</v>
      </c>
      <c r="AJ4334" s="77">
        <f>IF(I4334&gt;Variables!$G$7,0,1)</f>
        <v>1</v>
      </c>
      <c r="AK4334" s="77">
        <f>IF(F4334&gt;Variables!$G$8,0,1)</f>
        <v>1</v>
      </c>
      <c r="AL4334" s="77">
        <f>IF(G4334&gt;Variables!$G$9,0,1)</f>
        <v>1</v>
      </c>
      <c r="AM4334" s="77">
        <f>IF(AND(K4334&gt;Variables!$G$10,K4334&lt;Variables!$G$11),0,1)</f>
        <v>1</v>
      </c>
      <c r="AN4334" s="77">
        <f>IF(H4334&lt;Variables!$G$13,1,0)</f>
        <v>0</v>
      </c>
      <c r="AO4334" s="77">
        <f>IF(R4334&lt;Variables!$G$12,0,1)</f>
        <v>0</v>
      </c>
      <c r="AP4334" s="78">
        <f t="shared" si="137"/>
        <v>1</v>
      </c>
      <c r="AQ4334" s="77">
        <f>IF(V4334&lt;Variables!$G$15,1,0)</f>
        <v>1</v>
      </c>
      <c r="AR4334" s="77">
        <v>1</v>
      </c>
      <c r="AS4334" s="77">
        <v>0</v>
      </c>
      <c r="AT4334" s="77">
        <v>0</v>
      </c>
      <c r="AU4334" s="77">
        <v>0</v>
      </c>
      <c r="BA4334" s="77">
        <v>2</v>
      </c>
    </row>
    <row r="4335" spans="3:53" x14ac:dyDescent="0.25">
      <c r="C4335" s="77" t="s">
        <v>580</v>
      </c>
      <c r="D4335" s="77" t="s">
        <v>556</v>
      </c>
      <c r="E4335" s="77">
        <v>0.69</v>
      </c>
      <c r="F4335" s="77">
        <v>12.67</v>
      </c>
      <c r="G4335" s="77">
        <v>-9.23</v>
      </c>
      <c r="H4335" s="77">
        <v>24.14</v>
      </c>
      <c r="I4335" s="77">
        <v>-28.332000000000001</v>
      </c>
      <c r="J4335" s="77" t="s">
        <v>74</v>
      </c>
      <c r="K4335" s="77">
        <v>48.31</v>
      </c>
      <c r="L4335" s="77">
        <v>0.69603740000000003</v>
      </c>
      <c r="M4335" s="77">
        <v>-0.92486409494662758</v>
      </c>
      <c r="N4335" s="77">
        <v>0.70671189130434786</v>
      </c>
      <c r="O4335" s="77">
        <v>-2.4213390937522199</v>
      </c>
      <c r="P4335" s="77">
        <v>13670000</v>
      </c>
      <c r="Q4335" s="77">
        <v>1370000</v>
      </c>
      <c r="R4335" s="77">
        <v>9.98</v>
      </c>
      <c r="S4335" s="77">
        <v>20.135000000000002</v>
      </c>
      <c r="T4335" s="77">
        <v>6.8079999999999998</v>
      </c>
      <c r="U4335" s="77">
        <v>12.604799999999999</v>
      </c>
      <c r="V4335" s="77">
        <v>2.3690240637831241</v>
      </c>
      <c r="AC4335" s="77">
        <v>0.69450000000000001</v>
      </c>
      <c r="AD4335" s="77">
        <v>0.64090000000000003</v>
      </c>
      <c r="AH4335" s="77">
        <f>IF(AND(M4335&lt;Variables!$G$6,M4335&gt;Variables!$G$5),0,1)</f>
        <v>1</v>
      </c>
      <c r="AI4335" s="77">
        <f t="shared" si="136"/>
        <v>1</v>
      </c>
      <c r="AJ4335" s="77">
        <f>IF(I4335&gt;Variables!$G$7,0,1)</f>
        <v>1</v>
      </c>
      <c r="AK4335" s="77">
        <f>IF(F4335&gt;Variables!$G$8,0,1)</f>
        <v>0</v>
      </c>
      <c r="AL4335" s="77">
        <f>IF(G4335&gt;Variables!$G$9,0,1)</f>
        <v>1</v>
      </c>
      <c r="AM4335" s="77">
        <f>IF(AND(K4335&gt;Variables!$G$10,K4335&lt;Variables!$G$11),0,1)</f>
        <v>1</v>
      </c>
      <c r="AN4335" s="77">
        <f>IF(H4335&lt;Variables!$G$13,1,0)</f>
        <v>1</v>
      </c>
      <c r="AO4335" s="77">
        <f>IF(R4335&lt;Variables!$G$12,0,1)</f>
        <v>1</v>
      </c>
      <c r="AP4335" s="78">
        <f t="shared" si="137"/>
        <v>0</v>
      </c>
      <c r="AQ4335" s="77">
        <f>IF(V4335&lt;Variables!$G$15,1,0)</f>
        <v>1</v>
      </c>
      <c r="AR4335" s="77">
        <v>0</v>
      </c>
      <c r="AS4335" s="77">
        <v>0</v>
      </c>
      <c r="AT4335" s="77">
        <v>1</v>
      </c>
      <c r="AU4335" s="77">
        <v>0</v>
      </c>
      <c r="BA4335" s="77">
        <v>-2.25</v>
      </c>
    </row>
    <row r="4336" spans="3:53" x14ac:dyDescent="0.25">
      <c r="C4336" s="77" t="s">
        <v>582</v>
      </c>
      <c r="D4336" s="77" t="s">
        <v>571</v>
      </c>
      <c r="E4336" s="77">
        <v>2.36</v>
      </c>
      <c r="F4336" s="77">
        <v>8.61</v>
      </c>
      <c r="G4336" s="77">
        <v>0.89</v>
      </c>
      <c r="H4336" s="77">
        <v>-99999</v>
      </c>
      <c r="I4336" s="77">
        <v>-0.73199999999999998</v>
      </c>
      <c r="J4336" s="77" t="s">
        <v>75</v>
      </c>
      <c r="K4336" s="77">
        <v>53.16</v>
      </c>
      <c r="L4336" s="77">
        <v>2.2675833333333331</v>
      </c>
      <c r="M4336" s="77">
        <v>0.10657454705818779</v>
      </c>
      <c r="N4336" s="77">
        <v>2.2469722222222228</v>
      </c>
      <c r="O4336" s="77">
        <v>1.0248358902720689</v>
      </c>
      <c r="P4336" s="77">
        <v>39213</v>
      </c>
      <c r="Q4336" s="77">
        <v>7340</v>
      </c>
      <c r="R4336" s="77">
        <v>5.34</v>
      </c>
      <c r="S4336" s="77">
        <v>24.05</v>
      </c>
      <c r="T4336" s="77">
        <v>6.8</v>
      </c>
      <c r="U4336" s="77">
        <v>14.0756</v>
      </c>
      <c r="V4336" s="77">
        <v>2.3959940539340701</v>
      </c>
      <c r="AC4336" s="77">
        <v>2.44</v>
      </c>
      <c r="AD4336" s="77">
        <v>1.66</v>
      </c>
      <c r="AH4336" s="77">
        <f>IF(AND(M4336&lt;Variables!$G$6,M4336&gt;Variables!$G$5),0,1)</f>
        <v>1</v>
      </c>
      <c r="AI4336" s="77">
        <f t="shared" si="136"/>
        <v>0</v>
      </c>
      <c r="AJ4336" s="77">
        <f>IF(I4336&gt;Variables!$G$7,0,1)</f>
        <v>1</v>
      </c>
      <c r="AK4336" s="77">
        <f>IF(F4336&gt;Variables!$G$8,0,1)</f>
        <v>1</v>
      </c>
      <c r="AL4336" s="77">
        <f>IF(G4336&gt;Variables!$G$9,0,1)</f>
        <v>1</v>
      </c>
      <c r="AM4336" s="77">
        <f>IF(AND(K4336&gt;Variables!$G$10,K4336&lt;Variables!$G$11),0,1)</f>
        <v>1</v>
      </c>
      <c r="AN4336" s="77">
        <f>IF(H4336&lt;Variables!$G$13,1,0)</f>
        <v>1</v>
      </c>
      <c r="AO4336" s="77">
        <f>IF(R4336&lt;Variables!$G$12,0,1)</f>
        <v>1</v>
      </c>
      <c r="AP4336" s="78">
        <f t="shared" si="137"/>
        <v>1</v>
      </c>
      <c r="AQ4336" s="77">
        <f>IF(V4336&lt;Variables!$G$15,1,0)</f>
        <v>1</v>
      </c>
      <c r="AR4336" s="77">
        <v>0</v>
      </c>
      <c r="AS4336" s="77">
        <v>0</v>
      </c>
      <c r="AT4336" s="77">
        <v>1</v>
      </c>
      <c r="AU4336" s="77">
        <v>0</v>
      </c>
      <c r="BA4336" s="77">
        <v>-2.25</v>
      </c>
    </row>
    <row r="4337" spans="3:53" x14ac:dyDescent="0.25">
      <c r="C4337" s="77" t="s">
        <v>582</v>
      </c>
      <c r="D4337" s="77" t="s">
        <v>551</v>
      </c>
      <c r="E4337" s="77">
        <v>2.89</v>
      </c>
      <c r="F4337" s="77">
        <v>67.099999999999994</v>
      </c>
      <c r="G4337" s="77">
        <v>-4.9800000000000004</v>
      </c>
      <c r="H4337" s="77">
        <v>18.25</v>
      </c>
      <c r="I4337" s="77">
        <v>-5.3999999999999999E-2</v>
      </c>
      <c r="J4337" s="77" t="s">
        <v>75</v>
      </c>
      <c r="K4337" s="77">
        <v>49.57</v>
      </c>
      <c r="L4337" s="77">
        <v>2.8527049999999998</v>
      </c>
      <c r="M4337" s="77">
        <v>0.25572220050792521</v>
      </c>
      <c r="N4337" s="77">
        <v>2.9775686274509812</v>
      </c>
      <c r="O4337" s="77">
        <v>-3.9484775050047558</v>
      </c>
      <c r="P4337" s="77">
        <v>93720000</v>
      </c>
      <c r="Q4337" s="77">
        <v>925560</v>
      </c>
      <c r="R4337" s="77">
        <v>101.26</v>
      </c>
      <c r="S4337" s="77">
        <v>24.05</v>
      </c>
      <c r="T4337" s="77">
        <v>6.8</v>
      </c>
      <c r="U4337" s="77">
        <v>14.0756</v>
      </c>
      <c r="V4337" s="77">
        <v>2.356213988844273</v>
      </c>
      <c r="AC4337" s="77">
        <v>3.81</v>
      </c>
      <c r="AD4337" s="77">
        <v>2.56</v>
      </c>
      <c r="AH4337" s="77">
        <f>IF(AND(M4337&lt;Variables!$G$6,M4337&gt;Variables!$G$5),0,1)</f>
        <v>1</v>
      </c>
      <c r="AI4337" s="77">
        <f t="shared" si="136"/>
        <v>1</v>
      </c>
      <c r="AJ4337" s="77">
        <f>IF(I4337&gt;Variables!$G$7,0,1)</f>
        <v>1</v>
      </c>
      <c r="AK4337" s="77">
        <f>IF(F4337&gt;Variables!$G$8,0,1)</f>
        <v>0</v>
      </c>
      <c r="AL4337" s="77">
        <f>IF(G4337&gt;Variables!$G$9,0,1)</f>
        <v>1</v>
      </c>
      <c r="AM4337" s="77">
        <f>IF(AND(K4337&gt;Variables!$G$10,K4337&lt;Variables!$G$11),0,1)</f>
        <v>1</v>
      </c>
      <c r="AN4337" s="77">
        <f>IF(H4337&lt;Variables!$G$13,1,0)</f>
        <v>1</v>
      </c>
      <c r="AO4337" s="77">
        <f>IF(R4337&lt;Variables!$G$12,0,1)</f>
        <v>1</v>
      </c>
      <c r="AP4337" s="78">
        <f t="shared" si="137"/>
        <v>1</v>
      </c>
      <c r="AQ4337" s="77">
        <f>IF(V4337&lt;Variables!$G$15,1,0)</f>
        <v>1</v>
      </c>
      <c r="AR4337" s="77">
        <v>0</v>
      </c>
      <c r="AS4337" s="77">
        <v>0</v>
      </c>
      <c r="AT4337" s="77">
        <v>1</v>
      </c>
      <c r="AU4337" s="77">
        <v>0</v>
      </c>
      <c r="BA4337" s="77">
        <v>-2.25</v>
      </c>
    </row>
    <row r="4338" spans="3:53" x14ac:dyDescent="0.25">
      <c r="C4338" s="77" t="s">
        <v>582</v>
      </c>
      <c r="D4338" s="77" t="s">
        <v>564</v>
      </c>
      <c r="E4338" s="77">
        <v>48.55</v>
      </c>
      <c r="F4338" s="77">
        <v>6.37</v>
      </c>
      <c r="G4338" s="77">
        <v>-0.81</v>
      </c>
      <c r="H4338" s="77">
        <v>-99999</v>
      </c>
      <c r="I4338" s="77">
        <v>-0.81399999999999995</v>
      </c>
      <c r="J4338" s="77" t="s">
        <v>74</v>
      </c>
      <c r="K4338" s="77">
        <v>46.98</v>
      </c>
      <c r="L4338" s="77">
        <v>48.601421428571427</v>
      </c>
      <c r="M4338" s="77">
        <v>-0.41464101799491038</v>
      </c>
      <c r="N4338" s="77">
        <v>48.744580555555537</v>
      </c>
      <c r="O4338" s="77">
        <v>-0.70711564573357955</v>
      </c>
      <c r="P4338" s="77">
        <v>31337</v>
      </c>
      <c r="Q4338" s="77">
        <v>234496</v>
      </c>
      <c r="R4338" s="77">
        <v>0.13</v>
      </c>
      <c r="S4338" s="77">
        <v>24.05</v>
      </c>
      <c r="T4338" s="77">
        <v>6.8</v>
      </c>
      <c r="U4338" s="77">
        <v>14.0756</v>
      </c>
      <c r="V4338" s="77">
        <v>2.3428770670227599</v>
      </c>
      <c r="AC4338" s="77">
        <v>48.435000000000002</v>
      </c>
      <c r="AD4338" s="77">
        <v>48.04</v>
      </c>
      <c r="AH4338" s="77">
        <f>IF(AND(M4338&lt;Variables!$G$6,M4338&gt;Variables!$G$5),0,1)</f>
        <v>1</v>
      </c>
      <c r="AI4338" s="77">
        <f t="shared" ref="AI4338:AI4401" si="138">IF(L4338&gt;N4338,0,1)</f>
        <v>1</v>
      </c>
      <c r="AJ4338" s="77">
        <f>IF(I4338&gt;Variables!$G$7,0,1)</f>
        <v>1</v>
      </c>
      <c r="AK4338" s="77">
        <f>IF(F4338&gt;Variables!$G$8,0,1)</f>
        <v>1</v>
      </c>
      <c r="AL4338" s="77">
        <f>IF(G4338&gt;Variables!$G$9,0,1)</f>
        <v>1</v>
      </c>
      <c r="AM4338" s="77">
        <f>IF(AND(K4338&gt;Variables!$G$10,K4338&lt;Variables!$G$11),0,1)</f>
        <v>1</v>
      </c>
      <c r="AN4338" s="77">
        <f>IF(H4338&lt;Variables!$G$13,1,0)</f>
        <v>1</v>
      </c>
      <c r="AO4338" s="77">
        <f>IF(R4338&lt;Variables!$G$12,0,1)</f>
        <v>0</v>
      </c>
      <c r="AP4338" s="78">
        <f t="shared" ref="AP4338:AP4401" si="139">IF(J4338="Pass", 0,1)</f>
        <v>0</v>
      </c>
      <c r="AQ4338" s="77">
        <f>IF(V4338&lt;Variables!$G$15,1,0)</f>
        <v>1</v>
      </c>
      <c r="AR4338" s="77">
        <v>0</v>
      </c>
      <c r="AS4338" s="77">
        <v>0</v>
      </c>
      <c r="AT4338" s="77">
        <v>0</v>
      </c>
      <c r="AU4338" s="77">
        <v>0</v>
      </c>
      <c r="BA4338" s="77">
        <v>0</v>
      </c>
    </row>
    <row r="4339" spans="3:53" x14ac:dyDescent="0.25">
      <c r="C4339" s="77" t="s">
        <v>582</v>
      </c>
      <c r="D4339" s="77" t="s">
        <v>132</v>
      </c>
      <c r="E4339" s="77">
        <v>47.63</v>
      </c>
      <c r="F4339" s="77">
        <v>6.34</v>
      </c>
      <c r="G4339" s="77">
        <v>4.8600000000000003</v>
      </c>
      <c r="H4339" s="77">
        <v>5190</v>
      </c>
      <c r="I4339" s="77">
        <v>971.654</v>
      </c>
      <c r="J4339" s="77" t="s">
        <v>74</v>
      </c>
      <c r="K4339" s="77">
        <v>70.489999999999995</v>
      </c>
      <c r="L4339" s="77">
        <v>46.967205000000007</v>
      </c>
      <c r="M4339" s="77">
        <v>1.0279406662585</v>
      </c>
      <c r="N4339" s="77">
        <v>46.669356862745083</v>
      </c>
      <c r="O4339" s="77">
        <v>1.672710295860294</v>
      </c>
      <c r="P4339" s="77">
        <v>1614000</v>
      </c>
      <c r="Q4339" s="77">
        <v>1386000</v>
      </c>
      <c r="R4339" s="77">
        <v>1.1599999999999999</v>
      </c>
      <c r="S4339" s="77">
        <v>24.05</v>
      </c>
      <c r="T4339" s="77">
        <v>6.8</v>
      </c>
      <c r="U4339" s="77">
        <v>14.0756</v>
      </c>
      <c r="V4339" s="77">
        <v>2.491721430398552</v>
      </c>
      <c r="AC4339" s="77">
        <v>48.5</v>
      </c>
      <c r="AD4339" s="77">
        <v>45.760100000000001</v>
      </c>
      <c r="AH4339" s="77">
        <f>IF(AND(M4339&lt;Variables!$G$6,M4339&gt;Variables!$G$5),0,1)</f>
        <v>1</v>
      </c>
      <c r="AI4339" s="77">
        <f t="shared" si="138"/>
        <v>0</v>
      </c>
      <c r="AJ4339" s="77">
        <f>IF(I4339&gt;Variables!$G$7,0,1)</f>
        <v>0</v>
      </c>
      <c r="AK4339" s="77">
        <f>IF(F4339&gt;Variables!$G$8,0,1)</f>
        <v>1</v>
      </c>
      <c r="AL4339" s="77">
        <f>IF(G4339&gt;Variables!$G$9,0,1)</f>
        <v>1</v>
      </c>
      <c r="AM4339" s="77">
        <f>IF(AND(K4339&gt;Variables!$G$10,K4339&lt;Variables!$G$11),0,1)</f>
        <v>1</v>
      </c>
      <c r="AN4339" s="77">
        <f>IF(H4339&lt;Variables!$G$13,1,0)</f>
        <v>0</v>
      </c>
      <c r="AO4339" s="77">
        <f>IF(R4339&lt;Variables!$G$12,0,1)</f>
        <v>0</v>
      </c>
      <c r="AP4339" s="78">
        <f t="shared" si="139"/>
        <v>0</v>
      </c>
      <c r="AQ4339" s="77">
        <f>IF(V4339&lt;Variables!$G$15,1,0)</f>
        <v>1</v>
      </c>
      <c r="AR4339" s="77">
        <v>0</v>
      </c>
      <c r="AS4339" s="77">
        <v>1</v>
      </c>
      <c r="AT4339" s="77">
        <v>0</v>
      </c>
      <c r="AU4339" s="77">
        <v>0</v>
      </c>
      <c r="BA4339" s="77">
        <v>0.36</v>
      </c>
    </row>
    <row r="4340" spans="3:53" x14ac:dyDescent="0.25">
      <c r="C4340" s="77" t="s">
        <v>582</v>
      </c>
      <c r="D4340" s="77" t="s">
        <v>552</v>
      </c>
      <c r="E4340" s="77">
        <v>73.709999999999994</v>
      </c>
      <c r="F4340" s="77">
        <v>12.42</v>
      </c>
      <c r="G4340" s="77">
        <v>10.92</v>
      </c>
      <c r="H4340" s="77">
        <v>31750</v>
      </c>
      <c r="I4340" s="77">
        <v>-11.035</v>
      </c>
      <c r="J4340" s="77" t="s">
        <v>75</v>
      </c>
      <c r="K4340" s="77">
        <v>65.52</v>
      </c>
      <c r="L4340" s="77">
        <v>72.807075000000012</v>
      </c>
      <c r="M4340" s="77">
        <v>0.90365531097079732</v>
      </c>
      <c r="N4340" s="77">
        <v>71.400807843137258</v>
      </c>
      <c r="O4340" s="77">
        <v>2.890992720135094</v>
      </c>
      <c r="P4340" s="77">
        <v>7056000</v>
      </c>
      <c r="Q4340" s="77">
        <v>9511000</v>
      </c>
      <c r="R4340" s="77">
        <v>0.74</v>
      </c>
      <c r="S4340" s="77">
        <v>24.05</v>
      </c>
      <c r="T4340" s="77">
        <v>6.8</v>
      </c>
      <c r="U4340" s="77">
        <v>14.0756</v>
      </c>
      <c r="V4340" s="77">
        <v>2.4637887404437011</v>
      </c>
      <c r="AC4340" s="77">
        <v>77.97</v>
      </c>
      <c r="AD4340" s="77">
        <v>73.069999999999993</v>
      </c>
      <c r="AH4340" s="77">
        <f>IF(AND(M4340&lt;Variables!$G$6,M4340&gt;Variables!$G$5),0,1)</f>
        <v>1</v>
      </c>
      <c r="AI4340" s="77">
        <f t="shared" si="138"/>
        <v>0</v>
      </c>
      <c r="AJ4340" s="77">
        <f>IF(I4340&gt;Variables!$G$7,0,1)</f>
        <v>1</v>
      </c>
      <c r="AK4340" s="77">
        <f>IF(F4340&gt;Variables!$G$8,0,1)</f>
        <v>0</v>
      </c>
      <c r="AL4340" s="77">
        <f>IF(G4340&gt;Variables!$G$9,0,1)</f>
        <v>0</v>
      </c>
      <c r="AM4340" s="77">
        <f>IF(AND(K4340&gt;Variables!$G$10,K4340&lt;Variables!$G$11),0,1)</f>
        <v>0</v>
      </c>
      <c r="AN4340" s="77">
        <f>IF(H4340&lt;Variables!$G$13,1,0)</f>
        <v>0</v>
      </c>
      <c r="AO4340" s="77">
        <f>IF(R4340&lt;Variables!$G$12,0,1)</f>
        <v>0</v>
      </c>
      <c r="AP4340" s="78">
        <f t="shared" si="139"/>
        <v>1</v>
      </c>
      <c r="AQ4340" s="77">
        <f>IF(V4340&lt;Variables!$G$15,1,0)</f>
        <v>1</v>
      </c>
      <c r="AR4340" s="77">
        <v>1</v>
      </c>
      <c r="AS4340" s="77">
        <v>0</v>
      </c>
      <c r="AT4340" s="77">
        <v>0</v>
      </c>
      <c r="AU4340" s="77">
        <v>0</v>
      </c>
      <c r="BA4340" s="77">
        <v>2</v>
      </c>
    </row>
    <row r="4341" spans="3:53" x14ac:dyDescent="0.25">
      <c r="C4341" s="77" t="s">
        <v>582</v>
      </c>
      <c r="D4341" s="77" t="s">
        <v>196</v>
      </c>
      <c r="E4341" s="77">
        <v>53.76</v>
      </c>
      <c r="F4341" s="77">
        <v>11.13</v>
      </c>
      <c r="G4341" s="77">
        <v>6.93</v>
      </c>
      <c r="H4341" s="77">
        <v>2030</v>
      </c>
      <c r="I4341" s="77">
        <v>1065.345</v>
      </c>
      <c r="J4341" s="77" t="s">
        <v>75</v>
      </c>
      <c r="K4341" s="77">
        <v>70.53</v>
      </c>
      <c r="L4341" s="77">
        <v>52.537899999999993</v>
      </c>
      <c r="M4341" s="77">
        <v>1.764630866479266</v>
      </c>
      <c r="N4341" s="77">
        <v>51.821457446808523</v>
      </c>
      <c r="O4341" s="77">
        <v>3.1715483009687131</v>
      </c>
      <c r="P4341" s="77">
        <v>304113</v>
      </c>
      <c r="Q4341" s="77">
        <v>441740</v>
      </c>
      <c r="R4341" s="77">
        <v>0.69</v>
      </c>
      <c r="S4341" s="77">
        <v>24.05</v>
      </c>
      <c r="T4341" s="77">
        <v>6.8</v>
      </c>
      <c r="U4341" s="77">
        <v>14.0756</v>
      </c>
      <c r="V4341" s="77">
        <v>2.4291843040342291</v>
      </c>
      <c r="AC4341" s="77">
        <v>53.73</v>
      </c>
      <c r="AD4341" s="77">
        <v>48.32</v>
      </c>
      <c r="AH4341" s="77">
        <f>IF(AND(M4341&lt;Variables!$G$6,M4341&gt;Variables!$G$5),0,1)</f>
        <v>1</v>
      </c>
      <c r="AI4341" s="77">
        <f t="shared" si="138"/>
        <v>0</v>
      </c>
      <c r="AJ4341" s="77">
        <f>IF(I4341&gt;Variables!$G$7,0,1)</f>
        <v>0</v>
      </c>
      <c r="AK4341" s="77">
        <f>IF(F4341&gt;Variables!$G$8,0,1)</f>
        <v>0</v>
      </c>
      <c r="AL4341" s="77">
        <f>IF(G4341&gt;Variables!$G$9,0,1)</f>
        <v>1</v>
      </c>
      <c r="AM4341" s="77">
        <f>IF(AND(K4341&gt;Variables!$G$10,K4341&lt;Variables!$G$11),0,1)</f>
        <v>1</v>
      </c>
      <c r="AN4341" s="77">
        <f>IF(H4341&lt;Variables!$G$13,1,0)</f>
        <v>0</v>
      </c>
      <c r="AO4341" s="77">
        <f>IF(R4341&lt;Variables!$G$12,0,1)</f>
        <v>0</v>
      </c>
      <c r="AP4341" s="78">
        <f t="shared" si="139"/>
        <v>1</v>
      </c>
      <c r="AQ4341" s="77">
        <f>IF(V4341&lt;Variables!$G$15,1,0)</f>
        <v>1</v>
      </c>
      <c r="AR4341" s="77">
        <v>0</v>
      </c>
      <c r="AS4341" s="77">
        <v>0</v>
      </c>
      <c r="AT4341" s="77">
        <v>1</v>
      </c>
      <c r="AU4341" s="77">
        <v>0</v>
      </c>
      <c r="BA4341" s="77">
        <v>-2.25</v>
      </c>
    </row>
    <row r="4342" spans="3:53" x14ac:dyDescent="0.25">
      <c r="C4342" s="77" t="s">
        <v>582</v>
      </c>
      <c r="D4342" s="77" t="s">
        <v>173</v>
      </c>
      <c r="E4342" s="77">
        <v>85.6</v>
      </c>
      <c r="F4342" s="77">
        <v>10.49</v>
      </c>
      <c r="G4342" s="77">
        <v>7.98</v>
      </c>
      <c r="H4342" s="77">
        <v>3060</v>
      </c>
      <c r="I4342" s="77">
        <v>1446.252</v>
      </c>
      <c r="J4342" s="77" t="s">
        <v>75</v>
      </c>
      <c r="K4342" s="77">
        <v>64.94</v>
      </c>
      <c r="L4342" s="77">
        <v>84.675579999999997</v>
      </c>
      <c r="M4342" s="77">
        <v>1.0385757026996569</v>
      </c>
      <c r="N4342" s="77">
        <v>83.312182352941178</v>
      </c>
      <c r="O4342" s="77">
        <v>2.6920644541003909</v>
      </c>
      <c r="P4342" s="77">
        <v>1112000</v>
      </c>
      <c r="Q4342" s="77">
        <v>1883000</v>
      </c>
      <c r="R4342" s="77">
        <v>0.59</v>
      </c>
      <c r="S4342" s="77">
        <v>24.05</v>
      </c>
      <c r="T4342" s="77">
        <v>6.8</v>
      </c>
      <c r="U4342" s="77">
        <v>14.0756</v>
      </c>
      <c r="V4342" s="77">
        <v>2.4499642966866229</v>
      </c>
      <c r="AC4342" s="77">
        <v>87.28</v>
      </c>
      <c r="AD4342" s="77">
        <v>80.8</v>
      </c>
      <c r="AH4342" s="77">
        <f>IF(AND(M4342&lt;Variables!$G$6,M4342&gt;Variables!$G$5),0,1)</f>
        <v>1</v>
      </c>
      <c r="AI4342" s="77">
        <f t="shared" si="138"/>
        <v>0</v>
      </c>
      <c r="AJ4342" s="77">
        <f>IF(I4342&gt;Variables!$G$7,0,1)</f>
        <v>0</v>
      </c>
      <c r="AK4342" s="77">
        <f>IF(F4342&gt;Variables!$G$8,0,1)</f>
        <v>0</v>
      </c>
      <c r="AL4342" s="77">
        <f>IF(G4342&gt;Variables!$G$9,0,1)</f>
        <v>1</v>
      </c>
      <c r="AM4342" s="77">
        <f>IF(AND(K4342&gt;Variables!$G$10,K4342&lt;Variables!$G$11),0,1)</f>
        <v>0</v>
      </c>
      <c r="AN4342" s="77">
        <f>IF(H4342&lt;Variables!$G$13,1,0)</f>
        <v>0</v>
      </c>
      <c r="AO4342" s="77">
        <f>IF(R4342&lt;Variables!$G$12,0,1)</f>
        <v>0</v>
      </c>
      <c r="AP4342" s="78">
        <f t="shared" si="139"/>
        <v>1</v>
      </c>
      <c r="AQ4342" s="77">
        <f>IF(V4342&lt;Variables!$G$15,1,0)</f>
        <v>1</v>
      </c>
      <c r="AR4342" s="77">
        <v>0</v>
      </c>
      <c r="AS4342" s="77">
        <v>0</v>
      </c>
      <c r="AT4342" s="77">
        <v>1</v>
      </c>
      <c r="AU4342" s="77">
        <v>0</v>
      </c>
      <c r="BA4342" s="77">
        <v>-1.23</v>
      </c>
    </row>
    <row r="4343" spans="3:53" x14ac:dyDescent="0.25">
      <c r="C4343" s="77" t="s">
        <v>582</v>
      </c>
      <c r="D4343" s="77" t="s">
        <v>560</v>
      </c>
      <c r="E4343" s="77">
        <v>24.39</v>
      </c>
      <c r="F4343" s="77">
        <v>8.2100000000000009</v>
      </c>
      <c r="G4343" s="77">
        <v>-0.73</v>
      </c>
      <c r="H4343" s="77">
        <v>7540</v>
      </c>
      <c r="I4343" s="77">
        <v>1.7410000000000001</v>
      </c>
      <c r="J4343" s="77" t="s">
        <v>75</v>
      </c>
      <c r="K4343" s="77">
        <v>37.93</v>
      </c>
      <c r="L4343" s="77">
        <v>24.78546</v>
      </c>
      <c r="M4343" s="77">
        <v>-1.6358784545455201</v>
      </c>
      <c r="N4343" s="77">
        <v>24.798819607843129</v>
      </c>
      <c r="O4343" s="77">
        <v>-1.6888691254912509</v>
      </c>
      <c r="P4343" s="77">
        <v>7476000</v>
      </c>
      <c r="Q4343" s="77">
        <v>5291000</v>
      </c>
      <c r="R4343" s="77">
        <v>1.41</v>
      </c>
      <c r="S4343" s="77">
        <v>24.05</v>
      </c>
      <c r="T4343" s="77">
        <v>6.8</v>
      </c>
      <c r="U4343" s="77">
        <v>14.0756</v>
      </c>
      <c r="V4343" s="77">
        <v>2.227463926909083</v>
      </c>
      <c r="AC4343" s="77">
        <v>24.8</v>
      </c>
      <c r="AD4343" s="77">
        <v>23.53</v>
      </c>
      <c r="AH4343" s="77">
        <f>IF(AND(M4343&lt;Variables!$G$6,M4343&gt;Variables!$G$5),0,1)</f>
        <v>0</v>
      </c>
      <c r="AI4343" s="77">
        <f t="shared" si="138"/>
        <v>1</v>
      </c>
      <c r="AJ4343" s="77">
        <f>IF(I4343&gt;Variables!$G$7,0,1)</f>
        <v>1</v>
      </c>
      <c r="AK4343" s="77">
        <f>IF(F4343&gt;Variables!$G$8,0,1)</f>
        <v>1</v>
      </c>
      <c r="AL4343" s="77">
        <f>IF(G4343&gt;Variables!$G$9,0,1)</f>
        <v>1</v>
      </c>
      <c r="AM4343" s="77">
        <f>IF(AND(K4343&gt;Variables!$G$10,K4343&lt;Variables!$G$11),0,1)</f>
        <v>1</v>
      </c>
      <c r="AN4343" s="77">
        <f>IF(H4343&lt;Variables!$G$13,1,0)</f>
        <v>0</v>
      </c>
      <c r="AO4343" s="77">
        <f>IF(R4343&lt;Variables!$G$12,0,1)</f>
        <v>0</v>
      </c>
      <c r="AP4343" s="78">
        <f t="shared" si="139"/>
        <v>1</v>
      </c>
      <c r="AQ4343" s="77">
        <f>IF(V4343&lt;Variables!$G$15,1,0)</f>
        <v>1</v>
      </c>
      <c r="AR4343" s="77">
        <v>1</v>
      </c>
      <c r="AS4343" s="77">
        <v>0</v>
      </c>
      <c r="AT4343" s="77">
        <v>0</v>
      </c>
      <c r="AU4343" s="77">
        <v>0</v>
      </c>
      <c r="BA4343" s="77">
        <v>0.68</v>
      </c>
    </row>
    <row r="4344" spans="3:53" x14ac:dyDescent="0.25">
      <c r="C4344" s="77" t="s">
        <v>582</v>
      </c>
      <c r="D4344" s="77" t="s">
        <v>201</v>
      </c>
      <c r="E4344" s="77">
        <v>48.46</v>
      </c>
      <c r="F4344" s="77">
        <v>7.32</v>
      </c>
      <c r="G4344" s="77">
        <v>5.13</v>
      </c>
      <c r="H4344" s="77">
        <v>-99999</v>
      </c>
      <c r="I4344" s="77">
        <v>13628.87</v>
      </c>
      <c r="J4344" s="77" t="s">
        <v>75</v>
      </c>
      <c r="K4344" s="77">
        <v>50.59</v>
      </c>
      <c r="L4344" s="77">
        <v>48.424336842105262</v>
      </c>
      <c r="M4344" s="77">
        <v>-7.0908234050194516E-2</v>
      </c>
      <c r="N4344" s="77">
        <v>48.27223</v>
      </c>
      <c r="O4344" s="77">
        <v>0.2439704981518363</v>
      </c>
      <c r="P4344" s="77">
        <v>340373</v>
      </c>
      <c r="Q4344" s="77">
        <v>1980000</v>
      </c>
      <c r="R4344" s="77">
        <v>0.17</v>
      </c>
      <c r="S4344" s="77">
        <v>24.05</v>
      </c>
      <c r="T4344" s="77">
        <v>6.8</v>
      </c>
      <c r="U4344" s="77">
        <v>14.0756</v>
      </c>
      <c r="V4344" s="77">
        <v>2.3750768360434682</v>
      </c>
      <c r="AC4344" s="77">
        <v>49.32</v>
      </c>
      <c r="AD4344" s="77">
        <v>45.51</v>
      </c>
      <c r="AH4344" s="77">
        <f>IF(AND(M4344&lt;Variables!$G$6,M4344&gt;Variables!$G$5),0,1)</f>
        <v>1</v>
      </c>
      <c r="AI4344" s="77">
        <f t="shared" si="138"/>
        <v>0</v>
      </c>
      <c r="AJ4344" s="77">
        <f>IF(I4344&gt;Variables!$G$7,0,1)</f>
        <v>0</v>
      </c>
      <c r="AK4344" s="77">
        <f>IF(F4344&gt;Variables!$G$8,0,1)</f>
        <v>1</v>
      </c>
      <c r="AL4344" s="77">
        <f>IF(G4344&gt;Variables!$G$9,0,1)</f>
        <v>1</v>
      </c>
      <c r="AM4344" s="77">
        <f>IF(AND(K4344&gt;Variables!$G$10,K4344&lt;Variables!$G$11),0,1)</f>
        <v>1</v>
      </c>
      <c r="AN4344" s="77">
        <f>IF(H4344&lt;Variables!$G$13,1,0)</f>
        <v>1</v>
      </c>
      <c r="AO4344" s="77">
        <f>IF(R4344&lt;Variables!$G$12,0,1)</f>
        <v>0</v>
      </c>
      <c r="AP4344" s="78">
        <f t="shared" si="139"/>
        <v>1</v>
      </c>
      <c r="AQ4344" s="77">
        <f>IF(V4344&lt;Variables!$G$15,1,0)</f>
        <v>1</v>
      </c>
      <c r="AR4344" s="77">
        <v>0</v>
      </c>
      <c r="AS4344" s="77">
        <v>0</v>
      </c>
      <c r="AT4344" s="77">
        <v>1</v>
      </c>
      <c r="AU4344" s="77">
        <v>0</v>
      </c>
      <c r="BA4344" s="77">
        <v>-1.4</v>
      </c>
    </row>
    <row r="4345" spans="3:53" x14ac:dyDescent="0.25">
      <c r="C4345" s="77" t="s">
        <v>582</v>
      </c>
      <c r="D4345" s="77" t="s">
        <v>180</v>
      </c>
      <c r="E4345" s="77">
        <v>14.93</v>
      </c>
      <c r="F4345" s="77">
        <v>6.94</v>
      </c>
      <c r="G4345" s="77">
        <v>5.81</v>
      </c>
      <c r="H4345" s="77">
        <v>3450</v>
      </c>
      <c r="I4345" s="77">
        <v>-81.442999999999998</v>
      </c>
      <c r="J4345" s="77" t="s">
        <v>75</v>
      </c>
      <c r="K4345" s="77">
        <v>54.88</v>
      </c>
      <c r="L4345" s="77">
        <v>14.927379999999999</v>
      </c>
      <c r="M4345" s="77">
        <v>1.7551640006486669E-2</v>
      </c>
      <c r="N4345" s="77">
        <v>14.778502</v>
      </c>
      <c r="O4345" s="77">
        <v>1.0251241972968459</v>
      </c>
      <c r="P4345" s="77">
        <v>2905000</v>
      </c>
      <c r="Q4345" s="77">
        <v>13979000</v>
      </c>
      <c r="R4345" s="77">
        <v>0.21</v>
      </c>
      <c r="S4345" s="77">
        <v>24.05</v>
      </c>
      <c r="T4345" s="77">
        <v>6.8</v>
      </c>
      <c r="U4345" s="77">
        <v>14.0756</v>
      </c>
      <c r="V4345" s="77">
        <v>2.4168530943744981</v>
      </c>
      <c r="AC4345" s="77">
        <v>15.275</v>
      </c>
      <c r="AD4345" s="77">
        <v>14.63</v>
      </c>
      <c r="AH4345" s="77">
        <f>IF(AND(M4345&lt;Variables!$G$6,M4345&gt;Variables!$G$5),0,1)</f>
        <v>1</v>
      </c>
      <c r="AI4345" s="77">
        <f t="shared" si="138"/>
        <v>0</v>
      </c>
      <c r="AJ4345" s="77">
        <f>IF(I4345&gt;Variables!$G$7,0,1)</f>
        <v>1</v>
      </c>
      <c r="AK4345" s="77">
        <f>IF(F4345&gt;Variables!$G$8,0,1)</f>
        <v>1</v>
      </c>
      <c r="AL4345" s="77">
        <f>IF(G4345&gt;Variables!$G$9,0,1)</f>
        <v>1</v>
      </c>
      <c r="AM4345" s="77">
        <f>IF(AND(K4345&gt;Variables!$G$10,K4345&lt;Variables!$G$11),0,1)</f>
        <v>1</v>
      </c>
      <c r="AN4345" s="77">
        <f>IF(H4345&lt;Variables!$G$13,1,0)</f>
        <v>0</v>
      </c>
      <c r="AO4345" s="77">
        <f>IF(R4345&lt;Variables!$G$12,0,1)</f>
        <v>0</v>
      </c>
      <c r="AP4345" s="78">
        <f t="shared" si="139"/>
        <v>1</v>
      </c>
      <c r="AQ4345" s="77">
        <f>IF(V4345&lt;Variables!$G$15,1,0)</f>
        <v>1</v>
      </c>
      <c r="AR4345" s="77">
        <v>1</v>
      </c>
      <c r="AS4345" s="77">
        <v>0</v>
      </c>
      <c r="AT4345" s="77">
        <v>0</v>
      </c>
      <c r="AU4345" s="77">
        <v>0</v>
      </c>
      <c r="BA4345" s="77">
        <v>2</v>
      </c>
    </row>
    <row r="4346" spans="3:53" x14ac:dyDescent="0.25">
      <c r="C4346" s="77" t="s">
        <v>582</v>
      </c>
      <c r="D4346" s="77" t="s">
        <v>553</v>
      </c>
      <c r="E4346" s="77">
        <v>86.01</v>
      </c>
      <c r="F4346" s="77">
        <v>6.82</v>
      </c>
      <c r="G4346" s="77">
        <v>-0.68</v>
      </c>
      <c r="H4346" s="77">
        <v>8700</v>
      </c>
      <c r="I4346" s="77">
        <v>-5.3540000000000001</v>
      </c>
      <c r="J4346" s="77" t="s">
        <v>75</v>
      </c>
      <c r="K4346" s="77">
        <v>47.19</v>
      </c>
      <c r="L4346" s="77">
        <v>85.99163999999999</v>
      </c>
      <c r="M4346" s="77">
        <v>-0.21937016202969539</v>
      </c>
      <c r="N4346" s="77">
        <v>86.199447058823537</v>
      </c>
      <c r="O4346" s="77">
        <v>-0.45991833167212759</v>
      </c>
      <c r="P4346" s="77">
        <v>2692000</v>
      </c>
      <c r="Q4346" s="77">
        <v>2154000</v>
      </c>
      <c r="R4346" s="77">
        <v>1.25</v>
      </c>
      <c r="S4346" s="77">
        <v>24.05</v>
      </c>
      <c r="T4346" s="77">
        <v>6.8</v>
      </c>
      <c r="U4346" s="77">
        <v>14.0756</v>
      </c>
      <c r="V4346" s="77">
        <v>2.3418117739242561</v>
      </c>
      <c r="AC4346" s="77">
        <v>86.754999999999995</v>
      </c>
      <c r="AD4346" s="77">
        <v>84.36</v>
      </c>
      <c r="AH4346" s="77">
        <f>IF(AND(M4346&lt;Variables!$G$6,M4346&gt;Variables!$G$5),0,1)</f>
        <v>1</v>
      </c>
      <c r="AI4346" s="77">
        <f t="shared" si="138"/>
        <v>1</v>
      </c>
      <c r="AJ4346" s="77">
        <f>IF(I4346&gt;Variables!$G$7,0,1)</f>
        <v>1</v>
      </c>
      <c r="AK4346" s="77">
        <f>IF(F4346&gt;Variables!$G$8,0,1)</f>
        <v>1</v>
      </c>
      <c r="AL4346" s="77">
        <f>IF(G4346&gt;Variables!$G$9,0,1)</f>
        <v>1</v>
      </c>
      <c r="AM4346" s="77">
        <f>IF(AND(K4346&gt;Variables!$G$10,K4346&lt;Variables!$G$11),0,1)</f>
        <v>1</v>
      </c>
      <c r="AN4346" s="77">
        <f>IF(H4346&lt;Variables!$G$13,1,0)</f>
        <v>0</v>
      </c>
      <c r="AO4346" s="77">
        <f>IF(R4346&lt;Variables!$G$12,0,1)</f>
        <v>0</v>
      </c>
      <c r="AP4346" s="78">
        <f t="shared" si="139"/>
        <v>1</v>
      </c>
      <c r="AQ4346" s="77">
        <f>IF(V4346&lt;Variables!$G$15,1,0)</f>
        <v>1</v>
      </c>
      <c r="AR4346" s="77">
        <v>0</v>
      </c>
      <c r="AS4346" s="77">
        <v>1</v>
      </c>
      <c r="AT4346" s="77">
        <v>0</v>
      </c>
      <c r="AU4346" s="77">
        <v>0</v>
      </c>
      <c r="BA4346" s="77">
        <v>0.18</v>
      </c>
    </row>
    <row r="4347" spans="3:53" x14ac:dyDescent="0.25">
      <c r="C4347" s="77" t="s">
        <v>582</v>
      </c>
      <c r="D4347" s="77" t="s">
        <v>578</v>
      </c>
      <c r="E4347" s="77">
        <v>6.55</v>
      </c>
      <c r="F4347" s="77">
        <v>66.5</v>
      </c>
      <c r="G4347" s="77">
        <v>59.08</v>
      </c>
      <c r="H4347" s="77">
        <v>42.92</v>
      </c>
      <c r="I4347" s="77">
        <v>244.107</v>
      </c>
      <c r="J4347" s="77" t="s">
        <v>75</v>
      </c>
      <c r="K4347" s="77">
        <v>92.64</v>
      </c>
      <c r="L4347" s="77">
        <v>6.6569500000000001</v>
      </c>
      <c r="M4347" s="77">
        <v>2.2991009396194868</v>
      </c>
      <c r="N4347" s="77">
        <v>4.6346272727272728</v>
      </c>
      <c r="O4347" s="77">
        <v>46.937382431459611</v>
      </c>
      <c r="P4347" s="77">
        <v>3660000</v>
      </c>
      <c r="Q4347" s="77">
        <v>2020000</v>
      </c>
      <c r="R4347" s="77">
        <v>1.81</v>
      </c>
      <c r="S4347" s="77">
        <v>24.05</v>
      </c>
      <c r="T4347" s="77">
        <v>6.8</v>
      </c>
      <c r="U4347" s="77">
        <v>14.0756</v>
      </c>
      <c r="V4347" s="77">
        <v>2.465852553749091</v>
      </c>
      <c r="AC4347" s="77">
        <v>7.47</v>
      </c>
      <c r="AD4347" s="77">
        <v>5.29</v>
      </c>
      <c r="AH4347" s="77">
        <f>IF(AND(M4347&lt;Variables!$G$6,M4347&gt;Variables!$G$5),0,1)</f>
        <v>1</v>
      </c>
      <c r="AI4347" s="77">
        <f t="shared" si="138"/>
        <v>0</v>
      </c>
      <c r="AJ4347" s="77">
        <f>IF(I4347&gt;Variables!$G$7,0,1)</f>
        <v>0</v>
      </c>
      <c r="AK4347" s="77">
        <f>IF(F4347&gt;Variables!$G$8,0,1)</f>
        <v>0</v>
      </c>
      <c r="AL4347" s="77">
        <f>IF(G4347&gt;Variables!$G$9,0,1)</f>
        <v>0</v>
      </c>
      <c r="AM4347" s="77">
        <f>IF(AND(K4347&gt;Variables!$G$10,K4347&lt;Variables!$G$11),0,1)</f>
        <v>1</v>
      </c>
      <c r="AN4347" s="77">
        <f>IF(H4347&lt;Variables!$G$13,1,0)</f>
        <v>1</v>
      </c>
      <c r="AO4347" s="77">
        <f>IF(R4347&lt;Variables!$G$12,0,1)</f>
        <v>0</v>
      </c>
      <c r="AP4347" s="78">
        <f t="shared" si="139"/>
        <v>1</v>
      </c>
      <c r="AQ4347" s="77">
        <f>IF(V4347&lt;Variables!$G$15,1,0)</f>
        <v>1</v>
      </c>
      <c r="AR4347" s="77">
        <v>0</v>
      </c>
      <c r="AS4347" s="77">
        <v>0</v>
      </c>
      <c r="AT4347" s="77">
        <v>0</v>
      </c>
      <c r="AU4347" s="77">
        <v>0</v>
      </c>
      <c r="BA4347" s="77">
        <v>0</v>
      </c>
    </row>
    <row r="4348" spans="3:53" x14ac:dyDescent="0.25">
      <c r="C4348" s="77" t="s">
        <v>582</v>
      </c>
      <c r="D4348" s="77" t="s">
        <v>572</v>
      </c>
      <c r="E4348" s="77">
        <v>87.03</v>
      </c>
      <c r="F4348" s="77">
        <v>6.76</v>
      </c>
      <c r="G4348" s="77">
        <v>1.25</v>
      </c>
      <c r="H4348" s="77">
        <v>29720</v>
      </c>
      <c r="I4348" s="77">
        <v>659.26499999999999</v>
      </c>
      <c r="J4348" s="77" t="s">
        <v>75</v>
      </c>
      <c r="K4348" s="77">
        <v>65.489999999999995</v>
      </c>
      <c r="L4348" s="77">
        <v>86.834125</v>
      </c>
      <c r="M4348" s="77">
        <v>0.17375081513172291</v>
      </c>
      <c r="N4348" s="77">
        <v>86.088335294117655</v>
      </c>
      <c r="O4348" s="77">
        <v>1.0415635321776431</v>
      </c>
      <c r="P4348" s="77">
        <v>254068</v>
      </c>
      <c r="Q4348" s="77">
        <v>1376000</v>
      </c>
      <c r="R4348" s="77">
        <v>0.18</v>
      </c>
      <c r="S4348" s="77">
        <v>24.05</v>
      </c>
      <c r="T4348" s="77">
        <v>6.8</v>
      </c>
      <c r="U4348" s="77">
        <v>14.0756</v>
      </c>
      <c r="V4348" s="77">
        <v>2.5151861152415602</v>
      </c>
      <c r="AC4348" s="77">
        <v>87.159899999999993</v>
      </c>
      <c r="AD4348" s="77">
        <v>83.92</v>
      </c>
      <c r="AH4348" s="77">
        <f>IF(AND(M4348&lt;Variables!$G$6,M4348&gt;Variables!$G$5),0,1)</f>
        <v>1</v>
      </c>
      <c r="AI4348" s="77">
        <f t="shared" si="138"/>
        <v>0</v>
      </c>
      <c r="AJ4348" s="77">
        <f>IF(I4348&gt;Variables!$G$7,0,1)</f>
        <v>0</v>
      </c>
      <c r="AK4348" s="77">
        <f>IF(F4348&gt;Variables!$G$8,0,1)</f>
        <v>1</v>
      </c>
      <c r="AL4348" s="77">
        <f>IF(G4348&gt;Variables!$G$9,0,1)</f>
        <v>1</v>
      </c>
      <c r="AM4348" s="77">
        <f>IF(AND(K4348&gt;Variables!$G$10,K4348&lt;Variables!$G$11),0,1)</f>
        <v>0</v>
      </c>
      <c r="AN4348" s="77">
        <f>IF(H4348&lt;Variables!$G$13,1,0)</f>
        <v>0</v>
      </c>
      <c r="AO4348" s="77">
        <f>IF(R4348&lt;Variables!$G$12,0,1)</f>
        <v>0</v>
      </c>
      <c r="AP4348" s="78">
        <f t="shared" si="139"/>
        <v>1</v>
      </c>
      <c r="AQ4348" s="77">
        <f>IF(V4348&lt;Variables!$G$15,1,0)</f>
        <v>1</v>
      </c>
      <c r="AR4348" s="77">
        <v>0</v>
      </c>
      <c r="AS4348" s="77">
        <v>0</v>
      </c>
      <c r="AT4348" s="77">
        <v>1</v>
      </c>
      <c r="AU4348" s="77">
        <v>0</v>
      </c>
      <c r="BA4348" s="77">
        <v>-1.63</v>
      </c>
    </row>
    <row r="4349" spans="3:53" x14ac:dyDescent="0.25">
      <c r="C4349" s="77" t="s">
        <v>582</v>
      </c>
      <c r="D4349" s="77" t="s">
        <v>549</v>
      </c>
      <c r="E4349" s="77">
        <v>13.44</v>
      </c>
      <c r="F4349" s="77">
        <v>7.87</v>
      </c>
      <c r="G4349" s="77">
        <v>6.25</v>
      </c>
      <c r="H4349" s="77">
        <v>2290</v>
      </c>
      <c r="I4349" s="77">
        <v>97.805999999999997</v>
      </c>
      <c r="J4349" s="77" t="s">
        <v>75</v>
      </c>
      <c r="K4349" s="77">
        <v>56.15</v>
      </c>
      <c r="L4349" s="77">
        <v>13.419305</v>
      </c>
      <c r="M4349" s="77">
        <v>0.154218120834126</v>
      </c>
      <c r="N4349" s="77">
        <v>13.33419607843137</v>
      </c>
      <c r="O4349" s="77">
        <v>0.79347806906610618</v>
      </c>
      <c r="P4349" s="77">
        <v>2161000</v>
      </c>
      <c r="Q4349" s="77">
        <v>1522000</v>
      </c>
      <c r="R4349" s="77">
        <v>1.42</v>
      </c>
      <c r="S4349" s="77">
        <v>24.05</v>
      </c>
      <c r="T4349" s="77">
        <v>6.8</v>
      </c>
      <c r="U4349" s="77">
        <v>14.0756</v>
      </c>
      <c r="V4349" s="77">
        <v>2.4239652299705541</v>
      </c>
      <c r="AC4349" s="77">
        <v>13.55</v>
      </c>
      <c r="AD4349" s="77">
        <v>13.178800000000001</v>
      </c>
      <c r="AH4349" s="77">
        <f>IF(AND(M4349&lt;Variables!$G$6,M4349&gt;Variables!$G$5),0,1)</f>
        <v>1</v>
      </c>
      <c r="AI4349" s="77">
        <f t="shared" si="138"/>
        <v>0</v>
      </c>
      <c r="AJ4349" s="77">
        <f>IF(I4349&gt;Variables!$G$7,0,1)</f>
        <v>0</v>
      </c>
      <c r="AK4349" s="77">
        <f>IF(F4349&gt;Variables!$G$8,0,1)</f>
        <v>1</v>
      </c>
      <c r="AL4349" s="77">
        <f>IF(G4349&gt;Variables!$G$9,0,1)</f>
        <v>1</v>
      </c>
      <c r="AM4349" s="77">
        <f>IF(AND(K4349&gt;Variables!$G$10,K4349&lt;Variables!$G$11),0,1)</f>
        <v>1</v>
      </c>
      <c r="AN4349" s="77">
        <f>IF(H4349&lt;Variables!$G$13,1,0)</f>
        <v>0</v>
      </c>
      <c r="AO4349" s="77">
        <f>IF(R4349&lt;Variables!$G$12,0,1)</f>
        <v>0</v>
      </c>
      <c r="AP4349" s="78">
        <f t="shared" si="139"/>
        <v>1</v>
      </c>
      <c r="AQ4349" s="77">
        <f>IF(V4349&lt;Variables!$G$15,1,0)</f>
        <v>1</v>
      </c>
      <c r="AR4349" s="77">
        <v>0</v>
      </c>
      <c r="AS4349" s="77">
        <v>0</v>
      </c>
      <c r="AT4349" s="77">
        <v>1</v>
      </c>
      <c r="AU4349" s="77">
        <v>0</v>
      </c>
      <c r="BA4349" s="77">
        <v>-1.54</v>
      </c>
    </row>
    <row r="4350" spans="3:53" x14ac:dyDescent="0.25">
      <c r="C4350" s="77" t="s">
        <v>582</v>
      </c>
      <c r="D4350" s="77" t="s">
        <v>555</v>
      </c>
      <c r="E4350" s="77">
        <v>23.69</v>
      </c>
      <c r="F4350" s="77">
        <v>16.39</v>
      </c>
      <c r="G4350" s="77">
        <v>14.44</v>
      </c>
      <c r="H4350" s="77">
        <v>2850</v>
      </c>
      <c r="I4350" s="77">
        <v>265.93400000000003</v>
      </c>
      <c r="J4350" s="77" t="s">
        <v>74</v>
      </c>
      <c r="K4350" s="77">
        <v>42.48</v>
      </c>
      <c r="L4350" s="77">
        <v>24.139975</v>
      </c>
      <c r="M4350" s="77">
        <v>-2.3404125314959949</v>
      </c>
      <c r="N4350" s="77">
        <v>23.670331372549018</v>
      </c>
      <c r="O4350" s="77">
        <v>-0.40274625246514439</v>
      </c>
      <c r="P4350" s="77">
        <v>760821</v>
      </c>
      <c r="Q4350" s="77">
        <v>497157</v>
      </c>
      <c r="R4350" s="77">
        <v>1.53</v>
      </c>
      <c r="S4350" s="77">
        <v>24.05</v>
      </c>
      <c r="T4350" s="77">
        <v>6.8</v>
      </c>
      <c r="U4350" s="77">
        <v>14.0756</v>
      </c>
      <c r="V4350" s="77">
        <v>2.2991150081588732</v>
      </c>
      <c r="AC4350" s="77">
        <v>26.31</v>
      </c>
      <c r="AD4350" s="77">
        <v>21.94</v>
      </c>
      <c r="AH4350" s="77">
        <f>IF(AND(M4350&lt;Variables!$G$6,M4350&gt;Variables!$G$5),0,1)</f>
        <v>0</v>
      </c>
      <c r="AI4350" s="77">
        <f t="shared" si="138"/>
        <v>0</v>
      </c>
      <c r="AJ4350" s="77">
        <f>IF(I4350&gt;Variables!$G$7,0,1)</f>
        <v>0</v>
      </c>
      <c r="AK4350" s="77">
        <f>IF(F4350&gt;Variables!$G$8,0,1)</f>
        <v>0</v>
      </c>
      <c r="AL4350" s="77">
        <f>IF(G4350&gt;Variables!$G$9,0,1)</f>
        <v>0</v>
      </c>
      <c r="AM4350" s="77">
        <f>IF(AND(K4350&gt;Variables!$G$10,K4350&lt;Variables!$G$11),0,1)</f>
        <v>1</v>
      </c>
      <c r="AN4350" s="77">
        <f>IF(H4350&lt;Variables!$G$13,1,0)</f>
        <v>0</v>
      </c>
      <c r="AO4350" s="77">
        <f>IF(R4350&lt;Variables!$G$12,0,1)</f>
        <v>0</v>
      </c>
      <c r="AP4350" s="78">
        <f t="shared" si="139"/>
        <v>0</v>
      </c>
      <c r="AQ4350" s="77">
        <f>IF(V4350&lt;Variables!$G$15,1,0)</f>
        <v>1</v>
      </c>
      <c r="AR4350" s="77">
        <v>1</v>
      </c>
      <c r="AS4350" s="77">
        <v>0</v>
      </c>
      <c r="AT4350" s="77">
        <v>0</v>
      </c>
      <c r="AU4350" s="77">
        <v>0</v>
      </c>
      <c r="BA4350" s="77">
        <v>2</v>
      </c>
    </row>
    <row r="4351" spans="3:53" x14ac:dyDescent="0.25">
      <c r="C4351" s="77" t="s">
        <v>582</v>
      </c>
      <c r="D4351" s="77" t="s">
        <v>557</v>
      </c>
      <c r="E4351" s="77">
        <v>5.94</v>
      </c>
      <c r="F4351" s="77">
        <v>13.53</v>
      </c>
      <c r="G4351" s="77">
        <v>-12.48</v>
      </c>
      <c r="H4351" s="77">
        <v>108.42</v>
      </c>
      <c r="I4351" s="77">
        <v>-11.007</v>
      </c>
      <c r="J4351" s="77" t="s">
        <v>74</v>
      </c>
      <c r="K4351" s="77">
        <v>38.15</v>
      </c>
      <c r="L4351" s="77">
        <v>5.9648149999999998</v>
      </c>
      <c r="M4351" s="77">
        <v>-1.2525954283577849</v>
      </c>
      <c r="N4351" s="77">
        <v>6.231205882352941</v>
      </c>
      <c r="O4351" s="77">
        <v>-5.474155224416001</v>
      </c>
      <c r="P4351" s="77">
        <v>16910000</v>
      </c>
      <c r="Q4351" s="77">
        <v>114040</v>
      </c>
      <c r="R4351" s="77">
        <v>148.28</v>
      </c>
      <c r="S4351" s="77">
        <v>24.05</v>
      </c>
      <c r="T4351" s="77">
        <v>6.8</v>
      </c>
      <c r="U4351" s="77">
        <v>14.0756</v>
      </c>
      <c r="V4351" s="77">
        <v>2.2339341583116998</v>
      </c>
      <c r="AC4351" s="77">
        <v>6.04</v>
      </c>
      <c r="AD4351" s="77">
        <v>5.51</v>
      </c>
      <c r="AH4351" s="77">
        <f>IF(AND(M4351&lt;Variables!$G$6,M4351&gt;Variables!$G$5),0,1)</f>
        <v>0</v>
      </c>
      <c r="AI4351" s="77">
        <f t="shared" si="138"/>
        <v>1</v>
      </c>
      <c r="AJ4351" s="77">
        <f>IF(I4351&gt;Variables!$G$7,0,1)</f>
        <v>1</v>
      </c>
      <c r="AK4351" s="77">
        <f>IF(F4351&gt;Variables!$G$8,0,1)</f>
        <v>0</v>
      </c>
      <c r="AL4351" s="77">
        <f>IF(G4351&gt;Variables!$G$9,0,1)</f>
        <v>1</v>
      </c>
      <c r="AM4351" s="77">
        <f>IF(AND(K4351&gt;Variables!$G$10,K4351&lt;Variables!$G$11),0,1)</f>
        <v>1</v>
      </c>
      <c r="AN4351" s="77">
        <f>IF(H4351&lt;Variables!$G$13,1,0)</f>
        <v>1</v>
      </c>
      <c r="AO4351" s="77">
        <f>IF(R4351&lt;Variables!$G$12,0,1)</f>
        <v>1</v>
      </c>
      <c r="AP4351" s="78">
        <f t="shared" si="139"/>
        <v>0</v>
      </c>
      <c r="AQ4351" s="77">
        <f>IF(V4351&lt;Variables!$G$15,1,0)</f>
        <v>1</v>
      </c>
      <c r="AR4351" s="77">
        <v>0</v>
      </c>
      <c r="AS4351" s="77">
        <v>0</v>
      </c>
      <c r="AT4351" s="77">
        <v>1</v>
      </c>
      <c r="AU4351" s="77">
        <v>0</v>
      </c>
      <c r="BA4351" s="77">
        <v>-2.25</v>
      </c>
    </row>
    <row r="4352" spans="3:53" x14ac:dyDescent="0.25">
      <c r="C4352" s="77" t="s">
        <v>582</v>
      </c>
      <c r="D4352" s="77" t="s">
        <v>556</v>
      </c>
      <c r="E4352" s="77">
        <v>0.69</v>
      </c>
      <c r="F4352" s="77">
        <v>13.26</v>
      </c>
      <c r="G4352" s="77">
        <v>-10.27</v>
      </c>
      <c r="H4352" s="77">
        <v>24.14</v>
      </c>
      <c r="I4352" s="77">
        <v>-28.643000000000001</v>
      </c>
      <c r="J4352" s="77" t="s">
        <v>74</v>
      </c>
      <c r="K4352" s="77">
        <v>43.23</v>
      </c>
      <c r="L4352" s="77">
        <v>0.68692984999999995</v>
      </c>
      <c r="M4352" s="77">
        <v>-0.76133683810653752</v>
      </c>
      <c r="N4352" s="77">
        <v>0.70462639215686262</v>
      </c>
      <c r="O4352" s="77">
        <v>-3.2536947823774991</v>
      </c>
      <c r="P4352" s="77">
        <v>13910000</v>
      </c>
      <c r="Q4352" s="77">
        <v>1370000</v>
      </c>
      <c r="R4352" s="77">
        <v>10.15</v>
      </c>
      <c r="S4352" s="77">
        <v>24.05</v>
      </c>
      <c r="T4352" s="77">
        <v>6.8</v>
      </c>
      <c r="U4352" s="77">
        <v>14.0756</v>
      </c>
      <c r="V4352" s="77">
        <v>2.3017720826529522</v>
      </c>
      <c r="AC4352" s="77">
        <v>0.69069999999999998</v>
      </c>
      <c r="AD4352" s="77">
        <v>0.64090000000000003</v>
      </c>
      <c r="AH4352" s="77">
        <f>IF(AND(M4352&lt;Variables!$G$6,M4352&gt;Variables!$G$5),0,1)</f>
        <v>1</v>
      </c>
      <c r="AI4352" s="77">
        <f t="shared" si="138"/>
        <v>1</v>
      </c>
      <c r="AJ4352" s="77">
        <f>IF(I4352&gt;Variables!$G$7,0,1)</f>
        <v>1</v>
      </c>
      <c r="AK4352" s="77">
        <f>IF(F4352&gt;Variables!$G$8,0,1)</f>
        <v>0</v>
      </c>
      <c r="AL4352" s="77">
        <f>IF(G4352&gt;Variables!$G$9,0,1)</f>
        <v>1</v>
      </c>
      <c r="AM4352" s="77">
        <f>IF(AND(K4352&gt;Variables!$G$10,K4352&lt;Variables!$G$11),0,1)</f>
        <v>1</v>
      </c>
      <c r="AN4352" s="77">
        <f>IF(H4352&lt;Variables!$G$13,1,0)</f>
        <v>1</v>
      </c>
      <c r="AO4352" s="77">
        <f>IF(R4352&lt;Variables!$G$12,0,1)</f>
        <v>1</v>
      </c>
      <c r="AP4352" s="78">
        <f t="shared" si="139"/>
        <v>0</v>
      </c>
      <c r="AQ4352" s="77">
        <f>IF(V4352&lt;Variables!$G$15,1,0)</f>
        <v>1</v>
      </c>
      <c r="AR4352" s="77">
        <v>0</v>
      </c>
      <c r="AS4352" s="77">
        <v>0</v>
      </c>
      <c r="AT4352" s="77">
        <v>1</v>
      </c>
      <c r="AU4352" s="77">
        <v>0</v>
      </c>
      <c r="BA4352" s="77">
        <v>-2.25</v>
      </c>
    </row>
    <row r="4353" spans="3:53" x14ac:dyDescent="0.25">
      <c r="C4353" s="77" t="s">
        <v>582</v>
      </c>
      <c r="D4353" s="77" t="s">
        <v>562</v>
      </c>
      <c r="E4353" s="77">
        <v>44.08</v>
      </c>
      <c r="F4353" s="77">
        <v>12.9</v>
      </c>
      <c r="G4353" s="77">
        <v>12.39</v>
      </c>
      <c r="H4353" s="77">
        <v>2400</v>
      </c>
      <c r="I4353" s="77">
        <v>32.723999999999997</v>
      </c>
      <c r="J4353" s="77" t="s">
        <v>74</v>
      </c>
      <c r="K4353" s="77">
        <v>70.47</v>
      </c>
      <c r="L4353" s="77">
        <v>43.416499999999999</v>
      </c>
      <c r="M4353" s="77">
        <v>1.090599196158146</v>
      </c>
      <c r="N4353" s="77">
        <v>42.066269387755099</v>
      </c>
      <c r="O4353" s="77">
        <v>4.3353752039056834</v>
      </c>
      <c r="P4353" s="77">
        <v>318861</v>
      </c>
      <c r="Q4353" s="77">
        <v>665245</v>
      </c>
      <c r="R4353" s="77">
        <v>0.48</v>
      </c>
      <c r="S4353" s="77">
        <v>24.05</v>
      </c>
      <c r="T4353" s="77">
        <v>6.8</v>
      </c>
      <c r="U4353" s="77">
        <v>14.0756</v>
      </c>
      <c r="V4353" s="77">
        <v>2.4862402756048971</v>
      </c>
      <c r="AC4353" s="77">
        <v>44.28</v>
      </c>
      <c r="AD4353" s="77">
        <v>42.6</v>
      </c>
      <c r="AH4353" s="77">
        <f>IF(AND(M4353&lt;Variables!$G$6,M4353&gt;Variables!$G$5),0,1)</f>
        <v>1</v>
      </c>
      <c r="AI4353" s="77">
        <f t="shared" si="138"/>
        <v>0</v>
      </c>
      <c r="AJ4353" s="77">
        <f>IF(I4353&gt;Variables!$G$7,0,1)</f>
        <v>1</v>
      </c>
      <c r="AK4353" s="77">
        <f>IF(F4353&gt;Variables!$G$8,0,1)</f>
        <v>0</v>
      </c>
      <c r="AL4353" s="77">
        <f>IF(G4353&gt;Variables!$G$9,0,1)</f>
        <v>0</v>
      </c>
      <c r="AM4353" s="77">
        <f>IF(AND(K4353&gt;Variables!$G$10,K4353&lt;Variables!$G$11),0,1)</f>
        <v>1</v>
      </c>
      <c r="AN4353" s="77">
        <f>IF(H4353&lt;Variables!$G$13,1,0)</f>
        <v>0</v>
      </c>
      <c r="AO4353" s="77">
        <f>IF(R4353&lt;Variables!$G$12,0,1)</f>
        <v>0</v>
      </c>
      <c r="AP4353" s="78">
        <f t="shared" si="139"/>
        <v>0</v>
      </c>
      <c r="AQ4353" s="77">
        <f>IF(V4353&lt;Variables!$G$15,1,0)</f>
        <v>1</v>
      </c>
      <c r="AR4353" s="77">
        <v>0</v>
      </c>
      <c r="AS4353" s="77">
        <v>0</v>
      </c>
      <c r="AT4353" s="77">
        <v>1</v>
      </c>
      <c r="AU4353" s="77">
        <v>0</v>
      </c>
      <c r="BA4353" s="77">
        <v>-1.81</v>
      </c>
    </row>
    <row r="4354" spans="3:53" x14ac:dyDescent="0.25">
      <c r="C4354" s="77" t="s">
        <v>582</v>
      </c>
      <c r="D4354" s="77" t="s">
        <v>561</v>
      </c>
      <c r="E4354" s="77">
        <v>238.18</v>
      </c>
      <c r="F4354" s="77">
        <v>9.35</v>
      </c>
      <c r="G4354" s="77">
        <v>1.02</v>
      </c>
      <c r="H4354" s="77">
        <v>211690</v>
      </c>
      <c r="I4354" s="77">
        <v>120.196</v>
      </c>
      <c r="J4354" s="77" t="s">
        <v>74</v>
      </c>
      <c r="K4354" s="77">
        <v>57.69</v>
      </c>
      <c r="L4354" s="77">
        <v>237.35689500000001</v>
      </c>
      <c r="M4354" s="77">
        <v>-1.6386715877778971E-2</v>
      </c>
      <c r="N4354" s="77">
        <v>236.84042156862751</v>
      </c>
      <c r="O4354" s="77">
        <v>0.20164566006489351</v>
      </c>
      <c r="P4354" s="77">
        <v>4666000</v>
      </c>
      <c r="Q4354" s="77">
        <v>3327000</v>
      </c>
      <c r="R4354" s="77">
        <v>1.4</v>
      </c>
      <c r="S4354" s="77">
        <v>24.05</v>
      </c>
      <c r="T4354" s="77">
        <v>6.8</v>
      </c>
      <c r="U4354" s="77">
        <v>14.0756</v>
      </c>
      <c r="V4354" s="77">
        <v>2.4474583825974712</v>
      </c>
      <c r="AC4354" s="77">
        <v>238.3</v>
      </c>
      <c r="AD4354" s="77">
        <v>230.42</v>
      </c>
      <c r="AH4354" s="77">
        <f>IF(AND(M4354&lt;Variables!$G$6,M4354&gt;Variables!$G$5),0,1)</f>
        <v>1</v>
      </c>
      <c r="AI4354" s="77">
        <f t="shared" si="138"/>
        <v>0</v>
      </c>
      <c r="AJ4354" s="77">
        <f>IF(I4354&gt;Variables!$G$7,0,1)</f>
        <v>0</v>
      </c>
      <c r="AK4354" s="77">
        <f>IF(F4354&gt;Variables!$G$8,0,1)</f>
        <v>0</v>
      </c>
      <c r="AL4354" s="77">
        <f>IF(G4354&gt;Variables!$G$9,0,1)</f>
        <v>1</v>
      </c>
      <c r="AM4354" s="77">
        <f>IF(AND(K4354&gt;Variables!$G$10,K4354&lt;Variables!$G$11),0,1)</f>
        <v>1</v>
      </c>
      <c r="AN4354" s="77">
        <f>IF(H4354&lt;Variables!$G$13,1,0)</f>
        <v>0</v>
      </c>
      <c r="AO4354" s="77">
        <f>IF(R4354&lt;Variables!$G$12,0,1)</f>
        <v>0</v>
      </c>
      <c r="AP4354" s="78">
        <f t="shared" si="139"/>
        <v>0</v>
      </c>
      <c r="AQ4354" s="77">
        <f>IF(V4354&lt;Variables!$G$15,1,0)</f>
        <v>1</v>
      </c>
      <c r="AR4354" s="77">
        <v>0</v>
      </c>
      <c r="AS4354" s="77">
        <v>0</v>
      </c>
      <c r="AT4354" s="77">
        <v>1</v>
      </c>
      <c r="AU4354" s="77">
        <v>0</v>
      </c>
      <c r="BA4354" s="77">
        <v>-1.76</v>
      </c>
    </row>
    <row r="4355" spans="3:53" x14ac:dyDescent="0.25">
      <c r="C4355" s="77" t="s">
        <v>582</v>
      </c>
      <c r="D4355" s="77" t="s">
        <v>563</v>
      </c>
      <c r="E4355" s="77">
        <v>42.58</v>
      </c>
      <c r="F4355" s="77">
        <v>9.35</v>
      </c>
      <c r="G4355" s="77">
        <v>8.85</v>
      </c>
      <c r="H4355" s="77">
        <v>4360</v>
      </c>
      <c r="I4355" s="77">
        <v>-46.247</v>
      </c>
      <c r="J4355" s="77" t="s">
        <v>74</v>
      </c>
      <c r="K4355" s="77">
        <v>71.72</v>
      </c>
      <c r="L4355" s="77">
        <v>42.258045000000003</v>
      </c>
      <c r="M4355" s="77">
        <v>0.6908861969359954</v>
      </c>
      <c r="N4355" s="77">
        <v>41.724711764705887</v>
      </c>
      <c r="O4355" s="77">
        <v>1.977936336500244</v>
      </c>
      <c r="P4355" s="77">
        <v>405023</v>
      </c>
      <c r="Q4355" s="77">
        <v>1233000</v>
      </c>
      <c r="R4355" s="77">
        <v>0.33</v>
      </c>
      <c r="S4355" s="77">
        <v>24.05</v>
      </c>
      <c r="T4355" s="77">
        <v>6.8</v>
      </c>
      <c r="U4355" s="77">
        <v>14.0756</v>
      </c>
      <c r="V4355" s="77">
        <v>2.5307186916854292</v>
      </c>
      <c r="AC4355" s="77">
        <v>44.74</v>
      </c>
      <c r="AD4355" s="77">
        <v>42.45</v>
      </c>
      <c r="AH4355" s="77">
        <f>IF(AND(M4355&lt;Variables!$G$6,M4355&gt;Variables!$G$5),0,1)</f>
        <v>1</v>
      </c>
      <c r="AI4355" s="77">
        <f t="shared" si="138"/>
        <v>0</v>
      </c>
      <c r="AJ4355" s="77">
        <f>IF(I4355&gt;Variables!$G$7,0,1)</f>
        <v>1</v>
      </c>
      <c r="AK4355" s="77">
        <f>IF(F4355&gt;Variables!$G$8,0,1)</f>
        <v>0</v>
      </c>
      <c r="AL4355" s="77">
        <f>IF(G4355&gt;Variables!$G$9,0,1)</f>
        <v>1</v>
      </c>
      <c r="AM4355" s="77">
        <f>IF(AND(K4355&gt;Variables!$G$10,K4355&lt;Variables!$G$11),0,1)</f>
        <v>1</v>
      </c>
      <c r="AN4355" s="77">
        <f>IF(H4355&lt;Variables!$G$13,1,0)</f>
        <v>0</v>
      </c>
      <c r="AO4355" s="77">
        <f>IF(R4355&lt;Variables!$G$12,0,1)</f>
        <v>0</v>
      </c>
      <c r="AP4355" s="78">
        <f t="shared" si="139"/>
        <v>0</v>
      </c>
      <c r="AQ4355" s="77">
        <f>IF(V4355&lt;Variables!$G$15,1,0)</f>
        <v>1</v>
      </c>
      <c r="AR4355" s="77">
        <v>1</v>
      </c>
      <c r="AS4355" s="77">
        <v>0</v>
      </c>
      <c r="AT4355" s="77">
        <v>0</v>
      </c>
      <c r="AU4355" s="77">
        <v>0</v>
      </c>
      <c r="BA4355" s="77">
        <v>2</v>
      </c>
    </row>
    <row r="4356" spans="3:53" x14ac:dyDescent="0.25">
      <c r="C4356" s="77" t="s">
        <v>582</v>
      </c>
      <c r="D4356" s="77" t="s">
        <v>86</v>
      </c>
      <c r="E4356" s="77">
        <v>134.41</v>
      </c>
      <c r="F4356" s="77">
        <v>7.2</v>
      </c>
      <c r="G4356" s="77">
        <v>3.89</v>
      </c>
      <c r="H4356" s="77">
        <v>9810</v>
      </c>
      <c r="I4356" s="77">
        <v>9.4450000000000003</v>
      </c>
      <c r="J4356" s="77" t="s">
        <v>74</v>
      </c>
      <c r="K4356" s="77">
        <v>67.400000000000006</v>
      </c>
      <c r="L4356" s="77">
        <v>130.96998500000001</v>
      </c>
      <c r="M4356" s="77">
        <v>2.036508593934709</v>
      </c>
      <c r="N4356" s="77">
        <v>128.8654450980392</v>
      </c>
      <c r="O4356" s="77">
        <v>3.7028971562783828</v>
      </c>
      <c r="P4356" s="77">
        <v>3002000</v>
      </c>
      <c r="Q4356" s="77">
        <v>4015000</v>
      </c>
      <c r="R4356" s="77">
        <v>0.75</v>
      </c>
      <c r="S4356" s="77">
        <v>24.05</v>
      </c>
      <c r="T4356" s="77">
        <v>6.8</v>
      </c>
      <c r="U4356" s="77">
        <v>14.0756</v>
      </c>
      <c r="V4356" s="77">
        <v>2.3919777759021659</v>
      </c>
      <c r="AC4356" s="77">
        <v>134.5</v>
      </c>
      <c r="AD4356" s="77">
        <v>122.28</v>
      </c>
      <c r="AH4356" s="77">
        <f>IF(AND(M4356&lt;Variables!$G$6,M4356&gt;Variables!$G$5),0,1)</f>
        <v>1</v>
      </c>
      <c r="AI4356" s="77">
        <f t="shared" si="138"/>
        <v>0</v>
      </c>
      <c r="AJ4356" s="77">
        <f>IF(I4356&gt;Variables!$G$7,0,1)</f>
        <v>1</v>
      </c>
      <c r="AK4356" s="77">
        <f>IF(F4356&gt;Variables!$G$8,0,1)</f>
        <v>1</v>
      </c>
      <c r="AL4356" s="77">
        <f>IF(G4356&gt;Variables!$G$9,0,1)</f>
        <v>1</v>
      </c>
      <c r="AM4356" s="77">
        <f>IF(AND(K4356&gt;Variables!$G$10,K4356&lt;Variables!$G$11),0,1)</f>
        <v>0</v>
      </c>
      <c r="AN4356" s="77">
        <f>IF(H4356&lt;Variables!$G$13,1,0)</f>
        <v>0</v>
      </c>
      <c r="AO4356" s="77">
        <f>IF(R4356&lt;Variables!$G$12,0,1)</f>
        <v>0</v>
      </c>
      <c r="AP4356" s="78">
        <f t="shared" si="139"/>
        <v>0</v>
      </c>
      <c r="AQ4356" s="77">
        <f>IF(V4356&lt;Variables!$G$15,1,0)</f>
        <v>1</v>
      </c>
      <c r="AR4356" s="77">
        <v>0</v>
      </c>
      <c r="AS4356" s="77">
        <v>0</v>
      </c>
      <c r="AT4356" s="77">
        <v>1</v>
      </c>
      <c r="AU4356" s="77">
        <v>0</v>
      </c>
      <c r="BA4356" s="77">
        <v>-2.25</v>
      </c>
    </row>
    <row r="4357" spans="3:53" x14ac:dyDescent="0.25">
      <c r="C4357" s="77" t="s">
        <v>582</v>
      </c>
      <c r="D4357" s="77" t="s">
        <v>581</v>
      </c>
      <c r="E4357" s="77">
        <v>92.71</v>
      </c>
      <c r="F4357" s="77">
        <v>6.9</v>
      </c>
      <c r="G4357" s="77">
        <v>6.09</v>
      </c>
      <c r="H4357" s="77">
        <v>5390</v>
      </c>
      <c r="I4357" s="77">
        <v>20.914999999999999</v>
      </c>
      <c r="J4357" s="77" t="s">
        <v>74</v>
      </c>
      <c r="K4357" s="77">
        <v>78.510000000000005</v>
      </c>
      <c r="L4357" s="77">
        <v>91.105364999999992</v>
      </c>
      <c r="M4357" s="77">
        <v>1.311267453898028</v>
      </c>
      <c r="N4357" s="77">
        <v>89.25749591836734</v>
      </c>
      <c r="O4357" s="77">
        <v>3.4086818707251818</v>
      </c>
      <c r="P4357" s="77">
        <v>267908</v>
      </c>
      <c r="Q4357" s="77">
        <v>815850</v>
      </c>
      <c r="R4357" s="77">
        <v>0.33</v>
      </c>
      <c r="S4357" s="77">
        <v>24.05</v>
      </c>
      <c r="T4357" s="77">
        <v>6.8</v>
      </c>
      <c r="U4357" s="77">
        <v>14.0756</v>
      </c>
      <c r="V4357" s="77">
        <v>2.520304975199144</v>
      </c>
      <c r="AC4357" s="77">
        <v>94.597700000000003</v>
      </c>
      <c r="AD4357" s="77">
        <v>91.24</v>
      </c>
      <c r="AH4357" s="77">
        <f>IF(AND(M4357&lt;Variables!$G$6,M4357&gt;Variables!$G$5),0,1)</f>
        <v>1</v>
      </c>
      <c r="AI4357" s="77">
        <f t="shared" si="138"/>
        <v>0</v>
      </c>
      <c r="AJ4357" s="77">
        <f>IF(I4357&gt;Variables!$G$7,0,1)</f>
        <v>1</v>
      </c>
      <c r="AK4357" s="77">
        <f>IF(F4357&gt;Variables!$G$8,0,1)</f>
        <v>1</v>
      </c>
      <c r="AL4357" s="77">
        <f>IF(G4357&gt;Variables!$G$9,0,1)</f>
        <v>1</v>
      </c>
      <c r="AM4357" s="77">
        <f>IF(AND(K4357&gt;Variables!$G$10,K4357&lt;Variables!$G$11),0,1)</f>
        <v>1</v>
      </c>
      <c r="AN4357" s="77">
        <f>IF(H4357&lt;Variables!$G$13,1,0)</f>
        <v>0</v>
      </c>
      <c r="AO4357" s="77">
        <f>IF(R4357&lt;Variables!$G$12,0,1)</f>
        <v>0</v>
      </c>
      <c r="AP4357" s="78">
        <f t="shared" si="139"/>
        <v>0</v>
      </c>
      <c r="AQ4357" s="77">
        <f>IF(V4357&lt;Variables!$G$15,1,0)</f>
        <v>1</v>
      </c>
      <c r="AR4357" s="77">
        <v>1</v>
      </c>
      <c r="AS4357" s="77">
        <v>0</v>
      </c>
      <c r="AT4357" s="77">
        <v>0</v>
      </c>
      <c r="AU4357" s="77">
        <v>0</v>
      </c>
      <c r="BA4357" s="77">
        <v>1.2</v>
      </c>
    </row>
    <row r="4358" spans="3:53" x14ac:dyDescent="0.25">
      <c r="C4358" s="77" t="s">
        <v>582</v>
      </c>
      <c r="D4358" s="77" t="s">
        <v>558</v>
      </c>
      <c r="E4358" s="77">
        <v>1.69</v>
      </c>
      <c r="F4358" s="77">
        <v>16.78</v>
      </c>
      <c r="G4358" s="77">
        <v>-3.85</v>
      </c>
      <c r="H4358" s="77">
        <v>61.49</v>
      </c>
      <c r="I4358" s="77">
        <v>-8.2479999999999993</v>
      </c>
      <c r="J4358" s="77" t="s">
        <v>74</v>
      </c>
      <c r="K4358" s="77">
        <v>45.96</v>
      </c>
      <c r="L4358" s="77">
        <v>1.677805</v>
      </c>
      <c r="M4358" s="77">
        <v>-0.28638608181522568</v>
      </c>
      <c r="N4358" s="77">
        <v>1.722111764705883</v>
      </c>
      <c r="O4358" s="77">
        <v>-2.851833760874996</v>
      </c>
      <c r="P4358" s="77">
        <v>14130000</v>
      </c>
      <c r="Q4358" s="77">
        <v>2460000</v>
      </c>
      <c r="R4358" s="77">
        <v>5.74</v>
      </c>
      <c r="S4358" s="77">
        <v>24.05</v>
      </c>
      <c r="T4358" s="77">
        <v>6.8</v>
      </c>
      <c r="U4358" s="77">
        <v>14.0756</v>
      </c>
      <c r="V4358" s="77">
        <v>2.329250222789895</v>
      </c>
      <c r="AC4358" s="77">
        <v>1.72</v>
      </c>
      <c r="AD4358" s="77">
        <v>1.61</v>
      </c>
      <c r="AH4358" s="77">
        <f>IF(AND(M4358&lt;Variables!$G$6,M4358&gt;Variables!$G$5),0,1)</f>
        <v>1</v>
      </c>
      <c r="AI4358" s="77">
        <f t="shared" si="138"/>
        <v>1</v>
      </c>
      <c r="AJ4358" s="77">
        <f>IF(I4358&gt;Variables!$G$7,0,1)</f>
        <v>1</v>
      </c>
      <c r="AK4358" s="77">
        <f>IF(F4358&gt;Variables!$G$8,0,1)</f>
        <v>0</v>
      </c>
      <c r="AL4358" s="77">
        <f>IF(G4358&gt;Variables!$G$9,0,1)</f>
        <v>1</v>
      </c>
      <c r="AM4358" s="77">
        <f>IF(AND(K4358&gt;Variables!$G$10,K4358&lt;Variables!$G$11),0,1)</f>
        <v>1</v>
      </c>
      <c r="AN4358" s="77">
        <f>IF(H4358&lt;Variables!$G$13,1,0)</f>
        <v>1</v>
      </c>
      <c r="AO4358" s="77">
        <f>IF(R4358&lt;Variables!$G$12,0,1)</f>
        <v>1</v>
      </c>
      <c r="AP4358" s="78">
        <f t="shared" si="139"/>
        <v>0</v>
      </c>
      <c r="AQ4358" s="77">
        <f>IF(V4358&lt;Variables!$G$15,1,0)</f>
        <v>1</v>
      </c>
      <c r="AR4358" s="77">
        <v>0</v>
      </c>
      <c r="AS4358" s="77">
        <v>0</v>
      </c>
      <c r="AT4358" s="77">
        <v>1</v>
      </c>
      <c r="AU4358" s="77">
        <v>0</v>
      </c>
      <c r="BA4358" s="77">
        <v>-2.25</v>
      </c>
    </row>
    <row r="4359" spans="3:53" x14ac:dyDescent="0.25">
      <c r="C4359" s="77" t="s">
        <v>582</v>
      </c>
      <c r="D4359" s="77" t="s">
        <v>576</v>
      </c>
      <c r="E4359" s="77">
        <v>106.64</v>
      </c>
      <c r="F4359" s="77">
        <v>6.75</v>
      </c>
      <c r="G4359" s="77">
        <v>4.8600000000000003</v>
      </c>
      <c r="H4359" s="77">
        <v>4280</v>
      </c>
      <c r="I4359" s="77">
        <v>-25.08</v>
      </c>
      <c r="J4359" s="77" t="s">
        <v>74</v>
      </c>
      <c r="K4359" s="77">
        <v>71.959999999999994</v>
      </c>
      <c r="L4359" s="77">
        <v>105.10405</v>
      </c>
      <c r="M4359" s="77">
        <v>0.76681155483541852</v>
      </c>
      <c r="N4359" s="77">
        <v>103.81795882352939</v>
      </c>
      <c r="O4359" s="77">
        <v>2.0151052863856198</v>
      </c>
      <c r="P4359" s="77">
        <v>264114</v>
      </c>
      <c r="Q4359" s="77">
        <v>890350</v>
      </c>
      <c r="R4359" s="77">
        <v>0.3</v>
      </c>
      <c r="S4359" s="77">
        <v>24.05</v>
      </c>
      <c r="T4359" s="77">
        <v>6.8</v>
      </c>
      <c r="U4359" s="77">
        <v>14.0756</v>
      </c>
      <c r="V4359" s="77">
        <v>2.5259369426970699</v>
      </c>
      <c r="AC4359" s="77">
        <v>111.49</v>
      </c>
      <c r="AD4359" s="77">
        <v>105.66</v>
      </c>
      <c r="AH4359" s="77">
        <f>IF(AND(M4359&lt;Variables!$G$6,M4359&gt;Variables!$G$5),0,1)</f>
        <v>1</v>
      </c>
      <c r="AI4359" s="77">
        <f t="shared" si="138"/>
        <v>0</v>
      </c>
      <c r="AJ4359" s="77">
        <f>IF(I4359&gt;Variables!$G$7,0,1)</f>
        <v>1</v>
      </c>
      <c r="AK4359" s="77">
        <f>IF(F4359&gt;Variables!$G$8,0,1)</f>
        <v>1</v>
      </c>
      <c r="AL4359" s="77">
        <f>IF(G4359&gt;Variables!$G$9,0,1)</f>
        <v>1</v>
      </c>
      <c r="AM4359" s="77">
        <f>IF(AND(K4359&gt;Variables!$G$10,K4359&lt;Variables!$G$11),0,1)</f>
        <v>1</v>
      </c>
      <c r="AN4359" s="77">
        <f>IF(H4359&lt;Variables!$G$13,1,0)</f>
        <v>0</v>
      </c>
      <c r="AO4359" s="77">
        <f>IF(R4359&lt;Variables!$G$12,0,1)</f>
        <v>0</v>
      </c>
      <c r="AP4359" s="78">
        <f t="shared" si="139"/>
        <v>0</v>
      </c>
      <c r="AQ4359" s="77">
        <f>IF(V4359&lt;Variables!$G$15,1,0)</f>
        <v>1</v>
      </c>
      <c r="AR4359" s="77">
        <v>0</v>
      </c>
      <c r="AS4359" s="77">
        <v>1</v>
      </c>
      <c r="AT4359" s="77">
        <v>0</v>
      </c>
      <c r="AU4359" s="77">
        <v>0</v>
      </c>
      <c r="BA4359" s="77">
        <v>1.1399999999999999</v>
      </c>
    </row>
    <row r="4360" spans="3:53" x14ac:dyDescent="0.25">
      <c r="C4360" s="77" t="s">
        <v>582</v>
      </c>
      <c r="D4360" s="77" t="s">
        <v>567</v>
      </c>
      <c r="E4360" s="77">
        <v>14.26</v>
      </c>
      <c r="F4360" s="77">
        <v>6.6</v>
      </c>
      <c r="G4360" s="77">
        <v>4.41</v>
      </c>
      <c r="H4360" s="77">
        <v>27750</v>
      </c>
      <c r="I4360" s="77">
        <v>1.964</v>
      </c>
      <c r="J4360" s="77" t="s">
        <v>74</v>
      </c>
      <c r="K4360" s="77">
        <v>60.72</v>
      </c>
      <c r="L4360" s="77">
        <v>14.186245</v>
      </c>
      <c r="M4360" s="77">
        <v>0.167450935747982</v>
      </c>
      <c r="N4360" s="77">
        <v>14.133229411764709</v>
      </c>
      <c r="O4360" s="77">
        <v>0.54319211836600056</v>
      </c>
      <c r="P4360" s="77">
        <v>554274</v>
      </c>
      <c r="Q4360" s="77">
        <v>973560</v>
      </c>
      <c r="R4360" s="77">
        <v>0.56999999999999995</v>
      </c>
      <c r="S4360" s="77">
        <v>24.05</v>
      </c>
      <c r="T4360" s="77">
        <v>6.8</v>
      </c>
      <c r="U4360" s="77">
        <v>14.0756</v>
      </c>
      <c r="V4360" s="77">
        <v>2.4685213018683929</v>
      </c>
      <c r="AC4360" s="77">
        <v>14.795</v>
      </c>
      <c r="AD4360" s="77">
        <v>14.21</v>
      </c>
      <c r="AH4360" s="77">
        <f>IF(AND(M4360&lt;Variables!$G$6,M4360&gt;Variables!$G$5),0,1)</f>
        <v>1</v>
      </c>
      <c r="AI4360" s="77">
        <f t="shared" si="138"/>
        <v>0</v>
      </c>
      <c r="AJ4360" s="77">
        <f>IF(I4360&gt;Variables!$G$7,0,1)</f>
        <v>1</v>
      </c>
      <c r="AK4360" s="77">
        <f>IF(F4360&gt;Variables!$G$8,0,1)</f>
        <v>1</v>
      </c>
      <c r="AL4360" s="77">
        <f>IF(G4360&gt;Variables!$G$9,0,1)</f>
        <v>1</v>
      </c>
      <c r="AM4360" s="77">
        <f>IF(AND(K4360&gt;Variables!$G$10,K4360&lt;Variables!$G$11),0,1)</f>
        <v>1</v>
      </c>
      <c r="AN4360" s="77">
        <f>IF(H4360&lt;Variables!$G$13,1,0)</f>
        <v>0</v>
      </c>
      <c r="AO4360" s="77">
        <f>IF(R4360&lt;Variables!$G$12,0,1)</f>
        <v>0</v>
      </c>
      <c r="AP4360" s="78">
        <f t="shared" si="139"/>
        <v>0</v>
      </c>
      <c r="AQ4360" s="77">
        <f>IF(V4360&lt;Variables!$G$15,1,0)</f>
        <v>1</v>
      </c>
      <c r="AR4360" s="77">
        <v>1</v>
      </c>
      <c r="AS4360" s="77">
        <v>0</v>
      </c>
      <c r="AT4360" s="77">
        <v>0</v>
      </c>
      <c r="AU4360" s="77">
        <v>0</v>
      </c>
      <c r="BA4360" s="77">
        <v>1.17</v>
      </c>
    </row>
    <row r="4361" spans="3:53" x14ac:dyDescent="0.25">
      <c r="C4361" s="77" t="s">
        <v>583</v>
      </c>
      <c r="D4361" s="77" t="s">
        <v>556</v>
      </c>
      <c r="E4361" s="77">
        <v>0.69</v>
      </c>
      <c r="F4361" s="77">
        <v>11.25</v>
      </c>
      <c r="G4361" s="77">
        <v>-10.35</v>
      </c>
      <c r="H4361" s="77">
        <v>24.14</v>
      </c>
      <c r="I4361" s="77">
        <v>-28.666</v>
      </c>
      <c r="J4361" s="77" t="s">
        <v>74</v>
      </c>
      <c r="K4361" s="77">
        <v>43.49</v>
      </c>
      <c r="L4361" s="77">
        <v>0.68398985000000001</v>
      </c>
      <c r="M4361" s="77">
        <v>-0.42249895959713019</v>
      </c>
      <c r="N4361" s="77">
        <v>0.69966691999999997</v>
      </c>
      <c r="O4361" s="77">
        <v>-2.6536798395442118</v>
      </c>
      <c r="P4361" s="77">
        <v>13410000</v>
      </c>
      <c r="Q4361" s="77">
        <v>1370000</v>
      </c>
      <c r="R4361" s="77">
        <v>9.7899999999999991</v>
      </c>
      <c r="S4361" s="77">
        <v>22.027999999999999</v>
      </c>
      <c r="T4361" s="77">
        <v>7.3639999999999999</v>
      </c>
      <c r="U4361" s="77">
        <v>13.606</v>
      </c>
      <c r="V4361" s="77">
        <v>2.3025980207100152</v>
      </c>
      <c r="AC4361" s="77">
        <v>0.69069999999999998</v>
      </c>
      <c r="AD4361" s="77">
        <v>0.64090000000000003</v>
      </c>
      <c r="AH4361" s="77">
        <f>IF(AND(M4361&lt;Variables!$G$6,M4361&gt;Variables!$G$5),0,1)</f>
        <v>1</v>
      </c>
      <c r="AI4361" s="77">
        <f t="shared" si="138"/>
        <v>1</v>
      </c>
      <c r="AJ4361" s="77">
        <f>IF(I4361&gt;Variables!$G$7,0,1)</f>
        <v>1</v>
      </c>
      <c r="AK4361" s="77">
        <f>IF(F4361&gt;Variables!$G$8,0,1)</f>
        <v>0</v>
      </c>
      <c r="AL4361" s="77">
        <f>IF(G4361&gt;Variables!$G$9,0,1)</f>
        <v>1</v>
      </c>
      <c r="AM4361" s="77">
        <f>IF(AND(K4361&gt;Variables!$G$10,K4361&lt;Variables!$G$11),0,1)</f>
        <v>1</v>
      </c>
      <c r="AN4361" s="77">
        <f>IF(H4361&lt;Variables!$G$13,1,0)</f>
        <v>1</v>
      </c>
      <c r="AO4361" s="77">
        <f>IF(R4361&lt;Variables!$G$12,0,1)</f>
        <v>1</v>
      </c>
      <c r="AP4361" s="78">
        <f t="shared" si="139"/>
        <v>0</v>
      </c>
      <c r="AQ4361" s="77">
        <f>IF(V4361&lt;Variables!$G$15,1,0)</f>
        <v>1</v>
      </c>
      <c r="AR4361" s="77">
        <v>0</v>
      </c>
      <c r="AS4361" s="77">
        <v>0</v>
      </c>
      <c r="AT4361" s="77">
        <v>1</v>
      </c>
      <c r="AU4361" s="77">
        <v>0</v>
      </c>
      <c r="BA4361" s="77">
        <v>-0.87</v>
      </c>
    </row>
    <row r="4362" spans="3:53" x14ac:dyDescent="0.25">
      <c r="C4362" s="77" t="s">
        <v>583</v>
      </c>
      <c r="D4362" s="77" t="s">
        <v>558</v>
      </c>
      <c r="E4362" s="77">
        <v>1.64</v>
      </c>
      <c r="F4362" s="77">
        <v>12.16</v>
      </c>
      <c r="G4362" s="77">
        <v>-5.05</v>
      </c>
      <c r="H4362" s="77">
        <v>61.49</v>
      </c>
      <c r="I4362" s="77">
        <v>-8.4830000000000005</v>
      </c>
      <c r="J4362" s="77" t="s">
        <v>74</v>
      </c>
      <c r="K4362" s="77">
        <v>42.73</v>
      </c>
      <c r="L4362" s="77">
        <v>1.66679</v>
      </c>
      <c r="M4362" s="77">
        <v>-0.87533522519334195</v>
      </c>
      <c r="N4362" s="77">
        <v>1.714818</v>
      </c>
      <c r="O4362" s="77">
        <v>-3.6515828501916978</v>
      </c>
      <c r="P4362" s="77">
        <v>16660000</v>
      </c>
      <c r="Q4362" s="77">
        <v>2460000</v>
      </c>
      <c r="R4362" s="77">
        <v>6.77</v>
      </c>
      <c r="S4362" s="77">
        <v>22.027999999999999</v>
      </c>
      <c r="T4362" s="77">
        <v>7.3639999999999999</v>
      </c>
      <c r="U4362" s="77">
        <v>13.606</v>
      </c>
      <c r="V4362" s="77">
        <v>2.296063187547321</v>
      </c>
      <c r="AC4362" s="77">
        <v>1.72</v>
      </c>
      <c r="AD4362" s="77">
        <v>1.61</v>
      </c>
      <c r="AH4362" s="77">
        <f>IF(AND(M4362&lt;Variables!$G$6,M4362&gt;Variables!$G$5),0,1)</f>
        <v>1</v>
      </c>
      <c r="AI4362" s="77">
        <f t="shared" si="138"/>
        <v>1</v>
      </c>
      <c r="AJ4362" s="77">
        <f>IF(I4362&gt;Variables!$G$7,0,1)</f>
        <v>1</v>
      </c>
      <c r="AK4362" s="77">
        <f>IF(F4362&gt;Variables!$G$8,0,1)</f>
        <v>0</v>
      </c>
      <c r="AL4362" s="77">
        <f>IF(G4362&gt;Variables!$G$9,0,1)</f>
        <v>1</v>
      </c>
      <c r="AM4362" s="77">
        <f>IF(AND(K4362&gt;Variables!$G$10,K4362&lt;Variables!$G$11),0,1)</f>
        <v>1</v>
      </c>
      <c r="AN4362" s="77">
        <f>IF(H4362&lt;Variables!$G$13,1,0)</f>
        <v>1</v>
      </c>
      <c r="AO4362" s="77">
        <f>IF(R4362&lt;Variables!$G$12,0,1)</f>
        <v>1</v>
      </c>
      <c r="AP4362" s="78">
        <f t="shared" si="139"/>
        <v>0</v>
      </c>
      <c r="AQ4362" s="77">
        <f>IF(V4362&lt;Variables!$G$15,1,0)</f>
        <v>1</v>
      </c>
      <c r="AR4362" s="77">
        <v>1</v>
      </c>
      <c r="AS4362" s="77">
        <v>0</v>
      </c>
      <c r="AT4362" s="77">
        <v>0</v>
      </c>
      <c r="AU4362" s="77">
        <v>0</v>
      </c>
      <c r="BA4362" s="77">
        <v>2</v>
      </c>
    </row>
    <row r="4363" spans="3:53" x14ac:dyDescent="0.25">
      <c r="C4363" s="77" t="s">
        <v>583</v>
      </c>
      <c r="D4363" s="77" t="s">
        <v>562</v>
      </c>
      <c r="E4363" s="77">
        <v>44.1</v>
      </c>
      <c r="F4363" s="77">
        <v>13.52</v>
      </c>
      <c r="G4363" s="77">
        <v>12.8</v>
      </c>
      <c r="H4363" s="77">
        <v>2400</v>
      </c>
      <c r="I4363" s="77">
        <v>32.847000000000001</v>
      </c>
      <c r="J4363" s="77" t="s">
        <v>74</v>
      </c>
      <c r="K4363" s="77">
        <v>71.95</v>
      </c>
      <c r="L4363" s="77">
        <v>43.63790526315789</v>
      </c>
      <c r="M4363" s="77">
        <v>0.94435040902393108</v>
      </c>
      <c r="N4363" s="77">
        <v>42.476791666666657</v>
      </c>
      <c r="O4363" s="77">
        <v>3.7036891714396991</v>
      </c>
      <c r="P4363" s="77">
        <v>343714</v>
      </c>
      <c r="Q4363" s="77">
        <v>665245</v>
      </c>
      <c r="R4363" s="77">
        <v>0.52</v>
      </c>
      <c r="S4363" s="77">
        <v>22.027999999999999</v>
      </c>
      <c r="T4363" s="77">
        <v>7.3639999999999999</v>
      </c>
      <c r="U4363" s="77">
        <v>13.606</v>
      </c>
      <c r="V4363" s="77">
        <v>2.5099850059766959</v>
      </c>
      <c r="AC4363" s="77">
        <v>44.28</v>
      </c>
      <c r="AD4363" s="77">
        <v>42.6</v>
      </c>
      <c r="AH4363" s="77">
        <f>IF(AND(M4363&lt;Variables!$G$6,M4363&gt;Variables!$G$5),0,1)</f>
        <v>1</v>
      </c>
      <c r="AI4363" s="77">
        <f t="shared" si="138"/>
        <v>0</v>
      </c>
      <c r="AJ4363" s="77">
        <f>IF(I4363&gt;Variables!$G$7,0,1)</f>
        <v>1</v>
      </c>
      <c r="AK4363" s="77">
        <f>IF(F4363&gt;Variables!$G$8,0,1)</f>
        <v>0</v>
      </c>
      <c r="AL4363" s="77">
        <f>IF(G4363&gt;Variables!$G$9,0,1)</f>
        <v>0</v>
      </c>
      <c r="AM4363" s="77">
        <f>IF(AND(K4363&gt;Variables!$G$10,K4363&lt;Variables!$G$11),0,1)</f>
        <v>1</v>
      </c>
      <c r="AN4363" s="77">
        <f>IF(H4363&lt;Variables!$G$13,1,0)</f>
        <v>0</v>
      </c>
      <c r="AO4363" s="77">
        <f>IF(R4363&lt;Variables!$G$12,0,1)</f>
        <v>0</v>
      </c>
      <c r="AP4363" s="78">
        <f t="shared" si="139"/>
        <v>0</v>
      </c>
      <c r="AQ4363" s="77">
        <f>IF(V4363&lt;Variables!$G$15,1,0)</f>
        <v>1</v>
      </c>
      <c r="AR4363" s="77">
        <v>0</v>
      </c>
      <c r="AS4363" s="77">
        <v>0</v>
      </c>
      <c r="AT4363" s="77">
        <v>1</v>
      </c>
      <c r="AU4363" s="77">
        <v>0</v>
      </c>
      <c r="BA4363" s="77">
        <v>-2</v>
      </c>
    </row>
    <row r="4364" spans="3:53" x14ac:dyDescent="0.25">
      <c r="C4364" s="77" t="s">
        <v>583</v>
      </c>
      <c r="D4364" s="77" t="s">
        <v>551</v>
      </c>
      <c r="E4364" s="77">
        <v>2.92</v>
      </c>
      <c r="F4364" s="77">
        <v>67.84</v>
      </c>
      <c r="G4364" s="77">
        <v>-4.6500000000000004</v>
      </c>
      <c r="H4364" s="77">
        <v>18.25</v>
      </c>
      <c r="I4364" s="77">
        <v>-5.1999999999999998E-2</v>
      </c>
      <c r="J4364" s="77" t="s">
        <v>75</v>
      </c>
      <c r="K4364" s="77">
        <v>50.61</v>
      </c>
      <c r="L4364" s="77">
        <v>2.8548800000000001</v>
      </c>
      <c r="M4364" s="77">
        <v>0.52961945861122084</v>
      </c>
      <c r="N4364" s="77">
        <v>2.9474079999999998</v>
      </c>
      <c r="O4364" s="77">
        <v>-2.6263075895838019</v>
      </c>
      <c r="P4364" s="77">
        <v>96150000</v>
      </c>
      <c r="Q4364" s="77">
        <v>925560</v>
      </c>
      <c r="R4364" s="77">
        <v>103.88</v>
      </c>
      <c r="S4364" s="77">
        <v>22.027999999999999</v>
      </c>
      <c r="T4364" s="77">
        <v>7.3639999999999999</v>
      </c>
      <c r="U4364" s="77">
        <v>13.606</v>
      </c>
      <c r="V4364" s="77">
        <v>2.358616474068262</v>
      </c>
      <c r="AC4364" s="77">
        <v>3.81</v>
      </c>
      <c r="AD4364" s="77">
        <v>2.56</v>
      </c>
      <c r="AH4364" s="77">
        <f>IF(AND(M4364&lt;Variables!$G$6,M4364&gt;Variables!$G$5),0,1)</f>
        <v>1</v>
      </c>
      <c r="AI4364" s="77">
        <f t="shared" si="138"/>
        <v>1</v>
      </c>
      <c r="AJ4364" s="77">
        <f>IF(I4364&gt;Variables!$G$7,0,1)</f>
        <v>1</v>
      </c>
      <c r="AK4364" s="77">
        <f>IF(F4364&gt;Variables!$G$8,0,1)</f>
        <v>0</v>
      </c>
      <c r="AL4364" s="77">
        <f>IF(G4364&gt;Variables!$G$9,0,1)</f>
        <v>1</v>
      </c>
      <c r="AM4364" s="77">
        <f>IF(AND(K4364&gt;Variables!$G$10,K4364&lt;Variables!$G$11),0,1)</f>
        <v>1</v>
      </c>
      <c r="AN4364" s="77">
        <f>IF(H4364&lt;Variables!$G$13,1,0)</f>
        <v>1</v>
      </c>
      <c r="AO4364" s="77">
        <f>IF(R4364&lt;Variables!$G$12,0,1)</f>
        <v>1</v>
      </c>
      <c r="AP4364" s="78">
        <f t="shared" si="139"/>
        <v>1</v>
      </c>
      <c r="AQ4364" s="77">
        <f>IF(V4364&lt;Variables!$G$15,1,0)</f>
        <v>1</v>
      </c>
      <c r="AR4364" s="77">
        <v>1</v>
      </c>
      <c r="AS4364" s="77">
        <v>0</v>
      </c>
      <c r="AT4364" s="77">
        <v>0</v>
      </c>
      <c r="AU4364" s="77">
        <v>0</v>
      </c>
      <c r="BA4364" s="77">
        <v>2</v>
      </c>
    </row>
    <row r="4365" spans="3:53" x14ac:dyDescent="0.25">
      <c r="C4365" s="77" t="s">
        <v>583</v>
      </c>
      <c r="D4365" s="77" t="s">
        <v>578</v>
      </c>
      <c r="E4365" s="77">
        <v>6.29</v>
      </c>
      <c r="F4365" s="77">
        <v>53.91</v>
      </c>
      <c r="G4365" s="77">
        <v>41.33</v>
      </c>
      <c r="H4365" s="77">
        <v>42.92</v>
      </c>
      <c r="I4365" s="77">
        <v>200.14500000000001</v>
      </c>
      <c r="J4365" s="77" t="s">
        <v>75</v>
      </c>
      <c r="K4365" s="77">
        <v>66.739999999999995</v>
      </c>
      <c r="L4365" s="77">
        <v>6.3948285714285706</v>
      </c>
      <c r="M4365" s="77">
        <v>-5.3923036024644828</v>
      </c>
      <c r="N4365" s="77">
        <v>4.9534781250000002</v>
      </c>
      <c r="O4365" s="77">
        <v>22.136402893673822</v>
      </c>
      <c r="P4365" s="77">
        <v>8400000</v>
      </c>
      <c r="Q4365" s="77">
        <v>2020000</v>
      </c>
      <c r="R4365" s="77">
        <v>4.16</v>
      </c>
      <c r="S4365" s="77">
        <v>22.027999999999999</v>
      </c>
      <c r="T4365" s="77">
        <v>7.3639999999999999</v>
      </c>
      <c r="U4365" s="77">
        <v>13.606</v>
      </c>
      <c r="V4365" s="77">
        <v>2.9413178584016539</v>
      </c>
      <c r="AC4365" s="77">
        <v>7.12</v>
      </c>
      <c r="AD4365" s="77">
        <v>5.29</v>
      </c>
      <c r="AH4365" s="77">
        <f>IF(AND(M4365&lt;Variables!$G$6,M4365&gt;Variables!$G$5),0,1)</f>
        <v>0</v>
      </c>
      <c r="AI4365" s="77">
        <f t="shared" si="138"/>
        <v>0</v>
      </c>
      <c r="AJ4365" s="77">
        <f>IF(I4365&gt;Variables!$G$7,0,1)</f>
        <v>0</v>
      </c>
      <c r="AK4365" s="77">
        <f>IF(F4365&gt;Variables!$G$8,0,1)</f>
        <v>0</v>
      </c>
      <c r="AL4365" s="77">
        <f>IF(G4365&gt;Variables!$G$9,0,1)</f>
        <v>0</v>
      </c>
      <c r="AM4365" s="77">
        <f>IF(AND(K4365&gt;Variables!$G$10,K4365&lt;Variables!$G$11),0,1)</f>
        <v>0</v>
      </c>
      <c r="AN4365" s="77">
        <f>IF(H4365&lt;Variables!$G$13,1,0)</f>
        <v>1</v>
      </c>
      <c r="AO4365" s="77">
        <f>IF(R4365&lt;Variables!$G$12,0,1)</f>
        <v>1</v>
      </c>
      <c r="AP4365" s="78">
        <f t="shared" si="139"/>
        <v>1</v>
      </c>
      <c r="AQ4365" s="77">
        <f>IF(V4365&lt;Variables!$G$15,1,0)</f>
        <v>0</v>
      </c>
      <c r="AR4365" s="77">
        <v>0</v>
      </c>
      <c r="AS4365" s="77">
        <v>0</v>
      </c>
      <c r="AT4365" s="77">
        <v>1</v>
      </c>
      <c r="AU4365" s="77">
        <v>0</v>
      </c>
      <c r="BA4365" s="77">
        <v>-2.25</v>
      </c>
    </row>
    <row r="4366" spans="3:53" x14ac:dyDescent="0.25">
      <c r="C4366" s="77" t="s">
        <v>583</v>
      </c>
      <c r="D4366" s="77" t="s">
        <v>201</v>
      </c>
      <c r="E4366" s="77">
        <v>48.69</v>
      </c>
      <c r="F4366" s="77">
        <v>7.88</v>
      </c>
      <c r="G4366" s="77">
        <v>5.51</v>
      </c>
      <c r="H4366" s="77">
        <v>-99999</v>
      </c>
      <c r="I4366" s="77">
        <v>13893.992</v>
      </c>
      <c r="J4366" s="77" t="s">
        <v>75</v>
      </c>
      <c r="K4366" s="77">
        <v>53.02</v>
      </c>
      <c r="L4366" s="77">
        <v>48.419947368421063</v>
      </c>
      <c r="M4366" s="77">
        <v>0.29957205544908022</v>
      </c>
      <c r="N4366" s="77">
        <v>48.468532653061231</v>
      </c>
      <c r="O4366" s="77">
        <v>0.19903087974476449</v>
      </c>
      <c r="P4366" s="77">
        <v>350562</v>
      </c>
      <c r="Q4366" s="77">
        <v>1980000</v>
      </c>
      <c r="R4366" s="77">
        <v>0.18</v>
      </c>
      <c r="S4366" s="77">
        <v>22.027999999999999</v>
      </c>
      <c r="T4366" s="77">
        <v>7.3639999999999999</v>
      </c>
      <c r="U4366" s="77">
        <v>13.606</v>
      </c>
      <c r="V4366" s="77">
        <v>2.3878855309879898</v>
      </c>
      <c r="AC4366" s="77">
        <v>49.32</v>
      </c>
      <c r="AD4366" s="77">
        <v>45.51</v>
      </c>
      <c r="AH4366" s="77">
        <f>IF(AND(M4366&lt;Variables!$G$6,M4366&gt;Variables!$G$5),0,1)</f>
        <v>1</v>
      </c>
      <c r="AI4366" s="77">
        <f t="shared" si="138"/>
        <v>1</v>
      </c>
      <c r="AJ4366" s="77">
        <f>IF(I4366&gt;Variables!$G$7,0,1)</f>
        <v>0</v>
      </c>
      <c r="AK4366" s="77">
        <f>IF(F4366&gt;Variables!$G$8,0,1)</f>
        <v>1</v>
      </c>
      <c r="AL4366" s="77">
        <f>IF(G4366&gt;Variables!$G$9,0,1)</f>
        <v>1</v>
      </c>
      <c r="AM4366" s="77">
        <f>IF(AND(K4366&gt;Variables!$G$10,K4366&lt;Variables!$G$11),0,1)</f>
        <v>1</v>
      </c>
      <c r="AN4366" s="77">
        <f>IF(H4366&lt;Variables!$G$13,1,0)</f>
        <v>1</v>
      </c>
      <c r="AO4366" s="77">
        <f>IF(R4366&lt;Variables!$G$12,0,1)</f>
        <v>0</v>
      </c>
      <c r="AP4366" s="78">
        <f t="shared" si="139"/>
        <v>1</v>
      </c>
      <c r="AQ4366" s="77">
        <f>IF(V4366&lt;Variables!$G$15,1,0)</f>
        <v>1</v>
      </c>
      <c r="AR4366" s="77">
        <v>0</v>
      </c>
      <c r="AS4366" s="77">
        <v>0</v>
      </c>
      <c r="AT4366" s="77">
        <v>1</v>
      </c>
      <c r="AU4366" s="77">
        <v>0</v>
      </c>
      <c r="BA4366" s="77">
        <v>-1.67</v>
      </c>
    </row>
    <row r="4367" spans="3:53" x14ac:dyDescent="0.25">
      <c r="C4367" s="77" t="s">
        <v>583</v>
      </c>
      <c r="D4367" s="77" t="s">
        <v>196</v>
      </c>
      <c r="E4367" s="77">
        <v>53.43</v>
      </c>
      <c r="F4367" s="77">
        <v>11.62</v>
      </c>
      <c r="G4367" s="77">
        <v>6.54</v>
      </c>
      <c r="H4367" s="77">
        <v>2030</v>
      </c>
      <c r="I4367" s="77">
        <v>1063.8150000000001</v>
      </c>
      <c r="J4367" s="77" t="s">
        <v>75</v>
      </c>
      <c r="K4367" s="77">
        <v>61.37</v>
      </c>
      <c r="L4367" s="77">
        <v>52.997509999999991</v>
      </c>
      <c r="M4367" s="77">
        <v>0.51415623111352193</v>
      </c>
      <c r="N4367" s="77">
        <v>52.135608510638313</v>
      </c>
      <c r="O4367" s="77">
        <v>2.1758477972501722</v>
      </c>
      <c r="P4367" s="77">
        <v>323569</v>
      </c>
      <c r="Q4367" s="77">
        <v>441740</v>
      </c>
      <c r="R4367" s="77">
        <v>0.73</v>
      </c>
      <c r="S4367" s="77">
        <v>22.027999999999999</v>
      </c>
      <c r="T4367" s="77">
        <v>7.3639999999999999</v>
      </c>
      <c r="U4367" s="77">
        <v>13.606</v>
      </c>
      <c r="V4367" s="77">
        <v>2.4545420160587148</v>
      </c>
      <c r="AC4367" s="77">
        <v>53.62</v>
      </c>
      <c r="AD4367" s="77">
        <v>48.32</v>
      </c>
      <c r="AH4367" s="77">
        <f>IF(AND(M4367&lt;Variables!$G$6,M4367&gt;Variables!$G$5),0,1)</f>
        <v>1</v>
      </c>
      <c r="AI4367" s="77">
        <f t="shared" si="138"/>
        <v>0</v>
      </c>
      <c r="AJ4367" s="77">
        <f>IF(I4367&gt;Variables!$G$7,0,1)</f>
        <v>0</v>
      </c>
      <c r="AK4367" s="77">
        <f>IF(F4367&gt;Variables!$G$8,0,1)</f>
        <v>0</v>
      </c>
      <c r="AL4367" s="77">
        <f>IF(G4367&gt;Variables!$G$9,0,1)</f>
        <v>1</v>
      </c>
      <c r="AM4367" s="77">
        <f>IF(AND(K4367&gt;Variables!$G$10,K4367&lt;Variables!$G$11),0,1)</f>
        <v>1</v>
      </c>
      <c r="AN4367" s="77">
        <f>IF(H4367&lt;Variables!$G$13,1,0)</f>
        <v>0</v>
      </c>
      <c r="AO4367" s="77">
        <f>IF(R4367&lt;Variables!$G$12,0,1)</f>
        <v>0</v>
      </c>
      <c r="AP4367" s="78">
        <f t="shared" si="139"/>
        <v>1</v>
      </c>
      <c r="AQ4367" s="77">
        <f>IF(V4367&lt;Variables!$G$15,1,0)</f>
        <v>1</v>
      </c>
      <c r="AR4367" s="77">
        <v>0</v>
      </c>
      <c r="AS4367" s="77">
        <v>0</v>
      </c>
      <c r="AT4367" s="77">
        <v>1</v>
      </c>
      <c r="AU4367" s="77">
        <v>0</v>
      </c>
      <c r="BA4367" s="77">
        <v>-2.25</v>
      </c>
    </row>
    <row r="4368" spans="3:53" x14ac:dyDescent="0.25">
      <c r="C4368" s="77" t="s">
        <v>583</v>
      </c>
      <c r="D4368" s="77" t="s">
        <v>173</v>
      </c>
      <c r="E4368" s="77">
        <v>85.83</v>
      </c>
      <c r="F4368" s="77">
        <v>10.38</v>
      </c>
      <c r="G4368" s="77">
        <v>8.3699999999999992</v>
      </c>
      <c r="H4368" s="77">
        <v>3060</v>
      </c>
      <c r="I4368" s="77">
        <v>1448.0920000000001</v>
      </c>
      <c r="J4368" s="77" t="s">
        <v>75</v>
      </c>
      <c r="K4368" s="77">
        <v>63.35</v>
      </c>
      <c r="L4368" s="77">
        <v>84.99169999999998</v>
      </c>
      <c r="M4368" s="77">
        <v>1.0216291708484699</v>
      </c>
      <c r="N4368" s="77">
        <v>83.907229999999984</v>
      </c>
      <c r="O4368" s="77">
        <v>2.327296467777586</v>
      </c>
      <c r="P4368" s="77">
        <v>1209000</v>
      </c>
      <c r="Q4368" s="77">
        <v>1883000</v>
      </c>
      <c r="R4368" s="77">
        <v>0.64</v>
      </c>
      <c r="S4368" s="77">
        <v>22.027999999999999</v>
      </c>
      <c r="T4368" s="77">
        <v>7.3639999999999999</v>
      </c>
      <c r="U4368" s="77">
        <v>13.606</v>
      </c>
      <c r="V4368" s="77">
        <v>2.4393549332017108</v>
      </c>
      <c r="AC4368" s="77">
        <v>87.28</v>
      </c>
      <c r="AD4368" s="77">
        <v>80.8</v>
      </c>
      <c r="AH4368" s="77">
        <f>IF(AND(M4368&lt;Variables!$G$6,M4368&gt;Variables!$G$5),0,1)</f>
        <v>1</v>
      </c>
      <c r="AI4368" s="77">
        <f t="shared" si="138"/>
        <v>0</v>
      </c>
      <c r="AJ4368" s="77">
        <f>IF(I4368&gt;Variables!$G$7,0,1)</f>
        <v>0</v>
      </c>
      <c r="AK4368" s="77">
        <f>IF(F4368&gt;Variables!$G$8,0,1)</f>
        <v>0</v>
      </c>
      <c r="AL4368" s="77">
        <f>IF(G4368&gt;Variables!$G$9,0,1)</f>
        <v>1</v>
      </c>
      <c r="AM4368" s="77">
        <f>IF(AND(K4368&gt;Variables!$G$10,K4368&lt;Variables!$G$11),0,1)</f>
        <v>0</v>
      </c>
      <c r="AN4368" s="77">
        <f>IF(H4368&lt;Variables!$G$13,1,0)</f>
        <v>0</v>
      </c>
      <c r="AO4368" s="77">
        <f>IF(R4368&lt;Variables!$G$12,0,1)</f>
        <v>0</v>
      </c>
      <c r="AP4368" s="78">
        <f t="shared" si="139"/>
        <v>1</v>
      </c>
      <c r="AQ4368" s="77">
        <f>IF(V4368&lt;Variables!$G$15,1,0)</f>
        <v>1</v>
      </c>
      <c r="AR4368" s="77">
        <v>0</v>
      </c>
      <c r="AS4368" s="77">
        <v>0</v>
      </c>
      <c r="AT4368" s="77">
        <v>1</v>
      </c>
      <c r="AU4368" s="77">
        <v>0</v>
      </c>
      <c r="BA4368" s="77">
        <v>-1.3</v>
      </c>
    </row>
    <row r="4369" spans="3:53" x14ac:dyDescent="0.25">
      <c r="C4369" s="77" t="s">
        <v>583</v>
      </c>
      <c r="D4369" s="77" t="s">
        <v>180</v>
      </c>
      <c r="E4369" s="77">
        <v>15.04</v>
      </c>
      <c r="F4369" s="77">
        <v>7.65</v>
      </c>
      <c r="G4369" s="77">
        <v>6.24</v>
      </c>
      <c r="H4369" s="77">
        <v>3450</v>
      </c>
      <c r="I4369" s="77">
        <v>-81.421999999999997</v>
      </c>
      <c r="J4369" s="77" t="s">
        <v>75</v>
      </c>
      <c r="K4369" s="77">
        <v>54.63</v>
      </c>
      <c r="L4369" s="77">
        <v>14.942399999999999</v>
      </c>
      <c r="M4369" s="77">
        <v>0.31855659064139091</v>
      </c>
      <c r="N4369" s="77">
        <v>14.857710000000001</v>
      </c>
      <c r="O4369" s="77">
        <v>0.89037947301435516</v>
      </c>
      <c r="P4369" s="77">
        <v>3302000</v>
      </c>
      <c r="Q4369" s="77">
        <v>13979000</v>
      </c>
      <c r="R4369" s="77">
        <v>0.24</v>
      </c>
      <c r="S4369" s="77">
        <v>22.027999999999999</v>
      </c>
      <c r="T4369" s="77">
        <v>7.3639999999999999</v>
      </c>
      <c r="U4369" s="77">
        <v>13.606</v>
      </c>
      <c r="V4369" s="77">
        <v>2.4024247683049582</v>
      </c>
      <c r="AC4369" s="77">
        <v>15.275</v>
      </c>
      <c r="AD4369" s="77">
        <v>14.63</v>
      </c>
      <c r="AH4369" s="77">
        <f>IF(AND(M4369&lt;Variables!$G$6,M4369&gt;Variables!$G$5),0,1)</f>
        <v>1</v>
      </c>
      <c r="AI4369" s="77">
        <f t="shared" si="138"/>
        <v>0</v>
      </c>
      <c r="AJ4369" s="77">
        <f>IF(I4369&gt;Variables!$G$7,0,1)</f>
        <v>1</v>
      </c>
      <c r="AK4369" s="77">
        <f>IF(F4369&gt;Variables!$G$8,0,1)</f>
        <v>1</v>
      </c>
      <c r="AL4369" s="77">
        <f>IF(G4369&gt;Variables!$G$9,0,1)</f>
        <v>1</v>
      </c>
      <c r="AM4369" s="77">
        <f>IF(AND(K4369&gt;Variables!$G$10,K4369&lt;Variables!$G$11),0,1)</f>
        <v>1</v>
      </c>
      <c r="AN4369" s="77">
        <f>IF(H4369&lt;Variables!$G$13,1,0)</f>
        <v>0</v>
      </c>
      <c r="AO4369" s="77">
        <f>IF(R4369&lt;Variables!$G$12,0,1)</f>
        <v>0</v>
      </c>
      <c r="AP4369" s="78">
        <f t="shared" si="139"/>
        <v>1</v>
      </c>
      <c r="AQ4369" s="77">
        <f>IF(V4369&lt;Variables!$G$15,1,0)</f>
        <v>1</v>
      </c>
      <c r="AR4369" s="77">
        <v>0</v>
      </c>
      <c r="AS4369" s="77">
        <v>0</v>
      </c>
      <c r="AT4369" s="77">
        <v>1</v>
      </c>
      <c r="AU4369" s="77">
        <v>0</v>
      </c>
      <c r="BA4369" s="77">
        <v>-1.26</v>
      </c>
    </row>
    <row r="4370" spans="3:53" x14ac:dyDescent="0.25">
      <c r="C4370" s="77" t="s">
        <v>583</v>
      </c>
      <c r="D4370" s="77" t="s">
        <v>584</v>
      </c>
      <c r="E4370" s="77">
        <v>41.19</v>
      </c>
      <c r="F4370" s="77">
        <v>7.11</v>
      </c>
      <c r="G4370" s="77">
        <v>7.73</v>
      </c>
      <c r="H4370" s="77">
        <v>-99999</v>
      </c>
      <c r="I4370" s="77">
        <v>-99999</v>
      </c>
      <c r="J4370" s="77" t="s">
        <v>75</v>
      </c>
      <c r="K4370" s="77">
        <v>68.28</v>
      </c>
      <c r="L4370" s="77">
        <v>40.362814999999998</v>
      </c>
      <c r="M4370" s="77">
        <v>1.5043177736736</v>
      </c>
      <c r="N4370" s="77">
        <v>39.486710204081639</v>
      </c>
      <c r="O4370" s="77">
        <v>3.7564278924533849</v>
      </c>
      <c r="P4370" s="77">
        <v>331445</v>
      </c>
      <c r="Q4370" s="77">
        <v>3800000</v>
      </c>
      <c r="R4370" s="77">
        <v>0.09</v>
      </c>
      <c r="S4370" s="77">
        <v>22.027999999999999</v>
      </c>
      <c r="T4370" s="77">
        <v>7.3639999999999999</v>
      </c>
      <c r="U4370" s="77">
        <v>13.606</v>
      </c>
      <c r="V4370" s="77">
        <v>2.4378516312133338</v>
      </c>
      <c r="AC4370" s="77">
        <v>41.16</v>
      </c>
      <c r="AD4370" s="77">
        <v>40.090000000000003</v>
      </c>
      <c r="AH4370" s="77">
        <f>IF(AND(M4370&lt;Variables!$G$6,M4370&gt;Variables!$G$5),0,1)</f>
        <v>1</v>
      </c>
      <c r="AI4370" s="77">
        <f t="shared" si="138"/>
        <v>0</v>
      </c>
      <c r="AJ4370" s="77">
        <f>IF(I4370&gt;Variables!$G$7,0,1)</f>
        <v>1</v>
      </c>
      <c r="AK4370" s="77">
        <f>IF(F4370&gt;Variables!$G$8,0,1)</f>
        <v>1</v>
      </c>
      <c r="AL4370" s="77">
        <f>IF(G4370&gt;Variables!$G$9,0,1)</f>
        <v>1</v>
      </c>
      <c r="AM4370" s="77">
        <f>IF(AND(K4370&gt;Variables!$G$10,K4370&lt;Variables!$G$11),0,1)</f>
        <v>0</v>
      </c>
      <c r="AN4370" s="77">
        <f>IF(H4370&lt;Variables!$G$13,1,0)</f>
        <v>1</v>
      </c>
      <c r="AO4370" s="77">
        <f>IF(R4370&lt;Variables!$G$12,0,1)</f>
        <v>0</v>
      </c>
      <c r="AP4370" s="78">
        <f t="shared" si="139"/>
        <v>1</v>
      </c>
      <c r="AQ4370" s="77">
        <f>IF(V4370&lt;Variables!$G$15,1,0)</f>
        <v>1</v>
      </c>
      <c r="AR4370" s="77">
        <v>0</v>
      </c>
      <c r="AS4370" s="77">
        <v>0</v>
      </c>
      <c r="AT4370" s="77">
        <v>1</v>
      </c>
      <c r="AU4370" s="77">
        <v>0</v>
      </c>
      <c r="BA4370" s="77">
        <v>-1.32</v>
      </c>
    </row>
    <row r="4371" spans="3:53" x14ac:dyDescent="0.25">
      <c r="C4371" s="77" t="s">
        <v>583</v>
      </c>
      <c r="D4371" s="77" t="s">
        <v>557</v>
      </c>
      <c r="E4371" s="77">
        <v>5.98</v>
      </c>
      <c r="F4371" s="77">
        <v>11.09</v>
      </c>
      <c r="G4371" s="77">
        <v>-11.59</v>
      </c>
      <c r="H4371" s="77">
        <v>108.42</v>
      </c>
      <c r="I4371" s="77">
        <v>-10.734</v>
      </c>
      <c r="J4371" s="77" t="s">
        <v>74</v>
      </c>
      <c r="K4371" s="77">
        <v>45.17</v>
      </c>
      <c r="L4371" s="77">
        <v>5.9290599999999998</v>
      </c>
      <c r="M4371" s="77">
        <v>0.35317571419416238</v>
      </c>
      <c r="N4371" s="77">
        <v>6.1500820000000012</v>
      </c>
      <c r="O4371" s="77">
        <v>-3.2533224760255388</v>
      </c>
      <c r="P4371" s="77">
        <v>17810000</v>
      </c>
      <c r="Q4371" s="77">
        <v>114040</v>
      </c>
      <c r="R4371" s="77">
        <v>156.16999999999999</v>
      </c>
      <c r="S4371" s="77">
        <v>22.027999999999999</v>
      </c>
      <c r="T4371" s="77">
        <v>7.3639999999999999</v>
      </c>
      <c r="U4371" s="77">
        <v>13.606</v>
      </c>
      <c r="V4371" s="77">
        <v>2.312705093595274</v>
      </c>
      <c r="AC4371" s="77">
        <v>6.04</v>
      </c>
      <c r="AD4371" s="77">
        <v>5.51</v>
      </c>
      <c r="AH4371" s="77">
        <f>IF(AND(M4371&lt;Variables!$G$6,M4371&gt;Variables!$G$5),0,1)</f>
        <v>1</v>
      </c>
      <c r="AI4371" s="77">
        <f t="shared" si="138"/>
        <v>1</v>
      </c>
      <c r="AJ4371" s="77">
        <f>IF(I4371&gt;Variables!$G$7,0,1)</f>
        <v>1</v>
      </c>
      <c r="AK4371" s="77">
        <f>IF(F4371&gt;Variables!$G$8,0,1)</f>
        <v>0</v>
      </c>
      <c r="AL4371" s="77">
        <f>IF(G4371&gt;Variables!$G$9,0,1)</f>
        <v>1</v>
      </c>
      <c r="AM4371" s="77">
        <f>IF(AND(K4371&gt;Variables!$G$10,K4371&lt;Variables!$G$11),0,1)</f>
        <v>1</v>
      </c>
      <c r="AN4371" s="77">
        <f>IF(H4371&lt;Variables!$G$13,1,0)</f>
        <v>1</v>
      </c>
      <c r="AO4371" s="77">
        <f>IF(R4371&lt;Variables!$G$12,0,1)</f>
        <v>1</v>
      </c>
      <c r="AP4371" s="78">
        <f t="shared" si="139"/>
        <v>0</v>
      </c>
      <c r="AQ4371" s="77">
        <f>IF(V4371&lt;Variables!$G$15,1,0)</f>
        <v>1</v>
      </c>
      <c r="AR4371" s="77">
        <v>0</v>
      </c>
      <c r="AS4371" s="77">
        <v>0</v>
      </c>
      <c r="AT4371" s="77">
        <v>1</v>
      </c>
      <c r="AU4371" s="77">
        <v>0</v>
      </c>
      <c r="BA4371" s="77">
        <v>-2.25</v>
      </c>
    </row>
    <row r="4372" spans="3:53" x14ac:dyDescent="0.25">
      <c r="C4372" s="77" t="s">
        <v>583</v>
      </c>
      <c r="D4372" s="77" t="s">
        <v>552</v>
      </c>
      <c r="E4372" s="77">
        <v>73.59</v>
      </c>
      <c r="F4372" s="77">
        <v>12.86</v>
      </c>
      <c r="G4372" s="77">
        <v>10.92</v>
      </c>
      <c r="H4372" s="77">
        <v>31750</v>
      </c>
      <c r="I4372" s="77">
        <v>-11.048</v>
      </c>
      <c r="J4372" s="77" t="s">
        <v>75</v>
      </c>
      <c r="K4372" s="77">
        <v>59</v>
      </c>
      <c r="L4372" s="77">
        <v>73.241094999999987</v>
      </c>
      <c r="M4372" s="77">
        <v>0.30570952004474572</v>
      </c>
      <c r="N4372" s="77">
        <v>71.994531999999992</v>
      </c>
      <c r="O4372" s="77">
        <v>2.042471781051387</v>
      </c>
      <c r="P4372" s="77">
        <v>7632000</v>
      </c>
      <c r="Q4372" s="77">
        <v>9511000</v>
      </c>
      <c r="R4372" s="77">
        <v>0.8</v>
      </c>
      <c r="S4372" s="77">
        <v>22.027999999999999</v>
      </c>
      <c r="T4372" s="77">
        <v>7.3639999999999999</v>
      </c>
      <c r="U4372" s="77">
        <v>13.606</v>
      </c>
      <c r="V4372" s="77">
        <v>2.444345550633833</v>
      </c>
      <c r="AC4372" s="77">
        <v>77.97</v>
      </c>
      <c r="AD4372" s="77">
        <v>73.069999999999993</v>
      </c>
      <c r="AH4372" s="77">
        <f>IF(AND(M4372&lt;Variables!$G$6,M4372&gt;Variables!$G$5),0,1)</f>
        <v>1</v>
      </c>
      <c r="AI4372" s="77">
        <f t="shared" si="138"/>
        <v>0</v>
      </c>
      <c r="AJ4372" s="77">
        <f>IF(I4372&gt;Variables!$G$7,0,1)</f>
        <v>1</v>
      </c>
      <c r="AK4372" s="77">
        <f>IF(F4372&gt;Variables!$G$8,0,1)</f>
        <v>0</v>
      </c>
      <c r="AL4372" s="77">
        <f>IF(G4372&gt;Variables!$G$9,0,1)</f>
        <v>0</v>
      </c>
      <c r="AM4372" s="77">
        <f>IF(AND(K4372&gt;Variables!$G$10,K4372&lt;Variables!$G$11),0,1)</f>
        <v>1</v>
      </c>
      <c r="AN4372" s="77">
        <f>IF(H4372&lt;Variables!$G$13,1,0)</f>
        <v>0</v>
      </c>
      <c r="AO4372" s="77">
        <f>IF(R4372&lt;Variables!$G$12,0,1)</f>
        <v>0</v>
      </c>
      <c r="AP4372" s="78">
        <f t="shared" si="139"/>
        <v>1</v>
      </c>
      <c r="AQ4372" s="77">
        <f>IF(V4372&lt;Variables!$G$15,1,0)</f>
        <v>1</v>
      </c>
      <c r="AR4372" s="77">
        <v>1</v>
      </c>
      <c r="AS4372" s="77">
        <v>0</v>
      </c>
      <c r="AT4372" s="77">
        <v>0</v>
      </c>
      <c r="AU4372" s="77">
        <v>0</v>
      </c>
      <c r="BA4372" s="77">
        <v>2</v>
      </c>
    </row>
    <row r="4373" spans="3:53" x14ac:dyDescent="0.25">
      <c r="C4373" s="77" t="s">
        <v>583</v>
      </c>
      <c r="D4373" s="77" t="s">
        <v>563</v>
      </c>
      <c r="E4373" s="77">
        <v>42.98</v>
      </c>
      <c r="F4373" s="77">
        <v>9.89</v>
      </c>
      <c r="G4373" s="77">
        <v>9.5399999999999991</v>
      </c>
      <c r="H4373" s="77">
        <v>4360</v>
      </c>
      <c r="I4373" s="77">
        <v>-46.11</v>
      </c>
      <c r="J4373" s="77" t="s">
        <v>74</v>
      </c>
      <c r="K4373" s="77">
        <v>70.540000000000006</v>
      </c>
      <c r="L4373" s="77">
        <v>42.402149999999999</v>
      </c>
      <c r="M4373" s="77">
        <v>0.98544531350415343</v>
      </c>
      <c r="N4373" s="77">
        <v>41.916145999999998</v>
      </c>
      <c r="O4373" s="77">
        <v>2.15633851451897</v>
      </c>
      <c r="P4373" s="77">
        <v>451635</v>
      </c>
      <c r="Q4373" s="77">
        <v>1233000</v>
      </c>
      <c r="R4373" s="77">
        <v>0.37</v>
      </c>
      <c r="S4373" s="77">
        <v>22.027999999999999</v>
      </c>
      <c r="T4373" s="77">
        <v>7.3639999999999999</v>
      </c>
      <c r="U4373" s="77">
        <v>13.606</v>
      </c>
      <c r="V4373" s="77">
        <v>2.495716678865576</v>
      </c>
      <c r="AC4373" s="77">
        <v>44.74</v>
      </c>
      <c r="AD4373" s="77">
        <v>42.45</v>
      </c>
      <c r="AH4373" s="77">
        <f>IF(AND(M4373&lt;Variables!$G$6,M4373&gt;Variables!$G$5),0,1)</f>
        <v>1</v>
      </c>
      <c r="AI4373" s="77">
        <f t="shared" si="138"/>
        <v>0</v>
      </c>
      <c r="AJ4373" s="77">
        <f>IF(I4373&gt;Variables!$G$7,0,1)</f>
        <v>1</v>
      </c>
      <c r="AK4373" s="77">
        <f>IF(F4373&gt;Variables!$G$8,0,1)</f>
        <v>0</v>
      </c>
      <c r="AL4373" s="77">
        <f>IF(G4373&gt;Variables!$G$9,0,1)</f>
        <v>1</v>
      </c>
      <c r="AM4373" s="77">
        <f>IF(AND(K4373&gt;Variables!$G$10,K4373&lt;Variables!$G$11),0,1)</f>
        <v>1</v>
      </c>
      <c r="AN4373" s="77">
        <f>IF(H4373&lt;Variables!$G$13,1,0)</f>
        <v>0</v>
      </c>
      <c r="AO4373" s="77">
        <f>IF(R4373&lt;Variables!$G$12,0,1)</f>
        <v>0</v>
      </c>
      <c r="AP4373" s="78">
        <f t="shared" si="139"/>
        <v>0</v>
      </c>
      <c r="AQ4373" s="77">
        <f>IF(V4373&lt;Variables!$G$15,1,0)</f>
        <v>1</v>
      </c>
      <c r="AR4373" s="77">
        <v>1</v>
      </c>
      <c r="AS4373" s="77">
        <v>0</v>
      </c>
      <c r="AT4373" s="77">
        <v>0</v>
      </c>
      <c r="AU4373" s="77">
        <v>0</v>
      </c>
      <c r="BA4373" s="77">
        <v>1.55</v>
      </c>
    </row>
    <row r="4374" spans="3:53" x14ac:dyDescent="0.25">
      <c r="C4374" s="77" t="s">
        <v>583</v>
      </c>
      <c r="D4374" s="77" t="s">
        <v>571</v>
      </c>
      <c r="E4374" s="77">
        <v>2.36</v>
      </c>
      <c r="F4374" s="77">
        <v>8.7100000000000009</v>
      </c>
      <c r="G4374" s="77">
        <v>0.89</v>
      </c>
      <c r="H4374" s="77">
        <v>-99999</v>
      </c>
      <c r="I4374" s="77">
        <v>-0.73199999999999998</v>
      </c>
      <c r="J4374" s="77" t="s">
        <v>75</v>
      </c>
      <c r="K4374" s="77">
        <v>53.46</v>
      </c>
      <c r="L4374" s="77">
        <v>2.2713749999999999</v>
      </c>
      <c r="M4374" s="77">
        <v>-6.0536018931259879E-2</v>
      </c>
      <c r="N4374" s="77">
        <v>2.2481153846153838</v>
      </c>
      <c r="O4374" s="77">
        <v>0.97346495355085283</v>
      </c>
      <c r="P4374" s="77">
        <v>53813</v>
      </c>
      <c r="Q4374" s="77">
        <v>7340</v>
      </c>
      <c r="R4374" s="77">
        <v>7.33</v>
      </c>
      <c r="S4374" s="77">
        <v>22.027999999999999</v>
      </c>
      <c r="T4374" s="77">
        <v>7.3639999999999999</v>
      </c>
      <c r="U4374" s="77">
        <v>13.606</v>
      </c>
      <c r="V4374" s="77">
        <v>2.4050244414506632</v>
      </c>
      <c r="AC4374" s="77">
        <v>2.44</v>
      </c>
      <c r="AD4374" s="77">
        <v>1.66</v>
      </c>
      <c r="AH4374" s="77">
        <f>IF(AND(M4374&lt;Variables!$G$6,M4374&gt;Variables!$G$5),0,1)</f>
        <v>1</v>
      </c>
      <c r="AI4374" s="77">
        <f t="shared" si="138"/>
        <v>0</v>
      </c>
      <c r="AJ4374" s="77">
        <f>IF(I4374&gt;Variables!$G$7,0,1)</f>
        <v>1</v>
      </c>
      <c r="AK4374" s="77">
        <f>IF(F4374&gt;Variables!$G$8,0,1)</f>
        <v>1</v>
      </c>
      <c r="AL4374" s="77">
        <f>IF(G4374&gt;Variables!$G$9,0,1)</f>
        <v>1</v>
      </c>
      <c r="AM4374" s="77">
        <f>IF(AND(K4374&gt;Variables!$G$10,K4374&lt;Variables!$G$11),0,1)</f>
        <v>1</v>
      </c>
      <c r="AN4374" s="77">
        <f>IF(H4374&lt;Variables!$G$13,1,0)</f>
        <v>1</v>
      </c>
      <c r="AO4374" s="77">
        <f>IF(R4374&lt;Variables!$G$12,0,1)</f>
        <v>1</v>
      </c>
      <c r="AP4374" s="78">
        <f t="shared" si="139"/>
        <v>1</v>
      </c>
      <c r="AQ4374" s="77">
        <f>IF(V4374&lt;Variables!$G$15,1,0)</f>
        <v>1</v>
      </c>
      <c r="AR4374" s="77">
        <v>0</v>
      </c>
      <c r="AS4374" s="77">
        <v>0</v>
      </c>
      <c r="AT4374" s="77">
        <v>1</v>
      </c>
      <c r="AU4374" s="77">
        <v>0</v>
      </c>
      <c r="BA4374" s="77">
        <v>-2.25</v>
      </c>
    </row>
    <row r="4375" spans="3:53" x14ac:dyDescent="0.25">
      <c r="C4375" s="77" t="s">
        <v>583</v>
      </c>
      <c r="D4375" s="77" t="s">
        <v>561</v>
      </c>
      <c r="E4375" s="77">
        <v>237.16</v>
      </c>
      <c r="F4375" s="77">
        <v>9.48</v>
      </c>
      <c r="G4375" s="77">
        <v>0.77</v>
      </c>
      <c r="H4375" s="77">
        <v>211690</v>
      </c>
      <c r="I4375" s="77">
        <v>120.078</v>
      </c>
      <c r="J4375" s="77" t="s">
        <v>74</v>
      </c>
      <c r="K4375" s="77">
        <v>48.02</v>
      </c>
      <c r="L4375" s="77">
        <v>237.36924999999999</v>
      </c>
      <c r="M4375" s="77">
        <v>-0.26930615486208748</v>
      </c>
      <c r="N4375" s="77">
        <v>237.01567</v>
      </c>
      <c r="O4375" s="77">
        <v>-0.1205278958981954</v>
      </c>
      <c r="P4375" s="77">
        <v>4897000</v>
      </c>
      <c r="Q4375" s="77">
        <v>3327000</v>
      </c>
      <c r="R4375" s="77">
        <v>1.47</v>
      </c>
      <c r="S4375" s="77">
        <v>22.027999999999999</v>
      </c>
      <c r="T4375" s="77">
        <v>7.3639999999999999</v>
      </c>
      <c r="U4375" s="77">
        <v>13.606</v>
      </c>
      <c r="V4375" s="77">
        <v>2.3519492027994362</v>
      </c>
      <c r="AC4375" s="77">
        <v>237.45</v>
      </c>
      <c r="AD4375" s="77">
        <v>230.42</v>
      </c>
      <c r="AH4375" s="77">
        <f>IF(AND(M4375&lt;Variables!$G$6,M4375&gt;Variables!$G$5),0,1)</f>
        <v>1</v>
      </c>
      <c r="AI4375" s="77">
        <f t="shared" si="138"/>
        <v>0</v>
      </c>
      <c r="AJ4375" s="77">
        <f>IF(I4375&gt;Variables!$G$7,0,1)</f>
        <v>0</v>
      </c>
      <c r="AK4375" s="77">
        <f>IF(F4375&gt;Variables!$G$8,0,1)</f>
        <v>0</v>
      </c>
      <c r="AL4375" s="77">
        <f>IF(G4375&gt;Variables!$G$9,0,1)</f>
        <v>1</v>
      </c>
      <c r="AM4375" s="77">
        <f>IF(AND(K4375&gt;Variables!$G$10,K4375&lt;Variables!$G$11),0,1)</f>
        <v>1</v>
      </c>
      <c r="AN4375" s="77">
        <f>IF(H4375&lt;Variables!$G$13,1,0)</f>
        <v>0</v>
      </c>
      <c r="AO4375" s="77">
        <f>IF(R4375&lt;Variables!$G$12,0,1)</f>
        <v>0</v>
      </c>
      <c r="AP4375" s="78">
        <f t="shared" si="139"/>
        <v>0</v>
      </c>
      <c r="AQ4375" s="77">
        <f>IF(V4375&lt;Variables!$G$15,1,0)</f>
        <v>1</v>
      </c>
      <c r="AR4375" s="77">
        <v>0</v>
      </c>
      <c r="AS4375" s="77">
        <v>0</v>
      </c>
      <c r="AT4375" s="77">
        <v>1</v>
      </c>
      <c r="AU4375" s="77">
        <v>0</v>
      </c>
      <c r="BA4375" s="77">
        <v>-1.74</v>
      </c>
    </row>
    <row r="4376" spans="3:53" x14ac:dyDescent="0.25">
      <c r="C4376" s="77" t="s">
        <v>583</v>
      </c>
      <c r="D4376" s="77" t="s">
        <v>581</v>
      </c>
      <c r="E4376" s="77">
        <v>93.25</v>
      </c>
      <c r="F4376" s="77">
        <v>8.65</v>
      </c>
      <c r="G4376" s="77">
        <v>6.84</v>
      </c>
      <c r="H4376" s="77">
        <v>5390</v>
      </c>
      <c r="I4376" s="77">
        <v>21.106000000000002</v>
      </c>
      <c r="J4376" s="77" t="s">
        <v>74</v>
      </c>
      <c r="K4376" s="77">
        <v>74.34</v>
      </c>
      <c r="L4376" s="77">
        <v>91.949769999999987</v>
      </c>
      <c r="M4376" s="77">
        <v>1.0878004371299861</v>
      </c>
      <c r="N4376" s="77">
        <v>89.902661224489805</v>
      </c>
      <c r="O4376" s="77">
        <v>3.3895979651824728</v>
      </c>
      <c r="P4376" s="77">
        <v>295535</v>
      </c>
      <c r="Q4376" s="77">
        <v>815850</v>
      </c>
      <c r="R4376" s="77">
        <v>0.36</v>
      </c>
      <c r="S4376" s="77">
        <v>22.027999999999999</v>
      </c>
      <c r="T4376" s="77">
        <v>7.3639999999999999</v>
      </c>
      <c r="U4376" s="77">
        <v>13.606</v>
      </c>
      <c r="V4376" s="77">
        <v>2.5144138317310398</v>
      </c>
      <c r="AC4376" s="77">
        <v>94.597700000000003</v>
      </c>
      <c r="AD4376" s="77">
        <v>91.24</v>
      </c>
      <c r="AH4376" s="77">
        <f>IF(AND(M4376&lt;Variables!$G$6,M4376&gt;Variables!$G$5),0,1)</f>
        <v>1</v>
      </c>
      <c r="AI4376" s="77">
        <f t="shared" si="138"/>
        <v>0</v>
      </c>
      <c r="AJ4376" s="77">
        <f>IF(I4376&gt;Variables!$G$7,0,1)</f>
        <v>1</v>
      </c>
      <c r="AK4376" s="77">
        <f>IF(F4376&gt;Variables!$G$8,0,1)</f>
        <v>1</v>
      </c>
      <c r="AL4376" s="77">
        <f>IF(G4376&gt;Variables!$G$9,0,1)</f>
        <v>1</v>
      </c>
      <c r="AM4376" s="77">
        <f>IF(AND(K4376&gt;Variables!$G$10,K4376&lt;Variables!$G$11),0,1)</f>
        <v>1</v>
      </c>
      <c r="AN4376" s="77">
        <f>IF(H4376&lt;Variables!$G$13,1,0)</f>
        <v>0</v>
      </c>
      <c r="AO4376" s="77">
        <f>IF(R4376&lt;Variables!$G$12,0,1)</f>
        <v>0</v>
      </c>
      <c r="AP4376" s="78">
        <f t="shared" si="139"/>
        <v>0</v>
      </c>
      <c r="AQ4376" s="77">
        <f>IF(V4376&lt;Variables!$G$15,1,0)</f>
        <v>1</v>
      </c>
      <c r="AR4376" s="77">
        <v>0</v>
      </c>
      <c r="AS4376" s="77">
        <v>0</v>
      </c>
      <c r="AT4376" s="77">
        <v>1</v>
      </c>
      <c r="AU4376" s="77">
        <v>0</v>
      </c>
      <c r="BA4376" s="77">
        <v>-0.7</v>
      </c>
    </row>
    <row r="4377" spans="3:53" x14ac:dyDescent="0.25">
      <c r="C4377" s="77" t="s">
        <v>583</v>
      </c>
      <c r="D4377" s="77" t="s">
        <v>549</v>
      </c>
      <c r="E4377" s="77">
        <v>13.54</v>
      </c>
      <c r="F4377" s="77">
        <v>7.95</v>
      </c>
      <c r="G4377" s="77">
        <v>6.4</v>
      </c>
      <c r="H4377" s="77">
        <v>2290</v>
      </c>
      <c r="I4377" s="77">
        <v>97.903999999999996</v>
      </c>
      <c r="J4377" s="77" t="s">
        <v>74</v>
      </c>
      <c r="K4377" s="77">
        <v>56.85</v>
      </c>
      <c r="L4377" s="77">
        <v>13.404525</v>
      </c>
      <c r="M4377" s="77">
        <v>0.41310676805035262</v>
      </c>
      <c r="N4377" s="77">
        <v>13.385788</v>
      </c>
      <c r="O4377" s="77">
        <v>0.55366183895935972</v>
      </c>
      <c r="P4377" s="77">
        <v>2202000</v>
      </c>
      <c r="Q4377" s="77">
        <v>1522000</v>
      </c>
      <c r="R4377" s="77">
        <v>1.45</v>
      </c>
      <c r="S4377" s="77">
        <v>22.027999999999999</v>
      </c>
      <c r="T4377" s="77">
        <v>7.3639999999999999</v>
      </c>
      <c r="U4377" s="77">
        <v>13.606</v>
      </c>
      <c r="V4377" s="77">
        <v>2.419052815459704</v>
      </c>
      <c r="AC4377" s="77">
        <v>13.55</v>
      </c>
      <c r="AD4377" s="77">
        <v>13.178800000000001</v>
      </c>
      <c r="AH4377" s="77">
        <f>IF(AND(M4377&lt;Variables!$G$6,M4377&gt;Variables!$G$5),0,1)</f>
        <v>1</v>
      </c>
      <c r="AI4377" s="77">
        <f t="shared" si="138"/>
        <v>0</v>
      </c>
      <c r="AJ4377" s="77">
        <f>IF(I4377&gt;Variables!$G$7,0,1)</f>
        <v>0</v>
      </c>
      <c r="AK4377" s="77">
        <f>IF(F4377&gt;Variables!$G$8,0,1)</f>
        <v>1</v>
      </c>
      <c r="AL4377" s="77">
        <f>IF(G4377&gt;Variables!$G$9,0,1)</f>
        <v>1</v>
      </c>
      <c r="AM4377" s="77">
        <f>IF(AND(K4377&gt;Variables!$G$10,K4377&lt;Variables!$G$11),0,1)</f>
        <v>1</v>
      </c>
      <c r="AN4377" s="77">
        <f>IF(H4377&lt;Variables!$G$13,1,0)</f>
        <v>0</v>
      </c>
      <c r="AO4377" s="77">
        <f>IF(R4377&lt;Variables!$G$12,0,1)</f>
        <v>0</v>
      </c>
      <c r="AP4377" s="78">
        <f t="shared" si="139"/>
        <v>0</v>
      </c>
      <c r="AQ4377" s="77">
        <f>IF(V4377&lt;Variables!$G$15,1,0)</f>
        <v>1</v>
      </c>
      <c r="AR4377" s="77">
        <v>0</v>
      </c>
      <c r="AS4377" s="77">
        <v>0</v>
      </c>
      <c r="AT4377" s="77">
        <v>1</v>
      </c>
      <c r="AU4377" s="77">
        <v>0</v>
      </c>
      <c r="BA4377" s="77">
        <v>-1.83</v>
      </c>
    </row>
    <row r="4378" spans="3:53" x14ac:dyDescent="0.25">
      <c r="C4378" s="77" t="s">
        <v>583</v>
      </c>
      <c r="D4378" s="77" t="s">
        <v>132</v>
      </c>
      <c r="E4378" s="77">
        <v>47.84</v>
      </c>
      <c r="F4378" s="77">
        <v>7.41</v>
      </c>
      <c r="G4378" s="77">
        <v>5.19</v>
      </c>
      <c r="H4378" s="77">
        <v>5190</v>
      </c>
      <c r="I4378" s="77">
        <v>973.16</v>
      </c>
      <c r="J4378" s="77" t="s">
        <v>74</v>
      </c>
      <c r="K4378" s="77">
        <v>65.55</v>
      </c>
      <c r="L4378" s="77">
        <v>47.234670000000008</v>
      </c>
      <c r="M4378" s="77">
        <v>0.77343612223816316</v>
      </c>
      <c r="N4378" s="77">
        <v>46.873208000000012</v>
      </c>
      <c r="O4378" s="77">
        <v>1.550548876449839</v>
      </c>
      <c r="P4378" s="77">
        <v>1813000</v>
      </c>
      <c r="Q4378" s="77">
        <v>1386000</v>
      </c>
      <c r="R4378" s="77">
        <v>1.31</v>
      </c>
      <c r="S4378" s="77">
        <v>22.027999999999999</v>
      </c>
      <c r="T4378" s="77">
        <v>7.3639999999999999</v>
      </c>
      <c r="U4378" s="77">
        <v>13.606</v>
      </c>
      <c r="V4378" s="77">
        <v>2.4732548820698872</v>
      </c>
      <c r="AC4378" s="77">
        <v>48.5</v>
      </c>
      <c r="AD4378" s="77">
        <v>45.760100000000001</v>
      </c>
      <c r="AH4378" s="77">
        <f>IF(AND(M4378&lt;Variables!$G$6,M4378&gt;Variables!$G$5),0,1)</f>
        <v>1</v>
      </c>
      <c r="AI4378" s="77">
        <f t="shared" si="138"/>
        <v>0</v>
      </c>
      <c r="AJ4378" s="77">
        <f>IF(I4378&gt;Variables!$G$7,0,1)</f>
        <v>0</v>
      </c>
      <c r="AK4378" s="77">
        <f>IF(F4378&gt;Variables!$G$8,0,1)</f>
        <v>1</v>
      </c>
      <c r="AL4378" s="77">
        <f>IF(G4378&gt;Variables!$G$9,0,1)</f>
        <v>1</v>
      </c>
      <c r="AM4378" s="77">
        <f>IF(AND(K4378&gt;Variables!$G$10,K4378&lt;Variables!$G$11),0,1)</f>
        <v>0</v>
      </c>
      <c r="AN4378" s="77">
        <f>IF(H4378&lt;Variables!$G$13,1,0)</f>
        <v>0</v>
      </c>
      <c r="AO4378" s="77">
        <f>IF(R4378&lt;Variables!$G$12,0,1)</f>
        <v>0</v>
      </c>
      <c r="AP4378" s="78">
        <f t="shared" si="139"/>
        <v>0</v>
      </c>
      <c r="AQ4378" s="77">
        <f>IF(V4378&lt;Variables!$G$15,1,0)</f>
        <v>1</v>
      </c>
      <c r="AR4378" s="77">
        <v>0</v>
      </c>
      <c r="AS4378" s="77">
        <v>1</v>
      </c>
      <c r="AT4378" s="77">
        <v>0</v>
      </c>
      <c r="AU4378" s="77">
        <v>0</v>
      </c>
      <c r="BA4378" s="77">
        <v>0.04</v>
      </c>
    </row>
    <row r="4379" spans="3:53" x14ac:dyDescent="0.25">
      <c r="C4379" s="77" t="s">
        <v>583</v>
      </c>
      <c r="D4379" s="77" t="s">
        <v>86</v>
      </c>
      <c r="E4379" s="77">
        <v>134.36000000000001</v>
      </c>
      <c r="F4379" s="77">
        <v>7.18</v>
      </c>
      <c r="G4379" s="77">
        <v>4.08</v>
      </c>
      <c r="H4379" s="77">
        <v>9810</v>
      </c>
      <c r="I4379" s="77">
        <v>9.4749999999999996</v>
      </c>
      <c r="J4379" s="77" t="s">
        <v>74</v>
      </c>
      <c r="K4379" s="77">
        <v>67.209999999999994</v>
      </c>
      <c r="L4379" s="77">
        <v>132.28179499999999</v>
      </c>
      <c r="M4379" s="77">
        <v>1.208182123624759</v>
      </c>
      <c r="N4379" s="77">
        <v>129.61032800000001</v>
      </c>
      <c r="O4379" s="77">
        <v>3.294237477741754</v>
      </c>
      <c r="P4379" s="77">
        <v>3191000</v>
      </c>
      <c r="Q4379" s="77">
        <v>4015000</v>
      </c>
      <c r="R4379" s="77">
        <v>0.79</v>
      </c>
      <c r="S4379" s="77">
        <v>22.027999999999999</v>
      </c>
      <c r="T4379" s="77">
        <v>7.3639999999999999</v>
      </c>
      <c r="U4379" s="77">
        <v>13.606</v>
      </c>
      <c r="V4379" s="77">
        <v>2.4538332169499388</v>
      </c>
      <c r="AC4379" s="77">
        <v>134.4</v>
      </c>
      <c r="AD4379" s="77">
        <v>122.28</v>
      </c>
      <c r="AH4379" s="77">
        <f>IF(AND(M4379&lt;Variables!$G$6,M4379&gt;Variables!$G$5),0,1)</f>
        <v>1</v>
      </c>
      <c r="AI4379" s="77">
        <f t="shared" si="138"/>
        <v>0</v>
      </c>
      <c r="AJ4379" s="77">
        <f>IF(I4379&gt;Variables!$G$7,0,1)</f>
        <v>1</v>
      </c>
      <c r="AK4379" s="77">
        <f>IF(F4379&gt;Variables!$G$8,0,1)</f>
        <v>1</v>
      </c>
      <c r="AL4379" s="77">
        <f>IF(G4379&gt;Variables!$G$9,0,1)</f>
        <v>1</v>
      </c>
      <c r="AM4379" s="77">
        <f>IF(AND(K4379&gt;Variables!$G$10,K4379&lt;Variables!$G$11),0,1)</f>
        <v>0</v>
      </c>
      <c r="AN4379" s="77">
        <f>IF(H4379&lt;Variables!$G$13,1,0)</f>
        <v>0</v>
      </c>
      <c r="AO4379" s="77">
        <f>IF(R4379&lt;Variables!$G$12,0,1)</f>
        <v>0</v>
      </c>
      <c r="AP4379" s="78">
        <f t="shared" si="139"/>
        <v>0</v>
      </c>
      <c r="AQ4379" s="77">
        <f>IF(V4379&lt;Variables!$G$15,1,0)</f>
        <v>1</v>
      </c>
      <c r="AR4379" s="77">
        <v>0</v>
      </c>
      <c r="AS4379" s="77">
        <v>0</v>
      </c>
      <c r="AT4379" s="77">
        <v>1</v>
      </c>
      <c r="AU4379" s="77">
        <v>0</v>
      </c>
      <c r="BA4379" s="77">
        <v>-2.25</v>
      </c>
    </row>
    <row r="4380" spans="3:53" x14ac:dyDescent="0.25">
      <c r="C4380" s="77" t="s">
        <v>583</v>
      </c>
      <c r="D4380" s="77" t="s">
        <v>576</v>
      </c>
      <c r="E4380" s="77">
        <v>106.2</v>
      </c>
      <c r="F4380" s="77">
        <v>7.17</v>
      </c>
      <c r="G4380" s="77">
        <v>5.1100000000000003</v>
      </c>
      <c r="H4380" s="77">
        <v>4280</v>
      </c>
      <c r="I4380" s="77">
        <v>-25.015000000000001</v>
      </c>
      <c r="J4380" s="77" t="s">
        <v>74</v>
      </c>
      <c r="K4380" s="77">
        <v>69.08</v>
      </c>
      <c r="L4380" s="77">
        <v>105.45229999999999</v>
      </c>
      <c r="M4380" s="77">
        <v>0.67110911758207514</v>
      </c>
      <c r="N4380" s="77">
        <v>104.329818</v>
      </c>
      <c r="O4380" s="77">
        <v>1.754227156803827</v>
      </c>
      <c r="P4380" s="77">
        <v>312324</v>
      </c>
      <c r="Q4380" s="77">
        <v>890350</v>
      </c>
      <c r="R4380" s="77">
        <v>0.35</v>
      </c>
      <c r="S4380" s="77">
        <v>22.027999999999999</v>
      </c>
      <c r="T4380" s="77">
        <v>7.3639999999999999</v>
      </c>
      <c r="U4380" s="77">
        <v>13.606</v>
      </c>
      <c r="V4380" s="77">
        <v>2.5102398103923762</v>
      </c>
      <c r="AC4380" s="77">
        <v>111.49</v>
      </c>
      <c r="AD4380" s="77">
        <v>105.72</v>
      </c>
      <c r="AH4380" s="77">
        <f>IF(AND(M4380&lt;Variables!$G$6,M4380&gt;Variables!$G$5),0,1)</f>
        <v>1</v>
      </c>
      <c r="AI4380" s="77">
        <f t="shared" si="138"/>
        <v>0</v>
      </c>
      <c r="AJ4380" s="77">
        <f>IF(I4380&gt;Variables!$G$7,0,1)</f>
        <v>1</v>
      </c>
      <c r="AK4380" s="77">
        <f>IF(F4380&gt;Variables!$G$8,0,1)</f>
        <v>1</v>
      </c>
      <c r="AL4380" s="77">
        <f>IF(G4380&gt;Variables!$G$9,0,1)</f>
        <v>1</v>
      </c>
      <c r="AM4380" s="77">
        <f>IF(AND(K4380&gt;Variables!$G$10,K4380&lt;Variables!$G$11),0,1)</f>
        <v>0</v>
      </c>
      <c r="AN4380" s="77">
        <f>IF(H4380&lt;Variables!$G$13,1,0)</f>
        <v>0</v>
      </c>
      <c r="AO4380" s="77">
        <f>IF(R4380&lt;Variables!$G$12,0,1)</f>
        <v>0</v>
      </c>
      <c r="AP4380" s="78">
        <f t="shared" si="139"/>
        <v>0</v>
      </c>
      <c r="AQ4380" s="77">
        <f>IF(V4380&lt;Variables!$G$15,1,0)</f>
        <v>1</v>
      </c>
      <c r="AR4380" s="77">
        <v>1</v>
      </c>
      <c r="AS4380" s="77">
        <v>0</v>
      </c>
      <c r="AT4380" s="77">
        <v>0</v>
      </c>
      <c r="AU4380" s="77">
        <v>0</v>
      </c>
      <c r="BA4380" s="77">
        <v>2</v>
      </c>
    </row>
    <row r="4381" spans="3:53" x14ac:dyDescent="0.25">
      <c r="C4381" s="77" t="s">
        <v>583</v>
      </c>
      <c r="D4381" s="77" t="s">
        <v>585</v>
      </c>
      <c r="E4381" s="77">
        <v>25</v>
      </c>
      <c r="F4381" s="77">
        <v>6.85</v>
      </c>
      <c r="G4381" s="77">
        <v>6.47</v>
      </c>
      <c r="H4381" s="77">
        <v>4350</v>
      </c>
      <c r="I4381" s="77">
        <v>-1.1830000000000001</v>
      </c>
      <c r="J4381" s="77" t="s">
        <v>74</v>
      </c>
      <c r="K4381" s="77">
        <v>73.349999999999994</v>
      </c>
      <c r="L4381" s="77">
        <v>23.962178947368422</v>
      </c>
      <c r="M4381" s="77">
        <v>2.7702866842353062</v>
      </c>
      <c r="N4381" s="77">
        <v>23.63061632653061</v>
      </c>
      <c r="O4381" s="77">
        <v>4.2122628530507491</v>
      </c>
      <c r="P4381" s="77">
        <v>321870</v>
      </c>
      <c r="Q4381" s="77">
        <v>972803</v>
      </c>
      <c r="R4381" s="77">
        <v>0.33</v>
      </c>
      <c r="S4381" s="77">
        <v>22.027999999999999</v>
      </c>
      <c r="T4381" s="77">
        <v>7.3639999999999999</v>
      </c>
      <c r="U4381" s="77">
        <v>13.606</v>
      </c>
      <c r="V4381" s="77">
        <v>2.3500648177158112</v>
      </c>
      <c r="AC4381" s="77">
        <v>25.17</v>
      </c>
      <c r="AD4381" s="77">
        <v>24.09</v>
      </c>
      <c r="AH4381" s="77">
        <f>IF(AND(M4381&lt;Variables!$G$6,M4381&gt;Variables!$G$5),0,1)</f>
        <v>1</v>
      </c>
      <c r="AI4381" s="77">
        <f t="shared" si="138"/>
        <v>0</v>
      </c>
      <c r="AJ4381" s="77">
        <f>IF(I4381&gt;Variables!$G$7,0,1)</f>
        <v>1</v>
      </c>
      <c r="AK4381" s="77">
        <f>IF(F4381&gt;Variables!$G$8,0,1)</f>
        <v>1</v>
      </c>
      <c r="AL4381" s="77">
        <f>IF(G4381&gt;Variables!$G$9,0,1)</f>
        <v>1</v>
      </c>
      <c r="AM4381" s="77">
        <f>IF(AND(K4381&gt;Variables!$G$10,K4381&lt;Variables!$G$11),0,1)</f>
        <v>1</v>
      </c>
      <c r="AN4381" s="77">
        <f>IF(H4381&lt;Variables!$G$13,1,0)</f>
        <v>0</v>
      </c>
      <c r="AO4381" s="77">
        <f>IF(R4381&lt;Variables!$G$12,0,1)</f>
        <v>0</v>
      </c>
      <c r="AP4381" s="78">
        <f t="shared" si="139"/>
        <v>0</v>
      </c>
      <c r="AQ4381" s="77">
        <f>IF(V4381&lt;Variables!$G$15,1,0)</f>
        <v>1</v>
      </c>
      <c r="AR4381" s="77">
        <v>0</v>
      </c>
      <c r="AS4381" s="77">
        <v>0</v>
      </c>
      <c r="AT4381" s="77">
        <v>1</v>
      </c>
      <c r="AU4381" s="77">
        <v>0</v>
      </c>
      <c r="BA4381" s="77">
        <v>-2.25</v>
      </c>
    </row>
    <row r="4382" spans="3:53" x14ac:dyDescent="0.25">
      <c r="C4382" s="77" t="s">
        <v>583</v>
      </c>
      <c r="D4382" s="77" t="s">
        <v>553</v>
      </c>
      <c r="E4382" s="77">
        <v>85.99</v>
      </c>
      <c r="F4382" s="77">
        <v>6.76</v>
      </c>
      <c r="G4382" s="77">
        <v>-0.76</v>
      </c>
      <c r="H4382" s="77">
        <v>8700</v>
      </c>
      <c r="I4382" s="77">
        <v>-5.3689999999999998</v>
      </c>
      <c r="J4382" s="77" t="s">
        <v>75</v>
      </c>
      <c r="K4382" s="77">
        <v>46.93</v>
      </c>
      <c r="L4382" s="77">
        <v>85.956140000000005</v>
      </c>
      <c r="M4382" s="77">
        <v>-0.25727074296263819</v>
      </c>
      <c r="N4382" s="77">
        <v>86.174235999999965</v>
      </c>
      <c r="O4382" s="77">
        <v>-0.509706868767558</v>
      </c>
      <c r="P4382" s="77">
        <v>2731000</v>
      </c>
      <c r="Q4382" s="77">
        <v>2154000</v>
      </c>
      <c r="R4382" s="77">
        <v>1.27</v>
      </c>
      <c r="S4382" s="77">
        <v>22.027999999999999</v>
      </c>
      <c r="T4382" s="77">
        <v>7.3639999999999999</v>
      </c>
      <c r="U4382" s="77">
        <v>13.606</v>
      </c>
      <c r="V4382" s="77">
        <v>2.3396028357466032</v>
      </c>
      <c r="AC4382" s="77">
        <v>86.754999999999995</v>
      </c>
      <c r="AD4382" s="77">
        <v>84.36</v>
      </c>
      <c r="AH4382" s="77">
        <f>IF(AND(M4382&lt;Variables!$G$6,M4382&gt;Variables!$G$5),0,1)</f>
        <v>1</v>
      </c>
      <c r="AI4382" s="77">
        <f t="shared" si="138"/>
        <v>1</v>
      </c>
      <c r="AJ4382" s="77">
        <f>IF(I4382&gt;Variables!$G$7,0,1)</f>
        <v>1</v>
      </c>
      <c r="AK4382" s="77">
        <f>IF(F4382&gt;Variables!$G$8,0,1)</f>
        <v>1</v>
      </c>
      <c r="AL4382" s="77">
        <f>IF(G4382&gt;Variables!$G$9,0,1)</f>
        <v>1</v>
      </c>
      <c r="AM4382" s="77">
        <f>IF(AND(K4382&gt;Variables!$G$10,K4382&lt;Variables!$G$11),0,1)</f>
        <v>1</v>
      </c>
      <c r="AN4382" s="77">
        <f>IF(H4382&lt;Variables!$G$13,1,0)</f>
        <v>0</v>
      </c>
      <c r="AO4382" s="77">
        <f>IF(R4382&lt;Variables!$G$12,0,1)</f>
        <v>0</v>
      </c>
      <c r="AP4382" s="78">
        <f t="shared" si="139"/>
        <v>1</v>
      </c>
      <c r="AQ4382" s="77">
        <f>IF(V4382&lt;Variables!$G$15,1,0)</f>
        <v>1</v>
      </c>
      <c r="AR4382" s="77">
        <v>0</v>
      </c>
      <c r="AS4382" s="77">
        <v>1</v>
      </c>
      <c r="AT4382" s="77">
        <v>0</v>
      </c>
      <c r="AU4382" s="77">
        <v>0</v>
      </c>
      <c r="BA4382" s="77">
        <v>0.25</v>
      </c>
    </row>
    <row r="4383" spans="3:53" x14ac:dyDescent="0.25">
      <c r="C4383" s="77" t="s">
        <v>583</v>
      </c>
      <c r="D4383" s="77" t="s">
        <v>179</v>
      </c>
      <c r="E4383" s="77">
        <v>25.33</v>
      </c>
      <c r="F4383" s="77">
        <v>7.68</v>
      </c>
      <c r="G4383" s="77">
        <v>8.7899999999999991</v>
      </c>
      <c r="H4383" s="77">
        <v>13930</v>
      </c>
      <c r="I4383" s="77">
        <v>-77.396000000000001</v>
      </c>
      <c r="J4383" s="77" t="s">
        <v>74</v>
      </c>
      <c r="K4383" s="77">
        <v>68.97</v>
      </c>
      <c r="L4383" s="77">
        <v>24.667349999999999</v>
      </c>
      <c r="M4383" s="77">
        <v>1.875556150133679</v>
      </c>
      <c r="N4383" s="77">
        <v>24.354496000000001</v>
      </c>
      <c r="O4383" s="77">
        <v>3.184233416285823</v>
      </c>
      <c r="P4383" s="77">
        <v>5806000</v>
      </c>
      <c r="Q4383" s="77">
        <v>12104000</v>
      </c>
      <c r="R4383" s="77">
        <v>0.48</v>
      </c>
      <c r="S4383" s="77">
        <v>22.027999999999999</v>
      </c>
      <c r="T4383" s="77">
        <v>7.3639999999999999</v>
      </c>
      <c r="U4383" s="77">
        <v>13.606</v>
      </c>
      <c r="V4383" s="77">
        <v>2.4120117212112371</v>
      </c>
      <c r="AC4383" s="77">
        <v>26.08</v>
      </c>
      <c r="AD4383" s="77">
        <v>24.96</v>
      </c>
      <c r="AH4383" s="77">
        <f>IF(AND(M4383&lt;Variables!$G$6,M4383&gt;Variables!$G$5),0,1)</f>
        <v>1</v>
      </c>
      <c r="AI4383" s="77">
        <f t="shared" si="138"/>
        <v>0</v>
      </c>
      <c r="AJ4383" s="77">
        <f>IF(I4383&gt;Variables!$G$7,0,1)</f>
        <v>1</v>
      </c>
      <c r="AK4383" s="77">
        <f>IF(F4383&gt;Variables!$G$8,0,1)</f>
        <v>1</v>
      </c>
      <c r="AL4383" s="77">
        <f>IF(G4383&gt;Variables!$G$9,0,1)</f>
        <v>1</v>
      </c>
      <c r="AM4383" s="77">
        <f>IF(AND(K4383&gt;Variables!$G$10,K4383&lt;Variables!$G$11),0,1)</f>
        <v>0</v>
      </c>
      <c r="AN4383" s="77">
        <f>IF(H4383&lt;Variables!$G$13,1,0)</f>
        <v>0</v>
      </c>
      <c r="AO4383" s="77">
        <f>IF(R4383&lt;Variables!$G$12,0,1)</f>
        <v>0</v>
      </c>
      <c r="AP4383" s="78">
        <f t="shared" si="139"/>
        <v>0</v>
      </c>
      <c r="AQ4383" s="77">
        <f>IF(V4383&lt;Variables!$G$15,1,0)</f>
        <v>1</v>
      </c>
      <c r="AR4383" s="77">
        <v>1</v>
      </c>
      <c r="AS4383" s="77">
        <v>0</v>
      </c>
      <c r="AT4383" s="77">
        <v>0</v>
      </c>
      <c r="AU4383" s="77">
        <v>0</v>
      </c>
      <c r="BA4383" s="77">
        <v>2</v>
      </c>
    </row>
    <row r="4384" spans="3:53" x14ac:dyDescent="0.25">
      <c r="C4384" s="77" t="s">
        <v>583</v>
      </c>
      <c r="D4384" s="77" t="s">
        <v>560</v>
      </c>
      <c r="E4384" s="77">
        <v>24.63</v>
      </c>
      <c r="F4384" s="77">
        <v>9.5</v>
      </c>
      <c r="G4384" s="77">
        <v>0.08</v>
      </c>
      <c r="H4384" s="77">
        <v>7540</v>
      </c>
      <c r="I4384" s="77">
        <v>1.7909999999999999</v>
      </c>
      <c r="J4384" s="77" t="s">
        <v>74</v>
      </c>
      <c r="K4384" s="77">
        <v>47.4</v>
      </c>
      <c r="L4384" s="77">
        <v>24.708379999999998</v>
      </c>
      <c r="M4384" s="77">
        <v>-0.51958080618803615</v>
      </c>
      <c r="N4384" s="77">
        <v>24.834447999999998</v>
      </c>
      <c r="O4384" s="77">
        <v>-1.0245768297326361</v>
      </c>
      <c r="P4384" s="77">
        <v>7707000</v>
      </c>
      <c r="Q4384" s="77">
        <v>5291000</v>
      </c>
      <c r="R4384" s="77">
        <v>1.46</v>
      </c>
      <c r="S4384" s="77">
        <v>22.027999999999999</v>
      </c>
      <c r="T4384" s="77">
        <v>7.3639999999999999</v>
      </c>
      <c r="U4384" s="77">
        <v>13.606</v>
      </c>
      <c r="V4384" s="77">
        <v>2.3496716726033839</v>
      </c>
      <c r="AC4384" s="77">
        <v>24.8</v>
      </c>
      <c r="AD4384" s="77">
        <v>23.53</v>
      </c>
      <c r="AH4384" s="77">
        <f>IF(AND(M4384&lt;Variables!$G$6,M4384&gt;Variables!$G$5),0,1)</f>
        <v>1</v>
      </c>
      <c r="AI4384" s="77">
        <f t="shared" si="138"/>
        <v>1</v>
      </c>
      <c r="AJ4384" s="77">
        <f>IF(I4384&gt;Variables!$G$7,0,1)</f>
        <v>1</v>
      </c>
      <c r="AK4384" s="77">
        <f>IF(F4384&gt;Variables!$G$8,0,1)</f>
        <v>0</v>
      </c>
      <c r="AL4384" s="77">
        <f>IF(G4384&gt;Variables!$G$9,0,1)</f>
        <v>1</v>
      </c>
      <c r="AM4384" s="77">
        <f>IF(AND(K4384&gt;Variables!$G$10,K4384&lt;Variables!$G$11),0,1)</f>
        <v>1</v>
      </c>
      <c r="AN4384" s="77">
        <f>IF(H4384&lt;Variables!$G$13,1,0)</f>
        <v>0</v>
      </c>
      <c r="AO4384" s="77">
        <f>IF(R4384&lt;Variables!$G$12,0,1)</f>
        <v>0</v>
      </c>
      <c r="AP4384" s="78">
        <f t="shared" si="139"/>
        <v>0</v>
      </c>
      <c r="AQ4384" s="77">
        <f>IF(V4384&lt;Variables!$G$15,1,0)</f>
        <v>1</v>
      </c>
      <c r="AR4384" s="77">
        <v>0</v>
      </c>
      <c r="AS4384" s="77">
        <v>0</v>
      </c>
      <c r="AT4384" s="77">
        <v>1</v>
      </c>
      <c r="AU4384" s="77">
        <v>0</v>
      </c>
      <c r="BA4384" s="77">
        <v>-2.25</v>
      </c>
    </row>
    <row r="4385" spans="3:53" x14ac:dyDescent="0.25">
      <c r="C4385" s="77" t="s">
        <v>583</v>
      </c>
      <c r="D4385" s="77" t="s">
        <v>555</v>
      </c>
      <c r="E4385" s="77">
        <v>23.68</v>
      </c>
      <c r="F4385" s="77">
        <v>15.65</v>
      </c>
      <c r="G4385" s="77">
        <v>13.88</v>
      </c>
      <c r="H4385" s="77">
        <v>2850</v>
      </c>
      <c r="I4385" s="77">
        <v>266.00700000000001</v>
      </c>
      <c r="J4385" s="77" t="s">
        <v>74</v>
      </c>
      <c r="K4385" s="77">
        <v>43.93</v>
      </c>
      <c r="L4385" s="77">
        <v>23.799835000000002</v>
      </c>
      <c r="M4385" s="77">
        <v>-1.4278880504843721</v>
      </c>
      <c r="N4385" s="77">
        <v>23.898354000000001</v>
      </c>
      <c r="O4385" s="77">
        <v>-1.8342434796974041</v>
      </c>
      <c r="P4385" s="77">
        <v>788589</v>
      </c>
      <c r="Q4385" s="77">
        <v>497157</v>
      </c>
      <c r="R4385" s="77">
        <v>1.59</v>
      </c>
      <c r="S4385" s="77">
        <v>22.027999999999999</v>
      </c>
      <c r="T4385" s="77">
        <v>7.3639999999999999</v>
      </c>
      <c r="U4385" s="77">
        <v>13.606</v>
      </c>
      <c r="V4385" s="77">
        <v>2.3162087833255138</v>
      </c>
      <c r="AC4385" s="77">
        <v>26.31</v>
      </c>
      <c r="AD4385" s="77">
        <v>21.94</v>
      </c>
      <c r="AH4385" s="77">
        <f>IF(AND(M4385&lt;Variables!$G$6,M4385&gt;Variables!$G$5),0,1)</f>
        <v>0</v>
      </c>
      <c r="AI4385" s="77">
        <f t="shared" si="138"/>
        <v>1</v>
      </c>
      <c r="AJ4385" s="77">
        <f>IF(I4385&gt;Variables!$G$7,0,1)</f>
        <v>0</v>
      </c>
      <c r="AK4385" s="77">
        <f>IF(F4385&gt;Variables!$G$8,0,1)</f>
        <v>0</v>
      </c>
      <c r="AL4385" s="77">
        <f>IF(G4385&gt;Variables!$G$9,0,1)</f>
        <v>0</v>
      </c>
      <c r="AM4385" s="77">
        <f>IF(AND(K4385&gt;Variables!$G$10,K4385&lt;Variables!$G$11),0,1)</f>
        <v>1</v>
      </c>
      <c r="AN4385" s="77">
        <f>IF(H4385&lt;Variables!$G$13,1,0)</f>
        <v>0</v>
      </c>
      <c r="AO4385" s="77">
        <f>IF(R4385&lt;Variables!$G$12,0,1)</f>
        <v>0</v>
      </c>
      <c r="AP4385" s="78">
        <f t="shared" si="139"/>
        <v>0</v>
      </c>
      <c r="AQ4385" s="77">
        <f>IF(V4385&lt;Variables!$G$15,1,0)</f>
        <v>1</v>
      </c>
      <c r="AR4385" s="77">
        <v>1</v>
      </c>
      <c r="AS4385" s="77">
        <v>0</v>
      </c>
      <c r="AT4385" s="77">
        <v>0</v>
      </c>
      <c r="AU4385" s="77">
        <v>0</v>
      </c>
      <c r="BA4385" s="77">
        <v>2</v>
      </c>
    </row>
    <row r="4386" spans="3:53" x14ac:dyDescent="0.25">
      <c r="C4386" s="77" t="s">
        <v>586</v>
      </c>
      <c r="D4386" s="77" t="s">
        <v>571</v>
      </c>
      <c r="E4386" s="77">
        <v>2.29</v>
      </c>
      <c r="F4386" s="77">
        <v>8.61</v>
      </c>
      <c r="G4386" s="77">
        <v>2.2200000000000002</v>
      </c>
      <c r="H4386" s="77">
        <v>-99999</v>
      </c>
      <c r="I4386" s="77">
        <v>-0.70899999999999996</v>
      </c>
      <c r="J4386" s="77" t="s">
        <v>75</v>
      </c>
      <c r="K4386" s="77">
        <v>55.46</v>
      </c>
      <c r="L4386" s="77">
        <v>2.2974999999999999</v>
      </c>
      <c r="M4386" s="77">
        <v>0.10881392818278569</v>
      </c>
      <c r="N4386" s="77">
        <v>2.258366666666666</v>
      </c>
      <c r="O4386" s="77">
        <v>1.8435152248675331</v>
      </c>
      <c r="P4386" s="77">
        <v>54813</v>
      </c>
      <c r="Q4386" s="77">
        <v>7340</v>
      </c>
      <c r="R4386" s="77">
        <v>7.47</v>
      </c>
      <c r="S4386" s="77">
        <v>32.143000000000001</v>
      </c>
      <c r="T4386" s="77">
        <v>7.9309999999999992</v>
      </c>
      <c r="U4386" s="77">
        <v>17.997599999999998</v>
      </c>
      <c r="V4386" s="77">
        <v>2.419020607616976</v>
      </c>
      <c r="AC4386" s="77">
        <v>2.44</v>
      </c>
      <c r="AD4386" s="77">
        <v>1.66</v>
      </c>
      <c r="AH4386" s="77">
        <f>IF(AND(M4386&lt;Variables!$G$6,M4386&gt;Variables!$G$5),0,1)</f>
        <v>1</v>
      </c>
      <c r="AI4386" s="77">
        <f t="shared" si="138"/>
        <v>0</v>
      </c>
      <c r="AJ4386" s="77">
        <f>IF(I4386&gt;Variables!$G$7,0,1)</f>
        <v>1</v>
      </c>
      <c r="AK4386" s="77">
        <f>IF(F4386&gt;Variables!$G$8,0,1)</f>
        <v>1</v>
      </c>
      <c r="AL4386" s="77">
        <f>IF(G4386&gt;Variables!$G$9,0,1)</f>
        <v>1</v>
      </c>
      <c r="AM4386" s="77">
        <f>IF(AND(K4386&gt;Variables!$G$10,K4386&lt;Variables!$G$11),0,1)</f>
        <v>1</v>
      </c>
      <c r="AN4386" s="77">
        <f>IF(H4386&lt;Variables!$G$13,1,0)</f>
        <v>1</v>
      </c>
      <c r="AO4386" s="77">
        <f>IF(R4386&lt;Variables!$G$12,0,1)</f>
        <v>1</v>
      </c>
      <c r="AP4386" s="78">
        <f t="shared" si="139"/>
        <v>1</v>
      </c>
      <c r="AQ4386" s="77">
        <f>IF(V4386&lt;Variables!$G$15,1,0)</f>
        <v>1</v>
      </c>
      <c r="AR4386" s="77">
        <v>0</v>
      </c>
      <c r="AS4386" s="77">
        <v>0</v>
      </c>
      <c r="AT4386" s="77">
        <v>1</v>
      </c>
      <c r="AU4386" s="77">
        <v>0</v>
      </c>
      <c r="BA4386" s="77">
        <v>-2.25</v>
      </c>
    </row>
    <row r="4387" spans="3:53" x14ac:dyDescent="0.25">
      <c r="C4387" s="77" t="s">
        <v>586</v>
      </c>
      <c r="D4387" s="77" t="s">
        <v>587</v>
      </c>
      <c r="E4387" s="77">
        <v>8.24</v>
      </c>
      <c r="F4387" s="77">
        <v>74.599999999999994</v>
      </c>
      <c r="G4387" s="77">
        <v>-99999</v>
      </c>
      <c r="H4387" s="77">
        <v>-99999</v>
      </c>
      <c r="I4387" s="77">
        <v>-99999</v>
      </c>
      <c r="J4387" s="77" t="s">
        <v>75</v>
      </c>
      <c r="K4387" s="77">
        <v>-99999</v>
      </c>
      <c r="L4387" s="77">
        <v>9.1124749999999999</v>
      </c>
      <c r="M4387" s="77">
        <v>-1097485.7267098131</v>
      </c>
      <c r="N4387" s="77">
        <v>8.6759799999999991</v>
      </c>
      <c r="O4387" s="77">
        <v>-1152696.017971457</v>
      </c>
      <c r="P4387" s="77">
        <v>371520</v>
      </c>
      <c r="S4387" s="77">
        <v>32.143000000000001</v>
      </c>
      <c r="T4387" s="77">
        <v>7.9309999999999992</v>
      </c>
      <c r="U4387" s="77">
        <v>17.997599999999998</v>
      </c>
      <c r="V4387" s="77">
        <v>-99999</v>
      </c>
      <c r="AC4387" s="77">
        <v>9.26</v>
      </c>
      <c r="AD4387" s="77">
        <v>7</v>
      </c>
      <c r="AH4387" s="77">
        <f>IF(AND(M4387&lt;Variables!$G$6,M4387&gt;Variables!$G$5),0,1)</f>
        <v>1</v>
      </c>
      <c r="AI4387" s="77">
        <f t="shared" si="138"/>
        <v>0</v>
      </c>
      <c r="AJ4387" s="77">
        <f>IF(I4387&gt;Variables!$G$7,0,1)</f>
        <v>1</v>
      </c>
      <c r="AK4387" s="77">
        <f>IF(F4387&gt;Variables!$G$8,0,1)</f>
        <v>0</v>
      </c>
      <c r="AL4387" s="77">
        <f>IF(G4387&gt;Variables!$G$9,0,1)</f>
        <v>1</v>
      </c>
      <c r="AM4387" s="77">
        <f>IF(AND(K4387&gt;Variables!$G$10,K4387&lt;Variables!$G$11),0,1)</f>
        <v>1</v>
      </c>
      <c r="AN4387" s="77">
        <f>IF(H4387&lt;Variables!$G$13,1,0)</f>
        <v>1</v>
      </c>
      <c r="AO4387" s="77">
        <f>IF(R4387&lt;Variables!$G$12,0,1)</f>
        <v>0</v>
      </c>
      <c r="AP4387" s="78">
        <f t="shared" si="139"/>
        <v>1</v>
      </c>
      <c r="AQ4387" s="77">
        <f>IF(V4387&lt;Variables!$G$15,1,0)</f>
        <v>1</v>
      </c>
      <c r="AR4387" s="77">
        <v>0</v>
      </c>
      <c r="AS4387" s="77">
        <v>0</v>
      </c>
      <c r="AT4387" s="77">
        <v>0</v>
      </c>
      <c r="AU4387" s="77">
        <v>0</v>
      </c>
      <c r="BA4387" s="77">
        <v>0</v>
      </c>
    </row>
    <row r="4388" spans="3:53" x14ac:dyDescent="0.25">
      <c r="C4388" s="77" t="s">
        <v>586</v>
      </c>
      <c r="D4388" s="77" t="s">
        <v>588</v>
      </c>
      <c r="E4388" s="77">
        <v>12.64</v>
      </c>
      <c r="F4388" s="77">
        <v>25.22</v>
      </c>
      <c r="G4388" s="77">
        <v>-99999</v>
      </c>
      <c r="H4388" s="77">
        <v>-99999</v>
      </c>
      <c r="I4388" s="77">
        <v>-99999</v>
      </c>
      <c r="J4388" s="77" t="s">
        <v>75</v>
      </c>
      <c r="K4388" s="77">
        <v>-99999</v>
      </c>
      <c r="L4388" s="77">
        <v>11.833</v>
      </c>
      <c r="M4388" s="77">
        <v>-845185.77706414275</v>
      </c>
      <c r="N4388" s="77">
        <v>11.81782608695652</v>
      </c>
      <c r="O4388" s="77">
        <v>-846270.85464110982</v>
      </c>
      <c r="P4388" s="77">
        <v>435340</v>
      </c>
      <c r="S4388" s="77">
        <v>32.143000000000001</v>
      </c>
      <c r="T4388" s="77">
        <v>7.9309999999999992</v>
      </c>
      <c r="U4388" s="77">
        <v>17.997599999999998</v>
      </c>
      <c r="V4388" s="77">
        <v>-99999</v>
      </c>
      <c r="AC4388" s="77">
        <v>16.5212</v>
      </c>
      <c r="AD4388" s="77">
        <v>12</v>
      </c>
      <c r="AH4388" s="77">
        <f>IF(AND(M4388&lt;Variables!$G$6,M4388&gt;Variables!$G$5),0,1)</f>
        <v>1</v>
      </c>
      <c r="AI4388" s="77">
        <f t="shared" si="138"/>
        <v>0</v>
      </c>
      <c r="AJ4388" s="77">
        <f>IF(I4388&gt;Variables!$G$7,0,1)</f>
        <v>1</v>
      </c>
      <c r="AK4388" s="77">
        <f>IF(F4388&gt;Variables!$G$8,0,1)</f>
        <v>0</v>
      </c>
      <c r="AL4388" s="77">
        <f>IF(G4388&gt;Variables!$G$9,0,1)</f>
        <v>1</v>
      </c>
      <c r="AM4388" s="77">
        <f>IF(AND(K4388&gt;Variables!$G$10,K4388&lt;Variables!$G$11),0,1)</f>
        <v>1</v>
      </c>
      <c r="AN4388" s="77">
        <f>IF(H4388&lt;Variables!$G$13,1,0)</f>
        <v>1</v>
      </c>
      <c r="AO4388" s="77">
        <f>IF(R4388&lt;Variables!$G$12,0,1)</f>
        <v>0</v>
      </c>
      <c r="AP4388" s="78">
        <f t="shared" si="139"/>
        <v>1</v>
      </c>
      <c r="AQ4388" s="77">
        <f>IF(V4388&lt;Variables!$G$15,1,0)</f>
        <v>1</v>
      </c>
      <c r="AR4388" s="77">
        <v>0</v>
      </c>
      <c r="AS4388" s="77">
        <v>0</v>
      </c>
      <c r="AT4388" s="77">
        <v>1</v>
      </c>
      <c r="AU4388" s="77">
        <v>0</v>
      </c>
      <c r="BA4388" s="77">
        <v>-2.25</v>
      </c>
    </row>
    <row r="4389" spans="3:53" x14ac:dyDescent="0.25">
      <c r="C4389" s="77" t="s">
        <v>586</v>
      </c>
      <c r="D4389" s="77" t="s">
        <v>560</v>
      </c>
      <c r="E4389" s="77">
        <v>24.59</v>
      </c>
      <c r="F4389" s="77">
        <v>9.17</v>
      </c>
      <c r="G4389" s="77">
        <v>-0.53</v>
      </c>
      <c r="H4389" s="77">
        <v>7540</v>
      </c>
      <c r="I4389" s="77">
        <v>1.7509999999999999</v>
      </c>
      <c r="J4389" s="77" t="s">
        <v>74</v>
      </c>
      <c r="K4389" s="77">
        <v>41.41</v>
      </c>
      <c r="L4389" s="77">
        <v>24.602554999999999</v>
      </c>
      <c r="M4389" s="77">
        <v>-0.70137024386289415</v>
      </c>
      <c r="N4389" s="77">
        <v>24.811322000000001</v>
      </c>
      <c r="O4389" s="77">
        <v>-1.536887071152425</v>
      </c>
      <c r="P4389" s="77">
        <v>7949000</v>
      </c>
      <c r="Q4389" s="77">
        <v>5291000</v>
      </c>
      <c r="R4389" s="77">
        <v>1.5</v>
      </c>
      <c r="S4389" s="77">
        <v>32.143000000000001</v>
      </c>
      <c r="T4389" s="77">
        <v>7.9309999999999992</v>
      </c>
      <c r="U4389" s="77">
        <v>17.997599999999998</v>
      </c>
      <c r="V4389" s="77">
        <v>2.2788436894403041</v>
      </c>
      <c r="AC4389" s="77">
        <v>24.8</v>
      </c>
      <c r="AD4389" s="77">
        <v>23.53</v>
      </c>
      <c r="AH4389" s="77">
        <f>IF(AND(M4389&lt;Variables!$G$6,M4389&gt;Variables!$G$5),0,1)</f>
        <v>1</v>
      </c>
      <c r="AI4389" s="77">
        <f t="shared" si="138"/>
        <v>1</v>
      </c>
      <c r="AJ4389" s="77">
        <f>IF(I4389&gt;Variables!$G$7,0,1)</f>
        <v>1</v>
      </c>
      <c r="AK4389" s="77">
        <f>IF(F4389&gt;Variables!$G$8,0,1)</f>
        <v>0</v>
      </c>
      <c r="AL4389" s="77">
        <f>IF(G4389&gt;Variables!$G$9,0,1)</f>
        <v>1</v>
      </c>
      <c r="AM4389" s="77">
        <f>IF(AND(K4389&gt;Variables!$G$10,K4389&lt;Variables!$G$11),0,1)</f>
        <v>1</v>
      </c>
      <c r="AN4389" s="77">
        <f>IF(H4389&lt;Variables!$G$13,1,0)</f>
        <v>0</v>
      </c>
      <c r="AO4389" s="77">
        <f>IF(R4389&lt;Variables!$G$12,0,1)</f>
        <v>0</v>
      </c>
      <c r="AP4389" s="78">
        <f t="shared" si="139"/>
        <v>0</v>
      </c>
      <c r="AQ4389" s="77">
        <f>IF(V4389&lt;Variables!$G$15,1,0)</f>
        <v>1</v>
      </c>
      <c r="AR4389" s="77">
        <v>1</v>
      </c>
      <c r="AS4389" s="77">
        <v>0</v>
      </c>
      <c r="AT4389" s="77">
        <v>0</v>
      </c>
      <c r="AU4389" s="77">
        <v>0</v>
      </c>
      <c r="BA4389" s="77">
        <v>0.47</v>
      </c>
    </row>
    <row r="4390" spans="3:53" x14ac:dyDescent="0.25">
      <c r="C4390" s="77" t="s">
        <v>586</v>
      </c>
      <c r="D4390" s="77" t="s">
        <v>567</v>
      </c>
      <c r="E4390" s="77">
        <v>14.39</v>
      </c>
      <c r="F4390" s="77">
        <v>7.35</v>
      </c>
      <c r="G4390" s="77">
        <v>5.36</v>
      </c>
      <c r="H4390" s="77">
        <v>27750</v>
      </c>
      <c r="I4390" s="77">
        <v>2.0369999999999999</v>
      </c>
      <c r="J4390" s="77" t="s">
        <v>74</v>
      </c>
      <c r="K4390" s="77">
        <v>79.69</v>
      </c>
      <c r="L4390" s="77">
        <v>14.2471052631579</v>
      </c>
      <c r="M4390" s="77">
        <v>0.65202534217475738</v>
      </c>
      <c r="N4390" s="77">
        <v>14.18078163265306</v>
      </c>
      <c r="O4390" s="77">
        <v>1.1227756795881789</v>
      </c>
      <c r="P4390" s="77">
        <v>570258</v>
      </c>
      <c r="Q4390" s="77">
        <v>973560</v>
      </c>
      <c r="R4390" s="77">
        <v>0.59</v>
      </c>
      <c r="S4390" s="77">
        <v>32.143000000000001</v>
      </c>
      <c r="T4390" s="77">
        <v>7.9309999999999992</v>
      </c>
      <c r="U4390" s="77">
        <v>17.997599999999998</v>
      </c>
      <c r="V4390" s="77">
        <v>2.6017280107057772</v>
      </c>
      <c r="AC4390" s="77">
        <v>14.795</v>
      </c>
      <c r="AD4390" s="77">
        <v>14.27</v>
      </c>
      <c r="AH4390" s="77">
        <f>IF(AND(M4390&lt;Variables!$G$6,M4390&gt;Variables!$G$5),0,1)</f>
        <v>1</v>
      </c>
      <c r="AI4390" s="77">
        <f t="shared" si="138"/>
        <v>0</v>
      </c>
      <c r="AJ4390" s="77">
        <f>IF(I4390&gt;Variables!$G$7,0,1)</f>
        <v>1</v>
      </c>
      <c r="AK4390" s="77">
        <f>IF(F4390&gt;Variables!$G$8,0,1)</f>
        <v>1</v>
      </c>
      <c r="AL4390" s="77">
        <f>IF(G4390&gt;Variables!$G$9,0,1)</f>
        <v>1</v>
      </c>
      <c r="AM4390" s="77">
        <f>IF(AND(K4390&gt;Variables!$G$10,K4390&lt;Variables!$G$11),0,1)</f>
        <v>1</v>
      </c>
      <c r="AN4390" s="77">
        <f>IF(H4390&lt;Variables!$G$13,1,0)</f>
        <v>0</v>
      </c>
      <c r="AO4390" s="77">
        <f>IF(R4390&lt;Variables!$G$12,0,1)</f>
        <v>0</v>
      </c>
      <c r="AP4390" s="78">
        <f t="shared" si="139"/>
        <v>0</v>
      </c>
      <c r="AQ4390" s="77">
        <f>IF(V4390&lt;Variables!$G$15,1,0)</f>
        <v>1</v>
      </c>
      <c r="AR4390" s="77">
        <v>1</v>
      </c>
      <c r="AS4390" s="77">
        <v>0</v>
      </c>
      <c r="AT4390" s="77">
        <v>0</v>
      </c>
      <c r="AU4390" s="77">
        <v>0</v>
      </c>
      <c r="BA4390" s="77">
        <v>0.69</v>
      </c>
    </row>
    <row r="4391" spans="3:53" x14ac:dyDescent="0.25">
      <c r="C4391" s="77" t="s">
        <v>586</v>
      </c>
      <c r="D4391" s="77" t="s">
        <v>553</v>
      </c>
      <c r="E4391" s="77">
        <v>86.51</v>
      </c>
      <c r="F4391" s="77">
        <v>7.57</v>
      </c>
      <c r="G4391" s="77">
        <v>-0.05</v>
      </c>
      <c r="H4391" s="77">
        <v>8700</v>
      </c>
      <c r="I4391" s="77">
        <v>-5.2320000000000002</v>
      </c>
      <c r="J4391" s="77" t="s">
        <v>75</v>
      </c>
      <c r="K4391" s="77">
        <v>59.59</v>
      </c>
      <c r="L4391" s="77">
        <v>85.910544999999985</v>
      </c>
      <c r="M4391" s="77">
        <v>0.51152626257930212</v>
      </c>
      <c r="N4391" s="77">
        <v>86.213449999999995</v>
      </c>
      <c r="O4391" s="77">
        <v>0.1583859594993586</v>
      </c>
      <c r="P4391" s="77">
        <v>2797000</v>
      </c>
      <c r="Q4391" s="77">
        <v>2154000</v>
      </c>
      <c r="R4391" s="77">
        <v>1.3</v>
      </c>
      <c r="S4391" s="77">
        <v>32.143000000000001</v>
      </c>
      <c r="T4391" s="77">
        <v>7.9309999999999992</v>
      </c>
      <c r="U4391" s="77">
        <v>17.997599999999998</v>
      </c>
      <c r="V4391" s="77">
        <v>2.4388855267266432</v>
      </c>
      <c r="AC4391" s="77">
        <v>86.754999999999995</v>
      </c>
      <c r="AD4391" s="77">
        <v>84.36</v>
      </c>
      <c r="AH4391" s="77">
        <f>IF(AND(M4391&lt;Variables!$G$6,M4391&gt;Variables!$G$5),0,1)</f>
        <v>1</v>
      </c>
      <c r="AI4391" s="77">
        <f t="shared" si="138"/>
        <v>1</v>
      </c>
      <c r="AJ4391" s="77">
        <f>IF(I4391&gt;Variables!$G$7,0,1)</f>
        <v>1</v>
      </c>
      <c r="AK4391" s="77">
        <f>IF(F4391&gt;Variables!$G$8,0,1)</f>
        <v>1</v>
      </c>
      <c r="AL4391" s="77">
        <f>IF(G4391&gt;Variables!$G$9,0,1)</f>
        <v>1</v>
      </c>
      <c r="AM4391" s="77">
        <f>IF(AND(K4391&gt;Variables!$G$10,K4391&lt;Variables!$G$11),0,1)</f>
        <v>1</v>
      </c>
      <c r="AN4391" s="77">
        <f>IF(H4391&lt;Variables!$G$13,1,0)</f>
        <v>0</v>
      </c>
      <c r="AO4391" s="77">
        <f>IF(R4391&lt;Variables!$G$12,0,1)</f>
        <v>0</v>
      </c>
      <c r="AP4391" s="78">
        <f t="shared" si="139"/>
        <v>1</v>
      </c>
      <c r="AQ4391" s="77">
        <f>IF(V4391&lt;Variables!$G$15,1,0)</f>
        <v>1</v>
      </c>
      <c r="AR4391" s="77">
        <v>0</v>
      </c>
      <c r="AS4391" s="77">
        <v>1</v>
      </c>
      <c r="AT4391" s="77">
        <v>0</v>
      </c>
      <c r="AU4391" s="77">
        <v>0</v>
      </c>
      <c r="BA4391" s="77">
        <v>-0.18</v>
      </c>
    </row>
    <row r="4392" spans="3:53" x14ac:dyDescent="0.25">
      <c r="C4392" s="77" t="s">
        <v>586</v>
      </c>
      <c r="D4392" s="77" t="s">
        <v>552</v>
      </c>
      <c r="E4392" s="77">
        <v>73.94</v>
      </c>
      <c r="F4392" s="77">
        <v>12.95</v>
      </c>
      <c r="G4392" s="77">
        <v>10.98</v>
      </c>
      <c r="H4392" s="77">
        <v>31750</v>
      </c>
      <c r="I4392" s="77">
        <v>-11.026</v>
      </c>
      <c r="J4392" s="77" t="s">
        <v>75</v>
      </c>
      <c r="K4392" s="77">
        <v>57.3</v>
      </c>
      <c r="L4392" s="77">
        <v>73.562865000000016</v>
      </c>
      <c r="M4392" s="77">
        <v>-8.5457519904936233E-2</v>
      </c>
      <c r="N4392" s="77">
        <v>72.333770000000001</v>
      </c>
      <c r="O4392" s="77">
        <v>1.612289805992414</v>
      </c>
      <c r="P4392" s="77">
        <v>8276999.9999999991</v>
      </c>
      <c r="Q4392" s="77">
        <v>9511000</v>
      </c>
      <c r="R4392" s="77">
        <v>0.87</v>
      </c>
      <c r="S4392" s="77">
        <v>32.143000000000001</v>
      </c>
      <c r="T4392" s="77">
        <v>7.9309999999999992</v>
      </c>
      <c r="U4392" s="77">
        <v>17.997599999999998</v>
      </c>
      <c r="V4392" s="77">
        <v>2.4466515451351718</v>
      </c>
      <c r="AC4392" s="77">
        <v>77.97</v>
      </c>
      <c r="AD4392" s="77">
        <v>73.31</v>
      </c>
      <c r="AH4392" s="77">
        <f>IF(AND(M4392&lt;Variables!$G$6,M4392&gt;Variables!$G$5),0,1)</f>
        <v>1</v>
      </c>
      <c r="AI4392" s="77">
        <f t="shared" si="138"/>
        <v>0</v>
      </c>
      <c r="AJ4392" s="77">
        <f>IF(I4392&gt;Variables!$G$7,0,1)</f>
        <v>1</v>
      </c>
      <c r="AK4392" s="77">
        <f>IF(F4392&gt;Variables!$G$8,0,1)</f>
        <v>0</v>
      </c>
      <c r="AL4392" s="77">
        <f>IF(G4392&gt;Variables!$G$9,0,1)</f>
        <v>0</v>
      </c>
      <c r="AM4392" s="77">
        <f>IF(AND(K4392&gt;Variables!$G$10,K4392&lt;Variables!$G$11),0,1)</f>
        <v>1</v>
      </c>
      <c r="AN4392" s="77">
        <f>IF(H4392&lt;Variables!$G$13,1,0)</f>
        <v>0</v>
      </c>
      <c r="AO4392" s="77">
        <f>IF(R4392&lt;Variables!$G$12,0,1)</f>
        <v>0</v>
      </c>
      <c r="AP4392" s="78">
        <f t="shared" si="139"/>
        <v>1</v>
      </c>
      <c r="AQ4392" s="77">
        <f>IF(V4392&lt;Variables!$G$15,1,0)</f>
        <v>1</v>
      </c>
      <c r="AR4392" s="77">
        <v>1</v>
      </c>
      <c r="AS4392" s="77">
        <v>0</v>
      </c>
      <c r="AT4392" s="77">
        <v>0</v>
      </c>
      <c r="AU4392" s="77">
        <v>0</v>
      </c>
      <c r="BA4392" s="77">
        <v>2</v>
      </c>
    </row>
    <row r="4393" spans="3:53" x14ac:dyDescent="0.25">
      <c r="C4393" s="77" t="s">
        <v>586</v>
      </c>
      <c r="D4393" s="77" t="s">
        <v>196</v>
      </c>
      <c r="E4393" s="77">
        <v>53.7</v>
      </c>
      <c r="F4393" s="77">
        <v>10.86</v>
      </c>
      <c r="G4393" s="77">
        <v>6.93</v>
      </c>
      <c r="H4393" s="77">
        <v>2030</v>
      </c>
      <c r="I4393" s="77">
        <v>1065.345</v>
      </c>
      <c r="J4393" s="77" t="s">
        <v>75</v>
      </c>
      <c r="K4393" s="77">
        <v>62.84</v>
      </c>
      <c r="L4393" s="77">
        <v>53.181122222222228</v>
      </c>
      <c r="M4393" s="77">
        <v>0.53379425990968288</v>
      </c>
      <c r="N4393" s="77">
        <v>52.279524444444441</v>
      </c>
      <c r="O4393" s="77">
        <v>2.267571421418197</v>
      </c>
      <c r="P4393" s="77">
        <v>332233</v>
      </c>
      <c r="Q4393" s="77">
        <v>441740</v>
      </c>
      <c r="R4393" s="77">
        <v>0.75</v>
      </c>
      <c r="S4393" s="77">
        <v>32.143000000000001</v>
      </c>
      <c r="T4393" s="77">
        <v>7.9309999999999992</v>
      </c>
      <c r="U4393" s="77">
        <v>17.997599999999998</v>
      </c>
      <c r="V4393" s="77">
        <v>2.466349633199918</v>
      </c>
      <c r="AC4393" s="77">
        <v>53.61</v>
      </c>
      <c r="AD4393" s="77">
        <v>48.32</v>
      </c>
      <c r="AH4393" s="77">
        <f>IF(AND(M4393&lt;Variables!$G$6,M4393&gt;Variables!$G$5),0,1)</f>
        <v>1</v>
      </c>
      <c r="AI4393" s="77">
        <f t="shared" si="138"/>
        <v>0</v>
      </c>
      <c r="AJ4393" s="77">
        <f>IF(I4393&gt;Variables!$G$7,0,1)</f>
        <v>0</v>
      </c>
      <c r="AK4393" s="77">
        <f>IF(F4393&gt;Variables!$G$8,0,1)</f>
        <v>0</v>
      </c>
      <c r="AL4393" s="77">
        <f>IF(G4393&gt;Variables!$G$9,0,1)</f>
        <v>1</v>
      </c>
      <c r="AM4393" s="77">
        <f>IF(AND(K4393&gt;Variables!$G$10,K4393&lt;Variables!$G$11),0,1)</f>
        <v>0</v>
      </c>
      <c r="AN4393" s="77">
        <f>IF(H4393&lt;Variables!$G$13,1,0)</f>
        <v>0</v>
      </c>
      <c r="AO4393" s="77">
        <f>IF(R4393&lt;Variables!$G$12,0,1)</f>
        <v>0</v>
      </c>
      <c r="AP4393" s="78">
        <f t="shared" si="139"/>
        <v>1</v>
      </c>
      <c r="AQ4393" s="77">
        <f>IF(V4393&lt;Variables!$G$15,1,0)</f>
        <v>1</v>
      </c>
      <c r="AR4393" s="77">
        <v>0</v>
      </c>
      <c r="AS4393" s="77">
        <v>0</v>
      </c>
      <c r="AT4393" s="77">
        <v>1</v>
      </c>
      <c r="AU4393" s="77">
        <v>0</v>
      </c>
      <c r="BA4393" s="77">
        <v>-2.25</v>
      </c>
    </row>
    <row r="4394" spans="3:53" x14ac:dyDescent="0.25">
      <c r="C4394" s="77" t="s">
        <v>586</v>
      </c>
      <c r="D4394" s="77" t="s">
        <v>201</v>
      </c>
      <c r="E4394" s="77">
        <v>49.23</v>
      </c>
      <c r="F4394" s="77">
        <v>8.5</v>
      </c>
      <c r="G4394" s="77">
        <v>6.51</v>
      </c>
      <c r="H4394" s="77">
        <v>-99999</v>
      </c>
      <c r="I4394" s="77">
        <v>14607.739</v>
      </c>
      <c r="J4394" s="77" t="s">
        <v>75</v>
      </c>
      <c r="K4394" s="77">
        <v>63.15</v>
      </c>
      <c r="L4394" s="77">
        <v>48.523631578947366</v>
      </c>
      <c r="M4394" s="77">
        <v>1.033245873687143</v>
      </c>
      <c r="N4394" s="77">
        <v>48.536900000000003</v>
      </c>
      <c r="O4394" s="77">
        <v>1.005626646942847</v>
      </c>
      <c r="P4394" s="77">
        <v>373372</v>
      </c>
      <c r="Q4394" s="77">
        <v>1980000</v>
      </c>
      <c r="R4394" s="77">
        <v>0.19</v>
      </c>
      <c r="S4394" s="77">
        <v>32.143000000000001</v>
      </c>
      <c r="T4394" s="77">
        <v>7.9309999999999992</v>
      </c>
      <c r="U4394" s="77">
        <v>17.997599999999998</v>
      </c>
      <c r="V4394" s="77">
        <v>2.4371298220899429</v>
      </c>
      <c r="AC4394" s="77">
        <v>49.32</v>
      </c>
      <c r="AD4394" s="77">
        <v>45.51</v>
      </c>
      <c r="AH4394" s="77">
        <f>IF(AND(M4394&lt;Variables!$G$6,M4394&gt;Variables!$G$5),0,1)</f>
        <v>1</v>
      </c>
      <c r="AI4394" s="77">
        <f t="shared" si="138"/>
        <v>1</v>
      </c>
      <c r="AJ4394" s="77">
        <f>IF(I4394&gt;Variables!$G$7,0,1)</f>
        <v>0</v>
      </c>
      <c r="AK4394" s="77">
        <f>IF(F4394&gt;Variables!$G$8,0,1)</f>
        <v>1</v>
      </c>
      <c r="AL4394" s="77">
        <f>IF(G4394&gt;Variables!$G$9,0,1)</f>
        <v>1</v>
      </c>
      <c r="AM4394" s="77">
        <f>IF(AND(K4394&gt;Variables!$G$10,K4394&lt;Variables!$G$11),0,1)</f>
        <v>0</v>
      </c>
      <c r="AN4394" s="77">
        <f>IF(H4394&lt;Variables!$G$13,1,0)</f>
        <v>1</v>
      </c>
      <c r="AO4394" s="77">
        <f>IF(R4394&lt;Variables!$G$12,0,1)</f>
        <v>0</v>
      </c>
      <c r="AP4394" s="78">
        <f t="shared" si="139"/>
        <v>1</v>
      </c>
      <c r="AQ4394" s="77">
        <f>IF(V4394&lt;Variables!$G$15,1,0)</f>
        <v>1</v>
      </c>
      <c r="AR4394" s="77">
        <v>0</v>
      </c>
      <c r="AS4394" s="77">
        <v>0</v>
      </c>
      <c r="AT4394" s="77">
        <v>1</v>
      </c>
      <c r="AU4394" s="77">
        <v>0</v>
      </c>
      <c r="BA4394" s="77">
        <v>-2.25</v>
      </c>
    </row>
    <row r="4395" spans="3:53" x14ac:dyDescent="0.25">
      <c r="C4395" s="77" t="s">
        <v>586</v>
      </c>
      <c r="D4395" s="77" t="s">
        <v>173</v>
      </c>
      <c r="E4395" s="77">
        <v>85.81</v>
      </c>
      <c r="F4395" s="77">
        <v>10.210000000000001</v>
      </c>
      <c r="G4395" s="77">
        <v>7.81</v>
      </c>
      <c r="H4395" s="77">
        <v>3060</v>
      </c>
      <c r="I4395" s="77">
        <v>1445.345</v>
      </c>
      <c r="J4395" s="77" t="s">
        <v>75</v>
      </c>
      <c r="K4395" s="77">
        <v>56.29</v>
      </c>
      <c r="L4395" s="77">
        <v>85.290700000000001</v>
      </c>
      <c r="M4395" s="77">
        <v>0.15159917787050711</v>
      </c>
      <c r="N4395" s="77">
        <v>84.319469999999995</v>
      </c>
      <c r="O4395" s="77">
        <v>1.3051908414509801</v>
      </c>
      <c r="P4395" s="77">
        <v>1262000</v>
      </c>
      <c r="Q4395" s="77">
        <v>1883000</v>
      </c>
      <c r="R4395" s="77">
        <v>0.67</v>
      </c>
      <c r="S4395" s="77">
        <v>32.143000000000001</v>
      </c>
      <c r="T4395" s="77">
        <v>7.9309999999999992</v>
      </c>
      <c r="U4395" s="77">
        <v>17.997599999999998</v>
      </c>
      <c r="V4395" s="77">
        <v>2.4254689434777772</v>
      </c>
      <c r="AC4395" s="77">
        <v>87.28</v>
      </c>
      <c r="AD4395" s="77">
        <v>80.8</v>
      </c>
      <c r="AH4395" s="77">
        <f>IF(AND(M4395&lt;Variables!$G$6,M4395&gt;Variables!$G$5),0,1)</f>
        <v>1</v>
      </c>
      <c r="AI4395" s="77">
        <f t="shared" si="138"/>
        <v>0</v>
      </c>
      <c r="AJ4395" s="77">
        <f>IF(I4395&gt;Variables!$G$7,0,1)</f>
        <v>0</v>
      </c>
      <c r="AK4395" s="77">
        <f>IF(F4395&gt;Variables!$G$8,0,1)</f>
        <v>0</v>
      </c>
      <c r="AL4395" s="77">
        <f>IF(G4395&gt;Variables!$G$9,0,1)</f>
        <v>1</v>
      </c>
      <c r="AM4395" s="77">
        <f>IF(AND(K4395&gt;Variables!$G$10,K4395&lt;Variables!$G$11),0,1)</f>
        <v>1</v>
      </c>
      <c r="AN4395" s="77">
        <f>IF(H4395&lt;Variables!$G$13,1,0)</f>
        <v>0</v>
      </c>
      <c r="AO4395" s="77">
        <f>IF(R4395&lt;Variables!$G$12,0,1)</f>
        <v>0</v>
      </c>
      <c r="AP4395" s="78">
        <f t="shared" si="139"/>
        <v>1</v>
      </c>
      <c r="AQ4395" s="77">
        <f>IF(V4395&lt;Variables!$G$15,1,0)</f>
        <v>1</v>
      </c>
      <c r="AR4395" s="77">
        <v>0</v>
      </c>
      <c r="AS4395" s="77">
        <v>0</v>
      </c>
      <c r="AT4395" s="77">
        <v>1</v>
      </c>
      <c r="AU4395" s="77">
        <v>0</v>
      </c>
      <c r="BA4395" s="77">
        <v>-1.39</v>
      </c>
    </row>
    <row r="4396" spans="3:53" x14ac:dyDescent="0.25">
      <c r="C4396" s="77" t="s">
        <v>586</v>
      </c>
      <c r="D4396" s="77" t="s">
        <v>589</v>
      </c>
      <c r="E4396" s="77">
        <v>4.5599999999999996</v>
      </c>
      <c r="F4396" s="77">
        <v>23.25</v>
      </c>
      <c r="G4396" s="77">
        <v>6.91</v>
      </c>
      <c r="H4396" s="77">
        <v>97.09</v>
      </c>
      <c r="I4396" s="77">
        <v>-20.52</v>
      </c>
      <c r="J4396" s="77" t="s">
        <v>75</v>
      </c>
      <c r="K4396" s="77">
        <v>55.58</v>
      </c>
      <c r="L4396" s="77">
        <v>4.5400150000000004</v>
      </c>
      <c r="M4396" s="77">
        <v>0.440196783490787</v>
      </c>
      <c r="N4396" s="77">
        <v>4.2772080000000008</v>
      </c>
      <c r="O4396" s="77">
        <v>6.6116027090569069</v>
      </c>
      <c r="P4396" s="77">
        <v>5610000</v>
      </c>
      <c r="Q4396" s="77">
        <v>339560</v>
      </c>
      <c r="R4396" s="77">
        <v>16.52</v>
      </c>
      <c r="S4396" s="77">
        <v>32.143000000000001</v>
      </c>
      <c r="T4396" s="77">
        <v>7.9309999999999992</v>
      </c>
      <c r="U4396" s="77">
        <v>17.997599999999998</v>
      </c>
      <c r="V4396" s="77">
        <v>2.4062698948554142</v>
      </c>
      <c r="AC4396" s="77">
        <v>4.58</v>
      </c>
      <c r="AD4396" s="77">
        <v>3.78</v>
      </c>
      <c r="AH4396" s="77">
        <f>IF(AND(M4396&lt;Variables!$G$6,M4396&gt;Variables!$G$5),0,1)</f>
        <v>1</v>
      </c>
      <c r="AI4396" s="77">
        <f t="shared" si="138"/>
        <v>0</v>
      </c>
      <c r="AJ4396" s="77">
        <f>IF(I4396&gt;Variables!$G$7,0,1)</f>
        <v>1</v>
      </c>
      <c r="AK4396" s="77">
        <f>IF(F4396&gt;Variables!$G$8,0,1)</f>
        <v>0</v>
      </c>
      <c r="AL4396" s="77">
        <f>IF(G4396&gt;Variables!$G$9,0,1)</f>
        <v>1</v>
      </c>
      <c r="AM4396" s="77">
        <f>IF(AND(K4396&gt;Variables!$G$10,K4396&lt;Variables!$G$11),0,1)</f>
        <v>1</v>
      </c>
      <c r="AN4396" s="77">
        <f>IF(H4396&lt;Variables!$G$13,1,0)</f>
        <v>1</v>
      </c>
      <c r="AO4396" s="77">
        <f>IF(R4396&lt;Variables!$G$12,0,1)</f>
        <v>1</v>
      </c>
      <c r="AP4396" s="78">
        <f t="shared" si="139"/>
        <v>1</v>
      </c>
      <c r="AQ4396" s="77">
        <f>IF(V4396&lt;Variables!$G$15,1,0)</f>
        <v>1</v>
      </c>
      <c r="AR4396" s="77">
        <v>0</v>
      </c>
      <c r="AS4396" s="77">
        <v>0</v>
      </c>
      <c r="AT4396" s="77">
        <v>1</v>
      </c>
      <c r="AU4396" s="77">
        <v>0</v>
      </c>
      <c r="BA4396" s="77">
        <v>-2.25</v>
      </c>
    </row>
    <row r="4397" spans="3:53" x14ac:dyDescent="0.25">
      <c r="C4397" s="77" t="s">
        <v>586</v>
      </c>
      <c r="D4397" s="77" t="s">
        <v>180</v>
      </c>
      <c r="E4397" s="77">
        <v>15.05</v>
      </c>
      <c r="F4397" s="77">
        <v>7.3</v>
      </c>
      <c r="G4397" s="77">
        <v>6.38</v>
      </c>
      <c r="H4397" s="77">
        <v>3450</v>
      </c>
      <c r="I4397" s="77">
        <v>-81.415000000000006</v>
      </c>
      <c r="J4397" s="77" t="s">
        <v>75</v>
      </c>
      <c r="K4397" s="77">
        <v>54.31</v>
      </c>
      <c r="L4397" s="77">
        <v>14.957625</v>
      </c>
      <c r="M4397" s="77">
        <v>0.35015585696257151</v>
      </c>
      <c r="N4397" s="77">
        <v>14.9078</v>
      </c>
      <c r="O4397" s="77">
        <v>0.68554716322998588</v>
      </c>
      <c r="P4397" s="77">
        <v>3493000</v>
      </c>
      <c r="Q4397" s="77">
        <v>13979000</v>
      </c>
      <c r="R4397" s="77">
        <v>0.25</v>
      </c>
      <c r="S4397" s="77">
        <v>32.143000000000001</v>
      </c>
      <c r="T4397" s="77">
        <v>7.9309999999999992</v>
      </c>
      <c r="U4397" s="77">
        <v>17.997599999999998</v>
      </c>
      <c r="V4397" s="77">
        <v>2.3981890597237201</v>
      </c>
      <c r="AC4397" s="77">
        <v>15.275</v>
      </c>
      <c r="AD4397" s="77">
        <v>14.63</v>
      </c>
      <c r="AH4397" s="77">
        <f>IF(AND(M4397&lt;Variables!$G$6,M4397&gt;Variables!$G$5),0,1)</f>
        <v>1</v>
      </c>
      <c r="AI4397" s="77">
        <f t="shared" si="138"/>
        <v>0</v>
      </c>
      <c r="AJ4397" s="77">
        <f>IF(I4397&gt;Variables!$G$7,0,1)</f>
        <v>1</v>
      </c>
      <c r="AK4397" s="77">
        <f>IF(F4397&gt;Variables!$G$8,0,1)</f>
        <v>1</v>
      </c>
      <c r="AL4397" s="77">
        <f>IF(G4397&gt;Variables!$G$9,0,1)</f>
        <v>1</v>
      </c>
      <c r="AM4397" s="77">
        <f>IF(AND(K4397&gt;Variables!$G$10,K4397&lt;Variables!$G$11),0,1)</f>
        <v>1</v>
      </c>
      <c r="AN4397" s="77">
        <f>IF(H4397&lt;Variables!$G$13,1,0)</f>
        <v>0</v>
      </c>
      <c r="AO4397" s="77">
        <f>IF(R4397&lt;Variables!$G$12,0,1)</f>
        <v>0</v>
      </c>
      <c r="AP4397" s="78">
        <f t="shared" si="139"/>
        <v>1</v>
      </c>
      <c r="AQ4397" s="77">
        <f>IF(V4397&lt;Variables!$G$15,1,0)</f>
        <v>1</v>
      </c>
      <c r="AR4397" s="77">
        <v>0</v>
      </c>
      <c r="AS4397" s="77">
        <v>0</v>
      </c>
      <c r="AT4397" s="77">
        <v>1</v>
      </c>
      <c r="AU4397" s="77">
        <v>0</v>
      </c>
      <c r="BA4397" s="77">
        <v>-0.94</v>
      </c>
    </row>
    <row r="4398" spans="3:53" x14ac:dyDescent="0.25">
      <c r="C4398" s="77" t="s">
        <v>586</v>
      </c>
      <c r="D4398" s="77" t="s">
        <v>584</v>
      </c>
      <c r="E4398" s="77">
        <v>41.18</v>
      </c>
      <c r="F4398" s="77">
        <v>7.4</v>
      </c>
      <c r="G4398" s="77">
        <v>7.73</v>
      </c>
      <c r="H4398" s="77">
        <v>-99999</v>
      </c>
      <c r="I4398" s="77">
        <v>-99999</v>
      </c>
      <c r="J4398" s="77" t="s">
        <v>75</v>
      </c>
      <c r="K4398" s="77">
        <v>65.47</v>
      </c>
      <c r="L4398" s="77">
        <v>40.648364999999998</v>
      </c>
      <c r="M4398" s="77">
        <v>0.79126183796076555</v>
      </c>
      <c r="N4398" s="77">
        <v>39.828057142857141</v>
      </c>
      <c r="O4398" s="77">
        <v>2.867181929178428</v>
      </c>
      <c r="P4398" s="77">
        <v>403148</v>
      </c>
      <c r="Q4398" s="77">
        <v>3800000</v>
      </c>
      <c r="R4398" s="77">
        <v>0.11</v>
      </c>
      <c r="S4398" s="77">
        <v>32.143000000000001</v>
      </c>
      <c r="T4398" s="77">
        <v>7.9309999999999992</v>
      </c>
      <c r="U4398" s="77">
        <v>17.997599999999998</v>
      </c>
      <c r="V4398" s="77">
        <v>2.4713449022241849</v>
      </c>
      <c r="AC4398" s="77">
        <v>41.16</v>
      </c>
      <c r="AD4398" s="77">
        <v>40.090000000000003</v>
      </c>
      <c r="AH4398" s="77">
        <f>IF(AND(M4398&lt;Variables!$G$6,M4398&gt;Variables!$G$5),0,1)</f>
        <v>1</v>
      </c>
      <c r="AI4398" s="77">
        <f t="shared" si="138"/>
        <v>0</v>
      </c>
      <c r="AJ4398" s="77">
        <f>IF(I4398&gt;Variables!$G$7,0,1)</f>
        <v>1</v>
      </c>
      <c r="AK4398" s="77">
        <f>IF(F4398&gt;Variables!$G$8,0,1)</f>
        <v>1</v>
      </c>
      <c r="AL4398" s="77">
        <f>IF(G4398&gt;Variables!$G$9,0,1)</f>
        <v>1</v>
      </c>
      <c r="AM4398" s="77">
        <f>IF(AND(K4398&gt;Variables!$G$10,K4398&lt;Variables!$G$11),0,1)</f>
        <v>0</v>
      </c>
      <c r="AN4398" s="77">
        <f>IF(H4398&lt;Variables!$G$13,1,0)</f>
        <v>1</v>
      </c>
      <c r="AO4398" s="77">
        <f>IF(R4398&lt;Variables!$G$12,0,1)</f>
        <v>0</v>
      </c>
      <c r="AP4398" s="78">
        <f t="shared" si="139"/>
        <v>1</v>
      </c>
      <c r="AQ4398" s="77">
        <f>IF(V4398&lt;Variables!$G$15,1,0)</f>
        <v>1</v>
      </c>
      <c r="AR4398" s="77">
        <v>0</v>
      </c>
      <c r="AS4398" s="77">
        <v>0</v>
      </c>
      <c r="AT4398" s="77">
        <v>1</v>
      </c>
      <c r="AU4398" s="77">
        <v>0</v>
      </c>
      <c r="BA4398" s="77">
        <v>-1.35</v>
      </c>
    </row>
    <row r="4399" spans="3:53" x14ac:dyDescent="0.25">
      <c r="C4399" s="77" t="s">
        <v>586</v>
      </c>
      <c r="D4399" s="77" t="s">
        <v>551</v>
      </c>
      <c r="E4399" s="77">
        <v>2.95</v>
      </c>
      <c r="F4399" s="77">
        <v>73.67</v>
      </c>
      <c r="G4399" s="77">
        <v>-0.33</v>
      </c>
      <c r="H4399" s="77">
        <v>18.25</v>
      </c>
      <c r="I4399" s="77">
        <v>-2.8000000000000001E-2</v>
      </c>
      <c r="J4399" s="77" t="s">
        <v>75</v>
      </c>
      <c r="K4399" s="77">
        <v>65.150000000000006</v>
      </c>
      <c r="L4399" s="77">
        <v>2.889555000000001</v>
      </c>
      <c r="M4399" s="77">
        <v>3.8222148393091468</v>
      </c>
      <c r="N4399" s="77">
        <v>2.9250980000000002</v>
      </c>
      <c r="O4399" s="77">
        <v>2.5606663434866199</v>
      </c>
      <c r="P4399" s="77">
        <v>101170000</v>
      </c>
      <c r="Q4399" s="77">
        <v>925560</v>
      </c>
      <c r="R4399" s="77">
        <v>109.31</v>
      </c>
      <c r="S4399" s="77">
        <v>32.143000000000001</v>
      </c>
      <c r="T4399" s="77">
        <v>7.9309999999999992</v>
      </c>
      <c r="U4399" s="77">
        <v>17.997599999999998</v>
      </c>
      <c r="V4399" s="77">
        <v>2.2573422838707011</v>
      </c>
      <c r="AC4399" s="77">
        <v>3.81</v>
      </c>
      <c r="AD4399" s="77">
        <v>2.56</v>
      </c>
      <c r="AH4399" s="77">
        <f>IF(AND(M4399&lt;Variables!$G$6,M4399&gt;Variables!$G$5),0,1)</f>
        <v>1</v>
      </c>
      <c r="AI4399" s="77">
        <f t="shared" si="138"/>
        <v>1</v>
      </c>
      <c r="AJ4399" s="77">
        <f>IF(I4399&gt;Variables!$G$7,0,1)</f>
        <v>1</v>
      </c>
      <c r="AK4399" s="77">
        <f>IF(F4399&gt;Variables!$G$8,0,1)</f>
        <v>0</v>
      </c>
      <c r="AL4399" s="77">
        <f>IF(G4399&gt;Variables!$G$9,0,1)</f>
        <v>1</v>
      </c>
      <c r="AM4399" s="77">
        <f>IF(AND(K4399&gt;Variables!$G$10,K4399&lt;Variables!$G$11),0,1)</f>
        <v>0</v>
      </c>
      <c r="AN4399" s="77">
        <f>IF(H4399&lt;Variables!$G$13,1,0)</f>
        <v>1</v>
      </c>
      <c r="AO4399" s="77">
        <f>IF(R4399&lt;Variables!$G$12,0,1)</f>
        <v>1</v>
      </c>
      <c r="AP4399" s="78">
        <f t="shared" si="139"/>
        <v>1</v>
      </c>
      <c r="AQ4399" s="77">
        <f>IF(V4399&lt;Variables!$G$15,1,0)</f>
        <v>1</v>
      </c>
      <c r="AR4399" s="77">
        <v>1</v>
      </c>
      <c r="AS4399" s="77">
        <v>0</v>
      </c>
      <c r="AT4399" s="77">
        <v>0</v>
      </c>
      <c r="AU4399" s="77">
        <v>0</v>
      </c>
      <c r="BA4399" s="77">
        <v>2</v>
      </c>
    </row>
    <row r="4400" spans="3:53" x14ac:dyDescent="0.25">
      <c r="C4400" s="77" t="s">
        <v>586</v>
      </c>
      <c r="D4400" s="77" t="s">
        <v>578</v>
      </c>
      <c r="E4400" s="77">
        <v>5.81</v>
      </c>
      <c r="F4400" s="77">
        <v>49.14</v>
      </c>
      <c r="G4400" s="77">
        <v>34.090000000000003</v>
      </c>
      <c r="H4400" s="77">
        <v>42.92</v>
      </c>
      <c r="I4400" s="77">
        <v>182.96</v>
      </c>
      <c r="J4400" s="77" t="s">
        <v>75</v>
      </c>
      <c r="K4400" s="77">
        <v>55.21</v>
      </c>
      <c r="L4400" s="77">
        <v>6.2576083333333337</v>
      </c>
      <c r="M4400" s="77">
        <v>-8.2716639610713898</v>
      </c>
      <c r="N4400" s="77">
        <v>5.2025562499999998</v>
      </c>
      <c r="O4400" s="77">
        <v>10.33037845578316</v>
      </c>
      <c r="P4400" s="77">
        <v>11390000</v>
      </c>
      <c r="Q4400" s="77">
        <v>2020000</v>
      </c>
      <c r="R4400" s="77">
        <v>5.64</v>
      </c>
      <c r="S4400" s="77">
        <v>32.143000000000001</v>
      </c>
      <c r="T4400" s="77">
        <v>7.9309999999999992</v>
      </c>
      <c r="U4400" s="77">
        <v>17.997599999999998</v>
      </c>
      <c r="V4400" s="77">
        <v>2.760498289344838</v>
      </c>
      <c r="AC4400" s="77">
        <v>7.12</v>
      </c>
      <c r="AD4400" s="77">
        <v>5.29</v>
      </c>
      <c r="AH4400" s="77">
        <f>IF(AND(M4400&lt;Variables!$G$6,M4400&gt;Variables!$G$5),0,1)</f>
        <v>1</v>
      </c>
      <c r="AI4400" s="77">
        <f t="shared" si="138"/>
        <v>0</v>
      </c>
      <c r="AJ4400" s="77">
        <f>IF(I4400&gt;Variables!$G$7,0,1)</f>
        <v>0</v>
      </c>
      <c r="AK4400" s="77">
        <f>IF(F4400&gt;Variables!$G$8,0,1)</f>
        <v>0</v>
      </c>
      <c r="AL4400" s="77">
        <f>IF(G4400&gt;Variables!$G$9,0,1)</f>
        <v>0</v>
      </c>
      <c r="AM4400" s="77">
        <f>IF(AND(K4400&gt;Variables!$G$10,K4400&lt;Variables!$G$11),0,1)</f>
        <v>1</v>
      </c>
      <c r="AN4400" s="77">
        <f>IF(H4400&lt;Variables!$G$13,1,0)</f>
        <v>1</v>
      </c>
      <c r="AO4400" s="77">
        <f>IF(R4400&lt;Variables!$G$12,0,1)</f>
        <v>1</v>
      </c>
      <c r="AP4400" s="78">
        <f t="shared" si="139"/>
        <v>1</v>
      </c>
      <c r="AQ4400" s="77">
        <f>IF(V4400&lt;Variables!$G$15,1,0)</f>
        <v>0</v>
      </c>
      <c r="AR4400" s="77">
        <v>0</v>
      </c>
      <c r="AS4400" s="77">
        <v>0</v>
      </c>
      <c r="AT4400" s="77">
        <v>1</v>
      </c>
      <c r="AU4400" s="77">
        <v>0</v>
      </c>
      <c r="BA4400" s="77">
        <v>-2.25</v>
      </c>
    </row>
    <row r="4401" spans="3:53" x14ac:dyDescent="0.25">
      <c r="C4401" s="77" t="s">
        <v>586</v>
      </c>
      <c r="D4401" s="77" t="s">
        <v>561</v>
      </c>
      <c r="E4401" s="77">
        <v>237.28</v>
      </c>
      <c r="F4401" s="77">
        <v>8.81</v>
      </c>
      <c r="G4401" s="77">
        <v>0.67</v>
      </c>
      <c r="H4401" s="77">
        <v>211690</v>
      </c>
      <c r="I4401" s="77">
        <v>120.03</v>
      </c>
      <c r="J4401" s="77" t="s">
        <v>74</v>
      </c>
      <c r="K4401" s="77">
        <v>46.8</v>
      </c>
      <c r="L4401" s="77">
        <v>237.13404</v>
      </c>
      <c r="M4401" s="77">
        <v>-0.26914735649086741</v>
      </c>
      <c r="N4401" s="77">
        <v>236.99328600000001</v>
      </c>
      <c r="O4401" s="77">
        <v>-0.20991565136575599</v>
      </c>
      <c r="P4401" s="77">
        <v>5080000</v>
      </c>
      <c r="Q4401" s="77">
        <v>3327000</v>
      </c>
      <c r="R4401" s="77">
        <v>1.53</v>
      </c>
      <c r="S4401" s="77">
        <v>32.143000000000001</v>
      </c>
      <c r="T4401" s="77">
        <v>7.9309999999999992</v>
      </c>
      <c r="U4401" s="77">
        <v>17.997599999999998</v>
      </c>
      <c r="V4401" s="77">
        <v>2.3383584790590159</v>
      </c>
      <c r="AC4401" s="77">
        <v>237</v>
      </c>
      <c r="AD4401" s="77">
        <v>230.42</v>
      </c>
      <c r="AH4401" s="77">
        <f>IF(AND(M4401&lt;Variables!$G$6,M4401&gt;Variables!$G$5),0,1)</f>
        <v>1</v>
      </c>
      <c r="AI4401" s="77">
        <f t="shared" si="138"/>
        <v>0</v>
      </c>
      <c r="AJ4401" s="77">
        <f>IF(I4401&gt;Variables!$G$7,0,1)</f>
        <v>0</v>
      </c>
      <c r="AK4401" s="77">
        <f>IF(F4401&gt;Variables!$G$8,0,1)</f>
        <v>1</v>
      </c>
      <c r="AL4401" s="77">
        <f>IF(G4401&gt;Variables!$G$9,0,1)</f>
        <v>1</v>
      </c>
      <c r="AM4401" s="77">
        <f>IF(AND(K4401&gt;Variables!$G$10,K4401&lt;Variables!$G$11),0,1)</f>
        <v>1</v>
      </c>
      <c r="AN4401" s="77">
        <f>IF(H4401&lt;Variables!$G$13,1,0)</f>
        <v>0</v>
      </c>
      <c r="AO4401" s="77">
        <f>IF(R4401&lt;Variables!$G$12,0,1)</f>
        <v>0</v>
      </c>
      <c r="AP4401" s="78">
        <f t="shared" si="139"/>
        <v>0</v>
      </c>
      <c r="AQ4401" s="77">
        <f>IF(V4401&lt;Variables!$G$15,1,0)</f>
        <v>1</v>
      </c>
      <c r="AR4401" s="77">
        <v>0</v>
      </c>
      <c r="AS4401" s="77">
        <v>0</v>
      </c>
      <c r="AT4401" s="77">
        <v>1</v>
      </c>
      <c r="AU4401" s="77">
        <v>0</v>
      </c>
      <c r="BA4401" s="77">
        <v>-1.81</v>
      </c>
    </row>
    <row r="4402" spans="3:53" x14ac:dyDescent="0.25">
      <c r="C4402" s="77" t="s">
        <v>586</v>
      </c>
      <c r="D4402" s="77" t="s">
        <v>590</v>
      </c>
      <c r="E4402" s="77">
        <v>8.25</v>
      </c>
      <c r="F4402" s="77">
        <v>16.98</v>
      </c>
      <c r="G4402" s="77">
        <v>12.55</v>
      </c>
      <c r="H4402" s="77">
        <v>298.47000000000003</v>
      </c>
      <c r="I4402" s="77">
        <v>-4.1820000000000004</v>
      </c>
      <c r="J4402" s="77" t="s">
        <v>74</v>
      </c>
      <c r="K4402" s="77">
        <v>50.87</v>
      </c>
      <c r="L4402" s="77">
        <v>8.3285349999999987</v>
      </c>
      <c r="M4402" s="77">
        <v>-0.67520878521851868</v>
      </c>
      <c r="N4402" s="77">
        <v>8.0877759999999981</v>
      </c>
      <c r="O4402" s="77">
        <v>2.2815171933545328</v>
      </c>
      <c r="P4402" s="77">
        <v>601790</v>
      </c>
      <c r="Q4402" s="77">
        <v>148250</v>
      </c>
      <c r="R4402" s="77">
        <v>4.0599999999999996</v>
      </c>
      <c r="S4402" s="77">
        <v>32.143000000000001</v>
      </c>
      <c r="T4402" s="77">
        <v>7.9309999999999992</v>
      </c>
      <c r="U4402" s="77">
        <v>17.997599999999998</v>
      </c>
      <c r="V4402" s="77">
        <v>2.3952651310010702</v>
      </c>
      <c r="AC4402" s="77">
        <v>9.4700000000000006</v>
      </c>
      <c r="AD4402" s="77">
        <v>7.48</v>
      </c>
      <c r="AH4402" s="77">
        <f>IF(AND(M4402&lt;Variables!$G$6,M4402&gt;Variables!$G$5),0,1)</f>
        <v>1</v>
      </c>
      <c r="AI4402" s="77">
        <f t="shared" ref="AI4402:AI4465" si="140">IF(L4402&gt;N4402,0,1)</f>
        <v>0</v>
      </c>
      <c r="AJ4402" s="77">
        <f>IF(I4402&gt;Variables!$G$7,0,1)</f>
        <v>1</v>
      </c>
      <c r="AK4402" s="77">
        <f>IF(F4402&gt;Variables!$G$8,0,1)</f>
        <v>0</v>
      </c>
      <c r="AL4402" s="77">
        <f>IF(G4402&gt;Variables!$G$9,0,1)</f>
        <v>0</v>
      </c>
      <c r="AM4402" s="77">
        <f>IF(AND(K4402&gt;Variables!$G$10,K4402&lt;Variables!$G$11),0,1)</f>
        <v>1</v>
      </c>
      <c r="AN4402" s="77">
        <f>IF(H4402&lt;Variables!$G$13,1,0)</f>
        <v>1</v>
      </c>
      <c r="AO4402" s="77">
        <f>IF(R4402&lt;Variables!$G$12,0,1)</f>
        <v>1</v>
      </c>
      <c r="AP4402" s="78">
        <f t="shared" ref="AP4402:AP4465" si="141">IF(J4402="Pass", 0,1)</f>
        <v>0</v>
      </c>
      <c r="AQ4402" s="77">
        <f>IF(V4402&lt;Variables!$G$15,1,0)</f>
        <v>1</v>
      </c>
      <c r="AR4402" s="77">
        <v>0</v>
      </c>
      <c r="AS4402" s="77">
        <v>0</v>
      </c>
      <c r="AT4402" s="77">
        <v>1</v>
      </c>
      <c r="AU4402" s="77">
        <v>0</v>
      </c>
      <c r="BA4402" s="77">
        <v>-2.25</v>
      </c>
    </row>
    <row r="4403" spans="3:53" x14ac:dyDescent="0.25">
      <c r="C4403" s="77" t="s">
        <v>586</v>
      </c>
      <c r="D4403" s="77" t="s">
        <v>172</v>
      </c>
      <c r="E4403" s="77">
        <v>59.82</v>
      </c>
      <c r="F4403" s="77">
        <v>8.1199999999999992</v>
      </c>
      <c r="G4403" s="77">
        <v>7.79</v>
      </c>
      <c r="H4403" s="77">
        <v>7650</v>
      </c>
      <c r="I4403" s="77">
        <v>145727.236</v>
      </c>
      <c r="J4403" s="77" t="s">
        <v>75</v>
      </c>
      <c r="K4403" s="77">
        <v>71.8</v>
      </c>
      <c r="L4403" s="77">
        <v>58.607250000000001</v>
      </c>
      <c r="M4403" s="77">
        <v>1.5232757039444771</v>
      </c>
      <c r="N4403" s="77">
        <v>57.632537999999997</v>
      </c>
      <c r="O4403" s="77">
        <v>3.2402911008361208</v>
      </c>
      <c r="P4403" s="77">
        <v>202823</v>
      </c>
      <c r="Q4403" s="77">
        <v>1206000</v>
      </c>
      <c r="R4403" s="77">
        <v>0.17</v>
      </c>
      <c r="S4403" s="77">
        <v>32.143000000000001</v>
      </c>
      <c r="T4403" s="77">
        <v>7.9309999999999992</v>
      </c>
      <c r="U4403" s="77">
        <v>17.997599999999998</v>
      </c>
      <c r="V4403" s="77">
        <v>2.457339830618225</v>
      </c>
      <c r="AC4403" s="77">
        <v>62.997</v>
      </c>
      <c r="AD4403" s="77">
        <v>56.06</v>
      </c>
      <c r="AH4403" s="77">
        <f>IF(AND(M4403&lt;Variables!$G$6,M4403&gt;Variables!$G$5),0,1)</f>
        <v>1</v>
      </c>
      <c r="AI4403" s="77">
        <f t="shared" si="140"/>
        <v>0</v>
      </c>
      <c r="AJ4403" s="77">
        <f>IF(I4403&gt;Variables!$G$7,0,1)</f>
        <v>0</v>
      </c>
      <c r="AK4403" s="77">
        <f>IF(F4403&gt;Variables!$G$8,0,1)</f>
        <v>1</v>
      </c>
      <c r="AL4403" s="77">
        <f>IF(G4403&gt;Variables!$G$9,0,1)</f>
        <v>1</v>
      </c>
      <c r="AM4403" s="77">
        <f>IF(AND(K4403&gt;Variables!$G$10,K4403&lt;Variables!$G$11),0,1)</f>
        <v>1</v>
      </c>
      <c r="AN4403" s="77">
        <f>IF(H4403&lt;Variables!$G$13,1,0)</f>
        <v>0</v>
      </c>
      <c r="AO4403" s="77">
        <f>IF(R4403&lt;Variables!$G$12,0,1)</f>
        <v>0</v>
      </c>
      <c r="AP4403" s="78">
        <f t="shared" si="141"/>
        <v>1</v>
      </c>
      <c r="AQ4403" s="77">
        <f>IF(V4403&lt;Variables!$G$15,1,0)</f>
        <v>1</v>
      </c>
      <c r="AR4403" s="77">
        <v>0</v>
      </c>
      <c r="AS4403" s="77">
        <v>0</v>
      </c>
      <c r="AT4403" s="77">
        <v>1</v>
      </c>
      <c r="AU4403" s="77">
        <v>0</v>
      </c>
      <c r="BA4403" s="77">
        <v>-2.25</v>
      </c>
    </row>
    <row r="4404" spans="3:53" x14ac:dyDescent="0.25">
      <c r="C4404" s="77" t="s">
        <v>586</v>
      </c>
      <c r="D4404" s="77" t="s">
        <v>549</v>
      </c>
      <c r="E4404" s="77">
        <v>13.51</v>
      </c>
      <c r="F4404" s="77">
        <v>8.19</v>
      </c>
      <c r="G4404" s="77">
        <v>6.32</v>
      </c>
      <c r="H4404" s="77">
        <v>2290</v>
      </c>
      <c r="I4404" s="77">
        <v>97.855000000000004</v>
      </c>
      <c r="J4404" s="77" t="s">
        <v>74</v>
      </c>
      <c r="K4404" s="77">
        <v>53.37</v>
      </c>
      <c r="L4404" s="77">
        <v>13.416525</v>
      </c>
      <c r="M4404" s="77">
        <v>0.2495057401227295</v>
      </c>
      <c r="N4404" s="77">
        <v>13.404908000000001</v>
      </c>
      <c r="O4404" s="77">
        <v>0.33638425567708907</v>
      </c>
      <c r="P4404" s="77">
        <v>2294000</v>
      </c>
      <c r="Q4404" s="77">
        <v>1522000</v>
      </c>
      <c r="R4404" s="77">
        <v>1.51</v>
      </c>
      <c r="S4404" s="77">
        <v>32.143000000000001</v>
      </c>
      <c r="T4404" s="77">
        <v>7.9309999999999992</v>
      </c>
      <c r="U4404" s="77">
        <v>17.997599999999998</v>
      </c>
      <c r="V4404" s="77">
        <v>2.3929977211707198</v>
      </c>
      <c r="AC4404" s="77">
        <v>13.55</v>
      </c>
      <c r="AD4404" s="77">
        <v>13.178800000000001</v>
      </c>
      <c r="AH4404" s="77">
        <f>IF(AND(M4404&lt;Variables!$G$6,M4404&gt;Variables!$G$5),0,1)</f>
        <v>1</v>
      </c>
      <c r="AI4404" s="77">
        <f t="shared" si="140"/>
        <v>0</v>
      </c>
      <c r="AJ4404" s="77">
        <f>IF(I4404&gt;Variables!$G$7,0,1)</f>
        <v>0</v>
      </c>
      <c r="AK4404" s="77">
        <f>IF(F4404&gt;Variables!$G$8,0,1)</f>
        <v>1</v>
      </c>
      <c r="AL4404" s="77">
        <f>IF(G4404&gt;Variables!$G$9,0,1)</f>
        <v>1</v>
      </c>
      <c r="AM4404" s="77">
        <f>IF(AND(K4404&gt;Variables!$G$10,K4404&lt;Variables!$G$11),0,1)</f>
        <v>1</v>
      </c>
      <c r="AN4404" s="77">
        <f>IF(H4404&lt;Variables!$G$13,1,0)</f>
        <v>0</v>
      </c>
      <c r="AO4404" s="77">
        <f>IF(R4404&lt;Variables!$G$12,0,1)</f>
        <v>0</v>
      </c>
      <c r="AP4404" s="78">
        <f t="shared" si="141"/>
        <v>0</v>
      </c>
      <c r="AQ4404" s="77">
        <f>IF(V4404&lt;Variables!$G$15,1,0)</f>
        <v>1</v>
      </c>
      <c r="AR4404" s="77">
        <v>0</v>
      </c>
      <c r="AS4404" s="77">
        <v>0</v>
      </c>
      <c r="AT4404" s="77">
        <v>1</v>
      </c>
      <c r="AU4404" s="77">
        <v>0</v>
      </c>
      <c r="BA4404" s="77">
        <v>-1.64</v>
      </c>
    </row>
    <row r="4405" spans="3:53" x14ac:dyDescent="0.25">
      <c r="C4405" s="77" t="s">
        <v>586</v>
      </c>
      <c r="D4405" s="77" t="s">
        <v>562</v>
      </c>
      <c r="E4405" s="77">
        <v>44.29</v>
      </c>
      <c r="F4405" s="77">
        <v>13.52</v>
      </c>
      <c r="G4405" s="77">
        <v>12.57</v>
      </c>
      <c r="H4405" s="77">
        <v>2400</v>
      </c>
      <c r="I4405" s="77">
        <v>32.786000000000001</v>
      </c>
      <c r="J4405" s="77" t="s">
        <v>74</v>
      </c>
      <c r="K4405" s="77">
        <v>62.96</v>
      </c>
      <c r="L4405" s="77">
        <v>43.79851</v>
      </c>
      <c r="M4405" s="77">
        <v>0.36871117305132201</v>
      </c>
      <c r="N4405" s="77">
        <v>42.800177551020411</v>
      </c>
      <c r="O4405" s="77">
        <v>2.7098542934711221</v>
      </c>
      <c r="P4405" s="77">
        <v>405744</v>
      </c>
      <c r="Q4405" s="77">
        <v>665245</v>
      </c>
      <c r="R4405" s="77">
        <v>0.61</v>
      </c>
      <c r="S4405" s="77">
        <v>32.143000000000001</v>
      </c>
      <c r="T4405" s="77">
        <v>7.9309999999999992</v>
      </c>
      <c r="U4405" s="77">
        <v>17.997599999999998</v>
      </c>
      <c r="V4405" s="77">
        <v>2.477878810734337</v>
      </c>
      <c r="AC4405" s="77">
        <v>44.28</v>
      </c>
      <c r="AD4405" s="77">
        <v>42.6</v>
      </c>
      <c r="AH4405" s="77">
        <f>IF(AND(M4405&lt;Variables!$G$6,M4405&gt;Variables!$G$5),0,1)</f>
        <v>1</v>
      </c>
      <c r="AI4405" s="77">
        <f t="shared" si="140"/>
        <v>0</v>
      </c>
      <c r="AJ4405" s="77">
        <f>IF(I4405&gt;Variables!$G$7,0,1)</f>
        <v>1</v>
      </c>
      <c r="AK4405" s="77">
        <f>IF(F4405&gt;Variables!$G$8,0,1)</f>
        <v>0</v>
      </c>
      <c r="AL4405" s="77">
        <f>IF(G4405&gt;Variables!$G$9,0,1)</f>
        <v>0</v>
      </c>
      <c r="AM4405" s="77">
        <f>IF(AND(K4405&gt;Variables!$G$10,K4405&lt;Variables!$G$11),0,1)</f>
        <v>0</v>
      </c>
      <c r="AN4405" s="77">
        <f>IF(H4405&lt;Variables!$G$13,1,0)</f>
        <v>0</v>
      </c>
      <c r="AO4405" s="77">
        <f>IF(R4405&lt;Variables!$G$12,0,1)</f>
        <v>0</v>
      </c>
      <c r="AP4405" s="78">
        <f t="shared" si="141"/>
        <v>0</v>
      </c>
      <c r="AQ4405" s="77">
        <f>IF(V4405&lt;Variables!$G$15,1,0)</f>
        <v>1</v>
      </c>
      <c r="AR4405" s="77">
        <v>0</v>
      </c>
      <c r="AS4405" s="77">
        <v>0</v>
      </c>
      <c r="AT4405" s="77">
        <v>1</v>
      </c>
      <c r="AU4405" s="77">
        <v>0</v>
      </c>
      <c r="BA4405" s="77">
        <v>-2.25</v>
      </c>
    </row>
    <row r="4406" spans="3:53" x14ac:dyDescent="0.25">
      <c r="C4406" s="77" t="s">
        <v>586</v>
      </c>
      <c r="D4406" s="77" t="s">
        <v>563</v>
      </c>
      <c r="E4406" s="77">
        <v>42.94</v>
      </c>
      <c r="F4406" s="77">
        <v>9.92</v>
      </c>
      <c r="G4406" s="77">
        <v>9.42</v>
      </c>
      <c r="H4406" s="77">
        <v>4360</v>
      </c>
      <c r="I4406" s="77">
        <v>-46.134</v>
      </c>
      <c r="J4406" s="77" t="s">
        <v>74</v>
      </c>
      <c r="K4406" s="77">
        <v>64.3</v>
      </c>
      <c r="L4406" s="77">
        <v>42.574120000000001</v>
      </c>
      <c r="M4406" s="77">
        <v>0.46431963831547968</v>
      </c>
      <c r="N4406" s="77">
        <v>42.099732000000003</v>
      </c>
      <c r="O4406" s="77">
        <v>1.596371207303638</v>
      </c>
      <c r="P4406" s="77">
        <v>500672</v>
      </c>
      <c r="Q4406" s="77">
        <v>1233000</v>
      </c>
      <c r="R4406" s="77">
        <v>0.41</v>
      </c>
      <c r="S4406" s="77">
        <v>32.143000000000001</v>
      </c>
      <c r="T4406" s="77">
        <v>7.9309999999999992</v>
      </c>
      <c r="U4406" s="77">
        <v>17.997599999999998</v>
      </c>
      <c r="V4406" s="77">
        <v>2.483900031252789</v>
      </c>
      <c r="AC4406" s="77">
        <v>44.74</v>
      </c>
      <c r="AD4406" s="77">
        <v>42.45</v>
      </c>
      <c r="AH4406" s="77">
        <f>IF(AND(M4406&lt;Variables!$G$6,M4406&gt;Variables!$G$5),0,1)</f>
        <v>1</v>
      </c>
      <c r="AI4406" s="77">
        <f t="shared" si="140"/>
        <v>0</v>
      </c>
      <c r="AJ4406" s="77">
        <f>IF(I4406&gt;Variables!$G$7,0,1)</f>
        <v>1</v>
      </c>
      <c r="AK4406" s="77">
        <f>IF(F4406&gt;Variables!$G$8,0,1)</f>
        <v>0</v>
      </c>
      <c r="AL4406" s="77">
        <f>IF(G4406&gt;Variables!$G$9,0,1)</f>
        <v>1</v>
      </c>
      <c r="AM4406" s="77">
        <f>IF(AND(K4406&gt;Variables!$G$10,K4406&lt;Variables!$G$11),0,1)</f>
        <v>0</v>
      </c>
      <c r="AN4406" s="77">
        <f>IF(H4406&lt;Variables!$G$13,1,0)</f>
        <v>0</v>
      </c>
      <c r="AO4406" s="77">
        <f>IF(R4406&lt;Variables!$G$12,0,1)</f>
        <v>0</v>
      </c>
      <c r="AP4406" s="78">
        <f t="shared" si="141"/>
        <v>0</v>
      </c>
      <c r="AQ4406" s="77">
        <f>IF(V4406&lt;Variables!$G$15,1,0)</f>
        <v>1</v>
      </c>
      <c r="AR4406" s="77">
        <v>1</v>
      </c>
      <c r="AS4406" s="77">
        <v>0</v>
      </c>
      <c r="AT4406" s="77">
        <v>0</v>
      </c>
      <c r="AU4406" s="77">
        <v>0</v>
      </c>
      <c r="BA4406" s="77">
        <v>1.7</v>
      </c>
    </row>
    <row r="4407" spans="3:53" x14ac:dyDescent="0.25">
      <c r="C4407" s="77" t="s">
        <v>586</v>
      </c>
      <c r="D4407" s="77" t="s">
        <v>559</v>
      </c>
      <c r="E4407" s="77">
        <v>26.8</v>
      </c>
      <c r="F4407" s="77">
        <v>15.47</v>
      </c>
      <c r="G4407" s="77">
        <v>-3.24</v>
      </c>
      <c r="H4407" s="77">
        <v>1710</v>
      </c>
      <c r="I4407" s="77">
        <v>-50.813000000000002</v>
      </c>
      <c r="J4407" s="77" t="s">
        <v>74</v>
      </c>
      <c r="K4407" s="77">
        <v>40.96</v>
      </c>
      <c r="L4407" s="77">
        <v>26.961819999999999</v>
      </c>
      <c r="M4407" s="77">
        <v>-0.76708471460754679</v>
      </c>
      <c r="N4407" s="77">
        <v>26.926978000000009</v>
      </c>
      <c r="O4407" s="77">
        <v>-0.63868288524620143</v>
      </c>
      <c r="P4407" s="77">
        <v>1400000</v>
      </c>
      <c r="Q4407" s="77">
        <v>633360</v>
      </c>
      <c r="R4407" s="77">
        <v>2.21</v>
      </c>
      <c r="S4407" s="77">
        <v>32.143000000000001</v>
      </c>
      <c r="T4407" s="77">
        <v>7.9309999999999992</v>
      </c>
      <c r="U4407" s="77">
        <v>17.997599999999998</v>
      </c>
      <c r="V4407" s="77">
        <v>2.273263123051485</v>
      </c>
      <c r="AC4407" s="77">
        <v>27.55</v>
      </c>
      <c r="AD4407" s="77">
        <v>26.16</v>
      </c>
      <c r="AH4407" s="77">
        <f>IF(AND(M4407&lt;Variables!$G$6,M4407&gt;Variables!$G$5),0,1)</f>
        <v>1</v>
      </c>
      <c r="AI4407" s="77">
        <f t="shared" si="140"/>
        <v>0</v>
      </c>
      <c r="AJ4407" s="77">
        <f>IF(I4407&gt;Variables!$G$7,0,1)</f>
        <v>1</v>
      </c>
      <c r="AK4407" s="77">
        <f>IF(F4407&gt;Variables!$G$8,0,1)</f>
        <v>0</v>
      </c>
      <c r="AL4407" s="77">
        <f>IF(G4407&gt;Variables!$G$9,0,1)</f>
        <v>1</v>
      </c>
      <c r="AM4407" s="77">
        <f>IF(AND(K4407&gt;Variables!$G$10,K4407&lt;Variables!$G$11),0,1)</f>
        <v>1</v>
      </c>
      <c r="AN4407" s="77">
        <f>IF(H4407&lt;Variables!$G$13,1,0)</f>
        <v>0</v>
      </c>
      <c r="AO4407" s="77">
        <f>IF(R4407&lt;Variables!$G$12,0,1)</f>
        <v>1</v>
      </c>
      <c r="AP4407" s="78">
        <f t="shared" si="141"/>
        <v>0</v>
      </c>
      <c r="AQ4407" s="77">
        <f>IF(V4407&lt;Variables!$G$15,1,0)</f>
        <v>1</v>
      </c>
      <c r="AR4407" s="77">
        <v>0</v>
      </c>
      <c r="AS4407" s="77">
        <v>0</v>
      </c>
      <c r="AT4407" s="77">
        <v>1</v>
      </c>
      <c r="AU4407" s="77">
        <v>0</v>
      </c>
      <c r="BA4407" s="77">
        <v>-2.25</v>
      </c>
    </row>
    <row r="4408" spans="3:53" x14ac:dyDescent="0.25">
      <c r="C4408" s="77" t="s">
        <v>586</v>
      </c>
      <c r="D4408" s="77" t="s">
        <v>555</v>
      </c>
      <c r="E4408" s="77">
        <v>23.62</v>
      </c>
      <c r="F4408" s="77">
        <v>16.63</v>
      </c>
      <c r="G4408" s="77">
        <v>14.08</v>
      </c>
      <c r="H4408" s="77">
        <v>2850</v>
      </c>
      <c r="I4408" s="77">
        <v>265.565</v>
      </c>
      <c r="J4408" s="77" t="s">
        <v>74</v>
      </c>
      <c r="K4408" s="77">
        <v>45.02</v>
      </c>
      <c r="L4408" s="77">
        <v>23.56991</v>
      </c>
      <c r="M4408" s="77">
        <v>-0.29660698746834468</v>
      </c>
      <c r="N4408" s="77">
        <v>23.999569999999999</v>
      </c>
      <c r="O4408" s="77">
        <v>-2.0815789616230558</v>
      </c>
      <c r="P4408" s="77">
        <v>829105</v>
      </c>
      <c r="Q4408" s="77">
        <v>497157</v>
      </c>
      <c r="R4408" s="77">
        <v>1.67</v>
      </c>
      <c r="S4408" s="77">
        <v>32.143000000000001</v>
      </c>
      <c r="T4408" s="77">
        <v>7.9309999999999992</v>
      </c>
      <c r="U4408" s="77">
        <v>17.997599999999998</v>
      </c>
      <c r="V4408" s="77">
        <v>2.3188531087947299</v>
      </c>
      <c r="AC4408" s="77">
        <v>26.31</v>
      </c>
      <c r="AD4408" s="77">
        <v>21.94</v>
      </c>
      <c r="AH4408" s="77">
        <f>IF(AND(M4408&lt;Variables!$G$6,M4408&gt;Variables!$G$5),0,1)</f>
        <v>1</v>
      </c>
      <c r="AI4408" s="77">
        <f t="shared" si="140"/>
        <v>1</v>
      </c>
      <c r="AJ4408" s="77">
        <f>IF(I4408&gt;Variables!$G$7,0,1)</f>
        <v>0</v>
      </c>
      <c r="AK4408" s="77">
        <f>IF(F4408&gt;Variables!$G$8,0,1)</f>
        <v>0</v>
      </c>
      <c r="AL4408" s="77">
        <f>IF(G4408&gt;Variables!$G$9,0,1)</f>
        <v>0</v>
      </c>
      <c r="AM4408" s="77">
        <f>IF(AND(K4408&gt;Variables!$G$10,K4408&lt;Variables!$G$11),0,1)</f>
        <v>1</v>
      </c>
      <c r="AN4408" s="77">
        <f>IF(H4408&lt;Variables!$G$13,1,0)</f>
        <v>0</v>
      </c>
      <c r="AO4408" s="77">
        <f>IF(R4408&lt;Variables!$G$12,0,1)</f>
        <v>0</v>
      </c>
      <c r="AP4408" s="78">
        <f t="shared" si="141"/>
        <v>0</v>
      </c>
      <c r="AQ4408" s="77">
        <f>IF(V4408&lt;Variables!$G$15,1,0)</f>
        <v>1</v>
      </c>
      <c r="AR4408" s="77">
        <v>1</v>
      </c>
      <c r="AS4408" s="77">
        <v>0</v>
      </c>
      <c r="AT4408" s="77">
        <v>0</v>
      </c>
      <c r="AU4408" s="77">
        <v>0</v>
      </c>
      <c r="BA4408" s="77">
        <v>2</v>
      </c>
    </row>
    <row r="4409" spans="3:53" x14ac:dyDescent="0.25">
      <c r="C4409" s="77" t="s">
        <v>586</v>
      </c>
      <c r="D4409" s="77" t="s">
        <v>132</v>
      </c>
      <c r="E4409" s="77">
        <v>47.86</v>
      </c>
      <c r="F4409" s="77">
        <v>7.46</v>
      </c>
      <c r="G4409" s="77">
        <v>5.48</v>
      </c>
      <c r="H4409" s="77">
        <v>5190</v>
      </c>
      <c r="I4409" s="77">
        <v>974.45699999999999</v>
      </c>
      <c r="J4409" s="77" t="s">
        <v>74</v>
      </c>
      <c r="K4409" s="77">
        <v>64.010000000000005</v>
      </c>
      <c r="L4409" s="77">
        <v>47.510094999999993</v>
      </c>
      <c r="M4409" s="77">
        <v>0.46285952490729448</v>
      </c>
      <c r="N4409" s="77">
        <v>47.014954000000003</v>
      </c>
      <c r="O4409" s="77">
        <v>1.5208905660101271</v>
      </c>
      <c r="P4409" s="77">
        <v>2001000</v>
      </c>
      <c r="Q4409" s="77">
        <v>1386000</v>
      </c>
      <c r="R4409" s="77">
        <v>1.44</v>
      </c>
      <c r="S4409" s="77">
        <v>32.143000000000001</v>
      </c>
      <c r="T4409" s="77">
        <v>7.9309999999999992</v>
      </c>
      <c r="U4409" s="77">
        <v>17.997599999999998</v>
      </c>
      <c r="V4409" s="77">
        <v>2.48138154865828</v>
      </c>
      <c r="AC4409" s="77">
        <v>48.5</v>
      </c>
      <c r="AD4409" s="77">
        <v>45.760100000000001</v>
      </c>
      <c r="AH4409" s="77">
        <f>IF(AND(M4409&lt;Variables!$G$6,M4409&gt;Variables!$G$5),0,1)</f>
        <v>1</v>
      </c>
      <c r="AI4409" s="77">
        <f t="shared" si="140"/>
        <v>0</v>
      </c>
      <c r="AJ4409" s="77">
        <f>IF(I4409&gt;Variables!$G$7,0,1)</f>
        <v>0</v>
      </c>
      <c r="AK4409" s="77">
        <f>IF(F4409&gt;Variables!$G$8,0,1)</f>
        <v>1</v>
      </c>
      <c r="AL4409" s="77">
        <f>IF(G4409&gt;Variables!$G$9,0,1)</f>
        <v>1</v>
      </c>
      <c r="AM4409" s="77">
        <f>IF(AND(K4409&gt;Variables!$G$10,K4409&lt;Variables!$G$11),0,1)</f>
        <v>0</v>
      </c>
      <c r="AN4409" s="77">
        <f>IF(H4409&lt;Variables!$G$13,1,0)</f>
        <v>0</v>
      </c>
      <c r="AO4409" s="77">
        <f>IF(R4409&lt;Variables!$G$12,0,1)</f>
        <v>0</v>
      </c>
      <c r="AP4409" s="78">
        <f t="shared" si="141"/>
        <v>0</v>
      </c>
      <c r="AQ4409" s="77">
        <f>IF(V4409&lt;Variables!$G$15,1,0)</f>
        <v>1</v>
      </c>
      <c r="AR4409" s="77">
        <v>0</v>
      </c>
      <c r="AS4409" s="77">
        <v>1</v>
      </c>
      <c r="AT4409" s="77">
        <v>0</v>
      </c>
      <c r="AU4409" s="77">
        <v>0</v>
      </c>
      <c r="BA4409" s="77">
        <v>0.16</v>
      </c>
    </row>
    <row r="4410" spans="3:53" x14ac:dyDescent="0.25">
      <c r="C4410" s="77" t="s">
        <v>586</v>
      </c>
      <c r="D4410" s="77" t="s">
        <v>179</v>
      </c>
      <c r="E4410" s="77">
        <v>25.79</v>
      </c>
      <c r="F4410" s="77">
        <v>9.0399999999999991</v>
      </c>
      <c r="G4410" s="77">
        <v>11.65</v>
      </c>
      <c r="H4410" s="77">
        <v>13930</v>
      </c>
      <c r="I4410" s="77">
        <v>-77.334000000000003</v>
      </c>
      <c r="J4410" s="77" t="s">
        <v>74</v>
      </c>
      <c r="K4410" s="77">
        <v>80.430000000000007</v>
      </c>
      <c r="L4410" s="77">
        <v>24.935475</v>
      </c>
      <c r="M4410" s="77">
        <v>3.426944944902774</v>
      </c>
      <c r="N4410" s="77">
        <v>24.534030000000001</v>
      </c>
      <c r="O4410" s="77">
        <v>5.1192975634251594</v>
      </c>
      <c r="P4410" s="77">
        <v>6452000</v>
      </c>
      <c r="Q4410" s="77">
        <v>12104000</v>
      </c>
      <c r="R4410" s="77">
        <v>0.53</v>
      </c>
      <c r="S4410" s="77">
        <v>32.143000000000001</v>
      </c>
      <c r="T4410" s="77">
        <v>7.9309999999999992</v>
      </c>
      <c r="U4410" s="77">
        <v>17.997599999999998</v>
      </c>
      <c r="V4410" s="77">
        <v>2.291988004095773</v>
      </c>
      <c r="AC4410" s="77">
        <v>26.08</v>
      </c>
      <c r="AD4410" s="77">
        <v>24.96</v>
      </c>
      <c r="AH4410" s="77">
        <f>IF(AND(M4410&lt;Variables!$G$6,M4410&gt;Variables!$G$5),0,1)</f>
        <v>1</v>
      </c>
      <c r="AI4410" s="77">
        <f t="shared" si="140"/>
        <v>0</v>
      </c>
      <c r="AJ4410" s="77">
        <f>IF(I4410&gt;Variables!$G$7,0,1)</f>
        <v>1</v>
      </c>
      <c r="AK4410" s="77">
        <f>IF(F4410&gt;Variables!$G$8,0,1)</f>
        <v>0</v>
      </c>
      <c r="AL4410" s="77">
        <f>IF(G4410&gt;Variables!$G$9,0,1)</f>
        <v>0</v>
      </c>
      <c r="AM4410" s="77">
        <f>IF(AND(K4410&gt;Variables!$G$10,K4410&lt;Variables!$G$11),0,1)</f>
        <v>1</v>
      </c>
      <c r="AN4410" s="77">
        <f>IF(H4410&lt;Variables!$G$13,1,0)</f>
        <v>0</v>
      </c>
      <c r="AO4410" s="77">
        <f>IF(R4410&lt;Variables!$G$12,0,1)</f>
        <v>0</v>
      </c>
      <c r="AP4410" s="78">
        <f t="shared" si="141"/>
        <v>0</v>
      </c>
      <c r="AQ4410" s="77">
        <f>IF(V4410&lt;Variables!$G$15,1,0)</f>
        <v>1</v>
      </c>
      <c r="AR4410" s="77">
        <v>0</v>
      </c>
      <c r="AS4410" s="77">
        <v>0</v>
      </c>
      <c r="AT4410" s="77">
        <v>1</v>
      </c>
      <c r="AU4410" s="77">
        <v>0</v>
      </c>
      <c r="BA4410" s="77">
        <v>-1.31</v>
      </c>
    </row>
    <row r="4411" spans="3:53" x14ac:dyDescent="0.25">
      <c r="C4411" s="77" t="s">
        <v>591</v>
      </c>
      <c r="D4411" s="77" t="s">
        <v>562</v>
      </c>
      <c r="E4411" s="77">
        <v>44.14</v>
      </c>
      <c r="F4411" s="77">
        <v>13.62</v>
      </c>
      <c r="G4411" s="77">
        <v>12.93</v>
      </c>
      <c r="H4411" s="77">
        <v>2400</v>
      </c>
      <c r="I4411" s="77">
        <v>32.880000000000003</v>
      </c>
      <c r="J4411" s="77" t="s">
        <v>74</v>
      </c>
      <c r="K4411" s="77">
        <v>62.33</v>
      </c>
      <c r="L4411" s="77">
        <v>43.941589473684211</v>
      </c>
      <c r="M4411" s="77">
        <v>0.36050249481908242</v>
      </c>
      <c r="N4411" s="77">
        <v>43.046200000000013</v>
      </c>
      <c r="O4411" s="77">
        <v>2.4480674252314838</v>
      </c>
      <c r="P4411" s="77">
        <v>425135</v>
      </c>
      <c r="Q4411" s="77">
        <v>665245</v>
      </c>
      <c r="R4411" s="77">
        <v>0.64</v>
      </c>
      <c r="S4411" s="77">
        <v>31.931999999999999</v>
      </c>
      <c r="T4411" s="77">
        <v>7.9449999999999994</v>
      </c>
      <c r="U4411" s="77">
        <v>17.9068</v>
      </c>
      <c r="V4411" s="77">
        <v>2.472528587376591</v>
      </c>
      <c r="AC4411" s="77">
        <v>44.24</v>
      </c>
      <c r="AD4411" s="77">
        <v>42.6</v>
      </c>
      <c r="AH4411" s="77">
        <f>IF(AND(M4411&lt;Variables!$G$6,M4411&gt;Variables!$G$5),0,1)</f>
        <v>1</v>
      </c>
      <c r="AI4411" s="77">
        <f t="shared" si="140"/>
        <v>0</v>
      </c>
      <c r="AJ4411" s="77">
        <f>IF(I4411&gt;Variables!$G$7,0,1)</f>
        <v>1</v>
      </c>
      <c r="AK4411" s="77">
        <f>IF(F4411&gt;Variables!$G$8,0,1)</f>
        <v>0</v>
      </c>
      <c r="AL4411" s="77">
        <f>IF(G4411&gt;Variables!$G$9,0,1)</f>
        <v>0</v>
      </c>
      <c r="AM4411" s="77">
        <f>IF(AND(K4411&gt;Variables!$G$10,K4411&lt;Variables!$G$11),0,1)</f>
        <v>0</v>
      </c>
      <c r="AN4411" s="77">
        <f>IF(H4411&lt;Variables!$G$13,1,0)</f>
        <v>0</v>
      </c>
      <c r="AO4411" s="77">
        <f>IF(R4411&lt;Variables!$G$12,0,1)</f>
        <v>0</v>
      </c>
      <c r="AP4411" s="78">
        <f t="shared" si="141"/>
        <v>0</v>
      </c>
      <c r="AQ4411" s="77">
        <f>IF(V4411&lt;Variables!$G$15,1,0)</f>
        <v>1</v>
      </c>
      <c r="AR4411" s="77">
        <v>0</v>
      </c>
      <c r="AS4411" s="77">
        <v>0</v>
      </c>
      <c r="AT4411" s="77">
        <v>1</v>
      </c>
      <c r="AU4411" s="77">
        <v>0</v>
      </c>
      <c r="BA4411" s="77">
        <v>-2.25</v>
      </c>
    </row>
    <row r="4412" spans="3:53" x14ac:dyDescent="0.25">
      <c r="C4412" s="77" t="s">
        <v>591</v>
      </c>
      <c r="D4412" s="77" t="s">
        <v>587</v>
      </c>
      <c r="E4412" s="77">
        <v>8.33</v>
      </c>
      <c r="F4412" s="77">
        <v>63.4</v>
      </c>
      <c r="G4412" s="77">
        <v>-99999</v>
      </c>
      <c r="H4412" s="77">
        <v>-99999</v>
      </c>
      <c r="I4412" s="77">
        <v>-99999</v>
      </c>
      <c r="J4412" s="77" t="s">
        <v>75</v>
      </c>
      <c r="K4412" s="77">
        <v>-99999</v>
      </c>
      <c r="L4412" s="77">
        <v>8.7610375000000005</v>
      </c>
      <c r="M4412" s="77">
        <v>-1141505.9122563959</v>
      </c>
      <c r="N4412" s="77">
        <v>8.588936363636364</v>
      </c>
      <c r="O4412" s="77">
        <v>-1164376.876277409</v>
      </c>
      <c r="P4412" s="77">
        <v>2010000</v>
      </c>
      <c r="S4412" s="77">
        <v>31.931999999999999</v>
      </c>
      <c r="T4412" s="77">
        <v>7.9449999999999994</v>
      </c>
      <c r="U4412" s="77">
        <v>17.9068</v>
      </c>
      <c r="V4412" s="77">
        <v>-99999</v>
      </c>
      <c r="AC4412" s="77">
        <v>8.85</v>
      </c>
      <c r="AD4412" s="77">
        <v>7</v>
      </c>
      <c r="AH4412" s="77">
        <f>IF(AND(M4412&lt;Variables!$G$6,M4412&gt;Variables!$G$5),0,1)</f>
        <v>1</v>
      </c>
      <c r="AI4412" s="77">
        <f t="shared" si="140"/>
        <v>0</v>
      </c>
      <c r="AJ4412" s="77">
        <f>IF(I4412&gt;Variables!$G$7,0,1)</f>
        <v>1</v>
      </c>
      <c r="AK4412" s="77">
        <f>IF(F4412&gt;Variables!$G$8,0,1)</f>
        <v>0</v>
      </c>
      <c r="AL4412" s="77">
        <f>IF(G4412&gt;Variables!$G$9,0,1)</f>
        <v>1</v>
      </c>
      <c r="AM4412" s="77">
        <f>IF(AND(K4412&gt;Variables!$G$10,K4412&lt;Variables!$G$11),0,1)</f>
        <v>1</v>
      </c>
      <c r="AN4412" s="77">
        <f>IF(H4412&lt;Variables!$G$13,1,0)</f>
        <v>1</v>
      </c>
      <c r="AO4412" s="77">
        <f>IF(R4412&lt;Variables!$G$12,0,1)</f>
        <v>0</v>
      </c>
      <c r="AP4412" s="78">
        <f t="shared" si="141"/>
        <v>1</v>
      </c>
      <c r="AQ4412" s="77">
        <f>IF(V4412&lt;Variables!$G$15,1,0)</f>
        <v>1</v>
      </c>
      <c r="AR4412" s="77">
        <v>0</v>
      </c>
      <c r="AS4412" s="77">
        <v>0</v>
      </c>
      <c r="AT4412" s="77">
        <v>1</v>
      </c>
      <c r="AU4412" s="77">
        <v>0</v>
      </c>
      <c r="BA4412" s="77">
        <v>-2.25</v>
      </c>
    </row>
    <row r="4413" spans="3:53" x14ac:dyDescent="0.25">
      <c r="C4413" s="77" t="s">
        <v>591</v>
      </c>
      <c r="D4413" s="77" t="s">
        <v>588</v>
      </c>
      <c r="E4413" s="77">
        <v>12.07</v>
      </c>
      <c r="F4413" s="77">
        <v>30.56</v>
      </c>
      <c r="G4413" s="77">
        <v>-99999</v>
      </c>
      <c r="H4413" s="77">
        <v>-99999</v>
      </c>
      <c r="I4413" s="77">
        <v>-99999</v>
      </c>
      <c r="J4413" s="77" t="s">
        <v>75</v>
      </c>
      <c r="K4413" s="77">
        <v>-99999</v>
      </c>
      <c r="L4413" s="77">
        <v>12.074465</v>
      </c>
      <c r="M4413" s="77">
        <v>-828285.76226772787</v>
      </c>
      <c r="N4413" s="77">
        <v>11.907475</v>
      </c>
      <c r="O4413" s="77">
        <v>-839900.20953224762</v>
      </c>
      <c r="P4413" s="77">
        <v>587460</v>
      </c>
      <c r="S4413" s="77">
        <v>31.931999999999999</v>
      </c>
      <c r="T4413" s="77">
        <v>7.9449999999999994</v>
      </c>
      <c r="U4413" s="77">
        <v>17.9068</v>
      </c>
      <c r="V4413" s="77">
        <v>-99999</v>
      </c>
      <c r="AC4413" s="77">
        <v>16.5212</v>
      </c>
      <c r="AD4413" s="77">
        <v>12</v>
      </c>
      <c r="AH4413" s="77">
        <f>IF(AND(M4413&lt;Variables!$G$6,M4413&gt;Variables!$G$5),0,1)</f>
        <v>1</v>
      </c>
      <c r="AI4413" s="77">
        <f t="shared" si="140"/>
        <v>0</v>
      </c>
      <c r="AJ4413" s="77">
        <f>IF(I4413&gt;Variables!$G$7,0,1)</f>
        <v>1</v>
      </c>
      <c r="AK4413" s="77">
        <f>IF(F4413&gt;Variables!$G$8,0,1)</f>
        <v>0</v>
      </c>
      <c r="AL4413" s="77">
        <f>IF(G4413&gt;Variables!$G$9,0,1)</f>
        <v>1</v>
      </c>
      <c r="AM4413" s="77">
        <f>IF(AND(K4413&gt;Variables!$G$10,K4413&lt;Variables!$G$11),0,1)</f>
        <v>1</v>
      </c>
      <c r="AN4413" s="77">
        <f>IF(H4413&lt;Variables!$G$13,1,0)</f>
        <v>1</v>
      </c>
      <c r="AO4413" s="77">
        <f>IF(R4413&lt;Variables!$G$12,0,1)</f>
        <v>0</v>
      </c>
      <c r="AP4413" s="78">
        <f t="shared" si="141"/>
        <v>1</v>
      </c>
      <c r="AQ4413" s="77">
        <f>IF(V4413&lt;Variables!$G$15,1,0)</f>
        <v>1</v>
      </c>
      <c r="AR4413" s="77">
        <v>1</v>
      </c>
      <c r="AS4413" s="77">
        <v>0</v>
      </c>
      <c r="AT4413" s="77">
        <v>0</v>
      </c>
      <c r="AU4413" s="77">
        <v>0</v>
      </c>
      <c r="BA4413" s="77">
        <v>2</v>
      </c>
    </row>
    <row r="4414" spans="3:53" x14ac:dyDescent="0.25">
      <c r="C4414" s="77" t="s">
        <v>591</v>
      </c>
      <c r="D4414" s="77" t="s">
        <v>590</v>
      </c>
      <c r="E4414" s="77">
        <v>8.39</v>
      </c>
      <c r="F4414" s="77">
        <v>21.17</v>
      </c>
      <c r="G4414" s="77">
        <v>11.97</v>
      </c>
      <c r="H4414" s="77">
        <v>298.47000000000003</v>
      </c>
      <c r="I4414" s="77">
        <v>-4.2519999999999998</v>
      </c>
      <c r="J4414" s="77" t="s">
        <v>74</v>
      </c>
      <c r="K4414" s="77">
        <v>49.07</v>
      </c>
      <c r="L4414" s="77">
        <v>8.3215599999999981</v>
      </c>
      <c r="M4414" s="77">
        <v>-1.1002744677680349</v>
      </c>
      <c r="N4414" s="77">
        <v>8.1436299999999999</v>
      </c>
      <c r="O4414" s="77">
        <v>1.0605835481228949</v>
      </c>
      <c r="P4414" s="77">
        <v>684640</v>
      </c>
      <c r="Q4414" s="77">
        <v>148250</v>
      </c>
      <c r="R4414" s="77">
        <v>4.62</v>
      </c>
      <c r="S4414" s="77">
        <v>31.931999999999999</v>
      </c>
      <c r="T4414" s="77">
        <v>7.9449999999999994</v>
      </c>
      <c r="U4414" s="77">
        <v>17.9068</v>
      </c>
      <c r="V4414" s="77">
        <v>2.3830171749854592</v>
      </c>
      <c r="AC4414" s="77">
        <v>9.4700000000000006</v>
      </c>
      <c r="AD4414" s="77">
        <v>7.48</v>
      </c>
      <c r="AH4414" s="77">
        <f>IF(AND(M4414&lt;Variables!$G$6,M4414&gt;Variables!$G$5),0,1)</f>
        <v>0</v>
      </c>
      <c r="AI4414" s="77">
        <f t="shared" si="140"/>
        <v>0</v>
      </c>
      <c r="AJ4414" s="77">
        <f>IF(I4414&gt;Variables!$G$7,0,1)</f>
        <v>1</v>
      </c>
      <c r="AK4414" s="77">
        <f>IF(F4414&gt;Variables!$G$8,0,1)</f>
        <v>0</v>
      </c>
      <c r="AL4414" s="77">
        <f>IF(G4414&gt;Variables!$G$9,0,1)</f>
        <v>0</v>
      </c>
      <c r="AM4414" s="77">
        <f>IF(AND(K4414&gt;Variables!$G$10,K4414&lt;Variables!$G$11),0,1)</f>
        <v>1</v>
      </c>
      <c r="AN4414" s="77">
        <f>IF(H4414&lt;Variables!$G$13,1,0)</f>
        <v>1</v>
      </c>
      <c r="AO4414" s="77">
        <f>IF(R4414&lt;Variables!$G$12,0,1)</f>
        <v>1</v>
      </c>
      <c r="AP4414" s="78">
        <f t="shared" si="141"/>
        <v>0</v>
      </c>
      <c r="AQ4414" s="77">
        <f>IF(V4414&lt;Variables!$G$15,1,0)</f>
        <v>1</v>
      </c>
      <c r="AR4414" s="77">
        <v>0</v>
      </c>
      <c r="AS4414" s="77">
        <v>0</v>
      </c>
      <c r="AT4414" s="77">
        <v>1</v>
      </c>
      <c r="AU4414" s="77">
        <v>0</v>
      </c>
      <c r="BA4414" s="77">
        <v>-2.25</v>
      </c>
    </row>
    <row r="4415" spans="3:53" x14ac:dyDescent="0.25">
      <c r="C4415" s="77" t="s">
        <v>591</v>
      </c>
      <c r="D4415" s="77" t="s">
        <v>567</v>
      </c>
      <c r="E4415" s="77">
        <v>14.42</v>
      </c>
      <c r="F4415" s="77">
        <v>7.72</v>
      </c>
      <c r="G4415" s="77">
        <v>5.58</v>
      </c>
      <c r="H4415" s="77">
        <v>27750</v>
      </c>
      <c r="I4415" s="77">
        <v>2.0529999999999999</v>
      </c>
      <c r="J4415" s="77" t="s">
        <v>74</v>
      </c>
      <c r="K4415" s="77">
        <v>82.06</v>
      </c>
      <c r="L4415" s="77">
        <v>14.28395263157895</v>
      </c>
      <c r="M4415" s="77">
        <v>0.60240586510219396</v>
      </c>
      <c r="N4415" s="77">
        <v>14.20425102040816</v>
      </c>
      <c r="O4415" s="77">
        <v>1.1668970039581359</v>
      </c>
      <c r="P4415" s="77">
        <v>603854</v>
      </c>
      <c r="Q4415" s="77">
        <v>973560</v>
      </c>
      <c r="R4415" s="77">
        <v>0.62</v>
      </c>
      <c r="S4415" s="77">
        <v>31.931999999999999</v>
      </c>
      <c r="T4415" s="77">
        <v>7.9449999999999994</v>
      </c>
      <c r="U4415" s="77">
        <v>17.9068</v>
      </c>
      <c r="V4415" s="77">
        <v>2.627702722189754</v>
      </c>
      <c r="AC4415" s="77">
        <v>14.795</v>
      </c>
      <c r="AD4415" s="77">
        <v>14.27</v>
      </c>
      <c r="AH4415" s="77">
        <f>IF(AND(M4415&lt;Variables!$G$6,M4415&gt;Variables!$G$5),0,1)</f>
        <v>1</v>
      </c>
      <c r="AI4415" s="77">
        <f t="shared" si="140"/>
        <v>0</v>
      </c>
      <c r="AJ4415" s="77">
        <f>IF(I4415&gt;Variables!$G$7,0,1)</f>
        <v>1</v>
      </c>
      <c r="AK4415" s="77">
        <f>IF(F4415&gt;Variables!$G$8,0,1)</f>
        <v>1</v>
      </c>
      <c r="AL4415" s="77">
        <f>IF(G4415&gt;Variables!$G$9,0,1)</f>
        <v>1</v>
      </c>
      <c r="AM4415" s="77">
        <f>IF(AND(K4415&gt;Variables!$G$10,K4415&lt;Variables!$G$11),0,1)</f>
        <v>1</v>
      </c>
      <c r="AN4415" s="77">
        <f>IF(H4415&lt;Variables!$G$13,1,0)</f>
        <v>0</v>
      </c>
      <c r="AO4415" s="77">
        <f>IF(R4415&lt;Variables!$G$12,0,1)</f>
        <v>0</v>
      </c>
      <c r="AP4415" s="78">
        <f t="shared" si="141"/>
        <v>0</v>
      </c>
      <c r="AQ4415" s="77">
        <f>IF(V4415&lt;Variables!$G$15,1,0)</f>
        <v>1</v>
      </c>
      <c r="AR4415" s="77">
        <v>1</v>
      </c>
      <c r="AS4415" s="77">
        <v>0</v>
      </c>
      <c r="AT4415" s="77">
        <v>0</v>
      </c>
      <c r="AU4415" s="77">
        <v>0</v>
      </c>
      <c r="BA4415" s="77">
        <v>0.75</v>
      </c>
    </row>
    <row r="4416" spans="3:53" x14ac:dyDescent="0.25">
      <c r="C4416" s="77" t="s">
        <v>591</v>
      </c>
      <c r="D4416" s="77" t="s">
        <v>561</v>
      </c>
      <c r="E4416" s="77">
        <v>236.76</v>
      </c>
      <c r="F4416" s="77">
        <v>8.66</v>
      </c>
      <c r="G4416" s="77">
        <v>0.48</v>
      </c>
      <c r="H4416" s="77">
        <v>211690</v>
      </c>
      <c r="I4416" s="77">
        <v>119.93600000000001</v>
      </c>
      <c r="J4416" s="77" t="s">
        <v>74</v>
      </c>
      <c r="K4416" s="77">
        <v>42.33</v>
      </c>
      <c r="L4416" s="77">
        <v>236.84529000000001</v>
      </c>
      <c r="M4416" s="77">
        <v>-0.33578459592758741</v>
      </c>
      <c r="N4416" s="77">
        <v>236.841174</v>
      </c>
      <c r="O4416" s="77">
        <v>-0.33405255793910738</v>
      </c>
      <c r="P4416" s="77">
        <v>5215000</v>
      </c>
      <c r="Q4416" s="77">
        <v>3327000</v>
      </c>
      <c r="R4416" s="77">
        <v>1.57</v>
      </c>
      <c r="S4416" s="77">
        <v>31.931999999999999</v>
      </c>
      <c r="T4416" s="77">
        <v>7.9449999999999994</v>
      </c>
      <c r="U4416" s="77">
        <v>17.9068</v>
      </c>
      <c r="V4416" s="77">
        <v>2.2888312483411091</v>
      </c>
      <c r="AC4416" s="77">
        <v>236.49</v>
      </c>
      <c r="AD4416" s="77">
        <v>230.42</v>
      </c>
      <c r="AH4416" s="77">
        <f>IF(AND(M4416&lt;Variables!$G$6,M4416&gt;Variables!$G$5),0,1)</f>
        <v>1</v>
      </c>
      <c r="AI4416" s="77">
        <f t="shared" si="140"/>
        <v>0</v>
      </c>
      <c r="AJ4416" s="77">
        <f>IF(I4416&gt;Variables!$G$7,0,1)</f>
        <v>0</v>
      </c>
      <c r="AK4416" s="77">
        <f>IF(F4416&gt;Variables!$G$8,0,1)</f>
        <v>1</v>
      </c>
      <c r="AL4416" s="77">
        <f>IF(G4416&gt;Variables!$G$9,0,1)</f>
        <v>1</v>
      </c>
      <c r="AM4416" s="77">
        <f>IF(AND(K4416&gt;Variables!$G$10,K4416&lt;Variables!$G$11),0,1)</f>
        <v>1</v>
      </c>
      <c r="AN4416" s="77">
        <f>IF(H4416&lt;Variables!$G$13,1,0)</f>
        <v>0</v>
      </c>
      <c r="AO4416" s="77">
        <f>IF(R4416&lt;Variables!$G$12,0,1)</f>
        <v>0</v>
      </c>
      <c r="AP4416" s="78">
        <f t="shared" si="141"/>
        <v>0</v>
      </c>
      <c r="AQ4416" s="77">
        <f>IF(V4416&lt;Variables!$G$15,1,0)</f>
        <v>1</v>
      </c>
      <c r="AR4416" s="77">
        <v>0</v>
      </c>
      <c r="AS4416" s="77">
        <v>0</v>
      </c>
      <c r="AT4416" s="77">
        <v>1</v>
      </c>
      <c r="AU4416" s="77">
        <v>0</v>
      </c>
      <c r="BA4416" s="77">
        <v>-1.72</v>
      </c>
    </row>
    <row r="4417" spans="3:53" x14ac:dyDescent="0.25">
      <c r="C4417" s="77" t="s">
        <v>591</v>
      </c>
      <c r="D4417" s="77" t="s">
        <v>549</v>
      </c>
      <c r="E4417" s="77">
        <v>13.53</v>
      </c>
      <c r="F4417" s="77">
        <v>8.0299999999999994</v>
      </c>
      <c r="G4417" s="77">
        <v>6.4</v>
      </c>
      <c r="H4417" s="77">
        <v>2290</v>
      </c>
      <c r="I4417" s="77">
        <v>97.905000000000001</v>
      </c>
      <c r="J4417" s="77" t="s">
        <v>74</v>
      </c>
      <c r="K4417" s="77">
        <v>54.16</v>
      </c>
      <c r="L4417" s="77">
        <v>13.4430052631579</v>
      </c>
      <c r="M4417" s="77">
        <v>0.12642066643148769</v>
      </c>
      <c r="N4417" s="77">
        <v>13.41769387755102</v>
      </c>
      <c r="O4417" s="77">
        <v>0.3153009960956164</v>
      </c>
      <c r="P4417" s="77">
        <v>2378000</v>
      </c>
      <c r="Q4417" s="77">
        <v>1522000</v>
      </c>
      <c r="R4417" s="77">
        <v>1.56</v>
      </c>
      <c r="S4417" s="77">
        <v>31.931999999999999</v>
      </c>
      <c r="T4417" s="77">
        <v>7.9449999999999994</v>
      </c>
      <c r="U4417" s="77">
        <v>17.9068</v>
      </c>
      <c r="V4417" s="77">
        <v>2.40529183467262</v>
      </c>
      <c r="AC4417" s="77">
        <v>13.55</v>
      </c>
      <c r="AD4417" s="77">
        <v>13.178800000000001</v>
      </c>
      <c r="AH4417" s="77">
        <f>IF(AND(M4417&lt;Variables!$G$6,M4417&gt;Variables!$G$5),0,1)</f>
        <v>1</v>
      </c>
      <c r="AI4417" s="77">
        <f t="shared" si="140"/>
        <v>0</v>
      </c>
      <c r="AJ4417" s="77">
        <f>IF(I4417&gt;Variables!$G$7,0,1)</f>
        <v>0</v>
      </c>
      <c r="AK4417" s="77">
        <f>IF(F4417&gt;Variables!$G$8,0,1)</f>
        <v>1</v>
      </c>
      <c r="AL4417" s="77">
        <f>IF(G4417&gt;Variables!$G$9,0,1)</f>
        <v>1</v>
      </c>
      <c r="AM4417" s="77">
        <f>IF(AND(K4417&gt;Variables!$G$10,K4417&lt;Variables!$G$11),0,1)</f>
        <v>1</v>
      </c>
      <c r="AN4417" s="77">
        <f>IF(H4417&lt;Variables!$G$13,1,0)</f>
        <v>0</v>
      </c>
      <c r="AO4417" s="77">
        <f>IF(R4417&lt;Variables!$G$12,0,1)</f>
        <v>0</v>
      </c>
      <c r="AP4417" s="78">
        <f t="shared" si="141"/>
        <v>0</v>
      </c>
      <c r="AQ4417" s="77">
        <f>IF(V4417&lt;Variables!$G$15,1,0)</f>
        <v>1</v>
      </c>
      <c r="AR4417" s="77">
        <v>0</v>
      </c>
      <c r="AS4417" s="77">
        <v>0</v>
      </c>
      <c r="AT4417" s="77">
        <v>1</v>
      </c>
      <c r="AU4417" s="77">
        <v>0</v>
      </c>
      <c r="BA4417" s="77">
        <v>-1.83</v>
      </c>
    </row>
    <row r="4418" spans="3:53" x14ac:dyDescent="0.25">
      <c r="C4418" s="77" t="s">
        <v>591</v>
      </c>
      <c r="D4418" s="77" t="s">
        <v>576</v>
      </c>
      <c r="E4418" s="77">
        <v>107.72</v>
      </c>
      <c r="F4418" s="77">
        <v>8.48</v>
      </c>
      <c r="G4418" s="77">
        <v>6.39</v>
      </c>
      <c r="H4418" s="77">
        <v>4280</v>
      </c>
      <c r="I4418" s="77">
        <v>-24.677</v>
      </c>
      <c r="J4418" s="77" t="s">
        <v>74</v>
      </c>
      <c r="K4418" s="77">
        <v>80.52</v>
      </c>
      <c r="L4418" s="77">
        <v>106.162755</v>
      </c>
      <c r="M4418" s="77">
        <v>1.2125203419975421</v>
      </c>
      <c r="N4418" s="77">
        <v>105.17862</v>
      </c>
      <c r="O4418" s="77">
        <v>2.1595453524680281</v>
      </c>
      <c r="P4418" s="77">
        <v>359593</v>
      </c>
      <c r="Q4418" s="77">
        <v>890350</v>
      </c>
      <c r="R4418" s="77">
        <v>0.4</v>
      </c>
      <c r="S4418" s="77">
        <v>31.931999999999999</v>
      </c>
      <c r="T4418" s="77">
        <v>7.9449999999999994</v>
      </c>
      <c r="U4418" s="77">
        <v>17.9068</v>
      </c>
      <c r="V4418" s="77">
        <v>2.544787994128598</v>
      </c>
      <c r="AC4418" s="77">
        <v>111.49</v>
      </c>
      <c r="AD4418" s="77">
        <v>106.15</v>
      </c>
      <c r="AH4418" s="77">
        <f>IF(AND(M4418&lt;Variables!$G$6,M4418&gt;Variables!$G$5),0,1)</f>
        <v>1</v>
      </c>
      <c r="AI4418" s="77">
        <f t="shared" si="140"/>
        <v>0</v>
      </c>
      <c r="AJ4418" s="77">
        <f>IF(I4418&gt;Variables!$G$7,0,1)</f>
        <v>1</v>
      </c>
      <c r="AK4418" s="77">
        <f>IF(F4418&gt;Variables!$G$8,0,1)</f>
        <v>1</v>
      </c>
      <c r="AL4418" s="77">
        <f>IF(G4418&gt;Variables!$G$9,0,1)</f>
        <v>1</v>
      </c>
      <c r="AM4418" s="77">
        <f>IF(AND(K4418&gt;Variables!$G$10,K4418&lt;Variables!$G$11),0,1)</f>
        <v>1</v>
      </c>
      <c r="AN4418" s="77">
        <f>IF(H4418&lt;Variables!$G$13,1,0)</f>
        <v>0</v>
      </c>
      <c r="AO4418" s="77">
        <f>IF(R4418&lt;Variables!$G$12,0,1)</f>
        <v>0</v>
      </c>
      <c r="AP4418" s="78">
        <f t="shared" si="141"/>
        <v>0</v>
      </c>
      <c r="AQ4418" s="77">
        <f>IF(V4418&lt;Variables!$G$15,1,0)</f>
        <v>1</v>
      </c>
      <c r="AR4418" s="77">
        <v>0</v>
      </c>
      <c r="AS4418" s="77">
        <v>1</v>
      </c>
      <c r="AT4418" s="77">
        <v>0</v>
      </c>
      <c r="AU4418" s="77">
        <v>0</v>
      </c>
      <c r="BA4418" s="77">
        <v>0.12</v>
      </c>
    </row>
    <row r="4419" spans="3:53" x14ac:dyDescent="0.25">
      <c r="C4419" s="77" t="s">
        <v>591</v>
      </c>
      <c r="D4419" s="77" t="s">
        <v>551</v>
      </c>
      <c r="E4419" s="77">
        <v>2.93</v>
      </c>
      <c r="F4419" s="77">
        <v>74.849999999999994</v>
      </c>
      <c r="G4419" s="77">
        <v>-1.58</v>
      </c>
      <c r="H4419" s="77">
        <v>18.25</v>
      </c>
      <c r="I4419" s="77">
        <v>-3.2000000000000001E-2</v>
      </c>
      <c r="J4419" s="77" t="s">
        <v>75</v>
      </c>
      <c r="K4419" s="77">
        <v>60.05</v>
      </c>
      <c r="L4419" s="77">
        <v>2.9127700000000001</v>
      </c>
      <c r="M4419" s="77">
        <v>1.7073095369699569</v>
      </c>
      <c r="N4419" s="77">
        <v>2.9062439999999992</v>
      </c>
      <c r="O4419" s="77">
        <v>1.935694318852814</v>
      </c>
      <c r="P4419" s="77">
        <v>103860000</v>
      </c>
      <c r="Q4419" s="77">
        <v>925560</v>
      </c>
      <c r="R4419" s="77">
        <v>112.21</v>
      </c>
      <c r="S4419" s="77">
        <v>31.931999999999999</v>
      </c>
      <c r="T4419" s="77">
        <v>7.9449999999999994</v>
      </c>
      <c r="U4419" s="77">
        <v>17.9068</v>
      </c>
      <c r="V4419" s="77">
        <v>2.3771743171139499</v>
      </c>
      <c r="AC4419" s="77">
        <v>3.81</v>
      </c>
      <c r="AD4419" s="77">
        <v>2.56</v>
      </c>
      <c r="AH4419" s="77">
        <f>IF(AND(M4419&lt;Variables!$G$6,M4419&gt;Variables!$G$5),0,1)</f>
        <v>1</v>
      </c>
      <c r="AI4419" s="77">
        <f t="shared" si="140"/>
        <v>0</v>
      </c>
      <c r="AJ4419" s="77">
        <f>IF(I4419&gt;Variables!$G$7,0,1)</f>
        <v>1</v>
      </c>
      <c r="AK4419" s="77">
        <f>IF(F4419&gt;Variables!$G$8,0,1)</f>
        <v>0</v>
      </c>
      <c r="AL4419" s="77">
        <f>IF(G4419&gt;Variables!$G$9,0,1)</f>
        <v>1</v>
      </c>
      <c r="AM4419" s="77">
        <f>IF(AND(K4419&gt;Variables!$G$10,K4419&lt;Variables!$G$11),0,1)</f>
        <v>1</v>
      </c>
      <c r="AN4419" s="77">
        <f>IF(H4419&lt;Variables!$G$13,1,0)</f>
        <v>1</v>
      </c>
      <c r="AO4419" s="77">
        <f>IF(R4419&lt;Variables!$G$12,0,1)</f>
        <v>1</v>
      </c>
      <c r="AP4419" s="78">
        <f t="shared" si="141"/>
        <v>1</v>
      </c>
      <c r="AQ4419" s="77">
        <f>IF(V4419&lt;Variables!$G$15,1,0)</f>
        <v>1</v>
      </c>
      <c r="AR4419" s="77">
        <v>1</v>
      </c>
      <c r="AS4419" s="77">
        <v>0</v>
      </c>
      <c r="AT4419" s="77">
        <v>0</v>
      </c>
      <c r="AU4419" s="77">
        <v>0</v>
      </c>
      <c r="BA4419" s="77">
        <v>2</v>
      </c>
    </row>
    <row r="4420" spans="3:53" x14ac:dyDescent="0.25">
      <c r="C4420" s="77" t="s">
        <v>591</v>
      </c>
      <c r="D4420" s="77" t="s">
        <v>566</v>
      </c>
      <c r="E4420" s="77">
        <v>48.51</v>
      </c>
      <c r="F4420" s="77">
        <v>7.73</v>
      </c>
      <c r="G4420" s="77">
        <v>6.3</v>
      </c>
      <c r="H4420" s="77">
        <v>3140</v>
      </c>
      <c r="I4420" s="77">
        <v>-24.091000000000001</v>
      </c>
      <c r="J4420" s="77" t="s">
        <v>74</v>
      </c>
      <c r="K4420" s="77">
        <v>79.77</v>
      </c>
      <c r="L4420" s="77">
        <v>47.790836842105257</v>
      </c>
      <c r="M4420" s="77">
        <v>1.274644258495264</v>
      </c>
      <c r="N4420" s="77">
        <v>47.423337500000002</v>
      </c>
      <c r="O4420" s="77">
        <v>2.0594554316216058</v>
      </c>
      <c r="P4420" s="77">
        <v>458687</v>
      </c>
      <c r="Q4420" s="77">
        <v>835075</v>
      </c>
      <c r="R4420" s="77">
        <v>0.55000000000000004</v>
      </c>
      <c r="S4420" s="77">
        <v>31.931999999999999</v>
      </c>
      <c r="T4420" s="77">
        <v>7.9449999999999994</v>
      </c>
      <c r="U4420" s="77">
        <v>17.9068</v>
      </c>
      <c r="V4420" s="77">
        <v>2.5326879404253559</v>
      </c>
      <c r="AC4420" s="77">
        <v>49.95</v>
      </c>
      <c r="AD4420" s="77">
        <v>47.54</v>
      </c>
      <c r="AH4420" s="77">
        <f>IF(AND(M4420&lt;Variables!$G$6,M4420&gt;Variables!$G$5),0,1)</f>
        <v>1</v>
      </c>
      <c r="AI4420" s="77">
        <f t="shared" si="140"/>
        <v>0</v>
      </c>
      <c r="AJ4420" s="77">
        <f>IF(I4420&gt;Variables!$G$7,0,1)</f>
        <v>1</v>
      </c>
      <c r="AK4420" s="77">
        <f>IF(F4420&gt;Variables!$G$8,0,1)</f>
        <v>1</v>
      </c>
      <c r="AL4420" s="77">
        <f>IF(G4420&gt;Variables!$G$9,0,1)</f>
        <v>1</v>
      </c>
      <c r="AM4420" s="77">
        <f>IF(AND(K4420&gt;Variables!$G$10,K4420&lt;Variables!$G$11),0,1)</f>
        <v>1</v>
      </c>
      <c r="AN4420" s="77">
        <f>IF(H4420&lt;Variables!$G$13,1,0)</f>
        <v>0</v>
      </c>
      <c r="AO4420" s="77">
        <f>IF(R4420&lt;Variables!$G$12,0,1)</f>
        <v>0</v>
      </c>
      <c r="AP4420" s="78">
        <f t="shared" si="141"/>
        <v>0</v>
      </c>
      <c r="AQ4420" s="77">
        <f>IF(V4420&lt;Variables!$G$15,1,0)</f>
        <v>1</v>
      </c>
      <c r="AR4420" s="77">
        <v>1</v>
      </c>
      <c r="AS4420" s="77">
        <v>0</v>
      </c>
      <c r="AT4420" s="77">
        <v>0</v>
      </c>
      <c r="AU4420" s="77">
        <v>0</v>
      </c>
      <c r="BA4420" s="77">
        <v>2</v>
      </c>
    </row>
    <row r="4421" spans="3:53" x14ac:dyDescent="0.25">
      <c r="C4421" s="77" t="s">
        <v>591</v>
      </c>
      <c r="D4421" s="77" t="s">
        <v>563</v>
      </c>
      <c r="E4421" s="77">
        <v>43.01</v>
      </c>
      <c r="F4421" s="77">
        <v>10.25</v>
      </c>
      <c r="G4421" s="77">
        <v>9.64</v>
      </c>
      <c r="H4421" s="77">
        <v>4360</v>
      </c>
      <c r="I4421" s="77">
        <v>-46.088999999999999</v>
      </c>
      <c r="J4421" s="77" t="s">
        <v>74</v>
      </c>
      <c r="K4421" s="77">
        <v>64.58</v>
      </c>
      <c r="L4421" s="77">
        <v>42.717529999999996</v>
      </c>
      <c r="M4421" s="77">
        <v>0.3335164743841767</v>
      </c>
      <c r="N4421" s="77">
        <v>42.231468000000007</v>
      </c>
      <c r="O4421" s="77">
        <v>1.488302514134703</v>
      </c>
      <c r="P4421" s="77">
        <v>515036</v>
      </c>
      <c r="Q4421" s="77">
        <v>1233000</v>
      </c>
      <c r="R4421" s="77">
        <v>0.42</v>
      </c>
      <c r="S4421" s="77">
        <v>31.931999999999999</v>
      </c>
      <c r="T4421" s="77">
        <v>7.9449999999999994</v>
      </c>
      <c r="U4421" s="77">
        <v>17.9068</v>
      </c>
      <c r="V4421" s="77">
        <v>2.495333980138458</v>
      </c>
      <c r="AC4421" s="77">
        <v>44.74</v>
      </c>
      <c r="AD4421" s="77">
        <v>42.45</v>
      </c>
      <c r="AH4421" s="77">
        <f>IF(AND(M4421&lt;Variables!$G$6,M4421&gt;Variables!$G$5),0,1)</f>
        <v>1</v>
      </c>
      <c r="AI4421" s="77">
        <f t="shared" si="140"/>
        <v>0</v>
      </c>
      <c r="AJ4421" s="77">
        <f>IF(I4421&gt;Variables!$G$7,0,1)</f>
        <v>1</v>
      </c>
      <c r="AK4421" s="77">
        <f>IF(F4421&gt;Variables!$G$8,0,1)</f>
        <v>0</v>
      </c>
      <c r="AL4421" s="77">
        <f>IF(G4421&gt;Variables!$G$9,0,1)</f>
        <v>1</v>
      </c>
      <c r="AM4421" s="77">
        <f>IF(AND(K4421&gt;Variables!$G$10,K4421&lt;Variables!$G$11),0,1)</f>
        <v>0</v>
      </c>
      <c r="AN4421" s="77">
        <f>IF(H4421&lt;Variables!$G$13,1,0)</f>
        <v>0</v>
      </c>
      <c r="AO4421" s="77">
        <f>IF(R4421&lt;Variables!$G$12,0,1)</f>
        <v>0</v>
      </c>
      <c r="AP4421" s="78">
        <f t="shared" si="141"/>
        <v>0</v>
      </c>
      <c r="AQ4421" s="77">
        <f>IF(V4421&lt;Variables!$G$15,1,0)</f>
        <v>1</v>
      </c>
      <c r="AR4421" s="77">
        <v>1</v>
      </c>
      <c r="AS4421" s="77">
        <v>0</v>
      </c>
      <c r="AT4421" s="77">
        <v>0</v>
      </c>
      <c r="AU4421" s="77">
        <v>0</v>
      </c>
      <c r="BA4421" s="77">
        <v>2</v>
      </c>
    </row>
    <row r="4422" spans="3:53" x14ac:dyDescent="0.25">
      <c r="C4422" s="77" t="s">
        <v>591</v>
      </c>
      <c r="D4422" s="77" t="s">
        <v>196</v>
      </c>
      <c r="E4422" s="77">
        <v>53.14</v>
      </c>
      <c r="F4422" s="77">
        <v>9.56</v>
      </c>
      <c r="G4422" s="77">
        <v>5.42</v>
      </c>
      <c r="H4422" s="77">
        <v>2030</v>
      </c>
      <c r="I4422" s="77">
        <v>1059.3710000000001</v>
      </c>
      <c r="J4422" s="77" t="s">
        <v>75</v>
      </c>
      <c r="K4422" s="77">
        <v>45.74</v>
      </c>
      <c r="L4422" s="77">
        <v>53.263894444444453</v>
      </c>
      <c r="M4422" s="77">
        <v>-1.0399060193057621</v>
      </c>
      <c r="N4422" s="77">
        <v>52.450221739130427</v>
      </c>
      <c r="O4422" s="77">
        <v>0.49528534342833203</v>
      </c>
      <c r="P4422" s="77">
        <v>338170</v>
      </c>
      <c r="Q4422" s="77">
        <v>441740</v>
      </c>
      <c r="R4422" s="77">
        <v>0.77</v>
      </c>
      <c r="S4422" s="77">
        <v>31.931999999999999</v>
      </c>
      <c r="T4422" s="77">
        <v>7.9449999999999994</v>
      </c>
      <c r="U4422" s="77">
        <v>17.9068</v>
      </c>
      <c r="V4422" s="77">
        <v>2.3371101175351541</v>
      </c>
      <c r="AC4422" s="77">
        <v>53.61</v>
      </c>
      <c r="AD4422" s="77">
        <v>48.32</v>
      </c>
      <c r="AH4422" s="77">
        <f>IF(AND(M4422&lt;Variables!$G$6,M4422&gt;Variables!$G$5),0,1)</f>
        <v>0</v>
      </c>
      <c r="AI4422" s="77">
        <f t="shared" si="140"/>
        <v>0</v>
      </c>
      <c r="AJ4422" s="77">
        <f>IF(I4422&gt;Variables!$G$7,0,1)</f>
        <v>0</v>
      </c>
      <c r="AK4422" s="77">
        <f>IF(F4422&gt;Variables!$G$8,0,1)</f>
        <v>0</v>
      </c>
      <c r="AL4422" s="77">
        <f>IF(G4422&gt;Variables!$G$9,0,1)</f>
        <v>1</v>
      </c>
      <c r="AM4422" s="77">
        <f>IF(AND(K4422&gt;Variables!$G$10,K4422&lt;Variables!$G$11),0,1)</f>
        <v>1</v>
      </c>
      <c r="AN4422" s="77">
        <f>IF(H4422&lt;Variables!$G$13,1,0)</f>
        <v>0</v>
      </c>
      <c r="AO4422" s="77">
        <f>IF(R4422&lt;Variables!$G$12,0,1)</f>
        <v>0</v>
      </c>
      <c r="AP4422" s="78">
        <f t="shared" si="141"/>
        <v>1</v>
      </c>
      <c r="AQ4422" s="77">
        <f>IF(V4422&lt;Variables!$G$15,1,0)</f>
        <v>1</v>
      </c>
      <c r="AR4422" s="77">
        <v>0</v>
      </c>
      <c r="AS4422" s="77">
        <v>0</v>
      </c>
      <c r="AT4422" s="77">
        <v>1</v>
      </c>
      <c r="AU4422" s="77">
        <v>0</v>
      </c>
      <c r="BA4422" s="77">
        <v>-2.25</v>
      </c>
    </row>
    <row r="4423" spans="3:53" x14ac:dyDescent="0.25">
      <c r="C4423" s="77" t="s">
        <v>591</v>
      </c>
      <c r="D4423" s="77" t="s">
        <v>578</v>
      </c>
      <c r="E4423" s="77">
        <v>5.73</v>
      </c>
      <c r="F4423" s="77">
        <v>46.64</v>
      </c>
      <c r="G4423" s="77">
        <v>34.659999999999997</v>
      </c>
      <c r="H4423" s="77">
        <v>42.92</v>
      </c>
      <c r="I4423" s="77">
        <v>183.21299999999999</v>
      </c>
      <c r="J4423" s="77" t="s">
        <v>75</v>
      </c>
      <c r="K4423" s="77">
        <v>53.53</v>
      </c>
      <c r="L4423" s="77">
        <v>6.1118187499999994</v>
      </c>
      <c r="M4423" s="77">
        <v>-5.6843758660218651</v>
      </c>
      <c r="N4423" s="77">
        <v>5.4214249999999993</v>
      </c>
      <c r="O4423" s="77">
        <v>6.3262887524959028</v>
      </c>
      <c r="P4423" s="77">
        <v>13580000</v>
      </c>
      <c r="Q4423" s="77">
        <v>2020000</v>
      </c>
      <c r="R4423" s="77">
        <v>6.72</v>
      </c>
      <c r="S4423" s="77">
        <v>31.931999999999999</v>
      </c>
      <c r="T4423" s="77">
        <v>7.9449999999999994</v>
      </c>
      <c r="U4423" s="77">
        <v>17.9068</v>
      </c>
      <c r="V4423" s="77">
        <v>2.6093147380953492</v>
      </c>
      <c r="AC4423" s="77">
        <v>7.12</v>
      </c>
      <c r="AD4423" s="77">
        <v>5.29</v>
      </c>
      <c r="AH4423" s="77">
        <f>IF(AND(M4423&lt;Variables!$G$6,M4423&gt;Variables!$G$5),0,1)</f>
        <v>0</v>
      </c>
      <c r="AI4423" s="77">
        <f t="shared" si="140"/>
        <v>0</v>
      </c>
      <c r="AJ4423" s="77">
        <f>IF(I4423&gt;Variables!$G$7,0,1)</f>
        <v>0</v>
      </c>
      <c r="AK4423" s="77">
        <f>IF(F4423&gt;Variables!$G$8,0,1)</f>
        <v>0</v>
      </c>
      <c r="AL4423" s="77">
        <f>IF(G4423&gt;Variables!$G$9,0,1)</f>
        <v>0</v>
      </c>
      <c r="AM4423" s="77">
        <f>IF(AND(K4423&gt;Variables!$G$10,K4423&lt;Variables!$G$11),0,1)</f>
        <v>1</v>
      </c>
      <c r="AN4423" s="77">
        <f>IF(H4423&lt;Variables!$G$13,1,0)</f>
        <v>1</v>
      </c>
      <c r="AO4423" s="77">
        <f>IF(R4423&lt;Variables!$G$12,0,1)</f>
        <v>1</v>
      </c>
      <c r="AP4423" s="78">
        <f t="shared" si="141"/>
        <v>1</v>
      </c>
      <c r="AQ4423" s="77">
        <f>IF(V4423&lt;Variables!$G$15,1,0)</f>
        <v>1</v>
      </c>
      <c r="AR4423" s="77">
        <v>1</v>
      </c>
      <c r="AS4423" s="77">
        <v>0</v>
      </c>
      <c r="AT4423" s="77">
        <v>0</v>
      </c>
      <c r="AU4423" s="77">
        <v>0</v>
      </c>
      <c r="BA4423" s="77">
        <v>2</v>
      </c>
    </row>
    <row r="4424" spans="3:53" x14ac:dyDescent="0.25">
      <c r="C4424" s="77" t="s">
        <v>591</v>
      </c>
      <c r="D4424" s="77" t="s">
        <v>589</v>
      </c>
      <c r="E4424" s="77">
        <v>4.4800000000000004</v>
      </c>
      <c r="F4424" s="77">
        <v>19.93</v>
      </c>
      <c r="G4424" s="77">
        <v>4.12</v>
      </c>
      <c r="H4424" s="77">
        <v>97.09</v>
      </c>
      <c r="I4424" s="77">
        <v>-21.866</v>
      </c>
      <c r="J4424" s="77" t="s">
        <v>75</v>
      </c>
      <c r="K4424" s="77">
        <v>48.79</v>
      </c>
      <c r="L4424" s="77">
        <v>4.5333449999999997</v>
      </c>
      <c r="M4424" s="77">
        <v>-2.037016816500838</v>
      </c>
      <c r="N4424" s="77">
        <v>4.3221220000000002</v>
      </c>
      <c r="O4424" s="77">
        <v>2.7504545221074181</v>
      </c>
      <c r="P4424" s="77">
        <v>6120000</v>
      </c>
      <c r="Q4424" s="77">
        <v>339560</v>
      </c>
      <c r="R4424" s="77">
        <v>18.02</v>
      </c>
      <c r="S4424" s="77">
        <v>31.931999999999999</v>
      </c>
      <c r="T4424" s="77">
        <v>7.9449999999999994</v>
      </c>
      <c r="U4424" s="77">
        <v>17.9068</v>
      </c>
      <c r="V4424" s="77">
        <v>2.4003085227040959</v>
      </c>
      <c r="AC4424" s="77">
        <v>4.47</v>
      </c>
      <c r="AD4424" s="77">
        <v>3.78</v>
      </c>
      <c r="AH4424" s="77">
        <f>IF(AND(M4424&lt;Variables!$G$6,M4424&gt;Variables!$G$5),0,1)</f>
        <v>0</v>
      </c>
      <c r="AI4424" s="77">
        <f t="shared" si="140"/>
        <v>0</v>
      </c>
      <c r="AJ4424" s="77">
        <f>IF(I4424&gt;Variables!$G$7,0,1)</f>
        <v>1</v>
      </c>
      <c r="AK4424" s="77">
        <f>IF(F4424&gt;Variables!$G$8,0,1)</f>
        <v>0</v>
      </c>
      <c r="AL4424" s="77">
        <f>IF(G4424&gt;Variables!$G$9,0,1)</f>
        <v>1</v>
      </c>
      <c r="AM4424" s="77">
        <f>IF(AND(K4424&gt;Variables!$G$10,K4424&lt;Variables!$G$11),0,1)</f>
        <v>1</v>
      </c>
      <c r="AN4424" s="77">
        <f>IF(H4424&lt;Variables!$G$13,1,0)</f>
        <v>1</v>
      </c>
      <c r="AO4424" s="77">
        <f>IF(R4424&lt;Variables!$G$12,0,1)</f>
        <v>1</v>
      </c>
      <c r="AP4424" s="78">
        <f t="shared" si="141"/>
        <v>1</v>
      </c>
      <c r="AQ4424" s="77">
        <f>IF(V4424&lt;Variables!$G$15,1,0)</f>
        <v>1</v>
      </c>
      <c r="AR4424" s="77">
        <v>0</v>
      </c>
      <c r="AS4424" s="77">
        <v>0</v>
      </c>
      <c r="AT4424" s="77">
        <v>1</v>
      </c>
      <c r="AU4424" s="77">
        <v>0</v>
      </c>
      <c r="BA4424" s="77">
        <v>-2.25</v>
      </c>
    </row>
    <row r="4425" spans="3:53" x14ac:dyDescent="0.25">
      <c r="C4425" s="77" t="s">
        <v>591</v>
      </c>
      <c r="D4425" s="77" t="s">
        <v>201</v>
      </c>
      <c r="E4425" s="77">
        <v>48.82</v>
      </c>
      <c r="F4425" s="77">
        <v>7.77</v>
      </c>
      <c r="G4425" s="77">
        <v>5.52</v>
      </c>
      <c r="H4425" s="77">
        <v>-99999</v>
      </c>
      <c r="I4425" s="77">
        <v>13901.619000000001</v>
      </c>
      <c r="J4425" s="77" t="s">
        <v>75</v>
      </c>
      <c r="K4425" s="77">
        <v>48.57</v>
      </c>
      <c r="L4425" s="77">
        <v>48.646094736842109</v>
      </c>
      <c r="M4425" s="77">
        <v>-0.1564251709284244</v>
      </c>
      <c r="N4425" s="77">
        <v>48.648464583333329</v>
      </c>
      <c r="O4425" s="77">
        <v>-0.1612889204322599</v>
      </c>
      <c r="P4425" s="77">
        <v>390270</v>
      </c>
      <c r="Q4425" s="77">
        <v>1980000</v>
      </c>
      <c r="R4425" s="77">
        <v>0.2</v>
      </c>
      <c r="S4425" s="77">
        <v>31.931999999999999</v>
      </c>
      <c r="T4425" s="77">
        <v>7.9449999999999994</v>
      </c>
      <c r="U4425" s="77">
        <v>17.9068</v>
      </c>
      <c r="V4425" s="77">
        <v>2.3556062435162319</v>
      </c>
      <c r="AC4425" s="77">
        <v>49.18</v>
      </c>
      <c r="AD4425" s="77">
        <v>45.51</v>
      </c>
      <c r="AH4425" s="77">
        <f>IF(AND(M4425&lt;Variables!$G$6,M4425&gt;Variables!$G$5),0,1)</f>
        <v>1</v>
      </c>
      <c r="AI4425" s="77">
        <f t="shared" si="140"/>
        <v>1</v>
      </c>
      <c r="AJ4425" s="77">
        <f>IF(I4425&gt;Variables!$G$7,0,1)</f>
        <v>0</v>
      </c>
      <c r="AK4425" s="77">
        <f>IF(F4425&gt;Variables!$G$8,0,1)</f>
        <v>1</v>
      </c>
      <c r="AL4425" s="77">
        <f>IF(G4425&gt;Variables!$G$9,0,1)</f>
        <v>1</v>
      </c>
      <c r="AM4425" s="77">
        <f>IF(AND(K4425&gt;Variables!$G$10,K4425&lt;Variables!$G$11),0,1)</f>
        <v>1</v>
      </c>
      <c r="AN4425" s="77">
        <f>IF(H4425&lt;Variables!$G$13,1,0)</f>
        <v>1</v>
      </c>
      <c r="AO4425" s="77">
        <f>IF(R4425&lt;Variables!$G$12,0,1)</f>
        <v>0</v>
      </c>
      <c r="AP4425" s="78">
        <f t="shared" si="141"/>
        <v>1</v>
      </c>
      <c r="AQ4425" s="77">
        <f>IF(V4425&lt;Variables!$G$15,1,0)</f>
        <v>1</v>
      </c>
      <c r="AR4425" s="77">
        <v>0</v>
      </c>
      <c r="AS4425" s="77">
        <v>0</v>
      </c>
      <c r="AT4425" s="77">
        <v>1</v>
      </c>
      <c r="AU4425" s="77">
        <v>0</v>
      </c>
      <c r="BA4425" s="77">
        <v>-2.25</v>
      </c>
    </row>
    <row r="4426" spans="3:53" x14ac:dyDescent="0.25">
      <c r="C4426" s="77" t="s">
        <v>591</v>
      </c>
      <c r="D4426" s="77" t="s">
        <v>571</v>
      </c>
      <c r="E4426" s="77">
        <v>2.2599999999999998</v>
      </c>
      <c r="F4426" s="77">
        <v>8.61</v>
      </c>
      <c r="G4426" s="77">
        <v>1.33</v>
      </c>
      <c r="H4426" s="77">
        <v>-99999</v>
      </c>
      <c r="I4426" s="77">
        <v>-0.72399999999999998</v>
      </c>
      <c r="J4426" s="77" t="s">
        <v>75</v>
      </c>
      <c r="K4426" s="77">
        <v>52.61</v>
      </c>
      <c r="L4426" s="77">
        <v>2.2799999999999998</v>
      </c>
      <c r="M4426" s="77">
        <v>0</v>
      </c>
      <c r="N4426" s="77">
        <v>2.2739642857142859</v>
      </c>
      <c r="O4426" s="77">
        <v>0.26542696046864322</v>
      </c>
      <c r="P4426" s="77">
        <v>55113</v>
      </c>
      <c r="Q4426" s="77">
        <v>7340</v>
      </c>
      <c r="R4426" s="77">
        <v>7.51</v>
      </c>
      <c r="S4426" s="77">
        <v>31.931999999999999</v>
      </c>
      <c r="T4426" s="77">
        <v>7.9449999999999994</v>
      </c>
      <c r="U4426" s="77">
        <v>17.9068</v>
      </c>
      <c r="V4426" s="77">
        <v>2.3940396000000002</v>
      </c>
      <c r="AC4426" s="77">
        <v>2.44</v>
      </c>
      <c r="AD4426" s="77">
        <v>1.66</v>
      </c>
      <c r="AH4426" s="77">
        <f>IF(AND(M4426&lt;Variables!$G$6,M4426&gt;Variables!$G$5),0,1)</f>
        <v>1</v>
      </c>
      <c r="AI4426" s="77">
        <f t="shared" si="140"/>
        <v>0</v>
      </c>
      <c r="AJ4426" s="77">
        <f>IF(I4426&gt;Variables!$G$7,0,1)</f>
        <v>1</v>
      </c>
      <c r="AK4426" s="77">
        <f>IF(F4426&gt;Variables!$G$8,0,1)</f>
        <v>1</v>
      </c>
      <c r="AL4426" s="77">
        <f>IF(G4426&gt;Variables!$G$9,0,1)</f>
        <v>1</v>
      </c>
      <c r="AM4426" s="77">
        <f>IF(AND(K4426&gt;Variables!$G$10,K4426&lt;Variables!$G$11),0,1)</f>
        <v>1</v>
      </c>
      <c r="AN4426" s="77">
        <f>IF(H4426&lt;Variables!$G$13,1,0)</f>
        <v>1</v>
      </c>
      <c r="AO4426" s="77">
        <f>IF(R4426&lt;Variables!$G$12,0,1)</f>
        <v>1</v>
      </c>
      <c r="AP4426" s="78">
        <f t="shared" si="141"/>
        <v>1</v>
      </c>
      <c r="AQ4426" s="77">
        <f>IF(V4426&lt;Variables!$G$15,1,0)</f>
        <v>1</v>
      </c>
      <c r="AR4426" s="77">
        <v>0</v>
      </c>
      <c r="AS4426" s="77">
        <v>0</v>
      </c>
      <c r="AT4426" s="77">
        <v>1</v>
      </c>
      <c r="AU4426" s="77">
        <v>0</v>
      </c>
      <c r="BA4426" s="77">
        <v>-2.25</v>
      </c>
    </row>
    <row r="4427" spans="3:53" x14ac:dyDescent="0.25">
      <c r="C4427" s="77" t="s">
        <v>591</v>
      </c>
      <c r="D4427" s="77" t="s">
        <v>584</v>
      </c>
      <c r="E4427" s="77">
        <v>41.18</v>
      </c>
      <c r="F4427" s="77">
        <v>7.34</v>
      </c>
      <c r="G4427" s="77">
        <v>8.0500000000000007</v>
      </c>
      <c r="H4427" s="77">
        <v>-99999</v>
      </c>
      <c r="I4427" s="77">
        <v>-99999</v>
      </c>
      <c r="J4427" s="77" t="s">
        <v>75</v>
      </c>
      <c r="K4427" s="77">
        <v>66.91</v>
      </c>
      <c r="L4427" s="77">
        <v>40.864964999999998</v>
      </c>
      <c r="M4427" s="77">
        <v>0.55067953686001059</v>
      </c>
      <c r="N4427" s="77">
        <v>40.129485714285707</v>
      </c>
      <c r="O4427" s="77">
        <v>2.3935374914918368</v>
      </c>
      <c r="P4427" s="77">
        <v>449607</v>
      </c>
      <c r="Q4427" s="77">
        <v>3800000</v>
      </c>
      <c r="R4427" s="77">
        <v>0.12</v>
      </c>
      <c r="S4427" s="77">
        <v>31.931999999999999</v>
      </c>
      <c r="T4427" s="77">
        <v>7.9449999999999994</v>
      </c>
      <c r="U4427" s="77">
        <v>17.9068</v>
      </c>
      <c r="V4427" s="77">
        <v>2.5009769021251809</v>
      </c>
      <c r="AC4427" s="77">
        <v>41.1</v>
      </c>
      <c r="AD4427" s="77">
        <v>40.090000000000003</v>
      </c>
      <c r="AH4427" s="77">
        <f>IF(AND(M4427&lt;Variables!$G$6,M4427&gt;Variables!$G$5),0,1)</f>
        <v>1</v>
      </c>
      <c r="AI4427" s="77">
        <f t="shared" si="140"/>
        <v>0</v>
      </c>
      <c r="AJ4427" s="77">
        <f>IF(I4427&gt;Variables!$G$7,0,1)</f>
        <v>1</v>
      </c>
      <c r="AK4427" s="77">
        <f>IF(F4427&gt;Variables!$G$8,0,1)</f>
        <v>1</v>
      </c>
      <c r="AL4427" s="77">
        <f>IF(G4427&gt;Variables!$G$9,0,1)</f>
        <v>1</v>
      </c>
      <c r="AM4427" s="77">
        <f>IF(AND(K4427&gt;Variables!$G$10,K4427&lt;Variables!$G$11),0,1)</f>
        <v>0</v>
      </c>
      <c r="AN4427" s="77">
        <f>IF(H4427&lt;Variables!$G$13,1,0)</f>
        <v>1</v>
      </c>
      <c r="AO4427" s="77">
        <f>IF(R4427&lt;Variables!$G$12,0,1)</f>
        <v>0</v>
      </c>
      <c r="AP4427" s="78">
        <f t="shared" si="141"/>
        <v>1</v>
      </c>
      <c r="AQ4427" s="77">
        <f>IF(V4427&lt;Variables!$G$15,1,0)</f>
        <v>1</v>
      </c>
      <c r="AR4427" s="77">
        <v>0</v>
      </c>
      <c r="AS4427" s="77">
        <v>0</v>
      </c>
      <c r="AT4427" s="77">
        <v>0</v>
      </c>
      <c r="AU4427" s="77">
        <v>1</v>
      </c>
      <c r="BA4427" s="77">
        <v>-1.79</v>
      </c>
    </row>
    <row r="4428" spans="3:53" x14ac:dyDescent="0.25">
      <c r="C4428" s="77" t="s">
        <v>591</v>
      </c>
      <c r="D4428" s="77" t="s">
        <v>180</v>
      </c>
      <c r="E4428" s="77">
        <v>15.21</v>
      </c>
      <c r="F4428" s="77">
        <v>8.01</v>
      </c>
      <c r="G4428" s="77">
        <v>7.16</v>
      </c>
      <c r="H4428" s="77">
        <v>3450</v>
      </c>
      <c r="I4428" s="77">
        <v>-81.375</v>
      </c>
      <c r="J4428" s="77" t="s">
        <v>75</v>
      </c>
      <c r="K4428" s="77">
        <v>58.18</v>
      </c>
      <c r="L4428" s="77">
        <v>15.027570000000001</v>
      </c>
      <c r="M4428" s="77">
        <v>0.61506950225484525</v>
      </c>
      <c r="N4428" s="77">
        <v>14.960518</v>
      </c>
      <c r="O4428" s="77">
        <v>1.0660192381039131</v>
      </c>
      <c r="P4428" s="77">
        <v>4068000</v>
      </c>
      <c r="Q4428" s="77">
        <v>13979000</v>
      </c>
      <c r="R4428" s="77">
        <v>0.28999999999999998</v>
      </c>
      <c r="S4428" s="77">
        <v>31.931999999999999</v>
      </c>
      <c r="T4428" s="77">
        <v>7.9449999999999994</v>
      </c>
      <c r="U4428" s="77">
        <v>17.9068</v>
      </c>
      <c r="V4428" s="77">
        <v>2.4212226894312261</v>
      </c>
      <c r="AC4428" s="77">
        <v>15.25</v>
      </c>
      <c r="AD4428" s="77">
        <v>14.63</v>
      </c>
      <c r="AH4428" s="77">
        <f>IF(AND(M4428&lt;Variables!$G$6,M4428&gt;Variables!$G$5),0,1)</f>
        <v>1</v>
      </c>
      <c r="AI4428" s="77">
        <f t="shared" si="140"/>
        <v>0</v>
      </c>
      <c r="AJ4428" s="77">
        <f>IF(I4428&gt;Variables!$G$7,0,1)</f>
        <v>1</v>
      </c>
      <c r="AK4428" s="77">
        <f>IF(F4428&gt;Variables!$G$8,0,1)</f>
        <v>1</v>
      </c>
      <c r="AL4428" s="77">
        <f>IF(G4428&gt;Variables!$G$9,0,1)</f>
        <v>1</v>
      </c>
      <c r="AM4428" s="77">
        <f>IF(AND(K4428&gt;Variables!$G$10,K4428&lt;Variables!$G$11),0,1)</f>
        <v>1</v>
      </c>
      <c r="AN4428" s="77">
        <f>IF(H4428&lt;Variables!$G$13,1,0)</f>
        <v>0</v>
      </c>
      <c r="AO4428" s="77">
        <f>IF(R4428&lt;Variables!$G$12,0,1)</f>
        <v>0</v>
      </c>
      <c r="AP4428" s="78">
        <f t="shared" si="141"/>
        <v>1</v>
      </c>
      <c r="AQ4428" s="77">
        <f>IF(V4428&lt;Variables!$G$15,1,0)</f>
        <v>1</v>
      </c>
      <c r="AR4428" s="77">
        <v>0</v>
      </c>
      <c r="AS4428" s="77">
        <v>0</v>
      </c>
      <c r="AT4428" s="77">
        <v>1</v>
      </c>
      <c r="AU4428" s="77">
        <v>0</v>
      </c>
      <c r="BA4428" s="77">
        <v>-1.54</v>
      </c>
    </row>
    <row r="4429" spans="3:53" x14ac:dyDescent="0.25">
      <c r="C4429" s="77" t="s">
        <v>591</v>
      </c>
      <c r="D4429" s="77" t="s">
        <v>173</v>
      </c>
      <c r="E4429" s="77">
        <v>86.41</v>
      </c>
      <c r="F4429" s="77">
        <v>10.24</v>
      </c>
      <c r="G4429" s="77">
        <v>8.85</v>
      </c>
      <c r="H4429" s="77">
        <v>3060</v>
      </c>
      <c r="I4429" s="77">
        <v>1450.819</v>
      </c>
      <c r="J4429" s="77" t="s">
        <v>75</v>
      </c>
      <c r="K4429" s="77">
        <v>63.03</v>
      </c>
      <c r="L4429" s="77">
        <v>85.465109999999996</v>
      </c>
      <c r="M4429" s="77">
        <v>0.90667408021823082</v>
      </c>
      <c r="N4429" s="77">
        <v>84.591859999999997</v>
      </c>
      <c r="O4429" s="77">
        <v>1.948343493097324</v>
      </c>
      <c r="P4429" s="77">
        <v>1313000</v>
      </c>
      <c r="Q4429" s="77">
        <v>1883000</v>
      </c>
      <c r="R4429" s="77">
        <v>0.7</v>
      </c>
      <c r="S4429" s="77">
        <v>31.931999999999999</v>
      </c>
      <c r="T4429" s="77">
        <v>7.9449999999999994</v>
      </c>
      <c r="U4429" s="77">
        <v>17.9068</v>
      </c>
      <c r="V4429" s="77">
        <v>2.4442985480043018</v>
      </c>
      <c r="AC4429" s="77">
        <v>87.28</v>
      </c>
      <c r="AD4429" s="77">
        <v>80.8</v>
      </c>
      <c r="AH4429" s="77">
        <f>IF(AND(M4429&lt;Variables!$G$6,M4429&gt;Variables!$G$5),0,1)</f>
        <v>1</v>
      </c>
      <c r="AI4429" s="77">
        <f t="shared" si="140"/>
        <v>0</v>
      </c>
      <c r="AJ4429" s="77">
        <f>IF(I4429&gt;Variables!$G$7,0,1)</f>
        <v>0</v>
      </c>
      <c r="AK4429" s="77">
        <f>IF(F4429&gt;Variables!$G$8,0,1)</f>
        <v>0</v>
      </c>
      <c r="AL4429" s="77">
        <f>IF(G4429&gt;Variables!$G$9,0,1)</f>
        <v>1</v>
      </c>
      <c r="AM4429" s="77">
        <f>IF(AND(K4429&gt;Variables!$G$10,K4429&lt;Variables!$G$11),0,1)</f>
        <v>0</v>
      </c>
      <c r="AN4429" s="77">
        <f>IF(H4429&lt;Variables!$G$13,1,0)</f>
        <v>0</v>
      </c>
      <c r="AO4429" s="77">
        <f>IF(R4429&lt;Variables!$G$12,0,1)</f>
        <v>0</v>
      </c>
      <c r="AP4429" s="78">
        <f t="shared" si="141"/>
        <v>1</v>
      </c>
      <c r="AQ4429" s="77">
        <f>IF(V4429&lt;Variables!$G$15,1,0)</f>
        <v>1</v>
      </c>
      <c r="AR4429" s="77">
        <v>0</v>
      </c>
      <c r="AS4429" s="77">
        <v>0</v>
      </c>
      <c r="AT4429" s="77">
        <v>1</v>
      </c>
      <c r="AU4429" s="77">
        <v>0</v>
      </c>
      <c r="BA4429" s="77">
        <v>-2.0299999999999998</v>
      </c>
    </row>
    <row r="4430" spans="3:53" x14ac:dyDescent="0.25">
      <c r="C4430" s="77" t="s">
        <v>591</v>
      </c>
      <c r="D4430" s="77" t="s">
        <v>581</v>
      </c>
      <c r="E4430" s="77">
        <v>92.31</v>
      </c>
      <c r="F4430" s="77">
        <v>7.1</v>
      </c>
      <c r="G4430" s="77">
        <v>5.82</v>
      </c>
      <c r="H4430" s="77">
        <v>5390</v>
      </c>
      <c r="I4430" s="77">
        <v>20.843</v>
      </c>
      <c r="J4430" s="77" t="s">
        <v>74</v>
      </c>
      <c r="K4430" s="77">
        <v>53.3</v>
      </c>
      <c r="L4430" s="77">
        <v>92.450770000000006</v>
      </c>
      <c r="M4430" s="77">
        <v>-0.42267901067779462</v>
      </c>
      <c r="N4430" s="77">
        <v>90.870057142857149</v>
      </c>
      <c r="O4430" s="77">
        <v>1.309499404487156</v>
      </c>
      <c r="P4430" s="77">
        <v>326475</v>
      </c>
      <c r="Q4430" s="77">
        <v>815850</v>
      </c>
      <c r="R4430" s="77">
        <v>0.4</v>
      </c>
      <c r="S4430" s="77">
        <v>31.931999999999999</v>
      </c>
      <c r="T4430" s="77">
        <v>7.9449999999999994</v>
      </c>
      <c r="U4430" s="77">
        <v>17.9068</v>
      </c>
      <c r="V4430" s="77">
        <v>2.4162059543209859</v>
      </c>
      <c r="AC4430" s="77">
        <v>94.597700000000003</v>
      </c>
      <c r="AD4430" s="77">
        <v>91.24</v>
      </c>
      <c r="AH4430" s="77">
        <f>IF(AND(M4430&lt;Variables!$G$6,M4430&gt;Variables!$G$5),0,1)</f>
        <v>1</v>
      </c>
      <c r="AI4430" s="77">
        <f t="shared" si="140"/>
        <v>0</v>
      </c>
      <c r="AJ4430" s="77">
        <f>IF(I4430&gt;Variables!$G$7,0,1)</f>
        <v>1</v>
      </c>
      <c r="AK4430" s="77">
        <f>IF(F4430&gt;Variables!$G$8,0,1)</f>
        <v>1</v>
      </c>
      <c r="AL4430" s="77">
        <f>IF(G4430&gt;Variables!$G$9,0,1)</f>
        <v>1</v>
      </c>
      <c r="AM4430" s="77">
        <f>IF(AND(K4430&gt;Variables!$G$10,K4430&lt;Variables!$G$11),0,1)</f>
        <v>1</v>
      </c>
      <c r="AN4430" s="77">
        <f>IF(H4430&lt;Variables!$G$13,1,0)</f>
        <v>0</v>
      </c>
      <c r="AO4430" s="77">
        <f>IF(R4430&lt;Variables!$G$12,0,1)</f>
        <v>0</v>
      </c>
      <c r="AP4430" s="78">
        <f t="shared" si="141"/>
        <v>0</v>
      </c>
      <c r="AQ4430" s="77">
        <f>IF(V4430&lt;Variables!$G$15,1,0)</f>
        <v>1</v>
      </c>
      <c r="AR4430" s="77">
        <v>1</v>
      </c>
      <c r="AS4430" s="77">
        <v>0</v>
      </c>
      <c r="AT4430" s="77">
        <v>0</v>
      </c>
      <c r="AU4430" s="77">
        <v>0</v>
      </c>
      <c r="BA4430" s="77">
        <v>2</v>
      </c>
    </row>
    <row r="4431" spans="3:53" x14ac:dyDescent="0.25">
      <c r="C4431" s="77" t="s">
        <v>591</v>
      </c>
      <c r="D4431" s="77" t="s">
        <v>179</v>
      </c>
      <c r="E4431" s="77">
        <v>25.65</v>
      </c>
      <c r="F4431" s="77">
        <v>9.68</v>
      </c>
      <c r="G4431" s="77">
        <v>10.76</v>
      </c>
      <c r="H4431" s="77">
        <v>13930</v>
      </c>
      <c r="I4431" s="77">
        <v>-77.353999999999999</v>
      </c>
      <c r="J4431" s="77" t="s">
        <v>74</v>
      </c>
      <c r="K4431" s="77">
        <v>62.88</v>
      </c>
      <c r="L4431" s="77">
        <v>25.285989999999991</v>
      </c>
      <c r="M4431" s="77">
        <v>1.182512529665662</v>
      </c>
      <c r="N4431" s="77">
        <v>24.722396</v>
      </c>
      <c r="O4431" s="77">
        <v>3.4891601930492389</v>
      </c>
      <c r="P4431" s="77">
        <v>7990000</v>
      </c>
      <c r="Q4431" s="77">
        <v>12104000</v>
      </c>
      <c r="R4431" s="77">
        <v>0.66</v>
      </c>
      <c r="S4431" s="77">
        <v>31.931999999999999</v>
      </c>
      <c r="T4431" s="77">
        <v>7.9449999999999994</v>
      </c>
      <c r="U4431" s="77">
        <v>17.9068</v>
      </c>
      <c r="V4431" s="77">
        <v>2.4257050353572058</v>
      </c>
      <c r="AC4431" s="77">
        <v>25.84</v>
      </c>
      <c r="AD4431" s="77">
        <v>24.96</v>
      </c>
      <c r="AH4431" s="77">
        <f>IF(AND(M4431&lt;Variables!$G$6,M4431&gt;Variables!$G$5),0,1)</f>
        <v>1</v>
      </c>
      <c r="AI4431" s="77">
        <f t="shared" si="140"/>
        <v>0</v>
      </c>
      <c r="AJ4431" s="77">
        <f>IF(I4431&gt;Variables!$G$7,0,1)</f>
        <v>1</v>
      </c>
      <c r="AK4431" s="77">
        <f>IF(F4431&gt;Variables!$G$8,0,1)</f>
        <v>0</v>
      </c>
      <c r="AL4431" s="77">
        <f>IF(G4431&gt;Variables!$G$9,0,1)</f>
        <v>0</v>
      </c>
      <c r="AM4431" s="77">
        <f>IF(AND(K4431&gt;Variables!$G$10,K4431&lt;Variables!$G$11),0,1)</f>
        <v>0</v>
      </c>
      <c r="AN4431" s="77">
        <f>IF(H4431&lt;Variables!$G$13,1,0)</f>
        <v>0</v>
      </c>
      <c r="AO4431" s="77">
        <f>IF(R4431&lt;Variables!$G$12,0,1)</f>
        <v>0</v>
      </c>
      <c r="AP4431" s="78">
        <f t="shared" si="141"/>
        <v>0</v>
      </c>
      <c r="AQ4431" s="77">
        <f>IF(V4431&lt;Variables!$G$15,1,0)</f>
        <v>1</v>
      </c>
      <c r="AR4431" s="77">
        <v>0</v>
      </c>
      <c r="AS4431" s="77">
        <v>0</v>
      </c>
      <c r="AT4431" s="77">
        <v>1</v>
      </c>
      <c r="AU4431" s="77">
        <v>0</v>
      </c>
      <c r="BA4431" s="77">
        <v>-0.92</v>
      </c>
    </row>
    <row r="4432" spans="3:53" x14ac:dyDescent="0.25">
      <c r="C4432" s="77" t="s">
        <v>591</v>
      </c>
      <c r="D4432" s="77" t="s">
        <v>555</v>
      </c>
      <c r="E4432" s="77">
        <v>24.36</v>
      </c>
      <c r="F4432" s="77">
        <v>19.47</v>
      </c>
      <c r="G4432" s="77">
        <v>17.04</v>
      </c>
      <c r="H4432" s="77">
        <v>2850</v>
      </c>
      <c r="I4432" s="77">
        <v>268.45499999999998</v>
      </c>
      <c r="J4432" s="77" t="s">
        <v>74</v>
      </c>
      <c r="K4432" s="77">
        <v>59.21</v>
      </c>
      <c r="L4432" s="77">
        <v>23.632515000000001</v>
      </c>
      <c r="M4432" s="77">
        <v>2.0208809769082881</v>
      </c>
      <c r="N4432" s="77">
        <v>24.089134000000001</v>
      </c>
      <c r="O4432" s="77">
        <v>8.7035092253603896E-2</v>
      </c>
      <c r="P4432" s="77">
        <v>885042</v>
      </c>
      <c r="Q4432" s="77">
        <v>497157</v>
      </c>
      <c r="R4432" s="77">
        <v>1.78</v>
      </c>
      <c r="S4432" s="77">
        <v>31.931999999999999</v>
      </c>
      <c r="T4432" s="77">
        <v>7.9449999999999994</v>
      </c>
      <c r="U4432" s="77">
        <v>17.9068</v>
      </c>
      <c r="V4432" s="77">
        <v>2.3561203323537092</v>
      </c>
      <c r="AC4432" s="77">
        <v>26.31</v>
      </c>
      <c r="AD4432" s="77">
        <v>21.94</v>
      </c>
      <c r="AH4432" s="77">
        <f>IF(AND(M4432&lt;Variables!$G$6,M4432&gt;Variables!$G$5),0,1)</f>
        <v>1</v>
      </c>
      <c r="AI4432" s="77">
        <f t="shared" si="140"/>
        <v>1</v>
      </c>
      <c r="AJ4432" s="77">
        <f>IF(I4432&gt;Variables!$G$7,0,1)</f>
        <v>0</v>
      </c>
      <c r="AK4432" s="77">
        <f>IF(F4432&gt;Variables!$G$8,0,1)</f>
        <v>0</v>
      </c>
      <c r="AL4432" s="77">
        <f>IF(G4432&gt;Variables!$G$9,0,1)</f>
        <v>0</v>
      </c>
      <c r="AM4432" s="77">
        <f>IF(AND(K4432&gt;Variables!$G$10,K4432&lt;Variables!$G$11),0,1)</f>
        <v>1</v>
      </c>
      <c r="AN4432" s="77">
        <f>IF(H4432&lt;Variables!$G$13,1,0)</f>
        <v>0</v>
      </c>
      <c r="AO4432" s="77">
        <f>IF(R4432&lt;Variables!$G$12,0,1)</f>
        <v>0</v>
      </c>
      <c r="AP4432" s="78">
        <f t="shared" si="141"/>
        <v>0</v>
      </c>
      <c r="AQ4432" s="77">
        <f>IF(V4432&lt;Variables!$G$15,1,0)</f>
        <v>1</v>
      </c>
      <c r="AR4432" s="77">
        <v>0</v>
      </c>
      <c r="AS4432" s="77">
        <v>0</v>
      </c>
      <c r="AT4432" s="77">
        <v>1</v>
      </c>
      <c r="AU4432" s="77">
        <v>0</v>
      </c>
      <c r="BA4432" s="77">
        <v>-2.25</v>
      </c>
    </row>
    <row r="4433" spans="3:53" x14ac:dyDescent="0.25">
      <c r="C4433" s="77" t="s">
        <v>591</v>
      </c>
      <c r="D4433" s="77" t="s">
        <v>560</v>
      </c>
      <c r="E4433" s="77">
        <v>24.44</v>
      </c>
      <c r="F4433" s="77">
        <v>9.17</v>
      </c>
      <c r="G4433" s="77">
        <v>-0.52</v>
      </c>
      <c r="H4433" s="77">
        <v>7540</v>
      </c>
      <c r="I4433" s="77">
        <v>1.754</v>
      </c>
      <c r="J4433" s="77" t="s">
        <v>74</v>
      </c>
      <c r="K4433" s="77">
        <v>41.44</v>
      </c>
      <c r="L4433" s="77">
        <v>24.507819999999999</v>
      </c>
      <c r="M4433" s="77">
        <v>-0.30651441050243677</v>
      </c>
      <c r="N4433" s="77">
        <v>24.778824</v>
      </c>
      <c r="O4433" s="77">
        <v>-1.3968540234193501</v>
      </c>
      <c r="P4433" s="77">
        <v>8042000</v>
      </c>
      <c r="Q4433" s="77">
        <v>5291000</v>
      </c>
      <c r="R4433" s="77">
        <v>1.52</v>
      </c>
      <c r="S4433" s="77">
        <v>31.931999999999999</v>
      </c>
      <c r="T4433" s="77">
        <v>7.9449999999999994</v>
      </c>
      <c r="U4433" s="77">
        <v>17.9068</v>
      </c>
      <c r="V4433" s="77">
        <v>2.278710346106998</v>
      </c>
      <c r="AC4433" s="77">
        <v>24.8</v>
      </c>
      <c r="AD4433" s="77">
        <v>23.53</v>
      </c>
      <c r="AH4433" s="77">
        <f>IF(AND(M4433&lt;Variables!$G$6,M4433&gt;Variables!$G$5),0,1)</f>
        <v>1</v>
      </c>
      <c r="AI4433" s="77">
        <f t="shared" si="140"/>
        <v>1</v>
      </c>
      <c r="AJ4433" s="77">
        <f>IF(I4433&gt;Variables!$G$7,0,1)</f>
        <v>1</v>
      </c>
      <c r="AK4433" s="77">
        <f>IF(F4433&gt;Variables!$G$8,0,1)</f>
        <v>0</v>
      </c>
      <c r="AL4433" s="77">
        <f>IF(G4433&gt;Variables!$G$9,0,1)</f>
        <v>1</v>
      </c>
      <c r="AM4433" s="77">
        <f>IF(AND(K4433&gt;Variables!$G$10,K4433&lt;Variables!$G$11),0,1)</f>
        <v>1</v>
      </c>
      <c r="AN4433" s="77">
        <f>IF(H4433&lt;Variables!$G$13,1,0)</f>
        <v>0</v>
      </c>
      <c r="AO4433" s="77">
        <f>IF(R4433&lt;Variables!$G$12,0,1)</f>
        <v>0</v>
      </c>
      <c r="AP4433" s="78">
        <f t="shared" si="141"/>
        <v>0</v>
      </c>
      <c r="AQ4433" s="77">
        <f>IF(V4433&lt;Variables!$G$15,1,0)</f>
        <v>1</v>
      </c>
      <c r="AR4433" s="77">
        <v>1</v>
      </c>
      <c r="AS4433" s="77">
        <v>0</v>
      </c>
      <c r="AT4433" s="77">
        <v>0</v>
      </c>
      <c r="AU4433" s="77">
        <v>0</v>
      </c>
      <c r="BA4433" s="77">
        <v>1.01</v>
      </c>
    </row>
    <row r="4434" spans="3:53" x14ac:dyDescent="0.25">
      <c r="C4434" s="77" t="s">
        <v>591</v>
      </c>
      <c r="D4434" s="77" t="s">
        <v>552</v>
      </c>
      <c r="E4434" s="77">
        <v>75.25</v>
      </c>
      <c r="F4434" s="77">
        <v>14.42</v>
      </c>
      <c r="G4434" s="77">
        <v>12.8</v>
      </c>
      <c r="H4434" s="77">
        <v>31750</v>
      </c>
      <c r="I4434" s="77">
        <v>-10.724</v>
      </c>
      <c r="J4434" s="77" t="s">
        <v>75</v>
      </c>
      <c r="K4434" s="77">
        <v>72.17</v>
      </c>
      <c r="L4434" s="77">
        <v>73.794285000000002</v>
      </c>
      <c r="M4434" s="77">
        <v>1.241037839176834</v>
      </c>
      <c r="N4434" s="77">
        <v>72.668623999999994</v>
      </c>
      <c r="O4434" s="77">
        <v>2.8092949716510431</v>
      </c>
      <c r="P4434" s="77">
        <v>8994000</v>
      </c>
      <c r="Q4434" s="77">
        <v>9511000</v>
      </c>
      <c r="R4434" s="77">
        <v>0.95</v>
      </c>
      <c r="S4434" s="77">
        <v>31.931999999999999</v>
      </c>
      <c r="T4434" s="77">
        <v>7.9449999999999994</v>
      </c>
      <c r="U4434" s="77">
        <v>17.9068</v>
      </c>
      <c r="V4434" s="77">
        <v>2.4849543360939408</v>
      </c>
      <c r="AC4434" s="77">
        <v>77.97</v>
      </c>
      <c r="AD4434" s="77">
        <v>73.31</v>
      </c>
      <c r="AH4434" s="77">
        <f>IF(AND(M4434&lt;Variables!$G$6,M4434&gt;Variables!$G$5),0,1)</f>
        <v>1</v>
      </c>
      <c r="AI4434" s="77">
        <f t="shared" si="140"/>
        <v>0</v>
      </c>
      <c r="AJ4434" s="77">
        <f>IF(I4434&gt;Variables!$G$7,0,1)</f>
        <v>1</v>
      </c>
      <c r="AK4434" s="77">
        <f>IF(F4434&gt;Variables!$G$8,0,1)</f>
        <v>0</v>
      </c>
      <c r="AL4434" s="77">
        <f>IF(G4434&gt;Variables!$G$9,0,1)</f>
        <v>0</v>
      </c>
      <c r="AM4434" s="77">
        <f>IF(AND(K4434&gt;Variables!$G$10,K4434&lt;Variables!$G$11),0,1)</f>
        <v>1</v>
      </c>
      <c r="AN4434" s="77">
        <f>IF(H4434&lt;Variables!$G$13,1,0)</f>
        <v>0</v>
      </c>
      <c r="AO4434" s="77">
        <f>IF(R4434&lt;Variables!$G$12,0,1)</f>
        <v>0</v>
      </c>
      <c r="AP4434" s="78">
        <f t="shared" si="141"/>
        <v>1</v>
      </c>
      <c r="AQ4434" s="77">
        <f>IF(V4434&lt;Variables!$G$15,1,0)</f>
        <v>1</v>
      </c>
      <c r="AR4434" s="77">
        <v>1</v>
      </c>
      <c r="AS4434" s="77">
        <v>0</v>
      </c>
      <c r="AT4434" s="77">
        <v>0</v>
      </c>
      <c r="AU4434" s="77">
        <v>0</v>
      </c>
      <c r="BA4434" s="77">
        <v>1.02</v>
      </c>
    </row>
    <row r="4435" spans="3:53" x14ac:dyDescent="0.25">
      <c r="C4435" s="77" t="s">
        <v>591</v>
      </c>
      <c r="D4435" s="77" t="s">
        <v>559</v>
      </c>
      <c r="E4435" s="77">
        <v>26.79</v>
      </c>
      <c r="F4435" s="77">
        <v>15.26</v>
      </c>
      <c r="G4435" s="77">
        <v>-3.38</v>
      </c>
      <c r="H4435" s="77">
        <v>1710</v>
      </c>
      <c r="I4435" s="77">
        <v>-50.850999999999999</v>
      </c>
      <c r="J4435" s="77" t="s">
        <v>74</v>
      </c>
      <c r="K4435" s="77">
        <v>43.37</v>
      </c>
      <c r="L4435" s="77">
        <v>26.88457</v>
      </c>
      <c r="M4435" s="77">
        <v>-0.6307335397218693</v>
      </c>
      <c r="N4435" s="77">
        <v>26.944977999999999</v>
      </c>
      <c r="O4435" s="77">
        <v>-0.85350969668634602</v>
      </c>
      <c r="P4435" s="77">
        <v>1480000</v>
      </c>
      <c r="Q4435" s="77">
        <v>633360</v>
      </c>
      <c r="R4435" s="77">
        <v>2.34</v>
      </c>
      <c r="S4435" s="77">
        <v>31.931999999999999</v>
      </c>
      <c r="T4435" s="77">
        <v>7.9449999999999994</v>
      </c>
      <c r="U4435" s="77">
        <v>17.9068</v>
      </c>
      <c r="V4435" s="77">
        <v>2.302635339424957</v>
      </c>
      <c r="AC4435" s="77">
        <v>27.55</v>
      </c>
      <c r="AD4435" s="77">
        <v>26.16</v>
      </c>
      <c r="AH4435" s="77">
        <f>IF(AND(M4435&lt;Variables!$G$6,M4435&gt;Variables!$G$5),0,1)</f>
        <v>1</v>
      </c>
      <c r="AI4435" s="77">
        <f t="shared" si="140"/>
        <v>1</v>
      </c>
      <c r="AJ4435" s="77">
        <f>IF(I4435&gt;Variables!$G$7,0,1)</f>
        <v>1</v>
      </c>
      <c r="AK4435" s="77">
        <f>IF(F4435&gt;Variables!$G$8,0,1)</f>
        <v>0</v>
      </c>
      <c r="AL4435" s="77">
        <f>IF(G4435&gt;Variables!$G$9,0,1)</f>
        <v>1</v>
      </c>
      <c r="AM4435" s="77">
        <f>IF(AND(K4435&gt;Variables!$G$10,K4435&lt;Variables!$G$11),0,1)</f>
        <v>1</v>
      </c>
      <c r="AN4435" s="77">
        <f>IF(H4435&lt;Variables!$G$13,1,0)</f>
        <v>0</v>
      </c>
      <c r="AO4435" s="77">
        <f>IF(R4435&lt;Variables!$G$12,0,1)</f>
        <v>1</v>
      </c>
      <c r="AP4435" s="78">
        <f t="shared" si="141"/>
        <v>0</v>
      </c>
      <c r="AQ4435" s="77">
        <f>IF(V4435&lt;Variables!$G$15,1,0)</f>
        <v>1</v>
      </c>
      <c r="AR4435" s="77">
        <v>0</v>
      </c>
      <c r="AS4435" s="77">
        <v>0</v>
      </c>
      <c r="AT4435" s="77">
        <v>1</v>
      </c>
      <c r="AU4435" s="77">
        <v>0</v>
      </c>
      <c r="BA4435" s="77">
        <v>-2.25</v>
      </c>
    </row>
    <row r="4436" spans="3:53" x14ac:dyDescent="0.25">
      <c r="C4436" s="77" t="s">
        <v>592</v>
      </c>
      <c r="D4436" s="77" t="s">
        <v>562</v>
      </c>
      <c r="E4436" s="77">
        <v>43.82</v>
      </c>
      <c r="F4436" s="77">
        <v>13.52</v>
      </c>
      <c r="G4436" s="77">
        <v>12.09</v>
      </c>
      <c r="H4436" s="77">
        <v>2400</v>
      </c>
      <c r="I4436" s="77">
        <v>32.654000000000003</v>
      </c>
      <c r="J4436" s="77" t="s">
        <v>74</v>
      </c>
      <c r="K4436" s="77">
        <v>51</v>
      </c>
      <c r="L4436" s="77">
        <v>43.949764999999999</v>
      </c>
      <c r="M4436" s="77">
        <v>-0.40902380251634152</v>
      </c>
      <c r="N4436" s="77">
        <v>43.309775999999999</v>
      </c>
      <c r="O4436" s="77">
        <v>1.0626330646457369</v>
      </c>
      <c r="P4436" s="77">
        <v>472558</v>
      </c>
      <c r="Q4436" s="77">
        <v>665245</v>
      </c>
      <c r="R4436" s="77">
        <v>0.71</v>
      </c>
      <c r="S4436" s="77">
        <v>33.048999999999999</v>
      </c>
      <c r="T4436" s="77">
        <v>8.1950000000000003</v>
      </c>
      <c r="U4436" s="77">
        <v>18.615200000000002</v>
      </c>
      <c r="V4436" s="77">
        <v>2.3891758796070919</v>
      </c>
      <c r="AC4436" s="77">
        <v>43.94</v>
      </c>
      <c r="AD4436" s="77">
        <v>42.6</v>
      </c>
      <c r="AH4436" s="77">
        <f>IF(AND(M4436&lt;Variables!$G$6,M4436&gt;Variables!$G$5),0,1)</f>
        <v>1</v>
      </c>
      <c r="AI4436" s="77">
        <f t="shared" si="140"/>
        <v>0</v>
      </c>
      <c r="AJ4436" s="77">
        <f>IF(I4436&gt;Variables!$G$7,0,1)</f>
        <v>1</v>
      </c>
      <c r="AK4436" s="77">
        <f>IF(F4436&gt;Variables!$G$8,0,1)</f>
        <v>0</v>
      </c>
      <c r="AL4436" s="77">
        <f>IF(G4436&gt;Variables!$G$9,0,1)</f>
        <v>0</v>
      </c>
      <c r="AM4436" s="77">
        <f>IF(AND(K4436&gt;Variables!$G$10,K4436&lt;Variables!$G$11),0,1)</f>
        <v>1</v>
      </c>
      <c r="AN4436" s="77">
        <f>IF(H4436&lt;Variables!$G$13,1,0)</f>
        <v>0</v>
      </c>
      <c r="AO4436" s="77">
        <f>IF(R4436&lt;Variables!$G$12,0,1)</f>
        <v>0</v>
      </c>
      <c r="AP4436" s="78">
        <f t="shared" si="141"/>
        <v>0</v>
      </c>
      <c r="AQ4436" s="77">
        <f>IF(V4436&lt;Variables!$G$15,1,0)</f>
        <v>1</v>
      </c>
      <c r="AR4436" s="77">
        <v>0</v>
      </c>
      <c r="AS4436" s="77">
        <v>0</v>
      </c>
      <c r="AT4436" s="77">
        <v>1</v>
      </c>
      <c r="AU4436" s="77">
        <v>0</v>
      </c>
      <c r="BA4436" s="77">
        <v>-1.97</v>
      </c>
    </row>
    <row r="4437" spans="3:53" x14ac:dyDescent="0.25">
      <c r="C4437" s="77" t="s">
        <v>592</v>
      </c>
      <c r="D4437" s="77" t="s">
        <v>587</v>
      </c>
      <c r="E4437" s="77">
        <v>8.18</v>
      </c>
      <c r="F4437" s="77">
        <v>83.2</v>
      </c>
      <c r="G4437" s="77">
        <v>-99999</v>
      </c>
      <c r="H4437" s="77">
        <v>-99999</v>
      </c>
      <c r="I4437" s="77">
        <v>-99999</v>
      </c>
      <c r="J4437" s="77" t="s">
        <v>75</v>
      </c>
      <c r="K4437" s="77">
        <v>-99999</v>
      </c>
      <c r="L4437" s="77">
        <v>8.4324923076923071</v>
      </c>
      <c r="M4437" s="77">
        <v>-1185977.156493563</v>
      </c>
      <c r="N4437" s="77">
        <v>8.3757749999999991</v>
      </c>
      <c r="O4437" s="77">
        <v>-1194007.4294617509</v>
      </c>
      <c r="P4437" s="77">
        <v>494870</v>
      </c>
      <c r="S4437" s="77">
        <v>33.048999999999999</v>
      </c>
      <c r="T4437" s="77">
        <v>8.1950000000000003</v>
      </c>
      <c r="U4437" s="77">
        <v>18.615200000000002</v>
      </c>
      <c r="V4437" s="77">
        <v>-99999</v>
      </c>
      <c r="AC4437" s="77">
        <v>8.85</v>
      </c>
      <c r="AD4437" s="77">
        <v>7</v>
      </c>
      <c r="AH4437" s="77">
        <f>IF(AND(M4437&lt;Variables!$G$6,M4437&gt;Variables!$G$5),0,1)</f>
        <v>1</v>
      </c>
      <c r="AI4437" s="77">
        <f t="shared" si="140"/>
        <v>0</v>
      </c>
      <c r="AJ4437" s="77">
        <f>IF(I4437&gt;Variables!$G$7,0,1)</f>
        <v>1</v>
      </c>
      <c r="AK4437" s="77">
        <f>IF(F4437&gt;Variables!$G$8,0,1)</f>
        <v>0</v>
      </c>
      <c r="AL4437" s="77">
        <f>IF(G4437&gt;Variables!$G$9,0,1)</f>
        <v>1</v>
      </c>
      <c r="AM4437" s="77">
        <f>IF(AND(K4437&gt;Variables!$G$10,K4437&lt;Variables!$G$11),0,1)</f>
        <v>1</v>
      </c>
      <c r="AN4437" s="77">
        <f>IF(H4437&lt;Variables!$G$13,1,0)</f>
        <v>1</v>
      </c>
      <c r="AO4437" s="77">
        <f>IF(R4437&lt;Variables!$G$12,0,1)</f>
        <v>0</v>
      </c>
      <c r="AP4437" s="78">
        <f t="shared" si="141"/>
        <v>1</v>
      </c>
      <c r="AQ4437" s="77">
        <f>IF(V4437&lt;Variables!$G$15,1,0)</f>
        <v>1</v>
      </c>
      <c r="AR4437" s="77">
        <v>0</v>
      </c>
      <c r="AS4437" s="77">
        <v>0</v>
      </c>
      <c r="AT4437" s="77">
        <v>1</v>
      </c>
      <c r="AU4437" s="77">
        <v>0</v>
      </c>
      <c r="BA4437" s="77">
        <v>-2.25</v>
      </c>
    </row>
    <row r="4438" spans="3:53" x14ac:dyDescent="0.25">
      <c r="C4438" s="77" t="s">
        <v>592</v>
      </c>
      <c r="D4438" s="77" t="s">
        <v>588</v>
      </c>
      <c r="E4438" s="77">
        <v>12.6</v>
      </c>
      <c r="F4438" s="77">
        <v>33.22</v>
      </c>
      <c r="G4438" s="77">
        <v>-99999</v>
      </c>
      <c r="H4438" s="77">
        <v>-99999</v>
      </c>
      <c r="I4438" s="77">
        <v>-99999</v>
      </c>
      <c r="J4438" s="77" t="s">
        <v>75</v>
      </c>
      <c r="K4438" s="77">
        <v>-99999</v>
      </c>
      <c r="L4438" s="77">
        <v>12.17167894736842</v>
      </c>
      <c r="M4438" s="77">
        <v>-821671.12779926136</v>
      </c>
      <c r="N4438" s="77">
        <v>11.944121875</v>
      </c>
      <c r="O4438" s="77">
        <v>-837323.54013572063</v>
      </c>
      <c r="P4438" s="77">
        <v>760120</v>
      </c>
      <c r="S4438" s="77">
        <v>33.048999999999999</v>
      </c>
      <c r="T4438" s="77">
        <v>8.1950000000000003</v>
      </c>
      <c r="U4438" s="77">
        <v>18.615200000000002</v>
      </c>
      <c r="V4438" s="77">
        <v>-99999</v>
      </c>
      <c r="AC4438" s="77">
        <v>16.5212</v>
      </c>
      <c r="AD4438" s="77">
        <v>12.37</v>
      </c>
      <c r="AH4438" s="77">
        <f>IF(AND(M4438&lt;Variables!$G$6,M4438&gt;Variables!$G$5),0,1)</f>
        <v>1</v>
      </c>
      <c r="AI4438" s="77">
        <f t="shared" si="140"/>
        <v>0</v>
      </c>
      <c r="AJ4438" s="77">
        <f>IF(I4438&gt;Variables!$G$7,0,1)</f>
        <v>1</v>
      </c>
      <c r="AK4438" s="77">
        <f>IF(F4438&gt;Variables!$G$8,0,1)</f>
        <v>0</v>
      </c>
      <c r="AL4438" s="77">
        <f>IF(G4438&gt;Variables!$G$9,0,1)</f>
        <v>1</v>
      </c>
      <c r="AM4438" s="77">
        <f>IF(AND(K4438&gt;Variables!$G$10,K4438&lt;Variables!$G$11),0,1)</f>
        <v>1</v>
      </c>
      <c r="AN4438" s="77">
        <f>IF(H4438&lt;Variables!$G$13,1,0)</f>
        <v>1</v>
      </c>
      <c r="AO4438" s="77">
        <f>IF(R4438&lt;Variables!$G$12,0,1)</f>
        <v>0</v>
      </c>
      <c r="AP4438" s="78">
        <f t="shared" si="141"/>
        <v>1</v>
      </c>
      <c r="AQ4438" s="77">
        <f>IF(V4438&lt;Variables!$G$15,1,0)</f>
        <v>1</v>
      </c>
      <c r="AR4438" s="77">
        <v>1</v>
      </c>
      <c r="AS4438" s="77">
        <v>0</v>
      </c>
      <c r="AT4438" s="77">
        <v>0</v>
      </c>
      <c r="AU4438" s="77">
        <v>0</v>
      </c>
      <c r="BA4438" s="77">
        <v>2</v>
      </c>
    </row>
    <row r="4439" spans="3:53" x14ac:dyDescent="0.25">
      <c r="C4439" s="77" t="s">
        <v>592</v>
      </c>
      <c r="D4439" s="77" t="s">
        <v>567</v>
      </c>
      <c r="E4439" s="77">
        <v>14.45</v>
      </c>
      <c r="F4439" s="77">
        <v>8.06</v>
      </c>
      <c r="G4439" s="77">
        <v>6.02</v>
      </c>
      <c r="H4439" s="77">
        <v>27750</v>
      </c>
      <c r="I4439" s="77">
        <v>2.0859999999999999</v>
      </c>
      <c r="J4439" s="77" t="s">
        <v>74</v>
      </c>
      <c r="K4439" s="77">
        <v>82.67</v>
      </c>
      <c r="L4439" s="77">
        <v>14.33424210526316</v>
      </c>
      <c r="M4439" s="77">
        <v>0.66803598009330423</v>
      </c>
      <c r="N4439" s="77">
        <v>14.233955102040809</v>
      </c>
      <c r="O4439" s="77">
        <v>1.377304456518051</v>
      </c>
      <c r="P4439" s="77">
        <v>633021</v>
      </c>
      <c r="Q4439" s="77">
        <v>973560</v>
      </c>
      <c r="R4439" s="77">
        <v>0.65</v>
      </c>
      <c r="S4439" s="77">
        <v>33.048999999999999</v>
      </c>
      <c r="T4439" s="77">
        <v>8.1950000000000003</v>
      </c>
      <c r="U4439" s="77">
        <v>18.615200000000002</v>
      </c>
      <c r="V4439" s="77">
        <v>2.6250624284812298</v>
      </c>
      <c r="AC4439" s="77">
        <v>14.795</v>
      </c>
      <c r="AD4439" s="77">
        <v>14.27</v>
      </c>
      <c r="AH4439" s="77">
        <f>IF(AND(M4439&lt;Variables!$G$6,M4439&gt;Variables!$G$5),0,1)</f>
        <v>1</v>
      </c>
      <c r="AI4439" s="77">
        <f t="shared" si="140"/>
        <v>0</v>
      </c>
      <c r="AJ4439" s="77">
        <f>IF(I4439&gt;Variables!$G$7,0,1)</f>
        <v>1</v>
      </c>
      <c r="AK4439" s="77">
        <f>IF(F4439&gt;Variables!$G$8,0,1)</f>
        <v>1</v>
      </c>
      <c r="AL4439" s="77">
        <f>IF(G4439&gt;Variables!$G$9,0,1)</f>
        <v>1</v>
      </c>
      <c r="AM4439" s="77">
        <f>IF(AND(K4439&gt;Variables!$G$10,K4439&lt;Variables!$G$11),0,1)</f>
        <v>1</v>
      </c>
      <c r="AN4439" s="77">
        <f>IF(H4439&lt;Variables!$G$13,1,0)</f>
        <v>0</v>
      </c>
      <c r="AO4439" s="77">
        <f>IF(R4439&lt;Variables!$G$12,0,1)</f>
        <v>0</v>
      </c>
      <c r="AP4439" s="78">
        <f t="shared" si="141"/>
        <v>0</v>
      </c>
      <c r="AQ4439" s="77">
        <f>IF(V4439&lt;Variables!$G$15,1,0)</f>
        <v>1</v>
      </c>
      <c r="AR4439" s="77">
        <v>1</v>
      </c>
      <c r="AS4439" s="77">
        <v>0</v>
      </c>
      <c r="AT4439" s="77">
        <v>0</v>
      </c>
      <c r="AU4439" s="77">
        <v>0</v>
      </c>
      <c r="BA4439" s="77">
        <v>1.06</v>
      </c>
    </row>
    <row r="4440" spans="3:53" x14ac:dyDescent="0.25">
      <c r="C4440" s="77" t="s">
        <v>592</v>
      </c>
      <c r="D4440" s="77" t="s">
        <v>581</v>
      </c>
      <c r="E4440" s="77">
        <v>93.36</v>
      </c>
      <c r="F4440" s="77">
        <v>7.95</v>
      </c>
      <c r="G4440" s="77">
        <v>7.08</v>
      </c>
      <c r="H4440" s="77">
        <v>5390</v>
      </c>
      <c r="I4440" s="77">
        <v>21.166</v>
      </c>
      <c r="J4440" s="77" t="s">
        <v>74</v>
      </c>
      <c r="K4440" s="77">
        <v>66.75</v>
      </c>
      <c r="L4440" s="77">
        <v>92.652585000000016</v>
      </c>
      <c r="M4440" s="77">
        <v>0.54765336552669341</v>
      </c>
      <c r="N4440" s="77">
        <v>91.35041428571428</v>
      </c>
      <c r="O4440" s="77">
        <v>1.980927758713741</v>
      </c>
      <c r="P4440" s="77">
        <v>338010</v>
      </c>
      <c r="Q4440" s="77">
        <v>815850</v>
      </c>
      <c r="R4440" s="77">
        <v>0.41</v>
      </c>
      <c r="S4440" s="77">
        <v>33.048999999999999</v>
      </c>
      <c r="T4440" s="77">
        <v>8.1950000000000003</v>
      </c>
      <c r="U4440" s="77">
        <v>18.615200000000002</v>
      </c>
      <c r="V4440" s="77">
        <v>2.4997988285923181</v>
      </c>
      <c r="AC4440" s="77">
        <v>94.597700000000003</v>
      </c>
      <c r="AD4440" s="77">
        <v>91.24</v>
      </c>
      <c r="AH4440" s="77">
        <f>IF(AND(M4440&lt;Variables!$G$6,M4440&gt;Variables!$G$5),0,1)</f>
        <v>1</v>
      </c>
      <c r="AI4440" s="77">
        <f t="shared" si="140"/>
        <v>0</v>
      </c>
      <c r="AJ4440" s="77">
        <f>IF(I4440&gt;Variables!$G$7,0,1)</f>
        <v>1</v>
      </c>
      <c r="AK4440" s="77">
        <f>IF(F4440&gt;Variables!$G$8,0,1)</f>
        <v>1</v>
      </c>
      <c r="AL4440" s="77">
        <f>IF(G4440&gt;Variables!$G$9,0,1)</f>
        <v>1</v>
      </c>
      <c r="AM4440" s="77">
        <f>IF(AND(K4440&gt;Variables!$G$10,K4440&lt;Variables!$G$11),0,1)</f>
        <v>0</v>
      </c>
      <c r="AN4440" s="77">
        <f>IF(H4440&lt;Variables!$G$13,1,0)</f>
        <v>0</v>
      </c>
      <c r="AO4440" s="77">
        <f>IF(R4440&lt;Variables!$G$12,0,1)</f>
        <v>0</v>
      </c>
      <c r="AP4440" s="78">
        <f t="shared" si="141"/>
        <v>0</v>
      </c>
      <c r="AQ4440" s="77">
        <f>IF(V4440&lt;Variables!$G$15,1,0)</f>
        <v>1</v>
      </c>
      <c r="AR4440" s="77">
        <v>0</v>
      </c>
      <c r="AS4440" s="77">
        <v>0</v>
      </c>
      <c r="AT4440" s="77">
        <v>1</v>
      </c>
      <c r="AU4440" s="77">
        <v>0</v>
      </c>
      <c r="BA4440" s="77">
        <v>-0.72</v>
      </c>
    </row>
    <row r="4441" spans="3:53" x14ac:dyDescent="0.25">
      <c r="C4441" s="77" t="s">
        <v>592</v>
      </c>
      <c r="D4441" s="77" t="s">
        <v>179</v>
      </c>
      <c r="E4441" s="77">
        <v>25.59</v>
      </c>
      <c r="F4441" s="77">
        <v>9.43</v>
      </c>
      <c r="G4441" s="77">
        <v>10.43</v>
      </c>
      <c r="H4441" s="77">
        <v>13930</v>
      </c>
      <c r="I4441" s="77">
        <v>-77.361000000000004</v>
      </c>
      <c r="J4441" s="77" t="s">
        <v>74</v>
      </c>
      <c r="K4441" s="77">
        <v>57.48</v>
      </c>
      <c r="L4441" s="77">
        <v>25.528980000000001</v>
      </c>
      <c r="M4441" s="77">
        <v>-7.4346879507115271E-2</v>
      </c>
      <c r="N4441" s="77">
        <v>24.874590000000001</v>
      </c>
      <c r="O4441" s="77">
        <v>2.5544541638676259</v>
      </c>
      <c r="P4441" s="77">
        <v>8377000.0000000009</v>
      </c>
      <c r="Q4441" s="77">
        <v>12104000</v>
      </c>
      <c r="R4441" s="77">
        <v>0.69</v>
      </c>
      <c r="S4441" s="77">
        <v>33.048999999999999</v>
      </c>
      <c r="T4441" s="77">
        <v>8.1950000000000003</v>
      </c>
      <c r="U4441" s="77">
        <v>18.615200000000002</v>
      </c>
      <c r="V4441" s="77">
        <v>2.4480318780015491</v>
      </c>
      <c r="AC4441" s="77">
        <v>25.84</v>
      </c>
      <c r="AD4441" s="77">
        <v>24.96</v>
      </c>
      <c r="AH4441" s="77">
        <f>IF(AND(M4441&lt;Variables!$G$6,M4441&gt;Variables!$G$5),0,1)</f>
        <v>1</v>
      </c>
      <c r="AI4441" s="77">
        <f t="shared" si="140"/>
        <v>0</v>
      </c>
      <c r="AJ4441" s="77">
        <f>IF(I4441&gt;Variables!$G$7,0,1)</f>
        <v>1</v>
      </c>
      <c r="AK4441" s="77">
        <f>IF(F4441&gt;Variables!$G$8,0,1)</f>
        <v>0</v>
      </c>
      <c r="AL4441" s="77">
        <f>IF(G4441&gt;Variables!$G$9,0,1)</f>
        <v>1</v>
      </c>
      <c r="AM4441" s="77">
        <f>IF(AND(K4441&gt;Variables!$G$10,K4441&lt;Variables!$G$11),0,1)</f>
        <v>1</v>
      </c>
      <c r="AN4441" s="77">
        <f>IF(H4441&lt;Variables!$G$13,1,0)</f>
        <v>0</v>
      </c>
      <c r="AO4441" s="77">
        <f>IF(R4441&lt;Variables!$G$12,0,1)</f>
        <v>0</v>
      </c>
      <c r="AP4441" s="78">
        <f t="shared" si="141"/>
        <v>0</v>
      </c>
      <c r="AQ4441" s="77">
        <f>IF(V4441&lt;Variables!$G$15,1,0)</f>
        <v>1</v>
      </c>
      <c r="AR4441" s="77">
        <v>0</v>
      </c>
      <c r="AS4441" s="77">
        <v>0</v>
      </c>
      <c r="AT4441" s="77">
        <v>1</v>
      </c>
      <c r="AU4441" s="77">
        <v>0</v>
      </c>
      <c r="BA4441" s="77">
        <v>-1.1299999999999999</v>
      </c>
    </row>
    <row r="4442" spans="3:53" x14ac:dyDescent="0.25">
      <c r="C4442" s="77" t="s">
        <v>592</v>
      </c>
      <c r="D4442" s="77" t="s">
        <v>590</v>
      </c>
      <c r="E4442" s="77">
        <v>8.3699999999999992</v>
      </c>
      <c r="F4442" s="77">
        <v>21.09</v>
      </c>
      <c r="G4442" s="77">
        <v>14.01</v>
      </c>
      <c r="H4442" s="77">
        <v>298.47000000000003</v>
      </c>
      <c r="I4442" s="77">
        <v>-4.0069999999999997</v>
      </c>
      <c r="J4442" s="77" t="s">
        <v>74</v>
      </c>
      <c r="K4442" s="77">
        <v>56.43</v>
      </c>
      <c r="L4442" s="77">
        <v>8.333755</v>
      </c>
      <c r="M4442" s="77">
        <v>0.55491192145678336</v>
      </c>
      <c r="N4442" s="77">
        <v>8.2094280000000008</v>
      </c>
      <c r="O4442" s="77">
        <v>2.077757427192247</v>
      </c>
      <c r="P4442" s="77">
        <v>818240</v>
      </c>
      <c r="Q4442" s="77">
        <v>148250</v>
      </c>
      <c r="R4442" s="77">
        <v>5.52</v>
      </c>
      <c r="S4442" s="77">
        <v>33.048999999999999</v>
      </c>
      <c r="T4442" s="77">
        <v>8.1950000000000003</v>
      </c>
      <c r="U4442" s="77">
        <v>18.615200000000002</v>
      </c>
      <c r="V4442" s="77">
        <v>2.4088824644465792</v>
      </c>
      <c r="AC4442" s="77">
        <v>9.4700000000000006</v>
      </c>
      <c r="AD4442" s="77">
        <v>7.48</v>
      </c>
      <c r="AH4442" s="77">
        <f>IF(AND(M4442&lt;Variables!$G$6,M4442&gt;Variables!$G$5),0,1)</f>
        <v>1</v>
      </c>
      <c r="AI4442" s="77">
        <f t="shared" si="140"/>
        <v>0</v>
      </c>
      <c r="AJ4442" s="77">
        <f>IF(I4442&gt;Variables!$G$7,0,1)</f>
        <v>1</v>
      </c>
      <c r="AK4442" s="77">
        <f>IF(F4442&gt;Variables!$G$8,0,1)</f>
        <v>0</v>
      </c>
      <c r="AL4442" s="77">
        <f>IF(G4442&gt;Variables!$G$9,0,1)</f>
        <v>0</v>
      </c>
      <c r="AM4442" s="77">
        <f>IF(AND(K4442&gt;Variables!$G$10,K4442&lt;Variables!$G$11),0,1)</f>
        <v>1</v>
      </c>
      <c r="AN4442" s="77">
        <f>IF(H4442&lt;Variables!$G$13,1,0)</f>
        <v>1</v>
      </c>
      <c r="AO4442" s="77">
        <f>IF(R4442&lt;Variables!$G$12,0,1)</f>
        <v>1</v>
      </c>
      <c r="AP4442" s="78">
        <f t="shared" si="141"/>
        <v>0</v>
      </c>
      <c r="AQ4442" s="77">
        <f>IF(V4442&lt;Variables!$G$15,1,0)</f>
        <v>1</v>
      </c>
      <c r="AR4442" s="77">
        <v>0</v>
      </c>
      <c r="AS4442" s="77">
        <v>0</v>
      </c>
      <c r="AT4442" s="77">
        <v>1</v>
      </c>
      <c r="AU4442" s="77">
        <v>0</v>
      </c>
      <c r="BA4442" s="77">
        <v>-2.25</v>
      </c>
    </row>
    <row r="4443" spans="3:53" x14ac:dyDescent="0.25">
      <c r="C4443" s="77" t="s">
        <v>592</v>
      </c>
      <c r="D4443" s="77" t="s">
        <v>566</v>
      </c>
      <c r="E4443" s="77">
        <v>48.94</v>
      </c>
      <c r="F4443" s="77">
        <v>8.0299999999999994</v>
      </c>
      <c r="G4443" s="77">
        <v>7.14</v>
      </c>
      <c r="H4443" s="77">
        <v>3140</v>
      </c>
      <c r="I4443" s="77">
        <v>-23.77</v>
      </c>
      <c r="J4443" s="77" t="s">
        <v>74</v>
      </c>
      <c r="K4443" s="77">
        <v>81.680000000000007</v>
      </c>
      <c r="L4443" s="77">
        <v>48.083994736842101</v>
      </c>
      <c r="M4443" s="77">
        <v>1.447478037062131</v>
      </c>
      <c r="N4443" s="77">
        <v>47.612920833333341</v>
      </c>
      <c r="O4443" s="77">
        <v>2.4511816251558329</v>
      </c>
      <c r="P4443" s="77">
        <v>469436</v>
      </c>
      <c r="Q4443" s="77">
        <v>835075</v>
      </c>
      <c r="R4443" s="77">
        <v>0.56000000000000005</v>
      </c>
      <c r="S4443" s="77">
        <v>33.048999999999999</v>
      </c>
      <c r="T4443" s="77">
        <v>8.1950000000000003</v>
      </c>
      <c r="U4443" s="77">
        <v>18.615200000000002</v>
      </c>
      <c r="V4443" s="77">
        <v>2.5251379420659821</v>
      </c>
      <c r="AC4443" s="77">
        <v>49.95</v>
      </c>
      <c r="AD4443" s="77">
        <v>47.54</v>
      </c>
      <c r="AH4443" s="77">
        <f>IF(AND(M4443&lt;Variables!$G$6,M4443&gt;Variables!$G$5),0,1)</f>
        <v>1</v>
      </c>
      <c r="AI4443" s="77">
        <f t="shared" si="140"/>
        <v>0</v>
      </c>
      <c r="AJ4443" s="77">
        <f>IF(I4443&gt;Variables!$G$7,0,1)</f>
        <v>1</v>
      </c>
      <c r="AK4443" s="77">
        <f>IF(F4443&gt;Variables!$G$8,0,1)</f>
        <v>1</v>
      </c>
      <c r="AL4443" s="77">
        <f>IF(G4443&gt;Variables!$G$9,0,1)</f>
        <v>1</v>
      </c>
      <c r="AM4443" s="77">
        <f>IF(AND(K4443&gt;Variables!$G$10,K4443&lt;Variables!$G$11),0,1)</f>
        <v>1</v>
      </c>
      <c r="AN4443" s="77">
        <f>IF(H4443&lt;Variables!$G$13,1,0)</f>
        <v>0</v>
      </c>
      <c r="AO4443" s="77">
        <f>IF(R4443&lt;Variables!$G$12,0,1)</f>
        <v>0</v>
      </c>
      <c r="AP4443" s="78">
        <f t="shared" si="141"/>
        <v>0</v>
      </c>
      <c r="AQ4443" s="77">
        <f>IF(V4443&lt;Variables!$G$15,1,0)</f>
        <v>1</v>
      </c>
      <c r="AR4443" s="77">
        <v>1</v>
      </c>
      <c r="AS4443" s="77">
        <v>0</v>
      </c>
      <c r="AT4443" s="77">
        <v>0</v>
      </c>
      <c r="AU4443" s="77">
        <v>0</v>
      </c>
      <c r="BA4443" s="77">
        <v>2</v>
      </c>
    </row>
    <row r="4444" spans="3:53" x14ac:dyDescent="0.25">
      <c r="C4444" s="77" t="s">
        <v>592</v>
      </c>
      <c r="D4444" s="77" t="s">
        <v>180</v>
      </c>
      <c r="E4444" s="77">
        <v>15.24</v>
      </c>
      <c r="F4444" s="77">
        <v>8.73</v>
      </c>
      <c r="G4444" s="77">
        <v>7.51</v>
      </c>
      <c r="H4444" s="77">
        <v>3450</v>
      </c>
      <c r="I4444" s="77">
        <v>-81.356999999999999</v>
      </c>
      <c r="J4444" s="77" t="s">
        <v>75</v>
      </c>
      <c r="K4444" s="77">
        <v>58.27</v>
      </c>
      <c r="L4444" s="77">
        <v>15.10444</v>
      </c>
      <c r="M4444" s="77">
        <v>0.43404455908328687</v>
      </c>
      <c r="N4444" s="77">
        <v>15.007828</v>
      </c>
      <c r="O4444" s="77">
        <v>1.080582746550667</v>
      </c>
      <c r="P4444" s="77">
        <v>4384000</v>
      </c>
      <c r="Q4444" s="77">
        <v>13979000</v>
      </c>
      <c r="R4444" s="77">
        <v>0.31</v>
      </c>
      <c r="S4444" s="77">
        <v>33.048999999999999</v>
      </c>
      <c r="T4444" s="77">
        <v>8.1950000000000003</v>
      </c>
      <c r="U4444" s="77">
        <v>18.615200000000002</v>
      </c>
      <c r="V4444" s="77">
        <v>2.4310254253853829</v>
      </c>
      <c r="AC4444" s="77">
        <v>15.25</v>
      </c>
      <c r="AD4444" s="77">
        <v>14.63</v>
      </c>
      <c r="AH4444" s="77">
        <f>IF(AND(M4444&lt;Variables!$G$6,M4444&gt;Variables!$G$5),0,1)</f>
        <v>1</v>
      </c>
      <c r="AI4444" s="77">
        <f t="shared" si="140"/>
        <v>0</v>
      </c>
      <c r="AJ4444" s="77">
        <f>IF(I4444&gt;Variables!$G$7,0,1)</f>
        <v>1</v>
      </c>
      <c r="AK4444" s="77">
        <f>IF(F4444&gt;Variables!$G$8,0,1)</f>
        <v>1</v>
      </c>
      <c r="AL4444" s="77">
        <f>IF(G4444&gt;Variables!$G$9,0,1)</f>
        <v>1</v>
      </c>
      <c r="AM4444" s="77">
        <f>IF(AND(K4444&gt;Variables!$G$10,K4444&lt;Variables!$G$11),0,1)</f>
        <v>1</v>
      </c>
      <c r="AN4444" s="77">
        <f>IF(H4444&lt;Variables!$G$13,1,0)</f>
        <v>0</v>
      </c>
      <c r="AO4444" s="77">
        <f>IF(R4444&lt;Variables!$G$12,0,1)</f>
        <v>0</v>
      </c>
      <c r="AP4444" s="78">
        <f t="shared" si="141"/>
        <v>1</v>
      </c>
      <c r="AQ4444" s="77">
        <f>IF(V4444&lt;Variables!$G$15,1,0)</f>
        <v>1</v>
      </c>
      <c r="AR4444" s="77">
        <v>0</v>
      </c>
      <c r="AS4444" s="77">
        <v>0</v>
      </c>
      <c r="AT4444" s="77">
        <v>1</v>
      </c>
      <c r="AU4444" s="77">
        <v>0</v>
      </c>
      <c r="BA4444" s="77">
        <v>-2.0299999999999998</v>
      </c>
    </row>
    <row r="4445" spans="3:53" x14ac:dyDescent="0.25">
      <c r="C4445" s="77" t="s">
        <v>592</v>
      </c>
      <c r="D4445" s="77" t="s">
        <v>173</v>
      </c>
      <c r="E4445" s="77">
        <v>86.83</v>
      </c>
      <c r="F4445" s="77">
        <v>11.92</v>
      </c>
      <c r="G4445" s="77">
        <v>10.029999999999999</v>
      </c>
      <c r="H4445" s="77">
        <v>3060</v>
      </c>
      <c r="I4445" s="77">
        <v>1456.9839999999999</v>
      </c>
      <c r="J4445" s="77" t="s">
        <v>75</v>
      </c>
      <c r="K4445" s="77">
        <v>71.11</v>
      </c>
      <c r="L4445" s="77">
        <v>85.884339999999995</v>
      </c>
      <c r="M4445" s="77">
        <v>1.507213072837261</v>
      </c>
      <c r="N4445" s="77">
        <v>84.994295999999991</v>
      </c>
      <c r="O4445" s="77">
        <v>2.5701771798898179</v>
      </c>
      <c r="P4445" s="77">
        <v>1417000</v>
      </c>
      <c r="Q4445" s="77">
        <v>1883000</v>
      </c>
      <c r="R4445" s="77">
        <v>0.75</v>
      </c>
      <c r="S4445" s="77">
        <v>33.048999999999999</v>
      </c>
      <c r="T4445" s="77">
        <v>8.1950000000000003</v>
      </c>
      <c r="U4445" s="77">
        <v>18.615200000000002</v>
      </c>
      <c r="V4445" s="77">
        <v>2.4546237902158179</v>
      </c>
      <c r="AC4445" s="77">
        <v>87.25</v>
      </c>
      <c r="AD4445" s="77">
        <v>80.8</v>
      </c>
      <c r="AH4445" s="77">
        <f>IF(AND(M4445&lt;Variables!$G$6,M4445&gt;Variables!$G$5),0,1)</f>
        <v>1</v>
      </c>
      <c r="AI4445" s="77">
        <f t="shared" si="140"/>
        <v>0</v>
      </c>
      <c r="AJ4445" s="77">
        <f>IF(I4445&gt;Variables!$G$7,0,1)</f>
        <v>0</v>
      </c>
      <c r="AK4445" s="77">
        <f>IF(F4445&gt;Variables!$G$8,0,1)</f>
        <v>0</v>
      </c>
      <c r="AL4445" s="77">
        <f>IF(G4445&gt;Variables!$G$9,0,1)</f>
        <v>1</v>
      </c>
      <c r="AM4445" s="77">
        <f>IF(AND(K4445&gt;Variables!$G$10,K4445&lt;Variables!$G$11),0,1)</f>
        <v>1</v>
      </c>
      <c r="AN4445" s="77">
        <f>IF(H4445&lt;Variables!$G$13,1,0)</f>
        <v>0</v>
      </c>
      <c r="AO4445" s="77">
        <f>IF(R4445&lt;Variables!$G$12,0,1)</f>
        <v>0</v>
      </c>
      <c r="AP4445" s="78">
        <f t="shared" si="141"/>
        <v>1</v>
      </c>
      <c r="AQ4445" s="77">
        <f>IF(V4445&lt;Variables!$G$15,1,0)</f>
        <v>1</v>
      </c>
      <c r="AR4445" s="77">
        <v>0</v>
      </c>
      <c r="AS4445" s="77">
        <v>0</v>
      </c>
      <c r="AT4445" s="77">
        <v>1</v>
      </c>
      <c r="AU4445" s="77">
        <v>0</v>
      </c>
      <c r="BA4445" s="77">
        <v>-2.25</v>
      </c>
    </row>
    <row r="4446" spans="3:53" x14ac:dyDescent="0.25">
      <c r="C4446" s="77" t="s">
        <v>592</v>
      </c>
      <c r="D4446" s="77" t="s">
        <v>578</v>
      </c>
      <c r="E4446" s="77">
        <v>5.89</v>
      </c>
      <c r="F4446" s="77">
        <v>54.55</v>
      </c>
      <c r="G4446" s="77">
        <v>31.75</v>
      </c>
      <c r="H4446" s="77">
        <v>42.92</v>
      </c>
      <c r="I4446" s="77">
        <v>178.35400000000001</v>
      </c>
      <c r="J4446" s="77" t="s">
        <v>75</v>
      </c>
      <c r="K4446" s="77">
        <v>50.74</v>
      </c>
      <c r="L4446" s="77">
        <v>5.9787049999999997</v>
      </c>
      <c r="M4446" s="77">
        <v>-5.6635174339593508</v>
      </c>
      <c r="N4446" s="77">
        <v>5.620025</v>
      </c>
      <c r="O4446" s="77">
        <v>0.35720481670455712</v>
      </c>
      <c r="P4446" s="77">
        <v>8220000.0000000009</v>
      </c>
      <c r="Q4446" s="77">
        <v>2020000</v>
      </c>
      <c r="R4446" s="77">
        <v>4.07</v>
      </c>
      <c r="S4446" s="77">
        <v>33.048999999999999</v>
      </c>
      <c r="T4446" s="77">
        <v>8.1950000000000003</v>
      </c>
      <c r="U4446" s="77">
        <v>18.615200000000002</v>
      </c>
      <c r="V4446" s="77">
        <v>2.5340214696614058</v>
      </c>
      <c r="AC4446" s="77">
        <v>7.12</v>
      </c>
      <c r="AD4446" s="77">
        <v>5.29</v>
      </c>
      <c r="AH4446" s="77">
        <f>IF(AND(M4446&lt;Variables!$G$6,M4446&gt;Variables!$G$5),0,1)</f>
        <v>0</v>
      </c>
      <c r="AI4446" s="77">
        <f t="shared" si="140"/>
        <v>0</v>
      </c>
      <c r="AJ4446" s="77">
        <f>IF(I4446&gt;Variables!$G$7,0,1)</f>
        <v>0</v>
      </c>
      <c r="AK4446" s="77">
        <f>IF(F4446&gt;Variables!$G$8,0,1)</f>
        <v>0</v>
      </c>
      <c r="AL4446" s="77">
        <f>IF(G4446&gt;Variables!$G$9,0,1)</f>
        <v>0</v>
      </c>
      <c r="AM4446" s="77">
        <f>IF(AND(K4446&gt;Variables!$G$10,K4446&lt;Variables!$G$11),0,1)</f>
        <v>1</v>
      </c>
      <c r="AN4446" s="77">
        <f>IF(H4446&lt;Variables!$G$13,1,0)</f>
        <v>1</v>
      </c>
      <c r="AO4446" s="77">
        <f>IF(R4446&lt;Variables!$G$12,0,1)</f>
        <v>1</v>
      </c>
      <c r="AP4446" s="78">
        <f t="shared" si="141"/>
        <v>1</v>
      </c>
      <c r="AQ4446" s="77">
        <f>IF(V4446&lt;Variables!$G$15,1,0)</f>
        <v>1</v>
      </c>
      <c r="AR4446" s="77">
        <v>0</v>
      </c>
      <c r="AS4446" s="77">
        <v>0</v>
      </c>
      <c r="AT4446" s="77">
        <v>1</v>
      </c>
      <c r="AU4446" s="77">
        <v>0</v>
      </c>
      <c r="BA4446" s="77">
        <v>-2.25</v>
      </c>
    </row>
    <row r="4447" spans="3:53" x14ac:dyDescent="0.25">
      <c r="C4447" s="77" t="s">
        <v>592</v>
      </c>
      <c r="D4447" s="77" t="s">
        <v>549</v>
      </c>
      <c r="E4447" s="77">
        <v>13.46</v>
      </c>
      <c r="F4447" s="77">
        <v>7.62</v>
      </c>
      <c r="G4447" s="77">
        <v>6.07</v>
      </c>
      <c r="H4447" s="77">
        <v>2290</v>
      </c>
      <c r="I4447" s="77">
        <v>97.694000000000003</v>
      </c>
      <c r="J4447" s="77" t="s">
        <v>75</v>
      </c>
      <c r="K4447" s="77">
        <v>46.53</v>
      </c>
      <c r="L4447" s="77">
        <v>13.462484999999999</v>
      </c>
      <c r="M4447" s="77">
        <v>-0.3334079852271013</v>
      </c>
      <c r="N4447" s="77">
        <v>13.431016</v>
      </c>
      <c r="O4447" s="77">
        <v>-9.9888199075912454E-2</v>
      </c>
      <c r="P4447" s="77">
        <v>2466000</v>
      </c>
      <c r="Q4447" s="77">
        <v>1522000</v>
      </c>
      <c r="R4447" s="77">
        <v>1.62</v>
      </c>
      <c r="S4447" s="77">
        <v>33.048999999999999</v>
      </c>
      <c r="T4447" s="77">
        <v>8.1950000000000003</v>
      </c>
      <c r="U4447" s="77">
        <v>18.615200000000002</v>
      </c>
      <c r="V4447" s="77">
        <v>2.3363782061690692</v>
      </c>
      <c r="AC4447" s="77">
        <v>13.55</v>
      </c>
      <c r="AD4447" s="77">
        <v>13.178800000000001</v>
      </c>
      <c r="AH4447" s="77">
        <f>IF(AND(M4447&lt;Variables!$G$6,M4447&gt;Variables!$G$5),0,1)</f>
        <v>1</v>
      </c>
      <c r="AI4447" s="77">
        <f t="shared" si="140"/>
        <v>0</v>
      </c>
      <c r="AJ4447" s="77">
        <f>IF(I4447&gt;Variables!$G$7,0,1)</f>
        <v>0</v>
      </c>
      <c r="AK4447" s="77">
        <f>IF(F4447&gt;Variables!$G$8,0,1)</f>
        <v>1</v>
      </c>
      <c r="AL4447" s="77">
        <f>IF(G4447&gt;Variables!$G$9,0,1)</f>
        <v>1</v>
      </c>
      <c r="AM4447" s="77">
        <f>IF(AND(K4447&gt;Variables!$G$10,K4447&lt;Variables!$G$11),0,1)</f>
        <v>1</v>
      </c>
      <c r="AN4447" s="77">
        <f>IF(H4447&lt;Variables!$G$13,1,0)</f>
        <v>0</v>
      </c>
      <c r="AO4447" s="77">
        <f>IF(R4447&lt;Variables!$G$12,0,1)</f>
        <v>0</v>
      </c>
      <c r="AP4447" s="78">
        <f t="shared" si="141"/>
        <v>1</v>
      </c>
      <c r="AQ4447" s="77">
        <f>IF(V4447&lt;Variables!$G$15,1,0)</f>
        <v>1</v>
      </c>
      <c r="AR4447" s="77">
        <v>0</v>
      </c>
      <c r="AS4447" s="77">
        <v>0</v>
      </c>
      <c r="AT4447" s="77">
        <v>1</v>
      </c>
      <c r="AU4447" s="77">
        <v>0</v>
      </c>
      <c r="BA4447" s="77">
        <v>-1.55</v>
      </c>
    </row>
    <row r="4448" spans="3:53" x14ac:dyDescent="0.25">
      <c r="C4448" s="77" t="s">
        <v>592</v>
      </c>
      <c r="D4448" s="77" t="s">
        <v>589</v>
      </c>
      <c r="E4448" s="77">
        <v>4.26</v>
      </c>
      <c r="F4448" s="77">
        <v>16.13</v>
      </c>
      <c r="G4448" s="77">
        <v>0.31</v>
      </c>
      <c r="H4448" s="77">
        <v>97.09</v>
      </c>
      <c r="I4448" s="77">
        <v>-23.843</v>
      </c>
      <c r="J4448" s="77" t="s">
        <v>75</v>
      </c>
      <c r="K4448" s="77">
        <v>36.69</v>
      </c>
      <c r="L4448" s="77">
        <v>4.4824049999999991</v>
      </c>
      <c r="M4448" s="77">
        <v>-4.5557016824673173</v>
      </c>
      <c r="N4448" s="77">
        <v>4.3558479999999999</v>
      </c>
      <c r="O4448" s="77">
        <v>-1.782615004012994</v>
      </c>
      <c r="P4448" s="77">
        <v>6550000</v>
      </c>
      <c r="Q4448" s="77">
        <v>339560</v>
      </c>
      <c r="R4448" s="77">
        <v>19.29</v>
      </c>
      <c r="S4448" s="77">
        <v>33.048999999999999</v>
      </c>
      <c r="T4448" s="77">
        <v>8.1950000000000003</v>
      </c>
      <c r="U4448" s="77">
        <v>18.615200000000002</v>
      </c>
      <c r="V4448" s="77">
        <v>2.172438751175318</v>
      </c>
      <c r="AC4448" s="77">
        <v>4.3099999999999996</v>
      </c>
      <c r="AD4448" s="77">
        <v>3.78</v>
      </c>
      <c r="AH4448" s="77">
        <f>IF(AND(M4448&lt;Variables!$G$6,M4448&gt;Variables!$G$5),0,1)</f>
        <v>0</v>
      </c>
      <c r="AI4448" s="77">
        <f t="shared" si="140"/>
        <v>0</v>
      </c>
      <c r="AJ4448" s="77">
        <f>IF(I4448&gt;Variables!$G$7,0,1)</f>
        <v>1</v>
      </c>
      <c r="AK4448" s="77">
        <f>IF(F4448&gt;Variables!$G$8,0,1)</f>
        <v>0</v>
      </c>
      <c r="AL4448" s="77">
        <f>IF(G4448&gt;Variables!$G$9,0,1)</f>
        <v>1</v>
      </c>
      <c r="AM4448" s="77">
        <f>IF(AND(K4448&gt;Variables!$G$10,K4448&lt;Variables!$G$11),0,1)</f>
        <v>1</v>
      </c>
      <c r="AN4448" s="77">
        <f>IF(H4448&lt;Variables!$G$13,1,0)</f>
        <v>1</v>
      </c>
      <c r="AO4448" s="77">
        <f>IF(R4448&lt;Variables!$G$12,0,1)</f>
        <v>1</v>
      </c>
      <c r="AP4448" s="78">
        <f t="shared" si="141"/>
        <v>1</v>
      </c>
      <c r="AQ4448" s="77">
        <f>IF(V4448&lt;Variables!$G$15,1,0)</f>
        <v>1</v>
      </c>
      <c r="AR4448" s="77">
        <v>0</v>
      </c>
      <c r="AS4448" s="77">
        <v>0</v>
      </c>
      <c r="AT4448" s="77">
        <v>1</v>
      </c>
      <c r="AU4448" s="77">
        <v>0</v>
      </c>
      <c r="BA4448" s="77">
        <v>-2.25</v>
      </c>
    </row>
    <row r="4449" spans="3:53" x14ac:dyDescent="0.25">
      <c r="C4449" s="77" t="s">
        <v>592</v>
      </c>
      <c r="D4449" s="77" t="s">
        <v>196</v>
      </c>
      <c r="E4449" s="77">
        <v>53.32</v>
      </c>
      <c r="F4449" s="77">
        <v>11.21</v>
      </c>
      <c r="G4449" s="77">
        <v>6.82</v>
      </c>
      <c r="H4449" s="77">
        <v>2030</v>
      </c>
      <c r="I4449" s="77">
        <v>1064.914</v>
      </c>
      <c r="J4449" s="77" t="s">
        <v>75</v>
      </c>
      <c r="K4449" s="77">
        <v>58.22</v>
      </c>
      <c r="L4449" s="77">
        <v>53.260794736842101</v>
      </c>
      <c r="M4449" s="77">
        <v>0.28014088767377321</v>
      </c>
      <c r="N4449" s="77">
        <v>52.642025531914904</v>
      </c>
      <c r="O4449" s="77">
        <v>1.4588619269969121</v>
      </c>
      <c r="P4449" s="77">
        <v>347778</v>
      </c>
      <c r="Q4449" s="77">
        <v>441740</v>
      </c>
      <c r="R4449" s="77">
        <v>0.79</v>
      </c>
      <c r="S4449" s="77">
        <v>33.048999999999999</v>
      </c>
      <c r="T4449" s="77">
        <v>8.1950000000000003</v>
      </c>
      <c r="U4449" s="77">
        <v>18.615200000000002</v>
      </c>
      <c r="V4449" s="77">
        <v>2.4382251715372751</v>
      </c>
      <c r="AC4449" s="77">
        <v>53.49</v>
      </c>
      <c r="AD4449" s="77">
        <v>48.32</v>
      </c>
      <c r="AH4449" s="77">
        <f>IF(AND(M4449&lt;Variables!$G$6,M4449&gt;Variables!$G$5),0,1)</f>
        <v>1</v>
      </c>
      <c r="AI4449" s="77">
        <f t="shared" si="140"/>
        <v>0</v>
      </c>
      <c r="AJ4449" s="77">
        <f>IF(I4449&gt;Variables!$G$7,0,1)</f>
        <v>0</v>
      </c>
      <c r="AK4449" s="77">
        <f>IF(F4449&gt;Variables!$G$8,0,1)</f>
        <v>0</v>
      </c>
      <c r="AL4449" s="77">
        <f>IF(G4449&gt;Variables!$G$9,0,1)</f>
        <v>1</v>
      </c>
      <c r="AM4449" s="77">
        <f>IF(AND(K4449&gt;Variables!$G$10,K4449&lt;Variables!$G$11),0,1)</f>
        <v>1</v>
      </c>
      <c r="AN4449" s="77">
        <f>IF(H4449&lt;Variables!$G$13,1,0)</f>
        <v>0</v>
      </c>
      <c r="AO4449" s="77">
        <f>IF(R4449&lt;Variables!$G$12,0,1)</f>
        <v>0</v>
      </c>
      <c r="AP4449" s="78">
        <f t="shared" si="141"/>
        <v>1</v>
      </c>
      <c r="AQ4449" s="77">
        <f>IF(V4449&lt;Variables!$G$15,1,0)</f>
        <v>1</v>
      </c>
      <c r="AR4449" s="77">
        <v>0</v>
      </c>
      <c r="AS4449" s="77">
        <v>0</v>
      </c>
      <c r="AT4449" s="77">
        <v>1</v>
      </c>
      <c r="AU4449" s="77">
        <v>0</v>
      </c>
      <c r="BA4449" s="77">
        <v>-2.25</v>
      </c>
    </row>
    <row r="4450" spans="3:53" x14ac:dyDescent="0.25">
      <c r="C4450" s="77" t="s">
        <v>592</v>
      </c>
      <c r="D4450" s="77" t="s">
        <v>551</v>
      </c>
      <c r="E4450" s="77">
        <v>2.71</v>
      </c>
      <c r="F4450" s="77">
        <v>58.77</v>
      </c>
      <c r="G4450" s="77">
        <v>-9.9700000000000006</v>
      </c>
      <c r="H4450" s="77">
        <v>18.25</v>
      </c>
      <c r="I4450" s="77">
        <v>-0.104</v>
      </c>
      <c r="J4450" s="77" t="s">
        <v>75</v>
      </c>
      <c r="K4450" s="77">
        <v>30.78</v>
      </c>
      <c r="L4450" s="77">
        <v>2.8826800000000001</v>
      </c>
      <c r="M4450" s="77">
        <v>-5.9902590644816538</v>
      </c>
      <c r="N4450" s="77">
        <v>2.870822</v>
      </c>
      <c r="O4450" s="77">
        <v>-5.6019495461578757</v>
      </c>
      <c r="P4450" s="77">
        <v>110100000</v>
      </c>
      <c r="Q4450" s="77">
        <v>925560</v>
      </c>
      <c r="R4450" s="77">
        <v>118.96</v>
      </c>
      <c r="S4450" s="77">
        <v>33.048999999999999</v>
      </c>
      <c r="T4450" s="77">
        <v>8.1950000000000003</v>
      </c>
      <c r="U4450" s="77">
        <v>18.615200000000002</v>
      </c>
      <c r="V4450" s="77">
        <v>1.9911240692910761</v>
      </c>
      <c r="AC4450" s="77">
        <v>3.81</v>
      </c>
      <c r="AD4450" s="77">
        <v>2.56</v>
      </c>
      <c r="AH4450" s="77">
        <f>IF(AND(M4450&lt;Variables!$G$6,M4450&gt;Variables!$G$5),0,1)</f>
        <v>0</v>
      </c>
      <c r="AI4450" s="77">
        <f t="shared" si="140"/>
        <v>0</v>
      </c>
      <c r="AJ4450" s="77">
        <f>IF(I4450&gt;Variables!$G$7,0,1)</f>
        <v>1</v>
      </c>
      <c r="AK4450" s="77">
        <f>IF(F4450&gt;Variables!$G$8,0,1)</f>
        <v>0</v>
      </c>
      <c r="AL4450" s="77">
        <f>IF(G4450&gt;Variables!$G$9,0,1)</f>
        <v>1</v>
      </c>
      <c r="AM4450" s="77">
        <f>IF(AND(K4450&gt;Variables!$G$10,K4450&lt;Variables!$G$11),0,1)</f>
        <v>1</v>
      </c>
      <c r="AN4450" s="77">
        <f>IF(H4450&lt;Variables!$G$13,1,0)</f>
        <v>1</v>
      </c>
      <c r="AO4450" s="77">
        <f>IF(R4450&lt;Variables!$G$12,0,1)</f>
        <v>1</v>
      </c>
      <c r="AP4450" s="78">
        <f t="shared" si="141"/>
        <v>1</v>
      </c>
      <c r="AQ4450" s="77">
        <f>IF(V4450&lt;Variables!$G$15,1,0)</f>
        <v>1</v>
      </c>
      <c r="AR4450" s="77">
        <v>0</v>
      </c>
      <c r="AS4450" s="77">
        <v>0</v>
      </c>
      <c r="AT4450" s="77">
        <v>1</v>
      </c>
      <c r="AU4450" s="77">
        <v>0</v>
      </c>
      <c r="BA4450" s="77">
        <v>-2.25</v>
      </c>
    </row>
    <row r="4451" spans="3:53" x14ac:dyDescent="0.25">
      <c r="C4451" s="77" t="s">
        <v>592</v>
      </c>
      <c r="D4451" s="77" t="s">
        <v>560</v>
      </c>
      <c r="E4451" s="77">
        <v>24.48</v>
      </c>
      <c r="F4451" s="77">
        <v>9.52</v>
      </c>
      <c r="G4451" s="77">
        <v>-0.33</v>
      </c>
      <c r="H4451" s="77">
        <v>7540</v>
      </c>
      <c r="I4451" s="77">
        <v>1.766</v>
      </c>
      <c r="J4451" s="77" t="s">
        <v>74</v>
      </c>
      <c r="K4451" s="77">
        <v>46.43</v>
      </c>
      <c r="L4451" s="77">
        <v>24.501539999999999</v>
      </c>
      <c r="M4451" s="77">
        <v>-8.7912841396900435E-2</v>
      </c>
      <c r="N4451" s="77">
        <v>24.714079999999999</v>
      </c>
      <c r="O4451" s="77">
        <v>-0.94715239248233696</v>
      </c>
      <c r="P4451" s="77">
        <v>8189000</v>
      </c>
      <c r="Q4451" s="77">
        <v>5291000</v>
      </c>
      <c r="R4451" s="77">
        <v>1.55</v>
      </c>
      <c r="S4451" s="77">
        <v>33.048999999999999</v>
      </c>
      <c r="T4451" s="77">
        <v>8.1950000000000003</v>
      </c>
      <c r="U4451" s="77">
        <v>18.615200000000002</v>
      </c>
      <c r="V4451" s="77">
        <v>2.3313941384154631</v>
      </c>
      <c r="AC4451" s="77">
        <v>24.8</v>
      </c>
      <c r="AD4451" s="77">
        <v>23.53</v>
      </c>
      <c r="AH4451" s="77">
        <f>IF(AND(M4451&lt;Variables!$G$6,M4451&gt;Variables!$G$5),0,1)</f>
        <v>1</v>
      </c>
      <c r="AI4451" s="77">
        <f t="shared" si="140"/>
        <v>1</v>
      </c>
      <c r="AJ4451" s="77">
        <f>IF(I4451&gt;Variables!$G$7,0,1)</f>
        <v>1</v>
      </c>
      <c r="AK4451" s="77">
        <f>IF(F4451&gt;Variables!$G$8,0,1)</f>
        <v>0</v>
      </c>
      <c r="AL4451" s="77">
        <f>IF(G4451&gt;Variables!$G$9,0,1)</f>
        <v>1</v>
      </c>
      <c r="AM4451" s="77">
        <f>IF(AND(K4451&gt;Variables!$G$10,K4451&lt;Variables!$G$11),0,1)</f>
        <v>1</v>
      </c>
      <c r="AN4451" s="77">
        <f>IF(H4451&lt;Variables!$G$13,1,0)</f>
        <v>0</v>
      </c>
      <c r="AO4451" s="77">
        <f>IF(R4451&lt;Variables!$G$12,0,1)</f>
        <v>0</v>
      </c>
      <c r="AP4451" s="78">
        <f t="shared" si="141"/>
        <v>0</v>
      </c>
      <c r="AQ4451" s="77">
        <f>IF(V4451&lt;Variables!$G$15,1,0)</f>
        <v>1</v>
      </c>
      <c r="AR4451" s="77">
        <v>1</v>
      </c>
      <c r="AS4451" s="77">
        <v>0</v>
      </c>
      <c r="AT4451" s="77">
        <v>0</v>
      </c>
      <c r="AU4451" s="77">
        <v>0</v>
      </c>
      <c r="BA4451" s="77">
        <v>1.1000000000000001</v>
      </c>
    </row>
    <row r="4452" spans="3:53" x14ac:dyDescent="0.25">
      <c r="C4452" s="77" t="s">
        <v>592</v>
      </c>
      <c r="D4452" s="77" t="s">
        <v>552</v>
      </c>
      <c r="E4452" s="77">
        <v>75.81</v>
      </c>
      <c r="F4452" s="77">
        <v>15.66</v>
      </c>
      <c r="G4452" s="77">
        <v>14.45</v>
      </c>
      <c r="H4452" s="77">
        <v>31750</v>
      </c>
      <c r="I4452" s="77">
        <v>-10.457000000000001</v>
      </c>
      <c r="J4452" s="77" t="s">
        <v>75</v>
      </c>
      <c r="K4452" s="77">
        <v>79.19</v>
      </c>
      <c r="L4452" s="77">
        <v>74.282179999999997</v>
      </c>
      <c r="M4452" s="77">
        <v>2.0433164454785802</v>
      </c>
      <c r="N4452" s="77">
        <v>73.184775999999999</v>
      </c>
      <c r="O4452" s="77">
        <v>3.5734535827505951</v>
      </c>
      <c r="P4452" s="77">
        <v>9837000</v>
      </c>
      <c r="Q4452" s="77">
        <v>9511000</v>
      </c>
      <c r="R4452" s="77">
        <v>1.03</v>
      </c>
      <c r="S4452" s="77">
        <v>33.048999999999999</v>
      </c>
      <c r="T4452" s="77">
        <v>8.1950000000000003</v>
      </c>
      <c r="U4452" s="77">
        <v>18.615200000000002</v>
      </c>
      <c r="V4452" s="77">
        <v>2.4440291248758719</v>
      </c>
      <c r="AC4452" s="77">
        <v>77.97</v>
      </c>
      <c r="AD4452" s="77">
        <v>73.31</v>
      </c>
      <c r="AH4452" s="77">
        <f>IF(AND(M4452&lt;Variables!$G$6,M4452&gt;Variables!$G$5),0,1)</f>
        <v>1</v>
      </c>
      <c r="AI4452" s="77">
        <f t="shared" si="140"/>
        <v>0</v>
      </c>
      <c r="AJ4452" s="77">
        <f>IF(I4452&gt;Variables!$G$7,0,1)</f>
        <v>1</v>
      </c>
      <c r="AK4452" s="77">
        <f>IF(F4452&gt;Variables!$G$8,0,1)</f>
        <v>0</v>
      </c>
      <c r="AL4452" s="77">
        <f>IF(G4452&gt;Variables!$G$9,0,1)</f>
        <v>0</v>
      </c>
      <c r="AM4452" s="77">
        <f>IF(AND(K4452&gt;Variables!$G$10,K4452&lt;Variables!$G$11),0,1)</f>
        <v>1</v>
      </c>
      <c r="AN4452" s="77">
        <f>IF(H4452&lt;Variables!$G$13,1,0)</f>
        <v>0</v>
      </c>
      <c r="AO4452" s="77">
        <f>IF(R4452&lt;Variables!$G$12,0,1)</f>
        <v>0</v>
      </c>
      <c r="AP4452" s="78">
        <f t="shared" si="141"/>
        <v>1</v>
      </c>
      <c r="AQ4452" s="77">
        <f>IF(V4452&lt;Variables!$G$15,1,0)</f>
        <v>1</v>
      </c>
      <c r="AR4452" s="77">
        <v>1</v>
      </c>
      <c r="AS4452" s="77">
        <v>0</v>
      </c>
      <c r="AT4452" s="77">
        <v>0</v>
      </c>
      <c r="AU4452" s="77">
        <v>0</v>
      </c>
      <c r="BA4452" s="77">
        <v>1.07</v>
      </c>
    </row>
    <row r="4453" spans="3:53" x14ac:dyDescent="0.25">
      <c r="C4453" s="77" t="s">
        <v>592</v>
      </c>
      <c r="D4453" s="77" t="s">
        <v>201</v>
      </c>
      <c r="E4453" s="77">
        <v>48.93</v>
      </c>
      <c r="F4453" s="77">
        <v>7.81</v>
      </c>
      <c r="G4453" s="77">
        <v>6.04</v>
      </c>
      <c r="H4453" s="77">
        <v>-99999</v>
      </c>
      <c r="I4453" s="77">
        <v>14271.075999999999</v>
      </c>
      <c r="J4453" s="77" t="s">
        <v>75</v>
      </c>
      <c r="K4453" s="77">
        <v>54.73</v>
      </c>
      <c r="L4453" s="77">
        <v>48.734789999999997</v>
      </c>
      <c r="M4453" s="77">
        <v>0.15432507249955429</v>
      </c>
      <c r="N4453" s="77">
        <v>48.705875510204081</v>
      </c>
      <c r="O4453" s="77">
        <v>0.21378219507440571</v>
      </c>
      <c r="P4453" s="77">
        <v>394484</v>
      </c>
      <c r="Q4453" s="77">
        <v>1980000</v>
      </c>
      <c r="R4453" s="77">
        <v>0.2</v>
      </c>
      <c r="S4453" s="77">
        <v>33.048999999999999</v>
      </c>
      <c r="T4453" s="77">
        <v>8.1950000000000003</v>
      </c>
      <c r="U4453" s="77">
        <v>18.615200000000002</v>
      </c>
      <c r="V4453" s="77">
        <v>2.4098822305866499</v>
      </c>
      <c r="AC4453" s="77">
        <v>49.18</v>
      </c>
      <c r="AD4453" s="77">
        <v>45.51</v>
      </c>
      <c r="AH4453" s="77">
        <f>IF(AND(M4453&lt;Variables!$G$6,M4453&gt;Variables!$G$5),0,1)</f>
        <v>1</v>
      </c>
      <c r="AI4453" s="77">
        <f t="shared" si="140"/>
        <v>0</v>
      </c>
      <c r="AJ4453" s="77">
        <f>IF(I4453&gt;Variables!$G$7,0,1)</f>
        <v>0</v>
      </c>
      <c r="AK4453" s="77">
        <f>IF(F4453&gt;Variables!$G$8,0,1)</f>
        <v>1</v>
      </c>
      <c r="AL4453" s="77">
        <f>IF(G4453&gt;Variables!$G$9,0,1)</f>
        <v>1</v>
      </c>
      <c r="AM4453" s="77">
        <f>IF(AND(K4453&gt;Variables!$G$10,K4453&lt;Variables!$G$11),0,1)</f>
        <v>1</v>
      </c>
      <c r="AN4453" s="77">
        <f>IF(H4453&lt;Variables!$G$13,1,0)</f>
        <v>1</v>
      </c>
      <c r="AO4453" s="77">
        <f>IF(R4453&lt;Variables!$G$12,0,1)</f>
        <v>0</v>
      </c>
      <c r="AP4453" s="78">
        <f t="shared" si="141"/>
        <v>1</v>
      </c>
      <c r="AQ4453" s="77">
        <f>IF(V4453&lt;Variables!$G$15,1,0)</f>
        <v>1</v>
      </c>
      <c r="AR4453" s="77">
        <v>0</v>
      </c>
      <c r="AS4453" s="77">
        <v>0</v>
      </c>
      <c r="AT4453" s="77">
        <v>1</v>
      </c>
      <c r="AU4453" s="77">
        <v>0</v>
      </c>
      <c r="BA4453" s="77">
        <v>-2.25</v>
      </c>
    </row>
    <row r="4454" spans="3:53" x14ac:dyDescent="0.25">
      <c r="C4454" s="77" t="s">
        <v>592</v>
      </c>
      <c r="D4454" s="77" t="s">
        <v>593</v>
      </c>
      <c r="E4454" s="77">
        <v>4.09</v>
      </c>
      <c r="F4454" s="77">
        <v>15.54</v>
      </c>
      <c r="G4454" s="77">
        <v>9.36</v>
      </c>
      <c r="H4454" s="77">
        <v>241.29</v>
      </c>
      <c r="I4454" s="77">
        <v>175.72900000000001</v>
      </c>
      <c r="J4454" s="77" t="s">
        <v>74</v>
      </c>
      <c r="K4454" s="77">
        <v>60.08</v>
      </c>
      <c r="L4454" s="77">
        <v>4.0199699999999989</v>
      </c>
      <c r="M4454" s="77">
        <v>1.742052801389089</v>
      </c>
      <c r="N4454" s="77">
        <v>3.9217499999999998</v>
      </c>
      <c r="O4454" s="77">
        <v>4.2901765793331954</v>
      </c>
      <c r="P4454" s="77">
        <v>9300000</v>
      </c>
      <c r="Q4454" s="77">
        <v>23270000</v>
      </c>
      <c r="R4454" s="77">
        <v>0.4</v>
      </c>
      <c r="S4454" s="77">
        <v>33.048999999999999</v>
      </c>
      <c r="T4454" s="77">
        <v>8.1950000000000003</v>
      </c>
      <c r="U4454" s="77">
        <v>18.615200000000002</v>
      </c>
      <c r="V4454" s="77">
        <v>2.3754224583805339</v>
      </c>
      <c r="AC4454" s="77">
        <v>4.57</v>
      </c>
      <c r="AD4454" s="77">
        <v>3.97</v>
      </c>
      <c r="AH4454" s="77">
        <f>IF(AND(M4454&lt;Variables!$G$6,M4454&gt;Variables!$G$5),0,1)</f>
        <v>1</v>
      </c>
      <c r="AI4454" s="77">
        <f t="shared" si="140"/>
        <v>0</v>
      </c>
      <c r="AJ4454" s="77">
        <f>IF(I4454&gt;Variables!$G$7,0,1)</f>
        <v>0</v>
      </c>
      <c r="AK4454" s="77">
        <f>IF(F4454&gt;Variables!$G$8,0,1)</f>
        <v>0</v>
      </c>
      <c r="AL4454" s="77">
        <f>IF(G4454&gt;Variables!$G$9,0,1)</f>
        <v>1</v>
      </c>
      <c r="AM4454" s="77">
        <f>IF(AND(K4454&gt;Variables!$G$10,K4454&lt;Variables!$G$11),0,1)</f>
        <v>1</v>
      </c>
      <c r="AN4454" s="77">
        <f>IF(H4454&lt;Variables!$G$13,1,0)</f>
        <v>1</v>
      </c>
      <c r="AO4454" s="77">
        <f>IF(R4454&lt;Variables!$G$12,0,1)</f>
        <v>0</v>
      </c>
      <c r="AP4454" s="78">
        <f t="shared" si="141"/>
        <v>0</v>
      </c>
      <c r="AQ4454" s="77">
        <f>IF(V4454&lt;Variables!$G$15,1,0)</f>
        <v>1</v>
      </c>
      <c r="AR4454" s="77">
        <v>1</v>
      </c>
      <c r="AS4454" s="77">
        <v>0</v>
      </c>
      <c r="AT4454" s="77">
        <v>0</v>
      </c>
      <c r="AU4454" s="77">
        <v>0</v>
      </c>
      <c r="BA4454" s="77">
        <v>2</v>
      </c>
    </row>
    <row r="4455" spans="3:53" x14ac:dyDescent="0.25">
      <c r="C4455" s="77" t="s">
        <v>592</v>
      </c>
      <c r="D4455" s="77" t="s">
        <v>563</v>
      </c>
      <c r="E4455" s="77">
        <v>43.44</v>
      </c>
      <c r="F4455" s="77">
        <v>10.86</v>
      </c>
      <c r="G4455" s="77">
        <v>10.8</v>
      </c>
      <c r="H4455" s="77">
        <v>4360</v>
      </c>
      <c r="I4455" s="77">
        <v>-45.856000000000002</v>
      </c>
      <c r="J4455" s="77" t="s">
        <v>74</v>
      </c>
      <c r="K4455" s="77">
        <v>70.95</v>
      </c>
      <c r="L4455" s="77">
        <v>42.898130000000002</v>
      </c>
      <c r="M4455" s="77">
        <v>0.96011178109628637</v>
      </c>
      <c r="N4455" s="77">
        <v>42.410310000000003</v>
      </c>
      <c r="O4455" s="77">
        <v>2.1213945382620389</v>
      </c>
      <c r="P4455" s="77">
        <v>536269</v>
      </c>
      <c r="Q4455" s="77">
        <v>1233000</v>
      </c>
      <c r="R4455" s="77">
        <v>0.43</v>
      </c>
      <c r="S4455" s="77">
        <v>33.048999999999999</v>
      </c>
      <c r="T4455" s="77">
        <v>8.1950000000000003</v>
      </c>
      <c r="U4455" s="77">
        <v>18.615200000000002</v>
      </c>
      <c r="V4455" s="77">
        <v>2.50098887453276</v>
      </c>
      <c r="AC4455" s="77">
        <v>44.74</v>
      </c>
      <c r="AD4455" s="77">
        <v>42.45</v>
      </c>
      <c r="AH4455" s="77">
        <f>IF(AND(M4455&lt;Variables!$G$6,M4455&gt;Variables!$G$5),0,1)</f>
        <v>1</v>
      </c>
      <c r="AI4455" s="77">
        <f t="shared" si="140"/>
        <v>0</v>
      </c>
      <c r="AJ4455" s="77">
        <f>IF(I4455&gt;Variables!$G$7,0,1)</f>
        <v>1</v>
      </c>
      <c r="AK4455" s="77">
        <f>IF(F4455&gt;Variables!$G$8,0,1)</f>
        <v>0</v>
      </c>
      <c r="AL4455" s="77">
        <f>IF(G4455&gt;Variables!$G$9,0,1)</f>
        <v>0</v>
      </c>
      <c r="AM4455" s="77">
        <f>IF(AND(K4455&gt;Variables!$G$10,K4455&lt;Variables!$G$11),0,1)</f>
        <v>1</v>
      </c>
      <c r="AN4455" s="77">
        <f>IF(H4455&lt;Variables!$G$13,1,0)</f>
        <v>0</v>
      </c>
      <c r="AO4455" s="77">
        <f>IF(R4455&lt;Variables!$G$12,0,1)</f>
        <v>0</v>
      </c>
      <c r="AP4455" s="78">
        <f t="shared" si="141"/>
        <v>0</v>
      </c>
      <c r="AQ4455" s="77">
        <f>IF(V4455&lt;Variables!$G$15,1,0)</f>
        <v>1</v>
      </c>
      <c r="AR4455" s="77">
        <v>1</v>
      </c>
      <c r="AS4455" s="77">
        <v>0</v>
      </c>
      <c r="AT4455" s="77">
        <v>0</v>
      </c>
      <c r="AU4455" s="77">
        <v>0</v>
      </c>
      <c r="BA4455" s="77">
        <v>1.53</v>
      </c>
    </row>
    <row r="4456" spans="3:53" x14ac:dyDescent="0.25">
      <c r="C4456" s="77" t="s">
        <v>592</v>
      </c>
      <c r="D4456" s="77" t="s">
        <v>555</v>
      </c>
      <c r="E4456" s="77">
        <v>24.07</v>
      </c>
      <c r="F4456" s="77">
        <v>18.809999999999999</v>
      </c>
      <c r="G4456" s="77">
        <v>16.809999999999999</v>
      </c>
      <c r="H4456" s="77">
        <v>2850</v>
      </c>
      <c r="I4456" s="77">
        <v>268.245</v>
      </c>
      <c r="J4456" s="77" t="s">
        <v>74</v>
      </c>
      <c r="K4456" s="77">
        <v>56.38</v>
      </c>
      <c r="L4456" s="77">
        <v>23.755504999999999</v>
      </c>
      <c r="M4456" s="77">
        <v>1.2977833979955431</v>
      </c>
      <c r="N4456" s="77">
        <v>24.111384000000001</v>
      </c>
      <c r="O4456" s="77">
        <v>-0.19735076178124211</v>
      </c>
      <c r="P4456" s="77">
        <v>913045</v>
      </c>
      <c r="Q4456" s="77">
        <v>497157</v>
      </c>
      <c r="R4456" s="77">
        <v>1.84</v>
      </c>
      <c r="S4456" s="77">
        <v>33.048999999999999</v>
      </c>
      <c r="T4456" s="77">
        <v>8.1950000000000003</v>
      </c>
      <c r="U4456" s="77">
        <v>18.615200000000002</v>
      </c>
      <c r="V4456" s="77">
        <v>2.3754422015193528</v>
      </c>
      <c r="AC4456" s="77">
        <v>26.31</v>
      </c>
      <c r="AD4456" s="77">
        <v>21.94</v>
      </c>
      <c r="AH4456" s="77">
        <f>IF(AND(M4456&lt;Variables!$G$6,M4456&gt;Variables!$G$5),0,1)</f>
        <v>1</v>
      </c>
      <c r="AI4456" s="77">
        <f t="shared" si="140"/>
        <v>1</v>
      </c>
      <c r="AJ4456" s="77">
        <f>IF(I4456&gt;Variables!$G$7,0,1)</f>
        <v>0</v>
      </c>
      <c r="AK4456" s="77">
        <f>IF(F4456&gt;Variables!$G$8,0,1)</f>
        <v>0</v>
      </c>
      <c r="AL4456" s="77">
        <f>IF(G4456&gt;Variables!$G$9,0,1)</f>
        <v>0</v>
      </c>
      <c r="AM4456" s="77">
        <f>IF(AND(K4456&gt;Variables!$G$10,K4456&lt;Variables!$G$11),0,1)</f>
        <v>1</v>
      </c>
      <c r="AN4456" s="77">
        <f>IF(H4456&lt;Variables!$G$13,1,0)</f>
        <v>0</v>
      </c>
      <c r="AO4456" s="77">
        <f>IF(R4456&lt;Variables!$G$12,0,1)</f>
        <v>0</v>
      </c>
      <c r="AP4456" s="78">
        <f t="shared" si="141"/>
        <v>0</v>
      </c>
      <c r="AQ4456" s="77">
        <f>IF(V4456&lt;Variables!$G$15,1,0)</f>
        <v>1</v>
      </c>
      <c r="AR4456" s="77">
        <v>1</v>
      </c>
      <c r="AS4456" s="77">
        <v>0</v>
      </c>
      <c r="AT4456" s="77">
        <v>0</v>
      </c>
      <c r="AU4456" s="77">
        <v>0</v>
      </c>
      <c r="BA4456" s="77">
        <v>2</v>
      </c>
    </row>
    <row r="4457" spans="3:53" x14ac:dyDescent="0.25">
      <c r="C4457" s="77" t="s">
        <v>592</v>
      </c>
      <c r="D4457" s="77" t="s">
        <v>561</v>
      </c>
      <c r="E4457" s="77">
        <v>236.5</v>
      </c>
      <c r="F4457" s="77">
        <v>8.61</v>
      </c>
      <c r="G4457" s="77">
        <v>0.34</v>
      </c>
      <c r="H4457" s="77">
        <v>211690</v>
      </c>
      <c r="I4457" s="77">
        <v>119.86799999999999</v>
      </c>
      <c r="J4457" s="77" t="s">
        <v>74</v>
      </c>
      <c r="K4457" s="77">
        <v>41.07</v>
      </c>
      <c r="L4457" s="77">
        <v>236.43654000000001</v>
      </c>
      <c r="M4457" s="77">
        <v>-0.30305806369860627</v>
      </c>
      <c r="N4457" s="77">
        <v>236.69814600000001</v>
      </c>
      <c r="O4457" s="77">
        <v>-0.4132461603649441</v>
      </c>
      <c r="P4457" s="77">
        <v>5294000</v>
      </c>
      <c r="Q4457" s="77">
        <v>3327000</v>
      </c>
      <c r="R4457" s="77">
        <v>1.59</v>
      </c>
      <c r="S4457" s="77">
        <v>33.048999999999999</v>
      </c>
      <c r="T4457" s="77">
        <v>8.1950000000000003</v>
      </c>
      <c r="U4457" s="77">
        <v>18.615200000000002</v>
      </c>
      <c r="V4457" s="77">
        <v>2.274548890682667</v>
      </c>
      <c r="AC4457" s="77">
        <v>236.49</v>
      </c>
      <c r="AD4457" s="77">
        <v>230.42</v>
      </c>
      <c r="AH4457" s="77">
        <f>IF(AND(M4457&lt;Variables!$G$6,M4457&gt;Variables!$G$5),0,1)</f>
        <v>1</v>
      </c>
      <c r="AI4457" s="77">
        <f t="shared" si="140"/>
        <v>1</v>
      </c>
      <c r="AJ4457" s="77">
        <f>IF(I4457&gt;Variables!$G$7,0,1)</f>
        <v>0</v>
      </c>
      <c r="AK4457" s="77">
        <f>IF(F4457&gt;Variables!$G$8,0,1)</f>
        <v>1</v>
      </c>
      <c r="AL4457" s="77">
        <f>IF(G4457&gt;Variables!$G$9,0,1)</f>
        <v>1</v>
      </c>
      <c r="AM4457" s="77">
        <f>IF(AND(K4457&gt;Variables!$G$10,K4457&lt;Variables!$G$11),0,1)</f>
        <v>1</v>
      </c>
      <c r="AN4457" s="77">
        <f>IF(H4457&lt;Variables!$G$13,1,0)</f>
        <v>0</v>
      </c>
      <c r="AO4457" s="77">
        <f>IF(R4457&lt;Variables!$G$12,0,1)</f>
        <v>0</v>
      </c>
      <c r="AP4457" s="78">
        <f t="shared" si="141"/>
        <v>0</v>
      </c>
      <c r="AQ4457" s="77">
        <f>IF(V4457&lt;Variables!$G$15,1,0)</f>
        <v>1</v>
      </c>
      <c r="AR4457" s="77">
        <v>0</v>
      </c>
      <c r="AS4457" s="77">
        <v>0</v>
      </c>
      <c r="AT4457" s="77">
        <v>1</v>
      </c>
      <c r="AU4457" s="77">
        <v>0</v>
      </c>
      <c r="BA4457" s="77">
        <v>-2.09</v>
      </c>
    </row>
    <row r="4458" spans="3:53" x14ac:dyDescent="0.25">
      <c r="C4458" s="77" t="s">
        <v>592</v>
      </c>
      <c r="D4458" s="77" t="s">
        <v>585</v>
      </c>
      <c r="E4458" s="77">
        <v>25.05</v>
      </c>
      <c r="F4458" s="77">
        <v>7.76</v>
      </c>
      <c r="G4458" s="77">
        <v>8.0399999999999991</v>
      </c>
      <c r="H4458" s="77">
        <v>4350</v>
      </c>
      <c r="I4458" s="77">
        <v>-1.1020000000000001</v>
      </c>
      <c r="J4458" s="77" t="s">
        <v>74</v>
      </c>
      <c r="K4458" s="77">
        <v>74.81</v>
      </c>
      <c r="L4458" s="77">
        <v>24.67464</v>
      </c>
      <c r="M4458" s="77">
        <v>1.2780733579091521</v>
      </c>
      <c r="N4458" s="77">
        <v>24.017302040816329</v>
      </c>
      <c r="O4458" s="77">
        <v>4.0499884522025686</v>
      </c>
      <c r="P4458" s="77">
        <v>463799</v>
      </c>
      <c r="Q4458" s="77">
        <v>972803</v>
      </c>
      <c r="R4458" s="77">
        <v>0.48</v>
      </c>
      <c r="S4458" s="77">
        <v>33.048999999999999</v>
      </c>
      <c r="T4458" s="77">
        <v>8.1950000000000003</v>
      </c>
      <c r="U4458" s="77">
        <v>18.615200000000002</v>
      </c>
      <c r="V4458" s="77">
        <v>2.4992261006662728</v>
      </c>
      <c r="AC4458" s="77">
        <v>25.17</v>
      </c>
      <c r="AD4458" s="77">
        <v>24.09</v>
      </c>
      <c r="AH4458" s="77">
        <f>IF(AND(M4458&lt;Variables!$G$6,M4458&gt;Variables!$G$5),0,1)</f>
        <v>1</v>
      </c>
      <c r="AI4458" s="77">
        <f t="shared" si="140"/>
        <v>0</v>
      </c>
      <c r="AJ4458" s="77">
        <f>IF(I4458&gt;Variables!$G$7,0,1)</f>
        <v>1</v>
      </c>
      <c r="AK4458" s="77">
        <f>IF(F4458&gt;Variables!$G$8,0,1)</f>
        <v>1</v>
      </c>
      <c r="AL4458" s="77">
        <f>IF(G4458&gt;Variables!$G$9,0,1)</f>
        <v>1</v>
      </c>
      <c r="AM4458" s="77">
        <f>IF(AND(K4458&gt;Variables!$G$10,K4458&lt;Variables!$G$11),0,1)</f>
        <v>1</v>
      </c>
      <c r="AN4458" s="77">
        <f>IF(H4458&lt;Variables!$G$13,1,0)</f>
        <v>0</v>
      </c>
      <c r="AO4458" s="77">
        <f>IF(R4458&lt;Variables!$G$12,0,1)</f>
        <v>0</v>
      </c>
      <c r="AP4458" s="78">
        <f t="shared" si="141"/>
        <v>0</v>
      </c>
      <c r="AQ4458" s="77">
        <f>IF(V4458&lt;Variables!$G$15,1,0)</f>
        <v>1</v>
      </c>
      <c r="AR4458" s="77">
        <v>0</v>
      </c>
      <c r="AS4458" s="77">
        <v>0</v>
      </c>
      <c r="AT4458" s="77">
        <v>1</v>
      </c>
      <c r="AU4458" s="77">
        <v>0</v>
      </c>
      <c r="BA4458" s="77">
        <v>-2.25</v>
      </c>
    </row>
    <row r="4459" spans="3:53" x14ac:dyDescent="0.25">
      <c r="C4459" s="77" t="s">
        <v>592</v>
      </c>
      <c r="D4459" s="77" t="s">
        <v>576</v>
      </c>
      <c r="E4459" s="77">
        <v>108.17</v>
      </c>
      <c r="F4459" s="77">
        <v>8.77</v>
      </c>
      <c r="G4459" s="77">
        <v>6.7</v>
      </c>
      <c r="H4459" s="77">
        <v>4280</v>
      </c>
      <c r="I4459" s="77">
        <v>-24.614000000000001</v>
      </c>
      <c r="J4459" s="77" t="s">
        <v>74</v>
      </c>
      <c r="K4459" s="77">
        <v>73.16</v>
      </c>
      <c r="L4459" s="77">
        <v>106.675505</v>
      </c>
      <c r="M4459" s="77">
        <v>1.0213169368169379</v>
      </c>
      <c r="N4459" s="77">
        <v>105.62752</v>
      </c>
      <c r="O4459" s="77">
        <v>2.0236014250831711</v>
      </c>
      <c r="P4459" s="77">
        <v>424394</v>
      </c>
      <c r="Q4459" s="77">
        <v>890350</v>
      </c>
      <c r="R4459" s="77">
        <v>0.48</v>
      </c>
      <c r="S4459" s="77">
        <v>33.048999999999999</v>
      </c>
      <c r="T4459" s="77">
        <v>8.1950000000000003</v>
      </c>
      <c r="U4459" s="77">
        <v>18.615200000000002</v>
      </c>
      <c r="V4459" s="77">
        <v>2.5120714733014671</v>
      </c>
      <c r="AC4459" s="77">
        <v>111.49</v>
      </c>
      <c r="AD4459" s="77">
        <v>106.15</v>
      </c>
      <c r="AH4459" s="77">
        <f>IF(AND(M4459&lt;Variables!$G$6,M4459&gt;Variables!$G$5),0,1)</f>
        <v>1</v>
      </c>
      <c r="AI4459" s="77">
        <f t="shared" si="140"/>
        <v>0</v>
      </c>
      <c r="AJ4459" s="77">
        <f>IF(I4459&gt;Variables!$G$7,0,1)</f>
        <v>1</v>
      </c>
      <c r="AK4459" s="77">
        <f>IF(F4459&gt;Variables!$G$8,0,1)</f>
        <v>1</v>
      </c>
      <c r="AL4459" s="77">
        <f>IF(G4459&gt;Variables!$G$9,0,1)</f>
        <v>1</v>
      </c>
      <c r="AM4459" s="77">
        <f>IF(AND(K4459&gt;Variables!$G$10,K4459&lt;Variables!$G$11),0,1)</f>
        <v>1</v>
      </c>
      <c r="AN4459" s="77">
        <f>IF(H4459&lt;Variables!$G$13,1,0)</f>
        <v>0</v>
      </c>
      <c r="AO4459" s="77">
        <f>IF(R4459&lt;Variables!$G$12,0,1)</f>
        <v>0</v>
      </c>
      <c r="AP4459" s="78">
        <f t="shared" si="141"/>
        <v>0</v>
      </c>
      <c r="AQ4459" s="77">
        <f>IF(V4459&lt;Variables!$G$15,1,0)</f>
        <v>1</v>
      </c>
      <c r="AR4459" s="77">
        <v>0</v>
      </c>
      <c r="AS4459" s="77">
        <v>1</v>
      </c>
      <c r="AT4459" s="77">
        <v>0</v>
      </c>
      <c r="AU4459" s="77">
        <v>0</v>
      </c>
      <c r="BA4459" s="77">
        <v>-0.12</v>
      </c>
    </row>
    <row r="4460" spans="3:53" x14ac:dyDescent="0.25">
      <c r="C4460" s="77" t="s">
        <v>592</v>
      </c>
      <c r="D4460" s="77" t="s">
        <v>571</v>
      </c>
      <c r="E4460" s="77">
        <v>2.21</v>
      </c>
      <c r="F4460" s="77">
        <v>8.61</v>
      </c>
      <c r="G4460" s="77">
        <v>0</v>
      </c>
      <c r="H4460" s="77">
        <v>-99999</v>
      </c>
      <c r="I4460" s="77">
        <v>-0.748</v>
      </c>
      <c r="J4460" s="77" t="s">
        <v>75</v>
      </c>
      <c r="K4460" s="77">
        <v>49.62</v>
      </c>
      <c r="L4460" s="77">
        <v>2.276666666666666</v>
      </c>
      <c r="M4460" s="77">
        <v>-1.1713030746705591</v>
      </c>
      <c r="N4460" s="77">
        <v>2.2723666666666671</v>
      </c>
      <c r="O4460" s="77">
        <v>-0.98428950726850495</v>
      </c>
      <c r="P4460" s="77">
        <v>55113</v>
      </c>
      <c r="Q4460" s="77">
        <v>7340</v>
      </c>
      <c r="R4460" s="77">
        <v>7.51</v>
      </c>
      <c r="S4460" s="77">
        <v>33.048999999999999</v>
      </c>
      <c r="T4460" s="77">
        <v>8.1950000000000003</v>
      </c>
      <c r="U4460" s="77">
        <v>18.615200000000002</v>
      </c>
      <c r="V4460" s="77">
        <v>2.3922316450951682</v>
      </c>
      <c r="AC4460" s="77">
        <v>2.44</v>
      </c>
      <c r="AD4460" s="77">
        <v>1.66</v>
      </c>
      <c r="AH4460" s="77">
        <f>IF(AND(M4460&lt;Variables!$G$6,M4460&gt;Variables!$G$5),0,1)</f>
        <v>0</v>
      </c>
      <c r="AI4460" s="77">
        <f t="shared" si="140"/>
        <v>0</v>
      </c>
      <c r="AJ4460" s="77">
        <f>IF(I4460&gt;Variables!$G$7,0,1)</f>
        <v>1</v>
      </c>
      <c r="AK4460" s="77">
        <f>IF(F4460&gt;Variables!$G$8,0,1)</f>
        <v>1</v>
      </c>
      <c r="AL4460" s="77">
        <f>IF(G4460&gt;Variables!$G$9,0,1)</f>
        <v>1</v>
      </c>
      <c r="AM4460" s="77">
        <f>IF(AND(K4460&gt;Variables!$G$10,K4460&lt;Variables!$G$11),0,1)</f>
        <v>1</v>
      </c>
      <c r="AN4460" s="77">
        <f>IF(H4460&lt;Variables!$G$13,1,0)</f>
        <v>1</v>
      </c>
      <c r="AO4460" s="77">
        <f>IF(R4460&lt;Variables!$G$12,0,1)</f>
        <v>1</v>
      </c>
      <c r="AP4460" s="78">
        <f t="shared" si="141"/>
        <v>1</v>
      </c>
      <c r="AQ4460" s="77">
        <f>IF(V4460&lt;Variables!$G$15,1,0)</f>
        <v>1</v>
      </c>
      <c r="AR4460" s="77">
        <v>0</v>
      </c>
      <c r="AS4460" s="77">
        <v>0</v>
      </c>
      <c r="AT4460" s="77">
        <v>1</v>
      </c>
      <c r="AU4460" s="77">
        <v>0</v>
      </c>
      <c r="BA4460" s="77">
        <v>-2.25</v>
      </c>
    </row>
    <row r="4461" spans="3:53" x14ac:dyDescent="0.25">
      <c r="C4461" s="77" t="s">
        <v>594</v>
      </c>
      <c r="D4461" s="77" t="s">
        <v>587</v>
      </c>
      <c r="E4461" s="77">
        <v>7.32</v>
      </c>
      <c r="F4461" s="77">
        <v>61</v>
      </c>
      <c r="G4461" s="77">
        <v>-99999</v>
      </c>
      <c r="H4461" s="77">
        <v>-99999</v>
      </c>
      <c r="I4461" s="77">
        <v>-99999</v>
      </c>
      <c r="J4461" s="77" t="s">
        <v>75</v>
      </c>
      <c r="K4461" s="77">
        <v>-99999</v>
      </c>
      <c r="L4461" s="77">
        <v>8.1408374999999999</v>
      </c>
      <c r="M4461" s="77">
        <v>-1228462.560977295</v>
      </c>
      <c r="N4461" s="77">
        <v>8.2682523809523794</v>
      </c>
      <c r="O4461" s="77">
        <v>-1209533.32874512</v>
      </c>
      <c r="P4461" s="77">
        <v>2400000</v>
      </c>
      <c r="S4461" s="77">
        <v>29.248999999999999</v>
      </c>
      <c r="T4461" s="77">
        <v>8.0969999999999995</v>
      </c>
      <c r="U4461" s="77">
        <v>17.002800000000001</v>
      </c>
      <c r="V4461" s="77">
        <v>-99999</v>
      </c>
      <c r="AC4461" s="77">
        <v>8.85</v>
      </c>
      <c r="AD4461" s="77">
        <v>7</v>
      </c>
      <c r="AH4461" s="77">
        <f>IF(AND(M4461&lt;Variables!$G$6,M4461&gt;Variables!$G$5),0,1)</f>
        <v>1</v>
      </c>
      <c r="AI4461" s="77">
        <f t="shared" si="140"/>
        <v>1</v>
      </c>
      <c r="AJ4461" s="77">
        <f>IF(I4461&gt;Variables!$G$7,0,1)</f>
        <v>1</v>
      </c>
      <c r="AK4461" s="77">
        <f>IF(F4461&gt;Variables!$G$8,0,1)</f>
        <v>0</v>
      </c>
      <c r="AL4461" s="77">
        <f>IF(G4461&gt;Variables!$G$9,0,1)</f>
        <v>1</v>
      </c>
      <c r="AM4461" s="77">
        <f>IF(AND(K4461&gt;Variables!$G$10,K4461&lt;Variables!$G$11),0,1)</f>
        <v>1</v>
      </c>
      <c r="AN4461" s="77">
        <f>IF(H4461&lt;Variables!$G$13,1,0)</f>
        <v>1</v>
      </c>
      <c r="AO4461" s="77">
        <f>IF(R4461&lt;Variables!$G$12,0,1)</f>
        <v>0</v>
      </c>
      <c r="AP4461" s="78">
        <f t="shared" si="141"/>
        <v>1</v>
      </c>
      <c r="AQ4461" s="77">
        <f>IF(V4461&lt;Variables!$G$15,1,0)</f>
        <v>1</v>
      </c>
      <c r="AR4461" s="77">
        <v>1</v>
      </c>
      <c r="AS4461" s="77">
        <v>0</v>
      </c>
      <c r="AT4461" s="77">
        <v>0</v>
      </c>
      <c r="AU4461" s="77">
        <v>0</v>
      </c>
      <c r="BA4461" s="77">
        <v>2</v>
      </c>
    </row>
    <row r="4462" spans="3:53" x14ac:dyDescent="0.25">
      <c r="C4462" s="77" t="s">
        <v>594</v>
      </c>
      <c r="D4462" s="77" t="s">
        <v>588</v>
      </c>
      <c r="E4462" s="77">
        <v>12.56</v>
      </c>
      <c r="F4462" s="77">
        <v>33.51</v>
      </c>
      <c r="G4462" s="77">
        <v>-99999</v>
      </c>
      <c r="H4462" s="77">
        <v>-99999</v>
      </c>
      <c r="I4462" s="77">
        <v>-99999</v>
      </c>
      <c r="J4462" s="77" t="s">
        <v>75</v>
      </c>
      <c r="K4462" s="77">
        <v>-99999</v>
      </c>
      <c r="L4462" s="77">
        <v>12.342829999999999</v>
      </c>
      <c r="M4462" s="77">
        <v>-810278.86497667059</v>
      </c>
      <c r="N4462" s="77">
        <v>12.0428052631579</v>
      </c>
      <c r="O4462" s="77">
        <v>-830463.00774474221</v>
      </c>
      <c r="P4462" s="77">
        <v>849390</v>
      </c>
      <c r="S4462" s="77">
        <v>29.248999999999999</v>
      </c>
      <c r="T4462" s="77">
        <v>8.0969999999999995</v>
      </c>
      <c r="U4462" s="77">
        <v>17.002800000000001</v>
      </c>
      <c r="V4462" s="77">
        <v>-99999</v>
      </c>
      <c r="AC4462" s="77">
        <v>16.5212</v>
      </c>
      <c r="AD4462" s="77">
        <v>12.45</v>
      </c>
      <c r="AH4462" s="77">
        <f>IF(AND(M4462&lt;Variables!$G$6,M4462&gt;Variables!$G$5),0,1)</f>
        <v>1</v>
      </c>
      <c r="AI4462" s="77">
        <f t="shared" si="140"/>
        <v>0</v>
      </c>
      <c r="AJ4462" s="77">
        <f>IF(I4462&gt;Variables!$G$7,0,1)</f>
        <v>1</v>
      </c>
      <c r="AK4462" s="77">
        <f>IF(F4462&gt;Variables!$G$8,0,1)</f>
        <v>0</v>
      </c>
      <c r="AL4462" s="77">
        <f>IF(G4462&gt;Variables!$G$9,0,1)</f>
        <v>1</v>
      </c>
      <c r="AM4462" s="77">
        <f>IF(AND(K4462&gt;Variables!$G$10,K4462&lt;Variables!$G$11),0,1)</f>
        <v>1</v>
      </c>
      <c r="AN4462" s="77">
        <f>IF(H4462&lt;Variables!$G$13,1,0)</f>
        <v>1</v>
      </c>
      <c r="AO4462" s="77">
        <f>IF(R4462&lt;Variables!$G$12,0,1)</f>
        <v>0</v>
      </c>
      <c r="AP4462" s="78">
        <f t="shared" si="141"/>
        <v>1</v>
      </c>
      <c r="AQ4462" s="77">
        <f>IF(V4462&lt;Variables!$G$15,1,0)</f>
        <v>1</v>
      </c>
      <c r="AR4462" s="77">
        <v>1</v>
      </c>
      <c r="AS4462" s="77">
        <v>0</v>
      </c>
      <c r="AT4462" s="77">
        <v>0</v>
      </c>
      <c r="AU4462" s="77">
        <v>0</v>
      </c>
      <c r="BA4462" s="77">
        <v>2</v>
      </c>
    </row>
    <row r="4463" spans="3:53" x14ac:dyDescent="0.25">
      <c r="C4463" s="77" t="s">
        <v>594</v>
      </c>
      <c r="D4463" s="77" t="s">
        <v>567</v>
      </c>
      <c r="E4463" s="77">
        <v>14.34</v>
      </c>
      <c r="F4463" s="77">
        <v>7.42</v>
      </c>
      <c r="G4463" s="77">
        <v>5.07</v>
      </c>
      <c r="H4463" s="77">
        <v>27750</v>
      </c>
      <c r="I4463" s="77">
        <v>2.0150000000000001</v>
      </c>
      <c r="J4463" s="77" t="s">
        <v>74</v>
      </c>
      <c r="K4463" s="77">
        <v>45.63</v>
      </c>
      <c r="L4463" s="77">
        <v>14.355045</v>
      </c>
      <c r="M4463" s="77">
        <v>-0.38345404002563571</v>
      </c>
      <c r="N4463" s="77">
        <v>14.25328163265306</v>
      </c>
      <c r="O4463" s="77">
        <v>0.32777270912766249</v>
      </c>
      <c r="P4463" s="77">
        <v>668196</v>
      </c>
      <c r="Q4463" s="77">
        <v>973560</v>
      </c>
      <c r="R4463" s="77">
        <v>0.69</v>
      </c>
      <c r="S4463" s="77">
        <v>29.248999999999999</v>
      </c>
      <c r="T4463" s="77">
        <v>8.0969999999999995</v>
      </c>
      <c r="U4463" s="77">
        <v>17.002800000000001</v>
      </c>
      <c r="V4463" s="77">
        <v>2.3268572003212808</v>
      </c>
      <c r="AC4463" s="77">
        <v>14.795</v>
      </c>
      <c r="AD4463" s="77">
        <v>14.27</v>
      </c>
      <c r="AH4463" s="77">
        <f>IF(AND(M4463&lt;Variables!$G$6,M4463&gt;Variables!$G$5),0,1)</f>
        <v>1</v>
      </c>
      <c r="AI4463" s="77">
        <f t="shared" si="140"/>
        <v>0</v>
      </c>
      <c r="AJ4463" s="77">
        <f>IF(I4463&gt;Variables!$G$7,0,1)</f>
        <v>1</v>
      </c>
      <c r="AK4463" s="77">
        <f>IF(F4463&gt;Variables!$G$8,0,1)</f>
        <v>1</v>
      </c>
      <c r="AL4463" s="77">
        <f>IF(G4463&gt;Variables!$G$9,0,1)</f>
        <v>1</v>
      </c>
      <c r="AM4463" s="77">
        <f>IF(AND(K4463&gt;Variables!$G$10,K4463&lt;Variables!$G$11),0,1)</f>
        <v>1</v>
      </c>
      <c r="AN4463" s="77">
        <f>IF(H4463&lt;Variables!$G$13,1,0)</f>
        <v>0</v>
      </c>
      <c r="AO4463" s="77">
        <f>IF(R4463&lt;Variables!$G$12,0,1)</f>
        <v>0</v>
      </c>
      <c r="AP4463" s="78">
        <f t="shared" si="141"/>
        <v>0</v>
      </c>
      <c r="AQ4463" s="77">
        <f>IF(V4463&lt;Variables!$G$15,1,0)</f>
        <v>1</v>
      </c>
      <c r="AR4463" s="77">
        <v>1</v>
      </c>
      <c r="AS4463" s="77">
        <v>0</v>
      </c>
      <c r="AT4463" s="77">
        <v>0</v>
      </c>
      <c r="AU4463" s="77">
        <v>0</v>
      </c>
      <c r="BA4463" s="77">
        <v>1.48</v>
      </c>
    </row>
    <row r="4464" spans="3:53" x14ac:dyDescent="0.25">
      <c r="C4464" s="77" t="s">
        <v>594</v>
      </c>
      <c r="D4464" s="77" t="s">
        <v>590</v>
      </c>
      <c r="E4464" s="77">
        <v>8.31</v>
      </c>
      <c r="F4464" s="77">
        <v>20.23</v>
      </c>
      <c r="G4464" s="77">
        <v>12.07</v>
      </c>
      <c r="H4464" s="77">
        <v>298.47000000000003</v>
      </c>
      <c r="I4464" s="77">
        <v>-4.2389999999999999</v>
      </c>
      <c r="J4464" s="77" t="s">
        <v>74</v>
      </c>
      <c r="K4464" s="77">
        <v>45.34</v>
      </c>
      <c r="L4464" s="77">
        <v>8.2956400000000006</v>
      </c>
      <c r="M4464" s="77">
        <v>-0.70085008510494495</v>
      </c>
      <c r="N4464" s="77">
        <v>8.2536000000000005</v>
      </c>
      <c r="O4464" s="77">
        <v>-0.1950663952699401</v>
      </c>
      <c r="P4464" s="77">
        <v>881230</v>
      </c>
      <c r="Q4464" s="77">
        <v>148250</v>
      </c>
      <c r="R4464" s="77">
        <v>5.94</v>
      </c>
      <c r="S4464" s="77">
        <v>29.248999999999999</v>
      </c>
      <c r="T4464" s="77">
        <v>8.0969999999999995</v>
      </c>
      <c r="U4464" s="77">
        <v>17.002800000000001</v>
      </c>
      <c r="V4464" s="77">
        <v>2.327512405699379</v>
      </c>
      <c r="AC4464" s="77">
        <v>9.4700000000000006</v>
      </c>
      <c r="AD4464" s="77">
        <v>7.48</v>
      </c>
      <c r="AH4464" s="77">
        <f>IF(AND(M4464&lt;Variables!$G$6,M4464&gt;Variables!$G$5),0,1)</f>
        <v>1</v>
      </c>
      <c r="AI4464" s="77">
        <f t="shared" si="140"/>
        <v>0</v>
      </c>
      <c r="AJ4464" s="77">
        <f>IF(I4464&gt;Variables!$G$7,0,1)</f>
        <v>1</v>
      </c>
      <c r="AK4464" s="77">
        <f>IF(F4464&gt;Variables!$G$8,0,1)</f>
        <v>0</v>
      </c>
      <c r="AL4464" s="77">
        <f>IF(G4464&gt;Variables!$G$9,0,1)</f>
        <v>0</v>
      </c>
      <c r="AM4464" s="77">
        <f>IF(AND(K4464&gt;Variables!$G$10,K4464&lt;Variables!$G$11),0,1)</f>
        <v>1</v>
      </c>
      <c r="AN4464" s="77">
        <f>IF(H4464&lt;Variables!$G$13,1,0)</f>
        <v>1</v>
      </c>
      <c r="AO4464" s="77">
        <f>IF(R4464&lt;Variables!$G$12,0,1)</f>
        <v>1</v>
      </c>
      <c r="AP4464" s="78">
        <f t="shared" si="141"/>
        <v>0</v>
      </c>
      <c r="AQ4464" s="77">
        <f>IF(V4464&lt;Variables!$G$15,1,0)</f>
        <v>1</v>
      </c>
      <c r="AR4464" s="77">
        <v>0</v>
      </c>
      <c r="AS4464" s="77">
        <v>0</v>
      </c>
      <c r="AT4464" s="77">
        <v>1</v>
      </c>
      <c r="AU4464" s="77">
        <v>0</v>
      </c>
      <c r="BA4464" s="77">
        <v>-2.25</v>
      </c>
    </row>
    <row r="4465" spans="3:53" x14ac:dyDescent="0.25">
      <c r="C4465" s="77" t="s">
        <v>594</v>
      </c>
      <c r="D4465" s="77" t="s">
        <v>593</v>
      </c>
      <c r="E4465" s="77">
        <v>4.16</v>
      </c>
      <c r="F4465" s="77">
        <v>15.54</v>
      </c>
      <c r="G4465" s="77">
        <v>10.29</v>
      </c>
      <c r="H4465" s="77">
        <v>241.29</v>
      </c>
      <c r="I4465" s="77">
        <v>176.85599999999999</v>
      </c>
      <c r="J4465" s="77" t="s">
        <v>74</v>
      </c>
      <c r="K4465" s="77">
        <v>61.31</v>
      </c>
      <c r="L4465" s="77">
        <v>4.0812099999999996</v>
      </c>
      <c r="M4465" s="77">
        <v>1.07296610564025</v>
      </c>
      <c r="N4465" s="77">
        <v>3.950482</v>
      </c>
      <c r="O4465" s="77">
        <v>4.4176381514964476</v>
      </c>
      <c r="P4465" s="77">
        <v>9600000</v>
      </c>
      <c r="Q4465" s="77">
        <v>23270000</v>
      </c>
      <c r="R4465" s="77">
        <v>0.41</v>
      </c>
      <c r="S4465" s="77">
        <v>29.248999999999999</v>
      </c>
      <c r="T4465" s="77">
        <v>8.0969999999999995</v>
      </c>
      <c r="U4465" s="77">
        <v>17.002800000000001</v>
      </c>
      <c r="V4465" s="77">
        <v>2.421227888914316</v>
      </c>
      <c r="AC4465" s="77">
        <v>4.57</v>
      </c>
      <c r="AD4465" s="77">
        <v>3.97</v>
      </c>
      <c r="AH4465" s="77">
        <f>IF(AND(M4465&lt;Variables!$G$6,M4465&gt;Variables!$G$5),0,1)</f>
        <v>1</v>
      </c>
      <c r="AI4465" s="77">
        <f t="shared" si="140"/>
        <v>0</v>
      </c>
      <c r="AJ4465" s="77">
        <f>IF(I4465&gt;Variables!$G$7,0,1)</f>
        <v>0</v>
      </c>
      <c r="AK4465" s="77">
        <f>IF(F4465&gt;Variables!$G$8,0,1)</f>
        <v>0</v>
      </c>
      <c r="AL4465" s="77">
        <f>IF(G4465&gt;Variables!$G$9,0,1)</f>
        <v>1</v>
      </c>
      <c r="AM4465" s="77">
        <f>IF(AND(K4465&gt;Variables!$G$10,K4465&lt;Variables!$G$11),0,1)</f>
        <v>1</v>
      </c>
      <c r="AN4465" s="77">
        <f>IF(H4465&lt;Variables!$G$13,1,0)</f>
        <v>1</v>
      </c>
      <c r="AO4465" s="77">
        <f>IF(R4465&lt;Variables!$G$12,0,1)</f>
        <v>0</v>
      </c>
      <c r="AP4465" s="78">
        <f t="shared" si="141"/>
        <v>0</v>
      </c>
      <c r="AQ4465" s="77">
        <f>IF(V4465&lt;Variables!$G$15,1,0)</f>
        <v>1</v>
      </c>
      <c r="AR4465" s="77">
        <v>0</v>
      </c>
      <c r="AS4465" s="77">
        <v>0</v>
      </c>
      <c r="AT4465" s="77">
        <v>1</v>
      </c>
      <c r="AU4465" s="77">
        <v>0</v>
      </c>
      <c r="BA4465" s="77">
        <v>-2.25</v>
      </c>
    </row>
    <row r="4466" spans="3:53" x14ac:dyDescent="0.25">
      <c r="C4466" s="77" t="s">
        <v>594</v>
      </c>
      <c r="D4466" s="77" t="s">
        <v>561</v>
      </c>
      <c r="E4466" s="77">
        <v>236.73</v>
      </c>
      <c r="F4466" s="77">
        <v>8.7200000000000006</v>
      </c>
      <c r="G4466" s="77">
        <v>0.51</v>
      </c>
      <c r="H4466" s="77">
        <v>211690</v>
      </c>
      <c r="I4466" s="77">
        <v>119.95099999999999</v>
      </c>
      <c r="J4466" s="77" t="s">
        <v>74</v>
      </c>
      <c r="K4466" s="77">
        <v>47.32</v>
      </c>
      <c r="L4466" s="77">
        <v>236.14785499999999</v>
      </c>
      <c r="M4466" s="77">
        <v>-1.179557612326743E-2</v>
      </c>
      <c r="N4466" s="77">
        <v>236.684516</v>
      </c>
      <c r="O4466" s="77">
        <v>-0.23850989897455979</v>
      </c>
      <c r="P4466" s="77">
        <v>5477000</v>
      </c>
      <c r="Q4466" s="77">
        <v>3327000</v>
      </c>
      <c r="R4466" s="77">
        <v>1.65</v>
      </c>
      <c r="S4466" s="77">
        <v>29.248999999999999</v>
      </c>
      <c r="T4466" s="77">
        <v>8.0969999999999995</v>
      </c>
      <c r="U4466" s="77">
        <v>17.002800000000001</v>
      </c>
      <c r="V4466" s="77">
        <v>2.3394505891073032</v>
      </c>
      <c r="AC4466" s="77">
        <v>236.49</v>
      </c>
      <c r="AD4466" s="77">
        <v>230.42</v>
      </c>
      <c r="AH4466" s="77">
        <f>IF(AND(M4466&lt;Variables!$G$6,M4466&gt;Variables!$G$5),0,1)</f>
        <v>1</v>
      </c>
      <c r="AI4466" s="77">
        <f t="shared" ref="AI4466:AI4529" si="142">IF(L4466&gt;N4466,0,1)</f>
        <v>1</v>
      </c>
      <c r="AJ4466" s="77">
        <f>IF(I4466&gt;Variables!$G$7,0,1)</f>
        <v>0</v>
      </c>
      <c r="AK4466" s="77">
        <f>IF(F4466&gt;Variables!$G$8,0,1)</f>
        <v>1</v>
      </c>
      <c r="AL4466" s="77">
        <f>IF(G4466&gt;Variables!$G$9,0,1)</f>
        <v>1</v>
      </c>
      <c r="AM4466" s="77">
        <f>IF(AND(K4466&gt;Variables!$G$10,K4466&lt;Variables!$G$11),0,1)</f>
        <v>1</v>
      </c>
      <c r="AN4466" s="77">
        <f>IF(H4466&lt;Variables!$G$13,1,0)</f>
        <v>0</v>
      </c>
      <c r="AO4466" s="77">
        <f>IF(R4466&lt;Variables!$G$12,0,1)</f>
        <v>0</v>
      </c>
      <c r="AP4466" s="78">
        <f t="shared" ref="AP4466:AP4529" si="143">IF(J4466="Pass", 0,1)</f>
        <v>0</v>
      </c>
      <c r="AQ4466" s="77">
        <f>IF(V4466&lt;Variables!$G$15,1,0)</f>
        <v>1</v>
      </c>
      <c r="AR4466" s="77">
        <v>0</v>
      </c>
      <c r="AS4466" s="77">
        <v>0</v>
      </c>
      <c r="AT4466" s="77">
        <v>1</v>
      </c>
      <c r="AU4466" s="77">
        <v>0</v>
      </c>
      <c r="BA4466" s="77">
        <v>-2.25</v>
      </c>
    </row>
    <row r="4467" spans="3:53" x14ac:dyDescent="0.25">
      <c r="C4467" s="77" t="s">
        <v>594</v>
      </c>
      <c r="D4467" s="77" t="s">
        <v>503</v>
      </c>
      <c r="E4467" s="77">
        <v>9.3800000000000008</v>
      </c>
      <c r="F4467" s="77">
        <v>7.34</v>
      </c>
      <c r="G4467" s="77">
        <v>4.53</v>
      </c>
      <c r="H4467" s="77">
        <v>13440</v>
      </c>
      <c r="I4467" s="77">
        <v>-0.41699999999999998</v>
      </c>
      <c r="J4467" s="77" t="s">
        <v>74</v>
      </c>
      <c r="K4467" s="77">
        <v>75.19</v>
      </c>
      <c r="L4467" s="77">
        <v>9.2240549999999999</v>
      </c>
      <c r="M4467" s="77">
        <v>1.4196034173690479</v>
      </c>
      <c r="N4467" s="77">
        <v>9.1274440000000006</v>
      </c>
      <c r="O4467" s="77">
        <v>2.4930966434852939</v>
      </c>
      <c r="P4467" s="77">
        <v>2811000</v>
      </c>
      <c r="Q4467" s="77">
        <v>7407000</v>
      </c>
      <c r="R4467" s="77">
        <v>0.38</v>
      </c>
      <c r="S4467" s="77">
        <v>29.248999999999999</v>
      </c>
      <c r="T4467" s="77">
        <v>8.0969999999999995</v>
      </c>
      <c r="U4467" s="77">
        <v>17.002800000000001</v>
      </c>
      <c r="V4467" s="77">
        <v>2.4877843796271808</v>
      </c>
      <c r="AC4467" s="77">
        <v>9.44</v>
      </c>
      <c r="AD4467" s="77">
        <v>9.18</v>
      </c>
      <c r="AH4467" s="77">
        <f>IF(AND(M4467&lt;Variables!$G$6,M4467&gt;Variables!$G$5),0,1)</f>
        <v>1</v>
      </c>
      <c r="AI4467" s="77">
        <f t="shared" si="142"/>
        <v>0</v>
      </c>
      <c r="AJ4467" s="77">
        <f>IF(I4467&gt;Variables!$G$7,0,1)</f>
        <v>1</v>
      </c>
      <c r="AK4467" s="77">
        <f>IF(F4467&gt;Variables!$G$8,0,1)</f>
        <v>1</v>
      </c>
      <c r="AL4467" s="77">
        <f>IF(G4467&gt;Variables!$G$9,0,1)</f>
        <v>1</v>
      </c>
      <c r="AM4467" s="77">
        <f>IF(AND(K4467&gt;Variables!$G$10,K4467&lt;Variables!$G$11),0,1)</f>
        <v>1</v>
      </c>
      <c r="AN4467" s="77">
        <f>IF(H4467&lt;Variables!$G$13,1,0)</f>
        <v>0</v>
      </c>
      <c r="AO4467" s="77">
        <f>IF(R4467&lt;Variables!$G$12,0,1)</f>
        <v>0</v>
      </c>
      <c r="AP4467" s="78">
        <f t="shared" si="143"/>
        <v>0</v>
      </c>
      <c r="AQ4467" s="77">
        <f>IF(V4467&lt;Variables!$G$15,1,0)</f>
        <v>1</v>
      </c>
      <c r="AR4467" s="77">
        <v>0</v>
      </c>
      <c r="AS4467" s="77">
        <v>0</v>
      </c>
      <c r="AT4467" s="77">
        <v>0</v>
      </c>
      <c r="AU4467" s="77">
        <v>1</v>
      </c>
      <c r="BA4467" s="77">
        <v>-0.96</v>
      </c>
    </row>
    <row r="4468" spans="3:53" x14ac:dyDescent="0.25">
      <c r="C4468" s="77" t="s">
        <v>594</v>
      </c>
      <c r="D4468" s="77" t="s">
        <v>562</v>
      </c>
      <c r="E4468" s="77">
        <v>43.43</v>
      </c>
      <c r="F4468" s="77">
        <v>12.78</v>
      </c>
      <c r="G4468" s="77">
        <v>12.02</v>
      </c>
      <c r="H4468" s="77">
        <v>2400</v>
      </c>
      <c r="I4468" s="77">
        <v>32.636000000000003</v>
      </c>
      <c r="J4468" s="77" t="s">
        <v>74</v>
      </c>
      <c r="K4468" s="77">
        <v>50.51</v>
      </c>
      <c r="L4468" s="77">
        <v>43.899166666666673</v>
      </c>
      <c r="M4468" s="77">
        <v>-0.35118358359120477</v>
      </c>
      <c r="N4468" s="77">
        <v>43.532504166666662</v>
      </c>
      <c r="O4468" s="77">
        <v>0.48813142593355752</v>
      </c>
      <c r="P4468" s="77">
        <v>493643</v>
      </c>
      <c r="Q4468" s="77">
        <v>665245</v>
      </c>
      <c r="R4468" s="77">
        <v>0.74</v>
      </c>
      <c r="S4468" s="77">
        <v>29.248999999999999</v>
      </c>
      <c r="T4468" s="77">
        <v>8.0969999999999995</v>
      </c>
      <c r="U4468" s="77">
        <v>17.002800000000001</v>
      </c>
      <c r="V4468" s="77">
        <v>2.3819316244499711</v>
      </c>
      <c r="AC4468" s="77">
        <v>43.94</v>
      </c>
      <c r="AD4468" s="77">
        <v>42.6</v>
      </c>
      <c r="AH4468" s="77">
        <f>IF(AND(M4468&lt;Variables!$G$6,M4468&gt;Variables!$G$5),0,1)</f>
        <v>1</v>
      </c>
      <c r="AI4468" s="77">
        <f t="shared" si="142"/>
        <v>0</v>
      </c>
      <c r="AJ4468" s="77">
        <f>IF(I4468&gt;Variables!$G$7,0,1)</f>
        <v>1</v>
      </c>
      <c r="AK4468" s="77">
        <f>IF(F4468&gt;Variables!$G$8,0,1)</f>
        <v>0</v>
      </c>
      <c r="AL4468" s="77">
        <f>IF(G4468&gt;Variables!$G$9,0,1)</f>
        <v>0</v>
      </c>
      <c r="AM4468" s="77">
        <f>IF(AND(K4468&gt;Variables!$G$10,K4468&lt;Variables!$G$11),0,1)</f>
        <v>1</v>
      </c>
      <c r="AN4468" s="77">
        <f>IF(H4468&lt;Variables!$G$13,1,0)</f>
        <v>0</v>
      </c>
      <c r="AO4468" s="77">
        <f>IF(R4468&lt;Variables!$G$12,0,1)</f>
        <v>0</v>
      </c>
      <c r="AP4468" s="78">
        <f t="shared" si="143"/>
        <v>0</v>
      </c>
      <c r="AQ4468" s="77">
        <f>IF(V4468&lt;Variables!$G$15,1,0)</f>
        <v>1</v>
      </c>
      <c r="AR4468" s="77">
        <v>0</v>
      </c>
      <c r="AS4468" s="77">
        <v>0</v>
      </c>
      <c r="AT4468" s="77">
        <v>0</v>
      </c>
      <c r="AU4468" s="77">
        <v>1</v>
      </c>
      <c r="BA4468" s="77">
        <v>-1</v>
      </c>
    </row>
    <row r="4469" spans="3:53" x14ac:dyDescent="0.25">
      <c r="C4469" s="77" t="s">
        <v>594</v>
      </c>
      <c r="D4469" s="77" t="s">
        <v>585</v>
      </c>
      <c r="E4469" s="77">
        <v>24.82</v>
      </c>
      <c r="F4469" s="77">
        <v>7.71</v>
      </c>
      <c r="G4469" s="77">
        <v>7.22</v>
      </c>
      <c r="H4469" s="77">
        <v>4350</v>
      </c>
      <c r="I4469" s="77">
        <v>-1.1439999999999999</v>
      </c>
      <c r="J4469" s="77" t="s">
        <v>74</v>
      </c>
      <c r="K4469" s="77">
        <v>59.92</v>
      </c>
      <c r="L4469" s="77">
        <v>24.73629</v>
      </c>
      <c r="M4469" s="77">
        <v>0.25755681227864152</v>
      </c>
      <c r="N4469" s="77">
        <v>24.172818367346931</v>
      </c>
      <c r="O4469" s="77">
        <v>2.5945738851050728</v>
      </c>
      <c r="P4469" s="77">
        <v>549593</v>
      </c>
      <c r="Q4469" s="77">
        <v>972803</v>
      </c>
      <c r="R4469" s="77">
        <v>0.56000000000000005</v>
      </c>
      <c r="S4469" s="77">
        <v>29.248999999999999</v>
      </c>
      <c r="T4469" s="77">
        <v>8.0969999999999995</v>
      </c>
      <c r="U4469" s="77">
        <v>17.002800000000001</v>
      </c>
      <c r="V4469" s="77">
        <v>2.4556959880680571</v>
      </c>
      <c r="AC4469" s="77">
        <v>25.149899999999999</v>
      </c>
      <c r="AD4469" s="77">
        <v>24.09</v>
      </c>
      <c r="AH4469" s="77">
        <f>IF(AND(M4469&lt;Variables!$G$6,M4469&gt;Variables!$G$5),0,1)</f>
        <v>1</v>
      </c>
      <c r="AI4469" s="77">
        <f t="shared" si="142"/>
        <v>0</v>
      </c>
      <c r="AJ4469" s="77">
        <f>IF(I4469&gt;Variables!$G$7,0,1)</f>
        <v>1</v>
      </c>
      <c r="AK4469" s="77">
        <f>IF(F4469&gt;Variables!$G$8,0,1)</f>
        <v>1</v>
      </c>
      <c r="AL4469" s="77">
        <f>IF(G4469&gt;Variables!$G$9,0,1)</f>
        <v>1</v>
      </c>
      <c r="AM4469" s="77">
        <f>IF(AND(K4469&gt;Variables!$G$10,K4469&lt;Variables!$G$11),0,1)</f>
        <v>1</v>
      </c>
      <c r="AN4469" s="77">
        <f>IF(H4469&lt;Variables!$G$13,1,0)</f>
        <v>0</v>
      </c>
      <c r="AO4469" s="77">
        <f>IF(R4469&lt;Variables!$G$12,0,1)</f>
        <v>0</v>
      </c>
      <c r="AP4469" s="78">
        <f t="shared" si="143"/>
        <v>0</v>
      </c>
      <c r="AQ4469" s="77">
        <f>IF(V4469&lt;Variables!$G$15,1,0)</f>
        <v>1</v>
      </c>
      <c r="AR4469" s="77">
        <v>0</v>
      </c>
      <c r="AS4469" s="77">
        <v>0</v>
      </c>
      <c r="AT4469" s="77">
        <v>1</v>
      </c>
      <c r="AU4469" s="77">
        <v>0</v>
      </c>
      <c r="BA4469" s="77">
        <v>-2.25</v>
      </c>
    </row>
    <row r="4470" spans="3:53" x14ac:dyDescent="0.25">
      <c r="C4470" s="77" t="s">
        <v>594</v>
      </c>
      <c r="D4470" s="77" t="s">
        <v>560</v>
      </c>
      <c r="E4470" s="77">
        <v>24.4</v>
      </c>
      <c r="F4470" s="77">
        <v>9.01</v>
      </c>
      <c r="G4470" s="77">
        <v>-0.49</v>
      </c>
      <c r="H4470" s="77">
        <v>7540</v>
      </c>
      <c r="I4470" s="77">
        <v>1.756</v>
      </c>
      <c r="J4470" s="77" t="s">
        <v>74</v>
      </c>
      <c r="K4470" s="77">
        <v>45.82</v>
      </c>
      <c r="L4470" s="77">
        <v>24.487436842105261</v>
      </c>
      <c r="M4470" s="77">
        <v>-0.19371909935341691</v>
      </c>
      <c r="N4470" s="77">
        <v>24.657691836734699</v>
      </c>
      <c r="O4470" s="77">
        <v>-0.88285569539959907</v>
      </c>
      <c r="P4470" s="77">
        <v>8327000</v>
      </c>
      <c r="Q4470" s="77">
        <v>5291000</v>
      </c>
      <c r="R4470" s="77">
        <v>1.57</v>
      </c>
      <c r="S4470" s="77">
        <v>29.248999999999999</v>
      </c>
      <c r="T4470" s="77">
        <v>8.0969999999999995</v>
      </c>
      <c r="U4470" s="77">
        <v>17.002800000000001</v>
      </c>
      <c r="V4470" s="77">
        <v>2.3263933506108501</v>
      </c>
      <c r="AC4470" s="77">
        <v>24.8</v>
      </c>
      <c r="AD4470" s="77">
        <v>23.53</v>
      </c>
      <c r="AH4470" s="77">
        <f>IF(AND(M4470&lt;Variables!$G$6,M4470&gt;Variables!$G$5),0,1)</f>
        <v>1</v>
      </c>
      <c r="AI4470" s="77">
        <f t="shared" si="142"/>
        <v>1</v>
      </c>
      <c r="AJ4470" s="77">
        <f>IF(I4470&gt;Variables!$G$7,0,1)</f>
        <v>1</v>
      </c>
      <c r="AK4470" s="77">
        <f>IF(F4470&gt;Variables!$G$8,0,1)</f>
        <v>0</v>
      </c>
      <c r="AL4470" s="77">
        <f>IF(G4470&gt;Variables!$G$9,0,1)</f>
        <v>1</v>
      </c>
      <c r="AM4470" s="77">
        <f>IF(AND(K4470&gt;Variables!$G$10,K4470&lt;Variables!$G$11),0,1)</f>
        <v>1</v>
      </c>
      <c r="AN4470" s="77">
        <f>IF(H4470&lt;Variables!$G$13,1,0)</f>
        <v>0</v>
      </c>
      <c r="AO4470" s="77">
        <f>IF(R4470&lt;Variables!$G$12,0,1)</f>
        <v>0</v>
      </c>
      <c r="AP4470" s="78">
        <f t="shared" si="143"/>
        <v>0</v>
      </c>
      <c r="AQ4470" s="77">
        <f>IF(V4470&lt;Variables!$G$15,1,0)</f>
        <v>1</v>
      </c>
      <c r="AR4470" s="77">
        <v>1</v>
      </c>
      <c r="AS4470" s="77">
        <v>0</v>
      </c>
      <c r="AT4470" s="77">
        <v>0</v>
      </c>
      <c r="AU4470" s="77">
        <v>0</v>
      </c>
      <c r="BA4470" s="77">
        <v>1.26</v>
      </c>
    </row>
    <row r="4471" spans="3:53" x14ac:dyDescent="0.25">
      <c r="C4471" s="77" t="s">
        <v>594</v>
      </c>
      <c r="D4471" s="77" t="s">
        <v>555</v>
      </c>
      <c r="E4471" s="77">
        <v>24.19</v>
      </c>
      <c r="F4471" s="77">
        <v>18.600000000000001</v>
      </c>
      <c r="G4471" s="77">
        <v>17.14</v>
      </c>
      <c r="H4471" s="77">
        <v>2850</v>
      </c>
      <c r="I4471" s="77">
        <v>268.54500000000002</v>
      </c>
      <c r="J4471" s="77" t="s">
        <v>74</v>
      </c>
      <c r="K4471" s="77">
        <v>58.55</v>
      </c>
      <c r="L4471" s="77">
        <v>23.887810000000002</v>
      </c>
      <c r="M4471" s="77">
        <v>1.0138643935965701</v>
      </c>
      <c r="N4471" s="77">
        <v>24.036625999999998</v>
      </c>
      <c r="O4471" s="77">
        <v>0.38846550260423712</v>
      </c>
      <c r="P4471" s="77">
        <v>927360</v>
      </c>
      <c r="Q4471" s="77">
        <v>497157</v>
      </c>
      <c r="R4471" s="77">
        <v>1.87</v>
      </c>
      <c r="S4471" s="77">
        <v>29.248999999999999</v>
      </c>
      <c r="T4471" s="77">
        <v>8.0969999999999995</v>
      </c>
      <c r="U4471" s="77">
        <v>17.002800000000001</v>
      </c>
      <c r="V4471" s="77">
        <v>2.404182780614045</v>
      </c>
      <c r="AC4471" s="77">
        <v>26.31</v>
      </c>
      <c r="AD4471" s="77">
        <v>21.94</v>
      </c>
      <c r="AH4471" s="77">
        <f>IF(AND(M4471&lt;Variables!$G$6,M4471&gt;Variables!$G$5),0,1)</f>
        <v>1</v>
      </c>
      <c r="AI4471" s="77">
        <f t="shared" si="142"/>
        <v>1</v>
      </c>
      <c r="AJ4471" s="77">
        <f>IF(I4471&gt;Variables!$G$7,0,1)</f>
        <v>0</v>
      </c>
      <c r="AK4471" s="77">
        <f>IF(F4471&gt;Variables!$G$8,0,1)</f>
        <v>0</v>
      </c>
      <c r="AL4471" s="77">
        <f>IF(G4471&gt;Variables!$G$9,0,1)</f>
        <v>0</v>
      </c>
      <c r="AM4471" s="77">
        <f>IF(AND(K4471&gt;Variables!$G$10,K4471&lt;Variables!$G$11),0,1)</f>
        <v>1</v>
      </c>
      <c r="AN4471" s="77">
        <f>IF(H4471&lt;Variables!$G$13,1,0)</f>
        <v>0</v>
      </c>
      <c r="AO4471" s="77">
        <f>IF(R4471&lt;Variables!$G$12,0,1)</f>
        <v>0</v>
      </c>
      <c r="AP4471" s="78">
        <f t="shared" si="143"/>
        <v>0</v>
      </c>
      <c r="AQ4471" s="77">
        <f>IF(V4471&lt;Variables!$G$15,1,0)</f>
        <v>1</v>
      </c>
      <c r="AR4471" s="77">
        <v>1</v>
      </c>
      <c r="AS4471" s="77">
        <v>0</v>
      </c>
      <c r="AT4471" s="77">
        <v>0</v>
      </c>
      <c r="AU4471" s="77">
        <v>0</v>
      </c>
      <c r="BA4471" s="77">
        <v>2</v>
      </c>
    </row>
    <row r="4472" spans="3:53" x14ac:dyDescent="0.25">
      <c r="C4472" s="77" t="s">
        <v>594</v>
      </c>
      <c r="D4472" s="77" t="s">
        <v>179</v>
      </c>
      <c r="E4472" s="77">
        <v>25.48</v>
      </c>
      <c r="F4472" s="77">
        <v>8.5399999999999991</v>
      </c>
      <c r="G4472" s="77">
        <v>9.85</v>
      </c>
      <c r="H4472" s="77">
        <v>13930</v>
      </c>
      <c r="I4472" s="77">
        <v>-77.373000000000005</v>
      </c>
      <c r="J4472" s="77" t="s">
        <v>74</v>
      </c>
      <c r="K4472" s="77">
        <v>51.12</v>
      </c>
      <c r="L4472" s="77">
        <v>25.587174999999998</v>
      </c>
      <c r="M4472" s="77">
        <v>-0.82922401554685887</v>
      </c>
      <c r="N4472" s="77">
        <v>24.979690000000002</v>
      </c>
      <c r="O4472" s="77">
        <v>1.5825256438330439</v>
      </c>
      <c r="P4472" s="77">
        <v>8824000</v>
      </c>
      <c r="Q4472" s="77">
        <v>12104000</v>
      </c>
      <c r="R4472" s="77">
        <v>0.73</v>
      </c>
      <c r="S4472" s="77">
        <v>29.248999999999999</v>
      </c>
      <c r="T4472" s="77">
        <v>8.0969999999999995</v>
      </c>
      <c r="U4472" s="77">
        <v>17.002800000000001</v>
      </c>
      <c r="V4472" s="77">
        <v>2.4028451992359452</v>
      </c>
      <c r="AC4472" s="77">
        <v>25.84</v>
      </c>
      <c r="AD4472" s="77">
        <v>24.96</v>
      </c>
      <c r="AH4472" s="77">
        <f>IF(AND(M4472&lt;Variables!$G$6,M4472&gt;Variables!$G$5),0,1)</f>
        <v>1</v>
      </c>
      <c r="AI4472" s="77">
        <f t="shared" si="142"/>
        <v>0</v>
      </c>
      <c r="AJ4472" s="77">
        <f>IF(I4472&gt;Variables!$G$7,0,1)</f>
        <v>1</v>
      </c>
      <c r="AK4472" s="77">
        <f>IF(F4472&gt;Variables!$G$8,0,1)</f>
        <v>1</v>
      </c>
      <c r="AL4472" s="77">
        <f>IF(G4472&gt;Variables!$G$9,0,1)</f>
        <v>1</v>
      </c>
      <c r="AM4472" s="77">
        <f>IF(AND(K4472&gt;Variables!$G$10,K4472&lt;Variables!$G$11),0,1)</f>
        <v>1</v>
      </c>
      <c r="AN4472" s="77">
        <f>IF(H4472&lt;Variables!$G$13,1,0)</f>
        <v>0</v>
      </c>
      <c r="AO4472" s="77">
        <f>IF(R4472&lt;Variables!$G$12,0,1)</f>
        <v>0</v>
      </c>
      <c r="AP4472" s="78">
        <f t="shared" si="143"/>
        <v>0</v>
      </c>
      <c r="AQ4472" s="77">
        <f>IF(V4472&lt;Variables!$G$15,1,0)</f>
        <v>1</v>
      </c>
      <c r="AR4472" s="77">
        <v>0</v>
      </c>
      <c r="AS4472" s="77">
        <v>0</v>
      </c>
      <c r="AT4472" s="77">
        <v>1</v>
      </c>
      <c r="AU4472" s="77">
        <v>0</v>
      </c>
      <c r="BA4472" s="77">
        <v>-1.48</v>
      </c>
    </row>
    <row r="4473" spans="3:53" x14ac:dyDescent="0.25">
      <c r="C4473" s="77" t="s">
        <v>594</v>
      </c>
      <c r="D4473" s="77" t="s">
        <v>581</v>
      </c>
      <c r="E4473" s="77">
        <v>93.77</v>
      </c>
      <c r="F4473" s="77">
        <v>8.5399999999999991</v>
      </c>
      <c r="G4473" s="77">
        <v>7.36</v>
      </c>
      <c r="H4473" s="77">
        <v>5390</v>
      </c>
      <c r="I4473" s="77">
        <v>21.234999999999999</v>
      </c>
      <c r="J4473" s="77" t="s">
        <v>74</v>
      </c>
      <c r="K4473" s="77">
        <v>65.25</v>
      </c>
      <c r="L4473" s="77">
        <v>92.665995000000009</v>
      </c>
      <c r="M4473" s="77">
        <v>0.79209746790070756</v>
      </c>
      <c r="N4473" s="77">
        <v>91.737405999999993</v>
      </c>
      <c r="O4473" s="77">
        <v>1.8123403227686781</v>
      </c>
      <c r="P4473" s="77">
        <v>364159</v>
      </c>
      <c r="Q4473" s="77">
        <v>815850</v>
      </c>
      <c r="R4473" s="77">
        <v>0.45</v>
      </c>
      <c r="S4473" s="77">
        <v>29.248999999999999</v>
      </c>
      <c r="T4473" s="77">
        <v>8.0969999999999995</v>
      </c>
      <c r="U4473" s="77">
        <v>17.002800000000001</v>
      </c>
      <c r="V4473" s="77">
        <v>2.4695099091532979</v>
      </c>
      <c r="AC4473" s="77">
        <v>94.597700000000003</v>
      </c>
      <c r="AD4473" s="77">
        <v>91.24</v>
      </c>
      <c r="AH4473" s="77">
        <f>IF(AND(M4473&lt;Variables!$G$6,M4473&gt;Variables!$G$5),0,1)</f>
        <v>1</v>
      </c>
      <c r="AI4473" s="77">
        <f t="shared" si="142"/>
        <v>0</v>
      </c>
      <c r="AJ4473" s="77">
        <f>IF(I4473&gt;Variables!$G$7,0,1)</f>
        <v>1</v>
      </c>
      <c r="AK4473" s="77">
        <f>IF(F4473&gt;Variables!$G$8,0,1)</f>
        <v>1</v>
      </c>
      <c r="AL4473" s="77">
        <f>IF(G4473&gt;Variables!$G$9,0,1)</f>
        <v>1</v>
      </c>
      <c r="AM4473" s="77">
        <f>IF(AND(K4473&gt;Variables!$G$10,K4473&lt;Variables!$G$11),0,1)</f>
        <v>0</v>
      </c>
      <c r="AN4473" s="77">
        <f>IF(H4473&lt;Variables!$G$13,1,0)</f>
        <v>0</v>
      </c>
      <c r="AO4473" s="77">
        <f>IF(R4473&lt;Variables!$G$12,0,1)</f>
        <v>0</v>
      </c>
      <c r="AP4473" s="78">
        <f t="shared" si="143"/>
        <v>0</v>
      </c>
      <c r="AQ4473" s="77">
        <f>IF(V4473&lt;Variables!$G$15,1,0)</f>
        <v>1</v>
      </c>
      <c r="AR4473" s="77">
        <v>0</v>
      </c>
      <c r="AS4473" s="77">
        <v>0</v>
      </c>
      <c r="AT4473" s="77">
        <v>1</v>
      </c>
      <c r="AU4473" s="77">
        <v>0</v>
      </c>
      <c r="BA4473" s="77">
        <v>-1.6</v>
      </c>
    </row>
    <row r="4474" spans="3:53" x14ac:dyDescent="0.25">
      <c r="C4474" s="77" t="s">
        <v>594</v>
      </c>
      <c r="D4474" s="77" t="s">
        <v>196</v>
      </c>
      <c r="E4474" s="77">
        <v>53.05</v>
      </c>
      <c r="F4474" s="77">
        <v>9.98</v>
      </c>
      <c r="G4474" s="77">
        <v>6.02</v>
      </c>
      <c r="H4474" s="77">
        <v>2030</v>
      </c>
      <c r="I4474" s="77">
        <v>1061.761</v>
      </c>
      <c r="J4474" s="77" t="s">
        <v>75</v>
      </c>
      <c r="K4474" s="77">
        <v>49.89</v>
      </c>
      <c r="L4474" s="77">
        <v>53.1875</v>
      </c>
      <c r="M4474" s="77">
        <v>-0.33372502937720699</v>
      </c>
      <c r="N4474" s="77">
        <v>52.760782222222232</v>
      </c>
      <c r="O4474" s="77">
        <v>0.47235421326411842</v>
      </c>
      <c r="P4474" s="77">
        <v>352830</v>
      </c>
      <c r="Q4474" s="77">
        <v>441740</v>
      </c>
      <c r="R4474" s="77">
        <v>0.8</v>
      </c>
      <c r="S4474" s="77">
        <v>29.248999999999999</v>
      </c>
      <c r="T4474" s="77">
        <v>8.0969999999999995</v>
      </c>
      <c r="U4474" s="77">
        <v>17.002800000000001</v>
      </c>
      <c r="V4474" s="77">
        <v>2.374431232996475</v>
      </c>
      <c r="AC4474" s="77">
        <v>52.96</v>
      </c>
      <c r="AD4474" s="77">
        <v>48.32</v>
      </c>
      <c r="AH4474" s="77">
        <f>IF(AND(M4474&lt;Variables!$G$6,M4474&gt;Variables!$G$5),0,1)</f>
        <v>1</v>
      </c>
      <c r="AI4474" s="77">
        <f t="shared" si="142"/>
        <v>0</v>
      </c>
      <c r="AJ4474" s="77">
        <f>IF(I4474&gt;Variables!$G$7,0,1)</f>
        <v>0</v>
      </c>
      <c r="AK4474" s="77">
        <f>IF(F4474&gt;Variables!$G$8,0,1)</f>
        <v>0</v>
      </c>
      <c r="AL4474" s="77">
        <f>IF(G4474&gt;Variables!$G$9,0,1)</f>
        <v>1</v>
      </c>
      <c r="AM4474" s="77">
        <f>IF(AND(K4474&gt;Variables!$G$10,K4474&lt;Variables!$G$11),0,1)</f>
        <v>1</v>
      </c>
      <c r="AN4474" s="77">
        <f>IF(H4474&lt;Variables!$G$13,1,0)</f>
        <v>0</v>
      </c>
      <c r="AO4474" s="77">
        <f>IF(R4474&lt;Variables!$G$12,0,1)</f>
        <v>0</v>
      </c>
      <c r="AP4474" s="78">
        <f t="shared" si="143"/>
        <v>1</v>
      </c>
      <c r="AQ4474" s="77">
        <f>IF(V4474&lt;Variables!$G$15,1,0)</f>
        <v>1</v>
      </c>
      <c r="AR4474" s="77">
        <v>0</v>
      </c>
      <c r="AS4474" s="77">
        <v>0</v>
      </c>
      <c r="AT4474" s="77">
        <v>1</v>
      </c>
      <c r="AU4474" s="77">
        <v>0</v>
      </c>
      <c r="BA4474" s="77">
        <v>-2.25</v>
      </c>
    </row>
    <row r="4475" spans="3:53" x14ac:dyDescent="0.25">
      <c r="C4475" s="77" t="s">
        <v>594</v>
      </c>
      <c r="D4475" s="77" t="s">
        <v>578</v>
      </c>
      <c r="E4475" s="77">
        <v>6.11</v>
      </c>
      <c r="F4475" s="77">
        <v>42.3</v>
      </c>
      <c r="G4475" s="77">
        <v>46.23</v>
      </c>
      <c r="H4475" s="77">
        <v>42.92</v>
      </c>
      <c r="I4475" s="77">
        <v>214.03899999999999</v>
      </c>
      <c r="J4475" s="77" t="s">
        <v>75</v>
      </c>
      <c r="K4475" s="77">
        <v>64.05</v>
      </c>
      <c r="L4475" s="77">
        <v>5.8996099999999991</v>
      </c>
      <c r="M4475" s="77">
        <v>6.1087088807565371</v>
      </c>
      <c r="N4475" s="77">
        <v>5.8439500000000004</v>
      </c>
      <c r="O4475" s="77">
        <v>7.1193285363495633</v>
      </c>
      <c r="P4475" s="77">
        <v>16220000</v>
      </c>
      <c r="Q4475" s="77">
        <v>2020000</v>
      </c>
      <c r="R4475" s="77">
        <v>8.0299999999999994</v>
      </c>
      <c r="S4475" s="77">
        <v>29.248999999999999</v>
      </c>
      <c r="T4475" s="77">
        <v>8.0969999999999995</v>
      </c>
      <c r="U4475" s="77">
        <v>17.002800000000001</v>
      </c>
      <c r="V4475" s="77">
        <v>2.1058621540711999</v>
      </c>
      <c r="AC4475" s="77">
        <v>7.12</v>
      </c>
      <c r="AD4475" s="77">
        <v>5.29</v>
      </c>
      <c r="AH4475" s="77">
        <f>IF(AND(M4475&lt;Variables!$G$6,M4475&gt;Variables!$G$5),0,1)</f>
        <v>1</v>
      </c>
      <c r="AI4475" s="77">
        <f t="shared" si="142"/>
        <v>0</v>
      </c>
      <c r="AJ4475" s="77">
        <f>IF(I4475&gt;Variables!$G$7,0,1)</f>
        <v>0</v>
      </c>
      <c r="AK4475" s="77">
        <f>IF(F4475&gt;Variables!$G$8,0,1)</f>
        <v>0</v>
      </c>
      <c r="AL4475" s="77">
        <f>IF(G4475&gt;Variables!$G$9,0,1)</f>
        <v>0</v>
      </c>
      <c r="AM4475" s="77">
        <f>IF(AND(K4475&gt;Variables!$G$10,K4475&lt;Variables!$G$11),0,1)</f>
        <v>0</v>
      </c>
      <c r="AN4475" s="77">
        <f>IF(H4475&lt;Variables!$G$13,1,0)</f>
        <v>1</v>
      </c>
      <c r="AO4475" s="77">
        <f>IF(R4475&lt;Variables!$G$12,0,1)</f>
        <v>1</v>
      </c>
      <c r="AP4475" s="78">
        <f t="shared" si="143"/>
        <v>1</v>
      </c>
      <c r="AQ4475" s="77">
        <f>IF(V4475&lt;Variables!$G$15,1,0)</f>
        <v>1</v>
      </c>
      <c r="AR4475" s="77">
        <v>1</v>
      </c>
      <c r="AS4475" s="77">
        <v>0</v>
      </c>
      <c r="AT4475" s="77">
        <v>0</v>
      </c>
      <c r="AU4475" s="77">
        <v>0</v>
      </c>
      <c r="BA4475" s="77">
        <v>2</v>
      </c>
    </row>
    <row r="4476" spans="3:53" x14ac:dyDescent="0.25">
      <c r="C4476" s="77" t="s">
        <v>594</v>
      </c>
      <c r="D4476" s="77" t="s">
        <v>589</v>
      </c>
      <c r="E4476" s="77">
        <v>4.26</v>
      </c>
      <c r="F4476" s="77">
        <v>14.47</v>
      </c>
      <c r="G4476" s="77">
        <v>-0.83</v>
      </c>
      <c r="H4476" s="77">
        <v>97.09</v>
      </c>
      <c r="I4476" s="77">
        <v>-24.312999999999999</v>
      </c>
      <c r="J4476" s="77" t="s">
        <v>75</v>
      </c>
      <c r="K4476" s="77">
        <v>34.549999999999997</v>
      </c>
      <c r="L4476" s="77">
        <v>4.4110999999999994</v>
      </c>
      <c r="M4476" s="77">
        <v>-4.1146199360703637</v>
      </c>
      <c r="N4476" s="77">
        <v>4.3697059999999999</v>
      </c>
      <c r="O4476" s="77">
        <v>-3.206302666586728</v>
      </c>
      <c r="P4476" s="77">
        <v>6840000</v>
      </c>
      <c r="Q4476" s="77">
        <v>339560</v>
      </c>
      <c r="R4476" s="77">
        <v>20.14</v>
      </c>
      <c r="S4476" s="77">
        <v>29.248999999999999</v>
      </c>
      <c r="T4476" s="77">
        <v>8.0969999999999995</v>
      </c>
      <c r="U4476" s="77">
        <v>17.002800000000001</v>
      </c>
      <c r="V4476" s="77">
        <v>2.1303254226383439</v>
      </c>
      <c r="AC4476" s="77">
        <v>4.26</v>
      </c>
      <c r="AD4476" s="77">
        <v>3.78</v>
      </c>
      <c r="AH4476" s="77">
        <f>IF(AND(M4476&lt;Variables!$G$6,M4476&gt;Variables!$G$5),0,1)</f>
        <v>0</v>
      </c>
      <c r="AI4476" s="77">
        <f t="shared" si="142"/>
        <v>0</v>
      </c>
      <c r="AJ4476" s="77">
        <f>IF(I4476&gt;Variables!$G$7,0,1)</f>
        <v>1</v>
      </c>
      <c r="AK4476" s="77">
        <f>IF(F4476&gt;Variables!$G$8,0,1)</f>
        <v>0</v>
      </c>
      <c r="AL4476" s="77">
        <f>IF(G4476&gt;Variables!$G$9,0,1)</f>
        <v>1</v>
      </c>
      <c r="AM4476" s="77">
        <f>IF(AND(K4476&gt;Variables!$G$10,K4476&lt;Variables!$G$11),0,1)</f>
        <v>1</v>
      </c>
      <c r="AN4476" s="77">
        <f>IF(H4476&lt;Variables!$G$13,1,0)</f>
        <v>1</v>
      </c>
      <c r="AO4476" s="77">
        <f>IF(R4476&lt;Variables!$G$12,0,1)</f>
        <v>1</v>
      </c>
      <c r="AP4476" s="78">
        <f t="shared" si="143"/>
        <v>1</v>
      </c>
      <c r="AQ4476" s="77">
        <f>IF(V4476&lt;Variables!$G$15,1,0)</f>
        <v>1</v>
      </c>
      <c r="AR4476" s="77">
        <v>0</v>
      </c>
      <c r="AS4476" s="77">
        <v>0</v>
      </c>
      <c r="AT4476" s="77">
        <v>1</v>
      </c>
      <c r="AU4476" s="77">
        <v>0</v>
      </c>
      <c r="BA4476" s="77">
        <v>-2.25</v>
      </c>
    </row>
    <row r="4477" spans="3:53" x14ac:dyDescent="0.25">
      <c r="C4477" s="77" t="s">
        <v>594</v>
      </c>
      <c r="D4477" s="77" t="s">
        <v>201</v>
      </c>
      <c r="E4477" s="77">
        <v>48.71</v>
      </c>
      <c r="F4477" s="77">
        <v>7.8</v>
      </c>
      <c r="G4477" s="77">
        <v>5.5</v>
      </c>
      <c r="H4477" s="77">
        <v>-99999</v>
      </c>
      <c r="I4477" s="77">
        <v>13886.369000000001</v>
      </c>
      <c r="J4477" s="77" t="s">
        <v>75</v>
      </c>
      <c r="K4477" s="77">
        <v>46.91</v>
      </c>
      <c r="L4477" s="77">
        <v>48.752761111111113</v>
      </c>
      <c r="M4477" s="77">
        <v>-0.39538501352117023</v>
      </c>
      <c r="N4477" s="77">
        <v>48.625610638297871</v>
      </c>
      <c r="O4477" s="77">
        <v>-0.13493020948552109</v>
      </c>
      <c r="P4477" s="77">
        <v>420377</v>
      </c>
      <c r="Q4477" s="77">
        <v>1980000</v>
      </c>
      <c r="R4477" s="77">
        <v>0.21</v>
      </c>
      <c r="S4477" s="77">
        <v>29.248999999999999</v>
      </c>
      <c r="T4477" s="77">
        <v>8.0969999999999995</v>
      </c>
      <c r="U4477" s="77">
        <v>17.002800000000001</v>
      </c>
      <c r="V4477" s="77">
        <v>2.3417392261216881</v>
      </c>
      <c r="AC4477" s="77">
        <v>49.18</v>
      </c>
      <c r="AD4477" s="77">
        <v>45.51</v>
      </c>
      <c r="AH4477" s="77">
        <f>IF(AND(M4477&lt;Variables!$G$6,M4477&gt;Variables!$G$5),0,1)</f>
        <v>1</v>
      </c>
      <c r="AI4477" s="77">
        <f t="shared" si="142"/>
        <v>0</v>
      </c>
      <c r="AJ4477" s="77">
        <f>IF(I4477&gt;Variables!$G$7,0,1)</f>
        <v>0</v>
      </c>
      <c r="AK4477" s="77">
        <f>IF(F4477&gt;Variables!$G$8,0,1)</f>
        <v>1</v>
      </c>
      <c r="AL4477" s="77">
        <f>IF(G4477&gt;Variables!$G$9,0,1)</f>
        <v>1</v>
      </c>
      <c r="AM4477" s="77">
        <f>IF(AND(K4477&gt;Variables!$G$10,K4477&lt;Variables!$G$11),0,1)</f>
        <v>1</v>
      </c>
      <c r="AN4477" s="77">
        <f>IF(H4477&lt;Variables!$G$13,1,0)</f>
        <v>1</v>
      </c>
      <c r="AO4477" s="77">
        <f>IF(R4477&lt;Variables!$G$12,0,1)</f>
        <v>0</v>
      </c>
      <c r="AP4477" s="78">
        <f t="shared" si="143"/>
        <v>1</v>
      </c>
      <c r="AQ4477" s="77">
        <f>IF(V4477&lt;Variables!$G$15,1,0)</f>
        <v>1</v>
      </c>
      <c r="AR4477" s="77">
        <v>0</v>
      </c>
      <c r="AS4477" s="77">
        <v>0</v>
      </c>
      <c r="AT4477" s="77">
        <v>1</v>
      </c>
      <c r="AU4477" s="77">
        <v>0</v>
      </c>
      <c r="BA4477" s="77">
        <v>-2.25</v>
      </c>
    </row>
    <row r="4478" spans="3:53" x14ac:dyDescent="0.25">
      <c r="C4478" s="77" t="s">
        <v>594</v>
      </c>
      <c r="D4478" s="77" t="s">
        <v>563</v>
      </c>
      <c r="E4478" s="77">
        <v>43.24</v>
      </c>
      <c r="F4478" s="77">
        <v>11.03</v>
      </c>
      <c r="G4478" s="77">
        <v>10.46</v>
      </c>
      <c r="H4478" s="77">
        <v>4360</v>
      </c>
      <c r="I4478" s="77">
        <v>-45.923999999999999</v>
      </c>
      <c r="J4478" s="77" t="s">
        <v>74</v>
      </c>
      <c r="K4478" s="77">
        <v>63.74</v>
      </c>
      <c r="L4478" s="77">
        <v>43.020879999999991</v>
      </c>
      <c r="M4478" s="77">
        <v>0.36986691113712372</v>
      </c>
      <c r="N4478" s="77">
        <v>42.558809999999987</v>
      </c>
      <c r="O4478" s="77">
        <v>1.4596037812147611</v>
      </c>
      <c r="P4478" s="77">
        <v>574293</v>
      </c>
      <c r="Q4478" s="77">
        <v>1233000</v>
      </c>
      <c r="R4478" s="77">
        <v>0.47</v>
      </c>
      <c r="S4478" s="77">
        <v>29.248999999999999</v>
      </c>
      <c r="T4478" s="77">
        <v>8.0969999999999995</v>
      </c>
      <c r="U4478" s="77">
        <v>17.002800000000001</v>
      </c>
      <c r="V4478" s="77">
        <v>2.4850531270255729</v>
      </c>
      <c r="AC4478" s="77">
        <v>44.74</v>
      </c>
      <c r="AD4478" s="77">
        <v>42.45</v>
      </c>
      <c r="AH4478" s="77">
        <f>IF(AND(M4478&lt;Variables!$G$6,M4478&gt;Variables!$G$5),0,1)</f>
        <v>1</v>
      </c>
      <c r="AI4478" s="77">
        <f t="shared" si="142"/>
        <v>0</v>
      </c>
      <c r="AJ4478" s="77">
        <f>IF(I4478&gt;Variables!$G$7,0,1)</f>
        <v>1</v>
      </c>
      <c r="AK4478" s="77">
        <f>IF(F4478&gt;Variables!$G$8,0,1)</f>
        <v>0</v>
      </c>
      <c r="AL4478" s="77">
        <f>IF(G4478&gt;Variables!$G$9,0,1)</f>
        <v>1</v>
      </c>
      <c r="AM4478" s="77">
        <f>IF(AND(K4478&gt;Variables!$G$10,K4478&lt;Variables!$G$11),0,1)</f>
        <v>0</v>
      </c>
      <c r="AN4478" s="77">
        <f>IF(H4478&lt;Variables!$G$13,1,0)</f>
        <v>0</v>
      </c>
      <c r="AO4478" s="77">
        <f>IF(R4478&lt;Variables!$G$12,0,1)</f>
        <v>0</v>
      </c>
      <c r="AP4478" s="78">
        <f t="shared" si="143"/>
        <v>0</v>
      </c>
      <c r="AQ4478" s="77">
        <f>IF(V4478&lt;Variables!$G$15,1,0)</f>
        <v>1</v>
      </c>
      <c r="AR4478" s="77">
        <v>1</v>
      </c>
      <c r="AS4478" s="77">
        <v>0</v>
      </c>
      <c r="AT4478" s="77">
        <v>0</v>
      </c>
      <c r="AU4478" s="77">
        <v>0</v>
      </c>
      <c r="BA4478" s="77">
        <v>2</v>
      </c>
    </row>
    <row r="4479" spans="3:53" x14ac:dyDescent="0.25">
      <c r="C4479" s="77" t="s">
        <v>594</v>
      </c>
      <c r="D4479" s="77" t="s">
        <v>552</v>
      </c>
      <c r="E4479" s="77">
        <v>75.739999999999995</v>
      </c>
      <c r="F4479" s="77">
        <v>15.6</v>
      </c>
      <c r="G4479" s="77">
        <v>14.04</v>
      </c>
      <c r="H4479" s="77">
        <v>31750</v>
      </c>
      <c r="I4479" s="77">
        <v>-10.523</v>
      </c>
      <c r="J4479" s="77" t="s">
        <v>75</v>
      </c>
      <c r="K4479" s="77">
        <v>68.260000000000005</v>
      </c>
      <c r="L4479" s="77">
        <v>74.769520000000014</v>
      </c>
      <c r="M4479" s="77">
        <v>1.01709894620159</v>
      </c>
      <c r="N4479" s="77">
        <v>73.59141799999999</v>
      </c>
      <c r="O4479" s="77">
        <v>2.6342500969338718</v>
      </c>
      <c r="P4479" s="77">
        <v>10835000</v>
      </c>
      <c r="Q4479" s="77">
        <v>9511000</v>
      </c>
      <c r="R4479" s="77">
        <v>1.1399999999999999</v>
      </c>
      <c r="S4479" s="77">
        <v>29.248999999999999</v>
      </c>
      <c r="T4479" s="77">
        <v>8.0969999999999995</v>
      </c>
      <c r="U4479" s="77">
        <v>17.002800000000001</v>
      </c>
      <c r="V4479" s="77">
        <v>2.4760924365226908</v>
      </c>
      <c r="AC4479" s="77">
        <v>77.97</v>
      </c>
      <c r="AD4479" s="77">
        <v>73.31</v>
      </c>
      <c r="AH4479" s="77">
        <f>IF(AND(M4479&lt;Variables!$G$6,M4479&gt;Variables!$G$5),0,1)</f>
        <v>1</v>
      </c>
      <c r="AI4479" s="77">
        <f t="shared" si="142"/>
        <v>0</v>
      </c>
      <c r="AJ4479" s="77">
        <f>IF(I4479&gt;Variables!$G$7,0,1)</f>
        <v>1</v>
      </c>
      <c r="AK4479" s="77">
        <f>IF(F4479&gt;Variables!$G$8,0,1)</f>
        <v>0</v>
      </c>
      <c r="AL4479" s="77">
        <f>IF(G4479&gt;Variables!$G$9,0,1)</f>
        <v>0</v>
      </c>
      <c r="AM4479" s="77">
        <f>IF(AND(K4479&gt;Variables!$G$10,K4479&lt;Variables!$G$11),0,1)</f>
        <v>0</v>
      </c>
      <c r="AN4479" s="77">
        <f>IF(H4479&lt;Variables!$G$13,1,0)</f>
        <v>0</v>
      </c>
      <c r="AO4479" s="77">
        <f>IF(R4479&lt;Variables!$G$12,0,1)</f>
        <v>0</v>
      </c>
      <c r="AP4479" s="78">
        <f t="shared" si="143"/>
        <v>1</v>
      </c>
      <c r="AQ4479" s="77">
        <f>IF(V4479&lt;Variables!$G$15,1,0)</f>
        <v>1</v>
      </c>
      <c r="AR4479" s="77">
        <v>1</v>
      </c>
      <c r="AS4479" s="77">
        <v>0</v>
      </c>
      <c r="AT4479" s="77">
        <v>0</v>
      </c>
      <c r="AU4479" s="77">
        <v>0</v>
      </c>
      <c r="BA4479" s="77">
        <v>0.94</v>
      </c>
    </row>
    <row r="4480" spans="3:53" x14ac:dyDescent="0.25">
      <c r="C4480" s="77" t="s">
        <v>594</v>
      </c>
      <c r="D4480" s="77" t="s">
        <v>571</v>
      </c>
      <c r="E4480" s="77">
        <v>2.4300000000000002</v>
      </c>
      <c r="F4480" s="77">
        <v>10.050000000000001</v>
      </c>
      <c r="G4480" s="77">
        <v>7.56</v>
      </c>
      <c r="H4480" s="77">
        <v>-99999</v>
      </c>
      <c r="I4480" s="77">
        <v>-0.621</v>
      </c>
      <c r="J4480" s="77" t="s">
        <v>75</v>
      </c>
      <c r="K4480" s="77">
        <v>60.3</v>
      </c>
      <c r="L4480" s="77">
        <v>2.2644444444444449</v>
      </c>
      <c r="M4480" s="77">
        <v>6.8694798822374619</v>
      </c>
      <c r="N4480" s="77">
        <v>2.2669722222222219</v>
      </c>
      <c r="O4480" s="77">
        <v>6.7503155211919852</v>
      </c>
      <c r="P4480" s="77">
        <v>62312</v>
      </c>
      <c r="Q4480" s="77">
        <v>7340</v>
      </c>
      <c r="R4480" s="77">
        <v>8.49</v>
      </c>
      <c r="S4480" s="77">
        <v>29.248999999999999</v>
      </c>
      <c r="T4480" s="77">
        <v>8.0969999999999995</v>
      </c>
      <c r="U4480" s="77">
        <v>17.002800000000001</v>
      </c>
      <c r="V4480" s="77">
        <v>2.0907592266928372</v>
      </c>
      <c r="AC4480" s="77">
        <v>2.44</v>
      </c>
      <c r="AD4480" s="77">
        <v>1.66</v>
      </c>
      <c r="AH4480" s="77">
        <f>IF(AND(M4480&lt;Variables!$G$6,M4480&gt;Variables!$G$5),0,1)</f>
        <v>1</v>
      </c>
      <c r="AI4480" s="77">
        <f t="shared" si="142"/>
        <v>1</v>
      </c>
      <c r="AJ4480" s="77">
        <f>IF(I4480&gt;Variables!$G$7,0,1)</f>
        <v>1</v>
      </c>
      <c r="AK4480" s="77">
        <f>IF(F4480&gt;Variables!$G$8,0,1)</f>
        <v>0</v>
      </c>
      <c r="AL4480" s="77">
        <f>IF(G4480&gt;Variables!$G$9,0,1)</f>
        <v>1</v>
      </c>
      <c r="AM4480" s="77">
        <f>IF(AND(K4480&gt;Variables!$G$10,K4480&lt;Variables!$G$11),0,1)</f>
        <v>1</v>
      </c>
      <c r="AN4480" s="77">
        <f>IF(H4480&lt;Variables!$G$13,1,0)</f>
        <v>1</v>
      </c>
      <c r="AO4480" s="77">
        <f>IF(R4480&lt;Variables!$G$12,0,1)</f>
        <v>1</v>
      </c>
      <c r="AP4480" s="78">
        <f t="shared" si="143"/>
        <v>1</v>
      </c>
      <c r="AQ4480" s="77">
        <f>IF(V4480&lt;Variables!$G$15,1,0)</f>
        <v>1</v>
      </c>
      <c r="AR4480" s="77">
        <v>0</v>
      </c>
      <c r="AS4480" s="77">
        <v>0</v>
      </c>
      <c r="AT4480" s="77">
        <v>1</v>
      </c>
      <c r="AU4480" s="77">
        <v>0</v>
      </c>
      <c r="BA4480" s="77">
        <v>-2.25</v>
      </c>
    </row>
    <row r="4481" spans="3:53" x14ac:dyDescent="0.25">
      <c r="C4481" s="77" t="s">
        <v>594</v>
      </c>
      <c r="D4481" s="77" t="s">
        <v>566</v>
      </c>
      <c r="E4481" s="77">
        <v>49.07</v>
      </c>
      <c r="F4481" s="77">
        <v>8.86</v>
      </c>
      <c r="G4481" s="77">
        <v>7.42</v>
      </c>
      <c r="H4481" s="77">
        <v>3140</v>
      </c>
      <c r="I4481" s="77">
        <v>-23.658999999999999</v>
      </c>
      <c r="J4481" s="77" t="s">
        <v>74</v>
      </c>
      <c r="K4481" s="77">
        <v>83.2</v>
      </c>
      <c r="L4481" s="77">
        <v>48.395544999999998</v>
      </c>
      <c r="M4481" s="77">
        <v>1.06302140000696</v>
      </c>
      <c r="N4481" s="77">
        <v>47.78275918367347</v>
      </c>
      <c r="O4481" s="77">
        <v>2.3590952795201598</v>
      </c>
      <c r="P4481" s="77">
        <v>591111</v>
      </c>
      <c r="Q4481" s="77">
        <v>835075</v>
      </c>
      <c r="R4481" s="77">
        <v>0.71</v>
      </c>
      <c r="S4481" s="77">
        <v>29.248999999999999</v>
      </c>
      <c r="T4481" s="77">
        <v>8.0969999999999995</v>
      </c>
      <c r="U4481" s="77">
        <v>17.002800000000001</v>
      </c>
      <c r="V4481" s="77">
        <v>2.5813892509329111</v>
      </c>
      <c r="AC4481" s="77">
        <v>49.95</v>
      </c>
      <c r="AD4481" s="77">
        <v>47.54</v>
      </c>
      <c r="AH4481" s="77">
        <f>IF(AND(M4481&lt;Variables!$G$6,M4481&gt;Variables!$G$5),0,1)</f>
        <v>1</v>
      </c>
      <c r="AI4481" s="77">
        <f t="shared" si="142"/>
        <v>0</v>
      </c>
      <c r="AJ4481" s="77">
        <f>IF(I4481&gt;Variables!$G$7,0,1)</f>
        <v>1</v>
      </c>
      <c r="AK4481" s="77">
        <f>IF(F4481&gt;Variables!$G$8,0,1)</f>
        <v>1</v>
      </c>
      <c r="AL4481" s="77">
        <f>IF(G4481&gt;Variables!$G$9,0,1)</f>
        <v>1</v>
      </c>
      <c r="AM4481" s="77">
        <f>IF(AND(K4481&gt;Variables!$G$10,K4481&lt;Variables!$G$11),0,1)</f>
        <v>1</v>
      </c>
      <c r="AN4481" s="77">
        <f>IF(H4481&lt;Variables!$G$13,1,0)</f>
        <v>0</v>
      </c>
      <c r="AO4481" s="77">
        <f>IF(R4481&lt;Variables!$G$12,0,1)</f>
        <v>0</v>
      </c>
      <c r="AP4481" s="78">
        <f t="shared" si="143"/>
        <v>0</v>
      </c>
      <c r="AQ4481" s="77">
        <f>IF(V4481&lt;Variables!$G$15,1,0)</f>
        <v>1</v>
      </c>
      <c r="AR4481" s="77">
        <v>0</v>
      </c>
      <c r="AS4481" s="77">
        <v>0</v>
      </c>
      <c r="AT4481" s="77">
        <v>1</v>
      </c>
      <c r="AU4481" s="77">
        <v>0</v>
      </c>
      <c r="BA4481" s="77">
        <v>-1.34</v>
      </c>
    </row>
    <row r="4482" spans="3:53" x14ac:dyDescent="0.25">
      <c r="C4482" s="77" t="s">
        <v>594</v>
      </c>
      <c r="D4482" s="77" t="s">
        <v>551</v>
      </c>
      <c r="E4482" s="77">
        <v>2.69</v>
      </c>
      <c r="F4482" s="77">
        <v>58.46</v>
      </c>
      <c r="G4482" s="77">
        <v>-9.64</v>
      </c>
      <c r="H4482" s="77">
        <v>18.25</v>
      </c>
      <c r="I4482" s="77">
        <v>-9.9000000000000005E-2</v>
      </c>
      <c r="J4482" s="77" t="s">
        <v>75</v>
      </c>
      <c r="K4482" s="77">
        <v>34.61</v>
      </c>
      <c r="L4482" s="77">
        <v>2.8455699999999999</v>
      </c>
      <c r="M4482" s="77">
        <v>-4.4163383786025276</v>
      </c>
      <c r="N4482" s="77">
        <v>2.8515760000000001</v>
      </c>
      <c r="O4482" s="77">
        <v>-4.6176570429825512</v>
      </c>
      <c r="P4482" s="77">
        <v>112420000</v>
      </c>
      <c r="Q4482" s="77">
        <v>925560</v>
      </c>
      <c r="R4482" s="77">
        <v>121.46</v>
      </c>
      <c r="S4482" s="77">
        <v>29.248999999999999</v>
      </c>
      <c r="T4482" s="77">
        <v>8.0969999999999995</v>
      </c>
      <c r="U4482" s="77">
        <v>17.002800000000001</v>
      </c>
      <c r="V4482" s="77">
        <v>2.1260944090400158</v>
      </c>
      <c r="AC4482" s="77">
        <v>3.81</v>
      </c>
      <c r="AD4482" s="77">
        <v>2.56</v>
      </c>
      <c r="AH4482" s="77">
        <f>IF(AND(M4482&lt;Variables!$G$6,M4482&gt;Variables!$G$5),0,1)</f>
        <v>0</v>
      </c>
      <c r="AI4482" s="77">
        <f t="shared" si="142"/>
        <v>1</v>
      </c>
      <c r="AJ4482" s="77">
        <f>IF(I4482&gt;Variables!$G$7,0,1)</f>
        <v>1</v>
      </c>
      <c r="AK4482" s="77">
        <f>IF(F4482&gt;Variables!$G$8,0,1)</f>
        <v>0</v>
      </c>
      <c r="AL4482" s="77">
        <f>IF(G4482&gt;Variables!$G$9,0,1)</f>
        <v>1</v>
      </c>
      <c r="AM4482" s="77">
        <f>IF(AND(K4482&gt;Variables!$G$10,K4482&lt;Variables!$G$11),0,1)</f>
        <v>1</v>
      </c>
      <c r="AN4482" s="77">
        <f>IF(H4482&lt;Variables!$G$13,1,0)</f>
        <v>1</v>
      </c>
      <c r="AO4482" s="77">
        <f>IF(R4482&lt;Variables!$G$12,0,1)</f>
        <v>1</v>
      </c>
      <c r="AP4482" s="78">
        <f t="shared" si="143"/>
        <v>1</v>
      </c>
      <c r="AQ4482" s="77">
        <f>IF(V4482&lt;Variables!$G$15,1,0)</f>
        <v>1</v>
      </c>
      <c r="AR4482" s="77">
        <v>0</v>
      </c>
      <c r="AS4482" s="77">
        <v>0</v>
      </c>
      <c r="AT4482" s="77">
        <v>1</v>
      </c>
      <c r="AU4482" s="77">
        <v>0</v>
      </c>
      <c r="BA4482" s="77">
        <v>-2.25</v>
      </c>
    </row>
    <row r="4483" spans="3:53" x14ac:dyDescent="0.25">
      <c r="C4483" s="77" t="s">
        <v>594</v>
      </c>
      <c r="D4483" s="77" t="s">
        <v>576</v>
      </c>
      <c r="E4483" s="77">
        <v>107.03</v>
      </c>
      <c r="F4483" s="77">
        <v>7.71</v>
      </c>
      <c r="G4483" s="77">
        <v>5.85</v>
      </c>
      <c r="H4483" s="77">
        <v>4280</v>
      </c>
      <c r="I4483" s="77">
        <v>-24.82</v>
      </c>
      <c r="J4483" s="77" t="s">
        <v>74</v>
      </c>
      <c r="K4483" s="77">
        <v>53.92</v>
      </c>
      <c r="L4483" s="77">
        <v>106.861895</v>
      </c>
      <c r="M4483" s="77">
        <v>4.0337109874382313E-2</v>
      </c>
      <c r="N4483" s="77">
        <v>105.883978</v>
      </c>
      <c r="O4483" s="77">
        <v>0.96428375594274307</v>
      </c>
      <c r="P4483" s="77">
        <v>473366</v>
      </c>
      <c r="Q4483" s="77">
        <v>890350</v>
      </c>
      <c r="R4483" s="77">
        <v>0.53</v>
      </c>
      <c r="S4483" s="77">
        <v>29.248999999999999</v>
      </c>
      <c r="T4483" s="77">
        <v>8.0969999999999995</v>
      </c>
      <c r="U4483" s="77">
        <v>17.002800000000001</v>
      </c>
      <c r="V4483" s="77">
        <v>2.4061057803358632</v>
      </c>
      <c r="AC4483" s="77">
        <v>111.49</v>
      </c>
      <c r="AD4483" s="77">
        <v>106.15</v>
      </c>
      <c r="AH4483" s="77">
        <f>IF(AND(M4483&lt;Variables!$G$6,M4483&gt;Variables!$G$5),0,1)</f>
        <v>1</v>
      </c>
      <c r="AI4483" s="77">
        <f t="shared" si="142"/>
        <v>0</v>
      </c>
      <c r="AJ4483" s="77">
        <f>IF(I4483&gt;Variables!$G$7,0,1)</f>
        <v>1</v>
      </c>
      <c r="AK4483" s="77">
        <f>IF(F4483&gt;Variables!$G$8,0,1)</f>
        <v>1</v>
      </c>
      <c r="AL4483" s="77">
        <f>IF(G4483&gt;Variables!$G$9,0,1)</f>
        <v>1</v>
      </c>
      <c r="AM4483" s="77">
        <f>IF(AND(K4483&gt;Variables!$G$10,K4483&lt;Variables!$G$11),0,1)</f>
        <v>1</v>
      </c>
      <c r="AN4483" s="77">
        <f>IF(H4483&lt;Variables!$G$13,1,0)</f>
        <v>0</v>
      </c>
      <c r="AO4483" s="77">
        <f>IF(R4483&lt;Variables!$G$12,0,1)</f>
        <v>0</v>
      </c>
      <c r="AP4483" s="78">
        <f t="shared" si="143"/>
        <v>0</v>
      </c>
      <c r="AQ4483" s="77">
        <f>IF(V4483&lt;Variables!$G$15,1,0)</f>
        <v>1</v>
      </c>
      <c r="AR4483" s="77">
        <v>0</v>
      </c>
      <c r="AS4483" s="77">
        <v>1</v>
      </c>
      <c r="AT4483" s="77">
        <v>0</v>
      </c>
      <c r="AU4483" s="77">
        <v>0</v>
      </c>
      <c r="BA4483" s="77">
        <v>0.75</v>
      </c>
    </row>
    <row r="4484" spans="3:53" x14ac:dyDescent="0.25">
      <c r="C4484" s="77" t="s">
        <v>594</v>
      </c>
      <c r="D4484" s="77" t="s">
        <v>173</v>
      </c>
      <c r="E4484" s="77">
        <v>86.8</v>
      </c>
      <c r="F4484" s="77">
        <v>11.54</v>
      </c>
      <c r="G4484" s="77">
        <v>9.24</v>
      </c>
      <c r="H4484" s="77">
        <v>3060</v>
      </c>
      <c r="I4484" s="77">
        <v>1451.547</v>
      </c>
      <c r="J4484" s="77" t="s">
        <v>75</v>
      </c>
      <c r="K4484" s="77">
        <v>55.83</v>
      </c>
      <c r="L4484" s="77">
        <v>86.069209999999998</v>
      </c>
      <c r="M4484" s="77">
        <v>0.55860858952928572</v>
      </c>
      <c r="N4484" s="77">
        <v>85.291060000000002</v>
      </c>
      <c r="O4484" s="77">
        <v>1.476051534592248</v>
      </c>
      <c r="P4484" s="77">
        <v>1495000</v>
      </c>
      <c r="Q4484" s="77">
        <v>1883000</v>
      </c>
      <c r="R4484" s="77">
        <v>0.79</v>
      </c>
      <c r="S4484" s="77">
        <v>29.248999999999999</v>
      </c>
      <c r="T4484" s="77">
        <v>8.0969999999999995</v>
      </c>
      <c r="U4484" s="77">
        <v>17.002800000000001</v>
      </c>
      <c r="V4484" s="77">
        <v>2.4034696615059898</v>
      </c>
      <c r="AC4484" s="77">
        <v>86.86</v>
      </c>
      <c r="AD4484" s="77">
        <v>80.8</v>
      </c>
      <c r="AH4484" s="77">
        <f>IF(AND(M4484&lt;Variables!$G$6,M4484&gt;Variables!$G$5),0,1)</f>
        <v>1</v>
      </c>
      <c r="AI4484" s="77">
        <f t="shared" si="142"/>
        <v>0</v>
      </c>
      <c r="AJ4484" s="77">
        <f>IF(I4484&gt;Variables!$G$7,0,1)</f>
        <v>0</v>
      </c>
      <c r="AK4484" s="77">
        <f>IF(F4484&gt;Variables!$G$8,0,1)</f>
        <v>0</v>
      </c>
      <c r="AL4484" s="77">
        <f>IF(G4484&gt;Variables!$G$9,0,1)</f>
        <v>1</v>
      </c>
      <c r="AM4484" s="77">
        <f>IF(AND(K4484&gt;Variables!$G$10,K4484&lt;Variables!$G$11),0,1)</f>
        <v>1</v>
      </c>
      <c r="AN4484" s="77">
        <f>IF(H4484&lt;Variables!$G$13,1,0)</f>
        <v>0</v>
      </c>
      <c r="AO4484" s="77">
        <f>IF(R4484&lt;Variables!$G$12,0,1)</f>
        <v>0</v>
      </c>
      <c r="AP4484" s="78">
        <f t="shared" si="143"/>
        <v>1</v>
      </c>
      <c r="AQ4484" s="77">
        <f>IF(V4484&lt;Variables!$G$15,1,0)</f>
        <v>1</v>
      </c>
      <c r="AR4484" s="77">
        <v>0</v>
      </c>
      <c r="AS4484" s="77">
        <v>0</v>
      </c>
      <c r="AT4484" s="77">
        <v>1</v>
      </c>
      <c r="AU4484" s="77">
        <v>0</v>
      </c>
      <c r="BA4484" s="77">
        <v>-2.25</v>
      </c>
    </row>
    <row r="4485" spans="3:53" x14ac:dyDescent="0.25">
      <c r="C4485" s="77" t="s">
        <v>594</v>
      </c>
      <c r="D4485" s="77" t="s">
        <v>180</v>
      </c>
      <c r="E4485" s="77">
        <v>15.18</v>
      </c>
      <c r="F4485" s="77">
        <v>8.33</v>
      </c>
      <c r="G4485" s="77">
        <v>7.1</v>
      </c>
      <c r="H4485" s="77">
        <v>3450</v>
      </c>
      <c r="I4485" s="77">
        <v>-81.378</v>
      </c>
      <c r="J4485" s="77" t="s">
        <v>75</v>
      </c>
      <c r="K4485" s="77">
        <v>50.71</v>
      </c>
      <c r="L4485" s="77">
        <v>15.13752</v>
      </c>
      <c r="M4485" s="77">
        <v>-0.1685877211062328</v>
      </c>
      <c r="N4485" s="77">
        <v>15.029567999999999</v>
      </c>
      <c r="O4485" s="77">
        <v>0.54846553141115384</v>
      </c>
      <c r="P4485" s="77">
        <v>4607000</v>
      </c>
      <c r="Q4485" s="77">
        <v>13979000</v>
      </c>
      <c r="R4485" s="77">
        <v>0.33</v>
      </c>
      <c r="S4485" s="77">
        <v>29.248999999999999</v>
      </c>
      <c r="T4485" s="77">
        <v>8.0969999999999995</v>
      </c>
      <c r="U4485" s="77">
        <v>17.002800000000001</v>
      </c>
      <c r="V4485" s="77">
        <v>2.3790845664991358</v>
      </c>
      <c r="AC4485" s="77">
        <v>15.25</v>
      </c>
      <c r="AD4485" s="77">
        <v>14.63</v>
      </c>
      <c r="AH4485" s="77">
        <f>IF(AND(M4485&lt;Variables!$G$6,M4485&gt;Variables!$G$5),0,1)</f>
        <v>1</v>
      </c>
      <c r="AI4485" s="77">
        <f t="shared" si="142"/>
        <v>0</v>
      </c>
      <c r="AJ4485" s="77">
        <f>IF(I4485&gt;Variables!$G$7,0,1)</f>
        <v>1</v>
      </c>
      <c r="AK4485" s="77">
        <f>IF(F4485&gt;Variables!$G$8,0,1)</f>
        <v>1</v>
      </c>
      <c r="AL4485" s="77">
        <f>IF(G4485&gt;Variables!$G$9,0,1)</f>
        <v>1</v>
      </c>
      <c r="AM4485" s="77">
        <f>IF(AND(K4485&gt;Variables!$G$10,K4485&lt;Variables!$G$11),0,1)</f>
        <v>1</v>
      </c>
      <c r="AN4485" s="77">
        <f>IF(H4485&lt;Variables!$G$13,1,0)</f>
        <v>0</v>
      </c>
      <c r="AO4485" s="77">
        <f>IF(R4485&lt;Variables!$G$12,0,1)</f>
        <v>0</v>
      </c>
      <c r="AP4485" s="78">
        <f t="shared" si="143"/>
        <v>1</v>
      </c>
      <c r="AQ4485" s="77">
        <f>IF(V4485&lt;Variables!$G$15,1,0)</f>
        <v>1</v>
      </c>
      <c r="AR4485" s="77">
        <v>0</v>
      </c>
      <c r="AS4485" s="77">
        <v>0</v>
      </c>
      <c r="AT4485" s="77">
        <v>1</v>
      </c>
      <c r="AU4485" s="77">
        <v>0</v>
      </c>
      <c r="BA4485" s="77">
        <v>-1.8</v>
      </c>
    </row>
    <row r="4486" spans="3:53" x14ac:dyDescent="0.25">
      <c r="C4486" s="77" t="s">
        <v>595</v>
      </c>
      <c r="D4486" s="77" t="s">
        <v>173</v>
      </c>
      <c r="E4486" s="77">
        <v>85.67</v>
      </c>
      <c r="F4486" s="77">
        <v>10.050000000000001</v>
      </c>
      <c r="G4486" s="77">
        <v>7.86</v>
      </c>
      <c r="H4486" s="77">
        <v>3060</v>
      </c>
      <c r="I4486" s="77">
        <v>1445.614</v>
      </c>
      <c r="J4486" s="77" t="s">
        <v>75</v>
      </c>
      <c r="K4486" s="77">
        <v>45.56</v>
      </c>
      <c r="L4486" s="77">
        <v>86.103795000000005</v>
      </c>
      <c r="M4486" s="77">
        <v>-0.74769642847915285</v>
      </c>
      <c r="N4486" s="77">
        <v>85.423336000000006</v>
      </c>
      <c r="O4486" s="77">
        <v>4.2920356095654699E-2</v>
      </c>
      <c r="P4486" s="77">
        <v>1559000</v>
      </c>
      <c r="Q4486" s="77">
        <v>1883000</v>
      </c>
      <c r="R4486" s="77">
        <v>0.83</v>
      </c>
      <c r="S4486" s="77">
        <v>29.446999999999999</v>
      </c>
      <c r="T4486" s="77">
        <v>7.9909999999999997</v>
      </c>
      <c r="U4486" s="77">
        <v>16.903199999999998</v>
      </c>
      <c r="V4486" s="77">
        <v>2.3308542051930701</v>
      </c>
      <c r="AC4486" s="77">
        <v>86</v>
      </c>
      <c r="AD4486" s="77">
        <v>80.8</v>
      </c>
      <c r="AH4486" s="77">
        <f>IF(AND(M4486&lt;Variables!$G$6,M4486&gt;Variables!$G$5),0,1)</f>
        <v>1</v>
      </c>
      <c r="AI4486" s="77">
        <f t="shared" si="142"/>
        <v>0</v>
      </c>
      <c r="AJ4486" s="77">
        <f>IF(I4486&gt;Variables!$G$7,0,1)</f>
        <v>0</v>
      </c>
      <c r="AK4486" s="77">
        <f>IF(F4486&gt;Variables!$G$8,0,1)</f>
        <v>0</v>
      </c>
      <c r="AL4486" s="77">
        <f>IF(G4486&gt;Variables!$G$9,0,1)</f>
        <v>1</v>
      </c>
      <c r="AM4486" s="77">
        <f>IF(AND(K4486&gt;Variables!$G$10,K4486&lt;Variables!$G$11),0,1)</f>
        <v>1</v>
      </c>
      <c r="AN4486" s="77">
        <f>IF(H4486&lt;Variables!$G$13,1,0)</f>
        <v>0</v>
      </c>
      <c r="AO4486" s="77">
        <f>IF(R4486&lt;Variables!$G$12,0,1)</f>
        <v>0</v>
      </c>
      <c r="AP4486" s="78">
        <f t="shared" si="143"/>
        <v>1</v>
      </c>
      <c r="AQ4486" s="77">
        <f>IF(V4486&lt;Variables!$G$15,1,0)</f>
        <v>1</v>
      </c>
      <c r="AR4486" s="77">
        <v>0</v>
      </c>
      <c r="AS4486" s="77">
        <v>0</v>
      </c>
      <c r="AT4486" s="77">
        <v>1</v>
      </c>
      <c r="AU4486" s="77">
        <v>0</v>
      </c>
      <c r="BA4486" s="77">
        <v>-2.25</v>
      </c>
    </row>
    <row r="4487" spans="3:53" x14ac:dyDescent="0.25">
      <c r="C4487" s="77" t="s">
        <v>595</v>
      </c>
      <c r="D4487" s="77" t="s">
        <v>563</v>
      </c>
      <c r="E4487" s="77">
        <v>43.01</v>
      </c>
      <c r="F4487" s="77">
        <v>10.23</v>
      </c>
      <c r="G4487" s="77">
        <v>9.75</v>
      </c>
      <c r="H4487" s="77">
        <v>4360</v>
      </c>
      <c r="I4487" s="77">
        <v>-46.069000000000003</v>
      </c>
      <c r="J4487" s="77" t="s">
        <v>74</v>
      </c>
      <c r="K4487" s="77">
        <v>50.12</v>
      </c>
      <c r="L4487" s="77">
        <v>43.024784999999987</v>
      </c>
      <c r="M4487" s="77">
        <v>-0.2900305021861137</v>
      </c>
      <c r="N4487" s="77">
        <v>42.669324000000003</v>
      </c>
      <c r="O4487" s="77">
        <v>0.54061320493383624</v>
      </c>
      <c r="P4487" s="77">
        <v>591659</v>
      </c>
      <c r="Q4487" s="77">
        <v>1233000</v>
      </c>
      <c r="R4487" s="77">
        <v>0.48</v>
      </c>
      <c r="S4487" s="77">
        <v>29.446999999999999</v>
      </c>
      <c r="T4487" s="77">
        <v>7.9909999999999997</v>
      </c>
      <c r="U4487" s="77">
        <v>16.903199999999998</v>
      </c>
      <c r="V4487" s="77">
        <v>2.3758845060276759</v>
      </c>
      <c r="AC4487" s="77">
        <v>44.74</v>
      </c>
      <c r="AD4487" s="77">
        <v>42.45</v>
      </c>
      <c r="AH4487" s="77">
        <f>IF(AND(M4487&lt;Variables!$G$6,M4487&gt;Variables!$G$5),0,1)</f>
        <v>1</v>
      </c>
      <c r="AI4487" s="77">
        <f t="shared" si="142"/>
        <v>0</v>
      </c>
      <c r="AJ4487" s="77">
        <f>IF(I4487&gt;Variables!$G$7,0,1)</f>
        <v>1</v>
      </c>
      <c r="AK4487" s="77">
        <f>IF(F4487&gt;Variables!$G$8,0,1)</f>
        <v>0</v>
      </c>
      <c r="AL4487" s="77">
        <f>IF(G4487&gt;Variables!$G$9,0,1)</f>
        <v>1</v>
      </c>
      <c r="AM4487" s="77">
        <f>IF(AND(K4487&gt;Variables!$G$10,K4487&lt;Variables!$G$11),0,1)</f>
        <v>1</v>
      </c>
      <c r="AN4487" s="77">
        <f>IF(H4487&lt;Variables!$G$13,1,0)</f>
        <v>0</v>
      </c>
      <c r="AO4487" s="77">
        <f>IF(R4487&lt;Variables!$G$12,0,1)</f>
        <v>0</v>
      </c>
      <c r="AP4487" s="78">
        <f t="shared" si="143"/>
        <v>0</v>
      </c>
      <c r="AQ4487" s="77">
        <f>IF(V4487&lt;Variables!$G$15,1,0)</f>
        <v>1</v>
      </c>
      <c r="AR4487" s="77">
        <v>1</v>
      </c>
      <c r="AS4487" s="77">
        <v>0</v>
      </c>
      <c r="AT4487" s="77">
        <v>0</v>
      </c>
      <c r="AU4487" s="77">
        <v>0</v>
      </c>
      <c r="BA4487" s="77">
        <v>2</v>
      </c>
    </row>
    <row r="4488" spans="3:53" x14ac:dyDescent="0.25">
      <c r="C4488" s="77" t="s">
        <v>595</v>
      </c>
      <c r="D4488" s="77" t="s">
        <v>552</v>
      </c>
      <c r="E4488" s="77">
        <v>75.319999999999993</v>
      </c>
      <c r="F4488" s="77">
        <v>15.05</v>
      </c>
      <c r="G4488" s="77">
        <v>13.39</v>
      </c>
      <c r="H4488" s="77">
        <v>31750</v>
      </c>
      <c r="I4488" s="77">
        <v>-10.628</v>
      </c>
      <c r="J4488" s="77" t="s">
        <v>75</v>
      </c>
      <c r="K4488" s="77">
        <v>57.28</v>
      </c>
      <c r="L4488" s="77">
        <v>75.176055000000005</v>
      </c>
      <c r="M4488" s="77">
        <v>-0.1011691821285526</v>
      </c>
      <c r="N4488" s="77">
        <v>73.910846000000006</v>
      </c>
      <c r="O4488" s="77">
        <v>1.6089032454045891</v>
      </c>
      <c r="P4488" s="77">
        <v>11219000</v>
      </c>
      <c r="Q4488" s="77">
        <v>9511000</v>
      </c>
      <c r="R4488" s="77">
        <v>1.18</v>
      </c>
      <c r="S4488" s="77">
        <v>29.446999999999999</v>
      </c>
      <c r="T4488" s="77">
        <v>7.9909999999999997</v>
      </c>
      <c r="U4488" s="77">
        <v>16.903199999999998</v>
      </c>
      <c r="V4488" s="77">
        <v>2.4471782443686889</v>
      </c>
      <c r="AC4488" s="77">
        <v>77.97</v>
      </c>
      <c r="AD4488" s="77">
        <v>73.31</v>
      </c>
      <c r="AH4488" s="77">
        <f>IF(AND(M4488&lt;Variables!$G$6,M4488&gt;Variables!$G$5),0,1)</f>
        <v>1</v>
      </c>
      <c r="AI4488" s="77">
        <f t="shared" si="142"/>
        <v>0</v>
      </c>
      <c r="AJ4488" s="77">
        <f>IF(I4488&gt;Variables!$G$7,0,1)</f>
        <v>1</v>
      </c>
      <c r="AK4488" s="77">
        <f>IF(F4488&gt;Variables!$G$8,0,1)</f>
        <v>0</v>
      </c>
      <c r="AL4488" s="77">
        <f>IF(G4488&gt;Variables!$G$9,0,1)</f>
        <v>0</v>
      </c>
      <c r="AM4488" s="77">
        <f>IF(AND(K4488&gt;Variables!$G$10,K4488&lt;Variables!$G$11),0,1)</f>
        <v>1</v>
      </c>
      <c r="AN4488" s="77">
        <f>IF(H4488&lt;Variables!$G$13,1,0)</f>
        <v>0</v>
      </c>
      <c r="AO4488" s="77">
        <f>IF(R4488&lt;Variables!$G$12,0,1)</f>
        <v>0</v>
      </c>
      <c r="AP4488" s="78">
        <f t="shared" si="143"/>
        <v>1</v>
      </c>
      <c r="AQ4488" s="77">
        <f>IF(V4488&lt;Variables!$G$15,1,0)</f>
        <v>1</v>
      </c>
      <c r="AR4488" s="77">
        <v>1</v>
      </c>
      <c r="AS4488" s="77">
        <v>0</v>
      </c>
      <c r="AT4488" s="77">
        <v>0</v>
      </c>
      <c r="AU4488" s="77">
        <v>0</v>
      </c>
      <c r="BA4488" s="77">
        <v>1.1499999999999999</v>
      </c>
    </row>
    <row r="4489" spans="3:53" x14ac:dyDescent="0.25">
      <c r="C4489" s="77" t="s">
        <v>595</v>
      </c>
      <c r="D4489" s="77" t="s">
        <v>571</v>
      </c>
      <c r="E4489" s="77">
        <v>2.41</v>
      </c>
      <c r="F4489" s="77">
        <v>9.09</v>
      </c>
      <c r="G4489" s="77">
        <v>8.44</v>
      </c>
      <c r="H4489" s="77">
        <v>-99999</v>
      </c>
      <c r="I4489" s="77">
        <v>-0.60799999999999998</v>
      </c>
      <c r="J4489" s="77" t="s">
        <v>75</v>
      </c>
      <c r="K4489" s="77">
        <v>58.76</v>
      </c>
      <c r="L4489" s="77">
        <v>2.2879999999999998</v>
      </c>
      <c r="M4489" s="77">
        <v>6.6433566433566291</v>
      </c>
      <c r="N4489" s="77">
        <v>2.285305555555555</v>
      </c>
      <c r="O4489" s="77">
        <v>6.7690923897850004</v>
      </c>
      <c r="P4489" s="77">
        <v>64862</v>
      </c>
      <c r="Q4489" s="77">
        <v>7340</v>
      </c>
      <c r="R4489" s="77">
        <v>8.84</v>
      </c>
      <c r="S4489" s="77">
        <v>29.446999999999999</v>
      </c>
      <c r="T4489" s="77">
        <v>7.9909999999999997</v>
      </c>
      <c r="U4489" s="77">
        <v>16.903199999999998</v>
      </c>
      <c r="V4489" s="77">
        <v>2.1169568447552449</v>
      </c>
      <c r="AC4489" s="77">
        <v>2.4</v>
      </c>
      <c r="AD4489" s="77">
        <v>1.66</v>
      </c>
      <c r="AH4489" s="77">
        <f>IF(AND(M4489&lt;Variables!$G$6,M4489&gt;Variables!$G$5),0,1)</f>
        <v>1</v>
      </c>
      <c r="AI4489" s="77">
        <f t="shared" si="142"/>
        <v>0</v>
      </c>
      <c r="AJ4489" s="77">
        <f>IF(I4489&gt;Variables!$G$7,0,1)</f>
        <v>1</v>
      </c>
      <c r="AK4489" s="77">
        <f>IF(F4489&gt;Variables!$G$8,0,1)</f>
        <v>0</v>
      </c>
      <c r="AL4489" s="77">
        <f>IF(G4489&gt;Variables!$G$9,0,1)</f>
        <v>1</v>
      </c>
      <c r="AM4489" s="77">
        <f>IF(AND(K4489&gt;Variables!$G$10,K4489&lt;Variables!$G$11),0,1)</f>
        <v>1</v>
      </c>
      <c r="AN4489" s="77">
        <f>IF(H4489&lt;Variables!$G$13,1,0)</f>
        <v>1</v>
      </c>
      <c r="AO4489" s="77">
        <f>IF(R4489&lt;Variables!$G$12,0,1)</f>
        <v>1</v>
      </c>
      <c r="AP4489" s="78">
        <f t="shared" si="143"/>
        <v>1</v>
      </c>
      <c r="AQ4489" s="77">
        <f>IF(V4489&lt;Variables!$G$15,1,0)</f>
        <v>1</v>
      </c>
      <c r="AR4489" s="77">
        <v>0</v>
      </c>
      <c r="AS4489" s="77">
        <v>0</v>
      </c>
      <c r="AT4489" s="77">
        <v>1</v>
      </c>
      <c r="AU4489" s="77">
        <v>0</v>
      </c>
      <c r="BA4489" s="77">
        <v>-2.25</v>
      </c>
    </row>
    <row r="4490" spans="3:53" x14ac:dyDescent="0.25">
      <c r="C4490" s="77" t="s">
        <v>595</v>
      </c>
      <c r="D4490" s="77" t="s">
        <v>201</v>
      </c>
      <c r="E4490" s="77">
        <v>48.47</v>
      </c>
      <c r="F4490" s="77">
        <v>7.5</v>
      </c>
      <c r="G4490" s="77">
        <v>4.99</v>
      </c>
      <c r="H4490" s="77">
        <v>-99999</v>
      </c>
      <c r="I4490" s="77">
        <v>13531.282999999999</v>
      </c>
      <c r="J4490" s="77" t="s">
        <v>75</v>
      </c>
      <c r="K4490" s="77">
        <v>40.42</v>
      </c>
      <c r="L4490" s="77">
        <v>48.692887499999998</v>
      </c>
      <c r="M4490" s="77">
        <v>-0.75552615358864239</v>
      </c>
      <c r="N4490" s="77">
        <v>48.578337777777783</v>
      </c>
      <c r="O4490" s="77">
        <v>-0.52150359474354568</v>
      </c>
      <c r="P4490" s="77">
        <v>427439</v>
      </c>
      <c r="Q4490" s="77">
        <v>1980000</v>
      </c>
      <c r="R4490" s="77">
        <v>0.22</v>
      </c>
      <c r="S4490" s="77">
        <v>29.446999999999999</v>
      </c>
      <c r="T4490" s="77">
        <v>7.9909999999999997</v>
      </c>
      <c r="U4490" s="77">
        <v>16.903199999999998</v>
      </c>
      <c r="V4490" s="77">
        <v>2.2664917076809221</v>
      </c>
      <c r="AC4490" s="77">
        <v>49.18</v>
      </c>
      <c r="AD4490" s="77">
        <v>45.51</v>
      </c>
      <c r="AH4490" s="77">
        <f>IF(AND(M4490&lt;Variables!$G$6,M4490&gt;Variables!$G$5),0,1)</f>
        <v>1</v>
      </c>
      <c r="AI4490" s="77">
        <f t="shared" si="142"/>
        <v>0</v>
      </c>
      <c r="AJ4490" s="77">
        <f>IF(I4490&gt;Variables!$G$7,0,1)</f>
        <v>0</v>
      </c>
      <c r="AK4490" s="77">
        <f>IF(F4490&gt;Variables!$G$8,0,1)</f>
        <v>1</v>
      </c>
      <c r="AL4490" s="77">
        <f>IF(G4490&gt;Variables!$G$9,0,1)</f>
        <v>1</v>
      </c>
      <c r="AM4490" s="77">
        <f>IF(AND(K4490&gt;Variables!$G$10,K4490&lt;Variables!$G$11),0,1)</f>
        <v>1</v>
      </c>
      <c r="AN4490" s="77">
        <f>IF(H4490&lt;Variables!$G$13,1,0)</f>
        <v>1</v>
      </c>
      <c r="AO4490" s="77">
        <f>IF(R4490&lt;Variables!$G$12,0,1)</f>
        <v>0</v>
      </c>
      <c r="AP4490" s="78">
        <f t="shared" si="143"/>
        <v>1</v>
      </c>
      <c r="AQ4490" s="77">
        <f>IF(V4490&lt;Variables!$G$15,1,0)</f>
        <v>1</v>
      </c>
      <c r="AR4490" s="77">
        <v>0</v>
      </c>
      <c r="AS4490" s="77">
        <v>0</v>
      </c>
      <c r="AT4490" s="77">
        <v>1</v>
      </c>
      <c r="AU4490" s="77">
        <v>0</v>
      </c>
      <c r="BA4490" s="77">
        <v>-2.25</v>
      </c>
    </row>
    <row r="4491" spans="3:53" x14ac:dyDescent="0.25">
      <c r="C4491" s="77" t="s">
        <v>595</v>
      </c>
      <c r="D4491" s="77" t="s">
        <v>584</v>
      </c>
      <c r="E4491" s="77">
        <v>41.15</v>
      </c>
      <c r="F4491" s="77">
        <v>7.24</v>
      </c>
      <c r="G4491" s="77">
        <v>7.76</v>
      </c>
      <c r="H4491" s="77">
        <v>-99999</v>
      </c>
      <c r="I4491" s="77">
        <v>-99999</v>
      </c>
      <c r="J4491" s="77" t="s">
        <v>75</v>
      </c>
      <c r="K4491" s="77">
        <v>56.92</v>
      </c>
      <c r="L4491" s="77">
        <v>40.994999999999997</v>
      </c>
      <c r="M4491" s="77">
        <v>-3.6589828027809662E-2</v>
      </c>
      <c r="N4491" s="77">
        <v>40.664895999999999</v>
      </c>
      <c r="O4491" s="77">
        <v>0.77487964066107051</v>
      </c>
      <c r="P4491" s="77">
        <v>668404</v>
      </c>
      <c r="Q4491" s="77">
        <v>3800000</v>
      </c>
      <c r="R4491" s="77">
        <v>0.18</v>
      </c>
      <c r="S4491" s="77">
        <v>29.446999999999999</v>
      </c>
      <c r="T4491" s="77">
        <v>7.9909999999999997</v>
      </c>
      <c r="U4491" s="77">
        <v>16.903199999999998</v>
      </c>
      <c r="V4491" s="77">
        <v>2.4403737817782658</v>
      </c>
      <c r="AC4491" s="77">
        <v>41.04</v>
      </c>
      <c r="AD4491" s="77">
        <v>40.090000000000003</v>
      </c>
      <c r="AH4491" s="77">
        <f>IF(AND(M4491&lt;Variables!$G$6,M4491&gt;Variables!$G$5),0,1)</f>
        <v>1</v>
      </c>
      <c r="AI4491" s="77">
        <f t="shared" si="142"/>
        <v>0</v>
      </c>
      <c r="AJ4491" s="77">
        <f>IF(I4491&gt;Variables!$G$7,0,1)</f>
        <v>1</v>
      </c>
      <c r="AK4491" s="77">
        <f>IF(F4491&gt;Variables!$G$8,0,1)</f>
        <v>1</v>
      </c>
      <c r="AL4491" s="77">
        <f>IF(G4491&gt;Variables!$G$9,0,1)</f>
        <v>1</v>
      </c>
      <c r="AM4491" s="77">
        <f>IF(AND(K4491&gt;Variables!$G$10,K4491&lt;Variables!$G$11),0,1)</f>
        <v>1</v>
      </c>
      <c r="AN4491" s="77">
        <f>IF(H4491&lt;Variables!$G$13,1,0)</f>
        <v>1</v>
      </c>
      <c r="AO4491" s="77">
        <f>IF(R4491&lt;Variables!$G$12,0,1)</f>
        <v>0</v>
      </c>
      <c r="AP4491" s="78">
        <f t="shared" si="143"/>
        <v>1</v>
      </c>
      <c r="AQ4491" s="77">
        <f>IF(V4491&lt;Variables!$G$15,1,0)</f>
        <v>1</v>
      </c>
      <c r="AR4491" s="77">
        <v>0</v>
      </c>
      <c r="AS4491" s="77">
        <v>0</v>
      </c>
      <c r="AT4491" s="77">
        <v>0</v>
      </c>
      <c r="AU4491" s="77">
        <v>1</v>
      </c>
      <c r="BA4491" s="77">
        <v>-1.59</v>
      </c>
    </row>
    <row r="4492" spans="3:53" x14ac:dyDescent="0.25">
      <c r="C4492" s="77" t="s">
        <v>595</v>
      </c>
      <c r="D4492" s="77" t="s">
        <v>589</v>
      </c>
      <c r="E4492" s="77">
        <v>4.1399999999999997</v>
      </c>
      <c r="F4492" s="77">
        <v>11.56</v>
      </c>
      <c r="G4492" s="77">
        <v>-2.06</v>
      </c>
      <c r="H4492" s="77">
        <v>97.09</v>
      </c>
      <c r="I4492" s="77">
        <v>-24.920999999999999</v>
      </c>
      <c r="J4492" s="77" t="s">
        <v>75</v>
      </c>
      <c r="K4492" s="77">
        <v>35.299999999999997</v>
      </c>
      <c r="L4492" s="77">
        <v>4.3097100000000008</v>
      </c>
      <c r="M4492" s="77">
        <v>-3.0746848395831918</v>
      </c>
      <c r="N4492" s="77">
        <v>4.3779140000000014</v>
      </c>
      <c r="O4492" s="77">
        <v>-4.5846949026408579</v>
      </c>
      <c r="P4492" s="77">
        <v>7160000</v>
      </c>
      <c r="Q4492" s="77">
        <v>339560</v>
      </c>
      <c r="R4492" s="77">
        <v>21.09</v>
      </c>
      <c r="S4492" s="77">
        <v>29.446999999999999</v>
      </c>
      <c r="T4492" s="77">
        <v>7.9909999999999997</v>
      </c>
      <c r="U4492" s="77">
        <v>16.903199999999998</v>
      </c>
      <c r="V4492" s="77">
        <v>2.164118365523434</v>
      </c>
      <c r="AC4492" s="77">
        <v>4.25</v>
      </c>
      <c r="AD4492" s="77">
        <v>3.78</v>
      </c>
      <c r="AH4492" s="77">
        <f>IF(AND(M4492&lt;Variables!$G$6,M4492&gt;Variables!$G$5),0,1)</f>
        <v>0</v>
      </c>
      <c r="AI4492" s="77">
        <f t="shared" si="142"/>
        <v>1</v>
      </c>
      <c r="AJ4492" s="77">
        <f>IF(I4492&gt;Variables!$G$7,0,1)</f>
        <v>1</v>
      </c>
      <c r="AK4492" s="77">
        <f>IF(F4492&gt;Variables!$G$8,0,1)</f>
        <v>0</v>
      </c>
      <c r="AL4492" s="77">
        <f>IF(G4492&gt;Variables!$G$9,0,1)</f>
        <v>1</v>
      </c>
      <c r="AM4492" s="77">
        <f>IF(AND(K4492&gt;Variables!$G$10,K4492&lt;Variables!$G$11),0,1)</f>
        <v>1</v>
      </c>
      <c r="AN4492" s="77">
        <f>IF(H4492&lt;Variables!$G$13,1,0)</f>
        <v>1</v>
      </c>
      <c r="AO4492" s="77">
        <f>IF(R4492&lt;Variables!$G$12,0,1)</f>
        <v>1</v>
      </c>
      <c r="AP4492" s="78">
        <f t="shared" si="143"/>
        <v>1</v>
      </c>
      <c r="AQ4492" s="77">
        <f>IF(V4492&lt;Variables!$G$15,1,0)</f>
        <v>1</v>
      </c>
      <c r="AR4492" s="77">
        <v>1</v>
      </c>
      <c r="AS4492" s="77">
        <v>0</v>
      </c>
      <c r="AT4492" s="77">
        <v>0</v>
      </c>
      <c r="AU4492" s="77">
        <v>0</v>
      </c>
      <c r="BA4492" s="77">
        <v>2</v>
      </c>
    </row>
    <row r="4493" spans="3:53" x14ac:dyDescent="0.25">
      <c r="C4493" s="77" t="s">
        <v>595</v>
      </c>
      <c r="D4493" s="77" t="s">
        <v>578</v>
      </c>
      <c r="E4493" s="77">
        <v>6.26</v>
      </c>
      <c r="F4493" s="77">
        <v>46.21</v>
      </c>
      <c r="G4493" s="77">
        <v>48.57</v>
      </c>
      <c r="H4493" s="77">
        <v>42.92</v>
      </c>
      <c r="I4493" s="77">
        <v>217.24799999999999</v>
      </c>
      <c r="J4493" s="77" t="s">
        <v>75</v>
      </c>
      <c r="K4493" s="77">
        <v>65.52</v>
      </c>
      <c r="L4493" s="77">
        <v>5.9554300000000007</v>
      </c>
      <c r="M4493" s="77">
        <v>6.7949753418308907</v>
      </c>
      <c r="N4493" s="77">
        <v>6.0694812499999999</v>
      </c>
      <c r="O4493" s="77">
        <v>4.7881975086421127</v>
      </c>
      <c r="P4493" s="77">
        <v>13720000</v>
      </c>
      <c r="Q4493" s="77">
        <v>2020000</v>
      </c>
      <c r="R4493" s="77">
        <v>6.79</v>
      </c>
      <c r="S4493" s="77">
        <v>29.446999999999999</v>
      </c>
      <c r="T4493" s="77">
        <v>7.9909999999999997</v>
      </c>
      <c r="U4493" s="77">
        <v>16.903199999999998</v>
      </c>
      <c r="V4493" s="77">
        <v>2.0465550871349349</v>
      </c>
      <c r="AC4493" s="77">
        <v>7.12</v>
      </c>
      <c r="AD4493" s="77">
        <v>5.29</v>
      </c>
      <c r="AH4493" s="77">
        <f>IF(AND(M4493&lt;Variables!$G$6,M4493&gt;Variables!$G$5),0,1)</f>
        <v>1</v>
      </c>
      <c r="AI4493" s="77">
        <f t="shared" si="142"/>
        <v>1</v>
      </c>
      <c r="AJ4493" s="77">
        <f>IF(I4493&gt;Variables!$G$7,0,1)</f>
        <v>0</v>
      </c>
      <c r="AK4493" s="77">
        <f>IF(F4493&gt;Variables!$G$8,0,1)</f>
        <v>0</v>
      </c>
      <c r="AL4493" s="77">
        <f>IF(G4493&gt;Variables!$G$9,0,1)</f>
        <v>0</v>
      </c>
      <c r="AM4493" s="77">
        <f>IF(AND(K4493&gt;Variables!$G$10,K4493&lt;Variables!$G$11),0,1)</f>
        <v>0</v>
      </c>
      <c r="AN4493" s="77">
        <f>IF(H4493&lt;Variables!$G$13,1,0)</f>
        <v>1</v>
      </c>
      <c r="AO4493" s="77">
        <f>IF(R4493&lt;Variables!$G$12,0,1)</f>
        <v>1</v>
      </c>
      <c r="AP4493" s="78">
        <f t="shared" si="143"/>
        <v>1</v>
      </c>
      <c r="AQ4493" s="77">
        <f>IF(V4493&lt;Variables!$G$15,1,0)</f>
        <v>1</v>
      </c>
      <c r="AR4493" s="77">
        <v>1</v>
      </c>
      <c r="AS4493" s="77">
        <v>0</v>
      </c>
      <c r="AT4493" s="77">
        <v>0</v>
      </c>
      <c r="AU4493" s="77">
        <v>0</v>
      </c>
      <c r="BA4493" s="77">
        <v>2</v>
      </c>
    </row>
    <row r="4494" spans="3:53" x14ac:dyDescent="0.25">
      <c r="C4494" s="77" t="s">
        <v>595</v>
      </c>
      <c r="D4494" s="77" t="s">
        <v>196</v>
      </c>
      <c r="E4494" s="77">
        <v>51.76</v>
      </c>
      <c r="F4494" s="77">
        <v>7.65</v>
      </c>
      <c r="G4494" s="77">
        <v>3.65</v>
      </c>
      <c r="H4494" s="77">
        <v>2030</v>
      </c>
      <c r="I4494" s="77">
        <v>1052.19</v>
      </c>
      <c r="J4494" s="77" t="s">
        <v>75</v>
      </c>
      <c r="K4494" s="77">
        <v>33.31</v>
      </c>
      <c r="L4494" s="77">
        <v>52.813772222222219</v>
      </c>
      <c r="M4494" s="77">
        <v>-1.873890427780877</v>
      </c>
      <c r="N4494" s="77">
        <v>52.827831914893608</v>
      </c>
      <c r="O4494" s="77">
        <v>-1.9000058842290419</v>
      </c>
      <c r="P4494" s="77">
        <v>363679</v>
      </c>
      <c r="Q4494" s="77">
        <v>441740</v>
      </c>
      <c r="R4494" s="77">
        <v>0.82</v>
      </c>
      <c r="S4494" s="77">
        <v>29.446999999999999</v>
      </c>
      <c r="T4494" s="77">
        <v>7.9909999999999997</v>
      </c>
      <c r="U4494" s="77">
        <v>16.903199999999998</v>
      </c>
      <c r="V4494" s="77">
        <v>2.1524898833021568</v>
      </c>
      <c r="AC4494" s="77">
        <v>52.61</v>
      </c>
      <c r="AD4494" s="77">
        <v>48.32</v>
      </c>
      <c r="AH4494" s="77">
        <f>IF(AND(M4494&lt;Variables!$G$6,M4494&gt;Variables!$G$5),0,1)</f>
        <v>0</v>
      </c>
      <c r="AI4494" s="77">
        <f t="shared" si="142"/>
        <v>1</v>
      </c>
      <c r="AJ4494" s="77">
        <f>IF(I4494&gt;Variables!$G$7,0,1)</f>
        <v>0</v>
      </c>
      <c r="AK4494" s="77">
        <f>IF(F4494&gt;Variables!$G$8,0,1)</f>
        <v>1</v>
      </c>
      <c r="AL4494" s="77">
        <f>IF(G4494&gt;Variables!$G$9,0,1)</f>
        <v>1</v>
      </c>
      <c r="AM4494" s="77">
        <f>IF(AND(K4494&gt;Variables!$G$10,K4494&lt;Variables!$G$11),0,1)</f>
        <v>1</v>
      </c>
      <c r="AN4494" s="77">
        <f>IF(H4494&lt;Variables!$G$13,1,0)</f>
        <v>0</v>
      </c>
      <c r="AO4494" s="77">
        <f>IF(R4494&lt;Variables!$G$12,0,1)</f>
        <v>0</v>
      </c>
      <c r="AP4494" s="78">
        <f t="shared" si="143"/>
        <v>1</v>
      </c>
      <c r="AQ4494" s="77">
        <f>IF(V4494&lt;Variables!$G$15,1,0)</f>
        <v>1</v>
      </c>
      <c r="AR4494" s="77">
        <v>1</v>
      </c>
      <c r="AS4494" s="77">
        <v>0</v>
      </c>
      <c r="AT4494" s="77">
        <v>0</v>
      </c>
      <c r="AU4494" s="77">
        <v>0</v>
      </c>
      <c r="BA4494" s="77">
        <v>1.51</v>
      </c>
    </row>
    <row r="4495" spans="3:53" x14ac:dyDescent="0.25">
      <c r="C4495" s="77" t="s">
        <v>595</v>
      </c>
      <c r="D4495" s="77" t="s">
        <v>553</v>
      </c>
      <c r="E4495" s="77">
        <v>86.2</v>
      </c>
      <c r="F4495" s="77">
        <v>7.25</v>
      </c>
      <c r="G4495" s="77">
        <v>-0.41</v>
      </c>
      <c r="H4495" s="77">
        <v>8700</v>
      </c>
      <c r="I4495" s="77">
        <v>-5.3019999999999996</v>
      </c>
      <c r="J4495" s="77" t="s">
        <v>75</v>
      </c>
      <c r="K4495" s="77">
        <v>51.5</v>
      </c>
      <c r="L4495" s="77">
        <v>85.987524999999991</v>
      </c>
      <c r="M4495" s="77">
        <v>5.5792976946374598E-2</v>
      </c>
      <c r="N4495" s="77">
        <v>85.965579999999989</v>
      </c>
      <c r="O4495" s="77">
        <v>8.1334878447874639E-2</v>
      </c>
      <c r="P4495" s="77">
        <v>3002000</v>
      </c>
      <c r="Q4495" s="77">
        <v>2154000</v>
      </c>
      <c r="R4495" s="77">
        <v>1.39</v>
      </c>
      <c r="S4495" s="77">
        <v>29.446999999999999</v>
      </c>
      <c r="T4495" s="77">
        <v>7.9909999999999997</v>
      </c>
      <c r="U4495" s="77">
        <v>16.903199999999998</v>
      </c>
      <c r="V4495" s="77">
        <v>2.3808476874232629</v>
      </c>
      <c r="AC4495" s="77">
        <v>86.754999999999995</v>
      </c>
      <c r="AD4495" s="77">
        <v>84.36</v>
      </c>
      <c r="AH4495" s="77">
        <f>IF(AND(M4495&lt;Variables!$G$6,M4495&gt;Variables!$G$5),0,1)</f>
        <v>1</v>
      </c>
      <c r="AI4495" s="77">
        <f t="shared" si="142"/>
        <v>0</v>
      </c>
      <c r="AJ4495" s="77">
        <f>IF(I4495&gt;Variables!$G$7,0,1)</f>
        <v>1</v>
      </c>
      <c r="AK4495" s="77">
        <f>IF(F4495&gt;Variables!$G$8,0,1)</f>
        <v>1</v>
      </c>
      <c r="AL4495" s="77">
        <f>IF(G4495&gt;Variables!$G$9,0,1)</f>
        <v>1</v>
      </c>
      <c r="AM4495" s="77">
        <f>IF(AND(K4495&gt;Variables!$G$10,K4495&lt;Variables!$G$11),0,1)</f>
        <v>1</v>
      </c>
      <c r="AN4495" s="77">
        <f>IF(H4495&lt;Variables!$G$13,1,0)</f>
        <v>0</v>
      </c>
      <c r="AO4495" s="77">
        <f>IF(R4495&lt;Variables!$G$12,0,1)</f>
        <v>0</v>
      </c>
      <c r="AP4495" s="78">
        <f t="shared" si="143"/>
        <v>1</v>
      </c>
      <c r="AQ4495" s="77">
        <f>IF(V4495&lt;Variables!$G$15,1,0)</f>
        <v>1</v>
      </c>
      <c r="AR4495" s="77">
        <v>0</v>
      </c>
      <c r="AS4495" s="77">
        <v>1</v>
      </c>
      <c r="AT4495" s="77">
        <v>0</v>
      </c>
      <c r="AU4495" s="77">
        <v>0</v>
      </c>
      <c r="BA4495" s="77">
        <v>0.28000000000000003</v>
      </c>
    </row>
    <row r="4496" spans="3:53" x14ac:dyDescent="0.25">
      <c r="C4496" s="77" t="s">
        <v>595</v>
      </c>
      <c r="D4496" s="77" t="s">
        <v>581</v>
      </c>
      <c r="E4496" s="77">
        <v>93.37</v>
      </c>
      <c r="F4496" s="77">
        <v>8.4</v>
      </c>
      <c r="G4496" s="77">
        <v>7.26</v>
      </c>
      <c r="H4496" s="77">
        <v>5390</v>
      </c>
      <c r="I4496" s="77">
        <v>21.212</v>
      </c>
      <c r="J4496" s="77" t="s">
        <v>74</v>
      </c>
      <c r="K4496" s="77">
        <v>60.68</v>
      </c>
      <c r="L4496" s="77">
        <v>92.911874999999995</v>
      </c>
      <c r="M4496" s="77">
        <v>0.43926032059949088</v>
      </c>
      <c r="N4496" s="77">
        <v>92.173206000000008</v>
      </c>
      <c r="O4496" s="77">
        <v>1.2441728456315011</v>
      </c>
      <c r="P4496" s="77">
        <v>374712</v>
      </c>
      <c r="Q4496" s="77">
        <v>815850</v>
      </c>
      <c r="R4496" s="77">
        <v>0.46</v>
      </c>
      <c r="S4496" s="77">
        <v>29.446999999999999</v>
      </c>
      <c r="T4496" s="77">
        <v>7.9909999999999997</v>
      </c>
      <c r="U4496" s="77">
        <v>16.903199999999998</v>
      </c>
      <c r="V4496" s="77">
        <v>2.452675556617494</v>
      </c>
      <c r="AC4496" s="77">
        <v>94.597700000000003</v>
      </c>
      <c r="AD4496" s="77">
        <v>91.24</v>
      </c>
      <c r="AH4496" s="77">
        <f>IF(AND(M4496&lt;Variables!$G$6,M4496&gt;Variables!$G$5),0,1)</f>
        <v>1</v>
      </c>
      <c r="AI4496" s="77">
        <f t="shared" si="142"/>
        <v>0</v>
      </c>
      <c r="AJ4496" s="77">
        <f>IF(I4496&gt;Variables!$G$7,0,1)</f>
        <v>1</v>
      </c>
      <c r="AK4496" s="77">
        <f>IF(F4496&gt;Variables!$G$8,0,1)</f>
        <v>1</v>
      </c>
      <c r="AL4496" s="77">
        <f>IF(G4496&gt;Variables!$G$9,0,1)</f>
        <v>1</v>
      </c>
      <c r="AM4496" s="77">
        <f>IF(AND(K4496&gt;Variables!$G$10,K4496&lt;Variables!$G$11),0,1)</f>
        <v>1</v>
      </c>
      <c r="AN4496" s="77">
        <f>IF(H4496&lt;Variables!$G$13,1,0)</f>
        <v>0</v>
      </c>
      <c r="AO4496" s="77">
        <f>IF(R4496&lt;Variables!$G$12,0,1)</f>
        <v>0</v>
      </c>
      <c r="AP4496" s="78">
        <f t="shared" si="143"/>
        <v>0</v>
      </c>
      <c r="AQ4496" s="77">
        <f>IF(V4496&lt;Variables!$G$15,1,0)</f>
        <v>1</v>
      </c>
      <c r="AR4496" s="77">
        <v>0</v>
      </c>
      <c r="AS4496" s="77">
        <v>1</v>
      </c>
      <c r="AT4496" s="77">
        <v>0</v>
      </c>
      <c r="AU4496" s="77">
        <v>0</v>
      </c>
      <c r="BA4496" s="77">
        <v>0.59</v>
      </c>
    </row>
    <row r="4497" spans="3:53" x14ac:dyDescent="0.25">
      <c r="C4497" s="77" t="s">
        <v>595</v>
      </c>
      <c r="D4497" s="77" t="s">
        <v>593</v>
      </c>
      <c r="E4497" s="77">
        <v>4.2</v>
      </c>
      <c r="F4497" s="77">
        <v>17.510000000000002</v>
      </c>
      <c r="G4497" s="77">
        <v>11.76</v>
      </c>
      <c r="H4497" s="77">
        <v>241.29</v>
      </c>
      <c r="I4497" s="77">
        <v>177.74100000000001</v>
      </c>
      <c r="J4497" s="77" t="s">
        <v>74</v>
      </c>
      <c r="K4497" s="77">
        <v>60.84</v>
      </c>
      <c r="L4497" s="77">
        <v>4.1081250000000002</v>
      </c>
      <c r="M4497" s="77">
        <v>1.749581621786082</v>
      </c>
      <c r="N4497" s="77">
        <v>3.983784</v>
      </c>
      <c r="O4497" s="77">
        <v>4.9253674396001426</v>
      </c>
      <c r="P4497" s="77">
        <v>10590000</v>
      </c>
      <c r="Q4497" s="77">
        <v>23270000</v>
      </c>
      <c r="R4497" s="77">
        <v>0.46</v>
      </c>
      <c r="S4497" s="77">
        <v>29.446999999999999</v>
      </c>
      <c r="T4497" s="77">
        <v>7.9909999999999997</v>
      </c>
      <c r="U4497" s="77">
        <v>16.903199999999998</v>
      </c>
      <c r="V4497" s="77">
        <v>2.3790410155484571</v>
      </c>
      <c r="AC4497" s="77">
        <v>4.57</v>
      </c>
      <c r="AD4497" s="77">
        <v>3.97</v>
      </c>
      <c r="AH4497" s="77">
        <f>IF(AND(M4497&lt;Variables!$G$6,M4497&gt;Variables!$G$5),0,1)</f>
        <v>1</v>
      </c>
      <c r="AI4497" s="77">
        <f t="shared" si="142"/>
        <v>0</v>
      </c>
      <c r="AJ4497" s="77">
        <f>IF(I4497&gt;Variables!$G$7,0,1)</f>
        <v>0</v>
      </c>
      <c r="AK4497" s="77">
        <f>IF(F4497&gt;Variables!$G$8,0,1)</f>
        <v>0</v>
      </c>
      <c r="AL4497" s="77">
        <f>IF(G4497&gt;Variables!$G$9,0,1)</f>
        <v>0</v>
      </c>
      <c r="AM4497" s="77">
        <f>IF(AND(K4497&gt;Variables!$G$10,K4497&lt;Variables!$G$11),0,1)</f>
        <v>1</v>
      </c>
      <c r="AN4497" s="77">
        <f>IF(H4497&lt;Variables!$G$13,1,0)</f>
        <v>1</v>
      </c>
      <c r="AO4497" s="77">
        <f>IF(R4497&lt;Variables!$G$12,0,1)</f>
        <v>0</v>
      </c>
      <c r="AP4497" s="78">
        <f t="shared" si="143"/>
        <v>0</v>
      </c>
      <c r="AQ4497" s="77">
        <f>IF(V4497&lt;Variables!$G$15,1,0)</f>
        <v>1</v>
      </c>
      <c r="AR4497" s="77">
        <v>0</v>
      </c>
      <c r="AS4497" s="77">
        <v>0</v>
      </c>
      <c r="AT4497" s="77">
        <v>1</v>
      </c>
      <c r="AU4497" s="77">
        <v>0</v>
      </c>
      <c r="BA4497" s="77">
        <v>-2.25</v>
      </c>
    </row>
    <row r="4498" spans="3:53" x14ac:dyDescent="0.25">
      <c r="C4498" s="77" t="s">
        <v>595</v>
      </c>
      <c r="D4498" s="77" t="s">
        <v>503</v>
      </c>
      <c r="E4498" s="77">
        <v>9.4499999999999993</v>
      </c>
      <c r="F4498" s="77">
        <v>7.97</v>
      </c>
      <c r="G4498" s="77">
        <v>5.35</v>
      </c>
      <c r="H4498" s="77">
        <v>13440</v>
      </c>
      <c r="I4498" s="77">
        <v>-0.40200000000000002</v>
      </c>
      <c r="J4498" s="77" t="s">
        <v>74</v>
      </c>
      <c r="K4498" s="77">
        <v>78.36</v>
      </c>
      <c r="L4498" s="77">
        <v>9.2877549999999989</v>
      </c>
      <c r="M4498" s="77">
        <v>1.520765782473821</v>
      </c>
      <c r="N4498" s="77">
        <v>9.1656239999999993</v>
      </c>
      <c r="O4498" s="77">
        <v>2.8735195770631758</v>
      </c>
      <c r="P4498" s="77">
        <v>3265000</v>
      </c>
      <c r="Q4498" s="77">
        <v>7407000</v>
      </c>
      <c r="R4498" s="77">
        <v>0.44</v>
      </c>
      <c r="S4498" s="77">
        <v>29.446999999999999</v>
      </c>
      <c r="T4498" s="77">
        <v>7.9909999999999997</v>
      </c>
      <c r="U4498" s="77">
        <v>16.903199999999998</v>
      </c>
      <c r="V4498" s="77">
        <v>2.496713375652996</v>
      </c>
      <c r="AC4498" s="77">
        <v>9.43</v>
      </c>
      <c r="AD4498" s="77">
        <v>9.18</v>
      </c>
      <c r="AH4498" s="77">
        <f>IF(AND(M4498&lt;Variables!$G$6,M4498&gt;Variables!$G$5),0,1)</f>
        <v>1</v>
      </c>
      <c r="AI4498" s="77">
        <f t="shared" si="142"/>
        <v>0</v>
      </c>
      <c r="AJ4498" s="77">
        <f>IF(I4498&gt;Variables!$G$7,0,1)</f>
        <v>1</v>
      </c>
      <c r="AK4498" s="77">
        <f>IF(F4498&gt;Variables!$G$8,0,1)</f>
        <v>1</v>
      </c>
      <c r="AL4498" s="77">
        <f>IF(G4498&gt;Variables!$G$9,0,1)</f>
        <v>1</v>
      </c>
      <c r="AM4498" s="77">
        <f>IF(AND(K4498&gt;Variables!$G$10,K4498&lt;Variables!$G$11),0,1)</f>
        <v>1</v>
      </c>
      <c r="AN4498" s="77">
        <f>IF(H4498&lt;Variables!$G$13,1,0)</f>
        <v>0</v>
      </c>
      <c r="AO4498" s="77">
        <f>IF(R4498&lt;Variables!$G$12,0,1)</f>
        <v>0</v>
      </c>
      <c r="AP4498" s="78">
        <f t="shared" si="143"/>
        <v>0</v>
      </c>
      <c r="AQ4498" s="77">
        <f>IF(V4498&lt;Variables!$G$15,1,0)</f>
        <v>1</v>
      </c>
      <c r="AR4498" s="77">
        <v>0</v>
      </c>
      <c r="AS4498" s="77">
        <v>0</v>
      </c>
      <c r="AT4498" s="77">
        <v>1</v>
      </c>
      <c r="AU4498" s="77">
        <v>0</v>
      </c>
      <c r="BA4498" s="77">
        <v>-1.91</v>
      </c>
    </row>
    <row r="4499" spans="3:53" x14ac:dyDescent="0.25">
      <c r="C4499" s="77" t="s">
        <v>595</v>
      </c>
      <c r="D4499" s="77" t="s">
        <v>555</v>
      </c>
      <c r="E4499" s="77">
        <v>23.87</v>
      </c>
      <c r="F4499" s="77">
        <v>18.02</v>
      </c>
      <c r="G4499" s="77">
        <v>16.04</v>
      </c>
      <c r="H4499" s="77">
        <v>2850</v>
      </c>
      <c r="I4499" s="77">
        <v>267.512</v>
      </c>
      <c r="J4499" s="77" t="s">
        <v>74</v>
      </c>
      <c r="K4499" s="77">
        <v>49.84</v>
      </c>
      <c r="L4499" s="77">
        <v>23.987120000000001</v>
      </c>
      <c r="M4499" s="77">
        <v>-0.34235039471181289</v>
      </c>
      <c r="N4499" s="77">
        <v>23.950202000000001</v>
      </c>
      <c r="O4499" s="77">
        <v>-0.1887332724792874</v>
      </c>
      <c r="P4499" s="77">
        <v>938697</v>
      </c>
      <c r="Q4499" s="77">
        <v>497157</v>
      </c>
      <c r="R4499" s="77">
        <v>1.89</v>
      </c>
      <c r="S4499" s="77">
        <v>29.446999999999999</v>
      </c>
      <c r="T4499" s="77">
        <v>7.9909999999999997</v>
      </c>
      <c r="U4499" s="77">
        <v>16.903199999999998</v>
      </c>
      <c r="V4499" s="77">
        <v>2.3740853169921192</v>
      </c>
      <c r="AC4499" s="77">
        <v>26.31</v>
      </c>
      <c r="AD4499" s="77">
        <v>21.94</v>
      </c>
      <c r="AH4499" s="77">
        <f>IF(AND(M4499&lt;Variables!$G$6,M4499&gt;Variables!$G$5),0,1)</f>
        <v>1</v>
      </c>
      <c r="AI4499" s="77">
        <f t="shared" si="142"/>
        <v>0</v>
      </c>
      <c r="AJ4499" s="77">
        <f>IF(I4499&gt;Variables!$G$7,0,1)</f>
        <v>0</v>
      </c>
      <c r="AK4499" s="77">
        <f>IF(F4499&gt;Variables!$G$8,0,1)</f>
        <v>0</v>
      </c>
      <c r="AL4499" s="77">
        <f>IF(G4499&gt;Variables!$G$9,0,1)</f>
        <v>0</v>
      </c>
      <c r="AM4499" s="77">
        <f>IF(AND(K4499&gt;Variables!$G$10,K4499&lt;Variables!$G$11),0,1)</f>
        <v>1</v>
      </c>
      <c r="AN4499" s="77">
        <f>IF(H4499&lt;Variables!$G$13,1,0)</f>
        <v>0</v>
      </c>
      <c r="AO4499" s="77">
        <f>IF(R4499&lt;Variables!$G$12,0,1)</f>
        <v>0</v>
      </c>
      <c r="AP4499" s="78">
        <f t="shared" si="143"/>
        <v>0</v>
      </c>
      <c r="AQ4499" s="77">
        <f>IF(V4499&lt;Variables!$G$15,1,0)</f>
        <v>1</v>
      </c>
      <c r="AR4499" s="77">
        <v>1</v>
      </c>
      <c r="AS4499" s="77">
        <v>0</v>
      </c>
      <c r="AT4499" s="77">
        <v>0</v>
      </c>
      <c r="AU4499" s="77">
        <v>0</v>
      </c>
      <c r="BA4499" s="77">
        <v>2</v>
      </c>
    </row>
    <row r="4500" spans="3:53" x14ac:dyDescent="0.25">
      <c r="C4500" s="77" t="s">
        <v>595</v>
      </c>
      <c r="D4500" s="77" t="s">
        <v>566</v>
      </c>
      <c r="E4500" s="77">
        <v>49.53</v>
      </c>
      <c r="F4500" s="77">
        <v>9.67</v>
      </c>
      <c r="G4500" s="77">
        <v>8.43</v>
      </c>
      <c r="H4500" s="77">
        <v>3140</v>
      </c>
      <c r="I4500" s="77">
        <v>-23.321000000000002</v>
      </c>
      <c r="J4500" s="77" t="s">
        <v>74</v>
      </c>
      <c r="K4500" s="77">
        <v>84.68</v>
      </c>
      <c r="L4500" s="77">
        <v>48.686549999999997</v>
      </c>
      <c r="M4500" s="77">
        <v>1.4037757861257381</v>
      </c>
      <c r="N4500" s="77">
        <v>47.950616326530607</v>
      </c>
      <c r="O4500" s="77">
        <v>2.960094743733376</v>
      </c>
      <c r="P4500" s="77">
        <v>670655</v>
      </c>
      <c r="Q4500" s="77">
        <v>835075</v>
      </c>
      <c r="R4500" s="77">
        <v>0.8</v>
      </c>
      <c r="S4500" s="77">
        <v>29.446999999999999</v>
      </c>
      <c r="T4500" s="77">
        <v>7.9909999999999997</v>
      </c>
      <c r="U4500" s="77">
        <v>16.903199999999998</v>
      </c>
      <c r="V4500" s="77">
        <v>2.549190286529647</v>
      </c>
      <c r="AC4500" s="77">
        <v>49.95</v>
      </c>
      <c r="AD4500" s="77">
        <v>47.54</v>
      </c>
      <c r="AH4500" s="77">
        <f>IF(AND(M4500&lt;Variables!$G$6,M4500&gt;Variables!$G$5),0,1)</f>
        <v>1</v>
      </c>
      <c r="AI4500" s="77">
        <f t="shared" si="142"/>
        <v>0</v>
      </c>
      <c r="AJ4500" s="77">
        <f>IF(I4500&gt;Variables!$G$7,0,1)</f>
        <v>1</v>
      </c>
      <c r="AK4500" s="77">
        <f>IF(F4500&gt;Variables!$G$8,0,1)</f>
        <v>0</v>
      </c>
      <c r="AL4500" s="77">
        <f>IF(G4500&gt;Variables!$G$9,0,1)</f>
        <v>1</v>
      </c>
      <c r="AM4500" s="77">
        <f>IF(AND(K4500&gt;Variables!$G$10,K4500&lt;Variables!$G$11),0,1)</f>
        <v>1</v>
      </c>
      <c r="AN4500" s="77">
        <f>IF(H4500&lt;Variables!$G$13,1,0)</f>
        <v>0</v>
      </c>
      <c r="AO4500" s="77">
        <f>IF(R4500&lt;Variables!$G$12,0,1)</f>
        <v>0</v>
      </c>
      <c r="AP4500" s="78">
        <f t="shared" si="143"/>
        <v>0</v>
      </c>
      <c r="AQ4500" s="77">
        <f>IF(V4500&lt;Variables!$G$15,1,0)</f>
        <v>1</v>
      </c>
      <c r="AR4500" s="77">
        <v>0</v>
      </c>
      <c r="AS4500" s="77">
        <v>0</v>
      </c>
      <c r="AT4500" s="77">
        <v>1</v>
      </c>
      <c r="AU4500" s="77">
        <v>0</v>
      </c>
      <c r="BA4500" s="77">
        <v>-2.13</v>
      </c>
    </row>
    <row r="4501" spans="3:53" x14ac:dyDescent="0.25">
      <c r="C4501" s="77" t="s">
        <v>595</v>
      </c>
      <c r="D4501" s="77" t="s">
        <v>596</v>
      </c>
      <c r="E4501" s="77">
        <v>35.69</v>
      </c>
      <c r="F4501" s="77">
        <v>8.19</v>
      </c>
      <c r="G4501" s="77">
        <v>6.43</v>
      </c>
      <c r="H4501" s="77">
        <v>4520</v>
      </c>
      <c r="I4501" s="77">
        <v>-34.453000000000003</v>
      </c>
      <c r="J4501" s="77" t="s">
        <v>74</v>
      </c>
      <c r="K4501" s="77">
        <v>80.45</v>
      </c>
      <c r="L4501" s="77">
        <v>34.878464999999991</v>
      </c>
      <c r="M4501" s="77">
        <v>2.468385578321787</v>
      </c>
      <c r="N4501" s="77">
        <v>34.512155999999997</v>
      </c>
      <c r="O4501" s="77">
        <v>3.5559760450781419</v>
      </c>
      <c r="P4501" s="77">
        <v>1586000</v>
      </c>
      <c r="Q4501" s="77">
        <v>2591000</v>
      </c>
      <c r="R4501" s="77">
        <v>0.61</v>
      </c>
      <c r="S4501" s="77">
        <v>29.446999999999999</v>
      </c>
      <c r="T4501" s="77">
        <v>7.9909999999999997</v>
      </c>
      <c r="U4501" s="77">
        <v>16.903199999999998</v>
      </c>
      <c r="V4501" s="77">
        <v>2.401215134560247</v>
      </c>
      <c r="AC4501" s="77">
        <v>36.378900000000002</v>
      </c>
      <c r="AD4501" s="77">
        <v>35.1</v>
      </c>
      <c r="AH4501" s="77">
        <f>IF(AND(M4501&lt;Variables!$G$6,M4501&gt;Variables!$G$5),0,1)</f>
        <v>1</v>
      </c>
      <c r="AI4501" s="77">
        <f t="shared" si="142"/>
        <v>0</v>
      </c>
      <c r="AJ4501" s="77">
        <f>IF(I4501&gt;Variables!$G$7,0,1)</f>
        <v>1</v>
      </c>
      <c r="AK4501" s="77">
        <f>IF(F4501&gt;Variables!$G$8,0,1)</f>
        <v>1</v>
      </c>
      <c r="AL4501" s="77">
        <f>IF(G4501&gt;Variables!$G$9,0,1)</f>
        <v>1</v>
      </c>
      <c r="AM4501" s="77">
        <f>IF(AND(K4501&gt;Variables!$G$10,K4501&lt;Variables!$G$11),0,1)</f>
        <v>1</v>
      </c>
      <c r="AN4501" s="77">
        <f>IF(H4501&lt;Variables!$G$13,1,0)</f>
        <v>0</v>
      </c>
      <c r="AO4501" s="77">
        <f>IF(R4501&lt;Variables!$G$12,0,1)</f>
        <v>0</v>
      </c>
      <c r="AP4501" s="78">
        <f t="shared" si="143"/>
        <v>0</v>
      </c>
      <c r="AQ4501" s="77">
        <f>IF(V4501&lt;Variables!$G$15,1,0)</f>
        <v>1</v>
      </c>
      <c r="AR4501" s="77">
        <v>0</v>
      </c>
      <c r="AS4501" s="77">
        <v>0</v>
      </c>
      <c r="AT4501" s="77">
        <v>0</v>
      </c>
      <c r="AU4501" s="77">
        <v>1</v>
      </c>
      <c r="BA4501" s="77">
        <v>-0.3</v>
      </c>
    </row>
    <row r="4502" spans="3:53" x14ac:dyDescent="0.25">
      <c r="C4502" s="77" t="s">
        <v>595</v>
      </c>
      <c r="D4502" s="77" t="s">
        <v>576</v>
      </c>
      <c r="E4502" s="77">
        <v>108.1</v>
      </c>
      <c r="F4502" s="77">
        <v>8.66</v>
      </c>
      <c r="G4502" s="77">
        <v>6.74</v>
      </c>
      <c r="H4502" s="77">
        <v>4280</v>
      </c>
      <c r="I4502" s="77">
        <v>-24.582000000000001</v>
      </c>
      <c r="J4502" s="77" t="s">
        <v>74</v>
      </c>
      <c r="K4502" s="77">
        <v>63.29</v>
      </c>
      <c r="L4502" s="77">
        <v>107.242645</v>
      </c>
      <c r="M4502" s="77">
        <v>0.5290386114590947</v>
      </c>
      <c r="N4502" s="77">
        <v>106.15808</v>
      </c>
      <c r="O4502" s="77">
        <v>1.5560944583775209</v>
      </c>
      <c r="P4502" s="77">
        <v>487795</v>
      </c>
      <c r="Q4502" s="77">
        <v>890350</v>
      </c>
      <c r="R4502" s="77">
        <v>0.55000000000000004</v>
      </c>
      <c r="S4502" s="77">
        <v>29.446999999999999</v>
      </c>
      <c r="T4502" s="77">
        <v>7.9909999999999997</v>
      </c>
      <c r="U4502" s="77">
        <v>16.903199999999998</v>
      </c>
      <c r="V4502" s="77">
        <v>2.470624090055574</v>
      </c>
      <c r="AC4502" s="77">
        <v>111.49</v>
      </c>
      <c r="AD4502" s="77">
        <v>106.15</v>
      </c>
      <c r="AH4502" s="77">
        <f>IF(AND(M4502&lt;Variables!$G$6,M4502&gt;Variables!$G$5),0,1)</f>
        <v>1</v>
      </c>
      <c r="AI4502" s="77">
        <f t="shared" si="142"/>
        <v>0</v>
      </c>
      <c r="AJ4502" s="77">
        <f>IF(I4502&gt;Variables!$G$7,0,1)</f>
        <v>1</v>
      </c>
      <c r="AK4502" s="77">
        <f>IF(F4502&gt;Variables!$G$8,0,1)</f>
        <v>1</v>
      </c>
      <c r="AL4502" s="77">
        <f>IF(G4502&gt;Variables!$G$9,0,1)</f>
        <v>1</v>
      </c>
      <c r="AM4502" s="77">
        <f>IF(AND(K4502&gt;Variables!$G$10,K4502&lt;Variables!$G$11),0,1)</f>
        <v>0</v>
      </c>
      <c r="AN4502" s="77">
        <f>IF(H4502&lt;Variables!$G$13,1,0)</f>
        <v>0</v>
      </c>
      <c r="AO4502" s="77">
        <f>IF(R4502&lt;Variables!$G$12,0,1)</f>
        <v>0</v>
      </c>
      <c r="AP4502" s="78">
        <f t="shared" si="143"/>
        <v>0</v>
      </c>
      <c r="AQ4502" s="77">
        <f>IF(V4502&lt;Variables!$G$15,1,0)</f>
        <v>1</v>
      </c>
      <c r="AR4502" s="77">
        <v>0</v>
      </c>
      <c r="AS4502" s="77">
        <v>1</v>
      </c>
      <c r="AT4502" s="77">
        <v>0</v>
      </c>
      <c r="AU4502" s="77">
        <v>0</v>
      </c>
      <c r="BA4502" s="77">
        <v>0.2</v>
      </c>
    </row>
    <row r="4503" spans="3:53" x14ac:dyDescent="0.25">
      <c r="C4503" s="77" t="s">
        <v>595</v>
      </c>
      <c r="D4503" s="77" t="s">
        <v>562</v>
      </c>
      <c r="E4503" s="77">
        <v>43.53</v>
      </c>
      <c r="F4503" s="77">
        <v>11.84</v>
      </c>
      <c r="G4503" s="77">
        <v>11.14</v>
      </c>
      <c r="H4503" s="77">
        <v>2400</v>
      </c>
      <c r="I4503" s="77">
        <v>32.381999999999998</v>
      </c>
      <c r="J4503" s="77" t="s">
        <v>74</v>
      </c>
      <c r="K4503" s="77">
        <v>44.28</v>
      </c>
      <c r="L4503" s="77">
        <v>43.75751666666666</v>
      </c>
      <c r="M4503" s="77">
        <v>-0.81704057702846911</v>
      </c>
      <c r="N4503" s="77">
        <v>43.647302083333329</v>
      </c>
      <c r="O4503" s="77">
        <v>-0.56659191182348667</v>
      </c>
      <c r="P4503" s="77">
        <v>525212</v>
      </c>
      <c r="Q4503" s="77">
        <v>665245</v>
      </c>
      <c r="R4503" s="77">
        <v>0.79</v>
      </c>
      <c r="S4503" s="77">
        <v>29.446999999999999</v>
      </c>
      <c r="T4503" s="77">
        <v>7.9909999999999997</v>
      </c>
      <c r="U4503" s="77">
        <v>16.903199999999998</v>
      </c>
      <c r="V4503" s="77">
        <v>2.3154868675761988</v>
      </c>
      <c r="AC4503" s="77">
        <v>43.94</v>
      </c>
      <c r="AD4503" s="77">
        <v>42.6</v>
      </c>
      <c r="AH4503" s="77">
        <f>IF(AND(M4503&lt;Variables!$G$6,M4503&gt;Variables!$G$5),0,1)</f>
        <v>1</v>
      </c>
      <c r="AI4503" s="77">
        <f t="shared" si="142"/>
        <v>0</v>
      </c>
      <c r="AJ4503" s="77">
        <f>IF(I4503&gt;Variables!$G$7,0,1)</f>
        <v>1</v>
      </c>
      <c r="AK4503" s="77">
        <f>IF(F4503&gt;Variables!$G$8,0,1)</f>
        <v>0</v>
      </c>
      <c r="AL4503" s="77">
        <f>IF(G4503&gt;Variables!$G$9,0,1)</f>
        <v>0</v>
      </c>
      <c r="AM4503" s="77">
        <f>IF(AND(K4503&gt;Variables!$G$10,K4503&lt;Variables!$G$11),0,1)</f>
        <v>1</v>
      </c>
      <c r="AN4503" s="77">
        <f>IF(H4503&lt;Variables!$G$13,1,0)</f>
        <v>0</v>
      </c>
      <c r="AO4503" s="77">
        <f>IF(R4503&lt;Variables!$G$12,0,1)</f>
        <v>0</v>
      </c>
      <c r="AP4503" s="78">
        <f t="shared" si="143"/>
        <v>0</v>
      </c>
      <c r="AQ4503" s="77">
        <f>IF(V4503&lt;Variables!$G$15,1,0)</f>
        <v>1</v>
      </c>
      <c r="AR4503" s="77">
        <v>0</v>
      </c>
      <c r="AS4503" s="77">
        <v>0</v>
      </c>
      <c r="AT4503" s="77">
        <v>0</v>
      </c>
      <c r="AU4503" s="77">
        <v>1</v>
      </c>
      <c r="BA4503" s="77">
        <v>-1.1000000000000001</v>
      </c>
    </row>
    <row r="4504" spans="3:53" x14ac:dyDescent="0.25">
      <c r="C4504" s="77" t="s">
        <v>595</v>
      </c>
      <c r="D4504" s="77" t="s">
        <v>561</v>
      </c>
      <c r="E4504" s="77">
        <v>235.86</v>
      </c>
      <c r="F4504" s="77">
        <v>8.51</v>
      </c>
      <c r="G4504" s="77">
        <v>0.26</v>
      </c>
      <c r="H4504" s="77">
        <v>211690</v>
      </c>
      <c r="I4504" s="77">
        <v>119.827</v>
      </c>
      <c r="J4504" s="77" t="s">
        <v>74</v>
      </c>
      <c r="K4504" s="77">
        <v>39.25</v>
      </c>
      <c r="L4504" s="77">
        <v>235.95900499999999</v>
      </c>
      <c r="M4504" s="77">
        <v>-0.17757533771597259</v>
      </c>
      <c r="N4504" s="77">
        <v>236.69611599999999</v>
      </c>
      <c r="O4504" s="77">
        <v>-0.48843893999511062</v>
      </c>
      <c r="P4504" s="77">
        <v>5637000</v>
      </c>
      <c r="Q4504" s="77">
        <v>3327000</v>
      </c>
      <c r="R4504" s="77">
        <v>1.69</v>
      </c>
      <c r="S4504" s="77">
        <v>29.446999999999999</v>
      </c>
      <c r="T4504" s="77">
        <v>7.9909999999999997</v>
      </c>
      <c r="U4504" s="77">
        <v>16.903199999999998</v>
      </c>
      <c r="V4504" s="77">
        <v>2.2547339548458849</v>
      </c>
      <c r="AC4504" s="77">
        <v>236.14</v>
      </c>
      <c r="AD4504" s="77">
        <v>230.42</v>
      </c>
      <c r="AH4504" s="77">
        <f>IF(AND(M4504&lt;Variables!$G$6,M4504&gt;Variables!$G$5),0,1)</f>
        <v>1</v>
      </c>
      <c r="AI4504" s="77">
        <f t="shared" si="142"/>
        <v>1</v>
      </c>
      <c r="AJ4504" s="77">
        <f>IF(I4504&gt;Variables!$G$7,0,1)</f>
        <v>0</v>
      </c>
      <c r="AK4504" s="77">
        <f>IF(F4504&gt;Variables!$G$8,0,1)</f>
        <v>1</v>
      </c>
      <c r="AL4504" s="77">
        <f>IF(G4504&gt;Variables!$G$9,0,1)</f>
        <v>1</v>
      </c>
      <c r="AM4504" s="77">
        <f>IF(AND(K4504&gt;Variables!$G$10,K4504&lt;Variables!$G$11),0,1)</f>
        <v>1</v>
      </c>
      <c r="AN4504" s="77">
        <f>IF(H4504&lt;Variables!$G$13,1,0)</f>
        <v>0</v>
      </c>
      <c r="AO4504" s="77">
        <f>IF(R4504&lt;Variables!$G$12,0,1)</f>
        <v>0</v>
      </c>
      <c r="AP4504" s="78">
        <f t="shared" si="143"/>
        <v>0</v>
      </c>
      <c r="AQ4504" s="77">
        <f>IF(V4504&lt;Variables!$G$15,1,0)</f>
        <v>1</v>
      </c>
      <c r="AR4504" s="77">
        <v>0</v>
      </c>
      <c r="AS4504" s="77">
        <v>0</v>
      </c>
      <c r="AT4504" s="77">
        <v>1</v>
      </c>
      <c r="AU4504" s="77">
        <v>0</v>
      </c>
      <c r="BA4504" s="77">
        <v>-1.78</v>
      </c>
    </row>
    <row r="4505" spans="3:53" x14ac:dyDescent="0.25">
      <c r="C4505" s="77" t="s">
        <v>595</v>
      </c>
      <c r="D4505" s="77" t="s">
        <v>560</v>
      </c>
      <c r="E4505" s="77">
        <v>24.3</v>
      </c>
      <c r="F4505" s="77">
        <v>8.5399999999999991</v>
      </c>
      <c r="G4505" s="77">
        <v>-0.98</v>
      </c>
      <c r="H4505" s="77">
        <v>7540</v>
      </c>
      <c r="I4505" s="77">
        <v>1.726</v>
      </c>
      <c r="J4505" s="77" t="s">
        <v>75</v>
      </c>
      <c r="K4505" s="77">
        <v>42.61</v>
      </c>
      <c r="L4505" s="77">
        <v>24.419145</v>
      </c>
      <c r="M4505" s="77">
        <v>-0.40601339645592222</v>
      </c>
      <c r="N4505" s="77">
        <v>24.583577999999999</v>
      </c>
      <c r="O4505" s="77">
        <v>-1.072171024087702</v>
      </c>
      <c r="P4505" s="77">
        <v>8482000</v>
      </c>
      <c r="Q4505" s="77">
        <v>5291000</v>
      </c>
      <c r="R4505" s="77">
        <v>1.6</v>
      </c>
      <c r="S4505" s="77">
        <v>29.446999999999999</v>
      </c>
      <c r="T4505" s="77">
        <v>7.9909999999999997</v>
      </c>
      <c r="U4505" s="77">
        <v>16.903199999999998</v>
      </c>
      <c r="V4505" s="77">
        <v>2.2923306804764052</v>
      </c>
      <c r="AC4505" s="77">
        <v>24.8</v>
      </c>
      <c r="AD4505" s="77">
        <v>23.53</v>
      </c>
      <c r="AH4505" s="77">
        <f>IF(AND(M4505&lt;Variables!$G$6,M4505&gt;Variables!$G$5),0,1)</f>
        <v>1</v>
      </c>
      <c r="AI4505" s="77">
        <f t="shared" si="142"/>
        <v>1</v>
      </c>
      <c r="AJ4505" s="77">
        <f>IF(I4505&gt;Variables!$G$7,0,1)</f>
        <v>1</v>
      </c>
      <c r="AK4505" s="77">
        <f>IF(F4505&gt;Variables!$G$8,0,1)</f>
        <v>1</v>
      </c>
      <c r="AL4505" s="77">
        <f>IF(G4505&gt;Variables!$G$9,0,1)</f>
        <v>1</v>
      </c>
      <c r="AM4505" s="77">
        <f>IF(AND(K4505&gt;Variables!$G$10,K4505&lt;Variables!$G$11),0,1)</f>
        <v>1</v>
      </c>
      <c r="AN4505" s="77">
        <f>IF(H4505&lt;Variables!$G$13,1,0)</f>
        <v>0</v>
      </c>
      <c r="AO4505" s="77">
        <f>IF(R4505&lt;Variables!$G$12,0,1)</f>
        <v>0</v>
      </c>
      <c r="AP4505" s="78">
        <f t="shared" si="143"/>
        <v>1</v>
      </c>
      <c r="AQ4505" s="77">
        <f>IF(V4505&lt;Variables!$G$15,1,0)</f>
        <v>1</v>
      </c>
      <c r="AR4505" s="77">
        <v>1</v>
      </c>
      <c r="AS4505" s="77">
        <v>0</v>
      </c>
      <c r="AT4505" s="77">
        <v>0</v>
      </c>
      <c r="AU4505" s="77">
        <v>0</v>
      </c>
      <c r="BA4505" s="77">
        <v>1.51</v>
      </c>
    </row>
    <row r="4506" spans="3:53" x14ac:dyDescent="0.25">
      <c r="C4506" s="77" t="s">
        <v>595</v>
      </c>
      <c r="D4506" s="77" t="s">
        <v>587</v>
      </c>
      <c r="E4506" s="77">
        <v>7.48</v>
      </c>
      <c r="F4506" s="77">
        <v>66.2</v>
      </c>
      <c r="G4506" s="77">
        <v>-99999</v>
      </c>
      <c r="H4506" s="77">
        <v>-99999</v>
      </c>
      <c r="I4506" s="77">
        <v>-99999</v>
      </c>
      <c r="J4506" s="77" t="s">
        <v>75</v>
      </c>
      <c r="K4506" s="77">
        <v>-99999</v>
      </c>
      <c r="L4506" s="77">
        <v>7.8967399999999994</v>
      </c>
      <c r="M4506" s="77">
        <v>-1266432.6891856641</v>
      </c>
      <c r="N4506" s="77">
        <v>8.0590269230769245</v>
      </c>
      <c r="O4506" s="77">
        <v>-1240932.1867452019</v>
      </c>
      <c r="P4506" s="77">
        <v>2040000</v>
      </c>
      <c r="S4506" s="77">
        <v>29.446999999999999</v>
      </c>
      <c r="T4506" s="77">
        <v>7.9909999999999997</v>
      </c>
      <c r="U4506" s="77">
        <v>16.903199999999998</v>
      </c>
      <c r="V4506" s="77">
        <v>-99999</v>
      </c>
      <c r="AC4506" s="77">
        <v>8.85</v>
      </c>
      <c r="AD4506" s="77">
        <v>7</v>
      </c>
      <c r="AH4506" s="77">
        <f>IF(AND(M4506&lt;Variables!$G$6,M4506&gt;Variables!$G$5),0,1)</f>
        <v>1</v>
      </c>
      <c r="AI4506" s="77">
        <f t="shared" si="142"/>
        <v>1</v>
      </c>
      <c r="AJ4506" s="77">
        <f>IF(I4506&gt;Variables!$G$7,0,1)</f>
        <v>1</v>
      </c>
      <c r="AK4506" s="77">
        <f>IF(F4506&gt;Variables!$G$8,0,1)</f>
        <v>0</v>
      </c>
      <c r="AL4506" s="77">
        <f>IF(G4506&gt;Variables!$G$9,0,1)</f>
        <v>1</v>
      </c>
      <c r="AM4506" s="77">
        <f>IF(AND(K4506&gt;Variables!$G$10,K4506&lt;Variables!$G$11),0,1)</f>
        <v>1</v>
      </c>
      <c r="AN4506" s="77">
        <f>IF(H4506&lt;Variables!$G$13,1,0)</f>
        <v>1</v>
      </c>
      <c r="AO4506" s="77">
        <f>IF(R4506&lt;Variables!$G$12,0,1)</f>
        <v>0</v>
      </c>
      <c r="AP4506" s="78">
        <f t="shared" si="143"/>
        <v>1</v>
      </c>
      <c r="AQ4506" s="77">
        <f>IF(V4506&lt;Variables!$G$15,1,0)</f>
        <v>1</v>
      </c>
      <c r="AR4506" s="77">
        <v>0</v>
      </c>
      <c r="AS4506" s="77">
        <v>0</v>
      </c>
      <c r="AT4506" s="77">
        <v>1</v>
      </c>
      <c r="AU4506" s="77">
        <v>0</v>
      </c>
      <c r="BA4506" s="77">
        <v>-2.25</v>
      </c>
    </row>
    <row r="4507" spans="3:53" x14ac:dyDescent="0.25">
      <c r="C4507" s="77" t="s">
        <v>595</v>
      </c>
      <c r="D4507" s="77" t="s">
        <v>588</v>
      </c>
      <c r="E4507" s="77">
        <v>12.79</v>
      </c>
      <c r="F4507" s="77">
        <v>36.78</v>
      </c>
      <c r="G4507" s="77">
        <v>-99999</v>
      </c>
      <c r="H4507" s="77">
        <v>-99999</v>
      </c>
      <c r="I4507" s="77">
        <v>-99999</v>
      </c>
      <c r="J4507" s="77" t="s">
        <v>75</v>
      </c>
      <c r="K4507" s="77">
        <v>-99999</v>
      </c>
      <c r="L4507" s="77">
        <v>12.44333</v>
      </c>
      <c r="M4507" s="77">
        <v>-803735.36127387104</v>
      </c>
      <c r="N4507" s="77">
        <v>12.116316279069769</v>
      </c>
      <c r="O4507" s="77">
        <v>-825425.1045678173</v>
      </c>
      <c r="P4507" s="77">
        <v>993360</v>
      </c>
      <c r="S4507" s="77">
        <v>29.446999999999999</v>
      </c>
      <c r="T4507" s="77">
        <v>7.9909999999999997</v>
      </c>
      <c r="U4507" s="77">
        <v>16.903199999999998</v>
      </c>
      <c r="V4507" s="77">
        <v>-99999</v>
      </c>
      <c r="AC4507" s="77">
        <v>16.5212</v>
      </c>
      <c r="AD4507" s="77">
        <v>12.53</v>
      </c>
      <c r="AH4507" s="77">
        <f>IF(AND(M4507&lt;Variables!$G$6,M4507&gt;Variables!$G$5),0,1)</f>
        <v>1</v>
      </c>
      <c r="AI4507" s="77">
        <f t="shared" si="142"/>
        <v>0</v>
      </c>
      <c r="AJ4507" s="77">
        <f>IF(I4507&gt;Variables!$G$7,0,1)</f>
        <v>1</v>
      </c>
      <c r="AK4507" s="77">
        <f>IF(F4507&gt;Variables!$G$8,0,1)</f>
        <v>0</v>
      </c>
      <c r="AL4507" s="77">
        <f>IF(G4507&gt;Variables!$G$9,0,1)</f>
        <v>1</v>
      </c>
      <c r="AM4507" s="77">
        <f>IF(AND(K4507&gt;Variables!$G$10,K4507&lt;Variables!$G$11),0,1)</f>
        <v>1</v>
      </c>
      <c r="AN4507" s="77">
        <f>IF(H4507&lt;Variables!$G$13,1,0)</f>
        <v>1</v>
      </c>
      <c r="AO4507" s="77">
        <f>IF(R4507&lt;Variables!$G$12,0,1)</f>
        <v>0</v>
      </c>
      <c r="AP4507" s="78">
        <f t="shared" si="143"/>
        <v>1</v>
      </c>
      <c r="AQ4507" s="77">
        <f>IF(V4507&lt;Variables!$G$15,1,0)</f>
        <v>1</v>
      </c>
      <c r="AR4507" s="77">
        <v>1</v>
      </c>
      <c r="AS4507" s="77">
        <v>0</v>
      </c>
      <c r="AT4507" s="77">
        <v>0</v>
      </c>
      <c r="AU4507" s="77">
        <v>0</v>
      </c>
      <c r="BA4507" s="77">
        <v>2</v>
      </c>
    </row>
    <row r="4508" spans="3:53" x14ac:dyDescent="0.25">
      <c r="C4508" s="77" t="s">
        <v>595</v>
      </c>
      <c r="D4508" s="77" t="s">
        <v>179</v>
      </c>
      <c r="E4508" s="77">
        <v>25.64</v>
      </c>
      <c r="F4508" s="77">
        <v>9.16</v>
      </c>
      <c r="G4508" s="77">
        <v>10.41</v>
      </c>
      <c r="H4508" s="77">
        <v>13930</v>
      </c>
      <c r="I4508" s="77">
        <v>-77.361999999999995</v>
      </c>
      <c r="J4508" s="77" t="s">
        <v>74</v>
      </c>
      <c r="K4508" s="77">
        <v>55.29</v>
      </c>
      <c r="L4508" s="77">
        <v>25.603490000000001</v>
      </c>
      <c r="M4508" s="77">
        <v>-0.38467412059840961</v>
      </c>
      <c r="N4508" s="77">
        <v>25.087710000000001</v>
      </c>
      <c r="O4508" s="77">
        <v>1.66332439270064</v>
      </c>
      <c r="P4508" s="77">
        <v>9126000</v>
      </c>
      <c r="Q4508" s="77">
        <v>12104000</v>
      </c>
      <c r="R4508" s="77">
        <v>0.75</v>
      </c>
      <c r="S4508" s="77">
        <v>29.446999999999999</v>
      </c>
      <c r="T4508" s="77">
        <v>7.9909999999999997</v>
      </c>
      <c r="U4508" s="77">
        <v>16.903199999999998</v>
      </c>
      <c r="V4508" s="77">
        <v>2.4376827937064829</v>
      </c>
      <c r="AC4508" s="77">
        <v>25.84</v>
      </c>
      <c r="AD4508" s="77">
        <v>24.96</v>
      </c>
      <c r="AH4508" s="77">
        <f>IF(AND(M4508&lt;Variables!$G$6,M4508&gt;Variables!$G$5),0,1)</f>
        <v>1</v>
      </c>
      <c r="AI4508" s="77">
        <f t="shared" si="142"/>
        <v>0</v>
      </c>
      <c r="AJ4508" s="77">
        <f>IF(I4508&gt;Variables!$G$7,0,1)</f>
        <v>1</v>
      </c>
      <c r="AK4508" s="77">
        <f>IF(F4508&gt;Variables!$G$8,0,1)</f>
        <v>0</v>
      </c>
      <c r="AL4508" s="77">
        <f>IF(G4508&gt;Variables!$G$9,0,1)</f>
        <v>1</v>
      </c>
      <c r="AM4508" s="77">
        <f>IF(AND(K4508&gt;Variables!$G$10,K4508&lt;Variables!$G$11),0,1)</f>
        <v>1</v>
      </c>
      <c r="AN4508" s="77">
        <f>IF(H4508&lt;Variables!$G$13,1,0)</f>
        <v>0</v>
      </c>
      <c r="AO4508" s="77">
        <f>IF(R4508&lt;Variables!$G$12,0,1)</f>
        <v>0</v>
      </c>
      <c r="AP4508" s="78">
        <f t="shared" si="143"/>
        <v>0</v>
      </c>
      <c r="AQ4508" s="77">
        <f>IF(V4508&lt;Variables!$G$15,1,0)</f>
        <v>1</v>
      </c>
      <c r="AR4508" s="77">
        <v>0</v>
      </c>
      <c r="AS4508" s="77">
        <v>0</v>
      </c>
      <c r="AT4508" s="77">
        <v>1</v>
      </c>
      <c r="AU4508" s="77">
        <v>0</v>
      </c>
      <c r="BA4508" s="77">
        <v>-2</v>
      </c>
    </row>
    <row r="4509" spans="3:53" x14ac:dyDescent="0.25">
      <c r="C4509" s="77" t="s">
        <v>595</v>
      </c>
      <c r="D4509" s="77" t="s">
        <v>551</v>
      </c>
      <c r="E4509" s="77">
        <v>2.65</v>
      </c>
      <c r="F4509" s="77">
        <v>55.85</v>
      </c>
      <c r="G4509" s="77">
        <v>-12.24</v>
      </c>
      <c r="H4509" s="77">
        <v>18.25</v>
      </c>
      <c r="I4509" s="77">
        <v>-0.13700000000000001</v>
      </c>
      <c r="J4509" s="77" t="s">
        <v>75</v>
      </c>
      <c r="K4509" s="77">
        <v>30.16</v>
      </c>
      <c r="L4509" s="77">
        <v>2.7691650000000001</v>
      </c>
      <c r="M4509" s="77">
        <v>-4.6030120993151344</v>
      </c>
      <c r="N4509" s="77">
        <v>2.831556</v>
      </c>
      <c r="O4509" s="77">
        <v>-6.7050060108293748</v>
      </c>
      <c r="P4509" s="77">
        <v>115460000</v>
      </c>
      <c r="Q4509" s="77">
        <v>925560</v>
      </c>
      <c r="R4509" s="77">
        <v>124.75</v>
      </c>
      <c r="S4509" s="77">
        <v>29.446999999999999</v>
      </c>
      <c r="T4509" s="77">
        <v>7.9909999999999997</v>
      </c>
      <c r="U4509" s="77">
        <v>16.903199999999998</v>
      </c>
      <c r="V4509" s="77">
        <v>2.0173928955566032</v>
      </c>
      <c r="AC4509" s="77">
        <v>3.81</v>
      </c>
      <c r="AD4509" s="77">
        <v>2.56</v>
      </c>
      <c r="AH4509" s="77">
        <f>IF(AND(M4509&lt;Variables!$G$6,M4509&gt;Variables!$G$5),0,1)</f>
        <v>0</v>
      </c>
      <c r="AI4509" s="77">
        <f t="shared" si="142"/>
        <v>1</v>
      </c>
      <c r="AJ4509" s="77">
        <f>IF(I4509&gt;Variables!$G$7,0,1)</f>
        <v>1</v>
      </c>
      <c r="AK4509" s="77">
        <f>IF(F4509&gt;Variables!$G$8,0,1)</f>
        <v>0</v>
      </c>
      <c r="AL4509" s="77">
        <f>IF(G4509&gt;Variables!$G$9,0,1)</f>
        <v>1</v>
      </c>
      <c r="AM4509" s="77">
        <f>IF(AND(K4509&gt;Variables!$G$10,K4509&lt;Variables!$G$11),0,1)</f>
        <v>1</v>
      </c>
      <c r="AN4509" s="77">
        <f>IF(H4509&lt;Variables!$G$13,1,0)</f>
        <v>1</v>
      </c>
      <c r="AO4509" s="77">
        <f>IF(R4509&lt;Variables!$G$12,0,1)</f>
        <v>1</v>
      </c>
      <c r="AP4509" s="78">
        <f t="shared" si="143"/>
        <v>1</v>
      </c>
      <c r="AQ4509" s="77">
        <f>IF(V4509&lt;Variables!$G$15,1,0)</f>
        <v>1</v>
      </c>
      <c r="AR4509" s="77">
        <v>1</v>
      </c>
      <c r="AS4509" s="77">
        <v>0</v>
      </c>
      <c r="AT4509" s="77">
        <v>0</v>
      </c>
      <c r="AU4509" s="77">
        <v>0</v>
      </c>
      <c r="BA4509" s="77">
        <v>2</v>
      </c>
    </row>
    <row r="4510" spans="3:53" x14ac:dyDescent="0.25">
      <c r="C4510" s="77" t="s">
        <v>595</v>
      </c>
      <c r="D4510" s="77" t="s">
        <v>590</v>
      </c>
      <c r="E4510" s="77">
        <v>8.01</v>
      </c>
      <c r="F4510" s="77">
        <v>15.45</v>
      </c>
      <c r="G4510" s="77">
        <v>10.07</v>
      </c>
      <c r="H4510" s="77">
        <v>298.47000000000003</v>
      </c>
      <c r="I4510" s="77">
        <v>-4.4889999999999999</v>
      </c>
      <c r="J4510" s="77" t="s">
        <v>74</v>
      </c>
      <c r="K4510" s="77">
        <v>40.79</v>
      </c>
      <c r="L4510" s="77">
        <v>8.253165000000001</v>
      </c>
      <c r="M4510" s="77">
        <v>-1.9769991270015941</v>
      </c>
      <c r="N4510" s="77">
        <v>8.2709679999999999</v>
      </c>
      <c r="O4510" s="77">
        <v>-2.1879905713575489</v>
      </c>
      <c r="P4510" s="77">
        <v>1170000</v>
      </c>
      <c r="Q4510" s="77">
        <v>148040</v>
      </c>
      <c r="R4510" s="77">
        <v>7.9</v>
      </c>
      <c r="S4510" s="77">
        <v>29.446999999999999</v>
      </c>
      <c r="T4510" s="77">
        <v>7.9909999999999997</v>
      </c>
      <c r="U4510" s="77">
        <v>16.903199999999998</v>
      </c>
      <c r="V4510" s="77">
        <v>2.270401205562472</v>
      </c>
      <c r="AC4510" s="77">
        <v>9.4700000000000006</v>
      </c>
      <c r="AD4510" s="77">
        <v>7.48</v>
      </c>
      <c r="AH4510" s="77">
        <f>IF(AND(M4510&lt;Variables!$G$6,M4510&gt;Variables!$G$5),0,1)</f>
        <v>0</v>
      </c>
      <c r="AI4510" s="77">
        <f t="shared" si="142"/>
        <v>1</v>
      </c>
      <c r="AJ4510" s="77">
        <f>IF(I4510&gt;Variables!$G$7,0,1)</f>
        <v>1</v>
      </c>
      <c r="AK4510" s="77">
        <f>IF(F4510&gt;Variables!$G$8,0,1)</f>
        <v>0</v>
      </c>
      <c r="AL4510" s="77">
        <f>IF(G4510&gt;Variables!$G$9,0,1)</f>
        <v>1</v>
      </c>
      <c r="AM4510" s="77">
        <f>IF(AND(K4510&gt;Variables!$G$10,K4510&lt;Variables!$G$11),0,1)</f>
        <v>1</v>
      </c>
      <c r="AN4510" s="77">
        <f>IF(H4510&lt;Variables!$G$13,1,0)</f>
        <v>1</v>
      </c>
      <c r="AO4510" s="77">
        <f>IF(R4510&lt;Variables!$G$12,0,1)</f>
        <v>1</v>
      </c>
      <c r="AP4510" s="78">
        <f t="shared" si="143"/>
        <v>0</v>
      </c>
      <c r="AQ4510" s="77">
        <f>IF(V4510&lt;Variables!$G$15,1,0)</f>
        <v>1</v>
      </c>
      <c r="AR4510" s="77">
        <v>1</v>
      </c>
      <c r="AS4510" s="77">
        <v>0</v>
      </c>
      <c r="AT4510" s="77">
        <v>0</v>
      </c>
      <c r="AU4510" s="77">
        <v>0</v>
      </c>
      <c r="BA4510" s="77">
        <v>2</v>
      </c>
    </row>
    <row r="4511" spans="3:53" x14ac:dyDescent="0.25">
      <c r="C4511" s="77" t="s">
        <v>597</v>
      </c>
      <c r="D4511" s="77" t="s">
        <v>576</v>
      </c>
      <c r="E4511" s="77">
        <v>106.89</v>
      </c>
      <c r="F4511" s="77">
        <v>7.75</v>
      </c>
      <c r="G4511" s="77">
        <v>5.3</v>
      </c>
      <c r="H4511" s="77">
        <v>4280</v>
      </c>
      <c r="I4511" s="77">
        <v>-24.965</v>
      </c>
      <c r="J4511" s="77" t="s">
        <v>74</v>
      </c>
      <c r="K4511" s="77">
        <v>43.41</v>
      </c>
      <c r="L4511" s="77">
        <v>107.221895</v>
      </c>
      <c r="M4511" s="77">
        <v>-0.81316880288305227</v>
      </c>
      <c r="N4511" s="77">
        <v>106.34568</v>
      </c>
      <c r="O4511" s="77">
        <v>4.0622242482990963E-3</v>
      </c>
      <c r="P4511" s="77">
        <v>556787</v>
      </c>
      <c r="Q4511" s="77">
        <v>890350</v>
      </c>
      <c r="R4511" s="77">
        <v>0.63</v>
      </c>
      <c r="S4511" s="77">
        <v>29.952999999999999</v>
      </c>
      <c r="T4511" s="77">
        <v>7.8390000000000004</v>
      </c>
      <c r="U4511" s="77">
        <v>17.2684</v>
      </c>
      <c r="V4511" s="77">
        <v>2.3043938252719931</v>
      </c>
      <c r="AC4511" s="77">
        <v>111.49</v>
      </c>
      <c r="AD4511" s="77">
        <v>106.15</v>
      </c>
      <c r="AH4511" s="77">
        <f>IF(AND(M4511&lt;Variables!$G$6,M4511&gt;Variables!$G$5),0,1)</f>
        <v>1</v>
      </c>
      <c r="AI4511" s="77">
        <f t="shared" si="142"/>
        <v>0</v>
      </c>
      <c r="AJ4511" s="77">
        <f>IF(I4511&gt;Variables!$G$7,0,1)</f>
        <v>1</v>
      </c>
      <c r="AK4511" s="77">
        <f>IF(F4511&gt;Variables!$G$8,0,1)</f>
        <v>1</v>
      </c>
      <c r="AL4511" s="77">
        <f>IF(G4511&gt;Variables!$G$9,0,1)</f>
        <v>1</v>
      </c>
      <c r="AM4511" s="77">
        <f>IF(AND(K4511&gt;Variables!$G$10,K4511&lt;Variables!$G$11),0,1)</f>
        <v>1</v>
      </c>
      <c r="AN4511" s="77">
        <f>IF(H4511&lt;Variables!$G$13,1,0)</f>
        <v>0</v>
      </c>
      <c r="AO4511" s="77">
        <f>IF(R4511&lt;Variables!$G$12,0,1)</f>
        <v>0</v>
      </c>
      <c r="AP4511" s="78">
        <f t="shared" si="143"/>
        <v>0</v>
      </c>
      <c r="AQ4511" s="77">
        <f>IF(V4511&lt;Variables!$G$15,1,0)</f>
        <v>1</v>
      </c>
      <c r="AR4511" s="77">
        <v>0</v>
      </c>
      <c r="AS4511" s="77">
        <v>1</v>
      </c>
      <c r="AT4511" s="77">
        <v>0</v>
      </c>
      <c r="AU4511" s="77">
        <v>0</v>
      </c>
      <c r="BA4511" s="77">
        <v>1.1200000000000001</v>
      </c>
    </row>
    <row r="4512" spans="3:53" x14ac:dyDescent="0.25">
      <c r="C4512" s="77" t="s">
        <v>597</v>
      </c>
      <c r="D4512" s="77" t="s">
        <v>561</v>
      </c>
      <c r="E4512" s="77">
        <v>234.92</v>
      </c>
      <c r="F4512" s="77">
        <v>7.95</v>
      </c>
      <c r="G4512" s="77">
        <v>-0.26</v>
      </c>
      <c r="H4512" s="77">
        <v>211690</v>
      </c>
      <c r="I4512" s="77">
        <v>119.55</v>
      </c>
      <c r="J4512" s="77" t="s">
        <v>74</v>
      </c>
      <c r="K4512" s="77">
        <v>27.67</v>
      </c>
      <c r="L4512" s="77">
        <v>235.48033000000001</v>
      </c>
      <c r="M4512" s="77">
        <v>-0.49699692539076851</v>
      </c>
      <c r="N4512" s="77">
        <v>236.40744799999999</v>
      </c>
      <c r="O4512" s="77">
        <v>-0.88721739426752644</v>
      </c>
      <c r="P4512" s="77">
        <v>5803000</v>
      </c>
      <c r="Q4512" s="77">
        <v>3327000</v>
      </c>
      <c r="R4512" s="77">
        <v>1.74</v>
      </c>
      <c r="S4512" s="77">
        <v>29.952999999999999</v>
      </c>
      <c r="T4512" s="77">
        <v>7.8390000000000004</v>
      </c>
      <c r="U4512" s="77">
        <v>17.2684</v>
      </c>
      <c r="V4512" s="77">
        <v>2.1165322654587579</v>
      </c>
      <c r="AC4512" s="77">
        <v>236.14</v>
      </c>
      <c r="AD4512" s="77">
        <v>230.42</v>
      </c>
      <c r="AH4512" s="77">
        <f>IF(AND(M4512&lt;Variables!$G$6,M4512&gt;Variables!$G$5),0,1)</f>
        <v>1</v>
      </c>
      <c r="AI4512" s="77">
        <f t="shared" si="142"/>
        <v>1</v>
      </c>
      <c r="AJ4512" s="77">
        <f>IF(I4512&gt;Variables!$G$7,0,1)</f>
        <v>0</v>
      </c>
      <c r="AK4512" s="77">
        <f>IF(F4512&gt;Variables!$G$8,0,1)</f>
        <v>1</v>
      </c>
      <c r="AL4512" s="77">
        <f>IF(G4512&gt;Variables!$G$9,0,1)</f>
        <v>1</v>
      </c>
      <c r="AM4512" s="77">
        <f>IF(AND(K4512&gt;Variables!$G$10,K4512&lt;Variables!$G$11),0,1)</f>
        <v>1</v>
      </c>
      <c r="AN4512" s="77">
        <f>IF(H4512&lt;Variables!$G$13,1,0)</f>
        <v>0</v>
      </c>
      <c r="AO4512" s="77">
        <f>IF(R4512&lt;Variables!$G$12,0,1)</f>
        <v>0</v>
      </c>
      <c r="AP4512" s="78">
        <f t="shared" si="143"/>
        <v>0</v>
      </c>
      <c r="AQ4512" s="77">
        <f>IF(V4512&lt;Variables!$G$15,1,0)</f>
        <v>1</v>
      </c>
      <c r="AR4512" s="77">
        <v>0</v>
      </c>
      <c r="AS4512" s="77">
        <v>0</v>
      </c>
      <c r="AT4512" s="77">
        <v>1</v>
      </c>
      <c r="AU4512" s="77">
        <v>0</v>
      </c>
      <c r="BA4512" s="77">
        <v>-1.79</v>
      </c>
    </row>
    <row r="4513" spans="3:53" x14ac:dyDescent="0.25">
      <c r="C4513" s="77" t="s">
        <v>597</v>
      </c>
      <c r="D4513" s="77" t="s">
        <v>596</v>
      </c>
      <c r="E4513" s="77">
        <v>35.520000000000003</v>
      </c>
      <c r="F4513" s="77">
        <v>8.5399999999999991</v>
      </c>
      <c r="G4513" s="77">
        <v>5.38</v>
      </c>
      <c r="H4513" s="77">
        <v>4520</v>
      </c>
      <c r="I4513" s="77">
        <v>-34.704999999999998</v>
      </c>
      <c r="J4513" s="77" t="s">
        <v>74</v>
      </c>
      <c r="K4513" s="77">
        <v>66.61</v>
      </c>
      <c r="L4513" s="77">
        <v>35.069209999999998</v>
      </c>
      <c r="M4513" s="77">
        <v>0.90047651486874036</v>
      </c>
      <c r="N4513" s="77">
        <v>34.668768000000007</v>
      </c>
      <c r="O4513" s="77">
        <v>2.0659286190959851</v>
      </c>
      <c r="P4513" s="77">
        <v>1823000</v>
      </c>
      <c r="Q4513" s="77">
        <v>2591000</v>
      </c>
      <c r="R4513" s="77">
        <v>0.7</v>
      </c>
      <c r="S4513" s="77">
        <v>29.952999999999999</v>
      </c>
      <c r="T4513" s="77">
        <v>7.8390000000000004</v>
      </c>
      <c r="U4513" s="77">
        <v>17.2684</v>
      </c>
      <c r="V4513" s="77">
        <v>2.4724716403476439</v>
      </c>
      <c r="AC4513" s="77">
        <v>36.378900000000002</v>
      </c>
      <c r="AD4513" s="77">
        <v>35.1</v>
      </c>
      <c r="AH4513" s="77">
        <f>IF(AND(M4513&lt;Variables!$G$6,M4513&gt;Variables!$G$5),0,1)</f>
        <v>1</v>
      </c>
      <c r="AI4513" s="77">
        <f t="shared" si="142"/>
        <v>0</v>
      </c>
      <c r="AJ4513" s="77">
        <f>IF(I4513&gt;Variables!$G$7,0,1)</f>
        <v>1</v>
      </c>
      <c r="AK4513" s="77">
        <f>IF(F4513&gt;Variables!$G$8,0,1)</f>
        <v>1</v>
      </c>
      <c r="AL4513" s="77">
        <f>IF(G4513&gt;Variables!$G$9,0,1)</f>
        <v>1</v>
      </c>
      <c r="AM4513" s="77">
        <f>IF(AND(K4513&gt;Variables!$G$10,K4513&lt;Variables!$G$11),0,1)</f>
        <v>0</v>
      </c>
      <c r="AN4513" s="77">
        <f>IF(H4513&lt;Variables!$G$13,1,0)</f>
        <v>0</v>
      </c>
      <c r="AO4513" s="77">
        <f>IF(R4513&lt;Variables!$G$12,0,1)</f>
        <v>0</v>
      </c>
      <c r="AP4513" s="78">
        <f t="shared" si="143"/>
        <v>0</v>
      </c>
      <c r="AQ4513" s="77">
        <f>IF(V4513&lt;Variables!$G$15,1,0)</f>
        <v>1</v>
      </c>
      <c r="AR4513" s="77">
        <v>1</v>
      </c>
      <c r="AS4513" s="77">
        <v>0</v>
      </c>
      <c r="AT4513" s="77">
        <v>0</v>
      </c>
      <c r="AU4513" s="77">
        <v>0</v>
      </c>
      <c r="BA4513" s="77">
        <v>2</v>
      </c>
    </row>
    <row r="4514" spans="3:53" x14ac:dyDescent="0.25">
      <c r="C4514" s="77" t="s">
        <v>597</v>
      </c>
      <c r="D4514" s="77" t="s">
        <v>581</v>
      </c>
      <c r="E4514" s="77">
        <v>94.33</v>
      </c>
      <c r="F4514" s="77">
        <v>8.65</v>
      </c>
      <c r="G4514" s="77">
        <v>7.94</v>
      </c>
      <c r="H4514" s="77">
        <v>5390</v>
      </c>
      <c r="I4514" s="77">
        <v>21.379000000000001</v>
      </c>
      <c r="J4514" s="77" t="s">
        <v>74</v>
      </c>
      <c r="K4514" s="77">
        <v>65.78</v>
      </c>
      <c r="L4514" s="77">
        <v>93.252855000000011</v>
      </c>
      <c r="M4514" s="77">
        <v>0.70469156145405476</v>
      </c>
      <c r="N4514" s="77">
        <v>92.54209800000001</v>
      </c>
      <c r="O4514" s="77">
        <v>1.478140251369692</v>
      </c>
      <c r="P4514" s="77">
        <v>387804</v>
      </c>
      <c r="Q4514" s="77">
        <v>815850</v>
      </c>
      <c r="R4514" s="77">
        <v>0.48</v>
      </c>
      <c r="S4514" s="77">
        <v>29.952999999999999</v>
      </c>
      <c r="T4514" s="77">
        <v>7.8390000000000004</v>
      </c>
      <c r="U4514" s="77">
        <v>17.2684</v>
      </c>
      <c r="V4514" s="77">
        <v>2.480044164561011</v>
      </c>
      <c r="AC4514" s="77">
        <v>94.597700000000003</v>
      </c>
      <c r="AD4514" s="77">
        <v>91.24</v>
      </c>
      <c r="AH4514" s="77">
        <f>IF(AND(M4514&lt;Variables!$G$6,M4514&gt;Variables!$G$5),0,1)</f>
        <v>1</v>
      </c>
      <c r="AI4514" s="77">
        <f t="shared" si="142"/>
        <v>0</v>
      </c>
      <c r="AJ4514" s="77">
        <f>IF(I4514&gt;Variables!$G$7,0,1)</f>
        <v>1</v>
      </c>
      <c r="AK4514" s="77">
        <f>IF(F4514&gt;Variables!$G$8,0,1)</f>
        <v>1</v>
      </c>
      <c r="AL4514" s="77">
        <f>IF(G4514&gt;Variables!$G$9,0,1)</f>
        <v>1</v>
      </c>
      <c r="AM4514" s="77">
        <f>IF(AND(K4514&gt;Variables!$G$10,K4514&lt;Variables!$G$11),0,1)</f>
        <v>0</v>
      </c>
      <c r="AN4514" s="77">
        <f>IF(H4514&lt;Variables!$G$13,1,0)</f>
        <v>0</v>
      </c>
      <c r="AO4514" s="77">
        <f>IF(R4514&lt;Variables!$G$12,0,1)</f>
        <v>0</v>
      </c>
      <c r="AP4514" s="78">
        <f t="shared" si="143"/>
        <v>0</v>
      </c>
      <c r="AQ4514" s="77">
        <f>IF(V4514&lt;Variables!$G$15,1,0)</f>
        <v>1</v>
      </c>
      <c r="AR4514" s="77">
        <v>0</v>
      </c>
      <c r="AS4514" s="77">
        <v>0</v>
      </c>
      <c r="AT4514" s="77">
        <v>1</v>
      </c>
      <c r="AU4514" s="77">
        <v>0</v>
      </c>
      <c r="BA4514" s="77">
        <v>-2.25</v>
      </c>
    </row>
    <row r="4515" spans="3:53" x14ac:dyDescent="0.25">
      <c r="C4515" s="77" t="s">
        <v>597</v>
      </c>
      <c r="D4515" s="77" t="s">
        <v>179</v>
      </c>
      <c r="E4515" s="77">
        <v>25.63</v>
      </c>
      <c r="F4515" s="77">
        <v>9.39</v>
      </c>
      <c r="G4515" s="77">
        <v>10.95</v>
      </c>
      <c r="H4515" s="77">
        <v>13930</v>
      </c>
      <c r="I4515" s="77">
        <v>-77.349999999999994</v>
      </c>
      <c r="J4515" s="77" t="s">
        <v>74</v>
      </c>
      <c r="K4515" s="77">
        <v>58.6</v>
      </c>
      <c r="L4515" s="77">
        <v>25.571490000000001</v>
      </c>
      <c r="M4515" s="77">
        <v>0.22880950621178009</v>
      </c>
      <c r="N4515" s="77">
        <v>25.223710000000001</v>
      </c>
      <c r="O4515" s="77">
        <v>1.610746396941602</v>
      </c>
      <c r="P4515" s="77">
        <v>9539000</v>
      </c>
      <c r="Q4515" s="77">
        <v>12104000</v>
      </c>
      <c r="R4515" s="77">
        <v>0.79</v>
      </c>
      <c r="S4515" s="77">
        <v>29.952999999999999</v>
      </c>
      <c r="T4515" s="77">
        <v>7.8390000000000004</v>
      </c>
      <c r="U4515" s="77">
        <v>17.2684</v>
      </c>
      <c r="V4515" s="77">
        <v>2.444464056894613</v>
      </c>
      <c r="AC4515" s="77">
        <v>25.84</v>
      </c>
      <c r="AD4515" s="77">
        <v>24.96</v>
      </c>
      <c r="AH4515" s="77">
        <f>IF(AND(M4515&lt;Variables!$G$6,M4515&gt;Variables!$G$5),0,1)</f>
        <v>1</v>
      </c>
      <c r="AI4515" s="77">
        <f t="shared" si="142"/>
        <v>0</v>
      </c>
      <c r="AJ4515" s="77">
        <f>IF(I4515&gt;Variables!$G$7,0,1)</f>
        <v>1</v>
      </c>
      <c r="AK4515" s="77">
        <f>IF(F4515&gt;Variables!$G$8,0,1)</f>
        <v>0</v>
      </c>
      <c r="AL4515" s="77">
        <f>IF(G4515&gt;Variables!$G$9,0,1)</f>
        <v>0</v>
      </c>
      <c r="AM4515" s="77">
        <f>IF(AND(K4515&gt;Variables!$G$10,K4515&lt;Variables!$G$11),0,1)</f>
        <v>1</v>
      </c>
      <c r="AN4515" s="77">
        <f>IF(H4515&lt;Variables!$G$13,1,0)</f>
        <v>0</v>
      </c>
      <c r="AO4515" s="77">
        <f>IF(R4515&lt;Variables!$G$12,0,1)</f>
        <v>0</v>
      </c>
      <c r="AP4515" s="78">
        <f t="shared" si="143"/>
        <v>0</v>
      </c>
      <c r="AQ4515" s="77">
        <f>IF(V4515&lt;Variables!$G$15,1,0)</f>
        <v>1</v>
      </c>
      <c r="AR4515" s="77">
        <v>0</v>
      </c>
      <c r="AS4515" s="77">
        <v>0</v>
      </c>
      <c r="AT4515" s="77">
        <v>1</v>
      </c>
      <c r="AU4515" s="77">
        <v>0</v>
      </c>
      <c r="BA4515" s="77">
        <v>-2.25</v>
      </c>
    </row>
    <row r="4516" spans="3:53" x14ac:dyDescent="0.25">
      <c r="C4516" s="77" t="s">
        <v>597</v>
      </c>
      <c r="D4516" s="77" t="s">
        <v>566</v>
      </c>
      <c r="E4516" s="77">
        <v>49.95</v>
      </c>
      <c r="F4516" s="77">
        <v>10.58</v>
      </c>
      <c r="G4516" s="77">
        <v>9.08</v>
      </c>
      <c r="H4516" s="77">
        <v>3140</v>
      </c>
      <c r="I4516" s="77">
        <v>-22.998999999999999</v>
      </c>
      <c r="J4516" s="77" t="s">
        <v>74</v>
      </c>
      <c r="K4516" s="77">
        <v>79.17</v>
      </c>
      <c r="L4516" s="77">
        <v>49.047999999999988</v>
      </c>
      <c r="M4516" s="77">
        <v>1.257951394552284</v>
      </c>
      <c r="N4516" s="77">
        <v>48.174595918367338</v>
      </c>
      <c r="O4516" s="77">
        <v>3.0937552318200421</v>
      </c>
      <c r="P4516" s="77">
        <v>917688</v>
      </c>
      <c r="Q4516" s="77">
        <v>835075</v>
      </c>
      <c r="R4516" s="77">
        <v>1.1000000000000001</v>
      </c>
      <c r="S4516" s="77">
        <v>29.952999999999999</v>
      </c>
      <c r="T4516" s="77">
        <v>7.8390000000000004</v>
      </c>
      <c r="U4516" s="77">
        <v>17.2684</v>
      </c>
      <c r="V4516" s="77">
        <v>2.5305209147284282</v>
      </c>
      <c r="AC4516" s="77">
        <v>49.8</v>
      </c>
      <c r="AD4516" s="77">
        <v>47.54</v>
      </c>
      <c r="AH4516" s="77">
        <f>IF(AND(M4516&lt;Variables!$G$6,M4516&gt;Variables!$G$5),0,1)</f>
        <v>1</v>
      </c>
      <c r="AI4516" s="77">
        <f t="shared" si="142"/>
        <v>0</v>
      </c>
      <c r="AJ4516" s="77">
        <f>IF(I4516&gt;Variables!$G$7,0,1)</f>
        <v>1</v>
      </c>
      <c r="AK4516" s="77">
        <f>IF(F4516&gt;Variables!$G$8,0,1)</f>
        <v>0</v>
      </c>
      <c r="AL4516" s="77">
        <f>IF(G4516&gt;Variables!$G$9,0,1)</f>
        <v>1</v>
      </c>
      <c r="AM4516" s="77">
        <f>IF(AND(K4516&gt;Variables!$G$10,K4516&lt;Variables!$G$11),0,1)</f>
        <v>1</v>
      </c>
      <c r="AN4516" s="77">
        <f>IF(H4516&lt;Variables!$G$13,1,0)</f>
        <v>0</v>
      </c>
      <c r="AO4516" s="77">
        <f>IF(R4516&lt;Variables!$G$12,0,1)</f>
        <v>0</v>
      </c>
      <c r="AP4516" s="78">
        <f t="shared" si="143"/>
        <v>0</v>
      </c>
      <c r="AQ4516" s="77">
        <f>IF(V4516&lt;Variables!$G$15,1,0)</f>
        <v>1</v>
      </c>
      <c r="AR4516" s="77">
        <v>0</v>
      </c>
      <c r="AS4516" s="77">
        <v>0</v>
      </c>
      <c r="AT4516" s="77">
        <v>1</v>
      </c>
      <c r="AU4516" s="77">
        <v>0</v>
      </c>
      <c r="BA4516" s="77">
        <v>-2.25</v>
      </c>
    </row>
    <row r="4517" spans="3:53" x14ac:dyDescent="0.25">
      <c r="C4517" s="77" t="s">
        <v>597</v>
      </c>
      <c r="D4517" s="77" t="s">
        <v>563</v>
      </c>
      <c r="E4517" s="77">
        <v>43.58</v>
      </c>
      <c r="F4517" s="77">
        <v>11.25</v>
      </c>
      <c r="G4517" s="77">
        <v>10.94</v>
      </c>
      <c r="H4517" s="77">
        <v>4360</v>
      </c>
      <c r="I4517" s="77">
        <v>-45.845999999999997</v>
      </c>
      <c r="J4517" s="77" t="s">
        <v>74</v>
      </c>
      <c r="K4517" s="77">
        <v>62.74</v>
      </c>
      <c r="L4517" s="77">
        <v>43.117034999999987</v>
      </c>
      <c r="M4517" s="77">
        <v>0.57509752235979994</v>
      </c>
      <c r="N4517" s="77">
        <v>42.781126</v>
      </c>
      <c r="O4517" s="77">
        <v>1.3647934371806889</v>
      </c>
      <c r="P4517" s="77">
        <v>607205</v>
      </c>
      <c r="Q4517" s="77">
        <v>1233000</v>
      </c>
      <c r="R4517" s="77">
        <v>0.49</v>
      </c>
      <c r="S4517" s="77">
        <v>29.952999999999999</v>
      </c>
      <c r="T4517" s="77">
        <v>7.8390000000000004</v>
      </c>
      <c r="U4517" s="77">
        <v>17.2684</v>
      </c>
      <c r="V4517" s="77">
        <v>2.4628742322667581</v>
      </c>
      <c r="AC4517" s="77">
        <v>44.74</v>
      </c>
      <c r="AD4517" s="77">
        <v>42.45</v>
      </c>
      <c r="AH4517" s="77">
        <f>IF(AND(M4517&lt;Variables!$G$6,M4517&gt;Variables!$G$5),0,1)</f>
        <v>1</v>
      </c>
      <c r="AI4517" s="77">
        <f t="shared" si="142"/>
        <v>0</v>
      </c>
      <c r="AJ4517" s="77">
        <f>IF(I4517&gt;Variables!$G$7,0,1)</f>
        <v>1</v>
      </c>
      <c r="AK4517" s="77">
        <f>IF(F4517&gt;Variables!$G$8,0,1)</f>
        <v>0</v>
      </c>
      <c r="AL4517" s="77">
        <f>IF(G4517&gt;Variables!$G$9,0,1)</f>
        <v>0</v>
      </c>
      <c r="AM4517" s="77">
        <f>IF(AND(K4517&gt;Variables!$G$10,K4517&lt;Variables!$G$11),0,1)</f>
        <v>0</v>
      </c>
      <c r="AN4517" s="77">
        <f>IF(H4517&lt;Variables!$G$13,1,0)</f>
        <v>0</v>
      </c>
      <c r="AO4517" s="77">
        <f>IF(R4517&lt;Variables!$G$12,0,1)</f>
        <v>0</v>
      </c>
      <c r="AP4517" s="78">
        <f t="shared" si="143"/>
        <v>0</v>
      </c>
      <c r="AQ4517" s="77">
        <f>IF(V4517&lt;Variables!$G$15,1,0)</f>
        <v>1</v>
      </c>
      <c r="AR4517" s="77">
        <v>0</v>
      </c>
      <c r="AS4517" s="77">
        <v>0</v>
      </c>
      <c r="AT4517" s="77">
        <v>1</v>
      </c>
      <c r="AU4517" s="77">
        <v>0</v>
      </c>
      <c r="BA4517" s="77">
        <v>-0.83</v>
      </c>
    </row>
    <row r="4518" spans="3:53" x14ac:dyDescent="0.25">
      <c r="C4518" s="77" t="s">
        <v>597</v>
      </c>
      <c r="D4518" s="77" t="s">
        <v>562</v>
      </c>
      <c r="E4518" s="77">
        <v>43.59</v>
      </c>
      <c r="F4518" s="77">
        <v>12.36</v>
      </c>
      <c r="G4518" s="77">
        <v>11.36</v>
      </c>
      <c r="H4518" s="77">
        <v>2400</v>
      </c>
      <c r="I4518" s="77">
        <v>32.445999999999998</v>
      </c>
      <c r="J4518" s="77" t="s">
        <v>74</v>
      </c>
      <c r="K4518" s="77">
        <v>47.45</v>
      </c>
      <c r="L4518" s="77">
        <v>43.567076470588233</v>
      </c>
      <c r="M4518" s="77">
        <v>-0.18839104488372799</v>
      </c>
      <c r="N4518" s="77">
        <v>43.693840425531917</v>
      </c>
      <c r="O4518" s="77">
        <v>-0.47796308014592481</v>
      </c>
      <c r="P4518" s="77">
        <v>551152</v>
      </c>
      <c r="Q4518" s="77">
        <v>665245</v>
      </c>
      <c r="R4518" s="77">
        <v>0.83</v>
      </c>
      <c r="S4518" s="77">
        <v>29.952999999999999</v>
      </c>
      <c r="T4518" s="77">
        <v>7.8390000000000004</v>
      </c>
      <c r="U4518" s="77">
        <v>17.2684</v>
      </c>
      <c r="V4518" s="77">
        <v>2.3440927801560352</v>
      </c>
      <c r="AC4518" s="77">
        <v>43.94</v>
      </c>
      <c r="AD4518" s="77">
        <v>42.6</v>
      </c>
      <c r="AH4518" s="77">
        <f>IF(AND(M4518&lt;Variables!$G$6,M4518&gt;Variables!$G$5),0,1)</f>
        <v>1</v>
      </c>
      <c r="AI4518" s="77">
        <f t="shared" si="142"/>
        <v>1</v>
      </c>
      <c r="AJ4518" s="77">
        <f>IF(I4518&gt;Variables!$G$7,0,1)</f>
        <v>1</v>
      </c>
      <c r="AK4518" s="77">
        <f>IF(F4518&gt;Variables!$G$8,0,1)</f>
        <v>0</v>
      </c>
      <c r="AL4518" s="77">
        <f>IF(G4518&gt;Variables!$G$9,0,1)</f>
        <v>0</v>
      </c>
      <c r="AM4518" s="77">
        <f>IF(AND(K4518&gt;Variables!$G$10,K4518&lt;Variables!$G$11),0,1)</f>
        <v>1</v>
      </c>
      <c r="AN4518" s="77">
        <f>IF(H4518&lt;Variables!$G$13,1,0)</f>
        <v>0</v>
      </c>
      <c r="AO4518" s="77">
        <f>IF(R4518&lt;Variables!$G$12,0,1)</f>
        <v>0</v>
      </c>
      <c r="AP4518" s="78">
        <f t="shared" si="143"/>
        <v>0</v>
      </c>
      <c r="AQ4518" s="77">
        <f>IF(V4518&lt;Variables!$G$15,1,0)</f>
        <v>1</v>
      </c>
      <c r="AR4518" s="77">
        <v>0</v>
      </c>
      <c r="AS4518" s="77">
        <v>0</v>
      </c>
      <c r="AT4518" s="77">
        <v>0</v>
      </c>
      <c r="AU4518" s="77">
        <v>1</v>
      </c>
      <c r="BA4518" s="77">
        <v>-1.37</v>
      </c>
    </row>
    <row r="4519" spans="3:53" x14ac:dyDescent="0.25">
      <c r="C4519" s="77" t="s">
        <v>597</v>
      </c>
      <c r="D4519" s="77" t="s">
        <v>593</v>
      </c>
      <c r="E4519" s="77">
        <v>4.12</v>
      </c>
      <c r="F4519" s="77">
        <v>15.4</v>
      </c>
      <c r="G4519" s="77">
        <v>9.36</v>
      </c>
      <c r="H4519" s="77">
        <v>241.29</v>
      </c>
      <c r="I4519" s="77">
        <v>175.96299999999999</v>
      </c>
      <c r="J4519" s="77" t="s">
        <v>74</v>
      </c>
      <c r="K4519" s="77">
        <v>50.2</v>
      </c>
      <c r="L4519" s="77">
        <v>4.1194999999999986</v>
      </c>
      <c r="M4519" s="77">
        <v>-0.713678844519963</v>
      </c>
      <c r="N4519" s="77">
        <v>4.0144800000000007</v>
      </c>
      <c r="O4519" s="77">
        <v>1.883681074510245</v>
      </c>
      <c r="P4519" s="77">
        <v>11160000</v>
      </c>
      <c r="Q4519" s="77">
        <v>23270000</v>
      </c>
      <c r="R4519" s="77">
        <v>0.48</v>
      </c>
      <c r="S4519" s="77">
        <v>29.952999999999999</v>
      </c>
      <c r="T4519" s="77">
        <v>7.8390000000000004</v>
      </c>
      <c r="U4519" s="77">
        <v>17.2684</v>
      </c>
      <c r="V4519" s="77">
        <v>2.3880398708581141</v>
      </c>
      <c r="AC4519" s="77">
        <v>4.57</v>
      </c>
      <c r="AD4519" s="77">
        <v>3.97</v>
      </c>
      <c r="AH4519" s="77">
        <f>IF(AND(M4519&lt;Variables!$G$6,M4519&gt;Variables!$G$5),0,1)</f>
        <v>1</v>
      </c>
      <c r="AI4519" s="77">
        <f t="shared" si="142"/>
        <v>0</v>
      </c>
      <c r="AJ4519" s="77">
        <f>IF(I4519&gt;Variables!$G$7,0,1)</f>
        <v>0</v>
      </c>
      <c r="AK4519" s="77">
        <f>IF(F4519&gt;Variables!$G$8,0,1)</f>
        <v>0</v>
      </c>
      <c r="AL4519" s="77">
        <f>IF(G4519&gt;Variables!$G$9,0,1)</f>
        <v>1</v>
      </c>
      <c r="AM4519" s="77">
        <f>IF(AND(K4519&gt;Variables!$G$10,K4519&lt;Variables!$G$11),0,1)</f>
        <v>1</v>
      </c>
      <c r="AN4519" s="77">
        <f>IF(H4519&lt;Variables!$G$13,1,0)</f>
        <v>1</v>
      </c>
      <c r="AO4519" s="77">
        <f>IF(R4519&lt;Variables!$G$12,0,1)</f>
        <v>0</v>
      </c>
      <c r="AP4519" s="78">
        <f t="shared" si="143"/>
        <v>0</v>
      </c>
      <c r="AQ4519" s="77">
        <f>IF(V4519&lt;Variables!$G$15,1,0)</f>
        <v>1</v>
      </c>
      <c r="AR4519" s="77">
        <v>0</v>
      </c>
      <c r="AS4519" s="77">
        <v>0</v>
      </c>
      <c r="AT4519" s="77">
        <v>1</v>
      </c>
      <c r="AU4519" s="77">
        <v>0</v>
      </c>
      <c r="BA4519" s="77">
        <v>-2.25</v>
      </c>
    </row>
    <row r="4520" spans="3:53" x14ac:dyDescent="0.25">
      <c r="C4520" s="77" t="s">
        <v>597</v>
      </c>
      <c r="D4520" s="77" t="s">
        <v>555</v>
      </c>
      <c r="E4520" s="77">
        <v>23.92</v>
      </c>
      <c r="F4520" s="77">
        <v>18.02</v>
      </c>
      <c r="G4520" s="77">
        <v>15.83</v>
      </c>
      <c r="H4520" s="77">
        <v>2850</v>
      </c>
      <c r="I4520" s="77">
        <v>267.30099999999999</v>
      </c>
      <c r="J4520" s="77" t="s">
        <v>74</v>
      </c>
      <c r="K4520" s="77">
        <v>48.53</v>
      </c>
      <c r="L4520" s="77">
        <v>23.9604</v>
      </c>
      <c r="M4520" s="77">
        <v>-0.41902472412814679</v>
      </c>
      <c r="N4520" s="77">
        <v>23.85444693877551</v>
      </c>
      <c r="O4520" s="77">
        <v>2.3278935113211219E-2</v>
      </c>
      <c r="P4520" s="77">
        <v>957460</v>
      </c>
      <c r="Q4520" s="77">
        <v>497157</v>
      </c>
      <c r="R4520" s="77">
        <v>1.93</v>
      </c>
      <c r="S4520" s="77">
        <v>29.952999999999999</v>
      </c>
      <c r="T4520" s="77">
        <v>7.8390000000000004</v>
      </c>
      <c r="U4520" s="77">
        <v>17.2684</v>
      </c>
      <c r="V4520" s="77">
        <v>2.3608865320245069</v>
      </c>
      <c r="AC4520" s="77">
        <v>26.31</v>
      </c>
      <c r="AD4520" s="77">
        <v>21.94</v>
      </c>
      <c r="AH4520" s="77">
        <f>IF(AND(M4520&lt;Variables!$G$6,M4520&gt;Variables!$G$5),0,1)</f>
        <v>1</v>
      </c>
      <c r="AI4520" s="77">
        <f t="shared" si="142"/>
        <v>0</v>
      </c>
      <c r="AJ4520" s="77">
        <f>IF(I4520&gt;Variables!$G$7,0,1)</f>
        <v>0</v>
      </c>
      <c r="AK4520" s="77">
        <f>IF(F4520&gt;Variables!$G$8,0,1)</f>
        <v>0</v>
      </c>
      <c r="AL4520" s="77">
        <f>IF(G4520&gt;Variables!$G$9,0,1)</f>
        <v>0</v>
      </c>
      <c r="AM4520" s="77">
        <f>IF(AND(K4520&gt;Variables!$G$10,K4520&lt;Variables!$G$11),0,1)</f>
        <v>1</v>
      </c>
      <c r="AN4520" s="77">
        <f>IF(H4520&lt;Variables!$G$13,1,0)</f>
        <v>0</v>
      </c>
      <c r="AO4520" s="77">
        <f>IF(R4520&lt;Variables!$G$12,0,1)</f>
        <v>0</v>
      </c>
      <c r="AP4520" s="78">
        <f t="shared" si="143"/>
        <v>0</v>
      </c>
      <c r="AQ4520" s="77">
        <f>IF(V4520&lt;Variables!$G$15,1,0)</f>
        <v>1</v>
      </c>
      <c r="AR4520" s="77">
        <v>1</v>
      </c>
      <c r="AS4520" s="77">
        <v>0</v>
      </c>
      <c r="AT4520" s="77">
        <v>0</v>
      </c>
      <c r="AU4520" s="77">
        <v>0</v>
      </c>
      <c r="BA4520" s="77">
        <v>2</v>
      </c>
    </row>
    <row r="4521" spans="3:53" x14ac:dyDescent="0.25">
      <c r="C4521" s="77" t="s">
        <v>597</v>
      </c>
      <c r="D4521" s="77" t="s">
        <v>587</v>
      </c>
      <c r="E4521" s="77">
        <v>7.57</v>
      </c>
      <c r="F4521" s="77">
        <v>53.8</v>
      </c>
      <c r="G4521" s="77">
        <v>-99999</v>
      </c>
      <c r="H4521" s="77">
        <v>-99999</v>
      </c>
      <c r="I4521" s="77">
        <v>-99999</v>
      </c>
      <c r="J4521" s="77" t="s">
        <v>75</v>
      </c>
      <c r="K4521" s="77">
        <v>-99999</v>
      </c>
      <c r="L4521" s="77">
        <v>7.675605</v>
      </c>
      <c r="M4521" s="77">
        <v>-1302915.869237669</v>
      </c>
      <c r="N4521" s="77">
        <v>8.0311400000000006</v>
      </c>
      <c r="O4521" s="77">
        <v>-1245240.7894769609</v>
      </c>
      <c r="P4521" s="77">
        <v>2830000</v>
      </c>
      <c r="S4521" s="77">
        <v>29.952999999999999</v>
      </c>
      <c r="T4521" s="77">
        <v>7.8390000000000004</v>
      </c>
      <c r="U4521" s="77">
        <v>17.2684</v>
      </c>
      <c r="V4521" s="77">
        <v>-99999</v>
      </c>
      <c r="AC4521" s="77">
        <v>8.85</v>
      </c>
      <c r="AD4521" s="77">
        <v>7</v>
      </c>
      <c r="AH4521" s="77">
        <f>IF(AND(M4521&lt;Variables!$G$6,M4521&gt;Variables!$G$5),0,1)</f>
        <v>1</v>
      </c>
      <c r="AI4521" s="77">
        <f t="shared" si="142"/>
        <v>1</v>
      </c>
      <c r="AJ4521" s="77">
        <f>IF(I4521&gt;Variables!$G$7,0,1)</f>
        <v>1</v>
      </c>
      <c r="AK4521" s="77">
        <f>IF(F4521&gt;Variables!$G$8,0,1)</f>
        <v>0</v>
      </c>
      <c r="AL4521" s="77">
        <f>IF(G4521&gt;Variables!$G$9,0,1)</f>
        <v>1</v>
      </c>
      <c r="AM4521" s="77">
        <f>IF(AND(K4521&gt;Variables!$G$10,K4521&lt;Variables!$G$11),0,1)</f>
        <v>1</v>
      </c>
      <c r="AN4521" s="77">
        <f>IF(H4521&lt;Variables!$G$13,1,0)</f>
        <v>1</v>
      </c>
      <c r="AO4521" s="77">
        <f>IF(R4521&lt;Variables!$G$12,0,1)</f>
        <v>0</v>
      </c>
      <c r="AP4521" s="78">
        <f t="shared" si="143"/>
        <v>1</v>
      </c>
      <c r="AQ4521" s="77">
        <f>IF(V4521&lt;Variables!$G$15,1,0)</f>
        <v>1</v>
      </c>
      <c r="AR4521" s="77">
        <v>0</v>
      </c>
      <c r="AS4521" s="77">
        <v>0</v>
      </c>
      <c r="AT4521" s="77">
        <v>1</v>
      </c>
      <c r="AU4521" s="77">
        <v>0</v>
      </c>
      <c r="BA4521" s="77">
        <v>-2.25</v>
      </c>
    </row>
    <row r="4522" spans="3:53" x14ac:dyDescent="0.25">
      <c r="C4522" s="77" t="s">
        <v>597</v>
      </c>
      <c r="D4522" s="77" t="s">
        <v>590</v>
      </c>
      <c r="E4522" s="77">
        <v>8.14</v>
      </c>
      <c r="F4522" s="77">
        <v>18.38</v>
      </c>
      <c r="G4522" s="77">
        <v>10.45</v>
      </c>
      <c r="H4522" s="77">
        <v>298.47000000000003</v>
      </c>
      <c r="I4522" s="77">
        <v>-4.4409999999999998</v>
      </c>
      <c r="J4522" s="77" t="s">
        <v>74</v>
      </c>
      <c r="K4522" s="77">
        <v>44.68</v>
      </c>
      <c r="L4522" s="77">
        <v>8.2079699999999995</v>
      </c>
      <c r="M4522" s="77">
        <v>-1.0973480653559771</v>
      </c>
      <c r="N4522" s="77">
        <v>8.2600480000000012</v>
      </c>
      <c r="O4522" s="77">
        <v>-1.7209100964062261</v>
      </c>
      <c r="P4522" s="77">
        <v>1050000</v>
      </c>
      <c r="Q4522" s="77">
        <v>148250</v>
      </c>
      <c r="R4522" s="77">
        <v>7.08</v>
      </c>
      <c r="S4522" s="77">
        <v>29.952999999999999</v>
      </c>
      <c r="T4522" s="77">
        <v>7.8390000000000004</v>
      </c>
      <c r="U4522" s="77">
        <v>17.2684</v>
      </c>
      <c r="V4522" s="77">
        <v>2.323556018447436</v>
      </c>
      <c r="AC4522" s="77">
        <v>9.4700000000000006</v>
      </c>
      <c r="AD4522" s="77">
        <v>7.48</v>
      </c>
      <c r="AH4522" s="77">
        <f>IF(AND(M4522&lt;Variables!$G$6,M4522&gt;Variables!$G$5),0,1)</f>
        <v>0</v>
      </c>
      <c r="AI4522" s="77">
        <f t="shared" si="142"/>
        <v>1</v>
      </c>
      <c r="AJ4522" s="77">
        <f>IF(I4522&gt;Variables!$G$7,0,1)</f>
        <v>1</v>
      </c>
      <c r="AK4522" s="77">
        <f>IF(F4522&gt;Variables!$G$8,0,1)</f>
        <v>0</v>
      </c>
      <c r="AL4522" s="77">
        <f>IF(G4522&gt;Variables!$G$9,0,1)</f>
        <v>1</v>
      </c>
      <c r="AM4522" s="77">
        <f>IF(AND(K4522&gt;Variables!$G$10,K4522&lt;Variables!$G$11),0,1)</f>
        <v>1</v>
      </c>
      <c r="AN4522" s="77">
        <f>IF(H4522&lt;Variables!$G$13,1,0)</f>
        <v>1</v>
      </c>
      <c r="AO4522" s="77">
        <f>IF(R4522&lt;Variables!$G$12,0,1)</f>
        <v>1</v>
      </c>
      <c r="AP4522" s="78">
        <f t="shared" si="143"/>
        <v>0</v>
      </c>
      <c r="AQ4522" s="77">
        <f>IF(V4522&lt;Variables!$G$15,1,0)</f>
        <v>1</v>
      </c>
      <c r="AR4522" s="77">
        <v>0</v>
      </c>
      <c r="AS4522" s="77">
        <v>0</v>
      </c>
      <c r="AT4522" s="77">
        <v>1</v>
      </c>
      <c r="AU4522" s="77">
        <v>0</v>
      </c>
      <c r="BA4522" s="77">
        <v>-2.25</v>
      </c>
    </row>
    <row r="4523" spans="3:53" x14ac:dyDescent="0.25">
      <c r="C4523" s="77" t="s">
        <v>597</v>
      </c>
      <c r="D4523" s="77" t="s">
        <v>549</v>
      </c>
      <c r="E4523" s="77">
        <v>13.39</v>
      </c>
      <c r="F4523" s="77">
        <v>7.54</v>
      </c>
      <c r="G4523" s="77">
        <v>5.54</v>
      </c>
      <c r="H4523" s="77">
        <v>2290</v>
      </c>
      <c r="I4523" s="77">
        <v>97.358999999999995</v>
      </c>
      <c r="J4523" s="77" t="s">
        <v>75</v>
      </c>
      <c r="K4523" s="77">
        <v>44.89</v>
      </c>
      <c r="L4523" s="77">
        <v>13.382999999999999</v>
      </c>
      <c r="M4523" s="77">
        <v>-0.24060375102743281</v>
      </c>
      <c r="N4523" s="77">
        <v>13.410266</v>
      </c>
      <c r="O4523" s="77">
        <v>-0.44343639417741942</v>
      </c>
      <c r="P4523" s="77">
        <v>2688000</v>
      </c>
      <c r="Q4523" s="77">
        <v>1522000</v>
      </c>
      <c r="R4523" s="77">
        <v>1.77</v>
      </c>
      <c r="S4523" s="77">
        <v>29.952999999999999</v>
      </c>
      <c r="T4523" s="77">
        <v>7.8390000000000004</v>
      </c>
      <c r="U4523" s="77">
        <v>17.2684</v>
      </c>
      <c r="V4523" s="77">
        <v>2.31676534436225</v>
      </c>
      <c r="AC4523" s="77">
        <v>13.55</v>
      </c>
      <c r="AD4523" s="77">
        <v>13.178800000000001</v>
      </c>
      <c r="AH4523" s="77">
        <f>IF(AND(M4523&lt;Variables!$G$6,M4523&gt;Variables!$G$5),0,1)</f>
        <v>1</v>
      </c>
      <c r="AI4523" s="77">
        <f t="shared" si="142"/>
        <v>1</v>
      </c>
      <c r="AJ4523" s="77">
        <f>IF(I4523&gt;Variables!$G$7,0,1)</f>
        <v>0</v>
      </c>
      <c r="AK4523" s="77">
        <f>IF(F4523&gt;Variables!$G$8,0,1)</f>
        <v>1</v>
      </c>
      <c r="AL4523" s="77">
        <f>IF(G4523&gt;Variables!$G$9,0,1)</f>
        <v>1</v>
      </c>
      <c r="AM4523" s="77">
        <f>IF(AND(K4523&gt;Variables!$G$10,K4523&lt;Variables!$G$11),0,1)</f>
        <v>1</v>
      </c>
      <c r="AN4523" s="77">
        <f>IF(H4523&lt;Variables!$G$13,1,0)</f>
        <v>0</v>
      </c>
      <c r="AO4523" s="77">
        <f>IF(R4523&lt;Variables!$G$12,0,1)</f>
        <v>0</v>
      </c>
      <c r="AP4523" s="78">
        <f t="shared" si="143"/>
        <v>1</v>
      </c>
      <c r="AQ4523" s="77">
        <f>IF(V4523&lt;Variables!$G$15,1,0)</f>
        <v>1</v>
      </c>
      <c r="AR4523" s="77">
        <v>0</v>
      </c>
      <c r="AS4523" s="77">
        <v>1</v>
      </c>
      <c r="AT4523" s="77">
        <v>0</v>
      </c>
      <c r="AU4523" s="77">
        <v>0</v>
      </c>
      <c r="BA4523" s="77">
        <v>0.14000000000000001</v>
      </c>
    </row>
    <row r="4524" spans="3:53" x14ac:dyDescent="0.25">
      <c r="C4524" s="77" t="s">
        <v>597</v>
      </c>
      <c r="D4524" s="77" t="s">
        <v>560</v>
      </c>
      <c r="E4524" s="77">
        <v>24.28</v>
      </c>
      <c r="F4524" s="77">
        <v>7.85</v>
      </c>
      <c r="G4524" s="77">
        <v>-1.55</v>
      </c>
      <c r="H4524" s="77">
        <v>7540</v>
      </c>
      <c r="I4524" s="77">
        <v>1.6910000000000001</v>
      </c>
      <c r="J4524" s="77" t="s">
        <v>75</v>
      </c>
      <c r="K4524" s="77">
        <v>39.79</v>
      </c>
      <c r="L4524" s="77">
        <v>24.324529999999999</v>
      </c>
      <c r="M4524" s="77">
        <v>-0.5941738648187781</v>
      </c>
      <c r="N4524" s="77">
        <v>24.518792000000001</v>
      </c>
      <c r="O4524" s="77">
        <v>-1.3817646481115591</v>
      </c>
      <c r="P4524" s="77">
        <v>8714000</v>
      </c>
      <c r="Q4524" s="77">
        <v>5291000</v>
      </c>
      <c r="R4524" s="77">
        <v>1.65</v>
      </c>
      <c r="S4524" s="77">
        <v>29.952999999999999</v>
      </c>
      <c r="T4524" s="77">
        <v>7.8390000000000004</v>
      </c>
      <c r="U4524" s="77">
        <v>17.2684</v>
      </c>
      <c r="V4524" s="77">
        <v>2.2591528247037869</v>
      </c>
      <c r="AC4524" s="77">
        <v>24.8</v>
      </c>
      <c r="AD4524" s="77">
        <v>23.53</v>
      </c>
      <c r="AH4524" s="77">
        <f>IF(AND(M4524&lt;Variables!$G$6,M4524&gt;Variables!$G$5),0,1)</f>
        <v>1</v>
      </c>
      <c r="AI4524" s="77">
        <f t="shared" si="142"/>
        <v>1</v>
      </c>
      <c r="AJ4524" s="77">
        <f>IF(I4524&gt;Variables!$G$7,0,1)</f>
        <v>1</v>
      </c>
      <c r="AK4524" s="77">
        <f>IF(F4524&gt;Variables!$G$8,0,1)</f>
        <v>1</v>
      </c>
      <c r="AL4524" s="77">
        <f>IF(G4524&gt;Variables!$G$9,0,1)</f>
        <v>1</v>
      </c>
      <c r="AM4524" s="77">
        <f>IF(AND(K4524&gt;Variables!$G$10,K4524&lt;Variables!$G$11),0,1)</f>
        <v>1</v>
      </c>
      <c r="AN4524" s="77">
        <f>IF(H4524&lt;Variables!$G$13,1,0)</f>
        <v>0</v>
      </c>
      <c r="AO4524" s="77">
        <f>IF(R4524&lt;Variables!$G$12,0,1)</f>
        <v>0</v>
      </c>
      <c r="AP4524" s="78">
        <f t="shared" si="143"/>
        <v>1</v>
      </c>
      <c r="AQ4524" s="77">
        <f>IF(V4524&lt;Variables!$G$15,1,0)</f>
        <v>1</v>
      </c>
      <c r="AR4524" s="77">
        <v>1</v>
      </c>
      <c r="AS4524" s="77">
        <v>0</v>
      </c>
      <c r="AT4524" s="77">
        <v>0</v>
      </c>
      <c r="AU4524" s="77">
        <v>0</v>
      </c>
      <c r="BA4524" s="77">
        <v>1.82</v>
      </c>
    </row>
    <row r="4525" spans="3:53" x14ac:dyDescent="0.25">
      <c r="C4525" s="77" t="s">
        <v>597</v>
      </c>
      <c r="D4525" s="77" t="s">
        <v>173</v>
      </c>
      <c r="E4525" s="77">
        <v>85.78</v>
      </c>
      <c r="F4525" s="77">
        <v>10.210000000000001</v>
      </c>
      <c r="G4525" s="77">
        <v>7.89</v>
      </c>
      <c r="H4525" s="77">
        <v>3060</v>
      </c>
      <c r="I4525" s="77">
        <v>1445.748</v>
      </c>
      <c r="J4525" s="77" t="s">
        <v>75</v>
      </c>
      <c r="K4525" s="77">
        <v>47.77</v>
      </c>
      <c r="L4525" s="77">
        <v>86.008580000000009</v>
      </c>
      <c r="M4525" s="77">
        <v>-0.61456659323988971</v>
      </c>
      <c r="N4525" s="77">
        <v>85.51073199999999</v>
      </c>
      <c r="O4525" s="77">
        <v>-3.5939348525266063E-2</v>
      </c>
      <c r="P4525" s="77">
        <v>1625000</v>
      </c>
      <c r="Q4525" s="77">
        <v>1883000</v>
      </c>
      <c r="R4525" s="77">
        <v>0.86</v>
      </c>
      <c r="S4525" s="77">
        <v>29.952999999999999</v>
      </c>
      <c r="T4525" s="77">
        <v>7.8390000000000004</v>
      </c>
      <c r="U4525" s="77">
        <v>17.2684</v>
      </c>
      <c r="V4525" s="77">
        <v>2.355917975067789</v>
      </c>
      <c r="AC4525" s="77">
        <v>86</v>
      </c>
      <c r="AD4525" s="77">
        <v>80.8</v>
      </c>
      <c r="AH4525" s="77">
        <f>IF(AND(M4525&lt;Variables!$G$6,M4525&gt;Variables!$G$5),0,1)</f>
        <v>1</v>
      </c>
      <c r="AI4525" s="77">
        <f t="shared" si="142"/>
        <v>0</v>
      </c>
      <c r="AJ4525" s="77">
        <f>IF(I4525&gt;Variables!$G$7,0,1)</f>
        <v>0</v>
      </c>
      <c r="AK4525" s="77">
        <f>IF(F4525&gt;Variables!$G$8,0,1)</f>
        <v>0</v>
      </c>
      <c r="AL4525" s="77">
        <f>IF(G4525&gt;Variables!$G$9,0,1)</f>
        <v>1</v>
      </c>
      <c r="AM4525" s="77">
        <f>IF(AND(K4525&gt;Variables!$G$10,K4525&lt;Variables!$G$11),0,1)</f>
        <v>1</v>
      </c>
      <c r="AN4525" s="77">
        <f>IF(H4525&lt;Variables!$G$13,1,0)</f>
        <v>0</v>
      </c>
      <c r="AO4525" s="77">
        <f>IF(R4525&lt;Variables!$G$12,0,1)</f>
        <v>0</v>
      </c>
      <c r="AP4525" s="78">
        <f t="shared" si="143"/>
        <v>1</v>
      </c>
      <c r="AQ4525" s="77">
        <f>IF(V4525&lt;Variables!$G$15,1,0)</f>
        <v>1</v>
      </c>
      <c r="AR4525" s="77">
        <v>0</v>
      </c>
      <c r="AS4525" s="77">
        <v>0</v>
      </c>
      <c r="AT4525" s="77">
        <v>1</v>
      </c>
      <c r="AU4525" s="77">
        <v>0</v>
      </c>
      <c r="BA4525" s="77">
        <v>-2.25</v>
      </c>
    </row>
    <row r="4526" spans="3:53" x14ac:dyDescent="0.25">
      <c r="C4526" s="77" t="s">
        <v>597</v>
      </c>
      <c r="D4526" s="77" t="s">
        <v>589</v>
      </c>
      <c r="E4526" s="77">
        <v>4.21</v>
      </c>
      <c r="F4526" s="77">
        <v>13.7</v>
      </c>
      <c r="G4526" s="77">
        <v>-1.06</v>
      </c>
      <c r="H4526" s="77">
        <v>97.09</v>
      </c>
      <c r="I4526" s="77">
        <v>-24.423999999999999</v>
      </c>
      <c r="J4526" s="77" t="s">
        <v>75</v>
      </c>
      <c r="K4526" s="77">
        <v>43.37</v>
      </c>
      <c r="L4526" s="77">
        <v>4.2471900000000007</v>
      </c>
      <c r="M4526" s="77">
        <v>-0.64018798311356295</v>
      </c>
      <c r="N4526" s="77">
        <v>4.3919160000000002</v>
      </c>
      <c r="O4526" s="77">
        <v>-3.9143735900231329</v>
      </c>
      <c r="P4526" s="77">
        <v>7230000</v>
      </c>
      <c r="Q4526" s="77">
        <v>339560</v>
      </c>
      <c r="R4526" s="77">
        <v>21.29</v>
      </c>
      <c r="S4526" s="77">
        <v>29.952999999999999</v>
      </c>
      <c r="T4526" s="77">
        <v>7.8390000000000004</v>
      </c>
      <c r="U4526" s="77">
        <v>17.2684</v>
      </c>
      <c r="V4526" s="77">
        <v>2.302700126565564</v>
      </c>
      <c r="AC4526" s="77">
        <v>4.2300000000000004</v>
      </c>
      <c r="AD4526" s="77">
        <v>3.78</v>
      </c>
      <c r="AH4526" s="77">
        <f>IF(AND(M4526&lt;Variables!$G$6,M4526&gt;Variables!$G$5),0,1)</f>
        <v>1</v>
      </c>
      <c r="AI4526" s="77">
        <f t="shared" si="142"/>
        <v>1</v>
      </c>
      <c r="AJ4526" s="77">
        <f>IF(I4526&gt;Variables!$G$7,0,1)</f>
        <v>1</v>
      </c>
      <c r="AK4526" s="77">
        <f>IF(F4526&gt;Variables!$G$8,0,1)</f>
        <v>0</v>
      </c>
      <c r="AL4526" s="77">
        <f>IF(G4526&gt;Variables!$G$9,0,1)</f>
        <v>1</v>
      </c>
      <c r="AM4526" s="77">
        <f>IF(AND(K4526&gt;Variables!$G$10,K4526&lt;Variables!$G$11),0,1)</f>
        <v>1</v>
      </c>
      <c r="AN4526" s="77">
        <f>IF(H4526&lt;Variables!$G$13,1,0)</f>
        <v>1</v>
      </c>
      <c r="AO4526" s="77">
        <f>IF(R4526&lt;Variables!$G$12,0,1)</f>
        <v>1</v>
      </c>
      <c r="AP4526" s="78">
        <f t="shared" si="143"/>
        <v>1</v>
      </c>
      <c r="AQ4526" s="77">
        <f>IF(V4526&lt;Variables!$G$15,1,0)</f>
        <v>1</v>
      </c>
      <c r="AR4526" s="77">
        <v>0</v>
      </c>
      <c r="AS4526" s="77">
        <v>0</v>
      </c>
      <c r="AT4526" s="77">
        <v>1</v>
      </c>
      <c r="AU4526" s="77">
        <v>0</v>
      </c>
      <c r="BA4526" s="77">
        <v>-2.25</v>
      </c>
    </row>
    <row r="4527" spans="3:53" x14ac:dyDescent="0.25">
      <c r="C4527" s="77" t="s">
        <v>597</v>
      </c>
      <c r="D4527" s="77" t="s">
        <v>552</v>
      </c>
      <c r="E4527" s="77">
        <v>75.760000000000005</v>
      </c>
      <c r="F4527" s="77">
        <v>15.63</v>
      </c>
      <c r="G4527" s="77">
        <v>14.22</v>
      </c>
      <c r="H4527" s="77">
        <v>31750</v>
      </c>
      <c r="I4527" s="77">
        <v>-10.500999999999999</v>
      </c>
      <c r="J4527" s="77" t="s">
        <v>75</v>
      </c>
      <c r="K4527" s="77">
        <v>64.790000000000006</v>
      </c>
      <c r="L4527" s="77">
        <v>75.422395000000009</v>
      </c>
      <c r="M4527" s="77">
        <v>0.30164117700053628</v>
      </c>
      <c r="N4527" s="77">
        <v>74.262329999999992</v>
      </c>
      <c r="O4527" s="77">
        <v>1.868470865376848</v>
      </c>
      <c r="P4527" s="77">
        <v>11881000</v>
      </c>
      <c r="Q4527" s="77">
        <v>9511000</v>
      </c>
      <c r="R4527" s="77">
        <v>1.25</v>
      </c>
      <c r="S4527" s="77">
        <v>29.952999999999999</v>
      </c>
      <c r="T4527" s="77">
        <v>7.8390000000000004</v>
      </c>
      <c r="U4527" s="77">
        <v>17.2684</v>
      </c>
      <c r="V4527" s="77">
        <v>2.4994975729513502</v>
      </c>
      <c r="AC4527" s="77">
        <v>77.97</v>
      </c>
      <c r="AD4527" s="77">
        <v>73.31</v>
      </c>
      <c r="AH4527" s="77">
        <f>IF(AND(M4527&lt;Variables!$G$6,M4527&gt;Variables!$G$5),0,1)</f>
        <v>1</v>
      </c>
      <c r="AI4527" s="77">
        <f t="shared" si="142"/>
        <v>0</v>
      </c>
      <c r="AJ4527" s="77">
        <f>IF(I4527&gt;Variables!$G$7,0,1)</f>
        <v>1</v>
      </c>
      <c r="AK4527" s="77">
        <f>IF(F4527&gt;Variables!$G$8,0,1)</f>
        <v>0</v>
      </c>
      <c r="AL4527" s="77">
        <f>IF(G4527&gt;Variables!$G$9,0,1)</f>
        <v>0</v>
      </c>
      <c r="AM4527" s="77">
        <f>IF(AND(K4527&gt;Variables!$G$10,K4527&lt;Variables!$G$11),0,1)</f>
        <v>0</v>
      </c>
      <c r="AN4527" s="77">
        <f>IF(H4527&lt;Variables!$G$13,1,0)</f>
        <v>0</v>
      </c>
      <c r="AO4527" s="77">
        <f>IF(R4527&lt;Variables!$G$12,0,1)</f>
        <v>0</v>
      </c>
      <c r="AP4527" s="78">
        <f t="shared" si="143"/>
        <v>1</v>
      </c>
      <c r="AQ4527" s="77">
        <f>IF(V4527&lt;Variables!$G$15,1,0)</f>
        <v>1</v>
      </c>
      <c r="AR4527" s="77">
        <v>1</v>
      </c>
      <c r="AS4527" s="77">
        <v>0</v>
      </c>
      <c r="AT4527" s="77">
        <v>0</v>
      </c>
      <c r="AU4527" s="77">
        <v>0</v>
      </c>
      <c r="BA4527" s="77">
        <v>0.62</v>
      </c>
    </row>
    <row r="4528" spans="3:53" x14ac:dyDescent="0.25">
      <c r="C4528" s="77" t="s">
        <v>597</v>
      </c>
      <c r="D4528" s="77" t="s">
        <v>578</v>
      </c>
      <c r="E4528" s="77">
        <v>6.18</v>
      </c>
      <c r="F4528" s="77">
        <v>54.09</v>
      </c>
      <c r="G4528" s="77">
        <v>45.3</v>
      </c>
      <c r="H4528" s="77">
        <v>42.92</v>
      </c>
      <c r="I4528" s="77">
        <v>211.548</v>
      </c>
      <c r="J4528" s="77" t="s">
        <v>75</v>
      </c>
      <c r="K4528" s="77">
        <v>58.23</v>
      </c>
      <c r="L4528" s="77">
        <v>6.0687200000000008</v>
      </c>
      <c r="M4528" s="77">
        <v>2.494430456504825</v>
      </c>
      <c r="N4528" s="77">
        <v>6.0985783783783774</v>
      </c>
      <c r="O4528" s="77">
        <v>1.992622117516113</v>
      </c>
      <c r="P4528" s="77">
        <v>23740000</v>
      </c>
      <c r="Q4528" s="77">
        <v>2020000</v>
      </c>
      <c r="R4528" s="77">
        <v>11.75</v>
      </c>
      <c r="S4528" s="77">
        <v>29.952999999999999</v>
      </c>
      <c r="T4528" s="77">
        <v>7.8390000000000004</v>
      </c>
      <c r="U4528" s="77">
        <v>17.2684</v>
      </c>
      <c r="V4528" s="77">
        <v>2.3281193863773582</v>
      </c>
      <c r="AC4528" s="77">
        <v>7.12</v>
      </c>
      <c r="AD4528" s="77">
        <v>5.29</v>
      </c>
      <c r="AH4528" s="77">
        <f>IF(AND(M4528&lt;Variables!$G$6,M4528&gt;Variables!$G$5),0,1)</f>
        <v>1</v>
      </c>
      <c r="AI4528" s="77">
        <f t="shared" si="142"/>
        <v>1</v>
      </c>
      <c r="AJ4528" s="77">
        <f>IF(I4528&gt;Variables!$G$7,0,1)</f>
        <v>0</v>
      </c>
      <c r="AK4528" s="77">
        <f>IF(F4528&gt;Variables!$G$8,0,1)</f>
        <v>0</v>
      </c>
      <c r="AL4528" s="77">
        <f>IF(G4528&gt;Variables!$G$9,0,1)</f>
        <v>0</v>
      </c>
      <c r="AM4528" s="77">
        <f>IF(AND(K4528&gt;Variables!$G$10,K4528&lt;Variables!$G$11),0,1)</f>
        <v>1</v>
      </c>
      <c r="AN4528" s="77">
        <f>IF(H4528&lt;Variables!$G$13,1,0)</f>
        <v>1</v>
      </c>
      <c r="AO4528" s="77">
        <f>IF(R4528&lt;Variables!$G$12,0,1)</f>
        <v>1</v>
      </c>
      <c r="AP4528" s="78">
        <f t="shared" si="143"/>
        <v>1</v>
      </c>
      <c r="AQ4528" s="77">
        <f>IF(V4528&lt;Variables!$G$15,1,0)</f>
        <v>1</v>
      </c>
      <c r="AR4528" s="77">
        <v>1</v>
      </c>
      <c r="AS4528" s="77">
        <v>0</v>
      </c>
      <c r="AT4528" s="77">
        <v>0</v>
      </c>
      <c r="AU4528" s="77">
        <v>0</v>
      </c>
      <c r="BA4528" s="77">
        <v>2</v>
      </c>
    </row>
    <row r="4529" spans="3:53" x14ac:dyDescent="0.25">
      <c r="C4529" s="77" t="s">
        <v>597</v>
      </c>
      <c r="D4529" s="77" t="s">
        <v>551</v>
      </c>
      <c r="E4529" s="77">
        <v>2.68</v>
      </c>
      <c r="F4529" s="77">
        <v>54.97</v>
      </c>
      <c r="G4529" s="77">
        <v>-11.63</v>
      </c>
      <c r="H4529" s="77">
        <v>18.25</v>
      </c>
      <c r="I4529" s="77">
        <v>-0.126</v>
      </c>
      <c r="J4529" s="77" t="s">
        <v>75</v>
      </c>
      <c r="K4529" s="77">
        <v>34.39</v>
      </c>
      <c r="L4529" s="77">
        <v>2.6919599999999999</v>
      </c>
      <c r="M4529" s="77">
        <v>-1.1909538031768829</v>
      </c>
      <c r="N4529" s="77">
        <v>2.8113119999999991</v>
      </c>
      <c r="O4529" s="77">
        <v>-5.3858127450812736</v>
      </c>
      <c r="P4529" s="77">
        <v>116950000</v>
      </c>
      <c r="Q4529" s="77">
        <v>925560</v>
      </c>
      <c r="R4529" s="77">
        <v>126.36</v>
      </c>
      <c r="S4529" s="77">
        <v>29.952999999999999</v>
      </c>
      <c r="T4529" s="77">
        <v>7.8390000000000004</v>
      </c>
      <c r="U4529" s="77">
        <v>17.2684</v>
      </c>
      <c r="V4529" s="77">
        <v>2.1825550006329961</v>
      </c>
      <c r="AC4529" s="77">
        <v>3.81</v>
      </c>
      <c r="AD4529" s="77">
        <v>2.56</v>
      </c>
      <c r="AH4529" s="77">
        <f>IF(AND(M4529&lt;Variables!$G$6,M4529&gt;Variables!$G$5),0,1)</f>
        <v>0</v>
      </c>
      <c r="AI4529" s="77">
        <f t="shared" si="142"/>
        <v>1</v>
      </c>
      <c r="AJ4529" s="77">
        <f>IF(I4529&gt;Variables!$G$7,0,1)</f>
        <v>1</v>
      </c>
      <c r="AK4529" s="77">
        <f>IF(F4529&gt;Variables!$G$8,0,1)</f>
        <v>0</v>
      </c>
      <c r="AL4529" s="77">
        <f>IF(G4529&gt;Variables!$G$9,0,1)</f>
        <v>1</v>
      </c>
      <c r="AM4529" s="77">
        <f>IF(AND(K4529&gt;Variables!$G$10,K4529&lt;Variables!$G$11),0,1)</f>
        <v>1</v>
      </c>
      <c r="AN4529" s="77">
        <f>IF(H4529&lt;Variables!$G$13,1,0)</f>
        <v>1</v>
      </c>
      <c r="AO4529" s="77">
        <f>IF(R4529&lt;Variables!$G$12,0,1)</f>
        <v>1</v>
      </c>
      <c r="AP4529" s="78">
        <f t="shared" si="143"/>
        <v>1</v>
      </c>
      <c r="AQ4529" s="77">
        <f>IF(V4529&lt;Variables!$G$15,1,0)</f>
        <v>1</v>
      </c>
      <c r="AR4529" s="77">
        <v>1</v>
      </c>
      <c r="AS4529" s="77">
        <v>0</v>
      </c>
      <c r="AT4529" s="77">
        <v>0</v>
      </c>
      <c r="AU4529" s="77">
        <v>0</v>
      </c>
      <c r="BA4529" s="77">
        <v>1.23</v>
      </c>
    </row>
    <row r="4530" spans="3:53" x14ac:dyDescent="0.25">
      <c r="C4530" s="77" t="s">
        <v>597</v>
      </c>
      <c r="D4530" s="77" t="s">
        <v>598</v>
      </c>
      <c r="E4530" s="77">
        <v>28.14</v>
      </c>
      <c r="F4530" s="77">
        <v>20.21</v>
      </c>
      <c r="G4530" s="77">
        <v>0</v>
      </c>
      <c r="H4530" s="77">
        <v>-99999</v>
      </c>
      <c r="I4530" s="77">
        <v>-99999</v>
      </c>
      <c r="J4530" s="77" t="s">
        <v>75</v>
      </c>
      <c r="K4530" s="77">
        <v>-99999</v>
      </c>
      <c r="L4530" s="77">
        <v>-99999</v>
      </c>
      <c r="M4530" s="77">
        <v>-99999</v>
      </c>
      <c r="N4530" s="77">
        <v>28.25</v>
      </c>
      <c r="O4530" s="77">
        <v>0</v>
      </c>
      <c r="P4530" s="77">
        <v>65725</v>
      </c>
      <c r="Q4530" s="77">
        <v>0</v>
      </c>
      <c r="R4530" s="77">
        <v>1</v>
      </c>
      <c r="S4530" s="77">
        <v>29.952999999999999</v>
      </c>
      <c r="T4530" s="77">
        <v>7.8390000000000004</v>
      </c>
      <c r="U4530" s="77">
        <v>17.2684</v>
      </c>
      <c r="V4530" s="77">
        <v>-99999</v>
      </c>
      <c r="AC4530" s="77">
        <v>28.4</v>
      </c>
      <c r="AD4530" s="77">
        <v>28.0534</v>
      </c>
      <c r="AH4530" s="77">
        <f>IF(AND(M4530&lt;Variables!$G$6,M4530&gt;Variables!$G$5),0,1)</f>
        <v>1</v>
      </c>
      <c r="AI4530" s="77">
        <f t="shared" ref="AI4530:AI4593" si="144">IF(L4530&gt;N4530,0,1)</f>
        <v>1</v>
      </c>
      <c r="AJ4530" s="77">
        <f>IF(I4530&gt;Variables!$G$7,0,1)</f>
        <v>1</v>
      </c>
      <c r="AK4530" s="77">
        <f>IF(F4530&gt;Variables!$G$8,0,1)</f>
        <v>0</v>
      </c>
      <c r="AL4530" s="77">
        <f>IF(G4530&gt;Variables!$G$9,0,1)</f>
        <v>1</v>
      </c>
      <c r="AM4530" s="77">
        <f>IF(AND(K4530&gt;Variables!$G$10,K4530&lt;Variables!$G$11),0,1)</f>
        <v>1</v>
      </c>
      <c r="AN4530" s="77">
        <f>IF(H4530&lt;Variables!$G$13,1,0)</f>
        <v>1</v>
      </c>
      <c r="AO4530" s="77">
        <f>IF(R4530&lt;Variables!$G$12,0,1)</f>
        <v>0</v>
      </c>
      <c r="AP4530" s="78">
        <f t="shared" ref="AP4530:AP4593" si="145">IF(J4530="Pass", 0,1)</f>
        <v>1</v>
      </c>
      <c r="AQ4530" s="77">
        <f>IF(V4530&lt;Variables!$G$15,1,0)</f>
        <v>1</v>
      </c>
      <c r="AR4530" s="77">
        <v>0</v>
      </c>
      <c r="AS4530" s="77">
        <v>0</v>
      </c>
      <c r="AT4530" s="77">
        <v>0</v>
      </c>
      <c r="AU4530" s="77">
        <v>0</v>
      </c>
      <c r="BA4530" s="77">
        <v>0</v>
      </c>
    </row>
    <row r="4531" spans="3:53" x14ac:dyDescent="0.25">
      <c r="C4531" s="77" t="s">
        <v>597</v>
      </c>
      <c r="D4531" s="77" t="s">
        <v>571</v>
      </c>
      <c r="E4531" s="77">
        <v>2.4</v>
      </c>
      <c r="F4531" s="77">
        <v>7.66</v>
      </c>
      <c r="G4531" s="77">
        <v>6.67</v>
      </c>
      <c r="H4531" s="77">
        <v>-99999</v>
      </c>
      <c r="I4531" s="77">
        <v>-0.63600000000000001</v>
      </c>
      <c r="J4531" s="77" t="s">
        <v>75</v>
      </c>
      <c r="K4531" s="77">
        <v>56.32</v>
      </c>
      <c r="L4531" s="77">
        <v>2.3149999999999999</v>
      </c>
      <c r="M4531" s="77">
        <v>3.671706263498919</v>
      </c>
      <c r="N4531" s="77">
        <v>2.295029411764705</v>
      </c>
      <c r="O4531" s="77">
        <v>4.5738232241032577</v>
      </c>
      <c r="P4531" s="77">
        <v>65862</v>
      </c>
      <c r="Q4531" s="77">
        <v>7340</v>
      </c>
      <c r="R4531" s="77">
        <v>8.9700000000000006</v>
      </c>
      <c r="S4531" s="77">
        <v>29.952999999999999</v>
      </c>
      <c r="T4531" s="77">
        <v>7.8390000000000004</v>
      </c>
      <c r="U4531" s="77">
        <v>17.2684</v>
      </c>
      <c r="V4531" s="77">
        <v>2.2699942669546438</v>
      </c>
      <c r="AC4531" s="77">
        <v>2.39</v>
      </c>
      <c r="AD4531" s="77">
        <v>1.66</v>
      </c>
      <c r="AH4531" s="77">
        <f>IF(AND(M4531&lt;Variables!$G$6,M4531&gt;Variables!$G$5),0,1)</f>
        <v>1</v>
      </c>
      <c r="AI4531" s="77">
        <f t="shared" si="144"/>
        <v>0</v>
      </c>
      <c r="AJ4531" s="77">
        <f>IF(I4531&gt;Variables!$G$7,0,1)</f>
        <v>1</v>
      </c>
      <c r="AK4531" s="77">
        <f>IF(F4531&gt;Variables!$G$8,0,1)</f>
        <v>1</v>
      </c>
      <c r="AL4531" s="77">
        <f>IF(G4531&gt;Variables!$G$9,0,1)</f>
        <v>1</v>
      </c>
      <c r="AM4531" s="77">
        <f>IF(AND(K4531&gt;Variables!$G$10,K4531&lt;Variables!$G$11),0,1)</f>
        <v>1</v>
      </c>
      <c r="AN4531" s="77">
        <f>IF(H4531&lt;Variables!$G$13,1,0)</f>
        <v>1</v>
      </c>
      <c r="AO4531" s="77">
        <f>IF(R4531&lt;Variables!$G$12,0,1)</f>
        <v>1</v>
      </c>
      <c r="AP4531" s="78">
        <f t="shared" si="145"/>
        <v>1</v>
      </c>
      <c r="AQ4531" s="77">
        <f>IF(V4531&lt;Variables!$G$15,1,0)</f>
        <v>1</v>
      </c>
      <c r="AR4531" s="77">
        <v>0</v>
      </c>
      <c r="AS4531" s="77">
        <v>0</v>
      </c>
      <c r="AT4531" s="77">
        <v>1</v>
      </c>
      <c r="AU4531" s="77">
        <v>0</v>
      </c>
      <c r="BA4531" s="77">
        <v>-2.25</v>
      </c>
    </row>
    <row r="4532" spans="3:53" x14ac:dyDescent="0.25">
      <c r="C4532" s="77" t="s">
        <v>597</v>
      </c>
      <c r="D4532" s="77" t="s">
        <v>553</v>
      </c>
      <c r="E4532" s="77">
        <v>86.54</v>
      </c>
      <c r="F4532" s="77">
        <v>7.46</v>
      </c>
      <c r="G4532" s="77">
        <v>-0.15</v>
      </c>
      <c r="H4532" s="77">
        <v>8700</v>
      </c>
      <c r="I4532" s="77">
        <v>-5.2519999999999998</v>
      </c>
      <c r="J4532" s="77" t="s">
        <v>75</v>
      </c>
      <c r="K4532" s="77">
        <v>58.07</v>
      </c>
      <c r="L4532" s="77">
        <v>86.028384999999986</v>
      </c>
      <c r="M4532" s="77">
        <v>0.26923090559007851</v>
      </c>
      <c r="N4532" s="77">
        <v>85.995925999999997</v>
      </c>
      <c r="O4532" s="77">
        <v>0.30707733759388539</v>
      </c>
      <c r="P4532" s="77">
        <v>3053000</v>
      </c>
      <c r="Q4532" s="77">
        <v>2154000</v>
      </c>
      <c r="R4532" s="77">
        <v>1.42</v>
      </c>
      <c r="S4532" s="77">
        <v>29.952999999999999</v>
      </c>
      <c r="T4532" s="77">
        <v>7.8390000000000004</v>
      </c>
      <c r="U4532" s="77">
        <v>17.2684</v>
      </c>
      <c r="V4532" s="77">
        <v>2.4373304578920312</v>
      </c>
      <c r="AC4532" s="77">
        <v>86.754999999999995</v>
      </c>
      <c r="AD4532" s="77">
        <v>84.36</v>
      </c>
      <c r="AH4532" s="77">
        <f>IF(AND(M4532&lt;Variables!$G$6,M4532&gt;Variables!$G$5),0,1)</f>
        <v>1</v>
      </c>
      <c r="AI4532" s="77">
        <f t="shared" si="144"/>
        <v>0</v>
      </c>
      <c r="AJ4532" s="77">
        <f>IF(I4532&gt;Variables!$G$7,0,1)</f>
        <v>1</v>
      </c>
      <c r="AK4532" s="77">
        <f>IF(F4532&gt;Variables!$G$8,0,1)</f>
        <v>1</v>
      </c>
      <c r="AL4532" s="77">
        <f>IF(G4532&gt;Variables!$G$9,0,1)</f>
        <v>1</v>
      </c>
      <c r="AM4532" s="77">
        <f>IF(AND(K4532&gt;Variables!$G$10,K4532&lt;Variables!$G$11),0,1)</f>
        <v>1</v>
      </c>
      <c r="AN4532" s="77">
        <f>IF(H4532&lt;Variables!$G$13,1,0)</f>
        <v>0</v>
      </c>
      <c r="AO4532" s="77">
        <f>IF(R4532&lt;Variables!$G$12,0,1)</f>
        <v>0</v>
      </c>
      <c r="AP4532" s="78">
        <f t="shared" si="145"/>
        <v>1</v>
      </c>
      <c r="AQ4532" s="77">
        <f>IF(V4532&lt;Variables!$G$15,1,0)</f>
        <v>1</v>
      </c>
      <c r="AR4532" s="77">
        <v>0</v>
      </c>
      <c r="AS4532" s="77">
        <v>1</v>
      </c>
      <c r="AT4532" s="77">
        <v>0</v>
      </c>
      <c r="AU4532" s="77">
        <v>0</v>
      </c>
      <c r="BA4532" s="77">
        <v>-0.02</v>
      </c>
    </row>
    <row r="4533" spans="3:53" x14ac:dyDescent="0.25">
      <c r="C4533" s="77" t="s">
        <v>597</v>
      </c>
      <c r="D4533" s="77" t="s">
        <v>588</v>
      </c>
      <c r="E4533" s="77">
        <v>12.79</v>
      </c>
      <c r="F4533" s="77">
        <v>35.33</v>
      </c>
      <c r="G4533" s="77">
        <v>-99999</v>
      </c>
      <c r="H4533" s="77">
        <v>-99999</v>
      </c>
      <c r="I4533" s="77">
        <v>-99999</v>
      </c>
      <c r="J4533" s="77" t="s">
        <v>75</v>
      </c>
      <c r="K4533" s="77">
        <v>-99999</v>
      </c>
      <c r="L4533" s="77">
        <v>12.594799999999999</v>
      </c>
      <c r="M4533" s="77">
        <v>-794070.52751929371</v>
      </c>
      <c r="N4533" s="77">
        <v>12.19211458333333</v>
      </c>
      <c r="O4533" s="77">
        <v>-820294.06327347842</v>
      </c>
      <c r="P4533" s="77">
        <v>1060000</v>
      </c>
      <c r="S4533" s="77">
        <v>29.952999999999999</v>
      </c>
      <c r="T4533" s="77">
        <v>7.8390000000000004</v>
      </c>
      <c r="U4533" s="77">
        <v>17.2684</v>
      </c>
      <c r="V4533" s="77">
        <v>-99999</v>
      </c>
      <c r="AC4533" s="77">
        <v>16.5212</v>
      </c>
      <c r="AD4533" s="77">
        <v>12.53</v>
      </c>
      <c r="AH4533" s="77">
        <f>IF(AND(M4533&lt;Variables!$G$6,M4533&gt;Variables!$G$5),0,1)</f>
        <v>1</v>
      </c>
      <c r="AI4533" s="77">
        <f t="shared" si="144"/>
        <v>0</v>
      </c>
      <c r="AJ4533" s="77">
        <f>IF(I4533&gt;Variables!$G$7,0,1)</f>
        <v>1</v>
      </c>
      <c r="AK4533" s="77">
        <f>IF(F4533&gt;Variables!$G$8,0,1)</f>
        <v>0</v>
      </c>
      <c r="AL4533" s="77">
        <f>IF(G4533&gt;Variables!$G$9,0,1)</f>
        <v>1</v>
      </c>
      <c r="AM4533" s="77">
        <f>IF(AND(K4533&gt;Variables!$G$10,K4533&lt;Variables!$G$11),0,1)</f>
        <v>1</v>
      </c>
      <c r="AN4533" s="77">
        <f>IF(H4533&lt;Variables!$G$13,1,0)</f>
        <v>1</v>
      </c>
      <c r="AO4533" s="77">
        <f>IF(R4533&lt;Variables!$G$12,0,1)</f>
        <v>0</v>
      </c>
      <c r="AP4533" s="78">
        <f t="shared" si="145"/>
        <v>1</v>
      </c>
      <c r="AQ4533" s="77">
        <f>IF(V4533&lt;Variables!$G$15,1,0)</f>
        <v>1</v>
      </c>
      <c r="AR4533" s="77">
        <v>1</v>
      </c>
      <c r="AS4533" s="77">
        <v>0</v>
      </c>
      <c r="AT4533" s="77">
        <v>0</v>
      </c>
      <c r="AU4533" s="77">
        <v>0</v>
      </c>
      <c r="BA4533" s="77">
        <v>2</v>
      </c>
    </row>
    <row r="4534" spans="3:53" x14ac:dyDescent="0.25">
      <c r="C4534" s="77" t="s">
        <v>597</v>
      </c>
      <c r="D4534" s="77" t="s">
        <v>503</v>
      </c>
      <c r="E4534" s="77">
        <v>9.39</v>
      </c>
      <c r="F4534" s="77">
        <v>7.76</v>
      </c>
      <c r="G4534" s="77">
        <v>4.41</v>
      </c>
      <c r="H4534" s="77">
        <v>13440</v>
      </c>
      <c r="I4534" s="77">
        <v>-0.41899999999999998</v>
      </c>
      <c r="J4534" s="77" t="s">
        <v>74</v>
      </c>
      <c r="K4534" s="77">
        <v>57.21</v>
      </c>
      <c r="L4534" s="77">
        <v>9.3435549999999985</v>
      </c>
      <c r="M4534" s="77">
        <v>1.5465205695285559E-2</v>
      </c>
      <c r="N4534" s="77">
        <v>9.2027440000000009</v>
      </c>
      <c r="O4534" s="77">
        <v>1.5457998179673329</v>
      </c>
      <c r="P4534" s="77">
        <v>3568000</v>
      </c>
      <c r="Q4534" s="77">
        <v>7407000</v>
      </c>
      <c r="R4534" s="77">
        <v>0.48</v>
      </c>
      <c r="S4534" s="77">
        <v>29.952999999999999</v>
      </c>
      <c r="T4534" s="77">
        <v>7.8390000000000004</v>
      </c>
      <c r="U4534" s="77">
        <v>17.2684</v>
      </c>
      <c r="V4534" s="77">
        <v>2.4409714807156369</v>
      </c>
      <c r="AC4534" s="77">
        <v>9.4</v>
      </c>
      <c r="AD4534" s="77">
        <v>9.18</v>
      </c>
      <c r="AH4534" s="77">
        <f>IF(AND(M4534&lt;Variables!$G$6,M4534&gt;Variables!$G$5),0,1)</f>
        <v>1</v>
      </c>
      <c r="AI4534" s="77">
        <f t="shared" si="144"/>
        <v>0</v>
      </c>
      <c r="AJ4534" s="77">
        <f>IF(I4534&gt;Variables!$G$7,0,1)</f>
        <v>1</v>
      </c>
      <c r="AK4534" s="77">
        <f>IF(F4534&gt;Variables!$G$8,0,1)</f>
        <v>1</v>
      </c>
      <c r="AL4534" s="77">
        <f>IF(G4534&gt;Variables!$G$9,0,1)</f>
        <v>1</v>
      </c>
      <c r="AM4534" s="77">
        <f>IF(AND(K4534&gt;Variables!$G$10,K4534&lt;Variables!$G$11),0,1)</f>
        <v>1</v>
      </c>
      <c r="AN4534" s="77">
        <f>IF(H4534&lt;Variables!$G$13,1,0)</f>
        <v>0</v>
      </c>
      <c r="AO4534" s="77">
        <f>IF(R4534&lt;Variables!$G$12,0,1)</f>
        <v>0</v>
      </c>
      <c r="AP4534" s="78">
        <f t="shared" si="145"/>
        <v>0</v>
      </c>
      <c r="AQ4534" s="77">
        <f>IF(V4534&lt;Variables!$G$15,1,0)</f>
        <v>1</v>
      </c>
      <c r="AR4534" s="77">
        <v>0</v>
      </c>
      <c r="AS4534" s="77">
        <v>0</v>
      </c>
      <c r="AT4534" s="77">
        <v>0</v>
      </c>
      <c r="AU4534" s="77">
        <v>1</v>
      </c>
      <c r="BA4534" s="77">
        <v>-1.01</v>
      </c>
    </row>
    <row r="4535" spans="3:53" x14ac:dyDescent="0.25">
      <c r="C4535" s="77" t="s">
        <v>597</v>
      </c>
      <c r="D4535" s="77" t="s">
        <v>567</v>
      </c>
      <c r="E4535" s="77">
        <v>14.33</v>
      </c>
      <c r="F4535" s="77">
        <v>7.23</v>
      </c>
      <c r="G4535" s="77">
        <v>5.03</v>
      </c>
      <c r="H4535" s="77">
        <v>27750</v>
      </c>
      <c r="I4535" s="77">
        <v>2.012</v>
      </c>
      <c r="J4535" s="77" t="s">
        <v>74</v>
      </c>
      <c r="K4535" s="77">
        <v>46.27</v>
      </c>
      <c r="L4535" s="77">
        <v>14.33846315789474</v>
      </c>
      <c r="M4535" s="77">
        <v>-0.30312284807739281</v>
      </c>
      <c r="N4535" s="77">
        <v>14.28949583333333</v>
      </c>
      <c r="O4535" s="77">
        <v>3.8518970374215478E-2</v>
      </c>
      <c r="P4535" s="77">
        <v>686909</v>
      </c>
      <c r="Q4535" s="77">
        <v>973560</v>
      </c>
      <c r="R4535" s="77">
        <v>0.71</v>
      </c>
      <c r="S4535" s="77">
        <v>29.952999999999999</v>
      </c>
      <c r="T4535" s="77">
        <v>7.8390000000000004</v>
      </c>
      <c r="U4535" s="77">
        <v>17.2684</v>
      </c>
      <c r="V4535" s="77">
        <v>2.3329730819810388</v>
      </c>
      <c r="AC4535" s="77">
        <v>14.795</v>
      </c>
      <c r="AD4535" s="77">
        <v>14.275</v>
      </c>
      <c r="AH4535" s="77">
        <f>IF(AND(M4535&lt;Variables!$G$6,M4535&gt;Variables!$G$5),0,1)</f>
        <v>1</v>
      </c>
      <c r="AI4535" s="77">
        <f t="shared" si="144"/>
        <v>0</v>
      </c>
      <c r="AJ4535" s="77">
        <f>IF(I4535&gt;Variables!$G$7,0,1)</f>
        <v>1</v>
      </c>
      <c r="AK4535" s="77">
        <f>IF(F4535&gt;Variables!$G$8,0,1)</f>
        <v>1</v>
      </c>
      <c r="AL4535" s="77">
        <f>IF(G4535&gt;Variables!$G$9,0,1)</f>
        <v>1</v>
      </c>
      <c r="AM4535" s="77">
        <f>IF(AND(K4535&gt;Variables!$G$10,K4535&lt;Variables!$G$11),0,1)</f>
        <v>1</v>
      </c>
      <c r="AN4535" s="77">
        <f>IF(H4535&lt;Variables!$G$13,1,0)</f>
        <v>0</v>
      </c>
      <c r="AO4535" s="77">
        <f>IF(R4535&lt;Variables!$G$12,0,1)</f>
        <v>0</v>
      </c>
      <c r="AP4535" s="78">
        <f t="shared" si="145"/>
        <v>0</v>
      </c>
      <c r="AQ4535" s="77">
        <f>IF(V4535&lt;Variables!$G$15,1,0)</f>
        <v>1</v>
      </c>
      <c r="AR4535" s="77">
        <v>1</v>
      </c>
      <c r="AS4535" s="77">
        <v>0</v>
      </c>
      <c r="AT4535" s="77">
        <v>0</v>
      </c>
      <c r="AU4535" s="77">
        <v>0</v>
      </c>
      <c r="BA4535" s="77">
        <v>1.48</v>
      </c>
    </row>
    <row r="4536" spans="3:53" x14ac:dyDescent="0.25">
      <c r="C4536" s="77" t="s">
        <v>599</v>
      </c>
      <c r="D4536" s="77" t="s">
        <v>578</v>
      </c>
      <c r="E4536" s="77">
        <v>5.94</v>
      </c>
      <c r="F4536" s="77">
        <v>43.03</v>
      </c>
      <c r="G4536" s="77">
        <v>37.01</v>
      </c>
      <c r="H4536" s="77">
        <v>42.92</v>
      </c>
      <c r="I4536" s="77">
        <v>190.13300000000001</v>
      </c>
      <c r="J4536" s="77" t="s">
        <v>75</v>
      </c>
      <c r="K4536" s="77">
        <v>41</v>
      </c>
      <c r="L4536" s="77">
        <v>6.1712049999999996</v>
      </c>
      <c r="M4536" s="77">
        <v>-4.9618348442483997</v>
      </c>
      <c r="N4536" s="77">
        <v>6.0843100000000003</v>
      </c>
      <c r="O4536" s="77">
        <v>-3.6045171925822341</v>
      </c>
      <c r="P4536" s="77">
        <v>28910000</v>
      </c>
      <c r="Q4536" s="77">
        <v>2020000</v>
      </c>
      <c r="R4536" s="77">
        <v>14.31</v>
      </c>
      <c r="S4536" s="77">
        <v>30.478999999999999</v>
      </c>
      <c r="T4536" s="77">
        <v>8.109</v>
      </c>
      <c r="U4536" s="77">
        <v>17.600000000000001</v>
      </c>
      <c r="V4536" s="77">
        <v>2.273799694678754</v>
      </c>
      <c r="AC4536" s="77">
        <v>7.12</v>
      </c>
      <c r="AD4536" s="77">
        <v>5.29</v>
      </c>
      <c r="AH4536" s="77">
        <f>IF(AND(M4536&lt;Variables!$G$6,M4536&gt;Variables!$G$5),0,1)</f>
        <v>0</v>
      </c>
      <c r="AI4536" s="77">
        <f t="shared" si="144"/>
        <v>0</v>
      </c>
      <c r="AJ4536" s="77">
        <f>IF(I4536&gt;Variables!$G$7,0,1)</f>
        <v>0</v>
      </c>
      <c r="AK4536" s="77">
        <f>IF(F4536&gt;Variables!$G$8,0,1)</f>
        <v>0</v>
      </c>
      <c r="AL4536" s="77">
        <f>IF(G4536&gt;Variables!$G$9,0,1)</f>
        <v>0</v>
      </c>
      <c r="AM4536" s="77">
        <f>IF(AND(K4536&gt;Variables!$G$10,K4536&lt;Variables!$G$11),0,1)</f>
        <v>1</v>
      </c>
      <c r="AN4536" s="77">
        <f>IF(H4536&lt;Variables!$G$13,1,0)</f>
        <v>1</v>
      </c>
      <c r="AO4536" s="77">
        <f>IF(R4536&lt;Variables!$G$12,0,1)</f>
        <v>1</v>
      </c>
      <c r="AP4536" s="78">
        <f t="shared" si="145"/>
        <v>1</v>
      </c>
      <c r="AQ4536" s="77">
        <f>IF(V4536&lt;Variables!$G$15,1,0)</f>
        <v>1</v>
      </c>
      <c r="AR4536" s="77">
        <v>1</v>
      </c>
      <c r="AS4536" s="77">
        <v>0</v>
      </c>
      <c r="AT4536" s="77">
        <v>0</v>
      </c>
      <c r="AU4536" s="77">
        <v>0</v>
      </c>
      <c r="BA4536" s="77">
        <v>2</v>
      </c>
    </row>
    <row r="4537" spans="3:53" x14ac:dyDescent="0.25">
      <c r="C4537" s="77" t="s">
        <v>599</v>
      </c>
      <c r="D4537" s="77" t="s">
        <v>179</v>
      </c>
      <c r="E4537" s="77">
        <v>25.67</v>
      </c>
      <c r="F4537" s="77">
        <v>9.94</v>
      </c>
      <c r="G4537" s="77">
        <v>11.15</v>
      </c>
      <c r="H4537" s="77">
        <v>13930</v>
      </c>
      <c r="I4537" s="77">
        <v>-77.344999999999999</v>
      </c>
      <c r="J4537" s="77" t="s">
        <v>74</v>
      </c>
      <c r="K4537" s="77">
        <v>53.35</v>
      </c>
      <c r="L4537" s="77">
        <v>25.694875</v>
      </c>
      <c r="M4537" s="77">
        <v>-7.3847411205532329E-2</v>
      </c>
      <c r="N4537" s="77">
        <v>25.590042</v>
      </c>
      <c r="O4537" s="77">
        <v>0.33551332193981798</v>
      </c>
      <c r="P4537" s="77">
        <v>11105000</v>
      </c>
      <c r="Q4537" s="77">
        <v>12104000</v>
      </c>
      <c r="R4537" s="77">
        <v>0.92</v>
      </c>
      <c r="S4537" s="77">
        <v>30.478999999999999</v>
      </c>
      <c r="T4537" s="77">
        <v>8.109</v>
      </c>
      <c r="U4537" s="77">
        <v>17.600000000000001</v>
      </c>
      <c r="V4537" s="77">
        <v>2.4043404916252751</v>
      </c>
      <c r="AC4537" s="77">
        <v>25.84</v>
      </c>
      <c r="AD4537" s="77">
        <v>24.96</v>
      </c>
      <c r="AH4537" s="77">
        <f>IF(AND(M4537&lt;Variables!$G$6,M4537&gt;Variables!$G$5),0,1)</f>
        <v>1</v>
      </c>
      <c r="AI4537" s="77">
        <f t="shared" si="144"/>
        <v>0</v>
      </c>
      <c r="AJ4537" s="77">
        <f>IF(I4537&gt;Variables!$G$7,0,1)</f>
        <v>1</v>
      </c>
      <c r="AK4537" s="77">
        <f>IF(F4537&gt;Variables!$G$8,0,1)</f>
        <v>0</v>
      </c>
      <c r="AL4537" s="77">
        <f>IF(G4537&gt;Variables!$G$9,0,1)</f>
        <v>0</v>
      </c>
      <c r="AM4537" s="77">
        <f>IF(AND(K4537&gt;Variables!$G$10,K4537&lt;Variables!$G$11),0,1)</f>
        <v>1</v>
      </c>
      <c r="AN4537" s="77">
        <f>IF(H4537&lt;Variables!$G$13,1,0)</f>
        <v>0</v>
      </c>
      <c r="AO4537" s="77">
        <f>IF(R4537&lt;Variables!$G$12,0,1)</f>
        <v>0</v>
      </c>
      <c r="AP4537" s="78">
        <f t="shared" si="145"/>
        <v>0</v>
      </c>
      <c r="AQ4537" s="77">
        <f>IF(V4537&lt;Variables!$G$15,1,0)</f>
        <v>1</v>
      </c>
      <c r="AR4537" s="77">
        <v>0</v>
      </c>
      <c r="AS4537" s="77">
        <v>0</v>
      </c>
      <c r="AT4537" s="77">
        <v>1</v>
      </c>
      <c r="AU4537" s="77">
        <v>0</v>
      </c>
      <c r="BA4537" s="77">
        <v>-2.25</v>
      </c>
    </row>
    <row r="4538" spans="3:53" x14ac:dyDescent="0.25">
      <c r="C4538" s="77" t="s">
        <v>599</v>
      </c>
      <c r="D4538" s="77" t="s">
        <v>571</v>
      </c>
      <c r="E4538" s="77">
        <v>2.4</v>
      </c>
      <c r="F4538" s="77">
        <v>14.83</v>
      </c>
      <c r="G4538" s="77">
        <v>6.67</v>
      </c>
      <c r="H4538" s="77">
        <v>-99999</v>
      </c>
      <c r="I4538" s="77">
        <v>-0.63600000000000001</v>
      </c>
      <c r="J4538" s="77" t="s">
        <v>75</v>
      </c>
      <c r="K4538" s="77">
        <v>56.32</v>
      </c>
      <c r="L4538" s="77">
        <v>2.4</v>
      </c>
      <c r="M4538" s="77">
        <v>0</v>
      </c>
      <c r="N4538" s="77">
        <v>2.3023076923076919</v>
      </c>
      <c r="O4538" s="77">
        <v>4.2432342131640421</v>
      </c>
      <c r="P4538" s="77">
        <v>69462</v>
      </c>
      <c r="Q4538" s="77">
        <v>7340</v>
      </c>
      <c r="R4538" s="77">
        <v>9.4600000000000009</v>
      </c>
      <c r="S4538" s="77">
        <v>30.478999999999999</v>
      </c>
      <c r="T4538" s="77">
        <v>8.109</v>
      </c>
      <c r="U4538" s="77">
        <v>17.600000000000001</v>
      </c>
      <c r="V4538" s="77">
        <v>2.4324751999999998</v>
      </c>
      <c r="AC4538" s="77">
        <v>2.39</v>
      </c>
      <c r="AD4538" s="77">
        <v>1.66</v>
      </c>
      <c r="AH4538" s="77">
        <f>IF(AND(M4538&lt;Variables!$G$6,M4538&gt;Variables!$G$5),0,1)</f>
        <v>1</v>
      </c>
      <c r="AI4538" s="77">
        <f t="shared" si="144"/>
        <v>0</v>
      </c>
      <c r="AJ4538" s="77">
        <f>IF(I4538&gt;Variables!$G$7,0,1)</f>
        <v>1</v>
      </c>
      <c r="AK4538" s="77">
        <f>IF(F4538&gt;Variables!$G$8,0,1)</f>
        <v>0</v>
      </c>
      <c r="AL4538" s="77">
        <f>IF(G4538&gt;Variables!$G$9,0,1)</f>
        <v>1</v>
      </c>
      <c r="AM4538" s="77">
        <f>IF(AND(K4538&gt;Variables!$G$10,K4538&lt;Variables!$G$11),0,1)</f>
        <v>1</v>
      </c>
      <c r="AN4538" s="77">
        <f>IF(H4538&lt;Variables!$G$13,1,0)</f>
        <v>1</v>
      </c>
      <c r="AO4538" s="77">
        <f>IF(R4538&lt;Variables!$G$12,0,1)</f>
        <v>1</v>
      </c>
      <c r="AP4538" s="78">
        <f t="shared" si="145"/>
        <v>1</v>
      </c>
      <c r="AQ4538" s="77">
        <f>IF(V4538&lt;Variables!$G$15,1,0)</f>
        <v>1</v>
      </c>
      <c r="AR4538" s="77">
        <v>0</v>
      </c>
      <c r="AS4538" s="77">
        <v>0</v>
      </c>
      <c r="AT4538" s="77">
        <v>1</v>
      </c>
      <c r="AU4538" s="77">
        <v>0</v>
      </c>
      <c r="BA4538" s="77">
        <v>-2.25</v>
      </c>
    </row>
    <row r="4539" spans="3:53" x14ac:dyDescent="0.25">
      <c r="C4539" s="77" t="s">
        <v>599</v>
      </c>
      <c r="D4539" s="77" t="s">
        <v>596</v>
      </c>
      <c r="E4539" s="77">
        <v>36.32</v>
      </c>
      <c r="F4539" s="77">
        <v>10.23</v>
      </c>
      <c r="G4539" s="77">
        <v>7.77</v>
      </c>
      <c r="H4539" s="77">
        <v>4520</v>
      </c>
      <c r="I4539" s="77">
        <v>-34.148000000000003</v>
      </c>
      <c r="J4539" s="77" t="s">
        <v>74</v>
      </c>
      <c r="K4539" s="77">
        <v>77.09</v>
      </c>
      <c r="L4539" s="77">
        <v>35.698475000000009</v>
      </c>
      <c r="M4539" s="77">
        <v>1.3768795445743509</v>
      </c>
      <c r="N4539" s="77">
        <v>35.116911999999999</v>
      </c>
      <c r="O4539" s="77">
        <v>3.0557584334294501</v>
      </c>
      <c r="P4539" s="77">
        <v>2227000</v>
      </c>
      <c r="Q4539" s="77">
        <v>2591000</v>
      </c>
      <c r="R4539" s="77">
        <v>0.86</v>
      </c>
      <c r="S4539" s="77">
        <v>30.478999999999999</v>
      </c>
      <c r="T4539" s="77">
        <v>8.109</v>
      </c>
      <c r="U4539" s="77">
        <v>17.600000000000001</v>
      </c>
      <c r="V4539" s="77">
        <v>2.5041320939421121</v>
      </c>
      <c r="AC4539" s="77">
        <v>36.378900000000002</v>
      </c>
      <c r="AD4539" s="77">
        <v>35.1</v>
      </c>
      <c r="AH4539" s="77">
        <f>IF(AND(M4539&lt;Variables!$G$6,M4539&gt;Variables!$G$5),0,1)</f>
        <v>1</v>
      </c>
      <c r="AI4539" s="77">
        <f t="shared" si="144"/>
        <v>0</v>
      </c>
      <c r="AJ4539" s="77">
        <f>IF(I4539&gt;Variables!$G$7,0,1)</f>
        <v>1</v>
      </c>
      <c r="AK4539" s="77">
        <f>IF(F4539&gt;Variables!$G$8,0,1)</f>
        <v>0</v>
      </c>
      <c r="AL4539" s="77">
        <f>IF(G4539&gt;Variables!$G$9,0,1)</f>
        <v>1</v>
      </c>
      <c r="AM4539" s="77">
        <f>IF(AND(K4539&gt;Variables!$G$10,K4539&lt;Variables!$G$11),0,1)</f>
        <v>1</v>
      </c>
      <c r="AN4539" s="77">
        <f>IF(H4539&lt;Variables!$G$13,1,0)</f>
        <v>0</v>
      </c>
      <c r="AO4539" s="77">
        <f>IF(R4539&lt;Variables!$G$12,0,1)</f>
        <v>0</v>
      </c>
      <c r="AP4539" s="78">
        <f t="shared" si="145"/>
        <v>0</v>
      </c>
      <c r="AQ4539" s="77">
        <f>IF(V4539&lt;Variables!$G$15,1,0)</f>
        <v>1</v>
      </c>
      <c r="AR4539" s="77">
        <v>0</v>
      </c>
      <c r="AS4539" s="77">
        <v>0</v>
      </c>
      <c r="AT4539" s="77">
        <v>1</v>
      </c>
      <c r="AU4539" s="77">
        <v>0</v>
      </c>
      <c r="BA4539" s="77">
        <v>-1.73</v>
      </c>
    </row>
    <row r="4540" spans="3:53" x14ac:dyDescent="0.25">
      <c r="C4540" s="77" t="s">
        <v>599</v>
      </c>
      <c r="D4540" s="77" t="s">
        <v>562</v>
      </c>
      <c r="E4540" s="77">
        <v>43.26</v>
      </c>
      <c r="F4540" s="77">
        <v>11.35</v>
      </c>
      <c r="G4540" s="77">
        <v>10.53</v>
      </c>
      <c r="H4540" s="77">
        <v>2400</v>
      </c>
      <c r="I4540" s="77">
        <v>32.195999999999998</v>
      </c>
      <c r="J4540" s="77" t="s">
        <v>74</v>
      </c>
      <c r="K4540" s="77">
        <v>41.74</v>
      </c>
      <c r="L4540" s="77">
        <v>43.317041176470589</v>
      </c>
      <c r="M4540" s="77">
        <v>-0.36115388360265938</v>
      </c>
      <c r="N4540" s="77">
        <v>43.623339999999999</v>
      </c>
      <c r="O4540" s="77">
        <v>-1.060762426719267</v>
      </c>
      <c r="P4540" s="77">
        <v>571049</v>
      </c>
      <c r="Q4540" s="77">
        <v>665245</v>
      </c>
      <c r="R4540" s="77">
        <v>0.86</v>
      </c>
      <c r="S4540" s="77">
        <v>30.478999999999999</v>
      </c>
      <c r="T4540" s="77">
        <v>8.109</v>
      </c>
      <c r="U4540" s="77">
        <v>17.600000000000001</v>
      </c>
      <c r="V4540" s="77">
        <v>2.282201118418794</v>
      </c>
      <c r="AC4540" s="77">
        <v>43.94</v>
      </c>
      <c r="AD4540" s="77">
        <v>42.6</v>
      </c>
      <c r="AH4540" s="77">
        <f>IF(AND(M4540&lt;Variables!$G$6,M4540&gt;Variables!$G$5),0,1)</f>
        <v>1</v>
      </c>
      <c r="AI4540" s="77">
        <f t="shared" si="144"/>
        <v>1</v>
      </c>
      <c r="AJ4540" s="77">
        <f>IF(I4540&gt;Variables!$G$7,0,1)</f>
        <v>1</v>
      </c>
      <c r="AK4540" s="77">
        <f>IF(F4540&gt;Variables!$G$8,0,1)</f>
        <v>0</v>
      </c>
      <c r="AL4540" s="77">
        <f>IF(G4540&gt;Variables!$G$9,0,1)</f>
        <v>0</v>
      </c>
      <c r="AM4540" s="77">
        <f>IF(AND(K4540&gt;Variables!$G$10,K4540&lt;Variables!$G$11),0,1)</f>
        <v>1</v>
      </c>
      <c r="AN4540" s="77">
        <f>IF(H4540&lt;Variables!$G$13,1,0)</f>
        <v>0</v>
      </c>
      <c r="AO4540" s="77">
        <f>IF(R4540&lt;Variables!$G$12,0,1)</f>
        <v>0</v>
      </c>
      <c r="AP4540" s="78">
        <f t="shared" si="145"/>
        <v>0</v>
      </c>
      <c r="AQ4540" s="77">
        <f>IF(V4540&lt;Variables!$G$15,1,0)</f>
        <v>1</v>
      </c>
      <c r="AR4540" s="77">
        <v>0</v>
      </c>
      <c r="AS4540" s="77">
        <v>0</v>
      </c>
      <c r="AT4540" s="77">
        <v>0</v>
      </c>
      <c r="AU4540" s="77">
        <v>1</v>
      </c>
      <c r="BA4540" s="77">
        <v>-0.98</v>
      </c>
    </row>
    <row r="4541" spans="3:53" x14ac:dyDescent="0.25">
      <c r="C4541" s="77" t="s">
        <v>599</v>
      </c>
      <c r="D4541" s="77" t="s">
        <v>563</v>
      </c>
      <c r="E4541" s="77">
        <v>44.03</v>
      </c>
      <c r="F4541" s="77">
        <v>12.7</v>
      </c>
      <c r="G4541" s="77">
        <v>12.02</v>
      </c>
      <c r="H4541" s="77">
        <v>4360</v>
      </c>
      <c r="I4541" s="77">
        <v>-45.601999999999997</v>
      </c>
      <c r="J4541" s="77" t="s">
        <v>74</v>
      </c>
      <c r="K4541" s="77">
        <v>61.44</v>
      </c>
      <c r="L4541" s="77">
        <v>43.627180000000003</v>
      </c>
      <c r="M4541" s="77">
        <v>0.37320771133959052</v>
      </c>
      <c r="N4541" s="77">
        <v>43.218538000000002</v>
      </c>
      <c r="O4541" s="77">
        <v>1.3222612944473131</v>
      </c>
      <c r="P4541" s="77">
        <v>748382</v>
      </c>
      <c r="Q4541" s="77">
        <v>1233000</v>
      </c>
      <c r="R4541" s="77">
        <v>0.61</v>
      </c>
      <c r="S4541" s="77">
        <v>30.478999999999999</v>
      </c>
      <c r="T4541" s="77">
        <v>8.109</v>
      </c>
      <c r="U4541" s="77">
        <v>17.600000000000001</v>
      </c>
      <c r="V4541" s="77">
        <v>2.4634846944283808</v>
      </c>
      <c r="AC4541" s="77">
        <v>44.74</v>
      </c>
      <c r="AD4541" s="77">
        <v>42.45</v>
      </c>
      <c r="AH4541" s="77">
        <f>IF(AND(M4541&lt;Variables!$G$6,M4541&gt;Variables!$G$5),0,1)</f>
        <v>1</v>
      </c>
      <c r="AI4541" s="77">
        <f t="shared" si="144"/>
        <v>0</v>
      </c>
      <c r="AJ4541" s="77">
        <f>IF(I4541&gt;Variables!$G$7,0,1)</f>
        <v>1</v>
      </c>
      <c r="AK4541" s="77">
        <f>IF(F4541&gt;Variables!$G$8,0,1)</f>
        <v>0</v>
      </c>
      <c r="AL4541" s="77">
        <f>IF(G4541&gt;Variables!$G$9,0,1)</f>
        <v>0</v>
      </c>
      <c r="AM4541" s="77">
        <f>IF(AND(K4541&gt;Variables!$G$10,K4541&lt;Variables!$G$11),0,1)</f>
        <v>1</v>
      </c>
      <c r="AN4541" s="77">
        <f>IF(H4541&lt;Variables!$G$13,1,0)</f>
        <v>0</v>
      </c>
      <c r="AO4541" s="77">
        <f>IF(R4541&lt;Variables!$G$12,0,1)</f>
        <v>0</v>
      </c>
      <c r="AP4541" s="78">
        <f t="shared" si="145"/>
        <v>0</v>
      </c>
      <c r="AQ4541" s="77">
        <f>IF(V4541&lt;Variables!$G$15,1,0)</f>
        <v>1</v>
      </c>
      <c r="AR4541" s="77">
        <v>0</v>
      </c>
      <c r="AS4541" s="77">
        <v>0</v>
      </c>
      <c r="AT4541" s="77">
        <v>1</v>
      </c>
      <c r="AU4541" s="77">
        <v>0</v>
      </c>
      <c r="BA4541" s="77">
        <v>-1.97</v>
      </c>
    </row>
    <row r="4542" spans="3:53" x14ac:dyDescent="0.25">
      <c r="C4542" s="77" t="s">
        <v>599</v>
      </c>
      <c r="D4542" s="77" t="s">
        <v>598</v>
      </c>
      <c r="E4542" s="77">
        <v>28.14</v>
      </c>
      <c r="F4542" s="77">
        <v>20.21</v>
      </c>
      <c r="G4542" s="77">
        <v>0</v>
      </c>
      <c r="H4542" s="77">
        <v>-99999</v>
      </c>
      <c r="I4542" s="77">
        <v>-99999</v>
      </c>
      <c r="J4542" s="77" t="s">
        <v>75</v>
      </c>
      <c r="K4542" s="77">
        <v>-99999</v>
      </c>
      <c r="L4542" s="77">
        <v>-99999</v>
      </c>
      <c r="M4542" s="77">
        <v>-99999</v>
      </c>
      <c r="N4542" s="77">
        <v>28.25</v>
      </c>
      <c r="O4542" s="77">
        <v>0</v>
      </c>
      <c r="P4542" s="77">
        <v>65725</v>
      </c>
      <c r="Q4542" s="77">
        <v>0</v>
      </c>
      <c r="R4542" s="77">
        <v>1</v>
      </c>
      <c r="S4542" s="77">
        <v>30.478999999999999</v>
      </c>
      <c r="T4542" s="77">
        <v>8.109</v>
      </c>
      <c r="U4542" s="77">
        <v>17.600000000000001</v>
      </c>
      <c r="V4542" s="77">
        <v>-99999</v>
      </c>
      <c r="AC4542" s="77">
        <v>28.4</v>
      </c>
      <c r="AD4542" s="77">
        <v>28.0534</v>
      </c>
      <c r="AH4542" s="77">
        <f>IF(AND(M4542&lt;Variables!$G$6,M4542&gt;Variables!$G$5),0,1)</f>
        <v>1</v>
      </c>
      <c r="AI4542" s="77">
        <f t="shared" si="144"/>
        <v>1</v>
      </c>
      <c r="AJ4542" s="77">
        <f>IF(I4542&gt;Variables!$G$7,0,1)</f>
        <v>1</v>
      </c>
      <c r="AK4542" s="77">
        <f>IF(F4542&gt;Variables!$G$8,0,1)</f>
        <v>0</v>
      </c>
      <c r="AL4542" s="77">
        <f>IF(G4542&gt;Variables!$G$9,0,1)</f>
        <v>1</v>
      </c>
      <c r="AM4542" s="77">
        <f>IF(AND(K4542&gt;Variables!$G$10,K4542&lt;Variables!$G$11),0,1)</f>
        <v>1</v>
      </c>
      <c r="AN4542" s="77">
        <f>IF(H4542&lt;Variables!$G$13,1,0)</f>
        <v>1</v>
      </c>
      <c r="AO4542" s="77">
        <f>IF(R4542&lt;Variables!$G$12,0,1)</f>
        <v>0</v>
      </c>
      <c r="AP4542" s="78">
        <f t="shared" si="145"/>
        <v>1</v>
      </c>
      <c r="AQ4542" s="77">
        <f>IF(V4542&lt;Variables!$G$15,1,0)</f>
        <v>1</v>
      </c>
      <c r="AR4542" s="77">
        <v>0</v>
      </c>
      <c r="AS4542" s="77">
        <v>0</v>
      </c>
      <c r="AT4542" s="77">
        <v>0</v>
      </c>
      <c r="AU4542" s="77">
        <v>0</v>
      </c>
      <c r="BA4542" s="77">
        <v>0</v>
      </c>
    </row>
    <row r="4543" spans="3:53" x14ac:dyDescent="0.25">
      <c r="C4543" s="77" t="s">
        <v>599</v>
      </c>
      <c r="D4543" s="77" t="s">
        <v>566</v>
      </c>
      <c r="E4543" s="77">
        <v>49.21</v>
      </c>
      <c r="F4543" s="77">
        <v>9.3800000000000008</v>
      </c>
      <c r="G4543" s="77">
        <v>7.75</v>
      </c>
      <c r="H4543" s="77">
        <v>3140</v>
      </c>
      <c r="I4543" s="77">
        <v>-23.515999999999998</v>
      </c>
      <c r="J4543" s="77" t="s">
        <v>74</v>
      </c>
      <c r="K4543" s="77">
        <v>51.55</v>
      </c>
      <c r="L4543" s="77">
        <v>49.264500000000012</v>
      </c>
      <c r="M4543" s="77">
        <v>-0.41510621238417722</v>
      </c>
      <c r="N4543" s="77">
        <v>48.749099999999999</v>
      </c>
      <c r="O4543" s="77">
        <v>0.63775536368877317</v>
      </c>
      <c r="P4543" s="77">
        <v>1116000</v>
      </c>
      <c r="Q4543" s="77">
        <v>835075</v>
      </c>
      <c r="R4543" s="77">
        <v>1.34</v>
      </c>
      <c r="S4543" s="77">
        <v>30.478999999999999</v>
      </c>
      <c r="T4543" s="77">
        <v>8.109</v>
      </c>
      <c r="U4543" s="77">
        <v>17.600000000000001</v>
      </c>
      <c r="V4543" s="77">
        <v>2.395708942971106</v>
      </c>
      <c r="AC4543" s="77">
        <v>49.24</v>
      </c>
      <c r="AD4543" s="77">
        <v>47.54</v>
      </c>
      <c r="AH4543" s="77">
        <f>IF(AND(M4543&lt;Variables!$G$6,M4543&gt;Variables!$G$5),0,1)</f>
        <v>1</v>
      </c>
      <c r="AI4543" s="77">
        <f t="shared" si="144"/>
        <v>0</v>
      </c>
      <c r="AJ4543" s="77">
        <f>IF(I4543&gt;Variables!$G$7,0,1)</f>
        <v>1</v>
      </c>
      <c r="AK4543" s="77">
        <f>IF(F4543&gt;Variables!$G$8,0,1)</f>
        <v>0</v>
      </c>
      <c r="AL4543" s="77">
        <f>IF(G4543&gt;Variables!$G$9,0,1)</f>
        <v>1</v>
      </c>
      <c r="AM4543" s="77">
        <f>IF(AND(K4543&gt;Variables!$G$10,K4543&lt;Variables!$G$11),0,1)</f>
        <v>1</v>
      </c>
      <c r="AN4543" s="77">
        <f>IF(H4543&lt;Variables!$G$13,1,0)</f>
        <v>0</v>
      </c>
      <c r="AO4543" s="77">
        <f>IF(R4543&lt;Variables!$G$12,0,1)</f>
        <v>0</v>
      </c>
      <c r="AP4543" s="78">
        <f t="shared" si="145"/>
        <v>0</v>
      </c>
      <c r="AQ4543" s="77">
        <f>IF(V4543&lt;Variables!$G$15,1,0)</f>
        <v>1</v>
      </c>
      <c r="AR4543" s="77">
        <v>0</v>
      </c>
      <c r="AS4543" s="77">
        <v>0</v>
      </c>
      <c r="AT4543" s="77">
        <v>0</v>
      </c>
      <c r="AU4543" s="77">
        <v>1</v>
      </c>
      <c r="BA4543" s="77">
        <v>-0.89</v>
      </c>
    </row>
    <row r="4544" spans="3:53" x14ac:dyDescent="0.25">
      <c r="C4544" s="77" t="s">
        <v>599</v>
      </c>
      <c r="D4544" s="77" t="s">
        <v>581</v>
      </c>
      <c r="E4544" s="77">
        <v>94.4</v>
      </c>
      <c r="F4544" s="77">
        <v>9.3699999999999992</v>
      </c>
      <c r="G4544" s="77">
        <v>8.07</v>
      </c>
      <c r="H4544" s="77">
        <v>5390</v>
      </c>
      <c r="I4544" s="77">
        <v>21.41</v>
      </c>
      <c r="J4544" s="77" t="s">
        <v>74</v>
      </c>
      <c r="K4544" s="77">
        <v>56.39</v>
      </c>
      <c r="L4544" s="77">
        <v>93.900894999999991</v>
      </c>
      <c r="M4544" s="77">
        <v>0.12684117654044161</v>
      </c>
      <c r="N4544" s="77">
        <v>93.284108000000018</v>
      </c>
      <c r="O4544" s="77">
        <v>0.78887177653022988</v>
      </c>
      <c r="P4544" s="77">
        <v>441596</v>
      </c>
      <c r="Q4544" s="77">
        <v>815850</v>
      </c>
      <c r="R4544" s="77">
        <v>0.54</v>
      </c>
      <c r="S4544" s="77">
        <v>30.478999999999999</v>
      </c>
      <c r="T4544" s="77">
        <v>8.109</v>
      </c>
      <c r="U4544" s="77">
        <v>17.600000000000001</v>
      </c>
      <c r="V4544" s="77">
        <v>2.4275617617488949</v>
      </c>
      <c r="AC4544" s="77">
        <v>94.597700000000003</v>
      </c>
      <c r="AD4544" s="77">
        <v>91.24</v>
      </c>
      <c r="AH4544" s="77">
        <f>IF(AND(M4544&lt;Variables!$G$6,M4544&gt;Variables!$G$5),0,1)</f>
        <v>1</v>
      </c>
      <c r="AI4544" s="77">
        <f t="shared" si="144"/>
        <v>0</v>
      </c>
      <c r="AJ4544" s="77">
        <f>IF(I4544&gt;Variables!$G$7,0,1)</f>
        <v>1</v>
      </c>
      <c r="AK4544" s="77">
        <f>IF(F4544&gt;Variables!$G$8,0,1)</f>
        <v>0</v>
      </c>
      <c r="AL4544" s="77">
        <f>IF(G4544&gt;Variables!$G$9,0,1)</f>
        <v>1</v>
      </c>
      <c r="AM4544" s="77">
        <f>IF(AND(K4544&gt;Variables!$G$10,K4544&lt;Variables!$G$11),0,1)</f>
        <v>1</v>
      </c>
      <c r="AN4544" s="77">
        <f>IF(H4544&lt;Variables!$G$13,1,0)</f>
        <v>0</v>
      </c>
      <c r="AO4544" s="77">
        <f>IF(R4544&lt;Variables!$G$12,0,1)</f>
        <v>0</v>
      </c>
      <c r="AP4544" s="78">
        <f t="shared" si="145"/>
        <v>0</v>
      </c>
      <c r="AQ4544" s="77">
        <f>IF(V4544&lt;Variables!$G$15,1,0)</f>
        <v>1</v>
      </c>
      <c r="AR4544" s="77">
        <v>0</v>
      </c>
      <c r="AS4544" s="77">
        <v>0</v>
      </c>
      <c r="AT4544" s="77">
        <v>1</v>
      </c>
      <c r="AU4544" s="77">
        <v>0</v>
      </c>
      <c r="BA4544" s="77">
        <v>-2.25</v>
      </c>
    </row>
    <row r="4545" spans="3:53" x14ac:dyDescent="0.25">
      <c r="C4545" s="77" t="s">
        <v>599</v>
      </c>
      <c r="D4545" s="77" t="s">
        <v>567</v>
      </c>
      <c r="E4545" s="77">
        <v>14.44</v>
      </c>
      <c r="F4545" s="77">
        <v>7.87</v>
      </c>
      <c r="G4545" s="77">
        <v>5.8</v>
      </c>
      <c r="H4545" s="77">
        <v>27750</v>
      </c>
      <c r="I4545" s="77">
        <v>2.0699999999999998</v>
      </c>
      <c r="J4545" s="77" t="s">
        <v>74</v>
      </c>
      <c r="K4545" s="77">
        <v>71.58</v>
      </c>
      <c r="L4545" s="77">
        <v>14.313655555555551</v>
      </c>
      <c r="M4545" s="77">
        <v>0.60323125779658049</v>
      </c>
      <c r="N4545" s="77">
        <v>14.32237659574468</v>
      </c>
      <c r="O4545" s="77">
        <v>0.54197293121299672</v>
      </c>
      <c r="P4545" s="77">
        <v>709709</v>
      </c>
      <c r="Q4545" s="77">
        <v>973560</v>
      </c>
      <c r="R4545" s="77">
        <v>0.73</v>
      </c>
      <c r="S4545" s="77">
        <v>30.478999999999999</v>
      </c>
      <c r="T4545" s="77">
        <v>8.109</v>
      </c>
      <c r="U4545" s="77">
        <v>17.600000000000001</v>
      </c>
      <c r="V4545" s="77">
        <v>2.5372895814883818</v>
      </c>
      <c r="AC4545" s="77">
        <v>14.795</v>
      </c>
      <c r="AD4545" s="77">
        <v>14.39</v>
      </c>
      <c r="AH4545" s="77">
        <f>IF(AND(M4545&lt;Variables!$G$6,M4545&gt;Variables!$G$5),0,1)</f>
        <v>1</v>
      </c>
      <c r="AI4545" s="77">
        <f t="shared" si="144"/>
        <v>1</v>
      </c>
      <c r="AJ4545" s="77">
        <f>IF(I4545&gt;Variables!$G$7,0,1)</f>
        <v>1</v>
      </c>
      <c r="AK4545" s="77">
        <f>IF(F4545&gt;Variables!$G$8,0,1)</f>
        <v>1</v>
      </c>
      <c r="AL4545" s="77">
        <f>IF(G4545&gt;Variables!$G$9,0,1)</f>
        <v>1</v>
      </c>
      <c r="AM4545" s="77">
        <f>IF(AND(K4545&gt;Variables!$G$10,K4545&lt;Variables!$G$11),0,1)</f>
        <v>1</v>
      </c>
      <c r="AN4545" s="77">
        <f>IF(H4545&lt;Variables!$G$13,1,0)</f>
        <v>0</v>
      </c>
      <c r="AO4545" s="77">
        <f>IF(R4545&lt;Variables!$G$12,0,1)</f>
        <v>0</v>
      </c>
      <c r="AP4545" s="78">
        <f t="shared" si="145"/>
        <v>0</v>
      </c>
      <c r="AQ4545" s="77">
        <f>IF(V4545&lt;Variables!$G$15,1,0)</f>
        <v>1</v>
      </c>
      <c r="AR4545" s="77">
        <v>0</v>
      </c>
      <c r="AS4545" s="77">
        <v>1</v>
      </c>
      <c r="AT4545" s="77">
        <v>0</v>
      </c>
      <c r="AU4545" s="77">
        <v>0</v>
      </c>
      <c r="BA4545" s="77">
        <v>1.63</v>
      </c>
    </row>
    <row r="4546" spans="3:53" x14ac:dyDescent="0.25">
      <c r="C4546" s="77" t="s">
        <v>599</v>
      </c>
      <c r="D4546" s="77" t="s">
        <v>576</v>
      </c>
      <c r="E4546" s="77">
        <v>107.29</v>
      </c>
      <c r="F4546" s="77">
        <v>7.6</v>
      </c>
      <c r="G4546" s="77">
        <v>5.84</v>
      </c>
      <c r="H4546" s="77">
        <v>4280</v>
      </c>
      <c r="I4546" s="77">
        <v>-24.821000000000002</v>
      </c>
      <c r="J4546" s="77" t="s">
        <v>74</v>
      </c>
      <c r="K4546" s="77">
        <v>54.6</v>
      </c>
      <c r="L4546" s="77">
        <v>106.62963499999999</v>
      </c>
      <c r="M4546" s="77">
        <v>0.25355521473931542</v>
      </c>
      <c r="N4546" s="77">
        <v>106.762214</v>
      </c>
      <c r="O4546" s="77">
        <v>0.1290587698003525</v>
      </c>
      <c r="P4546" s="77">
        <v>590323</v>
      </c>
      <c r="Q4546" s="77">
        <v>890350</v>
      </c>
      <c r="R4546" s="77">
        <v>0.66</v>
      </c>
      <c r="S4546" s="77">
        <v>30.478999999999999</v>
      </c>
      <c r="T4546" s="77">
        <v>8.109</v>
      </c>
      <c r="U4546" s="77">
        <v>17.600000000000001</v>
      </c>
      <c r="V4546" s="77">
        <v>2.4046951341000091</v>
      </c>
      <c r="AC4546" s="77">
        <v>111.49</v>
      </c>
      <c r="AD4546" s="77">
        <v>106.73</v>
      </c>
      <c r="AH4546" s="77">
        <f>IF(AND(M4546&lt;Variables!$G$6,M4546&gt;Variables!$G$5),0,1)</f>
        <v>1</v>
      </c>
      <c r="AI4546" s="77">
        <f t="shared" si="144"/>
        <v>1</v>
      </c>
      <c r="AJ4546" s="77">
        <f>IF(I4546&gt;Variables!$G$7,0,1)</f>
        <v>1</v>
      </c>
      <c r="AK4546" s="77">
        <f>IF(F4546&gt;Variables!$G$8,0,1)</f>
        <v>1</v>
      </c>
      <c r="AL4546" s="77">
        <f>IF(G4546&gt;Variables!$G$9,0,1)</f>
        <v>1</v>
      </c>
      <c r="AM4546" s="77">
        <f>IF(AND(K4546&gt;Variables!$G$10,K4546&lt;Variables!$G$11),0,1)</f>
        <v>1</v>
      </c>
      <c r="AN4546" s="77">
        <f>IF(H4546&lt;Variables!$G$13,1,0)</f>
        <v>0</v>
      </c>
      <c r="AO4546" s="77">
        <f>IF(R4546&lt;Variables!$G$12,0,1)</f>
        <v>0</v>
      </c>
      <c r="AP4546" s="78">
        <f t="shared" si="145"/>
        <v>0</v>
      </c>
      <c r="AQ4546" s="77">
        <f>IF(V4546&lt;Variables!$G$15,1,0)</f>
        <v>1</v>
      </c>
      <c r="AR4546" s="77">
        <v>1</v>
      </c>
      <c r="AS4546" s="77">
        <v>0</v>
      </c>
      <c r="AT4546" s="77">
        <v>0</v>
      </c>
      <c r="AU4546" s="77">
        <v>0</v>
      </c>
      <c r="BA4546" s="77">
        <v>1.07</v>
      </c>
    </row>
    <row r="4547" spans="3:53" x14ac:dyDescent="0.25">
      <c r="C4547" s="77" t="s">
        <v>599</v>
      </c>
      <c r="D4547" s="77" t="s">
        <v>132</v>
      </c>
      <c r="E4547" s="77">
        <v>47.96</v>
      </c>
      <c r="F4547" s="77">
        <v>7.38</v>
      </c>
      <c r="G4547" s="77">
        <v>5.59</v>
      </c>
      <c r="H4547" s="77">
        <v>5190</v>
      </c>
      <c r="I4547" s="77">
        <v>975.05200000000002</v>
      </c>
      <c r="J4547" s="77" t="s">
        <v>74</v>
      </c>
      <c r="K4547" s="77">
        <v>54.12</v>
      </c>
      <c r="L4547" s="77">
        <v>47.773744999999998</v>
      </c>
      <c r="M4547" s="77">
        <v>1.3092965602765721E-2</v>
      </c>
      <c r="N4547" s="77">
        <v>47.703111999999997</v>
      </c>
      <c r="O4547" s="77">
        <v>0.16118026010545539</v>
      </c>
      <c r="P4547" s="77">
        <v>2492000</v>
      </c>
      <c r="Q4547" s="77">
        <v>1386000</v>
      </c>
      <c r="R4547" s="77">
        <v>1.8</v>
      </c>
      <c r="S4547" s="77">
        <v>30.478999999999999</v>
      </c>
      <c r="T4547" s="77">
        <v>8.109</v>
      </c>
      <c r="U4547" s="77">
        <v>17.600000000000001</v>
      </c>
      <c r="V4547" s="77">
        <v>2.4091869954575258</v>
      </c>
      <c r="AC4547" s="77">
        <v>48.5</v>
      </c>
      <c r="AD4547" s="77">
        <v>45.760100000000001</v>
      </c>
      <c r="AH4547" s="77">
        <f>IF(AND(M4547&lt;Variables!$G$6,M4547&gt;Variables!$G$5),0,1)</f>
        <v>1</v>
      </c>
      <c r="AI4547" s="77">
        <f t="shared" si="144"/>
        <v>0</v>
      </c>
      <c r="AJ4547" s="77">
        <f>IF(I4547&gt;Variables!$G$7,0,1)</f>
        <v>0</v>
      </c>
      <c r="AK4547" s="77">
        <f>IF(F4547&gt;Variables!$G$8,0,1)</f>
        <v>1</v>
      </c>
      <c r="AL4547" s="77">
        <f>IF(G4547&gt;Variables!$G$9,0,1)</f>
        <v>1</v>
      </c>
      <c r="AM4547" s="77">
        <f>IF(AND(K4547&gt;Variables!$G$10,K4547&lt;Variables!$G$11),0,1)</f>
        <v>1</v>
      </c>
      <c r="AN4547" s="77">
        <f>IF(H4547&lt;Variables!$G$13,1,0)</f>
        <v>0</v>
      </c>
      <c r="AO4547" s="77">
        <f>IF(R4547&lt;Variables!$G$12,0,1)</f>
        <v>0</v>
      </c>
      <c r="AP4547" s="78">
        <f t="shared" si="145"/>
        <v>0</v>
      </c>
      <c r="AQ4547" s="77">
        <f>IF(V4547&lt;Variables!$G$15,1,0)</f>
        <v>1</v>
      </c>
      <c r="AR4547" s="77">
        <v>1</v>
      </c>
      <c r="AS4547" s="77">
        <v>0</v>
      </c>
      <c r="AT4547" s="77">
        <v>0</v>
      </c>
      <c r="AU4547" s="77">
        <v>0</v>
      </c>
      <c r="BA4547" s="77">
        <v>1.05</v>
      </c>
    </row>
    <row r="4548" spans="3:53" x14ac:dyDescent="0.25">
      <c r="C4548" s="77" t="s">
        <v>599</v>
      </c>
      <c r="D4548" s="77" t="s">
        <v>551</v>
      </c>
      <c r="E4548" s="77">
        <v>2.72</v>
      </c>
      <c r="F4548" s="77">
        <v>58.47</v>
      </c>
      <c r="G4548" s="77">
        <v>-9.6300000000000008</v>
      </c>
      <c r="H4548" s="77">
        <v>18.25</v>
      </c>
      <c r="I4548" s="77">
        <v>-9.9000000000000005E-2</v>
      </c>
      <c r="J4548" s="77" t="s">
        <v>75</v>
      </c>
      <c r="K4548" s="77">
        <v>53.74</v>
      </c>
      <c r="L4548" s="77">
        <v>2.6822050000000002</v>
      </c>
      <c r="M4548" s="77">
        <v>1.409101839717696</v>
      </c>
      <c r="N4548" s="77">
        <v>2.7630560000000002</v>
      </c>
      <c r="O4548" s="77">
        <v>-1.558274606088315</v>
      </c>
      <c r="P4548" s="77">
        <v>119960000</v>
      </c>
      <c r="Q4548" s="77">
        <v>925560</v>
      </c>
      <c r="R4548" s="77">
        <v>129.61000000000001</v>
      </c>
      <c r="S4548" s="77">
        <v>30.478999999999999</v>
      </c>
      <c r="T4548" s="77">
        <v>8.109</v>
      </c>
      <c r="U4548" s="77">
        <v>17.600000000000001</v>
      </c>
      <c r="V4548" s="77">
        <v>2.3538898741043282</v>
      </c>
      <c r="AC4548" s="77">
        <v>3.81</v>
      </c>
      <c r="AD4548" s="77">
        <v>2.56</v>
      </c>
      <c r="AH4548" s="77">
        <f>IF(AND(M4548&lt;Variables!$G$6,M4548&gt;Variables!$G$5),0,1)</f>
        <v>1</v>
      </c>
      <c r="AI4548" s="77">
        <f t="shared" si="144"/>
        <v>1</v>
      </c>
      <c r="AJ4548" s="77">
        <f>IF(I4548&gt;Variables!$G$7,0,1)</f>
        <v>1</v>
      </c>
      <c r="AK4548" s="77">
        <f>IF(F4548&gt;Variables!$G$8,0,1)</f>
        <v>0</v>
      </c>
      <c r="AL4548" s="77">
        <f>IF(G4548&gt;Variables!$G$9,0,1)</f>
        <v>1</v>
      </c>
      <c r="AM4548" s="77">
        <f>IF(AND(K4548&gt;Variables!$G$10,K4548&lt;Variables!$G$11),0,1)</f>
        <v>1</v>
      </c>
      <c r="AN4548" s="77">
        <f>IF(H4548&lt;Variables!$G$13,1,0)</f>
        <v>1</v>
      </c>
      <c r="AO4548" s="77">
        <f>IF(R4548&lt;Variables!$G$12,0,1)</f>
        <v>1</v>
      </c>
      <c r="AP4548" s="78">
        <f t="shared" si="145"/>
        <v>1</v>
      </c>
      <c r="AQ4548" s="77">
        <f>IF(V4548&lt;Variables!$G$15,1,0)</f>
        <v>1</v>
      </c>
      <c r="AR4548" s="77">
        <v>0</v>
      </c>
      <c r="AS4548" s="77">
        <v>0</v>
      </c>
      <c r="AT4548" s="77">
        <v>1</v>
      </c>
      <c r="AU4548" s="77">
        <v>0</v>
      </c>
      <c r="BA4548" s="77">
        <v>-2.25</v>
      </c>
    </row>
    <row r="4549" spans="3:53" x14ac:dyDescent="0.25">
      <c r="C4549" s="77" t="s">
        <v>599</v>
      </c>
      <c r="D4549" s="77" t="s">
        <v>593</v>
      </c>
      <c r="E4549" s="77">
        <v>4</v>
      </c>
      <c r="F4549" s="77">
        <v>13.7</v>
      </c>
      <c r="G4549" s="77">
        <v>6.91</v>
      </c>
      <c r="H4549" s="77">
        <v>241.29</v>
      </c>
      <c r="I4549" s="77">
        <v>173.572</v>
      </c>
      <c r="J4549" s="77" t="s">
        <v>74</v>
      </c>
      <c r="K4549" s="77">
        <v>37.64</v>
      </c>
      <c r="L4549" s="77">
        <v>4.0789799999999996</v>
      </c>
      <c r="M4549" s="77">
        <v>-1.97304228017788</v>
      </c>
      <c r="N4549" s="77">
        <v>4.0671200000000001</v>
      </c>
      <c r="O4549" s="77">
        <v>-1.68718896909853</v>
      </c>
      <c r="P4549" s="77">
        <v>12240000</v>
      </c>
      <c r="Q4549" s="77">
        <v>23270000</v>
      </c>
      <c r="R4549" s="77">
        <v>0.53</v>
      </c>
      <c r="S4549" s="77">
        <v>30.478999999999999</v>
      </c>
      <c r="T4549" s="77">
        <v>8.109</v>
      </c>
      <c r="U4549" s="77">
        <v>17.600000000000001</v>
      </c>
      <c r="V4549" s="77">
        <v>2.219820413424924</v>
      </c>
      <c r="AC4549" s="77">
        <v>4.57</v>
      </c>
      <c r="AD4549" s="77">
        <v>3.9701</v>
      </c>
      <c r="AH4549" s="77">
        <f>IF(AND(M4549&lt;Variables!$G$6,M4549&gt;Variables!$G$5),0,1)</f>
        <v>0</v>
      </c>
      <c r="AI4549" s="77">
        <f t="shared" si="144"/>
        <v>0</v>
      </c>
      <c r="AJ4549" s="77">
        <f>IF(I4549&gt;Variables!$G$7,0,1)</f>
        <v>0</v>
      </c>
      <c r="AK4549" s="77">
        <f>IF(F4549&gt;Variables!$G$8,0,1)</f>
        <v>0</v>
      </c>
      <c r="AL4549" s="77">
        <f>IF(G4549&gt;Variables!$G$9,0,1)</f>
        <v>1</v>
      </c>
      <c r="AM4549" s="77">
        <f>IF(AND(K4549&gt;Variables!$G$10,K4549&lt;Variables!$G$11),0,1)</f>
        <v>1</v>
      </c>
      <c r="AN4549" s="77">
        <f>IF(H4549&lt;Variables!$G$13,1,0)</f>
        <v>1</v>
      </c>
      <c r="AO4549" s="77">
        <f>IF(R4549&lt;Variables!$G$12,0,1)</f>
        <v>0</v>
      </c>
      <c r="AP4549" s="78">
        <f t="shared" si="145"/>
        <v>0</v>
      </c>
      <c r="AQ4549" s="77">
        <f>IF(V4549&lt;Variables!$G$15,1,0)</f>
        <v>1</v>
      </c>
      <c r="AR4549" s="77">
        <v>1</v>
      </c>
      <c r="AS4549" s="77">
        <v>0</v>
      </c>
      <c r="AT4549" s="77">
        <v>0</v>
      </c>
      <c r="AU4549" s="77">
        <v>0</v>
      </c>
      <c r="BA4549" s="77">
        <v>2</v>
      </c>
    </row>
    <row r="4550" spans="3:53" x14ac:dyDescent="0.25">
      <c r="C4550" s="77" t="s">
        <v>599</v>
      </c>
      <c r="D4550" s="77" t="s">
        <v>590</v>
      </c>
      <c r="E4550" s="77">
        <v>8.19</v>
      </c>
      <c r="F4550" s="77">
        <v>17.559999999999999</v>
      </c>
      <c r="G4550" s="77">
        <v>11.63</v>
      </c>
      <c r="H4550" s="77">
        <v>298.47000000000003</v>
      </c>
      <c r="I4550" s="77">
        <v>-4.2930000000000001</v>
      </c>
      <c r="J4550" s="77" t="s">
        <v>74</v>
      </c>
      <c r="K4550" s="77">
        <v>54.77</v>
      </c>
      <c r="L4550" s="77">
        <v>8.1124000000000009</v>
      </c>
      <c r="M4550" s="77">
        <v>1.1414624525417769</v>
      </c>
      <c r="N4550" s="77">
        <v>8.2197142857142858</v>
      </c>
      <c r="O4550" s="77">
        <v>-0.17901213111335079</v>
      </c>
      <c r="P4550" s="77">
        <v>1330000</v>
      </c>
      <c r="Q4550" s="77">
        <v>148040</v>
      </c>
      <c r="R4550" s="77">
        <v>8.98</v>
      </c>
      <c r="S4550" s="77">
        <v>30.478999999999999</v>
      </c>
      <c r="T4550" s="77">
        <v>8.109</v>
      </c>
      <c r="U4550" s="77">
        <v>17.600000000000001</v>
      </c>
      <c r="V4550" s="77">
        <v>2.3710146634386868</v>
      </c>
      <c r="AC4550" s="77">
        <v>9.4700000000000006</v>
      </c>
      <c r="AD4550" s="77">
        <v>7.48</v>
      </c>
      <c r="AH4550" s="77">
        <f>IF(AND(M4550&lt;Variables!$G$6,M4550&gt;Variables!$G$5),0,1)</f>
        <v>1</v>
      </c>
      <c r="AI4550" s="77">
        <f t="shared" si="144"/>
        <v>1</v>
      </c>
      <c r="AJ4550" s="77">
        <f>IF(I4550&gt;Variables!$G$7,0,1)</f>
        <v>1</v>
      </c>
      <c r="AK4550" s="77">
        <f>IF(F4550&gt;Variables!$G$8,0,1)</f>
        <v>0</v>
      </c>
      <c r="AL4550" s="77">
        <f>IF(G4550&gt;Variables!$G$9,0,1)</f>
        <v>0</v>
      </c>
      <c r="AM4550" s="77">
        <f>IF(AND(K4550&gt;Variables!$G$10,K4550&lt;Variables!$G$11),0,1)</f>
        <v>1</v>
      </c>
      <c r="AN4550" s="77">
        <f>IF(H4550&lt;Variables!$G$13,1,0)</f>
        <v>1</v>
      </c>
      <c r="AO4550" s="77">
        <f>IF(R4550&lt;Variables!$G$12,0,1)</f>
        <v>1</v>
      </c>
      <c r="AP4550" s="78">
        <f t="shared" si="145"/>
        <v>0</v>
      </c>
      <c r="AQ4550" s="77">
        <f>IF(V4550&lt;Variables!$G$15,1,0)</f>
        <v>1</v>
      </c>
      <c r="AR4550" s="77">
        <v>1</v>
      </c>
      <c r="AS4550" s="77">
        <v>0</v>
      </c>
      <c r="AT4550" s="77">
        <v>0</v>
      </c>
      <c r="AU4550" s="77">
        <v>0</v>
      </c>
      <c r="BA4550" s="77">
        <v>2</v>
      </c>
    </row>
    <row r="4551" spans="3:53" x14ac:dyDescent="0.25">
      <c r="C4551" s="77" t="s">
        <v>599</v>
      </c>
      <c r="D4551" s="77" t="s">
        <v>555</v>
      </c>
      <c r="E4551" s="77">
        <v>24.8</v>
      </c>
      <c r="F4551" s="77">
        <v>21.39</v>
      </c>
      <c r="G4551" s="77">
        <v>19.03</v>
      </c>
      <c r="H4551" s="77">
        <v>2850</v>
      </c>
      <c r="I4551" s="77">
        <v>270.25900000000001</v>
      </c>
      <c r="J4551" s="77" t="s">
        <v>74</v>
      </c>
      <c r="K4551" s="77">
        <v>58.45</v>
      </c>
      <c r="L4551" s="77">
        <v>24.195042105263159</v>
      </c>
      <c r="M4551" s="77">
        <v>1.3430763762388991</v>
      </c>
      <c r="N4551" s="77">
        <v>23.96451428571428</v>
      </c>
      <c r="O4551" s="77">
        <v>2.31795106574245</v>
      </c>
      <c r="P4551" s="77">
        <v>1089000</v>
      </c>
      <c r="Q4551" s="77">
        <v>497157</v>
      </c>
      <c r="R4551" s="77">
        <v>2.19</v>
      </c>
      <c r="S4551" s="77">
        <v>30.478999999999999</v>
      </c>
      <c r="T4551" s="77">
        <v>8.109</v>
      </c>
      <c r="U4551" s="77">
        <v>17.600000000000001</v>
      </c>
      <c r="V4551" s="77">
        <v>2.3868461155626051</v>
      </c>
      <c r="AC4551" s="77">
        <v>26.31</v>
      </c>
      <c r="AD4551" s="77">
        <v>21.94</v>
      </c>
      <c r="AH4551" s="77">
        <f>IF(AND(M4551&lt;Variables!$G$6,M4551&gt;Variables!$G$5),0,1)</f>
        <v>1</v>
      </c>
      <c r="AI4551" s="77">
        <f t="shared" si="144"/>
        <v>0</v>
      </c>
      <c r="AJ4551" s="77">
        <f>IF(I4551&gt;Variables!$G$7,0,1)</f>
        <v>0</v>
      </c>
      <c r="AK4551" s="77">
        <f>IF(F4551&gt;Variables!$G$8,0,1)</f>
        <v>0</v>
      </c>
      <c r="AL4551" s="77">
        <f>IF(G4551&gt;Variables!$G$9,0,1)</f>
        <v>0</v>
      </c>
      <c r="AM4551" s="77">
        <f>IF(AND(K4551&gt;Variables!$G$10,K4551&lt;Variables!$G$11),0,1)</f>
        <v>1</v>
      </c>
      <c r="AN4551" s="77">
        <f>IF(H4551&lt;Variables!$G$13,1,0)</f>
        <v>0</v>
      </c>
      <c r="AO4551" s="77">
        <f>IF(R4551&lt;Variables!$G$12,0,1)</f>
        <v>0</v>
      </c>
      <c r="AP4551" s="78">
        <f t="shared" si="145"/>
        <v>0</v>
      </c>
      <c r="AQ4551" s="77">
        <f>IF(V4551&lt;Variables!$G$15,1,0)</f>
        <v>1</v>
      </c>
      <c r="AR4551" s="77">
        <v>0</v>
      </c>
      <c r="AS4551" s="77">
        <v>0</v>
      </c>
      <c r="AT4551" s="77">
        <v>1</v>
      </c>
      <c r="AU4551" s="77">
        <v>0</v>
      </c>
      <c r="BA4551" s="77">
        <v>-2.25</v>
      </c>
    </row>
    <row r="4552" spans="3:53" x14ac:dyDescent="0.25">
      <c r="C4552" s="77" t="s">
        <v>599</v>
      </c>
      <c r="D4552" s="77" t="s">
        <v>553</v>
      </c>
      <c r="E4552" s="77">
        <v>86.08</v>
      </c>
      <c r="F4552" s="77">
        <v>7.19</v>
      </c>
      <c r="G4552" s="77">
        <v>-0.56999999999999995</v>
      </c>
      <c r="H4552" s="77">
        <v>8700</v>
      </c>
      <c r="I4552" s="77">
        <v>-5.3319999999999999</v>
      </c>
      <c r="J4552" s="77" t="s">
        <v>75</v>
      </c>
      <c r="K4552" s="77">
        <v>43.46</v>
      </c>
      <c r="L4552" s="77">
        <v>86.100705000000019</v>
      </c>
      <c r="M4552" s="77">
        <v>-0.23310494379809479</v>
      </c>
      <c r="N4552" s="77">
        <v>86.008293999999992</v>
      </c>
      <c r="O4552" s="77">
        <v>-0.12591111271197469</v>
      </c>
      <c r="P4552" s="77">
        <v>3191000</v>
      </c>
      <c r="Q4552" s="77">
        <v>2154000</v>
      </c>
      <c r="R4552" s="77">
        <v>1.48</v>
      </c>
      <c r="S4552" s="77">
        <v>30.478999999999999</v>
      </c>
      <c r="T4552" s="77">
        <v>8.109</v>
      </c>
      <c r="U4552" s="77">
        <v>17.600000000000001</v>
      </c>
      <c r="V4552" s="77">
        <v>2.3009035542506648</v>
      </c>
      <c r="AC4552" s="77">
        <v>86.754999999999995</v>
      </c>
      <c r="AD4552" s="77">
        <v>84.36</v>
      </c>
      <c r="AH4552" s="77">
        <f>IF(AND(M4552&lt;Variables!$G$6,M4552&gt;Variables!$G$5),0,1)</f>
        <v>1</v>
      </c>
      <c r="AI4552" s="77">
        <f t="shared" si="144"/>
        <v>0</v>
      </c>
      <c r="AJ4552" s="77">
        <f>IF(I4552&gt;Variables!$G$7,0,1)</f>
        <v>1</v>
      </c>
      <c r="AK4552" s="77">
        <f>IF(F4552&gt;Variables!$G$8,0,1)</f>
        <v>1</v>
      </c>
      <c r="AL4552" s="77">
        <f>IF(G4552&gt;Variables!$G$9,0,1)</f>
        <v>1</v>
      </c>
      <c r="AM4552" s="77">
        <f>IF(AND(K4552&gt;Variables!$G$10,K4552&lt;Variables!$G$11),0,1)</f>
        <v>1</v>
      </c>
      <c r="AN4552" s="77">
        <f>IF(H4552&lt;Variables!$G$13,1,0)</f>
        <v>0</v>
      </c>
      <c r="AO4552" s="77">
        <f>IF(R4552&lt;Variables!$G$12,0,1)</f>
        <v>0</v>
      </c>
      <c r="AP4552" s="78">
        <f t="shared" si="145"/>
        <v>1</v>
      </c>
      <c r="AQ4552" s="77">
        <f>IF(V4552&lt;Variables!$G$15,1,0)</f>
        <v>1</v>
      </c>
      <c r="AR4552" s="77">
        <v>0</v>
      </c>
      <c r="AS4552" s="77">
        <v>1</v>
      </c>
      <c r="AT4552" s="77">
        <v>0</v>
      </c>
      <c r="AU4552" s="77">
        <v>0</v>
      </c>
      <c r="BA4552" s="77">
        <v>0.75</v>
      </c>
    </row>
    <row r="4553" spans="3:53" x14ac:dyDescent="0.25">
      <c r="C4553" s="77" t="s">
        <v>599</v>
      </c>
      <c r="D4553" s="77" t="s">
        <v>172</v>
      </c>
      <c r="E4553" s="77">
        <v>59.77</v>
      </c>
      <c r="F4553" s="77">
        <v>7.85</v>
      </c>
      <c r="G4553" s="77">
        <v>7.66</v>
      </c>
      <c r="H4553" s="77">
        <v>7650</v>
      </c>
      <c r="I4553" s="77">
        <v>145467.17300000001</v>
      </c>
      <c r="J4553" s="77" t="s">
        <v>75</v>
      </c>
      <c r="K4553" s="77">
        <v>62.06</v>
      </c>
      <c r="L4553" s="77">
        <v>58.953535000000002</v>
      </c>
      <c r="M4553" s="77">
        <v>0.80820429173585162</v>
      </c>
      <c r="N4553" s="77">
        <v>58.994085714285717</v>
      </c>
      <c r="O4553" s="77">
        <v>0.73891184249461794</v>
      </c>
      <c r="P4553" s="77">
        <v>339877</v>
      </c>
      <c r="Q4553" s="77">
        <v>1206000</v>
      </c>
      <c r="R4553" s="77">
        <v>0.28000000000000003</v>
      </c>
      <c r="S4553" s="77">
        <v>30.478999999999999</v>
      </c>
      <c r="T4553" s="77">
        <v>8.109</v>
      </c>
      <c r="U4553" s="77">
        <v>17.600000000000001</v>
      </c>
      <c r="V4553" s="77">
        <v>2.442779114840798</v>
      </c>
      <c r="AC4553" s="77">
        <v>62.997</v>
      </c>
      <c r="AD4553" s="77">
        <v>56.06</v>
      </c>
      <c r="AH4553" s="77">
        <f>IF(AND(M4553&lt;Variables!$G$6,M4553&gt;Variables!$G$5),0,1)</f>
        <v>1</v>
      </c>
      <c r="AI4553" s="77">
        <f t="shared" si="144"/>
        <v>1</v>
      </c>
      <c r="AJ4553" s="77">
        <f>IF(I4553&gt;Variables!$G$7,0,1)</f>
        <v>0</v>
      </c>
      <c r="AK4553" s="77">
        <f>IF(F4553&gt;Variables!$G$8,0,1)</f>
        <v>1</v>
      </c>
      <c r="AL4553" s="77">
        <f>IF(G4553&gt;Variables!$G$9,0,1)</f>
        <v>1</v>
      </c>
      <c r="AM4553" s="77">
        <f>IF(AND(K4553&gt;Variables!$G$10,K4553&lt;Variables!$G$11),0,1)</f>
        <v>0</v>
      </c>
      <c r="AN4553" s="77">
        <f>IF(H4553&lt;Variables!$G$13,1,0)</f>
        <v>0</v>
      </c>
      <c r="AO4553" s="77">
        <f>IF(R4553&lt;Variables!$G$12,0,1)</f>
        <v>0</v>
      </c>
      <c r="AP4553" s="78">
        <f t="shared" si="145"/>
        <v>1</v>
      </c>
      <c r="AQ4553" s="77">
        <f>IF(V4553&lt;Variables!$G$15,1,0)</f>
        <v>1</v>
      </c>
      <c r="AR4553" s="77">
        <v>1</v>
      </c>
      <c r="AS4553" s="77">
        <v>0</v>
      </c>
      <c r="AT4553" s="77">
        <v>0</v>
      </c>
      <c r="AU4553" s="77">
        <v>0</v>
      </c>
      <c r="BA4553" s="77">
        <v>2</v>
      </c>
    </row>
    <row r="4554" spans="3:53" x14ac:dyDescent="0.25">
      <c r="C4554" s="77" t="s">
        <v>599</v>
      </c>
      <c r="D4554" s="77" t="s">
        <v>196</v>
      </c>
      <c r="E4554" s="77">
        <v>52.1</v>
      </c>
      <c r="F4554" s="77">
        <v>7.94</v>
      </c>
      <c r="G4554" s="77">
        <v>3.86</v>
      </c>
      <c r="H4554" s="77">
        <v>2030</v>
      </c>
      <c r="I4554" s="77">
        <v>1053.059</v>
      </c>
      <c r="J4554" s="77" t="s">
        <v>75</v>
      </c>
      <c r="K4554" s="77">
        <v>48.33</v>
      </c>
      <c r="L4554" s="77">
        <v>51.614923529411762</v>
      </c>
      <c r="M4554" s="77">
        <v>0.61043676720493023</v>
      </c>
      <c r="N4554" s="77">
        <v>52.461877272727257</v>
      </c>
      <c r="O4554" s="77">
        <v>-1.013835761084678</v>
      </c>
      <c r="P4554" s="77">
        <v>390235</v>
      </c>
      <c r="Q4554" s="77">
        <v>441740</v>
      </c>
      <c r="R4554" s="77">
        <v>0.88</v>
      </c>
      <c r="S4554" s="77">
        <v>30.478999999999999</v>
      </c>
      <c r="T4554" s="77">
        <v>8.109</v>
      </c>
      <c r="U4554" s="77">
        <v>17.600000000000001</v>
      </c>
      <c r="V4554" s="77">
        <v>2.336771556163431</v>
      </c>
      <c r="AC4554" s="77">
        <v>52.61</v>
      </c>
      <c r="AD4554" s="77">
        <v>48.32</v>
      </c>
      <c r="AH4554" s="77">
        <f>IF(AND(M4554&lt;Variables!$G$6,M4554&gt;Variables!$G$5),0,1)</f>
        <v>1</v>
      </c>
      <c r="AI4554" s="77">
        <f t="shared" si="144"/>
        <v>1</v>
      </c>
      <c r="AJ4554" s="77">
        <f>IF(I4554&gt;Variables!$G$7,0,1)</f>
        <v>0</v>
      </c>
      <c r="AK4554" s="77">
        <f>IF(F4554&gt;Variables!$G$8,0,1)</f>
        <v>1</v>
      </c>
      <c r="AL4554" s="77">
        <f>IF(G4554&gt;Variables!$G$9,0,1)</f>
        <v>1</v>
      </c>
      <c r="AM4554" s="77">
        <f>IF(AND(K4554&gt;Variables!$G$10,K4554&lt;Variables!$G$11),0,1)</f>
        <v>1</v>
      </c>
      <c r="AN4554" s="77">
        <f>IF(H4554&lt;Variables!$G$13,1,0)</f>
        <v>0</v>
      </c>
      <c r="AO4554" s="77">
        <f>IF(R4554&lt;Variables!$G$12,0,1)</f>
        <v>0</v>
      </c>
      <c r="AP4554" s="78">
        <f t="shared" si="145"/>
        <v>1</v>
      </c>
      <c r="AQ4554" s="77">
        <f>IF(V4554&lt;Variables!$G$15,1,0)</f>
        <v>1</v>
      </c>
      <c r="AR4554" s="77">
        <v>0</v>
      </c>
      <c r="AS4554" s="77">
        <v>0</v>
      </c>
      <c r="AT4554" s="77">
        <v>1</v>
      </c>
      <c r="AU4554" s="77">
        <v>0</v>
      </c>
      <c r="BA4554" s="77">
        <v>-0.74</v>
      </c>
    </row>
    <row r="4555" spans="3:53" x14ac:dyDescent="0.25">
      <c r="C4555" s="77" t="s">
        <v>599</v>
      </c>
      <c r="D4555" s="77" t="s">
        <v>173</v>
      </c>
      <c r="E4555" s="77">
        <v>84.73</v>
      </c>
      <c r="F4555" s="77">
        <v>9.18</v>
      </c>
      <c r="G4555" s="77">
        <v>6.6</v>
      </c>
      <c r="H4555" s="77">
        <v>3060</v>
      </c>
      <c r="I4555" s="77">
        <v>1438.826</v>
      </c>
      <c r="J4555" s="77" t="s">
        <v>75</v>
      </c>
      <c r="K4555" s="77">
        <v>34.96</v>
      </c>
      <c r="L4555" s="77">
        <v>85.223735000000005</v>
      </c>
      <c r="M4555" s="77">
        <v>-0.89615293204412028</v>
      </c>
      <c r="N4555" s="77">
        <v>85.645898000000003</v>
      </c>
      <c r="O4555" s="77">
        <v>-1.384652420831654</v>
      </c>
      <c r="P4555" s="77">
        <v>1736000</v>
      </c>
      <c r="Q4555" s="77">
        <v>1883000</v>
      </c>
      <c r="R4555" s="77">
        <v>0.92</v>
      </c>
      <c r="S4555" s="77">
        <v>30.478999999999999</v>
      </c>
      <c r="T4555" s="77">
        <v>8.109</v>
      </c>
      <c r="U4555" s="77">
        <v>17.600000000000001</v>
      </c>
      <c r="V4555" s="77">
        <v>2.1955607076302859</v>
      </c>
      <c r="AC4555" s="77">
        <v>84.78</v>
      </c>
      <c r="AD4555" s="77">
        <v>80.8</v>
      </c>
      <c r="AH4555" s="77">
        <f>IF(AND(M4555&lt;Variables!$G$6,M4555&gt;Variables!$G$5),0,1)</f>
        <v>1</v>
      </c>
      <c r="AI4555" s="77">
        <f t="shared" si="144"/>
        <v>1</v>
      </c>
      <c r="AJ4555" s="77">
        <f>IF(I4555&gt;Variables!$G$7,0,1)</f>
        <v>0</v>
      </c>
      <c r="AK4555" s="77">
        <f>IF(F4555&gt;Variables!$G$8,0,1)</f>
        <v>0</v>
      </c>
      <c r="AL4555" s="77">
        <f>IF(G4555&gt;Variables!$G$9,0,1)</f>
        <v>1</v>
      </c>
      <c r="AM4555" s="77">
        <f>IF(AND(K4555&gt;Variables!$G$10,K4555&lt;Variables!$G$11),0,1)</f>
        <v>1</v>
      </c>
      <c r="AN4555" s="77">
        <f>IF(H4555&lt;Variables!$G$13,1,0)</f>
        <v>0</v>
      </c>
      <c r="AO4555" s="77">
        <f>IF(R4555&lt;Variables!$G$12,0,1)</f>
        <v>0</v>
      </c>
      <c r="AP4555" s="78">
        <f t="shared" si="145"/>
        <v>1</v>
      </c>
      <c r="AQ4555" s="77">
        <f>IF(V4555&lt;Variables!$G$15,1,0)</f>
        <v>1</v>
      </c>
      <c r="AR4555" s="77">
        <v>0</v>
      </c>
      <c r="AS4555" s="77">
        <v>0</v>
      </c>
      <c r="AT4555" s="77">
        <v>1</v>
      </c>
      <c r="AU4555" s="77">
        <v>0</v>
      </c>
      <c r="BA4555" s="77">
        <v>-1.32</v>
      </c>
    </row>
    <row r="4556" spans="3:53" x14ac:dyDescent="0.25">
      <c r="C4556" s="77" t="s">
        <v>599</v>
      </c>
      <c r="D4556" s="77" t="s">
        <v>587</v>
      </c>
      <c r="E4556" s="77">
        <v>8.14</v>
      </c>
      <c r="F4556" s="77">
        <v>56</v>
      </c>
      <c r="G4556" s="77">
        <v>-99999</v>
      </c>
      <c r="H4556" s="77">
        <v>-99999</v>
      </c>
      <c r="I4556" s="77">
        <v>-99999</v>
      </c>
      <c r="J4556" s="77" t="s">
        <v>75</v>
      </c>
      <c r="K4556" s="77">
        <v>-99999</v>
      </c>
      <c r="L4556" s="77">
        <v>7.6951899999999993</v>
      </c>
      <c r="M4556" s="77">
        <v>-1299600.0773210281</v>
      </c>
      <c r="N4556" s="77">
        <v>7.8893139534883732</v>
      </c>
      <c r="O4556" s="77">
        <v>-1267624.6617075501</v>
      </c>
      <c r="P4556" s="77">
        <v>3100000</v>
      </c>
      <c r="S4556" s="77">
        <v>30.478999999999999</v>
      </c>
      <c r="T4556" s="77">
        <v>8.109</v>
      </c>
      <c r="U4556" s="77">
        <v>17.600000000000001</v>
      </c>
      <c r="V4556" s="77">
        <v>-99999</v>
      </c>
      <c r="AC4556" s="77">
        <v>8.85</v>
      </c>
      <c r="AD4556" s="77">
        <v>7</v>
      </c>
      <c r="AH4556" s="77">
        <f>IF(AND(M4556&lt;Variables!$G$6,M4556&gt;Variables!$G$5),0,1)</f>
        <v>1</v>
      </c>
      <c r="AI4556" s="77">
        <f t="shared" si="144"/>
        <v>1</v>
      </c>
      <c r="AJ4556" s="77">
        <f>IF(I4556&gt;Variables!$G$7,0,1)</f>
        <v>1</v>
      </c>
      <c r="AK4556" s="77">
        <f>IF(F4556&gt;Variables!$G$8,0,1)</f>
        <v>0</v>
      </c>
      <c r="AL4556" s="77">
        <f>IF(G4556&gt;Variables!$G$9,0,1)</f>
        <v>1</v>
      </c>
      <c r="AM4556" s="77">
        <f>IF(AND(K4556&gt;Variables!$G$10,K4556&lt;Variables!$G$11),0,1)</f>
        <v>1</v>
      </c>
      <c r="AN4556" s="77">
        <f>IF(H4556&lt;Variables!$G$13,1,0)</f>
        <v>1</v>
      </c>
      <c r="AO4556" s="77">
        <f>IF(R4556&lt;Variables!$G$12,0,1)</f>
        <v>0</v>
      </c>
      <c r="AP4556" s="78">
        <f t="shared" si="145"/>
        <v>1</v>
      </c>
      <c r="AQ4556" s="77">
        <f>IF(V4556&lt;Variables!$G$15,1,0)</f>
        <v>1</v>
      </c>
      <c r="AR4556" s="77">
        <v>1</v>
      </c>
      <c r="AS4556" s="77">
        <v>0</v>
      </c>
      <c r="AT4556" s="77">
        <v>0</v>
      </c>
      <c r="AU4556" s="77">
        <v>0</v>
      </c>
      <c r="BA4556" s="77">
        <v>2</v>
      </c>
    </row>
    <row r="4557" spans="3:53" x14ac:dyDescent="0.25">
      <c r="C4557" s="77" t="s">
        <v>599</v>
      </c>
      <c r="D4557" s="77" t="s">
        <v>180</v>
      </c>
      <c r="E4557" s="77">
        <v>15</v>
      </c>
      <c r="F4557" s="77">
        <v>7.33</v>
      </c>
      <c r="G4557" s="77">
        <v>6.31</v>
      </c>
      <c r="H4557" s="77">
        <v>3450</v>
      </c>
      <c r="I4557" s="77">
        <v>-81.418000000000006</v>
      </c>
      <c r="J4557" s="77" t="s">
        <v>75</v>
      </c>
      <c r="K4557" s="77">
        <v>40.35</v>
      </c>
      <c r="L4557" s="77">
        <v>15.05649</v>
      </c>
      <c r="M4557" s="77">
        <v>-0.37518704558633459</v>
      </c>
      <c r="N4557" s="77">
        <v>15.086072</v>
      </c>
      <c r="O4557" s="77">
        <v>-0.57053950160121003</v>
      </c>
      <c r="P4557" s="77">
        <v>5494000</v>
      </c>
      <c r="Q4557" s="77">
        <v>13979000</v>
      </c>
      <c r="R4557" s="77">
        <v>0.39</v>
      </c>
      <c r="S4557" s="77">
        <v>30.478999999999999</v>
      </c>
      <c r="T4557" s="77">
        <v>8.109</v>
      </c>
      <c r="U4557" s="77">
        <v>17.600000000000001</v>
      </c>
      <c r="V4557" s="77">
        <v>2.26632470037439</v>
      </c>
      <c r="AC4557" s="77">
        <v>15.25</v>
      </c>
      <c r="AD4557" s="77">
        <v>14.63</v>
      </c>
      <c r="AH4557" s="77">
        <f>IF(AND(M4557&lt;Variables!$G$6,M4557&gt;Variables!$G$5),0,1)</f>
        <v>1</v>
      </c>
      <c r="AI4557" s="77">
        <f t="shared" si="144"/>
        <v>1</v>
      </c>
      <c r="AJ4557" s="77">
        <f>IF(I4557&gt;Variables!$G$7,0,1)</f>
        <v>1</v>
      </c>
      <c r="AK4557" s="77">
        <f>IF(F4557&gt;Variables!$G$8,0,1)</f>
        <v>1</v>
      </c>
      <c r="AL4557" s="77">
        <f>IF(G4557&gt;Variables!$G$9,0,1)</f>
        <v>1</v>
      </c>
      <c r="AM4557" s="77">
        <f>IF(AND(K4557&gt;Variables!$G$10,K4557&lt;Variables!$G$11),0,1)</f>
        <v>1</v>
      </c>
      <c r="AN4557" s="77">
        <f>IF(H4557&lt;Variables!$G$13,1,0)</f>
        <v>0</v>
      </c>
      <c r="AO4557" s="77">
        <f>IF(R4557&lt;Variables!$G$12,0,1)</f>
        <v>0</v>
      </c>
      <c r="AP4557" s="78">
        <f t="shared" si="145"/>
        <v>1</v>
      </c>
      <c r="AQ4557" s="77">
        <f>IF(V4557&lt;Variables!$G$15,1,0)</f>
        <v>1</v>
      </c>
      <c r="AR4557" s="77">
        <v>0</v>
      </c>
      <c r="AS4557" s="77">
        <v>0</v>
      </c>
      <c r="AT4557" s="77">
        <v>1</v>
      </c>
      <c r="AU4557" s="77">
        <v>0</v>
      </c>
      <c r="BA4557" s="77">
        <v>-2.25</v>
      </c>
    </row>
    <row r="4558" spans="3:53" x14ac:dyDescent="0.25">
      <c r="C4558" s="77" t="s">
        <v>599</v>
      </c>
      <c r="D4558" s="77" t="s">
        <v>588</v>
      </c>
      <c r="E4558" s="77">
        <v>13.46</v>
      </c>
      <c r="F4558" s="77">
        <v>43.33</v>
      </c>
      <c r="G4558" s="77">
        <v>-99999</v>
      </c>
      <c r="H4558" s="77">
        <v>-99999</v>
      </c>
      <c r="I4558" s="77">
        <v>-99999</v>
      </c>
      <c r="J4558" s="77" t="s">
        <v>75</v>
      </c>
      <c r="K4558" s="77">
        <v>-99999</v>
      </c>
      <c r="L4558" s="77">
        <v>13.08315</v>
      </c>
      <c r="M4558" s="77">
        <v>-764434.2772956054</v>
      </c>
      <c r="N4558" s="77">
        <v>12.631292</v>
      </c>
      <c r="O4558" s="77">
        <v>-791776.73425647989</v>
      </c>
      <c r="P4558" s="77">
        <v>1430000</v>
      </c>
      <c r="S4558" s="77">
        <v>30.478999999999999</v>
      </c>
      <c r="T4558" s="77">
        <v>8.109</v>
      </c>
      <c r="U4558" s="77">
        <v>17.600000000000001</v>
      </c>
      <c r="V4558" s="77">
        <v>-99999</v>
      </c>
      <c r="AC4558" s="77">
        <v>16.5212</v>
      </c>
      <c r="AD4558" s="77">
        <v>12.53</v>
      </c>
      <c r="AH4558" s="77">
        <f>IF(AND(M4558&lt;Variables!$G$6,M4558&gt;Variables!$G$5),0,1)</f>
        <v>1</v>
      </c>
      <c r="AI4558" s="77">
        <f t="shared" si="144"/>
        <v>0</v>
      </c>
      <c r="AJ4558" s="77">
        <f>IF(I4558&gt;Variables!$G$7,0,1)</f>
        <v>1</v>
      </c>
      <c r="AK4558" s="77">
        <f>IF(F4558&gt;Variables!$G$8,0,1)</f>
        <v>0</v>
      </c>
      <c r="AL4558" s="77">
        <f>IF(G4558&gt;Variables!$G$9,0,1)</f>
        <v>1</v>
      </c>
      <c r="AM4558" s="77">
        <f>IF(AND(K4558&gt;Variables!$G$10,K4558&lt;Variables!$G$11),0,1)</f>
        <v>1</v>
      </c>
      <c r="AN4558" s="77">
        <f>IF(H4558&lt;Variables!$G$13,1,0)</f>
        <v>1</v>
      </c>
      <c r="AO4558" s="77">
        <f>IF(R4558&lt;Variables!$G$12,0,1)</f>
        <v>0</v>
      </c>
      <c r="AP4558" s="78">
        <f t="shared" si="145"/>
        <v>1</v>
      </c>
      <c r="AQ4558" s="77">
        <f>IF(V4558&lt;Variables!$G$15,1,0)</f>
        <v>1</v>
      </c>
      <c r="AR4558" s="77">
        <v>0</v>
      </c>
      <c r="AS4558" s="77">
        <v>0</v>
      </c>
      <c r="AT4558" s="77">
        <v>1</v>
      </c>
      <c r="AU4558" s="77">
        <v>0</v>
      </c>
      <c r="BA4558" s="77">
        <v>-2.25</v>
      </c>
    </row>
    <row r="4559" spans="3:53" x14ac:dyDescent="0.25">
      <c r="C4559" s="77" t="s">
        <v>599</v>
      </c>
      <c r="D4559" s="77" t="s">
        <v>560</v>
      </c>
      <c r="E4559" s="77">
        <v>24.6</v>
      </c>
      <c r="F4559" s="77">
        <v>9.9</v>
      </c>
      <c r="G4559" s="77">
        <v>0.1</v>
      </c>
      <c r="H4559" s="77">
        <v>7540</v>
      </c>
      <c r="I4559" s="77">
        <v>1.792</v>
      </c>
      <c r="J4559" s="77" t="s">
        <v>74</v>
      </c>
      <c r="K4559" s="77">
        <v>64.38</v>
      </c>
      <c r="L4559" s="77">
        <v>24.350709999999999</v>
      </c>
      <c r="M4559" s="77">
        <v>0.96214853694204983</v>
      </c>
      <c r="N4559" s="77">
        <v>24.409558000000001</v>
      </c>
      <c r="O4559" s="77">
        <v>0.71874304319645566</v>
      </c>
      <c r="P4559" s="77">
        <v>9157000</v>
      </c>
      <c r="Q4559" s="77">
        <v>5291000</v>
      </c>
      <c r="R4559" s="77">
        <v>1.73</v>
      </c>
      <c r="S4559" s="77">
        <v>30.478999999999999</v>
      </c>
      <c r="T4559" s="77">
        <v>8.109</v>
      </c>
      <c r="U4559" s="77">
        <v>17.600000000000001</v>
      </c>
      <c r="V4559" s="77">
        <v>2.4510034481034841</v>
      </c>
      <c r="AC4559" s="77">
        <v>24.8</v>
      </c>
      <c r="AD4559" s="77">
        <v>23.53</v>
      </c>
      <c r="AH4559" s="77">
        <f>IF(AND(M4559&lt;Variables!$G$6,M4559&gt;Variables!$G$5),0,1)</f>
        <v>1</v>
      </c>
      <c r="AI4559" s="77">
        <f t="shared" si="144"/>
        <v>1</v>
      </c>
      <c r="AJ4559" s="77">
        <f>IF(I4559&gt;Variables!$G$7,0,1)</f>
        <v>1</v>
      </c>
      <c r="AK4559" s="77">
        <f>IF(F4559&gt;Variables!$G$8,0,1)</f>
        <v>0</v>
      </c>
      <c r="AL4559" s="77">
        <f>IF(G4559&gt;Variables!$G$9,0,1)</f>
        <v>1</v>
      </c>
      <c r="AM4559" s="77">
        <f>IF(AND(K4559&gt;Variables!$G$10,K4559&lt;Variables!$G$11),0,1)</f>
        <v>0</v>
      </c>
      <c r="AN4559" s="77">
        <f>IF(H4559&lt;Variables!$G$13,1,0)</f>
        <v>0</v>
      </c>
      <c r="AO4559" s="77">
        <f>IF(R4559&lt;Variables!$G$12,0,1)</f>
        <v>0</v>
      </c>
      <c r="AP4559" s="78">
        <f t="shared" si="145"/>
        <v>0</v>
      </c>
      <c r="AQ4559" s="77">
        <f>IF(V4559&lt;Variables!$G$15,1,0)</f>
        <v>1</v>
      </c>
      <c r="AR4559" s="77">
        <v>0</v>
      </c>
      <c r="AS4559" s="77">
        <v>0</v>
      </c>
      <c r="AT4559" s="77">
        <v>1</v>
      </c>
      <c r="AU4559" s="77">
        <v>0</v>
      </c>
      <c r="BA4559" s="77">
        <v>-0.88</v>
      </c>
    </row>
    <row r="4560" spans="3:53" x14ac:dyDescent="0.25">
      <c r="C4560" s="77" t="s">
        <v>599</v>
      </c>
      <c r="D4560" s="77" t="s">
        <v>552</v>
      </c>
      <c r="E4560" s="77">
        <v>76.14</v>
      </c>
      <c r="F4560" s="77">
        <v>16.27</v>
      </c>
      <c r="G4560" s="77">
        <v>14.67</v>
      </c>
      <c r="H4560" s="77">
        <v>31750</v>
      </c>
      <c r="I4560" s="77">
        <v>-10.433</v>
      </c>
      <c r="J4560" s="77" t="s">
        <v>75</v>
      </c>
      <c r="K4560" s="77">
        <v>63.42</v>
      </c>
      <c r="L4560" s="77">
        <v>75.389494999999982</v>
      </c>
      <c r="M4560" s="77">
        <v>0.73684669196949915</v>
      </c>
      <c r="N4560" s="77">
        <v>74.942117999999994</v>
      </c>
      <c r="O4560" s="77">
        <v>1.338208776004969</v>
      </c>
      <c r="P4560" s="77">
        <v>13524000</v>
      </c>
      <c r="Q4560" s="77">
        <v>9511000</v>
      </c>
      <c r="R4560" s="77">
        <v>1.42</v>
      </c>
      <c r="S4560" s="77">
        <v>30.478999999999999</v>
      </c>
      <c r="T4560" s="77">
        <v>8.109</v>
      </c>
      <c r="U4560" s="77">
        <v>17.600000000000001</v>
      </c>
      <c r="V4560" s="77">
        <v>2.4583152482419992</v>
      </c>
      <c r="AC4560" s="77">
        <v>77.97</v>
      </c>
      <c r="AD4560" s="77">
        <v>73.31</v>
      </c>
      <c r="AH4560" s="77">
        <f>IF(AND(M4560&lt;Variables!$G$6,M4560&gt;Variables!$G$5),0,1)</f>
        <v>1</v>
      </c>
      <c r="AI4560" s="77">
        <f t="shared" si="144"/>
        <v>0</v>
      </c>
      <c r="AJ4560" s="77">
        <f>IF(I4560&gt;Variables!$G$7,0,1)</f>
        <v>1</v>
      </c>
      <c r="AK4560" s="77">
        <f>IF(F4560&gt;Variables!$G$8,0,1)</f>
        <v>0</v>
      </c>
      <c r="AL4560" s="77">
        <f>IF(G4560&gt;Variables!$G$9,0,1)</f>
        <v>0</v>
      </c>
      <c r="AM4560" s="77">
        <f>IF(AND(K4560&gt;Variables!$G$10,K4560&lt;Variables!$G$11),0,1)</f>
        <v>0</v>
      </c>
      <c r="AN4560" s="77">
        <f>IF(H4560&lt;Variables!$G$13,1,0)</f>
        <v>0</v>
      </c>
      <c r="AO4560" s="77">
        <f>IF(R4560&lt;Variables!$G$12,0,1)</f>
        <v>0</v>
      </c>
      <c r="AP4560" s="78">
        <f t="shared" si="145"/>
        <v>1</v>
      </c>
      <c r="AQ4560" s="77">
        <f>IF(V4560&lt;Variables!$G$15,1,0)</f>
        <v>1</v>
      </c>
      <c r="AR4560" s="77">
        <v>1</v>
      </c>
      <c r="AS4560" s="77">
        <v>0</v>
      </c>
      <c r="AT4560" s="77">
        <v>0</v>
      </c>
      <c r="AU4560" s="77">
        <v>0</v>
      </c>
      <c r="BA4560" s="77">
        <v>1.05</v>
      </c>
    </row>
    <row r="4561" spans="3:53" x14ac:dyDescent="0.25">
      <c r="C4561" s="77" t="s">
        <v>600</v>
      </c>
      <c r="D4561" s="77" t="s">
        <v>172</v>
      </c>
      <c r="E4561" s="77">
        <v>60.25</v>
      </c>
      <c r="F4561" s="77">
        <v>7.96</v>
      </c>
      <c r="G4561" s="77">
        <v>8.4700000000000006</v>
      </c>
      <c r="H4561" s="77">
        <v>7650</v>
      </c>
      <c r="I4561" s="77">
        <v>147127.38800000001</v>
      </c>
      <c r="J4561" s="77" t="s">
        <v>75</v>
      </c>
      <c r="K4561" s="77">
        <v>70.56</v>
      </c>
      <c r="L4561" s="77">
        <v>59.246924999999997</v>
      </c>
      <c r="M4561" s="77">
        <v>1.0633041292860379</v>
      </c>
      <c r="N4561" s="77">
        <v>59.073122448979603</v>
      </c>
      <c r="O4561" s="77">
        <v>1.3606484941008561</v>
      </c>
      <c r="P4561" s="77">
        <v>351152</v>
      </c>
      <c r="Q4561" s="77">
        <v>1206000</v>
      </c>
      <c r="R4561" s="77">
        <v>0.28999999999999998</v>
      </c>
      <c r="S4561" s="77">
        <v>31.612999999999989</v>
      </c>
      <c r="T4561" s="77">
        <v>7.7880000000000011</v>
      </c>
      <c r="U4561" s="77">
        <v>17.866</v>
      </c>
      <c r="V4561" s="77">
        <v>2.4892195856287902</v>
      </c>
      <c r="AC4561" s="77">
        <v>62.997</v>
      </c>
      <c r="AD4561" s="77">
        <v>56.06</v>
      </c>
      <c r="AH4561" s="77">
        <f>IF(AND(M4561&lt;Variables!$G$6,M4561&gt;Variables!$G$5),0,1)</f>
        <v>1</v>
      </c>
      <c r="AI4561" s="77">
        <f t="shared" si="144"/>
        <v>0</v>
      </c>
      <c r="AJ4561" s="77">
        <f>IF(I4561&gt;Variables!$G$7,0,1)</f>
        <v>0</v>
      </c>
      <c r="AK4561" s="77">
        <f>IF(F4561&gt;Variables!$G$8,0,1)</f>
        <v>1</v>
      </c>
      <c r="AL4561" s="77">
        <f>IF(G4561&gt;Variables!$G$9,0,1)</f>
        <v>1</v>
      </c>
      <c r="AM4561" s="77">
        <f>IF(AND(K4561&gt;Variables!$G$10,K4561&lt;Variables!$G$11),0,1)</f>
        <v>1</v>
      </c>
      <c r="AN4561" s="77">
        <f>IF(H4561&lt;Variables!$G$13,1,0)</f>
        <v>0</v>
      </c>
      <c r="AO4561" s="77">
        <f>IF(R4561&lt;Variables!$G$12,0,1)</f>
        <v>0</v>
      </c>
      <c r="AP4561" s="78">
        <f t="shared" si="145"/>
        <v>1</v>
      </c>
      <c r="AQ4561" s="77">
        <f>IF(V4561&lt;Variables!$G$15,1,0)</f>
        <v>1</v>
      </c>
      <c r="AR4561" s="77">
        <v>1</v>
      </c>
      <c r="AS4561" s="77">
        <v>0</v>
      </c>
      <c r="AT4561" s="77">
        <v>0</v>
      </c>
      <c r="AU4561" s="77">
        <v>0</v>
      </c>
      <c r="BA4561" s="77">
        <v>2</v>
      </c>
    </row>
    <row r="4562" spans="3:53" x14ac:dyDescent="0.25">
      <c r="C4562" s="77" t="s">
        <v>600</v>
      </c>
      <c r="D4562" s="77" t="s">
        <v>593</v>
      </c>
      <c r="E4562" s="77">
        <v>4.01</v>
      </c>
      <c r="F4562" s="77">
        <v>13.25</v>
      </c>
      <c r="G4562" s="77">
        <v>7.73</v>
      </c>
      <c r="H4562" s="77">
        <v>241.29</v>
      </c>
      <c r="I4562" s="77">
        <v>174.37899999999999</v>
      </c>
      <c r="J4562" s="77" t="s">
        <v>74</v>
      </c>
      <c r="K4562" s="77">
        <v>46.61</v>
      </c>
      <c r="L4562" s="77">
        <v>4.05227</v>
      </c>
      <c r="M4562" s="77">
        <v>-0.57177828723160995</v>
      </c>
      <c r="N4562" s="77">
        <v>4.080832</v>
      </c>
      <c r="O4562" s="77">
        <v>-1.2676826686322871</v>
      </c>
      <c r="P4562" s="77">
        <v>12620000</v>
      </c>
      <c r="Q4562" s="77">
        <v>23270000</v>
      </c>
      <c r="R4562" s="77">
        <v>0.54</v>
      </c>
      <c r="S4562" s="77">
        <v>31.612999999999989</v>
      </c>
      <c r="T4562" s="77">
        <v>7.7880000000000011</v>
      </c>
      <c r="U4562" s="77">
        <v>17.866</v>
      </c>
      <c r="V4562" s="77">
        <v>2.3411479430669719</v>
      </c>
      <c r="AC4562" s="77">
        <v>4.57</v>
      </c>
      <c r="AD4562" s="77">
        <v>3.99</v>
      </c>
      <c r="AH4562" s="77">
        <f>IF(AND(M4562&lt;Variables!$G$6,M4562&gt;Variables!$G$5),0,1)</f>
        <v>1</v>
      </c>
      <c r="AI4562" s="77">
        <f t="shared" si="144"/>
        <v>1</v>
      </c>
      <c r="AJ4562" s="77">
        <f>IF(I4562&gt;Variables!$G$7,0,1)</f>
        <v>0</v>
      </c>
      <c r="AK4562" s="77">
        <f>IF(F4562&gt;Variables!$G$8,0,1)</f>
        <v>0</v>
      </c>
      <c r="AL4562" s="77">
        <f>IF(G4562&gt;Variables!$G$9,0,1)</f>
        <v>1</v>
      </c>
      <c r="AM4562" s="77">
        <f>IF(AND(K4562&gt;Variables!$G$10,K4562&lt;Variables!$G$11),0,1)</f>
        <v>1</v>
      </c>
      <c r="AN4562" s="77">
        <f>IF(H4562&lt;Variables!$G$13,1,0)</f>
        <v>1</v>
      </c>
      <c r="AO4562" s="77">
        <f>IF(R4562&lt;Variables!$G$12,0,1)</f>
        <v>0</v>
      </c>
      <c r="AP4562" s="78">
        <f t="shared" si="145"/>
        <v>0</v>
      </c>
      <c r="AQ4562" s="77">
        <f>IF(V4562&lt;Variables!$G$15,1,0)</f>
        <v>1</v>
      </c>
      <c r="AR4562" s="77">
        <v>1</v>
      </c>
      <c r="AS4562" s="77">
        <v>0</v>
      </c>
      <c r="AT4562" s="77">
        <v>0</v>
      </c>
      <c r="AU4562" s="77">
        <v>0</v>
      </c>
      <c r="BA4562" s="77">
        <v>2</v>
      </c>
    </row>
    <row r="4563" spans="3:53" x14ac:dyDescent="0.25">
      <c r="C4563" s="77" t="s">
        <v>600</v>
      </c>
      <c r="D4563" s="77" t="s">
        <v>590</v>
      </c>
      <c r="E4563" s="77">
        <v>8.14</v>
      </c>
      <c r="F4563" s="77">
        <v>15.44</v>
      </c>
      <c r="G4563" s="77">
        <v>10.5</v>
      </c>
      <c r="H4563" s="77">
        <v>298.47000000000003</v>
      </c>
      <c r="I4563" s="77">
        <v>-4.4349999999999996</v>
      </c>
      <c r="J4563" s="77" t="s">
        <v>74</v>
      </c>
      <c r="K4563" s="77">
        <v>49.2</v>
      </c>
      <c r="L4563" s="77">
        <v>8.110205263157896</v>
      </c>
      <c r="M4563" s="77">
        <v>0.1417317622566413</v>
      </c>
      <c r="N4563" s="77">
        <v>8.1854061224489794</v>
      </c>
      <c r="O4563" s="77">
        <v>-0.77828908542803776</v>
      </c>
      <c r="P4563" s="77">
        <v>1250000</v>
      </c>
      <c r="Q4563" s="77">
        <v>148250</v>
      </c>
      <c r="R4563" s="77">
        <v>8.43</v>
      </c>
      <c r="S4563" s="77">
        <v>31.612999999999989</v>
      </c>
      <c r="T4563" s="77">
        <v>7.7880000000000011</v>
      </c>
      <c r="U4563" s="77">
        <v>17.866</v>
      </c>
      <c r="V4563" s="77">
        <v>2.3553544312448449</v>
      </c>
      <c r="AC4563" s="77">
        <v>9.4700000000000006</v>
      </c>
      <c r="AD4563" s="77">
        <v>7.48</v>
      </c>
      <c r="AH4563" s="77">
        <f>IF(AND(M4563&lt;Variables!$G$6,M4563&gt;Variables!$G$5),0,1)</f>
        <v>1</v>
      </c>
      <c r="AI4563" s="77">
        <f t="shared" si="144"/>
        <v>1</v>
      </c>
      <c r="AJ4563" s="77">
        <f>IF(I4563&gt;Variables!$G$7,0,1)</f>
        <v>1</v>
      </c>
      <c r="AK4563" s="77">
        <f>IF(F4563&gt;Variables!$G$8,0,1)</f>
        <v>0</v>
      </c>
      <c r="AL4563" s="77">
        <f>IF(G4563&gt;Variables!$G$9,0,1)</f>
        <v>1</v>
      </c>
      <c r="AM4563" s="77">
        <f>IF(AND(K4563&gt;Variables!$G$10,K4563&lt;Variables!$G$11),0,1)</f>
        <v>1</v>
      </c>
      <c r="AN4563" s="77">
        <f>IF(H4563&lt;Variables!$G$13,1,0)</f>
        <v>1</v>
      </c>
      <c r="AO4563" s="77">
        <f>IF(R4563&lt;Variables!$G$12,0,1)</f>
        <v>1</v>
      </c>
      <c r="AP4563" s="78">
        <f t="shared" si="145"/>
        <v>0</v>
      </c>
      <c r="AQ4563" s="77">
        <f>IF(V4563&lt;Variables!$G$15,1,0)</f>
        <v>1</v>
      </c>
      <c r="AR4563" s="77">
        <v>1</v>
      </c>
      <c r="AS4563" s="77">
        <v>0</v>
      </c>
      <c r="AT4563" s="77">
        <v>0</v>
      </c>
      <c r="AU4563" s="77">
        <v>0</v>
      </c>
      <c r="BA4563" s="77">
        <v>2</v>
      </c>
    </row>
    <row r="4564" spans="3:53" x14ac:dyDescent="0.25">
      <c r="C4564" s="77" t="s">
        <v>600</v>
      </c>
      <c r="D4564" s="77" t="s">
        <v>587</v>
      </c>
      <c r="E4564" s="77">
        <v>8.41</v>
      </c>
      <c r="F4564" s="77">
        <v>67</v>
      </c>
      <c r="G4564" s="77">
        <v>-99999</v>
      </c>
      <c r="H4564" s="77">
        <v>-99999</v>
      </c>
      <c r="I4564" s="77">
        <v>-99999</v>
      </c>
      <c r="J4564" s="77" t="s">
        <v>75</v>
      </c>
      <c r="K4564" s="77">
        <v>-99999</v>
      </c>
      <c r="L4564" s="77">
        <v>7.8461842105263164</v>
      </c>
      <c r="M4564" s="77">
        <v>-1274592.126578457</v>
      </c>
      <c r="N4564" s="77">
        <v>7.8547244444444448</v>
      </c>
      <c r="O4564" s="77">
        <v>-1273206.4050340829</v>
      </c>
      <c r="P4564" s="77">
        <v>3380000</v>
      </c>
      <c r="S4564" s="77">
        <v>31.612999999999989</v>
      </c>
      <c r="T4564" s="77">
        <v>7.7880000000000011</v>
      </c>
      <c r="U4564" s="77">
        <v>17.866</v>
      </c>
      <c r="V4564" s="77">
        <v>-99999</v>
      </c>
      <c r="AC4564" s="77">
        <v>8.85</v>
      </c>
      <c r="AD4564" s="77">
        <v>7</v>
      </c>
      <c r="AH4564" s="77">
        <f>IF(AND(M4564&lt;Variables!$G$6,M4564&gt;Variables!$G$5),0,1)</f>
        <v>1</v>
      </c>
      <c r="AI4564" s="77">
        <f t="shared" si="144"/>
        <v>1</v>
      </c>
      <c r="AJ4564" s="77">
        <f>IF(I4564&gt;Variables!$G$7,0,1)</f>
        <v>1</v>
      </c>
      <c r="AK4564" s="77">
        <f>IF(F4564&gt;Variables!$G$8,0,1)</f>
        <v>0</v>
      </c>
      <c r="AL4564" s="77">
        <f>IF(G4564&gt;Variables!$G$9,0,1)</f>
        <v>1</v>
      </c>
      <c r="AM4564" s="77">
        <f>IF(AND(K4564&gt;Variables!$G$10,K4564&lt;Variables!$G$11),0,1)</f>
        <v>1</v>
      </c>
      <c r="AN4564" s="77">
        <f>IF(H4564&lt;Variables!$G$13,1,0)</f>
        <v>1</v>
      </c>
      <c r="AO4564" s="77">
        <f>IF(R4564&lt;Variables!$G$12,0,1)</f>
        <v>0</v>
      </c>
      <c r="AP4564" s="78">
        <f t="shared" si="145"/>
        <v>1</v>
      </c>
      <c r="AQ4564" s="77">
        <f>IF(V4564&lt;Variables!$G$15,1,0)</f>
        <v>1</v>
      </c>
      <c r="AR4564" s="77">
        <v>1</v>
      </c>
      <c r="AS4564" s="77">
        <v>0</v>
      </c>
      <c r="AT4564" s="77">
        <v>0</v>
      </c>
      <c r="AU4564" s="77">
        <v>0</v>
      </c>
      <c r="BA4564" s="77">
        <v>2</v>
      </c>
    </row>
    <row r="4565" spans="3:53" x14ac:dyDescent="0.25">
      <c r="C4565" s="77" t="s">
        <v>600</v>
      </c>
      <c r="D4565" s="77" t="s">
        <v>588</v>
      </c>
      <c r="E4565" s="77">
        <v>12.94</v>
      </c>
      <c r="F4565" s="77">
        <v>43.44</v>
      </c>
      <c r="G4565" s="77">
        <v>-99999</v>
      </c>
      <c r="H4565" s="77">
        <v>-99999</v>
      </c>
      <c r="I4565" s="77">
        <v>-99999</v>
      </c>
      <c r="J4565" s="77" t="s">
        <v>75</v>
      </c>
      <c r="K4565" s="77">
        <v>-99999</v>
      </c>
      <c r="L4565" s="77">
        <v>13.196935</v>
      </c>
      <c r="M4565" s="77">
        <v>-757844.12770844135</v>
      </c>
      <c r="N4565" s="77">
        <v>12.766202</v>
      </c>
      <c r="O4565" s="77">
        <v>-783410.49438196269</v>
      </c>
      <c r="P4565" s="77">
        <v>1490000</v>
      </c>
      <c r="S4565" s="77">
        <v>31.612999999999989</v>
      </c>
      <c r="T4565" s="77">
        <v>7.7880000000000011</v>
      </c>
      <c r="U4565" s="77">
        <v>17.866</v>
      </c>
      <c r="V4565" s="77">
        <v>-99999</v>
      </c>
      <c r="AC4565" s="77">
        <v>16.5212</v>
      </c>
      <c r="AD4565" s="77">
        <v>12.53</v>
      </c>
      <c r="AH4565" s="77">
        <f>IF(AND(M4565&lt;Variables!$G$6,M4565&gt;Variables!$G$5),0,1)</f>
        <v>1</v>
      </c>
      <c r="AI4565" s="77">
        <f t="shared" si="144"/>
        <v>0</v>
      </c>
      <c r="AJ4565" s="77">
        <f>IF(I4565&gt;Variables!$G$7,0,1)</f>
        <v>1</v>
      </c>
      <c r="AK4565" s="77">
        <f>IF(F4565&gt;Variables!$G$8,0,1)</f>
        <v>0</v>
      </c>
      <c r="AL4565" s="77">
        <f>IF(G4565&gt;Variables!$G$9,0,1)</f>
        <v>1</v>
      </c>
      <c r="AM4565" s="77">
        <f>IF(AND(K4565&gt;Variables!$G$10,K4565&lt;Variables!$G$11),0,1)</f>
        <v>1</v>
      </c>
      <c r="AN4565" s="77">
        <f>IF(H4565&lt;Variables!$G$13,1,0)</f>
        <v>1</v>
      </c>
      <c r="AO4565" s="77">
        <f>IF(R4565&lt;Variables!$G$12,0,1)</f>
        <v>0</v>
      </c>
      <c r="AP4565" s="78">
        <f t="shared" si="145"/>
        <v>1</v>
      </c>
      <c r="AQ4565" s="77">
        <f>IF(V4565&lt;Variables!$G$15,1,0)</f>
        <v>1</v>
      </c>
      <c r="AR4565" s="77">
        <v>1</v>
      </c>
      <c r="AS4565" s="77">
        <v>0</v>
      </c>
      <c r="AT4565" s="77">
        <v>0</v>
      </c>
      <c r="AU4565" s="77">
        <v>0</v>
      </c>
      <c r="BA4565" s="77">
        <v>2</v>
      </c>
    </row>
    <row r="4566" spans="3:53" x14ac:dyDescent="0.25">
      <c r="C4566" s="77" t="s">
        <v>600</v>
      </c>
      <c r="D4566" s="77" t="s">
        <v>571</v>
      </c>
      <c r="E4566" s="77">
        <v>2.4</v>
      </c>
      <c r="F4566" s="77">
        <v>14.83</v>
      </c>
      <c r="G4566" s="77">
        <v>6.67</v>
      </c>
      <c r="H4566" s="77">
        <v>-99999</v>
      </c>
      <c r="I4566" s="77">
        <v>-0.63600000000000001</v>
      </c>
      <c r="J4566" s="77" t="s">
        <v>75</v>
      </c>
      <c r="K4566" s="77">
        <v>56.37</v>
      </c>
      <c r="L4566" s="77">
        <v>-99999</v>
      </c>
      <c r="M4566" s="77">
        <v>-99999</v>
      </c>
      <c r="N4566" s="77">
        <v>2.3023076923076919</v>
      </c>
      <c r="O4566" s="77">
        <v>4.2432342131640421</v>
      </c>
      <c r="P4566" s="77">
        <v>69546</v>
      </c>
      <c r="Q4566" s="77">
        <v>7340</v>
      </c>
      <c r="R4566" s="77">
        <v>9.4700000000000006</v>
      </c>
      <c r="S4566" s="77">
        <v>31.612999999999989</v>
      </c>
      <c r="T4566" s="77">
        <v>7.7880000000000011</v>
      </c>
      <c r="U4566" s="77">
        <v>17.866</v>
      </c>
      <c r="V4566" s="77">
        <v>-99999</v>
      </c>
      <c r="AC4566" s="77">
        <v>2.39</v>
      </c>
      <c r="AD4566" s="77">
        <v>1.66</v>
      </c>
      <c r="AH4566" s="77">
        <f>IF(AND(M4566&lt;Variables!$G$6,M4566&gt;Variables!$G$5),0,1)</f>
        <v>1</v>
      </c>
      <c r="AI4566" s="77">
        <f t="shared" si="144"/>
        <v>1</v>
      </c>
      <c r="AJ4566" s="77">
        <f>IF(I4566&gt;Variables!$G$7,0,1)</f>
        <v>1</v>
      </c>
      <c r="AK4566" s="77">
        <f>IF(F4566&gt;Variables!$G$8,0,1)</f>
        <v>0</v>
      </c>
      <c r="AL4566" s="77">
        <f>IF(G4566&gt;Variables!$G$9,0,1)</f>
        <v>1</v>
      </c>
      <c r="AM4566" s="77">
        <f>IF(AND(K4566&gt;Variables!$G$10,K4566&lt;Variables!$G$11),0,1)</f>
        <v>1</v>
      </c>
      <c r="AN4566" s="77">
        <f>IF(H4566&lt;Variables!$G$13,1,0)</f>
        <v>1</v>
      </c>
      <c r="AO4566" s="77">
        <f>IF(R4566&lt;Variables!$G$12,0,1)</f>
        <v>1</v>
      </c>
      <c r="AP4566" s="78">
        <f t="shared" si="145"/>
        <v>1</v>
      </c>
      <c r="AQ4566" s="77">
        <f>IF(V4566&lt;Variables!$G$15,1,0)</f>
        <v>1</v>
      </c>
      <c r="AR4566" s="77">
        <v>0</v>
      </c>
      <c r="AS4566" s="77">
        <v>0</v>
      </c>
      <c r="AT4566" s="77">
        <v>1</v>
      </c>
      <c r="AU4566" s="77">
        <v>0</v>
      </c>
      <c r="BA4566" s="77">
        <v>-2.25</v>
      </c>
    </row>
    <row r="4567" spans="3:53" x14ac:dyDescent="0.25">
      <c r="C4567" s="77" t="s">
        <v>600</v>
      </c>
      <c r="D4567" s="77" t="s">
        <v>551</v>
      </c>
      <c r="E4567" s="77">
        <v>2.69</v>
      </c>
      <c r="F4567" s="77">
        <v>58.04</v>
      </c>
      <c r="G4567" s="77">
        <v>-10.130000000000001</v>
      </c>
      <c r="H4567" s="77">
        <v>18.25</v>
      </c>
      <c r="I4567" s="77">
        <v>-0.105</v>
      </c>
      <c r="J4567" s="77" t="s">
        <v>75</v>
      </c>
      <c r="K4567" s="77">
        <v>50.6</v>
      </c>
      <c r="L4567" s="77">
        <v>2.6924700000000001</v>
      </c>
      <c r="M4567" s="77">
        <v>0.465371944719918</v>
      </c>
      <c r="N4567" s="77">
        <v>2.745746</v>
      </c>
      <c r="O4567" s="77">
        <v>-1.483968291313194</v>
      </c>
      <c r="P4567" s="77">
        <v>120820000</v>
      </c>
      <c r="Q4567" s="77">
        <v>925560</v>
      </c>
      <c r="R4567" s="77">
        <v>130.54</v>
      </c>
      <c r="S4567" s="77">
        <v>31.612999999999989</v>
      </c>
      <c r="T4567" s="77">
        <v>7.7880000000000011</v>
      </c>
      <c r="U4567" s="77">
        <v>17.866</v>
      </c>
      <c r="V4567" s="77">
        <v>2.3603099329314721</v>
      </c>
      <c r="AC4567" s="77">
        <v>3.81</v>
      </c>
      <c r="AD4567" s="77">
        <v>2.56</v>
      </c>
      <c r="AH4567" s="77">
        <f>IF(AND(M4567&lt;Variables!$G$6,M4567&gt;Variables!$G$5),0,1)</f>
        <v>1</v>
      </c>
      <c r="AI4567" s="77">
        <f t="shared" si="144"/>
        <v>1</v>
      </c>
      <c r="AJ4567" s="77">
        <f>IF(I4567&gt;Variables!$G$7,0,1)</f>
        <v>1</v>
      </c>
      <c r="AK4567" s="77">
        <f>IF(F4567&gt;Variables!$G$8,0,1)</f>
        <v>0</v>
      </c>
      <c r="AL4567" s="77">
        <f>IF(G4567&gt;Variables!$G$9,0,1)</f>
        <v>1</v>
      </c>
      <c r="AM4567" s="77">
        <f>IF(AND(K4567&gt;Variables!$G$10,K4567&lt;Variables!$G$11),0,1)</f>
        <v>1</v>
      </c>
      <c r="AN4567" s="77">
        <f>IF(H4567&lt;Variables!$G$13,1,0)</f>
        <v>1</v>
      </c>
      <c r="AO4567" s="77">
        <f>IF(R4567&lt;Variables!$G$12,0,1)</f>
        <v>1</v>
      </c>
      <c r="AP4567" s="78">
        <f t="shared" si="145"/>
        <v>1</v>
      </c>
      <c r="AQ4567" s="77">
        <f>IF(V4567&lt;Variables!$G$15,1,0)</f>
        <v>1</v>
      </c>
      <c r="AR4567" s="77">
        <v>0</v>
      </c>
      <c r="AS4567" s="77">
        <v>0</v>
      </c>
      <c r="AT4567" s="77">
        <v>1</v>
      </c>
      <c r="AU4567" s="77">
        <v>0</v>
      </c>
      <c r="BA4567" s="77">
        <v>-2.25</v>
      </c>
    </row>
    <row r="4568" spans="3:53" x14ac:dyDescent="0.25">
      <c r="C4568" s="77" t="s">
        <v>600</v>
      </c>
      <c r="D4568" s="77" t="s">
        <v>598</v>
      </c>
      <c r="E4568" s="77">
        <v>28.14</v>
      </c>
      <c r="F4568" s="77">
        <v>20.21</v>
      </c>
      <c r="G4568" s="77">
        <v>0</v>
      </c>
      <c r="H4568" s="77">
        <v>-99999</v>
      </c>
      <c r="I4568" s="77">
        <v>-99999</v>
      </c>
      <c r="J4568" s="77" t="s">
        <v>75</v>
      </c>
      <c r="K4568" s="77">
        <v>-99999</v>
      </c>
      <c r="L4568" s="77">
        <v>-99999</v>
      </c>
      <c r="M4568" s="77">
        <v>-99999</v>
      </c>
      <c r="N4568" s="77">
        <v>28.25</v>
      </c>
      <c r="O4568" s="77">
        <v>0</v>
      </c>
      <c r="P4568" s="77">
        <v>65725</v>
      </c>
      <c r="Q4568" s="77">
        <v>0</v>
      </c>
      <c r="R4568" s="77">
        <v>1</v>
      </c>
      <c r="S4568" s="77">
        <v>31.612999999999989</v>
      </c>
      <c r="T4568" s="77">
        <v>7.7880000000000011</v>
      </c>
      <c r="U4568" s="77">
        <v>17.866</v>
      </c>
      <c r="V4568" s="77">
        <v>-99999</v>
      </c>
      <c r="AC4568" s="77">
        <v>28.4</v>
      </c>
      <c r="AD4568" s="77">
        <v>28.0534</v>
      </c>
      <c r="AH4568" s="77">
        <f>IF(AND(M4568&lt;Variables!$G$6,M4568&gt;Variables!$G$5),0,1)</f>
        <v>1</v>
      </c>
      <c r="AI4568" s="77">
        <f t="shared" si="144"/>
        <v>1</v>
      </c>
      <c r="AJ4568" s="77">
        <f>IF(I4568&gt;Variables!$G$7,0,1)</f>
        <v>1</v>
      </c>
      <c r="AK4568" s="77">
        <f>IF(F4568&gt;Variables!$G$8,0,1)</f>
        <v>0</v>
      </c>
      <c r="AL4568" s="77">
        <f>IF(G4568&gt;Variables!$G$9,0,1)</f>
        <v>1</v>
      </c>
      <c r="AM4568" s="77">
        <f>IF(AND(K4568&gt;Variables!$G$10,K4568&lt;Variables!$G$11),0,1)</f>
        <v>1</v>
      </c>
      <c r="AN4568" s="77">
        <f>IF(H4568&lt;Variables!$G$13,1,0)</f>
        <v>1</v>
      </c>
      <c r="AO4568" s="77">
        <f>IF(R4568&lt;Variables!$G$12,0,1)</f>
        <v>0</v>
      </c>
      <c r="AP4568" s="78">
        <f t="shared" si="145"/>
        <v>1</v>
      </c>
      <c r="AQ4568" s="77">
        <f>IF(V4568&lt;Variables!$G$15,1,0)</f>
        <v>1</v>
      </c>
      <c r="AR4568" s="77">
        <v>0</v>
      </c>
      <c r="AS4568" s="77">
        <v>0</v>
      </c>
      <c r="AT4568" s="77">
        <v>0</v>
      </c>
      <c r="AU4568" s="77">
        <v>0</v>
      </c>
      <c r="BA4568" s="77">
        <v>0</v>
      </c>
    </row>
    <row r="4569" spans="3:53" x14ac:dyDescent="0.25">
      <c r="C4569" s="77" t="s">
        <v>600</v>
      </c>
      <c r="D4569" s="77" t="s">
        <v>173</v>
      </c>
      <c r="E4569" s="77">
        <v>84.4</v>
      </c>
      <c r="F4569" s="77">
        <v>8.0299999999999994</v>
      </c>
      <c r="G4569" s="77">
        <v>5.74</v>
      </c>
      <c r="H4569" s="77">
        <v>3060</v>
      </c>
      <c r="I4569" s="77">
        <v>1434.1369999999999</v>
      </c>
      <c r="J4569" s="77" t="s">
        <v>75</v>
      </c>
      <c r="K4569" s="77">
        <v>27.59</v>
      </c>
      <c r="L4569" s="77">
        <v>84.888645000000011</v>
      </c>
      <c r="M4569" s="77">
        <v>-1.305999171031661</v>
      </c>
      <c r="N4569" s="77">
        <v>85.475610000000003</v>
      </c>
      <c r="O4569" s="77">
        <v>-1.9837354772899569</v>
      </c>
      <c r="P4569" s="77">
        <v>1788000</v>
      </c>
      <c r="Q4569" s="77">
        <v>1883000</v>
      </c>
      <c r="R4569" s="77">
        <v>0.95</v>
      </c>
      <c r="S4569" s="77">
        <v>31.612999999999989</v>
      </c>
      <c r="T4569" s="77">
        <v>7.7880000000000011</v>
      </c>
      <c r="U4569" s="77">
        <v>17.866</v>
      </c>
      <c r="V4569" s="77">
        <v>2.0842640076177199</v>
      </c>
      <c r="AC4569" s="77">
        <v>84.78</v>
      </c>
      <c r="AD4569" s="77">
        <v>80.8</v>
      </c>
      <c r="AH4569" s="77">
        <f>IF(AND(M4569&lt;Variables!$G$6,M4569&gt;Variables!$G$5),0,1)</f>
        <v>0</v>
      </c>
      <c r="AI4569" s="77">
        <f t="shared" si="144"/>
        <v>1</v>
      </c>
      <c r="AJ4569" s="77">
        <f>IF(I4569&gt;Variables!$G$7,0,1)</f>
        <v>0</v>
      </c>
      <c r="AK4569" s="77">
        <f>IF(F4569&gt;Variables!$G$8,0,1)</f>
        <v>1</v>
      </c>
      <c r="AL4569" s="77">
        <f>IF(G4569&gt;Variables!$G$9,0,1)</f>
        <v>1</v>
      </c>
      <c r="AM4569" s="77">
        <f>IF(AND(K4569&gt;Variables!$G$10,K4569&lt;Variables!$G$11),0,1)</f>
        <v>1</v>
      </c>
      <c r="AN4569" s="77">
        <f>IF(H4569&lt;Variables!$G$13,1,0)</f>
        <v>0</v>
      </c>
      <c r="AO4569" s="77">
        <f>IF(R4569&lt;Variables!$G$12,0,1)</f>
        <v>0</v>
      </c>
      <c r="AP4569" s="78">
        <f t="shared" si="145"/>
        <v>1</v>
      </c>
      <c r="AQ4569" s="77">
        <f>IF(V4569&lt;Variables!$G$15,1,0)</f>
        <v>1</v>
      </c>
      <c r="AR4569" s="77">
        <v>0</v>
      </c>
      <c r="AS4569" s="77">
        <v>0</v>
      </c>
      <c r="AT4569" s="77">
        <v>1</v>
      </c>
      <c r="AU4569" s="77">
        <v>0</v>
      </c>
      <c r="BA4569" s="77">
        <v>-1.39</v>
      </c>
    </row>
    <row r="4570" spans="3:53" x14ac:dyDescent="0.25">
      <c r="C4570" s="77" t="s">
        <v>600</v>
      </c>
      <c r="D4570" s="77" t="s">
        <v>553</v>
      </c>
      <c r="E4570" s="77">
        <v>86.22</v>
      </c>
      <c r="F4570" s="77">
        <v>7.17</v>
      </c>
      <c r="G4570" s="77">
        <v>-0.49</v>
      </c>
      <c r="H4570" s="77">
        <v>8700</v>
      </c>
      <c r="I4570" s="77">
        <v>-5.3170000000000002</v>
      </c>
      <c r="J4570" s="77" t="s">
        <v>75</v>
      </c>
      <c r="K4570" s="77">
        <v>48.23</v>
      </c>
      <c r="L4570" s="77">
        <v>86.046840000000003</v>
      </c>
      <c r="M4570" s="77">
        <v>-8.9300199751675052E-2</v>
      </c>
      <c r="N4570" s="77">
        <v>86.033106000000004</v>
      </c>
      <c r="O4570" s="77">
        <v>-7.3350833108367347E-2</v>
      </c>
      <c r="P4570" s="77">
        <v>3239000</v>
      </c>
      <c r="Q4570" s="77">
        <v>2154000</v>
      </c>
      <c r="R4570" s="77">
        <v>1.5</v>
      </c>
      <c r="S4570" s="77">
        <v>31.612999999999989</v>
      </c>
      <c r="T4570" s="77">
        <v>7.7880000000000011</v>
      </c>
      <c r="U4570" s="77">
        <v>17.866</v>
      </c>
      <c r="V4570" s="77">
        <v>2.3505281240044611</v>
      </c>
      <c r="AC4570" s="77">
        <v>86.754999999999995</v>
      </c>
      <c r="AD4570" s="77">
        <v>84.36</v>
      </c>
      <c r="AH4570" s="77">
        <f>IF(AND(M4570&lt;Variables!$G$6,M4570&gt;Variables!$G$5),0,1)</f>
        <v>1</v>
      </c>
      <c r="AI4570" s="77">
        <f t="shared" si="144"/>
        <v>0</v>
      </c>
      <c r="AJ4570" s="77">
        <f>IF(I4570&gt;Variables!$G$7,0,1)</f>
        <v>1</v>
      </c>
      <c r="AK4570" s="77">
        <f>IF(F4570&gt;Variables!$G$8,0,1)</f>
        <v>1</v>
      </c>
      <c r="AL4570" s="77">
        <f>IF(G4570&gt;Variables!$G$9,0,1)</f>
        <v>1</v>
      </c>
      <c r="AM4570" s="77">
        <f>IF(AND(K4570&gt;Variables!$G$10,K4570&lt;Variables!$G$11),0,1)</f>
        <v>1</v>
      </c>
      <c r="AN4570" s="77">
        <f>IF(H4570&lt;Variables!$G$13,1,0)</f>
        <v>0</v>
      </c>
      <c r="AO4570" s="77">
        <f>IF(R4570&lt;Variables!$G$12,0,1)</f>
        <v>0</v>
      </c>
      <c r="AP4570" s="78">
        <f t="shared" si="145"/>
        <v>1</v>
      </c>
      <c r="AQ4570" s="77">
        <f>IF(V4570&lt;Variables!$G$15,1,0)</f>
        <v>1</v>
      </c>
      <c r="AR4570" s="77">
        <v>0</v>
      </c>
      <c r="AS4570" s="77">
        <v>0</v>
      </c>
      <c r="AT4570" s="77">
        <v>0</v>
      </c>
      <c r="AU4570" s="77">
        <v>1</v>
      </c>
      <c r="BA4570" s="77">
        <v>-0.23</v>
      </c>
    </row>
    <row r="4571" spans="3:53" x14ac:dyDescent="0.25">
      <c r="C4571" s="77" t="s">
        <v>600</v>
      </c>
      <c r="D4571" s="77" t="s">
        <v>567</v>
      </c>
      <c r="E4571" s="77">
        <v>14.51</v>
      </c>
      <c r="F4571" s="77">
        <v>8.6199999999999992</v>
      </c>
      <c r="G4571" s="77">
        <v>6.34</v>
      </c>
      <c r="H4571" s="77">
        <v>27750</v>
      </c>
      <c r="I4571" s="77">
        <v>2.1080000000000001</v>
      </c>
      <c r="J4571" s="77" t="s">
        <v>74</v>
      </c>
      <c r="K4571" s="77">
        <v>75.03</v>
      </c>
      <c r="L4571" s="77">
        <v>14.356742105263161</v>
      </c>
      <c r="M4571" s="77">
        <v>0.80490332618345428</v>
      </c>
      <c r="N4571" s="77">
        <v>14.34497916666667</v>
      </c>
      <c r="O4571" s="77">
        <v>0.88756373818366063</v>
      </c>
      <c r="P4571" s="77">
        <v>766932</v>
      </c>
      <c r="Q4571" s="77">
        <v>973560</v>
      </c>
      <c r="R4571" s="77">
        <v>0.79</v>
      </c>
      <c r="S4571" s="77">
        <v>31.612999999999989</v>
      </c>
      <c r="T4571" s="77">
        <v>7.7880000000000011</v>
      </c>
      <c r="U4571" s="77">
        <v>17.866</v>
      </c>
      <c r="V4571" s="77">
        <v>2.5471995565446042</v>
      </c>
      <c r="AC4571" s="77">
        <v>14.795</v>
      </c>
      <c r="AD4571" s="77">
        <v>14.46</v>
      </c>
      <c r="AH4571" s="77">
        <f>IF(AND(M4571&lt;Variables!$G$6,M4571&gt;Variables!$G$5),0,1)</f>
        <v>1</v>
      </c>
      <c r="AI4571" s="77">
        <f t="shared" si="144"/>
        <v>0</v>
      </c>
      <c r="AJ4571" s="77">
        <f>IF(I4571&gt;Variables!$G$7,0,1)</f>
        <v>1</v>
      </c>
      <c r="AK4571" s="77">
        <f>IF(F4571&gt;Variables!$G$8,0,1)</f>
        <v>1</v>
      </c>
      <c r="AL4571" s="77">
        <f>IF(G4571&gt;Variables!$G$9,0,1)</f>
        <v>1</v>
      </c>
      <c r="AM4571" s="77">
        <f>IF(AND(K4571&gt;Variables!$G$10,K4571&lt;Variables!$G$11),0,1)</f>
        <v>1</v>
      </c>
      <c r="AN4571" s="77">
        <f>IF(H4571&lt;Variables!$G$13,1,0)</f>
        <v>0</v>
      </c>
      <c r="AO4571" s="77">
        <f>IF(R4571&lt;Variables!$G$12,0,1)</f>
        <v>0</v>
      </c>
      <c r="AP4571" s="78">
        <f t="shared" si="145"/>
        <v>0</v>
      </c>
      <c r="AQ4571" s="77">
        <f>IF(V4571&lt;Variables!$G$15,1,0)</f>
        <v>1</v>
      </c>
      <c r="AR4571" s="77">
        <v>1</v>
      </c>
      <c r="AS4571" s="77">
        <v>0</v>
      </c>
      <c r="AT4571" s="77">
        <v>0</v>
      </c>
      <c r="AU4571" s="77">
        <v>0</v>
      </c>
      <c r="BA4571" s="77">
        <v>1.06</v>
      </c>
    </row>
    <row r="4572" spans="3:53" x14ac:dyDescent="0.25">
      <c r="C4572" s="77" t="s">
        <v>600</v>
      </c>
      <c r="D4572" s="77" t="s">
        <v>562</v>
      </c>
      <c r="E4572" s="77">
        <v>43.26</v>
      </c>
      <c r="F4572" s="77">
        <v>11.4</v>
      </c>
      <c r="G4572" s="77">
        <v>10.58</v>
      </c>
      <c r="H4572" s="77">
        <v>2400</v>
      </c>
      <c r="I4572" s="77">
        <v>32.210999999999999</v>
      </c>
      <c r="J4572" s="77" t="s">
        <v>74</v>
      </c>
      <c r="K4572" s="77">
        <v>42.91</v>
      </c>
      <c r="L4572" s="77">
        <v>43.243273333333327</v>
      </c>
      <c r="M4572" s="77">
        <v>-0.1463194815193479</v>
      </c>
      <c r="N4572" s="77">
        <v>43.549520930232561</v>
      </c>
      <c r="O4572" s="77">
        <v>-0.84850745160788965</v>
      </c>
      <c r="P4572" s="77">
        <v>576649</v>
      </c>
      <c r="Q4572" s="77">
        <v>665245</v>
      </c>
      <c r="R4572" s="77">
        <v>0.87</v>
      </c>
      <c r="S4572" s="77">
        <v>31.612999999999989</v>
      </c>
      <c r="T4572" s="77">
        <v>7.7880000000000011</v>
      </c>
      <c r="U4572" s="77">
        <v>17.866</v>
      </c>
      <c r="V4572" s="77">
        <v>2.2943558805214712</v>
      </c>
      <c r="AC4572" s="77">
        <v>43.94</v>
      </c>
      <c r="AD4572" s="77">
        <v>42.6</v>
      </c>
      <c r="AH4572" s="77">
        <f>IF(AND(M4572&lt;Variables!$G$6,M4572&gt;Variables!$G$5),0,1)</f>
        <v>1</v>
      </c>
      <c r="AI4572" s="77">
        <f t="shared" si="144"/>
        <v>1</v>
      </c>
      <c r="AJ4572" s="77">
        <f>IF(I4572&gt;Variables!$G$7,0,1)</f>
        <v>1</v>
      </c>
      <c r="AK4572" s="77">
        <f>IF(F4572&gt;Variables!$G$8,0,1)</f>
        <v>0</v>
      </c>
      <c r="AL4572" s="77">
        <f>IF(G4572&gt;Variables!$G$9,0,1)</f>
        <v>0</v>
      </c>
      <c r="AM4572" s="77">
        <f>IF(AND(K4572&gt;Variables!$G$10,K4572&lt;Variables!$G$11),0,1)</f>
        <v>1</v>
      </c>
      <c r="AN4572" s="77">
        <f>IF(H4572&lt;Variables!$G$13,1,0)</f>
        <v>0</v>
      </c>
      <c r="AO4572" s="77">
        <f>IF(R4572&lt;Variables!$G$12,0,1)</f>
        <v>0</v>
      </c>
      <c r="AP4572" s="78">
        <f t="shared" si="145"/>
        <v>0</v>
      </c>
      <c r="AQ4572" s="77">
        <f>IF(V4572&lt;Variables!$G$15,1,0)</f>
        <v>1</v>
      </c>
      <c r="AR4572" s="77">
        <v>0</v>
      </c>
      <c r="AS4572" s="77">
        <v>0</v>
      </c>
      <c r="AT4572" s="77">
        <v>0</v>
      </c>
      <c r="AU4572" s="77">
        <v>1</v>
      </c>
      <c r="BA4572" s="77">
        <v>-1.2</v>
      </c>
    </row>
    <row r="4573" spans="3:53" x14ac:dyDescent="0.25">
      <c r="C4573" s="77" t="s">
        <v>600</v>
      </c>
      <c r="D4573" s="77" t="s">
        <v>576</v>
      </c>
      <c r="E4573" s="77">
        <v>107.29</v>
      </c>
      <c r="F4573" s="77">
        <v>8.08</v>
      </c>
      <c r="G4573" s="77">
        <v>5.92</v>
      </c>
      <c r="H4573" s="77">
        <v>4280</v>
      </c>
      <c r="I4573" s="77">
        <v>-24.8</v>
      </c>
      <c r="J4573" s="77" t="s">
        <v>74</v>
      </c>
      <c r="K4573" s="77">
        <v>54.35</v>
      </c>
      <c r="L4573" s="77">
        <v>106.687085</v>
      </c>
      <c r="M4573" s="77">
        <v>0.2745552566179944</v>
      </c>
      <c r="N4573" s="77">
        <v>106.849594</v>
      </c>
      <c r="O4573" s="77">
        <v>0.1220463224221723</v>
      </c>
      <c r="P4573" s="77">
        <v>603874</v>
      </c>
      <c r="Q4573" s="77">
        <v>890350</v>
      </c>
      <c r="R4573" s="77">
        <v>0.68</v>
      </c>
      <c r="S4573" s="77">
        <v>31.612999999999989</v>
      </c>
      <c r="T4573" s="77">
        <v>7.7880000000000011</v>
      </c>
      <c r="U4573" s="77">
        <v>17.866</v>
      </c>
      <c r="V4573" s="77">
        <v>2.401478380550091</v>
      </c>
      <c r="AC4573" s="77">
        <v>111.49</v>
      </c>
      <c r="AD4573" s="77">
        <v>106.8845</v>
      </c>
      <c r="AH4573" s="77">
        <f>IF(AND(M4573&lt;Variables!$G$6,M4573&gt;Variables!$G$5),0,1)</f>
        <v>1</v>
      </c>
      <c r="AI4573" s="77">
        <f t="shared" si="144"/>
        <v>1</v>
      </c>
      <c r="AJ4573" s="77">
        <f>IF(I4573&gt;Variables!$G$7,0,1)</f>
        <v>1</v>
      </c>
      <c r="AK4573" s="77">
        <f>IF(F4573&gt;Variables!$G$8,0,1)</f>
        <v>1</v>
      </c>
      <c r="AL4573" s="77">
        <f>IF(G4573&gt;Variables!$G$9,0,1)</f>
        <v>1</v>
      </c>
      <c r="AM4573" s="77">
        <f>IF(AND(K4573&gt;Variables!$G$10,K4573&lt;Variables!$G$11),0,1)</f>
        <v>1</v>
      </c>
      <c r="AN4573" s="77">
        <f>IF(H4573&lt;Variables!$G$13,1,0)</f>
        <v>0</v>
      </c>
      <c r="AO4573" s="77">
        <f>IF(R4573&lt;Variables!$G$12,0,1)</f>
        <v>0</v>
      </c>
      <c r="AP4573" s="78">
        <f t="shared" si="145"/>
        <v>0</v>
      </c>
      <c r="AQ4573" s="77">
        <f>IF(V4573&lt;Variables!$G$15,1,0)</f>
        <v>1</v>
      </c>
      <c r="AR4573" s="77">
        <v>1</v>
      </c>
      <c r="AS4573" s="77">
        <v>0</v>
      </c>
      <c r="AT4573" s="77">
        <v>0</v>
      </c>
      <c r="AU4573" s="77">
        <v>0</v>
      </c>
      <c r="BA4573" s="77">
        <v>1.1399999999999999</v>
      </c>
    </row>
    <row r="4574" spans="3:53" x14ac:dyDescent="0.25">
      <c r="C4574" s="77" t="s">
        <v>600</v>
      </c>
      <c r="D4574" s="77" t="s">
        <v>596</v>
      </c>
      <c r="E4574" s="77">
        <v>36.200000000000003</v>
      </c>
      <c r="F4574" s="77">
        <v>10.050000000000001</v>
      </c>
      <c r="G4574" s="77">
        <v>7.24</v>
      </c>
      <c r="H4574" s="77">
        <v>4520</v>
      </c>
      <c r="I4574" s="77">
        <v>-34.273000000000003</v>
      </c>
      <c r="J4574" s="77" t="s">
        <v>74</v>
      </c>
      <c r="K4574" s="77">
        <v>61.92</v>
      </c>
      <c r="L4574" s="77">
        <v>35.850724999999997</v>
      </c>
      <c r="M4574" s="77">
        <v>0.44427274483291751</v>
      </c>
      <c r="N4574" s="77">
        <v>35.291814000000002</v>
      </c>
      <c r="O4574" s="77">
        <v>2.0349931573367011</v>
      </c>
      <c r="P4574" s="77">
        <v>2329000</v>
      </c>
      <c r="Q4574" s="77">
        <v>2591000</v>
      </c>
      <c r="R4574" s="77">
        <v>0.9</v>
      </c>
      <c r="S4574" s="77">
        <v>31.612999999999989</v>
      </c>
      <c r="T4574" s="77">
        <v>7.7880000000000011</v>
      </c>
      <c r="U4574" s="77">
        <v>17.866</v>
      </c>
      <c r="V4574" s="77">
        <v>2.4636460371643811</v>
      </c>
      <c r="AC4574" s="77">
        <v>36.340000000000003</v>
      </c>
      <c r="AD4574" s="77">
        <v>35.1</v>
      </c>
      <c r="AH4574" s="77">
        <f>IF(AND(M4574&lt;Variables!$G$6,M4574&gt;Variables!$G$5),0,1)</f>
        <v>1</v>
      </c>
      <c r="AI4574" s="77">
        <f t="shared" si="144"/>
        <v>0</v>
      </c>
      <c r="AJ4574" s="77">
        <f>IF(I4574&gt;Variables!$G$7,0,1)</f>
        <v>1</v>
      </c>
      <c r="AK4574" s="77">
        <f>IF(F4574&gt;Variables!$G$8,0,1)</f>
        <v>0</v>
      </c>
      <c r="AL4574" s="77">
        <f>IF(G4574&gt;Variables!$G$9,0,1)</f>
        <v>1</v>
      </c>
      <c r="AM4574" s="77">
        <f>IF(AND(K4574&gt;Variables!$G$10,K4574&lt;Variables!$G$11),0,1)</f>
        <v>1</v>
      </c>
      <c r="AN4574" s="77">
        <f>IF(H4574&lt;Variables!$G$13,1,0)</f>
        <v>0</v>
      </c>
      <c r="AO4574" s="77">
        <f>IF(R4574&lt;Variables!$G$12,0,1)</f>
        <v>0</v>
      </c>
      <c r="AP4574" s="78">
        <f t="shared" si="145"/>
        <v>0</v>
      </c>
      <c r="AQ4574" s="77">
        <f>IF(V4574&lt;Variables!$G$15,1,0)</f>
        <v>1</v>
      </c>
      <c r="AR4574" s="77">
        <v>0</v>
      </c>
      <c r="AS4574" s="77">
        <v>0</v>
      </c>
      <c r="AT4574" s="77">
        <v>1</v>
      </c>
      <c r="AU4574" s="77">
        <v>0</v>
      </c>
      <c r="BA4574" s="77">
        <v>-1.56</v>
      </c>
    </row>
    <row r="4575" spans="3:53" x14ac:dyDescent="0.25">
      <c r="C4575" s="77" t="s">
        <v>600</v>
      </c>
      <c r="D4575" s="77" t="s">
        <v>180</v>
      </c>
      <c r="E4575" s="77">
        <v>15.01</v>
      </c>
      <c r="F4575" s="77">
        <v>7.12</v>
      </c>
      <c r="G4575" s="77">
        <v>5.88</v>
      </c>
      <c r="H4575" s="77">
        <v>3450</v>
      </c>
      <c r="I4575" s="77">
        <v>-81.44</v>
      </c>
      <c r="J4575" s="77" t="s">
        <v>75</v>
      </c>
      <c r="K4575" s="77">
        <v>38.04</v>
      </c>
      <c r="L4575" s="77">
        <v>15.04269</v>
      </c>
      <c r="M4575" s="77">
        <v>-0.68265715772912028</v>
      </c>
      <c r="N4575" s="77">
        <v>15.076044</v>
      </c>
      <c r="O4575" s="77">
        <v>-0.90238526764713645</v>
      </c>
      <c r="P4575" s="77">
        <v>5649000</v>
      </c>
      <c r="Q4575" s="77">
        <v>13979000</v>
      </c>
      <c r="R4575" s="77">
        <v>0.4</v>
      </c>
      <c r="S4575" s="77">
        <v>31.612999999999989</v>
      </c>
      <c r="T4575" s="77">
        <v>7.7880000000000011</v>
      </c>
      <c r="U4575" s="77">
        <v>17.866</v>
      </c>
      <c r="V4575" s="77">
        <v>2.237264180197557</v>
      </c>
      <c r="AC4575" s="77">
        <v>15.25</v>
      </c>
      <c r="AD4575" s="77">
        <v>14.63</v>
      </c>
      <c r="AH4575" s="77">
        <f>IF(AND(M4575&lt;Variables!$G$6,M4575&gt;Variables!$G$5),0,1)</f>
        <v>1</v>
      </c>
      <c r="AI4575" s="77">
        <f t="shared" si="144"/>
        <v>1</v>
      </c>
      <c r="AJ4575" s="77">
        <f>IF(I4575&gt;Variables!$G$7,0,1)</f>
        <v>1</v>
      </c>
      <c r="AK4575" s="77">
        <f>IF(F4575&gt;Variables!$G$8,0,1)</f>
        <v>1</v>
      </c>
      <c r="AL4575" s="77">
        <f>IF(G4575&gt;Variables!$G$9,0,1)</f>
        <v>1</v>
      </c>
      <c r="AM4575" s="77">
        <f>IF(AND(K4575&gt;Variables!$G$10,K4575&lt;Variables!$G$11),0,1)</f>
        <v>1</v>
      </c>
      <c r="AN4575" s="77">
        <f>IF(H4575&lt;Variables!$G$13,1,0)</f>
        <v>0</v>
      </c>
      <c r="AO4575" s="77">
        <f>IF(R4575&lt;Variables!$G$12,0,1)</f>
        <v>0</v>
      </c>
      <c r="AP4575" s="78">
        <f t="shared" si="145"/>
        <v>1</v>
      </c>
      <c r="AQ4575" s="77">
        <f>IF(V4575&lt;Variables!$G$15,1,0)</f>
        <v>1</v>
      </c>
      <c r="AR4575" s="77">
        <v>0</v>
      </c>
      <c r="AS4575" s="77">
        <v>0</v>
      </c>
      <c r="AT4575" s="77">
        <v>1</v>
      </c>
      <c r="AU4575" s="77">
        <v>0</v>
      </c>
      <c r="BA4575" s="77">
        <v>-2.25</v>
      </c>
    </row>
    <row r="4576" spans="3:53" x14ac:dyDescent="0.25">
      <c r="C4576" s="77" t="s">
        <v>600</v>
      </c>
      <c r="D4576" s="77" t="s">
        <v>560</v>
      </c>
      <c r="E4576" s="77">
        <v>24.6</v>
      </c>
      <c r="F4576" s="77">
        <v>9.57</v>
      </c>
      <c r="G4576" s="77">
        <v>-0.16</v>
      </c>
      <c r="H4576" s="77">
        <v>7540</v>
      </c>
      <c r="I4576" s="77">
        <v>1.776</v>
      </c>
      <c r="J4576" s="77" t="s">
        <v>74</v>
      </c>
      <c r="K4576" s="77">
        <v>55.47</v>
      </c>
      <c r="L4576" s="77">
        <v>24.438829999999999</v>
      </c>
      <c r="M4576" s="77">
        <v>0.33213537636620338</v>
      </c>
      <c r="N4576" s="77">
        <v>24.411971999999999</v>
      </c>
      <c r="O4576" s="77">
        <v>0.44252057965656089</v>
      </c>
      <c r="P4576" s="77">
        <v>9269000</v>
      </c>
      <c r="Q4576" s="77">
        <v>5291000</v>
      </c>
      <c r="R4576" s="77">
        <v>1.75</v>
      </c>
      <c r="S4576" s="77">
        <v>31.612999999999989</v>
      </c>
      <c r="T4576" s="77">
        <v>7.7880000000000011</v>
      </c>
      <c r="U4576" s="77">
        <v>17.866</v>
      </c>
      <c r="V4576" s="77">
        <v>2.4097868181052862</v>
      </c>
      <c r="AC4576" s="77">
        <v>24.8</v>
      </c>
      <c r="AD4576" s="77">
        <v>23.53</v>
      </c>
      <c r="AH4576" s="77">
        <f>IF(AND(M4576&lt;Variables!$G$6,M4576&gt;Variables!$G$5),0,1)</f>
        <v>1</v>
      </c>
      <c r="AI4576" s="77">
        <f t="shared" si="144"/>
        <v>0</v>
      </c>
      <c r="AJ4576" s="77">
        <f>IF(I4576&gt;Variables!$G$7,0,1)</f>
        <v>1</v>
      </c>
      <c r="AK4576" s="77">
        <f>IF(F4576&gt;Variables!$G$8,0,1)</f>
        <v>0</v>
      </c>
      <c r="AL4576" s="77">
        <f>IF(G4576&gt;Variables!$G$9,0,1)</f>
        <v>1</v>
      </c>
      <c r="AM4576" s="77">
        <f>IF(AND(K4576&gt;Variables!$G$10,K4576&lt;Variables!$G$11),0,1)</f>
        <v>1</v>
      </c>
      <c r="AN4576" s="77">
        <f>IF(H4576&lt;Variables!$G$13,1,0)</f>
        <v>0</v>
      </c>
      <c r="AO4576" s="77">
        <f>IF(R4576&lt;Variables!$G$12,0,1)</f>
        <v>0</v>
      </c>
      <c r="AP4576" s="78">
        <f t="shared" si="145"/>
        <v>0</v>
      </c>
      <c r="AQ4576" s="77">
        <f>IF(V4576&lt;Variables!$G$15,1,0)</f>
        <v>1</v>
      </c>
      <c r="AR4576" s="77">
        <v>0</v>
      </c>
      <c r="AS4576" s="77">
        <v>0</v>
      </c>
      <c r="AT4576" s="77">
        <v>1</v>
      </c>
      <c r="AU4576" s="77">
        <v>0</v>
      </c>
      <c r="BA4576" s="77">
        <v>-1.02</v>
      </c>
    </row>
    <row r="4577" spans="3:53" x14ac:dyDescent="0.25">
      <c r="C4577" s="77" t="s">
        <v>600</v>
      </c>
      <c r="D4577" s="77" t="s">
        <v>566</v>
      </c>
      <c r="E4577" s="77">
        <v>49.18</v>
      </c>
      <c r="F4577" s="77">
        <v>9.39</v>
      </c>
      <c r="G4577" s="77">
        <v>7.84</v>
      </c>
      <c r="H4577" s="77">
        <v>3140</v>
      </c>
      <c r="I4577" s="77">
        <v>-23.495000000000001</v>
      </c>
      <c r="J4577" s="77" t="s">
        <v>74</v>
      </c>
      <c r="K4577" s="77">
        <v>51.99</v>
      </c>
      <c r="L4577" s="77">
        <v>49.121310526315789</v>
      </c>
      <c r="M4577" s="77">
        <v>-4.3383464503395967E-2</v>
      </c>
      <c r="N4577" s="77">
        <v>48.883077551020413</v>
      </c>
      <c r="O4577" s="77">
        <v>0.44375775799547013</v>
      </c>
      <c r="P4577" s="77">
        <v>1126000</v>
      </c>
      <c r="Q4577" s="77">
        <v>835075</v>
      </c>
      <c r="R4577" s="77">
        <v>1.35</v>
      </c>
      <c r="S4577" s="77">
        <v>31.612999999999989</v>
      </c>
      <c r="T4577" s="77">
        <v>7.7880000000000011</v>
      </c>
      <c r="U4577" s="77">
        <v>17.866</v>
      </c>
      <c r="V4577" s="77">
        <v>2.388993700053605</v>
      </c>
      <c r="AC4577" s="77">
        <v>49.13</v>
      </c>
      <c r="AD4577" s="77">
        <v>47.54</v>
      </c>
      <c r="AH4577" s="77">
        <f>IF(AND(M4577&lt;Variables!$G$6,M4577&gt;Variables!$G$5),0,1)</f>
        <v>1</v>
      </c>
      <c r="AI4577" s="77">
        <f t="shared" si="144"/>
        <v>0</v>
      </c>
      <c r="AJ4577" s="77">
        <f>IF(I4577&gt;Variables!$G$7,0,1)</f>
        <v>1</v>
      </c>
      <c r="AK4577" s="77">
        <f>IF(F4577&gt;Variables!$G$8,0,1)</f>
        <v>0</v>
      </c>
      <c r="AL4577" s="77">
        <f>IF(G4577&gt;Variables!$G$9,0,1)</f>
        <v>1</v>
      </c>
      <c r="AM4577" s="77">
        <f>IF(AND(K4577&gt;Variables!$G$10,K4577&lt;Variables!$G$11),0,1)</f>
        <v>1</v>
      </c>
      <c r="AN4577" s="77">
        <f>IF(H4577&lt;Variables!$G$13,1,0)</f>
        <v>0</v>
      </c>
      <c r="AO4577" s="77">
        <f>IF(R4577&lt;Variables!$G$12,0,1)</f>
        <v>0</v>
      </c>
      <c r="AP4577" s="78">
        <f t="shared" si="145"/>
        <v>0</v>
      </c>
      <c r="AQ4577" s="77">
        <f>IF(V4577&lt;Variables!$G$15,1,0)</f>
        <v>1</v>
      </c>
      <c r="AR4577" s="77">
        <v>0</v>
      </c>
      <c r="AS4577" s="77">
        <v>0</v>
      </c>
      <c r="AT4577" s="77">
        <v>0</v>
      </c>
      <c r="AU4577" s="77">
        <v>1</v>
      </c>
      <c r="BA4577" s="77">
        <v>-1.01</v>
      </c>
    </row>
    <row r="4578" spans="3:53" x14ac:dyDescent="0.25">
      <c r="C4578" s="77" t="s">
        <v>600</v>
      </c>
      <c r="D4578" s="77" t="s">
        <v>179</v>
      </c>
      <c r="E4578" s="77">
        <v>25.38</v>
      </c>
      <c r="F4578" s="77">
        <v>8.23</v>
      </c>
      <c r="G4578" s="77">
        <v>9.48</v>
      </c>
      <c r="H4578" s="77">
        <v>13930</v>
      </c>
      <c r="I4578" s="77">
        <v>-77.382000000000005</v>
      </c>
      <c r="J4578" s="77" t="s">
        <v>74</v>
      </c>
      <c r="K4578" s="77">
        <v>32.86</v>
      </c>
      <c r="L4578" s="77">
        <v>25.629124999999998</v>
      </c>
      <c r="M4578" s="77">
        <v>-1.323201630956965</v>
      </c>
      <c r="N4578" s="77">
        <v>25.603719999999999</v>
      </c>
      <c r="O4578" s="77">
        <v>-1.225290699945164</v>
      </c>
      <c r="P4578" s="77">
        <v>11419000</v>
      </c>
      <c r="Q4578" s="77">
        <v>12104000</v>
      </c>
      <c r="R4578" s="77">
        <v>0.94</v>
      </c>
      <c r="S4578" s="77">
        <v>31.612999999999989</v>
      </c>
      <c r="T4578" s="77">
        <v>7.7880000000000011</v>
      </c>
      <c r="U4578" s="77">
        <v>17.866</v>
      </c>
      <c r="V4578" s="77">
        <v>2.1583339382479889</v>
      </c>
      <c r="AC4578" s="77">
        <v>25.84</v>
      </c>
      <c r="AD4578" s="77">
        <v>24.96</v>
      </c>
      <c r="AH4578" s="77">
        <f>IF(AND(M4578&lt;Variables!$G$6,M4578&gt;Variables!$G$5),0,1)</f>
        <v>0</v>
      </c>
      <c r="AI4578" s="77">
        <f t="shared" si="144"/>
        <v>0</v>
      </c>
      <c r="AJ4578" s="77">
        <f>IF(I4578&gt;Variables!$G$7,0,1)</f>
        <v>1</v>
      </c>
      <c r="AK4578" s="77">
        <f>IF(F4578&gt;Variables!$G$8,0,1)</f>
        <v>1</v>
      </c>
      <c r="AL4578" s="77">
        <f>IF(G4578&gt;Variables!$G$9,0,1)</f>
        <v>1</v>
      </c>
      <c r="AM4578" s="77">
        <f>IF(AND(K4578&gt;Variables!$G$10,K4578&lt;Variables!$G$11),0,1)</f>
        <v>1</v>
      </c>
      <c r="AN4578" s="77">
        <f>IF(H4578&lt;Variables!$G$13,1,0)</f>
        <v>0</v>
      </c>
      <c r="AO4578" s="77">
        <f>IF(R4578&lt;Variables!$G$12,0,1)</f>
        <v>0</v>
      </c>
      <c r="AP4578" s="78">
        <f t="shared" si="145"/>
        <v>0</v>
      </c>
      <c r="AQ4578" s="77">
        <f>IF(V4578&lt;Variables!$G$15,1,0)</f>
        <v>1</v>
      </c>
      <c r="AR4578" s="77">
        <v>1</v>
      </c>
      <c r="AS4578" s="77">
        <v>0</v>
      </c>
      <c r="AT4578" s="77">
        <v>0</v>
      </c>
      <c r="AU4578" s="77">
        <v>0</v>
      </c>
      <c r="BA4578" s="77">
        <v>1.01</v>
      </c>
    </row>
    <row r="4579" spans="3:53" x14ac:dyDescent="0.25">
      <c r="C4579" s="77" t="s">
        <v>600</v>
      </c>
      <c r="D4579" s="77" t="s">
        <v>581</v>
      </c>
      <c r="E4579" s="77">
        <v>93.16</v>
      </c>
      <c r="F4579" s="77">
        <v>7.61</v>
      </c>
      <c r="G4579" s="77">
        <v>6.49</v>
      </c>
      <c r="H4579" s="77">
        <v>5390</v>
      </c>
      <c r="I4579" s="77">
        <v>21.016999999999999</v>
      </c>
      <c r="J4579" s="77" t="s">
        <v>74</v>
      </c>
      <c r="K4579" s="77">
        <v>34.340000000000003</v>
      </c>
      <c r="L4579" s="77">
        <v>93.840304999999987</v>
      </c>
      <c r="M4579" s="77">
        <v>-1.271633761207384</v>
      </c>
      <c r="N4579" s="77">
        <v>93.301111999999975</v>
      </c>
      <c r="O4579" s="77">
        <v>-0.70107631728973341</v>
      </c>
      <c r="P4579" s="77">
        <v>465107</v>
      </c>
      <c r="Q4579" s="77">
        <v>815850</v>
      </c>
      <c r="R4579" s="77">
        <v>0.56999999999999995</v>
      </c>
      <c r="S4579" s="77">
        <v>31.612999999999989</v>
      </c>
      <c r="T4579" s="77">
        <v>7.7880000000000011</v>
      </c>
      <c r="U4579" s="77">
        <v>17.866</v>
      </c>
      <c r="V4579" s="77">
        <v>2.1803138675763258</v>
      </c>
      <c r="AC4579" s="77">
        <v>94.597700000000003</v>
      </c>
      <c r="AD4579" s="77">
        <v>91.24</v>
      </c>
      <c r="AH4579" s="77">
        <f>IF(AND(M4579&lt;Variables!$G$6,M4579&gt;Variables!$G$5),0,1)</f>
        <v>0</v>
      </c>
      <c r="AI4579" s="77">
        <f t="shared" si="144"/>
        <v>0</v>
      </c>
      <c r="AJ4579" s="77">
        <f>IF(I4579&gt;Variables!$G$7,0,1)</f>
        <v>1</v>
      </c>
      <c r="AK4579" s="77">
        <f>IF(F4579&gt;Variables!$G$8,0,1)</f>
        <v>1</v>
      </c>
      <c r="AL4579" s="77">
        <f>IF(G4579&gt;Variables!$G$9,0,1)</f>
        <v>1</v>
      </c>
      <c r="AM4579" s="77">
        <f>IF(AND(K4579&gt;Variables!$G$10,K4579&lt;Variables!$G$11),0,1)</f>
        <v>1</v>
      </c>
      <c r="AN4579" s="77">
        <f>IF(H4579&lt;Variables!$G$13,1,0)</f>
        <v>0</v>
      </c>
      <c r="AO4579" s="77">
        <f>IF(R4579&lt;Variables!$G$12,0,1)</f>
        <v>0</v>
      </c>
      <c r="AP4579" s="78">
        <f t="shared" si="145"/>
        <v>0</v>
      </c>
      <c r="AQ4579" s="77">
        <f>IF(V4579&lt;Variables!$G$15,1,0)</f>
        <v>1</v>
      </c>
      <c r="AR4579" s="77">
        <v>0</v>
      </c>
      <c r="AS4579" s="77">
        <v>0</v>
      </c>
      <c r="AT4579" s="77">
        <v>0</v>
      </c>
      <c r="AU4579" s="77">
        <v>1</v>
      </c>
      <c r="BA4579" s="77">
        <v>-0.19</v>
      </c>
    </row>
    <row r="4580" spans="3:53" x14ac:dyDescent="0.25">
      <c r="C4580" s="77" t="s">
        <v>600</v>
      </c>
      <c r="D4580" s="77" t="s">
        <v>563</v>
      </c>
      <c r="E4580" s="77">
        <v>43.66</v>
      </c>
      <c r="F4580" s="77">
        <v>12.23</v>
      </c>
      <c r="G4580" s="77">
        <v>11.13</v>
      </c>
      <c r="H4580" s="77">
        <v>4360</v>
      </c>
      <c r="I4580" s="77">
        <v>-45.787999999999997</v>
      </c>
      <c r="J4580" s="77" t="s">
        <v>74</v>
      </c>
      <c r="K4580" s="77">
        <v>43.58</v>
      </c>
      <c r="L4580" s="77">
        <v>43.785870000000003</v>
      </c>
      <c r="M4580" s="77">
        <v>-0.78991236213875626</v>
      </c>
      <c r="N4580" s="77">
        <v>43.336413999999998</v>
      </c>
      <c r="O4580" s="77">
        <v>0.23902762235933961</v>
      </c>
      <c r="P4580" s="77">
        <v>791535</v>
      </c>
      <c r="Q4580" s="77">
        <v>1233000</v>
      </c>
      <c r="R4580" s="77">
        <v>0.64</v>
      </c>
      <c r="S4580" s="77">
        <v>31.612999999999989</v>
      </c>
      <c r="T4580" s="77">
        <v>7.7880000000000011</v>
      </c>
      <c r="U4580" s="77">
        <v>17.866</v>
      </c>
      <c r="V4580" s="77">
        <v>2.3063807879056881</v>
      </c>
      <c r="AC4580" s="77">
        <v>44.74</v>
      </c>
      <c r="AD4580" s="77">
        <v>42.45</v>
      </c>
      <c r="AH4580" s="77">
        <f>IF(AND(M4580&lt;Variables!$G$6,M4580&gt;Variables!$G$5),0,1)</f>
        <v>1</v>
      </c>
      <c r="AI4580" s="77">
        <f t="shared" si="144"/>
        <v>0</v>
      </c>
      <c r="AJ4580" s="77">
        <f>IF(I4580&gt;Variables!$G$7,0,1)</f>
        <v>1</v>
      </c>
      <c r="AK4580" s="77">
        <f>IF(F4580&gt;Variables!$G$8,0,1)</f>
        <v>0</v>
      </c>
      <c r="AL4580" s="77">
        <f>IF(G4580&gt;Variables!$G$9,0,1)</f>
        <v>0</v>
      </c>
      <c r="AM4580" s="77">
        <f>IF(AND(K4580&gt;Variables!$G$10,K4580&lt;Variables!$G$11),0,1)</f>
        <v>1</v>
      </c>
      <c r="AN4580" s="77">
        <f>IF(H4580&lt;Variables!$G$13,1,0)</f>
        <v>0</v>
      </c>
      <c r="AO4580" s="77">
        <f>IF(R4580&lt;Variables!$G$12,0,1)</f>
        <v>0</v>
      </c>
      <c r="AP4580" s="78">
        <f t="shared" si="145"/>
        <v>0</v>
      </c>
      <c r="AQ4580" s="77">
        <f>IF(V4580&lt;Variables!$G$15,1,0)</f>
        <v>1</v>
      </c>
      <c r="AR4580" s="77">
        <v>0</v>
      </c>
      <c r="AS4580" s="77">
        <v>0</v>
      </c>
      <c r="AT4580" s="77">
        <v>1</v>
      </c>
      <c r="AU4580" s="77">
        <v>0</v>
      </c>
      <c r="BA4580" s="77">
        <v>-1.94</v>
      </c>
    </row>
    <row r="4581" spans="3:53" x14ac:dyDescent="0.25">
      <c r="C4581" s="77" t="s">
        <v>600</v>
      </c>
      <c r="D4581" s="77" t="s">
        <v>196</v>
      </c>
      <c r="E4581" s="77">
        <v>51.97</v>
      </c>
      <c r="F4581" s="77">
        <v>7.67</v>
      </c>
      <c r="G4581" s="77">
        <v>3.3</v>
      </c>
      <c r="H4581" s="77">
        <v>2030</v>
      </c>
      <c r="I4581" s="77">
        <v>1050.771</v>
      </c>
      <c r="J4581" s="77" t="s">
        <v>75</v>
      </c>
      <c r="K4581" s="77">
        <v>41.5</v>
      </c>
      <c r="L4581" s="77">
        <v>51.737805555555553</v>
      </c>
      <c r="M4581" s="77">
        <v>-0.16623348174904709</v>
      </c>
      <c r="N4581" s="77">
        <v>52.286802272727279</v>
      </c>
      <c r="O4581" s="77">
        <v>-1.2144599499795641</v>
      </c>
      <c r="P4581" s="77">
        <v>393274</v>
      </c>
      <c r="Q4581" s="77">
        <v>441740</v>
      </c>
      <c r="R4581" s="77">
        <v>0.89</v>
      </c>
      <c r="S4581" s="77">
        <v>31.612999999999989</v>
      </c>
      <c r="T4581" s="77">
        <v>7.7880000000000011</v>
      </c>
      <c r="U4581" s="77">
        <v>17.866</v>
      </c>
      <c r="V4581" s="77">
        <v>2.2791813710155</v>
      </c>
      <c r="AC4581" s="77">
        <v>52.61</v>
      </c>
      <c r="AD4581" s="77">
        <v>48.32</v>
      </c>
      <c r="AH4581" s="77">
        <f>IF(AND(M4581&lt;Variables!$G$6,M4581&gt;Variables!$G$5),0,1)</f>
        <v>1</v>
      </c>
      <c r="AI4581" s="77">
        <f t="shared" si="144"/>
        <v>1</v>
      </c>
      <c r="AJ4581" s="77">
        <f>IF(I4581&gt;Variables!$G$7,0,1)</f>
        <v>0</v>
      </c>
      <c r="AK4581" s="77">
        <f>IF(F4581&gt;Variables!$G$8,0,1)</f>
        <v>1</v>
      </c>
      <c r="AL4581" s="77">
        <f>IF(G4581&gt;Variables!$G$9,0,1)</f>
        <v>1</v>
      </c>
      <c r="AM4581" s="77">
        <f>IF(AND(K4581&gt;Variables!$G$10,K4581&lt;Variables!$G$11),0,1)</f>
        <v>1</v>
      </c>
      <c r="AN4581" s="77">
        <f>IF(H4581&lt;Variables!$G$13,1,0)</f>
        <v>0</v>
      </c>
      <c r="AO4581" s="77">
        <f>IF(R4581&lt;Variables!$G$12,0,1)</f>
        <v>0</v>
      </c>
      <c r="AP4581" s="78">
        <f t="shared" si="145"/>
        <v>1</v>
      </c>
      <c r="AQ4581" s="77">
        <f>IF(V4581&lt;Variables!$G$15,1,0)</f>
        <v>1</v>
      </c>
      <c r="AR4581" s="77">
        <v>0</v>
      </c>
      <c r="AS4581" s="77">
        <v>0</v>
      </c>
      <c r="AT4581" s="77">
        <v>1</v>
      </c>
      <c r="AU4581" s="77">
        <v>0</v>
      </c>
      <c r="BA4581" s="77">
        <v>-0.9</v>
      </c>
    </row>
    <row r="4582" spans="3:53" x14ac:dyDescent="0.25">
      <c r="C4582" s="77" t="s">
        <v>600</v>
      </c>
      <c r="D4582" s="77" t="s">
        <v>578</v>
      </c>
      <c r="E4582" s="77">
        <v>6.09</v>
      </c>
      <c r="F4582" s="77">
        <v>44.61</v>
      </c>
      <c r="G4582" s="77">
        <v>37.85</v>
      </c>
      <c r="H4582" s="77">
        <v>42.92</v>
      </c>
      <c r="I4582" s="77">
        <v>192.2</v>
      </c>
      <c r="J4582" s="77" t="s">
        <v>75</v>
      </c>
      <c r="K4582" s="77">
        <v>43.21</v>
      </c>
      <c r="L4582" s="77">
        <v>6.0753700000000004</v>
      </c>
      <c r="M4582" s="77">
        <v>-2.868467270306184</v>
      </c>
      <c r="N4582" s="77">
        <v>6.0415860000000006</v>
      </c>
      <c r="O4582" s="77">
        <v>-2.3253165642266942</v>
      </c>
      <c r="P4582" s="77">
        <v>29650000</v>
      </c>
      <c r="Q4582" s="77">
        <v>2020000</v>
      </c>
      <c r="R4582" s="77">
        <v>14.68</v>
      </c>
      <c r="S4582" s="77">
        <v>31.612999999999989</v>
      </c>
      <c r="T4582" s="77">
        <v>7.7880000000000011</v>
      </c>
      <c r="U4582" s="77">
        <v>17.866</v>
      </c>
      <c r="V4582" s="77">
        <v>2.3149864827215461</v>
      </c>
      <c r="AC4582" s="77">
        <v>7.12</v>
      </c>
      <c r="AD4582" s="77">
        <v>5.29</v>
      </c>
      <c r="AH4582" s="77">
        <f>IF(AND(M4582&lt;Variables!$G$6,M4582&gt;Variables!$G$5),0,1)</f>
        <v>0</v>
      </c>
      <c r="AI4582" s="77">
        <f t="shared" si="144"/>
        <v>0</v>
      </c>
      <c r="AJ4582" s="77">
        <f>IF(I4582&gt;Variables!$G$7,0,1)</f>
        <v>0</v>
      </c>
      <c r="AK4582" s="77">
        <f>IF(F4582&gt;Variables!$G$8,0,1)</f>
        <v>0</v>
      </c>
      <c r="AL4582" s="77">
        <f>IF(G4582&gt;Variables!$G$9,0,1)</f>
        <v>0</v>
      </c>
      <c r="AM4582" s="77">
        <f>IF(AND(K4582&gt;Variables!$G$10,K4582&lt;Variables!$G$11),0,1)</f>
        <v>1</v>
      </c>
      <c r="AN4582" s="77">
        <f>IF(H4582&lt;Variables!$G$13,1,0)</f>
        <v>1</v>
      </c>
      <c r="AO4582" s="77">
        <f>IF(R4582&lt;Variables!$G$12,0,1)</f>
        <v>1</v>
      </c>
      <c r="AP4582" s="78">
        <f t="shared" si="145"/>
        <v>1</v>
      </c>
      <c r="AQ4582" s="77">
        <f>IF(V4582&lt;Variables!$G$15,1,0)</f>
        <v>1</v>
      </c>
      <c r="AR4582" s="77">
        <v>0</v>
      </c>
      <c r="AS4582" s="77">
        <v>0</v>
      </c>
      <c r="AT4582" s="77">
        <v>1</v>
      </c>
      <c r="AU4582" s="77">
        <v>0</v>
      </c>
      <c r="BA4582" s="77">
        <v>-2.25</v>
      </c>
    </row>
    <row r="4583" spans="3:53" x14ac:dyDescent="0.25">
      <c r="C4583" s="77" t="s">
        <v>600</v>
      </c>
      <c r="D4583" s="77" t="s">
        <v>552</v>
      </c>
      <c r="E4583" s="77">
        <v>75.87</v>
      </c>
      <c r="F4583" s="77">
        <v>15.55</v>
      </c>
      <c r="G4583" s="77">
        <v>13.97</v>
      </c>
      <c r="H4583" s="77">
        <v>31750</v>
      </c>
      <c r="I4583" s="77">
        <v>-10.535</v>
      </c>
      <c r="J4583" s="77" t="s">
        <v>75</v>
      </c>
      <c r="K4583" s="77">
        <v>52.19</v>
      </c>
      <c r="L4583" s="77">
        <v>75.451190000000011</v>
      </c>
      <c r="M4583" s="77">
        <v>3.818362573206982E-2</v>
      </c>
      <c r="N4583" s="77">
        <v>75.147040000000004</v>
      </c>
      <c r="O4583" s="77">
        <v>0.44307799748333387</v>
      </c>
      <c r="P4583" s="77">
        <v>13913000</v>
      </c>
      <c r="Q4583" s="77">
        <v>9511000</v>
      </c>
      <c r="R4583" s="77">
        <v>1.46</v>
      </c>
      <c r="S4583" s="77">
        <v>31.612999999999989</v>
      </c>
      <c r="T4583" s="77">
        <v>7.7880000000000011</v>
      </c>
      <c r="U4583" s="77">
        <v>17.866</v>
      </c>
      <c r="V4583" s="77">
        <v>2.3884541249896261</v>
      </c>
      <c r="AC4583" s="77">
        <v>77.97</v>
      </c>
      <c r="AD4583" s="77">
        <v>73.31</v>
      </c>
      <c r="AH4583" s="77">
        <f>IF(AND(M4583&lt;Variables!$G$6,M4583&gt;Variables!$G$5),0,1)</f>
        <v>1</v>
      </c>
      <c r="AI4583" s="77">
        <f t="shared" si="144"/>
        <v>0</v>
      </c>
      <c r="AJ4583" s="77">
        <f>IF(I4583&gt;Variables!$G$7,0,1)</f>
        <v>1</v>
      </c>
      <c r="AK4583" s="77">
        <f>IF(F4583&gt;Variables!$G$8,0,1)</f>
        <v>0</v>
      </c>
      <c r="AL4583" s="77">
        <f>IF(G4583&gt;Variables!$G$9,0,1)</f>
        <v>0</v>
      </c>
      <c r="AM4583" s="77">
        <f>IF(AND(K4583&gt;Variables!$G$10,K4583&lt;Variables!$G$11),0,1)</f>
        <v>1</v>
      </c>
      <c r="AN4583" s="77">
        <f>IF(H4583&lt;Variables!$G$13,1,0)</f>
        <v>0</v>
      </c>
      <c r="AO4583" s="77">
        <f>IF(R4583&lt;Variables!$G$12,0,1)</f>
        <v>0</v>
      </c>
      <c r="AP4583" s="78">
        <f t="shared" si="145"/>
        <v>1</v>
      </c>
      <c r="AQ4583" s="77">
        <f>IF(V4583&lt;Variables!$G$15,1,0)</f>
        <v>1</v>
      </c>
      <c r="AR4583" s="77">
        <v>1</v>
      </c>
      <c r="AS4583" s="77">
        <v>0</v>
      </c>
      <c r="AT4583" s="77">
        <v>0</v>
      </c>
      <c r="AU4583" s="77">
        <v>0</v>
      </c>
      <c r="BA4583" s="77">
        <v>1.43</v>
      </c>
    </row>
    <row r="4584" spans="3:53" x14ac:dyDescent="0.25">
      <c r="C4584" s="77" t="s">
        <v>600</v>
      </c>
      <c r="D4584" s="77" t="s">
        <v>555</v>
      </c>
      <c r="E4584" s="77">
        <v>25.21</v>
      </c>
      <c r="F4584" s="77">
        <v>23.76</v>
      </c>
      <c r="G4584" s="77">
        <v>21.12</v>
      </c>
      <c r="H4584" s="77">
        <v>2850</v>
      </c>
      <c r="I4584" s="77">
        <v>272.03800000000001</v>
      </c>
      <c r="J4584" s="77" t="s">
        <v>74</v>
      </c>
      <c r="K4584" s="77">
        <v>65.34</v>
      </c>
      <c r="L4584" s="77">
        <v>24.466484999999999</v>
      </c>
      <c r="M4584" s="77">
        <v>1.976234019721266</v>
      </c>
      <c r="N4584" s="77">
        <v>24.118818000000001</v>
      </c>
      <c r="O4584" s="77">
        <v>3.446197073173328</v>
      </c>
      <c r="P4584" s="77">
        <v>1134000</v>
      </c>
      <c r="Q4584" s="77">
        <v>497157</v>
      </c>
      <c r="R4584" s="77">
        <v>2.2799999999999998</v>
      </c>
      <c r="S4584" s="77">
        <v>31.612999999999989</v>
      </c>
      <c r="T4584" s="77">
        <v>7.7880000000000011</v>
      </c>
      <c r="U4584" s="77">
        <v>17.866</v>
      </c>
      <c r="V4584" s="77">
        <v>2.3869893540442768</v>
      </c>
      <c r="AC4584" s="77">
        <v>26.31</v>
      </c>
      <c r="AD4584" s="77">
        <v>21.94</v>
      </c>
      <c r="AH4584" s="77">
        <f>IF(AND(M4584&lt;Variables!$G$6,M4584&gt;Variables!$G$5),0,1)</f>
        <v>1</v>
      </c>
      <c r="AI4584" s="77">
        <f t="shared" si="144"/>
        <v>0</v>
      </c>
      <c r="AJ4584" s="77">
        <f>IF(I4584&gt;Variables!$G$7,0,1)</f>
        <v>0</v>
      </c>
      <c r="AK4584" s="77">
        <f>IF(F4584&gt;Variables!$G$8,0,1)</f>
        <v>0</v>
      </c>
      <c r="AL4584" s="77">
        <f>IF(G4584&gt;Variables!$G$9,0,1)</f>
        <v>0</v>
      </c>
      <c r="AM4584" s="77">
        <f>IF(AND(K4584&gt;Variables!$G$10,K4584&lt;Variables!$G$11),0,1)</f>
        <v>0</v>
      </c>
      <c r="AN4584" s="77">
        <f>IF(H4584&lt;Variables!$G$13,1,0)</f>
        <v>0</v>
      </c>
      <c r="AO4584" s="77">
        <f>IF(R4584&lt;Variables!$G$12,0,1)</f>
        <v>1</v>
      </c>
      <c r="AP4584" s="78">
        <f t="shared" si="145"/>
        <v>0</v>
      </c>
      <c r="AQ4584" s="77">
        <f>IF(V4584&lt;Variables!$G$15,1,0)</f>
        <v>1</v>
      </c>
      <c r="AR4584" s="77">
        <v>0</v>
      </c>
      <c r="AS4584" s="77">
        <v>0</v>
      </c>
      <c r="AT4584" s="77">
        <v>1</v>
      </c>
      <c r="AU4584" s="77">
        <v>0</v>
      </c>
      <c r="BA4584" s="77">
        <v>-2.25</v>
      </c>
    </row>
    <row r="4585" spans="3:53" x14ac:dyDescent="0.25">
      <c r="C4585" s="77" t="s">
        <v>600</v>
      </c>
      <c r="D4585" s="77" t="s">
        <v>601</v>
      </c>
      <c r="E4585" s="77">
        <v>8.5299999999999994</v>
      </c>
      <c r="F4585" s="77">
        <v>7.39</v>
      </c>
      <c r="G4585" s="77">
        <v>4.04</v>
      </c>
      <c r="H4585" s="77">
        <v>12350</v>
      </c>
      <c r="I4585" s="77">
        <v>52.368000000000002</v>
      </c>
      <c r="J4585" s="77" t="s">
        <v>74</v>
      </c>
      <c r="K4585" s="77">
        <v>70.02</v>
      </c>
      <c r="L4585" s="77">
        <v>8.452375</v>
      </c>
      <c r="M4585" s="77">
        <v>0.56345110102190243</v>
      </c>
      <c r="N4585" s="77">
        <v>8.4243419999999993</v>
      </c>
      <c r="O4585" s="77">
        <v>0.89808794562234873</v>
      </c>
      <c r="P4585" s="77">
        <v>6403000</v>
      </c>
      <c r="Q4585" s="77">
        <v>8571000</v>
      </c>
      <c r="R4585" s="77">
        <v>0.75</v>
      </c>
      <c r="S4585" s="77">
        <v>31.612999999999989</v>
      </c>
      <c r="T4585" s="77">
        <v>7.7880000000000011</v>
      </c>
      <c r="U4585" s="77">
        <v>17.866</v>
      </c>
      <c r="V4585" s="77">
        <v>2.5271799908428099</v>
      </c>
      <c r="AC4585" s="77">
        <v>8.64</v>
      </c>
      <c r="AD4585" s="77">
        <v>8.49</v>
      </c>
      <c r="AH4585" s="77">
        <f>IF(AND(M4585&lt;Variables!$G$6,M4585&gt;Variables!$G$5),0,1)</f>
        <v>1</v>
      </c>
      <c r="AI4585" s="77">
        <f t="shared" si="144"/>
        <v>0</v>
      </c>
      <c r="AJ4585" s="77">
        <f>IF(I4585&gt;Variables!$G$7,0,1)</f>
        <v>0</v>
      </c>
      <c r="AK4585" s="77">
        <f>IF(F4585&gt;Variables!$G$8,0,1)</f>
        <v>1</v>
      </c>
      <c r="AL4585" s="77">
        <f>IF(G4585&gt;Variables!$G$9,0,1)</f>
        <v>1</v>
      </c>
      <c r="AM4585" s="77">
        <f>IF(AND(K4585&gt;Variables!$G$10,K4585&lt;Variables!$G$11),0,1)</f>
        <v>1</v>
      </c>
      <c r="AN4585" s="77">
        <f>IF(H4585&lt;Variables!$G$13,1,0)</f>
        <v>0</v>
      </c>
      <c r="AO4585" s="77">
        <f>IF(R4585&lt;Variables!$G$12,0,1)</f>
        <v>0</v>
      </c>
      <c r="AP4585" s="78">
        <f t="shared" si="145"/>
        <v>0</v>
      </c>
      <c r="AQ4585" s="77">
        <f>IF(V4585&lt;Variables!$G$15,1,0)</f>
        <v>1</v>
      </c>
      <c r="AR4585" s="77">
        <v>0</v>
      </c>
      <c r="AS4585" s="77">
        <v>1</v>
      </c>
      <c r="AT4585" s="77">
        <v>0</v>
      </c>
      <c r="AU4585" s="77">
        <v>0</v>
      </c>
      <c r="BA4585" s="77">
        <v>0.38</v>
      </c>
    </row>
    <row r="4586" spans="3:53" x14ac:dyDescent="0.25">
      <c r="C4586" s="77" t="s">
        <v>602</v>
      </c>
      <c r="D4586" s="77" t="s">
        <v>179</v>
      </c>
      <c r="E4586" s="77">
        <v>25.27</v>
      </c>
      <c r="F4586" s="77">
        <v>7.32</v>
      </c>
      <c r="G4586" s="77">
        <v>8.7899999999999991</v>
      </c>
      <c r="H4586" s="77">
        <v>13930</v>
      </c>
      <c r="I4586" s="77">
        <v>-77.396000000000001</v>
      </c>
      <c r="J4586" s="77" t="s">
        <v>74</v>
      </c>
      <c r="K4586" s="77">
        <v>35.18</v>
      </c>
      <c r="L4586" s="77">
        <v>25.497025000000001</v>
      </c>
      <c r="M4586" s="77">
        <v>-1.4394816650178019</v>
      </c>
      <c r="N4586" s="77">
        <v>25.577546000000002</v>
      </c>
      <c r="O4586" s="77">
        <v>-1.749761294535459</v>
      </c>
      <c r="P4586" s="77">
        <v>11668000</v>
      </c>
      <c r="Q4586" s="77">
        <v>12104000</v>
      </c>
      <c r="R4586" s="77">
        <v>0.96</v>
      </c>
      <c r="S4586" s="77">
        <v>32.613</v>
      </c>
      <c r="T4586" s="77">
        <v>7.7539999999999996</v>
      </c>
      <c r="U4586" s="77">
        <v>18.327200000000001</v>
      </c>
      <c r="V4586" s="77">
        <v>2.1892812777106352</v>
      </c>
      <c r="AC4586" s="77">
        <v>25.84</v>
      </c>
      <c r="AD4586" s="77">
        <v>24.96</v>
      </c>
      <c r="AH4586" s="77">
        <f>IF(AND(M4586&lt;Variables!$G$6,M4586&gt;Variables!$G$5),0,1)</f>
        <v>0</v>
      </c>
      <c r="AI4586" s="77">
        <f t="shared" si="144"/>
        <v>1</v>
      </c>
      <c r="AJ4586" s="77">
        <f>IF(I4586&gt;Variables!$G$7,0,1)</f>
        <v>1</v>
      </c>
      <c r="AK4586" s="77">
        <f>IF(F4586&gt;Variables!$G$8,0,1)</f>
        <v>1</v>
      </c>
      <c r="AL4586" s="77">
        <f>IF(G4586&gt;Variables!$G$9,0,1)</f>
        <v>1</v>
      </c>
      <c r="AM4586" s="77">
        <f>IF(AND(K4586&gt;Variables!$G$10,K4586&lt;Variables!$G$11),0,1)</f>
        <v>1</v>
      </c>
      <c r="AN4586" s="77">
        <f>IF(H4586&lt;Variables!$G$13,1,0)</f>
        <v>0</v>
      </c>
      <c r="AO4586" s="77">
        <f>IF(R4586&lt;Variables!$G$12,0,1)</f>
        <v>0</v>
      </c>
      <c r="AP4586" s="78">
        <f t="shared" si="145"/>
        <v>0</v>
      </c>
      <c r="AQ4586" s="77">
        <f>IF(V4586&lt;Variables!$G$15,1,0)</f>
        <v>1</v>
      </c>
      <c r="AR4586" s="77">
        <v>1</v>
      </c>
      <c r="AS4586" s="77">
        <v>0</v>
      </c>
      <c r="AT4586" s="77">
        <v>0</v>
      </c>
      <c r="AU4586" s="77">
        <v>0</v>
      </c>
      <c r="BA4586" s="77">
        <v>1.31</v>
      </c>
    </row>
    <row r="4587" spans="3:53" x14ac:dyDescent="0.25">
      <c r="C4587" s="77" t="s">
        <v>602</v>
      </c>
      <c r="D4587" s="77" t="s">
        <v>587</v>
      </c>
      <c r="E4587" s="77">
        <v>8.1199999999999992</v>
      </c>
      <c r="F4587" s="77">
        <v>68.400000000000006</v>
      </c>
      <c r="G4587" s="77">
        <v>-99999</v>
      </c>
      <c r="H4587" s="77">
        <v>-99999</v>
      </c>
      <c r="I4587" s="77">
        <v>-99999</v>
      </c>
      <c r="J4587" s="77" t="s">
        <v>75</v>
      </c>
      <c r="K4587" s="77">
        <v>-99999</v>
      </c>
      <c r="L4587" s="77">
        <v>8.1034263157894735</v>
      </c>
      <c r="M4587" s="77">
        <v>-1234133.55695544</v>
      </c>
      <c r="N4587" s="77">
        <v>7.9101040816326531</v>
      </c>
      <c r="O4587" s="77">
        <v>-1264293.2263849571</v>
      </c>
      <c r="P4587" s="77">
        <v>3640000</v>
      </c>
      <c r="S4587" s="77">
        <v>32.613</v>
      </c>
      <c r="T4587" s="77">
        <v>7.7539999999999996</v>
      </c>
      <c r="U4587" s="77">
        <v>18.327200000000001</v>
      </c>
      <c r="V4587" s="77">
        <v>-99999</v>
      </c>
      <c r="AC4587" s="77">
        <v>8.4700000000000006</v>
      </c>
      <c r="AD4587" s="77">
        <v>7</v>
      </c>
      <c r="AH4587" s="77">
        <f>IF(AND(M4587&lt;Variables!$G$6,M4587&gt;Variables!$G$5),0,1)</f>
        <v>1</v>
      </c>
      <c r="AI4587" s="77">
        <f t="shared" si="144"/>
        <v>0</v>
      </c>
      <c r="AJ4587" s="77">
        <f>IF(I4587&gt;Variables!$G$7,0,1)</f>
        <v>1</v>
      </c>
      <c r="AK4587" s="77">
        <f>IF(F4587&gt;Variables!$G$8,0,1)</f>
        <v>0</v>
      </c>
      <c r="AL4587" s="77">
        <f>IF(G4587&gt;Variables!$G$9,0,1)</f>
        <v>1</v>
      </c>
      <c r="AM4587" s="77">
        <f>IF(AND(K4587&gt;Variables!$G$10,K4587&lt;Variables!$G$11),0,1)</f>
        <v>1</v>
      </c>
      <c r="AN4587" s="77">
        <f>IF(H4587&lt;Variables!$G$13,1,0)</f>
        <v>1</v>
      </c>
      <c r="AO4587" s="77">
        <f>IF(R4587&lt;Variables!$G$12,0,1)</f>
        <v>0</v>
      </c>
      <c r="AP4587" s="78">
        <f t="shared" si="145"/>
        <v>1</v>
      </c>
      <c r="AQ4587" s="77">
        <f>IF(V4587&lt;Variables!$G$15,1,0)</f>
        <v>1</v>
      </c>
      <c r="AR4587" s="77">
        <v>1</v>
      </c>
      <c r="AS4587" s="77">
        <v>0</v>
      </c>
      <c r="AT4587" s="77">
        <v>0</v>
      </c>
      <c r="AU4587" s="77">
        <v>0</v>
      </c>
      <c r="BA4587" s="77">
        <v>2</v>
      </c>
    </row>
    <row r="4588" spans="3:53" x14ac:dyDescent="0.25">
      <c r="C4588" s="77" t="s">
        <v>602</v>
      </c>
      <c r="D4588" s="77" t="s">
        <v>588</v>
      </c>
      <c r="E4588" s="77">
        <v>12.96</v>
      </c>
      <c r="F4588" s="77">
        <v>44.94</v>
      </c>
      <c r="G4588" s="77">
        <v>-99999</v>
      </c>
      <c r="H4588" s="77">
        <v>-99999</v>
      </c>
      <c r="I4588" s="77">
        <v>-99999</v>
      </c>
      <c r="J4588" s="77" t="s">
        <v>75</v>
      </c>
      <c r="K4588" s="77">
        <v>-99999</v>
      </c>
      <c r="L4588" s="77">
        <v>13.223940000000001</v>
      </c>
      <c r="M4588" s="77">
        <v>-756296.7159560615</v>
      </c>
      <c r="N4588" s="77">
        <v>12.835103999999999</v>
      </c>
      <c r="O4588" s="77">
        <v>-779205.49069177778</v>
      </c>
      <c r="P4588" s="77">
        <v>1640000</v>
      </c>
      <c r="S4588" s="77">
        <v>32.613</v>
      </c>
      <c r="T4588" s="77">
        <v>7.7539999999999996</v>
      </c>
      <c r="U4588" s="77">
        <v>18.327200000000001</v>
      </c>
      <c r="V4588" s="77">
        <v>-99999</v>
      </c>
      <c r="AC4588" s="77">
        <v>16.5212</v>
      </c>
      <c r="AD4588" s="77">
        <v>12.53</v>
      </c>
      <c r="AH4588" s="77">
        <f>IF(AND(M4588&lt;Variables!$G$6,M4588&gt;Variables!$G$5),0,1)</f>
        <v>1</v>
      </c>
      <c r="AI4588" s="77">
        <f t="shared" si="144"/>
        <v>0</v>
      </c>
      <c r="AJ4588" s="77">
        <f>IF(I4588&gt;Variables!$G$7,0,1)</f>
        <v>1</v>
      </c>
      <c r="AK4588" s="77">
        <f>IF(F4588&gt;Variables!$G$8,0,1)</f>
        <v>0</v>
      </c>
      <c r="AL4588" s="77">
        <f>IF(G4588&gt;Variables!$G$9,0,1)</f>
        <v>1</v>
      </c>
      <c r="AM4588" s="77">
        <f>IF(AND(K4588&gt;Variables!$G$10,K4588&lt;Variables!$G$11),0,1)</f>
        <v>1</v>
      </c>
      <c r="AN4588" s="77">
        <f>IF(H4588&lt;Variables!$G$13,1,0)</f>
        <v>1</v>
      </c>
      <c r="AO4588" s="77">
        <f>IF(R4588&lt;Variables!$G$12,0,1)</f>
        <v>0</v>
      </c>
      <c r="AP4588" s="78">
        <f t="shared" si="145"/>
        <v>1</v>
      </c>
      <c r="AQ4588" s="77">
        <f>IF(V4588&lt;Variables!$G$15,1,0)</f>
        <v>1</v>
      </c>
      <c r="AR4588" s="77">
        <v>0</v>
      </c>
      <c r="AS4588" s="77">
        <v>0</v>
      </c>
      <c r="AT4588" s="77">
        <v>1</v>
      </c>
      <c r="AU4588" s="77">
        <v>0</v>
      </c>
      <c r="BA4588" s="77">
        <v>-2.25</v>
      </c>
    </row>
    <row r="4589" spans="3:53" x14ac:dyDescent="0.25">
      <c r="C4589" s="77" t="s">
        <v>602</v>
      </c>
      <c r="D4589" s="77" t="s">
        <v>598</v>
      </c>
      <c r="E4589" s="77">
        <v>28.14</v>
      </c>
      <c r="F4589" s="77">
        <v>20.21</v>
      </c>
      <c r="G4589" s="77">
        <v>0</v>
      </c>
      <c r="H4589" s="77">
        <v>-99999</v>
      </c>
      <c r="I4589" s="77">
        <v>-99999</v>
      </c>
      <c r="J4589" s="77" t="s">
        <v>75</v>
      </c>
      <c r="K4589" s="77">
        <v>-99999</v>
      </c>
      <c r="L4589" s="77">
        <v>-99999</v>
      </c>
      <c r="M4589" s="77">
        <v>-99999</v>
      </c>
      <c r="N4589" s="77">
        <v>28.25</v>
      </c>
      <c r="O4589" s="77">
        <v>0</v>
      </c>
      <c r="P4589" s="77">
        <v>65725</v>
      </c>
      <c r="Q4589" s="77">
        <v>0</v>
      </c>
      <c r="R4589" s="77">
        <v>1</v>
      </c>
      <c r="S4589" s="77">
        <v>32.613</v>
      </c>
      <c r="T4589" s="77">
        <v>7.7539999999999996</v>
      </c>
      <c r="U4589" s="77">
        <v>18.327200000000001</v>
      </c>
      <c r="V4589" s="77">
        <v>-99999</v>
      </c>
      <c r="AC4589" s="77">
        <v>28.4</v>
      </c>
      <c r="AD4589" s="77">
        <v>28.0534</v>
      </c>
      <c r="AH4589" s="77">
        <f>IF(AND(M4589&lt;Variables!$G$6,M4589&gt;Variables!$G$5),0,1)</f>
        <v>1</v>
      </c>
      <c r="AI4589" s="77">
        <f t="shared" si="144"/>
        <v>1</v>
      </c>
      <c r="AJ4589" s="77">
        <f>IF(I4589&gt;Variables!$G$7,0,1)</f>
        <v>1</v>
      </c>
      <c r="AK4589" s="77">
        <f>IF(F4589&gt;Variables!$G$8,0,1)</f>
        <v>0</v>
      </c>
      <c r="AL4589" s="77">
        <f>IF(G4589&gt;Variables!$G$9,0,1)</f>
        <v>1</v>
      </c>
      <c r="AM4589" s="77">
        <f>IF(AND(K4589&gt;Variables!$G$10,K4589&lt;Variables!$G$11),0,1)</f>
        <v>1</v>
      </c>
      <c r="AN4589" s="77">
        <f>IF(H4589&lt;Variables!$G$13,1,0)</f>
        <v>1</v>
      </c>
      <c r="AO4589" s="77">
        <f>IF(R4589&lt;Variables!$G$12,0,1)</f>
        <v>0</v>
      </c>
      <c r="AP4589" s="78">
        <f t="shared" si="145"/>
        <v>1</v>
      </c>
      <c r="AQ4589" s="77">
        <f>IF(V4589&lt;Variables!$G$15,1,0)</f>
        <v>1</v>
      </c>
      <c r="AR4589" s="77">
        <v>0</v>
      </c>
      <c r="AS4589" s="77">
        <v>0</v>
      </c>
      <c r="AT4589" s="77">
        <v>0</v>
      </c>
      <c r="AU4589" s="77">
        <v>0</v>
      </c>
      <c r="BA4589" s="77">
        <v>0</v>
      </c>
    </row>
    <row r="4590" spans="3:53" x14ac:dyDescent="0.25">
      <c r="C4590" s="77" t="s">
        <v>602</v>
      </c>
      <c r="D4590" s="77" t="s">
        <v>571</v>
      </c>
      <c r="E4590" s="77">
        <v>2.4</v>
      </c>
      <c r="F4590" s="77">
        <v>14.83</v>
      </c>
      <c r="G4590" s="77">
        <v>6.67</v>
      </c>
      <c r="H4590" s="77">
        <v>-99999</v>
      </c>
      <c r="I4590" s="77">
        <v>-0.63600000000000001</v>
      </c>
      <c r="J4590" s="77" t="s">
        <v>75</v>
      </c>
      <c r="K4590" s="77">
        <v>56.35</v>
      </c>
      <c r="L4590" s="77">
        <v>-99999</v>
      </c>
      <c r="M4590" s="77">
        <v>-99999</v>
      </c>
      <c r="N4590" s="77">
        <v>2.2981818181818179</v>
      </c>
      <c r="O4590" s="77">
        <v>4.4303797468354329</v>
      </c>
      <c r="P4590" s="77">
        <v>69546</v>
      </c>
      <c r="Q4590" s="77">
        <v>7340</v>
      </c>
      <c r="R4590" s="77">
        <v>9.4700000000000006</v>
      </c>
      <c r="S4590" s="77">
        <v>32.613</v>
      </c>
      <c r="T4590" s="77">
        <v>7.7539999999999996</v>
      </c>
      <c r="U4590" s="77">
        <v>18.327200000000001</v>
      </c>
      <c r="V4590" s="77">
        <v>-99999</v>
      </c>
      <c r="AC4590" s="77">
        <v>2.39</v>
      </c>
      <c r="AD4590" s="77">
        <v>1.66</v>
      </c>
      <c r="AH4590" s="77">
        <f>IF(AND(M4590&lt;Variables!$G$6,M4590&gt;Variables!$G$5),0,1)</f>
        <v>1</v>
      </c>
      <c r="AI4590" s="77">
        <f t="shared" si="144"/>
        <v>1</v>
      </c>
      <c r="AJ4590" s="77">
        <f>IF(I4590&gt;Variables!$G$7,0,1)</f>
        <v>1</v>
      </c>
      <c r="AK4590" s="77">
        <f>IF(F4590&gt;Variables!$G$8,0,1)</f>
        <v>0</v>
      </c>
      <c r="AL4590" s="77">
        <f>IF(G4590&gt;Variables!$G$9,0,1)</f>
        <v>1</v>
      </c>
      <c r="AM4590" s="77">
        <f>IF(AND(K4590&gt;Variables!$G$10,K4590&lt;Variables!$G$11),0,1)</f>
        <v>1</v>
      </c>
      <c r="AN4590" s="77">
        <f>IF(H4590&lt;Variables!$G$13,1,0)</f>
        <v>1</v>
      </c>
      <c r="AO4590" s="77">
        <f>IF(R4590&lt;Variables!$G$12,0,1)</f>
        <v>1</v>
      </c>
      <c r="AP4590" s="78">
        <f t="shared" si="145"/>
        <v>1</v>
      </c>
      <c r="AQ4590" s="77">
        <f>IF(V4590&lt;Variables!$G$15,1,0)</f>
        <v>1</v>
      </c>
      <c r="AR4590" s="77">
        <v>0</v>
      </c>
      <c r="AS4590" s="77">
        <v>0</v>
      </c>
      <c r="AT4590" s="77">
        <v>1</v>
      </c>
      <c r="AU4590" s="77">
        <v>0</v>
      </c>
      <c r="BA4590" s="77">
        <v>-2.25</v>
      </c>
    </row>
    <row r="4591" spans="3:53" x14ac:dyDescent="0.25">
      <c r="C4591" s="77" t="s">
        <v>602</v>
      </c>
      <c r="D4591" s="77" t="s">
        <v>566</v>
      </c>
      <c r="E4591" s="77">
        <v>48.83</v>
      </c>
      <c r="F4591" s="77">
        <v>8.33</v>
      </c>
      <c r="G4591" s="77">
        <v>7.09</v>
      </c>
      <c r="H4591" s="77">
        <v>3140</v>
      </c>
      <c r="I4591" s="77">
        <v>-23.786999999999999</v>
      </c>
      <c r="J4591" s="77" t="s">
        <v>74</v>
      </c>
      <c r="K4591" s="77">
        <v>42.57</v>
      </c>
      <c r="L4591" s="77">
        <v>48.982100000000003</v>
      </c>
      <c r="M4591" s="77">
        <v>-0.45343094722358712</v>
      </c>
      <c r="N4591" s="77">
        <v>48.962161224489797</v>
      </c>
      <c r="O4591" s="77">
        <v>-0.4128927715484153</v>
      </c>
      <c r="P4591" s="77">
        <v>1157000</v>
      </c>
      <c r="Q4591" s="77">
        <v>835075</v>
      </c>
      <c r="R4591" s="77">
        <v>1.39</v>
      </c>
      <c r="S4591" s="77">
        <v>32.613</v>
      </c>
      <c r="T4591" s="77">
        <v>7.7539999999999996</v>
      </c>
      <c r="U4591" s="77">
        <v>18.327200000000001</v>
      </c>
      <c r="V4591" s="77">
        <v>2.2920847559112412</v>
      </c>
      <c r="AC4591" s="77">
        <v>49.13</v>
      </c>
      <c r="AD4591" s="77">
        <v>47.54</v>
      </c>
      <c r="AH4591" s="77">
        <f>IF(AND(M4591&lt;Variables!$G$6,M4591&gt;Variables!$G$5),0,1)</f>
        <v>1</v>
      </c>
      <c r="AI4591" s="77">
        <f t="shared" si="144"/>
        <v>0</v>
      </c>
      <c r="AJ4591" s="77">
        <f>IF(I4591&gt;Variables!$G$7,0,1)</f>
        <v>1</v>
      </c>
      <c r="AK4591" s="77">
        <f>IF(F4591&gt;Variables!$G$8,0,1)</f>
        <v>1</v>
      </c>
      <c r="AL4591" s="77">
        <f>IF(G4591&gt;Variables!$G$9,0,1)</f>
        <v>1</v>
      </c>
      <c r="AM4591" s="77">
        <f>IF(AND(K4591&gt;Variables!$G$10,K4591&lt;Variables!$G$11),0,1)</f>
        <v>1</v>
      </c>
      <c r="AN4591" s="77">
        <f>IF(H4591&lt;Variables!$G$13,1,0)</f>
        <v>0</v>
      </c>
      <c r="AO4591" s="77">
        <f>IF(R4591&lt;Variables!$G$12,0,1)</f>
        <v>0</v>
      </c>
      <c r="AP4591" s="78">
        <f t="shared" si="145"/>
        <v>0</v>
      </c>
      <c r="AQ4591" s="77">
        <f>IF(V4591&lt;Variables!$G$15,1,0)</f>
        <v>1</v>
      </c>
      <c r="AR4591" s="77">
        <v>0</v>
      </c>
      <c r="AS4591" s="77">
        <v>0</v>
      </c>
      <c r="AT4591" s="77">
        <v>0</v>
      </c>
      <c r="AU4591" s="77">
        <v>1</v>
      </c>
      <c r="BA4591" s="77">
        <v>-0.62</v>
      </c>
    </row>
    <row r="4592" spans="3:53" x14ac:dyDescent="0.25">
      <c r="C4592" s="77" t="s">
        <v>602</v>
      </c>
      <c r="D4592" s="77" t="s">
        <v>196</v>
      </c>
      <c r="E4592" s="77">
        <v>52.51</v>
      </c>
      <c r="F4592" s="77">
        <v>8.15</v>
      </c>
      <c r="G4592" s="77">
        <v>4.38</v>
      </c>
      <c r="H4592" s="77">
        <v>2030</v>
      </c>
      <c r="I4592" s="77">
        <v>1055.1790000000001</v>
      </c>
      <c r="J4592" s="77" t="s">
        <v>75</v>
      </c>
      <c r="K4592" s="77">
        <v>57.47</v>
      </c>
      <c r="L4592" s="77">
        <v>51.914783333333332</v>
      </c>
      <c r="M4592" s="77">
        <v>0.53013159064840387</v>
      </c>
      <c r="N4592" s="77">
        <v>52.164304444444447</v>
      </c>
      <c r="O4592" s="77">
        <v>4.9258886568528372E-2</v>
      </c>
      <c r="P4592" s="77">
        <v>401260</v>
      </c>
      <c r="Q4592" s="77">
        <v>441740</v>
      </c>
      <c r="R4592" s="77">
        <v>0.91</v>
      </c>
      <c r="S4592" s="77">
        <v>32.613</v>
      </c>
      <c r="T4592" s="77">
        <v>7.7539999999999996</v>
      </c>
      <c r="U4592" s="77">
        <v>18.327200000000001</v>
      </c>
      <c r="V4592" s="77">
        <v>2.4191690589907111</v>
      </c>
      <c r="AC4592" s="77">
        <v>52.61</v>
      </c>
      <c r="AD4592" s="77">
        <v>48.32</v>
      </c>
      <c r="AH4592" s="77">
        <f>IF(AND(M4592&lt;Variables!$G$6,M4592&gt;Variables!$G$5),0,1)</f>
        <v>1</v>
      </c>
      <c r="AI4592" s="77">
        <f t="shared" si="144"/>
        <v>1</v>
      </c>
      <c r="AJ4592" s="77">
        <f>IF(I4592&gt;Variables!$G$7,0,1)</f>
        <v>0</v>
      </c>
      <c r="AK4592" s="77">
        <f>IF(F4592&gt;Variables!$G$8,0,1)</f>
        <v>1</v>
      </c>
      <c r="AL4592" s="77">
        <f>IF(G4592&gt;Variables!$G$9,0,1)</f>
        <v>1</v>
      </c>
      <c r="AM4592" s="77">
        <f>IF(AND(K4592&gt;Variables!$G$10,K4592&lt;Variables!$G$11),0,1)</f>
        <v>1</v>
      </c>
      <c r="AN4592" s="77">
        <f>IF(H4592&lt;Variables!$G$13,1,0)</f>
        <v>0</v>
      </c>
      <c r="AO4592" s="77">
        <f>IF(R4592&lt;Variables!$G$12,0,1)</f>
        <v>0</v>
      </c>
      <c r="AP4592" s="78">
        <f t="shared" si="145"/>
        <v>1</v>
      </c>
      <c r="AQ4592" s="77">
        <f>IF(V4592&lt;Variables!$G$15,1,0)</f>
        <v>1</v>
      </c>
      <c r="AR4592" s="77">
        <v>0</v>
      </c>
      <c r="AS4592" s="77">
        <v>0</v>
      </c>
      <c r="AT4592" s="77">
        <v>1</v>
      </c>
      <c r="AU4592" s="77">
        <v>0</v>
      </c>
      <c r="BA4592" s="77">
        <v>-1.66</v>
      </c>
    </row>
    <row r="4593" spans="3:53" x14ac:dyDescent="0.25">
      <c r="C4593" s="77" t="s">
        <v>602</v>
      </c>
      <c r="D4593" s="77" t="s">
        <v>563</v>
      </c>
      <c r="E4593" s="77">
        <v>43.93</v>
      </c>
      <c r="F4593" s="77">
        <v>12.7</v>
      </c>
      <c r="G4593" s="77">
        <v>11.95</v>
      </c>
      <c r="H4593" s="77">
        <v>4360</v>
      </c>
      <c r="I4593" s="77">
        <v>-45.64</v>
      </c>
      <c r="J4593" s="77" t="s">
        <v>74</v>
      </c>
      <c r="K4593" s="77">
        <v>52.13</v>
      </c>
      <c r="L4593" s="77">
        <v>43.818595000000002</v>
      </c>
      <c r="M4593" s="77">
        <v>-0.13372176812151079</v>
      </c>
      <c r="N4593" s="77">
        <v>43.418844</v>
      </c>
      <c r="O4593" s="77">
        <v>0.78573257270506336</v>
      </c>
      <c r="P4593" s="77">
        <v>868175</v>
      </c>
      <c r="Q4593" s="77">
        <v>1233000</v>
      </c>
      <c r="R4593" s="77">
        <v>0.7</v>
      </c>
      <c r="S4593" s="77">
        <v>32.613</v>
      </c>
      <c r="T4593" s="77">
        <v>7.7539999999999996</v>
      </c>
      <c r="U4593" s="77">
        <v>18.327200000000001</v>
      </c>
      <c r="V4593" s="77">
        <v>2.393366147404453</v>
      </c>
      <c r="AC4593" s="77">
        <v>44.74</v>
      </c>
      <c r="AD4593" s="77">
        <v>42.45</v>
      </c>
      <c r="AH4593" s="77">
        <f>IF(AND(M4593&lt;Variables!$G$6,M4593&gt;Variables!$G$5),0,1)</f>
        <v>1</v>
      </c>
      <c r="AI4593" s="77">
        <f t="shared" si="144"/>
        <v>0</v>
      </c>
      <c r="AJ4593" s="77">
        <f>IF(I4593&gt;Variables!$G$7,0,1)</f>
        <v>1</v>
      </c>
      <c r="AK4593" s="77">
        <f>IF(F4593&gt;Variables!$G$8,0,1)</f>
        <v>0</v>
      </c>
      <c r="AL4593" s="77">
        <f>IF(G4593&gt;Variables!$G$9,0,1)</f>
        <v>0</v>
      </c>
      <c r="AM4593" s="77">
        <f>IF(AND(K4593&gt;Variables!$G$10,K4593&lt;Variables!$G$11),0,1)</f>
        <v>1</v>
      </c>
      <c r="AN4593" s="77">
        <f>IF(H4593&lt;Variables!$G$13,1,0)</f>
        <v>0</v>
      </c>
      <c r="AO4593" s="77">
        <f>IF(R4593&lt;Variables!$G$12,0,1)</f>
        <v>0</v>
      </c>
      <c r="AP4593" s="78">
        <f t="shared" si="145"/>
        <v>0</v>
      </c>
      <c r="AQ4593" s="77">
        <f>IF(V4593&lt;Variables!$G$15,1,0)</f>
        <v>1</v>
      </c>
      <c r="AR4593" s="77">
        <v>0</v>
      </c>
      <c r="AS4593" s="77">
        <v>0</v>
      </c>
      <c r="AT4593" s="77">
        <v>1</v>
      </c>
      <c r="AU4593" s="77">
        <v>0</v>
      </c>
      <c r="BA4593" s="77">
        <v>-2.25</v>
      </c>
    </row>
    <row r="4594" spans="3:53" x14ac:dyDescent="0.25">
      <c r="C4594" s="77" t="s">
        <v>602</v>
      </c>
      <c r="D4594" s="77" t="s">
        <v>581</v>
      </c>
      <c r="E4594" s="77">
        <v>93.72</v>
      </c>
      <c r="F4594" s="77">
        <v>7.82</v>
      </c>
      <c r="G4594" s="77">
        <v>7.43</v>
      </c>
      <c r="H4594" s="77">
        <v>5390</v>
      </c>
      <c r="I4594" s="77">
        <v>21.251999999999999</v>
      </c>
      <c r="J4594" s="77" t="s">
        <v>74</v>
      </c>
      <c r="K4594" s="77">
        <v>51.49</v>
      </c>
      <c r="L4594" s="77">
        <v>93.562605000000005</v>
      </c>
      <c r="M4594" s="77">
        <v>-0.10966453958823739</v>
      </c>
      <c r="N4594" s="77">
        <v>93.339423999999994</v>
      </c>
      <c r="O4594" s="77">
        <v>0.12918014150162291</v>
      </c>
      <c r="P4594" s="77">
        <v>487886</v>
      </c>
      <c r="Q4594" s="77">
        <v>815850</v>
      </c>
      <c r="R4594" s="77">
        <v>0.6</v>
      </c>
      <c r="S4594" s="77">
        <v>32.613</v>
      </c>
      <c r="T4594" s="77">
        <v>7.7539999999999996</v>
      </c>
      <c r="U4594" s="77">
        <v>18.327200000000001</v>
      </c>
      <c r="V4594" s="77">
        <v>2.385759577702887</v>
      </c>
      <c r="AC4594" s="77">
        <v>94.597700000000003</v>
      </c>
      <c r="AD4594" s="77">
        <v>91.24</v>
      </c>
      <c r="AH4594" s="77">
        <f>IF(AND(M4594&lt;Variables!$G$6,M4594&gt;Variables!$G$5),0,1)</f>
        <v>1</v>
      </c>
      <c r="AI4594" s="77">
        <f t="shared" ref="AI4594:AI4657" si="146">IF(L4594&gt;N4594,0,1)</f>
        <v>0</v>
      </c>
      <c r="AJ4594" s="77">
        <f>IF(I4594&gt;Variables!$G$7,0,1)</f>
        <v>1</v>
      </c>
      <c r="AK4594" s="77">
        <f>IF(F4594&gt;Variables!$G$8,0,1)</f>
        <v>1</v>
      </c>
      <c r="AL4594" s="77">
        <f>IF(G4594&gt;Variables!$G$9,0,1)</f>
        <v>1</v>
      </c>
      <c r="AM4594" s="77">
        <f>IF(AND(K4594&gt;Variables!$G$10,K4594&lt;Variables!$G$11),0,1)</f>
        <v>1</v>
      </c>
      <c r="AN4594" s="77">
        <f>IF(H4594&lt;Variables!$G$13,1,0)</f>
        <v>0</v>
      </c>
      <c r="AO4594" s="77">
        <f>IF(R4594&lt;Variables!$G$12,0,1)</f>
        <v>0</v>
      </c>
      <c r="AP4594" s="78">
        <f t="shared" ref="AP4594:AP4657" si="147">IF(J4594="Pass", 0,1)</f>
        <v>0</v>
      </c>
      <c r="AQ4594" s="77">
        <f>IF(V4594&lt;Variables!$G$15,1,0)</f>
        <v>1</v>
      </c>
      <c r="AR4594" s="77">
        <v>0</v>
      </c>
      <c r="AS4594" s="77">
        <v>0</v>
      </c>
      <c r="AT4594" s="77">
        <v>0</v>
      </c>
      <c r="AU4594" s="77">
        <v>1</v>
      </c>
      <c r="BA4594" s="77">
        <v>-0.63</v>
      </c>
    </row>
    <row r="4595" spans="3:53" x14ac:dyDescent="0.25">
      <c r="C4595" s="77" t="s">
        <v>602</v>
      </c>
      <c r="D4595" s="77" t="s">
        <v>601</v>
      </c>
      <c r="E4595" s="77">
        <v>8.5299999999999994</v>
      </c>
      <c r="F4595" s="77">
        <v>7.39</v>
      </c>
      <c r="G4595" s="77">
        <v>4.04</v>
      </c>
      <c r="H4595" s="77">
        <v>12350</v>
      </c>
      <c r="I4595" s="77">
        <v>52.368000000000002</v>
      </c>
      <c r="J4595" s="77" t="s">
        <v>74</v>
      </c>
      <c r="K4595" s="77">
        <v>65.709999999999994</v>
      </c>
      <c r="L4595" s="77">
        <v>8.4672850000000004</v>
      </c>
      <c r="M4595" s="77">
        <v>0.3863694206584472</v>
      </c>
      <c r="N4595" s="77">
        <v>8.4346060000000005</v>
      </c>
      <c r="O4595" s="77">
        <v>0.77530592418898414</v>
      </c>
      <c r="P4595" s="77">
        <v>6725000</v>
      </c>
      <c r="Q4595" s="77">
        <v>8571000</v>
      </c>
      <c r="R4595" s="77">
        <v>0.78</v>
      </c>
      <c r="S4595" s="77">
        <v>32.613</v>
      </c>
      <c r="T4595" s="77">
        <v>7.7539999999999996</v>
      </c>
      <c r="U4595" s="77">
        <v>18.327200000000001</v>
      </c>
      <c r="V4595" s="77">
        <v>2.5021802289902841</v>
      </c>
      <c r="AC4595" s="77">
        <v>8.64</v>
      </c>
      <c r="AD4595" s="77">
        <v>8.49</v>
      </c>
      <c r="AH4595" s="77">
        <f>IF(AND(M4595&lt;Variables!$G$6,M4595&gt;Variables!$G$5),0,1)</f>
        <v>1</v>
      </c>
      <c r="AI4595" s="77">
        <f t="shared" si="146"/>
        <v>0</v>
      </c>
      <c r="AJ4595" s="77">
        <f>IF(I4595&gt;Variables!$G$7,0,1)</f>
        <v>0</v>
      </c>
      <c r="AK4595" s="77">
        <f>IF(F4595&gt;Variables!$G$8,0,1)</f>
        <v>1</v>
      </c>
      <c r="AL4595" s="77">
        <f>IF(G4595&gt;Variables!$G$9,0,1)</f>
        <v>1</v>
      </c>
      <c r="AM4595" s="77">
        <f>IF(AND(K4595&gt;Variables!$G$10,K4595&lt;Variables!$G$11),0,1)</f>
        <v>0</v>
      </c>
      <c r="AN4595" s="77">
        <f>IF(H4595&lt;Variables!$G$13,1,0)</f>
        <v>0</v>
      </c>
      <c r="AO4595" s="77">
        <f>IF(R4595&lt;Variables!$G$12,0,1)</f>
        <v>0</v>
      </c>
      <c r="AP4595" s="78">
        <f t="shared" si="147"/>
        <v>0</v>
      </c>
      <c r="AQ4595" s="77">
        <f>IF(V4595&lt;Variables!$G$15,1,0)</f>
        <v>1</v>
      </c>
      <c r="AR4595" s="77">
        <v>0</v>
      </c>
      <c r="AS4595" s="77">
        <v>1</v>
      </c>
      <c r="AT4595" s="77">
        <v>0</v>
      </c>
      <c r="AU4595" s="77">
        <v>0</v>
      </c>
      <c r="BA4595" s="77">
        <v>0.45</v>
      </c>
    </row>
    <row r="4596" spans="3:53" x14ac:dyDescent="0.25">
      <c r="C4596" s="77" t="s">
        <v>602</v>
      </c>
      <c r="D4596" s="77" t="s">
        <v>555</v>
      </c>
      <c r="E4596" s="77">
        <v>25.06</v>
      </c>
      <c r="F4596" s="77">
        <v>23.34</v>
      </c>
      <c r="G4596" s="77">
        <v>20.49</v>
      </c>
      <c r="H4596" s="77">
        <v>2850</v>
      </c>
      <c r="I4596" s="77">
        <v>271.512</v>
      </c>
      <c r="J4596" s="77" t="s">
        <v>74</v>
      </c>
      <c r="K4596" s="77">
        <v>57.83</v>
      </c>
      <c r="L4596" s="77">
        <v>24.714147368421049</v>
      </c>
      <c r="M4596" s="77">
        <v>0.42830784328091581</v>
      </c>
      <c r="N4596" s="77">
        <v>24.24877142857143</v>
      </c>
      <c r="O4596" s="77">
        <v>2.3557010841197341</v>
      </c>
      <c r="P4596" s="77">
        <v>1215000</v>
      </c>
      <c r="Q4596" s="77">
        <v>497157</v>
      </c>
      <c r="R4596" s="77">
        <v>2.44</v>
      </c>
      <c r="S4596" s="77">
        <v>32.613</v>
      </c>
      <c r="T4596" s="77">
        <v>7.7539999999999996</v>
      </c>
      <c r="U4596" s="77">
        <v>18.327200000000001</v>
      </c>
      <c r="V4596" s="77">
        <v>2.4272974536822711</v>
      </c>
      <c r="AC4596" s="77">
        <v>26.31</v>
      </c>
      <c r="AD4596" s="77">
        <v>21.94</v>
      </c>
      <c r="AH4596" s="77">
        <f>IF(AND(M4596&lt;Variables!$G$6,M4596&gt;Variables!$G$5),0,1)</f>
        <v>1</v>
      </c>
      <c r="AI4596" s="77">
        <f t="shared" si="146"/>
        <v>0</v>
      </c>
      <c r="AJ4596" s="77">
        <f>IF(I4596&gt;Variables!$G$7,0,1)</f>
        <v>0</v>
      </c>
      <c r="AK4596" s="77">
        <f>IF(F4596&gt;Variables!$G$8,0,1)</f>
        <v>0</v>
      </c>
      <c r="AL4596" s="77">
        <f>IF(G4596&gt;Variables!$G$9,0,1)</f>
        <v>0</v>
      </c>
      <c r="AM4596" s="77">
        <f>IF(AND(K4596&gt;Variables!$G$10,K4596&lt;Variables!$G$11),0,1)</f>
        <v>1</v>
      </c>
      <c r="AN4596" s="77">
        <f>IF(H4596&lt;Variables!$G$13,1,0)</f>
        <v>0</v>
      </c>
      <c r="AO4596" s="77">
        <f>IF(R4596&lt;Variables!$G$12,0,1)</f>
        <v>1</v>
      </c>
      <c r="AP4596" s="78">
        <f t="shared" si="147"/>
        <v>0</v>
      </c>
      <c r="AQ4596" s="77">
        <f>IF(V4596&lt;Variables!$G$15,1,0)</f>
        <v>1</v>
      </c>
      <c r="AR4596" s="77">
        <v>0</v>
      </c>
      <c r="AS4596" s="77">
        <v>0</v>
      </c>
      <c r="AT4596" s="77">
        <v>1</v>
      </c>
      <c r="AU4596" s="77">
        <v>0</v>
      </c>
      <c r="BA4596" s="77">
        <v>-2.25</v>
      </c>
    </row>
    <row r="4597" spans="3:53" x14ac:dyDescent="0.25">
      <c r="C4597" s="77" t="s">
        <v>602</v>
      </c>
      <c r="D4597" s="77" t="s">
        <v>560</v>
      </c>
      <c r="E4597" s="77">
        <v>24.62</v>
      </c>
      <c r="F4597" s="77">
        <v>9.5</v>
      </c>
      <c r="G4597" s="77">
        <v>0.04</v>
      </c>
      <c r="H4597" s="77">
        <v>7540</v>
      </c>
      <c r="I4597" s="77">
        <v>1.788</v>
      </c>
      <c r="J4597" s="77" t="s">
        <v>74</v>
      </c>
      <c r="K4597" s="77">
        <v>58.48</v>
      </c>
      <c r="L4597" s="77">
        <v>24.514209999999999</v>
      </c>
      <c r="M4597" s="77">
        <v>0.22758228798726041</v>
      </c>
      <c r="N4597" s="77">
        <v>24.41319</v>
      </c>
      <c r="O4597" s="77">
        <v>0.64231671485784403</v>
      </c>
      <c r="P4597" s="77">
        <v>9351000</v>
      </c>
      <c r="Q4597" s="77">
        <v>5291000</v>
      </c>
      <c r="R4597" s="77">
        <v>1.77</v>
      </c>
      <c r="S4597" s="77">
        <v>32.613</v>
      </c>
      <c r="T4597" s="77">
        <v>7.7539999999999996</v>
      </c>
      <c r="U4597" s="77">
        <v>18.327200000000001</v>
      </c>
      <c r="V4597" s="77">
        <v>2.4433621156597738</v>
      </c>
      <c r="AC4597" s="77">
        <v>24.8</v>
      </c>
      <c r="AD4597" s="77">
        <v>23.53</v>
      </c>
      <c r="AH4597" s="77">
        <f>IF(AND(M4597&lt;Variables!$G$6,M4597&gt;Variables!$G$5),0,1)</f>
        <v>1</v>
      </c>
      <c r="AI4597" s="77">
        <f t="shared" si="146"/>
        <v>0</v>
      </c>
      <c r="AJ4597" s="77">
        <f>IF(I4597&gt;Variables!$G$7,0,1)</f>
        <v>1</v>
      </c>
      <c r="AK4597" s="77">
        <f>IF(F4597&gt;Variables!$G$8,0,1)</f>
        <v>0</v>
      </c>
      <c r="AL4597" s="77">
        <f>IF(G4597&gt;Variables!$G$9,0,1)</f>
        <v>1</v>
      </c>
      <c r="AM4597" s="77">
        <f>IF(AND(K4597&gt;Variables!$G$10,K4597&lt;Variables!$G$11),0,1)</f>
        <v>1</v>
      </c>
      <c r="AN4597" s="77">
        <f>IF(H4597&lt;Variables!$G$13,1,0)</f>
        <v>0</v>
      </c>
      <c r="AO4597" s="77">
        <f>IF(R4597&lt;Variables!$G$12,0,1)</f>
        <v>0</v>
      </c>
      <c r="AP4597" s="78">
        <f t="shared" si="147"/>
        <v>0</v>
      </c>
      <c r="AQ4597" s="77">
        <f>IF(V4597&lt;Variables!$G$15,1,0)</f>
        <v>1</v>
      </c>
      <c r="AR4597" s="77">
        <v>0</v>
      </c>
      <c r="AS4597" s="77">
        <v>0</v>
      </c>
      <c r="AT4597" s="77">
        <v>1</v>
      </c>
      <c r="AU4597" s="77">
        <v>0</v>
      </c>
      <c r="BA4597" s="77">
        <v>-1.37</v>
      </c>
    </row>
    <row r="4598" spans="3:53" x14ac:dyDescent="0.25">
      <c r="C4598" s="77" t="s">
        <v>602</v>
      </c>
      <c r="D4598" s="77" t="s">
        <v>553</v>
      </c>
      <c r="E4598" s="77">
        <v>86.22</v>
      </c>
      <c r="F4598" s="77">
        <v>7.25</v>
      </c>
      <c r="G4598" s="77">
        <v>-0.39</v>
      </c>
      <c r="H4598" s="77">
        <v>8700</v>
      </c>
      <c r="I4598" s="77">
        <v>-5.2990000000000004</v>
      </c>
      <c r="J4598" s="77" t="s">
        <v>75</v>
      </c>
      <c r="K4598" s="77">
        <v>53.24</v>
      </c>
      <c r="L4598" s="77">
        <v>85.99049500000001</v>
      </c>
      <c r="M4598" s="77">
        <v>6.9199508620094871E-2</v>
      </c>
      <c r="N4598" s="77">
        <v>86.018253999999999</v>
      </c>
      <c r="O4598" s="77">
        <v>3.690611994984027E-2</v>
      </c>
      <c r="P4598" s="77">
        <v>3285000</v>
      </c>
      <c r="Q4598" s="77">
        <v>2154000</v>
      </c>
      <c r="R4598" s="77">
        <v>1.53</v>
      </c>
      <c r="S4598" s="77">
        <v>32.613</v>
      </c>
      <c r="T4598" s="77">
        <v>7.7539999999999996</v>
      </c>
      <c r="U4598" s="77">
        <v>18.327200000000001</v>
      </c>
      <c r="V4598" s="77">
        <v>2.398119704669778</v>
      </c>
      <c r="AC4598" s="77">
        <v>86.754999999999995</v>
      </c>
      <c r="AD4598" s="77">
        <v>84.36</v>
      </c>
      <c r="AH4598" s="77">
        <f>IF(AND(M4598&lt;Variables!$G$6,M4598&gt;Variables!$G$5),0,1)</f>
        <v>1</v>
      </c>
      <c r="AI4598" s="77">
        <f t="shared" si="146"/>
        <v>1</v>
      </c>
      <c r="AJ4598" s="77">
        <f>IF(I4598&gt;Variables!$G$7,0,1)</f>
        <v>1</v>
      </c>
      <c r="AK4598" s="77">
        <f>IF(F4598&gt;Variables!$G$8,0,1)</f>
        <v>1</v>
      </c>
      <c r="AL4598" s="77">
        <f>IF(G4598&gt;Variables!$G$9,0,1)</f>
        <v>1</v>
      </c>
      <c r="AM4598" s="77">
        <f>IF(AND(K4598&gt;Variables!$G$10,K4598&lt;Variables!$G$11),0,1)</f>
        <v>1</v>
      </c>
      <c r="AN4598" s="77">
        <f>IF(H4598&lt;Variables!$G$13,1,0)</f>
        <v>0</v>
      </c>
      <c r="AO4598" s="77">
        <f>IF(R4598&lt;Variables!$G$12,0,1)</f>
        <v>0</v>
      </c>
      <c r="AP4598" s="78">
        <f t="shared" si="147"/>
        <v>1</v>
      </c>
      <c r="AQ4598" s="77">
        <f>IF(V4598&lt;Variables!$G$15,1,0)</f>
        <v>1</v>
      </c>
      <c r="AR4598" s="77">
        <v>0</v>
      </c>
      <c r="AS4598" s="77">
        <v>0</v>
      </c>
      <c r="AT4598" s="77">
        <v>0</v>
      </c>
      <c r="AU4598" s="77">
        <v>1</v>
      </c>
      <c r="BA4598" s="77">
        <v>-0.5</v>
      </c>
    </row>
    <row r="4599" spans="3:53" x14ac:dyDescent="0.25">
      <c r="C4599" s="77" t="s">
        <v>602</v>
      </c>
      <c r="D4599" s="77" t="s">
        <v>596</v>
      </c>
      <c r="E4599" s="77">
        <v>36.24</v>
      </c>
      <c r="F4599" s="77">
        <v>10.45</v>
      </c>
      <c r="G4599" s="77">
        <v>7.66</v>
      </c>
      <c r="H4599" s="77">
        <v>4520</v>
      </c>
      <c r="I4599" s="77">
        <v>-34.173000000000002</v>
      </c>
      <c r="J4599" s="77" t="s">
        <v>74</v>
      </c>
      <c r="K4599" s="77">
        <v>64.19</v>
      </c>
      <c r="L4599" s="77">
        <v>35.999654999999997</v>
      </c>
      <c r="M4599" s="77">
        <v>0.42762909811219091</v>
      </c>
      <c r="N4599" s="77">
        <v>35.447248000000002</v>
      </c>
      <c r="O4599" s="77">
        <v>1.992685017465941</v>
      </c>
      <c r="P4599" s="77">
        <v>2393000</v>
      </c>
      <c r="Q4599" s="77">
        <v>2591000</v>
      </c>
      <c r="R4599" s="77">
        <v>0.92</v>
      </c>
      <c r="S4599" s="77">
        <v>32.613</v>
      </c>
      <c r="T4599" s="77">
        <v>7.7539999999999996</v>
      </c>
      <c r="U4599" s="77">
        <v>18.327200000000001</v>
      </c>
      <c r="V4599" s="77">
        <v>2.4853654951154951</v>
      </c>
      <c r="AC4599" s="77">
        <v>36.340000000000003</v>
      </c>
      <c r="AD4599" s="77">
        <v>35.1</v>
      </c>
      <c r="AH4599" s="77">
        <f>IF(AND(M4599&lt;Variables!$G$6,M4599&gt;Variables!$G$5),0,1)</f>
        <v>1</v>
      </c>
      <c r="AI4599" s="77">
        <f t="shared" si="146"/>
        <v>0</v>
      </c>
      <c r="AJ4599" s="77">
        <f>IF(I4599&gt;Variables!$G$7,0,1)</f>
        <v>1</v>
      </c>
      <c r="AK4599" s="77">
        <f>IF(F4599&gt;Variables!$G$8,0,1)</f>
        <v>0</v>
      </c>
      <c r="AL4599" s="77">
        <f>IF(G4599&gt;Variables!$G$9,0,1)</f>
        <v>1</v>
      </c>
      <c r="AM4599" s="77">
        <f>IF(AND(K4599&gt;Variables!$G$10,K4599&lt;Variables!$G$11),0,1)</f>
        <v>0</v>
      </c>
      <c r="AN4599" s="77">
        <f>IF(H4599&lt;Variables!$G$13,1,0)</f>
        <v>0</v>
      </c>
      <c r="AO4599" s="77">
        <f>IF(R4599&lt;Variables!$G$12,0,1)</f>
        <v>0</v>
      </c>
      <c r="AP4599" s="78">
        <f t="shared" si="147"/>
        <v>0</v>
      </c>
      <c r="AQ4599" s="77">
        <f>IF(V4599&lt;Variables!$G$15,1,0)</f>
        <v>1</v>
      </c>
      <c r="AR4599" s="77">
        <v>0</v>
      </c>
      <c r="AS4599" s="77">
        <v>0</v>
      </c>
      <c r="AT4599" s="77">
        <v>1</v>
      </c>
      <c r="AU4599" s="77">
        <v>0</v>
      </c>
      <c r="BA4599" s="77">
        <v>-1.94</v>
      </c>
    </row>
    <row r="4600" spans="3:53" x14ac:dyDescent="0.25">
      <c r="C4600" s="77" t="s">
        <v>602</v>
      </c>
      <c r="D4600" s="77" t="s">
        <v>578</v>
      </c>
      <c r="E4600" s="77">
        <v>6.28</v>
      </c>
      <c r="F4600" s="77">
        <v>51.13</v>
      </c>
      <c r="G4600" s="77">
        <v>47.52</v>
      </c>
      <c r="H4600" s="77">
        <v>42.92</v>
      </c>
      <c r="I4600" s="77">
        <v>215.53800000000001</v>
      </c>
      <c r="J4600" s="77" t="s">
        <v>75</v>
      </c>
      <c r="K4600" s="77">
        <v>62.24</v>
      </c>
      <c r="L4600" s="77">
        <v>6.0557849999999993</v>
      </c>
      <c r="M4600" s="77">
        <v>4.2804524929468446</v>
      </c>
      <c r="N4600" s="77">
        <v>6.0628259999999976</v>
      </c>
      <c r="O4600" s="77">
        <v>4.1593474726142876</v>
      </c>
      <c r="P4600" s="77">
        <v>30970000</v>
      </c>
      <c r="Q4600" s="77">
        <v>2020000</v>
      </c>
      <c r="R4600" s="77">
        <v>15.33</v>
      </c>
      <c r="S4600" s="77">
        <v>32.613</v>
      </c>
      <c r="T4600" s="77">
        <v>7.7539999999999996</v>
      </c>
      <c r="U4600" s="77">
        <v>18.327200000000001</v>
      </c>
      <c r="V4600" s="77">
        <v>2.231204406355904</v>
      </c>
      <c r="AC4600" s="77">
        <v>7.12</v>
      </c>
      <c r="AD4600" s="77">
        <v>5.29</v>
      </c>
      <c r="AH4600" s="77">
        <f>IF(AND(M4600&lt;Variables!$G$6,M4600&gt;Variables!$G$5),0,1)</f>
        <v>1</v>
      </c>
      <c r="AI4600" s="77">
        <f t="shared" si="146"/>
        <v>1</v>
      </c>
      <c r="AJ4600" s="77">
        <f>IF(I4600&gt;Variables!$G$7,0,1)</f>
        <v>0</v>
      </c>
      <c r="AK4600" s="77">
        <f>IF(F4600&gt;Variables!$G$8,0,1)</f>
        <v>0</v>
      </c>
      <c r="AL4600" s="77">
        <f>IF(G4600&gt;Variables!$G$9,0,1)</f>
        <v>0</v>
      </c>
      <c r="AM4600" s="77">
        <f>IF(AND(K4600&gt;Variables!$G$10,K4600&lt;Variables!$G$11),0,1)</f>
        <v>0</v>
      </c>
      <c r="AN4600" s="77">
        <f>IF(H4600&lt;Variables!$G$13,1,0)</f>
        <v>1</v>
      </c>
      <c r="AO4600" s="77">
        <f>IF(R4600&lt;Variables!$G$12,0,1)</f>
        <v>1</v>
      </c>
      <c r="AP4600" s="78">
        <f t="shared" si="147"/>
        <v>1</v>
      </c>
      <c r="AQ4600" s="77">
        <f>IF(V4600&lt;Variables!$G$15,1,0)</f>
        <v>1</v>
      </c>
      <c r="AR4600" s="77">
        <v>0</v>
      </c>
      <c r="AS4600" s="77">
        <v>0</v>
      </c>
      <c r="AT4600" s="77">
        <v>1</v>
      </c>
      <c r="AU4600" s="77">
        <v>0</v>
      </c>
      <c r="BA4600" s="77">
        <v>-2.25</v>
      </c>
    </row>
    <row r="4601" spans="3:53" x14ac:dyDescent="0.25">
      <c r="C4601" s="77" t="s">
        <v>602</v>
      </c>
      <c r="D4601" s="77" t="s">
        <v>576</v>
      </c>
      <c r="E4601" s="77">
        <v>107.75</v>
      </c>
      <c r="F4601" s="77">
        <v>8.32</v>
      </c>
      <c r="G4601" s="77">
        <v>6.25</v>
      </c>
      <c r="H4601" s="77">
        <v>4280</v>
      </c>
      <c r="I4601" s="77">
        <v>-24.713999999999999</v>
      </c>
      <c r="J4601" s="77" t="s">
        <v>74</v>
      </c>
      <c r="K4601" s="77">
        <v>59.94</v>
      </c>
      <c r="L4601" s="77">
        <v>106.87059000000001</v>
      </c>
      <c r="M4601" s="77">
        <v>0.41116082544316529</v>
      </c>
      <c r="N4601" s="77">
        <v>106.971892</v>
      </c>
      <c r="O4601" s="77">
        <v>0.31607181445382981</v>
      </c>
      <c r="P4601" s="77">
        <v>615306</v>
      </c>
      <c r="Q4601" s="77">
        <v>890350</v>
      </c>
      <c r="R4601" s="77">
        <v>0.69</v>
      </c>
      <c r="S4601" s="77">
        <v>32.613</v>
      </c>
      <c r="T4601" s="77">
        <v>7.7539999999999996</v>
      </c>
      <c r="U4601" s="77">
        <v>18.327200000000001</v>
      </c>
      <c r="V4601" s="77">
        <v>2.4474851398475121</v>
      </c>
      <c r="AC4601" s="77">
        <v>111.49</v>
      </c>
      <c r="AD4601" s="77">
        <v>107.1001</v>
      </c>
      <c r="AH4601" s="77">
        <f>IF(AND(M4601&lt;Variables!$G$6,M4601&gt;Variables!$G$5),0,1)</f>
        <v>1</v>
      </c>
      <c r="AI4601" s="77">
        <f t="shared" si="146"/>
        <v>1</v>
      </c>
      <c r="AJ4601" s="77">
        <f>IF(I4601&gt;Variables!$G$7,0,1)</f>
        <v>1</v>
      </c>
      <c r="AK4601" s="77">
        <f>IF(F4601&gt;Variables!$G$8,0,1)</f>
        <v>1</v>
      </c>
      <c r="AL4601" s="77">
        <f>IF(G4601&gt;Variables!$G$9,0,1)</f>
        <v>1</v>
      </c>
      <c r="AM4601" s="77">
        <f>IF(AND(K4601&gt;Variables!$G$10,K4601&lt;Variables!$G$11),0,1)</f>
        <v>1</v>
      </c>
      <c r="AN4601" s="77">
        <f>IF(H4601&lt;Variables!$G$13,1,0)</f>
        <v>0</v>
      </c>
      <c r="AO4601" s="77">
        <f>IF(R4601&lt;Variables!$G$12,0,1)</f>
        <v>0</v>
      </c>
      <c r="AP4601" s="78">
        <f t="shared" si="147"/>
        <v>0</v>
      </c>
      <c r="AQ4601" s="77">
        <f>IF(V4601&lt;Variables!$G$15,1,0)</f>
        <v>1</v>
      </c>
      <c r="AR4601" s="77">
        <v>1</v>
      </c>
      <c r="AS4601" s="77">
        <v>0</v>
      </c>
      <c r="AT4601" s="77">
        <v>0</v>
      </c>
      <c r="AU4601" s="77">
        <v>0</v>
      </c>
      <c r="BA4601" s="77">
        <v>1.01</v>
      </c>
    </row>
    <row r="4602" spans="3:53" x14ac:dyDescent="0.25">
      <c r="C4602" s="77" t="s">
        <v>602</v>
      </c>
      <c r="D4602" s="77" t="s">
        <v>561</v>
      </c>
      <c r="E4602" s="77">
        <v>233.45</v>
      </c>
      <c r="F4602" s="77">
        <v>7.41</v>
      </c>
      <c r="G4602" s="77">
        <v>-0.83</v>
      </c>
      <c r="H4602" s="77">
        <v>211690</v>
      </c>
      <c r="I4602" s="77">
        <v>119.22499999999999</v>
      </c>
      <c r="J4602" s="77" t="s">
        <v>74</v>
      </c>
      <c r="K4602" s="77">
        <v>44.69</v>
      </c>
      <c r="L4602" s="77">
        <v>232.93614500000001</v>
      </c>
      <c r="M4602" s="77">
        <v>1.024100403139493E-2</v>
      </c>
      <c r="N4602" s="77">
        <v>234.39524</v>
      </c>
      <c r="O4602" s="77">
        <v>-0.61231618867344095</v>
      </c>
      <c r="P4602" s="77">
        <v>6792000</v>
      </c>
      <c r="Q4602" s="77">
        <v>3327000</v>
      </c>
      <c r="R4602" s="77">
        <v>2.04</v>
      </c>
      <c r="S4602" s="77">
        <v>32.613</v>
      </c>
      <c r="T4602" s="77">
        <v>7.7539999999999996</v>
      </c>
      <c r="U4602" s="77">
        <v>18.327200000000001</v>
      </c>
      <c r="V4602" s="77">
        <v>2.311879182559486</v>
      </c>
      <c r="AC4602" s="77">
        <v>236.14</v>
      </c>
      <c r="AD4602" s="77">
        <v>230.42</v>
      </c>
      <c r="AH4602" s="77">
        <f>IF(AND(M4602&lt;Variables!$G$6,M4602&gt;Variables!$G$5),0,1)</f>
        <v>1</v>
      </c>
      <c r="AI4602" s="77">
        <f t="shared" si="146"/>
        <v>1</v>
      </c>
      <c r="AJ4602" s="77">
        <f>IF(I4602&gt;Variables!$G$7,0,1)</f>
        <v>0</v>
      </c>
      <c r="AK4602" s="77">
        <f>IF(F4602&gt;Variables!$G$8,0,1)</f>
        <v>1</v>
      </c>
      <c r="AL4602" s="77">
        <f>IF(G4602&gt;Variables!$G$9,0,1)</f>
        <v>1</v>
      </c>
      <c r="AM4602" s="77">
        <f>IF(AND(K4602&gt;Variables!$G$10,K4602&lt;Variables!$G$11),0,1)</f>
        <v>1</v>
      </c>
      <c r="AN4602" s="77">
        <f>IF(H4602&lt;Variables!$G$13,1,0)</f>
        <v>0</v>
      </c>
      <c r="AO4602" s="77">
        <f>IF(R4602&lt;Variables!$G$12,0,1)</f>
        <v>0</v>
      </c>
      <c r="AP4602" s="78">
        <f t="shared" si="147"/>
        <v>0</v>
      </c>
      <c r="AQ4602" s="77">
        <f>IF(V4602&lt;Variables!$G$15,1,0)</f>
        <v>1</v>
      </c>
      <c r="AR4602" s="77">
        <v>0</v>
      </c>
      <c r="AS4602" s="77">
        <v>1</v>
      </c>
      <c r="AT4602" s="77">
        <v>0</v>
      </c>
      <c r="AU4602" s="77">
        <v>0</v>
      </c>
      <c r="BA4602" s="77">
        <v>-7.0000000000000007E-2</v>
      </c>
    </row>
    <row r="4603" spans="3:53" x14ac:dyDescent="0.25">
      <c r="C4603" s="77" t="s">
        <v>602</v>
      </c>
      <c r="D4603" s="77" t="s">
        <v>173</v>
      </c>
      <c r="E4603" s="77">
        <v>83.65</v>
      </c>
      <c r="F4603" s="77">
        <v>7.12</v>
      </c>
      <c r="G4603" s="77">
        <v>5.26</v>
      </c>
      <c r="H4603" s="77">
        <v>3060</v>
      </c>
      <c r="I4603" s="77">
        <v>1431.489</v>
      </c>
      <c r="J4603" s="77" t="s">
        <v>75</v>
      </c>
      <c r="K4603" s="77">
        <v>32.26</v>
      </c>
      <c r="L4603" s="77">
        <v>84.421464999999984</v>
      </c>
      <c r="M4603" s="77">
        <v>-1.2100773186060929</v>
      </c>
      <c r="N4603" s="77">
        <v>85.292891999999995</v>
      </c>
      <c r="O4603" s="77">
        <v>-2.219401823073361</v>
      </c>
      <c r="P4603" s="77">
        <v>1828000</v>
      </c>
      <c r="Q4603" s="77">
        <v>1883000</v>
      </c>
      <c r="R4603" s="77">
        <v>0.97</v>
      </c>
      <c r="S4603" s="77">
        <v>32.613</v>
      </c>
      <c r="T4603" s="77">
        <v>7.7539999999999996</v>
      </c>
      <c r="U4603" s="77">
        <v>18.327200000000001</v>
      </c>
      <c r="V4603" s="77">
        <v>2.1526795738103339</v>
      </c>
      <c r="AC4603" s="77">
        <v>84.78</v>
      </c>
      <c r="AD4603" s="77">
        <v>80.8</v>
      </c>
      <c r="AH4603" s="77">
        <f>IF(AND(M4603&lt;Variables!$G$6,M4603&gt;Variables!$G$5),0,1)</f>
        <v>0</v>
      </c>
      <c r="AI4603" s="77">
        <f t="shared" si="146"/>
        <v>1</v>
      </c>
      <c r="AJ4603" s="77">
        <f>IF(I4603&gt;Variables!$G$7,0,1)</f>
        <v>0</v>
      </c>
      <c r="AK4603" s="77">
        <f>IF(F4603&gt;Variables!$G$8,0,1)</f>
        <v>1</v>
      </c>
      <c r="AL4603" s="77">
        <f>IF(G4603&gt;Variables!$G$9,0,1)</f>
        <v>1</v>
      </c>
      <c r="AM4603" s="77">
        <f>IF(AND(K4603&gt;Variables!$G$10,K4603&lt;Variables!$G$11),0,1)</f>
        <v>1</v>
      </c>
      <c r="AN4603" s="77">
        <f>IF(H4603&lt;Variables!$G$13,1,0)</f>
        <v>0</v>
      </c>
      <c r="AO4603" s="77">
        <f>IF(R4603&lt;Variables!$G$12,0,1)</f>
        <v>0</v>
      </c>
      <c r="AP4603" s="78">
        <f t="shared" si="147"/>
        <v>1</v>
      </c>
      <c r="AQ4603" s="77">
        <f>IF(V4603&lt;Variables!$G$15,1,0)</f>
        <v>1</v>
      </c>
      <c r="AR4603" s="77">
        <v>0</v>
      </c>
      <c r="AS4603" s="77">
        <v>0</v>
      </c>
      <c r="AT4603" s="77">
        <v>1</v>
      </c>
      <c r="AU4603" s="77">
        <v>0</v>
      </c>
      <c r="BA4603" s="77">
        <v>-0.94</v>
      </c>
    </row>
    <row r="4604" spans="3:53" x14ac:dyDescent="0.25">
      <c r="C4604" s="77" t="s">
        <v>602</v>
      </c>
      <c r="D4604" s="77" t="s">
        <v>172</v>
      </c>
      <c r="E4604" s="77">
        <v>61.18</v>
      </c>
      <c r="F4604" s="77">
        <v>10.84</v>
      </c>
      <c r="G4604" s="77">
        <v>10.24</v>
      </c>
      <c r="H4604" s="77">
        <v>7650</v>
      </c>
      <c r="I4604" s="77">
        <v>150741.429</v>
      </c>
      <c r="J4604" s="77" t="s">
        <v>75</v>
      </c>
      <c r="K4604" s="77">
        <v>68.97</v>
      </c>
      <c r="L4604" s="77">
        <v>59.897374999999997</v>
      </c>
      <c r="M4604" s="77">
        <v>1.5904286289674709</v>
      </c>
      <c r="N4604" s="77">
        <v>59.220755102040819</v>
      </c>
      <c r="O4604" s="77">
        <v>2.7511383384961881</v>
      </c>
      <c r="P4604" s="77">
        <v>418439</v>
      </c>
      <c r="Q4604" s="77">
        <v>1206000</v>
      </c>
      <c r="R4604" s="77">
        <v>0.35</v>
      </c>
      <c r="S4604" s="77">
        <v>32.613</v>
      </c>
      <c r="T4604" s="77">
        <v>7.7539999999999996</v>
      </c>
      <c r="U4604" s="77">
        <v>18.327200000000001</v>
      </c>
      <c r="V4604" s="77">
        <v>2.4350458506545571</v>
      </c>
      <c r="AC4604" s="77">
        <v>62.997</v>
      </c>
      <c r="AD4604" s="77">
        <v>56.06</v>
      </c>
      <c r="AH4604" s="77">
        <f>IF(AND(M4604&lt;Variables!$G$6,M4604&gt;Variables!$G$5),0,1)</f>
        <v>1</v>
      </c>
      <c r="AI4604" s="77">
        <f t="shared" si="146"/>
        <v>0</v>
      </c>
      <c r="AJ4604" s="77">
        <f>IF(I4604&gt;Variables!$G$7,0,1)</f>
        <v>0</v>
      </c>
      <c r="AK4604" s="77">
        <f>IF(F4604&gt;Variables!$G$8,0,1)</f>
        <v>0</v>
      </c>
      <c r="AL4604" s="77">
        <f>IF(G4604&gt;Variables!$G$9,0,1)</f>
        <v>1</v>
      </c>
      <c r="AM4604" s="77">
        <f>IF(AND(K4604&gt;Variables!$G$10,K4604&lt;Variables!$G$11),0,1)</f>
        <v>0</v>
      </c>
      <c r="AN4604" s="77">
        <f>IF(H4604&lt;Variables!$G$13,1,0)</f>
        <v>0</v>
      </c>
      <c r="AO4604" s="77">
        <f>IF(R4604&lt;Variables!$G$12,0,1)</f>
        <v>0</v>
      </c>
      <c r="AP4604" s="78">
        <f t="shared" si="147"/>
        <v>1</v>
      </c>
      <c r="AQ4604" s="77">
        <f>IF(V4604&lt;Variables!$G$15,1,0)</f>
        <v>1</v>
      </c>
      <c r="AR4604" s="77">
        <v>1</v>
      </c>
      <c r="AS4604" s="77">
        <v>0</v>
      </c>
      <c r="AT4604" s="77">
        <v>0</v>
      </c>
      <c r="AU4604" s="77">
        <v>0</v>
      </c>
      <c r="BA4604" s="77">
        <v>2</v>
      </c>
    </row>
    <row r="4605" spans="3:53" x14ac:dyDescent="0.25">
      <c r="C4605" s="77" t="s">
        <v>602</v>
      </c>
      <c r="D4605" s="77" t="s">
        <v>567</v>
      </c>
      <c r="E4605" s="77">
        <v>14.51</v>
      </c>
      <c r="F4605" s="77">
        <v>8.43</v>
      </c>
      <c r="G4605" s="77">
        <v>6.32</v>
      </c>
      <c r="H4605" s="77">
        <v>27750</v>
      </c>
      <c r="I4605" s="77">
        <v>2.1070000000000002</v>
      </c>
      <c r="J4605" s="77" t="s">
        <v>74</v>
      </c>
      <c r="K4605" s="77">
        <v>68.510000000000005</v>
      </c>
      <c r="L4605" s="77">
        <v>14.399789999999999</v>
      </c>
      <c r="M4605" s="77">
        <v>0.48757655493587909</v>
      </c>
      <c r="N4605" s="77">
        <v>14.36253333333333</v>
      </c>
      <c r="O4605" s="77">
        <v>0.74824311402818244</v>
      </c>
      <c r="P4605" s="77">
        <v>821233</v>
      </c>
      <c r="Q4605" s="77">
        <v>973560</v>
      </c>
      <c r="R4605" s="77">
        <v>0.84</v>
      </c>
      <c r="S4605" s="77">
        <v>32.613</v>
      </c>
      <c r="T4605" s="77">
        <v>7.7539999999999996</v>
      </c>
      <c r="U4605" s="77">
        <v>18.327200000000001</v>
      </c>
      <c r="V4605" s="77">
        <v>2.5200222881836458</v>
      </c>
      <c r="AC4605" s="77">
        <v>14.795</v>
      </c>
      <c r="AD4605" s="77">
        <v>14.46</v>
      </c>
      <c r="AH4605" s="77">
        <f>IF(AND(M4605&lt;Variables!$G$6,M4605&gt;Variables!$G$5),0,1)</f>
        <v>1</v>
      </c>
      <c r="AI4605" s="77">
        <f t="shared" si="146"/>
        <v>0</v>
      </c>
      <c r="AJ4605" s="77">
        <f>IF(I4605&gt;Variables!$G$7,0,1)</f>
        <v>1</v>
      </c>
      <c r="AK4605" s="77">
        <f>IF(F4605&gt;Variables!$G$8,0,1)</f>
        <v>1</v>
      </c>
      <c r="AL4605" s="77">
        <f>IF(G4605&gt;Variables!$G$9,0,1)</f>
        <v>1</v>
      </c>
      <c r="AM4605" s="77">
        <f>IF(AND(K4605&gt;Variables!$G$10,K4605&lt;Variables!$G$11),0,1)</f>
        <v>0</v>
      </c>
      <c r="AN4605" s="77">
        <f>IF(H4605&lt;Variables!$G$13,1,0)</f>
        <v>0</v>
      </c>
      <c r="AO4605" s="77">
        <f>IF(R4605&lt;Variables!$G$12,0,1)</f>
        <v>0</v>
      </c>
      <c r="AP4605" s="78">
        <f t="shared" si="147"/>
        <v>0</v>
      </c>
      <c r="AQ4605" s="77">
        <f>IF(V4605&lt;Variables!$G$15,1,0)</f>
        <v>1</v>
      </c>
      <c r="AR4605" s="77">
        <v>1</v>
      </c>
      <c r="AS4605" s="77">
        <v>0</v>
      </c>
      <c r="AT4605" s="77">
        <v>0</v>
      </c>
      <c r="AU4605" s="77">
        <v>0</v>
      </c>
      <c r="BA4605" s="77">
        <v>1.33</v>
      </c>
    </row>
    <row r="4606" spans="3:53" x14ac:dyDescent="0.25">
      <c r="C4606" s="77" t="s">
        <v>602</v>
      </c>
      <c r="D4606" s="77" t="s">
        <v>593</v>
      </c>
      <c r="E4606" s="77">
        <v>4.04</v>
      </c>
      <c r="F4606" s="77">
        <v>14.55</v>
      </c>
      <c r="G4606" s="77">
        <v>8.2899999999999991</v>
      </c>
      <c r="H4606" s="77">
        <v>241.29</v>
      </c>
      <c r="I4606" s="77">
        <v>174.92500000000001</v>
      </c>
      <c r="J4606" s="77" t="s">
        <v>74</v>
      </c>
      <c r="K4606" s="77">
        <v>51.02</v>
      </c>
      <c r="L4606" s="77">
        <v>4.0290049999999997</v>
      </c>
      <c r="M4606" s="77">
        <v>0.52109639973144983</v>
      </c>
      <c r="N4606" s="77">
        <v>4.0799880000000002</v>
      </c>
      <c r="O4606" s="77">
        <v>-0.73500216177107258</v>
      </c>
      <c r="P4606" s="77">
        <v>12780000</v>
      </c>
      <c r="Q4606" s="77">
        <v>23270000</v>
      </c>
      <c r="R4606" s="77">
        <v>0.55000000000000004</v>
      </c>
      <c r="S4606" s="77">
        <v>32.613</v>
      </c>
      <c r="T4606" s="77">
        <v>7.7539999999999996</v>
      </c>
      <c r="U4606" s="77">
        <v>18.327200000000001</v>
      </c>
      <c r="V4606" s="77">
        <v>2.3624836686765089</v>
      </c>
      <c r="AC4606" s="77">
        <v>4.57</v>
      </c>
      <c r="AD4606" s="77">
        <v>4.01</v>
      </c>
      <c r="AH4606" s="77">
        <f>IF(AND(M4606&lt;Variables!$G$6,M4606&gt;Variables!$G$5),0,1)</f>
        <v>1</v>
      </c>
      <c r="AI4606" s="77">
        <f t="shared" si="146"/>
        <v>1</v>
      </c>
      <c r="AJ4606" s="77">
        <f>IF(I4606&gt;Variables!$G$7,0,1)</f>
        <v>0</v>
      </c>
      <c r="AK4606" s="77">
        <f>IF(F4606&gt;Variables!$G$8,0,1)</f>
        <v>0</v>
      </c>
      <c r="AL4606" s="77">
        <f>IF(G4606&gt;Variables!$G$9,0,1)</f>
        <v>1</v>
      </c>
      <c r="AM4606" s="77">
        <f>IF(AND(K4606&gt;Variables!$G$10,K4606&lt;Variables!$G$11),0,1)</f>
        <v>1</v>
      </c>
      <c r="AN4606" s="77">
        <f>IF(H4606&lt;Variables!$G$13,1,0)</f>
        <v>1</v>
      </c>
      <c r="AO4606" s="77">
        <f>IF(R4606&lt;Variables!$G$12,0,1)</f>
        <v>0</v>
      </c>
      <c r="AP4606" s="78">
        <f t="shared" si="147"/>
        <v>0</v>
      </c>
      <c r="AQ4606" s="77">
        <f>IF(V4606&lt;Variables!$G$15,1,0)</f>
        <v>1</v>
      </c>
      <c r="AR4606" s="77">
        <v>1</v>
      </c>
      <c r="AS4606" s="77">
        <v>0</v>
      </c>
      <c r="AT4606" s="77">
        <v>0</v>
      </c>
      <c r="AU4606" s="77">
        <v>0</v>
      </c>
      <c r="BA4606" s="77">
        <v>2</v>
      </c>
    </row>
    <row r="4607" spans="3:53" x14ac:dyDescent="0.25">
      <c r="C4607" s="77" t="s">
        <v>602</v>
      </c>
      <c r="D4607" s="77" t="s">
        <v>590</v>
      </c>
      <c r="E4607" s="77">
        <v>8.1999999999999993</v>
      </c>
      <c r="F4607" s="77">
        <v>15.38</v>
      </c>
      <c r="G4607" s="77">
        <v>10.96</v>
      </c>
      <c r="H4607" s="77">
        <v>298.47000000000003</v>
      </c>
      <c r="I4607" s="77">
        <v>-4.3769999999999998</v>
      </c>
      <c r="J4607" s="77" t="s">
        <v>74</v>
      </c>
      <c r="K4607" s="77">
        <v>52.73</v>
      </c>
      <c r="L4607" s="77">
        <v>8.1238421052631562</v>
      </c>
      <c r="M4607" s="77">
        <v>0.3921530517709555</v>
      </c>
      <c r="N4607" s="77">
        <v>8.1668448979591837</v>
      </c>
      <c r="O4607" s="77">
        <v>-0.136465160027334</v>
      </c>
      <c r="P4607" s="77">
        <v>1270000</v>
      </c>
      <c r="Q4607" s="77">
        <v>148250</v>
      </c>
      <c r="R4607" s="77">
        <v>8.57</v>
      </c>
      <c r="S4607" s="77">
        <v>32.613</v>
      </c>
      <c r="T4607" s="77">
        <v>7.7539999999999996</v>
      </c>
      <c r="U4607" s="77">
        <v>18.327200000000001</v>
      </c>
      <c r="V4607" s="77">
        <v>2.3819949918770602</v>
      </c>
      <c r="AC4607" s="77">
        <v>9.4700000000000006</v>
      </c>
      <c r="AD4607" s="77">
        <v>7.48</v>
      </c>
      <c r="AH4607" s="77">
        <f>IF(AND(M4607&lt;Variables!$G$6,M4607&gt;Variables!$G$5),0,1)</f>
        <v>1</v>
      </c>
      <c r="AI4607" s="77">
        <f t="shared" si="146"/>
        <v>1</v>
      </c>
      <c r="AJ4607" s="77">
        <f>IF(I4607&gt;Variables!$G$7,0,1)</f>
        <v>1</v>
      </c>
      <c r="AK4607" s="77">
        <f>IF(F4607&gt;Variables!$G$8,0,1)</f>
        <v>0</v>
      </c>
      <c r="AL4607" s="77">
        <f>IF(G4607&gt;Variables!$G$9,0,1)</f>
        <v>0</v>
      </c>
      <c r="AM4607" s="77">
        <f>IF(AND(K4607&gt;Variables!$G$10,K4607&lt;Variables!$G$11),0,1)</f>
        <v>1</v>
      </c>
      <c r="AN4607" s="77">
        <f>IF(H4607&lt;Variables!$G$13,1,0)</f>
        <v>1</v>
      </c>
      <c r="AO4607" s="77">
        <f>IF(R4607&lt;Variables!$G$12,0,1)</f>
        <v>1</v>
      </c>
      <c r="AP4607" s="78">
        <f t="shared" si="147"/>
        <v>0</v>
      </c>
      <c r="AQ4607" s="77">
        <f>IF(V4607&lt;Variables!$G$15,1,0)</f>
        <v>1</v>
      </c>
      <c r="AR4607" s="77">
        <v>1</v>
      </c>
      <c r="AS4607" s="77">
        <v>0</v>
      </c>
      <c r="AT4607" s="77">
        <v>0</v>
      </c>
      <c r="AU4607" s="77">
        <v>0</v>
      </c>
      <c r="BA4607" s="77">
        <v>2</v>
      </c>
    </row>
    <row r="4608" spans="3:53" x14ac:dyDescent="0.25">
      <c r="C4608" s="77" t="s">
        <v>602</v>
      </c>
      <c r="D4608" s="77" t="s">
        <v>551</v>
      </c>
      <c r="E4608" s="77">
        <v>2.66</v>
      </c>
      <c r="F4608" s="77">
        <v>57.89</v>
      </c>
      <c r="G4608" s="77">
        <v>-10.35</v>
      </c>
      <c r="H4608" s="77">
        <v>18.25</v>
      </c>
      <c r="I4608" s="77">
        <v>-0.108</v>
      </c>
      <c r="J4608" s="77" t="s">
        <v>75</v>
      </c>
      <c r="K4608" s="77">
        <v>49.89</v>
      </c>
      <c r="L4608" s="77">
        <v>2.6930250000000009</v>
      </c>
      <c r="M4608" s="77">
        <v>0.20330297713534881</v>
      </c>
      <c r="N4608" s="77">
        <v>2.718983999999999</v>
      </c>
      <c r="O4608" s="77">
        <v>-0.75336964101294035</v>
      </c>
      <c r="P4608" s="77">
        <v>121200000</v>
      </c>
      <c r="Q4608" s="77">
        <v>925560</v>
      </c>
      <c r="R4608" s="77">
        <v>130.94999999999999</v>
      </c>
      <c r="S4608" s="77">
        <v>32.613</v>
      </c>
      <c r="T4608" s="77">
        <v>7.7539999999999996</v>
      </c>
      <c r="U4608" s="77">
        <v>18.327200000000001</v>
      </c>
      <c r="V4608" s="77">
        <v>2.360639107884257</v>
      </c>
      <c r="AC4608" s="77">
        <v>3.81</v>
      </c>
      <c r="AD4608" s="77">
        <v>2.56</v>
      </c>
      <c r="AH4608" s="77">
        <f>IF(AND(M4608&lt;Variables!$G$6,M4608&gt;Variables!$G$5),0,1)</f>
        <v>1</v>
      </c>
      <c r="AI4608" s="77">
        <f t="shared" si="146"/>
        <v>1</v>
      </c>
      <c r="AJ4608" s="77">
        <f>IF(I4608&gt;Variables!$G$7,0,1)</f>
        <v>1</v>
      </c>
      <c r="AK4608" s="77">
        <f>IF(F4608&gt;Variables!$G$8,0,1)</f>
        <v>0</v>
      </c>
      <c r="AL4608" s="77">
        <f>IF(G4608&gt;Variables!$G$9,0,1)</f>
        <v>1</v>
      </c>
      <c r="AM4608" s="77">
        <f>IF(AND(K4608&gt;Variables!$G$10,K4608&lt;Variables!$G$11),0,1)</f>
        <v>1</v>
      </c>
      <c r="AN4608" s="77">
        <f>IF(H4608&lt;Variables!$G$13,1,0)</f>
        <v>1</v>
      </c>
      <c r="AO4608" s="77">
        <f>IF(R4608&lt;Variables!$G$12,0,1)</f>
        <v>1</v>
      </c>
      <c r="AP4608" s="78">
        <f t="shared" si="147"/>
        <v>1</v>
      </c>
      <c r="AQ4608" s="77">
        <f>IF(V4608&lt;Variables!$G$15,1,0)</f>
        <v>1</v>
      </c>
      <c r="AR4608" s="77">
        <v>1</v>
      </c>
      <c r="AS4608" s="77">
        <v>0</v>
      </c>
      <c r="AT4608" s="77">
        <v>0</v>
      </c>
      <c r="AU4608" s="77">
        <v>0</v>
      </c>
      <c r="BA4608" s="77">
        <v>2</v>
      </c>
    </row>
    <row r="4609" spans="3:53" x14ac:dyDescent="0.25">
      <c r="C4609" s="77" t="s">
        <v>602</v>
      </c>
      <c r="D4609" s="77" t="s">
        <v>562</v>
      </c>
      <c r="E4609" s="77">
        <v>43.36</v>
      </c>
      <c r="F4609" s="77">
        <v>11.02</v>
      </c>
      <c r="G4609" s="77">
        <v>10.68</v>
      </c>
      <c r="H4609" s="77">
        <v>2400</v>
      </c>
      <c r="I4609" s="77">
        <v>32.243000000000002</v>
      </c>
      <c r="J4609" s="77" t="s">
        <v>74</v>
      </c>
      <c r="K4609" s="77">
        <v>47.37</v>
      </c>
      <c r="L4609" s="77">
        <v>43.148350000000001</v>
      </c>
      <c r="M4609" s="77">
        <v>0.16605501716751209</v>
      </c>
      <c r="N4609" s="77">
        <v>43.44677272727273</v>
      </c>
      <c r="O4609" s="77">
        <v>-0.52195528698125815</v>
      </c>
      <c r="P4609" s="77">
        <v>588373</v>
      </c>
      <c r="Q4609" s="77">
        <v>665245</v>
      </c>
      <c r="R4609" s="77">
        <v>0.88</v>
      </c>
      <c r="S4609" s="77">
        <v>32.613</v>
      </c>
      <c r="T4609" s="77">
        <v>7.7539999999999996</v>
      </c>
      <c r="U4609" s="77">
        <v>18.327200000000001</v>
      </c>
      <c r="V4609" s="77">
        <v>2.33669703047324</v>
      </c>
      <c r="AC4609" s="77">
        <v>43.94</v>
      </c>
      <c r="AD4609" s="77">
        <v>42.6</v>
      </c>
      <c r="AH4609" s="77">
        <f>IF(AND(M4609&lt;Variables!$G$6,M4609&gt;Variables!$G$5),0,1)</f>
        <v>1</v>
      </c>
      <c r="AI4609" s="77">
        <f t="shared" si="146"/>
        <v>1</v>
      </c>
      <c r="AJ4609" s="77">
        <f>IF(I4609&gt;Variables!$G$7,0,1)</f>
        <v>1</v>
      </c>
      <c r="AK4609" s="77">
        <f>IF(F4609&gt;Variables!$G$8,0,1)</f>
        <v>0</v>
      </c>
      <c r="AL4609" s="77">
        <f>IF(G4609&gt;Variables!$G$9,0,1)</f>
        <v>0</v>
      </c>
      <c r="AM4609" s="77">
        <f>IF(AND(K4609&gt;Variables!$G$10,K4609&lt;Variables!$G$11),0,1)</f>
        <v>1</v>
      </c>
      <c r="AN4609" s="77">
        <f>IF(H4609&lt;Variables!$G$13,1,0)</f>
        <v>0</v>
      </c>
      <c r="AO4609" s="77">
        <f>IF(R4609&lt;Variables!$G$12,0,1)</f>
        <v>0</v>
      </c>
      <c r="AP4609" s="78">
        <f t="shared" si="147"/>
        <v>0</v>
      </c>
      <c r="AQ4609" s="77">
        <f>IF(V4609&lt;Variables!$G$15,1,0)</f>
        <v>1</v>
      </c>
      <c r="AR4609" s="77">
        <v>0</v>
      </c>
      <c r="AS4609" s="77">
        <v>0</v>
      </c>
      <c r="AT4609" s="77">
        <v>1</v>
      </c>
      <c r="AU4609" s="77">
        <v>0</v>
      </c>
      <c r="BA4609" s="77">
        <v>-1.25</v>
      </c>
    </row>
    <row r="4610" spans="3:53" x14ac:dyDescent="0.25">
      <c r="C4610" s="77" t="s">
        <v>602</v>
      </c>
      <c r="D4610" s="77" t="s">
        <v>552</v>
      </c>
      <c r="E4610" s="77">
        <v>75.77</v>
      </c>
      <c r="F4610" s="77">
        <v>15.46</v>
      </c>
      <c r="G4610" s="77">
        <v>14.2</v>
      </c>
      <c r="H4610" s="77">
        <v>31750</v>
      </c>
      <c r="I4610" s="77">
        <v>-10.497</v>
      </c>
      <c r="J4610" s="77" t="s">
        <v>75</v>
      </c>
      <c r="K4610" s="77">
        <v>54.49</v>
      </c>
      <c r="L4610" s="77">
        <v>75.529475000000005</v>
      </c>
      <c r="M4610" s="77">
        <v>0.13971366807461599</v>
      </c>
      <c r="N4610" s="77">
        <v>75.353368000000003</v>
      </c>
      <c r="O4610" s="77">
        <v>0.37374839038382712</v>
      </c>
      <c r="P4610" s="77">
        <v>14188000</v>
      </c>
      <c r="Q4610" s="77">
        <v>9511000</v>
      </c>
      <c r="R4610" s="77">
        <v>1.49</v>
      </c>
      <c r="S4610" s="77">
        <v>32.613</v>
      </c>
      <c r="T4610" s="77">
        <v>7.7539999999999996</v>
      </c>
      <c r="U4610" s="77">
        <v>18.327200000000001</v>
      </c>
      <c r="V4610" s="77">
        <v>2.4080721607304958</v>
      </c>
      <c r="AC4610" s="77">
        <v>77.97</v>
      </c>
      <c r="AD4610" s="77">
        <v>73.31</v>
      </c>
      <c r="AH4610" s="77">
        <f>IF(AND(M4610&lt;Variables!$G$6,M4610&gt;Variables!$G$5),0,1)</f>
        <v>1</v>
      </c>
      <c r="AI4610" s="77">
        <f t="shared" si="146"/>
        <v>0</v>
      </c>
      <c r="AJ4610" s="77">
        <f>IF(I4610&gt;Variables!$G$7,0,1)</f>
        <v>1</v>
      </c>
      <c r="AK4610" s="77">
        <f>IF(F4610&gt;Variables!$G$8,0,1)</f>
        <v>0</v>
      </c>
      <c r="AL4610" s="77">
        <f>IF(G4610&gt;Variables!$G$9,0,1)</f>
        <v>0</v>
      </c>
      <c r="AM4610" s="77">
        <f>IF(AND(K4610&gt;Variables!$G$10,K4610&lt;Variables!$G$11),0,1)</f>
        <v>1</v>
      </c>
      <c r="AN4610" s="77">
        <f>IF(H4610&lt;Variables!$G$13,1,0)</f>
        <v>0</v>
      </c>
      <c r="AO4610" s="77">
        <f>IF(R4610&lt;Variables!$G$12,0,1)</f>
        <v>0</v>
      </c>
      <c r="AP4610" s="78">
        <f t="shared" si="147"/>
        <v>1</v>
      </c>
      <c r="AQ4610" s="77">
        <f>IF(V4610&lt;Variables!$G$15,1,0)</f>
        <v>1</v>
      </c>
      <c r="AR4610" s="77">
        <v>1</v>
      </c>
      <c r="AS4610" s="77">
        <v>0</v>
      </c>
      <c r="AT4610" s="77">
        <v>0</v>
      </c>
      <c r="AU4610" s="77">
        <v>0</v>
      </c>
      <c r="BA4610" s="77">
        <v>1.63</v>
      </c>
    </row>
    <row r="4611" spans="3:53" x14ac:dyDescent="0.25">
      <c r="C4611" s="77" t="s">
        <v>603</v>
      </c>
      <c r="D4611" s="77" t="s">
        <v>571</v>
      </c>
      <c r="E4611" s="77">
        <v>2.31</v>
      </c>
      <c r="F4611" s="77">
        <v>14.83</v>
      </c>
      <c r="G4611" s="77">
        <v>2.2200000000000002</v>
      </c>
      <c r="H4611" s="77">
        <v>-99999</v>
      </c>
      <c r="I4611" s="77">
        <v>-0.70899999999999996</v>
      </c>
      <c r="J4611" s="77" t="s">
        <v>75</v>
      </c>
      <c r="K4611" s="77">
        <v>50.29</v>
      </c>
      <c r="L4611" s="77">
        <v>2.3450000000000002</v>
      </c>
      <c r="M4611" s="77">
        <v>-1.918976545842215</v>
      </c>
      <c r="N4611" s="77">
        <v>2.3210000000000002</v>
      </c>
      <c r="O4611" s="77">
        <v>-0.90478242137011411</v>
      </c>
      <c r="P4611" s="77">
        <v>69558</v>
      </c>
      <c r="Q4611" s="77">
        <v>7340</v>
      </c>
      <c r="R4611" s="77">
        <v>9.48</v>
      </c>
      <c r="S4611" s="77">
        <v>31.081</v>
      </c>
      <c r="T4611" s="77">
        <v>8.020999999999999</v>
      </c>
      <c r="U4611" s="77">
        <v>17.844799999999999</v>
      </c>
      <c r="V4611" s="77">
        <v>2.421504971428571</v>
      </c>
      <c r="AC4611" s="77">
        <v>2.2999999999999998</v>
      </c>
      <c r="AD4611" s="77">
        <v>1.66</v>
      </c>
      <c r="AH4611" s="77">
        <f>IF(AND(M4611&lt;Variables!$G$6,M4611&gt;Variables!$G$5),0,1)</f>
        <v>0</v>
      </c>
      <c r="AI4611" s="77">
        <f t="shared" si="146"/>
        <v>0</v>
      </c>
      <c r="AJ4611" s="77">
        <f>IF(I4611&gt;Variables!$G$7,0,1)</f>
        <v>1</v>
      </c>
      <c r="AK4611" s="77">
        <f>IF(F4611&gt;Variables!$G$8,0,1)</f>
        <v>0</v>
      </c>
      <c r="AL4611" s="77">
        <f>IF(G4611&gt;Variables!$G$9,0,1)</f>
        <v>1</v>
      </c>
      <c r="AM4611" s="77">
        <f>IF(AND(K4611&gt;Variables!$G$10,K4611&lt;Variables!$G$11),0,1)</f>
        <v>1</v>
      </c>
      <c r="AN4611" s="77">
        <f>IF(H4611&lt;Variables!$G$13,1,0)</f>
        <v>1</v>
      </c>
      <c r="AO4611" s="77">
        <f>IF(R4611&lt;Variables!$G$12,0,1)</f>
        <v>1</v>
      </c>
      <c r="AP4611" s="78">
        <f t="shared" si="147"/>
        <v>1</v>
      </c>
      <c r="AQ4611" s="77">
        <f>IF(V4611&lt;Variables!$G$15,1,0)</f>
        <v>1</v>
      </c>
      <c r="AR4611" s="77">
        <v>0</v>
      </c>
      <c r="AS4611" s="77">
        <v>0</v>
      </c>
      <c r="AT4611" s="77">
        <v>1</v>
      </c>
      <c r="AU4611" s="77">
        <v>0</v>
      </c>
      <c r="BA4611" s="77">
        <v>-2.25</v>
      </c>
    </row>
    <row r="4612" spans="3:53" x14ac:dyDescent="0.25">
      <c r="C4612" s="77" t="s">
        <v>603</v>
      </c>
      <c r="D4612" s="77" t="s">
        <v>549</v>
      </c>
      <c r="E4612" s="77">
        <v>13.41</v>
      </c>
      <c r="F4612" s="77">
        <v>7.22</v>
      </c>
      <c r="G4612" s="77">
        <v>5.69</v>
      </c>
      <c r="H4612" s="77">
        <v>2290</v>
      </c>
      <c r="I4612" s="77">
        <v>97.456000000000003</v>
      </c>
      <c r="J4612" s="77" t="s">
        <v>75</v>
      </c>
      <c r="K4612" s="77">
        <v>59.69</v>
      </c>
      <c r="L4612" s="77">
        <v>13.288005263157901</v>
      </c>
      <c r="M4612" s="77">
        <v>0.617058280895184</v>
      </c>
      <c r="N4612" s="77">
        <v>13.343246938775509</v>
      </c>
      <c r="O4612" s="77">
        <v>0.20049888417146419</v>
      </c>
      <c r="P4612" s="77">
        <v>2950000</v>
      </c>
      <c r="Q4612" s="77">
        <v>1522000</v>
      </c>
      <c r="R4612" s="77">
        <v>1.94</v>
      </c>
      <c r="S4612" s="77">
        <v>31.081</v>
      </c>
      <c r="T4612" s="77">
        <v>8.020999999999999</v>
      </c>
      <c r="U4612" s="77">
        <v>17.844799999999999</v>
      </c>
      <c r="V4612" s="77">
        <v>2.4340766814821921</v>
      </c>
      <c r="AC4612" s="77">
        <v>13.55</v>
      </c>
      <c r="AD4612" s="77">
        <v>13.21</v>
      </c>
      <c r="AH4612" s="77">
        <f>IF(AND(M4612&lt;Variables!$G$6,M4612&gt;Variables!$G$5),0,1)</f>
        <v>1</v>
      </c>
      <c r="AI4612" s="77">
        <f t="shared" si="146"/>
        <v>1</v>
      </c>
      <c r="AJ4612" s="77">
        <f>IF(I4612&gt;Variables!$G$7,0,1)</f>
        <v>0</v>
      </c>
      <c r="AK4612" s="77">
        <f>IF(F4612&gt;Variables!$G$8,0,1)</f>
        <v>1</v>
      </c>
      <c r="AL4612" s="77">
        <f>IF(G4612&gt;Variables!$G$9,0,1)</f>
        <v>1</v>
      </c>
      <c r="AM4612" s="77">
        <f>IF(AND(K4612&gt;Variables!$G$10,K4612&lt;Variables!$G$11),0,1)</f>
        <v>1</v>
      </c>
      <c r="AN4612" s="77">
        <f>IF(H4612&lt;Variables!$G$13,1,0)</f>
        <v>0</v>
      </c>
      <c r="AO4612" s="77">
        <f>IF(R4612&lt;Variables!$G$12,0,1)</f>
        <v>0</v>
      </c>
      <c r="AP4612" s="78">
        <f t="shared" si="147"/>
        <v>1</v>
      </c>
      <c r="AQ4612" s="77">
        <f>IF(V4612&lt;Variables!$G$15,1,0)</f>
        <v>1</v>
      </c>
      <c r="AR4612" s="77">
        <v>0</v>
      </c>
      <c r="AS4612" s="77">
        <v>1</v>
      </c>
      <c r="AT4612" s="77">
        <v>0</v>
      </c>
      <c r="AU4612" s="77">
        <v>0</v>
      </c>
      <c r="BA4612" s="77">
        <v>0</v>
      </c>
    </row>
    <row r="4613" spans="3:53" x14ac:dyDescent="0.25">
      <c r="C4613" s="77" t="s">
        <v>603</v>
      </c>
      <c r="D4613" s="77" t="s">
        <v>598</v>
      </c>
      <c r="E4613" s="77">
        <v>28.14</v>
      </c>
      <c r="F4613" s="77">
        <v>20.21</v>
      </c>
      <c r="G4613" s="77">
        <v>0</v>
      </c>
      <c r="H4613" s="77">
        <v>-99999</v>
      </c>
      <c r="I4613" s="77">
        <v>-99999</v>
      </c>
      <c r="J4613" s="77" t="s">
        <v>75</v>
      </c>
      <c r="K4613" s="77">
        <v>-99999</v>
      </c>
      <c r="L4613" s="77">
        <v>-99999</v>
      </c>
      <c r="M4613" s="77">
        <v>-99999</v>
      </c>
      <c r="N4613" s="77">
        <v>-99999</v>
      </c>
      <c r="O4613" s="77">
        <v>-99999</v>
      </c>
      <c r="P4613" s="77">
        <v>65725</v>
      </c>
      <c r="Q4613" s="77">
        <v>0</v>
      </c>
      <c r="R4613" s="77">
        <v>1</v>
      </c>
      <c r="S4613" s="77">
        <v>31.081</v>
      </c>
      <c r="T4613" s="77">
        <v>8.020999999999999</v>
      </c>
      <c r="U4613" s="77">
        <v>17.844799999999999</v>
      </c>
      <c r="V4613" s="77">
        <v>-99999</v>
      </c>
      <c r="AC4613" s="77">
        <v>28.4</v>
      </c>
      <c r="AD4613" s="77">
        <v>28.0534</v>
      </c>
      <c r="AH4613" s="77">
        <f>IF(AND(M4613&lt;Variables!$G$6,M4613&gt;Variables!$G$5),0,1)</f>
        <v>1</v>
      </c>
      <c r="AI4613" s="77">
        <f t="shared" si="146"/>
        <v>1</v>
      </c>
      <c r="AJ4613" s="77">
        <f>IF(I4613&gt;Variables!$G$7,0,1)</f>
        <v>1</v>
      </c>
      <c r="AK4613" s="77">
        <f>IF(F4613&gt;Variables!$G$8,0,1)</f>
        <v>0</v>
      </c>
      <c r="AL4613" s="77">
        <f>IF(G4613&gt;Variables!$G$9,0,1)</f>
        <v>1</v>
      </c>
      <c r="AM4613" s="77">
        <f>IF(AND(K4613&gt;Variables!$G$10,K4613&lt;Variables!$G$11),0,1)</f>
        <v>1</v>
      </c>
      <c r="AN4613" s="77">
        <f>IF(H4613&lt;Variables!$G$13,1,0)</f>
        <v>1</v>
      </c>
      <c r="AO4613" s="77">
        <f>IF(R4613&lt;Variables!$G$12,0,1)</f>
        <v>0</v>
      </c>
      <c r="AP4613" s="78">
        <f t="shared" si="147"/>
        <v>1</v>
      </c>
      <c r="AQ4613" s="77">
        <f>IF(V4613&lt;Variables!$G$15,1,0)</f>
        <v>1</v>
      </c>
      <c r="AR4613" s="77">
        <v>0</v>
      </c>
      <c r="AS4613" s="77">
        <v>0</v>
      </c>
      <c r="AT4613" s="77">
        <v>0</v>
      </c>
      <c r="AU4613" s="77">
        <v>0</v>
      </c>
      <c r="BA4613" s="77">
        <v>0</v>
      </c>
    </row>
    <row r="4614" spans="3:53" x14ac:dyDescent="0.25">
      <c r="C4614" s="77" t="s">
        <v>603</v>
      </c>
      <c r="D4614" s="77" t="s">
        <v>562</v>
      </c>
      <c r="E4614" s="77">
        <v>43.1</v>
      </c>
      <c r="F4614" s="77">
        <v>11.11</v>
      </c>
      <c r="G4614" s="77">
        <v>9.92</v>
      </c>
      <c r="H4614" s="77">
        <v>2400</v>
      </c>
      <c r="I4614" s="77">
        <v>32.003999999999998</v>
      </c>
      <c r="J4614" s="77" t="s">
        <v>74</v>
      </c>
      <c r="K4614" s="77">
        <v>39.78</v>
      </c>
      <c r="L4614" s="77">
        <v>43.103431578947372</v>
      </c>
      <c r="M4614" s="77">
        <v>-0.41396142351347692</v>
      </c>
      <c r="N4614" s="77">
        <v>43.320899999999988</v>
      </c>
      <c r="O4614" s="77">
        <v>-0.91387759718749506</v>
      </c>
      <c r="P4614" s="77">
        <v>617611</v>
      </c>
      <c r="Q4614" s="77">
        <v>665245</v>
      </c>
      <c r="R4614" s="77">
        <v>0.93</v>
      </c>
      <c r="S4614" s="77">
        <v>31.081</v>
      </c>
      <c r="T4614" s="77">
        <v>8.020999999999999</v>
      </c>
      <c r="U4614" s="77">
        <v>17.844799999999999</v>
      </c>
      <c r="V4614" s="77">
        <v>2.2596655765702378</v>
      </c>
      <c r="AC4614" s="77">
        <v>43.94</v>
      </c>
      <c r="AD4614" s="77">
        <v>42.6</v>
      </c>
      <c r="AH4614" s="77">
        <f>IF(AND(M4614&lt;Variables!$G$6,M4614&gt;Variables!$G$5),0,1)</f>
        <v>1</v>
      </c>
      <c r="AI4614" s="77">
        <f t="shared" si="146"/>
        <v>1</v>
      </c>
      <c r="AJ4614" s="77">
        <f>IF(I4614&gt;Variables!$G$7,0,1)</f>
        <v>1</v>
      </c>
      <c r="AK4614" s="77">
        <f>IF(F4614&gt;Variables!$G$8,0,1)</f>
        <v>0</v>
      </c>
      <c r="AL4614" s="77">
        <f>IF(G4614&gt;Variables!$G$9,0,1)</f>
        <v>1</v>
      </c>
      <c r="AM4614" s="77">
        <f>IF(AND(K4614&gt;Variables!$G$10,K4614&lt;Variables!$G$11),0,1)</f>
        <v>1</v>
      </c>
      <c r="AN4614" s="77">
        <f>IF(H4614&lt;Variables!$G$13,1,0)</f>
        <v>0</v>
      </c>
      <c r="AO4614" s="77">
        <f>IF(R4614&lt;Variables!$G$12,0,1)</f>
        <v>0</v>
      </c>
      <c r="AP4614" s="78">
        <f t="shared" si="147"/>
        <v>0</v>
      </c>
      <c r="AQ4614" s="77">
        <f>IF(V4614&lt;Variables!$G$15,1,0)</f>
        <v>1</v>
      </c>
      <c r="AR4614" s="77">
        <v>0</v>
      </c>
      <c r="AS4614" s="77">
        <v>0</v>
      </c>
      <c r="AT4614" s="77">
        <v>1</v>
      </c>
      <c r="AU4614" s="77">
        <v>0</v>
      </c>
      <c r="BA4614" s="77">
        <v>-0.83</v>
      </c>
    </row>
    <row r="4615" spans="3:53" x14ac:dyDescent="0.25">
      <c r="C4615" s="77" t="s">
        <v>603</v>
      </c>
      <c r="D4615" s="77" t="s">
        <v>179</v>
      </c>
      <c r="E4615" s="77">
        <v>25.17</v>
      </c>
      <c r="F4615" s="77">
        <v>7.3</v>
      </c>
      <c r="G4615" s="77">
        <v>8.61</v>
      </c>
      <c r="H4615" s="77">
        <v>13930</v>
      </c>
      <c r="I4615" s="77">
        <v>-77.399000000000001</v>
      </c>
      <c r="J4615" s="77" t="s">
        <v>74</v>
      </c>
      <c r="K4615" s="77">
        <v>36.22</v>
      </c>
      <c r="L4615" s="77">
        <v>25.347085</v>
      </c>
      <c r="M4615" s="77">
        <v>-1.0142586415755359</v>
      </c>
      <c r="N4615" s="77">
        <v>25.504667999999999</v>
      </c>
      <c r="O4615" s="77">
        <v>-1.6258513931645859</v>
      </c>
      <c r="P4615" s="77">
        <v>11954000</v>
      </c>
      <c r="Q4615" s="77">
        <v>12104000</v>
      </c>
      <c r="R4615" s="77">
        <v>0.99</v>
      </c>
      <c r="S4615" s="77">
        <v>31.081</v>
      </c>
      <c r="T4615" s="77">
        <v>8.020999999999999</v>
      </c>
      <c r="U4615" s="77">
        <v>17.844799999999999</v>
      </c>
      <c r="V4615" s="77">
        <v>2.2102458386552928</v>
      </c>
      <c r="AC4615" s="77">
        <v>25.84</v>
      </c>
      <c r="AD4615" s="77">
        <v>24.96</v>
      </c>
      <c r="AH4615" s="77">
        <f>IF(AND(M4615&lt;Variables!$G$6,M4615&gt;Variables!$G$5),0,1)</f>
        <v>0</v>
      </c>
      <c r="AI4615" s="77">
        <f t="shared" si="146"/>
        <v>1</v>
      </c>
      <c r="AJ4615" s="77">
        <f>IF(I4615&gt;Variables!$G$7,0,1)</f>
        <v>1</v>
      </c>
      <c r="AK4615" s="77">
        <f>IF(F4615&gt;Variables!$G$8,0,1)</f>
        <v>1</v>
      </c>
      <c r="AL4615" s="77">
        <f>IF(G4615&gt;Variables!$G$9,0,1)</f>
        <v>1</v>
      </c>
      <c r="AM4615" s="77">
        <f>IF(AND(K4615&gt;Variables!$G$10,K4615&lt;Variables!$G$11),0,1)</f>
        <v>1</v>
      </c>
      <c r="AN4615" s="77">
        <f>IF(H4615&lt;Variables!$G$13,1,0)</f>
        <v>0</v>
      </c>
      <c r="AO4615" s="77">
        <f>IF(R4615&lt;Variables!$G$12,0,1)</f>
        <v>0</v>
      </c>
      <c r="AP4615" s="78">
        <f t="shared" si="147"/>
        <v>0</v>
      </c>
      <c r="AQ4615" s="77">
        <f>IF(V4615&lt;Variables!$G$15,1,0)</f>
        <v>1</v>
      </c>
      <c r="AR4615" s="77">
        <v>1</v>
      </c>
      <c r="AS4615" s="77">
        <v>0</v>
      </c>
      <c r="AT4615" s="77">
        <v>0</v>
      </c>
      <c r="AU4615" s="77">
        <v>0</v>
      </c>
      <c r="BA4615" s="77">
        <v>1.82</v>
      </c>
    </row>
    <row r="4616" spans="3:53" x14ac:dyDescent="0.25">
      <c r="C4616" s="77" t="s">
        <v>603</v>
      </c>
      <c r="D4616" s="77" t="s">
        <v>593</v>
      </c>
      <c r="E4616" s="77">
        <v>4.09</v>
      </c>
      <c r="F4616" s="77">
        <v>15.4</v>
      </c>
      <c r="G4616" s="77">
        <v>8.33</v>
      </c>
      <c r="H4616" s="77">
        <v>241.29</v>
      </c>
      <c r="I4616" s="77">
        <v>174.96700000000001</v>
      </c>
      <c r="J4616" s="77" t="s">
        <v>74</v>
      </c>
      <c r="K4616" s="77">
        <v>50.26</v>
      </c>
      <c r="L4616" s="77">
        <v>4.0318250000000004</v>
      </c>
      <c r="M4616" s="77">
        <v>0.49047267676548711</v>
      </c>
      <c r="N4616" s="77">
        <v>4.0787500000000003</v>
      </c>
      <c r="O4616" s="77">
        <v>-0.66564511186026776</v>
      </c>
      <c r="P4616" s="77">
        <v>12990000</v>
      </c>
      <c r="Q4616" s="77">
        <v>23270000</v>
      </c>
      <c r="R4616" s="77">
        <v>0.56000000000000005</v>
      </c>
      <c r="S4616" s="77">
        <v>31.081</v>
      </c>
      <c r="T4616" s="77">
        <v>8.020999999999999</v>
      </c>
      <c r="U4616" s="77">
        <v>17.844799999999999</v>
      </c>
      <c r="V4616" s="77">
        <v>2.3565730242805669</v>
      </c>
      <c r="AC4616" s="77">
        <v>4.57</v>
      </c>
      <c r="AD4616" s="77">
        <v>4.01</v>
      </c>
      <c r="AH4616" s="77">
        <f>IF(AND(M4616&lt;Variables!$G$6,M4616&gt;Variables!$G$5),0,1)</f>
        <v>1</v>
      </c>
      <c r="AI4616" s="77">
        <f t="shared" si="146"/>
        <v>1</v>
      </c>
      <c r="AJ4616" s="77">
        <f>IF(I4616&gt;Variables!$G$7,0,1)</f>
        <v>0</v>
      </c>
      <c r="AK4616" s="77">
        <f>IF(F4616&gt;Variables!$G$8,0,1)</f>
        <v>0</v>
      </c>
      <c r="AL4616" s="77">
        <f>IF(G4616&gt;Variables!$G$9,0,1)</f>
        <v>1</v>
      </c>
      <c r="AM4616" s="77">
        <f>IF(AND(K4616&gt;Variables!$G$10,K4616&lt;Variables!$G$11),0,1)</f>
        <v>1</v>
      </c>
      <c r="AN4616" s="77">
        <f>IF(H4616&lt;Variables!$G$13,1,0)</f>
        <v>1</v>
      </c>
      <c r="AO4616" s="77">
        <f>IF(R4616&lt;Variables!$G$12,0,1)</f>
        <v>0</v>
      </c>
      <c r="AP4616" s="78">
        <f t="shared" si="147"/>
        <v>0</v>
      </c>
      <c r="AQ4616" s="77">
        <f>IF(V4616&lt;Variables!$G$15,1,0)</f>
        <v>1</v>
      </c>
      <c r="AR4616" s="77">
        <v>1</v>
      </c>
      <c r="AS4616" s="77">
        <v>0</v>
      </c>
      <c r="AT4616" s="77">
        <v>0</v>
      </c>
      <c r="AU4616" s="77">
        <v>0</v>
      </c>
      <c r="BA4616" s="77">
        <v>2</v>
      </c>
    </row>
    <row r="4617" spans="3:53" x14ac:dyDescent="0.25">
      <c r="C4617" s="77" t="s">
        <v>603</v>
      </c>
      <c r="D4617" s="77" t="s">
        <v>560</v>
      </c>
      <c r="E4617" s="77">
        <v>24.75</v>
      </c>
      <c r="F4617" s="77">
        <v>9.92</v>
      </c>
      <c r="G4617" s="77">
        <v>0.65</v>
      </c>
      <c r="H4617" s="77">
        <v>7540</v>
      </c>
      <c r="I4617" s="77">
        <v>1.8180000000000001</v>
      </c>
      <c r="J4617" s="77" t="s">
        <v>74</v>
      </c>
      <c r="K4617" s="77">
        <v>69.88</v>
      </c>
      <c r="L4617" s="77">
        <v>24.564709999999991</v>
      </c>
      <c r="M4617" s="77">
        <v>0.63175995157282394</v>
      </c>
      <c r="N4617" s="77">
        <v>24.42206400000001</v>
      </c>
      <c r="O4617" s="77">
        <v>1.219536563330573</v>
      </c>
      <c r="P4617" s="77">
        <v>9393000</v>
      </c>
      <c r="Q4617" s="77">
        <v>5291000</v>
      </c>
      <c r="R4617" s="77">
        <v>1.78</v>
      </c>
      <c r="S4617" s="77">
        <v>31.081</v>
      </c>
      <c r="T4617" s="77">
        <v>8.020999999999999</v>
      </c>
      <c r="U4617" s="77">
        <v>17.844799999999999</v>
      </c>
      <c r="V4617" s="77">
        <v>2.5202595291850778</v>
      </c>
      <c r="AC4617" s="77">
        <v>24.8</v>
      </c>
      <c r="AD4617" s="77">
        <v>23.53</v>
      </c>
      <c r="AH4617" s="77">
        <f>IF(AND(M4617&lt;Variables!$G$6,M4617&gt;Variables!$G$5),0,1)</f>
        <v>1</v>
      </c>
      <c r="AI4617" s="77">
        <f t="shared" si="146"/>
        <v>0</v>
      </c>
      <c r="AJ4617" s="77">
        <f>IF(I4617&gt;Variables!$G$7,0,1)</f>
        <v>1</v>
      </c>
      <c r="AK4617" s="77">
        <f>IF(F4617&gt;Variables!$G$8,0,1)</f>
        <v>0</v>
      </c>
      <c r="AL4617" s="77">
        <f>IF(G4617&gt;Variables!$G$9,0,1)</f>
        <v>1</v>
      </c>
      <c r="AM4617" s="77">
        <f>IF(AND(K4617&gt;Variables!$G$10,K4617&lt;Variables!$G$11),0,1)</f>
        <v>0</v>
      </c>
      <c r="AN4617" s="77">
        <f>IF(H4617&lt;Variables!$G$13,1,0)</f>
        <v>0</v>
      </c>
      <c r="AO4617" s="77">
        <f>IF(R4617&lt;Variables!$G$12,0,1)</f>
        <v>0</v>
      </c>
      <c r="AP4617" s="78">
        <f t="shared" si="147"/>
        <v>0</v>
      </c>
      <c r="AQ4617" s="77">
        <f>IF(V4617&lt;Variables!$G$15,1,0)</f>
        <v>1</v>
      </c>
      <c r="AR4617" s="77">
        <v>0</v>
      </c>
      <c r="AS4617" s="77">
        <v>0</v>
      </c>
      <c r="AT4617" s="77">
        <v>1</v>
      </c>
      <c r="AU4617" s="77">
        <v>0</v>
      </c>
      <c r="BA4617" s="77">
        <v>-1.77</v>
      </c>
    </row>
    <row r="4618" spans="3:53" x14ac:dyDescent="0.25">
      <c r="C4618" s="77" t="s">
        <v>603</v>
      </c>
      <c r="D4618" s="77" t="s">
        <v>588</v>
      </c>
      <c r="E4618" s="77">
        <v>13.11</v>
      </c>
      <c r="F4618" s="77">
        <v>48.67</v>
      </c>
      <c r="G4618" s="77">
        <v>-99999</v>
      </c>
      <c r="H4618" s="77">
        <v>-99999</v>
      </c>
      <c r="I4618" s="77">
        <v>-99999</v>
      </c>
      <c r="J4618" s="77" t="s">
        <v>75</v>
      </c>
      <c r="K4618" s="77">
        <v>-99999</v>
      </c>
      <c r="L4618" s="77">
        <v>13.18078</v>
      </c>
      <c r="M4618" s="77">
        <v>-758772.8554759277</v>
      </c>
      <c r="N4618" s="77">
        <v>12.920418</v>
      </c>
      <c r="O4618" s="77">
        <v>-774061.02819583681</v>
      </c>
      <c r="P4618" s="77">
        <v>1710000</v>
      </c>
      <c r="S4618" s="77">
        <v>31.081</v>
      </c>
      <c r="T4618" s="77">
        <v>8.020999999999999</v>
      </c>
      <c r="U4618" s="77">
        <v>17.844799999999999</v>
      </c>
      <c r="V4618" s="77">
        <v>-99999</v>
      </c>
      <c r="AC4618" s="77">
        <v>16.5212</v>
      </c>
      <c r="AD4618" s="77">
        <v>12.53</v>
      </c>
      <c r="AH4618" s="77">
        <f>IF(AND(M4618&lt;Variables!$G$6,M4618&gt;Variables!$G$5),0,1)</f>
        <v>1</v>
      </c>
      <c r="AI4618" s="77">
        <f t="shared" si="146"/>
        <v>0</v>
      </c>
      <c r="AJ4618" s="77">
        <f>IF(I4618&gt;Variables!$G$7,0,1)</f>
        <v>1</v>
      </c>
      <c r="AK4618" s="77">
        <f>IF(F4618&gt;Variables!$G$8,0,1)</f>
        <v>0</v>
      </c>
      <c r="AL4618" s="77">
        <f>IF(G4618&gt;Variables!$G$9,0,1)</f>
        <v>1</v>
      </c>
      <c r="AM4618" s="77">
        <f>IF(AND(K4618&gt;Variables!$G$10,K4618&lt;Variables!$G$11),0,1)</f>
        <v>1</v>
      </c>
      <c r="AN4618" s="77">
        <f>IF(H4618&lt;Variables!$G$13,1,0)</f>
        <v>1</v>
      </c>
      <c r="AO4618" s="77">
        <f>IF(R4618&lt;Variables!$G$12,0,1)</f>
        <v>0</v>
      </c>
      <c r="AP4618" s="78">
        <f t="shared" si="147"/>
        <v>1</v>
      </c>
      <c r="AQ4618" s="77">
        <f>IF(V4618&lt;Variables!$G$15,1,0)</f>
        <v>1</v>
      </c>
      <c r="AR4618" s="77">
        <v>0</v>
      </c>
      <c r="AS4618" s="77">
        <v>0</v>
      </c>
      <c r="AT4618" s="77">
        <v>1</v>
      </c>
      <c r="AU4618" s="77">
        <v>0</v>
      </c>
      <c r="BA4618" s="77">
        <v>-2.25</v>
      </c>
    </row>
    <row r="4619" spans="3:53" x14ac:dyDescent="0.25">
      <c r="C4619" s="77" t="s">
        <v>603</v>
      </c>
      <c r="D4619" s="77" t="s">
        <v>587</v>
      </c>
      <c r="E4619" s="77">
        <v>8.08</v>
      </c>
      <c r="F4619" s="77">
        <v>58.2</v>
      </c>
      <c r="G4619" s="77">
        <v>-99999</v>
      </c>
      <c r="H4619" s="77">
        <v>-99999</v>
      </c>
      <c r="I4619" s="77">
        <v>-99999</v>
      </c>
      <c r="J4619" s="77" t="s">
        <v>75</v>
      </c>
      <c r="K4619" s="77">
        <v>-99999</v>
      </c>
      <c r="L4619" s="77">
        <v>8.1491250000000015</v>
      </c>
      <c r="M4619" s="77">
        <v>-1227213.340389305</v>
      </c>
      <c r="N4619" s="77">
        <v>7.8536260000000002</v>
      </c>
      <c r="O4619" s="77">
        <v>-1273384.4675822351</v>
      </c>
      <c r="P4619" s="77">
        <v>3810000</v>
      </c>
      <c r="S4619" s="77">
        <v>31.081</v>
      </c>
      <c r="T4619" s="77">
        <v>8.020999999999999</v>
      </c>
      <c r="U4619" s="77">
        <v>17.844799999999999</v>
      </c>
      <c r="V4619" s="77">
        <v>-99999</v>
      </c>
      <c r="AC4619" s="77">
        <v>8.24</v>
      </c>
      <c r="AD4619" s="77">
        <v>7</v>
      </c>
      <c r="AH4619" s="77">
        <f>IF(AND(M4619&lt;Variables!$G$6,M4619&gt;Variables!$G$5),0,1)</f>
        <v>1</v>
      </c>
      <c r="AI4619" s="77">
        <f t="shared" si="146"/>
        <v>0</v>
      </c>
      <c r="AJ4619" s="77">
        <f>IF(I4619&gt;Variables!$G$7,0,1)</f>
        <v>1</v>
      </c>
      <c r="AK4619" s="77">
        <f>IF(F4619&gt;Variables!$G$8,0,1)</f>
        <v>0</v>
      </c>
      <c r="AL4619" s="77">
        <f>IF(G4619&gt;Variables!$G$9,0,1)</f>
        <v>1</v>
      </c>
      <c r="AM4619" s="77">
        <f>IF(AND(K4619&gt;Variables!$G$10,K4619&lt;Variables!$G$11),0,1)</f>
        <v>1</v>
      </c>
      <c r="AN4619" s="77">
        <f>IF(H4619&lt;Variables!$G$13,1,0)</f>
        <v>1</v>
      </c>
      <c r="AO4619" s="77">
        <f>IF(R4619&lt;Variables!$G$12,0,1)</f>
        <v>0</v>
      </c>
      <c r="AP4619" s="78">
        <f t="shared" si="147"/>
        <v>1</v>
      </c>
      <c r="AQ4619" s="77">
        <f>IF(V4619&lt;Variables!$G$15,1,0)</f>
        <v>1</v>
      </c>
      <c r="AR4619" s="77">
        <v>0</v>
      </c>
      <c r="AS4619" s="77">
        <v>0</v>
      </c>
      <c r="AT4619" s="77">
        <v>1</v>
      </c>
      <c r="AU4619" s="77">
        <v>0</v>
      </c>
      <c r="BA4619" s="77">
        <v>-2.25</v>
      </c>
    </row>
    <row r="4620" spans="3:53" x14ac:dyDescent="0.25">
      <c r="C4620" s="77" t="s">
        <v>603</v>
      </c>
      <c r="D4620" s="77" t="s">
        <v>196</v>
      </c>
      <c r="E4620" s="77">
        <v>52.66</v>
      </c>
      <c r="F4620" s="77">
        <v>8.93</v>
      </c>
      <c r="G4620" s="77">
        <v>4.8099999999999996</v>
      </c>
      <c r="H4620" s="77">
        <v>2030</v>
      </c>
      <c r="I4620" s="77">
        <v>1056.92</v>
      </c>
      <c r="J4620" s="77" t="s">
        <v>75</v>
      </c>
      <c r="K4620" s="77">
        <v>59.97</v>
      </c>
      <c r="L4620" s="77">
        <v>52.057005555555548</v>
      </c>
      <c r="M4620" s="77">
        <v>0.66848724918122882</v>
      </c>
      <c r="N4620" s="77">
        <v>52.086334090909098</v>
      </c>
      <c r="O4620" s="77">
        <v>0.61180329668568789</v>
      </c>
      <c r="P4620" s="77">
        <v>413738</v>
      </c>
      <c r="Q4620" s="77">
        <v>441740</v>
      </c>
      <c r="R4620" s="77">
        <v>0.94</v>
      </c>
      <c r="S4620" s="77">
        <v>31.081</v>
      </c>
      <c r="T4620" s="77">
        <v>8.020999999999999</v>
      </c>
      <c r="U4620" s="77">
        <v>17.844799999999999</v>
      </c>
      <c r="V4620" s="77">
        <v>2.4336605375002032</v>
      </c>
      <c r="AC4620" s="77">
        <v>52.61</v>
      </c>
      <c r="AD4620" s="77">
        <v>48.32</v>
      </c>
      <c r="AH4620" s="77">
        <f>IF(AND(M4620&lt;Variables!$G$6,M4620&gt;Variables!$G$5),0,1)</f>
        <v>1</v>
      </c>
      <c r="AI4620" s="77">
        <f t="shared" si="146"/>
        <v>1</v>
      </c>
      <c r="AJ4620" s="77">
        <f>IF(I4620&gt;Variables!$G$7,0,1)</f>
        <v>0</v>
      </c>
      <c r="AK4620" s="77">
        <f>IF(F4620&gt;Variables!$G$8,0,1)</f>
        <v>1</v>
      </c>
      <c r="AL4620" s="77">
        <f>IF(G4620&gt;Variables!$G$9,0,1)</f>
        <v>1</v>
      </c>
      <c r="AM4620" s="77">
        <f>IF(AND(K4620&gt;Variables!$G$10,K4620&lt;Variables!$G$11),0,1)</f>
        <v>1</v>
      </c>
      <c r="AN4620" s="77">
        <f>IF(H4620&lt;Variables!$G$13,1,0)</f>
        <v>0</v>
      </c>
      <c r="AO4620" s="77">
        <f>IF(R4620&lt;Variables!$G$12,0,1)</f>
        <v>0</v>
      </c>
      <c r="AP4620" s="78">
        <f t="shared" si="147"/>
        <v>1</v>
      </c>
      <c r="AQ4620" s="77">
        <f>IF(V4620&lt;Variables!$G$15,1,0)</f>
        <v>1</v>
      </c>
      <c r="AR4620" s="77">
        <v>0</v>
      </c>
      <c r="AS4620" s="77">
        <v>0</v>
      </c>
      <c r="AT4620" s="77">
        <v>1</v>
      </c>
      <c r="AU4620" s="77">
        <v>0</v>
      </c>
      <c r="BA4620" s="77">
        <v>-2.11</v>
      </c>
    </row>
    <row r="4621" spans="3:53" x14ac:dyDescent="0.25">
      <c r="C4621" s="77" t="s">
        <v>603</v>
      </c>
      <c r="D4621" s="77" t="s">
        <v>581</v>
      </c>
      <c r="E4621" s="77">
        <v>93.93</v>
      </c>
      <c r="F4621" s="77">
        <v>8.27</v>
      </c>
      <c r="G4621" s="77">
        <v>7.42</v>
      </c>
      <c r="H4621" s="77">
        <v>5390</v>
      </c>
      <c r="I4621" s="77">
        <v>21.251000000000001</v>
      </c>
      <c r="J4621" s="77" t="s">
        <v>74</v>
      </c>
      <c r="K4621" s="77">
        <v>51.85</v>
      </c>
      <c r="L4621" s="77">
        <v>93.394190000000009</v>
      </c>
      <c r="M4621" s="77">
        <v>6.3826240154759267E-2</v>
      </c>
      <c r="N4621" s="77">
        <v>93.455999999999989</v>
      </c>
      <c r="O4621" s="77">
        <v>-2.3540489642053671E-3</v>
      </c>
      <c r="P4621" s="77">
        <v>497534</v>
      </c>
      <c r="Q4621" s="77">
        <v>815850</v>
      </c>
      <c r="R4621" s="77">
        <v>0.61</v>
      </c>
      <c r="S4621" s="77">
        <v>31.081</v>
      </c>
      <c r="T4621" s="77">
        <v>8.020999999999999</v>
      </c>
      <c r="U4621" s="77">
        <v>17.844799999999999</v>
      </c>
      <c r="V4621" s="77">
        <v>2.3841655069200778</v>
      </c>
      <c r="AC4621" s="77">
        <v>94.597700000000003</v>
      </c>
      <c r="AD4621" s="77">
        <v>91.24</v>
      </c>
      <c r="AH4621" s="77">
        <f>IF(AND(M4621&lt;Variables!$G$6,M4621&gt;Variables!$G$5),0,1)</f>
        <v>1</v>
      </c>
      <c r="AI4621" s="77">
        <f t="shared" si="146"/>
        <v>1</v>
      </c>
      <c r="AJ4621" s="77">
        <f>IF(I4621&gt;Variables!$G$7,0,1)</f>
        <v>1</v>
      </c>
      <c r="AK4621" s="77">
        <f>IF(F4621&gt;Variables!$G$8,0,1)</f>
        <v>1</v>
      </c>
      <c r="AL4621" s="77">
        <f>IF(G4621&gt;Variables!$G$9,0,1)</f>
        <v>1</v>
      </c>
      <c r="AM4621" s="77">
        <f>IF(AND(K4621&gt;Variables!$G$10,K4621&lt;Variables!$G$11),0,1)</f>
        <v>1</v>
      </c>
      <c r="AN4621" s="77">
        <f>IF(H4621&lt;Variables!$G$13,1,0)</f>
        <v>0</v>
      </c>
      <c r="AO4621" s="77">
        <f>IF(R4621&lt;Variables!$G$12,0,1)</f>
        <v>0</v>
      </c>
      <c r="AP4621" s="78">
        <f t="shared" si="147"/>
        <v>0</v>
      </c>
      <c r="AQ4621" s="77">
        <f>IF(V4621&lt;Variables!$G$15,1,0)</f>
        <v>1</v>
      </c>
      <c r="AR4621" s="77">
        <v>0</v>
      </c>
      <c r="AS4621" s="77">
        <v>0</v>
      </c>
      <c r="AT4621" s="77">
        <v>0</v>
      </c>
      <c r="AU4621" s="77">
        <v>1</v>
      </c>
      <c r="BA4621" s="77">
        <v>-0.59</v>
      </c>
    </row>
    <row r="4622" spans="3:53" x14ac:dyDescent="0.25">
      <c r="C4622" s="77" t="s">
        <v>603</v>
      </c>
      <c r="D4622" s="77" t="s">
        <v>552</v>
      </c>
      <c r="E4622" s="77">
        <v>75.41</v>
      </c>
      <c r="F4622" s="77">
        <v>15.09</v>
      </c>
      <c r="G4622" s="77">
        <v>13.88</v>
      </c>
      <c r="H4622" s="77">
        <v>31750</v>
      </c>
      <c r="I4622" s="77">
        <v>-10.542999999999999</v>
      </c>
      <c r="J4622" s="77" t="s">
        <v>75</v>
      </c>
      <c r="K4622" s="77">
        <v>50.98</v>
      </c>
      <c r="L4622" s="77">
        <v>75.567080000000004</v>
      </c>
      <c r="M4622" s="77">
        <v>-0.19463501831750349</v>
      </c>
      <c r="N4622" s="77">
        <v>75.438828000000001</v>
      </c>
      <c r="O4622" s="77">
        <v>-2.4957969919680061E-2</v>
      </c>
      <c r="P4622" s="77">
        <v>14460000</v>
      </c>
      <c r="Q4622" s="77">
        <v>9511000</v>
      </c>
      <c r="R4622" s="77">
        <v>1.52</v>
      </c>
      <c r="S4622" s="77">
        <v>31.081</v>
      </c>
      <c r="T4622" s="77">
        <v>8.020999999999999</v>
      </c>
      <c r="U4622" s="77">
        <v>17.844799999999999</v>
      </c>
      <c r="V4622" s="77">
        <v>2.3827641742904979</v>
      </c>
      <c r="AC4622" s="77">
        <v>77.97</v>
      </c>
      <c r="AD4622" s="77">
        <v>73.31</v>
      </c>
      <c r="AH4622" s="77">
        <f>IF(AND(M4622&lt;Variables!$G$6,M4622&gt;Variables!$G$5),0,1)</f>
        <v>1</v>
      </c>
      <c r="AI4622" s="77">
        <f t="shared" si="146"/>
        <v>0</v>
      </c>
      <c r="AJ4622" s="77">
        <f>IF(I4622&gt;Variables!$G$7,0,1)</f>
        <v>1</v>
      </c>
      <c r="AK4622" s="77">
        <f>IF(F4622&gt;Variables!$G$8,0,1)</f>
        <v>0</v>
      </c>
      <c r="AL4622" s="77">
        <f>IF(G4622&gt;Variables!$G$9,0,1)</f>
        <v>0</v>
      </c>
      <c r="AM4622" s="77">
        <f>IF(AND(K4622&gt;Variables!$G$10,K4622&lt;Variables!$G$11),0,1)</f>
        <v>1</v>
      </c>
      <c r="AN4622" s="77">
        <f>IF(H4622&lt;Variables!$G$13,1,0)</f>
        <v>0</v>
      </c>
      <c r="AO4622" s="77">
        <f>IF(R4622&lt;Variables!$G$12,0,1)</f>
        <v>0</v>
      </c>
      <c r="AP4622" s="78">
        <f t="shared" si="147"/>
        <v>1</v>
      </c>
      <c r="AQ4622" s="77">
        <f>IF(V4622&lt;Variables!$G$15,1,0)</f>
        <v>1</v>
      </c>
      <c r="AR4622" s="77">
        <v>1</v>
      </c>
      <c r="AS4622" s="77">
        <v>0</v>
      </c>
      <c r="AT4622" s="77">
        <v>0</v>
      </c>
      <c r="AU4622" s="77">
        <v>0</v>
      </c>
      <c r="BA4622" s="77">
        <v>2</v>
      </c>
    </row>
    <row r="4623" spans="3:53" x14ac:dyDescent="0.25">
      <c r="C4623" s="77" t="s">
        <v>603</v>
      </c>
      <c r="D4623" s="77" t="s">
        <v>578</v>
      </c>
      <c r="E4623" s="77">
        <v>6.28</v>
      </c>
      <c r="F4623" s="77">
        <v>42.79</v>
      </c>
      <c r="G4623" s="77">
        <v>44.37</v>
      </c>
      <c r="H4623" s="77">
        <v>42.92</v>
      </c>
      <c r="I4623" s="77">
        <v>209.21</v>
      </c>
      <c r="J4623" s="77" t="s">
        <v>75</v>
      </c>
      <c r="K4623" s="77">
        <v>54.69</v>
      </c>
      <c r="L4623" s="77">
        <v>6.0474899999999998</v>
      </c>
      <c r="M4623" s="77">
        <v>2.1928105709972332</v>
      </c>
      <c r="N4623" s="77">
        <v>6.1001139999999996</v>
      </c>
      <c r="O4623" s="77">
        <v>1.3112213968460389</v>
      </c>
      <c r="P4623" s="77">
        <v>28970000</v>
      </c>
      <c r="Q4623" s="77">
        <v>2020000</v>
      </c>
      <c r="R4623" s="77">
        <v>14.34</v>
      </c>
      <c r="S4623" s="77">
        <v>31.081</v>
      </c>
      <c r="T4623" s="77">
        <v>8.020999999999999</v>
      </c>
      <c r="U4623" s="77">
        <v>17.844799999999999</v>
      </c>
      <c r="V4623" s="77">
        <v>2.3288743199568742</v>
      </c>
      <c r="AC4623" s="77">
        <v>7.12</v>
      </c>
      <c r="AD4623" s="77">
        <v>5.29</v>
      </c>
      <c r="AH4623" s="77">
        <f>IF(AND(M4623&lt;Variables!$G$6,M4623&gt;Variables!$G$5),0,1)</f>
        <v>1</v>
      </c>
      <c r="AI4623" s="77">
        <f t="shared" si="146"/>
        <v>1</v>
      </c>
      <c r="AJ4623" s="77">
        <f>IF(I4623&gt;Variables!$G$7,0,1)</f>
        <v>0</v>
      </c>
      <c r="AK4623" s="77">
        <f>IF(F4623&gt;Variables!$G$8,0,1)</f>
        <v>0</v>
      </c>
      <c r="AL4623" s="77">
        <f>IF(G4623&gt;Variables!$G$9,0,1)</f>
        <v>0</v>
      </c>
      <c r="AM4623" s="77">
        <f>IF(AND(K4623&gt;Variables!$G$10,K4623&lt;Variables!$G$11),0,1)</f>
        <v>1</v>
      </c>
      <c r="AN4623" s="77">
        <f>IF(H4623&lt;Variables!$G$13,1,0)</f>
        <v>1</v>
      </c>
      <c r="AO4623" s="77">
        <f>IF(R4623&lt;Variables!$G$12,0,1)</f>
        <v>1</v>
      </c>
      <c r="AP4623" s="78">
        <f t="shared" si="147"/>
        <v>1</v>
      </c>
      <c r="AQ4623" s="77">
        <f>IF(V4623&lt;Variables!$G$15,1,0)</f>
        <v>1</v>
      </c>
      <c r="AR4623" s="77">
        <v>1</v>
      </c>
      <c r="AS4623" s="77">
        <v>0</v>
      </c>
      <c r="AT4623" s="77">
        <v>0</v>
      </c>
      <c r="AU4623" s="77">
        <v>0</v>
      </c>
      <c r="BA4623" s="77">
        <v>2</v>
      </c>
    </row>
    <row r="4624" spans="3:53" x14ac:dyDescent="0.25">
      <c r="C4624" s="77" t="s">
        <v>603</v>
      </c>
      <c r="D4624" s="77" t="s">
        <v>172</v>
      </c>
      <c r="E4624" s="77">
        <v>61.57</v>
      </c>
      <c r="F4624" s="77">
        <v>11.13</v>
      </c>
      <c r="G4624" s="77">
        <v>11.23</v>
      </c>
      <c r="H4624" s="77">
        <v>7650</v>
      </c>
      <c r="I4624" s="77">
        <v>152783.40100000001</v>
      </c>
      <c r="J4624" s="77" t="s">
        <v>75</v>
      </c>
      <c r="K4624" s="77">
        <v>74.3</v>
      </c>
      <c r="L4624" s="77">
        <v>60.327110526315799</v>
      </c>
      <c r="M4624" s="77">
        <v>1.7784532763527361</v>
      </c>
      <c r="N4624" s="77">
        <v>59.375677083333329</v>
      </c>
      <c r="O4624" s="77">
        <v>3.409347086392879</v>
      </c>
      <c r="P4624" s="77">
        <v>448065</v>
      </c>
      <c r="Q4624" s="77">
        <v>1206000</v>
      </c>
      <c r="R4624" s="77">
        <v>0.37</v>
      </c>
      <c r="S4624" s="77">
        <v>31.081</v>
      </c>
      <c r="T4624" s="77">
        <v>8.020999999999999</v>
      </c>
      <c r="U4624" s="77">
        <v>17.844799999999999</v>
      </c>
      <c r="V4624" s="77">
        <v>2.447699209405636</v>
      </c>
      <c r="AC4624" s="77">
        <v>62.997</v>
      </c>
      <c r="AD4624" s="77">
        <v>56.06</v>
      </c>
      <c r="AH4624" s="77">
        <f>IF(AND(M4624&lt;Variables!$G$6,M4624&gt;Variables!$G$5),0,1)</f>
        <v>1</v>
      </c>
      <c r="AI4624" s="77">
        <f t="shared" si="146"/>
        <v>0</v>
      </c>
      <c r="AJ4624" s="77">
        <f>IF(I4624&gt;Variables!$G$7,0,1)</f>
        <v>0</v>
      </c>
      <c r="AK4624" s="77">
        <f>IF(F4624&gt;Variables!$G$8,0,1)</f>
        <v>0</v>
      </c>
      <c r="AL4624" s="77">
        <f>IF(G4624&gt;Variables!$G$9,0,1)</f>
        <v>0</v>
      </c>
      <c r="AM4624" s="77">
        <f>IF(AND(K4624&gt;Variables!$G$10,K4624&lt;Variables!$G$11),0,1)</f>
        <v>1</v>
      </c>
      <c r="AN4624" s="77">
        <f>IF(H4624&lt;Variables!$G$13,1,0)</f>
        <v>0</v>
      </c>
      <c r="AO4624" s="77">
        <f>IF(R4624&lt;Variables!$G$12,0,1)</f>
        <v>0</v>
      </c>
      <c r="AP4624" s="78">
        <f t="shared" si="147"/>
        <v>1</v>
      </c>
      <c r="AQ4624" s="77">
        <f>IF(V4624&lt;Variables!$G$15,1,0)</f>
        <v>1</v>
      </c>
      <c r="AR4624" s="77">
        <v>1</v>
      </c>
      <c r="AS4624" s="77">
        <v>0</v>
      </c>
      <c r="AT4624" s="77">
        <v>0</v>
      </c>
      <c r="AU4624" s="77">
        <v>0</v>
      </c>
      <c r="BA4624" s="77">
        <v>2</v>
      </c>
    </row>
    <row r="4625" spans="3:53" x14ac:dyDescent="0.25">
      <c r="C4625" s="77" t="s">
        <v>603</v>
      </c>
      <c r="D4625" s="77" t="s">
        <v>173</v>
      </c>
      <c r="E4625" s="77">
        <v>84.2</v>
      </c>
      <c r="F4625" s="77">
        <v>8.11</v>
      </c>
      <c r="G4625" s="77">
        <v>5.96</v>
      </c>
      <c r="H4625" s="77">
        <v>3060</v>
      </c>
      <c r="I4625" s="77">
        <v>1435.3140000000001</v>
      </c>
      <c r="J4625" s="77" t="s">
        <v>75</v>
      </c>
      <c r="K4625" s="77">
        <v>45.73</v>
      </c>
      <c r="L4625" s="77">
        <v>84.034939999999992</v>
      </c>
      <c r="M4625" s="77">
        <v>-0.101196002519895</v>
      </c>
      <c r="N4625" s="77">
        <v>85.093475999999995</v>
      </c>
      <c r="O4625" s="77">
        <v>-1.343905612693499</v>
      </c>
      <c r="P4625" s="77">
        <v>1862000</v>
      </c>
      <c r="Q4625" s="77">
        <v>1883000</v>
      </c>
      <c r="R4625" s="77">
        <v>0.99</v>
      </c>
      <c r="S4625" s="77">
        <v>31.081</v>
      </c>
      <c r="T4625" s="77">
        <v>8.020999999999999</v>
      </c>
      <c r="U4625" s="77">
        <v>17.844799999999999</v>
      </c>
      <c r="V4625" s="77">
        <v>2.3241459712494832</v>
      </c>
      <c r="AC4625" s="77">
        <v>84.78</v>
      </c>
      <c r="AD4625" s="77">
        <v>80.8</v>
      </c>
      <c r="AH4625" s="77">
        <f>IF(AND(M4625&lt;Variables!$G$6,M4625&gt;Variables!$G$5),0,1)</f>
        <v>1</v>
      </c>
      <c r="AI4625" s="77">
        <f t="shared" si="146"/>
        <v>1</v>
      </c>
      <c r="AJ4625" s="77">
        <f>IF(I4625&gt;Variables!$G$7,0,1)</f>
        <v>0</v>
      </c>
      <c r="AK4625" s="77">
        <f>IF(F4625&gt;Variables!$G$8,0,1)</f>
        <v>1</v>
      </c>
      <c r="AL4625" s="77">
        <f>IF(G4625&gt;Variables!$G$9,0,1)</f>
        <v>1</v>
      </c>
      <c r="AM4625" s="77">
        <f>IF(AND(K4625&gt;Variables!$G$10,K4625&lt;Variables!$G$11),0,1)</f>
        <v>1</v>
      </c>
      <c r="AN4625" s="77">
        <f>IF(H4625&lt;Variables!$G$13,1,0)</f>
        <v>0</v>
      </c>
      <c r="AO4625" s="77">
        <f>IF(R4625&lt;Variables!$G$12,0,1)</f>
        <v>0</v>
      </c>
      <c r="AP4625" s="78">
        <f t="shared" si="147"/>
        <v>1</v>
      </c>
      <c r="AQ4625" s="77">
        <f>IF(V4625&lt;Variables!$G$15,1,0)</f>
        <v>1</v>
      </c>
      <c r="AR4625" s="77">
        <v>0</v>
      </c>
      <c r="AS4625" s="77">
        <v>0</v>
      </c>
      <c r="AT4625" s="77">
        <v>1</v>
      </c>
      <c r="AU4625" s="77">
        <v>0</v>
      </c>
      <c r="BA4625" s="77">
        <v>-1.33</v>
      </c>
    </row>
    <row r="4626" spans="3:53" x14ac:dyDescent="0.25">
      <c r="C4626" s="77" t="s">
        <v>603</v>
      </c>
      <c r="D4626" s="77" t="s">
        <v>577</v>
      </c>
      <c r="E4626" s="77">
        <v>43.2</v>
      </c>
      <c r="F4626" s="77">
        <v>7.31</v>
      </c>
      <c r="G4626" s="77">
        <v>6.41</v>
      </c>
      <c r="H4626" s="77">
        <v>5240</v>
      </c>
      <c r="I4626" s="77">
        <v>-13.224</v>
      </c>
      <c r="J4626" s="77" t="s">
        <v>75</v>
      </c>
      <c r="K4626" s="77">
        <v>71.86</v>
      </c>
      <c r="L4626" s="77">
        <v>42.732693750000003</v>
      </c>
      <c r="M4626" s="77">
        <v>0.6021297218128363</v>
      </c>
      <c r="N4626" s="77">
        <v>42.582980000000013</v>
      </c>
      <c r="O4626" s="77">
        <v>0.95582789180089245</v>
      </c>
      <c r="P4626" s="77">
        <v>146984</v>
      </c>
      <c r="Q4626" s="77">
        <v>549321</v>
      </c>
      <c r="R4626" s="77">
        <v>0.27</v>
      </c>
      <c r="S4626" s="77">
        <v>31.081</v>
      </c>
      <c r="T4626" s="77">
        <v>8.020999999999999</v>
      </c>
      <c r="U4626" s="77">
        <v>17.844799999999999</v>
      </c>
      <c r="V4626" s="77">
        <v>2.5398007663168891</v>
      </c>
      <c r="AC4626" s="77">
        <v>43.64</v>
      </c>
      <c r="AD4626" s="77">
        <v>42.44</v>
      </c>
      <c r="AH4626" s="77">
        <f>IF(AND(M4626&lt;Variables!$G$6,M4626&gt;Variables!$G$5),0,1)</f>
        <v>1</v>
      </c>
      <c r="AI4626" s="77">
        <f t="shared" si="146"/>
        <v>0</v>
      </c>
      <c r="AJ4626" s="77">
        <f>IF(I4626&gt;Variables!$G$7,0,1)</f>
        <v>1</v>
      </c>
      <c r="AK4626" s="77">
        <f>IF(F4626&gt;Variables!$G$8,0,1)</f>
        <v>1</v>
      </c>
      <c r="AL4626" s="77">
        <f>IF(G4626&gt;Variables!$G$9,0,1)</f>
        <v>1</v>
      </c>
      <c r="AM4626" s="77">
        <f>IF(AND(K4626&gt;Variables!$G$10,K4626&lt;Variables!$G$11),0,1)</f>
        <v>1</v>
      </c>
      <c r="AN4626" s="77">
        <f>IF(H4626&lt;Variables!$G$13,1,0)</f>
        <v>0</v>
      </c>
      <c r="AO4626" s="77">
        <f>IF(R4626&lt;Variables!$G$12,0,1)</f>
        <v>0</v>
      </c>
      <c r="AP4626" s="78">
        <f t="shared" si="147"/>
        <v>1</v>
      </c>
      <c r="AQ4626" s="77">
        <f>IF(V4626&lt;Variables!$G$15,1,0)</f>
        <v>1</v>
      </c>
      <c r="AR4626" s="77">
        <v>0</v>
      </c>
      <c r="AS4626" s="77">
        <v>0</v>
      </c>
      <c r="AT4626" s="77">
        <v>0</v>
      </c>
      <c r="AU4626" s="77">
        <v>1</v>
      </c>
      <c r="BA4626" s="77">
        <v>-0.13</v>
      </c>
    </row>
    <row r="4627" spans="3:53" x14ac:dyDescent="0.25">
      <c r="C4627" s="77" t="s">
        <v>603</v>
      </c>
      <c r="D4627" s="77" t="s">
        <v>563</v>
      </c>
      <c r="E4627" s="77">
        <v>43.97</v>
      </c>
      <c r="F4627" s="77">
        <v>12.52</v>
      </c>
      <c r="G4627" s="77">
        <v>11.69</v>
      </c>
      <c r="H4627" s="77">
        <v>4360</v>
      </c>
      <c r="I4627" s="77">
        <v>-45.671999999999997</v>
      </c>
      <c r="J4627" s="77" t="s">
        <v>74</v>
      </c>
      <c r="K4627" s="77">
        <v>49.59</v>
      </c>
      <c r="L4627" s="77">
        <v>43.792475000000003</v>
      </c>
      <c r="M4627" s="77">
        <v>-0.30250630958857527</v>
      </c>
      <c r="N4627" s="77">
        <v>43.504475999999997</v>
      </c>
      <c r="O4627" s="77">
        <v>0.35748965232909058</v>
      </c>
      <c r="P4627" s="77">
        <v>884891</v>
      </c>
      <c r="Q4627" s="77">
        <v>1233000</v>
      </c>
      <c r="R4627" s="77">
        <v>0.72</v>
      </c>
      <c r="S4627" s="77">
        <v>31.081</v>
      </c>
      <c r="T4627" s="77">
        <v>8.020999999999999</v>
      </c>
      <c r="U4627" s="77">
        <v>17.844799999999999</v>
      </c>
      <c r="V4627" s="77">
        <v>2.370259372378245</v>
      </c>
      <c r="AC4627" s="77">
        <v>44.74</v>
      </c>
      <c r="AD4627" s="77">
        <v>42.45</v>
      </c>
      <c r="AH4627" s="77">
        <f>IF(AND(M4627&lt;Variables!$G$6,M4627&gt;Variables!$G$5),0,1)</f>
        <v>1</v>
      </c>
      <c r="AI4627" s="77">
        <f t="shared" si="146"/>
        <v>0</v>
      </c>
      <c r="AJ4627" s="77">
        <f>IF(I4627&gt;Variables!$G$7,0,1)</f>
        <v>1</v>
      </c>
      <c r="AK4627" s="77">
        <f>IF(F4627&gt;Variables!$G$8,0,1)</f>
        <v>0</v>
      </c>
      <c r="AL4627" s="77">
        <f>IF(G4627&gt;Variables!$G$9,0,1)</f>
        <v>0</v>
      </c>
      <c r="AM4627" s="77">
        <f>IF(AND(K4627&gt;Variables!$G$10,K4627&lt;Variables!$G$11),0,1)</f>
        <v>1</v>
      </c>
      <c r="AN4627" s="77">
        <f>IF(H4627&lt;Variables!$G$13,1,0)</f>
        <v>0</v>
      </c>
      <c r="AO4627" s="77">
        <f>IF(R4627&lt;Variables!$G$12,0,1)</f>
        <v>0</v>
      </c>
      <c r="AP4627" s="78">
        <f t="shared" si="147"/>
        <v>0</v>
      </c>
      <c r="AQ4627" s="77">
        <f>IF(V4627&lt;Variables!$G$15,1,0)</f>
        <v>1</v>
      </c>
      <c r="AR4627" s="77">
        <v>0</v>
      </c>
      <c r="AS4627" s="77">
        <v>0</v>
      </c>
      <c r="AT4627" s="77">
        <v>1</v>
      </c>
      <c r="AU4627" s="77">
        <v>0</v>
      </c>
      <c r="BA4627" s="77">
        <v>-2.25</v>
      </c>
    </row>
    <row r="4628" spans="3:53" x14ac:dyDescent="0.25">
      <c r="C4628" s="77" t="s">
        <v>603</v>
      </c>
      <c r="D4628" s="77" t="s">
        <v>567</v>
      </c>
      <c r="E4628" s="77">
        <v>14.54</v>
      </c>
      <c r="F4628" s="77">
        <v>8.56</v>
      </c>
      <c r="G4628" s="77">
        <v>6.47</v>
      </c>
      <c r="H4628" s="77">
        <v>27750</v>
      </c>
      <c r="I4628" s="77">
        <v>2.1179999999999999</v>
      </c>
      <c r="J4628" s="77" t="s">
        <v>74</v>
      </c>
      <c r="K4628" s="77">
        <v>73.900000000000006</v>
      </c>
      <c r="L4628" s="77">
        <v>14.444826315789481</v>
      </c>
      <c r="M4628" s="77">
        <v>0.31273262289866349</v>
      </c>
      <c r="N4628" s="77">
        <v>14.37230425531915</v>
      </c>
      <c r="O4628" s="77">
        <v>0.81890657607871664</v>
      </c>
      <c r="P4628" s="77">
        <v>826978</v>
      </c>
      <c r="Q4628" s="77">
        <v>973560</v>
      </c>
      <c r="R4628" s="77">
        <v>0.85</v>
      </c>
      <c r="S4628" s="77">
        <v>31.081</v>
      </c>
      <c r="T4628" s="77">
        <v>8.020999999999999</v>
      </c>
      <c r="U4628" s="77">
        <v>17.844799999999999</v>
      </c>
      <c r="V4628" s="77">
        <v>2.5848871454277762</v>
      </c>
      <c r="AC4628" s="77">
        <v>14.795</v>
      </c>
      <c r="AD4628" s="77">
        <v>14.46</v>
      </c>
      <c r="AH4628" s="77">
        <f>IF(AND(M4628&lt;Variables!$G$6,M4628&gt;Variables!$G$5),0,1)</f>
        <v>1</v>
      </c>
      <c r="AI4628" s="77">
        <f t="shared" si="146"/>
        <v>0</v>
      </c>
      <c r="AJ4628" s="77">
        <f>IF(I4628&gt;Variables!$G$7,0,1)</f>
        <v>1</v>
      </c>
      <c r="AK4628" s="77">
        <f>IF(F4628&gt;Variables!$G$8,0,1)</f>
        <v>1</v>
      </c>
      <c r="AL4628" s="77">
        <f>IF(G4628&gt;Variables!$G$9,0,1)</f>
        <v>1</v>
      </c>
      <c r="AM4628" s="77">
        <f>IF(AND(K4628&gt;Variables!$G$10,K4628&lt;Variables!$G$11),0,1)</f>
        <v>1</v>
      </c>
      <c r="AN4628" s="77">
        <f>IF(H4628&lt;Variables!$G$13,1,0)</f>
        <v>0</v>
      </c>
      <c r="AO4628" s="77">
        <f>IF(R4628&lt;Variables!$G$12,0,1)</f>
        <v>0</v>
      </c>
      <c r="AP4628" s="78">
        <f t="shared" si="147"/>
        <v>0</v>
      </c>
      <c r="AQ4628" s="77">
        <f>IF(V4628&lt;Variables!$G$15,1,0)</f>
        <v>1</v>
      </c>
      <c r="AR4628" s="77">
        <v>1</v>
      </c>
      <c r="AS4628" s="77">
        <v>0</v>
      </c>
      <c r="AT4628" s="77">
        <v>0</v>
      </c>
      <c r="AU4628" s="77">
        <v>0</v>
      </c>
      <c r="BA4628" s="77">
        <v>1.1599999999999999</v>
      </c>
    </row>
    <row r="4629" spans="3:53" x14ac:dyDescent="0.25">
      <c r="C4629" s="77" t="s">
        <v>603</v>
      </c>
      <c r="D4629" s="77" t="s">
        <v>601</v>
      </c>
      <c r="E4629" s="77">
        <v>8.5399999999999991</v>
      </c>
      <c r="F4629" s="77">
        <v>7.95</v>
      </c>
      <c r="G4629" s="77">
        <v>4.6500000000000004</v>
      </c>
      <c r="H4629" s="77">
        <v>12350</v>
      </c>
      <c r="I4629" s="77">
        <v>52.759</v>
      </c>
      <c r="J4629" s="77" t="s">
        <v>74</v>
      </c>
      <c r="K4629" s="77">
        <v>75.489999999999995</v>
      </c>
      <c r="L4629" s="77">
        <v>8.4886200000000009</v>
      </c>
      <c r="M4629" s="77">
        <v>0.72308573124959963</v>
      </c>
      <c r="N4629" s="77">
        <v>8.4490879999999997</v>
      </c>
      <c r="O4629" s="77">
        <v>1.1943537574706411</v>
      </c>
      <c r="P4629" s="77">
        <v>7022000</v>
      </c>
      <c r="Q4629" s="77">
        <v>8571000</v>
      </c>
      <c r="R4629" s="77">
        <v>0.82</v>
      </c>
      <c r="S4629" s="77">
        <v>31.081</v>
      </c>
      <c r="T4629" s="77">
        <v>8.020999999999999</v>
      </c>
      <c r="U4629" s="77">
        <v>17.844799999999999</v>
      </c>
      <c r="V4629" s="77">
        <v>2.5590461281112828</v>
      </c>
      <c r="AC4629" s="77">
        <v>8.64</v>
      </c>
      <c r="AD4629" s="77">
        <v>8.49</v>
      </c>
      <c r="AH4629" s="77">
        <f>IF(AND(M4629&lt;Variables!$G$6,M4629&gt;Variables!$G$5),0,1)</f>
        <v>1</v>
      </c>
      <c r="AI4629" s="77">
        <f t="shared" si="146"/>
        <v>0</v>
      </c>
      <c r="AJ4629" s="77">
        <f>IF(I4629&gt;Variables!$G$7,0,1)</f>
        <v>0</v>
      </c>
      <c r="AK4629" s="77">
        <f>IF(F4629&gt;Variables!$G$8,0,1)</f>
        <v>1</v>
      </c>
      <c r="AL4629" s="77">
        <f>IF(G4629&gt;Variables!$G$9,0,1)</f>
        <v>1</v>
      </c>
      <c r="AM4629" s="77">
        <f>IF(AND(K4629&gt;Variables!$G$10,K4629&lt;Variables!$G$11),0,1)</f>
        <v>1</v>
      </c>
      <c r="AN4629" s="77">
        <f>IF(H4629&lt;Variables!$G$13,1,0)</f>
        <v>0</v>
      </c>
      <c r="AO4629" s="77">
        <f>IF(R4629&lt;Variables!$G$12,0,1)</f>
        <v>0</v>
      </c>
      <c r="AP4629" s="78">
        <f t="shared" si="147"/>
        <v>0</v>
      </c>
      <c r="AQ4629" s="77">
        <f>IF(V4629&lt;Variables!$G$15,1,0)</f>
        <v>1</v>
      </c>
      <c r="AR4629" s="77">
        <v>0</v>
      </c>
      <c r="AS4629" s="77">
        <v>1</v>
      </c>
      <c r="AT4629" s="77">
        <v>0</v>
      </c>
      <c r="AU4629" s="77">
        <v>0</v>
      </c>
      <c r="BA4629" s="77">
        <v>0.26</v>
      </c>
    </row>
    <row r="4630" spans="3:53" x14ac:dyDescent="0.25">
      <c r="C4630" s="77" t="s">
        <v>603</v>
      </c>
      <c r="D4630" s="77" t="s">
        <v>576</v>
      </c>
      <c r="E4630" s="77">
        <v>107.83</v>
      </c>
      <c r="F4630" s="77">
        <v>8.48</v>
      </c>
      <c r="G4630" s="77">
        <v>6.43</v>
      </c>
      <c r="H4630" s="77">
        <v>4280</v>
      </c>
      <c r="I4630" s="77">
        <v>-24.666</v>
      </c>
      <c r="J4630" s="77" t="s">
        <v>74</v>
      </c>
      <c r="K4630" s="77">
        <v>61.39</v>
      </c>
      <c r="L4630" s="77">
        <v>107.06334</v>
      </c>
      <c r="M4630" s="77">
        <v>0.39851175948741963</v>
      </c>
      <c r="N4630" s="77">
        <v>107.03379200000001</v>
      </c>
      <c r="O4630" s="77">
        <v>0.42622800844055281</v>
      </c>
      <c r="P4630" s="77">
        <v>647122</v>
      </c>
      <c r="Q4630" s="77">
        <v>890350</v>
      </c>
      <c r="R4630" s="77">
        <v>0.73</v>
      </c>
      <c r="S4630" s="77">
        <v>31.081</v>
      </c>
      <c r="T4630" s="77">
        <v>8.020999999999999</v>
      </c>
      <c r="U4630" s="77">
        <v>17.844799999999999</v>
      </c>
      <c r="V4630" s="77">
        <v>2.4615303209129848</v>
      </c>
      <c r="AC4630" s="77">
        <v>111.49</v>
      </c>
      <c r="AD4630" s="77">
        <v>107.1001</v>
      </c>
      <c r="AH4630" s="77">
        <f>IF(AND(M4630&lt;Variables!$G$6,M4630&gt;Variables!$G$5),0,1)</f>
        <v>1</v>
      </c>
      <c r="AI4630" s="77">
        <f t="shared" si="146"/>
        <v>0</v>
      </c>
      <c r="AJ4630" s="77">
        <f>IF(I4630&gt;Variables!$G$7,0,1)</f>
        <v>1</v>
      </c>
      <c r="AK4630" s="77">
        <f>IF(F4630&gt;Variables!$G$8,0,1)</f>
        <v>1</v>
      </c>
      <c r="AL4630" s="77">
        <f>IF(G4630&gt;Variables!$G$9,0,1)</f>
        <v>1</v>
      </c>
      <c r="AM4630" s="77">
        <f>IF(AND(K4630&gt;Variables!$G$10,K4630&lt;Variables!$G$11),0,1)</f>
        <v>1</v>
      </c>
      <c r="AN4630" s="77">
        <f>IF(H4630&lt;Variables!$G$13,1,0)</f>
        <v>0</v>
      </c>
      <c r="AO4630" s="77">
        <f>IF(R4630&lt;Variables!$G$12,0,1)</f>
        <v>0</v>
      </c>
      <c r="AP4630" s="78">
        <f t="shared" si="147"/>
        <v>0</v>
      </c>
      <c r="AQ4630" s="77">
        <f>IF(V4630&lt;Variables!$G$15,1,0)</f>
        <v>1</v>
      </c>
      <c r="AR4630" s="77">
        <v>1</v>
      </c>
      <c r="AS4630" s="77">
        <v>0</v>
      </c>
      <c r="AT4630" s="77">
        <v>0</v>
      </c>
      <c r="AU4630" s="77">
        <v>0</v>
      </c>
      <c r="BA4630" s="77">
        <v>1.04</v>
      </c>
    </row>
    <row r="4631" spans="3:53" x14ac:dyDescent="0.25">
      <c r="C4631" s="77" t="s">
        <v>603</v>
      </c>
      <c r="D4631" s="77" t="s">
        <v>555</v>
      </c>
      <c r="E4631" s="77">
        <v>24.8</v>
      </c>
      <c r="F4631" s="77">
        <v>21.39</v>
      </c>
      <c r="G4631" s="77">
        <v>18.93</v>
      </c>
      <c r="H4631" s="77">
        <v>2850</v>
      </c>
      <c r="I4631" s="77">
        <v>270.17599999999999</v>
      </c>
      <c r="J4631" s="77" t="s">
        <v>74</v>
      </c>
      <c r="K4631" s="77">
        <v>45.49</v>
      </c>
      <c r="L4631" s="77">
        <v>24.797910000000009</v>
      </c>
      <c r="M4631" s="77">
        <v>-1.1989316841621189</v>
      </c>
      <c r="N4631" s="77">
        <v>24.341116</v>
      </c>
      <c r="O4631" s="77">
        <v>0.65520414100978563</v>
      </c>
      <c r="P4631" s="77">
        <v>1266000</v>
      </c>
      <c r="Q4631" s="77">
        <v>497157</v>
      </c>
      <c r="R4631" s="77">
        <v>2.5499999999999998</v>
      </c>
      <c r="S4631" s="77">
        <v>31.081</v>
      </c>
      <c r="T4631" s="77">
        <v>8.020999999999999</v>
      </c>
      <c r="U4631" s="77">
        <v>17.844799999999999</v>
      </c>
      <c r="V4631" s="77">
        <v>2.3358326824738049</v>
      </c>
      <c r="AC4631" s="77">
        <v>26.31</v>
      </c>
      <c r="AD4631" s="77">
        <v>21.94</v>
      </c>
      <c r="AH4631" s="77">
        <f>IF(AND(M4631&lt;Variables!$G$6,M4631&gt;Variables!$G$5),0,1)</f>
        <v>0</v>
      </c>
      <c r="AI4631" s="77">
        <f t="shared" si="146"/>
        <v>0</v>
      </c>
      <c r="AJ4631" s="77">
        <f>IF(I4631&gt;Variables!$G$7,0,1)</f>
        <v>0</v>
      </c>
      <c r="AK4631" s="77">
        <f>IF(F4631&gt;Variables!$G$8,0,1)</f>
        <v>0</v>
      </c>
      <c r="AL4631" s="77">
        <f>IF(G4631&gt;Variables!$G$9,0,1)</f>
        <v>0</v>
      </c>
      <c r="AM4631" s="77">
        <f>IF(AND(K4631&gt;Variables!$G$10,K4631&lt;Variables!$G$11),0,1)</f>
        <v>1</v>
      </c>
      <c r="AN4631" s="77">
        <f>IF(H4631&lt;Variables!$G$13,1,0)</f>
        <v>0</v>
      </c>
      <c r="AO4631" s="77">
        <f>IF(R4631&lt;Variables!$G$12,0,1)</f>
        <v>1</v>
      </c>
      <c r="AP4631" s="78">
        <f t="shared" si="147"/>
        <v>0</v>
      </c>
      <c r="AQ4631" s="77">
        <f>IF(V4631&lt;Variables!$G$15,1,0)</f>
        <v>1</v>
      </c>
      <c r="AR4631" s="77">
        <v>0</v>
      </c>
      <c r="AS4631" s="77">
        <v>0</v>
      </c>
      <c r="AT4631" s="77">
        <v>1</v>
      </c>
      <c r="AU4631" s="77">
        <v>0</v>
      </c>
      <c r="BA4631" s="77">
        <v>-2.25</v>
      </c>
    </row>
    <row r="4632" spans="3:53" x14ac:dyDescent="0.25">
      <c r="C4632" s="77" t="s">
        <v>603</v>
      </c>
      <c r="D4632" s="77" t="s">
        <v>596</v>
      </c>
      <c r="E4632" s="77">
        <v>36.24</v>
      </c>
      <c r="F4632" s="77">
        <v>10.42</v>
      </c>
      <c r="G4632" s="77">
        <v>7.83</v>
      </c>
      <c r="H4632" s="77">
        <v>4520</v>
      </c>
      <c r="I4632" s="77">
        <v>-34.134</v>
      </c>
      <c r="J4632" s="77" t="s">
        <v>74</v>
      </c>
      <c r="K4632" s="77">
        <v>64.2</v>
      </c>
      <c r="L4632" s="77">
        <v>36.088859999999997</v>
      </c>
      <c r="M4632" s="77">
        <v>0.33567145096853718</v>
      </c>
      <c r="N4632" s="77">
        <v>35.584498000000004</v>
      </c>
      <c r="O4632" s="77">
        <v>1.7577935200884509</v>
      </c>
      <c r="P4632" s="77">
        <v>2449000</v>
      </c>
      <c r="Q4632" s="77">
        <v>2591000</v>
      </c>
      <c r="R4632" s="77">
        <v>0.95</v>
      </c>
      <c r="S4632" s="77">
        <v>31.081</v>
      </c>
      <c r="T4632" s="77">
        <v>8.020999999999999</v>
      </c>
      <c r="U4632" s="77">
        <v>17.844799999999999</v>
      </c>
      <c r="V4632" s="77">
        <v>2.491618790339178</v>
      </c>
      <c r="AC4632" s="77">
        <v>36.340000000000003</v>
      </c>
      <c r="AD4632" s="77">
        <v>35.1</v>
      </c>
      <c r="AH4632" s="77">
        <f>IF(AND(M4632&lt;Variables!$G$6,M4632&gt;Variables!$G$5),0,1)</f>
        <v>1</v>
      </c>
      <c r="AI4632" s="77">
        <f t="shared" si="146"/>
        <v>0</v>
      </c>
      <c r="AJ4632" s="77">
        <f>IF(I4632&gt;Variables!$G$7,0,1)</f>
        <v>1</v>
      </c>
      <c r="AK4632" s="77">
        <f>IF(F4632&gt;Variables!$G$8,0,1)</f>
        <v>0</v>
      </c>
      <c r="AL4632" s="77">
        <f>IF(G4632&gt;Variables!$G$9,0,1)</f>
        <v>1</v>
      </c>
      <c r="AM4632" s="77">
        <f>IF(AND(K4632&gt;Variables!$G$10,K4632&lt;Variables!$G$11),0,1)</f>
        <v>0</v>
      </c>
      <c r="AN4632" s="77">
        <f>IF(H4632&lt;Variables!$G$13,1,0)</f>
        <v>0</v>
      </c>
      <c r="AO4632" s="77">
        <f>IF(R4632&lt;Variables!$G$12,0,1)</f>
        <v>0</v>
      </c>
      <c r="AP4632" s="78">
        <f t="shared" si="147"/>
        <v>0</v>
      </c>
      <c r="AQ4632" s="77">
        <f>IF(V4632&lt;Variables!$G$15,1,0)</f>
        <v>1</v>
      </c>
      <c r="AR4632" s="77">
        <v>1</v>
      </c>
      <c r="AS4632" s="77">
        <v>0</v>
      </c>
      <c r="AT4632" s="77">
        <v>0</v>
      </c>
      <c r="AU4632" s="77">
        <v>0</v>
      </c>
      <c r="BA4632" s="77">
        <v>0.13</v>
      </c>
    </row>
    <row r="4633" spans="3:53" x14ac:dyDescent="0.25">
      <c r="C4633" s="77" t="s">
        <v>603</v>
      </c>
      <c r="D4633" s="77" t="s">
        <v>566</v>
      </c>
      <c r="E4633" s="77">
        <v>48.83</v>
      </c>
      <c r="F4633" s="77">
        <v>8.08</v>
      </c>
      <c r="G4633" s="77">
        <v>6.63</v>
      </c>
      <c r="H4633" s="77">
        <v>3140</v>
      </c>
      <c r="I4633" s="77">
        <v>-23.965</v>
      </c>
      <c r="J4633" s="77" t="s">
        <v>74</v>
      </c>
      <c r="K4633" s="77">
        <v>37.08</v>
      </c>
      <c r="L4633" s="77">
        <v>48.859731578947368</v>
      </c>
      <c r="M4633" s="77">
        <v>-0.63391993557497961</v>
      </c>
      <c r="N4633" s="77">
        <v>48.994997959183678</v>
      </c>
      <c r="O4633" s="77">
        <v>-0.90825181695975521</v>
      </c>
      <c r="P4633" s="77">
        <v>1167000</v>
      </c>
      <c r="Q4633" s="77">
        <v>835075</v>
      </c>
      <c r="R4633" s="77">
        <v>1.4</v>
      </c>
      <c r="S4633" s="77">
        <v>31.081</v>
      </c>
      <c r="T4633" s="77">
        <v>8.020999999999999</v>
      </c>
      <c r="U4633" s="77">
        <v>17.844799999999999</v>
      </c>
      <c r="V4633" s="77">
        <v>2.225977289125638</v>
      </c>
      <c r="AC4633" s="77">
        <v>49.13</v>
      </c>
      <c r="AD4633" s="77">
        <v>47.54</v>
      </c>
      <c r="AH4633" s="77">
        <f>IF(AND(M4633&lt;Variables!$G$6,M4633&gt;Variables!$G$5),0,1)</f>
        <v>1</v>
      </c>
      <c r="AI4633" s="77">
        <f t="shared" si="146"/>
        <v>1</v>
      </c>
      <c r="AJ4633" s="77">
        <f>IF(I4633&gt;Variables!$G$7,0,1)</f>
        <v>1</v>
      </c>
      <c r="AK4633" s="77">
        <f>IF(F4633&gt;Variables!$G$8,0,1)</f>
        <v>1</v>
      </c>
      <c r="AL4633" s="77">
        <f>IF(G4633&gt;Variables!$G$9,0,1)</f>
        <v>1</v>
      </c>
      <c r="AM4633" s="77">
        <f>IF(AND(K4633&gt;Variables!$G$10,K4633&lt;Variables!$G$11),0,1)</f>
        <v>1</v>
      </c>
      <c r="AN4633" s="77">
        <f>IF(H4633&lt;Variables!$G$13,1,0)</f>
        <v>0</v>
      </c>
      <c r="AO4633" s="77">
        <f>IF(R4633&lt;Variables!$G$12,0,1)</f>
        <v>0</v>
      </c>
      <c r="AP4633" s="78">
        <f t="shared" si="147"/>
        <v>0</v>
      </c>
      <c r="AQ4633" s="77">
        <f>IF(V4633&lt;Variables!$G$15,1,0)</f>
        <v>1</v>
      </c>
      <c r="AR4633" s="77">
        <v>0</v>
      </c>
      <c r="AS4633" s="77">
        <v>0</v>
      </c>
      <c r="AT4633" s="77">
        <v>0</v>
      </c>
      <c r="AU4633" s="77">
        <v>1</v>
      </c>
      <c r="BA4633" s="77">
        <v>-0.78</v>
      </c>
    </row>
    <row r="4634" spans="3:53" x14ac:dyDescent="0.25">
      <c r="C4634" s="77" t="s">
        <v>603</v>
      </c>
      <c r="D4634" s="77" t="s">
        <v>551</v>
      </c>
      <c r="E4634" s="77">
        <v>2.7</v>
      </c>
      <c r="F4634" s="77">
        <v>56.63</v>
      </c>
      <c r="G4634" s="77">
        <v>-10.47</v>
      </c>
      <c r="H4634" s="77">
        <v>18.25</v>
      </c>
      <c r="I4634" s="77">
        <v>-0.11</v>
      </c>
      <c r="J4634" s="77" t="s">
        <v>75</v>
      </c>
      <c r="K4634" s="77">
        <v>52.96</v>
      </c>
      <c r="L4634" s="77">
        <v>2.68737</v>
      </c>
      <c r="M4634" s="77">
        <v>0.28392071058320228</v>
      </c>
      <c r="N4634" s="77">
        <v>2.6881159999999999</v>
      </c>
      <c r="O4634" s="77">
        <v>0.25609013896721311</v>
      </c>
      <c r="P4634" s="77">
        <v>122110000</v>
      </c>
      <c r="Q4634" s="77">
        <v>925560</v>
      </c>
      <c r="R4634" s="77">
        <v>131.93</v>
      </c>
      <c r="S4634" s="77">
        <v>31.081</v>
      </c>
      <c r="T4634" s="77">
        <v>8.020999999999999</v>
      </c>
      <c r="U4634" s="77">
        <v>17.844799999999999</v>
      </c>
      <c r="V4634" s="77">
        <v>2.3878565710088302</v>
      </c>
      <c r="AC4634" s="77">
        <v>3.81</v>
      </c>
      <c r="AD4634" s="77">
        <v>2.56</v>
      </c>
      <c r="AH4634" s="77">
        <f>IF(AND(M4634&lt;Variables!$G$6,M4634&gt;Variables!$G$5),0,1)</f>
        <v>1</v>
      </c>
      <c r="AI4634" s="77">
        <f t="shared" si="146"/>
        <v>1</v>
      </c>
      <c r="AJ4634" s="77">
        <f>IF(I4634&gt;Variables!$G$7,0,1)</f>
        <v>1</v>
      </c>
      <c r="AK4634" s="77">
        <f>IF(F4634&gt;Variables!$G$8,0,1)</f>
        <v>0</v>
      </c>
      <c r="AL4634" s="77">
        <f>IF(G4634&gt;Variables!$G$9,0,1)</f>
        <v>1</v>
      </c>
      <c r="AM4634" s="77">
        <f>IF(AND(K4634&gt;Variables!$G$10,K4634&lt;Variables!$G$11),0,1)</f>
        <v>1</v>
      </c>
      <c r="AN4634" s="77">
        <f>IF(H4634&lt;Variables!$G$13,1,0)</f>
        <v>1</v>
      </c>
      <c r="AO4634" s="77">
        <f>IF(R4634&lt;Variables!$G$12,0,1)</f>
        <v>1</v>
      </c>
      <c r="AP4634" s="78">
        <f t="shared" si="147"/>
        <v>1</v>
      </c>
      <c r="AQ4634" s="77">
        <f>IF(V4634&lt;Variables!$G$15,1,0)</f>
        <v>1</v>
      </c>
      <c r="AR4634" s="77">
        <v>0</v>
      </c>
      <c r="AS4634" s="77">
        <v>0</v>
      </c>
      <c r="AT4634" s="77">
        <v>1</v>
      </c>
      <c r="AU4634" s="77">
        <v>0</v>
      </c>
      <c r="BA4634" s="77">
        <v>-2.25</v>
      </c>
    </row>
    <row r="4635" spans="3:53" x14ac:dyDescent="0.25">
      <c r="C4635" s="77" t="s">
        <v>603</v>
      </c>
      <c r="D4635" s="77" t="s">
        <v>590</v>
      </c>
      <c r="E4635" s="77">
        <v>8.42</v>
      </c>
      <c r="F4635" s="77">
        <v>17.600000000000001</v>
      </c>
      <c r="G4635" s="77">
        <v>11.43</v>
      </c>
      <c r="H4635" s="77">
        <v>298.47000000000003</v>
      </c>
      <c r="I4635" s="77">
        <v>-4.319</v>
      </c>
      <c r="J4635" s="77" t="s">
        <v>74</v>
      </c>
      <c r="K4635" s="77">
        <v>54.85</v>
      </c>
      <c r="L4635" s="77">
        <v>8.1433099999999996</v>
      </c>
      <c r="M4635" s="77">
        <v>0.57335407837844687</v>
      </c>
      <c r="N4635" s="77">
        <v>8.1579673469387757</v>
      </c>
      <c r="O4635" s="77">
        <v>0.3926548329866002</v>
      </c>
      <c r="P4635" s="77">
        <v>1330000</v>
      </c>
      <c r="Q4635" s="77">
        <v>148250</v>
      </c>
      <c r="R4635" s="77">
        <v>8.9700000000000006</v>
      </c>
      <c r="S4635" s="77">
        <v>31.081</v>
      </c>
      <c r="T4635" s="77">
        <v>8.020999999999999</v>
      </c>
      <c r="U4635" s="77">
        <v>17.844799999999999</v>
      </c>
      <c r="V4635" s="77">
        <v>2.3943079380571288</v>
      </c>
      <c r="AC4635" s="77">
        <v>9.4700000000000006</v>
      </c>
      <c r="AD4635" s="77">
        <v>7.48</v>
      </c>
      <c r="AH4635" s="77">
        <f>IF(AND(M4635&lt;Variables!$G$6,M4635&gt;Variables!$G$5),0,1)</f>
        <v>1</v>
      </c>
      <c r="AI4635" s="77">
        <f t="shared" si="146"/>
        <v>1</v>
      </c>
      <c r="AJ4635" s="77">
        <f>IF(I4635&gt;Variables!$G$7,0,1)</f>
        <v>1</v>
      </c>
      <c r="AK4635" s="77">
        <f>IF(F4635&gt;Variables!$G$8,0,1)</f>
        <v>0</v>
      </c>
      <c r="AL4635" s="77">
        <f>IF(G4635&gt;Variables!$G$9,0,1)</f>
        <v>0</v>
      </c>
      <c r="AM4635" s="77">
        <f>IF(AND(K4635&gt;Variables!$G$10,K4635&lt;Variables!$G$11),0,1)</f>
        <v>1</v>
      </c>
      <c r="AN4635" s="77">
        <f>IF(H4635&lt;Variables!$G$13,1,0)</f>
        <v>1</v>
      </c>
      <c r="AO4635" s="77">
        <f>IF(R4635&lt;Variables!$G$12,0,1)</f>
        <v>1</v>
      </c>
      <c r="AP4635" s="78">
        <f t="shared" si="147"/>
        <v>0</v>
      </c>
      <c r="AQ4635" s="77">
        <f>IF(V4635&lt;Variables!$G$15,1,0)</f>
        <v>1</v>
      </c>
      <c r="AR4635" s="77">
        <v>0</v>
      </c>
      <c r="AS4635" s="77">
        <v>0</v>
      </c>
      <c r="AT4635" s="77">
        <v>1</v>
      </c>
      <c r="AU4635" s="77">
        <v>0</v>
      </c>
      <c r="BA4635" s="77">
        <v>-2.25</v>
      </c>
    </row>
    <row r="4636" spans="3:53" x14ac:dyDescent="0.25">
      <c r="C4636" s="77" t="s">
        <v>604</v>
      </c>
      <c r="D4636" s="77" t="s">
        <v>173</v>
      </c>
      <c r="E4636" s="77">
        <v>84.71</v>
      </c>
      <c r="F4636" s="77">
        <v>8.8699999999999992</v>
      </c>
      <c r="G4636" s="77">
        <v>6.6</v>
      </c>
      <c r="H4636" s="77">
        <v>3060</v>
      </c>
      <c r="I4636" s="77">
        <v>1438.826</v>
      </c>
      <c r="J4636" s="77" t="s">
        <v>75</v>
      </c>
      <c r="K4636" s="77">
        <v>53.9</v>
      </c>
      <c r="L4636" s="77">
        <v>83.874685000000014</v>
      </c>
      <c r="M4636" s="77">
        <v>0.69784464764306409</v>
      </c>
      <c r="N4636" s="77">
        <v>84.854807999999991</v>
      </c>
      <c r="O4636" s="77">
        <v>-0.46527475496732917</v>
      </c>
      <c r="P4636" s="77">
        <v>1926000</v>
      </c>
      <c r="Q4636" s="77">
        <v>1883000</v>
      </c>
      <c r="R4636" s="77">
        <v>1.02</v>
      </c>
      <c r="S4636" s="77">
        <v>31.073</v>
      </c>
      <c r="T4636" s="77">
        <v>8.1589999999999989</v>
      </c>
      <c r="U4636" s="77">
        <v>18.011600000000001</v>
      </c>
      <c r="V4636" s="77">
        <v>2.381400075325947</v>
      </c>
      <c r="AC4636" s="77">
        <v>84.78</v>
      </c>
      <c r="AD4636" s="77">
        <v>80.8</v>
      </c>
      <c r="AH4636" s="77">
        <f>IF(AND(M4636&lt;Variables!$G$6,M4636&gt;Variables!$G$5),0,1)</f>
        <v>1</v>
      </c>
      <c r="AI4636" s="77">
        <f t="shared" si="146"/>
        <v>1</v>
      </c>
      <c r="AJ4636" s="77">
        <f>IF(I4636&gt;Variables!$G$7,0,1)</f>
        <v>0</v>
      </c>
      <c r="AK4636" s="77">
        <f>IF(F4636&gt;Variables!$G$8,0,1)</f>
        <v>1</v>
      </c>
      <c r="AL4636" s="77">
        <f>IF(G4636&gt;Variables!$G$9,0,1)</f>
        <v>1</v>
      </c>
      <c r="AM4636" s="77">
        <f>IF(AND(K4636&gt;Variables!$G$10,K4636&lt;Variables!$G$11),0,1)</f>
        <v>1</v>
      </c>
      <c r="AN4636" s="77">
        <f>IF(H4636&lt;Variables!$G$13,1,0)</f>
        <v>0</v>
      </c>
      <c r="AO4636" s="77">
        <f>IF(R4636&lt;Variables!$G$12,0,1)</f>
        <v>0</v>
      </c>
      <c r="AP4636" s="78">
        <f t="shared" si="147"/>
        <v>1</v>
      </c>
      <c r="AQ4636" s="77">
        <f>IF(V4636&lt;Variables!$G$15,1,0)</f>
        <v>1</v>
      </c>
      <c r="AR4636" s="77">
        <v>0</v>
      </c>
      <c r="AS4636" s="77">
        <v>0</v>
      </c>
      <c r="AT4636" s="77">
        <v>1</v>
      </c>
      <c r="AU4636" s="77">
        <v>0</v>
      </c>
      <c r="BA4636" s="77">
        <v>-1.61</v>
      </c>
    </row>
    <row r="4637" spans="3:53" x14ac:dyDescent="0.25">
      <c r="C4637" s="77" t="s">
        <v>604</v>
      </c>
      <c r="D4637" s="77" t="s">
        <v>196</v>
      </c>
      <c r="E4637" s="77">
        <v>52.57</v>
      </c>
      <c r="F4637" s="77">
        <v>8.9</v>
      </c>
      <c r="G4637" s="77">
        <v>4.82</v>
      </c>
      <c r="H4637" s="77">
        <v>2030</v>
      </c>
      <c r="I4637" s="77">
        <v>1054.528</v>
      </c>
      <c r="J4637" s="77" t="s">
        <v>75</v>
      </c>
      <c r="K4637" s="77">
        <v>47.27</v>
      </c>
      <c r="L4637" s="77">
        <v>52.184010526315802</v>
      </c>
      <c r="M4637" s="77">
        <v>0.43229616008612481</v>
      </c>
      <c r="N4637" s="77">
        <v>52.00119333333334</v>
      </c>
      <c r="O4637" s="77">
        <v>0.78537941244679865</v>
      </c>
      <c r="P4637" s="77">
        <v>420960</v>
      </c>
      <c r="Q4637" s="77">
        <v>441740</v>
      </c>
      <c r="R4637" s="77">
        <v>0.95</v>
      </c>
      <c r="S4637" s="77">
        <v>31.073</v>
      </c>
      <c r="T4637" s="77">
        <v>8.1589999999999989</v>
      </c>
      <c r="U4637" s="77">
        <v>18.011600000000001</v>
      </c>
      <c r="V4637" s="77">
        <v>2.3308858265149581</v>
      </c>
      <c r="AC4637" s="77">
        <v>52.6</v>
      </c>
      <c r="AD4637" s="77">
        <v>48.32</v>
      </c>
      <c r="AH4637" s="77">
        <f>IF(AND(M4637&lt;Variables!$G$6,M4637&gt;Variables!$G$5),0,1)</f>
        <v>1</v>
      </c>
      <c r="AI4637" s="77">
        <f t="shared" si="146"/>
        <v>0</v>
      </c>
      <c r="AJ4637" s="77">
        <f>IF(I4637&gt;Variables!$G$7,0,1)</f>
        <v>0</v>
      </c>
      <c r="AK4637" s="77">
        <f>IF(F4637&gt;Variables!$G$8,0,1)</f>
        <v>1</v>
      </c>
      <c r="AL4637" s="77">
        <f>IF(G4637&gt;Variables!$G$9,0,1)</f>
        <v>1</v>
      </c>
      <c r="AM4637" s="77">
        <f>IF(AND(K4637&gt;Variables!$G$10,K4637&lt;Variables!$G$11),0,1)</f>
        <v>1</v>
      </c>
      <c r="AN4637" s="77">
        <f>IF(H4637&lt;Variables!$G$13,1,0)</f>
        <v>0</v>
      </c>
      <c r="AO4637" s="77">
        <f>IF(R4637&lt;Variables!$G$12,0,1)</f>
        <v>0</v>
      </c>
      <c r="AP4637" s="78">
        <f t="shared" si="147"/>
        <v>1</v>
      </c>
      <c r="AQ4637" s="77">
        <f>IF(V4637&lt;Variables!$G$15,1,0)</f>
        <v>1</v>
      </c>
      <c r="AR4637" s="77">
        <v>0</v>
      </c>
      <c r="AS4637" s="77">
        <v>0</v>
      </c>
      <c r="AT4637" s="77">
        <v>0</v>
      </c>
      <c r="AU4637" s="77">
        <v>1</v>
      </c>
      <c r="BA4637" s="77">
        <v>-1.56</v>
      </c>
    </row>
    <row r="4638" spans="3:53" x14ac:dyDescent="0.25">
      <c r="C4638" s="77" t="s">
        <v>604</v>
      </c>
      <c r="D4638" s="77" t="s">
        <v>172</v>
      </c>
      <c r="E4638" s="77">
        <v>62.37</v>
      </c>
      <c r="F4638" s="77">
        <v>13.29</v>
      </c>
      <c r="G4638" s="77">
        <v>12.86</v>
      </c>
      <c r="H4638" s="77">
        <v>7650</v>
      </c>
      <c r="I4638" s="77">
        <v>156123.55499999999</v>
      </c>
      <c r="J4638" s="77" t="s">
        <v>75</v>
      </c>
      <c r="K4638" s="77">
        <v>76.150000000000006</v>
      </c>
      <c r="L4638" s="77">
        <v>61.023319999999998</v>
      </c>
      <c r="M4638" s="77">
        <v>2.092118226278084</v>
      </c>
      <c r="N4638" s="77">
        <v>59.756697959183668</v>
      </c>
      <c r="O4638" s="77">
        <v>4.256095346087414</v>
      </c>
      <c r="P4638" s="77">
        <v>502611</v>
      </c>
      <c r="Q4638" s="77">
        <v>1206000</v>
      </c>
      <c r="R4638" s="77">
        <v>0.42</v>
      </c>
      <c r="S4638" s="77">
        <v>31.073</v>
      </c>
      <c r="T4638" s="77">
        <v>8.1589999999999989</v>
      </c>
      <c r="U4638" s="77">
        <v>18.011600000000001</v>
      </c>
      <c r="V4638" s="77">
        <v>2.4255196471263769</v>
      </c>
      <c r="AC4638" s="77">
        <v>62.997</v>
      </c>
      <c r="AD4638" s="77">
        <v>56.06</v>
      </c>
      <c r="AH4638" s="77">
        <f>IF(AND(M4638&lt;Variables!$G$6,M4638&gt;Variables!$G$5),0,1)</f>
        <v>1</v>
      </c>
      <c r="AI4638" s="77">
        <f t="shared" si="146"/>
        <v>0</v>
      </c>
      <c r="AJ4638" s="77">
        <f>IF(I4638&gt;Variables!$G$7,0,1)</f>
        <v>0</v>
      </c>
      <c r="AK4638" s="77">
        <f>IF(F4638&gt;Variables!$G$8,0,1)</f>
        <v>0</v>
      </c>
      <c r="AL4638" s="77">
        <f>IF(G4638&gt;Variables!$G$9,0,1)</f>
        <v>0</v>
      </c>
      <c r="AM4638" s="77">
        <f>IF(AND(K4638&gt;Variables!$G$10,K4638&lt;Variables!$G$11),0,1)</f>
        <v>1</v>
      </c>
      <c r="AN4638" s="77">
        <f>IF(H4638&lt;Variables!$G$13,1,0)</f>
        <v>0</v>
      </c>
      <c r="AO4638" s="77">
        <f>IF(R4638&lt;Variables!$G$12,0,1)</f>
        <v>0</v>
      </c>
      <c r="AP4638" s="78">
        <f t="shared" si="147"/>
        <v>1</v>
      </c>
      <c r="AQ4638" s="77">
        <f>IF(V4638&lt;Variables!$G$15,1,0)</f>
        <v>1</v>
      </c>
      <c r="AR4638" s="77">
        <v>0</v>
      </c>
      <c r="AS4638" s="77">
        <v>0</v>
      </c>
      <c r="AT4638" s="77">
        <v>1</v>
      </c>
      <c r="AU4638" s="77">
        <v>0</v>
      </c>
      <c r="BA4638" s="77">
        <v>-1.42</v>
      </c>
    </row>
    <row r="4639" spans="3:53" x14ac:dyDescent="0.25">
      <c r="C4639" s="77" t="s">
        <v>604</v>
      </c>
      <c r="D4639" s="77" t="s">
        <v>552</v>
      </c>
      <c r="E4639" s="77">
        <v>76.06</v>
      </c>
      <c r="F4639" s="77">
        <v>15.95</v>
      </c>
      <c r="G4639" s="77">
        <v>14.39</v>
      </c>
      <c r="H4639" s="77">
        <v>31750</v>
      </c>
      <c r="I4639" s="77">
        <v>-10.468</v>
      </c>
      <c r="J4639" s="77" t="s">
        <v>75</v>
      </c>
      <c r="K4639" s="77">
        <v>54.74</v>
      </c>
      <c r="L4639" s="77">
        <v>75.533960000000008</v>
      </c>
      <c r="M4639" s="77">
        <v>0.29594635313703349</v>
      </c>
      <c r="N4639" s="77">
        <v>75.448030000000003</v>
      </c>
      <c r="O4639" s="77">
        <v>0.41017638233892972</v>
      </c>
      <c r="P4639" s="77">
        <v>14708000</v>
      </c>
      <c r="Q4639" s="77">
        <v>9511000</v>
      </c>
      <c r="R4639" s="77">
        <v>1.55</v>
      </c>
      <c r="S4639" s="77">
        <v>31.073</v>
      </c>
      <c r="T4639" s="77">
        <v>8.1589999999999989</v>
      </c>
      <c r="U4639" s="77">
        <v>18.011600000000001</v>
      </c>
      <c r="V4639" s="77">
        <v>2.404360549676781</v>
      </c>
      <c r="AC4639" s="77">
        <v>77.97</v>
      </c>
      <c r="AD4639" s="77">
        <v>73.31</v>
      </c>
      <c r="AH4639" s="77">
        <f>IF(AND(M4639&lt;Variables!$G$6,M4639&gt;Variables!$G$5),0,1)</f>
        <v>1</v>
      </c>
      <c r="AI4639" s="77">
        <f t="shared" si="146"/>
        <v>0</v>
      </c>
      <c r="AJ4639" s="77">
        <f>IF(I4639&gt;Variables!$G$7,0,1)</f>
        <v>1</v>
      </c>
      <c r="AK4639" s="77">
        <f>IF(F4639&gt;Variables!$G$8,0,1)</f>
        <v>0</v>
      </c>
      <c r="AL4639" s="77">
        <f>IF(G4639&gt;Variables!$G$9,0,1)</f>
        <v>0</v>
      </c>
      <c r="AM4639" s="77">
        <f>IF(AND(K4639&gt;Variables!$G$10,K4639&lt;Variables!$G$11),0,1)</f>
        <v>1</v>
      </c>
      <c r="AN4639" s="77">
        <f>IF(H4639&lt;Variables!$G$13,1,0)</f>
        <v>0</v>
      </c>
      <c r="AO4639" s="77">
        <f>IF(R4639&lt;Variables!$G$12,0,1)</f>
        <v>0</v>
      </c>
      <c r="AP4639" s="78">
        <f t="shared" si="147"/>
        <v>1</v>
      </c>
      <c r="AQ4639" s="77">
        <f>IF(V4639&lt;Variables!$G$15,1,0)</f>
        <v>1</v>
      </c>
      <c r="AR4639" s="77">
        <v>1</v>
      </c>
      <c r="AS4639" s="77">
        <v>0</v>
      </c>
      <c r="AT4639" s="77">
        <v>0</v>
      </c>
      <c r="AU4639" s="77">
        <v>0</v>
      </c>
      <c r="BA4639" s="77">
        <v>2</v>
      </c>
    </row>
    <row r="4640" spans="3:53" x14ac:dyDescent="0.25">
      <c r="C4640" s="77" t="s">
        <v>604</v>
      </c>
      <c r="D4640" s="77" t="s">
        <v>598</v>
      </c>
      <c r="E4640" s="77">
        <v>28.14</v>
      </c>
      <c r="F4640" s="77">
        <v>20.21</v>
      </c>
      <c r="G4640" s="77">
        <v>0</v>
      </c>
      <c r="H4640" s="77">
        <v>-99999</v>
      </c>
      <c r="I4640" s="77">
        <v>-99999</v>
      </c>
      <c r="J4640" s="77" t="s">
        <v>75</v>
      </c>
      <c r="K4640" s="77">
        <v>-99999</v>
      </c>
      <c r="L4640" s="77">
        <v>-99999</v>
      </c>
      <c r="M4640" s="77">
        <v>-99999</v>
      </c>
      <c r="N4640" s="77">
        <v>-99999</v>
      </c>
      <c r="O4640" s="77">
        <v>-99999</v>
      </c>
      <c r="P4640" s="77">
        <v>65725</v>
      </c>
      <c r="Q4640" s="77">
        <v>0</v>
      </c>
      <c r="R4640" s="77">
        <v>1</v>
      </c>
      <c r="S4640" s="77">
        <v>31.073</v>
      </c>
      <c r="T4640" s="77">
        <v>8.1589999999999989</v>
      </c>
      <c r="U4640" s="77">
        <v>18.011600000000001</v>
      </c>
      <c r="V4640" s="77">
        <v>-99999</v>
      </c>
      <c r="AC4640" s="77">
        <v>28.4</v>
      </c>
      <c r="AD4640" s="77">
        <v>28.0534</v>
      </c>
      <c r="AH4640" s="77">
        <f>IF(AND(M4640&lt;Variables!$G$6,M4640&gt;Variables!$G$5),0,1)</f>
        <v>1</v>
      </c>
      <c r="AI4640" s="77">
        <f t="shared" si="146"/>
        <v>1</v>
      </c>
      <c r="AJ4640" s="77">
        <f>IF(I4640&gt;Variables!$G$7,0,1)</f>
        <v>1</v>
      </c>
      <c r="AK4640" s="77">
        <f>IF(F4640&gt;Variables!$G$8,0,1)</f>
        <v>0</v>
      </c>
      <c r="AL4640" s="77">
        <f>IF(G4640&gt;Variables!$G$9,0,1)</f>
        <v>1</v>
      </c>
      <c r="AM4640" s="77">
        <f>IF(AND(K4640&gt;Variables!$G$10,K4640&lt;Variables!$G$11),0,1)</f>
        <v>1</v>
      </c>
      <c r="AN4640" s="77">
        <f>IF(H4640&lt;Variables!$G$13,1,0)</f>
        <v>1</v>
      </c>
      <c r="AO4640" s="77">
        <f>IF(R4640&lt;Variables!$G$12,0,1)</f>
        <v>0</v>
      </c>
      <c r="AP4640" s="78">
        <f t="shared" si="147"/>
        <v>1</v>
      </c>
      <c r="AQ4640" s="77">
        <f>IF(V4640&lt;Variables!$G$15,1,0)</f>
        <v>1</v>
      </c>
      <c r="AR4640" s="77">
        <v>0</v>
      </c>
      <c r="AS4640" s="77">
        <v>0</v>
      </c>
      <c r="AT4640" s="77">
        <v>0</v>
      </c>
      <c r="AU4640" s="77">
        <v>0</v>
      </c>
      <c r="BA4640" s="77">
        <v>0</v>
      </c>
    </row>
    <row r="4641" spans="3:53" x14ac:dyDescent="0.25">
      <c r="C4641" s="77" t="s">
        <v>604</v>
      </c>
      <c r="D4641" s="77" t="s">
        <v>551</v>
      </c>
      <c r="E4641" s="77">
        <v>2.71</v>
      </c>
      <c r="F4641" s="77">
        <v>58.48</v>
      </c>
      <c r="G4641" s="77">
        <v>-9.9600000000000009</v>
      </c>
      <c r="H4641" s="77">
        <v>18.25</v>
      </c>
      <c r="I4641" s="77">
        <v>-0.10299999999999999</v>
      </c>
      <c r="J4641" s="77" t="s">
        <v>75</v>
      </c>
      <c r="K4641" s="77">
        <v>53.77</v>
      </c>
      <c r="L4641" s="77">
        <v>2.6869749999999999</v>
      </c>
      <c r="M4641" s="77">
        <v>0.8643548972357411</v>
      </c>
      <c r="N4641" s="77">
        <v>2.6846380000000001</v>
      </c>
      <c r="O4641" s="77">
        <v>0.95215816806585707</v>
      </c>
      <c r="P4641" s="77">
        <v>123330000</v>
      </c>
      <c r="Q4641" s="77">
        <v>925560</v>
      </c>
      <c r="R4641" s="77">
        <v>133.25</v>
      </c>
      <c r="S4641" s="77">
        <v>31.073</v>
      </c>
      <c r="T4641" s="77">
        <v>8.1589999999999989</v>
      </c>
      <c r="U4641" s="77">
        <v>18.011600000000001</v>
      </c>
      <c r="V4641" s="77">
        <v>2.374173083995943</v>
      </c>
      <c r="AC4641" s="77">
        <v>3.81</v>
      </c>
      <c r="AD4641" s="77">
        <v>2.56</v>
      </c>
      <c r="AH4641" s="77">
        <f>IF(AND(M4641&lt;Variables!$G$6,M4641&gt;Variables!$G$5),0,1)</f>
        <v>1</v>
      </c>
      <c r="AI4641" s="77">
        <f t="shared" si="146"/>
        <v>0</v>
      </c>
      <c r="AJ4641" s="77">
        <f>IF(I4641&gt;Variables!$G$7,0,1)</f>
        <v>1</v>
      </c>
      <c r="AK4641" s="77">
        <f>IF(F4641&gt;Variables!$G$8,0,1)</f>
        <v>0</v>
      </c>
      <c r="AL4641" s="77">
        <f>IF(G4641&gt;Variables!$G$9,0,1)</f>
        <v>1</v>
      </c>
      <c r="AM4641" s="77">
        <f>IF(AND(K4641&gt;Variables!$G$10,K4641&lt;Variables!$G$11),0,1)</f>
        <v>1</v>
      </c>
      <c r="AN4641" s="77">
        <f>IF(H4641&lt;Variables!$G$13,1,0)</f>
        <v>1</v>
      </c>
      <c r="AO4641" s="77">
        <f>IF(R4641&lt;Variables!$G$12,0,1)</f>
        <v>1</v>
      </c>
      <c r="AP4641" s="78">
        <f t="shared" si="147"/>
        <v>1</v>
      </c>
      <c r="AQ4641" s="77">
        <f>IF(V4641&lt;Variables!$G$15,1,0)</f>
        <v>1</v>
      </c>
      <c r="AR4641" s="77">
        <v>0</v>
      </c>
      <c r="AS4641" s="77">
        <v>0</v>
      </c>
      <c r="AT4641" s="77">
        <v>1</v>
      </c>
      <c r="AU4641" s="77">
        <v>0</v>
      </c>
      <c r="BA4641" s="77">
        <v>-2.25</v>
      </c>
    </row>
    <row r="4642" spans="3:53" x14ac:dyDescent="0.25">
      <c r="C4642" s="77" t="s">
        <v>604</v>
      </c>
      <c r="D4642" s="77" t="s">
        <v>588</v>
      </c>
      <c r="E4642" s="77">
        <v>12.96</v>
      </c>
      <c r="F4642" s="77">
        <v>45.56</v>
      </c>
      <c r="G4642" s="77">
        <v>-99999</v>
      </c>
      <c r="H4642" s="77">
        <v>-99999</v>
      </c>
      <c r="I4642" s="77">
        <v>-99999</v>
      </c>
      <c r="J4642" s="77" t="s">
        <v>75</v>
      </c>
      <c r="K4642" s="77">
        <v>-99999</v>
      </c>
      <c r="L4642" s="77">
        <v>13.034230000000001</v>
      </c>
      <c r="M4642" s="77">
        <v>-767302.97248092131</v>
      </c>
      <c r="N4642" s="77">
        <v>12.96984</v>
      </c>
      <c r="O4642" s="77">
        <v>-771111.82435558189</v>
      </c>
      <c r="P4642" s="77">
        <v>1810000</v>
      </c>
      <c r="S4642" s="77">
        <v>31.073</v>
      </c>
      <c r="T4642" s="77">
        <v>8.1589999999999989</v>
      </c>
      <c r="U4642" s="77">
        <v>18.011600000000001</v>
      </c>
      <c r="V4642" s="77">
        <v>-99999</v>
      </c>
      <c r="AC4642" s="77">
        <v>16.5212</v>
      </c>
      <c r="AD4642" s="77">
        <v>12.53</v>
      </c>
      <c r="AH4642" s="77">
        <f>IF(AND(M4642&lt;Variables!$G$6,M4642&gt;Variables!$G$5),0,1)</f>
        <v>1</v>
      </c>
      <c r="AI4642" s="77">
        <f t="shared" si="146"/>
        <v>0</v>
      </c>
      <c r="AJ4642" s="77">
        <f>IF(I4642&gt;Variables!$G$7,0,1)</f>
        <v>1</v>
      </c>
      <c r="AK4642" s="77">
        <f>IF(F4642&gt;Variables!$G$8,0,1)</f>
        <v>0</v>
      </c>
      <c r="AL4642" s="77">
        <f>IF(G4642&gt;Variables!$G$9,0,1)</f>
        <v>1</v>
      </c>
      <c r="AM4642" s="77">
        <f>IF(AND(K4642&gt;Variables!$G$10,K4642&lt;Variables!$G$11),0,1)</f>
        <v>1</v>
      </c>
      <c r="AN4642" s="77">
        <f>IF(H4642&lt;Variables!$G$13,1,0)</f>
        <v>1</v>
      </c>
      <c r="AO4642" s="77">
        <f>IF(R4642&lt;Variables!$G$12,0,1)</f>
        <v>0</v>
      </c>
      <c r="AP4642" s="78">
        <f t="shared" si="147"/>
        <v>1</v>
      </c>
      <c r="AQ4642" s="77">
        <f>IF(V4642&lt;Variables!$G$15,1,0)</f>
        <v>1</v>
      </c>
      <c r="AR4642" s="77">
        <v>0</v>
      </c>
      <c r="AS4642" s="77">
        <v>0</v>
      </c>
      <c r="AT4642" s="77">
        <v>1</v>
      </c>
      <c r="AU4642" s="77">
        <v>0</v>
      </c>
      <c r="BA4642" s="77">
        <v>-2.25</v>
      </c>
    </row>
    <row r="4643" spans="3:53" x14ac:dyDescent="0.25">
      <c r="C4643" s="77" t="s">
        <v>604</v>
      </c>
      <c r="D4643" s="77" t="s">
        <v>587</v>
      </c>
      <c r="E4643" s="77">
        <v>7.82</v>
      </c>
      <c r="F4643" s="77">
        <v>56.2</v>
      </c>
      <c r="G4643" s="77">
        <v>-99999</v>
      </c>
      <c r="H4643" s="77">
        <v>-99999</v>
      </c>
      <c r="I4643" s="77">
        <v>-99999</v>
      </c>
      <c r="J4643" s="77" t="s">
        <v>75</v>
      </c>
      <c r="K4643" s="77">
        <v>-99999</v>
      </c>
      <c r="L4643" s="77">
        <v>8.1396249999999988</v>
      </c>
      <c r="M4643" s="77">
        <v>-1228645.5411029379</v>
      </c>
      <c r="N4643" s="77">
        <v>7.8426080000000002</v>
      </c>
      <c r="O4643" s="77">
        <v>-1275173.291945741</v>
      </c>
      <c r="P4643" s="77">
        <v>3890000</v>
      </c>
      <c r="S4643" s="77">
        <v>31.073</v>
      </c>
      <c r="T4643" s="77">
        <v>8.1589999999999989</v>
      </c>
      <c r="U4643" s="77">
        <v>18.011600000000001</v>
      </c>
      <c r="V4643" s="77">
        <v>-99999</v>
      </c>
      <c r="AC4643" s="77">
        <v>8.24</v>
      </c>
      <c r="AD4643" s="77">
        <v>7</v>
      </c>
      <c r="AH4643" s="77">
        <f>IF(AND(M4643&lt;Variables!$G$6,M4643&gt;Variables!$G$5),0,1)</f>
        <v>1</v>
      </c>
      <c r="AI4643" s="77">
        <f t="shared" si="146"/>
        <v>0</v>
      </c>
      <c r="AJ4643" s="77">
        <f>IF(I4643&gt;Variables!$G$7,0,1)</f>
        <v>1</v>
      </c>
      <c r="AK4643" s="77">
        <f>IF(F4643&gt;Variables!$G$8,0,1)</f>
        <v>0</v>
      </c>
      <c r="AL4643" s="77">
        <f>IF(G4643&gt;Variables!$G$9,0,1)</f>
        <v>1</v>
      </c>
      <c r="AM4643" s="77">
        <f>IF(AND(K4643&gt;Variables!$G$10,K4643&lt;Variables!$G$11),0,1)</f>
        <v>1</v>
      </c>
      <c r="AN4643" s="77">
        <f>IF(H4643&lt;Variables!$G$13,1,0)</f>
        <v>1</v>
      </c>
      <c r="AO4643" s="77">
        <f>IF(R4643&lt;Variables!$G$12,0,1)</f>
        <v>0</v>
      </c>
      <c r="AP4643" s="78">
        <f t="shared" si="147"/>
        <v>1</v>
      </c>
      <c r="AQ4643" s="77">
        <f>IF(V4643&lt;Variables!$G$15,1,0)</f>
        <v>1</v>
      </c>
      <c r="AR4643" s="77">
        <v>0</v>
      </c>
      <c r="AS4643" s="77">
        <v>0</v>
      </c>
      <c r="AT4643" s="77">
        <v>1</v>
      </c>
      <c r="AU4643" s="77">
        <v>0</v>
      </c>
      <c r="BA4643" s="77">
        <v>-2.25</v>
      </c>
    </row>
    <row r="4644" spans="3:53" x14ac:dyDescent="0.25">
      <c r="C4644" s="77" t="s">
        <v>604</v>
      </c>
      <c r="D4644" s="77" t="s">
        <v>578</v>
      </c>
      <c r="E4644" s="77">
        <v>6.65</v>
      </c>
      <c r="F4644" s="77">
        <v>44.61</v>
      </c>
      <c r="G4644" s="77">
        <v>55.39</v>
      </c>
      <c r="H4644" s="77">
        <v>42.92</v>
      </c>
      <c r="I4644" s="77">
        <v>235.51499999999999</v>
      </c>
      <c r="J4644" s="77" t="s">
        <v>75</v>
      </c>
      <c r="K4644" s="77">
        <v>67.569999999999993</v>
      </c>
      <c r="L4644" s="77">
        <v>6.2249650000000001</v>
      </c>
      <c r="M4644" s="77">
        <v>6.8584321357630156</v>
      </c>
      <c r="N4644" s="77">
        <v>6.1796679999999986</v>
      </c>
      <c r="O4644" s="77">
        <v>7.6417050236355886</v>
      </c>
      <c r="P4644" s="77">
        <v>29650000</v>
      </c>
      <c r="Q4644" s="77">
        <v>2020000</v>
      </c>
      <c r="R4644" s="77">
        <v>14.68</v>
      </c>
      <c r="S4644" s="77">
        <v>31.073</v>
      </c>
      <c r="T4644" s="77">
        <v>8.1589999999999989</v>
      </c>
      <c r="U4644" s="77">
        <v>18.011600000000001</v>
      </c>
      <c r="V4644" s="77">
        <v>2.0226943036881329</v>
      </c>
      <c r="AC4644" s="77">
        <v>7.12</v>
      </c>
      <c r="AD4644" s="77">
        <v>5.29</v>
      </c>
      <c r="AH4644" s="77">
        <f>IF(AND(M4644&lt;Variables!$G$6,M4644&gt;Variables!$G$5),0,1)</f>
        <v>1</v>
      </c>
      <c r="AI4644" s="77">
        <f t="shared" si="146"/>
        <v>0</v>
      </c>
      <c r="AJ4644" s="77">
        <f>IF(I4644&gt;Variables!$G$7,0,1)</f>
        <v>0</v>
      </c>
      <c r="AK4644" s="77">
        <f>IF(F4644&gt;Variables!$G$8,0,1)</f>
        <v>0</v>
      </c>
      <c r="AL4644" s="77">
        <f>IF(G4644&gt;Variables!$G$9,0,1)</f>
        <v>0</v>
      </c>
      <c r="AM4644" s="77">
        <f>IF(AND(K4644&gt;Variables!$G$10,K4644&lt;Variables!$G$11),0,1)</f>
        <v>0</v>
      </c>
      <c r="AN4644" s="77">
        <f>IF(H4644&lt;Variables!$G$13,1,0)</f>
        <v>1</v>
      </c>
      <c r="AO4644" s="77">
        <f>IF(R4644&lt;Variables!$G$12,0,1)</f>
        <v>1</v>
      </c>
      <c r="AP4644" s="78">
        <f t="shared" si="147"/>
        <v>1</v>
      </c>
      <c r="AQ4644" s="77">
        <f>IF(V4644&lt;Variables!$G$15,1,0)</f>
        <v>1</v>
      </c>
      <c r="AR4644" s="77">
        <v>1</v>
      </c>
      <c r="AS4644" s="77">
        <v>0</v>
      </c>
      <c r="AT4644" s="77">
        <v>0</v>
      </c>
      <c r="AU4644" s="77">
        <v>0</v>
      </c>
      <c r="BA4644" s="77">
        <v>2</v>
      </c>
    </row>
    <row r="4645" spans="3:53" x14ac:dyDescent="0.25">
      <c r="C4645" s="77" t="s">
        <v>604</v>
      </c>
      <c r="D4645" s="77" t="s">
        <v>571</v>
      </c>
      <c r="E4645" s="77">
        <v>2.13</v>
      </c>
      <c r="F4645" s="77">
        <v>14.83</v>
      </c>
      <c r="G4645" s="77">
        <v>2.2200000000000002</v>
      </c>
      <c r="H4645" s="77">
        <v>-99999</v>
      </c>
      <c r="I4645" s="77">
        <v>-0.70899999999999996</v>
      </c>
      <c r="J4645" s="77" t="s">
        <v>75</v>
      </c>
      <c r="K4645" s="77">
        <v>50.29</v>
      </c>
      <c r="L4645" s="77">
        <v>2.33</v>
      </c>
      <c r="M4645" s="77">
        <v>-1.2875536480686609</v>
      </c>
      <c r="N4645" s="77">
        <v>2.34</v>
      </c>
      <c r="O4645" s="77">
        <v>-1.7094017094017111</v>
      </c>
      <c r="P4645" s="77">
        <v>69598</v>
      </c>
      <c r="Q4645" s="77">
        <v>7340</v>
      </c>
      <c r="R4645" s="77">
        <v>9.48</v>
      </c>
      <c r="S4645" s="77">
        <v>31.073</v>
      </c>
      <c r="T4645" s="77">
        <v>8.1589999999999989</v>
      </c>
      <c r="U4645" s="77">
        <v>18.011600000000001</v>
      </c>
      <c r="V4645" s="77">
        <v>2.404559146781116</v>
      </c>
      <c r="AC4645" s="77">
        <v>2.23</v>
      </c>
      <c r="AD4645" s="77">
        <v>1.66</v>
      </c>
      <c r="AH4645" s="77">
        <f>IF(AND(M4645&lt;Variables!$G$6,M4645&gt;Variables!$G$5),0,1)</f>
        <v>0</v>
      </c>
      <c r="AI4645" s="77">
        <f t="shared" si="146"/>
        <v>1</v>
      </c>
      <c r="AJ4645" s="77">
        <f>IF(I4645&gt;Variables!$G$7,0,1)</f>
        <v>1</v>
      </c>
      <c r="AK4645" s="77">
        <f>IF(F4645&gt;Variables!$G$8,0,1)</f>
        <v>0</v>
      </c>
      <c r="AL4645" s="77">
        <f>IF(G4645&gt;Variables!$G$9,0,1)</f>
        <v>1</v>
      </c>
      <c r="AM4645" s="77">
        <f>IF(AND(K4645&gt;Variables!$G$10,K4645&lt;Variables!$G$11),0,1)</f>
        <v>1</v>
      </c>
      <c r="AN4645" s="77">
        <f>IF(H4645&lt;Variables!$G$13,1,0)</f>
        <v>1</v>
      </c>
      <c r="AO4645" s="77">
        <f>IF(R4645&lt;Variables!$G$12,0,1)</f>
        <v>1</v>
      </c>
      <c r="AP4645" s="78">
        <f t="shared" si="147"/>
        <v>1</v>
      </c>
      <c r="AQ4645" s="77">
        <f>IF(V4645&lt;Variables!$G$15,1,0)</f>
        <v>1</v>
      </c>
      <c r="AR4645" s="77">
        <v>1</v>
      </c>
      <c r="AS4645" s="77">
        <v>0</v>
      </c>
      <c r="AT4645" s="77">
        <v>0</v>
      </c>
      <c r="AU4645" s="77">
        <v>0</v>
      </c>
      <c r="BA4645" s="77">
        <v>2</v>
      </c>
    </row>
    <row r="4646" spans="3:53" x14ac:dyDescent="0.25">
      <c r="C4646" s="77" t="s">
        <v>604</v>
      </c>
      <c r="D4646" s="77" t="s">
        <v>596</v>
      </c>
      <c r="E4646" s="77">
        <v>36.03</v>
      </c>
      <c r="F4646" s="77">
        <v>9.8699999999999992</v>
      </c>
      <c r="G4646" s="77">
        <v>7.09</v>
      </c>
      <c r="H4646" s="77">
        <v>4520</v>
      </c>
      <c r="I4646" s="77">
        <v>-34.307000000000002</v>
      </c>
      <c r="J4646" s="77" t="s">
        <v>74</v>
      </c>
      <c r="K4646" s="77">
        <v>50.86</v>
      </c>
      <c r="L4646" s="77">
        <v>36.070555000000013</v>
      </c>
      <c r="M4646" s="77">
        <v>-0.30649653158928403</v>
      </c>
      <c r="N4646" s="77">
        <v>35.707444000000002</v>
      </c>
      <c r="O4646" s="77">
        <v>0.70729229457028187</v>
      </c>
      <c r="P4646" s="77">
        <v>2545000</v>
      </c>
      <c r="Q4646" s="77">
        <v>2591000</v>
      </c>
      <c r="R4646" s="77">
        <v>0.98</v>
      </c>
      <c r="S4646" s="77">
        <v>31.073</v>
      </c>
      <c r="T4646" s="77">
        <v>8.1589999999999989</v>
      </c>
      <c r="U4646" s="77">
        <v>18.011600000000001</v>
      </c>
      <c r="V4646" s="77">
        <v>2.3846397491268991</v>
      </c>
      <c r="AC4646" s="77">
        <v>36.340000000000003</v>
      </c>
      <c r="AD4646" s="77">
        <v>35.1</v>
      </c>
      <c r="AH4646" s="77">
        <f>IF(AND(M4646&lt;Variables!$G$6,M4646&gt;Variables!$G$5),0,1)</f>
        <v>1</v>
      </c>
      <c r="AI4646" s="77">
        <f t="shared" si="146"/>
        <v>0</v>
      </c>
      <c r="AJ4646" s="77">
        <f>IF(I4646&gt;Variables!$G$7,0,1)</f>
        <v>1</v>
      </c>
      <c r="AK4646" s="77">
        <f>IF(F4646&gt;Variables!$G$8,0,1)</f>
        <v>0</v>
      </c>
      <c r="AL4646" s="77">
        <f>IF(G4646&gt;Variables!$G$9,0,1)</f>
        <v>1</v>
      </c>
      <c r="AM4646" s="77">
        <f>IF(AND(K4646&gt;Variables!$G$10,K4646&lt;Variables!$G$11),0,1)</f>
        <v>1</v>
      </c>
      <c r="AN4646" s="77">
        <f>IF(H4646&lt;Variables!$G$13,1,0)</f>
        <v>0</v>
      </c>
      <c r="AO4646" s="77">
        <f>IF(R4646&lt;Variables!$G$12,0,1)</f>
        <v>0</v>
      </c>
      <c r="AP4646" s="78">
        <f t="shared" si="147"/>
        <v>0</v>
      </c>
      <c r="AQ4646" s="77">
        <f>IF(V4646&lt;Variables!$G$15,1,0)</f>
        <v>1</v>
      </c>
      <c r="AR4646" s="77">
        <v>1</v>
      </c>
      <c r="AS4646" s="77">
        <v>0</v>
      </c>
      <c r="AT4646" s="77">
        <v>0</v>
      </c>
      <c r="AU4646" s="77">
        <v>0</v>
      </c>
      <c r="BA4646" s="77">
        <v>0.73</v>
      </c>
    </row>
    <row r="4647" spans="3:53" x14ac:dyDescent="0.25">
      <c r="C4647" s="77" t="s">
        <v>604</v>
      </c>
      <c r="D4647" s="77" t="s">
        <v>567</v>
      </c>
      <c r="E4647" s="77">
        <v>14.55</v>
      </c>
      <c r="F4647" s="77">
        <v>8.6199999999999992</v>
      </c>
      <c r="G4647" s="77">
        <v>6.54</v>
      </c>
      <c r="H4647" s="77">
        <v>27750</v>
      </c>
      <c r="I4647" s="77">
        <v>2.1230000000000002</v>
      </c>
      <c r="J4647" s="77" t="s">
        <v>74</v>
      </c>
      <c r="K4647" s="77">
        <v>67.66</v>
      </c>
      <c r="L4647" s="77">
        <v>14.47745263157895</v>
      </c>
      <c r="M4647" s="77">
        <v>0.15574126881873979</v>
      </c>
      <c r="N4647" s="77">
        <v>14.38069574468085</v>
      </c>
      <c r="O4647" s="77">
        <v>0.82961393132369943</v>
      </c>
      <c r="P4647" s="77">
        <v>839322</v>
      </c>
      <c r="Q4647" s="77">
        <v>973560</v>
      </c>
      <c r="R4647" s="77">
        <v>0.86</v>
      </c>
      <c r="S4647" s="77">
        <v>31.073</v>
      </c>
      <c r="T4647" s="77">
        <v>8.1589999999999989</v>
      </c>
      <c r="U4647" s="77">
        <v>18.011600000000001</v>
      </c>
      <c r="V4647" s="77">
        <v>2.5379651983591178</v>
      </c>
      <c r="AC4647" s="77">
        <v>14.795</v>
      </c>
      <c r="AD4647" s="77">
        <v>14.5</v>
      </c>
      <c r="AH4647" s="77">
        <f>IF(AND(M4647&lt;Variables!$G$6,M4647&gt;Variables!$G$5),0,1)</f>
        <v>1</v>
      </c>
      <c r="AI4647" s="77">
        <f t="shared" si="146"/>
        <v>0</v>
      </c>
      <c r="AJ4647" s="77">
        <f>IF(I4647&gt;Variables!$G$7,0,1)</f>
        <v>1</v>
      </c>
      <c r="AK4647" s="77">
        <f>IF(F4647&gt;Variables!$G$8,0,1)</f>
        <v>1</v>
      </c>
      <c r="AL4647" s="77">
        <f>IF(G4647&gt;Variables!$G$9,0,1)</f>
        <v>1</v>
      </c>
      <c r="AM4647" s="77">
        <f>IF(AND(K4647&gt;Variables!$G$10,K4647&lt;Variables!$G$11),0,1)</f>
        <v>0</v>
      </c>
      <c r="AN4647" s="77">
        <f>IF(H4647&lt;Variables!$G$13,1,0)</f>
        <v>0</v>
      </c>
      <c r="AO4647" s="77">
        <f>IF(R4647&lt;Variables!$G$12,0,1)</f>
        <v>0</v>
      </c>
      <c r="AP4647" s="78">
        <f t="shared" si="147"/>
        <v>0</v>
      </c>
      <c r="AQ4647" s="77">
        <f>IF(V4647&lt;Variables!$G$15,1,0)</f>
        <v>1</v>
      </c>
      <c r="AR4647" s="77">
        <v>1</v>
      </c>
      <c r="AS4647" s="77">
        <v>0</v>
      </c>
      <c r="AT4647" s="77">
        <v>0</v>
      </c>
      <c r="AU4647" s="77">
        <v>0</v>
      </c>
      <c r="BA4647" s="77">
        <v>1.1599999999999999</v>
      </c>
    </row>
    <row r="4648" spans="3:53" x14ac:dyDescent="0.25">
      <c r="C4648" s="77" t="s">
        <v>604</v>
      </c>
      <c r="D4648" s="77" t="s">
        <v>549</v>
      </c>
      <c r="E4648" s="77">
        <v>13.41</v>
      </c>
      <c r="F4648" s="77">
        <v>7.3</v>
      </c>
      <c r="G4648" s="77">
        <v>5.77</v>
      </c>
      <c r="H4648" s="77">
        <v>2290</v>
      </c>
      <c r="I4648" s="77">
        <v>97.506</v>
      </c>
      <c r="J4648" s="77" t="s">
        <v>75</v>
      </c>
      <c r="K4648" s="77">
        <v>60.7</v>
      </c>
      <c r="L4648" s="77">
        <v>13.29491111111111</v>
      </c>
      <c r="M4648" s="77">
        <v>0.64001096493060583</v>
      </c>
      <c r="N4648" s="77">
        <v>13.33578541666667</v>
      </c>
      <c r="O4648" s="77">
        <v>0.33154840117684981</v>
      </c>
      <c r="P4648" s="77">
        <v>2980000</v>
      </c>
      <c r="Q4648" s="77">
        <v>1522000</v>
      </c>
      <c r="R4648" s="77">
        <v>1.96</v>
      </c>
      <c r="S4648" s="77">
        <v>31.073</v>
      </c>
      <c r="T4648" s="77">
        <v>8.1589999999999989</v>
      </c>
      <c r="U4648" s="77">
        <v>18.011600000000001</v>
      </c>
      <c r="V4648" s="77">
        <v>2.4414343520779052</v>
      </c>
      <c r="AC4648" s="77">
        <v>13.55</v>
      </c>
      <c r="AD4648" s="77">
        <v>13.21</v>
      </c>
      <c r="AH4648" s="77">
        <f>IF(AND(M4648&lt;Variables!$G$6,M4648&gt;Variables!$G$5),0,1)</f>
        <v>1</v>
      </c>
      <c r="AI4648" s="77">
        <f t="shared" si="146"/>
        <v>1</v>
      </c>
      <c r="AJ4648" s="77">
        <f>IF(I4648&gt;Variables!$G$7,0,1)</f>
        <v>0</v>
      </c>
      <c r="AK4648" s="77">
        <f>IF(F4648&gt;Variables!$G$8,0,1)</f>
        <v>1</v>
      </c>
      <c r="AL4648" s="77">
        <f>IF(G4648&gt;Variables!$G$9,0,1)</f>
        <v>1</v>
      </c>
      <c r="AM4648" s="77">
        <f>IF(AND(K4648&gt;Variables!$G$10,K4648&lt;Variables!$G$11),0,1)</f>
        <v>1</v>
      </c>
      <c r="AN4648" s="77">
        <f>IF(H4648&lt;Variables!$G$13,1,0)</f>
        <v>0</v>
      </c>
      <c r="AO4648" s="77">
        <f>IF(R4648&lt;Variables!$G$12,0,1)</f>
        <v>0</v>
      </c>
      <c r="AP4648" s="78">
        <f t="shared" si="147"/>
        <v>1</v>
      </c>
      <c r="AQ4648" s="77">
        <f>IF(V4648&lt;Variables!$G$15,1,0)</f>
        <v>1</v>
      </c>
      <c r="AR4648" s="77">
        <v>0</v>
      </c>
      <c r="AS4648" s="77">
        <v>1</v>
      </c>
      <c r="AT4648" s="77">
        <v>0</v>
      </c>
      <c r="AU4648" s="77">
        <v>0</v>
      </c>
      <c r="BA4648" s="77">
        <v>0.19</v>
      </c>
    </row>
    <row r="4649" spans="3:53" x14ac:dyDescent="0.25">
      <c r="C4649" s="77" t="s">
        <v>604</v>
      </c>
      <c r="D4649" s="77" t="s">
        <v>555</v>
      </c>
      <c r="E4649" s="77">
        <v>24.49</v>
      </c>
      <c r="F4649" s="77">
        <v>21.04</v>
      </c>
      <c r="G4649" s="77">
        <v>18.690000000000001</v>
      </c>
      <c r="H4649" s="77">
        <v>2850</v>
      </c>
      <c r="I4649" s="77">
        <v>269.95800000000003</v>
      </c>
      <c r="J4649" s="77" t="s">
        <v>74</v>
      </c>
      <c r="K4649" s="77">
        <v>44.94</v>
      </c>
      <c r="L4649" s="77">
        <v>24.78622</v>
      </c>
      <c r="M4649" s="77">
        <v>-1.356479527737579</v>
      </c>
      <c r="N4649" s="77">
        <v>24.393262</v>
      </c>
      <c r="O4649" s="77">
        <v>0.23259701797978369</v>
      </c>
      <c r="P4649" s="77">
        <v>1302000</v>
      </c>
      <c r="Q4649" s="77">
        <v>497157</v>
      </c>
      <c r="R4649" s="77">
        <v>2.62</v>
      </c>
      <c r="S4649" s="77">
        <v>31.073</v>
      </c>
      <c r="T4649" s="77">
        <v>8.1589999999999989</v>
      </c>
      <c r="U4649" s="77">
        <v>18.011600000000001</v>
      </c>
      <c r="V4649" s="77">
        <v>2.3300242525680801</v>
      </c>
      <c r="AC4649" s="77">
        <v>26.31</v>
      </c>
      <c r="AD4649" s="77">
        <v>21.94</v>
      </c>
      <c r="AH4649" s="77">
        <f>IF(AND(M4649&lt;Variables!$G$6,M4649&gt;Variables!$G$5),0,1)</f>
        <v>0</v>
      </c>
      <c r="AI4649" s="77">
        <f t="shared" si="146"/>
        <v>0</v>
      </c>
      <c r="AJ4649" s="77">
        <f>IF(I4649&gt;Variables!$G$7,0,1)</f>
        <v>0</v>
      </c>
      <c r="AK4649" s="77">
        <f>IF(F4649&gt;Variables!$G$8,0,1)</f>
        <v>0</v>
      </c>
      <c r="AL4649" s="77">
        <f>IF(G4649&gt;Variables!$G$9,0,1)</f>
        <v>0</v>
      </c>
      <c r="AM4649" s="77">
        <f>IF(AND(K4649&gt;Variables!$G$10,K4649&lt;Variables!$G$11),0,1)</f>
        <v>1</v>
      </c>
      <c r="AN4649" s="77">
        <f>IF(H4649&lt;Variables!$G$13,1,0)</f>
        <v>0</v>
      </c>
      <c r="AO4649" s="77">
        <f>IF(R4649&lt;Variables!$G$12,0,1)</f>
        <v>1</v>
      </c>
      <c r="AP4649" s="78">
        <f t="shared" si="147"/>
        <v>0</v>
      </c>
      <c r="AQ4649" s="77">
        <f>IF(V4649&lt;Variables!$G$15,1,0)</f>
        <v>1</v>
      </c>
      <c r="AR4649" s="77">
        <v>0</v>
      </c>
      <c r="AS4649" s="77">
        <v>0</v>
      </c>
      <c r="AT4649" s="77">
        <v>1</v>
      </c>
      <c r="AU4649" s="77">
        <v>0</v>
      </c>
      <c r="BA4649" s="77">
        <v>-2.25</v>
      </c>
    </row>
    <row r="4650" spans="3:53" x14ac:dyDescent="0.25">
      <c r="C4650" s="77" t="s">
        <v>604</v>
      </c>
      <c r="D4650" s="77" t="s">
        <v>590</v>
      </c>
      <c r="E4650" s="77">
        <v>8.32</v>
      </c>
      <c r="F4650" s="77">
        <v>18.739999999999998</v>
      </c>
      <c r="G4650" s="77">
        <v>13.47</v>
      </c>
      <c r="H4650" s="77">
        <v>298.47000000000003</v>
      </c>
      <c r="I4650" s="77">
        <v>-4.1360000000000001</v>
      </c>
      <c r="J4650" s="77" t="s">
        <v>74</v>
      </c>
      <c r="K4650" s="77">
        <v>55.92</v>
      </c>
      <c r="L4650" s="77">
        <v>8.1897900000000003</v>
      </c>
      <c r="M4650" s="77">
        <v>1.83411296260343</v>
      </c>
      <c r="N4650" s="77">
        <v>8.1611551020408157</v>
      </c>
      <c r="O4650" s="77">
        <v>2.191416481160386</v>
      </c>
      <c r="P4650" s="77">
        <v>1500000</v>
      </c>
      <c r="Q4650" s="77">
        <v>148040</v>
      </c>
      <c r="R4650" s="77">
        <v>10.130000000000001</v>
      </c>
      <c r="S4650" s="77">
        <v>31.073</v>
      </c>
      <c r="T4650" s="77">
        <v>8.1589999999999989</v>
      </c>
      <c r="U4650" s="77">
        <v>18.011600000000001</v>
      </c>
      <c r="V4650" s="77">
        <v>2.349286507015198</v>
      </c>
      <c r="AC4650" s="77">
        <v>9.4700000000000006</v>
      </c>
      <c r="AD4650" s="77">
        <v>7.48</v>
      </c>
      <c r="AH4650" s="77">
        <f>IF(AND(M4650&lt;Variables!$G$6,M4650&gt;Variables!$G$5),0,1)</f>
        <v>1</v>
      </c>
      <c r="AI4650" s="77">
        <f t="shared" si="146"/>
        <v>0</v>
      </c>
      <c r="AJ4650" s="77">
        <f>IF(I4650&gt;Variables!$G$7,0,1)</f>
        <v>1</v>
      </c>
      <c r="AK4650" s="77">
        <f>IF(F4650&gt;Variables!$G$8,0,1)</f>
        <v>0</v>
      </c>
      <c r="AL4650" s="77">
        <f>IF(G4650&gt;Variables!$G$9,0,1)</f>
        <v>0</v>
      </c>
      <c r="AM4650" s="77">
        <f>IF(AND(K4650&gt;Variables!$G$10,K4650&lt;Variables!$G$11),0,1)</f>
        <v>1</v>
      </c>
      <c r="AN4650" s="77">
        <f>IF(H4650&lt;Variables!$G$13,1,0)</f>
        <v>1</v>
      </c>
      <c r="AO4650" s="77">
        <f>IF(R4650&lt;Variables!$G$12,0,1)</f>
        <v>1</v>
      </c>
      <c r="AP4650" s="78">
        <f t="shared" si="147"/>
        <v>0</v>
      </c>
      <c r="AQ4650" s="77">
        <f>IF(V4650&lt;Variables!$G$15,1,0)</f>
        <v>1</v>
      </c>
      <c r="AR4650" s="77">
        <v>1</v>
      </c>
      <c r="AS4650" s="77">
        <v>0</v>
      </c>
      <c r="AT4650" s="77">
        <v>0</v>
      </c>
      <c r="AU4650" s="77">
        <v>0</v>
      </c>
      <c r="BA4650" s="77">
        <v>2</v>
      </c>
    </row>
    <row r="4651" spans="3:53" x14ac:dyDescent="0.25">
      <c r="C4651" s="77" t="s">
        <v>604</v>
      </c>
      <c r="D4651" s="77" t="s">
        <v>593</v>
      </c>
      <c r="E4651" s="77">
        <v>4.05</v>
      </c>
      <c r="F4651" s="77">
        <v>15.11</v>
      </c>
      <c r="G4651" s="77">
        <v>7.89</v>
      </c>
      <c r="H4651" s="77">
        <v>241.29</v>
      </c>
      <c r="I4651" s="77">
        <v>174.53399999999999</v>
      </c>
      <c r="J4651" s="77" t="s">
        <v>74</v>
      </c>
      <c r="K4651" s="77">
        <v>46.63</v>
      </c>
      <c r="L4651" s="77">
        <v>4.0441400000000014</v>
      </c>
      <c r="M4651" s="77">
        <v>-0.22600602353035179</v>
      </c>
      <c r="N4651" s="77">
        <v>4.076422</v>
      </c>
      <c r="O4651" s="77">
        <v>-1.0161362096465929</v>
      </c>
      <c r="P4651" s="77">
        <v>13110000</v>
      </c>
      <c r="Q4651" s="77">
        <v>23270000</v>
      </c>
      <c r="R4651" s="77">
        <v>0.56000000000000005</v>
      </c>
      <c r="S4651" s="77">
        <v>31.073</v>
      </c>
      <c r="T4651" s="77">
        <v>8.1589999999999989</v>
      </c>
      <c r="U4651" s="77">
        <v>18.011600000000001</v>
      </c>
      <c r="V4651" s="77">
        <v>2.3357633394274191</v>
      </c>
      <c r="AC4651" s="77">
        <v>4.57</v>
      </c>
      <c r="AD4651" s="77">
        <v>4.01</v>
      </c>
      <c r="AH4651" s="77">
        <f>IF(AND(M4651&lt;Variables!$G$6,M4651&gt;Variables!$G$5),0,1)</f>
        <v>1</v>
      </c>
      <c r="AI4651" s="77">
        <f t="shared" si="146"/>
        <v>1</v>
      </c>
      <c r="AJ4651" s="77">
        <f>IF(I4651&gt;Variables!$G$7,0,1)</f>
        <v>0</v>
      </c>
      <c r="AK4651" s="77">
        <f>IF(F4651&gt;Variables!$G$8,0,1)</f>
        <v>0</v>
      </c>
      <c r="AL4651" s="77">
        <f>IF(G4651&gt;Variables!$G$9,0,1)</f>
        <v>1</v>
      </c>
      <c r="AM4651" s="77">
        <f>IF(AND(K4651&gt;Variables!$G$10,K4651&lt;Variables!$G$11),0,1)</f>
        <v>1</v>
      </c>
      <c r="AN4651" s="77">
        <f>IF(H4651&lt;Variables!$G$13,1,0)</f>
        <v>1</v>
      </c>
      <c r="AO4651" s="77">
        <f>IF(R4651&lt;Variables!$G$12,0,1)</f>
        <v>0</v>
      </c>
      <c r="AP4651" s="78">
        <f t="shared" si="147"/>
        <v>0</v>
      </c>
      <c r="AQ4651" s="77">
        <f>IF(V4651&lt;Variables!$G$15,1,0)</f>
        <v>1</v>
      </c>
      <c r="AR4651" s="77">
        <v>1</v>
      </c>
      <c r="AS4651" s="77">
        <v>0</v>
      </c>
      <c r="AT4651" s="77">
        <v>0</v>
      </c>
      <c r="AU4651" s="77">
        <v>0</v>
      </c>
      <c r="BA4651" s="77">
        <v>2</v>
      </c>
    </row>
    <row r="4652" spans="3:53" x14ac:dyDescent="0.25">
      <c r="C4652" s="77" t="s">
        <v>604</v>
      </c>
      <c r="D4652" s="77" t="s">
        <v>563</v>
      </c>
      <c r="E4652" s="77">
        <v>44.1</v>
      </c>
      <c r="F4652" s="77">
        <v>13.11</v>
      </c>
      <c r="G4652" s="77">
        <v>12.46</v>
      </c>
      <c r="H4652" s="77">
        <v>4360</v>
      </c>
      <c r="I4652" s="77">
        <v>-45.511000000000003</v>
      </c>
      <c r="J4652" s="77" t="s">
        <v>74</v>
      </c>
      <c r="K4652" s="77">
        <v>58.56</v>
      </c>
      <c r="L4652" s="77">
        <v>43.802975000000004</v>
      </c>
      <c r="M4652" s="77">
        <v>0.35848021738248897</v>
      </c>
      <c r="N4652" s="77">
        <v>43.582676000000014</v>
      </c>
      <c r="O4652" s="77">
        <v>0.86576602134294645</v>
      </c>
      <c r="P4652" s="77">
        <v>916626</v>
      </c>
      <c r="Q4652" s="77">
        <v>1233000</v>
      </c>
      <c r="R4652" s="77">
        <v>0.74</v>
      </c>
      <c r="S4652" s="77">
        <v>31.073</v>
      </c>
      <c r="T4652" s="77">
        <v>8.1589999999999989</v>
      </c>
      <c r="U4652" s="77">
        <v>18.011600000000001</v>
      </c>
      <c r="V4652" s="77">
        <v>2.4374990245196821</v>
      </c>
      <c r="AC4652" s="77">
        <v>44.74</v>
      </c>
      <c r="AD4652" s="77">
        <v>42.45</v>
      </c>
      <c r="AH4652" s="77">
        <f>IF(AND(M4652&lt;Variables!$G$6,M4652&gt;Variables!$G$5),0,1)</f>
        <v>1</v>
      </c>
      <c r="AI4652" s="77">
        <f t="shared" si="146"/>
        <v>0</v>
      </c>
      <c r="AJ4652" s="77">
        <f>IF(I4652&gt;Variables!$G$7,0,1)</f>
        <v>1</v>
      </c>
      <c r="AK4652" s="77">
        <f>IF(F4652&gt;Variables!$G$8,0,1)</f>
        <v>0</v>
      </c>
      <c r="AL4652" s="77">
        <f>IF(G4652&gt;Variables!$G$9,0,1)</f>
        <v>0</v>
      </c>
      <c r="AM4652" s="77">
        <f>IF(AND(K4652&gt;Variables!$G$10,K4652&lt;Variables!$G$11),0,1)</f>
        <v>1</v>
      </c>
      <c r="AN4652" s="77">
        <f>IF(H4652&lt;Variables!$G$13,1,0)</f>
        <v>0</v>
      </c>
      <c r="AO4652" s="77">
        <f>IF(R4652&lt;Variables!$G$12,0,1)</f>
        <v>0</v>
      </c>
      <c r="AP4652" s="78">
        <f t="shared" si="147"/>
        <v>0</v>
      </c>
      <c r="AQ4652" s="77">
        <f>IF(V4652&lt;Variables!$G$15,1,0)</f>
        <v>1</v>
      </c>
      <c r="AR4652" s="77">
        <v>0</v>
      </c>
      <c r="AS4652" s="77">
        <v>0</v>
      </c>
      <c r="AT4652" s="77">
        <v>1</v>
      </c>
      <c r="AU4652" s="77">
        <v>0</v>
      </c>
      <c r="BA4652" s="77">
        <v>-2.25</v>
      </c>
    </row>
    <row r="4653" spans="3:53" x14ac:dyDescent="0.25">
      <c r="C4653" s="77" t="s">
        <v>604</v>
      </c>
      <c r="D4653" s="77" t="s">
        <v>581</v>
      </c>
      <c r="E4653" s="77">
        <v>94.03</v>
      </c>
      <c r="F4653" s="77">
        <v>8.64</v>
      </c>
      <c r="G4653" s="77">
        <v>7.76</v>
      </c>
      <c r="H4653" s="77">
        <v>5390</v>
      </c>
      <c r="I4653" s="77">
        <v>21.334</v>
      </c>
      <c r="J4653" s="77" t="s">
        <v>74</v>
      </c>
      <c r="K4653" s="77">
        <v>55.11</v>
      </c>
      <c r="L4653" s="77">
        <v>93.299745000000001</v>
      </c>
      <c r="M4653" s="77">
        <v>0.4825897434124804</v>
      </c>
      <c r="N4653" s="77">
        <v>93.546571999999998</v>
      </c>
      <c r="O4653" s="77">
        <v>0.21746173659896631</v>
      </c>
      <c r="P4653" s="77">
        <v>582796</v>
      </c>
      <c r="Q4653" s="77">
        <v>815850</v>
      </c>
      <c r="R4653" s="77">
        <v>0.71</v>
      </c>
      <c r="S4653" s="77">
        <v>31.073</v>
      </c>
      <c r="T4653" s="77">
        <v>8.1589999999999989</v>
      </c>
      <c r="U4653" s="77">
        <v>18.011600000000001</v>
      </c>
      <c r="V4653" s="77">
        <v>2.400270361666712</v>
      </c>
      <c r="AC4653" s="77">
        <v>94.597700000000003</v>
      </c>
      <c r="AD4653" s="77">
        <v>91.24</v>
      </c>
      <c r="AH4653" s="77">
        <f>IF(AND(M4653&lt;Variables!$G$6,M4653&gt;Variables!$G$5),0,1)</f>
        <v>1</v>
      </c>
      <c r="AI4653" s="77">
        <f t="shared" si="146"/>
        <v>1</v>
      </c>
      <c r="AJ4653" s="77">
        <f>IF(I4653&gt;Variables!$G$7,0,1)</f>
        <v>1</v>
      </c>
      <c r="AK4653" s="77">
        <f>IF(F4653&gt;Variables!$G$8,0,1)</f>
        <v>1</v>
      </c>
      <c r="AL4653" s="77">
        <f>IF(G4653&gt;Variables!$G$9,0,1)</f>
        <v>1</v>
      </c>
      <c r="AM4653" s="77">
        <f>IF(AND(K4653&gt;Variables!$G$10,K4653&lt;Variables!$G$11),0,1)</f>
        <v>1</v>
      </c>
      <c r="AN4653" s="77">
        <f>IF(H4653&lt;Variables!$G$13,1,0)</f>
        <v>0</v>
      </c>
      <c r="AO4653" s="77">
        <f>IF(R4653&lt;Variables!$G$12,0,1)</f>
        <v>0</v>
      </c>
      <c r="AP4653" s="78">
        <f t="shared" si="147"/>
        <v>0</v>
      </c>
      <c r="AQ4653" s="77">
        <f>IF(V4653&lt;Variables!$G$15,1,0)</f>
        <v>1</v>
      </c>
      <c r="AR4653" s="77">
        <v>0</v>
      </c>
      <c r="AS4653" s="77">
        <v>0</v>
      </c>
      <c r="AT4653" s="77">
        <v>0</v>
      </c>
      <c r="AU4653" s="77">
        <v>1</v>
      </c>
      <c r="BA4653" s="77">
        <v>-1.05</v>
      </c>
    </row>
    <row r="4654" spans="3:53" x14ac:dyDescent="0.25">
      <c r="C4654" s="77" t="s">
        <v>604</v>
      </c>
      <c r="D4654" s="77" t="s">
        <v>560</v>
      </c>
      <c r="E4654" s="77">
        <v>24.83</v>
      </c>
      <c r="F4654" s="77">
        <v>10.35</v>
      </c>
      <c r="G4654" s="77">
        <v>0.89</v>
      </c>
      <c r="H4654" s="77">
        <v>7540</v>
      </c>
      <c r="I4654" s="77">
        <v>1.841</v>
      </c>
      <c r="J4654" s="77" t="s">
        <v>74</v>
      </c>
      <c r="K4654" s="77">
        <v>74.14</v>
      </c>
      <c r="L4654" s="77">
        <v>24.607344999999999</v>
      </c>
      <c r="M4654" s="77">
        <v>0.69595074153673298</v>
      </c>
      <c r="N4654" s="77">
        <v>24.451737999999999</v>
      </c>
      <c r="O4654" s="77">
        <v>1.3367638733901119</v>
      </c>
      <c r="P4654" s="77">
        <v>9564000</v>
      </c>
      <c r="Q4654" s="77">
        <v>5291000</v>
      </c>
      <c r="R4654" s="77">
        <v>1.81</v>
      </c>
      <c r="S4654" s="77">
        <v>31.073</v>
      </c>
      <c r="T4654" s="77">
        <v>8.1589999999999989</v>
      </c>
      <c r="U4654" s="77">
        <v>18.011600000000001</v>
      </c>
      <c r="V4654" s="77">
        <v>2.5504765561188329</v>
      </c>
      <c r="AC4654" s="77">
        <v>24.8</v>
      </c>
      <c r="AD4654" s="77">
        <v>23.53</v>
      </c>
      <c r="AH4654" s="77">
        <f>IF(AND(M4654&lt;Variables!$G$6,M4654&gt;Variables!$G$5),0,1)</f>
        <v>1</v>
      </c>
      <c r="AI4654" s="77">
        <f t="shared" si="146"/>
        <v>0</v>
      </c>
      <c r="AJ4654" s="77">
        <f>IF(I4654&gt;Variables!$G$7,0,1)</f>
        <v>1</v>
      </c>
      <c r="AK4654" s="77">
        <f>IF(F4654&gt;Variables!$G$8,0,1)</f>
        <v>0</v>
      </c>
      <c r="AL4654" s="77">
        <f>IF(G4654&gt;Variables!$G$9,0,1)</f>
        <v>1</v>
      </c>
      <c r="AM4654" s="77">
        <f>IF(AND(K4654&gt;Variables!$G$10,K4654&lt;Variables!$G$11),0,1)</f>
        <v>1</v>
      </c>
      <c r="AN4654" s="77">
        <f>IF(H4654&lt;Variables!$G$13,1,0)</f>
        <v>0</v>
      </c>
      <c r="AO4654" s="77">
        <f>IF(R4654&lt;Variables!$G$12,0,1)</f>
        <v>0</v>
      </c>
      <c r="AP4654" s="78">
        <f t="shared" si="147"/>
        <v>0</v>
      </c>
      <c r="AQ4654" s="77">
        <f>IF(V4654&lt;Variables!$G$15,1,0)</f>
        <v>1</v>
      </c>
      <c r="AR4654" s="77">
        <v>0</v>
      </c>
      <c r="AS4654" s="77">
        <v>0</v>
      </c>
      <c r="AT4654" s="77">
        <v>1</v>
      </c>
      <c r="AU4654" s="77">
        <v>0</v>
      </c>
      <c r="BA4654" s="77">
        <v>-1.86</v>
      </c>
    </row>
    <row r="4655" spans="3:53" x14ac:dyDescent="0.25">
      <c r="C4655" s="77" t="s">
        <v>604</v>
      </c>
      <c r="D4655" s="77" t="s">
        <v>577</v>
      </c>
      <c r="E4655" s="77">
        <v>43.15</v>
      </c>
      <c r="F4655" s="77">
        <v>7.56</v>
      </c>
      <c r="G4655" s="77">
        <v>6.49</v>
      </c>
      <c r="H4655" s="77">
        <v>5240</v>
      </c>
      <c r="I4655" s="77">
        <v>-13.2</v>
      </c>
      <c r="J4655" s="77" t="s">
        <v>75</v>
      </c>
      <c r="K4655" s="77">
        <v>68</v>
      </c>
      <c r="L4655" s="77">
        <v>42.831111111111113</v>
      </c>
      <c r="M4655" s="77">
        <v>0.4410086126387906</v>
      </c>
      <c r="N4655" s="77">
        <v>42.619424444444448</v>
      </c>
      <c r="O4655" s="77">
        <v>0.93988964134819819</v>
      </c>
      <c r="P4655" s="77">
        <v>153946</v>
      </c>
      <c r="Q4655" s="77">
        <v>549321</v>
      </c>
      <c r="R4655" s="77">
        <v>0.28000000000000003</v>
      </c>
      <c r="S4655" s="77">
        <v>31.073</v>
      </c>
      <c r="T4655" s="77">
        <v>8.1589999999999989</v>
      </c>
      <c r="U4655" s="77">
        <v>18.011600000000001</v>
      </c>
      <c r="V4655" s="77">
        <v>2.519088384351976</v>
      </c>
      <c r="AC4655" s="77">
        <v>43.64</v>
      </c>
      <c r="AD4655" s="77">
        <v>42.44</v>
      </c>
      <c r="AH4655" s="77">
        <f>IF(AND(M4655&lt;Variables!$G$6,M4655&gt;Variables!$G$5),0,1)</f>
        <v>1</v>
      </c>
      <c r="AI4655" s="77">
        <f t="shared" si="146"/>
        <v>0</v>
      </c>
      <c r="AJ4655" s="77">
        <f>IF(I4655&gt;Variables!$G$7,0,1)</f>
        <v>1</v>
      </c>
      <c r="AK4655" s="77">
        <f>IF(F4655&gt;Variables!$G$8,0,1)</f>
        <v>1</v>
      </c>
      <c r="AL4655" s="77">
        <f>IF(G4655&gt;Variables!$G$9,0,1)</f>
        <v>1</v>
      </c>
      <c r="AM4655" s="77">
        <f>IF(AND(K4655&gt;Variables!$G$10,K4655&lt;Variables!$G$11),0,1)</f>
        <v>0</v>
      </c>
      <c r="AN4655" s="77">
        <f>IF(H4655&lt;Variables!$G$13,1,0)</f>
        <v>0</v>
      </c>
      <c r="AO4655" s="77">
        <f>IF(R4655&lt;Variables!$G$12,0,1)</f>
        <v>0</v>
      </c>
      <c r="AP4655" s="78">
        <f t="shared" si="147"/>
        <v>1</v>
      </c>
      <c r="AQ4655" s="77">
        <f>IF(V4655&lt;Variables!$G$15,1,0)</f>
        <v>1</v>
      </c>
      <c r="AR4655" s="77">
        <v>0</v>
      </c>
      <c r="AS4655" s="77">
        <v>0</v>
      </c>
      <c r="AT4655" s="77">
        <v>0</v>
      </c>
      <c r="AU4655" s="77">
        <v>1</v>
      </c>
      <c r="BA4655" s="77">
        <v>0.13</v>
      </c>
    </row>
    <row r="4656" spans="3:53" x14ac:dyDescent="0.25">
      <c r="C4656" s="77" t="s">
        <v>604</v>
      </c>
      <c r="D4656" s="77" t="s">
        <v>576</v>
      </c>
      <c r="E4656" s="77">
        <v>107.72</v>
      </c>
      <c r="F4656" s="77">
        <v>8.4499999999999993</v>
      </c>
      <c r="G4656" s="77">
        <v>6.33</v>
      </c>
      <c r="H4656" s="77">
        <v>4280</v>
      </c>
      <c r="I4656" s="77">
        <v>-24.690999999999999</v>
      </c>
      <c r="J4656" s="77" t="s">
        <v>74</v>
      </c>
      <c r="K4656" s="77">
        <v>56.59</v>
      </c>
      <c r="L4656" s="77">
        <v>107.2667</v>
      </c>
      <c r="M4656" s="77">
        <v>0.1196084152863672</v>
      </c>
      <c r="N4656" s="77">
        <v>106.996892</v>
      </c>
      <c r="O4656" s="77">
        <v>0.37207435894492469</v>
      </c>
      <c r="P4656" s="77">
        <v>653961</v>
      </c>
      <c r="Q4656" s="77">
        <v>890350</v>
      </c>
      <c r="R4656" s="77">
        <v>0.73</v>
      </c>
      <c r="S4656" s="77">
        <v>31.073</v>
      </c>
      <c r="T4656" s="77">
        <v>8.1589999999999989</v>
      </c>
      <c r="U4656" s="77">
        <v>18.011600000000001</v>
      </c>
      <c r="V4656" s="77">
        <v>2.4298862034114981</v>
      </c>
      <c r="AC4656" s="77">
        <v>111.49</v>
      </c>
      <c r="AD4656" s="77">
        <v>107.1001</v>
      </c>
      <c r="AH4656" s="77">
        <f>IF(AND(M4656&lt;Variables!$G$6,M4656&gt;Variables!$G$5),0,1)</f>
        <v>1</v>
      </c>
      <c r="AI4656" s="77">
        <f t="shared" si="146"/>
        <v>0</v>
      </c>
      <c r="AJ4656" s="77">
        <f>IF(I4656&gt;Variables!$G$7,0,1)</f>
        <v>1</v>
      </c>
      <c r="AK4656" s="77">
        <f>IF(F4656&gt;Variables!$G$8,0,1)</f>
        <v>1</v>
      </c>
      <c r="AL4656" s="77">
        <f>IF(G4656&gt;Variables!$G$9,0,1)</f>
        <v>1</v>
      </c>
      <c r="AM4656" s="77">
        <f>IF(AND(K4656&gt;Variables!$G$10,K4656&lt;Variables!$G$11),0,1)</f>
        <v>1</v>
      </c>
      <c r="AN4656" s="77">
        <f>IF(H4656&lt;Variables!$G$13,1,0)</f>
        <v>0</v>
      </c>
      <c r="AO4656" s="77">
        <f>IF(R4656&lt;Variables!$G$12,0,1)</f>
        <v>0</v>
      </c>
      <c r="AP4656" s="78">
        <f t="shared" si="147"/>
        <v>0</v>
      </c>
      <c r="AQ4656" s="77">
        <f>IF(V4656&lt;Variables!$G$15,1,0)</f>
        <v>1</v>
      </c>
      <c r="AR4656" s="77">
        <v>1</v>
      </c>
      <c r="AS4656" s="77">
        <v>0</v>
      </c>
      <c r="AT4656" s="77">
        <v>0</v>
      </c>
      <c r="AU4656" s="77">
        <v>0</v>
      </c>
      <c r="BA4656" s="77">
        <v>1.1299999999999999</v>
      </c>
    </row>
    <row r="4657" spans="3:53" x14ac:dyDescent="0.25">
      <c r="C4657" s="77" t="s">
        <v>604</v>
      </c>
      <c r="D4657" s="77" t="s">
        <v>566</v>
      </c>
      <c r="E4657" s="77">
        <v>48.67</v>
      </c>
      <c r="F4657" s="77">
        <v>8.35</v>
      </c>
      <c r="G4657" s="77">
        <v>6.86</v>
      </c>
      <c r="H4657" s="77">
        <v>3140</v>
      </c>
      <c r="I4657" s="77">
        <v>-23.876000000000001</v>
      </c>
      <c r="J4657" s="77" t="s">
        <v>74</v>
      </c>
      <c r="K4657" s="77">
        <v>45.34</v>
      </c>
      <c r="L4657" s="77">
        <v>48.737631578947372</v>
      </c>
      <c r="M4657" s="77">
        <v>-0.16954368989702279</v>
      </c>
      <c r="N4657" s="77">
        <v>49.002140816326538</v>
      </c>
      <c r="O4657" s="77">
        <v>-0.70841969461643639</v>
      </c>
      <c r="P4657" s="77">
        <v>1175000</v>
      </c>
      <c r="Q4657" s="77">
        <v>835075</v>
      </c>
      <c r="R4657" s="77">
        <v>1.41</v>
      </c>
      <c r="S4657" s="77">
        <v>31.073</v>
      </c>
      <c r="T4657" s="77">
        <v>8.1589999999999989</v>
      </c>
      <c r="U4657" s="77">
        <v>18.011600000000001</v>
      </c>
      <c r="V4657" s="77">
        <v>2.3208488033951928</v>
      </c>
      <c r="AC4657" s="77">
        <v>49.13</v>
      </c>
      <c r="AD4657" s="77">
        <v>47.54</v>
      </c>
      <c r="AH4657" s="77">
        <f>IF(AND(M4657&lt;Variables!$G$6,M4657&gt;Variables!$G$5),0,1)</f>
        <v>1</v>
      </c>
      <c r="AI4657" s="77">
        <f t="shared" si="146"/>
        <v>1</v>
      </c>
      <c r="AJ4657" s="77">
        <f>IF(I4657&gt;Variables!$G$7,0,1)</f>
        <v>1</v>
      </c>
      <c r="AK4657" s="77">
        <f>IF(F4657&gt;Variables!$G$8,0,1)</f>
        <v>1</v>
      </c>
      <c r="AL4657" s="77">
        <f>IF(G4657&gt;Variables!$G$9,0,1)</f>
        <v>1</v>
      </c>
      <c r="AM4657" s="77">
        <f>IF(AND(K4657&gt;Variables!$G$10,K4657&lt;Variables!$G$11),0,1)</f>
        <v>1</v>
      </c>
      <c r="AN4657" s="77">
        <f>IF(H4657&lt;Variables!$G$13,1,0)</f>
        <v>0</v>
      </c>
      <c r="AO4657" s="77">
        <f>IF(R4657&lt;Variables!$G$12,0,1)</f>
        <v>0</v>
      </c>
      <c r="AP4657" s="78">
        <f t="shared" si="147"/>
        <v>0</v>
      </c>
      <c r="AQ4657" s="77">
        <f>IF(V4657&lt;Variables!$G$15,1,0)</f>
        <v>1</v>
      </c>
      <c r="AR4657" s="77">
        <v>0</v>
      </c>
      <c r="AS4657" s="77">
        <v>0</v>
      </c>
      <c r="AT4657" s="77">
        <v>0</v>
      </c>
      <c r="AU4657" s="77">
        <v>1</v>
      </c>
      <c r="BA4657" s="77">
        <v>-0.63</v>
      </c>
    </row>
    <row r="4658" spans="3:53" x14ac:dyDescent="0.25">
      <c r="C4658" s="77" t="s">
        <v>604</v>
      </c>
      <c r="D4658" s="77" t="s">
        <v>601</v>
      </c>
      <c r="E4658" s="77">
        <v>8.5500000000000007</v>
      </c>
      <c r="F4658" s="77">
        <v>7.58</v>
      </c>
      <c r="G4658" s="77">
        <v>4.22</v>
      </c>
      <c r="H4658" s="77">
        <v>12350</v>
      </c>
      <c r="I4658" s="77">
        <v>52.487000000000002</v>
      </c>
      <c r="J4658" s="77" t="s">
        <v>74</v>
      </c>
      <c r="K4658" s="77">
        <v>58.06</v>
      </c>
      <c r="L4658" s="77">
        <v>8.505485000000002</v>
      </c>
      <c r="M4658" s="77">
        <v>0.1118689880706227</v>
      </c>
      <c r="N4658" s="77">
        <v>8.4611359999999998</v>
      </c>
      <c r="O4658" s="77">
        <v>0.63660482469494406</v>
      </c>
      <c r="P4658" s="77">
        <v>7238000</v>
      </c>
      <c r="Q4658" s="77">
        <v>8571000</v>
      </c>
      <c r="R4658" s="77">
        <v>0.84</v>
      </c>
      <c r="S4658" s="77">
        <v>31.073</v>
      </c>
      <c r="T4658" s="77">
        <v>8.1589999999999989</v>
      </c>
      <c r="U4658" s="77">
        <v>18.011600000000001</v>
      </c>
      <c r="V4658" s="77">
        <v>2.4449890005515269</v>
      </c>
      <c r="AC4658" s="77">
        <v>8.64</v>
      </c>
      <c r="AD4658" s="77">
        <v>8.49</v>
      </c>
      <c r="AH4658" s="77">
        <f>IF(AND(M4658&lt;Variables!$G$6,M4658&gt;Variables!$G$5),0,1)</f>
        <v>1</v>
      </c>
      <c r="AI4658" s="77">
        <f t="shared" ref="AI4658:AI4721" si="148">IF(L4658&gt;N4658,0,1)</f>
        <v>0</v>
      </c>
      <c r="AJ4658" s="77">
        <f>IF(I4658&gt;Variables!$G$7,0,1)</f>
        <v>0</v>
      </c>
      <c r="AK4658" s="77">
        <f>IF(F4658&gt;Variables!$G$8,0,1)</f>
        <v>1</v>
      </c>
      <c r="AL4658" s="77">
        <f>IF(G4658&gt;Variables!$G$9,0,1)</f>
        <v>1</v>
      </c>
      <c r="AM4658" s="77">
        <f>IF(AND(K4658&gt;Variables!$G$10,K4658&lt;Variables!$G$11),0,1)</f>
        <v>1</v>
      </c>
      <c r="AN4658" s="77">
        <f>IF(H4658&lt;Variables!$G$13,1,0)</f>
        <v>0</v>
      </c>
      <c r="AO4658" s="77">
        <f>IF(R4658&lt;Variables!$G$12,0,1)</f>
        <v>0</v>
      </c>
      <c r="AP4658" s="78">
        <f t="shared" ref="AP4658:AP4721" si="149">IF(J4658="Pass", 0,1)</f>
        <v>0</v>
      </c>
      <c r="AQ4658" s="77">
        <f>IF(V4658&lt;Variables!$G$15,1,0)</f>
        <v>1</v>
      </c>
      <c r="AR4658" s="77">
        <v>0</v>
      </c>
      <c r="AS4658" s="77">
        <v>1</v>
      </c>
      <c r="AT4658" s="77">
        <v>0</v>
      </c>
      <c r="AU4658" s="77">
        <v>0</v>
      </c>
      <c r="BA4658" s="77">
        <v>0.17</v>
      </c>
    </row>
    <row r="4659" spans="3:53" x14ac:dyDescent="0.25">
      <c r="C4659" s="77" t="s">
        <v>604</v>
      </c>
      <c r="D4659" s="77" t="s">
        <v>179</v>
      </c>
      <c r="E4659" s="77">
        <v>25.15</v>
      </c>
      <c r="F4659" s="77">
        <v>7.32</v>
      </c>
      <c r="G4659" s="77">
        <v>8.4</v>
      </c>
      <c r="H4659" s="77">
        <v>13930</v>
      </c>
      <c r="I4659" s="77">
        <v>-77.403000000000006</v>
      </c>
      <c r="J4659" s="77" t="s">
        <v>74</v>
      </c>
      <c r="K4659" s="77">
        <v>37.33</v>
      </c>
      <c r="L4659" s="77">
        <v>25.187214999999998</v>
      </c>
      <c r="M4659" s="77">
        <v>-0.58488006712930551</v>
      </c>
      <c r="N4659" s="77">
        <v>25.451436000000001</v>
      </c>
      <c r="O4659" s="77">
        <v>-1.61694609294346</v>
      </c>
      <c r="P4659" s="77">
        <v>12340000</v>
      </c>
      <c r="Q4659" s="77">
        <v>12104000</v>
      </c>
      <c r="R4659" s="77">
        <v>1.02</v>
      </c>
      <c r="S4659" s="77">
        <v>31.073</v>
      </c>
      <c r="T4659" s="77">
        <v>8.1589999999999989</v>
      </c>
      <c r="U4659" s="77">
        <v>18.011600000000001</v>
      </c>
      <c r="V4659" s="77">
        <v>2.2295443586042358</v>
      </c>
      <c r="AC4659" s="77">
        <v>25.84</v>
      </c>
      <c r="AD4659" s="77">
        <v>25.01</v>
      </c>
      <c r="AH4659" s="77">
        <f>IF(AND(M4659&lt;Variables!$G$6,M4659&gt;Variables!$G$5),0,1)</f>
        <v>1</v>
      </c>
      <c r="AI4659" s="77">
        <f t="shared" si="148"/>
        <v>1</v>
      </c>
      <c r="AJ4659" s="77">
        <f>IF(I4659&gt;Variables!$G$7,0,1)</f>
        <v>1</v>
      </c>
      <c r="AK4659" s="77">
        <f>IF(F4659&gt;Variables!$G$8,0,1)</f>
        <v>1</v>
      </c>
      <c r="AL4659" s="77">
        <f>IF(G4659&gt;Variables!$G$9,0,1)</f>
        <v>1</v>
      </c>
      <c r="AM4659" s="77">
        <f>IF(AND(K4659&gt;Variables!$G$10,K4659&lt;Variables!$G$11),0,1)</f>
        <v>1</v>
      </c>
      <c r="AN4659" s="77">
        <f>IF(H4659&lt;Variables!$G$13,1,0)</f>
        <v>0</v>
      </c>
      <c r="AO4659" s="77">
        <f>IF(R4659&lt;Variables!$G$12,0,1)</f>
        <v>0</v>
      </c>
      <c r="AP4659" s="78">
        <f t="shared" si="149"/>
        <v>0</v>
      </c>
      <c r="AQ4659" s="77">
        <f>IF(V4659&lt;Variables!$G$15,1,0)</f>
        <v>1</v>
      </c>
      <c r="AR4659" s="77">
        <v>1</v>
      </c>
      <c r="AS4659" s="77">
        <v>0</v>
      </c>
      <c r="AT4659" s="77">
        <v>0</v>
      </c>
      <c r="AU4659" s="77">
        <v>0</v>
      </c>
      <c r="BA4659" s="77">
        <v>1.8</v>
      </c>
    </row>
    <row r="4660" spans="3:53" x14ac:dyDescent="0.25">
      <c r="C4660" s="77" t="s">
        <v>604</v>
      </c>
      <c r="D4660" s="77" t="s">
        <v>562</v>
      </c>
      <c r="E4660" s="77">
        <v>43.43</v>
      </c>
      <c r="F4660" s="77">
        <v>11.35</v>
      </c>
      <c r="G4660" s="77">
        <v>10.52</v>
      </c>
      <c r="H4660" s="77">
        <v>2400</v>
      </c>
      <c r="I4660" s="77">
        <v>32.195999999999998</v>
      </c>
      <c r="J4660" s="77" t="s">
        <v>74</v>
      </c>
      <c r="K4660" s="77">
        <v>50.81</v>
      </c>
      <c r="L4660" s="77">
        <v>43.066677777777777</v>
      </c>
      <c r="M4660" s="77">
        <v>0.21669241055406821</v>
      </c>
      <c r="N4660" s="77">
        <v>43.239641860465113</v>
      </c>
      <c r="O4660" s="77">
        <v>-0.18418714179484161</v>
      </c>
      <c r="P4660" s="77">
        <v>629948</v>
      </c>
      <c r="Q4660" s="77">
        <v>665245</v>
      </c>
      <c r="R4660" s="77">
        <v>0.95</v>
      </c>
      <c r="S4660" s="77">
        <v>31.073</v>
      </c>
      <c r="T4660" s="77">
        <v>8.1589999999999989</v>
      </c>
      <c r="U4660" s="77">
        <v>18.011600000000001</v>
      </c>
      <c r="V4660" s="77">
        <v>2.3692506931034329</v>
      </c>
      <c r="AC4660" s="77">
        <v>43.94</v>
      </c>
      <c r="AD4660" s="77">
        <v>42.6</v>
      </c>
      <c r="AH4660" s="77">
        <f>IF(AND(M4660&lt;Variables!$G$6,M4660&gt;Variables!$G$5),0,1)</f>
        <v>1</v>
      </c>
      <c r="AI4660" s="77">
        <f t="shared" si="148"/>
        <v>1</v>
      </c>
      <c r="AJ4660" s="77">
        <f>IF(I4660&gt;Variables!$G$7,0,1)</f>
        <v>1</v>
      </c>
      <c r="AK4660" s="77">
        <f>IF(F4660&gt;Variables!$G$8,0,1)</f>
        <v>0</v>
      </c>
      <c r="AL4660" s="77">
        <f>IF(G4660&gt;Variables!$G$9,0,1)</f>
        <v>0</v>
      </c>
      <c r="AM4660" s="77">
        <f>IF(AND(K4660&gt;Variables!$G$10,K4660&lt;Variables!$G$11),0,1)</f>
        <v>1</v>
      </c>
      <c r="AN4660" s="77">
        <f>IF(H4660&lt;Variables!$G$13,1,0)</f>
        <v>0</v>
      </c>
      <c r="AO4660" s="77">
        <f>IF(R4660&lt;Variables!$G$12,0,1)</f>
        <v>0</v>
      </c>
      <c r="AP4660" s="78">
        <f t="shared" si="149"/>
        <v>0</v>
      </c>
      <c r="AQ4660" s="77">
        <f>IF(V4660&lt;Variables!$G$15,1,0)</f>
        <v>1</v>
      </c>
      <c r="AR4660" s="77">
        <v>0</v>
      </c>
      <c r="AS4660" s="77">
        <v>0</v>
      </c>
      <c r="AT4660" s="77">
        <v>1</v>
      </c>
      <c r="AU4660" s="77">
        <v>0</v>
      </c>
      <c r="BA4660" s="77">
        <v>-1.59</v>
      </c>
    </row>
    <row r="4661" spans="3:53" x14ac:dyDescent="0.25">
      <c r="C4661" s="77" t="s">
        <v>548</v>
      </c>
      <c r="D4661" s="77" t="s">
        <v>549</v>
      </c>
      <c r="E4661" s="77">
        <v>13.43</v>
      </c>
      <c r="F4661" s="77">
        <v>7.42</v>
      </c>
      <c r="G4661" s="77">
        <v>5.81</v>
      </c>
      <c r="H4661" s="77">
        <v>2290</v>
      </c>
      <c r="I4661" s="77">
        <v>97.531000000000006</v>
      </c>
      <c r="J4661" s="77" t="s">
        <v>75</v>
      </c>
      <c r="K4661" s="77">
        <v>56.56</v>
      </c>
      <c r="L4661" s="77">
        <v>13.3805</v>
      </c>
      <c r="M4661" s="77">
        <v>3.3631030230560667E-2</v>
      </c>
      <c r="N4661" s="77">
        <v>13.34214791666667</v>
      </c>
      <c r="O4661" s="77">
        <v>0.32117829603585257</v>
      </c>
      <c r="P4661" s="77">
        <v>3049000</v>
      </c>
      <c r="Q4661" s="77">
        <v>1522000</v>
      </c>
      <c r="R4661" s="77">
        <v>2</v>
      </c>
      <c r="S4661" s="77">
        <v>30.61</v>
      </c>
      <c r="T4661" s="77">
        <v>8.1470000000000002</v>
      </c>
      <c r="U4661" s="77">
        <v>17.551600000000001</v>
      </c>
      <c r="V4661" s="77">
        <v>2.4334500439295992</v>
      </c>
      <c r="AC4661" s="77">
        <v>13.55</v>
      </c>
      <c r="AD4661" s="77">
        <v>13.21</v>
      </c>
      <c r="AH4661" s="77">
        <f>IF(AND(M4661&lt;Variables!$G$6,M4661&gt;Variables!$G$5),0,1)</f>
        <v>1</v>
      </c>
      <c r="AI4661" s="77">
        <f t="shared" si="148"/>
        <v>0</v>
      </c>
      <c r="AJ4661" s="77">
        <f>IF(I4661&gt;Variables!$G$7,0,1)</f>
        <v>0</v>
      </c>
      <c r="AK4661" s="77">
        <f>IF(F4661&gt;Variables!$G$8,0,1)</f>
        <v>1</v>
      </c>
      <c r="AL4661" s="77">
        <f>IF(G4661&gt;Variables!$G$9,0,1)</f>
        <v>1</v>
      </c>
      <c r="AM4661" s="77">
        <f>IF(AND(K4661&gt;Variables!$G$10,K4661&lt;Variables!$G$11),0,1)</f>
        <v>1</v>
      </c>
      <c r="AN4661" s="77">
        <f>IF(H4661&lt;Variables!$G$13,1,0)</f>
        <v>0</v>
      </c>
      <c r="AO4661" s="77">
        <f>IF(R4661&lt;Variables!$G$12,0,1)</f>
        <v>0</v>
      </c>
      <c r="AP4661" s="78">
        <f t="shared" si="149"/>
        <v>1</v>
      </c>
      <c r="AQ4661" s="77">
        <f>IF(V4661&lt;Variables!$G$15,1,0)</f>
        <v>1</v>
      </c>
      <c r="AR4661" s="77">
        <v>0</v>
      </c>
      <c r="AS4661" s="77">
        <v>1</v>
      </c>
      <c r="AT4661" s="77">
        <v>0</v>
      </c>
      <c r="AU4661" s="77">
        <v>0</v>
      </c>
      <c r="BA4661" s="77">
        <v>0.35</v>
      </c>
    </row>
    <row r="4662" spans="3:53" x14ac:dyDescent="0.25">
      <c r="C4662" s="77" t="s">
        <v>548</v>
      </c>
      <c r="D4662" s="77" t="s">
        <v>172</v>
      </c>
      <c r="E4662" s="77">
        <v>61.86</v>
      </c>
      <c r="F4662" s="77">
        <v>12.58</v>
      </c>
      <c r="G4662" s="77">
        <v>12.3</v>
      </c>
      <c r="H4662" s="77">
        <v>7650</v>
      </c>
      <c r="I4662" s="77">
        <v>154973.24400000001</v>
      </c>
      <c r="J4662" s="77" t="s">
        <v>75</v>
      </c>
      <c r="K4662" s="77">
        <v>56.05</v>
      </c>
      <c r="L4662" s="77">
        <v>61.902315000000002</v>
      </c>
      <c r="M4662" s="77">
        <v>0.14165059901233171</v>
      </c>
      <c r="N4662" s="77">
        <v>60.441575999999998</v>
      </c>
      <c r="O4662" s="77">
        <v>2.561852457321768</v>
      </c>
      <c r="P4662" s="77">
        <v>592318</v>
      </c>
      <c r="Q4662" s="77">
        <v>1206000</v>
      </c>
      <c r="R4662" s="77">
        <v>0.49</v>
      </c>
      <c r="S4662" s="77">
        <v>30.61</v>
      </c>
      <c r="T4662" s="77">
        <v>8.1470000000000002</v>
      </c>
      <c r="U4662" s="77">
        <v>17.551600000000001</v>
      </c>
      <c r="V4662" s="77">
        <v>2.423520108499496</v>
      </c>
      <c r="AC4662" s="77">
        <v>62.2</v>
      </c>
      <c r="AD4662" s="77">
        <v>56.06</v>
      </c>
      <c r="AH4662" s="77">
        <f>IF(AND(M4662&lt;Variables!$G$6,M4662&gt;Variables!$G$5),0,1)</f>
        <v>1</v>
      </c>
      <c r="AI4662" s="77">
        <f t="shared" si="148"/>
        <v>0</v>
      </c>
      <c r="AJ4662" s="77">
        <f>IF(I4662&gt;Variables!$G$7,0,1)</f>
        <v>0</v>
      </c>
      <c r="AK4662" s="77">
        <f>IF(F4662&gt;Variables!$G$8,0,1)</f>
        <v>0</v>
      </c>
      <c r="AL4662" s="77">
        <f>IF(G4662&gt;Variables!$G$9,0,1)</f>
        <v>0</v>
      </c>
      <c r="AM4662" s="77">
        <f>IF(AND(K4662&gt;Variables!$G$10,K4662&lt;Variables!$G$11),0,1)</f>
        <v>1</v>
      </c>
      <c r="AN4662" s="77">
        <f>IF(H4662&lt;Variables!$G$13,1,0)</f>
        <v>0</v>
      </c>
      <c r="AO4662" s="77">
        <f>IF(R4662&lt;Variables!$G$12,0,1)</f>
        <v>0</v>
      </c>
      <c r="AP4662" s="78">
        <f t="shared" si="149"/>
        <v>1</v>
      </c>
      <c r="AQ4662" s="77">
        <f>IF(V4662&lt;Variables!$G$15,1,0)</f>
        <v>1</v>
      </c>
      <c r="AR4662" s="77">
        <v>0</v>
      </c>
      <c r="AS4662" s="77">
        <v>0</v>
      </c>
      <c r="AT4662" s="77">
        <v>1</v>
      </c>
      <c r="AU4662" s="77">
        <v>0</v>
      </c>
      <c r="BA4662" s="77">
        <v>-1.57</v>
      </c>
    </row>
    <row r="4663" spans="3:53" x14ac:dyDescent="0.25">
      <c r="C4663" s="77" t="s">
        <v>548</v>
      </c>
      <c r="D4663" s="77" t="s">
        <v>551</v>
      </c>
      <c r="E4663" s="77">
        <v>2.67</v>
      </c>
      <c r="F4663" s="77">
        <v>55.81</v>
      </c>
      <c r="G4663" s="77">
        <v>-11.3</v>
      </c>
      <c r="H4663" s="77">
        <v>18.25</v>
      </c>
      <c r="I4663" s="77">
        <v>-0.11700000000000001</v>
      </c>
      <c r="J4663" s="77" t="s">
        <v>75</v>
      </c>
      <c r="K4663" s="77">
        <v>47.46</v>
      </c>
      <c r="L4663" s="77">
        <v>2.6848350000000001</v>
      </c>
      <c r="M4663" s="77">
        <v>-0.55254792193934277</v>
      </c>
      <c r="N4663" s="77">
        <v>2.6843439999999998</v>
      </c>
      <c r="O4663" s="77">
        <v>-0.53435774252481627</v>
      </c>
      <c r="P4663" s="77">
        <v>124360000</v>
      </c>
      <c r="Q4663" s="77">
        <v>925560</v>
      </c>
      <c r="R4663" s="77">
        <v>134.36000000000001</v>
      </c>
      <c r="S4663" s="77">
        <v>30.61</v>
      </c>
      <c r="T4663" s="77">
        <v>8.1470000000000002</v>
      </c>
      <c r="U4663" s="77">
        <v>17.551600000000001</v>
      </c>
      <c r="V4663" s="77">
        <v>2.3509986196380779</v>
      </c>
      <c r="AC4663" s="77">
        <v>3.81</v>
      </c>
      <c r="AD4663" s="77">
        <v>2.56</v>
      </c>
      <c r="AH4663" s="77">
        <f>IF(AND(M4663&lt;Variables!$G$6,M4663&gt;Variables!$G$5),0,1)</f>
        <v>1</v>
      </c>
      <c r="AI4663" s="77">
        <f t="shared" si="148"/>
        <v>0</v>
      </c>
      <c r="AJ4663" s="77">
        <f>IF(I4663&gt;Variables!$G$7,0,1)</f>
        <v>1</v>
      </c>
      <c r="AK4663" s="77">
        <f>IF(F4663&gt;Variables!$G$8,0,1)</f>
        <v>0</v>
      </c>
      <c r="AL4663" s="77">
        <f>IF(G4663&gt;Variables!$G$9,0,1)</f>
        <v>1</v>
      </c>
      <c r="AM4663" s="77">
        <f>IF(AND(K4663&gt;Variables!$G$10,K4663&lt;Variables!$G$11),0,1)</f>
        <v>1</v>
      </c>
      <c r="AN4663" s="77">
        <f>IF(H4663&lt;Variables!$G$13,1,0)</f>
        <v>1</v>
      </c>
      <c r="AO4663" s="77">
        <f>IF(R4663&lt;Variables!$G$12,0,1)</f>
        <v>1</v>
      </c>
      <c r="AP4663" s="78">
        <f t="shared" si="149"/>
        <v>1</v>
      </c>
      <c r="AQ4663" s="77">
        <f>IF(V4663&lt;Variables!$G$15,1,0)</f>
        <v>1</v>
      </c>
      <c r="AR4663" s="77">
        <v>0</v>
      </c>
      <c r="AS4663" s="77">
        <v>0</v>
      </c>
      <c r="AT4663" s="77">
        <v>1</v>
      </c>
      <c r="AU4663" s="77">
        <v>0</v>
      </c>
      <c r="BA4663" s="77">
        <v>-2.25</v>
      </c>
    </row>
    <row r="4664" spans="3:53" x14ac:dyDescent="0.25">
      <c r="C4664" s="77" t="s">
        <v>548</v>
      </c>
      <c r="D4664" s="77" t="s">
        <v>173</v>
      </c>
      <c r="E4664" s="77">
        <v>84.66</v>
      </c>
      <c r="F4664" s="77">
        <v>9.1</v>
      </c>
      <c r="G4664" s="77">
        <v>6.73</v>
      </c>
      <c r="H4664" s="77">
        <v>3060</v>
      </c>
      <c r="I4664" s="77">
        <v>1439.511</v>
      </c>
      <c r="J4664" s="77" t="s">
        <v>75</v>
      </c>
      <c r="K4664" s="77">
        <v>54.9</v>
      </c>
      <c r="L4664" s="77">
        <v>84.182434999999984</v>
      </c>
      <c r="M4664" s="77">
        <v>0.44850805277849048</v>
      </c>
      <c r="N4664" s="77">
        <v>84.525348000000008</v>
      </c>
      <c r="O4664" s="77">
        <v>4.0995986198121448E-2</v>
      </c>
      <c r="P4664" s="77">
        <v>1993000</v>
      </c>
      <c r="Q4664" s="77">
        <v>1883000</v>
      </c>
      <c r="R4664" s="77">
        <v>1.06</v>
      </c>
      <c r="S4664" s="77">
        <v>30.61</v>
      </c>
      <c r="T4664" s="77">
        <v>8.1470000000000002</v>
      </c>
      <c r="U4664" s="77">
        <v>17.551600000000001</v>
      </c>
      <c r="V4664" s="77">
        <v>2.399755863471281</v>
      </c>
      <c r="AC4664" s="77">
        <v>84.628</v>
      </c>
      <c r="AD4664" s="77">
        <v>80.8</v>
      </c>
      <c r="AH4664" s="77">
        <f>IF(AND(M4664&lt;Variables!$G$6,M4664&gt;Variables!$G$5),0,1)</f>
        <v>1</v>
      </c>
      <c r="AI4664" s="77">
        <f t="shared" si="148"/>
        <v>1</v>
      </c>
      <c r="AJ4664" s="77">
        <f>IF(I4664&gt;Variables!$G$7,0,1)</f>
        <v>0</v>
      </c>
      <c r="AK4664" s="77">
        <f>IF(F4664&gt;Variables!$G$8,0,1)</f>
        <v>0</v>
      </c>
      <c r="AL4664" s="77">
        <f>IF(G4664&gt;Variables!$G$9,0,1)</f>
        <v>1</v>
      </c>
      <c r="AM4664" s="77">
        <f>IF(AND(K4664&gt;Variables!$G$10,K4664&lt;Variables!$G$11),0,1)</f>
        <v>1</v>
      </c>
      <c r="AN4664" s="77">
        <f>IF(H4664&lt;Variables!$G$13,1,0)</f>
        <v>0</v>
      </c>
      <c r="AO4664" s="77">
        <f>IF(R4664&lt;Variables!$G$12,0,1)</f>
        <v>0</v>
      </c>
      <c r="AP4664" s="78">
        <f t="shared" si="149"/>
        <v>1</v>
      </c>
      <c r="AQ4664" s="77">
        <f>IF(V4664&lt;Variables!$G$15,1,0)</f>
        <v>1</v>
      </c>
      <c r="AR4664" s="77">
        <v>0</v>
      </c>
      <c r="AS4664" s="77">
        <v>0</v>
      </c>
      <c r="AT4664" s="77">
        <v>1</v>
      </c>
      <c r="AU4664" s="77">
        <v>0</v>
      </c>
      <c r="BA4664" s="77">
        <v>-2.02</v>
      </c>
    </row>
    <row r="4665" spans="3:53" x14ac:dyDescent="0.25">
      <c r="C4665" s="77" t="s">
        <v>548</v>
      </c>
      <c r="D4665" s="77" t="s">
        <v>587</v>
      </c>
      <c r="E4665" s="77">
        <v>7.89</v>
      </c>
      <c r="F4665" s="77">
        <v>58.4</v>
      </c>
      <c r="G4665" s="77">
        <v>-99999</v>
      </c>
      <c r="H4665" s="77">
        <v>-99999</v>
      </c>
      <c r="I4665" s="77">
        <v>-99999</v>
      </c>
      <c r="J4665" s="77" t="s">
        <v>75</v>
      </c>
      <c r="K4665" s="77">
        <v>-99999</v>
      </c>
      <c r="L4665" s="77">
        <v>7.7956349999999999</v>
      </c>
      <c r="M4665" s="77">
        <v>-1282856.311705204</v>
      </c>
      <c r="N4665" s="77">
        <v>7.8695199999999996</v>
      </c>
      <c r="O4665" s="77">
        <v>-1270812.826195244</v>
      </c>
      <c r="P4665" s="77">
        <v>4030000</v>
      </c>
      <c r="S4665" s="77">
        <v>30.61</v>
      </c>
      <c r="T4665" s="77">
        <v>8.1470000000000002</v>
      </c>
      <c r="U4665" s="77">
        <v>17.551600000000001</v>
      </c>
      <c r="V4665" s="77">
        <v>-99999</v>
      </c>
      <c r="AC4665" s="77">
        <v>8.24</v>
      </c>
      <c r="AD4665" s="77">
        <v>7</v>
      </c>
      <c r="AH4665" s="77">
        <f>IF(AND(M4665&lt;Variables!$G$6,M4665&gt;Variables!$G$5),0,1)</f>
        <v>1</v>
      </c>
      <c r="AI4665" s="77">
        <f t="shared" si="148"/>
        <v>1</v>
      </c>
      <c r="AJ4665" s="77">
        <f>IF(I4665&gt;Variables!$G$7,0,1)</f>
        <v>1</v>
      </c>
      <c r="AK4665" s="77">
        <f>IF(F4665&gt;Variables!$G$8,0,1)</f>
        <v>0</v>
      </c>
      <c r="AL4665" s="77">
        <f>IF(G4665&gt;Variables!$G$9,0,1)</f>
        <v>1</v>
      </c>
      <c r="AM4665" s="77">
        <f>IF(AND(K4665&gt;Variables!$G$10,K4665&lt;Variables!$G$11),0,1)</f>
        <v>1</v>
      </c>
      <c r="AN4665" s="77">
        <f>IF(H4665&lt;Variables!$G$13,1,0)</f>
        <v>1</v>
      </c>
      <c r="AO4665" s="77">
        <f>IF(R4665&lt;Variables!$G$12,0,1)</f>
        <v>0</v>
      </c>
      <c r="AP4665" s="78">
        <f t="shared" si="149"/>
        <v>1</v>
      </c>
      <c r="AQ4665" s="77">
        <f>IF(V4665&lt;Variables!$G$15,1,0)</f>
        <v>1</v>
      </c>
      <c r="AR4665" s="77">
        <v>0</v>
      </c>
      <c r="AS4665" s="77">
        <v>0</v>
      </c>
      <c r="AT4665" s="77">
        <v>1</v>
      </c>
      <c r="AU4665" s="77">
        <v>0</v>
      </c>
      <c r="BA4665" s="77">
        <v>-2.25</v>
      </c>
    </row>
    <row r="4666" spans="3:53" x14ac:dyDescent="0.25">
      <c r="C4666" s="77" t="s">
        <v>548</v>
      </c>
      <c r="D4666" s="77" t="s">
        <v>588</v>
      </c>
      <c r="E4666" s="77">
        <v>12.84</v>
      </c>
      <c r="F4666" s="77">
        <v>45.99</v>
      </c>
      <c r="G4666" s="77">
        <v>-99999</v>
      </c>
      <c r="H4666" s="77">
        <v>-99999</v>
      </c>
      <c r="I4666" s="77">
        <v>-99999</v>
      </c>
      <c r="J4666" s="77" t="s">
        <v>75</v>
      </c>
      <c r="K4666" s="77">
        <v>-99999</v>
      </c>
      <c r="L4666" s="77">
        <v>12.88702</v>
      </c>
      <c r="M4666" s="77">
        <v>-776066.82553453022</v>
      </c>
      <c r="N4666" s="77">
        <v>13.01568</v>
      </c>
      <c r="O4666" s="77">
        <v>-768396.39327334403</v>
      </c>
      <c r="P4666" s="77">
        <v>1910000</v>
      </c>
      <c r="S4666" s="77">
        <v>30.61</v>
      </c>
      <c r="T4666" s="77">
        <v>8.1470000000000002</v>
      </c>
      <c r="U4666" s="77">
        <v>17.551600000000001</v>
      </c>
      <c r="V4666" s="77">
        <v>-99999</v>
      </c>
      <c r="AC4666" s="77">
        <v>16.5212</v>
      </c>
      <c r="AD4666" s="77">
        <v>12.67</v>
      </c>
      <c r="AH4666" s="77">
        <f>IF(AND(M4666&lt;Variables!$G$6,M4666&gt;Variables!$G$5),0,1)</f>
        <v>1</v>
      </c>
      <c r="AI4666" s="77">
        <f t="shared" si="148"/>
        <v>1</v>
      </c>
      <c r="AJ4666" s="77">
        <f>IF(I4666&gt;Variables!$G$7,0,1)</f>
        <v>1</v>
      </c>
      <c r="AK4666" s="77">
        <f>IF(F4666&gt;Variables!$G$8,0,1)</f>
        <v>0</v>
      </c>
      <c r="AL4666" s="77">
        <f>IF(G4666&gt;Variables!$G$9,0,1)</f>
        <v>1</v>
      </c>
      <c r="AM4666" s="77">
        <f>IF(AND(K4666&gt;Variables!$G$10,K4666&lt;Variables!$G$11),0,1)</f>
        <v>1</v>
      </c>
      <c r="AN4666" s="77">
        <f>IF(H4666&lt;Variables!$G$13,1,0)</f>
        <v>1</v>
      </c>
      <c r="AO4666" s="77">
        <f>IF(R4666&lt;Variables!$G$12,0,1)</f>
        <v>0</v>
      </c>
      <c r="AP4666" s="78">
        <f t="shared" si="149"/>
        <v>1</v>
      </c>
      <c r="AQ4666" s="77">
        <f>IF(V4666&lt;Variables!$G$15,1,0)</f>
        <v>1</v>
      </c>
      <c r="AR4666" s="77">
        <v>1</v>
      </c>
      <c r="AS4666" s="77">
        <v>0</v>
      </c>
      <c r="AT4666" s="77">
        <v>0</v>
      </c>
      <c r="AU4666" s="77">
        <v>0</v>
      </c>
      <c r="BA4666" s="77">
        <v>2</v>
      </c>
    </row>
    <row r="4667" spans="3:53" x14ac:dyDescent="0.25">
      <c r="C4667" s="77" t="s">
        <v>548</v>
      </c>
      <c r="D4667" s="77" t="s">
        <v>577</v>
      </c>
      <c r="E4667" s="77">
        <v>43.21</v>
      </c>
      <c r="F4667" s="77">
        <v>7.5</v>
      </c>
      <c r="G4667" s="77">
        <v>6.3</v>
      </c>
      <c r="H4667" s="77">
        <v>5240</v>
      </c>
      <c r="I4667" s="77">
        <v>-13.259</v>
      </c>
      <c r="J4667" s="77" t="s">
        <v>75</v>
      </c>
      <c r="K4667" s="77">
        <v>52.35</v>
      </c>
      <c r="L4667" s="77">
        <v>43.021588235294132</v>
      </c>
      <c r="M4667" s="77">
        <v>-0.17337396956658949</v>
      </c>
      <c r="N4667" s="77">
        <v>42.725699999999989</v>
      </c>
      <c r="O4667" s="77">
        <v>0.51795523537358934</v>
      </c>
      <c r="P4667" s="77">
        <v>168052</v>
      </c>
      <c r="Q4667" s="77">
        <v>549321</v>
      </c>
      <c r="R4667" s="77">
        <v>0.31</v>
      </c>
      <c r="S4667" s="77">
        <v>30.61</v>
      </c>
      <c r="T4667" s="77">
        <v>8.1470000000000002</v>
      </c>
      <c r="U4667" s="77">
        <v>17.551600000000001</v>
      </c>
      <c r="V4667" s="77">
        <v>2.3970303776653861</v>
      </c>
      <c r="AC4667" s="77">
        <v>43.64</v>
      </c>
      <c r="AD4667" s="77">
        <v>42.44</v>
      </c>
      <c r="AH4667" s="77">
        <f>IF(AND(M4667&lt;Variables!$G$6,M4667&gt;Variables!$G$5),0,1)</f>
        <v>1</v>
      </c>
      <c r="AI4667" s="77">
        <f t="shared" si="148"/>
        <v>0</v>
      </c>
      <c r="AJ4667" s="77">
        <f>IF(I4667&gt;Variables!$G$7,0,1)</f>
        <v>1</v>
      </c>
      <c r="AK4667" s="77">
        <f>IF(F4667&gt;Variables!$G$8,0,1)</f>
        <v>1</v>
      </c>
      <c r="AL4667" s="77">
        <f>IF(G4667&gt;Variables!$G$9,0,1)</f>
        <v>1</v>
      </c>
      <c r="AM4667" s="77">
        <f>IF(AND(K4667&gt;Variables!$G$10,K4667&lt;Variables!$G$11),0,1)</f>
        <v>1</v>
      </c>
      <c r="AN4667" s="77">
        <f>IF(H4667&lt;Variables!$G$13,1,0)</f>
        <v>0</v>
      </c>
      <c r="AO4667" s="77">
        <f>IF(R4667&lt;Variables!$G$12,0,1)</f>
        <v>0</v>
      </c>
      <c r="AP4667" s="78">
        <f t="shared" si="149"/>
        <v>1</v>
      </c>
      <c r="AQ4667" s="77">
        <f>IF(V4667&lt;Variables!$G$15,1,0)</f>
        <v>1</v>
      </c>
      <c r="AR4667" s="77">
        <v>0</v>
      </c>
      <c r="AS4667" s="77">
        <v>0</v>
      </c>
      <c r="AT4667" s="77">
        <v>0</v>
      </c>
      <c r="AU4667" s="77">
        <v>1</v>
      </c>
      <c r="BA4667" s="77">
        <v>-0.28000000000000003</v>
      </c>
    </row>
    <row r="4668" spans="3:53" x14ac:dyDescent="0.25">
      <c r="C4668" s="77" t="s">
        <v>548</v>
      </c>
      <c r="D4668" s="77" t="s">
        <v>552</v>
      </c>
      <c r="E4668" s="77">
        <v>76.45</v>
      </c>
      <c r="F4668" s="77">
        <v>16.59</v>
      </c>
      <c r="G4668" s="77">
        <v>15.39</v>
      </c>
      <c r="H4668" s="77">
        <v>31750</v>
      </c>
      <c r="I4668" s="77">
        <v>-10.307</v>
      </c>
      <c r="J4668" s="77" t="s">
        <v>75</v>
      </c>
      <c r="K4668" s="77">
        <v>63.75</v>
      </c>
      <c r="L4668" s="77">
        <v>75.799364999999995</v>
      </c>
      <c r="M4668" s="77">
        <v>0.81878654260495087</v>
      </c>
      <c r="N4668" s="77">
        <v>75.601922000000002</v>
      </c>
      <c r="O4668" s="77">
        <v>1.082086246431671</v>
      </c>
      <c r="P4668" s="77">
        <v>15493000</v>
      </c>
      <c r="Q4668" s="77">
        <v>9511000</v>
      </c>
      <c r="R4668" s="77">
        <v>1.63</v>
      </c>
      <c r="S4668" s="77">
        <v>30.61</v>
      </c>
      <c r="T4668" s="77">
        <v>8.1470000000000002</v>
      </c>
      <c r="U4668" s="77">
        <v>17.551600000000001</v>
      </c>
      <c r="V4668" s="77">
        <v>2.4556475362854289</v>
      </c>
      <c r="AC4668" s="77">
        <v>77.97</v>
      </c>
      <c r="AD4668" s="77">
        <v>73.31</v>
      </c>
      <c r="AH4668" s="77">
        <f>IF(AND(M4668&lt;Variables!$G$6,M4668&gt;Variables!$G$5),0,1)</f>
        <v>1</v>
      </c>
      <c r="AI4668" s="77">
        <f t="shared" si="148"/>
        <v>0</v>
      </c>
      <c r="AJ4668" s="77">
        <f>IF(I4668&gt;Variables!$G$7,0,1)</f>
        <v>1</v>
      </c>
      <c r="AK4668" s="77">
        <f>IF(F4668&gt;Variables!$G$8,0,1)</f>
        <v>0</v>
      </c>
      <c r="AL4668" s="77">
        <f>IF(G4668&gt;Variables!$G$9,0,1)</f>
        <v>0</v>
      </c>
      <c r="AM4668" s="77">
        <f>IF(AND(K4668&gt;Variables!$G$10,K4668&lt;Variables!$G$11),0,1)</f>
        <v>0</v>
      </c>
      <c r="AN4668" s="77">
        <f>IF(H4668&lt;Variables!$G$13,1,0)</f>
        <v>0</v>
      </c>
      <c r="AO4668" s="77">
        <f>IF(R4668&lt;Variables!$G$12,0,1)</f>
        <v>0</v>
      </c>
      <c r="AP4668" s="78">
        <f t="shared" si="149"/>
        <v>1</v>
      </c>
      <c r="AQ4668" s="77">
        <f>IF(V4668&lt;Variables!$G$15,1,0)</f>
        <v>1</v>
      </c>
      <c r="AR4668" s="77">
        <v>1</v>
      </c>
      <c r="AS4668" s="77">
        <v>0</v>
      </c>
      <c r="AT4668" s="77">
        <v>0</v>
      </c>
      <c r="AU4668" s="77">
        <v>0</v>
      </c>
      <c r="BA4668" s="77">
        <v>1.52</v>
      </c>
    </row>
    <row r="4669" spans="3:53" x14ac:dyDescent="0.25">
      <c r="C4669" s="77" t="s">
        <v>548</v>
      </c>
      <c r="D4669" s="77" t="s">
        <v>563</v>
      </c>
      <c r="E4669" s="77">
        <v>43.42</v>
      </c>
      <c r="F4669" s="77">
        <v>11.26</v>
      </c>
      <c r="G4669" s="77">
        <v>10.8</v>
      </c>
      <c r="H4669" s="77">
        <v>4360</v>
      </c>
      <c r="I4669" s="77">
        <v>-45.856000000000002</v>
      </c>
      <c r="J4669" s="77" t="s">
        <v>74</v>
      </c>
      <c r="K4669" s="77">
        <v>35.29</v>
      </c>
      <c r="L4669" s="77">
        <v>43.677749999999989</v>
      </c>
      <c r="M4669" s="77">
        <v>-0.8419618684570217</v>
      </c>
      <c r="N4669" s="77">
        <v>43.682262000000001</v>
      </c>
      <c r="O4669" s="77">
        <v>-0.85220403650341914</v>
      </c>
      <c r="P4669" s="77">
        <v>970579</v>
      </c>
      <c r="Q4669" s="77">
        <v>1233000</v>
      </c>
      <c r="R4669" s="77">
        <v>0.79</v>
      </c>
      <c r="S4669" s="77">
        <v>30.61</v>
      </c>
      <c r="T4669" s="77">
        <v>8.1470000000000002</v>
      </c>
      <c r="U4669" s="77">
        <v>17.551600000000001</v>
      </c>
      <c r="V4669" s="77">
        <v>2.2007267803423942</v>
      </c>
      <c r="AC4669" s="77">
        <v>44.74</v>
      </c>
      <c r="AD4669" s="77">
        <v>42.45</v>
      </c>
      <c r="AH4669" s="77">
        <f>IF(AND(M4669&lt;Variables!$G$6,M4669&gt;Variables!$G$5),0,1)</f>
        <v>1</v>
      </c>
      <c r="AI4669" s="77">
        <f t="shared" si="148"/>
        <v>1</v>
      </c>
      <c r="AJ4669" s="77">
        <f>IF(I4669&gt;Variables!$G$7,0,1)</f>
        <v>1</v>
      </c>
      <c r="AK4669" s="77">
        <f>IF(F4669&gt;Variables!$G$8,0,1)</f>
        <v>0</v>
      </c>
      <c r="AL4669" s="77">
        <f>IF(G4669&gt;Variables!$G$9,0,1)</f>
        <v>0</v>
      </c>
      <c r="AM4669" s="77">
        <f>IF(AND(K4669&gt;Variables!$G$10,K4669&lt;Variables!$G$11),0,1)</f>
        <v>1</v>
      </c>
      <c r="AN4669" s="77">
        <f>IF(H4669&lt;Variables!$G$13,1,0)</f>
        <v>0</v>
      </c>
      <c r="AO4669" s="77">
        <f>IF(R4669&lt;Variables!$G$12,0,1)</f>
        <v>0</v>
      </c>
      <c r="AP4669" s="78">
        <f t="shared" si="149"/>
        <v>0</v>
      </c>
      <c r="AQ4669" s="77">
        <f>IF(V4669&lt;Variables!$G$15,1,0)</f>
        <v>1</v>
      </c>
      <c r="AR4669" s="77">
        <v>1</v>
      </c>
      <c r="AS4669" s="77">
        <v>0</v>
      </c>
      <c r="AT4669" s="77">
        <v>0</v>
      </c>
      <c r="AU4669" s="77">
        <v>0</v>
      </c>
      <c r="BA4669" s="77">
        <v>1.41</v>
      </c>
    </row>
    <row r="4670" spans="3:53" x14ac:dyDescent="0.25">
      <c r="C4670" s="77" t="s">
        <v>548</v>
      </c>
      <c r="D4670" s="77" t="s">
        <v>578</v>
      </c>
      <c r="E4670" s="77">
        <v>6.8</v>
      </c>
      <c r="F4670" s="77">
        <v>50.61</v>
      </c>
      <c r="G4670" s="77">
        <v>56.49</v>
      </c>
      <c r="H4670" s="77">
        <v>42.92</v>
      </c>
      <c r="I4670" s="77">
        <v>237.74700000000001</v>
      </c>
      <c r="J4670" s="77" t="s">
        <v>75</v>
      </c>
      <c r="K4670" s="77">
        <v>58.05</v>
      </c>
      <c r="L4670" s="77">
        <v>6.5757349999999999</v>
      </c>
      <c r="M4670" s="77">
        <v>1.8745433020035021</v>
      </c>
      <c r="N4670" s="77">
        <v>6.3134940000000004</v>
      </c>
      <c r="O4670" s="77">
        <v>6.1060642490513084</v>
      </c>
      <c r="P4670" s="77">
        <v>33020000</v>
      </c>
      <c r="Q4670" s="77">
        <v>2020000</v>
      </c>
      <c r="R4670" s="77">
        <v>16.350000000000001</v>
      </c>
      <c r="S4670" s="77">
        <v>30.61</v>
      </c>
      <c r="T4670" s="77">
        <v>8.1470000000000002</v>
      </c>
      <c r="U4670" s="77">
        <v>17.551600000000001</v>
      </c>
      <c r="V4670" s="77">
        <v>2.3580797416456112</v>
      </c>
      <c r="AC4670" s="77">
        <v>7.12</v>
      </c>
      <c r="AD4670" s="77">
        <v>5.29</v>
      </c>
      <c r="AH4670" s="77">
        <f>IF(AND(M4670&lt;Variables!$G$6,M4670&gt;Variables!$G$5),0,1)</f>
        <v>1</v>
      </c>
      <c r="AI4670" s="77">
        <f t="shared" si="148"/>
        <v>0</v>
      </c>
      <c r="AJ4670" s="77">
        <f>IF(I4670&gt;Variables!$G$7,0,1)</f>
        <v>0</v>
      </c>
      <c r="AK4670" s="77">
        <f>IF(F4670&gt;Variables!$G$8,0,1)</f>
        <v>0</v>
      </c>
      <c r="AL4670" s="77">
        <f>IF(G4670&gt;Variables!$G$9,0,1)</f>
        <v>0</v>
      </c>
      <c r="AM4670" s="77">
        <f>IF(AND(K4670&gt;Variables!$G$10,K4670&lt;Variables!$G$11),0,1)</f>
        <v>1</v>
      </c>
      <c r="AN4670" s="77">
        <f>IF(H4670&lt;Variables!$G$13,1,0)</f>
        <v>1</v>
      </c>
      <c r="AO4670" s="77">
        <f>IF(R4670&lt;Variables!$G$12,0,1)</f>
        <v>1</v>
      </c>
      <c r="AP4670" s="78">
        <f t="shared" si="149"/>
        <v>1</v>
      </c>
      <c r="AQ4670" s="77">
        <f>IF(V4670&lt;Variables!$G$15,1,0)</f>
        <v>1</v>
      </c>
      <c r="AR4670" s="77">
        <v>1</v>
      </c>
      <c r="AS4670" s="77">
        <v>0</v>
      </c>
      <c r="AT4670" s="77">
        <v>0</v>
      </c>
      <c r="AU4670" s="77">
        <v>0</v>
      </c>
      <c r="BA4670" s="77">
        <v>2</v>
      </c>
    </row>
    <row r="4671" spans="3:53" x14ac:dyDescent="0.25">
      <c r="C4671" s="77" t="s">
        <v>548</v>
      </c>
      <c r="D4671" s="77" t="s">
        <v>196</v>
      </c>
      <c r="E4671" s="77">
        <v>52.45</v>
      </c>
      <c r="F4671" s="77">
        <v>8.69</v>
      </c>
      <c r="G4671" s="77">
        <v>4.7699999999999996</v>
      </c>
      <c r="H4671" s="77">
        <v>2030</v>
      </c>
      <c r="I4671" s="77">
        <v>1056.759</v>
      </c>
      <c r="J4671" s="77" t="s">
        <v>75</v>
      </c>
      <c r="K4671" s="77">
        <v>55.73</v>
      </c>
      <c r="L4671" s="77">
        <v>52.350263157894737</v>
      </c>
      <c r="M4671" s="77">
        <v>6.635466568809828E-2</v>
      </c>
      <c r="N4671" s="77">
        <v>51.995215217391298</v>
      </c>
      <c r="O4671" s="77">
        <v>0.74965509995296309</v>
      </c>
      <c r="P4671" s="77">
        <v>437175</v>
      </c>
      <c r="Q4671" s="77">
        <v>441740</v>
      </c>
      <c r="R4671" s="77">
        <v>0.99</v>
      </c>
      <c r="S4671" s="77">
        <v>30.61</v>
      </c>
      <c r="T4671" s="77">
        <v>8.1470000000000002</v>
      </c>
      <c r="U4671" s="77">
        <v>17.551600000000001</v>
      </c>
      <c r="V4671" s="77">
        <v>2.4235395257591832</v>
      </c>
      <c r="AC4671" s="77">
        <v>52.534999999999997</v>
      </c>
      <c r="AD4671" s="77">
        <v>48.32</v>
      </c>
      <c r="AH4671" s="77">
        <f>IF(AND(M4671&lt;Variables!$G$6,M4671&gt;Variables!$G$5),0,1)</f>
        <v>1</v>
      </c>
      <c r="AI4671" s="77">
        <f t="shared" si="148"/>
        <v>0</v>
      </c>
      <c r="AJ4671" s="77">
        <f>IF(I4671&gt;Variables!$G$7,0,1)</f>
        <v>0</v>
      </c>
      <c r="AK4671" s="77">
        <f>IF(F4671&gt;Variables!$G$8,0,1)</f>
        <v>1</v>
      </c>
      <c r="AL4671" s="77">
        <f>IF(G4671&gt;Variables!$G$9,0,1)</f>
        <v>1</v>
      </c>
      <c r="AM4671" s="77">
        <f>IF(AND(K4671&gt;Variables!$G$10,K4671&lt;Variables!$G$11),0,1)</f>
        <v>1</v>
      </c>
      <c r="AN4671" s="77">
        <f>IF(H4671&lt;Variables!$G$13,1,0)</f>
        <v>0</v>
      </c>
      <c r="AO4671" s="77">
        <f>IF(R4671&lt;Variables!$G$12,0,1)</f>
        <v>0</v>
      </c>
      <c r="AP4671" s="78">
        <f t="shared" si="149"/>
        <v>1</v>
      </c>
      <c r="AQ4671" s="77">
        <f>IF(V4671&lt;Variables!$G$15,1,0)</f>
        <v>1</v>
      </c>
      <c r="AR4671" s="77">
        <v>0</v>
      </c>
      <c r="AS4671" s="77">
        <v>0</v>
      </c>
      <c r="AT4671" s="77">
        <v>0</v>
      </c>
      <c r="AU4671" s="77">
        <v>1</v>
      </c>
      <c r="BA4671" s="77">
        <v>-1.61</v>
      </c>
    </row>
    <row r="4672" spans="3:53" x14ac:dyDescent="0.25">
      <c r="C4672" s="77" t="s">
        <v>548</v>
      </c>
      <c r="D4672" s="77" t="s">
        <v>581</v>
      </c>
      <c r="E4672" s="77">
        <v>93.39</v>
      </c>
      <c r="F4672" s="77">
        <v>8.23</v>
      </c>
      <c r="G4672" s="77">
        <v>6.77</v>
      </c>
      <c r="H4672" s="77">
        <v>5390</v>
      </c>
      <c r="I4672" s="77">
        <v>21.088000000000001</v>
      </c>
      <c r="J4672" s="77" t="s">
        <v>74</v>
      </c>
      <c r="K4672" s="77">
        <v>43.27</v>
      </c>
      <c r="L4672" s="77">
        <v>93.334316666666666</v>
      </c>
      <c r="M4672" s="77">
        <v>-0.47604855591699902</v>
      </c>
      <c r="N4672" s="77">
        <v>93.520012500000007</v>
      </c>
      <c r="O4672" s="77">
        <v>-0.67366597069264345</v>
      </c>
      <c r="P4672" s="77">
        <v>594937</v>
      </c>
      <c r="Q4672" s="77">
        <v>815850</v>
      </c>
      <c r="R4672" s="77">
        <v>0.73</v>
      </c>
      <c r="S4672" s="77">
        <v>30.61</v>
      </c>
      <c r="T4672" s="77">
        <v>8.1470000000000002</v>
      </c>
      <c r="U4672" s="77">
        <v>17.551600000000001</v>
      </c>
      <c r="V4672" s="77">
        <v>2.3004018684693861</v>
      </c>
      <c r="AC4672" s="77">
        <v>94.597700000000003</v>
      </c>
      <c r="AD4672" s="77">
        <v>91.24</v>
      </c>
      <c r="AH4672" s="77">
        <f>IF(AND(M4672&lt;Variables!$G$6,M4672&gt;Variables!$G$5),0,1)</f>
        <v>1</v>
      </c>
      <c r="AI4672" s="77">
        <f t="shared" si="148"/>
        <v>1</v>
      </c>
      <c r="AJ4672" s="77">
        <f>IF(I4672&gt;Variables!$G$7,0,1)</f>
        <v>1</v>
      </c>
      <c r="AK4672" s="77">
        <f>IF(F4672&gt;Variables!$G$8,0,1)</f>
        <v>1</v>
      </c>
      <c r="AL4672" s="77">
        <f>IF(G4672&gt;Variables!$G$9,0,1)</f>
        <v>1</v>
      </c>
      <c r="AM4672" s="77">
        <f>IF(AND(K4672&gt;Variables!$G$10,K4672&lt;Variables!$G$11),0,1)</f>
        <v>1</v>
      </c>
      <c r="AN4672" s="77">
        <f>IF(H4672&lt;Variables!$G$13,1,0)</f>
        <v>0</v>
      </c>
      <c r="AO4672" s="77">
        <f>IF(R4672&lt;Variables!$G$12,0,1)</f>
        <v>0</v>
      </c>
      <c r="AP4672" s="78">
        <f t="shared" si="149"/>
        <v>0</v>
      </c>
      <c r="AQ4672" s="77">
        <f>IF(V4672&lt;Variables!$G$15,1,0)</f>
        <v>1</v>
      </c>
      <c r="AR4672" s="77">
        <v>0</v>
      </c>
      <c r="AS4672" s="77">
        <v>0</v>
      </c>
      <c r="AT4672" s="77">
        <v>0</v>
      </c>
      <c r="AU4672" s="77">
        <v>1</v>
      </c>
      <c r="BA4672" s="77">
        <v>-0.63</v>
      </c>
    </row>
    <row r="4673" spans="3:53" x14ac:dyDescent="0.25">
      <c r="C4673" s="77" t="s">
        <v>548</v>
      </c>
      <c r="D4673" s="77" t="s">
        <v>601</v>
      </c>
      <c r="E4673" s="77">
        <v>8.5500000000000007</v>
      </c>
      <c r="F4673" s="77">
        <v>7.64</v>
      </c>
      <c r="G4673" s="77">
        <v>4.3499999999999996</v>
      </c>
      <c r="H4673" s="77">
        <v>12350</v>
      </c>
      <c r="I4673" s="77">
        <v>52.564999999999998</v>
      </c>
      <c r="J4673" s="77" t="s">
        <v>74</v>
      </c>
      <c r="K4673" s="77">
        <v>56.53</v>
      </c>
      <c r="L4673" s="77">
        <v>8.5208949999999994</v>
      </c>
      <c r="M4673" s="77">
        <v>4.8175690464451373E-2</v>
      </c>
      <c r="N4673" s="77">
        <v>8.4812719999999988</v>
      </c>
      <c r="O4673" s="77">
        <v>0.51558303990252352</v>
      </c>
      <c r="P4673" s="77">
        <v>7663000</v>
      </c>
      <c r="Q4673" s="77">
        <v>8571000</v>
      </c>
      <c r="R4673" s="77">
        <v>0.89</v>
      </c>
      <c r="S4673" s="77">
        <v>30.61</v>
      </c>
      <c r="T4673" s="77">
        <v>8.1470000000000002</v>
      </c>
      <c r="U4673" s="77">
        <v>17.551600000000001</v>
      </c>
      <c r="V4673" s="77">
        <v>2.4324897040447042</v>
      </c>
      <c r="AC4673" s="77">
        <v>8.64</v>
      </c>
      <c r="AD4673" s="77">
        <v>8.49</v>
      </c>
      <c r="AH4673" s="77">
        <f>IF(AND(M4673&lt;Variables!$G$6,M4673&gt;Variables!$G$5),0,1)</f>
        <v>1</v>
      </c>
      <c r="AI4673" s="77">
        <f t="shared" si="148"/>
        <v>0</v>
      </c>
      <c r="AJ4673" s="77">
        <f>IF(I4673&gt;Variables!$G$7,0,1)</f>
        <v>0</v>
      </c>
      <c r="AK4673" s="77">
        <f>IF(F4673&gt;Variables!$G$8,0,1)</f>
        <v>1</v>
      </c>
      <c r="AL4673" s="77">
        <f>IF(G4673&gt;Variables!$G$9,0,1)</f>
        <v>1</v>
      </c>
      <c r="AM4673" s="77">
        <f>IF(AND(K4673&gt;Variables!$G$10,K4673&lt;Variables!$G$11),0,1)</f>
        <v>1</v>
      </c>
      <c r="AN4673" s="77">
        <f>IF(H4673&lt;Variables!$G$13,1,0)</f>
        <v>0</v>
      </c>
      <c r="AO4673" s="77">
        <f>IF(R4673&lt;Variables!$G$12,0,1)</f>
        <v>0</v>
      </c>
      <c r="AP4673" s="78">
        <f t="shared" si="149"/>
        <v>0</v>
      </c>
      <c r="AQ4673" s="77">
        <f>IF(V4673&lt;Variables!$G$15,1,0)</f>
        <v>1</v>
      </c>
      <c r="AR4673" s="77">
        <v>0</v>
      </c>
      <c r="AS4673" s="77">
        <v>1</v>
      </c>
      <c r="AT4673" s="77">
        <v>0</v>
      </c>
      <c r="AU4673" s="77">
        <v>0</v>
      </c>
      <c r="BA4673" s="77">
        <v>0.27</v>
      </c>
    </row>
    <row r="4674" spans="3:53" x14ac:dyDescent="0.25">
      <c r="C4674" s="77" t="s">
        <v>548</v>
      </c>
      <c r="D4674" s="77" t="s">
        <v>179</v>
      </c>
      <c r="E4674" s="77">
        <v>25.51</v>
      </c>
      <c r="F4674" s="77">
        <v>8.39</v>
      </c>
      <c r="G4674" s="77">
        <v>9.98</v>
      </c>
      <c r="H4674" s="77">
        <v>13930</v>
      </c>
      <c r="I4674" s="77">
        <v>-77.370999999999995</v>
      </c>
      <c r="J4674" s="77" t="s">
        <v>74</v>
      </c>
      <c r="K4674" s="77">
        <v>58.87</v>
      </c>
      <c r="L4674" s="77">
        <v>25.17765</v>
      </c>
      <c r="M4674" s="77">
        <v>0.90298339995989008</v>
      </c>
      <c r="N4674" s="77">
        <v>25.406210000000002</v>
      </c>
      <c r="O4674" s="77">
        <v>-4.7626151244139813E-3</v>
      </c>
      <c r="P4674" s="77">
        <v>12695000</v>
      </c>
      <c r="Q4674" s="77">
        <v>12104000</v>
      </c>
      <c r="R4674" s="77">
        <v>1.05</v>
      </c>
      <c r="S4674" s="77">
        <v>30.61</v>
      </c>
      <c r="T4674" s="77">
        <v>8.1470000000000002</v>
      </c>
      <c r="U4674" s="77">
        <v>17.551600000000001</v>
      </c>
      <c r="V4674" s="77">
        <v>2.4122843031569658</v>
      </c>
      <c r="AC4674" s="77">
        <v>25.84</v>
      </c>
      <c r="AD4674" s="77">
        <v>25.0701</v>
      </c>
      <c r="AH4674" s="77">
        <f>IF(AND(M4674&lt;Variables!$G$6,M4674&gt;Variables!$G$5),0,1)</f>
        <v>1</v>
      </c>
      <c r="AI4674" s="77">
        <f t="shared" si="148"/>
        <v>1</v>
      </c>
      <c r="AJ4674" s="77">
        <f>IF(I4674&gt;Variables!$G$7,0,1)</f>
        <v>1</v>
      </c>
      <c r="AK4674" s="77">
        <f>IF(F4674&gt;Variables!$G$8,0,1)</f>
        <v>1</v>
      </c>
      <c r="AL4674" s="77">
        <f>IF(G4674&gt;Variables!$G$9,0,1)</f>
        <v>1</v>
      </c>
      <c r="AM4674" s="77">
        <f>IF(AND(K4674&gt;Variables!$G$10,K4674&lt;Variables!$G$11),0,1)</f>
        <v>1</v>
      </c>
      <c r="AN4674" s="77">
        <f>IF(H4674&lt;Variables!$G$13,1,0)</f>
        <v>0</v>
      </c>
      <c r="AO4674" s="77">
        <f>IF(R4674&lt;Variables!$G$12,0,1)</f>
        <v>0</v>
      </c>
      <c r="AP4674" s="78">
        <f t="shared" si="149"/>
        <v>0</v>
      </c>
      <c r="AQ4674" s="77">
        <f>IF(V4674&lt;Variables!$G$15,1,0)</f>
        <v>1</v>
      </c>
      <c r="AR4674" s="77">
        <v>1</v>
      </c>
      <c r="AS4674" s="77">
        <v>0</v>
      </c>
      <c r="AT4674" s="77">
        <v>0</v>
      </c>
      <c r="AU4674" s="77">
        <v>0</v>
      </c>
      <c r="BA4674" s="77">
        <v>1.1599999999999999</v>
      </c>
    </row>
    <row r="4675" spans="3:53" x14ac:dyDescent="0.25">
      <c r="C4675" s="77" t="s">
        <v>548</v>
      </c>
      <c r="D4675" s="77" t="s">
        <v>555</v>
      </c>
      <c r="E4675" s="77">
        <v>24.1</v>
      </c>
      <c r="F4675" s="77">
        <v>18.760000000000002</v>
      </c>
      <c r="G4675" s="77">
        <v>16.5</v>
      </c>
      <c r="H4675" s="77">
        <v>2850</v>
      </c>
      <c r="I4675" s="77">
        <v>267.952</v>
      </c>
      <c r="J4675" s="77" t="s">
        <v>74</v>
      </c>
      <c r="K4675" s="77">
        <v>38.86</v>
      </c>
      <c r="L4675" s="77">
        <v>24.383635000000009</v>
      </c>
      <c r="M4675" s="77">
        <v>-1.57332981731397</v>
      </c>
      <c r="N4675" s="77">
        <v>24.424344000000001</v>
      </c>
      <c r="O4675" s="77">
        <v>-1.7373813601708401</v>
      </c>
      <c r="P4675" s="77">
        <v>1379000</v>
      </c>
      <c r="Q4675" s="77">
        <v>497157</v>
      </c>
      <c r="R4675" s="77">
        <v>2.77</v>
      </c>
      <c r="S4675" s="77">
        <v>30.61</v>
      </c>
      <c r="T4675" s="77">
        <v>8.1470000000000002</v>
      </c>
      <c r="U4675" s="77">
        <v>17.551600000000001</v>
      </c>
      <c r="V4675" s="77">
        <v>2.241878504901996</v>
      </c>
      <c r="AC4675" s="77">
        <v>26.31</v>
      </c>
      <c r="AD4675" s="77">
        <v>21.94</v>
      </c>
      <c r="AH4675" s="77">
        <f>IF(AND(M4675&lt;Variables!$G$6,M4675&gt;Variables!$G$5),0,1)</f>
        <v>0</v>
      </c>
      <c r="AI4675" s="77">
        <f t="shared" si="148"/>
        <v>1</v>
      </c>
      <c r="AJ4675" s="77">
        <f>IF(I4675&gt;Variables!$G$7,0,1)</f>
        <v>0</v>
      </c>
      <c r="AK4675" s="77">
        <f>IF(F4675&gt;Variables!$G$8,0,1)</f>
        <v>0</v>
      </c>
      <c r="AL4675" s="77">
        <f>IF(G4675&gt;Variables!$G$9,0,1)</f>
        <v>0</v>
      </c>
      <c r="AM4675" s="77">
        <f>IF(AND(K4675&gt;Variables!$G$10,K4675&lt;Variables!$G$11),0,1)</f>
        <v>1</v>
      </c>
      <c r="AN4675" s="77">
        <f>IF(H4675&lt;Variables!$G$13,1,0)</f>
        <v>0</v>
      </c>
      <c r="AO4675" s="77">
        <f>IF(R4675&lt;Variables!$G$12,0,1)</f>
        <v>1</v>
      </c>
      <c r="AP4675" s="78">
        <f t="shared" si="149"/>
        <v>0</v>
      </c>
      <c r="AQ4675" s="77">
        <f>IF(V4675&lt;Variables!$G$15,1,0)</f>
        <v>1</v>
      </c>
      <c r="AR4675" s="77">
        <v>1</v>
      </c>
      <c r="AS4675" s="77">
        <v>0</v>
      </c>
      <c r="AT4675" s="77">
        <v>0</v>
      </c>
      <c r="AU4675" s="77">
        <v>0</v>
      </c>
      <c r="BA4675" s="77">
        <v>1</v>
      </c>
    </row>
    <row r="4676" spans="3:53" x14ac:dyDescent="0.25">
      <c r="C4676" s="77" t="s">
        <v>548</v>
      </c>
      <c r="D4676" s="77" t="s">
        <v>132</v>
      </c>
      <c r="E4676" s="77">
        <v>48.16</v>
      </c>
      <c r="F4676" s="77">
        <v>7.61</v>
      </c>
      <c r="G4676" s="77">
        <v>6.08</v>
      </c>
      <c r="H4676" s="77">
        <v>5190</v>
      </c>
      <c r="I4676" s="77">
        <v>977.125</v>
      </c>
      <c r="J4676" s="77" t="s">
        <v>74</v>
      </c>
      <c r="K4676" s="77">
        <v>65.77</v>
      </c>
      <c r="L4676" s="77">
        <v>47.667174999999993</v>
      </c>
      <c r="M4676" s="77">
        <v>0.69822681960910593</v>
      </c>
      <c r="N4676" s="77">
        <v>47.693840000000002</v>
      </c>
      <c r="O4676" s="77">
        <v>0.64192776257897965</v>
      </c>
      <c r="P4676" s="77">
        <v>2767000</v>
      </c>
      <c r="Q4676" s="77">
        <v>1386000</v>
      </c>
      <c r="R4676" s="77">
        <v>2</v>
      </c>
      <c r="S4676" s="77">
        <v>30.61</v>
      </c>
      <c r="T4676" s="77">
        <v>8.1470000000000002</v>
      </c>
      <c r="U4676" s="77">
        <v>17.551600000000001</v>
      </c>
      <c r="V4676" s="77">
        <v>2.480423427992323</v>
      </c>
      <c r="AC4676" s="77">
        <v>48.5</v>
      </c>
      <c r="AD4676" s="77">
        <v>45.760100000000001</v>
      </c>
      <c r="AH4676" s="77">
        <f>IF(AND(M4676&lt;Variables!$G$6,M4676&gt;Variables!$G$5),0,1)</f>
        <v>1</v>
      </c>
      <c r="AI4676" s="77">
        <f t="shared" si="148"/>
        <v>1</v>
      </c>
      <c r="AJ4676" s="77">
        <f>IF(I4676&gt;Variables!$G$7,0,1)</f>
        <v>0</v>
      </c>
      <c r="AK4676" s="77">
        <f>IF(F4676&gt;Variables!$G$8,0,1)</f>
        <v>1</v>
      </c>
      <c r="AL4676" s="77">
        <f>IF(G4676&gt;Variables!$G$9,0,1)</f>
        <v>1</v>
      </c>
      <c r="AM4676" s="77">
        <f>IF(AND(K4676&gt;Variables!$G$10,K4676&lt;Variables!$G$11),0,1)</f>
        <v>0</v>
      </c>
      <c r="AN4676" s="77">
        <f>IF(H4676&lt;Variables!$G$13,1,0)</f>
        <v>0</v>
      </c>
      <c r="AO4676" s="77">
        <f>IF(R4676&lt;Variables!$G$12,0,1)</f>
        <v>0</v>
      </c>
      <c r="AP4676" s="78">
        <f t="shared" si="149"/>
        <v>0</v>
      </c>
      <c r="AQ4676" s="77">
        <f>IF(V4676&lt;Variables!$G$15,1,0)</f>
        <v>1</v>
      </c>
      <c r="AR4676" s="77">
        <v>0</v>
      </c>
      <c r="AS4676" s="77">
        <v>0</v>
      </c>
      <c r="AT4676" s="77">
        <v>1</v>
      </c>
      <c r="AU4676" s="77">
        <v>0</v>
      </c>
      <c r="BA4676" s="77">
        <v>-1.23</v>
      </c>
    </row>
    <row r="4677" spans="3:53" x14ac:dyDescent="0.25">
      <c r="C4677" s="77" t="s">
        <v>548</v>
      </c>
      <c r="D4677" s="77" t="s">
        <v>560</v>
      </c>
      <c r="E4677" s="77">
        <v>24.8</v>
      </c>
      <c r="F4677" s="77">
        <v>10.44</v>
      </c>
      <c r="G4677" s="77">
        <v>0.81</v>
      </c>
      <c r="H4677" s="77">
        <v>7540</v>
      </c>
      <c r="I4677" s="77">
        <v>1.8360000000000001</v>
      </c>
      <c r="J4677" s="77" t="s">
        <v>74</v>
      </c>
      <c r="K4677" s="77">
        <v>64.41</v>
      </c>
      <c r="L4677" s="77">
        <v>24.709215</v>
      </c>
      <c r="M4677" s="77">
        <v>0.20553060872231169</v>
      </c>
      <c r="N4677" s="77">
        <v>24.530618</v>
      </c>
      <c r="O4677" s="77">
        <v>0.93508447280048579</v>
      </c>
      <c r="P4677" s="77">
        <v>9760000</v>
      </c>
      <c r="Q4677" s="77">
        <v>5291000</v>
      </c>
      <c r="R4677" s="77">
        <v>1.84</v>
      </c>
      <c r="S4677" s="77">
        <v>30.61</v>
      </c>
      <c r="T4677" s="77">
        <v>8.1470000000000002</v>
      </c>
      <c r="U4677" s="77">
        <v>17.551600000000001</v>
      </c>
      <c r="V4677" s="77">
        <v>2.5023904259181839</v>
      </c>
      <c r="AC4677" s="77">
        <v>24.77</v>
      </c>
      <c r="AD4677" s="77">
        <v>23.53</v>
      </c>
      <c r="AH4677" s="77">
        <f>IF(AND(M4677&lt;Variables!$G$6,M4677&gt;Variables!$G$5),0,1)</f>
        <v>1</v>
      </c>
      <c r="AI4677" s="77">
        <f t="shared" si="148"/>
        <v>0</v>
      </c>
      <c r="AJ4677" s="77">
        <f>IF(I4677&gt;Variables!$G$7,0,1)</f>
        <v>1</v>
      </c>
      <c r="AK4677" s="77">
        <f>IF(F4677&gt;Variables!$G$8,0,1)</f>
        <v>0</v>
      </c>
      <c r="AL4677" s="77">
        <f>IF(G4677&gt;Variables!$G$9,0,1)</f>
        <v>1</v>
      </c>
      <c r="AM4677" s="77">
        <f>IF(AND(K4677&gt;Variables!$G$10,K4677&lt;Variables!$G$11),0,1)</f>
        <v>0</v>
      </c>
      <c r="AN4677" s="77">
        <f>IF(H4677&lt;Variables!$G$13,1,0)</f>
        <v>0</v>
      </c>
      <c r="AO4677" s="77">
        <f>IF(R4677&lt;Variables!$G$12,0,1)</f>
        <v>0</v>
      </c>
      <c r="AP4677" s="78">
        <f t="shared" si="149"/>
        <v>0</v>
      </c>
      <c r="AQ4677" s="77">
        <f>IF(V4677&lt;Variables!$G$15,1,0)</f>
        <v>1</v>
      </c>
      <c r="AR4677" s="77">
        <v>0</v>
      </c>
      <c r="AS4677" s="77">
        <v>0</v>
      </c>
      <c r="AT4677" s="77">
        <v>1</v>
      </c>
      <c r="AU4677" s="77">
        <v>0</v>
      </c>
      <c r="BA4677" s="77">
        <v>-2.0499999999999998</v>
      </c>
    </row>
    <row r="4678" spans="3:53" x14ac:dyDescent="0.25">
      <c r="C4678" s="77" t="s">
        <v>548</v>
      </c>
      <c r="D4678" s="77" t="s">
        <v>566</v>
      </c>
      <c r="E4678" s="77">
        <v>48.95</v>
      </c>
      <c r="F4678" s="77">
        <v>8.69</v>
      </c>
      <c r="G4678" s="77">
        <v>7.18</v>
      </c>
      <c r="H4678" s="77">
        <v>3140</v>
      </c>
      <c r="I4678" s="77">
        <v>-23.753</v>
      </c>
      <c r="J4678" s="77" t="s">
        <v>74</v>
      </c>
      <c r="K4678" s="77">
        <v>53.63</v>
      </c>
      <c r="L4678" s="77">
        <v>48.596388888888882</v>
      </c>
      <c r="M4678" s="77">
        <v>0.41898403516494459</v>
      </c>
      <c r="N4678" s="77">
        <v>48.935742553191503</v>
      </c>
      <c r="O4678" s="77">
        <v>-0.27738938066375091</v>
      </c>
      <c r="P4678" s="77">
        <v>1251000</v>
      </c>
      <c r="Q4678" s="77">
        <v>835075</v>
      </c>
      <c r="R4678" s="77">
        <v>1.5</v>
      </c>
      <c r="S4678" s="77">
        <v>30.61</v>
      </c>
      <c r="T4678" s="77">
        <v>8.1470000000000002</v>
      </c>
      <c r="U4678" s="77">
        <v>17.551600000000001</v>
      </c>
      <c r="V4678" s="77">
        <v>2.389320821092102</v>
      </c>
      <c r="AC4678" s="77">
        <v>49.13</v>
      </c>
      <c r="AD4678" s="77">
        <v>47.54</v>
      </c>
      <c r="AH4678" s="77">
        <f>IF(AND(M4678&lt;Variables!$G$6,M4678&gt;Variables!$G$5),0,1)</f>
        <v>1</v>
      </c>
      <c r="AI4678" s="77">
        <f t="shared" si="148"/>
        <v>1</v>
      </c>
      <c r="AJ4678" s="77">
        <f>IF(I4678&gt;Variables!$G$7,0,1)</f>
        <v>1</v>
      </c>
      <c r="AK4678" s="77">
        <f>IF(F4678&gt;Variables!$G$8,0,1)</f>
        <v>1</v>
      </c>
      <c r="AL4678" s="77">
        <f>IF(G4678&gt;Variables!$G$9,0,1)</f>
        <v>1</v>
      </c>
      <c r="AM4678" s="77">
        <f>IF(AND(K4678&gt;Variables!$G$10,K4678&lt;Variables!$G$11),0,1)</f>
        <v>1</v>
      </c>
      <c r="AN4678" s="77">
        <f>IF(H4678&lt;Variables!$G$13,1,0)</f>
        <v>0</v>
      </c>
      <c r="AO4678" s="77">
        <f>IF(R4678&lt;Variables!$G$12,0,1)</f>
        <v>0</v>
      </c>
      <c r="AP4678" s="78">
        <f t="shared" si="149"/>
        <v>0</v>
      </c>
      <c r="AQ4678" s="77">
        <f>IF(V4678&lt;Variables!$G$15,1,0)</f>
        <v>1</v>
      </c>
      <c r="AR4678" s="77">
        <v>0</v>
      </c>
      <c r="AS4678" s="77">
        <v>0</v>
      </c>
      <c r="AT4678" s="77">
        <v>0</v>
      </c>
      <c r="AU4678" s="77">
        <v>1</v>
      </c>
      <c r="BA4678" s="77">
        <v>-1.1000000000000001</v>
      </c>
    </row>
    <row r="4679" spans="3:53" x14ac:dyDescent="0.25">
      <c r="C4679" s="77" t="s">
        <v>548</v>
      </c>
      <c r="D4679" s="77" t="s">
        <v>598</v>
      </c>
      <c r="E4679" s="77">
        <v>28.14</v>
      </c>
      <c r="F4679" s="77">
        <v>20.21</v>
      </c>
      <c r="G4679" s="77">
        <v>0</v>
      </c>
      <c r="H4679" s="77">
        <v>-99999</v>
      </c>
      <c r="I4679" s="77">
        <v>-99999</v>
      </c>
      <c r="J4679" s="77" t="s">
        <v>75</v>
      </c>
      <c r="K4679" s="77">
        <v>-99999</v>
      </c>
      <c r="L4679" s="77">
        <v>-99999</v>
      </c>
      <c r="M4679" s="77">
        <v>-99999</v>
      </c>
      <c r="N4679" s="77">
        <v>-99999</v>
      </c>
      <c r="O4679" s="77">
        <v>-99999</v>
      </c>
      <c r="P4679" s="77">
        <v>65725</v>
      </c>
      <c r="Q4679" s="77">
        <v>0</v>
      </c>
      <c r="R4679" s="77">
        <v>1</v>
      </c>
      <c r="S4679" s="77">
        <v>30.61</v>
      </c>
      <c r="T4679" s="77">
        <v>8.1470000000000002</v>
      </c>
      <c r="U4679" s="77">
        <v>17.551600000000001</v>
      </c>
      <c r="V4679" s="77">
        <v>-99999</v>
      </c>
      <c r="AC4679" s="77">
        <v>28.4</v>
      </c>
      <c r="AD4679" s="77">
        <v>28.0534</v>
      </c>
      <c r="AH4679" s="77">
        <f>IF(AND(M4679&lt;Variables!$G$6,M4679&gt;Variables!$G$5),0,1)</f>
        <v>1</v>
      </c>
      <c r="AI4679" s="77">
        <f t="shared" si="148"/>
        <v>1</v>
      </c>
      <c r="AJ4679" s="77">
        <f>IF(I4679&gt;Variables!$G$7,0,1)</f>
        <v>1</v>
      </c>
      <c r="AK4679" s="77">
        <f>IF(F4679&gt;Variables!$G$8,0,1)</f>
        <v>0</v>
      </c>
      <c r="AL4679" s="77">
        <f>IF(G4679&gt;Variables!$G$9,0,1)</f>
        <v>1</v>
      </c>
      <c r="AM4679" s="77">
        <f>IF(AND(K4679&gt;Variables!$G$10,K4679&lt;Variables!$G$11),0,1)</f>
        <v>1</v>
      </c>
      <c r="AN4679" s="77">
        <f>IF(H4679&lt;Variables!$G$13,1,0)</f>
        <v>1</v>
      </c>
      <c r="AO4679" s="77">
        <f>IF(R4679&lt;Variables!$G$12,0,1)</f>
        <v>0</v>
      </c>
      <c r="AP4679" s="78">
        <f t="shared" si="149"/>
        <v>1</v>
      </c>
      <c r="AQ4679" s="77">
        <f>IF(V4679&lt;Variables!$G$15,1,0)</f>
        <v>1</v>
      </c>
      <c r="AR4679" s="77">
        <v>0</v>
      </c>
      <c r="AS4679" s="77">
        <v>0</v>
      </c>
      <c r="AT4679" s="77">
        <v>0</v>
      </c>
      <c r="AU4679" s="77">
        <v>0</v>
      </c>
      <c r="BA4679" s="77">
        <v>0</v>
      </c>
    </row>
    <row r="4680" spans="3:53" x14ac:dyDescent="0.25">
      <c r="C4680" s="77" t="s">
        <v>548</v>
      </c>
      <c r="D4680" s="77" t="s">
        <v>596</v>
      </c>
      <c r="E4680" s="77">
        <v>35.99</v>
      </c>
      <c r="F4680" s="77">
        <v>9.59</v>
      </c>
      <c r="G4680" s="77">
        <v>6.85</v>
      </c>
      <c r="H4680" s="77">
        <v>4520</v>
      </c>
      <c r="I4680" s="77">
        <v>-34.363</v>
      </c>
      <c r="J4680" s="77" t="s">
        <v>74</v>
      </c>
      <c r="K4680" s="77">
        <v>47.09</v>
      </c>
      <c r="L4680" s="77">
        <v>35.974469999999997</v>
      </c>
      <c r="M4680" s="77">
        <v>-0.26260289588700297</v>
      </c>
      <c r="N4680" s="77">
        <v>35.888578000000003</v>
      </c>
      <c r="O4680" s="77">
        <v>-2.3901755037494029E-2</v>
      </c>
      <c r="P4680" s="77">
        <v>2654000</v>
      </c>
      <c r="Q4680" s="77">
        <v>2591000</v>
      </c>
      <c r="R4680" s="77">
        <v>1.02</v>
      </c>
      <c r="S4680" s="77">
        <v>30.61</v>
      </c>
      <c r="T4680" s="77">
        <v>8.1470000000000002</v>
      </c>
      <c r="U4680" s="77">
        <v>17.551600000000001</v>
      </c>
      <c r="V4680" s="77">
        <v>2.3414731395477961</v>
      </c>
      <c r="AC4680" s="77">
        <v>36.340000000000003</v>
      </c>
      <c r="AD4680" s="77">
        <v>35.1</v>
      </c>
      <c r="AH4680" s="77">
        <f>IF(AND(M4680&lt;Variables!$G$6,M4680&gt;Variables!$G$5),0,1)</f>
        <v>1</v>
      </c>
      <c r="AI4680" s="77">
        <f t="shared" si="148"/>
        <v>0</v>
      </c>
      <c r="AJ4680" s="77">
        <f>IF(I4680&gt;Variables!$G$7,0,1)</f>
        <v>1</v>
      </c>
      <c r="AK4680" s="77">
        <f>IF(F4680&gt;Variables!$G$8,0,1)</f>
        <v>0</v>
      </c>
      <c r="AL4680" s="77">
        <f>IF(G4680&gt;Variables!$G$9,0,1)</f>
        <v>1</v>
      </c>
      <c r="AM4680" s="77">
        <f>IF(AND(K4680&gt;Variables!$G$10,K4680&lt;Variables!$G$11),0,1)</f>
        <v>1</v>
      </c>
      <c r="AN4680" s="77">
        <f>IF(H4680&lt;Variables!$G$13,1,0)</f>
        <v>0</v>
      </c>
      <c r="AO4680" s="77">
        <f>IF(R4680&lt;Variables!$G$12,0,1)</f>
        <v>0</v>
      </c>
      <c r="AP4680" s="78">
        <f t="shared" si="149"/>
        <v>0</v>
      </c>
      <c r="AQ4680" s="77">
        <f>IF(V4680&lt;Variables!$G$15,1,0)</f>
        <v>1</v>
      </c>
      <c r="AR4680" s="77">
        <v>0</v>
      </c>
      <c r="AS4680" s="77">
        <v>0</v>
      </c>
      <c r="AT4680" s="77">
        <v>0</v>
      </c>
      <c r="AU4680" s="77">
        <v>1</v>
      </c>
      <c r="BA4680" s="77">
        <v>-0.2</v>
      </c>
    </row>
    <row r="4681" spans="3:53" x14ac:dyDescent="0.25">
      <c r="C4681" s="77" t="s">
        <v>548</v>
      </c>
      <c r="D4681" s="77" t="s">
        <v>576</v>
      </c>
      <c r="E4681" s="77">
        <v>107.57</v>
      </c>
      <c r="F4681" s="77">
        <v>8.1999999999999993</v>
      </c>
      <c r="G4681" s="77">
        <v>6.27</v>
      </c>
      <c r="H4681" s="77">
        <v>4280</v>
      </c>
      <c r="I4681" s="77">
        <v>-24.707999999999998</v>
      </c>
      <c r="J4681" s="77" t="s">
        <v>74</v>
      </c>
      <c r="K4681" s="77">
        <v>52.29</v>
      </c>
      <c r="L4681" s="77">
        <v>107.38657894736841</v>
      </c>
      <c r="M4681" s="77">
        <v>-5.268716810147387E-2</v>
      </c>
      <c r="N4681" s="77">
        <v>107.0253408163265</v>
      </c>
      <c r="O4681" s="77">
        <v>0.28466079280821632</v>
      </c>
      <c r="P4681" s="77">
        <v>693844</v>
      </c>
      <c r="Q4681" s="77">
        <v>890350</v>
      </c>
      <c r="R4681" s="77">
        <v>0.78</v>
      </c>
      <c r="S4681" s="77">
        <v>30.61</v>
      </c>
      <c r="T4681" s="77">
        <v>8.1470000000000002</v>
      </c>
      <c r="U4681" s="77">
        <v>17.551600000000001</v>
      </c>
      <c r="V4681" s="77">
        <v>2.3924427140106208</v>
      </c>
      <c r="AC4681" s="77">
        <v>111.49</v>
      </c>
      <c r="AD4681" s="77">
        <v>107.16500000000001</v>
      </c>
      <c r="AH4681" s="77">
        <f>IF(AND(M4681&lt;Variables!$G$6,M4681&gt;Variables!$G$5),0,1)</f>
        <v>1</v>
      </c>
      <c r="AI4681" s="77">
        <f t="shared" si="148"/>
        <v>0</v>
      </c>
      <c r="AJ4681" s="77">
        <f>IF(I4681&gt;Variables!$G$7,0,1)</f>
        <v>1</v>
      </c>
      <c r="AK4681" s="77">
        <f>IF(F4681&gt;Variables!$G$8,0,1)</f>
        <v>1</v>
      </c>
      <c r="AL4681" s="77">
        <f>IF(G4681&gt;Variables!$G$9,0,1)</f>
        <v>1</v>
      </c>
      <c r="AM4681" s="77">
        <f>IF(AND(K4681&gt;Variables!$G$10,K4681&lt;Variables!$G$11),0,1)</f>
        <v>1</v>
      </c>
      <c r="AN4681" s="77">
        <f>IF(H4681&lt;Variables!$G$13,1,0)</f>
        <v>0</v>
      </c>
      <c r="AO4681" s="77">
        <f>IF(R4681&lt;Variables!$G$12,0,1)</f>
        <v>0</v>
      </c>
      <c r="AP4681" s="78">
        <f t="shared" si="149"/>
        <v>0</v>
      </c>
      <c r="AQ4681" s="77">
        <f>IF(V4681&lt;Variables!$G$15,1,0)</f>
        <v>1</v>
      </c>
      <c r="AR4681" s="77">
        <v>1</v>
      </c>
      <c r="AS4681" s="77">
        <v>0</v>
      </c>
      <c r="AT4681" s="77">
        <v>0</v>
      </c>
      <c r="AU4681" s="77">
        <v>0</v>
      </c>
      <c r="BA4681" s="77">
        <v>1.52</v>
      </c>
    </row>
    <row r="4682" spans="3:53" x14ac:dyDescent="0.25">
      <c r="C4682" s="77" t="s">
        <v>548</v>
      </c>
      <c r="D4682" s="77" t="s">
        <v>562</v>
      </c>
      <c r="E4682" s="77">
        <v>43.23</v>
      </c>
      <c r="F4682" s="77">
        <v>11.25</v>
      </c>
      <c r="G4682" s="77">
        <v>10.5</v>
      </c>
      <c r="H4682" s="77">
        <v>2400</v>
      </c>
      <c r="I4682" s="77">
        <v>32.188000000000002</v>
      </c>
      <c r="J4682" s="77" t="s">
        <v>74</v>
      </c>
      <c r="K4682" s="77">
        <v>50.19</v>
      </c>
      <c r="L4682" s="77">
        <v>43.096568750000003</v>
      </c>
      <c r="M4682" s="77">
        <v>0.1239802878738524</v>
      </c>
      <c r="N4682" s="77">
        <v>43.18177142857143</v>
      </c>
      <c r="O4682" s="77">
        <v>-7.3576019510885438E-2</v>
      </c>
      <c r="P4682" s="77">
        <v>640956</v>
      </c>
      <c r="Q4682" s="77">
        <v>665245</v>
      </c>
      <c r="R4682" s="77">
        <v>0.96</v>
      </c>
      <c r="S4682" s="77">
        <v>30.61</v>
      </c>
      <c r="T4682" s="77">
        <v>8.1470000000000002</v>
      </c>
      <c r="U4682" s="77">
        <v>17.551600000000001</v>
      </c>
      <c r="V4682" s="77">
        <v>2.365676882051718</v>
      </c>
      <c r="AC4682" s="77">
        <v>43.94</v>
      </c>
      <c r="AD4682" s="77">
        <v>42.6</v>
      </c>
      <c r="AH4682" s="77">
        <f>IF(AND(M4682&lt;Variables!$G$6,M4682&gt;Variables!$G$5),0,1)</f>
        <v>1</v>
      </c>
      <c r="AI4682" s="77">
        <f t="shared" si="148"/>
        <v>1</v>
      </c>
      <c r="AJ4682" s="77">
        <f>IF(I4682&gt;Variables!$G$7,0,1)</f>
        <v>1</v>
      </c>
      <c r="AK4682" s="77">
        <f>IF(F4682&gt;Variables!$G$8,0,1)</f>
        <v>0</v>
      </c>
      <c r="AL4682" s="77">
        <f>IF(G4682&gt;Variables!$G$9,0,1)</f>
        <v>1</v>
      </c>
      <c r="AM4682" s="77">
        <f>IF(AND(K4682&gt;Variables!$G$10,K4682&lt;Variables!$G$11),0,1)</f>
        <v>1</v>
      </c>
      <c r="AN4682" s="77">
        <f>IF(H4682&lt;Variables!$G$13,1,0)</f>
        <v>0</v>
      </c>
      <c r="AO4682" s="77">
        <f>IF(R4682&lt;Variables!$G$12,0,1)</f>
        <v>0</v>
      </c>
      <c r="AP4682" s="78">
        <f t="shared" si="149"/>
        <v>0</v>
      </c>
      <c r="AQ4682" s="77">
        <f>IF(V4682&lt;Variables!$G$15,1,0)</f>
        <v>1</v>
      </c>
      <c r="AR4682" s="77">
        <v>0</v>
      </c>
      <c r="AS4682" s="77">
        <v>0</v>
      </c>
      <c r="AT4682" s="77">
        <v>1</v>
      </c>
      <c r="AU4682" s="77">
        <v>0</v>
      </c>
      <c r="BA4682" s="77">
        <v>-1.34</v>
      </c>
    </row>
    <row r="4683" spans="3:53" x14ac:dyDescent="0.25">
      <c r="C4683" s="77" t="s">
        <v>548</v>
      </c>
      <c r="D4683" s="77" t="s">
        <v>590</v>
      </c>
      <c r="E4683" s="77">
        <v>8.57</v>
      </c>
      <c r="F4683" s="77">
        <v>15.89</v>
      </c>
      <c r="G4683" s="77">
        <v>16.03</v>
      </c>
      <c r="H4683" s="77">
        <v>298.47000000000003</v>
      </c>
      <c r="I4683" s="77">
        <v>-3.7890000000000001</v>
      </c>
      <c r="J4683" s="77" t="s">
        <v>74</v>
      </c>
      <c r="K4683" s="77">
        <v>66.38</v>
      </c>
      <c r="L4683" s="77">
        <v>8.307525</v>
      </c>
      <c r="M4683" s="77">
        <v>2.6563266436152762</v>
      </c>
      <c r="N4683" s="77">
        <v>8.1916469387755093</v>
      </c>
      <c r="O4683" s="77">
        <v>4.1084908045951352</v>
      </c>
      <c r="P4683" s="77">
        <v>1420000</v>
      </c>
      <c r="Q4683" s="77">
        <v>148250</v>
      </c>
      <c r="R4683" s="77">
        <v>9.58</v>
      </c>
      <c r="S4683" s="77">
        <v>30.61</v>
      </c>
      <c r="T4683" s="77">
        <v>8.1470000000000002</v>
      </c>
      <c r="U4683" s="77">
        <v>17.551600000000001</v>
      </c>
      <c r="V4683" s="77">
        <v>2.341973606606059</v>
      </c>
      <c r="AC4683" s="77">
        <v>9.4700000000000006</v>
      </c>
      <c r="AD4683" s="77">
        <v>7.48</v>
      </c>
      <c r="AH4683" s="77">
        <f>IF(AND(M4683&lt;Variables!$G$6,M4683&gt;Variables!$G$5),0,1)</f>
        <v>1</v>
      </c>
      <c r="AI4683" s="77">
        <f t="shared" si="148"/>
        <v>0</v>
      </c>
      <c r="AJ4683" s="77">
        <f>IF(I4683&gt;Variables!$G$7,0,1)</f>
        <v>1</v>
      </c>
      <c r="AK4683" s="77">
        <f>IF(F4683&gt;Variables!$G$8,0,1)</f>
        <v>0</v>
      </c>
      <c r="AL4683" s="77">
        <f>IF(G4683&gt;Variables!$G$9,0,1)</f>
        <v>0</v>
      </c>
      <c r="AM4683" s="77">
        <f>IF(AND(K4683&gt;Variables!$G$10,K4683&lt;Variables!$G$11),0,1)</f>
        <v>0</v>
      </c>
      <c r="AN4683" s="77">
        <f>IF(H4683&lt;Variables!$G$13,1,0)</f>
        <v>1</v>
      </c>
      <c r="AO4683" s="77">
        <f>IF(R4683&lt;Variables!$G$12,0,1)</f>
        <v>1</v>
      </c>
      <c r="AP4683" s="78">
        <f t="shared" si="149"/>
        <v>0</v>
      </c>
      <c r="AQ4683" s="77">
        <f>IF(V4683&lt;Variables!$G$15,1,0)</f>
        <v>1</v>
      </c>
      <c r="AR4683" s="77">
        <v>0</v>
      </c>
      <c r="AS4683" s="77">
        <v>0</v>
      </c>
      <c r="AT4683" s="77">
        <v>1</v>
      </c>
      <c r="AU4683" s="77">
        <v>0</v>
      </c>
      <c r="BA4683" s="77">
        <v>-2.25</v>
      </c>
    </row>
    <row r="4684" spans="3:53" x14ac:dyDescent="0.25">
      <c r="C4684" s="77" t="s">
        <v>548</v>
      </c>
      <c r="D4684" s="77" t="s">
        <v>571</v>
      </c>
      <c r="E4684" s="77">
        <v>2.16</v>
      </c>
      <c r="F4684" s="77">
        <v>10.050000000000001</v>
      </c>
      <c r="G4684" s="77">
        <v>-5.78</v>
      </c>
      <c r="H4684" s="77">
        <v>-99999</v>
      </c>
      <c r="I4684" s="77">
        <v>-0.85499999999999998</v>
      </c>
      <c r="J4684" s="77" t="s">
        <v>75</v>
      </c>
      <c r="K4684" s="77">
        <v>41.02</v>
      </c>
      <c r="L4684" s="77">
        <v>2.246</v>
      </c>
      <c r="M4684" s="77">
        <v>-5.609973285841491</v>
      </c>
      <c r="N4684" s="77">
        <v>2.2716666666666669</v>
      </c>
      <c r="O4684" s="77">
        <v>-6.6764490095377909</v>
      </c>
      <c r="P4684" s="77">
        <v>71044</v>
      </c>
      <c r="Q4684" s="77">
        <v>7340</v>
      </c>
      <c r="R4684" s="77">
        <v>9.68</v>
      </c>
      <c r="S4684" s="77">
        <v>30.61</v>
      </c>
      <c r="T4684" s="77">
        <v>8.1470000000000002</v>
      </c>
      <c r="U4684" s="77">
        <v>17.551600000000001</v>
      </c>
      <c r="V4684" s="77">
        <v>2.2743361118432772</v>
      </c>
      <c r="AC4684" s="77">
        <v>2.23</v>
      </c>
      <c r="AD4684" s="77">
        <v>1.66</v>
      </c>
      <c r="AH4684" s="77">
        <f>IF(AND(M4684&lt;Variables!$G$6,M4684&gt;Variables!$G$5),0,1)</f>
        <v>0</v>
      </c>
      <c r="AI4684" s="77">
        <f t="shared" si="148"/>
        <v>1</v>
      </c>
      <c r="AJ4684" s="77">
        <f>IF(I4684&gt;Variables!$G$7,0,1)</f>
        <v>1</v>
      </c>
      <c r="AK4684" s="77">
        <f>IF(F4684&gt;Variables!$G$8,0,1)</f>
        <v>0</v>
      </c>
      <c r="AL4684" s="77">
        <f>IF(G4684&gt;Variables!$G$9,0,1)</f>
        <v>1</v>
      </c>
      <c r="AM4684" s="77">
        <f>IF(AND(K4684&gt;Variables!$G$10,K4684&lt;Variables!$G$11),0,1)</f>
        <v>1</v>
      </c>
      <c r="AN4684" s="77">
        <f>IF(H4684&lt;Variables!$G$13,1,0)</f>
        <v>1</v>
      </c>
      <c r="AO4684" s="77">
        <f>IF(R4684&lt;Variables!$G$12,0,1)</f>
        <v>1</v>
      </c>
      <c r="AP4684" s="78">
        <f t="shared" si="149"/>
        <v>1</v>
      </c>
      <c r="AQ4684" s="77">
        <f>IF(V4684&lt;Variables!$G$15,1,0)</f>
        <v>1</v>
      </c>
      <c r="AR4684" s="77">
        <v>1</v>
      </c>
      <c r="AS4684" s="77">
        <v>0</v>
      </c>
      <c r="AT4684" s="77">
        <v>0</v>
      </c>
      <c r="AU4684" s="77">
        <v>0</v>
      </c>
      <c r="BA4684" s="77">
        <v>2</v>
      </c>
    </row>
    <row r="4685" spans="3:53" x14ac:dyDescent="0.25">
      <c r="C4685" s="77" t="s">
        <v>548</v>
      </c>
      <c r="D4685" s="77" t="s">
        <v>567</v>
      </c>
      <c r="E4685" s="77">
        <v>14.7</v>
      </c>
      <c r="F4685" s="77">
        <v>9.89</v>
      </c>
      <c r="G4685" s="77">
        <v>7.71</v>
      </c>
      <c r="H4685" s="77">
        <v>27750</v>
      </c>
      <c r="I4685" s="77">
        <v>2.2050000000000001</v>
      </c>
      <c r="J4685" s="77" t="s">
        <v>74</v>
      </c>
      <c r="K4685" s="77">
        <v>82.04</v>
      </c>
      <c r="L4685" s="77">
        <v>14.551289473684211</v>
      </c>
      <c r="M4685" s="77">
        <v>0.74708517422039511</v>
      </c>
      <c r="N4685" s="77">
        <v>14.44341063829787</v>
      </c>
      <c r="O4685" s="77">
        <v>1.4995721379535141</v>
      </c>
      <c r="P4685" s="77">
        <v>890131</v>
      </c>
      <c r="Q4685" s="77">
        <v>973560</v>
      </c>
      <c r="R4685" s="77">
        <v>0.91</v>
      </c>
      <c r="S4685" s="77">
        <v>30.61</v>
      </c>
      <c r="T4685" s="77">
        <v>8.1470000000000002</v>
      </c>
      <c r="U4685" s="77">
        <v>17.551600000000001</v>
      </c>
      <c r="V4685" s="77">
        <v>2.6103812587301909</v>
      </c>
      <c r="AC4685" s="77">
        <v>14.795</v>
      </c>
      <c r="AD4685" s="77">
        <v>14.51</v>
      </c>
      <c r="AH4685" s="77">
        <f>IF(AND(M4685&lt;Variables!$G$6,M4685&gt;Variables!$G$5),0,1)</f>
        <v>1</v>
      </c>
      <c r="AI4685" s="77">
        <f t="shared" si="148"/>
        <v>0</v>
      </c>
      <c r="AJ4685" s="77">
        <f>IF(I4685&gt;Variables!$G$7,0,1)</f>
        <v>1</v>
      </c>
      <c r="AK4685" s="77">
        <f>IF(F4685&gt;Variables!$G$8,0,1)</f>
        <v>0</v>
      </c>
      <c r="AL4685" s="77">
        <f>IF(G4685&gt;Variables!$G$9,0,1)</f>
        <v>1</v>
      </c>
      <c r="AM4685" s="77">
        <f>IF(AND(K4685&gt;Variables!$G$10,K4685&lt;Variables!$G$11),0,1)</f>
        <v>1</v>
      </c>
      <c r="AN4685" s="77">
        <f>IF(H4685&lt;Variables!$G$13,1,0)</f>
        <v>0</v>
      </c>
      <c r="AO4685" s="77">
        <f>IF(R4685&lt;Variables!$G$12,0,1)</f>
        <v>0</v>
      </c>
      <c r="AP4685" s="78">
        <f t="shared" si="149"/>
        <v>0</v>
      </c>
      <c r="AQ4685" s="77">
        <f>IF(V4685&lt;Variables!$G$15,1,0)</f>
        <v>1</v>
      </c>
      <c r="AR4685" s="77">
        <v>0</v>
      </c>
      <c r="AS4685" s="77">
        <v>1</v>
      </c>
      <c r="AT4685" s="77">
        <v>0</v>
      </c>
      <c r="AU4685" s="77">
        <v>0</v>
      </c>
      <c r="BA4685" s="77">
        <v>0.51</v>
      </c>
    </row>
    <row r="4686" spans="3:53" x14ac:dyDescent="0.25">
      <c r="C4686" s="77" t="s">
        <v>605</v>
      </c>
      <c r="D4686" s="77" t="s">
        <v>607</v>
      </c>
      <c r="E4686" s="77">
        <v>47.43</v>
      </c>
      <c r="F4686" s="77">
        <v>5.4</v>
      </c>
      <c r="G4686" s="77">
        <v>-0.56000000000000005</v>
      </c>
      <c r="H4686" s="77">
        <v>1990</v>
      </c>
      <c r="I4686" s="77">
        <v>0.94499999999999995</v>
      </c>
      <c r="J4686" s="77" t="s">
        <v>74</v>
      </c>
      <c r="K4686" s="77">
        <v>60.07</v>
      </c>
      <c r="L4686" s="77">
        <v>47.36185714285714</v>
      </c>
      <c r="M4686" s="77">
        <v>-0.1622764551341809</v>
      </c>
      <c r="N4686" s="77">
        <v>47.153616000000007</v>
      </c>
      <c r="O4686" s="77">
        <v>0.27862974495950182</v>
      </c>
      <c r="P4686" s="77">
        <v>66985</v>
      </c>
      <c r="Q4686" s="77">
        <v>240531</v>
      </c>
      <c r="R4686" s="77">
        <v>0.28000000000000003</v>
      </c>
      <c r="S4686" s="77">
        <v>31.201000000000001</v>
      </c>
      <c r="T4686" s="77">
        <v>5.0879999999999992</v>
      </c>
      <c r="U4686" s="77">
        <v>16.021599999999999</v>
      </c>
      <c r="V4686" s="77">
        <v>2.480263737665934</v>
      </c>
      <c r="AC4686" s="77">
        <v>48.699100000000001</v>
      </c>
      <c r="AD4686" s="77">
        <v>46.29</v>
      </c>
      <c r="AH4686" s="77">
        <f>IF(AND(M4686&lt;Variables!$G$6,M4686&gt;Variables!$G$5),0,1)</f>
        <v>1</v>
      </c>
      <c r="AI4686" s="77">
        <f t="shared" si="148"/>
        <v>0</v>
      </c>
      <c r="AJ4686" s="77">
        <f>IF(I4686&gt;Variables!$G$7,0,1)</f>
        <v>1</v>
      </c>
      <c r="AK4686" s="77">
        <f>IF(F4686&gt;Variables!$G$8,0,1)</f>
        <v>1</v>
      </c>
      <c r="AL4686" s="77">
        <f>IF(G4686&gt;Variables!$G$9,0,1)</f>
        <v>1</v>
      </c>
      <c r="AM4686" s="77">
        <f>IF(AND(K4686&gt;Variables!$G$10,K4686&lt;Variables!$G$11),0,1)</f>
        <v>1</v>
      </c>
      <c r="AN4686" s="77">
        <f>IF(H4686&lt;Variables!$G$13,1,0)</f>
        <v>0</v>
      </c>
      <c r="AO4686" s="77">
        <f>IF(R4686&lt;Variables!$G$12,0,1)</f>
        <v>0</v>
      </c>
      <c r="AP4686" s="78">
        <f t="shared" si="149"/>
        <v>0</v>
      </c>
      <c r="AQ4686" s="77">
        <f>IF(V4686&lt;Variables!$G$15,1,0)</f>
        <v>1</v>
      </c>
      <c r="AR4686" s="77">
        <v>0</v>
      </c>
      <c r="AS4686" s="77">
        <v>0</v>
      </c>
      <c r="AT4686" s="77">
        <v>1</v>
      </c>
      <c r="AU4686" s="77">
        <v>0</v>
      </c>
      <c r="BA4686" s="77">
        <v>-2.25</v>
      </c>
    </row>
    <row r="4687" spans="3:53" x14ac:dyDescent="0.25">
      <c r="C4687" s="77" t="s">
        <v>605</v>
      </c>
      <c r="D4687" s="77" t="s">
        <v>608</v>
      </c>
      <c r="E4687" s="77">
        <v>19.18</v>
      </c>
      <c r="F4687" s="77">
        <v>60.35</v>
      </c>
      <c r="G4687" s="77">
        <v>1</v>
      </c>
      <c r="H4687" s="77">
        <v>22.15</v>
      </c>
      <c r="I4687" s="77">
        <v>4.2699999999999996</v>
      </c>
      <c r="J4687" s="77" t="s">
        <v>75</v>
      </c>
      <c r="K4687" s="77">
        <v>72.39</v>
      </c>
      <c r="L4687" s="77">
        <v>16.217156249999999</v>
      </c>
      <c r="M4687" s="77">
        <v>11.73352294734166</v>
      </c>
      <c r="N4687" s="77">
        <v>16.36259130434782</v>
      </c>
      <c r="O4687" s="77">
        <v>10.74040573992216</v>
      </c>
      <c r="P4687" s="77">
        <v>2200000</v>
      </c>
      <c r="Q4687" s="77">
        <v>26160</v>
      </c>
      <c r="R4687" s="77">
        <v>84.1</v>
      </c>
      <c r="S4687" s="77">
        <v>31.201000000000001</v>
      </c>
      <c r="T4687" s="77">
        <v>5.0879999999999992</v>
      </c>
      <c r="U4687" s="77">
        <v>16.021599999999999</v>
      </c>
      <c r="V4687" s="77">
        <v>1.535171987820767</v>
      </c>
      <c r="AC4687" s="77">
        <v>25</v>
      </c>
      <c r="AD4687" s="77">
        <v>15.22</v>
      </c>
      <c r="AH4687" s="77">
        <f>IF(AND(M4687&lt;Variables!$G$6,M4687&gt;Variables!$G$5),0,1)</f>
        <v>1</v>
      </c>
      <c r="AI4687" s="77">
        <f t="shared" si="148"/>
        <v>1</v>
      </c>
      <c r="AJ4687" s="77">
        <f>IF(I4687&gt;Variables!$G$7,0,1)</f>
        <v>1</v>
      </c>
      <c r="AK4687" s="77">
        <f>IF(F4687&gt;Variables!$G$8,0,1)</f>
        <v>0</v>
      </c>
      <c r="AL4687" s="77">
        <f>IF(G4687&gt;Variables!$G$9,0,1)</f>
        <v>1</v>
      </c>
      <c r="AM4687" s="77">
        <f>IF(AND(K4687&gt;Variables!$G$10,K4687&lt;Variables!$G$11),0,1)</f>
        <v>1</v>
      </c>
      <c r="AN4687" s="77">
        <f>IF(H4687&lt;Variables!$G$13,1,0)</f>
        <v>1</v>
      </c>
      <c r="AO4687" s="77">
        <f>IF(R4687&lt;Variables!$G$12,0,1)</f>
        <v>1</v>
      </c>
      <c r="AP4687" s="78">
        <f t="shared" si="149"/>
        <v>1</v>
      </c>
      <c r="AQ4687" s="77">
        <f>IF(V4687&lt;Variables!$G$15,1,0)</f>
        <v>1</v>
      </c>
      <c r="AR4687" s="77">
        <v>0</v>
      </c>
      <c r="AS4687" s="77">
        <v>0</v>
      </c>
      <c r="AT4687" s="77">
        <v>1</v>
      </c>
      <c r="AU4687" s="77">
        <v>0</v>
      </c>
      <c r="BA4687" s="77">
        <v>-2.25</v>
      </c>
    </row>
    <row r="4688" spans="3:53" x14ac:dyDescent="0.25">
      <c r="C4688" s="77" t="s">
        <v>605</v>
      </c>
      <c r="D4688" s="77" t="s">
        <v>445</v>
      </c>
      <c r="E4688" s="77">
        <v>17.079999999999998</v>
      </c>
      <c r="F4688" s="77">
        <v>31.12</v>
      </c>
      <c r="G4688" s="77">
        <v>35.21</v>
      </c>
      <c r="H4688" s="77">
        <v>122.72</v>
      </c>
      <c r="I4688" s="77">
        <v>76491.993000000002</v>
      </c>
      <c r="J4688" s="77" t="s">
        <v>75</v>
      </c>
      <c r="K4688" s="77">
        <v>72.900000000000006</v>
      </c>
      <c r="L4688" s="77">
        <v>15.554045</v>
      </c>
      <c r="M4688" s="77">
        <v>11.09264503220864</v>
      </c>
      <c r="N4688" s="77">
        <v>15.000916129032261</v>
      </c>
      <c r="O4688" s="77">
        <v>15.188964803009871</v>
      </c>
      <c r="P4688" s="77">
        <v>13710000</v>
      </c>
      <c r="Q4688" s="77">
        <v>26410000</v>
      </c>
      <c r="R4688" s="77">
        <v>0.52</v>
      </c>
      <c r="S4688" s="77">
        <v>31.201000000000001</v>
      </c>
      <c r="T4688" s="77">
        <v>5.0879999999999992</v>
      </c>
      <c r="U4688" s="77">
        <v>16.021599999999999</v>
      </c>
      <c r="V4688" s="77">
        <v>1.5822209314284501</v>
      </c>
      <c r="AC4688" s="77">
        <v>20.75</v>
      </c>
      <c r="AD4688" s="77">
        <v>15.81</v>
      </c>
      <c r="AH4688" s="77">
        <f>IF(AND(M4688&lt;Variables!$G$6,M4688&gt;Variables!$G$5),0,1)</f>
        <v>1</v>
      </c>
      <c r="AI4688" s="77">
        <f t="shared" si="148"/>
        <v>0</v>
      </c>
      <c r="AJ4688" s="77">
        <f>IF(I4688&gt;Variables!$G$7,0,1)</f>
        <v>0</v>
      </c>
      <c r="AK4688" s="77">
        <f>IF(F4688&gt;Variables!$G$8,0,1)</f>
        <v>0</v>
      </c>
      <c r="AL4688" s="77">
        <f>IF(G4688&gt;Variables!$G$9,0,1)</f>
        <v>0</v>
      </c>
      <c r="AM4688" s="77">
        <f>IF(AND(K4688&gt;Variables!$G$10,K4688&lt;Variables!$G$11),0,1)</f>
        <v>1</v>
      </c>
      <c r="AN4688" s="77">
        <f>IF(H4688&lt;Variables!$G$13,1,0)</f>
        <v>1</v>
      </c>
      <c r="AO4688" s="77">
        <f>IF(R4688&lt;Variables!$G$12,0,1)</f>
        <v>0</v>
      </c>
      <c r="AP4688" s="78">
        <f t="shared" si="149"/>
        <v>1</v>
      </c>
      <c r="AQ4688" s="77">
        <f>IF(V4688&lt;Variables!$G$15,1,0)</f>
        <v>1</v>
      </c>
      <c r="AR4688" s="77">
        <v>1</v>
      </c>
      <c r="AS4688" s="77">
        <v>0</v>
      </c>
      <c r="AT4688" s="77">
        <v>0</v>
      </c>
      <c r="AU4688" s="77">
        <v>0</v>
      </c>
      <c r="BA4688" s="77">
        <v>2</v>
      </c>
    </row>
    <row r="4689" spans="3:53" x14ac:dyDescent="0.25">
      <c r="C4689" s="77" t="s">
        <v>605</v>
      </c>
      <c r="D4689" s="77" t="s">
        <v>609</v>
      </c>
      <c r="E4689" s="77">
        <v>5.48</v>
      </c>
      <c r="F4689" s="77">
        <v>5.93</v>
      </c>
      <c r="G4689" s="77">
        <v>3.07</v>
      </c>
      <c r="H4689" s="77">
        <v>30100</v>
      </c>
      <c r="I4689" s="77">
        <v>266.827</v>
      </c>
      <c r="J4689" s="77" t="s">
        <v>74</v>
      </c>
      <c r="K4689" s="77">
        <v>73.83</v>
      </c>
      <c r="L4689" s="77">
        <v>5.4221450000000004</v>
      </c>
      <c r="M4689" s="77">
        <v>0.75163980306688161</v>
      </c>
      <c r="N4689" s="77">
        <v>5.4108870967741938</v>
      </c>
      <c r="O4689" s="77">
        <v>0.96126387957374027</v>
      </c>
      <c r="P4689" s="77">
        <v>14315000</v>
      </c>
      <c r="Q4689" s="77">
        <v>38585000</v>
      </c>
      <c r="R4689" s="77">
        <v>0.37</v>
      </c>
      <c r="S4689" s="77">
        <v>31.201000000000001</v>
      </c>
      <c r="T4689" s="77">
        <v>5.0879999999999992</v>
      </c>
      <c r="U4689" s="77">
        <v>16.021599999999999</v>
      </c>
      <c r="V4689" s="77">
        <v>2.542607532167803</v>
      </c>
      <c r="AC4689" s="77">
        <v>5.65</v>
      </c>
      <c r="AD4689" s="77">
        <v>5.42</v>
      </c>
      <c r="AH4689" s="77">
        <f>IF(AND(M4689&lt;Variables!$G$6,M4689&gt;Variables!$G$5),0,1)</f>
        <v>1</v>
      </c>
      <c r="AI4689" s="77">
        <f t="shared" si="148"/>
        <v>0</v>
      </c>
      <c r="AJ4689" s="77">
        <f>IF(I4689&gt;Variables!$G$7,0,1)</f>
        <v>0</v>
      </c>
      <c r="AK4689" s="77">
        <f>IF(F4689&gt;Variables!$G$8,0,1)</f>
        <v>1</v>
      </c>
      <c r="AL4689" s="77">
        <f>IF(G4689&gt;Variables!$G$9,0,1)</f>
        <v>1</v>
      </c>
      <c r="AM4689" s="77">
        <f>IF(AND(K4689&gt;Variables!$G$10,K4689&lt;Variables!$G$11),0,1)</f>
        <v>1</v>
      </c>
      <c r="AN4689" s="77">
        <f>IF(H4689&lt;Variables!$G$13,1,0)</f>
        <v>0</v>
      </c>
      <c r="AO4689" s="77">
        <f>IF(R4689&lt;Variables!$G$12,0,1)</f>
        <v>0</v>
      </c>
      <c r="AP4689" s="78">
        <f t="shared" si="149"/>
        <v>0</v>
      </c>
      <c r="AQ4689" s="77">
        <f>IF(V4689&lt;Variables!$G$15,1,0)</f>
        <v>1</v>
      </c>
      <c r="AR4689" s="77">
        <v>0</v>
      </c>
      <c r="AS4689" s="77">
        <v>0</v>
      </c>
      <c r="AT4689" s="77">
        <v>1</v>
      </c>
      <c r="AU4689" s="77">
        <v>0</v>
      </c>
      <c r="BA4689" s="77">
        <v>-1</v>
      </c>
    </row>
    <row r="4690" spans="3:53" x14ac:dyDescent="0.25">
      <c r="C4690" s="77" t="s">
        <v>605</v>
      </c>
      <c r="D4690" s="77" t="s">
        <v>610</v>
      </c>
      <c r="E4690" s="77">
        <v>14.75</v>
      </c>
      <c r="F4690" s="77">
        <v>28.59</v>
      </c>
      <c r="G4690" s="77">
        <v>23.96</v>
      </c>
      <c r="H4690" s="77">
        <v>623.66</v>
      </c>
      <c r="I4690" s="77">
        <v>8974.9609999999993</v>
      </c>
      <c r="J4690" s="77" t="s">
        <v>75</v>
      </c>
      <c r="K4690" s="77">
        <v>56.85</v>
      </c>
      <c r="L4690" s="77">
        <v>14.941744999999999</v>
      </c>
      <c r="M4690" s="77">
        <v>-0.27938503836065048</v>
      </c>
      <c r="N4690" s="77">
        <v>14.3931870967742</v>
      </c>
      <c r="O4690" s="77">
        <v>3.5211999942625098</v>
      </c>
      <c r="P4690" s="77">
        <v>655090</v>
      </c>
      <c r="Q4690" s="77">
        <v>376320</v>
      </c>
      <c r="R4690" s="77">
        <v>1.74</v>
      </c>
      <c r="S4690" s="77">
        <v>31.201000000000001</v>
      </c>
      <c r="T4690" s="77">
        <v>5.0879999999999992</v>
      </c>
      <c r="U4690" s="77">
        <v>16.021599999999999</v>
      </c>
      <c r="V4690" s="77">
        <v>2.450757029334258</v>
      </c>
      <c r="AC4690" s="77">
        <v>15.5</v>
      </c>
      <c r="AD4690" s="77">
        <v>13.27</v>
      </c>
      <c r="AH4690" s="77">
        <f>IF(AND(M4690&lt;Variables!$G$6,M4690&gt;Variables!$G$5),0,1)</f>
        <v>1</v>
      </c>
      <c r="AI4690" s="77">
        <f t="shared" si="148"/>
        <v>0</v>
      </c>
      <c r="AJ4690" s="77">
        <f>IF(I4690&gt;Variables!$G$7,0,1)</f>
        <v>0</v>
      </c>
      <c r="AK4690" s="77">
        <f>IF(F4690&gt;Variables!$G$8,0,1)</f>
        <v>0</v>
      </c>
      <c r="AL4690" s="77">
        <f>IF(G4690&gt;Variables!$G$9,0,1)</f>
        <v>0</v>
      </c>
      <c r="AM4690" s="77">
        <f>IF(AND(K4690&gt;Variables!$G$10,K4690&lt;Variables!$G$11),0,1)</f>
        <v>1</v>
      </c>
      <c r="AN4690" s="77">
        <f>IF(H4690&lt;Variables!$G$13,1,0)</f>
        <v>1</v>
      </c>
      <c r="AO4690" s="77">
        <f>IF(R4690&lt;Variables!$G$12,0,1)</f>
        <v>0</v>
      </c>
      <c r="AP4690" s="78">
        <f t="shared" si="149"/>
        <v>1</v>
      </c>
      <c r="AQ4690" s="77">
        <f>IF(V4690&lt;Variables!$G$15,1,0)</f>
        <v>1</v>
      </c>
      <c r="AR4690" s="77">
        <v>0</v>
      </c>
      <c r="AS4690" s="77">
        <v>0</v>
      </c>
      <c r="AT4690" s="77">
        <v>1</v>
      </c>
      <c r="AU4690" s="77">
        <v>0</v>
      </c>
      <c r="BA4690" s="77">
        <v>-2.25</v>
      </c>
    </row>
    <row r="4691" spans="3:53" x14ac:dyDescent="0.25">
      <c r="C4691" s="77" t="s">
        <v>605</v>
      </c>
      <c r="D4691" s="77" t="s">
        <v>611</v>
      </c>
      <c r="E4691" s="77">
        <v>20.96</v>
      </c>
      <c r="F4691" s="77">
        <v>8.34</v>
      </c>
      <c r="G4691" s="77">
        <v>0.14000000000000001</v>
      </c>
      <c r="H4691" s="77">
        <v>-99999</v>
      </c>
      <c r="I4691" s="77">
        <v>-0.33600000000000002</v>
      </c>
      <c r="J4691" s="77" t="s">
        <v>74</v>
      </c>
      <c r="K4691" s="77">
        <v>72.010000000000005</v>
      </c>
      <c r="L4691" s="77">
        <v>21.2</v>
      </c>
      <c r="M4691" s="77">
        <v>-0.47169811320755378</v>
      </c>
      <c r="N4691" s="77">
        <v>20.97583333333333</v>
      </c>
      <c r="O4691" s="77">
        <v>0.59195105478528942</v>
      </c>
      <c r="P4691" s="77">
        <v>22782</v>
      </c>
      <c r="Q4691" s="77">
        <v>63540</v>
      </c>
      <c r="R4691" s="77">
        <v>0.36</v>
      </c>
      <c r="S4691" s="77">
        <v>31.201000000000001</v>
      </c>
      <c r="T4691" s="77">
        <v>5.0879999999999992</v>
      </c>
      <c r="U4691" s="77">
        <v>16.021599999999999</v>
      </c>
      <c r="V4691" s="77">
        <v>2.6372711849056611</v>
      </c>
      <c r="AC4691" s="77">
        <v>21.3</v>
      </c>
      <c r="AD4691" s="77">
        <v>20.9</v>
      </c>
      <c r="AH4691" s="77">
        <f>IF(AND(M4691&lt;Variables!$G$6,M4691&gt;Variables!$G$5),0,1)</f>
        <v>1</v>
      </c>
      <c r="AI4691" s="77">
        <f t="shared" si="148"/>
        <v>0</v>
      </c>
      <c r="AJ4691" s="77">
        <f>IF(I4691&gt;Variables!$G$7,0,1)</f>
        <v>1</v>
      </c>
      <c r="AK4691" s="77">
        <f>IF(F4691&gt;Variables!$G$8,0,1)</f>
        <v>1</v>
      </c>
      <c r="AL4691" s="77">
        <f>IF(G4691&gt;Variables!$G$9,0,1)</f>
        <v>1</v>
      </c>
      <c r="AM4691" s="77">
        <f>IF(AND(K4691&gt;Variables!$G$10,K4691&lt;Variables!$G$11),0,1)</f>
        <v>1</v>
      </c>
      <c r="AN4691" s="77">
        <f>IF(H4691&lt;Variables!$G$13,1,0)</f>
        <v>1</v>
      </c>
      <c r="AO4691" s="77">
        <f>IF(R4691&lt;Variables!$G$12,0,1)</f>
        <v>0</v>
      </c>
      <c r="AP4691" s="78">
        <f t="shared" si="149"/>
        <v>0</v>
      </c>
      <c r="AQ4691" s="77">
        <f>IF(V4691&lt;Variables!$G$15,1,0)</f>
        <v>1</v>
      </c>
      <c r="AR4691" s="77">
        <v>1</v>
      </c>
      <c r="AS4691" s="77">
        <v>0</v>
      </c>
      <c r="AT4691" s="77">
        <v>0</v>
      </c>
      <c r="AU4691" s="77">
        <v>0</v>
      </c>
      <c r="BA4691" s="77">
        <v>1.26</v>
      </c>
    </row>
    <row r="4692" spans="3:53" x14ac:dyDescent="0.25">
      <c r="C4692" s="77" t="s">
        <v>605</v>
      </c>
      <c r="D4692" s="77" t="s">
        <v>458</v>
      </c>
      <c r="E4692" s="77">
        <v>46.4</v>
      </c>
      <c r="F4692" s="77">
        <v>16.149999999999999</v>
      </c>
      <c r="G4692" s="77">
        <v>-3.07</v>
      </c>
      <c r="H4692" s="77">
        <v>9830</v>
      </c>
      <c r="I4692" s="77">
        <v>74.426000000000002</v>
      </c>
      <c r="J4692" s="77" t="s">
        <v>75</v>
      </c>
      <c r="K4692" s="77">
        <v>56.95</v>
      </c>
      <c r="L4692" s="77">
        <v>46.442520000000009</v>
      </c>
      <c r="M4692" s="77">
        <v>-0.2207459888050981</v>
      </c>
      <c r="N4692" s="77">
        <v>46.796864516129027</v>
      </c>
      <c r="O4692" s="77">
        <v>-0.97627163882222789</v>
      </c>
      <c r="P4692" s="77">
        <v>37218000</v>
      </c>
      <c r="Q4692" s="77">
        <v>20406000</v>
      </c>
      <c r="R4692" s="77">
        <v>1.82</v>
      </c>
      <c r="S4692" s="77">
        <v>31.201000000000001</v>
      </c>
      <c r="T4692" s="77">
        <v>5.0879999999999992</v>
      </c>
      <c r="U4692" s="77">
        <v>16.021599999999999</v>
      </c>
      <c r="V4692" s="77">
        <v>2.449172120897833</v>
      </c>
      <c r="AC4692" s="77">
        <v>57.289900000000003</v>
      </c>
      <c r="AD4692" s="77">
        <v>46.22</v>
      </c>
      <c r="AH4692" s="77">
        <f>IF(AND(M4692&lt;Variables!$G$6,M4692&gt;Variables!$G$5),0,1)</f>
        <v>1</v>
      </c>
      <c r="AI4692" s="77">
        <f t="shared" si="148"/>
        <v>1</v>
      </c>
      <c r="AJ4692" s="77">
        <f>IF(I4692&gt;Variables!$G$7,0,1)</f>
        <v>0</v>
      </c>
      <c r="AK4692" s="77">
        <f>IF(F4692&gt;Variables!$G$8,0,1)</f>
        <v>0</v>
      </c>
      <c r="AL4692" s="77">
        <f>IF(G4692&gt;Variables!$G$9,0,1)</f>
        <v>1</v>
      </c>
      <c r="AM4692" s="77">
        <f>IF(AND(K4692&gt;Variables!$G$10,K4692&lt;Variables!$G$11),0,1)</f>
        <v>1</v>
      </c>
      <c r="AN4692" s="77">
        <f>IF(H4692&lt;Variables!$G$13,1,0)</f>
        <v>0</v>
      </c>
      <c r="AO4692" s="77">
        <f>IF(R4692&lt;Variables!$G$12,0,1)</f>
        <v>0</v>
      </c>
      <c r="AP4692" s="78">
        <f t="shared" si="149"/>
        <v>1</v>
      </c>
      <c r="AQ4692" s="77">
        <f>IF(V4692&lt;Variables!$G$15,1,0)</f>
        <v>1</v>
      </c>
      <c r="AR4692" s="77">
        <v>1</v>
      </c>
      <c r="AS4692" s="77">
        <v>0</v>
      </c>
      <c r="AT4692" s="77">
        <v>0</v>
      </c>
      <c r="AU4692" s="77">
        <v>0</v>
      </c>
      <c r="BA4692" s="77">
        <v>2</v>
      </c>
    </row>
    <row r="4693" spans="3:53" x14ac:dyDescent="0.25">
      <c r="C4693" s="77" t="s">
        <v>605</v>
      </c>
      <c r="D4693" s="77" t="s">
        <v>612</v>
      </c>
      <c r="E4693" s="77">
        <v>126.29</v>
      </c>
      <c r="F4693" s="77">
        <v>5.81</v>
      </c>
      <c r="G4693" s="77">
        <v>0.33</v>
      </c>
      <c r="H4693" s="77">
        <v>19960</v>
      </c>
      <c r="I4693" s="77">
        <v>-28.236000000000001</v>
      </c>
      <c r="J4693" s="77" t="s">
        <v>75</v>
      </c>
      <c r="K4693" s="77">
        <v>53.95</v>
      </c>
      <c r="L4693" s="77">
        <v>126.519445</v>
      </c>
      <c r="M4693" s="77">
        <v>-0.33152611442453128</v>
      </c>
      <c r="N4693" s="77">
        <v>125.8527</v>
      </c>
      <c r="O4693" s="77">
        <v>0.1964995586109872</v>
      </c>
      <c r="P4693" s="77">
        <v>1764000</v>
      </c>
      <c r="Q4693" s="77">
        <v>1140000</v>
      </c>
      <c r="R4693" s="77">
        <v>1.55</v>
      </c>
      <c r="S4693" s="77">
        <v>31.201000000000001</v>
      </c>
      <c r="T4693" s="77">
        <v>5.0879999999999992</v>
      </c>
      <c r="U4693" s="77">
        <v>16.021599999999999</v>
      </c>
      <c r="V4693" s="77">
        <v>2.4203235962779468</v>
      </c>
      <c r="AC4693" s="77">
        <v>127.88</v>
      </c>
      <c r="AD4693" s="77">
        <v>124.71</v>
      </c>
      <c r="AH4693" s="77">
        <f>IF(AND(M4693&lt;Variables!$G$6,M4693&gt;Variables!$G$5),0,1)</f>
        <v>1</v>
      </c>
      <c r="AI4693" s="77">
        <f t="shared" si="148"/>
        <v>0</v>
      </c>
      <c r="AJ4693" s="77">
        <f>IF(I4693&gt;Variables!$G$7,0,1)</f>
        <v>1</v>
      </c>
      <c r="AK4693" s="77">
        <f>IF(F4693&gt;Variables!$G$8,0,1)</f>
        <v>1</v>
      </c>
      <c r="AL4693" s="77">
        <f>IF(G4693&gt;Variables!$G$9,0,1)</f>
        <v>1</v>
      </c>
      <c r="AM4693" s="77">
        <f>IF(AND(K4693&gt;Variables!$G$10,K4693&lt;Variables!$G$11),0,1)</f>
        <v>1</v>
      </c>
      <c r="AN4693" s="77">
        <f>IF(H4693&lt;Variables!$G$13,1,0)</f>
        <v>0</v>
      </c>
      <c r="AO4693" s="77">
        <f>IF(R4693&lt;Variables!$G$12,0,1)</f>
        <v>0</v>
      </c>
      <c r="AP4693" s="78">
        <f t="shared" si="149"/>
        <v>1</v>
      </c>
      <c r="AQ4693" s="77">
        <f>IF(V4693&lt;Variables!$G$15,1,0)</f>
        <v>1</v>
      </c>
      <c r="AR4693" s="77">
        <v>0</v>
      </c>
      <c r="AS4693" s="77">
        <v>1</v>
      </c>
      <c r="AT4693" s="77">
        <v>0</v>
      </c>
      <c r="AU4693" s="77">
        <v>0</v>
      </c>
      <c r="BA4693" s="77">
        <v>0.63</v>
      </c>
    </row>
    <row r="4694" spans="3:53" x14ac:dyDescent="0.25">
      <c r="C4694" s="77" t="s">
        <v>605</v>
      </c>
      <c r="D4694" s="77" t="s">
        <v>613</v>
      </c>
      <c r="E4694" s="77">
        <v>66.900000000000006</v>
      </c>
      <c r="F4694" s="77">
        <v>5.1100000000000003</v>
      </c>
      <c r="G4694" s="77">
        <v>2.36</v>
      </c>
      <c r="H4694" s="77">
        <v>2820</v>
      </c>
      <c r="I4694" s="77">
        <v>-19.466999999999999</v>
      </c>
      <c r="J4694" s="77" t="s">
        <v>75</v>
      </c>
      <c r="K4694" s="77">
        <v>55.24</v>
      </c>
      <c r="L4694" s="77">
        <v>67.304911764705878</v>
      </c>
      <c r="M4694" s="77">
        <v>-0.55703477632738185</v>
      </c>
      <c r="N4694" s="77">
        <v>66.990839285714287</v>
      </c>
      <c r="O4694" s="77">
        <v>-9.0817321238210291E-2</v>
      </c>
      <c r="P4694" s="77">
        <v>85773</v>
      </c>
      <c r="Q4694" s="77">
        <v>301482</v>
      </c>
      <c r="R4694" s="77">
        <v>0.28000000000000003</v>
      </c>
      <c r="S4694" s="77">
        <v>31.201000000000001</v>
      </c>
      <c r="T4694" s="77">
        <v>5.0879999999999992</v>
      </c>
      <c r="U4694" s="77">
        <v>16.021599999999999</v>
      </c>
      <c r="V4694" s="77">
        <v>2.4441989782988469</v>
      </c>
      <c r="AC4694" s="77">
        <v>67.510000000000005</v>
      </c>
      <c r="AD4694" s="77">
        <v>65.19</v>
      </c>
      <c r="AH4694" s="77">
        <f>IF(AND(M4694&lt;Variables!$G$6,M4694&gt;Variables!$G$5),0,1)</f>
        <v>1</v>
      </c>
      <c r="AI4694" s="77">
        <f t="shared" si="148"/>
        <v>0</v>
      </c>
      <c r="AJ4694" s="77">
        <f>IF(I4694&gt;Variables!$G$7,0,1)</f>
        <v>1</v>
      </c>
      <c r="AK4694" s="77">
        <f>IF(F4694&gt;Variables!$G$8,0,1)</f>
        <v>1</v>
      </c>
      <c r="AL4694" s="77">
        <f>IF(G4694&gt;Variables!$G$9,0,1)</f>
        <v>1</v>
      </c>
      <c r="AM4694" s="77">
        <f>IF(AND(K4694&gt;Variables!$G$10,K4694&lt;Variables!$G$11),0,1)</f>
        <v>1</v>
      </c>
      <c r="AN4694" s="77">
        <f>IF(H4694&lt;Variables!$G$13,1,0)</f>
        <v>0</v>
      </c>
      <c r="AO4694" s="77">
        <f>IF(R4694&lt;Variables!$G$12,0,1)</f>
        <v>0</v>
      </c>
      <c r="AP4694" s="78">
        <f t="shared" si="149"/>
        <v>1</v>
      </c>
      <c r="AQ4694" s="77">
        <f>IF(V4694&lt;Variables!$G$15,1,0)</f>
        <v>1</v>
      </c>
      <c r="AR4694" s="77">
        <v>0</v>
      </c>
      <c r="AS4694" s="77">
        <v>0</v>
      </c>
      <c r="AT4694" s="77">
        <v>0</v>
      </c>
      <c r="AU4694" s="77">
        <v>1</v>
      </c>
      <c r="BA4694" s="77">
        <v>-0.46</v>
      </c>
    </row>
    <row r="4695" spans="3:53" x14ac:dyDescent="0.25">
      <c r="C4695" s="77" t="s">
        <v>605</v>
      </c>
      <c r="D4695" s="77" t="s">
        <v>201</v>
      </c>
      <c r="E4695" s="77">
        <v>47.79</v>
      </c>
      <c r="F4695" s="77">
        <v>4.63</v>
      </c>
      <c r="G4695" s="77">
        <v>2.23</v>
      </c>
      <c r="H4695" s="77">
        <v>-99999</v>
      </c>
      <c r="I4695" s="77">
        <v>21440.103999999999</v>
      </c>
      <c r="J4695" s="77" t="s">
        <v>75</v>
      </c>
      <c r="K4695" s="77">
        <v>54.09</v>
      </c>
      <c r="L4695" s="77">
        <v>47.484161111111113</v>
      </c>
      <c r="M4695" s="77">
        <v>0.34314366112023059</v>
      </c>
      <c r="N4695" s="77">
        <v>47.471811111111123</v>
      </c>
      <c r="O4695" s="77">
        <v>0.36924837031940949</v>
      </c>
      <c r="P4695" s="77">
        <v>73335</v>
      </c>
      <c r="Q4695" s="77">
        <v>1984000</v>
      </c>
      <c r="R4695" s="77">
        <v>0.04</v>
      </c>
      <c r="S4695" s="77">
        <v>31.201000000000001</v>
      </c>
      <c r="T4695" s="77">
        <v>5.0879999999999992</v>
      </c>
      <c r="U4695" s="77">
        <v>16.021599999999999</v>
      </c>
      <c r="V4695" s="77">
        <v>2.3963974793372151</v>
      </c>
      <c r="AC4695" s="77">
        <v>49.15</v>
      </c>
      <c r="AD4695" s="77">
        <v>47.26</v>
      </c>
      <c r="AH4695" s="77">
        <f>IF(AND(M4695&lt;Variables!$G$6,M4695&gt;Variables!$G$5),0,1)</f>
        <v>1</v>
      </c>
      <c r="AI4695" s="77">
        <f t="shared" si="148"/>
        <v>0</v>
      </c>
      <c r="AJ4695" s="77">
        <f>IF(I4695&gt;Variables!$G$7,0,1)</f>
        <v>0</v>
      </c>
      <c r="AK4695" s="77">
        <f>IF(F4695&gt;Variables!$G$8,0,1)</f>
        <v>1</v>
      </c>
      <c r="AL4695" s="77">
        <f>IF(G4695&gt;Variables!$G$9,0,1)</f>
        <v>1</v>
      </c>
      <c r="AM4695" s="77">
        <f>IF(AND(K4695&gt;Variables!$G$10,K4695&lt;Variables!$G$11),0,1)</f>
        <v>1</v>
      </c>
      <c r="AN4695" s="77">
        <f>IF(H4695&lt;Variables!$G$13,1,0)</f>
        <v>1</v>
      </c>
      <c r="AO4695" s="77">
        <f>IF(R4695&lt;Variables!$G$12,0,1)</f>
        <v>0</v>
      </c>
      <c r="AP4695" s="78">
        <f t="shared" si="149"/>
        <v>1</v>
      </c>
      <c r="AQ4695" s="77">
        <f>IF(V4695&lt;Variables!$G$15,1,0)</f>
        <v>1</v>
      </c>
      <c r="AR4695" s="77">
        <v>0</v>
      </c>
      <c r="AS4695" s="77">
        <v>0</v>
      </c>
      <c r="AT4695" s="77">
        <v>0</v>
      </c>
      <c r="AU4695" s="77">
        <v>1</v>
      </c>
      <c r="BA4695" s="77">
        <v>-0.36</v>
      </c>
    </row>
    <row r="4696" spans="3:53" x14ac:dyDescent="0.25">
      <c r="C4696" s="77" t="s">
        <v>605</v>
      </c>
      <c r="D4696" s="77" t="s">
        <v>614</v>
      </c>
      <c r="E4696" s="77">
        <v>177.54</v>
      </c>
      <c r="F4696" s="77">
        <v>4.41</v>
      </c>
      <c r="G4696" s="77">
        <v>1.33</v>
      </c>
      <c r="H4696" s="77">
        <v>22630</v>
      </c>
      <c r="I4696" s="77">
        <v>0</v>
      </c>
      <c r="J4696" s="77" t="s">
        <v>75</v>
      </c>
      <c r="K4696" s="77">
        <v>41.18</v>
      </c>
      <c r="L4696" s="77">
        <v>179.36225999999999</v>
      </c>
      <c r="M4696" s="77">
        <v>-1.1943761190341791</v>
      </c>
      <c r="N4696" s="77">
        <v>178.58576451612899</v>
      </c>
      <c r="O4696" s="77">
        <v>-0.76476673257214822</v>
      </c>
      <c r="P4696" s="77">
        <v>714593</v>
      </c>
      <c r="Q4696" s="77">
        <v>3129000</v>
      </c>
      <c r="R4696" s="77">
        <v>0.23</v>
      </c>
      <c r="S4696" s="77">
        <v>31.201000000000001</v>
      </c>
      <c r="T4696" s="77">
        <v>5.0879999999999992</v>
      </c>
      <c r="U4696" s="77">
        <v>16.021599999999999</v>
      </c>
      <c r="V4696" s="77">
        <v>2.2762552394906712</v>
      </c>
      <c r="AC4696" s="77">
        <v>179.56</v>
      </c>
      <c r="AD4696" s="77">
        <v>174.43</v>
      </c>
      <c r="AH4696" s="77">
        <f>IF(AND(M4696&lt;Variables!$G$6,M4696&gt;Variables!$G$5),0,1)</f>
        <v>0</v>
      </c>
      <c r="AI4696" s="77">
        <f t="shared" si="148"/>
        <v>0</v>
      </c>
      <c r="AJ4696" s="77">
        <f>IF(I4696&gt;Variables!$G$7,0,1)</f>
        <v>1</v>
      </c>
      <c r="AK4696" s="77">
        <f>IF(F4696&gt;Variables!$G$8,0,1)</f>
        <v>1</v>
      </c>
      <c r="AL4696" s="77">
        <f>IF(G4696&gt;Variables!$G$9,0,1)</f>
        <v>1</v>
      </c>
      <c r="AM4696" s="77">
        <f>IF(AND(K4696&gt;Variables!$G$10,K4696&lt;Variables!$G$11),0,1)</f>
        <v>1</v>
      </c>
      <c r="AN4696" s="77">
        <f>IF(H4696&lt;Variables!$G$13,1,0)</f>
        <v>0</v>
      </c>
      <c r="AO4696" s="77">
        <f>IF(R4696&lt;Variables!$G$12,0,1)</f>
        <v>0</v>
      </c>
      <c r="AP4696" s="78">
        <f t="shared" si="149"/>
        <v>1</v>
      </c>
      <c r="AQ4696" s="77">
        <f>IF(V4696&lt;Variables!$G$15,1,0)</f>
        <v>1</v>
      </c>
      <c r="AR4696" s="77">
        <v>0</v>
      </c>
      <c r="AS4696" s="77">
        <v>0</v>
      </c>
      <c r="AT4696" s="77">
        <v>0</v>
      </c>
      <c r="AU4696" s="77">
        <v>1</v>
      </c>
      <c r="BA4696" s="77">
        <v>-0.4</v>
      </c>
    </row>
    <row r="4697" spans="3:53" x14ac:dyDescent="0.25">
      <c r="C4697" s="77" t="s">
        <v>605</v>
      </c>
      <c r="D4697" s="77" t="s">
        <v>615</v>
      </c>
      <c r="E4697" s="77">
        <v>7.61</v>
      </c>
      <c r="F4697" s="77">
        <v>36.61</v>
      </c>
      <c r="G4697" s="77">
        <v>4.12</v>
      </c>
      <c r="H4697" s="77">
        <v>-99999</v>
      </c>
      <c r="I4697" s="77">
        <v>-99999</v>
      </c>
      <c r="J4697" s="77" t="s">
        <v>75</v>
      </c>
      <c r="K4697" s="77">
        <v>46.13</v>
      </c>
      <c r="L4697" s="77">
        <v>8.1253900000000012</v>
      </c>
      <c r="M4697" s="77">
        <v>-7.7410438145122971</v>
      </c>
      <c r="N4697" s="77">
        <v>8.2375259259259259</v>
      </c>
      <c r="O4697" s="77">
        <v>-8.996948022869141</v>
      </c>
      <c r="P4697" s="77">
        <v>15500000</v>
      </c>
      <c r="Q4697" s="77">
        <v>0</v>
      </c>
      <c r="R4697" s="77">
        <v>1</v>
      </c>
      <c r="S4697" s="77">
        <v>31.201000000000001</v>
      </c>
      <c r="T4697" s="77">
        <v>5.0879999999999992</v>
      </c>
      <c r="U4697" s="77">
        <v>16.021599999999999</v>
      </c>
      <c r="V4697" s="77">
        <v>2.4416556985217941</v>
      </c>
      <c r="AC4697" s="77">
        <v>8.84</v>
      </c>
      <c r="AD4697" s="77">
        <v>7.35</v>
      </c>
      <c r="AH4697" s="77">
        <f>IF(AND(M4697&lt;Variables!$G$6,M4697&gt;Variables!$G$5),0,1)</f>
        <v>0</v>
      </c>
      <c r="AI4697" s="77">
        <f t="shared" si="148"/>
        <v>1</v>
      </c>
      <c r="AJ4697" s="77">
        <f>IF(I4697&gt;Variables!$G$7,0,1)</f>
        <v>1</v>
      </c>
      <c r="AK4697" s="77">
        <f>IF(F4697&gt;Variables!$G$8,0,1)</f>
        <v>0</v>
      </c>
      <c r="AL4697" s="77">
        <f>IF(G4697&gt;Variables!$G$9,0,1)</f>
        <v>1</v>
      </c>
      <c r="AM4697" s="77">
        <f>IF(AND(K4697&gt;Variables!$G$10,K4697&lt;Variables!$G$11),0,1)</f>
        <v>1</v>
      </c>
      <c r="AN4697" s="77">
        <f>IF(H4697&lt;Variables!$G$13,1,0)</f>
        <v>1</v>
      </c>
      <c r="AO4697" s="77">
        <f>IF(R4697&lt;Variables!$G$12,0,1)</f>
        <v>0</v>
      </c>
      <c r="AP4697" s="78">
        <f t="shared" si="149"/>
        <v>1</v>
      </c>
      <c r="AQ4697" s="77">
        <f>IF(V4697&lt;Variables!$G$15,1,0)</f>
        <v>1</v>
      </c>
      <c r="AR4697" s="77">
        <v>0</v>
      </c>
      <c r="AS4697" s="77">
        <v>0</v>
      </c>
      <c r="AT4697" s="77">
        <v>1</v>
      </c>
      <c r="AU4697" s="77">
        <v>0</v>
      </c>
      <c r="BA4697" s="77">
        <v>-2.25</v>
      </c>
    </row>
    <row r="4698" spans="3:53" x14ac:dyDescent="0.25">
      <c r="C4698" s="77" t="s">
        <v>605</v>
      </c>
      <c r="D4698" s="77" t="s">
        <v>616</v>
      </c>
      <c r="E4698" s="77">
        <v>18.559999999999999</v>
      </c>
      <c r="F4698" s="77">
        <v>7.13</v>
      </c>
      <c r="G4698" s="77">
        <v>6.17</v>
      </c>
      <c r="H4698" s="77">
        <v>-99999</v>
      </c>
      <c r="I4698" s="77">
        <v>-99999</v>
      </c>
      <c r="J4698" s="77" t="s">
        <v>75</v>
      </c>
      <c r="K4698" s="77">
        <v>50.47</v>
      </c>
      <c r="L4698" s="77">
        <v>19.304099999999998</v>
      </c>
      <c r="M4698" s="77">
        <v>-2.8703746872426161</v>
      </c>
      <c r="N4698" s="77">
        <v>19.426233333333339</v>
      </c>
      <c r="O4698" s="77">
        <v>-3.4810316633693059</v>
      </c>
      <c r="P4698" s="77">
        <v>133440</v>
      </c>
      <c r="S4698" s="77">
        <v>31.201000000000001</v>
      </c>
      <c r="T4698" s="77">
        <v>5.0879999999999992</v>
      </c>
      <c r="U4698" s="77">
        <v>16.021599999999999</v>
      </c>
      <c r="V4698" s="77">
        <v>2.4503950736537838</v>
      </c>
      <c r="AC4698" s="77">
        <v>22.35</v>
      </c>
      <c r="AD4698" s="77">
        <v>17.63</v>
      </c>
      <c r="AH4698" s="77">
        <f>IF(AND(M4698&lt;Variables!$G$6,M4698&gt;Variables!$G$5),0,1)</f>
        <v>0</v>
      </c>
      <c r="AI4698" s="77">
        <f t="shared" si="148"/>
        <v>1</v>
      </c>
      <c r="AJ4698" s="77">
        <f>IF(I4698&gt;Variables!$G$7,0,1)</f>
        <v>1</v>
      </c>
      <c r="AK4698" s="77">
        <f>IF(F4698&gt;Variables!$G$8,0,1)</f>
        <v>1</v>
      </c>
      <c r="AL4698" s="77">
        <f>IF(G4698&gt;Variables!$G$9,0,1)</f>
        <v>1</v>
      </c>
      <c r="AM4698" s="77">
        <f>IF(AND(K4698&gt;Variables!$G$10,K4698&lt;Variables!$G$11),0,1)</f>
        <v>1</v>
      </c>
      <c r="AN4698" s="77">
        <f>IF(H4698&lt;Variables!$G$13,1,0)</f>
        <v>1</v>
      </c>
      <c r="AO4698" s="77">
        <f>IF(R4698&lt;Variables!$G$12,0,1)</f>
        <v>0</v>
      </c>
      <c r="AP4698" s="78">
        <f t="shared" si="149"/>
        <v>1</v>
      </c>
      <c r="AQ4698" s="77">
        <f>IF(V4698&lt;Variables!$G$15,1,0)</f>
        <v>1</v>
      </c>
      <c r="AR4698" s="77">
        <v>1</v>
      </c>
      <c r="AS4698" s="77">
        <v>0</v>
      </c>
      <c r="AT4698" s="77">
        <v>0</v>
      </c>
      <c r="AU4698" s="77">
        <v>0</v>
      </c>
      <c r="BA4698" s="77">
        <v>2</v>
      </c>
    </row>
    <row r="4699" spans="3:53" x14ac:dyDescent="0.25">
      <c r="C4699" s="77" t="s">
        <v>605</v>
      </c>
      <c r="D4699" s="77" t="s">
        <v>166</v>
      </c>
      <c r="E4699" s="77">
        <v>61.82</v>
      </c>
      <c r="F4699" s="77">
        <v>4.37</v>
      </c>
      <c r="G4699" s="77">
        <v>-0.18</v>
      </c>
      <c r="H4699" s="77">
        <v>9070</v>
      </c>
      <c r="I4699" s="77">
        <v>556.125</v>
      </c>
      <c r="J4699" s="77" t="s">
        <v>75</v>
      </c>
      <c r="K4699" s="77">
        <v>38.94</v>
      </c>
      <c r="L4699" s="77">
        <v>62.966825000000007</v>
      </c>
      <c r="M4699" s="77">
        <v>-1.9642486341021801</v>
      </c>
      <c r="N4699" s="77">
        <v>62.851429032258068</v>
      </c>
      <c r="O4699" s="77">
        <v>-1.7842538340417129</v>
      </c>
      <c r="P4699" s="77">
        <v>852712</v>
      </c>
      <c r="Q4699" s="77">
        <v>1709000</v>
      </c>
      <c r="R4699" s="77">
        <v>0.5</v>
      </c>
      <c r="S4699" s="77">
        <v>31.201000000000001</v>
      </c>
      <c r="T4699" s="77">
        <v>5.0879999999999992</v>
      </c>
      <c r="U4699" s="77">
        <v>16.021599999999999</v>
      </c>
      <c r="V4699" s="77">
        <v>2.2407482488751809</v>
      </c>
      <c r="AC4699" s="77">
        <v>63.53</v>
      </c>
      <c r="AD4699" s="77">
        <v>61.31</v>
      </c>
      <c r="AH4699" s="77">
        <f>IF(AND(M4699&lt;Variables!$G$6,M4699&gt;Variables!$G$5),0,1)</f>
        <v>0</v>
      </c>
      <c r="AI4699" s="77">
        <f t="shared" si="148"/>
        <v>0</v>
      </c>
      <c r="AJ4699" s="77">
        <f>IF(I4699&gt;Variables!$G$7,0,1)</f>
        <v>0</v>
      </c>
      <c r="AK4699" s="77">
        <f>IF(F4699&gt;Variables!$G$8,0,1)</f>
        <v>1</v>
      </c>
      <c r="AL4699" s="77">
        <f>IF(G4699&gt;Variables!$G$9,0,1)</f>
        <v>1</v>
      </c>
      <c r="AM4699" s="77">
        <f>IF(AND(K4699&gt;Variables!$G$10,K4699&lt;Variables!$G$11),0,1)</f>
        <v>1</v>
      </c>
      <c r="AN4699" s="77">
        <f>IF(H4699&lt;Variables!$G$13,1,0)</f>
        <v>0</v>
      </c>
      <c r="AO4699" s="77">
        <f>IF(R4699&lt;Variables!$G$12,0,1)</f>
        <v>0</v>
      </c>
      <c r="AP4699" s="78">
        <f t="shared" si="149"/>
        <v>1</v>
      </c>
      <c r="AQ4699" s="77">
        <f>IF(V4699&lt;Variables!$G$15,1,0)</f>
        <v>1</v>
      </c>
      <c r="AR4699" s="77">
        <v>0</v>
      </c>
      <c r="AS4699" s="77">
        <v>1</v>
      </c>
      <c r="AT4699" s="77">
        <v>0</v>
      </c>
      <c r="AU4699" s="77">
        <v>0</v>
      </c>
      <c r="BA4699" s="77">
        <v>0.56000000000000005</v>
      </c>
    </row>
    <row r="4700" spans="3:53" x14ac:dyDescent="0.25">
      <c r="C4700" s="77" t="s">
        <v>605</v>
      </c>
      <c r="D4700" s="77" t="s">
        <v>152</v>
      </c>
      <c r="E4700" s="77">
        <v>0.04</v>
      </c>
      <c r="F4700" s="77">
        <v>12.61</v>
      </c>
      <c r="G4700" s="77">
        <v>28.57</v>
      </c>
      <c r="H4700" s="77">
        <v>-99999</v>
      </c>
      <c r="I4700" s="77">
        <v>28.145</v>
      </c>
      <c r="J4700" s="77" t="s">
        <v>75</v>
      </c>
      <c r="K4700" s="77">
        <v>50.19</v>
      </c>
      <c r="L4700" s="77">
        <v>3.6737499999999999E-2</v>
      </c>
      <c r="M4700" s="77">
        <v>-2.0074855392990871</v>
      </c>
      <c r="N4700" s="77">
        <v>3.6040740740740741E-2</v>
      </c>
      <c r="O4700" s="77">
        <v>-0.1130407974514528</v>
      </c>
      <c r="P4700" s="77">
        <v>2082000</v>
      </c>
      <c r="Q4700" s="77">
        <v>14265000</v>
      </c>
      <c r="R4700" s="77">
        <v>0.15</v>
      </c>
      <c r="S4700" s="77">
        <v>31.201000000000001</v>
      </c>
      <c r="T4700" s="77">
        <v>5.0879999999999992</v>
      </c>
      <c r="U4700" s="77">
        <v>16.021599999999999</v>
      </c>
      <c r="V4700" s="77">
        <v>2.4222645714869011</v>
      </c>
      <c r="AC4700" s="77">
        <v>3.6799999999999999E-2</v>
      </c>
      <c r="AD4700" s="77">
        <v>3.4000000000000002E-2</v>
      </c>
      <c r="AH4700" s="77">
        <f>IF(AND(M4700&lt;Variables!$G$6,M4700&gt;Variables!$G$5),0,1)</f>
        <v>0</v>
      </c>
      <c r="AI4700" s="77">
        <f t="shared" si="148"/>
        <v>0</v>
      </c>
      <c r="AJ4700" s="77">
        <f>IF(I4700&gt;Variables!$G$7,0,1)</f>
        <v>1</v>
      </c>
      <c r="AK4700" s="77">
        <f>IF(F4700&gt;Variables!$G$8,0,1)</f>
        <v>0</v>
      </c>
      <c r="AL4700" s="77">
        <f>IF(G4700&gt;Variables!$G$9,0,1)</f>
        <v>0</v>
      </c>
      <c r="AM4700" s="77">
        <f>IF(AND(K4700&gt;Variables!$G$10,K4700&lt;Variables!$G$11),0,1)</f>
        <v>1</v>
      </c>
      <c r="AN4700" s="77">
        <f>IF(H4700&lt;Variables!$G$13,1,0)</f>
        <v>1</v>
      </c>
      <c r="AO4700" s="77">
        <f>IF(R4700&lt;Variables!$G$12,0,1)</f>
        <v>0</v>
      </c>
      <c r="AP4700" s="78">
        <f t="shared" si="149"/>
        <v>1</v>
      </c>
      <c r="AQ4700" s="77">
        <f>IF(V4700&lt;Variables!$G$15,1,0)</f>
        <v>1</v>
      </c>
      <c r="AR4700" s="77">
        <v>0</v>
      </c>
      <c r="AS4700" s="77">
        <v>0</v>
      </c>
      <c r="AT4700" s="77">
        <v>1</v>
      </c>
      <c r="AU4700" s="77">
        <v>0</v>
      </c>
      <c r="BA4700" s="77">
        <v>-2.25</v>
      </c>
    </row>
    <row r="4701" spans="3:53" x14ac:dyDescent="0.25">
      <c r="C4701" s="77" t="s">
        <v>605</v>
      </c>
      <c r="D4701" s="77" t="s">
        <v>617</v>
      </c>
      <c r="E4701" s="77">
        <v>4.3600000000000003</v>
      </c>
      <c r="F4701" s="77">
        <v>4.3600000000000003</v>
      </c>
      <c r="G4701" s="77">
        <v>2.84</v>
      </c>
      <c r="H4701" s="77">
        <v>-99999</v>
      </c>
      <c r="I4701" s="77">
        <v>-23.236000000000001</v>
      </c>
      <c r="J4701" s="77" t="s">
        <v>74</v>
      </c>
      <c r="K4701" s="77">
        <v>83.16</v>
      </c>
      <c r="L4701" s="77">
        <v>4.3216199999999994</v>
      </c>
      <c r="M4701" s="77">
        <v>0.65669818262596658</v>
      </c>
      <c r="N4701" s="77">
        <v>4.3021222222222217</v>
      </c>
      <c r="O4701" s="77">
        <v>1.112887437982808</v>
      </c>
      <c r="P4701" s="77">
        <v>34353</v>
      </c>
      <c r="Q4701" s="77">
        <v>142825</v>
      </c>
      <c r="R4701" s="77">
        <v>0.24</v>
      </c>
      <c r="S4701" s="77">
        <v>31.201000000000001</v>
      </c>
      <c r="T4701" s="77">
        <v>5.0879999999999992</v>
      </c>
      <c r="U4701" s="77">
        <v>16.021599999999999</v>
      </c>
      <c r="V4701" s="77">
        <v>2.630574036558512</v>
      </c>
      <c r="AC4701" s="77">
        <v>4.4000000000000004</v>
      </c>
      <c r="AD4701" s="77">
        <v>4.3099999999999996</v>
      </c>
      <c r="AH4701" s="77">
        <f>IF(AND(M4701&lt;Variables!$G$6,M4701&gt;Variables!$G$5),0,1)</f>
        <v>1</v>
      </c>
      <c r="AI4701" s="77">
        <f t="shared" si="148"/>
        <v>0</v>
      </c>
      <c r="AJ4701" s="77">
        <f>IF(I4701&gt;Variables!$G$7,0,1)</f>
        <v>1</v>
      </c>
      <c r="AK4701" s="77">
        <f>IF(F4701&gt;Variables!$G$8,0,1)</f>
        <v>1</v>
      </c>
      <c r="AL4701" s="77">
        <f>IF(G4701&gt;Variables!$G$9,0,1)</f>
        <v>1</v>
      </c>
      <c r="AM4701" s="77">
        <f>IF(AND(K4701&gt;Variables!$G$10,K4701&lt;Variables!$G$11),0,1)</f>
        <v>1</v>
      </c>
      <c r="AN4701" s="77">
        <f>IF(H4701&lt;Variables!$G$13,1,0)</f>
        <v>1</v>
      </c>
      <c r="AO4701" s="77">
        <f>IF(R4701&lt;Variables!$G$12,0,1)</f>
        <v>0</v>
      </c>
      <c r="AP4701" s="78">
        <f t="shared" si="149"/>
        <v>0</v>
      </c>
      <c r="AQ4701" s="77">
        <f>IF(V4701&lt;Variables!$G$15,1,0)</f>
        <v>1</v>
      </c>
      <c r="AR4701" s="77">
        <v>0</v>
      </c>
      <c r="AS4701" s="77">
        <v>0</v>
      </c>
      <c r="AT4701" s="77">
        <v>0</v>
      </c>
      <c r="AU4701" s="77">
        <v>1</v>
      </c>
      <c r="BA4701" s="77">
        <v>-0.06</v>
      </c>
    </row>
    <row r="4702" spans="3:53" x14ac:dyDescent="0.25">
      <c r="C4702" s="77" t="s">
        <v>605</v>
      </c>
      <c r="D4702" s="77" t="s">
        <v>451</v>
      </c>
      <c r="E4702" s="77">
        <v>24.97</v>
      </c>
      <c r="F4702" s="77">
        <v>5.55</v>
      </c>
      <c r="G4702" s="77">
        <v>3.83</v>
      </c>
      <c r="H4702" s="77">
        <v>13770</v>
      </c>
      <c r="I4702" s="77">
        <v>29.305</v>
      </c>
      <c r="J4702" s="77" t="s">
        <v>74</v>
      </c>
      <c r="K4702" s="77">
        <v>63.63</v>
      </c>
      <c r="L4702" s="77">
        <v>24.765969999999999</v>
      </c>
      <c r="M4702" s="77">
        <v>0.6219421246169593</v>
      </c>
      <c r="N4702" s="77">
        <v>24.660313333333331</v>
      </c>
      <c r="O4702" s="77">
        <v>1.0530550166029411</v>
      </c>
      <c r="P4702" s="77">
        <v>141179</v>
      </c>
      <c r="Q4702" s="77">
        <v>1031000</v>
      </c>
      <c r="R4702" s="77">
        <v>0.14000000000000001</v>
      </c>
      <c r="S4702" s="77">
        <v>31.201000000000001</v>
      </c>
      <c r="T4702" s="77">
        <v>5.0879999999999992</v>
      </c>
      <c r="U4702" s="77">
        <v>16.021599999999999</v>
      </c>
      <c r="V4702" s="77">
        <v>2.4675545232541261</v>
      </c>
      <c r="AC4702" s="77">
        <v>25.12</v>
      </c>
      <c r="AD4702" s="77">
        <v>23.27</v>
      </c>
      <c r="AH4702" s="77">
        <f>IF(AND(M4702&lt;Variables!$G$6,M4702&gt;Variables!$G$5),0,1)</f>
        <v>1</v>
      </c>
      <c r="AI4702" s="77">
        <f t="shared" si="148"/>
        <v>0</v>
      </c>
      <c r="AJ4702" s="77">
        <f>IF(I4702&gt;Variables!$G$7,0,1)</f>
        <v>1</v>
      </c>
      <c r="AK4702" s="77">
        <f>IF(F4702&gt;Variables!$G$8,0,1)</f>
        <v>1</v>
      </c>
      <c r="AL4702" s="77">
        <f>IF(G4702&gt;Variables!$G$9,0,1)</f>
        <v>1</v>
      </c>
      <c r="AM4702" s="77">
        <f>IF(AND(K4702&gt;Variables!$G$10,K4702&lt;Variables!$G$11),0,1)</f>
        <v>0</v>
      </c>
      <c r="AN4702" s="77">
        <f>IF(H4702&lt;Variables!$G$13,1,0)</f>
        <v>0</v>
      </c>
      <c r="AO4702" s="77">
        <f>IF(R4702&lt;Variables!$G$12,0,1)</f>
        <v>0</v>
      </c>
      <c r="AP4702" s="78">
        <f t="shared" si="149"/>
        <v>0</v>
      </c>
      <c r="AQ4702" s="77">
        <f>IF(V4702&lt;Variables!$G$15,1,0)</f>
        <v>1</v>
      </c>
      <c r="AR4702" s="77">
        <v>0</v>
      </c>
      <c r="AS4702" s="77">
        <v>0</v>
      </c>
      <c r="AT4702" s="77">
        <v>0</v>
      </c>
      <c r="AU4702" s="77">
        <v>1</v>
      </c>
      <c r="BA4702" s="77">
        <v>-0.38</v>
      </c>
    </row>
    <row r="4703" spans="3:53" x14ac:dyDescent="0.25">
      <c r="C4703" s="77" t="s">
        <v>605</v>
      </c>
      <c r="D4703" s="77" t="s">
        <v>618</v>
      </c>
      <c r="E4703" s="77">
        <v>1.41</v>
      </c>
      <c r="F4703" s="77">
        <v>6.92</v>
      </c>
      <c r="G4703" s="77">
        <v>-0.71</v>
      </c>
      <c r="H4703" s="77">
        <v>-99999</v>
      </c>
      <c r="I4703" s="77">
        <v>4.0720000000000001</v>
      </c>
      <c r="J4703" s="77" t="s">
        <v>74</v>
      </c>
      <c r="L4703" s="77">
        <v>-99999</v>
      </c>
      <c r="M4703" s="77">
        <v>-99999</v>
      </c>
      <c r="N4703" s="77">
        <v>1.3750500000000001</v>
      </c>
      <c r="O4703" s="77">
        <v>1.0872331915203099</v>
      </c>
      <c r="P4703" s="77">
        <v>30045</v>
      </c>
      <c r="Q4703" s="77">
        <v>39096</v>
      </c>
      <c r="R4703" s="77">
        <v>0.77</v>
      </c>
      <c r="S4703" s="77">
        <v>31.201000000000001</v>
      </c>
      <c r="T4703" s="77">
        <v>5.0879999999999992</v>
      </c>
      <c r="U4703" s="77">
        <v>16.021599999999999</v>
      </c>
      <c r="V4703" s="77">
        <v>-99999</v>
      </c>
      <c r="AC4703" s="77">
        <v>1.41</v>
      </c>
      <c r="AD4703" s="77">
        <v>1.395</v>
      </c>
      <c r="AH4703" s="77">
        <f>IF(AND(M4703&lt;Variables!$G$6,M4703&gt;Variables!$G$5),0,1)</f>
        <v>1</v>
      </c>
      <c r="AI4703" s="77">
        <f t="shared" si="148"/>
        <v>1</v>
      </c>
      <c r="AJ4703" s="77">
        <f>IF(I4703&gt;Variables!$G$7,0,1)</f>
        <v>1</v>
      </c>
      <c r="AK4703" s="77">
        <f>IF(F4703&gt;Variables!$G$8,0,1)</f>
        <v>1</v>
      </c>
      <c r="AL4703" s="77">
        <f>IF(G4703&gt;Variables!$G$9,0,1)</f>
        <v>1</v>
      </c>
      <c r="AM4703" s="77">
        <f>IF(AND(K4703&gt;Variables!$G$10,K4703&lt;Variables!$G$11),0,1)</f>
        <v>1</v>
      </c>
      <c r="AN4703" s="77">
        <f>IF(H4703&lt;Variables!$G$13,1,0)</f>
        <v>1</v>
      </c>
      <c r="AO4703" s="77">
        <f>IF(R4703&lt;Variables!$G$12,0,1)</f>
        <v>0</v>
      </c>
      <c r="AP4703" s="78">
        <f t="shared" si="149"/>
        <v>0</v>
      </c>
      <c r="AQ4703" s="77">
        <f>IF(V4703&lt;Variables!$G$15,1,0)</f>
        <v>1</v>
      </c>
      <c r="AR4703" s="77">
        <v>0</v>
      </c>
      <c r="AS4703" s="77">
        <v>0</v>
      </c>
      <c r="AT4703" s="77">
        <v>0</v>
      </c>
      <c r="AU4703" s="77">
        <v>0</v>
      </c>
      <c r="BA4703" s="77">
        <v>0</v>
      </c>
    </row>
    <row r="4704" spans="3:53" x14ac:dyDescent="0.25">
      <c r="C4704" s="77" t="s">
        <v>605</v>
      </c>
      <c r="D4704" s="77" t="s">
        <v>491</v>
      </c>
      <c r="E4704" s="77">
        <v>15.07</v>
      </c>
      <c r="F4704" s="77">
        <v>5.68</v>
      </c>
      <c r="G4704" s="77">
        <v>0.47</v>
      </c>
      <c r="H4704" s="77">
        <v>13210</v>
      </c>
      <c r="I4704" s="77">
        <v>75.834000000000003</v>
      </c>
      <c r="J4704" s="77" t="s">
        <v>74</v>
      </c>
      <c r="K4704" s="77">
        <v>75.77</v>
      </c>
      <c r="L4704" s="77">
        <v>15.06785</v>
      </c>
      <c r="M4704" s="77">
        <v>8.063525984131846E-2</v>
      </c>
      <c r="N4704" s="77">
        <v>15.05612941176471</v>
      </c>
      <c r="O4704" s="77">
        <v>0.15854398951062171</v>
      </c>
      <c r="P4704" s="77">
        <v>22717</v>
      </c>
      <c r="Q4704" s="77">
        <v>157479</v>
      </c>
      <c r="R4704" s="77">
        <v>0.14000000000000001</v>
      </c>
      <c r="S4704" s="77">
        <v>31.201000000000001</v>
      </c>
      <c r="T4704" s="77">
        <v>5.0879999999999992</v>
      </c>
      <c r="U4704" s="77">
        <v>16.021599999999999</v>
      </c>
      <c r="V4704" s="77">
        <v>2.6258795040181582</v>
      </c>
      <c r="AC4704" s="77">
        <v>15.0954</v>
      </c>
      <c r="AD4704" s="77">
        <v>14.95</v>
      </c>
      <c r="AH4704" s="77">
        <f>IF(AND(M4704&lt;Variables!$G$6,M4704&gt;Variables!$G$5),0,1)</f>
        <v>1</v>
      </c>
      <c r="AI4704" s="77">
        <f t="shared" si="148"/>
        <v>0</v>
      </c>
      <c r="AJ4704" s="77">
        <f>IF(I4704&gt;Variables!$G$7,0,1)</f>
        <v>0</v>
      </c>
      <c r="AK4704" s="77">
        <f>IF(F4704&gt;Variables!$G$8,0,1)</f>
        <v>1</v>
      </c>
      <c r="AL4704" s="77">
        <f>IF(G4704&gt;Variables!$G$9,0,1)</f>
        <v>1</v>
      </c>
      <c r="AM4704" s="77">
        <f>IF(AND(K4704&gt;Variables!$G$10,K4704&lt;Variables!$G$11),0,1)</f>
        <v>1</v>
      </c>
      <c r="AN4704" s="77">
        <f>IF(H4704&lt;Variables!$G$13,1,0)</f>
        <v>0</v>
      </c>
      <c r="AO4704" s="77">
        <f>IF(R4704&lt;Variables!$G$12,0,1)</f>
        <v>0</v>
      </c>
      <c r="AP4704" s="78">
        <f t="shared" si="149"/>
        <v>0</v>
      </c>
      <c r="AQ4704" s="77">
        <f>IF(V4704&lt;Variables!$G$15,1,0)</f>
        <v>1</v>
      </c>
      <c r="AR4704" s="77">
        <v>0</v>
      </c>
      <c r="AS4704" s="77">
        <v>0</v>
      </c>
      <c r="AT4704" s="77">
        <v>0</v>
      </c>
      <c r="AU4704" s="77">
        <v>0</v>
      </c>
      <c r="BA4704" s="77">
        <v>0</v>
      </c>
    </row>
    <row r="4705" spans="3:53" x14ac:dyDescent="0.25">
      <c r="C4705" s="77" t="s">
        <v>605</v>
      </c>
      <c r="D4705" s="77" t="s">
        <v>127</v>
      </c>
      <c r="E4705" s="77">
        <v>36.65</v>
      </c>
      <c r="F4705" s="77">
        <v>9.33</v>
      </c>
      <c r="G4705" s="77">
        <v>9.49</v>
      </c>
      <c r="H4705" s="77">
        <v>6940</v>
      </c>
      <c r="I4705" s="77">
        <v>1428.597</v>
      </c>
      <c r="J4705" s="77" t="s">
        <v>74</v>
      </c>
      <c r="K4705" s="77">
        <v>78.239999999999995</v>
      </c>
      <c r="L4705" s="77">
        <v>36.078975</v>
      </c>
      <c r="M4705" s="77">
        <v>1.970746120143378</v>
      </c>
      <c r="N4705" s="77">
        <v>35.406423333333329</v>
      </c>
      <c r="O4705" s="77">
        <v>3.9076996104379278</v>
      </c>
      <c r="P4705" s="77">
        <v>202319</v>
      </c>
      <c r="Q4705" s="77">
        <v>800984</v>
      </c>
      <c r="R4705" s="77">
        <v>0.25</v>
      </c>
      <c r="S4705" s="77">
        <v>31.201000000000001</v>
      </c>
      <c r="T4705" s="77">
        <v>5.0879999999999992</v>
      </c>
      <c r="U4705" s="77">
        <v>16.021599999999999</v>
      </c>
      <c r="V4705" s="77">
        <v>2.4475986230662041</v>
      </c>
      <c r="AC4705" s="77">
        <v>42.62</v>
      </c>
      <c r="AD4705" s="77">
        <v>36.406999999999996</v>
      </c>
      <c r="AH4705" s="77">
        <f>IF(AND(M4705&lt;Variables!$G$6,M4705&gt;Variables!$G$5),0,1)</f>
        <v>1</v>
      </c>
      <c r="AI4705" s="77">
        <f t="shared" si="148"/>
        <v>0</v>
      </c>
      <c r="AJ4705" s="77">
        <f>IF(I4705&gt;Variables!$G$7,0,1)</f>
        <v>0</v>
      </c>
      <c r="AK4705" s="77">
        <f>IF(F4705&gt;Variables!$G$8,0,1)</f>
        <v>0</v>
      </c>
      <c r="AL4705" s="77">
        <f>IF(G4705&gt;Variables!$G$9,0,1)</f>
        <v>1</v>
      </c>
      <c r="AM4705" s="77">
        <f>IF(AND(K4705&gt;Variables!$G$10,K4705&lt;Variables!$G$11),0,1)</f>
        <v>1</v>
      </c>
      <c r="AN4705" s="77">
        <f>IF(H4705&lt;Variables!$G$13,1,0)</f>
        <v>0</v>
      </c>
      <c r="AO4705" s="77">
        <f>IF(R4705&lt;Variables!$G$12,0,1)</f>
        <v>0</v>
      </c>
      <c r="AP4705" s="78">
        <f t="shared" si="149"/>
        <v>0</v>
      </c>
      <c r="AQ4705" s="77">
        <f>IF(V4705&lt;Variables!$G$15,1,0)</f>
        <v>1</v>
      </c>
      <c r="AR4705" s="77">
        <v>1</v>
      </c>
      <c r="AS4705" s="77">
        <v>0</v>
      </c>
      <c r="AT4705" s="77">
        <v>0</v>
      </c>
      <c r="AU4705" s="77">
        <v>0</v>
      </c>
      <c r="BA4705" s="77">
        <v>2</v>
      </c>
    </row>
    <row r="4706" spans="3:53" x14ac:dyDescent="0.25">
      <c r="C4706" s="77" t="s">
        <v>605</v>
      </c>
      <c r="D4706" s="77" t="s">
        <v>619</v>
      </c>
      <c r="E4706" s="77">
        <v>4.38</v>
      </c>
      <c r="F4706" s="77">
        <v>5.56</v>
      </c>
      <c r="G4706" s="77">
        <v>0.81</v>
      </c>
      <c r="H4706" s="77">
        <v>-99999</v>
      </c>
      <c r="I4706" s="77">
        <v>-23.356000000000002</v>
      </c>
      <c r="J4706" s="77" t="s">
        <v>74</v>
      </c>
      <c r="K4706" s="77">
        <v>63.68</v>
      </c>
      <c r="L4706" s="77">
        <v>4.3617450000000009</v>
      </c>
      <c r="M4706" s="77">
        <v>7.4626095748360835E-2</v>
      </c>
      <c r="N4706" s="77">
        <v>4.3578838709677434</v>
      </c>
      <c r="O4706" s="77">
        <v>0.16329322310916489</v>
      </c>
      <c r="P4706" s="77">
        <v>405511</v>
      </c>
      <c r="Q4706" s="77">
        <v>112475</v>
      </c>
      <c r="R4706" s="77">
        <v>3.61</v>
      </c>
      <c r="S4706" s="77">
        <v>31.201000000000001</v>
      </c>
      <c r="T4706" s="77">
        <v>5.0879999999999992</v>
      </c>
      <c r="U4706" s="77">
        <v>16.021599999999999</v>
      </c>
      <c r="V4706" s="77">
        <v>2.503836205659892</v>
      </c>
      <c r="AC4706" s="77">
        <v>4.45</v>
      </c>
      <c r="AD4706" s="77">
        <v>4.3600000000000003</v>
      </c>
      <c r="AH4706" s="77">
        <f>IF(AND(M4706&lt;Variables!$G$6,M4706&gt;Variables!$G$5),0,1)</f>
        <v>1</v>
      </c>
      <c r="AI4706" s="77">
        <f t="shared" si="148"/>
        <v>0</v>
      </c>
      <c r="AJ4706" s="77">
        <f>IF(I4706&gt;Variables!$G$7,0,1)</f>
        <v>1</v>
      </c>
      <c r="AK4706" s="77">
        <f>IF(F4706&gt;Variables!$G$8,0,1)</f>
        <v>1</v>
      </c>
      <c r="AL4706" s="77">
        <f>IF(G4706&gt;Variables!$G$9,0,1)</f>
        <v>1</v>
      </c>
      <c r="AM4706" s="77">
        <f>IF(AND(K4706&gt;Variables!$G$10,K4706&lt;Variables!$G$11),0,1)</f>
        <v>0</v>
      </c>
      <c r="AN4706" s="77">
        <f>IF(H4706&lt;Variables!$G$13,1,0)</f>
        <v>1</v>
      </c>
      <c r="AO4706" s="77">
        <f>IF(R4706&lt;Variables!$G$12,0,1)</f>
        <v>1</v>
      </c>
      <c r="AP4706" s="78">
        <f t="shared" si="149"/>
        <v>0</v>
      </c>
      <c r="AQ4706" s="77">
        <f>IF(V4706&lt;Variables!$G$15,1,0)</f>
        <v>1</v>
      </c>
      <c r="AR4706" s="77">
        <v>0</v>
      </c>
      <c r="AS4706" s="77">
        <v>1</v>
      </c>
      <c r="AT4706" s="77">
        <v>0</v>
      </c>
      <c r="AU4706" s="77">
        <v>0</v>
      </c>
      <c r="BA4706" s="77">
        <v>1.1299999999999999</v>
      </c>
    </row>
    <row r="4707" spans="3:53" x14ac:dyDescent="0.25">
      <c r="C4707" s="77" t="s">
        <v>605</v>
      </c>
      <c r="D4707" s="77" t="s">
        <v>620</v>
      </c>
      <c r="E4707" s="77">
        <v>153.26</v>
      </c>
      <c r="F4707" s="77">
        <v>14.48</v>
      </c>
      <c r="G4707" s="77">
        <v>0.14000000000000001</v>
      </c>
      <c r="H4707" s="77">
        <v>211920</v>
      </c>
      <c r="I4707" s="77">
        <v>1E-3</v>
      </c>
      <c r="J4707" s="77" t="s">
        <v>75</v>
      </c>
      <c r="K4707" s="77">
        <v>68.67</v>
      </c>
      <c r="L4707" s="77">
        <v>152.89898500000001</v>
      </c>
      <c r="M4707" s="77">
        <v>-0.17919347208222611</v>
      </c>
      <c r="N4707" s="77">
        <v>152.5287935483872</v>
      </c>
      <c r="O4707" s="77">
        <v>6.3074288712779675E-2</v>
      </c>
      <c r="P4707" s="77">
        <v>15262000</v>
      </c>
      <c r="Q4707" s="77">
        <v>6715000</v>
      </c>
      <c r="R4707" s="77">
        <v>2.27</v>
      </c>
      <c r="S4707" s="77">
        <v>31.201000000000001</v>
      </c>
      <c r="T4707" s="77">
        <v>5.0879999999999992</v>
      </c>
      <c r="U4707" s="77">
        <v>16.021599999999999</v>
      </c>
      <c r="V4707" s="77">
        <v>2.5747421559275998</v>
      </c>
      <c r="AC4707" s="77">
        <v>154.59</v>
      </c>
      <c r="AD4707" s="77">
        <v>151.02000000000001</v>
      </c>
      <c r="AH4707" s="77">
        <f>IF(AND(M4707&lt;Variables!$G$6,M4707&gt;Variables!$G$5),0,1)</f>
        <v>1</v>
      </c>
      <c r="AI4707" s="77">
        <f t="shared" si="148"/>
        <v>0</v>
      </c>
      <c r="AJ4707" s="77">
        <f>IF(I4707&gt;Variables!$G$7,0,1)</f>
        <v>1</v>
      </c>
      <c r="AK4707" s="77">
        <f>IF(F4707&gt;Variables!$G$8,0,1)</f>
        <v>0</v>
      </c>
      <c r="AL4707" s="77">
        <f>IF(G4707&gt;Variables!$G$9,0,1)</f>
        <v>1</v>
      </c>
      <c r="AM4707" s="77">
        <f>IF(AND(K4707&gt;Variables!$G$10,K4707&lt;Variables!$G$11),0,1)</f>
        <v>0</v>
      </c>
      <c r="AN4707" s="77">
        <f>IF(H4707&lt;Variables!$G$13,1,0)</f>
        <v>0</v>
      </c>
      <c r="AO4707" s="77">
        <f>IF(R4707&lt;Variables!$G$12,0,1)</f>
        <v>1</v>
      </c>
      <c r="AP4707" s="78">
        <f t="shared" si="149"/>
        <v>1</v>
      </c>
      <c r="AQ4707" s="77">
        <f>IF(V4707&lt;Variables!$G$15,1,0)</f>
        <v>1</v>
      </c>
      <c r="AR4707" s="77">
        <v>0</v>
      </c>
      <c r="AS4707" s="77">
        <v>0</v>
      </c>
      <c r="AT4707" s="77">
        <v>0</v>
      </c>
      <c r="AU4707" s="77">
        <v>1</v>
      </c>
      <c r="BA4707" s="77">
        <v>-0.86</v>
      </c>
    </row>
    <row r="4708" spans="3:53" x14ac:dyDescent="0.25">
      <c r="C4708" s="77" t="s">
        <v>605</v>
      </c>
      <c r="D4708" s="77" t="s">
        <v>621</v>
      </c>
      <c r="E4708" s="77">
        <v>11.9</v>
      </c>
      <c r="F4708" s="77">
        <v>39.17</v>
      </c>
      <c r="G4708" s="77">
        <v>-5.44</v>
      </c>
      <c r="H4708" s="77">
        <v>28.51</v>
      </c>
      <c r="I4708" s="77">
        <v>-12.881</v>
      </c>
      <c r="J4708" s="77" t="s">
        <v>74</v>
      </c>
      <c r="K4708" s="77">
        <v>46.76</v>
      </c>
      <c r="L4708" s="77">
        <v>12.779439999999999</v>
      </c>
      <c r="M4708" s="77">
        <v>-4.846378245056103</v>
      </c>
      <c r="N4708" s="77">
        <v>12.775635483870969</v>
      </c>
      <c r="O4708" s="77">
        <v>-4.8180420038445284</v>
      </c>
      <c r="P4708" s="77">
        <v>1990000</v>
      </c>
      <c r="Q4708" s="77">
        <v>52870</v>
      </c>
      <c r="R4708" s="77">
        <v>37.64</v>
      </c>
      <c r="S4708" s="77">
        <v>31.201000000000001</v>
      </c>
      <c r="T4708" s="77">
        <v>5.0879999999999992</v>
      </c>
      <c r="U4708" s="77">
        <v>16.021599999999999</v>
      </c>
      <c r="V4708" s="77">
        <v>2.4140912915670789</v>
      </c>
      <c r="AC4708" s="77">
        <v>13.5</v>
      </c>
      <c r="AD4708" s="77">
        <v>11.51</v>
      </c>
      <c r="AH4708" s="77">
        <f>IF(AND(M4708&lt;Variables!$G$6,M4708&gt;Variables!$G$5),0,1)</f>
        <v>0</v>
      </c>
      <c r="AI4708" s="77">
        <f t="shared" si="148"/>
        <v>0</v>
      </c>
      <c r="AJ4708" s="77">
        <f>IF(I4708&gt;Variables!$G$7,0,1)</f>
        <v>1</v>
      </c>
      <c r="AK4708" s="77">
        <f>IF(F4708&gt;Variables!$G$8,0,1)</f>
        <v>0</v>
      </c>
      <c r="AL4708" s="77">
        <f>IF(G4708&gt;Variables!$G$9,0,1)</f>
        <v>1</v>
      </c>
      <c r="AM4708" s="77">
        <f>IF(AND(K4708&gt;Variables!$G$10,K4708&lt;Variables!$G$11),0,1)</f>
        <v>1</v>
      </c>
      <c r="AN4708" s="77">
        <f>IF(H4708&lt;Variables!$G$13,1,0)</f>
        <v>1</v>
      </c>
      <c r="AO4708" s="77">
        <f>IF(R4708&lt;Variables!$G$12,0,1)</f>
        <v>1</v>
      </c>
      <c r="AP4708" s="78">
        <f t="shared" si="149"/>
        <v>0</v>
      </c>
      <c r="AQ4708" s="77">
        <f>IF(V4708&lt;Variables!$G$15,1,0)</f>
        <v>1</v>
      </c>
      <c r="AR4708" s="77">
        <v>1</v>
      </c>
      <c r="AS4708" s="77">
        <v>0</v>
      </c>
      <c r="AT4708" s="77">
        <v>0</v>
      </c>
      <c r="AU4708" s="77">
        <v>0</v>
      </c>
      <c r="BA4708" s="77">
        <v>2</v>
      </c>
    </row>
    <row r="4709" spans="3:53" x14ac:dyDescent="0.25">
      <c r="C4709" s="77" t="s">
        <v>605</v>
      </c>
      <c r="D4709" s="77" t="s">
        <v>622</v>
      </c>
      <c r="E4709" s="77">
        <v>4.0599999999999996</v>
      </c>
      <c r="F4709" s="77">
        <v>58.8</v>
      </c>
      <c r="G4709" s="77">
        <v>-16.62</v>
      </c>
      <c r="H4709" s="77">
        <v>181.22</v>
      </c>
      <c r="I4709" s="77">
        <v>-7.7850000000000001</v>
      </c>
      <c r="J4709" s="77" t="s">
        <v>74</v>
      </c>
      <c r="K4709" s="77">
        <v>40.46</v>
      </c>
      <c r="L4709" s="77">
        <v>4.3514250000000008</v>
      </c>
      <c r="M4709" s="77">
        <v>-8.025531865997932</v>
      </c>
      <c r="N4709" s="77">
        <v>4.3979129032258069</v>
      </c>
      <c r="O4709" s="77">
        <v>-8.9977430643421084</v>
      </c>
      <c r="P4709" s="77">
        <v>17840000</v>
      </c>
      <c r="Q4709" s="77">
        <v>217790</v>
      </c>
      <c r="R4709" s="77">
        <v>81.91</v>
      </c>
      <c r="S4709" s="77">
        <v>31.201000000000001</v>
      </c>
      <c r="T4709" s="77">
        <v>5.0879999999999992</v>
      </c>
      <c r="U4709" s="77">
        <v>16.021599999999999</v>
      </c>
      <c r="V4709" s="77">
        <v>2.2557138267992669</v>
      </c>
      <c r="AC4709" s="77">
        <v>4.1399999999999997</v>
      </c>
      <c r="AD4709" s="77">
        <v>3.65</v>
      </c>
      <c r="AH4709" s="77">
        <f>IF(AND(M4709&lt;Variables!$G$6,M4709&gt;Variables!$G$5),0,1)</f>
        <v>1</v>
      </c>
      <c r="AI4709" s="77">
        <f t="shared" si="148"/>
        <v>1</v>
      </c>
      <c r="AJ4709" s="77">
        <f>IF(I4709&gt;Variables!$G$7,0,1)</f>
        <v>1</v>
      </c>
      <c r="AK4709" s="77">
        <f>IF(F4709&gt;Variables!$G$8,0,1)</f>
        <v>0</v>
      </c>
      <c r="AL4709" s="77">
        <f>IF(G4709&gt;Variables!$G$9,0,1)</f>
        <v>1</v>
      </c>
      <c r="AM4709" s="77">
        <f>IF(AND(K4709&gt;Variables!$G$10,K4709&lt;Variables!$G$11),0,1)</f>
        <v>1</v>
      </c>
      <c r="AN4709" s="77">
        <f>IF(H4709&lt;Variables!$G$13,1,0)</f>
        <v>1</v>
      </c>
      <c r="AO4709" s="77">
        <f>IF(R4709&lt;Variables!$G$12,0,1)</f>
        <v>1</v>
      </c>
      <c r="AP4709" s="78">
        <f t="shared" si="149"/>
        <v>0</v>
      </c>
      <c r="AQ4709" s="77">
        <f>IF(V4709&lt;Variables!$G$15,1,0)</f>
        <v>1</v>
      </c>
      <c r="AR4709" s="77">
        <v>0</v>
      </c>
      <c r="AS4709" s="77">
        <v>0</v>
      </c>
      <c r="AT4709" s="77">
        <v>1</v>
      </c>
      <c r="AU4709" s="77">
        <v>0</v>
      </c>
      <c r="BA4709" s="77">
        <v>-2.25</v>
      </c>
    </row>
    <row r="4710" spans="3:53" x14ac:dyDescent="0.25">
      <c r="C4710" s="77" t="s">
        <v>605</v>
      </c>
      <c r="D4710" s="77" t="s">
        <v>623</v>
      </c>
      <c r="E4710" s="77">
        <v>12.59</v>
      </c>
      <c r="F4710" s="77">
        <v>14.13</v>
      </c>
      <c r="G4710" s="77">
        <v>3.18</v>
      </c>
      <c r="H4710" s="77">
        <v>8119.9999999999991</v>
      </c>
      <c r="I4710" s="77">
        <v>-40.956000000000003</v>
      </c>
      <c r="J4710" s="77" t="s">
        <v>74</v>
      </c>
      <c r="K4710" s="77">
        <v>55.08</v>
      </c>
      <c r="L4710" s="77">
        <v>12.796925</v>
      </c>
      <c r="M4710" s="77">
        <v>-1.067639296159042</v>
      </c>
      <c r="N4710" s="77">
        <v>12.69794193548387</v>
      </c>
      <c r="O4710" s="77">
        <v>-0.29644123177696668</v>
      </c>
      <c r="P4710" s="77">
        <v>14668000</v>
      </c>
      <c r="Q4710" s="77">
        <v>6845000</v>
      </c>
      <c r="R4710" s="77">
        <v>2.14</v>
      </c>
      <c r="S4710" s="77">
        <v>31.201000000000001</v>
      </c>
      <c r="T4710" s="77">
        <v>5.0879999999999992</v>
      </c>
      <c r="U4710" s="77">
        <v>16.021599999999999</v>
      </c>
      <c r="V4710" s="77">
        <v>2.4630508005196559</v>
      </c>
      <c r="AC4710" s="77">
        <v>12.94</v>
      </c>
      <c r="AD4710" s="77">
        <v>11.92</v>
      </c>
      <c r="AH4710" s="77">
        <f>IF(AND(M4710&lt;Variables!$G$6,M4710&gt;Variables!$G$5),0,1)</f>
        <v>0</v>
      </c>
      <c r="AI4710" s="77">
        <f t="shared" si="148"/>
        <v>0</v>
      </c>
      <c r="AJ4710" s="77">
        <f>IF(I4710&gt;Variables!$G$7,0,1)</f>
        <v>1</v>
      </c>
      <c r="AK4710" s="77">
        <f>IF(F4710&gt;Variables!$G$8,0,1)</f>
        <v>0</v>
      </c>
      <c r="AL4710" s="77">
        <f>IF(G4710&gt;Variables!$G$9,0,1)</f>
        <v>1</v>
      </c>
      <c r="AM4710" s="77">
        <f>IF(AND(K4710&gt;Variables!$G$10,K4710&lt;Variables!$G$11),0,1)</f>
        <v>1</v>
      </c>
      <c r="AN4710" s="77">
        <f>IF(H4710&lt;Variables!$G$13,1,0)</f>
        <v>0</v>
      </c>
      <c r="AO4710" s="77">
        <f>IF(R4710&lt;Variables!$G$12,0,1)</f>
        <v>0</v>
      </c>
      <c r="AP4710" s="78">
        <f t="shared" si="149"/>
        <v>0</v>
      </c>
      <c r="AQ4710" s="77">
        <f>IF(V4710&lt;Variables!$G$15,1,0)</f>
        <v>1</v>
      </c>
      <c r="AR4710" s="77">
        <v>1</v>
      </c>
      <c r="AS4710" s="77">
        <v>0</v>
      </c>
      <c r="AT4710" s="77">
        <v>0</v>
      </c>
      <c r="AU4710" s="77">
        <v>0</v>
      </c>
      <c r="BA4710" s="77">
        <v>2</v>
      </c>
    </row>
    <row r="4711" spans="3:53" x14ac:dyDescent="0.25">
      <c r="C4711" s="77" t="s">
        <v>624</v>
      </c>
      <c r="D4711" s="77" t="s">
        <v>607</v>
      </c>
      <c r="E4711" s="77">
        <v>47.48</v>
      </c>
      <c r="F4711" s="77">
        <v>4.79</v>
      </c>
      <c r="G4711" s="77">
        <v>-0.72</v>
      </c>
      <c r="H4711" s="77">
        <v>1990</v>
      </c>
      <c r="I4711" s="77">
        <v>0.95199999999999996</v>
      </c>
      <c r="J4711" s="77" t="s">
        <v>74</v>
      </c>
      <c r="K4711" s="77">
        <v>60.31</v>
      </c>
      <c r="L4711" s="77">
        <v>47.395400000000002</v>
      </c>
      <c r="M4711" s="77">
        <v>-0.3911772028509124</v>
      </c>
      <c r="N4711" s="77">
        <v>47.166565517241388</v>
      </c>
      <c r="O4711" s="77">
        <v>9.208744008027446E-2</v>
      </c>
      <c r="P4711" s="77">
        <v>77085</v>
      </c>
      <c r="Q4711" s="77">
        <v>240531</v>
      </c>
      <c r="R4711" s="77">
        <v>0.32</v>
      </c>
      <c r="S4711" s="77">
        <v>29.187000000000001</v>
      </c>
      <c r="T4711" s="77">
        <v>5.2040000000000006</v>
      </c>
      <c r="U4711" s="77">
        <v>15.327199999999999</v>
      </c>
      <c r="V4711" s="77">
        <v>2.4956296180186262</v>
      </c>
      <c r="AC4711" s="77">
        <v>48.699100000000001</v>
      </c>
      <c r="AD4711" s="77">
        <v>46.29</v>
      </c>
      <c r="AH4711" s="77">
        <f>IF(AND(M4711&lt;Variables!$G$6,M4711&gt;Variables!$G$5),0,1)</f>
        <v>1</v>
      </c>
      <c r="AI4711" s="77">
        <f t="shared" si="148"/>
        <v>0</v>
      </c>
      <c r="AJ4711" s="77">
        <f>IF(I4711&gt;Variables!$G$7,0,1)</f>
        <v>1</v>
      </c>
      <c r="AK4711" s="77">
        <f>IF(F4711&gt;Variables!$G$8,0,1)</f>
        <v>1</v>
      </c>
      <c r="AL4711" s="77">
        <f>IF(G4711&gt;Variables!$G$9,0,1)</f>
        <v>1</v>
      </c>
      <c r="AM4711" s="77">
        <f>IF(AND(K4711&gt;Variables!$G$10,K4711&lt;Variables!$G$11),0,1)</f>
        <v>1</v>
      </c>
      <c r="AN4711" s="77">
        <f>IF(H4711&lt;Variables!$G$13,1,0)</f>
        <v>0</v>
      </c>
      <c r="AO4711" s="77">
        <f>IF(R4711&lt;Variables!$G$12,0,1)</f>
        <v>0</v>
      </c>
      <c r="AP4711" s="78">
        <f t="shared" si="149"/>
        <v>0</v>
      </c>
      <c r="AQ4711" s="77">
        <f>IF(V4711&lt;Variables!$G$15,1,0)</f>
        <v>1</v>
      </c>
      <c r="AR4711" s="77">
        <v>0</v>
      </c>
      <c r="AS4711" s="77">
        <v>0</v>
      </c>
      <c r="AT4711" s="77">
        <v>1</v>
      </c>
      <c r="AU4711" s="77">
        <v>0</v>
      </c>
      <c r="BA4711" s="77">
        <v>-2.25</v>
      </c>
    </row>
    <row r="4712" spans="3:53" x14ac:dyDescent="0.25">
      <c r="C4712" s="77" t="s">
        <v>624</v>
      </c>
      <c r="D4712" s="77" t="s">
        <v>610</v>
      </c>
      <c r="E4712" s="77">
        <v>14.28</v>
      </c>
      <c r="F4712" s="77">
        <v>27.99</v>
      </c>
      <c r="G4712" s="77">
        <v>19.88</v>
      </c>
      <c r="H4712" s="77">
        <v>623.66</v>
      </c>
      <c r="I4712" s="77">
        <v>8856.8649999999998</v>
      </c>
      <c r="J4712" s="77" t="s">
        <v>75</v>
      </c>
      <c r="K4712" s="77">
        <v>46.06</v>
      </c>
      <c r="L4712" s="77">
        <v>14.87674</v>
      </c>
      <c r="M4712" s="77">
        <v>-3.1380530949657071</v>
      </c>
      <c r="N4712" s="77">
        <v>14.40130833333334</v>
      </c>
      <c r="O4712" s="77">
        <v>5.965893145123348E-2</v>
      </c>
      <c r="P4712" s="77">
        <v>984180</v>
      </c>
      <c r="Q4712" s="77">
        <v>376320</v>
      </c>
      <c r="R4712" s="77">
        <v>2.62</v>
      </c>
      <c r="S4712" s="77">
        <v>29.187000000000001</v>
      </c>
      <c r="T4712" s="77">
        <v>5.2040000000000006</v>
      </c>
      <c r="U4712" s="77">
        <v>15.327199999999999</v>
      </c>
      <c r="V4712" s="77">
        <v>2.3720639529563599</v>
      </c>
      <c r="AC4712" s="77">
        <v>15.5</v>
      </c>
      <c r="AD4712" s="77">
        <v>13.27</v>
      </c>
      <c r="AH4712" s="77">
        <f>IF(AND(M4712&lt;Variables!$G$6,M4712&gt;Variables!$G$5),0,1)</f>
        <v>0</v>
      </c>
      <c r="AI4712" s="77">
        <f t="shared" si="148"/>
        <v>0</v>
      </c>
      <c r="AJ4712" s="77">
        <f>IF(I4712&gt;Variables!$G$7,0,1)</f>
        <v>0</v>
      </c>
      <c r="AK4712" s="77">
        <f>IF(F4712&gt;Variables!$G$8,0,1)</f>
        <v>0</v>
      </c>
      <c r="AL4712" s="77">
        <f>IF(G4712&gt;Variables!$G$9,0,1)</f>
        <v>0</v>
      </c>
      <c r="AM4712" s="77">
        <f>IF(AND(K4712&gt;Variables!$G$10,K4712&lt;Variables!$G$11),0,1)</f>
        <v>1</v>
      </c>
      <c r="AN4712" s="77">
        <f>IF(H4712&lt;Variables!$G$13,1,0)</f>
        <v>1</v>
      </c>
      <c r="AO4712" s="77">
        <f>IF(R4712&lt;Variables!$G$12,0,1)</f>
        <v>1</v>
      </c>
      <c r="AP4712" s="78">
        <f t="shared" si="149"/>
        <v>1</v>
      </c>
      <c r="AQ4712" s="77">
        <f>IF(V4712&lt;Variables!$G$15,1,0)</f>
        <v>1</v>
      </c>
      <c r="AR4712" s="77">
        <v>1</v>
      </c>
      <c r="AS4712" s="77">
        <v>0</v>
      </c>
      <c r="AT4712" s="77">
        <v>0</v>
      </c>
      <c r="AU4712" s="77">
        <v>0</v>
      </c>
      <c r="BA4712" s="77">
        <v>2</v>
      </c>
    </row>
    <row r="4713" spans="3:53" x14ac:dyDescent="0.25">
      <c r="C4713" s="77" t="s">
        <v>624</v>
      </c>
      <c r="D4713" s="77" t="s">
        <v>458</v>
      </c>
      <c r="E4713" s="77">
        <v>47.76</v>
      </c>
      <c r="F4713" s="77">
        <v>17.690000000000001</v>
      </c>
      <c r="G4713" s="77">
        <v>-0.62</v>
      </c>
      <c r="H4713" s="77">
        <v>9830</v>
      </c>
      <c r="I4713" s="77">
        <v>75.703999999999994</v>
      </c>
      <c r="J4713" s="77" t="s">
        <v>75</v>
      </c>
      <c r="K4713" s="77">
        <v>68.59</v>
      </c>
      <c r="L4713" s="77">
        <v>46.5336</v>
      </c>
      <c r="M4713" s="77">
        <v>2.1029965444324099</v>
      </c>
      <c r="N4713" s="77">
        <v>46.844702777777783</v>
      </c>
      <c r="O4713" s="77">
        <v>1.4249150547260421</v>
      </c>
      <c r="P4713" s="77">
        <v>40802000</v>
      </c>
      <c r="Q4713" s="77">
        <v>20406000</v>
      </c>
      <c r="R4713" s="77">
        <v>2</v>
      </c>
      <c r="S4713" s="77">
        <v>29.187000000000001</v>
      </c>
      <c r="T4713" s="77">
        <v>5.2040000000000006</v>
      </c>
      <c r="U4713" s="77">
        <v>15.327199999999999</v>
      </c>
      <c r="V4713" s="77">
        <v>2.3920089796069939</v>
      </c>
      <c r="AC4713" s="77">
        <v>57.289900000000003</v>
      </c>
      <c r="AD4713" s="77">
        <v>47.32</v>
      </c>
      <c r="AH4713" s="77">
        <f>IF(AND(M4713&lt;Variables!$G$6,M4713&gt;Variables!$G$5),0,1)</f>
        <v>1</v>
      </c>
      <c r="AI4713" s="77">
        <f t="shared" si="148"/>
        <v>1</v>
      </c>
      <c r="AJ4713" s="77">
        <f>IF(I4713&gt;Variables!$G$7,0,1)</f>
        <v>0</v>
      </c>
      <c r="AK4713" s="77">
        <f>IF(F4713&gt;Variables!$G$8,0,1)</f>
        <v>0</v>
      </c>
      <c r="AL4713" s="77">
        <f>IF(G4713&gt;Variables!$G$9,0,1)</f>
        <v>1</v>
      </c>
      <c r="AM4713" s="77">
        <f>IF(AND(K4713&gt;Variables!$G$10,K4713&lt;Variables!$G$11),0,1)</f>
        <v>0</v>
      </c>
      <c r="AN4713" s="77">
        <f>IF(H4713&lt;Variables!$G$13,1,0)</f>
        <v>0</v>
      </c>
      <c r="AO4713" s="77">
        <f>IF(R4713&lt;Variables!$G$12,0,1)</f>
        <v>0</v>
      </c>
      <c r="AP4713" s="78">
        <f t="shared" si="149"/>
        <v>1</v>
      </c>
      <c r="AQ4713" s="77">
        <f>IF(V4713&lt;Variables!$G$15,1,0)</f>
        <v>1</v>
      </c>
      <c r="AR4713" s="77">
        <v>1</v>
      </c>
      <c r="AS4713" s="77">
        <v>0</v>
      </c>
      <c r="AT4713" s="77">
        <v>0</v>
      </c>
      <c r="AU4713" s="77">
        <v>0</v>
      </c>
      <c r="BA4713" s="77">
        <v>2</v>
      </c>
    </row>
    <row r="4714" spans="3:53" x14ac:dyDescent="0.25">
      <c r="C4714" s="77" t="s">
        <v>624</v>
      </c>
      <c r="D4714" s="77" t="s">
        <v>620</v>
      </c>
      <c r="E4714" s="77">
        <v>153.76</v>
      </c>
      <c r="F4714" s="77">
        <v>14.67</v>
      </c>
      <c r="G4714" s="77">
        <v>0.53</v>
      </c>
      <c r="H4714" s="77">
        <v>211920</v>
      </c>
      <c r="I4714" s="77">
        <v>2E-3</v>
      </c>
      <c r="J4714" s="77" t="s">
        <v>75</v>
      </c>
      <c r="K4714" s="77">
        <v>72.41</v>
      </c>
      <c r="L4714" s="77">
        <v>153.042945</v>
      </c>
      <c r="M4714" s="77">
        <v>0.11575509083414399</v>
      </c>
      <c r="N4714" s="77">
        <v>152.61285277777779</v>
      </c>
      <c r="O4714" s="77">
        <v>0.39790044623991461</v>
      </c>
      <c r="P4714" s="77">
        <v>16459000</v>
      </c>
      <c r="Q4714" s="77">
        <v>6715000</v>
      </c>
      <c r="R4714" s="77">
        <v>2.4500000000000002</v>
      </c>
      <c r="S4714" s="77">
        <v>29.187000000000001</v>
      </c>
      <c r="T4714" s="77">
        <v>5.2040000000000006</v>
      </c>
      <c r="U4714" s="77">
        <v>15.327199999999999</v>
      </c>
      <c r="V4714" s="77">
        <v>2.5886662888991192</v>
      </c>
      <c r="AC4714" s="77">
        <v>154.59</v>
      </c>
      <c r="AD4714" s="77">
        <v>151.02000000000001</v>
      </c>
      <c r="AH4714" s="77">
        <f>IF(AND(M4714&lt;Variables!$G$6,M4714&gt;Variables!$G$5),0,1)</f>
        <v>1</v>
      </c>
      <c r="AI4714" s="77">
        <f t="shared" si="148"/>
        <v>0</v>
      </c>
      <c r="AJ4714" s="77">
        <f>IF(I4714&gt;Variables!$G$7,0,1)</f>
        <v>1</v>
      </c>
      <c r="AK4714" s="77">
        <f>IF(F4714&gt;Variables!$G$8,0,1)</f>
        <v>0</v>
      </c>
      <c r="AL4714" s="77">
        <f>IF(G4714&gt;Variables!$G$9,0,1)</f>
        <v>1</v>
      </c>
      <c r="AM4714" s="77">
        <f>IF(AND(K4714&gt;Variables!$G$10,K4714&lt;Variables!$G$11),0,1)</f>
        <v>1</v>
      </c>
      <c r="AN4714" s="77">
        <f>IF(H4714&lt;Variables!$G$13,1,0)</f>
        <v>0</v>
      </c>
      <c r="AO4714" s="77">
        <f>IF(R4714&lt;Variables!$G$12,0,1)</f>
        <v>1</v>
      </c>
      <c r="AP4714" s="78">
        <f t="shared" si="149"/>
        <v>1</v>
      </c>
      <c r="AQ4714" s="77">
        <f>IF(V4714&lt;Variables!$G$15,1,0)</f>
        <v>1</v>
      </c>
      <c r="AR4714" s="77">
        <v>0</v>
      </c>
      <c r="AS4714" s="77">
        <v>0</v>
      </c>
      <c r="AT4714" s="77">
        <v>0</v>
      </c>
      <c r="AU4714" s="77">
        <v>1</v>
      </c>
      <c r="BA4714" s="77">
        <v>-1.0900000000000001</v>
      </c>
    </row>
    <row r="4715" spans="3:53" x14ac:dyDescent="0.25">
      <c r="C4715" s="77" t="s">
        <v>624</v>
      </c>
      <c r="D4715" s="77" t="s">
        <v>152</v>
      </c>
      <c r="E4715" s="77">
        <v>0.04</v>
      </c>
      <c r="F4715" s="77">
        <v>9.91</v>
      </c>
      <c r="G4715" s="77">
        <v>30.71</v>
      </c>
      <c r="H4715" s="77">
        <v>-99999</v>
      </c>
      <c r="I4715" s="77">
        <v>28.547000000000001</v>
      </c>
      <c r="J4715" s="77" t="s">
        <v>75</v>
      </c>
      <c r="K4715" s="77">
        <v>53.42</v>
      </c>
      <c r="L4715" s="77">
        <v>3.6426666666666663E-2</v>
      </c>
      <c r="M4715" s="77">
        <v>0.47584187408495099</v>
      </c>
      <c r="N4715" s="77">
        <v>3.6096774193548377E-2</v>
      </c>
      <c r="O4715" s="77">
        <v>1.3941018766756139</v>
      </c>
      <c r="P4715" s="77">
        <v>2373000</v>
      </c>
      <c r="Q4715" s="77">
        <v>14265000</v>
      </c>
      <c r="R4715" s="77">
        <v>0.17</v>
      </c>
      <c r="S4715" s="77">
        <v>29.187000000000001</v>
      </c>
      <c r="T4715" s="77">
        <v>5.2040000000000006</v>
      </c>
      <c r="U4715" s="77">
        <v>15.327199999999999</v>
      </c>
      <c r="V4715" s="77">
        <v>2.3853594401171292</v>
      </c>
      <c r="AC4715" s="77">
        <v>3.6600000000000001E-2</v>
      </c>
      <c r="AD4715" s="77">
        <v>3.4000000000000002E-2</v>
      </c>
      <c r="AH4715" s="77">
        <f>IF(AND(M4715&lt;Variables!$G$6,M4715&gt;Variables!$G$5),0,1)</f>
        <v>1</v>
      </c>
      <c r="AI4715" s="77">
        <f t="shared" si="148"/>
        <v>0</v>
      </c>
      <c r="AJ4715" s="77">
        <f>IF(I4715&gt;Variables!$G$7,0,1)</f>
        <v>1</v>
      </c>
      <c r="AK4715" s="77">
        <f>IF(F4715&gt;Variables!$G$8,0,1)</f>
        <v>0</v>
      </c>
      <c r="AL4715" s="77">
        <f>IF(G4715&gt;Variables!$G$9,0,1)</f>
        <v>0</v>
      </c>
      <c r="AM4715" s="77">
        <f>IF(AND(K4715&gt;Variables!$G$10,K4715&lt;Variables!$G$11),0,1)</f>
        <v>1</v>
      </c>
      <c r="AN4715" s="77">
        <f>IF(H4715&lt;Variables!$G$13,1,0)</f>
        <v>1</v>
      </c>
      <c r="AO4715" s="77">
        <f>IF(R4715&lt;Variables!$G$12,0,1)</f>
        <v>0</v>
      </c>
      <c r="AP4715" s="78">
        <f t="shared" si="149"/>
        <v>1</v>
      </c>
      <c r="AQ4715" s="77">
        <f>IF(V4715&lt;Variables!$G$15,1,0)</f>
        <v>1</v>
      </c>
      <c r="AR4715" s="77">
        <v>0</v>
      </c>
      <c r="AS4715" s="77">
        <v>0</v>
      </c>
      <c r="AT4715" s="77">
        <v>1</v>
      </c>
      <c r="AU4715" s="77">
        <v>0</v>
      </c>
      <c r="BA4715" s="77">
        <v>-2.25</v>
      </c>
    </row>
    <row r="4716" spans="3:53" x14ac:dyDescent="0.25">
      <c r="C4716" s="77" t="s">
        <v>624</v>
      </c>
      <c r="D4716" s="77" t="s">
        <v>183</v>
      </c>
      <c r="E4716" s="77">
        <v>46.2</v>
      </c>
      <c r="F4716" s="77">
        <v>6.45</v>
      </c>
      <c r="G4716" s="77">
        <v>5.98</v>
      </c>
      <c r="H4716" s="77">
        <v>6970</v>
      </c>
      <c r="I4716" s="77">
        <v>12010.151</v>
      </c>
      <c r="J4716" s="77" t="s">
        <v>75</v>
      </c>
      <c r="K4716" s="77">
        <v>58.8</v>
      </c>
      <c r="L4716" s="77">
        <v>45.823510000000013</v>
      </c>
      <c r="M4716" s="77">
        <v>0.33059449177942812</v>
      </c>
      <c r="N4716" s="77">
        <v>45.184008333333317</v>
      </c>
      <c r="O4716" s="77">
        <v>1.7506009224133929</v>
      </c>
      <c r="P4716" s="77">
        <v>260513</v>
      </c>
      <c r="Q4716" s="77">
        <v>2212000</v>
      </c>
      <c r="R4716" s="77">
        <v>0.12</v>
      </c>
      <c r="S4716" s="77">
        <v>29.187000000000001</v>
      </c>
      <c r="T4716" s="77">
        <v>5.2040000000000006</v>
      </c>
      <c r="U4716" s="77">
        <v>15.327199999999999</v>
      </c>
      <c r="V4716" s="77">
        <v>2.4411706825618551</v>
      </c>
      <c r="AC4716" s="77">
        <v>46.14</v>
      </c>
      <c r="AD4716" s="77">
        <v>43.1</v>
      </c>
      <c r="AH4716" s="77">
        <f>IF(AND(M4716&lt;Variables!$G$6,M4716&gt;Variables!$G$5),0,1)</f>
        <v>1</v>
      </c>
      <c r="AI4716" s="77">
        <f t="shared" si="148"/>
        <v>0</v>
      </c>
      <c r="AJ4716" s="77">
        <f>IF(I4716&gt;Variables!$G$7,0,1)</f>
        <v>0</v>
      </c>
      <c r="AK4716" s="77">
        <f>IF(F4716&gt;Variables!$G$8,0,1)</f>
        <v>1</v>
      </c>
      <c r="AL4716" s="77">
        <f>IF(G4716&gt;Variables!$G$9,0,1)</f>
        <v>1</v>
      </c>
      <c r="AM4716" s="77">
        <f>IF(AND(K4716&gt;Variables!$G$10,K4716&lt;Variables!$G$11),0,1)</f>
        <v>1</v>
      </c>
      <c r="AN4716" s="77">
        <f>IF(H4716&lt;Variables!$G$13,1,0)</f>
        <v>0</v>
      </c>
      <c r="AO4716" s="77">
        <f>IF(R4716&lt;Variables!$G$12,0,1)</f>
        <v>0</v>
      </c>
      <c r="AP4716" s="78">
        <f t="shared" si="149"/>
        <v>1</v>
      </c>
      <c r="AQ4716" s="77">
        <f>IF(V4716&lt;Variables!$G$15,1,0)</f>
        <v>1</v>
      </c>
      <c r="AR4716" s="77">
        <v>0</v>
      </c>
      <c r="AS4716" s="77">
        <v>0</v>
      </c>
      <c r="AT4716" s="77">
        <v>1</v>
      </c>
      <c r="AU4716" s="77">
        <v>0</v>
      </c>
      <c r="BA4716" s="77">
        <v>-2.25</v>
      </c>
    </row>
    <row r="4717" spans="3:53" x14ac:dyDescent="0.25">
      <c r="C4717" s="77" t="s">
        <v>624</v>
      </c>
      <c r="D4717" s="77" t="s">
        <v>612</v>
      </c>
      <c r="E4717" s="77">
        <v>126.2</v>
      </c>
      <c r="F4717" s="77">
        <v>4.74</v>
      </c>
      <c r="G4717" s="77">
        <v>0.08</v>
      </c>
      <c r="H4717" s="77">
        <v>19960</v>
      </c>
      <c r="I4717" s="77">
        <v>-28.332000000000001</v>
      </c>
      <c r="J4717" s="77" t="s">
        <v>75</v>
      </c>
      <c r="K4717" s="77">
        <v>52.4</v>
      </c>
      <c r="L4717" s="77">
        <v>126.481525</v>
      </c>
      <c r="M4717" s="77">
        <v>-0.55464622204704561</v>
      </c>
      <c r="N4717" s="77">
        <v>125.794175</v>
      </c>
      <c r="O4717" s="77">
        <v>-1.12684073010717E-2</v>
      </c>
      <c r="P4717" s="77">
        <v>1875000</v>
      </c>
      <c r="Q4717" s="77">
        <v>1140000</v>
      </c>
      <c r="R4717" s="77">
        <v>1.64</v>
      </c>
      <c r="S4717" s="77">
        <v>29.187000000000001</v>
      </c>
      <c r="T4717" s="77">
        <v>5.2040000000000006</v>
      </c>
      <c r="U4717" s="77">
        <v>15.327199999999999</v>
      </c>
      <c r="V4717" s="77">
        <v>2.4101291656674761</v>
      </c>
      <c r="AC4717" s="77">
        <v>127.88</v>
      </c>
      <c r="AD4717" s="77">
        <v>125.045</v>
      </c>
      <c r="AH4717" s="77">
        <f>IF(AND(M4717&lt;Variables!$G$6,M4717&gt;Variables!$G$5),0,1)</f>
        <v>1</v>
      </c>
      <c r="AI4717" s="77">
        <f t="shared" si="148"/>
        <v>0</v>
      </c>
      <c r="AJ4717" s="77">
        <f>IF(I4717&gt;Variables!$G$7,0,1)</f>
        <v>1</v>
      </c>
      <c r="AK4717" s="77">
        <f>IF(F4717&gt;Variables!$G$8,0,1)</f>
        <v>1</v>
      </c>
      <c r="AL4717" s="77">
        <f>IF(G4717&gt;Variables!$G$9,0,1)</f>
        <v>1</v>
      </c>
      <c r="AM4717" s="77">
        <f>IF(AND(K4717&gt;Variables!$G$10,K4717&lt;Variables!$G$11),0,1)</f>
        <v>1</v>
      </c>
      <c r="AN4717" s="77">
        <f>IF(H4717&lt;Variables!$G$13,1,0)</f>
        <v>0</v>
      </c>
      <c r="AO4717" s="77">
        <f>IF(R4717&lt;Variables!$G$12,0,1)</f>
        <v>0</v>
      </c>
      <c r="AP4717" s="78">
        <f t="shared" si="149"/>
        <v>1</v>
      </c>
      <c r="AQ4717" s="77">
        <f>IF(V4717&lt;Variables!$G$15,1,0)</f>
        <v>1</v>
      </c>
      <c r="AR4717" s="77">
        <v>0</v>
      </c>
      <c r="AS4717" s="77">
        <v>1</v>
      </c>
      <c r="AT4717" s="77">
        <v>0</v>
      </c>
      <c r="AU4717" s="77">
        <v>0</v>
      </c>
      <c r="BA4717" s="77">
        <v>0.74</v>
      </c>
    </row>
    <row r="4718" spans="3:53" x14ac:dyDescent="0.25">
      <c r="C4718" s="77" t="s">
        <v>624</v>
      </c>
      <c r="D4718" s="77" t="s">
        <v>617</v>
      </c>
      <c r="E4718" s="77">
        <v>4.3600000000000003</v>
      </c>
      <c r="F4718" s="77">
        <v>4.8499999999999996</v>
      </c>
      <c r="G4718" s="77">
        <v>2.84</v>
      </c>
      <c r="H4718" s="77">
        <v>-99999</v>
      </c>
      <c r="I4718" s="77">
        <v>-23.236000000000001</v>
      </c>
      <c r="J4718" s="77" t="s">
        <v>74</v>
      </c>
      <c r="K4718" s="77">
        <v>83.16</v>
      </c>
      <c r="L4718" s="77">
        <v>4.3310333333333331</v>
      </c>
      <c r="M4718" s="77">
        <v>0.43792474467217007</v>
      </c>
      <c r="N4718" s="77">
        <v>4.3021222222222217</v>
      </c>
      <c r="O4718" s="77">
        <v>1.112887437982808</v>
      </c>
      <c r="P4718" s="77">
        <v>39003</v>
      </c>
      <c r="Q4718" s="77">
        <v>142825</v>
      </c>
      <c r="R4718" s="77">
        <v>0.27</v>
      </c>
      <c r="S4718" s="77">
        <v>29.187000000000001</v>
      </c>
      <c r="T4718" s="77">
        <v>5.2040000000000006</v>
      </c>
      <c r="U4718" s="77">
        <v>15.327199999999999</v>
      </c>
      <c r="V4718" s="77">
        <v>2.6572132205062688</v>
      </c>
      <c r="AC4718" s="77">
        <v>4.4000000000000004</v>
      </c>
      <c r="AD4718" s="77">
        <v>4.3099999999999996</v>
      </c>
      <c r="AH4718" s="77">
        <f>IF(AND(M4718&lt;Variables!$G$6,M4718&gt;Variables!$G$5),0,1)</f>
        <v>1</v>
      </c>
      <c r="AI4718" s="77">
        <f t="shared" si="148"/>
        <v>0</v>
      </c>
      <c r="AJ4718" s="77">
        <f>IF(I4718&gt;Variables!$G$7,0,1)</f>
        <v>1</v>
      </c>
      <c r="AK4718" s="77">
        <f>IF(F4718&gt;Variables!$G$8,0,1)</f>
        <v>1</v>
      </c>
      <c r="AL4718" s="77">
        <f>IF(G4718&gt;Variables!$G$9,0,1)</f>
        <v>1</v>
      </c>
      <c r="AM4718" s="77">
        <f>IF(AND(K4718&gt;Variables!$G$10,K4718&lt;Variables!$G$11),0,1)</f>
        <v>1</v>
      </c>
      <c r="AN4718" s="77">
        <f>IF(H4718&lt;Variables!$G$13,1,0)</f>
        <v>1</v>
      </c>
      <c r="AO4718" s="77">
        <f>IF(R4718&lt;Variables!$G$12,0,1)</f>
        <v>0</v>
      </c>
      <c r="AP4718" s="78">
        <f t="shared" si="149"/>
        <v>0</v>
      </c>
      <c r="AQ4718" s="77">
        <f>IF(V4718&lt;Variables!$G$15,1,0)</f>
        <v>1</v>
      </c>
      <c r="AR4718" s="77">
        <v>0</v>
      </c>
      <c r="AS4718" s="77">
        <v>0</v>
      </c>
      <c r="AT4718" s="77">
        <v>0</v>
      </c>
      <c r="AU4718" s="77">
        <v>1</v>
      </c>
      <c r="BA4718" s="77">
        <v>-0.06</v>
      </c>
    </row>
    <row r="4719" spans="3:53" x14ac:dyDescent="0.25">
      <c r="C4719" s="77" t="s">
        <v>624</v>
      </c>
      <c r="D4719" s="77" t="s">
        <v>615</v>
      </c>
      <c r="E4719" s="77">
        <v>8.1300000000000008</v>
      </c>
      <c r="F4719" s="77">
        <v>39.82</v>
      </c>
      <c r="G4719" s="77">
        <v>12.01</v>
      </c>
      <c r="H4719" s="77">
        <v>-99999</v>
      </c>
      <c r="I4719" s="77">
        <v>-99999</v>
      </c>
      <c r="J4719" s="77" t="s">
        <v>75</v>
      </c>
      <c r="K4719" s="77">
        <v>59.79</v>
      </c>
      <c r="L4719" s="77">
        <v>7.8758499999999998</v>
      </c>
      <c r="M4719" s="77">
        <v>2.4016455366722291</v>
      </c>
      <c r="N4719" s="77">
        <v>8.1897531249999993</v>
      </c>
      <c r="O4719" s="77">
        <v>-1.5232830965219091</v>
      </c>
      <c r="P4719" s="77">
        <v>16370000</v>
      </c>
      <c r="Q4719" s="77">
        <v>0</v>
      </c>
      <c r="R4719" s="77">
        <v>1</v>
      </c>
      <c r="S4719" s="77">
        <v>29.187000000000001</v>
      </c>
      <c r="T4719" s="77">
        <v>5.2040000000000006</v>
      </c>
      <c r="U4719" s="77">
        <v>15.327199999999999</v>
      </c>
      <c r="V4719" s="77">
        <v>2.3380786429325089</v>
      </c>
      <c r="AC4719" s="77">
        <v>8.84</v>
      </c>
      <c r="AD4719" s="77">
        <v>7.35</v>
      </c>
      <c r="AH4719" s="77">
        <f>IF(AND(M4719&lt;Variables!$G$6,M4719&gt;Variables!$G$5),0,1)</f>
        <v>1</v>
      </c>
      <c r="AI4719" s="77">
        <f t="shared" si="148"/>
        <v>1</v>
      </c>
      <c r="AJ4719" s="77">
        <f>IF(I4719&gt;Variables!$G$7,0,1)</f>
        <v>1</v>
      </c>
      <c r="AK4719" s="77">
        <f>IF(F4719&gt;Variables!$G$8,0,1)</f>
        <v>0</v>
      </c>
      <c r="AL4719" s="77">
        <f>IF(G4719&gt;Variables!$G$9,0,1)</f>
        <v>0</v>
      </c>
      <c r="AM4719" s="77">
        <f>IF(AND(K4719&gt;Variables!$G$10,K4719&lt;Variables!$G$11),0,1)</f>
        <v>1</v>
      </c>
      <c r="AN4719" s="77">
        <f>IF(H4719&lt;Variables!$G$13,1,0)</f>
        <v>1</v>
      </c>
      <c r="AO4719" s="77">
        <f>IF(R4719&lt;Variables!$G$12,0,1)</f>
        <v>0</v>
      </c>
      <c r="AP4719" s="78">
        <f t="shared" si="149"/>
        <v>1</v>
      </c>
      <c r="AQ4719" s="77">
        <f>IF(V4719&lt;Variables!$G$15,1,0)</f>
        <v>1</v>
      </c>
      <c r="AR4719" s="77">
        <v>0</v>
      </c>
      <c r="AS4719" s="77">
        <v>0</v>
      </c>
      <c r="AT4719" s="77">
        <v>1</v>
      </c>
      <c r="AU4719" s="77">
        <v>0</v>
      </c>
      <c r="BA4719" s="77">
        <v>-2.25</v>
      </c>
    </row>
    <row r="4720" spans="3:53" x14ac:dyDescent="0.25">
      <c r="C4720" s="77" t="s">
        <v>624</v>
      </c>
      <c r="D4720" s="77" t="s">
        <v>619</v>
      </c>
      <c r="E4720" s="77">
        <v>4.38</v>
      </c>
      <c r="F4720" s="77">
        <v>5.44</v>
      </c>
      <c r="G4720" s="77">
        <v>0.92</v>
      </c>
      <c r="H4720" s="77">
        <v>-99999</v>
      </c>
      <c r="I4720" s="77">
        <v>-23.311</v>
      </c>
      <c r="J4720" s="77" t="s">
        <v>74</v>
      </c>
      <c r="K4720" s="77">
        <v>61.21</v>
      </c>
      <c r="L4720" s="77">
        <v>4.3649199999999997</v>
      </c>
      <c r="M4720" s="77">
        <v>0.116382430834939</v>
      </c>
      <c r="N4720" s="77">
        <v>4.3602194444444438</v>
      </c>
      <c r="O4720" s="77">
        <v>0.22431337872267421</v>
      </c>
      <c r="P4720" s="77">
        <v>452002</v>
      </c>
      <c r="Q4720" s="77">
        <v>112475</v>
      </c>
      <c r="R4720" s="77">
        <v>4.0199999999999996</v>
      </c>
      <c r="S4720" s="77">
        <v>29.187000000000001</v>
      </c>
      <c r="T4720" s="77">
        <v>5.2040000000000006</v>
      </c>
      <c r="U4720" s="77">
        <v>15.327199999999999</v>
      </c>
      <c r="V4720" s="77">
        <v>2.4763418361188738</v>
      </c>
      <c r="AC4720" s="77">
        <v>4.45</v>
      </c>
      <c r="AD4720" s="77">
        <v>4.37</v>
      </c>
      <c r="AH4720" s="77">
        <f>IF(AND(M4720&lt;Variables!$G$6,M4720&gt;Variables!$G$5),0,1)</f>
        <v>1</v>
      </c>
      <c r="AI4720" s="77">
        <f t="shared" si="148"/>
        <v>0</v>
      </c>
      <c r="AJ4720" s="77">
        <f>IF(I4720&gt;Variables!$G$7,0,1)</f>
        <v>1</v>
      </c>
      <c r="AK4720" s="77">
        <f>IF(F4720&gt;Variables!$G$8,0,1)</f>
        <v>1</v>
      </c>
      <c r="AL4720" s="77">
        <f>IF(G4720&gt;Variables!$G$9,0,1)</f>
        <v>1</v>
      </c>
      <c r="AM4720" s="77">
        <f>IF(AND(K4720&gt;Variables!$G$10,K4720&lt;Variables!$G$11),0,1)</f>
        <v>1</v>
      </c>
      <c r="AN4720" s="77">
        <f>IF(H4720&lt;Variables!$G$13,1,0)</f>
        <v>1</v>
      </c>
      <c r="AO4720" s="77">
        <f>IF(R4720&lt;Variables!$G$12,0,1)</f>
        <v>1</v>
      </c>
      <c r="AP4720" s="78">
        <f t="shared" si="149"/>
        <v>0</v>
      </c>
      <c r="AQ4720" s="77">
        <f>IF(V4720&lt;Variables!$G$15,1,0)</f>
        <v>1</v>
      </c>
      <c r="AR4720" s="77">
        <v>0</v>
      </c>
      <c r="AS4720" s="77">
        <v>1</v>
      </c>
      <c r="AT4720" s="77">
        <v>0</v>
      </c>
      <c r="AU4720" s="77">
        <v>0</v>
      </c>
      <c r="BA4720" s="77">
        <v>1.19</v>
      </c>
    </row>
    <row r="4721" spans="3:53" x14ac:dyDescent="0.25">
      <c r="C4721" s="77" t="s">
        <v>624</v>
      </c>
      <c r="D4721" s="77" t="s">
        <v>451</v>
      </c>
      <c r="E4721" s="77">
        <v>25.02</v>
      </c>
      <c r="F4721" s="77">
        <v>5.58</v>
      </c>
      <c r="G4721" s="77">
        <v>3.87</v>
      </c>
      <c r="H4721" s="77">
        <v>13770</v>
      </c>
      <c r="I4721" s="77">
        <v>29.334</v>
      </c>
      <c r="J4721" s="77" t="s">
        <v>74</v>
      </c>
      <c r="K4721" s="77">
        <v>64.099999999999994</v>
      </c>
      <c r="L4721" s="77">
        <v>24.86373</v>
      </c>
      <c r="M4721" s="77">
        <v>0.26653281707934789</v>
      </c>
      <c r="N4721" s="77">
        <v>24.69548</v>
      </c>
      <c r="O4721" s="77">
        <v>0.94964746585206461</v>
      </c>
      <c r="P4721" s="77">
        <v>196419</v>
      </c>
      <c r="Q4721" s="77">
        <v>1031000</v>
      </c>
      <c r="R4721" s="77">
        <v>0.19</v>
      </c>
      <c r="S4721" s="77">
        <v>29.187000000000001</v>
      </c>
      <c r="T4721" s="77">
        <v>5.2040000000000006</v>
      </c>
      <c r="U4721" s="77">
        <v>15.327199999999999</v>
      </c>
      <c r="V4721" s="77">
        <v>2.495292717218212</v>
      </c>
      <c r="AC4721" s="77">
        <v>25.12</v>
      </c>
      <c r="AD4721" s="77">
        <v>23.27</v>
      </c>
      <c r="AH4721" s="77">
        <f>IF(AND(M4721&lt;Variables!$G$6,M4721&gt;Variables!$G$5),0,1)</f>
        <v>1</v>
      </c>
      <c r="AI4721" s="77">
        <f t="shared" si="148"/>
        <v>0</v>
      </c>
      <c r="AJ4721" s="77">
        <f>IF(I4721&gt;Variables!$G$7,0,1)</f>
        <v>1</v>
      </c>
      <c r="AK4721" s="77">
        <f>IF(F4721&gt;Variables!$G$8,0,1)</f>
        <v>1</v>
      </c>
      <c r="AL4721" s="77">
        <f>IF(G4721&gt;Variables!$G$9,0,1)</f>
        <v>1</v>
      </c>
      <c r="AM4721" s="77">
        <f>IF(AND(K4721&gt;Variables!$G$10,K4721&lt;Variables!$G$11),0,1)</f>
        <v>0</v>
      </c>
      <c r="AN4721" s="77">
        <f>IF(H4721&lt;Variables!$G$13,1,0)</f>
        <v>0</v>
      </c>
      <c r="AO4721" s="77">
        <f>IF(R4721&lt;Variables!$G$12,0,1)</f>
        <v>0</v>
      </c>
      <c r="AP4721" s="78">
        <f t="shared" si="149"/>
        <v>0</v>
      </c>
      <c r="AQ4721" s="77">
        <f>IF(V4721&lt;Variables!$G$15,1,0)</f>
        <v>1</v>
      </c>
      <c r="AR4721" s="77">
        <v>0</v>
      </c>
      <c r="AS4721" s="77">
        <v>0</v>
      </c>
      <c r="AT4721" s="77">
        <v>0</v>
      </c>
      <c r="AU4721" s="77">
        <v>1</v>
      </c>
      <c r="BA4721" s="77">
        <v>-0.61</v>
      </c>
    </row>
    <row r="4722" spans="3:53" x14ac:dyDescent="0.25">
      <c r="C4722" s="77" t="s">
        <v>624</v>
      </c>
      <c r="D4722" s="77" t="s">
        <v>609</v>
      </c>
      <c r="E4722" s="77">
        <v>5.53</v>
      </c>
      <c r="F4722" s="77">
        <v>7.95</v>
      </c>
      <c r="G4722" s="77">
        <v>3.96</v>
      </c>
      <c r="H4722" s="77">
        <v>30100</v>
      </c>
      <c r="I4722" s="77">
        <v>268.45</v>
      </c>
      <c r="J4722" s="77" t="s">
        <v>74</v>
      </c>
      <c r="K4722" s="77">
        <v>66.900000000000006</v>
      </c>
      <c r="L4722" s="77">
        <v>5.4526600000000007</v>
      </c>
      <c r="M4722" s="77">
        <v>1.051596835306053</v>
      </c>
      <c r="N4722" s="77">
        <v>5.4259194444444443</v>
      </c>
      <c r="O4722" s="77">
        <v>1.5496093596016229</v>
      </c>
      <c r="P4722" s="77">
        <v>19333000</v>
      </c>
      <c r="Q4722" s="77">
        <v>38585000</v>
      </c>
      <c r="R4722" s="77">
        <v>0.5</v>
      </c>
      <c r="S4722" s="77">
        <v>29.187000000000001</v>
      </c>
      <c r="T4722" s="77">
        <v>5.2040000000000006</v>
      </c>
      <c r="U4722" s="77">
        <v>15.327199999999999</v>
      </c>
      <c r="V4722" s="77">
        <v>2.463416985221893</v>
      </c>
      <c r="AC4722" s="77">
        <v>5.65</v>
      </c>
      <c r="AD4722" s="77">
        <v>5.42</v>
      </c>
      <c r="AH4722" s="77">
        <f>IF(AND(M4722&lt;Variables!$G$6,M4722&gt;Variables!$G$5),0,1)</f>
        <v>1</v>
      </c>
      <c r="AI4722" s="77">
        <f t="shared" ref="AI4722:AI4785" si="150">IF(L4722&gt;N4722,0,1)</f>
        <v>0</v>
      </c>
      <c r="AJ4722" s="77">
        <f>IF(I4722&gt;Variables!$G$7,0,1)</f>
        <v>0</v>
      </c>
      <c r="AK4722" s="77">
        <f>IF(F4722&gt;Variables!$G$8,0,1)</f>
        <v>1</v>
      </c>
      <c r="AL4722" s="77">
        <f>IF(G4722&gt;Variables!$G$9,0,1)</f>
        <v>1</v>
      </c>
      <c r="AM4722" s="77">
        <f>IF(AND(K4722&gt;Variables!$G$10,K4722&lt;Variables!$G$11),0,1)</f>
        <v>0</v>
      </c>
      <c r="AN4722" s="77">
        <f>IF(H4722&lt;Variables!$G$13,1,0)</f>
        <v>0</v>
      </c>
      <c r="AO4722" s="77">
        <f>IF(R4722&lt;Variables!$G$12,0,1)</f>
        <v>0</v>
      </c>
      <c r="AP4722" s="78">
        <f t="shared" ref="AP4722:AP4785" si="151">IF(J4722="Pass", 0,1)</f>
        <v>0</v>
      </c>
      <c r="AQ4722" s="77">
        <f>IF(V4722&lt;Variables!$G$15,1,0)</f>
        <v>1</v>
      </c>
      <c r="AR4722" s="77">
        <v>0</v>
      </c>
      <c r="AS4722" s="77">
        <v>0</v>
      </c>
      <c r="AT4722" s="77">
        <v>1</v>
      </c>
      <c r="AU4722" s="77">
        <v>0</v>
      </c>
      <c r="BA4722" s="77">
        <v>-1.7</v>
      </c>
    </row>
    <row r="4723" spans="3:53" x14ac:dyDescent="0.25">
      <c r="C4723" s="77" t="s">
        <v>624</v>
      </c>
      <c r="D4723" s="77" t="s">
        <v>445</v>
      </c>
      <c r="E4723" s="77">
        <v>17.28</v>
      </c>
      <c r="F4723" s="77">
        <v>32.979999999999997</v>
      </c>
      <c r="G4723" s="77">
        <v>34.78</v>
      </c>
      <c r="H4723" s="77">
        <v>122.72</v>
      </c>
      <c r="I4723" s="77">
        <v>76093.835000000006</v>
      </c>
      <c r="J4723" s="77" t="s">
        <v>75</v>
      </c>
      <c r="K4723" s="77">
        <v>63.87</v>
      </c>
      <c r="L4723" s="77">
        <v>16.066655000000001</v>
      </c>
      <c r="M4723" s="77">
        <v>7.2096214177748923</v>
      </c>
      <c r="N4723" s="77">
        <v>15.280347222222231</v>
      </c>
      <c r="O4723" s="77">
        <v>12.72649599840026</v>
      </c>
      <c r="P4723" s="77">
        <v>16980000</v>
      </c>
      <c r="Q4723" s="77">
        <v>26410000</v>
      </c>
      <c r="R4723" s="77">
        <v>0.64</v>
      </c>
      <c r="S4723" s="77">
        <v>29.187000000000001</v>
      </c>
      <c r="T4723" s="77">
        <v>5.2040000000000006</v>
      </c>
      <c r="U4723" s="77">
        <v>15.327199999999999</v>
      </c>
      <c r="V4723" s="77">
        <v>2.0344504102394678</v>
      </c>
      <c r="AC4723" s="77">
        <v>20.75</v>
      </c>
      <c r="AD4723" s="77">
        <v>15.81</v>
      </c>
      <c r="AH4723" s="77">
        <f>IF(AND(M4723&lt;Variables!$G$6,M4723&gt;Variables!$G$5),0,1)</f>
        <v>1</v>
      </c>
      <c r="AI4723" s="77">
        <f t="shared" si="150"/>
        <v>0</v>
      </c>
      <c r="AJ4723" s="77">
        <f>IF(I4723&gt;Variables!$G$7,0,1)</f>
        <v>0</v>
      </c>
      <c r="AK4723" s="77">
        <f>IF(F4723&gt;Variables!$G$8,0,1)</f>
        <v>0</v>
      </c>
      <c r="AL4723" s="77">
        <f>IF(G4723&gt;Variables!$G$9,0,1)</f>
        <v>0</v>
      </c>
      <c r="AM4723" s="77">
        <f>IF(AND(K4723&gt;Variables!$G$10,K4723&lt;Variables!$G$11),0,1)</f>
        <v>0</v>
      </c>
      <c r="AN4723" s="77">
        <f>IF(H4723&lt;Variables!$G$13,1,0)</f>
        <v>1</v>
      </c>
      <c r="AO4723" s="77">
        <f>IF(R4723&lt;Variables!$G$12,0,1)</f>
        <v>0</v>
      </c>
      <c r="AP4723" s="78">
        <f t="shared" si="151"/>
        <v>1</v>
      </c>
      <c r="AQ4723" s="77">
        <f>IF(V4723&lt;Variables!$G$15,1,0)</f>
        <v>1</v>
      </c>
      <c r="AR4723" s="77">
        <v>0</v>
      </c>
      <c r="AS4723" s="77">
        <v>0</v>
      </c>
      <c r="AT4723" s="77">
        <v>1</v>
      </c>
      <c r="AU4723" s="77">
        <v>0</v>
      </c>
      <c r="BA4723" s="77">
        <v>-2.25</v>
      </c>
    </row>
    <row r="4724" spans="3:53" x14ac:dyDescent="0.25">
      <c r="C4724" s="77" t="s">
        <v>624</v>
      </c>
      <c r="D4724" s="77" t="s">
        <v>127</v>
      </c>
      <c r="E4724" s="77">
        <v>36.979999999999997</v>
      </c>
      <c r="F4724" s="77">
        <v>9.69</v>
      </c>
      <c r="G4724" s="77">
        <v>9.17</v>
      </c>
      <c r="H4724" s="77">
        <v>6940</v>
      </c>
      <c r="I4724" s="77">
        <v>1426.6369999999999</v>
      </c>
      <c r="J4724" s="77" t="s">
        <v>74</v>
      </c>
      <c r="K4724" s="77">
        <v>71.03</v>
      </c>
      <c r="L4724" s="77">
        <v>36.348024999999993</v>
      </c>
      <c r="M4724" s="77">
        <v>0.913323351131202</v>
      </c>
      <c r="N4724" s="77">
        <v>35.569677142857152</v>
      </c>
      <c r="O4724" s="77">
        <v>3.121543253495124</v>
      </c>
      <c r="P4724" s="77">
        <v>230370</v>
      </c>
      <c r="Q4724" s="77">
        <v>800984</v>
      </c>
      <c r="R4724" s="77">
        <v>0.28999999999999998</v>
      </c>
      <c r="S4724" s="77">
        <v>29.187000000000001</v>
      </c>
      <c r="T4724" s="77">
        <v>5.2040000000000006</v>
      </c>
      <c r="U4724" s="77">
        <v>15.327199999999999</v>
      </c>
      <c r="V4724" s="77">
        <v>2.5056540279360422</v>
      </c>
      <c r="AC4724" s="77">
        <v>42.62</v>
      </c>
      <c r="AD4724" s="77">
        <v>36.68</v>
      </c>
      <c r="AH4724" s="77">
        <f>IF(AND(M4724&lt;Variables!$G$6,M4724&gt;Variables!$G$5),0,1)</f>
        <v>1</v>
      </c>
      <c r="AI4724" s="77">
        <f t="shared" si="150"/>
        <v>0</v>
      </c>
      <c r="AJ4724" s="77">
        <f>IF(I4724&gt;Variables!$G$7,0,1)</f>
        <v>0</v>
      </c>
      <c r="AK4724" s="77">
        <f>IF(F4724&gt;Variables!$G$8,0,1)</f>
        <v>0</v>
      </c>
      <c r="AL4724" s="77">
        <f>IF(G4724&gt;Variables!$G$9,0,1)</f>
        <v>1</v>
      </c>
      <c r="AM4724" s="77">
        <f>IF(AND(K4724&gt;Variables!$G$10,K4724&lt;Variables!$G$11),0,1)</f>
        <v>1</v>
      </c>
      <c r="AN4724" s="77">
        <f>IF(H4724&lt;Variables!$G$13,1,0)</f>
        <v>0</v>
      </c>
      <c r="AO4724" s="77">
        <f>IF(R4724&lt;Variables!$G$12,0,1)</f>
        <v>0</v>
      </c>
      <c r="AP4724" s="78">
        <f t="shared" si="151"/>
        <v>0</v>
      </c>
      <c r="AQ4724" s="77">
        <f>IF(V4724&lt;Variables!$G$15,1,0)</f>
        <v>1</v>
      </c>
      <c r="AR4724" s="77">
        <v>1</v>
      </c>
      <c r="AS4724" s="77">
        <v>0</v>
      </c>
      <c r="AT4724" s="77">
        <v>0</v>
      </c>
      <c r="AU4724" s="77">
        <v>0</v>
      </c>
      <c r="BA4724" s="77">
        <v>2</v>
      </c>
    </row>
    <row r="4725" spans="3:53" x14ac:dyDescent="0.25">
      <c r="C4725" s="77" t="s">
        <v>624</v>
      </c>
      <c r="D4725" s="77" t="s">
        <v>623</v>
      </c>
      <c r="E4725" s="77">
        <v>12.56</v>
      </c>
      <c r="F4725" s="77">
        <v>12.78</v>
      </c>
      <c r="G4725" s="77">
        <v>2.36</v>
      </c>
      <c r="H4725" s="77">
        <v>8119.9999999999991</v>
      </c>
      <c r="I4725" s="77">
        <v>-41.296999999999997</v>
      </c>
      <c r="J4725" s="77" t="s">
        <v>74</v>
      </c>
      <c r="K4725" s="77">
        <v>51.05</v>
      </c>
      <c r="L4725" s="77">
        <v>12.65737</v>
      </c>
      <c r="M4725" s="77">
        <v>-0.76927513377579992</v>
      </c>
      <c r="N4725" s="77">
        <v>12.66614444444444</v>
      </c>
      <c r="O4725" s="77">
        <v>-0.83801700596426654</v>
      </c>
      <c r="P4725" s="77">
        <v>16223000</v>
      </c>
      <c r="Q4725" s="77">
        <v>6845000</v>
      </c>
      <c r="R4725" s="77">
        <v>2.37</v>
      </c>
      <c r="S4725" s="77">
        <v>29.187000000000001</v>
      </c>
      <c r="T4725" s="77">
        <v>5.2040000000000006</v>
      </c>
      <c r="U4725" s="77">
        <v>15.327199999999999</v>
      </c>
      <c r="V4725" s="77">
        <v>2.4002119033938332</v>
      </c>
      <c r="AC4725" s="77">
        <v>12.94</v>
      </c>
      <c r="AD4725" s="77">
        <v>11.92</v>
      </c>
      <c r="AH4725" s="77">
        <f>IF(AND(M4725&lt;Variables!$G$6,M4725&gt;Variables!$G$5),0,1)</f>
        <v>1</v>
      </c>
      <c r="AI4725" s="77">
        <f t="shared" si="150"/>
        <v>1</v>
      </c>
      <c r="AJ4725" s="77">
        <f>IF(I4725&gt;Variables!$G$7,0,1)</f>
        <v>1</v>
      </c>
      <c r="AK4725" s="77">
        <f>IF(F4725&gt;Variables!$G$8,0,1)</f>
        <v>0</v>
      </c>
      <c r="AL4725" s="77">
        <f>IF(G4725&gt;Variables!$G$9,0,1)</f>
        <v>1</v>
      </c>
      <c r="AM4725" s="77">
        <f>IF(AND(K4725&gt;Variables!$G$10,K4725&lt;Variables!$G$11),0,1)</f>
        <v>1</v>
      </c>
      <c r="AN4725" s="77">
        <f>IF(H4725&lt;Variables!$G$13,1,0)</f>
        <v>0</v>
      </c>
      <c r="AO4725" s="77">
        <f>IF(R4725&lt;Variables!$G$12,0,1)</f>
        <v>1</v>
      </c>
      <c r="AP4725" s="78">
        <f t="shared" si="151"/>
        <v>0</v>
      </c>
      <c r="AQ4725" s="77">
        <f>IF(V4725&lt;Variables!$G$15,1,0)</f>
        <v>1</v>
      </c>
      <c r="AR4725" s="77">
        <v>1</v>
      </c>
      <c r="AS4725" s="77">
        <v>0</v>
      </c>
      <c r="AT4725" s="77">
        <v>0</v>
      </c>
      <c r="AU4725" s="77">
        <v>0</v>
      </c>
      <c r="BA4725" s="77">
        <v>2</v>
      </c>
    </row>
    <row r="4726" spans="3:53" x14ac:dyDescent="0.25">
      <c r="C4726" s="77" t="s">
        <v>624</v>
      </c>
      <c r="D4726" s="77" t="s">
        <v>621</v>
      </c>
      <c r="E4726" s="77">
        <v>12.22</v>
      </c>
      <c r="F4726" s="77">
        <v>42.99</v>
      </c>
      <c r="G4726" s="77">
        <v>-5.91</v>
      </c>
      <c r="H4726" s="77">
        <v>28.51</v>
      </c>
      <c r="I4726" s="77">
        <v>-13.034000000000001</v>
      </c>
      <c r="J4726" s="77" t="s">
        <v>74</v>
      </c>
      <c r="K4726" s="77">
        <v>46.9</v>
      </c>
      <c r="L4726" s="77">
        <v>12.641215000000001</v>
      </c>
      <c r="M4726" s="77">
        <v>-4.2813527022521134</v>
      </c>
      <c r="N4726" s="77">
        <v>12.66801944444445</v>
      </c>
      <c r="O4726" s="77">
        <v>-4.4838851640186874</v>
      </c>
      <c r="P4726" s="77">
        <v>2150000</v>
      </c>
      <c r="Q4726" s="77">
        <v>52870</v>
      </c>
      <c r="R4726" s="77">
        <v>40.67</v>
      </c>
      <c r="S4726" s="77">
        <v>29.187000000000001</v>
      </c>
      <c r="T4726" s="77">
        <v>5.2040000000000006</v>
      </c>
      <c r="U4726" s="77">
        <v>15.327199999999999</v>
      </c>
      <c r="V4726" s="77">
        <v>2.4078690757858321</v>
      </c>
      <c r="AC4726" s="77">
        <v>13.5</v>
      </c>
      <c r="AD4726" s="77">
        <v>11.51</v>
      </c>
      <c r="AH4726" s="77">
        <f>IF(AND(M4726&lt;Variables!$G$6,M4726&gt;Variables!$G$5),0,1)</f>
        <v>0</v>
      </c>
      <c r="AI4726" s="77">
        <f t="shared" si="150"/>
        <v>1</v>
      </c>
      <c r="AJ4726" s="77">
        <f>IF(I4726&gt;Variables!$G$7,0,1)</f>
        <v>1</v>
      </c>
      <c r="AK4726" s="77">
        <f>IF(F4726&gt;Variables!$G$8,0,1)</f>
        <v>0</v>
      </c>
      <c r="AL4726" s="77">
        <f>IF(G4726&gt;Variables!$G$9,0,1)</f>
        <v>1</v>
      </c>
      <c r="AM4726" s="77">
        <f>IF(AND(K4726&gt;Variables!$G$10,K4726&lt;Variables!$G$11),0,1)</f>
        <v>1</v>
      </c>
      <c r="AN4726" s="77">
        <f>IF(H4726&lt;Variables!$G$13,1,0)</f>
        <v>1</v>
      </c>
      <c r="AO4726" s="77">
        <f>IF(R4726&lt;Variables!$G$12,0,1)</f>
        <v>1</v>
      </c>
      <c r="AP4726" s="78">
        <f t="shared" si="151"/>
        <v>0</v>
      </c>
      <c r="AQ4726" s="77">
        <f>IF(V4726&lt;Variables!$G$15,1,0)</f>
        <v>1</v>
      </c>
      <c r="AR4726" s="77">
        <v>0</v>
      </c>
      <c r="AS4726" s="77">
        <v>0</v>
      </c>
      <c r="AT4726" s="77">
        <v>1</v>
      </c>
      <c r="AU4726" s="77">
        <v>0</v>
      </c>
      <c r="BA4726" s="77">
        <v>-2.25</v>
      </c>
    </row>
    <row r="4727" spans="3:53" x14ac:dyDescent="0.25">
      <c r="C4727" s="77" t="s">
        <v>624</v>
      </c>
      <c r="D4727" s="77" t="s">
        <v>625</v>
      </c>
      <c r="E4727" s="77">
        <v>44.04</v>
      </c>
      <c r="F4727" s="77">
        <v>5</v>
      </c>
      <c r="G4727" s="77">
        <v>3.37</v>
      </c>
      <c r="H4727" s="77">
        <v>1940</v>
      </c>
      <c r="I4727" s="77">
        <v>0.996</v>
      </c>
      <c r="J4727" s="77" t="s">
        <v>74</v>
      </c>
      <c r="K4727" s="77">
        <v>78.069999999999993</v>
      </c>
      <c r="L4727" s="77">
        <v>43.515050000000002</v>
      </c>
      <c r="M4727" s="77">
        <v>0.67781146982480778</v>
      </c>
      <c r="N4727" s="77">
        <v>43.159066666666661</v>
      </c>
      <c r="O4727" s="77">
        <v>1.5082192077060861</v>
      </c>
      <c r="P4727" s="77">
        <v>161530</v>
      </c>
      <c r="Q4727" s="77">
        <v>388176</v>
      </c>
      <c r="R4727" s="77">
        <v>0.42</v>
      </c>
      <c r="S4727" s="77">
        <v>29.187000000000001</v>
      </c>
      <c r="T4727" s="77">
        <v>5.2040000000000006</v>
      </c>
      <c r="U4727" s="77">
        <v>15.327199999999999</v>
      </c>
      <c r="V4727" s="77">
        <v>2.5852345287219021</v>
      </c>
      <c r="AC4727" s="77">
        <v>44.31</v>
      </c>
      <c r="AD4727" s="77">
        <v>42.44</v>
      </c>
      <c r="AH4727" s="77">
        <f>IF(AND(M4727&lt;Variables!$G$6,M4727&gt;Variables!$G$5),0,1)</f>
        <v>1</v>
      </c>
      <c r="AI4727" s="77">
        <f t="shared" si="150"/>
        <v>0</v>
      </c>
      <c r="AJ4727" s="77">
        <f>IF(I4727&gt;Variables!$G$7,0,1)</f>
        <v>1</v>
      </c>
      <c r="AK4727" s="77">
        <f>IF(F4727&gt;Variables!$G$8,0,1)</f>
        <v>1</v>
      </c>
      <c r="AL4727" s="77">
        <f>IF(G4727&gt;Variables!$G$9,0,1)</f>
        <v>1</v>
      </c>
      <c r="AM4727" s="77">
        <f>IF(AND(K4727&gt;Variables!$G$10,K4727&lt;Variables!$G$11),0,1)</f>
        <v>1</v>
      </c>
      <c r="AN4727" s="77">
        <f>IF(H4727&lt;Variables!$G$13,1,0)</f>
        <v>0</v>
      </c>
      <c r="AO4727" s="77">
        <f>IF(R4727&lt;Variables!$G$12,0,1)</f>
        <v>0</v>
      </c>
      <c r="AP4727" s="78">
        <f t="shared" si="151"/>
        <v>0</v>
      </c>
      <c r="AQ4727" s="77">
        <f>IF(V4727&lt;Variables!$G$15,1,0)</f>
        <v>1</v>
      </c>
      <c r="AR4727" s="77">
        <v>0</v>
      </c>
      <c r="AS4727" s="77">
        <v>0</v>
      </c>
      <c r="AT4727" s="77">
        <v>0</v>
      </c>
      <c r="AU4727" s="77">
        <v>1</v>
      </c>
      <c r="BA4727" s="77">
        <v>-0.83</v>
      </c>
    </row>
    <row r="4728" spans="3:53" x14ac:dyDescent="0.25">
      <c r="C4728" s="77" t="s">
        <v>624</v>
      </c>
      <c r="D4728" s="77" t="s">
        <v>608</v>
      </c>
      <c r="E4728" s="77">
        <v>16.45</v>
      </c>
      <c r="F4728" s="77">
        <v>49.73</v>
      </c>
      <c r="G4728" s="77">
        <v>-5.69</v>
      </c>
      <c r="H4728" s="77">
        <v>22.15</v>
      </c>
      <c r="I4728" s="77">
        <v>3.9569999999999999</v>
      </c>
      <c r="J4728" s="77" t="s">
        <v>75</v>
      </c>
      <c r="K4728" s="77">
        <v>56.96</v>
      </c>
      <c r="L4728" s="77">
        <v>16.42012307692308</v>
      </c>
      <c r="M4728" s="77">
        <v>3.044294617861004</v>
      </c>
      <c r="N4728" s="77">
        <v>16.495183999999998</v>
      </c>
      <c r="O4728" s="77">
        <v>2.5753941271585679</v>
      </c>
      <c r="P4728" s="77">
        <v>2680000</v>
      </c>
      <c r="Q4728" s="77">
        <v>26160</v>
      </c>
      <c r="R4728" s="77">
        <v>102.45</v>
      </c>
      <c r="S4728" s="77">
        <v>29.187000000000001</v>
      </c>
      <c r="T4728" s="77">
        <v>5.2040000000000006</v>
      </c>
      <c r="U4728" s="77">
        <v>15.327199999999999</v>
      </c>
      <c r="V4728" s="77">
        <v>2.298762156855191</v>
      </c>
      <c r="AC4728" s="77">
        <v>25</v>
      </c>
      <c r="AD4728" s="77">
        <v>15.22</v>
      </c>
      <c r="AH4728" s="77">
        <f>IF(AND(M4728&lt;Variables!$G$6,M4728&gt;Variables!$G$5),0,1)</f>
        <v>1</v>
      </c>
      <c r="AI4728" s="77">
        <f t="shared" si="150"/>
        <v>1</v>
      </c>
      <c r="AJ4728" s="77">
        <f>IF(I4728&gt;Variables!$G$7,0,1)</f>
        <v>1</v>
      </c>
      <c r="AK4728" s="77">
        <f>IF(F4728&gt;Variables!$G$8,0,1)</f>
        <v>0</v>
      </c>
      <c r="AL4728" s="77">
        <f>IF(G4728&gt;Variables!$G$9,0,1)</f>
        <v>1</v>
      </c>
      <c r="AM4728" s="77">
        <f>IF(AND(K4728&gt;Variables!$G$10,K4728&lt;Variables!$G$11),0,1)</f>
        <v>1</v>
      </c>
      <c r="AN4728" s="77">
        <f>IF(H4728&lt;Variables!$G$13,1,0)</f>
        <v>1</v>
      </c>
      <c r="AO4728" s="77">
        <f>IF(R4728&lt;Variables!$G$12,0,1)</f>
        <v>1</v>
      </c>
      <c r="AP4728" s="78">
        <f t="shared" si="151"/>
        <v>1</v>
      </c>
      <c r="AQ4728" s="77">
        <f>IF(V4728&lt;Variables!$G$15,1,0)</f>
        <v>1</v>
      </c>
      <c r="AR4728" s="77">
        <v>1</v>
      </c>
      <c r="AS4728" s="77">
        <v>0</v>
      </c>
      <c r="AT4728" s="77">
        <v>0</v>
      </c>
      <c r="AU4728" s="77">
        <v>0</v>
      </c>
      <c r="BA4728" s="77">
        <v>2</v>
      </c>
    </row>
    <row r="4729" spans="3:53" x14ac:dyDescent="0.25">
      <c r="C4729" s="77" t="s">
        <v>624</v>
      </c>
      <c r="D4729" s="77" t="s">
        <v>201</v>
      </c>
      <c r="E4729" s="77">
        <v>47.54</v>
      </c>
      <c r="F4729" s="77">
        <v>4.34</v>
      </c>
      <c r="G4729" s="77">
        <v>2.02</v>
      </c>
      <c r="H4729" s="77">
        <v>-99999</v>
      </c>
      <c r="I4729" s="77">
        <v>21225.245999999999</v>
      </c>
      <c r="J4729" s="77" t="s">
        <v>75</v>
      </c>
      <c r="K4729" s="77">
        <v>52.47</v>
      </c>
      <c r="L4729" s="77">
        <v>47.414847058823533</v>
      </c>
      <c r="M4729" s="77">
        <v>0.28504350337521689</v>
      </c>
      <c r="N4729" s="77">
        <v>47.489899999999999</v>
      </c>
      <c r="O4729" s="77">
        <v>0.12655322500152349</v>
      </c>
      <c r="P4729" s="77">
        <v>82784</v>
      </c>
      <c r="Q4729" s="77">
        <v>1984000</v>
      </c>
      <c r="R4729" s="77">
        <v>0.04</v>
      </c>
      <c r="S4729" s="77">
        <v>29.187000000000001</v>
      </c>
      <c r="T4729" s="77">
        <v>5.2040000000000006</v>
      </c>
      <c r="U4729" s="77">
        <v>15.327199999999999</v>
      </c>
      <c r="V4729" s="77">
        <v>2.383144750987007</v>
      </c>
      <c r="AC4729" s="77">
        <v>49.15</v>
      </c>
      <c r="AD4729" s="77">
        <v>47.26</v>
      </c>
      <c r="AH4729" s="77">
        <f>IF(AND(M4729&lt;Variables!$G$6,M4729&gt;Variables!$G$5),0,1)</f>
        <v>1</v>
      </c>
      <c r="AI4729" s="77">
        <f t="shared" si="150"/>
        <v>1</v>
      </c>
      <c r="AJ4729" s="77">
        <f>IF(I4729&gt;Variables!$G$7,0,1)</f>
        <v>0</v>
      </c>
      <c r="AK4729" s="77">
        <f>IF(F4729&gt;Variables!$G$8,0,1)</f>
        <v>1</v>
      </c>
      <c r="AL4729" s="77">
        <f>IF(G4729&gt;Variables!$G$9,0,1)</f>
        <v>1</v>
      </c>
      <c r="AM4729" s="77">
        <f>IF(AND(K4729&gt;Variables!$G$10,K4729&lt;Variables!$G$11),0,1)</f>
        <v>1</v>
      </c>
      <c r="AN4729" s="77">
        <f>IF(H4729&lt;Variables!$G$13,1,0)</f>
        <v>1</v>
      </c>
      <c r="AO4729" s="77">
        <f>IF(R4729&lt;Variables!$G$12,0,1)</f>
        <v>0</v>
      </c>
      <c r="AP4729" s="78">
        <f t="shared" si="151"/>
        <v>1</v>
      </c>
      <c r="AQ4729" s="77">
        <f>IF(V4729&lt;Variables!$G$15,1,0)</f>
        <v>1</v>
      </c>
      <c r="AR4729" s="77">
        <v>0</v>
      </c>
      <c r="AS4729" s="77">
        <v>0</v>
      </c>
      <c r="AT4729" s="77">
        <v>0</v>
      </c>
      <c r="AU4729" s="77">
        <v>1</v>
      </c>
      <c r="BA4729" s="77">
        <v>0.24</v>
      </c>
    </row>
    <row r="4730" spans="3:53" x14ac:dyDescent="0.25">
      <c r="C4730" s="77" t="s">
        <v>624</v>
      </c>
      <c r="D4730" s="77" t="s">
        <v>618</v>
      </c>
      <c r="E4730" s="77">
        <v>1.41</v>
      </c>
      <c r="F4730" s="77">
        <v>6.92</v>
      </c>
      <c r="G4730" s="77">
        <v>-0.71</v>
      </c>
      <c r="H4730" s="77">
        <v>-99999</v>
      </c>
      <c r="I4730" s="77">
        <v>4.0720000000000001</v>
      </c>
      <c r="J4730" s="77" t="s">
        <v>74</v>
      </c>
      <c r="L4730" s="77">
        <v>-99999</v>
      </c>
      <c r="M4730" s="77">
        <v>-99999</v>
      </c>
      <c r="N4730" s="77">
        <v>1.3750500000000001</v>
      </c>
      <c r="O4730" s="77">
        <v>1.0872331915203099</v>
      </c>
      <c r="P4730" s="77">
        <v>30045</v>
      </c>
      <c r="Q4730" s="77">
        <v>39096</v>
      </c>
      <c r="R4730" s="77">
        <v>0.77</v>
      </c>
      <c r="S4730" s="77">
        <v>29.187000000000001</v>
      </c>
      <c r="T4730" s="77">
        <v>5.2040000000000006</v>
      </c>
      <c r="U4730" s="77">
        <v>15.327199999999999</v>
      </c>
      <c r="V4730" s="77">
        <v>-99999</v>
      </c>
      <c r="AC4730" s="77">
        <v>1.41</v>
      </c>
      <c r="AD4730" s="77">
        <v>1.395</v>
      </c>
      <c r="AH4730" s="77">
        <f>IF(AND(M4730&lt;Variables!$G$6,M4730&gt;Variables!$G$5),0,1)</f>
        <v>1</v>
      </c>
      <c r="AI4730" s="77">
        <f t="shared" si="150"/>
        <v>1</v>
      </c>
      <c r="AJ4730" s="77">
        <f>IF(I4730&gt;Variables!$G$7,0,1)</f>
        <v>1</v>
      </c>
      <c r="AK4730" s="77">
        <f>IF(F4730&gt;Variables!$G$8,0,1)</f>
        <v>1</v>
      </c>
      <c r="AL4730" s="77">
        <f>IF(G4730&gt;Variables!$G$9,0,1)</f>
        <v>1</v>
      </c>
      <c r="AM4730" s="77">
        <f>IF(AND(K4730&gt;Variables!$G$10,K4730&lt;Variables!$G$11),0,1)</f>
        <v>1</v>
      </c>
      <c r="AN4730" s="77">
        <f>IF(H4730&lt;Variables!$G$13,1,0)</f>
        <v>1</v>
      </c>
      <c r="AO4730" s="77">
        <f>IF(R4730&lt;Variables!$G$12,0,1)</f>
        <v>0</v>
      </c>
      <c r="AP4730" s="78">
        <f t="shared" si="151"/>
        <v>0</v>
      </c>
      <c r="AQ4730" s="77">
        <f>IF(V4730&lt;Variables!$G$15,1,0)</f>
        <v>1</v>
      </c>
      <c r="AR4730" s="77">
        <v>0</v>
      </c>
      <c r="AS4730" s="77">
        <v>0</v>
      </c>
      <c r="AT4730" s="77">
        <v>0</v>
      </c>
      <c r="AU4730" s="77">
        <v>0</v>
      </c>
      <c r="BA4730" s="77">
        <v>0</v>
      </c>
    </row>
    <row r="4731" spans="3:53" x14ac:dyDescent="0.25">
      <c r="C4731" s="77" t="s">
        <v>624</v>
      </c>
      <c r="D4731" s="77" t="s">
        <v>611</v>
      </c>
      <c r="E4731" s="77">
        <v>20.96</v>
      </c>
      <c r="F4731" s="77">
        <v>7.32</v>
      </c>
      <c r="G4731" s="77">
        <v>0.14000000000000001</v>
      </c>
      <c r="H4731" s="77">
        <v>-99999</v>
      </c>
      <c r="I4731" s="77">
        <v>-0.33600000000000002</v>
      </c>
      <c r="J4731" s="77" t="s">
        <v>74</v>
      </c>
      <c r="K4731" s="77">
        <v>72.010000000000005</v>
      </c>
      <c r="L4731" s="77">
        <v>21.1</v>
      </c>
      <c r="M4731" s="77">
        <v>0</v>
      </c>
      <c r="N4731" s="77">
        <v>20.97583333333333</v>
      </c>
      <c r="O4731" s="77">
        <v>0.59195105478528942</v>
      </c>
      <c r="P4731" s="77">
        <v>22837</v>
      </c>
      <c r="Q4731" s="77">
        <v>63540</v>
      </c>
      <c r="R4731" s="77">
        <v>0.36</v>
      </c>
      <c r="S4731" s="77">
        <v>29.187000000000001</v>
      </c>
      <c r="T4731" s="77">
        <v>5.2040000000000006</v>
      </c>
      <c r="U4731" s="77">
        <v>15.327199999999999</v>
      </c>
      <c r="V4731" s="77">
        <v>2.5950236000000002</v>
      </c>
      <c r="AC4731" s="77">
        <v>21.3</v>
      </c>
      <c r="AD4731" s="77">
        <v>20.9</v>
      </c>
      <c r="AH4731" s="77">
        <f>IF(AND(M4731&lt;Variables!$G$6,M4731&gt;Variables!$G$5),0,1)</f>
        <v>1</v>
      </c>
      <c r="AI4731" s="77">
        <f t="shared" si="150"/>
        <v>0</v>
      </c>
      <c r="AJ4731" s="77">
        <f>IF(I4731&gt;Variables!$G$7,0,1)</f>
        <v>1</v>
      </c>
      <c r="AK4731" s="77">
        <f>IF(F4731&gt;Variables!$G$8,0,1)</f>
        <v>1</v>
      </c>
      <c r="AL4731" s="77">
        <f>IF(G4731&gt;Variables!$G$9,0,1)</f>
        <v>1</v>
      </c>
      <c r="AM4731" s="77">
        <f>IF(AND(K4731&gt;Variables!$G$10,K4731&lt;Variables!$G$11),0,1)</f>
        <v>1</v>
      </c>
      <c r="AN4731" s="77">
        <f>IF(H4731&lt;Variables!$G$13,1,0)</f>
        <v>1</v>
      </c>
      <c r="AO4731" s="77">
        <f>IF(R4731&lt;Variables!$G$12,0,1)</f>
        <v>0</v>
      </c>
      <c r="AP4731" s="78">
        <f t="shared" si="151"/>
        <v>0</v>
      </c>
      <c r="AQ4731" s="77">
        <f>IF(V4731&lt;Variables!$G$15,1,0)</f>
        <v>1</v>
      </c>
      <c r="AR4731" s="77">
        <v>1</v>
      </c>
      <c r="AS4731" s="77">
        <v>0</v>
      </c>
      <c r="AT4731" s="77">
        <v>0</v>
      </c>
      <c r="AU4731" s="77">
        <v>0</v>
      </c>
      <c r="BA4731" s="77">
        <v>1.26</v>
      </c>
    </row>
    <row r="4732" spans="3:53" x14ac:dyDescent="0.25">
      <c r="C4732" s="77" t="s">
        <v>624</v>
      </c>
      <c r="D4732" s="77" t="s">
        <v>626</v>
      </c>
      <c r="E4732" s="77">
        <v>1.92</v>
      </c>
      <c r="F4732" s="77">
        <v>5.52</v>
      </c>
      <c r="G4732" s="77">
        <v>0</v>
      </c>
      <c r="H4732" s="77">
        <v>-99999</v>
      </c>
      <c r="I4732" s="77">
        <v>-44.404000000000003</v>
      </c>
      <c r="J4732" s="77" t="s">
        <v>75</v>
      </c>
      <c r="L4732" s="77">
        <v>1.91</v>
      </c>
      <c r="M4732" s="77">
        <v>0</v>
      </c>
      <c r="N4732" s="77">
        <v>1.91</v>
      </c>
      <c r="O4732" s="77">
        <v>0</v>
      </c>
      <c r="P4732" s="77">
        <v>400200</v>
      </c>
      <c r="Q4732" s="77">
        <v>69200</v>
      </c>
      <c r="R4732" s="77">
        <v>5.78</v>
      </c>
      <c r="S4732" s="77">
        <v>29.187000000000001</v>
      </c>
      <c r="T4732" s="77">
        <v>5.2040000000000006</v>
      </c>
      <c r="U4732" s="77">
        <v>15.327199999999999</v>
      </c>
      <c r="AC4732" s="77">
        <v>1.91</v>
      </c>
      <c r="AD4732" s="77">
        <v>1.8514999999999999</v>
      </c>
      <c r="AH4732" s="77">
        <f>IF(AND(M4732&lt;Variables!$G$6,M4732&gt;Variables!$G$5),0,1)</f>
        <v>1</v>
      </c>
      <c r="AI4732" s="77">
        <f t="shared" si="150"/>
        <v>1</v>
      </c>
      <c r="AJ4732" s="77">
        <f>IF(I4732&gt;Variables!$G$7,0,1)</f>
        <v>1</v>
      </c>
      <c r="AK4732" s="77">
        <f>IF(F4732&gt;Variables!$G$8,0,1)</f>
        <v>1</v>
      </c>
      <c r="AL4732" s="77">
        <f>IF(G4732&gt;Variables!$G$9,0,1)</f>
        <v>1</v>
      </c>
      <c r="AM4732" s="77">
        <f>IF(AND(K4732&gt;Variables!$G$10,K4732&lt;Variables!$G$11),0,1)</f>
        <v>1</v>
      </c>
      <c r="AN4732" s="77">
        <f>IF(H4732&lt;Variables!$G$13,1,0)</f>
        <v>1</v>
      </c>
      <c r="AO4732" s="77">
        <f>IF(R4732&lt;Variables!$G$12,0,1)</f>
        <v>1</v>
      </c>
      <c r="AP4732" s="78">
        <f t="shared" si="151"/>
        <v>1</v>
      </c>
      <c r="AQ4732" s="77">
        <f>IF(V4732&lt;Variables!$G$15,1,0)</f>
        <v>1</v>
      </c>
      <c r="AR4732" s="77">
        <v>0</v>
      </c>
      <c r="AS4732" s="77">
        <v>0</v>
      </c>
      <c r="AT4732" s="77">
        <v>1</v>
      </c>
      <c r="AU4732" s="77">
        <v>0</v>
      </c>
      <c r="BA4732" s="77">
        <v>-2.25</v>
      </c>
    </row>
    <row r="4733" spans="3:53" x14ac:dyDescent="0.25">
      <c r="C4733" s="77" t="s">
        <v>624</v>
      </c>
      <c r="D4733" s="77" t="s">
        <v>616</v>
      </c>
      <c r="E4733" s="77">
        <v>18.739999999999998</v>
      </c>
      <c r="F4733" s="77">
        <v>7.39</v>
      </c>
      <c r="G4733" s="77">
        <v>4.8099999999999996</v>
      </c>
      <c r="H4733" s="77">
        <v>-99999</v>
      </c>
      <c r="I4733" s="77">
        <v>-99999</v>
      </c>
      <c r="J4733" s="77" t="s">
        <v>75</v>
      </c>
      <c r="K4733" s="77">
        <v>47.19</v>
      </c>
      <c r="L4733" s="77">
        <v>19.181161538461541</v>
      </c>
      <c r="M4733" s="77">
        <v>-3.4990661911466709</v>
      </c>
      <c r="N4733" s="77">
        <v>19.317852941176469</v>
      </c>
      <c r="O4733" s="77">
        <v>-4.1818981831801434</v>
      </c>
      <c r="P4733" s="77">
        <v>134420</v>
      </c>
      <c r="S4733" s="77">
        <v>29.187000000000001</v>
      </c>
      <c r="T4733" s="77">
        <v>5.2040000000000006</v>
      </c>
      <c r="U4733" s="77">
        <v>15.327199999999999</v>
      </c>
      <c r="V4733" s="77">
        <v>2.4004682190901239</v>
      </c>
      <c r="AC4733" s="77">
        <v>22.35</v>
      </c>
      <c r="AD4733" s="77">
        <v>17.63</v>
      </c>
      <c r="AH4733" s="77">
        <f>IF(AND(M4733&lt;Variables!$G$6,M4733&gt;Variables!$G$5),0,1)</f>
        <v>0</v>
      </c>
      <c r="AI4733" s="77">
        <f t="shared" si="150"/>
        <v>1</v>
      </c>
      <c r="AJ4733" s="77">
        <f>IF(I4733&gt;Variables!$G$7,0,1)</f>
        <v>1</v>
      </c>
      <c r="AK4733" s="77">
        <f>IF(F4733&gt;Variables!$G$8,0,1)</f>
        <v>1</v>
      </c>
      <c r="AL4733" s="77">
        <f>IF(G4733&gt;Variables!$G$9,0,1)</f>
        <v>1</v>
      </c>
      <c r="AM4733" s="77">
        <f>IF(AND(K4733&gt;Variables!$G$10,K4733&lt;Variables!$G$11),0,1)</f>
        <v>1</v>
      </c>
      <c r="AN4733" s="77">
        <f>IF(H4733&lt;Variables!$G$13,1,0)</f>
        <v>1</v>
      </c>
      <c r="AO4733" s="77">
        <f>IF(R4733&lt;Variables!$G$12,0,1)</f>
        <v>0</v>
      </c>
      <c r="AP4733" s="78">
        <f t="shared" si="151"/>
        <v>1</v>
      </c>
      <c r="AQ4733" s="77">
        <f>IF(V4733&lt;Variables!$G$15,1,0)</f>
        <v>1</v>
      </c>
      <c r="AR4733" s="77">
        <v>0</v>
      </c>
      <c r="AS4733" s="77">
        <v>0</v>
      </c>
      <c r="AT4733" s="77">
        <v>1</v>
      </c>
      <c r="AU4733" s="77">
        <v>0</v>
      </c>
      <c r="BA4733" s="77">
        <v>-1.49</v>
      </c>
    </row>
    <row r="4734" spans="3:53" x14ac:dyDescent="0.25">
      <c r="C4734" s="77" t="s">
        <v>624</v>
      </c>
      <c r="D4734" s="77" t="s">
        <v>491</v>
      </c>
      <c r="E4734" s="77">
        <v>15.09</v>
      </c>
      <c r="F4734" s="77">
        <v>5.33</v>
      </c>
      <c r="G4734" s="77">
        <v>0.13</v>
      </c>
      <c r="H4734" s="77">
        <v>13210</v>
      </c>
      <c r="I4734" s="77">
        <v>75.582999999999998</v>
      </c>
      <c r="J4734" s="77" t="s">
        <v>74</v>
      </c>
      <c r="K4734" s="77">
        <v>67.86</v>
      </c>
      <c r="L4734" s="77">
        <v>15.061528571428569</v>
      </c>
      <c r="M4734" s="77">
        <v>-0.20933181701345299</v>
      </c>
      <c r="N4734" s="77">
        <v>15.052857894736841</v>
      </c>
      <c r="O4734" s="77">
        <v>-0.1518508637807251</v>
      </c>
      <c r="P4734" s="77">
        <v>24905</v>
      </c>
      <c r="Q4734" s="77">
        <v>157479</v>
      </c>
      <c r="R4734" s="77">
        <v>0.16</v>
      </c>
      <c r="S4734" s="77">
        <v>29.187000000000001</v>
      </c>
      <c r="T4734" s="77">
        <v>5.2040000000000006</v>
      </c>
      <c r="U4734" s="77">
        <v>15.327199999999999</v>
      </c>
      <c r="V4734" s="77">
        <v>2.5682694953777219</v>
      </c>
      <c r="AC4734" s="77">
        <v>15.0954</v>
      </c>
      <c r="AD4734" s="77">
        <v>14.95</v>
      </c>
      <c r="AH4734" s="77">
        <f>IF(AND(M4734&lt;Variables!$G$6,M4734&gt;Variables!$G$5),0,1)</f>
        <v>1</v>
      </c>
      <c r="AI4734" s="77">
        <f t="shared" si="150"/>
        <v>0</v>
      </c>
      <c r="AJ4734" s="77">
        <f>IF(I4734&gt;Variables!$G$7,0,1)</f>
        <v>0</v>
      </c>
      <c r="AK4734" s="77">
        <f>IF(F4734&gt;Variables!$G$8,0,1)</f>
        <v>1</v>
      </c>
      <c r="AL4734" s="77">
        <f>IF(G4734&gt;Variables!$G$9,0,1)</f>
        <v>1</v>
      </c>
      <c r="AM4734" s="77">
        <f>IF(AND(K4734&gt;Variables!$G$10,K4734&lt;Variables!$G$11),0,1)</f>
        <v>0</v>
      </c>
      <c r="AN4734" s="77">
        <f>IF(H4734&lt;Variables!$G$13,1,0)</f>
        <v>0</v>
      </c>
      <c r="AO4734" s="77">
        <f>IF(R4734&lt;Variables!$G$12,0,1)</f>
        <v>0</v>
      </c>
      <c r="AP4734" s="78">
        <f t="shared" si="151"/>
        <v>0</v>
      </c>
      <c r="AQ4734" s="77">
        <f>IF(V4734&lt;Variables!$G$15,1,0)</f>
        <v>1</v>
      </c>
      <c r="AR4734" s="77">
        <v>0</v>
      </c>
      <c r="AS4734" s="77">
        <v>0</v>
      </c>
      <c r="AT4734" s="77">
        <v>0</v>
      </c>
      <c r="AU4734" s="77">
        <v>0</v>
      </c>
      <c r="BA4734" s="77">
        <v>0</v>
      </c>
    </row>
    <row r="4735" spans="3:53" x14ac:dyDescent="0.25">
      <c r="C4735" s="77" t="s">
        <v>624</v>
      </c>
      <c r="D4735" s="77" t="s">
        <v>622</v>
      </c>
      <c r="E4735" s="77">
        <v>3.97</v>
      </c>
      <c r="F4735" s="77">
        <v>43.31</v>
      </c>
      <c r="G4735" s="77">
        <v>-17.71</v>
      </c>
      <c r="H4735" s="77">
        <v>181.22</v>
      </c>
      <c r="I4735" s="77">
        <v>-8.3689999999999998</v>
      </c>
      <c r="J4735" s="77" t="s">
        <v>74</v>
      </c>
      <c r="K4735" s="77">
        <v>39.03</v>
      </c>
      <c r="L4735" s="77">
        <v>4.2376250000000004</v>
      </c>
      <c r="M4735" s="77">
        <v>-6.7874104008731164</v>
      </c>
      <c r="N4735" s="77">
        <v>4.3418055555555561</v>
      </c>
      <c r="O4735" s="77">
        <v>-9.0240235437126213</v>
      </c>
      <c r="P4735" s="77">
        <v>28650000</v>
      </c>
      <c r="Q4735" s="77">
        <v>217790</v>
      </c>
      <c r="R4735" s="77">
        <v>131.55000000000001</v>
      </c>
      <c r="S4735" s="77">
        <v>29.187000000000001</v>
      </c>
      <c r="T4735" s="77">
        <v>5.2040000000000006</v>
      </c>
      <c r="U4735" s="77">
        <v>15.327199999999999</v>
      </c>
      <c r="V4735" s="77">
        <v>2.214789078044896</v>
      </c>
      <c r="AC4735" s="77">
        <v>4.1399999999999997</v>
      </c>
      <c r="AD4735" s="77">
        <v>3.65</v>
      </c>
      <c r="AH4735" s="77">
        <f>IF(AND(M4735&lt;Variables!$G$6,M4735&gt;Variables!$G$5),0,1)</f>
        <v>0</v>
      </c>
      <c r="AI4735" s="77">
        <f t="shared" si="150"/>
        <v>1</v>
      </c>
      <c r="AJ4735" s="77">
        <f>IF(I4735&gt;Variables!$G$7,0,1)</f>
        <v>1</v>
      </c>
      <c r="AK4735" s="77">
        <f>IF(F4735&gt;Variables!$G$8,0,1)</f>
        <v>0</v>
      </c>
      <c r="AL4735" s="77">
        <f>IF(G4735&gt;Variables!$G$9,0,1)</f>
        <v>1</v>
      </c>
      <c r="AM4735" s="77">
        <f>IF(AND(K4735&gt;Variables!$G$10,K4735&lt;Variables!$G$11),0,1)</f>
        <v>1</v>
      </c>
      <c r="AN4735" s="77">
        <f>IF(H4735&lt;Variables!$G$13,1,0)</f>
        <v>1</v>
      </c>
      <c r="AO4735" s="77">
        <f>IF(R4735&lt;Variables!$G$12,0,1)</f>
        <v>1</v>
      </c>
      <c r="AP4735" s="78">
        <f t="shared" si="151"/>
        <v>0</v>
      </c>
      <c r="AQ4735" s="77">
        <f>IF(V4735&lt;Variables!$G$15,1,0)</f>
        <v>1</v>
      </c>
      <c r="AR4735" s="77">
        <v>0</v>
      </c>
      <c r="AS4735" s="77">
        <v>0</v>
      </c>
      <c r="AT4735" s="77">
        <v>1</v>
      </c>
      <c r="AU4735" s="77">
        <v>0</v>
      </c>
      <c r="BA4735" s="77">
        <v>-2.25</v>
      </c>
    </row>
    <row r="4736" spans="3:53" x14ac:dyDescent="0.25">
      <c r="C4736" s="77" t="s">
        <v>627</v>
      </c>
      <c r="D4736" s="77" t="s">
        <v>617</v>
      </c>
      <c r="E4736" s="77">
        <v>4.37</v>
      </c>
      <c r="F4736" s="77">
        <v>5.23</v>
      </c>
      <c r="G4736" s="77">
        <v>3.07</v>
      </c>
      <c r="H4736" s="77">
        <v>-99999</v>
      </c>
      <c r="I4736" s="77">
        <v>-23.146999999999998</v>
      </c>
      <c r="J4736" s="77" t="s">
        <v>74</v>
      </c>
      <c r="K4736" s="77">
        <v>83.59</v>
      </c>
      <c r="L4736" s="77">
        <v>4.3473333333333324</v>
      </c>
      <c r="M4736" s="77">
        <v>0.29136635485357942</v>
      </c>
      <c r="N4736" s="77">
        <v>4.3093428571428563</v>
      </c>
      <c r="O4736" s="77">
        <v>1.175518972067364</v>
      </c>
      <c r="P4736" s="77">
        <v>42258</v>
      </c>
      <c r="Q4736" s="77">
        <v>142825</v>
      </c>
      <c r="R4736" s="77">
        <v>0.3</v>
      </c>
      <c r="S4736" s="77">
        <v>30.077999999999999</v>
      </c>
      <c r="T4736" s="77">
        <v>5.6920000000000002</v>
      </c>
      <c r="U4736" s="77">
        <v>16.2348</v>
      </c>
      <c r="V4736" s="77">
        <v>2.6791520307314789</v>
      </c>
      <c r="AC4736" s="77">
        <v>4.4000000000000004</v>
      </c>
      <c r="AD4736" s="77">
        <v>4.3099999999999996</v>
      </c>
      <c r="AH4736" s="77">
        <f>IF(AND(M4736&lt;Variables!$G$6,M4736&gt;Variables!$G$5),0,1)</f>
        <v>1</v>
      </c>
      <c r="AI4736" s="77">
        <f t="shared" si="150"/>
        <v>0</v>
      </c>
      <c r="AJ4736" s="77">
        <f>IF(I4736&gt;Variables!$G$7,0,1)</f>
        <v>1</v>
      </c>
      <c r="AK4736" s="77">
        <f>IF(F4736&gt;Variables!$G$8,0,1)</f>
        <v>1</v>
      </c>
      <c r="AL4736" s="77">
        <f>IF(G4736&gt;Variables!$G$9,0,1)</f>
        <v>1</v>
      </c>
      <c r="AM4736" s="77">
        <f>IF(AND(K4736&gt;Variables!$G$10,K4736&lt;Variables!$G$11),0,1)</f>
        <v>1</v>
      </c>
      <c r="AN4736" s="77">
        <f>IF(H4736&lt;Variables!$G$13,1,0)</f>
        <v>1</v>
      </c>
      <c r="AO4736" s="77">
        <f>IF(R4736&lt;Variables!$G$12,0,1)</f>
        <v>0</v>
      </c>
      <c r="AP4736" s="78">
        <f t="shared" si="151"/>
        <v>0</v>
      </c>
      <c r="AQ4736" s="77">
        <f>IF(V4736&lt;Variables!$G$15,1,0)</f>
        <v>1</v>
      </c>
      <c r="AR4736" s="77">
        <v>0</v>
      </c>
      <c r="AS4736" s="77">
        <v>0</v>
      </c>
      <c r="AT4736" s="77">
        <v>0</v>
      </c>
      <c r="AU4736" s="77">
        <v>1</v>
      </c>
      <c r="BA4736" s="77">
        <v>-0.25</v>
      </c>
    </row>
    <row r="4737" spans="3:53" x14ac:dyDescent="0.25">
      <c r="C4737" s="77" t="s">
        <v>627</v>
      </c>
      <c r="D4737" s="77" t="s">
        <v>610</v>
      </c>
      <c r="E4737" s="77">
        <v>14.35</v>
      </c>
      <c r="F4737" s="77">
        <v>28.89</v>
      </c>
      <c r="G4737" s="77">
        <v>20.22</v>
      </c>
      <c r="H4737" s="77">
        <v>623.66</v>
      </c>
      <c r="I4737" s="77">
        <v>8854.9290000000001</v>
      </c>
      <c r="J4737" s="77" t="s">
        <v>75</v>
      </c>
      <c r="K4737" s="77">
        <v>46.25</v>
      </c>
      <c r="L4737" s="77">
        <v>14.680859999999999</v>
      </c>
      <c r="M4737" s="77">
        <v>-1.5725236804928431</v>
      </c>
      <c r="N4737" s="77">
        <v>14.3948</v>
      </c>
      <c r="O4737" s="77">
        <v>0.38347180926446378</v>
      </c>
      <c r="P4737" s="77">
        <v>1570000</v>
      </c>
      <c r="Q4737" s="77">
        <v>376320</v>
      </c>
      <c r="R4737" s="77">
        <v>4.17</v>
      </c>
      <c r="S4737" s="77">
        <v>30.077999999999999</v>
      </c>
      <c r="T4737" s="77">
        <v>5.6920000000000002</v>
      </c>
      <c r="U4737" s="77">
        <v>16.2348</v>
      </c>
      <c r="V4737" s="77">
        <v>2.352005184233076</v>
      </c>
      <c r="AC4737" s="77">
        <v>15.5</v>
      </c>
      <c r="AD4737" s="77">
        <v>13.27</v>
      </c>
      <c r="AH4737" s="77">
        <f>IF(AND(M4737&lt;Variables!$G$6,M4737&gt;Variables!$G$5),0,1)</f>
        <v>0</v>
      </c>
      <c r="AI4737" s="77">
        <f t="shared" si="150"/>
        <v>0</v>
      </c>
      <c r="AJ4737" s="77">
        <f>IF(I4737&gt;Variables!$G$7,0,1)</f>
        <v>0</v>
      </c>
      <c r="AK4737" s="77">
        <f>IF(F4737&gt;Variables!$G$8,0,1)</f>
        <v>0</v>
      </c>
      <c r="AL4737" s="77">
        <f>IF(G4737&gt;Variables!$G$9,0,1)</f>
        <v>0</v>
      </c>
      <c r="AM4737" s="77">
        <f>IF(AND(K4737&gt;Variables!$G$10,K4737&lt;Variables!$G$11),0,1)</f>
        <v>1</v>
      </c>
      <c r="AN4737" s="77">
        <f>IF(H4737&lt;Variables!$G$13,1,0)</f>
        <v>1</v>
      </c>
      <c r="AO4737" s="77">
        <f>IF(R4737&lt;Variables!$G$12,0,1)</f>
        <v>1</v>
      </c>
      <c r="AP4737" s="78">
        <f t="shared" si="151"/>
        <v>1</v>
      </c>
      <c r="AQ4737" s="77">
        <f>IF(V4737&lt;Variables!$G$15,1,0)</f>
        <v>1</v>
      </c>
      <c r="AR4737" s="77">
        <v>0</v>
      </c>
      <c r="AS4737" s="77">
        <v>0</v>
      </c>
      <c r="AT4737" s="77">
        <v>1</v>
      </c>
      <c r="AU4737" s="77">
        <v>0</v>
      </c>
      <c r="BA4737" s="77">
        <v>-2.25</v>
      </c>
    </row>
    <row r="4738" spans="3:53" x14ac:dyDescent="0.25">
      <c r="C4738" s="77" t="s">
        <v>627</v>
      </c>
      <c r="D4738" s="77" t="s">
        <v>458</v>
      </c>
      <c r="E4738" s="77">
        <v>48.54</v>
      </c>
      <c r="F4738" s="77">
        <v>19.809999999999999</v>
      </c>
      <c r="G4738" s="77">
        <v>1.42</v>
      </c>
      <c r="H4738" s="77">
        <v>9830</v>
      </c>
      <c r="I4738" s="77">
        <v>76.738</v>
      </c>
      <c r="J4738" s="77" t="s">
        <v>75</v>
      </c>
      <c r="K4738" s="77">
        <v>74.17</v>
      </c>
      <c r="L4738" s="77">
        <v>46.954904999999997</v>
      </c>
      <c r="M4738" s="77">
        <v>3.2692963599862419</v>
      </c>
      <c r="N4738" s="77">
        <v>46.992831707317073</v>
      </c>
      <c r="O4738" s="77">
        <v>3.1859503636802771</v>
      </c>
      <c r="P4738" s="77">
        <v>44947000</v>
      </c>
      <c r="Q4738" s="77">
        <v>20406000</v>
      </c>
      <c r="R4738" s="77">
        <v>2.2000000000000002</v>
      </c>
      <c r="S4738" s="77">
        <v>30.077999999999999</v>
      </c>
      <c r="T4738" s="77">
        <v>5.6920000000000002</v>
      </c>
      <c r="U4738" s="77">
        <v>16.2348</v>
      </c>
      <c r="V4738" s="77">
        <v>2.3041929315960918</v>
      </c>
      <c r="AC4738" s="77">
        <v>57.289900000000003</v>
      </c>
      <c r="AD4738" s="77">
        <v>47.86</v>
      </c>
      <c r="AH4738" s="77">
        <f>IF(AND(M4738&lt;Variables!$G$6,M4738&gt;Variables!$G$5),0,1)</f>
        <v>1</v>
      </c>
      <c r="AI4738" s="77">
        <f t="shared" si="150"/>
        <v>1</v>
      </c>
      <c r="AJ4738" s="77">
        <f>IF(I4738&gt;Variables!$G$7,0,1)</f>
        <v>0</v>
      </c>
      <c r="AK4738" s="77">
        <f>IF(F4738&gt;Variables!$G$8,0,1)</f>
        <v>0</v>
      </c>
      <c r="AL4738" s="77">
        <f>IF(G4738&gt;Variables!$G$9,0,1)</f>
        <v>1</v>
      </c>
      <c r="AM4738" s="77">
        <f>IF(AND(K4738&gt;Variables!$G$10,K4738&lt;Variables!$G$11),0,1)</f>
        <v>1</v>
      </c>
      <c r="AN4738" s="77">
        <f>IF(H4738&lt;Variables!$G$13,1,0)</f>
        <v>0</v>
      </c>
      <c r="AO4738" s="77">
        <f>IF(R4738&lt;Variables!$G$12,0,1)</f>
        <v>1</v>
      </c>
      <c r="AP4738" s="78">
        <f t="shared" si="151"/>
        <v>1</v>
      </c>
      <c r="AQ4738" s="77">
        <f>IF(V4738&lt;Variables!$G$15,1,0)</f>
        <v>1</v>
      </c>
      <c r="AR4738" s="77">
        <v>1</v>
      </c>
      <c r="AS4738" s="77">
        <v>0</v>
      </c>
      <c r="AT4738" s="77">
        <v>0</v>
      </c>
      <c r="AU4738" s="77">
        <v>0</v>
      </c>
      <c r="BA4738" s="77">
        <v>2</v>
      </c>
    </row>
    <row r="4739" spans="3:53" x14ac:dyDescent="0.25">
      <c r="C4739" s="77" t="s">
        <v>627</v>
      </c>
      <c r="D4739" s="77" t="s">
        <v>612</v>
      </c>
      <c r="E4739" s="77">
        <v>127.12</v>
      </c>
      <c r="F4739" s="77">
        <v>6.51</v>
      </c>
      <c r="G4739" s="77">
        <v>1.05</v>
      </c>
      <c r="H4739" s="77">
        <v>19960</v>
      </c>
      <c r="I4739" s="77">
        <v>-27.884</v>
      </c>
      <c r="J4739" s="77" t="s">
        <v>75</v>
      </c>
      <c r="K4739" s="77">
        <v>60.3</v>
      </c>
      <c r="L4739" s="77">
        <v>126.31977500000001</v>
      </c>
      <c r="M4739" s="77">
        <v>0.54245267615461501</v>
      </c>
      <c r="N4739" s="77">
        <v>125.9167146341463</v>
      </c>
      <c r="O4739" s="77">
        <v>0.8642898355597195</v>
      </c>
      <c r="P4739" s="77">
        <v>1952000</v>
      </c>
      <c r="Q4739" s="77">
        <v>1140000</v>
      </c>
      <c r="R4739" s="77">
        <v>1.71</v>
      </c>
      <c r="S4739" s="77">
        <v>30.077999999999999</v>
      </c>
      <c r="T4739" s="77">
        <v>5.6920000000000002</v>
      </c>
      <c r="U4739" s="77">
        <v>16.2348</v>
      </c>
      <c r="V4739" s="77">
        <v>2.443468216134014</v>
      </c>
      <c r="AC4739" s="77">
        <v>127.88</v>
      </c>
      <c r="AD4739" s="77">
        <v>125.61</v>
      </c>
      <c r="AH4739" s="77">
        <f>IF(AND(M4739&lt;Variables!$G$6,M4739&gt;Variables!$G$5),0,1)</f>
        <v>1</v>
      </c>
      <c r="AI4739" s="77">
        <f t="shared" si="150"/>
        <v>0</v>
      </c>
      <c r="AJ4739" s="77">
        <f>IF(I4739&gt;Variables!$G$7,0,1)</f>
        <v>1</v>
      </c>
      <c r="AK4739" s="77">
        <f>IF(F4739&gt;Variables!$G$8,0,1)</f>
        <v>1</v>
      </c>
      <c r="AL4739" s="77">
        <f>IF(G4739&gt;Variables!$G$9,0,1)</f>
        <v>1</v>
      </c>
      <c r="AM4739" s="77">
        <f>IF(AND(K4739&gt;Variables!$G$10,K4739&lt;Variables!$G$11),0,1)</f>
        <v>1</v>
      </c>
      <c r="AN4739" s="77">
        <f>IF(H4739&lt;Variables!$G$13,1,0)</f>
        <v>0</v>
      </c>
      <c r="AO4739" s="77">
        <f>IF(R4739&lt;Variables!$G$12,0,1)</f>
        <v>0</v>
      </c>
      <c r="AP4739" s="78">
        <f t="shared" si="151"/>
        <v>1</v>
      </c>
      <c r="AQ4739" s="77">
        <f>IF(V4739&lt;Variables!$G$15,1,0)</f>
        <v>1</v>
      </c>
      <c r="AR4739" s="77">
        <v>0</v>
      </c>
      <c r="AS4739" s="77">
        <v>1</v>
      </c>
      <c r="AT4739" s="77">
        <v>0</v>
      </c>
      <c r="AU4739" s="77">
        <v>0</v>
      </c>
      <c r="BA4739" s="77">
        <v>0.25</v>
      </c>
    </row>
    <row r="4740" spans="3:53" x14ac:dyDescent="0.25">
      <c r="C4740" s="77" t="s">
        <v>627</v>
      </c>
      <c r="D4740" s="77" t="s">
        <v>621</v>
      </c>
      <c r="E4740" s="77">
        <v>12.16</v>
      </c>
      <c r="F4740" s="77">
        <v>50.17</v>
      </c>
      <c r="G4740" s="77">
        <v>-6.16</v>
      </c>
      <c r="H4740" s="77">
        <v>28.51</v>
      </c>
      <c r="I4740" s="77">
        <v>-13.106</v>
      </c>
      <c r="J4740" s="77" t="s">
        <v>74</v>
      </c>
      <c r="K4740" s="77">
        <v>45.92</v>
      </c>
      <c r="L4740" s="77">
        <v>12.498089999999999</v>
      </c>
      <c r="M4740" s="77">
        <v>-3.4444463113963728</v>
      </c>
      <c r="N4740" s="77">
        <v>12.616253658536589</v>
      </c>
      <c r="O4740" s="77">
        <v>-4.3487843014740548</v>
      </c>
      <c r="P4740" s="77">
        <v>3070000</v>
      </c>
      <c r="Q4740" s="77">
        <v>52870</v>
      </c>
      <c r="R4740" s="77">
        <v>58.07</v>
      </c>
      <c r="S4740" s="77">
        <v>30.077999999999999</v>
      </c>
      <c r="T4740" s="77">
        <v>5.6920000000000002</v>
      </c>
      <c r="U4740" s="77">
        <v>16.2348</v>
      </c>
      <c r="V4740" s="77">
        <v>2.3737007554312699</v>
      </c>
      <c r="AC4740" s="77">
        <v>13.5</v>
      </c>
      <c r="AD4740" s="77">
        <v>11.51</v>
      </c>
      <c r="AH4740" s="77">
        <f>IF(AND(M4740&lt;Variables!$G$6,M4740&gt;Variables!$G$5),0,1)</f>
        <v>0</v>
      </c>
      <c r="AI4740" s="77">
        <f t="shared" si="150"/>
        <v>1</v>
      </c>
      <c r="AJ4740" s="77">
        <f>IF(I4740&gt;Variables!$G$7,0,1)</f>
        <v>1</v>
      </c>
      <c r="AK4740" s="77">
        <f>IF(F4740&gt;Variables!$G$8,0,1)</f>
        <v>0</v>
      </c>
      <c r="AL4740" s="77">
        <f>IF(G4740&gt;Variables!$G$9,0,1)</f>
        <v>1</v>
      </c>
      <c r="AM4740" s="77">
        <f>IF(AND(K4740&gt;Variables!$G$10,K4740&lt;Variables!$G$11),0,1)</f>
        <v>1</v>
      </c>
      <c r="AN4740" s="77">
        <f>IF(H4740&lt;Variables!$G$13,1,0)</f>
        <v>1</v>
      </c>
      <c r="AO4740" s="77">
        <f>IF(R4740&lt;Variables!$G$12,0,1)</f>
        <v>1</v>
      </c>
      <c r="AP4740" s="78">
        <f t="shared" si="151"/>
        <v>0</v>
      </c>
      <c r="AQ4740" s="77">
        <f>IF(V4740&lt;Variables!$G$15,1,0)</f>
        <v>1</v>
      </c>
      <c r="AR4740" s="77">
        <v>0</v>
      </c>
      <c r="AS4740" s="77">
        <v>0</v>
      </c>
      <c r="AT4740" s="77">
        <v>1</v>
      </c>
      <c r="AU4740" s="77">
        <v>0</v>
      </c>
      <c r="BA4740" s="77">
        <v>-2.25</v>
      </c>
    </row>
    <row r="4741" spans="3:53" x14ac:dyDescent="0.25">
      <c r="C4741" s="77" t="s">
        <v>627</v>
      </c>
      <c r="D4741" s="77" t="s">
        <v>622</v>
      </c>
      <c r="E4741" s="77">
        <v>3.9</v>
      </c>
      <c r="F4741" s="77">
        <v>37.68</v>
      </c>
      <c r="G4741" s="77">
        <v>-18.37</v>
      </c>
      <c r="H4741" s="77">
        <v>181.22</v>
      </c>
      <c r="I4741" s="77">
        <v>-8.7379999999999995</v>
      </c>
      <c r="J4741" s="77" t="s">
        <v>74</v>
      </c>
      <c r="K4741" s="77">
        <v>37.4</v>
      </c>
      <c r="L4741" s="77">
        <v>4.1111199999999997</v>
      </c>
      <c r="M4741" s="77">
        <v>-4.6975033567494879</v>
      </c>
      <c r="N4741" s="77">
        <v>4.2902121951219518</v>
      </c>
      <c r="O4741" s="77">
        <v>-8.6758458135279088</v>
      </c>
      <c r="P4741" s="77">
        <v>31580000</v>
      </c>
      <c r="Q4741" s="77">
        <v>217790</v>
      </c>
      <c r="R4741" s="77">
        <v>145</v>
      </c>
      <c r="S4741" s="77">
        <v>30.077999999999999</v>
      </c>
      <c r="T4741" s="77">
        <v>5.6920000000000002</v>
      </c>
      <c r="U4741" s="77">
        <v>16.2348</v>
      </c>
      <c r="V4741" s="77">
        <v>2.187662577127401</v>
      </c>
      <c r="AC4741" s="77">
        <v>4.1399999999999997</v>
      </c>
      <c r="AD4741" s="77">
        <v>3.65</v>
      </c>
      <c r="AH4741" s="77">
        <f>IF(AND(M4741&lt;Variables!$G$6,M4741&gt;Variables!$G$5),0,1)</f>
        <v>0</v>
      </c>
      <c r="AI4741" s="77">
        <f t="shared" si="150"/>
        <v>1</v>
      </c>
      <c r="AJ4741" s="77">
        <f>IF(I4741&gt;Variables!$G$7,0,1)</f>
        <v>1</v>
      </c>
      <c r="AK4741" s="77">
        <f>IF(F4741&gt;Variables!$G$8,0,1)</f>
        <v>0</v>
      </c>
      <c r="AL4741" s="77">
        <f>IF(G4741&gt;Variables!$G$9,0,1)</f>
        <v>1</v>
      </c>
      <c r="AM4741" s="77">
        <f>IF(AND(K4741&gt;Variables!$G$10,K4741&lt;Variables!$G$11),0,1)</f>
        <v>1</v>
      </c>
      <c r="AN4741" s="77">
        <f>IF(H4741&lt;Variables!$G$13,1,0)</f>
        <v>1</v>
      </c>
      <c r="AO4741" s="77">
        <f>IF(R4741&lt;Variables!$G$12,0,1)</f>
        <v>1</v>
      </c>
      <c r="AP4741" s="78">
        <f t="shared" si="151"/>
        <v>0</v>
      </c>
      <c r="AQ4741" s="77">
        <f>IF(V4741&lt;Variables!$G$15,1,0)</f>
        <v>1</v>
      </c>
      <c r="AR4741" s="77">
        <v>0</v>
      </c>
      <c r="AS4741" s="77">
        <v>0</v>
      </c>
      <c r="AT4741" s="77">
        <v>1</v>
      </c>
      <c r="AU4741" s="77">
        <v>0</v>
      </c>
      <c r="BA4741" s="77">
        <v>-2.25</v>
      </c>
    </row>
    <row r="4742" spans="3:53" x14ac:dyDescent="0.25">
      <c r="C4742" s="77" t="s">
        <v>627</v>
      </c>
      <c r="D4742" s="77" t="s">
        <v>628</v>
      </c>
      <c r="E4742" s="77">
        <v>1.98</v>
      </c>
      <c r="F4742" s="77">
        <v>22.49</v>
      </c>
      <c r="G4742" s="77">
        <v>20.12</v>
      </c>
      <c r="H4742" s="77">
        <v>74.11</v>
      </c>
      <c r="I4742" s="77">
        <v>-27.74</v>
      </c>
      <c r="J4742" s="77" t="s">
        <v>74</v>
      </c>
      <c r="K4742" s="77">
        <v>61.1</v>
      </c>
      <c r="L4742" s="77">
        <v>1.97160625</v>
      </c>
      <c r="M4742" s="77">
        <v>2.961734879872683</v>
      </c>
      <c r="N4742" s="77">
        <v>1.8901807692307691</v>
      </c>
      <c r="O4742" s="77">
        <v>7.3971353981202306</v>
      </c>
      <c r="P4742" s="77">
        <v>2150000</v>
      </c>
      <c r="Q4742" s="77">
        <v>75820</v>
      </c>
      <c r="R4742" s="77">
        <v>28.36</v>
      </c>
      <c r="S4742" s="77">
        <v>30.077999999999999</v>
      </c>
      <c r="T4742" s="77">
        <v>5.6920000000000002</v>
      </c>
      <c r="U4742" s="77">
        <v>16.2348</v>
      </c>
      <c r="V4742" s="77">
        <v>2.3100471504262079</v>
      </c>
      <c r="AC4742" s="77">
        <v>2.13</v>
      </c>
      <c r="AD4742" s="77">
        <v>1.82</v>
      </c>
      <c r="AH4742" s="77">
        <f>IF(AND(M4742&lt;Variables!$G$6,M4742&gt;Variables!$G$5),0,1)</f>
        <v>1</v>
      </c>
      <c r="AI4742" s="77">
        <f t="shared" si="150"/>
        <v>0</v>
      </c>
      <c r="AJ4742" s="77">
        <f>IF(I4742&gt;Variables!$G$7,0,1)</f>
        <v>1</v>
      </c>
      <c r="AK4742" s="77">
        <f>IF(F4742&gt;Variables!$G$8,0,1)</f>
        <v>0</v>
      </c>
      <c r="AL4742" s="77">
        <f>IF(G4742&gt;Variables!$G$9,0,1)</f>
        <v>0</v>
      </c>
      <c r="AM4742" s="77">
        <f>IF(AND(K4742&gt;Variables!$G$10,K4742&lt;Variables!$G$11),0,1)</f>
        <v>1</v>
      </c>
      <c r="AN4742" s="77">
        <f>IF(H4742&lt;Variables!$G$13,1,0)</f>
        <v>1</v>
      </c>
      <c r="AO4742" s="77">
        <f>IF(R4742&lt;Variables!$G$12,0,1)</f>
        <v>1</v>
      </c>
      <c r="AP4742" s="78">
        <f t="shared" si="151"/>
        <v>0</v>
      </c>
      <c r="AQ4742" s="77">
        <f>IF(V4742&lt;Variables!$G$15,1,0)</f>
        <v>1</v>
      </c>
      <c r="AR4742" s="77">
        <v>1</v>
      </c>
      <c r="AS4742" s="77">
        <v>0</v>
      </c>
      <c r="AT4742" s="77">
        <v>0</v>
      </c>
      <c r="AU4742" s="77">
        <v>0</v>
      </c>
      <c r="BA4742" s="77">
        <v>2</v>
      </c>
    </row>
    <row r="4743" spans="3:53" x14ac:dyDescent="0.25">
      <c r="C4743" s="77" t="s">
        <v>627</v>
      </c>
      <c r="D4743" s="77" t="s">
        <v>629</v>
      </c>
      <c r="E4743" s="77">
        <v>3.37</v>
      </c>
      <c r="F4743" s="77">
        <v>17.53</v>
      </c>
      <c r="G4743" s="77">
        <v>8.36</v>
      </c>
      <c r="H4743" s="77">
        <v>133.25</v>
      </c>
      <c r="I4743" s="77">
        <v>-40.332000000000001</v>
      </c>
      <c r="J4743" s="77" t="s">
        <v>74</v>
      </c>
      <c r="K4743" s="77">
        <v>48.36</v>
      </c>
      <c r="L4743" s="77">
        <v>3.408815000000001</v>
      </c>
      <c r="M4743" s="77">
        <v>-1.1386654893269501</v>
      </c>
      <c r="N4743" s="77">
        <v>3.3816048780487811</v>
      </c>
      <c r="O4743" s="77">
        <v>-0.34317664148499361</v>
      </c>
      <c r="P4743" s="77">
        <v>7190000</v>
      </c>
      <c r="Q4743" s="77">
        <v>892940</v>
      </c>
      <c r="R4743" s="77">
        <v>8.0500000000000007</v>
      </c>
      <c r="S4743" s="77">
        <v>30.077999999999999</v>
      </c>
      <c r="T4743" s="77">
        <v>5.6920000000000002</v>
      </c>
      <c r="U4743" s="77">
        <v>16.2348</v>
      </c>
      <c r="V4743" s="77">
        <v>2.3742218185920909</v>
      </c>
      <c r="AC4743" s="77">
        <v>3.79</v>
      </c>
      <c r="AD4743" s="77">
        <v>3.26</v>
      </c>
      <c r="AH4743" s="77">
        <f>IF(AND(M4743&lt;Variables!$G$6,M4743&gt;Variables!$G$5),0,1)</f>
        <v>0</v>
      </c>
      <c r="AI4743" s="77">
        <f t="shared" si="150"/>
        <v>0</v>
      </c>
      <c r="AJ4743" s="77">
        <f>IF(I4743&gt;Variables!$G$7,0,1)</f>
        <v>1</v>
      </c>
      <c r="AK4743" s="77">
        <f>IF(F4743&gt;Variables!$G$8,0,1)</f>
        <v>0</v>
      </c>
      <c r="AL4743" s="77">
        <f>IF(G4743&gt;Variables!$G$9,0,1)</f>
        <v>1</v>
      </c>
      <c r="AM4743" s="77">
        <f>IF(AND(K4743&gt;Variables!$G$10,K4743&lt;Variables!$G$11),0,1)</f>
        <v>1</v>
      </c>
      <c r="AN4743" s="77">
        <f>IF(H4743&lt;Variables!$G$13,1,0)</f>
        <v>1</v>
      </c>
      <c r="AO4743" s="77">
        <f>IF(R4743&lt;Variables!$G$12,0,1)</f>
        <v>1</v>
      </c>
      <c r="AP4743" s="78">
        <f t="shared" si="151"/>
        <v>0</v>
      </c>
      <c r="AQ4743" s="77">
        <f>IF(V4743&lt;Variables!$G$15,1,0)</f>
        <v>1</v>
      </c>
      <c r="AR4743" s="77">
        <v>0</v>
      </c>
      <c r="AS4743" s="77">
        <v>0</v>
      </c>
      <c r="AT4743" s="77">
        <v>1</v>
      </c>
      <c r="AU4743" s="77">
        <v>0</v>
      </c>
      <c r="BA4743" s="77">
        <v>-2.25</v>
      </c>
    </row>
    <row r="4744" spans="3:53" x14ac:dyDescent="0.25">
      <c r="C4744" s="77" t="s">
        <v>627</v>
      </c>
      <c r="D4744" s="77" t="s">
        <v>623</v>
      </c>
      <c r="E4744" s="77">
        <v>12.56</v>
      </c>
      <c r="F4744" s="77">
        <v>12.6</v>
      </c>
      <c r="G4744" s="77">
        <v>1.96</v>
      </c>
      <c r="H4744" s="77">
        <v>8119.9999999999991</v>
      </c>
      <c r="I4744" s="77">
        <v>-41.469000000000001</v>
      </c>
      <c r="J4744" s="77" t="s">
        <v>74</v>
      </c>
      <c r="K4744" s="77">
        <v>49.04</v>
      </c>
      <c r="L4744" s="77">
        <v>12.596724999999999</v>
      </c>
      <c r="M4744" s="77">
        <v>-0.68926645616221094</v>
      </c>
      <c r="N4744" s="77">
        <v>12.643526829268289</v>
      </c>
      <c r="O4744" s="77">
        <v>-1.0568793903213951</v>
      </c>
      <c r="P4744" s="77">
        <v>16745000</v>
      </c>
      <c r="Q4744" s="77">
        <v>6845000</v>
      </c>
      <c r="R4744" s="77">
        <v>2.4500000000000002</v>
      </c>
      <c r="S4744" s="77">
        <v>30.077999999999999</v>
      </c>
      <c r="T4744" s="77">
        <v>5.6920000000000002</v>
      </c>
      <c r="U4744" s="77">
        <v>16.2348</v>
      </c>
      <c r="V4744" s="77">
        <v>2.3730643503958371</v>
      </c>
      <c r="AC4744" s="77">
        <v>12.94</v>
      </c>
      <c r="AD4744" s="77">
        <v>11.92</v>
      </c>
      <c r="AH4744" s="77">
        <f>IF(AND(M4744&lt;Variables!$G$6,M4744&gt;Variables!$G$5),0,1)</f>
        <v>1</v>
      </c>
      <c r="AI4744" s="77">
        <f t="shared" si="150"/>
        <v>1</v>
      </c>
      <c r="AJ4744" s="77">
        <f>IF(I4744&gt;Variables!$G$7,0,1)</f>
        <v>1</v>
      </c>
      <c r="AK4744" s="77">
        <f>IF(F4744&gt;Variables!$G$8,0,1)</f>
        <v>0</v>
      </c>
      <c r="AL4744" s="77">
        <f>IF(G4744&gt;Variables!$G$9,0,1)</f>
        <v>1</v>
      </c>
      <c r="AM4744" s="77">
        <f>IF(AND(K4744&gt;Variables!$G$10,K4744&lt;Variables!$G$11),0,1)</f>
        <v>1</v>
      </c>
      <c r="AN4744" s="77">
        <f>IF(H4744&lt;Variables!$G$13,1,0)</f>
        <v>0</v>
      </c>
      <c r="AO4744" s="77">
        <f>IF(R4744&lt;Variables!$G$12,0,1)</f>
        <v>1</v>
      </c>
      <c r="AP4744" s="78">
        <f t="shared" si="151"/>
        <v>0</v>
      </c>
      <c r="AQ4744" s="77">
        <f>IF(V4744&lt;Variables!$G$15,1,0)</f>
        <v>1</v>
      </c>
      <c r="AR4744" s="77">
        <v>1</v>
      </c>
      <c r="AS4744" s="77">
        <v>0</v>
      </c>
      <c r="AT4744" s="77">
        <v>0</v>
      </c>
      <c r="AU4744" s="77">
        <v>0</v>
      </c>
      <c r="BA4744" s="77">
        <v>2</v>
      </c>
    </row>
    <row r="4745" spans="3:53" x14ac:dyDescent="0.25">
      <c r="C4745" s="77" t="s">
        <v>627</v>
      </c>
      <c r="D4745" s="77" t="s">
        <v>630</v>
      </c>
      <c r="E4745" s="77">
        <v>6.12</v>
      </c>
      <c r="F4745" s="77">
        <v>6.37</v>
      </c>
      <c r="G4745" s="77">
        <v>1.93</v>
      </c>
      <c r="H4745" s="77">
        <v>-99999</v>
      </c>
      <c r="I4745" s="77">
        <v>-28.253</v>
      </c>
      <c r="J4745" s="77" t="s">
        <v>74</v>
      </c>
      <c r="K4745" s="77">
        <v>76.22</v>
      </c>
      <c r="L4745" s="77">
        <v>6.0804999999999989</v>
      </c>
      <c r="M4745" s="77">
        <v>0.97853794918182357</v>
      </c>
      <c r="N4745" s="77">
        <v>6.0349444444444442</v>
      </c>
      <c r="O4745" s="77">
        <v>1.7407874508648691</v>
      </c>
      <c r="P4745" s="77">
        <v>15230</v>
      </c>
      <c r="Q4745" s="77">
        <v>21931</v>
      </c>
      <c r="R4745" s="77">
        <v>0.69</v>
      </c>
      <c r="S4745" s="77">
        <v>30.077999999999999</v>
      </c>
      <c r="T4745" s="77">
        <v>5.6920000000000002</v>
      </c>
      <c r="U4745" s="77">
        <v>16.2348</v>
      </c>
      <c r="V4745" s="77">
        <v>2.5390990319217162</v>
      </c>
      <c r="AC4745" s="77">
        <v>6.125</v>
      </c>
      <c r="AD4745" s="77">
        <v>5.9764999999999997</v>
      </c>
      <c r="AH4745" s="77">
        <f>IF(AND(M4745&lt;Variables!$G$6,M4745&gt;Variables!$G$5),0,1)</f>
        <v>1</v>
      </c>
      <c r="AI4745" s="77">
        <f t="shared" si="150"/>
        <v>0</v>
      </c>
      <c r="AJ4745" s="77">
        <f>IF(I4745&gt;Variables!$G$7,0,1)</f>
        <v>1</v>
      </c>
      <c r="AK4745" s="77">
        <f>IF(F4745&gt;Variables!$G$8,0,1)</f>
        <v>1</v>
      </c>
      <c r="AL4745" s="77">
        <f>IF(G4745&gt;Variables!$G$9,0,1)</f>
        <v>1</v>
      </c>
      <c r="AM4745" s="77">
        <f>IF(AND(K4745&gt;Variables!$G$10,K4745&lt;Variables!$G$11),0,1)</f>
        <v>1</v>
      </c>
      <c r="AN4745" s="77">
        <f>IF(H4745&lt;Variables!$G$13,1,0)</f>
        <v>1</v>
      </c>
      <c r="AO4745" s="77">
        <f>IF(R4745&lt;Variables!$G$12,0,1)</f>
        <v>0</v>
      </c>
      <c r="AP4745" s="78">
        <f t="shared" si="151"/>
        <v>0</v>
      </c>
      <c r="AQ4745" s="77">
        <f>IF(V4745&lt;Variables!$G$15,1,0)</f>
        <v>1</v>
      </c>
      <c r="AR4745" s="77">
        <v>0</v>
      </c>
      <c r="AS4745" s="77">
        <v>0</v>
      </c>
      <c r="AT4745" s="77">
        <v>1</v>
      </c>
      <c r="AU4745" s="77">
        <v>0</v>
      </c>
      <c r="BA4745" s="77">
        <v>-2.25</v>
      </c>
    </row>
    <row r="4746" spans="3:53" x14ac:dyDescent="0.25">
      <c r="C4746" s="77" t="s">
        <v>627</v>
      </c>
      <c r="D4746" s="77" t="s">
        <v>609</v>
      </c>
      <c r="E4746" s="77">
        <v>5.49</v>
      </c>
      <c r="F4746" s="77">
        <v>6.28</v>
      </c>
      <c r="G4746" s="77">
        <v>3.36</v>
      </c>
      <c r="H4746" s="77">
        <v>30100</v>
      </c>
      <c r="I4746" s="77">
        <v>267.40300000000002</v>
      </c>
      <c r="J4746" s="77" t="s">
        <v>74</v>
      </c>
      <c r="K4746" s="77">
        <v>56.62</v>
      </c>
      <c r="L4746" s="77">
        <v>5.4714049999999999</v>
      </c>
      <c r="M4746" s="77">
        <v>0.12236345143524489</v>
      </c>
      <c r="N4746" s="77">
        <v>5.4333463414634151</v>
      </c>
      <c r="O4746" s="77">
        <v>0.82368499491846081</v>
      </c>
      <c r="P4746" s="77">
        <v>22166000</v>
      </c>
      <c r="Q4746" s="77">
        <v>38585000</v>
      </c>
      <c r="R4746" s="77">
        <v>0.56999999999999995</v>
      </c>
      <c r="S4746" s="77">
        <v>30.077999999999999</v>
      </c>
      <c r="T4746" s="77">
        <v>5.6920000000000002</v>
      </c>
      <c r="U4746" s="77">
        <v>16.2348</v>
      </c>
      <c r="V4746" s="77">
        <v>2.4300623372746122</v>
      </c>
      <c r="AC4746" s="77">
        <v>5.65</v>
      </c>
      <c r="AD4746" s="77">
        <v>5.42</v>
      </c>
      <c r="AH4746" s="77">
        <f>IF(AND(M4746&lt;Variables!$G$6,M4746&gt;Variables!$G$5),0,1)</f>
        <v>1</v>
      </c>
      <c r="AI4746" s="77">
        <f t="shared" si="150"/>
        <v>0</v>
      </c>
      <c r="AJ4746" s="77">
        <f>IF(I4746&gt;Variables!$G$7,0,1)</f>
        <v>0</v>
      </c>
      <c r="AK4746" s="77">
        <f>IF(F4746&gt;Variables!$G$8,0,1)</f>
        <v>1</v>
      </c>
      <c r="AL4746" s="77">
        <f>IF(G4746&gt;Variables!$G$9,0,1)</f>
        <v>1</v>
      </c>
      <c r="AM4746" s="77">
        <f>IF(AND(K4746&gt;Variables!$G$10,K4746&lt;Variables!$G$11),0,1)</f>
        <v>1</v>
      </c>
      <c r="AN4746" s="77">
        <f>IF(H4746&lt;Variables!$G$13,1,0)</f>
        <v>0</v>
      </c>
      <c r="AO4746" s="77">
        <f>IF(R4746&lt;Variables!$G$12,0,1)</f>
        <v>0</v>
      </c>
      <c r="AP4746" s="78">
        <f t="shared" si="151"/>
        <v>0</v>
      </c>
      <c r="AQ4746" s="77">
        <f>IF(V4746&lt;Variables!$G$15,1,0)</f>
        <v>1</v>
      </c>
      <c r="AR4746" s="77">
        <v>0</v>
      </c>
      <c r="AS4746" s="77">
        <v>1</v>
      </c>
      <c r="AT4746" s="77">
        <v>0</v>
      </c>
      <c r="AU4746" s="77">
        <v>0</v>
      </c>
      <c r="BA4746" s="77">
        <v>-0.32</v>
      </c>
    </row>
    <row r="4747" spans="3:53" x14ac:dyDescent="0.25">
      <c r="C4747" s="77" t="s">
        <v>627</v>
      </c>
      <c r="D4747" s="77" t="s">
        <v>631</v>
      </c>
      <c r="E4747" s="77">
        <v>185.43</v>
      </c>
      <c r="F4747" s="77">
        <v>5.54</v>
      </c>
      <c r="G4747" s="77">
        <v>0.25</v>
      </c>
      <c r="H4747" s="77">
        <v>-99999</v>
      </c>
      <c r="I4747" s="77">
        <v>41.959000000000003</v>
      </c>
      <c r="J4747" s="77" t="s">
        <v>74</v>
      </c>
      <c r="K4747" s="77">
        <v>60.3</v>
      </c>
      <c r="L4747" s="77">
        <v>185.071505</v>
      </c>
      <c r="M4747" s="77">
        <v>-0.1250894890599322</v>
      </c>
      <c r="N4747" s="77">
        <v>184.73663658536589</v>
      </c>
      <c r="O4747" s="77">
        <v>5.5951768173705951E-2</v>
      </c>
      <c r="P4747" s="77">
        <v>15945</v>
      </c>
      <c r="Q4747" s="77">
        <v>70975</v>
      </c>
      <c r="R4747" s="77">
        <v>0.22</v>
      </c>
      <c r="S4747" s="77">
        <v>30.077999999999999</v>
      </c>
      <c r="T4747" s="77">
        <v>5.6920000000000002</v>
      </c>
      <c r="U4747" s="77">
        <v>16.2348</v>
      </c>
      <c r="V4747" s="77">
        <v>2.480681288692931</v>
      </c>
      <c r="AC4747" s="77">
        <v>185.93</v>
      </c>
      <c r="AD4747" s="77">
        <v>184.41</v>
      </c>
      <c r="AH4747" s="77">
        <f>IF(AND(M4747&lt;Variables!$G$6,M4747&gt;Variables!$G$5),0,1)</f>
        <v>1</v>
      </c>
      <c r="AI4747" s="77">
        <f t="shared" si="150"/>
        <v>0</v>
      </c>
      <c r="AJ4747" s="77">
        <f>IF(I4747&gt;Variables!$G$7,0,1)</f>
        <v>1</v>
      </c>
      <c r="AK4747" s="77">
        <f>IF(F4747&gt;Variables!$G$8,0,1)</f>
        <v>1</v>
      </c>
      <c r="AL4747" s="77">
        <f>IF(G4747&gt;Variables!$G$9,0,1)</f>
        <v>1</v>
      </c>
      <c r="AM4747" s="77">
        <f>IF(AND(K4747&gt;Variables!$G$10,K4747&lt;Variables!$G$11),0,1)</f>
        <v>1</v>
      </c>
      <c r="AN4747" s="77">
        <f>IF(H4747&lt;Variables!$G$13,1,0)</f>
        <v>1</v>
      </c>
      <c r="AO4747" s="77">
        <f>IF(R4747&lt;Variables!$G$12,0,1)</f>
        <v>0</v>
      </c>
      <c r="AP4747" s="78">
        <f t="shared" si="151"/>
        <v>0</v>
      </c>
      <c r="AQ4747" s="77">
        <f>IF(V4747&lt;Variables!$G$15,1,0)</f>
        <v>1</v>
      </c>
      <c r="AR4747" s="77">
        <v>0</v>
      </c>
      <c r="AS4747" s="77">
        <v>0</v>
      </c>
      <c r="AT4747" s="77">
        <v>0</v>
      </c>
      <c r="AU4747" s="77">
        <v>1</v>
      </c>
      <c r="BA4747" s="77">
        <v>-0.11</v>
      </c>
    </row>
    <row r="4748" spans="3:53" x14ac:dyDescent="0.25">
      <c r="C4748" s="77" t="s">
        <v>627</v>
      </c>
      <c r="D4748" s="77" t="s">
        <v>607</v>
      </c>
      <c r="E4748" s="77">
        <v>47.52</v>
      </c>
      <c r="F4748" s="77">
        <v>5.08</v>
      </c>
      <c r="G4748" s="77">
        <v>-0.34</v>
      </c>
      <c r="H4748" s="77">
        <v>1990</v>
      </c>
      <c r="I4748" s="77">
        <v>0.95899999999999996</v>
      </c>
      <c r="J4748" s="77" t="s">
        <v>74</v>
      </c>
      <c r="K4748" s="77">
        <v>61.61</v>
      </c>
      <c r="L4748" s="77">
        <v>47.441693333333333</v>
      </c>
      <c r="M4748" s="77">
        <v>-0.1102265321052297</v>
      </c>
      <c r="N4748" s="77">
        <v>47.180477419354851</v>
      </c>
      <c r="O4748" s="77">
        <v>0.44281574090101211</v>
      </c>
      <c r="P4748" s="77">
        <v>80135</v>
      </c>
      <c r="Q4748" s="77">
        <v>240531</v>
      </c>
      <c r="R4748" s="77">
        <v>0.33</v>
      </c>
      <c r="S4748" s="77">
        <v>30.077999999999999</v>
      </c>
      <c r="T4748" s="77">
        <v>5.6920000000000002</v>
      </c>
      <c r="U4748" s="77">
        <v>16.2348</v>
      </c>
      <c r="V4748" s="77">
        <v>2.4938413501837342</v>
      </c>
      <c r="AC4748" s="77">
        <v>48.699100000000001</v>
      </c>
      <c r="AD4748" s="77">
        <v>46.29</v>
      </c>
      <c r="AH4748" s="77">
        <f>IF(AND(M4748&lt;Variables!$G$6,M4748&gt;Variables!$G$5),0,1)</f>
        <v>1</v>
      </c>
      <c r="AI4748" s="77">
        <f t="shared" si="150"/>
        <v>0</v>
      </c>
      <c r="AJ4748" s="77">
        <f>IF(I4748&gt;Variables!$G$7,0,1)</f>
        <v>1</v>
      </c>
      <c r="AK4748" s="77">
        <f>IF(F4748&gt;Variables!$G$8,0,1)</f>
        <v>1</v>
      </c>
      <c r="AL4748" s="77">
        <f>IF(G4748&gt;Variables!$G$9,0,1)</f>
        <v>1</v>
      </c>
      <c r="AM4748" s="77">
        <f>IF(AND(K4748&gt;Variables!$G$10,K4748&lt;Variables!$G$11),0,1)</f>
        <v>1</v>
      </c>
      <c r="AN4748" s="77">
        <f>IF(H4748&lt;Variables!$G$13,1,0)</f>
        <v>0</v>
      </c>
      <c r="AO4748" s="77">
        <f>IF(R4748&lt;Variables!$G$12,0,1)</f>
        <v>0</v>
      </c>
      <c r="AP4748" s="78">
        <f t="shared" si="151"/>
        <v>0</v>
      </c>
      <c r="AQ4748" s="77">
        <f>IF(V4748&lt;Variables!$G$15,1,0)</f>
        <v>1</v>
      </c>
      <c r="AR4748" s="77">
        <v>0</v>
      </c>
      <c r="AS4748" s="77">
        <v>0</v>
      </c>
      <c r="AT4748" s="77">
        <v>1</v>
      </c>
      <c r="AU4748" s="77">
        <v>0</v>
      </c>
      <c r="BA4748" s="77">
        <v>-2.25</v>
      </c>
    </row>
    <row r="4749" spans="3:53" x14ac:dyDescent="0.25">
      <c r="C4749" s="77" t="s">
        <v>627</v>
      </c>
      <c r="D4749" s="77" t="s">
        <v>619</v>
      </c>
      <c r="E4749" s="77">
        <v>4.4000000000000004</v>
      </c>
      <c r="F4749" s="77">
        <v>5.32</v>
      </c>
      <c r="G4749" s="77">
        <v>1.27</v>
      </c>
      <c r="H4749" s="77">
        <v>-99999</v>
      </c>
      <c r="I4749" s="77">
        <v>-23.175000000000001</v>
      </c>
      <c r="J4749" s="77" t="s">
        <v>74</v>
      </c>
      <c r="K4749" s="77">
        <v>67.17</v>
      </c>
      <c r="L4749" s="77">
        <v>4.3704199999999993</v>
      </c>
      <c r="M4749" s="77">
        <v>0.33360638108009028</v>
      </c>
      <c r="N4749" s="77">
        <v>4.3627536585365849</v>
      </c>
      <c r="O4749" s="77">
        <v>0.50991514086259548</v>
      </c>
      <c r="P4749" s="77">
        <v>570902</v>
      </c>
      <c r="Q4749" s="77">
        <v>112475</v>
      </c>
      <c r="R4749" s="77">
        <v>5.08</v>
      </c>
      <c r="S4749" s="77">
        <v>30.077999999999999</v>
      </c>
      <c r="T4749" s="77">
        <v>5.6920000000000002</v>
      </c>
      <c r="U4749" s="77">
        <v>16.2348</v>
      </c>
      <c r="V4749" s="77">
        <v>2.5196649078175541</v>
      </c>
      <c r="AC4749" s="77">
        <v>4.45</v>
      </c>
      <c r="AD4749" s="77">
        <v>4.37</v>
      </c>
      <c r="AH4749" s="77">
        <f>IF(AND(M4749&lt;Variables!$G$6,M4749&gt;Variables!$G$5),0,1)</f>
        <v>1</v>
      </c>
      <c r="AI4749" s="77">
        <f t="shared" si="150"/>
        <v>0</v>
      </c>
      <c r="AJ4749" s="77">
        <f>IF(I4749&gt;Variables!$G$7,0,1)</f>
        <v>1</v>
      </c>
      <c r="AK4749" s="77">
        <f>IF(F4749&gt;Variables!$G$8,0,1)</f>
        <v>1</v>
      </c>
      <c r="AL4749" s="77">
        <f>IF(G4749&gt;Variables!$G$9,0,1)</f>
        <v>1</v>
      </c>
      <c r="AM4749" s="77">
        <f>IF(AND(K4749&gt;Variables!$G$10,K4749&lt;Variables!$G$11),0,1)</f>
        <v>0</v>
      </c>
      <c r="AN4749" s="77">
        <f>IF(H4749&lt;Variables!$G$13,1,0)</f>
        <v>1</v>
      </c>
      <c r="AO4749" s="77">
        <f>IF(R4749&lt;Variables!$G$12,0,1)</f>
        <v>1</v>
      </c>
      <c r="AP4749" s="78">
        <f t="shared" si="151"/>
        <v>0</v>
      </c>
      <c r="AQ4749" s="77">
        <f>IF(V4749&lt;Variables!$G$15,1,0)</f>
        <v>1</v>
      </c>
      <c r="AR4749" s="77">
        <v>0</v>
      </c>
      <c r="AS4749" s="77">
        <v>1</v>
      </c>
      <c r="AT4749" s="77">
        <v>0</v>
      </c>
      <c r="AU4749" s="77">
        <v>0</v>
      </c>
      <c r="BA4749" s="77">
        <v>0.93</v>
      </c>
    </row>
    <row r="4750" spans="3:53" x14ac:dyDescent="0.25">
      <c r="C4750" s="77" t="s">
        <v>627</v>
      </c>
      <c r="D4750" s="77" t="s">
        <v>127</v>
      </c>
      <c r="E4750" s="77">
        <v>37.479999999999997</v>
      </c>
      <c r="F4750" s="77">
        <v>11.72</v>
      </c>
      <c r="G4750" s="77">
        <v>10.68</v>
      </c>
      <c r="H4750" s="77">
        <v>6940</v>
      </c>
      <c r="I4750" s="77">
        <v>1435.636</v>
      </c>
      <c r="J4750" s="77" t="s">
        <v>74</v>
      </c>
      <c r="K4750" s="77">
        <v>72.7</v>
      </c>
      <c r="L4750" s="77">
        <v>36.634774999999998</v>
      </c>
      <c r="M4750" s="77">
        <v>1.515568199886564</v>
      </c>
      <c r="N4750" s="77">
        <v>35.778217499999997</v>
      </c>
      <c r="O4750" s="77">
        <v>3.9459274347583171</v>
      </c>
      <c r="P4750" s="77">
        <v>263092</v>
      </c>
      <c r="Q4750" s="77">
        <v>800984</v>
      </c>
      <c r="R4750" s="77">
        <v>0.33</v>
      </c>
      <c r="S4750" s="77">
        <v>30.077999999999999</v>
      </c>
      <c r="T4750" s="77">
        <v>5.6920000000000002</v>
      </c>
      <c r="U4750" s="77">
        <v>16.2348</v>
      </c>
      <c r="V4750" s="77">
        <v>2.4634102129820659</v>
      </c>
      <c r="AC4750" s="77">
        <v>42.62</v>
      </c>
      <c r="AD4750" s="77">
        <v>37.19</v>
      </c>
      <c r="AH4750" s="77">
        <f>IF(AND(M4750&lt;Variables!$G$6,M4750&gt;Variables!$G$5),0,1)</f>
        <v>1</v>
      </c>
      <c r="AI4750" s="77">
        <f t="shared" si="150"/>
        <v>0</v>
      </c>
      <c r="AJ4750" s="77">
        <f>IF(I4750&gt;Variables!$G$7,0,1)</f>
        <v>0</v>
      </c>
      <c r="AK4750" s="77">
        <f>IF(F4750&gt;Variables!$G$8,0,1)</f>
        <v>0</v>
      </c>
      <c r="AL4750" s="77">
        <f>IF(G4750&gt;Variables!$G$9,0,1)</f>
        <v>0</v>
      </c>
      <c r="AM4750" s="77">
        <f>IF(AND(K4750&gt;Variables!$G$10,K4750&lt;Variables!$G$11),0,1)</f>
        <v>1</v>
      </c>
      <c r="AN4750" s="77">
        <f>IF(H4750&lt;Variables!$G$13,1,0)</f>
        <v>0</v>
      </c>
      <c r="AO4750" s="77">
        <f>IF(R4750&lt;Variables!$G$12,0,1)</f>
        <v>0</v>
      </c>
      <c r="AP4750" s="78">
        <f t="shared" si="151"/>
        <v>0</v>
      </c>
      <c r="AQ4750" s="77">
        <f>IF(V4750&lt;Variables!$G$15,1,0)</f>
        <v>1</v>
      </c>
      <c r="AR4750" s="77">
        <v>1</v>
      </c>
      <c r="AS4750" s="77">
        <v>0</v>
      </c>
      <c r="AT4750" s="77">
        <v>0</v>
      </c>
      <c r="AU4750" s="77">
        <v>0</v>
      </c>
      <c r="BA4750" s="77">
        <v>2</v>
      </c>
    </row>
    <row r="4751" spans="3:53" x14ac:dyDescent="0.25">
      <c r="C4751" s="77" t="s">
        <v>627</v>
      </c>
      <c r="D4751" s="77" t="s">
        <v>451</v>
      </c>
      <c r="E4751" s="77">
        <v>25.02</v>
      </c>
      <c r="F4751" s="77">
        <v>5.74</v>
      </c>
      <c r="G4751" s="77">
        <v>4.04</v>
      </c>
      <c r="H4751" s="77">
        <v>13770</v>
      </c>
      <c r="I4751" s="77">
        <v>29.39</v>
      </c>
      <c r="J4751" s="77" t="s">
        <v>74</v>
      </c>
      <c r="K4751" s="77">
        <v>65.010000000000005</v>
      </c>
      <c r="L4751" s="77">
        <v>24.909980000000001</v>
      </c>
      <c r="M4751" s="77">
        <v>0.2409476041329538</v>
      </c>
      <c r="N4751" s="77">
        <v>24.728917500000001</v>
      </c>
      <c r="O4751" s="77">
        <v>0.97490114559198737</v>
      </c>
      <c r="P4751" s="77">
        <v>208583</v>
      </c>
      <c r="Q4751" s="77">
        <v>1031000</v>
      </c>
      <c r="R4751" s="77">
        <v>0.2</v>
      </c>
      <c r="S4751" s="77">
        <v>30.077999999999999</v>
      </c>
      <c r="T4751" s="77">
        <v>5.6920000000000002</v>
      </c>
      <c r="U4751" s="77">
        <v>16.2348</v>
      </c>
      <c r="V4751" s="77">
        <v>2.5057941535146959</v>
      </c>
      <c r="AC4751" s="77">
        <v>25.12</v>
      </c>
      <c r="AD4751" s="77">
        <v>23.27</v>
      </c>
      <c r="AH4751" s="77">
        <f>IF(AND(M4751&lt;Variables!$G$6,M4751&gt;Variables!$G$5),0,1)</f>
        <v>1</v>
      </c>
      <c r="AI4751" s="77">
        <f t="shared" si="150"/>
        <v>0</v>
      </c>
      <c r="AJ4751" s="77">
        <f>IF(I4751&gt;Variables!$G$7,0,1)</f>
        <v>1</v>
      </c>
      <c r="AK4751" s="77">
        <f>IF(F4751&gt;Variables!$G$8,0,1)</f>
        <v>1</v>
      </c>
      <c r="AL4751" s="77">
        <f>IF(G4751&gt;Variables!$G$9,0,1)</f>
        <v>1</v>
      </c>
      <c r="AM4751" s="77">
        <f>IF(AND(K4751&gt;Variables!$G$10,K4751&lt;Variables!$G$11),0,1)</f>
        <v>0</v>
      </c>
      <c r="AN4751" s="77">
        <f>IF(H4751&lt;Variables!$G$13,1,0)</f>
        <v>0</v>
      </c>
      <c r="AO4751" s="77">
        <f>IF(R4751&lt;Variables!$G$12,0,1)</f>
        <v>0</v>
      </c>
      <c r="AP4751" s="78">
        <f t="shared" si="151"/>
        <v>0</v>
      </c>
      <c r="AQ4751" s="77">
        <f>IF(V4751&lt;Variables!$G$15,1,0)</f>
        <v>1</v>
      </c>
      <c r="AR4751" s="77">
        <v>0</v>
      </c>
      <c r="AS4751" s="77">
        <v>0</v>
      </c>
      <c r="AT4751" s="77">
        <v>0</v>
      </c>
      <c r="AU4751" s="77">
        <v>1</v>
      </c>
      <c r="BA4751" s="77">
        <v>-0.63</v>
      </c>
    </row>
    <row r="4752" spans="3:53" x14ac:dyDescent="0.25">
      <c r="C4752" s="77" t="s">
        <v>627</v>
      </c>
      <c r="D4752" s="77" t="s">
        <v>152</v>
      </c>
      <c r="E4752" s="77">
        <v>0.04</v>
      </c>
      <c r="F4752" s="77">
        <v>9.61</v>
      </c>
      <c r="G4752" s="77">
        <v>25.36</v>
      </c>
      <c r="H4752" s="77">
        <v>-99999</v>
      </c>
      <c r="I4752" s="77">
        <v>27.533000000000001</v>
      </c>
      <c r="J4752" s="77" t="s">
        <v>75</v>
      </c>
      <c r="K4752" s="77">
        <v>44.37</v>
      </c>
      <c r="L4752" s="77">
        <v>3.624666666666667E-2</v>
      </c>
      <c r="M4752" s="77">
        <v>-3.1635092882104212</v>
      </c>
      <c r="N4752" s="77">
        <v>3.6038888888888877E-2</v>
      </c>
      <c r="O4752" s="77">
        <v>-2.6052104208416731</v>
      </c>
      <c r="P4752" s="77">
        <v>2879000</v>
      </c>
      <c r="Q4752" s="77">
        <v>14265000</v>
      </c>
      <c r="R4752" s="77">
        <v>0.2</v>
      </c>
      <c r="S4752" s="77">
        <v>30.077999999999999</v>
      </c>
      <c r="T4752" s="77">
        <v>5.6920000000000002</v>
      </c>
      <c r="U4752" s="77">
        <v>16.2348</v>
      </c>
      <c r="V4752" s="77">
        <v>2.339487552032371</v>
      </c>
      <c r="AC4752" s="77">
        <v>3.5999999999999997E-2</v>
      </c>
      <c r="AD4752" s="77">
        <v>3.4000000000000002E-2</v>
      </c>
      <c r="AH4752" s="77">
        <f>IF(AND(M4752&lt;Variables!$G$6,M4752&gt;Variables!$G$5),0,1)</f>
        <v>0</v>
      </c>
      <c r="AI4752" s="77">
        <f t="shared" si="150"/>
        <v>0</v>
      </c>
      <c r="AJ4752" s="77">
        <f>IF(I4752&gt;Variables!$G$7,0,1)</f>
        <v>1</v>
      </c>
      <c r="AK4752" s="77">
        <f>IF(F4752&gt;Variables!$G$8,0,1)</f>
        <v>0</v>
      </c>
      <c r="AL4752" s="77">
        <f>IF(G4752&gt;Variables!$G$9,0,1)</f>
        <v>0</v>
      </c>
      <c r="AM4752" s="77">
        <f>IF(AND(K4752&gt;Variables!$G$10,K4752&lt;Variables!$G$11),0,1)</f>
        <v>1</v>
      </c>
      <c r="AN4752" s="77">
        <f>IF(H4752&lt;Variables!$G$13,1,0)</f>
        <v>1</v>
      </c>
      <c r="AO4752" s="77">
        <f>IF(R4752&lt;Variables!$G$12,0,1)</f>
        <v>0</v>
      </c>
      <c r="AP4752" s="78">
        <f t="shared" si="151"/>
        <v>1</v>
      </c>
      <c r="AQ4752" s="77">
        <f>IF(V4752&lt;Variables!$G$15,1,0)</f>
        <v>1</v>
      </c>
      <c r="AR4752" s="77">
        <v>1</v>
      </c>
      <c r="AS4752" s="77">
        <v>0</v>
      </c>
      <c r="AT4752" s="77">
        <v>0</v>
      </c>
      <c r="AU4752" s="77">
        <v>0</v>
      </c>
      <c r="BA4752" s="77">
        <v>2</v>
      </c>
    </row>
    <row r="4753" spans="3:53" x14ac:dyDescent="0.25">
      <c r="C4753" s="77" t="s">
        <v>627</v>
      </c>
      <c r="D4753" s="77" t="s">
        <v>626</v>
      </c>
      <c r="E4753" s="77">
        <v>1.92</v>
      </c>
      <c r="F4753" s="77">
        <v>5.52</v>
      </c>
      <c r="G4753" s="77">
        <v>0</v>
      </c>
      <c r="H4753" s="77">
        <v>-99999</v>
      </c>
      <c r="I4753" s="77">
        <v>-44.404000000000003</v>
      </c>
      <c r="J4753" s="77" t="s">
        <v>75</v>
      </c>
      <c r="L4753" s="77">
        <v>1.91</v>
      </c>
      <c r="M4753" s="77">
        <v>0</v>
      </c>
      <c r="N4753" s="77">
        <v>1.91</v>
      </c>
      <c r="O4753" s="77">
        <v>0</v>
      </c>
      <c r="P4753" s="77">
        <v>400200</v>
      </c>
      <c r="Q4753" s="77">
        <v>69200</v>
      </c>
      <c r="R4753" s="77">
        <v>5.78</v>
      </c>
      <c r="S4753" s="77">
        <v>30.077999999999999</v>
      </c>
      <c r="T4753" s="77">
        <v>5.6920000000000002</v>
      </c>
      <c r="U4753" s="77">
        <v>16.2348</v>
      </c>
      <c r="AC4753" s="77">
        <v>1.91</v>
      </c>
      <c r="AD4753" s="77">
        <v>1.8514999999999999</v>
      </c>
      <c r="AH4753" s="77">
        <f>IF(AND(M4753&lt;Variables!$G$6,M4753&gt;Variables!$G$5),0,1)</f>
        <v>1</v>
      </c>
      <c r="AI4753" s="77">
        <f t="shared" si="150"/>
        <v>1</v>
      </c>
      <c r="AJ4753" s="77">
        <f>IF(I4753&gt;Variables!$G$7,0,1)</f>
        <v>1</v>
      </c>
      <c r="AK4753" s="77">
        <f>IF(F4753&gt;Variables!$G$8,0,1)</f>
        <v>1</v>
      </c>
      <c r="AL4753" s="77">
        <f>IF(G4753&gt;Variables!$G$9,0,1)</f>
        <v>1</v>
      </c>
      <c r="AM4753" s="77">
        <f>IF(AND(K4753&gt;Variables!$G$10,K4753&lt;Variables!$G$11),0,1)</f>
        <v>1</v>
      </c>
      <c r="AN4753" s="77">
        <f>IF(H4753&lt;Variables!$G$13,1,0)</f>
        <v>1</v>
      </c>
      <c r="AO4753" s="77">
        <f>IF(R4753&lt;Variables!$G$12,0,1)</f>
        <v>1</v>
      </c>
      <c r="AP4753" s="78">
        <f t="shared" si="151"/>
        <v>1</v>
      </c>
      <c r="AQ4753" s="77">
        <f>IF(V4753&lt;Variables!$G$15,1,0)</f>
        <v>1</v>
      </c>
      <c r="AR4753" s="77">
        <v>0</v>
      </c>
      <c r="AS4753" s="77">
        <v>0</v>
      </c>
      <c r="AT4753" s="77">
        <v>1</v>
      </c>
      <c r="AU4753" s="77">
        <v>0</v>
      </c>
      <c r="BA4753" s="77">
        <v>-2.25</v>
      </c>
    </row>
    <row r="4754" spans="3:53" x14ac:dyDescent="0.25">
      <c r="C4754" s="77" t="s">
        <v>627</v>
      </c>
      <c r="D4754" s="77" t="s">
        <v>618</v>
      </c>
      <c r="E4754" s="77">
        <v>1.41</v>
      </c>
      <c r="F4754" s="77">
        <v>6.92</v>
      </c>
      <c r="G4754" s="77">
        <v>-0.71</v>
      </c>
      <c r="H4754" s="77">
        <v>-99999</v>
      </c>
      <c r="I4754" s="77">
        <v>4.0720000000000001</v>
      </c>
      <c r="J4754" s="77" t="s">
        <v>74</v>
      </c>
      <c r="L4754" s="77">
        <v>-99999</v>
      </c>
      <c r="M4754" s="77">
        <v>-99999</v>
      </c>
      <c r="N4754" s="77">
        <v>1.3750500000000001</v>
      </c>
      <c r="O4754" s="77">
        <v>1.0872331915203099</v>
      </c>
      <c r="P4754" s="77">
        <v>30045</v>
      </c>
      <c r="Q4754" s="77">
        <v>39096</v>
      </c>
      <c r="R4754" s="77">
        <v>0.77</v>
      </c>
      <c r="S4754" s="77">
        <v>30.077999999999999</v>
      </c>
      <c r="T4754" s="77">
        <v>5.6920000000000002</v>
      </c>
      <c r="U4754" s="77">
        <v>16.2348</v>
      </c>
      <c r="V4754" s="77">
        <v>-99999</v>
      </c>
      <c r="AC4754" s="77">
        <v>1.41</v>
      </c>
      <c r="AD4754" s="77">
        <v>1.395</v>
      </c>
      <c r="AH4754" s="77">
        <f>IF(AND(M4754&lt;Variables!$G$6,M4754&gt;Variables!$G$5),0,1)</f>
        <v>1</v>
      </c>
      <c r="AI4754" s="77">
        <f t="shared" si="150"/>
        <v>1</v>
      </c>
      <c r="AJ4754" s="77">
        <f>IF(I4754&gt;Variables!$G$7,0,1)</f>
        <v>1</v>
      </c>
      <c r="AK4754" s="77">
        <f>IF(F4754&gt;Variables!$G$8,0,1)</f>
        <v>1</v>
      </c>
      <c r="AL4754" s="77">
        <f>IF(G4754&gt;Variables!$G$9,0,1)</f>
        <v>1</v>
      </c>
      <c r="AM4754" s="77">
        <f>IF(AND(K4754&gt;Variables!$G$10,K4754&lt;Variables!$G$11),0,1)</f>
        <v>1</v>
      </c>
      <c r="AN4754" s="77">
        <f>IF(H4754&lt;Variables!$G$13,1,0)</f>
        <v>1</v>
      </c>
      <c r="AO4754" s="77">
        <f>IF(R4754&lt;Variables!$G$12,0,1)</f>
        <v>0</v>
      </c>
      <c r="AP4754" s="78">
        <f t="shared" si="151"/>
        <v>0</v>
      </c>
      <c r="AQ4754" s="77">
        <f>IF(V4754&lt;Variables!$G$15,1,0)</f>
        <v>1</v>
      </c>
      <c r="AR4754" s="77">
        <v>0</v>
      </c>
      <c r="AS4754" s="77">
        <v>0</v>
      </c>
      <c r="AT4754" s="77">
        <v>0</v>
      </c>
      <c r="AU4754" s="77">
        <v>0</v>
      </c>
      <c r="BA4754" s="77">
        <v>0</v>
      </c>
    </row>
    <row r="4755" spans="3:53" x14ac:dyDescent="0.25">
      <c r="C4755" s="77" t="s">
        <v>627</v>
      </c>
      <c r="D4755" s="77" t="s">
        <v>620</v>
      </c>
      <c r="E4755" s="77">
        <v>152.84</v>
      </c>
      <c r="F4755" s="77">
        <v>14.4</v>
      </c>
      <c r="G4755" s="77">
        <v>0.15</v>
      </c>
      <c r="H4755" s="77">
        <v>211920</v>
      </c>
      <c r="I4755" s="77">
        <v>1E-3</v>
      </c>
      <c r="J4755" s="77" t="s">
        <v>75</v>
      </c>
      <c r="K4755" s="77">
        <v>62.74</v>
      </c>
      <c r="L4755" s="77">
        <v>152.92084500000001</v>
      </c>
      <c r="M4755" s="77">
        <v>-0.1811688916576516</v>
      </c>
      <c r="N4755" s="77">
        <v>152.6648170731707</v>
      </c>
      <c r="O4755" s="77">
        <v>-1.376680860309276E-2</v>
      </c>
      <c r="P4755" s="77">
        <v>17339000</v>
      </c>
      <c r="Q4755" s="77">
        <v>6715000</v>
      </c>
      <c r="R4755" s="77">
        <v>2.58</v>
      </c>
      <c r="S4755" s="77">
        <v>30.077999999999999</v>
      </c>
      <c r="T4755" s="77">
        <v>5.6920000000000002</v>
      </c>
      <c r="U4755" s="77">
        <v>16.2348</v>
      </c>
      <c r="V4755" s="77">
        <v>2.5103625599541251</v>
      </c>
      <c r="AC4755" s="77">
        <v>154.59</v>
      </c>
      <c r="AD4755" s="77">
        <v>151.02000000000001</v>
      </c>
      <c r="AH4755" s="77">
        <f>IF(AND(M4755&lt;Variables!$G$6,M4755&gt;Variables!$G$5),0,1)</f>
        <v>1</v>
      </c>
      <c r="AI4755" s="77">
        <f t="shared" si="150"/>
        <v>0</v>
      </c>
      <c r="AJ4755" s="77">
        <f>IF(I4755&gt;Variables!$G$7,0,1)</f>
        <v>1</v>
      </c>
      <c r="AK4755" s="77">
        <f>IF(F4755&gt;Variables!$G$8,0,1)</f>
        <v>0</v>
      </c>
      <c r="AL4755" s="77">
        <f>IF(G4755&gt;Variables!$G$9,0,1)</f>
        <v>1</v>
      </c>
      <c r="AM4755" s="77">
        <f>IF(AND(K4755&gt;Variables!$G$10,K4755&lt;Variables!$G$11),0,1)</f>
        <v>0</v>
      </c>
      <c r="AN4755" s="77">
        <f>IF(H4755&lt;Variables!$G$13,1,0)</f>
        <v>0</v>
      </c>
      <c r="AO4755" s="77">
        <f>IF(R4755&lt;Variables!$G$12,0,1)</f>
        <v>1</v>
      </c>
      <c r="AP4755" s="78">
        <f t="shared" si="151"/>
        <v>1</v>
      </c>
      <c r="AQ4755" s="77">
        <f>IF(V4755&lt;Variables!$G$15,1,0)</f>
        <v>1</v>
      </c>
      <c r="AR4755" s="77">
        <v>0</v>
      </c>
      <c r="AS4755" s="77">
        <v>0</v>
      </c>
      <c r="AT4755" s="77">
        <v>0</v>
      </c>
      <c r="AU4755" s="77">
        <v>1</v>
      </c>
      <c r="BA4755" s="77">
        <v>-0.68</v>
      </c>
    </row>
    <row r="4756" spans="3:53" x14ac:dyDescent="0.25">
      <c r="C4756" s="77" t="s">
        <v>627</v>
      </c>
      <c r="D4756" s="77" t="s">
        <v>615</v>
      </c>
      <c r="E4756" s="77">
        <v>7.95</v>
      </c>
      <c r="F4756" s="77">
        <v>38.57</v>
      </c>
      <c r="G4756" s="77">
        <v>7.64</v>
      </c>
      <c r="H4756" s="77">
        <v>-99999</v>
      </c>
      <c r="I4756" s="77">
        <v>-99999</v>
      </c>
      <c r="J4756" s="77" t="s">
        <v>75</v>
      </c>
      <c r="K4756" s="77">
        <v>48.88</v>
      </c>
      <c r="L4756" s="77">
        <v>7.7783049999999996</v>
      </c>
      <c r="M4756" s="77">
        <v>-0.36389676156952527</v>
      </c>
      <c r="N4756" s="77">
        <v>8.1481837837837823</v>
      </c>
      <c r="O4756" s="77">
        <v>-4.886779610644437</v>
      </c>
      <c r="P4756" s="77">
        <v>17940000</v>
      </c>
      <c r="Q4756" s="77">
        <v>0</v>
      </c>
      <c r="R4756" s="77">
        <v>1</v>
      </c>
      <c r="S4756" s="77">
        <v>30.077999999999999</v>
      </c>
      <c r="T4756" s="77">
        <v>5.6920000000000002</v>
      </c>
      <c r="U4756" s="77">
        <v>16.2348</v>
      </c>
      <c r="V4756" s="77">
        <v>2.363681069891705</v>
      </c>
      <c r="AC4756" s="77">
        <v>8.84</v>
      </c>
      <c r="AD4756" s="77">
        <v>7.35</v>
      </c>
      <c r="AH4756" s="77">
        <f>IF(AND(M4756&lt;Variables!$G$6,M4756&gt;Variables!$G$5),0,1)</f>
        <v>1</v>
      </c>
      <c r="AI4756" s="77">
        <f t="shared" si="150"/>
        <v>1</v>
      </c>
      <c r="AJ4756" s="77">
        <f>IF(I4756&gt;Variables!$G$7,0,1)</f>
        <v>1</v>
      </c>
      <c r="AK4756" s="77">
        <f>IF(F4756&gt;Variables!$G$8,0,1)</f>
        <v>0</v>
      </c>
      <c r="AL4756" s="77">
        <f>IF(G4756&gt;Variables!$G$9,0,1)</f>
        <v>1</v>
      </c>
      <c r="AM4756" s="77">
        <f>IF(AND(K4756&gt;Variables!$G$10,K4756&lt;Variables!$G$11),0,1)</f>
        <v>1</v>
      </c>
      <c r="AN4756" s="77">
        <f>IF(H4756&lt;Variables!$G$13,1,0)</f>
        <v>1</v>
      </c>
      <c r="AO4756" s="77">
        <f>IF(R4756&lt;Variables!$G$12,0,1)</f>
        <v>0</v>
      </c>
      <c r="AP4756" s="78">
        <f t="shared" si="151"/>
        <v>1</v>
      </c>
      <c r="AQ4756" s="77">
        <f>IF(V4756&lt;Variables!$G$15,1,0)</f>
        <v>1</v>
      </c>
      <c r="AR4756" s="77">
        <v>0</v>
      </c>
      <c r="AS4756" s="77">
        <v>0</v>
      </c>
      <c r="AT4756" s="77">
        <v>1</v>
      </c>
      <c r="AU4756" s="77">
        <v>0</v>
      </c>
      <c r="BA4756" s="77">
        <v>-2.25</v>
      </c>
    </row>
    <row r="4757" spans="3:53" x14ac:dyDescent="0.25">
      <c r="C4757" s="77" t="s">
        <v>627</v>
      </c>
      <c r="D4757" s="77" t="s">
        <v>611</v>
      </c>
      <c r="E4757" s="77">
        <v>21.16</v>
      </c>
      <c r="F4757" s="77">
        <v>7.32</v>
      </c>
      <c r="G4757" s="77">
        <v>-0.81</v>
      </c>
      <c r="H4757" s="77">
        <v>-99999</v>
      </c>
      <c r="I4757" s="77">
        <v>-0.38600000000000001</v>
      </c>
      <c r="J4757" s="77" t="s">
        <v>74</v>
      </c>
      <c r="K4757" s="77">
        <v>65.34</v>
      </c>
      <c r="L4757" s="77">
        <v>20.9</v>
      </c>
      <c r="M4757" s="77">
        <v>0</v>
      </c>
      <c r="N4757" s="77">
        <v>20.965</v>
      </c>
      <c r="O4757" s="77">
        <v>-0.31004054376342127</v>
      </c>
      <c r="P4757" s="77">
        <v>22837</v>
      </c>
      <c r="Q4757" s="77">
        <v>63540</v>
      </c>
      <c r="R4757" s="77">
        <v>0.36</v>
      </c>
      <c r="S4757" s="77">
        <v>30.077999999999999</v>
      </c>
      <c r="T4757" s="77">
        <v>5.6920000000000002</v>
      </c>
      <c r="U4757" s="77">
        <v>16.2348</v>
      </c>
      <c r="V4757" s="77">
        <v>2.5259223999999998</v>
      </c>
      <c r="AC4757" s="77">
        <v>21.3</v>
      </c>
      <c r="AD4757" s="77">
        <v>20.9</v>
      </c>
      <c r="AH4757" s="77">
        <f>IF(AND(M4757&lt;Variables!$G$6,M4757&gt;Variables!$G$5),0,1)</f>
        <v>1</v>
      </c>
      <c r="AI4757" s="77">
        <f t="shared" si="150"/>
        <v>1</v>
      </c>
      <c r="AJ4757" s="77">
        <f>IF(I4757&gt;Variables!$G$7,0,1)</f>
        <v>1</v>
      </c>
      <c r="AK4757" s="77">
        <f>IF(F4757&gt;Variables!$G$8,0,1)</f>
        <v>1</v>
      </c>
      <c r="AL4757" s="77">
        <f>IF(G4757&gt;Variables!$G$9,0,1)</f>
        <v>1</v>
      </c>
      <c r="AM4757" s="77">
        <f>IF(AND(K4757&gt;Variables!$G$10,K4757&lt;Variables!$G$11),0,1)</f>
        <v>0</v>
      </c>
      <c r="AN4757" s="77">
        <f>IF(H4757&lt;Variables!$G$13,1,0)</f>
        <v>1</v>
      </c>
      <c r="AO4757" s="77">
        <f>IF(R4757&lt;Variables!$G$12,0,1)</f>
        <v>0</v>
      </c>
      <c r="AP4757" s="78">
        <f t="shared" si="151"/>
        <v>0</v>
      </c>
      <c r="AQ4757" s="77">
        <f>IF(V4757&lt;Variables!$G$15,1,0)</f>
        <v>1</v>
      </c>
      <c r="AR4757" s="77">
        <v>0</v>
      </c>
      <c r="AS4757" s="77">
        <v>1</v>
      </c>
      <c r="AT4757" s="77">
        <v>0</v>
      </c>
      <c r="AU4757" s="77">
        <v>0</v>
      </c>
      <c r="BA4757" s="77">
        <v>-0.21</v>
      </c>
    </row>
    <row r="4758" spans="3:53" x14ac:dyDescent="0.25">
      <c r="C4758" s="77" t="s">
        <v>627</v>
      </c>
      <c r="D4758" s="77" t="s">
        <v>608</v>
      </c>
      <c r="E4758" s="77">
        <v>15.8</v>
      </c>
      <c r="F4758" s="77">
        <v>38.94</v>
      </c>
      <c r="G4758" s="77">
        <v>-12.15</v>
      </c>
      <c r="H4758" s="77">
        <v>22.15</v>
      </c>
      <c r="I4758" s="77">
        <v>3.605</v>
      </c>
      <c r="J4758" s="77" t="s">
        <v>75</v>
      </c>
      <c r="K4758" s="77">
        <v>49.55</v>
      </c>
      <c r="L4758" s="77">
        <v>16.602025000000001</v>
      </c>
      <c r="M4758" s="77">
        <v>-5.0718210579733576</v>
      </c>
      <c r="N4758" s="77">
        <v>16.431803448275861</v>
      </c>
      <c r="O4758" s="77">
        <v>-4.0884340564964292</v>
      </c>
      <c r="P4758" s="77">
        <v>2940000</v>
      </c>
      <c r="Q4758" s="77">
        <v>26160</v>
      </c>
      <c r="R4758" s="77">
        <v>112.39</v>
      </c>
      <c r="S4758" s="77">
        <v>30.077999999999999</v>
      </c>
      <c r="T4758" s="77">
        <v>5.6920000000000002</v>
      </c>
      <c r="U4758" s="77">
        <v>16.2348</v>
      </c>
      <c r="V4758" s="77">
        <v>2.4876140088603651</v>
      </c>
      <c r="AC4758" s="77">
        <v>25</v>
      </c>
      <c r="AD4758" s="77">
        <v>15.22</v>
      </c>
      <c r="AH4758" s="77">
        <f>IF(AND(M4758&lt;Variables!$G$6,M4758&gt;Variables!$G$5),0,1)</f>
        <v>0</v>
      </c>
      <c r="AI4758" s="77">
        <f t="shared" si="150"/>
        <v>0</v>
      </c>
      <c r="AJ4758" s="77">
        <f>IF(I4758&gt;Variables!$G$7,0,1)</f>
        <v>1</v>
      </c>
      <c r="AK4758" s="77">
        <f>IF(F4758&gt;Variables!$G$8,0,1)</f>
        <v>0</v>
      </c>
      <c r="AL4758" s="77">
        <f>IF(G4758&gt;Variables!$G$9,0,1)</f>
        <v>1</v>
      </c>
      <c r="AM4758" s="77">
        <f>IF(AND(K4758&gt;Variables!$G$10,K4758&lt;Variables!$G$11),0,1)</f>
        <v>1</v>
      </c>
      <c r="AN4758" s="77">
        <f>IF(H4758&lt;Variables!$G$13,1,0)</f>
        <v>1</v>
      </c>
      <c r="AO4758" s="77">
        <f>IF(R4758&lt;Variables!$G$12,0,1)</f>
        <v>1</v>
      </c>
      <c r="AP4758" s="78">
        <f t="shared" si="151"/>
        <v>1</v>
      </c>
      <c r="AQ4758" s="77">
        <f>IF(V4758&lt;Variables!$G$15,1,0)</f>
        <v>1</v>
      </c>
      <c r="AR4758" s="77">
        <v>1</v>
      </c>
      <c r="AS4758" s="77">
        <v>0</v>
      </c>
      <c r="AT4758" s="77">
        <v>0</v>
      </c>
      <c r="AU4758" s="77">
        <v>0</v>
      </c>
      <c r="BA4758" s="77">
        <v>2</v>
      </c>
    </row>
    <row r="4759" spans="3:53" x14ac:dyDescent="0.25">
      <c r="C4759" s="77" t="s">
        <v>627</v>
      </c>
      <c r="D4759" s="77" t="s">
        <v>491</v>
      </c>
      <c r="E4759" s="77">
        <v>15.08</v>
      </c>
      <c r="F4759" s="77">
        <v>5.33</v>
      </c>
      <c r="G4759" s="77">
        <v>0.13</v>
      </c>
      <c r="H4759" s="77">
        <v>13210</v>
      </c>
      <c r="I4759" s="77">
        <v>75.582999999999998</v>
      </c>
      <c r="J4759" s="77" t="s">
        <v>74</v>
      </c>
      <c r="K4759" s="77">
        <v>67.03</v>
      </c>
      <c r="L4759" s="77">
        <v>15.055099999999999</v>
      </c>
      <c r="M4759" s="77">
        <v>-0.16672091185045829</v>
      </c>
      <c r="N4759" s="77">
        <v>15.051157142857139</v>
      </c>
      <c r="O4759" s="77">
        <v>-0.14056821449893719</v>
      </c>
      <c r="P4759" s="77">
        <v>25974</v>
      </c>
      <c r="Q4759" s="77">
        <v>157479</v>
      </c>
      <c r="R4759" s="77">
        <v>0.16</v>
      </c>
      <c r="S4759" s="77">
        <v>30.077999999999999</v>
      </c>
      <c r="T4759" s="77">
        <v>5.6920000000000002</v>
      </c>
      <c r="U4759" s="77">
        <v>16.2348</v>
      </c>
      <c r="V4759" s="77">
        <v>2.5559653182961251</v>
      </c>
      <c r="AC4759" s="77">
        <v>15.0954</v>
      </c>
      <c r="AD4759" s="77">
        <v>14.95</v>
      </c>
      <c r="AH4759" s="77">
        <f>IF(AND(M4759&lt;Variables!$G$6,M4759&gt;Variables!$G$5),0,1)</f>
        <v>1</v>
      </c>
      <c r="AI4759" s="77">
        <f t="shared" si="150"/>
        <v>0</v>
      </c>
      <c r="AJ4759" s="77">
        <f>IF(I4759&gt;Variables!$G$7,0,1)</f>
        <v>0</v>
      </c>
      <c r="AK4759" s="77">
        <f>IF(F4759&gt;Variables!$G$8,0,1)</f>
        <v>1</v>
      </c>
      <c r="AL4759" s="77">
        <f>IF(G4759&gt;Variables!$G$9,0,1)</f>
        <v>1</v>
      </c>
      <c r="AM4759" s="77">
        <f>IF(AND(K4759&gt;Variables!$G$10,K4759&lt;Variables!$G$11),0,1)</f>
        <v>0</v>
      </c>
      <c r="AN4759" s="77">
        <f>IF(H4759&lt;Variables!$G$13,1,0)</f>
        <v>0</v>
      </c>
      <c r="AO4759" s="77">
        <f>IF(R4759&lt;Variables!$G$12,0,1)</f>
        <v>0</v>
      </c>
      <c r="AP4759" s="78">
        <f t="shared" si="151"/>
        <v>0</v>
      </c>
      <c r="AQ4759" s="77">
        <f>IF(V4759&lt;Variables!$G$15,1,0)</f>
        <v>1</v>
      </c>
      <c r="AR4759" s="77">
        <v>0</v>
      </c>
      <c r="AS4759" s="77">
        <v>1</v>
      </c>
      <c r="AT4759" s="77">
        <v>0</v>
      </c>
      <c r="AU4759" s="77">
        <v>0</v>
      </c>
      <c r="BA4759" s="77">
        <v>-0.09</v>
      </c>
    </row>
    <row r="4760" spans="3:53" x14ac:dyDescent="0.25">
      <c r="C4760" s="77" t="s">
        <v>627</v>
      </c>
      <c r="D4760" s="77" t="s">
        <v>445</v>
      </c>
      <c r="E4760" s="77">
        <v>17.170000000000002</v>
      </c>
      <c r="F4760" s="77">
        <v>32.299999999999997</v>
      </c>
      <c r="G4760" s="77">
        <v>32.43</v>
      </c>
      <c r="H4760" s="77">
        <v>122.72</v>
      </c>
      <c r="I4760" s="77">
        <v>75168.84</v>
      </c>
      <c r="J4760" s="77" t="s">
        <v>75</v>
      </c>
      <c r="K4760" s="77">
        <v>60.7</v>
      </c>
      <c r="L4760" s="77">
        <v>16.697510000000001</v>
      </c>
      <c r="M4760" s="77">
        <v>1.3624187079390639</v>
      </c>
      <c r="N4760" s="77">
        <v>15.499185365853659</v>
      </c>
      <c r="O4760" s="77">
        <v>9.1992875786076063</v>
      </c>
      <c r="P4760" s="77">
        <v>21150000</v>
      </c>
      <c r="Q4760" s="77">
        <v>26410000</v>
      </c>
      <c r="R4760" s="77">
        <v>0.8</v>
      </c>
      <c r="S4760" s="77">
        <v>30.077999999999999</v>
      </c>
      <c r="T4760" s="77">
        <v>5.6920000000000002</v>
      </c>
      <c r="U4760" s="77">
        <v>16.2348</v>
      </c>
      <c r="V4760" s="77">
        <v>2.400328195648334</v>
      </c>
      <c r="AC4760" s="77">
        <v>20.75</v>
      </c>
      <c r="AD4760" s="77">
        <v>15.81</v>
      </c>
      <c r="AH4760" s="77">
        <f>IF(AND(M4760&lt;Variables!$G$6,M4760&gt;Variables!$G$5),0,1)</f>
        <v>1</v>
      </c>
      <c r="AI4760" s="77">
        <f t="shared" si="150"/>
        <v>0</v>
      </c>
      <c r="AJ4760" s="77">
        <f>IF(I4760&gt;Variables!$G$7,0,1)</f>
        <v>0</v>
      </c>
      <c r="AK4760" s="77">
        <f>IF(F4760&gt;Variables!$G$8,0,1)</f>
        <v>0</v>
      </c>
      <c r="AL4760" s="77">
        <f>IF(G4760&gt;Variables!$G$9,0,1)</f>
        <v>0</v>
      </c>
      <c r="AM4760" s="77">
        <f>IF(AND(K4760&gt;Variables!$G$10,K4760&lt;Variables!$G$11),0,1)</f>
        <v>1</v>
      </c>
      <c r="AN4760" s="77">
        <f>IF(H4760&lt;Variables!$G$13,1,0)</f>
        <v>1</v>
      </c>
      <c r="AO4760" s="77">
        <f>IF(R4760&lt;Variables!$G$12,0,1)</f>
        <v>0</v>
      </c>
      <c r="AP4760" s="78">
        <f t="shared" si="151"/>
        <v>1</v>
      </c>
      <c r="AQ4760" s="77">
        <f>IF(V4760&lt;Variables!$G$15,1,0)</f>
        <v>1</v>
      </c>
      <c r="AR4760" s="77">
        <v>0</v>
      </c>
      <c r="AS4760" s="77">
        <v>0</v>
      </c>
      <c r="AT4760" s="77">
        <v>1</v>
      </c>
      <c r="AU4760" s="77">
        <v>0</v>
      </c>
      <c r="BA4760" s="77">
        <v>-2.25</v>
      </c>
    </row>
    <row r="4761" spans="3:53" x14ac:dyDescent="0.25">
      <c r="C4761" s="77" t="s">
        <v>632</v>
      </c>
      <c r="D4761" s="77" t="s">
        <v>617</v>
      </c>
      <c r="E4761" s="77">
        <v>4.3899999999999997</v>
      </c>
      <c r="F4761" s="77">
        <v>5.33</v>
      </c>
      <c r="G4761" s="77">
        <v>3.43</v>
      </c>
      <c r="H4761" s="77">
        <v>-99999</v>
      </c>
      <c r="I4761" s="77">
        <v>-23.010999999999999</v>
      </c>
      <c r="J4761" s="77" t="s">
        <v>74</v>
      </c>
      <c r="K4761" s="77">
        <v>85.48</v>
      </c>
      <c r="L4761" s="77">
        <v>4.3572500000000014</v>
      </c>
      <c r="M4761" s="77">
        <v>0.40736703195821877</v>
      </c>
      <c r="N4761" s="77">
        <v>4.3144217391304336</v>
      </c>
      <c r="O4761" s="77">
        <v>1.4040876050697579</v>
      </c>
      <c r="P4761" s="77">
        <v>49273</v>
      </c>
      <c r="Q4761" s="77">
        <v>142825</v>
      </c>
      <c r="R4761" s="77">
        <v>0.34</v>
      </c>
      <c r="S4761" s="77">
        <v>28.582999999999998</v>
      </c>
      <c r="T4761" s="77">
        <v>5.9169999999999998</v>
      </c>
      <c r="U4761" s="77">
        <v>15.7464</v>
      </c>
      <c r="V4761" s="77">
        <v>2.6822398891043679</v>
      </c>
      <c r="AC4761" s="77">
        <v>4.4000000000000004</v>
      </c>
      <c r="AD4761" s="77">
        <v>4.3099999999999996</v>
      </c>
      <c r="AH4761" s="77">
        <f>IF(AND(M4761&lt;Variables!$G$6,M4761&gt;Variables!$G$5),0,1)</f>
        <v>1</v>
      </c>
      <c r="AI4761" s="77">
        <f t="shared" si="150"/>
        <v>0</v>
      </c>
      <c r="AJ4761" s="77">
        <f>IF(I4761&gt;Variables!$G$7,0,1)</f>
        <v>1</v>
      </c>
      <c r="AK4761" s="77">
        <f>IF(F4761&gt;Variables!$G$8,0,1)</f>
        <v>1</v>
      </c>
      <c r="AL4761" s="77">
        <f>IF(G4761&gt;Variables!$G$9,0,1)</f>
        <v>1</v>
      </c>
      <c r="AM4761" s="77">
        <f>IF(AND(K4761&gt;Variables!$G$10,K4761&lt;Variables!$G$11),0,1)</f>
        <v>1</v>
      </c>
      <c r="AN4761" s="77">
        <f>IF(H4761&lt;Variables!$G$13,1,0)</f>
        <v>1</v>
      </c>
      <c r="AO4761" s="77">
        <f>IF(R4761&lt;Variables!$G$12,0,1)</f>
        <v>0</v>
      </c>
      <c r="AP4761" s="78">
        <f t="shared" si="151"/>
        <v>0</v>
      </c>
      <c r="AQ4761" s="77">
        <f>IF(V4761&lt;Variables!$G$15,1,0)</f>
        <v>1</v>
      </c>
      <c r="AR4761" s="77">
        <v>0</v>
      </c>
      <c r="AS4761" s="77">
        <v>0</v>
      </c>
      <c r="AT4761" s="77">
        <v>0</v>
      </c>
      <c r="AU4761" s="77">
        <v>1</v>
      </c>
      <c r="BA4761" s="77">
        <v>-0.53</v>
      </c>
    </row>
    <row r="4762" spans="3:53" x14ac:dyDescent="0.25">
      <c r="C4762" s="77" t="s">
        <v>632</v>
      </c>
      <c r="D4762" s="77" t="s">
        <v>626</v>
      </c>
      <c r="E4762" s="77">
        <v>1.92</v>
      </c>
      <c r="F4762" s="77">
        <v>5.52</v>
      </c>
      <c r="G4762" s="77">
        <v>0</v>
      </c>
      <c r="H4762" s="77">
        <v>-99999</v>
      </c>
      <c r="I4762" s="77">
        <v>-44.404000000000003</v>
      </c>
      <c r="J4762" s="77" t="s">
        <v>75</v>
      </c>
      <c r="L4762" s="77">
        <v>-99999</v>
      </c>
      <c r="M4762" s="77">
        <v>-99999</v>
      </c>
      <c r="N4762" s="77">
        <v>1.91</v>
      </c>
      <c r="O4762" s="77">
        <v>0</v>
      </c>
      <c r="P4762" s="77">
        <v>400200</v>
      </c>
      <c r="Q4762" s="77">
        <v>69200</v>
      </c>
      <c r="R4762" s="77">
        <v>5.78</v>
      </c>
      <c r="S4762" s="77">
        <v>28.582999999999998</v>
      </c>
      <c r="T4762" s="77">
        <v>5.9169999999999998</v>
      </c>
      <c r="U4762" s="77">
        <v>15.7464</v>
      </c>
      <c r="V4762" s="77">
        <v>-99999</v>
      </c>
      <c r="AC4762" s="77">
        <v>1.91</v>
      </c>
      <c r="AD4762" s="77">
        <v>1.8514999999999999</v>
      </c>
      <c r="AH4762" s="77">
        <f>IF(AND(M4762&lt;Variables!$G$6,M4762&gt;Variables!$G$5),0,1)</f>
        <v>1</v>
      </c>
      <c r="AI4762" s="77">
        <f t="shared" si="150"/>
        <v>1</v>
      </c>
      <c r="AJ4762" s="77">
        <f>IF(I4762&gt;Variables!$G$7,0,1)</f>
        <v>1</v>
      </c>
      <c r="AK4762" s="77">
        <f>IF(F4762&gt;Variables!$G$8,0,1)</f>
        <v>1</v>
      </c>
      <c r="AL4762" s="77">
        <f>IF(G4762&gt;Variables!$G$9,0,1)</f>
        <v>1</v>
      </c>
      <c r="AM4762" s="77">
        <f>IF(AND(K4762&gt;Variables!$G$10,K4762&lt;Variables!$G$11),0,1)</f>
        <v>1</v>
      </c>
      <c r="AN4762" s="77">
        <f>IF(H4762&lt;Variables!$G$13,1,0)</f>
        <v>1</v>
      </c>
      <c r="AO4762" s="77">
        <f>IF(R4762&lt;Variables!$G$12,0,1)</f>
        <v>1</v>
      </c>
      <c r="AP4762" s="78">
        <f t="shared" si="151"/>
        <v>1</v>
      </c>
      <c r="AQ4762" s="77">
        <f>IF(V4762&lt;Variables!$G$15,1,0)</f>
        <v>1</v>
      </c>
      <c r="AR4762" s="77">
        <v>0</v>
      </c>
      <c r="AS4762" s="77">
        <v>0</v>
      </c>
      <c r="AT4762" s="77">
        <v>1</v>
      </c>
      <c r="AU4762" s="77">
        <v>0</v>
      </c>
      <c r="BA4762" s="77">
        <v>-2.25</v>
      </c>
    </row>
    <row r="4763" spans="3:53" x14ac:dyDescent="0.25">
      <c r="C4763" s="77" t="s">
        <v>632</v>
      </c>
      <c r="D4763" s="77" t="s">
        <v>631</v>
      </c>
      <c r="E4763" s="77">
        <v>185.32</v>
      </c>
      <c r="F4763" s="77">
        <v>5.65</v>
      </c>
      <c r="G4763" s="77">
        <v>0.22</v>
      </c>
      <c r="H4763" s="77">
        <v>-99999</v>
      </c>
      <c r="I4763" s="77">
        <v>41.936999999999998</v>
      </c>
      <c r="J4763" s="77" t="s">
        <v>74</v>
      </c>
      <c r="K4763" s="77">
        <v>59.79</v>
      </c>
      <c r="L4763" s="77">
        <v>185.04499999999999</v>
      </c>
      <c r="M4763" s="77">
        <v>-0.1486124996622474</v>
      </c>
      <c r="N4763" s="77">
        <v>184.75287173913051</v>
      </c>
      <c r="O4763" s="77">
        <v>9.2709037257834026E-3</v>
      </c>
      <c r="P4763" s="77">
        <v>18412</v>
      </c>
      <c r="Q4763" s="77">
        <v>70975</v>
      </c>
      <c r="R4763" s="77">
        <v>0.26</v>
      </c>
      <c r="S4763" s="77">
        <v>28.582999999999998</v>
      </c>
      <c r="T4763" s="77">
        <v>5.9169999999999998</v>
      </c>
      <c r="U4763" s="77">
        <v>15.7464</v>
      </c>
      <c r="V4763" s="77">
        <v>2.4764901234726691</v>
      </c>
      <c r="AC4763" s="77">
        <v>185.93</v>
      </c>
      <c r="AD4763" s="77">
        <v>184.41</v>
      </c>
      <c r="AH4763" s="77">
        <f>IF(AND(M4763&lt;Variables!$G$6,M4763&gt;Variables!$G$5),0,1)</f>
        <v>1</v>
      </c>
      <c r="AI4763" s="77">
        <f t="shared" si="150"/>
        <v>0</v>
      </c>
      <c r="AJ4763" s="77">
        <f>IF(I4763&gt;Variables!$G$7,0,1)</f>
        <v>1</v>
      </c>
      <c r="AK4763" s="77">
        <f>IF(F4763&gt;Variables!$G$8,0,1)</f>
        <v>1</v>
      </c>
      <c r="AL4763" s="77">
        <f>IF(G4763&gt;Variables!$G$9,0,1)</f>
        <v>1</v>
      </c>
      <c r="AM4763" s="77">
        <f>IF(AND(K4763&gt;Variables!$G$10,K4763&lt;Variables!$G$11),0,1)</f>
        <v>1</v>
      </c>
      <c r="AN4763" s="77">
        <f>IF(H4763&lt;Variables!$G$13,1,0)</f>
        <v>1</v>
      </c>
      <c r="AO4763" s="77">
        <f>IF(R4763&lt;Variables!$G$12,0,1)</f>
        <v>0</v>
      </c>
      <c r="AP4763" s="78">
        <f t="shared" si="151"/>
        <v>0</v>
      </c>
      <c r="AQ4763" s="77">
        <f>IF(V4763&lt;Variables!$G$15,1,0)</f>
        <v>1</v>
      </c>
      <c r="AR4763" s="77">
        <v>0</v>
      </c>
      <c r="AS4763" s="77">
        <v>0</v>
      </c>
      <c r="AT4763" s="77">
        <v>0</v>
      </c>
      <c r="AU4763" s="77">
        <v>1</v>
      </c>
      <c r="BA4763" s="77">
        <v>-0.02</v>
      </c>
    </row>
    <row r="4764" spans="3:53" x14ac:dyDescent="0.25">
      <c r="C4764" s="77" t="s">
        <v>632</v>
      </c>
      <c r="D4764" s="77" t="s">
        <v>618</v>
      </c>
      <c r="E4764" s="77">
        <v>1.41</v>
      </c>
      <c r="F4764" s="77">
        <v>6.92</v>
      </c>
      <c r="G4764" s="77">
        <v>-0.71</v>
      </c>
      <c r="H4764" s="77">
        <v>-99999</v>
      </c>
      <c r="I4764" s="77">
        <v>4.0720000000000001</v>
      </c>
      <c r="J4764" s="77" t="s">
        <v>74</v>
      </c>
      <c r="L4764" s="77">
        <v>-99999</v>
      </c>
      <c r="M4764" s="77">
        <v>-99999</v>
      </c>
      <c r="N4764" s="77">
        <v>1.3750500000000001</v>
      </c>
      <c r="O4764" s="77">
        <v>1.0872331915203099</v>
      </c>
      <c r="P4764" s="77">
        <v>30045</v>
      </c>
      <c r="Q4764" s="77">
        <v>39096</v>
      </c>
      <c r="R4764" s="77">
        <v>0.77</v>
      </c>
      <c r="S4764" s="77">
        <v>28.582999999999998</v>
      </c>
      <c r="T4764" s="77">
        <v>5.9169999999999998</v>
      </c>
      <c r="U4764" s="77">
        <v>15.7464</v>
      </c>
      <c r="V4764" s="77">
        <v>-99999</v>
      </c>
      <c r="AC4764" s="77">
        <v>1.41</v>
      </c>
      <c r="AD4764" s="77">
        <v>1.395</v>
      </c>
      <c r="AH4764" s="77">
        <f>IF(AND(M4764&lt;Variables!$G$6,M4764&gt;Variables!$G$5),0,1)</f>
        <v>1</v>
      </c>
      <c r="AI4764" s="77">
        <f t="shared" si="150"/>
        <v>1</v>
      </c>
      <c r="AJ4764" s="77">
        <f>IF(I4764&gt;Variables!$G$7,0,1)</f>
        <v>1</v>
      </c>
      <c r="AK4764" s="77">
        <f>IF(F4764&gt;Variables!$G$8,0,1)</f>
        <v>1</v>
      </c>
      <c r="AL4764" s="77">
        <f>IF(G4764&gt;Variables!$G$9,0,1)</f>
        <v>1</v>
      </c>
      <c r="AM4764" s="77">
        <f>IF(AND(K4764&gt;Variables!$G$10,K4764&lt;Variables!$G$11),0,1)</f>
        <v>1</v>
      </c>
      <c r="AN4764" s="77">
        <f>IF(H4764&lt;Variables!$G$13,1,0)</f>
        <v>1</v>
      </c>
      <c r="AO4764" s="77">
        <f>IF(R4764&lt;Variables!$G$12,0,1)</f>
        <v>0</v>
      </c>
      <c r="AP4764" s="78">
        <f t="shared" si="151"/>
        <v>0</v>
      </c>
      <c r="AQ4764" s="77">
        <f>IF(V4764&lt;Variables!$G$15,1,0)</f>
        <v>1</v>
      </c>
      <c r="AR4764" s="77">
        <v>0</v>
      </c>
      <c r="AS4764" s="77">
        <v>0</v>
      </c>
      <c r="AT4764" s="77">
        <v>0</v>
      </c>
      <c r="AU4764" s="77">
        <v>0</v>
      </c>
      <c r="BA4764" s="77">
        <v>0</v>
      </c>
    </row>
    <row r="4765" spans="3:53" x14ac:dyDescent="0.25">
      <c r="C4765" s="77" t="s">
        <v>632</v>
      </c>
      <c r="D4765" s="77" t="s">
        <v>619</v>
      </c>
      <c r="E4765" s="77">
        <v>4.41</v>
      </c>
      <c r="F4765" s="77">
        <v>5.68</v>
      </c>
      <c r="G4765" s="77">
        <v>1.62</v>
      </c>
      <c r="H4765" s="77">
        <v>-99999</v>
      </c>
      <c r="I4765" s="77">
        <v>-23.036999999999999</v>
      </c>
      <c r="J4765" s="77" t="s">
        <v>74</v>
      </c>
      <c r="K4765" s="77">
        <v>73.209999999999994</v>
      </c>
      <c r="L4765" s="77">
        <v>4.3796700000000008</v>
      </c>
      <c r="M4765" s="77">
        <v>0.46419022437762458</v>
      </c>
      <c r="N4765" s="77">
        <v>4.3662586956521734</v>
      </c>
      <c r="O4765" s="77">
        <v>0.77277382536737516</v>
      </c>
      <c r="P4765" s="77">
        <v>605967</v>
      </c>
      <c r="Q4765" s="77">
        <v>112475</v>
      </c>
      <c r="R4765" s="77">
        <v>5.39</v>
      </c>
      <c r="S4765" s="77">
        <v>28.582999999999998</v>
      </c>
      <c r="T4765" s="77">
        <v>5.9169999999999998</v>
      </c>
      <c r="U4765" s="77">
        <v>15.7464</v>
      </c>
      <c r="V4765" s="77">
        <v>2.564271760614842</v>
      </c>
      <c r="AC4765" s="77">
        <v>4.45</v>
      </c>
      <c r="AD4765" s="77">
        <v>4.37</v>
      </c>
      <c r="AH4765" s="77">
        <f>IF(AND(M4765&lt;Variables!$G$6,M4765&gt;Variables!$G$5),0,1)</f>
        <v>1</v>
      </c>
      <c r="AI4765" s="77">
        <f t="shared" si="150"/>
        <v>0</v>
      </c>
      <c r="AJ4765" s="77">
        <f>IF(I4765&gt;Variables!$G$7,0,1)</f>
        <v>1</v>
      </c>
      <c r="AK4765" s="77">
        <f>IF(F4765&gt;Variables!$G$8,0,1)</f>
        <v>1</v>
      </c>
      <c r="AL4765" s="77">
        <f>IF(G4765&gt;Variables!$G$9,0,1)</f>
        <v>1</v>
      </c>
      <c r="AM4765" s="77">
        <f>IF(AND(K4765&gt;Variables!$G$10,K4765&lt;Variables!$G$11),0,1)</f>
        <v>1</v>
      </c>
      <c r="AN4765" s="77">
        <f>IF(H4765&lt;Variables!$G$13,1,0)</f>
        <v>1</v>
      </c>
      <c r="AO4765" s="77">
        <f>IF(R4765&lt;Variables!$G$12,0,1)</f>
        <v>1</v>
      </c>
      <c r="AP4765" s="78">
        <f t="shared" si="151"/>
        <v>0</v>
      </c>
      <c r="AQ4765" s="77">
        <f>IF(V4765&lt;Variables!$G$15,1,0)</f>
        <v>1</v>
      </c>
      <c r="AR4765" s="77">
        <v>0</v>
      </c>
      <c r="AS4765" s="77">
        <v>1</v>
      </c>
      <c r="AT4765" s="77">
        <v>0</v>
      </c>
      <c r="AU4765" s="77">
        <v>0</v>
      </c>
      <c r="BA4765" s="77">
        <v>0.69</v>
      </c>
    </row>
    <row r="4766" spans="3:53" x14ac:dyDescent="0.25">
      <c r="C4766" s="77" t="s">
        <v>632</v>
      </c>
      <c r="D4766" s="77" t="s">
        <v>620</v>
      </c>
      <c r="E4766" s="77">
        <v>152.31</v>
      </c>
      <c r="F4766" s="77">
        <v>13.59</v>
      </c>
      <c r="G4766" s="77">
        <v>-0.33</v>
      </c>
      <c r="H4766" s="77">
        <v>211920</v>
      </c>
      <c r="I4766" s="77">
        <v>1E-3</v>
      </c>
      <c r="J4766" s="77" t="s">
        <v>75</v>
      </c>
      <c r="K4766" s="77">
        <v>49.22</v>
      </c>
      <c r="L4766" s="77">
        <v>152.68794500000001</v>
      </c>
      <c r="M4766" s="77">
        <v>-0.51604925326620088</v>
      </c>
      <c r="N4766" s="77">
        <v>152.5754673913043</v>
      </c>
      <c r="O4766" s="77">
        <v>-0.44271035367172012</v>
      </c>
      <c r="P4766" s="77">
        <v>18417000</v>
      </c>
      <c r="Q4766" s="77">
        <v>6715000</v>
      </c>
      <c r="R4766" s="77">
        <v>2.74</v>
      </c>
      <c r="S4766" s="77">
        <v>28.582999999999998</v>
      </c>
      <c r="T4766" s="77">
        <v>5.9169999999999998</v>
      </c>
      <c r="U4766" s="77">
        <v>15.7464</v>
      </c>
      <c r="V4766" s="77">
        <v>2.3711740073950431</v>
      </c>
      <c r="AC4766" s="77">
        <v>154.59</v>
      </c>
      <c r="AD4766" s="77">
        <v>151.02000000000001</v>
      </c>
      <c r="AH4766" s="77">
        <f>IF(AND(M4766&lt;Variables!$G$6,M4766&gt;Variables!$G$5),0,1)</f>
        <v>1</v>
      </c>
      <c r="AI4766" s="77">
        <f t="shared" si="150"/>
        <v>0</v>
      </c>
      <c r="AJ4766" s="77">
        <f>IF(I4766&gt;Variables!$G$7,0,1)</f>
        <v>1</v>
      </c>
      <c r="AK4766" s="77">
        <f>IF(F4766&gt;Variables!$G$8,0,1)</f>
        <v>0</v>
      </c>
      <c r="AL4766" s="77">
        <f>IF(G4766&gt;Variables!$G$9,0,1)</f>
        <v>1</v>
      </c>
      <c r="AM4766" s="77">
        <f>IF(AND(K4766&gt;Variables!$G$10,K4766&lt;Variables!$G$11),0,1)</f>
        <v>1</v>
      </c>
      <c r="AN4766" s="77">
        <f>IF(H4766&lt;Variables!$G$13,1,0)</f>
        <v>0</v>
      </c>
      <c r="AO4766" s="77">
        <f>IF(R4766&lt;Variables!$G$12,0,1)</f>
        <v>1</v>
      </c>
      <c r="AP4766" s="78">
        <f t="shared" si="151"/>
        <v>1</v>
      </c>
      <c r="AQ4766" s="77">
        <f>IF(V4766&lt;Variables!$G$15,1,0)</f>
        <v>1</v>
      </c>
      <c r="AR4766" s="77">
        <v>0</v>
      </c>
      <c r="AS4766" s="77">
        <v>0</v>
      </c>
      <c r="AT4766" s="77">
        <v>0</v>
      </c>
      <c r="AU4766" s="77">
        <v>1</v>
      </c>
      <c r="BA4766" s="77">
        <v>-0.46</v>
      </c>
    </row>
    <row r="4767" spans="3:53" x14ac:dyDescent="0.25">
      <c r="C4767" s="77" t="s">
        <v>632</v>
      </c>
      <c r="D4767" s="77" t="s">
        <v>451</v>
      </c>
      <c r="E4767" s="77">
        <v>24.98</v>
      </c>
      <c r="F4767" s="77">
        <v>5.68</v>
      </c>
      <c r="G4767" s="77">
        <v>3.77</v>
      </c>
      <c r="H4767" s="77">
        <v>13770</v>
      </c>
      <c r="I4767" s="77">
        <v>29.297999999999998</v>
      </c>
      <c r="J4767" s="77" t="s">
        <v>74</v>
      </c>
      <c r="K4767" s="77">
        <v>56.57</v>
      </c>
      <c r="L4767" s="77">
        <v>24.934979999999999</v>
      </c>
      <c r="M4767" s="77">
        <v>-0.1202327012093127</v>
      </c>
      <c r="N4767" s="77">
        <v>24.75192666666667</v>
      </c>
      <c r="O4767" s="77">
        <v>0.6184299727240018</v>
      </c>
      <c r="P4767" s="77">
        <v>233958</v>
      </c>
      <c r="Q4767" s="77">
        <v>1031000</v>
      </c>
      <c r="R4767" s="77">
        <v>0.23</v>
      </c>
      <c r="S4767" s="77">
        <v>28.582999999999998</v>
      </c>
      <c r="T4767" s="77">
        <v>5.9169999999999998</v>
      </c>
      <c r="U4767" s="77">
        <v>15.7464</v>
      </c>
      <c r="V4767" s="77">
        <v>2.44047256474142</v>
      </c>
      <c r="AC4767" s="77">
        <v>25.12</v>
      </c>
      <c r="AD4767" s="77">
        <v>23.27</v>
      </c>
      <c r="AH4767" s="77">
        <f>IF(AND(M4767&lt;Variables!$G$6,M4767&gt;Variables!$G$5),0,1)</f>
        <v>1</v>
      </c>
      <c r="AI4767" s="77">
        <f t="shared" si="150"/>
        <v>0</v>
      </c>
      <c r="AJ4767" s="77">
        <f>IF(I4767&gt;Variables!$G$7,0,1)</f>
        <v>1</v>
      </c>
      <c r="AK4767" s="77">
        <f>IF(F4767&gt;Variables!$G$8,0,1)</f>
        <v>1</v>
      </c>
      <c r="AL4767" s="77">
        <f>IF(G4767&gt;Variables!$G$9,0,1)</f>
        <v>1</v>
      </c>
      <c r="AM4767" s="77">
        <f>IF(AND(K4767&gt;Variables!$G$10,K4767&lt;Variables!$G$11),0,1)</f>
        <v>1</v>
      </c>
      <c r="AN4767" s="77">
        <f>IF(H4767&lt;Variables!$G$13,1,0)</f>
        <v>0</v>
      </c>
      <c r="AO4767" s="77">
        <f>IF(R4767&lt;Variables!$G$12,0,1)</f>
        <v>0</v>
      </c>
      <c r="AP4767" s="78">
        <f t="shared" si="151"/>
        <v>0</v>
      </c>
      <c r="AQ4767" s="77">
        <f>IF(V4767&lt;Variables!$G$15,1,0)</f>
        <v>1</v>
      </c>
      <c r="AR4767" s="77">
        <v>0</v>
      </c>
      <c r="AS4767" s="77">
        <v>0</v>
      </c>
      <c r="AT4767" s="77">
        <v>0</v>
      </c>
      <c r="AU4767" s="77">
        <v>1</v>
      </c>
      <c r="BA4767" s="77">
        <v>-0.51</v>
      </c>
    </row>
    <row r="4768" spans="3:53" x14ac:dyDescent="0.25">
      <c r="C4768" s="77" t="s">
        <v>632</v>
      </c>
      <c r="D4768" s="77" t="s">
        <v>615</v>
      </c>
      <c r="E4768" s="77">
        <v>8.26</v>
      </c>
      <c r="F4768" s="77">
        <v>41.75</v>
      </c>
      <c r="G4768" s="77">
        <v>13.75</v>
      </c>
      <c r="H4768" s="77">
        <v>-99999</v>
      </c>
      <c r="I4768" s="77">
        <v>-99999</v>
      </c>
      <c r="J4768" s="77" t="s">
        <v>75</v>
      </c>
      <c r="K4768" s="77">
        <v>60.56</v>
      </c>
      <c r="L4768" s="77">
        <v>7.8535450000000004</v>
      </c>
      <c r="M4768" s="77">
        <v>4.2853895915793414</v>
      </c>
      <c r="N4768" s="77">
        <v>8.1360190476190475</v>
      </c>
      <c r="O4768" s="77">
        <v>0.66471024790408051</v>
      </c>
      <c r="P4768" s="77">
        <v>18370000</v>
      </c>
      <c r="Q4768" s="77">
        <v>0</v>
      </c>
      <c r="R4768" s="77">
        <v>1</v>
      </c>
      <c r="S4768" s="77">
        <v>28.582999999999998</v>
      </c>
      <c r="T4768" s="77">
        <v>5.9169999999999998</v>
      </c>
      <c r="U4768" s="77">
        <v>15.7464</v>
      </c>
      <c r="V4768" s="77">
        <v>2.2342887443354562</v>
      </c>
      <c r="AC4768" s="77">
        <v>8.84</v>
      </c>
      <c r="AD4768" s="77">
        <v>7.35</v>
      </c>
      <c r="AH4768" s="77">
        <f>IF(AND(M4768&lt;Variables!$G$6,M4768&gt;Variables!$G$5),0,1)</f>
        <v>1</v>
      </c>
      <c r="AI4768" s="77">
        <f t="shared" si="150"/>
        <v>1</v>
      </c>
      <c r="AJ4768" s="77">
        <f>IF(I4768&gt;Variables!$G$7,0,1)</f>
        <v>1</v>
      </c>
      <c r="AK4768" s="77">
        <f>IF(F4768&gt;Variables!$G$8,0,1)</f>
        <v>0</v>
      </c>
      <c r="AL4768" s="77">
        <f>IF(G4768&gt;Variables!$G$9,0,1)</f>
        <v>0</v>
      </c>
      <c r="AM4768" s="77">
        <f>IF(AND(K4768&gt;Variables!$G$10,K4768&lt;Variables!$G$11),0,1)</f>
        <v>1</v>
      </c>
      <c r="AN4768" s="77">
        <f>IF(H4768&lt;Variables!$G$13,1,0)</f>
        <v>1</v>
      </c>
      <c r="AO4768" s="77">
        <f>IF(R4768&lt;Variables!$G$12,0,1)</f>
        <v>0</v>
      </c>
      <c r="AP4768" s="78">
        <f t="shared" si="151"/>
        <v>1</v>
      </c>
      <c r="AQ4768" s="77">
        <f>IF(V4768&lt;Variables!$G$15,1,0)</f>
        <v>1</v>
      </c>
      <c r="AR4768" s="77">
        <v>1</v>
      </c>
      <c r="AS4768" s="77">
        <v>0</v>
      </c>
      <c r="AT4768" s="77">
        <v>0</v>
      </c>
      <c r="AU4768" s="77">
        <v>0</v>
      </c>
      <c r="BA4768" s="77">
        <v>2</v>
      </c>
    </row>
    <row r="4769" spans="3:53" x14ac:dyDescent="0.25">
      <c r="C4769" s="77" t="s">
        <v>632</v>
      </c>
      <c r="D4769" s="77" t="s">
        <v>152</v>
      </c>
      <c r="E4769" s="77">
        <v>0.04</v>
      </c>
      <c r="F4769" s="77">
        <v>8.11</v>
      </c>
      <c r="G4769" s="77">
        <v>26.07</v>
      </c>
      <c r="H4769" s="77">
        <v>-99999</v>
      </c>
      <c r="I4769" s="77">
        <v>27.67</v>
      </c>
      <c r="J4769" s="77" t="s">
        <v>75</v>
      </c>
      <c r="K4769" s="77">
        <v>46.36</v>
      </c>
      <c r="L4769" s="77">
        <v>3.5913333333333339E-2</v>
      </c>
      <c r="M4769" s="77">
        <v>-1.7078151104511059</v>
      </c>
      <c r="N4769" s="77">
        <v>3.5972499999999998E-2</v>
      </c>
      <c r="O4769" s="77">
        <v>-1.869483633331035</v>
      </c>
      <c r="P4769" s="77">
        <v>3005000</v>
      </c>
      <c r="Q4769" s="77">
        <v>14265000</v>
      </c>
      <c r="R4769" s="77">
        <v>0.21</v>
      </c>
      <c r="S4769" s="77">
        <v>28.582999999999998</v>
      </c>
      <c r="T4769" s="77">
        <v>5.9169999999999998</v>
      </c>
      <c r="U4769" s="77">
        <v>15.7464</v>
      </c>
      <c r="V4769" s="77">
        <v>2.3557396939298321</v>
      </c>
      <c r="AC4769" s="77">
        <v>3.5999999999999997E-2</v>
      </c>
      <c r="AD4769" s="77">
        <v>3.4000000000000002E-2</v>
      </c>
      <c r="AH4769" s="77">
        <f>IF(AND(M4769&lt;Variables!$G$6,M4769&gt;Variables!$G$5),0,1)</f>
        <v>0</v>
      </c>
      <c r="AI4769" s="77">
        <f t="shared" si="150"/>
        <v>1</v>
      </c>
      <c r="AJ4769" s="77">
        <f>IF(I4769&gt;Variables!$G$7,0,1)</f>
        <v>1</v>
      </c>
      <c r="AK4769" s="77">
        <f>IF(F4769&gt;Variables!$G$8,0,1)</f>
        <v>1</v>
      </c>
      <c r="AL4769" s="77">
        <f>IF(G4769&gt;Variables!$G$9,0,1)</f>
        <v>0</v>
      </c>
      <c r="AM4769" s="77">
        <f>IF(AND(K4769&gt;Variables!$G$10,K4769&lt;Variables!$G$11),0,1)</f>
        <v>1</v>
      </c>
      <c r="AN4769" s="77">
        <f>IF(H4769&lt;Variables!$G$13,1,0)</f>
        <v>1</v>
      </c>
      <c r="AO4769" s="77">
        <f>IF(R4769&lt;Variables!$G$12,0,1)</f>
        <v>0</v>
      </c>
      <c r="AP4769" s="78">
        <f t="shared" si="151"/>
        <v>1</v>
      </c>
      <c r="AQ4769" s="77">
        <f>IF(V4769&lt;Variables!$G$15,1,0)</f>
        <v>1</v>
      </c>
      <c r="AR4769" s="77">
        <v>0</v>
      </c>
      <c r="AS4769" s="77">
        <v>0</v>
      </c>
      <c r="AT4769" s="77">
        <v>1</v>
      </c>
      <c r="AU4769" s="77">
        <v>0</v>
      </c>
      <c r="BA4769" s="77">
        <v>-0.78</v>
      </c>
    </row>
    <row r="4770" spans="3:53" x14ac:dyDescent="0.25">
      <c r="C4770" s="77" t="s">
        <v>632</v>
      </c>
      <c r="D4770" s="77" t="s">
        <v>633</v>
      </c>
      <c r="E4770" s="77">
        <v>17.510000000000002</v>
      </c>
      <c r="F4770" s="77">
        <v>7.51</v>
      </c>
      <c r="G4770" s="77">
        <v>6.65</v>
      </c>
      <c r="H4770" s="77">
        <v>2040</v>
      </c>
      <c r="I4770" s="77">
        <v>87.634</v>
      </c>
      <c r="J4770" s="77" t="s">
        <v>74</v>
      </c>
      <c r="K4770" s="77">
        <v>94.01</v>
      </c>
      <c r="L4770" s="77">
        <v>16.38475</v>
      </c>
      <c r="M4770" s="77">
        <v>5.7696943804452383</v>
      </c>
      <c r="N4770" s="77">
        <v>16.200182608695659</v>
      </c>
      <c r="O4770" s="77">
        <v>6.9747200917219807</v>
      </c>
      <c r="P4770" s="77">
        <v>630174</v>
      </c>
      <c r="Q4770" s="77">
        <v>2798000</v>
      </c>
      <c r="R4770" s="77">
        <v>0.23</v>
      </c>
      <c r="S4770" s="77">
        <v>28.582999999999998</v>
      </c>
      <c r="T4770" s="77">
        <v>5.9169999999999998</v>
      </c>
      <c r="U4770" s="77">
        <v>15.7464</v>
      </c>
      <c r="V4770" s="77">
        <v>1.939598313022779</v>
      </c>
      <c r="AC4770" s="77">
        <v>17.7</v>
      </c>
      <c r="AD4770" s="77">
        <v>16.13</v>
      </c>
      <c r="AH4770" s="77">
        <f>IF(AND(M4770&lt;Variables!$G$6,M4770&gt;Variables!$G$5),0,1)</f>
        <v>1</v>
      </c>
      <c r="AI4770" s="77">
        <f t="shared" si="150"/>
        <v>0</v>
      </c>
      <c r="AJ4770" s="77">
        <f>IF(I4770&gt;Variables!$G$7,0,1)</f>
        <v>0</v>
      </c>
      <c r="AK4770" s="77">
        <f>IF(F4770&gt;Variables!$G$8,0,1)</f>
        <v>1</v>
      </c>
      <c r="AL4770" s="77">
        <f>IF(G4770&gt;Variables!$G$9,0,1)</f>
        <v>1</v>
      </c>
      <c r="AM4770" s="77">
        <f>IF(AND(K4770&gt;Variables!$G$10,K4770&lt;Variables!$G$11),0,1)</f>
        <v>1</v>
      </c>
      <c r="AN4770" s="77">
        <f>IF(H4770&lt;Variables!$G$13,1,0)</f>
        <v>0</v>
      </c>
      <c r="AO4770" s="77">
        <f>IF(R4770&lt;Variables!$G$12,0,1)</f>
        <v>0</v>
      </c>
      <c r="AP4770" s="78">
        <f t="shared" si="151"/>
        <v>0</v>
      </c>
      <c r="AQ4770" s="77">
        <f>IF(V4770&lt;Variables!$G$15,1,0)</f>
        <v>1</v>
      </c>
      <c r="AR4770" s="77">
        <v>0</v>
      </c>
      <c r="AS4770" s="77">
        <v>0</v>
      </c>
      <c r="AT4770" s="77">
        <v>1</v>
      </c>
      <c r="AU4770" s="77">
        <v>0</v>
      </c>
      <c r="BA4770" s="77">
        <v>-2.25</v>
      </c>
    </row>
    <row r="4771" spans="3:53" x14ac:dyDescent="0.25">
      <c r="C4771" s="77" t="s">
        <v>632</v>
      </c>
      <c r="D4771" s="77" t="s">
        <v>609</v>
      </c>
      <c r="E4771" s="77">
        <v>5.49</v>
      </c>
      <c r="F4771" s="77">
        <v>6.24</v>
      </c>
      <c r="G4771" s="77">
        <v>3.02</v>
      </c>
      <c r="H4771" s="77">
        <v>30100</v>
      </c>
      <c r="I4771" s="77">
        <v>266.83</v>
      </c>
      <c r="J4771" s="77" t="s">
        <v>74</v>
      </c>
      <c r="K4771" s="77">
        <v>51.52</v>
      </c>
      <c r="L4771" s="77">
        <v>5.4789649999999996</v>
      </c>
      <c r="M4771" s="77">
        <v>-0.34431685546448848</v>
      </c>
      <c r="N4771" s="77">
        <v>5.4371347826086964</v>
      </c>
      <c r="O4771" s="77">
        <v>0.42237719514993632</v>
      </c>
      <c r="P4771" s="77">
        <v>23242000</v>
      </c>
      <c r="Q4771" s="77">
        <v>38585000</v>
      </c>
      <c r="R4771" s="77">
        <v>0.6</v>
      </c>
      <c r="S4771" s="77">
        <v>28.582999999999998</v>
      </c>
      <c r="T4771" s="77">
        <v>5.9169999999999998</v>
      </c>
      <c r="U4771" s="77">
        <v>15.7464</v>
      </c>
      <c r="V4771" s="77">
        <v>2.3932109066015199</v>
      </c>
      <c r="AC4771" s="77">
        <v>5.65</v>
      </c>
      <c r="AD4771" s="77">
        <v>5.42</v>
      </c>
      <c r="AH4771" s="77">
        <f>IF(AND(M4771&lt;Variables!$G$6,M4771&gt;Variables!$G$5),0,1)</f>
        <v>1</v>
      </c>
      <c r="AI4771" s="77">
        <f t="shared" si="150"/>
        <v>0</v>
      </c>
      <c r="AJ4771" s="77">
        <f>IF(I4771&gt;Variables!$G$7,0,1)</f>
        <v>0</v>
      </c>
      <c r="AK4771" s="77">
        <f>IF(F4771&gt;Variables!$G$8,0,1)</f>
        <v>1</v>
      </c>
      <c r="AL4771" s="77">
        <f>IF(G4771&gt;Variables!$G$9,0,1)</f>
        <v>1</v>
      </c>
      <c r="AM4771" s="77">
        <f>IF(AND(K4771&gt;Variables!$G$10,K4771&lt;Variables!$G$11),0,1)</f>
        <v>1</v>
      </c>
      <c r="AN4771" s="77">
        <f>IF(H4771&lt;Variables!$G$13,1,0)</f>
        <v>0</v>
      </c>
      <c r="AO4771" s="77">
        <f>IF(R4771&lt;Variables!$G$12,0,1)</f>
        <v>0</v>
      </c>
      <c r="AP4771" s="78">
        <f t="shared" si="151"/>
        <v>0</v>
      </c>
      <c r="AQ4771" s="77">
        <f>IF(V4771&lt;Variables!$G$15,1,0)</f>
        <v>1</v>
      </c>
      <c r="AR4771" s="77">
        <v>0</v>
      </c>
      <c r="AS4771" s="77">
        <v>1</v>
      </c>
      <c r="AT4771" s="77">
        <v>0</v>
      </c>
      <c r="AU4771" s="77">
        <v>0</v>
      </c>
      <c r="BA4771" s="77">
        <v>-0.14000000000000001</v>
      </c>
    </row>
    <row r="4772" spans="3:53" x14ac:dyDescent="0.25">
      <c r="C4772" s="77" t="s">
        <v>632</v>
      </c>
      <c r="D4772" s="77" t="s">
        <v>491</v>
      </c>
      <c r="E4772" s="77">
        <v>15.07</v>
      </c>
      <c r="F4772" s="77">
        <v>5.33</v>
      </c>
      <c r="G4772" s="77">
        <v>0.13</v>
      </c>
      <c r="H4772" s="77">
        <v>13210</v>
      </c>
      <c r="I4772" s="77">
        <v>75.582999999999998</v>
      </c>
      <c r="J4772" s="77" t="s">
        <v>74</v>
      </c>
      <c r="K4772" s="77">
        <v>67.02</v>
      </c>
      <c r="L4772" s="77">
        <v>15.038349999999999</v>
      </c>
      <c r="M4772" s="77">
        <v>-5.5524708495280933E-2</v>
      </c>
      <c r="N4772" s="77">
        <v>15.050195454545451</v>
      </c>
      <c r="O4772" s="77">
        <v>-0.13418732405467601</v>
      </c>
      <c r="P4772" s="77">
        <v>26031</v>
      </c>
      <c r="Q4772" s="77">
        <v>157479</v>
      </c>
      <c r="R4772" s="77">
        <v>0.17</v>
      </c>
      <c r="S4772" s="77">
        <v>28.582999999999998</v>
      </c>
      <c r="T4772" s="77">
        <v>5.9169999999999998</v>
      </c>
      <c r="U4772" s="77">
        <v>15.7464</v>
      </c>
      <c r="V4772" s="77">
        <v>2.5475000906163241</v>
      </c>
      <c r="AC4772" s="77">
        <v>15.0954</v>
      </c>
      <c r="AD4772" s="77">
        <v>14.95</v>
      </c>
      <c r="AH4772" s="77">
        <f>IF(AND(M4772&lt;Variables!$G$6,M4772&gt;Variables!$G$5),0,1)</f>
        <v>1</v>
      </c>
      <c r="AI4772" s="77">
        <f t="shared" si="150"/>
        <v>1</v>
      </c>
      <c r="AJ4772" s="77">
        <f>IF(I4772&gt;Variables!$G$7,0,1)</f>
        <v>0</v>
      </c>
      <c r="AK4772" s="77">
        <f>IF(F4772&gt;Variables!$G$8,0,1)</f>
        <v>1</v>
      </c>
      <c r="AL4772" s="77">
        <f>IF(G4772&gt;Variables!$G$9,0,1)</f>
        <v>1</v>
      </c>
      <c r="AM4772" s="77">
        <f>IF(AND(K4772&gt;Variables!$G$10,K4772&lt;Variables!$G$11),0,1)</f>
        <v>0</v>
      </c>
      <c r="AN4772" s="77">
        <f>IF(H4772&lt;Variables!$G$13,1,0)</f>
        <v>0</v>
      </c>
      <c r="AO4772" s="77">
        <f>IF(R4772&lt;Variables!$G$12,0,1)</f>
        <v>0</v>
      </c>
      <c r="AP4772" s="78">
        <f t="shared" si="151"/>
        <v>0</v>
      </c>
      <c r="AQ4772" s="77">
        <f>IF(V4772&lt;Variables!$G$15,1,0)</f>
        <v>1</v>
      </c>
      <c r="AR4772" s="77">
        <v>0</v>
      </c>
      <c r="AS4772" s="77">
        <v>0</v>
      </c>
      <c r="AT4772" s="77">
        <v>0</v>
      </c>
      <c r="AU4772" s="77">
        <v>0</v>
      </c>
      <c r="BA4772" s="77">
        <v>0</v>
      </c>
    </row>
    <row r="4773" spans="3:53" x14ac:dyDescent="0.25">
      <c r="C4773" s="77" t="s">
        <v>632</v>
      </c>
      <c r="D4773" s="77" t="s">
        <v>127</v>
      </c>
      <c r="E4773" s="77">
        <v>37.56</v>
      </c>
      <c r="F4773" s="77">
        <v>12.41</v>
      </c>
      <c r="G4773" s="77">
        <v>11.82</v>
      </c>
      <c r="H4773" s="77">
        <v>6940</v>
      </c>
      <c r="I4773" s="77">
        <v>1442.1990000000001</v>
      </c>
      <c r="J4773" s="77" t="s">
        <v>74</v>
      </c>
      <c r="K4773" s="77">
        <v>74.27</v>
      </c>
      <c r="L4773" s="77">
        <v>37.015450000000001</v>
      </c>
      <c r="M4773" s="77">
        <v>1.4981582015077459</v>
      </c>
      <c r="N4773" s="77">
        <v>35.984857777777783</v>
      </c>
      <c r="O4773" s="77">
        <v>4.4050256694389907</v>
      </c>
      <c r="P4773" s="77">
        <v>292447</v>
      </c>
      <c r="Q4773" s="77">
        <v>800984</v>
      </c>
      <c r="R4773" s="77">
        <v>0.37</v>
      </c>
      <c r="S4773" s="77">
        <v>28.582999999999998</v>
      </c>
      <c r="T4773" s="77">
        <v>5.9169999999999998</v>
      </c>
      <c r="U4773" s="77">
        <v>15.7464</v>
      </c>
      <c r="V4773" s="77">
        <v>2.474476541658686</v>
      </c>
      <c r="AC4773" s="77">
        <v>42.62</v>
      </c>
      <c r="AD4773" s="77">
        <v>37.340000000000003</v>
      </c>
      <c r="AH4773" s="77">
        <f>IF(AND(M4773&lt;Variables!$G$6,M4773&gt;Variables!$G$5),0,1)</f>
        <v>1</v>
      </c>
      <c r="AI4773" s="77">
        <f t="shared" si="150"/>
        <v>0</v>
      </c>
      <c r="AJ4773" s="77">
        <f>IF(I4773&gt;Variables!$G$7,0,1)</f>
        <v>0</v>
      </c>
      <c r="AK4773" s="77">
        <f>IF(F4773&gt;Variables!$G$8,0,1)</f>
        <v>0</v>
      </c>
      <c r="AL4773" s="77">
        <f>IF(G4773&gt;Variables!$G$9,0,1)</f>
        <v>0</v>
      </c>
      <c r="AM4773" s="77">
        <f>IF(AND(K4773&gt;Variables!$G$10,K4773&lt;Variables!$G$11),0,1)</f>
        <v>1</v>
      </c>
      <c r="AN4773" s="77">
        <f>IF(H4773&lt;Variables!$G$13,1,0)</f>
        <v>0</v>
      </c>
      <c r="AO4773" s="77">
        <f>IF(R4773&lt;Variables!$G$12,0,1)</f>
        <v>0</v>
      </c>
      <c r="AP4773" s="78">
        <f t="shared" si="151"/>
        <v>0</v>
      </c>
      <c r="AQ4773" s="77">
        <f>IF(V4773&lt;Variables!$G$15,1,0)</f>
        <v>1</v>
      </c>
      <c r="AR4773" s="77">
        <v>1</v>
      </c>
      <c r="AS4773" s="77">
        <v>0</v>
      </c>
      <c r="AT4773" s="77">
        <v>0</v>
      </c>
      <c r="AU4773" s="77">
        <v>0</v>
      </c>
      <c r="BA4773" s="77">
        <v>2</v>
      </c>
    </row>
    <row r="4774" spans="3:53" x14ac:dyDescent="0.25">
      <c r="C4774" s="77" t="s">
        <v>632</v>
      </c>
      <c r="D4774" s="77" t="s">
        <v>612</v>
      </c>
      <c r="E4774" s="77">
        <v>127.49</v>
      </c>
      <c r="F4774" s="77">
        <v>6.45</v>
      </c>
      <c r="G4774" s="77">
        <v>1.18</v>
      </c>
      <c r="H4774" s="77">
        <v>19960</v>
      </c>
      <c r="I4774" s="77">
        <v>-27.821000000000002</v>
      </c>
      <c r="J4774" s="77" t="s">
        <v>75</v>
      </c>
      <c r="K4774" s="77">
        <v>58.55</v>
      </c>
      <c r="L4774" s="77">
        <v>126.44647500000001</v>
      </c>
      <c r="M4774" s="77">
        <v>0.56824438957275314</v>
      </c>
      <c r="N4774" s="77">
        <v>126.048702173913</v>
      </c>
      <c r="O4774" s="77">
        <v>0.88560834569069136</v>
      </c>
      <c r="P4774" s="77">
        <v>2021000</v>
      </c>
      <c r="Q4774" s="77">
        <v>1140000</v>
      </c>
      <c r="R4774" s="77">
        <v>1.77</v>
      </c>
      <c r="S4774" s="77">
        <v>28.582999999999998</v>
      </c>
      <c r="T4774" s="77">
        <v>5.9169999999999998</v>
      </c>
      <c r="U4774" s="77">
        <v>15.7464</v>
      </c>
      <c r="V4774" s="77">
        <v>2.4267723281060221</v>
      </c>
      <c r="AC4774" s="77">
        <v>127.88</v>
      </c>
      <c r="AD4774" s="77">
        <v>125.61</v>
      </c>
      <c r="AH4774" s="77">
        <f>IF(AND(M4774&lt;Variables!$G$6,M4774&gt;Variables!$G$5),0,1)</f>
        <v>1</v>
      </c>
      <c r="AI4774" s="77">
        <f t="shared" si="150"/>
        <v>0</v>
      </c>
      <c r="AJ4774" s="77">
        <f>IF(I4774&gt;Variables!$G$7,0,1)</f>
        <v>1</v>
      </c>
      <c r="AK4774" s="77">
        <f>IF(F4774&gt;Variables!$G$8,0,1)</f>
        <v>1</v>
      </c>
      <c r="AL4774" s="77">
        <f>IF(G4774&gt;Variables!$G$9,0,1)</f>
        <v>1</v>
      </c>
      <c r="AM4774" s="77">
        <f>IF(AND(K4774&gt;Variables!$G$10,K4774&lt;Variables!$G$11),0,1)</f>
        <v>1</v>
      </c>
      <c r="AN4774" s="77">
        <f>IF(H4774&lt;Variables!$G$13,1,0)</f>
        <v>0</v>
      </c>
      <c r="AO4774" s="77">
        <f>IF(R4774&lt;Variables!$G$12,0,1)</f>
        <v>0</v>
      </c>
      <c r="AP4774" s="78">
        <f t="shared" si="151"/>
        <v>1</v>
      </c>
      <c r="AQ4774" s="77">
        <f>IF(V4774&lt;Variables!$G$15,1,0)</f>
        <v>1</v>
      </c>
      <c r="AR4774" s="77">
        <v>0</v>
      </c>
      <c r="AS4774" s="77">
        <v>0</v>
      </c>
      <c r="AT4774" s="77">
        <v>0</v>
      </c>
      <c r="AU4774" s="77">
        <v>1</v>
      </c>
      <c r="BA4774" s="77">
        <v>-0.66</v>
      </c>
    </row>
    <row r="4775" spans="3:53" x14ac:dyDescent="0.25">
      <c r="C4775" s="77" t="s">
        <v>632</v>
      </c>
      <c r="D4775" s="77" t="s">
        <v>628</v>
      </c>
      <c r="E4775" s="77">
        <v>1.89</v>
      </c>
      <c r="F4775" s="77">
        <v>13.31</v>
      </c>
      <c r="G4775" s="77">
        <v>11.24</v>
      </c>
      <c r="H4775" s="77">
        <v>74.11</v>
      </c>
      <c r="I4775" s="77">
        <v>-30.431000000000001</v>
      </c>
      <c r="J4775" s="77" t="s">
        <v>74</v>
      </c>
      <c r="K4775" s="77">
        <v>46.37</v>
      </c>
      <c r="L4775" s="77">
        <v>1.9975499999999999</v>
      </c>
      <c r="M4775" s="77">
        <v>-5.8847087682410972</v>
      </c>
      <c r="N4775" s="77">
        <v>1.892154838709678</v>
      </c>
      <c r="O4775" s="77">
        <v>-0.64238076403760325</v>
      </c>
      <c r="P4775" s="77">
        <v>2490000</v>
      </c>
      <c r="Q4775" s="77">
        <v>75820</v>
      </c>
      <c r="R4775" s="77">
        <v>32.840000000000003</v>
      </c>
      <c r="S4775" s="77">
        <v>28.582999999999998</v>
      </c>
      <c r="T4775" s="77">
        <v>5.9169999999999998</v>
      </c>
      <c r="U4775" s="77">
        <v>15.7464</v>
      </c>
      <c r="V4775" s="77">
        <v>2.420703636684939</v>
      </c>
      <c r="AC4775" s="77">
        <v>2.13</v>
      </c>
      <c r="AD4775" s="77">
        <v>1.82</v>
      </c>
      <c r="AH4775" s="77">
        <f>IF(AND(M4775&lt;Variables!$G$6,M4775&gt;Variables!$G$5),0,1)</f>
        <v>0</v>
      </c>
      <c r="AI4775" s="77">
        <f t="shared" si="150"/>
        <v>0</v>
      </c>
      <c r="AJ4775" s="77">
        <f>IF(I4775&gt;Variables!$G$7,0,1)</f>
        <v>1</v>
      </c>
      <c r="AK4775" s="77">
        <f>IF(F4775&gt;Variables!$G$8,0,1)</f>
        <v>0</v>
      </c>
      <c r="AL4775" s="77">
        <f>IF(G4775&gt;Variables!$G$9,0,1)</f>
        <v>0</v>
      </c>
      <c r="AM4775" s="77">
        <f>IF(AND(K4775&gt;Variables!$G$10,K4775&lt;Variables!$G$11),0,1)</f>
        <v>1</v>
      </c>
      <c r="AN4775" s="77">
        <f>IF(H4775&lt;Variables!$G$13,1,0)</f>
        <v>1</v>
      </c>
      <c r="AO4775" s="77">
        <f>IF(R4775&lt;Variables!$G$12,0,1)</f>
        <v>1</v>
      </c>
      <c r="AP4775" s="78">
        <f t="shared" si="151"/>
        <v>0</v>
      </c>
      <c r="AQ4775" s="77">
        <f>IF(V4775&lt;Variables!$G$15,1,0)</f>
        <v>1</v>
      </c>
      <c r="AR4775" s="77">
        <v>1</v>
      </c>
      <c r="AS4775" s="77">
        <v>0</v>
      </c>
      <c r="AT4775" s="77">
        <v>0</v>
      </c>
      <c r="AU4775" s="77">
        <v>0</v>
      </c>
      <c r="BA4775" s="77">
        <v>2</v>
      </c>
    </row>
    <row r="4776" spans="3:53" x14ac:dyDescent="0.25">
      <c r="C4776" s="77" t="s">
        <v>632</v>
      </c>
      <c r="D4776" s="77" t="s">
        <v>623</v>
      </c>
      <c r="E4776" s="77">
        <v>12.74</v>
      </c>
      <c r="F4776" s="77">
        <v>13.86</v>
      </c>
      <c r="G4776" s="77">
        <v>3.3</v>
      </c>
      <c r="H4776" s="77">
        <v>8119.9999999999991</v>
      </c>
      <c r="I4776" s="77">
        <v>-40.887999999999998</v>
      </c>
      <c r="J4776" s="77" t="s">
        <v>74</v>
      </c>
      <c r="K4776" s="77">
        <v>58.67</v>
      </c>
      <c r="L4776" s="77">
        <v>12.56541</v>
      </c>
      <c r="M4776" s="77">
        <v>0.87215618113534665</v>
      </c>
      <c r="N4776" s="77">
        <v>12.64055652173913</v>
      </c>
      <c r="O4776" s="77">
        <v>0.27248387522838141</v>
      </c>
      <c r="P4776" s="77">
        <v>17465000</v>
      </c>
      <c r="Q4776" s="77">
        <v>6845000</v>
      </c>
      <c r="R4776" s="77">
        <v>2.5499999999999998</v>
      </c>
      <c r="S4776" s="77">
        <v>28.582999999999998</v>
      </c>
      <c r="T4776" s="77">
        <v>5.9169999999999998</v>
      </c>
      <c r="U4776" s="77">
        <v>15.7464</v>
      </c>
      <c r="V4776" s="77">
        <v>2.41230725555728</v>
      </c>
      <c r="AC4776" s="77">
        <v>12.94</v>
      </c>
      <c r="AD4776" s="77">
        <v>11.92</v>
      </c>
      <c r="AH4776" s="77">
        <f>IF(AND(M4776&lt;Variables!$G$6,M4776&gt;Variables!$G$5),0,1)</f>
        <v>1</v>
      </c>
      <c r="AI4776" s="77">
        <f t="shared" si="150"/>
        <v>1</v>
      </c>
      <c r="AJ4776" s="77">
        <f>IF(I4776&gt;Variables!$G$7,0,1)</f>
        <v>1</v>
      </c>
      <c r="AK4776" s="77">
        <f>IF(F4776&gt;Variables!$G$8,0,1)</f>
        <v>0</v>
      </c>
      <c r="AL4776" s="77">
        <f>IF(G4776&gt;Variables!$G$9,0,1)</f>
        <v>1</v>
      </c>
      <c r="AM4776" s="77">
        <f>IF(AND(K4776&gt;Variables!$G$10,K4776&lt;Variables!$G$11),0,1)</f>
        <v>1</v>
      </c>
      <c r="AN4776" s="77">
        <f>IF(H4776&lt;Variables!$G$13,1,0)</f>
        <v>0</v>
      </c>
      <c r="AO4776" s="77">
        <f>IF(R4776&lt;Variables!$G$12,0,1)</f>
        <v>1</v>
      </c>
      <c r="AP4776" s="78">
        <f t="shared" si="151"/>
        <v>0</v>
      </c>
      <c r="AQ4776" s="77">
        <f>IF(V4776&lt;Variables!$G$15,1,0)</f>
        <v>1</v>
      </c>
      <c r="AR4776" s="77">
        <v>1</v>
      </c>
      <c r="AS4776" s="77">
        <v>0</v>
      </c>
      <c r="AT4776" s="77">
        <v>0</v>
      </c>
      <c r="AU4776" s="77">
        <v>0</v>
      </c>
      <c r="BA4776" s="77">
        <v>1.56</v>
      </c>
    </row>
    <row r="4777" spans="3:53" x14ac:dyDescent="0.25">
      <c r="C4777" s="77" t="s">
        <v>632</v>
      </c>
      <c r="D4777" s="77" t="s">
        <v>629</v>
      </c>
      <c r="E4777" s="77">
        <v>3.37</v>
      </c>
      <c r="F4777" s="77">
        <v>16.84</v>
      </c>
      <c r="G4777" s="77">
        <v>8.0399999999999991</v>
      </c>
      <c r="H4777" s="77">
        <v>133.25</v>
      </c>
      <c r="I4777" s="77">
        <v>-40.332999999999998</v>
      </c>
      <c r="J4777" s="77" t="s">
        <v>74</v>
      </c>
      <c r="K4777" s="77">
        <v>47.88</v>
      </c>
      <c r="L4777" s="77">
        <v>3.386565</v>
      </c>
      <c r="M4777" s="77">
        <v>-0.78442315443525146</v>
      </c>
      <c r="N4777" s="77">
        <v>3.380232608695652</v>
      </c>
      <c r="O4777" s="77">
        <v>-0.59855669824627356</v>
      </c>
      <c r="P4777" s="77">
        <v>7800000</v>
      </c>
      <c r="Q4777" s="77">
        <v>892940</v>
      </c>
      <c r="R4777" s="77">
        <v>8.74</v>
      </c>
      <c r="S4777" s="77">
        <v>28.582999999999998</v>
      </c>
      <c r="T4777" s="77">
        <v>5.9169999999999998</v>
      </c>
      <c r="U4777" s="77">
        <v>15.7464</v>
      </c>
      <c r="V4777" s="77">
        <v>2.360629124186898</v>
      </c>
      <c r="AC4777" s="77">
        <v>3.79</v>
      </c>
      <c r="AD4777" s="77">
        <v>3.26</v>
      </c>
      <c r="AH4777" s="77">
        <f>IF(AND(M4777&lt;Variables!$G$6,M4777&gt;Variables!$G$5),0,1)</f>
        <v>1</v>
      </c>
      <c r="AI4777" s="77">
        <f t="shared" si="150"/>
        <v>0</v>
      </c>
      <c r="AJ4777" s="77">
        <f>IF(I4777&gt;Variables!$G$7,0,1)</f>
        <v>1</v>
      </c>
      <c r="AK4777" s="77">
        <f>IF(F4777&gt;Variables!$G$8,0,1)</f>
        <v>0</v>
      </c>
      <c r="AL4777" s="77">
        <f>IF(G4777&gt;Variables!$G$9,0,1)</f>
        <v>1</v>
      </c>
      <c r="AM4777" s="77">
        <f>IF(AND(K4777&gt;Variables!$G$10,K4777&lt;Variables!$G$11),0,1)</f>
        <v>1</v>
      </c>
      <c r="AN4777" s="77">
        <f>IF(H4777&lt;Variables!$G$13,1,0)</f>
        <v>1</v>
      </c>
      <c r="AO4777" s="77">
        <f>IF(R4777&lt;Variables!$G$12,0,1)</f>
        <v>1</v>
      </c>
      <c r="AP4777" s="78">
        <f t="shared" si="151"/>
        <v>0</v>
      </c>
      <c r="AQ4777" s="77">
        <f>IF(V4777&lt;Variables!$G$15,1,0)</f>
        <v>1</v>
      </c>
      <c r="AR4777" s="77">
        <v>0</v>
      </c>
      <c r="AS4777" s="77">
        <v>0</v>
      </c>
      <c r="AT4777" s="77">
        <v>1</v>
      </c>
      <c r="AU4777" s="77">
        <v>0</v>
      </c>
      <c r="BA4777" s="77">
        <v>-2.25</v>
      </c>
    </row>
    <row r="4778" spans="3:53" x14ac:dyDescent="0.25">
      <c r="C4778" s="77" t="s">
        <v>632</v>
      </c>
      <c r="D4778" s="77" t="s">
        <v>622</v>
      </c>
      <c r="E4778" s="77">
        <v>3.79</v>
      </c>
      <c r="F4778" s="77">
        <v>37.08</v>
      </c>
      <c r="G4778" s="77">
        <v>-21.25</v>
      </c>
      <c r="H4778" s="77">
        <v>181.22</v>
      </c>
      <c r="I4778" s="77">
        <v>-10.147</v>
      </c>
      <c r="J4778" s="77" t="s">
        <v>74</v>
      </c>
      <c r="K4778" s="77">
        <v>28.6</v>
      </c>
      <c r="L4778" s="77">
        <v>3.9786550000000012</v>
      </c>
      <c r="M4778" s="77">
        <v>-4.9930189976261046</v>
      </c>
      <c r="N4778" s="77">
        <v>4.244084782608696</v>
      </c>
      <c r="O4778" s="77">
        <v>-10.93486125702321</v>
      </c>
      <c r="P4778" s="77">
        <v>32450000</v>
      </c>
      <c r="Q4778" s="77">
        <v>217790</v>
      </c>
      <c r="R4778" s="77">
        <v>149</v>
      </c>
      <c r="S4778" s="77">
        <v>28.582999999999998</v>
      </c>
      <c r="T4778" s="77">
        <v>5.9169999999999998</v>
      </c>
      <c r="U4778" s="77">
        <v>15.7464</v>
      </c>
      <c r="V4778" s="77">
        <v>1.9665299422241931</v>
      </c>
      <c r="AC4778" s="77">
        <v>4.1399999999999997</v>
      </c>
      <c r="AD4778" s="77">
        <v>3.65</v>
      </c>
      <c r="AH4778" s="77">
        <f>IF(AND(M4778&lt;Variables!$G$6,M4778&gt;Variables!$G$5),0,1)</f>
        <v>0</v>
      </c>
      <c r="AI4778" s="77">
        <f t="shared" si="150"/>
        <v>1</v>
      </c>
      <c r="AJ4778" s="77">
        <f>IF(I4778&gt;Variables!$G$7,0,1)</f>
        <v>1</v>
      </c>
      <c r="AK4778" s="77">
        <f>IF(F4778&gt;Variables!$G$8,0,1)</f>
        <v>0</v>
      </c>
      <c r="AL4778" s="77">
        <f>IF(G4778&gt;Variables!$G$9,0,1)</f>
        <v>1</v>
      </c>
      <c r="AM4778" s="77">
        <f>IF(AND(K4778&gt;Variables!$G$10,K4778&lt;Variables!$G$11),0,1)</f>
        <v>1</v>
      </c>
      <c r="AN4778" s="77">
        <f>IF(H4778&lt;Variables!$G$13,1,0)</f>
        <v>1</v>
      </c>
      <c r="AO4778" s="77">
        <f>IF(R4778&lt;Variables!$G$12,0,1)</f>
        <v>1</v>
      </c>
      <c r="AP4778" s="78">
        <f t="shared" si="151"/>
        <v>0</v>
      </c>
      <c r="AQ4778" s="77">
        <f>IF(V4778&lt;Variables!$G$15,1,0)</f>
        <v>1</v>
      </c>
      <c r="AR4778" s="77">
        <v>1</v>
      </c>
      <c r="AS4778" s="77">
        <v>0</v>
      </c>
      <c r="AT4778" s="77">
        <v>0</v>
      </c>
      <c r="AU4778" s="77">
        <v>0</v>
      </c>
      <c r="BA4778" s="77">
        <v>2</v>
      </c>
    </row>
    <row r="4779" spans="3:53" x14ac:dyDescent="0.25">
      <c r="C4779" s="77" t="s">
        <v>632</v>
      </c>
      <c r="D4779" s="77" t="s">
        <v>621</v>
      </c>
      <c r="E4779" s="77">
        <v>12.04</v>
      </c>
      <c r="F4779" s="77">
        <v>42.2</v>
      </c>
      <c r="G4779" s="77">
        <v>-6.45</v>
      </c>
      <c r="H4779" s="77">
        <v>28.51</v>
      </c>
      <c r="I4779" s="77">
        <v>-13.19</v>
      </c>
      <c r="J4779" s="77" t="s">
        <v>74</v>
      </c>
      <c r="K4779" s="77">
        <v>44.85</v>
      </c>
      <c r="L4779" s="77">
        <v>12.179325</v>
      </c>
      <c r="M4779" s="77">
        <v>-1.226874231535827</v>
      </c>
      <c r="N4779" s="77">
        <v>12.553482608695649</v>
      </c>
      <c r="O4779" s="77">
        <v>-4.1708155817491646</v>
      </c>
      <c r="P4779" s="77">
        <v>3500000</v>
      </c>
      <c r="Q4779" s="77">
        <v>52870</v>
      </c>
      <c r="R4779" s="77">
        <v>66.2</v>
      </c>
      <c r="S4779" s="77">
        <v>28.582999999999998</v>
      </c>
      <c r="T4779" s="77">
        <v>5.9169999999999998</v>
      </c>
      <c r="U4779" s="77">
        <v>15.7464</v>
      </c>
      <c r="V4779" s="77">
        <v>2.3272971841994519</v>
      </c>
      <c r="AC4779" s="77">
        <v>13.5</v>
      </c>
      <c r="AD4779" s="77">
        <v>11.51</v>
      </c>
      <c r="AH4779" s="77">
        <f>IF(AND(M4779&lt;Variables!$G$6,M4779&gt;Variables!$G$5),0,1)</f>
        <v>0</v>
      </c>
      <c r="AI4779" s="77">
        <f t="shared" si="150"/>
        <v>1</v>
      </c>
      <c r="AJ4779" s="77">
        <f>IF(I4779&gt;Variables!$G$7,0,1)</f>
        <v>1</v>
      </c>
      <c r="AK4779" s="77">
        <f>IF(F4779&gt;Variables!$G$8,0,1)</f>
        <v>0</v>
      </c>
      <c r="AL4779" s="77">
        <f>IF(G4779&gt;Variables!$G$9,0,1)</f>
        <v>1</v>
      </c>
      <c r="AM4779" s="77">
        <f>IF(AND(K4779&gt;Variables!$G$10,K4779&lt;Variables!$G$11),0,1)</f>
        <v>1</v>
      </c>
      <c r="AN4779" s="77">
        <f>IF(H4779&lt;Variables!$G$13,1,0)</f>
        <v>1</v>
      </c>
      <c r="AO4779" s="77">
        <f>IF(R4779&lt;Variables!$G$12,0,1)</f>
        <v>1</v>
      </c>
      <c r="AP4779" s="78">
        <f t="shared" si="151"/>
        <v>0</v>
      </c>
      <c r="AQ4779" s="77">
        <f>IF(V4779&lt;Variables!$G$15,1,0)</f>
        <v>1</v>
      </c>
      <c r="AR4779" s="77">
        <v>0</v>
      </c>
      <c r="AS4779" s="77">
        <v>0</v>
      </c>
      <c r="AT4779" s="77">
        <v>1</v>
      </c>
      <c r="AU4779" s="77">
        <v>0</v>
      </c>
      <c r="BA4779" s="77">
        <v>-2.25</v>
      </c>
    </row>
    <row r="4780" spans="3:53" x14ac:dyDescent="0.25">
      <c r="C4780" s="77" t="s">
        <v>632</v>
      </c>
      <c r="D4780" s="77" t="s">
        <v>630</v>
      </c>
      <c r="E4780" s="77">
        <v>6.12</v>
      </c>
      <c r="F4780" s="77">
        <v>6.37</v>
      </c>
      <c r="G4780" s="77">
        <v>1.93</v>
      </c>
      <c r="H4780" s="77">
        <v>-99999</v>
      </c>
      <c r="I4780" s="77">
        <v>-28.253</v>
      </c>
      <c r="J4780" s="77" t="s">
        <v>74</v>
      </c>
      <c r="K4780" s="77">
        <v>75.930000000000007</v>
      </c>
      <c r="L4780" s="77">
        <v>6.0981249999999996</v>
      </c>
      <c r="M4780" s="77">
        <v>0.68668648150046296</v>
      </c>
      <c r="N4780" s="77">
        <v>6.0349444444444442</v>
      </c>
      <c r="O4780" s="77">
        <v>1.7407874508648691</v>
      </c>
      <c r="P4780" s="77">
        <v>15430</v>
      </c>
      <c r="Q4780" s="77">
        <v>21931</v>
      </c>
      <c r="R4780" s="77">
        <v>0.7</v>
      </c>
      <c r="S4780" s="77">
        <v>28.582999999999998</v>
      </c>
      <c r="T4780" s="77">
        <v>5.9169999999999998</v>
      </c>
      <c r="U4780" s="77">
        <v>15.7464</v>
      </c>
      <c r="V4780" s="77">
        <v>2.5663578574971808</v>
      </c>
      <c r="AC4780" s="77">
        <v>6.125</v>
      </c>
      <c r="AD4780" s="77">
        <v>5.9764999999999997</v>
      </c>
      <c r="AH4780" s="77">
        <f>IF(AND(M4780&lt;Variables!$G$6,M4780&gt;Variables!$G$5),0,1)</f>
        <v>1</v>
      </c>
      <c r="AI4780" s="77">
        <f t="shared" si="150"/>
        <v>0</v>
      </c>
      <c r="AJ4780" s="77">
        <f>IF(I4780&gt;Variables!$G$7,0,1)</f>
        <v>1</v>
      </c>
      <c r="AK4780" s="77">
        <f>IF(F4780&gt;Variables!$G$8,0,1)</f>
        <v>1</v>
      </c>
      <c r="AL4780" s="77">
        <f>IF(G4780&gt;Variables!$G$9,0,1)</f>
        <v>1</v>
      </c>
      <c r="AM4780" s="77">
        <f>IF(AND(K4780&gt;Variables!$G$10,K4780&lt;Variables!$G$11),0,1)</f>
        <v>1</v>
      </c>
      <c r="AN4780" s="77">
        <f>IF(H4780&lt;Variables!$G$13,1,0)</f>
        <v>1</v>
      </c>
      <c r="AO4780" s="77">
        <f>IF(R4780&lt;Variables!$G$12,0,1)</f>
        <v>0</v>
      </c>
      <c r="AP4780" s="78">
        <f t="shared" si="151"/>
        <v>0</v>
      </c>
      <c r="AQ4780" s="77">
        <f>IF(V4780&lt;Variables!$G$15,1,0)</f>
        <v>1</v>
      </c>
      <c r="AR4780" s="77">
        <v>0</v>
      </c>
      <c r="AS4780" s="77">
        <v>0</v>
      </c>
      <c r="AT4780" s="77">
        <v>1</v>
      </c>
      <c r="AU4780" s="77">
        <v>0</v>
      </c>
      <c r="BA4780" s="77">
        <v>-2.25</v>
      </c>
    </row>
    <row r="4781" spans="3:53" x14ac:dyDescent="0.25">
      <c r="C4781" s="77" t="s">
        <v>632</v>
      </c>
      <c r="D4781" s="77" t="s">
        <v>611</v>
      </c>
      <c r="E4781" s="77">
        <v>21.16</v>
      </c>
      <c r="F4781" s="77">
        <v>7.32</v>
      </c>
      <c r="G4781" s="77">
        <v>0.14000000000000001</v>
      </c>
      <c r="H4781" s="77">
        <v>-99999</v>
      </c>
      <c r="I4781" s="77">
        <v>-0.33600000000000002</v>
      </c>
      <c r="J4781" s="77" t="s">
        <v>74</v>
      </c>
      <c r="K4781" s="77">
        <v>68.489999999999995</v>
      </c>
      <c r="L4781" s="77">
        <v>21</v>
      </c>
      <c r="M4781" s="77">
        <v>0.47619047619048299</v>
      </c>
      <c r="N4781" s="77">
        <v>20.981874999999999</v>
      </c>
      <c r="O4781" s="77">
        <v>0.56298591045842727</v>
      </c>
      <c r="P4781" s="77">
        <v>22837</v>
      </c>
      <c r="Q4781" s="77">
        <v>63540</v>
      </c>
      <c r="R4781" s="77">
        <v>0.36</v>
      </c>
      <c r="S4781" s="77">
        <v>28.582999999999998</v>
      </c>
      <c r="T4781" s="77">
        <v>5.9169999999999998</v>
      </c>
      <c r="U4781" s="77">
        <v>15.7464</v>
      </c>
      <c r="V4781" s="77">
        <v>2.520747295238094</v>
      </c>
      <c r="AC4781" s="77">
        <v>21.3</v>
      </c>
      <c r="AD4781" s="77">
        <v>20.9</v>
      </c>
      <c r="AH4781" s="77">
        <f>IF(AND(M4781&lt;Variables!$G$6,M4781&gt;Variables!$G$5),0,1)</f>
        <v>1</v>
      </c>
      <c r="AI4781" s="77">
        <f t="shared" si="150"/>
        <v>0</v>
      </c>
      <c r="AJ4781" s="77">
        <f>IF(I4781&gt;Variables!$G$7,0,1)</f>
        <v>1</v>
      </c>
      <c r="AK4781" s="77">
        <f>IF(F4781&gt;Variables!$G$8,0,1)</f>
        <v>1</v>
      </c>
      <c r="AL4781" s="77">
        <f>IF(G4781&gt;Variables!$G$9,0,1)</f>
        <v>1</v>
      </c>
      <c r="AM4781" s="77">
        <f>IF(AND(K4781&gt;Variables!$G$10,K4781&lt;Variables!$G$11),0,1)</f>
        <v>0</v>
      </c>
      <c r="AN4781" s="77">
        <f>IF(H4781&lt;Variables!$G$13,1,0)</f>
        <v>1</v>
      </c>
      <c r="AO4781" s="77">
        <f>IF(R4781&lt;Variables!$G$12,0,1)</f>
        <v>0</v>
      </c>
      <c r="AP4781" s="78">
        <f t="shared" si="151"/>
        <v>0</v>
      </c>
      <c r="AQ4781" s="77">
        <f>IF(V4781&lt;Variables!$G$15,1,0)</f>
        <v>1</v>
      </c>
      <c r="AR4781" s="77">
        <v>0</v>
      </c>
      <c r="AS4781" s="77">
        <v>1</v>
      </c>
      <c r="AT4781" s="77">
        <v>0</v>
      </c>
      <c r="AU4781" s="77">
        <v>0</v>
      </c>
      <c r="BA4781" s="77">
        <v>-0.21</v>
      </c>
    </row>
    <row r="4782" spans="3:53" x14ac:dyDescent="0.25">
      <c r="C4782" s="77" t="s">
        <v>632</v>
      </c>
      <c r="D4782" s="77" t="s">
        <v>610</v>
      </c>
      <c r="E4782" s="77">
        <v>14.08</v>
      </c>
      <c r="F4782" s="77">
        <v>27.16</v>
      </c>
      <c r="G4782" s="77">
        <v>17.55</v>
      </c>
      <c r="H4782" s="77">
        <v>623.66</v>
      </c>
      <c r="I4782" s="77">
        <v>8832.02</v>
      </c>
      <c r="J4782" s="77" t="s">
        <v>75</v>
      </c>
      <c r="K4782" s="77">
        <v>45.94</v>
      </c>
      <c r="L4782" s="77">
        <v>14.422475</v>
      </c>
      <c r="M4782" s="77">
        <v>-2.0279112981648408</v>
      </c>
      <c r="N4782" s="77">
        <v>14.362156521739131</v>
      </c>
      <c r="O4782" s="77">
        <v>-1.616446119269938</v>
      </c>
      <c r="P4782" s="77">
        <v>1700000</v>
      </c>
      <c r="Q4782" s="77">
        <v>376320</v>
      </c>
      <c r="R4782" s="77">
        <v>4.5199999999999996</v>
      </c>
      <c r="S4782" s="77">
        <v>28.582999999999998</v>
      </c>
      <c r="T4782" s="77">
        <v>5.9169999999999998</v>
      </c>
      <c r="U4782" s="77">
        <v>15.7464</v>
      </c>
      <c r="V4782" s="77">
        <v>2.353886265966139</v>
      </c>
      <c r="AC4782" s="77">
        <v>15.5</v>
      </c>
      <c r="AD4782" s="77">
        <v>13.27</v>
      </c>
      <c r="AH4782" s="77">
        <f>IF(AND(M4782&lt;Variables!$G$6,M4782&gt;Variables!$G$5),0,1)</f>
        <v>0</v>
      </c>
      <c r="AI4782" s="77">
        <f t="shared" si="150"/>
        <v>0</v>
      </c>
      <c r="AJ4782" s="77">
        <f>IF(I4782&gt;Variables!$G$7,0,1)</f>
        <v>0</v>
      </c>
      <c r="AK4782" s="77">
        <f>IF(F4782&gt;Variables!$G$8,0,1)</f>
        <v>0</v>
      </c>
      <c r="AL4782" s="77">
        <f>IF(G4782&gt;Variables!$G$9,0,1)</f>
        <v>0</v>
      </c>
      <c r="AM4782" s="77">
        <f>IF(AND(K4782&gt;Variables!$G$10,K4782&lt;Variables!$G$11),0,1)</f>
        <v>1</v>
      </c>
      <c r="AN4782" s="77">
        <f>IF(H4782&lt;Variables!$G$13,1,0)</f>
        <v>1</v>
      </c>
      <c r="AO4782" s="77">
        <f>IF(R4782&lt;Variables!$G$12,0,1)</f>
        <v>1</v>
      </c>
      <c r="AP4782" s="78">
        <f t="shared" si="151"/>
        <v>1</v>
      </c>
      <c r="AQ4782" s="77">
        <f>IF(V4782&lt;Variables!$G$15,1,0)</f>
        <v>1</v>
      </c>
      <c r="AR4782" s="77">
        <v>1</v>
      </c>
      <c r="AS4782" s="77">
        <v>0</v>
      </c>
      <c r="AT4782" s="77">
        <v>0</v>
      </c>
      <c r="AU4782" s="77">
        <v>0</v>
      </c>
      <c r="BA4782" s="77">
        <v>2</v>
      </c>
    </row>
    <row r="4783" spans="3:53" x14ac:dyDescent="0.25">
      <c r="C4783" s="77" t="s">
        <v>632</v>
      </c>
      <c r="D4783" s="77" t="s">
        <v>445</v>
      </c>
      <c r="E4783" s="77">
        <v>17.13</v>
      </c>
      <c r="F4783" s="77">
        <v>32.369999999999997</v>
      </c>
      <c r="G4783" s="77">
        <v>33.22</v>
      </c>
      <c r="H4783" s="77">
        <v>122.72</v>
      </c>
      <c r="I4783" s="77">
        <v>75354.159</v>
      </c>
      <c r="J4783" s="77" t="s">
        <v>75</v>
      </c>
      <c r="K4783" s="77">
        <v>59.31</v>
      </c>
      <c r="L4783" s="77">
        <v>17.019784999999999</v>
      </c>
      <c r="M4783" s="77">
        <v>3.0640810092487938E-2</v>
      </c>
      <c r="N4783" s="77">
        <v>15.672860869565209</v>
      </c>
      <c r="O4783" s="77">
        <v>8.6272642990181421</v>
      </c>
      <c r="P4783" s="77">
        <v>23060000</v>
      </c>
      <c r="Q4783" s="77">
        <v>26410000</v>
      </c>
      <c r="R4783" s="77">
        <v>0.87</v>
      </c>
      <c r="S4783" s="77">
        <v>28.582999999999998</v>
      </c>
      <c r="T4783" s="77">
        <v>5.9169999999999998</v>
      </c>
      <c r="U4783" s="77">
        <v>15.7464</v>
      </c>
      <c r="V4783" s="77">
        <v>2.4618310908972121</v>
      </c>
      <c r="AC4783" s="77">
        <v>20.75</v>
      </c>
      <c r="AD4783" s="77">
        <v>15.81</v>
      </c>
      <c r="AH4783" s="77">
        <f>IF(AND(M4783&lt;Variables!$G$6,M4783&gt;Variables!$G$5),0,1)</f>
        <v>1</v>
      </c>
      <c r="AI4783" s="77">
        <f t="shared" si="150"/>
        <v>0</v>
      </c>
      <c r="AJ4783" s="77">
        <f>IF(I4783&gt;Variables!$G$7,0,1)</f>
        <v>0</v>
      </c>
      <c r="AK4783" s="77">
        <f>IF(F4783&gt;Variables!$G$8,0,1)</f>
        <v>0</v>
      </c>
      <c r="AL4783" s="77">
        <f>IF(G4783&gt;Variables!$G$9,0,1)</f>
        <v>0</v>
      </c>
      <c r="AM4783" s="77">
        <f>IF(AND(K4783&gt;Variables!$G$10,K4783&lt;Variables!$G$11),0,1)</f>
        <v>1</v>
      </c>
      <c r="AN4783" s="77">
        <f>IF(H4783&lt;Variables!$G$13,1,0)</f>
        <v>1</v>
      </c>
      <c r="AO4783" s="77">
        <f>IF(R4783&lt;Variables!$G$12,0,1)</f>
        <v>0</v>
      </c>
      <c r="AP4783" s="78">
        <f t="shared" si="151"/>
        <v>1</v>
      </c>
      <c r="AQ4783" s="77">
        <f>IF(V4783&lt;Variables!$G$15,1,0)</f>
        <v>1</v>
      </c>
      <c r="AR4783" s="77">
        <v>0</v>
      </c>
      <c r="AS4783" s="77">
        <v>0</v>
      </c>
      <c r="AT4783" s="77">
        <v>1</v>
      </c>
      <c r="AU4783" s="77">
        <v>0</v>
      </c>
      <c r="BA4783" s="77">
        <v>-2.25</v>
      </c>
    </row>
    <row r="4784" spans="3:53" x14ac:dyDescent="0.25">
      <c r="C4784" s="77" t="s">
        <v>632</v>
      </c>
      <c r="D4784" s="77" t="s">
        <v>608</v>
      </c>
      <c r="E4784" s="77">
        <v>15.85</v>
      </c>
      <c r="F4784" s="77">
        <v>41.66</v>
      </c>
      <c r="G4784" s="77">
        <v>-11.65</v>
      </c>
      <c r="H4784" s="77">
        <v>22.15</v>
      </c>
      <c r="I4784" s="77">
        <v>3.621</v>
      </c>
      <c r="J4784" s="77" t="s">
        <v>75</v>
      </c>
      <c r="K4784" s="77">
        <v>48.39</v>
      </c>
      <c r="L4784" s="77">
        <v>16.525549999999999</v>
      </c>
      <c r="M4784" s="77">
        <v>-4.0879123539004718</v>
      </c>
      <c r="N4784" s="77">
        <v>16.365770588235289</v>
      </c>
      <c r="O4784" s="77">
        <v>-3.1515203360241419</v>
      </c>
      <c r="P4784" s="77">
        <v>3120000</v>
      </c>
      <c r="Q4784" s="77">
        <v>26160</v>
      </c>
      <c r="R4784" s="77">
        <v>119.27</v>
      </c>
      <c r="S4784" s="77">
        <v>28.582999999999998</v>
      </c>
      <c r="T4784" s="77">
        <v>5.9169999999999998</v>
      </c>
      <c r="U4784" s="77">
        <v>15.7464</v>
      </c>
      <c r="V4784" s="77">
        <v>2.4375986368877292</v>
      </c>
      <c r="AC4784" s="77">
        <v>25</v>
      </c>
      <c r="AD4784" s="77">
        <v>15.22</v>
      </c>
      <c r="AH4784" s="77">
        <f>IF(AND(M4784&lt;Variables!$G$6,M4784&gt;Variables!$G$5),0,1)</f>
        <v>0</v>
      </c>
      <c r="AI4784" s="77">
        <f t="shared" si="150"/>
        <v>0</v>
      </c>
      <c r="AJ4784" s="77">
        <f>IF(I4784&gt;Variables!$G$7,0,1)</f>
        <v>1</v>
      </c>
      <c r="AK4784" s="77">
        <f>IF(F4784&gt;Variables!$G$8,0,1)</f>
        <v>0</v>
      </c>
      <c r="AL4784" s="77">
        <f>IF(G4784&gt;Variables!$G$9,0,1)</f>
        <v>1</v>
      </c>
      <c r="AM4784" s="77">
        <f>IF(AND(K4784&gt;Variables!$G$10,K4784&lt;Variables!$G$11),0,1)</f>
        <v>1</v>
      </c>
      <c r="AN4784" s="77">
        <f>IF(H4784&lt;Variables!$G$13,1,0)</f>
        <v>1</v>
      </c>
      <c r="AO4784" s="77">
        <f>IF(R4784&lt;Variables!$G$12,0,1)</f>
        <v>1</v>
      </c>
      <c r="AP4784" s="78">
        <f t="shared" si="151"/>
        <v>1</v>
      </c>
      <c r="AQ4784" s="77">
        <f>IF(V4784&lt;Variables!$G$15,1,0)</f>
        <v>1</v>
      </c>
      <c r="AR4784" s="77">
        <v>0</v>
      </c>
      <c r="AS4784" s="77">
        <v>0</v>
      </c>
      <c r="AT4784" s="77">
        <v>1</v>
      </c>
      <c r="AU4784" s="77">
        <v>0</v>
      </c>
      <c r="BA4784" s="77">
        <v>-2.25</v>
      </c>
    </row>
    <row r="4785" spans="3:53" x14ac:dyDescent="0.25">
      <c r="C4785" s="77" t="s">
        <v>632</v>
      </c>
      <c r="D4785" s="77" t="s">
        <v>458</v>
      </c>
      <c r="E4785" s="77">
        <v>49.11</v>
      </c>
      <c r="F4785" s="77">
        <v>19.32</v>
      </c>
      <c r="G4785" s="77">
        <v>1.55</v>
      </c>
      <c r="H4785" s="77">
        <v>9830</v>
      </c>
      <c r="I4785" s="77">
        <v>76.816999999999993</v>
      </c>
      <c r="J4785" s="77" t="s">
        <v>75</v>
      </c>
      <c r="K4785" s="77">
        <v>71.209999999999994</v>
      </c>
      <c r="L4785" s="77">
        <v>47.431505000000001</v>
      </c>
      <c r="M4785" s="77">
        <v>2.3581267345406718</v>
      </c>
      <c r="N4785" s="77">
        <v>47.122045652173917</v>
      </c>
      <c r="O4785" s="77">
        <v>3.0303318288988659</v>
      </c>
      <c r="P4785" s="77">
        <v>48036000</v>
      </c>
      <c r="Q4785" s="77">
        <v>20406000</v>
      </c>
      <c r="R4785" s="77">
        <v>2.35</v>
      </c>
      <c r="S4785" s="77">
        <v>28.582999999999998</v>
      </c>
      <c r="T4785" s="77">
        <v>5.9169999999999998</v>
      </c>
      <c r="U4785" s="77">
        <v>15.7464</v>
      </c>
      <c r="V4785" s="77">
        <v>2.3809784780035561</v>
      </c>
      <c r="AC4785" s="77">
        <v>57.289900000000003</v>
      </c>
      <c r="AD4785" s="77">
        <v>48.01</v>
      </c>
      <c r="AH4785" s="77">
        <f>IF(AND(M4785&lt;Variables!$G$6,M4785&gt;Variables!$G$5),0,1)</f>
        <v>1</v>
      </c>
      <c r="AI4785" s="77">
        <f t="shared" si="150"/>
        <v>0</v>
      </c>
      <c r="AJ4785" s="77">
        <f>IF(I4785&gt;Variables!$G$7,0,1)</f>
        <v>0</v>
      </c>
      <c r="AK4785" s="77">
        <f>IF(F4785&gt;Variables!$G$8,0,1)</f>
        <v>0</v>
      </c>
      <c r="AL4785" s="77">
        <f>IF(G4785&gt;Variables!$G$9,0,1)</f>
        <v>1</v>
      </c>
      <c r="AM4785" s="77">
        <f>IF(AND(K4785&gt;Variables!$G$10,K4785&lt;Variables!$G$11),0,1)</f>
        <v>1</v>
      </c>
      <c r="AN4785" s="77">
        <f>IF(H4785&lt;Variables!$G$13,1,0)</f>
        <v>0</v>
      </c>
      <c r="AO4785" s="77">
        <f>IF(R4785&lt;Variables!$G$12,0,1)</f>
        <v>1</v>
      </c>
      <c r="AP4785" s="78">
        <f t="shared" si="151"/>
        <v>1</v>
      </c>
      <c r="AQ4785" s="77">
        <f>IF(V4785&lt;Variables!$G$15,1,0)</f>
        <v>1</v>
      </c>
      <c r="AR4785" s="77">
        <v>1</v>
      </c>
      <c r="AS4785" s="77">
        <v>0</v>
      </c>
      <c r="AT4785" s="77">
        <v>0</v>
      </c>
      <c r="AU4785" s="77">
        <v>0</v>
      </c>
      <c r="BA4785" s="77">
        <v>2</v>
      </c>
    </row>
    <row r="4786" spans="3:53" x14ac:dyDescent="0.25">
      <c r="C4786" s="77" t="s">
        <v>634</v>
      </c>
      <c r="D4786" s="77" t="s">
        <v>620</v>
      </c>
      <c r="E4786" s="77">
        <v>152.6</v>
      </c>
      <c r="F4786" s="77">
        <v>13.58</v>
      </c>
      <c r="G4786" s="77">
        <v>-0.31</v>
      </c>
      <c r="H4786" s="77">
        <v>211920</v>
      </c>
      <c r="I4786" s="77">
        <v>1E-3</v>
      </c>
      <c r="J4786" s="77" t="s">
        <v>75</v>
      </c>
      <c r="K4786" s="77">
        <v>51.44</v>
      </c>
      <c r="L4786" s="77">
        <v>152.40873999999999</v>
      </c>
      <c r="M4786" s="77">
        <v>-0.30755454050732051</v>
      </c>
      <c r="N4786" s="77">
        <v>152.48563725490189</v>
      </c>
      <c r="O4786" s="77">
        <v>-0.3578286222392445</v>
      </c>
      <c r="P4786" s="77">
        <v>19518000</v>
      </c>
      <c r="Q4786" s="77">
        <v>6715000</v>
      </c>
      <c r="R4786" s="77">
        <v>2.91</v>
      </c>
      <c r="S4786" s="77">
        <v>28.221</v>
      </c>
      <c r="T4786" s="77">
        <v>6.0920000000000014</v>
      </c>
      <c r="U4786" s="77">
        <v>15.81</v>
      </c>
      <c r="V4786" s="77">
        <v>2.3911938512718889</v>
      </c>
      <c r="AC4786" s="77">
        <v>154.59</v>
      </c>
      <c r="AD4786" s="77">
        <v>151.46</v>
      </c>
      <c r="AH4786" s="77">
        <f>IF(AND(M4786&lt;Variables!$G$6,M4786&gt;Variables!$G$5),0,1)</f>
        <v>1</v>
      </c>
      <c r="AI4786" s="77">
        <f t="shared" ref="AI4786:AI4849" si="152">IF(L4786&gt;N4786,0,1)</f>
        <v>1</v>
      </c>
      <c r="AJ4786" s="77">
        <f>IF(I4786&gt;Variables!$G$7,0,1)</f>
        <v>1</v>
      </c>
      <c r="AK4786" s="77">
        <f>IF(F4786&gt;Variables!$G$8,0,1)</f>
        <v>0</v>
      </c>
      <c r="AL4786" s="77">
        <f>IF(G4786&gt;Variables!$G$9,0,1)</f>
        <v>1</v>
      </c>
      <c r="AM4786" s="77">
        <f>IF(AND(K4786&gt;Variables!$G$10,K4786&lt;Variables!$G$11),0,1)</f>
        <v>1</v>
      </c>
      <c r="AN4786" s="77">
        <f>IF(H4786&lt;Variables!$G$13,1,0)</f>
        <v>0</v>
      </c>
      <c r="AO4786" s="77">
        <f>IF(R4786&lt;Variables!$G$12,0,1)</f>
        <v>1</v>
      </c>
      <c r="AP4786" s="78">
        <f t="shared" ref="AP4786:AP4849" si="153">IF(J4786="Pass", 0,1)</f>
        <v>1</v>
      </c>
      <c r="AQ4786" s="77">
        <f>IF(V4786&lt;Variables!$G$15,1,0)</f>
        <v>1</v>
      </c>
      <c r="AR4786" s="77">
        <v>0</v>
      </c>
      <c r="AS4786" s="77">
        <v>0</v>
      </c>
      <c r="AT4786" s="77">
        <v>0</v>
      </c>
      <c r="AU4786" s="77">
        <v>1</v>
      </c>
      <c r="BA4786" s="77">
        <v>-0.66</v>
      </c>
    </row>
    <row r="4787" spans="3:53" x14ac:dyDescent="0.25">
      <c r="C4787" s="77" t="s">
        <v>634</v>
      </c>
      <c r="D4787" s="77" t="s">
        <v>615</v>
      </c>
      <c r="E4787" s="77">
        <v>8.25</v>
      </c>
      <c r="F4787" s="77">
        <v>50.53</v>
      </c>
      <c r="G4787" s="77">
        <v>17.36</v>
      </c>
      <c r="H4787" s="77">
        <v>-99999</v>
      </c>
      <c r="I4787" s="77">
        <v>-99999</v>
      </c>
      <c r="J4787" s="77" t="s">
        <v>75</v>
      </c>
      <c r="K4787" s="77">
        <v>66.16</v>
      </c>
      <c r="L4787" s="77">
        <v>8.0716300000000025</v>
      </c>
      <c r="M4787" s="77">
        <v>4.6864140204642304</v>
      </c>
      <c r="N4787" s="77">
        <v>8.1693148936170186</v>
      </c>
      <c r="O4787" s="77">
        <v>3.4346222423402031</v>
      </c>
      <c r="P4787" s="77">
        <v>19810000</v>
      </c>
      <c r="Q4787" s="77">
        <v>0</v>
      </c>
      <c r="R4787" s="77">
        <v>1</v>
      </c>
      <c r="S4787" s="77">
        <v>28.221</v>
      </c>
      <c r="T4787" s="77">
        <v>6.0920000000000014</v>
      </c>
      <c r="U4787" s="77">
        <v>15.81</v>
      </c>
      <c r="V4787" s="77">
        <v>2.1938555182197428</v>
      </c>
      <c r="AC4787" s="77">
        <v>8.84</v>
      </c>
      <c r="AD4787" s="77">
        <v>7.35</v>
      </c>
      <c r="AH4787" s="77">
        <f>IF(AND(M4787&lt;Variables!$G$6,M4787&gt;Variables!$G$5),0,1)</f>
        <v>1</v>
      </c>
      <c r="AI4787" s="77">
        <f t="shared" si="152"/>
        <v>1</v>
      </c>
      <c r="AJ4787" s="77">
        <f>IF(I4787&gt;Variables!$G$7,0,1)</f>
        <v>1</v>
      </c>
      <c r="AK4787" s="77">
        <f>IF(F4787&gt;Variables!$G$8,0,1)</f>
        <v>0</v>
      </c>
      <c r="AL4787" s="77">
        <f>IF(G4787&gt;Variables!$G$9,0,1)</f>
        <v>0</v>
      </c>
      <c r="AM4787" s="77">
        <f>IF(AND(K4787&gt;Variables!$G$10,K4787&lt;Variables!$G$11),0,1)</f>
        <v>0</v>
      </c>
      <c r="AN4787" s="77">
        <f>IF(H4787&lt;Variables!$G$13,1,0)</f>
        <v>1</v>
      </c>
      <c r="AO4787" s="77">
        <f>IF(R4787&lt;Variables!$G$12,0,1)</f>
        <v>0</v>
      </c>
      <c r="AP4787" s="78">
        <f t="shared" si="153"/>
        <v>1</v>
      </c>
      <c r="AQ4787" s="77">
        <f>IF(V4787&lt;Variables!$G$15,1,0)</f>
        <v>1</v>
      </c>
      <c r="AR4787" s="77">
        <v>1</v>
      </c>
      <c r="AS4787" s="77">
        <v>0</v>
      </c>
      <c r="AT4787" s="77">
        <v>0</v>
      </c>
      <c r="AU4787" s="77">
        <v>0</v>
      </c>
      <c r="BA4787" s="77">
        <v>2</v>
      </c>
    </row>
    <row r="4788" spans="3:53" x14ac:dyDescent="0.25">
      <c r="C4788" s="77" t="s">
        <v>634</v>
      </c>
      <c r="D4788" s="77" t="s">
        <v>618</v>
      </c>
      <c r="E4788" s="77">
        <v>1.41</v>
      </c>
      <c r="F4788" s="77">
        <v>6.92</v>
      </c>
      <c r="G4788" s="77">
        <v>-0.71</v>
      </c>
      <c r="H4788" s="77">
        <v>-99999</v>
      </c>
      <c r="I4788" s="77">
        <v>4.0720000000000001</v>
      </c>
      <c r="J4788" s="77" t="s">
        <v>74</v>
      </c>
      <c r="L4788" s="77">
        <v>-99999</v>
      </c>
      <c r="M4788" s="77">
        <v>-99999</v>
      </c>
      <c r="N4788" s="77">
        <v>1.3750500000000001</v>
      </c>
      <c r="O4788" s="77">
        <v>1.0872331915203099</v>
      </c>
      <c r="P4788" s="77">
        <v>30045</v>
      </c>
      <c r="Q4788" s="77">
        <v>39096</v>
      </c>
      <c r="R4788" s="77">
        <v>0.77</v>
      </c>
      <c r="S4788" s="77">
        <v>28.221</v>
      </c>
      <c r="T4788" s="77">
        <v>6.0920000000000014</v>
      </c>
      <c r="U4788" s="77">
        <v>15.81</v>
      </c>
      <c r="V4788" s="77">
        <v>-99999</v>
      </c>
      <c r="AC4788" s="77">
        <v>1.41</v>
      </c>
      <c r="AD4788" s="77">
        <v>1.395</v>
      </c>
      <c r="AH4788" s="77">
        <f>IF(AND(M4788&lt;Variables!$G$6,M4788&gt;Variables!$G$5),0,1)</f>
        <v>1</v>
      </c>
      <c r="AI4788" s="77">
        <f t="shared" si="152"/>
        <v>1</v>
      </c>
      <c r="AJ4788" s="77">
        <f>IF(I4788&gt;Variables!$G$7,0,1)</f>
        <v>1</v>
      </c>
      <c r="AK4788" s="77">
        <f>IF(F4788&gt;Variables!$G$8,0,1)</f>
        <v>1</v>
      </c>
      <c r="AL4788" s="77">
        <f>IF(G4788&gt;Variables!$G$9,0,1)</f>
        <v>1</v>
      </c>
      <c r="AM4788" s="77">
        <f>IF(AND(K4788&gt;Variables!$G$10,K4788&lt;Variables!$G$11),0,1)</f>
        <v>1</v>
      </c>
      <c r="AN4788" s="77">
        <f>IF(H4788&lt;Variables!$G$13,1,0)</f>
        <v>1</v>
      </c>
      <c r="AO4788" s="77">
        <f>IF(R4788&lt;Variables!$G$12,0,1)</f>
        <v>0</v>
      </c>
      <c r="AP4788" s="78">
        <f t="shared" si="153"/>
        <v>0</v>
      </c>
      <c r="AQ4788" s="77">
        <f>IF(V4788&lt;Variables!$G$15,1,0)</f>
        <v>1</v>
      </c>
      <c r="AR4788" s="77">
        <v>0</v>
      </c>
      <c r="AS4788" s="77">
        <v>0</v>
      </c>
      <c r="AT4788" s="77">
        <v>0</v>
      </c>
      <c r="AU4788" s="77">
        <v>0</v>
      </c>
      <c r="BA4788" s="77">
        <v>0</v>
      </c>
    </row>
    <row r="4789" spans="3:53" x14ac:dyDescent="0.25">
      <c r="C4789" s="77" t="s">
        <v>634</v>
      </c>
      <c r="D4789" s="77" t="s">
        <v>611</v>
      </c>
      <c r="E4789" s="77">
        <v>20.97</v>
      </c>
      <c r="F4789" s="77">
        <v>7.32</v>
      </c>
      <c r="G4789" s="77">
        <v>0.14000000000000001</v>
      </c>
      <c r="H4789" s="77">
        <v>-99999</v>
      </c>
      <c r="I4789" s="77">
        <v>-0.33600000000000002</v>
      </c>
      <c r="J4789" s="77" t="s">
        <v>74</v>
      </c>
      <c r="K4789" s="77">
        <v>68.489999999999995</v>
      </c>
      <c r="L4789" s="77">
        <v>21</v>
      </c>
      <c r="M4789" s="77">
        <v>0.47619047619048299</v>
      </c>
      <c r="N4789" s="77">
        <v>20.981874999999999</v>
      </c>
      <c r="O4789" s="77">
        <v>0.56298591045842727</v>
      </c>
      <c r="P4789" s="77">
        <v>22837</v>
      </c>
      <c r="Q4789" s="77">
        <v>63540</v>
      </c>
      <c r="R4789" s="77">
        <v>0.36</v>
      </c>
      <c r="S4789" s="77">
        <v>28.221</v>
      </c>
      <c r="T4789" s="77">
        <v>6.0920000000000014</v>
      </c>
      <c r="U4789" s="77">
        <v>15.81</v>
      </c>
      <c r="V4789" s="77">
        <v>2.520747295238094</v>
      </c>
      <c r="AC4789" s="77">
        <v>21.3</v>
      </c>
      <c r="AD4789" s="77">
        <v>20.9</v>
      </c>
      <c r="AH4789" s="77">
        <f>IF(AND(M4789&lt;Variables!$G$6,M4789&gt;Variables!$G$5),0,1)</f>
        <v>1</v>
      </c>
      <c r="AI4789" s="77">
        <f t="shared" si="152"/>
        <v>0</v>
      </c>
      <c r="AJ4789" s="77">
        <f>IF(I4789&gt;Variables!$G$7,0,1)</f>
        <v>1</v>
      </c>
      <c r="AK4789" s="77">
        <f>IF(F4789&gt;Variables!$G$8,0,1)</f>
        <v>1</v>
      </c>
      <c r="AL4789" s="77">
        <f>IF(G4789&gt;Variables!$G$9,0,1)</f>
        <v>1</v>
      </c>
      <c r="AM4789" s="77">
        <f>IF(AND(K4789&gt;Variables!$G$10,K4789&lt;Variables!$G$11),0,1)</f>
        <v>0</v>
      </c>
      <c r="AN4789" s="77">
        <f>IF(H4789&lt;Variables!$G$13,1,0)</f>
        <v>1</v>
      </c>
      <c r="AO4789" s="77">
        <f>IF(R4789&lt;Variables!$G$12,0,1)</f>
        <v>0</v>
      </c>
      <c r="AP4789" s="78">
        <f t="shared" si="153"/>
        <v>0</v>
      </c>
      <c r="AQ4789" s="77">
        <f>IF(V4789&lt;Variables!$G$15,1,0)</f>
        <v>1</v>
      </c>
      <c r="AR4789" s="77">
        <v>1</v>
      </c>
      <c r="AS4789" s="77">
        <v>0</v>
      </c>
      <c r="AT4789" s="77">
        <v>0</v>
      </c>
      <c r="AU4789" s="77">
        <v>0</v>
      </c>
      <c r="BA4789" s="77">
        <v>1.02</v>
      </c>
    </row>
    <row r="4790" spans="3:53" x14ac:dyDescent="0.25">
      <c r="C4790" s="77" t="s">
        <v>634</v>
      </c>
      <c r="D4790" s="77" t="s">
        <v>626</v>
      </c>
      <c r="E4790" s="77">
        <v>1.92</v>
      </c>
      <c r="F4790" s="77">
        <v>5.52</v>
      </c>
      <c r="G4790" s="77">
        <v>0</v>
      </c>
      <c r="H4790" s="77">
        <v>-99999</v>
      </c>
      <c r="I4790" s="77">
        <v>-44.404000000000003</v>
      </c>
      <c r="J4790" s="77" t="s">
        <v>75</v>
      </c>
      <c r="L4790" s="77">
        <v>-99999</v>
      </c>
      <c r="M4790" s="77">
        <v>-99999</v>
      </c>
      <c r="N4790" s="77">
        <v>1.91</v>
      </c>
      <c r="O4790" s="77">
        <v>0</v>
      </c>
      <c r="P4790" s="77">
        <v>400200</v>
      </c>
      <c r="Q4790" s="77">
        <v>69200</v>
      </c>
      <c r="R4790" s="77">
        <v>5.78</v>
      </c>
      <c r="S4790" s="77">
        <v>28.221</v>
      </c>
      <c r="T4790" s="77">
        <v>6.0920000000000014</v>
      </c>
      <c r="U4790" s="77">
        <v>15.81</v>
      </c>
      <c r="V4790" s="77">
        <v>-99999</v>
      </c>
      <c r="AC4790" s="77">
        <v>1.91</v>
      </c>
      <c r="AD4790" s="77">
        <v>1.8514999999999999</v>
      </c>
      <c r="AH4790" s="77">
        <f>IF(AND(M4790&lt;Variables!$G$6,M4790&gt;Variables!$G$5),0,1)</f>
        <v>1</v>
      </c>
      <c r="AI4790" s="77">
        <f t="shared" si="152"/>
        <v>1</v>
      </c>
      <c r="AJ4790" s="77">
        <f>IF(I4790&gt;Variables!$G$7,0,1)</f>
        <v>1</v>
      </c>
      <c r="AK4790" s="77">
        <f>IF(F4790&gt;Variables!$G$8,0,1)</f>
        <v>1</v>
      </c>
      <c r="AL4790" s="77">
        <f>IF(G4790&gt;Variables!$G$9,0,1)</f>
        <v>1</v>
      </c>
      <c r="AM4790" s="77">
        <f>IF(AND(K4790&gt;Variables!$G$10,K4790&lt;Variables!$G$11),0,1)</f>
        <v>1</v>
      </c>
      <c r="AN4790" s="77">
        <f>IF(H4790&lt;Variables!$G$13,1,0)</f>
        <v>1</v>
      </c>
      <c r="AO4790" s="77">
        <f>IF(R4790&lt;Variables!$G$12,0,1)</f>
        <v>1</v>
      </c>
      <c r="AP4790" s="78">
        <f t="shared" si="153"/>
        <v>1</v>
      </c>
      <c r="AQ4790" s="77">
        <f>IF(V4790&lt;Variables!$G$15,1,0)</f>
        <v>1</v>
      </c>
      <c r="AR4790" s="77">
        <v>0</v>
      </c>
      <c r="AS4790" s="77">
        <v>0</v>
      </c>
      <c r="AT4790" s="77">
        <v>1</v>
      </c>
      <c r="AU4790" s="77">
        <v>0</v>
      </c>
      <c r="BA4790" s="77">
        <v>-2.25</v>
      </c>
    </row>
    <row r="4791" spans="3:53" x14ac:dyDescent="0.25">
      <c r="C4791" s="77" t="s">
        <v>634</v>
      </c>
      <c r="D4791" s="77" t="s">
        <v>630</v>
      </c>
      <c r="E4791" s="77">
        <v>6.08</v>
      </c>
      <c r="F4791" s="77">
        <v>7.96</v>
      </c>
      <c r="G4791" s="77">
        <v>1.26</v>
      </c>
      <c r="H4791" s="77">
        <v>-99999</v>
      </c>
      <c r="I4791" s="77">
        <v>-28.42</v>
      </c>
      <c r="J4791" s="77" t="s">
        <v>74</v>
      </c>
      <c r="K4791" s="77">
        <v>71.73</v>
      </c>
      <c r="L4791" s="77">
        <v>6.1206250000000004</v>
      </c>
      <c r="M4791" s="77">
        <v>-0.33697539058512449</v>
      </c>
      <c r="N4791" s="77">
        <v>6.0414499999999993</v>
      </c>
      <c r="O4791" s="77">
        <v>0.96913820357696134</v>
      </c>
      <c r="P4791" s="77">
        <v>16300</v>
      </c>
      <c r="Q4791" s="77">
        <v>21931</v>
      </c>
      <c r="R4791" s="77">
        <v>0.74</v>
      </c>
      <c r="S4791" s="77">
        <v>28.221</v>
      </c>
      <c r="T4791" s="77">
        <v>6.0920000000000014</v>
      </c>
      <c r="U4791" s="77">
        <v>15.81</v>
      </c>
      <c r="V4791" s="77">
        <v>2.6220314686408668</v>
      </c>
      <c r="AC4791" s="77">
        <v>6.06</v>
      </c>
      <c r="AD4791" s="77">
        <v>5.9764999999999997</v>
      </c>
      <c r="AH4791" s="77">
        <f>IF(AND(M4791&lt;Variables!$G$6,M4791&gt;Variables!$G$5),0,1)</f>
        <v>1</v>
      </c>
      <c r="AI4791" s="77">
        <f t="shared" si="152"/>
        <v>0</v>
      </c>
      <c r="AJ4791" s="77">
        <f>IF(I4791&gt;Variables!$G$7,0,1)</f>
        <v>1</v>
      </c>
      <c r="AK4791" s="77">
        <f>IF(F4791&gt;Variables!$G$8,0,1)</f>
        <v>1</v>
      </c>
      <c r="AL4791" s="77">
        <f>IF(G4791&gt;Variables!$G$9,0,1)</f>
        <v>1</v>
      </c>
      <c r="AM4791" s="77">
        <f>IF(AND(K4791&gt;Variables!$G$10,K4791&lt;Variables!$G$11),0,1)</f>
        <v>1</v>
      </c>
      <c r="AN4791" s="77">
        <f>IF(H4791&lt;Variables!$G$13,1,0)</f>
        <v>1</v>
      </c>
      <c r="AO4791" s="77">
        <f>IF(R4791&lt;Variables!$G$12,0,1)</f>
        <v>0</v>
      </c>
      <c r="AP4791" s="78">
        <f t="shared" si="153"/>
        <v>0</v>
      </c>
      <c r="AQ4791" s="77">
        <f>IF(V4791&lt;Variables!$G$15,1,0)</f>
        <v>1</v>
      </c>
      <c r="AR4791" s="77">
        <v>0</v>
      </c>
      <c r="AS4791" s="77">
        <v>0</v>
      </c>
      <c r="AT4791" s="77">
        <v>0</v>
      </c>
      <c r="AU4791" s="77">
        <v>0</v>
      </c>
      <c r="BA4791" s="77">
        <v>0</v>
      </c>
    </row>
    <row r="4792" spans="3:53" x14ac:dyDescent="0.25">
      <c r="C4792" s="77" t="s">
        <v>634</v>
      </c>
      <c r="D4792" s="77" t="s">
        <v>152</v>
      </c>
      <c r="E4792" s="77">
        <v>0.04</v>
      </c>
      <c r="F4792" s="77">
        <v>9.91</v>
      </c>
      <c r="G4792" s="77">
        <v>25.36</v>
      </c>
      <c r="H4792" s="77">
        <v>-99999</v>
      </c>
      <c r="I4792" s="77">
        <v>27.533000000000001</v>
      </c>
      <c r="J4792" s="77" t="s">
        <v>75</v>
      </c>
      <c r="K4792" s="77">
        <v>45.19</v>
      </c>
      <c r="L4792" s="77">
        <v>3.5717857142857141E-2</v>
      </c>
      <c r="M4792" s="77">
        <v>-1.7298270172982679</v>
      </c>
      <c r="N4792" s="77">
        <v>3.5941666666666663E-2</v>
      </c>
      <c r="O4792" s="77">
        <v>-2.341757477393918</v>
      </c>
      <c r="P4792" s="77">
        <v>3146000</v>
      </c>
      <c r="Q4792" s="77">
        <v>14265000</v>
      </c>
      <c r="R4792" s="77">
        <v>0.22</v>
      </c>
      <c r="S4792" s="77">
        <v>28.221</v>
      </c>
      <c r="T4792" s="77">
        <v>6.0920000000000014</v>
      </c>
      <c r="U4792" s="77">
        <v>15.81</v>
      </c>
      <c r="V4792" s="77">
        <v>2.3381143910009001</v>
      </c>
      <c r="AC4792" s="77">
        <v>3.5999999999999997E-2</v>
      </c>
      <c r="AD4792" s="77">
        <v>3.4000000000000002E-2</v>
      </c>
      <c r="AH4792" s="77">
        <f>IF(AND(M4792&lt;Variables!$G$6,M4792&gt;Variables!$G$5),0,1)</f>
        <v>0</v>
      </c>
      <c r="AI4792" s="77">
        <f t="shared" si="152"/>
        <v>1</v>
      </c>
      <c r="AJ4792" s="77">
        <f>IF(I4792&gt;Variables!$G$7,0,1)</f>
        <v>1</v>
      </c>
      <c r="AK4792" s="77">
        <f>IF(F4792&gt;Variables!$G$8,0,1)</f>
        <v>0</v>
      </c>
      <c r="AL4792" s="77">
        <f>IF(G4792&gt;Variables!$G$9,0,1)</f>
        <v>0</v>
      </c>
      <c r="AM4792" s="77">
        <f>IF(AND(K4792&gt;Variables!$G$10,K4792&lt;Variables!$G$11),0,1)</f>
        <v>1</v>
      </c>
      <c r="AN4792" s="77">
        <f>IF(H4792&lt;Variables!$G$13,1,0)</f>
        <v>1</v>
      </c>
      <c r="AO4792" s="77">
        <f>IF(R4792&lt;Variables!$G$12,0,1)</f>
        <v>0</v>
      </c>
      <c r="AP4792" s="78">
        <f t="shared" si="153"/>
        <v>1</v>
      </c>
      <c r="AQ4792" s="77">
        <f>IF(V4792&lt;Variables!$G$15,1,0)</f>
        <v>1</v>
      </c>
      <c r="AR4792" s="77">
        <v>1</v>
      </c>
      <c r="AS4792" s="77">
        <v>0</v>
      </c>
      <c r="AT4792" s="77">
        <v>0</v>
      </c>
      <c r="AU4792" s="77">
        <v>0</v>
      </c>
      <c r="BA4792" s="77">
        <v>2</v>
      </c>
    </row>
    <row r="4793" spans="3:53" x14ac:dyDescent="0.25">
      <c r="C4793" s="77" t="s">
        <v>634</v>
      </c>
      <c r="D4793" s="77" t="s">
        <v>608</v>
      </c>
      <c r="E4793" s="77">
        <v>15.52</v>
      </c>
      <c r="F4793" s="77">
        <v>38.78</v>
      </c>
      <c r="G4793" s="77">
        <v>-13.49</v>
      </c>
      <c r="H4793" s="77">
        <v>22.15</v>
      </c>
      <c r="I4793" s="77">
        <v>3.5249999999999999</v>
      </c>
      <c r="J4793" s="77" t="s">
        <v>75</v>
      </c>
      <c r="K4793" s="77">
        <v>47.31</v>
      </c>
      <c r="L4793" s="77">
        <v>16.1388125</v>
      </c>
      <c r="M4793" s="77">
        <v>-3.83431246877675</v>
      </c>
      <c r="N4793" s="77">
        <v>16.27078461538461</v>
      </c>
      <c r="O4793" s="77">
        <v>-4.6143110681627482</v>
      </c>
      <c r="P4793" s="77">
        <v>3210000</v>
      </c>
      <c r="Q4793" s="77">
        <v>26160</v>
      </c>
      <c r="R4793" s="77">
        <v>122.71</v>
      </c>
      <c r="S4793" s="77">
        <v>28.221</v>
      </c>
      <c r="T4793" s="77">
        <v>6.0920000000000014</v>
      </c>
      <c r="U4793" s="77">
        <v>15.81</v>
      </c>
      <c r="V4793" s="77">
        <v>2.40903602422576</v>
      </c>
      <c r="AC4793" s="77">
        <v>25</v>
      </c>
      <c r="AD4793" s="77">
        <v>15.22</v>
      </c>
      <c r="AH4793" s="77">
        <f>IF(AND(M4793&lt;Variables!$G$6,M4793&gt;Variables!$G$5),0,1)</f>
        <v>0</v>
      </c>
      <c r="AI4793" s="77">
        <f t="shared" si="152"/>
        <v>1</v>
      </c>
      <c r="AJ4793" s="77">
        <f>IF(I4793&gt;Variables!$G$7,0,1)</f>
        <v>1</v>
      </c>
      <c r="AK4793" s="77">
        <f>IF(F4793&gt;Variables!$G$8,0,1)</f>
        <v>0</v>
      </c>
      <c r="AL4793" s="77">
        <f>IF(G4793&gt;Variables!$G$9,0,1)</f>
        <v>1</v>
      </c>
      <c r="AM4793" s="77">
        <f>IF(AND(K4793&gt;Variables!$G$10,K4793&lt;Variables!$G$11),0,1)</f>
        <v>1</v>
      </c>
      <c r="AN4793" s="77">
        <f>IF(H4793&lt;Variables!$G$13,1,0)</f>
        <v>1</v>
      </c>
      <c r="AO4793" s="77">
        <f>IF(R4793&lt;Variables!$G$12,0,1)</f>
        <v>1</v>
      </c>
      <c r="AP4793" s="78">
        <f t="shared" si="153"/>
        <v>1</v>
      </c>
      <c r="AQ4793" s="77">
        <f>IF(V4793&lt;Variables!$G$15,1,0)</f>
        <v>1</v>
      </c>
      <c r="AR4793" s="77">
        <v>1</v>
      </c>
      <c r="AS4793" s="77">
        <v>0</v>
      </c>
      <c r="AT4793" s="77">
        <v>0</v>
      </c>
      <c r="AU4793" s="77">
        <v>0</v>
      </c>
      <c r="BA4793" s="77">
        <v>2</v>
      </c>
    </row>
    <row r="4794" spans="3:53" x14ac:dyDescent="0.25">
      <c r="C4794" s="77" t="s">
        <v>634</v>
      </c>
      <c r="D4794" s="77" t="s">
        <v>445</v>
      </c>
      <c r="E4794" s="77">
        <v>16.579999999999998</v>
      </c>
      <c r="F4794" s="77">
        <v>30.18</v>
      </c>
      <c r="G4794" s="77">
        <v>29.11</v>
      </c>
      <c r="H4794" s="77">
        <v>122.72</v>
      </c>
      <c r="I4794" s="77">
        <v>73072.123000000007</v>
      </c>
      <c r="J4794" s="77" t="s">
        <v>75</v>
      </c>
      <c r="K4794" s="77">
        <v>48.97</v>
      </c>
      <c r="L4794" s="77">
        <v>16.96726</v>
      </c>
      <c r="M4794" s="77">
        <v>-2.7538919071199648</v>
      </c>
      <c r="N4794" s="77">
        <v>15.767045098039221</v>
      </c>
      <c r="O4794" s="77">
        <v>4.6486510148431854</v>
      </c>
      <c r="P4794" s="77">
        <v>24210000</v>
      </c>
      <c r="Q4794" s="77">
        <v>26410000</v>
      </c>
      <c r="R4794" s="77">
        <v>0.92</v>
      </c>
      <c r="S4794" s="77">
        <v>28.221</v>
      </c>
      <c r="T4794" s="77">
        <v>6.0920000000000014</v>
      </c>
      <c r="U4794" s="77">
        <v>15.81</v>
      </c>
      <c r="V4794" s="77">
        <v>2.419738552562523</v>
      </c>
      <c r="AC4794" s="77">
        <v>20.75</v>
      </c>
      <c r="AD4794" s="77">
        <v>15.81</v>
      </c>
      <c r="AH4794" s="77">
        <f>IF(AND(M4794&lt;Variables!$G$6,M4794&gt;Variables!$G$5),0,1)</f>
        <v>0</v>
      </c>
      <c r="AI4794" s="77">
        <f t="shared" si="152"/>
        <v>0</v>
      </c>
      <c r="AJ4794" s="77">
        <f>IF(I4794&gt;Variables!$G$7,0,1)</f>
        <v>0</v>
      </c>
      <c r="AK4794" s="77">
        <f>IF(F4794&gt;Variables!$G$8,0,1)</f>
        <v>0</v>
      </c>
      <c r="AL4794" s="77">
        <f>IF(G4794&gt;Variables!$G$9,0,1)</f>
        <v>0</v>
      </c>
      <c r="AM4794" s="77">
        <f>IF(AND(K4794&gt;Variables!$G$10,K4794&lt;Variables!$G$11),0,1)</f>
        <v>1</v>
      </c>
      <c r="AN4794" s="77">
        <f>IF(H4794&lt;Variables!$G$13,1,0)</f>
        <v>1</v>
      </c>
      <c r="AO4794" s="77">
        <f>IF(R4794&lt;Variables!$G$12,0,1)</f>
        <v>0</v>
      </c>
      <c r="AP4794" s="78">
        <f t="shared" si="153"/>
        <v>1</v>
      </c>
      <c r="AQ4794" s="77">
        <f>IF(V4794&lt;Variables!$G$15,1,0)</f>
        <v>1</v>
      </c>
      <c r="AR4794" s="77">
        <v>1</v>
      </c>
      <c r="AS4794" s="77">
        <v>0</v>
      </c>
      <c r="AT4794" s="77">
        <v>0</v>
      </c>
      <c r="AU4794" s="77">
        <v>0</v>
      </c>
      <c r="BA4794" s="77">
        <v>2</v>
      </c>
    </row>
    <row r="4795" spans="3:53" x14ac:dyDescent="0.25">
      <c r="C4795" s="77" t="s">
        <v>634</v>
      </c>
      <c r="D4795" s="77" t="s">
        <v>451</v>
      </c>
      <c r="E4795" s="77">
        <v>24.97</v>
      </c>
      <c r="F4795" s="77">
        <v>5.55</v>
      </c>
      <c r="G4795" s="77">
        <v>3.75</v>
      </c>
      <c r="H4795" s="77">
        <v>13770</v>
      </c>
      <c r="I4795" s="77">
        <v>29.291</v>
      </c>
      <c r="J4795" s="77" t="s">
        <v>74</v>
      </c>
      <c r="K4795" s="77">
        <v>55.58</v>
      </c>
      <c r="L4795" s="77">
        <v>24.927859999999999</v>
      </c>
      <c r="M4795" s="77">
        <v>-0.11176250187541351</v>
      </c>
      <c r="N4795" s="77">
        <v>24.767134000000009</v>
      </c>
      <c r="O4795" s="77">
        <v>0.53646094053511717</v>
      </c>
      <c r="P4795" s="77">
        <v>299731</v>
      </c>
      <c r="Q4795" s="77">
        <v>1031000</v>
      </c>
      <c r="R4795" s="77">
        <v>0.28999999999999998</v>
      </c>
      <c r="S4795" s="77">
        <v>28.221</v>
      </c>
      <c r="T4795" s="77">
        <v>6.0920000000000014</v>
      </c>
      <c r="U4795" s="77">
        <v>15.81</v>
      </c>
      <c r="V4795" s="77">
        <v>2.4295156822369832</v>
      </c>
      <c r="AC4795" s="77">
        <v>25.12</v>
      </c>
      <c r="AD4795" s="77">
        <v>23.27</v>
      </c>
      <c r="AH4795" s="77">
        <f>IF(AND(M4795&lt;Variables!$G$6,M4795&gt;Variables!$G$5),0,1)</f>
        <v>1</v>
      </c>
      <c r="AI4795" s="77">
        <f t="shared" si="152"/>
        <v>0</v>
      </c>
      <c r="AJ4795" s="77">
        <f>IF(I4795&gt;Variables!$G$7,0,1)</f>
        <v>1</v>
      </c>
      <c r="AK4795" s="77">
        <f>IF(F4795&gt;Variables!$G$8,0,1)</f>
        <v>1</v>
      </c>
      <c r="AL4795" s="77">
        <f>IF(G4795&gt;Variables!$G$9,0,1)</f>
        <v>1</v>
      </c>
      <c r="AM4795" s="77">
        <f>IF(AND(K4795&gt;Variables!$G$10,K4795&lt;Variables!$G$11),0,1)</f>
        <v>1</v>
      </c>
      <c r="AN4795" s="77">
        <f>IF(H4795&lt;Variables!$G$13,1,0)</f>
        <v>0</v>
      </c>
      <c r="AO4795" s="77">
        <f>IF(R4795&lt;Variables!$G$12,0,1)</f>
        <v>0</v>
      </c>
      <c r="AP4795" s="78">
        <f t="shared" si="153"/>
        <v>0</v>
      </c>
      <c r="AQ4795" s="77">
        <f>IF(V4795&lt;Variables!$G$15,1,0)</f>
        <v>1</v>
      </c>
      <c r="AR4795" s="77">
        <v>0</v>
      </c>
      <c r="AS4795" s="77">
        <v>0</v>
      </c>
      <c r="AT4795" s="77">
        <v>0</v>
      </c>
      <c r="AU4795" s="77">
        <v>1</v>
      </c>
      <c r="BA4795" s="77">
        <v>-0.54</v>
      </c>
    </row>
    <row r="4796" spans="3:53" x14ac:dyDescent="0.25">
      <c r="C4796" s="77" t="s">
        <v>634</v>
      </c>
      <c r="D4796" s="77" t="s">
        <v>617</v>
      </c>
      <c r="E4796" s="77">
        <v>4.4000000000000004</v>
      </c>
      <c r="F4796" s="77">
        <v>5.33</v>
      </c>
      <c r="G4796" s="77">
        <v>3.43</v>
      </c>
      <c r="H4796" s="77">
        <v>-99999</v>
      </c>
      <c r="I4796" s="77">
        <v>-23.010999999999999</v>
      </c>
      <c r="J4796" s="77" t="s">
        <v>74</v>
      </c>
      <c r="K4796" s="77">
        <v>85.51</v>
      </c>
      <c r="L4796" s="77">
        <v>4.3587000000000007</v>
      </c>
      <c r="M4796" s="77">
        <v>0.37396471424964578</v>
      </c>
      <c r="N4796" s="77">
        <v>4.3144217391304336</v>
      </c>
      <c r="O4796" s="77">
        <v>1.4040876050697579</v>
      </c>
      <c r="P4796" s="77">
        <v>49273</v>
      </c>
      <c r="Q4796" s="77">
        <v>142825</v>
      </c>
      <c r="R4796" s="77">
        <v>0.34</v>
      </c>
      <c r="S4796" s="77">
        <v>28.221</v>
      </c>
      <c r="T4796" s="77">
        <v>6.0920000000000014</v>
      </c>
      <c r="U4796" s="77">
        <v>15.81</v>
      </c>
      <c r="V4796" s="77">
        <v>2.686809358964831</v>
      </c>
      <c r="AC4796" s="77">
        <v>4.4000000000000004</v>
      </c>
      <c r="AD4796" s="77">
        <v>4.3099999999999996</v>
      </c>
      <c r="AH4796" s="77">
        <f>IF(AND(M4796&lt;Variables!$G$6,M4796&gt;Variables!$G$5),0,1)</f>
        <v>1</v>
      </c>
      <c r="AI4796" s="77">
        <f t="shared" si="152"/>
        <v>0</v>
      </c>
      <c r="AJ4796" s="77">
        <f>IF(I4796&gt;Variables!$G$7,0,1)</f>
        <v>1</v>
      </c>
      <c r="AK4796" s="77">
        <f>IF(F4796&gt;Variables!$G$8,0,1)</f>
        <v>1</v>
      </c>
      <c r="AL4796" s="77">
        <f>IF(G4796&gt;Variables!$G$9,0,1)</f>
        <v>1</v>
      </c>
      <c r="AM4796" s="77">
        <f>IF(AND(K4796&gt;Variables!$G$10,K4796&lt;Variables!$G$11),0,1)</f>
        <v>1</v>
      </c>
      <c r="AN4796" s="77">
        <f>IF(H4796&lt;Variables!$G$13,1,0)</f>
        <v>1</v>
      </c>
      <c r="AO4796" s="77">
        <f>IF(R4796&lt;Variables!$G$12,0,1)</f>
        <v>0</v>
      </c>
      <c r="AP4796" s="78">
        <f t="shared" si="153"/>
        <v>0</v>
      </c>
      <c r="AQ4796" s="77">
        <f>IF(V4796&lt;Variables!$G$15,1,0)</f>
        <v>1</v>
      </c>
      <c r="AR4796" s="77">
        <v>0</v>
      </c>
      <c r="AS4796" s="77">
        <v>0</v>
      </c>
      <c r="AT4796" s="77">
        <v>0</v>
      </c>
      <c r="AU4796" s="77">
        <v>1</v>
      </c>
      <c r="BA4796" s="77">
        <v>-0.73</v>
      </c>
    </row>
    <row r="4797" spans="3:53" x14ac:dyDescent="0.25">
      <c r="C4797" s="77" t="s">
        <v>634</v>
      </c>
      <c r="D4797" s="77" t="s">
        <v>631</v>
      </c>
      <c r="E4797" s="77">
        <v>185.39</v>
      </c>
      <c r="F4797" s="77">
        <v>5.68</v>
      </c>
      <c r="G4797" s="77">
        <v>0.34</v>
      </c>
      <c r="H4797" s="77">
        <v>-99999</v>
      </c>
      <c r="I4797" s="77">
        <v>42.009</v>
      </c>
      <c r="J4797" s="77" t="s">
        <v>74</v>
      </c>
      <c r="K4797" s="77">
        <v>61.99</v>
      </c>
      <c r="L4797" s="77">
        <v>184.97134</v>
      </c>
      <c r="M4797" s="77">
        <v>1.549429225089796E-2</v>
      </c>
      <c r="N4797" s="77">
        <v>184.76439019607849</v>
      </c>
      <c r="O4797" s="77">
        <v>0.1275190547656378</v>
      </c>
      <c r="P4797" s="77">
        <v>19387</v>
      </c>
      <c r="Q4797" s="77">
        <v>70975</v>
      </c>
      <c r="R4797" s="77">
        <v>0.27</v>
      </c>
      <c r="S4797" s="77">
        <v>28.221</v>
      </c>
      <c r="T4797" s="77">
        <v>6.0920000000000014</v>
      </c>
      <c r="U4797" s="77">
        <v>15.81</v>
      </c>
      <c r="V4797" s="77">
        <v>2.49027702568439</v>
      </c>
      <c r="AC4797" s="77">
        <v>185.93</v>
      </c>
      <c r="AD4797" s="77">
        <v>184.41</v>
      </c>
      <c r="AH4797" s="77">
        <f>IF(AND(M4797&lt;Variables!$G$6,M4797&gt;Variables!$G$5),0,1)</f>
        <v>1</v>
      </c>
      <c r="AI4797" s="77">
        <f t="shared" si="152"/>
        <v>0</v>
      </c>
      <c r="AJ4797" s="77">
        <f>IF(I4797&gt;Variables!$G$7,0,1)</f>
        <v>1</v>
      </c>
      <c r="AK4797" s="77">
        <f>IF(F4797&gt;Variables!$G$8,0,1)</f>
        <v>1</v>
      </c>
      <c r="AL4797" s="77">
        <f>IF(G4797&gt;Variables!$G$9,0,1)</f>
        <v>1</v>
      </c>
      <c r="AM4797" s="77">
        <f>IF(AND(K4797&gt;Variables!$G$10,K4797&lt;Variables!$G$11),0,1)</f>
        <v>1</v>
      </c>
      <c r="AN4797" s="77">
        <f>IF(H4797&lt;Variables!$G$13,1,0)</f>
        <v>1</v>
      </c>
      <c r="AO4797" s="77">
        <f>IF(R4797&lt;Variables!$G$12,0,1)</f>
        <v>0</v>
      </c>
      <c r="AP4797" s="78">
        <f t="shared" si="153"/>
        <v>0</v>
      </c>
      <c r="AQ4797" s="77">
        <f>IF(V4797&lt;Variables!$G$15,1,0)</f>
        <v>1</v>
      </c>
      <c r="AR4797" s="77">
        <v>0</v>
      </c>
      <c r="AS4797" s="77">
        <v>0</v>
      </c>
      <c r="AT4797" s="77">
        <v>0</v>
      </c>
      <c r="AU4797" s="77">
        <v>1</v>
      </c>
      <c r="BA4797" s="77">
        <v>-0.12</v>
      </c>
    </row>
    <row r="4798" spans="3:53" x14ac:dyDescent="0.25">
      <c r="C4798" s="77" t="s">
        <v>634</v>
      </c>
      <c r="D4798" s="77" t="s">
        <v>619</v>
      </c>
      <c r="E4798" s="77">
        <v>4.43</v>
      </c>
      <c r="F4798" s="77">
        <v>5.93</v>
      </c>
      <c r="G4798" s="77">
        <v>1.96</v>
      </c>
      <c r="H4798" s="77">
        <v>-99999</v>
      </c>
      <c r="I4798" s="77">
        <v>-22.899000000000001</v>
      </c>
      <c r="J4798" s="77" t="s">
        <v>74</v>
      </c>
      <c r="K4798" s="77">
        <v>74.67</v>
      </c>
      <c r="L4798" s="77">
        <v>4.3887750000000008</v>
      </c>
      <c r="M4798" s="77">
        <v>0.59754715153999172</v>
      </c>
      <c r="N4798" s="77">
        <v>4.3699980392156874</v>
      </c>
      <c r="O4798" s="77">
        <v>1.0297936150193401</v>
      </c>
      <c r="P4798" s="77">
        <v>677051</v>
      </c>
      <c r="Q4798" s="77">
        <v>112475</v>
      </c>
      <c r="R4798" s="77">
        <v>6.02</v>
      </c>
      <c r="S4798" s="77">
        <v>28.221</v>
      </c>
      <c r="T4798" s="77">
        <v>6.0920000000000014</v>
      </c>
      <c r="U4798" s="77">
        <v>15.81</v>
      </c>
      <c r="V4798" s="77">
        <v>2.564471556056076</v>
      </c>
      <c r="AC4798" s="77">
        <v>4.45</v>
      </c>
      <c r="AD4798" s="77">
        <v>4.37</v>
      </c>
      <c r="AH4798" s="77">
        <f>IF(AND(M4798&lt;Variables!$G$6,M4798&gt;Variables!$G$5),0,1)</f>
        <v>1</v>
      </c>
      <c r="AI4798" s="77">
        <f t="shared" si="152"/>
        <v>0</v>
      </c>
      <c r="AJ4798" s="77">
        <f>IF(I4798&gt;Variables!$G$7,0,1)</f>
        <v>1</v>
      </c>
      <c r="AK4798" s="77">
        <f>IF(F4798&gt;Variables!$G$8,0,1)</f>
        <v>1</v>
      </c>
      <c r="AL4798" s="77">
        <f>IF(G4798&gt;Variables!$G$9,0,1)</f>
        <v>1</v>
      </c>
      <c r="AM4798" s="77">
        <f>IF(AND(K4798&gt;Variables!$G$10,K4798&lt;Variables!$G$11),0,1)</f>
        <v>1</v>
      </c>
      <c r="AN4798" s="77">
        <f>IF(H4798&lt;Variables!$G$13,1,0)</f>
        <v>1</v>
      </c>
      <c r="AO4798" s="77">
        <f>IF(R4798&lt;Variables!$G$12,0,1)</f>
        <v>1</v>
      </c>
      <c r="AP4798" s="78">
        <f t="shared" si="153"/>
        <v>0</v>
      </c>
      <c r="AQ4798" s="77">
        <f>IF(V4798&lt;Variables!$G$15,1,0)</f>
        <v>1</v>
      </c>
      <c r="AR4798" s="77">
        <v>0</v>
      </c>
      <c r="AS4798" s="77">
        <v>1</v>
      </c>
      <c r="AT4798" s="77">
        <v>0</v>
      </c>
      <c r="AU4798" s="77">
        <v>0</v>
      </c>
      <c r="BA4798" s="77">
        <v>0.42</v>
      </c>
    </row>
    <row r="4799" spans="3:53" x14ac:dyDescent="0.25">
      <c r="C4799" s="77" t="s">
        <v>634</v>
      </c>
      <c r="D4799" s="77" t="s">
        <v>609</v>
      </c>
      <c r="E4799" s="77">
        <v>5.52</v>
      </c>
      <c r="F4799" s="77">
        <v>7.05</v>
      </c>
      <c r="G4799" s="77">
        <v>3.82</v>
      </c>
      <c r="H4799" s="77">
        <v>30100</v>
      </c>
      <c r="I4799" s="77">
        <v>268.39800000000002</v>
      </c>
      <c r="J4799" s="77" t="s">
        <v>74</v>
      </c>
      <c r="K4799" s="77">
        <v>63.02</v>
      </c>
      <c r="L4799" s="77">
        <v>5.4944899999999999</v>
      </c>
      <c r="M4799" s="77">
        <v>0.14942242137122921</v>
      </c>
      <c r="N4799" s="77">
        <v>5.4434372549019603</v>
      </c>
      <c r="O4799" s="77">
        <v>1.0887008028736249</v>
      </c>
      <c r="P4799" s="77">
        <v>25205000</v>
      </c>
      <c r="Q4799" s="77">
        <v>38585000</v>
      </c>
      <c r="R4799" s="77">
        <v>0.65</v>
      </c>
      <c r="S4799" s="77">
        <v>28.221</v>
      </c>
      <c r="T4799" s="77">
        <v>6.0920000000000014</v>
      </c>
      <c r="U4799" s="77">
        <v>15.81</v>
      </c>
      <c r="V4799" s="77">
        <v>2.4923836710173282</v>
      </c>
      <c r="AC4799" s="77">
        <v>5.65</v>
      </c>
      <c r="AD4799" s="77">
        <v>5.42</v>
      </c>
      <c r="AH4799" s="77">
        <f>IF(AND(M4799&lt;Variables!$G$6,M4799&gt;Variables!$G$5),0,1)</f>
        <v>1</v>
      </c>
      <c r="AI4799" s="77">
        <f t="shared" si="152"/>
        <v>0</v>
      </c>
      <c r="AJ4799" s="77">
        <f>IF(I4799&gt;Variables!$G$7,0,1)</f>
        <v>0</v>
      </c>
      <c r="AK4799" s="77">
        <f>IF(F4799&gt;Variables!$G$8,0,1)</f>
        <v>1</v>
      </c>
      <c r="AL4799" s="77">
        <f>IF(G4799&gt;Variables!$G$9,0,1)</f>
        <v>1</v>
      </c>
      <c r="AM4799" s="77">
        <f>IF(AND(K4799&gt;Variables!$G$10,K4799&lt;Variables!$G$11),0,1)</f>
        <v>0</v>
      </c>
      <c r="AN4799" s="77">
        <f>IF(H4799&lt;Variables!$G$13,1,0)</f>
        <v>0</v>
      </c>
      <c r="AO4799" s="77">
        <f>IF(R4799&lt;Variables!$G$12,0,1)</f>
        <v>0</v>
      </c>
      <c r="AP4799" s="78">
        <f t="shared" si="153"/>
        <v>0</v>
      </c>
      <c r="AQ4799" s="77">
        <f>IF(V4799&lt;Variables!$G$15,1,0)</f>
        <v>1</v>
      </c>
      <c r="AR4799" s="77">
        <v>0</v>
      </c>
      <c r="AS4799" s="77">
        <v>1</v>
      </c>
      <c r="AT4799" s="77">
        <v>0</v>
      </c>
      <c r="AU4799" s="77">
        <v>0</v>
      </c>
      <c r="BA4799" s="77">
        <v>-0.52</v>
      </c>
    </row>
    <row r="4800" spans="3:53" x14ac:dyDescent="0.25">
      <c r="C4800" s="77" t="s">
        <v>634</v>
      </c>
      <c r="D4800" s="77" t="s">
        <v>610</v>
      </c>
      <c r="E4800" s="77">
        <v>14.34</v>
      </c>
      <c r="F4800" s="77">
        <v>26.47</v>
      </c>
      <c r="G4800" s="77">
        <v>19.63</v>
      </c>
      <c r="H4800" s="77">
        <v>623.66</v>
      </c>
      <c r="I4800" s="77">
        <v>8879.4770000000008</v>
      </c>
      <c r="J4800" s="77" t="s">
        <v>75</v>
      </c>
      <c r="K4800" s="77">
        <v>52.56</v>
      </c>
      <c r="L4800" s="77">
        <v>14.29064</v>
      </c>
      <c r="M4800" s="77">
        <v>0.62530439504459556</v>
      </c>
      <c r="N4800" s="77">
        <v>14.349688235294121</v>
      </c>
      <c r="O4800" s="77">
        <v>0.21123639906915509</v>
      </c>
      <c r="P4800" s="77">
        <v>1800000</v>
      </c>
      <c r="Q4800" s="77">
        <v>376320</v>
      </c>
      <c r="R4800" s="77">
        <v>4.78</v>
      </c>
      <c r="S4800" s="77">
        <v>28.221</v>
      </c>
      <c r="T4800" s="77">
        <v>6.0920000000000014</v>
      </c>
      <c r="U4800" s="77">
        <v>15.81</v>
      </c>
      <c r="V4800" s="77">
        <v>2.3726406352510452</v>
      </c>
      <c r="AC4800" s="77">
        <v>15.5</v>
      </c>
      <c r="AD4800" s="77">
        <v>13.27</v>
      </c>
      <c r="AH4800" s="77">
        <f>IF(AND(M4800&lt;Variables!$G$6,M4800&gt;Variables!$G$5),0,1)</f>
        <v>1</v>
      </c>
      <c r="AI4800" s="77">
        <f t="shared" si="152"/>
        <v>1</v>
      </c>
      <c r="AJ4800" s="77">
        <f>IF(I4800&gt;Variables!$G$7,0,1)</f>
        <v>0</v>
      </c>
      <c r="AK4800" s="77">
        <f>IF(F4800&gt;Variables!$G$8,0,1)</f>
        <v>0</v>
      </c>
      <c r="AL4800" s="77">
        <f>IF(G4800&gt;Variables!$G$9,0,1)</f>
        <v>0</v>
      </c>
      <c r="AM4800" s="77">
        <f>IF(AND(K4800&gt;Variables!$G$10,K4800&lt;Variables!$G$11),0,1)</f>
        <v>1</v>
      </c>
      <c r="AN4800" s="77">
        <f>IF(H4800&lt;Variables!$G$13,1,0)</f>
        <v>1</v>
      </c>
      <c r="AO4800" s="77">
        <f>IF(R4800&lt;Variables!$G$12,0,1)</f>
        <v>1</v>
      </c>
      <c r="AP4800" s="78">
        <f t="shared" si="153"/>
        <v>1</v>
      </c>
      <c r="AQ4800" s="77">
        <f>IF(V4800&lt;Variables!$G$15,1,0)</f>
        <v>1</v>
      </c>
      <c r="AR4800" s="77">
        <v>0</v>
      </c>
      <c r="AS4800" s="77">
        <v>0</v>
      </c>
      <c r="AT4800" s="77">
        <v>1</v>
      </c>
      <c r="AU4800" s="77">
        <v>0</v>
      </c>
      <c r="BA4800" s="77">
        <v>-2.25</v>
      </c>
    </row>
    <row r="4801" spans="3:53" x14ac:dyDescent="0.25">
      <c r="C4801" s="77" t="s">
        <v>634</v>
      </c>
      <c r="D4801" s="77" t="s">
        <v>628</v>
      </c>
      <c r="E4801" s="77">
        <v>1.92</v>
      </c>
      <c r="F4801" s="77">
        <v>12.32</v>
      </c>
      <c r="G4801" s="77">
        <v>13.14</v>
      </c>
      <c r="H4801" s="77">
        <v>74.11</v>
      </c>
      <c r="I4801" s="77">
        <v>-29.911000000000001</v>
      </c>
      <c r="J4801" s="77" t="s">
        <v>74</v>
      </c>
      <c r="K4801" s="77">
        <v>50.21</v>
      </c>
      <c r="L4801" s="77">
        <v>1.958294117647059</v>
      </c>
      <c r="M4801" s="77">
        <v>-2.3640022828992819</v>
      </c>
      <c r="N4801" s="77">
        <v>1.8938027777777779</v>
      </c>
      <c r="O4801" s="77">
        <v>0.96088264500144638</v>
      </c>
      <c r="P4801" s="77">
        <v>2720000</v>
      </c>
      <c r="Q4801" s="77">
        <v>75820</v>
      </c>
      <c r="R4801" s="77">
        <v>35.869999999999997</v>
      </c>
      <c r="S4801" s="77">
        <v>28.221</v>
      </c>
      <c r="T4801" s="77">
        <v>6.0920000000000014</v>
      </c>
      <c r="U4801" s="77">
        <v>15.81</v>
      </c>
      <c r="V4801" s="77">
        <v>2.4320733794599141</v>
      </c>
      <c r="AC4801" s="77">
        <v>2.13</v>
      </c>
      <c r="AD4801" s="77">
        <v>1.82</v>
      </c>
      <c r="AH4801" s="77">
        <f>IF(AND(M4801&lt;Variables!$G$6,M4801&gt;Variables!$G$5),0,1)</f>
        <v>0</v>
      </c>
      <c r="AI4801" s="77">
        <f t="shared" si="152"/>
        <v>0</v>
      </c>
      <c r="AJ4801" s="77">
        <f>IF(I4801&gt;Variables!$G$7,0,1)</f>
        <v>1</v>
      </c>
      <c r="AK4801" s="77">
        <f>IF(F4801&gt;Variables!$G$8,0,1)</f>
        <v>0</v>
      </c>
      <c r="AL4801" s="77">
        <f>IF(G4801&gt;Variables!$G$9,0,1)</f>
        <v>0</v>
      </c>
      <c r="AM4801" s="77">
        <f>IF(AND(K4801&gt;Variables!$G$10,K4801&lt;Variables!$G$11),0,1)</f>
        <v>1</v>
      </c>
      <c r="AN4801" s="77">
        <f>IF(H4801&lt;Variables!$G$13,1,0)</f>
        <v>1</v>
      </c>
      <c r="AO4801" s="77">
        <f>IF(R4801&lt;Variables!$G$12,0,1)</f>
        <v>1</v>
      </c>
      <c r="AP4801" s="78">
        <f t="shared" si="153"/>
        <v>0</v>
      </c>
      <c r="AQ4801" s="77">
        <f>IF(V4801&lt;Variables!$G$15,1,0)</f>
        <v>1</v>
      </c>
      <c r="AR4801" s="77">
        <v>0</v>
      </c>
      <c r="AS4801" s="77">
        <v>0</v>
      </c>
      <c r="AT4801" s="77">
        <v>1</v>
      </c>
      <c r="AU4801" s="77">
        <v>0</v>
      </c>
      <c r="BA4801" s="77">
        <v>-2.25</v>
      </c>
    </row>
    <row r="4802" spans="3:53" x14ac:dyDescent="0.25">
      <c r="C4802" s="77" t="s">
        <v>634</v>
      </c>
      <c r="D4802" s="77" t="s">
        <v>127</v>
      </c>
      <c r="E4802" s="77">
        <v>37.56</v>
      </c>
      <c r="F4802" s="77">
        <v>13.24</v>
      </c>
      <c r="G4802" s="77">
        <v>12.63</v>
      </c>
      <c r="H4802" s="77">
        <v>6940</v>
      </c>
      <c r="I4802" s="77">
        <v>1446.874</v>
      </c>
      <c r="J4802" s="77" t="s">
        <v>74</v>
      </c>
      <c r="K4802" s="77">
        <v>73.650000000000006</v>
      </c>
      <c r="L4802" s="77">
        <v>37.277540000000002</v>
      </c>
      <c r="M4802" s="77">
        <v>1.522257101729344</v>
      </c>
      <c r="N4802" s="77">
        <v>36.149872000000002</v>
      </c>
      <c r="O4802" s="77">
        <v>4.6891673641333966</v>
      </c>
      <c r="P4802" s="77">
        <v>329667</v>
      </c>
      <c r="Q4802" s="77">
        <v>800984</v>
      </c>
      <c r="R4802" s="77">
        <v>0.41</v>
      </c>
      <c r="S4802" s="77">
        <v>28.221</v>
      </c>
      <c r="T4802" s="77">
        <v>6.0920000000000014</v>
      </c>
      <c r="U4802" s="77">
        <v>15.81</v>
      </c>
      <c r="V4802" s="77">
        <v>2.4684633285984008</v>
      </c>
      <c r="AC4802" s="77">
        <v>42.62</v>
      </c>
      <c r="AD4802" s="77">
        <v>37.39</v>
      </c>
      <c r="AH4802" s="77">
        <f>IF(AND(M4802&lt;Variables!$G$6,M4802&gt;Variables!$G$5),0,1)</f>
        <v>1</v>
      </c>
      <c r="AI4802" s="77">
        <f t="shared" si="152"/>
        <v>0</v>
      </c>
      <c r="AJ4802" s="77">
        <f>IF(I4802&gt;Variables!$G$7,0,1)</f>
        <v>0</v>
      </c>
      <c r="AK4802" s="77">
        <f>IF(F4802&gt;Variables!$G$8,0,1)</f>
        <v>0</v>
      </c>
      <c r="AL4802" s="77">
        <f>IF(G4802&gt;Variables!$G$9,0,1)</f>
        <v>0</v>
      </c>
      <c r="AM4802" s="77">
        <f>IF(AND(K4802&gt;Variables!$G$10,K4802&lt;Variables!$G$11),0,1)</f>
        <v>1</v>
      </c>
      <c r="AN4802" s="77">
        <f>IF(H4802&lt;Variables!$G$13,1,0)</f>
        <v>0</v>
      </c>
      <c r="AO4802" s="77">
        <f>IF(R4802&lt;Variables!$G$12,0,1)</f>
        <v>0</v>
      </c>
      <c r="AP4802" s="78">
        <f t="shared" si="153"/>
        <v>0</v>
      </c>
      <c r="AQ4802" s="77">
        <f>IF(V4802&lt;Variables!$G$15,1,0)</f>
        <v>1</v>
      </c>
      <c r="AR4802" s="77">
        <v>1</v>
      </c>
      <c r="AS4802" s="77">
        <v>0</v>
      </c>
      <c r="AT4802" s="77">
        <v>0</v>
      </c>
      <c r="AU4802" s="77">
        <v>0</v>
      </c>
      <c r="BA4802" s="77">
        <v>2</v>
      </c>
    </row>
    <row r="4803" spans="3:53" x14ac:dyDescent="0.25">
      <c r="C4803" s="77" t="s">
        <v>634</v>
      </c>
      <c r="D4803" s="77" t="s">
        <v>633</v>
      </c>
      <c r="E4803" s="77">
        <v>17.329999999999998</v>
      </c>
      <c r="F4803" s="77">
        <v>8.69</v>
      </c>
      <c r="G4803" s="77">
        <v>7.14</v>
      </c>
      <c r="H4803" s="77">
        <v>2040</v>
      </c>
      <c r="I4803" s="77">
        <v>87.870999999999995</v>
      </c>
      <c r="J4803" s="77" t="s">
        <v>74</v>
      </c>
      <c r="K4803" s="77">
        <v>78.37</v>
      </c>
      <c r="L4803" s="77">
        <v>16.75075</v>
      </c>
      <c r="M4803" s="77">
        <v>3.9356446726266001</v>
      </c>
      <c r="N4803" s="77">
        <v>16.33143921568627</v>
      </c>
      <c r="O4803" s="77">
        <v>6.604199238471117</v>
      </c>
      <c r="P4803" s="77">
        <v>1165000</v>
      </c>
      <c r="Q4803" s="77">
        <v>2798000</v>
      </c>
      <c r="R4803" s="77">
        <v>0.42</v>
      </c>
      <c r="S4803" s="77">
        <v>28.221</v>
      </c>
      <c r="T4803" s="77">
        <v>6.0920000000000014</v>
      </c>
      <c r="U4803" s="77">
        <v>15.81</v>
      </c>
      <c r="V4803" s="77">
        <v>2.2361289952330492</v>
      </c>
      <c r="AC4803" s="77">
        <v>17.53</v>
      </c>
      <c r="AD4803" s="77">
        <v>16.13</v>
      </c>
      <c r="AH4803" s="77">
        <f>IF(AND(M4803&lt;Variables!$G$6,M4803&gt;Variables!$G$5),0,1)</f>
        <v>1</v>
      </c>
      <c r="AI4803" s="77">
        <f t="shared" si="152"/>
        <v>0</v>
      </c>
      <c r="AJ4803" s="77">
        <f>IF(I4803&gt;Variables!$G$7,0,1)</f>
        <v>0</v>
      </c>
      <c r="AK4803" s="77">
        <f>IF(F4803&gt;Variables!$G$8,0,1)</f>
        <v>1</v>
      </c>
      <c r="AL4803" s="77">
        <f>IF(G4803&gt;Variables!$G$9,0,1)</f>
        <v>1</v>
      </c>
      <c r="AM4803" s="77">
        <f>IF(AND(K4803&gt;Variables!$G$10,K4803&lt;Variables!$G$11),0,1)</f>
        <v>1</v>
      </c>
      <c r="AN4803" s="77">
        <f>IF(H4803&lt;Variables!$G$13,1,0)</f>
        <v>0</v>
      </c>
      <c r="AO4803" s="77">
        <f>IF(R4803&lt;Variables!$G$12,0,1)</f>
        <v>0</v>
      </c>
      <c r="AP4803" s="78">
        <f t="shared" si="153"/>
        <v>0</v>
      </c>
      <c r="AQ4803" s="77">
        <f>IF(V4803&lt;Variables!$G$15,1,0)</f>
        <v>1</v>
      </c>
      <c r="AR4803" s="77">
        <v>0</v>
      </c>
      <c r="AS4803" s="77">
        <v>0</v>
      </c>
      <c r="AT4803" s="77">
        <v>1</v>
      </c>
      <c r="AU4803" s="77">
        <v>0</v>
      </c>
      <c r="BA4803" s="77">
        <v>-2.25</v>
      </c>
    </row>
    <row r="4804" spans="3:53" x14ac:dyDescent="0.25">
      <c r="C4804" s="77" t="s">
        <v>634</v>
      </c>
      <c r="D4804" s="77" t="s">
        <v>623</v>
      </c>
      <c r="E4804" s="77">
        <v>12.62</v>
      </c>
      <c r="F4804" s="77">
        <v>13.68</v>
      </c>
      <c r="G4804" s="77">
        <v>2.85</v>
      </c>
      <c r="H4804" s="77">
        <v>8119.9999999999991</v>
      </c>
      <c r="I4804" s="77">
        <v>-41.088999999999999</v>
      </c>
      <c r="J4804" s="77" t="s">
        <v>74</v>
      </c>
      <c r="K4804" s="77">
        <v>52.92</v>
      </c>
      <c r="L4804" s="77">
        <v>12.569515000000001</v>
      </c>
      <c r="M4804" s="77">
        <v>0.40164636423919398</v>
      </c>
      <c r="N4804" s="77">
        <v>12.64550196078431</v>
      </c>
      <c r="O4804" s="77">
        <v>-0.20166823636894871</v>
      </c>
      <c r="P4804" s="77">
        <v>18242000</v>
      </c>
      <c r="Q4804" s="77">
        <v>6845000</v>
      </c>
      <c r="R4804" s="77">
        <v>2.67</v>
      </c>
      <c r="S4804" s="77">
        <v>28.221</v>
      </c>
      <c r="T4804" s="77">
        <v>6.0920000000000014</v>
      </c>
      <c r="U4804" s="77">
        <v>15.81</v>
      </c>
      <c r="V4804" s="77">
        <v>2.383421326806006</v>
      </c>
      <c r="AC4804" s="77">
        <v>12.94</v>
      </c>
      <c r="AD4804" s="77">
        <v>11.92</v>
      </c>
      <c r="AH4804" s="77">
        <f>IF(AND(M4804&lt;Variables!$G$6,M4804&gt;Variables!$G$5),0,1)</f>
        <v>1</v>
      </c>
      <c r="AI4804" s="77">
        <f t="shared" si="152"/>
        <v>1</v>
      </c>
      <c r="AJ4804" s="77">
        <f>IF(I4804&gt;Variables!$G$7,0,1)</f>
        <v>1</v>
      </c>
      <c r="AK4804" s="77">
        <f>IF(F4804&gt;Variables!$G$8,0,1)</f>
        <v>0</v>
      </c>
      <c r="AL4804" s="77">
        <f>IF(G4804&gt;Variables!$G$9,0,1)</f>
        <v>1</v>
      </c>
      <c r="AM4804" s="77">
        <f>IF(AND(K4804&gt;Variables!$G$10,K4804&lt;Variables!$G$11),0,1)</f>
        <v>1</v>
      </c>
      <c r="AN4804" s="77">
        <f>IF(H4804&lt;Variables!$G$13,1,0)</f>
        <v>0</v>
      </c>
      <c r="AO4804" s="77">
        <f>IF(R4804&lt;Variables!$G$12,0,1)</f>
        <v>1</v>
      </c>
      <c r="AP4804" s="78">
        <f t="shared" si="153"/>
        <v>0</v>
      </c>
      <c r="AQ4804" s="77">
        <f>IF(V4804&lt;Variables!$G$15,1,0)</f>
        <v>1</v>
      </c>
      <c r="AR4804" s="77">
        <v>1</v>
      </c>
      <c r="AS4804" s="77">
        <v>0</v>
      </c>
      <c r="AT4804" s="77">
        <v>0</v>
      </c>
      <c r="AU4804" s="77">
        <v>0</v>
      </c>
      <c r="BA4804" s="77">
        <v>2</v>
      </c>
    </row>
    <row r="4805" spans="3:53" x14ac:dyDescent="0.25">
      <c r="C4805" s="77" t="s">
        <v>634</v>
      </c>
      <c r="D4805" s="77" t="s">
        <v>629</v>
      </c>
      <c r="E4805" s="77">
        <v>3.34</v>
      </c>
      <c r="F4805" s="77">
        <v>17.18</v>
      </c>
      <c r="G4805" s="77">
        <v>6.43</v>
      </c>
      <c r="H4805" s="77">
        <v>133.25</v>
      </c>
      <c r="I4805" s="77">
        <v>-40.959000000000003</v>
      </c>
      <c r="J4805" s="77" t="s">
        <v>74</v>
      </c>
      <c r="K4805" s="77">
        <v>39.64</v>
      </c>
      <c r="L4805" s="77">
        <v>3.363645</v>
      </c>
      <c r="M4805" s="77">
        <v>-1.591874291133595</v>
      </c>
      <c r="N4805" s="77">
        <v>3.3749745098039221</v>
      </c>
      <c r="O4805" s="77">
        <v>-1.9222222157669251</v>
      </c>
      <c r="P4805" s="77">
        <v>8250000</v>
      </c>
      <c r="Q4805" s="77">
        <v>892940</v>
      </c>
      <c r="R4805" s="77">
        <v>9.24</v>
      </c>
      <c r="S4805" s="77">
        <v>28.221</v>
      </c>
      <c r="T4805" s="77">
        <v>6.0920000000000014</v>
      </c>
      <c r="U4805" s="77">
        <v>15.81</v>
      </c>
      <c r="V4805" s="77">
        <v>2.253430762178529</v>
      </c>
      <c r="AC4805" s="77">
        <v>3.79</v>
      </c>
      <c r="AD4805" s="77">
        <v>3.26</v>
      </c>
      <c r="AH4805" s="77">
        <f>IF(AND(M4805&lt;Variables!$G$6,M4805&gt;Variables!$G$5),0,1)</f>
        <v>0</v>
      </c>
      <c r="AI4805" s="77">
        <f t="shared" si="152"/>
        <v>1</v>
      </c>
      <c r="AJ4805" s="77">
        <f>IF(I4805&gt;Variables!$G$7,0,1)</f>
        <v>1</v>
      </c>
      <c r="AK4805" s="77">
        <f>IF(F4805&gt;Variables!$G$8,0,1)</f>
        <v>0</v>
      </c>
      <c r="AL4805" s="77">
        <f>IF(G4805&gt;Variables!$G$9,0,1)</f>
        <v>1</v>
      </c>
      <c r="AM4805" s="77">
        <f>IF(AND(K4805&gt;Variables!$G$10,K4805&lt;Variables!$G$11),0,1)</f>
        <v>1</v>
      </c>
      <c r="AN4805" s="77">
        <f>IF(H4805&lt;Variables!$G$13,1,0)</f>
        <v>1</v>
      </c>
      <c r="AO4805" s="77">
        <f>IF(R4805&lt;Variables!$G$12,0,1)</f>
        <v>1</v>
      </c>
      <c r="AP4805" s="78">
        <f t="shared" si="153"/>
        <v>0</v>
      </c>
      <c r="AQ4805" s="77">
        <f>IF(V4805&lt;Variables!$G$15,1,0)</f>
        <v>1</v>
      </c>
      <c r="AR4805" s="77">
        <v>0</v>
      </c>
      <c r="AS4805" s="77">
        <v>0</v>
      </c>
      <c r="AT4805" s="77">
        <v>1</v>
      </c>
      <c r="AU4805" s="77">
        <v>0</v>
      </c>
      <c r="BA4805" s="77">
        <v>-2.25</v>
      </c>
    </row>
    <row r="4806" spans="3:53" x14ac:dyDescent="0.25">
      <c r="C4806" s="77" t="s">
        <v>634</v>
      </c>
      <c r="D4806" s="77" t="s">
        <v>622</v>
      </c>
      <c r="E4806" s="77">
        <v>3.85</v>
      </c>
      <c r="F4806" s="77">
        <v>34.18</v>
      </c>
      <c r="G4806" s="77">
        <v>-20.100000000000001</v>
      </c>
      <c r="H4806" s="77">
        <v>181.22</v>
      </c>
      <c r="I4806" s="77">
        <v>-9.5079999999999991</v>
      </c>
      <c r="J4806" s="77" t="s">
        <v>74</v>
      </c>
      <c r="K4806" s="77">
        <v>39.43</v>
      </c>
      <c r="L4806" s="77">
        <v>3.900655</v>
      </c>
      <c r="M4806" s="77">
        <v>-1.6831788507314911</v>
      </c>
      <c r="N4806" s="77">
        <v>4.2031058823529417</v>
      </c>
      <c r="O4806" s="77">
        <v>-8.7579493035962326</v>
      </c>
      <c r="P4806" s="77">
        <v>34360000</v>
      </c>
      <c r="Q4806" s="77">
        <v>217790</v>
      </c>
      <c r="R4806" s="77">
        <v>157.77000000000001</v>
      </c>
      <c r="S4806" s="77">
        <v>28.221</v>
      </c>
      <c r="T4806" s="77">
        <v>6.0920000000000014</v>
      </c>
      <c r="U4806" s="77">
        <v>15.81</v>
      </c>
      <c r="V4806" s="77">
        <v>2.2498764632129729</v>
      </c>
      <c r="AC4806" s="77">
        <v>4.1399999999999997</v>
      </c>
      <c r="AD4806" s="77">
        <v>3.65</v>
      </c>
      <c r="AH4806" s="77">
        <f>IF(AND(M4806&lt;Variables!$G$6,M4806&gt;Variables!$G$5),0,1)</f>
        <v>0</v>
      </c>
      <c r="AI4806" s="77">
        <f t="shared" si="152"/>
        <v>1</v>
      </c>
      <c r="AJ4806" s="77">
        <f>IF(I4806&gt;Variables!$G$7,0,1)</f>
        <v>1</v>
      </c>
      <c r="AK4806" s="77">
        <f>IF(F4806&gt;Variables!$G$8,0,1)</f>
        <v>0</v>
      </c>
      <c r="AL4806" s="77">
        <f>IF(G4806&gt;Variables!$G$9,0,1)</f>
        <v>1</v>
      </c>
      <c r="AM4806" s="77">
        <f>IF(AND(K4806&gt;Variables!$G$10,K4806&lt;Variables!$G$11),0,1)</f>
        <v>1</v>
      </c>
      <c r="AN4806" s="77">
        <f>IF(H4806&lt;Variables!$G$13,1,0)</f>
        <v>1</v>
      </c>
      <c r="AO4806" s="77">
        <f>IF(R4806&lt;Variables!$G$12,0,1)</f>
        <v>1</v>
      </c>
      <c r="AP4806" s="78">
        <f t="shared" si="153"/>
        <v>0</v>
      </c>
      <c r="AQ4806" s="77">
        <f>IF(V4806&lt;Variables!$G$15,1,0)</f>
        <v>1</v>
      </c>
      <c r="AR4806" s="77">
        <v>1</v>
      </c>
      <c r="AS4806" s="77">
        <v>0</v>
      </c>
      <c r="AT4806" s="77">
        <v>0</v>
      </c>
      <c r="AU4806" s="77">
        <v>0</v>
      </c>
      <c r="BA4806" s="77">
        <v>2</v>
      </c>
    </row>
    <row r="4807" spans="3:53" x14ac:dyDescent="0.25">
      <c r="C4807" s="77" t="s">
        <v>634</v>
      </c>
      <c r="D4807" s="77" t="s">
        <v>621</v>
      </c>
      <c r="E4807" s="77">
        <v>12.04</v>
      </c>
      <c r="F4807" s="77">
        <v>35.35</v>
      </c>
      <c r="G4807" s="77">
        <v>-6.87</v>
      </c>
      <c r="H4807" s="77">
        <v>28.51</v>
      </c>
      <c r="I4807" s="77">
        <v>-13.308999999999999</v>
      </c>
      <c r="J4807" s="77" t="s">
        <v>74</v>
      </c>
      <c r="K4807" s="77">
        <v>43.96</v>
      </c>
      <c r="L4807" s="77">
        <v>12.106344999999999</v>
      </c>
      <c r="M4807" s="77">
        <v>-1.070884730279851</v>
      </c>
      <c r="N4807" s="77">
        <v>12.506843137254901</v>
      </c>
      <c r="O4807" s="77">
        <v>-4.2388245493839554</v>
      </c>
      <c r="P4807" s="77">
        <v>3810000</v>
      </c>
      <c r="Q4807" s="77">
        <v>52870</v>
      </c>
      <c r="R4807" s="77">
        <v>72.06</v>
      </c>
      <c r="S4807" s="77">
        <v>28.221</v>
      </c>
      <c r="T4807" s="77">
        <v>6.0920000000000014</v>
      </c>
      <c r="U4807" s="77">
        <v>15.81</v>
      </c>
      <c r="V4807" s="77">
        <v>2.3135886037769451</v>
      </c>
      <c r="AC4807" s="77">
        <v>13.5</v>
      </c>
      <c r="AD4807" s="77">
        <v>11.51</v>
      </c>
      <c r="AH4807" s="77">
        <f>IF(AND(M4807&lt;Variables!$G$6,M4807&gt;Variables!$G$5),0,1)</f>
        <v>0</v>
      </c>
      <c r="AI4807" s="77">
        <f t="shared" si="152"/>
        <v>1</v>
      </c>
      <c r="AJ4807" s="77">
        <f>IF(I4807&gt;Variables!$G$7,0,1)</f>
        <v>1</v>
      </c>
      <c r="AK4807" s="77">
        <f>IF(F4807&gt;Variables!$G$8,0,1)</f>
        <v>0</v>
      </c>
      <c r="AL4807" s="77">
        <f>IF(G4807&gt;Variables!$G$9,0,1)</f>
        <v>1</v>
      </c>
      <c r="AM4807" s="77">
        <f>IF(AND(K4807&gt;Variables!$G$10,K4807&lt;Variables!$G$11),0,1)</f>
        <v>1</v>
      </c>
      <c r="AN4807" s="77">
        <f>IF(H4807&lt;Variables!$G$13,1,0)</f>
        <v>1</v>
      </c>
      <c r="AO4807" s="77">
        <f>IF(R4807&lt;Variables!$G$12,0,1)</f>
        <v>1</v>
      </c>
      <c r="AP4807" s="78">
        <f t="shared" si="153"/>
        <v>0</v>
      </c>
      <c r="AQ4807" s="77">
        <f>IF(V4807&lt;Variables!$G$15,1,0)</f>
        <v>1</v>
      </c>
      <c r="AR4807" s="77">
        <v>0</v>
      </c>
      <c r="AS4807" s="77">
        <v>0</v>
      </c>
      <c r="AT4807" s="77">
        <v>1</v>
      </c>
      <c r="AU4807" s="77">
        <v>0</v>
      </c>
      <c r="BA4807" s="77">
        <v>-2.25</v>
      </c>
    </row>
    <row r="4808" spans="3:53" x14ac:dyDescent="0.25">
      <c r="C4808" s="77" t="s">
        <v>634</v>
      </c>
      <c r="D4808" s="77" t="s">
        <v>82</v>
      </c>
      <c r="E4808" s="77">
        <v>34.18</v>
      </c>
      <c r="F4808" s="77">
        <v>5.74</v>
      </c>
      <c r="G4808" s="77">
        <v>4.2300000000000004</v>
      </c>
      <c r="H4808" s="77">
        <v>4580</v>
      </c>
      <c r="I4808" s="77">
        <v>282.73599999999999</v>
      </c>
      <c r="J4808" s="77" t="s">
        <v>75</v>
      </c>
      <c r="K4808" s="77">
        <v>60.43</v>
      </c>
      <c r="L4808" s="77">
        <v>33.718609999999998</v>
      </c>
      <c r="M4808" s="77">
        <v>0.92349595668386963</v>
      </c>
      <c r="N4808" s="77">
        <v>33.348400000000012</v>
      </c>
      <c r="O4808" s="77">
        <v>2.0438761679720638</v>
      </c>
      <c r="P4808" s="77">
        <v>3920000</v>
      </c>
      <c r="Q4808" s="77">
        <v>15988000</v>
      </c>
      <c r="R4808" s="77">
        <v>0.25</v>
      </c>
      <c r="S4808" s="77">
        <v>28.221</v>
      </c>
      <c r="T4808" s="77">
        <v>6.0920000000000014</v>
      </c>
      <c r="U4808" s="77">
        <v>15.81</v>
      </c>
      <c r="V4808" s="77">
        <v>2.4232265076783399</v>
      </c>
      <c r="AC4808" s="77">
        <v>35.090000000000003</v>
      </c>
      <c r="AD4808" s="77">
        <v>33.869999999999997</v>
      </c>
      <c r="AH4808" s="77">
        <f>IF(AND(M4808&lt;Variables!$G$6,M4808&gt;Variables!$G$5),0,1)</f>
        <v>1</v>
      </c>
      <c r="AI4808" s="77">
        <f t="shared" si="152"/>
        <v>0</v>
      </c>
      <c r="AJ4808" s="77">
        <f>IF(I4808&gt;Variables!$G$7,0,1)</f>
        <v>0</v>
      </c>
      <c r="AK4808" s="77">
        <f>IF(F4808&gt;Variables!$G$8,0,1)</f>
        <v>1</v>
      </c>
      <c r="AL4808" s="77">
        <f>IF(G4808&gt;Variables!$G$9,0,1)</f>
        <v>1</v>
      </c>
      <c r="AM4808" s="77">
        <f>IF(AND(K4808&gt;Variables!$G$10,K4808&lt;Variables!$G$11),0,1)</f>
        <v>1</v>
      </c>
      <c r="AN4808" s="77">
        <f>IF(H4808&lt;Variables!$G$13,1,0)</f>
        <v>0</v>
      </c>
      <c r="AO4808" s="77">
        <f>IF(R4808&lt;Variables!$G$12,0,1)</f>
        <v>0</v>
      </c>
      <c r="AP4808" s="78">
        <f t="shared" si="153"/>
        <v>1</v>
      </c>
      <c r="AQ4808" s="77">
        <f>IF(V4808&lt;Variables!$G$15,1,0)</f>
        <v>1</v>
      </c>
      <c r="AR4808" s="77">
        <v>1</v>
      </c>
      <c r="AS4808" s="77">
        <v>0</v>
      </c>
      <c r="AT4808" s="77">
        <v>0</v>
      </c>
      <c r="AU4808" s="77">
        <v>0</v>
      </c>
      <c r="BA4808" s="77">
        <v>1.71</v>
      </c>
    </row>
    <row r="4809" spans="3:53" x14ac:dyDescent="0.25">
      <c r="C4809" s="77" t="s">
        <v>634</v>
      </c>
      <c r="D4809" s="77" t="s">
        <v>612</v>
      </c>
      <c r="E4809" s="77">
        <v>127.03</v>
      </c>
      <c r="F4809" s="77">
        <v>5.88</v>
      </c>
      <c r="G4809" s="77">
        <v>0.76</v>
      </c>
      <c r="H4809" s="77">
        <v>19960</v>
      </c>
      <c r="I4809" s="77">
        <v>-28.03</v>
      </c>
      <c r="J4809" s="77" t="s">
        <v>75</v>
      </c>
      <c r="K4809" s="77">
        <v>52.58</v>
      </c>
      <c r="L4809" s="77">
        <v>126.46458</v>
      </c>
      <c r="M4809" s="77">
        <v>0.13080342337751599</v>
      </c>
      <c r="N4809" s="77">
        <v>126.0875549019608</v>
      </c>
      <c r="O4809" s="77">
        <v>0.4302130360613089</v>
      </c>
      <c r="P4809" s="77">
        <v>2088000</v>
      </c>
      <c r="Q4809" s="77">
        <v>1140000</v>
      </c>
      <c r="R4809" s="77">
        <v>1.83</v>
      </c>
      <c r="S4809" s="77">
        <v>28.221</v>
      </c>
      <c r="T4809" s="77">
        <v>6.0920000000000014</v>
      </c>
      <c r="U4809" s="77">
        <v>15.81</v>
      </c>
      <c r="V4809" s="77">
        <v>2.3893532894524618</v>
      </c>
      <c r="AC4809" s="77">
        <v>127.88</v>
      </c>
      <c r="AD4809" s="77">
        <v>126.01</v>
      </c>
      <c r="AH4809" s="77">
        <f>IF(AND(M4809&lt;Variables!$G$6,M4809&gt;Variables!$G$5),0,1)</f>
        <v>1</v>
      </c>
      <c r="AI4809" s="77">
        <f t="shared" si="152"/>
        <v>0</v>
      </c>
      <c r="AJ4809" s="77">
        <f>IF(I4809&gt;Variables!$G$7,0,1)</f>
        <v>1</v>
      </c>
      <c r="AK4809" s="77">
        <f>IF(F4809&gt;Variables!$G$8,0,1)</f>
        <v>1</v>
      </c>
      <c r="AL4809" s="77">
        <f>IF(G4809&gt;Variables!$G$9,0,1)</f>
        <v>1</v>
      </c>
      <c r="AM4809" s="77">
        <f>IF(AND(K4809&gt;Variables!$G$10,K4809&lt;Variables!$G$11),0,1)</f>
        <v>1</v>
      </c>
      <c r="AN4809" s="77">
        <f>IF(H4809&lt;Variables!$G$13,1,0)</f>
        <v>0</v>
      </c>
      <c r="AO4809" s="77">
        <f>IF(R4809&lt;Variables!$G$12,0,1)</f>
        <v>0</v>
      </c>
      <c r="AP4809" s="78">
        <f t="shared" si="153"/>
        <v>1</v>
      </c>
      <c r="AQ4809" s="77">
        <f>IF(V4809&lt;Variables!$G$15,1,0)</f>
        <v>1</v>
      </c>
      <c r="AR4809" s="77">
        <v>0</v>
      </c>
      <c r="AS4809" s="77">
        <v>1</v>
      </c>
      <c r="AT4809" s="77">
        <v>0</v>
      </c>
      <c r="AU4809" s="77">
        <v>0</v>
      </c>
      <c r="BA4809" s="77">
        <v>0.04</v>
      </c>
    </row>
    <row r="4810" spans="3:53" x14ac:dyDescent="0.25">
      <c r="C4810" s="77" t="s">
        <v>634</v>
      </c>
      <c r="D4810" s="77" t="s">
        <v>458</v>
      </c>
      <c r="E4810" s="77">
        <v>48.97</v>
      </c>
      <c r="F4810" s="77">
        <v>22.28</v>
      </c>
      <c r="G4810" s="77">
        <v>2.2799999999999998</v>
      </c>
      <c r="H4810" s="77">
        <v>9830</v>
      </c>
      <c r="I4810" s="77">
        <v>77.194999999999993</v>
      </c>
      <c r="J4810" s="77" t="s">
        <v>75</v>
      </c>
      <c r="K4810" s="77">
        <v>66.44</v>
      </c>
      <c r="L4810" s="77">
        <v>48.138570000000009</v>
      </c>
      <c r="M4810" s="77">
        <v>1.5771760565384221</v>
      </c>
      <c r="N4810" s="77">
        <v>47.321264705882363</v>
      </c>
      <c r="O4810" s="77">
        <v>3.331557818490988</v>
      </c>
      <c r="P4810" s="77">
        <v>53906000</v>
      </c>
      <c r="Q4810" s="77">
        <v>20406000</v>
      </c>
      <c r="R4810" s="77">
        <v>2.64</v>
      </c>
      <c r="S4810" s="77">
        <v>28.221</v>
      </c>
      <c r="T4810" s="77">
        <v>6.0920000000000014</v>
      </c>
      <c r="U4810" s="77">
        <v>15.81</v>
      </c>
      <c r="V4810" s="77">
        <v>2.421429522150909</v>
      </c>
      <c r="AC4810" s="77">
        <v>57.289900000000003</v>
      </c>
      <c r="AD4810" s="77">
        <v>48.54</v>
      </c>
      <c r="AH4810" s="77">
        <f>IF(AND(M4810&lt;Variables!$G$6,M4810&gt;Variables!$G$5),0,1)</f>
        <v>1</v>
      </c>
      <c r="AI4810" s="77">
        <f t="shared" si="152"/>
        <v>0</v>
      </c>
      <c r="AJ4810" s="77">
        <f>IF(I4810&gt;Variables!$G$7,0,1)</f>
        <v>0</v>
      </c>
      <c r="AK4810" s="77">
        <f>IF(F4810&gt;Variables!$G$8,0,1)</f>
        <v>0</v>
      </c>
      <c r="AL4810" s="77">
        <f>IF(G4810&gt;Variables!$G$9,0,1)</f>
        <v>1</v>
      </c>
      <c r="AM4810" s="77">
        <f>IF(AND(K4810&gt;Variables!$G$10,K4810&lt;Variables!$G$11),0,1)</f>
        <v>0</v>
      </c>
      <c r="AN4810" s="77">
        <f>IF(H4810&lt;Variables!$G$13,1,0)</f>
        <v>0</v>
      </c>
      <c r="AO4810" s="77">
        <f>IF(R4810&lt;Variables!$G$12,0,1)</f>
        <v>1</v>
      </c>
      <c r="AP4810" s="78">
        <f t="shared" si="153"/>
        <v>1</v>
      </c>
      <c r="AQ4810" s="77">
        <f>IF(V4810&lt;Variables!$G$15,1,0)</f>
        <v>1</v>
      </c>
      <c r="AR4810" s="77">
        <v>1</v>
      </c>
      <c r="AS4810" s="77">
        <v>0</v>
      </c>
      <c r="AT4810" s="77">
        <v>0</v>
      </c>
      <c r="AU4810" s="77">
        <v>0</v>
      </c>
      <c r="BA4810" s="77">
        <v>2</v>
      </c>
    </row>
    <row r="4811" spans="3:53" x14ac:dyDescent="0.25">
      <c r="C4811" s="77" t="s">
        <v>635</v>
      </c>
      <c r="D4811" s="77" t="s">
        <v>458</v>
      </c>
      <c r="E4811" s="77">
        <v>49.6</v>
      </c>
      <c r="F4811" s="77">
        <v>22.7</v>
      </c>
      <c r="G4811" s="77">
        <v>3.37</v>
      </c>
      <c r="H4811" s="77">
        <v>9830</v>
      </c>
      <c r="I4811" s="77">
        <v>77.697999999999993</v>
      </c>
      <c r="J4811" s="77" t="s">
        <v>75</v>
      </c>
      <c r="K4811" s="77">
        <v>69.58</v>
      </c>
      <c r="L4811" s="77">
        <v>48.671255000000002</v>
      </c>
      <c r="M4811" s="77">
        <v>1.5398103048709171</v>
      </c>
      <c r="N4811" s="77">
        <v>47.429738</v>
      </c>
      <c r="O4811" s="77">
        <v>4.1977081973339088</v>
      </c>
      <c r="P4811" s="77">
        <v>57362000</v>
      </c>
      <c r="Q4811" s="77">
        <v>20406000</v>
      </c>
      <c r="R4811" s="77">
        <v>2.81</v>
      </c>
      <c r="S4811" s="77">
        <v>29.786000000000001</v>
      </c>
      <c r="T4811" s="77">
        <v>5.6890000000000001</v>
      </c>
      <c r="U4811" s="77">
        <v>15.8812</v>
      </c>
      <c r="V4811" s="77">
        <v>2.4427420171714078</v>
      </c>
      <c r="AC4811" s="77">
        <v>57.289900000000003</v>
      </c>
      <c r="AD4811" s="77">
        <v>48.9</v>
      </c>
      <c r="AH4811" s="77">
        <f>IF(AND(M4811&lt;Variables!$G$6,M4811&gt;Variables!$G$5),0,1)</f>
        <v>1</v>
      </c>
      <c r="AI4811" s="77">
        <f t="shared" si="152"/>
        <v>0</v>
      </c>
      <c r="AJ4811" s="77">
        <f>IF(I4811&gt;Variables!$G$7,0,1)</f>
        <v>0</v>
      </c>
      <c r="AK4811" s="77">
        <f>IF(F4811&gt;Variables!$G$8,0,1)</f>
        <v>0</v>
      </c>
      <c r="AL4811" s="77">
        <f>IF(G4811&gt;Variables!$G$9,0,1)</f>
        <v>1</v>
      </c>
      <c r="AM4811" s="77">
        <f>IF(AND(K4811&gt;Variables!$G$10,K4811&lt;Variables!$G$11),0,1)</f>
        <v>0</v>
      </c>
      <c r="AN4811" s="77">
        <f>IF(H4811&lt;Variables!$G$13,1,0)</f>
        <v>0</v>
      </c>
      <c r="AO4811" s="77">
        <f>IF(R4811&lt;Variables!$G$12,0,1)</f>
        <v>1</v>
      </c>
      <c r="AP4811" s="78">
        <f t="shared" si="153"/>
        <v>1</v>
      </c>
      <c r="AQ4811" s="77">
        <f>IF(V4811&lt;Variables!$G$15,1,0)</f>
        <v>1</v>
      </c>
      <c r="AR4811" s="77">
        <v>1</v>
      </c>
      <c r="AS4811" s="77">
        <v>0</v>
      </c>
      <c r="AT4811" s="77">
        <v>0</v>
      </c>
      <c r="AU4811" s="77">
        <v>0</v>
      </c>
      <c r="BA4811" s="77">
        <v>2</v>
      </c>
    </row>
    <row r="4812" spans="3:53" x14ac:dyDescent="0.25">
      <c r="C4812" s="77" t="s">
        <v>635</v>
      </c>
      <c r="D4812" s="77" t="s">
        <v>610</v>
      </c>
      <c r="E4812" s="77">
        <v>14.15</v>
      </c>
      <c r="F4812" s="77">
        <v>25.35</v>
      </c>
      <c r="G4812" s="77">
        <v>17.010000000000002</v>
      </c>
      <c r="H4812" s="77">
        <v>623.66</v>
      </c>
      <c r="I4812" s="77">
        <v>8819.3549999999996</v>
      </c>
      <c r="J4812" s="77" t="s">
        <v>75</v>
      </c>
      <c r="K4812" s="77">
        <v>44.62</v>
      </c>
      <c r="L4812" s="77">
        <v>14.19459</v>
      </c>
      <c r="M4812" s="77">
        <v>-0.91858940624562047</v>
      </c>
      <c r="N4812" s="77">
        <v>14.509449999999999</v>
      </c>
      <c r="O4812" s="77">
        <v>-3.068689716012666</v>
      </c>
      <c r="P4812" s="77">
        <v>2050000</v>
      </c>
      <c r="Q4812" s="77">
        <v>376320</v>
      </c>
      <c r="R4812" s="77">
        <v>5.45</v>
      </c>
      <c r="S4812" s="77">
        <v>29.786000000000001</v>
      </c>
      <c r="T4812" s="77">
        <v>5.6890000000000001</v>
      </c>
      <c r="U4812" s="77">
        <v>15.8812</v>
      </c>
      <c r="V4812" s="77">
        <v>2.320873996778209</v>
      </c>
      <c r="AC4812" s="77">
        <v>15.5</v>
      </c>
      <c r="AD4812" s="77">
        <v>13.27</v>
      </c>
      <c r="AH4812" s="77">
        <f>IF(AND(M4812&lt;Variables!$G$6,M4812&gt;Variables!$G$5),0,1)</f>
        <v>1</v>
      </c>
      <c r="AI4812" s="77">
        <f t="shared" si="152"/>
        <v>1</v>
      </c>
      <c r="AJ4812" s="77">
        <f>IF(I4812&gt;Variables!$G$7,0,1)</f>
        <v>0</v>
      </c>
      <c r="AK4812" s="77">
        <f>IF(F4812&gt;Variables!$G$8,0,1)</f>
        <v>0</v>
      </c>
      <c r="AL4812" s="77">
        <f>IF(G4812&gt;Variables!$G$9,0,1)</f>
        <v>0</v>
      </c>
      <c r="AM4812" s="77">
        <f>IF(AND(K4812&gt;Variables!$G$10,K4812&lt;Variables!$G$11),0,1)</f>
        <v>1</v>
      </c>
      <c r="AN4812" s="77">
        <f>IF(H4812&lt;Variables!$G$13,1,0)</f>
        <v>1</v>
      </c>
      <c r="AO4812" s="77">
        <f>IF(R4812&lt;Variables!$G$12,0,1)</f>
        <v>1</v>
      </c>
      <c r="AP4812" s="78">
        <f t="shared" si="153"/>
        <v>1</v>
      </c>
      <c r="AQ4812" s="77">
        <f>IF(V4812&lt;Variables!$G$15,1,0)</f>
        <v>1</v>
      </c>
      <c r="AR4812" s="77">
        <v>0</v>
      </c>
      <c r="AS4812" s="77">
        <v>0</v>
      </c>
      <c r="AT4812" s="77">
        <v>1</v>
      </c>
      <c r="AU4812" s="77">
        <v>0</v>
      </c>
      <c r="BA4812" s="77">
        <v>-2.25</v>
      </c>
    </row>
    <row r="4813" spans="3:53" x14ac:dyDescent="0.25">
      <c r="C4813" s="77" t="s">
        <v>635</v>
      </c>
      <c r="D4813" s="77" t="s">
        <v>445</v>
      </c>
      <c r="E4813" s="77">
        <v>17.93</v>
      </c>
      <c r="F4813" s="77">
        <v>37.590000000000003</v>
      </c>
      <c r="G4813" s="77">
        <v>40.53</v>
      </c>
      <c r="H4813" s="77">
        <v>122.72</v>
      </c>
      <c r="I4813" s="77">
        <v>79138.092999999993</v>
      </c>
      <c r="J4813" s="77" t="s">
        <v>75</v>
      </c>
      <c r="K4813" s="77">
        <v>66.2</v>
      </c>
      <c r="L4813" s="77">
        <v>17.124169999999999</v>
      </c>
      <c r="M4813" s="77">
        <v>4.8804117221447907</v>
      </c>
      <c r="N4813" s="77">
        <v>16.216581999999999</v>
      </c>
      <c r="O4813" s="77">
        <v>10.750218510904469</v>
      </c>
      <c r="P4813" s="77">
        <v>27500000</v>
      </c>
      <c r="Q4813" s="77">
        <v>26410000</v>
      </c>
      <c r="R4813" s="77">
        <v>1.04</v>
      </c>
      <c r="S4813" s="77">
        <v>29.786000000000001</v>
      </c>
      <c r="T4813" s="77">
        <v>5.6890000000000001</v>
      </c>
      <c r="U4813" s="77">
        <v>15.8812</v>
      </c>
      <c r="V4813" s="77">
        <v>2.1796083045566581</v>
      </c>
      <c r="AC4813" s="77">
        <v>20.75</v>
      </c>
      <c r="AD4813" s="77">
        <v>15.81</v>
      </c>
      <c r="AH4813" s="77">
        <f>IF(AND(M4813&lt;Variables!$G$6,M4813&gt;Variables!$G$5),0,1)</f>
        <v>1</v>
      </c>
      <c r="AI4813" s="77">
        <f t="shared" si="152"/>
        <v>0</v>
      </c>
      <c r="AJ4813" s="77">
        <f>IF(I4813&gt;Variables!$G$7,0,1)</f>
        <v>0</v>
      </c>
      <c r="AK4813" s="77">
        <f>IF(F4813&gt;Variables!$G$8,0,1)</f>
        <v>0</v>
      </c>
      <c r="AL4813" s="77">
        <f>IF(G4813&gt;Variables!$G$9,0,1)</f>
        <v>0</v>
      </c>
      <c r="AM4813" s="77">
        <f>IF(AND(K4813&gt;Variables!$G$10,K4813&lt;Variables!$G$11),0,1)</f>
        <v>0</v>
      </c>
      <c r="AN4813" s="77">
        <f>IF(H4813&lt;Variables!$G$13,1,0)</f>
        <v>1</v>
      </c>
      <c r="AO4813" s="77">
        <f>IF(R4813&lt;Variables!$G$12,0,1)</f>
        <v>0</v>
      </c>
      <c r="AP4813" s="78">
        <f t="shared" si="153"/>
        <v>1</v>
      </c>
      <c r="AQ4813" s="77">
        <f>IF(V4813&lt;Variables!$G$15,1,0)</f>
        <v>1</v>
      </c>
      <c r="AR4813" s="77">
        <v>1</v>
      </c>
      <c r="AS4813" s="77">
        <v>0</v>
      </c>
      <c r="AT4813" s="77">
        <v>0</v>
      </c>
      <c r="AU4813" s="77">
        <v>0</v>
      </c>
      <c r="BA4813" s="77">
        <v>2</v>
      </c>
    </row>
    <row r="4814" spans="3:53" x14ac:dyDescent="0.25">
      <c r="C4814" s="77" t="s">
        <v>635</v>
      </c>
      <c r="D4814" s="77" t="s">
        <v>619</v>
      </c>
      <c r="E4814" s="77">
        <v>4.43</v>
      </c>
      <c r="F4814" s="77">
        <v>5.92</v>
      </c>
      <c r="G4814" s="77">
        <v>2.08</v>
      </c>
      <c r="H4814" s="77">
        <v>-99999</v>
      </c>
      <c r="I4814" s="77">
        <v>-22.852</v>
      </c>
      <c r="J4814" s="77" t="s">
        <v>74</v>
      </c>
      <c r="K4814" s="77">
        <v>76.319999999999993</v>
      </c>
      <c r="L4814" s="77">
        <v>4.3990526315789484</v>
      </c>
      <c r="M4814" s="77">
        <v>0.47617908162043893</v>
      </c>
      <c r="N4814" s="77">
        <v>4.3764265306122443</v>
      </c>
      <c r="O4814" s="77">
        <v>0.99564037195569899</v>
      </c>
      <c r="P4814" s="77">
        <v>711761</v>
      </c>
      <c r="Q4814" s="77">
        <v>112475</v>
      </c>
      <c r="R4814" s="77">
        <v>6.33</v>
      </c>
      <c r="S4814" s="77">
        <v>29.786000000000001</v>
      </c>
      <c r="T4814" s="77">
        <v>5.6890000000000001</v>
      </c>
      <c r="U4814" s="77">
        <v>15.8812</v>
      </c>
      <c r="V4814" s="77">
        <v>2.5910991433370829</v>
      </c>
      <c r="AC4814" s="77">
        <v>4.45</v>
      </c>
      <c r="AD4814" s="77">
        <v>4.37</v>
      </c>
      <c r="AH4814" s="77">
        <f>IF(AND(M4814&lt;Variables!$G$6,M4814&gt;Variables!$G$5),0,1)</f>
        <v>1</v>
      </c>
      <c r="AI4814" s="77">
        <f t="shared" si="152"/>
        <v>0</v>
      </c>
      <c r="AJ4814" s="77">
        <f>IF(I4814&gt;Variables!$G$7,0,1)</f>
        <v>1</v>
      </c>
      <c r="AK4814" s="77">
        <f>IF(F4814&gt;Variables!$G$8,0,1)</f>
        <v>1</v>
      </c>
      <c r="AL4814" s="77">
        <f>IF(G4814&gt;Variables!$G$9,0,1)</f>
        <v>1</v>
      </c>
      <c r="AM4814" s="77">
        <f>IF(AND(K4814&gt;Variables!$G$10,K4814&lt;Variables!$G$11),0,1)</f>
        <v>1</v>
      </c>
      <c r="AN4814" s="77">
        <f>IF(H4814&lt;Variables!$G$13,1,0)</f>
        <v>1</v>
      </c>
      <c r="AO4814" s="77">
        <f>IF(R4814&lt;Variables!$G$12,0,1)</f>
        <v>1</v>
      </c>
      <c r="AP4814" s="78">
        <f t="shared" si="153"/>
        <v>0</v>
      </c>
      <c r="AQ4814" s="77">
        <f>IF(V4814&lt;Variables!$G$15,1,0)</f>
        <v>1</v>
      </c>
      <c r="AR4814" s="77">
        <v>0</v>
      </c>
      <c r="AS4814" s="77">
        <v>0</v>
      </c>
      <c r="AT4814" s="77">
        <v>0</v>
      </c>
      <c r="AU4814" s="77">
        <v>1</v>
      </c>
      <c r="BA4814" s="77">
        <v>-0.03</v>
      </c>
    </row>
    <row r="4815" spans="3:53" x14ac:dyDescent="0.25">
      <c r="C4815" s="77" t="s">
        <v>635</v>
      </c>
      <c r="D4815" s="77" t="s">
        <v>618</v>
      </c>
      <c r="E4815" s="77">
        <v>1.41</v>
      </c>
      <c r="F4815" s="77">
        <v>6.92</v>
      </c>
      <c r="G4815" s="77">
        <v>0.71</v>
      </c>
      <c r="H4815" s="77">
        <v>-99999</v>
      </c>
      <c r="I4815" s="77">
        <v>4.2729999999999997</v>
      </c>
      <c r="J4815" s="77" t="s">
        <v>74</v>
      </c>
      <c r="L4815" s="77">
        <v>1.41</v>
      </c>
      <c r="M4815" s="77">
        <v>0</v>
      </c>
      <c r="N4815" s="77">
        <v>1.4</v>
      </c>
      <c r="O4815" s="77">
        <v>0.71428571428571497</v>
      </c>
      <c r="P4815" s="77">
        <v>30045</v>
      </c>
      <c r="Q4815" s="77">
        <v>39096</v>
      </c>
      <c r="R4815" s="77">
        <v>0.77</v>
      </c>
      <c r="S4815" s="77">
        <v>29.786000000000001</v>
      </c>
      <c r="T4815" s="77">
        <v>5.6890000000000001</v>
      </c>
      <c r="U4815" s="77">
        <v>15.8812</v>
      </c>
      <c r="AC4815" s="77">
        <v>1.41</v>
      </c>
      <c r="AD4815" s="77">
        <v>1.395</v>
      </c>
      <c r="AH4815" s="77">
        <f>IF(AND(M4815&lt;Variables!$G$6,M4815&gt;Variables!$G$5),0,1)</f>
        <v>1</v>
      </c>
      <c r="AI4815" s="77">
        <f t="shared" si="152"/>
        <v>0</v>
      </c>
      <c r="AJ4815" s="77">
        <f>IF(I4815&gt;Variables!$G$7,0,1)</f>
        <v>1</v>
      </c>
      <c r="AK4815" s="77">
        <f>IF(F4815&gt;Variables!$G$8,0,1)</f>
        <v>1</v>
      </c>
      <c r="AL4815" s="77">
        <f>IF(G4815&gt;Variables!$G$9,0,1)</f>
        <v>1</v>
      </c>
      <c r="AM4815" s="77">
        <f>IF(AND(K4815&gt;Variables!$G$10,K4815&lt;Variables!$G$11),0,1)</f>
        <v>1</v>
      </c>
      <c r="AN4815" s="77">
        <f>IF(H4815&lt;Variables!$G$13,1,0)</f>
        <v>1</v>
      </c>
      <c r="AO4815" s="77">
        <f>IF(R4815&lt;Variables!$G$12,0,1)</f>
        <v>0</v>
      </c>
      <c r="AP4815" s="78">
        <f t="shared" si="153"/>
        <v>0</v>
      </c>
      <c r="AQ4815" s="77">
        <f>IF(V4815&lt;Variables!$G$15,1,0)</f>
        <v>1</v>
      </c>
      <c r="AR4815" s="77">
        <v>0</v>
      </c>
      <c r="AS4815" s="77">
        <v>0</v>
      </c>
      <c r="AT4815" s="77">
        <v>0</v>
      </c>
      <c r="AU4815" s="77">
        <v>0</v>
      </c>
      <c r="BA4815" s="77">
        <v>0</v>
      </c>
    </row>
    <row r="4816" spans="3:53" x14ac:dyDescent="0.25">
      <c r="C4816" s="77" t="s">
        <v>635</v>
      </c>
      <c r="D4816" s="77" t="s">
        <v>615</v>
      </c>
      <c r="E4816" s="77">
        <v>8.59</v>
      </c>
      <c r="F4816" s="77">
        <v>50.17</v>
      </c>
      <c r="G4816" s="77">
        <v>16.39</v>
      </c>
      <c r="H4816" s="77">
        <v>-99999</v>
      </c>
      <c r="I4816" s="77">
        <v>-99999</v>
      </c>
      <c r="J4816" s="77" t="s">
        <v>75</v>
      </c>
      <c r="K4816" s="77">
        <v>59.94</v>
      </c>
      <c r="L4816" s="77">
        <v>8.1626199999999987</v>
      </c>
      <c r="M4816" s="77">
        <v>2.6631155192818259</v>
      </c>
      <c r="N4816" s="77">
        <v>8.1971900000000009</v>
      </c>
      <c r="O4816" s="77">
        <v>2.230154479766846</v>
      </c>
      <c r="P4816" s="77">
        <v>20850000</v>
      </c>
      <c r="Q4816" s="77">
        <v>0</v>
      </c>
      <c r="R4816" s="77">
        <v>1</v>
      </c>
      <c r="S4816" s="77">
        <v>29.786000000000001</v>
      </c>
      <c r="T4816" s="77">
        <v>5.6890000000000001</v>
      </c>
      <c r="U4816" s="77">
        <v>15.8812</v>
      </c>
      <c r="V4816" s="77">
        <v>2.3242880849589951</v>
      </c>
      <c r="AC4816" s="77">
        <v>8.84</v>
      </c>
      <c r="AD4816" s="77">
        <v>7.35</v>
      </c>
      <c r="AH4816" s="77">
        <f>IF(AND(M4816&lt;Variables!$G$6,M4816&gt;Variables!$G$5),0,1)</f>
        <v>1</v>
      </c>
      <c r="AI4816" s="77">
        <f t="shared" si="152"/>
        <v>1</v>
      </c>
      <c r="AJ4816" s="77">
        <f>IF(I4816&gt;Variables!$G$7,0,1)</f>
        <v>1</v>
      </c>
      <c r="AK4816" s="77">
        <f>IF(F4816&gt;Variables!$G$8,0,1)</f>
        <v>0</v>
      </c>
      <c r="AL4816" s="77">
        <f>IF(G4816&gt;Variables!$G$9,0,1)</f>
        <v>0</v>
      </c>
      <c r="AM4816" s="77">
        <f>IF(AND(K4816&gt;Variables!$G$10,K4816&lt;Variables!$G$11),0,1)</f>
        <v>1</v>
      </c>
      <c r="AN4816" s="77">
        <f>IF(H4816&lt;Variables!$G$13,1,0)</f>
        <v>1</v>
      </c>
      <c r="AO4816" s="77">
        <f>IF(R4816&lt;Variables!$G$12,0,1)</f>
        <v>0</v>
      </c>
      <c r="AP4816" s="78">
        <f t="shared" si="153"/>
        <v>1</v>
      </c>
      <c r="AQ4816" s="77">
        <f>IF(V4816&lt;Variables!$G$15,1,0)</f>
        <v>1</v>
      </c>
      <c r="AR4816" s="77">
        <v>0</v>
      </c>
      <c r="AS4816" s="77">
        <v>0</v>
      </c>
      <c r="AT4816" s="77">
        <v>1</v>
      </c>
      <c r="AU4816" s="77">
        <v>0</v>
      </c>
      <c r="BA4816" s="77">
        <v>-2.25</v>
      </c>
    </row>
    <row r="4817" spans="3:53" x14ac:dyDescent="0.25">
      <c r="C4817" s="77" t="s">
        <v>635</v>
      </c>
      <c r="D4817" s="77" t="s">
        <v>630</v>
      </c>
      <c r="E4817" s="77">
        <v>6.08</v>
      </c>
      <c r="F4817" s="77">
        <v>8.67</v>
      </c>
      <c r="G4817" s="77">
        <v>1.26</v>
      </c>
      <c r="H4817" s="77">
        <v>-99999</v>
      </c>
      <c r="I4817" s="77">
        <v>-28.42</v>
      </c>
      <c r="J4817" s="77" t="s">
        <v>74</v>
      </c>
      <c r="K4817" s="77">
        <v>71.28</v>
      </c>
      <c r="L4817" s="77">
        <v>6.1275000000000004</v>
      </c>
      <c r="M4817" s="77">
        <v>-0.44879640962873513</v>
      </c>
      <c r="N4817" s="77">
        <v>6.0717857142857143</v>
      </c>
      <c r="O4817" s="77">
        <v>0.46467854832068017</v>
      </c>
      <c r="P4817" s="77">
        <v>19430</v>
      </c>
      <c r="Q4817" s="77">
        <v>21931</v>
      </c>
      <c r="R4817" s="77">
        <v>0.89</v>
      </c>
      <c r="S4817" s="77">
        <v>29.786000000000001</v>
      </c>
      <c r="T4817" s="77">
        <v>5.6890000000000001</v>
      </c>
      <c r="U4817" s="77">
        <v>15.8812</v>
      </c>
      <c r="V4817" s="77">
        <v>2.626711026030192</v>
      </c>
      <c r="AC4817" s="77">
        <v>6.06</v>
      </c>
      <c r="AD4817" s="77">
        <v>5.9764999999999997</v>
      </c>
      <c r="AH4817" s="77">
        <f>IF(AND(M4817&lt;Variables!$G$6,M4817&gt;Variables!$G$5),0,1)</f>
        <v>1</v>
      </c>
      <c r="AI4817" s="77">
        <f t="shared" si="152"/>
        <v>0</v>
      </c>
      <c r="AJ4817" s="77">
        <f>IF(I4817&gt;Variables!$G$7,0,1)</f>
        <v>1</v>
      </c>
      <c r="AK4817" s="77">
        <f>IF(F4817&gt;Variables!$G$8,0,1)</f>
        <v>1</v>
      </c>
      <c r="AL4817" s="77">
        <f>IF(G4817&gt;Variables!$G$9,0,1)</f>
        <v>1</v>
      </c>
      <c r="AM4817" s="77">
        <f>IF(AND(K4817&gt;Variables!$G$10,K4817&lt;Variables!$G$11),0,1)</f>
        <v>1</v>
      </c>
      <c r="AN4817" s="77">
        <f>IF(H4817&lt;Variables!$G$13,1,0)</f>
        <v>1</v>
      </c>
      <c r="AO4817" s="77">
        <f>IF(R4817&lt;Variables!$G$12,0,1)</f>
        <v>0</v>
      </c>
      <c r="AP4817" s="78">
        <f t="shared" si="153"/>
        <v>0</v>
      </c>
      <c r="AQ4817" s="77">
        <f>IF(V4817&lt;Variables!$G$15,1,0)</f>
        <v>1</v>
      </c>
      <c r="AR4817" s="77">
        <v>0</v>
      </c>
      <c r="AS4817" s="77">
        <v>0</v>
      </c>
      <c r="AT4817" s="77">
        <v>0</v>
      </c>
      <c r="AU4817" s="77">
        <v>0</v>
      </c>
      <c r="BA4817" s="77">
        <v>0</v>
      </c>
    </row>
    <row r="4818" spans="3:53" x14ac:dyDescent="0.25">
      <c r="C4818" s="77" t="s">
        <v>635</v>
      </c>
      <c r="D4818" s="77" t="s">
        <v>612</v>
      </c>
      <c r="E4818" s="77">
        <v>127.32</v>
      </c>
      <c r="F4818" s="77">
        <v>6.59</v>
      </c>
      <c r="G4818" s="77">
        <v>1.22</v>
      </c>
      <c r="H4818" s="77">
        <v>19960</v>
      </c>
      <c r="I4818" s="77">
        <v>-27.803000000000001</v>
      </c>
      <c r="J4818" s="77" t="s">
        <v>75</v>
      </c>
      <c r="K4818" s="77">
        <v>57.63</v>
      </c>
      <c r="L4818" s="77">
        <v>126.83772500000001</v>
      </c>
      <c r="M4818" s="77">
        <v>0.29350494894163992</v>
      </c>
      <c r="N4818" s="77">
        <v>126.38919799999999</v>
      </c>
      <c r="O4818" s="77">
        <v>0.64942416993578866</v>
      </c>
      <c r="P4818" s="77">
        <v>2131000</v>
      </c>
      <c r="Q4818" s="77">
        <v>1140000</v>
      </c>
      <c r="R4818" s="77">
        <v>1.87</v>
      </c>
      <c r="S4818" s="77">
        <v>29.786000000000001</v>
      </c>
      <c r="T4818" s="77">
        <v>5.6890000000000001</v>
      </c>
      <c r="U4818" s="77">
        <v>15.8812</v>
      </c>
      <c r="V4818" s="77">
        <v>2.431948160635411</v>
      </c>
      <c r="AC4818" s="77">
        <v>127.88</v>
      </c>
      <c r="AD4818" s="77">
        <v>126.01</v>
      </c>
      <c r="AH4818" s="77">
        <f>IF(AND(M4818&lt;Variables!$G$6,M4818&gt;Variables!$G$5),0,1)</f>
        <v>1</v>
      </c>
      <c r="AI4818" s="77">
        <f t="shared" si="152"/>
        <v>0</v>
      </c>
      <c r="AJ4818" s="77">
        <f>IF(I4818&gt;Variables!$G$7,0,1)</f>
        <v>1</v>
      </c>
      <c r="AK4818" s="77">
        <f>IF(F4818&gt;Variables!$G$8,0,1)</f>
        <v>1</v>
      </c>
      <c r="AL4818" s="77">
        <f>IF(G4818&gt;Variables!$G$9,0,1)</f>
        <v>1</v>
      </c>
      <c r="AM4818" s="77">
        <f>IF(AND(K4818&gt;Variables!$G$10,K4818&lt;Variables!$G$11),0,1)</f>
        <v>1</v>
      </c>
      <c r="AN4818" s="77">
        <f>IF(H4818&lt;Variables!$G$13,1,0)</f>
        <v>0</v>
      </c>
      <c r="AO4818" s="77">
        <f>IF(R4818&lt;Variables!$G$12,0,1)</f>
        <v>0</v>
      </c>
      <c r="AP4818" s="78">
        <f t="shared" si="153"/>
        <v>1</v>
      </c>
      <c r="AQ4818" s="77">
        <f>IF(V4818&lt;Variables!$G$15,1,0)</f>
        <v>1</v>
      </c>
      <c r="AR4818" s="77">
        <v>0</v>
      </c>
      <c r="AS4818" s="77">
        <v>1</v>
      </c>
      <c r="AT4818" s="77">
        <v>0</v>
      </c>
      <c r="AU4818" s="77">
        <v>0</v>
      </c>
      <c r="BA4818" s="77">
        <v>0.23</v>
      </c>
    </row>
    <row r="4819" spans="3:53" x14ac:dyDescent="0.25">
      <c r="C4819" s="77" t="s">
        <v>635</v>
      </c>
      <c r="D4819" s="77" t="s">
        <v>636</v>
      </c>
      <c r="E4819" s="77">
        <v>9.82</v>
      </c>
      <c r="F4819" s="77">
        <v>15.77</v>
      </c>
      <c r="G4819" s="77">
        <v>18.5</v>
      </c>
      <c r="H4819" s="77">
        <v>124.65</v>
      </c>
      <c r="I4819" s="77">
        <v>-38.823999999999998</v>
      </c>
      <c r="J4819" s="77" t="s">
        <v>74</v>
      </c>
      <c r="K4819" s="77">
        <v>59.08</v>
      </c>
      <c r="L4819" s="77">
        <v>9.6350636363636362</v>
      </c>
      <c r="M4819" s="77">
        <v>1.711834709776894</v>
      </c>
      <c r="N4819" s="77">
        <v>9.327871428571429</v>
      </c>
      <c r="O4819" s="77">
        <v>5.0614824083277332</v>
      </c>
      <c r="P4819" s="77">
        <v>9760</v>
      </c>
      <c r="Q4819" s="77">
        <v>11040</v>
      </c>
      <c r="R4819" s="77">
        <v>0.88</v>
      </c>
      <c r="S4819" s="77">
        <v>29.786000000000001</v>
      </c>
      <c r="T4819" s="77">
        <v>5.6890000000000001</v>
      </c>
      <c r="U4819" s="77">
        <v>15.8812</v>
      </c>
      <c r="V4819" s="77">
        <v>2.3716715874779331</v>
      </c>
      <c r="AC4819" s="77">
        <v>10.050000000000001</v>
      </c>
      <c r="AD4819" s="77">
        <v>9.11</v>
      </c>
      <c r="AH4819" s="77">
        <f>IF(AND(M4819&lt;Variables!$G$6,M4819&gt;Variables!$G$5),0,1)</f>
        <v>1</v>
      </c>
      <c r="AI4819" s="77">
        <f t="shared" si="152"/>
        <v>0</v>
      </c>
      <c r="AJ4819" s="77">
        <f>IF(I4819&gt;Variables!$G$7,0,1)</f>
        <v>1</v>
      </c>
      <c r="AK4819" s="77">
        <f>IF(F4819&gt;Variables!$G$8,0,1)</f>
        <v>0</v>
      </c>
      <c r="AL4819" s="77">
        <f>IF(G4819&gt;Variables!$G$9,0,1)</f>
        <v>0</v>
      </c>
      <c r="AM4819" s="77">
        <f>IF(AND(K4819&gt;Variables!$G$10,K4819&lt;Variables!$G$11),0,1)</f>
        <v>1</v>
      </c>
      <c r="AN4819" s="77">
        <f>IF(H4819&lt;Variables!$G$13,1,0)</f>
        <v>1</v>
      </c>
      <c r="AO4819" s="77">
        <f>IF(R4819&lt;Variables!$G$12,0,1)</f>
        <v>0</v>
      </c>
      <c r="AP4819" s="78">
        <f t="shared" si="153"/>
        <v>0</v>
      </c>
      <c r="AQ4819" s="77">
        <f>IF(V4819&lt;Variables!$G$15,1,0)</f>
        <v>1</v>
      </c>
      <c r="AR4819" s="77">
        <v>0</v>
      </c>
      <c r="AS4819" s="77">
        <v>0</v>
      </c>
      <c r="AT4819" s="77">
        <v>1</v>
      </c>
      <c r="AU4819" s="77">
        <v>0</v>
      </c>
      <c r="BA4819" s="77">
        <v>-2.25</v>
      </c>
    </row>
    <row r="4820" spans="3:53" x14ac:dyDescent="0.25">
      <c r="C4820" s="77" t="s">
        <v>635</v>
      </c>
      <c r="D4820" s="77" t="s">
        <v>608</v>
      </c>
      <c r="E4820" s="77">
        <v>16.77</v>
      </c>
      <c r="F4820" s="77">
        <v>43.54</v>
      </c>
      <c r="G4820" s="77">
        <v>-7.47</v>
      </c>
      <c r="H4820" s="77">
        <v>22.15</v>
      </c>
      <c r="I4820" s="77">
        <v>3.8319999999999999</v>
      </c>
      <c r="J4820" s="77" t="s">
        <v>75</v>
      </c>
      <c r="K4820" s="77">
        <v>58.15</v>
      </c>
      <c r="L4820" s="77">
        <v>16.020536842105258</v>
      </c>
      <c r="M4820" s="77">
        <v>3.6170021242471191</v>
      </c>
      <c r="N4820" s="77">
        <v>16.22242820512821</v>
      </c>
      <c r="O4820" s="77">
        <v>2.3274678124476909</v>
      </c>
      <c r="P4820" s="77">
        <v>3420000</v>
      </c>
      <c r="Q4820" s="77">
        <v>26160</v>
      </c>
      <c r="R4820" s="77">
        <v>130.72999999999999</v>
      </c>
      <c r="S4820" s="77">
        <v>29.786000000000001</v>
      </c>
      <c r="T4820" s="77">
        <v>5.6890000000000001</v>
      </c>
      <c r="U4820" s="77">
        <v>15.8812</v>
      </c>
      <c r="V4820" s="77">
        <v>2.2722578423707458</v>
      </c>
      <c r="AC4820" s="77">
        <v>25</v>
      </c>
      <c r="AD4820" s="77">
        <v>16.46</v>
      </c>
      <c r="AH4820" s="77">
        <f>IF(AND(M4820&lt;Variables!$G$6,M4820&gt;Variables!$G$5),0,1)</f>
        <v>1</v>
      </c>
      <c r="AI4820" s="77">
        <f t="shared" si="152"/>
        <v>1</v>
      </c>
      <c r="AJ4820" s="77">
        <f>IF(I4820&gt;Variables!$G$7,0,1)</f>
        <v>1</v>
      </c>
      <c r="AK4820" s="77">
        <f>IF(F4820&gt;Variables!$G$8,0,1)</f>
        <v>0</v>
      </c>
      <c r="AL4820" s="77">
        <f>IF(G4820&gt;Variables!$G$9,0,1)</f>
        <v>1</v>
      </c>
      <c r="AM4820" s="77">
        <f>IF(AND(K4820&gt;Variables!$G$10,K4820&lt;Variables!$G$11),0,1)</f>
        <v>1</v>
      </c>
      <c r="AN4820" s="77">
        <f>IF(H4820&lt;Variables!$G$13,1,0)</f>
        <v>1</v>
      </c>
      <c r="AO4820" s="77">
        <f>IF(R4820&lt;Variables!$G$12,0,1)</f>
        <v>1</v>
      </c>
      <c r="AP4820" s="78">
        <f t="shared" si="153"/>
        <v>1</v>
      </c>
      <c r="AQ4820" s="77">
        <f>IF(V4820&lt;Variables!$G$15,1,0)</f>
        <v>1</v>
      </c>
      <c r="AR4820" s="77">
        <v>1</v>
      </c>
      <c r="AS4820" s="77">
        <v>0</v>
      </c>
      <c r="AT4820" s="77">
        <v>0</v>
      </c>
      <c r="AU4820" s="77">
        <v>0</v>
      </c>
      <c r="BA4820" s="77">
        <v>2</v>
      </c>
    </row>
    <row r="4821" spans="3:53" x14ac:dyDescent="0.25">
      <c r="C4821" s="77" t="s">
        <v>635</v>
      </c>
      <c r="D4821" s="77" t="s">
        <v>82</v>
      </c>
      <c r="E4821" s="77">
        <v>34.35</v>
      </c>
      <c r="F4821" s="77">
        <v>6.02</v>
      </c>
      <c r="G4821" s="77">
        <v>4.96</v>
      </c>
      <c r="H4821" s="77">
        <v>4580</v>
      </c>
      <c r="I4821" s="77">
        <v>283.697</v>
      </c>
      <c r="J4821" s="77" t="s">
        <v>75</v>
      </c>
      <c r="K4821" s="77">
        <v>63.05</v>
      </c>
      <c r="L4821" s="77">
        <v>34.015779999999992</v>
      </c>
      <c r="M4821" s="77">
        <v>0.74647707622758608</v>
      </c>
      <c r="N4821" s="77">
        <v>33.503813999999998</v>
      </c>
      <c r="O4821" s="77">
        <v>2.2859666066675328</v>
      </c>
      <c r="P4821" s="77">
        <v>4269000</v>
      </c>
      <c r="Q4821" s="77">
        <v>15988000</v>
      </c>
      <c r="R4821" s="77">
        <v>0.27</v>
      </c>
      <c r="S4821" s="77">
        <v>29.786000000000001</v>
      </c>
      <c r="T4821" s="77">
        <v>5.6890000000000001</v>
      </c>
      <c r="U4821" s="77">
        <v>15.8812</v>
      </c>
      <c r="V4821" s="77">
        <v>2.454656069378387</v>
      </c>
      <c r="AC4821" s="77">
        <v>35.090000000000003</v>
      </c>
      <c r="AD4821" s="77">
        <v>33.869999999999997</v>
      </c>
      <c r="AH4821" s="77">
        <f>IF(AND(M4821&lt;Variables!$G$6,M4821&gt;Variables!$G$5),0,1)</f>
        <v>1</v>
      </c>
      <c r="AI4821" s="77">
        <f t="shared" si="152"/>
        <v>0</v>
      </c>
      <c r="AJ4821" s="77">
        <f>IF(I4821&gt;Variables!$G$7,0,1)</f>
        <v>0</v>
      </c>
      <c r="AK4821" s="77">
        <f>IF(F4821&gt;Variables!$G$8,0,1)</f>
        <v>1</v>
      </c>
      <c r="AL4821" s="77">
        <f>IF(G4821&gt;Variables!$G$9,0,1)</f>
        <v>1</v>
      </c>
      <c r="AM4821" s="77">
        <f>IF(AND(K4821&gt;Variables!$G$10,K4821&lt;Variables!$G$11),0,1)</f>
        <v>0</v>
      </c>
      <c r="AN4821" s="77">
        <f>IF(H4821&lt;Variables!$G$13,1,0)</f>
        <v>0</v>
      </c>
      <c r="AO4821" s="77">
        <f>IF(R4821&lt;Variables!$G$12,0,1)</f>
        <v>0</v>
      </c>
      <c r="AP4821" s="78">
        <f t="shared" si="153"/>
        <v>1</v>
      </c>
      <c r="AQ4821" s="77">
        <f>IF(V4821&lt;Variables!$G$15,1,0)</f>
        <v>1</v>
      </c>
      <c r="AR4821" s="77">
        <v>1</v>
      </c>
      <c r="AS4821" s="77">
        <v>0</v>
      </c>
      <c r="AT4821" s="77">
        <v>0</v>
      </c>
      <c r="AU4821" s="77">
        <v>0</v>
      </c>
      <c r="BA4821" s="77">
        <v>1.75</v>
      </c>
    </row>
    <row r="4822" spans="3:53" x14ac:dyDescent="0.25">
      <c r="C4822" s="77" t="s">
        <v>635</v>
      </c>
      <c r="D4822" s="77" t="s">
        <v>621</v>
      </c>
      <c r="E4822" s="77">
        <v>11.56</v>
      </c>
      <c r="F4822" s="77">
        <v>38.5</v>
      </c>
      <c r="G4822" s="77">
        <v>-7.93</v>
      </c>
      <c r="H4822" s="77">
        <v>28.51</v>
      </c>
      <c r="I4822" s="77">
        <v>-13.619</v>
      </c>
      <c r="J4822" s="77" t="s">
        <v>74</v>
      </c>
      <c r="K4822" s="77">
        <v>41.58</v>
      </c>
      <c r="L4822" s="77">
        <v>12.072025</v>
      </c>
      <c r="M4822" s="77">
        <v>-1.922005628715979</v>
      </c>
      <c r="N4822" s="77">
        <v>12.404161999999999</v>
      </c>
      <c r="O4822" s="77">
        <v>-4.5481669781481511</v>
      </c>
      <c r="P4822" s="77">
        <v>3900000</v>
      </c>
      <c r="Q4822" s="77">
        <v>52870</v>
      </c>
      <c r="R4822" s="77">
        <v>73.77</v>
      </c>
      <c r="S4822" s="77">
        <v>29.786000000000001</v>
      </c>
      <c r="T4822" s="77">
        <v>5.6890000000000001</v>
      </c>
      <c r="U4822" s="77">
        <v>15.8812</v>
      </c>
      <c r="V4822" s="77">
        <v>2.2830036123533541</v>
      </c>
      <c r="AC4822" s="77">
        <v>13.5</v>
      </c>
      <c r="AD4822" s="77">
        <v>11.51</v>
      </c>
      <c r="AH4822" s="77">
        <f>IF(AND(M4822&lt;Variables!$G$6,M4822&gt;Variables!$G$5),0,1)</f>
        <v>0</v>
      </c>
      <c r="AI4822" s="77">
        <f t="shared" si="152"/>
        <v>1</v>
      </c>
      <c r="AJ4822" s="77">
        <f>IF(I4822&gt;Variables!$G$7,0,1)</f>
        <v>1</v>
      </c>
      <c r="AK4822" s="77">
        <f>IF(F4822&gt;Variables!$G$8,0,1)</f>
        <v>0</v>
      </c>
      <c r="AL4822" s="77">
        <f>IF(G4822&gt;Variables!$G$9,0,1)</f>
        <v>1</v>
      </c>
      <c r="AM4822" s="77">
        <f>IF(AND(K4822&gt;Variables!$G$10,K4822&lt;Variables!$G$11),0,1)</f>
        <v>1</v>
      </c>
      <c r="AN4822" s="77">
        <f>IF(H4822&lt;Variables!$G$13,1,0)</f>
        <v>1</v>
      </c>
      <c r="AO4822" s="77">
        <f>IF(R4822&lt;Variables!$G$12,0,1)</f>
        <v>1</v>
      </c>
      <c r="AP4822" s="78">
        <f t="shared" si="153"/>
        <v>0</v>
      </c>
      <c r="AQ4822" s="77">
        <f>IF(V4822&lt;Variables!$G$15,1,0)</f>
        <v>1</v>
      </c>
      <c r="AR4822" s="77">
        <v>1</v>
      </c>
      <c r="AS4822" s="77">
        <v>0</v>
      </c>
      <c r="AT4822" s="77">
        <v>0</v>
      </c>
      <c r="AU4822" s="77">
        <v>0</v>
      </c>
      <c r="BA4822" s="77">
        <v>2</v>
      </c>
    </row>
    <row r="4823" spans="3:53" x14ac:dyDescent="0.25">
      <c r="C4823" s="77" t="s">
        <v>635</v>
      </c>
      <c r="D4823" s="77" t="s">
        <v>152</v>
      </c>
      <c r="E4823" s="77">
        <v>0.04</v>
      </c>
      <c r="F4823" s="77">
        <v>5.41</v>
      </c>
      <c r="G4823" s="77">
        <v>26.96</v>
      </c>
      <c r="H4823" s="77">
        <v>-99999</v>
      </c>
      <c r="I4823" s="77">
        <v>27.84</v>
      </c>
      <c r="J4823" s="77" t="s">
        <v>75</v>
      </c>
      <c r="K4823" s="77">
        <v>48.81</v>
      </c>
      <c r="L4823" s="77">
        <v>3.5453846153846162E-2</v>
      </c>
      <c r="M4823" s="77">
        <v>0.27120850509871108</v>
      </c>
      <c r="N4823" s="77">
        <v>3.619743589743589E-2</v>
      </c>
      <c r="O4823" s="77">
        <v>-1.788623645250391</v>
      </c>
      <c r="P4823" s="77">
        <v>3208000</v>
      </c>
      <c r="Q4823" s="77">
        <v>14265000</v>
      </c>
      <c r="R4823" s="77">
        <v>0.22</v>
      </c>
      <c r="S4823" s="77">
        <v>29.786000000000001</v>
      </c>
      <c r="T4823" s="77">
        <v>5.6890000000000001</v>
      </c>
      <c r="U4823" s="77">
        <v>15.8812</v>
      </c>
      <c r="V4823" s="77">
        <v>2.3485522465610762</v>
      </c>
      <c r="AC4823" s="77">
        <v>3.5999999999999997E-2</v>
      </c>
      <c r="AD4823" s="77">
        <v>3.4000000000000002E-2</v>
      </c>
      <c r="AH4823" s="77">
        <f>IF(AND(M4823&lt;Variables!$G$6,M4823&gt;Variables!$G$5),0,1)</f>
        <v>1</v>
      </c>
      <c r="AI4823" s="77">
        <f t="shared" si="152"/>
        <v>1</v>
      </c>
      <c r="AJ4823" s="77">
        <f>IF(I4823&gt;Variables!$G$7,0,1)</f>
        <v>1</v>
      </c>
      <c r="AK4823" s="77">
        <f>IF(F4823&gt;Variables!$G$8,0,1)</f>
        <v>1</v>
      </c>
      <c r="AL4823" s="77">
        <f>IF(G4823&gt;Variables!$G$9,0,1)</f>
        <v>0</v>
      </c>
      <c r="AM4823" s="77">
        <f>IF(AND(K4823&gt;Variables!$G$10,K4823&lt;Variables!$G$11),0,1)</f>
        <v>1</v>
      </c>
      <c r="AN4823" s="77">
        <f>IF(H4823&lt;Variables!$G$13,1,0)</f>
        <v>1</v>
      </c>
      <c r="AO4823" s="77">
        <f>IF(R4823&lt;Variables!$G$12,0,1)</f>
        <v>0</v>
      </c>
      <c r="AP4823" s="78">
        <f t="shared" si="153"/>
        <v>1</v>
      </c>
      <c r="AQ4823" s="77">
        <f>IF(V4823&lt;Variables!$G$15,1,0)</f>
        <v>1</v>
      </c>
      <c r="AR4823" s="77">
        <v>0</v>
      </c>
      <c r="AS4823" s="77">
        <v>0</v>
      </c>
      <c r="AT4823" s="77">
        <v>1</v>
      </c>
      <c r="AU4823" s="77">
        <v>0</v>
      </c>
      <c r="BA4823" s="77">
        <v>-0.43</v>
      </c>
    </row>
    <row r="4824" spans="3:53" x14ac:dyDescent="0.25">
      <c r="C4824" s="77" t="s">
        <v>635</v>
      </c>
      <c r="D4824" s="77" t="s">
        <v>626</v>
      </c>
      <c r="E4824" s="77">
        <v>1.92</v>
      </c>
      <c r="F4824" s="77">
        <v>5.52</v>
      </c>
      <c r="G4824" s="77">
        <v>0</v>
      </c>
      <c r="H4824" s="77">
        <v>-99999</v>
      </c>
      <c r="I4824" s="77">
        <v>-44.404000000000003</v>
      </c>
      <c r="J4824" s="77" t="s">
        <v>75</v>
      </c>
      <c r="L4824" s="77">
        <v>-99999</v>
      </c>
      <c r="M4824" s="77">
        <v>-99999</v>
      </c>
      <c r="N4824" s="77">
        <v>1.91</v>
      </c>
      <c r="O4824" s="77">
        <v>0</v>
      </c>
      <c r="P4824" s="77">
        <v>400200</v>
      </c>
      <c r="Q4824" s="77">
        <v>69200</v>
      </c>
      <c r="R4824" s="77">
        <v>5.78</v>
      </c>
      <c r="S4824" s="77">
        <v>29.786000000000001</v>
      </c>
      <c r="T4824" s="77">
        <v>5.6890000000000001</v>
      </c>
      <c r="U4824" s="77">
        <v>15.8812</v>
      </c>
      <c r="V4824" s="77">
        <v>-99999</v>
      </c>
      <c r="AC4824" s="77">
        <v>1.91</v>
      </c>
      <c r="AD4824" s="77">
        <v>1.8514999999999999</v>
      </c>
      <c r="AH4824" s="77">
        <f>IF(AND(M4824&lt;Variables!$G$6,M4824&gt;Variables!$G$5),0,1)</f>
        <v>1</v>
      </c>
      <c r="AI4824" s="77">
        <f t="shared" si="152"/>
        <v>1</v>
      </c>
      <c r="AJ4824" s="77">
        <f>IF(I4824&gt;Variables!$G$7,0,1)</f>
        <v>1</v>
      </c>
      <c r="AK4824" s="77">
        <f>IF(F4824&gt;Variables!$G$8,0,1)</f>
        <v>1</v>
      </c>
      <c r="AL4824" s="77">
        <f>IF(G4824&gt;Variables!$G$9,0,1)</f>
        <v>1</v>
      </c>
      <c r="AM4824" s="77">
        <f>IF(AND(K4824&gt;Variables!$G$10,K4824&lt;Variables!$G$11),0,1)</f>
        <v>1</v>
      </c>
      <c r="AN4824" s="77">
        <f>IF(H4824&lt;Variables!$G$13,1,0)</f>
        <v>1</v>
      </c>
      <c r="AO4824" s="77">
        <f>IF(R4824&lt;Variables!$G$12,0,1)</f>
        <v>1</v>
      </c>
      <c r="AP4824" s="78">
        <f t="shared" si="153"/>
        <v>1</v>
      </c>
      <c r="AQ4824" s="77">
        <f>IF(V4824&lt;Variables!$G$15,1,0)</f>
        <v>1</v>
      </c>
      <c r="AR4824" s="77">
        <v>0</v>
      </c>
      <c r="AS4824" s="77">
        <v>0</v>
      </c>
      <c r="AT4824" s="77">
        <v>1</v>
      </c>
      <c r="AU4824" s="77">
        <v>0</v>
      </c>
      <c r="BA4824" s="77">
        <v>-2.25</v>
      </c>
    </row>
    <row r="4825" spans="3:53" x14ac:dyDescent="0.25">
      <c r="C4825" s="77" t="s">
        <v>635</v>
      </c>
      <c r="D4825" s="77" t="s">
        <v>620</v>
      </c>
      <c r="E4825" s="77">
        <v>153.1</v>
      </c>
      <c r="F4825" s="77">
        <v>14.11</v>
      </c>
      <c r="G4825" s="77">
        <v>0.04</v>
      </c>
      <c r="H4825" s="77">
        <v>211920</v>
      </c>
      <c r="I4825" s="77">
        <v>1E-3</v>
      </c>
      <c r="J4825" s="77" t="s">
        <v>75</v>
      </c>
      <c r="K4825" s="77">
        <v>60.14</v>
      </c>
      <c r="L4825" s="77">
        <v>152.214415</v>
      </c>
      <c r="M4825" s="77">
        <v>0.16462632661959181</v>
      </c>
      <c r="N4825" s="77">
        <v>152.55490399999999</v>
      </c>
      <c r="O4825" s="77">
        <v>-5.8932225476028229E-2</v>
      </c>
      <c r="P4825" s="77">
        <v>20024000</v>
      </c>
      <c r="Q4825" s="77">
        <v>6715000</v>
      </c>
      <c r="R4825" s="77">
        <v>2.98</v>
      </c>
      <c r="S4825" s="77">
        <v>29.786000000000001</v>
      </c>
      <c r="T4825" s="77">
        <v>5.6890000000000001</v>
      </c>
      <c r="U4825" s="77">
        <v>15.8812</v>
      </c>
      <c r="V4825" s="77">
        <v>2.462949145478738</v>
      </c>
      <c r="AC4825" s="77">
        <v>154.59</v>
      </c>
      <c r="AD4825" s="77">
        <v>151.46</v>
      </c>
      <c r="AH4825" s="77">
        <f>IF(AND(M4825&lt;Variables!$G$6,M4825&gt;Variables!$G$5),0,1)</f>
        <v>1</v>
      </c>
      <c r="AI4825" s="77">
        <f t="shared" si="152"/>
        <v>1</v>
      </c>
      <c r="AJ4825" s="77">
        <f>IF(I4825&gt;Variables!$G$7,0,1)</f>
        <v>1</v>
      </c>
      <c r="AK4825" s="77">
        <f>IF(F4825&gt;Variables!$G$8,0,1)</f>
        <v>0</v>
      </c>
      <c r="AL4825" s="77">
        <f>IF(G4825&gt;Variables!$G$9,0,1)</f>
        <v>1</v>
      </c>
      <c r="AM4825" s="77">
        <f>IF(AND(K4825&gt;Variables!$G$10,K4825&lt;Variables!$G$11),0,1)</f>
        <v>1</v>
      </c>
      <c r="AN4825" s="77">
        <f>IF(H4825&lt;Variables!$G$13,1,0)</f>
        <v>0</v>
      </c>
      <c r="AO4825" s="77">
        <f>IF(R4825&lt;Variables!$G$12,0,1)</f>
        <v>1</v>
      </c>
      <c r="AP4825" s="78">
        <f t="shared" si="153"/>
        <v>1</v>
      </c>
      <c r="AQ4825" s="77">
        <f>IF(V4825&lt;Variables!$G$15,1,0)</f>
        <v>1</v>
      </c>
      <c r="AR4825" s="77">
        <v>0</v>
      </c>
      <c r="AS4825" s="77">
        <v>1</v>
      </c>
      <c r="AT4825" s="77">
        <v>0</v>
      </c>
      <c r="AU4825" s="77">
        <v>0</v>
      </c>
      <c r="BA4825" s="77">
        <v>-0.45</v>
      </c>
    </row>
    <row r="4826" spans="3:53" x14ac:dyDescent="0.25">
      <c r="C4826" s="77" t="s">
        <v>635</v>
      </c>
      <c r="D4826" s="77" t="s">
        <v>174</v>
      </c>
      <c r="E4826" s="77">
        <v>27.33</v>
      </c>
      <c r="F4826" s="77">
        <v>5.82</v>
      </c>
      <c r="G4826" s="77">
        <v>5.46</v>
      </c>
      <c r="H4826" s="77">
        <v>420.66</v>
      </c>
      <c r="I4826" s="77">
        <v>173.66499999999999</v>
      </c>
      <c r="J4826" s="77" t="s">
        <v>75</v>
      </c>
      <c r="K4826" s="77">
        <v>68.02</v>
      </c>
      <c r="L4826" s="77">
        <v>26.956949999999999</v>
      </c>
      <c r="M4826" s="77">
        <v>1.0871036968203041</v>
      </c>
      <c r="N4826" s="77">
        <v>26.687466666666658</v>
      </c>
      <c r="O4826" s="77">
        <v>2.1078558724195311</v>
      </c>
      <c r="P4826" s="77">
        <v>67632</v>
      </c>
      <c r="Q4826" s="77">
        <v>682296</v>
      </c>
      <c r="R4826" s="77">
        <v>0.1</v>
      </c>
      <c r="S4826" s="77">
        <v>29.786000000000001</v>
      </c>
      <c r="T4826" s="77">
        <v>5.6890000000000001</v>
      </c>
      <c r="U4826" s="77">
        <v>15.8812</v>
      </c>
      <c r="V4826" s="77">
        <v>2.4688477141976368</v>
      </c>
      <c r="AC4826" s="77">
        <v>27.597899999999999</v>
      </c>
      <c r="AD4826" s="77">
        <v>26.3</v>
      </c>
      <c r="AH4826" s="77">
        <f>IF(AND(M4826&lt;Variables!$G$6,M4826&gt;Variables!$G$5),0,1)</f>
        <v>1</v>
      </c>
      <c r="AI4826" s="77">
        <f t="shared" si="152"/>
        <v>0</v>
      </c>
      <c r="AJ4826" s="77">
        <f>IF(I4826&gt;Variables!$G$7,0,1)</f>
        <v>0</v>
      </c>
      <c r="AK4826" s="77">
        <f>IF(F4826&gt;Variables!$G$8,0,1)</f>
        <v>1</v>
      </c>
      <c r="AL4826" s="77">
        <f>IF(G4826&gt;Variables!$G$9,0,1)</f>
        <v>1</v>
      </c>
      <c r="AM4826" s="77">
        <f>IF(AND(K4826&gt;Variables!$G$10,K4826&lt;Variables!$G$11),0,1)</f>
        <v>0</v>
      </c>
      <c r="AN4826" s="77">
        <f>IF(H4826&lt;Variables!$G$13,1,0)</f>
        <v>1</v>
      </c>
      <c r="AO4826" s="77">
        <f>IF(R4826&lt;Variables!$G$12,0,1)</f>
        <v>0</v>
      </c>
      <c r="AP4826" s="78">
        <f t="shared" si="153"/>
        <v>1</v>
      </c>
      <c r="AQ4826" s="77">
        <f>IF(V4826&lt;Variables!$G$15,1,0)</f>
        <v>1</v>
      </c>
      <c r="AR4826" s="77">
        <v>0</v>
      </c>
      <c r="AS4826" s="77">
        <v>0</v>
      </c>
      <c r="AT4826" s="77">
        <v>1</v>
      </c>
      <c r="AU4826" s="77">
        <v>0</v>
      </c>
      <c r="BA4826" s="77">
        <v>-1.22</v>
      </c>
    </row>
    <row r="4827" spans="3:53" x14ac:dyDescent="0.25">
      <c r="C4827" s="77" t="s">
        <v>635</v>
      </c>
      <c r="D4827" s="77" t="s">
        <v>491</v>
      </c>
      <c r="E4827" s="77">
        <v>15.1</v>
      </c>
      <c r="F4827" s="77">
        <v>5.33</v>
      </c>
      <c r="G4827" s="77">
        <v>0.27</v>
      </c>
      <c r="H4827" s="77">
        <v>13210</v>
      </c>
      <c r="I4827" s="77">
        <v>75.683999999999997</v>
      </c>
      <c r="J4827" s="77" t="s">
        <v>74</v>
      </c>
      <c r="K4827" s="77">
        <v>67.540000000000006</v>
      </c>
      <c r="L4827" s="77">
        <v>15.030200000000001</v>
      </c>
      <c r="M4827" s="77">
        <v>0.1317347739883703</v>
      </c>
      <c r="N4827" s="77">
        <v>15.04582083333333</v>
      </c>
      <c r="O4827" s="77">
        <v>2.7776262345287722E-2</v>
      </c>
      <c r="P4827" s="77">
        <v>28259</v>
      </c>
      <c r="Q4827" s="77">
        <v>157479</v>
      </c>
      <c r="R4827" s="77">
        <v>0.18</v>
      </c>
      <c r="S4827" s="77">
        <v>29.786000000000001</v>
      </c>
      <c r="T4827" s="77">
        <v>5.6890000000000001</v>
      </c>
      <c r="U4827" s="77">
        <v>15.8812</v>
      </c>
      <c r="V4827" s="77">
        <v>2.5386162023978391</v>
      </c>
      <c r="AC4827" s="77">
        <v>15.0954</v>
      </c>
      <c r="AD4827" s="77">
        <v>14.95</v>
      </c>
      <c r="AH4827" s="77">
        <f>IF(AND(M4827&lt;Variables!$G$6,M4827&gt;Variables!$G$5),0,1)</f>
        <v>1</v>
      </c>
      <c r="AI4827" s="77">
        <f t="shared" si="152"/>
        <v>1</v>
      </c>
      <c r="AJ4827" s="77">
        <f>IF(I4827&gt;Variables!$G$7,0,1)</f>
        <v>0</v>
      </c>
      <c r="AK4827" s="77">
        <f>IF(F4827&gt;Variables!$G$8,0,1)</f>
        <v>1</v>
      </c>
      <c r="AL4827" s="77">
        <f>IF(G4827&gt;Variables!$G$9,0,1)</f>
        <v>1</v>
      </c>
      <c r="AM4827" s="77">
        <f>IF(AND(K4827&gt;Variables!$G$10,K4827&lt;Variables!$G$11),0,1)</f>
        <v>0</v>
      </c>
      <c r="AN4827" s="77">
        <f>IF(H4827&lt;Variables!$G$13,1,0)</f>
        <v>0</v>
      </c>
      <c r="AO4827" s="77">
        <f>IF(R4827&lt;Variables!$G$12,0,1)</f>
        <v>0</v>
      </c>
      <c r="AP4827" s="78">
        <f t="shared" si="153"/>
        <v>0</v>
      </c>
      <c r="AQ4827" s="77">
        <f>IF(V4827&lt;Variables!$G$15,1,0)</f>
        <v>1</v>
      </c>
      <c r="AR4827" s="77">
        <v>0</v>
      </c>
      <c r="AS4827" s="77">
        <v>0</v>
      </c>
      <c r="AT4827" s="77">
        <v>0</v>
      </c>
      <c r="AU4827" s="77">
        <v>0</v>
      </c>
      <c r="BA4827" s="77">
        <v>0</v>
      </c>
    </row>
    <row r="4828" spans="3:53" x14ac:dyDescent="0.25">
      <c r="C4828" s="77" t="s">
        <v>635</v>
      </c>
      <c r="D4828" s="77" t="s">
        <v>515</v>
      </c>
      <c r="E4828" s="77">
        <v>99.29</v>
      </c>
      <c r="F4828" s="77">
        <v>5.42</v>
      </c>
      <c r="G4828" s="77">
        <v>5.29</v>
      </c>
      <c r="H4828" s="77">
        <v>4110</v>
      </c>
      <c r="I4828" s="77">
        <v>254.48699999999999</v>
      </c>
      <c r="J4828" s="77" t="s">
        <v>74</v>
      </c>
      <c r="K4828" s="77">
        <v>73.349999999999994</v>
      </c>
      <c r="L4828" s="77">
        <v>97.591305000000006</v>
      </c>
      <c r="M4828" s="77">
        <v>1.525438152507534</v>
      </c>
      <c r="N4828" s="77">
        <v>96.94526599999999</v>
      </c>
      <c r="O4828" s="77">
        <v>2.2019992188169448</v>
      </c>
      <c r="P4828" s="77">
        <v>576308</v>
      </c>
      <c r="Q4828" s="77">
        <v>1718000</v>
      </c>
      <c r="R4828" s="77">
        <v>0.34</v>
      </c>
      <c r="S4828" s="77">
        <v>29.786000000000001</v>
      </c>
      <c r="T4828" s="77">
        <v>5.6890000000000001</v>
      </c>
      <c r="U4828" s="77">
        <v>15.8812</v>
      </c>
      <c r="V4828" s="77">
        <v>2.466376991308088</v>
      </c>
      <c r="AC4828" s="77">
        <v>101</v>
      </c>
      <c r="AD4828" s="77">
        <v>93</v>
      </c>
      <c r="AH4828" s="77">
        <f>IF(AND(M4828&lt;Variables!$G$6,M4828&gt;Variables!$G$5),0,1)</f>
        <v>1</v>
      </c>
      <c r="AI4828" s="77">
        <f t="shared" si="152"/>
        <v>0</v>
      </c>
      <c r="AJ4828" s="77">
        <f>IF(I4828&gt;Variables!$G$7,0,1)</f>
        <v>0</v>
      </c>
      <c r="AK4828" s="77">
        <f>IF(F4828&gt;Variables!$G$8,0,1)</f>
        <v>1</v>
      </c>
      <c r="AL4828" s="77">
        <f>IF(G4828&gt;Variables!$G$9,0,1)</f>
        <v>1</v>
      </c>
      <c r="AM4828" s="77">
        <f>IF(AND(K4828&gt;Variables!$G$10,K4828&lt;Variables!$G$11),0,1)</f>
        <v>1</v>
      </c>
      <c r="AN4828" s="77">
        <f>IF(H4828&lt;Variables!$G$13,1,0)</f>
        <v>0</v>
      </c>
      <c r="AO4828" s="77">
        <f>IF(R4828&lt;Variables!$G$12,0,1)</f>
        <v>0</v>
      </c>
      <c r="AP4828" s="78">
        <f t="shared" si="153"/>
        <v>0</v>
      </c>
      <c r="AQ4828" s="77">
        <f>IF(V4828&lt;Variables!$G$15,1,0)</f>
        <v>1</v>
      </c>
      <c r="AR4828" s="77">
        <v>0</v>
      </c>
      <c r="AS4828" s="77">
        <v>0</v>
      </c>
      <c r="AT4828" s="77">
        <v>1</v>
      </c>
      <c r="AU4828" s="77">
        <v>0</v>
      </c>
      <c r="BA4828" s="77">
        <v>-0.54</v>
      </c>
    </row>
    <row r="4829" spans="3:53" x14ac:dyDescent="0.25">
      <c r="C4829" s="77" t="s">
        <v>635</v>
      </c>
      <c r="D4829" s="77" t="s">
        <v>631</v>
      </c>
      <c r="E4829" s="77">
        <v>185.53</v>
      </c>
      <c r="F4829" s="77">
        <v>5.46</v>
      </c>
      <c r="G4829" s="77">
        <v>0.33</v>
      </c>
      <c r="H4829" s="77">
        <v>-99999</v>
      </c>
      <c r="I4829" s="77">
        <v>42.003</v>
      </c>
      <c r="J4829" s="77" t="s">
        <v>74</v>
      </c>
      <c r="K4829" s="77">
        <v>59.62</v>
      </c>
      <c r="L4829" s="77">
        <v>184.897085</v>
      </c>
      <c r="M4829" s="77">
        <v>4.4843865440055822E-2</v>
      </c>
      <c r="N4829" s="77">
        <v>184.82040799999999</v>
      </c>
      <c r="O4829" s="77">
        <v>8.6349771503590397E-2</v>
      </c>
      <c r="P4829" s="77">
        <v>20722</v>
      </c>
      <c r="Q4829" s="77">
        <v>70975</v>
      </c>
      <c r="R4829" s="77">
        <v>0.28999999999999998</v>
      </c>
      <c r="S4829" s="77">
        <v>29.786000000000001</v>
      </c>
      <c r="T4829" s="77">
        <v>5.6890000000000001</v>
      </c>
      <c r="U4829" s="77">
        <v>15.8812</v>
      </c>
      <c r="V4829" s="77">
        <v>2.464251382116339</v>
      </c>
      <c r="AC4829" s="77">
        <v>185.93</v>
      </c>
      <c r="AD4829" s="77">
        <v>184.41</v>
      </c>
      <c r="AH4829" s="77">
        <f>IF(AND(M4829&lt;Variables!$G$6,M4829&gt;Variables!$G$5),0,1)</f>
        <v>1</v>
      </c>
      <c r="AI4829" s="77">
        <f t="shared" si="152"/>
        <v>0</v>
      </c>
      <c r="AJ4829" s="77">
        <f>IF(I4829&gt;Variables!$G$7,0,1)</f>
        <v>1</v>
      </c>
      <c r="AK4829" s="77">
        <f>IF(F4829&gt;Variables!$G$8,0,1)</f>
        <v>1</v>
      </c>
      <c r="AL4829" s="77">
        <f>IF(G4829&gt;Variables!$G$9,0,1)</f>
        <v>1</v>
      </c>
      <c r="AM4829" s="77">
        <f>IF(AND(K4829&gt;Variables!$G$10,K4829&lt;Variables!$G$11),0,1)</f>
        <v>1</v>
      </c>
      <c r="AN4829" s="77">
        <f>IF(H4829&lt;Variables!$G$13,1,0)</f>
        <v>1</v>
      </c>
      <c r="AO4829" s="77">
        <f>IF(R4829&lt;Variables!$G$12,0,1)</f>
        <v>0</v>
      </c>
      <c r="AP4829" s="78">
        <f t="shared" si="153"/>
        <v>0</v>
      </c>
      <c r="AQ4829" s="77">
        <f>IF(V4829&lt;Variables!$G$15,1,0)</f>
        <v>1</v>
      </c>
      <c r="AR4829" s="77">
        <v>0</v>
      </c>
      <c r="AS4829" s="77">
        <v>0</v>
      </c>
      <c r="AT4829" s="77">
        <v>0</v>
      </c>
      <c r="AU4829" s="77">
        <v>1</v>
      </c>
      <c r="BA4829" s="77">
        <v>-0.24</v>
      </c>
    </row>
    <row r="4830" spans="3:53" x14ac:dyDescent="0.25">
      <c r="C4830" s="77" t="s">
        <v>635</v>
      </c>
      <c r="D4830" s="77" t="s">
        <v>611</v>
      </c>
      <c r="E4830" s="77">
        <v>20.97</v>
      </c>
      <c r="F4830" s="77">
        <v>6.31</v>
      </c>
      <c r="G4830" s="77">
        <v>0.14000000000000001</v>
      </c>
      <c r="H4830" s="77">
        <v>-99999</v>
      </c>
      <c r="I4830" s="77">
        <v>-0.33600000000000002</v>
      </c>
      <c r="J4830" s="77" t="s">
        <v>74</v>
      </c>
      <c r="K4830" s="77">
        <v>68.510000000000005</v>
      </c>
      <c r="L4830" s="77">
        <v>21</v>
      </c>
      <c r="M4830" s="77">
        <v>0.47619047619048299</v>
      </c>
      <c r="N4830" s="77">
        <v>21.1</v>
      </c>
      <c r="O4830" s="77">
        <v>0</v>
      </c>
      <c r="P4830" s="77">
        <v>26633</v>
      </c>
      <c r="Q4830" s="77">
        <v>63540</v>
      </c>
      <c r="R4830" s="77">
        <v>0.42</v>
      </c>
      <c r="S4830" s="77">
        <v>29.786000000000001</v>
      </c>
      <c r="T4830" s="77">
        <v>5.6890000000000001</v>
      </c>
      <c r="U4830" s="77">
        <v>15.8812</v>
      </c>
      <c r="V4830" s="77">
        <v>2.5209269904761902</v>
      </c>
      <c r="AC4830" s="77">
        <v>21.3</v>
      </c>
      <c r="AD4830" s="77">
        <v>20.9</v>
      </c>
      <c r="AH4830" s="77">
        <f>IF(AND(M4830&lt;Variables!$G$6,M4830&gt;Variables!$G$5),0,1)</f>
        <v>1</v>
      </c>
      <c r="AI4830" s="77">
        <f t="shared" si="152"/>
        <v>1</v>
      </c>
      <c r="AJ4830" s="77">
        <f>IF(I4830&gt;Variables!$G$7,0,1)</f>
        <v>1</v>
      </c>
      <c r="AK4830" s="77">
        <f>IF(F4830&gt;Variables!$G$8,0,1)</f>
        <v>1</v>
      </c>
      <c r="AL4830" s="77">
        <f>IF(G4830&gt;Variables!$G$9,0,1)</f>
        <v>1</v>
      </c>
      <c r="AM4830" s="77">
        <f>IF(AND(K4830&gt;Variables!$G$10,K4830&lt;Variables!$G$11),0,1)</f>
        <v>0</v>
      </c>
      <c r="AN4830" s="77">
        <f>IF(H4830&lt;Variables!$G$13,1,0)</f>
        <v>1</v>
      </c>
      <c r="AO4830" s="77">
        <f>IF(R4830&lt;Variables!$G$12,0,1)</f>
        <v>0</v>
      </c>
      <c r="AP4830" s="78">
        <f t="shared" si="153"/>
        <v>0</v>
      </c>
      <c r="AQ4830" s="77">
        <f>IF(V4830&lt;Variables!$G$15,1,0)</f>
        <v>1</v>
      </c>
      <c r="AR4830" s="77">
        <v>1</v>
      </c>
      <c r="AS4830" s="77">
        <v>0</v>
      </c>
      <c r="AT4830" s="77">
        <v>0</v>
      </c>
      <c r="AU4830" s="77">
        <v>0</v>
      </c>
      <c r="BA4830" s="77">
        <v>1.02</v>
      </c>
    </row>
    <row r="4831" spans="3:53" x14ac:dyDescent="0.25">
      <c r="C4831" s="77" t="s">
        <v>635</v>
      </c>
      <c r="D4831" s="77" t="s">
        <v>609</v>
      </c>
      <c r="E4831" s="77">
        <v>5.54</v>
      </c>
      <c r="F4831" s="77">
        <v>7.42</v>
      </c>
      <c r="G4831" s="77">
        <v>3.96</v>
      </c>
      <c r="H4831" s="77">
        <v>30100</v>
      </c>
      <c r="I4831" s="77">
        <v>268.39800000000002</v>
      </c>
      <c r="J4831" s="77" t="s">
        <v>74</v>
      </c>
      <c r="K4831" s="77">
        <v>62.1</v>
      </c>
      <c r="L4831" s="77">
        <v>5.4940449999999998</v>
      </c>
      <c r="M4831" s="77">
        <v>0.29040533887144981</v>
      </c>
      <c r="N4831" s="77">
        <v>5.4568439999999976</v>
      </c>
      <c r="O4831" s="77">
        <v>0.97411617411092066</v>
      </c>
      <c r="P4831" s="77">
        <v>26471000</v>
      </c>
      <c r="Q4831" s="77">
        <v>38585000</v>
      </c>
      <c r="R4831" s="77">
        <v>0.69</v>
      </c>
      <c r="S4831" s="77">
        <v>29.786000000000001</v>
      </c>
      <c r="T4831" s="77">
        <v>5.6890000000000001</v>
      </c>
      <c r="U4831" s="77">
        <v>15.8812</v>
      </c>
      <c r="V4831" s="77">
        <v>2.4746573047035469</v>
      </c>
      <c r="AC4831" s="77">
        <v>5.65</v>
      </c>
      <c r="AD4831" s="77">
        <v>5.42</v>
      </c>
      <c r="AH4831" s="77">
        <f>IF(AND(M4831&lt;Variables!$G$6,M4831&gt;Variables!$G$5),0,1)</f>
        <v>1</v>
      </c>
      <c r="AI4831" s="77">
        <f t="shared" si="152"/>
        <v>0</v>
      </c>
      <c r="AJ4831" s="77">
        <f>IF(I4831&gt;Variables!$G$7,0,1)</f>
        <v>0</v>
      </c>
      <c r="AK4831" s="77">
        <f>IF(F4831&gt;Variables!$G$8,0,1)</f>
        <v>1</v>
      </c>
      <c r="AL4831" s="77">
        <f>IF(G4831&gt;Variables!$G$9,0,1)</f>
        <v>1</v>
      </c>
      <c r="AM4831" s="77">
        <f>IF(AND(K4831&gt;Variables!$G$10,K4831&lt;Variables!$G$11),0,1)</f>
        <v>0</v>
      </c>
      <c r="AN4831" s="77">
        <f>IF(H4831&lt;Variables!$G$13,1,0)</f>
        <v>0</v>
      </c>
      <c r="AO4831" s="77">
        <f>IF(R4831&lt;Variables!$G$12,0,1)</f>
        <v>0</v>
      </c>
      <c r="AP4831" s="78">
        <f t="shared" si="153"/>
        <v>0</v>
      </c>
      <c r="AQ4831" s="77">
        <f>IF(V4831&lt;Variables!$G$15,1,0)</f>
        <v>1</v>
      </c>
      <c r="AR4831" s="77">
        <v>0</v>
      </c>
      <c r="AS4831" s="77">
        <v>1</v>
      </c>
      <c r="AT4831" s="77">
        <v>0</v>
      </c>
      <c r="AU4831" s="77">
        <v>0</v>
      </c>
      <c r="BA4831" s="77">
        <v>-0.68</v>
      </c>
    </row>
    <row r="4832" spans="3:53" x14ac:dyDescent="0.25">
      <c r="C4832" s="77" t="s">
        <v>635</v>
      </c>
      <c r="D4832" s="77" t="s">
        <v>127</v>
      </c>
      <c r="E4832" s="77">
        <v>38.14</v>
      </c>
      <c r="F4832" s="77">
        <v>12.68</v>
      </c>
      <c r="G4832" s="77">
        <v>13.1</v>
      </c>
      <c r="H4832" s="77">
        <v>6940</v>
      </c>
      <c r="I4832" s="77">
        <v>1449.481</v>
      </c>
      <c r="J4832" s="77" t="s">
        <v>74</v>
      </c>
      <c r="K4832" s="77">
        <v>69.72</v>
      </c>
      <c r="L4832" s="77">
        <v>37.550815</v>
      </c>
      <c r="M4832" s="77">
        <v>1.1962057281579641</v>
      </c>
      <c r="N4832" s="77">
        <v>36.534836000000013</v>
      </c>
      <c r="O4832" s="77">
        <v>4.0103204514179129</v>
      </c>
      <c r="P4832" s="77">
        <v>345988</v>
      </c>
      <c r="Q4832" s="77">
        <v>800984</v>
      </c>
      <c r="R4832" s="77">
        <v>0.43</v>
      </c>
      <c r="S4832" s="77">
        <v>29.786000000000001</v>
      </c>
      <c r="T4832" s="77">
        <v>5.6890000000000001</v>
      </c>
      <c r="U4832" s="77">
        <v>15.8812</v>
      </c>
      <c r="V4832" s="77">
        <v>2.4720723080095071</v>
      </c>
      <c r="AC4832" s="77">
        <v>42.62</v>
      </c>
      <c r="AD4832" s="77">
        <v>37.760100000000001</v>
      </c>
      <c r="AH4832" s="77">
        <f>IF(AND(M4832&lt;Variables!$G$6,M4832&gt;Variables!$G$5),0,1)</f>
        <v>1</v>
      </c>
      <c r="AI4832" s="77">
        <f t="shared" si="152"/>
        <v>0</v>
      </c>
      <c r="AJ4832" s="77">
        <f>IF(I4832&gt;Variables!$G$7,0,1)</f>
        <v>0</v>
      </c>
      <c r="AK4832" s="77">
        <f>IF(F4832&gt;Variables!$G$8,0,1)</f>
        <v>0</v>
      </c>
      <c r="AL4832" s="77">
        <f>IF(G4832&gt;Variables!$G$9,0,1)</f>
        <v>0</v>
      </c>
      <c r="AM4832" s="77">
        <f>IF(AND(K4832&gt;Variables!$G$10,K4832&lt;Variables!$G$11),0,1)</f>
        <v>0</v>
      </c>
      <c r="AN4832" s="77">
        <f>IF(H4832&lt;Variables!$G$13,1,0)</f>
        <v>0</v>
      </c>
      <c r="AO4832" s="77">
        <f>IF(R4832&lt;Variables!$G$12,0,1)</f>
        <v>0</v>
      </c>
      <c r="AP4832" s="78">
        <f t="shared" si="153"/>
        <v>0</v>
      </c>
      <c r="AQ4832" s="77">
        <f>IF(V4832&lt;Variables!$G$15,1,0)</f>
        <v>1</v>
      </c>
      <c r="AR4832" s="77">
        <v>1</v>
      </c>
      <c r="AS4832" s="77">
        <v>0</v>
      </c>
      <c r="AT4832" s="77">
        <v>0</v>
      </c>
      <c r="AU4832" s="77">
        <v>0</v>
      </c>
      <c r="BA4832" s="77">
        <v>2</v>
      </c>
    </row>
    <row r="4833" spans="3:53" x14ac:dyDescent="0.25">
      <c r="C4833" s="77" t="s">
        <v>635</v>
      </c>
      <c r="D4833" s="77" t="s">
        <v>623</v>
      </c>
      <c r="E4833" s="77">
        <v>12.73</v>
      </c>
      <c r="F4833" s="77">
        <v>13.86</v>
      </c>
      <c r="G4833" s="77">
        <v>2.94</v>
      </c>
      <c r="H4833" s="77">
        <v>8119.9999999999991</v>
      </c>
      <c r="I4833" s="77">
        <v>-41.026000000000003</v>
      </c>
      <c r="J4833" s="77" t="s">
        <v>74</v>
      </c>
      <c r="K4833" s="77">
        <v>52.93</v>
      </c>
      <c r="L4833" s="77">
        <v>12.600210000000001</v>
      </c>
      <c r="M4833" s="77">
        <v>0.2403928188498369</v>
      </c>
      <c r="N4833" s="77">
        <v>12.677263999999999</v>
      </c>
      <c r="O4833" s="77">
        <v>-0.36888085631093442</v>
      </c>
      <c r="P4833" s="77">
        <v>18676000</v>
      </c>
      <c r="Q4833" s="77">
        <v>6845000</v>
      </c>
      <c r="R4833" s="77">
        <v>2.73</v>
      </c>
      <c r="S4833" s="77">
        <v>29.786000000000001</v>
      </c>
      <c r="T4833" s="77">
        <v>5.6890000000000001</v>
      </c>
      <c r="U4833" s="77">
        <v>15.8812</v>
      </c>
      <c r="V4833" s="77">
        <v>2.3890704211396478</v>
      </c>
      <c r="AC4833" s="77">
        <v>12.94</v>
      </c>
      <c r="AD4833" s="77">
        <v>11.92</v>
      </c>
      <c r="AH4833" s="77">
        <f>IF(AND(M4833&lt;Variables!$G$6,M4833&gt;Variables!$G$5),0,1)</f>
        <v>1</v>
      </c>
      <c r="AI4833" s="77">
        <f t="shared" si="152"/>
        <v>1</v>
      </c>
      <c r="AJ4833" s="77">
        <f>IF(I4833&gt;Variables!$G$7,0,1)</f>
        <v>1</v>
      </c>
      <c r="AK4833" s="77">
        <f>IF(F4833&gt;Variables!$G$8,0,1)</f>
        <v>0</v>
      </c>
      <c r="AL4833" s="77">
        <f>IF(G4833&gt;Variables!$G$9,0,1)</f>
        <v>1</v>
      </c>
      <c r="AM4833" s="77">
        <f>IF(AND(K4833&gt;Variables!$G$10,K4833&lt;Variables!$G$11),0,1)</f>
        <v>1</v>
      </c>
      <c r="AN4833" s="77">
        <f>IF(H4833&lt;Variables!$G$13,1,0)</f>
        <v>0</v>
      </c>
      <c r="AO4833" s="77">
        <f>IF(R4833&lt;Variables!$G$12,0,1)</f>
        <v>1</v>
      </c>
      <c r="AP4833" s="78">
        <f t="shared" si="153"/>
        <v>0</v>
      </c>
      <c r="AQ4833" s="77">
        <f>IF(V4833&lt;Variables!$G$15,1,0)</f>
        <v>1</v>
      </c>
      <c r="AR4833" s="77">
        <v>0</v>
      </c>
      <c r="AS4833" s="77">
        <v>0</v>
      </c>
      <c r="AT4833" s="77">
        <v>1</v>
      </c>
      <c r="AU4833" s="77">
        <v>0</v>
      </c>
      <c r="BA4833" s="77">
        <v>-0.59</v>
      </c>
    </row>
    <row r="4834" spans="3:53" x14ac:dyDescent="0.25">
      <c r="C4834" s="77" t="s">
        <v>635</v>
      </c>
      <c r="D4834" s="77" t="s">
        <v>451</v>
      </c>
      <c r="E4834" s="77">
        <v>25.18</v>
      </c>
      <c r="F4834" s="77">
        <v>5.68</v>
      </c>
      <c r="G4834" s="77">
        <v>4.58</v>
      </c>
      <c r="H4834" s="77">
        <v>13770</v>
      </c>
      <c r="I4834" s="77">
        <v>29.574000000000002</v>
      </c>
      <c r="J4834" s="77" t="s">
        <v>74</v>
      </c>
      <c r="K4834" s="77">
        <v>73.099999999999994</v>
      </c>
      <c r="L4834" s="77">
        <v>24.937995000000001</v>
      </c>
      <c r="M4834" s="77">
        <v>0.64963121534027513</v>
      </c>
      <c r="N4834" s="77">
        <v>24.822634000000001</v>
      </c>
      <c r="O4834" s="77">
        <v>1.117391490363207</v>
      </c>
      <c r="P4834" s="77">
        <v>324844</v>
      </c>
      <c r="Q4834" s="77">
        <v>1031000</v>
      </c>
      <c r="R4834" s="77">
        <v>0.32</v>
      </c>
      <c r="S4834" s="77">
        <v>29.786000000000001</v>
      </c>
      <c r="T4834" s="77">
        <v>5.6890000000000001</v>
      </c>
      <c r="U4834" s="77">
        <v>15.8812</v>
      </c>
      <c r="V4834" s="77">
        <v>2.5460868710583999</v>
      </c>
      <c r="AC4834" s="77">
        <v>25.12</v>
      </c>
      <c r="AD4834" s="77">
        <v>23.27</v>
      </c>
      <c r="AH4834" s="77">
        <f>IF(AND(M4834&lt;Variables!$G$6,M4834&gt;Variables!$G$5),0,1)</f>
        <v>1</v>
      </c>
      <c r="AI4834" s="77">
        <f t="shared" si="152"/>
        <v>0</v>
      </c>
      <c r="AJ4834" s="77">
        <f>IF(I4834&gt;Variables!$G$7,0,1)</f>
        <v>1</v>
      </c>
      <c r="AK4834" s="77">
        <f>IF(F4834&gt;Variables!$G$8,0,1)</f>
        <v>1</v>
      </c>
      <c r="AL4834" s="77">
        <f>IF(G4834&gt;Variables!$G$9,0,1)</f>
        <v>1</v>
      </c>
      <c r="AM4834" s="77">
        <f>IF(AND(K4834&gt;Variables!$G$10,K4834&lt;Variables!$G$11),0,1)</f>
        <v>1</v>
      </c>
      <c r="AN4834" s="77">
        <f>IF(H4834&lt;Variables!$G$13,1,0)</f>
        <v>0</v>
      </c>
      <c r="AO4834" s="77">
        <f>IF(R4834&lt;Variables!$G$12,0,1)</f>
        <v>0</v>
      </c>
      <c r="AP4834" s="78">
        <f t="shared" si="153"/>
        <v>0</v>
      </c>
      <c r="AQ4834" s="77">
        <f>IF(V4834&lt;Variables!$G$15,1,0)</f>
        <v>1</v>
      </c>
      <c r="AR4834" s="77">
        <v>0</v>
      </c>
      <c r="AS4834" s="77">
        <v>0</v>
      </c>
      <c r="AT4834" s="77">
        <v>0</v>
      </c>
      <c r="AU4834" s="77">
        <v>1</v>
      </c>
      <c r="BA4834" s="77">
        <v>-1.18</v>
      </c>
    </row>
    <row r="4835" spans="3:53" x14ac:dyDescent="0.25">
      <c r="C4835" s="77" t="s">
        <v>635</v>
      </c>
      <c r="D4835" s="77" t="s">
        <v>622</v>
      </c>
      <c r="E4835" s="77">
        <v>3.95</v>
      </c>
      <c r="F4835" s="77">
        <v>36.270000000000003</v>
      </c>
      <c r="G4835" s="77">
        <v>-18.75</v>
      </c>
      <c r="H4835" s="77">
        <v>181.22</v>
      </c>
      <c r="I4835" s="77">
        <v>-8.81</v>
      </c>
      <c r="J4835" s="77" t="s">
        <v>74</v>
      </c>
      <c r="K4835" s="77">
        <v>48</v>
      </c>
      <c r="L4835" s="77">
        <v>3.86829</v>
      </c>
      <c r="M4835" s="77">
        <v>0.81974205656763988</v>
      </c>
      <c r="N4835" s="77">
        <v>4.1249060000000002</v>
      </c>
      <c r="O4835" s="77">
        <v>-5.4523909150899508</v>
      </c>
      <c r="P4835" s="77">
        <v>35240000</v>
      </c>
      <c r="Q4835" s="77">
        <v>217790</v>
      </c>
      <c r="R4835" s="77">
        <v>161.81</v>
      </c>
      <c r="S4835" s="77">
        <v>29.786000000000001</v>
      </c>
      <c r="T4835" s="77">
        <v>5.6890000000000001</v>
      </c>
      <c r="U4835" s="77">
        <v>15.8812</v>
      </c>
      <c r="V4835" s="77">
        <v>2.3297015366479759</v>
      </c>
      <c r="AC4835" s="77">
        <v>4.1399999999999997</v>
      </c>
      <c r="AD4835" s="77">
        <v>3.65</v>
      </c>
      <c r="AH4835" s="77">
        <f>IF(AND(M4835&lt;Variables!$G$6,M4835&gt;Variables!$G$5),0,1)</f>
        <v>1</v>
      </c>
      <c r="AI4835" s="77">
        <f t="shared" si="152"/>
        <v>1</v>
      </c>
      <c r="AJ4835" s="77">
        <f>IF(I4835&gt;Variables!$G$7,0,1)</f>
        <v>1</v>
      </c>
      <c r="AK4835" s="77">
        <f>IF(F4835&gt;Variables!$G$8,0,1)</f>
        <v>0</v>
      </c>
      <c r="AL4835" s="77">
        <f>IF(G4835&gt;Variables!$G$9,0,1)</f>
        <v>1</v>
      </c>
      <c r="AM4835" s="77">
        <f>IF(AND(K4835&gt;Variables!$G$10,K4835&lt;Variables!$G$11),0,1)</f>
        <v>1</v>
      </c>
      <c r="AN4835" s="77">
        <f>IF(H4835&lt;Variables!$G$13,1,0)</f>
        <v>1</v>
      </c>
      <c r="AO4835" s="77">
        <f>IF(R4835&lt;Variables!$G$12,0,1)</f>
        <v>1</v>
      </c>
      <c r="AP4835" s="78">
        <f t="shared" si="153"/>
        <v>0</v>
      </c>
      <c r="AQ4835" s="77">
        <f>IF(V4835&lt;Variables!$G$15,1,0)</f>
        <v>1</v>
      </c>
      <c r="AR4835" s="77">
        <v>0</v>
      </c>
      <c r="AS4835" s="77">
        <v>0</v>
      </c>
      <c r="AT4835" s="77">
        <v>1</v>
      </c>
      <c r="AU4835" s="77">
        <v>0</v>
      </c>
      <c r="BA4835" s="77">
        <v>-2.25</v>
      </c>
    </row>
    <row r="4836" spans="3:53" x14ac:dyDescent="0.25">
      <c r="C4836" s="77" t="s">
        <v>637</v>
      </c>
      <c r="D4836" s="77" t="s">
        <v>608</v>
      </c>
      <c r="E4836" s="77">
        <v>17.670000000000002</v>
      </c>
      <c r="F4836" s="77">
        <v>48.32</v>
      </c>
      <c r="G4836" s="77">
        <v>-1.84</v>
      </c>
      <c r="H4836" s="77">
        <v>22.15</v>
      </c>
      <c r="I4836" s="77">
        <v>4.1449999999999996</v>
      </c>
      <c r="J4836" s="77" t="s">
        <v>75</v>
      </c>
      <c r="K4836" s="77">
        <v>65.72</v>
      </c>
      <c r="L4836" s="77">
        <v>16.301964999999999</v>
      </c>
      <c r="M4836" s="77">
        <v>8.0250141624031208</v>
      </c>
      <c r="N4836" s="77">
        <v>16.32522619047619</v>
      </c>
      <c r="O4836" s="77">
        <v>7.8710934509038326</v>
      </c>
      <c r="P4836" s="77">
        <v>3520000</v>
      </c>
      <c r="Q4836" s="77">
        <v>26160</v>
      </c>
      <c r="R4836" s="77">
        <v>134.56</v>
      </c>
      <c r="S4836" s="77">
        <v>30.728999999999999</v>
      </c>
      <c r="T4836" s="77">
        <v>6.0609999999999999</v>
      </c>
      <c r="U4836" s="77">
        <v>16.474</v>
      </c>
      <c r="V4836" s="77">
        <v>1.9568783248134809</v>
      </c>
      <c r="AC4836" s="77">
        <v>25</v>
      </c>
      <c r="AD4836" s="77">
        <v>17.2</v>
      </c>
      <c r="AH4836" s="77">
        <f>IF(AND(M4836&lt;Variables!$G$6,M4836&gt;Variables!$G$5),0,1)</f>
        <v>1</v>
      </c>
      <c r="AI4836" s="77">
        <f t="shared" si="152"/>
        <v>1</v>
      </c>
      <c r="AJ4836" s="77">
        <f>IF(I4836&gt;Variables!$G$7,0,1)</f>
        <v>1</v>
      </c>
      <c r="AK4836" s="77">
        <f>IF(F4836&gt;Variables!$G$8,0,1)</f>
        <v>0</v>
      </c>
      <c r="AL4836" s="77">
        <f>IF(G4836&gt;Variables!$G$9,0,1)</f>
        <v>1</v>
      </c>
      <c r="AM4836" s="77">
        <f>IF(AND(K4836&gt;Variables!$G$10,K4836&lt;Variables!$G$11),0,1)</f>
        <v>0</v>
      </c>
      <c r="AN4836" s="77">
        <f>IF(H4836&lt;Variables!$G$13,1,0)</f>
        <v>1</v>
      </c>
      <c r="AO4836" s="77">
        <f>IF(R4836&lt;Variables!$G$12,0,1)</f>
        <v>1</v>
      </c>
      <c r="AP4836" s="78">
        <f t="shared" si="153"/>
        <v>1</v>
      </c>
      <c r="AQ4836" s="77">
        <f>IF(V4836&lt;Variables!$G$15,1,0)</f>
        <v>1</v>
      </c>
      <c r="AR4836" s="77">
        <v>0</v>
      </c>
      <c r="AS4836" s="77">
        <v>0</v>
      </c>
      <c r="AT4836" s="77">
        <v>1</v>
      </c>
      <c r="AU4836" s="77">
        <v>0</v>
      </c>
      <c r="BA4836" s="77">
        <v>-2.25</v>
      </c>
    </row>
    <row r="4837" spans="3:53" x14ac:dyDescent="0.25">
      <c r="C4837" s="77" t="s">
        <v>637</v>
      </c>
      <c r="D4837" s="77" t="s">
        <v>82</v>
      </c>
      <c r="E4837" s="77">
        <v>34.61</v>
      </c>
      <c r="F4837" s="77">
        <v>6.59</v>
      </c>
      <c r="G4837" s="77">
        <v>5.73</v>
      </c>
      <c r="H4837" s="77">
        <v>4580</v>
      </c>
      <c r="I4837" s="77">
        <v>284.69200000000001</v>
      </c>
      <c r="J4837" s="77" t="s">
        <v>75</v>
      </c>
      <c r="K4837" s="77">
        <v>64.27</v>
      </c>
      <c r="L4837" s="77">
        <v>34.20064</v>
      </c>
      <c r="M4837" s="77">
        <v>0.93904675468061116</v>
      </c>
      <c r="N4837" s="77">
        <v>33.630991999999999</v>
      </c>
      <c r="O4837" s="77">
        <v>2.6487711096954851</v>
      </c>
      <c r="P4837" s="77">
        <v>4667000</v>
      </c>
      <c r="Q4837" s="77">
        <v>15988000</v>
      </c>
      <c r="R4837" s="77">
        <v>0.28999999999999998</v>
      </c>
      <c r="S4837" s="77">
        <v>30.728999999999999</v>
      </c>
      <c r="T4837" s="77">
        <v>6.0609999999999999</v>
      </c>
      <c r="U4837" s="77">
        <v>16.474</v>
      </c>
      <c r="V4837" s="77">
        <v>2.4517222148956281</v>
      </c>
      <c r="AC4837" s="77">
        <v>35.090000000000003</v>
      </c>
      <c r="AD4837" s="77">
        <v>33.869999999999997</v>
      </c>
      <c r="AH4837" s="77">
        <f>IF(AND(M4837&lt;Variables!$G$6,M4837&gt;Variables!$G$5),0,1)</f>
        <v>1</v>
      </c>
      <c r="AI4837" s="77">
        <f t="shared" si="152"/>
        <v>0</v>
      </c>
      <c r="AJ4837" s="77">
        <f>IF(I4837&gt;Variables!$G$7,0,1)</f>
        <v>0</v>
      </c>
      <c r="AK4837" s="77">
        <f>IF(F4837&gt;Variables!$G$8,0,1)</f>
        <v>1</v>
      </c>
      <c r="AL4837" s="77">
        <f>IF(G4837&gt;Variables!$G$9,0,1)</f>
        <v>1</v>
      </c>
      <c r="AM4837" s="77">
        <f>IF(AND(K4837&gt;Variables!$G$10,K4837&lt;Variables!$G$11),0,1)</f>
        <v>0</v>
      </c>
      <c r="AN4837" s="77">
        <f>IF(H4837&lt;Variables!$G$13,1,0)</f>
        <v>0</v>
      </c>
      <c r="AO4837" s="77">
        <f>IF(R4837&lt;Variables!$G$12,0,1)</f>
        <v>0</v>
      </c>
      <c r="AP4837" s="78">
        <f t="shared" si="153"/>
        <v>1</v>
      </c>
      <c r="AQ4837" s="77">
        <f>IF(V4837&lt;Variables!$G$15,1,0)</f>
        <v>1</v>
      </c>
      <c r="AR4837" s="77">
        <v>1</v>
      </c>
      <c r="AS4837" s="77">
        <v>0</v>
      </c>
      <c r="AT4837" s="77">
        <v>0</v>
      </c>
      <c r="AU4837" s="77">
        <v>0</v>
      </c>
      <c r="BA4837" s="77">
        <v>1.07</v>
      </c>
    </row>
    <row r="4838" spans="3:53" x14ac:dyDescent="0.25">
      <c r="C4838" s="77" t="s">
        <v>637</v>
      </c>
      <c r="D4838" s="77" t="s">
        <v>611</v>
      </c>
      <c r="E4838" s="77">
        <v>20.97</v>
      </c>
      <c r="F4838" s="77">
        <v>6.31</v>
      </c>
      <c r="G4838" s="77">
        <v>0.14000000000000001</v>
      </c>
      <c r="H4838" s="77">
        <v>-99999</v>
      </c>
      <c r="I4838" s="77">
        <v>-0.33600000000000002</v>
      </c>
      <c r="J4838" s="77" t="s">
        <v>74</v>
      </c>
      <c r="K4838" s="77">
        <v>68.510000000000005</v>
      </c>
      <c r="L4838" s="77">
        <v>21.1</v>
      </c>
      <c r="M4838" s="77">
        <v>0</v>
      </c>
      <c r="N4838" s="77">
        <v>21.1</v>
      </c>
      <c r="O4838" s="77">
        <v>0</v>
      </c>
      <c r="P4838" s="77">
        <v>26633</v>
      </c>
      <c r="Q4838" s="77">
        <v>63540</v>
      </c>
      <c r="R4838" s="77">
        <v>0.42</v>
      </c>
      <c r="S4838" s="77">
        <v>30.728999999999999</v>
      </c>
      <c r="T4838" s="77">
        <v>6.0609999999999999</v>
      </c>
      <c r="U4838" s="77">
        <v>16.474</v>
      </c>
      <c r="V4838" s="77">
        <v>2.5587635999999998</v>
      </c>
      <c r="AC4838" s="77">
        <v>21.3</v>
      </c>
      <c r="AD4838" s="77">
        <v>20.9</v>
      </c>
      <c r="AH4838" s="77">
        <f>IF(AND(M4838&lt;Variables!$G$6,M4838&gt;Variables!$G$5),0,1)</f>
        <v>1</v>
      </c>
      <c r="AI4838" s="77">
        <f t="shared" si="152"/>
        <v>1</v>
      </c>
      <c r="AJ4838" s="77">
        <f>IF(I4838&gt;Variables!$G$7,0,1)</f>
        <v>1</v>
      </c>
      <c r="AK4838" s="77">
        <f>IF(F4838&gt;Variables!$G$8,0,1)</f>
        <v>1</v>
      </c>
      <c r="AL4838" s="77">
        <f>IF(G4838&gt;Variables!$G$9,0,1)</f>
        <v>1</v>
      </c>
      <c r="AM4838" s="77">
        <f>IF(AND(K4838&gt;Variables!$G$10,K4838&lt;Variables!$G$11),0,1)</f>
        <v>0</v>
      </c>
      <c r="AN4838" s="77">
        <f>IF(H4838&lt;Variables!$G$13,1,0)</f>
        <v>1</v>
      </c>
      <c r="AO4838" s="77">
        <f>IF(R4838&lt;Variables!$G$12,0,1)</f>
        <v>0</v>
      </c>
      <c r="AP4838" s="78">
        <f t="shared" si="153"/>
        <v>0</v>
      </c>
      <c r="AQ4838" s="77">
        <f>IF(V4838&lt;Variables!$G$15,1,0)</f>
        <v>1</v>
      </c>
      <c r="AR4838" s="77">
        <v>1</v>
      </c>
      <c r="AS4838" s="77">
        <v>0</v>
      </c>
      <c r="AT4838" s="77">
        <v>0</v>
      </c>
      <c r="AU4838" s="77">
        <v>0</v>
      </c>
      <c r="BA4838" s="77">
        <v>1.02</v>
      </c>
    </row>
    <row r="4839" spans="3:53" x14ac:dyDescent="0.25">
      <c r="C4839" s="77" t="s">
        <v>637</v>
      </c>
      <c r="D4839" s="77" t="s">
        <v>630</v>
      </c>
      <c r="E4839" s="77">
        <v>6.08</v>
      </c>
      <c r="F4839" s="77">
        <v>8.67</v>
      </c>
      <c r="G4839" s="77">
        <v>1.26</v>
      </c>
      <c r="H4839" s="77">
        <v>-99999</v>
      </c>
      <c r="I4839" s="77">
        <v>-28.42</v>
      </c>
      <c r="J4839" s="77" t="s">
        <v>74</v>
      </c>
      <c r="K4839" s="77">
        <v>71.28</v>
      </c>
      <c r="L4839" s="77">
        <v>6.1</v>
      </c>
      <c r="M4839" s="77">
        <v>0</v>
      </c>
      <c r="N4839" s="77">
        <v>6.0837499999999993</v>
      </c>
      <c r="O4839" s="77">
        <v>0.26710499280871702</v>
      </c>
      <c r="P4839" s="77">
        <v>19430</v>
      </c>
      <c r="Q4839" s="77">
        <v>21931</v>
      </c>
      <c r="R4839" s="77">
        <v>0.89</v>
      </c>
      <c r="S4839" s="77">
        <v>30.728999999999999</v>
      </c>
      <c r="T4839" s="77">
        <v>6.0609999999999999</v>
      </c>
      <c r="U4839" s="77">
        <v>16.474</v>
      </c>
      <c r="V4839" s="77">
        <v>2.5874608000000001</v>
      </c>
      <c r="AC4839" s="77">
        <v>6.06</v>
      </c>
      <c r="AD4839" s="77">
        <v>5.9764999999999997</v>
      </c>
      <c r="AH4839" s="77">
        <f>IF(AND(M4839&lt;Variables!$G$6,M4839&gt;Variables!$G$5),0,1)</f>
        <v>1</v>
      </c>
      <c r="AI4839" s="77">
        <f t="shared" si="152"/>
        <v>0</v>
      </c>
      <c r="AJ4839" s="77">
        <f>IF(I4839&gt;Variables!$G$7,0,1)</f>
        <v>1</v>
      </c>
      <c r="AK4839" s="77">
        <f>IF(F4839&gt;Variables!$G$8,0,1)</f>
        <v>1</v>
      </c>
      <c r="AL4839" s="77">
        <f>IF(G4839&gt;Variables!$G$9,0,1)</f>
        <v>1</v>
      </c>
      <c r="AM4839" s="77">
        <f>IF(AND(K4839&gt;Variables!$G$10,K4839&lt;Variables!$G$11),0,1)</f>
        <v>1</v>
      </c>
      <c r="AN4839" s="77">
        <f>IF(H4839&lt;Variables!$G$13,1,0)</f>
        <v>1</v>
      </c>
      <c r="AO4839" s="77">
        <f>IF(R4839&lt;Variables!$G$12,0,1)</f>
        <v>0</v>
      </c>
      <c r="AP4839" s="78">
        <f t="shared" si="153"/>
        <v>0</v>
      </c>
      <c r="AQ4839" s="77">
        <f>IF(V4839&lt;Variables!$G$15,1,0)</f>
        <v>1</v>
      </c>
      <c r="AR4839" s="77">
        <v>0</v>
      </c>
      <c r="AS4839" s="77">
        <v>0</v>
      </c>
      <c r="AT4839" s="77">
        <v>0</v>
      </c>
      <c r="AU4839" s="77">
        <v>0</v>
      </c>
      <c r="BA4839" s="77">
        <v>0</v>
      </c>
    </row>
    <row r="4840" spans="3:53" x14ac:dyDescent="0.25">
      <c r="C4840" s="77" t="s">
        <v>637</v>
      </c>
      <c r="D4840" s="77" t="s">
        <v>638</v>
      </c>
      <c r="E4840" s="77">
        <v>5.55</v>
      </c>
      <c r="F4840" s="77">
        <v>6.54</v>
      </c>
      <c r="G4840" s="77">
        <v>5.57</v>
      </c>
      <c r="H4840" s="77">
        <v>-99999</v>
      </c>
      <c r="I4840" s="77">
        <v>276.80700000000002</v>
      </c>
      <c r="J4840" s="77" t="s">
        <v>74</v>
      </c>
      <c r="L4840" s="77">
        <v>-99999</v>
      </c>
      <c r="M4840" s="77">
        <v>-99999</v>
      </c>
      <c r="N4840" s="77">
        <v>5.4440000000000008</v>
      </c>
      <c r="O4840" s="77">
        <v>1.028655400440837</v>
      </c>
      <c r="P4840" s="77">
        <v>16805</v>
      </c>
      <c r="Q4840" s="77">
        <v>549543</v>
      </c>
      <c r="R4840" s="77">
        <v>0.03</v>
      </c>
      <c r="S4840" s="77">
        <v>30.728999999999999</v>
      </c>
      <c r="T4840" s="77">
        <v>6.0609999999999999</v>
      </c>
      <c r="U4840" s="77">
        <v>16.474</v>
      </c>
      <c r="V4840" s="77">
        <v>-99999</v>
      </c>
      <c r="AC4840" s="77">
        <v>5.625</v>
      </c>
      <c r="AD4840" s="77">
        <v>5.49</v>
      </c>
      <c r="AH4840" s="77">
        <f>IF(AND(M4840&lt;Variables!$G$6,M4840&gt;Variables!$G$5),0,1)</f>
        <v>1</v>
      </c>
      <c r="AI4840" s="77">
        <f t="shared" si="152"/>
        <v>1</v>
      </c>
      <c r="AJ4840" s="77">
        <f>IF(I4840&gt;Variables!$G$7,0,1)</f>
        <v>0</v>
      </c>
      <c r="AK4840" s="77">
        <f>IF(F4840&gt;Variables!$G$8,0,1)</f>
        <v>1</v>
      </c>
      <c r="AL4840" s="77">
        <f>IF(G4840&gt;Variables!$G$9,0,1)</f>
        <v>1</v>
      </c>
      <c r="AM4840" s="77">
        <f>IF(AND(K4840&gt;Variables!$G$10,K4840&lt;Variables!$G$11),0,1)</f>
        <v>1</v>
      </c>
      <c r="AN4840" s="77">
        <f>IF(H4840&lt;Variables!$G$13,1,0)</f>
        <v>1</v>
      </c>
      <c r="AO4840" s="77">
        <f>IF(R4840&lt;Variables!$G$12,0,1)</f>
        <v>0</v>
      </c>
      <c r="AP4840" s="78">
        <f t="shared" si="153"/>
        <v>0</v>
      </c>
      <c r="AQ4840" s="77">
        <f>IF(V4840&lt;Variables!$G$15,1,0)</f>
        <v>1</v>
      </c>
      <c r="AR4840" s="77">
        <v>0</v>
      </c>
      <c r="AS4840" s="77">
        <v>0</v>
      </c>
      <c r="AT4840" s="77">
        <v>0</v>
      </c>
      <c r="AU4840" s="77">
        <v>0</v>
      </c>
      <c r="BA4840" s="77">
        <v>0</v>
      </c>
    </row>
    <row r="4841" spans="3:53" x14ac:dyDescent="0.25">
      <c r="C4841" s="77" t="s">
        <v>637</v>
      </c>
      <c r="D4841" s="77" t="s">
        <v>618</v>
      </c>
      <c r="E4841" s="77">
        <v>1.41</v>
      </c>
      <c r="F4841" s="77">
        <v>6.92</v>
      </c>
      <c r="G4841" s="77">
        <v>0.71</v>
      </c>
      <c r="H4841" s="77">
        <v>-99999</v>
      </c>
      <c r="I4841" s="77">
        <v>4.2729999999999997</v>
      </c>
      <c r="J4841" s="77" t="s">
        <v>74</v>
      </c>
      <c r="L4841" s="77">
        <v>1.41</v>
      </c>
      <c r="M4841" s="77">
        <v>0</v>
      </c>
      <c r="N4841" s="77">
        <v>1.41</v>
      </c>
      <c r="O4841" s="77">
        <v>0</v>
      </c>
      <c r="P4841" s="77">
        <v>30045</v>
      </c>
      <c r="Q4841" s="77">
        <v>39096</v>
      </c>
      <c r="R4841" s="77">
        <v>0.77</v>
      </c>
      <c r="S4841" s="77">
        <v>30.728999999999999</v>
      </c>
      <c r="T4841" s="77">
        <v>6.0609999999999999</v>
      </c>
      <c r="U4841" s="77">
        <v>16.474</v>
      </c>
      <c r="AC4841" s="77">
        <v>1.41</v>
      </c>
      <c r="AD4841" s="77">
        <v>1.395</v>
      </c>
      <c r="AH4841" s="77">
        <f>IF(AND(M4841&lt;Variables!$G$6,M4841&gt;Variables!$G$5),0,1)</f>
        <v>1</v>
      </c>
      <c r="AI4841" s="77">
        <f t="shared" si="152"/>
        <v>1</v>
      </c>
      <c r="AJ4841" s="77">
        <f>IF(I4841&gt;Variables!$G$7,0,1)</f>
        <v>1</v>
      </c>
      <c r="AK4841" s="77">
        <f>IF(F4841&gt;Variables!$G$8,0,1)</f>
        <v>1</v>
      </c>
      <c r="AL4841" s="77">
        <f>IF(G4841&gt;Variables!$G$9,0,1)</f>
        <v>1</v>
      </c>
      <c r="AM4841" s="77">
        <f>IF(AND(K4841&gt;Variables!$G$10,K4841&lt;Variables!$G$11),0,1)</f>
        <v>1</v>
      </c>
      <c r="AN4841" s="77">
        <f>IF(H4841&lt;Variables!$G$13,1,0)</f>
        <v>1</v>
      </c>
      <c r="AO4841" s="77">
        <f>IF(R4841&lt;Variables!$G$12,0,1)</f>
        <v>0</v>
      </c>
      <c r="AP4841" s="78">
        <f t="shared" si="153"/>
        <v>0</v>
      </c>
      <c r="AQ4841" s="77">
        <f>IF(V4841&lt;Variables!$G$15,1,0)</f>
        <v>1</v>
      </c>
      <c r="AR4841" s="77">
        <v>0</v>
      </c>
      <c r="AS4841" s="77">
        <v>0</v>
      </c>
      <c r="AT4841" s="77">
        <v>0</v>
      </c>
      <c r="AU4841" s="77">
        <v>0</v>
      </c>
      <c r="BA4841" s="77">
        <v>0</v>
      </c>
    </row>
    <row r="4842" spans="3:53" x14ac:dyDescent="0.25">
      <c r="C4842" s="77" t="s">
        <v>637</v>
      </c>
      <c r="D4842" s="77" t="s">
        <v>458</v>
      </c>
      <c r="E4842" s="77">
        <v>49.41</v>
      </c>
      <c r="F4842" s="77">
        <v>22.29</v>
      </c>
      <c r="G4842" s="77">
        <v>2.69</v>
      </c>
      <c r="H4842" s="77">
        <v>9830</v>
      </c>
      <c r="I4842" s="77">
        <v>77.385999999999996</v>
      </c>
      <c r="J4842" s="77" t="s">
        <v>75</v>
      </c>
      <c r="K4842" s="77">
        <v>60.19</v>
      </c>
      <c r="L4842" s="77">
        <v>48.970360000000007</v>
      </c>
      <c r="M4842" s="77">
        <v>0.25452130635754422</v>
      </c>
      <c r="N4842" s="77">
        <v>47.683622000000007</v>
      </c>
      <c r="O4842" s="77">
        <v>2.9598800191814121</v>
      </c>
      <c r="P4842" s="77">
        <v>60894000</v>
      </c>
      <c r="Q4842" s="77">
        <v>20406000</v>
      </c>
      <c r="R4842" s="77">
        <v>2.98</v>
      </c>
      <c r="S4842" s="77">
        <v>30.728999999999999</v>
      </c>
      <c r="T4842" s="77">
        <v>6.0609999999999999</v>
      </c>
      <c r="U4842" s="77">
        <v>16.474</v>
      </c>
      <c r="V4842" s="77">
        <v>2.4584606097758739</v>
      </c>
      <c r="AC4842" s="77">
        <v>57.289900000000003</v>
      </c>
      <c r="AD4842" s="77">
        <v>49.05</v>
      </c>
      <c r="AH4842" s="77">
        <f>IF(AND(M4842&lt;Variables!$G$6,M4842&gt;Variables!$G$5),0,1)</f>
        <v>1</v>
      </c>
      <c r="AI4842" s="77">
        <f t="shared" si="152"/>
        <v>0</v>
      </c>
      <c r="AJ4842" s="77">
        <f>IF(I4842&gt;Variables!$G$7,0,1)</f>
        <v>0</v>
      </c>
      <c r="AK4842" s="77">
        <f>IF(F4842&gt;Variables!$G$8,0,1)</f>
        <v>0</v>
      </c>
      <c r="AL4842" s="77">
        <f>IF(G4842&gt;Variables!$G$9,0,1)</f>
        <v>1</v>
      </c>
      <c r="AM4842" s="77">
        <f>IF(AND(K4842&gt;Variables!$G$10,K4842&lt;Variables!$G$11),0,1)</f>
        <v>1</v>
      </c>
      <c r="AN4842" s="77">
        <f>IF(H4842&lt;Variables!$G$13,1,0)</f>
        <v>0</v>
      </c>
      <c r="AO4842" s="77">
        <f>IF(R4842&lt;Variables!$G$12,0,1)</f>
        <v>1</v>
      </c>
      <c r="AP4842" s="78">
        <f t="shared" si="153"/>
        <v>1</v>
      </c>
      <c r="AQ4842" s="77">
        <f>IF(V4842&lt;Variables!$G$15,1,0)</f>
        <v>1</v>
      </c>
      <c r="AR4842" s="77">
        <v>1</v>
      </c>
      <c r="AS4842" s="77">
        <v>0</v>
      </c>
      <c r="AT4842" s="77">
        <v>0</v>
      </c>
      <c r="AU4842" s="77">
        <v>0</v>
      </c>
      <c r="BA4842" s="77">
        <v>2</v>
      </c>
    </row>
    <row r="4843" spans="3:53" x14ac:dyDescent="0.25">
      <c r="C4843" s="77" t="s">
        <v>637</v>
      </c>
      <c r="D4843" s="77" t="s">
        <v>610</v>
      </c>
      <c r="E4843" s="77">
        <v>14.12</v>
      </c>
      <c r="F4843" s="77">
        <v>22.62</v>
      </c>
      <c r="G4843" s="77">
        <v>17.97</v>
      </c>
      <c r="H4843" s="77">
        <v>623.66</v>
      </c>
      <c r="I4843" s="77">
        <v>8841.5949999999993</v>
      </c>
      <c r="J4843" s="77" t="s">
        <v>75</v>
      </c>
      <c r="K4843" s="77">
        <v>49.52</v>
      </c>
      <c r="L4843" s="77">
        <v>14.130155</v>
      </c>
      <c r="M4843" s="77">
        <v>0.35275621534227819</v>
      </c>
      <c r="N4843" s="77">
        <v>14.512269999999999</v>
      </c>
      <c r="O4843" s="77">
        <v>-2.2895797831765772</v>
      </c>
      <c r="P4843" s="77">
        <v>2110000</v>
      </c>
      <c r="Q4843" s="77">
        <v>376320</v>
      </c>
      <c r="R4843" s="77">
        <v>5.61</v>
      </c>
      <c r="S4843" s="77">
        <v>30.728999999999999</v>
      </c>
      <c r="T4843" s="77">
        <v>6.0609999999999999</v>
      </c>
      <c r="U4843" s="77">
        <v>16.474</v>
      </c>
      <c r="V4843" s="77">
        <v>2.353344543177057</v>
      </c>
      <c r="AC4843" s="77">
        <v>15.5</v>
      </c>
      <c r="AD4843" s="77">
        <v>13.27</v>
      </c>
      <c r="AH4843" s="77">
        <f>IF(AND(M4843&lt;Variables!$G$6,M4843&gt;Variables!$G$5),0,1)</f>
        <v>1</v>
      </c>
      <c r="AI4843" s="77">
        <f t="shared" si="152"/>
        <v>1</v>
      </c>
      <c r="AJ4843" s="77">
        <f>IF(I4843&gt;Variables!$G$7,0,1)</f>
        <v>0</v>
      </c>
      <c r="AK4843" s="77">
        <f>IF(F4843&gt;Variables!$G$8,0,1)</f>
        <v>0</v>
      </c>
      <c r="AL4843" s="77">
        <f>IF(G4843&gt;Variables!$G$9,0,1)</f>
        <v>0</v>
      </c>
      <c r="AM4843" s="77">
        <f>IF(AND(K4843&gt;Variables!$G$10,K4843&lt;Variables!$G$11),0,1)</f>
        <v>1</v>
      </c>
      <c r="AN4843" s="77">
        <f>IF(H4843&lt;Variables!$G$13,1,0)</f>
        <v>1</v>
      </c>
      <c r="AO4843" s="77">
        <f>IF(R4843&lt;Variables!$G$12,0,1)</f>
        <v>1</v>
      </c>
      <c r="AP4843" s="78">
        <f t="shared" si="153"/>
        <v>1</v>
      </c>
      <c r="AQ4843" s="77">
        <f>IF(V4843&lt;Variables!$G$15,1,0)</f>
        <v>1</v>
      </c>
      <c r="AR4843" s="77">
        <v>0</v>
      </c>
      <c r="AS4843" s="77">
        <v>0</v>
      </c>
      <c r="AT4843" s="77">
        <v>1</v>
      </c>
      <c r="AU4843" s="77">
        <v>0</v>
      </c>
      <c r="BA4843" s="77">
        <v>-2.25</v>
      </c>
    </row>
    <row r="4844" spans="3:53" x14ac:dyDescent="0.25">
      <c r="C4844" s="77" t="s">
        <v>637</v>
      </c>
      <c r="D4844" s="77" t="s">
        <v>615</v>
      </c>
      <c r="E4844" s="77">
        <v>8.57</v>
      </c>
      <c r="F4844" s="77">
        <v>52.68</v>
      </c>
      <c r="G4844" s="77">
        <v>18.55</v>
      </c>
      <c r="H4844" s="77">
        <v>-99999</v>
      </c>
      <c r="I4844" s="77">
        <v>-99999</v>
      </c>
      <c r="J4844" s="77" t="s">
        <v>75</v>
      </c>
      <c r="K4844" s="77">
        <v>61.79</v>
      </c>
      <c r="L4844" s="77">
        <v>8.324819999999999</v>
      </c>
      <c r="M4844" s="77">
        <v>2.534349091031411</v>
      </c>
      <c r="N4844" s="77">
        <v>8.1650759999999991</v>
      </c>
      <c r="O4844" s="77">
        <v>4.540361902326457</v>
      </c>
      <c r="P4844" s="77">
        <v>21860000</v>
      </c>
      <c r="Q4844" s="77">
        <v>0</v>
      </c>
      <c r="R4844" s="77">
        <v>1</v>
      </c>
      <c r="S4844" s="77">
        <v>30.728999999999999</v>
      </c>
      <c r="T4844" s="77">
        <v>6.0609999999999999</v>
      </c>
      <c r="U4844" s="77">
        <v>16.474</v>
      </c>
      <c r="V4844" s="77">
        <v>2.3369579535711269</v>
      </c>
      <c r="AC4844" s="77">
        <v>8.84</v>
      </c>
      <c r="AD4844" s="77">
        <v>7.35</v>
      </c>
      <c r="AH4844" s="77">
        <f>IF(AND(M4844&lt;Variables!$G$6,M4844&gt;Variables!$G$5),0,1)</f>
        <v>1</v>
      </c>
      <c r="AI4844" s="77">
        <f t="shared" si="152"/>
        <v>0</v>
      </c>
      <c r="AJ4844" s="77">
        <f>IF(I4844&gt;Variables!$G$7,0,1)</f>
        <v>1</v>
      </c>
      <c r="AK4844" s="77">
        <f>IF(F4844&gt;Variables!$G$8,0,1)</f>
        <v>0</v>
      </c>
      <c r="AL4844" s="77">
        <f>IF(G4844&gt;Variables!$G$9,0,1)</f>
        <v>0</v>
      </c>
      <c r="AM4844" s="77">
        <f>IF(AND(K4844&gt;Variables!$G$10,K4844&lt;Variables!$G$11),0,1)</f>
        <v>1</v>
      </c>
      <c r="AN4844" s="77">
        <f>IF(H4844&lt;Variables!$G$13,1,0)</f>
        <v>1</v>
      </c>
      <c r="AO4844" s="77">
        <f>IF(R4844&lt;Variables!$G$12,0,1)</f>
        <v>0</v>
      </c>
      <c r="AP4844" s="78">
        <f t="shared" si="153"/>
        <v>1</v>
      </c>
      <c r="AQ4844" s="77">
        <f>IF(V4844&lt;Variables!$G$15,1,0)</f>
        <v>1</v>
      </c>
      <c r="AR4844" s="77">
        <v>0</v>
      </c>
      <c r="AS4844" s="77">
        <v>0</v>
      </c>
      <c r="AT4844" s="77">
        <v>1</v>
      </c>
      <c r="AU4844" s="77">
        <v>0</v>
      </c>
      <c r="BA4844" s="77">
        <v>-2.25</v>
      </c>
    </row>
    <row r="4845" spans="3:53" x14ac:dyDescent="0.25">
      <c r="C4845" s="77" t="s">
        <v>637</v>
      </c>
      <c r="D4845" s="77" t="s">
        <v>445</v>
      </c>
      <c r="E4845" s="77">
        <v>18.71</v>
      </c>
      <c r="F4845" s="77">
        <v>39.840000000000003</v>
      </c>
      <c r="G4845" s="77">
        <v>41.55</v>
      </c>
      <c r="H4845" s="77">
        <v>122.72</v>
      </c>
      <c r="I4845" s="77">
        <v>80104.774000000005</v>
      </c>
      <c r="J4845" s="77" t="s">
        <v>75</v>
      </c>
      <c r="K4845" s="77">
        <v>67.09</v>
      </c>
      <c r="L4845" s="77">
        <v>17.363675000000001</v>
      </c>
      <c r="M4845" s="77">
        <v>4.1830142524551706</v>
      </c>
      <c r="N4845" s="77">
        <v>16.578451999999999</v>
      </c>
      <c r="O4845" s="77">
        <v>9.1175460772815295</v>
      </c>
      <c r="P4845" s="77">
        <v>30340000</v>
      </c>
      <c r="Q4845" s="77">
        <v>26410000</v>
      </c>
      <c r="R4845" s="77">
        <v>1.1499999999999999</v>
      </c>
      <c r="S4845" s="77">
        <v>30.728999999999999</v>
      </c>
      <c r="T4845" s="77">
        <v>6.0609999999999999</v>
      </c>
      <c r="U4845" s="77">
        <v>16.474</v>
      </c>
      <c r="V4845" s="77">
        <v>2.2288375126331279</v>
      </c>
      <c r="AC4845" s="77">
        <v>20.75</v>
      </c>
      <c r="AD4845" s="77">
        <v>15.81</v>
      </c>
      <c r="AH4845" s="77">
        <f>IF(AND(M4845&lt;Variables!$G$6,M4845&gt;Variables!$G$5),0,1)</f>
        <v>1</v>
      </c>
      <c r="AI4845" s="77">
        <f t="shared" si="152"/>
        <v>0</v>
      </c>
      <c r="AJ4845" s="77">
        <f>IF(I4845&gt;Variables!$G$7,0,1)</f>
        <v>0</v>
      </c>
      <c r="AK4845" s="77">
        <f>IF(F4845&gt;Variables!$G$8,0,1)</f>
        <v>0</v>
      </c>
      <c r="AL4845" s="77">
        <f>IF(G4845&gt;Variables!$G$9,0,1)</f>
        <v>0</v>
      </c>
      <c r="AM4845" s="77">
        <f>IF(AND(K4845&gt;Variables!$G$10,K4845&lt;Variables!$G$11),0,1)</f>
        <v>0</v>
      </c>
      <c r="AN4845" s="77">
        <f>IF(H4845&lt;Variables!$G$13,1,0)</f>
        <v>1</v>
      </c>
      <c r="AO4845" s="77">
        <f>IF(R4845&lt;Variables!$G$12,0,1)</f>
        <v>0</v>
      </c>
      <c r="AP4845" s="78">
        <f t="shared" si="153"/>
        <v>1</v>
      </c>
      <c r="AQ4845" s="77">
        <f>IF(V4845&lt;Variables!$G$15,1,0)</f>
        <v>1</v>
      </c>
      <c r="AR4845" s="77">
        <v>0</v>
      </c>
      <c r="AS4845" s="77">
        <v>0</v>
      </c>
      <c r="AT4845" s="77">
        <v>1</v>
      </c>
      <c r="AU4845" s="77">
        <v>0</v>
      </c>
      <c r="BA4845" s="77">
        <v>-2.25</v>
      </c>
    </row>
    <row r="4846" spans="3:53" x14ac:dyDescent="0.25">
      <c r="C4846" s="77" t="s">
        <v>637</v>
      </c>
      <c r="D4846" s="77" t="s">
        <v>620</v>
      </c>
      <c r="E4846" s="77">
        <v>152.54</v>
      </c>
      <c r="F4846" s="77">
        <v>14.3</v>
      </c>
      <c r="G4846" s="77">
        <v>-0.16</v>
      </c>
      <c r="H4846" s="77">
        <v>211920</v>
      </c>
      <c r="I4846" s="77">
        <v>1E-3</v>
      </c>
      <c r="J4846" s="77" t="s">
        <v>75</v>
      </c>
      <c r="K4846" s="77">
        <v>48.47</v>
      </c>
      <c r="L4846" s="77">
        <v>152.09985499999999</v>
      </c>
      <c r="M4846" s="77">
        <v>4.6051983415777542E-2</v>
      </c>
      <c r="N4846" s="77">
        <v>152.608934</v>
      </c>
      <c r="O4846" s="77">
        <v>-0.28768564755192672</v>
      </c>
      <c r="P4846" s="77">
        <v>20639000</v>
      </c>
      <c r="Q4846" s="77">
        <v>6715000</v>
      </c>
      <c r="R4846" s="77">
        <v>3.07</v>
      </c>
      <c r="S4846" s="77">
        <v>30.728999999999999</v>
      </c>
      <c r="T4846" s="77">
        <v>6.0609999999999999</v>
      </c>
      <c r="U4846" s="77">
        <v>16.474</v>
      </c>
      <c r="V4846" s="77">
        <v>2.35015533556719</v>
      </c>
      <c r="AC4846" s="77">
        <v>154.59</v>
      </c>
      <c r="AD4846" s="77">
        <v>151.46</v>
      </c>
      <c r="AH4846" s="77">
        <f>IF(AND(M4846&lt;Variables!$G$6,M4846&gt;Variables!$G$5),0,1)</f>
        <v>1</v>
      </c>
      <c r="AI4846" s="77">
        <f t="shared" si="152"/>
        <v>1</v>
      </c>
      <c r="AJ4846" s="77">
        <f>IF(I4846&gt;Variables!$G$7,0,1)</f>
        <v>1</v>
      </c>
      <c r="AK4846" s="77">
        <f>IF(F4846&gt;Variables!$G$8,0,1)</f>
        <v>0</v>
      </c>
      <c r="AL4846" s="77">
        <f>IF(G4846&gt;Variables!$G$9,0,1)</f>
        <v>1</v>
      </c>
      <c r="AM4846" s="77">
        <f>IF(AND(K4846&gt;Variables!$G$10,K4846&lt;Variables!$G$11),0,1)</f>
        <v>1</v>
      </c>
      <c r="AN4846" s="77">
        <f>IF(H4846&lt;Variables!$G$13,1,0)</f>
        <v>0</v>
      </c>
      <c r="AO4846" s="77">
        <f>IF(R4846&lt;Variables!$G$12,0,1)</f>
        <v>1</v>
      </c>
      <c r="AP4846" s="78">
        <f t="shared" si="153"/>
        <v>1</v>
      </c>
      <c r="AQ4846" s="77">
        <f>IF(V4846&lt;Variables!$G$15,1,0)</f>
        <v>1</v>
      </c>
      <c r="AR4846" s="77">
        <v>0</v>
      </c>
      <c r="AS4846" s="77">
        <v>1</v>
      </c>
      <c r="AT4846" s="77">
        <v>0</v>
      </c>
      <c r="AU4846" s="77">
        <v>0</v>
      </c>
      <c r="BA4846" s="77">
        <v>-7.0000000000000007E-2</v>
      </c>
    </row>
    <row r="4847" spans="3:53" x14ac:dyDescent="0.25">
      <c r="C4847" s="77" t="s">
        <v>637</v>
      </c>
      <c r="D4847" s="77" t="s">
        <v>189</v>
      </c>
      <c r="E4847" s="77">
        <v>34.53</v>
      </c>
      <c r="F4847" s="77">
        <v>5.58</v>
      </c>
      <c r="G4847" s="77">
        <v>5.4</v>
      </c>
      <c r="H4847" s="77">
        <v>-99999</v>
      </c>
      <c r="I4847" s="77">
        <v>-99999</v>
      </c>
      <c r="J4847" s="77" t="s">
        <v>75</v>
      </c>
      <c r="K4847" s="77">
        <v>58.78</v>
      </c>
      <c r="L4847" s="77">
        <v>34.159194999999997</v>
      </c>
      <c r="M4847" s="77">
        <v>0.58785050408829187</v>
      </c>
      <c r="N4847" s="77">
        <v>33.919002127659567</v>
      </c>
      <c r="O4847" s="77">
        <v>1.3001499002849981</v>
      </c>
      <c r="P4847" s="77">
        <v>243573</v>
      </c>
      <c r="Q4847" s="77">
        <v>1620000</v>
      </c>
      <c r="R4847" s="77">
        <v>0.15</v>
      </c>
      <c r="S4847" s="77">
        <v>30.728999999999999</v>
      </c>
      <c r="T4847" s="77">
        <v>6.0609999999999999</v>
      </c>
      <c r="U4847" s="77">
        <v>16.474</v>
      </c>
      <c r="V4847" s="77">
        <v>2.427770773287719</v>
      </c>
      <c r="AC4847" s="77">
        <v>35.625</v>
      </c>
      <c r="AD4847" s="77">
        <v>34.11</v>
      </c>
      <c r="AH4847" s="77">
        <f>IF(AND(M4847&lt;Variables!$G$6,M4847&gt;Variables!$G$5),0,1)</f>
        <v>1</v>
      </c>
      <c r="AI4847" s="77">
        <f t="shared" si="152"/>
        <v>0</v>
      </c>
      <c r="AJ4847" s="77">
        <f>IF(I4847&gt;Variables!$G$7,0,1)</f>
        <v>1</v>
      </c>
      <c r="AK4847" s="77">
        <f>IF(F4847&gt;Variables!$G$8,0,1)</f>
        <v>1</v>
      </c>
      <c r="AL4847" s="77">
        <f>IF(G4847&gt;Variables!$G$9,0,1)</f>
        <v>1</v>
      </c>
      <c r="AM4847" s="77">
        <f>IF(AND(K4847&gt;Variables!$G$10,K4847&lt;Variables!$G$11),0,1)</f>
        <v>1</v>
      </c>
      <c r="AN4847" s="77">
        <f>IF(H4847&lt;Variables!$G$13,1,0)</f>
        <v>1</v>
      </c>
      <c r="AO4847" s="77">
        <f>IF(R4847&lt;Variables!$G$12,0,1)</f>
        <v>0</v>
      </c>
      <c r="AP4847" s="78">
        <f t="shared" si="153"/>
        <v>1</v>
      </c>
      <c r="AQ4847" s="77">
        <f>IF(V4847&lt;Variables!$G$15,1,0)</f>
        <v>1</v>
      </c>
      <c r="AR4847" s="77">
        <v>0</v>
      </c>
      <c r="AS4847" s="77">
        <v>0</v>
      </c>
      <c r="AT4847" s="77">
        <v>0</v>
      </c>
      <c r="AU4847" s="77">
        <v>1</v>
      </c>
      <c r="BA4847" s="77">
        <v>-0.88</v>
      </c>
    </row>
    <row r="4848" spans="3:53" x14ac:dyDescent="0.25">
      <c r="C4848" s="77" t="s">
        <v>637</v>
      </c>
      <c r="D4848" s="77" t="s">
        <v>636</v>
      </c>
      <c r="E4848" s="77">
        <v>9.76</v>
      </c>
      <c r="F4848" s="77">
        <v>19.170000000000002</v>
      </c>
      <c r="G4848" s="77">
        <v>15</v>
      </c>
      <c r="H4848" s="77">
        <v>124.65</v>
      </c>
      <c r="I4848" s="77">
        <v>-39.621000000000002</v>
      </c>
      <c r="J4848" s="77" t="s">
        <v>74</v>
      </c>
      <c r="K4848" s="77">
        <v>52.34</v>
      </c>
      <c r="L4848" s="77">
        <v>9.7046181818181783</v>
      </c>
      <c r="M4848" s="77">
        <v>-2.0043877891312909</v>
      </c>
      <c r="N4848" s="77">
        <v>9.3646724137931052</v>
      </c>
      <c r="O4848" s="77">
        <v>1.552938317337144</v>
      </c>
      <c r="P4848" s="77">
        <v>19290</v>
      </c>
      <c r="Q4848" s="77">
        <v>11040</v>
      </c>
      <c r="R4848" s="77">
        <v>1.75</v>
      </c>
      <c r="S4848" s="77">
        <v>30.728999999999999</v>
      </c>
      <c r="T4848" s="77">
        <v>6.0609999999999999</v>
      </c>
      <c r="U4848" s="77">
        <v>16.474</v>
      </c>
      <c r="V4848" s="77">
        <v>2.4569019748453398</v>
      </c>
      <c r="AC4848" s="77">
        <v>10.050000000000001</v>
      </c>
      <c r="AD4848" s="77">
        <v>9.11</v>
      </c>
      <c r="AH4848" s="77">
        <f>IF(AND(M4848&lt;Variables!$G$6,M4848&gt;Variables!$G$5),0,1)</f>
        <v>0</v>
      </c>
      <c r="AI4848" s="77">
        <f t="shared" si="152"/>
        <v>0</v>
      </c>
      <c r="AJ4848" s="77">
        <f>IF(I4848&gt;Variables!$G$7,0,1)</f>
        <v>1</v>
      </c>
      <c r="AK4848" s="77">
        <f>IF(F4848&gt;Variables!$G$8,0,1)</f>
        <v>0</v>
      </c>
      <c r="AL4848" s="77">
        <f>IF(G4848&gt;Variables!$G$9,0,1)</f>
        <v>0</v>
      </c>
      <c r="AM4848" s="77">
        <f>IF(AND(K4848&gt;Variables!$G$10,K4848&lt;Variables!$G$11),0,1)</f>
        <v>1</v>
      </c>
      <c r="AN4848" s="77">
        <f>IF(H4848&lt;Variables!$G$13,1,0)</f>
        <v>1</v>
      </c>
      <c r="AO4848" s="77">
        <f>IF(R4848&lt;Variables!$G$12,0,1)</f>
        <v>0</v>
      </c>
      <c r="AP4848" s="78">
        <f t="shared" si="153"/>
        <v>0</v>
      </c>
      <c r="AQ4848" s="77">
        <f>IF(V4848&lt;Variables!$G$15,1,0)</f>
        <v>1</v>
      </c>
      <c r="AR4848" s="77">
        <v>0</v>
      </c>
      <c r="AS4848" s="77">
        <v>0</v>
      </c>
      <c r="AT4848" s="77">
        <v>1</v>
      </c>
      <c r="AU4848" s="77">
        <v>0</v>
      </c>
      <c r="BA4848" s="77">
        <v>-2.25</v>
      </c>
    </row>
    <row r="4849" spans="3:53" x14ac:dyDescent="0.25">
      <c r="C4849" s="77" t="s">
        <v>637</v>
      </c>
      <c r="D4849" s="77" t="s">
        <v>174</v>
      </c>
      <c r="E4849" s="77">
        <v>27.42</v>
      </c>
      <c r="F4849" s="77">
        <v>5.63</v>
      </c>
      <c r="G4849" s="77">
        <v>5.88</v>
      </c>
      <c r="H4849" s="77">
        <v>420.66</v>
      </c>
      <c r="I4849" s="77">
        <v>174.14400000000001</v>
      </c>
      <c r="J4849" s="77" t="s">
        <v>75</v>
      </c>
      <c r="K4849" s="77">
        <v>70.42</v>
      </c>
      <c r="L4849" s="77">
        <v>27.098700000000001</v>
      </c>
      <c r="M4849" s="77">
        <v>0.96425289774047651</v>
      </c>
      <c r="N4849" s="77">
        <v>26.834670588235301</v>
      </c>
      <c r="O4849" s="77">
        <v>1.9576517998883629</v>
      </c>
      <c r="P4849" s="77">
        <v>75803</v>
      </c>
      <c r="Q4849" s="77">
        <v>682296</v>
      </c>
      <c r="R4849" s="77">
        <v>0.11</v>
      </c>
      <c r="S4849" s="77">
        <v>30.728999999999999</v>
      </c>
      <c r="T4849" s="77">
        <v>6.0609999999999999</v>
      </c>
      <c r="U4849" s="77">
        <v>16.474</v>
      </c>
      <c r="V4849" s="77">
        <v>2.496615777090414</v>
      </c>
      <c r="AC4849" s="77">
        <v>27.597899999999999</v>
      </c>
      <c r="AD4849" s="77">
        <v>26.3</v>
      </c>
      <c r="AH4849" s="77">
        <f>IF(AND(M4849&lt;Variables!$G$6,M4849&gt;Variables!$G$5),0,1)</f>
        <v>1</v>
      </c>
      <c r="AI4849" s="77">
        <f t="shared" si="152"/>
        <v>0</v>
      </c>
      <c r="AJ4849" s="77">
        <f>IF(I4849&gt;Variables!$G$7,0,1)</f>
        <v>0</v>
      </c>
      <c r="AK4849" s="77">
        <f>IF(F4849&gt;Variables!$G$8,0,1)</f>
        <v>1</v>
      </c>
      <c r="AL4849" s="77">
        <f>IF(G4849&gt;Variables!$G$9,0,1)</f>
        <v>1</v>
      </c>
      <c r="AM4849" s="77">
        <f>IF(AND(K4849&gt;Variables!$G$10,K4849&lt;Variables!$G$11),0,1)</f>
        <v>1</v>
      </c>
      <c r="AN4849" s="77">
        <f>IF(H4849&lt;Variables!$G$13,1,0)</f>
        <v>1</v>
      </c>
      <c r="AO4849" s="77">
        <f>IF(R4849&lt;Variables!$G$12,0,1)</f>
        <v>0</v>
      </c>
      <c r="AP4849" s="78">
        <f t="shared" si="153"/>
        <v>1</v>
      </c>
      <c r="AQ4849" s="77">
        <f>IF(V4849&lt;Variables!$G$15,1,0)</f>
        <v>1</v>
      </c>
      <c r="AR4849" s="77">
        <v>0</v>
      </c>
      <c r="AS4849" s="77">
        <v>0</v>
      </c>
      <c r="AT4849" s="77">
        <v>1</v>
      </c>
      <c r="AU4849" s="77">
        <v>0</v>
      </c>
      <c r="BA4849" s="77">
        <v>-1.42</v>
      </c>
    </row>
    <row r="4850" spans="3:53" x14ac:dyDescent="0.25">
      <c r="C4850" s="77" t="s">
        <v>637</v>
      </c>
      <c r="D4850" s="77" t="s">
        <v>612</v>
      </c>
      <c r="E4850" s="77">
        <v>126.76</v>
      </c>
      <c r="F4850" s="77">
        <v>6.13</v>
      </c>
      <c r="G4850" s="77">
        <v>0.33</v>
      </c>
      <c r="H4850" s="77">
        <v>19960</v>
      </c>
      <c r="I4850" s="77">
        <v>-28.236000000000001</v>
      </c>
      <c r="J4850" s="77" t="s">
        <v>75</v>
      </c>
      <c r="K4850" s="77">
        <v>43.66</v>
      </c>
      <c r="L4850" s="77">
        <v>126.807475</v>
      </c>
      <c r="M4850" s="77">
        <v>-0.55783383432248557</v>
      </c>
      <c r="N4850" s="77">
        <v>126.5498</v>
      </c>
      <c r="O4850" s="77">
        <v>-0.35535417677467118</v>
      </c>
      <c r="P4850" s="77">
        <v>2173000</v>
      </c>
      <c r="Q4850" s="77">
        <v>1140000</v>
      </c>
      <c r="R4850" s="77">
        <v>1.91</v>
      </c>
      <c r="S4850" s="77">
        <v>30.728999999999999</v>
      </c>
      <c r="T4850" s="77">
        <v>6.0609999999999999</v>
      </c>
      <c r="U4850" s="77">
        <v>16.474</v>
      </c>
      <c r="V4850" s="77">
        <v>2.305607386812647</v>
      </c>
      <c r="AC4850" s="77">
        <v>127.88</v>
      </c>
      <c r="AD4850" s="77">
        <v>126.01</v>
      </c>
      <c r="AH4850" s="77">
        <f>IF(AND(M4850&lt;Variables!$G$6,M4850&gt;Variables!$G$5),0,1)</f>
        <v>1</v>
      </c>
      <c r="AI4850" s="77">
        <f t="shared" ref="AI4850:AI4913" si="154">IF(L4850&gt;N4850,0,1)</f>
        <v>0</v>
      </c>
      <c r="AJ4850" s="77">
        <f>IF(I4850&gt;Variables!$G$7,0,1)</f>
        <v>1</v>
      </c>
      <c r="AK4850" s="77">
        <f>IF(F4850&gt;Variables!$G$8,0,1)</f>
        <v>1</v>
      </c>
      <c r="AL4850" s="77">
        <f>IF(G4850&gt;Variables!$G$9,0,1)</f>
        <v>1</v>
      </c>
      <c r="AM4850" s="77">
        <f>IF(AND(K4850&gt;Variables!$G$10,K4850&lt;Variables!$G$11),0,1)</f>
        <v>1</v>
      </c>
      <c r="AN4850" s="77">
        <f>IF(H4850&lt;Variables!$G$13,1,0)</f>
        <v>0</v>
      </c>
      <c r="AO4850" s="77">
        <f>IF(R4850&lt;Variables!$G$12,0,1)</f>
        <v>0</v>
      </c>
      <c r="AP4850" s="78">
        <f t="shared" ref="AP4850:AP4913" si="155">IF(J4850="Pass", 0,1)</f>
        <v>1</v>
      </c>
      <c r="AQ4850" s="77">
        <f>IF(V4850&lt;Variables!$G$15,1,0)</f>
        <v>1</v>
      </c>
      <c r="AR4850" s="77">
        <v>0</v>
      </c>
      <c r="AS4850" s="77">
        <v>1</v>
      </c>
      <c r="AT4850" s="77">
        <v>0</v>
      </c>
      <c r="AU4850" s="77">
        <v>0</v>
      </c>
      <c r="BA4850" s="77">
        <v>0.6</v>
      </c>
    </row>
    <row r="4851" spans="3:53" x14ac:dyDescent="0.25">
      <c r="C4851" s="77" t="s">
        <v>637</v>
      </c>
      <c r="D4851" s="77" t="s">
        <v>451</v>
      </c>
      <c r="E4851" s="77">
        <v>25.04</v>
      </c>
      <c r="F4851" s="77">
        <v>5.83</v>
      </c>
      <c r="G4851" s="77">
        <v>4.04</v>
      </c>
      <c r="H4851" s="77">
        <v>13770</v>
      </c>
      <c r="I4851" s="77">
        <v>29.39</v>
      </c>
      <c r="J4851" s="77" t="s">
        <v>74</v>
      </c>
      <c r="K4851" s="77">
        <v>55.68</v>
      </c>
      <c r="L4851" s="77">
        <v>24.952850000000002</v>
      </c>
      <c r="M4851" s="77">
        <v>6.8729624070987219E-2</v>
      </c>
      <c r="N4851" s="77">
        <v>24.873974</v>
      </c>
      <c r="O4851" s="77">
        <v>0.38605009396569262</v>
      </c>
      <c r="P4851" s="77">
        <v>353203</v>
      </c>
      <c r="Q4851" s="77">
        <v>1031000</v>
      </c>
      <c r="R4851" s="77">
        <v>0.34</v>
      </c>
      <c r="S4851" s="77">
        <v>30.728999999999999</v>
      </c>
      <c r="T4851" s="77">
        <v>6.0609999999999999</v>
      </c>
      <c r="U4851" s="77">
        <v>16.474</v>
      </c>
      <c r="V4851" s="77">
        <v>2.4229304000176342</v>
      </c>
      <c r="AC4851" s="77">
        <v>25.06</v>
      </c>
      <c r="AD4851" s="77">
        <v>23.27</v>
      </c>
      <c r="AH4851" s="77">
        <f>IF(AND(M4851&lt;Variables!$G$6,M4851&gt;Variables!$G$5),0,1)</f>
        <v>1</v>
      </c>
      <c r="AI4851" s="77">
        <f t="shared" si="154"/>
        <v>0</v>
      </c>
      <c r="AJ4851" s="77">
        <f>IF(I4851&gt;Variables!$G$7,0,1)</f>
        <v>1</v>
      </c>
      <c r="AK4851" s="77">
        <f>IF(F4851&gt;Variables!$G$8,0,1)</f>
        <v>1</v>
      </c>
      <c r="AL4851" s="77">
        <f>IF(G4851&gt;Variables!$G$9,0,1)</f>
        <v>1</v>
      </c>
      <c r="AM4851" s="77">
        <f>IF(AND(K4851&gt;Variables!$G$10,K4851&lt;Variables!$G$11),0,1)</f>
        <v>1</v>
      </c>
      <c r="AN4851" s="77">
        <f>IF(H4851&lt;Variables!$G$13,1,0)</f>
        <v>0</v>
      </c>
      <c r="AO4851" s="77">
        <f>IF(R4851&lt;Variables!$G$12,0,1)</f>
        <v>0</v>
      </c>
      <c r="AP4851" s="78">
        <f t="shared" si="155"/>
        <v>0</v>
      </c>
      <c r="AQ4851" s="77">
        <f>IF(V4851&lt;Variables!$G$15,1,0)</f>
        <v>1</v>
      </c>
      <c r="AR4851" s="77">
        <v>0</v>
      </c>
      <c r="AS4851" s="77">
        <v>0</v>
      </c>
      <c r="AT4851" s="77">
        <v>0</v>
      </c>
      <c r="AU4851" s="77">
        <v>1</v>
      </c>
      <c r="BA4851" s="77">
        <v>-0.77</v>
      </c>
    </row>
    <row r="4852" spans="3:53" x14ac:dyDescent="0.25">
      <c r="C4852" s="77" t="s">
        <v>637</v>
      </c>
      <c r="D4852" s="77" t="s">
        <v>152</v>
      </c>
      <c r="E4852" s="77">
        <v>0.04</v>
      </c>
      <c r="F4852" s="77">
        <v>6.01</v>
      </c>
      <c r="G4852" s="77">
        <v>25.36</v>
      </c>
      <c r="H4852" s="77">
        <v>-99999</v>
      </c>
      <c r="I4852" s="77">
        <v>27.533000000000001</v>
      </c>
      <c r="J4852" s="77" t="s">
        <v>75</v>
      </c>
      <c r="K4852" s="77">
        <v>45.29</v>
      </c>
      <c r="L4852" s="77">
        <v>3.5376923076923077E-2</v>
      </c>
      <c r="M4852" s="77">
        <v>-0.78277886497064708</v>
      </c>
      <c r="N4852" s="77">
        <v>3.6105263157894731E-2</v>
      </c>
      <c r="O4852" s="77">
        <v>-2.784256559766749</v>
      </c>
      <c r="P4852" s="77">
        <v>3426000</v>
      </c>
      <c r="Q4852" s="77">
        <v>14265000</v>
      </c>
      <c r="R4852" s="77">
        <v>0.24</v>
      </c>
      <c r="S4852" s="77">
        <v>30.728999999999999</v>
      </c>
      <c r="T4852" s="77">
        <v>6.0609999999999999</v>
      </c>
      <c r="U4852" s="77">
        <v>16.474</v>
      </c>
      <c r="V4852" s="77">
        <v>2.3279089166340512</v>
      </c>
      <c r="AC4852" s="77">
        <v>3.5999999999999997E-2</v>
      </c>
      <c r="AD4852" s="77">
        <v>3.4000000000000002E-2</v>
      </c>
      <c r="AH4852" s="77">
        <f>IF(AND(M4852&lt;Variables!$G$6,M4852&gt;Variables!$G$5),0,1)</f>
        <v>1</v>
      </c>
      <c r="AI4852" s="77">
        <f t="shared" si="154"/>
        <v>1</v>
      </c>
      <c r="AJ4852" s="77">
        <f>IF(I4852&gt;Variables!$G$7,0,1)</f>
        <v>1</v>
      </c>
      <c r="AK4852" s="77">
        <f>IF(F4852&gt;Variables!$G$8,0,1)</f>
        <v>1</v>
      </c>
      <c r="AL4852" s="77">
        <f>IF(G4852&gt;Variables!$G$9,0,1)</f>
        <v>0</v>
      </c>
      <c r="AM4852" s="77">
        <f>IF(AND(K4852&gt;Variables!$G$10,K4852&lt;Variables!$G$11),0,1)</f>
        <v>1</v>
      </c>
      <c r="AN4852" s="77">
        <f>IF(H4852&lt;Variables!$G$13,1,0)</f>
        <v>1</v>
      </c>
      <c r="AO4852" s="77">
        <f>IF(R4852&lt;Variables!$G$12,0,1)</f>
        <v>0</v>
      </c>
      <c r="AP4852" s="78">
        <f t="shared" si="155"/>
        <v>1</v>
      </c>
      <c r="AQ4852" s="77">
        <f>IF(V4852&lt;Variables!$G$15,1,0)</f>
        <v>1</v>
      </c>
      <c r="AR4852" s="77">
        <v>1</v>
      </c>
      <c r="AS4852" s="77">
        <v>0</v>
      </c>
      <c r="AT4852" s="77">
        <v>0</v>
      </c>
      <c r="AU4852" s="77">
        <v>0</v>
      </c>
      <c r="BA4852" s="77">
        <v>1.56</v>
      </c>
    </row>
    <row r="4853" spans="3:53" x14ac:dyDescent="0.25">
      <c r="C4853" s="77" t="s">
        <v>637</v>
      </c>
      <c r="D4853" s="77" t="s">
        <v>619</v>
      </c>
      <c r="E4853" s="77">
        <v>4.41</v>
      </c>
      <c r="F4853" s="77">
        <v>6.41</v>
      </c>
      <c r="G4853" s="77">
        <v>1.62</v>
      </c>
      <c r="H4853" s="77">
        <v>-99999</v>
      </c>
      <c r="I4853" s="77">
        <v>-23.036999999999999</v>
      </c>
      <c r="J4853" s="77" t="s">
        <v>74</v>
      </c>
      <c r="K4853" s="77">
        <v>53.39</v>
      </c>
      <c r="L4853" s="77">
        <v>4.405050000000001</v>
      </c>
      <c r="M4853" s="77">
        <v>-0.11464115049773931</v>
      </c>
      <c r="N4853" s="77">
        <v>4.382288</v>
      </c>
      <c r="O4853" s="77">
        <v>0.40417243230021382</v>
      </c>
      <c r="P4853" s="77">
        <v>732778</v>
      </c>
      <c r="Q4853" s="77">
        <v>112475</v>
      </c>
      <c r="R4853" s="77">
        <v>6.52</v>
      </c>
      <c r="S4853" s="77">
        <v>30.728999999999999</v>
      </c>
      <c r="T4853" s="77">
        <v>6.0609999999999999</v>
      </c>
      <c r="U4853" s="77">
        <v>16.474</v>
      </c>
      <c r="V4853" s="77">
        <v>2.406223443461482</v>
      </c>
      <c r="AC4853" s="77">
        <v>4.45</v>
      </c>
      <c r="AD4853" s="77">
        <v>4.37</v>
      </c>
      <c r="AH4853" s="77">
        <f>IF(AND(M4853&lt;Variables!$G$6,M4853&gt;Variables!$G$5),0,1)</f>
        <v>1</v>
      </c>
      <c r="AI4853" s="77">
        <f t="shared" si="154"/>
        <v>0</v>
      </c>
      <c r="AJ4853" s="77">
        <f>IF(I4853&gt;Variables!$G$7,0,1)</f>
        <v>1</v>
      </c>
      <c r="AK4853" s="77">
        <f>IF(F4853&gt;Variables!$G$8,0,1)</f>
        <v>1</v>
      </c>
      <c r="AL4853" s="77">
        <f>IF(G4853&gt;Variables!$G$9,0,1)</f>
        <v>1</v>
      </c>
      <c r="AM4853" s="77">
        <f>IF(AND(K4853&gt;Variables!$G$10,K4853&lt;Variables!$G$11),0,1)</f>
        <v>1</v>
      </c>
      <c r="AN4853" s="77">
        <f>IF(H4853&lt;Variables!$G$13,1,0)</f>
        <v>1</v>
      </c>
      <c r="AO4853" s="77">
        <f>IF(R4853&lt;Variables!$G$12,0,1)</f>
        <v>1</v>
      </c>
      <c r="AP4853" s="78">
        <f t="shared" si="155"/>
        <v>0</v>
      </c>
      <c r="AQ4853" s="77">
        <f>IF(V4853&lt;Variables!$G$15,1,0)</f>
        <v>1</v>
      </c>
      <c r="AR4853" s="77">
        <v>0</v>
      </c>
      <c r="AS4853" s="77">
        <v>1</v>
      </c>
      <c r="AT4853" s="77">
        <v>0</v>
      </c>
      <c r="AU4853" s="77">
        <v>0</v>
      </c>
      <c r="BA4853" s="77">
        <v>0.79</v>
      </c>
    </row>
    <row r="4854" spans="3:53" x14ac:dyDescent="0.25">
      <c r="C4854" s="77" t="s">
        <v>637</v>
      </c>
      <c r="D4854" s="77" t="s">
        <v>609</v>
      </c>
      <c r="E4854" s="77">
        <v>5.51</v>
      </c>
      <c r="F4854" s="77">
        <v>6.91</v>
      </c>
      <c r="G4854" s="77">
        <v>3.4</v>
      </c>
      <c r="H4854" s="77">
        <v>30100</v>
      </c>
      <c r="I4854" s="77">
        <v>267.56599999999997</v>
      </c>
      <c r="J4854" s="77" t="s">
        <v>74</v>
      </c>
      <c r="K4854" s="77">
        <v>46.78</v>
      </c>
      <c r="L4854" s="77">
        <v>5.4968000000000004</v>
      </c>
      <c r="M4854" s="77">
        <v>-0.3056323679231539</v>
      </c>
      <c r="N4854" s="77">
        <v>5.4680619999999998</v>
      </c>
      <c r="O4854" s="77">
        <v>0.21832232333870161</v>
      </c>
      <c r="P4854" s="77">
        <v>27548000</v>
      </c>
      <c r="Q4854" s="77">
        <v>38585000</v>
      </c>
      <c r="R4854" s="77">
        <v>0.71</v>
      </c>
      <c r="S4854" s="77">
        <v>30.728999999999999</v>
      </c>
      <c r="T4854" s="77">
        <v>6.0609999999999999</v>
      </c>
      <c r="U4854" s="77">
        <v>16.474</v>
      </c>
      <c r="V4854" s="77">
        <v>2.3387450561490319</v>
      </c>
      <c r="AC4854" s="77">
        <v>5.65</v>
      </c>
      <c r="AD4854" s="77">
        <v>5.42</v>
      </c>
      <c r="AH4854" s="77">
        <f>IF(AND(M4854&lt;Variables!$G$6,M4854&gt;Variables!$G$5),0,1)</f>
        <v>1</v>
      </c>
      <c r="AI4854" s="77">
        <f t="shared" si="154"/>
        <v>0</v>
      </c>
      <c r="AJ4854" s="77">
        <f>IF(I4854&gt;Variables!$G$7,0,1)</f>
        <v>0</v>
      </c>
      <c r="AK4854" s="77">
        <f>IF(F4854&gt;Variables!$G$8,0,1)</f>
        <v>1</v>
      </c>
      <c r="AL4854" s="77">
        <f>IF(G4854&gt;Variables!$G$9,0,1)</f>
        <v>1</v>
      </c>
      <c r="AM4854" s="77">
        <f>IF(AND(K4854&gt;Variables!$G$10,K4854&lt;Variables!$G$11),0,1)</f>
        <v>1</v>
      </c>
      <c r="AN4854" s="77">
        <f>IF(H4854&lt;Variables!$G$13,1,0)</f>
        <v>0</v>
      </c>
      <c r="AO4854" s="77">
        <f>IF(R4854&lt;Variables!$G$12,0,1)</f>
        <v>0</v>
      </c>
      <c r="AP4854" s="78">
        <f t="shared" si="155"/>
        <v>0</v>
      </c>
      <c r="AQ4854" s="77">
        <f>IF(V4854&lt;Variables!$G$15,1,0)</f>
        <v>1</v>
      </c>
      <c r="AR4854" s="77">
        <v>0</v>
      </c>
      <c r="AS4854" s="77">
        <v>1</v>
      </c>
      <c r="AT4854" s="77">
        <v>0</v>
      </c>
      <c r="AU4854" s="77">
        <v>0</v>
      </c>
      <c r="BA4854" s="77">
        <v>-0.35</v>
      </c>
    </row>
    <row r="4855" spans="3:53" x14ac:dyDescent="0.25">
      <c r="C4855" s="77" t="s">
        <v>637</v>
      </c>
      <c r="D4855" s="77" t="s">
        <v>515</v>
      </c>
      <c r="E4855" s="77">
        <v>100.3</v>
      </c>
      <c r="F4855" s="77">
        <v>7.15</v>
      </c>
      <c r="G4855" s="77">
        <v>6.26</v>
      </c>
      <c r="H4855" s="77">
        <v>4110</v>
      </c>
      <c r="I4855" s="77">
        <v>255.57599999999999</v>
      </c>
      <c r="J4855" s="77" t="s">
        <v>74</v>
      </c>
      <c r="K4855" s="77">
        <v>78.56</v>
      </c>
      <c r="L4855" s="77">
        <v>98.225749999999991</v>
      </c>
      <c r="M4855" s="77">
        <v>1.7961176168163691</v>
      </c>
      <c r="N4855" s="77">
        <v>97.248467999999988</v>
      </c>
      <c r="O4855" s="77">
        <v>2.8191004510220221</v>
      </c>
      <c r="P4855" s="77">
        <v>676415</v>
      </c>
      <c r="Q4855" s="77">
        <v>1718000</v>
      </c>
      <c r="R4855" s="77">
        <v>0.39</v>
      </c>
      <c r="S4855" s="77">
        <v>30.728999999999999</v>
      </c>
      <c r="T4855" s="77">
        <v>6.0609999999999999</v>
      </c>
      <c r="U4855" s="77">
        <v>16.474</v>
      </c>
      <c r="V4855" s="77">
        <v>2.4680364618972108</v>
      </c>
      <c r="AC4855" s="77">
        <v>101</v>
      </c>
      <c r="AD4855" s="77">
        <v>93</v>
      </c>
      <c r="AH4855" s="77">
        <f>IF(AND(M4855&lt;Variables!$G$6,M4855&gt;Variables!$G$5),0,1)</f>
        <v>1</v>
      </c>
      <c r="AI4855" s="77">
        <f t="shared" si="154"/>
        <v>0</v>
      </c>
      <c r="AJ4855" s="77">
        <f>IF(I4855&gt;Variables!$G$7,0,1)</f>
        <v>0</v>
      </c>
      <c r="AK4855" s="77">
        <f>IF(F4855&gt;Variables!$G$8,0,1)</f>
        <v>1</v>
      </c>
      <c r="AL4855" s="77">
        <f>IF(G4855&gt;Variables!$G$9,0,1)</f>
        <v>1</v>
      </c>
      <c r="AM4855" s="77">
        <f>IF(AND(K4855&gt;Variables!$G$10,K4855&lt;Variables!$G$11),0,1)</f>
        <v>1</v>
      </c>
      <c r="AN4855" s="77">
        <f>IF(H4855&lt;Variables!$G$13,1,0)</f>
        <v>0</v>
      </c>
      <c r="AO4855" s="77">
        <f>IF(R4855&lt;Variables!$G$12,0,1)</f>
        <v>0</v>
      </c>
      <c r="AP4855" s="78">
        <f t="shared" si="155"/>
        <v>0</v>
      </c>
      <c r="AQ4855" s="77">
        <f>IF(V4855&lt;Variables!$G$15,1,0)</f>
        <v>1</v>
      </c>
      <c r="AR4855" s="77">
        <v>0</v>
      </c>
      <c r="AS4855" s="77">
        <v>0</v>
      </c>
      <c r="AT4855" s="77">
        <v>1</v>
      </c>
      <c r="AU4855" s="77">
        <v>0</v>
      </c>
      <c r="BA4855" s="77">
        <v>-1.51</v>
      </c>
    </row>
    <row r="4856" spans="3:53" x14ac:dyDescent="0.25">
      <c r="C4856" s="77" t="s">
        <v>637</v>
      </c>
      <c r="D4856" s="77" t="s">
        <v>617</v>
      </c>
      <c r="E4856" s="77">
        <v>4.3600000000000003</v>
      </c>
      <c r="F4856" s="77">
        <v>5.58</v>
      </c>
      <c r="G4856" s="77">
        <v>2.6</v>
      </c>
      <c r="H4856" s="77">
        <v>-99999</v>
      </c>
      <c r="I4856" s="77">
        <v>-23.324999999999999</v>
      </c>
      <c r="J4856" s="77" t="s">
        <v>74</v>
      </c>
      <c r="K4856" s="77">
        <v>59.38</v>
      </c>
      <c r="L4856" s="77">
        <v>4.3717499999999996</v>
      </c>
      <c r="M4856" s="77">
        <v>-0.726253788528615</v>
      </c>
      <c r="N4856" s="77">
        <v>4.3423526315789474</v>
      </c>
      <c r="O4856" s="77">
        <v>-5.4178731635897599E-2</v>
      </c>
      <c r="P4856" s="77">
        <v>56524</v>
      </c>
      <c r="Q4856" s="77">
        <v>142825</v>
      </c>
      <c r="R4856" s="77">
        <v>0.4</v>
      </c>
      <c r="S4856" s="77">
        <v>30.728999999999999</v>
      </c>
      <c r="T4856" s="77">
        <v>6.0609999999999999</v>
      </c>
      <c r="U4856" s="77">
        <v>16.474</v>
      </c>
      <c r="V4856" s="77">
        <v>2.5027332069308619</v>
      </c>
      <c r="AC4856" s="77">
        <v>4.4000000000000004</v>
      </c>
      <c r="AD4856" s="77">
        <v>4.3099999999999996</v>
      </c>
      <c r="AH4856" s="77">
        <f>IF(AND(M4856&lt;Variables!$G$6,M4856&gt;Variables!$G$5),0,1)</f>
        <v>1</v>
      </c>
      <c r="AI4856" s="77">
        <f t="shared" si="154"/>
        <v>0</v>
      </c>
      <c r="AJ4856" s="77">
        <f>IF(I4856&gt;Variables!$G$7,0,1)</f>
        <v>1</v>
      </c>
      <c r="AK4856" s="77">
        <f>IF(F4856&gt;Variables!$G$8,0,1)</f>
        <v>1</v>
      </c>
      <c r="AL4856" s="77">
        <f>IF(G4856&gt;Variables!$G$9,0,1)</f>
        <v>1</v>
      </c>
      <c r="AM4856" s="77">
        <f>IF(AND(K4856&gt;Variables!$G$10,K4856&lt;Variables!$G$11),0,1)</f>
        <v>1</v>
      </c>
      <c r="AN4856" s="77">
        <f>IF(H4856&lt;Variables!$G$13,1,0)</f>
        <v>1</v>
      </c>
      <c r="AO4856" s="77">
        <f>IF(R4856&lt;Variables!$G$12,0,1)</f>
        <v>0</v>
      </c>
      <c r="AP4856" s="78">
        <f t="shared" si="155"/>
        <v>0</v>
      </c>
      <c r="AQ4856" s="77">
        <f>IF(V4856&lt;Variables!$G$15,1,0)</f>
        <v>1</v>
      </c>
      <c r="AR4856" s="77">
        <v>0</v>
      </c>
      <c r="AS4856" s="77">
        <v>0</v>
      </c>
      <c r="AT4856" s="77">
        <v>0</v>
      </c>
      <c r="AU4856" s="77">
        <v>1</v>
      </c>
      <c r="BA4856" s="77">
        <v>0.12</v>
      </c>
    </row>
    <row r="4857" spans="3:53" x14ac:dyDescent="0.25">
      <c r="C4857" s="77" t="s">
        <v>637</v>
      </c>
      <c r="D4857" s="77" t="s">
        <v>623</v>
      </c>
      <c r="E4857" s="77">
        <v>12.83</v>
      </c>
      <c r="F4857" s="77">
        <v>15.52</v>
      </c>
      <c r="G4857" s="77">
        <v>4.24</v>
      </c>
      <c r="H4857" s="77">
        <v>8119.9999999999991</v>
      </c>
      <c r="I4857" s="77">
        <v>-40.470999999999997</v>
      </c>
      <c r="J4857" s="77" t="s">
        <v>74</v>
      </c>
      <c r="K4857" s="77">
        <v>62.28</v>
      </c>
      <c r="L4857" s="77">
        <v>12.67484</v>
      </c>
      <c r="M4857" s="77">
        <v>0.90857162693965132</v>
      </c>
      <c r="N4857" s="77">
        <v>12.684049999999999</v>
      </c>
      <c r="O4857" s="77">
        <v>0.83530102766857917</v>
      </c>
      <c r="P4857" s="77">
        <v>19655000</v>
      </c>
      <c r="Q4857" s="77">
        <v>6845000</v>
      </c>
      <c r="R4857" s="77">
        <v>2.87</v>
      </c>
      <c r="S4857" s="77">
        <v>30.728999999999999</v>
      </c>
      <c r="T4857" s="77">
        <v>6.0609999999999999</v>
      </c>
      <c r="U4857" s="77">
        <v>16.474</v>
      </c>
      <c r="V4857" s="77">
        <v>2.4383757720359398</v>
      </c>
      <c r="AC4857" s="77">
        <v>12.94</v>
      </c>
      <c r="AD4857" s="77">
        <v>11.92</v>
      </c>
      <c r="AH4857" s="77">
        <f>IF(AND(M4857&lt;Variables!$G$6,M4857&gt;Variables!$G$5),0,1)</f>
        <v>1</v>
      </c>
      <c r="AI4857" s="77">
        <f t="shared" si="154"/>
        <v>1</v>
      </c>
      <c r="AJ4857" s="77">
        <f>IF(I4857&gt;Variables!$G$7,0,1)</f>
        <v>1</v>
      </c>
      <c r="AK4857" s="77">
        <f>IF(F4857&gt;Variables!$G$8,0,1)</f>
        <v>0</v>
      </c>
      <c r="AL4857" s="77">
        <f>IF(G4857&gt;Variables!$G$9,0,1)</f>
        <v>1</v>
      </c>
      <c r="AM4857" s="77">
        <f>IF(AND(K4857&gt;Variables!$G$10,K4857&lt;Variables!$G$11),0,1)</f>
        <v>0</v>
      </c>
      <c r="AN4857" s="77">
        <f>IF(H4857&lt;Variables!$G$13,1,0)</f>
        <v>0</v>
      </c>
      <c r="AO4857" s="77">
        <f>IF(R4857&lt;Variables!$G$12,0,1)</f>
        <v>1</v>
      </c>
      <c r="AP4857" s="78">
        <f t="shared" si="155"/>
        <v>0</v>
      </c>
      <c r="AQ4857" s="77">
        <f>IF(V4857&lt;Variables!$G$15,1,0)</f>
        <v>1</v>
      </c>
      <c r="AR4857" s="77">
        <v>0</v>
      </c>
      <c r="AS4857" s="77">
        <v>0</v>
      </c>
      <c r="AT4857" s="77">
        <v>1</v>
      </c>
      <c r="AU4857" s="77">
        <v>0</v>
      </c>
      <c r="BA4857" s="77">
        <v>-1.52</v>
      </c>
    </row>
    <row r="4858" spans="3:53" x14ac:dyDescent="0.25">
      <c r="C4858" s="77" t="s">
        <v>637</v>
      </c>
      <c r="D4858" s="77" t="s">
        <v>621</v>
      </c>
      <c r="E4858" s="77">
        <v>11.85</v>
      </c>
      <c r="F4858" s="77">
        <v>35.24</v>
      </c>
      <c r="G4858" s="77">
        <v>-8.48</v>
      </c>
      <c r="H4858" s="77">
        <v>28.51</v>
      </c>
      <c r="I4858" s="77">
        <v>-13.933999999999999</v>
      </c>
      <c r="J4858" s="77" t="s">
        <v>74</v>
      </c>
      <c r="K4858" s="77">
        <v>41.06</v>
      </c>
      <c r="L4858" s="77">
        <v>11.925739999999999</v>
      </c>
      <c r="M4858" s="77">
        <v>-1.305914769230252</v>
      </c>
      <c r="N4858" s="77">
        <v>12.309355999999999</v>
      </c>
      <c r="O4858" s="77">
        <v>-4.3816752070538989</v>
      </c>
      <c r="P4858" s="77">
        <v>3970000</v>
      </c>
      <c r="Q4858" s="77">
        <v>52870</v>
      </c>
      <c r="R4858" s="77">
        <v>75.09</v>
      </c>
      <c r="S4858" s="77">
        <v>30.728999999999999</v>
      </c>
      <c r="T4858" s="77">
        <v>6.0609999999999999</v>
      </c>
      <c r="U4858" s="77">
        <v>16.474</v>
      </c>
      <c r="V4858" s="77">
        <v>2.2746183362293659</v>
      </c>
      <c r="AC4858" s="77">
        <v>13.5</v>
      </c>
      <c r="AD4858" s="77">
        <v>11.63</v>
      </c>
      <c r="AH4858" s="77">
        <f>IF(AND(M4858&lt;Variables!$G$6,M4858&gt;Variables!$G$5),0,1)</f>
        <v>0</v>
      </c>
      <c r="AI4858" s="77">
        <f t="shared" si="154"/>
        <v>1</v>
      </c>
      <c r="AJ4858" s="77">
        <f>IF(I4858&gt;Variables!$G$7,0,1)</f>
        <v>1</v>
      </c>
      <c r="AK4858" s="77">
        <f>IF(F4858&gt;Variables!$G$8,0,1)</f>
        <v>0</v>
      </c>
      <c r="AL4858" s="77">
        <f>IF(G4858&gt;Variables!$G$9,0,1)</f>
        <v>1</v>
      </c>
      <c r="AM4858" s="77">
        <f>IF(AND(K4858&gt;Variables!$G$10,K4858&lt;Variables!$G$11),0,1)</f>
        <v>1</v>
      </c>
      <c r="AN4858" s="77">
        <f>IF(H4858&lt;Variables!$G$13,1,0)</f>
        <v>1</v>
      </c>
      <c r="AO4858" s="77">
        <f>IF(R4858&lt;Variables!$G$12,0,1)</f>
        <v>1</v>
      </c>
      <c r="AP4858" s="78">
        <f t="shared" si="155"/>
        <v>0</v>
      </c>
      <c r="AQ4858" s="77">
        <f>IF(V4858&lt;Variables!$G$15,1,0)</f>
        <v>1</v>
      </c>
      <c r="AR4858" s="77">
        <v>1</v>
      </c>
      <c r="AS4858" s="77">
        <v>0</v>
      </c>
      <c r="AT4858" s="77">
        <v>0</v>
      </c>
      <c r="AU4858" s="77">
        <v>0</v>
      </c>
      <c r="BA4858" s="77">
        <v>2</v>
      </c>
    </row>
    <row r="4859" spans="3:53" x14ac:dyDescent="0.25">
      <c r="C4859" s="77" t="s">
        <v>637</v>
      </c>
      <c r="D4859" s="77" t="s">
        <v>622</v>
      </c>
      <c r="E4859" s="77">
        <v>3.92</v>
      </c>
      <c r="F4859" s="77">
        <v>36.619999999999997</v>
      </c>
      <c r="G4859" s="77">
        <v>-18.75</v>
      </c>
      <c r="H4859" s="77">
        <v>181.22</v>
      </c>
      <c r="I4859" s="77">
        <v>-8.9450000000000003</v>
      </c>
      <c r="J4859" s="77" t="s">
        <v>74</v>
      </c>
      <c r="K4859" s="77">
        <v>48.49</v>
      </c>
      <c r="L4859" s="77">
        <v>3.8654799999999989</v>
      </c>
      <c r="M4859" s="77">
        <v>0.89303268934260571</v>
      </c>
      <c r="N4859" s="77">
        <v>4.077528</v>
      </c>
      <c r="O4859" s="77">
        <v>-4.3538143698829321</v>
      </c>
      <c r="P4859" s="77">
        <v>32370000</v>
      </c>
      <c r="Q4859" s="77">
        <v>217790</v>
      </c>
      <c r="R4859" s="77">
        <v>148.63</v>
      </c>
      <c r="S4859" s="77">
        <v>30.728999999999999</v>
      </c>
      <c r="T4859" s="77">
        <v>6.0609999999999999</v>
      </c>
      <c r="U4859" s="77">
        <v>16.474</v>
      </c>
      <c r="V4859" s="77">
        <v>2.3320319584713931</v>
      </c>
      <c r="AC4859" s="77">
        <v>4.1399999999999997</v>
      </c>
      <c r="AD4859" s="77">
        <v>3.65</v>
      </c>
      <c r="AH4859" s="77">
        <f>IF(AND(M4859&lt;Variables!$G$6,M4859&gt;Variables!$G$5),0,1)</f>
        <v>1</v>
      </c>
      <c r="AI4859" s="77">
        <f t="shared" si="154"/>
        <v>1</v>
      </c>
      <c r="AJ4859" s="77">
        <f>IF(I4859&gt;Variables!$G$7,0,1)</f>
        <v>1</v>
      </c>
      <c r="AK4859" s="77">
        <f>IF(F4859&gt;Variables!$G$8,0,1)</f>
        <v>0</v>
      </c>
      <c r="AL4859" s="77">
        <f>IF(G4859&gt;Variables!$G$9,0,1)</f>
        <v>1</v>
      </c>
      <c r="AM4859" s="77">
        <f>IF(AND(K4859&gt;Variables!$G$10,K4859&lt;Variables!$G$11),0,1)</f>
        <v>1</v>
      </c>
      <c r="AN4859" s="77">
        <f>IF(H4859&lt;Variables!$G$13,1,0)</f>
        <v>1</v>
      </c>
      <c r="AO4859" s="77">
        <f>IF(R4859&lt;Variables!$G$12,0,1)</f>
        <v>1</v>
      </c>
      <c r="AP4859" s="78">
        <f t="shared" si="155"/>
        <v>0</v>
      </c>
      <c r="AQ4859" s="77">
        <f>IF(V4859&lt;Variables!$G$15,1,0)</f>
        <v>1</v>
      </c>
      <c r="AR4859" s="77">
        <v>1</v>
      </c>
      <c r="AS4859" s="77">
        <v>0</v>
      </c>
      <c r="AT4859" s="77">
        <v>0</v>
      </c>
      <c r="AU4859" s="77">
        <v>0</v>
      </c>
      <c r="BA4859" s="77">
        <v>2</v>
      </c>
    </row>
    <row r="4860" spans="3:53" x14ac:dyDescent="0.25">
      <c r="C4860" s="77" t="s">
        <v>637</v>
      </c>
      <c r="D4860" s="77" t="s">
        <v>127</v>
      </c>
      <c r="E4860" s="77">
        <v>38.67</v>
      </c>
      <c r="F4860" s="77">
        <v>14.99</v>
      </c>
      <c r="G4860" s="77">
        <v>14.72</v>
      </c>
      <c r="H4860" s="77">
        <v>6940</v>
      </c>
      <c r="I4860" s="77">
        <v>1458.498</v>
      </c>
      <c r="J4860" s="77" t="s">
        <v>74</v>
      </c>
      <c r="K4860" s="77">
        <v>75.989999999999995</v>
      </c>
      <c r="L4860" s="77">
        <v>37.829979999999999</v>
      </c>
      <c r="M4860" s="77">
        <v>1.890088231608906</v>
      </c>
      <c r="N4860" s="77">
        <v>36.945901999999997</v>
      </c>
      <c r="O4860" s="77">
        <v>4.3282148044456941</v>
      </c>
      <c r="P4860" s="77">
        <v>416372</v>
      </c>
      <c r="Q4860" s="77">
        <v>800984</v>
      </c>
      <c r="R4860" s="77">
        <v>0.52</v>
      </c>
      <c r="S4860" s="77">
        <v>30.728999999999999</v>
      </c>
      <c r="T4860" s="77">
        <v>6.0609999999999999</v>
      </c>
      <c r="U4860" s="77">
        <v>16.474</v>
      </c>
      <c r="V4860" s="77">
        <v>2.4452457465912478</v>
      </c>
      <c r="AC4860" s="77">
        <v>42.62</v>
      </c>
      <c r="AD4860" s="77">
        <v>37.760100000000001</v>
      </c>
      <c r="AH4860" s="77">
        <f>IF(AND(M4860&lt;Variables!$G$6,M4860&gt;Variables!$G$5),0,1)</f>
        <v>1</v>
      </c>
      <c r="AI4860" s="77">
        <f t="shared" si="154"/>
        <v>0</v>
      </c>
      <c r="AJ4860" s="77">
        <f>IF(I4860&gt;Variables!$G$7,0,1)</f>
        <v>0</v>
      </c>
      <c r="AK4860" s="77">
        <f>IF(F4860&gt;Variables!$G$8,0,1)</f>
        <v>0</v>
      </c>
      <c r="AL4860" s="77">
        <f>IF(G4860&gt;Variables!$G$9,0,1)</f>
        <v>0</v>
      </c>
      <c r="AM4860" s="77">
        <f>IF(AND(K4860&gt;Variables!$G$10,K4860&lt;Variables!$G$11),0,1)</f>
        <v>1</v>
      </c>
      <c r="AN4860" s="77">
        <f>IF(H4860&lt;Variables!$G$13,1,0)</f>
        <v>0</v>
      </c>
      <c r="AO4860" s="77">
        <f>IF(R4860&lt;Variables!$G$12,0,1)</f>
        <v>0</v>
      </c>
      <c r="AP4860" s="78">
        <f t="shared" si="155"/>
        <v>0</v>
      </c>
      <c r="AQ4860" s="77">
        <f>IF(V4860&lt;Variables!$G$15,1,0)</f>
        <v>1</v>
      </c>
      <c r="AR4860" s="77">
        <v>0</v>
      </c>
      <c r="AS4860" s="77">
        <v>0</v>
      </c>
      <c r="AT4860" s="77">
        <v>1</v>
      </c>
      <c r="AU4860" s="77">
        <v>0</v>
      </c>
      <c r="BA4860" s="77">
        <v>-2.25</v>
      </c>
    </row>
    <row r="4861" spans="3:53" x14ac:dyDescent="0.25">
      <c r="C4861" s="77" t="s">
        <v>639</v>
      </c>
      <c r="D4861" s="77" t="s">
        <v>515</v>
      </c>
      <c r="E4861" s="77">
        <v>99.89</v>
      </c>
      <c r="F4861" s="77">
        <v>7.24</v>
      </c>
      <c r="G4861" s="77">
        <v>5.58</v>
      </c>
      <c r="H4861" s="77">
        <v>4110</v>
      </c>
      <c r="I4861" s="77">
        <v>254.815</v>
      </c>
      <c r="J4861" s="77" t="s">
        <v>74</v>
      </c>
      <c r="K4861" s="77">
        <v>61.29</v>
      </c>
      <c r="L4861" s="77">
        <v>98.933934999999991</v>
      </c>
      <c r="M4861" s="77">
        <v>0.42075047353570832</v>
      </c>
      <c r="N4861" s="77">
        <v>97.578112000000004</v>
      </c>
      <c r="O4861" s="77">
        <v>1.8160712107239749</v>
      </c>
      <c r="P4861" s="77">
        <v>779910</v>
      </c>
      <c r="Q4861" s="77">
        <v>1718000</v>
      </c>
      <c r="R4861" s="77">
        <v>0.45</v>
      </c>
      <c r="S4861" s="77">
        <v>32.636000000000003</v>
      </c>
      <c r="T4861" s="77">
        <v>6.3719999999999999</v>
      </c>
      <c r="U4861" s="77">
        <v>17.345199999999998</v>
      </c>
      <c r="V4861" s="77">
        <v>2.459306099708193</v>
      </c>
      <c r="AC4861" s="77">
        <v>101</v>
      </c>
      <c r="AD4861" s="77">
        <v>93</v>
      </c>
      <c r="AH4861" s="77">
        <f>IF(AND(M4861&lt;Variables!$G$6,M4861&gt;Variables!$G$5),0,1)</f>
        <v>1</v>
      </c>
      <c r="AI4861" s="77">
        <f t="shared" si="154"/>
        <v>0</v>
      </c>
      <c r="AJ4861" s="77">
        <f>IF(I4861&gt;Variables!$G$7,0,1)</f>
        <v>0</v>
      </c>
      <c r="AK4861" s="77">
        <f>IF(F4861&gt;Variables!$G$8,0,1)</f>
        <v>1</v>
      </c>
      <c r="AL4861" s="77">
        <f>IF(G4861&gt;Variables!$G$9,0,1)</f>
        <v>1</v>
      </c>
      <c r="AM4861" s="77">
        <f>IF(AND(K4861&gt;Variables!$G$10,K4861&lt;Variables!$G$11),0,1)</f>
        <v>1</v>
      </c>
      <c r="AN4861" s="77">
        <f>IF(H4861&lt;Variables!$G$13,1,0)</f>
        <v>0</v>
      </c>
      <c r="AO4861" s="77">
        <f>IF(R4861&lt;Variables!$G$12,0,1)</f>
        <v>0</v>
      </c>
      <c r="AP4861" s="78">
        <f t="shared" si="155"/>
        <v>0</v>
      </c>
      <c r="AQ4861" s="77">
        <f>IF(V4861&lt;Variables!$G$15,1,0)</f>
        <v>1</v>
      </c>
      <c r="AR4861" s="77">
        <v>0</v>
      </c>
      <c r="AS4861" s="77">
        <v>0</v>
      </c>
      <c r="AT4861" s="77">
        <v>1</v>
      </c>
      <c r="AU4861" s="77">
        <v>0</v>
      </c>
      <c r="BA4861" s="77">
        <v>-1.29</v>
      </c>
    </row>
    <row r="4862" spans="3:53" x14ac:dyDescent="0.25">
      <c r="C4862" s="77" t="s">
        <v>639</v>
      </c>
      <c r="D4862" s="77" t="s">
        <v>611</v>
      </c>
      <c r="E4862" s="77">
        <v>20.97</v>
      </c>
      <c r="F4862" s="77">
        <v>7.32</v>
      </c>
      <c r="G4862" s="77">
        <v>-0.76</v>
      </c>
      <c r="H4862" s="77">
        <v>-99999</v>
      </c>
      <c r="I4862" s="77">
        <v>-0.38400000000000001</v>
      </c>
      <c r="J4862" s="77" t="s">
        <v>74</v>
      </c>
      <c r="K4862" s="77">
        <v>62.67</v>
      </c>
      <c r="L4862" s="77">
        <v>20.91</v>
      </c>
      <c r="M4862" s="77">
        <v>0</v>
      </c>
      <c r="N4862" s="77">
        <v>21.002500000000001</v>
      </c>
      <c r="O4862" s="77">
        <v>-0.44042375907630582</v>
      </c>
      <c r="P4862" s="77">
        <v>26693</v>
      </c>
      <c r="Q4862" s="77">
        <v>63540</v>
      </c>
      <c r="R4862" s="77">
        <v>0.42</v>
      </c>
      <c r="S4862" s="77">
        <v>32.636000000000003</v>
      </c>
      <c r="T4862" s="77">
        <v>6.3719999999999999</v>
      </c>
      <c r="U4862" s="77">
        <v>17.345199999999998</v>
      </c>
      <c r="V4862" s="77">
        <v>2.4982612</v>
      </c>
      <c r="AC4862" s="77">
        <v>21.3</v>
      </c>
      <c r="AD4862" s="77">
        <v>20.9</v>
      </c>
      <c r="AH4862" s="77">
        <f>IF(AND(M4862&lt;Variables!$G$6,M4862&gt;Variables!$G$5),0,1)</f>
        <v>1</v>
      </c>
      <c r="AI4862" s="77">
        <f t="shared" si="154"/>
        <v>1</v>
      </c>
      <c r="AJ4862" s="77">
        <f>IF(I4862&gt;Variables!$G$7,0,1)</f>
        <v>1</v>
      </c>
      <c r="AK4862" s="77">
        <f>IF(F4862&gt;Variables!$G$8,0,1)</f>
        <v>1</v>
      </c>
      <c r="AL4862" s="77">
        <f>IF(G4862&gt;Variables!$G$9,0,1)</f>
        <v>1</v>
      </c>
      <c r="AM4862" s="77">
        <f>IF(AND(K4862&gt;Variables!$G$10,K4862&lt;Variables!$G$11),0,1)</f>
        <v>0</v>
      </c>
      <c r="AN4862" s="77">
        <f>IF(H4862&lt;Variables!$G$13,1,0)</f>
        <v>1</v>
      </c>
      <c r="AO4862" s="77">
        <f>IF(R4862&lt;Variables!$G$12,0,1)</f>
        <v>0</v>
      </c>
      <c r="AP4862" s="78">
        <f t="shared" si="155"/>
        <v>0</v>
      </c>
      <c r="AQ4862" s="77">
        <f>IF(V4862&lt;Variables!$G$15,1,0)</f>
        <v>1</v>
      </c>
      <c r="AR4862" s="77">
        <v>1</v>
      </c>
      <c r="AS4862" s="77">
        <v>0</v>
      </c>
      <c r="AT4862" s="77">
        <v>0</v>
      </c>
      <c r="AU4862" s="77">
        <v>0</v>
      </c>
      <c r="BA4862" s="77">
        <v>0.84</v>
      </c>
    </row>
    <row r="4863" spans="3:53" x14ac:dyDescent="0.25">
      <c r="C4863" s="77" t="s">
        <v>639</v>
      </c>
      <c r="D4863" s="77" t="s">
        <v>82</v>
      </c>
      <c r="E4863" s="77">
        <v>34.299999999999997</v>
      </c>
      <c r="F4863" s="77">
        <v>6.21</v>
      </c>
      <c r="G4863" s="77">
        <v>4.78</v>
      </c>
      <c r="H4863" s="77">
        <v>4580</v>
      </c>
      <c r="I4863" s="77">
        <v>283.57900000000001</v>
      </c>
      <c r="J4863" s="77" t="s">
        <v>75</v>
      </c>
      <c r="K4863" s="77">
        <v>53.18</v>
      </c>
      <c r="L4863" s="77">
        <v>34.300474999999992</v>
      </c>
      <c r="M4863" s="77">
        <v>-0.26377185738678782</v>
      </c>
      <c r="N4863" s="77">
        <v>33.740116</v>
      </c>
      <c r="O4863" s="77">
        <v>1.3926567413105531</v>
      </c>
      <c r="P4863" s="77">
        <v>4997000</v>
      </c>
      <c r="Q4863" s="77">
        <v>15988000</v>
      </c>
      <c r="R4863" s="77">
        <v>0.31</v>
      </c>
      <c r="S4863" s="77">
        <v>32.636000000000003</v>
      </c>
      <c r="T4863" s="77">
        <v>6.3719999999999999</v>
      </c>
      <c r="U4863" s="77">
        <v>17.345199999999998</v>
      </c>
      <c r="V4863" s="77">
        <v>2.4092253068268001</v>
      </c>
      <c r="AC4863" s="77">
        <v>35.090000000000003</v>
      </c>
      <c r="AD4863" s="77">
        <v>33.869999999999997</v>
      </c>
      <c r="AH4863" s="77">
        <f>IF(AND(M4863&lt;Variables!$G$6,M4863&gt;Variables!$G$5),0,1)</f>
        <v>1</v>
      </c>
      <c r="AI4863" s="77">
        <f t="shared" si="154"/>
        <v>0</v>
      </c>
      <c r="AJ4863" s="77">
        <f>IF(I4863&gt;Variables!$G$7,0,1)</f>
        <v>0</v>
      </c>
      <c r="AK4863" s="77">
        <f>IF(F4863&gt;Variables!$G$8,0,1)</f>
        <v>1</v>
      </c>
      <c r="AL4863" s="77">
        <f>IF(G4863&gt;Variables!$G$9,0,1)</f>
        <v>1</v>
      </c>
      <c r="AM4863" s="77">
        <f>IF(AND(K4863&gt;Variables!$G$10,K4863&lt;Variables!$G$11),0,1)</f>
        <v>1</v>
      </c>
      <c r="AN4863" s="77">
        <f>IF(H4863&lt;Variables!$G$13,1,0)</f>
        <v>0</v>
      </c>
      <c r="AO4863" s="77">
        <f>IF(R4863&lt;Variables!$G$12,0,1)</f>
        <v>0</v>
      </c>
      <c r="AP4863" s="78">
        <f t="shared" si="155"/>
        <v>1</v>
      </c>
      <c r="AQ4863" s="77">
        <f>IF(V4863&lt;Variables!$G$15,1,0)</f>
        <v>1</v>
      </c>
      <c r="AR4863" s="77">
        <v>1</v>
      </c>
      <c r="AS4863" s="77">
        <v>0</v>
      </c>
      <c r="AT4863" s="77">
        <v>0</v>
      </c>
      <c r="AU4863" s="77">
        <v>0</v>
      </c>
      <c r="BA4863" s="77">
        <v>2</v>
      </c>
    </row>
    <row r="4864" spans="3:53" x14ac:dyDescent="0.25">
      <c r="C4864" s="77" t="s">
        <v>639</v>
      </c>
      <c r="D4864" s="77" t="s">
        <v>623</v>
      </c>
      <c r="E4864" s="77">
        <v>12.79</v>
      </c>
      <c r="F4864" s="77">
        <v>14.94</v>
      </c>
      <c r="G4864" s="77">
        <v>3.95</v>
      </c>
      <c r="H4864" s="77">
        <v>8119.9999999999991</v>
      </c>
      <c r="I4864" s="77">
        <v>-40.628</v>
      </c>
      <c r="J4864" s="77" t="s">
        <v>74</v>
      </c>
      <c r="K4864" s="77">
        <v>56.85</v>
      </c>
      <c r="L4864" s="77">
        <v>12.713955</v>
      </c>
      <c r="M4864" s="77">
        <v>0.32283424001422412</v>
      </c>
      <c r="N4864" s="77">
        <v>12.658324</v>
      </c>
      <c r="O4864" s="77">
        <v>0.76373459867199189</v>
      </c>
      <c r="P4864" s="77">
        <v>20466000</v>
      </c>
      <c r="Q4864" s="77">
        <v>6845000</v>
      </c>
      <c r="R4864" s="77">
        <v>2.99</v>
      </c>
      <c r="S4864" s="77">
        <v>32.636000000000003</v>
      </c>
      <c r="T4864" s="77">
        <v>6.3719999999999999</v>
      </c>
      <c r="U4864" s="77">
        <v>17.345199999999998</v>
      </c>
      <c r="V4864" s="77">
        <v>2.4231857445562759</v>
      </c>
      <c r="AC4864" s="77">
        <v>12.94</v>
      </c>
      <c r="AD4864" s="77">
        <v>11.92</v>
      </c>
      <c r="AH4864" s="77">
        <f>IF(AND(M4864&lt;Variables!$G$6,M4864&gt;Variables!$G$5),0,1)</f>
        <v>1</v>
      </c>
      <c r="AI4864" s="77">
        <f t="shared" si="154"/>
        <v>0</v>
      </c>
      <c r="AJ4864" s="77">
        <f>IF(I4864&gt;Variables!$G$7,0,1)</f>
        <v>1</v>
      </c>
      <c r="AK4864" s="77">
        <f>IF(F4864&gt;Variables!$G$8,0,1)</f>
        <v>0</v>
      </c>
      <c r="AL4864" s="77">
        <f>IF(G4864&gt;Variables!$G$9,0,1)</f>
        <v>1</v>
      </c>
      <c r="AM4864" s="77">
        <f>IF(AND(K4864&gt;Variables!$G$10,K4864&lt;Variables!$G$11),0,1)</f>
        <v>1</v>
      </c>
      <c r="AN4864" s="77">
        <f>IF(H4864&lt;Variables!$G$13,1,0)</f>
        <v>0</v>
      </c>
      <c r="AO4864" s="77">
        <f>IF(R4864&lt;Variables!$G$12,0,1)</f>
        <v>1</v>
      </c>
      <c r="AP4864" s="78">
        <f t="shared" si="155"/>
        <v>0</v>
      </c>
      <c r="AQ4864" s="77">
        <f>IF(V4864&lt;Variables!$G$15,1,0)</f>
        <v>1</v>
      </c>
      <c r="AR4864" s="77">
        <v>0</v>
      </c>
      <c r="AS4864" s="77">
        <v>0</v>
      </c>
      <c r="AT4864" s="77">
        <v>1</v>
      </c>
      <c r="AU4864" s="77">
        <v>0</v>
      </c>
      <c r="BA4864" s="77">
        <v>-1.89</v>
      </c>
    </row>
    <row r="4865" spans="3:53" x14ac:dyDescent="0.25">
      <c r="C4865" s="77" t="s">
        <v>639</v>
      </c>
      <c r="D4865" s="77" t="s">
        <v>619</v>
      </c>
      <c r="E4865" s="77">
        <v>4.42</v>
      </c>
      <c r="F4865" s="77">
        <v>6.82</v>
      </c>
      <c r="G4865" s="77">
        <v>1.85</v>
      </c>
      <c r="H4865" s="77">
        <v>-99999</v>
      </c>
      <c r="I4865" s="77">
        <v>-22.945</v>
      </c>
      <c r="J4865" s="77" t="s">
        <v>74</v>
      </c>
      <c r="K4865" s="77">
        <v>58.91</v>
      </c>
      <c r="L4865" s="77">
        <v>4.4080500000000002</v>
      </c>
      <c r="M4865" s="77">
        <v>4.4237247762613757E-2</v>
      </c>
      <c r="N4865" s="77">
        <v>4.3867880000000001</v>
      </c>
      <c r="O4865" s="77">
        <v>0.5291343005406236</v>
      </c>
      <c r="P4865" s="77">
        <v>756191</v>
      </c>
      <c r="Q4865" s="77">
        <v>112475</v>
      </c>
      <c r="R4865" s="77">
        <v>6.72</v>
      </c>
      <c r="S4865" s="77">
        <v>32.636000000000003</v>
      </c>
      <c r="T4865" s="77">
        <v>6.3719999999999999</v>
      </c>
      <c r="U4865" s="77">
        <v>17.345199999999998</v>
      </c>
      <c r="V4865" s="77">
        <v>2.4570191151597651</v>
      </c>
      <c r="AC4865" s="77">
        <v>4.45</v>
      </c>
      <c r="AD4865" s="77">
        <v>4.37</v>
      </c>
      <c r="AH4865" s="77">
        <f>IF(AND(M4865&lt;Variables!$G$6,M4865&gt;Variables!$G$5),0,1)</f>
        <v>1</v>
      </c>
      <c r="AI4865" s="77">
        <f t="shared" si="154"/>
        <v>0</v>
      </c>
      <c r="AJ4865" s="77">
        <f>IF(I4865&gt;Variables!$G$7,0,1)</f>
        <v>1</v>
      </c>
      <c r="AK4865" s="77">
        <f>IF(F4865&gt;Variables!$G$8,0,1)</f>
        <v>1</v>
      </c>
      <c r="AL4865" s="77">
        <f>IF(G4865&gt;Variables!$G$9,0,1)</f>
        <v>1</v>
      </c>
      <c r="AM4865" s="77">
        <f>IF(AND(K4865&gt;Variables!$G$10,K4865&lt;Variables!$G$11),0,1)</f>
        <v>1</v>
      </c>
      <c r="AN4865" s="77">
        <f>IF(H4865&lt;Variables!$G$13,1,0)</f>
        <v>1</v>
      </c>
      <c r="AO4865" s="77">
        <f>IF(R4865&lt;Variables!$G$12,0,1)</f>
        <v>1</v>
      </c>
      <c r="AP4865" s="78">
        <f t="shared" si="155"/>
        <v>0</v>
      </c>
      <c r="AQ4865" s="77">
        <f>IF(V4865&lt;Variables!$G$15,1,0)</f>
        <v>1</v>
      </c>
      <c r="AR4865" s="77">
        <v>0</v>
      </c>
      <c r="AS4865" s="77">
        <v>0</v>
      </c>
      <c r="AT4865" s="77">
        <v>0</v>
      </c>
      <c r="AU4865" s="77">
        <v>1</v>
      </c>
      <c r="BA4865" s="77">
        <v>0.13</v>
      </c>
    </row>
    <row r="4866" spans="3:53" x14ac:dyDescent="0.25">
      <c r="C4866" s="77" t="s">
        <v>639</v>
      </c>
      <c r="D4866" s="77" t="s">
        <v>127</v>
      </c>
      <c r="E4866" s="77">
        <v>38.479999999999997</v>
      </c>
      <c r="F4866" s="77">
        <v>16.11</v>
      </c>
      <c r="G4866" s="77">
        <v>15.12</v>
      </c>
      <c r="H4866" s="77">
        <v>6940</v>
      </c>
      <c r="I4866" s="77">
        <v>1460.6949999999999</v>
      </c>
      <c r="J4866" s="77" t="s">
        <v>74</v>
      </c>
      <c r="K4866" s="77">
        <v>64.91</v>
      </c>
      <c r="L4866" s="77">
        <v>38.187410000000007</v>
      </c>
      <c r="M4866" s="77">
        <v>1.2899277536758651</v>
      </c>
      <c r="N4866" s="77">
        <v>37.299372000000012</v>
      </c>
      <c r="O4866" s="77">
        <v>3.701477869386097</v>
      </c>
      <c r="P4866" s="77">
        <v>457409</v>
      </c>
      <c r="Q4866" s="77">
        <v>800984</v>
      </c>
      <c r="R4866" s="77">
        <v>0.56999999999999995</v>
      </c>
      <c r="S4866" s="77">
        <v>32.636000000000003</v>
      </c>
      <c r="T4866" s="77">
        <v>6.3719999999999999</v>
      </c>
      <c r="U4866" s="77">
        <v>17.345199999999998</v>
      </c>
      <c r="V4866" s="77">
        <v>2.4323850861369238</v>
      </c>
      <c r="AC4866" s="77">
        <v>42.62</v>
      </c>
      <c r="AD4866" s="77">
        <v>37.760100000000001</v>
      </c>
      <c r="AH4866" s="77">
        <f>IF(AND(M4866&lt;Variables!$G$6,M4866&gt;Variables!$G$5),0,1)</f>
        <v>1</v>
      </c>
      <c r="AI4866" s="77">
        <f t="shared" si="154"/>
        <v>0</v>
      </c>
      <c r="AJ4866" s="77">
        <f>IF(I4866&gt;Variables!$G$7,0,1)</f>
        <v>0</v>
      </c>
      <c r="AK4866" s="77">
        <f>IF(F4866&gt;Variables!$G$8,0,1)</f>
        <v>0</v>
      </c>
      <c r="AL4866" s="77">
        <f>IF(G4866&gt;Variables!$G$9,0,1)</f>
        <v>0</v>
      </c>
      <c r="AM4866" s="77">
        <f>IF(AND(K4866&gt;Variables!$G$10,K4866&lt;Variables!$G$11),0,1)</f>
        <v>0</v>
      </c>
      <c r="AN4866" s="77">
        <f>IF(H4866&lt;Variables!$G$13,1,0)</f>
        <v>0</v>
      </c>
      <c r="AO4866" s="77">
        <f>IF(R4866&lt;Variables!$G$12,0,1)</f>
        <v>0</v>
      </c>
      <c r="AP4866" s="78">
        <f t="shared" si="155"/>
        <v>0</v>
      </c>
      <c r="AQ4866" s="77">
        <f>IF(V4866&lt;Variables!$G$15,1,0)</f>
        <v>1</v>
      </c>
      <c r="AR4866" s="77">
        <v>1</v>
      </c>
      <c r="AS4866" s="77">
        <v>0</v>
      </c>
      <c r="AT4866" s="77">
        <v>0</v>
      </c>
      <c r="AU4866" s="77">
        <v>0</v>
      </c>
      <c r="BA4866" s="77">
        <v>2</v>
      </c>
    </row>
    <row r="4867" spans="3:53" x14ac:dyDescent="0.25">
      <c r="C4867" s="77" t="s">
        <v>639</v>
      </c>
      <c r="D4867" s="77" t="s">
        <v>636</v>
      </c>
      <c r="E4867" s="77">
        <v>9.6300000000000008</v>
      </c>
      <c r="F4867" s="77">
        <v>22.07</v>
      </c>
      <c r="G4867" s="77">
        <v>19.010000000000002</v>
      </c>
      <c r="H4867" s="77">
        <v>124.65</v>
      </c>
      <c r="I4867" s="77">
        <v>-38.704000000000001</v>
      </c>
      <c r="J4867" s="77" t="s">
        <v>74</v>
      </c>
      <c r="K4867" s="77">
        <v>57.98</v>
      </c>
      <c r="L4867" s="77">
        <v>9.7142666666666653</v>
      </c>
      <c r="M4867" s="77">
        <v>1.320051607944337</v>
      </c>
      <c r="N4867" s="77">
        <v>9.4616645161290318</v>
      </c>
      <c r="O4867" s="77">
        <v>4.0250368550033464</v>
      </c>
      <c r="P4867" s="77">
        <v>17270</v>
      </c>
      <c r="Q4867" s="77">
        <v>11040</v>
      </c>
      <c r="R4867" s="77">
        <v>1.56</v>
      </c>
      <c r="S4867" s="77">
        <v>32.636000000000003</v>
      </c>
      <c r="T4867" s="77">
        <v>6.3719999999999999</v>
      </c>
      <c r="U4867" s="77">
        <v>17.345199999999998</v>
      </c>
      <c r="V4867" s="77">
        <v>2.3849292320243758</v>
      </c>
      <c r="AC4867" s="77">
        <v>10.050000000000001</v>
      </c>
      <c r="AD4867" s="77">
        <v>9.11</v>
      </c>
      <c r="AH4867" s="77">
        <f>IF(AND(M4867&lt;Variables!$G$6,M4867&gt;Variables!$G$5),0,1)</f>
        <v>1</v>
      </c>
      <c r="AI4867" s="77">
        <f t="shared" si="154"/>
        <v>0</v>
      </c>
      <c r="AJ4867" s="77">
        <f>IF(I4867&gt;Variables!$G$7,0,1)</f>
        <v>1</v>
      </c>
      <c r="AK4867" s="77">
        <f>IF(F4867&gt;Variables!$G$8,0,1)</f>
        <v>0</v>
      </c>
      <c r="AL4867" s="77">
        <f>IF(G4867&gt;Variables!$G$9,0,1)</f>
        <v>0</v>
      </c>
      <c r="AM4867" s="77">
        <f>IF(AND(K4867&gt;Variables!$G$10,K4867&lt;Variables!$G$11),0,1)</f>
        <v>1</v>
      </c>
      <c r="AN4867" s="77">
        <f>IF(H4867&lt;Variables!$G$13,1,0)</f>
        <v>1</v>
      </c>
      <c r="AO4867" s="77">
        <f>IF(R4867&lt;Variables!$G$12,0,1)</f>
        <v>0</v>
      </c>
      <c r="AP4867" s="78">
        <f t="shared" si="155"/>
        <v>0</v>
      </c>
      <c r="AQ4867" s="77">
        <f>IF(V4867&lt;Variables!$G$15,1,0)</f>
        <v>1</v>
      </c>
      <c r="AR4867" s="77">
        <v>1</v>
      </c>
      <c r="AS4867" s="77">
        <v>0</v>
      </c>
      <c r="AT4867" s="77">
        <v>0</v>
      </c>
      <c r="AU4867" s="77">
        <v>0</v>
      </c>
      <c r="BA4867" s="77">
        <v>2</v>
      </c>
    </row>
    <row r="4868" spans="3:53" x14ac:dyDescent="0.25">
      <c r="C4868" s="77" t="s">
        <v>639</v>
      </c>
      <c r="D4868" s="77" t="s">
        <v>621</v>
      </c>
      <c r="E4868" s="77">
        <v>12.02</v>
      </c>
      <c r="F4868" s="77">
        <v>35.799999999999997</v>
      </c>
      <c r="G4868" s="77">
        <v>-7.31</v>
      </c>
      <c r="H4868" s="77">
        <v>28.51</v>
      </c>
      <c r="I4868" s="77">
        <v>-13.436999999999999</v>
      </c>
      <c r="J4868" s="77" t="s">
        <v>74</v>
      </c>
      <c r="K4868" s="77">
        <v>49.04</v>
      </c>
      <c r="L4868" s="77">
        <v>11.893145000000001</v>
      </c>
      <c r="M4868" s="77">
        <v>0.22580234244179659</v>
      </c>
      <c r="N4868" s="77">
        <v>12.242749999999999</v>
      </c>
      <c r="O4868" s="77">
        <v>-2.6362541095750478</v>
      </c>
      <c r="P4868" s="77">
        <v>4040000</v>
      </c>
      <c r="Q4868" s="77">
        <v>52870</v>
      </c>
      <c r="R4868" s="77">
        <v>76.41</v>
      </c>
      <c r="S4868" s="77">
        <v>32.636000000000003</v>
      </c>
      <c r="T4868" s="77">
        <v>6.3719999999999999</v>
      </c>
      <c r="U4868" s="77">
        <v>17.345199999999998</v>
      </c>
      <c r="V4868" s="77">
        <v>2.3518095715748859</v>
      </c>
      <c r="AC4868" s="77">
        <v>13.5</v>
      </c>
      <c r="AD4868" s="77">
        <v>11.63</v>
      </c>
      <c r="AH4868" s="77">
        <f>IF(AND(M4868&lt;Variables!$G$6,M4868&gt;Variables!$G$5),0,1)</f>
        <v>1</v>
      </c>
      <c r="AI4868" s="77">
        <f t="shared" si="154"/>
        <v>1</v>
      </c>
      <c r="AJ4868" s="77">
        <f>IF(I4868&gt;Variables!$G$7,0,1)</f>
        <v>1</v>
      </c>
      <c r="AK4868" s="77">
        <f>IF(F4868&gt;Variables!$G$8,0,1)</f>
        <v>0</v>
      </c>
      <c r="AL4868" s="77">
        <f>IF(G4868&gt;Variables!$G$9,0,1)</f>
        <v>1</v>
      </c>
      <c r="AM4868" s="77">
        <f>IF(AND(K4868&gt;Variables!$G$10,K4868&lt;Variables!$G$11),0,1)</f>
        <v>1</v>
      </c>
      <c r="AN4868" s="77">
        <f>IF(H4868&lt;Variables!$G$13,1,0)</f>
        <v>1</v>
      </c>
      <c r="AO4868" s="77">
        <f>IF(R4868&lt;Variables!$G$12,0,1)</f>
        <v>1</v>
      </c>
      <c r="AP4868" s="78">
        <f t="shared" si="155"/>
        <v>0</v>
      </c>
      <c r="AQ4868" s="77">
        <f>IF(V4868&lt;Variables!$G$15,1,0)</f>
        <v>1</v>
      </c>
      <c r="AR4868" s="77">
        <v>1</v>
      </c>
      <c r="AS4868" s="77">
        <v>0</v>
      </c>
      <c r="AT4868" s="77">
        <v>0</v>
      </c>
      <c r="AU4868" s="77">
        <v>0</v>
      </c>
      <c r="BA4868" s="77">
        <v>2</v>
      </c>
    </row>
    <row r="4869" spans="3:53" x14ac:dyDescent="0.25">
      <c r="C4869" s="77" t="s">
        <v>639</v>
      </c>
      <c r="D4869" s="77" t="s">
        <v>622</v>
      </c>
      <c r="E4869" s="77">
        <v>3.92</v>
      </c>
      <c r="F4869" s="77">
        <v>39.08</v>
      </c>
      <c r="G4869" s="77">
        <v>-18.54</v>
      </c>
      <c r="H4869" s="77">
        <v>181.22</v>
      </c>
      <c r="I4869" s="77">
        <v>-8.8089999999999993</v>
      </c>
      <c r="J4869" s="77" t="s">
        <v>74</v>
      </c>
      <c r="K4869" s="77">
        <v>48.36</v>
      </c>
      <c r="L4869" s="77">
        <v>3.88225</v>
      </c>
      <c r="M4869" s="77">
        <v>0.71479168008243055</v>
      </c>
      <c r="N4869" s="77">
        <v>4.0268139999999999</v>
      </c>
      <c r="O4869" s="77">
        <v>-2.9009037914341151</v>
      </c>
      <c r="P4869" s="77">
        <v>37600000</v>
      </c>
      <c r="Q4869" s="77">
        <v>217790</v>
      </c>
      <c r="R4869" s="77">
        <v>172.64</v>
      </c>
      <c r="S4869" s="77">
        <v>32.636000000000003</v>
      </c>
      <c r="T4869" s="77">
        <v>6.3719999999999999</v>
      </c>
      <c r="U4869" s="77">
        <v>17.345199999999998</v>
      </c>
      <c r="V4869" s="77">
        <v>2.3348104984480651</v>
      </c>
      <c r="AC4869" s="77">
        <v>4.1399999999999997</v>
      </c>
      <c r="AD4869" s="77">
        <v>3.65</v>
      </c>
      <c r="AH4869" s="77">
        <f>IF(AND(M4869&lt;Variables!$G$6,M4869&gt;Variables!$G$5),0,1)</f>
        <v>1</v>
      </c>
      <c r="AI4869" s="77">
        <f t="shared" si="154"/>
        <v>1</v>
      </c>
      <c r="AJ4869" s="77">
        <f>IF(I4869&gt;Variables!$G$7,0,1)</f>
        <v>1</v>
      </c>
      <c r="AK4869" s="77">
        <f>IF(F4869&gt;Variables!$G$8,0,1)</f>
        <v>0</v>
      </c>
      <c r="AL4869" s="77">
        <f>IF(G4869&gt;Variables!$G$9,0,1)</f>
        <v>1</v>
      </c>
      <c r="AM4869" s="77">
        <f>IF(AND(K4869&gt;Variables!$G$10,K4869&lt;Variables!$G$11),0,1)</f>
        <v>1</v>
      </c>
      <c r="AN4869" s="77">
        <f>IF(H4869&lt;Variables!$G$13,1,0)</f>
        <v>1</v>
      </c>
      <c r="AO4869" s="77">
        <f>IF(R4869&lt;Variables!$G$12,0,1)</f>
        <v>1</v>
      </c>
      <c r="AP4869" s="78">
        <f t="shared" si="155"/>
        <v>0</v>
      </c>
      <c r="AQ4869" s="77">
        <f>IF(V4869&lt;Variables!$G$15,1,0)</f>
        <v>1</v>
      </c>
      <c r="AR4869" s="77">
        <v>0</v>
      </c>
      <c r="AS4869" s="77">
        <v>0</v>
      </c>
      <c r="AT4869" s="77">
        <v>1</v>
      </c>
      <c r="AU4869" s="77">
        <v>0</v>
      </c>
      <c r="BA4869" s="77">
        <v>-2.25</v>
      </c>
    </row>
    <row r="4870" spans="3:53" x14ac:dyDescent="0.25">
      <c r="C4870" s="77" t="s">
        <v>639</v>
      </c>
      <c r="D4870" s="77" t="s">
        <v>612</v>
      </c>
      <c r="E4870" s="77">
        <v>126.65</v>
      </c>
      <c r="F4870" s="77">
        <v>5.55</v>
      </c>
      <c r="G4870" s="77">
        <v>0.48</v>
      </c>
      <c r="H4870" s="77">
        <v>19960</v>
      </c>
      <c r="I4870" s="77">
        <v>-28.166</v>
      </c>
      <c r="J4870" s="77" t="s">
        <v>75</v>
      </c>
      <c r="K4870" s="77">
        <v>46.08</v>
      </c>
      <c r="L4870" s="77">
        <v>126.60435</v>
      </c>
      <c r="M4870" s="77">
        <v>-0.25619182911173582</v>
      </c>
      <c r="N4870" s="77">
        <v>126.62625</v>
      </c>
      <c r="O4870" s="77">
        <v>-0.27344251290706589</v>
      </c>
      <c r="P4870" s="77">
        <v>2216000</v>
      </c>
      <c r="Q4870" s="77">
        <v>1140000</v>
      </c>
      <c r="R4870" s="77">
        <v>1.94</v>
      </c>
      <c r="S4870" s="77">
        <v>32.636000000000003</v>
      </c>
      <c r="T4870" s="77">
        <v>6.3719999999999999</v>
      </c>
      <c r="U4870" s="77">
        <v>17.345199999999998</v>
      </c>
      <c r="V4870" s="77">
        <v>2.330149450107204</v>
      </c>
      <c r="AC4870" s="77">
        <v>127.88</v>
      </c>
      <c r="AD4870" s="77">
        <v>126.01</v>
      </c>
      <c r="AH4870" s="77">
        <f>IF(AND(M4870&lt;Variables!$G$6,M4870&gt;Variables!$G$5),0,1)</f>
        <v>1</v>
      </c>
      <c r="AI4870" s="77">
        <f t="shared" si="154"/>
        <v>1</v>
      </c>
      <c r="AJ4870" s="77">
        <f>IF(I4870&gt;Variables!$G$7,0,1)</f>
        <v>1</v>
      </c>
      <c r="AK4870" s="77">
        <f>IF(F4870&gt;Variables!$G$8,0,1)</f>
        <v>1</v>
      </c>
      <c r="AL4870" s="77">
        <f>IF(G4870&gt;Variables!$G$9,0,1)</f>
        <v>1</v>
      </c>
      <c r="AM4870" s="77">
        <f>IF(AND(K4870&gt;Variables!$G$10,K4870&lt;Variables!$G$11),0,1)</f>
        <v>1</v>
      </c>
      <c r="AN4870" s="77">
        <f>IF(H4870&lt;Variables!$G$13,1,0)</f>
        <v>0</v>
      </c>
      <c r="AO4870" s="77">
        <f>IF(R4870&lt;Variables!$G$12,0,1)</f>
        <v>0</v>
      </c>
      <c r="AP4870" s="78">
        <f t="shared" si="155"/>
        <v>1</v>
      </c>
      <c r="AQ4870" s="77">
        <f>IF(V4870&lt;Variables!$G$15,1,0)</f>
        <v>1</v>
      </c>
      <c r="AR4870" s="77">
        <v>0</v>
      </c>
      <c r="AS4870" s="77">
        <v>1</v>
      </c>
      <c r="AT4870" s="77">
        <v>0</v>
      </c>
      <c r="AU4870" s="77">
        <v>0</v>
      </c>
      <c r="BA4870" s="77">
        <v>0.52</v>
      </c>
    </row>
    <row r="4871" spans="3:53" x14ac:dyDescent="0.25">
      <c r="C4871" s="77" t="s">
        <v>639</v>
      </c>
      <c r="D4871" s="77" t="s">
        <v>638</v>
      </c>
      <c r="E4871" s="77">
        <v>5.55</v>
      </c>
      <c r="F4871" s="77">
        <v>6.54</v>
      </c>
      <c r="G4871" s="77">
        <v>5.57</v>
      </c>
      <c r="H4871" s="77">
        <v>-99999</v>
      </c>
      <c r="I4871" s="77">
        <v>276.80700000000002</v>
      </c>
      <c r="J4871" s="77" t="s">
        <v>74</v>
      </c>
      <c r="L4871" s="77">
        <v>-99999</v>
      </c>
      <c r="M4871" s="77">
        <v>-99999</v>
      </c>
      <c r="N4871" s="77">
        <v>5.4440000000000008</v>
      </c>
      <c r="O4871" s="77">
        <v>1.028655400440837</v>
      </c>
      <c r="P4871" s="77">
        <v>16805</v>
      </c>
      <c r="Q4871" s="77">
        <v>549543</v>
      </c>
      <c r="R4871" s="77">
        <v>0.03</v>
      </c>
      <c r="S4871" s="77">
        <v>32.636000000000003</v>
      </c>
      <c r="T4871" s="77">
        <v>6.3719999999999999</v>
      </c>
      <c r="U4871" s="77">
        <v>17.345199999999998</v>
      </c>
      <c r="V4871" s="77">
        <v>-99999</v>
      </c>
      <c r="AC4871" s="77">
        <v>5.625</v>
      </c>
      <c r="AD4871" s="77">
        <v>5.49</v>
      </c>
      <c r="AH4871" s="77">
        <f>IF(AND(M4871&lt;Variables!$G$6,M4871&gt;Variables!$G$5),0,1)</f>
        <v>1</v>
      </c>
      <c r="AI4871" s="77">
        <f t="shared" si="154"/>
        <v>1</v>
      </c>
      <c r="AJ4871" s="77">
        <f>IF(I4871&gt;Variables!$G$7,0,1)</f>
        <v>0</v>
      </c>
      <c r="AK4871" s="77">
        <f>IF(F4871&gt;Variables!$G$8,0,1)</f>
        <v>1</v>
      </c>
      <c r="AL4871" s="77">
        <f>IF(G4871&gt;Variables!$G$9,0,1)</f>
        <v>1</v>
      </c>
      <c r="AM4871" s="77">
        <f>IF(AND(K4871&gt;Variables!$G$10,K4871&lt;Variables!$G$11),0,1)</f>
        <v>1</v>
      </c>
      <c r="AN4871" s="77">
        <f>IF(H4871&lt;Variables!$G$13,1,0)</f>
        <v>1</v>
      </c>
      <c r="AO4871" s="77">
        <f>IF(R4871&lt;Variables!$G$12,0,1)</f>
        <v>0</v>
      </c>
      <c r="AP4871" s="78">
        <f t="shared" si="155"/>
        <v>0</v>
      </c>
      <c r="AQ4871" s="77">
        <f>IF(V4871&lt;Variables!$G$15,1,0)</f>
        <v>1</v>
      </c>
      <c r="AR4871" s="77">
        <v>0</v>
      </c>
      <c r="AS4871" s="77">
        <v>0</v>
      </c>
      <c r="AT4871" s="77">
        <v>0</v>
      </c>
      <c r="AU4871" s="77">
        <v>0</v>
      </c>
      <c r="BA4871" s="77">
        <v>0</v>
      </c>
    </row>
    <row r="4872" spans="3:53" x14ac:dyDescent="0.25">
      <c r="C4872" s="77" t="s">
        <v>639</v>
      </c>
      <c r="D4872" s="77" t="s">
        <v>152</v>
      </c>
      <c r="E4872" s="77">
        <v>0.04</v>
      </c>
      <c r="F4872" s="77">
        <v>6.76</v>
      </c>
      <c r="G4872" s="77">
        <v>25.71</v>
      </c>
      <c r="H4872" s="77">
        <v>-99999</v>
      </c>
      <c r="I4872" s="77">
        <v>27.600999999999999</v>
      </c>
      <c r="J4872" s="77" t="s">
        <v>75</v>
      </c>
      <c r="K4872" s="77">
        <v>46.39</v>
      </c>
      <c r="L4872" s="77">
        <v>3.5336363636363638E-2</v>
      </c>
      <c r="M4872" s="77">
        <v>-0.38590172369436437</v>
      </c>
      <c r="N4872" s="77">
        <v>3.5857142857142851E-2</v>
      </c>
      <c r="O4872" s="77">
        <v>-1.832669322709142</v>
      </c>
      <c r="P4872" s="77">
        <v>3435000</v>
      </c>
      <c r="Q4872" s="77">
        <v>14265000</v>
      </c>
      <c r="R4872" s="77">
        <v>0.24</v>
      </c>
      <c r="S4872" s="77">
        <v>32.636000000000003</v>
      </c>
      <c r="T4872" s="77">
        <v>6.3719999999999999</v>
      </c>
      <c r="U4872" s="77">
        <v>17.345199999999998</v>
      </c>
      <c r="V4872" s="77">
        <v>2.3356105569333669</v>
      </c>
      <c r="AC4872" s="77">
        <v>3.5999999999999997E-2</v>
      </c>
      <c r="AD4872" s="77">
        <v>3.4000000000000002E-2</v>
      </c>
      <c r="AH4872" s="77">
        <f>IF(AND(M4872&lt;Variables!$G$6,M4872&gt;Variables!$G$5),0,1)</f>
        <v>1</v>
      </c>
      <c r="AI4872" s="77">
        <f t="shared" si="154"/>
        <v>1</v>
      </c>
      <c r="AJ4872" s="77">
        <f>IF(I4872&gt;Variables!$G$7,0,1)</f>
        <v>1</v>
      </c>
      <c r="AK4872" s="77">
        <f>IF(F4872&gt;Variables!$G$8,0,1)</f>
        <v>1</v>
      </c>
      <c r="AL4872" s="77">
        <f>IF(G4872&gt;Variables!$G$9,0,1)</f>
        <v>0</v>
      </c>
      <c r="AM4872" s="77">
        <f>IF(AND(K4872&gt;Variables!$G$10,K4872&lt;Variables!$G$11),0,1)</f>
        <v>1</v>
      </c>
      <c r="AN4872" s="77">
        <f>IF(H4872&lt;Variables!$G$13,1,0)</f>
        <v>1</v>
      </c>
      <c r="AO4872" s="77">
        <f>IF(R4872&lt;Variables!$G$12,0,1)</f>
        <v>0</v>
      </c>
      <c r="AP4872" s="78">
        <f t="shared" si="155"/>
        <v>1</v>
      </c>
      <c r="AQ4872" s="77">
        <f>IF(V4872&lt;Variables!$G$15,1,0)</f>
        <v>1</v>
      </c>
      <c r="AR4872" s="77">
        <v>0</v>
      </c>
      <c r="AS4872" s="77">
        <v>1</v>
      </c>
      <c r="AT4872" s="77">
        <v>0</v>
      </c>
      <c r="AU4872" s="77">
        <v>0</v>
      </c>
      <c r="BA4872" s="77">
        <v>0.03</v>
      </c>
    </row>
    <row r="4873" spans="3:53" x14ac:dyDescent="0.25">
      <c r="C4873" s="77" t="s">
        <v>639</v>
      </c>
      <c r="D4873" s="77" t="s">
        <v>617</v>
      </c>
      <c r="E4873" s="77">
        <v>4.38</v>
      </c>
      <c r="F4873" s="77">
        <v>5.93</v>
      </c>
      <c r="G4873" s="77">
        <v>3.31</v>
      </c>
      <c r="H4873" s="77">
        <v>-99999</v>
      </c>
      <c r="I4873" s="77">
        <v>-23.056000000000001</v>
      </c>
      <c r="J4873" s="77" t="s">
        <v>74</v>
      </c>
      <c r="K4873" s="77">
        <v>66.650000000000006</v>
      </c>
      <c r="L4873" s="77">
        <v>4.3657142857142857</v>
      </c>
      <c r="M4873" s="77">
        <v>9.8167539267019432E-2</v>
      </c>
      <c r="N4873" s="77">
        <v>4.352205555555555</v>
      </c>
      <c r="O4873" s="77">
        <v>0.40886038624096349</v>
      </c>
      <c r="P4873" s="77">
        <v>58195</v>
      </c>
      <c r="Q4873" s="77">
        <v>142825</v>
      </c>
      <c r="R4873" s="77">
        <v>0.41</v>
      </c>
      <c r="S4873" s="77">
        <v>32.636000000000003</v>
      </c>
      <c r="T4873" s="77">
        <v>6.3719999999999999</v>
      </c>
      <c r="U4873" s="77">
        <v>17.345199999999998</v>
      </c>
      <c r="V4873" s="77">
        <v>2.5322212382198952</v>
      </c>
      <c r="AC4873" s="77">
        <v>4.4000000000000004</v>
      </c>
      <c r="AD4873" s="77">
        <v>4.3099999999999996</v>
      </c>
      <c r="AH4873" s="77">
        <f>IF(AND(M4873&lt;Variables!$G$6,M4873&gt;Variables!$G$5),0,1)</f>
        <v>1</v>
      </c>
      <c r="AI4873" s="77">
        <f t="shared" si="154"/>
        <v>0</v>
      </c>
      <c r="AJ4873" s="77">
        <f>IF(I4873&gt;Variables!$G$7,0,1)</f>
        <v>1</v>
      </c>
      <c r="AK4873" s="77">
        <f>IF(F4873&gt;Variables!$G$8,0,1)</f>
        <v>1</v>
      </c>
      <c r="AL4873" s="77">
        <f>IF(G4873&gt;Variables!$G$9,0,1)</f>
        <v>1</v>
      </c>
      <c r="AM4873" s="77">
        <f>IF(AND(K4873&gt;Variables!$G$10,K4873&lt;Variables!$G$11),0,1)</f>
        <v>0</v>
      </c>
      <c r="AN4873" s="77">
        <f>IF(H4873&lt;Variables!$G$13,1,0)</f>
        <v>1</v>
      </c>
      <c r="AO4873" s="77">
        <f>IF(R4873&lt;Variables!$G$12,0,1)</f>
        <v>0</v>
      </c>
      <c r="AP4873" s="78">
        <f t="shared" si="155"/>
        <v>0</v>
      </c>
      <c r="AQ4873" s="77">
        <f>IF(V4873&lt;Variables!$G$15,1,0)</f>
        <v>1</v>
      </c>
      <c r="AR4873" s="77">
        <v>0</v>
      </c>
      <c r="AS4873" s="77">
        <v>0</v>
      </c>
      <c r="AT4873" s="77">
        <v>0</v>
      </c>
      <c r="AU4873" s="77">
        <v>1</v>
      </c>
      <c r="BA4873" s="77">
        <v>-0.33</v>
      </c>
    </row>
    <row r="4874" spans="3:53" x14ac:dyDescent="0.25">
      <c r="C4874" s="77" t="s">
        <v>639</v>
      </c>
      <c r="D4874" s="77" t="s">
        <v>174</v>
      </c>
      <c r="E4874" s="77">
        <v>27.61</v>
      </c>
      <c r="F4874" s="77">
        <v>6.87</v>
      </c>
      <c r="G4874" s="77">
        <v>6.52</v>
      </c>
      <c r="H4874" s="77">
        <v>420.66</v>
      </c>
      <c r="I4874" s="77">
        <v>174.85599999999999</v>
      </c>
      <c r="J4874" s="77" t="s">
        <v>75</v>
      </c>
      <c r="K4874" s="77">
        <v>71.790000000000006</v>
      </c>
      <c r="L4874" s="77">
        <v>27.29461538461538</v>
      </c>
      <c r="M4874" s="77">
        <v>0.84406617253333827</v>
      </c>
      <c r="N4874" s="77">
        <v>26.937234374999999</v>
      </c>
      <c r="O4874" s="77">
        <v>2.1819820729090562</v>
      </c>
      <c r="P4874" s="77">
        <v>80284</v>
      </c>
      <c r="Q4874" s="77">
        <v>682296</v>
      </c>
      <c r="R4874" s="77">
        <v>0.12</v>
      </c>
      <c r="S4874" s="77">
        <v>32.636000000000003</v>
      </c>
      <c r="T4874" s="77">
        <v>6.3719999999999999</v>
      </c>
      <c r="U4874" s="77">
        <v>17.345199999999998</v>
      </c>
      <c r="V4874" s="77">
        <v>2.5176820004283731</v>
      </c>
      <c r="AC4874" s="77">
        <v>27.53</v>
      </c>
      <c r="AD4874" s="77">
        <v>26.3</v>
      </c>
      <c r="AH4874" s="77">
        <f>IF(AND(M4874&lt;Variables!$G$6,M4874&gt;Variables!$G$5),0,1)</f>
        <v>1</v>
      </c>
      <c r="AI4874" s="77">
        <f t="shared" si="154"/>
        <v>0</v>
      </c>
      <c r="AJ4874" s="77">
        <f>IF(I4874&gt;Variables!$G$7,0,1)</f>
        <v>0</v>
      </c>
      <c r="AK4874" s="77">
        <f>IF(F4874&gt;Variables!$G$8,0,1)</f>
        <v>1</v>
      </c>
      <c r="AL4874" s="77">
        <f>IF(G4874&gt;Variables!$G$9,0,1)</f>
        <v>1</v>
      </c>
      <c r="AM4874" s="77">
        <f>IF(AND(K4874&gt;Variables!$G$10,K4874&lt;Variables!$G$11),0,1)</f>
        <v>1</v>
      </c>
      <c r="AN4874" s="77">
        <f>IF(H4874&lt;Variables!$G$13,1,0)</f>
        <v>1</v>
      </c>
      <c r="AO4874" s="77">
        <f>IF(R4874&lt;Variables!$G$12,0,1)</f>
        <v>0</v>
      </c>
      <c r="AP4874" s="78">
        <f t="shared" si="155"/>
        <v>1</v>
      </c>
      <c r="AQ4874" s="77">
        <f>IF(V4874&lt;Variables!$G$15,1,0)</f>
        <v>1</v>
      </c>
      <c r="AR4874" s="77">
        <v>0</v>
      </c>
      <c r="AS4874" s="77">
        <v>0</v>
      </c>
      <c r="AT4874" s="77">
        <v>1</v>
      </c>
      <c r="AU4874" s="77">
        <v>0</v>
      </c>
      <c r="BA4874" s="77">
        <v>-2.25</v>
      </c>
    </row>
    <row r="4875" spans="3:53" x14ac:dyDescent="0.25">
      <c r="C4875" s="77" t="s">
        <v>639</v>
      </c>
      <c r="D4875" s="77" t="s">
        <v>431</v>
      </c>
      <c r="E4875" s="77">
        <v>40.4</v>
      </c>
      <c r="F4875" s="77">
        <v>6.93</v>
      </c>
      <c r="G4875" s="77">
        <v>5.99</v>
      </c>
      <c r="H4875" s="77">
        <v>4950</v>
      </c>
      <c r="I4875" s="77">
        <v>178.08699999999999</v>
      </c>
      <c r="J4875" s="77" t="s">
        <v>75</v>
      </c>
      <c r="K4875" s="77">
        <v>67.22</v>
      </c>
      <c r="L4875" s="77">
        <v>39.549464999999998</v>
      </c>
      <c r="M4875" s="77">
        <v>2.3781231933226001</v>
      </c>
      <c r="N4875" s="77">
        <v>38.695168000000002</v>
      </c>
      <c r="O4875" s="77">
        <v>4.6383879248179172</v>
      </c>
      <c r="P4875" s="77">
        <v>2972000</v>
      </c>
      <c r="Q4875" s="77">
        <v>5997000</v>
      </c>
      <c r="R4875" s="77">
        <v>0.5</v>
      </c>
      <c r="S4875" s="77">
        <v>32.636000000000003</v>
      </c>
      <c r="T4875" s="77">
        <v>6.3719999999999999</v>
      </c>
      <c r="U4875" s="77">
        <v>17.345199999999998</v>
      </c>
      <c r="V4875" s="77">
        <v>2.3653006963221359</v>
      </c>
      <c r="AC4875" s="77">
        <v>41.48</v>
      </c>
      <c r="AD4875" s="77">
        <v>39.28</v>
      </c>
      <c r="AH4875" s="77">
        <f>IF(AND(M4875&lt;Variables!$G$6,M4875&gt;Variables!$G$5),0,1)</f>
        <v>1</v>
      </c>
      <c r="AI4875" s="77">
        <f t="shared" si="154"/>
        <v>0</v>
      </c>
      <c r="AJ4875" s="77">
        <f>IF(I4875&gt;Variables!$G$7,0,1)</f>
        <v>0</v>
      </c>
      <c r="AK4875" s="77">
        <f>IF(F4875&gt;Variables!$G$8,0,1)</f>
        <v>1</v>
      </c>
      <c r="AL4875" s="77">
        <f>IF(G4875&gt;Variables!$G$9,0,1)</f>
        <v>1</v>
      </c>
      <c r="AM4875" s="77">
        <f>IF(AND(K4875&gt;Variables!$G$10,K4875&lt;Variables!$G$11),0,1)</f>
        <v>0</v>
      </c>
      <c r="AN4875" s="77">
        <f>IF(H4875&lt;Variables!$G$13,1,0)</f>
        <v>0</v>
      </c>
      <c r="AO4875" s="77">
        <f>IF(R4875&lt;Variables!$G$12,0,1)</f>
        <v>0</v>
      </c>
      <c r="AP4875" s="78">
        <f t="shared" si="155"/>
        <v>1</v>
      </c>
      <c r="AQ4875" s="77">
        <f>IF(V4875&lt;Variables!$G$15,1,0)</f>
        <v>1</v>
      </c>
      <c r="AR4875" s="77">
        <v>1</v>
      </c>
      <c r="AS4875" s="77">
        <v>0</v>
      </c>
      <c r="AT4875" s="77">
        <v>0</v>
      </c>
      <c r="AU4875" s="77">
        <v>0</v>
      </c>
      <c r="BA4875" s="77">
        <v>2</v>
      </c>
    </row>
    <row r="4876" spans="3:53" x14ac:dyDescent="0.25">
      <c r="C4876" s="77" t="s">
        <v>639</v>
      </c>
      <c r="D4876" s="77" t="s">
        <v>610</v>
      </c>
      <c r="E4876" s="77">
        <v>13.85</v>
      </c>
      <c r="F4876" s="77">
        <v>24.22</v>
      </c>
      <c r="G4876" s="77">
        <v>14.23</v>
      </c>
      <c r="H4876" s="77">
        <v>623.66</v>
      </c>
      <c r="I4876" s="77">
        <v>8753.8649999999998</v>
      </c>
      <c r="J4876" s="77" t="s">
        <v>75</v>
      </c>
      <c r="K4876" s="77">
        <v>35.270000000000003</v>
      </c>
      <c r="L4876" s="77">
        <v>14.057805</v>
      </c>
      <c r="M4876" s="77">
        <v>-2.331836300190544</v>
      </c>
      <c r="N4876" s="77">
        <v>14.416259999999999</v>
      </c>
      <c r="O4876" s="77">
        <v>-4.7603192506239411</v>
      </c>
      <c r="P4876" s="77">
        <v>2180000</v>
      </c>
      <c r="Q4876" s="77">
        <v>376320</v>
      </c>
      <c r="R4876" s="77">
        <v>5.79</v>
      </c>
      <c r="S4876" s="77">
        <v>32.636000000000003</v>
      </c>
      <c r="T4876" s="77">
        <v>6.3719999999999999</v>
      </c>
      <c r="U4876" s="77">
        <v>17.345199999999998</v>
      </c>
      <c r="V4876" s="77">
        <v>2.1758280679541371</v>
      </c>
      <c r="AC4876" s="77">
        <v>15.5</v>
      </c>
      <c r="AD4876" s="77">
        <v>13.27</v>
      </c>
      <c r="AH4876" s="77">
        <f>IF(AND(M4876&lt;Variables!$G$6,M4876&gt;Variables!$G$5),0,1)</f>
        <v>0</v>
      </c>
      <c r="AI4876" s="77">
        <f t="shared" si="154"/>
        <v>1</v>
      </c>
      <c r="AJ4876" s="77">
        <f>IF(I4876&gt;Variables!$G$7,0,1)</f>
        <v>0</v>
      </c>
      <c r="AK4876" s="77">
        <f>IF(F4876&gt;Variables!$G$8,0,1)</f>
        <v>0</v>
      </c>
      <c r="AL4876" s="77">
        <f>IF(G4876&gt;Variables!$G$9,0,1)</f>
        <v>0</v>
      </c>
      <c r="AM4876" s="77">
        <f>IF(AND(K4876&gt;Variables!$G$10,K4876&lt;Variables!$G$11),0,1)</f>
        <v>1</v>
      </c>
      <c r="AN4876" s="77">
        <f>IF(H4876&lt;Variables!$G$13,1,0)</f>
        <v>1</v>
      </c>
      <c r="AO4876" s="77">
        <f>IF(R4876&lt;Variables!$G$12,0,1)</f>
        <v>1</v>
      </c>
      <c r="AP4876" s="78">
        <f t="shared" si="155"/>
        <v>1</v>
      </c>
      <c r="AQ4876" s="77">
        <f>IF(V4876&lt;Variables!$G$15,1,0)</f>
        <v>1</v>
      </c>
      <c r="AR4876" s="77">
        <v>0</v>
      </c>
      <c r="AS4876" s="77">
        <v>0</v>
      </c>
      <c r="AT4876" s="77">
        <v>1</v>
      </c>
      <c r="AU4876" s="77">
        <v>0</v>
      </c>
      <c r="BA4876" s="77">
        <v>-2.25</v>
      </c>
    </row>
    <row r="4877" spans="3:53" x14ac:dyDescent="0.25">
      <c r="C4877" s="77" t="s">
        <v>639</v>
      </c>
      <c r="D4877" s="77" t="s">
        <v>458</v>
      </c>
      <c r="E4877" s="77">
        <v>50.87</v>
      </c>
      <c r="F4877" s="77">
        <v>25.24</v>
      </c>
      <c r="G4877" s="77">
        <v>6.02</v>
      </c>
      <c r="H4877" s="77">
        <v>9830</v>
      </c>
      <c r="I4877" s="77">
        <v>78.968999999999994</v>
      </c>
      <c r="J4877" s="77" t="s">
        <v>75</v>
      </c>
      <c r="K4877" s="77">
        <v>77.510000000000005</v>
      </c>
      <c r="L4877" s="77">
        <v>49.455629999999999</v>
      </c>
      <c r="M4877" s="77">
        <v>2.487623754868753</v>
      </c>
      <c r="N4877" s="77">
        <v>48.02788799999999</v>
      </c>
      <c r="O4877" s="77">
        <v>5.5343095661420856</v>
      </c>
      <c r="P4877" s="77">
        <v>65839000</v>
      </c>
      <c r="Q4877" s="77">
        <v>20406000</v>
      </c>
      <c r="R4877" s="77">
        <v>3.23</v>
      </c>
      <c r="S4877" s="77">
        <v>32.636000000000003</v>
      </c>
      <c r="T4877" s="77">
        <v>6.3719999999999999</v>
      </c>
      <c r="U4877" s="77">
        <v>17.345199999999998</v>
      </c>
      <c r="V4877" s="77">
        <v>2.3896864611876949</v>
      </c>
      <c r="AC4877" s="77">
        <v>57.289900000000003</v>
      </c>
      <c r="AD4877" s="77">
        <v>50.41</v>
      </c>
      <c r="AH4877" s="77">
        <f>IF(AND(M4877&lt;Variables!$G$6,M4877&gt;Variables!$G$5),0,1)</f>
        <v>1</v>
      </c>
      <c r="AI4877" s="77">
        <f t="shared" si="154"/>
        <v>0</v>
      </c>
      <c r="AJ4877" s="77">
        <f>IF(I4877&gt;Variables!$G$7,0,1)</f>
        <v>0</v>
      </c>
      <c r="AK4877" s="77">
        <f>IF(F4877&gt;Variables!$G$8,0,1)</f>
        <v>0</v>
      </c>
      <c r="AL4877" s="77">
        <f>IF(G4877&gt;Variables!$G$9,0,1)</f>
        <v>1</v>
      </c>
      <c r="AM4877" s="77">
        <f>IF(AND(K4877&gt;Variables!$G$10,K4877&lt;Variables!$G$11),0,1)</f>
        <v>1</v>
      </c>
      <c r="AN4877" s="77">
        <f>IF(H4877&lt;Variables!$G$13,1,0)</f>
        <v>0</v>
      </c>
      <c r="AO4877" s="77">
        <f>IF(R4877&lt;Variables!$G$12,0,1)</f>
        <v>1</v>
      </c>
      <c r="AP4877" s="78">
        <f t="shared" si="155"/>
        <v>1</v>
      </c>
      <c r="AQ4877" s="77">
        <f>IF(V4877&lt;Variables!$G$15,1,0)</f>
        <v>1</v>
      </c>
      <c r="AR4877" s="77">
        <v>1</v>
      </c>
      <c r="AS4877" s="77">
        <v>0</v>
      </c>
      <c r="AT4877" s="77">
        <v>0</v>
      </c>
      <c r="AU4877" s="77">
        <v>0</v>
      </c>
      <c r="BA4877" s="77">
        <v>2</v>
      </c>
    </row>
    <row r="4878" spans="3:53" x14ac:dyDescent="0.25">
      <c r="C4878" s="77" t="s">
        <v>639</v>
      </c>
      <c r="D4878" s="77" t="s">
        <v>445</v>
      </c>
      <c r="E4878" s="77">
        <v>18.93</v>
      </c>
      <c r="F4878" s="77">
        <v>47</v>
      </c>
      <c r="G4878" s="77">
        <v>47.92</v>
      </c>
      <c r="H4878" s="77">
        <v>122.72</v>
      </c>
      <c r="I4878" s="77">
        <v>83211.850000000006</v>
      </c>
      <c r="J4878" s="77" t="s">
        <v>75</v>
      </c>
      <c r="K4878" s="77">
        <v>71.069999999999993</v>
      </c>
      <c r="L4878" s="77">
        <v>17.838795000000001</v>
      </c>
      <c r="M4878" s="77">
        <v>5.9735256781638091</v>
      </c>
      <c r="N4878" s="77">
        <v>16.980855999999999</v>
      </c>
      <c r="O4878" s="77">
        <v>11.327721052460459</v>
      </c>
      <c r="P4878" s="77">
        <v>33530000</v>
      </c>
      <c r="Q4878" s="77">
        <v>26410000</v>
      </c>
      <c r="R4878" s="77">
        <v>1.27</v>
      </c>
      <c r="S4878" s="77">
        <v>32.636000000000003</v>
      </c>
      <c r="T4878" s="77">
        <v>6.3719999999999999</v>
      </c>
      <c r="U4878" s="77">
        <v>17.345199999999998</v>
      </c>
      <c r="V4878" s="77">
        <v>2.0664835390873648</v>
      </c>
      <c r="AC4878" s="77">
        <v>20.75</v>
      </c>
      <c r="AD4878" s="77">
        <v>15.81</v>
      </c>
      <c r="AH4878" s="77">
        <f>IF(AND(M4878&lt;Variables!$G$6,M4878&gt;Variables!$G$5),0,1)</f>
        <v>1</v>
      </c>
      <c r="AI4878" s="77">
        <f t="shared" si="154"/>
        <v>0</v>
      </c>
      <c r="AJ4878" s="77">
        <f>IF(I4878&gt;Variables!$G$7,0,1)</f>
        <v>0</v>
      </c>
      <c r="AK4878" s="77">
        <f>IF(F4878&gt;Variables!$G$8,0,1)</f>
        <v>0</v>
      </c>
      <c r="AL4878" s="77">
        <f>IF(G4878&gt;Variables!$G$9,0,1)</f>
        <v>0</v>
      </c>
      <c r="AM4878" s="77">
        <f>IF(AND(K4878&gt;Variables!$G$10,K4878&lt;Variables!$G$11),0,1)</f>
        <v>1</v>
      </c>
      <c r="AN4878" s="77">
        <f>IF(H4878&lt;Variables!$G$13,1,0)</f>
        <v>1</v>
      </c>
      <c r="AO4878" s="77">
        <f>IF(R4878&lt;Variables!$G$12,0,1)</f>
        <v>0</v>
      </c>
      <c r="AP4878" s="78">
        <f t="shared" si="155"/>
        <v>1</v>
      </c>
      <c r="AQ4878" s="77">
        <f>IF(V4878&lt;Variables!$G$15,1,0)</f>
        <v>1</v>
      </c>
      <c r="AR4878" s="77">
        <v>1</v>
      </c>
      <c r="AS4878" s="77">
        <v>0</v>
      </c>
      <c r="AT4878" s="77">
        <v>0</v>
      </c>
      <c r="AU4878" s="77">
        <v>0</v>
      </c>
      <c r="BA4878" s="77">
        <v>2</v>
      </c>
    </row>
    <row r="4879" spans="3:53" x14ac:dyDescent="0.25">
      <c r="C4879" s="77" t="s">
        <v>639</v>
      </c>
      <c r="D4879" s="77" t="s">
        <v>608</v>
      </c>
      <c r="E4879" s="77">
        <v>17.850000000000001</v>
      </c>
      <c r="F4879" s="77">
        <v>57.43</v>
      </c>
      <c r="G4879" s="77">
        <v>1.03</v>
      </c>
      <c r="H4879" s="77">
        <v>22.15</v>
      </c>
      <c r="I4879" s="77">
        <v>4.2709999999999999</v>
      </c>
      <c r="J4879" s="77" t="s">
        <v>75</v>
      </c>
      <c r="K4879" s="77">
        <v>66.94</v>
      </c>
      <c r="L4879" s="77">
        <v>16.767885</v>
      </c>
      <c r="M4879" s="77">
        <v>8.0881697363740201</v>
      </c>
      <c r="N4879" s="77">
        <v>16.50156904761905</v>
      </c>
      <c r="O4879" s="77">
        <v>9.8325859056115732</v>
      </c>
      <c r="P4879" s="77">
        <v>3800000</v>
      </c>
      <c r="Q4879" s="77">
        <v>26160</v>
      </c>
      <c r="R4879" s="77">
        <v>145.26</v>
      </c>
      <c r="S4879" s="77">
        <v>32.636000000000003</v>
      </c>
      <c r="T4879" s="77">
        <v>6.3719999999999999</v>
      </c>
      <c r="U4879" s="77">
        <v>17.345199999999998</v>
      </c>
      <c r="V4879" s="77">
        <v>1.9365107235291761</v>
      </c>
      <c r="AC4879" s="77">
        <v>25</v>
      </c>
      <c r="AD4879" s="77">
        <v>17.59</v>
      </c>
      <c r="AH4879" s="77">
        <f>IF(AND(M4879&lt;Variables!$G$6,M4879&gt;Variables!$G$5),0,1)</f>
        <v>1</v>
      </c>
      <c r="AI4879" s="77">
        <f t="shared" si="154"/>
        <v>0</v>
      </c>
      <c r="AJ4879" s="77">
        <f>IF(I4879&gt;Variables!$G$7,0,1)</f>
        <v>1</v>
      </c>
      <c r="AK4879" s="77">
        <f>IF(F4879&gt;Variables!$G$8,0,1)</f>
        <v>0</v>
      </c>
      <c r="AL4879" s="77">
        <f>IF(G4879&gt;Variables!$G$9,0,1)</f>
        <v>1</v>
      </c>
      <c r="AM4879" s="77">
        <f>IF(AND(K4879&gt;Variables!$G$10,K4879&lt;Variables!$G$11),0,1)</f>
        <v>0</v>
      </c>
      <c r="AN4879" s="77">
        <f>IF(H4879&lt;Variables!$G$13,1,0)</f>
        <v>1</v>
      </c>
      <c r="AO4879" s="77">
        <f>IF(R4879&lt;Variables!$G$12,0,1)</f>
        <v>1</v>
      </c>
      <c r="AP4879" s="78">
        <f t="shared" si="155"/>
        <v>1</v>
      </c>
      <c r="AQ4879" s="77">
        <f>IF(V4879&lt;Variables!$G$15,1,0)</f>
        <v>1</v>
      </c>
      <c r="AR4879" s="77">
        <v>1</v>
      </c>
      <c r="AS4879" s="77">
        <v>0</v>
      </c>
      <c r="AT4879" s="77">
        <v>0</v>
      </c>
      <c r="AU4879" s="77">
        <v>0</v>
      </c>
      <c r="BA4879" s="77">
        <v>2</v>
      </c>
    </row>
    <row r="4880" spans="3:53" x14ac:dyDescent="0.25">
      <c r="C4880" s="77" t="s">
        <v>639</v>
      </c>
      <c r="D4880" s="77" t="s">
        <v>451</v>
      </c>
      <c r="E4880" s="77">
        <v>25.04</v>
      </c>
      <c r="F4880" s="77">
        <v>5.89</v>
      </c>
      <c r="G4880" s="77">
        <v>4.04</v>
      </c>
      <c r="H4880" s="77">
        <v>13770</v>
      </c>
      <c r="I4880" s="77">
        <v>29.39</v>
      </c>
      <c r="J4880" s="77" t="s">
        <v>74</v>
      </c>
      <c r="K4880" s="77">
        <v>52.66</v>
      </c>
      <c r="L4880" s="77">
        <v>24.964404999999999</v>
      </c>
      <c r="M4880" s="77">
        <v>2.2411910077566731E-2</v>
      </c>
      <c r="N4880" s="77">
        <v>24.921052</v>
      </c>
      <c r="O4880" s="77">
        <v>0.1964122541857212</v>
      </c>
      <c r="P4880" s="77">
        <v>359094</v>
      </c>
      <c r="Q4880" s="77">
        <v>1031000</v>
      </c>
      <c r="R4880" s="77">
        <v>0.35</v>
      </c>
      <c r="S4880" s="77">
        <v>32.636000000000003</v>
      </c>
      <c r="T4880" s="77">
        <v>6.3719999999999999</v>
      </c>
      <c r="U4880" s="77">
        <v>17.345199999999998</v>
      </c>
      <c r="V4880" s="77">
        <v>2.3938027202518142</v>
      </c>
      <c r="AC4880" s="77">
        <v>24.97</v>
      </c>
      <c r="AD4880" s="77">
        <v>23.27</v>
      </c>
      <c r="AH4880" s="77">
        <f>IF(AND(M4880&lt;Variables!$G$6,M4880&gt;Variables!$G$5),0,1)</f>
        <v>1</v>
      </c>
      <c r="AI4880" s="77">
        <f t="shared" si="154"/>
        <v>0</v>
      </c>
      <c r="AJ4880" s="77">
        <f>IF(I4880&gt;Variables!$G$7,0,1)</f>
        <v>1</v>
      </c>
      <c r="AK4880" s="77">
        <f>IF(F4880&gt;Variables!$G$8,0,1)</f>
        <v>1</v>
      </c>
      <c r="AL4880" s="77">
        <f>IF(G4880&gt;Variables!$G$9,0,1)</f>
        <v>1</v>
      </c>
      <c r="AM4880" s="77">
        <f>IF(AND(K4880&gt;Variables!$G$10,K4880&lt;Variables!$G$11),0,1)</f>
        <v>1</v>
      </c>
      <c r="AN4880" s="77">
        <f>IF(H4880&lt;Variables!$G$13,1,0)</f>
        <v>0</v>
      </c>
      <c r="AO4880" s="77">
        <f>IF(R4880&lt;Variables!$G$12,0,1)</f>
        <v>0</v>
      </c>
      <c r="AP4880" s="78">
        <f t="shared" si="155"/>
        <v>0</v>
      </c>
      <c r="AQ4880" s="77">
        <f>IF(V4880&lt;Variables!$G$15,1,0)</f>
        <v>1</v>
      </c>
      <c r="AR4880" s="77">
        <v>0</v>
      </c>
      <c r="AS4880" s="77">
        <v>0</v>
      </c>
      <c r="AT4880" s="77">
        <v>0</v>
      </c>
      <c r="AU4880" s="77">
        <v>1</v>
      </c>
      <c r="BA4880" s="77">
        <v>-0.93</v>
      </c>
    </row>
    <row r="4881" spans="3:53" x14ac:dyDescent="0.25">
      <c r="C4881" s="77" t="s">
        <v>639</v>
      </c>
      <c r="D4881" s="77" t="s">
        <v>615</v>
      </c>
      <c r="E4881" s="77">
        <v>8.15</v>
      </c>
      <c r="F4881" s="77">
        <v>44.47</v>
      </c>
      <c r="G4881" s="77">
        <v>13.38</v>
      </c>
      <c r="H4881" s="77">
        <v>-99999</v>
      </c>
      <c r="I4881" s="77">
        <v>-99999</v>
      </c>
      <c r="J4881" s="77" t="s">
        <v>75</v>
      </c>
      <c r="K4881" s="77">
        <v>46.44</v>
      </c>
      <c r="L4881" s="77">
        <v>8.3806650000000005</v>
      </c>
      <c r="M4881" s="77">
        <v>-2.5948418174452819</v>
      </c>
      <c r="N4881" s="77">
        <v>8.0967199999999995</v>
      </c>
      <c r="O4881" s="77">
        <v>0.82107322471322119</v>
      </c>
      <c r="P4881" s="77">
        <v>22580000</v>
      </c>
      <c r="Q4881" s="77">
        <v>0</v>
      </c>
      <c r="R4881" s="77">
        <v>1</v>
      </c>
      <c r="S4881" s="77">
        <v>32.636000000000003</v>
      </c>
      <c r="T4881" s="77">
        <v>6.3719999999999999</v>
      </c>
      <c r="U4881" s="77">
        <v>17.345199999999998</v>
      </c>
      <c r="V4881" s="77">
        <v>2.3709059919727129</v>
      </c>
      <c r="AC4881" s="77">
        <v>8.84</v>
      </c>
      <c r="AD4881" s="77">
        <v>7.35</v>
      </c>
      <c r="AH4881" s="77">
        <f>IF(AND(M4881&lt;Variables!$G$6,M4881&gt;Variables!$G$5),0,1)</f>
        <v>0</v>
      </c>
      <c r="AI4881" s="77">
        <f t="shared" si="154"/>
        <v>0</v>
      </c>
      <c r="AJ4881" s="77">
        <f>IF(I4881&gt;Variables!$G$7,0,1)</f>
        <v>1</v>
      </c>
      <c r="AK4881" s="77">
        <f>IF(F4881&gt;Variables!$G$8,0,1)</f>
        <v>0</v>
      </c>
      <c r="AL4881" s="77">
        <f>IF(G4881&gt;Variables!$G$9,0,1)</f>
        <v>0</v>
      </c>
      <c r="AM4881" s="77">
        <f>IF(AND(K4881&gt;Variables!$G$10,K4881&lt;Variables!$G$11),0,1)</f>
        <v>1</v>
      </c>
      <c r="AN4881" s="77">
        <f>IF(H4881&lt;Variables!$G$13,1,0)</f>
        <v>1</v>
      </c>
      <c r="AO4881" s="77">
        <f>IF(R4881&lt;Variables!$G$12,0,1)</f>
        <v>0</v>
      </c>
      <c r="AP4881" s="78">
        <f t="shared" si="155"/>
        <v>1</v>
      </c>
      <c r="AQ4881" s="77">
        <f>IF(V4881&lt;Variables!$G$15,1,0)</f>
        <v>1</v>
      </c>
      <c r="AR4881" s="77">
        <v>0</v>
      </c>
      <c r="AS4881" s="77">
        <v>0</v>
      </c>
      <c r="AT4881" s="77">
        <v>1</v>
      </c>
      <c r="AU4881" s="77">
        <v>0</v>
      </c>
      <c r="BA4881" s="77">
        <v>-2.25</v>
      </c>
    </row>
    <row r="4882" spans="3:53" x14ac:dyDescent="0.25">
      <c r="C4882" s="77" t="s">
        <v>639</v>
      </c>
      <c r="D4882" s="77" t="s">
        <v>609</v>
      </c>
      <c r="E4882" s="77">
        <v>5.48</v>
      </c>
      <c r="F4882" s="77">
        <v>6.23</v>
      </c>
      <c r="G4882" s="77">
        <v>3.02</v>
      </c>
      <c r="H4882" s="77">
        <v>30100</v>
      </c>
      <c r="I4882" s="77">
        <v>266.827</v>
      </c>
      <c r="J4882" s="77" t="s">
        <v>74</v>
      </c>
      <c r="K4882" s="77">
        <v>39.35</v>
      </c>
      <c r="L4882" s="77">
        <v>5.4973649999999994</v>
      </c>
      <c r="M4882" s="77">
        <v>-0.67968926931356077</v>
      </c>
      <c r="N4882" s="77">
        <v>5.4758099999999992</v>
      </c>
      <c r="O4882" s="77">
        <v>-0.28872440789580378</v>
      </c>
      <c r="P4882" s="77">
        <v>28785000</v>
      </c>
      <c r="Q4882" s="77">
        <v>38585000</v>
      </c>
      <c r="R4882" s="77">
        <v>0.75</v>
      </c>
      <c r="S4882" s="77">
        <v>32.636000000000003</v>
      </c>
      <c r="T4882" s="77">
        <v>6.3719999999999999</v>
      </c>
      <c r="U4882" s="77">
        <v>17.345199999999998</v>
      </c>
      <c r="V4882" s="77">
        <v>2.253432582208021</v>
      </c>
      <c r="AC4882" s="77">
        <v>5.65</v>
      </c>
      <c r="AD4882" s="77">
        <v>5.42</v>
      </c>
      <c r="AH4882" s="77">
        <f>IF(AND(M4882&lt;Variables!$G$6,M4882&gt;Variables!$G$5),0,1)</f>
        <v>1</v>
      </c>
      <c r="AI4882" s="77">
        <f t="shared" si="154"/>
        <v>0</v>
      </c>
      <c r="AJ4882" s="77">
        <f>IF(I4882&gt;Variables!$G$7,0,1)</f>
        <v>0</v>
      </c>
      <c r="AK4882" s="77">
        <f>IF(F4882&gt;Variables!$G$8,0,1)</f>
        <v>1</v>
      </c>
      <c r="AL4882" s="77">
        <f>IF(G4882&gt;Variables!$G$9,0,1)</f>
        <v>1</v>
      </c>
      <c r="AM4882" s="77">
        <f>IF(AND(K4882&gt;Variables!$G$10,K4882&lt;Variables!$G$11),0,1)</f>
        <v>1</v>
      </c>
      <c r="AN4882" s="77">
        <f>IF(H4882&lt;Variables!$G$13,1,0)</f>
        <v>0</v>
      </c>
      <c r="AO4882" s="77">
        <f>IF(R4882&lt;Variables!$G$12,0,1)</f>
        <v>0</v>
      </c>
      <c r="AP4882" s="78">
        <f t="shared" si="155"/>
        <v>0</v>
      </c>
      <c r="AQ4882" s="77">
        <f>IF(V4882&lt;Variables!$G$15,1,0)</f>
        <v>1</v>
      </c>
      <c r="AR4882" s="77">
        <v>0</v>
      </c>
      <c r="AS4882" s="77">
        <v>1</v>
      </c>
      <c r="AT4882" s="77">
        <v>0</v>
      </c>
      <c r="AU4882" s="77">
        <v>0</v>
      </c>
      <c r="BA4882" s="77">
        <v>0.14000000000000001</v>
      </c>
    </row>
    <row r="4883" spans="3:53" x14ac:dyDescent="0.25">
      <c r="C4883" s="77" t="s">
        <v>639</v>
      </c>
      <c r="D4883" s="77" t="s">
        <v>630</v>
      </c>
      <c r="E4883" s="77">
        <v>6.08</v>
      </c>
      <c r="F4883" s="77">
        <v>7.96</v>
      </c>
      <c r="G4883" s="77">
        <v>1.26</v>
      </c>
      <c r="H4883" s="77">
        <v>-99999</v>
      </c>
      <c r="I4883" s="77">
        <v>-28.42</v>
      </c>
      <c r="J4883" s="77" t="s">
        <v>74</v>
      </c>
      <c r="K4883" s="77">
        <v>70.47</v>
      </c>
      <c r="L4883" s="77">
        <v>6.1</v>
      </c>
      <c r="M4883" s="77">
        <v>0</v>
      </c>
      <c r="N4883" s="77">
        <v>6.0837499999999993</v>
      </c>
      <c r="O4883" s="77">
        <v>0.26710499280871702</v>
      </c>
      <c r="P4883" s="77">
        <v>20380</v>
      </c>
      <c r="Q4883" s="77">
        <v>21931</v>
      </c>
      <c r="R4883" s="77">
        <v>0.93</v>
      </c>
      <c r="S4883" s="77">
        <v>32.636000000000003</v>
      </c>
      <c r="T4883" s="77">
        <v>6.3719999999999999</v>
      </c>
      <c r="U4883" s="77">
        <v>17.345199999999998</v>
      </c>
      <c r="V4883" s="77">
        <v>2.5790692000000002</v>
      </c>
      <c r="AC4883" s="77">
        <v>6.06</v>
      </c>
      <c r="AD4883" s="77">
        <v>5.9764999999999997</v>
      </c>
      <c r="AH4883" s="77">
        <f>IF(AND(M4883&lt;Variables!$G$6,M4883&gt;Variables!$G$5),0,1)</f>
        <v>1</v>
      </c>
      <c r="AI4883" s="77">
        <f t="shared" si="154"/>
        <v>0</v>
      </c>
      <c r="AJ4883" s="77">
        <f>IF(I4883&gt;Variables!$G$7,0,1)</f>
        <v>1</v>
      </c>
      <c r="AK4883" s="77">
        <f>IF(F4883&gt;Variables!$G$8,0,1)</f>
        <v>1</v>
      </c>
      <c r="AL4883" s="77">
        <f>IF(G4883&gt;Variables!$G$9,0,1)</f>
        <v>1</v>
      </c>
      <c r="AM4883" s="77">
        <f>IF(AND(K4883&gt;Variables!$G$10,K4883&lt;Variables!$G$11),0,1)</f>
        <v>1</v>
      </c>
      <c r="AN4883" s="77">
        <f>IF(H4883&lt;Variables!$G$13,1,0)</f>
        <v>1</v>
      </c>
      <c r="AO4883" s="77">
        <f>IF(R4883&lt;Variables!$G$12,0,1)</f>
        <v>0</v>
      </c>
      <c r="AP4883" s="78">
        <f t="shared" si="155"/>
        <v>0</v>
      </c>
      <c r="AQ4883" s="77">
        <f>IF(V4883&lt;Variables!$G$15,1,0)</f>
        <v>1</v>
      </c>
      <c r="AR4883" s="77">
        <v>0</v>
      </c>
      <c r="AS4883" s="77">
        <v>0</v>
      </c>
      <c r="AT4883" s="77">
        <v>0</v>
      </c>
      <c r="AU4883" s="77">
        <v>0</v>
      </c>
      <c r="BA4883" s="77">
        <v>0</v>
      </c>
    </row>
    <row r="4884" spans="3:53" x14ac:dyDescent="0.25">
      <c r="C4884" s="77" t="s">
        <v>639</v>
      </c>
      <c r="D4884" s="77" t="s">
        <v>618</v>
      </c>
      <c r="E4884" s="77">
        <v>1.41</v>
      </c>
      <c r="F4884" s="77">
        <v>6.92</v>
      </c>
      <c r="G4884" s="77">
        <v>0.71</v>
      </c>
      <c r="H4884" s="77">
        <v>-99999</v>
      </c>
      <c r="I4884" s="77">
        <v>4.2729999999999997</v>
      </c>
      <c r="J4884" s="77" t="s">
        <v>74</v>
      </c>
      <c r="L4884" s="77">
        <v>1.41</v>
      </c>
      <c r="M4884" s="77">
        <v>0</v>
      </c>
      <c r="N4884" s="77">
        <v>1.41</v>
      </c>
      <c r="O4884" s="77">
        <v>0</v>
      </c>
      <c r="P4884" s="77">
        <v>30045</v>
      </c>
      <c r="Q4884" s="77">
        <v>39096</v>
      </c>
      <c r="R4884" s="77">
        <v>0.77</v>
      </c>
      <c r="S4884" s="77">
        <v>32.636000000000003</v>
      </c>
      <c r="T4884" s="77">
        <v>6.3719999999999999</v>
      </c>
      <c r="U4884" s="77">
        <v>17.345199999999998</v>
      </c>
      <c r="AC4884" s="77">
        <v>1.41</v>
      </c>
      <c r="AD4884" s="77">
        <v>1.395</v>
      </c>
      <c r="AH4884" s="77">
        <f>IF(AND(M4884&lt;Variables!$G$6,M4884&gt;Variables!$G$5),0,1)</f>
        <v>1</v>
      </c>
      <c r="AI4884" s="77">
        <f t="shared" si="154"/>
        <v>1</v>
      </c>
      <c r="AJ4884" s="77">
        <f>IF(I4884&gt;Variables!$G$7,0,1)</f>
        <v>1</v>
      </c>
      <c r="AK4884" s="77">
        <f>IF(F4884&gt;Variables!$G$8,0,1)</f>
        <v>1</v>
      </c>
      <c r="AL4884" s="77">
        <f>IF(G4884&gt;Variables!$G$9,0,1)</f>
        <v>1</v>
      </c>
      <c r="AM4884" s="77">
        <f>IF(AND(K4884&gt;Variables!$G$10,K4884&lt;Variables!$G$11),0,1)</f>
        <v>1</v>
      </c>
      <c r="AN4884" s="77">
        <f>IF(H4884&lt;Variables!$G$13,1,0)</f>
        <v>1</v>
      </c>
      <c r="AO4884" s="77">
        <f>IF(R4884&lt;Variables!$G$12,0,1)</f>
        <v>0</v>
      </c>
      <c r="AP4884" s="78">
        <f t="shared" si="155"/>
        <v>0</v>
      </c>
      <c r="AQ4884" s="77">
        <f>IF(V4884&lt;Variables!$G$15,1,0)</f>
        <v>1</v>
      </c>
      <c r="AR4884" s="77">
        <v>0</v>
      </c>
      <c r="AS4884" s="77">
        <v>0</v>
      </c>
      <c r="AT4884" s="77">
        <v>0</v>
      </c>
      <c r="AU4884" s="77">
        <v>0</v>
      </c>
      <c r="BA4884" s="77">
        <v>0</v>
      </c>
    </row>
    <row r="4885" spans="3:53" x14ac:dyDescent="0.25">
      <c r="C4885" s="77" t="s">
        <v>639</v>
      </c>
      <c r="D4885" s="77" t="s">
        <v>620</v>
      </c>
      <c r="E4885" s="77">
        <v>152.61000000000001</v>
      </c>
      <c r="F4885" s="77">
        <v>14.1</v>
      </c>
      <c r="G4885" s="77">
        <v>0.06</v>
      </c>
      <c r="H4885" s="77">
        <v>211920</v>
      </c>
      <c r="I4885" s="77">
        <v>1E-3</v>
      </c>
      <c r="J4885" s="77" t="s">
        <v>75</v>
      </c>
      <c r="K4885" s="77">
        <v>56.19</v>
      </c>
      <c r="L4885" s="77">
        <v>152.20766</v>
      </c>
      <c r="M4885" s="77">
        <v>0.19206654908171131</v>
      </c>
      <c r="N4885" s="77">
        <v>152.58740599999999</v>
      </c>
      <c r="O4885" s="77">
        <v>-5.7282578091659299E-2</v>
      </c>
      <c r="P4885" s="77">
        <v>21236000</v>
      </c>
      <c r="Q4885" s="77">
        <v>6715000</v>
      </c>
      <c r="R4885" s="77">
        <v>3.16</v>
      </c>
      <c r="S4885" s="77">
        <v>32.636000000000003</v>
      </c>
      <c r="T4885" s="77">
        <v>6.3719999999999999</v>
      </c>
      <c r="U4885" s="77">
        <v>17.345199999999998</v>
      </c>
      <c r="V4885" s="77">
        <v>2.422701149804575</v>
      </c>
      <c r="AC4885" s="77">
        <v>154.59</v>
      </c>
      <c r="AD4885" s="77">
        <v>151.46</v>
      </c>
      <c r="AH4885" s="77">
        <f>IF(AND(M4885&lt;Variables!$G$6,M4885&gt;Variables!$G$5),0,1)</f>
        <v>1</v>
      </c>
      <c r="AI4885" s="77">
        <f t="shared" si="154"/>
        <v>1</v>
      </c>
      <c r="AJ4885" s="77">
        <f>IF(I4885&gt;Variables!$G$7,0,1)</f>
        <v>1</v>
      </c>
      <c r="AK4885" s="77">
        <f>IF(F4885&gt;Variables!$G$8,0,1)</f>
        <v>0</v>
      </c>
      <c r="AL4885" s="77">
        <f>IF(G4885&gt;Variables!$G$9,0,1)</f>
        <v>1</v>
      </c>
      <c r="AM4885" s="77">
        <f>IF(AND(K4885&gt;Variables!$G$10,K4885&lt;Variables!$G$11),0,1)</f>
        <v>1</v>
      </c>
      <c r="AN4885" s="77">
        <f>IF(H4885&lt;Variables!$G$13,1,0)</f>
        <v>0</v>
      </c>
      <c r="AO4885" s="77">
        <f>IF(R4885&lt;Variables!$G$12,0,1)</f>
        <v>1</v>
      </c>
      <c r="AP4885" s="78">
        <f t="shared" si="155"/>
        <v>1</v>
      </c>
      <c r="AQ4885" s="77">
        <f>IF(V4885&lt;Variables!$G$15,1,0)</f>
        <v>1</v>
      </c>
      <c r="AR4885" s="77">
        <v>0</v>
      </c>
      <c r="AS4885" s="77">
        <v>0</v>
      </c>
      <c r="AT4885" s="77">
        <v>0</v>
      </c>
      <c r="AU4885" s="77">
        <v>1</v>
      </c>
      <c r="BA4885" s="77">
        <v>-0.68</v>
      </c>
    </row>
    <row r="4886" spans="3:53" x14ac:dyDescent="0.25">
      <c r="C4886" s="77" t="s">
        <v>640</v>
      </c>
      <c r="D4886" s="77" t="s">
        <v>638</v>
      </c>
      <c r="E4886" s="77">
        <v>5.55</v>
      </c>
      <c r="F4886" s="77">
        <v>6.54</v>
      </c>
      <c r="G4886" s="77">
        <v>5.57</v>
      </c>
      <c r="H4886" s="77">
        <v>-99999</v>
      </c>
      <c r="I4886" s="77">
        <v>276.80700000000002</v>
      </c>
      <c r="J4886" s="77" t="s">
        <v>74</v>
      </c>
      <c r="L4886" s="77">
        <v>-99999</v>
      </c>
      <c r="M4886" s="77">
        <v>-99999</v>
      </c>
      <c r="N4886" s="77">
        <v>5.4649999999999999</v>
      </c>
      <c r="O4886" s="77">
        <v>0.640439158279966</v>
      </c>
      <c r="P4886" s="77">
        <v>16830</v>
      </c>
      <c r="Q4886" s="77">
        <v>549543</v>
      </c>
      <c r="R4886" s="77">
        <v>0.03</v>
      </c>
      <c r="S4886" s="77">
        <v>31.425000000000001</v>
      </c>
      <c r="T4886" s="77">
        <v>6.2389999999999999</v>
      </c>
      <c r="U4886" s="77">
        <v>16.940000000000001</v>
      </c>
      <c r="V4886" s="77">
        <v>-99999</v>
      </c>
      <c r="AC4886" s="77">
        <v>5.625</v>
      </c>
      <c r="AD4886" s="77">
        <v>5.49</v>
      </c>
      <c r="AH4886" s="77">
        <f>IF(AND(M4886&lt;Variables!$G$6,M4886&gt;Variables!$G$5),0,1)</f>
        <v>1</v>
      </c>
      <c r="AI4886" s="77">
        <f t="shared" si="154"/>
        <v>1</v>
      </c>
      <c r="AJ4886" s="77">
        <f>IF(I4886&gt;Variables!$G$7,0,1)</f>
        <v>0</v>
      </c>
      <c r="AK4886" s="77">
        <f>IF(F4886&gt;Variables!$G$8,0,1)</f>
        <v>1</v>
      </c>
      <c r="AL4886" s="77">
        <f>IF(G4886&gt;Variables!$G$9,0,1)</f>
        <v>1</v>
      </c>
      <c r="AM4886" s="77">
        <f>IF(AND(K4886&gt;Variables!$G$10,K4886&lt;Variables!$G$11),0,1)</f>
        <v>1</v>
      </c>
      <c r="AN4886" s="77">
        <f>IF(H4886&lt;Variables!$G$13,1,0)</f>
        <v>1</v>
      </c>
      <c r="AO4886" s="77">
        <f>IF(R4886&lt;Variables!$G$12,0,1)</f>
        <v>0</v>
      </c>
      <c r="AP4886" s="78">
        <f t="shared" si="155"/>
        <v>0</v>
      </c>
      <c r="AQ4886" s="77">
        <f>IF(V4886&lt;Variables!$G$15,1,0)</f>
        <v>1</v>
      </c>
      <c r="AR4886" s="77">
        <v>0</v>
      </c>
      <c r="AS4886" s="77">
        <v>0</v>
      </c>
      <c r="AT4886" s="77">
        <v>0</v>
      </c>
      <c r="AU4886" s="77">
        <v>0</v>
      </c>
      <c r="BA4886" s="77">
        <v>0</v>
      </c>
    </row>
    <row r="4887" spans="3:53" x14ac:dyDescent="0.25">
      <c r="C4887" s="77" t="s">
        <v>640</v>
      </c>
      <c r="D4887" s="77" t="s">
        <v>619</v>
      </c>
      <c r="E4887" s="77">
        <v>4.42</v>
      </c>
      <c r="F4887" s="77">
        <v>6.89</v>
      </c>
      <c r="G4887" s="77">
        <v>2.08</v>
      </c>
      <c r="H4887" s="77">
        <v>-99999</v>
      </c>
      <c r="I4887" s="77">
        <v>-22.852</v>
      </c>
      <c r="J4887" s="77" t="s">
        <v>74</v>
      </c>
      <c r="K4887" s="77">
        <v>63.1</v>
      </c>
      <c r="L4887" s="77">
        <v>4.4114500000000003</v>
      </c>
      <c r="M4887" s="77">
        <v>0.19381382538620209</v>
      </c>
      <c r="N4887" s="77">
        <v>4.3926879999999997</v>
      </c>
      <c r="O4887" s="77">
        <v>0.62176052567357909</v>
      </c>
      <c r="P4887" s="77">
        <v>804767</v>
      </c>
      <c r="Q4887" s="77">
        <v>112475</v>
      </c>
      <c r="R4887" s="77">
        <v>7.16</v>
      </c>
      <c r="S4887" s="77">
        <v>31.425000000000001</v>
      </c>
      <c r="T4887" s="77">
        <v>6.2389999999999999</v>
      </c>
      <c r="U4887" s="77">
        <v>16.940000000000001</v>
      </c>
      <c r="V4887" s="77">
        <v>2.4903443208468881</v>
      </c>
      <c r="AC4887" s="77">
        <v>4.45</v>
      </c>
      <c r="AD4887" s="77">
        <v>4.37</v>
      </c>
      <c r="AH4887" s="77">
        <f>IF(AND(M4887&lt;Variables!$G$6,M4887&gt;Variables!$G$5),0,1)</f>
        <v>1</v>
      </c>
      <c r="AI4887" s="77">
        <f t="shared" si="154"/>
        <v>0</v>
      </c>
      <c r="AJ4887" s="77">
        <f>IF(I4887&gt;Variables!$G$7,0,1)</f>
        <v>1</v>
      </c>
      <c r="AK4887" s="77">
        <f>IF(F4887&gt;Variables!$G$8,0,1)</f>
        <v>1</v>
      </c>
      <c r="AL4887" s="77">
        <f>IF(G4887&gt;Variables!$G$9,0,1)</f>
        <v>1</v>
      </c>
      <c r="AM4887" s="77">
        <f>IF(AND(K4887&gt;Variables!$G$10,K4887&lt;Variables!$G$11),0,1)</f>
        <v>0</v>
      </c>
      <c r="AN4887" s="77">
        <f>IF(H4887&lt;Variables!$G$13,1,0)</f>
        <v>1</v>
      </c>
      <c r="AO4887" s="77">
        <f>IF(R4887&lt;Variables!$G$12,0,1)</f>
        <v>1</v>
      </c>
      <c r="AP4887" s="78">
        <f t="shared" si="155"/>
        <v>0</v>
      </c>
      <c r="AQ4887" s="77">
        <f>IF(V4887&lt;Variables!$G$15,1,0)</f>
        <v>1</v>
      </c>
      <c r="AR4887" s="77">
        <v>0</v>
      </c>
      <c r="AS4887" s="77">
        <v>0</v>
      </c>
      <c r="AT4887" s="77">
        <v>0</v>
      </c>
      <c r="AU4887" s="77">
        <v>1</v>
      </c>
      <c r="BA4887" s="77">
        <v>0.05</v>
      </c>
    </row>
    <row r="4888" spans="3:53" x14ac:dyDescent="0.25">
      <c r="C4888" s="77" t="s">
        <v>640</v>
      </c>
      <c r="D4888" s="77" t="s">
        <v>620</v>
      </c>
      <c r="E4888" s="77">
        <v>152.77000000000001</v>
      </c>
      <c r="F4888" s="77">
        <v>13.92</v>
      </c>
      <c r="G4888" s="77">
        <v>-7.0000000000000007E-2</v>
      </c>
      <c r="H4888" s="77">
        <v>211920</v>
      </c>
      <c r="I4888" s="77">
        <v>1E-3</v>
      </c>
      <c r="J4888" s="77" t="s">
        <v>75</v>
      </c>
      <c r="K4888" s="77">
        <v>52.96</v>
      </c>
      <c r="L4888" s="77">
        <v>152.31561500000001</v>
      </c>
      <c r="M4888" s="77">
        <v>-1.025173945558268E-2</v>
      </c>
      <c r="N4888" s="77">
        <v>152.44878399999999</v>
      </c>
      <c r="O4888" s="77">
        <v>-9.7596055603813694E-2</v>
      </c>
      <c r="P4888" s="77">
        <v>21840000</v>
      </c>
      <c r="Q4888" s="77">
        <v>6715000</v>
      </c>
      <c r="R4888" s="77">
        <v>3.25</v>
      </c>
      <c r="S4888" s="77">
        <v>31.425000000000001</v>
      </c>
      <c r="T4888" s="77">
        <v>6.2389999999999999</v>
      </c>
      <c r="U4888" s="77">
        <v>16.940000000000001</v>
      </c>
      <c r="V4888" s="77">
        <v>2.3980197820155462</v>
      </c>
      <c r="AC4888" s="77">
        <v>154.59</v>
      </c>
      <c r="AD4888" s="77">
        <v>151.46</v>
      </c>
      <c r="AH4888" s="77">
        <f>IF(AND(M4888&lt;Variables!$G$6,M4888&gt;Variables!$G$5),0,1)</f>
        <v>1</v>
      </c>
      <c r="AI4888" s="77">
        <f t="shared" si="154"/>
        <v>1</v>
      </c>
      <c r="AJ4888" s="77">
        <f>IF(I4888&gt;Variables!$G$7,0,1)</f>
        <v>1</v>
      </c>
      <c r="AK4888" s="77">
        <f>IF(F4888&gt;Variables!$G$8,0,1)</f>
        <v>0</v>
      </c>
      <c r="AL4888" s="77">
        <f>IF(G4888&gt;Variables!$G$9,0,1)</f>
        <v>1</v>
      </c>
      <c r="AM4888" s="77">
        <f>IF(AND(K4888&gt;Variables!$G$10,K4888&lt;Variables!$G$11),0,1)</f>
        <v>1</v>
      </c>
      <c r="AN4888" s="77">
        <f>IF(H4888&lt;Variables!$G$13,1,0)</f>
        <v>0</v>
      </c>
      <c r="AO4888" s="77">
        <f>IF(R4888&lt;Variables!$G$12,0,1)</f>
        <v>1</v>
      </c>
      <c r="AP4888" s="78">
        <f t="shared" si="155"/>
        <v>1</v>
      </c>
      <c r="AQ4888" s="77">
        <f>IF(V4888&lt;Variables!$G$15,1,0)</f>
        <v>1</v>
      </c>
      <c r="AR4888" s="77">
        <v>0</v>
      </c>
      <c r="AS4888" s="77">
        <v>1</v>
      </c>
      <c r="AT4888" s="77">
        <v>0</v>
      </c>
      <c r="AU4888" s="77">
        <v>0</v>
      </c>
      <c r="BA4888" s="77">
        <v>-0.1</v>
      </c>
    </row>
    <row r="4889" spans="3:53" x14ac:dyDescent="0.25">
      <c r="C4889" s="77" t="s">
        <v>640</v>
      </c>
      <c r="D4889" s="77" t="s">
        <v>615</v>
      </c>
      <c r="E4889" s="77">
        <v>8.14</v>
      </c>
      <c r="F4889" s="77">
        <v>41.43</v>
      </c>
      <c r="G4889" s="77">
        <v>13.4</v>
      </c>
      <c r="H4889" s="77">
        <v>-99999</v>
      </c>
      <c r="I4889" s="77">
        <v>-99999</v>
      </c>
      <c r="J4889" s="77" t="s">
        <v>75</v>
      </c>
      <c r="K4889" s="77">
        <v>49.19</v>
      </c>
      <c r="L4889" s="77">
        <v>8.2917050000000021</v>
      </c>
      <c r="M4889" s="77">
        <v>-1.52809343796002</v>
      </c>
      <c r="N4889" s="77">
        <v>8.0724260000000001</v>
      </c>
      <c r="O4889" s="77">
        <v>1.1467927981005841</v>
      </c>
      <c r="P4889" s="77">
        <v>23140000</v>
      </c>
      <c r="Q4889" s="77">
        <v>0</v>
      </c>
      <c r="R4889" s="77">
        <v>1</v>
      </c>
      <c r="S4889" s="77">
        <v>31.425000000000001</v>
      </c>
      <c r="T4889" s="77">
        <v>6.2389999999999999</v>
      </c>
      <c r="U4889" s="77">
        <v>16.940000000000001</v>
      </c>
      <c r="V4889" s="77">
        <v>2.39476419096941</v>
      </c>
      <c r="AC4889" s="77">
        <v>8.84</v>
      </c>
      <c r="AD4889" s="77">
        <v>7.35</v>
      </c>
      <c r="AH4889" s="77">
        <f>IF(AND(M4889&lt;Variables!$G$6,M4889&gt;Variables!$G$5),0,1)</f>
        <v>0</v>
      </c>
      <c r="AI4889" s="77">
        <f t="shared" si="154"/>
        <v>0</v>
      </c>
      <c r="AJ4889" s="77">
        <f>IF(I4889&gt;Variables!$G$7,0,1)</f>
        <v>1</v>
      </c>
      <c r="AK4889" s="77">
        <f>IF(F4889&gt;Variables!$G$8,0,1)</f>
        <v>0</v>
      </c>
      <c r="AL4889" s="77">
        <f>IF(G4889&gt;Variables!$G$9,0,1)</f>
        <v>0</v>
      </c>
      <c r="AM4889" s="77">
        <f>IF(AND(K4889&gt;Variables!$G$10,K4889&lt;Variables!$G$11),0,1)</f>
        <v>1</v>
      </c>
      <c r="AN4889" s="77">
        <f>IF(H4889&lt;Variables!$G$13,1,0)</f>
        <v>1</v>
      </c>
      <c r="AO4889" s="77">
        <f>IF(R4889&lt;Variables!$G$12,0,1)</f>
        <v>0</v>
      </c>
      <c r="AP4889" s="78">
        <f t="shared" si="155"/>
        <v>1</v>
      </c>
      <c r="AQ4889" s="77">
        <f>IF(V4889&lt;Variables!$G$15,1,0)</f>
        <v>1</v>
      </c>
      <c r="AR4889" s="77">
        <v>0</v>
      </c>
      <c r="AS4889" s="77">
        <v>0</v>
      </c>
      <c r="AT4889" s="77">
        <v>1</v>
      </c>
      <c r="AU4889" s="77">
        <v>0</v>
      </c>
      <c r="BA4889" s="77">
        <v>-2.25</v>
      </c>
    </row>
    <row r="4890" spans="3:53" x14ac:dyDescent="0.25">
      <c r="C4890" s="77" t="s">
        <v>640</v>
      </c>
      <c r="D4890" s="77" t="s">
        <v>630</v>
      </c>
      <c r="E4890" s="77">
        <v>6.08</v>
      </c>
      <c r="F4890" s="77">
        <v>7.96</v>
      </c>
      <c r="G4890" s="77">
        <v>1.26</v>
      </c>
      <c r="H4890" s="77">
        <v>-99999</v>
      </c>
      <c r="I4890" s="77">
        <v>-28.42</v>
      </c>
      <c r="J4890" s="77" t="s">
        <v>74</v>
      </c>
      <c r="K4890" s="77">
        <v>70.47</v>
      </c>
      <c r="L4890" s="77">
        <v>-99999</v>
      </c>
      <c r="M4890" s="77">
        <v>-99999</v>
      </c>
      <c r="N4890" s="77">
        <v>6.0837499999999993</v>
      </c>
      <c r="O4890" s="77">
        <v>0.26710499280871702</v>
      </c>
      <c r="P4890" s="77">
        <v>20380</v>
      </c>
      <c r="Q4890" s="77">
        <v>21931</v>
      </c>
      <c r="R4890" s="77">
        <v>0.93</v>
      </c>
      <c r="S4890" s="77">
        <v>31.425000000000001</v>
      </c>
      <c r="T4890" s="77">
        <v>6.2389999999999999</v>
      </c>
      <c r="U4890" s="77">
        <v>16.940000000000001</v>
      </c>
      <c r="V4890" s="77">
        <v>-99999</v>
      </c>
      <c r="AC4890" s="77">
        <v>6.06</v>
      </c>
      <c r="AD4890" s="77">
        <v>5.9764999999999997</v>
      </c>
      <c r="AH4890" s="77">
        <f>IF(AND(M4890&lt;Variables!$G$6,M4890&gt;Variables!$G$5),0,1)</f>
        <v>1</v>
      </c>
      <c r="AI4890" s="77">
        <f t="shared" si="154"/>
        <v>1</v>
      </c>
      <c r="AJ4890" s="77">
        <f>IF(I4890&gt;Variables!$G$7,0,1)</f>
        <v>1</v>
      </c>
      <c r="AK4890" s="77">
        <f>IF(F4890&gt;Variables!$G$8,0,1)</f>
        <v>1</v>
      </c>
      <c r="AL4890" s="77">
        <f>IF(G4890&gt;Variables!$G$9,0,1)</f>
        <v>1</v>
      </c>
      <c r="AM4890" s="77">
        <f>IF(AND(K4890&gt;Variables!$G$10,K4890&lt;Variables!$G$11),0,1)</f>
        <v>1</v>
      </c>
      <c r="AN4890" s="77">
        <f>IF(H4890&lt;Variables!$G$13,1,0)</f>
        <v>1</v>
      </c>
      <c r="AO4890" s="77">
        <f>IF(R4890&lt;Variables!$G$12,0,1)</f>
        <v>0</v>
      </c>
      <c r="AP4890" s="78">
        <f t="shared" si="155"/>
        <v>0</v>
      </c>
      <c r="AQ4890" s="77">
        <f>IF(V4890&lt;Variables!$G$15,1,0)</f>
        <v>1</v>
      </c>
      <c r="AR4890" s="77">
        <v>0</v>
      </c>
      <c r="AS4890" s="77">
        <v>0</v>
      </c>
      <c r="AT4890" s="77">
        <v>0</v>
      </c>
      <c r="AU4890" s="77">
        <v>0</v>
      </c>
      <c r="BA4890" s="77">
        <v>0</v>
      </c>
    </row>
    <row r="4891" spans="3:53" x14ac:dyDescent="0.25">
      <c r="C4891" s="77" t="s">
        <v>640</v>
      </c>
      <c r="D4891" s="77" t="s">
        <v>451</v>
      </c>
      <c r="E4891" s="77">
        <v>24.99</v>
      </c>
      <c r="F4891" s="77">
        <v>5.55</v>
      </c>
      <c r="G4891" s="77">
        <v>3.83</v>
      </c>
      <c r="H4891" s="77">
        <v>13770</v>
      </c>
      <c r="I4891" s="77">
        <v>29.318999999999999</v>
      </c>
      <c r="J4891" s="77" t="s">
        <v>74</v>
      </c>
      <c r="K4891" s="77">
        <v>47.93</v>
      </c>
      <c r="L4891" s="77">
        <v>24.968654999999998</v>
      </c>
      <c r="M4891" s="77">
        <v>-0.19486432088552669</v>
      </c>
      <c r="N4891" s="77">
        <v>24.935454</v>
      </c>
      <c r="O4891" s="77">
        <v>-6.1976012147195329E-2</v>
      </c>
      <c r="P4891" s="77">
        <v>373077</v>
      </c>
      <c r="Q4891" s="77">
        <v>1031000</v>
      </c>
      <c r="R4891" s="77">
        <v>0.36</v>
      </c>
      <c r="S4891" s="77">
        <v>31.425000000000001</v>
      </c>
      <c r="T4891" s="77">
        <v>6.2389999999999999</v>
      </c>
      <c r="U4891" s="77">
        <v>16.940000000000001</v>
      </c>
      <c r="V4891" s="77">
        <v>2.349456342254479</v>
      </c>
      <c r="AC4891" s="77">
        <v>24.96</v>
      </c>
      <c r="AD4891" s="77">
        <v>23.27</v>
      </c>
      <c r="AH4891" s="77">
        <f>IF(AND(M4891&lt;Variables!$G$6,M4891&gt;Variables!$G$5),0,1)</f>
        <v>1</v>
      </c>
      <c r="AI4891" s="77">
        <f t="shared" si="154"/>
        <v>0</v>
      </c>
      <c r="AJ4891" s="77">
        <f>IF(I4891&gt;Variables!$G$7,0,1)</f>
        <v>1</v>
      </c>
      <c r="AK4891" s="77">
        <f>IF(F4891&gt;Variables!$G$8,0,1)</f>
        <v>1</v>
      </c>
      <c r="AL4891" s="77">
        <f>IF(G4891&gt;Variables!$G$9,0,1)</f>
        <v>1</v>
      </c>
      <c r="AM4891" s="77">
        <f>IF(AND(K4891&gt;Variables!$G$10,K4891&lt;Variables!$G$11),0,1)</f>
        <v>1</v>
      </c>
      <c r="AN4891" s="77">
        <f>IF(H4891&lt;Variables!$G$13,1,0)</f>
        <v>0</v>
      </c>
      <c r="AO4891" s="77">
        <f>IF(R4891&lt;Variables!$G$12,0,1)</f>
        <v>0</v>
      </c>
      <c r="AP4891" s="78">
        <f t="shared" si="155"/>
        <v>0</v>
      </c>
      <c r="AQ4891" s="77">
        <f>IF(V4891&lt;Variables!$G$15,1,0)</f>
        <v>1</v>
      </c>
      <c r="AR4891" s="77">
        <v>0</v>
      </c>
      <c r="AS4891" s="77">
        <v>0</v>
      </c>
      <c r="AT4891" s="77">
        <v>0</v>
      </c>
      <c r="AU4891" s="77">
        <v>1</v>
      </c>
      <c r="BA4891" s="77">
        <v>-0.79</v>
      </c>
    </row>
    <row r="4892" spans="3:53" x14ac:dyDescent="0.25">
      <c r="C4892" s="77" t="s">
        <v>640</v>
      </c>
      <c r="D4892" s="77" t="s">
        <v>641</v>
      </c>
      <c r="E4892" s="77">
        <v>4.41</v>
      </c>
      <c r="F4892" s="77">
        <v>9.1999999999999993</v>
      </c>
      <c r="G4892" s="77">
        <v>-7.37</v>
      </c>
      <c r="H4892" s="77">
        <v>-99999</v>
      </c>
      <c r="I4892" s="77">
        <v>32.186999999999998</v>
      </c>
      <c r="J4892" s="77" t="s">
        <v>75</v>
      </c>
      <c r="L4892" s="77">
        <v>4.4000000000000004</v>
      </c>
      <c r="M4892" s="77">
        <v>0</v>
      </c>
      <c r="N4892" s="77">
        <v>4.4000000000000004</v>
      </c>
      <c r="O4892" s="77">
        <v>0</v>
      </c>
      <c r="P4892" s="77">
        <v>101</v>
      </c>
      <c r="Q4892" s="77">
        <v>18396</v>
      </c>
      <c r="R4892" s="77">
        <v>0.01</v>
      </c>
      <c r="S4892" s="77">
        <v>31.425000000000001</v>
      </c>
      <c r="T4892" s="77">
        <v>6.2389999999999999</v>
      </c>
      <c r="U4892" s="77">
        <v>16.940000000000001</v>
      </c>
      <c r="AC4892" s="77">
        <v>4.6500000000000004</v>
      </c>
      <c r="AD4892" s="77">
        <v>4.3899999999999997</v>
      </c>
      <c r="AH4892" s="77">
        <f>IF(AND(M4892&lt;Variables!$G$6,M4892&gt;Variables!$G$5),0,1)</f>
        <v>1</v>
      </c>
      <c r="AI4892" s="77">
        <f t="shared" si="154"/>
        <v>1</v>
      </c>
      <c r="AJ4892" s="77">
        <f>IF(I4892&gt;Variables!$G$7,0,1)</f>
        <v>1</v>
      </c>
      <c r="AK4892" s="77">
        <f>IF(F4892&gt;Variables!$G$8,0,1)</f>
        <v>0</v>
      </c>
      <c r="AL4892" s="77">
        <f>IF(G4892&gt;Variables!$G$9,0,1)</f>
        <v>1</v>
      </c>
      <c r="AM4892" s="77">
        <f>IF(AND(K4892&gt;Variables!$G$10,K4892&lt;Variables!$G$11),0,1)</f>
        <v>1</v>
      </c>
      <c r="AN4892" s="77">
        <f>IF(H4892&lt;Variables!$G$13,1,0)</f>
        <v>1</v>
      </c>
      <c r="AO4892" s="77">
        <f>IF(R4892&lt;Variables!$G$12,0,1)</f>
        <v>0</v>
      </c>
      <c r="AP4892" s="78">
        <f t="shared" si="155"/>
        <v>1</v>
      </c>
      <c r="AQ4892" s="77">
        <f>IF(V4892&lt;Variables!$G$15,1,0)</f>
        <v>1</v>
      </c>
      <c r="AR4892" s="77">
        <v>1</v>
      </c>
      <c r="AS4892" s="77">
        <v>0</v>
      </c>
      <c r="AT4892" s="77">
        <v>0</v>
      </c>
      <c r="AU4892" s="77">
        <v>0</v>
      </c>
      <c r="BA4892" s="77">
        <v>2</v>
      </c>
    </row>
    <row r="4893" spans="3:53" x14ac:dyDescent="0.25">
      <c r="C4893" s="77" t="s">
        <v>640</v>
      </c>
      <c r="D4893" s="77" t="s">
        <v>618</v>
      </c>
      <c r="E4893" s="77">
        <v>1.41</v>
      </c>
      <c r="F4893" s="77">
        <v>8.4600000000000009</v>
      </c>
      <c r="G4893" s="77">
        <v>0.71</v>
      </c>
      <c r="H4893" s="77">
        <v>-99999</v>
      </c>
      <c r="I4893" s="77">
        <v>4.2729999999999997</v>
      </c>
      <c r="J4893" s="77" t="s">
        <v>74</v>
      </c>
      <c r="L4893" s="77">
        <v>1.41</v>
      </c>
      <c r="M4893" s="77">
        <v>0</v>
      </c>
      <c r="N4893" s="77">
        <v>1.41</v>
      </c>
      <c r="O4893" s="77">
        <v>0</v>
      </c>
      <c r="P4893" s="77">
        <v>32267</v>
      </c>
      <c r="Q4893" s="77">
        <v>39096</v>
      </c>
      <c r="R4893" s="77">
        <v>0.83</v>
      </c>
      <c r="S4893" s="77">
        <v>31.425000000000001</v>
      </c>
      <c r="T4893" s="77">
        <v>6.2389999999999999</v>
      </c>
      <c r="U4893" s="77">
        <v>16.940000000000001</v>
      </c>
      <c r="AC4893" s="77">
        <v>1.41</v>
      </c>
      <c r="AD4893" s="77">
        <v>1.395</v>
      </c>
      <c r="AH4893" s="77">
        <f>IF(AND(M4893&lt;Variables!$G$6,M4893&gt;Variables!$G$5),0,1)</f>
        <v>1</v>
      </c>
      <c r="AI4893" s="77">
        <f t="shared" si="154"/>
        <v>1</v>
      </c>
      <c r="AJ4893" s="77">
        <f>IF(I4893&gt;Variables!$G$7,0,1)</f>
        <v>1</v>
      </c>
      <c r="AK4893" s="77">
        <f>IF(F4893&gt;Variables!$G$8,0,1)</f>
        <v>1</v>
      </c>
      <c r="AL4893" s="77">
        <f>IF(G4893&gt;Variables!$G$9,0,1)</f>
        <v>1</v>
      </c>
      <c r="AM4893" s="77">
        <f>IF(AND(K4893&gt;Variables!$G$10,K4893&lt;Variables!$G$11),0,1)</f>
        <v>1</v>
      </c>
      <c r="AN4893" s="77">
        <f>IF(H4893&lt;Variables!$G$13,1,0)</f>
        <v>1</v>
      </c>
      <c r="AO4893" s="77">
        <f>IF(R4893&lt;Variables!$G$12,0,1)</f>
        <v>0</v>
      </c>
      <c r="AP4893" s="78">
        <f t="shared" si="155"/>
        <v>0</v>
      </c>
      <c r="AQ4893" s="77">
        <f>IF(V4893&lt;Variables!$G$15,1,0)</f>
        <v>1</v>
      </c>
      <c r="AR4893" s="77">
        <v>0</v>
      </c>
      <c r="AS4893" s="77">
        <v>0</v>
      </c>
      <c r="AT4893" s="77">
        <v>0</v>
      </c>
      <c r="AU4893" s="77">
        <v>0</v>
      </c>
      <c r="BA4893" s="77">
        <v>0</v>
      </c>
    </row>
    <row r="4894" spans="3:53" x14ac:dyDescent="0.25">
      <c r="C4894" s="77" t="s">
        <v>640</v>
      </c>
      <c r="D4894" s="77" t="s">
        <v>609</v>
      </c>
      <c r="E4894" s="77">
        <v>5.45</v>
      </c>
      <c r="F4894" s="77">
        <v>5.66</v>
      </c>
      <c r="G4894" s="77">
        <v>2.5499999999999998</v>
      </c>
      <c r="H4894" s="77">
        <v>30100</v>
      </c>
      <c r="I4894" s="77">
        <v>265.85700000000003</v>
      </c>
      <c r="J4894" s="77" t="s">
        <v>74</v>
      </c>
      <c r="K4894" s="77">
        <v>30.96</v>
      </c>
      <c r="L4894" s="77">
        <v>5.4839399999999996</v>
      </c>
      <c r="M4894" s="77">
        <v>-0.89242406007359643</v>
      </c>
      <c r="N4894" s="77">
        <v>5.4791359999999996</v>
      </c>
      <c r="O4894" s="77">
        <v>-0.80552846288173829</v>
      </c>
      <c r="P4894" s="77">
        <v>30453000</v>
      </c>
      <c r="Q4894" s="77">
        <v>38585000</v>
      </c>
      <c r="R4894" s="77">
        <v>0.79</v>
      </c>
      <c r="S4894" s="77">
        <v>31.425000000000001</v>
      </c>
      <c r="T4894" s="77">
        <v>6.2389999999999999</v>
      </c>
      <c r="U4894" s="77">
        <v>16.940000000000001</v>
      </c>
      <c r="V4894" s="77">
        <v>2.1438764397101351</v>
      </c>
      <c r="AC4894" s="77">
        <v>5.65</v>
      </c>
      <c r="AD4894" s="77">
        <v>5.43</v>
      </c>
      <c r="AH4894" s="77">
        <f>IF(AND(M4894&lt;Variables!$G$6,M4894&gt;Variables!$G$5),0,1)</f>
        <v>1</v>
      </c>
      <c r="AI4894" s="77">
        <f t="shared" si="154"/>
        <v>0</v>
      </c>
      <c r="AJ4894" s="77">
        <f>IF(I4894&gt;Variables!$G$7,0,1)</f>
        <v>0</v>
      </c>
      <c r="AK4894" s="77">
        <f>IF(F4894&gt;Variables!$G$8,0,1)</f>
        <v>1</v>
      </c>
      <c r="AL4894" s="77">
        <f>IF(G4894&gt;Variables!$G$9,0,1)</f>
        <v>1</v>
      </c>
      <c r="AM4894" s="77">
        <f>IF(AND(K4894&gt;Variables!$G$10,K4894&lt;Variables!$G$11),0,1)</f>
        <v>1</v>
      </c>
      <c r="AN4894" s="77">
        <f>IF(H4894&lt;Variables!$G$13,1,0)</f>
        <v>0</v>
      </c>
      <c r="AO4894" s="77">
        <f>IF(R4894&lt;Variables!$G$12,0,1)</f>
        <v>0</v>
      </c>
      <c r="AP4894" s="78">
        <f t="shared" si="155"/>
        <v>0</v>
      </c>
      <c r="AQ4894" s="77">
        <f>IF(V4894&lt;Variables!$G$15,1,0)</f>
        <v>1</v>
      </c>
      <c r="AR4894" s="77">
        <v>0</v>
      </c>
      <c r="AS4894" s="77">
        <v>1</v>
      </c>
      <c r="AT4894" s="77">
        <v>0</v>
      </c>
      <c r="AU4894" s="77">
        <v>0</v>
      </c>
      <c r="BA4894" s="77">
        <v>0.61</v>
      </c>
    </row>
    <row r="4895" spans="3:53" x14ac:dyDescent="0.25">
      <c r="C4895" s="77" t="s">
        <v>640</v>
      </c>
      <c r="D4895" s="77" t="s">
        <v>623</v>
      </c>
      <c r="E4895" s="77">
        <v>12.8</v>
      </c>
      <c r="F4895" s="77">
        <v>14.99</v>
      </c>
      <c r="G4895" s="77">
        <v>4.12</v>
      </c>
      <c r="H4895" s="77">
        <v>8119.9999999999991</v>
      </c>
      <c r="I4895" s="77">
        <v>-40.576000000000001</v>
      </c>
      <c r="J4895" s="77" t="s">
        <v>74</v>
      </c>
      <c r="K4895" s="77">
        <v>57.64</v>
      </c>
      <c r="L4895" s="77">
        <v>12.736280000000001</v>
      </c>
      <c r="M4895" s="77">
        <v>0.30401341679045718</v>
      </c>
      <c r="N4895" s="77">
        <v>12.66272</v>
      </c>
      <c r="O4895" s="77">
        <v>0.8866973288519242</v>
      </c>
      <c r="P4895" s="77">
        <v>20796000</v>
      </c>
      <c r="Q4895" s="77">
        <v>6845000</v>
      </c>
      <c r="R4895" s="77">
        <v>3.04</v>
      </c>
      <c r="S4895" s="77">
        <v>31.425000000000001</v>
      </c>
      <c r="T4895" s="77">
        <v>6.2389999999999999</v>
      </c>
      <c r="U4895" s="77">
        <v>16.940000000000001</v>
      </c>
      <c r="V4895" s="77">
        <v>2.4315382018510898</v>
      </c>
      <c r="AC4895" s="77">
        <v>12.94</v>
      </c>
      <c r="AD4895" s="77">
        <v>11.92</v>
      </c>
      <c r="AH4895" s="77">
        <f>IF(AND(M4895&lt;Variables!$G$6,M4895&gt;Variables!$G$5),0,1)</f>
        <v>1</v>
      </c>
      <c r="AI4895" s="77">
        <f t="shared" si="154"/>
        <v>0</v>
      </c>
      <c r="AJ4895" s="77">
        <f>IF(I4895&gt;Variables!$G$7,0,1)</f>
        <v>1</v>
      </c>
      <c r="AK4895" s="77">
        <f>IF(F4895&gt;Variables!$G$8,0,1)</f>
        <v>0</v>
      </c>
      <c r="AL4895" s="77">
        <f>IF(G4895&gt;Variables!$G$9,0,1)</f>
        <v>1</v>
      </c>
      <c r="AM4895" s="77">
        <f>IF(AND(K4895&gt;Variables!$G$10,K4895&lt;Variables!$G$11),0,1)</f>
        <v>1</v>
      </c>
      <c r="AN4895" s="77">
        <f>IF(H4895&lt;Variables!$G$13,1,0)</f>
        <v>0</v>
      </c>
      <c r="AO4895" s="77">
        <f>IF(R4895&lt;Variables!$G$12,0,1)</f>
        <v>1</v>
      </c>
      <c r="AP4895" s="78">
        <f t="shared" si="155"/>
        <v>0</v>
      </c>
      <c r="AQ4895" s="77">
        <f>IF(V4895&lt;Variables!$G$15,1,0)</f>
        <v>1</v>
      </c>
      <c r="AR4895" s="77">
        <v>0</v>
      </c>
      <c r="AS4895" s="77">
        <v>0</v>
      </c>
      <c r="AT4895" s="77">
        <v>1</v>
      </c>
      <c r="AU4895" s="77">
        <v>0</v>
      </c>
      <c r="BA4895" s="77">
        <v>-1.63</v>
      </c>
    </row>
    <row r="4896" spans="3:53" x14ac:dyDescent="0.25">
      <c r="C4896" s="77" t="s">
        <v>640</v>
      </c>
      <c r="D4896" s="77" t="s">
        <v>152</v>
      </c>
      <c r="E4896" s="77">
        <v>0.04</v>
      </c>
      <c r="F4896" s="77">
        <v>6.76</v>
      </c>
      <c r="G4896" s="77">
        <v>26.96</v>
      </c>
      <c r="H4896" s="77">
        <v>-99999</v>
      </c>
      <c r="I4896" s="77">
        <v>27.84</v>
      </c>
      <c r="J4896" s="77" t="s">
        <v>75</v>
      </c>
      <c r="K4896" s="77">
        <v>50.18</v>
      </c>
      <c r="L4896" s="77">
        <v>3.5360000000000003E-2</v>
      </c>
      <c r="M4896" s="77">
        <v>0.53733031674206932</v>
      </c>
      <c r="N4896" s="77">
        <v>3.5788709677419352E-2</v>
      </c>
      <c r="O4896" s="77">
        <v>-0.66699716075532522</v>
      </c>
      <c r="P4896" s="77">
        <v>3548000</v>
      </c>
      <c r="Q4896" s="77">
        <v>14265000</v>
      </c>
      <c r="R4896" s="77">
        <v>0.25</v>
      </c>
      <c r="S4896" s="77">
        <v>31.425000000000001</v>
      </c>
      <c r="T4896" s="77">
        <v>6.2389999999999999</v>
      </c>
      <c r="U4896" s="77">
        <v>16.940000000000001</v>
      </c>
      <c r="V4896" s="77">
        <v>2.3546148859728508</v>
      </c>
      <c r="AC4896" s="77">
        <v>3.5999999999999997E-2</v>
      </c>
      <c r="AD4896" s="77">
        <v>3.4000000000000002E-2</v>
      </c>
      <c r="AH4896" s="77">
        <f>IF(AND(M4896&lt;Variables!$G$6,M4896&gt;Variables!$G$5),0,1)</f>
        <v>1</v>
      </c>
      <c r="AI4896" s="77">
        <f t="shared" si="154"/>
        <v>1</v>
      </c>
      <c r="AJ4896" s="77">
        <f>IF(I4896&gt;Variables!$G$7,0,1)</f>
        <v>1</v>
      </c>
      <c r="AK4896" s="77">
        <f>IF(F4896&gt;Variables!$G$8,0,1)</f>
        <v>1</v>
      </c>
      <c r="AL4896" s="77">
        <f>IF(G4896&gt;Variables!$G$9,0,1)</f>
        <v>0</v>
      </c>
      <c r="AM4896" s="77">
        <f>IF(AND(K4896&gt;Variables!$G$10,K4896&lt;Variables!$G$11),0,1)</f>
        <v>1</v>
      </c>
      <c r="AN4896" s="77">
        <f>IF(H4896&lt;Variables!$G$13,1,0)</f>
        <v>1</v>
      </c>
      <c r="AO4896" s="77">
        <f>IF(R4896&lt;Variables!$G$12,0,1)</f>
        <v>0</v>
      </c>
      <c r="AP4896" s="78">
        <f t="shared" si="155"/>
        <v>1</v>
      </c>
      <c r="AQ4896" s="77">
        <f>IF(V4896&lt;Variables!$G$15,1,0)</f>
        <v>1</v>
      </c>
      <c r="AR4896" s="77">
        <v>1</v>
      </c>
      <c r="AS4896" s="77">
        <v>0</v>
      </c>
      <c r="AT4896" s="77">
        <v>0</v>
      </c>
      <c r="AU4896" s="77">
        <v>0</v>
      </c>
      <c r="BA4896" s="77">
        <v>2</v>
      </c>
    </row>
    <row r="4897" spans="3:53" x14ac:dyDescent="0.25">
      <c r="C4897" s="77" t="s">
        <v>640</v>
      </c>
      <c r="D4897" s="77" t="s">
        <v>458</v>
      </c>
      <c r="E4897" s="77">
        <v>51.58</v>
      </c>
      <c r="F4897" s="77">
        <v>26.68</v>
      </c>
      <c r="G4897" s="77">
        <v>6.78</v>
      </c>
      <c r="H4897" s="77">
        <v>9830</v>
      </c>
      <c r="I4897" s="77">
        <v>79.376000000000005</v>
      </c>
      <c r="J4897" s="77" t="s">
        <v>75</v>
      </c>
      <c r="K4897" s="77">
        <v>70.16</v>
      </c>
      <c r="L4897" s="77">
        <v>49.973610000000001</v>
      </c>
      <c r="M4897" s="77">
        <v>2.1539168373067228</v>
      </c>
      <c r="N4897" s="77">
        <v>48.505707999999998</v>
      </c>
      <c r="O4897" s="77">
        <v>5.245345558093903</v>
      </c>
      <c r="P4897" s="77">
        <v>71538000</v>
      </c>
      <c r="Q4897" s="77">
        <v>20406000</v>
      </c>
      <c r="R4897" s="77">
        <v>3.51</v>
      </c>
      <c r="S4897" s="77">
        <v>31.425000000000001</v>
      </c>
      <c r="T4897" s="77">
        <v>6.2389999999999999</v>
      </c>
      <c r="U4897" s="77">
        <v>16.940000000000001</v>
      </c>
      <c r="V4897" s="77">
        <v>2.3944502438150059</v>
      </c>
      <c r="AC4897" s="77">
        <v>57.289900000000003</v>
      </c>
      <c r="AD4897" s="77">
        <v>50.83</v>
      </c>
      <c r="AH4897" s="77">
        <f>IF(AND(M4897&lt;Variables!$G$6,M4897&gt;Variables!$G$5),0,1)</f>
        <v>1</v>
      </c>
      <c r="AI4897" s="77">
        <f t="shared" si="154"/>
        <v>0</v>
      </c>
      <c r="AJ4897" s="77">
        <f>IF(I4897&gt;Variables!$G$7,0,1)</f>
        <v>0</v>
      </c>
      <c r="AK4897" s="77">
        <f>IF(F4897&gt;Variables!$G$8,0,1)</f>
        <v>0</v>
      </c>
      <c r="AL4897" s="77">
        <f>IF(G4897&gt;Variables!$G$9,0,1)</f>
        <v>1</v>
      </c>
      <c r="AM4897" s="77">
        <f>IF(AND(K4897&gt;Variables!$G$10,K4897&lt;Variables!$G$11),0,1)</f>
        <v>1</v>
      </c>
      <c r="AN4897" s="77">
        <f>IF(H4897&lt;Variables!$G$13,1,0)</f>
        <v>0</v>
      </c>
      <c r="AO4897" s="77">
        <f>IF(R4897&lt;Variables!$G$12,0,1)</f>
        <v>1</v>
      </c>
      <c r="AP4897" s="78">
        <f t="shared" si="155"/>
        <v>1</v>
      </c>
      <c r="AQ4897" s="77">
        <f>IF(V4897&lt;Variables!$G$15,1,0)</f>
        <v>1</v>
      </c>
      <c r="AR4897" s="77">
        <v>1</v>
      </c>
      <c r="AS4897" s="77">
        <v>0</v>
      </c>
      <c r="AT4897" s="77">
        <v>0</v>
      </c>
      <c r="AU4897" s="77">
        <v>0</v>
      </c>
      <c r="BA4897" s="77">
        <v>2</v>
      </c>
    </row>
    <row r="4898" spans="3:53" x14ac:dyDescent="0.25">
      <c r="C4898" s="77" t="s">
        <v>640</v>
      </c>
      <c r="D4898" s="77" t="s">
        <v>82</v>
      </c>
      <c r="E4898" s="77">
        <v>34.47</v>
      </c>
      <c r="F4898" s="77">
        <v>6.11</v>
      </c>
      <c r="G4898" s="77">
        <v>5.34</v>
      </c>
      <c r="H4898" s="77">
        <v>4580</v>
      </c>
      <c r="I4898" s="77">
        <v>284.19400000000002</v>
      </c>
      <c r="J4898" s="77" t="s">
        <v>75</v>
      </c>
      <c r="K4898" s="77">
        <v>57.27</v>
      </c>
      <c r="L4898" s="77">
        <v>34.345080000000003</v>
      </c>
      <c r="M4898" s="77">
        <v>0.1453483293677211</v>
      </c>
      <c r="N4898" s="77">
        <v>33.830788000000013</v>
      </c>
      <c r="O4898" s="77">
        <v>1.667747142041142</v>
      </c>
      <c r="P4898" s="77">
        <v>5288000</v>
      </c>
      <c r="Q4898" s="77">
        <v>15988000</v>
      </c>
      <c r="R4898" s="77">
        <v>0.33</v>
      </c>
      <c r="S4898" s="77">
        <v>31.425000000000001</v>
      </c>
      <c r="T4898" s="77">
        <v>6.2389999999999999</v>
      </c>
      <c r="U4898" s="77">
        <v>16.940000000000001</v>
      </c>
      <c r="V4898" s="77">
        <v>2.4354864447966329</v>
      </c>
      <c r="AC4898" s="77">
        <v>35.090000000000003</v>
      </c>
      <c r="AD4898" s="77">
        <v>33.869999999999997</v>
      </c>
      <c r="AH4898" s="77">
        <f>IF(AND(M4898&lt;Variables!$G$6,M4898&gt;Variables!$G$5),0,1)</f>
        <v>1</v>
      </c>
      <c r="AI4898" s="77">
        <f t="shared" si="154"/>
        <v>0</v>
      </c>
      <c r="AJ4898" s="77">
        <f>IF(I4898&gt;Variables!$G$7,0,1)</f>
        <v>0</v>
      </c>
      <c r="AK4898" s="77">
        <f>IF(F4898&gt;Variables!$G$8,0,1)</f>
        <v>1</v>
      </c>
      <c r="AL4898" s="77">
        <f>IF(G4898&gt;Variables!$G$9,0,1)</f>
        <v>1</v>
      </c>
      <c r="AM4898" s="77">
        <f>IF(AND(K4898&gt;Variables!$G$10,K4898&lt;Variables!$G$11),0,1)</f>
        <v>1</v>
      </c>
      <c r="AN4898" s="77">
        <f>IF(H4898&lt;Variables!$G$13,1,0)</f>
        <v>0</v>
      </c>
      <c r="AO4898" s="77">
        <f>IF(R4898&lt;Variables!$G$12,0,1)</f>
        <v>0</v>
      </c>
      <c r="AP4898" s="78">
        <f t="shared" si="155"/>
        <v>1</v>
      </c>
      <c r="AQ4898" s="77">
        <f>IF(V4898&lt;Variables!$G$15,1,0)</f>
        <v>1</v>
      </c>
      <c r="AR4898" s="77">
        <v>1</v>
      </c>
      <c r="AS4898" s="77">
        <v>0</v>
      </c>
      <c r="AT4898" s="77">
        <v>0</v>
      </c>
      <c r="AU4898" s="77">
        <v>0</v>
      </c>
      <c r="BA4898" s="77">
        <v>1.6</v>
      </c>
    </row>
    <row r="4899" spans="3:53" x14ac:dyDescent="0.25">
      <c r="C4899" s="77" t="s">
        <v>640</v>
      </c>
      <c r="D4899" s="77" t="s">
        <v>445</v>
      </c>
      <c r="E4899" s="77">
        <v>19.38</v>
      </c>
      <c r="F4899" s="77">
        <v>51.44</v>
      </c>
      <c r="G4899" s="77">
        <v>52.03</v>
      </c>
      <c r="H4899" s="77">
        <v>122.72</v>
      </c>
      <c r="I4899" s="77">
        <v>85996.464999999997</v>
      </c>
      <c r="J4899" s="77" t="s">
        <v>75</v>
      </c>
      <c r="K4899" s="77">
        <v>69.989999999999995</v>
      </c>
      <c r="L4899" s="77">
        <v>18.553100000000001</v>
      </c>
      <c r="M4899" s="77">
        <v>4.7264338574146576</v>
      </c>
      <c r="N4899" s="77">
        <v>17.474506000000002</v>
      </c>
      <c r="O4899" s="77">
        <v>11.190553827387181</v>
      </c>
      <c r="P4899" s="77">
        <v>36240000</v>
      </c>
      <c r="Q4899" s="77">
        <v>26410000</v>
      </c>
      <c r="R4899" s="77">
        <v>1.37</v>
      </c>
      <c r="S4899" s="77">
        <v>31.425000000000001</v>
      </c>
      <c r="T4899" s="77">
        <v>6.2389999999999999</v>
      </c>
      <c r="U4899" s="77">
        <v>16.940000000000001</v>
      </c>
      <c r="V4899" s="77">
        <v>2.1783467995127501</v>
      </c>
      <c r="AC4899" s="77">
        <v>20.75</v>
      </c>
      <c r="AD4899" s="77">
        <v>15.81</v>
      </c>
      <c r="AH4899" s="77">
        <f>IF(AND(M4899&lt;Variables!$G$6,M4899&gt;Variables!$G$5),0,1)</f>
        <v>1</v>
      </c>
      <c r="AI4899" s="77">
        <f t="shared" si="154"/>
        <v>0</v>
      </c>
      <c r="AJ4899" s="77">
        <f>IF(I4899&gt;Variables!$G$7,0,1)</f>
        <v>0</v>
      </c>
      <c r="AK4899" s="77">
        <f>IF(F4899&gt;Variables!$G$8,0,1)</f>
        <v>0</v>
      </c>
      <c r="AL4899" s="77">
        <f>IF(G4899&gt;Variables!$G$9,0,1)</f>
        <v>0</v>
      </c>
      <c r="AM4899" s="77">
        <f>IF(AND(K4899&gt;Variables!$G$10,K4899&lt;Variables!$G$11),0,1)</f>
        <v>0</v>
      </c>
      <c r="AN4899" s="77">
        <f>IF(H4899&lt;Variables!$G$13,1,0)</f>
        <v>1</v>
      </c>
      <c r="AO4899" s="77">
        <f>IF(R4899&lt;Variables!$G$12,0,1)</f>
        <v>0</v>
      </c>
      <c r="AP4899" s="78">
        <f t="shared" si="155"/>
        <v>1</v>
      </c>
      <c r="AQ4899" s="77">
        <f>IF(V4899&lt;Variables!$G$15,1,0)</f>
        <v>1</v>
      </c>
      <c r="AR4899" s="77">
        <v>0</v>
      </c>
      <c r="AS4899" s="77">
        <v>0</v>
      </c>
      <c r="AT4899" s="77">
        <v>1</v>
      </c>
      <c r="AU4899" s="77">
        <v>0</v>
      </c>
      <c r="BA4899" s="77">
        <v>-2.25</v>
      </c>
    </row>
    <row r="4900" spans="3:53" x14ac:dyDescent="0.25">
      <c r="C4900" s="77" t="s">
        <v>640</v>
      </c>
      <c r="D4900" s="77" t="s">
        <v>608</v>
      </c>
      <c r="E4900" s="77">
        <v>18.36</v>
      </c>
      <c r="F4900" s="77">
        <v>56.02</v>
      </c>
      <c r="G4900" s="77">
        <v>-0.64</v>
      </c>
      <c r="H4900" s="77">
        <v>22.15</v>
      </c>
      <c r="I4900" s="77">
        <v>4.1970000000000001</v>
      </c>
      <c r="J4900" s="77" t="s">
        <v>75</v>
      </c>
      <c r="K4900" s="77">
        <v>61.66</v>
      </c>
      <c r="L4900" s="77">
        <v>17.315460000000002</v>
      </c>
      <c r="M4900" s="77">
        <v>2.9438432475949279</v>
      </c>
      <c r="N4900" s="77">
        <v>16.749519047619049</v>
      </c>
      <c r="O4900" s="77">
        <v>6.4221602382897176</v>
      </c>
      <c r="P4900" s="77">
        <v>3930000</v>
      </c>
      <c r="Q4900" s="77">
        <v>26160</v>
      </c>
      <c r="R4900" s="77">
        <v>150.22999999999999</v>
      </c>
      <c r="S4900" s="77">
        <v>31.425000000000001</v>
      </c>
      <c r="T4900" s="77">
        <v>6.2389999999999999</v>
      </c>
      <c r="U4900" s="77">
        <v>16.940000000000001</v>
      </c>
      <c r="V4900" s="77">
        <v>2.3121264625355611</v>
      </c>
      <c r="AC4900" s="77">
        <v>25</v>
      </c>
      <c r="AD4900" s="77">
        <v>17.868300000000001</v>
      </c>
      <c r="AH4900" s="77">
        <f>IF(AND(M4900&lt;Variables!$G$6,M4900&gt;Variables!$G$5),0,1)</f>
        <v>1</v>
      </c>
      <c r="AI4900" s="77">
        <f t="shared" si="154"/>
        <v>0</v>
      </c>
      <c r="AJ4900" s="77">
        <f>IF(I4900&gt;Variables!$G$7,0,1)</f>
        <v>1</v>
      </c>
      <c r="AK4900" s="77">
        <f>IF(F4900&gt;Variables!$G$8,0,1)</f>
        <v>0</v>
      </c>
      <c r="AL4900" s="77">
        <f>IF(G4900&gt;Variables!$G$9,0,1)</f>
        <v>1</v>
      </c>
      <c r="AM4900" s="77">
        <f>IF(AND(K4900&gt;Variables!$G$10,K4900&lt;Variables!$G$11),0,1)</f>
        <v>1</v>
      </c>
      <c r="AN4900" s="77">
        <f>IF(H4900&lt;Variables!$G$13,1,0)</f>
        <v>1</v>
      </c>
      <c r="AO4900" s="77">
        <f>IF(R4900&lt;Variables!$G$12,0,1)</f>
        <v>1</v>
      </c>
      <c r="AP4900" s="78">
        <f t="shared" si="155"/>
        <v>1</v>
      </c>
      <c r="AQ4900" s="77">
        <f>IF(V4900&lt;Variables!$G$15,1,0)</f>
        <v>1</v>
      </c>
      <c r="AR4900" s="77">
        <v>0</v>
      </c>
      <c r="AS4900" s="77">
        <v>0</v>
      </c>
      <c r="AT4900" s="77">
        <v>1</v>
      </c>
      <c r="AU4900" s="77">
        <v>0</v>
      </c>
      <c r="BA4900" s="77">
        <v>-2.25</v>
      </c>
    </row>
    <row r="4901" spans="3:53" x14ac:dyDescent="0.25">
      <c r="C4901" s="77" t="s">
        <v>640</v>
      </c>
      <c r="D4901" s="77" t="s">
        <v>612</v>
      </c>
      <c r="E4901" s="77">
        <v>127.48</v>
      </c>
      <c r="F4901" s="77">
        <v>5.92</v>
      </c>
      <c r="G4901" s="77">
        <v>0.95</v>
      </c>
      <c r="H4901" s="77">
        <v>19960</v>
      </c>
      <c r="I4901" s="77">
        <v>-27.937000000000001</v>
      </c>
      <c r="J4901" s="77" t="s">
        <v>75</v>
      </c>
      <c r="K4901" s="77">
        <v>57.14</v>
      </c>
      <c r="L4901" s="77">
        <v>126.6056</v>
      </c>
      <c r="M4901" s="77">
        <v>0.2088375237746157</v>
      </c>
      <c r="N4901" s="77">
        <v>126.52815</v>
      </c>
      <c r="O4901" s="77">
        <v>0.27017703175142738</v>
      </c>
      <c r="P4901" s="77">
        <v>2260000</v>
      </c>
      <c r="Q4901" s="77">
        <v>1140000</v>
      </c>
      <c r="R4901" s="77">
        <v>1.98</v>
      </c>
      <c r="S4901" s="77">
        <v>31.425000000000001</v>
      </c>
      <c r="T4901" s="77">
        <v>6.2389999999999999</v>
      </c>
      <c r="U4901" s="77">
        <v>16.940000000000001</v>
      </c>
      <c r="V4901" s="77">
        <v>2.4312343278136201</v>
      </c>
      <c r="AC4901" s="77">
        <v>127.88</v>
      </c>
      <c r="AD4901" s="77">
        <v>126.01</v>
      </c>
      <c r="AH4901" s="77">
        <f>IF(AND(M4901&lt;Variables!$G$6,M4901&gt;Variables!$G$5),0,1)</f>
        <v>1</v>
      </c>
      <c r="AI4901" s="77">
        <f t="shared" si="154"/>
        <v>0</v>
      </c>
      <c r="AJ4901" s="77">
        <f>IF(I4901&gt;Variables!$G$7,0,1)</f>
        <v>1</v>
      </c>
      <c r="AK4901" s="77">
        <f>IF(F4901&gt;Variables!$G$8,0,1)</f>
        <v>1</v>
      </c>
      <c r="AL4901" s="77">
        <f>IF(G4901&gt;Variables!$G$9,0,1)</f>
        <v>1</v>
      </c>
      <c r="AM4901" s="77">
        <f>IF(AND(K4901&gt;Variables!$G$10,K4901&lt;Variables!$G$11),0,1)</f>
        <v>1</v>
      </c>
      <c r="AN4901" s="77">
        <f>IF(H4901&lt;Variables!$G$13,1,0)</f>
        <v>0</v>
      </c>
      <c r="AO4901" s="77">
        <f>IF(R4901&lt;Variables!$G$12,0,1)</f>
        <v>0</v>
      </c>
      <c r="AP4901" s="78">
        <f t="shared" si="155"/>
        <v>1</v>
      </c>
      <c r="AQ4901" s="77">
        <f>IF(V4901&lt;Variables!$G$15,1,0)</f>
        <v>1</v>
      </c>
      <c r="AR4901" s="77">
        <v>0</v>
      </c>
      <c r="AS4901" s="77">
        <v>0</v>
      </c>
      <c r="AT4901" s="77">
        <v>0</v>
      </c>
      <c r="AU4901" s="77">
        <v>1</v>
      </c>
      <c r="BA4901" s="77">
        <v>-0.4</v>
      </c>
    </row>
    <row r="4902" spans="3:53" x14ac:dyDescent="0.25">
      <c r="C4902" s="77" t="s">
        <v>640</v>
      </c>
      <c r="D4902" s="77" t="s">
        <v>642</v>
      </c>
      <c r="E4902" s="77">
        <v>9.6300000000000008</v>
      </c>
      <c r="F4902" s="77">
        <v>15.28</v>
      </c>
      <c r="G4902" s="77">
        <v>21.11</v>
      </c>
      <c r="H4902" s="77">
        <v>956.93</v>
      </c>
      <c r="I4902" s="77">
        <v>24004.592000000001</v>
      </c>
      <c r="J4902" s="77" t="s">
        <v>75</v>
      </c>
      <c r="K4902" s="77">
        <v>75.14</v>
      </c>
      <c r="L4902" s="77">
        <v>9.3513299999999973</v>
      </c>
      <c r="M4902" s="77">
        <v>3.7392542023434459</v>
      </c>
      <c r="N4902" s="77">
        <v>8.8690680000000004</v>
      </c>
      <c r="O4902" s="77">
        <v>9.3801513304441926</v>
      </c>
      <c r="P4902" s="77">
        <v>16750000</v>
      </c>
      <c r="Q4902" s="77">
        <v>22730000</v>
      </c>
      <c r="R4902" s="77">
        <v>0.74</v>
      </c>
      <c r="S4902" s="77">
        <v>31.425000000000001</v>
      </c>
      <c r="T4902" s="77">
        <v>6.2389999999999999</v>
      </c>
      <c r="U4902" s="77">
        <v>16.940000000000001</v>
      </c>
      <c r="V4902" s="77">
        <v>2.2587437820707819</v>
      </c>
      <c r="AC4902" s="77">
        <v>9.8000000000000007</v>
      </c>
      <c r="AD4902" s="77">
        <v>7.92</v>
      </c>
      <c r="AH4902" s="77">
        <f>IF(AND(M4902&lt;Variables!$G$6,M4902&gt;Variables!$G$5),0,1)</f>
        <v>1</v>
      </c>
      <c r="AI4902" s="77">
        <f t="shared" si="154"/>
        <v>0</v>
      </c>
      <c r="AJ4902" s="77">
        <f>IF(I4902&gt;Variables!$G$7,0,1)</f>
        <v>0</v>
      </c>
      <c r="AK4902" s="77">
        <f>IF(F4902&gt;Variables!$G$8,0,1)</f>
        <v>0</v>
      </c>
      <c r="AL4902" s="77">
        <f>IF(G4902&gt;Variables!$G$9,0,1)</f>
        <v>0</v>
      </c>
      <c r="AM4902" s="77">
        <f>IF(AND(K4902&gt;Variables!$G$10,K4902&lt;Variables!$G$11),0,1)</f>
        <v>1</v>
      </c>
      <c r="AN4902" s="77">
        <f>IF(H4902&lt;Variables!$G$13,1,0)</f>
        <v>1</v>
      </c>
      <c r="AO4902" s="77">
        <f>IF(R4902&lt;Variables!$G$12,0,1)</f>
        <v>0</v>
      </c>
      <c r="AP4902" s="78">
        <f t="shared" si="155"/>
        <v>1</v>
      </c>
      <c r="AQ4902" s="77">
        <f>IF(V4902&lt;Variables!$G$15,1,0)</f>
        <v>1</v>
      </c>
      <c r="AR4902" s="77">
        <v>0</v>
      </c>
      <c r="AS4902" s="77">
        <v>0</v>
      </c>
      <c r="AT4902" s="77">
        <v>1</v>
      </c>
      <c r="AU4902" s="77">
        <v>0</v>
      </c>
      <c r="BA4902" s="77">
        <v>-2.25</v>
      </c>
    </row>
    <row r="4903" spans="3:53" x14ac:dyDescent="0.25">
      <c r="C4903" s="77" t="s">
        <v>640</v>
      </c>
      <c r="D4903" s="77" t="s">
        <v>611</v>
      </c>
      <c r="E4903" s="77">
        <v>20.97</v>
      </c>
      <c r="F4903" s="77">
        <v>7.32</v>
      </c>
      <c r="G4903" s="77">
        <v>-0.78</v>
      </c>
      <c r="H4903" s="77">
        <v>-99999</v>
      </c>
      <c r="I4903" s="77">
        <v>-0.38500000000000001</v>
      </c>
      <c r="J4903" s="77" t="s">
        <v>74</v>
      </c>
      <c r="K4903" s="77">
        <v>62.55</v>
      </c>
      <c r="L4903" s="77">
        <v>20.907499999999999</v>
      </c>
      <c r="M4903" s="77">
        <v>-1.1957431543693541E-2</v>
      </c>
      <c r="N4903" s="77">
        <v>20.953749999999999</v>
      </c>
      <c r="O4903" s="77">
        <v>-0.23265525263973411</v>
      </c>
      <c r="P4903" s="77">
        <v>26693</v>
      </c>
      <c r="Q4903" s="77">
        <v>63540</v>
      </c>
      <c r="R4903" s="77">
        <v>0.42</v>
      </c>
      <c r="S4903" s="77">
        <v>31.425000000000001</v>
      </c>
      <c r="T4903" s="77">
        <v>6.2389999999999999</v>
      </c>
      <c r="U4903" s="77">
        <v>16.940000000000001</v>
      </c>
      <c r="V4903" s="77">
        <v>2.4977622831519781</v>
      </c>
      <c r="AC4903" s="77">
        <v>21.3</v>
      </c>
      <c r="AD4903" s="77">
        <v>20.9</v>
      </c>
      <c r="AH4903" s="77">
        <f>IF(AND(M4903&lt;Variables!$G$6,M4903&gt;Variables!$G$5),0,1)</f>
        <v>1</v>
      </c>
      <c r="AI4903" s="77">
        <f t="shared" si="154"/>
        <v>1</v>
      </c>
      <c r="AJ4903" s="77">
        <f>IF(I4903&gt;Variables!$G$7,0,1)</f>
        <v>1</v>
      </c>
      <c r="AK4903" s="77">
        <f>IF(F4903&gt;Variables!$G$8,0,1)</f>
        <v>1</v>
      </c>
      <c r="AL4903" s="77">
        <f>IF(G4903&gt;Variables!$G$9,0,1)</f>
        <v>1</v>
      </c>
      <c r="AM4903" s="77">
        <f>IF(AND(K4903&gt;Variables!$G$10,K4903&lt;Variables!$G$11),0,1)</f>
        <v>0</v>
      </c>
      <c r="AN4903" s="77">
        <f>IF(H4903&lt;Variables!$G$13,1,0)</f>
        <v>1</v>
      </c>
      <c r="AO4903" s="77">
        <f>IF(R4903&lt;Variables!$G$12,0,1)</f>
        <v>0</v>
      </c>
      <c r="AP4903" s="78">
        <f t="shared" si="155"/>
        <v>0</v>
      </c>
      <c r="AQ4903" s="77">
        <f>IF(V4903&lt;Variables!$G$15,1,0)</f>
        <v>1</v>
      </c>
      <c r="AR4903" s="77">
        <v>1</v>
      </c>
      <c r="AS4903" s="77">
        <v>0</v>
      </c>
      <c r="AT4903" s="77">
        <v>0</v>
      </c>
      <c r="AU4903" s="77">
        <v>0</v>
      </c>
      <c r="BA4903" s="77">
        <v>0.86</v>
      </c>
    </row>
    <row r="4904" spans="3:53" x14ac:dyDescent="0.25">
      <c r="C4904" s="77" t="s">
        <v>640</v>
      </c>
      <c r="D4904" s="77" t="s">
        <v>622</v>
      </c>
      <c r="E4904" s="77">
        <v>3.88</v>
      </c>
      <c r="F4904" s="77">
        <v>36.97</v>
      </c>
      <c r="G4904" s="77">
        <v>-19.63</v>
      </c>
      <c r="H4904" s="77">
        <v>181.22</v>
      </c>
      <c r="I4904" s="77">
        <v>-9.2919999999999998</v>
      </c>
      <c r="J4904" s="77" t="s">
        <v>74</v>
      </c>
      <c r="K4904" s="77">
        <v>43.15</v>
      </c>
      <c r="L4904" s="77">
        <v>3.8993150000000001</v>
      </c>
      <c r="M4904" s="77">
        <v>-1.067238732956947</v>
      </c>
      <c r="N4904" s="77">
        <v>3.973366</v>
      </c>
      <c r="O4904" s="77">
        <v>-2.9110331139895109</v>
      </c>
      <c r="P4904" s="77">
        <v>38310000</v>
      </c>
      <c r="Q4904" s="77">
        <v>217790</v>
      </c>
      <c r="R4904" s="77">
        <v>175.9</v>
      </c>
      <c r="S4904" s="77">
        <v>31.425000000000001</v>
      </c>
      <c r="T4904" s="77">
        <v>6.2389999999999999</v>
      </c>
      <c r="U4904" s="77">
        <v>16.940000000000001</v>
      </c>
      <c r="V4904" s="77">
        <v>2.3026692366505399</v>
      </c>
      <c r="AC4904" s="77">
        <v>4.1399999999999997</v>
      </c>
      <c r="AD4904" s="77">
        <v>3.65</v>
      </c>
      <c r="AH4904" s="77">
        <f>IF(AND(M4904&lt;Variables!$G$6,M4904&gt;Variables!$G$5),0,1)</f>
        <v>0</v>
      </c>
      <c r="AI4904" s="77">
        <f t="shared" si="154"/>
        <v>1</v>
      </c>
      <c r="AJ4904" s="77">
        <f>IF(I4904&gt;Variables!$G$7,0,1)</f>
        <v>1</v>
      </c>
      <c r="AK4904" s="77">
        <f>IF(F4904&gt;Variables!$G$8,0,1)</f>
        <v>0</v>
      </c>
      <c r="AL4904" s="77">
        <f>IF(G4904&gt;Variables!$G$9,0,1)</f>
        <v>1</v>
      </c>
      <c r="AM4904" s="77">
        <f>IF(AND(K4904&gt;Variables!$G$10,K4904&lt;Variables!$G$11),0,1)</f>
        <v>1</v>
      </c>
      <c r="AN4904" s="77">
        <f>IF(H4904&lt;Variables!$G$13,1,0)</f>
        <v>1</v>
      </c>
      <c r="AO4904" s="77">
        <f>IF(R4904&lt;Variables!$G$12,0,1)</f>
        <v>1</v>
      </c>
      <c r="AP4904" s="78">
        <f t="shared" si="155"/>
        <v>0</v>
      </c>
      <c r="AQ4904" s="77">
        <f>IF(V4904&lt;Variables!$G$15,1,0)</f>
        <v>1</v>
      </c>
      <c r="AR4904" s="77">
        <v>1</v>
      </c>
      <c r="AS4904" s="77">
        <v>0</v>
      </c>
      <c r="AT4904" s="77">
        <v>0</v>
      </c>
      <c r="AU4904" s="77">
        <v>0</v>
      </c>
      <c r="BA4904" s="77">
        <v>2</v>
      </c>
    </row>
    <row r="4905" spans="3:53" x14ac:dyDescent="0.25">
      <c r="C4905" s="77" t="s">
        <v>640</v>
      </c>
      <c r="D4905" s="77" t="s">
        <v>621</v>
      </c>
      <c r="E4905" s="77">
        <v>12.33</v>
      </c>
      <c r="F4905" s="77">
        <v>34.64</v>
      </c>
      <c r="G4905" s="77">
        <v>-4.67</v>
      </c>
      <c r="H4905" s="77">
        <v>28.51</v>
      </c>
      <c r="I4905" s="77">
        <v>-12.685</v>
      </c>
      <c r="J4905" s="77" t="s">
        <v>74</v>
      </c>
      <c r="K4905" s="77">
        <v>58.02</v>
      </c>
      <c r="L4905" s="77">
        <v>11.928175</v>
      </c>
      <c r="M4905" s="77">
        <v>2.7818589180658422</v>
      </c>
      <c r="N4905" s="77">
        <v>12.182758</v>
      </c>
      <c r="O4905" s="77">
        <v>0.63402720467729912</v>
      </c>
      <c r="P4905" s="77">
        <v>4060000</v>
      </c>
      <c r="Q4905" s="77">
        <v>52870</v>
      </c>
      <c r="R4905" s="77">
        <v>76.790000000000006</v>
      </c>
      <c r="S4905" s="77">
        <v>31.425000000000001</v>
      </c>
      <c r="T4905" s="77">
        <v>6.2389999999999999</v>
      </c>
      <c r="U4905" s="77">
        <v>16.940000000000001</v>
      </c>
      <c r="V4905" s="77">
        <v>2.3133261195161872</v>
      </c>
      <c r="AC4905" s="77">
        <v>13.5</v>
      </c>
      <c r="AD4905" s="77">
        <v>11.63</v>
      </c>
      <c r="AH4905" s="77">
        <f>IF(AND(M4905&lt;Variables!$G$6,M4905&gt;Variables!$G$5),0,1)</f>
        <v>1</v>
      </c>
      <c r="AI4905" s="77">
        <f t="shared" si="154"/>
        <v>1</v>
      </c>
      <c r="AJ4905" s="77">
        <f>IF(I4905&gt;Variables!$G$7,0,1)</f>
        <v>1</v>
      </c>
      <c r="AK4905" s="77">
        <f>IF(F4905&gt;Variables!$G$8,0,1)</f>
        <v>0</v>
      </c>
      <c r="AL4905" s="77">
        <f>IF(G4905&gt;Variables!$G$9,0,1)</f>
        <v>1</v>
      </c>
      <c r="AM4905" s="77">
        <f>IF(AND(K4905&gt;Variables!$G$10,K4905&lt;Variables!$G$11),0,1)</f>
        <v>1</v>
      </c>
      <c r="AN4905" s="77">
        <f>IF(H4905&lt;Variables!$G$13,1,0)</f>
        <v>1</v>
      </c>
      <c r="AO4905" s="77">
        <f>IF(R4905&lt;Variables!$G$12,0,1)</f>
        <v>1</v>
      </c>
      <c r="AP4905" s="78">
        <f t="shared" si="155"/>
        <v>0</v>
      </c>
      <c r="AQ4905" s="77">
        <f>IF(V4905&lt;Variables!$G$15,1,0)</f>
        <v>1</v>
      </c>
      <c r="AR4905" s="77">
        <v>0</v>
      </c>
      <c r="AS4905" s="77">
        <v>0</v>
      </c>
      <c r="AT4905" s="77">
        <v>1</v>
      </c>
      <c r="AU4905" s="77">
        <v>0</v>
      </c>
      <c r="BA4905" s="77">
        <v>-2.25</v>
      </c>
    </row>
    <row r="4906" spans="3:53" x14ac:dyDescent="0.25">
      <c r="C4906" s="77" t="s">
        <v>640</v>
      </c>
      <c r="D4906" s="77" t="s">
        <v>127</v>
      </c>
      <c r="E4906" s="77">
        <v>38.82</v>
      </c>
      <c r="F4906" s="77">
        <v>15.26</v>
      </c>
      <c r="G4906" s="77">
        <v>14.7</v>
      </c>
      <c r="H4906" s="77">
        <v>6940</v>
      </c>
      <c r="I4906" s="77">
        <v>1458.4159999999999</v>
      </c>
      <c r="J4906" s="77" t="s">
        <v>74</v>
      </c>
      <c r="K4906" s="77">
        <v>59.69</v>
      </c>
      <c r="L4906" s="77">
        <v>38.402360000000002</v>
      </c>
      <c r="M4906" s="77">
        <v>0.35841547238242011</v>
      </c>
      <c r="N4906" s="77">
        <v>37.534152000000013</v>
      </c>
      <c r="O4906" s="77">
        <v>2.6798207669644252</v>
      </c>
      <c r="P4906" s="77">
        <v>497496</v>
      </c>
      <c r="Q4906" s="77">
        <v>800984</v>
      </c>
      <c r="R4906" s="77">
        <v>0.62</v>
      </c>
      <c r="S4906" s="77">
        <v>31.425000000000001</v>
      </c>
      <c r="T4906" s="77">
        <v>6.2389999999999999</v>
      </c>
      <c r="U4906" s="77">
        <v>16.940000000000001</v>
      </c>
      <c r="V4906" s="77">
        <v>2.448039441079767</v>
      </c>
      <c r="AC4906" s="77">
        <v>42.62</v>
      </c>
      <c r="AD4906" s="77">
        <v>37.760100000000001</v>
      </c>
      <c r="AH4906" s="77">
        <f>IF(AND(M4906&lt;Variables!$G$6,M4906&gt;Variables!$G$5),0,1)</f>
        <v>1</v>
      </c>
      <c r="AI4906" s="77">
        <f t="shared" si="154"/>
        <v>0</v>
      </c>
      <c r="AJ4906" s="77">
        <f>IF(I4906&gt;Variables!$G$7,0,1)</f>
        <v>0</v>
      </c>
      <c r="AK4906" s="77">
        <f>IF(F4906&gt;Variables!$G$8,0,1)</f>
        <v>0</v>
      </c>
      <c r="AL4906" s="77">
        <f>IF(G4906&gt;Variables!$G$9,0,1)</f>
        <v>0</v>
      </c>
      <c r="AM4906" s="77">
        <f>IF(AND(K4906&gt;Variables!$G$10,K4906&lt;Variables!$G$11),0,1)</f>
        <v>1</v>
      </c>
      <c r="AN4906" s="77">
        <f>IF(H4906&lt;Variables!$G$13,1,0)</f>
        <v>0</v>
      </c>
      <c r="AO4906" s="77">
        <f>IF(R4906&lt;Variables!$G$12,0,1)</f>
        <v>0</v>
      </c>
      <c r="AP4906" s="78">
        <f t="shared" si="155"/>
        <v>0</v>
      </c>
      <c r="AQ4906" s="77">
        <f>IF(V4906&lt;Variables!$G$15,1,0)</f>
        <v>1</v>
      </c>
      <c r="AR4906" s="77">
        <v>0</v>
      </c>
      <c r="AS4906" s="77">
        <v>0</v>
      </c>
      <c r="AT4906" s="77">
        <v>1</v>
      </c>
      <c r="AU4906" s="77">
        <v>0</v>
      </c>
      <c r="BA4906" s="77">
        <v>-2.25</v>
      </c>
    </row>
    <row r="4907" spans="3:53" x14ac:dyDescent="0.25">
      <c r="C4907" s="77" t="s">
        <v>640</v>
      </c>
      <c r="D4907" s="77" t="s">
        <v>617</v>
      </c>
      <c r="E4907" s="77">
        <v>4.3899999999999997</v>
      </c>
      <c r="F4907" s="77">
        <v>6.3</v>
      </c>
      <c r="G4907" s="77">
        <v>3.31</v>
      </c>
      <c r="H4907" s="77">
        <v>-99999</v>
      </c>
      <c r="I4907" s="77">
        <v>-23.056000000000001</v>
      </c>
      <c r="J4907" s="77" t="s">
        <v>74</v>
      </c>
      <c r="K4907" s="77">
        <v>66.650000000000006</v>
      </c>
      <c r="L4907" s="77">
        <v>4.3657142857142857</v>
      </c>
      <c r="M4907" s="77">
        <v>9.8167539267019432E-2</v>
      </c>
      <c r="N4907" s="77">
        <v>4.3586333333333336</v>
      </c>
      <c r="O4907" s="77">
        <v>0.26078510848201331</v>
      </c>
      <c r="P4907" s="77">
        <v>59265</v>
      </c>
      <c r="Q4907" s="77">
        <v>142825</v>
      </c>
      <c r="R4907" s="77">
        <v>0.41</v>
      </c>
      <c r="S4907" s="77">
        <v>31.425000000000001</v>
      </c>
      <c r="T4907" s="77">
        <v>6.2389999999999999</v>
      </c>
      <c r="U4907" s="77">
        <v>16.940000000000001</v>
      </c>
      <c r="V4907" s="77">
        <v>2.5322212382198952</v>
      </c>
      <c r="AC4907" s="77">
        <v>4.4000000000000004</v>
      </c>
      <c r="AD4907" s="77">
        <v>4.3099999999999996</v>
      </c>
      <c r="AH4907" s="77">
        <f>IF(AND(M4907&lt;Variables!$G$6,M4907&gt;Variables!$G$5),0,1)</f>
        <v>1</v>
      </c>
      <c r="AI4907" s="77">
        <f t="shared" si="154"/>
        <v>0</v>
      </c>
      <c r="AJ4907" s="77">
        <f>IF(I4907&gt;Variables!$G$7,0,1)</f>
        <v>1</v>
      </c>
      <c r="AK4907" s="77">
        <f>IF(F4907&gt;Variables!$G$8,0,1)</f>
        <v>1</v>
      </c>
      <c r="AL4907" s="77">
        <f>IF(G4907&gt;Variables!$G$9,0,1)</f>
        <v>1</v>
      </c>
      <c r="AM4907" s="77">
        <f>IF(AND(K4907&gt;Variables!$G$10,K4907&lt;Variables!$G$11),0,1)</f>
        <v>0</v>
      </c>
      <c r="AN4907" s="77">
        <f>IF(H4907&lt;Variables!$G$13,1,0)</f>
        <v>1</v>
      </c>
      <c r="AO4907" s="77">
        <f>IF(R4907&lt;Variables!$G$12,0,1)</f>
        <v>0</v>
      </c>
      <c r="AP4907" s="78">
        <f t="shared" si="155"/>
        <v>0</v>
      </c>
      <c r="AQ4907" s="77">
        <f>IF(V4907&lt;Variables!$G$15,1,0)</f>
        <v>1</v>
      </c>
      <c r="AR4907" s="77">
        <v>0</v>
      </c>
      <c r="AS4907" s="77">
        <v>0</v>
      </c>
      <c r="AT4907" s="77">
        <v>0</v>
      </c>
      <c r="AU4907" s="77">
        <v>1</v>
      </c>
      <c r="BA4907" s="77">
        <v>-0.56000000000000005</v>
      </c>
    </row>
    <row r="4908" spans="3:53" x14ac:dyDescent="0.25">
      <c r="C4908" s="77" t="s">
        <v>640</v>
      </c>
      <c r="D4908" s="77" t="s">
        <v>515</v>
      </c>
      <c r="E4908" s="77">
        <v>99.71</v>
      </c>
      <c r="F4908" s="77">
        <v>7.05</v>
      </c>
      <c r="G4908" s="77">
        <v>5.9</v>
      </c>
      <c r="H4908" s="77">
        <v>4110</v>
      </c>
      <c r="I4908" s="77">
        <v>255.17400000000001</v>
      </c>
      <c r="J4908" s="77" t="s">
        <v>74</v>
      </c>
      <c r="K4908" s="77">
        <v>61.31</v>
      </c>
      <c r="L4908" s="77">
        <v>99.351680000000002</v>
      </c>
      <c r="M4908" s="77">
        <v>0.29936081604256959</v>
      </c>
      <c r="N4908" s="77">
        <v>97.857655999999992</v>
      </c>
      <c r="O4908" s="77">
        <v>1.830663101106788</v>
      </c>
      <c r="P4908" s="77">
        <v>816271</v>
      </c>
      <c r="Q4908" s="77">
        <v>1718000</v>
      </c>
      <c r="R4908" s="77">
        <v>0.48</v>
      </c>
      <c r="S4908" s="77">
        <v>31.425000000000001</v>
      </c>
      <c r="T4908" s="77">
        <v>6.2389999999999999</v>
      </c>
      <c r="U4908" s="77">
        <v>16.940000000000001</v>
      </c>
      <c r="V4908" s="77">
        <v>2.4666101126274662</v>
      </c>
      <c r="AC4908" s="77">
        <v>101</v>
      </c>
      <c r="AD4908" s="77">
        <v>93</v>
      </c>
      <c r="AH4908" s="77">
        <f>IF(AND(M4908&lt;Variables!$G$6,M4908&gt;Variables!$G$5),0,1)</f>
        <v>1</v>
      </c>
      <c r="AI4908" s="77">
        <f t="shared" si="154"/>
        <v>0</v>
      </c>
      <c r="AJ4908" s="77">
        <f>IF(I4908&gt;Variables!$G$7,0,1)</f>
        <v>0</v>
      </c>
      <c r="AK4908" s="77">
        <f>IF(F4908&gt;Variables!$G$8,0,1)</f>
        <v>1</v>
      </c>
      <c r="AL4908" s="77">
        <f>IF(G4908&gt;Variables!$G$9,0,1)</f>
        <v>1</v>
      </c>
      <c r="AM4908" s="77">
        <f>IF(AND(K4908&gt;Variables!$G$10,K4908&lt;Variables!$G$11),0,1)</f>
        <v>1</v>
      </c>
      <c r="AN4908" s="77">
        <f>IF(H4908&lt;Variables!$G$13,1,0)</f>
        <v>0</v>
      </c>
      <c r="AO4908" s="77">
        <f>IF(R4908&lt;Variables!$G$12,0,1)</f>
        <v>0</v>
      </c>
      <c r="AP4908" s="78">
        <f t="shared" si="155"/>
        <v>0</v>
      </c>
      <c r="AQ4908" s="77">
        <f>IF(V4908&lt;Variables!$G$15,1,0)</f>
        <v>1</v>
      </c>
      <c r="AR4908" s="77">
        <v>0</v>
      </c>
      <c r="AS4908" s="77">
        <v>0</v>
      </c>
      <c r="AT4908" s="77">
        <v>0</v>
      </c>
      <c r="AU4908" s="77">
        <v>1</v>
      </c>
      <c r="BA4908" s="77">
        <v>-1.3</v>
      </c>
    </row>
    <row r="4909" spans="3:53" x14ac:dyDescent="0.25">
      <c r="C4909" s="77" t="s">
        <v>640</v>
      </c>
      <c r="D4909" s="77" t="s">
        <v>431</v>
      </c>
      <c r="E4909" s="77">
        <v>40.409999999999997</v>
      </c>
      <c r="F4909" s="77">
        <v>5.61</v>
      </c>
      <c r="G4909" s="77">
        <v>5.52</v>
      </c>
      <c r="H4909" s="77">
        <v>4950</v>
      </c>
      <c r="I4909" s="77">
        <v>177.80199999999999</v>
      </c>
      <c r="J4909" s="77" t="s">
        <v>75</v>
      </c>
      <c r="K4909" s="77">
        <v>62.68</v>
      </c>
      <c r="L4909" s="77">
        <v>39.896734999999993</v>
      </c>
      <c r="M4909" s="77">
        <v>1.0358366417703351</v>
      </c>
      <c r="N4909" s="77">
        <v>38.870424</v>
      </c>
      <c r="O4909" s="77">
        <v>3.703525333297117</v>
      </c>
      <c r="P4909" s="77">
        <v>3314000</v>
      </c>
      <c r="Q4909" s="77">
        <v>5997000</v>
      </c>
      <c r="R4909" s="77">
        <v>0.55000000000000004</v>
      </c>
      <c r="S4909" s="77">
        <v>31.425000000000001</v>
      </c>
      <c r="T4909" s="77">
        <v>6.2389999999999999</v>
      </c>
      <c r="U4909" s="77">
        <v>16.940000000000001</v>
      </c>
      <c r="V4909" s="77">
        <v>2.433500875226204</v>
      </c>
      <c r="AC4909" s="77">
        <v>41.48</v>
      </c>
      <c r="AD4909" s="77">
        <v>39.28</v>
      </c>
      <c r="AH4909" s="77">
        <f>IF(AND(M4909&lt;Variables!$G$6,M4909&gt;Variables!$G$5),0,1)</f>
        <v>1</v>
      </c>
      <c r="AI4909" s="77">
        <f t="shared" si="154"/>
        <v>0</v>
      </c>
      <c r="AJ4909" s="77">
        <f>IF(I4909&gt;Variables!$G$7,0,1)</f>
        <v>0</v>
      </c>
      <c r="AK4909" s="77">
        <f>IF(F4909&gt;Variables!$G$8,0,1)</f>
        <v>1</v>
      </c>
      <c r="AL4909" s="77">
        <f>IF(G4909&gt;Variables!$G$9,0,1)</f>
        <v>1</v>
      </c>
      <c r="AM4909" s="77">
        <f>IF(AND(K4909&gt;Variables!$G$10,K4909&lt;Variables!$G$11),0,1)</f>
        <v>0</v>
      </c>
      <c r="AN4909" s="77">
        <f>IF(H4909&lt;Variables!$G$13,1,0)</f>
        <v>0</v>
      </c>
      <c r="AO4909" s="77">
        <f>IF(R4909&lt;Variables!$G$12,0,1)</f>
        <v>0</v>
      </c>
      <c r="AP4909" s="78">
        <f t="shared" si="155"/>
        <v>1</v>
      </c>
      <c r="AQ4909" s="77">
        <f>IF(V4909&lt;Variables!$G$15,1,0)</f>
        <v>1</v>
      </c>
      <c r="AR4909" s="77">
        <v>1</v>
      </c>
      <c r="AS4909" s="77">
        <v>0</v>
      </c>
      <c r="AT4909" s="77">
        <v>0</v>
      </c>
      <c r="AU4909" s="77">
        <v>0</v>
      </c>
      <c r="BA4909" s="77">
        <v>2</v>
      </c>
    </row>
    <row r="4910" spans="3:53" x14ac:dyDescent="0.25">
      <c r="C4910" s="77" t="s">
        <v>640</v>
      </c>
      <c r="D4910" s="77" t="s">
        <v>610</v>
      </c>
      <c r="E4910" s="77">
        <v>13.69</v>
      </c>
      <c r="F4910" s="77">
        <v>21.54</v>
      </c>
      <c r="G4910" s="77">
        <v>14.38</v>
      </c>
      <c r="H4910" s="77">
        <v>623.66</v>
      </c>
      <c r="I4910" s="77">
        <v>8757.4429999999993</v>
      </c>
      <c r="J4910" s="77" t="s">
        <v>75</v>
      </c>
      <c r="K4910" s="77">
        <v>40.67</v>
      </c>
      <c r="L4910" s="77">
        <v>13.938395</v>
      </c>
      <c r="M4910" s="77">
        <v>-1.365975063843438</v>
      </c>
      <c r="N4910" s="77">
        <v>14.278954000000001</v>
      </c>
      <c r="O4910" s="77">
        <v>-3.718437639059553</v>
      </c>
      <c r="P4910" s="77">
        <v>2230000</v>
      </c>
      <c r="Q4910" s="77">
        <v>376320</v>
      </c>
      <c r="R4910" s="77">
        <v>5.93</v>
      </c>
      <c r="S4910" s="77">
        <v>31.425000000000001</v>
      </c>
      <c r="T4910" s="77">
        <v>6.2389999999999999</v>
      </c>
      <c r="U4910" s="77">
        <v>16.940000000000001</v>
      </c>
      <c r="V4910" s="77">
        <v>2.2690502989256651</v>
      </c>
      <c r="AC4910" s="77">
        <v>15.5</v>
      </c>
      <c r="AD4910" s="77">
        <v>13.27</v>
      </c>
      <c r="AH4910" s="77">
        <f>IF(AND(M4910&lt;Variables!$G$6,M4910&gt;Variables!$G$5),0,1)</f>
        <v>0</v>
      </c>
      <c r="AI4910" s="77">
        <f t="shared" si="154"/>
        <v>1</v>
      </c>
      <c r="AJ4910" s="77">
        <f>IF(I4910&gt;Variables!$G$7,0,1)</f>
        <v>0</v>
      </c>
      <c r="AK4910" s="77">
        <f>IF(F4910&gt;Variables!$G$8,0,1)</f>
        <v>0</v>
      </c>
      <c r="AL4910" s="77">
        <f>IF(G4910&gt;Variables!$G$9,0,1)</f>
        <v>0</v>
      </c>
      <c r="AM4910" s="77">
        <f>IF(AND(K4910&gt;Variables!$G$10,K4910&lt;Variables!$G$11),0,1)</f>
        <v>1</v>
      </c>
      <c r="AN4910" s="77">
        <f>IF(H4910&lt;Variables!$G$13,1,0)</f>
        <v>1</v>
      </c>
      <c r="AO4910" s="77">
        <f>IF(R4910&lt;Variables!$G$12,0,1)</f>
        <v>1</v>
      </c>
      <c r="AP4910" s="78">
        <f t="shared" si="155"/>
        <v>1</v>
      </c>
      <c r="AQ4910" s="77">
        <f>IF(V4910&lt;Variables!$G$15,1,0)</f>
        <v>1</v>
      </c>
      <c r="AR4910" s="77">
        <v>0</v>
      </c>
      <c r="AS4910" s="77">
        <v>0</v>
      </c>
      <c r="AT4910" s="77">
        <v>1</v>
      </c>
      <c r="AU4910" s="77">
        <v>0</v>
      </c>
      <c r="BA4910" s="77">
        <v>-2.25</v>
      </c>
    </row>
    <row r="4911" spans="3:53" x14ac:dyDescent="0.25">
      <c r="C4911" s="77" t="s">
        <v>643</v>
      </c>
      <c r="D4911" s="77" t="s">
        <v>642</v>
      </c>
      <c r="E4911" s="77">
        <v>9.52</v>
      </c>
      <c r="F4911" s="77">
        <v>20.59</v>
      </c>
      <c r="G4911" s="77">
        <v>18.100000000000001</v>
      </c>
      <c r="H4911" s="77">
        <v>956.93</v>
      </c>
      <c r="I4911" s="77">
        <v>23816.169000000002</v>
      </c>
      <c r="J4911" s="77" t="s">
        <v>75</v>
      </c>
      <c r="K4911" s="77">
        <v>57.83</v>
      </c>
      <c r="L4911" s="77">
        <v>9.4526950000000021</v>
      </c>
      <c r="M4911" s="77">
        <v>7.8337447680249389E-2</v>
      </c>
      <c r="N4911" s="77">
        <v>8.9768840000000001</v>
      </c>
      <c r="O4911" s="77">
        <v>5.3828923265578634</v>
      </c>
      <c r="P4911" s="77">
        <v>29620000</v>
      </c>
      <c r="Q4911" s="77">
        <v>22730000</v>
      </c>
      <c r="R4911" s="77">
        <v>1.3</v>
      </c>
      <c r="S4911" s="77">
        <v>32.971999999999987</v>
      </c>
      <c r="T4911" s="77">
        <v>6.2839999999999998</v>
      </c>
      <c r="U4911" s="77">
        <v>17.6084</v>
      </c>
      <c r="V4911" s="77">
        <v>2.4443105785224222</v>
      </c>
      <c r="AC4911" s="77">
        <v>9.5298999999999996</v>
      </c>
      <c r="AD4911" s="77">
        <v>7.92</v>
      </c>
      <c r="AH4911" s="77">
        <f>IF(AND(M4911&lt;Variables!$G$6,M4911&gt;Variables!$G$5),0,1)</f>
        <v>1</v>
      </c>
      <c r="AI4911" s="77">
        <f t="shared" si="154"/>
        <v>0</v>
      </c>
      <c r="AJ4911" s="77">
        <f>IF(I4911&gt;Variables!$G$7,0,1)</f>
        <v>0</v>
      </c>
      <c r="AK4911" s="77">
        <f>IF(F4911&gt;Variables!$G$8,0,1)</f>
        <v>0</v>
      </c>
      <c r="AL4911" s="77">
        <f>IF(G4911&gt;Variables!$G$9,0,1)</f>
        <v>0</v>
      </c>
      <c r="AM4911" s="77">
        <f>IF(AND(K4911&gt;Variables!$G$10,K4911&lt;Variables!$G$11),0,1)</f>
        <v>1</v>
      </c>
      <c r="AN4911" s="77">
        <f>IF(H4911&lt;Variables!$G$13,1,0)</f>
        <v>1</v>
      </c>
      <c r="AO4911" s="77">
        <f>IF(R4911&lt;Variables!$G$12,0,1)</f>
        <v>0</v>
      </c>
      <c r="AP4911" s="78">
        <f t="shared" si="155"/>
        <v>1</v>
      </c>
      <c r="AQ4911" s="77">
        <f>IF(V4911&lt;Variables!$G$15,1,0)</f>
        <v>1</v>
      </c>
      <c r="AR4911" s="77">
        <v>0</v>
      </c>
      <c r="AS4911" s="77">
        <v>0</v>
      </c>
      <c r="AT4911" s="77">
        <v>1</v>
      </c>
      <c r="AU4911" s="77">
        <v>0</v>
      </c>
      <c r="BA4911" s="77">
        <v>-2.25</v>
      </c>
    </row>
    <row r="4912" spans="3:53" x14ac:dyDescent="0.25">
      <c r="C4912" s="77" t="s">
        <v>643</v>
      </c>
      <c r="D4912" s="77" t="s">
        <v>82</v>
      </c>
      <c r="E4912" s="77">
        <v>34.659999999999997</v>
      </c>
      <c r="F4912" s="77">
        <v>7.07</v>
      </c>
      <c r="G4912" s="77">
        <v>5.64</v>
      </c>
      <c r="H4912" s="77">
        <v>4580</v>
      </c>
      <c r="I4912" s="77">
        <v>284.56700000000001</v>
      </c>
      <c r="J4912" s="77" t="s">
        <v>75</v>
      </c>
      <c r="K4912" s="77">
        <v>57.45</v>
      </c>
      <c r="L4912" s="77">
        <v>34.402209999999997</v>
      </c>
      <c r="M4912" s="77">
        <v>0.25518709408493889</v>
      </c>
      <c r="N4912" s="77">
        <v>33.973301999999997</v>
      </c>
      <c r="O4912" s="77">
        <v>1.520894259851451</v>
      </c>
      <c r="P4912" s="77">
        <v>5612000</v>
      </c>
      <c r="Q4912" s="77">
        <v>15988000</v>
      </c>
      <c r="R4912" s="77">
        <v>0.35</v>
      </c>
      <c r="S4912" s="77">
        <v>32.971999999999987</v>
      </c>
      <c r="T4912" s="77">
        <v>6.2839999999999998</v>
      </c>
      <c r="U4912" s="77">
        <v>17.6084</v>
      </c>
      <c r="V4912" s="77">
        <v>2.4320566321122978</v>
      </c>
      <c r="AC4912" s="77">
        <v>35.090000000000003</v>
      </c>
      <c r="AD4912" s="77">
        <v>33.869999999999997</v>
      </c>
      <c r="AH4912" s="77">
        <f>IF(AND(M4912&lt;Variables!$G$6,M4912&gt;Variables!$G$5),0,1)</f>
        <v>1</v>
      </c>
      <c r="AI4912" s="77">
        <f t="shared" si="154"/>
        <v>0</v>
      </c>
      <c r="AJ4912" s="77">
        <f>IF(I4912&gt;Variables!$G$7,0,1)</f>
        <v>0</v>
      </c>
      <c r="AK4912" s="77">
        <f>IF(F4912&gt;Variables!$G$8,0,1)</f>
        <v>1</v>
      </c>
      <c r="AL4912" s="77">
        <f>IF(G4912&gt;Variables!$G$9,0,1)</f>
        <v>1</v>
      </c>
      <c r="AM4912" s="77">
        <f>IF(AND(K4912&gt;Variables!$G$10,K4912&lt;Variables!$G$11),0,1)</f>
        <v>1</v>
      </c>
      <c r="AN4912" s="77">
        <f>IF(H4912&lt;Variables!$G$13,1,0)</f>
        <v>0</v>
      </c>
      <c r="AO4912" s="77">
        <f>IF(R4912&lt;Variables!$G$12,0,1)</f>
        <v>0</v>
      </c>
      <c r="AP4912" s="78">
        <f t="shared" si="155"/>
        <v>1</v>
      </c>
      <c r="AQ4912" s="77">
        <f>IF(V4912&lt;Variables!$G$15,1,0)</f>
        <v>1</v>
      </c>
      <c r="AR4912" s="77">
        <v>0</v>
      </c>
      <c r="AS4912" s="77">
        <v>0</v>
      </c>
      <c r="AT4912" s="77">
        <v>0</v>
      </c>
      <c r="AU4912" s="77">
        <v>1</v>
      </c>
      <c r="BA4912" s="77">
        <v>-0.31</v>
      </c>
    </row>
    <row r="4913" spans="3:53" x14ac:dyDescent="0.25">
      <c r="C4913" s="77" t="s">
        <v>643</v>
      </c>
      <c r="D4913" s="77" t="s">
        <v>610</v>
      </c>
      <c r="E4913" s="77">
        <v>13.74</v>
      </c>
      <c r="F4913" s="77">
        <v>21.54</v>
      </c>
      <c r="G4913" s="77">
        <v>14.06</v>
      </c>
      <c r="H4913" s="77">
        <v>623.66</v>
      </c>
      <c r="I4913" s="77">
        <v>8749.8829999999998</v>
      </c>
      <c r="J4913" s="77" t="s">
        <v>75</v>
      </c>
      <c r="K4913" s="77">
        <v>40.200000000000003</v>
      </c>
      <c r="L4913" s="77">
        <v>13.83642</v>
      </c>
      <c r="M4913" s="77">
        <v>-0.91367564731337847</v>
      </c>
      <c r="N4913" s="77">
        <v>14.137572</v>
      </c>
      <c r="O4913" s="77">
        <v>-3.024366560255169</v>
      </c>
      <c r="P4913" s="77">
        <v>2260000</v>
      </c>
      <c r="Q4913" s="77">
        <v>376320</v>
      </c>
      <c r="R4913" s="77">
        <v>6.01</v>
      </c>
      <c r="S4913" s="77">
        <v>32.971999999999987</v>
      </c>
      <c r="T4913" s="77">
        <v>6.2839999999999998</v>
      </c>
      <c r="U4913" s="77">
        <v>17.6084</v>
      </c>
      <c r="V4913" s="77">
        <v>2.2633683531896258</v>
      </c>
      <c r="AC4913" s="77">
        <v>15.5</v>
      </c>
      <c r="AD4913" s="77">
        <v>13.27</v>
      </c>
      <c r="AH4913" s="77">
        <f>IF(AND(M4913&lt;Variables!$G$6,M4913&gt;Variables!$G$5),0,1)</f>
        <v>1</v>
      </c>
      <c r="AI4913" s="77">
        <f t="shared" si="154"/>
        <v>1</v>
      </c>
      <c r="AJ4913" s="77">
        <f>IF(I4913&gt;Variables!$G$7,0,1)</f>
        <v>0</v>
      </c>
      <c r="AK4913" s="77">
        <f>IF(F4913&gt;Variables!$G$8,0,1)</f>
        <v>0</v>
      </c>
      <c r="AL4913" s="77">
        <f>IF(G4913&gt;Variables!$G$9,0,1)</f>
        <v>0</v>
      </c>
      <c r="AM4913" s="77">
        <f>IF(AND(K4913&gt;Variables!$G$10,K4913&lt;Variables!$G$11),0,1)</f>
        <v>1</v>
      </c>
      <c r="AN4913" s="77">
        <f>IF(H4913&lt;Variables!$G$13,1,0)</f>
        <v>1</v>
      </c>
      <c r="AO4913" s="77">
        <f>IF(R4913&lt;Variables!$G$12,0,1)</f>
        <v>1</v>
      </c>
      <c r="AP4913" s="78">
        <f t="shared" si="155"/>
        <v>1</v>
      </c>
      <c r="AQ4913" s="77">
        <f>IF(V4913&lt;Variables!$G$15,1,0)</f>
        <v>1</v>
      </c>
      <c r="AR4913" s="77">
        <v>0</v>
      </c>
      <c r="AS4913" s="77">
        <v>0</v>
      </c>
      <c r="AT4913" s="77">
        <v>1</v>
      </c>
      <c r="AU4913" s="77">
        <v>0</v>
      </c>
      <c r="BA4913" s="77">
        <v>-2.25</v>
      </c>
    </row>
    <row r="4914" spans="3:53" x14ac:dyDescent="0.25">
      <c r="C4914" s="77" t="s">
        <v>643</v>
      </c>
      <c r="D4914" s="77" t="s">
        <v>458</v>
      </c>
      <c r="E4914" s="77">
        <v>51.39</v>
      </c>
      <c r="F4914" s="77">
        <v>26.95</v>
      </c>
      <c r="G4914" s="77">
        <v>6.95</v>
      </c>
      <c r="H4914" s="77">
        <v>9830</v>
      </c>
      <c r="I4914" s="77">
        <v>79.471000000000004</v>
      </c>
      <c r="J4914" s="77" t="s">
        <v>75</v>
      </c>
      <c r="K4914" s="77">
        <v>66.03</v>
      </c>
      <c r="L4914" s="77">
        <v>50.492330000000003</v>
      </c>
      <c r="M4914" s="77">
        <v>1.2728071768523961</v>
      </c>
      <c r="N4914" s="77">
        <v>49.015120000000003</v>
      </c>
      <c r="O4914" s="77">
        <v>4.3249511579284157</v>
      </c>
      <c r="P4914" s="77">
        <v>76528000</v>
      </c>
      <c r="Q4914" s="77">
        <v>20406000</v>
      </c>
      <c r="R4914" s="77">
        <v>3.75</v>
      </c>
      <c r="S4914" s="77">
        <v>32.971999999999987</v>
      </c>
      <c r="T4914" s="77">
        <v>6.2839999999999998</v>
      </c>
      <c r="U4914" s="77">
        <v>17.6084</v>
      </c>
      <c r="V4914" s="77">
        <v>2.441053663360039</v>
      </c>
      <c r="AC4914" s="77">
        <v>57.289900000000003</v>
      </c>
      <c r="AD4914" s="77">
        <v>50.96</v>
      </c>
      <c r="AH4914" s="77">
        <f>IF(AND(M4914&lt;Variables!$G$6,M4914&gt;Variables!$G$5),0,1)</f>
        <v>1</v>
      </c>
      <c r="AI4914" s="77">
        <f t="shared" ref="AI4914:AI4977" si="156">IF(L4914&gt;N4914,0,1)</f>
        <v>0</v>
      </c>
      <c r="AJ4914" s="77">
        <f>IF(I4914&gt;Variables!$G$7,0,1)</f>
        <v>0</v>
      </c>
      <c r="AK4914" s="77">
        <f>IF(F4914&gt;Variables!$G$8,0,1)</f>
        <v>0</v>
      </c>
      <c r="AL4914" s="77">
        <f>IF(G4914&gt;Variables!$G$9,0,1)</f>
        <v>1</v>
      </c>
      <c r="AM4914" s="77">
        <f>IF(AND(K4914&gt;Variables!$G$10,K4914&lt;Variables!$G$11),0,1)</f>
        <v>0</v>
      </c>
      <c r="AN4914" s="77">
        <f>IF(H4914&lt;Variables!$G$13,1,0)</f>
        <v>0</v>
      </c>
      <c r="AO4914" s="77">
        <f>IF(R4914&lt;Variables!$G$12,0,1)</f>
        <v>1</v>
      </c>
      <c r="AP4914" s="78">
        <f t="shared" ref="AP4914:AP4977" si="157">IF(J4914="Pass", 0,1)</f>
        <v>1</v>
      </c>
      <c r="AQ4914" s="77">
        <f>IF(V4914&lt;Variables!$G$15,1,0)</f>
        <v>1</v>
      </c>
      <c r="AR4914" s="77">
        <v>1</v>
      </c>
      <c r="AS4914" s="77">
        <v>0</v>
      </c>
      <c r="AT4914" s="77">
        <v>0</v>
      </c>
      <c r="AU4914" s="77">
        <v>0</v>
      </c>
      <c r="BA4914" s="77">
        <v>2</v>
      </c>
    </row>
    <row r="4915" spans="3:53" x14ac:dyDescent="0.25">
      <c r="C4915" s="77" t="s">
        <v>643</v>
      </c>
      <c r="D4915" s="77" t="s">
        <v>431</v>
      </c>
      <c r="E4915" s="77">
        <v>40.619999999999997</v>
      </c>
      <c r="F4915" s="77">
        <v>6.45</v>
      </c>
      <c r="G4915" s="77">
        <v>6.18</v>
      </c>
      <c r="H4915" s="77">
        <v>4950</v>
      </c>
      <c r="I4915" s="77">
        <v>178.405</v>
      </c>
      <c r="J4915" s="77" t="s">
        <v>75</v>
      </c>
      <c r="K4915" s="77">
        <v>64.84</v>
      </c>
      <c r="L4915" s="77">
        <v>40.255969999999991</v>
      </c>
      <c r="M4915" s="77">
        <v>0.75822294183945593</v>
      </c>
      <c r="N4915" s="77">
        <v>39.104604000000002</v>
      </c>
      <c r="O4915" s="77">
        <v>3.7248708617532551</v>
      </c>
      <c r="P4915" s="77">
        <v>3541000</v>
      </c>
      <c r="Q4915" s="77">
        <v>5997000</v>
      </c>
      <c r="R4915" s="77">
        <v>0.59</v>
      </c>
      <c r="S4915" s="77">
        <v>32.971999999999987</v>
      </c>
      <c r="T4915" s="77">
        <v>6.2839999999999998</v>
      </c>
      <c r="U4915" s="77">
        <v>17.6084</v>
      </c>
      <c r="V4915" s="77">
        <v>2.468532745328655</v>
      </c>
      <c r="AC4915" s="77">
        <v>41.48</v>
      </c>
      <c r="AD4915" s="77">
        <v>39.28</v>
      </c>
      <c r="AH4915" s="77">
        <f>IF(AND(M4915&lt;Variables!$G$6,M4915&gt;Variables!$G$5),0,1)</f>
        <v>1</v>
      </c>
      <c r="AI4915" s="77">
        <f t="shared" si="156"/>
        <v>0</v>
      </c>
      <c r="AJ4915" s="77">
        <f>IF(I4915&gt;Variables!$G$7,0,1)</f>
        <v>0</v>
      </c>
      <c r="AK4915" s="77">
        <f>IF(F4915&gt;Variables!$G$8,0,1)</f>
        <v>1</v>
      </c>
      <c r="AL4915" s="77">
        <f>IF(G4915&gt;Variables!$G$9,0,1)</f>
        <v>1</v>
      </c>
      <c r="AM4915" s="77">
        <f>IF(AND(K4915&gt;Variables!$G$10,K4915&lt;Variables!$G$11),0,1)</f>
        <v>0</v>
      </c>
      <c r="AN4915" s="77">
        <f>IF(H4915&lt;Variables!$G$13,1,0)</f>
        <v>0</v>
      </c>
      <c r="AO4915" s="77">
        <f>IF(R4915&lt;Variables!$G$12,0,1)</f>
        <v>0</v>
      </c>
      <c r="AP4915" s="78">
        <f t="shared" si="157"/>
        <v>1</v>
      </c>
      <c r="AQ4915" s="77">
        <f>IF(V4915&lt;Variables!$G$15,1,0)</f>
        <v>1</v>
      </c>
      <c r="AR4915" s="77">
        <v>1</v>
      </c>
      <c r="AS4915" s="77">
        <v>0</v>
      </c>
      <c r="AT4915" s="77">
        <v>0</v>
      </c>
      <c r="AU4915" s="77">
        <v>0</v>
      </c>
      <c r="BA4915" s="77">
        <v>2</v>
      </c>
    </row>
    <row r="4916" spans="3:53" x14ac:dyDescent="0.25">
      <c r="C4916" s="77" t="s">
        <v>643</v>
      </c>
      <c r="D4916" s="77" t="s">
        <v>445</v>
      </c>
      <c r="E4916" s="77">
        <v>18.79</v>
      </c>
      <c r="F4916" s="77">
        <v>49.78</v>
      </c>
      <c r="G4916" s="77">
        <v>50.63</v>
      </c>
      <c r="H4916" s="77">
        <v>122.72</v>
      </c>
      <c r="I4916" s="77">
        <v>85027.467999999993</v>
      </c>
      <c r="J4916" s="77" t="s">
        <v>75</v>
      </c>
      <c r="K4916" s="77">
        <v>63.72</v>
      </c>
      <c r="L4916" s="77">
        <v>18.911110000000001</v>
      </c>
      <c r="M4916" s="77">
        <v>1.7967744886471531</v>
      </c>
      <c r="N4916" s="77">
        <v>17.806176000000001</v>
      </c>
      <c r="O4916" s="77">
        <v>8.1136118164843527</v>
      </c>
      <c r="P4916" s="77">
        <v>39160000</v>
      </c>
      <c r="Q4916" s="77">
        <v>26410000</v>
      </c>
      <c r="R4916" s="77">
        <v>1.48</v>
      </c>
      <c r="S4916" s="77">
        <v>32.971999999999987</v>
      </c>
      <c r="T4916" s="77">
        <v>6.2839999999999998</v>
      </c>
      <c r="U4916" s="77">
        <v>17.6084</v>
      </c>
      <c r="V4916" s="77">
        <v>2.391228820892692</v>
      </c>
      <c r="AC4916" s="77">
        <v>20.75</v>
      </c>
      <c r="AD4916" s="77">
        <v>15.81</v>
      </c>
      <c r="AH4916" s="77">
        <f>IF(AND(M4916&lt;Variables!$G$6,M4916&gt;Variables!$G$5),0,1)</f>
        <v>1</v>
      </c>
      <c r="AI4916" s="77">
        <f t="shared" si="156"/>
        <v>0</v>
      </c>
      <c r="AJ4916" s="77">
        <f>IF(I4916&gt;Variables!$G$7,0,1)</f>
        <v>0</v>
      </c>
      <c r="AK4916" s="77">
        <f>IF(F4916&gt;Variables!$G$8,0,1)</f>
        <v>0</v>
      </c>
      <c r="AL4916" s="77">
        <f>IF(G4916&gt;Variables!$G$9,0,1)</f>
        <v>0</v>
      </c>
      <c r="AM4916" s="77">
        <f>IF(AND(K4916&gt;Variables!$G$10,K4916&lt;Variables!$G$11),0,1)</f>
        <v>0</v>
      </c>
      <c r="AN4916" s="77">
        <f>IF(H4916&lt;Variables!$G$13,1,0)</f>
        <v>1</v>
      </c>
      <c r="AO4916" s="77">
        <f>IF(R4916&lt;Variables!$G$12,0,1)</f>
        <v>0</v>
      </c>
      <c r="AP4916" s="78">
        <f t="shared" si="157"/>
        <v>1</v>
      </c>
      <c r="AQ4916" s="77">
        <f>IF(V4916&lt;Variables!$G$15,1,0)</f>
        <v>1</v>
      </c>
      <c r="AR4916" s="77">
        <v>1</v>
      </c>
      <c r="AS4916" s="77">
        <v>0</v>
      </c>
      <c r="AT4916" s="77">
        <v>0</v>
      </c>
      <c r="AU4916" s="77">
        <v>0</v>
      </c>
      <c r="BA4916" s="77">
        <v>2</v>
      </c>
    </row>
    <row r="4917" spans="3:53" x14ac:dyDescent="0.25">
      <c r="C4917" s="77" t="s">
        <v>643</v>
      </c>
      <c r="D4917" s="77" t="s">
        <v>612</v>
      </c>
      <c r="E4917" s="77">
        <v>127.07</v>
      </c>
      <c r="F4917" s="77">
        <v>6.45</v>
      </c>
      <c r="G4917" s="77">
        <v>0.96</v>
      </c>
      <c r="H4917" s="77">
        <v>19960</v>
      </c>
      <c r="I4917" s="77">
        <v>-27.946000000000002</v>
      </c>
      <c r="J4917" s="77" t="s">
        <v>75</v>
      </c>
      <c r="K4917" s="77">
        <v>53.44</v>
      </c>
      <c r="L4917" s="77">
        <v>126.61261500000001</v>
      </c>
      <c r="M4917" s="77">
        <v>0.21513259164578499</v>
      </c>
      <c r="N4917" s="77">
        <v>126.559726</v>
      </c>
      <c r="O4917" s="77">
        <v>0.25701225048480858</v>
      </c>
      <c r="P4917" s="77">
        <v>2330000</v>
      </c>
      <c r="Q4917" s="77">
        <v>1140000</v>
      </c>
      <c r="R4917" s="77">
        <v>2.04</v>
      </c>
      <c r="S4917" s="77">
        <v>32.971999999999987</v>
      </c>
      <c r="T4917" s="77">
        <v>6.2839999999999998</v>
      </c>
      <c r="U4917" s="77">
        <v>17.6084</v>
      </c>
      <c r="V4917" s="77">
        <v>2.3949076705563339</v>
      </c>
      <c r="AC4917" s="77">
        <v>127.88</v>
      </c>
      <c r="AD4917" s="77">
        <v>126.01</v>
      </c>
      <c r="AH4917" s="77">
        <f>IF(AND(M4917&lt;Variables!$G$6,M4917&gt;Variables!$G$5),0,1)</f>
        <v>1</v>
      </c>
      <c r="AI4917" s="77">
        <f t="shared" si="156"/>
        <v>0</v>
      </c>
      <c r="AJ4917" s="77">
        <f>IF(I4917&gt;Variables!$G$7,0,1)</f>
        <v>1</v>
      </c>
      <c r="AK4917" s="77">
        <f>IF(F4917&gt;Variables!$G$8,0,1)</f>
        <v>1</v>
      </c>
      <c r="AL4917" s="77">
        <f>IF(G4917&gt;Variables!$G$9,0,1)</f>
        <v>1</v>
      </c>
      <c r="AM4917" s="77">
        <f>IF(AND(K4917&gt;Variables!$G$10,K4917&lt;Variables!$G$11),0,1)</f>
        <v>1</v>
      </c>
      <c r="AN4917" s="77">
        <f>IF(H4917&lt;Variables!$G$13,1,0)</f>
        <v>0</v>
      </c>
      <c r="AO4917" s="77">
        <f>IF(R4917&lt;Variables!$G$12,0,1)</f>
        <v>0</v>
      </c>
      <c r="AP4917" s="78">
        <f t="shared" si="157"/>
        <v>1</v>
      </c>
      <c r="AQ4917" s="77">
        <f>IF(V4917&lt;Variables!$G$15,1,0)</f>
        <v>1</v>
      </c>
      <c r="AR4917" s="77">
        <v>0</v>
      </c>
      <c r="AS4917" s="77">
        <v>1</v>
      </c>
      <c r="AT4917" s="77">
        <v>0</v>
      </c>
      <c r="AU4917" s="77">
        <v>0</v>
      </c>
      <c r="BA4917" s="77">
        <v>0.18</v>
      </c>
    </row>
    <row r="4918" spans="3:53" x14ac:dyDescent="0.25">
      <c r="C4918" s="77" t="s">
        <v>643</v>
      </c>
      <c r="D4918" s="77" t="s">
        <v>622</v>
      </c>
      <c r="E4918" s="77">
        <v>3.97</v>
      </c>
      <c r="F4918" s="77">
        <v>36.44</v>
      </c>
      <c r="G4918" s="77">
        <v>-17.71</v>
      </c>
      <c r="H4918" s="77">
        <v>181.22</v>
      </c>
      <c r="I4918" s="77">
        <v>-8.4550000000000001</v>
      </c>
      <c r="J4918" s="77" t="s">
        <v>74</v>
      </c>
      <c r="K4918" s="77">
        <v>54.74</v>
      </c>
      <c r="L4918" s="77">
        <v>3.9110749999999999</v>
      </c>
      <c r="M4918" s="77">
        <v>0.99525066637688797</v>
      </c>
      <c r="N4918" s="77">
        <v>3.925543999999999</v>
      </c>
      <c r="O4918" s="77">
        <v>0.62299645603260856</v>
      </c>
      <c r="P4918" s="77">
        <v>38750000</v>
      </c>
      <c r="Q4918" s="77">
        <v>217790</v>
      </c>
      <c r="R4918" s="77">
        <v>177.92</v>
      </c>
      <c r="S4918" s="77">
        <v>32.971999999999987</v>
      </c>
      <c r="T4918" s="77">
        <v>6.2839999999999998</v>
      </c>
      <c r="U4918" s="77">
        <v>17.6084</v>
      </c>
      <c r="V4918" s="77">
        <v>2.3766057768720881</v>
      </c>
      <c r="AC4918" s="77">
        <v>4.1399999999999997</v>
      </c>
      <c r="AD4918" s="77">
        <v>3.65</v>
      </c>
      <c r="AH4918" s="77">
        <f>IF(AND(M4918&lt;Variables!$G$6,M4918&gt;Variables!$G$5),0,1)</f>
        <v>1</v>
      </c>
      <c r="AI4918" s="77">
        <f t="shared" si="156"/>
        <v>1</v>
      </c>
      <c r="AJ4918" s="77">
        <f>IF(I4918&gt;Variables!$G$7,0,1)</f>
        <v>1</v>
      </c>
      <c r="AK4918" s="77">
        <f>IF(F4918&gt;Variables!$G$8,0,1)</f>
        <v>0</v>
      </c>
      <c r="AL4918" s="77">
        <f>IF(G4918&gt;Variables!$G$9,0,1)</f>
        <v>1</v>
      </c>
      <c r="AM4918" s="77">
        <f>IF(AND(K4918&gt;Variables!$G$10,K4918&lt;Variables!$G$11),0,1)</f>
        <v>1</v>
      </c>
      <c r="AN4918" s="77">
        <f>IF(H4918&lt;Variables!$G$13,1,0)</f>
        <v>1</v>
      </c>
      <c r="AO4918" s="77">
        <f>IF(R4918&lt;Variables!$G$12,0,1)</f>
        <v>1</v>
      </c>
      <c r="AP4918" s="78">
        <f t="shared" si="157"/>
        <v>0</v>
      </c>
      <c r="AQ4918" s="77">
        <f>IF(V4918&lt;Variables!$G$15,1,0)</f>
        <v>1</v>
      </c>
      <c r="AR4918" s="77">
        <v>0</v>
      </c>
      <c r="AS4918" s="77">
        <v>0</v>
      </c>
      <c r="AT4918" s="77">
        <v>1</v>
      </c>
      <c r="AU4918" s="77">
        <v>0</v>
      </c>
      <c r="BA4918" s="77">
        <v>-2.25</v>
      </c>
    </row>
    <row r="4919" spans="3:53" x14ac:dyDescent="0.25">
      <c r="C4919" s="77" t="s">
        <v>643</v>
      </c>
      <c r="D4919" s="77" t="s">
        <v>630</v>
      </c>
      <c r="E4919" s="77">
        <v>6.08</v>
      </c>
      <c r="F4919" s="77">
        <v>7.96</v>
      </c>
      <c r="G4919" s="77">
        <v>1.26</v>
      </c>
      <c r="H4919" s="77">
        <v>-99999</v>
      </c>
      <c r="I4919" s="77">
        <v>-28.42</v>
      </c>
      <c r="J4919" s="77" t="s">
        <v>74</v>
      </c>
      <c r="K4919" s="77">
        <v>70.47</v>
      </c>
      <c r="L4919" s="77">
        <v>-99999</v>
      </c>
      <c r="M4919" s="77">
        <v>-99999</v>
      </c>
      <c r="N4919" s="77">
        <v>6.0984999999999996</v>
      </c>
      <c r="O4919" s="77">
        <v>2.4596212183324698E-2</v>
      </c>
      <c r="P4919" s="77">
        <v>20380</v>
      </c>
      <c r="Q4919" s="77">
        <v>21931</v>
      </c>
      <c r="R4919" s="77">
        <v>0.93</v>
      </c>
      <c r="S4919" s="77">
        <v>32.971999999999987</v>
      </c>
      <c r="T4919" s="77">
        <v>6.2839999999999998</v>
      </c>
      <c r="U4919" s="77">
        <v>17.6084</v>
      </c>
      <c r="V4919" s="77">
        <v>-99999</v>
      </c>
      <c r="AC4919" s="77">
        <v>6.06</v>
      </c>
      <c r="AD4919" s="77">
        <v>5.9764999999999997</v>
      </c>
      <c r="AH4919" s="77">
        <f>IF(AND(M4919&lt;Variables!$G$6,M4919&gt;Variables!$G$5),0,1)</f>
        <v>1</v>
      </c>
      <c r="AI4919" s="77">
        <f t="shared" si="156"/>
        <v>1</v>
      </c>
      <c r="AJ4919" s="77">
        <f>IF(I4919&gt;Variables!$G$7,0,1)</f>
        <v>1</v>
      </c>
      <c r="AK4919" s="77">
        <f>IF(F4919&gt;Variables!$G$8,0,1)</f>
        <v>1</v>
      </c>
      <c r="AL4919" s="77">
        <f>IF(G4919&gt;Variables!$G$9,0,1)</f>
        <v>1</v>
      </c>
      <c r="AM4919" s="77">
        <f>IF(AND(K4919&gt;Variables!$G$10,K4919&lt;Variables!$G$11),0,1)</f>
        <v>1</v>
      </c>
      <c r="AN4919" s="77">
        <f>IF(H4919&lt;Variables!$G$13,1,0)</f>
        <v>1</v>
      </c>
      <c r="AO4919" s="77">
        <f>IF(R4919&lt;Variables!$G$12,0,1)</f>
        <v>0</v>
      </c>
      <c r="AP4919" s="78">
        <f t="shared" si="157"/>
        <v>0</v>
      </c>
      <c r="AQ4919" s="77">
        <f>IF(V4919&lt;Variables!$G$15,1,0)</f>
        <v>1</v>
      </c>
      <c r="AR4919" s="77">
        <v>0</v>
      </c>
      <c r="AS4919" s="77">
        <v>0</v>
      </c>
      <c r="AT4919" s="77">
        <v>0</v>
      </c>
      <c r="AU4919" s="77">
        <v>0</v>
      </c>
      <c r="BA4919" s="77">
        <v>0</v>
      </c>
    </row>
    <row r="4920" spans="3:53" x14ac:dyDescent="0.25">
      <c r="C4920" s="77" t="s">
        <v>643</v>
      </c>
      <c r="D4920" s="77" t="s">
        <v>621</v>
      </c>
      <c r="E4920" s="77">
        <v>12.04</v>
      </c>
      <c r="F4920" s="77">
        <v>32.32</v>
      </c>
      <c r="G4920" s="77">
        <v>-5.91</v>
      </c>
      <c r="H4920" s="77">
        <v>28.51</v>
      </c>
      <c r="I4920" s="77">
        <v>-13.034000000000001</v>
      </c>
      <c r="J4920" s="77" t="s">
        <v>74</v>
      </c>
      <c r="K4920" s="77">
        <v>51.96</v>
      </c>
      <c r="L4920" s="77">
        <v>11.992255</v>
      </c>
      <c r="M4920" s="77">
        <v>0.89845487775236044</v>
      </c>
      <c r="N4920" s="77">
        <v>12.06481</v>
      </c>
      <c r="O4920" s="77">
        <v>0.29167471348490592</v>
      </c>
      <c r="P4920" s="77">
        <v>4170000</v>
      </c>
      <c r="Q4920" s="77">
        <v>52870</v>
      </c>
      <c r="R4920" s="77">
        <v>78.87</v>
      </c>
      <c r="S4920" s="77">
        <v>32.971999999999987</v>
      </c>
      <c r="T4920" s="77">
        <v>6.2839999999999998</v>
      </c>
      <c r="U4920" s="77">
        <v>17.6084</v>
      </c>
      <c r="V4920" s="77">
        <v>2.3588600873120189</v>
      </c>
      <c r="AC4920" s="77">
        <v>13.5</v>
      </c>
      <c r="AD4920" s="77">
        <v>11.63</v>
      </c>
      <c r="AH4920" s="77">
        <f>IF(AND(M4920&lt;Variables!$G$6,M4920&gt;Variables!$G$5),0,1)</f>
        <v>1</v>
      </c>
      <c r="AI4920" s="77">
        <f t="shared" si="156"/>
        <v>1</v>
      </c>
      <c r="AJ4920" s="77">
        <f>IF(I4920&gt;Variables!$G$7,0,1)</f>
        <v>1</v>
      </c>
      <c r="AK4920" s="77">
        <f>IF(F4920&gt;Variables!$G$8,0,1)</f>
        <v>0</v>
      </c>
      <c r="AL4920" s="77">
        <f>IF(G4920&gt;Variables!$G$9,0,1)</f>
        <v>1</v>
      </c>
      <c r="AM4920" s="77">
        <f>IF(AND(K4920&gt;Variables!$G$10,K4920&lt;Variables!$G$11),0,1)</f>
        <v>1</v>
      </c>
      <c r="AN4920" s="77">
        <f>IF(H4920&lt;Variables!$G$13,1,0)</f>
        <v>1</v>
      </c>
      <c r="AO4920" s="77">
        <f>IF(R4920&lt;Variables!$G$12,0,1)</f>
        <v>1</v>
      </c>
      <c r="AP4920" s="78">
        <f t="shared" si="157"/>
        <v>0</v>
      </c>
      <c r="AQ4920" s="77">
        <f>IF(V4920&lt;Variables!$G$15,1,0)</f>
        <v>1</v>
      </c>
      <c r="AR4920" s="77">
        <v>0</v>
      </c>
      <c r="AS4920" s="77">
        <v>0</v>
      </c>
      <c r="AT4920" s="77">
        <v>1</v>
      </c>
      <c r="AU4920" s="77">
        <v>0</v>
      </c>
      <c r="BA4920" s="77">
        <v>-2.25</v>
      </c>
    </row>
    <row r="4921" spans="3:53" x14ac:dyDescent="0.25">
      <c r="C4921" s="77" t="s">
        <v>643</v>
      </c>
      <c r="D4921" s="77" t="s">
        <v>618</v>
      </c>
      <c r="E4921" s="77">
        <v>1.41</v>
      </c>
      <c r="F4921" s="77">
        <v>8.4600000000000009</v>
      </c>
      <c r="G4921" s="77">
        <v>0.71</v>
      </c>
      <c r="H4921" s="77">
        <v>-99999</v>
      </c>
      <c r="I4921" s="77">
        <v>4.2729999999999997</v>
      </c>
      <c r="J4921" s="77" t="s">
        <v>74</v>
      </c>
      <c r="L4921" s="77">
        <v>-99999</v>
      </c>
      <c r="M4921" s="77">
        <v>-99999</v>
      </c>
      <c r="N4921" s="77">
        <v>1.41</v>
      </c>
      <c r="O4921" s="77">
        <v>0</v>
      </c>
      <c r="P4921" s="77">
        <v>32267</v>
      </c>
      <c r="Q4921" s="77">
        <v>39096</v>
      </c>
      <c r="R4921" s="77">
        <v>0.83</v>
      </c>
      <c r="S4921" s="77">
        <v>32.971999999999987</v>
      </c>
      <c r="T4921" s="77">
        <v>6.2839999999999998</v>
      </c>
      <c r="U4921" s="77">
        <v>17.6084</v>
      </c>
      <c r="V4921" s="77">
        <v>-99999</v>
      </c>
      <c r="AC4921" s="77">
        <v>1.41</v>
      </c>
      <c r="AD4921" s="77">
        <v>1.395</v>
      </c>
      <c r="AH4921" s="77">
        <f>IF(AND(M4921&lt;Variables!$G$6,M4921&gt;Variables!$G$5),0,1)</f>
        <v>1</v>
      </c>
      <c r="AI4921" s="77">
        <f t="shared" si="156"/>
        <v>1</v>
      </c>
      <c r="AJ4921" s="77">
        <f>IF(I4921&gt;Variables!$G$7,0,1)</f>
        <v>1</v>
      </c>
      <c r="AK4921" s="77">
        <f>IF(F4921&gt;Variables!$G$8,0,1)</f>
        <v>1</v>
      </c>
      <c r="AL4921" s="77">
        <f>IF(G4921&gt;Variables!$G$9,0,1)</f>
        <v>1</v>
      </c>
      <c r="AM4921" s="77">
        <f>IF(AND(K4921&gt;Variables!$G$10,K4921&lt;Variables!$G$11),0,1)</f>
        <v>1</v>
      </c>
      <c r="AN4921" s="77">
        <f>IF(H4921&lt;Variables!$G$13,1,0)</f>
        <v>1</v>
      </c>
      <c r="AO4921" s="77">
        <f>IF(R4921&lt;Variables!$G$12,0,1)</f>
        <v>0</v>
      </c>
      <c r="AP4921" s="78">
        <f t="shared" si="157"/>
        <v>0</v>
      </c>
      <c r="AQ4921" s="77">
        <f>IF(V4921&lt;Variables!$G$15,1,0)</f>
        <v>1</v>
      </c>
      <c r="AR4921" s="77">
        <v>0</v>
      </c>
      <c r="AS4921" s="77">
        <v>0</v>
      </c>
      <c r="AT4921" s="77">
        <v>0</v>
      </c>
      <c r="AU4921" s="77">
        <v>0</v>
      </c>
      <c r="BA4921" s="77">
        <v>0</v>
      </c>
    </row>
    <row r="4922" spans="3:53" x14ac:dyDescent="0.25">
      <c r="C4922" s="77" t="s">
        <v>643</v>
      </c>
      <c r="D4922" s="77" t="s">
        <v>644</v>
      </c>
      <c r="E4922" s="77">
        <v>31.36</v>
      </c>
      <c r="F4922" s="77">
        <v>10.25</v>
      </c>
      <c r="G4922" s="77">
        <v>0</v>
      </c>
      <c r="H4922" s="77">
        <v>-99999</v>
      </c>
      <c r="I4922" s="77">
        <v>6.9470000000000001</v>
      </c>
      <c r="J4922" s="77" t="s">
        <v>74</v>
      </c>
      <c r="K4922" s="77">
        <v>-99999</v>
      </c>
      <c r="L4922" s="77">
        <v>31.364999999999998</v>
      </c>
      <c r="M4922" s="77">
        <v>0</v>
      </c>
      <c r="N4922" s="77">
        <v>31.364999999999998</v>
      </c>
      <c r="O4922" s="77">
        <v>0</v>
      </c>
      <c r="P4922" s="77">
        <v>30000</v>
      </c>
      <c r="Q4922" s="77">
        <v>111328</v>
      </c>
      <c r="R4922" s="77">
        <v>0.27</v>
      </c>
      <c r="S4922" s="77">
        <v>32.971999999999987</v>
      </c>
      <c r="T4922" s="77">
        <v>6.2839999999999998</v>
      </c>
      <c r="U4922" s="77">
        <v>17.6084</v>
      </c>
      <c r="V4922" s="77">
        <v>-99999</v>
      </c>
      <c r="AC4922" s="77">
        <v>-99999</v>
      </c>
      <c r="AD4922" s="77">
        <v>-99999</v>
      </c>
      <c r="AH4922" s="77">
        <f>IF(AND(M4922&lt;Variables!$G$6,M4922&gt;Variables!$G$5),0,1)</f>
        <v>1</v>
      </c>
      <c r="AI4922" s="77">
        <f t="shared" si="156"/>
        <v>1</v>
      </c>
      <c r="AJ4922" s="77">
        <f>IF(I4922&gt;Variables!$G$7,0,1)</f>
        <v>1</v>
      </c>
      <c r="AK4922" s="77">
        <f>IF(F4922&gt;Variables!$G$8,0,1)</f>
        <v>0</v>
      </c>
      <c r="AL4922" s="77">
        <f>IF(G4922&gt;Variables!$G$9,0,1)</f>
        <v>1</v>
      </c>
      <c r="AM4922" s="77">
        <f>IF(AND(K4922&gt;Variables!$G$10,K4922&lt;Variables!$G$11),0,1)</f>
        <v>1</v>
      </c>
      <c r="AN4922" s="77">
        <f>IF(H4922&lt;Variables!$G$13,1,0)</f>
        <v>1</v>
      </c>
      <c r="AO4922" s="77">
        <f>IF(R4922&lt;Variables!$G$12,0,1)</f>
        <v>0</v>
      </c>
      <c r="AP4922" s="78">
        <f t="shared" si="157"/>
        <v>0</v>
      </c>
      <c r="AQ4922" s="77">
        <f>IF(V4922&lt;Variables!$G$15,1,0)</f>
        <v>1</v>
      </c>
      <c r="AR4922" s="77">
        <v>0</v>
      </c>
      <c r="AS4922" s="77">
        <v>0</v>
      </c>
      <c r="AT4922" s="77">
        <v>0</v>
      </c>
      <c r="AU4922" s="77">
        <v>0</v>
      </c>
      <c r="BA4922" s="77">
        <v>0</v>
      </c>
    </row>
    <row r="4923" spans="3:53" x14ac:dyDescent="0.25">
      <c r="C4923" s="77" t="s">
        <v>643</v>
      </c>
      <c r="D4923" s="77" t="s">
        <v>608</v>
      </c>
      <c r="E4923" s="77">
        <v>21</v>
      </c>
      <c r="F4923" s="77">
        <v>67.17</v>
      </c>
      <c r="G4923" s="77">
        <v>12.38</v>
      </c>
      <c r="H4923" s="77">
        <v>22.15</v>
      </c>
      <c r="I4923" s="77">
        <v>4.6959999999999997</v>
      </c>
      <c r="J4923" s="77" t="s">
        <v>75</v>
      </c>
      <c r="K4923" s="77">
        <v>77.41</v>
      </c>
      <c r="L4923" s="77">
        <v>18.075344999999999</v>
      </c>
      <c r="M4923" s="77">
        <v>11.53424734078382</v>
      </c>
      <c r="N4923" s="77">
        <v>17.144692857142861</v>
      </c>
      <c r="O4923" s="77">
        <v>17.588574890105519</v>
      </c>
      <c r="P4923" s="77">
        <v>4130000</v>
      </c>
      <c r="Q4923" s="77">
        <v>26160</v>
      </c>
      <c r="R4923" s="77">
        <v>157.87</v>
      </c>
      <c r="S4923" s="77">
        <v>32.971999999999987</v>
      </c>
      <c r="T4923" s="77">
        <v>6.2839999999999998</v>
      </c>
      <c r="U4923" s="77">
        <v>17.6084</v>
      </c>
      <c r="V4923" s="77">
        <v>1.4380252269033871</v>
      </c>
      <c r="AC4923" s="77">
        <v>25</v>
      </c>
      <c r="AD4923" s="77">
        <v>18.100000000000001</v>
      </c>
      <c r="AH4923" s="77">
        <f>IF(AND(M4923&lt;Variables!$G$6,M4923&gt;Variables!$G$5),0,1)</f>
        <v>1</v>
      </c>
      <c r="AI4923" s="77">
        <f t="shared" si="156"/>
        <v>0</v>
      </c>
      <c r="AJ4923" s="77">
        <f>IF(I4923&gt;Variables!$G$7,0,1)</f>
        <v>1</v>
      </c>
      <c r="AK4923" s="77">
        <f>IF(F4923&gt;Variables!$G$8,0,1)</f>
        <v>0</v>
      </c>
      <c r="AL4923" s="77">
        <f>IF(G4923&gt;Variables!$G$9,0,1)</f>
        <v>0</v>
      </c>
      <c r="AM4923" s="77">
        <f>IF(AND(K4923&gt;Variables!$G$10,K4923&lt;Variables!$G$11),0,1)</f>
        <v>1</v>
      </c>
      <c r="AN4923" s="77">
        <f>IF(H4923&lt;Variables!$G$13,1,0)</f>
        <v>1</v>
      </c>
      <c r="AO4923" s="77">
        <f>IF(R4923&lt;Variables!$G$12,0,1)</f>
        <v>1</v>
      </c>
      <c r="AP4923" s="78">
        <f t="shared" si="157"/>
        <v>1</v>
      </c>
      <c r="AQ4923" s="77">
        <f>IF(V4923&lt;Variables!$G$15,1,0)</f>
        <v>1</v>
      </c>
      <c r="AR4923" s="77">
        <v>0</v>
      </c>
      <c r="AS4923" s="77">
        <v>0</v>
      </c>
      <c r="AT4923" s="77">
        <v>0</v>
      </c>
      <c r="AU4923" s="77">
        <v>0</v>
      </c>
      <c r="BA4923" s="77">
        <v>0</v>
      </c>
    </row>
    <row r="4924" spans="3:53" x14ac:dyDescent="0.25">
      <c r="C4924" s="77" t="s">
        <v>643</v>
      </c>
      <c r="D4924" s="77" t="s">
        <v>515</v>
      </c>
      <c r="E4924" s="77">
        <v>100.26</v>
      </c>
      <c r="F4924" s="77">
        <v>7.1</v>
      </c>
      <c r="G4924" s="77">
        <v>6.17</v>
      </c>
      <c r="H4924" s="77">
        <v>4110</v>
      </c>
      <c r="I4924" s="77">
        <v>255.482</v>
      </c>
      <c r="J4924" s="77" t="s">
        <v>74</v>
      </c>
      <c r="K4924" s="77">
        <v>61.9</v>
      </c>
      <c r="L4924" s="77">
        <v>99.695080000000004</v>
      </c>
      <c r="M4924" s="77">
        <v>0.21557733842030341</v>
      </c>
      <c r="N4924" s="77">
        <v>98.188215999999997</v>
      </c>
      <c r="O4924" s="77">
        <v>1.753554622073997</v>
      </c>
      <c r="P4924" s="77">
        <v>845170</v>
      </c>
      <c r="Q4924" s="77">
        <v>1718000</v>
      </c>
      <c r="R4924" s="77">
        <v>0.49</v>
      </c>
      <c r="S4924" s="77">
        <v>32.971999999999987</v>
      </c>
      <c r="T4924" s="77">
        <v>6.2839999999999998</v>
      </c>
      <c r="U4924" s="77">
        <v>17.6084</v>
      </c>
      <c r="V4924" s="77">
        <v>2.4772701996961142</v>
      </c>
      <c r="AC4924" s="77">
        <v>101</v>
      </c>
      <c r="AD4924" s="77">
        <v>93</v>
      </c>
      <c r="AH4924" s="77">
        <f>IF(AND(M4924&lt;Variables!$G$6,M4924&gt;Variables!$G$5),0,1)</f>
        <v>1</v>
      </c>
      <c r="AI4924" s="77">
        <f t="shared" si="156"/>
        <v>0</v>
      </c>
      <c r="AJ4924" s="77">
        <f>IF(I4924&gt;Variables!$G$7,0,1)</f>
        <v>0</v>
      </c>
      <c r="AK4924" s="77">
        <f>IF(F4924&gt;Variables!$G$8,0,1)</f>
        <v>1</v>
      </c>
      <c r="AL4924" s="77">
        <f>IF(G4924&gt;Variables!$G$9,0,1)</f>
        <v>1</v>
      </c>
      <c r="AM4924" s="77">
        <f>IF(AND(K4924&gt;Variables!$G$10,K4924&lt;Variables!$G$11),0,1)</f>
        <v>1</v>
      </c>
      <c r="AN4924" s="77">
        <f>IF(H4924&lt;Variables!$G$13,1,0)</f>
        <v>0</v>
      </c>
      <c r="AO4924" s="77">
        <f>IF(R4924&lt;Variables!$G$12,0,1)</f>
        <v>0</v>
      </c>
      <c r="AP4924" s="78">
        <f t="shared" si="157"/>
        <v>0</v>
      </c>
      <c r="AQ4924" s="77">
        <f>IF(V4924&lt;Variables!$G$15,1,0)</f>
        <v>1</v>
      </c>
      <c r="AR4924" s="77">
        <v>0</v>
      </c>
      <c r="AS4924" s="77">
        <v>0</v>
      </c>
      <c r="AT4924" s="77">
        <v>1</v>
      </c>
      <c r="AU4924" s="77">
        <v>0</v>
      </c>
      <c r="BA4924" s="77">
        <v>-2.25</v>
      </c>
    </row>
    <row r="4925" spans="3:53" x14ac:dyDescent="0.25">
      <c r="C4925" s="77" t="s">
        <v>643</v>
      </c>
      <c r="D4925" s="77" t="s">
        <v>127</v>
      </c>
      <c r="E4925" s="77">
        <v>38.270000000000003</v>
      </c>
      <c r="F4925" s="77">
        <v>15.44</v>
      </c>
      <c r="G4925" s="77">
        <v>14.93</v>
      </c>
      <c r="H4925" s="77">
        <v>6940</v>
      </c>
      <c r="I4925" s="77">
        <v>1461.181</v>
      </c>
      <c r="J4925" s="77" t="s">
        <v>74</v>
      </c>
      <c r="K4925" s="77">
        <v>60.61</v>
      </c>
      <c r="L4925" s="77">
        <v>38.62680000000001</v>
      </c>
      <c r="M4925" s="77">
        <v>-3.0548738181801299E-2</v>
      </c>
      <c r="N4925" s="77">
        <v>37.793653999999997</v>
      </c>
      <c r="O4925" s="77">
        <v>2.1732378668651582</v>
      </c>
      <c r="P4925" s="77">
        <v>529251</v>
      </c>
      <c r="Q4925" s="77">
        <v>800984</v>
      </c>
      <c r="R4925" s="77">
        <v>0.66</v>
      </c>
      <c r="S4925" s="77">
        <v>32.971999999999987</v>
      </c>
      <c r="T4925" s="77">
        <v>6.2839999999999998</v>
      </c>
      <c r="U4925" s="77">
        <v>17.6084</v>
      </c>
      <c r="V4925" s="77">
        <v>2.4786499318524968</v>
      </c>
      <c r="AC4925" s="77">
        <v>42.62</v>
      </c>
      <c r="AD4925" s="77">
        <v>37.760100000000001</v>
      </c>
      <c r="AH4925" s="77">
        <f>IF(AND(M4925&lt;Variables!$G$6,M4925&gt;Variables!$G$5),0,1)</f>
        <v>1</v>
      </c>
      <c r="AI4925" s="77">
        <f t="shared" si="156"/>
        <v>0</v>
      </c>
      <c r="AJ4925" s="77">
        <f>IF(I4925&gt;Variables!$G$7,0,1)</f>
        <v>0</v>
      </c>
      <c r="AK4925" s="77">
        <f>IF(F4925&gt;Variables!$G$8,0,1)</f>
        <v>0</v>
      </c>
      <c r="AL4925" s="77">
        <f>IF(G4925&gt;Variables!$G$9,0,1)</f>
        <v>0</v>
      </c>
      <c r="AM4925" s="77">
        <f>IF(AND(K4925&gt;Variables!$G$10,K4925&lt;Variables!$G$11),0,1)</f>
        <v>1</v>
      </c>
      <c r="AN4925" s="77">
        <f>IF(H4925&lt;Variables!$G$13,1,0)</f>
        <v>0</v>
      </c>
      <c r="AO4925" s="77">
        <f>IF(R4925&lt;Variables!$G$12,0,1)</f>
        <v>0</v>
      </c>
      <c r="AP4925" s="78">
        <f t="shared" si="157"/>
        <v>0</v>
      </c>
      <c r="AQ4925" s="77">
        <f>IF(V4925&lt;Variables!$G$15,1,0)</f>
        <v>1</v>
      </c>
      <c r="AR4925" s="77">
        <v>1</v>
      </c>
      <c r="AS4925" s="77">
        <v>0</v>
      </c>
      <c r="AT4925" s="77">
        <v>0</v>
      </c>
      <c r="AU4925" s="77">
        <v>0</v>
      </c>
      <c r="BA4925" s="77">
        <v>2</v>
      </c>
    </row>
    <row r="4926" spans="3:53" x14ac:dyDescent="0.25">
      <c r="C4926" s="77" t="s">
        <v>643</v>
      </c>
      <c r="D4926" s="77" t="s">
        <v>611</v>
      </c>
      <c r="E4926" s="77">
        <v>20.97</v>
      </c>
      <c r="F4926" s="77">
        <v>7.32</v>
      </c>
      <c r="G4926" s="77">
        <v>-0.78</v>
      </c>
      <c r="H4926" s="77">
        <v>-99999</v>
      </c>
      <c r="I4926" s="77">
        <v>-0.38500000000000001</v>
      </c>
      <c r="J4926" s="77" t="s">
        <v>74</v>
      </c>
      <c r="K4926" s="77">
        <v>62.52</v>
      </c>
      <c r="L4926" s="77">
        <v>20.907499999999999</v>
      </c>
      <c r="M4926" s="77">
        <v>-1.1957431543693541E-2</v>
      </c>
      <c r="N4926" s="77">
        <v>20.953749999999999</v>
      </c>
      <c r="O4926" s="77">
        <v>-0.23265525263973411</v>
      </c>
      <c r="P4926" s="77">
        <v>26693</v>
      </c>
      <c r="Q4926" s="77">
        <v>63540</v>
      </c>
      <c r="R4926" s="77">
        <v>0.42</v>
      </c>
      <c r="S4926" s="77">
        <v>32.971999999999987</v>
      </c>
      <c r="T4926" s="77">
        <v>6.2839999999999998</v>
      </c>
      <c r="U4926" s="77">
        <v>17.6084</v>
      </c>
      <c r="V4926" s="77">
        <v>2.4974504471601091</v>
      </c>
      <c r="AC4926" s="77">
        <v>21.3</v>
      </c>
      <c r="AD4926" s="77">
        <v>20.9</v>
      </c>
      <c r="AH4926" s="77">
        <f>IF(AND(M4926&lt;Variables!$G$6,M4926&gt;Variables!$G$5),0,1)</f>
        <v>1</v>
      </c>
      <c r="AI4926" s="77">
        <f t="shared" si="156"/>
        <v>1</v>
      </c>
      <c r="AJ4926" s="77">
        <f>IF(I4926&gt;Variables!$G$7,0,1)</f>
        <v>1</v>
      </c>
      <c r="AK4926" s="77">
        <f>IF(F4926&gt;Variables!$G$8,0,1)</f>
        <v>1</v>
      </c>
      <c r="AL4926" s="77">
        <f>IF(G4926&gt;Variables!$G$9,0,1)</f>
        <v>1</v>
      </c>
      <c r="AM4926" s="77">
        <f>IF(AND(K4926&gt;Variables!$G$10,K4926&lt;Variables!$G$11),0,1)</f>
        <v>0</v>
      </c>
      <c r="AN4926" s="77">
        <f>IF(H4926&lt;Variables!$G$13,1,0)</f>
        <v>1</v>
      </c>
      <c r="AO4926" s="77">
        <f>IF(R4926&lt;Variables!$G$12,0,1)</f>
        <v>0</v>
      </c>
      <c r="AP4926" s="78">
        <f t="shared" si="157"/>
        <v>0</v>
      </c>
      <c r="AQ4926" s="77">
        <f>IF(V4926&lt;Variables!$G$15,1,0)</f>
        <v>1</v>
      </c>
      <c r="AR4926" s="77">
        <v>1</v>
      </c>
      <c r="AS4926" s="77">
        <v>0</v>
      </c>
      <c r="AT4926" s="77">
        <v>0</v>
      </c>
      <c r="AU4926" s="77">
        <v>0</v>
      </c>
      <c r="BA4926" s="77">
        <v>0.86</v>
      </c>
    </row>
    <row r="4927" spans="3:53" x14ac:dyDescent="0.25">
      <c r="C4927" s="77" t="s">
        <v>643</v>
      </c>
      <c r="D4927" s="77" t="s">
        <v>620</v>
      </c>
      <c r="E4927" s="77">
        <v>152.41</v>
      </c>
      <c r="F4927" s="77">
        <v>13.66</v>
      </c>
      <c r="G4927" s="77">
        <v>-0.3</v>
      </c>
      <c r="H4927" s="77">
        <v>211920</v>
      </c>
      <c r="I4927" s="77">
        <v>1E-3</v>
      </c>
      <c r="J4927" s="77" t="s">
        <v>75</v>
      </c>
      <c r="K4927" s="77">
        <v>47.18</v>
      </c>
      <c r="L4927" s="77">
        <v>152.2473</v>
      </c>
      <c r="M4927" s="77">
        <v>-0.1887061379741771</v>
      </c>
      <c r="N4927" s="77">
        <v>152.37526</v>
      </c>
      <c r="O4927" s="77">
        <v>-0.2725245554954378</v>
      </c>
      <c r="P4927" s="77">
        <v>22424000</v>
      </c>
      <c r="Q4927" s="77">
        <v>6715000</v>
      </c>
      <c r="R4927" s="77">
        <v>3.34</v>
      </c>
      <c r="S4927" s="77">
        <v>32.971999999999987</v>
      </c>
      <c r="T4927" s="77">
        <v>6.2839999999999998</v>
      </c>
      <c r="U4927" s="77">
        <v>17.6084</v>
      </c>
      <c r="V4927" s="77">
        <v>2.3411543066066849</v>
      </c>
      <c r="AC4927" s="77">
        <v>154.59</v>
      </c>
      <c r="AD4927" s="77">
        <v>151.46</v>
      </c>
      <c r="AH4927" s="77">
        <f>IF(AND(M4927&lt;Variables!$G$6,M4927&gt;Variables!$G$5),0,1)</f>
        <v>1</v>
      </c>
      <c r="AI4927" s="77">
        <f t="shared" si="156"/>
        <v>1</v>
      </c>
      <c r="AJ4927" s="77">
        <f>IF(I4927&gt;Variables!$G$7,0,1)</f>
        <v>1</v>
      </c>
      <c r="AK4927" s="77">
        <f>IF(F4927&gt;Variables!$G$8,0,1)</f>
        <v>0</v>
      </c>
      <c r="AL4927" s="77">
        <f>IF(G4927&gt;Variables!$G$9,0,1)</f>
        <v>1</v>
      </c>
      <c r="AM4927" s="77">
        <f>IF(AND(K4927&gt;Variables!$G$10,K4927&lt;Variables!$G$11),0,1)</f>
        <v>1</v>
      </c>
      <c r="AN4927" s="77">
        <f>IF(H4927&lt;Variables!$G$13,1,0)</f>
        <v>0</v>
      </c>
      <c r="AO4927" s="77">
        <f>IF(R4927&lt;Variables!$G$12,0,1)</f>
        <v>1</v>
      </c>
      <c r="AP4927" s="78">
        <f t="shared" si="157"/>
        <v>1</v>
      </c>
      <c r="AQ4927" s="77">
        <f>IF(V4927&lt;Variables!$G$15,1,0)</f>
        <v>1</v>
      </c>
      <c r="AR4927" s="77">
        <v>0</v>
      </c>
      <c r="AS4927" s="77">
        <v>1</v>
      </c>
      <c r="AT4927" s="77">
        <v>0</v>
      </c>
      <c r="AU4927" s="77">
        <v>0</v>
      </c>
      <c r="BA4927" s="77">
        <v>0.09</v>
      </c>
    </row>
    <row r="4928" spans="3:53" x14ac:dyDescent="0.25">
      <c r="C4928" s="77" t="s">
        <v>643</v>
      </c>
      <c r="D4928" s="77" t="s">
        <v>623</v>
      </c>
      <c r="E4928" s="77">
        <v>12.92</v>
      </c>
      <c r="F4928" s="77">
        <v>15.92</v>
      </c>
      <c r="G4928" s="77">
        <v>4.7300000000000004</v>
      </c>
      <c r="H4928" s="77">
        <v>8119.9999999999991</v>
      </c>
      <c r="I4928" s="77">
        <v>-40.274999999999999</v>
      </c>
      <c r="J4928" s="77" t="s">
        <v>74</v>
      </c>
      <c r="K4928" s="77">
        <v>64.05</v>
      </c>
      <c r="L4928" s="77">
        <v>12.786944999999999</v>
      </c>
      <c r="M4928" s="77">
        <v>0.49312013150911749</v>
      </c>
      <c r="N4928" s="77">
        <v>12.671825999999999</v>
      </c>
      <c r="O4928" s="77">
        <v>1.4060641299841099</v>
      </c>
      <c r="P4928" s="77">
        <v>21388000</v>
      </c>
      <c r="Q4928" s="77">
        <v>6845000</v>
      </c>
      <c r="R4928" s="77">
        <v>3.12</v>
      </c>
      <c r="S4928" s="77">
        <v>32.971999999999987</v>
      </c>
      <c r="T4928" s="77">
        <v>6.2839999999999998</v>
      </c>
      <c r="U4928" s="77">
        <v>17.6084</v>
      </c>
      <c r="V4928" s="77">
        <v>2.479727836876596</v>
      </c>
      <c r="AC4928" s="77">
        <v>12.94</v>
      </c>
      <c r="AD4928" s="77">
        <v>11.92</v>
      </c>
      <c r="AH4928" s="77">
        <f>IF(AND(M4928&lt;Variables!$G$6,M4928&gt;Variables!$G$5),0,1)</f>
        <v>1</v>
      </c>
      <c r="AI4928" s="77">
        <f t="shared" si="156"/>
        <v>0</v>
      </c>
      <c r="AJ4928" s="77">
        <f>IF(I4928&gt;Variables!$G$7,0,1)</f>
        <v>1</v>
      </c>
      <c r="AK4928" s="77">
        <f>IF(F4928&gt;Variables!$G$8,0,1)</f>
        <v>0</v>
      </c>
      <c r="AL4928" s="77">
        <f>IF(G4928&gt;Variables!$G$9,0,1)</f>
        <v>1</v>
      </c>
      <c r="AM4928" s="77">
        <f>IF(AND(K4928&gt;Variables!$G$10,K4928&lt;Variables!$G$11),0,1)</f>
        <v>0</v>
      </c>
      <c r="AN4928" s="77">
        <f>IF(H4928&lt;Variables!$G$13,1,0)</f>
        <v>0</v>
      </c>
      <c r="AO4928" s="77">
        <f>IF(R4928&lt;Variables!$G$12,0,1)</f>
        <v>1</v>
      </c>
      <c r="AP4928" s="78">
        <f t="shared" si="157"/>
        <v>0</v>
      </c>
      <c r="AQ4928" s="77">
        <f>IF(V4928&lt;Variables!$G$15,1,0)</f>
        <v>1</v>
      </c>
      <c r="AR4928" s="77">
        <v>0</v>
      </c>
      <c r="AS4928" s="77">
        <v>0</v>
      </c>
      <c r="AT4928" s="77">
        <v>1</v>
      </c>
      <c r="AU4928" s="77">
        <v>0</v>
      </c>
      <c r="BA4928" s="77">
        <v>-2.25</v>
      </c>
    </row>
    <row r="4929" spans="3:53" x14ac:dyDescent="0.25">
      <c r="C4929" s="77" t="s">
        <v>643</v>
      </c>
      <c r="D4929" s="77" t="s">
        <v>152</v>
      </c>
      <c r="E4929" s="77">
        <v>0.04</v>
      </c>
      <c r="F4929" s="77">
        <v>5.71</v>
      </c>
      <c r="G4929" s="77">
        <v>28.57</v>
      </c>
      <c r="H4929" s="77">
        <v>-99999</v>
      </c>
      <c r="I4929" s="77">
        <v>28.145</v>
      </c>
      <c r="J4929" s="77" t="s">
        <v>75</v>
      </c>
      <c r="K4929" s="77">
        <v>54.45</v>
      </c>
      <c r="L4929" s="77">
        <v>3.5338888888888892E-2</v>
      </c>
      <c r="M4929" s="77">
        <v>1.87077503537178</v>
      </c>
      <c r="N4929" s="77">
        <v>3.5656896551724132E-2</v>
      </c>
      <c r="O4929" s="77">
        <v>0.9622358686717366</v>
      </c>
      <c r="P4929" s="77">
        <v>3563000</v>
      </c>
      <c r="Q4929" s="77">
        <v>14265000</v>
      </c>
      <c r="R4929" s="77">
        <v>0.25</v>
      </c>
      <c r="S4929" s="77">
        <v>32.971999999999987</v>
      </c>
      <c r="T4929" s="77">
        <v>6.2839999999999998</v>
      </c>
      <c r="U4929" s="77">
        <v>17.6084</v>
      </c>
      <c r="V4929" s="77">
        <v>2.3404193966357489</v>
      </c>
      <c r="AC4929" s="77">
        <v>3.5999999999999997E-2</v>
      </c>
      <c r="AD4929" s="77">
        <v>3.4000000000000002E-2</v>
      </c>
      <c r="AH4929" s="77">
        <f>IF(AND(M4929&lt;Variables!$G$6,M4929&gt;Variables!$G$5),0,1)</f>
        <v>1</v>
      </c>
      <c r="AI4929" s="77">
        <f t="shared" si="156"/>
        <v>1</v>
      </c>
      <c r="AJ4929" s="77">
        <f>IF(I4929&gt;Variables!$G$7,0,1)</f>
        <v>1</v>
      </c>
      <c r="AK4929" s="77">
        <f>IF(F4929&gt;Variables!$G$8,0,1)</f>
        <v>1</v>
      </c>
      <c r="AL4929" s="77">
        <f>IF(G4929&gt;Variables!$G$9,0,1)</f>
        <v>0</v>
      </c>
      <c r="AM4929" s="77">
        <f>IF(AND(K4929&gt;Variables!$G$10,K4929&lt;Variables!$G$11),0,1)</f>
        <v>1</v>
      </c>
      <c r="AN4929" s="77">
        <f>IF(H4929&lt;Variables!$G$13,1,0)</f>
        <v>1</v>
      </c>
      <c r="AO4929" s="77">
        <f>IF(R4929&lt;Variables!$G$12,0,1)</f>
        <v>0</v>
      </c>
      <c r="AP4929" s="78">
        <f t="shared" si="157"/>
        <v>1</v>
      </c>
      <c r="AQ4929" s="77">
        <f>IF(V4929&lt;Variables!$G$15,1,0)</f>
        <v>1</v>
      </c>
      <c r="AR4929" s="77">
        <v>1</v>
      </c>
      <c r="AS4929" s="77">
        <v>0</v>
      </c>
      <c r="AT4929" s="77">
        <v>0</v>
      </c>
      <c r="AU4929" s="77">
        <v>0</v>
      </c>
      <c r="BA4929" s="77">
        <v>2</v>
      </c>
    </row>
    <row r="4930" spans="3:53" x14ac:dyDescent="0.25">
      <c r="C4930" s="77" t="s">
        <v>643</v>
      </c>
      <c r="D4930" s="77" t="s">
        <v>615</v>
      </c>
      <c r="E4930" s="77">
        <v>8.02</v>
      </c>
      <c r="F4930" s="77">
        <v>43.57</v>
      </c>
      <c r="G4930" s="77">
        <v>11.53</v>
      </c>
      <c r="H4930" s="77">
        <v>-99999</v>
      </c>
      <c r="I4930" s="77">
        <v>-99999</v>
      </c>
      <c r="J4930" s="77" t="s">
        <v>75</v>
      </c>
      <c r="K4930" s="77">
        <v>43.87</v>
      </c>
      <c r="L4930" s="77">
        <v>8.2206599999999987</v>
      </c>
      <c r="M4930" s="77">
        <v>-2.3192785007529739</v>
      </c>
      <c r="N4930" s="77">
        <v>8.1048159999999996</v>
      </c>
      <c r="O4930" s="77">
        <v>-0.92310547210448968</v>
      </c>
      <c r="P4930" s="77">
        <v>23510000</v>
      </c>
      <c r="Q4930" s="77">
        <v>0</v>
      </c>
      <c r="R4930" s="77">
        <v>1</v>
      </c>
      <c r="S4930" s="77">
        <v>32.971999999999987</v>
      </c>
      <c r="T4930" s="77">
        <v>6.2839999999999998</v>
      </c>
      <c r="U4930" s="77">
        <v>17.6084</v>
      </c>
      <c r="V4930" s="77">
        <v>2.3227352332382072</v>
      </c>
      <c r="AC4930" s="77">
        <v>8.84</v>
      </c>
      <c r="AD4930" s="77">
        <v>7.35</v>
      </c>
      <c r="AH4930" s="77">
        <f>IF(AND(M4930&lt;Variables!$G$6,M4930&gt;Variables!$G$5),0,1)</f>
        <v>0</v>
      </c>
      <c r="AI4930" s="77">
        <f t="shared" si="156"/>
        <v>0</v>
      </c>
      <c r="AJ4930" s="77">
        <f>IF(I4930&gt;Variables!$G$7,0,1)</f>
        <v>1</v>
      </c>
      <c r="AK4930" s="77">
        <f>IF(F4930&gt;Variables!$G$8,0,1)</f>
        <v>0</v>
      </c>
      <c r="AL4930" s="77">
        <f>IF(G4930&gt;Variables!$G$9,0,1)</f>
        <v>0</v>
      </c>
      <c r="AM4930" s="77">
        <f>IF(AND(K4930&gt;Variables!$G$10,K4930&lt;Variables!$G$11),0,1)</f>
        <v>1</v>
      </c>
      <c r="AN4930" s="77">
        <f>IF(H4930&lt;Variables!$G$13,1,0)</f>
        <v>1</v>
      </c>
      <c r="AO4930" s="77">
        <f>IF(R4930&lt;Variables!$G$12,0,1)</f>
        <v>0</v>
      </c>
      <c r="AP4930" s="78">
        <f t="shared" si="157"/>
        <v>1</v>
      </c>
      <c r="AQ4930" s="77">
        <f>IF(V4930&lt;Variables!$G$15,1,0)</f>
        <v>1</v>
      </c>
      <c r="AR4930" s="77">
        <v>1</v>
      </c>
      <c r="AS4930" s="77">
        <v>0</v>
      </c>
      <c r="AT4930" s="77">
        <v>0</v>
      </c>
      <c r="AU4930" s="77">
        <v>0</v>
      </c>
      <c r="BA4930" s="77">
        <v>2</v>
      </c>
    </row>
    <row r="4931" spans="3:53" x14ac:dyDescent="0.25">
      <c r="C4931" s="77" t="s">
        <v>643</v>
      </c>
      <c r="D4931" s="77" t="s">
        <v>451</v>
      </c>
      <c r="E4931" s="77">
        <v>24.99</v>
      </c>
      <c r="F4931" s="77">
        <v>5.64</v>
      </c>
      <c r="G4931" s="77">
        <v>3.83</v>
      </c>
      <c r="H4931" s="77">
        <v>13770</v>
      </c>
      <c r="I4931" s="77">
        <v>29.318999999999999</v>
      </c>
      <c r="J4931" s="77" t="s">
        <v>74</v>
      </c>
      <c r="K4931" s="77">
        <v>48.04</v>
      </c>
      <c r="L4931" s="77">
        <v>24.961404999999999</v>
      </c>
      <c r="M4931" s="77">
        <v>-0.16587607949152311</v>
      </c>
      <c r="N4931" s="77">
        <v>24.944454</v>
      </c>
      <c r="O4931" s="77">
        <v>-9.8033815452519588E-2</v>
      </c>
      <c r="P4931" s="77">
        <v>382648</v>
      </c>
      <c r="Q4931" s="77">
        <v>1031000</v>
      </c>
      <c r="R4931" s="77">
        <v>0.37</v>
      </c>
      <c r="S4931" s="77">
        <v>32.971999999999987</v>
      </c>
      <c r="T4931" s="77">
        <v>6.2839999999999998</v>
      </c>
      <c r="U4931" s="77">
        <v>17.6084</v>
      </c>
      <c r="V4931" s="77">
        <v>2.3500682398363399</v>
      </c>
      <c r="AC4931" s="77">
        <v>24.96</v>
      </c>
      <c r="AD4931" s="77">
        <v>23.27</v>
      </c>
      <c r="AH4931" s="77">
        <f>IF(AND(M4931&lt;Variables!$G$6,M4931&gt;Variables!$G$5),0,1)</f>
        <v>1</v>
      </c>
      <c r="AI4931" s="77">
        <f t="shared" si="156"/>
        <v>0</v>
      </c>
      <c r="AJ4931" s="77">
        <f>IF(I4931&gt;Variables!$G$7,0,1)</f>
        <v>1</v>
      </c>
      <c r="AK4931" s="77">
        <f>IF(F4931&gt;Variables!$G$8,0,1)</f>
        <v>1</v>
      </c>
      <c r="AL4931" s="77">
        <f>IF(G4931&gt;Variables!$G$9,0,1)</f>
        <v>1</v>
      </c>
      <c r="AM4931" s="77">
        <f>IF(AND(K4931&gt;Variables!$G$10,K4931&lt;Variables!$G$11),0,1)</f>
        <v>1</v>
      </c>
      <c r="AN4931" s="77">
        <f>IF(H4931&lt;Variables!$G$13,1,0)</f>
        <v>0</v>
      </c>
      <c r="AO4931" s="77">
        <f>IF(R4931&lt;Variables!$G$12,0,1)</f>
        <v>0</v>
      </c>
      <c r="AP4931" s="78">
        <f t="shared" si="157"/>
        <v>0</v>
      </c>
      <c r="AQ4931" s="77">
        <f>IF(V4931&lt;Variables!$G$15,1,0)</f>
        <v>1</v>
      </c>
      <c r="AR4931" s="77">
        <v>0</v>
      </c>
      <c r="AS4931" s="77">
        <v>0</v>
      </c>
      <c r="AT4931" s="77">
        <v>0</v>
      </c>
      <c r="AU4931" s="77">
        <v>1</v>
      </c>
      <c r="BA4931" s="77">
        <v>-0.79</v>
      </c>
    </row>
    <row r="4932" spans="3:53" x14ac:dyDescent="0.25">
      <c r="C4932" s="77" t="s">
        <v>643</v>
      </c>
      <c r="D4932" s="77" t="s">
        <v>631</v>
      </c>
      <c r="E4932" s="77">
        <v>185.47</v>
      </c>
      <c r="F4932" s="77">
        <v>5.54</v>
      </c>
      <c r="G4932" s="77">
        <v>0.34</v>
      </c>
      <c r="H4932" s="77">
        <v>-99999</v>
      </c>
      <c r="I4932" s="77">
        <v>42.01</v>
      </c>
      <c r="J4932" s="77" t="s">
        <v>74</v>
      </c>
      <c r="K4932" s="77">
        <v>55.09</v>
      </c>
      <c r="L4932" s="77">
        <v>184.97582222222221</v>
      </c>
      <c r="M4932" s="77">
        <v>1.5881955503608731E-2</v>
      </c>
      <c r="N4932" s="77">
        <v>184.98826041666669</v>
      </c>
      <c r="O4932" s="77">
        <v>9.1571126163276714E-3</v>
      </c>
      <c r="P4932" s="77">
        <v>23782</v>
      </c>
      <c r="Q4932" s="77">
        <v>70975</v>
      </c>
      <c r="R4932" s="77">
        <v>0.34</v>
      </c>
      <c r="S4932" s="77">
        <v>32.971999999999987</v>
      </c>
      <c r="T4932" s="77">
        <v>6.2839999999999998</v>
      </c>
      <c r="U4932" s="77">
        <v>17.6084</v>
      </c>
      <c r="V4932" s="77">
        <v>2.4190860056815602</v>
      </c>
      <c r="AC4932" s="77">
        <v>185.93</v>
      </c>
      <c r="AD4932" s="77">
        <v>184.41</v>
      </c>
      <c r="AH4932" s="77">
        <f>IF(AND(M4932&lt;Variables!$G$6,M4932&gt;Variables!$G$5),0,1)</f>
        <v>1</v>
      </c>
      <c r="AI4932" s="77">
        <f t="shared" si="156"/>
        <v>1</v>
      </c>
      <c r="AJ4932" s="77">
        <f>IF(I4932&gt;Variables!$G$7,0,1)</f>
        <v>1</v>
      </c>
      <c r="AK4932" s="77">
        <f>IF(F4932&gt;Variables!$G$8,0,1)</f>
        <v>1</v>
      </c>
      <c r="AL4932" s="77">
        <f>IF(G4932&gt;Variables!$G$9,0,1)</f>
        <v>1</v>
      </c>
      <c r="AM4932" s="77">
        <f>IF(AND(K4932&gt;Variables!$G$10,K4932&lt;Variables!$G$11),0,1)</f>
        <v>1</v>
      </c>
      <c r="AN4932" s="77">
        <f>IF(H4932&lt;Variables!$G$13,1,0)</f>
        <v>1</v>
      </c>
      <c r="AO4932" s="77">
        <f>IF(R4932&lt;Variables!$G$12,0,1)</f>
        <v>0</v>
      </c>
      <c r="AP4932" s="78">
        <f t="shared" si="157"/>
        <v>0</v>
      </c>
      <c r="AQ4932" s="77">
        <f>IF(V4932&lt;Variables!$G$15,1,0)</f>
        <v>1</v>
      </c>
      <c r="AR4932" s="77">
        <v>0</v>
      </c>
      <c r="AS4932" s="77">
        <v>0</v>
      </c>
      <c r="AT4932" s="77">
        <v>0</v>
      </c>
      <c r="AU4932" s="77">
        <v>1</v>
      </c>
      <c r="BA4932" s="77">
        <v>-0.19</v>
      </c>
    </row>
    <row r="4933" spans="3:53" x14ac:dyDescent="0.25">
      <c r="C4933" s="77" t="s">
        <v>643</v>
      </c>
      <c r="D4933" s="77" t="s">
        <v>609</v>
      </c>
      <c r="E4933" s="77">
        <v>5.47</v>
      </c>
      <c r="F4933" s="77">
        <v>5.93</v>
      </c>
      <c r="G4933" s="77">
        <v>2.81</v>
      </c>
      <c r="H4933" s="77">
        <v>30100</v>
      </c>
      <c r="I4933" s="77">
        <v>266.38200000000001</v>
      </c>
      <c r="J4933" s="77" t="s">
        <v>74</v>
      </c>
      <c r="K4933" s="77">
        <v>40.479999999999997</v>
      </c>
      <c r="L4933" s="77">
        <v>5.4654100000000003</v>
      </c>
      <c r="M4933" s="77">
        <v>-0.30025194816126288</v>
      </c>
      <c r="N4933" s="77">
        <v>5.4798659999999986</v>
      </c>
      <c r="O4933" s="77">
        <v>-0.56326194837610299</v>
      </c>
      <c r="P4933" s="77">
        <v>31039000</v>
      </c>
      <c r="Q4933" s="77">
        <v>38585000</v>
      </c>
      <c r="R4933" s="77">
        <v>0.8</v>
      </c>
      <c r="S4933" s="77">
        <v>32.971999999999987</v>
      </c>
      <c r="T4933" s="77">
        <v>6.2839999999999998</v>
      </c>
      <c r="U4933" s="77">
        <v>17.6084</v>
      </c>
      <c r="V4933" s="77">
        <v>2.2679242956499142</v>
      </c>
      <c r="AC4933" s="77">
        <v>5.65</v>
      </c>
      <c r="AD4933" s="77">
        <v>5.43</v>
      </c>
      <c r="AH4933" s="77">
        <f>IF(AND(M4933&lt;Variables!$G$6,M4933&gt;Variables!$G$5),0,1)</f>
        <v>1</v>
      </c>
      <c r="AI4933" s="77">
        <f t="shared" si="156"/>
        <v>1</v>
      </c>
      <c r="AJ4933" s="77">
        <f>IF(I4933&gt;Variables!$G$7,0,1)</f>
        <v>0</v>
      </c>
      <c r="AK4933" s="77">
        <f>IF(F4933&gt;Variables!$G$8,0,1)</f>
        <v>1</v>
      </c>
      <c r="AL4933" s="77">
        <f>IF(G4933&gt;Variables!$G$9,0,1)</f>
        <v>1</v>
      </c>
      <c r="AM4933" s="77">
        <f>IF(AND(K4933&gt;Variables!$G$10,K4933&lt;Variables!$G$11),0,1)</f>
        <v>1</v>
      </c>
      <c r="AN4933" s="77">
        <f>IF(H4933&lt;Variables!$G$13,1,0)</f>
        <v>0</v>
      </c>
      <c r="AO4933" s="77">
        <f>IF(R4933&lt;Variables!$G$12,0,1)</f>
        <v>0</v>
      </c>
      <c r="AP4933" s="78">
        <f t="shared" si="157"/>
        <v>0</v>
      </c>
      <c r="AQ4933" s="77">
        <f>IF(V4933&lt;Variables!$G$15,1,0)</f>
        <v>1</v>
      </c>
      <c r="AR4933" s="77">
        <v>0</v>
      </c>
      <c r="AS4933" s="77">
        <v>1</v>
      </c>
      <c r="AT4933" s="77">
        <v>0</v>
      </c>
      <c r="AU4933" s="77">
        <v>0</v>
      </c>
      <c r="BA4933" s="77">
        <v>0.39</v>
      </c>
    </row>
    <row r="4934" spans="3:53" x14ac:dyDescent="0.25">
      <c r="C4934" s="77" t="s">
        <v>643</v>
      </c>
      <c r="D4934" s="77" t="s">
        <v>619</v>
      </c>
      <c r="E4934" s="77">
        <v>4.43</v>
      </c>
      <c r="F4934" s="77">
        <v>6.41</v>
      </c>
      <c r="G4934" s="77">
        <v>1.93</v>
      </c>
      <c r="H4934" s="77">
        <v>-99999</v>
      </c>
      <c r="I4934" s="77">
        <v>-22.913</v>
      </c>
      <c r="J4934" s="77" t="s">
        <v>74</v>
      </c>
      <c r="K4934" s="77">
        <v>53.98</v>
      </c>
      <c r="L4934" s="77">
        <v>4.4105150000000002</v>
      </c>
      <c r="M4934" s="77">
        <v>6.7679171253238982E-2</v>
      </c>
      <c r="N4934" s="77">
        <v>4.3985139999999996</v>
      </c>
      <c r="O4934" s="77">
        <v>0.34070597479056558</v>
      </c>
      <c r="P4934" s="77">
        <v>828805</v>
      </c>
      <c r="Q4934" s="77">
        <v>112475</v>
      </c>
      <c r="R4934" s="77">
        <v>7.37</v>
      </c>
      <c r="S4934" s="77">
        <v>32.971999999999987</v>
      </c>
      <c r="T4934" s="77">
        <v>6.2839999999999998</v>
      </c>
      <c r="U4934" s="77">
        <v>17.6084</v>
      </c>
      <c r="V4934" s="77">
        <v>2.40569522091003</v>
      </c>
      <c r="AC4934" s="77">
        <v>4.45</v>
      </c>
      <c r="AD4934" s="77">
        <v>4.37</v>
      </c>
      <c r="AH4934" s="77">
        <f>IF(AND(M4934&lt;Variables!$G$6,M4934&gt;Variables!$G$5),0,1)</f>
        <v>1</v>
      </c>
      <c r="AI4934" s="77">
        <f t="shared" si="156"/>
        <v>0</v>
      </c>
      <c r="AJ4934" s="77">
        <f>IF(I4934&gt;Variables!$G$7,0,1)</f>
        <v>1</v>
      </c>
      <c r="AK4934" s="77">
        <f>IF(F4934&gt;Variables!$G$8,0,1)</f>
        <v>1</v>
      </c>
      <c r="AL4934" s="77">
        <f>IF(G4934&gt;Variables!$G$9,0,1)</f>
        <v>1</v>
      </c>
      <c r="AM4934" s="77">
        <f>IF(AND(K4934&gt;Variables!$G$10,K4934&lt;Variables!$G$11),0,1)</f>
        <v>1</v>
      </c>
      <c r="AN4934" s="77">
        <f>IF(H4934&lt;Variables!$G$13,1,0)</f>
        <v>1</v>
      </c>
      <c r="AO4934" s="77">
        <f>IF(R4934&lt;Variables!$G$12,0,1)</f>
        <v>1</v>
      </c>
      <c r="AP4934" s="78">
        <f t="shared" si="157"/>
        <v>0</v>
      </c>
      <c r="AQ4934" s="77">
        <f>IF(V4934&lt;Variables!$G$15,1,0)</f>
        <v>1</v>
      </c>
      <c r="AR4934" s="77">
        <v>0</v>
      </c>
      <c r="AS4934" s="77">
        <v>0</v>
      </c>
      <c r="AT4934" s="77">
        <v>0</v>
      </c>
      <c r="AU4934" s="77">
        <v>1</v>
      </c>
      <c r="BA4934" s="77">
        <v>-0.08</v>
      </c>
    </row>
    <row r="4935" spans="3:53" x14ac:dyDescent="0.25">
      <c r="C4935" s="77" t="s">
        <v>643</v>
      </c>
      <c r="D4935" s="77" t="s">
        <v>638</v>
      </c>
      <c r="E4935" s="77">
        <v>5.55</v>
      </c>
      <c r="F4935" s="77">
        <v>6.54</v>
      </c>
      <c r="G4935" s="77">
        <v>5.57</v>
      </c>
      <c r="H4935" s="77">
        <v>-99999</v>
      </c>
      <c r="I4935" s="77">
        <v>276.80700000000002</v>
      </c>
      <c r="J4935" s="77" t="s">
        <v>74</v>
      </c>
      <c r="L4935" s="77">
        <v>-99999</v>
      </c>
      <c r="M4935" s="77">
        <v>-99999</v>
      </c>
      <c r="N4935" s="77">
        <v>5.4649999999999999</v>
      </c>
      <c r="O4935" s="77">
        <v>0.640439158279966</v>
      </c>
      <c r="P4935" s="77">
        <v>16830</v>
      </c>
      <c r="Q4935" s="77">
        <v>549543</v>
      </c>
      <c r="R4935" s="77">
        <v>0.03</v>
      </c>
      <c r="S4935" s="77">
        <v>32.971999999999987</v>
      </c>
      <c r="T4935" s="77">
        <v>6.2839999999999998</v>
      </c>
      <c r="U4935" s="77">
        <v>17.6084</v>
      </c>
      <c r="V4935" s="77">
        <v>-99999</v>
      </c>
      <c r="AC4935" s="77">
        <v>5.625</v>
      </c>
      <c r="AD4935" s="77">
        <v>5.49</v>
      </c>
      <c r="AH4935" s="77">
        <f>IF(AND(M4935&lt;Variables!$G$6,M4935&gt;Variables!$G$5),0,1)</f>
        <v>1</v>
      </c>
      <c r="AI4935" s="77">
        <f t="shared" si="156"/>
        <v>1</v>
      </c>
      <c r="AJ4935" s="77">
        <f>IF(I4935&gt;Variables!$G$7,0,1)</f>
        <v>0</v>
      </c>
      <c r="AK4935" s="77">
        <f>IF(F4935&gt;Variables!$G$8,0,1)</f>
        <v>1</v>
      </c>
      <c r="AL4935" s="77">
        <f>IF(G4935&gt;Variables!$G$9,0,1)</f>
        <v>1</v>
      </c>
      <c r="AM4935" s="77">
        <f>IF(AND(K4935&gt;Variables!$G$10,K4935&lt;Variables!$G$11),0,1)</f>
        <v>1</v>
      </c>
      <c r="AN4935" s="77">
        <f>IF(H4935&lt;Variables!$G$13,1,0)</f>
        <v>1</v>
      </c>
      <c r="AO4935" s="77">
        <f>IF(R4935&lt;Variables!$G$12,0,1)</f>
        <v>0</v>
      </c>
      <c r="AP4935" s="78">
        <f t="shared" si="157"/>
        <v>0</v>
      </c>
      <c r="AQ4935" s="77">
        <f>IF(V4935&lt;Variables!$G$15,1,0)</f>
        <v>1</v>
      </c>
      <c r="AR4935" s="77">
        <v>0</v>
      </c>
      <c r="AS4935" s="77">
        <v>0</v>
      </c>
      <c r="AT4935" s="77">
        <v>0</v>
      </c>
      <c r="AU4935" s="77">
        <v>0</v>
      </c>
      <c r="BA4935" s="77">
        <v>0</v>
      </c>
    </row>
    <row r="4936" spans="3:53" x14ac:dyDescent="0.25">
      <c r="C4936" s="77" t="s">
        <v>645</v>
      </c>
      <c r="D4936" s="77" t="s">
        <v>458</v>
      </c>
      <c r="E4936" s="77">
        <v>52.76</v>
      </c>
      <c r="F4936" s="77">
        <v>29.48</v>
      </c>
      <c r="G4936" s="77">
        <v>9.41</v>
      </c>
      <c r="H4936" s="77">
        <v>9830</v>
      </c>
      <c r="I4936" s="77">
        <v>80.659000000000006</v>
      </c>
      <c r="J4936" s="77" t="s">
        <v>75</v>
      </c>
      <c r="K4936" s="77">
        <v>76.58</v>
      </c>
      <c r="L4936" s="77">
        <v>51.178414999999987</v>
      </c>
      <c r="M4936" s="77">
        <v>2.2110590959098841</v>
      </c>
      <c r="N4936" s="77">
        <v>49.582824000000002</v>
      </c>
      <c r="O4936" s="77">
        <v>5.5002433907354691</v>
      </c>
      <c r="P4936" s="77">
        <v>80604000</v>
      </c>
      <c r="Q4936" s="77">
        <v>20406000</v>
      </c>
      <c r="R4936" s="77">
        <v>3.95</v>
      </c>
      <c r="S4936" s="77">
        <v>34.694000000000003</v>
      </c>
      <c r="T4936" s="77">
        <v>6.3840000000000003</v>
      </c>
      <c r="U4936" s="77">
        <v>18.372</v>
      </c>
      <c r="V4936" s="77">
        <v>2.415153645684649</v>
      </c>
      <c r="AC4936" s="77">
        <v>57.289900000000003</v>
      </c>
      <c r="AD4936" s="77">
        <v>51.93</v>
      </c>
      <c r="AH4936" s="77">
        <f>IF(AND(M4936&lt;Variables!$G$6,M4936&gt;Variables!$G$5),0,1)</f>
        <v>1</v>
      </c>
      <c r="AI4936" s="77">
        <f t="shared" si="156"/>
        <v>0</v>
      </c>
      <c r="AJ4936" s="77">
        <f>IF(I4936&gt;Variables!$G$7,0,1)</f>
        <v>0</v>
      </c>
      <c r="AK4936" s="77">
        <f>IF(F4936&gt;Variables!$G$8,0,1)</f>
        <v>0</v>
      </c>
      <c r="AL4936" s="77">
        <f>IF(G4936&gt;Variables!$G$9,0,1)</f>
        <v>1</v>
      </c>
      <c r="AM4936" s="77">
        <f>IF(AND(K4936&gt;Variables!$G$10,K4936&lt;Variables!$G$11),0,1)</f>
        <v>1</v>
      </c>
      <c r="AN4936" s="77">
        <f>IF(H4936&lt;Variables!$G$13,1,0)</f>
        <v>0</v>
      </c>
      <c r="AO4936" s="77">
        <f>IF(R4936&lt;Variables!$G$12,0,1)</f>
        <v>1</v>
      </c>
      <c r="AP4936" s="78">
        <f t="shared" si="157"/>
        <v>1</v>
      </c>
      <c r="AQ4936" s="77">
        <f>IF(V4936&lt;Variables!$G$15,1,0)</f>
        <v>1</v>
      </c>
      <c r="AR4936" s="77">
        <v>1</v>
      </c>
      <c r="AS4936" s="77">
        <v>0</v>
      </c>
      <c r="AT4936" s="77">
        <v>0</v>
      </c>
      <c r="AU4936" s="77">
        <v>0</v>
      </c>
      <c r="BA4936" s="77">
        <v>2</v>
      </c>
    </row>
    <row r="4937" spans="3:53" x14ac:dyDescent="0.25">
      <c r="C4937" s="77" t="s">
        <v>645</v>
      </c>
      <c r="D4937" s="77" t="s">
        <v>622</v>
      </c>
      <c r="E4937" s="77">
        <v>3.93</v>
      </c>
      <c r="F4937" s="77">
        <v>38.68</v>
      </c>
      <c r="G4937" s="77">
        <v>-18.54</v>
      </c>
      <c r="H4937" s="77">
        <v>181.22</v>
      </c>
      <c r="I4937" s="77">
        <v>-8.6310000000000002</v>
      </c>
      <c r="J4937" s="77" t="s">
        <v>74</v>
      </c>
      <c r="K4937" s="77">
        <v>52.11</v>
      </c>
      <c r="L4937" s="77">
        <v>3.9164500000000002</v>
      </c>
      <c r="M4937" s="77">
        <v>-0.164689961572344</v>
      </c>
      <c r="N4937" s="77">
        <v>3.9034680000000002</v>
      </c>
      <c r="O4937" s="77">
        <v>0.1673383770534414</v>
      </c>
      <c r="P4937" s="77">
        <v>39350000</v>
      </c>
      <c r="Q4937" s="77">
        <v>217790</v>
      </c>
      <c r="R4937" s="77">
        <v>180.68</v>
      </c>
      <c r="S4937" s="77">
        <v>34.694000000000003</v>
      </c>
      <c r="T4937" s="77">
        <v>6.3840000000000003</v>
      </c>
      <c r="U4937" s="77">
        <v>18.372</v>
      </c>
      <c r="V4937" s="77">
        <v>2.3941451069259152</v>
      </c>
      <c r="AC4937" s="77">
        <v>4.1399999999999997</v>
      </c>
      <c r="AD4937" s="77">
        <v>3.65</v>
      </c>
      <c r="AH4937" s="77">
        <f>IF(AND(M4937&lt;Variables!$G$6,M4937&gt;Variables!$G$5),0,1)</f>
        <v>1</v>
      </c>
      <c r="AI4937" s="77">
        <f t="shared" si="156"/>
        <v>0</v>
      </c>
      <c r="AJ4937" s="77">
        <f>IF(I4937&gt;Variables!$G$7,0,1)</f>
        <v>1</v>
      </c>
      <c r="AK4937" s="77">
        <f>IF(F4937&gt;Variables!$G$8,0,1)</f>
        <v>0</v>
      </c>
      <c r="AL4937" s="77">
        <f>IF(G4937&gt;Variables!$G$9,0,1)</f>
        <v>1</v>
      </c>
      <c r="AM4937" s="77">
        <f>IF(AND(K4937&gt;Variables!$G$10,K4937&lt;Variables!$G$11),0,1)</f>
        <v>1</v>
      </c>
      <c r="AN4937" s="77">
        <f>IF(H4937&lt;Variables!$G$13,1,0)</f>
        <v>1</v>
      </c>
      <c r="AO4937" s="77">
        <f>IF(R4937&lt;Variables!$G$12,0,1)</f>
        <v>1</v>
      </c>
      <c r="AP4937" s="78">
        <f t="shared" si="157"/>
        <v>0</v>
      </c>
      <c r="AQ4937" s="77">
        <f>IF(V4937&lt;Variables!$G$15,1,0)</f>
        <v>1</v>
      </c>
      <c r="AR4937" s="77">
        <v>0</v>
      </c>
      <c r="AS4937" s="77">
        <v>0</v>
      </c>
      <c r="AT4937" s="77">
        <v>1</v>
      </c>
      <c r="AU4937" s="77">
        <v>0</v>
      </c>
      <c r="BA4937" s="77">
        <v>-2.25</v>
      </c>
    </row>
    <row r="4938" spans="3:53" x14ac:dyDescent="0.25">
      <c r="C4938" s="77" t="s">
        <v>645</v>
      </c>
      <c r="D4938" s="77" t="s">
        <v>174</v>
      </c>
      <c r="E4938" s="77">
        <v>27.38</v>
      </c>
      <c r="F4938" s="77">
        <v>6.08</v>
      </c>
      <c r="G4938" s="77">
        <v>5.65</v>
      </c>
      <c r="H4938" s="77">
        <v>420.66</v>
      </c>
      <c r="I4938" s="77">
        <v>173.88300000000001</v>
      </c>
      <c r="J4938" s="77" t="s">
        <v>75</v>
      </c>
      <c r="K4938" s="77">
        <v>56.78</v>
      </c>
      <c r="L4938" s="77">
        <v>27.298529411764701</v>
      </c>
      <c r="M4938" s="77">
        <v>5.3870602812126616E-3</v>
      </c>
      <c r="N4938" s="77">
        <v>27.115405405405401</v>
      </c>
      <c r="O4938" s="77">
        <v>0.6807738694469152</v>
      </c>
      <c r="P4938" s="77">
        <v>90385</v>
      </c>
      <c r="Q4938" s="77">
        <v>682296</v>
      </c>
      <c r="R4938" s="77">
        <v>0.13</v>
      </c>
      <c r="S4938" s="77">
        <v>34.694000000000003</v>
      </c>
      <c r="T4938" s="77">
        <v>6.3840000000000003</v>
      </c>
      <c r="U4938" s="77">
        <v>18.372</v>
      </c>
      <c r="V4938" s="77">
        <v>2.436995254344664</v>
      </c>
      <c r="AC4938" s="77">
        <v>27.45</v>
      </c>
      <c r="AD4938" s="77">
        <v>26.3</v>
      </c>
      <c r="AH4938" s="77">
        <f>IF(AND(M4938&lt;Variables!$G$6,M4938&gt;Variables!$G$5),0,1)</f>
        <v>1</v>
      </c>
      <c r="AI4938" s="77">
        <f t="shared" si="156"/>
        <v>0</v>
      </c>
      <c r="AJ4938" s="77">
        <f>IF(I4938&gt;Variables!$G$7,0,1)</f>
        <v>0</v>
      </c>
      <c r="AK4938" s="77">
        <f>IF(F4938&gt;Variables!$G$8,0,1)</f>
        <v>1</v>
      </c>
      <c r="AL4938" s="77">
        <f>IF(G4938&gt;Variables!$G$9,0,1)</f>
        <v>1</v>
      </c>
      <c r="AM4938" s="77">
        <f>IF(AND(K4938&gt;Variables!$G$10,K4938&lt;Variables!$G$11),0,1)</f>
        <v>1</v>
      </c>
      <c r="AN4938" s="77">
        <f>IF(H4938&lt;Variables!$G$13,1,0)</f>
        <v>1</v>
      </c>
      <c r="AO4938" s="77">
        <f>IF(R4938&lt;Variables!$G$12,0,1)</f>
        <v>0</v>
      </c>
      <c r="AP4938" s="78">
        <f t="shared" si="157"/>
        <v>1</v>
      </c>
      <c r="AQ4938" s="77">
        <f>IF(V4938&lt;Variables!$G$15,1,0)</f>
        <v>1</v>
      </c>
      <c r="AR4938" s="77">
        <v>0</v>
      </c>
      <c r="AS4938" s="77">
        <v>0</v>
      </c>
      <c r="AT4938" s="77">
        <v>1</v>
      </c>
      <c r="AU4938" s="77">
        <v>0</v>
      </c>
      <c r="BA4938" s="77">
        <v>-2.4700000000000002</v>
      </c>
    </row>
    <row r="4939" spans="3:53" x14ac:dyDescent="0.25">
      <c r="C4939" s="77" t="s">
        <v>645</v>
      </c>
      <c r="D4939" s="77" t="s">
        <v>612</v>
      </c>
      <c r="E4939" s="77">
        <v>127.62</v>
      </c>
      <c r="F4939" s="77">
        <v>6.49</v>
      </c>
      <c r="G4939" s="77">
        <v>1.2</v>
      </c>
      <c r="H4939" s="77">
        <v>19960</v>
      </c>
      <c r="I4939" s="77">
        <v>-27.811</v>
      </c>
      <c r="J4939" s="77" t="s">
        <v>75</v>
      </c>
      <c r="K4939" s="77">
        <v>58.21</v>
      </c>
      <c r="L4939" s="77">
        <v>126.71231</v>
      </c>
      <c r="M4939" s="77">
        <v>0.37698783961873589</v>
      </c>
      <c r="N4939" s="77">
        <v>126.630746</v>
      </c>
      <c r="O4939" s="77">
        <v>0.44164155836212282</v>
      </c>
      <c r="P4939" s="77">
        <v>2374000</v>
      </c>
      <c r="Q4939" s="77">
        <v>1140000</v>
      </c>
      <c r="R4939" s="77">
        <v>2.08</v>
      </c>
      <c r="S4939" s="77">
        <v>34.694000000000003</v>
      </c>
      <c r="T4939" s="77">
        <v>6.3840000000000003</v>
      </c>
      <c r="U4939" s="77">
        <v>18.372</v>
      </c>
      <c r="V4939" s="77">
        <v>2.43331535353839</v>
      </c>
      <c r="AC4939" s="77">
        <v>127.88</v>
      </c>
      <c r="AD4939" s="77">
        <v>126.01</v>
      </c>
      <c r="AH4939" s="77">
        <f>IF(AND(M4939&lt;Variables!$G$6,M4939&gt;Variables!$G$5),0,1)</f>
        <v>1</v>
      </c>
      <c r="AI4939" s="77">
        <f t="shared" si="156"/>
        <v>0</v>
      </c>
      <c r="AJ4939" s="77">
        <f>IF(I4939&gt;Variables!$G$7,0,1)</f>
        <v>1</v>
      </c>
      <c r="AK4939" s="77">
        <f>IF(F4939&gt;Variables!$G$8,0,1)</f>
        <v>1</v>
      </c>
      <c r="AL4939" s="77">
        <f>IF(G4939&gt;Variables!$G$9,0,1)</f>
        <v>1</v>
      </c>
      <c r="AM4939" s="77">
        <f>IF(AND(K4939&gt;Variables!$G$10,K4939&lt;Variables!$G$11),0,1)</f>
        <v>1</v>
      </c>
      <c r="AN4939" s="77">
        <f>IF(H4939&lt;Variables!$G$13,1,0)</f>
        <v>0</v>
      </c>
      <c r="AO4939" s="77">
        <f>IF(R4939&lt;Variables!$G$12,0,1)</f>
        <v>0</v>
      </c>
      <c r="AP4939" s="78">
        <f t="shared" si="157"/>
        <v>1</v>
      </c>
      <c r="AQ4939" s="77">
        <f>IF(V4939&lt;Variables!$G$15,1,0)</f>
        <v>1</v>
      </c>
      <c r="AR4939" s="77">
        <v>0</v>
      </c>
      <c r="AS4939" s="77">
        <v>1</v>
      </c>
      <c r="AT4939" s="77">
        <v>0</v>
      </c>
      <c r="AU4939" s="77">
        <v>0</v>
      </c>
      <c r="BA4939" s="77">
        <v>-0.25</v>
      </c>
    </row>
    <row r="4940" spans="3:53" x14ac:dyDescent="0.25">
      <c r="C4940" s="77" t="s">
        <v>645</v>
      </c>
      <c r="D4940" s="77" t="s">
        <v>82</v>
      </c>
      <c r="E4940" s="77">
        <v>34.78</v>
      </c>
      <c r="F4940" s="77">
        <v>7.18</v>
      </c>
      <c r="G4940" s="77">
        <v>5.89</v>
      </c>
      <c r="H4940" s="77">
        <v>4580</v>
      </c>
      <c r="I4940" s="77">
        <v>284.84100000000001</v>
      </c>
      <c r="J4940" s="77" t="s">
        <v>75</v>
      </c>
      <c r="K4940" s="77">
        <v>57.92</v>
      </c>
      <c r="L4940" s="77">
        <v>34.446360000000013</v>
      </c>
      <c r="M4940" s="77">
        <v>0.37257927978455291</v>
      </c>
      <c r="N4940" s="77">
        <v>34.138024000000001</v>
      </c>
      <c r="O4940" s="77">
        <v>1.2791484357735481</v>
      </c>
      <c r="P4940" s="77">
        <v>5981000</v>
      </c>
      <c r="Q4940" s="77">
        <v>15988000</v>
      </c>
      <c r="R4940" s="77">
        <v>0.37</v>
      </c>
      <c r="S4940" s="77">
        <v>34.694000000000003</v>
      </c>
      <c r="T4940" s="77">
        <v>6.3840000000000003</v>
      </c>
      <c r="U4940" s="77">
        <v>18.372</v>
      </c>
      <c r="V4940" s="77">
        <v>2.4308421477622608</v>
      </c>
      <c r="AC4940" s="77">
        <v>35.090000000000003</v>
      </c>
      <c r="AD4940" s="77">
        <v>33.869999999999997</v>
      </c>
      <c r="AH4940" s="77">
        <f>IF(AND(M4940&lt;Variables!$G$6,M4940&gt;Variables!$G$5),0,1)</f>
        <v>1</v>
      </c>
      <c r="AI4940" s="77">
        <f t="shared" si="156"/>
        <v>0</v>
      </c>
      <c r="AJ4940" s="77">
        <f>IF(I4940&gt;Variables!$G$7,0,1)</f>
        <v>0</v>
      </c>
      <c r="AK4940" s="77">
        <f>IF(F4940&gt;Variables!$G$8,0,1)</f>
        <v>1</v>
      </c>
      <c r="AL4940" s="77">
        <f>IF(G4940&gt;Variables!$G$9,0,1)</f>
        <v>1</v>
      </c>
      <c r="AM4940" s="77">
        <f>IF(AND(K4940&gt;Variables!$G$10,K4940&lt;Variables!$G$11),0,1)</f>
        <v>1</v>
      </c>
      <c r="AN4940" s="77">
        <f>IF(H4940&lt;Variables!$G$13,1,0)</f>
        <v>0</v>
      </c>
      <c r="AO4940" s="77">
        <f>IF(R4940&lt;Variables!$G$12,0,1)</f>
        <v>0</v>
      </c>
      <c r="AP4940" s="78">
        <f t="shared" si="157"/>
        <v>1</v>
      </c>
      <c r="AQ4940" s="77">
        <f>IF(V4940&lt;Variables!$G$15,1,0)</f>
        <v>1</v>
      </c>
      <c r="AR4940" s="77">
        <v>0</v>
      </c>
      <c r="AS4940" s="77">
        <v>0</v>
      </c>
      <c r="AT4940" s="77">
        <v>0</v>
      </c>
      <c r="AU4940" s="77">
        <v>1</v>
      </c>
      <c r="BA4940" s="77">
        <v>-0.91</v>
      </c>
    </row>
    <row r="4941" spans="3:53" x14ac:dyDescent="0.25">
      <c r="C4941" s="77" t="s">
        <v>645</v>
      </c>
      <c r="D4941" s="77" t="s">
        <v>642</v>
      </c>
      <c r="E4941" s="77">
        <v>9.2799999999999994</v>
      </c>
      <c r="F4941" s="77">
        <v>16.649999999999999</v>
      </c>
      <c r="G4941" s="77">
        <v>15.98</v>
      </c>
      <c r="H4941" s="77">
        <v>956.93</v>
      </c>
      <c r="I4941" s="77">
        <v>23660.078000000001</v>
      </c>
      <c r="J4941" s="77" t="s">
        <v>75</v>
      </c>
      <c r="K4941" s="77">
        <v>47.78</v>
      </c>
      <c r="L4941" s="77">
        <v>9.4383100000000013</v>
      </c>
      <c r="M4941" s="77">
        <v>-1.571361822190648</v>
      </c>
      <c r="N4941" s="77">
        <v>9.0729479999999985</v>
      </c>
      <c r="O4941" s="77">
        <v>2.3922985120161688</v>
      </c>
      <c r="P4941" s="77">
        <v>24070000</v>
      </c>
      <c r="Q4941" s="77">
        <v>22730000</v>
      </c>
      <c r="R4941" s="77">
        <v>1.06</v>
      </c>
      <c r="S4941" s="77">
        <v>34.694000000000003</v>
      </c>
      <c r="T4941" s="77">
        <v>6.3840000000000003</v>
      </c>
      <c r="U4941" s="77">
        <v>18.372</v>
      </c>
      <c r="V4941" s="77">
        <v>2.374781641044637</v>
      </c>
      <c r="AC4941" s="77">
        <v>9.4700000000000006</v>
      </c>
      <c r="AD4941" s="77">
        <v>7.92</v>
      </c>
      <c r="AH4941" s="77">
        <f>IF(AND(M4941&lt;Variables!$G$6,M4941&gt;Variables!$G$5),0,1)</f>
        <v>0</v>
      </c>
      <c r="AI4941" s="77">
        <f t="shared" si="156"/>
        <v>0</v>
      </c>
      <c r="AJ4941" s="77">
        <f>IF(I4941&gt;Variables!$G$7,0,1)</f>
        <v>0</v>
      </c>
      <c r="AK4941" s="77">
        <f>IF(F4941&gt;Variables!$G$8,0,1)</f>
        <v>0</v>
      </c>
      <c r="AL4941" s="77">
        <f>IF(G4941&gt;Variables!$G$9,0,1)</f>
        <v>0</v>
      </c>
      <c r="AM4941" s="77">
        <f>IF(AND(K4941&gt;Variables!$G$10,K4941&lt;Variables!$G$11),0,1)</f>
        <v>1</v>
      </c>
      <c r="AN4941" s="77">
        <f>IF(H4941&lt;Variables!$G$13,1,0)</f>
        <v>1</v>
      </c>
      <c r="AO4941" s="77">
        <f>IF(R4941&lt;Variables!$G$12,0,1)</f>
        <v>0</v>
      </c>
      <c r="AP4941" s="78">
        <f t="shared" si="157"/>
        <v>1</v>
      </c>
      <c r="AQ4941" s="77">
        <f>IF(V4941&lt;Variables!$G$15,1,0)</f>
        <v>1</v>
      </c>
      <c r="AR4941" s="77">
        <v>0</v>
      </c>
      <c r="AS4941" s="77">
        <v>0</v>
      </c>
      <c r="AT4941" s="77">
        <v>1</v>
      </c>
      <c r="AU4941" s="77">
        <v>0</v>
      </c>
      <c r="BA4941" s="77">
        <v>-2.25</v>
      </c>
    </row>
    <row r="4942" spans="3:53" x14ac:dyDescent="0.25">
      <c r="C4942" s="77" t="s">
        <v>645</v>
      </c>
      <c r="D4942" s="77" t="s">
        <v>445</v>
      </c>
      <c r="E4942" s="77">
        <v>20</v>
      </c>
      <c r="F4942" s="77">
        <v>50.47</v>
      </c>
      <c r="G4942" s="77">
        <v>51.49</v>
      </c>
      <c r="H4942" s="77">
        <v>122.72</v>
      </c>
      <c r="I4942" s="77">
        <v>85865.402000000002</v>
      </c>
      <c r="J4942" s="77" t="s">
        <v>75</v>
      </c>
      <c r="K4942" s="77">
        <v>62.85</v>
      </c>
      <c r="L4942" s="77">
        <v>19.10445</v>
      </c>
      <c r="M4942" s="77">
        <v>1.3365995880540731</v>
      </c>
      <c r="N4942" s="77">
        <v>18.015305999999999</v>
      </c>
      <c r="O4942" s="77">
        <v>7.4630650181573444</v>
      </c>
      <c r="P4942" s="77">
        <v>41350000</v>
      </c>
      <c r="Q4942" s="77">
        <v>26410000</v>
      </c>
      <c r="R4942" s="77">
        <v>1.57</v>
      </c>
      <c r="S4942" s="77">
        <v>34.694000000000003</v>
      </c>
      <c r="T4942" s="77">
        <v>6.3840000000000003</v>
      </c>
      <c r="U4942" s="77">
        <v>18.372</v>
      </c>
      <c r="V4942" s="77">
        <v>2.4157721307182372</v>
      </c>
      <c r="AC4942" s="77">
        <v>20.75</v>
      </c>
      <c r="AD4942" s="77">
        <v>15.81</v>
      </c>
      <c r="AH4942" s="77">
        <f>IF(AND(M4942&lt;Variables!$G$6,M4942&gt;Variables!$G$5),0,1)</f>
        <v>1</v>
      </c>
      <c r="AI4942" s="77">
        <f t="shared" si="156"/>
        <v>0</v>
      </c>
      <c r="AJ4942" s="77">
        <f>IF(I4942&gt;Variables!$G$7,0,1)</f>
        <v>0</v>
      </c>
      <c r="AK4942" s="77">
        <f>IF(F4942&gt;Variables!$G$8,0,1)</f>
        <v>0</v>
      </c>
      <c r="AL4942" s="77">
        <f>IF(G4942&gt;Variables!$G$9,0,1)</f>
        <v>0</v>
      </c>
      <c r="AM4942" s="77">
        <f>IF(AND(K4942&gt;Variables!$G$10,K4942&lt;Variables!$G$11),0,1)</f>
        <v>0</v>
      </c>
      <c r="AN4942" s="77">
        <f>IF(H4942&lt;Variables!$G$13,1,0)</f>
        <v>1</v>
      </c>
      <c r="AO4942" s="77">
        <f>IF(R4942&lt;Variables!$G$12,0,1)</f>
        <v>0</v>
      </c>
      <c r="AP4942" s="78">
        <f t="shared" si="157"/>
        <v>1</v>
      </c>
      <c r="AQ4942" s="77">
        <f>IF(V4942&lt;Variables!$G$15,1,0)</f>
        <v>1</v>
      </c>
      <c r="AR4942" s="77">
        <v>0</v>
      </c>
      <c r="AS4942" s="77">
        <v>0</v>
      </c>
      <c r="AT4942" s="77">
        <v>1</v>
      </c>
      <c r="AU4942" s="77">
        <v>0</v>
      </c>
      <c r="BA4942" s="77">
        <v>-2.25</v>
      </c>
    </row>
    <row r="4943" spans="3:53" x14ac:dyDescent="0.25">
      <c r="C4943" s="77" t="s">
        <v>645</v>
      </c>
      <c r="D4943" s="77" t="s">
        <v>620</v>
      </c>
      <c r="E4943" s="77">
        <v>152.43</v>
      </c>
      <c r="F4943" s="77">
        <v>13.65</v>
      </c>
      <c r="G4943" s="77">
        <v>-0.39</v>
      </c>
      <c r="H4943" s="77">
        <v>211920</v>
      </c>
      <c r="I4943" s="77">
        <v>1E-3</v>
      </c>
      <c r="J4943" s="77" t="s">
        <v>75</v>
      </c>
      <c r="K4943" s="77">
        <v>43.09</v>
      </c>
      <c r="L4943" s="77">
        <v>152.09829500000001</v>
      </c>
      <c r="M4943" s="77">
        <v>-0.18297049286452721</v>
      </c>
      <c r="N4943" s="77">
        <v>152.28585799999999</v>
      </c>
      <c r="O4943" s="77">
        <v>-0.3059102178746142</v>
      </c>
      <c r="P4943" s="77">
        <v>22797000</v>
      </c>
      <c r="Q4943" s="77">
        <v>6715000</v>
      </c>
      <c r="R4943" s="77">
        <v>3.39</v>
      </c>
      <c r="S4943" s="77">
        <v>34.694000000000003</v>
      </c>
      <c r="T4943" s="77">
        <v>6.3840000000000003</v>
      </c>
      <c r="U4943" s="77">
        <v>18.372</v>
      </c>
      <c r="V4943" s="77">
        <v>2.2965182590212341</v>
      </c>
      <c r="AC4943" s="77">
        <v>154.59</v>
      </c>
      <c r="AD4943" s="77">
        <v>151.46</v>
      </c>
      <c r="AH4943" s="77">
        <f>IF(AND(M4943&lt;Variables!$G$6,M4943&gt;Variables!$G$5),0,1)</f>
        <v>1</v>
      </c>
      <c r="AI4943" s="77">
        <f t="shared" si="156"/>
        <v>1</v>
      </c>
      <c r="AJ4943" s="77">
        <f>IF(I4943&gt;Variables!$G$7,0,1)</f>
        <v>1</v>
      </c>
      <c r="AK4943" s="77">
        <f>IF(F4943&gt;Variables!$G$8,0,1)</f>
        <v>0</v>
      </c>
      <c r="AL4943" s="77">
        <f>IF(G4943&gt;Variables!$G$9,0,1)</f>
        <v>1</v>
      </c>
      <c r="AM4943" s="77">
        <f>IF(AND(K4943&gt;Variables!$G$10,K4943&lt;Variables!$G$11),0,1)</f>
        <v>1</v>
      </c>
      <c r="AN4943" s="77">
        <f>IF(H4943&lt;Variables!$G$13,1,0)</f>
        <v>0</v>
      </c>
      <c r="AO4943" s="77">
        <f>IF(R4943&lt;Variables!$G$12,0,1)</f>
        <v>1</v>
      </c>
      <c r="AP4943" s="78">
        <f t="shared" si="157"/>
        <v>1</v>
      </c>
      <c r="AQ4943" s="77">
        <f>IF(V4943&lt;Variables!$G$15,1,0)</f>
        <v>1</v>
      </c>
      <c r="AR4943" s="77">
        <v>0</v>
      </c>
      <c r="AS4943" s="77">
        <v>1</v>
      </c>
      <c r="AT4943" s="77">
        <v>0</v>
      </c>
      <c r="AU4943" s="77">
        <v>0</v>
      </c>
      <c r="BA4943" s="77">
        <v>7.0000000000000007E-2</v>
      </c>
    </row>
    <row r="4944" spans="3:53" x14ac:dyDescent="0.25">
      <c r="C4944" s="77" t="s">
        <v>645</v>
      </c>
      <c r="D4944" s="77" t="s">
        <v>610</v>
      </c>
      <c r="E4944" s="77">
        <v>13.54</v>
      </c>
      <c r="F4944" s="77">
        <v>18.100000000000001</v>
      </c>
      <c r="G4944" s="77">
        <v>12.65</v>
      </c>
      <c r="H4944" s="77">
        <v>623.66</v>
      </c>
      <c r="I4944" s="77">
        <v>8715.74</v>
      </c>
      <c r="J4944" s="77" t="s">
        <v>75</v>
      </c>
      <c r="K4944" s="77">
        <v>41.03</v>
      </c>
      <c r="L4944" s="77">
        <v>13.697155</v>
      </c>
      <c r="M4944" s="77">
        <v>-1.1473550529288841</v>
      </c>
      <c r="N4944" s="77">
        <v>14.013334</v>
      </c>
      <c r="O4944" s="77">
        <v>-3.377740086691726</v>
      </c>
      <c r="P4944" s="77">
        <v>2330000</v>
      </c>
      <c r="Q4944" s="77">
        <v>376320</v>
      </c>
      <c r="R4944" s="77">
        <v>6.19</v>
      </c>
      <c r="S4944" s="77">
        <v>34.694000000000003</v>
      </c>
      <c r="T4944" s="77">
        <v>6.3840000000000003</v>
      </c>
      <c r="U4944" s="77">
        <v>18.372</v>
      </c>
      <c r="V4944" s="77">
        <v>2.274179385682209</v>
      </c>
      <c r="AC4944" s="77">
        <v>15.5</v>
      </c>
      <c r="AD4944" s="77">
        <v>13.29</v>
      </c>
      <c r="AH4944" s="77">
        <f>IF(AND(M4944&lt;Variables!$G$6,M4944&gt;Variables!$G$5),0,1)</f>
        <v>0</v>
      </c>
      <c r="AI4944" s="77">
        <f t="shared" si="156"/>
        <v>1</v>
      </c>
      <c r="AJ4944" s="77">
        <f>IF(I4944&gt;Variables!$G$7,0,1)</f>
        <v>0</v>
      </c>
      <c r="AK4944" s="77">
        <f>IF(F4944&gt;Variables!$G$8,0,1)</f>
        <v>0</v>
      </c>
      <c r="AL4944" s="77">
        <f>IF(G4944&gt;Variables!$G$9,0,1)</f>
        <v>0</v>
      </c>
      <c r="AM4944" s="77">
        <f>IF(AND(K4944&gt;Variables!$G$10,K4944&lt;Variables!$G$11),0,1)</f>
        <v>1</v>
      </c>
      <c r="AN4944" s="77">
        <f>IF(H4944&lt;Variables!$G$13,1,0)</f>
        <v>1</v>
      </c>
      <c r="AO4944" s="77">
        <f>IF(R4944&lt;Variables!$G$12,0,1)</f>
        <v>1</v>
      </c>
      <c r="AP4944" s="78">
        <f t="shared" si="157"/>
        <v>1</v>
      </c>
      <c r="AQ4944" s="77">
        <f>IF(V4944&lt;Variables!$G$15,1,0)</f>
        <v>1</v>
      </c>
      <c r="AR4944" s="77">
        <v>1</v>
      </c>
      <c r="AS4944" s="77">
        <v>0</v>
      </c>
      <c r="AT4944" s="77">
        <v>0</v>
      </c>
      <c r="AU4944" s="77">
        <v>0</v>
      </c>
      <c r="BA4944" s="77">
        <v>2</v>
      </c>
    </row>
    <row r="4945" spans="3:53" x14ac:dyDescent="0.25">
      <c r="C4945" s="77" t="s">
        <v>645</v>
      </c>
      <c r="D4945" s="77" t="s">
        <v>615</v>
      </c>
      <c r="E4945" s="77">
        <v>8.2100000000000009</v>
      </c>
      <c r="F4945" s="77">
        <v>46.07</v>
      </c>
      <c r="G4945" s="77">
        <v>13.33</v>
      </c>
      <c r="H4945" s="77">
        <v>-99999</v>
      </c>
      <c r="I4945" s="77">
        <v>-99999</v>
      </c>
      <c r="J4945" s="77" t="s">
        <v>75</v>
      </c>
      <c r="K4945" s="77">
        <v>50.06</v>
      </c>
      <c r="L4945" s="77">
        <v>8.1298899999999996</v>
      </c>
      <c r="M4945" s="77">
        <v>0.3703617146111513</v>
      </c>
      <c r="N4945" s="77">
        <v>8.1654360000000015</v>
      </c>
      <c r="O4945" s="77">
        <v>-6.6573297494479503E-2</v>
      </c>
      <c r="P4945" s="77">
        <v>23880000</v>
      </c>
      <c r="Q4945" s="77">
        <v>0</v>
      </c>
      <c r="R4945" s="77">
        <v>1</v>
      </c>
      <c r="S4945" s="77">
        <v>34.694000000000003</v>
      </c>
      <c r="T4945" s="77">
        <v>6.3840000000000003</v>
      </c>
      <c r="U4945" s="77">
        <v>18.372</v>
      </c>
      <c r="V4945" s="77">
        <v>2.3579280191422018</v>
      </c>
      <c r="AC4945" s="77">
        <v>8.84</v>
      </c>
      <c r="AD4945" s="77">
        <v>7.35</v>
      </c>
      <c r="AH4945" s="77">
        <f>IF(AND(M4945&lt;Variables!$G$6,M4945&gt;Variables!$G$5),0,1)</f>
        <v>1</v>
      </c>
      <c r="AI4945" s="77">
        <f t="shared" si="156"/>
        <v>1</v>
      </c>
      <c r="AJ4945" s="77">
        <f>IF(I4945&gt;Variables!$G$7,0,1)</f>
        <v>1</v>
      </c>
      <c r="AK4945" s="77">
        <f>IF(F4945&gt;Variables!$G$8,0,1)</f>
        <v>0</v>
      </c>
      <c r="AL4945" s="77">
        <f>IF(G4945&gt;Variables!$G$9,0,1)</f>
        <v>0</v>
      </c>
      <c r="AM4945" s="77">
        <f>IF(AND(K4945&gt;Variables!$G$10,K4945&lt;Variables!$G$11),0,1)</f>
        <v>1</v>
      </c>
      <c r="AN4945" s="77">
        <f>IF(H4945&lt;Variables!$G$13,1,0)</f>
        <v>1</v>
      </c>
      <c r="AO4945" s="77">
        <f>IF(R4945&lt;Variables!$G$12,0,1)</f>
        <v>0</v>
      </c>
      <c r="AP4945" s="78">
        <f t="shared" si="157"/>
        <v>1</v>
      </c>
      <c r="AQ4945" s="77">
        <f>IF(V4945&lt;Variables!$G$15,1,0)</f>
        <v>1</v>
      </c>
      <c r="AR4945" s="77">
        <v>1</v>
      </c>
      <c r="AS4945" s="77">
        <v>0</v>
      </c>
      <c r="AT4945" s="77">
        <v>0</v>
      </c>
      <c r="AU4945" s="77">
        <v>0</v>
      </c>
      <c r="BA4945" s="77">
        <v>2</v>
      </c>
    </row>
    <row r="4946" spans="3:53" x14ac:dyDescent="0.25">
      <c r="C4946" s="77" t="s">
        <v>645</v>
      </c>
      <c r="D4946" s="77" t="s">
        <v>608</v>
      </c>
      <c r="E4946" s="77">
        <v>20.420000000000002</v>
      </c>
      <c r="F4946" s="77">
        <v>83.48</v>
      </c>
      <c r="G4946" s="77">
        <v>14.39</v>
      </c>
      <c r="H4946" s="77">
        <v>22.15</v>
      </c>
      <c r="I4946" s="77">
        <v>4.7939999999999996</v>
      </c>
      <c r="J4946" s="77" t="s">
        <v>75</v>
      </c>
      <c r="K4946" s="77">
        <v>69.459999999999994</v>
      </c>
      <c r="L4946" s="77">
        <v>19.045940000000002</v>
      </c>
      <c r="M4946" s="77">
        <v>7.7499981623379934</v>
      </c>
      <c r="N4946" s="77">
        <v>17.544002173913039</v>
      </c>
      <c r="O4946" s="77">
        <v>16.974449709742249</v>
      </c>
      <c r="P4946" s="77">
        <v>5110000</v>
      </c>
      <c r="Q4946" s="77">
        <v>26160</v>
      </c>
      <c r="R4946" s="77">
        <v>195.34</v>
      </c>
      <c r="S4946" s="77">
        <v>34.694000000000003</v>
      </c>
      <c r="T4946" s="77">
        <v>6.3840000000000003</v>
      </c>
      <c r="U4946" s="77">
        <v>18.372</v>
      </c>
      <c r="V4946" s="77">
        <v>1.9315520310566989</v>
      </c>
      <c r="AC4946" s="77">
        <v>25</v>
      </c>
      <c r="AD4946" s="77">
        <v>18.100000000000001</v>
      </c>
      <c r="AH4946" s="77">
        <f>IF(AND(M4946&lt;Variables!$G$6,M4946&gt;Variables!$G$5),0,1)</f>
        <v>1</v>
      </c>
      <c r="AI4946" s="77">
        <f t="shared" si="156"/>
        <v>0</v>
      </c>
      <c r="AJ4946" s="77">
        <f>IF(I4946&gt;Variables!$G$7,0,1)</f>
        <v>1</v>
      </c>
      <c r="AK4946" s="77">
        <f>IF(F4946&gt;Variables!$G$8,0,1)</f>
        <v>0</v>
      </c>
      <c r="AL4946" s="77">
        <f>IF(G4946&gt;Variables!$G$9,0,1)</f>
        <v>0</v>
      </c>
      <c r="AM4946" s="77">
        <f>IF(AND(K4946&gt;Variables!$G$10,K4946&lt;Variables!$G$11),0,1)</f>
        <v>0</v>
      </c>
      <c r="AN4946" s="77">
        <f>IF(H4946&lt;Variables!$G$13,1,0)</f>
        <v>1</v>
      </c>
      <c r="AO4946" s="77">
        <f>IF(R4946&lt;Variables!$G$12,0,1)</f>
        <v>1</v>
      </c>
      <c r="AP4946" s="78">
        <f t="shared" si="157"/>
        <v>1</v>
      </c>
      <c r="AQ4946" s="77">
        <f>IF(V4946&lt;Variables!$G$15,1,0)</f>
        <v>1</v>
      </c>
      <c r="AR4946" s="77">
        <v>0</v>
      </c>
      <c r="AS4946" s="77">
        <v>0</v>
      </c>
      <c r="AT4946" s="77">
        <v>1</v>
      </c>
      <c r="AU4946" s="77">
        <v>0</v>
      </c>
      <c r="BA4946" s="77">
        <v>-2.25</v>
      </c>
    </row>
    <row r="4947" spans="3:53" x14ac:dyDescent="0.25">
      <c r="C4947" s="77" t="s">
        <v>645</v>
      </c>
      <c r="D4947" s="77" t="s">
        <v>431</v>
      </c>
      <c r="E4947" s="77">
        <v>41.26</v>
      </c>
      <c r="F4947" s="77">
        <v>7.21</v>
      </c>
      <c r="G4947" s="77">
        <v>6.62</v>
      </c>
      <c r="H4947" s="77">
        <v>4950</v>
      </c>
      <c r="I4947" s="77">
        <v>178.70599999999999</v>
      </c>
      <c r="J4947" s="77" t="s">
        <v>75</v>
      </c>
      <c r="K4947" s="77">
        <v>64.209999999999994</v>
      </c>
      <c r="L4947" s="77">
        <v>40.475800000000007</v>
      </c>
      <c r="M4947" s="77">
        <v>0.62802958805011933</v>
      </c>
      <c r="N4947" s="77">
        <v>39.400447999999997</v>
      </c>
      <c r="O4947" s="77">
        <v>3.3744590924448361</v>
      </c>
      <c r="P4947" s="77">
        <v>3821000</v>
      </c>
      <c r="Q4947" s="77">
        <v>5997000</v>
      </c>
      <c r="R4947" s="77">
        <v>0.64</v>
      </c>
      <c r="S4947" s="77">
        <v>34.694000000000003</v>
      </c>
      <c r="T4947" s="77">
        <v>6.3840000000000003</v>
      </c>
      <c r="U4947" s="77">
        <v>18.372</v>
      </c>
      <c r="V4947" s="77">
        <v>2.4721134510220941</v>
      </c>
      <c r="AC4947" s="77">
        <v>41.48</v>
      </c>
      <c r="AD4947" s="77">
        <v>39.28</v>
      </c>
      <c r="AH4947" s="77">
        <f>IF(AND(M4947&lt;Variables!$G$6,M4947&gt;Variables!$G$5),0,1)</f>
        <v>1</v>
      </c>
      <c r="AI4947" s="77">
        <f t="shared" si="156"/>
        <v>0</v>
      </c>
      <c r="AJ4947" s="77">
        <f>IF(I4947&gt;Variables!$G$7,0,1)</f>
        <v>0</v>
      </c>
      <c r="AK4947" s="77">
        <f>IF(F4947&gt;Variables!$G$8,0,1)</f>
        <v>1</v>
      </c>
      <c r="AL4947" s="77">
        <f>IF(G4947&gt;Variables!$G$9,0,1)</f>
        <v>1</v>
      </c>
      <c r="AM4947" s="77">
        <f>IF(AND(K4947&gt;Variables!$G$10,K4947&lt;Variables!$G$11),0,1)</f>
        <v>0</v>
      </c>
      <c r="AN4947" s="77">
        <f>IF(H4947&lt;Variables!$G$13,1,0)</f>
        <v>0</v>
      </c>
      <c r="AO4947" s="77">
        <f>IF(R4947&lt;Variables!$G$12,0,1)</f>
        <v>0</v>
      </c>
      <c r="AP4947" s="78">
        <f t="shared" si="157"/>
        <v>1</v>
      </c>
      <c r="AQ4947" s="77">
        <f>IF(V4947&lt;Variables!$G$15,1,0)</f>
        <v>1</v>
      </c>
      <c r="AR4947" s="77">
        <v>0</v>
      </c>
      <c r="AS4947" s="77">
        <v>0</v>
      </c>
      <c r="AT4947" s="77">
        <v>1</v>
      </c>
      <c r="AU4947" s="77">
        <v>0</v>
      </c>
      <c r="BA4947" s="77">
        <v>-2.25</v>
      </c>
    </row>
    <row r="4948" spans="3:53" x14ac:dyDescent="0.25">
      <c r="C4948" s="77" t="s">
        <v>645</v>
      </c>
      <c r="D4948" s="77" t="s">
        <v>621</v>
      </c>
      <c r="E4948" s="77">
        <v>11.89</v>
      </c>
      <c r="F4948" s="77">
        <v>33.61</v>
      </c>
      <c r="G4948" s="77">
        <v>-7.86</v>
      </c>
      <c r="H4948" s="77">
        <v>28.51</v>
      </c>
      <c r="I4948" s="77">
        <v>-13.598000000000001</v>
      </c>
      <c r="J4948" s="77" t="s">
        <v>74</v>
      </c>
      <c r="K4948" s="77">
        <v>48.93</v>
      </c>
      <c r="L4948" s="77">
        <v>12.02618</v>
      </c>
      <c r="M4948" s="77">
        <v>-1.4732857815199829</v>
      </c>
      <c r="N4948" s="77">
        <v>12.013178</v>
      </c>
      <c r="O4948" s="77">
        <v>-1.366649191412961</v>
      </c>
      <c r="P4948" s="77">
        <v>4250000</v>
      </c>
      <c r="Q4948" s="77">
        <v>52870</v>
      </c>
      <c r="R4948" s="77">
        <v>80.39</v>
      </c>
      <c r="S4948" s="77">
        <v>34.694000000000003</v>
      </c>
      <c r="T4948" s="77">
        <v>6.3840000000000003</v>
      </c>
      <c r="U4948" s="77">
        <v>18.372</v>
      </c>
      <c r="V4948" s="77">
        <v>2.389667541528897</v>
      </c>
      <c r="AC4948" s="77">
        <v>13.5</v>
      </c>
      <c r="AD4948" s="77">
        <v>11.63</v>
      </c>
      <c r="AH4948" s="77">
        <f>IF(AND(M4948&lt;Variables!$G$6,M4948&gt;Variables!$G$5),0,1)</f>
        <v>0</v>
      </c>
      <c r="AI4948" s="77">
        <f t="shared" si="156"/>
        <v>0</v>
      </c>
      <c r="AJ4948" s="77">
        <f>IF(I4948&gt;Variables!$G$7,0,1)</f>
        <v>1</v>
      </c>
      <c r="AK4948" s="77">
        <f>IF(F4948&gt;Variables!$G$8,0,1)</f>
        <v>0</v>
      </c>
      <c r="AL4948" s="77">
        <f>IF(G4948&gt;Variables!$G$9,0,1)</f>
        <v>1</v>
      </c>
      <c r="AM4948" s="77">
        <f>IF(AND(K4948&gt;Variables!$G$10,K4948&lt;Variables!$G$11),0,1)</f>
        <v>1</v>
      </c>
      <c r="AN4948" s="77">
        <f>IF(H4948&lt;Variables!$G$13,1,0)</f>
        <v>1</v>
      </c>
      <c r="AO4948" s="77">
        <f>IF(R4948&lt;Variables!$G$12,0,1)</f>
        <v>1</v>
      </c>
      <c r="AP4948" s="78">
        <f t="shared" si="157"/>
        <v>0</v>
      </c>
      <c r="AQ4948" s="77">
        <f>IF(V4948&lt;Variables!$G$15,1,0)</f>
        <v>1</v>
      </c>
      <c r="AR4948" s="77">
        <v>1</v>
      </c>
      <c r="AS4948" s="77">
        <v>0</v>
      </c>
      <c r="AT4948" s="77">
        <v>0</v>
      </c>
      <c r="AU4948" s="77">
        <v>0</v>
      </c>
      <c r="BA4948" s="77">
        <v>2</v>
      </c>
    </row>
    <row r="4949" spans="3:53" x14ac:dyDescent="0.25">
      <c r="C4949" s="77" t="s">
        <v>645</v>
      </c>
      <c r="D4949" s="77" t="s">
        <v>611</v>
      </c>
      <c r="E4949" s="77">
        <v>20.97</v>
      </c>
      <c r="F4949" s="77">
        <v>6.36</v>
      </c>
      <c r="G4949" s="77">
        <v>-0.78</v>
      </c>
      <c r="H4949" s="77">
        <v>-99999</v>
      </c>
      <c r="I4949" s="77">
        <v>-0.38500000000000001</v>
      </c>
      <c r="J4949" s="77" t="s">
        <v>74</v>
      </c>
      <c r="K4949" s="77">
        <v>62.52</v>
      </c>
      <c r="L4949" s="77">
        <v>20.907499999999999</v>
      </c>
      <c r="M4949" s="77">
        <v>-1.1957431543693541E-2</v>
      </c>
      <c r="N4949" s="77">
        <v>20.953749999999999</v>
      </c>
      <c r="O4949" s="77">
        <v>-0.23265525263973411</v>
      </c>
      <c r="P4949" s="77">
        <v>28397</v>
      </c>
      <c r="Q4949" s="77">
        <v>63540</v>
      </c>
      <c r="R4949" s="77">
        <v>0.45</v>
      </c>
      <c r="S4949" s="77">
        <v>34.694000000000003</v>
      </c>
      <c r="T4949" s="77">
        <v>6.3840000000000003</v>
      </c>
      <c r="U4949" s="77">
        <v>18.372</v>
      </c>
      <c r="V4949" s="77">
        <v>2.4974504471601091</v>
      </c>
      <c r="AC4949" s="77">
        <v>21.3</v>
      </c>
      <c r="AD4949" s="77">
        <v>20.9</v>
      </c>
      <c r="AH4949" s="77">
        <f>IF(AND(M4949&lt;Variables!$G$6,M4949&gt;Variables!$G$5),0,1)</f>
        <v>1</v>
      </c>
      <c r="AI4949" s="77">
        <f t="shared" si="156"/>
        <v>1</v>
      </c>
      <c r="AJ4949" s="77">
        <f>IF(I4949&gt;Variables!$G$7,0,1)</f>
        <v>1</v>
      </c>
      <c r="AK4949" s="77">
        <f>IF(F4949&gt;Variables!$G$8,0,1)</f>
        <v>1</v>
      </c>
      <c r="AL4949" s="77">
        <f>IF(G4949&gt;Variables!$G$9,0,1)</f>
        <v>1</v>
      </c>
      <c r="AM4949" s="77">
        <f>IF(AND(K4949&gt;Variables!$G$10,K4949&lt;Variables!$G$11),0,1)</f>
        <v>0</v>
      </c>
      <c r="AN4949" s="77">
        <f>IF(H4949&lt;Variables!$G$13,1,0)</f>
        <v>1</v>
      </c>
      <c r="AO4949" s="77">
        <f>IF(R4949&lt;Variables!$G$12,0,1)</f>
        <v>0</v>
      </c>
      <c r="AP4949" s="78">
        <f t="shared" si="157"/>
        <v>0</v>
      </c>
      <c r="AQ4949" s="77">
        <f>IF(V4949&lt;Variables!$G$15,1,0)</f>
        <v>1</v>
      </c>
      <c r="AR4949" s="77">
        <v>1</v>
      </c>
      <c r="AS4949" s="77">
        <v>0</v>
      </c>
      <c r="AT4949" s="77">
        <v>0</v>
      </c>
      <c r="AU4949" s="77">
        <v>0</v>
      </c>
      <c r="BA4949" s="77">
        <v>0.86</v>
      </c>
    </row>
    <row r="4950" spans="3:53" x14ac:dyDescent="0.25">
      <c r="C4950" s="77" t="s">
        <v>645</v>
      </c>
      <c r="D4950" s="77" t="s">
        <v>609</v>
      </c>
      <c r="E4950" s="77">
        <v>5.45</v>
      </c>
      <c r="F4950" s="77">
        <v>5.87</v>
      </c>
      <c r="G4950" s="77">
        <v>2.64</v>
      </c>
      <c r="H4950" s="77">
        <v>30100</v>
      </c>
      <c r="I4950" s="77">
        <v>266.01799999999997</v>
      </c>
      <c r="J4950" s="77" t="s">
        <v>74</v>
      </c>
      <c r="K4950" s="77">
        <v>37.17</v>
      </c>
      <c r="L4950" s="77">
        <v>5.4507149999999998</v>
      </c>
      <c r="M4950" s="77">
        <v>-0.19657971477135319</v>
      </c>
      <c r="N4950" s="77">
        <v>5.4797419999999999</v>
      </c>
      <c r="O4950" s="77">
        <v>-0.72525312323097513</v>
      </c>
      <c r="P4950" s="77">
        <v>31747000</v>
      </c>
      <c r="Q4950" s="77">
        <v>38585000</v>
      </c>
      <c r="R4950" s="77">
        <v>0.82</v>
      </c>
      <c r="S4950" s="77">
        <v>34.694000000000003</v>
      </c>
      <c r="T4950" s="77">
        <v>6.3840000000000003</v>
      </c>
      <c r="U4950" s="77">
        <v>18.372</v>
      </c>
      <c r="V4950" s="77">
        <v>2.2319083965494428</v>
      </c>
      <c r="AC4950" s="77">
        <v>5.65</v>
      </c>
      <c r="AD4950" s="77">
        <v>5.43</v>
      </c>
      <c r="AH4950" s="77">
        <f>IF(AND(M4950&lt;Variables!$G$6,M4950&gt;Variables!$G$5),0,1)</f>
        <v>1</v>
      </c>
      <c r="AI4950" s="77">
        <f t="shared" si="156"/>
        <v>1</v>
      </c>
      <c r="AJ4950" s="77">
        <f>IF(I4950&gt;Variables!$G$7,0,1)</f>
        <v>0</v>
      </c>
      <c r="AK4950" s="77">
        <f>IF(F4950&gt;Variables!$G$8,0,1)</f>
        <v>1</v>
      </c>
      <c r="AL4950" s="77">
        <f>IF(G4950&gt;Variables!$G$9,0,1)</f>
        <v>1</v>
      </c>
      <c r="AM4950" s="77">
        <f>IF(AND(K4950&gt;Variables!$G$10,K4950&lt;Variables!$G$11),0,1)</f>
        <v>1</v>
      </c>
      <c r="AN4950" s="77">
        <f>IF(H4950&lt;Variables!$G$13,1,0)</f>
        <v>0</v>
      </c>
      <c r="AO4950" s="77">
        <f>IF(R4950&lt;Variables!$G$12,0,1)</f>
        <v>0</v>
      </c>
      <c r="AP4950" s="78">
        <f t="shared" si="157"/>
        <v>0</v>
      </c>
      <c r="AQ4950" s="77">
        <f>IF(V4950&lt;Variables!$G$15,1,0)</f>
        <v>1</v>
      </c>
      <c r="AR4950" s="77">
        <v>0</v>
      </c>
      <c r="AS4950" s="77">
        <v>1</v>
      </c>
      <c r="AT4950" s="77">
        <v>0</v>
      </c>
      <c r="AU4950" s="77">
        <v>0</v>
      </c>
      <c r="BA4950" s="77">
        <v>0.8</v>
      </c>
    </row>
    <row r="4951" spans="3:53" x14ac:dyDescent="0.25">
      <c r="C4951" s="77" t="s">
        <v>645</v>
      </c>
      <c r="D4951" s="77" t="s">
        <v>127</v>
      </c>
      <c r="E4951" s="77">
        <v>38.21</v>
      </c>
      <c r="F4951" s="77">
        <v>14.29</v>
      </c>
      <c r="G4951" s="77">
        <v>13.44</v>
      </c>
      <c r="H4951" s="77">
        <v>6940</v>
      </c>
      <c r="I4951" s="77">
        <v>1450.318</v>
      </c>
      <c r="J4951" s="77" t="s">
        <v>74</v>
      </c>
      <c r="K4951" s="77">
        <v>44.88</v>
      </c>
      <c r="L4951" s="77">
        <v>38.530385000000003</v>
      </c>
      <c r="M4951" s="77">
        <v>-1.0728805331169109</v>
      </c>
      <c r="N4951" s="77">
        <v>37.931733999999999</v>
      </c>
      <c r="O4951" s="77">
        <v>0.48841953811022348</v>
      </c>
      <c r="P4951" s="77">
        <v>550152</v>
      </c>
      <c r="Q4951" s="77">
        <v>800984</v>
      </c>
      <c r="R4951" s="77">
        <v>0.69</v>
      </c>
      <c r="S4951" s="77">
        <v>34.694000000000003</v>
      </c>
      <c r="T4951" s="77">
        <v>6.3840000000000003</v>
      </c>
      <c r="U4951" s="77">
        <v>18.372</v>
      </c>
      <c r="V4951" s="77">
        <v>2.3259874814852748</v>
      </c>
      <c r="AC4951" s="77">
        <v>42.62</v>
      </c>
      <c r="AD4951" s="77">
        <v>37.93</v>
      </c>
      <c r="AH4951" s="77">
        <f>IF(AND(M4951&lt;Variables!$G$6,M4951&gt;Variables!$G$5),0,1)</f>
        <v>0</v>
      </c>
      <c r="AI4951" s="77">
        <f t="shared" si="156"/>
        <v>0</v>
      </c>
      <c r="AJ4951" s="77">
        <f>IF(I4951&gt;Variables!$G$7,0,1)</f>
        <v>0</v>
      </c>
      <c r="AK4951" s="77">
        <f>IF(F4951&gt;Variables!$G$8,0,1)</f>
        <v>0</v>
      </c>
      <c r="AL4951" s="77">
        <f>IF(G4951&gt;Variables!$G$9,0,1)</f>
        <v>0</v>
      </c>
      <c r="AM4951" s="77">
        <f>IF(AND(K4951&gt;Variables!$G$10,K4951&lt;Variables!$G$11),0,1)</f>
        <v>1</v>
      </c>
      <c r="AN4951" s="77">
        <f>IF(H4951&lt;Variables!$G$13,1,0)</f>
        <v>0</v>
      </c>
      <c r="AO4951" s="77">
        <f>IF(R4951&lt;Variables!$G$12,0,1)</f>
        <v>0</v>
      </c>
      <c r="AP4951" s="78">
        <f t="shared" si="157"/>
        <v>0</v>
      </c>
      <c r="AQ4951" s="77">
        <f>IF(V4951&lt;Variables!$G$15,1,0)</f>
        <v>1</v>
      </c>
      <c r="AR4951" s="77">
        <v>1</v>
      </c>
      <c r="AS4951" s="77">
        <v>0</v>
      </c>
      <c r="AT4951" s="77">
        <v>0</v>
      </c>
      <c r="AU4951" s="77">
        <v>0</v>
      </c>
      <c r="BA4951" s="77">
        <v>2</v>
      </c>
    </row>
    <row r="4952" spans="3:53" x14ac:dyDescent="0.25">
      <c r="C4952" s="77" t="s">
        <v>645</v>
      </c>
      <c r="D4952" s="77" t="s">
        <v>638</v>
      </c>
      <c r="E4952" s="77">
        <v>5.55</v>
      </c>
      <c r="F4952" s="77">
        <v>6.54</v>
      </c>
      <c r="G4952" s="77">
        <v>5.57</v>
      </c>
      <c r="H4952" s="77">
        <v>-99999</v>
      </c>
      <c r="I4952" s="77">
        <v>276.80700000000002</v>
      </c>
      <c r="J4952" s="77" t="s">
        <v>74</v>
      </c>
      <c r="L4952" s="77">
        <v>-99999</v>
      </c>
      <c r="M4952" s="77">
        <v>-99999</v>
      </c>
      <c r="N4952" s="77">
        <v>5.4649999999999999</v>
      </c>
      <c r="O4952" s="77">
        <v>0.640439158279966</v>
      </c>
      <c r="P4952" s="77">
        <v>16830</v>
      </c>
      <c r="Q4952" s="77">
        <v>549543</v>
      </c>
      <c r="R4952" s="77">
        <v>0.03</v>
      </c>
      <c r="S4952" s="77">
        <v>34.694000000000003</v>
      </c>
      <c r="T4952" s="77">
        <v>6.3840000000000003</v>
      </c>
      <c r="U4952" s="77">
        <v>18.372</v>
      </c>
      <c r="V4952" s="77">
        <v>-99999</v>
      </c>
      <c r="AC4952" s="77">
        <v>5.625</v>
      </c>
      <c r="AD4952" s="77">
        <v>5.49</v>
      </c>
      <c r="AH4952" s="77">
        <f>IF(AND(M4952&lt;Variables!$G$6,M4952&gt;Variables!$G$5),0,1)</f>
        <v>1</v>
      </c>
      <c r="AI4952" s="77">
        <f t="shared" si="156"/>
        <v>1</v>
      </c>
      <c r="AJ4952" s="77">
        <f>IF(I4952&gt;Variables!$G$7,0,1)</f>
        <v>0</v>
      </c>
      <c r="AK4952" s="77">
        <f>IF(F4952&gt;Variables!$G$8,0,1)</f>
        <v>1</v>
      </c>
      <c r="AL4952" s="77">
        <f>IF(G4952&gt;Variables!$G$9,0,1)</f>
        <v>1</v>
      </c>
      <c r="AM4952" s="77">
        <f>IF(AND(K4952&gt;Variables!$G$10,K4952&lt;Variables!$G$11),0,1)</f>
        <v>1</v>
      </c>
      <c r="AN4952" s="77">
        <f>IF(H4952&lt;Variables!$G$13,1,0)</f>
        <v>1</v>
      </c>
      <c r="AO4952" s="77">
        <f>IF(R4952&lt;Variables!$G$12,0,1)</f>
        <v>0</v>
      </c>
      <c r="AP4952" s="78">
        <f t="shared" si="157"/>
        <v>0</v>
      </c>
      <c r="AQ4952" s="77">
        <f>IF(V4952&lt;Variables!$G$15,1,0)</f>
        <v>1</v>
      </c>
      <c r="AR4952" s="77">
        <v>0</v>
      </c>
      <c r="AS4952" s="77">
        <v>0</v>
      </c>
      <c r="AT4952" s="77">
        <v>0</v>
      </c>
      <c r="AU4952" s="77">
        <v>0</v>
      </c>
      <c r="BA4952" s="77">
        <v>0</v>
      </c>
    </row>
    <row r="4953" spans="3:53" x14ac:dyDescent="0.25">
      <c r="C4953" s="77" t="s">
        <v>645</v>
      </c>
      <c r="D4953" s="77" t="s">
        <v>630</v>
      </c>
      <c r="E4953" s="77">
        <v>6.08</v>
      </c>
      <c r="F4953" s="77">
        <v>7.96</v>
      </c>
      <c r="G4953" s="77">
        <v>1.26</v>
      </c>
      <c r="H4953" s="77">
        <v>-99999</v>
      </c>
      <c r="I4953" s="77">
        <v>-28.42</v>
      </c>
      <c r="J4953" s="77" t="s">
        <v>74</v>
      </c>
      <c r="K4953" s="77">
        <v>70.47</v>
      </c>
      <c r="L4953" s="77">
        <v>-99999</v>
      </c>
      <c r="M4953" s="77">
        <v>-99999</v>
      </c>
      <c r="N4953" s="77">
        <v>6.1206250000000004</v>
      </c>
      <c r="O4953" s="77">
        <v>-0.33697539058512449</v>
      </c>
      <c r="P4953" s="77">
        <v>20380</v>
      </c>
      <c r="Q4953" s="77">
        <v>21931</v>
      </c>
      <c r="R4953" s="77">
        <v>0.93</v>
      </c>
      <c r="S4953" s="77">
        <v>34.694000000000003</v>
      </c>
      <c r="T4953" s="77">
        <v>6.3840000000000003</v>
      </c>
      <c r="U4953" s="77">
        <v>18.372</v>
      </c>
      <c r="V4953" s="77">
        <v>-99999</v>
      </c>
      <c r="AC4953" s="77">
        <v>6.06</v>
      </c>
      <c r="AD4953" s="77">
        <v>5.9764999999999997</v>
      </c>
      <c r="AH4953" s="77">
        <f>IF(AND(M4953&lt;Variables!$G$6,M4953&gt;Variables!$G$5),0,1)</f>
        <v>1</v>
      </c>
      <c r="AI4953" s="77">
        <f t="shared" si="156"/>
        <v>1</v>
      </c>
      <c r="AJ4953" s="77">
        <f>IF(I4953&gt;Variables!$G$7,0,1)</f>
        <v>1</v>
      </c>
      <c r="AK4953" s="77">
        <f>IF(F4953&gt;Variables!$G$8,0,1)</f>
        <v>1</v>
      </c>
      <c r="AL4953" s="77">
        <f>IF(G4953&gt;Variables!$G$9,0,1)</f>
        <v>1</v>
      </c>
      <c r="AM4953" s="77">
        <f>IF(AND(K4953&gt;Variables!$G$10,K4953&lt;Variables!$G$11),0,1)</f>
        <v>1</v>
      </c>
      <c r="AN4953" s="77">
        <f>IF(H4953&lt;Variables!$G$13,1,0)</f>
        <v>1</v>
      </c>
      <c r="AO4953" s="77">
        <f>IF(R4953&lt;Variables!$G$12,0,1)</f>
        <v>0</v>
      </c>
      <c r="AP4953" s="78">
        <f t="shared" si="157"/>
        <v>0</v>
      </c>
      <c r="AQ4953" s="77">
        <f>IF(V4953&lt;Variables!$G$15,1,0)</f>
        <v>1</v>
      </c>
      <c r="AR4953" s="77">
        <v>0</v>
      </c>
      <c r="AS4953" s="77">
        <v>0</v>
      </c>
      <c r="AT4953" s="77">
        <v>0</v>
      </c>
      <c r="AU4953" s="77">
        <v>0</v>
      </c>
      <c r="BA4953" s="77">
        <v>0</v>
      </c>
    </row>
    <row r="4954" spans="3:53" x14ac:dyDescent="0.25">
      <c r="C4954" s="77" t="s">
        <v>645</v>
      </c>
      <c r="D4954" s="77" t="s">
        <v>515</v>
      </c>
      <c r="E4954" s="77">
        <v>101.15</v>
      </c>
      <c r="F4954" s="77">
        <v>8.1999999999999993</v>
      </c>
      <c r="G4954" s="77">
        <v>6.89</v>
      </c>
      <c r="H4954" s="77">
        <v>4110</v>
      </c>
      <c r="I4954" s="77">
        <v>256.38</v>
      </c>
      <c r="J4954" s="77" t="s">
        <v>74</v>
      </c>
      <c r="K4954" s="77">
        <v>66.34</v>
      </c>
      <c r="L4954" s="77">
        <v>99.943780000000004</v>
      </c>
      <c r="M4954" s="77">
        <v>0.63657788408642779</v>
      </c>
      <c r="N4954" s="77">
        <v>98.631230000000002</v>
      </c>
      <c r="O4954" s="77">
        <v>1.975814354135091</v>
      </c>
      <c r="P4954" s="77">
        <v>909780</v>
      </c>
      <c r="Q4954" s="77">
        <v>1718000</v>
      </c>
      <c r="R4954" s="77">
        <v>0.53</v>
      </c>
      <c r="S4954" s="77">
        <v>34.694000000000003</v>
      </c>
      <c r="T4954" s="77">
        <v>6.3840000000000003</v>
      </c>
      <c r="U4954" s="77">
        <v>18.372</v>
      </c>
      <c r="V4954" s="77">
        <v>2.4896913155899449</v>
      </c>
      <c r="AC4954" s="77">
        <v>101</v>
      </c>
      <c r="AD4954" s="77">
        <v>93</v>
      </c>
      <c r="AH4954" s="77">
        <f>IF(AND(M4954&lt;Variables!$G$6,M4954&gt;Variables!$G$5),0,1)</f>
        <v>1</v>
      </c>
      <c r="AI4954" s="77">
        <f t="shared" si="156"/>
        <v>0</v>
      </c>
      <c r="AJ4954" s="77">
        <f>IF(I4954&gt;Variables!$G$7,0,1)</f>
        <v>0</v>
      </c>
      <c r="AK4954" s="77">
        <f>IF(F4954&gt;Variables!$G$8,0,1)</f>
        <v>1</v>
      </c>
      <c r="AL4954" s="77">
        <f>IF(G4954&gt;Variables!$G$9,0,1)</f>
        <v>1</v>
      </c>
      <c r="AM4954" s="77">
        <f>IF(AND(K4954&gt;Variables!$G$10,K4954&lt;Variables!$G$11),0,1)</f>
        <v>0</v>
      </c>
      <c r="AN4954" s="77">
        <f>IF(H4954&lt;Variables!$G$13,1,0)</f>
        <v>0</v>
      </c>
      <c r="AO4954" s="77">
        <f>IF(R4954&lt;Variables!$G$12,0,1)</f>
        <v>0</v>
      </c>
      <c r="AP4954" s="78">
        <f t="shared" si="157"/>
        <v>0</v>
      </c>
      <c r="AQ4954" s="77">
        <f>IF(V4954&lt;Variables!$G$15,1,0)</f>
        <v>1</v>
      </c>
      <c r="AR4954" s="77">
        <v>0</v>
      </c>
      <c r="AS4954" s="77">
        <v>0</v>
      </c>
      <c r="AT4954" s="77">
        <v>1</v>
      </c>
      <c r="AU4954" s="77">
        <v>0</v>
      </c>
      <c r="BA4954" s="77">
        <v>-2.25</v>
      </c>
    </row>
    <row r="4955" spans="3:53" x14ac:dyDescent="0.25">
      <c r="C4955" s="77" t="s">
        <v>645</v>
      </c>
      <c r="D4955" s="77" t="s">
        <v>491</v>
      </c>
      <c r="E4955" s="77">
        <v>15.14</v>
      </c>
      <c r="F4955" s="77">
        <v>5.75</v>
      </c>
      <c r="G4955" s="77">
        <v>0.47</v>
      </c>
      <c r="H4955" s="77">
        <v>13210</v>
      </c>
      <c r="I4955" s="77">
        <v>75.834000000000003</v>
      </c>
      <c r="J4955" s="77" t="s">
        <v>74</v>
      </c>
      <c r="K4955" s="77">
        <v>65.290000000000006</v>
      </c>
      <c r="L4955" s="77">
        <v>15.069428571428571</v>
      </c>
      <c r="M4955" s="77">
        <v>7.0151489297152717E-2</v>
      </c>
      <c r="N4955" s="77">
        <v>15.044895</v>
      </c>
      <c r="O4955" s="77">
        <v>0.23333496179268601</v>
      </c>
      <c r="P4955" s="77">
        <v>35555</v>
      </c>
      <c r="Q4955" s="77">
        <v>157479</v>
      </c>
      <c r="R4955" s="77">
        <v>0.23</v>
      </c>
      <c r="S4955" s="77">
        <v>34.694000000000003</v>
      </c>
      <c r="T4955" s="77">
        <v>6.3840000000000003</v>
      </c>
      <c r="U4955" s="77">
        <v>18.372</v>
      </c>
      <c r="V4955" s="77">
        <v>2.5204827454866048</v>
      </c>
      <c r="AC4955" s="77">
        <v>15.0954</v>
      </c>
      <c r="AD4955" s="77">
        <v>14.95</v>
      </c>
      <c r="AH4955" s="77">
        <f>IF(AND(M4955&lt;Variables!$G$6,M4955&gt;Variables!$G$5),0,1)</f>
        <v>1</v>
      </c>
      <c r="AI4955" s="77">
        <f t="shared" si="156"/>
        <v>0</v>
      </c>
      <c r="AJ4955" s="77">
        <f>IF(I4955&gt;Variables!$G$7,0,1)</f>
        <v>0</v>
      </c>
      <c r="AK4955" s="77">
        <f>IF(F4955&gt;Variables!$G$8,0,1)</f>
        <v>1</v>
      </c>
      <c r="AL4955" s="77">
        <f>IF(G4955&gt;Variables!$G$9,0,1)</f>
        <v>1</v>
      </c>
      <c r="AM4955" s="77">
        <f>IF(AND(K4955&gt;Variables!$G$10,K4955&lt;Variables!$G$11),0,1)</f>
        <v>0</v>
      </c>
      <c r="AN4955" s="77">
        <f>IF(H4955&lt;Variables!$G$13,1,0)</f>
        <v>0</v>
      </c>
      <c r="AO4955" s="77">
        <f>IF(R4955&lt;Variables!$G$12,0,1)</f>
        <v>0</v>
      </c>
      <c r="AP4955" s="78">
        <f t="shared" si="157"/>
        <v>0</v>
      </c>
      <c r="AQ4955" s="77">
        <f>IF(V4955&lt;Variables!$G$15,1,0)</f>
        <v>1</v>
      </c>
      <c r="AR4955" s="77">
        <v>0</v>
      </c>
      <c r="AS4955" s="77">
        <v>0</v>
      </c>
      <c r="AT4955" s="77">
        <v>0</v>
      </c>
      <c r="AU4955" s="77">
        <v>0</v>
      </c>
      <c r="BA4955" s="77">
        <v>0</v>
      </c>
    </row>
    <row r="4956" spans="3:53" x14ac:dyDescent="0.25">
      <c r="C4956" s="77" t="s">
        <v>645</v>
      </c>
      <c r="D4956" s="77" t="s">
        <v>618</v>
      </c>
      <c r="E4956" s="77">
        <v>1.41</v>
      </c>
      <c r="F4956" s="77">
        <v>8.4600000000000009</v>
      </c>
      <c r="G4956" s="77">
        <v>0.71</v>
      </c>
      <c r="H4956" s="77">
        <v>-99999</v>
      </c>
      <c r="I4956" s="77">
        <v>4.2729999999999997</v>
      </c>
      <c r="J4956" s="77" t="s">
        <v>74</v>
      </c>
      <c r="L4956" s="77">
        <v>-99999</v>
      </c>
      <c r="M4956" s="77">
        <v>-99999</v>
      </c>
      <c r="N4956" s="77">
        <v>1.41</v>
      </c>
      <c r="O4956" s="77">
        <v>0</v>
      </c>
      <c r="P4956" s="77">
        <v>32267</v>
      </c>
      <c r="Q4956" s="77">
        <v>39096</v>
      </c>
      <c r="R4956" s="77">
        <v>0.83</v>
      </c>
      <c r="S4956" s="77">
        <v>34.694000000000003</v>
      </c>
      <c r="T4956" s="77">
        <v>6.3840000000000003</v>
      </c>
      <c r="U4956" s="77">
        <v>18.372</v>
      </c>
      <c r="V4956" s="77">
        <v>-99999</v>
      </c>
      <c r="AC4956" s="77">
        <v>1.41</v>
      </c>
      <c r="AD4956" s="77">
        <v>1.395</v>
      </c>
      <c r="AH4956" s="77">
        <f>IF(AND(M4956&lt;Variables!$G$6,M4956&gt;Variables!$G$5),0,1)</f>
        <v>1</v>
      </c>
      <c r="AI4956" s="77">
        <f t="shared" si="156"/>
        <v>1</v>
      </c>
      <c r="AJ4956" s="77">
        <f>IF(I4956&gt;Variables!$G$7,0,1)</f>
        <v>1</v>
      </c>
      <c r="AK4956" s="77">
        <f>IF(F4956&gt;Variables!$G$8,0,1)</f>
        <v>1</v>
      </c>
      <c r="AL4956" s="77">
        <f>IF(G4956&gt;Variables!$G$9,0,1)</f>
        <v>1</v>
      </c>
      <c r="AM4956" s="77">
        <f>IF(AND(K4956&gt;Variables!$G$10,K4956&lt;Variables!$G$11),0,1)</f>
        <v>1</v>
      </c>
      <c r="AN4956" s="77">
        <f>IF(H4956&lt;Variables!$G$13,1,0)</f>
        <v>1</v>
      </c>
      <c r="AO4956" s="77">
        <f>IF(R4956&lt;Variables!$G$12,0,1)</f>
        <v>0</v>
      </c>
      <c r="AP4956" s="78">
        <f t="shared" si="157"/>
        <v>0</v>
      </c>
      <c r="AQ4956" s="77">
        <f>IF(V4956&lt;Variables!$G$15,1,0)</f>
        <v>1</v>
      </c>
      <c r="AR4956" s="77">
        <v>0</v>
      </c>
      <c r="AS4956" s="77">
        <v>0</v>
      </c>
      <c r="AT4956" s="77">
        <v>0</v>
      </c>
      <c r="AU4956" s="77">
        <v>0</v>
      </c>
      <c r="BA4956" s="77">
        <v>0</v>
      </c>
    </row>
    <row r="4957" spans="3:53" x14ac:dyDescent="0.25">
      <c r="C4957" s="77" t="s">
        <v>645</v>
      </c>
      <c r="D4957" s="77" t="s">
        <v>623</v>
      </c>
      <c r="E4957" s="77">
        <v>12.94</v>
      </c>
      <c r="F4957" s="77">
        <v>16.11</v>
      </c>
      <c r="G4957" s="77">
        <v>5.01</v>
      </c>
      <c r="H4957" s="77">
        <v>8119.9999999999991</v>
      </c>
      <c r="I4957" s="77">
        <v>-40.170999999999999</v>
      </c>
      <c r="J4957" s="77" t="s">
        <v>74</v>
      </c>
      <c r="K4957" s="77">
        <v>63.71</v>
      </c>
      <c r="L4957" s="77">
        <v>12.81817</v>
      </c>
      <c r="M4957" s="77">
        <v>0.52136927502131347</v>
      </c>
      <c r="N4957" s="77">
        <v>12.694900000000001</v>
      </c>
      <c r="O4957" s="77">
        <v>1.497451732585521</v>
      </c>
      <c r="P4957" s="77">
        <v>21951000</v>
      </c>
      <c r="Q4957" s="77">
        <v>6845000</v>
      </c>
      <c r="R4957" s="77">
        <v>3.21</v>
      </c>
      <c r="S4957" s="77">
        <v>34.694000000000003</v>
      </c>
      <c r="T4957" s="77">
        <v>6.3840000000000003</v>
      </c>
      <c r="U4957" s="77">
        <v>18.372</v>
      </c>
      <c r="V4957" s="77">
        <v>2.4748366535169999</v>
      </c>
      <c r="AC4957" s="77">
        <v>12.91</v>
      </c>
      <c r="AD4957" s="77">
        <v>11.92</v>
      </c>
      <c r="AH4957" s="77">
        <f>IF(AND(M4957&lt;Variables!$G$6,M4957&gt;Variables!$G$5),0,1)</f>
        <v>1</v>
      </c>
      <c r="AI4957" s="77">
        <f t="shared" si="156"/>
        <v>0</v>
      </c>
      <c r="AJ4957" s="77">
        <f>IF(I4957&gt;Variables!$G$7,0,1)</f>
        <v>1</v>
      </c>
      <c r="AK4957" s="77">
        <f>IF(F4957&gt;Variables!$G$8,0,1)</f>
        <v>0</v>
      </c>
      <c r="AL4957" s="77">
        <f>IF(G4957&gt;Variables!$G$9,0,1)</f>
        <v>1</v>
      </c>
      <c r="AM4957" s="77">
        <f>IF(AND(K4957&gt;Variables!$G$10,K4957&lt;Variables!$G$11),0,1)</f>
        <v>0</v>
      </c>
      <c r="AN4957" s="77">
        <f>IF(H4957&lt;Variables!$G$13,1,0)</f>
        <v>0</v>
      </c>
      <c r="AO4957" s="77">
        <f>IF(R4957&lt;Variables!$G$12,0,1)</f>
        <v>1</v>
      </c>
      <c r="AP4957" s="78">
        <f t="shared" si="157"/>
        <v>0</v>
      </c>
      <c r="AQ4957" s="77">
        <f>IF(V4957&lt;Variables!$G$15,1,0)</f>
        <v>1</v>
      </c>
      <c r="AR4957" s="77">
        <v>0</v>
      </c>
      <c r="AS4957" s="77">
        <v>0</v>
      </c>
      <c r="AT4957" s="77">
        <v>1</v>
      </c>
      <c r="AU4957" s="77">
        <v>0</v>
      </c>
      <c r="BA4957" s="77">
        <v>-2.25</v>
      </c>
    </row>
    <row r="4958" spans="3:53" x14ac:dyDescent="0.25">
      <c r="C4958" s="77" t="s">
        <v>645</v>
      </c>
      <c r="D4958" s="77" t="s">
        <v>644</v>
      </c>
      <c r="E4958" s="77">
        <v>31.36</v>
      </c>
      <c r="F4958" s="77">
        <v>10.25</v>
      </c>
      <c r="G4958" s="77">
        <v>0</v>
      </c>
      <c r="H4958" s="77">
        <v>-99999</v>
      </c>
      <c r="I4958" s="77">
        <v>6.9470000000000001</v>
      </c>
      <c r="J4958" s="77" t="s">
        <v>74</v>
      </c>
      <c r="K4958" s="77">
        <v>-99999</v>
      </c>
      <c r="L4958" s="77">
        <v>-99999</v>
      </c>
      <c r="M4958" s="77">
        <v>-99999</v>
      </c>
      <c r="N4958" s="77">
        <v>31.364999999999998</v>
      </c>
      <c r="O4958" s="77">
        <v>0</v>
      </c>
      <c r="P4958" s="77">
        <v>30000</v>
      </c>
      <c r="Q4958" s="77">
        <v>111328</v>
      </c>
      <c r="R4958" s="77">
        <v>0.27</v>
      </c>
      <c r="S4958" s="77">
        <v>34.694000000000003</v>
      </c>
      <c r="T4958" s="77">
        <v>6.3840000000000003</v>
      </c>
      <c r="U4958" s="77">
        <v>18.372</v>
      </c>
      <c r="V4958" s="77">
        <v>-99999</v>
      </c>
      <c r="AC4958" s="77">
        <v>-99999</v>
      </c>
      <c r="AD4958" s="77">
        <v>-99999</v>
      </c>
      <c r="AH4958" s="77">
        <f>IF(AND(M4958&lt;Variables!$G$6,M4958&gt;Variables!$G$5),0,1)</f>
        <v>1</v>
      </c>
      <c r="AI4958" s="77">
        <f t="shared" si="156"/>
        <v>1</v>
      </c>
      <c r="AJ4958" s="77">
        <f>IF(I4958&gt;Variables!$G$7,0,1)</f>
        <v>1</v>
      </c>
      <c r="AK4958" s="77">
        <f>IF(F4958&gt;Variables!$G$8,0,1)</f>
        <v>0</v>
      </c>
      <c r="AL4958" s="77">
        <f>IF(G4958&gt;Variables!$G$9,0,1)</f>
        <v>1</v>
      </c>
      <c r="AM4958" s="77">
        <f>IF(AND(K4958&gt;Variables!$G$10,K4958&lt;Variables!$G$11),0,1)</f>
        <v>1</v>
      </c>
      <c r="AN4958" s="77">
        <f>IF(H4958&lt;Variables!$G$13,1,0)</f>
        <v>1</v>
      </c>
      <c r="AO4958" s="77">
        <f>IF(R4958&lt;Variables!$G$12,0,1)</f>
        <v>0</v>
      </c>
      <c r="AP4958" s="78">
        <f t="shared" si="157"/>
        <v>0</v>
      </c>
      <c r="AQ4958" s="77">
        <f>IF(V4958&lt;Variables!$G$15,1,0)</f>
        <v>1</v>
      </c>
      <c r="AR4958" s="77">
        <v>0</v>
      </c>
      <c r="AS4958" s="77">
        <v>0</v>
      </c>
      <c r="AT4958" s="77">
        <v>0</v>
      </c>
      <c r="AU4958" s="77">
        <v>0</v>
      </c>
      <c r="BA4958" s="77">
        <v>0</v>
      </c>
    </row>
    <row r="4959" spans="3:53" x14ac:dyDescent="0.25">
      <c r="C4959" s="77" t="s">
        <v>645</v>
      </c>
      <c r="D4959" s="77" t="s">
        <v>619</v>
      </c>
      <c r="E4959" s="77">
        <v>4.43</v>
      </c>
      <c r="F4959" s="77">
        <v>6.65</v>
      </c>
      <c r="G4959" s="77">
        <v>2.08</v>
      </c>
      <c r="H4959" s="77">
        <v>-99999</v>
      </c>
      <c r="I4959" s="77">
        <v>-22.852</v>
      </c>
      <c r="J4959" s="77" t="s">
        <v>74</v>
      </c>
      <c r="K4959" s="77">
        <v>58.37</v>
      </c>
      <c r="L4959" s="77">
        <v>4.4153150000000014</v>
      </c>
      <c r="M4959" s="77">
        <v>0.106107944733261</v>
      </c>
      <c r="N4959" s="77">
        <v>4.4037159999999993</v>
      </c>
      <c r="O4959" s="77">
        <v>0.3697786142430764</v>
      </c>
      <c r="P4959" s="77">
        <v>855332</v>
      </c>
      <c r="Q4959" s="77">
        <v>112475</v>
      </c>
      <c r="R4959" s="77">
        <v>7.6</v>
      </c>
      <c r="S4959" s="77">
        <v>34.694000000000003</v>
      </c>
      <c r="T4959" s="77">
        <v>6.3840000000000003</v>
      </c>
      <c r="U4959" s="77">
        <v>18.372</v>
      </c>
      <c r="V4959" s="77">
        <v>2.4483894927763941</v>
      </c>
      <c r="AC4959" s="77">
        <v>4.45</v>
      </c>
      <c r="AD4959" s="77">
        <v>4.37</v>
      </c>
      <c r="AH4959" s="77">
        <f>IF(AND(M4959&lt;Variables!$G$6,M4959&gt;Variables!$G$5),0,1)</f>
        <v>1</v>
      </c>
      <c r="AI4959" s="77">
        <f t="shared" si="156"/>
        <v>0</v>
      </c>
      <c r="AJ4959" s="77">
        <f>IF(I4959&gt;Variables!$G$7,0,1)</f>
        <v>1</v>
      </c>
      <c r="AK4959" s="77">
        <f>IF(F4959&gt;Variables!$G$8,0,1)</f>
        <v>1</v>
      </c>
      <c r="AL4959" s="77">
        <f>IF(G4959&gt;Variables!$G$9,0,1)</f>
        <v>1</v>
      </c>
      <c r="AM4959" s="77">
        <f>IF(AND(K4959&gt;Variables!$G$10,K4959&lt;Variables!$G$11),0,1)</f>
        <v>1</v>
      </c>
      <c r="AN4959" s="77">
        <f>IF(H4959&lt;Variables!$G$13,1,0)</f>
        <v>1</v>
      </c>
      <c r="AO4959" s="77">
        <f>IF(R4959&lt;Variables!$G$12,0,1)</f>
        <v>1</v>
      </c>
      <c r="AP4959" s="78">
        <f t="shared" si="157"/>
        <v>0</v>
      </c>
      <c r="AQ4959" s="77">
        <f>IF(V4959&lt;Variables!$G$15,1,0)</f>
        <v>1</v>
      </c>
      <c r="AR4959" s="77">
        <v>0</v>
      </c>
      <c r="AS4959" s="77">
        <v>0</v>
      </c>
      <c r="AT4959" s="77">
        <v>0</v>
      </c>
      <c r="AU4959" s="77">
        <v>1</v>
      </c>
      <c r="BA4959" s="77">
        <v>-0.03</v>
      </c>
    </row>
    <row r="4960" spans="3:53" x14ac:dyDescent="0.25">
      <c r="C4960" s="77" t="s">
        <v>645</v>
      </c>
      <c r="D4960" s="77" t="s">
        <v>152</v>
      </c>
      <c r="E4960" s="77">
        <v>0.04</v>
      </c>
      <c r="F4960" s="77">
        <v>5.71</v>
      </c>
      <c r="G4960" s="77">
        <v>25.36</v>
      </c>
      <c r="H4960" s="77">
        <v>-99999</v>
      </c>
      <c r="I4960" s="77">
        <v>27.533000000000001</v>
      </c>
      <c r="J4960" s="77" t="s">
        <v>75</v>
      </c>
      <c r="K4960" s="77">
        <v>46.4</v>
      </c>
      <c r="L4960" s="77">
        <v>3.5307142857142863E-2</v>
      </c>
      <c r="M4960" s="77">
        <v>-0.58668824600445069</v>
      </c>
      <c r="N4960" s="77">
        <v>3.5533928571428577E-2</v>
      </c>
      <c r="O4960" s="77">
        <v>-1.2211668928087021</v>
      </c>
      <c r="P4960" s="77">
        <v>3638000</v>
      </c>
      <c r="Q4960" s="77">
        <v>14265000</v>
      </c>
      <c r="R4960" s="77">
        <v>0.26</v>
      </c>
      <c r="S4960" s="77">
        <v>34.694000000000003</v>
      </c>
      <c r="T4960" s="77">
        <v>6.3840000000000003</v>
      </c>
      <c r="U4960" s="77">
        <v>18.372</v>
      </c>
      <c r="V4960" s="77">
        <v>2.338858214040056</v>
      </c>
      <c r="AC4960" s="77">
        <v>3.5999999999999997E-2</v>
      </c>
      <c r="AD4960" s="77">
        <v>3.4000000000000002E-2</v>
      </c>
      <c r="AH4960" s="77">
        <f>IF(AND(M4960&lt;Variables!$G$6,M4960&gt;Variables!$G$5),0,1)</f>
        <v>1</v>
      </c>
      <c r="AI4960" s="77">
        <f t="shared" si="156"/>
        <v>1</v>
      </c>
      <c r="AJ4960" s="77">
        <f>IF(I4960&gt;Variables!$G$7,0,1)</f>
        <v>1</v>
      </c>
      <c r="AK4960" s="77">
        <f>IF(F4960&gt;Variables!$G$8,0,1)</f>
        <v>1</v>
      </c>
      <c r="AL4960" s="77">
        <f>IF(G4960&gt;Variables!$G$9,0,1)</f>
        <v>0</v>
      </c>
      <c r="AM4960" s="77">
        <f>IF(AND(K4960&gt;Variables!$G$10,K4960&lt;Variables!$G$11),0,1)</f>
        <v>1</v>
      </c>
      <c r="AN4960" s="77">
        <f>IF(H4960&lt;Variables!$G$13,1,0)</f>
        <v>1</v>
      </c>
      <c r="AO4960" s="77">
        <f>IF(R4960&lt;Variables!$G$12,0,1)</f>
        <v>0</v>
      </c>
      <c r="AP4960" s="78">
        <f t="shared" si="157"/>
        <v>1</v>
      </c>
      <c r="AQ4960" s="77">
        <f>IF(V4960&lt;Variables!$G$15,1,0)</f>
        <v>1</v>
      </c>
      <c r="AR4960" s="77">
        <v>1</v>
      </c>
      <c r="AS4960" s="77">
        <v>0</v>
      </c>
      <c r="AT4960" s="77">
        <v>0</v>
      </c>
      <c r="AU4960" s="77">
        <v>0</v>
      </c>
      <c r="BA4960" s="77">
        <v>2</v>
      </c>
    </row>
    <row r="4961" spans="3:53" x14ac:dyDescent="0.25">
      <c r="C4961" s="77" t="s">
        <v>646</v>
      </c>
      <c r="D4961" s="77" t="s">
        <v>174</v>
      </c>
      <c r="E4961" s="77">
        <v>27.42</v>
      </c>
      <c r="F4961" s="77">
        <v>6.39</v>
      </c>
      <c r="G4961" s="77">
        <v>5.51</v>
      </c>
      <c r="H4961" s="77">
        <v>420.66</v>
      </c>
      <c r="I4961" s="77">
        <v>173.72399999999999</v>
      </c>
      <c r="J4961" s="77" t="s">
        <v>75</v>
      </c>
      <c r="K4961" s="77">
        <v>51.55</v>
      </c>
      <c r="L4961" s="77">
        <v>27.272755555555548</v>
      </c>
      <c r="M4961" s="77">
        <v>-3.3203669270255212E-2</v>
      </c>
      <c r="N4961" s="77">
        <v>27.189023076923078</v>
      </c>
      <c r="O4961" s="77">
        <v>0.27465835335696348</v>
      </c>
      <c r="P4961" s="77">
        <v>96386</v>
      </c>
      <c r="Q4961" s="77">
        <v>682296</v>
      </c>
      <c r="R4961" s="77">
        <v>0.14000000000000001</v>
      </c>
      <c r="S4961" s="77">
        <v>36.608999999999988</v>
      </c>
      <c r="T4961" s="77">
        <v>6.7109999999999994</v>
      </c>
      <c r="U4961" s="77">
        <v>19.273199999999999</v>
      </c>
      <c r="V4961" s="77">
        <v>2.3840699283061482</v>
      </c>
      <c r="AC4961" s="77">
        <v>27.43</v>
      </c>
      <c r="AD4961" s="77">
        <v>26.3</v>
      </c>
      <c r="AH4961" s="77">
        <f>IF(AND(M4961&lt;Variables!$G$6,M4961&gt;Variables!$G$5),0,1)</f>
        <v>1</v>
      </c>
      <c r="AI4961" s="77">
        <f t="shared" si="156"/>
        <v>0</v>
      </c>
      <c r="AJ4961" s="77">
        <f>IF(I4961&gt;Variables!$G$7,0,1)</f>
        <v>0</v>
      </c>
      <c r="AK4961" s="77">
        <f>IF(F4961&gt;Variables!$G$8,0,1)</f>
        <v>1</v>
      </c>
      <c r="AL4961" s="77">
        <f>IF(G4961&gt;Variables!$G$9,0,1)</f>
        <v>1</v>
      </c>
      <c r="AM4961" s="77">
        <f>IF(AND(K4961&gt;Variables!$G$10,K4961&lt;Variables!$G$11),0,1)</f>
        <v>1</v>
      </c>
      <c r="AN4961" s="77">
        <f>IF(H4961&lt;Variables!$G$13,1,0)</f>
        <v>1</v>
      </c>
      <c r="AO4961" s="77">
        <f>IF(R4961&lt;Variables!$G$12,0,1)</f>
        <v>0</v>
      </c>
      <c r="AP4961" s="78">
        <f t="shared" si="157"/>
        <v>1</v>
      </c>
      <c r="AQ4961" s="77">
        <f>IF(V4961&lt;Variables!$G$15,1,0)</f>
        <v>1</v>
      </c>
      <c r="AR4961" s="77">
        <v>0</v>
      </c>
      <c r="AS4961" s="77">
        <v>0</v>
      </c>
      <c r="AT4961" s="77">
        <v>1</v>
      </c>
      <c r="AU4961" s="77">
        <v>0</v>
      </c>
      <c r="BA4961" s="77">
        <v>-2.25</v>
      </c>
    </row>
    <row r="4962" spans="3:53" x14ac:dyDescent="0.25">
      <c r="C4962" s="77" t="s">
        <v>646</v>
      </c>
      <c r="D4962" s="77" t="s">
        <v>612</v>
      </c>
      <c r="E4962" s="77">
        <v>127.03</v>
      </c>
      <c r="F4962" s="77">
        <v>6.39</v>
      </c>
      <c r="G4962" s="77">
        <v>0.88</v>
      </c>
      <c r="H4962" s="77">
        <v>19960</v>
      </c>
      <c r="I4962" s="77">
        <v>-27.966999999999999</v>
      </c>
      <c r="J4962" s="77" t="s">
        <v>75</v>
      </c>
      <c r="K4962" s="77">
        <v>48.78</v>
      </c>
      <c r="L4962" s="77">
        <v>126.87452</v>
      </c>
      <c r="M4962" s="77">
        <v>-6.519827621810495E-2</v>
      </c>
      <c r="N4962" s="77">
        <v>126.78384800000001</v>
      </c>
      <c r="O4962" s="77">
        <v>6.2720923252014456E-3</v>
      </c>
      <c r="P4962" s="77">
        <v>2416000</v>
      </c>
      <c r="Q4962" s="77">
        <v>1140000</v>
      </c>
      <c r="R4962" s="77">
        <v>2.12</v>
      </c>
      <c r="S4962" s="77">
        <v>36.608999999999988</v>
      </c>
      <c r="T4962" s="77">
        <v>6.7109999999999994</v>
      </c>
      <c r="U4962" s="77">
        <v>19.273199999999999</v>
      </c>
      <c r="V4962" s="77">
        <v>2.355826238183174</v>
      </c>
      <c r="AC4962" s="77">
        <v>127.88</v>
      </c>
      <c r="AD4962" s="77">
        <v>126.01</v>
      </c>
      <c r="AH4962" s="77">
        <f>IF(AND(M4962&lt;Variables!$G$6,M4962&gt;Variables!$G$5),0,1)</f>
        <v>1</v>
      </c>
      <c r="AI4962" s="77">
        <f t="shared" si="156"/>
        <v>0</v>
      </c>
      <c r="AJ4962" s="77">
        <f>IF(I4962&gt;Variables!$G$7,0,1)</f>
        <v>1</v>
      </c>
      <c r="AK4962" s="77">
        <f>IF(F4962&gt;Variables!$G$8,0,1)</f>
        <v>1</v>
      </c>
      <c r="AL4962" s="77">
        <f>IF(G4962&gt;Variables!$G$9,0,1)</f>
        <v>1</v>
      </c>
      <c r="AM4962" s="77">
        <f>IF(AND(K4962&gt;Variables!$G$10,K4962&lt;Variables!$G$11),0,1)</f>
        <v>1</v>
      </c>
      <c r="AN4962" s="77">
        <f>IF(H4962&lt;Variables!$G$13,1,0)</f>
        <v>0</v>
      </c>
      <c r="AO4962" s="77">
        <f>IF(R4962&lt;Variables!$G$12,0,1)</f>
        <v>0</v>
      </c>
      <c r="AP4962" s="78">
        <f t="shared" si="157"/>
        <v>1</v>
      </c>
      <c r="AQ4962" s="77">
        <f>IF(V4962&lt;Variables!$G$15,1,0)</f>
        <v>1</v>
      </c>
      <c r="AR4962" s="77">
        <v>0</v>
      </c>
      <c r="AS4962" s="77">
        <v>1</v>
      </c>
      <c r="AT4962" s="77">
        <v>0</v>
      </c>
      <c r="AU4962" s="77">
        <v>0</v>
      </c>
      <c r="BA4962" s="77">
        <v>0.25</v>
      </c>
    </row>
    <row r="4963" spans="3:53" x14ac:dyDescent="0.25">
      <c r="C4963" s="77" t="s">
        <v>646</v>
      </c>
      <c r="D4963" s="77" t="s">
        <v>152</v>
      </c>
      <c r="E4963" s="77">
        <v>0.04</v>
      </c>
      <c r="F4963" s="77">
        <v>6.76</v>
      </c>
      <c r="G4963" s="77">
        <v>25.71</v>
      </c>
      <c r="H4963" s="77">
        <v>-99999</v>
      </c>
      <c r="I4963" s="77">
        <v>27.600999999999999</v>
      </c>
      <c r="J4963" s="77" t="s">
        <v>75</v>
      </c>
      <c r="K4963" s="77">
        <v>47.64</v>
      </c>
      <c r="L4963" s="77">
        <v>3.529285714285714E-2</v>
      </c>
      <c r="M4963" s="77">
        <v>-0.26310463468931922</v>
      </c>
      <c r="N4963" s="77">
        <v>3.5359615384615392E-2</v>
      </c>
      <c r="O4963" s="77">
        <v>-0.45140588459239023</v>
      </c>
      <c r="P4963" s="77">
        <v>3643000</v>
      </c>
      <c r="Q4963" s="77">
        <v>14265000</v>
      </c>
      <c r="R4963" s="77">
        <v>0.26</v>
      </c>
      <c r="S4963" s="77">
        <v>36.608999999999988</v>
      </c>
      <c r="T4963" s="77">
        <v>6.7109999999999994</v>
      </c>
      <c r="U4963" s="77">
        <v>19.273199999999999</v>
      </c>
      <c r="V4963" s="77">
        <v>2.347597883505363</v>
      </c>
      <c r="AC4963" s="77">
        <v>3.5999999999999997E-2</v>
      </c>
      <c r="AD4963" s="77">
        <v>3.4000000000000002E-2</v>
      </c>
      <c r="AH4963" s="77">
        <f>IF(AND(M4963&lt;Variables!$G$6,M4963&gt;Variables!$G$5),0,1)</f>
        <v>1</v>
      </c>
      <c r="AI4963" s="77">
        <f t="shared" si="156"/>
        <v>1</v>
      </c>
      <c r="AJ4963" s="77">
        <f>IF(I4963&gt;Variables!$G$7,0,1)</f>
        <v>1</v>
      </c>
      <c r="AK4963" s="77">
        <f>IF(F4963&gt;Variables!$G$8,0,1)</f>
        <v>1</v>
      </c>
      <c r="AL4963" s="77">
        <f>IF(G4963&gt;Variables!$G$9,0,1)</f>
        <v>0</v>
      </c>
      <c r="AM4963" s="77">
        <f>IF(AND(K4963&gt;Variables!$G$10,K4963&lt;Variables!$G$11),0,1)</f>
        <v>1</v>
      </c>
      <c r="AN4963" s="77">
        <f>IF(H4963&lt;Variables!$G$13,1,0)</f>
        <v>1</v>
      </c>
      <c r="AO4963" s="77">
        <f>IF(R4963&lt;Variables!$G$12,0,1)</f>
        <v>0</v>
      </c>
      <c r="AP4963" s="78">
        <f t="shared" si="157"/>
        <v>1</v>
      </c>
      <c r="AQ4963" s="77">
        <f>IF(V4963&lt;Variables!$G$15,1,0)</f>
        <v>1</v>
      </c>
      <c r="AR4963" s="77">
        <v>0</v>
      </c>
      <c r="AS4963" s="77">
        <v>0</v>
      </c>
      <c r="AT4963" s="77">
        <v>1</v>
      </c>
      <c r="AU4963" s="77">
        <v>0</v>
      </c>
      <c r="BA4963" s="77">
        <v>-1.1299999999999999</v>
      </c>
    </row>
    <row r="4964" spans="3:53" x14ac:dyDescent="0.25">
      <c r="C4964" s="77" t="s">
        <v>646</v>
      </c>
      <c r="D4964" s="77" t="s">
        <v>82</v>
      </c>
      <c r="E4964" s="77">
        <v>34.97</v>
      </c>
      <c r="F4964" s="77">
        <v>7.94</v>
      </c>
      <c r="G4964" s="77">
        <v>6.67</v>
      </c>
      <c r="H4964" s="77">
        <v>4580</v>
      </c>
      <c r="I4964" s="77">
        <v>285.88099999999997</v>
      </c>
      <c r="J4964" s="77" t="s">
        <v>75</v>
      </c>
      <c r="K4964" s="77">
        <v>64.2</v>
      </c>
      <c r="L4964" s="77">
        <v>34.566975000000014</v>
      </c>
      <c r="M4964" s="77">
        <v>0.75802120376455895</v>
      </c>
      <c r="N4964" s="77">
        <v>34.312904000000003</v>
      </c>
      <c r="O4964" s="77">
        <v>1.5040872087072681</v>
      </c>
      <c r="P4964" s="77">
        <v>6345000</v>
      </c>
      <c r="Q4964" s="77">
        <v>15988000</v>
      </c>
      <c r="R4964" s="77">
        <v>0.4</v>
      </c>
      <c r="S4964" s="77">
        <v>36.608999999999988</v>
      </c>
      <c r="T4964" s="77">
        <v>6.7109999999999994</v>
      </c>
      <c r="U4964" s="77">
        <v>19.273199999999999</v>
      </c>
      <c r="V4964" s="77">
        <v>2.463317302344219</v>
      </c>
      <c r="AC4964" s="77">
        <v>35.090000000000003</v>
      </c>
      <c r="AD4964" s="77">
        <v>33.869999999999997</v>
      </c>
      <c r="AH4964" s="77">
        <f>IF(AND(M4964&lt;Variables!$G$6,M4964&gt;Variables!$G$5),0,1)</f>
        <v>1</v>
      </c>
      <c r="AI4964" s="77">
        <f t="shared" si="156"/>
        <v>0</v>
      </c>
      <c r="AJ4964" s="77">
        <f>IF(I4964&gt;Variables!$G$7,0,1)</f>
        <v>0</v>
      </c>
      <c r="AK4964" s="77">
        <f>IF(F4964&gt;Variables!$G$8,0,1)</f>
        <v>1</v>
      </c>
      <c r="AL4964" s="77">
        <f>IF(G4964&gt;Variables!$G$9,0,1)</f>
        <v>1</v>
      </c>
      <c r="AM4964" s="77">
        <f>IF(AND(K4964&gt;Variables!$G$10,K4964&lt;Variables!$G$11),0,1)</f>
        <v>0</v>
      </c>
      <c r="AN4964" s="77">
        <f>IF(H4964&lt;Variables!$G$13,1,0)</f>
        <v>0</v>
      </c>
      <c r="AO4964" s="77">
        <f>IF(R4964&lt;Variables!$G$12,0,1)</f>
        <v>0</v>
      </c>
      <c r="AP4964" s="78">
        <f t="shared" si="157"/>
        <v>1</v>
      </c>
      <c r="AQ4964" s="77">
        <f>IF(V4964&lt;Variables!$G$15,1,0)</f>
        <v>1</v>
      </c>
      <c r="AR4964" s="77">
        <v>0</v>
      </c>
      <c r="AS4964" s="77">
        <v>0</v>
      </c>
      <c r="AT4964" s="77">
        <v>1</v>
      </c>
      <c r="AU4964" s="77">
        <v>0</v>
      </c>
      <c r="BA4964" s="77">
        <v>-1.1599999999999999</v>
      </c>
    </row>
    <row r="4965" spans="3:53" x14ac:dyDescent="0.25">
      <c r="C4965" s="77" t="s">
        <v>646</v>
      </c>
      <c r="D4965" s="77" t="s">
        <v>431</v>
      </c>
      <c r="E4965" s="77">
        <v>41.47</v>
      </c>
      <c r="F4965" s="77">
        <v>8.0299999999999994</v>
      </c>
      <c r="G4965" s="77">
        <v>8.24</v>
      </c>
      <c r="H4965" s="77">
        <v>4950</v>
      </c>
      <c r="I4965" s="77">
        <v>179.96199999999999</v>
      </c>
      <c r="J4965" s="77" t="s">
        <v>75</v>
      </c>
      <c r="K4965" s="77">
        <v>70.48</v>
      </c>
      <c r="L4965" s="77">
        <v>40.668390000000002</v>
      </c>
      <c r="M4965" s="77">
        <v>1.666429381640133</v>
      </c>
      <c r="N4965" s="77">
        <v>39.752906000000003</v>
      </c>
      <c r="O4965" s="77">
        <v>4.0077422264425069</v>
      </c>
      <c r="P4965" s="77">
        <v>4206000</v>
      </c>
      <c r="Q4965" s="77">
        <v>5997000</v>
      </c>
      <c r="R4965" s="77">
        <v>0.7</v>
      </c>
      <c r="S4965" s="77">
        <v>36.608999999999988</v>
      </c>
      <c r="T4965" s="77">
        <v>6.7109999999999994</v>
      </c>
      <c r="U4965" s="77">
        <v>19.273199999999999</v>
      </c>
      <c r="V4965" s="77">
        <v>2.4372826039278181</v>
      </c>
      <c r="AC4965" s="77">
        <v>41.48</v>
      </c>
      <c r="AD4965" s="77">
        <v>39.28</v>
      </c>
      <c r="AH4965" s="77">
        <f>IF(AND(M4965&lt;Variables!$G$6,M4965&gt;Variables!$G$5),0,1)</f>
        <v>1</v>
      </c>
      <c r="AI4965" s="77">
        <f t="shared" si="156"/>
        <v>0</v>
      </c>
      <c r="AJ4965" s="77">
        <f>IF(I4965&gt;Variables!$G$7,0,1)</f>
        <v>0</v>
      </c>
      <c r="AK4965" s="77">
        <f>IF(F4965&gt;Variables!$G$8,0,1)</f>
        <v>1</v>
      </c>
      <c r="AL4965" s="77">
        <f>IF(G4965&gt;Variables!$G$9,0,1)</f>
        <v>1</v>
      </c>
      <c r="AM4965" s="77">
        <f>IF(AND(K4965&gt;Variables!$G$10,K4965&lt;Variables!$G$11),0,1)</f>
        <v>1</v>
      </c>
      <c r="AN4965" s="77">
        <f>IF(H4965&lt;Variables!$G$13,1,0)</f>
        <v>0</v>
      </c>
      <c r="AO4965" s="77">
        <f>IF(R4965&lt;Variables!$G$12,0,1)</f>
        <v>0</v>
      </c>
      <c r="AP4965" s="78">
        <f t="shared" si="157"/>
        <v>1</v>
      </c>
      <c r="AQ4965" s="77">
        <f>IF(V4965&lt;Variables!$G$15,1,0)</f>
        <v>1</v>
      </c>
      <c r="AR4965" s="77">
        <v>0</v>
      </c>
      <c r="AS4965" s="77">
        <v>0</v>
      </c>
      <c r="AT4965" s="77">
        <v>1</v>
      </c>
      <c r="AU4965" s="77">
        <v>0</v>
      </c>
      <c r="BA4965" s="77">
        <v>-2.25</v>
      </c>
    </row>
    <row r="4966" spans="3:53" x14ac:dyDescent="0.25">
      <c r="C4966" s="77" t="s">
        <v>646</v>
      </c>
      <c r="D4966" s="77" t="s">
        <v>445</v>
      </c>
      <c r="E4966" s="77">
        <v>20.27</v>
      </c>
      <c r="F4966" s="77">
        <v>59.96</v>
      </c>
      <c r="G4966" s="77">
        <v>58.92</v>
      </c>
      <c r="H4966" s="77">
        <v>122.72</v>
      </c>
      <c r="I4966" s="77">
        <v>89973.592000000004</v>
      </c>
      <c r="J4966" s="77" t="s">
        <v>75</v>
      </c>
      <c r="K4966" s="77">
        <v>69.069999999999993</v>
      </c>
      <c r="L4966" s="77">
        <v>19.452660000000002</v>
      </c>
      <c r="M4966" s="77">
        <v>4.4073149893125008</v>
      </c>
      <c r="N4966" s="77">
        <v>18.334402000000001</v>
      </c>
      <c r="O4966" s="77">
        <v>10.77536098532148</v>
      </c>
      <c r="P4966" s="77">
        <v>44790000</v>
      </c>
      <c r="Q4966" s="77">
        <v>26410000</v>
      </c>
      <c r="R4966" s="77">
        <v>1.7</v>
      </c>
      <c r="S4966" s="77">
        <v>36.608999999999988</v>
      </c>
      <c r="T4966" s="77">
        <v>6.7109999999999994</v>
      </c>
      <c r="U4966" s="77">
        <v>19.273199999999999</v>
      </c>
      <c r="V4966" s="77">
        <v>2.2072458393860801</v>
      </c>
      <c r="AC4966" s="77">
        <v>20.75</v>
      </c>
      <c r="AD4966" s="77">
        <v>15.81</v>
      </c>
      <c r="AH4966" s="77">
        <f>IF(AND(M4966&lt;Variables!$G$6,M4966&gt;Variables!$G$5),0,1)</f>
        <v>1</v>
      </c>
      <c r="AI4966" s="77">
        <f t="shared" si="156"/>
        <v>0</v>
      </c>
      <c r="AJ4966" s="77">
        <f>IF(I4966&gt;Variables!$G$7,0,1)</f>
        <v>0</v>
      </c>
      <c r="AK4966" s="77">
        <f>IF(F4966&gt;Variables!$G$8,0,1)</f>
        <v>0</v>
      </c>
      <c r="AL4966" s="77">
        <f>IF(G4966&gt;Variables!$G$9,0,1)</f>
        <v>0</v>
      </c>
      <c r="AM4966" s="77">
        <f>IF(AND(K4966&gt;Variables!$G$10,K4966&lt;Variables!$G$11),0,1)</f>
        <v>0</v>
      </c>
      <c r="AN4966" s="77">
        <f>IF(H4966&lt;Variables!$G$13,1,0)</f>
        <v>1</v>
      </c>
      <c r="AO4966" s="77">
        <f>IF(R4966&lt;Variables!$G$12,0,1)</f>
        <v>0</v>
      </c>
      <c r="AP4966" s="78">
        <f t="shared" si="157"/>
        <v>1</v>
      </c>
      <c r="AQ4966" s="77">
        <f>IF(V4966&lt;Variables!$G$15,1,0)</f>
        <v>1</v>
      </c>
      <c r="AR4966" s="77">
        <v>1</v>
      </c>
      <c r="AS4966" s="77">
        <v>0</v>
      </c>
      <c r="AT4966" s="77">
        <v>0</v>
      </c>
      <c r="AU4966" s="77">
        <v>0</v>
      </c>
      <c r="BA4966" s="77">
        <v>2</v>
      </c>
    </row>
    <row r="4967" spans="3:53" x14ac:dyDescent="0.25">
      <c r="C4967" s="77" t="s">
        <v>646</v>
      </c>
      <c r="D4967" s="77" t="s">
        <v>458</v>
      </c>
      <c r="E4967" s="77">
        <v>53.01</v>
      </c>
      <c r="F4967" s="77">
        <v>31.31</v>
      </c>
      <c r="G4967" s="77">
        <v>10.6</v>
      </c>
      <c r="H4967" s="77">
        <v>9830</v>
      </c>
      <c r="I4967" s="77">
        <v>81.150999999999996</v>
      </c>
      <c r="J4967" s="77" t="s">
        <v>75</v>
      </c>
      <c r="K4967" s="77">
        <v>73.22</v>
      </c>
      <c r="L4967" s="77">
        <v>51.849555000000002</v>
      </c>
      <c r="M4967" s="77">
        <v>1.987374819321029</v>
      </c>
      <c r="N4967" s="77">
        <v>50.152169999999998</v>
      </c>
      <c r="O4967" s="77">
        <v>5.4391066229038634</v>
      </c>
      <c r="P4967" s="77">
        <v>85489000</v>
      </c>
      <c r="Q4967" s="77">
        <v>20406000</v>
      </c>
      <c r="R4967" s="77">
        <v>4.1900000000000004</v>
      </c>
      <c r="S4967" s="77">
        <v>36.608999999999988</v>
      </c>
      <c r="T4967" s="77">
        <v>6.7109999999999994</v>
      </c>
      <c r="U4967" s="77">
        <v>19.273199999999999</v>
      </c>
      <c r="V4967" s="77">
        <v>2.4226153712338689</v>
      </c>
      <c r="AC4967" s="77">
        <v>57.289900000000003</v>
      </c>
      <c r="AD4967" s="77">
        <v>51.93</v>
      </c>
      <c r="AH4967" s="77">
        <f>IF(AND(M4967&lt;Variables!$G$6,M4967&gt;Variables!$G$5),0,1)</f>
        <v>1</v>
      </c>
      <c r="AI4967" s="77">
        <f t="shared" si="156"/>
        <v>0</v>
      </c>
      <c r="AJ4967" s="77">
        <f>IF(I4967&gt;Variables!$G$7,0,1)</f>
        <v>0</v>
      </c>
      <c r="AK4967" s="77">
        <f>IF(F4967&gt;Variables!$G$8,0,1)</f>
        <v>0</v>
      </c>
      <c r="AL4967" s="77">
        <f>IF(G4967&gt;Variables!$G$9,0,1)</f>
        <v>0</v>
      </c>
      <c r="AM4967" s="77">
        <f>IF(AND(K4967&gt;Variables!$G$10,K4967&lt;Variables!$G$11),0,1)</f>
        <v>1</v>
      </c>
      <c r="AN4967" s="77">
        <f>IF(H4967&lt;Variables!$G$13,1,0)</f>
        <v>0</v>
      </c>
      <c r="AO4967" s="77">
        <f>IF(R4967&lt;Variables!$G$12,0,1)</f>
        <v>1</v>
      </c>
      <c r="AP4967" s="78">
        <f t="shared" si="157"/>
        <v>1</v>
      </c>
      <c r="AQ4967" s="77">
        <f>IF(V4967&lt;Variables!$G$15,1,0)</f>
        <v>1</v>
      </c>
      <c r="AR4967" s="77">
        <v>1</v>
      </c>
      <c r="AS4967" s="77">
        <v>0</v>
      </c>
      <c r="AT4967" s="77">
        <v>0</v>
      </c>
      <c r="AU4967" s="77">
        <v>0</v>
      </c>
      <c r="BA4967" s="77">
        <v>2</v>
      </c>
    </row>
    <row r="4968" spans="3:53" x14ac:dyDescent="0.25">
      <c r="C4968" s="77" t="s">
        <v>646</v>
      </c>
      <c r="D4968" s="77" t="s">
        <v>647</v>
      </c>
      <c r="E4968" s="77">
        <v>3.27</v>
      </c>
      <c r="F4968" s="77">
        <v>5.93</v>
      </c>
      <c r="G4968" s="77">
        <v>-9.19</v>
      </c>
      <c r="H4968" s="77">
        <v>-99999</v>
      </c>
      <c r="I4968" s="77">
        <v>-2.2759999999999998</v>
      </c>
      <c r="J4968" s="77" t="s">
        <v>75</v>
      </c>
      <c r="K4968" s="77">
        <v>37.9</v>
      </c>
      <c r="L4968" s="77">
        <v>3.3050000000000002</v>
      </c>
      <c r="M4968" s="77">
        <v>-1.3615733736762461</v>
      </c>
      <c r="N4968" s="77">
        <v>3.434444444444444</v>
      </c>
      <c r="O4968" s="77">
        <v>-5.0792623746360333</v>
      </c>
      <c r="P4968" s="77">
        <v>23816</v>
      </c>
      <c r="Q4968" s="77">
        <v>5017</v>
      </c>
      <c r="R4968" s="77">
        <v>4.75</v>
      </c>
      <c r="S4968" s="77">
        <v>36.608999999999988</v>
      </c>
      <c r="T4968" s="77">
        <v>6.7109999999999994</v>
      </c>
      <c r="U4968" s="77">
        <v>19.273199999999999</v>
      </c>
      <c r="V4968" s="77">
        <v>2.2294649984871411</v>
      </c>
      <c r="AC4968" s="77">
        <v>3.32</v>
      </c>
      <c r="AD4968" s="77">
        <v>3</v>
      </c>
      <c r="AH4968" s="77">
        <f>IF(AND(M4968&lt;Variables!$G$6,M4968&gt;Variables!$G$5),0,1)</f>
        <v>0</v>
      </c>
      <c r="AI4968" s="77">
        <f t="shared" si="156"/>
        <v>1</v>
      </c>
      <c r="AJ4968" s="77">
        <f>IF(I4968&gt;Variables!$G$7,0,1)</f>
        <v>1</v>
      </c>
      <c r="AK4968" s="77">
        <f>IF(F4968&gt;Variables!$G$8,0,1)</f>
        <v>1</v>
      </c>
      <c r="AL4968" s="77">
        <f>IF(G4968&gt;Variables!$G$9,0,1)</f>
        <v>1</v>
      </c>
      <c r="AM4968" s="77">
        <f>IF(AND(K4968&gt;Variables!$G$10,K4968&lt;Variables!$G$11),0,1)</f>
        <v>1</v>
      </c>
      <c r="AN4968" s="77">
        <f>IF(H4968&lt;Variables!$G$13,1,0)</f>
        <v>1</v>
      </c>
      <c r="AO4968" s="77">
        <f>IF(R4968&lt;Variables!$G$12,0,1)</f>
        <v>1</v>
      </c>
      <c r="AP4968" s="78">
        <f t="shared" si="157"/>
        <v>1</v>
      </c>
      <c r="AQ4968" s="77">
        <f>IF(V4968&lt;Variables!$G$15,1,0)</f>
        <v>1</v>
      </c>
      <c r="AR4968" s="77">
        <v>0</v>
      </c>
      <c r="AS4968" s="77">
        <v>0</v>
      </c>
      <c r="AT4968" s="77">
        <v>1</v>
      </c>
      <c r="AU4968" s="77">
        <v>0</v>
      </c>
      <c r="BA4968" s="77">
        <v>-2.25</v>
      </c>
    </row>
    <row r="4969" spans="3:53" x14ac:dyDescent="0.25">
      <c r="C4969" s="77" t="s">
        <v>646</v>
      </c>
      <c r="D4969" s="77" t="s">
        <v>608</v>
      </c>
      <c r="E4969" s="77">
        <v>18.75</v>
      </c>
      <c r="F4969" s="77">
        <v>83.72</v>
      </c>
      <c r="G4969" s="77">
        <v>15.36</v>
      </c>
      <c r="H4969" s="77">
        <v>22.15</v>
      </c>
      <c r="I4969" s="77">
        <v>4.8280000000000003</v>
      </c>
      <c r="J4969" s="77" t="s">
        <v>75</v>
      </c>
      <c r="K4969" s="77">
        <v>66.48</v>
      </c>
      <c r="L4969" s="77">
        <v>19.686563157894739</v>
      </c>
      <c r="M4969" s="77">
        <v>5.1214467147910341</v>
      </c>
      <c r="N4969" s="77">
        <v>17.774154166666669</v>
      </c>
      <c r="O4969" s="77">
        <v>16.431982112604061</v>
      </c>
      <c r="P4969" s="77">
        <v>5310000</v>
      </c>
      <c r="Q4969" s="77">
        <v>26160</v>
      </c>
      <c r="R4969" s="77">
        <v>202.98</v>
      </c>
      <c r="S4969" s="77">
        <v>36.608999999999988</v>
      </c>
      <c r="T4969" s="77">
        <v>6.7109999999999994</v>
      </c>
      <c r="U4969" s="77">
        <v>19.273199999999999</v>
      </c>
      <c r="V4969" s="77">
        <v>2.1608238213244571</v>
      </c>
      <c r="AC4969" s="77">
        <v>25</v>
      </c>
      <c r="AD4969" s="77">
        <v>18.100000000000001</v>
      </c>
      <c r="AH4969" s="77">
        <f>IF(AND(M4969&lt;Variables!$G$6,M4969&gt;Variables!$G$5),0,1)</f>
        <v>1</v>
      </c>
      <c r="AI4969" s="77">
        <f t="shared" si="156"/>
        <v>0</v>
      </c>
      <c r="AJ4969" s="77">
        <f>IF(I4969&gt;Variables!$G$7,0,1)</f>
        <v>1</v>
      </c>
      <c r="AK4969" s="77">
        <f>IF(F4969&gt;Variables!$G$8,0,1)</f>
        <v>0</v>
      </c>
      <c r="AL4969" s="77">
        <f>IF(G4969&gt;Variables!$G$9,0,1)</f>
        <v>0</v>
      </c>
      <c r="AM4969" s="77">
        <f>IF(AND(K4969&gt;Variables!$G$10,K4969&lt;Variables!$G$11),0,1)</f>
        <v>0</v>
      </c>
      <c r="AN4969" s="77">
        <f>IF(H4969&lt;Variables!$G$13,1,0)</f>
        <v>1</v>
      </c>
      <c r="AO4969" s="77">
        <f>IF(R4969&lt;Variables!$G$12,0,1)</f>
        <v>1</v>
      </c>
      <c r="AP4969" s="78">
        <f t="shared" si="157"/>
        <v>1</v>
      </c>
      <c r="AQ4969" s="77">
        <f>IF(V4969&lt;Variables!$G$15,1,0)</f>
        <v>1</v>
      </c>
      <c r="AR4969" s="77">
        <v>1</v>
      </c>
      <c r="AS4969" s="77">
        <v>0</v>
      </c>
      <c r="AT4969" s="77">
        <v>0</v>
      </c>
      <c r="AU4969" s="77">
        <v>0</v>
      </c>
      <c r="BA4969" s="77">
        <v>2</v>
      </c>
    </row>
    <row r="4970" spans="3:53" x14ac:dyDescent="0.25">
      <c r="C4970" s="77" t="s">
        <v>646</v>
      </c>
      <c r="D4970" s="77" t="s">
        <v>611</v>
      </c>
      <c r="E4970" s="77">
        <v>20.96</v>
      </c>
      <c r="F4970" s="77">
        <v>6.33</v>
      </c>
      <c r="G4970" s="77">
        <v>-0.78</v>
      </c>
      <c r="H4970" s="77">
        <v>-99999</v>
      </c>
      <c r="I4970" s="77">
        <v>-0.38500000000000001</v>
      </c>
      <c r="J4970" s="77" t="s">
        <v>74</v>
      </c>
      <c r="K4970" s="77">
        <v>62.56</v>
      </c>
      <c r="L4970" s="77">
        <v>20.905000000000001</v>
      </c>
      <c r="M4970" s="77">
        <v>0</v>
      </c>
      <c r="N4970" s="77">
        <v>20.943999999999999</v>
      </c>
      <c r="O4970" s="77">
        <v>-0.18621084797554391</v>
      </c>
      <c r="P4970" s="77">
        <v>28400</v>
      </c>
      <c r="Q4970" s="77">
        <v>63540</v>
      </c>
      <c r="R4970" s="77">
        <v>0.45</v>
      </c>
      <c r="S4970" s="77">
        <v>36.608999999999988</v>
      </c>
      <c r="T4970" s="77">
        <v>6.7109999999999994</v>
      </c>
      <c r="U4970" s="77">
        <v>19.273199999999999</v>
      </c>
      <c r="V4970" s="77">
        <v>2.4971215999999998</v>
      </c>
      <c r="AC4970" s="77">
        <v>21.3</v>
      </c>
      <c r="AD4970" s="77">
        <v>20.9</v>
      </c>
      <c r="AH4970" s="77">
        <f>IF(AND(M4970&lt;Variables!$G$6,M4970&gt;Variables!$G$5),0,1)</f>
        <v>1</v>
      </c>
      <c r="AI4970" s="77">
        <f t="shared" si="156"/>
        <v>1</v>
      </c>
      <c r="AJ4970" s="77">
        <f>IF(I4970&gt;Variables!$G$7,0,1)</f>
        <v>1</v>
      </c>
      <c r="AK4970" s="77">
        <f>IF(F4970&gt;Variables!$G$8,0,1)</f>
        <v>1</v>
      </c>
      <c r="AL4970" s="77">
        <f>IF(G4970&gt;Variables!$G$9,0,1)</f>
        <v>1</v>
      </c>
      <c r="AM4970" s="77">
        <f>IF(AND(K4970&gt;Variables!$G$10,K4970&lt;Variables!$G$11),0,1)</f>
        <v>0</v>
      </c>
      <c r="AN4970" s="77">
        <f>IF(H4970&lt;Variables!$G$13,1,0)</f>
        <v>1</v>
      </c>
      <c r="AO4970" s="77">
        <f>IF(R4970&lt;Variables!$G$12,0,1)</f>
        <v>0</v>
      </c>
      <c r="AP4970" s="78">
        <f t="shared" si="157"/>
        <v>0</v>
      </c>
      <c r="AQ4970" s="77">
        <f>IF(V4970&lt;Variables!$G$15,1,0)</f>
        <v>1</v>
      </c>
      <c r="AR4970" s="77">
        <v>1</v>
      </c>
      <c r="AS4970" s="77">
        <v>0</v>
      </c>
      <c r="AT4970" s="77">
        <v>0</v>
      </c>
      <c r="AU4970" s="77">
        <v>0</v>
      </c>
      <c r="BA4970" s="77">
        <v>1.04</v>
      </c>
    </row>
    <row r="4971" spans="3:53" x14ac:dyDescent="0.25">
      <c r="C4971" s="77" t="s">
        <v>646</v>
      </c>
      <c r="D4971" s="77" t="s">
        <v>620</v>
      </c>
      <c r="E4971" s="77">
        <v>152.21</v>
      </c>
      <c r="F4971" s="77">
        <v>13.53</v>
      </c>
      <c r="G4971" s="77">
        <v>-0.4</v>
      </c>
      <c r="H4971" s="77">
        <v>211920</v>
      </c>
      <c r="I4971" s="77">
        <v>1E-3</v>
      </c>
      <c r="J4971" s="77" t="s">
        <v>75</v>
      </c>
      <c r="K4971" s="77">
        <v>45.27</v>
      </c>
      <c r="L4971" s="77">
        <v>151.96904000000001</v>
      </c>
      <c r="M4971" s="77">
        <v>-0.1145233265933767</v>
      </c>
      <c r="N4971" s="77">
        <v>152.14927599999999</v>
      </c>
      <c r="O4971" s="77">
        <v>-0.23284764102329811</v>
      </c>
      <c r="P4971" s="77">
        <v>23356000</v>
      </c>
      <c r="Q4971" s="77">
        <v>6715000</v>
      </c>
      <c r="R4971" s="77">
        <v>3.48</v>
      </c>
      <c r="S4971" s="77">
        <v>36.608999999999988</v>
      </c>
      <c r="T4971" s="77">
        <v>6.7109999999999994</v>
      </c>
      <c r="U4971" s="77">
        <v>19.273199999999999</v>
      </c>
      <c r="V4971" s="77">
        <v>2.3194103903645629</v>
      </c>
      <c r="AC4971" s="77">
        <v>154.59</v>
      </c>
      <c r="AD4971" s="77">
        <v>151.5</v>
      </c>
      <c r="AH4971" s="77">
        <f>IF(AND(M4971&lt;Variables!$G$6,M4971&gt;Variables!$G$5),0,1)</f>
        <v>1</v>
      </c>
      <c r="AI4971" s="77">
        <f t="shared" si="156"/>
        <v>1</v>
      </c>
      <c r="AJ4971" s="77">
        <f>IF(I4971&gt;Variables!$G$7,0,1)</f>
        <v>1</v>
      </c>
      <c r="AK4971" s="77">
        <f>IF(F4971&gt;Variables!$G$8,0,1)</f>
        <v>0</v>
      </c>
      <c r="AL4971" s="77">
        <f>IF(G4971&gt;Variables!$G$9,0,1)</f>
        <v>1</v>
      </c>
      <c r="AM4971" s="77">
        <f>IF(AND(K4971&gt;Variables!$G$10,K4971&lt;Variables!$G$11),0,1)</f>
        <v>1</v>
      </c>
      <c r="AN4971" s="77">
        <f>IF(H4971&lt;Variables!$G$13,1,0)</f>
        <v>0</v>
      </c>
      <c r="AO4971" s="77">
        <f>IF(R4971&lt;Variables!$G$12,0,1)</f>
        <v>1</v>
      </c>
      <c r="AP4971" s="78">
        <f t="shared" si="157"/>
        <v>1</v>
      </c>
      <c r="AQ4971" s="77">
        <f>IF(V4971&lt;Variables!$G$15,1,0)</f>
        <v>1</v>
      </c>
      <c r="AR4971" s="77">
        <v>0</v>
      </c>
      <c r="AS4971" s="77">
        <v>1</v>
      </c>
      <c r="AT4971" s="77">
        <v>0</v>
      </c>
      <c r="AU4971" s="77">
        <v>0</v>
      </c>
      <c r="BA4971" s="77">
        <v>0.32</v>
      </c>
    </row>
    <row r="4972" spans="3:53" x14ac:dyDescent="0.25">
      <c r="C4972" s="77" t="s">
        <v>646</v>
      </c>
      <c r="D4972" s="77" t="s">
        <v>642</v>
      </c>
      <c r="E4972" s="77">
        <v>9.25</v>
      </c>
      <c r="F4972" s="77">
        <v>20.58</v>
      </c>
      <c r="G4972" s="77">
        <v>15.86</v>
      </c>
      <c r="H4972" s="77">
        <v>956.93</v>
      </c>
      <c r="I4972" s="77">
        <v>23656.754000000001</v>
      </c>
      <c r="J4972" s="77" t="s">
        <v>75</v>
      </c>
      <c r="K4972" s="77">
        <v>46.81</v>
      </c>
      <c r="L4972" s="77">
        <v>9.4395149999999965</v>
      </c>
      <c r="M4972" s="77">
        <v>-1.689864362734709</v>
      </c>
      <c r="N4972" s="77">
        <v>9.1718800000000016</v>
      </c>
      <c r="O4972" s="77">
        <v>1.178820481733273</v>
      </c>
      <c r="P4972" s="77">
        <v>26240000</v>
      </c>
      <c r="Q4972" s="77">
        <v>22730000</v>
      </c>
      <c r="R4972" s="77">
        <v>1.1499999999999999</v>
      </c>
      <c r="S4972" s="77">
        <v>36.608999999999988</v>
      </c>
      <c r="T4972" s="77">
        <v>6.7109999999999994</v>
      </c>
      <c r="U4972" s="77">
        <v>19.273199999999999</v>
      </c>
      <c r="V4972" s="77">
        <v>2.3623198262192489</v>
      </c>
      <c r="AC4972" s="77">
        <v>9.4700000000000006</v>
      </c>
      <c r="AD4972" s="77">
        <v>7.92</v>
      </c>
      <c r="AH4972" s="77">
        <f>IF(AND(M4972&lt;Variables!$G$6,M4972&gt;Variables!$G$5),0,1)</f>
        <v>0</v>
      </c>
      <c r="AI4972" s="77">
        <f t="shared" si="156"/>
        <v>0</v>
      </c>
      <c r="AJ4972" s="77">
        <f>IF(I4972&gt;Variables!$G$7,0,1)</f>
        <v>0</v>
      </c>
      <c r="AK4972" s="77">
        <f>IF(F4972&gt;Variables!$G$8,0,1)</f>
        <v>0</v>
      </c>
      <c r="AL4972" s="77">
        <f>IF(G4972&gt;Variables!$G$9,0,1)</f>
        <v>0</v>
      </c>
      <c r="AM4972" s="77">
        <f>IF(AND(K4972&gt;Variables!$G$10,K4972&lt;Variables!$G$11),0,1)</f>
        <v>1</v>
      </c>
      <c r="AN4972" s="77">
        <f>IF(H4972&lt;Variables!$G$13,1,0)</f>
        <v>1</v>
      </c>
      <c r="AO4972" s="77">
        <f>IF(R4972&lt;Variables!$G$12,0,1)</f>
        <v>0</v>
      </c>
      <c r="AP4972" s="78">
        <f t="shared" si="157"/>
        <v>1</v>
      </c>
      <c r="AQ4972" s="77">
        <f>IF(V4972&lt;Variables!$G$15,1,0)</f>
        <v>1</v>
      </c>
      <c r="AR4972" s="77">
        <v>1</v>
      </c>
      <c r="AS4972" s="77">
        <v>0</v>
      </c>
      <c r="AT4972" s="77">
        <v>0</v>
      </c>
      <c r="AU4972" s="77">
        <v>0</v>
      </c>
      <c r="BA4972" s="77">
        <v>2</v>
      </c>
    </row>
    <row r="4973" spans="3:53" x14ac:dyDescent="0.25">
      <c r="C4973" s="77" t="s">
        <v>646</v>
      </c>
      <c r="D4973" s="77" t="s">
        <v>622</v>
      </c>
      <c r="E4973" s="77">
        <v>3.93</v>
      </c>
      <c r="F4973" s="77">
        <v>37.32</v>
      </c>
      <c r="G4973" s="77">
        <v>-18.54</v>
      </c>
      <c r="H4973" s="77">
        <v>181.22</v>
      </c>
      <c r="I4973" s="77">
        <v>-8.8089999999999993</v>
      </c>
      <c r="J4973" s="77" t="s">
        <v>74</v>
      </c>
      <c r="K4973" s="77">
        <v>49.07</v>
      </c>
      <c r="L4973" s="77">
        <v>3.91039</v>
      </c>
      <c r="M4973" s="77">
        <v>-9.9734297602115003E-3</v>
      </c>
      <c r="N4973" s="77">
        <v>3.895966</v>
      </c>
      <c r="O4973" s="77">
        <v>0.36021874934227099</v>
      </c>
      <c r="P4973" s="77">
        <v>38190000</v>
      </c>
      <c r="Q4973" s="77">
        <v>217790</v>
      </c>
      <c r="R4973" s="77">
        <v>175.35</v>
      </c>
      <c r="S4973" s="77">
        <v>36.608999999999988</v>
      </c>
      <c r="T4973" s="77">
        <v>6.7109999999999994</v>
      </c>
      <c r="U4973" s="77">
        <v>19.273199999999999</v>
      </c>
      <c r="V4973" s="77">
        <v>2.3575977221371782</v>
      </c>
      <c r="AC4973" s="77">
        <v>4.1399999999999997</v>
      </c>
      <c r="AD4973" s="77">
        <v>3.65</v>
      </c>
      <c r="AH4973" s="77">
        <f>IF(AND(M4973&lt;Variables!$G$6,M4973&gt;Variables!$G$5),0,1)</f>
        <v>1</v>
      </c>
      <c r="AI4973" s="77">
        <f t="shared" si="156"/>
        <v>0</v>
      </c>
      <c r="AJ4973" s="77">
        <f>IF(I4973&gt;Variables!$G$7,0,1)</f>
        <v>1</v>
      </c>
      <c r="AK4973" s="77">
        <f>IF(F4973&gt;Variables!$G$8,0,1)</f>
        <v>0</v>
      </c>
      <c r="AL4973" s="77">
        <f>IF(G4973&gt;Variables!$G$9,0,1)</f>
        <v>1</v>
      </c>
      <c r="AM4973" s="77">
        <f>IF(AND(K4973&gt;Variables!$G$10,K4973&lt;Variables!$G$11),0,1)</f>
        <v>1</v>
      </c>
      <c r="AN4973" s="77">
        <f>IF(H4973&lt;Variables!$G$13,1,0)</f>
        <v>1</v>
      </c>
      <c r="AO4973" s="77">
        <f>IF(R4973&lt;Variables!$G$12,0,1)</f>
        <v>1</v>
      </c>
      <c r="AP4973" s="78">
        <f t="shared" si="157"/>
        <v>0</v>
      </c>
      <c r="AQ4973" s="77">
        <f>IF(V4973&lt;Variables!$G$15,1,0)</f>
        <v>1</v>
      </c>
      <c r="AR4973" s="77">
        <v>0</v>
      </c>
      <c r="AS4973" s="77">
        <v>0</v>
      </c>
      <c r="AT4973" s="77">
        <v>1</v>
      </c>
      <c r="AU4973" s="77">
        <v>0</v>
      </c>
      <c r="BA4973" s="77">
        <v>-2.25</v>
      </c>
    </row>
    <row r="4974" spans="3:53" x14ac:dyDescent="0.25">
      <c r="C4974" s="77" t="s">
        <v>646</v>
      </c>
      <c r="D4974" s="77" t="s">
        <v>638</v>
      </c>
      <c r="E4974" s="77">
        <v>5.55</v>
      </c>
      <c r="F4974" s="77">
        <v>6.54</v>
      </c>
      <c r="G4974" s="77">
        <v>5.57</v>
      </c>
      <c r="H4974" s="77">
        <v>-99999</v>
      </c>
      <c r="I4974" s="77">
        <v>276.80700000000002</v>
      </c>
      <c r="J4974" s="77" t="s">
        <v>74</v>
      </c>
      <c r="L4974" s="77">
        <v>-99999</v>
      </c>
      <c r="M4974" s="77">
        <v>-99999</v>
      </c>
      <c r="N4974" s="77">
        <v>5.49</v>
      </c>
      <c r="O4974" s="77">
        <v>0.18214936247722749</v>
      </c>
      <c r="P4974" s="77">
        <v>16830</v>
      </c>
      <c r="Q4974" s="77">
        <v>549543</v>
      </c>
      <c r="R4974" s="77">
        <v>0.03</v>
      </c>
      <c r="S4974" s="77">
        <v>36.608999999999988</v>
      </c>
      <c r="T4974" s="77">
        <v>6.7109999999999994</v>
      </c>
      <c r="U4974" s="77">
        <v>19.273199999999999</v>
      </c>
      <c r="V4974" s="77">
        <v>-99999</v>
      </c>
      <c r="AC4974" s="77">
        <v>5.625</v>
      </c>
      <c r="AD4974" s="77">
        <v>5.49</v>
      </c>
      <c r="AH4974" s="77">
        <f>IF(AND(M4974&lt;Variables!$G$6,M4974&gt;Variables!$G$5),0,1)</f>
        <v>1</v>
      </c>
      <c r="AI4974" s="77">
        <f t="shared" si="156"/>
        <v>1</v>
      </c>
      <c r="AJ4974" s="77">
        <f>IF(I4974&gt;Variables!$G$7,0,1)</f>
        <v>0</v>
      </c>
      <c r="AK4974" s="77">
        <f>IF(F4974&gt;Variables!$G$8,0,1)</f>
        <v>1</v>
      </c>
      <c r="AL4974" s="77">
        <f>IF(G4974&gt;Variables!$G$9,0,1)</f>
        <v>1</v>
      </c>
      <c r="AM4974" s="77">
        <f>IF(AND(K4974&gt;Variables!$G$10,K4974&lt;Variables!$G$11),0,1)</f>
        <v>1</v>
      </c>
      <c r="AN4974" s="77">
        <f>IF(H4974&lt;Variables!$G$13,1,0)</f>
        <v>1</v>
      </c>
      <c r="AO4974" s="77">
        <f>IF(R4974&lt;Variables!$G$12,0,1)</f>
        <v>0</v>
      </c>
      <c r="AP4974" s="78">
        <f t="shared" si="157"/>
        <v>0</v>
      </c>
      <c r="AQ4974" s="77">
        <f>IF(V4974&lt;Variables!$G$15,1,0)</f>
        <v>1</v>
      </c>
      <c r="AR4974" s="77">
        <v>0</v>
      </c>
      <c r="AS4974" s="77">
        <v>0</v>
      </c>
      <c r="AT4974" s="77">
        <v>0</v>
      </c>
      <c r="AU4974" s="77">
        <v>0</v>
      </c>
      <c r="BA4974" s="77">
        <v>0</v>
      </c>
    </row>
    <row r="4975" spans="3:53" x14ac:dyDescent="0.25">
      <c r="C4975" s="77" t="s">
        <v>646</v>
      </c>
      <c r="D4975" s="77" t="s">
        <v>621</v>
      </c>
      <c r="E4975" s="77">
        <v>12.03</v>
      </c>
      <c r="F4975" s="77">
        <v>34.75</v>
      </c>
      <c r="G4975" s="77">
        <v>-6.14</v>
      </c>
      <c r="H4975" s="77">
        <v>28.51</v>
      </c>
      <c r="I4975" s="77">
        <v>-13.101000000000001</v>
      </c>
      <c r="J4975" s="77" t="s">
        <v>74</v>
      </c>
      <c r="K4975" s="77">
        <v>53.93</v>
      </c>
      <c r="L4975" s="77">
        <v>12.046144999999999</v>
      </c>
      <c r="M4975" s="77">
        <v>0.19803015819583189</v>
      </c>
      <c r="N4975" s="77">
        <v>12.004424</v>
      </c>
      <c r="O4975" s="77">
        <v>0.54626527686789894</v>
      </c>
      <c r="P4975" s="77">
        <v>4330000</v>
      </c>
      <c r="Q4975" s="77">
        <v>52870</v>
      </c>
      <c r="R4975" s="77">
        <v>81.900000000000006</v>
      </c>
      <c r="S4975" s="77">
        <v>36.608999999999988</v>
      </c>
      <c r="T4975" s="77">
        <v>6.7109999999999994</v>
      </c>
      <c r="U4975" s="77">
        <v>19.273199999999999</v>
      </c>
      <c r="V4975" s="77">
        <v>2.4003184052762112</v>
      </c>
      <c r="AC4975" s="77">
        <v>13.5</v>
      </c>
      <c r="AD4975" s="77">
        <v>11.63</v>
      </c>
      <c r="AH4975" s="77">
        <f>IF(AND(M4975&lt;Variables!$G$6,M4975&gt;Variables!$G$5),0,1)</f>
        <v>1</v>
      </c>
      <c r="AI4975" s="77">
        <f t="shared" si="156"/>
        <v>0</v>
      </c>
      <c r="AJ4975" s="77">
        <f>IF(I4975&gt;Variables!$G$7,0,1)</f>
        <v>1</v>
      </c>
      <c r="AK4975" s="77">
        <f>IF(F4975&gt;Variables!$G$8,0,1)</f>
        <v>0</v>
      </c>
      <c r="AL4975" s="77">
        <f>IF(G4975&gt;Variables!$G$9,0,1)</f>
        <v>1</v>
      </c>
      <c r="AM4975" s="77">
        <f>IF(AND(K4975&gt;Variables!$G$10,K4975&lt;Variables!$G$11),0,1)</f>
        <v>1</v>
      </c>
      <c r="AN4975" s="77">
        <f>IF(H4975&lt;Variables!$G$13,1,0)</f>
        <v>1</v>
      </c>
      <c r="AO4975" s="77">
        <f>IF(R4975&lt;Variables!$G$12,0,1)</f>
        <v>1</v>
      </c>
      <c r="AP4975" s="78">
        <f t="shared" si="157"/>
        <v>0</v>
      </c>
      <c r="AQ4975" s="77">
        <f>IF(V4975&lt;Variables!$G$15,1,0)</f>
        <v>1</v>
      </c>
      <c r="AR4975" s="77">
        <v>0</v>
      </c>
      <c r="AS4975" s="77">
        <v>0</v>
      </c>
      <c r="AT4975" s="77">
        <v>1</v>
      </c>
      <c r="AU4975" s="77">
        <v>0</v>
      </c>
      <c r="BA4975" s="77">
        <v>-2.25</v>
      </c>
    </row>
    <row r="4976" spans="3:53" x14ac:dyDescent="0.25">
      <c r="C4976" s="77" t="s">
        <v>646</v>
      </c>
      <c r="D4976" s="77" t="s">
        <v>623</v>
      </c>
      <c r="E4976" s="77">
        <v>12.9</v>
      </c>
      <c r="F4976" s="77">
        <v>15.75</v>
      </c>
      <c r="G4976" s="77">
        <v>4.8499999999999996</v>
      </c>
      <c r="H4976" s="77">
        <v>8119.9999999999991</v>
      </c>
      <c r="I4976" s="77">
        <v>-40.253999999999998</v>
      </c>
      <c r="J4976" s="77" t="s">
        <v>74</v>
      </c>
      <c r="K4976" s="77">
        <v>56.78</v>
      </c>
      <c r="L4976" s="77">
        <v>12.84869</v>
      </c>
      <c r="M4976" s="77">
        <v>0.12693901090304879</v>
      </c>
      <c r="N4976" s="77">
        <v>12.735514</v>
      </c>
      <c r="O4976" s="77">
        <v>1.016731637215428</v>
      </c>
      <c r="P4976" s="77">
        <v>22383000</v>
      </c>
      <c r="Q4976" s="77">
        <v>6845000</v>
      </c>
      <c r="R4976" s="77">
        <v>3.27</v>
      </c>
      <c r="S4976" s="77">
        <v>36.608999999999988</v>
      </c>
      <c r="T4976" s="77">
        <v>6.7109999999999994</v>
      </c>
      <c r="U4976" s="77">
        <v>19.273199999999999</v>
      </c>
      <c r="V4976" s="77">
        <v>2.4314548386420718</v>
      </c>
      <c r="AC4976" s="77">
        <v>12.88</v>
      </c>
      <c r="AD4976" s="77">
        <v>11.92</v>
      </c>
      <c r="AH4976" s="77">
        <f>IF(AND(M4976&lt;Variables!$G$6,M4976&gt;Variables!$G$5),0,1)</f>
        <v>1</v>
      </c>
      <c r="AI4976" s="77">
        <f t="shared" si="156"/>
        <v>0</v>
      </c>
      <c r="AJ4976" s="77">
        <f>IF(I4976&gt;Variables!$G$7,0,1)</f>
        <v>1</v>
      </c>
      <c r="AK4976" s="77">
        <f>IF(F4976&gt;Variables!$G$8,0,1)</f>
        <v>0</v>
      </c>
      <c r="AL4976" s="77">
        <f>IF(G4976&gt;Variables!$G$9,0,1)</f>
        <v>1</v>
      </c>
      <c r="AM4976" s="77">
        <f>IF(AND(K4976&gt;Variables!$G$10,K4976&lt;Variables!$G$11),0,1)</f>
        <v>1</v>
      </c>
      <c r="AN4976" s="77">
        <f>IF(H4976&lt;Variables!$G$13,1,0)</f>
        <v>0</v>
      </c>
      <c r="AO4976" s="77">
        <f>IF(R4976&lt;Variables!$G$12,0,1)</f>
        <v>1</v>
      </c>
      <c r="AP4976" s="78">
        <f t="shared" si="157"/>
        <v>0</v>
      </c>
      <c r="AQ4976" s="77">
        <f>IF(V4976&lt;Variables!$G$15,1,0)</f>
        <v>1</v>
      </c>
      <c r="AR4976" s="77">
        <v>0</v>
      </c>
      <c r="AS4976" s="77">
        <v>0</v>
      </c>
      <c r="AT4976" s="77">
        <v>1</v>
      </c>
      <c r="AU4976" s="77">
        <v>0</v>
      </c>
      <c r="BA4976" s="77">
        <v>-2.25</v>
      </c>
    </row>
    <row r="4977" spans="3:53" x14ac:dyDescent="0.25">
      <c r="C4977" s="77" t="s">
        <v>646</v>
      </c>
      <c r="D4977" s="77" t="s">
        <v>127</v>
      </c>
      <c r="E4977" s="77">
        <v>38.42</v>
      </c>
      <c r="F4977" s="77">
        <v>13.9</v>
      </c>
      <c r="G4977" s="77">
        <v>13.96</v>
      </c>
      <c r="H4977" s="77">
        <v>6940</v>
      </c>
      <c r="I4977" s="77">
        <v>1454.308</v>
      </c>
      <c r="J4977" s="77" t="s">
        <v>74</v>
      </c>
      <c r="K4977" s="77">
        <v>52.97</v>
      </c>
      <c r="L4977" s="77">
        <v>38.328139999999998</v>
      </c>
      <c r="M4977" s="77">
        <v>-9.9509133498274671E-2</v>
      </c>
      <c r="N4977" s="77">
        <v>38.081417999999999</v>
      </c>
      <c r="O4977" s="77">
        <v>0.54772645283324228</v>
      </c>
      <c r="P4977" s="77">
        <v>571885</v>
      </c>
      <c r="Q4977" s="77">
        <v>800984</v>
      </c>
      <c r="R4977" s="77">
        <v>0.71</v>
      </c>
      <c r="S4977" s="77">
        <v>36.608999999999988</v>
      </c>
      <c r="T4977" s="77">
        <v>6.7109999999999994</v>
      </c>
      <c r="U4977" s="77">
        <v>19.273199999999999</v>
      </c>
      <c r="V4977" s="77">
        <v>2.4012099631322581</v>
      </c>
      <c r="AC4977" s="77">
        <v>42.62</v>
      </c>
      <c r="AD4977" s="77">
        <v>38.24</v>
      </c>
      <c r="AH4977" s="77">
        <f>IF(AND(M4977&lt;Variables!$G$6,M4977&gt;Variables!$G$5),0,1)</f>
        <v>1</v>
      </c>
      <c r="AI4977" s="77">
        <f t="shared" si="156"/>
        <v>0</v>
      </c>
      <c r="AJ4977" s="77">
        <f>IF(I4977&gt;Variables!$G$7,0,1)</f>
        <v>0</v>
      </c>
      <c r="AK4977" s="77">
        <f>IF(F4977&gt;Variables!$G$8,0,1)</f>
        <v>0</v>
      </c>
      <c r="AL4977" s="77">
        <f>IF(G4977&gt;Variables!$G$9,0,1)</f>
        <v>0</v>
      </c>
      <c r="AM4977" s="77">
        <f>IF(AND(K4977&gt;Variables!$G$10,K4977&lt;Variables!$G$11),0,1)</f>
        <v>1</v>
      </c>
      <c r="AN4977" s="77">
        <f>IF(H4977&lt;Variables!$G$13,1,0)</f>
        <v>0</v>
      </c>
      <c r="AO4977" s="77">
        <f>IF(R4977&lt;Variables!$G$12,0,1)</f>
        <v>0</v>
      </c>
      <c r="AP4977" s="78">
        <f t="shared" si="157"/>
        <v>0</v>
      </c>
      <c r="AQ4977" s="77">
        <f>IF(V4977&lt;Variables!$G$15,1,0)</f>
        <v>1</v>
      </c>
      <c r="AR4977" s="77">
        <v>1</v>
      </c>
      <c r="AS4977" s="77">
        <v>0</v>
      </c>
      <c r="AT4977" s="77">
        <v>0</v>
      </c>
      <c r="AU4977" s="77">
        <v>0</v>
      </c>
      <c r="BA4977" s="77">
        <v>2</v>
      </c>
    </row>
    <row r="4978" spans="3:53" x14ac:dyDescent="0.25">
      <c r="C4978" s="77" t="s">
        <v>646</v>
      </c>
      <c r="D4978" s="77" t="s">
        <v>515</v>
      </c>
      <c r="E4978" s="77">
        <v>100.75</v>
      </c>
      <c r="F4978" s="77">
        <v>8.36</v>
      </c>
      <c r="G4978" s="77">
        <v>6.77</v>
      </c>
      <c r="H4978" s="77">
        <v>4110</v>
      </c>
      <c r="I4978" s="77">
        <v>256.20999999999998</v>
      </c>
      <c r="J4978" s="77" t="s">
        <v>74</v>
      </c>
      <c r="K4978" s="77">
        <v>59.21</v>
      </c>
      <c r="L4978" s="77">
        <v>100.1862</v>
      </c>
      <c r="M4978" s="77">
        <v>0.28327254651838207</v>
      </c>
      <c r="N4978" s="77">
        <v>99.057673999999992</v>
      </c>
      <c r="O4978" s="77">
        <v>1.4257613196126611</v>
      </c>
      <c r="P4978" s="77">
        <v>963317</v>
      </c>
      <c r="Q4978" s="77">
        <v>1718000</v>
      </c>
      <c r="R4978" s="77">
        <v>0.56000000000000005</v>
      </c>
      <c r="S4978" s="77">
        <v>36.608999999999988</v>
      </c>
      <c r="T4978" s="77">
        <v>6.7109999999999994</v>
      </c>
      <c r="U4978" s="77">
        <v>19.273199999999999</v>
      </c>
      <c r="V4978" s="77">
        <v>2.4475158946274038</v>
      </c>
      <c r="AC4978" s="77">
        <v>100.55</v>
      </c>
      <c r="AD4978" s="77">
        <v>93</v>
      </c>
      <c r="AH4978" s="77">
        <f>IF(AND(M4978&lt;Variables!$G$6,M4978&gt;Variables!$G$5),0,1)</f>
        <v>1</v>
      </c>
      <c r="AI4978" s="77">
        <f t="shared" ref="AI4978:AI5041" si="158">IF(L4978&gt;N4978,0,1)</f>
        <v>0</v>
      </c>
      <c r="AJ4978" s="77">
        <f>IF(I4978&gt;Variables!$G$7,0,1)</f>
        <v>0</v>
      </c>
      <c r="AK4978" s="77">
        <f>IF(F4978&gt;Variables!$G$8,0,1)</f>
        <v>1</v>
      </c>
      <c r="AL4978" s="77">
        <f>IF(G4978&gt;Variables!$G$9,0,1)</f>
        <v>1</v>
      </c>
      <c r="AM4978" s="77">
        <f>IF(AND(K4978&gt;Variables!$G$10,K4978&lt;Variables!$G$11),0,1)</f>
        <v>1</v>
      </c>
      <c r="AN4978" s="77">
        <f>IF(H4978&lt;Variables!$G$13,1,0)</f>
        <v>0</v>
      </c>
      <c r="AO4978" s="77">
        <f>IF(R4978&lt;Variables!$G$12,0,1)</f>
        <v>0</v>
      </c>
      <c r="AP4978" s="78">
        <f t="shared" ref="AP4978:AP5041" si="159">IF(J4978="Pass", 0,1)</f>
        <v>0</v>
      </c>
      <c r="AQ4978" s="77">
        <f>IF(V4978&lt;Variables!$G$15,1,0)</f>
        <v>1</v>
      </c>
      <c r="AR4978" s="77">
        <v>0</v>
      </c>
      <c r="AS4978" s="77">
        <v>0</v>
      </c>
      <c r="AT4978" s="77">
        <v>1</v>
      </c>
      <c r="AU4978" s="77">
        <v>0</v>
      </c>
      <c r="BA4978" s="77">
        <v>-2.25</v>
      </c>
    </row>
    <row r="4979" spans="3:53" x14ac:dyDescent="0.25">
      <c r="C4979" s="77" t="s">
        <v>646</v>
      </c>
      <c r="D4979" s="77" t="s">
        <v>630</v>
      </c>
      <c r="E4979" s="77">
        <v>6.07</v>
      </c>
      <c r="F4979" s="77">
        <v>7.96</v>
      </c>
      <c r="G4979" s="77">
        <v>0.6</v>
      </c>
      <c r="H4979" s="77">
        <v>-99999</v>
      </c>
      <c r="I4979" s="77">
        <v>-28.585999999999999</v>
      </c>
      <c r="J4979" s="77" t="s">
        <v>74</v>
      </c>
      <c r="K4979" s="77">
        <v>69.569999999999993</v>
      </c>
      <c r="L4979" s="77">
        <v>6.06</v>
      </c>
      <c r="M4979" s="77">
        <v>0</v>
      </c>
      <c r="N4979" s="77">
        <v>6.1106249999999998</v>
      </c>
      <c r="O4979" s="77">
        <v>-0.82847499232893762</v>
      </c>
      <c r="P4979" s="77">
        <v>20380</v>
      </c>
      <c r="Q4979" s="77">
        <v>21931</v>
      </c>
      <c r="R4979" s="77">
        <v>0.93</v>
      </c>
      <c r="S4979" s="77">
        <v>36.608999999999988</v>
      </c>
      <c r="T4979" s="77">
        <v>6.7109999999999994</v>
      </c>
      <c r="U4979" s="77">
        <v>19.273199999999999</v>
      </c>
      <c r="V4979" s="77">
        <v>2.5697451999999998</v>
      </c>
      <c r="AC4979" s="77">
        <v>6.05</v>
      </c>
      <c r="AD4979" s="77">
        <v>5.9764999999999997</v>
      </c>
      <c r="AH4979" s="77">
        <f>IF(AND(M4979&lt;Variables!$G$6,M4979&gt;Variables!$G$5),0,1)</f>
        <v>1</v>
      </c>
      <c r="AI4979" s="77">
        <f t="shared" si="158"/>
        <v>1</v>
      </c>
      <c r="AJ4979" s="77">
        <f>IF(I4979&gt;Variables!$G$7,0,1)</f>
        <v>1</v>
      </c>
      <c r="AK4979" s="77">
        <f>IF(F4979&gt;Variables!$G$8,0,1)</f>
        <v>1</v>
      </c>
      <c r="AL4979" s="77">
        <f>IF(G4979&gt;Variables!$G$9,0,1)</f>
        <v>1</v>
      </c>
      <c r="AM4979" s="77">
        <f>IF(AND(K4979&gt;Variables!$G$10,K4979&lt;Variables!$G$11),0,1)</f>
        <v>0</v>
      </c>
      <c r="AN4979" s="77">
        <f>IF(H4979&lt;Variables!$G$13,1,0)</f>
        <v>1</v>
      </c>
      <c r="AO4979" s="77">
        <f>IF(R4979&lt;Variables!$G$12,0,1)</f>
        <v>0</v>
      </c>
      <c r="AP4979" s="78">
        <f t="shared" si="159"/>
        <v>0</v>
      </c>
      <c r="AQ4979" s="77">
        <f>IF(V4979&lt;Variables!$G$15,1,0)</f>
        <v>1</v>
      </c>
      <c r="AR4979" s="77">
        <v>0</v>
      </c>
      <c r="AS4979" s="77">
        <v>0</v>
      </c>
      <c r="AT4979" s="77">
        <v>0</v>
      </c>
      <c r="AU4979" s="77">
        <v>0</v>
      </c>
      <c r="BA4979" s="77">
        <v>0</v>
      </c>
    </row>
    <row r="4980" spans="3:53" x14ac:dyDescent="0.25">
      <c r="C4980" s="77" t="s">
        <v>646</v>
      </c>
      <c r="D4980" s="77" t="s">
        <v>619</v>
      </c>
      <c r="E4980" s="77">
        <v>4.4400000000000004</v>
      </c>
      <c r="F4980" s="77">
        <v>6.89</v>
      </c>
      <c r="G4980" s="77">
        <v>2.31</v>
      </c>
      <c r="H4980" s="77">
        <v>-99999</v>
      </c>
      <c r="I4980" s="77">
        <v>-22.759</v>
      </c>
      <c r="J4980" s="77" t="s">
        <v>74</v>
      </c>
      <c r="K4980" s="77">
        <v>64.33</v>
      </c>
      <c r="L4980" s="77">
        <v>4.4192349999999996</v>
      </c>
      <c r="M4980" s="77">
        <v>0.2435941967331279</v>
      </c>
      <c r="N4980" s="77">
        <v>4.4085140000000003</v>
      </c>
      <c r="O4980" s="77">
        <v>0.48737511097842612</v>
      </c>
      <c r="P4980" s="77">
        <v>868557</v>
      </c>
      <c r="Q4980" s="77">
        <v>112475</v>
      </c>
      <c r="R4980" s="77">
        <v>7.72</v>
      </c>
      <c r="S4980" s="77">
        <v>36.608999999999988</v>
      </c>
      <c r="T4980" s="77">
        <v>6.7109999999999994</v>
      </c>
      <c r="U4980" s="77">
        <v>19.273199999999999</v>
      </c>
      <c r="V4980" s="77">
        <v>2.4990441953093701</v>
      </c>
      <c r="AC4980" s="77">
        <v>4.45</v>
      </c>
      <c r="AD4980" s="77">
        <v>4.37</v>
      </c>
      <c r="AH4980" s="77">
        <f>IF(AND(M4980&lt;Variables!$G$6,M4980&gt;Variables!$G$5),0,1)</f>
        <v>1</v>
      </c>
      <c r="AI4980" s="77">
        <f t="shared" si="158"/>
        <v>0</v>
      </c>
      <c r="AJ4980" s="77">
        <f>IF(I4980&gt;Variables!$G$7,0,1)</f>
        <v>1</v>
      </c>
      <c r="AK4980" s="77">
        <f>IF(F4980&gt;Variables!$G$8,0,1)</f>
        <v>1</v>
      </c>
      <c r="AL4980" s="77">
        <f>IF(G4980&gt;Variables!$G$9,0,1)</f>
        <v>1</v>
      </c>
      <c r="AM4980" s="77">
        <f>IF(AND(K4980&gt;Variables!$G$10,K4980&lt;Variables!$G$11),0,1)</f>
        <v>0</v>
      </c>
      <c r="AN4980" s="77">
        <f>IF(H4980&lt;Variables!$G$13,1,0)</f>
        <v>1</v>
      </c>
      <c r="AO4980" s="77">
        <f>IF(R4980&lt;Variables!$G$12,0,1)</f>
        <v>1</v>
      </c>
      <c r="AP4980" s="78">
        <f t="shared" si="159"/>
        <v>0</v>
      </c>
      <c r="AQ4980" s="77">
        <f>IF(V4980&lt;Variables!$G$15,1,0)</f>
        <v>1</v>
      </c>
      <c r="AR4980" s="77">
        <v>0</v>
      </c>
      <c r="AS4980" s="77">
        <v>0</v>
      </c>
      <c r="AT4980" s="77">
        <v>0</v>
      </c>
      <c r="AU4980" s="77">
        <v>1</v>
      </c>
      <c r="BA4980" s="77">
        <v>-0.35</v>
      </c>
    </row>
    <row r="4981" spans="3:53" x14ac:dyDescent="0.25">
      <c r="C4981" s="77" t="s">
        <v>646</v>
      </c>
      <c r="D4981" s="77" t="s">
        <v>609</v>
      </c>
      <c r="E4981" s="77">
        <v>5.47</v>
      </c>
      <c r="F4981" s="77">
        <v>5.98</v>
      </c>
      <c r="G4981" s="77">
        <v>2.92</v>
      </c>
      <c r="H4981" s="77">
        <v>30100</v>
      </c>
      <c r="I4981" s="77">
        <v>266.666</v>
      </c>
      <c r="J4981" s="77" t="s">
        <v>74</v>
      </c>
      <c r="K4981" s="77">
        <v>51.17</v>
      </c>
      <c r="L4981" s="77">
        <v>5.4442199999999996</v>
      </c>
      <c r="M4981" s="77">
        <v>0.1980081627854946</v>
      </c>
      <c r="N4981" s="77">
        <v>5.4724839999999997</v>
      </c>
      <c r="O4981" s="77">
        <v>-0.31948928493897127</v>
      </c>
      <c r="P4981" s="77">
        <v>32351000</v>
      </c>
      <c r="Q4981" s="77">
        <v>38585000</v>
      </c>
      <c r="R4981" s="77">
        <v>0.84</v>
      </c>
      <c r="S4981" s="77">
        <v>36.608999999999988</v>
      </c>
      <c r="T4981" s="77">
        <v>6.7109999999999994</v>
      </c>
      <c r="U4981" s="77">
        <v>19.273199999999999</v>
      </c>
      <c r="V4981" s="77">
        <v>2.3733039261058519</v>
      </c>
      <c r="AC4981" s="77">
        <v>5.65</v>
      </c>
      <c r="AD4981" s="77">
        <v>5.45</v>
      </c>
      <c r="AH4981" s="77">
        <f>IF(AND(M4981&lt;Variables!$G$6,M4981&gt;Variables!$G$5),0,1)</f>
        <v>1</v>
      </c>
      <c r="AI4981" s="77">
        <f t="shared" si="158"/>
        <v>1</v>
      </c>
      <c r="AJ4981" s="77">
        <f>IF(I4981&gt;Variables!$G$7,0,1)</f>
        <v>0</v>
      </c>
      <c r="AK4981" s="77">
        <f>IF(F4981&gt;Variables!$G$8,0,1)</f>
        <v>1</v>
      </c>
      <c r="AL4981" s="77">
        <f>IF(G4981&gt;Variables!$G$9,0,1)</f>
        <v>1</v>
      </c>
      <c r="AM4981" s="77">
        <f>IF(AND(K4981&gt;Variables!$G$10,K4981&lt;Variables!$G$11),0,1)</f>
        <v>1</v>
      </c>
      <c r="AN4981" s="77">
        <f>IF(H4981&lt;Variables!$G$13,1,0)</f>
        <v>0</v>
      </c>
      <c r="AO4981" s="77">
        <f>IF(R4981&lt;Variables!$G$12,0,1)</f>
        <v>0</v>
      </c>
      <c r="AP4981" s="78">
        <f t="shared" si="159"/>
        <v>0</v>
      </c>
      <c r="AQ4981" s="77">
        <f>IF(V4981&lt;Variables!$G$15,1,0)</f>
        <v>1</v>
      </c>
      <c r="AR4981" s="77">
        <v>0</v>
      </c>
      <c r="AS4981" s="77">
        <v>1</v>
      </c>
      <c r="AT4981" s="77">
        <v>0</v>
      </c>
      <c r="AU4981" s="77">
        <v>0</v>
      </c>
      <c r="BA4981" s="77">
        <v>0.64</v>
      </c>
    </row>
    <row r="4982" spans="3:53" x14ac:dyDescent="0.25">
      <c r="C4982" s="77" t="s">
        <v>646</v>
      </c>
      <c r="D4982" s="77" t="s">
        <v>644</v>
      </c>
      <c r="E4982" s="77">
        <v>31.36</v>
      </c>
      <c r="F4982" s="77">
        <v>10.25</v>
      </c>
      <c r="G4982" s="77">
        <v>0</v>
      </c>
      <c r="H4982" s="77">
        <v>-99999</v>
      </c>
      <c r="I4982" s="77">
        <v>6.9470000000000001</v>
      </c>
      <c r="J4982" s="77" t="s">
        <v>74</v>
      </c>
      <c r="K4982" s="77">
        <v>-99999</v>
      </c>
      <c r="L4982" s="77">
        <v>-99999</v>
      </c>
      <c r="M4982" s="77">
        <v>-99999</v>
      </c>
      <c r="N4982" s="77">
        <v>31.364999999999998</v>
      </c>
      <c r="O4982" s="77">
        <v>0</v>
      </c>
      <c r="P4982" s="77">
        <v>30000</v>
      </c>
      <c r="Q4982" s="77">
        <v>111328</v>
      </c>
      <c r="R4982" s="77">
        <v>0.27</v>
      </c>
      <c r="S4982" s="77">
        <v>36.608999999999988</v>
      </c>
      <c r="T4982" s="77">
        <v>6.7109999999999994</v>
      </c>
      <c r="U4982" s="77">
        <v>19.273199999999999</v>
      </c>
      <c r="V4982" s="77">
        <v>-99999</v>
      </c>
      <c r="AC4982" s="77">
        <v>-99999</v>
      </c>
      <c r="AD4982" s="77">
        <v>-99999</v>
      </c>
      <c r="AH4982" s="77">
        <f>IF(AND(M4982&lt;Variables!$G$6,M4982&gt;Variables!$G$5),0,1)</f>
        <v>1</v>
      </c>
      <c r="AI4982" s="77">
        <f t="shared" si="158"/>
        <v>1</v>
      </c>
      <c r="AJ4982" s="77">
        <f>IF(I4982&gt;Variables!$G$7,0,1)</f>
        <v>1</v>
      </c>
      <c r="AK4982" s="77">
        <f>IF(F4982&gt;Variables!$G$8,0,1)</f>
        <v>0</v>
      </c>
      <c r="AL4982" s="77">
        <f>IF(G4982&gt;Variables!$G$9,0,1)</f>
        <v>1</v>
      </c>
      <c r="AM4982" s="77">
        <f>IF(AND(K4982&gt;Variables!$G$10,K4982&lt;Variables!$G$11),0,1)</f>
        <v>1</v>
      </c>
      <c r="AN4982" s="77">
        <f>IF(H4982&lt;Variables!$G$13,1,0)</f>
        <v>1</v>
      </c>
      <c r="AO4982" s="77">
        <f>IF(R4982&lt;Variables!$G$12,0,1)</f>
        <v>0</v>
      </c>
      <c r="AP4982" s="78">
        <f t="shared" si="159"/>
        <v>0</v>
      </c>
      <c r="AQ4982" s="77">
        <f>IF(V4982&lt;Variables!$G$15,1,0)</f>
        <v>1</v>
      </c>
      <c r="AR4982" s="77">
        <v>0</v>
      </c>
      <c r="AS4982" s="77">
        <v>0</v>
      </c>
      <c r="AT4982" s="77">
        <v>0</v>
      </c>
      <c r="AU4982" s="77">
        <v>0</v>
      </c>
      <c r="BA4982" s="77">
        <v>0</v>
      </c>
    </row>
    <row r="4983" spans="3:53" x14ac:dyDescent="0.25">
      <c r="C4983" s="77" t="s">
        <v>646</v>
      </c>
      <c r="D4983" s="77" t="s">
        <v>618</v>
      </c>
      <c r="E4983" s="77">
        <v>1.41</v>
      </c>
      <c r="F4983" s="77">
        <v>8.4600000000000009</v>
      </c>
      <c r="G4983" s="77">
        <v>0.71</v>
      </c>
      <c r="H4983" s="77">
        <v>-99999</v>
      </c>
      <c r="I4983" s="77">
        <v>4.2729999999999997</v>
      </c>
      <c r="J4983" s="77" t="s">
        <v>74</v>
      </c>
      <c r="L4983" s="77">
        <v>-99999</v>
      </c>
      <c r="M4983" s="77">
        <v>-99999</v>
      </c>
      <c r="N4983" s="77">
        <v>1.41</v>
      </c>
      <c r="O4983" s="77">
        <v>0</v>
      </c>
      <c r="P4983" s="77">
        <v>32267</v>
      </c>
      <c r="Q4983" s="77">
        <v>39096</v>
      </c>
      <c r="R4983" s="77">
        <v>0.83</v>
      </c>
      <c r="S4983" s="77">
        <v>36.608999999999988</v>
      </c>
      <c r="T4983" s="77">
        <v>6.7109999999999994</v>
      </c>
      <c r="U4983" s="77">
        <v>19.273199999999999</v>
      </c>
      <c r="V4983" s="77">
        <v>-99999</v>
      </c>
      <c r="AC4983" s="77">
        <v>1.41</v>
      </c>
      <c r="AD4983" s="77">
        <v>1.395</v>
      </c>
      <c r="AH4983" s="77">
        <f>IF(AND(M4983&lt;Variables!$G$6,M4983&gt;Variables!$G$5),0,1)</f>
        <v>1</v>
      </c>
      <c r="AI4983" s="77">
        <f t="shared" si="158"/>
        <v>1</v>
      </c>
      <c r="AJ4983" s="77">
        <f>IF(I4983&gt;Variables!$G$7,0,1)</f>
        <v>1</v>
      </c>
      <c r="AK4983" s="77">
        <f>IF(F4983&gt;Variables!$G$8,0,1)</f>
        <v>1</v>
      </c>
      <c r="AL4983" s="77">
        <f>IF(G4983&gt;Variables!$G$9,0,1)</f>
        <v>1</v>
      </c>
      <c r="AM4983" s="77">
        <f>IF(AND(K4983&gt;Variables!$G$10,K4983&lt;Variables!$G$11),0,1)</f>
        <v>1</v>
      </c>
      <c r="AN4983" s="77">
        <f>IF(H4983&lt;Variables!$G$13,1,0)</f>
        <v>1</v>
      </c>
      <c r="AO4983" s="77">
        <f>IF(R4983&lt;Variables!$G$12,0,1)</f>
        <v>0</v>
      </c>
      <c r="AP4983" s="78">
        <f t="shared" si="159"/>
        <v>0</v>
      </c>
      <c r="AQ4983" s="77">
        <f>IF(V4983&lt;Variables!$G$15,1,0)</f>
        <v>1</v>
      </c>
      <c r="AR4983" s="77">
        <v>0</v>
      </c>
      <c r="AS4983" s="77">
        <v>0</v>
      </c>
      <c r="AT4983" s="77">
        <v>0</v>
      </c>
      <c r="AU4983" s="77">
        <v>0</v>
      </c>
      <c r="BA4983" s="77">
        <v>0</v>
      </c>
    </row>
    <row r="4984" spans="3:53" x14ac:dyDescent="0.25">
      <c r="C4984" s="77" t="s">
        <v>646</v>
      </c>
      <c r="D4984" s="77" t="s">
        <v>615</v>
      </c>
      <c r="E4984" s="77">
        <v>8.32</v>
      </c>
      <c r="F4984" s="77">
        <v>48.21</v>
      </c>
      <c r="G4984" s="77">
        <v>16.190000000000001</v>
      </c>
      <c r="H4984" s="77">
        <v>-99999</v>
      </c>
      <c r="I4984" s="77">
        <v>-99999</v>
      </c>
      <c r="J4984" s="77" t="s">
        <v>75</v>
      </c>
      <c r="K4984" s="77">
        <v>57.52</v>
      </c>
      <c r="L4984" s="77">
        <v>8.1524249999999991</v>
      </c>
      <c r="M4984" s="77">
        <v>2.6173193865629059</v>
      </c>
      <c r="N4984" s="77">
        <v>8.2067519999999998</v>
      </c>
      <c r="O4984" s="77">
        <v>1.9380139670359271</v>
      </c>
      <c r="P4984" s="77">
        <v>24090000</v>
      </c>
      <c r="Q4984" s="77">
        <v>0</v>
      </c>
      <c r="R4984" s="77">
        <v>1</v>
      </c>
      <c r="S4984" s="77">
        <v>36.608999999999988</v>
      </c>
      <c r="T4984" s="77">
        <v>6.7109999999999994</v>
      </c>
      <c r="U4984" s="77">
        <v>19.273199999999999</v>
      </c>
      <c r="V4984" s="77">
        <v>2.320014581668643</v>
      </c>
      <c r="AC4984" s="77">
        <v>8.84</v>
      </c>
      <c r="AD4984" s="77">
        <v>7.35</v>
      </c>
      <c r="AH4984" s="77">
        <f>IF(AND(M4984&lt;Variables!$G$6,M4984&gt;Variables!$G$5),0,1)</f>
        <v>1</v>
      </c>
      <c r="AI4984" s="77">
        <f t="shared" si="158"/>
        <v>1</v>
      </c>
      <c r="AJ4984" s="77">
        <f>IF(I4984&gt;Variables!$G$7,0,1)</f>
        <v>1</v>
      </c>
      <c r="AK4984" s="77">
        <f>IF(F4984&gt;Variables!$G$8,0,1)</f>
        <v>0</v>
      </c>
      <c r="AL4984" s="77">
        <f>IF(G4984&gt;Variables!$G$9,0,1)</f>
        <v>0</v>
      </c>
      <c r="AM4984" s="77">
        <f>IF(AND(K4984&gt;Variables!$G$10,K4984&lt;Variables!$G$11),0,1)</f>
        <v>1</v>
      </c>
      <c r="AN4984" s="77">
        <f>IF(H4984&lt;Variables!$G$13,1,0)</f>
        <v>1</v>
      </c>
      <c r="AO4984" s="77">
        <f>IF(R4984&lt;Variables!$G$12,0,1)</f>
        <v>0</v>
      </c>
      <c r="AP4984" s="78">
        <f t="shared" si="159"/>
        <v>1</v>
      </c>
      <c r="AQ4984" s="77">
        <f>IF(V4984&lt;Variables!$G$15,1,0)</f>
        <v>1</v>
      </c>
      <c r="AR4984" s="77">
        <v>0</v>
      </c>
      <c r="AS4984" s="77">
        <v>0</v>
      </c>
      <c r="AT4984" s="77">
        <v>1</v>
      </c>
      <c r="AU4984" s="77">
        <v>0</v>
      </c>
      <c r="BA4984" s="77">
        <v>-2.25</v>
      </c>
    </row>
    <row r="4985" spans="3:53" x14ac:dyDescent="0.25">
      <c r="C4985" s="77" t="s">
        <v>646</v>
      </c>
      <c r="D4985" s="77" t="s">
        <v>636</v>
      </c>
      <c r="E4985" s="77">
        <v>9.94</v>
      </c>
      <c r="F4985" s="77">
        <v>20.59</v>
      </c>
      <c r="G4985" s="77">
        <v>18.559999999999999</v>
      </c>
      <c r="H4985" s="77">
        <v>124.65</v>
      </c>
      <c r="I4985" s="77">
        <v>-38.81</v>
      </c>
      <c r="J4985" s="77" t="s">
        <v>74</v>
      </c>
      <c r="K4985" s="77">
        <v>55.17</v>
      </c>
      <c r="L4985" s="77">
        <v>9.7668624999999984</v>
      </c>
      <c r="M4985" s="77">
        <v>0.39047851856214078</v>
      </c>
      <c r="N4985" s="77">
        <v>9.6856222222222215</v>
      </c>
      <c r="O4985" s="77">
        <v>1.2325256451142981</v>
      </c>
      <c r="P4985" s="77">
        <v>23270</v>
      </c>
      <c r="Q4985" s="77">
        <v>11040</v>
      </c>
      <c r="R4985" s="77">
        <v>2.11</v>
      </c>
      <c r="S4985" s="77">
        <v>36.608999999999988</v>
      </c>
      <c r="T4985" s="77">
        <v>6.7109999999999994</v>
      </c>
      <c r="U4985" s="77">
        <v>19.273199999999999</v>
      </c>
      <c r="V4985" s="77">
        <v>2.4045785393758741</v>
      </c>
      <c r="AC4985" s="77">
        <v>10.050000000000001</v>
      </c>
      <c r="AD4985" s="77">
        <v>9.11</v>
      </c>
      <c r="AH4985" s="77">
        <f>IF(AND(M4985&lt;Variables!$G$6,M4985&gt;Variables!$G$5),0,1)</f>
        <v>1</v>
      </c>
      <c r="AI4985" s="77">
        <f t="shared" si="158"/>
        <v>0</v>
      </c>
      <c r="AJ4985" s="77">
        <f>IF(I4985&gt;Variables!$G$7,0,1)</f>
        <v>1</v>
      </c>
      <c r="AK4985" s="77">
        <f>IF(F4985&gt;Variables!$G$8,0,1)</f>
        <v>0</v>
      </c>
      <c r="AL4985" s="77">
        <f>IF(G4985&gt;Variables!$G$9,0,1)</f>
        <v>0</v>
      </c>
      <c r="AM4985" s="77">
        <f>IF(AND(K4985&gt;Variables!$G$10,K4985&lt;Variables!$G$11),0,1)</f>
        <v>1</v>
      </c>
      <c r="AN4985" s="77">
        <f>IF(H4985&lt;Variables!$G$13,1,0)</f>
        <v>1</v>
      </c>
      <c r="AO4985" s="77">
        <f>IF(R4985&lt;Variables!$G$12,0,1)</f>
        <v>0</v>
      </c>
      <c r="AP4985" s="78">
        <f t="shared" si="159"/>
        <v>0</v>
      </c>
      <c r="AQ4985" s="77">
        <f>IF(V4985&lt;Variables!$G$15,1,0)</f>
        <v>1</v>
      </c>
      <c r="AR4985" s="77">
        <v>0</v>
      </c>
      <c r="AS4985" s="77">
        <v>0</v>
      </c>
      <c r="AT4985" s="77">
        <v>1</v>
      </c>
      <c r="AU4985" s="77">
        <v>0</v>
      </c>
      <c r="BA4985" s="77">
        <v>-2.25</v>
      </c>
    </row>
    <row r="4986" spans="3:53" x14ac:dyDescent="0.25">
      <c r="C4986" s="77" t="s">
        <v>648</v>
      </c>
      <c r="D4986" s="77" t="s">
        <v>611</v>
      </c>
      <c r="E4986" s="77">
        <v>20.97</v>
      </c>
      <c r="F4986" s="77">
        <v>6.33</v>
      </c>
      <c r="G4986" s="77">
        <v>-0.81</v>
      </c>
      <c r="H4986" s="77">
        <v>-99999</v>
      </c>
      <c r="I4986" s="77">
        <v>-0.38600000000000001</v>
      </c>
      <c r="J4986" s="77" t="s">
        <v>74</v>
      </c>
      <c r="K4986" s="77">
        <v>62.39</v>
      </c>
      <c r="L4986" s="77">
        <v>20.902550000000002</v>
      </c>
      <c r="M4986" s="77">
        <v>-1.1721057957041699E-2</v>
      </c>
      <c r="N4986" s="77">
        <v>20.944019999999998</v>
      </c>
      <c r="O4986" s="77">
        <v>-0.2097018623931963</v>
      </c>
      <c r="P4986" s="77">
        <v>28400</v>
      </c>
      <c r="Q4986" s="77">
        <v>63540</v>
      </c>
      <c r="R4986" s="77">
        <v>0.45</v>
      </c>
      <c r="S4986" s="77">
        <v>35.368999999999993</v>
      </c>
      <c r="T4986" s="77">
        <v>6.3760000000000003</v>
      </c>
      <c r="U4986" s="77">
        <v>18.628</v>
      </c>
      <c r="V4986" s="77">
        <v>2.4960845541534411</v>
      </c>
      <c r="AC4986" s="77">
        <v>21.3</v>
      </c>
      <c r="AD4986" s="77">
        <v>20.9</v>
      </c>
      <c r="AH4986" s="77">
        <f>IF(AND(M4986&lt;Variables!$G$6,M4986&gt;Variables!$G$5),0,1)</f>
        <v>1</v>
      </c>
      <c r="AI4986" s="77">
        <f t="shared" si="158"/>
        <v>1</v>
      </c>
      <c r="AJ4986" s="77">
        <f>IF(I4986&gt;Variables!$G$7,0,1)</f>
        <v>1</v>
      </c>
      <c r="AK4986" s="77">
        <f>IF(F4986&gt;Variables!$G$8,0,1)</f>
        <v>1</v>
      </c>
      <c r="AL4986" s="77">
        <f>IF(G4986&gt;Variables!$G$9,0,1)</f>
        <v>1</v>
      </c>
      <c r="AM4986" s="77">
        <f>IF(AND(K4986&gt;Variables!$G$10,K4986&lt;Variables!$G$11),0,1)</f>
        <v>0</v>
      </c>
      <c r="AN4986" s="77">
        <f>IF(H4986&lt;Variables!$G$13,1,0)</f>
        <v>1</v>
      </c>
      <c r="AO4986" s="77">
        <f>IF(R4986&lt;Variables!$G$12,0,1)</f>
        <v>0</v>
      </c>
      <c r="AP4986" s="78">
        <f t="shared" si="159"/>
        <v>0</v>
      </c>
      <c r="AQ4986" s="77">
        <f>IF(V4986&lt;Variables!$G$15,1,0)</f>
        <v>1</v>
      </c>
      <c r="AR4986" s="77">
        <v>1</v>
      </c>
      <c r="AS4986" s="77">
        <v>0</v>
      </c>
      <c r="AT4986" s="77">
        <v>0</v>
      </c>
      <c r="AU4986" s="77">
        <v>0</v>
      </c>
      <c r="BA4986" s="77">
        <v>0.9</v>
      </c>
    </row>
    <row r="4987" spans="3:53" x14ac:dyDescent="0.25">
      <c r="C4987" s="77" t="s">
        <v>648</v>
      </c>
      <c r="D4987" s="77" t="s">
        <v>615</v>
      </c>
      <c r="E4987" s="77">
        <v>8.1300000000000008</v>
      </c>
      <c r="F4987" s="77">
        <v>48.93</v>
      </c>
      <c r="G4987" s="77">
        <v>15.83</v>
      </c>
      <c r="H4987" s="77">
        <v>-99999</v>
      </c>
      <c r="I4987" s="77">
        <v>-99999</v>
      </c>
      <c r="J4987" s="77" t="s">
        <v>75</v>
      </c>
      <c r="K4987" s="77">
        <v>55.08</v>
      </c>
      <c r="L4987" s="77">
        <v>8.2299150000000019</v>
      </c>
      <c r="M4987" s="77">
        <v>1.337620133379239</v>
      </c>
      <c r="N4987" s="77">
        <v>8.2484359999999999</v>
      </c>
      <c r="O4987" s="77">
        <v>1.1100771103758329</v>
      </c>
      <c r="P4987" s="77">
        <v>24620000</v>
      </c>
      <c r="Q4987" s="77">
        <v>0</v>
      </c>
      <c r="R4987" s="77">
        <v>1</v>
      </c>
      <c r="S4987" s="77">
        <v>35.368999999999993</v>
      </c>
      <c r="T4987" s="77">
        <v>6.3760000000000003</v>
      </c>
      <c r="U4987" s="77">
        <v>18.628</v>
      </c>
      <c r="V4987" s="77">
        <v>2.365226398050527</v>
      </c>
      <c r="AC4987" s="77">
        <v>8.84</v>
      </c>
      <c r="AD4987" s="77">
        <v>7.35</v>
      </c>
      <c r="AH4987" s="77">
        <f>IF(AND(M4987&lt;Variables!$G$6,M4987&gt;Variables!$G$5),0,1)</f>
        <v>1</v>
      </c>
      <c r="AI4987" s="77">
        <f t="shared" si="158"/>
        <v>1</v>
      </c>
      <c r="AJ4987" s="77">
        <f>IF(I4987&gt;Variables!$G$7,0,1)</f>
        <v>1</v>
      </c>
      <c r="AK4987" s="77">
        <f>IF(F4987&gt;Variables!$G$8,0,1)</f>
        <v>0</v>
      </c>
      <c r="AL4987" s="77">
        <f>IF(G4987&gt;Variables!$G$9,0,1)</f>
        <v>0</v>
      </c>
      <c r="AM4987" s="77">
        <f>IF(AND(K4987&gt;Variables!$G$10,K4987&lt;Variables!$G$11),0,1)</f>
        <v>1</v>
      </c>
      <c r="AN4987" s="77">
        <f>IF(H4987&lt;Variables!$G$13,1,0)</f>
        <v>1</v>
      </c>
      <c r="AO4987" s="77">
        <f>IF(R4987&lt;Variables!$G$12,0,1)</f>
        <v>0</v>
      </c>
      <c r="AP4987" s="78">
        <f t="shared" si="159"/>
        <v>1</v>
      </c>
      <c r="AQ4987" s="77">
        <f>IF(V4987&lt;Variables!$G$15,1,0)</f>
        <v>1</v>
      </c>
      <c r="AR4987" s="77">
        <v>1</v>
      </c>
      <c r="AS4987" s="77">
        <v>0</v>
      </c>
      <c r="AT4987" s="77">
        <v>0</v>
      </c>
      <c r="AU4987" s="77">
        <v>0</v>
      </c>
      <c r="BA4987" s="77">
        <v>2</v>
      </c>
    </row>
    <row r="4988" spans="3:53" x14ac:dyDescent="0.25">
      <c r="C4988" s="77" t="s">
        <v>648</v>
      </c>
      <c r="D4988" s="77" t="s">
        <v>609</v>
      </c>
      <c r="E4988" s="77">
        <v>5.48</v>
      </c>
      <c r="F4988" s="77">
        <v>6.13</v>
      </c>
      <c r="G4988" s="77">
        <v>3.02</v>
      </c>
      <c r="H4988" s="77">
        <v>30100</v>
      </c>
      <c r="I4988" s="77">
        <v>266.827</v>
      </c>
      <c r="J4988" s="77" t="s">
        <v>74</v>
      </c>
      <c r="K4988" s="77">
        <v>53.87</v>
      </c>
      <c r="L4988" s="77">
        <v>5.4469149999999997</v>
      </c>
      <c r="M4988" s="77">
        <v>0.24022772523529809</v>
      </c>
      <c r="N4988" s="77">
        <v>5.4694540000000007</v>
      </c>
      <c r="O4988" s="77">
        <v>-0.1728508915149618</v>
      </c>
      <c r="P4988" s="77">
        <v>33025000</v>
      </c>
      <c r="Q4988" s="77">
        <v>38585000</v>
      </c>
      <c r="R4988" s="77">
        <v>0.86</v>
      </c>
      <c r="S4988" s="77">
        <v>35.368999999999993</v>
      </c>
      <c r="T4988" s="77">
        <v>6.3760000000000003</v>
      </c>
      <c r="U4988" s="77">
        <v>18.628</v>
      </c>
      <c r="V4988" s="77">
        <v>2.3981623595591262</v>
      </c>
      <c r="AC4988" s="77">
        <v>5.65</v>
      </c>
      <c r="AD4988" s="77">
        <v>5.45</v>
      </c>
      <c r="AH4988" s="77">
        <f>IF(AND(M4988&lt;Variables!$G$6,M4988&gt;Variables!$G$5),0,1)</f>
        <v>1</v>
      </c>
      <c r="AI4988" s="77">
        <f t="shared" si="158"/>
        <v>1</v>
      </c>
      <c r="AJ4988" s="77">
        <f>IF(I4988&gt;Variables!$G$7,0,1)</f>
        <v>0</v>
      </c>
      <c r="AK4988" s="77">
        <f>IF(F4988&gt;Variables!$G$8,0,1)</f>
        <v>1</v>
      </c>
      <c r="AL4988" s="77">
        <f>IF(G4988&gt;Variables!$G$9,0,1)</f>
        <v>1</v>
      </c>
      <c r="AM4988" s="77">
        <f>IF(AND(K4988&gt;Variables!$G$10,K4988&lt;Variables!$G$11),0,1)</f>
        <v>1</v>
      </c>
      <c r="AN4988" s="77">
        <f>IF(H4988&lt;Variables!$G$13,1,0)</f>
        <v>0</v>
      </c>
      <c r="AO4988" s="77">
        <f>IF(R4988&lt;Variables!$G$12,0,1)</f>
        <v>0</v>
      </c>
      <c r="AP4988" s="78">
        <f t="shared" si="159"/>
        <v>0</v>
      </c>
      <c r="AQ4988" s="77">
        <f>IF(V4988&lt;Variables!$G$15,1,0)</f>
        <v>1</v>
      </c>
      <c r="AR4988" s="77">
        <v>0</v>
      </c>
      <c r="AS4988" s="77">
        <v>1</v>
      </c>
      <c r="AT4988" s="77">
        <v>0</v>
      </c>
      <c r="AU4988" s="77">
        <v>0</v>
      </c>
      <c r="BA4988" s="77">
        <v>0.42</v>
      </c>
    </row>
    <row r="4989" spans="3:53" x14ac:dyDescent="0.25">
      <c r="C4989" s="77" t="s">
        <v>648</v>
      </c>
      <c r="D4989" s="77" t="s">
        <v>617</v>
      </c>
      <c r="E4989" s="77">
        <v>4.4000000000000004</v>
      </c>
      <c r="F4989" s="77">
        <v>6.06</v>
      </c>
      <c r="G4989" s="77">
        <v>3.78</v>
      </c>
      <c r="H4989" s="77">
        <v>-99999</v>
      </c>
      <c r="I4989" s="77">
        <v>-22.873999999999999</v>
      </c>
      <c r="J4989" s="77" t="s">
        <v>74</v>
      </c>
      <c r="K4989" s="77">
        <v>67.25</v>
      </c>
      <c r="L4989" s="77">
        <v>4.3891666666666671</v>
      </c>
      <c r="M4989" s="77">
        <v>1.8986140117696799E-2</v>
      </c>
      <c r="N4989" s="77">
        <v>4.379309523809523</v>
      </c>
      <c r="O4989" s="77">
        <v>0.2441132816110505</v>
      </c>
      <c r="P4989" s="77">
        <v>79875</v>
      </c>
      <c r="Q4989" s="77">
        <v>142825</v>
      </c>
      <c r="R4989" s="77">
        <v>0.56000000000000005</v>
      </c>
      <c r="S4989" s="77">
        <v>35.368999999999993</v>
      </c>
      <c r="T4989" s="77">
        <v>6.3760000000000003</v>
      </c>
      <c r="U4989" s="77">
        <v>18.628</v>
      </c>
      <c r="V4989" s="77">
        <v>2.5442705088285562</v>
      </c>
      <c r="AC4989" s="77">
        <v>4.4000000000000004</v>
      </c>
      <c r="AD4989" s="77">
        <v>4.3099999999999996</v>
      </c>
      <c r="AH4989" s="77">
        <f>IF(AND(M4989&lt;Variables!$G$6,M4989&gt;Variables!$G$5),0,1)</f>
        <v>1</v>
      </c>
      <c r="AI4989" s="77">
        <f t="shared" si="158"/>
        <v>0</v>
      </c>
      <c r="AJ4989" s="77">
        <f>IF(I4989&gt;Variables!$G$7,0,1)</f>
        <v>1</v>
      </c>
      <c r="AK4989" s="77">
        <f>IF(F4989&gt;Variables!$G$8,0,1)</f>
        <v>1</v>
      </c>
      <c r="AL4989" s="77">
        <f>IF(G4989&gt;Variables!$G$9,0,1)</f>
        <v>1</v>
      </c>
      <c r="AM4989" s="77">
        <f>IF(AND(K4989&gt;Variables!$G$10,K4989&lt;Variables!$G$11),0,1)</f>
        <v>0</v>
      </c>
      <c r="AN4989" s="77">
        <f>IF(H4989&lt;Variables!$G$13,1,0)</f>
        <v>1</v>
      </c>
      <c r="AO4989" s="77">
        <f>IF(R4989&lt;Variables!$G$12,0,1)</f>
        <v>0</v>
      </c>
      <c r="AP4989" s="78">
        <f t="shared" si="159"/>
        <v>0</v>
      </c>
      <c r="AQ4989" s="77">
        <f>IF(V4989&lt;Variables!$G$15,1,0)</f>
        <v>1</v>
      </c>
      <c r="AR4989" s="77">
        <v>0</v>
      </c>
      <c r="AS4989" s="77">
        <v>0</v>
      </c>
      <c r="AT4989" s="77">
        <v>1</v>
      </c>
      <c r="AU4989" s="77">
        <v>0</v>
      </c>
      <c r="BA4989" s="77">
        <v>-1.27</v>
      </c>
    </row>
    <row r="4990" spans="3:53" x14ac:dyDescent="0.25">
      <c r="C4990" s="77" t="s">
        <v>648</v>
      </c>
      <c r="D4990" s="77" t="s">
        <v>619</v>
      </c>
      <c r="E4990" s="77">
        <v>4.4400000000000004</v>
      </c>
      <c r="F4990" s="77">
        <v>6.77</v>
      </c>
      <c r="G4990" s="77">
        <v>2.08</v>
      </c>
      <c r="H4990" s="77">
        <v>-99999</v>
      </c>
      <c r="I4990" s="77">
        <v>-22.852</v>
      </c>
      <c r="J4990" s="77" t="s">
        <v>74</v>
      </c>
      <c r="K4990" s="77">
        <v>51.82</v>
      </c>
      <c r="L4990" s="77">
        <v>4.4214599999999997</v>
      </c>
      <c r="M4990" s="77">
        <v>-3.302076689599804E-2</v>
      </c>
      <c r="N4990" s="77">
        <v>4.4129040000000002</v>
      </c>
      <c r="O4990" s="77">
        <v>0.1608011413799115</v>
      </c>
      <c r="P4990" s="77">
        <v>931655</v>
      </c>
      <c r="Q4990" s="77">
        <v>112475</v>
      </c>
      <c r="R4990" s="77">
        <v>8.2799999999999994</v>
      </c>
      <c r="S4990" s="77">
        <v>35.368999999999993</v>
      </c>
      <c r="T4990" s="77">
        <v>6.3760000000000003</v>
      </c>
      <c r="U4990" s="77">
        <v>18.628</v>
      </c>
      <c r="V4990" s="77">
        <v>2.3868873023734238</v>
      </c>
      <c r="AC4990" s="77">
        <v>4.45</v>
      </c>
      <c r="AD4990" s="77">
        <v>4.37</v>
      </c>
      <c r="AH4990" s="77">
        <f>IF(AND(M4990&lt;Variables!$G$6,M4990&gt;Variables!$G$5),0,1)</f>
        <v>1</v>
      </c>
      <c r="AI4990" s="77">
        <f t="shared" si="158"/>
        <v>0</v>
      </c>
      <c r="AJ4990" s="77">
        <f>IF(I4990&gt;Variables!$G$7,0,1)</f>
        <v>1</v>
      </c>
      <c r="AK4990" s="77">
        <f>IF(F4990&gt;Variables!$G$8,0,1)</f>
        <v>1</v>
      </c>
      <c r="AL4990" s="77">
        <f>IF(G4990&gt;Variables!$G$9,0,1)</f>
        <v>1</v>
      </c>
      <c r="AM4990" s="77">
        <f>IF(AND(K4990&gt;Variables!$G$10,K4990&lt;Variables!$G$11),0,1)</f>
        <v>1</v>
      </c>
      <c r="AN4990" s="77">
        <f>IF(H4990&lt;Variables!$G$13,1,0)</f>
        <v>1</v>
      </c>
      <c r="AO4990" s="77">
        <f>IF(R4990&lt;Variables!$G$12,0,1)</f>
        <v>1</v>
      </c>
      <c r="AP4990" s="78">
        <f t="shared" si="159"/>
        <v>0</v>
      </c>
      <c r="AQ4990" s="77">
        <f>IF(V4990&lt;Variables!$G$15,1,0)</f>
        <v>1</v>
      </c>
      <c r="AR4990" s="77">
        <v>0</v>
      </c>
      <c r="AS4990" s="77">
        <v>0</v>
      </c>
      <c r="AT4990" s="77">
        <v>0</v>
      </c>
      <c r="AU4990" s="77">
        <v>1</v>
      </c>
      <c r="BA4990" s="77">
        <v>-0.46</v>
      </c>
    </row>
    <row r="4991" spans="3:53" x14ac:dyDescent="0.25">
      <c r="C4991" s="77" t="s">
        <v>648</v>
      </c>
      <c r="D4991" s="77" t="s">
        <v>458</v>
      </c>
      <c r="E4991" s="77">
        <v>53.22</v>
      </c>
      <c r="F4991" s="77">
        <v>30.25</v>
      </c>
      <c r="G4991" s="77">
        <v>10.02</v>
      </c>
      <c r="H4991" s="77">
        <v>9830</v>
      </c>
      <c r="I4991" s="77">
        <v>80.855000000000004</v>
      </c>
      <c r="J4991" s="77" t="s">
        <v>75</v>
      </c>
      <c r="K4991" s="77">
        <v>63.21</v>
      </c>
      <c r="L4991" s="77">
        <v>52.149154999999993</v>
      </c>
      <c r="M4991" s="77">
        <v>0.86452982795216571</v>
      </c>
      <c r="N4991" s="77">
        <v>50.593071999999999</v>
      </c>
      <c r="O4991" s="77">
        <v>3.9668039924517768</v>
      </c>
      <c r="P4991" s="77">
        <v>90178000</v>
      </c>
      <c r="Q4991" s="77">
        <v>20406000</v>
      </c>
      <c r="R4991" s="77">
        <v>4.42</v>
      </c>
      <c r="S4991" s="77">
        <v>35.368999999999993</v>
      </c>
      <c r="T4991" s="77">
        <v>6.3760000000000003</v>
      </c>
      <c r="U4991" s="77">
        <v>18.628</v>
      </c>
      <c r="V4991" s="77">
        <v>2.448395596562551</v>
      </c>
      <c r="AC4991" s="77">
        <v>57.289900000000003</v>
      </c>
      <c r="AD4991" s="77">
        <v>51.93</v>
      </c>
      <c r="AH4991" s="77">
        <f>IF(AND(M4991&lt;Variables!$G$6,M4991&gt;Variables!$G$5),0,1)</f>
        <v>1</v>
      </c>
      <c r="AI4991" s="77">
        <f t="shared" si="158"/>
        <v>0</v>
      </c>
      <c r="AJ4991" s="77">
        <f>IF(I4991&gt;Variables!$G$7,0,1)</f>
        <v>0</v>
      </c>
      <c r="AK4991" s="77">
        <f>IF(F4991&gt;Variables!$G$8,0,1)</f>
        <v>0</v>
      </c>
      <c r="AL4991" s="77">
        <f>IF(G4991&gt;Variables!$G$9,0,1)</f>
        <v>1</v>
      </c>
      <c r="AM4991" s="77">
        <f>IF(AND(K4991&gt;Variables!$G$10,K4991&lt;Variables!$G$11),0,1)</f>
        <v>0</v>
      </c>
      <c r="AN4991" s="77">
        <f>IF(H4991&lt;Variables!$G$13,1,0)</f>
        <v>0</v>
      </c>
      <c r="AO4991" s="77">
        <f>IF(R4991&lt;Variables!$G$12,0,1)</f>
        <v>1</v>
      </c>
      <c r="AP4991" s="78">
        <f t="shared" si="159"/>
        <v>1</v>
      </c>
      <c r="AQ4991" s="77">
        <f>IF(V4991&lt;Variables!$G$15,1,0)</f>
        <v>1</v>
      </c>
      <c r="AR4991" s="77">
        <v>1</v>
      </c>
      <c r="AS4991" s="77">
        <v>0</v>
      </c>
      <c r="AT4991" s="77">
        <v>0</v>
      </c>
      <c r="AU4991" s="77">
        <v>0</v>
      </c>
      <c r="BA4991" s="77">
        <v>2</v>
      </c>
    </row>
    <row r="4992" spans="3:53" x14ac:dyDescent="0.25">
      <c r="C4992" s="77" t="s">
        <v>648</v>
      </c>
      <c r="D4992" s="77" t="s">
        <v>620</v>
      </c>
      <c r="E4992" s="77">
        <v>152.19</v>
      </c>
      <c r="F4992" s="77">
        <v>13.47</v>
      </c>
      <c r="G4992" s="77">
        <v>-0.5</v>
      </c>
      <c r="H4992" s="77">
        <v>211920</v>
      </c>
      <c r="I4992" s="77">
        <v>1E-3</v>
      </c>
      <c r="J4992" s="77" t="s">
        <v>75</v>
      </c>
      <c r="K4992" s="77">
        <v>42.82</v>
      </c>
      <c r="L4992" s="77">
        <v>151.841285</v>
      </c>
      <c r="M4992" s="77">
        <v>-0.12597693703660501</v>
      </c>
      <c r="N4992" s="77">
        <v>152.02436</v>
      </c>
      <c r="O4992" s="77">
        <v>-0.2462500088801344</v>
      </c>
      <c r="P4992" s="77">
        <v>23811000</v>
      </c>
      <c r="Q4992" s="77">
        <v>6715000</v>
      </c>
      <c r="R4992" s="77">
        <v>3.55</v>
      </c>
      <c r="S4992" s="77">
        <v>35.368999999999993</v>
      </c>
      <c r="T4992" s="77">
        <v>6.3760000000000003</v>
      </c>
      <c r="U4992" s="77">
        <v>18.628</v>
      </c>
      <c r="V4992" s="77">
        <v>2.2932783627528708</v>
      </c>
      <c r="AC4992" s="77">
        <v>154.59</v>
      </c>
      <c r="AD4992" s="77">
        <v>151.5</v>
      </c>
      <c r="AH4992" s="77">
        <f>IF(AND(M4992&lt;Variables!$G$6,M4992&gt;Variables!$G$5),0,1)</f>
        <v>1</v>
      </c>
      <c r="AI4992" s="77">
        <f t="shared" si="158"/>
        <v>1</v>
      </c>
      <c r="AJ4992" s="77">
        <f>IF(I4992&gt;Variables!$G$7,0,1)</f>
        <v>1</v>
      </c>
      <c r="AK4992" s="77">
        <f>IF(F4992&gt;Variables!$G$8,0,1)</f>
        <v>0</v>
      </c>
      <c r="AL4992" s="77">
        <f>IF(G4992&gt;Variables!$G$9,0,1)</f>
        <v>1</v>
      </c>
      <c r="AM4992" s="77">
        <f>IF(AND(K4992&gt;Variables!$G$10,K4992&lt;Variables!$G$11),0,1)</f>
        <v>1</v>
      </c>
      <c r="AN4992" s="77">
        <f>IF(H4992&lt;Variables!$G$13,1,0)</f>
        <v>0</v>
      </c>
      <c r="AO4992" s="77">
        <f>IF(R4992&lt;Variables!$G$12,0,1)</f>
        <v>1</v>
      </c>
      <c r="AP4992" s="78">
        <f t="shared" si="159"/>
        <v>1</v>
      </c>
      <c r="AQ4992" s="77">
        <f>IF(V4992&lt;Variables!$G$15,1,0)</f>
        <v>1</v>
      </c>
      <c r="AR4992" s="77">
        <v>0</v>
      </c>
      <c r="AS4992" s="77">
        <v>1</v>
      </c>
      <c r="AT4992" s="77">
        <v>0</v>
      </c>
      <c r="AU4992" s="77">
        <v>0</v>
      </c>
      <c r="BA4992" s="77">
        <v>0.42</v>
      </c>
    </row>
    <row r="4993" spans="3:53" x14ac:dyDescent="0.25">
      <c r="C4993" s="77" t="s">
        <v>648</v>
      </c>
      <c r="D4993" s="77" t="s">
        <v>644</v>
      </c>
      <c r="E4993" s="77">
        <v>31.36</v>
      </c>
      <c r="F4993" s="77">
        <v>10.25</v>
      </c>
      <c r="G4993" s="77">
        <v>0</v>
      </c>
      <c r="H4993" s="77">
        <v>-99999</v>
      </c>
      <c r="I4993" s="77">
        <v>6.9470000000000001</v>
      </c>
      <c r="J4993" s="77" t="s">
        <v>74</v>
      </c>
      <c r="K4993" s="77">
        <v>-99999</v>
      </c>
      <c r="L4993" s="77">
        <v>-99999</v>
      </c>
      <c r="M4993" s="77">
        <v>-99999</v>
      </c>
      <c r="N4993" s="77">
        <v>31.364999999999998</v>
      </c>
      <c r="O4993" s="77">
        <v>0</v>
      </c>
      <c r="P4993" s="77">
        <v>30000</v>
      </c>
      <c r="Q4993" s="77">
        <v>111328</v>
      </c>
      <c r="R4993" s="77">
        <v>0.27</v>
      </c>
      <c r="S4993" s="77">
        <v>35.368999999999993</v>
      </c>
      <c r="T4993" s="77">
        <v>6.3760000000000003</v>
      </c>
      <c r="U4993" s="77">
        <v>18.628</v>
      </c>
      <c r="V4993" s="77">
        <v>-99999</v>
      </c>
      <c r="AC4993" s="77">
        <v>-99999</v>
      </c>
      <c r="AD4993" s="77">
        <v>-99999</v>
      </c>
      <c r="AH4993" s="77">
        <f>IF(AND(M4993&lt;Variables!$G$6,M4993&gt;Variables!$G$5),0,1)</f>
        <v>1</v>
      </c>
      <c r="AI4993" s="77">
        <f t="shared" si="158"/>
        <v>1</v>
      </c>
      <c r="AJ4993" s="77">
        <f>IF(I4993&gt;Variables!$G$7,0,1)</f>
        <v>1</v>
      </c>
      <c r="AK4993" s="77">
        <f>IF(F4993&gt;Variables!$G$8,0,1)</f>
        <v>0</v>
      </c>
      <c r="AL4993" s="77">
        <f>IF(G4993&gt;Variables!$G$9,0,1)</f>
        <v>1</v>
      </c>
      <c r="AM4993" s="77">
        <f>IF(AND(K4993&gt;Variables!$G$10,K4993&lt;Variables!$G$11),0,1)</f>
        <v>1</v>
      </c>
      <c r="AN4993" s="77">
        <f>IF(H4993&lt;Variables!$G$13,1,0)</f>
        <v>1</v>
      </c>
      <c r="AO4993" s="77">
        <f>IF(R4993&lt;Variables!$G$12,0,1)</f>
        <v>0</v>
      </c>
      <c r="AP4993" s="78">
        <f t="shared" si="159"/>
        <v>0</v>
      </c>
      <c r="AQ4993" s="77">
        <f>IF(V4993&lt;Variables!$G$15,1,0)</f>
        <v>1</v>
      </c>
      <c r="AR4993" s="77">
        <v>0</v>
      </c>
      <c r="AS4993" s="77">
        <v>0</v>
      </c>
      <c r="AT4993" s="77">
        <v>0</v>
      </c>
      <c r="AU4993" s="77">
        <v>0</v>
      </c>
      <c r="BA4993" s="77">
        <v>0</v>
      </c>
    </row>
    <row r="4994" spans="3:53" x14ac:dyDescent="0.25">
      <c r="C4994" s="77" t="s">
        <v>648</v>
      </c>
      <c r="D4994" s="77" t="s">
        <v>515</v>
      </c>
      <c r="E4994" s="77">
        <v>99.82</v>
      </c>
      <c r="F4994" s="77">
        <v>6.55</v>
      </c>
      <c r="G4994" s="77">
        <v>5.5</v>
      </c>
      <c r="H4994" s="77">
        <v>4110</v>
      </c>
      <c r="I4994" s="77">
        <v>254.73099999999999</v>
      </c>
      <c r="J4994" s="77" t="s">
        <v>74</v>
      </c>
      <c r="K4994" s="77">
        <v>40.71</v>
      </c>
      <c r="L4994" s="77">
        <v>100.17153500000001</v>
      </c>
      <c r="M4994" s="77">
        <v>-0.89000832422103793</v>
      </c>
      <c r="N4994" s="77">
        <v>99.295286000000019</v>
      </c>
      <c r="O4994" s="77">
        <v>-1.539448710588079E-2</v>
      </c>
      <c r="P4994" s="77">
        <v>1015000</v>
      </c>
      <c r="Q4994" s="77">
        <v>1718000</v>
      </c>
      <c r="R4994" s="77">
        <v>0.59</v>
      </c>
      <c r="S4994" s="77">
        <v>35.368999999999993</v>
      </c>
      <c r="T4994" s="77">
        <v>6.3760000000000003</v>
      </c>
      <c r="U4994" s="77">
        <v>18.628</v>
      </c>
      <c r="V4994" s="77">
        <v>2.2700173202948921</v>
      </c>
      <c r="AC4994" s="77">
        <v>99.67</v>
      </c>
      <c r="AD4994" s="77">
        <v>93</v>
      </c>
      <c r="AH4994" s="77">
        <f>IF(AND(M4994&lt;Variables!$G$6,M4994&gt;Variables!$G$5),0,1)</f>
        <v>1</v>
      </c>
      <c r="AI4994" s="77">
        <f t="shared" si="158"/>
        <v>0</v>
      </c>
      <c r="AJ4994" s="77">
        <f>IF(I4994&gt;Variables!$G$7,0,1)</f>
        <v>0</v>
      </c>
      <c r="AK4994" s="77">
        <f>IF(F4994&gt;Variables!$G$8,0,1)</f>
        <v>1</v>
      </c>
      <c r="AL4994" s="77">
        <f>IF(G4994&gt;Variables!$G$9,0,1)</f>
        <v>1</v>
      </c>
      <c r="AM4994" s="77">
        <f>IF(AND(K4994&gt;Variables!$G$10,K4994&lt;Variables!$G$11),0,1)</f>
        <v>1</v>
      </c>
      <c r="AN4994" s="77">
        <f>IF(H4994&lt;Variables!$G$13,1,0)</f>
        <v>0</v>
      </c>
      <c r="AO4994" s="77">
        <f>IF(R4994&lt;Variables!$G$12,0,1)</f>
        <v>0</v>
      </c>
      <c r="AP4994" s="78">
        <f t="shared" si="159"/>
        <v>0</v>
      </c>
      <c r="AQ4994" s="77">
        <f>IF(V4994&lt;Variables!$G$15,1,0)</f>
        <v>1</v>
      </c>
      <c r="AR4994" s="77">
        <v>0</v>
      </c>
      <c r="AS4994" s="77">
        <v>0</v>
      </c>
      <c r="AT4994" s="77">
        <v>0</v>
      </c>
      <c r="AU4994" s="77">
        <v>1</v>
      </c>
      <c r="BA4994" s="77">
        <v>-1.58</v>
      </c>
    </row>
    <row r="4995" spans="3:53" x14ac:dyDescent="0.25">
      <c r="C4995" s="77" t="s">
        <v>648</v>
      </c>
      <c r="D4995" s="77" t="s">
        <v>630</v>
      </c>
      <c r="E4995" s="77">
        <v>6.07</v>
      </c>
      <c r="F4995" s="77">
        <v>7.96</v>
      </c>
      <c r="G4995" s="77">
        <v>0.6</v>
      </c>
      <c r="H4995" s="77">
        <v>-99999</v>
      </c>
      <c r="I4995" s="77">
        <v>-28.585999999999999</v>
      </c>
      <c r="J4995" s="77" t="s">
        <v>74</v>
      </c>
      <c r="K4995" s="77">
        <v>69.569999999999993</v>
      </c>
      <c r="L4995" s="77">
        <v>6.06</v>
      </c>
      <c r="M4995" s="77">
        <v>0</v>
      </c>
      <c r="N4995" s="77">
        <v>6.08</v>
      </c>
      <c r="O4995" s="77">
        <v>-0.3289473684210602</v>
      </c>
      <c r="P4995" s="77">
        <v>20380</v>
      </c>
      <c r="Q4995" s="77">
        <v>21931</v>
      </c>
      <c r="R4995" s="77">
        <v>0.93</v>
      </c>
      <c r="S4995" s="77">
        <v>35.368999999999993</v>
      </c>
      <c r="T4995" s="77">
        <v>6.3760000000000003</v>
      </c>
      <c r="U4995" s="77">
        <v>18.628</v>
      </c>
      <c r="V4995" s="77">
        <v>2.5697451999999998</v>
      </c>
      <c r="AC4995" s="77">
        <v>6.05</v>
      </c>
      <c r="AD4995" s="77">
        <v>5.9764999999999997</v>
      </c>
      <c r="AH4995" s="77">
        <f>IF(AND(M4995&lt;Variables!$G$6,M4995&gt;Variables!$G$5),0,1)</f>
        <v>1</v>
      </c>
      <c r="AI4995" s="77">
        <f t="shared" si="158"/>
        <v>1</v>
      </c>
      <c r="AJ4995" s="77">
        <f>IF(I4995&gt;Variables!$G$7,0,1)</f>
        <v>1</v>
      </c>
      <c r="AK4995" s="77">
        <f>IF(F4995&gt;Variables!$G$8,0,1)</f>
        <v>1</v>
      </c>
      <c r="AL4995" s="77">
        <f>IF(G4995&gt;Variables!$G$9,0,1)</f>
        <v>1</v>
      </c>
      <c r="AM4995" s="77">
        <f>IF(AND(K4995&gt;Variables!$G$10,K4995&lt;Variables!$G$11),0,1)</f>
        <v>0</v>
      </c>
      <c r="AN4995" s="77">
        <f>IF(H4995&lt;Variables!$G$13,1,0)</f>
        <v>1</v>
      </c>
      <c r="AO4995" s="77">
        <f>IF(R4995&lt;Variables!$G$12,0,1)</f>
        <v>0</v>
      </c>
      <c r="AP4995" s="78">
        <f t="shared" si="159"/>
        <v>0</v>
      </c>
      <c r="AQ4995" s="77">
        <f>IF(V4995&lt;Variables!$G$15,1,0)</f>
        <v>1</v>
      </c>
      <c r="AR4995" s="77">
        <v>0</v>
      </c>
      <c r="AS4995" s="77">
        <v>0</v>
      </c>
      <c r="AT4995" s="77">
        <v>0</v>
      </c>
      <c r="AU4995" s="77">
        <v>0</v>
      </c>
      <c r="BA4995" s="77">
        <v>0</v>
      </c>
    </row>
    <row r="4996" spans="3:53" x14ac:dyDescent="0.25">
      <c r="C4996" s="77" t="s">
        <v>648</v>
      </c>
      <c r="D4996" s="77" t="s">
        <v>623</v>
      </c>
      <c r="E4996" s="77">
        <v>12.77</v>
      </c>
      <c r="F4996" s="77">
        <v>15.02</v>
      </c>
      <c r="G4996" s="77">
        <v>3.75</v>
      </c>
      <c r="H4996" s="77">
        <v>8119.9999999999991</v>
      </c>
      <c r="I4996" s="77">
        <v>-40.715000000000003</v>
      </c>
      <c r="J4996" s="77" t="s">
        <v>74</v>
      </c>
      <c r="K4996" s="77">
        <v>36.880000000000003</v>
      </c>
      <c r="L4996" s="77">
        <v>12.8476</v>
      </c>
      <c r="M4996" s="77">
        <v>-0.91534605685108095</v>
      </c>
      <c r="N4996" s="77">
        <v>12.76262</v>
      </c>
      <c r="O4996" s="77">
        <v>-0.25559015311904149</v>
      </c>
      <c r="P4996" s="77">
        <v>22820000</v>
      </c>
      <c r="Q4996" s="77">
        <v>6845000</v>
      </c>
      <c r="R4996" s="77">
        <v>3.33</v>
      </c>
      <c r="S4996" s="77">
        <v>35.368999999999993</v>
      </c>
      <c r="T4996" s="77">
        <v>6.3760000000000003</v>
      </c>
      <c r="U4996" s="77">
        <v>18.628</v>
      </c>
      <c r="V4996" s="77">
        <v>2.2201928227902492</v>
      </c>
      <c r="AC4996" s="77">
        <v>12.74</v>
      </c>
      <c r="AD4996" s="77">
        <v>11.92</v>
      </c>
      <c r="AH4996" s="77">
        <f>IF(AND(M4996&lt;Variables!$G$6,M4996&gt;Variables!$G$5),0,1)</f>
        <v>1</v>
      </c>
      <c r="AI4996" s="77">
        <f t="shared" si="158"/>
        <v>0</v>
      </c>
      <c r="AJ4996" s="77">
        <f>IF(I4996&gt;Variables!$G$7,0,1)</f>
        <v>1</v>
      </c>
      <c r="AK4996" s="77">
        <f>IF(F4996&gt;Variables!$G$8,0,1)</f>
        <v>0</v>
      </c>
      <c r="AL4996" s="77">
        <f>IF(G4996&gt;Variables!$G$9,0,1)</f>
        <v>1</v>
      </c>
      <c r="AM4996" s="77">
        <f>IF(AND(K4996&gt;Variables!$G$10,K4996&lt;Variables!$G$11),0,1)</f>
        <v>1</v>
      </c>
      <c r="AN4996" s="77">
        <f>IF(H4996&lt;Variables!$G$13,1,0)</f>
        <v>0</v>
      </c>
      <c r="AO4996" s="77">
        <f>IF(R4996&lt;Variables!$G$12,0,1)</f>
        <v>1</v>
      </c>
      <c r="AP4996" s="78">
        <f t="shared" si="159"/>
        <v>0</v>
      </c>
      <c r="AQ4996" s="77">
        <f>IF(V4996&lt;Variables!$G$15,1,0)</f>
        <v>1</v>
      </c>
      <c r="AR4996" s="77">
        <v>0</v>
      </c>
      <c r="AS4996" s="77">
        <v>0</v>
      </c>
      <c r="AT4996" s="77">
        <v>1</v>
      </c>
      <c r="AU4996" s="77">
        <v>0</v>
      </c>
      <c r="BA4996" s="77">
        <v>-2.25</v>
      </c>
    </row>
    <row r="4997" spans="3:53" x14ac:dyDescent="0.25">
      <c r="C4997" s="77" t="s">
        <v>648</v>
      </c>
      <c r="D4997" s="77" t="s">
        <v>127</v>
      </c>
      <c r="E4997" s="77">
        <v>38.770000000000003</v>
      </c>
      <c r="F4997" s="77">
        <v>15.4</v>
      </c>
      <c r="G4997" s="77">
        <v>14.82</v>
      </c>
      <c r="H4997" s="77">
        <v>6940</v>
      </c>
      <c r="I4997" s="77">
        <v>1458.498</v>
      </c>
      <c r="J4997" s="77" t="s">
        <v>74</v>
      </c>
      <c r="K4997" s="77">
        <v>58.6</v>
      </c>
      <c r="L4997" s="77">
        <v>38.328440000000001</v>
      </c>
      <c r="M4997" s="77">
        <v>0.65632725986238361</v>
      </c>
      <c r="N4997" s="77">
        <v>38.211218000000002</v>
      </c>
      <c r="O4997" s="77">
        <v>0.96511448548956458</v>
      </c>
      <c r="P4997" s="77">
        <v>590943</v>
      </c>
      <c r="Q4997" s="77">
        <v>800984</v>
      </c>
      <c r="R4997" s="77">
        <v>0.74</v>
      </c>
      <c r="S4997" s="77">
        <v>35.368999999999993</v>
      </c>
      <c r="T4997" s="77">
        <v>6.3760000000000003</v>
      </c>
      <c r="U4997" s="77">
        <v>18.628</v>
      </c>
      <c r="V4997" s="77">
        <v>2.4227304223558281</v>
      </c>
      <c r="AC4997" s="77">
        <v>42.62</v>
      </c>
      <c r="AD4997" s="77">
        <v>38.511400000000002</v>
      </c>
      <c r="AH4997" s="77">
        <f>IF(AND(M4997&lt;Variables!$G$6,M4997&gt;Variables!$G$5),0,1)</f>
        <v>1</v>
      </c>
      <c r="AI4997" s="77">
        <f t="shared" si="158"/>
        <v>0</v>
      </c>
      <c r="AJ4997" s="77">
        <f>IF(I4997&gt;Variables!$G$7,0,1)</f>
        <v>0</v>
      </c>
      <c r="AK4997" s="77">
        <f>IF(F4997&gt;Variables!$G$8,0,1)</f>
        <v>0</v>
      </c>
      <c r="AL4997" s="77">
        <f>IF(G4997&gt;Variables!$G$9,0,1)</f>
        <v>0</v>
      </c>
      <c r="AM4997" s="77">
        <f>IF(AND(K4997&gt;Variables!$G$10,K4997&lt;Variables!$G$11),0,1)</f>
        <v>1</v>
      </c>
      <c r="AN4997" s="77">
        <f>IF(H4997&lt;Variables!$G$13,1,0)</f>
        <v>0</v>
      </c>
      <c r="AO4997" s="77">
        <f>IF(R4997&lt;Variables!$G$12,0,1)</f>
        <v>0</v>
      </c>
      <c r="AP4997" s="78">
        <f t="shared" si="159"/>
        <v>0</v>
      </c>
      <c r="AQ4997" s="77">
        <f>IF(V4997&lt;Variables!$G$15,1,0)</f>
        <v>1</v>
      </c>
      <c r="AR4997" s="77">
        <v>1</v>
      </c>
      <c r="AS4997" s="77">
        <v>0</v>
      </c>
      <c r="AT4997" s="77">
        <v>0</v>
      </c>
      <c r="AU4997" s="77">
        <v>0</v>
      </c>
      <c r="BA4997" s="77">
        <v>2</v>
      </c>
    </row>
    <row r="4998" spans="3:53" x14ac:dyDescent="0.25">
      <c r="C4998" s="77" t="s">
        <v>648</v>
      </c>
      <c r="D4998" s="77" t="s">
        <v>638</v>
      </c>
      <c r="E4998" s="77">
        <v>5.55</v>
      </c>
      <c r="F4998" s="77">
        <v>6.54</v>
      </c>
      <c r="G4998" s="77">
        <v>5.57</v>
      </c>
      <c r="H4998" s="77">
        <v>-99999</v>
      </c>
      <c r="I4998" s="77">
        <v>276.80700000000002</v>
      </c>
      <c r="J4998" s="77" t="s">
        <v>74</v>
      </c>
      <c r="L4998" s="77">
        <v>-99999</v>
      </c>
      <c r="M4998" s="77">
        <v>-99999</v>
      </c>
      <c r="N4998" s="77">
        <v>-99999</v>
      </c>
      <c r="O4998" s="77">
        <v>-99999</v>
      </c>
      <c r="P4998" s="77">
        <v>16834</v>
      </c>
      <c r="Q4998" s="77">
        <v>549543</v>
      </c>
      <c r="R4998" s="77">
        <v>0.03</v>
      </c>
      <c r="S4998" s="77">
        <v>35.368999999999993</v>
      </c>
      <c r="T4998" s="77">
        <v>6.3760000000000003</v>
      </c>
      <c r="U4998" s="77">
        <v>18.628</v>
      </c>
      <c r="V4998" s="77">
        <v>-99999</v>
      </c>
      <c r="AC4998" s="77">
        <v>5.625</v>
      </c>
      <c r="AD4998" s="77">
        <v>5.49</v>
      </c>
      <c r="AH4998" s="77">
        <f>IF(AND(M4998&lt;Variables!$G$6,M4998&gt;Variables!$G$5),0,1)</f>
        <v>1</v>
      </c>
      <c r="AI4998" s="77">
        <f t="shared" si="158"/>
        <v>1</v>
      </c>
      <c r="AJ4998" s="77">
        <f>IF(I4998&gt;Variables!$G$7,0,1)</f>
        <v>0</v>
      </c>
      <c r="AK4998" s="77">
        <f>IF(F4998&gt;Variables!$G$8,0,1)</f>
        <v>1</v>
      </c>
      <c r="AL4998" s="77">
        <f>IF(G4998&gt;Variables!$G$9,0,1)</f>
        <v>1</v>
      </c>
      <c r="AM4998" s="77">
        <f>IF(AND(K4998&gt;Variables!$G$10,K4998&lt;Variables!$G$11),0,1)</f>
        <v>1</v>
      </c>
      <c r="AN4998" s="77">
        <f>IF(H4998&lt;Variables!$G$13,1,0)</f>
        <v>1</v>
      </c>
      <c r="AO4998" s="77">
        <f>IF(R4998&lt;Variables!$G$12,0,1)</f>
        <v>0</v>
      </c>
      <c r="AP4998" s="78">
        <f t="shared" si="159"/>
        <v>0</v>
      </c>
      <c r="AQ4998" s="77">
        <f>IF(V4998&lt;Variables!$G$15,1,0)</f>
        <v>1</v>
      </c>
      <c r="AR4998" s="77">
        <v>0</v>
      </c>
      <c r="AS4998" s="77">
        <v>0</v>
      </c>
      <c r="AT4998" s="77">
        <v>0</v>
      </c>
      <c r="AU4998" s="77">
        <v>0</v>
      </c>
      <c r="BA4998" s="77">
        <v>0</v>
      </c>
    </row>
    <row r="4999" spans="3:53" x14ac:dyDescent="0.25">
      <c r="C4999" s="77" t="s">
        <v>648</v>
      </c>
      <c r="D4999" s="77" t="s">
        <v>608</v>
      </c>
      <c r="E4999" s="77">
        <v>19.100000000000001</v>
      </c>
      <c r="F4999" s="77">
        <v>71.459999999999994</v>
      </c>
      <c r="G4999" s="77">
        <v>6.47</v>
      </c>
      <c r="H4999" s="77">
        <v>22.15</v>
      </c>
      <c r="I4999" s="77">
        <v>4.4980000000000002</v>
      </c>
      <c r="J4999" s="77" t="s">
        <v>75</v>
      </c>
      <c r="K4999" s="77">
        <v>48.89</v>
      </c>
      <c r="L4999" s="77">
        <v>19.93299</v>
      </c>
      <c r="M4999" s="77">
        <v>-4.1789515772596024</v>
      </c>
      <c r="N4999" s="77">
        <v>18.067779999999999</v>
      </c>
      <c r="O4999" s="77">
        <v>5.7130427755928093</v>
      </c>
      <c r="P4999" s="77">
        <v>5560000</v>
      </c>
      <c r="Q4999" s="77">
        <v>26160</v>
      </c>
      <c r="R4999" s="77">
        <v>212.54</v>
      </c>
      <c r="S4999" s="77">
        <v>35.368999999999993</v>
      </c>
      <c r="T4999" s="77">
        <v>6.3760000000000003</v>
      </c>
      <c r="U4999" s="77">
        <v>18.628</v>
      </c>
      <c r="V4999" s="77">
        <v>2.45075675951656</v>
      </c>
      <c r="AC4999" s="77">
        <v>25</v>
      </c>
      <c r="AD4999" s="77">
        <v>18.100000000000001</v>
      </c>
      <c r="AH4999" s="77">
        <f>IF(AND(M4999&lt;Variables!$G$6,M4999&gt;Variables!$G$5),0,1)</f>
        <v>0</v>
      </c>
      <c r="AI4999" s="77">
        <f t="shared" si="158"/>
        <v>0</v>
      </c>
      <c r="AJ4999" s="77">
        <f>IF(I4999&gt;Variables!$G$7,0,1)</f>
        <v>1</v>
      </c>
      <c r="AK4999" s="77">
        <f>IF(F4999&gt;Variables!$G$8,0,1)</f>
        <v>0</v>
      </c>
      <c r="AL4999" s="77">
        <f>IF(G4999&gt;Variables!$G$9,0,1)</f>
        <v>1</v>
      </c>
      <c r="AM4999" s="77">
        <f>IF(AND(K4999&gt;Variables!$G$10,K4999&lt;Variables!$G$11),0,1)</f>
        <v>1</v>
      </c>
      <c r="AN4999" s="77">
        <f>IF(H4999&lt;Variables!$G$13,1,0)</f>
        <v>1</v>
      </c>
      <c r="AO4999" s="77">
        <f>IF(R4999&lt;Variables!$G$12,0,1)</f>
        <v>1</v>
      </c>
      <c r="AP4999" s="78">
        <f t="shared" si="159"/>
        <v>1</v>
      </c>
      <c r="AQ4999" s="77">
        <f>IF(V4999&lt;Variables!$G$15,1,0)</f>
        <v>1</v>
      </c>
      <c r="AR4999" s="77">
        <v>1</v>
      </c>
      <c r="AS4999" s="77">
        <v>0</v>
      </c>
      <c r="AT4999" s="77">
        <v>0</v>
      </c>
      <c r="AU4999" s="77">
        <v>0</v>
      </c>
      <c r="BA4999" s="77">
        <v>2</v>
      </c>
    </row>
    <row r="5000" spans="3:53" x14ac:dyDescent="0.25">
      <c r="C5000" s="77" t="s">
        <v>648</v>
      </c>
      <c r="D5000" s="77" t="s">
        <v>636</v>
      </c>
      <c r="E5000" s="77">
        <v>9.98</v>
      </c>
      <c r="F5000" s="77">
        <v>20.72</v>
      </c>
      <c r="G5000" s="77">
        <v>20.440000000000001</v>
      </c>
      <c r="H5000" s="77">
        <v>124.65</v>
      </c>
      <c r="I5000" s="77">
        <v>-38.368000000000002</v>
      </c>
      <c r="J5000" s="77" t="s">
        <v>74</v>
      </c>
      <c r="K5000" s="77">
        <v>58.33</v>
      </c>
      <c r="L5000" s="77">
        <v>9.8620999999999999</v>
      </c>
      <c r="M5000" s="77">
        <v>0.99268918384523563</v>
      </c>
      <c r="N5000" s="77">
        <v>9.7492357142857138</v>
      </c>
      <c r="O5000" s="77">
        <v>2.1618544457331228</v>
      </c>
      <c r="P5000" s="77">
        <v>24360</v>
      </c>
      <c r="Q5000" s="77">
        <v>11040</v>
      </c>
      <c r="R5000" s="77">
        <v>2.21</v>
      </c>
      <c r="S5000" s="77">
        <v>35.368999999999993</v>
      </c>
      <c r="T5000" s="77">
        <v>6.3760000000000003</v>
      </c>
      <c r="U5000" s="77">
        <v>18.628</v>
      </c>
      <c r="V5000" s="77">
        <v>2.403607717816691</v>
      </c>
      <c r="AC5000" s="77">
        <v>10.050000000000001</v>
      </c>
      <c r="AD5000" s="77">
        <v>9.11</v>
      </c>
      <c r="AH5000" s="77">
        <f>IF(AND(M5000&lt;Variables!$G$6,M5000&gt;Variables!$G$5),0,1)</f>
        <v>1</v>
      </c>
      <c r="AI5000" s="77">
        <f t="shared" si="158"/>
        <v>0</v>
      </c>
      <c r="AJ5000" s="77">
        <f>IF(I5000&gt;Variables!$G$7,0,1)</f>
        <v>1</v>
      </c>
      <c r="AK5000" s="77">
        <f>IF(F5000&gt;Variables!$G$8,0,1)</f>
        <v>0</v>
      </c>
      <c r="AL5000" s="77">
        <f>IF(G5000&gt;Variables!$G$9,0,1)</f>
        <v>0</v>
      </c>
      <c r="AM5000" s="77">
        <f>IF(AND(K5000&gt;Variables!$G$10,K5000&lt;Variables!$G$11),0,1)</f>
        <v>1</v>
      </c>
      <c r="AN5000" s="77">
        <f>IF(H5000&lt;Variables!$G$13,1,0)</f>
        <v>1</v>
      </c>
      <c r="AO5000" s="77">
        <f>IF(R5000&lt;Variables!$G$12,0,1)</f>
        <v>1</v>
      </c>
      <c r="AP5000" s="78">
        <f t="shared" si="159"/>
        <v>0</v>
      </c>
      <c r="AQ5000" s="77">
        <f>IF(V5000&lt;Variables!$G$15,1,0)</f>
        <v>1</v>
      </c>
      <c r="AR5000" s="77">
        <v>0</v>
      </c>
      <c r="AS5000" s="77">
        <v>0</v>
      </c>
      <c r="AT5000" s="77">
        <v>1</v>
      </c>
      <c r="AU5000" s="77">
        <v>0</v>
      </c>
      <c r="BA5000" s="77">
        <v>-2.25</v>
      </c>
    </row>
    <row r="5001" spans="3:53" x14ac:dyDescent="0.25">
      <c r="C5001" s="77" t="s">
        <v>648</v>
      </c>
      <c r="D5001" s="77" t="s">
        <v>621</v>
      </c>
      <c r="E5001" s="77">
        <v>11.83</v>
      </c>
      <c r="F5001" s="77">
        <v>35.799999999999997</v>
      </c>
      <c r="G5001" s="77">
        <v>-8.5</v>
      </c>
      <c r="H5001" s="77">
        <v>28.51</v>
      </c>
      <c r="I5001" s="77">
        <v>-13.788</v>
      </c>
      <c r="J5001" s="77" t="s">
        <v>74</v>
      </c>
      <c r="K5001" s="77">
        <v>39.47</v>
      </c>
      <c r="L5001" s="77">
        <v>11.965475</v>
      </c>
      <c r="M5001" s="77">
        <v>-1.6620735908938089</v>
      </c>
      <c r="N5001" s="77">
        <v>11.969362</v>
      </c>
      <c r="O5001" s="77">
        <v>-1.6940084191621749</v>
      </c>
      <c r="P5001" s="77">
        <v>4390000</v>
      </c>
      <c r="Q5001" s="77">
        <v>52870</v>
      </c>
      <c r="R5001" s="77">
        <v>83.03</v>
      </c>
      <c r="S5001" s="77">
        <v>35.368999999999993</v>
      </c>
      <c r="T5001" s="77">
        <v>6.3760000000000003</v>
      </c>
      <c r="U5001" s="77">
        <v>18.628</v>
      </c>
      <c r="V5001" s="77">
        <v>2.2505783917370601</v>
      </c>
      <c r="AC5001" s="77">
        <v>13.5</v>
      </c>
      <c r="AD5001" s="77">
        <v>11.63</v>
      </c>
      <c r="AH5001" s="77">
        <f>IF(AND(M5001&lt;Variables!$G$6,M5001&gt;Variables!$G$5),0,1)</f>
        <v>0</v>
      </c>
      <c r="AI5001" s="77">
        <f t="shared" si="158"/>
        <v>1</v>
      </c>
      <c r="AJ5001" s="77">
        <f>IF(I5001&gt;Variables!$G$7,0,1)</f>
        <v>1</v>
      </c>
      <c r="AK5001" s="77">
        <f>IF(F5001&gt;Variables!$G$8,0,1)</f>
        <v>0</v>
      </c>
      <c r="AL5001" s="77">
        <f>IF(G5001&gt;Variables!$G$9,0,1)</f>
        <v>1</v>
      </c>
      <c r="AM5001" s="77">
        <f>IF(AND(K5001&gt;Variables!$G$10,K5001&lt;Variables!$G$11),0,1)</f>
        <v>1</v>
      </c>
      <c r="AN5001" s="77">
        <f>IF(H5001&lt;Variables!$G$13,1,0)</f>
        <v>1</v>
      </c>
      <c r="AO5001" s="77">
        <f>IF(R5001&lt;Variables!$G$12,0,1)</f>
        <v>1</v>
      </c>
      <c r="AP5001" s="78">
        <f t="shared" si="159"/>
        <v>0</v>
      </c>
      <c r="AQ5001" s="77">
        <f>IF(V5001&lt;Variables!$G$15,1,0)</f>
        <v>1</v>
      </c>
      <c r="AR5001" s="77">
        <v>1</v>
      </c>
      <c r="AS5001" s="77">
        <v>0</v>
      </c>
      <c r="AT5001" s="77">
        <v>0</v>
      </c>
      <c r="AU5001" s="77">
        <v>0</v>
      </c>
      <c r="BA5001" s="77">
        <v>2</v>
      </c>
    </row>
    <row r="5002" spans="3:53" x14ac:dyDescent="0.25">
      <c r="C5002" s="77" t="s">
        <v>648</v>
      </c>
      <c r="D5002" s="77" t="s">
        <v>622</v>
      </c>
      <c r="E5002" s="77">
        <v>3.89</v>
      </c>
      <c r="F5002" s="77">
        <v>38.81</v>
      </c>
      <c r="G5002" s="77">
        <v>-19.579999999999998</v>
      </c>
      <c r="H5002" s="77">
        <v>181.22</v>
      </c>
      <c r="I5002" s="77">
        <v>-9.27</v>
      </c>
      <c r="J5002" s="77" t="s">
        <v>74</v>
      </c>
      <c r="K5002" s="77">
        <v>43.21</v>
      </c>
      <c r="L5002" s="77">
        <v>3.90733</v>
      </c>
      <c r="M5002" s="77">
        <v>-1.211313096155189</v>
      </c>
      <c r="N5002" s="77">
        <v>3.8926620000000001</v>
      </c>
      <c r="O5002" s="77">
        <v>-0.83906591427666177</v>
      </c>
      <c r="P5002" s="77">
        <v>38840000</v>
      </c>
      <c r="Q5002" s="77">
        <v>217790</v>
      </c>
      <c r="R5002" s="77">
        <v>178.34</v>
      </c>
      <c r="S5002" s="77">
        <v>35.368999999999993</v>
      </c>
      <c r="T5002" s="77">
        <v>6.3760000000000003</v>
      </c>
      <c r="U5002" s="77">
        <v>18.628</v>
      </c>
      <c r="V5002" s="77">
        <v>2.3043964721147181</v>
      </c>
      <c r="AC5002" s="77">
        <v>4.1399999999999997</v>
      </c>
      <c r="AD5002" s="77">
        <v>3.65</v>
      </c>
      <c r="AH5002" s="77">
        <f>IF(AND(M5002&lt;Variables!$G$6,M5002&gt;Variables!$G$5),0,1)</f>
        <v>0</v>
      </c>
      <c r="AI5002" s="77">
        <f t="shared" si="158"/>
        <v>0</v>
      </c>
      <c r="AJ5002" s="77">
        <f>IF(I5002&gt;Variables!$G$7,0,1)</f>
        <v>1</v>
      </c>
      <c r="AK5002" s="77">
        <f>IF(F5002&gt;Variables!$G$8,0,1)</f>
        <v>0</v>
      </c>
      <c r="AL5002" s="77">
        <f>IF(G5002&gt;Variables!$G$9,0,1)</f>
        <v>1</v>
      </c>
      <c r="AM5002" s="77">
        <f>IF(AND(K5002&gt;Variables!$G$10,K5002&lt;Variables!$G$11),0,1)</f>
        <v>1</v>
      </c>
      <c r="AN5002" s="77">
        <f>IF(H5002&lt;Variables!$G$13,1,0)</f>
        <v>1</v>
      </c>
      <c r="AO5002" s="77">
        <f>IF(R5002&lt;Variables!$G$12,0,1)</f>
        <v>1</v>
      </c>
      <c r="AP5002" s="78">
        <f t="shared" si="159"/>
        <v>0</v>
      </c>
      <c r="AQ5002" s="77">
        <f>IF(V5002&lt;Variables!$G$15,1,0)</f>
        <v>1</v>
      </c>
      <c r="AR5002" s="77">
        <v>1</v>
      </c>
      <c r="AS5002" s="77">
        <v>0</v>
      </c>
      <c r="AT5002" s="77">
        <v>0</v>
      </c>
      <c r="AU5002" s="77">
        <v>0</v>
      </c>
      <c r="BA5002" s="77">
        <v>2</v>
      </c>
    </row>
    <row r="5003" spans="3:53" x14ac:dyDescent="0.25">
      <c r="C5003" s="77" t="s">
        <v>648</v>
      </c>
      <c r="D5003" s="77" t="s">
        <v>612</v>
      </c>
      <c r="E5003" s="77">
        <v>126.94</v>
      </c>
      <c r="F5003" s="77">
        <v>5.82</v>
      </c>
      <c r="G5003" s="77">
        <v>0.54</v>
      </c>
      <c r="H5003" s="77">
        <v>19960</v>
      </c>
      <c r="I5003" s="77">
        <v>-28.135000000000002</v>
      </c>
      <c r="J5003" s="77" t="s">
        <v>75</v>
      </c>
      <c r="K5003" s="77">
        <v>42.39</v>
      </c>
      <c r="L5003" s="77">
        <v>126.83517999999999</v>
      </c>
      <c r="M5003" s="77">
        <v>-0.37464369112734242</v>
      </c>
      <c r="N5003" s="77">
        <v>126.744212</v>
      </c>
      <c r="O5003" s="77">
        <v>-0.30313968104516292</v>
      </c>
      <c r="P5003" s="77">
        <v>2447000</v>
      </c>
      <c r="Q5003" s="77">
        <v>1140000</v>
      </c>
      <c r="R5003" s="77">
        <v>2.15</v>
      </c>
      <c r="S5003" s="77">
        <v>35.368999999999993</v>
      </c>
      <c r="T5003" s="77">
        <v>6.3760000000000003</v>
      </c>
      <c r="U5003" s="77">
        <v>18.628</v>
      </c>
      <c r="V5003" s="77">
        <v>2.2896673368116951</v>
      </c>
      <c r="AC5003" s="77">
        <v>127.88</v>
      </c>
      <c r="AD5003" s="77">
        <v>126.14</v>
      </c>
      <c r="AH5003" s="77">
        <f>IF(AND(M5003&lt;Variables!$G$6,M5003&gt;Variables!$G$5),0,1)</f>
        <v>1</v>
      </c>
      <c r="AI5003" s="77">
        <f t="shared" si="158"/>
        <v>0</v>
      </c>
      <c r="AJ5003" s="77">
        <f>IF(I5003&gt;Variables!$G$7,0,1)</f>
        <v>1</v>
      </c>
      <c r="AK5003" s="77">
        <f>IF(F5003&gt;Variables!$G$8,0,1)</f>
        <v>1</v>
      </c>
      <c r="AL5003" s="77">
        <f>IF(G5003&gt;Variables!$G$9,0,1)</f>
        <v>1</v>
      </c>
      <c r="AM5003" s="77">
        <f>IF(AND(K5003&gt;Variables!$G$10,K5003&lt;Variables!$G$11),0,1)</f>
        <v>1</v>
      </c>
      <c r="AN5003" s="77">
        <f>IF(H5003&lt;Variables!$G$13,1,0)</f>
        <v>0</v>
      </c>
      <c r="AO5003" s="77">
        <f>IF(R5003&lt;Variables!$G$12,0,1)</f>
        <v>0</v>
      </c>
      <c r="AP5003" s="78">
        <f t="shared" si="159"/>
        <v>1</v>
      </c>
      <c r="AQ5003" s="77">
        <f>IF(V5003&lt;Variables!$G$15,1,0)</f>
        <v>1</v>
      </c>
      <c r="AR5003" s="77">
        <v>0</v>
      </c>
      <c r="AS5003" s="77">
        <v>0</v>
      </c>
      <c r="AT5003" s="77">
        <v>0</v>
      </c>
      <c r="AU5003" s="77">
        <v>1</v>
      </c>
      <c r="BA5003" s="77">
        <v>-0.17</v>
      </c>
    </row>
    <row r="5004" spans="3:53" x14ac:dyDescent="0.25">
      <c r="C5004" s="77" t="s">
        <v>648</v>
      </c>
      <c r="D5004" s="77" t="s">
        <v>174</v>
      </c>
      <c r="E5004" s="77">
        <v>27.25</v>
      </c>
      <c r="F5004" s="77">
        <v>6.11</v>
      </c>
      <c r="G5004" s="77">
        <v>5.15</v>
      </c>
      <c r="H5004" s="77">
        <v>420.66</v>
      </c>
      <c r="I5004" s="77">
        <v>173.31800000000001</v>
      </c>
      <c r="J5004" s="77" t="s">
        <v>75</v>
      </c>
      <c r="K5004" s="77">
        <v>45.99</v>
      </c>
      <c r="L5004" s="77">
        <v>27.278556250000001</v>
      </c>
      <c r="M5004" s="77">
        <v>-0.39428864568300531</v>
      </c>
      <c r="N5004" s="77">
        <v>27.23676153846154</v>
      </c>
      <c r="O5004" s="77">
        <v>-0.24144404381070539</v>
      </c>
      <c r="P5004" s="77">
        <v>100469</v>
      </c>
      <c r="Q5004" s="77">
        <v>682296</v>
      </c>
      <c r="R5004" s="77">
        <v>0.15</v>
      </c>
      <c r="S5004" s="77">
        <v>35.368999999999993</v>
      </c>
      <c r="T5004" s="77">
        <v>6.3760000000000003</v>
      </c>
      <c r="U5004" s="77">
        <v>18.628</v>
      </c>
      <c r="V5004" s="77">
        <v>2.3311416952967412</v>
      </c>
      <c r="AC5004" s="77">
        <v>27.43</v>
      </c>
      <c r="AD5004" s="77">
        <v>26.3</v>
      </c>
      <c r="AH5004" s="77">
        <f>IF(AND(M5004&lt;Variables!$G$6,M5004&gt;Variables!$G$5),0,1)</f>
        <v>1</v>
      </c>
      <c r="AI5004" s="77">
        <f t="shared" si="158"/>
        <v>0</v>
      </c>
      <c r="AJ5004" s="77">
        <f>IF(I5004&gt;Variables!$G$7,0,1)</f>
        <v>0</v>
      </c>
      <c r="AK5004" s="77">
        <f>IF(F5004&gt;Variables!$G$8,0,1)</f>
        <v>1</v>
      </c>
      <c r="AL5004" s="77">
        <f>IF(G5004&gt;Variables!$G$9,0,1)</f>
        <v>1</v>
      </c>
      <c r="AM5004" s="77">
        <f>IF(AND(K5004&gt;Variables!$G$10,K5004&lt;Variables!$G$11),0,1)</f>
        <v>1</v>
      </c>
      <c r="AN5004" s="77">
        <f>IF(H5004&lt;Variables!$G$13,1,0)</f>
        <v>1</v>
      </c>
      <c r="AO5004" s="77">
        <f>IF(R5004&lt;Variables!$G$12,0,1)</f>
        <v>0</v>
      </c>
      <c r="AP5004" s="78">
        <f t="shared" si="159"/>
        <v>1</v>
      </c>
      <c r="AQ5004" s="77">
        <f>IF(V5004&lt;Variables!$G$15,1,0)</f>
        <v>1</v>
      </c>
      <c r="AR5004" s="77">
        <v>0</v>
      </c>
      <c r="AS5004" s="77">
        <v>0</v>
      </c>
      <c r="AT5004" s="77">
        <v>1</v>
      </c>
      <c r="AU5004" s="77">
        <v>0</v>
      </c>
      <c r="BA5004" s="77">
        <v>-2.25</v>
      </c>
    </row>
    <row r="5005" spans="3:53" x14ac:dyDescent="0.25">
      <c r="C5005" s="77" t="s">
        <v>648</v>
      </c>
      <c r="D5005" s="77" t="s">
        <v>649</v>
      </c>
      <c r="E5005" s="77">
        <v>60.28</v>
      </c>
      <c r="F5005" s="77">
        <v>6.21</v>
      </c>
      <c r="G5005" s="77">
        <v>4.5</v>
      </c>
      <c r="H5005" s="77">
        <v>4210</v>
      </c>
      <c r="I5005" s="77">
        <v>-4.399</v>
      </c>
      <c r="J5005" s="77" t="s">
        <v>75</v>
      </c>
      <c r="K5005" s="77">
        <v>70.09</v>
      </c>
      <c r="L5005" s="77">
        <v>59.620130000000003</v>
      </c>
      <c r="M5005" s="77">
        <v>0.90551630799865845</v>
      </c>
      <c r="N5005" s="77">
        <v>58.933235999999987</v>
      </c>
      <c r="O5005" s="77">
        <v>2.0816165601359531</v>
      </c>
      <c r="P5005" s="77">
        <v>1206000</v>
      </c>
      <c r="Q5005" s="77">
        <v>2786000</v>
      </c>
      <c r="R5005" s="77">
        <v>0.43</v>
      </c>
      <c r="S5005" s="77">
        <v>35.368999999999993</v>
      </c>
      <c r="T5005" s="77">
        <v>6.3760000000000003</v>
      </c>
      <c r="U5005" s="77">
        <v>18.628</v>
      </c>
      <c r="V5005" s="77">
        <v>2.4990509922432569</v>
      </c>
      <c r="AC5005" s="77">
        <v>60.87</v>
      </c>
      <c r="AD5005" s="77">
        <v>58.36</v>
      </c>
      <c r="AH5005" s="77">
        <f>IF(AND(M5005&lt;Variables!$G$6,M5005&gt;Variables!$G$5),0,1)</f>
        <v>1</v>
      </c>
      <c r="AI5005" s="77">
        <f t="shared" si="158"/>
        <v>0</v>
      </c>
      <c r="AJ5005" s="77">
        <f>IF(I5005&gt;Variables!$G$7,0,1)</f>
        <v>1</v>
      </c>
      <c r="AK5005" s="77">
        <f>IF(F5005&gt;Variables!$G$8,0,1)</f>
        <v>1</v>
      </c>
      <c r="AL5005" s="77">
        <f>IF(G5005&gt;Variables!$G$9,0,1)</f>
        <v>1</v>
      </c>
      <c r="AM5005" s="77">
        <f>IF(AND(K5005&gt;Variables!$G$10,K5005&lt;Variables!$G$11),0,1)</f>
        <v>1</v>
      </c>
      <c r="AN5005" s="77">
        <f>IF(H5005&lt;Variables!$G$13,1,0)</f>
        <v>0</v>
      </c>
      <c r="AO5005" s="77">
        <f>IF(R5005&lt;Variables!$G$12,0,1)</f>
        <v>0</v>
      </c>
      <c r="AP5005" s="78">
        <f t="shared" si="159"/>
        <v>1</v>
      </c>
      <c r="AQ5005" s="77">
        <f>IF(V5005&lt;Variables!$G$15,1,0)</f>
        <v>1</v>
      </c>
      <c r="AR5005" s="77">
        <v>0</v>
      </c>
      <c r="AS5005" s="77">
        <v>0</v>
      </c>
      <c r="AT5005" s="77">
        <v>1</v>
      </c>
      <c r="AU5005" s="77">
        <v>0</v>
      </c>
      <c r="BA5005" s="77">
        <v>-1.53</v>
      </c>
    </row>
    <row r="5006" spans="3:53" x14ac:dyDescent="0.25">
      <c r="C5006" s="77" t="s">
        <v>648</v>
      </c>
      <c r="D5006" s="77" t="s">
        <v>82</v>
      </c>
      <c r="E5006" s="77">
        <v>34.76</v>
      </c>
      <c r="F5006" s="77">
        <v>7.24</v>
      </c>
      <c r="G5006" s="77">
        <v>6.34</v>
      </c>
      <c r="H5006" s="77">
        <v>4580</v>
      </c>
      <c r="I5006" s="77">
        <v>285.46199999999999</v>
      </c>
      <c r="J5006" s="77" t="s">
        <v>75</v>
      </c>
      <c r="K5006" s="77">
        <v>56.47</v>
      </c>
      <c r="L5006" s="77">
        <v>34.674310000000013</v>
      </c>
      <c r="M5006" s="77">
        <v>0.13176902438720001</v>
      </c>
      <c r="N5006" s="77">
        <v>34.416026000000002</v>
      </c>
      <c r="O5006" s="77">
        <v>0.8832338748233064</v>
      </c>
      <c r="P5006" s="77">
        <v>6604000</v>
      </c>
      <c r="Q5006" s="77">
        <v>15988000</v>
      </c>
      <c r="R5006" s="77">
        <v>0.41</v>
      </c>
      <c r="S5006" s="77">
        <v>35.368999999999993</v>
      </c>
      <c r="T5006" s="77">
        <v>6.3760000000000003</v>
      </c>
      <c r="U5006" s="77">
        <v>18.628</v>
      </c>
      <c r="V5006" s="77">
        <v>2.4281410537084089</v>
      </c>
      <c r="AC5006" s="77">
        <v>35.090000000000003</v>
      </c>
      <c r="AD5006" s="77">
        <v>33.869999999999997</v>
      </c>
      <c r="AH5006" s="77">
        <f>IF(AND(M5006&lt;Variables!$G$6,M5006&gt;Variables!$G$5),0,1)</f>
        <v>1</v>
      </c>
      <c r="AI5006" s="77">
        <f t="shared" si="158"/>
        <v>0</v>
      </c>
      <c r="AJ5006" s="77">
        <f>IF(I5006&gt;Variables!$G$7,0,1)</f>
        <v>0</v>
      </c>
      <c r="AK5006" s="77">
        <f>IF(F5006&gt;Variables!$G$8,0,1)</f>
        <v>1</v>
      </c>
      <c r="AL5006" s="77">
        <f>IF(G5006&gt;Variables!$G$9,0,1)</f>
        <v>1</v>
      </c>
      <c r="AM5006" s="77">
        <f>IF(AND(K5006&gt;Variables!$G$10,K5006&lt;Variables!$G$11),0,1)</f>
        <v>1</v>
      </c>
      <c r="AN5006" s="77">
        <f>IF(H5006&lt;Variables!$G$13,1,0)</f>
        <v>0</v>
      </c>
      <c r="AO5006" s="77">
        <f>IF(R5006&lt;Variables!$G$12,0,1)</f>
        <v>0</v>
      </c>
      <c r="AP5006" s="78">
        <f t="shared" si="159"/>
        <v>1</v>
      </c>
      <c r="AQ5006" s="77">
        <f>IF(V5006&lt;Variables!$G$15,1,0)</f>
        <v>1</v>
      </c>
      <c r="AR5006" s="77">
        <v>0</v>
      </c>
      <c r="AS5006" s="77">
        <v>0</v>
      </c>
      <c r="AT5006" s="77">
        <v>1</v>
      </c>
      <c r="AU5006" s="77">
        <v>0</v>
      </c>
      <c r="BA5006" s="77">
        <v>-0.82</v>
      </c>
    </row>
    <row r="5007" spans="3:53" x14ac:dyDescent="0.25">
      <c r="C5007" s="77" t="s">
        <v>648</v>
      </c>
      <c r="D5007" s="77" t="s">
        <v>152</v>
      </c>
      <c r="E5007" s="77">
        <v>0.04</v>
      </c>
      <c r="F5007" s="77">
        <v>8.11</v>
      </c>
      <c r="G5007" s="77">
        <v>28.04</v>
      </c>
      <c r="H5007" s="77">
        <v>-99999</v>
      </c>
      <c r="I5007" s="77">
        <v>28.044</v>
      </c>
      <c r="J5007" s="77" t="s">
        <v>75</v>
      </c>
      <c r="K5007" s="77">
        <v>53.6</v>
      </c>
      <c r="L5007" s="77">
        <v>3.5522727272727268E-2</v>
      </c>
      <c r="M5007" s="77">
        <v>0.92130518234166303</v>
      </c>
      <c r="N5007" s="77">
        <v>3.542592592592593E-2</v>
      </c>
      <c r="O5007" s="77">
        <v>1.197072660742277</v>
      </c>
      <c r="P5007" s="77">
        <v>3646000</v>
      </c>
      <c r="Q5007" s="77">
        <v>14265000</v>
      </c>
      <c r="R5007" s="77">
        <v>0.26</v>
      </c>
      <c r="S5007" s="77">
        <v>35.368999999999993</v>
      </c>
      <c r="T5007" s="77">
        <v>6.3760000000000003</v>
      </c>
      <c r="U5007" s="77">
        <v>18.628</v>
      </c>
      <c r="V5007" s="77">
        <v>2.3707634395393469</v>
      </c>
      <c r="AC5007" s="77">
        <v>3.5999999999999997E-2</v>
      </c>
      <c r="AD5007" s="77">
        <v>3.4000000000000002E-2</v>
      </c>
      <c r="AH5007" s="77">
        <f>IF(AND(M5007&lt;Variables!$G$6,M5007&gt;Variables!$G$5),0,1)</f>
        <v>1</v>
      </c>
      <c r="AI5007" s="77">
        <f t="shared" si="158"/>
        <v>0</v>
      </c>
      <c r="AJ5007" s="77">
        <f>IF(I5007&gt;Variables!$G$7,0,1)</f>
        <v>1</v>
      </c>
      <c r="AK5007" s="77">
        <f>IF(F5007&gt;Variables!$G$8,0,1)</f>
        <v>1</v>
      </c>
      <c r="AL5007" s="77">
        <f>IF(G5007&gt;Variables!$G$9,0,1)</f>
        <v>0</v>
      </c>
      <c r="AM5007" s="77">
        <f>IF(AND(K5007&gt;Variables!$G$10,K5007&lt;Variables!$G$11),0,1)</f>
        <v>1</v>
      </c>
      <c r="AN5007" s="77">
        <f>IF(H5007&lt;Variables!$G$13,1,0)</f>
        <v>1</v>
      </c>
      <c r="AO5007" s="77">
        <f>IF(R5007&lt;Variables!$G$12,0,1)</f>
        <v>0</v>
      </c>
      <c r="AP5007" s="78">
        <f t="shared" si="159"/>
        <v>1</v>
      </c>
      <c r="AQ5007" s="77">
        <f>IF(V5007&lt;Variables!$G$15,1,0)</f>
        <v>1</v>
      </c>
      <c r="AR5007" s="77">
        <v>1</v>
      </c>
      <c r="AS5007" s="77">
        <v>0</v>
      </c>
      <c r="AT5007" s="77">
        <v>0</v>
      </c>
      <c r="AU5007" s="77">
        <v>0</v>
      </c>
      <c r="BA5007" s="77">
        <v>0.09</v>
      </c>
    </row>
    <row r="5008" spans="3:53" x14ac:dyDescent="0.25">
      <c r="C5008" s="77" t="s">
        <v>648</v>
      </c>
      <c r="D5008" s="77" t="s">
        <v>445</v>
      </c>
      <c r="E5008" s="77">
        <v>20.059999999999999</v>
      </c>
      <c r="F5008" s="77">
        <v>56.73</v>
      </c>
      <c r="G5008" s="77">
        <v>56.1</v>
      </c>
      <c r="H5008" s="77">
        <v>122.72</v>
      </c>
      <c r="I5008" s="77">
        <v>88118.425000000003</v>
      </c>
      <c r="J5008" s="77" t="s">
        <v>75</v>
      </c>
      <c r="K5008" s="77">
        <v>61.31</v>
      </c>
      <c r="L5008" s="77">
        <v>19.614455</v>
      </c>
      <c r="M5008" s="77">
        <v>1.710702642515429</v>
      </c>
      <c r="N5008" s="77">
        <v>18.635686</v>
      </c>
      <c r="O5008" s="77">
        <v>7.0526730274377849</v>
      </c>
      <c r="P5008" s="77">
        <v>47930000</v>
      </c>
      <c r="Q5008" s="77">
        <v>26410000</v>
      </c>
      <c r="R5008" s="77">
        <v>1.81</v>
      </c>
      <c r="S5008" s="77">
        <v>35.368999999999993</v>
      </c>
      <c r="T5008" s="77">
        <v>6.3760000000000003</v>
      </c>
      <c r="U5008" s="77">
        <v>18.628</v>
      </c>
      <c r="V5008" s="77">
        <v>2.383816171885377</v>
      </c>
      <c r="AC5008" s="77">
        <v>20.38</v>
      </c>
      <c r="AD5008" s="77">
        <v>15.81</v>
      </c>
      <c r="AH5008" s="77">
        <f>IF(AND(M5008&lt;Variables!$G$6,M5008&gt;Variables!$G$5),0,1)</f>
        <v>1</v>
      </c>
      <c r="AI5008" s="77">
        <f t="shared" si="158"/>
        <v>0</v>
      </c>
      <c r="AJ5008" s="77">
        <f>IF(I5008&gt;Variables!$G$7,0,1)</f>
        <v>0</v>
      </c>
      <c r="AK5008" s="77">
        <f>IF(F5008&gt;Variables!$G$8,0,1)</f>
        <v>0</v>
      </c>
      <c r="AL5008" s="77">
        <f>IF(G5008&gt;Variables!$G$9,0,1)</f>
        <v>0</v>
      </c>
      <c r="AM5008" s="77">
        <f>IF(AND(K5008&gt;Variables!$G$10,K5008&lt;Variables!$G$11),0,1)</f>
        <v>1</v>
      </c>
      <c r="AN5008" s="77">
        <f>IF(H5008&lt;Variables!$G$13,1,0)</f>
        <v>1</v>
      </c>
      <c r="AO5008" s="77">
        <f>IF(R5008&lt;Variables!$G$12,0,1)</f>
        <v>0</v>
      </c>
      <c r="AP5008" s="78">
        <f t="shared" si="159"/>
        <v>1</v>
      </c>
      <c r="AQ5008" s="77">
        <f>IF(V5008&lt;Variables!$G$15,1,0)</f>
        <v>1</v>
      </c>
      <c r="AR5008" s="77">
        <v>0</v>
      </c>
      <c r="AS5008" s="77">
        <v>0</v>
      </c>
      <c r="AT5008" s="77">
        <v>1</v>
      </c>
      <c r="AU5008" s="77">
        <v>0</v>
      </c>
      <c r="BA5008" s="77">
        <v>-2.25</v>
      </c>
    </row>
    <row r="5009" spans="3:53" x14ac:dyDescent="0.25">
      <c r="C5009" s="77" t="s">
        <v>648</v>
      </c>
      <c r="D5009" s="77" t="s">
        <v>642</v>
      </c>
      <c r="E5009" s="77">
        <v>9.18</v>
      </c>
      <c r="F5009" s="77">
        <v>20.57</v>
      </c>
      <c r="G5009" s="77">
        <v>14.36</v>
      </c>
      <c r="H5009" s="77">
        <v>956.93</v>
      </c>
      <c r="I5009" s="77">
        <v>23559.697</v>
      </c>
      <c r="J5009" s="77" t="s">
        <v>75</v>
      </c>
      <c r="K5009" s="77">
        <v>41.87</v>
      </c>
      <c r="L5009" s="77">
        <v>9.331039999999998</v>
      </c>
      <c r="M5009" s="77">
        <v>-1.8330218282206261</v>
      </c>
      <c r="N5009" s="77">
        <v>9.2374779999999994</v>
      </c>
      <c r="O5009" s="77">
        <v>-0.83873542107487864</v>
      </c>
      <c r="P5009" s="77">
        <v>29600000</v>
      </c>
      <c r="Q5009" s="77">
        <v>22730000</v>
      </c>
      <c r="R5009" s="77">
        <v>1.3</v>
      </c>
      <c r="S5009" s="77">
        <v>35.368999999999993</v>
      </c>
      <c r="T5009" s="77">
        <v>6.3760000000000003</v>
      </c>
      <c r="U5009" s="77">
        <v>18.628</v>
      </c>
      <c r="V5009" s="77">
        <v>2.28739344149934</v>
      </c>
      <c r="AC5009" s="77">
        <v>9.4700000000000006</v>
      </c>
      <c r="AD5009" s="77">
        <v>7.92</v>
      </c>
      <c r="AH5009" s="77">
        <f>IF(AND(M5009&lt;Variables!$G$6,M5009&gt;Variables!$G$5),0,1)</f>
        <v>0</v>
      </c>
      <c r="AI5009" s="77">
        <f t="shared" si="158"/>
        <v>0</v>
      </c>
      <c r="AJ5009" s="77">
        <f>IF(I5009&gt;Variables!$G$7,0,1)</f>
        <v>0</v>
      </c>
      <c r="AK5009" s="77">
        <f>IF(F5009&gt;Variables!$G$8,0,1)</f>
        <v>0</v>
      </c>
      <c r="AL5009" s="77">
        <f>IF(G5009&gt;Variables!$G$9,0,1)</f>
        <v>0</v>
      </c>
      <c r="AM5009" s="77">
        <f>IF(AND(K5009&gt;Variables!$G$10,K5009&lt;Variables!$G$11),0,1)</f>
        <v>1</v>
      </c>
      <c r="AN5009" s="77">
        <f>IF(H5009&lt;Variables!$G$13,1,0)</f>
        <v>1</v>
      </c>
      <c r="AO5009" s="77">
        <f>IF(R5009&lt;Variables!$G$12,0,1)</f>
        <v>0</v>
      </c>
      <c r="AP5009" s="78">
        <f t="shared" si="159"/>
        <v>1</v>
      </c>
      <c r="AQ5009" s="77">
        <f>IF(V5009&lt;Variables!$G$15,1,0)</f>
        <v>1</v>
      </c>
      <c r="AR5009" s="77">
        <v>1</v>
      </c>
      <c r="AS5009" s="77">
        <v>0</v>
      </c>
      <c r="AT5009" s="77">
        <v>0</v>
      </c>
      <c r="AU5009" s="77">
        <v>0</v>
      </c>
      <c r="BA5009" s="77">
        <v>2</v>
      </c>
    </row>
    <row r="5010" spans="3:53" x14ac:dyDescent="0.25">
      <c r="C5010" s="77" t="s">
        <v>648</v>
      </c>
      <c r="D5010" s="77" t="s">
        <v>618</v>
      </c>
      <c r="E5010" s="77">
        <v>1.4</v>
      </c>
      <c r="F5010" s="77">
        <v>8.4600000000000009</v>
      </c>
      <c r="G5010" s="77">
        <v>0.71</v>
      </c>
      <c r="H5010" s="77">
        <v>-99999</v>
      </c>
      <c r="I5010" s="77">
        <v>4.2729999999999997</v>
      </c>
      <c r="J5010" s="77" t="s">
        <v>74</v>
      </c>
      <c r="L5010" s="77">
        <v>1.41</v>
      </c>
      <c r="M5010" s="77">
        <v>0</v>
      </c>
      <c r="N5010" s="77">
        <v>1.41</v>
      </c>
      <c r="O5010" s="77">
        <v>0</v>
      </c>
      <c r="P5010" s="77">
        <v>32267</v>
      </c>
      <c r="Q5010" s="77">
        <v>39096</v>
      </c>
      <c r="R5010" s="77">
        <v>0.83</v>
      </c>
      <c r="S5010" s="77">
        <v>35.368999999999993</v>
      </c>
      <c r="T5010" s="77">
        <v>6.3760000000000003</v>
      </c>
      <c r="U5010" s="77">
        <v>18.628</v>
      </c>
      <c r="AC5010" s="77">
        <v>1.41</v>
      </c>
      <c r="AD5010" s="77">
        <v>1.395</v>
      </c>
      <c r="AH5010" s="77">
        <f>IF(AND(M5010&lt;Variables!$G$6,M5010&gt;Variables!$G$5),0,1)</f>
        <v>1</v>
      </c>
      <c r="AI5010" s="77">
        <f t="shared" si="158"/>
        <v>1</v>
      </c>
      <c r="AJ5010" s="77">
        <f>IF(I5010&gt;Variables!$G$7,0,1)</f>
        <v>1</v>
      </c>
      <c r="AK5010" s="77">
        <f>IF(F5010&gt;Variables!$G$8,0,1)</f>
        <v>1</v>
      </c>
      <c r="AL5010" s="77">
        <f>IF(G5010&gt;Variables!$G$9,0,1)</f>
        <v>1</v>
      </c>
      <c r="AM5010" s="77">
        <f>IF(AND(K5010&gt;Variables!$G$10,K5010&lt;Variables!$G$11),0,1)</f>
        <v>1</v>
      </c>
      <c r="AN5010" s="77">
        <f>IF(H5010&lt;Variables!$G$13,1,0)</f>
        <v>1</v>
      </c>
      <c r="AO5010" s="77">
        <f>IF(R5010&lt;Variables!$G$12,0,1)</f>
        <v>0</v>
      </c>
      <c r="AP5010" s="78">
        <f t="shared" si="159"/>
        <v>0</v>
      </c>
      <c r="AQ5010" s="77">
        <f>IF(V5010&lt;Variables!$G$15,1,0)</f>
        <v>1</v>
      </c>
      <c r="AR5010" s="77">
        <v>0</v>
      </c>
      <c r="AS5010" s="77">
        <v>0</v>
      </c>
      <c r="AT5010" s="77">
        <v>0</v>
      </c>
      <c r="AU5010" s="77">
        <v>0</v>
      </c>
      <c r="BA5010" s="77">
        <v>0</v>
      </c>
    </row>
    <row r="5011" spans="3:53" x14ac:dyDescent="0.25">
      <c r="C5011" s="77" t="s">
        <v>650</v>
      </c>
      <c r="D5011" s="77" t="s">
        <v>621</v>
      </c>
      <c r="E5011" s="77">
        <v>11.74</v>
      </c>
      <c r="F5011" s="77">
        <v>32.549999999999997</v>
      </c>
      <c r="G5011" s="77">
        <v>-8.08</v>
      </c>
      <c r="H5011" s="77">
        <v>28.51</v>
      </c>
      <c r="I5011" s="77">
        <v>-13.663</v>
      </c>
      <c r="J5011" s="77" t="s">
        <v>74</v>
      </c>
      <c r="K5011" s="77">
        <v>43.37</v>
      </c>
      <c r="L5011" s="77">
        <v>11.89622105263158</v>
      </c>
      <c r="M5011" s="77">
        <v>-0.635672893913238</v>
      </c>
      <c r="N5011" s="77">
        <v>11.94861020408163</v>
      </c>
      <c r="O5011" s="77">
        <v>-1.0713396947027629</v>
      </c>
      <c r="P5011" s="77">
        <v>4420000</v>
      </c>
      <c r="Q5011" s="77">
        <v>52870</v>
      </c>
      <c r="R5011" s="77">
        <v>83.6</v>
      </c>
      <c r="S5011" s="77">
        <v>35.76</v>
      </c>
      <c r="T5011" s="77">
        <v>6.343</v>
      </c>
      <c r="U5011" s="77">
        <v>18.782800000000002</v>
      </c>
      <c r="V5011" s="77">
        <v>2.3026691866459141</v>
      </c>
      <c r="AC5011" s="77">
        <v>13.5</v>
      </c>
      <c r="AD5011" s="77">
        <v>11.63</v>
      </c>
      <c r="AH5011" s="77">
        <f>IF(AND(M5011&lt;Variables!$G$6,M5011&gt;Variables!$G$5),0,1)</f>
        <v>1</v>
      </c>
      <c r="AI5011" s="77">
        <f t="shared" si="158"/>
        <v>1</v>
      </c>
      <c r="AJ5011" s="77">
        <f>IF(I5011&gt;Variables!$G$7,0,1)</f>
        <v>1</v>
      </c>
      <c r="AK5011" s="77">
        <f>IF(F5011&gt;Variables!$G$8,0,1)</f>
        <v>0</v>
      </c>
      <c r="AL5011" s="77">
        <f>IF(G5011&gt;Variables!$G$9,0,1)</f>
        <v>1</v>
      </c>
      <c r="AM5011" s="77">
        <f>IF(AND(K5011&gt;Variables!$G$10,K5011&lt;Variables!$G$11),0,1)</f>
        <v>1</v>
      </c>
      <c r="AN5011" s="77">
        <f>IF(H5011&lt;Variables!$G$13,1,0)</f>
        <v>1</v>
      </c>
      <c r="AO5011" s="77">
        <f>IF(R5011&lt;Variables!$G$12,0,1)</f>
        <v>1</v>
      </c>
      <c r="AP5011" s="78">
        <f t="shared" si="159"/>
        <v>0</v>
      </c>
      <c r="AQ5011" s="77">
        <f>IF(V5011&lt;Variables!$G$15,1,0)</f>
        <v>1</v>
      </c>
      <c r="AR5011" s="77">
        <v>1</v>
      </c>
      <c r="AS5011" s="77">
        <v>0</v>
      </c>
      <c r="AT5011" s="77">
        <v>0</v>
      </c>
      <c r="AU5011" s="77">
        <v>0</v>
      </c>
      <c r="BA5011" s="77">
        <v>2</v>
      </c>
    </row>
    <row r="5012" spans="3:53" x14ac:dyDescent="0.25">
      <c r="C5012" s="77" t="s">
        <v>650</v>
      </c>
      <c r="D5012" s="77" t="s">
        <v>623</v>
      </c>
      <c r="E5012" s="77">
        <v>12.63</v>
      </c>
      <c r="F5012" s="77">
        <v>13.57</v>
      </c>
      <c r="G5012" s="77">
        <v>2.85</v>
      </c>
      <c r="H5012" s="77">
        <v>8119.9999999999991</v>
      </c>
      <c r="I5012" s="77">
        <v>-41.101999999999997</v>
      </c>
      <c r="J5012" s="77" t="s">
        <v>74</v>
      </c>
      <c r="K5012" s="77">
        <v>27.39</v>
      </c>
      <c r="L5012" s="77">
        <v>12.797905</v>
      </c>
      <c r="M5012" s="77">
        <v>-1.390110334464892</v>
      </c>
      <c r="N5012" s="77">
        <v>12.765024</v>
      </c>
      <c r="O5012" s="77">
        <v>-1.1361044052874569</v>
      </c>
      <c r="P5012" s="77">
        <v>23182000</v>
      </c>
      <c r="Q5012" s="77">
        <v>6845000</v>
      </c>
      <c r="R5012" s="77">
        <v>3.39</v>
      </c>
      <c r="S5012" s="77">
        <v>35.76</v>
      </c>
      <c r="T5012" s="77">
        <v>6.343</v>
      </c>
      <c r="U5012" s="77">
        <v>18.782800000000002</v>
      </c>
      <c r="V5012" s="77">
        <v>2.078132288911505</v>
      </c>
      <c r="AC5012" s="77">
        <v>12.7</v>
      </c>
      <c r="AD5012" s="77">
        <v>11.92</v>
      </c>
      <c r="AH5012" s="77">
        <f>IF(AND(M5012&lt;Variables!$G$6,M5012&gt;Variables!$G$5),0,1)</f>
        <v>0</v>
      </c>
      <c r="AI5012" s="77">
        <f t="shared" si="158"/>
        <v>0</v>
      </c>
      <c r="AJ5012" s="77">
        <f>IF(I5012&gt;Variables!$G$7,0,1)</f>
        <v>1</v>
      </c>
      <c r="AK5012" s="77">
        <f>IF(F5012&gt;Variables!$G$8,0,1)</f>
        <v>0</v>
      </c>
      <c r="AL5012" s="77">
        <f>IF(G5012&gt;Variables!$G$9,0,1)</f>
        <v>1</v>
      </c>
      <c r="AM5012" s="77">
        <f>IF(AND(K5012&gt;Variables!$G$10,K5012&lt;Variables!$G$11),0,1)</f>
        <v>1</v>
      </c>
      <c r="AN5012" s="77">
        <f>IF(H5012&lt;Variables!$G$13,1,0)</f>
        <v>0</v>
      </c>
      <c r="AO5012" s="77">
        <f>IF(R5012&lt;Variables!$G$12,0,1)</f>
        <v>1</v>
      </c>
      <c r="AP5012" s="78">
        <f t="shared" si="159"/>
        <v>0</v>
      </c>
      <c r="AQ5012" s="77">
        <f>IF(V5012&lt;Variables!$G$15,1,0)</f>
        <v>1</v>
      </c>
      <c r="AR5012" s="77">
        <v>0</v>
      </c>
      <c r="AS5012" s="77">
        <v>0</v>
      </c>
      <c r="AT5012" s="77">
        <v>1</v>
      </c>
      <c r="AU5012" s="77">
        <v>0</v>
      </c>
      <c r="BA5012" s="77">
        <v>-1.53</v>
      </c>
    </row>
    <row r="5013" spans="3:53" x14ac:dyDescent="0.25">
      <c r="C5013" s="77" t="s">
        <v>650</v>
      </c>
      <c r="D5013" s="77" t="s">
        <v>127</v>
      </c>
      <c r="E5013" s="77">
        <v>40.18</v>
      </c>
      <c r="F5013" s="77">
        <v>19.61</v>
      </c>
      <c r="G5013" s="77">
        <v>20</v>
      </c>
      <c r="H5013" s="77">
        <v>6940</v>
      </c>
      <c r="I5013" s="77">
        <v>1486.2860000000001</v>
      </c>
      <c r="J5013" s="77" t="s">
        <v>74</v>
      </c>
      <c r="K5013" s="77">
        <v>79.760000000000005</v>
      </c>
      <c r="L5013" s="77">
        <v>38.650019999999998</v>
      </c>
      <c r="M5013" s="77">
        <v>4.3207739607896576</v>
      </c>
      <c r="N5013" s="77">
        <v>38.437252000000001</v>
      </c>
      <c r="O5013" s="77">
        <v>4.8982377824512513</v>
      </c>
      <c r="P5013" s="77">
        <v>677660</v>
      </c>
      <c r="Q5013" s="77">
        <v>800984</v>
      </c>
      <c r="R5013" s="77">
        <v>0.85</v>
      </c>
      <c r="S5013" s="77">
        <v>35.76</v>
      </c>
      <c r="T5013" s="77">
        <v>6.343</v>
      </c>
      <c r="U5013" s="77">
        <v>18.782800000000002</v>
      </c>
      <c r="V5013" s="77">
        <v>2.1916164359043551</v>
      </c>
      <c r="AC5013" s="77">
        <v>42.62</v>
      </c>
      <c r="AD5013" s="77">
        <v>39.869999999999997</v>
      </c>
      <c r="AH5013" s="77">
        <f>IF(AND(M5013&lt;Variables!$G$6,M5013&gt;Variables!$G$5),0,1)</f>
        <v>1</v>
      </c>
      <c r="AI5013" s="77">
        <f t="shared" si="158"/>
        <v>0</v>
      </c>
      <c r="AJ5013" s="77">
        <f>IF(I5013&gt;Variables!$G$7,0,1)</f>
        <v>0</v>
      </c>
      <c r="AK5013" s="77">
        <f>IF(F5013&gt;Variables!$G$8,0,1)</f>
        <v>0</v>
      </c>
      <c r="AL5013" s="77">
        <f>IF(G5013&gt;Variables!$G$9,0,1)</f>
        <v>0</v>
      </c>
      <c r="AM5013" s="77">
        <f>IF(AND(K5013&gt;Variables!$G$10,K5013&lt;Variables!$G$11),0,1)</f>
        <v>1</v>
      </c>
      <c r="AN5013" s="77">
        <f>IF(H5013&lt;Variables!$G$13,1,0)</f>
        <v>0</v>
      </c>
      <c r="AO5013" s="77">
        <f>IF(R5013&lt;Variables!$G$12,0,1)</f>
        <v>0</v>
      </c>
      <c r="AP5013" s="78">
        <f t="shared" si="159"/>
        <v>0</v>
      </c>
      <c r="AQ5013" s="77">
        <f>IF(V5013&lt;Variables!$G$15,1,0)</f>
        <v>1</v>
      </c>
      <c r="AR5013" s="77">
        <v>1</v>
      </c>
      <c r="AS5013" s="77">
        <v>0</v>
      </c>
      <c r="AT5013" s="77">
        <v>0</v>
      </c>
      <c r="AU5013" s="77">
        <v>0</v>
      </c>
      <c r="BA5013" s="77">
        <v>2</v>
      </c>
    </row>
    <row r="5014" spans="3:53" x14ac:dyDescent="0.25">
      <c r="C5014" s="77" t="s">
        <v>650</v>
      </c>
      <c r="D5014" s="77" t="s">
        <v>515</v>
      </c>
      <c r="E5014" s="77">
        <v>99.85</v>
      </c>
      <c r="F5014" s="77">
        <v>6.87</v>
      </c>
      <c r="G5014" s="77">
        <v>5.84</v>
      </c>
      <c r="H5014" s="77">
        <v>4110</v>
      </c>
      <c r="I5014" s="77">
        <v>255.10900000000001</v>
      </c>
      <c r="J5014" s="77" t="s">
        <v>74</v>
      </c>
      <c r="K5014" s="77">
        <v>46.56</v>
      </c>
      <c r="L5014" s="77">
        <v>100.13477</v>
      </c>
      <c r="M5014" s="77">
        <v>-0.53904353103321667</v>
      </c>
      <c r="N5014" s="77">
        <v>99.564639999999997</v>
      </c>
      <c r="O5014" s="77">
        <v>3.0492753250553329E-2</v>
      </c>
      <c r="P5014" s="77">
        <v>1065000</v>
      </c>
      <c r="Q5014" s="77">
        <v>1718000</v>
      </c>
      <c r="R5014" s="77">
        <v>0.62</v>
      </c>
      <c r="S5014" s="77">
        <v>35.76</v>
      </c>
      <c r="T5014" s="77">
        <v>6.343</v>
      </c>
      <c r="U5014" s="77">
        <v>18.782800000000002</v>
      </c>
      <c r="V5014" s="77">
        <v>2.3400214852582382</v>
      </c>
      <c r="AC5014" s="77">
        <v>99.67</v>
      </c>
      <c r="AD5014" s="77">
        <v>93</v>
      </c>
      <c r="AH5014" s="77">
        <f>IF(AND(M5014&lt;Variables!$G$6,M5014&gt;Variables!$G$5),0,1)</f>
        <v>1</v>
      </c>
      <c r="AI5014" s="77">
        <f t="shared" si="158"/>
        <v>0</v>
      </c>
      <c r="AJ5014" s="77">
        <f>IF(I5014&gt;Variables!$G$7,0,1)</f>
        <v>0</v>
      </c>
      <c r="AK5014" s="77">
        <f>IF(F5014&gt;Variables!$G$8,0,1)</f>
        <v>1</v>
      </c>
      <c r="AL5014" s="77">
        <f>IF(G5014&gt;Variables!$G$9,0,1)</f>
        <v>1</v>
      </c>
      <c r="AM5014" s="77">
        <f>IF(AND(K5014&gt;Variables!$G$10,K5014&lt;Variables!$G$11),0,1)</f>
        <v>1</v>
      </c>
      <c r="AN5014" s="77">
        <f>IF(H5014&lt;Variables!$G$13,1,0)</f>
        <v>0</v>
      </c>
      <c r="AO5014" s="77">
        <f>IF(R5014&lt;Variables!$G$12,0,1)</f>
        <v>0</v>
      </c>
      <c r="AP5014" s="78">
        <f t="shared" si="159"/>
        <v>0</v>
      </c>
      <c r="AQ5014" s="77">
        <f>IF(V5014&lt;Variables!$G$15,1,0)</f>
        <v>1</v>
      </c>
      <c r="AR5014" s="77">
        <v>0</v>
      </c>
      <c r="AS5014" s="77">
        <v>0</v>
      </c>
      <c r="AT5014" s="77">
        <v>1</v>
      </c>
      <c r="AU5014" s="77">
        <v>0</v>
      </c>
      <c r="BA5014" s="77">
        <v>-1.58</v>
      </c>
    </row>
    <row r="5015" spans="3:53" x14ac:dyDescent="0.25">
      <c r="C5015" s="77" t="s">
        <v>650</v>
      </c>
      <c r="D5015" s="77" t="s">
        <v>636</v>
      </c>
      <c r="E5015" s="77">
        <v>9.9</v>
      </c>
      <c r="F5015" s="77">
        <v>22.81</v>
      </c>
      <c r="G5015" s="77">
        <v>19.309999999999999</v>
      </c>
      <c r="H5015" s="77">
        <v>124.65</v>
      </c>
      <c r="I5015" s="77">
        <v>-38.634</v>
      </c>
      <c r="J5015" s="77" t="s">
        <v>74</v>
      </c>
      <c r="K5015" s="77">
        <v>54.57</v>
      </c>
      <c r="L5015" s="77">
        <v>9.8876777777777765</v>
      </c>
      <c r="M5015" s="77">
        <v>-0.20912673574626581</v>
      </c>
      <c r="N5015" s="77">
        <v>9.7831555555555543</v>
      </c>
      <c r="O5015" s="77">
        <v>0.85702863425118414</v>
      </c>
      <c r="P5015" s="77">
        <v>28640</v>
      </c>
      <c r="Q5015" s="77">
        <v>11040</v>
      </c>
      <c r="R5015" s="77">
        <v>2.59</v>
      </c>
      <c r="S5015" s="77">
        <v>35.76</v>
      </c>
      <c r="T5015" s="77">
        <v>6.343</v>
      </c>
      <c r="U5015" s="77">
        <v>18.782800000000002</v>
      </c>
      <c r="V5015" s="77">
        <v>2.42254258324806</v>
      </c>
      <c r="AC5015" s="77">
        <v>10.050000000000001</v>
      </c>
      <c r="AD5015" s="77">
        <v>9.11</v>
      </c>
      <c r="AH5015" s="77">
        <f>IF(AND(M5015&lt;Variables!$G$6,M5015&gt;Variables!$G$5),0,1)</f>
        <v>1</v>
      </c>
      <c r="AI5015" s="77">
        <f t="shared" si="158"/>
        <v>0</v>
      </c>
      <c r="AJ5015" s="77">
        <f>IF(I5015&gt;Variables!$G$7,0,1)</f>
        <v>1</v>
      </c>
      <c r="AK5015" s="77">
        <f>IF(F5015&gt;Variables!$G$8,0,1)</f>
        <v>0</v>
      </c>
      <c r="AL5015" s="77">
        <f>IF(G5015&gt;Variables!$G$9,0,1)</f>
        <v>0</v>
      </c>
      <c r="AM5015" s="77">
        <f>IF(AND(K5015&gt;Variables!$G$10,K5015&lt;Variables!$G$11),0,1)</f>
        <v>1</v>
      </c>
      <c r="AN5015" s="77">
        <f>IF(H5015&lt;Variables!$G$13,1,0)</f>
        <v>1</v>
      </c>
      <c r="AO5015" s="77">
        <f>IF(R5015&lt;Variables!$G$12,0,1)</f>
        <v>1</v>
      </c>
      <c r="AP5015" s="78">
        <f t="shared" si="159"/>
        <v>0</v>
      </c>
      <c r="AQ5015" s="77">
        <f>IF(V5015&lt;Variables!$G$15,1,0)</f>
        <v>1</v>
      </c>
      <c r="AR5015" s="77">
        <v>0</v>
      </c>
      <c r="AS5015" s="77">
        <v>0</v>
      </c>
      <c r="AT5015" s="77">
        <v>1</v>
      </c>
      <c r="AU5015" s="77">
        <v>0</v>
      </c>
      <c r="BA5015" s="77">
        <v>-2.25</v>
      </c>
    </row>
    <row r="5016" spans="3:53" x14ac:dyDescent="0.25">
      <c r="C5016" s="77" t="s">
        <v>650</v>
      </c>
      <c r="D5016" s="77" t="s">
        <v>622</v>
      </c>
      <c r="E5016" s="77">
        <v>3.9</v>
      </c>
      <c r="F5016" s="77">
        <v>37.68</v>
      </c>
      <c r="G5016" s="77">
        <v>-18.87</v>
      </c>
      <c r="H5016" s="77">
        <v>181.22</v>
      </c>
      <c r="I5016" s="77">
        <v>-8.952</v>
      </c>
      <c r="J5016" s="77" t="s">
        <v>74</v>
      </c>
      <c r="K5016" s="77">
        <v>48.55</v>
      </c>
      <c r="L5016" s="77">
        <v>3.9037900000000012</v>
      </c>
      <c r="M5016" s="77">
        <v>-0.2430970928252002</v>
      </c>
      <c r="N5016" s="77">
        <v>3.895162</v>
      </c>
      <c r="O5016" s="77">
        <v>-2.213001667197884E-2</v>
      </c>
      <c r="P5016" s="77">
        <v>40580000</v>
      </c>
      <c r="Q5016" s="77">
        <v>217790</v>
      </c>
      <c r="R5016" s="77">
        <v>186.33</v>
      </c>
      <c r="S5016" s="77">
        <v>35.76</v>
      </c>
      <c r="T5016" s="77">
        <v>6.343</v>
      </c>
      <c r="U5016" s="77">
        <v>18.782800000000002</v>
      </c>
      <c r="V5016" s="77">
        <v>2.35728053102754</v>
      </c>
      <c r="AC5016" s="77">
        <v>4.1399999999999997</v>
      </c>
      <c r="AD5016" s="77">
        <v>3.65</v>
      </c>
      <c r="AH5016" s="77">
        <f>IF(AND(M5016&lt;Variables!$G$6,M5016&gt;Variables!$G$5),0,1)</f>
        <v>1</v>
      </c>
      <c r="AI5016" s="77">
        <f t="shared" si="158"/>
        <v>0</v>
      </c>
      <c r="AJ5016" s="77">
        <f>IF(I5016&gt;Variables!$G$7,0,1)</f>
        <v>1</v>
      </c>
      <c r="AK5016" s="77">
        <f>IF(F5016&gt;Variables!$G$8,0,1)</f>
        <v>0</v>
      </c>
      <c r="AL5016" s="77">
        <f>IF(G5016&gt;Variables!$G$9,0,1)</f>
        <v>1</v>
      </c>
      <c r="AM5016" s="77">
        <f>IF(AND(K5016&gt;Variables!$G$10,K5016&lt;Variables!$G$11),0,1)</f>
        <v>1</v>
      </c>
      <c r="AN5016" s="77">
        <f>IF(H5016&lt;Variables!$G$13,1,0)</f>
        <v>1</v>
      </c>
      <c r="AO5016" s="77">
        <f>IF(R5016&lt;Variables!$G$12,0,1)</f>
        <v>1</v>
      </c>
      <c r="AP5016" s="78">
        <f t="shared" si="159"/>
        <v>0</v>
      </c>
      <c r="AQ5016" s="77">
        <f>IF(V5016&lt;Variables!$G$15,1,0)</f>
        <v>1</v>
      </c>
      <c r="AR5016" s="77">
        <v>1</v>
      </c>
      <c r="AS5016" s="77">
        <v>0</v>
      </c>
      <c r="AT5016" s="77">
        <v>0</v>
      </c>
      <c r="AU5016" s="77">
        <v>0</v>
      </c>
      <c r="BA5016" s="77">
        <v>2</v>
      </c>
    </row>
    <row r="5017" spans="3:53" x14ac:dyDescent="0.25">
      <c r="C5017" s="77" t="s">
        <v>650</v>
      </c>
      <c r="D5017" s="77" t="s">
        <v>620</v>
      </c>
      <c r="E5017" s="77">
        <v>152.61000000000001</v>
      </c>
      <c r="F5017" s="77">
        <v>13.77</v>
      </c>
      <c r="G5017" s="77">
        <v>-0.14000000000000001</v>
      </c>
      <c r="H5017" s="77">
        <v>211920</v>
      </c>
      <c r="I5017" s="77">
        <v>1E-3</v>
      </c>
      <c r="J5017" s="77" t="s">
        <v>75</v>
      </c>
      <c r="K5017" s="77">
        <v>58.13</v>
      </c>
      <c r="L5017" s="77">
        <v>151.84928500000001</v>
      </c>
      <c r="M5017" s="77">
        <v>0.23096256264888451</v>
      </c>
      <c r="N5017" s="77">
        <v>152.03939600000001</v>
      </c>
      <c r="O5017" s="77">
        <v>0.1056331478717384</v>
      </c>
      <c r="P5017" s="77">
        <v>24274000</v>
      </c>
      <c r="Q5017" s="77">
        <v>6715000</v>
      </c>
      <c r="R5017" s="77">
        <v>3.61</v>
      </c>
      <c r="S5017" s="77">
        <v>35.76</v>
      </c>
      <c r="T5017" s="77">
        <v>6.343</v>
      </c>
      <c r="U5017" s="77">
        <v>18.782800000000002</v>
      </c>
      <c r="V5017" s="77">
        <v>2.4397989017391679</v>
      </c>
      <c r="AC5017" s="77">
        <v>154.59</v>
      </c>
      <c r="AD5017" s="77">
        <v>151.51</v>
      </c>
      <c r="AH5017" s="77">
        <f>IF(AND(M5017&lt;Variables!$G$6,M5017&gt;Variables!$G$5),0,1)</f>
        <v>1</v>
      </c>
      <c r="AI5017" s="77">
        <f t="shared" si="158"/>
        <v>1</v>
      </c>
      <c r="AJ5017" s="77">
        <f>IF(I5017&gt;Variables!$G$7,0,1)</f>
        <v>1</v>
      </c>
      <c r="AK5017" s="77">
        <f>IF(F5017&gt;Variables!$G$8,0,1)</f>
        <v>0</v>
      </c>
      <c r="AL5017" s="77">
        <f>IF(G5017&gt;Variables!$G$9,0,1)</f>
        <v>1</v>
      </c>
      <c r="AM5017" s="77">
        <f>IF(AND(K5017&gt;Variables!$G$10,K5017&lt;Variables!$G$11),0,1)</f>
        <v>1</v>
      </c>
      <c r="AN5017" s="77">
        <f>IF(H5017&lt;Variables!$G$13,1,0)</f>
        <v>0</v>
      </c>
      <c r="AO5017" s="77">
        <f>IF(R5017&lt;Variables!$G$12,0,1)</f>
        <v>1</v>
      </c>
      <c r="AP5017" s="78">
        <f t="shared" si="159"/>
        <v>1</v>
      </c>
      <c r="AQ5017" s="77">
        <f>IF(V5017&lt;Variables!$G$15,1,0)</f>
        <v>1</v>
      </c>
      <c r="AR5017" s="77">
        <v>0</v>
      </c>
      <c r="AS5017" s="77">
        <v>1</v>
      </c>
      <c r="AT5017" s="77">
        <v>0</v>
      </c>
      <c r="AU5017" s="77">
        <v>0</v>
      </c>
      <c r="BA5017" s="77">
        <v>0.3</v>
      </c>
    </row>
    <row r="5018" spans="3:53" x14ac:dyDescent="0.25">
      <c r="C5018" s="77" t="s">
        <v>650</v>
      </c>
      <c r="D5018" s="77" t="s">
        <v>174</v>
      </c>
      <c r="E5018" s="77">
        <v>27.35</v>
      </c>
      <c r="F5018" s="77">
        <v>6.13</v>
      </c>
      <c r="G5018" s="77">
        <v>5.96</v>
      </c>
      <c r="H5018" s="77">
        <v>420.66</v>
      </c>
      <c r="I5018" s="77">
        <v>174.23</v>
      </c>
      <c r="J5018" s="77" t="s">
        <v>75</v>
      </c>
      <c r="K5018" s="77">
        <v>56.76</v>
      </c>
      <c r="L5018" s="77">
        <v>27.32416666666667</v>
      </c>
      <c r="M5018" s="77">
        <v>0.2039708438805537</v>
      </c>
      <c r="N5018" s="77">
        <v>27.291513157894741</v>
      </c>
      <c r="O5018" s="77">
        <v>0.32386200645562302</v>
      </c>
      <c r="P5018" s="77">
        <v>102314</v>
      </c>
      <c r="Q5018" s="77">
        <v>682296</v>
      </c>
      <c r="R5018" s="77">
        <v>0.15</v>
      </c>
      <c r="S5018" s="77">
        <v>35.76</v>
      </c>
      <c r="T5018" s="77">
        <v>6.343</v>
      </c>
      <c r="U5018" s="77">
        <v>18.782800000000002</v>
      </c>
      <c r="V5018" s="77">
        <v>2.4277482597505271</v>
      </c>
      <c r="AC5018" s="77">
        <v>27.43</v>
      </c>
      <c r="AD5018" s="77">
        <v>26.3</v>
      </c>
      <c r="AH5018" s="77">
        <f>IF(AND(M5018&lt;Variables!$G$6,M5018&gt;Variables!$G$5),0,1)</f>
        <v>1</v>
      </c>
      <c r="AI5018" s="77">
        <f t="shared" si="158"/>
        <v>0</v>
      </c>
      <c r="AJ5018" s="77">
        <f>IF(I5018&gt;Variables!$G$7,0,1)</f>
        <v>0</v>
      </c>
      <c r="AK5018" s="77">
        <f>IF(F5018&gt;Variables!$G$8,0,1)</f>
        <v>1</v>
      </c>
      <c r="AL5018" s="77">
        <f>IF(G5018&gt;Variables!$G$9,0,1)</f>
        <v>1</v>
      </c>
      <c r="AM5018" s="77">
        <f>IF(AND(K5018&gt;Variables!$G$10,K5018&lt;Variables!$G$11),0,1)</f>
        <v>1</v>
      </c>
      <c r="AN5018" s="77">
        <f>IF(H5018&lt;Variables!$G$13,1,0)</f>
        <v>1</v>
      </c>
      <c r="AO5018" s="77">
        <f>IF(R5018&lt;Variables!$G$12,0,1)</f>
        <v>0</v>
      </c>
      <c r="AP5018" s="78">
        <f t="shared" si="159"/>
        <v>1</v>
      </c>
      <c r="AQ5018" s="77">
        <f>IF(V5018&lt;Variables!$G$15,1,0)</f>
        <v>1</v>
      </c>
      <c r="AR5018" s="77">
        <v>0</v>
      </c>
      <c r="AS5018" s="77">
        <v>0</v>
      </c>
      <c r="AT5018" s="77">
        <v>1</v>
      </c>
      <c r="AU5018" s="77">
        <v>0</v>
      </c>
      <c r="BA5018" s="77">
        <v>-2.25</v>
      </c>
    </row>
    <row r="5019" spans="3:53" x14ac:dyDescent="0.25">
      <c r="C5019" s="77" t="s">
        <v>650</v>
      </c>
      <c r="D5019" s="77" t="s">
        <v>612</v>
      </c>
      <c r="E5019" s="77">
        <v>127.14</v>
      </c>
      <c r="F5019" s="77">
        <v>6.22</v>
      </c>
      <c r="G5019" s="77">
        <v>0.94</v>
      </c>
      <c r="H5019" s="77">
        <v>19960</v>
      </c>
      <c r="I5019" s="77">
        <v>-27.94</v>
      </c>
      <c r="J5019" s="77" t="s">
        <v>75</v>
      </c>
      <c r="K5019" s="77">
        <v>52.31</v>
      </c>
      <c r="L5019" s="77">
        <v>126.848225</v>
      </c>
      <c r="M5019" s="77">
        <v>9.2827471570848478E-3</v>
      </c>
      <c r="N5019" s="77">
        <v>126.717828</v>
      </c>
      <c r="O5019" s="77">
        <v>0.11219573618323241</v>
      </c>
      <c r="P5019" s="77">
        <v>2486000</v>
      </c>
      <c r="Q5019" s="77">
        <v>1140000</v>
      </c>
      <c r="R5019" s="77">
        <v>2.1800000000000002</v>
      </c>
      <c r="S5019" s="77">
        <v>35.76</v>
      </c>
      <c r="T5019" s="77">
        <v>6.343</v>
      </c>
      <c r="U5019" s="77">
        <v>18.782800000000002</v>
      </c>
      <c r="V5019" s="77">
        <v>2.390628320768462</v>
      </c>
      <c r="AC5019" s="77">
        <v>127.88</v>
      </c>
      <c r="AD5019" s="77">
        <v>126.23</v>
      </c>
      <c r="AH5019" s="77">
        <f>IF(AND(M5019&lt;Variables!$G$6,M5019&gt;Variables!$G$5),0,1)</f>
        <v>1</v>
      </c>
      <c r="AI5019" s="77">
        <f t="shared" si="158"/>
        <v>0</v>
      </c>
      <c r="AJ5019" s="77">
        <f>IF(I5019&gt;Variables!$G$7,0,1)</f>
        <v>1</v>
      </c>
      <c r="AK5019" s="77">
        <f>IF(F5019&gt;Variables!$G$8,0,1)</f>
        <v>1</v>
      </c>
      <c r="AL5019" s="77">
        <f>IF(G5019&gt;Variables!$G$9,0,1)</f>
        <v>1</v>
      </c>
      <c r="AM5019" s="77">
        <f>IF(AND(K5019&gt;Variables!$G$10,K5019&lt;Variables!$G$11),0,1)</f>
        <v>1</v>
      </c>
      <c r="AN5019" s="77">
        <f>IF(H5019&lt;Variables!$G$13,1,0)</f>
        <v>0</v>
      </c>
      <c r="AO5019" s="77">
        <f>IF(R5019&lt;Variables!$G$12,0,1)</f>
        <v>0</v>
      </c>
      <c r="AP5019" s="78">
        <f t="shared" si="159"/>
        <v>1</v>
      </c>
      <c r="AQ5019" s="77">
        <f>IF(V5019&lt;Variables!$G$15,1,0)</f>
        <v>1</v>
      </c>
      <c r="AR5019" s="77">
        <v>0</v>
      </c>
      <c r="AS5019" s="77">
        <v>0</v>
      </c>
      <c r="AT5019" s="77">
        <v>0</v>
      </c>
      <c r="AU5019" s="77">
        <v>1</v>
      </c>
      <c r="BA5019" s="77">
        <v>-0.35</v>
      </c>
    </row>
    <row r="5020" spans="3:53" x14ac:dyDescent="0.25">
      <c r="C5020" s="77" t="s">
        <v>650</v>
      </c>
      <c r="D5020" s="77" t="s">
        <v>649</v>
      </c>
      <c r="E5020" s="77">
        <v>60.61</v>
      </c>
      <c r="F5020" s="77">
        <v>6.46</v>
      </c>
      <c r="G5020" s="77">
        <v>4.6100000000000003</v>
      </c>
      <c r="H5020" s="77">
        <v>4210</v>
      </c>
      <c r="I5020" s="77">
        <v>-4.391</v>
      </c>
      <c r="J5020" s="77" t="s">
        <v>75</v>
      </c>
      <c r="K5020" s="77">
        <v>71.069999999999993</v>
      </c>
      <c r="L5020" s="77">
        <v>59.834499999999991</v>
      </c>
      <c r="M5020" s="77">
        <v>0.65096223750512716</v>
      </c>
      <c r="N5020" s="77">
        <v>59.184796000000013</v>
      </c>
      <c r="O5020" s="77">
        <v>1.755863110519112</v>
      </c>
      <c r="P5020" s="77">
        <v>1240000</v>
      </c>
      <c r="Q5020" s="77">
        <v>2786000</v>
      </c>
      <c r="R5020" s="77">
        <v>0.45</v>
      </c>
      <c r="S5020" s="77">
        <v>35.76</v>
      </c>
      <c r="T5020" s="77">
        <v>6.343</v>
      </c>
      <c r="U5020" s="77">
        <v>18.782800000000002</v>
      </c>
      <c r="V5020" s="77">
        <v>2.5287490255187222</v>
      </c>
      <c r="AC5020" s="77">
        <v>60.87</v>
      </c>
      <c r="AD5020" s="77">
        <v>58.36</v>
      </c>
      <c r="AH5020" s="77">
        <f>IF(AND(M5020&lt;Variables!$G$6,M5020&gt;Variables!$G$5),0,1)</f>
        <v>1</v>
      </c>
      <c r="AI5020" s="77">
        <f t="shared" si="158"/>
        <v>0</v>
      </c>
      <c r="AJ5020" s="77">
        <f>IF(I5020&gt;Variables!$G$7,0,1)</f>
        <v>1</v>
      </c>
      <c r="AK5020" s="77">
        <f>IF(F5020&gt;Variables!$G$8,0,1)</f>
        <v>1</v>
      </c>
      <c r="AL5020" s="77">
        <f>IF(G5020&gt;Variables!$G$9,0,1)</f>
        <v>1</v>
      </c>
      <c r="AM5020" s="77">
        <f>IF(AND(K5020&gt;Variables!$G$10,K5020&lt;Variables!$G$11),0,1)</f>
        <v>1</v>
      </c>
      <c r="AN5020" s="77">
        <f>IF(H5020&lt;Variables!$G$13,1,0)</f>
        <v>0</v>
      </c>
      <c r="AO5020" s="77">
        <f>IF(R5020&lt;Variables!$G$12,0,1)</f>
        <v>0</v>
      </c>
      <c r="AP5020" s="78">
        <f t="shared" si="159"/>
        <v>1</v>
      </c>
      <c r="AQ5020" s="77">
        <f>IF(V5020&lt;Variables!$G$15,1,0)</f>
        <v>1</v>
      </c>
      <c r="AR5020" s="77">
        <v>0</v>
      </c>
      <c r="AS5020" s="77">
        <v>0</v>
      </c>
      <c r="AT5020" s="77">
        <v>1</v>
      </c>
      <c r="AU5020" s="77">
        <v>0</v>
      </c>
      <c r="BA5020" s="77">
        <v>-2.0299999999999998</v>
      </c>
    </row>
    <row r="5021" spans="3:53" x14ac:dyDescent="0.25">
      <c r="C5021" s="77" t="s">
        <v>650</v>
      </c>
      <c r="D5021" s="77" t="s">
        <v>82</v>
      </c>
      <c r="E5021" s="77">
        <v>35.03</v>
      </c>
      <c r="F5021" s="77">
        <v>8.3000000000000007</v>
      </c>
      <c r="G5021" s="77">
        <v>7.16</v>
      </c>
      <c r="H5021" s="77">
        <v>4580</v>
      </c>
      <c r="I5021" s="77">
        <v>286.48399999999998</v>
      </c>
      <c r="J5021" s="77" t="s">
        <v>75</v>
      </c>
      <c r="K5021" s="77">
        <v>65.02</v>
      </c>
      <c r="L5021" s="77">
        <v>34.764744999999998</v>
      </c>
      <c r="M5021" s="77">
        <v>0.63931146338051414</v>
      </c>
      <c r="N5021" s="77">
        <v>34.507309999999997</v>
      </c>
      <c r="O5021" s="77">
        <v>1.3901112546877901</v>
      </c>
      <c r="P5021" s="77">
        <v>6973000</v>
      </c>
      <c r="Q5021" s="77">
        <v>15988000</v>
      </c>
      <c r="R5021" s="77">
        <v>0.44</v>
      </c>
      <c r="S5021" s="77">
        <v>35.76</v>
      </c>
      <c r="T5021" s="77">
        <v>6.343</v>
      </c>
      <c r="U5021" s="77">
        <v>18.782800000000002</v>
      </c>
      <c r="V5021" s="77">
        <v>2.4782532027283382</v>
      </c>
      <c r="AC5021" s="77">
        <v>35.090000000000003</v>
      </c>
      <c r="AD5021" s="77">
        <v>33.869999999999997</v>
      </c>
      <c r="AH5021" s="77">
        <f>IF(AND(M5021&lt;Variables!$G$6,M5021&gt;Variables!$G$5),0,1)</f>
        <v>1</v>
      </c>
      <c r="AI5021" s="77">
        <f t="shared" si="158"/>
        <v>0</v>
      </c>
      <c r="AJ5021" s="77">
        <f>IF(I5021&gt;Variables!$G$7,0,1)</f>
        <v>0</v>
      </c>
      <c r="AK5021" s="77">
        <f>IF(F5021&gt;Variables!$G$8,0,1)</f>
        <v>1</v>
      </c>
      <c r="AL5021" s="77">
        <f>IF(G5021&gt;Variables!$G$9,0,1)</f>
        <v>1</v>
      </c>
      <c r="AM5021" s="77">
        <f>IF(AND(K5021&gt;Variables!$G$10,K5021&lt;Variables!$G$11),0,1)</f>
        <v>0</v>
      </c>
      <c r="AN5021" s="77">
        <f>IF(H5021&lt;Variables!$G$13,1,0)</f>
        <v>0</v>
      </c>
      <c r="AO5021" s="77">
        <f>IF(R5021&lt;Variables!$G$12,0,1)</f>
        <v>0</v>
      </c>
      <c r="AP5021" s="78">
        <f t="shared" si="159"/>
        <v>1</v>
      </c>
      <c r="AQ5021" s="77">
        <f>IF(V5021&lt;Variables!$G$15,1,0)</f>
        <v>1</v>
      </c>
      <c r="AR5021" s="77">
        <v>0</v>
      </c>
      <c r="AS5021" s="77">
        <v>0</v>
      </c>
      <c r="AT5021" s="77">
        <v>1</v>
      </c>
      <c r="AU5021" s="77">
        <v>0</v>
      </c>
      <c r="BA5021" s="77">
        <v>-1.32</v>
      </c>
    </row>
    <row r="5022" spans="3:53" x14ac:dyDescent="0.25">
      <c r="C5022" s="77" t="s">
        <v>650</v>
      </c>
      <c r="D5022" s="77" t="s">
        <v>642</v>
      </c>
      <c r="E5022" s="77">
        <v>9.43</v>
      </c>
      <c r="F5022" s="77">
        <v>17.3</v>
      </c>
      <c r="G5022" s="77">
        <v>17.100000000000001</v>
      </c>
      <c r="H5022" s="77">
        <v>956.93</v>
      </c>
      <c r="I5022" s="77">
        <v>23750.781999999999</v>
      </c>
      <c r="J5022" s="77" t="s">
        <v>75</v>
      </c>
      <c r="K5022" s="77">
        <v>56.71</v>
      </c>
      <c r="L5022" s="77">
        <v>9.2849949999999986</v>
      </c>
      <c r="M5022" s="77">
        <v>1.023210028653782</v>
      </c>
      <c r="N5022" s="77">
        <v>9.2971399999999988</v>
      </c>
      <c r="O5022" s="77">
        <v>0.89124182275411512</v>
      </c>
      <c r="P5022" s="77">
        <v>31600000</v>
      </c>
      <c r="Q5022" s="77">
        <v>22730000</v>
      </c>
      <c r="R5022" s="77">
        <v>1.39</v>
      </c>
      <c r="S5022" s="77">
        <v>35.76</v>
      </c>
      <c r="T5022" s="77">
        <v>6.343</v>
      </c>
      <c r="U5022" s="77">
        <v>18.782800000000002</v>
      </c>
      <c r="V5022" s="77">
        <v>2.3900838841789351</v>
      </c>
      <c r="AC5022" s="77">
        <v>9.4700000000000006</v>
      </c>
      <c r="AD5022" s="77">
        <v>7.92</v>
      </c>
      <c r="AH5022" s="77">
        <f>IF(AND(M5022&lt;Variables!$G$6,M5022&gt;Variables!$G$5),0,1)</f>
        <v>1</v>
      </c>
      <c r="AI5022" s="77">
        <f t="shared" si="158"/>
        <v>1</v>
      </c>
      <c r="AJ5022" s="77">
        <f>IF(I5022&gt;Variables!$G$7,0,1)</f>
        <v>0</v>
      </c>
      <c r="AK5022" s="77">
        <f>IF(F5022&gt;Variables!$G$8,0,1)</f>
        <v>0</v>
      </c>
      <c r="AL5022" s="77">
        <f>IF(G5022&gt;Variables!$G$9,0,1)</f>
        <v>0</v>
      </c>
      <c r="AM5022" s="77">
        <f>IF(AND(K5022&gt;Variables!$G$10,K5022&lt;Variables!$G$11),0,1)</f>
        <v>1</v>
      </c>
      <c r="AN5022" s="77">
        <f>IF(H5022&lt;Variables!$G$13,1,0)</f>
        <v>1</v>
      </c>
      <c r="AO5022" s="77">
        <f>IF(R5022&lt;Variables!$G$12,0,1)</f>
        <v>0</v>
      </c>
      <c r="AP5022" s="78">
        <f t="shared" si="159"/>
        <v>1</v>
      </c>
      <c r="AQ5022" s="77">
        <f>IF(V5022&lt;Variables!$G$15,1,0)</f>
        <v>1</v>
      </c>
      <c r="AR5022" s="77">
        <v>0</v>
      </c>
      <c r="AS5022" s="77">
        <v>0</v>
      </c>
      <c r="AT5022" s="77">
        <v>1</v>
      </c>
      <c r="AU5022" s="77">
        <v>0</v>
      </c>
      <c r="BA5022" s="77">
        <v>-2.25</v>
      </c>
    </row>
    <row r="5023" spans="3:53" x14ac:dyDescent="0.25">
      <c r="C5023" s="77" t="s">
        <v>650</v>
      </c>
      <c r="D5023" s="77" t="s">
        <v>458</v>
      </c>
      <c r="E5023" s="77">
        <v>54.96</v>
      </c>
      <c r="F5023" s="77">
        <v>35.57</v>
      </c>
      <c r="G5023" s="77">
        <v>14.24</v>
      </c>
      <c r="H5023" s="77">
        <v>9830</v>
      </c>
      <c r="I5023" s="77">
        <v>82.712999999999994</v>
      </c>
      <c r="J5023" s="77" t="s">
        <v>75</v>
      </c>
      <c r="K5023" s="77">
        <v>73.19</v>
      </c>
      <c r="L5023" s="77">
        <v>52.907870000000003</v>
      </c>
      <c r="M5023" s="77">
        <v>3.2360592100948211</v>
      </c>
      <c r="N5023" s="77">
        <v>51.199865999999993</v>
      </c>
      <c r="O5023" s="77">
        <v>6.6799667014753608</v>
      </c>
      <c r="P5023" s="77">
        <v>98191000</v>
      </c>
      <c r="Q5023" s="77">
        <v>20406000</v>
      </c>
      <c r="R5023" s="77">
        <v>4.8099999999999996</v>
      </c>
      <c r="S5023" s="77">
        <v>35.76</v>
      </c>
      <c r="T5023" s="77">
        <v>6.343</v>
      </c>
      <c r="U5023" s="77">
        <v>18.782800000000002</v>
      </c>
      <c r="V5023" s="77">
        <v>2.306383173156433</v>
      </c>
      <c r="AC5023" s="77">
        <v>57.289900000000003</v>
      </c>
      <c r="AD5023" s="77">
        <v>51.93</v>
      </c>
      <c r="AH5023" s="77">
        <f>IF(AND(M5023&lt;Variables!$G$6,M5023&gt;Variables!$G$5),0,1)</f>
        <v>1</v>
      </c>
      <c r="AI5023" s="77">
        <f t="shared" si="158"/>
        <v>0</v>
      </c>
      <c r="AJ5023" s="77">
        <f>IF(I5023&gt;Variables!$G$7,0,1)</f>
        <v>0</v>
      </c>
      <c r="AK5023" s="77">
        <f>IF(F5023&gt;Variables!$G$8,0,1)</f>
        <v>0</v>
      </c>
      <c r="AL5023" s="77">
        <f>IF(G5023&gt;Variables!$G$9,0,1)</f>
        <v>0</v>
      </c>
      <c r="AM5023" s="77">
        <f>IF(AND(K5023&gt;Variables!$G$10,K5023&lt;Variables!$G$11),0,1)</f>
        <v>1</v>
      </c>
      <c r="AN5023" s="77">
        <f>IF(H5023&lt;Variables!$G$13,1,0)</f>
        <v>0</v>
      </c>
      <c r="AO5023" s="77">
        <f>IF(R5023&lt;Variables!$G$12,0,1)</f>
        <v>1</v>
      </c>
      <c r="AP5023" s="78">
        <f t="shared" si="159"/>
        <v>1</v>
      </c>
      <c r="AQ5023" s="77">
        <f>IF(V5023&lt;Variables!$G$15,1,0)</f>
        <v>1</v>
      </c>
      <c r="AR5023" s="77">
        <v>1</v>
      </c>
      <c r="AS5023" s="77">
        <v>0</v>
      </c>
      <c r="AT5023" s="77">
        <v>0</v>
      </c>
      <c r="AU5023" s="77">
        <v>0</v>
      </c>
      <c r="BA5023" s="77">
        <v>2</v>
      </c>
    </row>
    <row r="5024" spans="3:53" x14ac:dyDescent="0.25">
      <c r="C5024" s="77" t="s">
        <v>650</v>
      </c>
      <c r="D5024" s="77" t="s">
        <v>619</v>
      </c>
      <c r="E5024" s="77">
        <v>4.4400000000000004</v>
      </c>
      <c r="F5024" s="77">
        <v>6.65</v>
      </c>
      <c r="G5024" s="77">
        <v>2.19</v>
      </c>
      <c r="H5024" s="77">
        <v>-99999</v>
      </c>
      <c r="I5024" s="77">
        <v>-22.805</v>
      </c>
      <c r="J5024" s="77" t="s">
        <v>74</v>
      </c>
      <c r="K5024" s="77">
        <v>53.94</v>
      </c>
      <c r="L5024" s="77">
        <v>4.4240700000000004</v>
      </c>
      <c r="M5024" s="77">
        <v>2.102136720260574E-2</v>
      </c>
      <c r="N5024" s="77">
        <v>4.4162739999999996</v>
      </c>
      <c r="O5024" s="77">
        <v>0.19758737795705941</v>
      </c>
      <c r="P5024" s="77">
        <v>957973</v>
      </c>
      <c r="Q5024" s="77">
        <v>112475</v>
      </c>
      <c r="R5024" s="77">
        <v>8.52</v>
      </c>
      <c r="S5024" s="77">
        <v>35.76</v>
      </c>
      <c r="T5024" s="77">
        <v>6.343</v>
      </c>
      <c r="U5024" s="77">
        <v>18.782800000000002</v>
      </c>
      <c r="V5024" s="77">
        <v>2.4070326482013171</v>
      </c>
      <c r="AC5024" s="77">
        <v>4.45</v>
      </c>
      <c r="AD5024" s="77">
        <v>4.37</v>
      </c>
      <c r="AH5024" s="77">
        <f>IF(AND(M5024&lt;Variables!$G$6,M5024&gt;Variables!$G$5),0,1)</f>
        <v>1</v>
      </c>
      <c r="AI5024" s="77">
        <f t="shared" si="158"/>
        <v>0</v>
      </c>
      <c r="AJ5024" s="77">
        <f>IF(I5024&gt;Variables!$G$7,0,1)</f>
        <v>1</v>
      </c>
      <c r="AK5024" s="77">
        <f>IF(F5024&gt;Variables!$G$8,0,1)</f>
        <v>1</v>
      </c>
      <c r="AL5024" s="77">
        <f>IF(G5024&gt;Variables!$G$9,0,1)</f>
        <v>1</v>
      </c>
      <c r="AM5024" s="77">
        <f>IF(AND(K5024&gt;Variables!$G$10,K5024&lt;Variables!$G$11),0,1)</f>
        <v>1</v>
      </c>
      <c r="AN5024" s="77">
        <f>IF(H5024&lt;Variables!$G$13,1,0)</f>
        <v>1</v>
      </c>
      <c r="AO5024" s="77">
        <f>IF(R5024&lt;Variables!$G$12,0,1)</f>
        <v>1</v>
      </c>
      <c r="AP5024" s="78">
        <f t="shared" si="159"/>
        <v>0</v>
      </c>
      <c r="AQ5024" s="77">
        <f>IF(V5024&lt;Variables!$G$15,1,0)</f>
        <v>1</v>
      </c>
      <c r="AR5024" s="77">
        <v>0</v>
      </c>
      <c r="AS5024" s="77">
        <v>0</v>
      </c>
      <c r="AT5024" s="77">
        <v>0</v>
      </c>
      <c r="AU5024" s="77">
        <v>1</v>
      </c>
      <c r="BA5024" s="77">
        <v>-0.42</v>
      </c>
    </row>
    <row r="5025" spans="3:53" x14ac:dyDescent="0.25">
      <c r="C5025" s="77" t="s">
        <v>650</v>
      </c>
      <c r="D5025" s="77" t="s">
        <v>608</v>
      </c>
      <c r="E5025" s="77">
        <v>19.29</v>
      </c>
      <c r="F5025" s="77">
        <v>72.209999999999994</v>
      </c>
      <c r="G5025" s="77">
        <v>8.36</v>
      </c>
      <c r="H5025" s="77">
        <v>22.15</v>
      </c>
      <c r="I5025" s="77">
        <v>4.5720000000000001</v>
      </c>
      <c r="J5025" s="77" t="s">
        <v>75</v>
      </c>
      <c r="K5025" s="77">
        <v>52.06</v>
      </c>
      <c r="L5025" s="77">
        <v>19.922431578947371</v>
      </c>
      <c r="M5025" s="77">
        <v>-2.425565258098382</v>
      </c>
      <c r="N5025" s="77">
        <v>18.390353061224491</v>
      </c>
      <c r="O5025" s="77">
        <v>5.7032452573570991</v>
      </c>
      <c r="P5025" s="77">
        <v>5710000</v>
      </c>
      <c r="Q5025" s="77">
        <v>26160</v>
      </c>
      <c r="R5025" s="77">
        <v>218.27</v>
      </c>
      <c r="S5025" s="77">
        <v>35.76</v>
      </c>
      <c r="T5025" s="77">
        <v>6.343</v>
      </c>
      <c r="U5025" s="77">
        <v>18.782800000000002</v>
      </c>
      <c r="V5025" s="77">
        <v>2.4658366635892568</v>
      </c>
      <c r="AC5025" s="77">
        <v>25</v>
      </c>
      <c r="AD5025" s="77">
        <v>18.100000000000001</v>
      </c>
      <c r="AH5025" s="77">
        <f>IF(AND(M5025&lt;Variables!$G$6,M5025&gt;Variables!$G$5),0,1)</f>
        <v>0</v>
      </c>
      <c r="AI5025" s="77">
        <f t="shared" si="158"/>
        <v>0</v>
      </c>
      <c r="AJ5025" s="77">
        <f>IF(I5025&gt;Variables!$G$7,0,1)</f>
        <v>1</v>
      </c>
      <c r="AK5025" s="77">
        <f>IF(F5025&gt;Variables!$G$8,0,1)</f>
        <v>0</v>
      </c>
      <c r="AL5025" s="77">
        <f>IF(G5025&gt;Variables!$G$9,0,1)</f>
        <v>1</v>
      </c>
      <c r="AM5025" s="77">
        <f>IF(AND(K5025&gt;Variables!$G$10,K5025&lt;Variables!$G$11),0,1)</f>
        <v>1</v>
      </c>
      <c r="AN5025" s="77">
        <f>IF(H5025&lt;Variables!$G$13,1,0)</f>
        <v>1</v>
      </c>
      <c r="AO5025" s="77">
        <f>IF(R5025&lt;Variables!$G$12,0,1)</f>
        <v>1</v>
      </c>
      <c r="AP5025" s="78">
        <f t="shared" si="159"/>
        <v>1</v>
      </c>
      <c r="AQ5025" s="77">
        <f>IF(V5025&lt;Variables!$G$15,1,0)</f>
        <v>1</v>
      </c>
      <c r="AR5025" s="77">
        <v>0</v>
      </c>
      <c r="AS5025" s="77">
        <v>0</v>
      </c>
      <c r="AT5025" s="77">
        <v>1</v>
      </c>
      <c r="AU5025" s="77">
        <v>0</v>
      </c>
      <c r="BA5025" s="77">
        <v>-2.25</v>
      </c>
    </row>
    <row r="5026" spans="3:53" x14ac:dyDescent="0.25">
      <c r="C5026" s="77" t="s">
        <v>650</v>
      </c>
      <c r="D5026" s="77" t="s">
        <v>630</v>
      </c>
      <c r="E5026" s="77">
        <v>6.07</v>
      </c>
      <c r="F5026" s="77">
        <v>7.96</v>
      </c>
      <c r="G5026" s="77">
        <v>0.43</v>
      </c>
      <c r="H5026" s="77">
        <v>-99999</v>
      </c>
      <c r="I5026" s="77">
        <v>-28.626999999999999</v>
      </c>
      <c r="J5026" s="77" t="s">
        <v>74</v>
      </c>
      <c r="K5026" s="77">
        <v>68.44</v>
      </c>
      <c r="L5026" s="77">
        <v>6.0549999999999997</v>
      </c>
      <c r="M5026" s="77">
        <v>-8.257638315441608E-2</v>
      </c>
      <c r="N5026" s="77">
        <v>6.07</v>
      </c>
      <c r="O5026" s="77">
        <v>-0.32948929159803059</v>
      </c>
      <c r="P5026" s="77">
        <v>20380</v>
      </c>
      <c r="Q5026" s="77">
        <v>21931</v>
      </c>
      <c r="R5026" s="77">
        <v>0.93</v>
      </c>
      <c r="S5026" s="77">
        <v>35.76</v>
      </c>
      <c r="T5026" s="77">
        <v>6.343</v>
      </c>
      <c r="U5026" s="77">
        <v>18.782800000000002</v>
      </c>
      <c r="V5026" s="77">
        <v>2.5645829681255159</v>
      </c>
      <c r="AC5026" s="77">
        <v>6.05</v>
      </c>
      <c r="AD5026" s="77">
        <v>5.9764999999999997</v>
      </c>
      <c r="AH5026" s="77">
        <f>IF(AND(M5026&lt;Variables!$G$6,M5026&gt;Variables!$G$5),0,1)</f>
        <v>1</v>
      </c>
      <c r="AI5026" s="77">
        <f t="shared" si="158"/>
        <v>1</v>
      </c>
      <c r="AJ5026" s="77">
        <f>IF(I5026&gt;Variables!$G$7,0,1)</f>
        <v>1</v>
      </c>
      <c r="AK5026" s="77">
        <f>IF(F5026&gt;Variables!$G$8,0,1)</f>
        <v>1</v>
      </c>
      <c r="AL5026" s="77">
        <f>IF(G5026&gt;Variables!$G$9,0,1)</f>
        <v>1</v>
      </c>
      <c r="AM5026" s="77">
        <f>IF(AND(K5026&gt;Variables!$G$10,K5026&lt;Variables!$G$11),0,1)</f>
        <v>0</v>
      </c>
      <c r="AN5026" s="77">
        <f>IF(H5026&lt;Variables!$G$13,1,0)</f>
        <v>1</v>
      </c>
      <c r="AO5026" s="77">
        <f>IF(R5026&lt;Variables!$G$12,0,1)</f>
        <v>0</v>
      </c>
      <c r="AP5026" s="78">
        <f t="shared" si="159"/>
        <v>0</v>
      </c>
      <c r="AQ5026" s="77">
        <f>IF(V5026&lt;Variables!$G$15,1,0)</f>
        <v>1</v>
      </c>
      <c r="AR5026" s="77">
        <v>0</v>
      </c>
      <c r="AS5026" s="77">
        <v>0</v>
      </c>
      <c r="AT5026" s="77">
        <v>0</v>
      </c>
      <c r="AU5026" s="77">
        <v>0</v>
      </c>
      <c r="BA5026" s="77">
        <v>0</v>
      </c>
    </row>
    <row r="5027" spans="3:53" x14ac:dyDescent="0.25">
      <c r="C5027" s="77" t="s">
        <v>650</v>
      </c>
      <c r="D5027" s="77" t="s">
        <v>611</v>
      </c>
      <c r="E5027" s="77">
        <v>20.97</v>
      </c>
      <c r="F5027" s="77">
        <v>6.33</v>
      </c>
      <c r="G5027" s="77">
        <v>-0.78</v>
      </c>
      <c r="H5027" s="77">
        <v>-99999</v>
      </c>
      <c r="I5027" s="77">
        <v>-0.38500000000000001</v>
      </c>
      <c r="J5027" s="77" t="s">
        <v>74</v>
      </c>
      <c r="K5027" s="77">
        <v>62.49</v>
      </c>
      <c r="L5027" s="77">
        <v>20.903775</v>
      </c>
      <c r="M5027" s="77">
        <v>5.8601855406575408E-3</v>
      </c>
      <c r="N5027" s="77">
        <v>20.905016666666661</v>
      </c>
      <c r="O5027" s="77">
        <v>-7.9725679866318679E-5</v>
      </c>
      <c r="P5027" s="77">
        <v>28400</v>
      </c>
      <c r="Q5027" s="77">
        <v>63540</v>
      </c>
      <c r="R5027" s="77">
        <v>0.45</v>
      </c>
      <c r="S5027" s="77">
        <v>35.76</v>
      </c>
      <c r="T5027" s="77">
        <v>6.343</v>
      </c>
      <c r="U5027" s="77">
        <v>18.782800000000002</v>
      </c>
      <c r="V5027" s="77">
        <v>2.4960326517200842</v>
      </c>
      <c r="AC5027" s="77">
        <v>21.3</v>
      </c>
      <c r="AD5027" s="77">
        <v>20.9</v>
      </c>
      <c r="AH5027" s="77">
        <f>IF(AND(M5027&lt;Variables!$G$6,M5027&gt;Variables!$G$5),0,1)</f>
        <v>1</v>
      </c>
      <c r="AI5027" s="77">
        <f t="shared" si="158"/>
        <v>1</v>
      </c>
      <c r="AJ5027" s="77">
        <f>IF(I5027&gt;Variables!$G$7,0,1)</f>
        <v>1</v>
      </c>
      <c r="AK5027" s="77">
        <f>IF(F5027&gt;Variables!$G$8,0,1)</f>
        <v>1</v>
      </c>
      <c r="AL5027" s="77">
        <f>IF(G5027&gt;Variables!$G$9,0,1)</f>
        <v>1</v>
      </c>
      <c r="AM5027" s="77">
        <f>IF(AND(K5027&gt;Variables!$G$10,K5027&lt;Variables!$G$11),0,1)</f>
        <v>0</v>
      </c>
      <c r="AN5027" s="77">
        <f>IF(H5027&lt;Variables!$G$13,1,0)</f>
        <v>1</v>
      </c>
      <c r="AO5027" s="77">
        <f>IF(R5027&lt;Variables!$G$12,0,1)</f>
        <v>0</v>
      </c>
      <c r="AP5027" s="78">
        <f t="shared" si="159"/>
        <v>0</v>
      </c>
      <c r="AQ5027" s="77">
        <f>IF(V5027&lt;Variables!$G$15,1,0)</f>
        <v>1</v>
      </c>
      <c r="AR5027" s="77">
        <v>1</v>
      </c>
      <c r="AS5027" s="77">
        <v>0</v>
      </c>
      <c r="AT5027" s="77">
        <v>0</v>
      </c>
      <c r="AU5027" s="77">
        <v>0</v>
      </c>
      <c r="BA5027" s="77">
        <v>1.22</v>
      </c>
    </row>
    <row r="5028" spans="3:53" x14ac:dyDescent="0.25">
      <c r="C5028" s="77" t="s">
        <v>650</v>
      </c>
      <c r="D5028" s="77" t="s">
        <v>617</v>
      </c>
      <c r="E5028" s="77">
        <v>4.4000000000000004</v>
      </c>
      <c r="F5028" s="77">
        <v>6.3</v>
      </c>
      <c r="G5028" s="77">
        <v>3.78</v>
      </c>
      <c r="H5028" s="77">
        <v>-99999</v>
      </c>
      <c r="I5028" s="77">
        <v>-22.873999999999999</v>
      </c>
      <c r="J5028" s="77" t="s">
        <v>74</v>
      </c>
      <c r="K5028" s="77">
        <v>67.25</v>
      </c>
      <c r="L5028" s="77">
        <v>4.390714285714286</v>
      </c>
      <c r="M5028" s="77">
        <v>-1.6268098259327589E-2</v>
      </c>
      <c r="N5028" s="77">
        <v>4.3825000000000003</v>
      </c>
      <c r="O5028" s="77">
        <v>0.17113519680546249</v>
      </c>
      <c r="P5028" s="77">
        <v>91015</v>
      </c>
      <c r="Q5028" s="77">
        <v>142825</v>
      </c>
      <c r="R5028" s="77">
        <v>0.64</v>
      </c>
      <c r="S5028" s="77">
        <v>35.76</v>
      </c>
      <c r="T5028" s="77">
        <v>6.343</v>
      </c>
      <c r="U5028" s="77">
        <v>18.782800000000002</v>
      </c>
      <c r="V5028" s="77">
        <v>2.5469434146738248</v>
      </c>
      <c r="AC5028" s="77">
        <v>4.4000000000000004</v>
      </c>
      <c r="AD5028" s="77">
        <v>4.3099999999999996</v>
      </c>
      <c r="AH5028" s="77">
        <f>IF(AND(M5028&lt;Variables!$G$6,M5028&gt;Variables!$G$5),0,1)</f>
        <v>1</v>
      </c>
      <c r="AI5028" s="77">
        <f t="shared" si="158"/>
        <v>0</v>
      </c>
      <c r="AJ5028" s="77">
        <f>IF(I5028&gt;Variables!$G$7,0,1)</f>
        <v>1</v>
      </c>
      <c r="AK5028" s="77">
        <f>IF(F5028&gt;Variables!$G$8,0,1)</f>
        <v>1</v>
      </c>
      <c r="AL5028" s="77">
        <f>IF(G5028&gt;Variables!$G$9,0,1)</f>
        <v>1</v>
      </c>
      <c r="AM5028" s="77">
        <f>IF(AND(K5028&gt;Variables!$G$10,K5028&lt;Variables!$G$11),0,1)</f>
        <v>0</v>
      </c>
      <c r="AN5028" s="77">
        <f>IF(H5028&lt;Variables!$G$13,1,0)</f>
        <v>1</v>
      </c>
      <c r="AO5028" s="77">
        <f>IF(R5028&lt;Variables!$G$12,0,1)</f>
        <v>0</v>
      </c>
      <c r="AP5028" s="78">
        <f t="shared" si="159"/>
        <v>0</v>
      </c>
      <c r="AQ5028" s="77">
        <f>IF(V5028&lt;Variables!$G$15,1,0)</f>
        <v>1</v>
      </c>
      <c r="AR5028" s="77">
        <v>0</v>
      </c>
      <c r="AS5028" s="77">
        <v>0</v>
      </c>
      <c r="AT5028" s="77">
        <v>1</v>
      </c>
      <c r="AU5028" s="77">
        <v>0</v>
      </c>
      <c r="BA5028" s="77">
        <v>-1.25</v>
      </c>
    </row>
    <row r="5029" spans="3:53" x14ac:dyDescent="0.25">
      <c r="C5029" s="77" t="s">
        <v>650</v>
      </c>
      <c r="D5029" s="77" t="s">
        <v>445</v>
      </c>
      <c r="E5029" s="77">
        <v>19.96</v>
      </c>
      <c r="F5029" s="77">
        <v>56.81</v>
      </c>
      <c r="G5029" s="77">
        <v>57.08</v>
      </c>
      <c r="H5029" s="77">
        <v>122.72</v>
      </c>
      <c r="I5029" s="77">
        <v>88658.380999999994</v>
      </c>
      <c r="J5029" s="77" t="s">
        <v>75</v>
      </c>
      <c r="K5029" s="77">
        <v>58.51</v>
      </c>
      <c r="L5029" s="77">
        <v>19.863309999999998</v>
      </c>
      <c r="M5029" s="77">
        <v>1.065733757364713</v>
      </c>
      <c r="N5029" s="77">
        <v>18.93224</v>
      </c>
      <c r="O5029" s="77">
        <v>6.0360527861468016</v>
      </c>
      <c r="P5029" s="77">
        <v>50180000</v>
      </c>
      <c r="Q5029" s="77">
        <v>26410000</v>
      </c>
      <c r="R5029" s="77">
        <v>1.9</v>
      </c>
      <c r="S5029" s="77">
        <v>35.76</v>
      </c>
      <c r="T5029" s="77">
        <v>6.343</v>
      </c>
      <c r="U5029" s="77">
        <v>18.782800000000002</v>
      </c>
      <c r="V5029" s="77">
        <v>2.4012621116418158</v>
      </c>
      <c r="AC5029" s="77">
        <v>20.100000000000001</v>
      </c>
      <c r="AD5029" s="77">
        <v>15.81</v>
      </c>
      <c r="AH5029" s="77">
        <f>IF(AND(M5029&lt;Variables!$G$6,M5029&gt;Variables!$G$5),0,1)</f>
        <v>1</v>
      </c>
      <c r="AI5029" s="77">
        <f t="shared" si="158"/>
        <v>0</v>
      </c>
      <c r="AJ5029" s="77">
        <f>IF(I5029&gt;Variables!$G$7,0,1)</f>
        <v>0</v>
      </c>
      <c r="AK5029" s="77">
        <f>IF(F5029&gt;Variables!$G$8,0,1)</f>
        <v>0</v>
      </c>
      <c r="AL5029" s="77">
        <f>IF(G5029&gt;Variables!$G$9,0,1)</f>
        <v>0</v>
      </c>
      <c r="AM5029" s="77">
        <f>IF(AND(K5029&gt;Variables!$G$10,K5029&lt;Variables!$G$11),0,1)</f>
        <v>1</v>
      </c>
      <c r="AN5029" s="77">
        <f>IF(H5029&lt;Variables!$G$13,1,0)</f>
        <v>1</v>
      </c>
      <c r="AO5029" s="77">
        <f>IF(R5029&lt;Variables!$G$12,0,1)</f>
        <v>0</v>
      </c>
      <c r="AP5029" s="78">
        <f t="shared" si="159"/>
        <v>1</v>
      </c>
      <c r="AQ5029" s="77">
        <f>IF(V5029&lt;Variables!$G$15,1,0)</f>
        <v>1</v>
      </c>
      <c r="AR5029" s="77">
        <v>0</v>
      </c>
      <c r="AS5029" s="77">
        <v>0</v>
      </c>
      <c r="AT5029" s="77">
        <v>1</v>
      </c>
      <c r="AU5029" s="77">
        <v>0</v>
      </c>
      <c r="BA5029" s="77">
        <v>-2.25</v>
      </c>
    </row>
    <row r="5030" spans="3:53" x14ac:dyDescent="0.25">
      <c r="C5030" s="77" t="s">
        <v>650</v>
      </c>
      <c r="D5030" s="77" t="s">
        <v>625</v>
      </c>
      <c r="E5030" s="77">
        <v>44.35</v>
      </c>
      <c r="F5030" s="77">
        <v>5.8</v>
      </c>
      <c r="G5030" s="77">
        <v>4.34</v>
      </c>
      <c r="H5030" s="77">
        <v>1940</v>
      </c>
      <c r="I5030" s="77">
        <v>1.0449999999999999</v>
      </c>
      <c r="J5030" s="77" t="s">
        <v>74</v>
      </c>
      <c r="K5030" s="77">
        <v>59.27</v>
      </c>
      <c r="L5030" s="77">
        <v>44.05409375</v>
      </c>
      <c r="M5030" s="77">
        <v>0.37659666986112728</v>
      </c>
      <c r="N5030" s="77">
        <v>43.958169767441873</v>
      </c>
      <c r="O5030" s="77">
        <v>0.59563497284652689</v>
      </c>
      <c r="P5030" s="77">
        <v>312103</v>
      </c>
      <c r="Q5030" s="77">
        <v>388176</v>
      </c>
      <c r="R5030" s="77">
        <v>0.8</v>
      </c>
      <c r="S5030" s="77">
        <v>35.76</v>
      </c>
      <c r="T5030" s="77">
        <v>6.343</v>
      </c>
      <c r="U5030" s="77">
        <v>18.782800000000002</v>
      </c>
      <c r="V5030" s="77">
        <v>2.4431635309212889</v>
      </c>
      <c r="AC5030" s="77">
        <v>44.309899999999999</v>
      </c>
      <c r="AD5030" s="77">
        <v>42.44</v>
      </c>
      <c r="AH5030" s="77">
        <f>IF(AND(M5030&lt;Variables!$G$6,M5030&gt;Variables!$G$5),0,1)</f>
        <v>1</v>
      </c>
      <c r="AI5030" s="77">
        <f t="shared" si="158"/>
        <v>0</v>
      </c>
      <c r="AJ5030" s="77">
        <f>IF(I5030&gt;Variables!$G$7,0,1)</f>
        <v>1</v>
      </c>
      <c r="AK5030" s="77">
        <f>IF(F5030&gt;Variables!$G$8,0,1)</f>
        <v>1</v>
      </c>
      <c r="AL5030" s="77">
        <f>IF(G5030&gt;Variables!$G$9,0,1)</f>
        <v>1</v>
      </c>
      <c r="AM5030" s="77">
        <f>IF(AND(K5030&gt;Variables!$G$10,K5030&lt;Variables!$G$11),0,1)</f>
        <v>1</v>
      </c>
      <c r="AN5030" s="77">
        <f>IF(H5030&lt;Variables!$G$13,1,0)</f>
        <v>0</v>
      </c>
      <c r="AO5030" s="77">
        <f>IF(R5030&lt;Variables!$G$12,0,1)</f>
        <v>0</v>
      </c>
      <c r="AP5030" s="78">
        <f t="shared" si="159"/>
        <v>0</v>
      </c>
      <c r="AQ5030" s="77">
        <f>IF(V5030&lt;Variables!$G$15,1,0)</f>
        <v>1</v>
      </c>
      <c r="AR5030" s="77">
        <v>0</v>
      </c>
      <c r="AS5030" s="77">
        <v>0</v>
      </c>
      <c r="AT5030" s="77">
        <v>1</v>
      </c>
      <c r="AU5030" s="77">
        <v>0</v>
      </c>
      <c r="BA5030" s="77">
        <v>-2.25</v>
      </c>
    </row>
    <row r="5031" spans="3:53" x14ac:dyDescent="0.25">
      <c r="C5031" s="77" t="s">
        <v>650</v>
      </c>
      <c r="D5031" s="77" t="s">
        <v>638</v>
      </c>
      <c r="E5031" s="77">
        <v>5.57</v>
      </c>
      <c r="F5031" s="77">
        <v>6.54</v>
      </c>
      <c r="G5031" s="77">
        <v>6.16</v>
      </c>
      <c r="H5031" s="77">
        <v>-99999</v>
      </c>
      <c r="I5031" s="77">
        <v>277.79000000000002</v>
      </c>
      <c r="J5031" s="77" t="s">
        <v>74</v>
      </c>
      <c r="L5031" s="77">
        <v>5.5309999999999997</v>
      </c>
      <c r="M5031" s="77">
        <v>0</v>
      </c>
      <c r="N5031" s="77">
        <v>5.5309999999999997</v>
      </c>
      <c r="O5031" s="77">
        <v>0</v>
      </c>
      <c r="P5031" s="77">
        <v>16834</v>
      </c>
      <c r="Q5031" s="77">
        <v>549543</v>
      </c>
      <c r="R5031" s="77">
        <v>0.03</v>
      </c>
      <c r="S5031" s="77">
        <v>35.76</v>
      </c>
      <c r="T5031" s="77">
        <v>6.343</v>
      </c>
      <c r="U5031" s="77">
        <v>18.782800000000002</v>
      </c>
      <c r="AC5031" s="77">
        <v>5.625</v>
      </c>
      <c r="AD5031" s="77">
        <v>5.49</v>
      </c>
      <c r="AH5031" s="77">
        <f>IF(AND(M5031&lt;Variables!$G$6,M5031&gt;Variables!$G$5),0,1)</f>
        <v>1</v>
      </c>
      <c r="AI5031" s="77">
        <f t="shared" si="158"/>
        <v>1</v>
      </c>
      <c r="AJ5031" s="77">
        <f>IF(I5031&gt;Variables!$G$7,0,1)</f>
        <v>0</v>
      </c>
      <c r="AK5031" s="77">
        <f>IF(F5031&gt;Variables!$G$8,0,1)</f>
        <v>1</v>
      </c>
      <c r="AL5031" s="77">
        <f>IF(G5031&gt;Variables!$G$9,0,1)</f>
        <v>1</v>
      </c>
      <c r="AM5031" s="77">
        <f>IF(AND(K5031&gt;Variables!$G$10,K5031&lt;Variables!$G$11),0,1)</f>
        <v>1</v>
      </c>
      <c r="AN5031" s="77">
        <f>IF(H5031&lt;Variables!$G$13,1,0)</f>
        <v>1</v>
      </c>
      <c r="AO5031" s="77">
        <f>IF(R5031&lt;Variables!$G$12,0,1)</f>
        <v>0</v>
      </c>
      <c r="AP5031" s="78">
        <f t="shared" si="159"/>
        <v>0</v>
      </c>
      <c r="AQ5031" s="77">
        <f>IF(V5031&lt;Variables!$G$15,1,0)</f>
        <v>1</v>
      </c>
      <c r="AR5031" s="77">
        <v>0</v>
      </c>
      <c r="AS5031" s="77">
        <v>0</v>
      </c>
      <c r="AT5031" s="77">
        <v>0</v>
      </c>
      <c r="AU5031" s="77">
        <v>0</v>
      </c>
      <c r="BA5031" s="77">
        <v>0</v>
      </c>
    </row>
    <row r="5032" spans="3:53" x14ac:dyDescent="0.25">
      <c r="C5032" s="77" t="s">
        <v>650</v>
      </c>
      <c r="D5032" s="77" t="s">
        <v>644</v>
      </c>
      <c r="E5032" s="77">
        <v>31.36</v>
      </c>
      <c r="F5032" s="77">
        <v>10.25</v>
      </c>
      <c r="G5032" s="77">
        <v>0</v>
      </c>
      <c r="H5032" s="77">
        <v>-99999</v>
      </c>
      <c r="I5032" s="77">
        <v>6.9470000000000001</v>
      </c>
      <c r="J5032" s="77" t="s">
        <v>74</v>
      </c>
      <c r="K5032" s="77">
        <v>-99999</v>
      </c>
      <c r="L5032" s="77">
        <v>-99999</v>
      </c>
      <c r="M5032" s="77">
        <v>-99999</v>
      </c>
      <c r="N5032" s="77">
        <v>31.364999999999998</v>
      </c>
      <c r="O5032" s="77">
        <v>0</v>
      </c>
      <c r="P5032" s="77">
        <v>30000</v>
      </c>
      <c r="Q5032" s="77">
        <v>111328</v>
      </c>
      <c r="R5032" s="77">
        <v>0.27</v>
      </c>
      <c r="S5032" s="77">
        <v>35.76</v>
      </c>
      <c r="T5032" s="77">
        <v>6.343</v>
      </c>
      <c r="U5032" s="77">
        <v>18.782800000000002</v>
      </c>
      <c r="V5032" s="77">
        <v>-99999</v>
      </c>
      <c r="AC5032" s="77">
        <v>-99999</v>
      </c>
      <c r="AD5032" s="77">
        <v>-99999</v>
      </c>
      <c r="AH5032" s="77">
        <f>IF(AND(M5032&lt;Variables!$G$6,M5032&gt;Variables!$G$5),0,1)</f>
        <v>1</v>
      </c>
      <c r="AI5032" s="77">
        <f t="shared" si="158"/>
        <v>1</v>
      </c>
      <c r="AJ5032" s="77">
        <f>IF(I5032&gt;Variables!$G$7,0,1)</f>
        <v>1</v>
      </c>
      <c r="AK5032" s="77">
        <f>IF(F5032&gt;Variables!$G$8,0,1)</f>
        <v>0</v>
      </c>
      <c r="AL5032" s="77">
        <f>IF(G5032&gt;Variables!$G$9,0,1)</f>
        <v>1</v>
      </c>
      <c r="AM5032" s="77">
        <f>IF(AND(K5032&gt;Variables!$G$10,K5032&lt;Variables!$G$11),0,1)</f>
        <v>1</v>
      </c>
      <c r="AN5032" s="77">
        <f>IF(H5032&lt;Variables!$G$13,1,0)</f>
        <v>1</v>
      </c>
      <c r="AO5032" s="77">
        <f>IF(R5032&lt;Variables!$G$12,0,1)</f>
        <v>0</v>
      </c>
      <c r="AP5032" s="78">
        <f t="shared" si="159"/>
        <v>0</v>
      </c>
      <c r="AQ5032" s="77">
        <f>IF(V5032&lt;Variables!$G$15,1,0)</f>
        <v>1</v>
      </c>
      <c r="AR5032" s="77">
        <v>0</v>
      </c>
      <c r="AS5032" s="77">
        <v>0</v>
      </c>
      <c r="AT5032" s="77">
        <v>0</v>
      </c>
      <c r="AU5032" s="77">
        <v>0</v>
      </c>
      <c r="BA5032" s="77">
        <v>0</v>
      </c>
    </row>
    <row r="5033" spans="3:53" x14ac:dyDescent="0.25">
      <c r="C5033" s="77" t="s">
        <v>650</v>
      </c>
      <c r="D5033" s="77" t="s">
        <v>615</v>
      </c>
      <c r="E5033" s="77">
        <v>8.49</v>
      </c>
      <c r="F5033" s="77">
        <v>49.29</v>
      </c>
      <c r="G5033" s="77">
        <v>16.25</v>
      </c>
      <c r="H5033" s="77">
        <v>-99999</v>
      </c>
      <c r="I5033" s="77">
        <v>-99999</v>
      </c>
      <c r="J5033" s="77" t="s">
        <v>75</v>
      </c>
      <c r="K5033" s="77">
        <v>54.73</v>
      </c>
      <c r="L5033" s="77">
        <v>8.2757699999999996</v>
      </c>
      <c r="M5033" s="77">
        <v>1.1386251672049801</v>
      </c>
      <c r="N5033" s="77">
        <v>8.2721060000000008</v>
      </c>
      <c r="O5033" s="77">
        <v>1.1834229396963529</v>
      </c>
      <c r="P5033" s="77">
        <v>25100000</v>
      </c>
      <c r="Q5033" s="77">
        <v>0</v>
      </c>
      <c r="R5033" s="77">
        <v>1</v>
      </c>
      <c r="S5033" s="77">
        <v>35.76</v>
      </c>
      <c r="T5033" s="77">
        <v>6.343</v>
      </c>
      <c r="U5033" s="77">
        <v>18.782800000000002</v>
      </c>
      <c r="V5033" s="77">
        <v>2.3708446525986102</v>
      </c>
      <c r="AC5033" s="77">
        <v>8.84</v>
      </c>
      <c r="AD5033" s="77">
        <v>7.35</v>
      </c>
      <c r="AH5033" s="77">
        <f>IF(AND(M5033&lt;Variables!$G$6,M5033&gt;Variables!$G$5),0,1)</f>
        <v>1</v>
      </c>
      <c r="AI5033" s="77">
        <f t="shared" si="158"/>
        <v>0</v>
      </c>
      <c r="AJ5033" s="77">
        <f>IF(I5033&gt;Variables!$G$7,0,1)</f>
        <v>1</v>
      </c>
      <c r="AK5033" s="77">
        <f>IF(F5033&gt;Variables!$G$8,0,1)</f>
        <v>0</v>
      </c>
      <c r="AL5033" s="77">
        <f>IF(G5033&gt;Variables!$G$9,0,1)</f>
        <v>0</v>
      </c>
      <c r="AM5033" s="77">
        <f>IF(AND(K5033&gt;Variables!$G$10,K5033&lt;Variables!$G$11),0,1)</f>
        <v>1</v>
      </c>
      <c r="AN5033" s="77">
        <f>IF(H5033&lt;Variables!$G$13,1,0)</f>
        <v>1</v>
      </c>
      <c r="AO5033" s="77">
        <f>IF(R5033&lt;Variables!$G$12,0,1)</f>
        <v>0</v>
      </c>
      <c r="AP5033" s="78">
        <f t="shared" si="159"/>
        <v>1</v>
      </c>
      <c r="AQ5033" s="77">
        <f>IF(V5033&lt;Variables!$G$15,1,0)</f>
        <v>1</v>
      </c>
      <c r="AR5033" s="77">
        <v>1</v>
      </c>
      <c r="AS5033" s="77">
        <v>0</v>
      </c>
      <c r="AT5033" s="77">
        <v>0</v>
      </c>
      <c r="AU5033" s="77">
        <v>0</v>
      </c>
      <c r="BA5033" s="77">
        <v>2</v>
      </c>
    </row>
    <row r="5034" spans="3:53" x14ac:dyDescent="0.25">
      <c r="C5034" s="77" t="s">
        <v>650</v>
      </c>
      <c r="D5034" s="77" t="s">
        <v>618</v>
      </c>
      <c r="E5034" s="77">
        <v>1.4</v>
      </c>
      <c r="F5034" s="77">
        <v>8.4600000000000009</v>
      </c>
      <c r="G5034" s="77">
        <v>0.71</v>
      </c>
      <c r="H5034" s="77">
        <v>-99999</v>
      </c>
      <c r="I5034" s="77">
        <v>4.2729999999999997</v>
      </c>
      <c r="J5034" s="77" t="s">
        <v>74</v>
      </c>
      <c r="L5034" s="77">
        <v>1.41</v>
      </c>
      <c r="M5034" s="77">
        <v>0</v>
      </c>
      <c r="N5034" s="77">
        <v>1.41</v>
      </c>
      <c r="O5034" s="77">
        <v>0</v>
      </c>
      <c r="P5034" s="77">
        <v>32267</v>
      </c>
      <c r="Q5034" s="77">
        <v>39096</v>
      </c>
      <c r="R5034" s="77">
        <v>0.83</v>
      </c>
      <c r="S5034" s="77">
        <v>35.76</v>
      </c>
      <c r="T5034" s="77">
        <v>6.343</v>
      </c>
      <c r="U5034" s="77">
        <v>18.782800000000002</v>
      </c>
      <c r="AC5034" s="77">
        <v>1.41</v>
      </c>
      <c r="AD5034" s="77">
        <v>1.395</v>
      </c>
      <c r="AH5034" s="77">
        <f>IF(AND(M5034&lt;Variables!$G$6,M5034&gt;Variables!$G$5),0,1)</f>
        <v>1</v>
      </c>
      <c r="AI5034" s="77">
        <f t="shared" si="158"/>
        <v>1</v>
      </c>
      <c r="AJ5034" s="77">
        <f>IF(I5034&gt;Variables!$G$7,0,1)</f>
        <v>1</v>
      </c>
      <c r="AK5034" s="77">
        <f>IF(F5034&gt;Variables!$G$8,0,1)</f>
        <v>1</v>
      </c>
      <c r="AL5034" s="77">
        <f>IF(G5034&gt;Variables!$G$9,0,1)</f>
        <v>1</v>
      </c>
      <c r="AM5034" s="77">
        <f>IF(AND(K5034&gt;Variables!$G$10,K5034&lt;Variables!$G$11),0,1)</f>
        <v>1</v>
      </c>
      <c r="AN5034" s="77">
        <f>IF(H5034&lt;Variables!$G$13,1,0)</f>
        <v>1</v>
      </c>
      <c r="AO5034" s="77">
        <f>IF(R5034&lt;Variables!$G$12,0,1)</f>
        <v>0</v>
      </c>
      <c r="AP5034" s="78">
        <f t="shared" si="159"/>
        <v>0</v>
      </c>
      <c r="AQ5034" s="77">
        <f>IF(V5034&lt;Variables!$G$15,1,0)</f>
        <v>1</v>
      </c>
      <c r="AR5034" s="77">
        <v>0</v>
      </c>
      <c r="AS5034" s="77">
        <v>0</v>
      </c>
      <c r="AT5034" s="77">
        <v>0</v>
      </c>
      <c r="AU5034" s="77">
        <v>0</v>
      </c>
      <c r="BA5034" s="77">
        <v>0</v>
      </c>
    </row>
    <row r="5035" spans="3:53" x14ac:dyDescent="0.25">
      <c r="C5035" s="77" t="s">
        <v>650</v>
      </c>
      <c r="D5035" s="77" t="s">
        <v>609</v>
      </c>
      <c r="E5035" s="77">
        <v>5.48</v>
      </c>
      <c r="F5035" s="77">
        <v>6.13</v>
      </c>
      <c r="G5035" s="77">
        <v>3.21</v>
      </c>
      <c r="H5035" s="77">
        <v>30100</v>
      </c>
      <c r="I5035" s="77">
        <v>267.14299999999997</v>
      </c>
      <c r="J5035" s="77" t="s">
        <v>74</v>
      </c>
      <c r="K5035" s="77">
        <v>57.35</v>
      </c>
      <c r="L5035" s="77">
        <v>5.4512150000000004</v>
      </c>
      <c r="M5035" s="77">
        <v>0.34276762153023899</v>
      </c>
      <c r="N5035" s="77">
        <v>5.4687439999999992</v>
      </c>
      <c r="O5035" s="77">
        <v>2.11383089060454E-2</v>
      </c>
      <c r="P5035" s="77">
        <v>34132000</v>
      </c>
      <c r="Q5035" s="77">
        <v>38585000</v>
      </c>
      <c r="R5035" s="77">
        <v>0.88</v>
      </c>
      <c r="S5035" s="77">
        <v>35.76</v>
      </c>
      <c r="T5035" s="77">
        <v>6.343</v>
      </c>
      <c r="U5035" s="77">
        <v>18.782800000000002</v>
      </c>
      <c r="V5035" s="77">
        <v>2.426958182091516</v>
      </c>
      <c r="AC5035" s="77">
        <v>5.65</v>
      </c>
      <c r="AD5035" s="77">
        <v>5.45</v>
      </c>
      <c r="AH5035" s="77">
        <f>IF(AND(M5035&lt;Variables!$G$6,M5035&gt;Variables!$G$5),0,1)</f>
        <v>1</v>
      </c>
      <c r="AI5035" s="77">
        <f t="shared" si="158"/>
        <v>1</v>
      </c>
      <c r="AJ5035" s="77">
        <f>IF(I5035&gt;Variables!$G$7,0,1)</f>
        <v>0</v>
      </c>
      <c r="AK5035" s="77">
        <f>IF(F5035&gt;Variables!$G$8,0,1)</f>
        <v>1</v>
      </c>
      <c r="AL5035" s="77">
        <f>IF(G5035&gt;Variables!$G$9,0,1)</f>
        <v>1</v>
      </c>
      <c r="AM5035" s="77">
        <f>IF(AND(K5035&gt;Variables!$G$10,K5035&lt;Variables!$G$11),0,1)</f>
        <v>1</v>
      </c>
      <c r="AN5035" s="77">
        <f>IF(H5035&lt;Variables!$G$13,1,0)</f>
        <v>0</v>
      </c>
      <c r="AO5035" s="77">
        <f>IF(R5035&lt;Variables!$G$12,0,1)</f>
        <v>0</v>
      </c>
      <c r="AP5035" s="78">
        <f t="shared" si="159"/>
        <v>0</v>
      </c>
      <c r="AQ5035" s="77">
        <f>IF(V5035&lt;Variables!$G$15,1,0)</f>
        <v>1</v>
      </c>
      <c r="AR5035" s="77">
        <v>0</v>
      </c>
      <c r="AS5035" s="77">
        <v>1</v>
      </c>
      <c r="AT5035" s="77">
        <v>0</v>
      </c>
      <c r="AU5035" s="77">
        <v>0</v>
      </c>
      <c r="BA5035" s="77">
        <v>0.47</v>
      </c>
    </row>
    <row r="5036" spans="3:53" x14ac:dyDescent="0.25">
      <c r="C5036" s="77" t="s">
        <v>651</v>
      </c>
      <c r="D5036" s="77" t="s">
        <v>644</v>
      </c>
      <c r="E5036" s="77">
        <v>31.36</v>
      </c>
      <c r="F5036" s="77">
        <v>10.25</v>
      </c>
      <c r="G5036" s="77">
        <v>0</v>
      </c>
      <c r="H5036" s="77">
        <v>-99999</v>
      </c>
      <c r="I5036" s="77">
        <v>6.9470000000000001</v>
      </c>
      <c r="J5036" s="77" t="s">
        <v>74</v>
      </c>
      <c r="K5036" s="77">
        <v>-99999</v>
      </c>
      <c r="L5036" s="77">
        <v>-99999</v>
      </c>
      <c r="M5036" s="77">
        <v>-99999</v>
      </c>
      <c r="N5036" s="77">
        <v>31.364999999999998</v>
      </c>
      <c r="O5036" s="77">
        <v>0</v>
      </c>
      <c r="P5036" s="77">
        <v>30000</v>
      </c>
      <c r="Q5036" s="77">
        <v>111328</v>
      </c>
      <c r="R5036" s="77">
        <v>0.27</v>
      </c>
      <c r="S5036" s="77">
        <v>35.387</v>
      </c>
      <c r="T5036" s="77">
        <v>6.298</v>
      </c>
      <c r="U5036" s="77">
        <v>18.575600000000001</v>
      </c>
      <c r="V5036" s="77">
        <v>-99999</v>
      </c>
      <c r="AC5036" s="77">
        <v>-99999</v>
      </c>
      <c r="AD5036" s="77">
        <v>-99999</v>
      </c>
      <c r="AH5036" s="77">
        <f>IF(AND(M5036&lt;Variables!$G$6,M5036&gt;Variables!$G$5),0,1)</f>
        <v>1</v>
      </c>
      <c r="AI5036" s="77">
        <f t="shared" si="158"/>
        <v>1</v>
      </c>
      <c r="AJ5036" s="77">
        <f>IF(I5036&gt;Variables!$G$7,0,1)</f>
        <v>1</v>
      </c>
      <c r="AK5036" s="77">
        <f>IF(F5036&gt;Variables!$G$8,0,1)</f>
        <v>0</v>
      </c>
      <c r="AL5036" s="77">
        <f>IF(G5036&gt;Variables!$G$9,0,1)</f>
        <v>1</v>
      </c>
      <c r="AM5036" s="77">
        <f>IF(AND(K5036&gt;Variables!$G$10,K5036&lt;Variables!$G$11),0,1)</f>
        <v>1</v>
      </c>
      <c r="AN5036" s="77">
        <f>IF(H5036&lt;Variables!$G$13,1,0)</f>
        <v>1</v>
      </c>
      <c r="AO5036" s="77">
        <f>IF(R5036&lt;Variables!$G$12,0,1)</f>
        <v>0</v>
      </c>
      <c r="AP5036" s="78">
        <f t="shared" si="159"/>
        <v>0</v>
      </c>
      <c r="AQ5036" s="77">
        <f>IF(V5036&lt;Variables!$G$15,1,0)</f>
        <v>1</v>
      </c>
      <c r="AR5036" s="77">
        <v>0</v>
      </c>
      <c r="AS5036" s="77">
        <v>0</v>
      </c>
      <c r="AT5036" s="77">
        <v>0</v>
      </c>
      <c r="AU5036" s="77">
        <v>0</v>
      </c>
      <c r="BA5036" s="77">
        <v>0</v>
      </c>
    </row>
    <row r="5037" spans="3:53" x14ac:dyDescent="0.25">
      <c r="C5037" s="77" t="s">
        <v>651</v>
      </c>
      <c r="D5037" s="77" t="s">
        <v>127</v>
      </c>
      <c r="E5037" s="77">
        <v>40.6</v>
      </c>
      <c r="F5037" s="77">
        <v>19.64</v>
      </c>
      <c r="G5037" s="77">
        <v>19.350000000000001</v>
      </c>
      <c r="H5037" s="77">
        <v>6940</v>
      </c>
      <c r="I5037" s="77">
        <v>1482.9680000000001</v>
      </c>
      <c r="J5037" s="77" t="s">
        <v>74</v>
      </c>
      <c r="K5037" s="77">
        <v>67.709999999999994</v>
      </c>
      <c r="L5037" s="77">
        <v>39.202749999999988</v>
      </c>
      <c r="M5037" s="77">
        <v>2.2887424989318532</v>
      </c>
      <c r="N5037" s="77">
        <v>38.710818000000003</v>
      </c>
      <c r="O5037" s="77">
        <v>3.5886144281425358</v>
      </c>
      <c r="P5037" s="77">
        <v>761018</v>
      </c>
      <c r="Q5037" s="77">
        <v>800984</v>
      </c>
      <c r="R5037" s="77">
        <v>0.95</v>
      </c>
      <c r="S5037" s="77">
        <v>35.387</v>
      </c>
      <c r="T5037" s="77">
        <v>6.298</v>
      </c>
      <c r="U5037" s="77">
        <v>18.575600000000001</v>
      </c>
      <c r="V5037" s="77">
        <v>2.3739071725810041</v>
      </c>
      <c r="AC5037" s="77">
        <v>42.62</v>
      </c>
      <c r="AD5037" s="77">
        <v>40.1</v>
      </c>
      <c r="AH5037" s="77">
        <f>IF(AND(M5037&lt;Variables!$G$6,M5037&gt;Variables!$G$5),0,1)</f>
        <v>1</v>
      </c>
      <c r="AI5037" s="77">
        <f t="shared" si="158"/>
        <v>0</v>
      </c>
      <c r="AJ5037" s="77">
        <f>IF(I5037&gt;Variables!$G$7,0,1)</f>
        <v>0</v>
      </c>
      <c r="AK5037" s="77">
        <f>IF(F5037&gt;Variables!$G$8,0,1)</f>
        <v>0</v>
      </c>
      <c r="AL5037" s="77">
        <f>IF(G5037&gt;Variables!$G$9,0,1)</f>
        <v>0</v>
      </c>
      <c r="AM5037" s="77">
        <f>IF(AND(K5037&gt;Variables!$G$10,K5037&lt;Variables!$G$11),0,1)</f>
        <v>0</v>
      </c>
      <c r="AN5037" s="77">
        <f>IF(H5037&lt;Variables!$G$13,1,0)</f>
        <v>0</v>
      </c>
      <c r="AO5037" s="77">
        <f>IF(R5037&lt;Variables!$G$12,0,1)</f>
        <v>0</v>
      </c>
      <c r="AP5037" s="78">
        <f t="shared" si="159"/>
        <v>0</v>
      </c>
      <c r="AQ5037" s="77">
        <f>IF(V5037&lt;Variables!$G$15,1,0)</f>
        <v>1</v>
      </c>
      <c r="AR5037" s="77">
        <v>1</v>
      </c>
      <c r="AS5037" s="77">
        <v>0</v>
      </c>
      <c r="AT5037" s="77">
        <v>0</v>
      </c>
      <c r="AU5037" s="77">
        <v>0</v>
      </c>
      <c r="BA5037" s="77">
        <v>2</v>
      </c>
    </row>
    <row r="5038" spans="3:53" x14ac:dyDescent="0.25">
      <c r="C5038" s="77" t="s">
        <v>651</v>
      </c>
      <c r="D5038" s="77" t="s">
        <v>623</v>
      </c>
      <c r="E5038" s="77">
        <v>12.71</v>
      </c>
      <c r="F5038" s="77">
        <v>14.04</v>
      </c>
      <c r="G5038" s="77">
        <v>3.17</v>
      </c>
      <c r="H5038" s="77">
        <v>8119.9999999999991</v>
      </c>
      <c r="I5038" s="77">
        <v>-40.960999999999999</v>
      </c>
      <c r="J5038" s="77" t="s">
        <v>74</v>
      </c>
      <c r="K5038" s="77">
        <v>41.08</v>
      </c>
      <c r="L5038" s="77">
        <v>12.727715</v>
      </c>
      <c r="M5038" s="77">
        <v>-0.54145618439759613</v>
      </c>
      <c r="N5038" s="77">
        <v>12.759537999999999</v>
      </c>
      <c r="O5038" s="77">
        <v>-0.78951134437626014</v>
      </c>
      <c r="P5038" s="77">
        <v>23566000</v>
      </c>
      <c r="Q5038" s="77">
        <v>6845000</v>
      </c>
      <c r="R5038" s="77">
        <v>3.44</v>
      </c>
      <c r="S5038" s="77">
        <v>35.387</v>
      </c>
      <c r="T5038" s="77">
        <v>6.298</v>
      </c>
      <c r="U5038" s="77">
        <v>18.575600000000001</v>
      </c>
      <c r="V5038" s="77">
        <v>2.274718229686318</v>
      </c>
      <c r="AC5038" s="77">
        <v>12.7</v>
      </c>
      <c r="AD5038" s="77">
        <v>11.92</v>
      </c>
      <c r="AH5038" s="77">
        <f>IF(AND(M5038&lt;Variables!$G$6,M5038&gt;Variables!$G$5),0,1)</f>
        <v>1</v>
      </c>
      <c r="AI5038" s="77">
        <f t="shared" si="158"/>
        <v>1</v>
      </c>
      <c r="AJ5038" s="77">
        <f>IF(I5038&gt;Variables!$G$7,0,1)</f>
        <v>1</v>
      </c>
      <c r="AK5038" s="77">
        <f>IF(F5038&gt;Variables!$G$8,0,1)</f>
        <v>0</v>
      </c>
      <c r="AL5038" s="77">
        <f>IF(G5038&gt;Variables!$G$9,0,1)</f>
        <v>1</v>
      </c>
      <c r="AM5038" s="77">
        <f>IF(AND(K5038&gt;Variables!$G$10,K5038&lt;Variables!$G$11),0,1)</f>
        <v>1</v>
      </c>
      <c r="AN5038" s="77">
        <f>IF(H5038&lt;Variables!$G$13,1,0)</f>
        <v>0</v>
      </c>
      <c r="AO5038" s="77">
        <f>IF(R5038&lt;Variables!$G$12,0,1)</f>
        <v>1</v>
      </c>
      <c r="AP5038" s="78">
        <f t="shared" si="159"/>
        <v>0</v>
      </c>
      <c r="AQ5038" s="77">
        <f>IF(V5038&lt;Variables!$G$15,1,0)</f>
        <v>1</v>
      </c>
      <c r="AR5038" s="77">
        <v>0</v>
      </c>
      <c r="AS5038" s="77">
        <v>0</v>
      </c>
      <c r="AT5038" s="77">
        <v>1</v>
      </c>
      <c r="AU5038" s="77">
        <v>0</v>
      </c>
      <c r="BA5038" s="77">
        <v>-1.98</v>
      </c>
    </row>
    <row r="5039" spans="3:53" x14ac:dyDescent="0.25">
      <c r="C5039" s="77" t="s">
        <v>651</v>
      </c>
      <c r="D5039" s="77" t="s">
        <v>649</v>
      </c>
      <c r="E5039" s="77">
        <v>60.86</v>
      </c>
      <c r="F5039" s="77">
        <v>7.26</v>
      </c>
      <c r="G5039" s="77">
        <v>5.61</v>
      </c>
      <c r="H5039" s="77">
        <v>4210</v>
      </c>
      <c r="I5039" s="77">
        <v>-4.3239999999999998</v>
      </c>
      <c r="J5039" s="77" t="s">
        <v>74</v>
      </c>
      <c r="K5039" s="77">
        <v>75.81</v>
      </c>
      <c r="L5039" s="77">
        <v>60.075599999999987</v>
      </c>
      <c r="M5039" s="77">
        <v>1.205814007683657</v>
      </c>
      <c r="N5039" s="77">
        <v>59.435036000000011</v>
      </c>
      <c r="O5039" s="77">
        <v>2.296564605429003</v>
      </c>
      <c r="P5039" s="77">
        <v>1294000</v>
      </c>
      <c r="Q5039" s="77">
        <v>2786000</v>
      </c>
      <c r="R5039" s="77">
        <v>0.46</v>
      </c>
      <c r="S5039" s="77">
        <v>35.387</v>
      </c>
      <c r="T5039" s="77">
        <v>6.298</v>
      </c>
      <c r="U5039" s="77">
        <v>18.575600000000001</v>
      </c>
      <c r="V5039" s="77">
        <v>2.5131599278535708</v>
      </c>
      <c r="AC5039" s="77">
        <v>60.87</v>
      </c>
      <c r="AD5039" s="77">
        <v>58.36</v>
      </c>
      <c r="AH5039" s="77">
        <f>IF(AND(M5039&lt;Variables!$G$6,M5039&gt;Variables!$G$5),0,1)</f>
        <v>1</v>
      </c>
      <c r="AI5039" s="77">
        <f t="shared" si="158"/>
        <v>0</v>
      </c>
      <c r="AJ5039" s="77">
        <f>IF(I5039&gt;Variables!$G$7,0,1)</f>
        <v>1</v>
      </c>
      <c r="AK5039" s="77">
        <f>IF(F5039&gt;Variables!$G$8,0,1)</f>
        <v>1</v>
      </c>
      <c r="AL5039" s="77">
        <f>IF(G5039&gt;Variables!$G$9,0,1)</f>
        <v>1</v>
      </c>
      <c r="AM5039" s="77">
        <f>IF(AND(K5039&gt;Variables!$G$10,K5039&lt;Variables!$G$11),0,1)</f>
        <v>1</v>
      </c>
      <c r="AN5039" s="77">
        <f>IF(H5039&lt;Variables!$G$13,1,0)</f>
        <v>0</v>
      </c>
      <c r="AO5039" s="77">
        <f>IF(R5039&lt;Variables!$G$12,0,1)</f>
        <v>0</v>
      </c>
      <c r="AP5039" s="78">
        <f t="shared" si="159"/>
        <v>0</v>
      </c>
      <c r="AQ5039" s="77">
        <f>IF(V5039&lt;Variables!$G$15,1,0)</f>
        <v>1</v>
      </c>
      <c r="AR5039" s="77">
        <v>0</v>
      </c>
      <c r="AS5039" s="77">
        <v>0</v>
      </c>
      <c r="AT5039" s="77">
        <v>1</v>
      </c>
      <c r="AU5039" s="77">
        <v>0</v>
      </c>
      <c r="BA5039" s="77">
        <v>-2.25</v>
      </c>
    </row>
    <row r="5040" spans="3:53" x14ac:dyDescent="0.25">
      <c r="C5040" s="77" t="s">
        <v>651</v>
      </c>
      <c r="D5040" s="77" t="s">
        <v>611</v>
      </c>
      <c r="E5040" s="77">
        <v>20.97</v>
      </c>
      <c r="F5040" s="77">
        <v>6.33</v>
      </c>
      <c r="G5040" s="77">
        <v>-0.78</v>
      </c>
      <c r="H5040" s="77">
        <v>-99999</v>
      </c>
      <c r="I5040" s="77">
        <v>-0.38500000000000001</v>
      </c>
      <c r="J5040" s="77" t="s">
        <v>74</v>
      </c>
      <c r="K5040" s="77">
        <v>62.49</v>
      </c>
      <c r="L5040" s="77">
        <v>20.904019999999999</v>
      </c>
      <c r="M5040" s="77">
        <v>4.6880934863341083E-3</v>
      </c>
      <c r="N5040" s="77">
        <v>20.905014285714291</v>
      </c>
      <c r="O5040" s="77">
        <v>-6.8336304825923269E-5</v>
      </c>
      <c r="P5040" s="77">
        <v>28419</v>
      </c>
      <c r="Q5040" s="77">
        <v>63540</v>
      </c>
      <c r="R5040" s="77">
        <v>0.45</v>
      </c>
      <c r="S5040" s="77">
        <v>35.387</v>
      </c>
      <c r="T5040" s="77">
        <v>6.298</v>
      </c>
      <c r="U5040" s="77">
        <v>18.575600000000001</v>
      </c>
      <c r="V5040" s="77">
        <v>2.496105404786638</v>
      </c>
      <c r="AC5040" s="77">
        <v>21.3</v>
      </c>
      <c r="AD5040" s="77">
        <v>20.9</v>
      </c>
      <c r="AH5040" s="77">
        <f>IF(AND(M5040&lt;Variables!$G$6,M5040&gt;Variables!$G$5),0,1)</f>
        <v>1</v>
      </c>
      <c r="AI5040" s="77">
        <f t="shared" si="158"/>
        <v>1</v>
      </c>
      <c r="AJ5040" s="77">
        <f>IF(I5040&gt;Variables!$G$7,0,1)</f>
        <v>1</v>
      </c>
      <c r="AK5040" s="77">
        <f>IF(F5040&gt;Variables!$G$8,0,1)</f>
        <v>1</v>
      </c>
      <c r="AL5040" s="77">
        <f>IF(G5040&gt;Variables!$G$9,0,1)</f>
        <v>1</v>
      </c>
      <c r="AM5040" s="77">
        <f>IF(AND(K5040&gt;Variables!$G$10,K5040&lt;Variables!$G$11),0,1)</f>
        <v>0</v>
      </c>
      <c r="AN5040" s="77">
        <f>IF(H5040&lt;Variables!$G$13,1,0)</f>
        <v>1</v>
      </c>
      <c r="AO5040" s="77">
        <f>IF(R5040&lt;Variables!$G$12,0,1)</f>
        <v>0</v>
      </c>
      <c r="AP5040" s="78">
        <f t="shared" si="159"/>
        <v>0</v>
      </c>
      <c r="AQ5040" s="77">
        <f>IF(V5040&lt;Variables!$G$15,1,0)</f>
        <v>1</v>
      </c>
      <c r="AR5040" s="77">
        <v>1</v>
      </c>
      <c r="AS5040" s="77">
        <v>0</v>
      </c>
      <c r="AT5040" s="77">
        <v>0</v>
      </c>
      <c r="AU5040" s="77">
        <v>0</v>
      </c>
      <c r="BA5040" s="77">
        <v>1.03</v>
      </c>
    </row>
    <row r="5041" spans="3:53" x14ac:dyDescent="0.25">
      <c r="C5041" s="77" t="s">
        <v>651</v>
      </c>
      <c r="D5041" s="77" t="s">
        <v>451</v>
      </c>
      <c r="E5041" s="77">
        <v>25.01</v>
      </c>
      <c r="F5041" s="77">
        <v>5.77</v>
      </c>
      <c r="G5041" s="77">
        <v>3.87</v>
      </c>
      <c r="H5041" s="77">
        <v>13770</v>
      </c>
      <c r="I5041" s="77">
        <v>29.334</v>
      </c>
      <c r="J5041" s="77" t="s">
        <v>74</v>
      </c>
      <c r="K5041" s="77">
        <v>52.55</v>
      </c>
      <c r="L5041" s="77">
        <v>24.917504999999998</v>
      </c>
      <c r="M5041" s="77">
        <v>5.0145470021983572E-2</v>
      </c>
      <c r="N5041" s="77">
        <v>24.938264</v>
      </c>
      <c r="O5041" s="77">
        <v>-3.3137831887592673E-2</v>
      </c>
      <c r="P5041" s="77">
        <v>495785</v>
      </c>
      <c r="Q5041" s="77">
        <v>1031000</v>
      </c>
      <c r="R5041" s="77">
        <v>0.48</v>
      </c>
      <c r="S5041" s="77">
        <v>35.387</v>
      </c>
      <c r="T5041" s="77">
        <v>6.298</v>
      </c>
      <c r="U5041" s="77">
        <v>18.575600000000001</v>
      </c>
      <c r="V5041" s="77">
        <v>2.391744926479999</v>
      </c>
      <c r="AC5041" s="77">
        <v>24.96</v>
      </c>
      <c r="AD5041" s="77">
        <v>23.27</v>
      </c>
      <c r="AH5041" s="77">
        <f>IF(AND(M5041&lt;Variables!$G$6,M5041&gt;Variables!$G$5),0,1)</f>
        <v>1</v>
      </c>
      <c r="AI5041" s="77">
        <f t="shared" si="158"/>
        <v>1</v>
      </c>
      <c r="AJ5041" s="77">
        <f>IF(I5041&gt;Variables!$G$7,0,1)</f>
        <v>1</v>
      </c>
      <c r="AK5041" s="77">
        <f>IF(F5041&gt;Variables!$G$8,0,1)</f>
        <v>1</v>
      </c>
      <c r="AL5041" s="77">
        <f>IF(G5041&gt;Variables!$G$9,0,1)</f>
        <v>1</v>
      </c>
      <c r="AM5041" s="77">
        <f>IF(AND(K5041&gt;Variables!$G$10,K5041&lt;Variables!$G$11),0,1)</f>
        <v>1</v>
      </c>
      <c r="AN5041" s="77">
        <f>IF(H5041&lt;Variables!$G$13,1,0)</f>
        <v>0</v>
      </c>
      <c r="AO5041" s="77">
        <f>IF(R5041&lt;Variables!$G$12,0,1)</f>
        <v>0</v>
      </c>
      <c r="AP5041" s="78">
        <f t="shared" si="159"/>
        <v>0</v>
      </c>
      <c r="AQ5041" s="77">
        <f>IF(V5041&lt;Variables!$G$15,1,0)</f>
        <v>1</v>
      </c>
      <c r="AR5041" s="77">
        <v>0</v>
      </c>
      <c r="AS5041" s="77">
        <v>0</v>
      </c>
      <c r="AT5041" s="77">
        <v>1</v>
      </c>
      <c r="AU5041" s="77">
        <v>0</v>
      </c>
      <c r="BA5041" s="77">
        <v>-1.33</v>
      </c>
    </row>
    <row r="5042" spans="3:53" x14ac:dyDescent="0.25">
      <c r="C5042" s="77" t="s">
        <v>651</v>
      </c>
      <c r="D5042" s="77" t="s">
        <v>609</v>
      </c>
      <c r="E5042" s="77">
        <v>5.47</v>
      </c>
      <c r="F5042" s="77">
        <v>6.03</v>
      </c>
      <c r="G5042" s="77">
        <v>2.83</v>
      </c>
      <c r="H5042" s="77">
        <v>30100</v>
      </c>
      <c r="I5042" s="77">
        <v>266.505</v>
      </c>
      <c r="J5042" s="77" t="s">
        <v>74</v>
      </c>
      <c r="K5042" s="77">
        <v>44.92</v>
      </c>
      <c r="L5042" s="77">
        <v>5.4561200000000003</v>
      </c>
      <c r="M5042" s="77">
        <v>-0.1121676209467557</v>
      </c>
      <c r="N5042" s="77">
        <v>5.464594</v>
      </c>
      <c r="O5042" s="77">
        <v>-0.26706467122717209</v>
      </c>
      <c r="P5042" s="77">
        <v>34683000</v>
      </c>
      <c r="Q5042" s="77">
        <v>38585000</v>
      </c>
      <c r="R5042" s="77">
        <v>0.9</v>
      </c>
      <c r="S5042" s="77">
        <v>35.387</v>
      </c>
      <c r="T5042" s="77">
        <v>6.298</v>
      </c>
      <c r="U5042" s="77">
        <v>18.575600000000001</v>
      </c>
      <c r="V5042" s="77">
        <v>2.3156419424910011</v>
      </c>
      <c r="AC5042" s="77">
        <v>5.65</v>
      </c>
      <c r="AD5042" s="77">
        <v>5.45</v>
      </c>
      <c r="AH5042" s="77">
        <f>IF(AND(M5042&lt;Variables!$G$6,M5042&gt;Variables!$G$5),0,1)</f>
        <v>1</v>
      </c>
      <c r="AI5042" s="77">
        <f t="shared" ref="AI5042:AI5105" si="160">IF(L5042&gt;N5042,0,1)</f>
        <v>1</v>
      </c>
      <c r="AJ5042" s="77">
        <f>IF(I5042&gt;Variables!$G$7,0,1)</f>
        <v>0</v>
      </c>
      <c r="AK5042" s="77">
        <f>IF(F5042&gt;Variables!$G$8,0,1)</f>
        <v>1</v>
      </c>
      <c r="AL5042" s="77">
        <f>IF(G5042&gt;Variables!$G$9,0,1)</f>
        <v>1</v>
      </c>
      <c r="AM5042" s="77">
        <f>IF(AND(K5042&gt;Variables!$G$10,K5042&lt;Variables!$G$11),0,1)</f>
        <v>1</v>
      </c>
      <c r="AN5042" s="77">
        <f>IF(H5042&lt;Variables!$G$13,1,0)</f>
        <v>0</v>
      </c>
      <c r="AO5042" s="77">
        <f>IF(R5042&lt;Variables!$G$12,0,1)</f>
        <v>0</v>
      </c>
      <c r="AP5042" s="78">
        <f t="shared" ref="AP5042:AP5105" si="161">IF(J5042="Pass", 0,1)</f>
        <v>0</v>
      </c>
      <c r="AQ5042" s="77">
        <f>IF(V5042&lt;Variables!$G$15,1,0)</f>
        <v>1</v>
      </c>
      <c r="AR5042" s="77">
        <v>0</v>
      </c>
      <c r="AS5042" s="77">
        <v>1</v>
      </c>
      <c r="AT5042" s="77">
        <v>0</v>
      </c>
      <c r="AU5042" s="77">
        <v>0</v>
      </c>
      <c r="BA5042" s="77">
        <v>0.67</v>
      </c>
    </row>
    <row r="5043" spans="3:53" x14ac:dyDescent="0.25">
      <c r="C5043" s="77" t="s">
        <v>651</v>
      </c>
      <c r="D5043" s="77" t="s">
        <v>625</v>
      </c>
      <c r="E5043" s="77">
        <v>44.08</v>
      </c>
      <c r="F5043" s="77">
        <v>5.76</v>
      </c>
      <c r="G5043" s="77">
        <v>3.94</v>
      </c>
      <c r="H5043" s="77">
        <v>1940</v>
      </c>
      <c r="I5043" s="77">
        <v>1.01</v>
      </c>
      <c r="J5043" s="77" t="s">
        <v>74</v>
      </c>
      <c r="K5043" s="77">
        <v>45.67</v>
      </c>
      <c r="L5043" s="77">
        <v>44.106288235294123</v>
      </c>
      <c r="M5043" s="77">
        <v>-0.12761952444024449</v>
      </c>
      <c r="N5043" s="77">
        <v>43.998726190476177</v>
      </c>
      <c r="O5043" s="77">
        <v>0.1165347589878909</v>
      </c>
      <c r="P5043" s="77">
        <v>323522</v>
      </c>
      <c r="Q5043" s="77">
        <v>388176</v>
      </c>
      <c r="R5043" s="77">
        <v>0.83</v>
      </c>
      <c r="S5043" s="77">
        <v>35.387</v>
      </c>
      <c r="T5043" s="77">
        <v>6.298</v>
      </c>
      <c r="U5043" s="77">
        <v>18.575600000000001</v>
      </c>
      <c r="V5043" s="77">
        <v>2.3238634203775401</v>
      </c>
      <c r="AC5043" s="77">
        <v>44.14</v>
      </c>
      <c r="AD5043" s="77">
        <v>42.44</v>
      </c>
      <c r="AH5043" s="77">
        <f>IF(AND(M5043&lt;Variables!$G$6,M5043&gt;Variables!$G$5),0,1)</f>
        <v>1</v>
      </c>
      <c r="AI5043" s="77">
        <f t="shared" si="160"/>
        <v>0</v>
      </c>
      <c r="AJ5043" s="77">
        <f>IF(I5043&gt;Variables!$G$7,0,1)</f>
        <v>1</v>
      </c>
      <c r="AK5043" s="77">
        <f>IF(F5043&gt;Variables!$G$8,0,1)</f>
        <v>1</v>
      </c>
      <c r="AL5043" s="77">
        <f>IF(G5043&gt;Variables!$G$9,0,1)</f>
        <v>1</v>
      </c>
      <c r="AM5043" s="77">
        <f>IF(AND(K5043&gt;Variables!$G$10,K5043&lt;Variables!$G$11),0,1)</f>
        <v>1</v>
      </c>
      <c r="AN5043" s="77">
        <f>IF(H5043&lt;Variables!$G$13,1,0)</f>
        <v>0</v>
      </c>
      <c r="AO5043" s="77">
        <f>IF(R5043&lt;Variables!$G$12,0,1)</f>
        <v>0</v>
      </c>
      <c r="AP5043" s="78">
        <f t="shared" si="161"/>
        <v>0</v>
      </c>
      <c r="AQ5043" s="77">
        <f>IF(V5043&lt;Variables!$G$15,1,0)</f>
        <v>1</v>
      </c>
      <c r="AR5043" s="77">
        <v>0</v>
      </c>
      <c r="AS5043" s="77">
        <v>0</v>
      </c>
      <c r="AT5043" s="77">
        <v>1</v>
      </c>
      <c r="AU5043" s="77">
        <v>0</v>
      </c>
      <c r="BA5043" s="77">
        <v>-2.25</v>
      </c>
    </row>
    <row r="5044" spans="3:53" x14ac:dyDescent="0.25">
      <c r="C5044" s="77" t="s">
        <v>651</v>
      </c>
      <c r="D5044" s="77" t="s">
        <v>638</v>
      </c>
      <c r="E5044" s="77">
        <v>5.57</v>
      </c>
      <c r="F5044" s="77">
        <v>6.54</v>
      </c>
      <c r="G5044" s="77">
        <v>6.16</v>
      </c>
      <c r="H5044" s="77">
        <v>-99999</v>
      </c>
      <c r="I5044" s="77">
        <v>277.79000000000002</v>
      </c>
      <c r="J5044" s="77" t="s">
        <v>74</v>
      </c>
      <c r="L5044" s="77">
        <v>5.5309999999999997</v>
      </c>
      <c r="M5044" s="77">
        <v>0</v>
      </c>
      <c r="N5044" s="77">
        <v>5.5309999999999997</v>
      </c>
      <c r="O5044" s="77">
        <v>0</v>
      </c>
      <c r="P5044" s="77">
        <v>16834</v>
      </c>
      <c r="Q5044" s="77">
        <v>549543</v>
      </c>
      <c r="R5044" s="77">
        <v>0.03</v>
      </c>
      <c r="S5044" s="77">
        <v>35.387</v>
      </c>
      <c r="T5044" s="77">
        <v>6.298</v>
      </c>
      <c r="U5044" s="77">
        <v>18.575600000000001</v>
      </c>
      <c r="AC5044" s="77">
        <v>5.625</v>
      </c>
      <c r="AD5044" s="77">
        <v>5.49</v>
      </c>
      <c r="AH5044" s="77">
        <f>IF(AND(M5044&lt;Variables!$G$6,M5044&gt;Variables!$G$5),0,1)</f>
        <v>1</v>
      </c>
      <c r="AI5044" s="77">
        <f t="shared" si="160"/>
        <v>1</v>
      </c>
      <c r="AJ5044" s="77">
        <f>IF(I5044&gt;Variables!$G$7,0,1)</f>
        <v>0</v>
      </c>
      <c r="AK5044" s="77">
        <f>IF(F5044&gt;Variables!$G$8,0,1)</f>
        <v>1</v>
      </c>
      <c r="AL5044" s="77">
        <f>IF(G5044&gt;Variables!$G$9,0,1)</f>
        <v>1</v>
      </c>
      <c r="AM5044" s="77">
        <f>IF(AND(K5044&gt;Variables!$G$10,K5044&lt;Variables!$G$11),0,1)</f>
        <v>1</v>
      </c>
      <c r="AN5044" s="77">
        <f>IF(H5044&lt;Variables!$G$13,1,0)</f>
        <v>1</v>
      </c>
      <c r="AO5044" s="77">
        <f>IF(R5044&lt;Variables!$G$12,0,1)</f>
        <v>0</v>
      </c>
      <c r="AP5044" s="78">
        <f t="shared" si="161"/>
        <v>0</v>
      </c>
      <c r="AQ5044" s="77">
        <f>IF(V5044&lt;Variables!$G$15,1,0)</f>
        <v>1</v>
      </c>
      <c r="AR5044" s="77">
        <v>0</v>
      </c>
      <c r="AS5044" s="77">
        <v>0</v>
      </c>
      <c r="AT5044" s="77">
        <v>0</v>
      </c>
      <c r="AU5044" s="77">
        <v>0</v>
      </c>
      <c r="BA5044" s="77">
        <v>0</v>
      </c>
    </row>
    <row r="5045" spans="3:53" x14ac:dyDescent="0.25">
      <c r="C5045" s="77" t="s">
        <v>651</v>
      </c>
      <c r="D5045" s="77" t="s">
        <v>615</v>
      </c>
      <c r="E5045" s="77">
        <v>8.8000000000000007</v>
      </c>
      <c r="F5045" s="77">
        <v>55.8</v>
      </c>
      <c r="G5045" s="77">
        <v>22.22</v>
      </c>
      <c r="H5045" s="77">
        <v>-99999</v>
      </c>
      <c r="I5045" s="77">
        <v>-99999</v>
      </c>
      <c r="J5045" s="77" t="s">
        <v>75</v>
      </c>
      <c r="K5045" s="77">
        <v>68.67</v>
      </c>
      <c r="L5045" s="77">
        <v>8.4140300000000003</v>
      </c>
      <c r="M5045" s="77">
        <v>4.5872192041150361</v>
      </c>
      <c r="N5045" s="77">
        <v>8.3076660000000011</v>
      </c>
      <c r="O5045" s="77">
        <v>5.9262613590868911</v>
      </c>
      <c r="P5045" s="77">
        <v>26080000</v>
      </c>
      <c r="Q5045" s="77">
        <v>0</v>
      </c>
      <c r="R5045" s="77">
        <v>1</v>
      </c>
      <c r="S5045" s="77">
        <v>35.387</v>
      </c>
      <c r="T5045" s="77">
        <v>6.298</v>
      </c>
      <c r="U5045" s="77">
        <v>18.575600000000001</v>
      </c>
      <c r="V5045" s="77">
        <v>2.1938154119150979</v>
      </c>
      <c r="AC5045" s="77">
        <v>8.82</v>
      </c>
      <c r="AD5045" s="77">
        <v>7.35</v>
      </c>
      <c r="AH5045" s="77">
        <f>IF(AND(M5045&lt;Variables!$G$6,M5045&gt;Variables!$G$5),0,1)</f>
        <v>1</v>
      </c>
      <c r="AI5045" s="77">
        <f t="shared" si="160"/>
        <v>0</v>
      </c>
      <c r="AJ5045" s="77">
        <f>IF(I5045&gt;Variables!$G$7,0,1)</f>
        <v>1</v>
      </c>
      <c r="AK5045" s="77">
        <f>IF(F5045&gt;Variables!$G$8,0,1)</f>
        <v>0</v>
      </c>
      <c r="AL5045" s="77">
        <f>IF(G5045&gt;Variables!$G$9,0,1)</f>
        <v>0</v>
      </c>
      <c r="AM5045" s="77">
        <f>IF(AND(K5045&gt;Variables!$G$10,K5045&lt;Variables!$G$11),0,1)</f>
        <v>0</v>
      </c>
      <c r="AN5045" s="77">
        <f>IF(H5045&lt;Variables!$G$13,1,0)</f>
        <v>1</v>
      </c>
      <c r="AO5045" s="77">
        <f>IF(R5045&lt;Variables!$G$12,0,1)</f>
        <v>0</v>
      </c>
      <c r="AP5045" s="78">
        <f t="shared" si="161"/>
        <v>1</v>
      </c>
      <c r="AQ5045" s="77">
        <f>IF(V5045&lt;Variables!$G$15,1,0)</f>
        <v>1</v>
      </c>
      <c r="AR5045" s="77">
        <v>0</v>
      </c>
      <c r="AS5045" s="77">
        <v>0</v>
      </c>
      <c r="AT5045" s="77">
        <v>1</v>
      </c>
      <c r="AU5045" s="77">
        <v>0</v>
      </c>
      <c r="BA5045" s="77">
        <v>-2.25</v>
      </c>
    </row>
    <row r="5046" spans="3:53" x14ac:dyDescent="0.25">
      <c r="C5046" s="77" t="s">
        <v>651</v>
      </c>
      <c r="D5046" s="77" t="s">
        <v>630</v>
      </c>
      <c r="E5046" s="77">
        <v>6.07</v>
      </c>
      <c r="F5046" s="77">
        <v>7.26</v>
      </c>
      <c r="G5046" s="77">
        <v>0.43</v>
      </c>
      <c r="H5046" s="77">
        <v>-99999</v>
      </c>
      <c r="I5046" s="77">
        <v>-28.626999999999999</v>
      </c>
      <c r="J5046" s="77" t="s">
        <v>74</v>
      </c>
      <c r="K5046" s="77">
        <v>68.44</v>
      </c>
      <c r="L5046" s="77">
        <v>6.05</v>
      </c>
      <c r="M5046" s="77">
        <v>0</v>
      </c>
      <c r="N5046" s="77">
        <v>6.0549999999999997</v>
      </c>
      <c r="O5046" s="77">
        <v>-8.257638315441608E-2</v>
      </c>
      <c r="P5046" s="77">
        <v>21380</v>
      </c>
      <c r="Q5046" s="77">
        <v>21931</v>
      </c>
      <c r="R5046" s="77">
        <v>0.97</v>
      </c>
      <c r="S5046" s="77">
        <v>35.387</v>
      </c>
      <c r="T5046" s="77">
        <v>6.298</v>
      </c>
      <c r="U5046" s="77">
        <v>18.575600000000001</v>
      </c>
      <c r="V5046" s="77">
        <v>2.5580384</v>
      </c>
      <c r="AC5046" s="77">
        <v>6.05</v>
      </c>
      <c r="AD5046" s="77">
        <v>5.9764999999999997</v>
      </c>
      <c r="AH5046" s="77">
        <f>IF(AND(M5046&lt;Variables!$G$6,M5046&gt;Variables!$G$5),0,1)</f>
        <v>1</v>
      </c>
      <c r="AI5046" s="77">
        <f t="shared" si="160"/>
        <v>1</v>
      </c>
      <c r="AJ5046" s="77">
        <f>IF(I5046&gt;Variables!$G$7,0,1)</f>
        <v>1</v>
      </c>
      <c r="AK5046" s="77">
        <f>IF(F5046&gt;Variables!$G$8,0,1)</f>
        <v>1</v>
      </c>
      <c r="AL5046" s="77">
        <f>IF(G5046&gt;Variables!$G$9,0,1)</f>
        <v>1</v>
      </c>
      <c r="AM5046" s="77">
        <f>IF(AND(K5046&gt;Variables!$G$10,K5046&lt;Variables!$G$11),0,1)</f>
        <v>0</v>
      </c>
      <c r="AN5046" s="77">
        <f>IF(H5046&lt;Variables!$G$13,1,0)</f>
        <v>1</v>
      </c>
      <c r="AO5046" s="77">
        <f>IF(R5046&lt;Variables!$G$12,0,1)</f>
        <v>0</v>
      </c>
      <c r="AP5046" s="78">
        <f t="shared" si="161"/>
        <v>0</v>
      </c>
      <c r="AQ5046" s="77">
        <f>IF(V5046&lt;Variables!$G$15,1,0)</f>
        <v>1</v>
      </c>
      <c r="AR5046" s="77">
        <v>0</v>
      </c>
      <c r="AS5046" s="77">
        <v>0</v>
      </c>
      <c r="AT5046" s="77">
        <v>0</v>
      </c>
      <c r="AU5046" s="77">
        <v>0</v>
      </c>
      <c r="BA5046" s="77">
        <v>0</v>
      </c>
    </row>
    <row r="5047" spans="3:53" x14ac:dyDescent="0.25">
      <c r="C5047" s="77" t="s">
        <v>651</v>
      </c>
      <c r="D5047" s="77" t="s">
        <v>621</v>
      </c>
      <c r="E5047" s="77">
        <v>11.91</v>
      </c>
      <c r="F5047" s="77">
        <v>34.46</v>
      </c>
      <c r="G5047" s="77">
        <v>-8.33</v>
      </c>
      <c r="H5047" s="77">
        <v>28.51</v>
      </c>
      <c r="I5047" s="77">
        <v>-13.736000000000001</v>
      </c>
      <c r="J5047" s="77" t="s">
        <v>74</v>
      </c>
      <c r="K5047" s="77">
        <v>45.52</v>
      </c>
      <c r="L5047" s="77">
        <v>11.85286</v>
      </c>
      <c r="M5047" s="77">
        <v>-0.53877292062843929</v>
      </c>
      <c r="N5047" s="77">
        <v>11.910418</v>
      </c>
      <c r="O5047" s="77">
        <v>-1.0194268580666119</v>
      </c>
      <c r="P5047" s="77">
        <v>4440000</v>
      </c>
      <c r="Q5047" s="77">
        <v>52870</v>
      </c>
      <c r="R5047" s="77">
        <v>83.98</v>
      </c>
      <c r="S5047" s="77">
        <v>35.387</v>
      </c>
      <c r="T5047" s="77">
        <v>6.298</v>
      </c>
      <c r="U5047" s="77">
        <v>18.575600000000001</v>
      </c>
      <c r="V5047" s="77">
        <v>2.327624522583748</v>
      </c>
      <c r="AC5047" s="77">
        <v>13.5</v>
      </c>
      <c r="AD5047" s="77">
        <v>11.63</v>
      </c>
      <c r="AH5047" s="77">
        <f>IF(AND(M5047&lt;Variables!$G$6,M5047&gt;Variables!$G$5),0,1)</f>
        <v>1</v>
      </c>
      <c r="AI5047" s="77">
        <f t="shared" si="160"/>
        <v>1</v>
      </c>
      <c r="AJ5047" s="77">
        <f>IF(I5047&gt;Variables!$G$7,0,1)</f>
        <v>1</v>
      </c>
      <c r="AK5047" s="77">
        <f>IF(F5047&gt;Variables!$G$8,0,1)</f>
        <v>0</v>
      </c>
      <c r="AL5047" s="77">
        <f>IF(G5047&gt;Variables!$G$9,0,1)</f>
        <v>1</v>
      </c>
      <c r="AM5047" s="77">
        <f>IF(AND(K5047&gt;Variables!$G$10,K5047&lt;Variables!$G$11),0,1)</f>
        <v>1</v>
      </c>
      <c r="AN5047" s="77">
        <f>IF(H5047&lt;Variables!$G$13,1,0)</f>
        <v>1</v>
      </c>
      <c r="AO5047" s="77">
        <f>IF(R5047&lt;Variables!$G$12,0,1)</f>
        <v>1</v>
      </c>
      <c r="AP5047" s="78">
        <f t="shared" si="161"/>
        <v>0</v>
      </c>
      <c r="AQ5047" s="77">
        <f>IF(V5047&lt;Variables!$G$15,1,0)</f>
        <v>1</v>
      </c>
      <c r="AR5047" s="77">
        <v>1</v>
      </c>
      <c r="AS5047" s="77">
        <v>0</v>
      </c>
      <c r="AT5047" s="77">
        <v>0</v>
      </c>
      <c r="AU5047" s="77">
        <v>0</v>
      </c>
      <c r="BA5047" s="77">
        <v>0.86</v>
      </c>
    </row>
    <row r="5048" spans="3:53" x14ac:dyDescent="0.25">
      <c r="C5048" s="77" t="s">
        <v>651</v>
      </c>
      <c r="D5048" s="77" t="s">
        <v>636</v>
      </c>
      <c r="E5048" s="77">
        <v>10</v>
      </c>
      <c r="F5048" s="77">
        <v>22.26</v>
      </c>
      <c r="G5048" s="77">
        <v>20.68</v>
      </c>
      <c r="H5048" s="77">
        <v>124.65</v>
      </c>
      <c r="I5048" s="77">
        <v>-38.311</v>
      </c>
      <c r="J5048" s="77" t="s">
        <v>74</v>
      </c>
      <c r="K5048" s="77">
        <v>57.79</v>
      </c>
      <c r="L5048" s="77">
        <v>9.9034100000000009</v>
      </c>
      <c r="M5048" s="77">
        <v>0.77336998064302587</v>
      </c>
      <c r="N5048" s="77">
        <v>9.7835259259259253</v>
      </c>
      <c r="O5048" s="77">
        <v>2.0082133533619739</v>
      </c>
      <c r="P5048" s="77">
        <v>25580</v>
      </c>
      <c r="Q5048" s="77">
        <v>11040</v>
      </c>
      <c r="R5048" s="77">
        <v>2.3199999999999998</v>
      </c>
      <c r="S5048" s="77">
        <v>35.387</v>
      </c>
      <c r="T5048" s="77">
        <v>6.298</v>
      </c>
      <c r="U5048" s="77">
        <v>18.575600000000001</v>
      </c>
      <c r="V5048" s="77">
        <v>2.4101978738963661</v>
      </c>
      <c r="AC5048" s="77">
        <v>10.050000000000001</v>
      </c>
      <c r="AD5048" s="77">
        <v>9.11</v>
      </c>
      <c r="AH5048" s="77">
        <f>IF(AND(M5048&lt;Variables!$G$6,M5048&gt;Variables!$G$5),0,1)</f>
        <v>1</v>
      </c>
      <c r="AI5048" s="77">
        <f t="shared" si="160"/>
        <v>0</v>
      </c>
      <c r="AJ5048" s="77">
        <f>IF(I5048&gt;Variables!$G$7,0,1)</f>
        <v>1</v>
      </c>
      <c r="AK5048" s="77">
        <f>IF(F5048&gt;Variables!$G$8,0,1)</f>
        <v>0</v>
      </c>
      <c r="AL5048" s="77">
        <f>IF(G5048&gt;Variables!$G$9,0,1)</f>
        <v>0</v>
      </c>
      <c r="AM5048" s="77">
        <f>IF(AND(K5048&gt;Variables!$G$10,K5048&lt;Variables!$G$11),0,1)</f>
        <v>1</v>
      </c>
      <c r="AN5048" s="77">
        <f>IF(H5048&lt;Variables!$G$13,1,0)</f>
        <v>1</v>
      </c>
      <c r="AO5048" s="77">
        <f>IF(R5048&lt;Variables!$G$12,0,1)</f>
        <v>1</v>
      </c>
      <c r="AP5048" s="78">
        <f t="shared" si="161"/>
        <v>0</v>
      </c>
      <c r="AQ5048" s="77">
        <f>IF(V5048&lt;Variables!$G$15,1,0)</f>
        <v>1</v>
      </c>
      <c r="AR5048" s="77">
        <v>0</v>
      </c>
      <c r="AS5048" s="77">
        <v>0</v>
      </c>
      <c r="AT5048" s="77">
        <v>1</v>
      </c>
      <c r="AU5048" s="77">
        <v>0</v>
      </c>
      <c r="BA5048" s="77">
        <v>-2.25</v>
      </c>
    </row>
    <row r="5049" spans="3:53" x14ac:dyDescent="0.25">
      <c r="C5049" s="77" t="s">
        <v>651</v>
      </c>
      <c r="D5049" s="77" t="s">
        <v>152</v>
      </c>
      <c r="E5049" s="77">
        <v>0.04</v>
      </c>
      <c r="F5049" s="77">
        <v>5.71</v>
      </c>
      <c r="G5049" s="77">
        <v>28.21</v>
      </c>
      <c r="H5049" s="77">
        <v>-99999</v>
      </c>
      <c r="I5049" s="77">
        <v>28.077000000000002</v>
      </c>
      <c r="J5049" s="77" t="s">
        <v>75</v>
      </c>
      <c r="K5049" s="77">
        <v>53.24</v>
      </c>
      <c r="L5049" s="77">
        <v>3.5783333333333327E-2</v>
      </c>
      <c r="M5049" s="77">
        <v>0.32603632976248159</v>
      </c>
      <c r="N5049" s="77">
        <v>3.5574137931034477E-2</v>
      </c>
      <c r="O5049" s="77">
        <v>0.9160083361605188</v>
      </c>
      <c r="P5049" s="77">
        <v>3731000</v>
      </c>
      <c r="Q5049" s="77">
        <v>14265000</v>
      </c>
      <c r="R5049" s="77">
        <v>0.26</v>
      </c>
      <c r="S5049" s="77">
        <v>35.387</v>
      </c>
      <c r="T5049" s="77">
        <v>6.298</v>
      </c>
      <c r="U5049" s="77">
        <v>18.575600000000001</v>
      </c>
      <c r="V5049" s="77">
        <v>2.3890386943642281</v>
      </c>
      <c r="AC5049" s="77">
        <v>3.5999999999999997E-2</v>
      </c>
      <c r="AD5049" s="77">
        <v>3.4000000000000002E-2</v>
      </c>
      <c r="AH5049" s="77">
        <f>IF(AND(M5049&lt;Variables!$G$6,M5049&gt;Variables!$G$5),0,1)</f>
        <v>1</v>
      </c>
      <c r="AI5049" s="77">
        <f t="shared" si="160"/>
        <v>0</v>
      </c>
      <c r="AJ5049" s="77">
        <f>IF(I5049&gt;Variables!$G$7,0,1)</f>
        <v>1</v>
      </c>
      <c r="AK5049" s="77">
        <f>IF(F5049&gt;Variables!$G$8,0,1)</f>
        <v>1</v>
      </c>
      <c r="AL5049" s="77">
        <f>IF(G5049&gt;Variables!$G$9,0,1)</f>
        <v>0</v>
      </c>
      <c r="AM5049" s="77">
        <f>IF(AND(K5049&gt;Variables!$G$10,K5049&lt;Variables!$G$11),0,1)</f>
        <v>1</v>
      </c>
      <c r="AN5049" s="77">
        <f>IF(H5049&lt;Variables!$G$13,1,0)</f>
        <v>1</v>
      </c>
      <c r="AO5049" s="77">
        <f>IF(R5049&lt;Variables!$G$12,0,1)</f>
        <v>0</v>
      </c>
      <c r="AP5049" s="78">
        <f t="shared" si="161"/>
        <v>1</v>
      </c>
      <c r="AQ5049" s="77">
        <f>IF(V5049&lt;Variables!$G$15,1,0)</f>
        <v>1</v>
      </c>
      <c r="AR5049" s="77">
        <v>0</v>
      </c>
      <c r="AS5049" s="77">
        <v>0</v>
      </c>
      <c r="AT5049" s="77">
        <v>1</v>
      </c>
      <c r="AU5049" s="77">
        <v>0</v>
      </c>
      <c r="BA5049" s="77">
        <v>-1.69</v>
      </c>
    </row>
    <row r="5050" spans="3:53" x14ac:dyDescent="0.25">
      <c r="C5050" s="77" t="s">
        <v>651</v>
      </c>
      <c r="D5050" s="77" t="s">
        <v>618</v>
      </c>
      <c r="E5050" s="77">
        <v>1.4</v>
      </c>
      <c r="F5050" s="77">
        <v>8.4600000000000009</v>
      </c>
      <c r="G5050" s="77">
        <v>0.71</v>
      </c>
      <c r="H5050" s="77">
        <v>-99999</v>
      </c>
      <c r="I5050" s="77">
        <v>4.2729999999999997</v>
      </c>
      <c r="J5050" s="77" t="s">
        <v>74</v>
      </c>
      <c r="L5050" s="77">
        <v>1.41</v>
      </c>
      <c r="M5050" s="77">
        <v>0</v>
      </c>
      <c r="N5050" s="77">
        <v>1.41</v>
      </c>
      <c r="O5050" s="77">
        <v>0</v>
      </c>
      <c r="P5050" s="77">
        <v>32267</v>
      </c>
      <c r="Q5050" s="77">
        <v>39096</v>
      </c>
      <c r="R5050" s="77">
        <v>0.83</v>
      </c>
      <c r="S5050" s="77">
        <v>35.387</v>
      </c>
      <c r="T5050" s="77">
        <v>6.298</v>
      </c>
      <c r="U5050" s="77">
        <v>18.575600000000001</v>
      </c>
      <c r="AC5050" s="77">
        <v>1.41</v>
      </c>
      <c r="AD5050" s="77">
        <v>1.395</v>
      </c>
      <c r="AH5050" s="77">
        <f>IF(AND(M5050&lt;Variables!$G$6,M5050&gt;Variables!$G$5),0,1)</f>
        <v>1</v>
      </c>
      <c r="AI5050" s="77">
        <f t="shared" si="160"/>
        <v>1</v>
      </c>
      <c r="AJ5050" s="77">
        <f>IF(I5050&gt;Variables!$G$7,0,1)</f>
        <v>1</v>
      </c>
      <c r="AK5050" s="77">
        <f>IF(F5050&gt;Variables!$G$8,0,1)</f>
        <v>1</v>
      </c>
      <c r="AL5050" s="77">
        <f>IF(G5050&gt;Variables!$G$9,0,1)</f>
        <v>1</v>
      </c>
      <c r="AM5050" s="77">
        <f>IF(AND(K5050&gt;Variables!$G$10,K5050&lt;Variables!$G$11),0,1)</f>
        <v>1</v>
      </c>
      <c r="AN5050" s="77">
        <f>IF(H5050&lt;Variables!$G$13,1,0)</f>
        <v>1</v>
      </c>
      <c r="AO5050" s="77">
        <f>IF(R5050&lt;Variables!$G$12,0,1)</f>
        <v>0</v>
      </c>
      <c r="AP5050" s="78">
        <f t="shared" si="161"/>
        <v>0</v>
      </c>
      <c r="AQ5050" s="77">
        <f>IF(V5050&lt;Variables!$G$15,1,0)</f>
        <v>1</v>
      </c>
      <c r="AR5050" s="77">
        <v>0</v>
      </c>
      <c r="AS5050" s="77">
        <v>0</v>
      </c>
      <c r="AT5050" s="77">
        <v>0</v>
      </c>
      <c r="AU5050" s="77">
        <v>0</v>
      </c>
      <c r="BA5050" s="77">
        <v>0</v>
      </c>
    </row>
    <row r="5051" spans="3:53" x14ac:dyDescent="0.25">
      <c r="C5051" s="77" t="s">
        <v>651</v>
      </c>
      <c r="D5051" s="77" t="s">
        <v>608</v>
      </c>
      <c r="E5051" s="77">
        <v>18.72</v>
      </c>
      <c r="F5051" s="77">
        <v>68.23</v>
      </c>
      <c r="G5051" s="77">
        <v>6.02</v>
      </c>
      <c r="H5051" s="77">
        <v>22.15</v>
      </c>
      <c r="I5051" s="77">
        <v>4.4800000000000004</v>
      </c>
      <c r="J5051" s="77" t="s">
        <v>75</v>
      </c>
      <c r="K5051" s="77">
        <v>47.14</v>
      </c>
      <c r="L5051" s="77">
        <v>19.457325000000001</v>
      </c>
      <c r="M5051" s="77">
        <v>-2.2476111181778471</v>
      </c>
      <c r="N5051" s="77">
        <v>18.758354000000001</v>
      </c>
      <c r="O5051" s="77">
        <v>1.3948238742055881</v>
      </c>
      <c r="P5051" s="77">
        <v>5770000</v>
      </c>
      <c r="Q5051" s="77">
        <v>26160</v>
      </c>
      <c r="R5051" s="77">
        <v>220.57</v>
      </c>
      <c r="S5051" s="77">
        <v>35.387</v>
      </c>
      <c r="T5051" s="77">
        <v>6.298</v>
      </c>
      <c r="U5051" s="77">
        <v>18.575600000000001</v>
      </c>
      <c r="V5051" s="77">
        <v>2.377243740472033</v>
      </c>
      <c r="AC5051" s="77">
        <v>25</v>
      </c>
      <c r="AD5051" s="77">
        <v>18.100000000000001</v>
      </c>
      <c r="AH5051" s="77">
        <f>IF(AND(M5051&lt;Variables!$G$6,M5051&gt;Variables!$G$5),0,1)</f>
        <v>0</v>
      </c>
      <c r="AI5051" s="77">
        <f t="shared" si="160"/>
        <v>0</v>
      </c>
      <c r="AJ5051" s="77">
        <f>IF(I5051&gt;Variables!$G$7,0,1)</f>
        <v>1</v>
      </c>
      <c r="AK5051" s="77">
        <f>IF(F5051&gt;Variables!$G$8,0,1)</f>
        <v>0</v>
      </c>
      <c r="AL5051" s="77">
        <f>IF(G5051&gt;Variables!$G$9,0,1)</f>
        <v>1</v>
      </c>
      <c r="AM5051" s="77">
        <f>IF(AND(K5051&gt;Variables!$G$10,K5051&lt;Variables!$G$11),0,1)</f>
        <v>1</v>
      </c>
      <c r="AN5051" s="77">
        <f>IF(H5051&lt;Variables!$G$13,1,0)</f>
        <v>1</v>
      </c>
      <c r="AO5051" s="77">
        <f>IF(R5051&lt;Variables!$G$12,0,1)</f>
        <v>1</v>
      </c>
      <c r="AP5051" s="78">
        <f t="shared" si="161"/>
        <v>1</v>
      </c>
      <c r="AQ5051" s="77">
        <f>IF(V5051&lt;Variables!$G$15,1,0)</f>
        <v>1</v>
      </c>
      <c r="AR5051" s="77">
        <v>1</v>
      </c>
      <c r="AS5051" s="77">
        <v>0</v>
      </c>
      <c r="AT5051" s="77">
        <v>0</v>
      </c>
      <c r="AU5051" s="77">
        <v>0</v>
      </c>
      <c r="BA5051" s="77">
        <v>2</v>
      </c>
    </row>
    <row r="5052" spans="3:53" x14ac:dyDescent="0.25">
      <c r="C5052" s="77" t="s">
        <v>651</v>
      </c>
      <c r="D5052" s="77" t="s">
        <v>622</v>
      </c>
      <c r="E5052" s="77">
        <v>4.04</v>
      </c>
      <c r="F5052" s="77">
        <v>39.79</v>
      </c>
      <c r="G5052" s="77">
        <v>-14.9</v>
      </c>
      <c r="H5052" s="77">
        <v>181.22</v>
      </c>
      <c r="I5052" s="77">
        <v>-7.3540000000000001</v>
      </c>
      <c r="J5052" s="77" t="s">
        <v>74</v>
      </c>
      <c r="K5052" s="77">
        <v>69.94</v>
      </c>
      <c r="L5052" s="77">
        <v>3.9315349999999998</v>
      </c>
      <c r="M5052" s="77">
        <v>3.9034372070959491</v>
      </c>
      <c r="N5052" s="77">
        <v>3.9155720000000001</v>
      </c>
      <c r="O5052" s="77">
        <v>4.3270306356261594</v>
      </c>
      <c r="P5052" s="77">
        <v>41040000</v>
      </c>
      <c r="Q5052" s="77">
        <v>217790</v>
      </c>
      <c r="R5052" s="77">
        <v>188.44</v>
      </c>
      <c r="S5052" s="77">
        <v>35.387</v>
      </c>
      <c r="T5052" s="77">
        <v>6.298</v>
      </c>
      <c r="U5052" s="77">
        <v>18.575600000000001</v>
      </c>
      <c r="V5052" s="77">
        <v>2.2473028871328888</v>
      </c>
      <c r="AC5052" s="77">
        <v>4.1399999999999997</v>
      </c>
      <c r="AD5052" s="77">
        <v>3.65</v>
      </c>
      <c r="AH5052" s="77">
        <f>IF(AND(M5052&lt;Variables!$G$6,M5052&gt;Variables!$G$5),0,1)</f>
        <v>1</v>
      </c>
      <c r="AI5052" s="77">
        <f t="shared" si="160"/>
        <v>0</v>
      </c>
      <c r="AJ5052" s="77">
        <f>IF(I5052&gt;Variables!$G$7,0,1)</f>
        <v>1</v>
      </c>
      <c r="AK5052" s="77">
        <f>IF(F5052&gt;Variables!$G$8,0,1)</f>
        <v>0</v>
      </c>
      <c r="AL5052" s="77">
        <f>IF(G5052&gt;Variables!$G$9,0,1)</f>
        <v>1</v>
      </c>
      <c r="AM5052" s="77">
        <f>IF(AND(K5052&gt;Variables!$G$10,K5052&lt;Variables!$G$11),0,1)</f>
        <v>0</v>
      </c>
      <c r="AN5052" s="77">
        <f>IF(H5052&lt;Variables!$G$13,1,0)</f>
        <v>1</v>
      </c>
      <c r="AO5052" s="77">
        <f>IF(R5052&lt;Variables!$G$12,0,1)</f>
        <v>1</v>
      </c>
      <c r="AP5052" s="78">
        <f t="shared" si="161"/>
        <v>0</v>
      </c>
      <c r="AQ5052" s="77">
        <f>IF(V5052&lt;Variables!$G$15,1,0)</f>
        <v>1</v>
      </c>
      <c r="AR5052" s="77">
        <v>0</v>
      </c>
      <c r="AS5052" s="77">
        <v>0</v>
      </c>
      <c r="AT5052" s="77">
        <v>1</v>
      </c>
      <c r="AU5052" s="77">
        <v>0</v>
      </c>
      <c r="BA5052" s="77">
        <v>-2.25</v>
      </c>
    </row>
    <row r="5053" spans="3:53" x14ac:dyDescent="0.25">
      <c r="C5053" s="77" t="s">
        <v>651</v>
      </c>
      <c r="D5053" s="77" t="s">
        <v>617</v>
      </c>
      <c r="E5053" s="77">
        <v>4.4000000000000004</v>
      </c>
      <c r="F5053" s="77">
        <v>6.54</v>
      </c>
      <c r="G5053" s="77">
        <v>3.78</v>
      </c>
      <c r="H5053" s="77">
        <v>-99999</v>
      </c>
      <c r="I5053" s="77">
        <v>-22.873999999999999</v>
      </c>
      <c r="J5053" s="77" t="s">
        <v>74</v>
      </c>
      <c r="K5053" s="77">
        <v>67.25</v>
      </c>
      <c r="L5053" s="77">
        <v>4.390625</v>
      </c>
      <c r="M5053" s="77">
        <v>-1.4234875444847139E-2</v>
      </c>
      <c r="N5053" s="77">
        <v>4.3837931034482764</v>
      </c>
      <c r="O5053" s="77">
        <v>0.14158735152990951</v>
      </c>
      <c r="P5053" s="77">
        <v>96615</v>
      </c>
      <c r="Q5053" s="77">
        <v>142825</v>
      </c>
      <c r="R5053" s="77">
        <v>0.68</v>
      </c>
      <c r="S5053" s="77">
        <v>35.387</v>
      </c>
      <c r="T5053" s="77">
        <v>6.298</v>
      </c>
      <c r="U5053" s="77">
        <v>18.575600000000001</v>
      </c>
      <c r="V5053" s="77">
        <v>2.5467892597864772</v>
      </c>
      <c r="AC5053" s="77">
        <v>4.4000000000000004</v>
      </c>
      <c r="AD5053" s="77">
        <v>4.3099999999999996</v>
      </c>
      <c r="AH5053" s="77">
        <f>IF(AND(M5053&lt;Variables!$G$6,M5053&gt;Variables!$G$5),0,1)</f>
        <v>1</v>
      </c>
      <c r="AI5053" s="77">
        <f t="shared" si="160"/>
        <v>0</v>
      </c>
      <c r="AJ5053" s="77">
        <f>IF(I5053&gt;Variables!$G$7,0,1)</f>
        <v>1</v>
      </c>
      <c r="AK5053" s="77">
        <f>IF(F5053&gt;Variables!$G$8,0,1)</f>
        <v>1</v>
      </c>
      <c r="AL5053" s="77">
        <f>IF(G5053&gt;Variables!$G$9,0,1)</f>
        <v>1</v>
      </c>
      <c r="AM5053" s="77">
        <f>IF(AND(K5053&gt;Variables!$G$10,K5053&lt;Variables!$G$11),0,1)</f>
        <v>0</v>
      </c>
      <c r="AN5053" s="77">
        <f>IF(H5053&lt;Variables!$G$13,1,0)</f>
        <v>1</v>
      </c>
      <c r="AO5053" s="77">
        <f>IF(R5053&lt;Variables!$G$12,0,1)</f>
        <v>0</v>
      </c>
      <c r="AP5053" s="78">
        <f t="shared" si="161"/>
        <v>0</v>
      </c>
      <c r="AQ5053" s="77">
        <f>IF(V5053&lt;Variables!$G$15,1,0)</f>
        <v>1</v>
      </c>
      <c r="AR5053" s="77">
        <v>0</v>
      </c>
      <c r="AS5053" s="77">
        <v>0</v>
      </c>
      <c r="AT5053" s="77">
        <v>1</v>
      </c>
      <c r="AU5053" s="77">
        <v>0</v>
      </c>
      <c r="BA5053" s="77">
        <v>-1.27</v>
      </c>
    </row>
    <row r="5054" spans="3:53" x14ac:dyDescent="0.25">
      <c r="C5054" s="77" t="s">
        <v>651</v>
      </c>
      <c r="D5054" s="77" t="s">
        <v>619</v>
      </c>
      <c r="E5054" s="77">
        <v>4.4400000000000004</v>
      </c>
      <c r="F5054" s="77">
        <v>7.13</v>
      </c>
      <c r="G5054" s="77">
        <v>2.31</v>
      </c>
      <c r="H5054" s="77">
        <v>-99999</v>
      </c>
      <c r="I5054" s="77">
        <v>-22.759</v>
      </c>
      <c r="J5054" s="77" t="s">
        <v>74</v>
      </c>
      <c r="K5054" s="77">
        <v>60.24</v>
      </c>
      <c r="L5054" s="77">
        <v>4.4270700000000023</v>
      </c>
      <c r="M5054" s="77">
        <v>6.6183728741525047E-2</v>
      </c>
      <c r="N5054" s="77">
        <v>4.4189340000000001</v>
      </c>
      <c r="O5054" s="77">
        <v>0.25042238693765462</v>
      </c>
      <c r="P5054" s="77">
        <v>989954</v>
      </c>
      <c r="Q5054" s="77">
        <v>112475</v>
      </c>
      <c r="R5054" s="77">
        <v>8.8000000000000007</v>
      </c>
      <c r="S5054" s="77">
        <v>35.387</v>
      </c>
      <c r="T5054" s="77">
        <v>6.298</v>
      </c>
      <c r="U5054" s="77">
        <v>18.575600000000001</v>
      </c>
      <c r="V5054" s="77">
        <v>2.469408363700599</v>
      </c>
      <c r="AC5054" s="77">
        <v>4.45</v>
      </c>
      <c r="AD5054" s="77">
        <v>4.37</v>
      </c>
      <c r="AH5054" s="77">
        <f>IF(AND(M5054&lt;Variables!$G$6,M5054&gt;Variables!$G$5),0,1)</f>
        <v>1</v>
      </c>
      <c r="AI5054" s="77">
        <f t="shared" si="160"/>
        <v>0</v>
      </c>
      <c r="AJ5054" s="77">
        <f>IF(I5054&gt;Variables!$G$7,0,1)</f>
        <v>1</v>
      </c>
      <c r="AK5054" s="77">
        <f>IF(F5054&gt;Variables!$G$8,0,1)</f>
        <v>1</v>
      </c>
      <c r="AL5054" s="77">
        <f>IF(G5054&gt;Variables!$G$9,0,1)</f>
        <v>1</v>
      </c>
      <c r="AM5054" s="77">
        <f>IF(AND(K5054&gt;Variables!$G$10,K5054&lt;Variables!$G$11),0,1)</f>
        <v>1</v>
      </c>
      <c r="AN5054" s="77">
        <f>IF(H5054&lt;Variables!$G$13,1,0)</f>
        <v>1</v>
      </c>
      <c r="AO5054" s="77">
        <f>IF(R5054&lt;Variables!$G$12,0,1)</f>
        <v>1</v>
      </c>
      <c r="AP5054" s="78">
        <f t="shared" si="161"/>
        <v>0</v>
      </c>
      <c r="AQ5054" s="77">
        <f>IF(V5054&lt;Variables!$G$15,1,0)</f>
        <v>1</v>
      </c>
      <c r="AR5054" s="77">
        <v>0</v>
      </c>
      <c r="AS5054" s="77">
        <v>0</v>
      </c>
      <c r="AT5054" s="77">
        <v>0</v>
      </c>
      <c r="AU5054" s="77">
        <v>1</v>
      </c>
      <c r="BA5054" s="77">
        <v>-0.5</v>
      </c>
    </row>
    <row r="5055" spans="3:53" x14ac:dyDescent="0.25">
      <c r="C5055" s="77" t="s">
        <v>651</v>
      </c>
      <c r="D5055" s="77" t="s">
        <v>445</v>
      </c>
      <c r="E5055" s="77">
        <v>18.41</v>
      </c>
      <c r="F5055" s="77">
        <v>46.61</v>
      </c>
      <c r="G5055" s="77">
        <v>45.54</v>
      </c>
      <c r="H5055" s="77">
        <v>122.72</v>
      </c>
      <c r="I5055" s="77">
        <v>81770.096999999994</v>
      </c>
      <c r="J5055" s="77" t="s">
        <v>75</v>
      </c>
      <c r="K5055" s="77">
        <v>35.049999999999997</v>
      </c>
      <c r="L5055" s="77">
        <v>19.753959999999999</v>
      </c>
      <c r="M5055" s="77">
        <v>-5.8416641524028492</v>
      </c>
      <c r="N5055" s="77">
        <v>19.14019</v>
      </c>
      <c r="O5055" s="77">
        <v>-2.8222812835191058</v>
      </c>
      <c r="P5055" s="77">
        <v>51810000</v>
      </c>
      <c r="Q5055" s="77">
        <v>26410000</v>
      </c>
      <c r="R5055" s="77">
        <v>1.96</v>
      </c>
      <c r="S5055" s="77">
        <v>35.387</v>
      </c>
      <c r="T5055" s="77">
        <v>6.298</v>
      </c>
      <c r="U5055" s="77">
        <v>18.575600000000001</v>
      </c>
      <c r="V5055" s="77">
        <v>2.1117839131839888</v>
      </c>
      <c r="AC5055" s="77">
        <v>19.82</v>
      </c>
      <c r="AD5055" s="77">
        <v>15.81</v>
      </c>
      <c r="AH5055" s="77">
        <f>IF(AND(M5055&lt;Variables!$G$6,M5055&gt;Variables!$G$5),0,1)</f>
        <v>0</v>
      </c>
      <c r="AI5055" s="77">
        <f t="shared" si="160"/>
        <v>0</v>
      </c>
      <c r="AJ5055" s="77">
        <f>IF(I5055&gt;Variables!$G$7,0,1)</f>
        <v>0</v>
      </c>
      <c r="AK5055" s="77">
        <f>IF(F5055&gt;Variables!$G$8,0,1)</f>
        <v>0</v>
      </c>
      <c r="AL5055" s="77">
        <f>IF(G5055&gt;Variables!$G$9,0,1)</f>
        <v>0</v>
      </c>
      <c r="AM5055" s="77">
        <f>IF(AND(K5055&gt;Variables!$G$10,K5055&lt;Variables!$G$11),0,1)</f>
        <v>1</v>
      </c>
      <c r="AN5055" s="77">
        <f>IF(H5055&lt;Variables!$G$13,1,0)</f>
        <v>1</v>
      </c>
      <c r="AO5055" s="77">
        <f>IF(R5055&lt;Variables!$G$12,0,1)</f>
        <v>0</v>
      </c>
      <c r="AP5055" s="78">
        <f t="shared" si="161"/>
        <v>1</v>
      </c>
      <c r="AQ5055" s="77">
        <f>IF(V5055&lt;Variables!$G$15,1,0)</f>
        <v>1</v>
      </c>
      <c r="AR5055" s="77">
        <v>1</v>
      </c>
      <c r="AS5055" s="77">
        <v>0</v>
      </c>
      <c r="AT5055" s="77">
        <v>0</v>
      </c>
      <c r="AU5055" s="77">
        <v>0</v>
      </c>
      <c r="BA5055" s="77">
        <v>2</v>
      </c>
    </row>
    <row r="5056" spans="3:53" x14ac:dyDescent="0.25">
      <c r="C5056" s="77" t="s">
        <v>651</v>
      </c>
      <c r="D5056" s="77" t="s">
        <v>458</v>
      </c>
      <c r="E5056" s="77">
        <v>55.11</v>
      </c>
      <c r="F5056" s="77">
        <v>36.340000000000003</v>
      </c>
      <c r="G5056" s="77">
        <v>15.75</v>
      </c>
      <c r="H5056" s="77">
        <v>9830</v>
      </c>
      <c r="I5056" s="77">
        <v>83.429000000000002</v>
      </c>
      <c r="J5056" s="77" t="s">
        <v>75</v>
      </c>
      <c r="K5056" s="77">
        <v>75.84</v>
      </c>
      <c r="L5056" s="77">
        <v>53.569479999999999</v>
      </c>
      <c r="M5056" s="77">
        <v>3.309571046797541</v>
      </c>
      <c r="N5056" s="77">
        <v>51.761058000000013</v>
      </c>
      <c r="O5056" s="77">
        <v>6.918989175221248</v>
      </c>
      <c r="P5056" s="77">
        <v>105457000</v>
      </c>
      <c r="Q5056" s="77">
        <v>20406000</v>
      </c>
      <c r="R5056" s="77">
        <v>5.17</v>
      </c>
      <c r="S5056" s="77">
        <v>35.387</v>
      </c>
      <c r="T5056" s="77">
        <v>6.298</v>
      </c>
      <c r="U5056" s="77">
        <v>18.575600000000001</v>
      </c>
      <c r="V5056" s="77">
        <v>2.3016737686106339</v>
      </c>
      <c r="AC5056" s="77">
        <v>57.289900000000003</v>
      </c>
      <c r="AD5056" s="77">
        <v>51.93</v>
      </c>
      <c r="AH5056" s="77">
        <f>IF(AND(M5056&lt;Variables!$G$6,M5056&gt;Variables!$G$5),0,1)</f>
        <v>1</v>
      </c>
      <c r="AI5056" s="77">
        <f t="shared" si="160"/>
        <v>0</v>
      </c>
      <c r="AJ5056" s="77">
        <f>IF(I5056&gt;Variables!$G$7,0,1)</f>
        <v>0</v>
      </c>
      <c r="AK5056" s="77">
        <f>IF(F5056&gt;Variables!$G$8,0,1)</f>
        <v>0</v>
      </c>
      <c r="AL5056" s="77">
        <f>IF(G5056&gt;Variables!$G$9,0,1)</f>
        <v>0</v>
      </c>
      <c r="AM5056" s="77">
        <f>IF(AND(K5056&gt;Variables!$G$10,K5056&lt;Variables!$G$11),0,1)</f>
        <v>1</v>
      </c>
      <c r="AN5056" s="77">
        <f>IF(H5056&lt;Variables!$G$13,1,0)</f>
        <v>0</v>
      </c>
      <c r="AO5056" s="77">
        <f>IF(R5056&lt;Variables!$G$12,0,1)</f>
        <v>1</v>
      </c>
      <c r="AP5056" s="78">
        <f t="shared" si="161"/>
        <v>1</v>
      </c>
      <c r="AQ5056" s="77">
        <f>IF(V5056&lt;Variables!$G$15,1,0)</f>
        <v>1</v>
      </c>
      <c r="AR5056" s="77">
        <v>1</v>
      </c>
      <c r="AS5056" s="77">
        <v>0</v>
      </c>
      <c r="AT5056" s="77">
        <v>0</v>
      </c>
      <c r="AU5056" s="77">
        <v>0</v>
      </c>
      <c r="BA5056" s="77">
        <v>2</v>
      </c>
    </row>
    <row r="5057" spans="3:53" x14ac:dyDescent="0.25">
      <c r="C5057" s="77" t="s">
        <v>651</v>
      </c>
      <c r="D5057" s="77" t="s">
        <v>610</v>
      </c>
      <c r="E5057" s="77">
        <v>14.47</v>
      </c>
      <c r="F5057" s="77">
        <v>16.7</v>
      </c>
      <c r="G5057" s="77">
        <v>20.3</v>
      </c>
      <c r="H5057" s="77">
        <v>623.66</v>
      </c>
      <c r="I5057" s="77">
        <v>8885.1029999999992</v>
      </c>
      <c r="J5057" s="77" t="s">
        <v>75</v>
      </c>
      <c r="K5057" s="77">
        <v>51.12</v>
      </c>
      <c r="L5057" s="77">
        <v>14.366865000000001</v>
      </c>
      <c r="M5057" s="77">
        <v>0.64826251238527122</v>
      </c>
      <c r="N5057" s="77">
        <v>14.044718</v>
      </c>
      <c r="O5057" s="77">
        <v>2.956855381503575</v>
      </c>
      <c r="P5057" s="77">
        <v>2460000</v>
      </c>
      <c r="Q5057" s="77">
        <v>376320</v>
      </c>
      <c r="R5057" s="77">
        <v>6.54</v>
      </c>
      <c r="S5057" s="77">
        <v>35.387</v>
      </c>
      <c r="T5057" s="77">
        <v>6.298</v>
      </c>
      <c r="U5057" s="77">
        <v>18.575600000000001</v>
      </c>
      <c r="V5057" s="77">
        <v>2.3596515306859218</v>
      </c>
      <c r="AC5057" s="77">
        <v>15.15</v>
      </c>
      <c r="AD5057" s="77">
        <v>13.66</v>
      </c>
      <c r="AH5057" s="77">
        <f>IF(AND(M5057&lt;Variables!$G$6,M5057&gt;Variables!$G$5),0,1)</f>
        <v>1</v>
      </c>
      <c r="AI5057" s="77">
        <f t="shared" si="160"/>
        <v>0</v>
      </c>
      <c r="AJ5057" s="77">
        <f>IF(I5057&gt;Variables!$G$7,0,1)</f>
        <v>0</v>
      </c>
      <c r="AK5057" s="77">
        <f>IF(F5057&gt;Variables!$G$8,0,1)</f>
        <v>0</v>
      </c>
      <c r="AL5057" s="77">
        <f>IF(G5057&gt;Variables!$G$9,0,1)</f>
        <v>0</v>
      </c>
      <c r="AM5057" s="77">
        <f>IF(AND(K5057&gt;Variables!$G$10,K5057&lt;Variables!$G$11),0,1)</f>
        <v>1</v>
      </c>
      <c r="AN5057" s="77">
        <f>IF(H5057&lt;Variables!$G$13,1,0)</f>
        <v>1</v>
      </c>
      <c r="AO5057" s="77">
        <f>IF(R5057&lt;Variables!$G$12,0,1)</f>
        <v>1</v>
      </c>
      <c r="AP5057" s="78">
        <f t="shared" si="161"/>
        <v>1</v>
      </c>
      <c r="AQ5057" s="77">
        <f>IF(V5057&lt;Variables!$G$15,1,0)</f>
        <v>1</v>
      </c>
      <c r="AR5057" s="77">
        <v>0</v>
      </c>
      <c r="AS5057" s="77">
        <v>0</v>
      </c>
      <c r="AT5057" s="77">
        <v>1</v>
      </c>
      <c r="AU5057" s="77">
        <v>0</v>
      </c>
      <c r="BA5057" s="77">
        <v>-2.25</v>
      </c>
    </row>
    <row r="5058" spans="3:53" x14ac:dyDescent="0.25">
      <c r="C5058" s="77" t="s">
        <v>651</v>
      </c>
      <c r="D5058" s="77" t="s">
        <v>82</v>
      </c>
      <c r="E5058" s="77">
        <v>34.99</v>
      </c>
      <c r="F5058" s="77">
        <v>7.62</v>
      </c>
      <c r="G5058" s="77">
        <v>6.69</v>
      </c>
      <c r="H5058" s="77">
        <v>4580</v>
      </c>
      <c r="I5058" s="77">
        <v>285.904</v>
      </c>
      <c r="J5058" s="77" t="s">
        <v>75</v>
      </c>
      <c r="K5058" s="77">
        <v>55.21</v>
      </c>
      <c r="L5058" s="77">
        <v>34.820590000000003</v>
      </c>
      <c r="M5058" s="77">
        <v>4.1383560703609969E-2</v>
      </c>
      <c r="N5058" s="77">
        <v>34.579630000000002</v>
      </c>
      <c r="O5058" s="77">
        <v>0.73849835871580816</v>
      </c>
      <c r="P5058" s="77">
        <v>7646000</v>
      </c>
      <c r="Q5058" s="77">
        <v>15988000</v>
      </c>
      <c r="R5058" s="77">
        <v>0.48</v>
      </c>
      <c r="S5058" s="77">
        <v>35.387</v>
      </c>
      <c r="T5058" s="77">
        <v>6.298</v>
      </c>
      <c r="U5058" s="77">
        <v>18.575600000000001</v>
      </c>
      <c r="V5058" s="77">
        <v>2.4192769505032512</v>
      </c>
      <c r="AC5058" s="77">
        <v>35.090000000000003</v>
      </c>
      <c r="AD5058" s="77">
        <v>33.869999999999997</v>
      </c>
      <c r="AH5058" s="77">
        <f>IF(AND(M5058&lt;Variables!$G$6,M5058&gt;Variables!$G$5),0,1)</f>
        <v>1</v>
      </c>
      <c r="AI5058" s="77">
        <f t="shared" si="160"/>
        <v>0</v>
      </c>
      <c r="AJ5058" s="77">
        <f>IF(I5058&gt;Variables!$G$7,0,1)</f>
        <v>0</v>
      </c>
      <c r="AK5058" s="77">
        <f>IF(F5058&gt;Variables!$G$8,0,1)</f>
        <v>1</v>
      </c>
      <c r="AL5058" s="77">
        <f>IF(G5058&gt;Variables!$G$9,0,1)</f>
        <v>1</v>
      </c>
      <c r="AM5058" s="77">
        <f>IF(AND(K5058&gt;Variables!$G$10,K5058&lt;Variables!$G$11),0,1)</f>
        <v>1</v>
      </c>
      <c r="AN5058" s="77">
        <f>IF(H5058&lt;Variables!$G$13,1,0)</f>
        <v>0</v>
      </c>
      <c r="AO5058" s="77">
        <f>IF(R5058&lt;Variables!$G$12,0,1)</f>
        <v>0</v>
      </c>
      <c r="AP5058" s="78">
        <f t="shared" si="161"/>
        <v>1</v>
      </c>
      <c r="AQ5058" s="77">
        <f>IF(V5058&lt;Variables!$G$15,1,0)</f>
        <v>1</v>
      </c>
      <c r="AR5058" s="77">
        <v>0</v>
      </c>
      <c r="AS5058" s="77">
        <v>0</v>
      </c>
      <c r="AT5058" s="77">
        <v>1</v>
      </c>
      <c r="AU5058" s="77">
        <v>0</v>
      </c>
      <c r="BA5058" s="77">
        <v>-1.31</v>
      </c>
    </row>
    <row r="5059" spans="3:53" x14ac:dyDescent="0.25">
      <c r="C5059" s="77" t="s">
        <v>651</v>
      </c>
      <c r="D5059" s="77" t="s">
        <v>612</v>
      </c>
      <c r="E5059" s="77">
        <v>126.88</v>
      </c>
      <c r="F5059" s="77">
        <v>5.91</v>
      </c>
      <c r="G5059" s="77">
        <v>0.6</v>
      </c>
      <c r="H5059" s="77">
        <v>19960</v>
      </c>
      <c r="I5059" s="77">
        <v>-28.105</v>
      </c>
      <c r="J5059" s="77" t="s">
        <v>75</v>
      </c>
      <c r="K5059" s="77">
        <v>44.3</v>
      </c>
      <c r="L5059" s="77">
        <v>126.68221</v>
      </c>
      <c r="M5059" s="77">
        <v>-0.19245796232952561</v>
      </c>
      <c r="N5059" s="77">
        <v>126.72039599999999</v>
      </c>
      <c r="O5059" s="77">
        <v>-0.22253402680337131</v>
      </c>
      <c r="P5059" s="77">
        <v>2508000</v>
      </c>
      <c r="Q5059" s="77">
        <v>1140000</v>
      </c>
      <c r="R5059" s="77">
        <v>2.2000000000000002</v>
      </c>
      <c r="S5059" s="77">
        <v>35.387</v>
      </c>
      <c r="T5059" s="77">
        <v>6.298</v>
      </c>
      <c r="U5059" s="77">
        <v>18.575600000000001</v>
      </c>
      <c r="V5059" s="77">
        <v>2.3097837410278839</v>
      </c>
      <c r="AC5059" s="77">
        <v>127.88</v>
      </c>
      <c r="AD5059" s="77">
        <v>126.23</v>
      </c>
      <c r="AH5059" s="77">
        <f>IF(AND(M5059&lt;Variables!$G$6,M5059&gt;Variables!$G$5),0,1)</f>
        <v>1</v>
      </c>
      <c r="AI5059" s="77">
        <f t="shared" si="160"/>
        <v>1</v>
      </c>
      <c r="AJ5059" s="77">
        <f>IF(I5059&gt;Variables!$G$7,0,1)</f>
        <v>1</v>
      </c>
      <c r="AK5059" s="77">
        <f>IF(F5059&gt;Variables!$G$8,0,1)</f>
        <v>1</v>
      </c>
      <c r="AL5059" s="77">
        <f>IF(G5059&gt;Variables!$G$9,0,1)</f>
        <v>1</v>
      </c>
      <c r="AM5059" s="77">
        <f>IF(AND(K5059&gt;Variables!$G$10,K5059&lt;Variables!$G$11),0,1)</f>
        <v>1</v>
      </c>
      <c r="AN5059" s="77">
        <f>IF(H5059&lt;Variables!$G$13,1,0)</f>
        <v>0</v>
      </c>
      <c r="AO5059" s="77">
        <f>IF(R5059&lt;Variables!$G$12,0,1)</f>
        <v>1</v>
      </c>
      <c r="AP5059" s="78">
        <f t="shared" si="161"/>
        <v>1</v>
      </c>
      <c r="AQ5059" s="77">
        <f>IF(V5059&lt;Variables!$G$15,1,0)</f>
        <v>1</v>
      </c>
      <c r="AR5059" s="77">
        <v>0</v>
      </c>
      <c r="AS5059" s="77">
        <v>0</v>
      </c>
      <c r="AT5059" s="77">
        <v>0</v>
      </c>
      <c r="AU5059" s="77">
        <v>1</v>
      </c>
      <c r="BA5059" s="77">
        <v>-0.08</v>
      </c>
    </row>
    <row r="5060" spans="3:53" x14ac:dyDescent="0.25">
      <c r="C5060" s="77" t="s">
        <v>651</v>
      </c>
      <c r="D5060" s="77" t="s">
        <v>620</v>
      </c>
      <c r="E5060" s="77">
        <v>152.53</v>
      </c>
      <c r="F5060" s="77">
        <v>13.95</v>
      </c>
      <c r="G5060" s="77">
        <v>-0.12</v>
      </c>
      <c r="H5060" s="77">
        <v>211920</v>
      </c>
      <c r="I5060" s="77">
        <v>1E-3</v>
      </c>
      <c r="J5060" s="77" t="s">
        <v>75</v>
      </c>
      <c r="K5060" s="77">
        <v>56.3</v>
      </c>
      <c r="L5060" s="77">
        <v>151.928495</v>
      </c>
      <c r="M5060" s="77">
        <v>0.19186986614986271</v>
      </c>
      <c r="N5060" s="77">
        <v>152.09276</v>
      </c>
      <c r="O5060" s="77">
        <v>8.3659472022205694E-2</v>
      </c>
      <c r="P5060" s="77">
        <v>24664000</v>
      </c>
      <c r="Q5060" s="77">
        <v>6715000</v>
      </c>
      <c r="R5060" s="77">
        <v>3.67</v>
      </c>
      <c r="S5060" s="77">
        <v>35.387</v>
      </c>
      <c r="T5060" s="77">
        <v>6.298</v>
      </c>
      <c r="U5060" s="77">
        <v>18.575600000000001</v>
      </c>
      <c r="V5060" s="77">
        <v>2.4237884263874259</v>
      </c>
      <c r="AC5060" s="77">
        <v>154.59</v>
      </c>
      <c r="AD5060" s="77">
        <v>151.51</v>
      </c>
      <c r="AH5060" s="77">
        <f>IF(AND(M5060&lt;Variables!$G$6,M5060&gt;Variables!$G$5),0,1)</f>
        <v>1</v>
      </c>
      <c r="AI5060" s="77">
        <f t="shared" si="160"/>
        <v>1</v>
      </c>
      <c r="AJ5060" s="77">
        <f>IF(I5060&gt;Variables!$G$7,0,1)</f>
        <v>1</v>
      </c>
      <c r="AK5060" s="77">
        <f>IF(F5060&gt;Variables!$G$8,0,1)</f>
        <v>0</v>
      </c>
      <c r="AL5060" s="77">
        <f>IF(G5060&gt;Variables!$G$9,0,1)</f>
        <v>1</v>
      </c>
      <c r="AM5060" s="77">
        <f>IF(AND(K5060&gt;Variables!$G$10,K5060&lt;Variables!$G$11),0,1)</f>
        <v>1</v>
      </c>
      <c r="AN5060" s="77">
        <f>IF(H5060&lt;Variables!$G$13,1,0)</f>
        <v>0</v>
      </c>
      <c r="AO5060" s="77">
        <f>IF(R5060&lt;Variables!$G$12,0,1)</f>
        <v>1</v>
      </c>
      <c r="AP5060" s="78">
        <f t="shared" si="161"/>
        <v>1</v>
      </c>
      <c r="AQ5060" s="77">
        <f>IF(V5060&lt;Variables!$G$15,1,0)</f>
        <v>1</v>
      </c>
      <c r="AR5060" s="77">
        <v>0</v>
      </c>
      <c r="AS5060" s="77">
        <v>1</v>
      </c>
      <c r="AT5060" s="77">
        <v>0</v>
      </c>
      <c r="AU5060" s="77">
        <v>0</v>
      </c>
      <c r="BA5060" s="77">
        <v>0.33</v>
      </c>
    </row>
    <row r="5061" spans="3:53" x14ac:dyDescent="0.25">
      <c r="C5061" s="77" t="s">
        <v>652</v>
      </c>
      <c r="D5061" s="77" t="s">
        <v>619</v>
      </c>
      <c r="E5061" s="77">
        <v>4.4400000000000004</v>
      </c>
      <c r="F5061" s="77">
        <v>7.01</v>
      </c>
      <c r="G5061" s="77">
        <v>2.31</v>
      </c>
      <c r="H5061" s="77">
        <v>-99999</v>
      </c>
      <c r="I5061" s="77">
        <v>-22.759</v>
      </c>
      <c r="J5061" s="77" t="s">
        <v>74</v>
      </c>
      <c r="K5061" s="77">
        <v>57.54</v>
      </c>
      <c r="L5061" s="77">
        <v>4.4284249999999998</v>
      </c>
      <c r="M5061" s="77">
        <v>3.5565692091429388E-2</v>
      </c>
      <c r="N5061" s="77">
        <v>4.4198339999999998</v>
      </c>
      <c r="O5061" s="77">
        <v>0.2300086383334736</v>
      </c>
      <c r="P5061" s="77">
        <v>1013000</v>
      </c>
      <c r="Q5061" s="77">
        <v>112475</v>
      </c>
      <c r="R5061" s="77">
        <v>9.01</v>
      </c>
      <c r="S5061" s="77">
        <v>35.784999999999997</v>
      </c>
      <c r="T5061" s="77">
        <v>6.6710000000000012</v>
      </c>
      <c r="U5061" s="77">
        <v>18.916799999999999</v>
      </c>
      <c r="V5061" s="77">
        <v>2.4434152305661718</v>
      </c>
      <c r="AC5061" s="77">
        <v>4.45</v>
      </c>
      <c r="AD5061" s="77">
        <v>4.37</v>
      </c>
      <c r="AH5061" s="77">
        <f>IF(AND(M5061&lt;Variables!$G$6,M5061&gt;Variables!$G$5),0,1)</f>
        <v>1</v>
      </c>
      <c r="AI5061" s="77">
        <f t="shared" si="160"/>
        <v>0</v>
      </c>
      <c r="AJ5061" s="77">
        <f>IF(I5061&gt;Variables!$G$7,0,1)</f>
        <v>1</v>
      </c>
      <c r="AK5061" s="77">
        <f>IF(F5061&gt;Variables!$G$8,0,1)</f>
        <v>1</v>
      </c>
      <c r="AL5061" s="77">
        <f>IF(G5061&gt;Variables!$G$9,0,1)</f>
        <v>1</v>
      </c>
      <c r="AM5061" s="77">
        <f>IF(AND(K5061&gt;Variables!$G$10,K5061&lt;Variables!$G$11),0,1)</f>
        <v>1</v>
      </c>
      <c r="AN5061" s="77">
        <f>IF(H5061&lt;Variables!$G$13,1,0)</f>
        <v>1</v>
      </c>
      <c r="AO5061" s="77">
        <f>IF(R5061&lt;Variables!$G$12,0,1)</f>
        <v>1</v>
      </c>
      <c r="AP5061" s="78">
        <f t="shared" si="161"/>
        <v>0</v>
      </c>
      <c r="AQ5061" s="77">
        <f>IF(V5061&lt;Variables!$G$15,1,0)</f>
        <v>1</v>
      </c>
      <c r="AR5061" s="77">
        <v>0</v>
      </c>
      <c r="AS5061" s="77">
        <v>0</v>
      </c>
      <c r="AT5061" s="77">
        <v>0</v>
      </c>
      <c r="AU5061" s="77">
        <v>1</v>
      </c>
      <c r="BA5061" s="77">
        <v>-0.47</v>
      </c>
    </row>
    <row r="5062" spans="3:53" x14ac:dyDescent="0.25">
      <c r="C5062" s="77" t="s">
        <v>652</v>
      </c>
      <c r="D5062" s="77" t="s">
        <v>638</v>
      </c>
      <c r="E5062" s="77">
        <v>5.57</v>
      </c>
      <c r="F5062" s="77">
        <v>6.54</v>
      </c>
      <c r="G5062" s="77">
        <v>6.16</v>
      </c>
      <c r="H5062" s="77">
        <v>-99999</v>
      </c>
      <c r="I5062" s="77">
        <v>277.79000000000002</v>
      </c>
      <c r="J5062" s="77" t="s">
        <v>74</v>
      </c>
      <c r="L5062" s="77">
        <v>5.5309999999999997</v>
      </c>
      <c r="M5062" s="77">
        <v>0</v>
      </c>
      <c r="N5062" s="77">
        <v>5.5309999999999997</v>
      </c>
      <c r="O5062" s="77">
        <v>0</v>
      </c>
      <c r="P5062" s="77">
        <v>16860</v>
      </c>
      <c r="Q5062" s="77">
        <v>549543</v>
      </c>
      <c r="R5062" s="77">
        <v>0.03</v>
      </c>
      <c r="S5062" s="77">
        <v>35.784999999999997</v>
      </c>
      <c r="T5062" s="77">
        <v>6.6710000000000012</v>
      </c>
      <c r="U5062" s="77">
        <v>18.916799999999999</v>
      </c>
      <c r="AC5062" s="77">
        <v>5.625</v>
      </c>
      <c r="AD5062" s="77">
        <v>5.49</v>
      </c>
      <c r="AH5062" s="77">
        <f>IF(AND(M5062&lt;Variables!$G$6,M5062&gt;Variables!$G$5),0,1)</f>
        <v>1</v>
      </c>
      <c r="AI5062" s="77">
        <f t="shared" si="160"/>
        <v>1</v>
      </c>
      <c r="AJ5062" s="77">
        <f>IF(I5062&gt;Variables!$G$7,0,1)</f>
        <v>0</v>
      </c>
      <c r="AK5062" s="77">
        <f>IF(F5062&gt;Variables!$G$8,0,1)</f>
        <v>1</v>
      </c>
      <c r="AL5062" s="77">
        <f>IF(G5062&gt;Variables!$G$9,0,1)</f>
        <v>1</v>
      </c>
      <c r="AM5062" s="77">
        <f>IF(AND(K5062&gt;Variables!$G$10,K5062&lt;Variables!$G$11),0,1)</f>
        <v>1</v>
      </c>
      <c r="AN5062" s="77">
        <f>IF(H5062&lt;Variables!$G$13,1,0)</f>
        <v>1</v>
      </c>
      <c r="AO5062" s="77">
        <f>IF(R5062&lt;Variables!$G$12,0,1)</f>
        <v>0</v>
      </c>
      <c r="AP5062" s="78">
        <f t="shared" si="161"/>
        <v>0</v>
      </c>
      <c r="AQ5062" s="77">
        <f>IF(V5062&lt;Variables!$G$15,1,0)</f>
        <v>1</v>
      </c>
      <c r="AR5062" s="77">
        <v>0</v>
      </c>
      <c r="AS5062" s="77">
        <v>0</v>
      </c>
      <c r="AT5062" s="77">
        <v>0</v>
      </c>
      <c r="AU5062" s="77">
        <v>0</v>
      </c>
      <c r="BA5062" s="77">
        <v>0</v>
      </c>
    </row>
    <row r="5063" spans="3:53" x14ac:dyDescent="0.25">
      <c r="C5063" s="77" t="s">
        <v>652</v>
      </c>
      <c r="D5063" s="77" t="s">
        <v>618</v>
      </c>
      <c r="E5063" s="77">
        <v>1.4</v>
      </c>
      <c r="F5063" s="77">
        <v>8.4600000000000009</v>
      </c>
      <c r="G5063" s="77">
        <v>0.71</v>
      </c>
      <c r="H5063" s="77">
        <v>-99999</v>
      </c>
      <c r="I5063" s="77">
        <v>4.2729999999999997</v>
      </c>
      <c r="J5063" s="77" t="s">
        <v>74</v>
      </c>
      <c r="L5063" s="77">
        <v>1.41</v>
      </c>
      <c r="M5063" s="77">
        <v>0</v>
      </c>
      <c r="N5063" s="77">
        <v>1.41</v>
      </c>
      <c r="O5063" s="77">
        <v>0</v>
      </c>
      <c r="P5063" s="77">
        <v>33067</v>
      </c>
      <c r="Q5063" s="77">
        <v>39096</v>
      </c>
      <c r="R5063" s="77">
        <v>0.85</v>
      </c>
      <c r="S5063" s="77">
        <v>35.784999999999997</v>
      </c>
      <c r="T5063" s="77">
        <v>6.6710000000000012</v>
      </c>
      <c r="U5063" s="77">
        <v>18.916799999999999</v>
      </c>
      <c r="AC5063" s="77">
        <v>1.41</v>
      </c>
      <c r="AD5063" s="77">
        <v>1.395</v>
      </c>
      <c r="AH5063" s="77">
        <f>IF(AND(M5063&lt;Variables!$G$6,M5063&gt;Variables!$G$5),0,1)</f>
        <v>1</v>
      </c>
      <c r="AI5063" s="77">
        <f t="shared" si="160"/>
        <v>1</v>
      </c>
      <c r="AJ5063" s="77">
        <f>IF(I5063&gt;Variables!$G$7,0,1)</f>
        <v>1</v>
      </c>
      <c r="AK5063" s="77">
        <f>IF(F5063&gt;Variables!$G$8,0,1)</f>
        <v>1</v>
      </c>
      <c r="AL5063" s="77">
        <f>IF(G5063&gt;Variables!$G$9,0,1)</f>
        <v>1</v>
      </c>
      <c r="AM5063" s="77">
        <f>IF(AND(K5063&gt;Variables!$G$10,K5063&lt;Variables!$G$11),0,1)</f>
        <v>1</v>
      </c>
      <c r="AN5063" s="77">
        <f>IF(H5063&lt;Variables!$G$13,1,0)</f>
        <v>1</v>
      </c>
      <c r="AO5063" s="77">
        <f>IF(R5063&lt;Variables!$G$12,0,1)</f>
        <v>0</v>
      </c>
      <c r="AP5063" s="78">
        <f t="shared" si="161"/>
        <v>0</v>
      </c>
      <c r="AQ5063" s="77">
        <f>IF(V5063&lt;Variables!$G$15,1,0)</f>
        <v>1</v>
      </c>
      <c r="AR5063" s="77">
        <v>0</v>
      </c>
      <c r="AS5063" s="77">
        <v>0</v>
      </c>
      <c r="AT5063" s="77">
        <v>0</v>
      </c>
      <c r="AU5063" s="77">
        <v>0</v>
      </c>
      <c r="BA5063" s="77">
        <v>0</v>
      </c>
    </row>
    <row r="5064" spans="3:53" x14ac:dyDescent="0.25">
      <c r="C5064" s="77" t="s">
        <v>652</v>
      </c>
      <c r="D5064" s="77" t="s">
        <v>615</v>
      </c>
      <c r="E5064" s="77">
        <v>8.49</v>
      </c>
      <c r="F5064" s="77">
        <v>49.29</v>
      </c>
      <c r="G5064" s="77">
        <v>17.78</v>
      </c>
      <c r="H5064" s="77">
        <v>-99999</v>
      </c>
      <c r="I5064" s="77">
        <v>-99999</v>
      </c>
      <c r="J5064" s="77" t="s">
        <v>75</v>
      </c>
      <c r="K5064" s="77">
        <v>51.88</v>
      </c>
      <c r="L5064" s="77">
        <v>8.465325</v>
      </c>
      <c r="M5064" s="77">
        <v>0.17335424215845741</v>
      </c>
      <c r="N5064" s="77">
        <v>8.3224900000000019</v>
      </c>
      <c r="O5064" s="77">
        <v>1.8925826285162071</v>
      </c>
      <c r="P5064" s="77">
        <v>26960000</v>
      </c>
      <c r="Q5064" s="77">
        <v>0</v>
      </c>
      <c r="R5064" s="77">
        <v>1</v>
      </c>
      <c r="S5064" s="77">
        <v>35.784999999999997</v>
      </c>
      <c r="T5064" s="77">
        <v>6.6710000000000012</v>
      </c>
      <c r="U5064" s="77">
        <v>18.916799999999999</v>
      </c>
      <c r="V5064" s="77">
        <v>2.381028373247335</v>
      </c>
      <c r="AC5064" s="77">
        <v>8.77</v>
      </c>
      <c r="AD5064" s="77">
        <v>7.35</v>
      </c>
      <c r="AH5064" s="77">
        <f>IF(AND(M5064&lt;Variables!$G$6,M5064&gt;Variables!$G$5),0,1)</f>
        <v>1</v>
      </c>
      <c r="AI5064" s="77">
        <f t="shared" si="160"/>
        <v>0</v>
      </c>
      <c r="AJ5064" s="77">
        <f>IF(I5064&gt;Variables!$G$7,0,1)</f>
        <v>1</v>
      </c>
      <c r="AK5064" s="77">
        <f>IF(F5064&gt;Variables!$G$8,0,1)</f>
        <v>0</v>
      </c>
      <c r="AL5064" s="77">
        <f>IF(G5064&gt;Variables!$G$9,0,1)</f>
        <v>0</v>
      </c>
      <c r="AM5064" s="77">
        <f>IF(AND(K5064&gt;Variables!$G$10,K5064&lt;Variables!$G$11),0,1)</f>
        <v>1</v>
      </c>
      <c r="AN5064" s="77">
        <f>IF(H5064&lt;Variables!$G$13,1,0)</f>
        <v>1</v>
      </c>
      <c r="AO5064" s="77">
        <f>IF(R5064&lt;Variables!$G$12,0,1)</f>
        <v>0</v>
      </c>
      <c r="AP5064" s="78">
        <f t="shared" si="161"/>
        <v>1</v>
      </c>
      <c r="AQ5064" s="77">
        <f>IF(V5064&lt;Variables!$G$15,1,0)</f>
        <v>1</v>
      </c>
      <c r="AR5064" s="77">
        <v>1</v>
      </c>
      <c r="AS5064" s="77">
        <v>0</v>
      </c>
      <c r="AT5064" s="77">
        <v>0</v>
      </c>
      <c r="AU5064" s="77">
        <v>0</v>
      </c>
      <c r="BA5064" s="77">
        <v>2</v>
      </c>
    </row>
    <row r="5065" spans="3:53" x14ac:dyDescent="0.25">
      <c r="C5065" s="77" t="s">
        <v>652</v>
      </c>
      <c r="D5065" s="77" t="s">
        <v>644</v>
      </c>
      <c r="E5065" s="77">
        <v>31.36</v>
      </c>
      <c r="F5065" s="77">
        <v>10.25</v>
      </c>
      <c r="G5065" s="77">
        <v>0</v>
      </c>
      <c r="H5065" s="77">
        <v>-99999</v>
      </c>
      <c r="I5065" s="77">
        <v>6.9470000000000001</v>
      </c>
      <c r="J5065" s="77" t="s">
        <v>74</v>
      </c>
      <c r="K5065" s="77">
        <v>-99999</v>
      </c>
      <c r="L5065" s="77">
        <v>-99999</v>
      </c>
      <c r="M5065" s="77">
        <v>-99999</v>
      </c>
      <c r="N5065" s="77">
        <v>31.364999999999998</v>
      </c>
      <c r="O5065" s="77">
        <v>0</v>
      </c>
      <c r="P5065" s="77">
        <v>30000</v>
      </c>
      <c r="Q5065" s="77">
        <v>111328</v>
      </c>
      <c r="R5065" s="77">
        <v>0.27</v>
      </c>
      <c r="S5065" s="77">
        <v>35.784999999999997</v>
      </c>
      <c r="T5065" s="77">
        <v>6.6710000000000012</v>
      </c>
      <c r="U5065" s="77">
        <v>18.916799999999999</v>
      </c>
      <c r="V5065" s="77">
        <v>-99999</v>
      </c>
      <c r="AC5065" s="77">
        <v>-99999</v>
      </c>
      <c r="AD5065" s="77">
        <v>-99999</v>
      </c>
      <c r="AH5065" s="77">
        <f>IF(AND(M5065&lt;Variables!$G$6,M5065&gt;Variables!$G$5),0,1)</f>
        <v>1</v>
      </c>
      <c r="AI5065" s="77">
        <f t="shared" si="160"/>
        <v>1</v>
      </c>
      <c r="AJ5065" s="77">
        <f>IF(I5065&gt;Variables!$G$7,0,1)</f>
        <v>1</v>
      </c>
      <c r="AK5065" s="77">
        <f>IF(F5065&gt;Variables!$G$8,0,1)</f>
        <v>0</v>
      </c>
      <c r="AL5065" s="77">
        <f>IF(G5065&gt;Variables!$G$9,0,1)</f>
        <v>1</v>
      </c>
      <c r="AM5065" s="77">
        <f>IF(AND(K5065&gt;Variables!$G$10,K5065&lt;Variables!$G$11),0,1)</f>
        <v>1</v>
      </c>
      <c r="AN5065" s="77">
        <f>IF(H5065&lt;Variables!$G$13,1,0)</f>
        <v>1</v>
      </c>
      <c r="AO5065" s="77">
        <f>IF(R5065&lt;Variables!$G$12,0,1)</f>
        <v>0</v>
      </c>
      <c r="AP5065" s="78">
        <f t="shared" si="161"/>
        <v>0</v>
      </c>
      <c r="AQ5065" s="77">
        <f>IF(V5065&lt;Variables!$G$15,1,0)</f>
        <v>1</v>
      </c>
      <c r="AR5065" s="77">
        <v>0</v>
      </c>
      <c r="AS5065" s="77">
        <v>0</v>
      </c>
      <c r="AT5065" s="77">
        <v>0</v>
      </c>
      <c r="AU5065" s="77">
        <v>0</v>
      </c>
      <c r="BA5065" s="77">
        <v>0</v>
      </c>
    </row>
    <row r="5066" spans="3:53" x14ac:dyDescent="0.25">
      <c r="C5066" s="77" t="s">
        <v>652</v>
      </c>
      <c r="D5066" s="77" t="s">
        <v>620</v>
      </c>
      <c r="E5066" s="77">
        <v>152.28</v>
      </c>
      <c r="F5066" s="77">
        <v>13.72</v>
      </c>
      <c r="G5066" s="77">
        <v>-0.36</v>
      </c>
      <c r="H5066" s="77">
        <v>211920</v>
      </c>
      <c r="I5066" s="77">
        <v>1E-3</v>
      </c>
      <c r="J5066" s="77" t="s">
        <v>75</v>
      </c>
      <c r="K5066" s="77">
        <v>45.25</v>
      </c>
      <c r="L5066" s="77">
        <v>151.9573</v>
      </c>
      <c r="M5066" s="77">
        <v>-6.4031145591532321E-2</v>
      </c>
      <c r="N5066" s="77">
        <v>152.043736</v>
      </c>
      <c r="O5066" s="77">
        <v>-0.1208441760468066</v>
      </c>
      <c r="P5066" s="77">
        <v>24917000</v>
      </c>
      <c r="Q5066" s="77">
        <v>6715000</v>
      </c>
      <c r="R5066" s="77">
        <v>3.71</v>
      </c>
      <c r="S5066" s="77">
        <v>35.784999999999997</v>
      </c>
      <c r="T5066" s="77">
        <v>6.6710000000000012</v>
      </c>
      <c r="U5066" s="77">
        <v>18.916799999999999</v>
      </c>
      <c r="V5066" s="77">
        <v>2.3185764305301548</v>
      </c>
      <c r="AC5066" s="77">
        <v>154.59</v>
      </c>
      <c r="AD5066" s="77">
        <v>151.51</v>
      </c>
      <c r="AH5066" s="77">
        <f>IF(AND(M5066&lt;Variables!$G$6,M5066&gt;Variables!$G$5),0,1)</f>
        <v>1</v>
      </c>
      <c r="AI5066" s="77">
        <f t="shared" si="160"/>
        <v>1</v>
      </c>
      <c r="AJ5066" s="77">
        <f>IF(I5066&gt;Variables!$G$7,0,1)</f>
        <v>1</v>
      </c>
      <c r="AK5066" s="77">
        <f>IF(F5066&gt;Variables!$G$8,0,1)</f>
        <v>0</v>
      </c>
      <c r="AL5066" s="77">
        <f>IF(G5066&gt;Variables!$G$9,0,1)</f>
        <v>1</v>
      </c>
      <c r="AM5066" s="77">
        <f>IF(AND(K5066&gt;Variables!$G$10,K5066&lt;Variables!$G$11),0,1)</f>
        <v>1</v>
      </c>
      <c r="AN5066" s="77">
        <f>IF(H5066&lt;Variables!$G$13,1,0)</f>
        <v>0</v>
      </c>
      <c r="AO5066" s="77">
        <f>IF(R5066&lt;Variables!$G$12,0,1)</f>
        <v>1</v>
      </c>
      <c r="AP5066" s="78">
        <f t="shared" si="161"/>
        <v>1</v>
      </c>
      <c r="AQ5066" s="77">
        <f>IF(V5066&lt;Variables!$G$15,1,0)</f>
        <v>1</v>
      </c>
      <c r="AR5066" s="77">
        <v>0</v>
      </c>
      <c r="AS5066" s="77">
        <v>1</v>
      </c>
      <c r="AT5066" s="77">
        <v>0</v>
      </c>
      <c r="AU5066" s="77">
        <v>0</v>
      </c>
      <c r="BA5066" s="77">
        <v>0.46</v>
      </c>
    </row>
    <row r="5067" spans="3:53" x14ac:dyDescent="0.25">
      <c r="C5067" s="77" t="s">
        <v>652</v>
      </c>
      <c r="D5067" s="77" t="s">
        <v>611</v>
      </c>
      <c r="E5067" s="77">
        <v>20.97</v>
      </c>
      <c r="F5067" s="77">
        <v>6.31</v>
      </c>
      <c r="G5067" s="77">
        <v>-0.78</v>
      </c>
      <c r="H5067" s="77">
        <v>-99999</v>
      </c>
      <c r="I5067" s="77">
        <v>-0.38500000000000001</v>
      </c>
      <c r="J5067" s="77" t="s">
        <v>74</v>
      </c>
      <c r="K5067" s="77">
        <v>62.49</v>
      </c>
      <c r="L5067" s="77">
        <v>20.904019999999999</v>
      </c>
      <c r="M5067" s="77">
        <v>4.6880934863341083E-3</v>
      </c>
      <c r="N5067" s="77">
        <v>20.905012500000002</v>
      </c>
      <c r="O5067" s="77">
        <v>-5.9794271813337812E-5</v>
      </c>
      <c r="P5067" s="77">
        <v>28560</v>
      </c>
      <c r="Q5067" s="77">
        <v>63540</v>
      </c>
      <c r="R5067" s="77">
        <v>0.45</v>
      </c>
      <c r="S5067" s="77">
        <v>35.784999999999997</v>
      </c>
      <c r="T5067" s="77">
        <v>6.6710000000000012</v>
      </c>
      <c r="U5067" s="77">
        <v>18.916799999999999</v>
      </c>
      <c r="V5067" s="77">
        <v>2.496105404786638</v>
      </c>
      <c r="AC5067" s="77">
        <v>21.3</v>
      </c>
      <c r="AD5067" s="77">
        <v>20.9</v>
      </c>
      <c r="AH5067" s="77">
        <f>IF(AND(M5067&lt;Variables!$G$6,M5067&gt;Variables!$G$5),0,1)</f>
        <v>1</v>
      </c>
      <c r="AI5067" s="77">
        <f t="shared" si="160"/>
        <v>1</v>
      </c>
      <c r="AJ5067" s="77">
        <f>IF(I5067&gt;Variables!$G$7,0,1)</f>
        <v>1</v>
      </c>
      <c r="AK5067" s="77">
        <f>IF(F5067&gt;Variables!$G$8,0,1)</f>
        <v>1</v>
      </c>
      <c r="AL5067" s="77">
        <f>IF(G5067&gt;Variables!$G$9,0,1)</f>
        <v>1</v>
      </c>
      <c r="AM5067" s="77">
        <f>IF(AND(K5067&gt;Variables!$G$10,K5067&lt;Variables!$G$11),0,1)</f>
        <v>0</v>
      </c>
      <c r="AN5067" s="77">
        <f>IF(H5067&lt;Variables!$G$13,1,0)</f>
        <v>1</v>
      </c>
      <c r="AO5067" s="77">
        <f>IF(R5067&lt;Variables!$G$12,0,1)</f>
        <v>0</v>
      </c>
      <c r="AP5067" s="78">
        <f t="shared" si="161"/>
        <v>0</v>
      </c>
      <c r="AQ5067" s="77">
        <f>IF(V5067&lt;Variables!$G$15,1,0)</f>
        <v>1</v>
      </c>
      <c r="AR5067" s="77">
        <v>1</v>
      </c>
      <c r="AS5067" s="77">
        <v>0</v>
      </c>
      <c r="AT5067" s="77">
        <v>0</v>
      </c>
      <c r="AU5067" s="77">
        <v>0</v>
      </c>
      <c r="BA5067" s="77">
        <v>1.22</v>
      </c>
    </row>
    <row r="5068" spans="3:53" x14ac:dyDescent="0.25">
      <c r="C5068" s="77" t="s">
        <v>652</v>
      </c>
      <c r="D5068" s="77" t="s">
        <v>622</v>
      </c>
      <c r="E5068" s="77">
        <v>4.0599999999999996</v>
      </c>
      <c r="F5068" s="77">
        <v>36.549999999999997</v>
      </c>
      <c r="G5068" s="77">
        <v>-15.95</v>
      </c>
      <c r="H5068" s="77">
        <v>181.22</v>
      </c>
      <c r="I5068" s="77">
        <v>-7.7850000000000001</v>
      </c>
      <c r="J5068" s="77" t="s">
        <v>74</v>
      </c>
      <c r="K5068" s="77">
        <v>60.82</v>
      </c>
      <c r="L5068" s="77">
        <v>3.9524949999999999</v>
      </c>
      <c r="M5068" s="77">
        <v>2.074765432973352</v>
      </c>
      <c r="N5068" s="77">
        <v>3.929278</v>
      </c>
      <c r="O5068" s="77">
        <v>2.6778965499514138</v>
      </c>
      <c r="P5068" s="77">
        <v>40010000</v>
      </c>
      <c r="Q5068" s="77">
        <v>217790</v>
      </c>
      <c r="R5068" s="77">
        <v>183.71</v>
      </c>
      <c r="S5068" s="77">
        <v>35.784999999999997</v>
      </c>
      <c r="T5068" s="77">
        <v>6.6710000000000012</v>
      </c>
      <c r="U5068" s="77">
        <v>18.916799999999999</v>
      </c>
      <c r="V5068" s="77">
        <v>2.3603186965306722</v>
      </c>
      <c r="AC5068" s="77">
        <v>4.1399999999999997</v>
      </c>
      <c r="AD5068" s="77">
        <v>3.65</v>
      </c>
      <c r="AH5068" s="77">
        <f>IF(AND(M5068&lt;Variables!$G$6,M5068&gt;Variables!$G$5),0,1)</f>
        <v>1</v>
      </c>
      <c r="AI5068" s="77">
        <f t="shared" si="160"/>
        <v>0</v>
      </c>
      <c r="AJ5068" s="77">
        <f>IF(I5068&gt;Variables!$G$7,0,1)</f>
        <v>1</v>
      </c>
      <c r="AK5068" s="77">
        <f>IF(F5068&gt;Variables!$G$8,0,1)</f>
        <v>0</v>
      </c>
      <c r="AL5068" s="77">
        <f>IF(G5068&gt;Variables!$G$9,0,1)</f>
        <v>1</v>
      </c>
      <c r="AM5068" s="77">
        <f>IF(AND(K5068&gt;Variables!$G$10,K5068&lt;Variables!$G$11),0,1)</f>
        <v>1</v>
      </c>
      <c r="AN5068" s="77">
        <f>IF(H5068&lt;Variables!$G$13,1,0)</f>
        <v>1</v>
      </c>
      <c r="AO5068" s="77">
        <f>IF(R5068&lt;Variables!$G$12,0,1)</f>
        <v>1</v>
      </c>
      <c r="AP5068" s="78">
        <f t="shared" si="161"/>
        <v>0</v>
      </c>
      <c r="AQ5068" s="77">
        <f>IF(V5068&lt;Variables!$G$15,1,0)</f>
        <v>1</v>
      </c>
      <c r="AR5068" s="77">
        <v>0</v>
      </c>
      <c r="AS5068" s="77">
        <v>0</v>
      </c>
      <c r="AT5068" s="77">
        <v>1</v>
      </c>
      <c r="AU5068" s="77">
        <v>0</v>
      </c>
      <c r="BA5068" s="77">
        <v>-2.25</v>
      </c>
    </row>
    <row r="5069" spans="3:53" x14ac:dyDescent="0.25">
      <c r="C5069" s="77" t="s">
        <v>652</v>
      </c>
      <c r="D5069" s="77" t="s">
        <v>431</v>
      </c>
      <c r="E5069" s="77">
        <v>40.380000000000003</v>
      </c>
      <c r="F5069" s="77">
        <v>6.09</v>
      </c>
      <c r="G5069" s="77">
        <v>5.37</v>
      </c>
      <c r="H5069" s="77">
        <v>4950</v>
      </c>
      <c r="I5069" s="77">
        <v>177.67099999999999</v>
      </c>
      <c r="J5069" s="77" t="s">
        <v>75</v>
      </c>
      <c r="K5069" s="77">
        <v>49.34</v>
      </c>
      <c r="L5069" s="77">
        <v>40.209519999999998</v>
      </c>
      <c r="M5069" s="77">
        <v>0.1006726765203919</v>
      </c>
      <c r="N5069" s="77">
        <v>40.381570000000004</v>
      </c>
      <c r="O5069" s="77">
        <v>-0.32581695065348748</v>
      </c>
      <c r="P5069" s="77">
        <v>5471000</v>
      </c>
      <c r="Q5069" s="77">
        <v>5997000</v>
      </c>
      <c r="R5069" s="77">
        <v>0.91</v>
      </c>
      <c r="S5069" s="77">
        <v>35.784999999999997</v>
      </c>
      <c r="T5069" s="77">
        <v>6.6710000000000012</v>
      </c>
      <c r="U5069" s="77">
        <v>18.916799999999999</v>
      </c>
      <c r="V5069" s="77">
        <v>2.357736800585732</v>
      </c>
      <c r="AC5069" s="77">
        <v>41.31</v>
      </c>
      <c r="AD5069" s="77">
        <v>39.28</v>
      </c>
      <c r="AH5069" s="77">
        <f>IF(AND(M5069&lt;Variables!$G$6,M5069&gt;Variables!$G$5),0,1)</f>
        <v>1</v>
      </c>
      <c r="AI5069" s="77">
        <f t="shared" si="160"/>
        <v>1</v>
      </c>
      <c r="AJ5069" s="77">
        <f>IF(I5069&gt;Variables!$G$7,0,1)</f>
        <v>0</v>
      </c>
      <c r="AK5069" s="77">
        <f>IF(F5069&gt;Variables!$G$8,0,1)</f>
        <v>1</v>
      </c>
      <c r="AL5069" s="77">
        <f>IF(G5069&gt;Variables!$G$9,0,1)</f>
        <v>1</v>
      </c>
      <c r="AM5069" s="77">
        <f>IF(AND(K5069&gt;Variables!$G$10,K5069&lt;Variables!$G$11),0,1)</f>
        <v>1</v>
      </c>
      <c r="AN5069" s="77">
        <f>IF(H5069&lt;Variables!$G$13,1,0)</f>
        <v>0</v>
      </c>
      <c r="AO5069" s="77">
        <f>IF(R5069&lt;Variables!$G$12,0,1)</f>
        <v>0</v>
      </c>
      <c r="AP5069" s="78">
        <f t="shared" si="161"/>
        <v>1</v>
      </c>
      <c r="AQ5069" s="77">
        <f>IF(V5069&lt;Variables!$G$15,1,0)</f>
        <v>1</v>
      </c>
      <c r="AR5069" s="77">
        <v>1</v>
      </c>
      <c r="AS5069" s="77">
        <v>0</v>
      </c>
      <c r="AT5069" s="77">
        <v>0</v>
      </c>
      <c r="AU5069" s="77">
        <v>0</v>
      </c>
      <c r="BA5069" s="77">
        <v>1.49</v>
      </c>
    </row>
    <row r="5070" spans="3:53" x14ac:dyDescent="0.25">
      <c r="C5070" s="77" t="s">
        <v>652</v>
      </c>
      <c r="D5070" s="77" t="s">
        <v>623</v>
      </c>
      <c r="E5070" s="77">
        <v>12.64</v>
      </c>
      <c r="F5070" s="77">
        <v>13.19</v>
      </c>
      <c r="G5070" s="77">
        <v>2.5299999999999998</v>
      </c>
      <c r="H5070" s="77">
        <v>8119.9999999999991</v>
      </c>
      <c r="I5070" s="77">
        <v>-41.262999999999998</v>
      </c>
      <c r="J5070" s="77" t="s">
        <v>74</v>
      </c>
      <c r="K5070" s="77">
        <v>31.72</v>
      </c>
      <c r="L5070" s="77">
        <v>12.663595000000001</v>
      </c>
      <c r="M5070" s="77">
        <v>-0.66012060556261642</v>
      </c>
      <c r="N5070" s="77">
        <v>12.759691999999999</v>
      </c>
      <c r="O5070" s="77">
        <v>-1.408278507036085</v>
      </c>
      <c r="P5070" s="77">
        <v>24030000</v>
      </c>
      <c r="Q5070" s="77">
        <v>6845000</v>
      </c>
      <c r="R5070" s="77">
        <v>3.51</v>
      </c>
      <c r="S5070" s="77">
        <v>35.784999999999997</v>
      </c>
      <c r="T5070" s="77">
        <v>6.6710000000000012</v>
      </c>
      <c r="U5070" s="77">
        <v>18.916799999999999</v>
      </c>
      <c r="V5070" s="77">
        <v>2.1599328262585789</v>
      </c>
      <c r="AC5070" s="77">
        <v>12.6</v>
      </c>
      <c r="AD5070" s="77">
        <v>11.92</v>
      </c>
      <c r="AH5070" s="77">
        <f>IF(AND(M5070&lt;Variables!$G$6,M5070&gt;Variables!$G$5),0,1)</f>
        <v>1</v>
      </c>
      <c r="AI5070" s="77">
        <f t="shared" si="160"/>
        <v>1</v>
      </c>
      <c r="AJ5070" s="77">
        <f>IF(I5070&gt;Variables!$G$7,0,1)</f>
        <v>1</v>
      </c>
      <c r="AK5070" s="77">
        <f>IF(F5070&gt;Variables!$G$8,0,1)</f>
        <v>0</v>
      </c>
      <c r="AL5070" s="77">
        <f>IF(G5070&gt;Variables!$G$9,0,1)</f>
        <v>1</v>
      </c>
      <c r="AM5070" s="77">
        <f>IF(AND(K5070&gt;Variables!$G$10,K5070&lt;Variables!$G$11),0,1)</f>
        <v>1</v>
      </c>
      <c r="AN5070" s="77">
        <f>IF(H5070&lt;Variables!$G$13,1,0)</f>
        <v>0</v>
      </c>
      <c r="AO5070" s="77">
        <f>IF(R5070&lt;Variables!$G$12,0,1)</f>
        <v>1</v>
      </c>
      <c r="AP5070" s="78">
        <f t="shared" si="161"/>
        <v>0</v>
      </c>
      <c r="AQ5070" s="77">
        <f>IF(V5070&lt;Variables!$G$15,1,0)</f>
        <v>1</v>
      </c>
      <c r="AR5070" s="77">
        <v>0</v>
      </c>
      <c r="AS5070" s="77">
        <v>0</v>
      </c>
      <c r="AT5070" s="77">
        <v>1</v>
      </c>
      <c r="AU5070" s="77">
        <v>0</v>
      </c>
      <c r="BA5070" s="77">
        <v>-1.79</v>
      </c>
    </row>
    <row r="5071" spans="3:53" x14ac:dyDescent="0.25">
      <c r="C5071" s="77" t="s">
        <v>652</v>
      </c>
      <c r="D5071" s="77" t="s">
        <v>636</v>
      </c>
      <c r="E5071" s="77">
        <v>9.9700000000000006</v>
      </c>
      <c r="F5071" s="77">
        <v>22.81</v>
      </c>
      <c r="G5071" s="77">
        <v>20.190000000000001</v>
      </c>
      <c r="H5071" s="77">
        <v>124.65</v>
      </c>
      <c r="I5071" s="77">
        <v>-38.426000000000002</v>
      </c>
      <c r="J5071" s="77" t="s">
        <v>74</v>
      </c>
      <c r="K5071" s="77">
        <v>56.09</v>
      </c>
      <c r="L5071" s="77">
        <v>9.9217363636363629</v>
      </c>
      <c r="M5071" s="77">
        <v>0.18407701731093859</v>
      </c>
      <c r="N5071" s="77">
        <v>9.8024148148148136</v>
      </c>
      <c r="O5071" s="77">
        <v>1.4035846042471849</v>
      </c>
      <c r="P5071" s="77">
        <v>26450</v>
      </c>
      <c r="Q5071" s="77">
        <v>11040</v>
      </c>
      <c r="R5071" s="77">
        <v>2.4</v>
      </c>
      <c r="S5071" s="77">
        <v>35.784999999999997</v>
      </c>
      <c r="T5071" s="77">
        <v>6.6710000000000012</v>
      </c>
      <c r="U5071" s="77">
        <v>18.916799999999999</v>
      </c>
      <c r="V5071" s="77">
        <v>2.422068865695612</v>
      </c>
      <c r="AC5071" s="77">
        <v>10.050000000000001</v>
      </c>
      <c r="AD5071" s="77">
        <v>9.11</v>
      </c>
      <c r="AH5071" s="77">
        <f>IF(AND(M5071&lt;Variables!$G$6,M5071&gt;Variables!$G$5),0,1)</f>
        <v>1</v>
      </c>
      <c r="AI5071" s="77">
        <f t="shared" si="160"/>
        <v>0</v>
      </c>
      <c r="AJ5071" s="77">
        <f>IF(I5071&gt;Variables!$G$7,0,1)</f>
        <v>1</v>
      </c>
      <c r="AK5071" s="77">
        <f>IF(F5071&gt;Variables!$G$8,0,1)</f>
        <v>0</v>
      </c>
      <c r="AL5071" s="77">
        <f>IF(G5071&gt;Variables!$G$9,0,1)</f>
        <v>0</v>
      </c>
      <c r="AM5071" s="77">
        <f>IF(AND(K5071&gt;Variables!$G$10,K5071&lt;Variables!$G$11),0,1)</f>
        <v>1</v>
      </c>
      <c r="AN5071" s="77">
        <f>IF(H5071&lt;Variables!$G$13,1,0)</f>
        <v>1</v>
      </c>
      <c r="AO5071" s="77">
        <f>IF(R5071&lt;Variables!$G$12,0,1)</f>
        <v>1</v>
      </c>
      <c r="AP5071" s="78">
        <f t="shared" si="161"/>
        <v>0</v>
      </c>
      <c r="AQ5071" s="77">
        <f>IF(V5071&lt;Variables!$G$15,1,0)</f>
        <v>1</v>
      </c>
      <c r="AR5071" s="77">
        <v>0</v>
      </c>
      <c r="AS5071" s="77">
        <v>0</v>
      </c>
      <c r="AT5071" s="77">
        <v>1</v>
      </c>
      <c r="AU5071" s="77">
        <v>0</v>
      </c>
      <c r="BA5071" s="77">
        <v>-2.25</v>
      </c>
    </row>
    <row r="5072" spans="3:53" x14ac:dyDescent="0.25">
      <c r="C5072" s="77" t="s">
        <v>652</v>
      </c>
      <c r="D5072" s="77" t="s">
        <v>127</v>
      </c>
      <c r="E5072" s="77">
        <v>41.35</v>
      </c>
      <c r="F5072" s="77">
        <v>23.05</v>
      </c>
      <c r="G5072" s="77">
        <v>23.01</v>
      </c>
      <c r="H5072" s="77">
        <v>6940</v>
      </c>
      <c r="I5072" s="77">
        <v>1501.085</v>
      </c>
      <c r="J5072" s="77" t="s">
        <v>74</v>
      </c>
      <c r="K5072" s="77">
        <v>72.44</v>
      </c>
      <c r="L5072" s="77">
        <v>39.927135</v>
      </c>
      <c r="M5072" s="77">
        <v>3.513562894006792</v>
      </c>
      <c r="N5072" s="77">
        <v>39.03192</v>
      </c>
      <c r="O5072" s="77">
        <v>5.8876939694485912</v>
      </c>
      <c r="P5072" s="77">
        <v>831832</v>
      </c>
      <c r="Q5072" s="77">
        <v>800984</v>
      </c>
      <c r="R5072" s="77">
        <v>1.04</v>
      </c>
      <c r="S5072" s="77">
        <v>35.784999999999997</v>
      </c>
      <c r="T5072" s="77">
        <v>6.6710000000000012</v>
      </c>
      <c r="U5072" s="77">
        <v>18.916799999999999</v>
      </c>
      <c r="V5072" s="77">
        <v>2.280423278081535</v>
      </c>
      <c r="AC5072" s="77">
        <v>42.62</v>
      </c>
      <c r="AD5072" s="77">
        <v>40.5</v>
      </c>
      <c r="AH5072" s="77">
        <f>IF(AND(M5072&lt;Variables!$G$6,M5072&gt;Variables!$G$5),0,1)</f>
        <v>1</v>
      </c>
      <c r="AI5072" s="77">
        <f t="shared" si="160"/>
        <v>0</v>
      </c>
      <c r="AJ5072" s="77">
        <f>IF(I5072&gt;Variables!$G$7,0,1)</f>
        <v>0</v>
      </c>
      <c r="AK5072" s="77">
        <f>IF(F5072&gt;Variables!$G$8,0,1)</f>
        <v>0</v>
      </c>
      <c r="AL5072" s="77">
        <f>IF(G5072&gt;Variables!$G$9,0,1)</f>
        <v>0</v>
      </c>
      <c r="AM5072" s="77">
        <f>IF(AND(K5072&gt;Variables!$G$10,K5072&lt;Variables!$G$11),0,1)</f>
        <v>1</v>
      </c>
      <c r="AN5072" s="77">
        <f>IF(H5072&lt;Variables!$G$13,1,0)</f>
        <v>0</v>
      </c>
      <c r="AO5072" s="77">
        <f>IF(R5072&lt;Variables!$G$12,0,1)</f>
        <v>0</v>
      </c>
      <c r="AP5072" s="78">
        <f t="shared" si="161"/>
        <v>0</v>
      </c>
      <c r="AQ5072" s="77">
        <f>IF(V5072&lt;Variables!$G$15,1,0)</f>
        <v>1</v>
      </c>
      <c r="AR5072" s="77">
        <v>1</v>
      </c>
      <c r="AS5072" s="77">
        <v>0</v>
      </c>
      <c r="AT5072" s="77">
        <v>0</v>
      </c>
      <c r="AU5072" s="77">
        <v>0</v>
      </c>
      <c r="BA5072" s="77">
        <v>2</v>
      </c>
    </row>
    <row r="5073" spans="3:53" x14ac:dyDescent="0.25">
      <c r="C5073" s="77" t="s">
        <v>652</v>
      </c>
      <c r="D5073" s="77" t="s">
        <v>621</v>
      </c>
      <c r="E5073" s="77">
        <v>12.07</v>
      </c>
      <c r="F5073" s="77">
        <v>34.01</v>
      </c>
      <c r="G5073" s="77">
        <v>-6.38</v>
      </c>
      <c r="H5073" s="77">
        <v>28.51</v>
      </c>
      <c r="I5073" s="77">
        <v>-13.167</v>
      </c>
      <c r="J5073" s="77" t="s">
        <v>74</v>
      </c>
      <c r="K5073" s="77">
        <v>60.63</v>
      </c>
      <c r="L5073" s="77">
        <v>11.831795</v>
      </c>
      <c r="M5073" s="77">
        <v>1.7597076352320129</v>
      </c>
      <c r="N5073" s="77">
        <v>11.912836</v>
      </c>
      <c r="O5073" s="77">
        <v>1.067453627331046</v>
      </c>
      <c r="P5073" s="77">
        <v>4460000</v>
      </c>
      <c r="Q5073" s="77">
        <v>52870</v>
      </c>
      <c r="R5073" s="77">
        <v>84.36</v>
      </c>
      <c r="S5073" s="77">
        <v>35.784999999999997</v>
      </c>
      <c r="T5073" s="77">
        <v>6.6710000000000012</v>
      </c>
      <c r="U5073" s="77">
        <v>18.916799999999999</v>
      </c>
      <c r="V5073" s="77">
        <v>2.377352362518621</v>
      </c>
      <c r="AC5073" s="77">
        <v>13.5</v>
      </c>
      <c r="AD5073" s="77">
        <v>11.63</v>
      </c>
      <c r="AH5073" s="77">
        <f>IF(AND(M5073&lt;Variables!$G$6,M5073&gt;Variables!$G$5),0,1)</f>
        <v>1</v>
      </c>
      <c r="AI5073" s="77">
        <f t="shared" si="160"/>
        <v>1</v>
      </c>
      <c r="AJ5073" s="77">
        <f>IF(I5073&gt;Variables!$G$7,0,1)</f>
        <v>1</v>
      </c>
      <c r="AK5073" s="77">
        <f>IF(F5073&gt;Variables!$G$8,0,1)</f>
        <v>0</v>
      </c>
      <c r="AL5073" s="77">
        <f>IF(G5073&gt;Variables!$G$9,0,1)</f>
        <v>1</v>
      </c>
      <c r="AM5073" s="77">
        <f>IF(AND(K5073&gt;Variables!$G$10,K5073&lt;Variables!$G$11),0,1)</f>
        <v>1</v>
      </c>
      <c r="AN5073" s="77">
        <f>IF(H5073&lt;Variables!$G$13,1,0)</f>
        <v>1</v>
      </c>
      <c r="AO5073" s="77">
        <f>IF(R5073&lt;Variables!$G$12,0,1)</f>
        <v>1</v>
      </c>
      <c r="AP5073" s="78">
        <f t="shared" si="161"/>
        <v>0</v>
      </c>
      <c r="AQ5073" s="77">
        <f>IF(V5073&lt;Variables!$G$15,1,0)</f>
        <v>1</v>
      </c>
      <c r="AR5073" s="77">
        <v>0</v>
      </c>
      <c r="AS5073" s="77">
        <v>0</v>
      </c>
      <c r="AT5073" s="77">
        <v>1</v>
      </c>
      <c r="AU5073" s="77">
        <v>0</v>
      </c>
      <c r="BA5073" s="77">
        <v>-2.25</v>
      </c>
    </row>
    <row r="5074" spans="3:53" x14ac:dyDescent="0.25">
      <c r="C5074" s="77" t="s">
        <v>652</v>
      </c>
      <c r="D5074" s="77" t="s">
        <v>617</v>
      </c>
      <c r="E5074" s="77">
        <v>4.4000000000000004</v>
      </c>
      <c r="F5074" s="77">
        <v>6.3</v>
      </c>
      <c r="G5074" s="77">
        <v>3.9</v>
      </c>
      <c r="H5074" s="77">
        <v>-99999</v>
      </c>
      <c r="I5074" s="77">
        <v>-22.827999999999999</v>
      </c>
      <c r="J5074" s="77" t="s">
        <v>74</v>
      </c>
      <c r="K5074" s="77">
        <v>71.400000000000006</v>
      </c>
      <c r="L5074" s="77">
        <v>4.3902777777777784</v>
      </c>
      <c r="M5074" s="77">
        <v>0.1075608984498542</v>
      </c>
      <c r="N5074" s="77">
        <v>4.3843548387096778</v>
      </c>
      <c r="O5074" s="77">
        <v>0.24279880807856019</v>
      </c>
      <c r="P5074" s="77">
        <v>100917</v>
      </c>
      <c r="Q5074" s="77">
        <v>142825</v>
      </c>
      <c r="R5074" s="77">
        <v>0.71</v>
      </c>
      <c r="S5074" s="77">
        <v>35.784999999999997</v>
      </c>
      <c r="T5074" s="77">
        <v>6.6710000000000012</v>
      </c>
      <c r="U5074" s="77">
        <v>18.916799999999999</v>
      </c>
      <c r="V5074" s="77">
        <v>2.5792598089212282</v>
      </c>
      <c r="AC5074" s="77">
        <v>4.4000000000000004</v>
      </c>
      <c r="AD5074" s="77">
        <v>4.3099999999999996</v>
      </c>
      <c r="AH5074" s="77">
        <f>IF(AND(M5074&lt;Variables!$G$6,M5074&gt;Variables!$G$5),0,1)</f>
        <v>1</v>
      </c>
      <c r="AI5074" s="77">
        <f t="shared" si="160"/>
        <v>0</v>
      </c>
      <c r="AJ5074" s="77">
        <f>IF(I5074&gt;Variables!$G$7,0,1)</f>
        <v>1</v>
      </c>
      <c r="AK5074" s="77">
        <f>IF(F5074&gt;Variables!$G$8,0,1)</f>
        <v>1</v>
      </c>
      <c r="AL5074" s="77">
        <f>IF(G5074&gt;Variables!$G$9,0,1)</f>
        <v>1</v>
      </c>
      <c r="AM5074" s="77">
        <f>IF(AND(K5074&gt;Variables!$G$10,K5074&lt;Variables!$G$11),0,1)</f>
        <v>1</v>
      </c>
      <c r="AN5074" s="77">
        <f>IF(H5074&lt;Variables!$G$13,1,0)</f>
        <v>1</v>
      </c>
      <c r="AO5074" s="77">
        <f>IF(R5074&lt;Variables!$G$12,0,1)</f>
        <v>0</v>
      </c>
      <c r="AP5074" s="78">
        <f t="shared" si="161"/>
        <v>0</v>
      </c>
      <c r="AQ5074" s="77">
        <f>IF(V5074&lt;Variables!$G$15,1,0)</f>
        <v>1</v>
      </c>
      <c r="AR5074" s="77">
        <v>0</v>
      </c>
      <c r="AS5074" s="77">
        <v>0</v>
      </c>
      <c r="AT5074" s="77">
        <v>1</v>
      </c>
      <c r="AU5074" s="77">
        <v>0</v>
      </c>
      <c r="BA5074" s="77">
        <v>-1.28</v>
      </c>
    </row>
    <row r="5075" spans="3:53" x14ac:dyDescent="0.25">
      <c r="C5075" s="77" t="s">
        <v>652</v>
      </c>
      <c r="D5075" s="77" t="s">
        <v>612</v>
      </c>
      <c r="E5075" s="77">
        <v>127.59</v>
      </c>
      <c r="F5075" s="77">
        <v>6.25</v>
      </c>
      <c r="G5075" s="77">
        <v>1.06</v>
      </c>
      <c r="H5075" s="77">
        <v>19960</v>
      </c>
      <c r="I5075" s="77">
        <v>-27.88</v>
      </c>
      <c r="J5075" s="77" t="s">
        <v>75</v>
      </c>
      <c r="K5075" s="77">
        <v>57.98</v>
      </c>
      <c r="L5075" s="77">
        <v>126.63704</v>
      </c>
      <c r="M5075" s="77">
        <v>0.29845928173937231</v>
      </c>
      <c r="N5075" s="77">
        <v>126.706138</v>
      </c>
      <c r="O5075" s="77">
        <v>0.24376246082096259</v>
      </c>
      <c r="P5075" s="77">
        <v>2536000</v>
      </c>
      <c r="Q5075" s="77">
        <v>1140000</v>
      </c>
      <c r="R5075" s="77">
        <v>2.2200000000000002</v>
      </c>
      <c r="S5075" s="77">
        <v>35.784999999999997</v>
      </c>
      <c r="T5075" s="77">
        <v>6.6710000000000012</v>
      </c>
      <c r="U5075" s="77">
        <v>18.916799999999999</v>
      </c>
      <c r="V5075" s="77">
        <v>2.4350344944375828</v>
      </c>
      <c r="AC5075" s="77">
        <v>127.88</v>
      </c>
      <c r="AD5075" s="77">
        <v>126.23</v>
      </c>
      <c r="AH5075" s="77">
        <f>IF(AND(M5075&lt;Variables!$G$6,M5075&gt;Variables!$G$5),0,1)</f>
        <v>1</v>
      </c>
      <c r="AI5075" s="77">
        <f t="shared" si="160"/>
        <v>1</v>
      </c>
      <c r="AJ5075" s="77">
        <f>IF(I5075&gt;Variables!$G$7,0,1)</f>
        <v>1</v>
      </c>
      <c r="AK5075" s="77">
        <f>IF(F5075&gt;Variables!$G$8,0,1)</f>
        <v>1</v>
      </c>
      <c r="AL5075" s="77">
        <f>IF(G5075&gt;Variables!$G$9,0,1)</f>
        <v>1</v>
      </c>
      <c r="AM5075" s="77">
        <f>IF(AND(K5075&gt;Variables!$G$10,K5075&lt;Variables!$G$11),0,1)</f>
        <v>1</v>
      </c>
      <c r="AN5075" s="77">
        <f>IF(H5075&lt;Variables!$G$13,1,0)</f>
        <v>0</v>
      </c>
      <c r="AO5075" s="77">
        <f>IF(R5075&lt;Variables!$G$12,0,1)</f>
        <v>1</v>
      </c>
      <c r="AP5075" s="78">
        <f t="shared" si="161"/>
        <v>1</v>
      </c>
      <c r="AQ5075" s="77">
        <f>IF(V5075&lt;Variables!$G$15,1,0)</f>
        <v>1</v>
      </c>
      <c r="AR5075" s="77">
        <v>0</v>
      </c>
      <c r="AS5075" s="77">
        <v>0</v>
      </c>
      <c r="AT5075" s="77">
        <v>0</v>
      </c>
      <c r="AU5075" s="77">
        <v>1</v>
      </c>
      <c r="BA5075" s="77">
        <v>-0.73</v>
      </c>
    </row>
    <row r="5076" spans="3:53" x14ac:dyDescent="0.25">
      <c r="C5076" s="77" t="s">
        <v>652</v>
      </c>
      <c r="D5076" s="77" t="s">
        <v>195</v>
      </c>
      <c r="E5076" s="77">
        <v>38.99</v>
      </c>
      <c r="F5076" s="77">
        <v>7.09</v>
      </c>
      <c r="G5076" s="77">
        <v>5.27</v>
      </c>
      <c r="H5076" s="77">
        <v>4350</v>
      </c>
      <c r="I5076" s="77">
        <v>136.07900000000001</v>
      </c>
      <c r="J5076" s="77" t="s">
        <v>75</v>
      </c>
      <c r="K5076" s="77">
        <v>72.239999999999995</v>
      </c>
      <c r="L5076" s="77">
        <v>38.161882352941177</v>
      </c>
      <c r="M5076" s="77">
        <v>1.8686647594149981</v>
      </c>
      <c r="N5076" s="77">
        <v>37.845770270270258</v>
      </c>
      <c r="O5076" s="77">
        <v>2.7195370113479931</v>
      </c>
      <c r="P5076" s="77">
        <v>163868</v>
      </c>
      <c r="Q5076" s="77">
        <v>701423</v>
      </c>
      <c r="R5076" s="77">
        <v>0.23</v>
      </c>
      <c r="S5076" s="77">
        <v>35.784999999999997</v>
      </c>
      <c r="T5076" s="77">
        <v>6.6710000000000012</v>
      </c>
      <c r="U5076" s="77">
        <v>18.916799999999999</v>
      </c>
      <c r="V5076" s="77">
        <v>2.4287984231829731</v>
      </c>
      <c r="AC5076" s="77">
        <v>39.229199999999999</v>
      </c>
      <c r="AD5076" s="77">
        <v>34.85</v>
      </c>
      <c r="AH5076" s="77">
        <f>IF(AND(M5076&lt;Variables!$G$6,M5076&gt;Variables!$G$5),0,1)</f>
        <v>1</v>
      </c>
      <c r="AI5076" s="77">
        <f t="shared" si="160"/>
        <v>0</v>
      </c>
      <c r="AJ5076" s="77">
        <f>IF(I5076&gt;Variables!$G$7,0,1)</f>
        <v>0</v>
      </c>
      <c r="AK5076" s="77">
        <f>IF(F5076&gt;Variables!$G$8,0,1)</f>
        <v>1</v>
      </c>
      <c r="AL5076" s="77">
        <f>IF(G5076&gt;Variables!$G$9,0,1)</f>
        <v>1</v>
      </c>
      <c r="AM5076" s="77">
        <f>IF(AND(K5076&gt;Variables!$G$10,K5076&lt;Variables!$G$11),0,1)</f>
        <v>1</v>
      </c>
      <c r="AN5076" s="77">
        <f>IF(H5076&lt;Variables!$G$13,1,0)</f>
        <v>0</v>
      </c>
      <c r="AO5076" s="77">
        <f>IF(R5076&lt;Variables!$G$12,0,1)</f>
        <v>0</v>
      </c>
      <c r="AP5076" s="78">
        <f t="shared" si="161"/>
        <v>1</v>
      </c>
      <c r="AQ5076" s="77">
        <f>IF(V5076&lt;Variables!$G$15,1,0)</f>
        <v>1</v>
      </c>
      <c r="AR5076" s="77">
        <v>0</v>
      </c>
      <c r="AS5076" s="77">
        <v>0</v>
      </c>
      <c r="AT5076" s="77">
        <v>1</v>
      </c>
      <c r="AU5076" s="77">
        <v>0</v>
      </c>
      <c r="BA5076" s="77">
        <v>-1.18</v>
      </c>
    </row>
    <row r="5077" spans="3:53" x14ac:dyDescent="0.25">
      <c r="C5077" s="77" t="s">
        <v>652</v>
      </c>
      <c r="D5077" s="77" t="s">
        <v>649</v>
      </c>
      <c r="E5077" s="77">
        <v>60.74</v>
      </c>
      <c r="F5077" s="77">
        <v>7.31</v>
      </c>
      <c r="G5077" s="77">
        <v>5.41</v>
      </c>
      <c r="H5077" s="77">
        <v>4210</v>
      </c>
      <c r="I5077" s="77">
        <v>-4.3369999999999997</v>
      </c>
      <c r="J5077" s="77" t="s">
        <v>74</v>
      </c>
      <c r="K5077" s="77">
        <v>68.38</v>
      </c>
      <c r="L5077" s="77">
        <v>60.30384999999999</v>
      </c>
      <c r="M5077" s="77">
        <v>0.6320491975222351</v>
      </c>
      <c r="N5077" s="77">
        <v>59.659038000000002</v>
      </c>
      <c r="O5077" s="77">
        <v>1.719709258469772</v>
      </c>
      <c r="P5077" s="77">
        <v>1459000</v>
      </c>
      <c r="Q5077" s="77">
        <v>2786000</v>
      </c>
      <c r="R5077" s="77">
        <v>0.52</v>
      </c>
      <c r="S5077" s="77">
        <v>35.784999999999997</v>
      </c>
      <c r="T5077" s="77">
        <v>6.6710000000000012</v>
      </c>
      <c r="U5077" s="77">
        <v>18.916799999999999</v>
      </c>
      <c r="V5077" s="77">
        <v>2.5074334393090969</v>
      </c>
      <c r="AC5077" s="77">
        <v>60.72</v>
      </c>
      <c r="AD5077" s="77">
        <v>58.36</v>
      </c>
      <c r="AH5077" s="77">
        <f>IF(AND(M5077&lt;Variables!$G$6,M5077&gt;Variables!$G$5),0,1)</f>
        <v>1</v>
      </c>
      <c r="AI5077" s="77">
        <f t="shared" si="160"/>
        <v>0</v>
      </c>
      <c r="AJ5077" s="77">
        <f>IF(I5077&gt;Variables!$G$7,0,1)</f>
        <v>1</v>
      </c>
      <c r="AK5077" s="77">
        <f>IF(F5077&gt;Variables!$G$8,0,1)</f>
        <v>1</v>
      </c>
      <c r="AL5077" s="77">
        <f>IF(G5077&gt;Variables!$G$9,0,1)</f>
        <v>1</v>
      </c>
      <c r="AM5077" s="77">
        <f>IF(AND(K5077&gt;Variables!$G$10,K5077&lt;Variables!$G$11),0,1)</f>
        <v>0</v>
      </c>
      <c r="AN5077" s="77">
        <f>IF(H5077&lt;Variables!$G$13,1,0)</f>
        <v>0</v>
      </c>
      <c r="AO5077" s="77">
        <f>IF(R5077&lt;Variables!$G$12,0,1)</f>
        <v>0</v>
      </c>
      <c r="AP5077" s="78">
        <f t="shared" si="161"/>
        <v>0</v>
      </c>
      <c r="AQ5077" s="77">
        <f>IF(V5077&lt;Variables!$G$15,1,0)</f>
        <v>1</v>
      </c>
      <c r="AR5077" s="77">
        <v>0</v>
      </c>
      <c r="AS5077" s="77">
        <v>0</v>
      </c>
      <c r="AT5077" s="77">
        <v>1</v>
      </c>
      <c r="AU5077" s="77">
        <v>0</v>
      </c>
      <c r="BA5077" s="77">
        <v>-2.25</v>
      </c>
    </row>
    <row r="5078" spans="3:53" x14ac:dyDescent="0.25">
      <c r="C5078" s="77" t="s">
        <v>652</v>
      </c>
      <c r="D5078" s="77" t="s">
        <v>152</v>
      </c>
      <c r="E5078" s="77">
        <v>0.04</v>
      </c>
      <c r="F5078" s="77">
        <v>8.11</v>
      </c>
      <c r="G5078" s="77">
        <v>28.21</v>
      </c>
      <c r="H5078" s="77">
        <v>-99999</v>
      </c>
      <c r="I5078" s="77">
        <v>28.077000000000002</v>
      </c>
      <c r="J5078" s="77" t="s">
        <v>75</v>
      </c>
      <c r="K5078" s="77">
        <v>52.56</v>
      </c>
      <c r="L5078" s="77">
        <v>3.5902941176470582E-2</v>
      </c>
      <c r="M5078" s="77">
        <v>-8.1920209715523225E-3</v>
      </c>
      <c r="N5078" s="77">
        <v>3.5626666666666668E-2</v>
      </c>
      <c r="O5078" s="77">
        <v>0.76721556886225706</v>
      </c>
      <c r="P5078" s="77">
        <v>3854000</v>
      </c>
      <c r="Q5078" s="77">
        <v>14265000</v>
      </c>
      <c r="R5078" s="77">
        <v>0.27</v>
      </c>
      <c r="S5078" s="77">
        <v>35.784999999999997</v>
      </c>
      <c r="T5078" s="77">
        <v>6.6710000000000012</v>
      </c>
      <c r="U5078" s="77">
        <v>18.916799999999999</v>
      </c>
      <c r="V5078" s="77">
        <v>2.393795158450069</v>
      </c>
      <c r="AC5078" s="77">
        <v>3.5999999999999997E-2</v>
      </c>
      <c r="AD5078" s="77">
        <v>3.4000000000000002E-2</v>
      </c>
      <c r="AH5078" s="77">
        <f>IF(AND(M5078&lt;Variables!$G$6,M5078&gt;Variables!$G$5),0,1)</f>
        <v>1</v>
      </c>
      <c r="AI5078" s="77">
        <f t="shared" si="160"/>
        <v>0</v>
      </c>
      <c r="AJ5078" s="77">
        <f>IF(I5078&gt;Variables!$G$7,0,1)</f>
        <v>1</v>
      </c>
      <c r="AK5078" s="77">
        <f>IF(F5078&gt;Variables!$G$8,0,1)</f>
        <v>1</v>
      </c>
      <c r="AL5078" s="77">
        <f>IF(G5078&gt;Variables!$G$9,0,1)</f>
        <v>0</v>
      </c>
      <c r="AM5078" s="77">
        <f>IF(AND(K5078&gt;Variables!$G$10,K5078&lt;Variables!$G$11),0,1)</f>
        <v>1</v>
      </c>
      <c r="AN5078" s="77">
        <f>IF(H5078&lt;Variables!$G$13,1,0)</f>
        <v>1</v>
      </c>
      <c r="AO5078" s="77">
        <f>IF(R5078&lt;Variables!$G$12,0,1)</f>
        <v>0</v>
      </c>
      <c r="AP5078" s="78">
        <f t="shared" si="161"/>
        <v>1</v>
      </c>
      <c r="AQ5078" s="77">
        <f>IF(V5078&lt;Variables!$G$15,1,0)</f>
        <v>1</v>
      </c>
      <c r="AR5078" s="77">
        <v>0</v>
      </c>
      <c r="AS5078" s="77">
        <v>0</v>
      </c>
      <c r="AT5078" s="77">
        <v>1</v>
      </c>
      <c r="AU5078" s="77">
        <v>0</v>
      </c>
      <c r="BA5078" s="77">
        <v>-1.69</v>
      </c>
    </row>
    <row r="5079" spans="3:53" x14ac:dyDescent="0.25">
      <c r="C5079" s="77" t="s">
        <v>652</v>
      </c>
      <c r="D5079" s="77" t="s">
        <v>610</v>
      </c>
      <c r="E5079" s="77">
        <v>14.48</v>
      </c>
      <c r="F5079" s="77">
        <v>19.91</v>
      </c>
      <c r="G5079" s="77">
        <v>20.58</v>
      </c>
      <c r="H5079" s="77">
        <v>623.66</v>
      </c>
      <c r="I5079" s="77">
        <v>8900.7199999999993</v>
      </c>
      <c r="J5079" s="77" t="s">
        <v>75</v>
      </c>
      <c r="K5079" s="77">
        <v>52.87</v>
      </c>
      <c r="L5079" s="77">
        <v>14.592235000000001</v>
      </c>
      <c r="M5079" s="77">
        <v>-0.67525639492509726</v>
      </c>
      <c r="N5079" s="77">
        <v>14.073922</v>
      </c>
      <c r="O5079" s="77">
        <v>2.9826653863791548</v>
      </c>
      <c r="P5079" s="77">
        <v>2500000</v>
      </c>
      <c r="Q5079" s="77">
        <v>376320</v>
      </c>
      <c r="R5079" s="77">
        <v>6.64</v>
      </c>
      <c r="S5079" s="77">
        <v>35.784999999999997</v>
      </c>
      <c r="T5079" s="77">
        <v>6.6710000000000012</v>
      </c>
      <c r="U5079" s="77">
        <v>18.916799999999999</v>
      </c>
      <c r="V5079" s="77">
        <v>2.419886769412773</v>
      </c>
      <c r="AC5079" s="77">
        <v>15.15</v>
      </c>
      <c r="AD5079" s="77">
        <v>13.66</v>
      </c>
      <c r="AH5079" s="77">
        <f>IF(AND(M5079&lt;Variables!$G$6,M5079&gt;Variables!$G$5),0,1)</f>
        <v>1</v>
      </c>
      <c r="AI5079" s="77">
        <f t="shared" si="160"/>
        <v>0</v>
      </c>
      <c r="AJ5079" s="77">
        <f>IF(I5079&gt;Variables!$G$7,0,1)</f>
        <v>0</v>
      </c>
      <c r="AK5079" s="77">
        <f>IF(F5079&gt;Variables!$G$8,0,1)</f>
        <v>0</v>
      </c>
      <c r="AL5079" s="77">
        <f>IF(G5079&gt;Variables!$G$9,0,1)</f>
        <v>0</v>
      </c>
      <c r="AM5079" s="77">
        <f>IF(AND(K5079&gt;Variables!$G$10,K5079&lt;Variables!$G$11),0,1)</f>
        <v>1</v>
      </c>
      <c r="AN5079" s="77">
        <f>IF(H5079&lt;Variables!$G$13,1,0)</f>
        <v>1</v>
      </c>
      <c r="AO5079" s="77">
        <f>IF(R5079&lt;Variables!$G$12,0,1)</f>
        <v>1</v>
      </c>
      <c r="AP5079" s="78">
        <f t="shared" si="161"/>
        <v>1</v>
      </c>
      <c r="AQ5079" s="77">
        <f>IF(V5079&lt;Variables!$G$15,1,0)</f>
        <v>1</v>
      </c>
      <c r="AR5079" s="77">
        <v>0</v>
      </c>
      <c r="AS5079" s="77">
        <v>0</v>
      </c>
      <c r="AT5079" s="77">
        <v>1</v>
      </c>
      <c r="AU5079" s="77">
        <v>0</v>
      </c>
      <c r="BA5079" s="77">
        <v>-2.25</v>
      </c>
    </row>
    <row r="5080" spans="3:53" x14ac:dyDescent="0.25">
      <c r="C5080" s="77" t="s">
        <v>652</v>
      </c>
      <c r="D5080" s="77" t="s">
        <v>458</v>
      </c>
      <c r="E5080" s="77">
        <v>56.23</v>
      </c>
      <c r="F5080" s="77">
        <v>38.229999999999997</v>
      </c>
      <c r="G5080" s="77">
        <v>16.149999999999999</v>
      </c>
      <c r="H5080" s="77">
        <v>9830</v>
      </c>
      <c r="I5080" s="77">
        <v>83.656000000000006</v>
      </c>
      <c r="J5080" s="77" t="s">
        <v>75</v>
      </c>
      <c r="K5080" s="77">
        <v>70.150000000000006</v>
      </c>
      <c r="L5080" s="77">
        <v>54.262720000000002</v>
      </c>
      <c r="M5080" s="77">
        <v>2.3354524063666542</v>
      </c>
      <c r="N5080" s="77">
        <v>52.389567999999997</v>
      </c>
      <c r="O5080" s="77">
        <v>5.99438422550078</v>
      </c>
      <c r="P5080" s="77">
        <v>112649000</v>
      </c>
      <c r="Q5080" s="77">
        <v>20406000</v>
      </c>
      <c r="R5080" s="77">
        <v>5.52</v>
      </c>
      <c r="S5080" s="77">
        <v>35.784999999999997</v>
      </c>
      <c r="T5080" s="77">
        <v>6.6710000000000012</v>
      </c>
      <c r="U5080" s="77">
        <v>18.916799999999999</v>
      </c>
      <c r="V5080" s="77">
        <v>2.3791247884602909</v>
      </c>
      <c r="AC5080" s="77">
        <v>57.289900000000003</v>
      </c>
      <c r="AD5080" s="77">
        <v>51.93</v>
      </c>
      <c r="AH5080" s="77">
        <f>IF(AND(M5080&lt;Variables!$G$6,M5080&gt;Variables!$G$5),0,1)</f>
        <v>1</v>
      </c>
      <c r="AI5080" s="77">
        <f t="shared" si="160"/>
        <v>0</v>
      </c>
      <c r="AJ5080" s="77">
        <f>IF(I5080&gt;Variables!$G$7,0,1)</f>
        <v>0</v>
      </c>
      <c r="AK5080" s="77">
        <f>IF(F5080&gt;Variables!$G$8,0,1)</f>
        <v>0</v>
      </c>
      <c r="AL5080" s="77">
        <f>IF(G5080&gt;Variables!$G$9,0,1)</f>
        <v>0</v>
      </c>
      <c r="AM5080" s="77">
        <f>IF(AND(K5080&gt;Variables!$G$10,K5080&lt;Variables!$G$11),0,1)</f>
        <v>1</v>
      </c>
      <c r="AN5080" s="77">
        <f>IF(H5080&lt;Variables!$G$13,1,0)</f>
        <v>0</v>
      </c>
      <c r="AO5080" s="77">
        <f>IF(R5080&lt;Variables!$G$12,0,1)</f>
        <v>1</v>
      </c>
      <c r="AP5080" s="78">
        <f t="shared" si="161"/>
        <v>1</v>
      </c>
      <c r="AQ5080" s="77">
        <f>IF(V5080&lt;Variables!$G$15,1,0)</f>
        <v>1</v>
      </c>
      <c r="AR5080" s="77">
        <v>0</v>
      </c>
      <c r="AS5080" s="77">
        <v>0</v>
      </c>
      <c r="AT5080" s="77">
        <v>1</v>
      </c>
      <c r="AU5080" s="77">
        <v>0</v>
      </c>
      <c r="BA5080" s="77">
        <v>-2.25</v>
      </c>
    </row>
    <row r="5081" spans="3:53" x14ac:dyDescent="0.25">
      <c r="C5081" s="77" t="s">
        <v>652</v>
      </c>
      <c r="D5081" s="77" t="s">
        <v>445</v>
      </c>
      <c r="E5081" s="77">
        <v>18.86</v>
      </c>
      <c r="F5081" s="77">
        <v>48.56</v>
      </c>
      <c r="G5081" s="77">
        <v>48.9</v>
      </c>
      <c r="H5081" s="77">
        <v>122.72</v>
      </c>
      <c r="I5081" s="77">
        <v>84127.210999999996</v>
      </c>
      <c r="J5081" s="77" t="s">
        <v>75</v>
      </c>
      <c r="K5081" s="77">
        <v>45.97</v>
      </c>
      <c r="L5081" s="77">
        <v>19.462515</v>
      </c>
      <c r="M5081" s="77">
        <v>-2.2222975807597432</v>
      </c>
      <c r="N5081" s="77">
        <v>19.266786</v>
      </c>
      <c r="O5081" s="77">
        <v>-1.22898546752945</v>
      </c>
      <c r="P5081" s="77">
        <v>53590000</v>
      </c>
      <c r="Q5081" s="77">
        <v>26410000</v>
      </c>
      <c r="R5081" s="77">
        <v>2.0299999999999998</v>
      </c>
      <c r="S5081" s="77">
        <v>35.784999999999997</v>
      </c>
      <c r="T5081" s="77">
        <v>6.6710000000000012</v>
      </c>
      <c r="U5081" s="77">
        <v>18.916799999999999</v>
      </c>
      <c r="V5081" s="77">
        <v>2.3571644155844198</v>
      </c>
      <c r="AC5081" s="77">
        <v>19.82</v>
      </c>
      <c r="AD5081" s="77">
        <v>15.81</v>
      </c>
      <c r="AH5081" s="77">
        <f>IF(AND(M5081&lt;Variables!$G$6,M5081&gt;Variables!$G$5),0,1)</f>
        <v>0</v>
      </c>
      <c r="AI5081" s="77">
        <f t="shared" si="160"/>
        <v>0</v>
      </c>
      <c r="AJ5081" s="77">
        <f>IF(I5081&gt;Variables!$G$7,0,1)</f>
        <v>0</v>
      </c>
      <c r="AK5081" s="77">
        <f>IF(F5081&gt;Variables!$G$8,0,1)</f>
        <v>0</v>
      </c>
      <c r="AL5081" s="77">
        <f>IF(G5081&gt;Variables!$G$9,0,1)</f>
        <v>0</v>
      </c>
      <c r="AM5081" s="77">
        <f>IF(AND(K5081&gt;Variables!$G$10,K5081&lt;Variables!$G$11),0,1)</f>
        <v>1</v>
      </c>
      <c r="AN5081" s="77">
        <f>IF(H5081&lt;Variables!$G$13,1,0)</f>
        <v>1</v>
      </c>
      <c r="AO5081" s="77">
        <f>IF(R5081&lt;Variables!$G$12,0,1)</f>
        <v>0</v>
      </c>
      <c r="AP5081" s="78">
        <f t="shared" si="161"/>
        <v>1</v>
      </c>
      <c r="AQ5081" s="77">
        <f>IF(V5081&lt;Variables!$G$15,1,0)</f>
        <v>1</v>
      </c>
      <c r="AR5081" s="77">
        <v>0</v>
      </c>
      <c r="AS5081" s="77">
        <v>0</v>
      </c>
      <c r="AT5081" s="77">
        <v>1</v>
      </c>
      <c r="AU5081" s="77">
        <v>0</v>
      </c>
      <c r="BA5081" s="77">
        <v>-2.25</v>
      </c>
    </row>
    <row r="5082" spans="3:53" x14ac:dyDescent="0.25">
      <c r="C5082" s="77" t="s">
        <v>652</v>
      </c>
      <c r="D5082" s="77" t="s">
        <v>608</v>
      </c>
      <c r="E5082" s="77">
        <v>19.47</v>
      </c>
      <c r="F5082" s="77">
        <v>71.72</v>
      </c>
      <c r="G5082" s="77">
        <v>10.51</v>
      </c>
      <c r="H5082" s="77">
        <v>22.15</v>
      </c>
      <c r="I5082" s="77">
        <v>4.6539999999999999</v>
      </c>
      <c r="J5082" s="77" t="s">
        <v>75</v>
      </c>
      <c r="K5082" s="77">
        <v>57.54</v>
      </c>
      <c r="L5082" s="77">
        <v>19.218294736842111</v>
      </c>
      <c r="M5082" s="77">
        <v>3.1584761888069171</v>
      </c>
      <c r="N5082" s="77">
        <v>19.030853061224491</v>
      </c>
      <c r="O5082" s="77">
        <v>4.1745209015049332</v>
      </c>
      <c r="P5082" s="77">
        <v>5870000</v>
      </c>
      <c r="Q5082" s="77">
        <v>26160</v>
      </c>
      <c r="R5082" s="77">
        <v>224.39</v>
      </c>
      <c r="S5082" s="77">
        <v>35.784999999999997</v>
      </c>
      <c r="T5082" s="77">
        <v>6.6710000000000012</v>
      </c>
      <c r="U5082" s="77">
        <v>18.916799999999999</v>
      </c>
      <c r="V5082" s="77">
        <v>2.2942165576721321</v>
      </c>
      <c r="AC5082" s="77">
        <v>25</v>
      </c>
      <c r="AD5082" s="77">
        <v>18.100000000000001</v>
      </c>
      <c r="AH5082" s="77">
        <f>IF(AND(M5082&lt;Variables!$G$6,M5082&gt;Variables!$G$5),0,1)</f>
        <v>1</v>
      </c>
      <c r="AI5082" s="77">
        <f t="shared" si="160"/>
        <v>0</v>
      </c>
      <c r="AJ5082" s="77">
        <f>IF(I5082&gt;Variables!$G$7,0,1)</f>
        <v>1</v>
      </c>
      <c r="AK5082" s="77">
        <f>IF(F5082&gt;Variables!$G$8,0,1)</f>
        <v>0</v>
      </c>
      <c r="AL5082" s="77">
        <f>IF(G5082&gt;Variables!$G$9,0,1)</f>
        <v>0</v>
      </c>
      <c r="AM5082" s="77">
        <f>IF(AND(K5082&gt;Variables!$G$10,K5082&lt;Variables!$G$11),0,1)</f>
        <v>1</v>
      </c>
      <c r="AN5082" s="77">
        <f>IF(H5082&lt;Variables!$G$13,1,0)</f>
        <v>1</v>
      </c>
      <c r="AO5082" s="77">
        <f>IF(R5082&lt;Variables!$G$12,0,1)</f>
        <v>1</v>
      </c>
      <c r="AP5082" s="78">
        <f t="shared" si="161"/>
        <v>1</v>
      </c>
      <c r="AQ5082" s="77">
        <f>IF(V5082&lt;Variables!$G$15,1,0)</f>
        <v>1</v>
      </c>
      <c r="AR5082" s="77">
        <v>0</v>
      </c>
      <c r="AS5082" s="77">
        <v>0</v>
      </c>
      <c r="AT5082" s="77">
        <v>0</v>
      </c>
      <c r="AU5082" s="77">
        <v>0</v>
      </c>
      <c r="BA5082" s="77">
        <v>0</v>
      </c>
    </row>
    <row r="5083" spans="3:53" x14ac:dyDescent="0.25">
      <c r="C5083" s="77" t="s">
        <v>652</v>
      </c>
      <c r="D5083" s="77" t="s">
        <v>630</v>
      </c>
      <c r="E5083" s="77">
        <v>6.07</v>
      </c>
      <c r="F5083" s="77">
        <v>7.26</v>
      </c>
      <c r="G5083" s="77">
        <v>0.43</v>
      </c>
      <c r="H5083" s="77">
        <v>-99999</v>
      </c>
      <c r="I5083" s="77">
        <v>-28.626999999999999</v>
      </c>
      <c r="J5083" s="77" t="s">
        <v>74</v>
      </c>
      <c r="K5083" s="77">
        <v>68.44</v>
      </c>
      <c r="L5083" s="77">
        <v>6.05</v>
      </c>
      <c r="M5083" s="77">
        <v>0</v>
      </c>
      <c r="N5083" s="77">
        <v>6.0549999999999997</v>
      </c>
      <c r="O5083" s="77">
        <v>-8.257638315441608E-2</v>
      </c>
      <c r="P5083" s="77">
        <v>21380</v>
      </c>
      <c r="Q5083" s="77">
        <v>21931</v>
      </c>
      <c r="R5083" s="77">
        <v>0.97</v>
      </c>
      <c r="S5083" s="77">
        <v>35.784999999999997</v>
      </c>
      <c r="T5083" s="77">
        <v>6.6710000000000012</v>
      </c>
      <c r="U5083" s="77">
        <v>18.916799999999999</v>
      </c>
      <c r="V5083" s="77">
        <v>2.5580384</v>
      </c>
      <c r="AC5083" s="77">
        <v>6.05</v>
      </c>
      <c r="AD5083" s="77">
        <v>5.9764999999999997</v>
      </c>
      <c r="AH5083" s="77">
        <f>IF(AND(M5083&lt;Variables!$G$6,M5083&gt;Variables!$G$5),0,1)</f>
        <v>1</v>
      </c>
      <c r="AI5083" s="77">
        <f t="shared" si="160"/>
        <v>1</v>
      </c>
      <c r="AJ5083" s="77">
        <f>IF(I5083&gt;Variables!$G$7,0,1)</f>
        <v>1</v>
      </c>
      <c r="AK5083" s="77">
        <f>IF(F5083&gt;Variables!$G$8,0,1)</f>
        <v>1</v>
      </c>
      <c r="AL5083" s="77">
        <f>IF(G5083&gt;Variables!$G$9,0,1)</f>
        <v>1</v>
      </c>
      <c r="AM5083" s="77">
        <f>IF(AND(K5083&gt;Variables!$G$10,K5083&lt;Variables!$G$11),0,1)</f>
        <v>0</v>
      </c>
      <c r="AN5083" s="77">
        <f>IF(H5083&lt;Variables!$G$13,1,0)</f>
        <v>1</v>
      </c>
      <c r="AO5083" s="77">
        <f>IF(R5083&lt;Variables!$G$12,0,1)</f>
        <v>0</v>
      </c>
      <c r="AP5083" s="78">
        <f t="shared" si="161"/>
        <v>0</v>
      </c>
      <c r="AQ5083" s="77">
        <f>IF(V5083&lt;Variables!$G$15,1,0)</f>
        <v>1</v>
      </c>
      <c r="AR5083" s="77">
        <v>0</v>
      </c>
      <c r="AS5083" s="77">
        <v>0</v>
      </c>
      <c r="AT5083" s="77">
        <v>0</v>
      </c>
      <c r="AU5083" s="77">
        <v>0</v>
      </c>
      <c r="BA5083" s="77">
        <v>0</v>
      </c>
    </row>
    <row r="5084" spans="3:53" x14ac:dyDescent="0.25">
      <c r="C5084" s="77" t="s">
        <v>652</v>
      </c>
      <c r="D5084" s="77" t="s">
        <v>82</v>
      </c>
      <c r="E5084" s="77">
        <v>35.06</v>
      </c>
      <c r="F5084" s="77">
        <v>8.35</v>
      </c>
      <c r="G5084" s="77">
        <v>7.2</v>
      </c>
      <c r="H5084" s="77">
        <v>4580</v>
      </c>
      <c r="I5084" s="77">
        <v>286.53300000000002</v>
      </c>
      <c r="J5084" s="77" t="s">
        <v>75</v>
      </c>
      <c r="K5084" s="77">
        <v>61.38</v>
      </c>
      <c r="L5084" s="77">
        <v>34.859665</v>
      </c>
      <c r="M5084" s="77">
        <v>0.4025712811640626</v>
      </c>
      <c r="N5084" s="77">
        <v>34.651207999999997</v>
      </c>
      <c r="O5084" s="77">
        <v>1.0065796263149129</v>
      </c>
      <c r="P5084" s="77">
        <v>7932000</v>
      </c>
      <c r="Q5084" s="77">
        <v>15988000</v>
      </c>
      <c r="R5084" s="77">
        <v>0.5</v>
      </c>
      <c r="S5084" s="77">
        <v>35.784999999999997</v>
      </c>
      <c r="T5084" s="77">
        <v>6.6710000000000012</v>
      </c>
      <c r="U5084" s="77">
        <v>18.916799999999999</v>
      </c>
      <c r="V5084" s="77">
        <v>2.4611992644029139</v>
      </c>
      <c r="AC5084" s="77">
        <v>35.090000000000003</v>
      </c>
      <c r="AD5084" s="77">
        <v>33.869999999999997</v>
      </c>
      <c r="AH5084" s="77">
        <f>IF(AND(M5084&lt;Variables!$G$6,M5084&gt;Variables!$G$5),0,1)</f>
        <v>1</v>
      </c>
      <c r="AI5084" s="77">
        <f t="shared" si="160"/>
        <v>0</v>
      </c>
      <c r="AJ5084" s="77">
        <f>IF(I5084&gt;Variables!$G$7,0,1)</f>
        <v>0</v>
      </c>
      <c r="AK5084" s="77">
        <f>IF(F5084&gt;Variables!$G$8,0,1)</f>
        <v>1</v>
      </c>
      <c r="AL5084" s="77">
        <f>IF(G5084&gt;Variables!$G$9,0,1)</f>
        <v>1</v>
      </c>
      <c r="AM5084" s="77">
        <f>IF(AND(K5084&gt;Variables!$G$10,K5084&lt;Variables!$G$11),0,1)</f>
        <v>1</v>
      </c>
      <c r="AN5084" s="77">
        <f>IF(H5084&lt;Variables!$G$13,1,0)</f>
        <v>0</v>
      </c>
      <c r="AO5084" s="77">
        <f>IF(R5084&lt;Variables!$G$12,0,1)</f>
        <v>0</v>
      </c>
      <c r="AP5084" s="78">
        <f t="shared" si="161"/>
        <v>1</v>
      </c>
      <c r="AQ5084" s="77">
        <f>IF(V5084&lt;Variables!$G$15,1,0)</f>
        <v>1</v>
      </c>
      <c r="AR5084" s="77">
        <v>0</v>
      </c>
      <c r="AS5084" s="77">
        <v>0</v>
      </c>
      <c r="AT5084" s="77">
        <v>1</v>
      </c>
      <c r="AU5084" s="77">
        <v>0</v>
      </c>
      <c r="BA5084" s="77">
        <v>-1.66</v>
      </c>
    </row>
    <row r="5085" spans="3:53" x14ac:dyDescent="0.25">
      <c r="C5085" s="77" t="s">
        <v>652</v>
      </c>
      <c r="D5085" s="77" t="s">
        <v>609</v>
      </c>
      <c r="E5085" s="77">
        <v>5.5</v>
      </c>
      <c r="F5085" s="77">
        <v>6.55</v>
      </c>
      <c r="G5085" s="77">
        <v>3.3</v>
      </c>
      <c r="H5085" s="77">
        <v>30100</v>
      </c>
      <c r="I5085" s="77">
        <v>267.30399999999997</v>
      </c>
      <c r="J5085" s="77" t="s">
        <v>74</v>
      </c>
      <c r="K5085" s="77">
        <v>59.88</v>
      </c>
      <c r="L5085" s="77">
        <v>5.4626099999999997</v>
      </c>
      <c r="M5085" s="77">
        <v>0.22681465453327079</v>
      </c>
      <c r="N5085" s="77">
        <v>5.4599100000000007</v>
      </c>
      <c r="O5085" s="77">
        <v>0.27637818205792652</v>
      </c>
      <c r="P5085" s="77">
        <v>36000000</v>
      </c>
      <c r="Q5085" s="77">
        <v>38585000</v>
      </c>
      <c r="R5085" s="77">
        <v>0.93</v>
      </c>
      <c r="S5085" s="77">
        <v>35.784999999999997</v>
      </c>
      <c r="T5085" s="77">
        <v>6.6710000000000012</v>
      </c>
      <c r="U5085" s="77">
        <v>18.916799999999999</v>
      </c>
      <c r="V5085" s="77">
        <v>2.4569878166458889</v>
      </c>
      <c r="AC5085" s="77">
        <v>5.65</v>
      </c>
      <c r="AD5085" s="77">
        <v>5.45</v>
      </c>
      <c r="AH5085" s="77">
        <f>IF(AND(M5085&lt;Variables!$G$6,M5085&gt;Variables!$G$5),0,1)</f>
        <v>1</v>
      </c>
      <c r="AI5085" s="77">
        <f t="shared" si="160"/>
        <v>0</v>
      </c>
      <c r="AJ5085" s="77">
        <f>IF(I5085&gt;Variables!$G$7,0,1)</f>
        <v>0</v>
      </c>
      <c r="AK5085" s="77">
        <f>IF(F5085&gt;Variables!$G$8,0,1)</f>
        <v>1</v>
      </c>
      <c r="AL5085" s="77">
        <f>IF(G5085&gt;Variables!$G$9,0,1)</f>
        <v>1</v>
      </c>
      <c r="AM5085" s="77">
        <f>IF(AND(K5085&gt;Variables!$G$10,K5085&lt;Variables!$G$11),0,1)</f>
        <v>1</v>
      </c>
      <c r="AN5085" s="77">
        <f>IF(H5085&lt;Variables!$G$13,1,0)</f>
        <v>0</v>
      </c>
      <c r="AO5085" s="77">
        <f>IF(R5085&lt;Variables!$G$12,0,1)</f>
        <v>0</v>
      </c>
      <c r="AP5085" s="78">
        <f t="shared" si="161"/>
        <v>0</v>
      </c>
      <c r="AQ5085" s="77">
        <f>IF(V5085&lt;Variables!$G$15,1,0)</f>
        <v>1</v>
      </c>
      <c r="AR5085" s="77">
        <v>0</v>
      </c>
      <c r="AS5085" s="77">
        <v>1</v>
      </c>
      <c r="AT5085" s="77">
        <v>0</v>
      </c>
      <c r="AU5085" s="77">
        <v>0</v>
      </c>
      <c r="BA5085" s="77">
        <v>0.39</v>
      </c>
    </row>
    <row r="5086" spans="3:53" x14ac:dyDescent="0.25">
      <c r="C5086" s="77" t="s">
        <v>653</v>
      </c>
      <c r="D5086" s="77" t="s">
        <v>636</v>
      </c>
      <c r="E5086" s="77">
        <v>9.9700000000000006</v>
      </c>
      <c r="F5086" s="77">
        <v>22.69</v>
      </c>
      <c r="G5086" s="77">
        <v>20.309999999999999</v>
      </c>
      <c r="H5086" s="77">
        <v>124.65</v>
      </c>
      <c r="I5086" s="77">
        <v>-38.396999999999998</v>
      </c>
      <c r="J5086" s="77" t="s">
        <v>74</v>
      </c>
      <c r="K5086" s="77">
        <v>56.08</v>
      </c>
      <c r="L5086" s="77">
        <v>9.9202500000000011</v>
      </c>
      <c r="M5086" s="77">
        <v>0.29989163579545042</v>
      </c>
      <c r="N5086" s="77">
        <v>9.8323599999999995</v>
      </c>
      <c r="O5086" s="77">
        <v>1.196457412055699</v>
      </c>
      <c r="P5086" s="77">
        <v>29860</v>
      </c>
      <c r="Q5086" s="77">
        <v>11040</v>
      </c>
      <c r="R5086" s="77">
        <v>2.7</v>
      </c>
      <c r="S5086" s="77">
        <v>36.575000000000003</v>
      </c>
      <c r="T5086" s="77">
        <v>6.5939999999999994</v>
      </c>
      <c r="U5086" s="77">
        <v>19.164000000000001</v>
      </c>
      <c r="V5086" s="77">
        <v>2.4169258082407201</v>
      </c>
      <c r="AC5086" s="77">
        <v>10.050000000000001</v>
      </c>
      <c r="AD5086" s="77">
        <v>9.11</v>
      </c>
      <c r="AH5086" s="77">
        <f>IF(AND(M5086&lt;Variables!$G$6,M5086&gt;Variables!$G$5),0,1)</f>
        <v>1</v>
      </c>
      <c r="AI5086" s="77">
        <f t="shared" si="160"/>
        <v>0</v>
      </c>
      <c r="AJ5086" s="77">
        <f>IF(I5086&gt;Variables!$G$7,0,1)</f>
        <v>1</v>
      </c>
      <c r="AK5086" s="77">
        <f>IF(F5086&gt;Variables!$G$8,0,1)</f>
        <v>0</v>
      </c>
      <c r="AL5086" s="77">
        <f>IF(G5086&gt;Variables!$G$9,0,1)</f>
        <v>0</v>
      </c>
      <c r="AM5086" s="77">
        <f>IF(AND(K5086&gt;Variables!$G$10,K5086&lt;Variables!$G$11),0,1)</f>
        <v>1</v>
      </c>
      <c r="AN5086" s="77">
        <f>IF(H5086&lt;Variables!$G$13,1,0)</f>
        <v>1</v>
      </c>
      <c r="AO5086" s="77">
        <f>IF(R5086&lt;Variables!$G$12,0,1)</f>
        <v>1</v>
      </c>
      <c r="AP5086" s="78">
        <f t="shared" si="161"/>
        <v>0</v>
      </c>
      <c r="AQ5086" s="77">
        <f>IF(V5086&lt;Variables!$G$15,1,0)</f>
        <v>1</v>
      </c>
      <c r="AR5086" s="77">
        <v>0</v>
      </c>
      <c r="AS5086" s="77">
        <v>0</v>
      </c>
      <c r="AT5086" s="77">
        <v>1</v>
      </c>
      <c r="AU5086" s="77">
        <v>0</v>
      </c>
      <c r="BA5086" s="77">
        <v>-2.25</v>
      </c>
    </row>
    <row r="5087" spans="3:53" x14ac:dyDescent="0.25">
      <c r="C5087" s="77" t="s">
        <v>653</v>
      </c>
      <c r="D5087" s="77" t="s">
        <v>623</v>
      </c>
      <c r="E5087" s="77">
        <v>12.54</v>
      </c>
      <c r="F5087" s="77">
        <v>12.96</v>
      </c>
      <c r="G5087" s="77">
        <v>2.04</v>
      </c>
      <c r="H5087" s="77">
        <v>8119.9999999999991</v>
      </c>
      <c r="I5087" s="77">
        <v>-41.398000000000003</v>
      </c>
      <c r="J5087" s="77" t="s">
        <v>74</v>
      </c>
      <c r="K5087" s="77">
        <v>29.68</v>
      </c>
      <c r="L5087" s="77">
        <v>12.614145000000001</v>
      </c>
      <c r="M5087" s="77">
        <v>-0.74555191810465971</v>
      </c>
      <c r="N5087" s="77">
        <v>12.738146</v>
      </c>
      <c r="O5087" s="77">
        <v>-1.7117561692258769</v>
      </c>
      <c r="P5087" s="77">
        <v>24281000</v>
      </c>
      <c r="Q5087" s="77">
        <v>6845000</v>
      </c>
      <c r="R5087" s="77">
        <v>3.55</v>
      </c>
      <c r="S5087" s="77">
        <v>36.575000000000003</v>
      </c>
      <c r="T5087" s="77">
        <v>6.5939999999999994</v>
      </c>
      <c r="U5087" s="77">
        <v>19.164000000000001</v>
      </c>
      <c r="V5087" s="77">
        <v>2.13211706182036</v>
      </c>
      <c r="AC5087" s="77">
        <v>12.553800000000001</v>
      </c>
      <c r="AD5087" s="77">
        <v>11.92</v>
      </c>
      <c r="AH5087" s="77">
        <f>IF(AND(M5087&lt;Variables!$G$6,M5087&gt;Variables!$G$5),0,1)</f>
        <v>1</v>
      </c>
      <c r="AI5087" s="77">
        <f t="shared" si="160"/>
        <v>1</v>
      </c>
      <c r="AJ5087" s="77">
        <f>IF(I5087&gt;Variables!$G$7,0,1)</f>
        <v>1</v>
      </c>
      <c r="AK5087" s="77">
        <f>IF(F5087&gt;Variables!$G$8,0,1)</f>
        <v>0</v>
      </c>
      <c r="AL5087" s="77">
        <f>IF(G5087&gt;Variables!$G$9,0,1)</f>
        <v>1</v>
      </c>
      <c r="AM5087" s="77">
        <f>IF(AND(K5087&gt;Variables!$G$10,K5087&lt;Variables!$G$11),0,1)</f>
        <v>1</v>
      </c>
      <c r="AN5087" s="77">
        <f>IF(H5087&lt;Variables!$G$13,1,0)</f>
        <v>0</v>
      </c>
      <c r="AO5087" s="77">
        <f>IF(R5087&lt;Variables!$G$12,0,1)</f>
        <v>1</v>
      </c>
      <c r="AP5087" s="78">
        <f t="shared" si="161"/>
        <v>0</v>
      </c>
      <c r="AQ5087" s="77">
        <f>IF(V5087&lt;Variables!$G$15,1,0)</f>
        <v>1</v>
      </c>
      <c r="AR5087" s="77">
        <v>0</v>
      </c>
      <c r="AS5087" s="77">
        <v>0</v>
      </c>
      <c r="AT5087" s="77">
        <v>1</v>
      </c>
      <c r="AU5087" s="77">
        <v>0</v>
      </c>
      <c r="BA5087" s="77">
        <v>-1.55</v>
      </c>
    </row>
    <row r="5088" spans="3:53" x14ac:dyDescent="0.25">
      <c r="C5088" s="77" t="s">
        <v>653</v>
      </c>
      <c r="D5088" s="77" t="s">
        <v>127</v>
      </c>
      <c r="E5088" s="77">
        <v>40.98</v>
      </c>
      <c r="F5088" s="77">
        <v>22.99</v>
      </c>
      <c r="G5088" s="77">
        <v>22.57</v>
      </c>
      <c r="H5088" s="77">
        <v>6940</v>
      </c>
      <c r="I5088" s="77">
        <v>1499.0039999999999</v>
      </c>
      <c r="J5088" s="77" t="s">
        <v>74</v>
      </c>
      <c r="K5088" s="77">
        <v>65.87</v>
      </c>
      <c r="L5088" s="77">
        <v>40.594484999999999</v>
      </c>
      <c r="M5088" s="77">
        <v>1.4546680417303079</v>
      </c>
      <c r="N5088" s="77">
        <v>39.318849999999998</v>
      </c>
      <c r="O5088" s="77">
        <v>4.7461967987364959</v>
      </c>
      <c r="P5088" s="77">
        <v>881569</v>
      </c>
      <c r="Q5088" s="77">
        <v>800984</v>
      </c>
      <c r="R5088" s="77">
        <v>1.1000000000000001</v>
      </c>
      <c r="S5088" s="77">
        <v>36.575000000000003</v>
      </c>
      <c r="T5088" s="77">
        <v>6.5939999999999994</v>
      </c>
      <c r="U5088" s="77">
        <v>19.164000000000001</v>
      </c>
      <c r="V5088" s="77">
        <v>2.4269206706123261</v>
      </c>
      <c r="AC5088" s="77">
        <v>42.62</v>
      </c>
      <c r="AD5088" s="77">
        <v>40.5</v>
      </c>
      <c r="AH5088" s="77">
        <f>IF(AND(M5088&lt;Variables!$G$6,M5088&gt;Variables!$G$5),0,1)</f>
        <v>1</v>
      </c>
      <c r="AI5088" s="77">
        <f t="shared" si="160"/>
        <v>0</v>
      </c>
      <c r="AJ5088" s="77">
        <f>IF(I5088&gt;Variables!$G$7,0,1)</f>
        <v>0</v>
      </c>
      <c r="AK5088" s="77">
        <f>IF(F5088&gt;Variables!$G$8,0,1)</f>
        <v>0</v>
      </c>
      <c r="AL5088" s="77">
        <f>IF(G5088&gt;Variables!$G$9,0,1)</f>
        <v>0</v>
      </c>
      <c r="AM5088" s="77">
        <f>IF(AND(K5088&gt;Variables!$G$10,K5088&lt;Variables!$G$11),0,1)</f>
        <v>0</v>
      </c>
      <c r="AN5088" s="77">
        <f>IF(H5088&lt;Variables!$G$13,1,0)</f>
        <v>0</v>
      </c>
      <c r="AO5088" s="77">
        <f>IF(R5088&lt;Variables!$G$12,0,1)</f>
        <v>0</v>
      </c>
      <c r="AP5088" s="78">
        <f t="shared" si="161"/>
        <v>0</v>
      </c>
      <c r="AQ5088" s="77">
        <f>IF(V5088&lt;Variables!$G$15,1,0)</f>
        <v>1</v>
      </c>
      <c r="AR5088" s="77">
        <v>1</v>
      </c>
      <c r="AS5088" s="77">
        <v>0</v>
      </c>
      <c r="AT5088" s="77">
        <v>0</v>
      </c>
      <c r="AU5088" s="77">
        <v>0</v>
      </c>
      <c r="BA5088" s="77">
        <v>2</v>
      </c>
    </row>
    <row r="5089" spans="3:53" x14ac:dyDescent="0.25">
      <c r="C5089" s="77" t="s">
        <v>653</v>
      </c>
      <c r="D5089" s="77" t="s">
        <v>621</v>
      </c>
      <c r="E5089" s="77">
        <v>11.85</v>
      </c>
      <c r="F5089" s="77">
        <v>32.44</v>
      </c>
      <c r="G5089" s="77">
        <v>-8.24</v>
      </c>
      <c r="H5089" s="77">
        <v>28.51</v>
      </c>
      <c r="I5089" s="77">
        <v>-13.711</v>
      </c>
      <c r="J5089" s="77" t="s">
        <v>74</v>
      </c>
      <c r="K5089" s="77">
        <v>46.42</v>
      </c>
      <c r="L5089" s="77">
        <v>11.817985</v>
      </c>
      <c r="M5089" s="77">
        <v>-0.15218330366809121</v>
      </c>
      <c r="N5089" s="77">
        <v>11.924455999999999</v>
      </c>
      <c r="O5089" s="77">
        <v>-1.0437037966343861</v>
      </c>
      <c r="P5089" s="77">
        <v>4490000</v>
      </c>
      <c r="Q5089" s="77">
        <v>52870</v>
      </c>
      <c r="R5089" s="77">
        <v>84.93</v>
      </c>
      <c r="S5089" s="77">
        <v>36.575000000000003</v>
      </c>
      <c r="T5089" s="77">
        <v>6.5939999999999994</v>
      </c>
      <c r="U5089" s="77">
        <v>19.164000000000001</v>
      </c>
      <c r="V5089" s="77">
        <v>2.3322945366314141</v>
      </c>
      <c r="AC5089" s="77">
        <v>13.5</v>
      </c>
      <c r="AD5089" s="77">
        <v>11.63</v>
      </c>
      <c r="AH5089" s="77">
        <f>IF(AND(M5089&lt;Variables!$G$6,M5089&gt;Variables!$G$5),0,1)</f>
        <v>1</v>
      </c>
      <c r="AI5089" s="77">
        <f t="shared" si="160"/>
        <v>1</v>
      </c>
      <c r="AJ5089" s="77">
        <f>IF(I5089&gt;Variables!$G$7,0,1)</f>
        <v>1</v>
      </c>
      <c r="AK5089" s="77">
        <f>IF(F5089&gt;Variables!$G$8,0,1)</f>
        <v>0</v>
      </c>
      <c r="AL5089" s="77">
        <f>IF(G5089&gt;Variables!$G$9,0,1)</f>
        <v>1</v>
      </c>
      <c r="AM5089" s="77">
        <f>IF(AND(K5089&gt;Variables!$G$10,K5089&lt;Variables!$G$11),0,1)</f>
        <v>1</v>
      </c>
      <c r="AN5089" s="77">
        <f>IF(H5089&lt;Variables!$G$13,1,0)</f>
        <v>1</v>
      </c>
      <c r="AO5089" s="77">
        <f>IF(R5089&lt;Variables!$G$12,0,1)</f>
        <v>1</v>
      </c>
      <c r="AP5089" s="78">
        <f t="shared" si="161"/>
        <v>0</v>
      </c>
      <c r="AQ5089" s="77">
        <f>IF(V5089&lt;Variables!$G$15,1,0)</f>
        <v>1</v>
      </c>
      <c r="AR5089" s="77">
        <v>1</v>
      </c>
      <c r="AS5089" s="77">
        <v>0</v>
      </c>
      <c r="AT5089" s="77">
        <v>0</v>
      </c>
      <c r="AU5089" s="77">
        <v>0</v>
      </c>
      <c r="BA5089" s="77">
        <v>0.85</v>
      </c>
    </row>
    <row r="5090" spans="3:53" x14ac:dyDescent="0.25">
      <c r="C5090" s="77" t="s">
        <v>653</v>
      </c>
      <c r="D5090" s="77" t="s">
        <v>622</v>
      </c>
      <c r="E5090" s="77">
        <v>3.92</v>
      </c>
      <c r="F5090" s="77">
        <v>39.79</v>
      </c>
      <c r="G5090" s="77">
        <v>-18.12</v>
      </c>
      <c r="H5090" s="77">
        <v>181.22</v>
      </c>
      <c r="I5090" s="77">
        <v>-8.6310000000000002</v>
      </c>
      <c r="J5090" s="77" t="s">
        <v>74</v>
      </c>
      <c r="K5090" s="77">
        <v>46.5</v>
      </c>
      <c r="L5090" s="77">
        <v>3.9700400000000009</v>
      </c>
      <c r="M5090" s="77">
        <v>-1.0085540699841999</v>
      </c>
      <c r="N5090" s="77">
        <v>3.934714</v>
      </c>
      <c r="O5090" s="77">
        <v>-0.11980540389974691</v>
      </c>
      <c r="P5090" s="77">
        <v>42910000</v>
      </c>
      <c r="Q5090" s="77">
        <v>217790</v>
      </c>
      <c r="R5090" s="77">
        <v>197.02</v>
      </c>
      <c r="S5090" s="77">
        <v>36.575000000000003</v>
      </c>
      <c r="T5090" s="77">
        <v>6.5939999999999994</v>
      </c>
      <c r="U5090" s="77">
        <v>19.164000000000001</v>
      </c>
      <c r="V5090" s="77">
        <v>2.3467679412801892</v>
      </c>
      <c r="AC5090" s="77">
        <v>4.1399999999999997</v>
      </c>
      <c r="AD5090" s="77">
        <v>3.65</v>
      </c>
      <c r="AH5090" s="77">
        <f>IF(AND(M5090&lt;Variables!$G$6,M5090&gt;Variables!$G$5),0,1)</f>
        <v>0</v>
      </c>
      <c r="AI5090" s="77">
        <f t="shared" si="160"/>
        <v>0</v>
      </c>
      <c r="AJ5090" s="77">
        <f>IF(I5090&gt;Variables!$G$7,0,1)</f>
        <v>1</v>
      </c>
      <c r="AK5090" s="77">
        <f>IF(F5090&gt;Variables!$G$8,0,1)</f>
        <v>0</v>
      </c>
      <c r="AL5090" s="77">
        <f>IF(G5090&gt;Variables!$G$9,0,1)</f>
        <v>1</v>
      </c>
      <c r="AM5090" s="77">
        <f>IF(AND(K5090&gt;Variables!$G$10,K5090&lt;Variables!$G$11),0,1)</f>
        <v>1</v>
      </c>
      <c r="AN5090" s="77">
        <f>IF(H5090&lt;Variables!$G$13,1,0)</f>
        <v>1</v>
      </c>
      <c r="AO5090" s="77">
        <f>IF(R5090&lt;Variables!$G$12,0,1)</f>
        <v>1</v>
      </c>
      <c r="AP5090" s="78">
        <f t="shared" si="161"/>
        <v>0</v>
      </c>
      <c r="AQ5090" s="77">
        <f>IF(V5090&lt;Variables!$G$15,1,0)</f>
        <v>1</v>
      </c>
      <c r="AR5090" s="77">
        <v>1</v>
      </c>
      <c r="AS5090" s="77">
        <v>0</v>
      </c>
      <c r="AT5090" s="77">
        <v>0</v>
      </c>
      <c r="AU5090" s="77">
        <v>0</v>
      </c>
      <c r="BA5090" s="77">
        <v>2</v>
      </c>
    </row>
    <row r="5091" spans="3:53" x14ac:dyDescent="0.25">
      <c r="C5091" s="77" t="s">
        <v>653</v>
      </c>
      <c r="D5091" s="77" t="s">
        <v>630</v>
      </c>
      <c r="E5091" s="77">
        <v>6.07</v>
      </c>
      <c r="F5091" s="77">
        <v>7.08</v>
      </c>
      <c r="G5091" s="77">
        <v>0.43</v>
      </c>
      <c r="H5091" s="77">
        <v>-99999</v>
      </c>
      <c r="I5091" s="77">
        <v>-28.626999999999999</v>
      </c>
      <c r="J5091" s="77" t="s">
        <v>74</v>
      </c>
      <c r="K5091" s="77">
        <v>68.44</v>
      </c>
      <c r="L5091" s="77">
        <v>6.05</v>
      </c>
      <c r="M5091" s="77">
        <v>0</v>
      </c>
      <c r="N5091" s="77">
        <v>6.0549999999999997</v>
      </c>
      <c r="O5091" s="77">
        <v>-8.257638315441608E-2</v>
      </c>
      <c r="P5091" s="77">
        <v>21555</v>
      </c>
      <c r="Q5091" s="77">
        <v>21931</v>
      </c>
      <c r="R5091" s="77">
        <v>0.98</v>
      </c>
      <c r="S5091" s="77">
        <v>36.575000000000003</v>
      </c>
      <c r="T5091" s="77">
        <v>6.5939999999999994</v>
      </c>
      <c r="U5091" s="77">
        <v>19.164000000000001</v>
      </c>
      <c r="V5091" s="77">
        <v>2.5580384</v>
      </c>
      <c r="AC5091" s="77">
        <v>6.05</v>
      </c>
      <c r="AD5091" s="77">
        <v>5.9764999999999997</v>
      </c>
      <c r="AH5091" s="77">
        <f>IF(AND(M5091&lt;Variables!$G$6,M5091&gt;Variables!$G$5),0,1)</f>
        <v>1</v>
      </c>
      <c r="AI5091" s="77">
        <f t="shared" si="160"/>
        <v>1</v>
      </c>
      <c r="AJ5091" s="77">
        <f>IF(I5091&gt;Variables!$G$7,0,1)</f>
        <v>1</v>
      </c>
      <c r="AK5091" s="77">
        <f>IF(F5091&gt;Variables!$G$8,0,1)</f>
        <v>1</v>
      </c>
      <c r="AL5091" s="77">
        <f>IF(G5091&gt;Variables!$G$9,0,1)</f>
        <v>1</v>
      </c>
      <c r="AM5091" s="77">
        <f>IF(AND(K5091&gt;Variables!$G$10,K5091&lt;Variables!$G$11),0,1)</f>
        <v>0</v>
      </c>
      <c r="AN5091" s="77">
        <f>IF(H5091&lt;Variables!$G$13,1,0)</f>
        <v>1</v>
      </c>
      <c r="AO5091" s="77">
        <f>IF(R5091&lt;Variables!$G$12,0,1)</f>
        <v>0</v>
      </c>
      <c r="AP5091" s="78">
        <f t="shared" si="161"/>
        <v>0</v>
      </c>
      <c r="AQ5091" s="77">
        <f>IF(V5091&lt;Variables!$G$15,1,0)</f>
        <v>1</v>
      </c>
      <c r="AR5091" s="77">
        <v>0</v>
      </c>
      <c r="AS5091" s="77">
        <v>0</v>
      </c>
      <c r="AT5091" s="77">
        <v>0</v>
      </c>
      <c r="AU5091" s="77">
        <v>0</v>
      </c>
      <c r="BA5091" s="77">
        <v>0</v>
      </c>
    </row>
    <row r="5092" spans="3:53" x14ac:dyDescent="0.25">
      <c r="C5092" s="77" t="s">
        <v>653</v>
      </c>
      <c r="D5092" s="77" t="s">
        <v>649</v>
      </c>
      <c r="E5092" s="77">
        <v>60.01</v>
      </c>
      <c r="F5092" s="77">
        <v>5.95</v>
      </c>
      <c r="G5092" s="77">
        <v>3.7</v>
      </c>
      <c r="H5092" s="77">
        <v>4210</v>
      </c>
      <c r="I5092" s="77">
        <v>-4.4530000000000003</v>
      </c>
      <c r="J5092" s="77" t="s">
        <v>75</v>
      </c>
      <c r="K5092" s="77">
        <v>39.47</v>
      </c>
      <c r="L5092" s="77">
        <v>60.288720000000012</v>
      </c>
      <c r="M5092" s="77">
        <v>-0.97650107681836518</v>
      </c>
      <c r="N5092" s="77">
        <v>59.763407999999991</v>
      </c>
      <c r="O5092" s="77">
        <v>-0.10609836708105461</v>
      </c>
      <c r="P5092" s="77">
        <v>1521000</v>
      </c>
      <c r="Q5092" s="77">
        <v>2786000</v>
      </c>
      <c r="R5092" s="77">
        <v>0.55000000000000004</v>
      </c>
      <c r="S5092" s="77">
        <v>36.575000000000003</v>
      </c>
      <c r="T5092" s="77">
        <v>6.5939999999999994</v>
      </c>
      <c r="U5092" s="77">
        <v>19.164000000000001</v>
      </c>
      <c r="V5092" s="77">
        <v>2.2536022052905418</v>
      </c>
      <c r="AC5092" s="77">
        <v>60.234999999999999</v>
      </c>
      <c r="AD5092" s="77">
        <v>58.36</v>
      </c>
      <c r="AH5092" s="77">
        <f>IF(AND(M5092&lt;Variables!$G$6,M5092&gt;Variables!$G$5),0,1)</f>
        <v>1</v>
      </c>
      <c r="AI5092" s="77">
        <f t="shared" si="160"/>
        <v>0</v>
      </c>
      <c r="AJ5092" s="77">
        <f>IF(I5092&gt;Variables!$G$7,0,1)</f>
        <v>1</v>
      </c>
      <c r="AK5092" s="77">
        <f>IF(F5092&gt;Variables!$G$8,0,1)</f>
        <v>1</v>
      </c>
      <c r="AL5092" s="77">
        <f>IF(G5092&gt;Variables!$G$9,0,1)</f>
        <v>1</v>
      </c>
      <c r="AM5092" s="77">
        <f>IF(AND(K5092&gt;Variables!$G$10,K5092&lt;Variables!$G$11),0,1)</f>
        <v>1</v>
      </c>
      <c r="AN5092" s="77">
        <f>IF(H5092&lt;Variables!$G$13,1,0)</f>
        <v>0</v>
      </c>
      <c r="AO5092" s="77">
        <f>IF(R5092&lt;Variables!$G$12,0,1)</f>
        <v>0</v>
      </c>
      <c r="AP5092" s="78">
        <f t="shared" si="161"/>
        <v>1</v>
      </c>
      <c r="AQ5092" s="77">
        <f>IF(V5092&lt;Variables!$G$15,1,0)</f>
        <v>1</v>
      </c>
      <c r="AR5092" s="77">
        <v>0</v>
      </c>
      <c r="AS5092" s="77">
        <v>0</v>
      </c>
      <c r="AT5092" s="77">
        <v>1</v>
      </c>
      <c r="AU5092" s="77">
        <v>0</v>
      </c>
      <c r="BA5092" s="77">
        <v>-1.71</v>
      </c>
    </row>
    <row r="5093" spans="3:53" x14ac:dyDescent="0.25">
      <c r="C5093" s="77" t="s">
        <v>653</v>
      </c>
      <c r="D5093" s="77" t="s">
        <v>617</v>
      </c>
      <c r="E5093" s="77">
        <v>4.41</v>
      </c>
      <c r="F5093" s="77">
        <v>6.3</v>
      </c>
      <c r="G5093" s="77">
        <v>3.78</v>
      </c>
      <c r="H5093" s="77">
        <v>-99999</v>
      </c>
      <c r="I5093" s="77">
        <v>-22.873000000000001</v>
      </c>
      <c r="J5093" s="77" t="s">
        <v>74</v>
      </c>
      <c r="K5093" s="77">
        <v>63.01</v>
      </c>
      <c r="L5093" s="77">
        <v>4.3903642857142859</v>
      </c>
      <c r="M5093" s="77">
        <v>-6.019676206495201E-3</v>
      </c>
      <c r="N5093" s="77">
        <v>4.3862103448275862</v>
      </c>
      <c r="O5093" s="77">
        <v>8.8679175566693566E-2</v>
      </c>
      <c r="P5093" s="77">
        <v>104417</v>
      </c>
      <c r="Q5093" s="77">
        <v>142825</v>
      </c>
      <c r="R5093" s="77">
        <v>0.73</v>
      </c>
      <c r="S5093" s="77">
        <v>36.575000000000003</v>
      </c>
      <c r="T5093" s="77">
        <v>6.5939999999999994</v>
      </c>
      <c r="U5093" s="77">
        <v>19.164000000000001</v>
      </c>
      <c r="V5093" s="77">
        <v>2.502166288153115</v>
      </c>
      <c r="AC5093" s="77">
        <v>4.4000000000000004</v>
      </c>
      <c r="AD5093" s="77">
        <v>4.3099999999999996</v>
      </c>
      <c r="AH5093" s="77">
        <f>IF(AND(M5093&lt;Variables!$G$6,M5093&gt;Variables!$G$5),0,1)</f>
        <v>1</v>
      </c>
      <c r="AI5093" s="77">
        <f t="shared" si="160"/>
        <v>0</v>
      </c>
      <c r="AJ5093" s="77">
        <f>IF(I5093&gt;Variables!$G$7,0,1)</f>
        <v>1</v>
      </c>
      <c r="AK5093" s="77">
        <f>IF(F5093&gt;Variables!$G$8,0,1)</f>
        <v>1</v>
      </c>
      <c r="AL5093" s="77">
        <f>IF(G5093&gt;Variables!$G$9,0,1)</f>
        <v>1</v>
      </c>
      <c r="AM5093" s="77">
        <f>IF(AND(K5093&gt;Variables!$G$10,K5093&lt;Variables!$G$11),0,1)</f>
        <v>0</v>
      </c>
      <c r="AN5093" s="77">
        <f>IF(H5093&lt;Variables!$G$13,1,0)</f>
        <v>1</v>
      </c>
      <c r="AO5093" s="77">
        <f>IF(R5093&lt;Variables!$G$12,0,1)</f>
        <v>0</v>
      </c>
      <c r="AP5093" s="78">
        <f t="shared" si="161"/>
        <v>0</v>
      </c>
      <c r="AQ5093" s="77">
        <f>IF(V5093&lt;Variables!$G$15,1,0)</f>
        <v>1</v>
      </c>
      <c r="AR5093" s="77">
        <v>0</v>
      </c>
      <c r="AS5093" s="77">
        <v>0</v>
      </c>
      <c r="AT5093" s="77">
        <v>1</v>
      </c>
      <c r="AU5093" s="77">
        <v>0</v>
      </c>
      <c r="BA5093" s="77">
        <v>-1.22</v>
      </c>
    </row>
    <row r="5094" spans="3:53" x14ac:dyDescent="0.25">
      <c r="C5094" s="77" t="s">
        <v>653</v>
      </c>
      <c r="D5094" s="77" t="s">
        <v>451</v>
      </c>
      <c r="E5094" s="77">
        <v>24.97</v>
      </c>
      <c r="F5094" s="77">
        <v>5.55</v>
      </c>
      <c r="G5094" s="77">
        <v>3.75</v>
      </c>
      <c r="H5094" s="77">
        <v>13770</v>
      </c>
      <c r="I5094" s="77">
        <v>29.291</v>
      </c>
      <c r="J5094" s="77" t="s">
        <v>74</v>
      </c>
      <c r="K5094" s="77">
        <v>45</v>
      </c>
      <c r="L5094" s="77">
        <v>24.910954999999991</v>
      </c>
      <c r="M5094" s="77">
        <v>-4.3976635982023213E-2</v>
      </c>
      <c r="N5094" s="77">
        <v>24.923204000000009</v>
      </c>
      <c r="O5094" s="77">
        <v>-9.3101994430599216E-2</v>
      </c>
      <c r="P5094" s="77">
        <v>541257</v>
      </c>
      <c r="Q5094" s="77">
        <v>1031000</v>
      </c>
      <c r="R5094" s="77">
        <v>0.52</v>
      </c>
      <c r="S5094" s="77">
        <v>36.575000000000003</v>
      </c>
      <c r="T5094" s="77">
        <v>6.5939999999999994</v>
      </c>
      <c r="U5094" s="77">
        <v>19.164000000000001</v>
      </c>
      <c r="V5094" s="77">
        <v>2.3157083699119521</v>
      </c>
      <c r="AC5094" s="77">
        <v>24.9575</v>
      </c>
      <c r="AD5094" s="77">
        <v>23.27</v>
      </c>
      <c r="AH5094" s="77">
        <f>IF(AND(M5094&lt;Variables!$G$6,M5094&gt;Variables!$G$5),0,1)</f>
        <v>1</v>
      </c>
      <c r="AI5094" s="77">
        <f t="shared" si="160"/>
        <v>1</v>
      </c>
      <c r="AJ5094" s="77">
        <f>IF(I5094&gt;Variables!$G$7,0,1)</f>
        <v>1</v>
      </c>
      <c r="AK5094" s="77">
        <f>IF(F5094&gt;Variables!$G$8,0,1)</f>
        <v>1</v>
      </c>
      <c r="AL5094" s="77">
        <f>IF(G5094&gt;Variables!$G$9,0,1)</f>
        <v>1</v>
      </c>
      <c r="AM5094" s="77">
        <f>IF(AND(K5094&gt;Variables!$G$10,K5094&lt;Variables!$G$11),0,1)</f>
        <v>1</v>
      </c>
      <c r="AN5094" s="77">
        <f>IF(H5094&lt;Variables!$G$13,1,0)</f>
        <v>0</v>
      </c>
      <c r="AO5094" s="77">
        <f>IF(R5094&lt;Variables!$G$12,0,1)</f>
        <v>0</v>
      </c>
      <c r="AP5094" s="78">
        <f t="shared" si="161"/>
        <v>0</v>
      </c>
      <c r="AQ5094" s="77">
        <f>IF(V5094&lt;Variables!$G$15,1,0)</f>
        <v>1</v>
      </c>
      <c r="AR5094" s="77">
        <v>0</v>
      </c>
      <c r="AS5094" s="77">
        <v>0</v>
      </c>
      <c r="AT5094" s="77">
        <v>1</v>
      </c>
      <c r="AU5094" s="77">
        <v>0</v>
      </c>
      <c r="BA5094" s="77">
        <v>-1.27</v>
      </c>
    </row>
    <row r="5095" spans="3:53" x14ac:dyDescent="0.25">
      <c r="C5095" s="77" t="s">
        <v>653</v>
      </c>
      <c r="D5095" s="77" t="s">
        <v>615</v>
      </c>
      <c r="E5095" s="77">
        <v>8.52</v>
      </c>
      <c r="F5095" s="77">
        <v>48.93</v>
      </c>
      <c r="G5095" s="77">
        <v>17.78</v>
      </c>
      <c r="H5095" s="77">
        <v>-99999</v>
      </c>
      <c r="I5095" s="77">
        <v>-99999</v>
      </c>
      <c r="J5095" s="77" t="s">
        <v>75</v>
      </c>
      <c r="K5095" s="77">
        <v>52.38</v>
      </c>
      <c r="L5095" s="77">
        <v>8.4967950000000005</v>
      </c>
      <c r="M5095" s="77">
        <v>-0.1988396801382154</v>
      </c>
      <c r="N5095" s="77">
        <v>8.3108980000000017</v>
      </c>
      <c r="O5095" s="77">
        <v>2.0334986664497499</v>
      </c>
      <c r="P5095" s="77">
        <v>27320000</v>
      </c>
      <c r="Q5095" s="77">
        <v>0</v>
      </c>
      <c r="R5095" s="77">
        <v>1</v>
      </c>
      <c r="S5095" s="77">
        <v>36.575000000000003</v>
      </c>
      <c r="T5095" s="77">
        <v>6.5939999999999994</v>
      </c>
      <c r="U5095" s="77">
        <v>19.164000000000001</v>
      </c>
      <c r="V5095" s="77">
        <v>2.398193344294643</v>
      </c>
      <c r="AC5095" s="77">
        <v>8.77</v>
      </c>
      <c r="AD5095" s="77">
        <v>7.35</v>
      </c>
      <c r="AH5095" s="77">
        <f>IF(AND(M5095&lt;Variables!$G$6,M5095&gt;Variables!$G$5),0,1)</f>
        <v>1</v>
      </c>
      <c r="AI5095" s="77">
        <f t="shared" si="160"/>
        <v>0</v>
      </c>
      <c r="AJ5095" s="77">
        <f>IF(I5095&gt;Variables!$G$7,0,1)</f>
        <v>1</v>
      </c>
      <c r="AK5095" s="77">
        <f>IF(F5095&gt;Variables!$G$8,0,1)</f>
        <v>0</v>
      </c>
      <c r="AL5095" s="77">
        <f>IF(G5095&gt;Variables!$G$9,0,1)</f>
        <v>0</v>
      </c>
      <c r="AM5095" s="77">
        <f>IF(AND(K5095&gt;Variables!$G$10,K5095&lt;Variables!$G$11),0,1)</f>
        <v>1</v>
      </c>
      <c r="AN5095" s="77">
        <f>IF(H5095&lt;Variables!$G$13,1,0)</f>
        <v>1</v>
      </c>
      <c r="AO5095" s="77">
        <f>IF(R5095&lt;Variables!$G$12,0,1)</f>
        <v>0</v>
      </c>
      <c r="AP5095" s="78">
        <f t="shared" si="161"/>
        <v>1</v>
      </c>
      <c r="AQ5095" s="77">
        <f>IF(V5095&lt;Variables!$G$15,1,0)</f>
        <v>1</v>
      </c>
      <c r="AR5095" s="77">
        <v>0</v>
      </c>
      <c r="AS5095" s="77">
        <v>0</v>
      </c>
      <c r="AT5095" s="77">
        <v>1</v>
      </c>
      <c r="AU5095" s="77">
        <v>0</v>
      </c>
      <c r="BA5095" s="77">
        <v>-2.25</v>
      </c>
    </row>
    <row r="5096" spans="3:53" x14ac:dyDescent="0.25">
      <c r="C5096" s="77" t="s">
        <v>653</v>
      </c>
      <c r="D5096" s="77" t="s">
        <v>638</v>
      </c>
      <c r="E5096" s="77">
        <v>5.57</v>
      </c>
      <c r="F5096" s="77">
        <v>7.14</v>
      </c>
      <c r="G5096" s="77">
        <v>6.16</v>
      </c>
      <c r="H5096" s="77">
        <v>-99999</v>
      </c>
      <c r="I5096" s="77">
        <v>277.79000000000002</v>
      </c>
      <c r="J5096" s="77" t="s">
        <v>74</v>
      </c>
      <c r="L5096" s="77">
        <v>5.5309999999999997</v>
      </c>
      <c r="M5096" s="77">
        <v>0</v>
      </c>
      <c r="N5096" s="77">
        <v>5.5309999999999997</v>
      </c>
      <c r="O5096" s="77">
        <v>0</v>
      </c>
      <c r="P5096" s="77">
        <v>17360</v>
      </c>
      <c r="Q5096" s="77">
        <v>549543</v>
      </c>
      <c r="R5096" s="77">
        <v>0.03</v>
      </c>
      <c r="S5096" s="77">
        <v>36.575000000000003</v>
      </c>
      <c r="T5096" s="77">
        <v>6.5939999999999994</v>
      </c>
      <c r="U5096" s="77">
        <v>19.164000000000001</v>
      </c>
      <c r="AC5096" s="77">
        <v>5.625</v>
      </c>
      <c r="AD5096" s="77">
        <v>5.49</v>
      </c>
      <c r="AH5096" s="77">
        <f>IF(AND(M5096&lt;Variables!$G$6,M5096&gt;Variables!$G$5),0,1)</f>
        <v>1</v>
      </c>
      <c r="AI5096" s="77">
        <f t="shared" si="160"/>
        <v>1</v>
      </c>
      <c r="AJ5096" s="77">
        <f>IF(I5096&gt;Variables!$G$7,0,1)</f>
        <v>0</v>
      </c>
      <c r="AK5096" s="77">
        <f>IF(F5096&gt;Variables!$G$8,0,1)</f>
        <v>1</v>
      </c>
      <c r="AL5096" s="77">
        <f>IF(G5096&gt;Variables!$G$9,0,1)</f>
        <v>1</v>
      </c>
      <c r="AM5096" s="77">
        <f>IF(AND(K5096&gt;Variables!$G$10,K5096&lt;Variables!$G$11),0,1)</f>
        <v>1</v>
      </c>
      <c r="AN5096" s="77">
        <f>IF(H5096&lt;Variables!$G$13,1,0)</f>
        <v>1</v>
      </c>
      <c r="AO5096" s="77">
        <f>IF(R5096&lt;Variables!$G$12,0,1)</f>
        <v>0</v>
      </c>
      <c r="AP5096" s="78">
        <f t="shared" si="161"/>
        <v>0</v>
      </c>
      <c r="AQ5096" s="77">
        <f>IF(V5096&lt;Variables!$G$15,1,0)</f>
        <v>1</v>
      </c>
      <c r="AR5096" s="77">
        <v>0</v>
      </c>
      <c r="AS5096" s="77">
        <v>0</v>
      </c>
      <c r="AT5096" s="77">
        <v>0</v>
      </c>
      <c r="AU5096" s="77">
        <v>0</v>
      </c>
      <c r="BA5096" s="77">
        <v>0</v>
      </c>
    </row>
    <row r="5097" spans="3:53" x14ac:dyDescent="0.25">
      <c r="C5097" s="77" t="s">
        <v>653</v>
      </c>
      <c r="D5097" s="77" t="s">
        <v>620</v>
      </c>
      <c r="E5097" s="77">
        <v>152.61000000000001</v>
      </c>
      <c r="F5097" s="77">
        <v>13.79</v>
      </c>
      <c r="G5097" s="77">
        <v>-0.23</v>
      </c>
      <c r="H5097" s="77">
        <v>211920</v>
      </c>
      <c r="I5097" s="77">
        <v>1E-3</v>
      </c>
      <c r="J5097" s="77" t="s">
        <v>75</v>
      </c>
      <c r="K5097" s="77">
        <v>52.92</v>
      </c>
      <c r="L5097" s="77">
        <v>152.037925</v>
      </c>
      <c r="M5097" s="77">
        <v>1.4519403629080951E-2</v>
      </c>
      <c r="N5097" s="77">
        <v>152.00038599999999</v>
      </c>
      <c r="O5097" s="77">
        <v>3.9219637244856782E-2</v>
      </c>
      <c r="P5097" s="77">
        <v>25213000</v>
      </c>
      <c r="Q5097" s="77">
        <v>6715000</v>
      </c>
      <c r="R5097" s="77">
        <v>3.75</v>
      </c>
      <c r="S5097" s="77">
        <v>36.575000000000003</v>
      </c>
      <c r="T5097" s="77">
        <v>6.5939999999999994</v>
      </c>
      <c r="U5097" s="77">
        <v>19.164000000000001</v>
      </c>
      <c r="V5097" s="77">
        <v>2.3967512539556162</v>
      </c>
      <c r="AC5097" s="77">
        <v>154.59</v>
      </c>
      <c r="AD5097" s="77">
        <v>151.51</v>
      </c>
      <c r="AH5097" s="77">
        <f>IF(AND(M5097&lt;Variables!$G$6,M5097&gt;Variables!$G$5),0,1)</f>
        <v>1</v>
      </c>
      <c r="AI5097" s="77">
        <f t="shared" si="160"/>
        <v>0</v>
      </c>
      <c r="AJ5097" s="77">
        <f>IF(I5097&gt;Variables!$G$7,0,1)</f>
        <v>1</v>
      </c>
      <c r="AK5097" s="77">
        <f>IF(F5097&gt;Variables!$G$8,0,1)</f>
        <v>0</v>
      </c>
      <c r="AL5097" s="77">
        <f>IF(G5097&gt;Variables!$G$9,0,1)</f>
        <v>1</v>
      </c>
      <c r="AM5097" s="77">
        <f>IF(AND(K5097&gt;Variables!$G$10,K5097&lt;Variables!$G$11),0,1)</f>
        <v>1</v>
      </c>
      <c r="AN5097" s="77">
        <f>IF(H5097&lt;Variables!$G$13,1,0)</f>
        <v>0</v>
      </c>
      <c r="AO5097" s="77">
        <f>IF(R5097&lt;Variables!$G$12,0,1)</f>
        <v>1</v>
      </c>
      <c r="AP5097" s="78">
        <f t="shared" si="161"/>
        <v>1</v>
      </c>
      <c r="AQ5097" s="77">
        <f>IF(V5097&lt;Variables!$G$15,1,0)</f>
        <v>1</v>
      </c>
      <c r="AR5097" s="77">
        <v>0</v>
      </c>
      <c r="AS5097" s="77">
        <v>1</v>
      </c>
      <c r="AT5097" s="77">
        <v>0</v>
      </c>
      <c r="AU5097" s="77">
        <v>0</v>
      </c>
      <c r="BA5097" s="77">
        <v>0.25</v>
      </c>
    </row>
    <row r="5098" spans="3:53" x14ac:dyDescent="0.25">
      <c r="C5098" s="77" t="s">
        <v>653</v>
      </c>
      <c r="D5098" s="77" t="s">
        <v>609</v>
      </c>
      <c r="E5098" s="77">
        <v>5.49</v>
      </c>
      <c r="F5098" s="77">
        <v>6.56</v>
      </c>
      <c r="G5098" s="77">
        <v>3.3</v>
      </c>
      <c r="H5098" s="77">
        <v>30100</v>
      </c>
      <c r="I5098" s="77">
        <v>267.30399999999997</v>
      </c>
      <c r="J5098" s="77" t="s">
        <v>74</v>
      </c>
      <c r="K5098" s="77">
        <v>57.03</v>
      </c>
      <c r="L5098" s="77">
        <v>5.4672249999999991</v>
      </c>
      <c r="M5098" s="77">
        <v>0.14221108514832539</v>
      </c>
      <c r="N5098" s="77">
        <v>5.4574700000000016</v>
      </c>
      <c r="O5098" s="77">
        <v>0.32121111064280777</v>
      </c>
      <c r="P5098" s="77">
        <v>36579000</v>
      </c>
      <c r="Q5098" s="77">
        <v>38585000</v>
      </c>
      <c r="R5098" s="77">
        <v>0.95</v>
      </c>
      <c r="S5098" s="77">
        <v>36.575000000000003</v>
      </c>
      <c r="T5098" s="77">
        <v>6.5939999999999994</v>
      </c>
      <c r="U5098" s="77">
        <v>19.164000000000001</v>
      </c>
      <c r="V5098" s="77">
        <v>2.433246051320368</v>
      </c>
      <c r="AC5098" s="77">
        <v>5.65</v>
      </c>
      <c r="AD5098" s="77">
        <v>5.45</v>
      </c>
      <c r="AH5098" s="77">
        <f>IF(AND(M5098&lt;Variables!$G$6,M5098&gt;Variables!$G$5),0,1)</f>
        <v>1</v>
      </c>
      <c r="AI5098" s="77">
        <f t="shared" si="160"/>
        <v>0</v>
      </c>
      <c r="AJ5098" s="77">
        <f>IF(I5098&gt;Variables!$G$7,0,1)</f>
        <v>0</v>
      </c>
      <c r="AK5098" s="77">
        <f>IF(F5098&gt;Variables!$G$8,0,1)</f>
        <v>1</v>
      </c>
      <c r="AL5098" s="77">
        <f>IF(G5098&gt;Variables!$G$9,0,1)</f>
        <v>1</v>
      </c>
      <c r="AM5098" s="77">
        <f>IF(AND(K5098&gt;Variables!$G$10,K5098&lt;Variables!$G$11),0,1)</f>
        <v>1</v>
      </c>
      <c r="AN5098" s="77">
        <f>IF(H5098&lt;Variables!$G$13,1,0)</f>
        <v>0</v>
      </c>
      <c r="AO5098" s="77">
        <f>IF(R5098&lt;Variables!$G$12,0,1)</f>
        <v>0</v>
      </c>
      <c r="AP5098" s="78">
        <f t="shared" si="161"/>
        <v>0</v>
      </c>
      <c r="AQ5098" s="77">
        <f>IF(V5098&lt;Variables!$G$15,1,0)</f>
        <v>1</v>
      </c>
      <c r="AR5098" s="77">
        <v>0</v>
      </c>
      <c r="AS5098" s="77">
        <v>1</v>
      </c>
      <c r="AT5098" s="77">
        <v>0</v>
      </c>
      <c r="AU5098" s="77">
        <v>0</v>
      </c>
      <c r="BA5098" s="77">
        <v>0.61</v>
      </c>
    </row>
    <row r="5099" spans="3:53" x14ac:dyDescent="0.25">
      <c r="C5099" s="77" t="s">
        <v>653</v>
      </c>
      <c r="D5099" s="77" t="s">
        <v>612</v>
      </c>
      <c r="E5099" s="77">
        <v>127.39</v>
      </c>
      <c r="F5099" s="77">
        <v>6.28</v>
      </c>
      <c r="G5099" s="77">
        <v>1.1100000000000001</v>
      </c>
      <c r="H5099" s="77">
        <v>19960</v>
      </c>
      <c r="I5099" s="77">
        <v>-27.858000000000001</v>
      </c>
      <c r="J5099" s="77" t="s">
        <v>75</v>
      </c>
      <c r="K5099" s="77">
        <v>56.88</v>
      </c>
      <c r="L5099" s="77">
        <v>126.809545</v>
      </c>
      <c r="M5099" s="77">
        <v>0.20546954884192389</v>
      </c>
      <c r="N5099" s="77">
        <v>126.74903999999999</v>
      </c>
      <c r="O5099" s="77">
        <v>0.25330369366110272</v>
      </c>
      <c r="P5099" s="77">
        <v>2567000</v>
      </c>
      <c r="Q5099" s="77">
        <v>1140000</v>
      </c>
      <c r="R5099" s="77">
        <v>2.25</v>
      </c>
      <c r="S5099" s="77">
        <v>36.575000000000003</v>
      </c>
      <c r="T5099" s="77">
        <v>6.5939999999999994</v>
      </c>
      <c r="U5099" s="77">
        <v>19.164000000000001</v>
      </c>
      <c r="V5099" s="77">
        <v>2.4288520268575691</v>
      </c>
      <c r="AC5099" s="77">
        <v>127.88</v>
      </c>
      <c r="AD5099" s="77">
        <v>126.23</v>
      </c>
      <c r="AH5099" s="77">
        <f>IF(AND(M5099&lt;Variables!$G$6,M5099&gt;Variables!$G$5),0,1)</f>
        <v>1</v>
      </c>
      <c r="AI5099" s="77">
        <f t="shared" si="160"/>
        <v>0</v>
      </c>
      <c r="AJ5099" s="77">
        <f>IF(I5099&gt;Variables!$G$7,0,1)</f>
        <v>1</v>
      </c>
      <c r="AK5099" s="77">
        <f>IF(F5099&gt;Variables!$G$8,0,1)</f>
        <v>1</v>
      </c>
      <c r="AL5099" s="77">
        <f>IF(G5099&gt;Variables!$G$9,0,1)</f>
        <v>1</v>
      </c>
      <c r="AM5099" s="77">
        <f>IF(AND(K5099&gt;Variables!$G$10,K5099&lt;Variables!$G$11),0,1)</f>
        <v>1</v>
      </c>
      <c r="AN5099" s="77">
        <f>IF(H5099&lt;Variables!$G$13,1,0)</f>
        <v>0</v>
      </c>
      <c r="AO5099" s="77">
        <f>IF(R5099&lt;Variables!$G$12,0,1)</f>
        <v>1</v>
      </c>
      <c r="AP5099" s="78">
        <f t="shared" si="161"/>
        <v>1</v>
      </c>
      <c r="AQ5099" s="77">
        <f>IF(V5099&lt;Variables!$G$15,1,0)</f>
        <v>1</v>
      </c>
      <c r="AR5099" s="77">
        <v>0</v>
      </c>
      <c r="AS5099" s="77">
        <v>0</v>
      </c>
      <c r="AT5099" s="77">
        <v>0</v>
      </c>
      <c r="AU5099" s="77">
        <v>1</v>
      </c>
      <c r="BA5099" s="77">
        <v>-0.68</v>
      </c>
    </row>
    <row r="5100" spans="3:53" x14ac:dyDescent="0.25">
      <c r="C5100" s="77" t="s">
        <v>653</v>
      </c>
      <c r="D5100" s="77" t="s">
        <v>610</v>
      </c>
      <c r="E5100" s="77">
        <v>14.24</v>
      </c>
      <c r="F5100" s="77">
        <v>29.84</v>
      </c>
      <c r="G5100" s="77">
        <v>17.47</v>
      </c>
      <c r="H5100" s="77">
        <v>623.66</v>
      </c>
      <c r="I5100" s="77">
        <v>8856.8269999999993</v>
      </c>
      <c r="J5100" s="77" t="s">
        <v>75</v>
      </c>
      <c r="K5100" s="77">
        <v>48.08</v>
      </c>
      <c r="L5100" s="77">
        <v>14.58825263157895</v>
      </c>
      <c r="M5100" s="77">
        <v>-3.209792450161784</v>
      </c>
      <c r="N5100" s="77">
        <v>14.0868</v>
      </c>
      <c r="O5100" s="77">
        <v>0.23568163103046119</v>
      </c>
      <c r="P5100" s="77">
        <v>2810000</v>
      </c>
      <c r="Q5100" s="77">
        <v>376320</v>
      </c>
      <c r="R5100" s="77">
        <v>7.47</v>
      </c>
      <c r="S5100" s="77">
        <v>36.575000000000003</v>
      </c>
      <c r="T5100" s="77">
        <v>6.5939999999999994</v>
      </c>
      <c r="U5100" s="77">
        <v>19.164000000000001</v>
      </c>
      <c r="V5100" s="77">
        <v>2.412765232959758</v>
      </c>
      <c r="AC5100" s="77">
        <v>15.15</v>
      </c>
      <c r="AD5100" s="77">
        <v>13.66</v>
      </c>
      <c r="AH5100" s="77">
        <f>IF(AND(M5100&lt;Variables!$G$6,M5100&gt;Variables!$G$5),0,1)</f>
        <v>0</v>
      </c>
      <c r="AI5100" s="77">
        <f t="shared" si="160"/>
        <v>0</v>
      </c>
      <c r="AJ5100" s="77">
        <f>IF(I5100&gt;Variables!$G$7,0,1)</f>
        <v>0</v>
      </c>
      <c r="AK5100" s="77">
        <f>IF(F5100&gt;Variables!$G$8,0,1)</f>
        <v>0</v>
      </c>
      <c r="AL5100" s="77">
        <f>IF(G5100&gt;Variables!$G$9,0,1)</f>
        <v>0</v>
      </c>
      <c r="AM5100" s="77">
        <f>IF(AND(K5100&gt;Variables!$G$10,K5100&lt;Variables!$G$11),0,1)</f>
        <v>1</v>
      </c>
      <c r="AN5100" s="77">
        <f>IF(H5100&lt;Variables!$G$13,1,0)</f>
        <v>1</v>
      </c>
      <c r="AO5100" s="77">
        <f>IF(R5100&lt;Variables!$G$12,0,1)</f>
        <v>1</v>
      </c>
      <c r="AP5100" s="78">
        <f t="shared" si="161"/>
        <v>1</v>
      </c>
      <c r="AQ5100" s="77">
        <f>IF(V5100&lt;Variables!$G$15,1,0)</f>
        <v>1</v>
      </c>
      <c r="AR5100" s="77">
        <v>1</v>
      </c>
      <c r="AS5100" s="77">
        <v>0</v>
      </c>
      <c r="AT5100" s="77">
        <v>0</v>
      </c>
      <c r="AU5100" s="77">
        <v>0</v>
      </c>
      <c r="BA5100" s="77">
        <v>2</v>
      </c>
    </row>
    <row r="5101" spans="3:53" x14ac:dyDescent="0.25">
      <c r="C5101" s="77" t="s">
        <v>653</v>
      </c>
      <c r="D5101" s="77" t="s">
        <v>195</v>
      </c>
      <c r="E5101" s="77">
        <v>39.130000000000003</v>
      </c>
      <c r="F5101" s="77">
        <v>7.63</v>
      </c>
      <c r="G5101" s="77">
        <v>4.49</v>
      </c>
      <c r="H5101" s="77">
        <v>4350</v>
      </c>
      <c r="I5101" s="77">
        <v>132.078</v>
      </c>
      <c r="J5101" s="77" t="s">
        <v>75</v>
      </c>
      <c r="K5101" s="77">
        <v>55.67</v>
      </c>
      <c r="L5101" s="77">
        <v>38.446773684210527</v>
      </c>
      <c r="M5101" s="77">
        <v>0.37253142998651728</v>
      </c>
      <c r="N5101" s="77">
        <v>38.020615384615382</v>
      </c>
      <c r="O5101" s="77">
        <v>1.497568120938453</v>
      </c>
      <c r="P5101" s="77">
        <v>191501</v>
      </c>
      <c r="Q5101" s="77">
        <v>701423</v>
      </c>
      <c r="R5101" s="77">
        <v>0.27</v>
      </c>
      <c r="S5101" s="77">
        <v>36.575000000000003</v>
      </c>
      <c r="T5101" s="77">
        <v>6.5939999999999994</v>
      </c>
      <c r="U5101" s="77">
        <v>19.164000000000001</v>
      </c>
      <c r="V5101" s="77">
        <v>2.409955195555578</v>
      </c>
      <c r="AC5101" s="77">
        <v>39.200000000000003</v>
      </c>
      <c r="AD5101" s="77">
        <v>34.85</v>
      </c>
      <c r="AH5101" s="77">
        <f>IF(AND(M5101&lt;Variables!$G$6,M5101&gt;Variables!$G$5),0,1)</f>
        <v>1</v>
      </c>
      <c r="AI5101" s="77">
        <f t="shared" si="160"/>
        <v>0</v>
      </c>
      <c r="AJ5101" s="77">
        <f>IF(I5101&gt;Variables!$G$7,0,1)</f>
        <v>0</v>
      </c>
      <c r="AK5101" s="77">
        <f>IF(F5101&gt;Variables!$G$8,0,1)</f>
        <v>1</v>
      </c>
      <c r="AL5101" s="77">
        <f>IF(G5101&gt;Variables!$G$9,0,1)</f>
        <v>1</v>
      </c>
      <c r="AM5101" s="77">
        <f>IF(AND(K5101&gt;Variables!$G$10,K5101&lt;Variables!$G$11),0,1)</f>
        <v>1</v>
      </c>
      <c r="AN5101" s="77">
        <f>IF(H5101&lt;Variables!$G$13,1,0)</f>
        <v>0</v>
      </c>
      <c r="AO5101" s="77">
        <f>IF(R5101&lt;Variables!$G$12,0,1)</f>
        <v>0</v>
      </c>
      <c r="AP5101" s="78">
        <f t="shared" si="161"/>
        <v>1</v>
      </c>
      <c r="AQ5101" s="77">
        <f>IF(V5101&lt;Variables!$G$15,1,0)</f>
        <v>1</v>
      </c>
      <c r="AR5101" s="77">
        <v>0</v>
      </c>
      <c r="AS5101" s="77">
        <v>0</v>
      </c>
      <c r="AT5101" s="77">
        <v>1</v>
      </c>
      <c r="AU5101" s="77">
        <v>0</v>
      </c>
      <c r="BA5101" s="77">
        <v>-1.42</v>
      </c>
    </row>
    <row r="5102" spans="3:53" x14ac:dyDescent="0.25">
      <c r="C5102" s="77" t="s">
        <v>653</v>
      </c>
      <c r="D5102" s="77" t="s">
        <v>152</v>
      </c>
      <c r="E5102" s="77">
        <v>0.04</v>
      </c>
      <c r="F5102" s="77">
        <v>8.11</v>
      </c>
      <c r="G5102" s="77">
        <v>27.14</v>
      </c>
      <c r="H5102" s="77">
        <v>-99999</v>
      </c>
      <c r="I5102" s="77">
        <v>27.873999999999999</v>
      </c>
      <c r="J5102" s="77" t="s">
        <v>75</v>
      </c>
      <c r="K5102" s="77">
        <v>45.97</v>
      </c>
      <c r="L5102" s="77">
        <v>3.5882352941176469E-2</v>
      </c>
      <c r="M5102" s="77">
        <v>-0.78688524590163689</v>
      </c>
      <c r="N5102" s="77">
        <v>3.5696774193548393E-2</v>
      </c>
      <c r="O5102" s="77">
        <v>-0.2711006687150006</v>
      </c>
      <c r="P5102" s="77">
        <v>3930000</v>
      </c>
      <c r="Q5102" s="77">
        <v>14265000</v>
      </c>
      <c r="R5102" s="77">
        <v>0.28000000000000003</v>
      </c>
      <c r="S5102" s="77">
        <v>36.575000000000003</v>
      </c>
      <c r="T5102" s="77">
        <v>6.5939999999999994</v>
      </c>
      <c r="U5102" s="77">
        <v>19.164000000000001</v>
      </c>
      <c r="V5102" s="77">
        <v>2.3365499422950822</v>
      </c>
      <c r="AC5102" s="77">
        <v>3.5999999999999997E-2</v>
      </c>
      <c r="AD5102" s="77">
        <v>3.4000000000000002E-2</v>
      </c>
      <c r="AH5102" s="77">
        <f>IF(AND(M5102&lt;Variables!$G$6,M5102&gt;Variables!$G$5),0,1)</f>
        <v>1</v>
      </c>
      <c r="AI5102" s="77">
        <f t="shared" si="160"/>
        <v>0</v>
      </c>
      <c r="AJ5102" s="77">
        <f>IF(I5102&gt;Variables!$G$7,0,1)</f>
        <v>1</v>
      </c>
      <c r="AK5102" s="77">
        <f>IF(F5102&gt;Variables!$G$8,0,1)</f>
        <v>1</v>
      </c>
      <c r="AL5102" s="77">
        <f>IF(G5102&gt;Variables!$G$9,0,1)</f>
        <v>0</v>
      </c>
      <c r="AM5102" s="77">
        <f>IF(AND(K5102&gt;Variables!$G$10,K5102&lt;Variables!$G$11),0,1)</f>
        <v>1</v>
      </c>
      <c r="AN5102" s="77">
        <f>IF(H5102&lt;Variables!$G$13,1,0)</f>
        <v>1</v>
      </c>
      <c r="AO5102" s="77">
        <f>IF(R5102&lt;Variables!$G$12,0,1)</f>
        <v>0</v>
      </c>
      <c r="AP5102" s="78">
        <f t="shared" si="161"/>
        <v>1</v>
      </c>
      <c r="AQ5102" s="77">
        <f>IF(V5102&lt;Variables!$G$15,1,0)</f>
        <v>1</v>
      </c>
      <c r="AR5102" s="77">
        <v>0</v>
      </c>
      <c r="AS5102" s="77">
        <v>0</v>
      </c>
      <c r="AT5102" s="77">
        <v>1</v>
      </c>
      <c r="AU5102" s="77">
        <v>0</v>
      </c>
      <c r="BA5102" s="77">
        <v>-1.55</v>
      </c>
    </row>
    <row r="5103" spans="3:53" x14ac:dyDescent="0.25">
      <c r="C5103" s="77" t="s">
        <v>653</v>
      </c>
      <c r="D5103" s="77" t="s">
        <v>458</v>
      </c>
      <c r="E5103" s="77">
        <v>54.97</v>
      </c>
      <c r="F5103" s="77">
        <v>36.61</v>
      </c>
      <c r="G5103" s="77">
        <v>14.41</v>
      </c>
      <c r="H5103" s="77">
        <v>9830</v>
      </c>
      <c r="I5103" s="77">
        <v>82.861000000000004</v>
      </c>
      <c r="J5103" s="77" t="s">
        <v>75</v>
      </c>
      <c r="K5103" s="77">
        <v>54.55</v>
      </c>
      <c r="L5103" s="77">
        <v>54.92188500000001</v>
      </c>
      <c r="M5103" s="77">
        <v>-0.4040010644208723</v>
      </c>
      <c r="N5103" s="77">
        <v>52.979826000000003</v>
      </c>
      <c r="O5103" s="77">
        <v>3.246847205575949</v>
      </c>
      <c r="P5103" s="77">
        <v>119150000</v>
      </c>
      <c r="Q5103" s="77">
        <v>20406000</v>
      </c>
      <c r="R5103" s="77">
        <v>5.84</v>
      </c>
      <c r="S5103" s="77">
        <v>36.575000000000003</v>
      </c>
      <c r="T5103" s="77">
        <v>6.5939999999999994</v>
      </c>
      <c r="U5103" s="77">
        <v>19.164000000000001</v>
      </c>
      <c r="V5103" s="77">
        <v>2.429950763261858</v>
      </c>
      <c r="AC5103" s="77">
        <v>57.289900000000003</v>
      </c>
      <c r="AD5103" s="77">
        <v>51.93</v>
      </c>
      <c r="AH5103" s="77">
        <f>IF(AND(M5103&lt;Variables!$G$6,M5103&gt;Variables!$G$5),0,1)</f>
        <v>1</v>
      </c>
      <c r="AI5103" s="77">
        <f t="shared" si="160"/>
        <v>0</v>
      </c>
      <c r="AJ5103" s="77">
        <f>IF(I5103&gt;Variables!$G$7,0,1)</f>
        <v>0</v>
      </c>
      <c r="AK5103" s="77">
        <f>IF(F5103&gt;Variables!$G$8,0,1)</f>
        <v>0</v>
      </c>
      <c r="AL5103" s="77">
        <f>IF(G5103&gt;Variables!$G$9,0,1)</f>
        <v>0</v>
      </c>
      <c r="AM5103" s="77">
        <f>IF(AND(K5103&gt;Variables!$G$10,K5103&lt;Variables!$G$11),0,1)</f>
        <v>1</v>
      </c>
      <c r="AN5103" s="77">
        <f>IF(H5103&lt;Variables!$G$13,1,0)</f>
        <v>0</v>
      </c>
      <c r="AO5103" s="77">
        <f>IF(R5103&lt;Variables!$G$12,0,1)</f>
        <v>1</v>
      </c>
      <c r="AP5103" s="78">
        <f t="shared" si="161"/>
        <v>1</v>
      </c>
      <c r="AQ5103" s="77">
        <f>IF(V5103&lt;Variables!$G$15,1,0)</f>
        <v>1</v>
      </c>
      <c r="AR5103" s="77">
        <v>0</v>
      </c>
      <c r="AS5103" s="77">
        <v>0</v>
      </c>
      <c r="AT5103" s="77">
        <v>1</v>
      </c>
      <c r="AU5103" s="77">
        <v>0</v>
      </c>
      <c r="BA5103" s="77">
        <v>-2.25</v>
      </c>
    </row>
    <row r="5104" spans="3:53" x14ac:dyDescent="0.25">
      <c r="C5104" s="77" t="s">
        <v>653</v>
      </c>
      <c r="D5104" s="77" t="s">
        <v>445</v>
      </c>
      <c r="E5104" s="77">
        <v>18.53</v>
      </c>
      <c r="F5104" s="77">
        <v>43.41</v>
      </c>
      <c r="G5104" s="77">
        <v>46.01</v>
      </c>
      <c r="H5104" s="77">
        <v>122.72</v>
      </c>
      <c r="I5104" s="77">
        <v>82644.376000000004</v>
      </c>
      <c r="J5104" s="77" t="s">
        <v>75</v>
      </c>
      <c r="K5104" s="77">
        <v>45.09</v>
      </c>
      <c r="L5104" s="77">
        <v>19.042465</v>
      </c>
      <c r="M5104" s="77">
        <v>-2.006909294568747</v>
      </c>
      <c r="N5104" s="77">
        <v>19.295287999999999</v>
      </c>
      <c r="O5104" s="77">
        <v>-3.290896720484314</v>
      </c>
      <c r="P5104" s="77">
        <v>54940000</v>
      </c>
      <c r="Q5104" s="77">
        <v>26410000</v>
      </c>
      <c r="R5104" s="77">
        <v>2.08</v>
      </c>
      <c r="S5104" s="77">
        <v>36.575000000000003</v>
      </c>
      <c r="T5104" s="77">
        <v>6.5939999999999994</v>
      </c>
      <c r="U5104" s="77">
        <v>19.164000000000001</v>
      </c>
      <c r="V5104" s="77">
        <v>2.3398539073090592</v>
      </c>
      <c r="AC5104" s="77">
        <v>19.82</v>
      </c>
      <c r="AD5104" s="77">
        <v>15.81</v>
      </c>
      <c r="AH5104" s="77">
        <f>IF(AND(M5104&lt;Variables!$G$6,M5104&gt;Variables!$G$5),0,1)</f>
        <v>0</v>
      </c>
      <c r="AI5104" s="77">
        <f t="shared" si="160"/>
        <v>1</v>
      </c>
      <c r="AJ5104" s="77">
        <f>IF(I5104&gt;Variables!$G$7,0,1)</f>
        <v>0</v>
      </c>
      <c r="AK5104" s="77">
        <f>IF(F5104&gt;Variables!$G$8,0,1)</f>
        <v>0</v>
      </c>
      <c r="AL5104" s="77">
        <f>IF(G5104&gt;Variables!$G$9,0,1)</f>
        <v>0</v>
      </c>
      <c r="AM5104" s="77">
        <f>IF(AND(K5104&gt;Variables!$G$10,K5104&lt;Variables!$G$11),0,1)</f>
        <v>1</v>
      </c>
      <c r="AN5104" s="77">
        <f>IF(H5104&lt;Variables!$G$13,1,0)</f>
        <v>1</v>
      </c>
      <c r="AO5104" s="77">
        <f>IF(R5104&lt;Variables!$G$12,0,1)</f>
        <v>0</v>
      </c>
      <c r="AP5104" s="78">
        <f t="shared" si="161"/>
        <v>1</v>
      </c>
      <c r="AQ5104" s="77">
        <f>IF(V5104&lt;Variables!$G$15,1,0)</f>
        <v>1</v>
      </c>
      <c r="AR5104" s="77">
        <v>1</v>
      </c>
      <c r="AS5104" s="77">
        <v>0</v>
      </c>
      <c r="AT5104" s="77">
        <v>0</v>
      </c>
      <c r="AU5104" s="77">
        <v>0</v>
      </c>
      <c r="BA5104" s="77">
        <v>2</v>
      </c>
    </row>
    <row r="5105" spans="3:53" x14ac:dyDescent="0.25">
      <c r="C5105" s="77" t="s">
        <v>653</v>
      </c>
      <c r="D5105" s="77" t="s">
        <v>608</v>
      </c>
      <c r="E5105" s="77">
        <v>19.649999999999999</v>
      </c>
      <c r="F5105" s="77">
        <v>75.260000000000005</v>
      </c>
      <c r="G5105" s="77">
        <v>10.029999999999999</v>
      </c>
      <c r="H5105" s="77">
        <v>22.15</v>
      </c>
      <c r="I5105" s="77">
        <v>4.6360000000000001</v>
      </c>
      <c r="J5105" s="77" t="s">
        <v>75</v>
      </c>
      <c r="K5105" s="77">
        <v>55.5</v>
      </c>
      <c r="L5105" s="77">
        <v>19.348614999999999</v>
      </c>
      <c r="M5105" s="77">
        <v>2.0228062835505258</v>
      </c>
      <c r="N5105" s="77">
        <v>19.287834</v>
      </c>
      <c r="O5105" s="77">
        <v>2.344306779081561</v>
      </c>
      <c r="P5105" s="77">
        <v>5990000</v>
      </c>
      <c r="Q5105" s="77">
        <v>26160</v>
      </c>
      <c r="R5105" s="77">
        <v>228.98</v>
      </c>
      <c r="S5105" s="77">
        <v>36.575000000000003</v>
      </c>
      <c r="T5105" s="77">
        <v>6.5939999999999994</v>
      </c>
      <c r="U5105" s="77">
        <v>19.164000000000001</v>
      </c>
      <c r="V5105" s="77">
        <v>2.33925678161977</v>
      </c>
      <c r="AC5105" s="77">
        <v>25</v>
      </c>
      <c r="AD5105" s="77">
        <v>18.100000000000001</v>
      </c>
      <c r="AH5105" s="77">
        <f>IF(AND(M5105&lt;Variables!$G$6,M5105&gt;Variables!$G$5),0,1)</f>
        <v>1</v>
      </c>
      <c r="AI5105" s="77">
        <f t="shared" si="160"/>
        <v>0</v>
      </c>
      <c r="AJ5105" s="77">
        <f>IF(I5105&gt;Variables!$G$7,0,1)</f>
        <v>1</v>
      </c>
      <c r="AK5105" s="77">
        <f>IF(F5105&gt;Variables!$G$8,0,1)</f>
        <v>0</v>
      </c>
      <c r="AL5105" s="77">
        <f>IF(G5105&gt;Variables!$G$9,0,1)</f>
        <v>1</v>
      </c>
      <c r="AM5105" s="77">
        <f>IF(AND(K5105&gt;Variables!$G$10,K5105&lt;Variables!$G$11),0,1)</f>
        <v>1</v>
      </c>
      <c r="AN5105" s="77">
        <f>IF(H5105&lt;Variables!$G$13,1,0)</f>
        <v>1</v>
      </c>
      <c r="AO5105" s="77">
        <f>IF(R5105&lt;Variables!$G$12,0,1)</f>
        <v>1</v>
      </c>
      <c r="AP5105" s="78">
        <f t="shared" si="161"/>
        <v>1</v>
      </c>
      <c r="AQ5105" s="77">
        <f>IF(V5105&lt;Variables!$G$15,1,0)</f>
        <v>1</v>
      </c>
      <c r="AR5105" s="77">
        <v>1</v>
      </c>
      <c r="AS5105" s="77">
        <v>0</v>
      </c>
      <c r="AT5105" s="77">
        <v>0</v>
      </c>
      <c r="AU5105" s="77">
        <v>0</v>
      </c>
      <c r="BA5105" s="77">
        <v>2</v>
      </c>
    </row>
    <row r="5106" spans="3:53" x14ac:dyDescent="0.25">
      <c r="C5106" s="77" t="s">
        <v>653</v>
      </c>
      <c r="D5106" s="77" t="s">
        <v>619</v>
      </c>
      <c r="E5106" s="77">
        <v>4.4400000000000004</v>
      </c>
      <c r="F5106" s="77">
        <v>7.13</v>
      </c>
      <c r="G5106" s="77">
        <v>2.31</v>
      </c>
      <c r="H5106" s="77">
        <v>-99999</v>
      </c>
      <c r="I5106" s="77">
        <v>-22.759</v>
      </c>
      <c r="J5106" s="77" t="s">
        <v>74</v>
      </c>
      <c r="K5106" s="77">
        <v>56</v>
      </c>
      <c r="L5106" s="77">
        <v>4.4289250000000013</v>
      </c>
      <c r="M5106" s="77">
        <v>2.4272255682775901E-2</v>
      </c>
      <c r="N5106" s="77">
        <v>4.4226539999999996</v>
      </c>
      <c r="O5106" s="77">
        <v>0.16609936024839561</v>
      </c>
      <c r="P5106" s="77">
        <v>1037000</v>
      </c>
      <c r="Q5106" s="77">
        <v>112475</v>
      </c>
      <c r="R5106" s="77">
        <v>9.2200000000000006</v>
      </c>
      <c r="S5106" s="77">
        <v>36.575000000000003</v>
      </c>
      <c r="T5106" s="77">
        <v>6.5939999999999994</v>
      </c>
      <c r="U5106" s="77">
        <v>19.164000000000001</v>
      </c>
      <c r="V5106" s="77">
        <v>2.428108331705777</v>
      </c>
      <c r="AC5106" s="77">
        <v>4.45</v>
      </c>
      <c r="AD5106" s="77">
        <v>4.37</v>
      </c>
      <c r="AH5106" s="77">
        <f>IF(AND(M5106&lt;Variables!$G$6,M5106&gt;Variables!$G$5),0,1)</f>
        <v>1</v>
      </c>
      <c r="AI5106" s="77">
        <f t="shared" ref="AI5106:AI5169" si="162">IF(L5106&gt;N5106,0,1)</f>
        <v>0</v>
      </c>
      <c r="AJ5106" s="77">
        <f>IF(I5106&gt;Variables!$G$7,0,1)</f>
        <v>1</v>
      </c>
      <c r="AK5106" s="77">
        <f>IF(F5106&gt;Variables!$G$8,0,1)</f>
        <v>1</v>
      </c>
      <c r="AL5106" s="77">
        <f>IF(G5106&gt;Variables!$G$9,0,1)</f>
        <v>1</v>
      </c>
      <c r="AM5106" s="77">
        <f>IF(AND(K5106&gt;Variables!$G$10,K5106&lt;Variables!$G$11),0,1)</f>
        <v>1</v>
      </c>
      <c r="AN5106" s="77">
        <f>IF(H5106&lt;Variables!$G$13,1,0)</f>
        <v>1</v>
      </c>
      <c r="AO5106" s="77">
        <f>IF(R5106&lt;Variables!$G$12,0,1)</f>
        <v>1</v>
      </c>
      <c r="AP5106" s="78">
        <f t="shared" ref="AP5106:AP5169" si="163">IF(J5106="Pass", 0,1)</f>
        <v>0</v>
      </c>
      <c r="AQ5106" s="77">
        <f>IF(V5106&lt;Variables!$G$15,1,0)</f>
        <v>1</v>
      </c>
      <c r="AR5106" s="77">
        <v>0</v>
      </c>
      <c r="AS5106" s="77">
        <v>0</v>
      </c>
      <c r="AT5106" s="77">
        <v>0</v>
      </c>
      <c r="AU5106" s="77">
        <v>1</v>
      </c>
      <c r="BA5106" s="77">
        <v>-0.45</v>
      </c>
    </row>
    <row r="5107" spans="3:53" x14ac:dyDescent="0.25">
      <c r="C5107" s="77" t="s">
        <v>653</v>
      </c>
      <c r="D5107" s="77" t="s">
        <v>618</v>
      </c>
      <c r="E5107" s="77">
        <v>1.4</v>
      </c>
      <c r="F5107" s="77">
        <v>8.4600000000000009</v>
      </c>
      <c r="G5107" s="77">
        <v>0.71</v>
      </c>
      <c r="H5107" s="77">
        <v>-99999</v>
      </c>
      <c r="I5107" s="77">
        <v>4.2729999999999997</v>
      </c>
      <c r="J5107" s="77" t="s">
        <v>74</v>
      </c>
      <c r="L5107" s="77">
        <v>-99999</v>
      </c>
      <c r="M5107" s="77">
        <v>-99999</v>
      </c>
      <c r="N5107" s="77">
        <v>1.41</v>
      </c>
      <c r="O5107" s="77">
        <v>0</v>
      </c>
      <c r="P5107" s="77">
        <v>33067</v>
      </c>
      <c r="Q5107" s="77">
        <v>39096</v>
      </c>
      <c r="R5107" s="77">
        <v>0.85</v>
      </c>
      <c r="S5107" s="77">
        <v>36.575000000000003</v>
      </c>
      <c r="T5107" s="77">
        <v>6.5939999999999994</v>
      </c>
      <c r="U5107" s="77">
        <v>19.164000000000001</v>
      </c>
      <c r="V5107" s="77">
        <v>-99999</v>
      </c>
      <c r="AC5107" s="77">
        <v>1.41</v>
      </c>
      <c r="AD5107" s="77">
        <v>1.395</v>
      </c>
      <c r="AH5107" s="77">
        <f>IF(AND(M5107&lt;Variables!$G$6,M5107&gt;Variables!$G$5),0,1)</f>
        <v>1</v>
      </c>
      <c r="AI5107" s="77">
        <f t="shared" si="162"/>
        <v>1</v>
      </c>
      <c r="AJ5107" s="77">
        <f>IF(I5107&gt;Variables!$G$7,0,1)</f>
        <v>1</v>
      </c>
      <c r="AK5107" s="77">
        <f>IF(F5107&gt;Variables!$G$8,0,1)</f>
        <v>1</v>
      </c>
      <c r="AL5107" s="77">
        <f>IF(G5107&gt;Variables!$G$9,0,1)</f>
        <v>1</v>
      </c>
      <c r="AM5107" s="77">
        <f>IF(AND(K5107&gt;Variables!$G$10,K5107&lt;Variables!$G$11),0,1)</f>
        <v>1</v>
      </c>
      <c r="AN5107" s="77">
        <f>IF(H5107&lt;Variables!$G$13,1,0)</f>
        <v>1</v>
      </c>
      <c r="AO5107" s="77">
        <f>IF(R5107&lt;Variables!$G$12,0,1)</f>
        <v>0</v>
      </c>
      <c r="AP5107" s="78">
        <f t="shared" si="163"/>
        <v>0</v>
      </c>
      <c r="AQ5107" s="77">
        <f>IF(V5107&lt;Variables!$G$15,1,0)</f>
        <v>1</v>
      </c>
      <c r="AR5107" s="77">
        <v>0</v>
      </c>
      <c r="AS5107" s="77">
        <v>0</v>
      </c>
      <c r="AT5107" s="77">
        <v>0</v>
      </c>
      <c r="AU5107" s="77">
        <v>0</v>
      </c>
      <c r="BA5107" s="77">
        <v>0</v>
      </c>
    </row>
    <row r="5108" spans="3:53" x14ac:dyDescent="0.25">
      <c r="C5108" s="77" t="s">
        <v>653</v>
      </c>
      <c r="D5108" s="77" t="s">
        <v>611</v>
      </c>
      <c r="E5108" s="77">
        <v>20.97</v>
      </c>
      <c r="F5108" s="77">
        <v>6.33</v>
      </c>
      <c r="G5108" s="77">
        <v>-0.78</v>
      </c>
      <c r="H5108" s="77">
        <v>-99999</v>
      </c>
      <c r="I5108" s="77">
        <v>-0.38500000000000001</v>
      </c>
      <c r="J5108" s="77" t="s">
        <v>74</v>
      </c>
      <c r="K5108" s="77">
        <v>62.48</v>
      </c>
      <c r="L5108" s="77">
        <v>20.905000000000001</v>
      </c>
      <c r="M5108" s="77">
        <v>0</v>
      </c>
      <c r="N5108" s="77">
        <v>20.905012500000002</v>
      </c>
      <c r="O5108" s="77">
        <v>-5.9794271813337812E-5</v>
      </c>
      <c r="P5108" s="77">
        <v>28649</v>
      </c>
      <c r="Q5108" s="77">
        <v>63540</v>
      </c>
      <c r="R5108" s="77">
        <v>0.45</v>
      </c>
      <c r="S5108" s="77">
        <v>36.575000000000003</v>
      </c>
      <c r="T5108" s="77">
        <v>6.5939999999999994</v>
      </c>
      <c r="U5108" s="77">
        <v>19.164000000000001</v>
      </c>
      <c r="V5108" s="77">
        <v>2.4962928</v>
      </c>
      <c r="AC5108" s="77">
        <v>21.3</v>
      </c>
      <c r="AD5108" s="77">
        <v>20.9</v>
      </c>
      <c r="AH5108" s="77">
        <f>IF(AND(M5108&lt;Variables!$G$6,M5108&gt;Variables!$G$5),0,1)</f>
        <v>1</v>
      </c>
      <c r="AI5108" s="77">
        <f t="shared" si="162"/>
        <v>1</v>
      </c>
      <c r="AJ5108" s="77">
        <f>IF(I5108&gt;Variables!$G$7,0,1)</f>
        <v>1</v>
      </c>
      <c r="AK5108" s="77">
        <f>IF(F5108&gt;Variables!$G$8,0,1)</f>
        <v>1</v>
      </c>
      <c r="AL5108" s="77">
        <f>IF(G5108&gt;Variables!$G$9,0,1)</f>
        <v>1</v>
      </c>
      <c r="AM5108" s="77">
        <f>IF(AND(K5108&gt;Variables!$G$10,K5108&lt;Variables!$G$11),0,1)</f>
        <v>0</v>
      </c>
      <c r="AN5108" s="77">
        <f>IF(H5108&lt;Variables!$G$13,1,0)</f>
        <v>1</v>
      </c>
      <c r="AO5108" s="77">
        <f>IF(R5108&lt;Variables!$G$12,0,1)</f>
        <v>0</v>
      </c>
      <c r="AP5108" s="78">
        <f t="shared" si="163"/>
        <v>0</v>
      </c>
      <c r="AQ5108" s="77">
        <f>IF(V5108&lt;Variables!$G$15,1,0)</f>
        <v>1</v>
      </c>
      <c r="AR5108" s="77">
        <v>1</v>
      </c>
      <c r="AS5108" s="77">
        <v>0</v>
      </c>
      <c r="AT5108" s="77">
        <v>0</v>
      </c>
      <c r="AU5108" s="77">
        <v>0</v>
      </c>
      <c r="BA5108" s="77">
        <v>1.22</v>
      </c>
    </row>
    <row r="5109" spans="3:53" x14ac:dyDescent="0.25">
      <c r="C5109" s="77" t="s">
        <v>653</v>
      </c>
      <c r="D5109" s="77" t="s">
        <v>644</v>
      </c>
      <c r="E5109" s="77">
        <v>31.36</v>
      </c>
      <c r="F5109" s="77">
        <v>10.25</v>
      </c>
      <c r="G5109" s="77">
        <v>0</v>
      </c>
      <c r="H5109" s="77">
        <v>-99999</v>
      </c>
      <c r="I5109" s="77">
        <v>6.9470000000000001</v>
      </c>
      <c r="J5109" s="77" t="s">
        <v>74</v>
      </c>
      <c r="K5109" s="77">
        <v>-99999</v>
      </c>
      <c r="L5109" s="77">
        <v>-99999</v>
      </c>
      <c r="M5109" s="77">
        <v>-99999</v>
      </c>
      <c r="N5109" s="77">
        <v>-99999</v>
      </c>
      <c r="O5109" s="77">
        <v>-99999</v>
      </c>
      <c r="P5109" s="77">
        <v>30000</v>
      </c>
      <c r="Q5109" s="77">
        <v>111328</v>
      </c>
      <c r="R5109" s="77">
        <v>0.27</v>
      </c>
      <c r="S5109" s="77">
        <v>36.575000000000003</v>
      </c>
      <c r="T5109" s="77">
        <v>6.5939999999999994</v>
      </c>
      <c r="U5109" s="77">
        <v>19.164000000000001</v>
      </c>
      <c r="V5109" s="77">
        <v>-99999</v>
      </c>
      <c r="AC5109" s="77">
        <v>-99999</v>
      </c>
      <c r="AD5109" s="77">
        <v>-99999</v>
      </c>
      <c r="AH5109" s="77">
        <f>IF(AND(M5109&lt;Variables!$G$6,M5109&gt;Variables!$G$5),0,1)</f>
        <v>1</v>
      </c>
      <c r="AI5109" s="77">
        <f t="shared" si="162"/>
        <v>1</v>
      </c>
      <c r="AJ5109" s="77">
        <f>IF(I5109&gt;Variables!$G$7,0,1)</f>
        <v>1</v>
      </c>
      <c r="AK5109" s="77">
        <f>IF(F5109&gt;Variables!$G$8,0,1)</f>
        <v>0</v>
      </c>
      <c r="AL5109" s="77">
        <f>IF(G5109&gt;Variables!$G$9,0,1)</f>
        <v>1</v>
      </c>
      <c r="AM5109" s="77">
        <f>IF(AND(K5109&gt;Variables!$G$10,K5109&lt;Variables!$G$11),0,1)</f>
        <v>1</v>
      </c>
      <c r="AN5109" s="77">
        <f>IF(H5109&lt;Variables!$G$13,1,0)</f>
        <v>1</v>
      </c>
      <c r="AO5109" s="77">
        <f>IF(R5109&lt;Variables!$G$12,0,1)</f>
        <v>0</v>
      </c>
      <c r="AP5109" s="78">
        <f t="shared" si="163"/>
        <v>0</v>
      </c>
      <c r="AQ5109" s="77">
        <f>IF(V5109&lt;Variables!$G$15,1,0)</f>
        <v>1</v>
      </c>
      <c r="AR5109" s="77">
        <v>0</v>
      </c>
      <c r="AS5109" s="77">
        <v>0</v>
      </c>
      <c r="AT5109" s="77">
        <v>0</v>
      </c>
      <c r="AU5109" s="77">
        <v>0</v>
      </c>
      <c r="BA5109" s="77">
        <v>0</v>
      </c>
    </row>
    <row r="5110" spans="3:53" x14ac:dyDescent="0.25">
      <c r="C5110" s="77" t="s">
        <v>653</v>
      </c>
      <c r="D5110" s="77" t="s">
        <v>82</v>
      </c>
      <c r="E5110" s="77">
        <v>34.950000000000003</v>
      </c>
      <c r="F5110" s="77">
        <v>7.62</v>
      </c>
      <c r="G5110" s="77">
        <v>6.49</v>
      </c>
      <c r="H5110" s="77">
        <v>4580</v>
      </c>
      <c r="I5110" s="77">
        <v>285.64699999999999</v>
      </c>
      <c r="J5110" s="77" t="s">
        <v>75</v>
      </c>
      <c r="K5110" s="77">
        <v>48.63</v>
      </c>
      <c r="L5110" s="77">
        <v>34.870764999999999</v>
      </c>
      <c r="M5110" s="77">
        <v>-0.29470245347355589</v>
      </c>
      <c r="N5110" s="77">
        <v>34.683276000000014</v>
      </c>
      <c r="O5110" s="77">
        <v>0.24427911596353891</v>
      </c>
      <c r="P5110" s="77">
        <v>8285000</v>
      </c>
      <c r="Q5110" s="77">
        <v>15988000</v>
      </c>
      <c r="R5110" s="77">
        <v>0.52</v>
      </c>
      <c r="S5110" s="77">
        <v>36.575000000000003</v>
      </c>
      <c r="T5110" s="77">
        <v>6.5939999999999994</v>
      </c>
      <c r="U5110" s="77">
        <v>19.164000000000001</v>
      </c>
      <c r="V5110" s="77">
        <v>2.3593030558509969</v>
      </c>
      <c r="AC5110" s="77">
        <v>35.090000000000003</v>
      </c>
      <c r="AD5110" s="77">
        <v>33.869999999999997</v>
      </c>
      <c r="AH5110" s="77">
        <f>IF(AND(M5110&lt;Variables!$G$6,M5110&gt;Variables!$G$5),0,1)</f>
        <v>1</v>
      </c>
      <c r="AI5110" s="77">
        <f t="shared" si="162"/>
        <v>0</v>
      </c>
      <c r="AJ5110" s="77">
        <f>IF(I5110&gt;Variables!$G$7,0,1)</f>
        <v>0</v>
      </c>
      <c r="AK5110" s="77">
        <f>IF(F5110&gt;Variables!$G$8,0,1)</f>
        <v>1</v>
      </c>
      <c r="AL5110" s="77">
        <f>IF(G5110&gt;Variables!$G$9,0,1)</f>
        <v>1</v>
      </c>
      <c r="AM5110" s="77">
        <f>IF(AND(K5110&gt;Variables!$G$10,K5110&lt;Variables!$G$11),0,1)</f>
        <v>1</v>
      </c>
      <c r="AN5110" s="77">
        <f>IF(H5110&lt;Variables!$G$13,1,0)</f>
        <v>0</v>
      </c>
      <c r="AO5110" s="77">
        <f>IF(R5110&lt;Variables!$G$12,0,1)</f>
        <v>0</v>
      </c>
      <c r="AP5110" s="78">
        <f t="shared" si="163"/>
        <v>1</v>
      </c>
      <c r="AQ5110" s="77">
        <f>IF(V5110&lt;Variables!$G$15,1,0)</f>
        <v>1</v>
      </c>
      <c r="AR5110" s="77">
        <v>0</v>
      </c>
      <c r="AS5110" s="77">
        <v>0</v>
      </c>
      <c r="AT5110" s="77">
        <v>1</v>
      </c>
      <c r="AU5110" s="77">
        <v>0</v>
      </c>
      <c r="BA5110" s="77">
        <v>-1.78</v>
      </c>
    </row>
    <row r="5111" spans="3:53" x14ac:dyDescent="0.25">
      <c r="C5111" s="77" t="s">
        <v>654</v>
      </c>
      <c r="D5111" s="77" t="s">
        <v>612</v>
      </c>
      <c r="E5111" s="77">
        <v>127.34</v>
      </c>
      <c r="F5111" s="77">
        <v>6.37</v>
      </c>
      <c r="G5111" s="77">
        <v>1.2</v>
      </c>
      <c r="H5111" s="77">
        <v>19960</v>
      </c>
      <c r="I5111" s="77">
        <v>-27.809000000000001</v>
      </c>
      <c r="J5111" s="77" t="s">
        <v>75</v>
      </c>
      <c r="K5111" s="77">
        <v>58.33</v>
      </c>
      <c r="L5111" s="77">
        <v>126.84254</v>
      </c>
      <c r="M5111" s="77">
        <v>0.27708369763013951</v>
      </c>
      <c r="N5111" s="77">
        <v>126.81130400000001</v>
      </c>
      <c r="O5111" s="77">
        <v>0.30178382204793369</v>
      </c>
      <c r="P5111" s="77">
        <v>2596000</v>
      </c>
      <c r="Q5111" s="77">
        <v>1140000</v>
      </c>
      <c r="R5111" s="77">
        <v>2.2799999999999998</v>
      </c>
      <c r="S5111" s="77">
        <v>37.225000000000001</v>
      </c>
      <c r="T5111" s="77">
        <v>6.67</v>
      </c>
      <c r="U5111" s="77">
        <v>19.4376</v>
      </c>
      <c r="V5111" s="77">
        <v>2.43942881026438</v>
      </c>
      <c r="AC5111" s="77">
        <v>127.88</v>
      </c>
      <c r="AD5111" s="77">
        <v>126.23</v>
      </c>
      <c r="AH5111" s="77">
        <f>IF(AND(M5111&lt;Variables!$G$6,M5111&gt;Variables!$G$5),0,1)</f>
        <v>1</v>
      </c>
      <c r="AI5111" s="77">
        <f t="shared" si="162"/>
        <v>0</v>
      </c>
      <c r="AJ5111" s="77">
        <f>IF(I5111&gt;Variables!$G$7,0,1)</f>
        <v>1</v>
      </c>
      <c r="AK5111" s="77">
        <f>IF(F5111&gt;Variables!$G$8,0,1)</f>
        <v>1</v>
      </c>
      <c r="AL5111" s="77">
        <f>IF(G5111&gt;Variables!$G$9,0,1)</f>
        <v>1</v>
      </c>
      <c r="AM5111" s="77">
        <f>IF(AND(K5111&gt;Variables!$G$10,K5111&lt;Variables!$G$11),0,1)</f>
        <v>1</v>
      </c>
      <c r="AN5111" s="77">
        <f>IF(H5111&lt;Variables!$G$13,1,0)</f>
        <v>0</v>
      </c>
      <c r="AO5111" s="77">
        <f>IF(R5111&lt;Variables!$G$12,0,1)</f>
        <v>1</v>
      </c>
      <c r="AP5111" s="78">
        <f t="shared" si="163"/>
        <v>1</v>
      </c>
      <c r="AQ5111" s="77">
        <f>IF(V5111&lt;Variables!$G$15,1,0)</f>
        <v>1</v>
      </c>
      <c r="AR5111" s="77">
        <v>0</v>
      </c>
      <c r="AS5111" s="77">
        <v>0</v>
      </c>
      <c r="AT5111" s="77">
        <v>0</v>
      </c>
      <c r="AU5111" s="77">
        <v>1</v>
      </c>
      <c r="BA5111" s="77">
        <v>-0.62</v>
      </c>
    </row>
    <row r="5112" spans="3:53" x14ac:dyDescent="0.25">
      <c r="C5112" s="77" t="s">
        <v>654</v>
      </c>
      <c r="D5112" s="77" t="s">
        <v>431</v>
      </c>
      <c r="E5112" s="77">
        <v>40.72</v>
      </c>
      <c r="F5112" s="77">
        <v>6.66</v>
      </c>
      <c r="G5112" s="77">
        <v>6.34</v>
      </c>
      <c r="H5112" s="77">
        <v>4950</v>
      </c>
      <c r="I5112" s="77">
        <v>178.51400000000001</v>
      </c>
      <c r="J5112" s="77" t="s">
        <v>75</v>
      </c>
      <c r="K5112" s="77">
        <v>59.42</v>
      </c>
      <c r="L5112" s="77">
        <v>40.199109999999997</v>
      </c>
      <c r="M5112" s="77">
        <v>1.0470132298948731</v>
      </c>
      <c r="N5112" s="77">
        <v>40.414962000000003</v>
      </c>
      <c r="O5112" s="77">
        <v>0.5073319133641514</v>
      </c>
      <c r="P5112" s="77">
        <v>5894000</v>
      </c>
      <c r="Q5112" s="77">
        <v>5997000</v>
      </c>
      <c r="R5112" s="77">
        <v>0.98</v>
      </c>
      <c r="S5112" s="77">
        <v>37.225000000000001</v>
      </c>
      <c r="T5112" s="77">
        <v>6.67</v>
      </c>
      <c r="U5112" s="77">
        <v>19.4376</v>
      </c>
      <c r="V5112" s="77">
        <v>2.408884902983973</v>
      </c>
      <c r="AC5112" s="77">
        <v>41.31</v>
      </c>
      <c r="AD5112" s="77">
        <v>39.28</v>
      </c>
      <c r="AH5112" s="77">
        <f>IF(AND(M5112&lt;Variables!$G$6,M5112&gt;Variables!$G$5),0,1)</f>
        <v>1</v>
      </c>
      <c r="AI5112" s="77">
        <f t="shared" si="162"/>
        <v>1</v>
      </c>
      <c r="AJ5112" s="77">
        <f>IF(I5112&gt;Variables!$G$7,0,1)</f>
        <v>0</v>
      </c>
      <c r="AK5112" s="77">
        <f>IF(F5112&gt;Variables!$G$8,0,1)</f>
        <v>1</v>
      </c>
      <c r="AL5112" s="77">
        <f>IF(G5112&gt;Variables!$G$9,0,1)</f>
        <v>1</v>
      </c>
      <c r="AM5112" s="77">
        <f>IF(AND(K5112&gt;Variables!$G$10,K5112&lt;Variables!$G$11),0,1)</f>
        <v>1</v>
      </c>
      <c r="AN5112" s="77">
        <f>IF(H5112&lt;Variables!$G$13,1,0)</f>
        <v>0</v>
      </c>
      <c r="AO5112" s="77">
        <f>IF(R5112&lt;Variables!$G$12,0,1)</f>
        <v>0</v>
      </c>
      <c r="AP5112" s="78">
        <f t="shared" si="163"/>
        <v>1</v>
      </c>
      <c r="AQ5112" s="77">
        <f>IF(V5112&lt;Variables!$G$15,1,0)</f>
        <v>1</v>
      </c>
      <c r="AR5112" s="77">
        <v>0</v>
      </c>
      <c r="AS5112" s="77">
        <v>0</v>
      </c>
      <c r="AT5112" s="77">
        <v>1</v>
      </c>
      <c r="AU5112" s="77">
        <v>0</v>
      </c>
      <c r="BA5112" s="77">
        <v>-0.56000000000000005</v>
      </c>
    </row>
    <row r="5113" spans="3:53" x14ac:dyDescent="0.25">
      <c r="C5113" s="77" t="s">
        <v>654</v>
      </c>
      <c r="D5113" s="77" t="s">
        <v>195</v>
      </c>
      <c r="E5113" s="77">
        <v>39.08</v>
      </c>
      <c r="F5113" s="77">
        <v>7.11</v>
      </c>
      <c r="G5113" s="77">
        <v>5.42</v>
      </c>
      <c r="H5113" s="77">
        <v>4350</v>
      </c>
      <c r="I5113" s="77">
        <v>136.851</v>
      </c>
      <c r="J5113" s="77" t="s">
        <v>75</v>
      </c>
      <c r="K5113" s="77">
        <v>62.34</v>
      </c>
      <c r="L5113" s="77">
        <v>38.711685000000003</v>
      </c>
      <c r="M5113" s="77">
        <v>0.5639511687491694</v>
      </c>
      <c r="N5113" s="77">
        <v>38.190036585365853</v>
      </c>
      <c r="O5113" s="77">
        <v>1.9375823664900671</v>
      </c>
      <c r="P5113" s="77">
        <v>197230</v>
      </c>
      <c r="Q5113" s="77">
        <v>701423</v>
      </c>
      <c r="R5113" s="77">
        <v>0.28000000000000003</v>
      </c>
      <c r="S5113" s="77">
        <v>37.225000000000001</v>
      </c>
      <c r="T5113" s="77">
        <v>6.67</v>
      </c>
      <c r="U5113" s="77">
        <v>19.4376</v>
      </c>
      <c r="V5113" s="77">
        <v>2.4600816229767322</v>
      </c>
      <c r="AC5113" s="77">
        <v>39.200000000000003</v>
      </c>
      <c r="AD5113" s="77">
        <v>34.85</v>
      </c>
      <c r="AH5113" s="77">
        <f>IF(AND(M5113&lt;Variables!$G$6,M5113&gt;Variables!$G$5),0,1)</f>
        <v>1</v>
      </c>
      <c r="AI5113" s="77">
        <f t="shared" si="162"/>
        <v>0</v>
      </c>
      <c r="AJ5113" s="77">
        <f>IF(I5113&gt;Variables!$G$7,0,1)</f>
        <v>0</v>
      </c>
      <c r="AK5113" s="77">
        <f>IF(F5113&gt;Variables!$G$8,0,1)</f>
        <v>1</v>
      </c>
      <c r="AL5113" s="77">
        <f>IF(G5113&gt;Variables!$G$9,0,1)</f>
        <v>1</v>
      </c>
      <c r="AM5113" s="77">
        <f>IF(AND(K5113&gt;Variables!$G$10,K5113&lt;Variables!$G$11),0,1)</f>
        <v>0</v>
      </c>
      <c r="AN5113" s="77">
        <f>IF(H5113&lt;Variables!$G$13,1,0)</f>
        <v>0</v>
      </c>
      <c r="AO5113" s="77">
        <f>IF(R5113&lt;Variables!$G$12,0,1)</f>
        <v>0</v>
      </c>
      <c r="AP5113" s="78">
        <f t="shared" si="163"/>
        <v>1</v>
      </c>
      <c r="AQ5113" s="77">
        <f>IF(V5113&lt;Variables!$G$15,1,0)</f>
        <v>1</v>
      </c>
      <c r="AR5113" s="77">
        <v>0</v>
      </c>
      <c r="AS5113" s="77">
        <v>0</v>
      </c>
      <c r="AT5113" s="77">
        <v>1</v>
      </c>
      <c r="AU5113" s="77">
        <v>0</v>
      </c>
      <c r="BA5113" s="77">
        <v>-1.1299999999999999</v>
      </c>
    </row>
    <row r="5114" spans="3:53" x14ac:dyDescent="0.25">
      <c r="C5114" s="77" t="s">
        <v>654</v>
      </c>
      <c r="D5114" s="77" t="s">
        <v>620</v>
      </c>
      <c r="E5114" s="77">
        <v>152.59</v>
      </c>
      <c r="F5114" s="77">
        <v>13.84</v>
      </c>
      <c r="G5114" s="77">
        <v>-0.17</v>
      </c>
      <c r="H5114" s="77">
        <v>211920</v>
      </c>
      <c r="I5114" s="77">
        <v>1E-3</v>
      </c>
      <c r="J5114" s="77" t="s">
        <v>75</v>
      </c>
      <c r="K5114" s="77">
        <v>54.42</v>
      </c>
      <c r="L5114" s="77">
        <v>152.07156000000001</v>
      </c>
      <c r="M5114" s="77">
        <v>5.1580979375762642E-2</v>
      </c>
      <c r="N5114" s="77">
        <v>151.99054000000001</v>
      </c>
      <c r="O5114" s="77">
        <v>0.1049144242792977</v>
      </c>
      <c r="P5114" s="77">
        <v>25508000</v>
      </c>
      <c r="Q5114" s="77">
        <v>6715000</v>
      </c>
      <c r="R5114" s="77">
        <v>3.8</v>
      </c>
      <c r="S5114" s="77">
        <v>37.225000000000001</v>
      </c>
      <c r="T5114" s="77">
        <v>6.67</v>
      </c>
      <c r="U5114" s="77">
        <v>19.4376</v>
      </c>
      <c r="V5114" s="77">
        <v>2.4107916653977379</v>
      </c>
      <c r="AC5114" s="77">
        <v>154.59</v>
      </c>
      <c r="AD5114" s="77">
        <v>151.51</v>
      </c>
      <c r="AH5114" s="77">
        <f>IF(AND(M5114&lt;Variables!$G$6,M5114&gt;Variables!$G$5),0,1)</f>
        <v>1</v>
      </c>
      <c r="AI5114" s="77">
        <f t="shared" si="162"/>
        <v>0</v>
      </c>
      <c r="AJ5114" s="77">
        <f>IF(I5114&gt;Variables!$G$7,0,1)</f>
        <v>1</v>
      </c>
      <c r="AK5114" s="77">
        <f>IF(F5114&gt;Variables!$G$8,0,1)</f>
        <v>0</v>
      </c>
      <c r="AL5114" s="77">
        <f>IF(G5114&gt;Variables!$G$9,0,1)</f>
        <v>1</v>
      </c>
      <c r="AM5114" s="77">
        <f>IF(AND(K5114&gt;Variables!$G$10,K5114&lt;Variables!$G$11),0,1)</f>
        <v>1</v>
      </c>
      <c r="AN5114" s="77">
        <f>IF(H5114&lt;Variables!$G$13,1,0)</f>
        <v>0</v>
      </c>
      <c r="AO5114" s="77">
        <f>IF(R5114&lt;Variables!$G$12,0,1)</f>
        <v>1</v>
      </c>
      <c r="AP5114" s="78">
        <f t="shared" si="163"/>
        <v>1</v>
      </c>
      <c r="AQ5114" s="77">
        <f>IF(V5114&lt;Variables!$G$15,1,0)</f>
        <v>1</v>
      </c>
      <c r="AR5114" s="77">
        <v>0</v>
      </c>
      <c r="AS5114" s="77">
        <v>1</v>
      </c>
      <c r="AT5114" s="77">
        <v>0</v>
      </c>
      <c r="AU5114" s="77">
        <v>0</v>
      </c>
      <c r="BA5114" s="77">
        <v>0.38</v>
      </c>
    </row>
    <row r="5115" spans="3:53" x14ac:dyDescent="0.25">
      <c r="C5115" s="77" t="s">
        <v>654</v>
      </c>
      <c r="D5115" s="77" t="s">
        <v>82</v>
      </c>
      <c r="E5115" s="77">
        <v>35.049999999999997</v>
      </c>
      <c r="F5115" s="77">
        <v>8.14</v>
      </c>
      <c r="G5115" s="77">
        <v>6.97</v>
      </c>
      <c r="H5115" s="77">
        <v>4580</v>
      </c>
      <c r="I5115" s="77">
        <v>286.25599999999997</v>
      </c>
      <c r="J5115" s="77" t="s">
        <v>75</v>
      </c>
      <c r="K5115" s="77">
        <v>55</v>
      </c>
      <c r="L5115" s="77">
        <v>34.875890000000012</v>
      </c>
      <c r="M5115" s="77">
        <v>0.1465482314573025</v>
      </c>
      <c r="N5115" s="77">
        <v>34.736536000000001</v>
      </c>
      <c r="O5115" s="77">
        <v>0.5483102863221555</v>
      </c>
      <c r="P5115" s="77">
        <v>8591000</v>
      </c>
      <c r="Q5115" s="77">
        <v>15988000</v>
      </c>
      <c r="R5115" s="77">
        <v>0.54</v>
      </c>
      <c r="S5115" s="77">
        <v>37.225000000000001</v>
      </c>
      <c r="T5115" s="77">
        <v>6.67</v>
      </c>
      <c r="U5115" s="77">
        <v>19.4376</v>
      </c>
      <c r="V5115" s="77">
        <v>2.412873589519867</v>
      </c>
      <c r="AC5115" s="77">
        <v>35.090000000000003</v>
      </c>
      <c r="AD5115" s="77">
        <v>33.869999999999997</v>
      </c>
      <c r="AH5115" s="77">
        <f>IF(AND(M5115&lt;Variables!$G$6,M5115&gt;Variables!$G$5),0,1)</f>
        <v>1</v>
      </c>
      <c r="AI5115" s="77">
        <f t="shared" si="162"/>
        <v>0</v>
      </c>
      <c r="AJ5115" s="77">
        <f>IF(I5115&gt;Variables!$G$7,0,1)</f>
        <v>0</v>
      </c>
      <c r="AK5115" s="77">
        <f>IF(F5115&gt;Variables!$G$8,0,1)</f>
        <v>1</v>
      </c>
      <c r="AL5115" s="77">
        <f>IF(G5115&gt;Variables!$G$9,0,1)</f>
        <v>1</v>
      </c>
      <c r="AM5115" s="77">
        <f>IF(AND(K5115&gt;Variables!$G$10,K5115&lt;Variables!$G$11),0,1)</f>
        <v>1</v>
      </c>
      <c r="AN5115" s="77">
        <f>IF(H5115&lt;Variables!$G$13,1,0)</f>
        <v>0</v>
      </c>
      <c r="AO5115" s="77">
        <f>IF(R5115&lt;Variables!$G$12,0,1)</f>
        <v>0</v>
      </c>
      <c r="AP5115" s="78">
        <f t="shared" si="163"/>
        <v>1</v>
      </c>
      <c r="AQ5115" s="77">
        <f>IF(V5115&lt;Variables!$G$15,1,0)</f>
        <v>1</v>
      </c>
      <c r="AR5115" s="77">
        <v>0</v>
      </c>
      <c r="AS5115" s="77">
        <v>0</v>
      </c>
      <c r="AT5115" s="77">
        <v>1</v>
      </c>
      <c r="AU5115" s="77">
        <v>0</v>
      </c>
      <c r="BA5115" s="77">
        <v>-1.78</v>
      </c>
    </row>
    <row r="5116" spans="3:53" x14ac:dyDescent="0.25">
      <c r="C5116" s="77" t="s">
        <v>654</v>
      </c>
      <c r="D5116" s="77" t="s">
        <v>638</v>
      </c>
      <c r="E5116" s="77">
        <v>5.57</v>
      </c>
      <c r="F5116" s="77">
        <v>7.14</v>
      </c>
      <c r="G5116" s="77">
        <v>6.16</v>
      </c>
      <c r="H5116" s="77">
        <v>-99999</v>
      </c>
      <c r="I5116" s="77">
        <v>277.79000000000002</v>
      </c>
      <c r="J5116" s="77" t="s">
        <v>74</v>
      </c>
      <c r="L5116" s="77">
        <v>-99999</v>
      </c>
      <c r="M5116" s="77">
        <v>-99999</v>
      </c>
      <c r="N5116" s="77">
        <v>5.5309999999999997</v>
      </c>
      <c r="O5116" s="77">
        <v>0</v>
      </c>
      <c r="P5116" s="77">
        <v>17360</v>
      </c>
      <c r="Q5116" s="77">
        <v>549543</v>
      </c>
      <c r="R5116" s="77">
        <v>0.03</v>
      </c>
      <c r="S5116" s="77">
        <v>37.225000000000001</v>
      </c>
      <c r="T5116" s="77">
        <v>6.67</v>
      </c>
      <c r="U5116" s="77">
        <v>19.4376</v>
      </c>
      <c r="V5116" s="77">
        <v>-99999</v>
      </c>
      <c r="AC5116" s="77">
        <v>5.625</v>
      </c>
      <c r="AD5116" s="77">
        <v>5.49</v>
      </c>
      <c r="AH5116" s="77">
        <f>IF(AND(M5116&lt;Variables!$G$6,M5116&gt;Variables!$G$5),0,1)</f>
        <v>1</v>
      </c>
      <c r="AI5116" s="77">
        <f t="shared" si="162"/>
        <v>1</v>
      </c>
      <c r="AJ5116" s="77">
        <f>IF(I5116&gt;Variables!$G$7,0,1)</f>
        <v>0</v>
      </c>
      <c r="AK5116" s="77">
        <f>IF(F5116&gt;Variables!$G$8,0,1)</f>
        <v>1</v>
      </c>
      <c r="AL5116" s="77">
        <f>IF(G5116&gt;Variables!$G$9,0,1)</f>
        <v>1</v>
      </c>
      <c r="AM5116" s="77">
        <f>IF(AND(K5116&gt;Variables!$G$10,K5116&lt;Variables!$G$11),0,1)</f>
        <v>1</v>
      </c>
      <c r="AN5116" s="77">
        <f>IF(H5116&lt;Variables!$G$13,1,0)</f>
        <v>1</v>
      </c>
      <c r="AO5116" s="77">
        <f>IF(R5116&lt;Variables!$G$12,0,1)</f>
        <v>0</v>
      </c>
      <c r="AP5116" s="78">
        <f t="shared" si="163"/>
        <v>0</v>
      </c>
      <c r="AQ5116" s="77">
        <f>IF(V5116&lt;Variables!$G$15,1,0)</f>
        <v>1</v>
      </c>
      <c r="AR5116" s="77">
        <v>0</v>
      </c>
      <c r="AS5116" s="77">
        <v>0</v>
      </c>
      <c r="AT5116" s="77">
        <v>0</v>
      </c>
      <c r="AU5116" s="77">
        <v>0</v>
      </c>
      <c r="BA5116" s="77">
        <v>0</v>
      </c>
    </row>
    <row r="5117" spans="3:53" x14ac:dyDescent="0.25">
      <c r="C5117" s="77" t="s">
        <v>654</v>
      </c>
      <c r="D5117" s="77" t="s">
        <v>458</v>
      </c>
      <c r="E5117" s="77">
        <v>54.42</v>
      </c>
      <c r="F5117" s="77">
        <v>36.31</v>
      </c>
      <c r="G5117" s="77">
        <v>13.72</v>
      </c>
      <c r="H5117" s="77">
        <v>9830</v>
      </c>
      <c r="I5117" s="77">
        <v>82.638999999999996</v>
      </c>
      <c r="J5117" s="77" t="s">
        <v>75</v>
      </c>
      <c r="K5117" s="77">
        <v>48.54</v>
      </c>
      <c r="L5117" s="77">
        <v>55.052205000000001</v>
      </c>
      <c r="M5117" s="77">
        <v>-1.239196504481525</v>
      </c>
      <c r="N5117" s="77">
        <v>53.446796000000013</v>
      </c>
      <c r="O5117" s="77">
        <v>1.727332729168632</v>
      </c>
      <c r="P5117" s="77">
        <v>123306000</v>
      </c>
      <c r="Q5117" s="77">
        <v>20406000</v>
      </c>
      <c r="R5117" s="77">
        <v>6.04</v>
      </c>
      <c r="S5117" s="77">
        <v>37.225000000000001</v>
      </c>
      <c r="T5117" s="77">
        <v>6.67</v>
      </c>
      <c r="U5117" s="77">
        <v>19.4376</v>
      </c>
      <c r="V5117" s="77">
        <v>2.378868461839303</v>
      </c>
      <c r="AC5117" s="77">
        <v>57.289900000000003</v>
      </c>
      <c r="AD5117" s="77">
        <v>51.93</v>
      </c>
      <c r="AH5117" s="77">
        <f>IF(AND(M5117&lt;Variables!$G$6,M5117&gt;Variables!$G$5),0,1)</f>
        <v>0</v>
      </c>
      <c r="AI5117" s="77">
        <f t="shared" si="162"/>
        <v>0</v>
      </c>
      <c r="AJ5117" s="77">
        <f>IF(I5117&gt;Variables!$G$7,0,1)</f>
        <v>0</v>
      </c>
      <c r="AK5117" s="77">
        <f>IF(F5117&gt;Variables!$G$8,0,1)</f>
        <v>0</v>
      </c>
      <c r="AL5117" s="77">
        <f>IF(G5117&gt;Variables!$G$9,0,1)</f>
        <v>0</v>
      </c>
      <c r="AM5117" s="77">
        <f>IF(AND(K5117&gt;Variables!$G$10,K5117&lt;Variables!$G$11),0,1)</f>
        <v>1</v>
      </c>
      <c r="AN5117" s="77">
        <f>IF(H5117&lt;Variables!$G$13,1,0)</f>
        <v>0</v>
      </c>
      <c r="AO5117" s="77">
        <f>IF(R5117&lt;Variables!$G$12,0,1)</f>
        <v>1</v>
      </c>
      <c r="AP5117" s="78">
        <f t="shared" si="163"/>
        <v>1</v>
      </c>
      <c r="AQ5117" s="77">
        <f>IF(V5117&lt;Variables!$G$15,1,0)</f>
        <v>1</v>
      </c>
      <c r="AR5117" s="77">
        <v>1</v>
      </c>
      <c r="AS5117" s="77">
        <v>0</v>
      </c>
      <c r="AT5117" s="77">
        <v>0</v>
      </c>
      <c r="AU5117" s="77">
        <v>0</v>
      </c>
      <c r="BA5117" s="77">
        <v>2</v>
      </c>
    </row>
    <row r="5118" spans="3:53" x14ac:dyDescent="0.25">
      <c r="C5118" s="77" t="s">
        <v>654</v>
      </c>
      <c r="D5118" s="77" t="s">
        <v>644</v>
      </c>
      <c r="E5118" s="77">
        <v>31.36</v>
      </c>
      <c r="F5118" s="77">
        <v>10.25</v>
      </c>
      <c r="G5118" s="77">
        <v>0</v>
      </c>
      <c r="H5118" s="77">
        <v>-99999</v>
      </c>
      <c r="I5118" s="77">
        <v>6.9470000000000001</v>
      </c>
      <c r="J5118" s="77" t="s">
        <v>74</v>
      </c>
      <c r="K5118" s="77">
        <v>-99999</v>
      </c>
      <c r="L5118" s="77">
        <v>-99999</v>
      </c>
      <c r="M5118" s="77">
        <v>-99999</v>
      </c>
      <c r="N5118" s="77">
        <v>-99999</v>
      </c>
      <c r="O5118" s="77">
        <v>-99999</v>
      </c>
      <c r="P5118" s="77">
        <v>30000</v>
      </c>
      <c r="Q5118" s="77">
        <v>111328</v>
      </c>
      <c r="R5118" s="77">
        <v>0.27</v>
      </c>
      <c r="S5118" s="77">
        <v>37.225000000000001</v>
      </c>
      <c r="T5118" s="77">
        <v>6.67</v>
      </c>
      <c r="U5118" s="77">
        <v>19.4376</v>
      </c>
      <c r="V5118" s="77">
        <v>-99999</v>
      </c>
      <c r="AC5118" s="77">
        <v>-99999</v>
      </c>
      <c r="AD5118" s="77">
        <v>-99999</v>
      </c>
      <c r="AH5118" s="77">
        <f>IF(AND(M5118&lt;Variables!$G$6,M5118&gt;Variables!$G$5),0,1)</f>
        <v>1</v>
      </c>
      <c r="AI5118" s="77">
        <f t="shared" si="162"/>
        <v>1</v>
      </c>
      <c r="AJ5118" s="77">
        <f>IF(I5118&gt;Variables!$G$7,0,1)</f>
        <v>1</v>
      </c>
      <c r="AK5118" s="77">
        <f>IF(F5118&gt;Variables!$G$8,0,1)</f>
        <v>0</v>
      </c>
      <c r="AL5118" s="77">
        <f>IF(G5118&gt;Variables!$G$9,0,1)</f>
        <v>1</v>
      </c>
      <c r="AM5118" s="77">
        <f>IF(AND(K5118&gt;Variables!$G$10,K5118&lt;Variables!$G$11),0,1)</f>
        <v>1</v>
      </c>
      <c r="AN5118" s="77">
        <f>IF(H5118&lt;Variables!$G$13,1,0)</f>
        <v>1</v>
      </c>
      <c r="AO5118" s="77">
        <f>IF(R5118&lt;Variables!$G$12,0,1)</f>
        <v>0</v>
      </c>
      <c r="AP5118" s="78">
        <f t="shared" si="163"/>
        <v>0</v>
      </c>
      <c r="AQ5118" s="77">
        <f>IF(V5118&lt;Variables!$G$15,1,0)</f>
        <v>1</v>
      </c>
      <c r="AR5118" s="77">
        <v>0</v>
      </c>
      <c r="AS5118" s="77">
        <v>0</v>
      </c>
      <c r="AT5118" s="77">
        <v>0</v>
      </c>
      <c r="AU5118" s="77">
        <v>0</v>
      </c>
      <c r="BA5118" s="77">
        <v>0</v>
      </c>
    </row>
    <row r="5119" spans="3:53" x14ac:dyDescent="0.25">
      <c r="C5119" s="77" t="s">
        <v>654</v>
      </c>
      <c r="D5119" s="77" t="s">
        <v>445</v>
      </c>
      <c r="E5119" s="77">
        <v>18.489999999999998</v>
      </c>
      <c r="F5119" s="77">
        <v>44.75</v>
      </c>
      <c r="G5119" s="77">
        <v>44.05</v>
      </c>
      <c r="H5119" s="77">
        <v>122.72</v>
      </c>
      <c r="I5119" s="77">
        <v>81420.399999999994</v>
      </c>
      <c r="J5119" s="77" t="s">
        <v>75</v>
      </c>
      <c r="K5119" s="77">
        <v>43.05</v>
      </c>
      <c r="L5119" s="77">
        <v>18.643854999999999</v>
      </c>
      <c r="M5119" s="77">
        <v>-1.253791128497846</v>
      </c>
      <c r="N5119" s="77">
        <v>19.250724000000002</v>
      </c>
      <c r="O5119" s="77">
        <v>-4.3667136882747979</v>
      </c>
      <c r="P5119" s="77">
        <v>55780000</v>
      </c>
      <c r="Q5119" s="77">
        <v>26410000</v>
      </c>
      <c r="R5119" s="77">
        <v>2.11</v>
      </c>
      <c r="S5119" s="77">
        <v>37.225000000000001</v>
      </c>
      <c r="T5119" s="77">
        <v>6.67</v>
      </c>
      <c r="U5119" s="77">
        <v>19.4376</v>
      </c>
      <c r="V5119" s="77">
        <v>2.3024309753261871</v>
      </c>
      <c r="AC5119" s="77">
        <v>19.82</v>
      </c>
      <c r="AD5119" s="77">
        <v>15.81</v>
      </c>
      <c r="AH5119" s="77">
        <f>IF(AND(M5119&lt;Variables!$G$6,M5119&gt;Variables!$G$5),0,1)</f>
        <v>0</v>
      </c>
      <c r="AI5119" s="77">
        <f t="shared" si="162"/>
        <v>1</v>
      </c>
      <c r="AJ5119" s="77">
        <f>IF(I5119&gt;Variables!$G$7,0,1)</f>
        <v>0</v>
      </c>
      <c r="AK5119" s="77">
        <f>IF(F5119&gt;Variables!$G$8,0,1)</f>
        <v>0</v>
      </c>
      <c r="AL5119" s="77">
        <f>IF(G5119&gt;Variables!$G$9,0,1)</f>
        <v>0</v>
      </c>
      <c r="AM5119" s="77">
        <f>IF(AND(K5119&gt;Variables!$G$10,K5119&lt;Variables!$G$11),0,1)</f>
        <v>1</v>
      </c>
      <c r="AN5119" s="77">
        <f>IF(H5119&lt;Variables!$G$13,1,0)</f>
        <v>1</v>
      </c>
      <c r="AO5119" s="77">
        <f>IF(R5119&lt;Variables!$G$12,0,1)</f>
        <v>0</v>
      </c>
      <c r="AP5119" s="78">
        <f t="shared" si="163"/>
        <v>1</v>
      </c>
      <c r="AQ5119" s="77">
        <f>IF(V5119&lt;Variables!$G$15,1,0)</f>
        <v>1</v>
      </c>
      <c r="AR5119" s="77">
        <v>1</v>
      </c>
      <c r="AS5119" s="77">
        <v>0</v>
      </c>
      <c r="AT5119" s="77">
        <v>0</v>
      </c>
      <c r="AU5119" s="77">
        <v>0</v>
      </c>
      <c r="BA5119" s="77">
        <v>2</v>
      </c>
    </row>
    <row r="5120" spans="3:53" x14ac:dyDescent="0.25">
      <c r="C5120" s="77" t="s">
        <v>654</v>
      </c>
      <c r="D5120" s="77" t="s">
        <v>608</v>
      </c>
      <c r="E5120" s="77">
        <v>23.41</v>
      </c>
      <c r="F5120" s="77">
        <v>81.42</v>
      </c>
      <c r="G5120" s="77">
        <v>22.63</v>
      </c>
      <c r="H5120" s="77">
        <v>22.15</v>
      </c>
      <c r="I5120" s="77">
        <v>5.0999999999999996</v>
      </c>
      <c r="J5120" s="77" t="s">
        <v>75</v>
      </c>
      <c r="K5120" s="77">
        <v>72.42</v>
      </c>
      <c r="L5120" s="77">
        <v>19.747955000000001</v>
      </c>
      <c r="M5120" s="77">
        <v>11.40394030673049</v>
      </c>
      <c r="N5120" s="77">
        <v>19.608965999999999</v>
      </c>
      <c r="O5120" s="77">
        <v>12.193575122727029</v>
      </c>
      <c r="P5120" s="77">
        <v>6190000</v>
      </c>
      <c r="Q5120" s="77">
        <v>26160</v>
      </c>
      <c r="R5120" s="77">
        <v>236.62</v>
      </c>
      <c r="S5120" s="77">
        <v>37.225000000000001</v>
      </c>
      <c r="T5120" s="77">
        <v>6.67</v>
      </c>
      <c r="U5120" s="77">
        <v>19.4376</v>
      </c>
      <c r="V5120" s="77">
        <v>1.564375477262127</v>
      </c>
      <c r="AC5120" s="77">
        <v>25</v>
      </c>
      <c r="AD5120" s="77">
        <v>18.100000000000001</v>
      </c>
      <c r="AH5120" s="77">
        <f>IF(AND(M5120&lt;Variables!$G$6,M5120&gt;Variables!$G$5),0,1)</f>
        <v>1</v>
      </c>
      <c r="AI5120" s="77">
        <f t="shared" si="162"/>
        <v>0</v>
      </c>
      <c r="AJ5120" s="77">
        <f>IF(I5120&gt;Variables!$G$7,0,1)</f>
        <v>1</v>
      </c>
      <c r="AK5120" s="77">
        <f>IF(F5120&gt;Variables!$G$8,0,1)</f>
        <v>0</v>
      </c>
      <c r="AL5120" s="77">
        <f>IF(G5120&gt;Variables!$G$9,0,1)</f>
        <v>0</v>
      </c>
      <c r="AM5120" s="77">
        <f>IF(AND(K5120&gt;Variables!$G$10,K5120&lt;Variables!$G$11),0,1)</f>
        <v>1</v>
      </c>
      <c r="AN5120" s="77">
        <f>IF(H5120&lt;Variables!$G$13,1,0)</f>
        <v>1</v>
      </c>
      <c r="AO5120" s="77">
        <f>IF(R5120&lt;Variables!$G$12,0,1)</f>
        <v>1</v>
      </c>
      <c r="AP5120" s="78">
        <f t="shared" si="163"/>
        <v>1</v>
      </c>
      <c r="AQ5120" s="77">
        <f>IF(V5120&lt;Variables!$G$15,1,0)</f>
        <v>1</v>
      </c>
      <c r="AR5120" s="77">
        <v>0</v>
      </c>
      <c r="AS5120" s="77">
        <v>0</v>
      </c>
      <c r="AT5120" s="77">
        <v>1</v>
      </c>
      <c r="AU5120" s="77">
        <v>0</v>
      </c>
      <c r="BA5120" s="77">
        <v>-2.25</v>
      </c>
    </row>
    <row r="5121" spans="3:53" x14ac:dyDescent="0.25">
      <c r="C5121" s="77" t="s">
        <v>654</v>
      </c>
      <c r="D5121" s="77" t="s">
        <v>618</v>
      </c>
      <c r="E5121" s="77">
        <v>1.4</v>
      </c>
      <c r="F5121" s="77">
        <v>8.4600000000000009</v>
      </c>
      <c r="G5121" s="77">
        <v>0.71</v>
      </c>
      <c r="H5121" s="77">
        <v>-99999</v>
      </c>
      <c r="I5121" s="77">
        <v>4.2729999999999997</v>
      </c>
      <c r="J5121" s="77" t="s">
        <v>74</v>
      </c>
      <c r="L5121" s="77">
        <v>-99999</v>
      </c>
      <c r="M5121" s="77">
        <v>-99999</v>
      </c>
      <c r="N5121" s="77">
        <v>1.41</v>
      </c>
      <c r="O5121" s="77">
        <v>0</v>
      </c>
      <c r="P5121" s="77">
        <v>33067</v>
      </c>
      <c r="Q5121" s="77">
        <v>39096</v>
      </c>
      <c r="R5121" s="77">
        <v>0.85</v>
      </c>
      <c r="S5121" s="77">
        <v>37.225000000000001</v>
      </c>
      <c r="T5121" s="77">
        <v>6.67</v>
      </c>
      <c r="U5121" s="77">
        <v>19.4376</v>
      </c>
      <c r="V5121" s="77">
        <v>-99999</v>
      </c>
      <c r="AC5121" s="77">
        <v>1.41</v>
      </c>
      <c r="AD5121" s="77">
        <v>1.395</v>
      </c>
      <c r="AH5121" s="77">
        <f>IF(AND(M5121&lt;Variables!$G$6,M5121&gt;Variables!$G$5),0,1)</f>
        <v>1</v>
      </c>
      <c r="AI5121" s="77">
        <f t="shared" si="162"/>
        <v>1</v>
      </c>
      <c r="AJ5121" s="77">
        <f>IF(I5121&gt;Variables!$G$7,0,1)</f>
        <v>1</v>
      </c>
      <c r="AK5121" s="77">
        <f>IF(F5121&gt;Variables!$G$8,0,1)</f>
        <v>1</v>
      </c>
      <c r="AL5121" s="77">
        <f>IF(G5121&gt;Variables!$G$9,0,1)</f>
        <v>1</v>
      </c>
      <c r="AM5121" s="77">
        <f>IF(AND(K5121&gt;Variables!$G$10,K5121&lt;Variables!$G$11),0,1)</f>
        <v>1</v>
      </c>
      <c r="AN5121" s="77">
        <f>IF(H5121&lt;Variables!$G$13,1,0)</f>
        <v>1</v>
      </c>
      <c r="AO5121" s="77">
        <f>IF(R5121&lt;Variables!$G$12,0,1)</f>
        <v>0</v>
      </c>
      <c r="AP5121" s="78">
        <f t="shared" si="163"/>
        <v>0</v>
      </c>
      <c r="AQ5121" s="77">
        <f>IF(V5121&lt;Variables!$G$15,1,0)</f>
        <v>1</v>
      </c>
      <c r="AR5121" s="77">
        <v>0</v>
      </c>
      <c r="AS5121" s="77">
        <v>0</v>
      </c>
      <c r="AT5121" s="77">
        <v>0</v>
      </c>
      <c r="AU5121" s="77">
        <v>0</v>
      </c>
      <c r="BA5121" s="77">
        <v>0</v>
      </c>
    </row>
    <row r="5122" spans="3:53" x14ac:dyDescent="0.25">
      <c r="C5122" s="77" t="s">
        <v>654</v>
      </c>
      <c r="D5122" s="77" t="s">
        <v>630</v>
      </c>
      <c r="E5122" s="77">
        <v>6.07</v>
      </c>
      <c r="F5122" s="77">
        <v>7.08</v>
      </c>
      <c r="G5122" s="77">
        <v>0.43</v>
      </c>
      <c r="H5122" s="77">
        <v>-99999</v>
      </c>
      <c r="I5122" s="77">
        <v>-28.626999999999999</v>
      </c>
      <c r="J5122" s="77" t="s">
        <v>74</v>
      </c>
      <c r="K5122" s="77">
        <v>68.44</v>
      </c>
      <c r="L5122" s="77">
        <v>-99999</v>
      </c>
      <c r="M5122" s="77">
        <v>-99999</v>
      </c>
      <c r="N5122" s="77">
        <v>6.0549999999999997</v>
      </c>
      <c r="O5122" s="77">
        <v>-8.257638315441608E-2</v>
      </c>
      <c r="P5122" s="77">
        <v>21555</v>
      </c>
      <c r="Q5122" s="77">
        <v>21931</v>
      </c>
      <c r="R5122" s="77">
        <v>0.98</v>
      </c>
      <c r="S5122" s="77">
        <v>37.225000000000001</v>
      </c>
      <c r="T5122" s="77">
        <v>6.67</v>
      </c>
      <c r="U5122" s="77">
        <v>19.4376</v>
      </c>
      <c r="V5122" s="77">
        <v>-99999</v>
      </c>
      <c r="AC5122" s="77">
        <v>6.05</v>
      </c>
      <c r="AD5122" s="77">
        <v>5.9764999999999997</v>
      </c>
      <c r="AH5122" s="77">
        <f>IF(AND(M5122&lt;Variables!$G$6,M5122&gt;Variables!$G$5),0,1)</f>
        <v>1</v>
      </c>
      <c r="AI5122" s="77">
        <f t="shared" si="162"/>
        <v>1</v>
      </c>
      <c r="AJ5122" s="77">
        <f>IF(I5122&gt;Variables!$G$7,0,1)</f>
        <v>1</v>
      </c>
      <c r="AK5122" s="77">
        <f>IF(F5122&gt;Variables!$G$8,0,1)</f>
        <v>1</v>
      </c>
      <c r="AL5122" s="77">
        <f>IF(G5122&gt;Variables!$G$9,0,1)</f>
        <v>1</v>
      </c>
      <c r="AM5122" s="77">
        <f>IF(AND(K5122&gt;Variables!$G$10,K5122&lt;Variables!$G$11),0,1)</f>
        <v>0</v>
      </c>
      <c r="AN5122" s="77">
        <f>IF(H5122&lt;Variables!$G$13,1,0)</f>
        <v>1</v>
      </c>
      <c r="AO5122" s="77">
        <f>IF(R5122&lt;Variables!$G$12,0,1)</f>
        <v>0</v>
      </c>
      <c r="AP5122" s="78">
        <f t="shared" si="163"/>
        <v>0</v>
      </c>
      <c r="AQ5122" s="77">
        <f>IF(V5122&lt;Variables!$G$15,1,0)</f>
        <v>1</v>
      </c>
      <c r="AR5122" s="77">
        <v>0</v>
      </c>
      <c r="AS5122" s="77">
        <v>0</v>
      </c>
      <c r="AT5122" s="77">
        <v>0</v>
      </c>
      <c r="AU5122" s="77">
        <v>0</v>
      </c>
      <c r="BA5122" s="77">
        <v>0</v>
      </c>
    </row>
    <row r="5123" spans="3:53" x14ac:dyDescent="0.25">
      <c r="C5123" s="77" t="s">
        <v>654</v>
      </c>
      <c r="D5123" s="77" t="s">
        <v>610</v>
      </c>
      <c r="E5123" s="77">
        <v>14.14</v>
      </c>
      <c r="F5123" s="77">
        <v>27.6</v>
      </c>
      <c r="G5123" s="77">
        <v>18.09</v>
      </c>
      <c r="H5123" s="77">
        <v>623.66</v>
      </c>
      <c r="I5123" s="77">
        <v>8825.2919999999995</v>
      </c>
      <c r="J5123" s="77" t="s">
        <v>75</v>
      </c>
      <c r="K5123" s="77">
        <v>44.04</v>
      </c>
      <c r="L5123" s="77">
        <v>14.3729</v>
      </c>
      <c r="M5123" s="77">
        <v>-1.2377460359426491</v>
      </c>
      <c r="N5123" s="77">
        <v>14.134454</v>
      </c>
      <c r="O5123" s="77">
        <v>0.42835754391362008</v>
      </c>
      <c r="P5123" s="77">
        <v>2930000</v>
      </c>
      <c r="Q5123" s="77">
        <v>376320</v>
      </c>
      <c r="R5123" s="77">
        <v>7.79</v>
      </c>
      <c r="S5123" s="77">
        <v>37.225000000000001</v>
      </c>
      <c r="T5123" s="77">
        <v>6.67</v>
      </c>
      <c r="U5123" s="77">
        <v>19.4376</v>
      </c>
      <c r="V5123" s="77">
        <v>2.316131118045766</v>
      </c>
      <c r="AC5123" s="77">
        <v>15.15</v>
      </c>
      <c r="AD5123" s="77">
        <v>13.66</v>
      </c>
      <c r="AH5123" s="77">
        <f>IF(AND(M5123&lt;Variables!$G$6,M5123&gt;Variables!$G$5),0,1)</f>
        <v>0</v>
      </c>
      <c r="AI5123" s="77">
        <f t="shared" si="162"/>
        <v>0</v>
      </c>
      <c r="AJ5123" s="77">
        <f>IF(I5123&gt;Variables!$G$7,0,1)</f>
        <v>0</v>
      </c>
      <c r="AK5123" s="77">
        <f>IF(F5123&gt;Variables!$G$8,0,1)</f>
        <v>0</v>
      </c>
      <c r="AL5123" s="77">
        <f>IF(G5123&gt;Variables!$G$9,0,1)</f>
        <v>0</v>
      </c>
      <c r="AM5123" s="77">
        <f>IF(AND(K5123&gt;Variables!$G$10,K5123&lt;Variables!$G$11),0,1)</f>
        <v>1</v>
      </c>
      <c r="AN5123" s="77">
        <f>IF(H5123&lt;Variables!$G$13,1,0)</f>
        <v>1</v>
      </c>
      <c r="AO5123" s="77">
        <f>IF(R5123&lt;Variables!$G$12,0,1)</f>
        <v>1</v>
      </c>
      <c r="AP5123" s="78">
        <f t="shared" si="163"/>
        <v>1</v>
      </c>
      <c r="AQ5123" s="77">
        <f>IF(V5123&lt;Variables!$G$15,1,0)</f>
        <v>1</v>
      </c>
      <c r="AR5123" s="77">
        <v>1</v>
      </c>
      <c r="AS5123" s="77">
        <v>0</v>
      </c>
      <c r="AT5123" s="77">
        <v>0</v>
      </c>
      <c r="AU5123" s="77">
        <v>0</v>
      </c>
      <c r="BA5123" s="77">
        <v>2</v>
      </c>
    </row>
    <row r="5124" spans="3:53" x14ac:dyDescent="0.25">
      <c r="C5124" s="77" t="s">
        <v>654</v>
      </c>
      <c r="D5124" s="77" t="s">
        <v>622</v>
      </c>
      <c r="E5124" s="77">
        <v>3.97</v>
      </c>
      <c r="F5124" s="77">
        <v>38.82</v>
      </c>
      <c r="G5124" s="77">
        <v>-17.95</v>
      </c>
      <c r="H5124" s="77">
        <v>181.22</v>
      </c>
      <c r="I5124" s="77">
        <v>-8.5429999999999993</v>
      </c>
      <c r="J5124" s="77" t="s">
        <v>74</v>
      </c>
      <c r="K5124" s="77">
        <v>50.17</v>
      </c>
      <c r="L5124" s="77">
        <v>3.9768050000000001</v>
      </c>
      <c r="M5124" s="77">
        <v>-0.96823957926024107</v>
      </c>
      <c r="N5124" s="77">
        <v>3.9330659999999988</v>
      </c>
      <c r="O5124" s="77">
        <v>0.1330768413243161</v>
      </c>
      <c r="P5124" s="77">
        <v>43510000</v>
      </c>
      <c r="Q5124" s="77">
        <v>217790</v>
      </c>
      <c r="R5124" s="77">
        <v>199.78</v>
      </c>
      <c r="S5124" s="77">
        <v>37.225000000000001</v>
      </c>
      <c r="T5124" s="77">
        <v>6.67</v>
      </c>
      <c r="U5124" s="77">
        <v>19.4376</v>
      </c>
      <c r="V5124" s="77">
        <v>2.3944107959646002</v>
      </c>
      <c r="AC5124" s="77">
        <v>4.1399999999999997</v>
      </c>
      <c r="AD5124" s="77">
        <v>3.65</v>
      </c>
      <c r="AH5124" s="77">
        <f>IF(AND(M5124&lt;Variables!$G$6,M5124&gt;Variables!$G$5),0,1)</f>
        <v>1</v>
      </c>
      <c r="AI5124" s="77">
        <f t="shared" si="162"/>
        <v>0</v>
      </c>
      <c r="AJ5124" s="77">
        <f>IF(I5124&gt;Variables!$G$7,0,1)</f>
        <v>1</v>
      </c>
      <c r="AK5124" s="77">
        <f>IF(F5124&gt;Variables!$G$8,0,1)</f>
        <v>0</v>
      </c>
      <c r="AL5124" s="77">
        <f>IF(G5124&gt;Variables!$G$9,0,1)</f>
        <v>1</v>
      </c>
      <c r="AM5124" s="77">
        <f>IF(AND(K5124&gt;Variables!$G$10,K5124&lt;Variables!$G$11),0,1)</f>
        <v>1</v>
      </c>
      <c r="AN5124" s="77">
        <f>IF(H5124&lt;Variables!$G$13,1,0)</f>
        <v>1</v>
      </c>
      <c r="AO5124" s="77">
        <f>IF(R5124&lt;Variables!$G$12,0,1)</f>
        <v>1</v>
      </c>
      <c r="AP5124" s="78">
        <f t="shared" si="163"/>
        <v>0</v>
      </c>
      <c r="AQ5124" s="77">
        <f>IF(V5124&lt;Variables!$G$15,1,0)</f>
        <v>1</v>
      </c>
      <c r="AR5124" s="77">
        <v>1</v>
      </c>
      <c r="AS5124" s="77">
        <v>0</v>
      </c>
      <c r="AT5124" s="77">
        <v>0</v>
      </c>
      <c r="AU5124" s="77">
        <v>0</v>
      </c>
      <c r="BA5124" s="77">
        <v>2</v>
      </c>
    </row>
    <row r="5125" spans="3:53" x14ac:dyDescent="0.25">
      <c r="C5125" s="77" t="s">
        <v>654</v>
      </c>
      <c r="D5125" s="77" t="s">
        <v>649</v>
      </c>
      <c r="E5125" s="77">
        <v>59.98</v>
      </c>
      <c r="F5125" s="77">
        <v>6.31</v>
      </c>
      <c r="G5125" s="77">
        <v>3.67</v>
      </c>
      <c r="H5125" s="77">
        <v>4210</v>
      </c>
      <c r="I5125" s="77">
        <v>-4.4550000000000001</v>
      </c>
      <c r="J5125" s="77" t="s">
        <v>75</v>
      </c>
      <c r="K5125" s="77">
        <v>40.020000000000003</v>
      </c>
      <c r="L5125" s="77">
        <v>60.268970000000003</v>
      </c>
      <c r="M5125" s="77">
        <v>-0.96893973797793576</v>
      </c>
      <c r="N5125" s="77">
        <v>59.856707999999998</v>
      </c>
      <c r="O5125" s="77">
        <v>-0.28686509121082188</v>
      </c>
      <c r="P5125" s="77">
        <v>1543000</v>
      </c>
      <c r="Q5125" s="77">
        <v>2786000</v>
      </c>
      <c r="R5125" s="77">
        <v>0.55000000000000004</v>
      </c>
      <c r="S5125" s="77">
        <v>37.225000000000001</v>
      </c>
      <c r="T5125" s="77">
        <v>6.67</v>
      </c>
      <c r="U5125" s="77">
        <v>19.4376</v>
      </c>
      <c r="V5125" s="77">
        <v>2.26087261951389</v>
      </c>
      <c r="AC5125" s="77">
        <v>60.07</v>
      </c>
      <c r="AD5125" s="77">
        <v>58.36</v>
      </c>
      <c r="AH5125" s="77">
        <f>IF(AND(M5125&lt;Variables!$G$6,M5125&gt;Variables!$G$5),0,1)</f>
        <v>1</v>
      </c>
      <c r="AI5125" s="77">
        <f t="shared" si="162"/>
        <v>0</v>
      </c>
      <c r="AJ5125" s="77">
        <f>IF(I5125&gt;Variables!$G$7,0,1)</f>
        <v>1</v>
      </c>
      <c r="AK5125" s="77">
        <f>IF(F5125&gt;Variables!$G$8,0,1)</f>
        <v>1</v>
      </c>
      <c r="AL5125" s="77">
        <f>IF(G5125&gt;Variables!$G$9,0,1)</f>
        <v>1</v>
      </c>
      <c r="AM5125" s="77">
        <f>IF(AND(K5125&gt;Variables!$G$10,K5125&lt;Variables!$G$11),0,1)</f>
        <v>1</v>
      </c>
      <c r="AN5125" s="77">
        <f>IF(H5125&lt;Variables!$G$13,1,0)</f>
        <v>0</v>
      </c>
      <c r="AO5125" s="77">
        <f>IF(R5125&lt;Variables!$G$12,0,1)</f>
        <v>0</v>
      </c>
      <c r="AP5125" s="78">
        <f t="shared" si="163"/>
        <v>1</v>
      </c>
      <c r="AQ5125" s="77">
        <f>IF(V5125&lt;Variables!$G$15,1,0)</f>
        <v>1</v>
      </c>
      <c r="AR5125" s="77">
        <v>0</v>
      </c>
      <c r="AS5125" s="77">
        <v>0</v>
      </c>
      <c r="AT5125" s="77">
        <v>1</v>
      </c>
      <c r="AU5125" s="77">
        <v>0</v>
      </c>
      <c r="BA5125" s="77">
        <v>-1.72</v>
      </c>
    </row>
    <row r="5126" spans="3:53" x14ac:dyDescent="0.25">
      <c r="C5126" s="77" t="s">
        <v>654</v>
      </c>
      <c r="D5126" s="77" t="s">
        <v>127</v>
      </c>
      <c r="E5126" s="77">
        <v>41.9</v>
      </c>
      <c r="F5126" s="77">
        <v>23.32</v>
      </c>
      <c r="G5126" s="77">
        <v>23.68</v>
      </c>
      <c r="H5126" s="77">
        <v>6940</v>
      </c>
      <c r="I5126" s="77">
        <v>1507.3150000000001</v>
      </c>
      <c r="J5126" s="77" t="s">
        <v>74</v>
      </c>
      <c r="K5126" s="77">
        <v>68.92</v>
      </c>
      <c r="L5126" s="77">
        <v>40.966889999999999</v>
      </c>
      <c r="M5126" s="77">
        <v>1.4389913415443469</v>
      </c>
      <c r="N5126" s="77">
        <v>39.550232000000001</v>
      </c>
      <c r="O5126" s="77">
        <v>5.0724557064545026</v>
      </c>
      <c r="P5126" s="77">
        <v>930662</v>
      </c>
      <c r="Q5126" s="77">
        <v>800984</v>
      </c>
      <c r="R5126" s="77">
        <v>1.1599999999999999</v>
      </c>
      <c r="S5126" s="77">
        <v>37.225000000000001</v>
      </c>
      <c r="T5126" s="77">
        <v>6.67</v>
      </c>
      <c r="U5126" s="77">
        <v>19.4376</v>
      </c>
      <c r="V5126" s="77">
        <v>2.446969556786176</v>
      </c>
      <c r="AC5126" s="77">
        <v>42.62</v>
      </c>
      <c r="AD5126" s="77">
        <v>40.5</v>
      </c>
      <c r="AH5126" s="77">
        <f>IF(AND(M5126&lt;Variables!$G$6,M5126&gt;Variables!$G$5),0,1)</f>
        <v>1</v>
      </c>
      <c r="AI5126" s="77">
        <f t="shared" si="162"/>
        <v>0</v>
      </c>
      <c r="AJ5126" s="77">
        <f>IF(I5126&gt;Variables!$G$7,0,1)</f>
        <v>0</v>
      </c>
      <c r="AK5126" s="77">
        <f>IF(F5126&gt;Variables!$G$8,0,1)</f>
        <v>0</v>
      </c>
      <c r="AL5126" s="77">
        <f>IF(G5126&gt;Variables!$G$9,0,1)</f>
        <v>0</v>
      </c>
      <c r="AM5126" s="77">
        <f>IF(AND(K5126&gt;Variables!$G$10,K5126&lt;Variables!$G$11),0,1)</f>
        <v>0</v>
      </c>
      <c r="AN5126" s="77">
        <f>IF(H5126&lt;Variables!$G$13,1,0)</f>
        <v>0</v>
      </c>
      <c r="AO5126" s="77">
        <f>IF(R5126&lt;Variables!$G$12,0,1)</f>
        <v>0</v>
      </c>
      <c r="AP5126" s="78">
        <f t="shared" si="163"/>
        <v>0</v>
      </c>
      <c r="AQ5126" s="77">
        <f>IF(V5126&lt;Variables!$G$15,1,0)</f>
        <v>1</v>
      </c>
      <c r="AR5126" s="77">
        <v>0</v>
      </c>
      <c r="AS5126" s="77">
        <v>0</v>
      </c>
      <c r="AT5126" s="77">
        <v>1</v>
      </c>
      <c r="AU5126" s="77">
        <v>0</v>
      </c>
      <c r="BA5126" s="77">
        <v>-2.25</v>
      </c>
    </row>
    <row r="5127" spans="3:53" x14ac:dyDescent="0.25">
      <c r="C5127" s="77" t="s">
        <v>654</v>
      </c>
      <c r="D5127" s="77" t="s">
        <v>615</v>
      </c>
      <c r="E5127" s="77">
        <v>8.4</v>
      </c>
      <c r="F5127" s="77">
        <v>52.32</v>
      </c>
      <c r="G5127" s="77">
        <v>19.170000000000002</v>
      </c>
      <c r="H5127" s="77">
        <v>-99999</v>
      </c>
      <c r="I5127" s="77">
        <v>-99999</v>
      </c>
      <c r="J5127" s="77" t="s">
        <v>75</v>
      </c>
      <c r="K5127" s="77">
        <v>53.89</v>
      </c>
      <c r="L5127" s="77">
        <v>8.5465900000000019</v>
      </c>
      <c r="M5127" s="77">
        <v>0.389746085865806</v>
      </c>
      <c r="N5127" s="77">
        <v>8.3416739999999994</v>
      </c>
      <c r="O5127" s="77">
        <v>2.8558536332155979</v>
      </c>
      <c r="P5127" s="77">
        <v>27640000</v>
      </c>
      <c r="Q5127" s="77">
        <v>0</v>
      </c>
      <c r="R5127" s="77">
        <v>1</v>
      </c>
      <c r="S5127" s="77">
        <v>37.225000000000001</v>
      </c>
      <c r="T5127" s="77">
        <v>6.67</v>
      </c>
      <c r="U5127" s="77">
        <v>19.4376</v>
      </c>
      <c r="V5127" s="77">
        <v>2.3927884695201249</v>
      </c>
      <c r="AC5127" s="77">
        <v>8.77</v>
      </c>
      <c r="AD5127" s="77">
        <v>7.35</v>
      </c>
      <c r="AH5127" s="77">
        <f>IF(AND(M5127&lt;Variables!$G$6,M5127&gt;Variables!$G$5),0,1)</f>
        <v>1</v>
      </c>
      <c r="AI5127" s="77">
        <f t="shared" si="162"/>
        <v>0</v>
      </c>
      <c r="AJ5127" s="77">
        <f>IF(I5127&gt;Variables!$G$7,0,1)</f>
        <v>1</v>
      </c>
      <c r="AK5127" s="77">
        <f>IF(F5127&gt;Variables!$G$8,0,1)</f>
        <v>0</v>
      </c>
      <c r="AL5127" s="77">
        <f>IF(G5127&gt;Variables!$G$9,0,1)</f>
        <v>0</v>
      </c>
      <c r="AM5127" s="77">
        <f>IF(AND(K5127&gt;Variables!$G$10,K5127&lt;Variables!$G$11),0,1)</f>
        <v>1</v>
      </c>
      <c r="AN5127" s="77">
        <f>IF(H5127&lt;Variables!$G$13,1,0)</f>
        <v>1</v>
      </c>
      <c r="AO5127" s="77">
        <f>IF(R5127&lt;Variables!$G$12,0,1)</f>
        <v>0</v>
      </c>
      <c r="AP5127" s="78">
        <f t="shared" si="163"/>
        <v>1</v>
      </c>
      <c r="AQ5127" s="77">
        <f>IF(V5127&lt;Variables!$G$15,1,0)</f>
        <v>1</v>
      </c>
      <c r="AR5127" s="77">
        <v>1</v>
      </c>
      <c r="AS5127" s="77">
        <v>0</v>
      </c>
      <c r="AT5127" s="77">
        <v>0</v>
      </c>
      <c r="AU5127" s="77">
        <v>0</v>
      </c>
      <c r="BA5127" s="77">
        <v>2</v>
      </c>
    </row>
    <row r="5128" spans="3:53" x14ac:dyDescent="0.25">
      <c r="C5128" s="77" t="s">
        <v>654</v>
      </c>
      <c r="D5128" s="77" t="s">
        <v>617</v>
      </c>
      <c r="E5128" s="77">
        <v>4.4000000000000004</v>
      </c>
      <c r="F5128" s="77">
        <v>6.3</v>
      </c>
      <c r="G5128" s="77">
        <v>3.78</v>
      </c>
      <c r="H5128" s="77">
        <v>-99999</v>
      </c>
      <c r="I5128" s="77">
        <v>-22.873999999999999</v>
      </c>
      <c r="J5128" s="77" t="s">
        <v>74</v>
      </c>
      <c r="K5128" s="77">
        <v>59.48</v>
      </c>
      <c r="L5128" s="77">
        <v>4.3910916666666671</v>
      </c>
      <c r="M5128" s="77">
        <v>-2.4860940047195079E-2</v>
      </c>
      <c r="N5128" s="77">
        <v>4.3901068965517238</v>
      </c>
      <c r="O5128" s="77">
        <v>-2.4349418873626369E-3</v>
      </c>
      <c r="P5128" s="77">
        <v>108136</v>
      </c>
      <c r="Q5128" s="77">
        <v>142825</v>
      </c>
      <c r="R5128" s="77">
        <v>0.76</v>
      </c>
      <c r="S5128" s="77">
        <v>37.225000000000001</v>
      </c>
      <c r="T5128" s="77">
        <v>6.67</v>
      </c>
      <c r="U5128" s="77">
        <v>19.4376</v>
      </c>
      <c r="V5128" s="77">
        <v>2.466539833224465</v>
      </c>
      <c r="AC5128" s="77">
        <v>4.4000000000000004</v>
      </c>
      <c r="AD5128" s="77">
        <v>4.3099999999999996</v>
      </c>
      <c r="AH5128" s="77">
        <f>IF(AND(M5128&lt;Variables!$G$6,M5128&gt;Variables!$G$5),0,1)</f>
        <v>1</v>
      </c>
      <c r="AI5128" s="77">
        <f t="shared" si="162"/>
        <v>0</v>
      </c>
      <c r="AJ5128" s="77">
        <f>IF(I5128&gt;Variables!$G$7,0,1)</f>
        <v>1</v>
      </c>
      <c r="AK5128" s="77">
        <f>IF(F5128&gt;Variables!$G$8,0,1)</f>
        <v>1</v>
      </c>
      <c r="AL5128" s="77">
        <f>IF(G5128&gt;Variables!$G$9,0,1)</f>
        <v>1</v>
      </c>
      <c r="AM5128" s="77">
        <f>IF(AND(K5128&gt;Variables!$G$10,K5128&lt;Variables!$G$11),0,1)</f>
        <v>1</v>
      </c>
      <c r="AN5128" s="77">
        <f>IF(H5128&lt;Variables!$G$13,1,0)</f>
        <v>1</v>
      </c>
      <c r="AO5128" s="77">
        <f>IF(R5128&lt;Variables!$G$12,0,1)</f>
        <v>0</v>
      </c>
      <c r="AP5128" s="78">
        <f t="shared" si="163"/>
        <v>0</v>
      </c>
      <c r="AQ5128" s="77">
        <f>IF(V5128&lt;Variables!$G$15,1,0)</f>
        <v>1</v>
      </c>
      <c r="AR5128" s="77">
        <v>0</v>
      </c>
      <c r="AS5128" s="77">
        <v>0</v>
      </c>
      <c r="AT5128" s="77">
        <v>1</v>
      </c>
      <c r="AU5128" s="77">
        <v>0</v>
      </c>
      <c r="BA5128" s="77">
        <v>-1.27</v>
      </c>
    </row>
    <row r="5129" spans="3:53" x14ac:dyDescent="0.25">
      <c r="C5129" s="77" t="s">
        <v>654</v>
      </c>
      <c r="D5129" s="77" t="s">
        <v>152</v>
      </c>
      <c r="E5129" s="77">
        <v>0.04</v>
      </c>
      <c r="F5129" s="77">
        <v>7.81</v>
      </c>
      <c r="G5129" s="77">
        <v>28.57</v>
      </c>
      <c r="H5129" s="77">
        <v>-99999</v>
      </c>
      <c r="I5129" s="77">
        <v>28.145</v>
      </c>
      <c r="J5129" s="77" t="s">
        <v>75</v>
      </c>
      <c r="K5129" s="77">
        <v>55.26</v>
      </c>
      <c r="L5129" s="77">
        <v>3.5826666666666673E-2</v>
      </c>
      <c r="M5129" s="77">
        <v>0.48381094157051802</v>
      </c>
      <c r="N5129" s="77">
        <v>3.5734374999999999E-2</v>
      </c>
      <c r="O5129" s="77">
        <v>0.74333187581984717</v>
      </c>
      <c r="P5129" s="77">
        <v>4120000</v>
      </c>
      <c r="Q5129" s="77">
        <v>14265000</v>
      </c>
      <c r="R5129" s="77">
        <v>0.28999999999999998</v>
      </c>
      <c r="S5129" s="77">
        <v>37.225000000000001</v>
      </c>
      <c r="T5129" s="77">
        <v>6.67</v>
      </c>
      <c r="U5129" s="77">
        <v>19.4376</v>
      </c>
      <c r="V5129" s="77">
        <v>2.4015650015630809</v>
      </c>
      <c r="AC5129" s="77">
        <v>3.5999999999999997E-2</v>
      </c>
      <c r="AD5129" s="77">
        <v>3.4000000000000002E-2</v>
      </c>
      <c r="AH5129" s="77">
        <f>IF(AND(M5129&lt;Variables!$G$6,M5129&gt;Variables!$G$5),0,1)</f>
        <v>1</v>
      </c>
      <c r="AI5129" s="77">
        <f t="shared" si="162"/>
        <v>0</v>
      </c>
      <c r="AJ5129" s="77">
        <f>IF(I5129&gt;Variables!$G$7,0,1)</f>
        <v>1</v>
      </c>
      <c r="AK5129" s="77">
        <f>IF(F5129&gt;Variables!$G$8,0,1)</f>
        <v>1</v>
      </c>
      <c r="AL5129" s="77">
        <f>IF(G5129&gt;Variables!$G$9,0,1)</f>
        <v>0</v>
      </c>
      <c r="AM5129" s="77">
        <f>IF(AND(K5129&gt;Variables!$G$10,K5129&lt;Variables!$G$11),0,1)</f>
        <v>1</v>
      </c>
      <c r="AN5129" s="77">
        <f>IF(H5129&lt;Variables!$G$13,1,0)</f>
        <v>1</v>
      </c>
      <c r="AO5129" s="77">
        <f>IF(R5129&lt;Variables!$G$12,0,1)</f>
        <v>0</v>
      </c>
      <c r="AP5129" s="78">
        <f t="shared" si="163"/>
        <v>1</v>
      </c>
      <c r="AQ5129" s="77">
        <f>IF(V5129&lt;Variables!$G$15,1,0)</f>
        <v>1</v>
      </c>
      <c r="AR5129" s="77">
        <v>0</v>
      </c>
      <c r="AS5129" s="77">
        <v>0</v>
      </c>
      <c r="AT5129" s="77">
        <v>1</v>
      </c>
      <c r="AU5129" s="77">
        <v>0</v>
      </c>
      <c r="BA5129" s="77">
        <v>-2.66</v>
      </c>
    </row>
    <row r="5130" spans="3:53" x14ac:dyDescent="0.25">
      <c r="C5130" s="77" t="s">
        <v>654</v>
      </c>
      <c r="D5130" s="77" t="s">
        <v>611</v>
      </c>
      <c r="E5130" s="77">
        <v>20.97</v>
      </c>
      <c r="F5130" s="77">
        <v>6.33</v>
      </c>
      <c r="G5130" s="77">
        <v>-0.78</v>
      </c>
      <c r="H5130" s="77">
        <v>-99999</v>
      </c>
      <c r="I5130" s="77">
        <v>-0.38500000000000001</v>
      </c>
      <c r="J5130" s="77" t="s">
        <v>74</v>
      </c>
      <c r="K5130" s="77">
        <v>62.5</v>
      </c>
      <c r="L5130" s="77">
        <v>20.905000000000001</v>
      </c>
      <c r="M5130" s="77">
        <v>0</v>
      </c>
      <c r="N5130" s="77">
        <v>20.90445555555555</v>
      </c>
      <c r="O5130" s="77">
        <v>2.6044421152237652E-3</v>
      </c>
      <c r="P5130" s="77">
        <v>28697</v>
      </c>
      <c r="Q5130" s="77">
        <v>63540</v>
      </c>
      <c r="R5130" s="77">
        <v>0.45</v>
      </c>
      <c r="S5130" s="77">
        <v>37.225000000000001</v>
      </c>
      <c r="T5130" s="77">
        <v>6.67</v>
      </c>
      <c r="U5130" s="77">
        <v>19.4376</v>
      </c>
      <c r="V5130" s="77">
        <v>2.4965000000000002</v>
      </c>
      <c r="AC5130" s="77">
        <v>21.3</v>
      </c>
      <c r="AD5130" s="77">
        <v>20.9</v>
      </c>
      <c r="AH5130" s="77">
        <f>IF(AND(M5130&lt;Variables!$G$6,M5130&gt;Variables!$G$5),0,1)</f>
        <v>1</v>
      </c>
      <c r="AI5130" s="77">
        <f t="shared" si="162"/>
        <v>0</v>
      </c>
      <c r="AJ5130" s="77">
        <f>IF(I5130&gt;Variables!$G$7,0,1)</f>
        <v>1</v>
      </c>
      <c r="AK5130" s="77">
        <f>IF(F5130&gt;Variables!$G$8,0,1)</f>
        <v>1</v>
      </c>
      <c r="AL5130" s="77">
        <f>IF(G5130&gt;Variables!$G$9,0,1)</f>
        <v>1</v>
      </c>
      <c r="AM5130" s="77">
        <f>IF(AND(K5130&gt;Variables!$G$10,K5130&lt;Variables!$G$11),0,1)</f>
        <v>0</v>
      </c>
      <c r="AN5130" s="77">
        <f>IF(H5130&lt;Variables!$G$13,1,0)</f>
        <v>1</v>
      </c>
      <c r="AO5130" s="77">
        <f>IF(R5130&lt;Variables!$G$12,0,1)</f>
        <v>0</v>
      </c>
      <c r="AP5130" s="78">
        <f t="shared" si="163"/>
        <v>0</v>
      </c>
      <c r="AQ5130" s="77">
        <f>IF(V5130&lt;Variables!$G$15,1,0)</f>
        <v>1</v>
      </c>
      <c r="AR5130" s="77">
        <v>1</v>
      </c>
      <c r="AS5130" s="77">
        <v>0</v>
      </c>
      <c r="AT5130" s="77">
        <v>0</v>
      </c>
      <c r="AU5130" s="77">
        <v>0</v>
      </c>
      <c r="BA5130" s="77">
        <v>0.86</v>
      </c>
    </row>
    <row r="5131" spans="3:53" x14ac:dyDescent="0.25">
      <c r="C5131" s="77" t="s">
        <v>654</v>
      </c>
      <c r="D5131" s="77" t="s">
        <v>621</v>
      </c>
      <c r="E5131" s="77">
        <v>12.02</v>
      </c>
      <c r="F5131" s="77">
        <v>31.31</v>
      </c>
      <c r="G5131" s="77">
        <v>-7.58</v>
      </c>
      <c r="H5131" s="77">
        <v>28.51</v>
      </c>
      <c r="I5131" s="77">
        <v>-13.516</v>
      </c>
      <c r="J5131" s="77" t="s">
        <v>74</v>
      </c>
      <c r="K5131" s="77">
        <v>50.37</v>
      </c>
      <c r="L5131" s="77">
        <v>11.85505263157895</v>
      </c>
      <c r="M5131" s="77">
        <v>0.25261269900462202</v>
      </c>
      <c r="N5131" s="77">
        <v>11.928571428571431</v>
      </c>
      <c r="O5131" s="77">
        <v>-0.36526946107784819</v>
      </c>
      <c r="P5131" s="77">
        <v>4500000</v>
      </c>
      <c r="Q5131" s="77">
        <v>52870</v>
      </c>
      <c r="R5131" s="77">
        <v>85.11</v>
      </c>
      <c r="S5131" s="77">
        <v>37.225000000000001</v>
      </c>
      <c r="T5131" s="77">
        <v>6.67</v>
      </c>
      <c r="U5131" s="77">
        <v>19.4376</v>
      </c>
      <c r="V5131" s="77">
        <v>2.363995338000231</v>
      </c>
      <c r="AC5131" s="77">
        <v>13.5</v>
      </c>
      <c r="AD5131" s="77">
        <v>11.63</v>
      </c>
      <c r="AH5131" s="77">
        <f>IF(AND(M5131&lt;Variables!$G$6,M5131&gt;Variables!$G$5),0,1)</f>
        <v>1</v>
      </c>
      <c r="AI5131" s="77">
        <f t="shared" si="162"/>
        <v>1</v>
      </c>
      <c r="AJ5131" s="77">
        <f>IF(I5131&gt;Variables!$G$7,0,1)</f>
        <v>1</v>
      </c>
      <c r="AK5131" s="77">
        <f>IF(F5131&gt;Variables!$G$8,0,1)</f>
        <v>0</v>
      </c>
      <c r="AL5131" s="77">
        <f>IF(G5131&gt;Variables!$G$9,0,1)</f>
        <v>1</v>
      </c>
      <c r="AM5131" s="77">
        <f>IF(AND(K5131&gt;Variables!$G$10,K5131&lt;Variables!$G$11),0,1)</f>
        <v>1</v>
      </c>
      <c r="AN5131" s="77">
        <f>IF(H5131&lt;Variables!$G$13,1,0)</f>
        <v>1</v>
      </c>
      <c r="AO5131" s="77">
        <f>IF(R5131&lt;Variables!$G$12,0,1)</f>
        <v>1</v>
      </c>
      <c r="AP5131" s="78">
        <f t="shared" si="163"/>
        <v>0</v>
      </c>
      <c r="AQ5131" s="77">
        <f>IF(V5131&lt;Variables!$G$15,1,0)</f>
        <v>1</v>
      </c>
      <c r="AR5131" s="77">
        <v>1</v>
      </c>
      <c r="AS5131" s="77">
        <v>0</v>
      </c>
      <c r="AT5131" s="77">
        <v>0</v>
      </c>
      <c r="AU5131" s="77">
        <v>0</v>
      </c>
      <c r="BA5131" s="77">
        <v>0.85</v>
      </c>
    </row>
    <row r="5132" spans="3:53" x14ac:dyDescent="0.25">
      <c r="C5132" s="77" t="s">
        <v>654</v>
      </c>
      <c r="D5132" s="77" t="s">
        <v>619</v>
      </c>
      <c r="E5132" s="77">
        <v>4.45</v>
      </c>
      <c r="F5132" s="77">
        <v>7.13</v>
      </c>
      <c r="G5132" s="77">
        <v>2.54</v>
      </c>
      <c r="H5132" s="77">
        <v>-99999</v>
      </c>
      <c r="I5132" s="77">
        <v>-22.664999999999999</v>
      </c>
      <c r="J5132" s="77" t="s">
        <v>74</v>
      </c>
      <c r="K5132" s="77">
        <v>58.49</v>
      </c>
      <c r="L5132" s="77">
        <v>4.43215</v>
      </c>
      <c r="M5132" s="77">
        <v>0.17711494421444121</v>
      </c>
      <c r="N5132" s="77">
        <v>4.4260140000000003</v>
      </c>
      <c r="O5132" s="77">
        <v>0.31599538546421352</v>
      </c>
      <c r="P5132" s="77">
        <v>1056000</v>
      </c>
      <c r="Q5132" s="77">
        <v>112475</v>
      </c>
      <c r="R5132" s="77">
        <v>9.39</v>
      </c>
      <c r="S5132" s="77">
        <v>37.225000000000001</v>
      </c>
      <c r="T5132" s="77">
        <v>6.67</v>
      </c>
      <c r="U5132" s="77">
        <v>19.4376</v>
      </c>
      <c r="V5132" s="77">
        <v>2.4460087088794369</v>
      </c>
      <c r="AC5132" s="77">
        <v>4.45</v>
      </c>
      <c r="AD5132" s="77">
        <v>4.37</v>
      </c>
      <c r="AH5132" s="77">
        <f>IF(AND(M5132&lt;Variables!$G$6,M5132&gt;Variables!$G$5),0,1)</f>
        <v>1</v>
      </c>
      <c r="AI5132" s="77">
        <f t="shared" si="162"/>
        <v>0</v>
      </c>
      <c r="AJ5132" s="77">
        <f>IF(I5132&gt;Variables!$G$7,0,1)</f>
        <v>1</v>
      </c>
      <c r="AK5132" s="77">
        <f>IF(F5132&gt;Variables!$G$8,0,1)</f>
        <v>1</v>
      </c>
      <c r="AL5132" s="77">
        <f>IF(G5132&gt;Variables!$G$9,0,1)</f>
        <v>1</v>
      </c>
      <c r="AM5132" s="77">
        <f>IF(AND(K5132&gt;Variables!$G$10,K5132&lt;Variables!$G$11),0,1)</f>
        <v>1</v>
      </c>
      <c r="AN5132" s="77">
        <f>IF(H5132&lt;Variables!$G$13,1,0)</f>
        <v>1</v>
      </c>
      <c r="AO5132" s="77">
        <f>IF(R5132&lt;Variables!$G$12,0,1)</f>
        <v>1</v>
      </c>
      <c r="AP5132" s="78">
        <f t="shared" si="163"/>
        <v>0</v>
      </c>
      <c r="AQ5132" s="77">
        <f>IF(V5132&lt;Variables!$G$15,1,0)</f>
        <v>1</v>
      </c>
      <c r="AR5132" s="77">
        <v>0</v>
      </c>
      <c r="AS5132" s="77">
        <v>0</v>
      </c>
      <c r="AT5132" s="77">
        <v>0</v>
      </c>
      <c r="AU5132" s="77">
        <v>1</v>
      </c>
      <c r="BA5132" s="77">
        <v>-0.61</v>
      </c>
    </row>
    <row r="5133" spans="3:53" x14ac:dyDescent="0.25">
      <c r="C5133" s="77" t="s">
        <v>654</v>
      </c>
      <c r="D5133" s="77" t="s">
        <v>623</v>
      </c>
      <c r="E5133" s="77">
        <v>12.5</v>
      </c>
      <c r="F5133" s="77">
        <v>12.33</v>
      </c>
      <c r="G5133" s="77">
        <v>1.56</v>
      </c>
      <c r="H5133" s="77">
        <v>8119.9999999999991</v>
      </c>
      <c r="I5133" s="77">
        <v>-41.597999999999999</v>
      </c>
      <c r="J5133" s="77" t="s">
        <v>74</v>
      </c>
      <c r="K5133" s="77">
        <v>28.8</v>
      </c>
      <c r="L5133" s="77">
        <v>12.572695</v>
      </c>
      <c r="M5133" s="77">
        <v>-0.88282583805622106</v>
      </c>
      <c r="N5133" s="77">
        <v>12.708238</v>
      </c>
      <c r="O5133" s="77">
        <v>-1.9399857006140371</v>
      </c>
      <c r="P5133" s="77">
        <v>24798000</v>
      </c>
      <c r="Q5133" s="77">
        <v>6845000</v>
      </c>
      <c r="R5133" s="77">
        <v>3.62</v>
      </c>
      <c r="S5133" s="77">
        <v>37.225000000000001</v>
      </c>
      <c r="T5133" s="77">
        <v>6.67</v>
      </c>
      <c r="U5133" s="77">
        <v>19.4376</v>
      </c>
      <c r="V5133" s="77">
        <v>2.1162699301589671</v>
      </c>
      <c r="AC5133" s="77">
        <v>12.55</v>
      </c>
      <c r="AD5133" s="77">
        <v>11.92</v>
      </c>
      <c r="AH5133" s="77">
        <f>IF(AND(M5133&lt;Variables!$G$6,M5133&gt;Variables!$G$5),0,1)</f>
        <v>1</v>
      </c>
      <c r="AI5133" s="77">
        <f t="shared" si="162"/>
        <v>1</v>
      </c>
      <c r="AJ5133" s="77">
        <f>IF(I5133&gt;Variables!$G$7,0,1)</f>
        <v>1</v>
      </c>
      <c r="AK5133" s="77">
        <f>IF(F5133&gt;Variables!$G$8,0,1)</f>
        <v>0</v>
      </c>
      <c r="AL5133" s="77">
        <f>IF(G5133&gt;Variables!$G$9,0,1)</f>
        <v>1</v>
      </c>
      <c r="AM5133" s="77">
        <f>IF(AND(K5133&gt;Variables!$G$10,K5133&lt;Variables!$G$11),0,1)</f>
        <v>1</v>
      </c>
      <c r="AN5133" s="77">
        <f>IF(H5133&lt;Variables!$G$13,1,0)</f>
        <v>0</v>
      </c>
      <c r="AO5133" s="77">
        <f>IF(R5133&lt;Variables!$G$12,0,1)</f>
        <v>1</v>
      </c>
      <c r="AP5133" s="78">
        <f t="shared" si="163"/>
        <v>0</v>
      </c>
      <c r="AQ5133" s="77">
        <f>IF(V5133&lt;Variables!$G$15,1,0)</f>
        <v>1</v>
      </c>
      <c r="AR5133" s="77">
        <v>0</v>
      </c>
      <c r="AS5133" s="77">
        <v>0</v>
      </c>
      <c r="AT5133" s="77">
        <v>1</v>
      </c>
      <c r="AU5133" s="77">
        <v>0</v>
      </c>
      <c r="BA5133" s="77">
        <v>-1.42</v>
      </c>
    </row>
    <row r="5134" spans="3:53" x14ac:dyDescent="0.25">
      <c r="C5134" s="77" t="s">
        <v>654</v>
      </c>
      <c r="D5134" s="77" t="s">
        <v>636</v>
      </c>
      <c r="E5134" s="77">
        <v>9.83</v>
      </c>
      <c r="F5134" s="77">
        <v>22.56</v>
      </c>
      <c r="G5134" s="77">
        <v>20.190000000000001</v>
      </c>
      <c r="H5134" s="77">
        <v>124.65</v>
      </c>
      <c r="I5134" s="77">
        <v>-38.426000000000002</v>
      </c>
      <c r="J5134" s="77" t="s">
        <v>74</v>
      </c>
      <c r="K5134" s="77">
        <v>55.36</v>
      </c>
      <c r="L5134" s="77">
        <v>9.9249000000000009</v>
      </c>
      <c r="M5134" s="77">
        <v>0.15214259085732409</v>
      </c>
      <c r="N5134" s="77">
        <v>9.8707541666666661</v>
      </c>
      <c r="O5134" s="77">
        <v>0.70152525495139173</v>
      </c>
      <c r="P5134" s="77">
        <v>30700</v>
      </c>
      <c r="Q5134" s="77">
        <v>11040</v>
      </c>
      <c r="R5134" s="77">
        <v>2.78</v>
      </c>
      <c r="S5134" s="77">
        <v>37.225000000000001</v>
      </c>
      <c r="T5134" s="77">
        <v>6.67</v>
      </c>
      <c r="U5134" s="77">
        <v>19.4376</v>
      </c>
      <c r="V5134" s="77">
        <v>2.4162187740168668</v>
      </c>
      <c r="AC5134" s="77">
        <v>10.050000000000001</v>
      </c>
      <c r="AD5134" s="77">
        <v>9.11</v>
      </c>
      <c r="AH5134" s="77">
        <f>IF(AND(M5134&lt;Variables!$G$6,M5134&gt;Variables!$G$5),0,1)</f>
        <v>1</v>
      </c>
      <c r="AI5134" s="77">
        <f t="shared" si="162"/>
        <v>0</v>
      </c>
      <c r="AJ5134" s="77">
        <f>IF(I5134&gt;Variables!$G$7,0,1)</f>
        <v>1</v>
      </c>
      <c r="AK5134" s="77">
        <f>IF(F5134&gt;Variables!$G$8,0,1)</f>
        <v>0</v>
      </c>
      <c r="AL5134" s="77">
        <f>IF(G5134&gt;Variables!$G$9,0,1)</f>
        <v>0</v>
      </c>
      <c r="AM5134" s="77">
        <f>IF(AND(K5134&gt;Variables!$G$10,K5134&lt;Variables!$G$11),0,1)</f>
        <v>1</v>
      </c>
      <c r="AN5134" s="77">
        <f>IF(H5134&lt;Variables!$G$13,1,0)</f>
        <v>1</v>
      </c>
      <c r="AO5134" s="77">
        <f>IF(R5134&lt;Variables!$G$12,0,1)</f>
        <v>1</v>
      </c>
      <c r="AP5134" s="78">
        <f t="shared" si="163"/>
        <v>0</v>
      </c>
      <c r="AQ5134" s="77">
        <f>IF(V5134&lt;Variables!$G$15,1,0)</f>
        <v>1</v>
      </c>
      <c r="AR5134" s="77">
        <v>0</v>
      </c>
      <c r="AS5134" s="77">
        <v>0</v>
      </c>
      <c r="AT5134" s="77">
        <v>1</v>
      </c>
      <c r="AU5134" s="77">
        <v>0</v>
      </c>
      <c r="BA5134" s="77">
        <v>-2.25</v>
      </c>
    </row>
    <row r="5135" spans="3:53" x14ac:dyDescent="0.25">
      <c r="C5135" s="77" t="s">
        <v>654</v>
      </c>
      <c r="D5135" s="77" t="s">
        <v>609</v>
      </c>
      <c r="E5135" s="77">
        <v>5.48</v>
      </c>
      <c r="F5135" s="77">
        <v>6.27</v>
      </c>
      <c r="G5135" s="77">
        <v>3.11</v>
      </c>
      <c r="H5135" s="77">
        <v>30100</v>
      </c>
      <c r="I5135" s="77">
        <v>266.98700000000002</v>
      </c>
      <c r="J5135" s="77" t="s">
        <v>74</v>
      </c>
      <c r="K5135" s="77">
        <v>49.15</v>
      </c>
      <c r="L5135" s="77">
        <v>5.4680700000000009</v>
      </c>
      <c r="M5135" s="77">
        <v>-5.6144123977948643E-2</v>
      </c>
      <c r="N5135" s="77">
        <v>5.456777999999999</v>
      </c>
      <c r="O5135" s="77">
        <v>0.15067499539106849</v>
      </c>
      <c r="P5135" s="77">
        <v>37247000</v>
      </c>
      <c r="Q5135" s="77">
        <v>38585000</v>
      </c>
      <c r="R5135" s="77">
        <v>0.97</v>
      </c>
      <c r="S5135" s="77">
        <v>37.225000000000001</v>
      </c>
      <c r="T5135" s="77">
        <v>6.67</v>
      </c>
      <c r="U5135" s="77">
        <v>19.4376</v>
      </c>
      <c r="V5135" s="77">
        <v>2.3595159246278858</v>
      </c>
      <c r="AC5135" s="77">
        <v>5.65</v>
      </c>
      <c r="AD5135" s="77">
        <v>5.45</v>
      </c>
      <c r="AH5135" s="77">
        <f>IF(AND(M5135&lt;Variables!$G$6,M5135&gt;Variables!$G$5),0,1)</f>
        <v>1</v>
      </c>
      <c r="AI5135" s="77">
        <f t="shared" si="162"/>
        <v>0</v>
      </c>
      <c r="AJ5135" s="77">
        <f>IF(I5135&gt;Variables!$G$7,0,1)</f>
        <v>0</v>
      </c>
      <c r="AK5135" s="77">
        <f>IF(F5135&gt;Variables!$G$8,0,1)</f>
        <v>1</v>
      </c>
      <c r="AL5135" s="77">
        <f>IF(G5135&gt;Variables!$G$9,0,1)</f>
        <v>1</v>
      </c>
      <c r="AM5135" s="77">
        <f>IF(AND(K5135&gt;Variables!$G$10,K5135&lt;Variables!$G$11),0,1)</f>
        <v>1</v>
      </c>
      <c r="AN5135" s="77">
        <f>IF(H5135&lt;Variables!$G$13,1,0)</f>
        <v>0</v>
      </c>
      <c r="AO5135" s="77">
        <f>IF(R5135&lt;Variables!$G$12,0,1)</f>
        <v>0</v>
      </c>
      <c r="AP5135" s="78">
        <f t="shared" si="163"/>
        <v>0</v>
      </c>
      <c r="AQ5135" s="77">
        <f>IF(V5135&lt;Variables!$G$15,1,0)</f>
        <v>1</v>
      </c>
      <c r="AR5135" s="77">
        <v>0</v>
      </c>
      <c r="AS5135" s="77">
        <v>1</v>
      </c>
      <c r="AT5135" s="77">
        <v>0</v>
      </c>
      <c r="AU5135" s="77">
        <v>0</v>
      </c>
      <c r="BA5135" s="77">
        <v>0.73</v>
      </c>
    </row>
    <row r="5136" spans="3:53" x14ac:dyDescent="0.25">
      <c r="C5136" s="77" t="s">
        <v>655</v>
      </c>
      <c r="D5136" s="77" t="s">
        <v>458</v>
      </c>
      <c r="E5136" s="77">
        <v>54.59</v>
      </c>
      <c r="F5136" s="77">
        <v>33.950000000000003</v>
      </c>
      <c r="G5136" s="77">
        <v>12.55</v>
      </c>
      <c r="H5136" s="77">
        <v>9830</v>
      </c>
      <c r="I5136" s="77">
        <v>82.042000000000002</v>
      </c>
      <c r="J5136" s="77" t="s">
        <v>75</v>
      </c>
      <c r="K5136" s="77">
        <v>41.69</v>
      </c>
      <c r="L5136" s="77">
        <v>54.924255000000002</v>
      </c>
      <c r="M5136" s="77">
        <v>-2.0285300182952031</v>
      </c>
      <c r="N5136" s="77">
        <v>53.726840000000003</v>
      </c>
      <c r="O5136" s="77">
        <v>0.15496909924351179</v>
      </c>
      <c r="P5136" s="77">
        <v>128058000</v>
      </c>
      <c r="Q5136" s="77">
        <v>20406000</v>
      </c>
      <c r="R5136" s="77">
        <v>6.28</v>
      </c>
      <c r="S5136" s="77">
        <v>39.265999999999998</v>
      </c>
      <c r="T5136" s="77">
        <v>6.625</v>
      </c>
      <c r="U5136" s="77">
        <v>20.233599999999999</v>
      </c>
      <c r="V5136" s="77">
        <v>2.2849669205782042</v>
      </c>
      <c r="AC5136" s="77">
        <v>57.289900000000003</v>
      </c>
      <c r="AD5136" s="77">
        <v>51.93</v>
      </c>
      <c r="AH5136" s="77">
        <f>IF(AND(M5136&lt;Variables!$G$6,M5136&gt;Variables!$G$5),0,1)</f>
        <v>0</v>
      </c>
      <c r="AI5136" s="77">
        <f t="shared" si="162"/>
        <v>0</v>
      </c>
      <c r="AJ5136" s="77">
        <f>IF(I5136&gt;Variables!$G$7,0,1)</f>
        <v>0</v>
      </c>
      <c r="AK5136" s="77">
        <f>IF(F5136&gt;Variables!$G$8,0,1)</f>
        <v>0</v>
      </c>
      <c r="AL5136" s="77">
        <f>IF(G5136&gt;Variables!$G$9,0,1)</f>
        <v>0</v>
      </c>
      <c r="AM5136" s="77">
        <f>IF(AND(K5136&gt;Variables!$G$10,K5136&lt;Variables!$G$11),0,1)</f>
        <v>1</v>
      </c>
      <c r="AN5136" s="77">
        <f>IF(H5136&lt;Variables!$G$13,1,0)</f>
        <v>0</v>
      </c>
      <c r="AO5136" s="77">
        <f>IF(R5136&lt;Variables!$G$12,0,1)</f>
        <v>1</v>
      </c>
      <c r="AP5136" s="78">
        <f t="shared" si="163"/>
        <v>1</v>
      </c>
      <c r="AQ5136" s="77">
        <f>IF(V5136&lt;Variables!$G$15,1,0)</f>
        <v>1</v>
      </c>
      <c r="AR5136" s="77">
        <v>1</v>
      </c>
      <c r="AS5136" s="77">
        <v>0</v>
      </c>
      <c r="AT5136" s="77">
        <v>0</v>
      </c>
      <c r="AU5136" s="77">
        <v>0</v>
      </c>
      <c r="BA5136" s="77">
        <v>2</v>
      </c>
    </row>
    <row r="5137" spans="3:53" x14ac:dyDescent="0.25">
      <c r="C5137" s="77" t="s">
        <v>655</v>
      </c>
      <c r="D5137" s="77" t="s">
        <v>610</v>
      </c>
      <c r="E5137" s="77">
        <v>14.19</v>
      </c>
      <c r="F5137" s="77">
        <v>24.13</v>
      </c>
      <c r="G5137" s="77">
        <v>18.22</v>
      </c>
      <c r="H5137" s="77">
        <v>623.66</v>
      </c>
      <c r="I5137" s="77">
        <v>8847.32</v>
      </c>
      <c r="J5137" s="77" t="s">
        <v>75</v>
      </c>
      <c r="K5137" s="77">
        <v>47.84</v>
      </c>
      <c r="L5137" s="77">
        <v>14.28992222222222</v>
      </c>
      <c r="M5137" s="77">
        <v>-0.55929081333931829</v>
      </c>
      <c r="N5137" s="77">
        <v>14.183429166666659</v>
      </c>
      <c r="O5137" s="77">
        <v>0.18733715959030431</v>
      </c>
      <c r="P5137" s="77">
        <v>2990000</v>
      </c>
      <c r="Q5137" s="77">
        <v>376320</v>
      </c>
      <c r="R5137" s="77">
        <v>7.95</v>
      </c>
      <c r="S5137" s="77">
        <v>39.265999999999998</v>
      </c>
      <c r="T5137" s="77">
        <v>6.625</v>
      </c>
      <c r="U5137" s="77">
        <v>20.233599999999999</v>
      </c>
      <c r="V5137" s="77">
        <v>2.355675060309947</v>
      </c>
      <c r="AC5137" s="77">
        <v>15.15</v>
      </c>
      <c r="AD5137" s="77">
        <v>13.66</v>
      </c>
      <c r="AH5137" s="77">
        <f>IF(AND(M5137&lt;Variables!$G$6,M5137&gt;Variables!$G$5),0,1)</f>
        <v>1</v>
      </c>
      <c r="AI5137" s="77">
        <f t="shared" si="162"/>
        <v>0</v>
      </c>
      <c r="AJ5137" s="77">
        <f>IF(I5137&gt;Variables!$G$7,0,1)</f>
        <v>0</v>
      </c>
      <c r="AK5137" s="77">
        <f>IF(F5137&gt;Variables!$G$8,0,1)</f>
        <v>0</v>
      </c>
      <c r="AL5137" s="77">
        <f>IF(G5137&gt;Variables!$G$9,0,1)</f>
        <v>0</v>
      </c>
      <c r="AM5137" s="77">
        <f>IF(AND(K5137&gt;Variables!$G$10,K5137&lt;Variables!$G$11),0,1)</f>
        <v>1</v>
      </c>
      <c r="AN5137" s="77">
        <f>IF(H5137&lt;Variables!$G$13,1,0)</f>
        <v>1</v>
      </c>
      <c r="AO5137" s="77">
        <f>IF(R5137&lt;Variables!$G$12,0,1)</f>
        <v>1</v>
      </c>
      <c r="AP5137" s="78">
        <f t="shared" si="163"/>
        <v>1</v>
      </c>
      <c r="AQ5137" s="77">
        <f>IF(V5137&lt;Variables!$G$15,1,0)</f>
        <v>1</v>
      </c>
      <c r="AR5137" s="77">
        <v>1</v>
      </c>
      <c r="AS5137" s="77">
        <v>0</v>
      </c>
      <c r="AT5137" s="77">
        <v>0</v>
      </c>
      <c r="AU5137" s="77">
        <v>0</v>
      </c>
      <c r="BA5137" s="77">
        <v>2</v>
      </c>
    </row>
    <row r="5138" spans="3:53" x14ac:dyDescent="0.25">
      <c r="C5138" s="77" t="s">
        <v>655</v>
      </c>
      <c r="D5138" s="77" t="s">
        <v>82</v>
      </c>
      <c r="E5138" s="77">
        <v>35.08</v>
      </c>
      <c r="F5138" s="77">
        <v>7.99</v>
      </c>
      <c r="G5138" s="77">
        <v>6.89</v>
      </c>
      <c r="H5138" s="77">
        <v>4580</v>
      </c>
      <c r="I5138" s="77">
        <v>286.15300000000002</v>
      </c>
      <c r="J5138" s="77" t="s">
        <v>75</v>
      </c>
      <c r="K5138" s="77">
        <v>53.53</v>
      </c>
      <c r="L5138" s="77">
        <v>34.887819999999998</v>
      </c>
      <c r="M5138" s="77">
        <v>3.4911897619285891E-2</v>
      </c>
      <c r="N5138" s="77">
        <v>34.798378</v>
      </c>
      <c r="O5138" s="77">
        <v>0.29203085270238449</v>
      </c>
      <c r="P5138" s="77">
        <v>8755000</v>
      </c>
      <c r="Q5138" s="77">
        <v>15988000</v>
      </c>
      <c r="R5138" s="77">
        <v>0.55000000000000004</v>
      </c>
      <c r="S5138" s="77">
        <v>39.265999999999998</v>
      </c>
      <c r="T5138" s="77">
        <v>6.625</v>
      </c>
      <c r="U5138" s="77">
        <v>20.233599999999999</v>
      </c>
      <c r="V5138" s="77">
        <v>2.4023071764339532</v>
      </c>
      <c r="AC5138" s="77">
        <v>35.090000000000003</v>
      </c>
      <c r="AD5138" s="77">
        <v>33.869999999999997</v>
      </c>
      <c r="AH5138" s="77">
        <f>IF(AND(M5138&lt;Variables!$G$6,M5138&gt;Variables!$G$5),0,1)</f>
        <v>1</v>
      </c>
      <c r="AI5138" s="77">
        <f t="shared" si="162"/>
        <v>0</v>
      </c>
      <c r="AJ5138" s="77">
        <f>IF(I5138&gt;Variables!$G$7,0,1)</f>
        <v>0</v>
      </c>
      <c r="AK5138" s="77">
        <f>IF(F5138&gt;Variables!$G$8,0,1)</f>
        <v>1</v>
      </c>
      <c r="AL5138" s="77">
        <f>IF(G5138&gt;Variables!$G$9,0,1)</f>
        <v>1</v>
      </c>
      <c r="AM5138" s="77">
        <f>IF(AND(K5138&gt;Variables!$G$10,K5138&lt;Variables!$G$11),0,1)</f>
        <v>1</v>
      </c>
      <c r="AN5138" s="77">
        <f>IF(H5138&lt;Variables!$G$13,1,0)</f>
        <v>0</v>
      </c>
      <c r="AO5138" s="77">
        <f>IF(R5138&lt;Variables!$G$12,0,1)</f>
        <v>0</v>
      </c>
      <c r="AP5138" s="78">
        <f t="shared" si="163"/>
        <v>1</v>
      </c>
      <c r="AQ5138" s="77">
        <f>IF(V5138&lt;Variables!$G$15,1,0)</f>
        <v>1</v>
      </c>
      <c r="AR5138" s="77">
        <v>0</v>
      </c>
      <c r="AS5138" s="77">
        <v>0</v>
      </c>
      <c r="AT5138" s="77">
        <v>1</v>
      </c>
      <c r="AU5138" s="77">
        <v>0</v>
      </c>
      <c r="BA5138" s="77">
        <v>-2.09</v>
      </c>
    </row>
    <row r="5139" spans="3:53" x14ac:dyDescent="0.25">
      <c r="C5139" s="77" t="s">
        <v>655</v>
      </c>
      <c r="D5139" s="77" t="s">
        <v>195</v>
      </c>
      <c r="E5139" s="77">
        <v>39.200000000000003</v>
      </c>
      <c r="F5139" s="77">
        <v>7.33</v>
      </c>
      <c r="G5139" s="77">
        <v>5.5</v>
      </c>
      <c r="H5139" s="77">
        <v>4350</v>
      </c>
      <c r="I5139" s="77">
        <v>137.273</v>
      </c>
      <c r="J5139" s="77" t="s">
        <v>75</v>
      </c>
      <c r="K5139" s="77">
        <v>61.64</v>
      </c>
      <c r="L5139" s="77">
        <v>38.907231578947368</v>
      </c>
      <c r="M5139" s="77">
        <v>0.13562625484044699</v>
      </c>
      <c r="N5139" s="77">
        <v>38.311259523809532</v>
      </c>
      <c r="O5139" s="77">
        <v>1.6933415509017631</v>
      </c>
      <c r="P5139" s="77">
        <v>202858</v>
      </c>
      <c r="Q5139" s="77">
        <v>701423</v>
      </c>
      <c r="R5139" s="77">
        <v>0.28999999999999998</v>
      </c>
      <c r="S5139" s="77">
        <v>39.265999999999998</v>
      </c>
      <c r="T5139" s="77">
        <v>6.625</v>
      </c>
      <c r="U5139" s="77">
        <v>20.233599999999999</v>
      </c>
      <c r="V5139" s="77">
        <v>2.4795048617910309</v>
      </c>
      <c r="AC5139" s="77">
        <v>39.200000000000003</v>
      </c>
      <c r="AD5139" s="77">
        <v>34.85</v>
      </c>
      <c r="AH5139" s="77">
        <f>IF(AND(M5139&lt;Variables!$G$6,M5139&gt;Variables!$G$5),0,1)</f>
        <v>1</v>
      </c>
      <c r="AI5139" s="77">
        <f t="shared" si="162"/>
        <v>0</v>
      </c>
      <c r="AJ5139" s="77">
        <f>IF(I5139&gt;Variables!$G$7,0,1)</f>
        <v>0</v>
      </c>
      <c r="AK5139" s="77">
        <f>IF(F5139&gt;Variables!$G$8,0,1)</f>
        <v>1</v>
      </c>
      <c r="AL5139" s="77">
        <f>IF(G5139&gt;Variables!$G$9,0,1)</f>
        <v>1</v>
      </c>
      <c r="AM5139" s="77">
        <f>IF(AND(K5139&gt;Variables!$G$10,K5139&lt;Variables!$G$11),0,1)</f>
        <v>1</v>
      </c>
      <c r="AN5139" s="77">
        <f>IF(H5139&lt;Variables!$G$13,1,0)</f>
        <v>0</v>
      </c>
      <c r="AO5139" s="77">
        <f>IF(R5139&lt;Variables!$G$12,0,1)</f>
        <v>0</v>
      </c>
      <c r="AP5139" s="78">
        <f t="shared" si="163"/>
        <v>1</v>
      </c>
      <c r="AQ5139" s="77">
        <f>IF(V5139&lt;Variables!$G$15,1,0)</f>
        <v>1</v>
      </c>
      <c r="AR5139" s="77">
        <v>0</v>
      </c>
      <c r="AS5139" s="77">
        <v>0</v>
      </c>
      <c r="AT5139" s="77">
        <v>1</v>
      </c>
      <c r="AU5139" s="77">
        <v>0</v>
      </c>
      <c r="BA5139" s="77">
        <v>-1.69</v>
      </c>
    </row>
    <row r="5140" spans="3:53" x14ac:dyDescent="0.25">
      <c r="C5140" s="77" t="s">
        <v>655</v>
      </c>
      <c r="D5140" s="77" t="s">
        <v>619</v>
      </c>
      <c r="E5140" s="77">
        <v>4.4400000000000004</v>
      </c>
      <c r="F5140" s="77">
        <v>7.01</v>
      </c>
      <c r="G5140" s="77">
        <v>2.31</v>
      </c>
      <c r="H5140" s="77">
        <v>-99999</v>
      </c>
      <c r="I5140" s="77">
        <v>-22.759</v>
      </c>
      <c r="J5140" s="77" t="s">
        <v>74</v>
      </c>
      <c r="K5140" s="77">
        <v>47.38</v>
      </c>
      <c r="L5140" s="77">
        <v>4.4338949999999997</v>
      </c>
      <c r="M5140" s="77">
        <v>-8.7846013493778768E-2</v>
      </c>
      <c r="N5140" s="77">
        <v>4.4281119999999996</v>
      </c>
      <c r="O5140" s="77">
        <v>4.2636681276356878E-2</v>
      </c>
      <c r="P5140" s="77">
        <v>1084000</v>
      </c>
      <c r="Q5140" s="77">
        <v>112475</v>
      </c>
      <c r="R5140" s="77">
        <v>9.64</v>
      </c>
      <c r="S5140" s="77">
        <v>39.265999999999998</v>
      </c>
      <c r="T5140" s="77">
        <v>6.625</v>
      </c>
      <c r="U5140" s="77">
        <v>20.233599999999999</v>
      </c>
      <c r="V5140" s="77">
        <v>2.3414761042189758</v>
      </c>
      <c r="AC5140" s="77">
        <v>4.45</v>
      </c>
      <c r="AD5140" s="77">
        <v>4.37</v>
      </c>
      <c r="AH5140" s="77">
        <f>IF(AND(M5140&lt;Variables!$G$6,M5140&gt;Variables!$G$5),0,1)</f>
        <v>1</v>
      </c>
      <c r="AI5140" s="77">
        <f t="shared" si="162"/>
        <v>0</v>
      </c>
      <c r="AJ5140" s="77">
        <f>IF(I5140&gt;Variables!$G$7,0,1)</f>
        <v>1</v>
      </c>
      <c r="AK5140" s="77">
        <f>IF(F5140&gt;Variables!$G$8,0,1)</f>
        <v>1</v>
      </c>
      <c r="AL5140" s="77">
        <f>IF(G5140&gt;Variables!$G$9,0,1)</f>
        <v>1</v>
      </c>
      <c r="AM5140" s="77">
        <f>IF(AND(K5140&gt;Variables!$G$10,K5140&lt;Variables!$G$11),0,1)</f>
        <v>1</v>
      </c>
      <c r="AN5140" s="77">
        <f>IF(H5140&lt;Variables!$G$13,1,0)</f>
        <v>1</v>
      </c>
      <c r="AO5140" s="77">
        <f>IF(R5140&lt;Variables!$G$12,0,1)</f>
        <v>1</v>
      </c>
      <c r="AP5140" s="78">
        <f t="shared" si="163"/>
        <v>0</v>
      </c>
      <c r="AQ5140" s="77">
        <f>IF(V5140&lt;Variables!$G$15,1,0)</f>
        <v>1</v>
      </c>
      <c r="AR5140" s="77">
        <v>0</v>
      </c>
      <c r="AS5140" s="77">
        <v>0</v>
      </c>
      <c r="AT5140" s="77">
        <v>0</v>
      </c>
      <c r="AU5140" s="77">
        <v>1</v>
      </c>
      <c r="BA5140" s="77">
        <v>-0.5</v>
      </c>
    </row>
    <row r="5141" spans="3:53" x14ac:dyDescent="0.25">
      <c r="C5141" s="77" t="s">
        <v>655</v>
      </c>
      <c r="D5141" s="77" t="s">
        <v>431</v>
      </c>
      <c r="E5141" s="77">
        <v>40.630000000000003</v>
      </c>
      <c r="F5141" s="77">
        <v>6.43</v>
      </c>
      <c r="G5141" s="77">
        <v>6.18</v>
      </c>
      <c r="H5141" s="77">
        <v>4950</v>
      </c>
      <c r="I5141" s="77">
        <v>178.34299999999999</v>
      </c>
      <c r="J5141" s="77" t="s">
        <v>75</v>
      </c>
      <c r="K5141" s="77">
        <v>56.33</v>
      </c>
      <c r="L5141" s="77">
        <v>40.375780000000013</v>
      </c>
      <c r="M5141" s="77">
        <v>0.45626363131559622</v>
      </c>
      <c r="N5141" s="77">
        <v>40.452672</v>
      </c>
      <c r="O5141" s="77">
        <v>0.26531745542050361</v>
      </c>
      <c r="P5141" s="77">
        <v>6063000</v>
      </c>
      <c r="Q5141" s="77">
        <v>5997000</v>
      </c>
      <c r="R5141" s="77">
        <v>1.01</v>
      </c>
      <c r="S5141" s="77">
        <v>39.265999999999998</v>
      </c>
      <c r="T5141" s="77">
        <v>6.625</v>
      </c>
      <c r="U5141" s="77">
        <v>20.233599999999999</v>
      </c>
      <c r="V5141" s="77">
        <v>2.4123749718911691</v>
      </c>
      <c r="AC5141" s="77">
        <v>41.31</v>
      </c>
      <c r="AD5141" s="77">
        <v>39.28</v>
      </c>
      <c r="AH5141" s="77">
        <f>IF(AND(M5141&lt;Variables!$G$6,M5141&gt;Variables!$G$5),0,1)</f>
        <v>1</v>
      </c>
      <c r="AI5141" s="77">
        <f t="shared" si="162"/>
        <v>1</v>
      </c>
      <c r="AJ5141" s="77">
        <f>IF(I5141&gt;Variables!$G$7,0,1)</f>
        <v>0</v>
      </c>
      <c r="AK5141" s="77">
        <f>IF(F5141&gt;Variables!$G$8,0,1)</f>
        <v>1</v>
      </c>
      <c r="AL5141" s="77">
        <f>IF(G5141&gt;Variables!$G$9,0,1)</f>
        <v>1</v>
      </c>
      <c r="AM5141" s="77">
        <f>IF(AND(K5141&gt;Variables!$G$10,K5141&lt;Variables!$G$11),0,1)</f>
        <v>1</v>
      </c>
      <c r="AN5141" s="77">
        <f>IF(H5141&lt;Variables!$G$13,1,0)</f>
        <v>0</v>
      </c>
      <c r="AO5141" s="77">
        <f>IF(R5141&lt;Variables!$G$12,0,1)</f>
        <v>0</v>
      </c>
      <c r="AP5141" s="78">
        <f t="shared" si="163"/>
        <v>1</v>
      </c>
      <c r="AQ5141" s="77">
        <f>IF(V5141&lt;Variables!$G$15,1,0)</f>
        <v>1</v>
      </c>
      <c r="AR5141" s="77">
        <v>1</v>
      </c>
      <c r="AS5141" s="77">
        <v>0</v>
      </c>
      <c r="AT5141" s="77">
        <v>0</v>
      </c>
      <c r="AU5141" s="77">
        <v>0</v>
      </c>
      <c r="BA5141" s="77">
        <v>1.01</v>
      </c>
    </row>
    <row r="5142" spans="3:53" x14ac:dyDescent="0.25">
      <c r="C5142" s="77" t="s">
        <v>655</v>
      </c>
      <c r="D5142" s="77" t="s">
        <v>612</v>
      </c>
      <c r="E5142" s="77">
        <v>127.49</v>
      </c>
      <c r="F5142" s="77">
        <v>6.4</v>
      </c>
      <c r="G5142" s="77">
        <v>1.19</v>
      </c>
      <c r="H5142" s="77">
        <v>19960</v>
      </c>
      <c r="I5142" s="77">
        <v>-27.815000000000001</v>
      </c>
      <c r="J5142" s="77" t="s">
        <v>75</v>
      </c>
      <c r="K5142" s="77">
        <v>55.48</v>
      </c>
      <c r="L5142" s="77">
        <v>127.02115999999999</v>
      </c>
      <c r="M5142" s="77">
        <v>0.12505003103421999</v>
      </c>
      <c r="N5142" s="77">
        <v>126.883352</v>
      </c>
      <c r="O5142" s="77">
        <v>0.23379584108086179</v>
      </c>
      <c r="P5142" s="77">
        <v>2634000</v>
      </c>
      <c r="Q5142" s="77">
        <v>1140000</v>
      </c>
      <c r="R5142" s="77">
        <v>2.31</v>
      </c>
      <c r="S5142" s="77">
        <v>39.265999999999998</v>
      </c>
      <c r="T5142" s="77">
        <v>6.625</v>
      </c>
      <c r="U5142" s="77">
        <v>20.233599999999999</v>
      </c>
      <c r="V5142" s="77">
        <v>2.418542427389955</v>
      </c>
      <c r="AC5142" s="77">
        <v>127.88</v>
      </c>
      <c r="AD5142" s="77">
        <v>126.23</v>
      </c>
      <c r="AH5142" s="77">
        <f>IF(AND(M5142&lt;Variables!$G$6,M5142&gt;Variables!$G$5),0,1)</f>
        <v>1</v>
      </c>
      <c r="AI5142" s="77">
        <f t="shared" si="162"/>
        <v>0</v>
      </c>
      <c r="AJ5142" s="77">
        <f>IF(I5142&gt;Variables!$G$7,0,1)</f>
        <v>1</v>
      </c>
      <c r="AK5142" s="77">
        <f>IF(F5142&gt;Variables!$G$8,0,1)</f>
        <v>1</v>
      </c>
      <c r="AL5142" s="77">
        <f>IF(G5142&gt;Variables!$G$9,0,1)</f>
        <v>1</v>
      </c>
      <c r="AM5142" s="77">
        <f>IF(AND(K5142&gt;Variables!$G$10,K5142&lt;Variables!$G$11),0,1)</f>
        <v>1</v>
      </c>
      <c r="AN5142" s="77">
        <f>IF(H5142&lt;Variables!$G$13,1,0)</f>
        <v>0</v>
      </c>
      <c r="AO5142" s="77">
        <f>IF(R5142&lt;Variables!$G$12,0,1)</f>
        <v>1</v>
      </c>
      <c r="AP5142" s="78">
        <f t="shared" si="163"/>
        <v>1</v>
      </c>
      <c r="AQ5142" s="77">
        <f>IF(V5142&lt;Variables!$G$15,1,0)</f>
        <v>1</v>
      </c>
      <c r="AR5142" s="77">
        <v>0</v>
      </c>
      <c r="AS5142" s="77">
        <v>0</v>
      </c>
      <c r="AT5142" s="77">
        <v>0</v>
      </c>
      <c r="AU5142" s="77">
        <v>1</v>
      </c>
      <c r="BA5142" s="77">
        <v>-0.8</v>
      </c>
    </row>
    <row r="5143" spans="3:53" x14ac:dyDescent="0.25">
      <c r="C5143" s="77" t="s">
        <v>655</v>
      </c>
      <c r="D5143" s="77" t="s">
        <v>649</v>
      </c>
      <c r="E5143" s="77">
        <v>59.98</v>
      </c>
      <c r="F5143" s="77">
        <v>5.76</v>
      </c>
      <c r="G5143" s="77">
        <v>3.81</v>
      </c>
      <c r="H5143" s="77">
        <v>4210</v>
      </c>
      <c r="I5143" s="77">
        <v>-4.4450000000000003</v>
      </c>
      <c r="J5143" s="77" t="s">
        <v>75</v>
      </c>
      <c r="K5143" s="77">
        <v>43.6</v>
      </c>
      <c r="L5143" s="77">
        <v>60.092374999999997</v>
      </c>
      <c r="M5143" s="77">
        <v>-0.54312215152089738</v>
      </c>
      <c r="N5143" s="77">
        <v>59.944890000000008</v>
      </c>
      <c r="O5143" s="77">
        <v>-0.29842410253819762</v>
      </c>
      <c r="P5143" s="77">
        <v>1561000</v>
      </c>
      <c r="Q5143" s="77">
        <v>2786000</v>
      </c>
      <c r="R5143" s="77">
        <v>0.56000000000000005</v>
      </c>
      <c r="S5143" s="77">
        <v>39.265999999999998</v>
      </c>
      <c r="T5143" s="77">
        <v>6.625</v>
      </c>
      <c r="U5143" s="77">
        <v>20.233599999999999</v>
      </c>
      <c r="V5143" s="77">
        <v>2.3047785405885519</v>
      </c>
      <c r="AC5143" s="77">
        <v>59.95</v>
      </c>
      <c r="AD5143" s="77">
        <v>58.36</v>
      </c>
      <c r="AH5143" s="77">
        <f>IF(AND(M5143&lt;Variables!$G$6,M5143&gt;Variables!$G$5),0,1)</f>
        <v>1</v>
      </c>
      <c r="AI5143" s="77">
        <f t="shared" si="162"/>
        <v>0</v>
      </c>
      <c r="AJ5143" s="77">
        <f>IF(I5143&gt;Variables!$G$7,0,1)</f>
        <v>1</v>
      </c>
      <c r="AK5143" s="77">
        <f>IF(F5143&gt;Variables!$G$8,0,1)</f>
        <v>1</v>
      </c>
      <c r="AL5143" s="77">
        <f>IF(G5143&gt;Variables!$G$9,0,1)</f>
        <v>1</v>
      </c>
      <c r="AM5143" s="77">
        <f>IF(AND(K5143&gt;Variables!$G$10,K5143&lt;Variables!$G$11),0,1)</f>
        <v>1</v>
      </c>
      <c r="AN5143" s="77">
        <f>IF(H5143&lt;Variables!$G$13,1,0)</f>
        <v>0</v>
      </c>
      <c r="AO5143" s="77">
        <f>IF(R5143&lt;Variables!$G$12,0,1)</f>
        <v>0</v>
      </c>
      <c r="AP5143" s="78">
        <f t="shared" si="163"/>
        <v>1</v>
      </c>
      <c r="AQ5143" s="77">
        <f>IF(V5143&lt;Variables!$G$15,1,0)</f>
        <v>1</v>
      </c>
      <c r="AR5143" s="77">
        <v>0</v>
      </c>
      <c r="AS5143" s="77">
        <v>0</v>
      </c>
      <c r="AT5143" s="77">
        <v>1</v>
      </c>
      <c r="AU5143" s="77">
        <v>0</v>
      </c>
      <c r="BA5143" s="77">
        <v>-1.77</v>
      </c>
    </row>
    <row r="5144" spans="3:53" x14ac:dyDescent="0.25">
      <c r="C5144" s="77" t="s">
        <v>655</v>
      </c>
      <c r="D5144" s="77" t="s">
        <v>152</v>
      </c>
      <c r="E5144" s="77">
        <v>0.04</v>
      </c>
      <c r="F5144" s="77">
        <v>7.81</v>
      </c>
      <c r="G5144" s="77">
        <v>26.07</v>
      </c>
      <c r="H5144" s="77">
        <v>-99999</v>
      </c>
      <c r="I5144" s="77">
        <v>27.67</v>
      </c>
      <c r="J5144" s="77" t="s">
        <v>75</v>
      </c>
      <c r="K5144" s="77">
        <v>42.04</v>
      </c>
      <c r="L5144" s="77">
        <v>3.5784615384615387E-2</v>
      </c>
      <c r="M5144" s="77">
        <v>-1.3542562338779141</v>
      </c>
      <c r="N5144" s="77">
        <v>3.5726562500000003E-2</v>
      </c>
      <c r="O5144" s="77">
        <v>-1.193964574677469</v>
      </c>
      <c r="P5144" s="77">
        <v>4238000</v>
      </c>
      <c r="Q5144" s="77">
        <v>14265000</v>
      </c>
      <c r="R5144" s="77">
        <v>0.3</v>
      </c>
      <c r="S5144" s="77">
        <v>39.265999999999998</v>
      </c>
      <c r="T5144" s="77">
        <v>6.625</v>
      </c>
      <c r="U5144" s="77">
        <v>20.233599999999999</v>
      </c>
      <c r="V5144" s="77">
        <v>2.2886127697334482</v>
      </c>
      <c r="AC5144" s="77">
        <v>3.5999999999999997E-2</v>
      </c>
      <c r="AD5144" s="77">
        <v>3.4000000000000002E-2</v>
      </c>
      <c r="AH5144" s="77">
        <f>IF(AND(M5144&lt;Variables!$G$6,M5144&gt;Variables!$G$5),0,1)</f>
        <v>0</v>
      </c>
      <c r="AI5144" s="77">
        <f t="shared" si="162"/>
        <v>0</v>
      </c>
      <c r="AJ5144" s="77">
        <f>IF(I5144&gt;Variables!$G$7,0,1)</f>
        <v>1</v>
      </c>
      <c r="AK5144" s="77">
        <f>IF(F5144&gt;Variables!$G$8,0,1)</f>
        <v>1</v>
      </c>
      <c r="AL5144" s="77">
        <f>IF(G5144&gt;Variables!$G$9,0,1)</f>
        <v>0</v>
      </c>
      <c r="AM5144" s="77">
        <f>IF(AND(K5144&gt;Variables!$G$10,K5144&lt;Variables!$G$11),0,1)</f>
        <v>1</v>
      </c>
      <c r="AN5144" s="77">
        <f>IF(H5144&lt;Variables!$G$13,1,0)</f>
        <v>1</v>
      </c>
      <c r="AO5144" s="77">
        <f>IF(R5144&lt;Variables!$G$12,0,1)</f>
        <v>0</v>
      </c>
      <c r="AP5144" s="78">
        <f t="shared" si="163"/>
        <v>1</v>
      </c>
      <c r="AQ5144" s="77">
        <f>IF(V5144&lt;Variables!$G$15,1,0)</f>
        <v>1</v>
      </c>
      <c r="AR5144" s="77">
        <v>0</v>
      </c>
      <c r="AS5144" s="77">
        <v>0</v>
      </c>
      <c r="AT5144" s="77">
        <v>1</v>
      </c>
      <c r="AU5144" s="77">
        <v>0</v>
      </c>
      <c r="BA5144" s="77">
        <v>-2.25</v>
      </c>
    </row>
    <row r="5145" spans="3:53" x14ac:dyDescent="0.25">
      <c r="C5145" s="77" t="s">
        <v>655</v>
      </c>
      <c r="D5145" s="77" t="s">
        <v>621</v>
      </c>
      <c r="E5145" s="77">
        <v>11.89</v>
      </c>
      <c r="F5145" s="77">
        <v>33.19</v>
      </c>
      <c r="G5145" s="77">
        <v>-6.92</v>
      </c>
      <c r="H5145" s="77">
        <v>28.51</v>
      </c>
      <c r="I5145" s="77">
        <v>-13.324</v>
      </c>
      <c r="J5145" s="77" t="s">
        <v>74</v>
      </c>
      <c r="K5145" s="77">
        <v>53.48</v>
      </c>
      <c r="L5145" s="77">
        <v>11.902544444444439</v>
      </c>
      <c r="M5145" s="77">
        <v>0.56673222999004358</v>
      </c>
      <c r="N5145" s="77">
        <v>11.901025000000001</v>
      </c>
      <c r="O5145" s="77">
        <v>0.57957192762809751</v>
      </c>
      <c r="P5145" s="77">
        <v>4520000</v>
      </c>
      <c r="Q5145" s="77">
        <v>52870</v>
      </c>
      <c r="R5145" s="77">
        <v>85.49</v>
      </c>
      <c r="S5145" s="77">
        <v>39.265999999999998</v>
      </c>
      <c r="T5145" s="77">
        <v>6.625</v>
      </c>
      <c r="U5145" s="77">
        <v>20.233599999999999</v>
      </c>
      <c r="V5145" s="77">
        <v>2.3826219670931241</v>
      </c>
      <c r="AC5145" s="77">
        <v>13.5</v>
      </c>
      <c r="AD5145" s="77">
        <v>11.63</v>
      </c>
      <c r="AH5145" s="77">
        <f>IF(AND(M5145&lt;Variables!$G$6,M5145&gt;Variables!$G$5),0,1)</f>
        <v>1</v>
      </c>
      <c r="AI5145" s="77">
        <f t="shared" si="162"/>
        <v>0</v>
      </c>
      <c r="AJ5145" s="77">
        <f>IF(I5145&gt;Variables!$G$7,0,1)</f>
        <v>1</v>
      </c>
      <c r="AK5145" s="77">
        <f>IF(F5145&gt;Variables!$G$8,0,1)</f>
        <v>0</v>
      </c>
      <c r="AL5145" s="77">
        <f>IF(G5145&gt;Variables!$G$9,0,1)</f>
        <v>1</v>
      </c>
      <c r="AM5145" s="77">
        <f>IF(AND(K5145&gt;Variables!$G$10,K5145&lt;Variables!$G$11),0,1)</f>
        <v>1</v>
      </c>
      <c r="AN5145" s="77">
        <f>IF(H5145&lt;Variables!$G$13,1,0)</f>
        <v>1</v>
      </c>
      <c r="AO5145" s="77">
        <f>IF(R5145&lt;Variables!$G$12,0,1)</f>
        <v>1</v>
      </c>
      <c r="AP5145" s="78">
        <f t="shared" si="163"/>
        <v>0</v>
      </c>
      <c r="AQ5145" s="77">
        <f>IF(V5145&lt;Variables!$G$15,1,0)</f>
        <v>1</v>
      </c>
      <c r="AR5145" s="77">
        <v>1</v>
      </c>
      <c r="AS5145" s="77">
        <v>0</v>
      </c>
      <c r="AT5145" s="77">
        <v>0</v>
      </c>
      <c r="AU5145" s="77">
        <v>0</v>
      </c>
      <c r="BA5145" s="77">
        <v>2.95</v>
      </c>
    </row>
    <row r="5146" spans="3:53" x14ac:dyDescent="0.25">
      <c r="C5146" s="77" t="s">
        <v>655</v>
      </c>
      <c r="D5146" s="77" t="s">
        <v>127</v>
      </c>
      <c r="E5146" s="77">
        <v>41.62</v>
      </c>
      <c r="F5146" s="77">
        <v>23.8</v>
      </c>
      <c r="G5146" s="77">
        <v>23.51</v>
      </c>
      <c r="H5146" s="77">
        <v>6940</v>
      </c>
      <c r="I5146" s="77">
        <v>1503.5070000000001</v>
      </c>
      <c r="J5146" s="77" t="s">
        <v>74</v>
      </c>
      <c r="K5146" s="77">
        <v>60.08</v>
      </c>
      <c r="L5146" s="77">
        <v>41.280374999999999</v>
      </c>
      <c r="M5146" s="77">
        <v>0.53203247305771961</v>
      </c>
      <c r="N5146" s="77">
        <v>39.860523999999998</v>
      </c>
      <c r="O5146" s="77">
        <v>4.1130317303405297</v>
      </c>
      <c r="P5146" s="77">
        <v>974943</v>
      </c>
      <c r="Q5146" s="77">
        <v>800984</v>
      </c>
      <c r="R5146" s="77">
        <v>1.22</v>
      </c>
      <c r="S5146" s="77">
        <v>39.265999999999998</v>
      </c>
      <c r="T5146" s="77">
        <v>6.625</v>
      </c>
      <c r="U5146" s="77">
        <v>20.233599999999999</v>
      </c>
      <c r="V5146" s="77">
        <v>2.4421079370960168</v>
      </c>
      <c r="AC5146" s="77">
        <v>42.62</v>
      </c>
      <c r="AD5146" s="77">
        <v>40.5</v>
      </c>
      <c r="AH5146" s="77">
        <f>IF(AND(M5146&lt;Variables!$G$6,M5146&gt;Variables!$G$5),0,1)</f>
        <v>1</v>
      </c>
      <c r="AI5146" s="77">
        <f t="shared" si="162"/>
        <v>0</v>
      </c>
      <c r="AJ5146" s="77">
        <f>IF(I5146&gt;Variables!$G$7,0,1)</f>
        <v>0</v>
      </c>
      <c r="AK5146" s="77">
        <f>IF(F5146&gt;Variables!$G$8,0,1)</f>
        <v>0</v>
      </c>
      <c r="AL5146" s="77">
        <f>IF(G5146&gt;Variables!$G$9,0,1)</f>
        <v>0</v>
      </c>
      <c r="AM5146" s="77">
        <f>IF(AND(K5146&gt;Variables!$G$10,K5146&lt;Variables!$G$11),0,1)</f>
        <v>1</v>
      </c>
      <c r="AN5146" s="77">
        <f>IF(H5146&lt;Variables!$G$13,1,0)</f>
        <v>0</v>
      </c>
      <c r="AO5146" s="77">
        <f>IF(R5146&lt;Variables!$G$12,0,1)</f>
        <v>0</v>
      </c>
      <c r="AP5146" s="78">
        <f t="shared" si="163"/>
        <v>0</v>
      </c>
      <c r="AQ5146" s="77">
        <f>IF(V5146&lt;Variables!$G$15,1,0)</f>
        <v>1</v>
      </c>
      <c r="AR5146" s="77">
        <v>1</v>
      </c>
      <c r="AS5146" s="77">
        <v>0</v>
      </c>
      <c r="AT5146" s="77">
        <v>0</v>
      </c>
      <c r="AU5146" s="77">
        <v>0</v>
      </c>
      <c r="BA5146" s="77">
        <v>2</v>
      </c>
    </row>
    <row r="5147" spans="3:53" x14ac:dyDescent="0.25">
      <c r="C5147" s="77" t="s">
        <v>655</v>
      </c>
      <c r="D5147" s="77" t="s">
        <v>623</v>
      </c>
      <c r="E5147" s="77">
        <v>12.53</v>
      </c>
      <c r="F5147" s="77">
        <v>12.42</v>
      </c>
      <c r="G5147" s="77">
        <v>1.78</v>
      </c>
      <c r="H5147" s="77">
        <v>8119.9999999999991</v>
      </c>
      <c r="I5147" s="77">
        <v>-41.533999999999999</v>
      </c>
      <c r="J5147" s="77" t="s">
        <v>74</v>
      </c>
      <c r="K5147" s="77">
        <v>35.119999999999997</v>
      </c>
      <c r="L5147" s="77">
        <v>12.53886</v>
      </c>
      <c r="M5147" s="77">
        <v>-0.39923884627470302</v>
      </c>
      <c r="N5147" s="77">
        <v>12.680994</v>
      </c>
      <c r="O5147" s="77">
        <v>-1.515606741868978</v>
      </c>
      <c r="P5147" s="77">
        <v>25073000</v>
      </c>
      <c r="Q5147" s="77">
        <v>6845000</v>
      </c>
      <c r="R5147" s="77">
        <v>3.66</v>
      </c>
      <c r="S5147" s="77">
        <v>39.265999999999998</v>
      </c>
      <c r="T5147" s="77">
        <v>6.625</v>
      </c>
      <c r="U5147" s="77">
        <v>20.233599999999999</v>
      </c>
      <c r="V5147" s="77">
        <v>2.2060667433970869</v>
      </c>
      <c r="AC5147" s="77">
        <v>12.55</v>
      </c>
      <c r="AD5147" s="77">
        <v>11.92</v>
      </c>
      <c r="AH5147" s="77">
        <f>IF(AND(M5147&lt;Variables!$G$6,M5147&gt;Variables!$G$5),0,1)</f>
        <v>1</v>
      </c>
      <c r="AI5147" s="77">
        <f t="shared" si="162"/>
        <v>1</v>
      </c>
      <c r="AJ5147" s="77">
        <f>IF(I5147&gt;Variables!$G$7,0,1)</f>
        <v>1</v>
      </c>
      <c r="AK5147" s="77">
        <f>IF(F5147&gt;Variables!$G$8,0,1)</f>
        <v>0</v>
      </c>
      <c r="AL5147" s="77">
        <f>IF(G5147&gt;Variables!$G$9,0,1)</f>
        <v>1</v>
      </c>
      <c r="AM5147" s="77">
        <f>IF(AND(K5147&gt;Variables!$G$10,K5147&lt;Variables!$G$11),0,1)</f>
        <v>1</v>
      </c>
      <c r="AN5147" s="77">
        <f>IF(H5147&lt;Variables!$G$13,1,0)</f>
        <v>0</v>
      </c>
      <c r="AO5147" s="77">
        <f>IF(R5147&lt;Variables!$G$12,0,1)</f>
        <v>1</v>
      </c>
      <c r="AP5147" s="78">
        <f t="shared" si="163"/>
        <v>0</v>
      </c>
      <c r="AQ5147" s="77">
        <f>IF(V5147&lt;Variables!$G$15,1,0)</f>
        <v>1</v>
      </c>
      <c r="AR5147" s="77">
        <v>0</v>
      </c>
      <c r="AS5147" s="77">
        <v>0</v>
      </c>
      <c r="AT5147" s="77">
        <v>1</v>
      </c>
      <c r="AU5147" s="77">
        <v>0</v>
      </c>
      <c r="BA5147" s="77">
        <v>-1.71</v>
      </c>
    </row>
    <row r="5148" spans="3:53" x14ac:dyDescent="0.25">
      <c r="C5148" s="77" t="s">
        <v>655</v>
      </c>
      <c r="D5148" s="77" t="s">
        <v>445</v>
      </c>
      <c r="E5148" s="77">
        <v>19.559999999999999</v>
      </c>
      <c r="F5148" s="77">
        <v>50.89</v>
      </c>
      <c r="G5148" s="77">
        <v>51.41</v>
      </c>
      <c r="H5148" s="77">
        <v>122.72</v>
      </c>
      <c r="I5148" s="77">
        <v>86213.384999999995</v>
      </c>
      <c r="J5148" s="77" t="s">
        <v>75</v>
      </c>
      <c r="K5148" s="77">
        <v>60.49</v>
      </c>
      <c r="L5148" s="77">
        <v>18.779215000000001</v>
      </c>
      <c r="M5148" s="77">
        <v>3.0394507970647382</v>
      </c>
      <c r="N5148" s="77">
        <v>19.229921999999998</v>
      </c>
      <c r="O5148" s="77">
        <v>0.62443311002509239</v>
      </c>
      <c r="P5148" s="77">
        <v>57010000</v>
      </c>
      <c r="Q5148" s="77">
        <v>26410000</v>
      </c>
      <c r="R5148" s="77">
        <v>2.16</v>
      </c>
      <c r="S5148" s="77">
        <v>39.265999999999998</v>
      </c>
      <c r="T5148" s="77">
        <v>6.625</v>
      </c>
      <c r="U5148" s="77">
        <v>20.233599999999999</v>
      </c>
      <c r="V5148" s="77">
        <v>2.304570152645145</v>
      </c>
      <c r="AC5148" s="77">
        <v>19.670000000000002</v>
      </c>
      <c r="AD5148" s="77">
        <v>15.81</v>
      </c>
      <c r="AH5148" s="77">
        <f>IF(AND(M5148&lt;Variables!$G$6,M5148&gt;Variables!$G$5),0,1)</f>
        <v>1</v>
      </c>
      <c r="AI5148" s="77">
        <f t="shared" si="162"/>
        <v>1</v>
      </c>
      <c r="AJ5148" s="77">
        <f>IF(I5148&gt;Variables!$G$7,0,1)</f>
        <v>0</v>
      </c>
      <c r="AK5148" s="77">
        <f>IF(F5148&gt;Variables!$G$8,0,1)</f>
        <v>0</v>
      </c>
      <c r="AL5148" s="77">
        <f>IF(G5148&gt;Variables!$G$9,0,1)</f>
        <v>0</v>
      </c>
      <c r="AM5148" s="77">
        <f>IF(AND(K5148&gt;Variables!$G$10,K5148&lt;Variables!$G$11),0,1)</f>
        <v>1</v>
      </c>
      <c r="AN5148" s="77">
        <f>IF(H5148&lt;Variables!$G$13,1,0)</f>
        <v>1</v>
      </c>
      <c r="AO5148" s="77">
        <f>IF(R5148&lt;Variables!$G$12,0,1)</f>
        <v>0</v>
      </c>
      <c r="AP5148" s="78">
        <f t="shared" si="163"/>
        <v>1</v>
      </c>
      <c r="AQ5148" s="77">
        <f>IF(V5148&lt;Variables!$G$15,1,0)</f>
        <v>1</v>
      </c>
      <c r="AR5148" s="77">
        <v>0</v>
      </c>
      <c r="AS5148" s="77">
        <v>0</v>
      </c>
      <c r="AT5148" s="77">
        <v>1</v>
      </c>
      <c r="AU5148" s="77">
        <v>0</v>
      </c>
      <c r="BA5148" s="77">
        <v>-2.25</v>
      </c>
    </row>
    <row r="5149" spans="3:53" x14ac:dyDescent="0.25">
      <c r="C5149" s="77" t="s">
        <v>655</v>
      </c>
      <c r="D5149" s="77" t="s">
        <v>609</v>
      </c>
      <c r="E5149" s="77">
        <v>5.48</v>
      </c>
      <c r="F5149" s="77">
        <v>6.35</v>
      </c>
      <c r="G5149" s="77">
        <v>3.06</v>
      </c>
      <c r="H5149" s="77">
        <v>30100</v>
      </c>
      <c r="I5149" s="77">
        <v>266.90300000000002</v>
      </c>
      <c r="J5149" s="77" t="s">
        <v>74</v>
      </c>
      <c r="K5149" s="77">
        <v>47.09</v>
      </c>
      <c r="L5149" s="77">
        <v>5.4687949999999992</v>
      </c>
      <c r="M5149" s="77">
        <v>-0.1169361806394185</v>
      </c>
      <c r="N5149" s="77">
        <v>5.458537999999999</v>
      </c>
      <c r="O5149" s="77">
        <v>7.0751545560380796E-2</v>
      </c>
      <c r="P5149" s="77">
        <v>37760000</v>
      </c>
      <c r="Q5149" s="77">
        <v>38585000</v>
      </c>
      <c r="R5149" s="77">
        <v>0.98</v>
      </c>
      <c r="S5149" s="77">
        <v>39.265999999999998</v>
      </c>
      <c r="T5149" s="77">
        <v>6.625</v>
      </c>
      <c r="U5149" s="77">
        <v>20.233599999999999</v>
      </c>
      <c r="V5149" s="77">
        <v>2.338909999679637</v>
      </c>
      <c r="AC5149" s="77">
        <v>5.65</v>
      </c>
      <c r="AD5149" s="77">
        <v>5.45</v>
      </c>
      <c r="AH5149" s="77">
        <f>IF(AND(M5149&lt;Variables!$G$6,M5149&gt;Variables!$G$5),0,1)</f>
        <v>1</v>
      </c>
      <c r="AI5149" s="77">
        <f t="shared" si="162"/>
        <v>0</v>
      </c>
      <c r="AJ5149" s="77">
        <f>IF(I5149&gt;Variables!$G$7,0,1)</f>
        <v>0</v>
      </c>
      <c r="AK5149" s="77">
        <f>IF(F5149&gt;Variables!$G$8,0,1)</f>
        <v>1</v>
      </c>
      <c r="AL5149" s="77">
        <f>IF(G5149&gt;Variables!$G$9,0,1)</f>
        <v>1</v>
      </c>
      <c r="AM5149" s="77">
        <f>IF(AND(K5149&gt;Variables!$G$10,K5149&lt;Variables!$G$11),0,1)</f>
        <v>1</v>
      </c>
      <c r="AN5149" s="77">
        <f>IF(H5149&lt;Variables!$G$13,1,0)</f>
        <v>0</v>
      </c>
      <c r="AO5149" s="77">
        <f>IF(R5149&lt;Variables!$G$12,0,1)</f>
        <v>0</v>
      </c>
      <c r="AP5149" s="78">
        <f t="shared" si="163"/>
        <v>0</v>
      </c>
      <c r="AQ5149" s="77">
        <f>IF(V5149&lt;Variables!$G$15,1,0)</f>
        <v>1</v>
      </c>
      <c r="AR5149" s="77">
        <v>0</v>
      </c>
      <c r="AS5149" s="77">
        <v>1</v>
      </c>
      <c r="AT5149" s="77">
        <v>0</v>
      </c>
      <c r="AU5149" s="77">
        <v>0</v>
      </c>
      <c r="BA5149" s="77">
        <v>0.64</v>
      </c>
    </row>
    <row r="5150" spans="3:53" x14ac:dyDescent="0.25">
      <c r="C5150" s="77" t="s">
        <v>655</v>
      </c>
      <c r="D5150" s="77" t="s">
        <v>618</v>
      </c>
      <c r="E5150" s="77">
        <v>1.4</v>
      </c>
      <c r="F5150" s="77">
        <v>8.4600000000000009</v>
      </c>
      <c r="G5150" s="77">
        <v>0.71</v>
      </c>
      <c r="H5150" s="77">
        <v>-99999</v>
      </c>
      <c r="I5150" s="77">
        <v>4.2729999999999997</v>
      </c>
      <c r="J5150" s="77" t="s">
        <v>74</v>
      </c>
      <c r="L5150" s="77">
        <v>-99999</v>
      </c>
      <c r="M5150" s="77">
        <v>-99999</v>
      </c>
      <c r="N5150" s="77">
        <v>1.41</v>
      </c>
      <c r="O5150" s="77">
        <v>0</v>
      </c>
      <c r="P5150" s="77">
        <v>33067</v>
      </c>
      <c r="Q5150" s="77">
        <v>39096</v>
      </c>
      <c r="R5150" s="77">
        <v>0.85</v>
      </c>
      <c r="S5150" s="77">
        <v>39.265999999999998</v>
      </c>
      <c r="T5150" s="77">
        <v>6.625</v>
      </c>
      <c r="U5150" s="77">
        <v>20.233599999999999</v>
      </c>
      <c r="V5150" s="77">
        <v>-99999</v>
      </c>
      <c r="AC5150" s="77">
        <v>1.41</v>
      </c>
      <c r="AD5150" s="77">
        <v>1.395</v>
      </c>
      <c r="AH5150" s="77">
        <f>IF(AND(M5150&lt;Variables!$G$6,M5150&gt;Variables!$G$5),0,1)</f>
        <v>1</v>
      </c>
      <c r="AI5150" s="77">
        <f t="shared" si="162"/>
        <v>1</v>
      </c>
      <c r="AJ5150" s="77">
        <f>IF(I5150&gt;Variables!$G$7,0,1)</f>
        <v>1</v>
      </c>
      <c r="AK5150" s="77">
        <f>IF(F5150&gt;Variables!$G$8,0,1)</f>
        <v>1</v>
      </c>
      <c r="AL5150" s="77">
        <f>IF(G5150&gt;Variables!$G$9,0,1)</f>
        <v>1</v>
      </c>
      <c r="AM5150" s="77">
        <f>IF(AND(K5150&gt;Variables!$G$10,K5150&lt;Variables!$G$11),0,1)</f>
        <v>1</v>
      </c>
      <c r="AN5150" s="77">
        <f>IF(H5150&lt;Variables!$G$13,1,0)</f>
        <v>1</v>
      </c>
      <c r="AO5150" s="77">
        <f>IF(R5150&lt;Variables!$G$12,0,1)</f>
        <v>0</v>
      </c>
      <c r="AP5150" s="78">
        <f t="shared" si="163"/>
        <v>0</v>
      </c>
      <c r="AQ5150" s="77">
        <f>IF(V5150&lt;Variables!$G$15,1,0)</f>
        <v>1</v>
      </c>
      <c r="AR5150" s="77">
        <v>0</v>
      </c>
      <c r="AS5150" s="77">
        <v>0</v>
      </c>
      <c r="AT5150" s="77">
        <v>0</v>
      </c>
      <c r="AU5150" s="77">
        <v>0</v>
      </c>
      <c r="BA5150" s="77">
        <v>0</v>
      </c>
    </row>
    <row r="5151" spans="3:53" x14ac:dyDescent="0.25">
      <c r="C5151" s="77" t="s">
        <v>655</v>
      </c>
      <c r="D5151" s="77" t="s">
        <v>611</v>
      </c>
      <c r="E5151" s="77">
        <v>20.97</v>
      </c>
      <c r="F5151" s="77">
        <v>6.33</v>
      </c>
      <c r="G5151" s="77">
        <v>-0.76</v>
      </c>
      <c r="H5151" s="77">
        <v>-99999</v>
      </c>
      <c r="I5151" s="77">
        <v>-0.38400000000000001</v>
      </c>
      <c r="J5151" s="77" t="s">
        <v>74</v>
      </c>
      <c r="K5151" s="77">
        <v>62.68</v>
      </c>
      <c r="L5151" s="77">
        <v>20.90666666666667</v>
      </c>
      <c r="M5151" s="77">
        <v>1.59438775510229E-2</v>
      </c>
      <c r="N5151" s="77">
        <v>20.905463636363631</v>
      </c>
      <c r="O5151" s="77">
        <v>2.169941655096632E-2</v>
      </c>
      <c r="P5151" s="77">
        <v>28697</v>
      </c>
      <c r="Q5151" s="77">
        <v>63540</v>
      </c>
      <c r="R5151" s="77">
        <v>0.45</v>
      </c>
      <c r="S5151" s="77">
        <v>39.265999999999998</v>
      </c>
      <c r="T5151" s="77">
        <v>6.625</v>
      </c>
      <c r="U5151" s="77">
        <v>20.233599999999999</v>
      </c>
      <c r="V5151" s="77">
        <v>2.497366396938776</v>
      </c>
      <c r="AC5151" s="77">
        <v>21.3</v>
      </c>
      <c r="AD5151" s="77">
        <v>20.9</v>
      </c>
      <c r="AH5151" s="77">
        <f>IF(AND(M5151&lt;Variables!$G$6,M5151&gt;Variables!$G$5),0,1)</f>
        <v>1</v>
      </c>
      <c r="AI5151" s="77">
        <f t="shared" si="162"/>
        <v>0</v>
      </c>
      <c r="AJ5151" s="77">
        <f>IF(I5151&gt;Variables!$G$7,0,1)</f>
        <v>1</v>
      </c>
      <c r="AK5151" s="77">
        <f>IF(F5151&gt;Variables!$G$8,0,1)</f>
        <v>1</v>
      </c>
      <c r="AL5151" s="77">
        <f>IF(G5151&gt;Variables!$G$9,0,1)</f>
        <v>1</v>
      </c>
      <c r="AM5151" s="77">
        <f>IF(AND(K5151&gt;Variables!$G$10,K5151&lt;Variables!$G$11),0,1)</f>
        <v>0</v>
      </c>
      <c r="AN5151" s="77">
        <f>IF(H5151&lt;Variables!$G$13,1,0)</f>
        <v>1</v>
      </c>
      <c r="AO5151" s="77">
        <f>IF(R5151&lt;Variables!$G$12,0,1)</f>
        <v>0</v>
      </c>
      <c r="AP5151" s="78">
        <f t="shared" si="163"/>
        <v>0</v>
      </c>
      <c r="AQ5151" s="77">
        <f>IF(V5151&lt;Variables!$G$15,1,0)</f>
        <v>1</v>
      </c>
      <c r="AR5151" s="77">
        <v>1</v>
      </c>
      <c r="AS5151" s="77">
        <v>0</v>
      </c>
      <c r="AT5151" s="77">
        <v>0</v>
      </c>
      <c r="AU5151" s="77">
        <v>0</v>
      </c>
      <c r="BA5151" s="77">
        <v>0.87</v>
      </c>
    </row>
    <row r="5152" spans="3:53" x14ac:dyDescent="0.25">
      <c r="C5152" s="77" t="s">
        <v>655</v>
      </c>
      <c r="D5152" s="77" t="s">
        <v>636</v>
      </c>
      <c r="E5152" s="77">
        <v>9.83</v>
      </c>
      <c r="F5152" s="77">
        <v>20.84</v>
      </c>
      <c r="G5152" s="77">
        <v>18.5</v>
      </c>
      <c r="H5152" s="77">
        <v>124.65</v>
      </c>
      <c r="I5152" s="77">
        <v>-38.823999999999998</v>
      </c>
      <c r="J5152" s="77" t="s">
        <v>74</v>
      </c>
      <c r="K5152" s="77">
        <v>48.62</v>
      </c>
      <c r="L5152" s="77">
        <v>9.9037888888888901</v>
      </c>
      <c r="M5152" s="77">
        <v>-1.047971539511819</v>
      </c>
      <c r="N5152" s="77">
        <v>9.8905999999999992</v>
      </c>
      <c r="O5152" s="77">
        <v>-0.91602127272358069</v>
      </c>
      <c r="P5152" s="77">
        <v>34930</v>
      </c>
      <c r="Q5152" s="77">
        <v>11040</v>
      </c>
      <c r="R5152" s="77">
        <v>3.16</v>
      </c>
      <c r="S5152" s="77">
        <v>39.265999999999998</v>
      </c>
      <c r="T5152" s="77">
        <v>6.625</v>
      </c>
      <c r="U5152" s="77">
        <v>20.233599999999999</v>
      </c>
      <c r="V5152" s="77">
        <v>2.3757738323348749</v>
      </c>
      <c r="AC5152" s="77">
        <v>10.050000000000001</v>
      </c>
      <c r="AD5152" s="77">
        <v>9.11</v>
      </c>
      <c r="AH5152" s="77">
        <f>IF(AND(M5152&lt;Variables!$G$6,M5152&gt;Variables!$G$5),0,1)</f>
        <v>0</v>
      </c>
      <c r="AI5152" s="77">
        <f t="shared" si="162"/>
        <v>0</v>
      </c>
      <c r="AJ5152" s="77">
        <f>IF(I5152&gt;Variables!$G$7,0,1)</f>
        <v>1</v>
      </c>
      <c r="AK5152" s="77">
        <f>IF(F5152&gt;Variables!$G$8,0,1)</f>
        <v>0</v>
      </c>
      <c r="AL5152" s="77">
        <f>IF(G5152&gt;Variables!$G$9,0,1)</f>
        <v>0</v>
      </c>
      <c r="AM5152" s="77">
        <f>IF(AND(K5152&gt;Variables!$G$10,K5152&lt;Variables!$G$11),0,1)</f>
        <v>1</v>
      </c>
      <c r="AN5152" s="77">
        <f>IF(H5152&lt;Variables!$G$13,1,0)</f>
        <v>1</v>
      </c>
      <c r="AO5152" s="77">
        <f>IF(R5152&lt;Variables!$G$12,0,1)</f>
        <v>1</v>
      </c>
      <c r="AP5152" s="78">
        <f t="shared" si="163"/>
        <v>0</v>
      </c>
      <c r="AQ5152" s="77">
        <f>IF(V5152&lt;Variables!$G$15,1,0)</f>
        <v>1</v>
      </c>
      <c r="AR5152" s="77">
        <v>0</v>
      </c>
      <c r="AS5152" s="77">
        <v>0</v>
      </c>
      <c r="AT5152" s="77">
        <v>1</v>
      </c>
      <c r="AU5152" s="77">
        <v>0</v>
      </c>
      <c r="BA5152" s="77">
        <v>-2.25</v>
      </c>
    </row>
    <row r="5153" spans="3:53" x14ac:dyDescent="0.25">
      <c r="C5153" s="77" t="s">
        <v>655</v>
      </c>
      <c r="D5153" s="77" t="s">
        <v>630</v>
      </c>
      <c r="E5153" s="77">
        <v>6.02</v>
      </c>
      <c r="F5153" s="77">
        <v>7.08</v>
      </c>
      <c r="G5153" s="77">
        <v>-0.4</v>
      </c>
      <c r="H5153" s="77">
        <v>-99999</v>
      </c>
      <c r="I5153" s="77">
        <v>-28.834</v>
      </c>
      <c r="J5153" s="77" t="s">
        <v>74</v>
      </c>
      <c r="K5153" s="77">
        <v>62.54</v>
      </c>
      <c r="L5153" s="77">
        <v>6.0250000000000004</v>
      </c>
      <c r="M5153" s="77">
        <v>-0.41493775933610549</v>
      </c>
      <c r="N5153" s="77">
        <v>6.04</v>
      </c>
      <c r="O5153" s="77">
        <v>-0.66225165562913968</v>
      </c>
      <c r="P5153" s="77">
        <v>21562</v>
      </c>
      <c r="Q5153" s="77">
        <v>21931</v>
      </c>
      <c r="R5153" s="77">
        <v>0.98</v>
      </c>
      <c r="S5153" s="77">
        <v>39.265999999999998</v>
      </c>
      <c r="T5153" s="77">
        <v>6.625</v>
      </c>
      <c r="U5153" s="77">
        <v>20.233599999999999</v>
      </c>
      <c r="V5153" s="77">
        <v>2.5227299684647311</v>
      </c>
      <c r="AC5153" s="77">
        <v>6.05</v>
      </c>
      <c r="AD5153" s="77">
        <v>5.9764999999999997</v>
      </c>
      <c r="AH5153" s="77">
        <f>IF(AND(M5153&lt;Variables!$G$6,M5153&gt;Variables!$G$5),0,1)</f>
        <v>1</v>
      </c>
      <c r="AI5153" s="77">
        <f t="shared" si="162"/>
        <v>1</v>
      </c>
      <c r="AJ5153" s="77">
        <f>IF(I5153&gt;Variables!$G$7,0,1)</f>
        <v>1</v>
      </c>
      <c r="AK5153" s="77">
        <f>IF(F5153&gt;Variables!$G$8,0,1)</f>
        <v>1</v>
      </c>
      <c r="AL5153" s="77">
        <f>IF(G5153&gt;Variables!$G$9,0,1)</f>
        <v>1</v>
      </c>
      <c r="AM5153" s="77">
        <f>IF(AND(K5153&gt;Variables!$G$10,K5153&lt;Variables!$G$11),0,1)</f>
        <v>0</v>
      </c>
      <c r="AN5153" s="77">
        <f>IF(H5153&lt;Variables!$G$13,1,0)</f>
        <v>1</v>
      </c>
      <c r="AO5153" s="77">
        <f>IF(R5153&lt;Variables!$G$12,0,1)</f>
        <v>0</v>
      </c>
      <c r="AP5153" s="78">
        <f t="shared" si="163"/>
        <v>0</v>
      </c>
      <c r="AQ5153" s="77">
        <f>IF(V5153&lt;Variables!$G$15,1,0)</f>
        <v>1</v>
      </c>
      <c r="AR5153" s="77">
        <v>0</v>
      </c>
      <c r="AS5153" s="77">
        <v>0</v>
      </c>
      <c r="AT5153" s="77">
        <v>0</v>
      </c>
      <c r="AU5153" s="77">
        <v>0</v>
      </c>
      <c r="BA5153" s="77">
        <v>0</v>
      </c>
    </row>
    <row r="5154" spans="3:53" x14ac:dyDescent="0.25">
      <c r="C5154" s="77" t="s">
        <v>655</v>
      </c>
      <c r="D5154" s="77" t="s">
        <v>622</v>
      </c>
      <c r="E5154" s="77">
        <v>3.95</v>
      </c>
      <c r="F5154" s="77">
        <v>37.71</v>
      </c>
      <c r="G5154" s="77">
        <v>-18.96</v>
      </c>
      <c r="H5154" s="77">
        <v>181.22</v>
      </c>
      <c r="I5154" s="77">
        <v>-8.9909999999999997</v>
      </c>
      <c r="J5154" s="77" t="s">
        <v>74</v>
      </c>
      <c r="K5154" s="77">
        <v>42.82</v>
      </c>
      <c r="L5154" s="77">
        <v>3.9568600000000012</v>
      </c>
      <c r="M5154" s="77">
        <v>-1.6897236697785869</v>
      </c>
      <c r="N5154" s="77">
        <v>3.9371499999999999</v>
      </c>
      <c r="O5154" s="77">
        <v>-1.1975667678396871</v>
      </c>
      <c r="P5154" s="77">
        <v>43750000</v>
      </c>
      <c r="Q5154" s="77">
        <v>217790</v>
      </c>
      <c r="R5154" s="77">
        <v>200.88</v>
      </c>
      <c r="S5154" s="77">
        <v>39.265999999999998</v>
      </c>
      <c r="T5154" s="77">
        <v>6.625</v>
      </c>
      <c r="U5154" s="77">
        <v>20.233599999999999</v>
      </c>
      <c r="V5154" s="77">
        <v>2.3015101757535019</v>
      </c>
      <c r="AC5154" s="77">
        <v>4.1399999999999997</v>
      </c>
      <c r="AD5154" s="77">
        <v>3.65</v>
      </c>
      <c r="AH5154" s="77">
        <f>IF(AND(M5154&lt;Variables!$G$6,M5154&gt;Variables!$G$5),0,1)</f>
        <v>0</v>
      </c>
      <c r="AI5154" s="77">
        <f t="shared" si="162"/>
        <v>0</v>
      </c>
      <c r="AJ5154" s="77">
        <f>IF(I5154&gt;Variables!$G$7,0,1)</f>
        <v>1</v>
      </c>
      <c r="AK5154" s="77">
        <f>IF(F5154&gt;Variables!$G$8,0,1)</f>
        <v>0</v>
      </c>
      <c r="AL5154" s="77">
        <f>IF(G5154&gt;Variables!$G$9,0,1)</f>
        <v>1</v>
      </c>
      <c r="AM5154" s="77">
        <f>IF(AND(K5154&gt;Variables!$G$10,K5154&lt;Variables!$G$11),0,1)</f>
        <v>1</v>
      </c>
      <c r="AN5154" s="77">
        <f>IF(H5154&lt;Variables!$G$13,1,0)</f>
        <v>1</v>
      </c>
      <c r="AO5154" s="77">
        <f>IF(R5154&lt;Variables!$G$12,0,1)</f>
        <v>1</v>
      </c>
      <c r="AP5154" s="78">
        <f t="shared" si="163"/>
        <v>0</v>
      </c>
      <c r="AQ5154" s="77">
        <f>IF(V5154&lt;Variables!$G$15,1,0)</f>
        <v>1</v>
      </c>
      <c r="AR5154" s="77">
        <v>1</v>
      </c>
      <c r="AS5154" s="77">
        <v>0</v>
      </c>
      <c r="AT5154" s="77">
        <v>0</v>
      </c>
      <c r="AU5154" s="77">
        <v>0</v>
      </c>
      <c r="BA5154" s="77">
        <v>2</v>
      </c>
    </row>
    <row r="5155" spans="3:53" x14ac:dyDescent="0.25">
      <c r="C5155" s="77" t="s">
        <v>655</v>
      </c>
      <c r="D5155" s="77" t="s">
        <v>617</v>
      </c>
      <c r="E5155" s="77">
        <v>4.41</v>
      </c>
      <c r="F5155" s="77">
        <v>6.42</v>
      </c>
      <c r="G5155" s="77">
        <v>3.9</v>
      </c>
      <c r="H5155" s="77">
        <v>-99999</v>
      </c>
      <c r="I5155" s="77">
        <v>-22.827999999999999</v>
      </c>
      <c r="J5155" s="77" t="s">
        <v>74</v>
      </c>
      <c r="K5155" s="77">
        <v>61.11</v>
      </c>
      <c r="L5155" s="77">
        <v>4.3928099999999999</v>
      </c>
      <c r="M5155" s="77">
        <v>4.9854193557192152E-2</v>
      </c>
      <c r="N5155" s="77">
        <v>4.3905656249999998</v>
      </c>
      <c r="O5155" s="77">
        <v>0.10099780708777741</v>
      </c>
      <c r="P5155" s="77">
        <v>114536</v>
      </c>
      <c r="Q5155" s="77">
        <v>142825</v>
      </c>
      <c r="R5155" s="77">
        <v>0.8</v>
      </c>
      <c r="S5155" s="77">
        <v>39.265999999999998</v>
      </c>
      <c r="T5155" s="77">
        <v>6.625</v>
      </c>
      <c r="U5155" s="77">
        <v>20.233599999999999</v>
      </c>
      <c r="V5155" s="77">
        <v>2.4792037852663791</v>
      </c>
      <c r="AC5155" s="77">
        <v>4.4000000000000004</v>
      </c>
      <c r="AD5155" s="77">
        <v>4.3099999999999996</v>
      </c>
      <c r="AH5155" s="77">
        <f>IF(AND(M5155&lt;Variables!$G$6,M5155&gt;Variables!$G$5),0,1)</f>
        <v>1</v>
      </c>
      <c r="AI5155" s="77">
        <f t="shared" si="162"/>
        <v>0</v>
      </c>
      <c r="AJ5155" s="77">
        <f>IF(I5155&gt;Variables!$G$7,0,1)</f>
        <v>1</v>
      </c>
      <c r="AK5155" s="77">
        <f>IF(F5155&gt;Variables!$G$8,0,1)</f>
        <v>1</v>
      </c>
      <c r="AL5155" s="77">
        <f>IF(G5155&gt;Variables!$G$9,0,1)</f>
        <v>1</v>
      </c>
      <c r="AM5155" s="77">
        <f>IF(AND(K5155&gt;Variables!$G$10,K5155&lt;Variables!$G$11),0,1)</f>
        <v>1</v>
      </c>
      <c r="AN5155" s="77">
        <f>IF(H5155&lt;Variables!$G$13,1,0)</f>
        <v>1</v>
      </c>
      <c r="AO5155" s="77">
        <f>IF(R5155&lt;Variables!$G$12,0,1)</f>
        <v>0</v>
      </c>
      <c r="AP5155" s="78">
        <f t="shared" si="163"/>
        <v>0</v>
      </c>
      <c r="AQ5155" s="77">
        <f>IF(V5155&lt;Variables!$G$15,1,0)</f>
        <v>1</v>
      </c>
      <c r="AR5155" s="77">
        <v>0</v>
      </c>
      <c r="AS5155" s="77">
        <v>0</v>
      </c>
      <c r="AT5155" s="77">
        <v>1</v>
      </c>
      <c r="AU5155" s="77">
        <v>0</v>
      </c>
      <c r="BA5155" s="77">
        <v>-1.44</v>
      </c>
    </row>
    <row r="5156" spans="3:53" x14ac:dyDescent="0.25">
      <c r="C5156" s="77" t="s">
        <v>655</v>
      </c>
      <c r="D5156" s="77" t="s">
        <v>608</v>
      </c>
      <c r="E5156" s="77">
        <v>24.55</v>
      </c>
      <c r="F5156" s="77">
        <v>103.55</v>
      </c>
      <c r="G5156" s="77">
        <v>31.55</v>
      </c>
      <c r="H5156" s="77">
        <v>22.15</v>
      </c>
      <c r="I5156" s="77">
        <v>5.3419999999999996</v>
      </c>
      <c r="J5156" s="77" t="s">
        <v>75</v>
      </c>
      <c r="K5156" s="77">
        <v>74.64</v>
      </c>
      <c r="L5156" s="77">
        <v>20.894950000000001</v>
      </c>
      <c r="M5156" s="77">
        <v>12.945951055159259</v>
      </c>
      <c r="N5156" s="77">
        <v>20.173416</v>
      </c>
      <c r="O5156" s="77">
        <v>16.98564090484232</v>
      </c>
      <c r="P5156" s="77">
        <v>6900000</v>
      </c>
      <c r="Q5156" s="77">
        <v>26160</v>
      </c>
      <c r="R5156" s="77">
        <v>263.76</v>
      </c>
      <c r="S5156" s="77">
        <v>39.265999999999998</v>
      </c>
      <c r="T5156" s="77">
        <v>6.625</v>
      </c>
      <c r="U5156" s="77">
        <v>20.233599999999999</v>
      </c>
      <c r="V5156" s="77">
        <v>1.364437652776388</v>
      </c>
      <c r="AC5156" s="77">
        <v>25</v>
      </c>
      <c r="AD5156" s="77">
        <v>18.100000000000001</v>
      </c>
      <c r="AH5156" s="77">
        <f>IF(AND(M5156&lt;Variables!$G$6,M5156&gt;Variables!$G$5),0,1)</f>
        <v>1</v>
      </c>
      <c r="AI5156" s="77">
        <f t="shared" si="162"/>
        <v>0</v>
      </c>
      <c r="AJ5156" s="77">
        <f>IF(I5156&gt;Variables!$G$7,0,1)</f>
        <v>1</v>
      </c>
      <c r="AK5156" s="77">
        <f>IF(F5156&gt;Variables!$G$8,0,1)</f>
        <v>0</v>
      </c>
      <c r="AL5156" s="77">
        <f>IF(G5156&gt;Variables!$G$9,0,1)</f>
        <v>0</v>
      </c>
      <c r="AM5156" s="77">
        <f>IF(AND(K5156&gt;Variables!$G$10,K5156&lt;Variables!$G$11),0,1)</f>
        <v>1</v>
      </c>
      <c r="AN5156" s="77">
        <f>IF(H5156&lt;Variables!$G$13,1,0)</f>
        <v>1</v>
      </c>
      <c r="AO5156" s="77">
        <f>IF(R5156&lt;Variables!$G$12,0,1)</f>
        <v>1</v>
      </c>
      <c r="AP5156" s="78">
        <f t="shared" si="163"/>
        <v>1</v>
      </c>
      <c r="AQ5156" s="77">
        <f>IF(V5156&lt;Variables!$G$15,1,0)</f>
        <v>1</v>
      </c>
      <c r="AR5156" s="77">
        <v>0</v>
      </c>
      <c r="AS5156" s="77">
        <v>0</v>
      </c>
      <c r="AT5156" s="77">
        <v>1</v>
      </c>
      <c r="AU5156" s="77">
        <v>0</v>
      </c>
      <c r="BA5156" s="77">
        <v>-2.25</v>
      </c>
    </row>
    <row r="5157" spans="3:53" x14ac:dyDescent="0.25">
      <c r="C5157" s="77" t="s">
        <v>655</v>
      </c>
      <c r="D5157" s="77" t="s">
        <v>644</v>
      </c>
      <c r="E5157" s="77">
        <v>31.36</v>
      </c>
      <c r="F5157" s="77">
        <v>10.25</v>
      </c>
      <c r="G5157" s="77">
        <v>0</v>
      </c>
      <c r="H5157" s="77">
        <v>-99999</v>
      </c>
      <c r="I5157" s="77">
        <v>6.9470000000000001</v>
      </c>
      <c r="J5157" s="77" t="s">
        <v>74</v>
      </c>
      <c r="K5157" s="77">
        <v>-99999</v>
      </c>
      <c r="L5157" s="77">
        <v>-99999</v>
      </c>
      <c r="M5157" s="77">
        <v>-99999</v>
      </c>
      <c r="N5157" s="77">
        <v>-99999</v>
      </c>
      <c r="O5157" s="77">
        <v>-99999</v>
      </c>
      <c r="P5157" s="77">
        <v>30000</v>
      </c>
      <c r="Q5157" s="77">
        <v>111328</v>
      </c>
      <c r="R5157" s="77">
        <v>0.27</v>
      </c>
      <c r="S5157" s="77">
        <v>39.265999999999998</v>
      </c>
      <c r="T5157" s="77">
        <v>6.625</v>
      </c>
      <c r="U5157" s="77">
        <v>20.233599999999999</v>
      </c>
      <c r="V5157" s="77">
        <v>-99999</v>
      </c>
      <c r="AC5157" s="77">
        <v>-99999</v>
      </c>
      <c r="AD5157" s="77">
        <v>-99999</v>
      </c>
      <c r="AH5157" s="77">
        <f>IF(AND(M5157&lt;Variables!$G$6,M5157&gt;Variables!$G$5),0,1)</f>
        <v>1</v>
      </c>
      <c r="AI5157" s="77">
        <f t="shared" si="162"/>
        <v>1</v>
      </c>
      <c r="AJ5157" s="77">
        <f>IF(I5157&gt;Variables!$G$7,0,1)</f>
        <v>1</v>
      </c>
      <c r="AK5157" s="77">
        <f>IF(F5157&gt;Variables!$G$8,0,1)</f>
        <v>0</v>
      </c>
      <c r="AL5157" s="77">
        <f>IF(G5157&gt;Variables!$G$9,0,1)</f>
        <v>1</v>
      </c>
      <c r="AM5157" s="77">
        <f>IF(AND(K5157&gt;Variables!$G$10,K5157&lt;Variables!$G$11),0,1)</f>
        <v>1</v>
      </c>
      <c r="AN5157" s="77">
        <f>IF(H5157&lt;Variables!$G$13,1,0)</f>
        <v>1</v>
      </c>
      <c r="AO5157" s="77">
        <f>IF(R5157&lt;Variables!$G$12,0,1)</f>
        <v>0</v>
      </c>
      <c r="AP5157" s="78">
        <f t="shared" si="163"/>
        <v>0</v>
      </c>
      <c r="AQ5157" s="77">
        <f>IF(V5157&lt;Variables!$G$15,1,0)</f>
        <v>1</v>
      </c>
      <c r="AR5157" s="77">
        <v>0</v>
      </c>
      <c r="AS5157" s="77">
        <v>0</v>
      </c>
      <c r="AT5157" s="77">
        <v>0</v>
      </c>
      <c r="AU5157" s="77">
        <v>0</v>
      </c>
      <c r="BA5157" s="77">
        <v>0</v>
      </c>
    </row>
    <row r="5158" spans="3:53" x14ac:dyDescent="0.25">
      <c r="C5158" s="77" t="s">
        <v>655</v>
      </c>
      <c r="D5158" s="77" t="s">
        <v>620</v>
      </c>
      <c r="E5158" s="77">
        <v>153.01</v>
      </c>
      <c r="F5158" s="77">
        <v>14.06</v>
      </c>
      <c r="G5158" s="77">
        <v>-0.04</v>
      </c>
      <c r="H5158" s="77">
        <v>211920</v>
      </c>
      <c r="I5158" s="77">
        <v>1E-3</v>
      </c>
      <c r="J5158" s="77" t="s">
        <v>75</v>
      </c>
      <c r="K5158" s="77">
        <v>58.76</v>
      </c>
      <c r="L5158" s="77">
        <v>152.07150999999999</v>
      </c>
      <c r="M5158" s="77">
        <v>0.1831309493803123</v>
      </c>
      <c r="N5158" s="77">
        <v>151.99221800000001</v>
      </c>
      <c r="O5158" s="77">
        <v>0.2353949463386438</v>
      </c>
      <c r="P5158" s="77">
        <v>25968000</v>
      </c>
      <c r="Q5158" s="77">
        <v>6715000</v>
      </c>
      <c r="R5158" s="77">
        <v>3.87</v>
      </c>
      <c r="S5158" s="77">
        <v>39.265999999999998</v>
      </c>
      <c r="T5158" s="77">
        <v>6.625</v>
      </c>
      <c r="U5158" s="77">
        <v>20.233599999999999</v>
      </c>
      <c r="V5158" s="77">
        <v>2.4483591874034532</v>
      </c>
      <c r="AC5158" s="77">
        <v>154.59</v>
      </c>
      <c r="AD5158" s="77">
        <v>151.51</v>
      </c>
      <c r="AH5158" s="77">
        <f>IF(AND(M5158&lt;Variables!$G$6,M5158&gt;Variables!$G$5),0,1)</f>
        <v>1</v>
      </c>
      <c r="AI5158" s="77">
        <f t="shared" si="162"/>
        <v>0</v>
      </c>
      <c r="AJ5158" s="77">
        <f>IF(I5158&gt;Variables!$G$7,0,1)</f>
        <v>1</v>
      </c>
      <c r="AK5158" s="77">
        <f>IF(F5158&gt;Variables!$G$8,0,1)</f>
        <v>0</v>
      </c>
      <c r="AL5158" s="77">
        <f>IF(G5158&gt;Variables!$G$9,0,1)</f>
        <v>1</v>
      </c>
      <c r="AM5158" s="77">
        <f>IF(AND(K5158&gt;Variables!$G$10,K5158&lt;Variables!$G$11),0,1)</f>
        <v>1</v>
      </c>
      <c r="AN5158" s="77">
        <f>IF(H5158&lt;Variables!$G$13,1,0)</f>
        <v>0</v>
      </c>
      <c r="AO5158" s="77">
        <f>IF(R5158&lt;Variables!$G$12,0,1)</f>
        <v>1</v>
      </c>
      <c r="AP5158" s="78">
        <f t="shared" si="163"/>
        <v>1</v>
      </c>
      <c r="AQ5158" s="77">
        <f>IF(V5158&lt;Variables!$G$15,1,0)</f>
        <v>1</v>
      </c>
      <c r="AR5158" s="77">
        <v>0</v>
      </c>
      <c r="AS5158" s="77">
        <v>1</v>
      </c>
      <c r="AT5158" s="77">
        <v>0</v>
      </c>
      <c r="AU5158" s="77">
        <v>0</v>
      </c>
      <c r="BA5158" s="77">
        <v>0.03</v>
      </c>
    </row>
    <row r="5159" spans="3:53" x14ac:dyDescent="0.25">
      <c r="C5159" s="77" t="s">
        <v>655</v>
      </c>
      <c r="D5159" s="77" t="s">
        <v>615</v>
      </c>
      <c r="E5159" s="77">
        <v>8.49</v>
      </c>
      <c r="F5159" s="77">
        <v>50.54</v>
      </c>
      <c r="G5159" s="77">
        <v>16.95</v>
      </c>
      <c r="H5159" s="77">
        <v>-99999</v>
      </c>
      <c r="I5159" s="77">
        <v>-99999</v>
      </c>
      <c r="J5159" s="77" t="s">
        <v>75</v>
      </c>
      <c r="K5159" s="77">
        <v>48.08</v>
      </c>
      <c r="L5159" s="77">
        <v>8.4703849999999985</v>
      </c>
      <c r="M5159" s="77">
        <v>-0.59365660474699566</v>
      </c>
      <c r="N5159" s="77">
        <v>8.3794199999999996</v>
      </c>
      <c r="O5159" s="77">
        <v>0.48547512835017281</v>
      </c>
      <c r="P5159" s="77">
        <v>27940000</v>
      </c>
      <c r="Q5159" s="77">
        <v>0</v>
      </c>
      <c r="R5159" s="77">
        <v>1</v>
      </c>
      <c r="S5159" s="77">
        <v>39.265999999999998</v>
      </c>
      <c r="T5159" s="77">
        <v>6.625</v>
      </c>
      <c r="U5159" s="77">
        <v>20.233599999999999</v>
      </c>
      <c r="V5159" s="77">
        <v>2.3592520695963639</v>
      </c>
      <c r="AC5159" s="77">
        <v>8.77</v>
      </c>
      <c r="AD5159" s="77">
        <v>7.35</v>
      </c>
      <c r="AH5159" s="77">
        <f>IF(AND(M5159&lt;Variables!$G$6,M5159&gt;Variables!$G$5),0,1)</f>
        <v>1</v>
      </c>
      <c r="AI5159" s="77">
        <f t="shared" si="162"/>
        <v>0</v>
      </c>
      <c r="AJ5159" s="77">
        <f>IF(I5159&gt;Variables!$G$7,0,1)</f>
        <v>1</v>
      </c>
      <c r="AK5159" s="77">
        <f>IF(F5159&gt;Variables!$G$8,0,1)</f>
        <v>0</v>
      </c>
      <c r="AL5159" s="77">
        <f>IF(G5159&gt;Variables!$G$9,0,1)</f>
        <v>0</v>
      </c>
      <c r="AM5159" s="77">
        <f>IF(AND(K5159&gt;Variables!$G$10,K5159&lt;Variables!$G$11),0,1)</f>
        <v>1</v>
      </c>
      <c r="AN5159" s="77">
        <f>IF(H5159&lt;Variables!$G$13,1,0)</f>
        <v>1</v>
      </c>
      <c r="AO5159" s="77">
        <f>IF(R5159&lt;Variables!$G$12,0,1)</f>
        <v>0</v>
      </c>
      <c r="AP5159" s="78">
        <f t="shared" si="163"/>
        <v>1</v>
      </c>
      <c r="AQ5159" s="77">
        <f>IF(V5159&lt;Variables!$G$15,1,0)</f>
        <v>1</v>
      </c>
      <c r="AR5159" s="77">
        <v>1</v>
      </c>
      <c r="AS5159" s="77">
        <v>0</v>
      </c>
      <c r="AT5159" s="77">
        <v>0</v>
      </c>
      <c r="AU5159" s="77">
        <v>0</v>
      </c>
      <c r="BA5159" s="77">
        <v>2</v>
      </c>
    </row>
    <row r="5160" spans="3:53" x14ac:dyDescent="0.25">
      <c r="C5160" s="77" t="s">
        <v>655</v>
      </c>
      <c r="D5160" s="77" t="s">
        <v>638</v>
      </c>
      <c r="E5160" s="77">
        <v>5.57</v>
      </c>
      <c r="F5160" s="77">
        <v>7.14</v>
      </c>
      <c r="G5160" s="77">
        <v>6.16</v>
      </c>
      <c r="H5160" s="77">
        <v>-99999</v>
      </c>
      <c r="I5160" s="77">
        <v>277.79000000000002</v>
      </c>
      <c r="J5160" s="77" t="s">
        <v>74</v>
      </c>
      <c r="L5160" s="77">
        <v>-99999</v>
      </c>
      <c r="M5160" s="77">
        <v>-99999</v>
      </c>
      <c r="N5160" s="77">
        <v>5.5309999999999997</v>
      </c>
      <c r="O5160" s="77">
        <v>0</v>
      </c>
      <c r="P5160" s="77">
        <v>17360</v>
      </c>
      <c r="Q5160" s="77">
        <v>549543</v>
      </c>
      <c r="R5160" s="77">
        <v>0.03</v>
      </c>
      <c r="S5160" s="77">
        <v>39.265999999999998</v>
      </c>
      <c r="T5160" s="77">
        <v>6.625</v>
      </c>
      <c r="U5160" s="77">
        <v>20.233599999999999</v>
      </c>
      <c r="V5160" s="77">
        <v>-99999</v>
      </c>
      <c r="AC5160" s="77">
        <v>5.625</v>
      </c>
      <c r="AD5160" s="77">
        <v>5.49</v>
      </c>
      <c r="AH5160" s="77">
        <f>IF(AND(M5160&lt;Variables!$G$6,M5160&gt;Variables!$G$5),0,1)</f>
        <v>1</v>
      </c>
      <c r="AI5160" s="77">
        <f t="shared" si="162"/>
        <v>1</v>
      </c>
      <c r="AJ5160" s="77">
        <f>IF(I5160&gt;Variables!$G$7,0,1)</f>
        <v>0</v>
      </c>
      <c r="AK5160" s="77">
        <f>IF(F5160&gt;Variables!$G$8,0,1)</f>
        <v>1</v>
      </c>
      <c r="AL5160" s="77">
        <f>IF(G5160&gt;Variables!$G$9,0,1)</f>
        <v>1</v>
      </c>
      <c r="AM5160" s="77">
        <f>IF(AND(K5160&gt;Variables!$G$10,K5160&lt;Variables!$G$11),0,1)</f>
        <v>1</v>
      </c>
      <c r="AN5160" s="77">
        <f>IF(H5160&lt;Variables!$G$13,1,0)</f>
        <v>1</v>
      </c>
      <c r="AO5160" s="77">
        <f>IF(R5160&lt;Variables!$G$12,0,1)</f>
        <v>0</v>
      </c>
      <c r="AP5160" s="78">
        <f t="shared" si="163"/>
        <v>0</v>
      </c>
      <c r="AQ5160" s="77">
        <f>IF(V5160&lt;Variables!$G$15,1,0)</f>
        <v>1</v>
      </c>
      <c r="AR5160" s="77">
        <v>0</v>
      </c>
      <c r="AS5160" s="77">
        <v>0</v>
      </c>
      <c r="AT5160" s="77">
        <v>0</v>
      </c>
      <c r="AU5160" s="77">
        <v>0</v>
      </c>
      <c r="BA5160" s="77">
        <v>0</v>
      </c>
    </row>
    <row r="5161" spans="3:53" x14ac:dyDescent="0.25">
      <c r="C5161" s="77" t="s">
        <v>606</v>
      </c>
      <c r="D5161" s="77" t="s">
        <v>608</v>
      </c>
      <c r="E5161" s="77">
        <v>23.11</v>
      </c>
      <c r="F5161" s="77">
        <v>112.83</v>
      </c>
      <c r="G5161" s="77">
        <v>33.78</v>
      </c>
      <c r="H5161" s="77">
        <v>22.15</v>
      </c>
      <c r="I5161" s="77">
        <v>5.4059999999999997</v>
      </c>
      <c r="J5161" s="77" t="s">
        <v>75</v>
      </c>
      <c r="K5161" s="77">
        <v>71.62</v>
      </c>
      <c r="L5161" s="77">
        <v>22.131540000000001</v>
      </c>
      <c r="M5161" s="77">
        <v>8.442521397064997</v>
      </c>
      <c r="N5161" s="77">
        <v>20.642302000000001</v>
      </c>
      <c r="O5161" s="77">
        <v>16.266102491863549</v>
      </c>
      <c r="P5161" s="77">
        <v>7530000</v>
      </c>
      <c r="Q5161" s="77">
        <v>26160</v>
      </c>
      <c r="R5161" s="77">
        <v>287.83999999999997</v>
      </c>
      <c r="S5161" s="77">
        <v>40.853999999999999</v>
      </c>
      <c r="T5161" s="77">
        <v>6.7409999999999997</v>
      </c>
      <c r="U5161" s="77">
        <v>20.921600000000002</v>
      </c>
      <c r="V5161" s="77">
        <v>1.844338764874383</v>
      </c>
      <c r="AC5161" s="77">
        <v>25</v>
      </c>
      <c r="AD5161" s="77">
        <v>18.100000000000001</v>
      </c>
      <c r="AH5161" s="77">
        <f>IF(AND(M5161&lt;Variables!$G$6,M5161&gt;Variables!$G$5),0,1)</f>
        <v>1</v>
      </c>
      <c r="AI5161" s="77">
        <f t="shared" si="162"/>
        <v>0</v>
      </c>
      <c r="AJ5161" s="77">
        <f>IF(I5161&gt;Variables!$G$7,0,1)</f>
        <v>1</v>
      </c>
      <c r="AK5161" s="77">
        <f>IF(F5161&gt;Variables!$G$8,0,1)</f>
        <v>0</v>
      </c>
      <c r="AL5161" s="77">
        <f>IF(G5161&gt;Variables!$G$9,0,1)</f>
        <v>0</v>
      </c>
      <c r="AM5161" s="77">
        <f>IF(AND(K5161&gt;Variables!$G$10,K5161&lt;Variables!$G$11),0,1)</f>
        <v>1</v>
      </c>
      <c r="AN5161" s="77">
        <f>IF(H5161&lt;Variables!$G$13,1,0)</f>
        <v>1</v>
      </c>
      <c r="AO5161" s="77">
        <f>IF(R5161&lt;Variables!$G$12,0,1)</f>
        <v>1</v>
      </c>
      <c r="AP5161" s="78">
        <f t="shared" si="163"/>
        <v>1</v>
      </c>
      <c r="AQ5161" s="77">
        <f>IF(V5161&lt;Variables!$G$15,1,0)</f>
        <v>1</v>
      </c>
      <c r="AR5161" s="77">
        <v>0</v>
      </c>
      <c r="AS5161" s="77">
        <v>0</v>
      </c>
      <c r="AT5161" s="77">
        <v>0</v>
      </c>
      <c r="AU5161" s="77">
        <v>0</v>
      </c>
      <c r="BA5161" s="77">
        <v>0</v>
      </c>
    </row>
    <row r="5162" spans="3:53" x14ac:dyDescent="0.25">
      <c r="C5162" s="77" t="s">
        <v>606</v>
      </c>
      <c r="D5162" s="77" t="s">
        <v>445</v>
      </c>
      <c r="E5162" s="77">
        <v>18.95</v>
      </c>
      <c r="F5162" s="77">
        <v>48.79</v>
      </c>
      <c r="G5162" s="77">
        <v>51.64</v>
      </c>
      <c r="H5162" s="77">
        <v>122.72</v>
      </c>
      <c r="I5162" s="77">
        <v>85649.206000000006</v>
      </c>
      <c r="J5162" s="77" t="s">
        <v>75</v>
      </c>
      <c r="K5162" s="77">
        <v>57.36</v>
      </c>
      <c r="L5162" s="77">
        <v>18.864515000000001</v>
      </c>
      <c r="M5162" s="77">
        <v>2.7325642880296588</v>
      </c>
      <c r="N5162" s="77">
        <v>19.253916</v>
      </c>
      <c r="O5162" s="77">
        <v>0.65484860326594729</v>
      </c>
      <c r="P5162" s="77">
        <v>58450000</v>
      </c>
      <c r="Q5162" s="77">
        <v>26410000</v>
      </c>
      <c r="R5162" s="77">
        <v>2.21</v>
      </c>
      <c r="S5162" s="77">
        <v>40.853999999999999</v>
      </c>
      <c r="T5162" s="77">
        <v>6.7409999999999997</v>
      </c>
      <c r="U5162" s="77">
        <v>20.921600000000002</v>
      </c>
      <c r="V5162" s="77">
        <v>2.314120416425443</v>
      </c>
      <c r="AC5162" s="77">
        <v>19.48</v>
      </c>
      <c r="AD5162" s="77">
        <v>15.81</v>
      </c>
      <c r="AH5162" s="77">
        <f>IF(AND(M5162&lt;Variables!$G$6,M5162&gt;Variables!$G$5),0,1)</f>
        <v>1</v>
      </c>
      <c r="AI5162" s="77">
        <f t="shared" si="162"/>
        <v>1</v>
      </c>
      <c r="AJ5162" s="77">
        <f>IF(I5162&gt;Variables!$G$7,0,1)</f>
        <v>0</v>
      </c>
      <c r="AK5162" s="77">
        <f>IF(F5162&gt;Variables!$G$8,0,1)</f>
        <v>0</v>
      </c>
      <c r="AL5162" s="77">
        <f>IF(G5162&gt;Variables!$G$9,0,1)</f>
        <v>0</v>
      </c>
      <c r="AM5162" s="77">
        <f>IF(AND(K5162&gt;Variables!$G$10,K5162&lt;Variables!$G$11),0,1)</f>
        <v>1</v>
      </c>
      <c r="AN5162" s="77">
        <f>IF(H5162&lt;Variables!$G$13,1,0)</f>
        <v>1</v>
      </c>
      <c r="AO5162" s="77">
        <f>IF(R5162&lt;Variables!$G$12,0,1)</f>
        <v>1</v>
      </c>
      <c r="AP5162" s="78">
        <f t="shared" si="163"/>
        <v>1</v>
      </c>
      <c r="AQ5162" s="77">
        <f>IF(V5162&lt;Variables!$G$15,1,0)</f>
        <v>1</v>
      </c>
      <c r="AR5162" s="77">
        <v>1</v>
      </c>
      <c r="AS5162" s="77">
        <v>0</v>
      </c>
      <c r="AT5162" s="77">
        <v>0</v>
      </c>
      <c r="AU5162" s="77">
        <v>0</v>
      </c>
      <c r="BA5162" s="77">
        <v>2</v>
      </c>
    </row>
    <row r="5163" spans="3:53" x14ac:dyDescent="0.25">
      <c r="C5163" s="77" t="s">
        <v>606</v>
      </c>
      <c r="D5163" s="77" t="s">
        <v>617</v>
      </c>
      <c r="E5163" s="77">
        <v>4.4000000000000004</v>
      </c>
      <c r="F5163" s="77">
        <v>6.3</v>
      </c>
      <c r="G5163" s="77">
        <v>3.78</v>
      </c>
      <c r="H5163" s="77">
        <v>-99999</v>
      </c>
      <c r="I5163" s="77">
        <v>-22.873999999999999</v>
      </c>
      <c r="J5163" s="77" t="s">
        <v>74</v>
      </c>
      <c r="K5163" s="77">
        <v>54.55</v>
      </c>
      <c r="L5163" s="77">
        <v>4.3931222222222219</v>
      </c>
      <c r="M5163" s="77">
        <v>-7.1070688778672314E-2</v>
      </c>
      <c r="N5163" s="77">
        <v>4.3913903225806443</v>
      </c>
      <c r="O5163" s="77">
        <v>-3.166019138621242E-2</v>
      </c>
      <c r="P5163" s="77">
        <v>120036</v>
      </c>
      <c r="Q5163" s="77">
        <v>142825</v>
      </c>
      <c r="R5163" s="77">
        <v>0.84</v>
      </c>
      <c r="S5163" s="77">
        <v>40.853999999999999</v>
      </c>
      <c r="T5163" s="77">
        <v>6.7409999999999997</v>
      </c>
      <c r="U5163" s="77">
        <v>20.921600000000002</v>
      </c>
      <c r="V5163" s="77">
        <v>2.416919735187073</v>
      </c>
      <c r="AC5163" s="77">
        <v>4.4000000000000004</v>
      </c>
      <c r="AD5163" s="77">
        <v>4.3099999999999996</v>
      </c>
      <c r="AH5163" s="77">
        <f>IF(AND(M5163&lt;Variables!$G$6,M5163&gt;Variables!$G$5),0,1)</f>
        <v>1</v>
      </c>
      <c r="AI5163" s="77">
        <f t="shared" si="162"/>
        <v>0</v>
      </c>
      <c r="AJ5163" s="77">
        <f>IF(I5163&gt;Variables!$G$7,0,1)</f>
        <v>1</v>
      </c>
      <c r="AK5163" s="77">
        <f>IF(F5163&gt;Variables!$G$8,0,1)</f>
        <v>1</v>
      </c>
      <c r="AL5163" s="77">
        <f>IF(G5163&gt;Variables!$G$9,0,1)</f>
        <v>1</v>
      </c>
      <c r="AM5163" s="77">
        <f>IF(AND(K5163&gt;Variables!$G$10,K5163&lt;Variables!$G$11),0,1)</f>
        <v>1</v>
      </c>
      <c r="AN5163" s="77">
        <f>IF(H5163&lt;Variables!$G$13,1,0)</f>
        <v>1</v>
      </c>
      <c r="AO5163" s="77">
        <f>IF(R5163&lt;Variables!$G$12,0,1)</f>
        <v>0</v>
      </c>
      <c r="AP5163" s="78">
        <f t="shared" si="163"/>
        <v>0</v>
      </c>
      <c r="AQ5163" s="77">
        <f>IF(V5163&lt;Variables!$G$15,1,0)</f>
        <v>1</v>
      </c>
      <c r="AR5163" s="77">
        <v>0</v>
      </c>
      <c r="AS5163" s="77">
        <v>0</v>
      </c>
      <c r="AT5163" s="77">
        <v>1</v>
      </c>
      <c r="AU5163" s="77">
        <v>0</v>
      </c>
      <c r="BA5163" s="77">
        <v>-1.67</v>
      </c>
    </row>
    <row r="5164" spans="3:53" x14ac:dyDescent="0.25">
      <c r="C5164" s="77" t="s">
        <v>606</v>
      </c>
      <c r="D5164" s="77" t="s">
        <v>620</v>
      </c>
      <c r="E5164" s="77">
        <v>152.91999999999999</v>
      </c>
      <c r="F5164" s="77">
        <v>14.07</v>
      </c>
      <c r="G5164" s="77">
        <v>7.0000000000000007E-2</v>
      </c>
      <c r="H5164" s="77">
        <v>211920</v>
      </c>
      <c r="I5164" s="77">
        <v>1E-3</v>
      </c>
      <c r="J5164" s="77" t="s">
        <v>75</v>
      </c>
      <c r="K5164" s="77">
        <v>59.1</v>
      </c>
      <c r="L5164" s="77">
        <v>152.20246</v>
      </c>
      <c r="M5164" s="77">
        <v>0.20205980902018089</v>
      </c>
      <c r="N5164" s="77">
        <v>152.029</v>
      </c>
      <c r="O5164" s="77">
        <v>0.31638700511084472</v>
      </c>
      <c r="P5164" s="77">
        <v>26337000</v>
      </c>
      <c r="Q5164" s="77">
        <v>6715000</v>
      </c>
      <c r="R5164" s="77">
        <v>3.92</v>
      </c>
      <c r="S5164" s="77">
        <v>40.853999999999999</v>
      </c>
      <c r="T5164" s="77">
        <v>6.7409999999999997</v>
      </c>
      <c r="U5164" s="77">
        <v>20.921600000000002</v>
      </c>
      <c r="V5164" s="77">
        <v>2.4507121515365782</v>
      </c>
      <c r="AC5164" s="77">
        <v>154.59</v>
      </c>
      <c r="AD5164" s="77">
        <v>151.51</v>
      </c>
      <c r="AH5164" s="77">
        <f>IF(AND(M5164&lt;Variables!$G$6,M5164&gt;Variables!$G$5),0,1)</f>
        <v>1</v>
      </c>
      <c r="AI5164" s="77">
        <f t="shared" si="162"/>
        <v>0</v>
      </c>
      <c r="AJ5164" s="77">
        <f>IF(I5164&gt;Variables!$G$7,0,1)</f>
        <v>1</v>
      </c>
      <c r="AK5164" s="77">
        <f>IF(F5164&gt;Variables!$G$8,0,1)</f>
        <v>0</v>
      </c>
      <c r="AL5164" s="77">
        <f>IF(G5164&gt;Variables!$G$9,0,1)</f>
        <v>1</v>
      </c>
      <c r="AM5164" s="77">
        <f>IF(AND(K5164&gt;Variables!$G$10,K5164&lt;Variables!$G$11),0,1)</f>
        <v>1</v>
      </c>
      <c r="AN5164" s="77">
        <f>IF(H5164&lt;Variables!$G$13,1,0)</f>
        <v>0</v>
      </c>
      <c r="AO5164" s="77">
        <f>IF(R5164&lt;Variables!$G$12,0,1)</f>
        <v>1</v>
      </c>
      <c r="AP5164" s="78">
        <f t="shared" si="163"/>
        <v>1</v>
      </c>
      <c r="AQ5164" s="77">
        <f>IF(V5164&lt;Variables!$G$15,1,0)</f>
        <v>1</v>
      </c>
      <c r="AR5164" s="77">
        <v>0</v>
      </c>
      <c r="AS5164" s="77">
        <v>1</v>
      </c>
      <c r="AT5164" s="77">
        <v>0</v>
      </c>
      <c r="AU5164" s="77">
        <v>0</v>
      </c>
      <c r="BA5164" s="77">
        <v>0.23</v>
      </c>
    </row>
    <row r="5165" spans="3:53" x14ac:dyDescent="0.25">
      <c r="C5165" s="77" t="s">
        <v>606</v>
      </c>
      <c r="D5165" s="77" t="s">
        <v>636</v>
      </c>
      <c r="E5165" s="77">
        <v>9.8000000000000007</v>
      </c>
      <c r="F5165" s="77">
        <v>22.69</v>
      </c>
      <c r="G5165" s="77">
        <v>18.5</v>
      </c>
      <c r="H5165" s="77">
        <v>124.65</v>
      </c>
      <c r="I5165" s="77">
        <v>-38.823999999999998</v>
      </c>
      <c r="J5165" s="77" t="s">
        <v>74</v>
      </c>
      <c r="K5165" s="77">
        <v>48.62</v>
      </c>
      <c r="L5165" s="77">
        <v>9.8780125000000005</v>
      </c>
      <c r="M5165" s="77">
        <v>-0.78975907349782981</v>
      </c>
      <c r="N5165" s="77">
        <v>9.8911047619047636</v>
      </c>
      <c r="O5165" s="77">
        <v>-0.92107771677487071</v>
      </c>
      <c r="P5165" s="77">
        <v>29870</v>
      </c>
      <c r="Q5165" s="77">
        <v>11040</v>
      </c>
      <c r="R5165" s="77">
        <v>2.71</v>
      </c>
      <c r="S5165" s="77">
        <v>40.853999999999999</v>
      </c>
      <c r="T5165" s="77">
        <v>6.7409999999999997</v>
      </c>
      <c r="U5165" s="77">
        <v>20.921600000000002</v>
      </c>
      <c r="V5165" s="77">
        <v>2.3700893985090619</v>
      </c>
      <c r="AC5165" s="77">
        <v>10.050000000000001</v>
      </c>
      <c r="AD5165" s="77">
        <v>9.11</v>
      </c>
      <c r="AH5165" s="77">
        <f>IF(AND(M5165&lt;Variables!$G$6,M5165&gt;Variables!$G$5),0,1)</f>
        <v>1</v>
      </c>
      <c r="AI5165" s="77">
        <f t="shared" si="162"/>
        <v>1</v>
      </c>
      <c r="AJ5165" s="77">
        <f>IF(I5165&gt;Variables!$G$7,0,1)</f>
        <v>1</v>
      </c>
      <c r="AK5165" s="77">
        <f>IF(F5165&gt;Variables!$G$8,0,1)</f>
        <v>0</v>
      </c>
      <c r="AL5165" s="77">
        <f>IF(G5165&gt;Variables!$G$9,0,1)</f>
        <v>0</v>
      </c>
      <c r="AM5165" s="77">
        <f>IF(AND(K5165&gt;Variables!$G$10,K5165&lt;Variables!$G$11),0,1)</f>
        <v>1</v>
      </c>
      <c r="AN5165" s="77">
        <f>IF(H5165&lt;Variables!$G$13,1,0)</f>
        <v>1</v>
      </c>
      <c r="AO5165" s="77">
        <f>IF(R5165&lt;Variables!$G$12,0,1)</f>
        <v>1</v>
      </c>
      <c r="AP5165" s="78">
        <f t="shared" si="163"/>
        <v>0</v>
      </c>
      <c r="AQ5165" s="77">
        <f>IF(V5165&lt;Variables!$G$15,1,0)</f>
        <v>1</v>
      </c>
      <c r="AR5165" s="77">
        <v>0</v>
      </c>
      <c r="AS5165" s="77">
        <v>0</v>
      </c>
      <c r="AT5165" s="77">
        <v>1</v>
      </c>
      <c r="AU5165" s="77">
        <v>0</v>
      </c>
      <c r="BA5165" s="77">
        <v>-2.25</v>
      </c>
    </row>
    <row r="5166" spans="3:53" x14ac:dyDescent="0.25">
      <c r="C5166" s="77" t="s">
        <v>606</v>
      </c>
      <c r="D5166" s="77" t="s">
        <v>458</v>
      </c>
      <c r="E5166" s="77">
        <v>55.12</v>
      </c>
      <c r="F5166" s="77">
        <v>37.31</v>
      </c>
      <c r="G5166" s="77">
        <v>15.14</v>
      </c>
      <c r="H5166" s="77">
        <v>9830</v>
      </c>
      <c r="I5166" s="77">
        <v>83.198999999999998</v>
      </c>
      <c r="J5166" s="77" t="s">
        <v>75</v>
      </c>
      <c r="K5166" s="77">
        <v>56.61</v>
      </c>
      <c r="L5166" s="77">
        <v>54.75236000000001</v>
      </c>
      <c r="M5166" s="77">
        <v>0.54361127082008331</v>
      </c>
      <c r="N5166" s="77">
        <v>54.100067999999993</v>
      </c>
      <c r="O5166" s="77">
        <v>1.7558794935341011</v>
      </c>
      <c r="P5166" s="77">
        <v>132300000</v>
      </c>
      <c r="Q5166" s="77">
        <v>20406000</v>
      </c>
      <c r="R5166" s="77">
        <v>6.48</v>
      </c>
      <c r="S5166" s="77">
        <v>40.853999999999999</v>
      </c>
      <c r="T5166" s="77">
        <v>6.7409999999999997</v>
      </c>
      <c r="U5166" s="77">
        <v>20.921600000000002</v>
      </c>
      <c r="V5166" s="77">
        <v>2.4109683417543288</v>
      </c>
      <c r="AC5166" s="77">
        <v>57.289900000000003</v>
      </c>
      <c r="AD5166" s="77">
        <v>51.93</v>
      </c>
      <c r="AH5166" s="77">
        <f>IF(AND(M5166&lt;Variables!$G$6,M5166&gt;Variables!$G$5),0,1)</f>
        <v>1</v>
      </c>
      <c r="AI5166" s="77">
        <f t="shared" si="162"/>
        <v>0</v>
      </c>
      <c r="AJ5166" s="77">
        <f>IF(I5166&gt;Variables!$G$7,0,1)</f>
        <v>0</v>
      </c>
      <c r="AK5166" s="77">
        <f>IF(F5166&gt;Variables!$G$8,0,1)</f>
        <v>0</v>
      </c>
      <c r="AL5166" s="77">
        <f>IF(G5166&gt;Variables!$G$9,0,1)</f>
        <v>0</v>
      </c>
      <c r="AM5166" s="77">
        <f>IF(AND(K5166&gt;Variables!$G$10,K5166&lt;Variables!$G$11),0,1)</f>
        <v>1</v>
      </c>
      <c r="AN5166" s="77">
        <f>IF(H5166&lt;Variables!$G$13,1,0)</f>
        <v>0</v>
      </c>
      <c r="AO5166" s="77">
        <f>IF(R5166&lt;Variables!$G$12,0,1)</f>
        <v>1</v>
      </c>
      <c r="AP5166" s="78">
        <f t="shared" si="163"/>
        <v>1</v>
      </c>
      <c r="AQ5166" s="77">
        <f>IF(V5166&lt;Variables!$G$15,1,0)</f>
        <v>1</v>
      </c>
      <c r="AR5166" s="77">
        <v>0</v>
      </c>
      <c r="AS5166" s="77">
        <v>0</v>
      </c>
      <c r="AT5166" s="77">
        <v>1</v>
      </c>
      <c r="AU5166" s="77">
        <v>0</v>
      </c>
      <c r="BA5166" s="77">
        <v>-2.25</v>
      </c>
    </row>
    <row r="5167" spans="3:53" x14ac:dyDescent="0.25">
      <c r="C5167" s="77" t="s">
        <v>606</v>
      </c>
      <c r="D5167" s="77" t="s">
        <v>630</v>
      </c>
      <c r="E5167" s="77">
        <v>6.02</v>
      </c>
      <c r="F5167" s="77">
        <v>7.08</v>
      </c>
      <c r="G5167" s="77">
        <v>-0.4</v>
      </c>
      <c r="H5167" s="77">
        <v>-99999</v>
      </c>
      <c r="I5167" s="77">
        <v>-28.834</v>
      </c>
      <c r="J5167" s="77" t="s">
        <v>74</v>
      </c>
      <c r="K5167" s="77">
        <v>61.6</v>
      </c>
      <c r="L5167" s="77">
        <v>6.0250000000000004</v>
      </c>
      <c r="M5167" s="77">
        <v>-0.41493775933610549</v>
      </c>
      <c r="N5167" s="77">
        <v>6.04</v>
      </c>
      <c r="O5167" s="77">
        <v>-0.66225165562913968</v>
      </c>
      <c r="P5167" s="77">
        <v>21562</v>
      </c>
      <c r="Q5167" s="77">
        <v>21931</v>
      </c>
      <c r="R5167" s="77">
        <v>0.98</v>
      </c>
      <c r="S5167" s="77">
        <v>40.853999999999999</v>
      </c>
      <c r="T5167" s="77">
        <v>6.7409999999999997</v>
      </c>
      <c r="U5167" s="77">
        <v>20.921600000000002</v>
      </c>
      <c r="V5167" s="77">
        <v>2.511865128630705</v>
      </c>
      <c r="AC5167" s="77">
        <v>6.05</v>
      </c>
      <c r="AD5167" s="77">
        <v>5.9764999999999997</v>
      </c>
      <c r="AH5167" s="77">
        <f>IF(AND(M5167&lt;Variables!$G$6,M5167&gt;Variables!$G$5),0,1)</f>
        <v>1</v>
      </c>
      <c r="AI5167" s="77">
        <f t="shared" si="162"/>
        <v>1</v>
      </c>
      <c r="AJ5167" s="77">
        <f>IF(I5167&gt;Variables!$G$7,0,1)</f>
        <v>1</v>
      </c>
      <c r="AK5167" s="77">
        <f>IF(F5167&gt;Variables!$G$8,0,1)</f>
        <v>1</v>
      </c>
      <c r="AL5167" s="77">
        <f>IF(G5167&gt;Variables!$G$9,0,1)</f>
        <v>1</v>
      </c>
      <c r="AM5167" s="77">
        <f>IF(AND(K5167&gt;Variables!$G$10,K5167&lt;Variables!$G$11),0,1)</f>
        <v>1</v>
      </c>
      <c r="AN5167" s="77">
        <f>IF(H5167&lt;Variables!$G$13,1,0)</f>
        <v>1</v>
      </c>
      <c r="AO5167" s="77">
        <f>IF(R5167&lt;Variables!$G$12,0,1)</f>
        <v>0</v>
      </c>
      <c r="AP5167" s="78">
        <f t="shared" si="163"/>
        <v>0</v>
      </c>
      <c r="AQ5167" s="77">
        <f>IF(V5167&lt;Variables!$G$15,1,0)</f>
        <v>1</v>
      </c>
      <c r="AR5167" s="77">
        <v>0</v>
      </c>
      <c r="AS5167" s="77">
        <v>0</v>
      </c>
      <c r="AT5167" s="77">
        <v>0</v>
      </c>
      <c r="AU5167" s="77">
        <v>0</v>
      </c>
      <c r="BA5167" s="77">
        <v>0</v>
      </c>
    </row>
    <row r="5168" spans="3:53" x14ac:dyDescent="0.25">
      <c r="C5168" s="77" t="s">
        <v>606</v>
      </c>
      <c r="D5168" s="77" t="s">
        <v>610</v>
      </c>
      <c r="E5168" s="77">
        <v>14.46</v>
      </c>
      <c r="F5168" s="77">
        <v>21.11</v>
      </c>
      <c r="G5168" s="77">
        <v>21.54</v>
      </c>
      <c r="H5168" s="77">
        <v>623.66</v>
      </c>
      <c r="I5168" s="77">
        <v>8936.4169999999995</v>
      </c>
      <c r="J5168" s="77" t="s">
        <v>75</v>
      </c>
      <c r="K5168" s="77">
        <v>60.02</v>
      </c>
      <c r="L5168" s="77">
        <v>14.28799444444444</v>
      </c>
      <c r="M5168" s="77">
        <v>2.2466802937509001</v>
      </c>
      <c r="N5168" s="77">
        <v>14.257814285714289</v>
      </c>
      <c r="O5168" s="77">
        <v>2.4631104547180511</v>
      </c>
      <c r="P5168" s="77">
        <v>3030000</v>
      </c>
      <c r="Q5168" s="77">
        <v>376320</v>
      </c>
      <c r="R5168" s="77">
        <v>8.0500000000000007</v>
      </c>
      <c r="S5168" s="77">
        <v>40.853999999999999</v>
      </c>
      <c r="T5168" s="77">
        <v>6.7409999999999997</v>
      </c>
      <c r="U5168" s="77">
        <v>20.921600000000002</v>
      </c>
      <c r="V5168" s="77">
        <v>2.347379617225184</v>
      </c>
      <c r="AC5168" s="77">
        <v>15.15</v>
      </c>
      <c r="AD5168" s="77">
        <v>13.66</v>
      </c>
      <c r="AH5168" s="77">
        <f>IF(AND(M5168&lt;Variables!$G$6,M5168&gt;Variables!$G$5),0,1)</f>
        <v>1</v>
      </c>
      <c r="AI5168" s="77">
        <f t="shared" si="162"/>
        <v>0</v>
      </c>
      <c r="AJ5168" s="77">
        <f>IF(I5168&gt;Variables!$G$7,0,1)</f>
        <v>0</v>
      </c>
      <c r="AK5168" s="77">
        <f>IF(F5168&gt;Variables!$G$8,0,1)</f>
        <v>0</v>
      </c>
      <c r="AL5168" s="77">
        <f>IF(G5168&gt;Variables!$G$9,0,1)</f>
        <v>0</v>
      </c>
      <c r="AM5168" s="77">
        <f>IF(AND(K5168&gt;Variables!$G$10,K5168&lt;Variables!$G$11),0,1)</f>
        <v>1</v>
      </c>
      <c r="AN5168" s="77">
        <f>IF(H5168&lt;Variables!$G$13,1,0)</f>
        <v>1</v>
      </c>
      <c r="AO5168" s="77">
        <f>IF(R5168&lt;Variables!$G$12,0,1)</f>
        <v>1</v>
      </c>
      <c r="AP5168" s="78">
        <f t="shared" si="163"/>
        <v>1</v>
      </c>
      <c r="AQ5168" s="77">
        <f>IF(V5168&lt;Variables!$G$15,1,0)</f>
        <v>1</v>
      </c>
      <c r="AR5168" s="77">
        <v>0</v>
      </c>
      <c r="AS5168" s="77">
        <v>0</v>
      </c>
      <c r="AT5168" s="77">
        <v>1</v>
      </c>
      <c r="AU5168" s="77">
        <v>0</v>
      </c>
      <c r="BA5168" s="77">
        <v>-2.25</v>
      </c>
    </row>
    <row r="5169" spans="3:53" x14ac:dyDescent="0.25">
      <c r="C5169" s="77" t="s">
        <v>606</v>
      </c>
      <c r="D5169" s="77" t="s">
        <v>618</v>
      </c>
      <c r="E5169" s="77">
        <v>1.4</v>
      </c>
      <c r="F5169" s="77">
        <v>8.4600000000000009</v>
      </c>
      <c r="G5169" s="77">
        <v>0.71</v>
      </c>
      <c r="H5169" s="77">
        <v>-99999</v>
      </c>
      <c r="I5169" s="77">
        <v>4.2729999999999997</v>
      </c>
      <c r="J5169" s="77" t="s">
        <v>74</v>
      </c>
      <c r="L5169" s="77">
        <v>-99999</v>
      </c>
      <c r="M5169" s="77">
        <v>-99999</v>
      </c>
      <c r="N5169" s="77">
        <v>1.41</v>
      </c>
      <c r="O5169" s="77">
        <v>0</v>
      </c>
      <c r="P5169" s="77">
        <v>33067</v>
      </c>
      <c r="Q5169" s="77">
        <v>39096</v>
      </c>
      <c r="R5169" s="77">
        <v>0.85</v>
      </c>
      <c r="S5169" s="77">
        <v>40.853999999999999</v>
      </c>
      <c r="T5169" s="77">
        <v>6.7409999999999997</v>
      </c>
      <c r="U5169" s="77">
        <v>20.921600000000002</v>
      </c>
      <c r="V5169" s="77">
        <v>-99999</v>
      </c>
      <c r="AC5169" s="77">
        <v>1.41</v>
      </c>
      <c r="AD5169" s="77">
        <v>1.395</v>
      </c>
      <c r="AH5169" s="77">
        <f>IF(AND(M5169&lt;Variables!$G$6,M5169&gt;Variables!$G$5),0,1)</f>
        <v>1</v>
      </c>
      <c r="AI5169" s="77">
        <f t="shared" si="162"/>
        <v>1</v>
      </c>
      <c r="AJ5169" s="77">
        <f>IF(I5169&gt;Variables!$G$7,0,1)</f>
        <v>1</v>
      </c>
      <c r="AK5169" s="77">
        <f>IF(F5169&gt;Variables!$G$8,0,1)</f>
        <v>1</v>
      </c>
      <c r="AL5169" s="77">
        <f>IF(G5169&gt;Variables!$G$9,0,1)</f>
        <v>1</v>
      </c>
      <c r="AM5169" s="77">
        <f>IF(AND(K5169&gt;Variables!$G$10,K5169&lt;Variables!$G$11),0,1)</f>
        <v>1</v>
      </c>
      <c r="AN5169" s="77">
        <f>IF(H5169&lt;Variables!$G$13,1,0)</f>
        <v>1</v>
      </c>
      <c r="AO5169" s="77">
        <f>IF(R5169&lt;Variables!$G$12,0,1)</f>
        <v>0</v>
      </c>
      <c r="AP5169" s="78">
        <f t="shared" si="163"/>
        <v>0</v>
      </c>
      <c r="AQ5169" s="77">
        <f>IF(V5169&lt;Variables!$G$15,1,0)</f>
        <v>1</v>
      </c>
      <c r="AR5169" s="77">
        <v>0</v>
      </c>
      <c r="AS5169" s="77">
        <v>0</v>
      </c>
      <c r="AT5169" s="77">
        <v>0</v>
      </c>
      <c r="AU5169" s="77">
        <v>0</v>
      </c>
      <c r="BA5169" s="77">
        <v>0</v>
      </c>
    </row>
    <row r="5170" spans="3:53" x14ac:dyDescent="0.25">
      <c r="C5170" s="77" t="s">
        <v>606</v>
      </c>
      <c r="D5170" s="77" t="s">
        <v>615</v>
      </c>
      <c r="E5170" s="77">
        <v>8.6999999999999993</v>
      </c>
      <c r="F5170" s="77">
        <v>53.13</v>
      </c>
      <c r="G5170" s="77">
        <v>19.72</v>
      </c>
      <c r="H5170" s="77">
        <v>-99999</v>
      </c>
      <c r="I5170" s="77">
        <v>-99999</v>
      </c>
      <c r="J5170" s="77" t="s">
        <v>75</v>
      </c>
      <c r="K5170" s="77">
        <v>58.76</v>
      </c>
      <c r="L5170" s="77">
        <v>8.4722350000000013</v>
      </c>
      <c r="M5170" s="77">
        <v>1.7441088449505699</v>
      </c>
      <c r="N5170" s="77">
        <v>8.4231200000000008</v>
      </c>
      <c r="O5170" s="77">
        <v>2.3373761741492269</v>
      </c>
      <c r="P5170" s="77">
        <v>28160000</v>
      </c>
      <c r="Q5170" s="77">
        <v>0</v>
      </c>
      <c r="R5170" s="77">
        <v>1</v>
      </c>
      <c r="S5170" s="77">
        <v>40.853999999999999</v>
      </c>
      <c r="T5170" s="77">
        <v>6.7409999999999997</v>
      </c>
      <c r="U5170" s="77">
        <v>20.921600000000002</v>
      </c>
      <c r="V5170" s="77">
        <v>2.3682827696559419</v>
      </c>
      <c r="AC5170" s="77">
        <v>8.77</v>
      </c>
      <c r="AD5170" s="77">
        <v>7.35</v>
      </c>
      <c r="AH5170" s="77">
        <f>IF(AND(M5170&lt;Variables!$G$6,M5170&gt;Variables!$G$5),0,1)</f>
        <v>1</v>
      </c>
      <c r="AI5170" s="77">
        <f t="shared" ref="AI5170:AI5233" si="164">IF(L5170&gt;N5170,0,1)</f>
        <v>0</v>
      </c>
      <c r="AJ5170" s="77">
        <f>IF(I5170&gt;Variables!$G$7,0,1)</f>
        <v>1</v>
      </c>
      <c r="AK5170" s="77">
        <f>IF(F5170&gt;Variables!$G$8,0,1)</f>
        <v>0</v>
      </c>
      <c r="AL5170" s="77">
        <f>IF(G5170&gt;Variables!$G$9,0,1)</f>
        <v>0</v>
      </c>
      <c r="AM5170" s="77">
        <f>IF(AND(K5170&gt;Variables!$G$10,K5170&lt;Variables!$G$11),0,1)</f>
        <v>1</v>
      </c>
      <c r="AN5170" s="77">
        <f>IF(H5170&lt;Variables!$G$13,1,0)</f>
        <v>1</v>
      </c>
      <c r="AO5170" s="77">
        <f>IF(R5170&lt;Variables!$G$12,0,1)</f>
        <v>0</v>
      </c>
      <c r="AP5170" s="78">
        <f t="shared" ref="AP5170:AP5233" si="165">IF(J5170="Pass", 0,1)</f>
        <v>1</v>
      </c>
      <c r="AQ5170" s="77">
        <f>IF(V5170&lt;Variables!$G$15,1,0)</f>
        <v>1</v>
      </c>
      <c r="AR5170" s="77">
        <v>0</v>
      </c>
      <c r="AS5170" s="77">
        <v>0</v>
      </c>
      <c r="AT5170" s="77">
        <v>1</v>
      </c>
      <c r="AU5170" s="77">
        <v>0</v>
      </c>
      <c r="BA5170" s="77">
        <v>-2.25</v>
      </c>
    </row>
    <row r="5171" spans="3:53" x14ac:dyDescent="0.25">
      <c r="C5171" s="77" t="s">
        <v>606</v>
      </c>
      <c r="D5171" s="77" t="s">
        <v>611</v>
      </c>
      <c r="E5171" s="77">
        <v>21.05</v>
      </c>
      <c r="F5171" s="77">
        <v>6.33</v>
      </c>
      <c r="G5171" s="77">
        <v>-0.43</v>
      </c>
      <c r="H5171" s="77">
        <v>-99999</v>
      </c>
      <c r="I5171" s="77">
        <v>-0.36599999999999999</v>
      </c>
      <c r="J5171" s="77" t="s">
        <v>74</v>
      </c>
      <c r="K5171" s="77">
        <v>65.3</v>
      </c>
      <c r="L5171" s="77">
        <v>20.928571428571431</v>
      </c>
      <c r="M5171" s="77">
        <v>0.24573378839591381</v>
      </c>
      <c r="N5171" s="77">
        <v>20.917315384615389</v>
      </c>
      <c r="O5171" s="77">
        <v>0.29967810989128918</v>
      </c>
      <c r="P5171" s="77">
        <v>28697</v>
      </c>
      <c r="Q5171" s="77">
        <v>63540</v>
      </c>
      <c r="R5171" s="77">
        <v>0.45</v>
      </c>
      <c r="S5171" s="77">
        <v>40.853999999999999</v>
      </c>
      <c r="T5171" s="77">
        <v>6.7409999999999997</v>
      </c>
      <c r="U5171" s="77">
        <v>20.921600000000002</v>
      </c>
      <c r="V5171" s="77">
        <v>2.5082608300341289</v>
      </c>
      <c r="AC5171" s="77">
        <v>21.3</v>
      </c>
      <c r="AD5171" s="77">
        <v>20.9</v>
      </c>
      <c r="AH5171" s="77">
        <f>IF(AND(M5171&lt;Variables!$G$6,M5171&gt;Variables!$G$5),0,1)</f>
        <v>1</v>
      </c>
      <c r="AI5171" s="77">
        <f t="shared" si="164"/>
        <v>0</v>
      </c>
      <c r="AJ5171" s="77">
        <f>IF(I5171&gt;Variables!$G$7,0,1)</f>
        <v>1</v>
      </c>
      <c r="AK5171" s="77">
        <f>IF(F5171&gt;Variables!$G$8,0,1)</f>
        <v>1</v>
      </c>
      <c r="AL5171" s="77">
        <f>IF(G5171&gt;Variables!$G$9,0,1)</f>
        <v>1</v>
      </c>
      <c r="AM5171" s="77">
        <f>IF(AND(K5171&gt;Variables!$G$10,K5171&lt;Variables!$G$11),0,1)</f>
        <v>0</v>
      </c>
      <c r="AN5171" s="77">
        <f>IF(H5171&lt;Variables!$G$13,1,0)</f>
        <v>1</v>
      </c>
      <c r="AO5171" s="77">
        <f>IF(R5171&lt;Variables!$G$12,0,1)</f>
        <v>0</v>
      </c>
      <c r="AP5171" s="78">
        <f t="shared" si="165"/>
        <v>0</v>
      </c>
      <c r="AQ5171" s="77">
        <f>IF(V5171&lt;Variables!$G$15,1,0)</f>
        <v>1</v>
      </c>
      <c r="AR5171" s="77">
        <v>1</v>
      </c>
      <c r="AS5171" s="77">
        <v>0</v>
      </c>
      <c r="AT5171" s="77">
        <v>0</v>
      </c>
      <c r="AU5171" s="77">
        <v>0</v>
      </c>
      <c r="BA5171" s="77">
        <v>1.1399999999999999</v>
      </c>
    </row>
    <row r="5172" spans="3:53" x14ac:dyDescent="0.25">
      <c r="C5172" s="77" t="s">
        <v>606</v>
      </c>
      <c r="D5172" s="77" t="s">
        <v>638</v>
      </c>
      <c r="E5172" s="77">
        <v>5.57</v>
      </c>
      <c r="F5172" s="77">
        <v>7.14</v>
      </c>
      <c r="G5172" s="77">
        <v>6.16</v>
      </c>
      <c r="H5172" s="77">
        <v>-99999</v>
      </c>
      <c r="I5172" s="77">
        <v>277.79000000000002</v>
      </c>
      <c r="J5172" s="77" t="s">
        <v>74</v>
      </c>
      <c r="L5172" s="77">
        <v>-99999</v>
      </c>
      <c r="M5172" s="77">
        <v>-99999</v>
      </c>
      <c r="N5172" s="77">
        <v>5.5309999999999997</v>
      </c>
      <c r="O5172" s="77">
        <v>0</v>
      </c>
      <c r="P5172" s="77">
        <v>17360</v>
      </c>
      <c r="Q5172" s="77">
        <v>549543</v>
      </c>
      <c r="R5172" s="77">
        <v>0.03</v>
      </c>
      <c r="S5172" s="77">
        <v>40.853999999999999</v>
      </c>
      <c r="T5172" s="77">
        <v>6.7409999999999997</v>
      </c>
      <c r="U5172" s="77">
        <v>20.921600000000002</v>
      </c>
      <c r="V5172" s="77">
        <v>-99999</v>
      </c>
      <c r="AC5172" s="77">
        <v>5.625</v>
      </c>
      <c r="AD5172" s="77">
        <v>5.49</v>
      </c>
      <c r="AH5172" s="77">
        <f>IF(AND(M5172&lt;Variables!$G$6,M5172&gt;Variables!$G$5),0,1)</f>
        <v>1</v>
      </c>
      <c r="AI5172" s="77">
        <f t="shared" si="164"/>
        <v>1</v>
      </c>
      <c r="AJ5172" s="77">
        <f>IF(I5172&gt;Variables!$G$7,0,1)</f>
        <v>0</v>
      </c>
      <c r="AK5172" s="77">
        <f>IF(F5172&gt;Variables!$G$8,0,1)</f>
        <v>1</v>
      </c>
      <c r="AL5172" s="77">
        <f>IF(G5172&gt;Variables!$G$9,0,1)</f>
        <v>1</v>
      </c>
      <c r="AM5172" s="77">
        <f>IF(AND(K5172&gt;Variables!$G$10,K5172&lt;Variables!$G$11),0,1)</f>
        <v>1</v>
      </c>
      <c r="AN5172" s="77">
        <f>IF(H5172&lt;Variables!$G$13,1,0)</f>
        <v>1</v>
      </c>
      <c r="AO5172" s="77">
        <f>IF(R5172&lt;Variables!$G$12,0,1)</f>
        <v>0</v>
      </c>
      <c r="AP5172" s="78">
        <f t="shared" si="165"/>
        <v>0</v>
      </c>
      <c r="AQ5172" s="77">
        <f>IF(V5172&lt;Variables!$G$15,1,0)</f>
        <v>1</v>
      </c>
      <c r="AR5172" s="77">
        <v>0</v>
      </c>
      <c r="AS5172" s="77">
        <v>0</v>
      </c>
      <c r="AT5172" s="77">
        <v>0</v>
      </c>
      <c r="AU5172" s="77">
        <v>0</v>
      </c>
      <c r="BA5172" s="77">
        <v>0</v>
      </c>
    </row>
    <row r="5173" spans="3:53" x14ac:dyDescent="0.25">
      <c r="C5173" s="77" t="s">
        <v>606</v>
      </c>
      <c r="D5173" s="77" t="s">
        <v>644</v>
      </c>
      <c r="E5173" s="77">
        <v>31.36</v>
      </c>
      <c r="F5173" s="77">
        <v>10.25</v>
      </c>
      <c r="G5173" s="77">
        <v>0</v>
      </c>
      <c r="H5173" s="77">
        <v>-99999</v>
      </c>
      <c r="I5173" s="77">
        <v>6.9470000000000001</v>
      </c>
      <c r="J5173" s="77" t="s">
        <v>74</v>
      </c>
      <c r="K5173" s="77">
        <v>-99999</v>
      </c>
      <c r="L5173" s="77">
        <v>-99999</v>
      </c>
      <c r="M5173" s="77">
        <v>-99999</v>
      </c>
      <c r="N5173" s="77">
        <v>-99999</v>
      </c>
      <c r="O5173" s="77">
        <v>-99999</v>
      </c>
      <c r="P5173" s="77">
        <v>30000</v>
      </c>
      <c r="Q5173" s="77">
        <v>111328</v>
      </c>
      <c r="R5173" s="77">
        <v>0.27</v>
      </c>
      <c r="S5173" s="77">
        <v>40.853999999999999</v>
      </c>
      <c r="T5173" s="77">
        <v>6.7409999999999997</v>
      </c>
      <c r="U5173" s="77">
        <v>20.921600000000002</v>
      </c>
      <c r="V5173" s="77">
        <v>-99999</v>
      </c>
      <c r="AC5173" s="77">
        <v>-99999</v>
      </c>
      <c r="AD5173" s="77">
        <v>-99999</v>
      </c>
      <c r="AH5173" s="77">
        <f>IF(AND(M5173&lt;Variables!$G$6,M5173&gt;Variables!$G$5),0,1)</f>
        <v>1</v>
      </c>
      <c r="AI5173" s="77">
        <f t="shared" si="164"/>
        <v>1</v>
      </c>
      <c r="AJ5173" s="77">
        <f>IF(I5173&gt;Variables!$G$7,0,1)</f>
        <v>1</v>
      </c>
      <c r="AK5173" s="77">
        <f>IF(F5173&gt;Variables!$G$8,0,1)</f>
        <v>0</v>
      </c>
      <c r="AL5173" s="77">
        <f>IF(G5173&gt;Variables!$G$9,0,1)</f>
        <v>1</v>
      </c>
      <c r="AM5173" s="77">
        <f>IF(AND(K5173&gt;Variables!$G$10,K5173&lt;Variables!$G$11),0,1)</f>
        <v>1</v>
      </c>
      <c r="AN5173" s="77">
        <f>IF(H5173&lt;Variables!$G$13,1,0)</f>
        <v>1</v>
      </c>
      <c r="AO5173" s="77">
        <f>IF(R5173&lt;Variables!$G$12,0,1)</f>
        <v>0</v>
      </c>
      <c r="AP5173" s="78">
        <f t="shared" si="165"/>
        <v>0</v>
      </c>
      <c r="AQ5173" s="77">
        <f>IF(V5173&lt;Variables!$G$15,1,0)</f>
        <v>1</v>
      </c>
      <c r="AR5173" s="77">
        <v>0</v>
      </c>
      <c r="AS5173" s="77">
        <v>0</v>
      </c>
      <c r="AT5173" s="77">
        <v>0</v>
      </c>
      <c r="AU5173" s="77">
        <v>0</v>
      </c>
      <c r="BA5173" s="77">
        <v>0</v>
      </c>
    </row>
    <row r="5174" spans="3:53" x14ac:dyDescent="0.25">
      <c r="C5174" s="77" t="s">
        <v>606</v>
      </c>
      <c r="D5174" s="77" t="s">
        <v>195</v>
      </c>
      <c r="E5174" s="77">
        <v>39.15</v>
      </c>
      <c r="F5174" s="77">
        <v>7.55</v>
      </c>
      <c r="G5174" s="77">
        <v>5.7</v>
      </c>
      <c r="H5174" s="77">
        <v>4350</v>
      </c>
      <c r="I5174" s="77">
        <v>138.352</v>
      </c>
      <c r="J5174" s="77" t="s">
        <v>75</v>
      </c>
      <c r="K5174" s="77">
        <v>60.94</v>
      </c>
      <c r="L5174" s="77">
        <v>38.988829411764698</v>
      </c>
      <c r="M5174" s="77">
        <v>0.1227802654184165</v>
      </c>
      <c r="N5174" s="77">
        <v>38.418858536585368</v>
      </c>
      <c r="O5174" s="77">
        <v>1.6081723584428711</v>
      </c>
      <c r="P5174" s="77">
        <v>204940</v>
      </c>
      <c r="Q5174" s="77">
        <v>701423</v>
      </c>
      <c r="R5174" s="77">
        <v>0.28999999999999998</v>
      </c>
      <c r="S5174" s="77">
        <v>40.853999999999999</v>
      </c>
      <c r="T5174" s="77">
        <v>6.7409999999999997</v>
      </c>
      <c r="U5174" s="77">
        <v>20.921600000000002</v>
      </c>
      <c r="V5174" s="77">
        <v>2.4732669049917</v>
      </c>
      <c r="AC5174" s="77">
        <v>39.200000000000003</v>
      </c>
      <c r="AD5174" s="77">
        <v>34.85</v>
      </c>
      <c r="AH5174" s="77">
        <f>IF(AND(M5174&lt;Variables!$G$6,M5174&gt;Variables!$G$5),0,1)</f>
        <v>1</v>
      </c>
      <c r="AI5174" s="77">
        <f t="shared" si="164"/>
        <v>0</v>
      </c>
      <c r="AJ5174" s="77">
        <f>IF(I5174&gt;Variables!$G$7,0,1)</f>
        <v>0</v>
      </c>
      <c r="AK5174" s="77">
        <f>IF(F5174&gt;Variables!$G$8,0,1)</f>
        <v>1</v>
      </c>
      <c r="AL5174" s="77">
        <f>IF(G5174&gt;Variables!$G$9,0,1)</f>
        <v>1</v>
      </c>
      <c r="AM5174" s="77">
        <f>IF(AND(K5174&gt;Variables!$G$10,K5174&lt;Variables!$G$11),0,1)</f>
        <v>1</v>
      </c>
      <c r="AN5174" s="77">
        <f>IF(H5174&lt;Variables!$G$13,1,0)</f>
        <v>0</v>
      </c>
      <c r="AO5174" s="77">
        <f>IF(R5174&lt;Variables!$G$12,0,1)</f>
        <v>0</v>
      </c>
      <c r="AP5174" s="78">
        <f t="shared" si="165"/>
        <v>1</v>
      </c>
      <c r="AQ5174" s="77">
        <f>IF(V5174&lt;Variables!$G$15,1,0)</f>
        <v>1</v>
      </c>
      <c r="AR5174" s="77">
        <v>0</v>
      </c>
      <c r="AS5174" s="77">
        <v>0</v>
      </c>
      <c r="AT5174" s="77">
        <v>1</v>
      </c>
      <c r="AU5174" s="77">
        <v>0</v>
      </c>
      <c r="BA5174" s="77">
        <v>-1.76</v>
      </c>
    </row>
    <row r="5175" spans="3:53" x14ac:dyDescent="0.25">
      <c r="C5175" s="77" t="s">
        <v>606</v>
      </c>
      <c r="D5175" s="77" t="s">
        <v>431</v>
      </c>
      <c r="E5175" s="77">
        <v>40.99</v>
      </c>
      <c r="F5175" s="77">
        <v>7.35</v>
      </c>
      <c r="G5175" s="77">
        <v>6.99</v>
      </c>
      <c r="H5175" s="77">
        <v>4950</v>
      </c>
      <c r="I5175" s="77">
        <v>179.00299999999999</v>
      </c>
      <c r="J5175" s="77" t="s">
        <v>75</v>
      </c>
      <c r="K5175" s="77">
        <v>61.51</v>
      </c>
      <c r="L5175" s="77">
        <v>40.523859999999999</v>
      </c>
      <c r="M5175" s="77">
        <v>0.85416344839805081</v>
      </c>
      <c r="N5175" s="77">
        <v>40.491205999999998</v>
      </c>
      <c r="O5175" s="77">
        <v>0.93549695704296687</v>
      </c>
      <c r="P5175" s="77">
        <v>6256000</v>
      </c>
      <c r="Q5175" s="77">
        <v>5997000</v>
      </c>
      <c r="R5175" s="77">
        <v>1.04</v>
      </c>
      <c r="S5175" s="77">
        <v>40.853999999999999</v>
      </c>
      <c r="T5175" s="77">
        <v>6.7409999999999997</v>
      </c>
      <c r="U5175" s="77">
        <v>20.921600000000002</v>
      </c>
      <c r="V5175" s="77">
        <v>2.435642205653064</v>
      </c>
      <c r="AC5175" s="77">
        <v>41.31</v>
      </c>
      <c r="AD5175" s="77">
        <v>39.28</v>
      </c>
      <c r="AH5175" s="77">
        <f>IF(AND(M5175&lt;Variables!$G$6,M5175&gt;Variables!$G$5),0,1)</f>
        <v>1</v>
      </c>
      <c r="AI5175" s="77">
        <f t="shared" si="164"/>
        <v>0</v>
      </c>
      <c r="AJ5175" s="77">
        <f>IF(I5175&gt;Variables!$G$7,0,1)</f>
        <v>0</v>
      </c>
      <c r="AK5175" s="77">
        <f>IF(F5175&gt;Variables!$G$8,0,1)</f>
        <v>1</v>
      </c>
      <c r="AL5175" s="77">
        <f>IF(G5175&gt;Variables!$G$9,0,1)</f>
        <v>1</v>
      </c>
      <c r="AM5175" s="77">
        <f>IF(AND(K5175&gt;Variables!$G$10,K5175&lt;Variables!$G$11),0,1)</f>
        <v>1</v>
      </c>
      <c r="AN5175" s="77">
        <f>IF(H5175&lt;Variables!$G$13,1,0)</f>
        <v>0</v>
      </c>
      <c r="AO5175" s="77">
        <f>IF(R5175&lt;Variables!$G$12,0,1)</f>
        <v>0</v>
      </c>
      <c r="AP5175" s="78">
        <f t="shared" si="165"/>
        <v>1</v>
      </c>
      <c r="AQ5175" s="77">
        <f>IF(V5175&lt;Variables!$G$15,1,0)</f>
        <v>1</v>
      </c>
      <c r="AR5175" s="77">
        <v>0</v>
      </c>
      <c r="AS5175" s="77">
        <v>0</v>
      </c>
      <c r="AT5175" s="77">
        <v>1</v>
      </c>
      <c r="AU5175" s="77">
        <v>0</v>
      </c>
      <c r="BA5175" s="77">
        <v>-1.05</v>
      </c>
    </row>
    <row r="5176" spans="3:53" x14ac:dyDescent="0.25">
      <c r="C5176" s="77" t="s">
        <v>606</v>
      </c>
      <c r="D5176" s="77" t="s">
        <v>152</v>
      </c>
      <c r="E5176" s="77">
        <v>0.04</v>
      </c>
      <c r="F5176" s="77">
        <v>7.21</v>
      </c>
      <c r="G5176" s="77">
        <v>27.14</v>
      </c>
      <c r="H5176" s="77">
        <v>-99999</v>
      </c>
      <c r="I5176" s="77">
        <v>27.873999999999999</v>
      </c>
      <c r="J5176" s="77" t="s">
        <v>75</v>
      </c>
      <c r="K5176" s="77">
        <v>47.67</v>
      </c>
      <c r="L5176" s="77">
        <v>3.5733333333333332E-2</v>
      </c>
      <c r="M5176" s="77">
        <v>-0.3731343283582067</v>
      </c>
      <c r="N5176" s="77">
        <v>3.574393939393939E-2</v>
      </c>
      <c r="O5176" s="77">
        <v>-0.40269594336822467</v>
      </c>
      <c r="P5176" s="77">
        <v>4298000</v>
      </c>
      <c r="Q5176" s="77">
        <v>14265000</v>
      </c>
      <c r="R5176" s="77">
        <v>0.3</v>
      </c>
      <c r="S5176" s="77">
        <v>40.853999999999999</v>
      </c>
      <c r="T5176" s="77">
        <v>6.7409999999999997</v>
      </c>
      <c r="U5176" s="77">
        <v>20.921600000000002</v>
      </c>
      <c r="V5176" s="77">
        <v>2.350051856716417</v>
      </c>
      <c r="AC5176" s="77">
        <v>3.5999999999999997E-2</v>
      </c>
      <c r="AD5176" s="77">
        <v>3.4000000000000002E-2</v>
      </c>
      <c r="AH5176" s="77">
        <f>IF(AND(M5176&lt;Variables!$G$6,M5176&gt;Variables!$G$5),0,1)</f>
        <v>1</v>
      </c>
      <c r="AI5176" s="77">
        <f t="shared" si="164"/>
        <v>1</v>
      </c>
      <c r="AJ5176" s="77">
        <f>IF(I5176&gt;Variables!$G$7,0,1)</f>
        <v>1</v>
      </c>
      <c r="AK5176" s="77">
        <f>IF(F5176&gt;Variables!$G$8,0,1)</f>
        <v>1</v>
      </c>
      <c r="AL5176" s="77">
        <f>IF(G5176&gt;Variables!$G$9,0,1)</f>
        <v>0</v>
      </c>
      <c r="AM5176" s="77">
        <f>IF(AND(K5176&gt;Variables!$G$10,K5176&lt;Variables!$G$11),0,1)</f>
        <v>1</v>
      </c>
      <c r="AN5176" s="77">
        <f>IF(H5176&lt;Variables!$G$13,1,0)</f>
        <v>1</v>
      </c>
      <c r="AO5176" s="77">
        <f>IF(R5176&lt;Variables!$G$12,0,1)</f>
        <v>0</v>
      </c>
      <c r="AP5176" s="78">
        <f t="shared" si="165"/>
        <v>1</v>
      </c>
      <c r="AQ5176" s="77">
        <f>IF(V5176&lt;Variables!$G$15,1,0)</f>
        <v>1</v>
      </c>
      <c r="AR5176" s="77">
        <v>0</v>
      </c>
      <c r="AS5176" s="77">
        <v>0</v>
      </c>
      <c r="AT5176" s="77">
        <v>1</v>
      </c>
      <c r="AU5176" s="77">
        <v>0</v>
      </c>
      <c r="BA5176" s="77">
        <v>-2.25</v>
      </c>
    </row>
    <row r="5177" spans="3:53" x14ac:dyDescent="0.25">
      <c r="C5177" s="77" t="s">
        <v>606</v>
      </c>
      <c r="D5177" s="77" t="s">
        <v>612</v>
      </c>
      <c r="E5177" s="77">
        <v>127.02</v>
      </c>
      <c r="F5177" s="77">
        <v>6.36</v>
      </c>
      <c r="G5177" s="77">
        <v>0.86</v>
      </c>
      <c r="H5177" s="77">
        <v>19960</v>
      </c>
      <c r="I5177" s="77">
        <v>-27.98</v>
      </c>
      <c r="J5177" s="77" t="s">
        <v>75</v>
      </c>
      <c r="K5177" s="77">
        <v>42.59</v>
      </c>
      <c r="L5177" s="77">
        <v>127.07136</v>
      </c>
      <c r="M5177" s="77">
        <v>-0.24502767578785789</v>
      </c>
      <c r="N5177" s="77">
        <v>126.897234</v>
      </c>
      <c r="O5177" s="77">
        <v>-0.10814577723575761</v>
      </c>
      <c r="P5177" s="77">
        <v>2653000</v>
      </c>
      <c r="Q5177" s="77">
        <v>1140000</v>
      </c>
      <c r="R5177" s="77">
        <v>2.33</v>
      </c>
      <c r="S5177" s="77">
        <v>40.853999999999999</v>
      </c>
      <c r="T5177" s="77">
        <v>6.7409999999999997</v>
      </c>
      <c r="U5177" s="77">
        <v>20.921600000000002</v>
      </c>
      <c r="V5177" s="77">
        <v>2.2913595077064102</v>
      </c>
      <c r="AC5177" s="77">
        <v>127.88</v>
      </c>
      <c r="AD5177" s="77">
        <v>126.23</v>
      </c>
      <c r="AH5177" s="77">
        <f>IF(AND(M5177&lt;Variables!$G$6,M5177&gt;Variables!$G$5),0,1)</f>
        <v>1</v>
      </c>
      <c r="AI5177" s="77">
        <f t="shared" si="164"/>
        <v>0</v>
      </c>
      <c r="AJ5177" s="77">
        <f>IF(I5177&gt;Variables!$G$7,0,1)</f>
        <v>1</v>
      </c>
      <c r="AK5177" s="77">
        <f>IF(F5177&gt;Variables!$G$8,0,1)</f>
        <v>1</v>
      </c>
      <c r="AL5177" s="77">
        <f>IF(G5177&gt;Variables!$G$9,0,1)</f>
        <v>1</v>
      </c>
      <c r="AM5177" s="77">
        <f>IF(AND(K5177&gt;Variables!$G$10,K5177&lt;Variables!$G$11),0,1)</f>
        <v>1</v>
      </c>
      <c r="AN5177" s="77">
        <f>IF(H5177&lt;Variables!$G$13,1,0)</f>
        <v>0</v>
      </c>
      <c r="AO5177" s="77">
        <f>IF(R5177&lt;Variables!$G$12,0,1)</f>
        <v>1</v>
      </c>
      <c r="AP5177" s="78">
        <f t="shared" si="165"/>
        <v>1</v>
      </c>
      <c r="AQ5177" s="77">
        <f>IF(V5177&lt;Variables!$G$15,1,0)</f>
        <v>1</v>
      </c>
      <c r="AR5177" s="77">
        <v>0</v>
      </c>
      <c r="AS5177" s="77">
        <v>0</v>
      </c>
      <c r="AT5177" s="77">
        <v>0</v>
      </c>
      <c r="AU5177" s="77">
        <v>1</v>
      </c>
      <c r="BA5177" s="77">
        <v>-0.52</v>
      </c>
    </row>
    <row r="5178" spans="3:53" x14ac:dyDescent="0.25">
      <c r="C5178" s="77" t="s">
        <v>606</v>
      </c>
      <c r="D5178" s="77" t="s">
        <v>622</v>
      </c>
      <c r="E5178" s="77">
        <v>4.01</v>
      </c>
      <c r="F5178" s="77">
        <v>40.49</v>
      </c>
      <c r="G5178" s="77">
        <v>-16.77</v>
      </c>
      <c r="H5178" s="77">
        <v>181.22</v>
      </c>
      <c r="I5178" s="77">
        <v>-8.0719999999999992</v>
      </c>
      <c r="J5178" s="77" t="s">
        <v>74</v>
      </c>
      <c r="K5178" s="77">
        <v>56.12</v>
      </c>
      <c r="L5178" s="77">
        <v>3.9508549999999998</v>
      </c>
      <c r="M5178" s="77">
        <v>1.117353079270192</v>
      </c>
      <c r="N5178" s="77">
        <v>3.9452660000000002</v>
      </c>
      <c r="O5178" s="77">
        <v>1.2605994120548509</v>
      </c>
      <c r="P5178" s="77">
        <v>44140000</v>
      </c>
      <c r="Q5178" s="77">
        <v>217790</v>
      </c>
      <c r="R5178" s="77">
        <v>202.67</v>
      </c>
      <c r="S5178" s="77">
        <v>40.853999999999999</v>
      </c>
      <c r="T5178" s="77">
        <v>6.7409999999999997</v>
      </c>
      <c r="U5178" s="77">
        <v>20.921600000000002</v>
      </c>
      <c r="V5178" s="77">
        <v>2.3816032958982292</v>
      </c>
      <c r="AC5178" s="77">
        <v>4.1399999999999997</v>
      </c>
      <c r="AD5178" s="77">
        <v>3.65</v>
      </c>
      <c r="AH5178" s="77">
        <f>IF(AND(M5178&lt;Variables!$G$6,M5178&gt;Variables!$G$5),0,1)</f>
        <v>1</v>
      </c>
      <c r="AI5178" s="77">
        <f t="shared" si="164"/>
        <v>0</v>
      </c>
      <c r="AJ5178" s="77">
        <f>IF(I5178&gt;Variables!$G$7,0,1)</f>
        <v>1</v>
      </c>
      <c r="AK5178" s="77">
        <f>IF(F5178&gt;Variables!$G$8,0,1)</f>
        <v>0</v>
      </c>
      <c r="AL5178" s="77">
        <f>IF(G5178&gt;Variables!$G$9,0,1)</f>
        <v>1</v>
      </c>
      <c r="AM5178" s="77">
        <f>IF(AND(K5178&gt;Variables!$G$10,K5178&lt;Variables!$G$11),0,1)</f>
        <v>1</v>
      </c>
      <c r="AN5178" s="77">
        <f>IF(H5178&lt;Variables!$G$13,1,0)</f>
        <v>1</v>
      </c>
      <c r="AO5178" s="77">
        <f>IF(R5178&lt;Variables!$G$12,0,1)</f>
        <v>1</v>
      </c>
      <c r="AP5178" s="78">
        <f t="shared" si="165"/>
        <v>0</v>
      </c>
      <c r="AQ5178" s="77">
        <f>IF(V5178&lt;Variables!$G$15,1,0)</f>
        <v>1</v>
      </c>
      <c r="AR5178" s="77">
        <v>1</v>
      </c>
      <c r="AS5178" s="77">
        <v>0</v>
      </c>
      <c r="AT5178" s="77">
        <v>0</v>
      </c>
      <c r="AU5178" s="77">
        <v>0</v>
      </c>
      <c r="BA5178" s="77">
        <v>2</v>
      </c>
    </row>
    <row r="5179" spans="3:53" x14ac:dyDescent="0.25">
      <c r="C5179" s="77" t="s">
        <v>606</v>
      </c>
      <c r="D5179" s="77" t="s">
        <v>621</v>
      </c>
      <c r="E5179" s="77">
        <v>11.85</v>
      </c>
      <c r="F5179" s="77">
        <v>32.44</v>
      </c>
      <c r="G5179" s="77">
        <v>-7.85</v>
      </c>
      <c r="H5179" s="77">
        <v>28.51</v>
      </c>
      <c r="I5179" s="77">
        <v>-13.596</v>
      </c>
      <c r="J5179" s="77" t="s">
        <v>74</v>
      </c>
      <c r="K5179" s="77">
        <v>47.8</v>
      </c>
      <c r="L5179" s="77">
        <v>11.89628888888889</v>
      </c>
      <c r="M5179" s="77">
        <v>-0.38910360467222782</v>
      </c>
      <c r="N5179" s="77">
        <v>11.876695833333329</v>
      </c>
      <c r="O5179" s="77">
        <v>-0.22477491810819919</v>
      </c>
      <c r="P5179" s="77">
        <v>4540000</v>
      </c>
      <c r="Q5179" s="77">
        <v>52870</v>
      </c>
      <c r="R5179" s="77">
        <v>85.87</v>
      </c>
      <c r="S5179" s="77">
        <v>40.853999999999999</v>
      </c>
      <c r="T5179" s="77">
        <v>6.7409999999999997</v>
      </c>
      <c r="U5179" s="77">
        <v>20.921600000000002</v>
      </c>
      <c r="V5179" s="77">
        <v>2.3518524850588332</v>
      </c>
      <c r="AC5179" s="77">
        <v>13.5</v>
      </c>
      <c r="AD5179" s="77">
        <v>11.63</v>
      </c>
      <c r="AH5179" s="77">
        <f>IF(AND(M5179&lt;Variables!$G$6,M5179&gt;Variables!$G$5),0,1)</f>
        <v>1</v>
      </c>
      <c r="AI5179" s="77">
        <f t="shared" si="164"/>
        <v>0</v>
      </c>
      <c r="AJ5179" s="77">
        <f>IF(I5179&gt;Variables!$G$7,0,1)</f>
        <v>1</v>
      </c>
      <c r="AK5179" s="77">
        <f>IF(F5179&gt;Variables!$G$8,0,1)</f>
        <v>0</v>
      </c>
      <c r="AL5179" s="77">
        <f>IF(G5179&gt;Variables!$G$9,0,1)</f>
        <v>1</v>
      </c>
      <c r="AM5179" s="77">
        <f>IF(AND(K5179&gt;Variables!$G$10,K5179&lt;Variables!$G$11),0,1)</f>
        <v>1</v>
      </c>
      <c r="AN5179" s="77">
        <f>IF(H5179&lt;Variables!$G$13,1,0)</f>
        <v>1</v>
      </c>
      <c r="AO5179" s="77">
        <f>IF(R5179&lt;Variables!$G$12,0,1)</f>
        <v>1</v>
      </c>
      <c r="AP5179" s="78">
        <f t="shared" si="165"/>
        <v>0</v>
      </c>
      <c r="AQ5179" s="77">
        <f>IF(V5179&lt;Variables!$G$15,1,0)</f>
        <v>1</v>
      </c>
      <c r="AR5179" s="77">
        <v>1</v>
      </c>
      <c r="AS5179" s="77">
        <v>0</v>
      </c>
      <c r="AT5179" s="77">
        <v>0</v>
      </c>
      <c r="AU5179" s="77">
        <v>0</v>
      </c>
      <c r="BA5179" s="77">
        <v>2</v>
      </c>
    </row>
    <row r="5180" spans="3:53" x14ac:dyDescent="0.25">
      <c r="C5180" s="77" t="s">
        <v>606</v>
      </c>
      <c r="D5180" s="77" t="s">
        <v>127</v>
      </c>
      <c r="E5180" s="77">
        <v>42.23</v>
      </c>
      <c r="F5180" s="77">
        <v>25.68</v>
      </c>
      <c r="G5180" s="77">
        <v>24.91</v>
      </c>
      <c r="H5180" s="77">
        <v>6940</v>
      </c>
      <c r="I5180" s="77">
        <v>1510.114</v>
      </c>
      <c r="J5180" s="77" t="s">
        <v>74</v>
      </c>
      <c r="K5180" s="77">
        <v>65.63</v>
      </c>
      <c r="L5180" s="77">
        <v>41.5139</v>
      </c>
      <c r="M5180" s="77">
        <v>1.1001134559749819</v>
      </c>
      <c r="N5180" s="77">
        <v>40.197390000000013</v>
      </c>
      <c r="O5180" s="77">
        <v>4.4112565517313227</v>
      </c>
      <c r="P5180" s="77">
        <v>1010000</v>
      </c>
      <c r="Q5180" s="77">
        <v>800984</v>
      </c>
      <c r="R5180" s="77">
        <v>1.26</v>
      </c>
      <c r="S5180" s="77">
        <v>40.853999999999999</v>
      </c>
      <c r="T5180" s="77">
        <v>6.7409999999999997</v>
      </c>
      <c r="U5180" s="77">
        <v>20.921600000000002</v>
      </c>
      <c r="V5180" s="77">
        <v>2.4506653448054752</v>
      </c>
      <c r="AC5180" s="77">
        <v>42.62</v>
      </c>
      <c r="AD5180" s="77">
        <v>40.5</v>
      </c>
      <c r="AH5180" s="77">
        <f>IF(AND(M5180&lt;Variables!$G$6,M5180&gt;Variables!$G$5),0,1)</f>
        <v>1</v>
      </c>
      <c r="AI5180" s="77">
        <f t="shared" si="164"/>
        <v>0</v>
      </c>
      <c r="AJ5180" s="77">
        <f>IF(I5180&gt;Variables!$G$7,0,1)</f>
        <v>0</v>
      </c>
      <c r="AK5180" s="77">
        <f>IF(F5180&gt;Variables!$G$8,0,1)</f>
        <v>0</v>
      </c>
      <c r="AL5180" s="77">
        <f>IF(G5180&gt;Variables!$G$9,0,1)</f>
        <v>0</v>
      </c>
      <c r="AM5180" s="77">
        <f>IF(AND(K5180&gt;Variables!$G$10,K5180&lt;Variables!$G$11),0,1)</f>
        <v>0</v>
      </c>
      <c r="AN5180" s="77">
        <f>IF(H5180&lt;Variables!$G$13,1,0)</f>
        <v>0</v>
      </c>
      <c r="AO5180" s="77">
        <f>IF(R5180&lt;Variables!$G$12,0,1)</f>
        <v>0</v>
      </c>
      <c r="AP5180" s="78">
        <f t="shared" si="165"/>
        <v>0</v>
      </c>
      <c r="AQ5180" s="77">
        <f>IF(V5180&lt;Variables!$G$15,1,0)</f>
        <v>1</v>
      </c>
      <c r="AR5180" s="77">
        <v>0</v>
      </c>
      <c r="AS5180" s="77">
        <v>0</v>
      </c>
      <c r="AT5180" s="77">
        <v>1</v>
      </c>
      <c r="AU5180" s="77">
        <v>0</v>
      </c>
      <c r="BA5180" s="77">
        <v>-2.25</v>
      </c>
    </row>
    <row r="5181" spans="3:53" x14ac:dyDescent="0.25">
      <c r="C5181" s="77" t="s">
        <v>606</v>
      </c>
      <c r="D5181" s="77" t="s">
        <v>623</v>
      </c>
      <c r="E5181" s="77">
        <v>12.57</v>
      </c>
      <c r="F5181" s="77">
        <v>12.78</v>
      </c>
      <c r="G5181" s="77">
        <v>2</v>
      </c>
      <c r="H5181" s="77">
        <v>8119.9999999999991</v>
      </c>
      <c r="I5181" s="77">
        <v>-41.448</v>
      </c>
      <c r="J5181" s="77" t="s">
        <v>74</v>
      </c>
      <c r="K5181" s="77">
        <v>43.07</v>
      </c>
      <c r="L5181" s="77">
        <v>12.506019999999999</v>
      </c>
      <c r="M5181" s="77">
        <v>7.1805418510439936E-2</v>
      </c>
      <c r="N5181" s="77">
        <v>12.647434000000001</v>
      </c>
      <c r="O5181" s="77">
        <v>-1.0471214951586221</v>
      </c>
      <c r="P5181" s="77">
        <v>25282000</v>
      </c>
      <c r="Q5181" s="77">
        <v>6845000</v>
      </c>
      <c r="R5181" s="77">
        <v>3.69</v>
      </c>
      <c r="S5181" s="77">
        <v>40.853999999999999</v>
      </c>
      <c r="T5181" s="77">
        <v>6.7409999999999997</v>
      </c>
      <c r="U5181" s="77">
        <v>20.921600000000002</v>
      </c>
      <c r="V5181" s="77">
        <v>2.2947753612759301</v>
      </c>
      <c r="AC5181" s="77">
        <v>12.54</v>
      </c>
      <c r="AD5181" s="77">
        <v>11.92</v>
      </c>
      <c r="AH5181" s="77">
        <f>IF(AND(M5181&lt;Variables!$G$6,M5181&gt;Variables!$G$5),0,1)</f>
        <v>1</v>
      </c>
      <c r="AI5181" s="77">
        <f t="shared" si="164"/>
        <v>1</v>
      </c>
      <c r="AJ5181" s="77">
        <f>IF(I5181&gt;Variables!$G$7,0,1)</f>
        <v>1</v>
      </c>
      <c r="AK5181" s="77">
        <f>IF(F5181&gt;Variables!$G$8,0,1)</f>
        <v>0</v>
      </c>
      <c r="AL5181" s="77">
        <f>IF(G5181&gt;Variables!$G$9,0,1)</f>
        <v>1</v>
      </c>
      <c r="AM5181" s="77">
        <f>IF(AND(K5181&gt;Variables!$G$10,K5181&lt;Variables!$G$11),0,1)</f>
        <v>1</v>
      </c>
      <c r="AN5181" s="77">
        <f>IF(H5181&lt;Variables!$G$13,1,0)</f>
        <v>0</v>
      </c>
      <c r="AO5181" s="77">
        <f>IF(R5181&lt;Variables!$G$12,0,1)</f>
        <v>1</v>
      </c>
      <c r="AP5181" s="78">
        <f t="shared" si="165"/>
        <v>0</v>
      </c>
      <c r="AQ5181" s="77">
        <f>IF(V5181&lt;Variables!$G$15,1,0)</f>
        <v>1</v>
      </c>
      <c r="AR5181" s="77">
        <v>0</v>
      </c>
      <c r="AS5181" s="77">
        <v>0</v>
      </c>
      <c r="AT5181" s="77">
        <v>1</v>
      </c>
      <c r="AU5181" s="77">
        <v>0</v>
      </c>
      <c r="BA5181" s="77">
        <v>-1.75</v>
      </c>
    </row>
    <row r="5182" spans="3:53" x14ac:dyDescent="0.25">
      <c r="C5182" s="77" t="s">
        <v>606</v>
      </c>
      <c r="D5182" s="77" t="s">
        <v>619</v>
      </c>
      <c r="E5182" s="77">
        <v>4.45</v>
      </c>
      <c r="F5182" s="77">
        <v>7.13</v>
      </c>
      <c r="G5182" s="77">
        <v>2.42</v>
      </c>
      <c r="H5182" s="77">
        <v>-99999</v>
      </c>
      <c r="I5182" s="77">
        <v>-22.712</v>
      </c>
      <c r="J5182" s="77" t="s">
        <v>74</v>
      </c>
      <c r="K5182" s="77">
        <v>52.53</v>
      </c>
      <c r="L5182" s="77">
        <v>4.4348833333333344</v>
      </c>
      <c r="M5182" s="77">
        <v>2.6306592056032749E-3</v>
      </c>
      <c r="N5182" s="77">
        <v>4.4293604166666656</v>
      </c>
      <c r="O5182" s="77">
        <v>0.12732274646499039</v>
      </c>
      <c r="P5182" s="77">
        <v>1114000</v>
      </c>
      <c r="Q5182" s="77">
        <v>112475</v>
      </c>
      <c r="R5182" s="77">
        <v>9.9</v>
      </c>
      <c r="S5182" s="77">
        <v>40.853999999999999</v>
      </c>
      <c r="T5182" s="77">
        <v>6.7409999999999997</v>
      </c>
      <c r="U5182" s="77">
        <v>20.921600000000002</v>
      </c>
      <c r="V5182" s="77">
        <v>2.3931231815808758</v>
      </c>
      <c r="AC5182" s="77">
        <v>4.45</v>
      </c>
      <c r="AD5182" s="77">
        <v>4.37</v>
      </c>
      <c r="AH5182" s="77">
        <f>IF(AND(M5182&lt;Variables!$G$6,M5182&gt;Variables!$G$5),0,1)</f>
        <v>1</v>
      </c>
      <c r="AI5182" s="77">
        <f t="shared" si="164"/>
        <v>0</v>
      </c>
      <c r="AJ5182" s="77">
        <f>IF(I5182&gt;Variables!$G$7,0,1)</f>
        <v>1</v>
      </c>
      <c r="AK5182" s="77">
        <f>IF(F5182&gt;Variables!$G$8,0,1)</f>
        <v>1</v>
      </c>
      <c r="AL5182" s="77">
        <f>IF(G5182&gt;Variables!$G$9,0,1)</f>
        <v>1</v>
      </c>
      <c r="AM5182" s="77">
        <f>IF(AND(K5182&gt;Variables!$G$10,K5182&lt;Variables!$G$11),0,1)</f>
        <v>1</v>
      </c>
      <c r="AN5182" s="77">
        <f>IF(H5182&lt;Variables!$G$13,1,0)</f>
        <v>1</v>
      </c>
      <c r="AO5182" s="77">
        <f>IF(R5182&lt;Variables!$G$12,0,1)</f>
        <v>1</v>
      </c>
      <c r="AP5182" s="78">
        <f t="shared" si="165"/>
        <v>0</v>
      </c>
      <c r="AQ5182" s="77">
        <f>IF(V5182&lt;Variables!$G$15,1,0)</f>
        <v>1</v>
      </c>
      <c r="AR5182" s="77">
        <v>0</v>
      </c>
      <c r="AS5182" s="77">
        <v>0</v>
      </c>
      <c r="AT5182" s="77">
        <v>0</v>
      </c>
      <c r="AU5182" s="77">
        <v>1</v>
      </c>
      <c r="BA5182" s="77">
        <v>-1.02</v>
      </c>
    </row>
    <row r="5183" spans="3:53" x14ac:dyDescent="0.25">
      <c r="C5183" s="77" t="s">
        <v>606</v>
      </c>
      <c r="D5183" s="77" t="s">
        <v>609</v>
      </c>
      <c r="E5183" s="77">
        <v>5.48</v>
      </c>
      <c r="F5183" s="77">
        <v>6.42</v>
      </c>
      <c r="G5183" s="77">
        <v>3.11</v>
      </c>
      <c r="H5183" s="77">
        <v>30100</v>
      </c>
      <c r="I5183" s="77">
        <v>266.98700000000002</v>
      </c>
      <c r="J5183" s="77" t="s">
        <v>74</v>
      </c>
      <c r="K5183" s="77">
        <v>49.92</v>
      </c>
      <c r="L5183" s="77">
        <v>5.4671000000000003</v>
      </c>
      <c r="M5183" s="77">
        <v>-3.8411589325244369E-2</v>
      </c>
      <c r="N5183" s="77">
        <v>5.4605100000000002</v>
      </c>
      <c r="O5183" s="77">
        <v>8.2226751713661561E-2</v>
      </c>
      <c r="P5183" s="77">
        <v>38271000</v>
      </c>
      <c r="Q5183" s="77">
        <v>38585000</v>
      </c>
      <c r="R5183" s="77">
        <v>0.99</v>
      </c>
      <c r="S5183" s="77">
        <v>40.853999999999999</v>
      </c>
      <c r="T5183" s="77">
        <v>6.7409999999999997</v>
      </c>
      <c r="U5183" s="77">
        <v>20.921600000000002</v>
      </c>
      <c r="V5183" s="77">
        <v>2.367161026708859</v>
      </c>
      <c r="AC5183" s="77">
        <v>5.65</v>
      </c>
      <c r="AD5183" s="77">
        <v>5.45</v>
      </c>
      <c r="AH5183" s="77">
        <f>IF(AND(M5183&lt;Variables!$G$6,M5183&gt;Variables!$G$5),0,1)</f>
        <v>1</v>
      </c>
      <c r="AI5183" s="77">
        <f t="shared" si="164"/>
        <v>0</v>
      </c>
      <c r="AJ5183" s="77">
        <f>IF(I5183&gt;Variables!$G$7,0,1)</f>
        <v>0</v>
      </c>
      <c r="AK5183" s="77">
        <f>IF(F5183&gt;Variables!$G$8,0,1)</f>
        <v>1</v>
      </c>
      <c r="AL5183" s="77">
        <f>IF(G5183&gt;Variables!$G$9,0,1)</f>
        <v>1</v>
      </c>
      <c r="AM5183" s="77">
        <f>IF(AND(K5183&gt;Variables!$G$10,K5183&lt;Variables!$G$11),0,1)</f>
        <v>1</v>
      </c>
      <c r="AN5183" s="77">
        <f>IF(H5183&lt;Variables!$G$13,1,0)</f>
        <v>0</v>
      </c>
      <c r="AO5183" s="77">
        <f>IF(R5183&lt;Variables!$G$12,0,1)</f>
        <v>0</v>
      </c>
      <c r="AP5183" s="78">
        <f t="shared" si="165"/>
        <v>0</v>
      </c>
      <c r="AQ5183" s="77">
        <f>IF(V5183&lt;Variables!$G$15,1,0)</f>
        <v>1</v>
      </c>
      <c r="AR5183" s="77">
        <v>0</v>
      </c>
      <c r="AS5183" s="77">
        <v>1</v>
      </c>
      <c r="AT5183" s="77">
        <v>0</v>
      </c>
      <c r="AU5183" s="77">
        <v>0</v>
      </c>
      <c r="BA5183" s="77">
        <v>0.77</v>
      </c>
    </row>
    <row r="5184" spans="3:53" x14ac:dyDescent="0.25">
      <c r="C5184" s="77" t="s">
        <v>606</v>
      </c>
      <c r="D5184" s="77" t="s">
        <v>515</v>
      </c>
      <c r="E5184" s="77">
        <v>99.24</v>
      </c>
      <c r="F5184" s="77">
        <v>6.09</v>
      </c>
      <c r="G5184" s="77">
        <v>5.04</v>
      </c>
      <c r="H5184" s="77">
        <v>4110</v>
      </c>
      <c r="I5184" s="77">
        <v>254.19200000000001</v>
      </c>
      <c r="J5184" s="77" t="s">
        <v>74</v>
      </c>
      <c r="K5184" s="77">
        <v>56.44</v>
      </c>
      <c r="L5184" s="77">
        <v>98.397804999999991</v>
      </c>
      <c r="M5184" s="77">
        <v>0.44939518721989008</v>
      </c>
      <c r="N5184" s="77">
        <v>99.060046</v>
      </c>
      <c r="O5184" s="77">
        <v>-0.22213395701431071</v>
      </c>
      <c r="P5184" s="77">
        <v>1270000</v>
      </c>
      <c r="Q5184" s="77">
        <v>1718000</v>
      </c>
      <c r="R5184" s="77">
        <v>0.74</v>
      </c>
      <c r="S5184" s="77">
        <v>40.853999999999999</v>
      </c>
      <c r="T5184" s="77">
        <v>6.7409999999999997</v>
      </c>
      <c r="U5184" s="77">
        <v>20.921600000000002</v>
      </c>
      <c r="V5184" s="77">
        <v>2.4136759498758331</v>
      </c>
      <c r="AC5184" s="77">
        <v>99.37</v>
      </c>
      <c r="AD5184" s="77">
        <v>93</v>
      </c>
      <c r="AH5184" s="77">
        <f>IF(AND(M5184&lt;Variables!$G$6,M5184&gt;Variables!$G$5),0,1)</f>
        <v>1</v>
      </c>
      <c r="AI5184" s="77">
        <f t="shared" si="164"/>
        <v>1</v>
      </c>
      <c r="AJ5184" s="77">
        <f>IF(I5184&gt;Variables!$G$7,0,1)</f>
        <v>0</v>
      </c>
      <c r="AK5184" s="77">
        <f>IF(F5184&gt;Variables!$G$8,0,1)</f>
        <v>1</v>
      </c>
      <c r="AL5184" s="77">
        <f>IF(G5184&gt;Variables!$G$9,0,1)</f>
        <v>1</v>
      </c>
      <c r="AM5184" s="77">
        <f>IF(AND(K5184&gt;Variables!$G$10,K5184&lt;Variables!$G$11),0,1)</f>
        <v>1</v>
      </c>
      <c r="AN5184" s="77">
        <f>IF(H5184&lt;Variables!$G$13,1,0)</f>
        <v>0</v>
      </c>
      <c r="AO5184" s="77">
        <f>IF(R5184&lt;Variables!$G$12,0,1)</f>
        <v>0</v>
      </c>
      <c r="AP5184" s="78">
        <f t="shared" si="165"/>
        <v>0</v>
      </c>
      <c r="AQ5184" s="77">
        <f>IF(V5184&lt;Variables!$G$15,1,0)</f>
        <v>1</v>
      </c>
      <c r="AR5184" s="77">
        <v>0</v>
      </c>
      <c r="AS5184" s="77">
        <v>0</v>
      </c>
      <c r="AT5184" s="77">
        <v>1</v>
      </c>
      <c r="AU5184" s="77">
        <v>0</v>
      </c>
      <c r="BA5184" s="77">
        <v>-1.6</v>
      </c>
    </row>
    <row r="5185" spans="3:53" x14ac:dyDescent="0.25">
      <c r="C5185" s="77" t="s">
        <v>606</v>
      </c>
      <c r="D5185" s="77" t="s">
        <v>82</v>
      </c>
      <c r="E5185" s="77">
        <v>35</v>
      </c>
      <c r="F5185" s="77">
        <v>8.0500000000000007</v>
      </c>
      <c r="G5185" s="77">
        <v>6.8</v>
      </c>
      <c r="H5185" s="77">
        <v>4580</v>
      </c>
      <c r="I5185" s="77">
        <v>286.03800000000001</v>
      </c>
      <c r="J5185" s="77" t="s">
        <v>75</v>
      </c>
      <c r="K5185" s="77">
        <v>48.88</v>
      </c>
      <c r="L5185" s="77">
        <v>34.885544999999993</v>
      </c>
      <c r="M5185" s="77">
        <v>-4.4560003290749578E-2</v>
      </c>
      <c r="N5185" s="77">
        <v>34.842351999999998</v>
      </c>
      <c r="O5185" s="77">
        <v>7.9351703926299894E-2</v>
      </c>
      <c r="P5185" s="77">
        <v>9257000</v>
      </c>
      <c r="Q5185" s="77">
        <v>15988000</v>
      </c>
      <c r="R5185" s="77">
        <v>0.57999999999999996</v>
      </c>
      <c r="S5185" s="77">
        <v>40.853999999999999</v>
      </c>
      <c r="T5185" s="77">
        <v>6.7409999999999997</v>
      </c>
      <c r="U5185" s="77">
        <v>20.921600000000002</v>
      </c>
      <c r="V5185" s="77">
        <v>2.3564112280813152</v>
      </c>
      <c r="AC5185" s="77">
        <v>34.979999999999997</v>
      </c>
      <c r="AD5185" s="77">
        <v>33.869999999999997</v>
      </c>
      <c r="AH5185" s="77">
        <f>IF(AND(M5185&lt;Variables!$G$6,M5185&gt;Variables!$G$5),0,1)</f>
        <v>1</v>
      </c>
      <c r="AI5185" s="77">
        <f t="shared" si="164"/>
        <v>0</v>
      </c>
      <c r="AJ5185" s="77">
        <f>IF(I5185&gt;Variables!$G$7,0,1)</f>
        <v>0</v>
      </c>
      <c r="AK5185" s="77">
        <f>IF(F5185&gt;Variables!$G$8,0,1)</f>
        <v>1</v>
      </c>
      <c r="AL5185" s="77">
        <f>IF(G5185&gt;Variables!$G$9,0,1)</f>
        <v>1</v>
      </c>
      <c r="AM5185" s="77">
        <f>IF(AND(K5185&gt;Variables!$G$10,K5185&lt;Variables!$G$11),0,1)</f>
        <v>1</v>
      </c>
      <c r="AN5185" s="77">
        <f>IF(H5185&lt;Variables!$G$13,1,0)</f>
        <v>0</v>
      </c>
      <c r="AO5185" s="77">
        <f>IF(R5185&lt;Variables!$G$12,0,1)</f>
        <v>0</v>
      </c>
      <c r="AP5185" s="78">
        <f t="shared" si="165"/>
        <v>1</v>
      </c>
      <c r="AQ5185" s="77">
        <f>IF(V5185&lt;Variables!$G$15,1,0)</f>
        <v>1</v>
      </c>
      <c r="AR5185" s="77">
        <v>0</v>
      </c>
      <c r="AS5185" s="77">
        <v>0</v>
      </c>
      <c r="AT5185" s="77">
        <v>1</v>
      </c>
      <c r="AU5185" s="77">
        <v>0</v>
      </c>
      <c r="BA5185" s="77">
        <v>-1.8</v>
      </c>
    </row>
    <row r="5186" spans="3:53" x14ac:dyDescent="0.25">
      <c r="C5186" s="77" t="s">
        <v>656</v>
      </c>
      <c r="D5186" s="77" t="s">
        <v>83</v>
      </c>
      <c r="E5186" s="77">
        <v>33.659999999999997</v>
      </c>
      <c r="F5186" s="77">
        <v>5.75</v>
      </c>
      <c r="G5186" s="77">
        <v>4.7699999999999996</v>
      </c>
      <c r="H5186" s="77">
        <v>27750</v>
      </c>
      <c r="I5186" s="77">
        <v>118.949</v>
      </c>
      <c r="J5186" s="77" t="s">
        <v>75</v>
      </c>
      <c r="K5186" s="77">
        <v>62.02</v>
      </c>
      <c r="L5186" s="77">
        <v>33.539505000000013</v>
      </c>
      <c r="M5186" s="77">
        <v>0.15055380215062189</v>
      </c>
      <c r="N5186" s="77">
        <v>33.35402258064515</v>
      </c>
      <c r="O5186" s="77">
        <v>0.70749313305252548</v>
      </c>
      <c r="P5186" s="77">
        <v>5346000</v>
      </c>
      <c r="Q5186" s="77">
        <v>13963000</v>
      </c>
      <c r="R5186" s="77">
        <v>0.38</v>
      </c>
      <c r="S5186" s="77">
        <v>27.222999999999999</v>
      </c>
      <c r="T5186" s="77">
        <v>5.8710000000000004</v>
      </c>
      <c r="U5186" s="77">
        <v>14.6692</v>
      </c>
      <c r="V5186" s="77">
        <v>2.48238651258914</v>
      </c>
      <c r="AC5186" s="77">
        <v>33.99</v>
      </c>
      <c r="AD5186" s="77">
        <v>33.159999999999997</v>
      </c>
      <c r="AH5186" s="77">
        <f>IF(AND(M5186&lt;Variables!$G$6,M5186&gt;Variables!$G$5),0,1)</f>
        <v>1</v>
      </c>
      <c r="AI5186" s="77">
        <f t="shared" si="164"/>
        <v>0</v>
      </c>
      <c r="AJ5186" s="77">
        <f>IF(I5186&gt;Variables!$G$7,0,1)</f>
        <v>0</v>
      </c>
      <c r="AK5186" s="77">
        <f>IF(F5186&gt;Variables!$G$8,0,1)</f>
        <v>1</v>
      </c>
      <c r="AL5186" s="77">
        <f>IF(G5186&gt;Variables!$G$9,0,1)</f>
        <v>1</v>
      </c>
      <c r="AM5186" s="77">
        <f>IF(AND(K5186&gt;Variables!$G$10,K5186&lt;Variables!$G$11),0,1)</f>
        <v>0</v>
      </c>
      <c r="AN5186" s="77">
        <f>IF(H5186&lt;Variables!$G$13,1,0)</f>
        <v>0</v>
      </c>
      <c r="AO5186" s="77">
        <f>IF(R5186&lt;Variables!$G$12,0,1)</f>
        <v>0</v>
      </c>
      <c r="AP5186" s="78">
        <f t="shared" si="165"/>
        <v>1</v>
      </c>
      <c r="AQ5186" s="77">
        <f>IF(V5186&lt;Variables!$G$15,1,0)</f>
        <v>1</v>
      </c>
      <c r="AR5186" s="77">
        <v>0</v>
      </c>
      <c r="AS5186" s="77">
        <v>1</v>
      </c>
      <c r="AT5186" s="77">
        <v>0</v>
      </c>
      <c r="AU5186" s="77">
        <v>0</v>
      </c>
      <c r="BA5186" s="77">
        <v>0.39</v>
      </c>
    </row>
    <row r="5187" spans="3:53" x14ac:dyDescent="0.25">
      <c r="C5187" s="77" t="s">
        <v>656</v>
      </c>
      <c r="D5187" s="77" t="s">
        <v>658</v>
      </c>
      <c r="E5187" s="77">
        <v>27.03</v>
      </c>
      <c r="F5187" s="77">
        <v>6.71</v>
      </c>
      <c r="G5187" s="77">
        <v>2.63</v>
      </c>
      <c r="H5187" s="77">
        <v>6430</v>
      </c>
      <c r="I5187" s="77">
        <v>6.5830000000000002</v>
      </c>
      <c r="J5187" s="77" t="s">
        <v>74</v>
      </c>
      <c r="K5187" s="77">
        <v>58.39</v>
      </c>
      <c r="L5187" s="77">
        <v>26.915565000000001</v>
      </c>
      <c r="M5187" s="77">
        <v>1.64774545880958E-2</v>
      </c>
      <c r="N5187" s="77">
        <v>26.74872580645161</v>
      </c>
      <c r="O5187" s="77">
        <v>0.64030785910213994</v>
      </c>
      <c r="P5187" s="77">
        <v>5839000</v>
      </c>
      <c r="Q5187" s="77">
        <v>13774000</v>
      </c>
      <c r="R5187" s="77">
        <v>0.42</v>
      </c>
      <c r="S5187" s="77">
        <v>27.222999999999999</v>
      </c>
      <c r="T5187" s="77">
        <v>5.8710000000000004</v>
      </c>
      <c r="U5187" s="77">
        <v>14.6692</v>
      </c>
      <c r="V5187" s="77">
        <v>2.4530927321832539</v>
      </c>
      <c r="AC5187" s="77">
        <v>27.38</v>
      </c>
      <c r="AD5187" s="77">
        <v>26.57</v>
      </c>
      <c r="AH5187" s="77">
        <f>IF(AND(M5187&lt;Variables!$G$6,M5187&gt;Variables!$G$5),0,1)</f>
        <v>1</v>
      </c>
      <c r="AI5187" s="77">
        <f t="shared" si="164"/>
        <v>0</v>
      </c>
      <c r="AJ5187" s="77">
        <f>IF(I5187&gt;Variables!$G$7,0,1)</f>
        <v>1</v>
      </c>
      <c r="AK5187" s="77">
        <f>IF(F5187&gt;Variables!$G$8,0,1)</f>
        <v>1</v>
      </c>
      <c r="AL5187" s="77">
        <f>IF(G5187&gt;Variables!$G$9,0,1)</f>
        <v>1</v>
      </c>
      <c r="AM5187" s="77">
        <f>IF(AND(K5187&gt;Variables!$G$10,K5187&lt;Variables!$G$11),0,1)</f>
        <v>1</v>
      </c>
      <c r="AN5187" s="77">
        <f>IF(H5187&lt;Variables!$G$13,1,0)</f>
        <v>0</v>
      </c>
      <c r="AO5187" s="77">
        <f>IF(R5187&lt;Variables!$G$12,0,1)</f>
        <v>0</v>
      </c>
      <c r="AP5187" s="78">
        <f t="shared" si="165"/>
        <v>0</v>
      </c>
      <c r="AQ5187" s="77">
        <f>IF(V5187&lt;Variables!$G$15,1,0)</f>
        <v>1</v>
      </c>
      <c r="AR5187" s="77">
        <v>0</v>
      </c>
      <c r="AS5187" s="77">
        <v>0</v>
      </c>
      <c r="AT5187" s="77">
        <v>1</v>
      </c>
      <c r="AU5187" s="77">
        <v>0</v>
      </c>
      <c r="BA5187" s="77">
        <v>-1.65</v>
      </c>
    </row>
    <row r="5188" spans="3:53" x14ac:dyDescent="0.25">
      <c r="C5188" s="77" t="s">
        <v>656</v>
      </c>
      <c r="D5188" s="77" t="s">
        <v>659</v>
      </c>
      <c r="E5188" s="77">
        <v>43.28</v>
      </c>
      <c r="F5188" s="77">
        <v>6.95</v>
      </c>
      <c r="G5188" s="77">
        <v>4.04</v>
      </c>
      <c r="H5188" s="77">
        <v>2320</v>
      </c>
      <c r="I5188" s="77">
        <v>-26.327000000000002</v>
      </c>
      <c r="J5188" s="77" t="s">
        <v>74</v>
      </c>
      <c r="K5188" s="77">
        <v>64.319999999999993</v>
      </c>
      <c r="L5188" s="77">
        <v>43.150309999999998</v>
      </c>
      <c r="M5188" s="77">
        <v>0.16150521282464539</v>
      </c>
      <c r="N5188" s="77">
        <v>42.980358064516132</v>
      </c>
      <c r="O5188" s="77">
        <v>0.5575615147834504</v>
      </c>
      <c r="P5188" s="77">
        <v>764452</v>
      </c>
      <c r="Q5188" s="77">
        <v>1694000</v>
      </c>
      <c r="R5188" s="77">
        <v>0.45</v>
      </c>
      <c r="S5188" s="77">
        <v>27.222999999999999</v>
      </c>
      <c r="T5188" s="77">
        <v>5.8710000000000004</v>
      </c>
      <c r="U5188" s="77">
        <v>14.6692</v>
      </c>
      <c r="V5188" s="77">
        <v>2.5044768290441488</v>
      </c>
      <c r="AC5188" s="77">
        <v>45.52</v>
      </c>
      <c r="AD5188" s="77">
        <v>42.66</v>
      </c>
      <c r="AH5188" s="77">
        <f>IF(AND(M5188&lt;Variables!$G$6,M5188&gt;Variables!$G$5),0,1)</f>
        <v>1</v>
      </c>
      <c r="AI5188" s="77">
        <f t="shared" si="164"/>
        <v>0</v>
      </c>
      <c r="AJ5188" s="77">
        <f>IF(I5188&gt;Variables!$G$7,0,1)</f>
        <v>1</v>
      </c>
      <c r="AK5188" s="77">
        <f>IF(F5188&gt;Variables!$G$8,0,1)</f>
        <v>1</v>
      </c>
      <c r="AL5188" s="77">
        <f>IF(G5188&gt;Variables!$G$9,0,1)</f>
        <v>1</v>
      </c>
      <c r="AM5188" s="77">
        <f>IF(AND(K5188&gt;Variables!$G$10,K5188&lt;Variables!$G$11),0,1)</f>
        <v>0</v>
      </c>
      <c r="AN5188" s="77">
        <f>IF(H5188&lt;Variables!$G$13,1,0)</f>
        <v>0</v>
      </c>
      <c r="AO5188" s="77">
        <f>IF(R5188&lt;Variables!$G$12,0,1)</f>
        <v>0</v>
      </c>
      <c r="AP5188" s="78">
        <f t="shared" si="165"/>
        <v>0</v>
      </c>
      <c r="AQ5188" s="77">
        <f>IF(V5188&lt;Variables!$G$15,1,0)</f>
        <v>1</v>
      </c>
      <c r="AR5188" s="77">
        <v>1</v>
      </c>
      <c r="AS5188" s="77">
        <v>0</v>
      </c>
      <c r="AT5188" s="77">
        <v>0</v>
      </c>
      <c r="AU5188" s="77">
        <v>0</v>
      </c>
      <c r="BA5188" s="77">
        <v>0.93</v>
      </c>
    </row>
    <row r="5189" spans="3:53" x14ac:dyDescent="0.25">
      <c r="C5189" s="77" t="s">
        <v>656</v>
      </c>
      <c r="D5189" s="77" t="s">
        <v>660</v>
      </c>
      <c r="E5189" s="77">
        <v>17.059999999999999</v>
      </c>
      <c r="F5189" s="77">
        <v>8.3000000000000007</v>
      </c>
      <c r="G5189" s="77">
        <v>8.86</v>
      </c>
      <c r="H5189" s="77">
        <v>1910</v>
      </c>
      <c r="I5189" s="77">
        <v>1.2729999999999999</v>
      </c>
      <c r="J5189" s="77" t="s">
        <v>74</v>
      </c>
      <c r="K5189" s="77">
        <v>70.180000000000007</v>
      </c>
      <c r="L5189" s="77">
        <v>16.775024999999999</v>
      </c>
      <c r="M5189" s="77">
        <v>1.8180300774514431</v>
      </c>
      <c r="N5189" s="77">
        <v>16.574638709677419</v>
      </c>
      <c r="O5189" s="77">
        <v>3.0490033549118278</v>
      </c>
      <c r="P5189" s="77">
        <v>8910000</v>
      </c>
      <c r="Q5189" s="77">
        <v>18330000</v>
      </c>
      <c r="R5189" s="77">
        <v>0.49</v>
      </c>
      <c r="S5189" s="77">
        <v>27.222999999999999</v>
      </c>
      <c r="T5189" s="77">
        <v>5.8710000000000004</v>
      </c>
      <c r="U5189" s="77">
        <v>14.6692</v>
      </c>
      <c r="V5189" s="77">
        <v>2.422841515957205</v>
      </c>
      <c r="AC5189" s="77">
        <v>18</v>
      </c>
      <c r="AD5189" s="77">
        <v>16.350000000000001</v>
      </c>
      <c r="AH5189" s="77">
        <f>IF(AND(M5189&lt;Variables!$G$6,M5189&gt;Variables!$G$5),0,1)</f>
        <v>1</v>
      </c>
      <c r="AI5189" s="77">
        <f t="shared" si="164"/>
        <v>0</v>
      </c>
      <c r="AJ5189" s="77">
        <f>IF(I5189&gt;Variables!$G$7,0,1)</f>
        <v>1</v>
      </c>
      <c r="AK5189" s="77">
        <f>IF(F5189&gt;Variables!$G$8,0,1)</f>
        <v>1</v>
      </c>
      <c r="AL5189" s="77">
        <f>IF(G5189&gt;Variables!$G$9,0,1)</f>
        <v>1</v>
      </c>
      <c r="AM5189" s="77">
        <f>IF(AND(K5189&gt;Variables!$G$10,K5189&lt;Variables!$G$11),0,1)</f>
        <v>1</v>
      </c>
      <c r="AN5189" s="77">
        <f>IF(H5189&lt;Variables!$G$13,1,0)</f>
        <v>0</v>
      </c>
      <c r="AO5189" s="77">
        <f>IF(R5189&lt;Variables!$G$12,0,1)</f>
        <v>0</v>
      </c>
      <c r="AP5189" s="78">
        <f t="shared" si="165"/>
        <v>0</v>
      </c>
      <c r="AQ5189" s="77">
        <f>IF(V5189&lt;Variables!$G$15,1,0)</f>
        <v>1</v>
      </c>
      <c r="AR5189" s="77">
        <v>1</v>
      </c>
      <c r="AS5189" s="77">
        <v>0</v>
      </c>
      <c r="AT5189" s="77">
        <v>0</v>
      </c>
      <c r="AU5189" s="77">
        <v>0</v>
      </c>
      <c r="BA5189" s="77">
        <v>2</v>
      </c>
    </row>
    <row r="5190" spans="3:53" x14ac:dyDescent="0.25">
      <c r="C5190" s="77" t="s">
        <v>656</v>
      </c>
      <c r="D5190" s="77" t="s">
        <v>661</v>
      </c>
      <c r="E5190" s="77">
        <v>47.47</v>
      </c>
      <c r="F5190" s="77">
        <v>9.77</v>
      </c>
      <c r="G5190" s="77">
        <v>8.9</v>
      </c>
      <c r="H5190" s="77">
        <v>1770</v>
      </c>
      <c r="I5190" s="77">
        <v>0.26900000000000002</v>
      </c>
      <c r="J5190" s="77" t="s">
        <v>74</v>
      </c>
      <c r="K5190" s="77">
        <v>62.68</v>
      </c>
      <c r="L5190" s="77">
        <v>47.045990000000003</v>
      </c>
      <c r="M5190" s="77">
        <v>0.36987211875019038</v>
      </c>
      <c r="N5190" s="77">
        <v>46.401935483870957</v>
      </c>
      <c r="O5190" s="77">
        <v>1.7629965379642161</v>
      </c>
      <c r="P5190" s="77">
        <v>1448000</v>
      </c>
      <c r="Q5190" s="77">
        <v>2052000</v>
      </c>
      <c r="R5190" s="77">
        <v>0.71</v>
      </c>
      <c r="S5190" s="77">
        <v>27.222999999999999</v>
      </c>
      <c r="T5190" s="77">
        <v>5.8710000000000004</v>
      </c>
      <c r="U5190" s="77">
        <v>14.6692</v>
      </c>
      <c r="V5190" s="77">
        <v>2.4752034671034022</v>
      </c>
      <c r="AC5190" s="77">
        <v>53.69</v>
      </c>
      <c r="AD5190" s="77">
        <v>46.64</v>
      </c>
      <c r="AH5190" s="77">
        <f>IF(AND(M5190&lt;Variables!$G$6,M5190&gt;Variables!$G$5),0,1)</f>
        <v>1</v>
      </c>
      <c r="AI5190" s="77">
        <f t="shared" si="164"/>
        <v>0</v>
      </c>
      <c r="AJ5190" s="77">
        <f>IF(I5190&gt;Variables!$G$7,0,1)</f>
        <v>1</v>
      </c>
      <c r="AK5190" s="77">
        <f>IF(F5190&gt;Variables!$G$8,0,1)</f>
        <v>0</v>
      </c>
      <c r="AL5190" s="77">
        <f>IF(G5190&gt;Variables!$G$9,0,1)</f>
        <v>1</v>
      </c>
      <c r="AM5190" s="77">
        <f>IF(AND(K5190&gt;Variables!$G$10,K5190&lt;Variables!$G$11),0,1)</f>
        <v>0</v>
      </c>
      <c r="AN5190" s="77">
        <f>IF(H5190&lt;Variables!$G$13,1,0)</f>
        <v>0</v>
      </c>
      <c r="AO5190" s="77">
        <f>IF(R5190&lt;Variables!$G$12,0,1)</f>
        <v>0</v>
      </c>
      <c r="AP5190" s="78">
        <f t="shared" si="165"/>
        <v>0</v>
      </c>
      <c r="AQ5190" s="77">
        <f>IF(V5190&lt;Variables!$G$15,1,0)</f>
        <v>1</v>
      </c>
      <c r="AR5190" s="77">
        <v>1</v>
      </c>
      <c r="AS5190" s="77">
        <v>0</v>
      </c>
      <c r="AT5190" s="77">
        <v>0</v>
      </c>
      <c r="AU5190" s="77">
        <v>0</v>
      </c>
      <c r="BA5190" s="77">
        <v>1.02</v>
      </c>
    </row>
    <row r="5191" spans="3:53" x14ac:dyDescent="0.25">
      <c r="C5191" s="77" t="s">
        <v>656</v>
      </c>
      <c r="D5191" s="77" t="s">
        <v>581</v>
      </c>
      <c r="E5191" s="77">
        <v>109.4</v>
      </c>
      <c r="F5191" s="77">
        <v>16.62</v>
      </c>
      <c r="G5191" s="77">
        <v>-1.04</v>
      </c>
      <c r="H5191" s="77">
        <v>5880</v>
      </c>
      <c r="I5191" s="77">
        <v>43.899000000000001</v>
      </c>
      <c r="J5191" s="77" t="s">
        <v>74</v>
      </c>
      <c r="K5191" s="77">
        <v>56.86</v>
      </c>
      <c r="L5191" s="77">
        <v>110.09856499999999</v>
      </c>
      <c r="M5191" s="77">
        <v>-0.67990441110652544</v>
      </c>
      <c r="N5191" s="77">
        <v>109.586364516129</v>
      </c>
      <c r="O5191" s="77">
        <v>-0.21568788888349949</v>
      </c>
      <c r="P5191" s="77">
        <v>1235000</v>
      </c>
      <c r="Q5191" s="77">
        <v>826738</v>
      </c>
      <c r="R5191" s="77">
        <v>1.49</v>
      </c>
      <c r="S5191" s="77">
        <v>27.222999999999999</v>
      </c>
      <c r="T5191" s="77">
        <v>5.8710000000000004</v>
      </c>
      <c r="U5191" s="77">
        <v>14.6692</v>
      </c>
      <c r="V5191" s="77">
        <v>2.4692171633122011</v>
      </c>
      <c r="AC5191" s="77">
        <v>110</v>
      </c>
      <c r="AD5191" s="77">
        <v>105.51</v>
      </c>
      <c r="AH5191" s="77">
        <f>IF(AND(M5191&lt;Variables!$G$6,M5191&gt;Variables!$G$5),0,1)</f>
        <v>1</v>
      </c>
      <c r="AI5191" s="77">
        <f t="shared" si="164"/>
        <v>0</v>
      </c>
      <c r="AJ5191" s="77">
        <f>IF(I5191&gt;Variables!$G$7,0,1)</f>
        <v>1</v>
      </c>
      <c r="AK5191" s="77">
        <f>IF(F5191&gt;Variables!$G$8,0,1)</f>
        <v>0</v>
      </c>
      <c r="AL5191" s="77">
        <f>IF(G5191&gt;Variables!$G$9,0,1)</f>
        <v>1</v>
      </c>
      <c r="AM5191" s="77">
        <f>IF(AND(K5191&gt;Variables!$G$10,K5191&lt;Variables!$G$11),0,1)</f>
        <v>1</v>
      </c>
      <c r="AN5191" s="77">
        <f>IF(H5191&lt;Variables!$G$13,1,0)</f>
        <v>0</v>
      </c>
      <c r="AO5191" s="77">
        <f>IF(R5191&lt;Variables!$G$12,0,1)</f>
        <v>0</v>
      </c>
      <c r="AP5191" s="78">
        <f t="shared" si="165"/>
        <v>0</v>
      </c>
      <c r="AQ5191" s="77">
        <f>IF(V5191&lt;Variables!$G$15,1,0)</f>
        <v>1</v>
      </c>
      <c r="AR5191" s="77">
        <v>0</v>
      </c>
      <c r="AS5191" s="77">
        <v>0</v>
      </c>
      <c r="AT5191" s="77">
        <v>1</v>
      </c>
      <c r="AU5191" s="77">
        <v>0</v>
      </c>
      <c r="BA5191" s="77">
        <v>-1.44</v>
      </c>
    </row>
    <row r="5192" spans="3:53" x14ac:dyDescent="0.25">
      <c r="C5192" s="77" t="s">
        <v>656</v>
      </c>
      <c r="D5192" s="77" t="s">
        <v>662</v>
      </c>
      <c r="E5192" s="77">
        <v>8.69</v>
      </c>
      <c r="F5192" s="77">
        <v>26.48</v>
      </c>
      <c r="G5192" s="77">
        <v>2.2400000000000002</v>
      </c>
      <c r="H5192" s="77">
        <v>583.41</v>
      </c>
      <c r="I5192" s="77">
        <v>25.497</v>
      </c>
      <c r="J5192" s="77" t="s">
        <v>74</v>
      </c>
      <c r="K5192" s="77">
        <v>70.739999999999995</v>
      </c>
      <c r="L5192" s="77">
        <v>8.712299999999999</v>
      </c>
      <c r="M5192" s="77">
        <v>-0.48552047105814911</v>
      </c>
      <c r="N5192" s="77">
        <v>8.6955741935483868</v>
      </c>
      <c r="O5192" s="77">
        <v>-0.29410586327193239</v>
      </c>
      <c r="P5192" s="77">
        <v>1130000</v>
      </c>
      <c r="Q5192" s="77">
        <v>659720</v>
      </c>
      <c r="R5192" s="77">
        <v>1.71</v>
      </c>
      <c r="S5192" s="77">
        <v>27.222999999999999</v>
      </c>
      <c r="T5192" s="77">
        <v>5.8710000000000004</v>
      </c>
      <c r="U5192" s="77">
        <v>14.6692</v>
      </c>
      <c r="V5192" s="77">
        <v>2.623571210164938</v>
      </c>
      <c r="AC5192" s="77">
        <v>8.9700000000000006</v>
      </c>
      <c r="AD5192" s="77">
        <v>8.59</v>
      </c>
      <c r="AH5192" s="77">
        <f>IF(AND(M5192&lt;Variables!$G$6,M5192&gt;Variables!$G$5),0,1)</f>
        <v>1</v>
      </c>
      <c r="AI5192" s="77">
        <f t="shared" si="164"/>
        <v>0</v>
      </c>
      <c r="AJ5192" s="77">
        <f>IF(I5192&gt;Variables!$G$7,0,1)</f>
        <v>1</v>
      </c>
      <c r="AK5192" s="77">
        <f>IF(F5192&gt;Variables!$G$8,0,1)</f>
        <v>0</v>
      </c>
      <c r="AL5192" s="77">
        <f>IF(G5192&gt;Variables!$G$9,0,1)</f>
        <v>1</v>
      </c>
      <c r="AM5192" s="77">
        <f>IF(AND(K5192&gt;Variables!$G$10,K5192&lt;Variables!$G$11),0,1)</f>
        <v>1</v>
      </c>
      <c r="AN5192" s="77">
        <f>IF(H5192&lt;Variables!$G$13,1,0)</f>
        <v>1</v>
      </c>
      <c r="AO5192" s="77">
        <f>IF(R5192&lt;Variables!$G$12,0,1)</f>
        <v>0</v>
      </c>
      <c r="AP5192" s="78">
        <f t="shared" si="165"/>
        <v>0</v>
      </c>
      <c r="AQ5192" s="77">
        <f>IF(V5192&lt;Variables!$G$15,1,0)</f>
        <v>1</v>
      </c>
      <c r="AR5192" s="77">
        <v>1</v>
      </c>
      <c r="AS5192" s="77">
        <v>0</v>
      </c>
      <c r="AT5192" s="77">
        <v>0</v>
      </c>
      <c r="AU5192" s="77">
        <v>0</v>
      </c>
      <c r="BA5192" s="77">
        <v>0.72</v>
      </c>
    </row>
    <row r="5193" spans="3:53" x14ac:dyDescent="0.25">
      <c r="C5193" s="77" t="s">
        <v>656</v>
      </c>
      <c r="D5193" s="77" t="s">
        <v>78</v>
      </c>
      <c r="E5193" s="77">
        <v>128.99</v>
      </c>
      <c r="F5193" s="77">
        <v>43.17</v>
      </c>
      <c r="G5193" s="77">
        <v>-8.73</v>
      </c>
      <c r="H5193" s="77">
        <v>5920</v>
      </c>
      <c r="I5193" s="77">
        <v>7.3559999999999999</v>
      </c>
      <c r="J5193" s="77" t="s">
        <v>74</v>
      </c>
      <c r="K5193" s="77">
        <v>54.88</v>
      </c>
      <c r="L5193" s="77">
        <v>130.44573</v>
      </c>
      <c r="M5193" s="77">
        <v>-1.9362304921747671</v>
      </c>
      <c r="N5193" s="77">
        <v>131.58337419354839</v>
      </c>
      <c r="O5193" s="77">
        <v>-2.7840707201807029</v>
      </c>
      <c r="P5193" s="77">
        <v>6935000</v>
      </c>
      <c r="Q5193" s="77">
        <v>1288000</v>
      </c>
      <c r="R5193" s="77">
        <v>5.38</v>
      </c>
      <c r="S5193" s="77">
        <v>27.222999999999999</v>
      </c>
      <c r="T5193" s="77">
        <v>5.8710000000000004</v>
      </c>
      <c r="U5193" s="77">
        <v>14.6692</v>
      </c>
      <c r="V5193" s="77">
        <v>2.4951869410641789</v>
      </c>
      <c r="AC5193" s="77">
        <v>139.44999999999999</v>
      </c>
      <c r="AD5193" s="77">
        <v>121.66</v>
      </c>
      <c r="AH5193" s="77">
        <f>IF(AND(M5193&lt;Variables!$G$6,M5193&gt;Variables!$G$5),0,1)</f>
        <v>0</v>
      </c>
      <c r="AI5193" s="77">
        <f t="shared" si="164"/>
        <v>1</v>
      </c>
      <c r="AJ5193" s="77">
        <f>IF(I5193&gt;Variables!$G$7,0,1)</f>
        <v>1</v>
      </c>
      <c r="AK5193" s="77">
        <f>IF(F5193&gt;Variables!$G$8,0,1)</f>
        <v>0</v>
      </c>
      <c r="AL5193" s="77">
        <f>IF(G5193&gt;Variables!$G$9,0,1)</f>
        <v>1</v>
      </c>
      <c r="AM5193" s="77">
        <f>IF(AND(K5193&gt;Variables!$G$10,K5193&lt;Variables!$G$11),0,1)</f>
        <v>1</v>
      </c>
      <c r="AN5193" s="77">
        <f>IF(H5193&lt;Variables!$G$13,1,0)</f>
        <v>0</v>
      </c>
      <c r="AO5193" s="77">
        <f>IF(R5193&lt;Variables!$G$12,0,1)</f>
        <v>1</v>
      </c>
      <c r="AP5193" s="78">
        <f t="shared" si="165"/>
        <v>0</v>
      </c>
      <c r="AQ5193" s="77">
        <f>IF(V5193&lt;Variables!$G$15,1,0)</f>
        <v>1</v>
      </c>
      <c r="AR5193" s="77">
        <v>0</v>
      </c>
      <c r="AS5193" s="77">
        <v>0</v>
      </c>
      <c r="AT5193" s="77">
        <v>1</v>
      </c>
      <c r="AU5193" s="77">
        <v>0</v>
      </c>
      <c r="BA5193" s="77">
        <v>-2.25</v>
      </c>
    </row>
    <row r="5194" spans="3:53" x14ac:dyDescent="0.25">
      <c r="C5194" s="77" t="s">
        <v>656</v>
      </c>
      <c r="D5194" s="77" t="s">
        <v>188</v>
      </c>
      <c r="E5194" s="77">
        <v>44.76</v>
      </c>
      <c r="F5194" s="77">
        <v>5.5</v>
      </c>
      <c r="G5194" s="77">
        <v>5.24</v>
      </c>
      <c r="H5194" s="77">
        <v>32860</v>
      </c>
      <c r="I5194" s="77">
        <v>29.658999999999999</v>
      </c>
      <c r="J5194" s="77" t="s">
        <v>75</v>
      </c>
      <c r="K5194" s="77">
        <v>81.23</v>
      </c>
      <c r="L5194" s="77">
        <v>44.041379999999997</v>
      </c>
      <c r="M5194" s="77">
        <v>1.313809876075638</v>
      </c>
      <c r="N5194" s="77">
        <v>43.730225806451621</v>
      </c>
      <c r="O5194" s="77">
        <v>2.0346892272783692</v>
      </c>
      <c r="P5194" s="77">
        <v>3019000</v>
      </c>
      <c r="Q5194" s="77">
        <v>14834000</v>
      </c>
      <c r="R5194" s="77">
        <v>0.2</v>
      </c>
      <c r="S5194" s="77">
        <v>27.222999999999999</v>
      </c>
      <c r="T5194" s="77">
        <v>5.8710000000000004</v>
      </c>
      <c r="U5194" s="77">
        <v>14.6692</v>
      </c>
      <c r="V5194" s="77">
        <v>2.5378882875646491</v>
      </c>
      <c r="AC5194" s="77">
        <v>45.53</v>
      </c>
      <c r="AD5194" s="77">
        <v>44.03</v>
      </c>
      <c r="AH5194" s="77">
        <f>IF(AND(M5194&lt;Variables!$G$6,M5194&gt;Variables!$G$5),0,1)</f>
        <v>1</v>
      </c>
      <c r="AI5194" s="77">
        <f t="shared" si="164"/>
        <v>0</v>
      </c>
      <c r="AJ5194" s="77">
        <f>IF(I5194&gt;Variables!$G$7,0,1)</f>
        <v>1</v>
      </c>
      <c r="AK5194" s="77">
        <f>IF(F5194&gt;Variables!$G$8,0,1)</f>
        <v>1</v>
      </c>
      <c r="AL5194" s="77">
        <f>IF(G5194&gt;Variables!$G$9,0,1)</f>
        <v>1</v>
      </c>
      <c r="AM5194" s="77">
        <f>IF(AND(K5194&gt;Variables!$G$10,K5194&lt;Variables!$G$11),0,1)</f>
        <v>1</v>
      </c>
      <c r="AN5194" s="77">
        <f>IF(H5194&lt;Variables!$G$13,1,0)</f>
        <v>0</v>
      </c>
      <c r="AO5194" s="77">
        <f>IF(R5194&lt;Variables!$G$12,0,1)</f>
        <v>0</v>
      </c>
      <c r="AP5194" s="78">
        <f t="shared" si="165"/>
        <v>1</v>
      </c>
      <c r="AQ5194" s="77">
        <f>IF(V5194&lt;Variables!$G$15,1,0)</f>
        <v>1</v>
      </c>
      <c r="AR5194" s="77">
        <v>0</v>
      </c>
      <c r="AS5194" s="77">
        <v>0</v>
      </c>
      <c r="AT5194" s="77">
        <v>1</v>
      </c>
      <c r="AU5194" s="77">
        <v>0</v>
      </c>
      <c r="BA5194" s="77">
        <v>-1.19</v>
      </c>
    </row>
    <row r="5195" spans="3:53" x14ac:dyDescent="0.25">
      <c r="C5195" s="77" t="s">
        <v>656</v>
      </c>
      <c r="D5195" s="77" t="s">
        <v>663</v>
      </c>
      <c r="E5195" s="77">
        <v>47.76</v>
      </c>
      <c r="F5195" s="77">
        <v>5.54</v>
      </c>
      <c r="G5195" s="77">
        <v>4.22</v>
      </c>
      <c r="H5195" s="77">
        <v>74490</v>
      </c>
      <c r="I5195" s="77">
        <v>33.271999999999998</v>
      </c>
      <c r="J5195" s="77" t="s">
        <v>75</v>
      </c>
      <c r="K5195" s="77">
        <v>86.06</v>
      </c>
      <c r="L5195" s="77">
        <v>47.193705000000001</v>
      </c>
      <c r="M5195" s="77">
        <v>0.96812699914108413</v>
      </c>
      <c r="N5195" s="77">
        <v>46.97036774193549</v>
      </c>
      <c r="O5195" s="77">
        <v>1.448215738488227</v>
      </c>
      <c r="P5195" s="77">
        <v>12986000</v>
      </c>
      <c r="Q5195" s="77">
        <v>70837000</v>
      </c>
      <c r="R5195" s="77">
        <v>0.18</v>
      </c>
      <c r="S5195" s="77">
        <v>27.222999999999999</v>
      </c>
      <c r="T5195" s="77">
        <v>5.8710000000000004</v>
      </c>
      <c r="U5195" s="77">
        <v>14.6692</v>
      </c>
      <c r="V5195" s="77">
        <v>2.6145883131292211</v>
      </c>
      <c r="AC5195" s="77">
        <v>49.65</v>
      </c>
      <c r="AD5195" s="77">
        <v>47.560600000000001</v>
      </c>
      <c r="AH5195" s="77">
        <f>IF(AND(M5195&lt;Variables!$G$6,M5195&gt;Variables!$G$5),0,1)</f>
        <v>1</v>
      </c>
      <c r="AI5195" s="77">
        <f t="shared" si="164"/>
        <v>0</v>
      </c>
      <c r="AJ5195" s="77">
        <f>IF(I5195&gt;Variables!$G$7,0,1)</f>
        <v>1</v>
      </c>
      <c r="AK5195" s="77">
        <f>IF(F5195&gt;Variables!$G$8,0,1)</f>
        <v>1</v>
      </c>
      <c r="AL5195" s="77">
        <f>IF(G5195&gt;Variables!$G$9,0,1)</f>
        <v>1</v>
      </c>
      <c r="AM5195" s="77">
        <f>IF(AND(K5195&gt;Variables!$G$10,K5195&lt;Variables!$G$11),0,1)</f>
        <v>1</v>
      </c>
      <c r="AN5195" s="77">
        <f>IF(H5195&lt;Variables!$G$13,1,0)</f>
        <v>0</v>
      </c>
      <c r="AO5195" s="77">
        <f>IF(R5195&lt;Variables!$G$12,0,1)</f>
        <v>0</v>
      </c>
      <c r="AP5195" s="78">
        <f t="shared" si="165"/>
        <v>1</v>
      </c>
      <c r="AQ5195" s="77">
        <f>IF(V5195&lt;Variables!$G$15,1,0)</f>
        <v>1</v>
      </c>
      <c r="AR5195" s="77">
        <v>0</v>
      </c>
      <c r="AS5195" s="77">
        <v>1</v>
      </c>
      <c r="AT5195" s="77">
        <v>0</v>
      </c>
      <c r="AU5195" s="77">
        <v>0</v>
      </c>
      <c r="BA5195" s="77">
        <v>1.07</v>
      </c>
    </row>
    <row r="5196" spans="3:53" x14ac:dyDescent="0.25">
      <c r="C5196" s="77" t="s">
        <v>656</v>
      </c>
      <c r="D5196" s="77" t="s">
        <v>118</v>
      </c>
      <c r="E5196" s="77">
        <v>31.28</v>
      </c>
      <c r="F5196" s="77">
        <v>6.06</v>
      </c>
      <c r="G5196" s="77">
        <v>4.18</v>
      </c>
      <c r="H5196" s="77">
        <v>2900</v>
      </c>
      <c r="I5196" s="77">
        <v>-13.396000000000001</v>
      </c>
      <c r="J5196" s="77" t="s">
        <v>74</v>
      </c>
      <c r="K5196" s="77">
        <v>67.61</v>
      </c>
      <c r="L5196" s="77">
        <v>30.816655000000001</v>
      </c>
      <c r="M5196" s="77">
        <v>1.179053988825207</v>
      </c>
      <c r="N5196" s="77">
        <v>30.56657419354838</v>
      </c>
      <c r="O5196" s="77">
        <v>2.0068516758449628</v>
      </c>
      <c r="P5196" s="77">
        <v>1039000</v>
      </c>
      <c r="Q5196" s="77">
        <v>6140000</v>
      </c>
      <c r="R5196" s="77">
        <v>0.17</v>
      </c>
      <c r="S5196" s="77">
        <v>27.222999999999999</v>
      </c>
      <c r="T5196" s="77">
        <v>5.8710000000000004</v>
      </c>
      <c r="U5196" s="77">
        <v>14.6692</v>
      </c>
      <c r="V5196" s="77">
        <v>2.4588202458241488</v>
      </c>
      <c r="AC5196" s="77">
        <v>32.39</v>
      </c>
      <c r="AD5196" s="77">
        <v>30.91</v>
      </c>
      <c r="AH5196" s="77">
        <f>IF(AND(M5196&lt;Variables!$G$6,M5196&gt;Variables!$G$5),0,1)</f>
        <v>1</v>
      </c>
      <c r="AI5196" s="77">
        <f t="shared" si="164"/>
        <v>0</v>
      </c>
      <c r="AJ5196" s="77">
        <f>IF(I5196&gt;Variables!$G$7,0,1)</f>
        <v>1</v>
      </c>
      <c r="AK5196" s="77">
        <f>IF(F5196&gt;Variables!$G$8,0,1)</f>
        <v>1</v>
      </c>
      <c r="AL5196" s="77">
        <f>IF(G5196&gt;Variables!$G$9,0,1)</f>
        <v>1</v>
      </c>
      <c r="AM5196" s="77">
        <f>IF(AND(K5196&gt;Variables!$G$10,K5196&lt;Variables!$G$11),0,1)</f>
        <v>0</v>
      </c>
      <c r="AN5196" s="77">
        <f>IF(H5196&lt;Variables!$G$13,1,0)</f>
        <v>0</v>
      </c>
      <c r="AO5196" s="77">
        <f>IF(R5196&lt;Variables!$G$12,0,1)</f>
        <v>0</v>
      </c>
      <c r="AP5196" s="78">
        <f t="shared" si="165"/>
        <v>0</v>
      </c>
      <c r="AQ5196" s="77">
        <f>IF(V5196&lt;Variables!$G$15,1,0)</f>
        <v>1</v>
      </c>
      <c r="AR5196" s="77">
        <v>1</v>
      </c>
      <c r="AS5196" s="77">
        <v>0</v>
      </c>
      <c r="AT5196" s="77">
        <v>0</v>
      </c>
      <c r="AU5196" s="77">
        <v>0</v>
      </c>
      <c r="BA5196" s="77">
        <v>2</v>
      </c>
    </row>
    <row r="5197" spans="3:53" x14ac:dyDescent="0.25">
      <c r="C5197" s="77" t="s">
        <v>656</v>
      </c>
      <c r="D5197" s="77" t="s">
        <v>664</v>
      </c>
      <c r="E5197" s="77">
        <v>29.14</v>
      </c>
      <c r="F5197" s="77">
        <v>5.63</v>
      </c>
      <c r="G5197" s="77">
        <v>4.13</v>
      </c>
      <c r="H5197" s="77">
        <v>4790</v>
      </c>
      <c r="I5197" s="77">
        <v>-13.259</v>
      </c>
      <c r="J5197" s="77" t="s">
        <v>75</v>
      </c>
      <c r="K5197" s="77">
        <v>68.36</v>
      </c>
      <c r="L5197" s="77">
        <v>28.820869999999999</v>
      </c>
      <c r="M5197" s="77">
        <v>0.80577026300734444</v>
      </c>
      <c r="N5197" s="77">
        <v>28.681203225806449</v>
      </c>
      <c r="O5197" s="77">
        <v>1.29665680782503</v>
      </c>
      <c r="P5197" s="77">
        <v>768756</v>
      </c>
      <c r="Q5197" s="77">
        <v>4073000</v>
      </c>
      <c r="R5197" s="77">
        <v>0.19</v>
      </c>
      <c r="S5197" s="77">
        <v>27.222999999999999</v>
      </c>
      <c r="T5197" s="77">
        <v>5.8710000000000004</v>
      </c>
      <c r="U5197" s="77">
        <v>14.6692</v>
      </c>
      <c r="V5197" s="77">
        <v>2.4935346685825919</v>
      </c>
      <c r="AC5197" s="77">
        <v>30.693999999999999</v>
      </c>
      <c r="AD5197" s="77">
        <v>28.68</v>
      </c>
      <c r="AH5197" s="77">
        <f>IF(AND(M5197&lt;Variables!$G$6,M5197&gt;Variables!$G$5),0,1)</f>
        <v>1</v>
      </c>
      <c r="AI5197" s="77">
        <f t="shared" si="164"/>
        <v>0</v>
      </c>
      <c r="AJ5197" s="77">
        <f>IF(I5197&gt;Variables!$G$7,0,1)</f>
        <v>1</v>
      </c>
      <c r="AK5197" s="77">
        <f>IF(F5197&gt;Variables!$G$8,0,1)</f>
        <v>1</v>
      </c>
      <c r="AL5197" s="77">
        <f>IF(G5197&gt;Variables!$G$9,0,1)</f>
        <v>1</v>
      </c>
      <c r="AM5197" s="77">
        <f>IF(AND(K5197&gt;Variables!$G$10,K5197&lt;Variables!$G$11),0,1)</f>
        <v>0</v>
      </c>
      <c r="AN5197" s="77">
        <f>IF(H5197&lt;Variables!$G$13,1,0)</f>
        <v>0</v>
      </c>
      <c r="AO5197" s="77">
        <f>IF(R5197&lt;Variables!$G$12,0,1)</f>
        <v>0</v>
      </c>
      <c r="AP5197" s="78">
        <f t="shared" si="165"/>
        <v>1</v>
      </c>
      <c r="AQ5197" s="77">
        <f>IF(V5197&lt;Variables!$G$15,1,0)</f>
        <v>1</v>
      </c>
      <c r="AR5197" s="77">
        <v>1</v>
      </c>
      <c r="AS5197" s="77">
        <v>0</v>
      </c>
      <c r="AT5197" s="77">
        <v>0</v>
      </c>
      <c r="AU5197" s="77">
        <v>0</v>
      </c>
      <c r="BA5197" s="77">
        <v>1.05</v>
      </c>
    </row>
    <row r="5198" spans="3:53" x14ac:dyDescent="0.25">
      <c r="C5198" s="77" t="s">
        <v>656</v>
      </c>
      <c r="D5198" s="77" t="s">
        <v>439</v>
      </c>
      <c r="E5198" s="77">
        <v>222.38</v>
      </c>
      <c r="F5198" s="77">
        <v>5.99</v>
      </c>
      <c r="G5198" s="77">
        <v>4.95</v>
      </c>
      <c r="H5198" s="77">
        <v>15250</v>
      </c>
      <c r="I5198" s="77">
        <v>222.97399999999999</v>
      </c>
      <c r="J5198" s="77" t="s">
        <v>75</v>
      </c>
      <c r="K5198" s="77">
        <v>58.77</v>
      </c>
      <c r="L5198" s="77">
        <v>221.84376</v>
      </c>
      <c r="M5198" s="77">
        <v>-6.0294686674967471E-2</v>
      </c>
      <c r="N5198" s="77">
        <v>220.1251</v>
      </c>
      <c r="O5198" s="77">
        <v>0.71999967291326827</v>
      </c>
      <c r="P5198" s="77">
        <v>1654000</v>
      </c>
      <c r="Q5198" s="77">
        <v>8262000</v>
      </c>
      <c r="R5198" s="77">
        <v>0.2</v>
      </c>
      <c r="S5198" s="77">
        <v>27.222999999999999</v>
      </c>
      <c r="T5198" s="77">
        <v>5.8710000000000004</v>
      </c>
      <c r="U5198" s="77">
        <v>14.6692</v>
      </c>
      <c r="V5198" s="77">
        <v>2.4609519912069282</v>
      </c>
      <c r="AC5198" s="77">
        <v>222.78</v>
      </c>
      <c r="AD5198" s="77">
        <v>212.12010000000001</v>
      </c>
      <c r="AH5198" s="77">
        <f>IF(AND(M5198&lt;Variables!$G$6,M5198&gt;Variables!$G$5),0,1)</f>
        <v>1</v>
      </c>
      <c r="AI5198" s="77">
        <f t="shared" si="164"/>
        <v>0</v>
      </c>
      <c r="AJ5198" s="77">
        <f>IF(I5198&gt;Variables!$G$7,0,1)</f>
        <v>0</v>
      </c>
      <c r="AK5198" s="77">
        <f>IF(F5198&gt;Variables!$G$8,0,1)</f>
        <v>1</v>
      </c>
      <c r="AL5198" s="77">
        <f>IF(G5198&gt;Variables!$G$9,0,1)</f>
        <v>1</v>
      </c>
      <c r="AM5198" s="77">
        <f>IF(AND(K5198&gt;Variables!$G$10,K5198&lt;Variables!$G$11),0,1)</f>
        <v>1</v>
      </c>
      <c r="AN5198" s="77">
        <f>IF(H5198&lt;Variables!$G$13,1,0)</f>
        <v>0</v>
      </c>
      <c r="AO5198" s="77">
        <f>IF(R5198&lt;Variables!$G$12,0,1)</f>
        <v>0</v>
      </c>
      <c r="AP5198" s="78">
        <f t="shared" si="165"/>
        <v>1</v>
      </c>
      <c r="AQ5198" s="77">
        <f>IF(V5198&lt;Variables!$G$15,1,0)</f>
        <v>1</v>
      </c>
      <c r="AR5198" s="77">
        <v>0</v>
      </c>
      <c r="AS5198" s="77">
        <v>0</v>
      </c>
      <c r="AT5198" s="77">
        <v>1</v>
      </c>
      <c r="AU5198" s="77">
        <v>0</v>
      </c>
      <c r="BA5198" s="77">
        <v>-2.25</v>
      </c>
    </row>
    <row r="5199" spans="3:53" x14ac:dyDescent="0.25">
      <c r="C5199" s="77" t="s">
        <v>656</v>
      </c>
      <c r="D5199" s="77" t="s">
        <v>665</v>
      </c>
      <c r="E5199" s="77">
        <v>151.47</v>
      </c>
      <c r="F5199" s="77">
        <v>6.39</v>
      </c>
      <c r="G5199" s="77">
        <v>-3.26</v>
      </c>
      <c r="H5199" s="77">
        <v>10450</v>
      </c>
      <c r="I5199" s="77">
        <v>1.508</v>
      </c>
      <c r="J5199" s="77" t="s">
        <v>75</v>
      </c>
      <c r="K5199" s="77">
        <v>50.42</v>
      </c>
      <c r="L5199" s="77">
        <v>152.91168999999999</v>
      </c>
      <c r="M5199" s="77">
        <v>-0.8578742410080159</v>
      </c>
      <c r="N5199" s="77">
        <v>153.61551290322581</v>
      </c>
      <c r="O5199" s="77">
        <v>-1.3121154661610279</v>
      </c>
      <c r="P5199" s="77">
        <v>1304000</v>
      </c>
      <c r="Q5199" s="77">
        <v>1306000</v>
      </c>
      <c r="R5199" s="77">
        <v>1</v>
      </c>
      <c r="S5199" s="77">
        <v>27.222999999999999</v>
      </c>
      <c r="T5199" s="77">
        <v>5.8710000000000004</v>
      </c>
      <c r="U5199" s="77">
        <v>14.6692</v>
      </c>
      <c r="V5199" s="77">
        <v>2.3946964974055809</v>
      </c>
      <c r="AC5199" s="77">
        <v>155.4829</v>
      </c>
      <c r="AD5199" s="77">
        <v>148.36009999999999</v>
      </c>
      <c r="AH5199" s="77">
        <f>IF(AND(M5199&lt;Variables!$G$6,M5199&gt;Variables!$G$5),0,1)</f>
        <v>1</v>
      </c>
      <c r="AI5199" s="77">
        <f t="shared" si="164"/>
        <v>1</v>
      </c>
      <c r="AJ5199" s="77">
        <f>IF(I5199&gt;Variables!$G$7,0,1)</f>
        <v>1</v>
      </c>
      <c r="AK5199" s="77">
        <f>IF(F5199&gt;Variables!$G$8,0,1)</f>
        <v>1</v>
      </c>
      <c r="AL5199" s="77">
        <f>IF(G5199&gt;Variables!$G$9,0,1)</f>
        <v>1</v>
      </c>
      <c r="AM5199" s="77">
        <f>IF(AND(K5199&gt;Variables!$G$10,K5199&lt;Variables!$G$11),0,1)</f>
        <v>1</v>
      </c>
      <c r="AN5199" s="77">
        <f>IF(H5199&lt;Variables!$G$13,1,0)</f>
        <v>0</v>
      </c>
      <c r="AO5199" s="77">
        <f>IF(R5199&lt;Variables!$G$12,0,1)</f>
        <v>0</v>
      </c>
      <c r="AP5199" s="78">
        <f t="shared" si="165"/>
        <v>1</v>
      </c>
      <c r="AQ5199" s="77">
        <f>IF(V5199&lt;Variables!$G$15,1,0)</f>
        <v>1</v>
      </c>
      <c r="AR5199" s="77">
        <v>1</v>
      </c>
      <c r="AS5199" s="77">
        <v>0</v>
      </c>
      <c r="AT5199" s="77">
        <v>0</v>
      </c>
      <c r="AU5199" s="77">
        <v>0</v>
      </c>
      <c r="BA5199" s="77">
        <v>2</v>
      </c>
    </row>
    <row r="5200" spans="3:53" x14ac:dyDescent="0.25">
      <c r="C5200" s="77" t="s">
        <v>656</v>
      </c>
      <c r="D5200" s="77" t="s">
        <v>183</v>
      </c>
      <c r="E5200" s="77">
        <v>46.49</v>
      </c>
      <c r="F5200" s="77">
        <v>6.43</v>
      </c>
      <c r="G5200" s="77">
        <v>4.1900000000000004</v>
      </c>
      <c r="H5200" s="77">
        <v>6950</v>
      </c>
      <c r="I5200" s="77">
        <v>12239.92</v>
      </c>
      <c r="J5200" s="77" t="s">
        <v>75</v>
      </c>
      <c r="K5200" s="77">
        <v>59</v>
      </c>
      <c r="L5200" s="77">
        <v>46.100755000000007</v>
      </c>
      <c r="M5200" s="77">
        <v>0.80095217529515994</v>
      </c>
      <c r="N5200" s="77">
        <v>46.041003225806463</v>
      </c>
      <c r="O5200" s="77">
        <v>0.93177112603203582</v>
      </c>
      <c r="P5200" s="77">
        <v>417793</v>
      </c>
      <c r="Q5200" s="77">
        <v>2152000</v>
      </c>
      <c r="R5200" s="77">
        <v>0.19</v>
      </c>
      <c r="S5200" s="77">
        <v>27.222999999999999</v>
      </c>
      <c r="T5200" s="77">
        <v>5.8710000000000004</v>
      </c>
      <c r="U5200" s="77">
        <v>14.6692</v>
      </c>
      <c r="V5200" s="77">
        <v>2.4185968945020542</v>
      </c>
      <c r="AC5200" s="77">
        <v>50.4</v>
      </c>
      <c r="AD5200" s="77">
        <v>45.554000000000002</v>
      </c>
      <c r="AH5200" s="77">
        <f>IF(AND(M5200&lt;Variables!$G$6,M5200&gt;Variables!$G$5),0,1)</f>
        <v>1</v>
      </c>
      <c r="AI5200" s="77">
        <f t="shared" si="164"/>
        <v>0</v>
      </c>
      <c r="AJ5200" s="77">
        <f>IF(I5200&gt;Variables!$G$7,0,1)</f>
        <v>0</v>
      </c>
      <c r="AK5200" s="77">
        <f>IF(F5200&gt;Variables!$G$8,0,1)</f>
        <v>1</v>
      </c>
      <c r="AL5200" s="77">
        <f>IF(G5200&gt;Variables!$G$9,0,1)</f>
        <v>1</v>
      </c>
      <c r="AM5200" s="77">
        <f>IF(AND(K5200&gt;Variables!$G$10,K5200&lt;Variables!$G$11),0,1)</f>
        <v>1</v>
      </c>
      <c r="AN5200" s="77">
        <f>IF(H5200&lt;Variables!$G$13,1,0)</f>
        <v>0</v>
      </c>
      <c r="AO5200" s="77">
        <f>IF(R5200&lt;Variables!$G$12,0,1)</f>
        <v>0</v>
      </c>
      <c r="AP5200" s="78">
        <f t="shared" si="165"/>
        <v>1</v>
      </c>
      <c r="AQ5200" s="77">
        <f>IF(V5200&lt;Variables!$G$15,1,0)</f>
        <v>1</v>
      </c>
      <c r="AR5200" s="77">
        <v>0</v>
      </c>
      <c r="AS5200" s="77">
        <v>0</v>
      </c>
      <c r="AT5200" s="77">
        <v>0</v>
      </c>
      <c r="AU5200" s="77">
        <v>1</v>
      </c>
      <c r="BA5200" s="77">
        <v>-1.6</v>
      </c>
    </row>
    <row r="5201" spans="3:53" x14ac:dyDescent="0.25">
      <c r="C5201" s="77" t="s">
        <v>656</v>
      </c>
      <c r="D5201" s="77" t="s">
        <v>180</v>
      </c>
      <c r="E5201" s="77">
        <v>15.66</v>
      </c>
      <c r="F5201" s="77">
        <v>7.4</v>
      </c>
      <c r="G5201" s="77">
        <v>5.21</v>
      </c>
      <c r="H5201" s="77">
        <v>3820</v>
      </c>
      <c r="I5201" s="77">
        <v>-80.825000000000003</v>
      </c>
      <c r="J5201" s="77" t="s">
        <v>75</v>
      </c>
      <c r="K5201" s="77">
        <v>55.82</v>
      </c>
      <c r="L5201" s="77">
        <v>15.65902</v>
      </c>
      <c r="M5201" s="77">
        <v>-0.12146353986393239</v>
      </c>
      <c r="N5201" s="77">
        <v>15.531990322580651</v>
      </c>
      <c r="O5201" s="77">
        <v>0.69540139528885214</v>
      </c>
      <c r="P5201" s="77">
        <v>1669000</v>
      </c>
      <c r="Q5201" s="77">
        <v>13133000</v>
      </c>
      <c r="R5201" s="77">
        <v>0.13</v>
      </c>
      <c r="S5201" s="77">
        <v>27.222999999999999</v>
      </c>
      <c r="T5201" s="77">
        <v>5.8710000000000004</v>
      </c>
      <c r="U5201" s="77">
        <v>14.6692</v>
      </c>
      <c r="V5201" s="77">
        <v>2.432494830648662</v>
      </c>
      <c r="AC5201" s="77">
        <v>15.92</v>
      </c>
      <c r="AD5201" s="77">
        <v>14.87</v>
      </c>
      <c r="AH5201" s="77">
        <f>IF(AND(M5201&lt;Variables!$G$6,M5201&gt;Variables!$G$5),0,1)</f>
        <v>1</v>
      </c>
      <c r="AI5201" s="77">
        <f t="shared" si="164"/>
        <v>0</v>
      </c>
      <c r="AJ5201" s="77">
        <f>IF(I5201&gt;Variables!$G$7,0,1)</f>
        <v>1</v>
      </c>
      <c r="AK5201" s="77">
        <f>IF(F5201&gt;Variables!$G$8,0,1)</f>
        <v>1</v>
      </c>
      <c r="AL5201" s="77">
        <f>IF(G5201&gt;Variables!$G$9,0,1)</f>
        <v>1</v>
      </c>
      <c r="AM5201" s="77">
        <f>IF(AND(K5201&gt;Variables!$G$10,K5201&lt;Variables!$G$11),0,1)</f>
        <v>1</v>
      </c>
      <c r="AN5201" s="77">
        <f>IF(H5201&lt;Variables!$G$13,1,0)</f>
        <v>0</v>
      </c>
      <c r="AO5201" s="77">
        <f>IF(R5201&lt;Variables!$G$12,0,1)</f>
        <v>0</v>
      </c>
      <c r="AP5201" s="78">
        <f t="shared" si="165"/>
        <v>1</v>
      </c>
      <c r="AQ5201" s="77">
        <f>IF(V5201&lt;Variables!$G$15,1,0)</f>
        <v>1</v>
      </c>
      <c r="AR5201" s="77">
        <v>0</v>
      </c>
      <c r="AS5201" s="77">
        <v>0</v>
      </c>
      <c r="AT5201" s="77">
        <v>1</v>
      </c>
      <c r="AU5201" s="77">
        <v>0</v>
      </c>
      <c r="BA5201" s="77">
        <v>-1.08</v>
      </c>
    </row>
    <row r="5202" spans="3:53" x14ac:dyDescent="0.25">
      <c r="C5202" s="77" t="s">
        <v>656</v>
      </c>
      <c r="D5202" s="77" t="s">
        <v>666</v>
      </c>
      <c r="E5202" s="77">
        <v>46.04</v>
      </c>
      <c r="F5202" s="77">
        <v>9.67</v>
      </c>
      <c r="G5202" s="77">
        <v>-6.83</v>
      </c>
      <c r="H5202" s="77">
        <v>2780</v>
      </c>
      <c r="I5202" s="77">
        <v>-2.5070000000000001</v>
      </c>
      <c r="J5202" s="77" t="s">
        <v>75</v>
      </c>
      <c r="K5202" s="77">
        <v>53.25</v>
      </c>
      <c r="L5202" s="77">
        <v>46.009234999999997</v>
      </c>
      <c r="M5202" s="77">
        <v>-8.5276358105073932E-2</v>
      </c>
      <c r="N5202" s="77">
        <v>46.569154838709679</v>
      </c>
      <c r="O5202" s="77">
        <v>-1.286591609370682</v>
      </c>
      <c r="P5202" s="77">
        <v>2392000</v>
      </c>
      <c r="Q5202" s="77">
        <v>1269000</v>
      </c>
      <c r="R5202" s="77">
        <v>1.88</v>
      </c>
      <c r="S5202" s="77">
        <v>27.222999999999999</v>
      </c>
      <c r="T5202" s="77">
        <v>5.8710000000000004</v>
      </c>
      <c r="U5202" s="77">
        <v>14.6692</v>
      </c>
      <c r="V5202" s="77">
        <v>2.4036875892079062</v>
      </c>
      <c r="AC5202" s="77">
        <v>47.219900000000003</v>
      </c>
      <c r="AD5202" s="77">
        <v>43.42</v>
      </c>
      <c r="AH5202" s="77">
        <f>IF(AND(M5202&lt;Variables!$G$6,M5202&gt;Variables!$G$5),0,1)</f>
        <v>1</v>
      </c>
      <c r="AI5202" s="77">
        <f t="shared" si="164"/>
        <v>1</v>
      </c>
      <c r="AJ5202" s="77">
        <f>IF(I5202&gt;Variables!$G$7,0,1)</f>
        <v>1</v>
      </c>
      <c r="AK5202" s="77">
        <f>IF(F5202&gt;Variables!$G$8,0,1)</f>
        <v>0</v>
      </c>
      <c r="AL5202" s="77">
        <f>IF(G5202&gt;Variables!$G$9,0,1)</f>
        <v>1</v>
      </c>
      <c r="AM5202" s="77">
        <f>IF(AND(K5202&gt;Variables!$G$10,K5202&lt;Variables!$G$11),0,1)</f>
        <v>1</v>
      </c>
      <c r="AN5202" s="77">
        <f>IF(H5202&lt;Variables!$G$13,1,0)</f>
        <v>0</v>
      </c>
      <c r="AO5202" s="77">
        <f>IF(R5202&lt;Variables!$G$12,0,1)</f>
        <v>0</v>
      </c>
      <c r="AP5202" s="78">
        <f t="shared" si="165"/>
        <v>1</v>
      </c>
      <c r="AQ5202" s="77">
        <f>IF(V5202&lt;Variables!$G$15,1,0)</f>
        <v>1</v>
      </c>
      <c r="AR5202" s="77">
        <v>1</v>
      </c>
      <c r="AS5202" s="77">
        <v>0</v>
      </c>
      <c r="AT5202" s="77">
        <v>0</v>
      </c>
      <c r="AU5202" s="77">
        <v>0</v>
      </c>
      <c r="BA5202" s="77">
        <v>2</v>
      </c>
    </row>
    <row r="5203" spans="3:53" x14ac:dyDescent="0.25">
      <c r="C5203" s="77" t="s">
        <v>656</v>
      </c>
      <c r="D5203" s="77" t="s">
        <v>445</v>
      </c>
      <c r="E5203" s="77">
        <v>20</v>
      </c>
      <c r="F5203" s="77">
        <v>15.03</v>
      </c>
      <c r="G5203" s="77">
        <v>1.21</v>
      </c>
      <c r="H5203" s="77">
        <v>158.86000000000001</v>
      </c>
      <c r="I5203" s="77">
        <v>210243.117</v>
      </c>
      <c r="J5203" s="77" t="s">
        <v>75</v>
      </c>
      <c r="K5203" s="77">
        <v>57.81</v>
      </c>
      <c r="L5203" s="77">
        <v>19.613499999999998</v>
      </c>
      <c r="M5203" s="77">
        <v>2.2764932317026561</v>
      </c>
      <c r="N5203" s="77">
        <v>20.126267741935479</v>
      </c>
      <c r="O5203" s="77">
        <v>-0.32925996406878172</v>
      </c>
      <c r="P5203" s="77">
        <v>16460000</v>
      </c>
      <c r="Q5203" s="77">
        <v>29990000</v>
      </c>
      <c r="R5203" s="77">
        <v>0.55000000000000004</v>
      </c>
      <c r="S5203" s="77">
        <v>27.222999999999999</v>
      </c>
      <c r="T5203" s="77">
        <v>5.8710000000000004</v>
      </c>
      <c r="U5203" s="77">
        <v>14.6692</v>
      </c>
      <c r="V5203" s="77">
        <v>2.337375833716572</v>
      </c>
      <c r="AC5203" s="77">
        <v>20.350000000000001</v>
      </c>
      <c r="AD5203" s="77">
        <v>17.75</v>
      </c>
      <c r="AH5203" s="77">
        <f>IF(AND(M5203&lt;Variables!$G$6,M5203&gt;Variables!$G$5),0,1)</f>
        <v>1</v>
      </c>
      <c r="AI5203" s="77">
        <f t="shared" si="164"/>
        <v>1</v>
      </c>
      <c r="AJ5203" s="77">
        <f>IF(I5203&gt;Variables!$G$7,0,1)</f>
        <v>0</v>
      </c>
      <c r="AK5203" s="77">
        <f>IF(F5203&gt;Variables!$G$8,0,1)</f>
        <v>0</v>
      </c>
      <c r="AL5203" s="77">
        <f>IF(G5203&gt;Variables!$G$9,0,1)</f>
        <v>1</v>
      </c>
      <c r="AM5203" s="77">
        <f>IF(AND(K5203&gt;Variables!$G$10,K5203&lt;Variables!$G$11),0,1)</f>
        <v>1</v>
      </c>
      <c r="AN5203" s="77">
        <f>IF(H5203&lt;Variables!$G$13,1,0)</f>
        <v>1</v>
      </c>
      <c r="AO5203" s="77">
        <f>IF(R5203&lt;Variables!$G$12,0,1)</f>
        <v>0</v>
      </c>
      <c r="AP5203" s="78">
        <f t="shared" si="165"/>
        <v>1</v>
      </c>
      <c r="AQ5203" s="77">
        <f>IF(V5203&lt;Variables!$G$15,1,0)</f>
        <v>1</v>
      </c>
      <c r="AR5203" s="77">
        <v>0</v>
      </c>
      <c r="AS5203" s="77">
        <v>0</v>
      </c>
      <c r="AT5203" s="77">
        <v>1</v>
      </c>
      <c r="AU5203" s="77">
        <v>0</v>
      </c>
      <c r="BA5203" s="77">
        <v>-2.25</v>
      </c>
    </row>
    <row r="5204" spans="3:53" x14ac:dyDescent="0.25">
      <c r="C5204" s="77" t="s">
        <v>656</v>
      </c>
      <c r="D5204" s="77" t="s">
        <v>280</v>
      </c>
      <c r="E5204" s="77">
        <v>46.14</v>
      </c>
      <c r="F5204" s="77">
        <v>24.74</v>
      </c>
      <c r="G5204" s="77">
        <v>8.89</v>
      </c>
      <c r="H5204" s="77">
        <v>1590</v>
      </c>
      <c r="I5204" s="77">
        <v>-99999</v>
      </c>
      <c r="J5204" s="77" t="s">
        <v>75</v>
      </c>
      <c r="K5204" s="77">
        <v>58.2</v>
      </c>
      <c r="L5204" s="77">
        <v>46.102957894736839</v>
      </c>
      <c r="M5204" s="77">
        <v>-0.89703115292750513</v>
      </c>
      <c r="N5204" s="77">
        <v>45.053923333333337</v>
      </c>
      <c r="O5204" s="77">
        <v>1.410480197174071</v>
      </c>
      <c r="P5204" s="77">
        <v>171390</v>
      </c>
      <c r="S5204" s="77">
        <v>27.222999999999999</v>
      </c>
      <c r="T5204" s="77">
        <v>5.8710000000000004</v>
      </c>
      <c r="U5204" s="77">
        <v>14.6692</v>
      </c>
      <c r="V5204" s="77">
        <v>2.4965179429272828</v>
      </c>
      <c r="AC5204" s="77">
        <v>48.18</v>
      </c>
      <c r="AD5204" s="77">
        <v>42.77</v>
      </c>
      <c r="AH5204" s="77">
        <f>IF(AND(M5204&lt;Variables!$G$6,M5204&gt;Variables!$G$5),0,1)</f>
        <v>1</v>
      </c>
      <c r="AI5204" s="77">
        <f t="shared" si="164"/>
        <v>0</v>
      </c>
      <c r="AJ5204" s="77">
        <f>IF(I5204&gt;Variables!$G$7,0,1)</f>
        <v>1</v>
      </c>
      <c r="AK5204" s="77">
        <f>IF(F5204&gt;Variables!$G$8,0,1)</f>
        <v>0</v>
      </c>
      <c r="AL5204" s="77">
        <f>IF(G5204&gt;Variables!$G$9,0,1)</f>
        <v>1</v>
      </c>
      <c r="AM5204" s="77">
        <f>IF(AND(K5204&gt;Variables!$G$10,K5204&lt;Variables!$G$11),0,1)</f>
        <v>1</v>
      </c>
      <c r="AN5204" s="77">
        <f>IF(H5204&lt;Variables!$G$13,1,0)</f>
        <v>0</v>
      </c>
      <c r="AO5204" s="77">
        <f>IF(R5204&lt;Variables!$G$12,0,1)</f>
        <v>0</v>
      </c>
      <c r="AP5204" s="78">
        <f t="shared" si="165"/>
        <v>1</v>
      </c>
      <c r="AQ5204" s="77">
        <f>IF(V5204&lt;Variables!$G$15,1,0)</f>
        <v>1</v>
      </c>
      <c r="AR5204" s="77">
        <v>0</v>
      </c>
      <c r="AS5204" s="77">
        <v>0</v>
      </c>
      <c r="AT5204" s="77">
        <v>1</v>
      </c>
      <c r="AU5204" s="77">
        <v>0</v>
      </c>
      <c r="BA5204" s="77">
        <v>-2.25</v>
      </c>
    </row>
    <row r="5205" spans="3:53" x14ac:dyDescent="0.25">
      <c r="C5205" s="77" t="s">
        <v>656</v>
      </c>
      <c r="D5205" s="77" t="s">
        <v>551</v>
      </c>
      <c r="E5205" s="77">
        <v>5.2</v>
      </c>
      <c r="F5205" s="77">
        <v>34.39</v>
      </c>
      <c r="G5205" s="77">
        <v>-6.09</v>
      </c>
      <c r="H5205" s="77">
        <v>38.479999999999997</v>
      </c>
      <c r="I5205" s="77">
        <v>8.6769999999999996</v>
      </c>
      <c r="J5205" s="77" t="s">
        <v>75</v>
      </c>
      <c r="K5205" s="77">
        <v>48.06</v>
      </c>
      <c r="L5205" s="77">
        <v>5.2732050000000008</v>
      </c>
      <c r="M5205" s="77">
        <v>-3.6544188970465021</v>
      </c>
      <c r="N5205" s="77">
        <v>5.3524935483870957</v>
      </c>
      <c r="O5205" s="77">
        <v>-5.0816230963801461</v>
      </c>
      <c r="P5205" s="77">
        <v>49030000</v>
      </c>
      <c r="Q5205" s="77">
        <v>11670000</v>
      </c>
      <c r="R5205" s="77">
        <v>4.2</v>
      </c>
      <c r="S5205" s="77">
        <v>27.222999999999999</v>
      </c>
      <c r="T5205" s="77">
        <v>5.8710000000000004</v>
      </c>
      <c r="U5205" s="77">
        <v>14.6692</v>
      </c>
      <c r="V5205" s="77">
        <v>2.4214418054803479</v>
      </c>
      <c r="AC5205" s="77">
        <v>7.52</v>
      </c>
      <c r="AD5205" s="77">
        <v>4.97</v>
      </c>
      <c r="AH5205" s="77">
        <f>IF(AND(M5205&lt;Variables!$G$6,M5205&gt;Variables!$G$5),0,1)</f>
        <v>0</v>
      </c>
      <c r="AI5205" s="77">
        <f t="shared" si="164"/>
        <v>1</v>
      </c>
      <c r="AJ5205" s="77">
        <f>IF(I5205&gt;Variables!$G$7,0,1)</f>
        <v>1</v>
      </c>
      <c r="AK5205" s="77">
        <f>IF(F5205&gt;Variables!$G$8,0,1)</f>
        <v>0</v>
      </c>
      <c r="AL5205" s="77">
        <f>IF(G5205&gt;Variables!$G$9,0,1)</f>
        <v>1</v>
      </c>
      <c r="AM5205" s="77">
        <f>IF(AND(K5205&gt;Variables!$G$10,K5205&lt;Variables!$G$11),0,1)</f>
        <v>1</v>
      </c>
      <c r="AN5205" s="77">
        <f>IF(H5205&lt;Variables!$G$13,1,0)</f>
        <v>1</v>
      </c>
      <c r="AO5205" s="77">
        <f>IF(R5205&lt;Variables!$G$12,0,1)</f>
        <v>1</v>
      </c>
      <c r="AP5205" s="78">
        <f t="shared" si="165"/>
        <v>1</v>
      </c>
      <c r="AQ5205" s="77">
        <f>IF(V5205&lt;Variables!$G$15,1,0)</f>
        <v>1</v>
      </c>
      <c r="AR5205" s="77">
        <v>0</v>
      </c>
      <c r="AS5205" s="77">
        <v>0</v>
      </c>
      <c r="AT5205" s="77">
        <v>1</v>
      </c>
      <c r="AU5205" s="77">
        <v>0</v>
      </c>
      <c r="BA5205" s="77">
        <v>-2.25</v>
      </c>
    </row>
    <row r="5206" spans="3:53" x14ac:dyDescent="0.25">
      <c r="C5206" s="77" t="s">
        <v>656</v>
      </c>
      <c r="D5206" s="77" t="s">
        <v>667</v>
      </c>
      <c r="E5206" s="77">
        <v>86.5</v>
      </c>
      <c r="F5206" s="77">
        <v>79</v>
      </c>
      <c r="G5206" s="77">
        <v>0.79</v>
      </c>
      <c r="H5206" s="77">
        <v>-99999</v>
      </c>
      <c r="I5206" s="77">
        <v>7.6999999999999999E-2</v>
      </c>
      <c r="J5206" s="77" t="s">
        <v>74</v>
      </c>
      <c r="K5206" s="77">
        <v>86.37</v>
      </c>
      <c r="L5206" s="77">
        <v>85.747137500000008</v>
      </c>
      <c r="M5206" s="77">
        <v>0.2015956509335296</v>
      </c>
      <c r="N5206" s="77">
        <v>85.638183333333345</v>
      </c>
      <c r="O5206" s="77">
        <v>0.32907828692457131</v>
      </c>
      <c r="P5206" s="77">
        <v>23762</v>
      </c>
      <c r="Q5206" s="77">
        <v>530</v>
      </c>
      <c r="R5206" s="77">
        <v>44.83</v>
      </c>
      <c r="S5206" s="77">
        <v>27.222999999999999</v>
      </c>
      <c r="T5206" s="77">
        <v>5.8710000000000004</v>
      </c>
      <c r="U5206" s="77">
        <v>14.6692</v>
      </c>
      <c r="V5206" s="77">
        <v>2.717376799390709</v>
      </c>
      <c r="AC5206" s="77">
        <v>86.5</v>
      </c>
      <c r="AD5206" s="77">
        <v>85.62</v>
      </c>
      <c r="AH5206" s="77">
        <f>IF(AND(M5206&lt;Variables!$G$6,M5206&gt;Variables!$G$5),0,1)</f>
        <v>1</v>
      </c>
      <c r="AI5206" s="77">
        <f t="shared" si="164"/>
        <v>0</v>
      </c>
      <c r="AJ5206" s="77">
        <f>IF(I5206&gt;Variables!$G$7,0,1)</f>
        <v>1</v>
      </c>
      <c r="AK5206" s="77">
        <f>IF(F5206&gt;Variables!$G$8,0,1)</f>
        <v>0</v>
      </c>
      <c r="AL5206" s="77">
        <f>IF(G5206&gt;Variables!$G$9,0,1)</f>
        <v>1</v>
      </c>
      <c r="AM5206" s="77">
        <f>IF(AND(K5206&gt;Variables!$G$10,K5206&lt;Variables!$G$11),0,1)</f>
        <v>1</v>
      </c>
      <c r="AN5206" s="77">
        <f>IF(H5206&lt;Variables!$G$13,1,0)</f>
        <v>1</v>
      </c>
      <c r="AO5206" s="77">
        <f>IF(R5206&lt;Variables!$G$12,0,1)</f>
        <v>1</v>
      </c>
      <c r="AP5206" s="78">
        <f t="shared" si="165"/>
        <v>0</v>
      </c>
      <c r="AQ5206" s="77">
        <f>IF(V5206&lt;Variables!$G$15,1,0)</f>
        <v>0</v>
      </c>
      <c r="AR5206" s="77">
        <v>0</v>
      </c>
      <c r="AS5206" s="77">
        <v>0</v>
      </c>
      <c r="AT5206" s="77">
        <v>0</v>
      </c>
      <c r="AU5206" s="77">
        <v>0</v>
      </c>
      <c r="BA5206" s="77">
        <v>0</v>
      </c>
    </row>
    <row r="5207" spans="3:53" x14ac:dyDescent="0.25">
      <c r="C5207" s="77" t="s">
        <v>656</v>
      </c>
      <c r="D5207" s="77" t="s">
        <v>668</v>
      </c>
      <c r="E5207" s="77">
        <v>13.74</v>
      </c>
      <c r="F5207" s="77">
        <v>5.69</v>
      </c>
      <c r="G5207" s="77">
        <v>-2.0699999999999998</v>
      </c>
      <c r="H5207" s="77">
        <v>2180</v>
      </c>
      <c r="I5207" s="77">
        <v>-1.627</v>
      </c>
      <c r="J5207" s="77" t="s">
        <v>75</v>
      </c>
      <c r="K5207" s="77">
        <v>43.71</v>
      </c>
      <c r="L5207" s="77">
        <v>13.840545000000001</v>
      </c>
      <c r="M5207" s="77">
        <v>-1.0154585675636421</v>
      </c>
      <c r="N5207" s="77">
        <v>13.863196666666671</v>
      </c>
      <c r="O5207" s="77">
        <v>-1.177193619845756</v>
      </c>
      <c r="P5207" s="77">
        <v>246708</v>
      </c>
      <c r="Q5207" s="77">
        <v>831239</v>
      </c>
      <c r="R5207" s="77">
        <v>0.3</v>
      </c>
      <c r="S5207" s="77">
        <v>27.222999999999999</v>
      </c>
      <c r="T5207" s="77">
        <v>5.8710000000000004</v>
      </c>
      <c r="U5207" s="77">
        <v>14.6692</v>
      </c>
      <c r="V5207" s="77">
        <v>2.309791189838406</v>
      </c>
      <c r="AC5207" s="77">
        <v>14.03</v>
      </c>
      <c r="AD5207" s="77">
        <v>13.4</v>
      </c>
      <c r="AH5207" s="77">
        <f>IF(AND(M5207&lt;Variables!$G$6,M5207&gt;Variables!$G$5),0,1)</f>
        <v>0</v>
      </c>
      <c r="AI5207" s="77">
        <f t="shared" si="164"/>
        <v>1</v>
      </c>
      <c r="AJ5207" s="77">
        <f>IF(I5207&gt;Variables!$G$7,0,1)</f>
        <v>1</v>
      </c>
      <c r="AK5207" s="77">
        <f>IF(F5207&gt;Variables!$G$8,0,1)</f>
        <v>1</v>
      </c>
      <c r="AL5207" s="77">
        <f>IF(G5207&gt;Variables!$G$9,0,1)</f>
        <v>1</v>
      </c>
      <c r="AM5207" s="77">
        <f>IF(AND(K5207&gt;Variables!$G$10,K5207&lt;Variables!$G$11),0,1)</f>
        <v>1</v>
      </c>
      <c r="AN5207" s="77">
        <f>IF(H5207&lt;Variables!$G$13,1,0)</f>
        <v>0</v>
      </c>
      <c r="AO5207" s="77">
        <f>IF(R5207&lt;Variables!$G$12,0,1)</f>
        <v>0</v>
      </c>
      <c r="AP5207" s="78">
        <f t="shared" si="165"/>
        <v>1</v>
      </c>
      <c r="AQ5207" s="77">
        <f>IF(V5207&lt;Variables!$G$15,1,0)</f>
        <v>1</v>
      </c>
      <c r="AR5207" s="77">
        <v>0</v>
      </c>
      <c r="AS5207" s="77">
        <v>0</v>
      </c>
      <c r="AT5207" s="77">
        <v>0</v>
      </c>
      <c r="AU5207" s="77">
        <v>0</v>
      </c>
      <c r="BA5207" s="77">
        <v>0</v>
      </c>
    </row>
    <row r="5208" spans="3:53" x14ac:dyDescent="0.25">
      <c r="C5208" s="77" t="s">
        <v>656</v>
      </c>
      <c r="D5208" s="77" t="s">
        <v>669</v>
      </c>
      <c r="E5208" s="77">
        <v>90.27</v>
      </c>
      <c r="F5208" s="77">
        <v>6.04</v>
      </c>
      <c r="G5208" s="77">
        <v>2.5499999999999998</v>
      </c>
      <c r="H5208" s="77">
        <v>7980</v>
      </c>
      <c r="I5208" s="77">
        <v>1E-3</v>
      </c>
      <c r="J5208" s="77" t="s">
        <v>74</v>
      </c>
      <c r="K5208" s="77">
        <v>61.01</v>
      </c>
      <c r="L5208" s="77">
        <v>89.519500000000008</v>
      </c>
      <c r="M5208" s="77">
        <v>0.2183881724093584</v>
      </c>
      <c r="N5208" s="77">
        <v>89.41857419354838</v>
      </c>
      <c r="O5208" s="77">
        <v>0.33150361557991642</v>
      </c>
      <c r="P5208" s="77">
        <v>142857</v>
      </c>
      <c r="Q5208" s="77">
        <v>1001000</v>
      </c>
      <c r="R5208" s="77">
        <v>0.14000000000000001</v>
      </c>
      <c r="S5208" s="77">
        <v>27.222999999999999</v>
      </c>
      <c r="T5208" s="77">
        <v>5.8710000000000004</v>
      </c>
      <c r="U5208" s="77">
        <v>14.6692</v>
      </c>
      <c r="V5208" s="77">
        <v>2.468441445005837</v>
      </c>
      <c r="AC5208" s="77">
        <v>90.8</v>
      </c>
      <c r="AD5208" s="77">
        <v>88</v>
      </c>
      <c r="AH5208" s="77">
        <f>IF(AND(M5208&lt;Variables!$G$6,M5208&gt;Variables!$G$5),0,1)</f>
        <v>1</v>
      </c>
      <c r="AI5208" s="77">
        <f t="shared" si="164"/>
        <v>0</v>
      </c>
      <c r="AJ5208" s="77">
        <f>IF(I5208&gt;Variables!$G$7,0,1)</f>
        <v>1</v>
      </c>
      <c r="AK5208" s="77">
        <f>IF(F5208&gt;Variables!$G$8,0,1)</f>
        <v>1</v>
      </c>
      <c r="AL5208" s="77">
        <f>IF(G5208&gt;Variables!$G$9,0,1)</f>
        <v>1</v>
      </c>
      <c r="AM5208" s="77">
        <f>IF(AND(K5208&gt;Variables!$G$10,K5208&lt;Variables!$G$11),0,1)</f>
        <v>1</v>
      </c>
      <c r="AN5208" s="77">
        <f>IF(H5208&lt;Variables!$G$13,1,0)</f>
        <v>0</v>
      </c>
      <c r="AO5208" s="77">
        <f>IF(R5208&lt;Variables!$G$12,0,1)</f>
        <v>0</v>
      </c>
      <c r="AP5208" s="78">
        <f t="shared" si="165"/>
        <v>0</v>
      </c>
      <c r="AQ5208" s="77">
        <f>IF(V5208&lt;Variables!$G$15,1,0)</f>
        <v>1</v>
      </c>
      <c r="AR5208" s="77">
        <v>0</v>
      </c>
      <c r="AS5208" s="77">
        <v>0</v>
      </c>
      <c r="AT5208" s="77">
        <v>1</v>
      </c>
      <c r="AU5208" s="77">
        <v>0</v>
      </c>
      <c r="BA5208" s="77">
        <v>-1.53</v>
      </c>
    </row>
    <row r="5209" spans="3:53" x14ac:dyDescent="0.25">
      <c r="C5209" s="77" t="s">
        <v>656</v>
      </c>
      <c r="D5209" s="77" t="s">
        <v>87</v>
      </c>
      <c r="E5209" s="77">
        <v>20.86</v>
      </c>
      <c r="F5209" s="77">
        <v>6.12</v>
      </c>
      <c r="G5209" s="77">
        <v>4</v>
      </c>
      <c r="H5209" s="77">
        <v>2660</v>
      </c>
      <c r="I5209" s="77">
        <v>-45.408999999999999</v>
      </c>
      <c r="J5209" s="77" t="s">
        <v>75</v>
      </c>
      <c r="K5209" s="77">
        <v>56.66</v>
      </c>
      <c r="L5209" s="77">
        <v>20.785364999999999</v>
      </c>
      <c r="M5209" s="77">
        <v>7.0410117888227597E-2</v>
      </c>
      <c r="N5209" s="77">
        <v>20.62936451612903</v>
      </c>
      <c r="O5209" s="77">
        <v>0.82714852286194329</v>
      </c>
      <c r="P5209" s="77">
        <v>766909</v>
      </c>
      <c r="Q5209" s="77">
        <v>1688000</v>
      </c>
      <c r="R5209" s="77">
        <v>0.45</v>
      </c>
      <c r="S5209" s="77">
        <v>27.222999999999999</v>
      </c>
      <c r="T5209" s="77">
        <v>5.8710000000000004</v>
      </c>
      <c r="U5209" s="77">
        <v>14.6692</v>
      </c>
      <c r="V5209" s="77">
        <v>2.4328126630946341</v>
      </c>
      <c r="AC5209" s="77">
        <v>20.89</v>
      </c>
      <c r="AD5209" s="77">
        <v>19.670000000000002</v>
      </c>
      <c r="AH5209" s="77">
        <f>IF(AND(M5209&lt;Variables!$G$6,M5209&gt;Variables!$G$5),0,1)</f>
        <v>1</v>
      </c>
      <c r="AI5209" s="77">
        <f t="shared" si="164"/>
        <v>0</v>
      </c>
      <c r="AJ5209" s="77">
        <f>IF(I5209&gt;Variables!$G$7,0,1)</f>
        <v>1</v>
      </c>
      <c r="AK5209" s="77">
        <f>IF(F5209&gt;Variables!$G$8,0,1)</f>
        <v>1</v>
      </c>
      <c r="AL5209" s="77">
        <f>IF(G5209&gt;Variables!$G$9,0,1)</f>
        <v>1</v>
      </c>
      <c r="AM5209" s="77">
        <f>IF(AND(K5209&gt;Variables!$G$10,K5209&lt;Variables!$G$11),0,1)</f>
        <v>1</v>
      </c>
      <c r="AN5209" s="77">
        <f>IF(H5209&lt;Variables!$G$13,1,0)</f>
        <v>0</v>
      </c>
      <c r="AO5209" s="77">
        <f>IF(R5209&lt;Variables!$G$12,0,1)</f>
        <v>0</v>
      </c>
      <c r="AP5209" s="78">
        <f t="shared" si="165"/>
        <v>1</v>
      </c>
      <c r="AQ5209" s="77">
        <f>IF(V5209&lt;Variables!$G$15,1,0)</f>
        <v>1</v>
      </c>
      <c r="AR5209" s="77">
        <v>0</v>
      </c>
      <c r="AS5209" s="77">
        <v>0</v>
      </c>
      <c r="AT5209" s="77">
        <v>1</v>
      </c>
      <c r="AU5209" s="77">
        <v>0</v>
      </c>
      <c r="BA5209" s="77">
        <v>-2.25</v>
      </c>
    </row>
    <row r="5210" spans="3:53" x14ac:dyDescent="0.25">
      <c r="C5210" s="77" t="s">
        <v>656</v>
      </c>
      <c r="D5210" s="77" t="s">
        <v>670</v>
      </c>
      <c r="E5210" s="77">
        <v>12.13</v>
      </c>
      <c r="F5210" s="77">
        <v>13.36</v>
      </c>
      <c r="G5210" s="77">
        <v>-3.13</v>
      </c>
      <c r="H5210" s="77">
        <v>-99999</v>
      </c>
      <c r="I5210" s="77">
        <v>484.06400000000002</v>
      </c>
      <c r="J5210" s="77" t="s">
        <v>75</v>
      </c>
      <c r="K5210" s="77">
        <v>78.510000000000005</v>
      </c>
      <c r="L5210" s="77">
        <v>12.09</v>
      </c>
      <c r="M5210" s="77">
        <v>0</v>
      </c>
      <c r="N5210" s="77">
        <v>12.346666666666669</v>
      </c>
      <c r="O5210" s="77">
        <v>-2.0788336933045581</v>
      </c>
      <c r="P5210" s="77">
        <v>151485</v>
      </c>
      <c r="Q5210" s="77">
        <v>18826</v>
      </c>
      <c r="R5210" s="77">
        <v>8.0500000000000007</v>
      </c>
      <c r="S5210" s="77">
        <v>27.222999999999999</v>
      </c>
      <c r="T5210" s="77">
        <v>5.8710000000000004</v>
      </c>
      <c r="U5210" s="77">
        <v>14.6692</v>
      </c>
      <c r="V5210" s="77">
        <v>2.6623635999999999</v>
      </c>
      <c r="AC5210" s="77">
        <v>12.19</v>
      </c>
      <c r="AD5210" s="77">
        <v>11.93</v>
      </c>
      <c r="AH5210" s="77">
        <f>IF(AND(M5210&lt;Variables!$G$6,M5210&gt;Variables!$G$5),0,1)</f>
        <v>1</v>
      </c>
      <c r="AI5210" s="77">
        <f t="shared" si="164"/>
        <v>1</v>
      </c>
      <c r="AJ5210" s="77">
        <f>IF(I5210&gt;Variables!$G$7,0,1)</f>
        <v>0</v>
      </c>
      <c r="AK5210" s="77">
        <f>IF(F5210&gt;Variables!$G$8,0,1)</f>
        <v>0</v>
      </c>
      <c r="AL5210" s="77">
        <f>IF(G5210&gt;Variables!$G$9,0,1)</f>
        <v>1</v>
      </c>
      <c r="AM5210" s="77">
        <f>IF(AND(K5210&gt;Variables!$G$10,K5210&lt;Variables!$G$11),0,1)</f>
        <v>1</v>
      </c>
      <c r="AN5210" s="77">
        <f>IF(H5210&lt;Variables!$G$13,1,0)</f>
        <v>1</v>
      </c>
      <c r="AO5210" s="77">
        <f>IF(R5210&lt;Variables!$G$12,0,1)</f>
        <v>1</v>
      </c>
      <c r="AP5210" s="78">
        <f t="shared" si="165"/>
        <v>1</v>
      </c>
      <c r="AQ5210" s="77">
        <f>IF(V5210&lt;Variables!$G$15,1,0)</f>
        <v>1</v>
      </c>
      <c r="AR5210" s="77">
        <v>0</v>
      </c>
      <c r="AS5210" s="77">
        <v>0</v>
      </c>
      <c r="AT5210" s="77">
        <v>0</v>
      </c>
      <c r="AU5210" s="77">
        <v>0</v>
      </c>
      <c r="BA5210" s="77">
        <v>0</v>
      </c>
    </row>
    <row r="5211" spans="3:53" x14ac:dyDescent="0.25">
      <c r="C5211" s="77" t="s">
        <v>671</v>
      </c>
      <c r="D5211" s="77" t="s">
        <v>118</v>
      </c>
      <c r="E5211" s="77">
        <v>31.71</v>
      </c>
      <c r="F5211" s="77">
        <v>6.97</v>
      </c>
      <c r="G5211" s="77">
        <v>5.89</v>
      </c>
      <c r="H5211" s="77">
        <v>2900</v>
      </c>
      <c r="I5211" s="77">
        <v>-13.119</v>
      </c>
      <c r="J5211" s="77" t="s">
        <v>74</v>
      </c>
      <c r="K5211" s="77">
        <v>78.17</v>
      </c>
      <c r="L5211" s="77">
        <v>31.086960000000001</v>
      </c>
      <c r="M5211" s="77">
        <v>1.944995586573931</v>
      </c>
      <c r="N5211" s="77">
        <v>30.687183333333341</v>
      </c>
      <c r="O5211" s="77">
        <v>3.2730819761344359</v>
      </c>
      <c r="P5211" s="77">
        <v>1176000</v>
      </c>
      <c r="Q5211" s="77">
        <v>6140000</v>
      </c>
      <c r="R5211" s="77">
        <v>0.19</v>
      </c>
      <c r="S5211" s="77">
        <v>28.265000000000001</v>
      </c>
      <c r="T5211" s="77">
        <v>6.3439999999999994</v>
      </c>
      <c r="U5211" s="77">
        <v>15.4612</v>
      </c>
      <c r="V5211" s="77">
        <v>2.4500362766031789</v>
      </c>
      <c r="AC5211" s="77">
        <v>32.39</v>
      </c>
      <c r="AD5211" s="77">
        <v>30.91</v>
      </c>
      <c r="AH5211" s="77">
        <f>IF(AND(M5211&lt;Variables!$G$6,M5211&gt;Variables!$G$5),0,1)</f>
        <v>1</v>
      </c>
      <c r="AI5211" s="77">
        <f t="shared" si="164"/>
        <v>0</v>
      </c>
      <c r="AJ5211" s="77">
        <f>IF(I5211&gt;Variables!$G$7,0,1)</f>
        <v>1</v>
      </c>
      <c r="AK5211" s="77">
        <f>IF(F5211&gt;Variables!$G$8,0,1)</f>
        <v>1</v>
      </c>
      <c r="AL5211" s="77">
        <f>IF(G5211&gt;Variables!$G$9,0,1)</f>
        <v>1</v>
      </c>
      <c r="AM5211" s="77">
        <f>IF(AND(K5211&gt;Variables!$G$10,K5211&lt;Variables!$G$11),0,1)</f>
        <v>1</v>
      </c>
      <c r="AN5211" s="77">
        <f>IF(H5211&lt;Variables!$G$13,1,0)</f>
        <v>0</v>
      </c>
      <c r="AO5211" s="77">
        <f>IF(R5211&lt;Variables!$G$12,0,1)</f>
        <v>0</v>
      </c>
      <c r="AP5211" s="78">
        <f t="shared" si="165"/>
        <v>0</v>
      </c>
      <c r="AQ5211" s="77">
        <f>IF(V5211&lt;Variables!$G$15,1,0)</f>
        <v>1</v>
      </c>
      <c r="AR5211" s="77">
        <v>1</v>
      </c>
      <c r="AS5211" s="77">
        <v>0</v>
      </c>
      <c r="AT5211" s="77">
        <v>0</v>
      </c>
      <c r="AU5211" s="77">
        <v>0</v>
      </c>
      <c r="BA5211" s="77">
        <v>0.98</v>
      </c>
    </row>
    <row r="5212" spans="3:53" x14ac:dyDescent="0.25">
      <c r="C5212" s="77" t="s">
        <v>671</v>
      </c>
      <c r="D5212" s="77" t="s">
        <v>663</v>
      </c>
      <c r="E5212" s="77">
        <v>47.95</v>
      </c>
      <c r="F5212" s="77">
        <v>5.9</v>
      </c>
      <c r="G5212" s="77">
        <v>4.5999999999999996</v>
      </c>
      <c r="H5212" s="77">
        <v>74490</v>
      </c>
      <c r="I5212" s="77">
        <v>33.414000000000001</v>
      </c>
      <c r="J5212" s="77" t="s">
        <v>74</v>
      </c>
      <c r="K5212" s="77">
        <v>77.099999999999994</v>
      </c>
      <c r="L5212" s="77">
        <v>47.417655000000003</v>
      </c>
      <c r="M5212" s="77">
        <v>0.85905766533583194</v>
      </c>
      <c r="N5212" s="77">
        <v>47.086708333333327</v>
      </c>
      <c r="O5212" s="77">
        <v>1.5679407051353</v>
      </c>
      <c r="P5212" s="77">
        <v>15220000</v>
      </c>
      <c r="Q5212" s="77">
        <v>70837000</v>
      </c>
      <c r="R5212" s="77">
        <v>0.21</v>
      </c>
      <c r="S5212" s="77">
        <v>28.265000000000001</v>
      </c>
      <c r="T5212" s="77">
        <v>6.3439999999999994</v>
      </c>
      <c r="U5212" s="77">
        <v>15.4612</v>
      </c>
      <c r="V5212" s="77">
        <v>2.5581865243352921</v>
      </c>
      <c r="AC5212" s="77">
        <v>49.65</v>
      </c>
      <c r="AD5212" s="77">
        <v>47.7</v>
      </c>
      <c r="AH5212" s="77">
        <f>IF(AND(M5212&lt;Variables!$G$6,M5212&gt;Variables!$G$5),0,1)</f>
        <v>1</v>
      </c>
      <c r="AI5212" s="77">
        <f t="shared" si="164"/>
        <v>0</v>
      </c>
      <c r="AJ5212" s="77">
        <f>IF(I5212&gt;Variables!$G$7,0,1)</f>
        <v>1</v>
      </c>
      <c r="AK5212" s="77">
        <f>IF(F5212&gt;Variables!$G$8,0,1)</f>
        <v>1</v>
      </c>
      <c r="AL5212" s="77">
        <f>IF(G5212&gt;Variables!$G$9,0,1)</f>
        <v>1</v>
      </c>
      <c r="AM5212" s="77">
        <f>IF(AND(K5212&gt;Variables!$G$10,K5212&lt;Variables!$G$11),0,1)</f>
        <v>1</v>
      </c>
      <c r="AN5212" s="77">
        <f>IF(H5212&lt;Variables!$G$13,1,0)</f>
        <v>0</v>
      </c>
      <c r="AO5212" s="77">
        <f>IF(R5212&lt;Variables!$G$12,0,1)</f>
        <v>0</v>
      </c>
      <c r="AP5212" s="78">
        <f t="shared" si="165"/>
        <v>0</v>
      </c>
      <c r="AQ5212" s="77">
        <f>IF(V5212&lt;Variables!$G$15,1,0)</f>
        <v>1</v>
      </c>
      <c r="AR5212" s="77">
        <v>0</v>
      </c>
      <c r="AS5212" s="77">
        <v>1</v>
      </c>
      <c r="AT5212" s="77">
        <v>0</v>
      </c>
      <c r="AU5212" s="77">
        <v>0</v>
      </c>
      <c r="BA5212" s="77">
        <v>0.84</v>
      </c>
    </row>
    <row r="5213" spans="3:53" x14ac:dyDescent="0.25">
      <c r="C5213" s="77" t="s">
        <v>671</v>
      </c>
      <c r="D5213" s="77" t="s">
        <v>536</v>
      </c>
      <c r="E5213" s="77">
        <v>26.33</v>
      </c>
      <c r="F5213" s="77">
        <v>6.11</v>
      </c>
      <c r="G5213" s="77">
        <v>6.76</v>
      </c>
      <c r="H5213" s="77">
        <v>2140</v>
      </c>
      <c r="I5213" s="77">
        <v>-19.361000000000001</v>
      </c>
      <c r="J5213" s="77" t="s">
        <v>74</v>
      </c>
      <c r="K5213" s="77">
        <v>76.959999999999994</v>
      </c>
      <c r="L5213" s="77">
        <v>25.599499999999999</v>
      </c>
      <c r="M5213" s="77">
        <v>2.3457489404089928</v>
      </c>
      <c r="N5213" s="77">
        <v>25.33248571428571</v>
      </c>
      <c r="O5213" s="77">
        <v>3.4245130758134388</v>
      </c>
      <c r="P5213" s="77">
        <v>210517</v>
      </c>
      <c r="Q5213" s="77">
        <v>2899000</v>
      </c>
      <c r="R5213" s="77">
        <v>7.0000000000000007E-2</v>
      </c>
      <c r="S5213" s="77">
        <v>28.265000000000001</v>
      </c>
      <c r="T5213" s="77">
        <v>6.3439999999999994</v>
      </c>
      <c r="U5213" s="77">
        <v>15.4612</v>
      </c>
      <c r="V5213" s="77">
        <v>2.40267498908963</v>
      </c>
      <c r="AC5213" s="77">
        <v>27.13</v>
      </c>
      <c r="AD5213" s="77">
        <v>24.96</v>
      </c>
      <c r="AH5213" s="77">
        <f>IF(AND(M5213&lt;Variables!$G$6,M5213&gt;Variables!$G$5),0,1)</f>
        <v>1</v>
      </c>
      <c r="AI5213" s="77">
        <f t="shared" si="164"/>
        <v>0</v>
      </c>
      <c r="AJ5213" s="77">
        <f>IF(I5213&gt;Variables!$G$7,0,1)</f>
        <v>1</v>
      </c>
      <c r="AK5213" s="77">
        <f>IF(F5213&gt;Variables!$G$8,0,1)</f>
        <v>1</v>
      </c>
      <c r="AL5213" s="77">
        <f>IF(G5213&gt;Variables!$G$9,0,1)</f>
        <v>1</v>
      </c>
      <c r="AM5213" s="77">
        <f>IF(AND(K5213&gt;Variables!$G$10,K5213&lt;Variables!$G$11),0,1)</f>
        <v>1</v>
      </c>
      <c r="AN5213" s="77">
        <f>IF(H5213&lt;Variables!$G$13,1,0)</f>
        <v>0</v>
      </c>
      <c r="AO5213" s="77">
        <f>IF(R5213&lt;Variables!$G$12,0,1)</f>
        <v>0</v>
      </c>
      <c r="AP5213" s="78">
        <f t="shared" si="165"/>
        <v>0</v>
      </c>
      <c r="AQ5213" s="77">
        <f>IF(V5213&lt;Variables!$G$15,1,0)</f>
        <v>1</v>
      </c>
      <c r="AR5213" s="77">
        <v>1</v>
      </c>
      <c r="AS5213" s="77">
        <v>0</v>
      </c>
      <c r="AT5213" s="77">
        <v>0</v>
      </c>
      <c r="AU5213" s="77">
        <v>0</v>
      </c>
      <c r="BA5213" s="77">
        <v>2</v>
      </c>
    </row>
    <row r="5214" spans="3:53" x14ac:dyDescent="0.25">
      <c r="C5214" s="77" t="s">
        <v>671</v>
      </c>
      <c r="D5214" s="77" t="s">
        <v>659</v>
      </c>
      <c r="E5214" s="77">
        <v>43.32</v>
      </c>
      <c r="F5214" s="77">
        <v>6.63</v>
      </c>
      <c r="G5214" s="77">
        <v>3.97</v>
      </c>
      <c r="H5214" s="77">
        <v>2320</v>
      </c>
      <c r="I5214" s="77">
        <v>-26.355</v>
      </c>
      <c r="J5214" s="77" t="s">
        <v>74</v>
      </c>
      <c r="K5214" s="77">
        <v>61.25</v>
      </c>
      <c r="L5214" s="77">
        <v>43.136355000000002</v>
      </c>
      <c r="M5214" s="77">
        <v>0.1201886436626371</v>
      </c>
      <c r="N5214" s="77">
        <v>43.003363888888892</v>
      </c>
      <c r="O5214" s="77">
        <v>0.4298177965535106</v>
      </c>
      <c r="P5214" s="77">
        <v>833031</v>
      </c>
      <c r="Q5214" s="77">
        <v>1694000</v>
      </c>
      <c r="R5214" s="77">
        <v>0.49</v>
      </c>
      <c r="S5214" s="77">
        <v>28.265000000000001</v>
      </c>
      <c r="T5214" s="77">
        <v>6.3439999999999994</v>
      </c>
      <c r="U5214" s="77">
        <v>15.4612</v>
      </c>
      <c r="V5214" s="77">
        <v>2.4765201662321719</v>
      </c>
      <c r="AC5214" s="77">
        <v>45.52</v>
      </c>
      <c r="AD5214" s="77">
        <v>42.66</v>
      </c>
      <c r="AH5214" s="77">
        <f>IF(AND(M5214&lt;Variables!$G$6,M5214&gt;Variables!$G$5),0,1)</f>
        <v>1</v>
      </c>
      <c r="AI5214" s="77">
        <f t="shared" si="164"/>
        <v>0</v>
      </c>
      <c r="AJ5214" s="77">
        <f>IF(I5214&gt;Variables!$G$7,0,1)</f>
        <v>1</v>
      </c>
      <c r="AK5214" s="77">
        <f>IF(F5214&gt;Variables!$G$8,0,1)</f>
        <v>1</v>
      </c>
      <c r="AL5214" s="77">
        <f>IF(G5214&gt;Variables!$G$9,0,1)</f>
        <v>1</v>
      </c>
      <c r="AM5214" s="77">
        <f>IF(AND(K5214&gt;Variables!$G$10,K5214&lt;Variables!$G$11),0,1)</f>
        <v>1</v>
      </c>
      <c r="AN5214" s="77">
        <f>IF(H5214&lt;Variables!$G$13,1,0)</f>
        <v>0</v>
      </c>
      <c r="AO5214" s="77">
        <f>IF(R5214&lt;Variables!$G$12,0,1)</f>
        <v>0</v>
      </c>
      <c r="AP5214" s="78">
        <f t="shared" si="165"/>
        <v>0</v>
      </c>
      <c r="AQ5214" s="77">
        <f>IF(V5214&lt;Variables!$G$15,1,0)</f>
        <v>1</v>
      </c>
      <c r="AR5214" s="77">
        <v>1</v>
      </c>
      <c r="AS5214" s="77">
        <v>0</v>
      </c>
      <c r="AT5214" s="77">
        <v>0</v>
      </c>
      <c r="AU5214" s="77">
        <v>0</v>
      </c>
      <c r="BA5214" s="77">
        <v>0.82</v>
      </c>
    </row>
    <row r="5215" spans="3:53" x14ac:dyDescent="0.25">
      <c r="C5215" s="77" t="s">
        <v>671</v>
      </c>
      <c r="D5215" s="77" t="s">
        <v>669</v>
      </c>
      <c r="E5215" s="77">
        <v>90.7</v>
      </c>
      <c r="F5215" s="77">
        <v>6.87</v>
      </c>
      <c r="G5215" s="77">
        <v>3.36</v>
      </c>
      <c r="H5215" s="77">
        <v>7980</v>
      </c>
      <c r="I5215" s="77">
        <v>2E-3</v>
      </c>
      <c r="J5215" s="77" t="s">
        <v>74</v>
      </c>
      <c r="K5215" s="77">
        <v>66.06</v>
      </c>
      <c r="L5215" s="77">
        <v>89.780499999999989</v>
      </c>
      <c r="M5215" s="77">
        <v>0.71229275844978857</v>
      </c>
      <c r="N5215" s="77">
        <v>89.561966666666677</v>
      </c>
      <c r="O5215" s="77">
        <v>0.95803315320974136</v>
      </c>
      <c r="P5215" s="77">
        <v>155171</v>
      </c>
      <c r="Q5215" s="77">
        <v>1001000</v>
      </c>
      <c r="R5215" s="77">
        <v>0.16</v>
      </c>
      <c r="S5215" s="77">
        <v>28.265000000000001</v>
      </c>
      <c r="T5215" s="77">
        <v>6.3439999999999994</v>
      </c>
      <c r="U5215" s="77">
        <v>15.4612</v>
      </c>
      <c r="V5215" s="77">
        <v>2.4818249384086739</v>
      </c>
      <c r="AC5215" s="77">
        <v>90.8</v>
      </c>
      <c r="AD5215" s="77">
        <v>88</v>
      </c>
      <c r="AH5215" s="77">
        <f>IF(AND(M5215&lt;Variables!$G$6,M5215&gt;Variables!$G$5),0,1)</f>
        <v>1</v>
      </c>
      <c r="AI5215" s="77">
        <f t="shared" si="164"/>
        <v>0</v>
      </c>
      <c r="AJ5215" s="77">
        <f>IF(I5215&gt;Variables!$G$7,0,1)</f>
        <v>1</v>
      </c>
      <c r="AK5215" s="77">
        <f>IF(F5215&gt;Variables!$G$8,0,1)</f>
        <v>1</v>
      </c>
      <c r="AL5215" s="77">
        <f>IF(G5215&gt;Variables!$G$9,0,1)</f>
        <v>1</v>
      </c>
      <c r="AM5215" s="77">
        <f>IF(AND(K5215&gt;Variables!$G$10,K5215&lt;Variables!$G$11),0,1)</f>
        <v>0</v>
      </c>
      <c r="AN5215" s="77">
        <f>IF(H5215&lt;Variables!$G$13,1,0)</f>
        <v>0</v>
      </c>
      <c r="AO5215" s="77">
        <f>IF(R5215&lt;Variables!$G$12,0,1)</f>
        <v>0</v>
      </c>
      <c r="AP5215" s="78">
        <f t="shared" si="165"/>
        <v>0</v>
      </c>
      <c r="AQ5215" s="77">
        <f>IF(V5215&lt;Variables!$G$15,1,0)</f>
        <v>1</v>
      </c>
      <c r="AR5215" s="77">
        <v>0</v>
      </c>
      <c r="AS5215" s="77">
        <v>0</v>
      </c>
      <c r="AT5215" s="77">
        <v>1</v>
      </c>
      <c r="AU5215" s="77">
        <v>0</v>
      </c>
      <c r="BA5215" s="77">
        <v>-1.95</v>
      </c>
    </row>
    <row r="5216" spans="3:53" x14ac:dyDescent="0.25">
      <c r="C5216" s="77" t="s">
        <v>671</v>
      </c>
      <c r="D5216" s="77" t="s">
        <v>658</v>
      </c>
      <c r="E5216" s="77">
        <v>27.13</v>
      </c>
      <c r="F5216" s="77">
        <v>7.78</v>
      </c>
      <c r="G5216" s="77">
        <v>3.28</v>
      </c>
      <c r="H5216" s="77">
        <v>6430</v>
      </c>
      <c r="I5216" s="77">
        <v>6.6479999999999997</v>
      </c>
      <c r="J5216" s="77" t="s">
        <v>74</v>
      </c>
      <c r="K5216" s="77">
        <v>60.45</v>
      </c>
      <c r="L5216" s="77">
        <v>27.014785</v>
      </c>
      <c r="M5216" s="77">
        <v>0.27842161246147262</v>
      </c>
      <c r="N5216" s="77">
        <v>26.79376111111111</v>
      </c>
      <c r="O5216" s="77">
        <v>1.105626371976719</v>
      </c>
      <c r="P5216" s="77">
        <v>6289000</v>
      </c>
      <c r="Q5216" s="77">
        <v>13774000</v>
      </c>
      <c r="R5216" s="77">
        <v>0.46</v>
      </c>
      <c r="S5216" s="77">
        <v>28.265000000000001</v>
      </c>
      <c r="T5216" s="77">
        <v>6.3439999999999994</v>
      </c>
      <c r="U5216" s="77">
        <v>15.4612</v>
      </c>
      <c r="V5216" s="77">
        <v>2.4596203851805591</v>
      </c>
      <c r="AC5216" s="77">
        <v>27.38</v>
      </c>
      <c r="AD5216" s="77">
        <v>26.57</v>
      </c>
      <c r="AH5216" s="77">
        <f>IF(AND(M5216&lt;Variables!$G$6,M5216&gt;Variables!$G$5),0,1)</f>
        <v>1</v>
      </c>
      <c r="AI5216" s="77">
        <f t="shared" si="164"/>
        <v>0</v>
      </c>
      <c r="AJ5216" s="77">
        <f>IF(I5216&gt;Variables!$G$7,0,1)</f>
        <v>1</v>
      </c>
      <c r="AK5216" s="77">
        <f>IF(F5216&gt;Variables!$G$8,0,1)</f>
        <v>1</v>
      </c>
      <c r="AL5216" s="77">
        <f>IF(G5216&gt;Variables!$G$9,0,1)</f>
        <v>1</v>
      </c>
      <c r="AM5216" s="77">
        <f>IF(AND(K5216&gt;Variables!$G$10,K5216&lt;Variables!$G$11),0,1)</f>
        <v>1</v>
      </c>
      <c r="AN5216" s="77">
        <f>IF(H5216&lt;Variables!$G$13,1,0)</f>
        <v>0</v>
      </c>
      <c r="AO5216" s="77">
        <f>IF(R5216&lt;Variables!$G$12,0,1)</f>
        <v>0</v>
      </c>
      <c r="AP5216" s="78">
        <f t="shared" si="165"/>
        <v>0</v>
      </c>
      <c r="AQ5216" s="77">
        <f>IF(V5216&lt;Variables!$G$15,1,0)</f>
        <v>1</v>
      </c>
      <c r="AR5216" s="77">
        <v>0</v>
      </c>
      <c r="AS5216" s="77">
        <v>0</v>
      </c>
      <c r="AT5216" s="77">
        <v>1</v>
      </c>
      <c r="AU5216" s="77">
        <v>0</v>
      </c>
      <c r="BA5216" s="77">
        <v>-1.92</v>
      </c>
    </row>
    <row r="5217" spans="3:53" x14ac:dyDescent="0.25">
      <c r="C5217" s="77" t="s">
        <v>671</v>
      </c>
      <c r="D5217" s="77" t="s">
        <v>660</v>
      </c>
      <c r="E5217" s="77">
        <v>17.5</v>
      </c>
      <c r="F5217" s="77">
        <v>10.44</v>
      </c>
      <c r="G5217" s="77">
        <v>10.199999999999999</v>
      </c>
      <c r="H5217" s="77">
        <v>1910</v>
      </c>
      <c r="I5217" s="77">
        <v>1.3149999999999999</v>
      </c>
      <c r="J5217" s="77" t="s">
        <v>74</v>
      </c>
      <c r="K5217" s="77">
        <v>72.56</v>
      </c>
      <c r="L5217" s="77">
        <v>16.912189999999999</v>
      </c>
      <c r="M5217" s="77">
        <v>2.2339507775160792</v>
      </c>
      <c r="N5217" s="77">
        <v>16.662505555555551</v>
      </c>
      <c r="O5217" s="77">
        <v>3.7659068880863922</v>
      </c>
      <c r="P5217" s="77">
        <v>10785000</v>
      </c>
      <c r="Q5217" s="77">
        <v>18330000</v>
      </c>
      <c r="R5217" s="77">
        <v>0.59</v>
      </c>
      <c r="S5217" s="77">
        <v>28.265000000000001</v>
      </c>
      <c r="T5217" s="77">
        <v>6.3439999999999994</v>
      </c>
      <c r="U5217" s="77">
        <v>15.4612</v>
      </c>
      <c r="V5217" s="77">
        <v>2.397089659270859</v>
      </c>
      <c r="AC5217" s="77">
        <v>18</v>
      </c>
      <c r="AD5217" s="77">
        <v>16.350000000000001</v>
      </c>
      <c r="AH5217" s="77">
        <f>IF(AND(M5217&lt;Variables!$G$6,M5217&gt;Variables!$G$5),0,1)</f>
        <v>1</v>
      </c>
      <c r="AI5217" s="77">
        <f t="shared" si="164"/>
        <v>0</v>
      </c>
      <c r="AJ5217" s="77">
        <f>IF(I5217&gt;Variables!$G$7,0,1)</f>
        <v>1</v>
      </c>
      <c r="AK5217" s="77">
        <f>IF(F5217&gt;Variables!$G$8,0,1)</f>
        <v>0</v>
      </c>
      <c r="AL5217" s="77">
        <f>IF(G5217&gt;Variables!$G$9,0,1)</f>
        <v>1</v>
      </c>
      <c r="AM5217" s="77">
        <f>IF(AND(K5217&gt;Variables!$G$10,K5217&lt;Variables!$G$11),0,1)</f>
        <v>1</v>
      </c>
      <c r="AN5217" s="77">
        <f>IF(H5217&lt;Variables!$G$13,1,0)</f>
        <v>0</v>
      </c>
      <c r="AO5217" s="77">
        <f>IF(R5217&lt;Variables!$G$12,0,1)</f>
        <v>0</v>
      </c>
      <c r="AP5217" s="78">
        <f t="shared" si="165"/>
        <v>0</v>
      </c>
      <c r="AQ5217" s="77">
        <f>IF(V5217&lt;Variables!$G$15,1,0)</f>
        <v>1</v>
      </c>
      <c r="AR5217" s="77">
        <v>1</v>
      </c>
      <c r="AS5217" s="77">
        <v>0</v>
      </c>
      <c r="AT5217" s="77">
        <v>0</v>
      </c>
      <c r="AU5217" s="77">
        <v>0</v>
      </c>
      <c r="BA5217" s="77">
        <v>2</v>
      </c>
    </row>
    <row r="5218" spans="3:53" x14ac:dyDescent="0.25">
      <c r="C5218" s="77" t="s">
        <v>671</v>
      </c>
      <c r="D5218" s="77" t="s">
        <v>661</v>
      </c>
      <c r="E5218" s="77">
        <v>47.99</v>
      </c>
      <c r="F5218" s="77">
        <v>10.86</v>
      </c>
      <c r="G5218" s="77">
        <v>9.8000000000000007</v>
      </c>
      <c r="H5218" s="77">
        <v>1770</v>
      </c>
      <c r="I5218" s="77">
        <v>0.28199999999999997</v>
      </c>
      <c r="J5218" s="77" t="s">
        <v>74</v>
      </c>
      <c r="K5218" s="77">
        <v>66.14</v>
      </c>
      <c r="L5218" s="77">
        <v>47.351244999999992</v>
      </c>
      <c r="M5218" s="77">
        <v>0.54645870451771195</v>
      </c>
      <c r="N5218" s="77">
        <v>46.572638888888889</v>
      </c>
      <c r="O5218" s="77">
        <v>2.2274046218124002</v>
      </c>
      <c r="P5218" s="77">
        <v>1534000</v>
      </c>
      <c r="Q5218" s="77">
        <v>2052000</v>
      </c>
      <c r="R5218" s="77">
        <v>0.75</v>
      </c>
      <c r="S5218" s="77">
        <v>28.265000000000001</v>
      </c>
      <c r="T5218" s="77">
        <v>6.3439999999999994</v>
      </c>
      <c r="U5218" s="77">
        <v>15.4612</v>
      </c>
      <c r="V5218" s="77">
        <v>2.494530765680774</v>
      </c>
      <c r="AC5218" s="77">
        <v>53.69</v>
      </c>
      <c r="AD5218" s="77">
        <v>46.64</v>
      </c>
      <c r="AH5218" s="77">
        <f>IF(AND(M5218&lt;Variables!$G$6,M5218&gt;Variables!$G$5),0,1)</f>
        <v>1</v>
      </c>
      <c r="AI5218" s="77">
        <f t="shared" si="164"/>
        <v>0</v>
      </c>
      <c r="AJ5218" s="77">
        <f>IF(I5218&gt;Variables!$G$7,0,1)</f>
        <v>1</v>
      </c>
      <c r="AK5218" s="77">
        <f>IF(F5218&gt;Variables!$G$8,0,1)</f>
        <v>0</v>
      </c>
      <c r="AL5218" s="77">
        <f>IF(G5218&gt;Variables!$G$9,0,1)</f>
        <v>1</v>
      </c>
      <c r="AM5218" s="77">
        <f>IF(AND(K5218&gt;Variables!$G$10,K5218&lt;Variables!$G$11),0,1)</f>
        <v>0</v>
      </c>
      <c r="AN5218" s="77">
        <f>IF(H5218&lt;Variables!$G$13,1,0)</f>
        <v>0</v>
      </c>
      <c r="AO5218" s="77">
        <f>IF(R5218&lt;Variables!$G$12,0,1)</f>
        <v>0</v>
      </c>
      <c r="AP5218" s="78">
        <f t="shared" si="165"/>
        <v>0</v>
      </c>
      <c r="AQ5218" s="77">
        <f>IF(V5218&lt;Variables!$G$15,1,0)</f>
        <v>1</v>
      </c>
      <c r="AR5218" s="77">
        <v>0</v>
      </c>
      <c r="AS5218" s="77">
        <v>0</v>
      </c>
      <c r="AT5218" s="77">
        <v>1</v>
      </c>
      <c r="AU5218" s="77">
        <v>0</v>
      </c>
      <c r="BA5218" s="77">
        <v>-2.25</v>
      </c>
    </row>
    <row r="5219" spans="3:53" x14ac:dyDescent="0.25">
      <c r="C5219" s="77" t="s">
        <v>671</v>
      </c>
      <c r="D5219" s="77" t="s">
        <v>581</v>
      </c>
      <c r="E5219" s="77">
        <v>110.32</v>
      </c>
      <c r="F5219" s="77">
        <v>16.55</v>
      </c>
      <c r="G5219" s="77">
        <v>-0.94</v>
      </c>
      <c r="H5219" s="77">
        <v>5880</v>
      </c>
      <c r="I5219" s="77">
        <v>43.921999999999997</v>
      </c>
      <c r="J5219" s="77" t="s">
        <v>74</v>
      </c>
      <c r="K5219" s="77">
        <v>57.4</v>
      </c>
      <c r="L5219" s="77">
        <v>109.982225</v>
      </c>
      <c r="M5219" s="77">
        <v>-0.47191716661487731</v>
      </c>
      <c r="N5219" s="77">
        <v>109.53779166666671</v>
      </c>
      <c r="O5219" s="77">
        <v>-6.8096741345380227E-2</v>
      </c>
      <c r="P5219" s="77">
        <v>1299000</v>
      </c>
      <c r="Q5219" s="77">
        <v>826738</v>
      </c>
      <c r="R5219" s="77">
        <v>1.57</v>
      </c>
      <c r="S5219" s="77">
        <v>28.265000000000001</v>
      </c>
      <c r="T5219" s="77">
        <v>6.3439999999999994</v>
      </c>
      <c r="U5219" s="77">
        <v>15.4612</v>
      </c>
      <c r="V5219" s="77">
        <v>2.4660192824831468</v>
      </c>
      <c r="AC5219" s="77">
        <v>110</v>
      </c>
      <c r="AD5219" s="77">
        <v>105.51</v>
      </c>
      <c r="AH5219" s="77">
        <f>IF(AND(M5219&lt;Variables!$G$6,M5219&gt;Variables!$G$5),0,1)</f>
        <v>1</v>
      </c>
      <c r="AI5219" s="77">
        <f t="shared" si="164"/>
        <v>0</v>
      </c>
      <c r="AJ5219" s="77">
        <f>IF(I5219&gt;Variables!$G$7,0,1)</f>
        <v>1</v>
      </c>
      <c r="AK5219" s="77">
        <f>IF(F5219&gt;Variables!$G$8,0,1)</f>
        <v>0</v>
      </c>
      <c r="AL5219" s="77">
        <f>IF(G5219&gt;Variables!$G$9,0,1)</f>
        <v>1</v>
      </c>
      <c r="AM5219" s="77">
        <f>IF(AND(K5219&gt;Variables!$G$10,K5219&lt;Variables!$G$11),0,1)</f>
        <v>1</v>
      </c>
      <c r="AN5219" s="77">
        <f>IF(H5219&lt;Variables!$G$13,1,0)</f>
        <v>0</v>
      </c>
      <c r="AO5219" s="77">
        <f>IF(R5219&lt;Variables!$G$12,0,1)</f>
        <v>0</v>
      </c>
      <c r="AP5219" s="78">
        <f t="shared" si="165"/>
        <v>0</v>
      </c>
      <c r="AQ5219" s="77">
        <f>IF(V5219&lt;Variables!$G$15,1,0)</f>
        <v>1</v>
      </c>
      <c r="AR5219" s="77">
        <v>0</v>
      </c>
      <c r="AS5219" s="77">
        <v>0</v>
      </c>
      <c r="AT5219" s="77">
        <v>1</v>
      </c>
      <c r="AU5219" s="77">
        <v>0</v>
      </c>
      <c r="BA5219" s="77">
        <v>-2.25</v>
      </c>
    </row>
    <row r="5220" spans="3:53" x14ac:dyDescent="0.25">
      <c r="C5220" s="77" t="s">
        <v>671</v>
      </c>
      <c r="D5220" s="77" t="s">
        <v>662</v>
      </c>
      <c r="E5220" s="77">
        <v>8.67</v>
      </c>
      <c r="F5220" s="77">
        <v>26.77</v>
      </c>
      <c r="G5220" s="77">
        <v>2.06</v>
      </c>
      <c r="H5220" s="77">
        <v>583.41</v>
      </c>
      <c r="I5220" s="77">
        <v>25.521000000000001</v>
      </c>
      <c r="J5220" s="77" t="s">
        <v>74</v>
      </c>
      <c r="K5220" s="77">
        <v>66.8</v>
      </c>
      <c r="L5220" s="77">
        <v>8.690945000000001</v>
      </c>
      <c r="M5220" s="77">
        <v>-0.41359138735778062</v>
      </c>
      <c r="N5220" s="77">
        <v>8.6914083333333334</v>
      </c>
      <c r="O5220" s="77">
        <v>-0.41890027412129083</v>
      </c>
      <c r="P5220" s="77">
        <v>1220000</v>
      </c>
      <c r="Q5220" s="77">
        <v>659720</v>
      </c>
      <c r="R5220" s="77">
        <v>1.85</v>
      </c>
      <c r="S5220" s="77">
        <v>28.265000000000001</v>
      </c>
      <c r="T5220" s="77">
        <v>6.3439999999999994</v>
      </c>
      <c r="U5220" s="77">
        <v>15.4612</v>
      </c>
      <c r="V5220" s="77">
        <v>2.571868168439682</v>
      </c>
      <c r="AC5220" s="77">
        <v>8.9700000000000006</v>
      </c>
      <c r="AD5220" s="77">
        <v>8.59</v>
      </c>
      <c r="AH5220" s="77">
        <f>IF(AND(M5220&lt;Variables!$G$6,M5220&gt;Variables!$G$5),0,1)</f>
        <v>1</v>
      </c>
      <c r="AI5220" s="77">
        <f t="shared" si="164"/>
        <v>1</v>
      </c>
      <c r="AJ5220" s="77">
        <f>IF(I5220&gt;Variables!$G$7,0,1)</f>
        <v>1</v>
      </c>
      <c r="AK5220" s="77">
        <f>IF(F5220&gt;Variables!$G$8,0,1)</f>
        <v>0</v>
      </c>
      <c r="AL5220" s="77">
        <f>IF(G5220&gt;Variables!$G$9,0,1)</f>
        <v>1</v>
      </c>
      <c r="AM5220" s="77">
        <f>IF(AND(K5220&gt;Variables!$G$10,K5220&lt;Variables!$G$11),0,1)</f>
        <v>0</v>
      </c>
      <c r="AN5220" s="77">
        <f>IF(H5220&lt;Variables!$G$13,1,0)</f>
        <v>1</v>
      </c>
      <c r="AO5220" s="77">
        <f>IF(R5220&lt;Variables!$G$12,0,1)</f>
        <v>0</v>
      </c>
      <c r="AP5220" s="78">
        <f t="shared" si="165"/>
        <v>0</v>
      </c>
      <c r="AQ5220" s="77">
        <f>IF(V5220&lt;Variables!$G$15,1,0)</f>
        <v>1</v>
      </c>
      <c r="AR5220" s="77">
        <v>1</v>
      </c>
      <c r="AS5220" s="77">
        <v>0</v>
      </c>
      <c r="AT5220" s="77">
        <v>0</v>
      </c>
      <c r="AU5220" s="77">
        <v>0</v>
      </c>
      <c r="BA5220" s="77">
        <v>0.79</v>
      </c>
    </row>
    <row r="5221" spans="3:53" x14ac:dyDescent="0.25">
      <c r="C5221" s="77" t="s">
        <v>671</v>
      </c>
      <c r="D5221" s="77" t="s">
        <v>78</v>
      </c>
      <c r="E5221" s="77">
        <v>127.99</v>
      </c>
      <c r="F5221" s="77">
        <v>43.14</v>
      </c>
      <c r="G5221" s="77">
        <v>-9.2200000000000006</v>
      </c>
      <c r="H5221" s="77">
        <v>5920</v>
      </c>
      <c r="I5221" s="77">
        <v>7.3109999999999999</v>
      </c>
      <c r="J5221" s="77" t="s">
        <v>74</v>
      </c>
      <c r="K5221" s="77">
        <v>52.09</v>
      </c>
      <c r="L5221" s="77">
        <v>129.38451000000001</v>
      </c>
      <c r="M5221" s="77">
        <v>-1.661334884678241</v>
      </c>
      <c r="N5221" s="77">
        <v>131.08734999999999</v>
      </c>
      <c r="O5221" s="77">
        <v>-2.9387656398577091</v>
      </c>
      <c r="P5221" s="77">
        <v>7454000</v>
      </c>
      <c r="Q5221" s="77">
        <v>1288000</v>
      </c>
      <c r="R5221" s="77">
        <v>5.79</v>
      </c>
      <c r="S5221" s="77">
        <v>28.265000000000001</v>
      </c>
      <c r="T5221" s="77">
        <v>6.3439999999999994</v>
      </c>
      <c r="U5221" s="77">
        <v>15.4612</v>
      </c>
      <c r="V5221" s="77">
        <v>2.4418747914587611</v>
      </c>
      <c r="AC5221" s="77">
        <v>139.44999999999999</v>
      </c>
      <c r="AD5221" s="77">
        <v>121.66</v>
      </c>
      <c r="AH5221" s="77">
        <f>IF(AND(M5221&lt;Variables!$G$6,M5221&gt;Variables!$G$5),0,1)</f>
        <v>0</v>
      </c>
      <c r="AI5221" s="77">
        <f t="shared" si="164"/>
        <v>1</v>
      </c>
      <c r="AJ5221" s="77">
        <f>IF(I5221&gt;Variables!$G$7,0,1)</f>
        <v>1</v>
      </c>
      <c r="AK5221" s="77">
        <f>IF(F5221&gt;Variables!$G$8,0,1)</f>
        <v>0</v>
      </c>
      <c r="AL5221" s="77">
        <f>IF(G5221&gt;Variables!$G$9,0,1)</f>
        <v>1</v>
      </c>
      <c r="AM5221" s="77">
        <f>IF(AND(K5221&gt;Variables!$G$10,K5221&lt;Variables!$G$11),0,1)</f>
        <v>1</v>
      </c>
      <c r="AN5221" s="77">
        <f>IF(H5221&lt;Variables!$G$13,1,0)</f>
        <v>0</v>
      </c>
      <c r="AO5221" s="77">
        <f>IF(R5221&lt;Variables!$G$12,0,1)</f>
        <v>1</v>
      </c>
      <c r="AP5221" s="78">
        <f t="shared" si="165"/>
        <v>0</v>
      </c>
      <c r="AQ5221" s="77">
        <f>IF(V5221&lt;Variables!$G$15,1,0)</f>
        <v>1</v>
      </c>
      <c r="AR5221" s="77">
        <v>1</v>
      </c>
      <c r="AS5221" s="77">
        <v>0</v>
      </c>
      <c r="AT5221" s="77">
        <v>0</v>
      </c>
      <c r="AU5221" s="77">
        <v>0</v>
      </c>
      <c r="BA5221" s="77">
        <v>2</v>
      </c>
    </row>
    <row r="5222" spans="3:53" x14ac:dyDescent="0.25">
      <c r="C5222" s="77" t="s">
        <v>671</v>
      </c>
      <c r="D5222" s="77" t="s">
        <v>188</v>
      </c>
      <c r="E5222" s="77">
        <v>45.01</v>
      </c>
      <c r="F5222" s="77">
        <v>6.01</v>
      </c>
      <c r="G5222" s="77">
        <v>5.79</v>
      </c>
      <c r="H5222" s="77">
        <v>32860</v>
      </c>
      <c r="I5222" s="77">
        <v>29.838000000000001</v>
      </c>
      <c r="J5222" s="77" t="s">
        <v>75</v>
      </c>
      <c r="K5222" s="77">
        <v>79.61</v>
      </c>
      <c r="L5222" s="77">
        <v>44.313144999999999</v>
      </c>
      <c r="M5222" s="77">
        <v>1.227299484159837</v>
      </c>
      <c r="N5222" s="77">
        <v>43.871852777777782</v>
      </c>
      <c r="O5222" s="77">
        <v>2.2455108682376572</v>
      </c>
      <c r="P5222" s="77">
        <v>3391000</v>
      </c>
      <c r="Q5222" s="77">
        <v>14834000</v>
      </c>
      <c r="R5222" s="77">
        <v>0.23</v>
      </c>
      <c r="S5222" s="77">
        <v>28.265000000000001</v>
      </c>
      <c r="T5222" s="77">
        <v>6.3439999999999994</v>
      </c>
      <c r="U5222" s="77">
        <v>15.4612</v>
      </c>
      <c r="V5222" s="77">
        <v>2.5368989180592352</v>
      </c>
      <c r="AC5222" s="77">
        <v>45.53</v>
      </c>
      <c r="AD5222" s="77">
        <v>44.03</v>
      </c>
      <c r="AH5222" s="77">
        <f>IF(AND(M5222&lt;Variables!$G$6,M5222&gt;Variables!$G$5),0,1)</f>
        <v>1</v>
      </c>
      <c r="AI5222" s="77">
        <f t="shared" si="164"/>
        <v>0</v>
      </c>
      <c r="AJ5222" s="77">
        <f>IF(I5222&gt;Variables!$G$7,0,1)</f>
        <v>1</v>
      </c>
      <c r="AK5222" s="77">
        <f>IF(F5222&gt;Variables!$G$8,0,1)</f>
        <v>1</v>
      </c>
      <c r="AL5222" s="77">
        <f>IF(G5222&gt;Variables!$G$9,0,1)</f>
        <v>1</v>
      </c>
      <c r="AM5222" s="77">
        <f>IF(AND(K5222&gt;Variables!$G$10,K5222&lt;Variables!$G$11),0,1)</f>
        <v>1</v>
      </c>
      <c r="AN5222" s="77">
        <f>IF(H5222&lt;Variables!$G$13,1,0)</f>
        <v>0</v>
      </c>
      <c r="AO5222" s="77">
        <f>IF(R5222&lt;Variables!$G$12,0,1)</f>
        <v>0</v>
      </c>
      <c r="AP5222" s="78">
        <f t="shared" si="165"/>
        <v>1</v>
      </c>
      <c r="AQ5222" s="77">
        <f>IF(V5222&lt;Variables!$G$15,1,0)</f>
        <v>1</v>
      </c>
      <c r="AR5222" s="77">
        <v>0</v>
      </c>
      <c r="AS5222" s="77">
        <v>0</v>
      </c>
      <c r="AT5222" s="77">
        <v>1</v>
      </c>
      <c r="AU5222" s="77">
        <v>0</v>
      </c>
      <c r="BA5222" s="77">
        <v>-1.45</v>
      </c>
    </row>
    <row r="5223" spans="3:53" x14ac:dyDescent="0.25">
      <c r="C5223" s="77" t="s">
        <v>671</v>
      </c>
      <c r="D5223" s="77" t="s">
        <v>672</v>
      </c>
      <c r="E5223" s="77">
        <v>2.37</v>
      </c>
      <c r="F5223" s="77">
        <v>6.25</v>
      </c>
      <c r="G5223" s="77">
        <v>-0.21</v>
      </c>
      <c r="H5223" s="77">
        <v>-99999</v>
      </c>
      <c r="I5223" s="77">
        <v>-58.74</v>
      </c>
      <c r="J5223" s="77" t="s">
        <v>75</v>
      </c>
      <c r="K5223" s="77">
        <v>77.02</v>
      </c>
      <c r="L5223" s="77">
        <v>2.3694444444444449</v>
      </c>
      <c r="M5223" s="77">
        <v>0.23446658851111751</v>
      </c>
      <c r="N5223" s="77">
        <v>2.36375</v>
      </c>
      <c r="O5223" s="77">
        <v>0.47593865679534558</v>
      </c>
      <c r="P5223" s="77">
        <v>65123</v>
      </c>
      <c r="Q5223" s="77">
        <v>125585</v>
      </c>
      <c r="R5223" s="77">
        <v>0.52</v>
      </c>
      <c r="S5223" s="77">
        <v>28.265000000000001</v>
      </c>
      <c r="T5223" s="77">
        <v>6.3439999999999994</v>
      </c>
      <c r="U5223" s="77">
        <v>15.4612</v>
      </c>
      <c r="V5223" s="77">
        <v>2.6225347592028152</v>
      </c>
      <c r="AC5223" s="77">
        <v>2.3799000000000001</v>
      </c>
      <c r="AD5223" s="77">
        <v>2.3134999999999999</v>
      </c>
      <c r="AH5223" s="77">
        <f>IF(AND(M5223&lt;Variables!$G$6,M5223&gt;Variables!$G$5),0,1)</f>
        <v>1</v>
      </c>
      <c r="AI5223" s="77">
        <f t="shared" si="164"/>
        <v>0</v>
      </c>
      <c r="AJ5223" s="77">
        <f>IF(I5223&gt;Variables!$G$7,0,1)</f>
        <v>1</v>
      </c>
      <c r="AK5223" s="77">
        <f>IF(F5223&gt;Variables!$G$8,0,1)</f>
        <v>1</v>
      </c>
      <c r="AL5223" s="77">
        <f>IF(G5223&gt;Variables!$G$9,0,1)</f>
        <v>1</v>
      </c>
      <c r="AM5223" s="77">
        <f>IF(AND(K5223&gt;Variables!$G$10,K5223&lt;Variables!$G$11),0,1)</f>
        <v>1</v>
      </c>
      <c r="AN5223" s="77">
        <f>IF(H5223&lt;Variables!$G$13,1,0)</f>
        <v>1</v>
      </c>
      <c r="AO5223" s="77">
        <f>IF(R5223&lt;Variables!$G$12,0,1)</f>
        <v>0</v>
      </c>
      <c r="AP5223" s="78">
        <f t="shared" si="165"/>
        <v>1</v>
      </c>
      <c r="AQ5223" s="77">
        <f>IF(V5223&lt;Variables!$G$15,1,0)</f>
        <v>1</v>
      </c>
      <c r="AR5223" s="77">
        <v>0</v>
      </c>
      <c r="AS5223" s="77">
        <v>0</v>
      </c>
      <c r="AT5223" s="77">
        <v>1</v>
      </c>
      <c r="AU5223" s="77">
        <v>0</v>
      </c>
      <c r="BA5223" s="77">
        <v>-2.25</v>
      </c>
    </row>
    <row r="5224" spans="3:53" x14ac:dyDescent="0.25">
      <c r="C5224" s="77" t="s">
        <v>671</v>
      </c>
      <c r="D5224" s="77" t="s">
        <v>183</v>
      </c>
      <c r="E5224" s="77">
        <v>46.36</v>
      </c>
      <c r="F5224" s="77">
        <v>6.29</v>
      </c>
      <c r="G5224" s="77">
        <v>4.26</v>
      </c>
      <c r="H5224" s="77">
        <v>6950</v>
      </c>
      <c r="I5224" s="77">
        <v>12263.977999999999</v>
      </c>
      <c r="J5224" s="77" t="s">
        <v>75</v>
      </c>
      <c r="K5224" s="77">
        <v>57.67</v>
      </c>
      <c r="L5224" s="77">
        <v>46.115530000000007</v>
      </c>
      <c r="M5224" s="77">
        <v>0.83392731255608787</v>
      </c>
      <c r="N5224" s="77">
        <v>46.068777777777782</v>
      </c>
      <c r="O5224" s="77">
        <v>0.93625714209912891</v>
      </c>
      <c r="P5224" s="77">
        <v>439998</v>
      </c>
      <c r="Q5224" s="77">
        <v>2152000</v>
      </c>
      <c r="R5224" s="77">
        <v>0.2</v>
      </c>
      <c r="S5224" s="77">
        <v>28.265000000000001</v>
      </c>
      <c r="T5224" s="77">
        <v>6.3439999999999994</v>
      </c>
      <c r="U5224" s="77">
        <v>15.4612</v>
      </c>
      <c r="V5224" s="77">
        <v>2.4063067993302041</v>
      </c>
      <c r="AC5224" s="77">
        <v>50.4</v>
      </c>
      <c r="AD5224" s="77">
        <v>45.554000000000002</v>
      </c>
      <c r="AH5224" s="77">
        <f>IF(AND(M5224&lt;Variables!$G$6,M5224&gt;Variables!$G$5),0,1)</f>
        <v>1</v>
      </c>
      <c r="AI5224" s="77">
        <f t="shared" si="164"/>
        <v>0</v>
      </c>
      <c r="AJ5224" s="77">
        <f>IF(I5224&gt;Variables!$G$7,0,1)</f>
        <v>0</v>
      </c>
      <c r="AK5224" s="77">
        <f>IF(F5224&gt;Variables!$G$8,0,1)</f>
        <v>1</v>
      </c>
      <c r="AL5224" s="77">
        <f>IF(G5224&gt;Variables!$G$9,0,1)</f>
        <v>1</v>
      </c>
      <c r="AM5224" s="77">
        <f>IF(AND(K5224&gt;Variables!$G$10,K5224&lt;Variables!$G$11),0,1)</f>
        <v>1</v>
      </c>
      <c r="AN5224" s="77">
        <f>IF(H5224&lt;Variables!$G$13,1,0)</f>
        <v>0</v>
      </c>
      <c r="AO5224" s="77">
        <f>IF(R5224&lt;Variables!$G$12,0,1)</f>
        <v>0</v>
      </c>
      <c r="AP5224" s="78">
        <f t="shared" si="165"/>
        <v>1</v>
      </c>
      <c r="AQ5224" s="77">
        <f>IF(V5224&lt;Variables!$G$15,1,0)</f>
        <v>1</v>
      </c>
      <c r="AR5224" s="77">
        <v>0</v>
      </c>
      <c r="AS5224" s="77">
        <v>0</v>
      </c>
      <c r="AT5224" s="77">
        <v>0</v>
      </c>
      <c r="AU5224" s="77">
        <v>1</v>
      </c>
      <c r="BA5224" s="77">
        <v>-1.6</v>
      </c>
    </row>
    <row r="5225" spans="3:53" x14ac:dyDescent="0.25">
      <c r="C5225" s="77" t="s">
        <v>671</v>
      </c>
      <c r="D5225" s="77" t="s">
        <v>179</v>
      </c>
      <c r="E5225" s="77">
        <v>26.41</v>
      </c>
      <c r="F5225" s="77">
        <v>6.55</v>
      </c>
      <c r="G5225" s="77">
        <v>4.4000000000000004</v>
      </c>
      <c r="H5225" s="77">
        <v>16390</v>
      </c>
      <c r="I5225" s="77">
        <v>-81.599000000000004</v>
      </c>
      <c r="J5225" s="77" t="s">
        <v>75</v>
      </c>
      <c r="K5225" s="77">
        <v>64.83</v>
      </c>
      <c r="L5225" s="77">
        <v>26.008495</v>
      </c>
      <c r="M5225" s="77">
        <v>1.35150073081891</v>
      </c>
      <c r="N5225" s="77">
        <v>25.91180277777778</v>
      </c>
      <c r="O5225" s="77">
        <v>1.7297029699786</v>
      </c>
      <c r="P5225" s="77">
        <v>3445000</v>
      </c>
      <c r="Q5225" s="77">
        <v>12206000</v>
      </c>
      <c r="R5225" s="77">
        <v>0.28000000000000003</v>
      </c>
      <c r="S5225" s="77">
        <v>28.265000000000001</v>
      </c>
      <c r="T5225" s="77">
        <v>6.3439999999999994</v>
      </c>
      <c r="U5225" s="77">
        <v>15.4612</v>
      </c>
      <c r="V5225" s="77">
        <v>2.427616302138436</v>
      </c>
      <c r="AC5225" s="77">
        <v>26.56</v>
      </c>
      <c r="AD5225" s="77">
        <v>24.34</v>
      </c>
      <c r="AH5225" s="77">
        <f>IF(AND(M5225&lt;Variables!$G$6,M5225&gt;Variables!$G$5),0,1)</f>
        <v>1</v>
      </c>
      <c r="AI5225" s="77">
        <f t="shared" si="164"/>
        <v>0</v>
      </c>
      <c r="AJ5225" s="77">
        <f>IF(I5225&gt;Variables!$G$7,0,1)</f>
        <v>1</v>
      </c>
      <c r="AK5225" s="77">
        <f>IF(F5225&gt;Variables!$G$8,0,1)</f>
        <v>1</v>
      </c>
      <c r="AL5225" s="77">
        <f>IF(G5225&gt;Variables!$G$9,0,1)</f>
        <v>1</v>
      </c>
      <c r="AM5225" s="77">
        <f>IF(AND(K5225&gt;Variables!$G$10,K5225&lt;Variables!$G$11),0,1)</f>
        <v>0</v>
      </c>
      <c r="AN5225" s="77">
        <f>IF(H5225&lt;Variables!$G$13,1,0)</f>
        <v>0</v>
      </c>
      <c r="AO5225" s="77">
        <f>IF(R5225&lt;Variables!$G$12,0,1)</f>
        <v>0</v>
      </c>
      <c r="AP5225" s="78">
        <f t="shared" si="165"/>
        <v>1</v>
      </c>
      <c r="AQ5225" s="77">
        <f>IF(V5225&lt;Variables!$G$15,1,0)</f>
        <v>1</v>
      </c>
      <c r="AR5225" s="77">
        <v>0</v>
      </c>
      <c r="AS5225" s="77">
        <v>0</v>
      </c>
      <c r="AT5225" s="77">
        <v>1</v>
      </c>
      <c r="AU5225" s="77">
        <v>0</v>
      </c>
      <c r="BA5225" s="77">
        <v>-2.25</v>
      </c>
    </row>
    <row r="5226" spans="3:53" x14ac:dyDescent="0.25">
      <c r="C5226" s="77" t="s">
        <v>671</v>
      </c>
      <c r="D5226" s="77" t="s">
        <v>665</v>
      </c>
      <c r="E5226" s="77">
        <v>153.72999999999999</v>
      </c>
      <c r="F5226" s="77">
        <v>6.58</v>
      </c>
      <c r="G5226" s="77">
        <v>-2.67</v>
      </c>
      <c r="H5226" s="77">
        <v>10450</v>
      </c>
      <c r="I5226" s="77">
        <v>1.54</v>
      </c>
      <c r="J5226" s="77" t="s">
        <v>75</v>
      </c>
      <c r="K5226" s="77">
        <v>56.99</v>
      </c>
      <c r="L5226" s="77">
        <v>152.441945</v>
      </c>
      <c r="M5226" s="77">
        <v>5.7762973307639902E-2</v>
      </c>
      <c r="N5226" s="77">
        <v>153.37933055555561</v>
      </c>
      <c r="O5226" s="77">
        <v>-0.55374511838015716</v>
      </c>
      <c r="P5226" s="77">
        <v>1362000</v>
      </c>
      <c r="Q5226" s="77">
        <v>1306000</v>
      </c>
      <c r="R5226" s="77">
        <v>1.04</v>
      </c>
      <c r="S5226" s="77">
        <v>28.265000000000001</v>
      </c>
      <c r="T5226" s="77">
        <v>6.3439999999999994</v>
      </c>
      <c r="U5226" s="77">
        <v>15.4612</v>
      </c>
      <c r="V5226" s="77">
        <v>2.4367484946202831</v>
      </c>
      <c r="AC5226" s="77">
        <v>155.4829</v>
      </c>
      <c r="AD5226" s="77">
        <v>148.36009999999999</v>
      </c>
      <c r="AH5226" s="77">
        <f>IF(AND(M5226&lt;Variables!$G$6,M5226&gt;Variables!$G$5),0,1)</f>
        <v>1</v>
      </c>
      <c r="AI5226" s="77">
        <f t="shared" si="164"/>
        <v>1</v>
      </c>
      <c r="AJ5226" s="77">
        <f>IF(I5226&gt;Variables!$G$7,0,1)</f>
        <v>1</v>
      </c>
      <c r="AK5226" s="77">
        <f>IF(F5226&gt;Variables!$G$8,0,1)</f>
        <v>1</v>
      </c>
      <c r="AL5226" s="77">
        <f>IF(G5226&gt;Variables!$G$9,0,1)</f>
        <v>1</v>
      </c>
      <c r="AM5226" s="77">
        <f>IF(AND(K5226&gt;Variables!$G$10,K5226&lt;Variables!$G$11),0,1)</f>
        <v>1</v>
      </c>
      <c r="AN5226" s="77">
        <f>IF(H5226&lt;Variables!$G$13,1,0)</f>
        <v>0</v>
      </c>
      <c r="AO5226" s="77">
        <f>IF(R5226&lt;Variables!$G$12,0,1)</f>
        <v>0</v>
      </c>
      <c r="AP5226" s="78">
        <f t="shared" si="165"/>
        <v>1</v>
      </c>
      <c r="AQ5226" s="77">
        <f>IF(V5226&lt;Variables!$G$15,1,0)</f>
        <v>1</v>
      </c>
      <c r="AR5226" s="77">
        <v>0</v>
      </c>
      <c r="AS5226" s="77">
        <v>0</v>
      </c>
      <c r="AT5226" s="77">
        <v>1</v>
      </c>
      <c r="AU5226" s="77">
        <v>0</v>
      </c>
      <c r="BA5226" s="77">
        <v>-1.64</v>
      </c>
    </row>
    <row r="5227" spans="3:53" x14ac:dyDescent="0.25">
      <c r="C5227" s="77" t="s">
        <v>671</v>
      </c>
      <c r="D5227" s="77" t="s">
        <v>673</v>
      </c>
      <c r="E5227" s="77">
        <v>1.3</v>
      </c>
      <c r="F5227" s="77">
        <v>8.33</v>
      </c>
      <c r="G5227" s="77">
        <v>5.25</v>
      </c>
      <c r="H5227" s="77">
        <v>-99999</v>
      </c>
      <c r="I5227" s="77">
        <v>57.396999999999998</v>
      </c>
      <c r="J5227" s="77" t="s">
        <v>75</v>
      </c>
      <c r="K5227" s="77">
        <v>83.78</v>
      </c>
      <c r="L5227" s="77">
        <v>1.3051999999999999</v>
      </c>
      <c r="M5227" s="77">
        <v>0.79681274900398125</v>
      </c>
      <c r="N5227" s="77">
        <v>1.2801</v>
      </c>
      <c r="O5227" s="77">
        <v>2.7732208421217162</v>
      </c>
      <c r="P5227" s="77">
        <v>16996</v>
      </c>
      <c r="Q5227" s="77">
        <v>37842</v>
      </c>
      <c r="R5227" s="77">
        <v>0.45</v>
      </c>
      <c r="S5227" s="77">
        <v>28.265000000000001</v>
      </c>
      <c r="T5227" s="77">
        <v>6.3439999999999994</v>
      </c>
      <c r="U5227" s="77">
        <v>15.4612</v>
      </c>
      <c r="V5227" s="77">
        <v>2.6185092940239052</v>
      </c>
      <c r="AC5227" s="77">
        <v>1.30907</v>
      </c>
      <c r="AD5227" s="77">
        <v>1.264332</v>
      </c>
      <c r="AH5227" s="77">
        <f>IF(AND(M5227&lt;Variables!$G$6,M5227&gt;Variables!$G$5),0,1)</f>
        <v>1</v>
      </c>
      <c r="AI5227" s="77">
        <f t="shared" si="164"/>
        <v>0</v>
      </c>
      <c r="AJ5227" s="77">
        <f>IF(I5227&gt;Variables!$G$7,0,1)</f>
        <v>0</v>
      </c>
      <c r="AK5227" s="77">
        <f>IF(F5227&gt;Variables!$G$8,0,1)</f>
        <v>1</v>
      </c>
      <c r="AL5227" s="77">
        <f>IF(G5227&gt;Variables!$G$9,0,1)</f>
        <v>1</v>
      </c>
      <c r="AM5227" s="77">
        <f>IF(AND(K5227&gt;Variables!$G$10,K5227&lt;Variables!$G$11),0,1)</f>
        <v>1</v>
      </c>
      <c r="AN5227" s="77">
        <f>IF(H5227&lt;Variables!$G$13,1,0)</f>
        <v>1</v>
      </c>
      <c r="AO5227" s="77">
        <f>IF(R5227&lt;Variables!$G$12,0,1)</f>
        <v>0</v>
      </c>
      <c r="AP5227" s="78">
        <f t="shared" si="165"/>
        <v>1</v>
      </c>
      <c r="AQ5227" s="77">
        <f>IF(V5227&lt;Variables!$G$15,1,0)</f>
        <v>1</v>
      </c>
      <c r="AR5227" s="77">
        <v>0</v>
      </c>
      <c r="AS5227" s="77">
        <v>0</v>
      </c>
      <c r="AT5227" s="77">
        <v>1</v>
      </c>
      <c r="AU5227" s="77">
        <v>0</v>
      </c>
      <c r="BA5227" s="77">
        <v>-2.25</v>
      </c>
    </row>
    <row r="5228" spans="3:53" x14ac:dyDescent="0.25">
      <c r="C5228" s="77" t="s">
        <v>671</v>
      </c>
      <c r="D5228" s="77" t="s">
        <v>180</v>
      </c>
      <c r="E5228" s="77">
        <v>15.77</v>
      </c>
      <c r="F5228" s="77">
        <v>8.64</v>
      </c>
      <c r="G5228" s="77">
        <v>6.42</v>
      </c>
      <c r="H5228" s="77">
        <v>3820</v>
      </c>
      <c r="I5228" s="77">
        <v>-80.741</v>
      </c>
      <c r="J5228" s="77" t="s">
        <v>75</v>
      </c>
      <c r="K5228" s="77">
        <v>62.14</v>
      </c>
      <c r="L5228" s="77">
        <v>15.73222</v>
      </c>
      <c r="M5228" s="77">
        <v>0.55796321180353836</v>
      </c>
      <c r="N5228" s="77">
        <v>15.56835277777777</v>
      </c>
      <c r="O5228" s="77">
        <v>1.6164023632701019</v>
      </c>
      <c r="P5228" s="77">
        <v>2139000</v>
      </c>
      <c r="Q5228" s="77">
        <v>13133000</v>
      </c>
      <c r="R5228" s="77">
        <v>0.16</v>
      </c>
      <c r="S5228" s="77">
        <v>28.265000000000001</v>
      </c>
      <c r="T5228" s="77">
        <v>6.3439999999999994</v>
      </c>
      <c r="U5228" s="77">
        <v>15.4612</v>
      </c>
      <c r="V5228" s="77">
        <v>2.4587009877390482</v>
      </c>
      <c r="AC5228" s="77">
        <v>15.92</v>
      </c>
      <c r="AD5228" s="77">
        <v>14.87</v>
      </c>
      <c r="AH5228" s="77">
        <f>IF(AND(M5228&lt;Variables!$G$6,M5228&gt;Variables!$G$5),0,1)</f>
        <v>1</v>
      </c>
      <c r="AI5228" s="77">
        <f t="shared" si="164"/>
        <v>0</v>
      </c>
      <c r="AJ5228" s="77">
        <f>IF(I5228&gt;Variables!$G$7,0,1)</f>
        <v>1</v>
      </c>
      <c r="AK5228" s="77">
        <f>IF(F5228&gt;Variables!$G$8,0,1)</f>
        <v>1</v>
      </c>
      <c r="AL5228" s="77">
        <f>IF(G5228&gt;Variables!$G$9,0,1)</f>
        <v>1</v>
      </c>
      <c r="AM5228" s="77">
        <f>IF(AND(K5228&gt;Variables!$G$10,K5228&lt;Variables!$G$11),0,1)</f>
        <v>0</v>
      </c>
      <c r="AN5228" s="77">
        <f>IF(H5228&lt;Variables!$G$13,1,0)</f>
        <v>0</v>
      </c>
      <c r="AO5228" s="77">
        <f>IF(R5228&lt;Variables!$G$12,0,1)</f>
        <v>0</v>
      </c>
      <c r="AP5228" s="78">
        <f t="shared" si="165"/>
        <v>1</v>
      </c>
      <c r="AQ5228" s="77">
        <f>IF(V5228&lt;Variables!$G$15,1,0)</f>
        <v>1</v>
      </c>
      <c r="AR5228" s="77">
        <v>0</v>
      </c>
      <c r="AS5228" s="77">
        <v>0</v>
      </c>
      <c r="AT5228" s="77">
        <v>1</v>
      </c>
      <c r="AU5228" s="77">
        <v>0</v>
      </c>
      <c r="BA5228" s="77">
        <v>-1.67</v>
      </c>
    </row>
    <row r="5229" spans="3:53" x14ac:dyDescent="0.25">
      <c r="C5229" s="77" t="s">
        <v>671</v>
      </c>
      <c r="D5229" s="77" t="s">
        <v>666</v>
      </c>
      <c r="E5229" s="77">
        <v>45.94</v>
      </c>
      <c r="F5229" s="77">
        <v>8.7200000000000006</v>
      </c>
      <c r="G5229" s="77">
        <v>-7.27</v>
      </c>
      <c r="H5229" s="77">
        <v>2780</v>
      </c>
      <c r="I5229" s="77">
        <v>-2.5310000000000001</v>
      </c>
      <c r="J5229" s="77" t="s">
        <v>75</v>
      </c>
      <c r="K5229" s="77">
        <v>51.4</v>
      </c>
      <c r="L5229" s="77">
        <v>45.8658</v>
      </c>
      <c r="M5229" s="77">
        <v>-0.2426644689507213</v>
      </c>
      <c r="N5229" s="77">
        <v>46.453244444444451</v>
      </c>
      <c r="O5229" s="77">
        <v>-1.5041886800395849</v>
      </c>
      <c r="P5229" s="77">
        <v>2546000</v>
      </c>
      <c r="Q5229" s="77">
        <v>1269000</v>
      </c>
      <c r="R5229" s="77">
        <v>2.0099999999999998</v>
      </c>
      <c r="S5229" s="77">
        <v>28.265000000000001</v>
      </c>
      <c r="T5229" s="77">
        <v>6.3439999999999994</v>
      </c>
      <c r="U5229" s="77">
        <v>15.4612</v>
      </c>
      <c r="V5229" s="77">
        <v>2.38879441717358</v>
      </c>
      <c r="AC5229" s="77">
        <v>47.219900000000003</v>
      </c>
      <c r="AD5229" s="77">
        <v>43.42</v>
      </c>
      <c r="AH5229" s="77">
        <f>IF(AND(M5229&lt;Variables!$G$6,M5229&gt;Variables!$G$5),0,1)</f>
        <v>1</v>
      </c>
      <c r="AI5229" s="77">
        <f t="shared" si="164"/>
        <v>1</v>
      </c>
      <c r="AJ5229" s="77">
        <f>IF(I5229&gt;Variables!$G$7,0,1)</f>
        <v>1</v>
      </c>
      <c r="AK5229" s="77">
        <f>IF(F5229&gt;Variables!$G$8,0,1)</f>
        <v>1</v>
      </c>
      <c r="AL5229" s="77">
        <f>IF(G5229&gt;Variables!$G$9,0,1)</f>
        <v>1</v>
      </c>
      <c r="AM5229" s="77">
        <f>IF(AND(K5229&gt;Variables!$G$10,K5229&lt;Variables!$G$11),0,1)</f>
        <v>1</v>
      </c>
      <c r="AN5229" s="77">
        <f>IF(H5229&lt;Variables!$G$13,1,0)</f>
        <v>0</v>
      </c>
      <c r="AO5229" s="77">
        <f>IF(R5229&lt;Variables!$G$12,0,1)</f>
        <v>0</v>
      </c>
      <c r="AP5229" s="78">
        <f t="shared" si="165"/>
        <v>1</v>
      </c>
      <c r="AQ5229" s="77">
        <f>IF(V5229&lt;Variables!$G$15,1,0)</f>
        <v>1</v>
      </c>
      <c r="AR5229" s="77">
        <v>1</v>
      </c>
      <c r="AS5229" s="77">
        <v>0</v>
      </c>
      <c r="AT5229" s="77">
        <v>0</v>
      </c>
      <c r="AU5229" s="77">
        <v>0</v>
      </c>
      <c r="BA5229" s="77">
        <v>2</v>
      </c>
    </row>
    <row r="5230" spans="3:53" x14ac:dyDescent="0.25">
      <c r="C5230" s="77" t="s">
        <v>671</v>
      </c>
      <c r="D5230" s="77" t="s">
        <v>445</v>
      </c>
      <c r="E5230" s="77">
        <v>19.53</v>
      </c>
      <c r="F5230" s="77">
        <v>14.45</v>
      </c>
      <c r="G5230" s="77">
        <v>-1.55</v>
      </c>
      <c r="H5230" s="77">
        <v>158.86000000000001</v>
      </c>
      <c r="I5230" s="77">
        <v>204754.88699999999</v>
      </c>
      <c r="J5230" s="77" t="s">
        <v>75</v>
      </c>
      <c r="K5230" s="77">
        <v>50.18</v>
      </c>
      <c r="L5230" s="77">
        <v>19.460875000000001</v>
      </c>
      <c r="M5230" s="77">
        <v>0.26373428738431381</v>
      </c>
      <c r="N5230" s="77">
        <v>20.035013888888891</v>
      </c>
      <c r="O5230" s="77">
        <v>-2.6095010055312802</v>
      </c>
      <c r="P5230" s="77">
        <v>17720000</v>
      </c>
      <c r="Q5230" s="77">
        <v>29990000</v>
      </c>
      <c r="R5230" s="77">
        <v>0.59</v>
      </c>
      <c r="S5230" s="77">
        <v>28.265000000000001</v>
      </c>
      <c r="T5230" s="77">
        <v>6.3439999999999994</v>
      </c>
      <c r="U5230" s="77">
        <v>15.4612</v>
      </c>
      <c r="V5230" s="77">
        <v>2.3618706088960542</v>
      </c>
      <c r="AC5230" s="77">
        <v>20.350000000000001</v>
      </c>
      <c r="AD5230" s="77">
        <v>17.75</v>
      </c>
      <c r="AH5230" s="77">
        <f>IF(AND(M5230&lt;Variables!$G$6,M5230&gt;Variables!$G$5),0,1)</f>
        <v>1</v>
      </c>
      <c r="AI5230" s="77">
        <f t="shared" si="164"/>
        <v>1</v>
      </c>
      <c r="AJ5230" s="77">
        <f>IF(I5230&gt;Variables!$G$7,0,1)</f>
        <v>0</v>
      </c>
      <c r="AK5230" s="77">
        <f>IF(F5230&gt;Variables!$G$8,0,1)</f>
        <v>0</v>
      </c>
      <c r="AL5230" s="77">
        <f>IF(G5230&gt;Variables!$G$9,0,1)</f>
        <v>1</v>
      </c>
      <c r="AM5230" s="77">
        <f>IF(AND(K5230&gt;Variables!$G$10,K5230&lt;Variables!$G$11),0,1)</f>
        <v>1</v>
      </c>
      <c r="AN5230" s="77">
        <f>IF(H5230&lt;Variables!$G$13,1,0)</f>
        <v>1</v>
      </c>
      <c r="AO5230" s="77">
        <f>IF(R5230&lt;Variables!$G$12,0,1)</f>
        <v>0</v>
      </c>
      <c r="AP5230" s="78">
        <f t="shared" si="165"/>
        <v>1</v>
      </c>
      <c r="AQ5230" s="77">
        <f>IF(V5230&lt;Variables!$G$15,1,0)</f>
        <v>1</v>
      </c>
      <c r="AR5230" s="77">
        <v>1</v>
      </c>
      <c r="AS5230" s="77">
        <v>0</v>
      </c>
      <c r="AT5230" s="77">
        <v>0</v>
      </c>
      <c r="AU5230" s="77">
        <v>0</v>
      </c>
      <c r="BA5230" s="77">
        <v>2</v>
      </c>
    </row>
    <row r="5231" spans="3:53" x14ac:dyDescent="0.25">
      <c r="C5231" s="77" t="s">
        <v>671</v>
      </c>
      <c r="D5231" s="77" t="s">
        <v>280</v>
      </c>
      <c r="E5231" s="77">
        <v>45.13</v>
      </c>
      <c r="F5231" s="77">
        <v>35.18</v>
      </c>
      <c r="G5231" s="77">
        <v>8.44</v>
      </c>
      <c r="H5231" s="77">
        <v>1590</v>
      </c>
      <c r="I5231" s="77">
        <v>-99999</v>
      </c>
      <c r="J5231" s="77" t="s">
        <v>75</v>
      </c>
      <c r="K5231" s="77">
        <v>55.13</v>
      </c>
      <c r="L5231" s="77">
        <v>46.113533333333322</v>
      </c>
      <c r="M5231" s="77">
        <v>-1.3304843263654831</v>
      </c>
      <c r="N5231" s="77">
        <v>45.129514705882357</v>
      </c>
      <c r="O5231" s="77">
        <v>0.82093790844454206</v>
      </c>
      <c r="P5231" s="77">
        <v>220750</v>
      </c>
      <c r="S5231" s="77">
        <v>28.265000000000001</v>
      </c>
      <c r="T5231" s="77">
        <v>6.3439999999999994</v>
      </c>
      <c r="U5231" s="77">
        <v>15.4612</v>
      </c>
      <c r="V5231" s="77">
        <v>2.4744511031937111</v>
      </c>
      <c r="AC5231" s="77">
        <v>48.18</v>
      </c>
      <c r="AD5231" s="77">
        <v>42.77</v>
      </c>
      <c r="AH5231" s="77">
        <f>IF(AND(M5231&lt;Variables!$G$6,M5231&gt;Variables!$G$5),0,1)</f>
        <v>0</v>
      </c>
      <c r="AI5231" s="77">
        <f t="shared" si="164"/>
        <v>0</v>
      </c>
      <c r="AJ5231" s="77">
        <f>IF(I5231&gt;Variables!$G$7,0,1)</f>
        <v>1</v>
      </c>
      <c r="AK5231" s="77">
        <f>IF(F5231&gt;Variables!$G$8,0,1)</f>
        <v>0</v>
      </c>
      <c r="AL5231" s="77">
        <f>IF(G5231&gt;Variables!$G$9,0,1)</f>
        <v>1</v>
      </c>
      <c r="AM5231" s="77">
        <f>IF(AND(K5231&gt;Variables!$G$10,K5231&lt;Variables!$G$11),0,1)</f>
        <v>1</v>
      </c>
      <c r="AN5231" s="77">
        <f>IF(H5231&lt;Variables!$G$13,1,0)</f>
        <v>0</v>
      </c>
      <c r="AO5231" s="77">
        <f>IF(R5231&lt;Variables!$G$12,0,1)</f>
        <v>0</v>
      </c>
      <c r="AP5231" s="78">
        <f t="shared" si="165"/>
        <v>1</v>
      </c>
      <c r="AQ5231" s="77">
        <f>IF(V5231&lt;Variables!$G$15,1,0)</f>
        <v>1</v>
      </c>
      <c r="AR5231" s="77">
        <v>1</v>
      </c>
      <c r="AS5231" s="77">
        <v>0</v>
      </c>
      <c r="AT5231" s="77">
        <v>0</v>
      </c>
      <c r="AU5231" s="77">
        <v>0</v>
      </c>
      <c r="BA5231" s="77">
        <v>2</v>
      </c>
    </row>
    <row r="5232" spans="3:53" x14ac:dyDescent="0.25">
      <c r="C5232" s="77" t="s">
        <v>671</v>
      </c>
      <c r="D5232" s="77" t="s">
        <v>551</v>
      </c>
      <c r="E5232" s="77">
        <v>5.23</v>
      </c>
      <c r="F5232" s="77">
        <v>36.35</v>
      </c>
      <c r="G5232" s="77">
        <v>-4.4000000000000004</v>
      </c>
      <c r="H5232" s="77">
        <v>38.479999999999997</v>
      </c>
      <c r="I5232" s="77">
        <v>8.7989999999999995</v>
      </c>
      <c r="J5232" s="77" t="s">
        <v>75</v>
      </c>
      <c r="K5232" s="77">
        <v>53.47</v>
      </c>
      <c r="L5232" s="77">
        <v>5.1883150000000002</v>
      </c>
      <c r="M5232" s="77">
        <v>-0.31831143637192533</v>
      </c>
      <c r="N5232" s="77">
        <v>5.3320416666666661</v>
      </c>
      <c r="O5232" s="77">
        <v>-3.005259086184922</v>
      </c>
      <c r="P5232" s="77">
        <v>50940000</v>
      </c>
      <c r="Q5232" s="77">
        <v>11670000</v>
      </c>
      <c r="R5232" s="77">
        <v>4.37</v>
      </c>
      <c r="S5232" s="77">
        <v>28.265000000000001</v>
      </c>
      <c r="T5232" s="77">
        <v>6.3439999999999994</v>
      </c>
      <c r="U5232" s="77">
        <v>15.4612</v>
      </c>
      <c r="V5232" s="77">
        <v>2.4144152108416699</v>
      </c>
      <c r="AC5232" s="77">
        <v>7.52</v>
      </c>
      <c r="AD5232" s="77">
        <v>4.97</v>
      </c>
      <c r="AH5232" s="77">
        <f>IF(AND(M5232&lt;Variables!$G$6,M5232&gt;Variables!$G$5),0,1)</f>
        <v>1</v>
      </c>
      <c r="AI5232" s="77">
        <f t="shared" si="164"/>
        <v>1</v>
      </c>
      <c r="AJ5232" s="77">
        <f>IF(I5232&gt;Variables!$G$7,0,1)</f>
        <v>1</v>
      </c>
      <c r="AK5232" s="77">
        <f>IF(F5232&gt;Variables!$G$8,0,1)</f>
        <v>0</v>
      </c>
      <c r="AL5232" s="77">
        <f>IF(G5232&gt;Variables!$G$9,0,1)</f>
        <v>1</v>
      </c>
      <c r="AM5232" s="77">
        <f>IF(AND(K5232&gt;Variables!$G$10,K5232&lt;Variables!$G$11),0,1)</f>
        <v>1</v>
      </c>
      <c r="AN5232" s="77">
        <f>IF(H5232&lt;Variables!$G$13,1,0)</f>
        <v>1</v>
      </c>
      <c r="AO5232" s="77">
        <f>IF(R5232&lt;Variables!$G$12,0,1)</f>
        <v>1</v>
      </c>
      <c r="AP5232" s="78">
        <f t="shared" si="165"/>
        <v>1</v>
      </c>
      <c r="AQ5232" s="77">
        <f>IF(V5232&lt;Variables!$G$15,1,0)</f>
        <v>1</v>
      </c>
      <c r="AR5232" s="77">
        <v>0</v>
      </c>
      <c r="AS5232" s="77">
        <v>0</v>
      </c>
      <c r="AT5232" s="77">
        <v>1</v>
      </c>
      <c r="AU5232" s="77">
        <v>0</v>
      </c>
      <c r="BA5232" s="77">
        <v>-2.25</v>
      </c>
    </row>
    <row r="5233" spans="3:53" x14ac:dyDescent="0.25">
      <c r="C5233" s="77" t="s">
        <v>671</v>
      </c>
      <c r="D5233" s="77" t="s">
        <v>667</v>
      </c>
      <c r="E5233" s="77">
        <v>86.5</v>
      </c>
      <c r="F5233" s="77">
        <v>79</v>
      </c>
      <c r="G5233" s="77">
        <v>0.79</v>
      </c>
      <c r="H5233" s="77">
        <v>-99999</v>
      </c>
      <c r="I5233" s="77">
        <v>7.6999999999999999E-2</v>
      </c>
      <c r="J5233" s="77" t="s">
        <v>74</v>
      </c>
      <c r="K5233" s="77">
        <v>86.37</v>
      </c>
      <c r="L5233" s="77">
        <v>86.132850000000005</v>
      </c>
      <c r="M5233" s="77">
        <v>-0.24711825975804019</v>
      </c>
      <c r="N5233" s="77">
        <v>85.638183333333345</v>
      </c>
      <c r="O5233" s="77">
        <v>0.32907828692457131</v>
      </c>
      <c r="P5233" s="77">
        <v>24009</v>
      </c>
      <c r="Q5233" s="77">
        <v>530</v>
      </c>
      <c r="R5233" s="77">
        <v>45.3</v>
      </c>
      <c r="S5233" s="77">
        <v>28.265000000000001</v>
      </c>
      <c r="T5233" s="77">
        <v>6.3439999999999994</v>
      </c>
      <c r="U5233" s="77">
        <v>15.4612</v>
      </c>
      <c r="V5233" s="77">
        <v>2.7761747266718801</v>
      </c>
      <c r="AC5233" s="77">
        <v>86.5</v>
      </c>
      <c r="AD5233" s="77">
        <v>85.62</v>
      </c>
      <c r="AH5233" s="77">
        <f>IF(AND(M5233&lt;Variables!$G$6,M5233&gt;Variables!$G$5),0,1)</f>
        <v>1</v>
      </c>
      <c r="AI5233" s="77">
        <f t="shared" si="164"/>
        <v>0</v>
      </c>
      <c r="AJ5233" s="77">
        <f>IF(I5233&gt;Variables!$G$7,0,1)</f>
        <v>1</v>
      </c>
      <c r="AK5233" s="77">
        <f>IF(F5233&gt;Variables!$G$8,0,1)</f>
        <v>0</v>
      </c>
      <c r="AL5233" s="77">
        <f>IF(G5233&gt;Variables!$G$9,0,1)</f>
        <v>1</v>
      </c>
      <c r="AM5233" s="77">
        <f>IF(AND(K5233&gt;Variables!$G$10,K5233&lt;Variables!$G$11),0,1)</f>
        <v>1</v>
      </c>
      <c r="AN5233" s="77">
        <f>IF(H5233&lt;Variables!$G$13,1,0)</f>
        <v>1</v>
      </c>
      <c r="AO5233" s="77">
        <f>IF(R5233&lt;Variables!$G$12,0,1)</f>
        <v>1</v>
      </c>
      <c r="AP5233" s="78">
        <f t="shared" si="165"/>
        <v>0</v>
      </c>
      <c r="AQ5233" s="77">
        <f>IF(V5233&lt;Variables!$G$15,1,0)</f>
        <v>0</v>
      </c>
      <c r="AR5233" s="77">
        <v>0</v>
      </c>
      <c r="AS5233" s="77">
        <v>0</v>
      </c>
      <c r="AT5233" s="77">
        <v>0</v>
      </c>
      <c r="AU5233" s="77">
        <v>0</v>
      </c>
      <c r="BA5233" s="77">
        <v>0</v>
      </c>
    </row>
    <row r="5234" spans="3:53" x14ac:dyDescent="0.25">
      <c r="C5234" s="77" t="s">
        <v>671</v>
      </c>
      <c r="D5234" s="77" t="s">
        <v>83</v>
      </c>
      <c r="E5234" s="77">
        <v>33.94</v>
      </c>
      <c r="F5234" s="77">
        <v>6.25</v>
      </c>
      <c r="G5234" s="77">
        <v>5.41</v>
      </c>
      <c r="H5234" s="77">
        <v>27750</v>
      </c>
      <c r="I5234" s="77">
        <v>119.43600000000001</v>
      </c>
      <c r="J5234" s="77" t="s">
        <v>75</v>
      </c>
      <c r="K5234" s="77">
        <v>67.83</v>
      </c>
      <c r="L5234" s="77">
        <v>33.637985</v>
      </c>
      <c r="M5234" s="77">
        <v>0.46975168102369658</v>
      </c>
      <c r="N5234" s="77">
        <v>33.402225000000008</v>
      </c>
      <c r="O5234" s="77">
        <v>1.178888532126201</v>
      </c>
      <c r="P5234" s="77">
        <v>5715000</v>
      </c>
      <c r="Q5234" s="77">
        <v>13963000</v>
      </c>
      <c r="R5234" s="77">
        <v>0.41</v>
      </c>
      <c r="S5234" s="77">
        <v>28.265000000000001</v>
      </c>
      <c r="T5234" s="77">
        <v>6.3439999999999994</v>
      </c>
      <c r="U5234" s="77">
        <v>15.4612</v>
      </c>
      <c r="V5234" s="77">
        <v>2.5153163141923631</v>
      </c>
      <c r="AC5234" s="77">
        <v>33.99</v>
      </c>
      <c r="AD5234" s="77">
        <v>33.159999999999997</v>
      </c>
      <c r="AH5234" s="77">
        <f>IF(AND(M5234&lt;Variables!$G$6,M5234&gt;Variables!$G$5),0,1)</f>
        <v>1</v>
      </c>
      <c r="AI5234" s="77">
        <f t="shared" ref="AI5234:AI5297" si="166">IF(L5234&gt;N5234,0,1)</f>
        <v>0</v>
      </c>
      <c r="AJ5234" s="77">
        <f>IF(I5234&gt;Variables!$G$7,0,1)</f>
        <v>0</v>
      </c>
      <c r="AK5234" s="77">
        <f>IF(F5234&gt;Variables!$G$8,0,1)</f>
        <v>1</v>
      </c>
      <c r="AL5234" s="77">
        <f>IF(G5234&gt;Variables!$G$9,0,1)</f>
        <v>1</v>
      </c>
      <c r="AM5234" s="77">
        <f>IF(AND(K5234&gt;Variables!$G$10,K5234&lt;Variables!$G$11),0,1)</f>
        <v>0</v>
      </c>
      <c r="AN5234" s="77">
        <f>IF(H5234&lt;Variables!$G$13,1,0)</f>
        <v>0</v>
      </c>
      <c r="AO5234" s="77">
        <f>IF(R5234&lt;Variables!$G$12,0,1)</f>
        <v>0</v>
      </c>
      <c r="AP5234" s="78">
        <f t="shared" ref="AP5234:AP5297" si="167">IF(J5234="Pass", 0,1)</f>
        <v>1</v>
      </c>
      <c r="AQ5234" s="77">
        <f>IF(V5234&lt;Variables!$G$15,1,0)</f>
        <v>1</v>
      </c>
      <c r="AR5234" s="77">
        <v>0</v>
      </c>
      <c r="AS5234" s="77">
        <v>0</v>
      </c>
      <c r="AT5234" s="77">
        <v>1</v>
      </c>
      <c r="AU5234" s="77">
        <v>0</v>
      </c>
      <c r="BA5234" s="77">
        <v>-1.35</v>
      </c>
    </row>
    <row r="5235" spans="3:53" x14ac:dyDescent="0.25">
      <c r="C5235" s="77" t="s">
        <v>671</v>
      </c>
      <c r="D5235" s="77" t="s">
        <v>670</v>
      </c>
      <c r="E5235" s="77">
        <v>12.13</v>
      </c>
      <c r="F5235" s="77">
        <v>9.91</v>
      </c>
      <c r="G5235" s="77">
        <v>-3.13</v>
      </c>
      <c r="H5235" s="77">
        <v>-99999</v>
      </c>
      <c r="I5235" s="77">
        <v>484.06400000000002</v>
      </c>
      <c r="J5235" s="77" t="s">
        <v>75</v>
      </c>
      <c r="K5235" s="77">
        <v>78.510000000000005</v>
      </c>
      <c r="L5235" s="77">
        <v>12.09</v>
      </c>
      <c r="M5235" s="77">
        <v>0</v>
      </c>
      <c r="N5235" s="77">
        <v>12.346666666666669</v>
      </c>
      <c r="O5235" s="77">
        <v>-2.0788336933045581</v>
      </c>
      <c r="P5235" s="77">
        <v>151735</v>
      </c>
      <c r="Q5235" s="77">
        <v>18826</v>
      </c>
      <c r="R5235" s="77">
        <v>8.06</v>
      </c>
      <c r="S5235" s="77">
        <v>28.265000000000001</v>
      </c>
      <c r="T5235" s="77">
        <v>6.3439999999999994</v>
      </c>
      <c r="U5235" s="77">
        <v>15.4612</v>
      </c>
      <c r="V5235" s="77">
        <v>2.6623635999999999</v>
      </c>
      <c r="AC5235" s="77">
        <v>12.19</v>
      </c>
      <c r="AD5235" s="77">
        <v>11.93</v>
      </c>
      <c r="AH5235" s="77">
        <f>IF(AND(M5235&lt;Variables!$G$6,M5235&gt;Variables!$G$5),0,1)</f>
        <v>1</v>
      </c>
      <c r="AI5235" s="77">
        <f t="shared" si="166"/>
        <v>1</v>
      </c>
      <c r="AJ5235" s="77">
        <f>IF(I5235&gt;Variables!$G$7,0,1)</f>
        <v>0</v>
      </c>
      <c r="AK5235" s="77">
        <f>IF(F5235&gt;Variables!$G$8,0,1)</f>
        <v>0</v>
      </c>
      <c r="AL5235" s="77">
        <f>IF(G5235&gt;Variables!$G$9,0,1)</f>
        <v>1</v>
      </c>
      <c r="AM5235" s="77">
        <f>IF(AND(K5235&gt;Variables!$G$10,K5235&lt;Variables!$G$11),0,1)</f>
        <v>1</v>
      </c>
      <c r="AN5235" s="77">
        <f>IF(H5235&lt;Variables!$G$13,1,0)</f>
        <v>1</v>
      </c>
      <c r="AO5235" s="77">
        <f>IF(R5235&lt;Variables!$G$12,0,1)</f>
        <v>1</v>
      </c>
      <c r="AP5235" s="78">
        <f t="shared" si="167"/>
        <v>1</v>
      </c>
      <c r="AQ5235" s="77">
        <f>IF(V5235&lt;Variables!$G$15,1,0)</f>
        <v>1</v>
      </c>
      <c r="AR5235" s="77">
        <v>0</v>
      </c>
      <c r="AS5235" s="77">
        <v>0</v>
      </c>
      <c r="AT5235" s="77">
        <v>0</v>
      </c>
      <c r="AU5235" s="77">
        <v>0</v>
      </c>
      <c r="BA5235" s="77">
        <v>0</v>
      </c>
    </row>
    <row r="5236" spans="3:53" x14ac:dyDescent="0.25">
      <c r="C5236" s="77" t="s">
        <v>674</v>
      </c>
      <c r="D5236" s="77" t="s">
        <v>196</v>
      </c>
      <c r="E5236" s="77">
        <v>50.96</v>
      </c>
      <c r="F5236" s="77">
        <v>6.98</v>
      </c>
      <c r="G5236" s="77">
        <v>6.68</v>
      </c>
      <c r="H5236" s="77">
        <v>2160</v>
      </c>
      <c r="I5236" s="77">
        <v>1575.7049999999999</v>
      </c>
      <c r="J5236" s="77" t="s">
        <v>75</v>
      </c>
      <c r="K5236" s="77">
        <v>68.489999999999995</v>
      </c>
      <c r="L5236" s="77">
        <v>49.617806250000001</v>
      </c>
      <c r="M5236" s="77">
        <v>1.526052454203372</v>
      </c>
      <c r="N5236" s="77">
        <v>49.014953571428578</v>
      </c>
      <c r="O5236" s="77">
        <v>2.7747581696460291</v>
      </c>
      <c r="P5236" s="77">
        <v>64972</v>
      </c>
      <c r="Q5236" s="77">
        <v>438877</v>
      </c>
      <c r="R5236" s="77">
        <v>0.15</v>
      </c>
      <c r="S5236" s="77">
        <v>27.477</v>
      </c>
      <c r="T5236" s="77">
        <v>6.7409999999999997</v>
      </c>
      <c r="U5236" s="77">
        <v>15.3208</v>
      </c>
      <c r="V5236" s="77">
        <v>2.437389178062412</v>
      </c>
      <c r="AC5236" s="77">
        <v>52.18</v>
      </c>
      <c r="AD5236" s="77">
        <v>48.58</v>
      </c>
      <c r="AH5236" s="77">
        <f>IF(AND(M5236&lt;Variables!$G$6,M5236&gt;Variables!$G$5),0,1)</f>
        <v>1</v>
      </c>
      <c r="AI5236" s="77">
        <f t="shared" si="166"/>
        <v>0</v>
      </c>
      <c r="AJ5236" s="77">
        <f>IF(I5236&gt;Variables!$G$7,0,1)</f>
        <v>0</v>
      </c>
      <c r="AK5236" s="77">
        <f>IF(F5236&gt;Variables!$G$8,0,1)</f>
        <v>1</v>
      </c>
      <c r="AL5236" s="77">
        <f>IF(G5236&gt;Variables!$G$9,0,1)</f>
        <v>1</v>
      </c>
      <c r="AM5236" s="77">
        <f>IF(AND(K5236&gt;Variables!$G$10,K5236&lt;Variables!$G$11),0,1)</f>
        <v>0</v>
      </c>
      <c r="AN5236" s="77">
        <f>IF(H5236&lt;Variables!$G$13,1,0)</f>
        <v>0</v>
      </c>
      <c r="AO5236" s="77">
        <f>IF(R5236&lt;Variables!$G$12,0,1)</f>
        <v>0</v>
      </c>
      <c r="AP5236" s="78">
        <f t="shared" si="167"/>
        <v>1</v>
      </c>
      <c r="AQ5236" s="77">
        <f>IF(V5236&lt;Variables!$G$15,1,0)</f>
        <v>1</v>
      </c>
      <c r="AR5236" s="77">
        <v>1</v>
      </c>
      <c r="AS5236" s="77">
        <v>0</v>
      </c>
      <c r="AT5236" s="77">
        <v>0</v>
      </c>
      <c r="AU5236" s="77">
        <v>0</v>
      </c>
      <c r="BA5236" s="77">
        <v>2</v>
      </c>
    </row>
    <row r="5237" spans="3:53" x14ac:dyDescent="0.25">
      <c r="C5237" s="77" t="s">
        <v>674</v>
      </c>
      <c r="D5237" s="77" t="s">
        <v>667</v>
      </c>
      <c r="E5237" s="77">
        <v>86.5</v>
      </c>
      <c r="F5237" s="77">
        <v>79</v>
      </c>
      <c r="G5237" s="77">
        <v>0.79</v>
      </c>
      <c r="H5237" s="77">
        <v>-99999</v>
      </c>
      <c r="I5237" s="77">
        <v>7.6999999999999999E-2</v>
      </c>
      <c r="J5237" s="77" t="s">
        <v>74</v>
      </c>
      <c r="K5237" s="77">
        <v>86.37</v>
      </c>
      <c r="L5237" s="77">
        <v>86.019300000000001</v>
      </c>
      <c r="M5237" s="77">
        <v>-0.1154392095727348</v>
      </c>
      <c r="N5237" s="77">
        <v>85.638183333333345</v>
      </c>
      <c r="O5237" s="77">
        <v>0.32907828692457131</v>
      </c>
      <c r="P5237" s="77">
        <v>24599</v>
      </c>
      <c r="Q5237" s="77">
        <v>530</v>
      </c>
      <c r="R5237" s="77">
        <v>46.41</v>
      </c>
      <c r="S5237" s="77">
        <v>27.477</v>
      </c>
      <c r="T5237" s="77">
        <v>6.7409999999999997</v>
      </c>
      <c r="U5237" s="77">
        <v>15.3208</v>
      </c>
      <c r="V5237" s="77">
        <v>2.7589199569115301</v>
      </c>
      <c r="AC5237" s="77">
        <v>86.5</v>
      </c>
      <c r="AD5237" s="77">
        <v>85.62</v>
      </c>
      <c r="AH5237" s="77">
        <f>IF(AND(M5237&lt;Variables!$G$6,M5237&gt;Variables!$G$5),0,1)</f>
        <v>1</v>
      </c>
      <c r="AI5237" s="77">
        <f t="shared" si="166"/>
        <v>0</v>
      </c>
      <c r="AJ5237" s="77">
        <f>IF(I5237&gt;Variables!$G$7,0,1)</f>
        <v>1</v>
      </c>
      <c r="AK5237" s="77">
        <f>IF(F5237&gt;Variables!$G$8,0,1)</f>
        <v>0</v>
      </c>
      <c r="AL5237" s="77">
        <f>IF(G5237&gt;Variables!$G$9,0,1)</f>
        <v>1</v>
      </c>
      <c r="AM5237" s="77">
        <f>IF(AND(K5237&gt;Variables!$G$10,K5237&lt;Variables!$G$11),0,1)</f>
        <v>1</v>
      </c>
      <c r="AN5237" s="77">
        <f>IF(H5237&lt;Variables!$G$13,1,0)</f>
        <v>1</v>
      </c>
      <c r="AO5237" s="77">
        <f>IF(R5237&lt;Variables!$G$12,0,1)</f>
        <v>1</v>
      </c>
      <c r="AP5237" s="78">
        <f t="shared" si="167"/>
        <v>0</v>
      </c>
      <c r="AQ5237" s="77">
        <f>IF(V5237&lt;Variables!$G$15,1,0)</f>
        <v>0</v>
      </c>
      <c r="AR5237" s="77">
        <v>0</v>
      </c>
      <c r="AS5237" s="77">
        <v>0</v>
      </c>
      <c r="AT5237" s="77">
        <v>0</v>
      </c>
      <c r="AU5237" s="77">
        <v>0</v>
      </c>
      <c r="BA5237" s="77">
        <v>0</v>
      </c>
    </row>
    <row r="5238" spans="3:53" x14ac:dyDescent="0.25">
      <c r="C5238" s="77" t="s">
        <v>674</v>
      </c>
      <c r="D5238" s="77" t="s">
        <v>180</v>
      </c>
      <c r="E5238" s="77">
        <v>15.82</v>
      </c>
      <c r="F5238" s="77">
        <v>7.61</v>
      </c>
      <c r="G5238" s="77">
        <v>5.95</v>
      </c>
      <c r="H5238" s="77">
        <v>3820</v>
      </c>
      <c r="I5238" s="77">
        <v>-80.774000000000001</v>
      </c>
      <c r="J5238" s="77" t="s">
        <v>75</v>
      </c>
      <c r="K5238" s="77">
        <v>56.35</v>
      </c>
      <c r="L5238" s="77">
        <v>15.751365</v>
      </c>
      <c r="M5238" s="77">
        <v>-8.6659156206564617E-3</v>
      </c>
      <c r="N5238" s="77">
        <v>15.58418780487805</v>
      </c>
      <c r="O5238" s="77">
        <v>1.063977136299975</v>
      </c>
      <c r="P5238" s="77">
        <v>2256000</v>
      </c>
      <c r="Q5238" s="77">
        <v>13133000</v>
      </c>
      <c r="R5238" s="77">
        <v>0.17</v>
      </c>
      <c r="S5238" s="77">
        <v>27.477</v>
      </c>
      <c r="T5238" s="77">
        <v>6.7409999999999997</v>
      </c>
      <c r="U5238" s="77">
        <v>15.3208</v>
      </c>
      <c r="V5238" s="77">
        <v>2.4331702362995209</v>
      </c>
      <c r="AC5238" s="77">
        <v>15.92</v>
      </c>
      <c r="AD5238" s="77">
        <v>14.87</v>
      </c>
      <c r="AH5238" s="77">
        <f>IF(AND(M5238&lt;Variables!$G$6,M5238&gt;Variables!$G$5),0,1)</f>
        <v>1</v>
      </c>
      <c r="AI5238" s="77">
        <f t="shared" si="166"/>
        <v>0</v>
      </c>
      <c r="AJ5238" s="77">
        <f>IF(I5238&gt;Variables!$G$7,0,1)</f>
        <v>1</v>
      </c>
      <c r="AK5238" s="77">
        <f>IF(F5238&gt;Variables!$G$8,0,1)</f>
        <v>1</v>
      </c>
      <c r="AL5238" s="77">
        <f>IF(G5238&gt;Variables!$G$9,0,1)</f>
        <v>1</v>
      </c>
      <c r="AM5238" s="77">
        <f>IF(AND(K5238&gt;Variables!$G$10,K5238&lt;Variables!$G$11),0,1)</f>
        <v>1</v>
      </c>
      <c r="AN5238" s="77">
        <f>IF(H5238&lt;Variables!$G$13,1,0)</f>
        <v>0</v>
      </c>
      <c r="AO5238" s="77">
        <f>IF(R5238&lt;Variables!$G$12,0,1)</f>
        <v>0</v>
      </c>
      <c r="AP5238" s="78">
        <f t="shared" si="167"/>
        <v>1</v>
      </c>
      <c r="AQ5238" s="77">
        <f>IF(V5238&lt;Variables!$G$15,1,0)</f>
        <v>1</v>
      </c>
      <c r="AR5238" s="77">
        <v>0</v>
      </c>
      <c r="AS5238" s="77">
        <v>0</v>
      </c>
      <c r="AT5238" s="77">
        <v>1</v>
      </c>
      <c r="AU5238" s="77">
        <v>0</v>
      </c>
      <c r="BA5238" s="77">
        <v>-2.35</v>
      </c>
    </row>
    <row r="5239" spans="3:53" x14ac:dyDescent="0.25">
      <c r="C5239" s="77" t="s">
        <v>674</v>
      </c>
      <c r="D5239" s="77" t="s">
        <v>183</v>
      </c>
      <c r="E5239" s="77">
        <v>46.64</v>
      </c>
      <c r="F5239" s="77">
        <v>6.89</v>
      </c>
      <c r="G5239" s="77">
        <v>4.4400000000000004</v>
      </c>
      <c r="H5239" s="77">
        <v>6950</v>
      </c>
      <c r="I5239" s="77">
        <v>12327.902</v>
      </c>
      <c r="J5239" s="77" t="s">
        <v>75</v>
      </c>
      <c r="K5239" s="77">
        <v>59.07</v>
      </c>
      <c r="L5239" s="77">
        <v>46.211030000000008</v>
      </c>
      <c r="M5239" s="77">
        <v>0.79844573903674121</v>
      </c>
      <c r="N5239" s="77">
        <v>46.09929268292683</v>
      </c>
      <c r="O5239" s="77">
        <v>1.042765060148529</v>
      </c>
      <c r="P5239" s="77">
        <v>472469</v>
      </c>
      <c r="Q5239" s="77">
        <v>2152000</v>
      </c>
      <c r="R5239" s="77">
        <v>0.22</v>
      </c>
      <c r="S5239" s="77">
        <v>27.477</v>
      </c>
      <c r="T5239" s="77">
        <v>6.7409999999999997</v>
      </c>
      <c r="U5239" s="77">
        <v>15.3208</v>
      </c>
      <c r="V5239" s="77">
        <v>2.4192909953453978</v>
      </c>
      <c r="AC5239" s="77">
        <v>50.4</v>
      </c>
      <c r="AD5239" s="77">
        <v>45.554000000000002</v>
      </c>
      <c r="AH5239" s="77">
        <f>IF(AND(M5239&lt;Variables!$G$6,M5239&gt;Variables!$G$5),0,1)</f>
        <v>1</v>
      </c>
      <c r="AI5239" s="77">
        <f t="shared" si="166"/>
        <v>0</v>
      </c>
      <c r="AJ5239" s="77">
        <f>IF(I5239&gt;Variables!$G$7,0,1)</f>
        <v>0</v>
      </c>
      <c r="AK5239" s="77">
        <f>IF(F5239&gt;Variables!$G$8,0,1)</f>
        <v>1</v>
      </c>
      <c r="AL5239" s="77">
        <f>IF(G5239&gt;Variables!$G$9,0,1)</f>
        <v>1</v>
      </c>
      <c r="AM5239" s="77">
        <f>IF(AND(K5239&gt;Variables!$G$10,K5239&lt;Variables!$G$11),0,1)</f>
        <v>1</v>
      </c>
      <c r="AN5239" s="77">
        <f>IF(H5239&lt;Variables!$G$13,1,0)</f>
        <v>0</v>
      </c>
      <c r="AO5239" s="77">
        <f>IF(R5239&lt;Variables!$G$12,0,1)</f>
        <v>0</v>
      </c>
      <c r="AP5239" s="78">
        <f t="shared" si="167"/>
        <v>1</v>
      </c>
      <c r="AQ5239" s="77">
        <f>IF(V5239&lt;Variables!$G$15,1,0)</f>
        <v>1</v>
      </c>
      <c r="AR5239" s="77">
        <v>0</v>
      </c>
      <c r="AS5239" s="77">
        <v>0</v>
      </c>
      <c r="AT5239" s="77">
        <v>1</v>
      </c>
      <c r="AU5239" s="77">
        <v>0</v>
      </c>
      <c r="BA5239" s="77">
        <v>-1.84</v>
      </c>
    </row>
    <row r="5240" spans="3:53" x14ac:dyDescent="0.25">
      <c r="C5240" s="77" t="s">
        <v>674</v>
      </c>
      <c r="D5240" s="77" t="s">
        <v>665</v>
      </c>
      <c r="E5240" s="77">
        <v>153.87</v>
      </c>
      <c r="F5240" s="77">
        <v>7.89</v>
      </c>
      <c r="G5240" s="77">
        <v>-2.1800000000000002</v>
      </c>
      <c r="H5240" s="77">
        <v>10450</v>
      </c>
      <c r="I5240" s="77">
        <v>1.5660000000000001</v>
      </c>
      <c r="J5240" s="77" t="s">
        <v>75</v>
      </c>
      <c r="K5240" s="77">
        <v>58.61</v>
      </c>
      <c r="L5240" s="77">
        <v>152.285155</v>
      </c>
      <c r="M5240" s="77">
        <v>0.65984435580737821</v>
      </c>
      <c r="N5240" s="77">
        <v>153.4274390243902</v>
      </c>
      <c r="O5240" s="77">
        <v>-8.9579168670334136E-2</v>
      </c>
      <c r="P5240" s="77">
        <v>1444000</v>
      </c>
      <c r="Q5240" s="77">
        <v>1306000</v>
      </c>
      <c r="R5240" s="77">
        <v>1.1100000000000001</v>
      </c>
      <c r="S5240" s="77">
        <v>27.477</v>
      </c>
      <c r="T5240" s="77">
        <v>6.7409999999999997</v>
      </c>
      <c r="U5240" s="77">
        <v>15.3208</v>
      </c>
      <c r="V5240" s="77">
        <v>2.422636168147696</v>
      </c>
      <c r="AC5240" s="77">
        <v>155.4829</v>
      </c>
      <c r="AD5240" s="77">
        <v>148.36009999999999</v>
      </c>
      <c r="AH5240" s="77">
        <f>IF(AND(M5240&lt;Variables!$G$6,M5240&gt;Variables!$G$5),0,1)</f>
        <v>1</v>
      </c>
      <c r="AI5240" s="77">
        <f t="shared" si="166"/>
        <v>1</v>
      </c>
      <c r="AJ5240" s="77">
        <f>IF(I5240&gt;Variables!$G$7,0,1)</f>
        <v>1</v>
      </c>
      <c r="AK5240" s="77">
        <f>IF(F5240&gt;Variables!$G$8,0,1)</f>
        <v>1</v>
      </c>
      <c r="AL5240" s="77">
        <f>IF(G5240&gt;Variables!$G$9,0,1)</f>
        <v>1</v>
      </c>
      <c r="AM5240" s="77">
        <f>IF(AND(K5240&gt;Variables!$G$10,K5240&lt;Variables!$G$11),0,1)</f>
        <v>1</v>
      </c>
      <c r="AN5240" s="77">
        <f>IF(H5240&lt;Variables!$G$13,1,0)</f>
        <v>0</v>
      </c>
      <c r="AO5240" s="77">
        <f>IF(R5240&lt;Variables!$G$12,0,1)</f>
        <v>0</v>
      </c>
      <c r="AP5240" s="78">
        <f t="shared" si="167"/>
        <v>1</v>
      </c>
      <c r="AQ5240" s="77">
        <f>IF(V5240&lt;Variables!$G$15,1,0)</f>
        <v>1</v>
      </c>
      <c r="AR5240" s="77">
        <v>0</v>
      </c>
      <c r="AS5240" s="77">
        <v>0</v>
      </c>
      <c r="AT5240" s="77">
        <v>1</v>
      </c>
      <c r="AU5240" s="77">
        <v>0</v>
      </c>
      <c r="BA5240" s="77">
        <v>-2.0099999999999998</v>
      </c>
    </row>
    <row r="5241" spans="3:53" x14ac:dyDescent="0.25">
      <c r="C5241" s="77" t="s">
        <v>674</v>
      </c>
      <c r="D5241" s="77" t="s">
        <v>673</v>
      </c>
      <c r="E5241" s="77">
        <v>1.3</v>
      </c>
      <c r="F5241" s="77">
        <v>8.33</v>
      </c>
      <c r="G5241" s="77">
        <v>4</v>
      </c>
      <c r="H5241" s="77">
        <v>-99999</v>
      </c>
      <c r="I5241" s="77">
        <v>57.262</v>
      </c>
      <c r="J5241" s="77" t="s">
        <v>75</v>
      </c>
      <c r="K5241" s="77">
        <v>73.930000000000007</v>
      </c>
      <c r="L5241" s="77">
        <v>1.3051999999999999</v>
      </c>
      <c r="M5241" s="77">
        <v>-0.39840637450199912</v>
      </c>
      <c r="N5241" s="77">
        <v>1.282311111111111</v>
      </c>
      <c r="O5241" s="77">
        <v>1.3794537640371529</v>
      </c>
      <c r="P5241" s="77">
        <v>17096</v>
      </c>
      <c r="Q5241" s="77">
        <v>37842</v>
      </c>
      <c r="R5241" s="77">
        <v>0.45</v>
      </c>
      <c r="S5241" s="77">
        <v>27.477</v>
      </c>
      <c r="T5241" s="77">
        <v>6.7409999999999997</v>
      </c>
      <c r="U5241" s="77">
        <v>15.3208</v>
      </c>
      <c r="V5241" s="77">
        <v>2.6528071665338651</v>
      </c>
      <c r="AC5241" s="77">
        <v>1.30907</v>
      </c>
      <c r="AD5241" s="77">
        <v>1.264332</v>
      </c>
      <c r="AH5241" s="77">
        <f>IF(AND(M5241&lt;Variables!$G$6,M5241&gt;Variables!$G$5),0,1)</f>
        <v>1</v>
      </c>
      <c r="AI5241" s="77">
        <f t="shared" si="166"/>
        <v>0</v>
      </c>
      <c r="AJ5241" s="77">
        <f>IF(I5241&gt;Variables!$G$7,0,1)</f>
        <v>0</v>
      </c>
      <c r="AK5241" s="77">
        <f>IF(F5241&gt;Variables!$G$8,0,1)</f>
        <v>1</v>
      </c>
      <c r="AL5241" s="77">
        <f>IF(G5241&gt;Variables!$G$9,0,1)</f>
        <v>1</v>
      </c>
      <c r="AM5241" s="77">
        <f>IF(AND(K5241&gt;Variables!$G$10,K5241&lt;Variables!$G$11),0,1)</f>
        <v>1</v>
      </c>
      <c r="AN5241" s="77">
        <f>IF(H5241&lt;Variables!$G$13,1,0)</f>
        <v>1</v>
      </c>
      <c r="AO5241" s="77">
        <f>IF(R5241&lt;Variables!$G$12,0,1)</f>
        <v>0</v>
      </c>
      <c r="AP5241" s="78">
        <f t="shared" si="167"/>
        <v>1</v>
      </c>
      <c r="AQ5241" s="77">
        <f>IF(V5241&lt;Variables!$G$15,1,0)</f>
        <v>1</v>
      </c>
      <c r="AR5241" s="77">
        <v>0</v>
      </c>
      <c r="AS5241" s="77">
        <v>0</v>
      </c>
      <c r="AT5241" s="77">
        <v>1</v>
      </c>
      <c r="AU5241" s="77">
        <v>0</v>
      </c>
      <c r="BA5241" s="77">
        <v>-2.25</v>
      </c>
    </row>
    <row r="5242" spans="3:53" x14ac:dyDescent="0.25">
      <c r="C5242" s="77" t="s">
        <v>674</v>
      </c>
      <c r="D5242" s="77" t="s">
        <v>666</v>
      </c>
      <c r="E5242" s="77">
        <v>45.77</v>
      </c>
      <c r="F5242" s="77">
        <v>8.7899999999999991</v>
      </c>
      <c r="G5242" s="77">
        <v>-7.28</v>
      </c>
      <c r="H5242" s="77">
        <v>2780</v>
      </c>
      <c r="I5242" s="77">
        <v>-2.5409999999999999</v>
      </c>
      <c r="J5242" s="77" t="s">
        <v>75</v>
      </c>
      <c r="K5242" s="77">
        <v>51.17</v>
      </c>
      <c r="L5242" s="77">
        <v>45.771695000000001</v>
      </c>
      <c r="M5242" s="77">
        <v>-4.7398288396357457E-2</v>
      </c>
      <c r="N5242" s="77">
        <v>46.355148780487802</v>
      </c>
      <c r="O5242" s="77">
        <v>-1.305461844925685</v>
      </c>
      <c r="P5242" s="77">
        <v>2687000</v>
      </c>
      <c r="Q5242" s="77">
        <v>1269000</v>
      </c>
      <c r="R5242" s="77">
        <v>2.12</v>
      </c>
      <c r="S5242" s="77">
        <v>27.477</v>
      </c>
      <c r="T5242" s="77">
        <v>6.7409999999999997</v>
      </c>
      <c r="U5242" s="77">
        <v>15.3208</v>
      </c>
      <c r="V5242" s="77">
        <v>2.3805137124188649</v>
      </c>
      <c r="AC5242" s="77">
        <v>47.219900000000003</v>
      </c>
      <c r="AD5242" s="77">
        <v>43.42</v>
      </c>
      <c r="AH5242" s="77">
        <f>IF(AND(M5242&lt;Variables!$G$6,M5242&gt;Variables!$G$5),0,1)</f>
        <v>1</v>
      </c>
      <c r="AI5242" s="77">
        <f t="shared" si="166"/>
        <v>1</v>
      </c>
      <c r="AJ5242" s="77">
        <f>IF(I5242&gt;Variables!$G$7,0,1)</f>
        <v>1</v>
      </c>
      <c r="AK5242" s="77">
        <f>IF(F5242&gt;Variables!$G$8,0,1)</f>
        <v>1</v>
      </c>
      <c r="AL5242" s="77">
        <f>IF(G5242&gt;Variables!$G$9,0,1)</f>
        <v>1</v>
      </c>
      <c r="AM5242" s="77">
        <f>IF(AND(K5242&gt;Variables!$G$10,K5242&lt;Variables!$G$11),0,1)</f>
        <v>1</v>
      </c>
      <c r="AN5242" s="77">
        <f>IF(H5242&lt;Variables!$G$13,1,0)</f>
        <v>0</v>
      </c>
      <c r="AO5242" s="77">
        <f>IF(R5242&lt;Variables!$G$12,0,1)</f>
        <v>0</v>
      </c>
      <c r="AP5242" s="78">
        <f t="shared" si="167"/>
        <v>1</v>
      </c>
      <c r="AQ5242" s="77">
        <f>IF(V5242&lt;Variables!$G$15,1,0)</f>
        <v>1</v>
      </c>
      <c r="AR5242" s="77">
        <v>1</v>
      </c>
      <c r="AS5242" s="77">
        <v>0</v>
      </c>
      <c r="AT5242" s="77">
        <v>0</v>
      </c>
      <c r="AU5242" s="77">
        <v>0</v>
      </c>
      <c r="BA5242" s="77">
        <v>2</v>
      </c>
    </row>
    <row r="5243" spans="3:53" x14ac:dyDescent="0.25">
      <c r="C5243" s="77" t="s">
        <v>674</v>
      </c>
      <c r="D5243" s="77" t="s">
        <v>445</v>
      </c>
      <c r="E5243" s="77">
        <v>20.11</v>
      </c>
      <c r="F5243" s="77">
        <v>16.14</v>
      </c>
      <c r="G5243" s="77">
        <v>0.28000000000000003</v>
      </c>
      <c r="H5243" s="77">
        <v>158.86000000000001</v>
      </c>
      <c r="I5243" s="77">
        <v>207736.467</v>
      </c>
      <c r="J5243" s="77" t="s">
        <v>75</v>
      </c>
      <c r="K5243" s="77">
        <v>53.31</v>
      </c>
      <c r="L5243" s="77">
        <v>19.555454999999998</v>
      </c>
      <c r="M5243" s="77">
        <v>1.6340453341535539</v>
      </c>
      <c r="N5243" s="77">
        <v>20.01417804878049</v>
      </c>
      <c r="O5243" s="77">
        <v>-0.69539727507803906</v>
      </c>
      <c r="P5243" s="77">
        <v>18720000</v>
      </c>
      <c r="Q5243" s="77">
        <v>29990000</v>
      </c>
      <c r="R5243" s="77">
        <v>0.62</v>
      </c>
      <c r="S5243" s="77">
        <v>27.477</v>
      </c>
      <c r="T5243" s="77">
        <v>6.7409999999999997</v>
      </c>
      <c r="U5243" s="77">
        <v>15.3208</v>
      </c>
      <c r="V5243" s="77">
        <v>2.3431861244301402</v>
      </c>
      <c r="AC5243" s="77">
        <v>20.100000000000001</v>
      </c>
      <c r="AD5243" s="77">
        <v>17.75</v>
      </c>
      <c r="AH5243" s="77">
        <f>IF(AND(M5243&lt;Variables!$G$6,M5243&gt;Variables!$G$5),0,1)</f>
        <v>1</v>
      </c>
      <c r="AI5243" s="77">
        <f t="shared" si="166"/>
        <v>1</v>
      </c>
      <c r="AJ5243" s="77">
        <f>IF(I5243&gt;Variables!$G$7,0,1)</f>
        <v>0</v>
      </c>
      <c r="AK5243" s="77">
        <f>IF(F5243&gt;Variables!$G$8,0,1)</f>
        <v>0</v>
      </c>
      <c r="AL5243" s="77">
        <f>IF(G5243&gt;Variables!$G$9,0,1)</f>
        <v>1</v>
      </c>
      <c r="AM5243" s="77">
        <f>IF(AND(K5243&gt;Variables!$G$10,K5243&lt;Variables!$G$11),0,1)</f>
        <v>1</v>
      </c>
      <c r="AN5243" s="77">
        <f>IF(H5243&lt;Variables!$G$13,1,0)</f>
        <v>1</v>
      </c>
      <c r="AO5243" s="77">
        <f>IF(R5243&lt;Variables!$G$12,0,1)</f>
        <v>0</v>
      </c>
      <c r="AP5243" s="78">
        <f t="shared" si="167"/>
        <v>1</v>
      </c>
      <c r="AQ5243" s="77">
        <f>IF(V5243&lt;Variables!$G$15,1,0)</f>
        <v>1</v>
      </c>
      <c r="AR5243" s="77">
        <v>0</v>
      </c>
      <c r="AS5243" s="77">
        <v>0</v>
      </c>
      <c r="AT5243" s="77">
        <v>1</v>
      </c>
      <c r="AU5243" s="77">
        <v>0</v>
      </c>
      <c r="BA5243" s="77">
        <v>-2.25</v>
      </c>
    </row>
    <row r="5244" spans="3:53" x14ac:dyDescent="0.25">
      <c r="C5244" s="77" t="s">
        <v>674</v>
      </c>
      <c r="D5244" s="77" t="s">
        <v>280</v>
      </c>
      <c r="E5244" s="77">
        <v>44.98</v>
      </c>
      <c r="F5244" s="77">
        <v>27.9</v>
      </c>
      <c r="G5244" s="77">
        <v>7.24</v>
      </c>
      <c r="H5244" s="77">
        <v>1590</v>
      </c>
      <c r="I5244" s="77">
        <v>-99999</v>
      </c>
      <c r="J5244" s="77" t="s">
        <v>75</v>
      </c>
      <c r="K5244" s="77">
        <v>50.55</v>
      </c>
      <c r="L5244" s="77">
        <v>45.612927777777777</v>
      </c>
      <c r="M5244" s="77">
        <v>-1.343758902660027</v>
      </c>
      <c r="N5244" s="77">
        <v>45.128820512820518</v>
      </c>
      <c r="O5244" s="77">
        <v>-0.28545065294566818</v>
      </c>
      <c r="P5244" s="77">
        <v>270820</v>
      </c>
      <c r="S5244" s="77">
        <v>27.477</v>
      </c>
      <c r="T5244" s="77">
        <v>6.7409999999999997</v>
      </c>
      <c r="U5244" s="77">
        <v>15.3208</v>
      </c>
      <c r="V5244" s="77">
        <v>2.4097701581101449</v>
      </c>
      <c r="AC5244" s="77">
        <v>48.18</v>
      </c>
      <c r="AD5244" s="77">
        <v>42.77</v>
      </c>
      <c r="AH5244" s="77">
        <f>IF(AND(M5244&lt;Variables!$G$6,M5244&gt;Variables!$G$5),0,1)</f>
        <v>0</v>
      </c>
      <c r="AI5244" s="77">
        <f t="shared" si="166"/>
        <v>0</v>
      </c>
      <c r="AJ5244" s="77">
        <f>IF(I5244&gt;Variables!$G$7,0,1)</f>
        <v>1</v>
      </c>
      <c r="AK5244" s="77">
        <f>IF(F5244&gt;Variables!$G$8,0,1)</f>
        <v>0</v>
      </c>
      <c r="AL5244" s="77">
        <f>IF(G5244&gt;Variables!$G$9,0,1)</f>
        <v>1</v>
      </c>
      <c r="AM5244" s="77">
        <f>IF(AND(K5244&gt;Variables!$G$10,K5244&lt;Variables!$G$11),0,1)</f>
        <v>1</v>
      </c>
      <c r="AN5244" s="77">
        <f>IF(H5244&lt;Variables!$G$13,1,0)</f>
        <v>0</v>
      </c>
      <c r="AO5244" s="77">
        <f>IF(R5244&lt;Variables!$G$12,0,1)</f>
        <v>0</v>
      </c>
      <c r="AP5244" s="78">
        <f t="shared" si="167"/>
        <v>1</v>
      </c>
      <c r="AQ5244" s="77">
        <f>IF(V5244&lt;Variables!$G$15,1,0)</f>
        <v>1</v>
      </c>
      <c r="AR5244" s="77">
        <v>1</v>
      </c>
      <c r="AS5244" s="77">
        <v>0</v>
      </c>
      <c r="AT5244" s="77">
        <v>0</v>
      </c>
      <c r="AU5244" s="77">
        <v>0</v>
      </c>
      <c r="BA5244" s="77">
        <v>2</v>
      </c>
    </row>
    <row r="5245" spans="3:53" x14ac:dyDescent="0.25">
      <c r="C5245" s="77" t="s">
        <v>674</v>
      </c>
      <c r="D5245" s="77" t="s">
        <v>551</v>
      </c>
      <c r="E5245" s="77">
        <v>5.07</v>
      </c>
      <c r="F5245" s="77">
        <v>31.99</v>
      </c>
      <c r="G5245" s="77">
        <v>-7.02</v>
      </c>
      <c r="H5245" s="77">
        <v>38.479999999999997</v>
      </c>
      <c r="I5245" s="77">
        <v>8.5960000000000001</v>
      </c>
      <c r="J5245" s="77" t="s">
        <v>75</v>
      </c>
      <c r="K5245" s="77">
        <v>45.12</v>
      </c>
      <c r="L5245" s="77">
        <v>5.1394350000000006</v>
      </c>
      <c r="M5245" s="77">
        <v>-2.12931966256992</v>
      </c>
      <c r="N5245" s="77">
        <v>5.2955707317073166</v>
      </c>
      <c r="O5245" s="77">
        <v>-5.0149595796579067</v>
      </c>
      <c r="P5245" s="77">
        <v>54080000</v>
      </c>
      <c r="Q5245" s="77">
        <v>11670000</v>
      </c>
      <c r="R5245" s="77">
        <v>4.63</v>
      </c>
      <c r="S5245" s="77">
        <v>27.477</v>
      </c>
      <c r="T5245" s="77">
        <v>6.7409999999999997</v>
      </c>
      <c r="U5245" s="77">
        <v>15.3208</v>
      </c>
      <c r="V5245" s="77">
        <v>2.3417960723215692</v>
      </c>
      <c r="AC5245" s="77">
        <v>7.52</v>
      </c>
      <c r="AD5245" s="77">
        <v>5.01</v>
      </c>
      <c r="AH5245" s="77">
        <f>IF(AND(M5245&lt;Variables!$G$6,M5245&gt;Variables!$G$5),0,1)</f>
        <v>0</v>
      </c>
      <c r="AI5245" s="77">
        <f t="shared" si="166"/>
        <v>1</v>
      </c>
      <c r="AJ5245" s="77">
        <f>IF(I5245&gt;Variables!$G$7,0,1)</f>
        <v>1</v>
      </c>
      <c r="AK5245" s="77">
        <f>IF(F5245&gt;Variables!$G$8,0,1)</f>
        <v>0</v>
      </c>
      <c r="AL5245" s="77">
        <f>IF(G5245&gt;Variables!$G$9,0,1)</f>
        <v>1</v>
      </c>
      <c r="AM5245" s="77">
        <f>IF(AND(K5245&gt;Variables!$G$10,K5245&lt;Variables!$G$11),0,1)</f>
        <v>1</v>
      </c>
      <c r="AN5245" s="77">
        <f>IF(H5245&lt;Variables!$G$13,1,0)</f>
        <v>1</v>
      </c>
      <c r="AO5245" s="77">
        <f>IF(R5245&lt;Variables!$G$12,0,1)</f>
        <v>1</v>
      </c>
      <c r="AP5245" s="78">
        <f t="shared" si="167"/>
        <v>1</v>
      </c>
      <c r="AQ5245" s="77">
        <f>IF(V5245&lt;Variables!$G$15,1,0)</f>
        <v>1</v>
      </c>
      <c r="AR5245" s="77">
        <v>1</v>
      </c>
      <c r="AS5245" s="77">
        <v>0</v>
      </c>
      <c r="AT5245" s="77">
        <v>0</v>
      </c>
      <c r="AU5245" s="77">
        <v>0</v>
      </c>
      <c r="BA5245" s="77">
        <v>2</v>
      </c>
    </row>
    <row r="5246" spans="3:53" x14ac:dyDescent="0.25">
      <c r="C5246" s="77" t="s">
        <v>674</v>
      </c>
      <c r="D5246" s="77" t="s">
        <v>659</v>
      </c>
      <c r="E5246" s="77">
        <v>43.2</v>
      </c>
      <c r="F5246" s="77">
        <v>6.37</v>
      </c>
      <c r="G5246" s="77">
        <v>3.61</v>
      </c>
      <c r="H5246" s="77">
        <v>2320</v>
      </c>
      <c r="I5246" s="77">
        <v>-26.521000000000001</v>
      </c>
      <c r="J5246" s="77" t="s">
        <v>74</v>
      </c>
      <c r="K5246" s="77">
        <v>53.15</v>
      </c>
      <c r="L5246" s="77">
        <v>43.096559999999997</v>
      </c>
      <c r="M5246" s="77">
        <v>-0.13124017322959769</v>
      </c>
      <c r="N5246" s="77">
        <v>43.001243902439022</v>
      </c>
      <c r="O5246" s="77">
        <v>9.01278522288958E-2</v>
      </c>
      <c r="P5246" s="77">
        <v>882766</v>
      </c>
      <c r="Q5246" s="77">
        <v>1694000</v>
      </c>
      <c r="R5246" s="77">
        <v>0.52</v>
      </c>
      <c r="S5246" s="77">
        <v>27.477</v>
      </c>
      <c r="T5246" s="77">
        <v>6.7409999999999997</v>
      </c>
      <c r="U5246" s="77">
        <v>15.3208</v>
      </c>
      <c r="V5246" s="77">
        <v>2.404240162607874</v>
      </c>
      <c r="AC5246" s="77">
        <v>45.52</v>
      </c>
      <c r="AD5246" s="77">
        <v>42.66</v>
      </c>
      <c r="AH5246" s="77">
        <f>IF(AND(M5246&lt;Variables!$G$6,M5246&gt;Variables!$G$5),0,1)</f>
        <v>1</v>
      </c>
      <c r="AI5246" s="77">
        <f t="shared" si="166"/>
        <v>0</v>
      </c>
      <c r="AJ5246" s="77">
        <f>IF(I5246&gt;Variables!$G$7,0,1)</f>
        <v>1</v>
      </c>
      <c r="AK5246" s="77">
        <f>IF(F5246&gt;Variables!$G$8,0,1)</f>
        <v>1</v>
      </c>
      <c r="AL5246" s="77">
        <f>IF(G5246&gt;Variables!$G$9,0,1)</f>
        <v>1</v>
      </c>
      <c r="AM5246" s="77">
        <f>IF(AND(K5246&gt;Variables!$G$10,K5246&lt;Variables!$G$11),0,1)</f>
        <v>1</v>
      </c>
      <c r="AN5246" s="77">
        <f>IF(H5246&lt;Variables!$G$13,1,0)</f>
        <v>0</v>
      </c>
      <c r="AO5246" s="77">
        <f>IF(R5246&lt;Variables!$G$12,0,1)</f>
        <v>0</v>
      </c>
      <c r="AP5246" s="78">
        <f t="shared" si="167"/>
        <v>0</v>
      </c>
      <c r="AQ5246" s="77">
        <f>IF(V5246&lt;Variables!$G$15,1,0)</f>
        <v>1</v>
      </c>
      <c r="AR5246" s="77">
        <v>1</v>
      </c>
      <c r="AS5246" s="77">
        <v>0</v>
      </c>
      <c r="AT5246" s="77">
        <v>0</v>
      </c>
      <c r="AU5246" s="77">
        <v>0</v>
      </c>
      <c r="BA5246" s="77">
        <v>1.06</v>
      </c>
    </row>
    <row r="5247" spans="3:53" x14ac:dyDescent="0.25">
      <c r="C5247" s="77" t="s">
        <v>674</v>
      </c>
      <c r="D5247" s="77" t="s">
        <v>83</v>
      </c>
      <c r="E5247" s="77">
        <v>33.840000000000003</v>
      </c>
      <c r="F5247" s="77">
        <v>6.69</v>
      </c>
      <c r="G5247" s="77">
        <v>5.46</v>
      </c>
      <c r="H5247" s="77">
        <v>27750</v>
      </c>
      <c r="I5247" s="77">
        <v>119.48699999999999</v>
      </c>
      <c r="J5247" s="77" t="s">
        <v>75</v>
      </c>
      <c r="K5247" s="77">
        <v>65.349999999999994</v>
      </c>
      <c r="L5247" s="77">
        <v>33.677774999999997</v>
      </c>
      <c r="M5247" s="77">
        <v>0.39261798025551942</v>
      </c>
      <c r="N5247" s="77">
        <v>33.449670731707307</v>
      </c>
      <c r="O5247" s="77">
        <v>1.077228147274788</v>
      </c>
      <c r="P5247" s="77">
        <v>6344000</v>
      </c>
      <c r="Q5247" s="77">
        <v>13963000</v>
      </c>
      <c r="R5247" s="77">
        <v>0.45</v>
      </c>
      <c r="S5247" s="77">
        <v>27.477</v>
      </c>
      <c r="T5247" s="77">
        <v>6.7409999999999997</v>
      </c>
      <c r="U5247" s="77">
        <v>15.3208</v>
      </c>
      <c r="V5247" s="77">
        <v>2.4984128633542451</v>
      </c>
      <c r="AC5247" s="77">
        <v>33.99</v>
      </c>
      <c r="AD5247" s="77">
        <v>33.159999999999997</v>
      </c>
      <c r="AH5247" s="77">
        <f>IF(AND(M5247&lt;Variables!$G$6,M5247&gt;Variables!$G$5),0,1)</f>
        <v>1</v>
      </c>
      <c r="AI5247" s="77">
        <f t="shared" si="166"/>
        <v>0</v>
      </c>
      <c r="AJ5247" s="77">
        <f>IF(I5247&gt;Variables!$G$7,0,1)</f>
        <v>0</v>
      </c>
      <c r="AK5247" s="77">
        <f>IF(F5247&gt;Variables!$G$8,0,1)</f>
        <v>1</v>
      </c>
      <c r="AL5247" s="77">
        <f>IF(G5247&gt;Variables!$G$9,0,1)</f>
        <v>1</v>
      </c>
      <c r="AM5247" s="77">
        <f>IF(AND(K5247&gt;Variables!$G$10,K5247&lt;Variables!$G$11),0,1)</f>
        <v>0</v>
      </c>
      <c r="AN5247" s="77">
        <f>IF(H5247&lt;Variables!$G$13,1,0)</f>
        <v>0</v>
      </c>
      <c r="AO5247" s="77">
        <f>IF(R5247&lt;Variables!$G$12,0,1)</f>
        <v>0</v>
      </c>
      <c r="AP5247" s="78">
        <f t="shared" si="167"/>
        <v>1</v>
      </c>
      <c r="AQ5247" s="77">
        <f>IF(V5247&lt;Variables!$G$15,1,0)</f>
        <v>1</v>
      </c>
      <c r="AR5247" s="77">
        <v>0</v>
      </c>
      <c r="AS5247" s="77">
        <v>1</v>
      </c>
      <c r="AT5247" s="77">
        <v>0</v>
      </c>
      <c r="AU5247" s="77">
        <v>0</v>
      </c>
      <c r="BA5247" s="77">
        <v>-0.06</v>
      </c>
    </row>
    <row r="5248" spans="3:53" x14ac:dyDescent="0.25">
      <c r="C5248" s="77" t="s">
        <v>674</v>
      </c>
      <c r="D5248" s="77" t="s">
        <v>277</v>
      </c>
      <c r="E5248" s="77">
        <v>23.51</v>
      </c>
      <c r="F5248" s="77">
        <v>6.65</v>
      </c>
      <c r="G5248" s="77">
        <v>3.44</v>
      </c>
      <c r="H5248" s="77">
        <v>2440</v>
      </c>
      <c r="I5248" s="77">
        <v>5.0000000000000001E-3</v>
      </c>
      <c r="J5248" s="77" t="s">
        <v>75</v>
      </c>
      <c r="K5248" s="77">
        <v>69.2</v>
      </c>
      <c r="L5248" s="77">
        <v>23.097989999999999</v>
      </c>
      <c r="M5248" s="77">
        <v>1.4806916099625911</v>
      </c>
      <c r="N5248" s="77">
        <v>22.8893243902439</v>
      </c>
      <c r="O5248" s="77">
        <v>2.4058185395406961</v>
      </c>
      <c r="P5248" s="77">
        <v>211589</v>
      </c>
      <c r="Q5248" s="77">
        <v>2118000</v>
      </c>
      <c r="R5248" s="77">
        <v>0.1</v>
      </c>
      <c r="S5248" s="77">
        <v>27.477</v>
      </c>
      <c r="T5248" s="77">
        <v>6.7409999999999997</v>
      </c>
      <c r="U5248" s="77">
        <v>15.3208</v>
      </c>
      <c r="V5248" s="77">
        <v>2.4453102606451909</v>
      </c>
      <c r="AC5248" s="77">
        <v>24.13</v>
      </c>
      <c r="AD5248" s="77">
        <v>22.99</v>
      </c>
      <c r="AH5248" s="77">
        <f>IF(AND(M5248&lt;Variables!$G$6,M5248&gt;Variables!$G$5),0,1)</f>
        <v>1</v>
      </c>
      <c r="AI5248" s="77">
        <f t="shared" si="166"/>
        <v>0</v>
      </c>
      <c r="AJ5248" s="77">
        <f>IF(I5248&gt;Variables!$G$7,0,1)</f>
        <v>1</v>
      </c>
      <c r="AK5248" s="77">
        <f>IF(F5248&gt;Variables!$G$8,0,1)</f>
        <v>1</v>
      </c>
      <c r="AL5248" s="77">
        <f>IF(G5248&gt;Variables!$G$9,0,1)</f>
        <v>1</v>
      </c>
      <c r="AM5248" s="77">
        <f>IF(AND(K5248&gt;Variables!$G$10,K5248&lt;Variables!$G$11),0,1)</f>
        <v>0</v>
      </c>
      <c r="AN5248" s="77">
        <f>IF(H5248&lt;Variables!$G$13,1,0)</f>
        <v>0</v>
      </c>
      <c r="AO5248" s="77">
        <f>IF(R5248&lt;Variables!$G$12,0,1)</f>
        <v>0</v>
      </c>
      <c r="AP5248" s="78">
        <f t="shared" si="167"/>
        <v>1</v>
      </c>
      <c r="AQ5248" s="77">
        <f>IF(V5248&lt;Variables!$G$15,1,0)</f>
        <v>1</v>
      </c>
      <c r="AR5248" s="77">
        <v>0</v>
      </c>
      <c r="AS5248" s="77">
        <v>0</v>
      </c>
      <c r="AT5248" s="77">
        <v>1</v>
      </c>
      <c r="AU5248" s="77">
        <v>0</v>
      </c>
      <c r="BA5248" s="77">
        <v>-1.27</v>
      </c>
    </row>
    <row r="5249" spans="3:53" x14ac:dyDescent="0.25">
      <c r="C5249" s="77" t="s">
        <v>674</v>
      </c>
      <c r="D5249" s="77" t="s">
        <v>670</v>
      </c>
      <c r="E5249" s="77">
        <v>12.13</v>
      </c>
      <c r="F5249" s="77">
        <v>9.91</v>
      </c>
      <c r="G5249" s="77">
        <v>-3.13</v>
      </c>
      <c r="H5249" s="77">
        <v>-99999</v>
      </c>
      <c r="I5249" s="77">
        <v>484.06400000000002</v>
      </c>
      <c r="J5249" s="77" t="s">
        <v>75</v>
      </c>
      <c r="K5249" s="77">
        <v>78.510000000000005</v>
      </c>
      <c r="L5249" s="77">
        <v>-99999</v>
      </c>
      <c r="M5249" s="77">
        <v>-99999</v>
      </c>
      <c r="N5249" s="77">
        <v>12.346666666666669</v>
      </c>
      <c r="O5249" s="77">
        <v>-2.0788336933045581</v>
      </c>
      <c r="P5249" s="77">
        <v>151735</v>
      </c>
      <c r="Q5249" s="77">
        <v>18826</v>
      </c>
      <c r="R5249" s="77">
        <v>8.06</v>
      </c>
      <c r="S5249" s="77">
        <v>27.477</v>
      </c>
      <c r="T5249" s="77">
        <v>6.7409999999999997</v>
      </c>
      <c r="U5249" s="77">
        <v>15.3208</v>
      </c>
      <c r="V5249" s="77">
        <v>-99999</v>
      </c>
      <c r="AC5249" s="77">
        <v>12.19</v>
      </c>
      <c r="AD5249" s="77">
        <v>11.93</v>
      </c>
      <c r="AH5249" s="77">
        <f>IF(AND(M5249&lt;Variables!$G$6,M5249&gt;Variables!$G$5),0,1)</f>
        <v>1</v>
      </c>
      <c r="AI5249" s="77">
        <f t="shared" si="166"/>
        <v>1</v>
      </c>
      <c r="AJ5249" s="77">
        <f>IF(I5249&gt;Variables!$G$7,0,1)</f>
        <v>0</v>
      </c>
      <c r="AK5249" s="77">
        <f>IF(F5249&gt;Variables!$G$8,0,1)</f>
        <v>0</v>
      </c>
      <c r="AL5249" s="77">
        <f>IF(G5249&gt;Variables!$G$9,0,1)</f>
        <v>1</v>
      </c>
      <c r="AM5249" s="77">
        <f>IF(AND(K5249&gt;Variables!$G$10,K5249&lt;Variables!$G$11),0,1)</f>
        <v>1</v>
      </c>
      <c r="AN5249" s="77">
        <f>IF(H5249&lt;Variables!$G$13,1,0)</f>
        <v>1</v>
      </c>
      <c r="AO5249" s="77">
        <f>IF(R5249&lt;Variables!$G$12,0,1)</f>
        <v>1</v>
      </c>
      <c r="AP5249" s="78">
        <f t="shared" si="167"/>
        <v>1</v>
      </c>
      <c r="AQ5249" s="77">
        <f>IF(V5249&lt;Variables!$G$15,1,0)</f>
        <v>1</v>
      </c>
      <c r="AR5249" s="77">
        <v>0</v>
      </c>
      <c r="AS5249" s="77">
        <v>0</v>
      </c>
      <c r="AT5249" s="77">
        <v>0</v>
      </c>
      <c r="AU5249" s="77">
        <v>0</v>
      </c>
      <c r="BA5249" s="77">
        <v>0</v>
      </c>
    </row>
    <row r="5250" spans="3:53" x14ac:dyDescent="0.25">
      <c r="C5250" s="77" t="s">
        <v>674</v>
      </c>
      <c r="D5250" s="77" t="s">
        <v>78</v>
      </c>
      <c r="E5250" s="77">
        <v>127.94</v>
      </c>
      <c r="F5250" s="77">
        <v>43.73</v>
      </c>
      <c r="G5250" s="77">
        <v>-8.89</v>
      </c>
      <c r="H5250" s="77">
        <v>5920</v>
      </c>
      <c r="I5250" s="77">
        <v>7.3479999999999999</v>
      </c>
      <c r="J5250" s="77" t="s">
        <v>74</v>
      </c>
      <c r="K5250" s="77">
        <v>53.54</v>
      </c>
      <c r="L5250" s="77">
        <v>128.51995500000001</v>
      </c>
      <c r="M5250" s="77">
        <v>-0.64966953964464724</v>
      </c>
      <c r="N5250" s="77">
        <v>130.6426487804878</v>
      </c>
      <c r="O5250" s="77">
        <v>-2.2639228522206309</v>
      </c>
      <c r="P5250" s="77">
        <v>7774000</v>
      </c>
      <c r="Q5250" s="77">
        <v>1288000</v>
      </c>
      <c r="R5250" s="77">
        <v>6.04</v>
      </c>
      <c r="S5250" s="77">
        <v>27.477</v>
      </c>
      <c r="T5250" s="77">
        <v>6.7409999999999997</v>
      </c>
      <c r="U5250" s="77">
        <v>15.3208</v>
      </c>
      <c r="V5250" s="77">
        <v>2.427207717562708</v>
      </c>
      <c r="AC5250" s="77">
        <v>139.44999999999999</v>
      </c>
      <c r="AD5250" s="77">
        <v>121.66</v>
      </c>
      <c r="AH5250" s="77">
        <f>IF(AND(M5250&lt;Variables!$G$6,M5250&gt;Variables!$G$5),0,1)</f>
        <v>1</v>
      </c>
      <c r="AI5250" s="77">
        <f t="shared" si="166"/>
        <v>1</v>
      </c>
      <c r="AJ5250" s="77">
        <f>IF(I5250&gt;Variables!$G$7,0,1)</f>
        <v>1</v>
      </c>
      <c r="AK5250" s="77">
        <f>IF(F5250&gt;Variables!$G$8,0,1)</f>
        <v>0</v>
      </c>
      <c r="AL5250" s="77">
        <f>IF(G5250&gt;Variables!$G$9,0,1)</f>
        <v>1</v>
      </c>
      <c r="AM5250" s="77">
        <f>IF(AND(K5250&gt;Variables!$G$10,K5250&lt;Variables!$G$11),0,1)</f>
        <v>1</v>
      </c>
      <c r="AN5250" s="77">
        <f>IF(H5250&lt;Variables!$G$13,1,0)</f>
        <v>0</v>
      </c>
      <c r="AO5250" s="77">
        <f>IF(R5250&lt;Variables!$G$12,0,1)</f>
        <v>1</v>
      </c>
      <c r="AP5250" s="78">
        <f t="shared" si="167"/>
        <v>0</v>
      </c>
      <c r="AQ5250" s="77">
        <f>IF(V5250&lt;Variables!$G$15,1,0)</f>
        <v>1</v>
      </c>
      <c r="AR5250" s="77">
        <v>1</v>
      </c>
      <c r="AS5250" s="77">
        <v>0</v>
      </c>
      <c r="AT5250" s="77">
        <v>0</v>
      </c>
      <c r="AU5250" s="77">
        <v>0</v>
      </c>
      <c r="BA5250" s="77">
        <v>2</v>
      </c>
    </row>
    <row r="5251" spans="3:53" x14ac:dyDescent="0.25">
      <c r="C5251" s="77" t="s">
        <v>674</v>
      </c>
      <c r="D5251" s="77" t="s">
        <v>662</v>
      </c>
      <c r="E5251" s="77">
        <v>8.64</v>
      </c>
      <c r="F5251" s="77">
        <v>26.05</v>
      </c>
      <c r="G5251" s="77">
        <v>1.65</v>
      </c>
      <c r="H5251" s="77">
        <v>583.41</v>
      </c>
      <c r="I5251" s="77">
        <v>25.602</v>
      </c>
      <c r="J5251" s="77" t="s">
        <v>74</v>
      </c>
      <c r="K5251" s="77">
        <v>58.14</v>
      </c>
      <c r="L5251" s="77">
        <v>8.6638950000000001</v>
      </c>
      <c r="M5251" s="77">
        <v>-0.50664279749467078</v>
      </c>
      <c r="N5251" s="77">
        <v>8.6825780487804884</v>
      </c>
      <c r="O5251" s="77">
        <v>-0.72073119791049423</v>
      </c>
      <c r="P5251" s="77">
        <v>1480000</v>
      </c>
      <c r="Q5251" s="77">
        <v>659720</v>
      </c>
      <c r="R5251" s="77">
        <v>2.2400000000000002</v>
      </c>
      <c r="S5251" s="77">
        <v>27.477</v>
      </c>
      <c r="T5251" s="77">
        <v>6.7409999999999997</v>
      </c>
      <c r="U5251" s="77">
        <v>15.3208</v>
      </c>
      <c r="V5251" s="77">
        <v>2.4764134337440611</v>
      </c>
      <c r="AC5251" s="77">
        <v>8.9700000000000006</v>
      </c>
      <c r="AD5251" s="77">
        <v>8.59</v>
      </c>
      <c r="AH5251" s="77">
        <f>IF(AND(M5251&lt;Variables!$G$6,M5251&gt;Variables!$G$5),0,1)</f>
        <v>1</v>
      </c>
      <c r="AI5251" s="77">
        <f t="shared" si="166"/>
        <v>1</v>
      </c>
      <c r="AJ5251" s="77">
        <f>IF(I5251&gt;Variables!$G$7,0,1)</f>
        <v>1</v>
      </c>
      <c r="AK5251" s="77">
        <f>IF(F5251&gt;Variables!$G$8,0,1)</f>
        <v>0</v>
      </c>
      <c r="AL5251" s="77">
        <f>IF(G5251&gt;Variables!$G$9,0,1)</f>
        <v>1</v>
      </c>
      <c r="AM5251" s="77">
        <f>IF(AND(K5251&gt;Variables!$G$10,K5251&lt;Variables!$G$11),0,1)</f>
        <v>1</v>
      </c>
      <c r="AN5251" s="77">
        <f>IF(H5251&lt;Variables!$G$13,1,0)</f>
        <v>1</v>
      </c>
      <c r="AO5251" s="77">
        <f>IF(R5251&lt;Variables!$G$12,0,1)</f>
        <v>1</v>
      </c>
      <c r="AP5251" s="78">
        <f t="shared" si="167"/>
        <v>0</v>
      </c>
      <c r="AQ5251" s="77">
        <f>IF(V5251&lt;Variables!$G$15,1,0)</f>
        <v>1</v>
      </c>
      <c r="AR5251" s="77">
        <v>1</v>
      </c>
      <c r="AS5251" s="77">
        <v>0</v>
      </c>
      <c r="AT5251" s="77">
        <v>0</v>
      </c>
      <c r="AU5251" s="77">
        <v>0</v>
      </c>
      <c r="BA5251" s="77">
        <v>1.02</v>
      </c>
    </row>
    <row r="5252" spans="3:53" x14ac:dyDescent="0.25">
      <c r="C5252" s="77" t="s">
        <v>674</v>
      </c>
      <c r="D5252" s="77" t="s">
        <v>660</v>
      </c>
      <c r="E5252" s="77">
        <v>18.02</v>
      </c>
      <c r="F5252" s="77">
        <v>13.56</v>
      </c>
      <c r="G5252" s="77">
        <v>13.51</v>
      </c>
      <c r="H5252" s="77">
        <v>1910</v>
      </c>
      <c r="I5252" s="77">
        <v>1.42</v>
      </c>
      <c r="J5252" s="77" t="s">
        <v>74</v>
      </c>
      <c r="K5252" s="77">
        <v>74.22</v>
      </c>
      <c r="L5252" s="77">
        <v>17.140944999999999</v>
      </c>
      <c r="M5252" s="77">
        <v>3.903256209036317</v>
      </c>
      <c r="N5252" s="77">
        <v>16.80016829268293</v>
      </c>
      <c r="O5252" s="77">
        <v>6.010842806597898</v>
      </c>
      <c r="P5252" s="77">
        <v>14161000</v>
      </c>
      <c r="Q5252" s="77">
        <v>18330000</v>
      </c>
      <c r="R5252" s="77">
        <v>0.77</v>
      </c>
      <c r="S5252" s="77">
        <v>27.477</v>
      </c>
      <c r="T5252" s="77">
        <v>6.7409999999999997</v>
      </c>
      <c r="U5252" s="77">
        <v>15.3208</v>
      </c>
      <c r="V5252" s="77">
        <v>2.2434120713393568</v>
      </c>
      <c r="AC5252" s="77">
        <v>18</v>
      </c>
      <c r="AD5252" s="77">
        <v>16.350000000000001</v>
      </c>
      <c r="AH5252" s="77">
        <f>IF(AND(M5252&lt;Variables!$G$6,M5252&gt;Variables!$G$5),0,1)</f>
        <v>1</v>
      </c>
      <c r="AI5252" s="77">
        <f t="shared" si="166"/>
        <v>0</v>
      </c>
      <c r="AJ5252" s="77">
        <f>IF(I5252&gt;Variables!$G$7,0,1)</f>
        <v>1</v>
      </c>
      <c r="AK5252" s="77">
        <f>IF(F5252&gt;Variables!$G$8,0,1)</f>
        <v>0</v>
      </c>
      <c r="AL5252" s="77">
        <f>IF(G5252&gt;Variables!$G$9,0,1)</f>
        <v>0</v>
      </c>
      <c r="AM5252" s="77">
        <f>IF(AND(K5252&gt;Variables!$G$10,K5252&lt;Variables!$G$11),0,1)</f>
        <v>1</v>
      </c>
      <c r="AN5252" s="77">
        <f>IF(H5252&lt;Variables!$G$13,1,0)</f>
        <v>0</v>
      </c>
      <c r="AO5252" s="77">
        <f>IF(R5252&lt;Variables!$G$12,0,1)</f>
        <v>0</v>
      </c>
      <c r="AP5252" s="78">
        <f t="shared" si="167"/>
        <v>0</v>
      </c>
      <c r="AQ5252" s="77">
        <f>IF(V5252&lt;Variables!$G$15,1,0)</f>
        <v>1</v>
      </c>
      <c r="AR5252" s="77">
        <v>0</v>
      </c>
      <c r="AS5252" s="77">
        <v>0</v>
      </c>
      <c r="AT5252" s="77">
        <v>1</v>
      </c>
      <c r="AU5252" s="77">
        <v>0</v>
      </c>
      <c r="BA5252" s="77">
        <v>-2.25</v>
      </c>
    </row>
    <row r="5253" spans="3:53" x14ac:dyDescent="0.25">
      <c r="C5253" s="77" t="s">
        <v>674</v>
      </c>
      <c r="D5253" s="77" t="s">
        <v>661</v>
      </c>
      <c r="E5253" s="77">
        <v>47.64</v>
      </c>
      <c r="F5253" s="77">
        <v>10.33</v>
      </c>
      <c r="G5253" s="77">
        <v>9.64</v>
      </c>
      <c r="H5253" s="77">
        <v>1770</v>
      </c>
      <c r="I5253" s="77">
        <v>0.28000000000000003</v>
      </c>
      <c r="J5253" s="77" t="s">
        <v>74</v>
      </c>
      <c r="K5253" s="77">
        <v>60.56</v>
      </c>
      <c r="L5253" s="77">
        <v>47.49674499999999</v>
      </c>
      <c r="M5253" s="77">
        <v>9.106939854511957E-2</v>
      </c>
      <c r="N5253" s="77">
        <v>46.686219512195123</v>
      </c>
      <c r="O5253" s="77">
        <v>1.828763383982839</v>
      </c>
      <c r="P5253" s="77">
        <v>1608000</v>
      </c>
      <c r="Q5253" s="77">
        <v>2052000</v>
      </c>
      <c r="R5253" s="77">
        <v>0.78</v>
      </c>
      <c r="S5253" s="77">
        <v>27.477</v>
      </c>
      <c r="T5253" s="77">
        <v>6.7409999999999997</v>
      </c>
      <c r="U5253" s="77">
        <v>15.3208</v>
      </c>
      <c r="V5253" s="77">
        <v>2.4712564266909651</v>
      </c>
      <c r="AC5253" s="77">
        <v>53.69</v>
      </c>
      <c r="AD5253" s="77">
        <v>46.64</v>
      </c>
      <c r="AH5253" s="77">
        <f>IF(AND(M5253&lt;Variables!$G$6,M5253&gt;Variables!$G$5),0,1)</f>
        <v>1</v>
      </c>
      <c r="AI5253" s="77">
        <f t="shared" si="166"/>
        <v>0</v>
      </c>
      <c r="AJ5253" s="77">
        <f>IF(I5253&gt;Variables!$G$7,0,1)</f>
        <v>1</v>
      </c>
      <c r="AK5253" s="77">
        <f>IF(F5253&gt;Variables!$G$8,0,1)</f>
        <v>0</v>
      </c>
      <c r="AL5253" s="77">
        <f>IF(G5253&gt;Variables!$G$9,0,1)</f>
        <v>1</v>
      </c>
      <c r="AM5253" s="77">
        <f>IF(AND(K5253&gt;Variables!$G$10,K5253&lt;Variables!$G$11),0,1)</f>
        <v>1</v>
      </c>
      <c r="AN5253" s="77">
        <f>IF(H5253&lt;Variables!$G$13,1,0)</f>
        <v>0</v>
      </c>
      <c r="AO5253" s="77">
        <f>IF(R5253&lt;Variables!$G$12,0,1)</f>
        <v>0</v>
      </c>
      <c r="AP5253" s="78">
        <f t="shared" si="167"/>
        <v>0</v>
      </c>
      <c r="AQ5253" s="77">
        <f>IF(V5253&lt;Variables!$G$15,1,0)</f>
        <v>1</v>
      </c>
      <c r="AR5253" s="77">
        <v>1</v>
      </c>
      <c r="AS5253" s="77">
        <v>0</v>
      </c>
      <c r="AT5253" s="77">
        <v>0</v>
      </c>
      <c r="AU5253" s="77">
        <v>0</v>
      </c>
      <c r="BA5253" s="77">
        <v>1.06</v>
      </c>
    </row>
    <row r="5254" spans="3:53" x14ac:dyDescent="0.25">
      <c r="C5254" s="77" t="s">
        <v>674</v>
      </c>
      <c r="D5254" s="77" t="s">
        <v>658</v>
      </c>
      <c r="E5254" s="77">
        <v>27.45</v>
      </c>
      <c r="F5254" s="77">
        <v>8.2200000000000006</v>
      </c>
      <c r="G5254" s="77">
        <v>4.08</v>
      </c>
      <c r="H5254" s="77">
        <v>6430</v>
      </c>
      <c r="I5254" s="77">
        <v>6.7309999999999999</v>
      </c>
      <c r="J5254" s="77" t="s">
        <v>74</v>
      </c>
      <c r="K5254" s="77">
        <v>65.67</v>
      </c>
      <c r="L5254" s="77">
        <v>27.087669999999999</v>
      </c>
      <c r="M5254" s="77">
        <v>0.78386217788387802</v>
      </c>
      <c r="N5254" s="77">
        <v>26.838914634146349</v>
      </c>
      <c r="O5254" s="77">
        <v>1.7179732196287489</v>
      </c>
      <c r="P5254" s="77">
        <v>6845000</v>
      </c>
      <c r="Q5254" s="77">
        <v>13774000</v>
      </c>
      <c r="R5254" s="77">
        <v>0.5</v>
      </c>
      <c r="S5254" s="77">
        <v>27.477</v>
      </c>
      <c r="T5254" s="77">
        <v>6.7409999999999997</v>
      </c>
      <c r="U5254" s="77">
        <v>15.3208</v>
      </c>
      <c r="V5254" s="77">
        <v>2.473487131869371</v>
      </c>
      <c r="AC5254" s="77">
        <v>27.38</v>
      </c>
      <c r="AD5254" s="77">
        <v>26.57</v>
      </c>
      <c r="AH5254" s="77">
        <f>IF(AND(M5254&lt;Variables!$G$6,M5254&gt;Variables!$G$5),0,1)</f>
        <v>1</v>
      </c>
      <c r="AI5254" s="77">
        <f t="shared" si="166"/>
        <v>0</v>
      </c>
      <c r="AJ5254" s="77">
        <f>IF(I5254&gt;Variables!$G$7,0,1)</f>
        <v>1</v>
      </c>
      <c r="AK5254" s="77">
        <f>IF(F5254&gt;Variables!$G$8,0,1)</f>
        <v>1</v>
      </c>
      <c r="AL5254" s="77">
        <f>IF(G5254&gt;Variables!$G$9,0,1)</f>
        <v>1</v>
      </c>
      <c r="AM5254" s="77">
        <f>IF(AND(K5254&gt;Variables!$G$10,K5254&lt;Variables!$G$11),0,1)</f>
        <v>0</v>
      </c>
      <c r="AN5254" s="77">
        <f>IF(H5254&lt;Variables!$G$13,1,0)</f>
        <v>0</v>
      </c>
      <c r="AO5254" s="77">
        <f>IF(R5254&lt;Variables!$G$12,0,1)</f>
        <v>0</v>
      </c>
      <c r="AP5254" s="78">
        <f t="shared" si="167"/>
        <v>0</v>
      </c>
      <c r="AQ5254" s="77">
        <f>IF(V5254&lt;Variables!$G$15,1,0)</f>
        <v>1</v>
      </c>
      <c r="AR5254" s="77">
        <v>0</v>
      </c>
      <c r="AS5254" s="77">
        <v>0</v>
      </c>
      <c r="AT5254" s="77">
        <v>1</v>
      </c>
      <c r="AU5254" s="77">
        <v>0</v>
      </c>
      <c r="BA5254" s="77">
        <v>-2.25</v>
      </c>
    </row>
    <row r="5255" spans="3:53" x14ac:dyDescent="0.25">
      <c r="C5255" s="77" t="s">
        <v>674</v>
      </c>
      <c r="D5255" s="77" t="s">
        <v>118</v>
      </c>
      <c r="E5255" s="77">
        <v>31.47</v>
      </c>
      <c r="F5255" s="77">
        <v>7.28</v>
      </c>
      <c r="G5255" s="77">
        <v>5.24</v>
      </c>
      <c r="H5255" s="77">
        <v>2900</v>
      </c>
      <c r="I5255" s="77">
        <v>-13.223000000000001</v>
      </c>
      <c r="J5255" s="77" t="s">
        <v>74</v>
      </c>
      <c r="K5255" s="77">
        <v>63.08</v>
      </c>
      <c r="L5255" s="77">
        <v>31.277425000000001</v>
      </c>
      <c r="M5255" s="77">
        <v>0.70777885327835743</v>
      </c>
      <c r="N5255" s="77">
        <v>30.78703902439025</v>
      </c>
      <c r="O5255" s="77">
        <v>2.3118851249250651</v>
      </c>
      <c r="P5255" s="77">
        <v>1340000</v>
      </c>
      <c r="Q5255" s="77">
        <v>6140000</v>
      </c>
      <c r="R5255" s="77">
        <v>0.22</v>
      </c>
      <c r="S5255" s="77">
        <v>27.477</v>
      </c>
      <c r="T5255" s="77">
        <v>6.7409999999999997</v>
      </c>
      <c r="U5255" s="77">
        <v>15.3208</v>
      </c>
      <c r="V5255" s="77">
        <v>2.4573701753210191</v>
      </c>
      <c r="AC5255" s="77">
        <v>32.39</v>
      </c>
      <c r="AD5255" s="77">
        <v>30.91</v>
      </c>
      <c r="AH5255" s="77">
        <f>IF(AND(M5255&lt;Variables!$G$6,M5255&gt;Variables!$G$5),0,1)</f>
        <v>1</v>
      </c>
      <c r="AI5255" s="77">
        <f t="shared" si="166"/>
        <v>0</v>
      </c>
      <c r="AJ5255" s="77">
        <f>IF(I5255&gt;Variables!$G$7,0,1)</f>
        <v>1</v>
      </c>
      <c r="AK5255" s="77">
        <f>IF(F5255&gt;Variables!$G$8,0,1)</f>
        <v>1</v>
      </c>
      <c r="AL5255" s="77">
        <f>IF(G5255&gt;Variables!$G$9,0,1)</f>
        <v>1</v>
      </c>
      <c r="AM5255" s="77">
        <f>IF(AND(K5255&gt;Variables!$G$10,K5255&lt;Variables!$G$11),0,1)</f>
        <v>0</v>
      </c>
      <c r="AN5255" s="77">
        <f>IF(H5255&lt;Variables!$G$13,1,0)</f>
        <v>0</v>
      </c>
      <c r="AO5255" s="77">
        <f>IF(R5255&lt;Variables!$G$12,0,1)</f>
        <v>0</v>
      </c>
      <c r="AP5255" s="78">
        <f t="shared" si="167"/>
        <v>0</v>
      </c>
      <c r="AQ5255" s="77">
        <f>IF(V5255&lt;Variables!$G$15,1,0)</f>
        <v>1</v>
      </c>
      <c r="AR5255" s="77">
        <v>1</v>
      </c>
      <c r="AS5255" s="77">
        <v>0</v>
      </c>
      <c r="AT5255" s="77">
        <v>0</v>
      </c>
      <c r="AU5255" s="77">
        <v>0</v>
      </c>
      <c r="BA5255" s="77">
        <v>2.09</v>
      </c>
    </row>
    <row r="5256" spans="3:53" x14ac:dyDescent="0.25">
      <c r="C5256" s="77" t="s">
        <v>674</v>
      </c>
      <c r="D5256" s="77" t="s">
        <v>675</v>
      </c>
      <c r="E5256" s="77">
        <v>8.06</v>
      </c>
      <c r="F5256" s="77">
        <v>6.85</v>
      </c>
      <c r="G5256" s="77">
        <v>0.02</v>
      </c>
      <c r="H5256" s="77">
        <v>1990</v>
      </c>
      <c r="I5256" s="77">
        <v>0.93200000000000005</v>
      </c>
      <c r="J5256" s="77" t="s">
        <v>74</v>
      </c>
      <c r="K5256" s="77">
        <v>66.44</v>
      </c>
      <c r="L5256" s="77">
        <v>7.934409999999998</v>
      </c>
      <c r="M5256" s="77">
        <v>1.204752464266422</v>
      </c>
      <c r="N5256" s="77">
        <v>7.9145292682926831</v>
      </c>
      <c r="O5256" s="77">
        <v>1.4589715672657499</v>
      </c>
      <c r="P5256" s="77">
        <v>7660000</v>
      </c>
      <c r="Q5256" s="77">
        <v>23740000</v>
      </c>
      <c r="R5256" s="77">
        <v>0.32</v>
      </c>
      <c r="S5256" s="77">
        <v>27.477</v>
      </c>
      <c r="T5256" s="77">
        <v>6.7409999999999997</v>
      </c>
      <c r="U5256" s="77">
        <v>15.3208</v>
      </c>
      <c r="V5256" s="77">
        <v>2.4487947310088569</v>
      </c>
      <c r="AC5256" s="77">
        <v>8.0500000000000007</v>
      </c>
      <c r="AD5256" s="77">
        <v>7.62</v>
      </c>
      <c r="AH5256" s="77">
        <f>IF(AND(M5256&lt;Variables!$G$6,M5256&gt;Variables!$G$5),0,1)</f>
        <v>1</v>
      </c>
      <c r="AI5256" s="77">
        <f t="shared" si="166"/>
        <v>0</v>
      </c>
      <c r="AJ5256" s="77">
        <f>IF(I5256&gt;Variables!$G$7,0,1)</f>
        <v>1</v>
      </c>
      <c r="AK5256" s="77">
        <f>IF(F5256&gt;Variables!$G$8,0,1)</f>
        <v>1</v>
      </c>
      <c r="AL5256" s="77">
        <f>IF(G5256&gt;Variables!$G$9,0,1)</f>
        <v>1</v>
      </c>
      <c r="AM5256" s="77">
        <f>IF(AND(K5256&gt;Variables!$G$10,K5256&lt;Variables!$G$11),0,1)</f>
        <v>0</v>
      </c>
      <c r="AN5256" s="77">
        <f>IF(H5256&lt;Variables!$G$13,1,0)</f>
        <v>0</v>
      </c>
      <c r="AO5256" s="77">
        <f>IF(R5256&lt;Variables!$G$12,0,1)</f>
        <v>0</v>
      </c>
      <c r="AP5256" s="78">
        <f t="shared" si="167"/>
        <v>0</v>
      </c>
      <c r="AQ5256" s="77">
        <f>IF(V5256&lt;Variables!$G$15,1,0)</f>
        <v>1</v>
      </c>
      <c r="AR5256" s="77">
        <v>0</v>
      </c>
      <c r="AS5256" s="77">
        <v>0</v>
      </c>
      <c r="AT5256" s="77">
        <v>1</v>
      </c>
      <c r="AU5256" s="77">
        <v>0</v>
      </c>
      <c r="BA5256" s="77">
        <v>-2.27</v>
      </c>
    </row>
    <row r="5257" spans="3:53" x14ac:dyDescent="0.25">
      <c r="C5257" s="77" t="s">
        <v>674</v>
      </c>
      <c r="D5257" s="77" t="s">
        <v>188</v>
      </c>
      <c r="E5257" s="77">
        <v>45.12</v>
      </c>
      <c r="F5257" s="77">
        <v>6.62</v>
      </c>
      <c r="G5257" s="77">
        <v>6.23</v>
      </c>
      <c r="H5257" s="77">
        <v>32860</v>
      </c>
      <c r="I5257" s="77">
        <v>29.952999999999999</v>
      </c>
      <c r="J5257" s="77" t="s">
        <v>74</v>
      </c>
      <c r="K5257" s="77">
        <v>76.45</v>
      </c>
      <c r="L5257" s="77">
        <v>44.535595000000001</v>
      </c>
      <c r="M5257" s="77">
        <v>1.132588438528773</v>
      </c>
      <c r="N5257" s="77">
        <v>43.998802439024388</v>
      </c>
      <c r="O5257" s="77">
        <v>2.36642250074545</v>
      </c>
      <c r="P5257" s="77">
        <v>3984000</v>
      </c>
      <c r="Q5257" s="77">
        <v>14834000</v>
      </c>
      <c r="R5257" s="77">
        <v>0.27</v>
      </c>
      <c r="S5257" s="77">
        <v>27.477</v>
      </c>
      <c r="T5257" s="77">
        <v>6.7409999999999997</v>
      </c>
      <c r="U5257" s="77">
        <v>15.3208</v>
      </c>
      <c r="V5257" s="77">
        <v>2.525058987991291</v>
      </c>
      <c r="AC5257" s="77">
        <v>45.53</v>
      </c>
      <c r="AD5257" s="77">
        <v>44.03</v>
      </c>
      <c r="AH5257" s="77">
        <f>IF(AND(M5257&lt;Variables!$G$6,M5257&gt;Variables!$G$5),0,1)</f>
        <v>1</v>
      </c>
      <c r="AI5257" s="77">
        <f t="shared" si="166"/>
        <v>0</v>
      </c>
      <c r="AJ5257" s="77">
        <f>IF(I5257&gt;Variables!$G$7,0,1)</f>
        <v>1</v>
      </c>
      <c r="AK5257" s="77">
        <f>IF(F5257&gt;Variables!$G$8,0,1)</f>
        <v>1</v>
      </c>
      <c r="AL5257" s="77">
        <f>IF(G5257&gt;Variables!$G$9,0,1)</f>
        <v>1</v>
      </c>
      <c r="AM5257" s="77">
        <f>IF(AND(K5257&gt;Variables!$G$10,K5257&lt;Variables!$G$11),0,1)</f>
        <v>1</v>
      </c>
      <c r="AN5257" s="77">
        <f>IF(H5257&lt;Variables!$G$13,1,0)</f>
        <v>0</v>
      </c>
      <c r="AO5257" s="77">
        <f>IF(R5257&lt;Variables!$G$12,0,1)</f>
        <v>0</v>
      </c>
      <c r="AP5257" s="78">
        <f t="shared" si="167"/>
        <v>0</v>
      </c>
      <c r="AQ5257" s="77">
        <f>IF(V5257&lt;Variables!$G$15,1,0)</f>
        <v>1</v>
      </c>
      <c r="AR5257" s="77">
        <v>0</v>
      </c>
      <c r="AS5257" s="77">
        <v>0</v>
      </c>
      <c r="AT5257" s="77">
        <v>1</v>
      </c>
      <c r="AU5257" s="77">
        <v>0</v>
      </c>
      <c r="BA5257" s="77">
        <v>-1.83</v>
      </c>
    </row>
    <row r="5258" spans="3:53" x14ac:dyDescent="0.25">
      <c r="C5258" s="77" t="s">
        <v>674</v>
      </c>
      <c r="D5258" s="77" t="s">
        <v>669</v>
      </c>
      <c r="E5258" s="77">
        <v>90.59</v>
      </c>
      <c r="F5258" s="77">
        <v>6.59</v>
      </c>
      <c r="G5258" s="77">
        <v>3.11</v>
      </c>
      <c r="H5258" s="77">
        <v>7980</v>
      </c>
      <c r="I5258" s="77">
        <v>2E-3</v>
      </c>
      <c r="J5258" s="77" t="s">
        <v>74</v>
      </c>
      <c r="K5258" s="77">
        <v>58.67</v>
      </c>
      <c r="L5258" s="77">
        <v>89.974734999999995</v>
      </c>
      <c r="M5258" s="77">
        <v>0.25036472738709081</v>
      </c>
      <c r="N5258" s="77">
        <v>89.647939024390254</v>
      </c>
      <c r="O5258" s="77">
        <v>0.61581000256966412</v>
      </c>
      <c r="P5258" s="77">
        <v>181166</v>
      </c>
      <c r="Q5258" s="77">
        <v>1001000</v>
      </c>
      <c r="R5258" s="77">
        <v>0.18</v>
      </c>
      <c r="S5258" s="77">
        <v>27.477</v>
      </c>
      <c r="T5258" s="77">
        <v>6.7409999999999997</v>
      </c>
      <c r="U5258" s="77">
        <v>15.3208</v>
      </c>
      <c r="V5258" s="77">
        <v>2.4440428446934792</v>
      </c>
      <c r="AC5258" s="77">
        <v>90.8</v>
      </c>
      <c r="AD5258" s="77">
        <v>88</v>
      </c>
      <c r="AH5258" s="77">
        <f>IF(AND(M5258&lt;Variables!$G$6,M5258&gt;Variables!$G$5),0,1)</f>
        <v>1</v>
      </c>
      <c r="AI5258" s="77">
        <f t="shared" si="166"/>
        <v>0</v>
      </c>
      <c r="AJ5258" s="77">
        <f>IF(I5258&gt;Variables!$G$7,0,1)</f>
        <v>1</v>
      </c>
      <c r="AK5258" s="77">
        <f>IF(F5258&gt;Variables!$G$8,0,1)</f>
        <v>1</v>
      </c>
      <c r="AL5258" s="77">
        <f>IF(G5258&gt;Variables!$G$9,0,1)</f>
        <v>1</v>
      </c>
      <c r="AM5258" s="77">
        <f>IF(AND(K5258&gt;Variables!$G$10,K5258&lt;Variables!$G$11),0,1)</f>
        <v>1</v>
      </c>
      <c r="AN5258" s="77">
        <f>IF(H5258&lt;Variables!$G$13,1,0)</f>
        <v>0</v>
      </c>
      <c r="AO5258" s="77">
        <f>IF(R5258&lt;Variables!$G$12,0,1)</f>
        <v>0</v>
      </c>
      <c r="AP5258" s="78">
        <f t="shared" si="167"/>
        <v>0</v>
      </c>
      <c r="AQ5258" s="77">
        <f>IF(V5258&lt;Variables!$G$15,1,0)</f>
        <v>1</v>
      </c>
      <c r="AR5258" s="77">
        <v>0</v>
      </c>
      <c r="AS5258" s="77">
        <v>0</v>
      </c>
      <c r="AT5258" s="77">
        <v>1</v>
      </c>
      <c r="AU5258" s="77">
        <v>0</v>
      </c>
      <c r="BA5258" s="77">
        <v>-1.85</v>
      </c>
    </row>
    <row r="5259" spans="3:53" x14ac:dyDescent="0.25">
      <c r="C5259" s="77" t="s">
        <v>674</v>
      </c>
      <c r="D5259" s="77" t="s">
        <v>581</v>
      </c>
      <c r="E5259" s="77">
        <v>109.67</v>
      </c>
      <c r="F5259" s="77">
        <v>16.16</v>
      </c>
      <c r="G5259" s="77">
        <v>-1.38</v>
      </c>
      <c r="H5259" s="77">
        <v>5880</v>
      </c>
      <c r="I5259" s="77">
        <v>43.829000000000001</v>
      </c>
      <c r="J5259" s="77" t="s">
        <v>74</v>
      </c>
      <c r="K5259" s="77">
        <v>51.68</v>
      </c>
      <c r="L5259" s="77">
        <v>109.505955</v>
      </c>
      <c r="M5259" s="77">
        <v>-0.48486404232538771</v>
      </c>
      <c r="N5259" s="77">
        <v>109.5343024390244</v>
      </c>
      <c r="O5259" s="77">
        <v>-0.51061852458114243</v>
      </c>
      <c r="P5259" s="77">
        <v>1358000</v>
      </c>
      <c r="Q5259" s="77">
        <v>826738</v>
      </c>
      <c r="R5259" s="77">
        <v>1.64</v>
      </c>
      <c r="S5259" s="77">
        <v>27.477</v>
      </c>
      <c r="T5259" s="77">
        <v>6.7409999999999997</v>
      </c>
      <c r="U5259" s="77">
        <v>15.3208</v>
      </c>
      <c r="V5259" s="77">
        <v>2.3993637478555758</v>
      </c>
      <c r="AC5259" s="77">
        <v>110</v>
      </c>
      <c r="AD5259" s="77">
        <v>105.51</v>
      </c>
      <c r="AH5259" s="77">
        <f>IF(AND(M5259&lt;Variables!$G$6,M5259&gt;Variables!$G$5),0,1)</f>
        <v>1</v>
      </c>
      <c r="AI5259" s="77">
        <f t="shared" si="166"/>
        <v>1</v>
      </c>
      <c r="AJ5259" s="77">
        <f>IF(I5259&gt;Variables!$G$7,0,1)</f>
        <v>1</v>
      </c>
      <c r="AK5259" s="77">
        <f>IF(F5259&gt;Variables!$G$8,0,1)</f>
        <v>0</v>
      </c>
      <c r="AL5259" s="77">
        <f>IF(G5259&gt;Variables!$G$9,0,1)</f>
        <v>1</v>
      </c>
      <c r="AM5259" s="77">
        <f>IF(AND(K5259&gt;Variables!$G$10,K5259&lt;Variables!$G$11),0,1)</f>
        <v>1</v>
      </c>
      <c r="AN5259" s="77">
        <f>IF(H5259&lt;Variables!$G$13,1,0)</f>
        <v>0</v>
      </c>
      <c r="AO5259" s="77">
        <f>IF(R5259&lt;Variables!$G$12,0,1)</f>
        <v>0</v>
      </c>
      <c r="AP5259" s="78">
        <f t="shared" si="167"/>
        <v>0</v>
      </c>
      <c r="AQ5259" s="77">
        <f>IF(V5259&lt;Variables!$G$15,1,0)</f>
        <v>1</v>
      </c>
      <c r="AR5259" s="77">
        <v>0</v>
      </c>
      <c r="AS5259" s="77">
        <v>0</v>
      </c>
      <c r="AT5259" s="77">
        <v>1</v>
      </c>
      <c r="AU5259" s="77">
        <v>0</v>
      </c>
      <c r="BA5259" s="77">
        <v>-2.25</v>
      </c>
    </row>
    <row r="5260" spans="3:53" x14ac:dyDescent="0.25">
      <c r="C5260" s="77" t="s">
        <v>674</v>
      </c>
      <c r="D5260" s="77" t="s">
        <v>663</v>
      </c>
      <c r="E5260" s="77">
        <v>48.07</v>
      </c>
      <c r="F5260" s="77">
        <v>6.49</v>
      </c>
      <c r="G5260" s="77">
        <v>4.92</v>
      </c>
      <c r="H5260" s="77">
        <v>74490</v>
      </c>
      <c r="I5260" s="77">
        <v>33.517000000000003</v>
      </c>
      <c r="J5260" s="77" t="s">
        <v>74</v>
      </c>
      <c r="K5260" s="77">
        <v>76.39</v>
      </c>
      <c r="L5260" s="77">
        <v>47.623375000000003</v>
      </c>
      <c r="M5260" s="77">
        <v>0.72511660502850839</v>
      </c>
      <c r="N5260" s="77">
        <v>47.188339024390253</v>
      </c>
      <c r="O5260" s="77">
        <v>1.653715709735847</v>
      </c>
      <c r="P5260" s="77">
        <v>18042000</v>
      </c>
      <c r="Q5260" s="77">
        <v>70837000</v>
      </c>
      <c r="R5260" s="77">
        <v>0.25</v>
      </c>
      <c r="S5260" s="77">
        <v>27.477</v>
      </c>
      <c r="T5260" s="77">
        <v>6.7409999999999997</v>
      </c>
      <c r="U5260" s="77">
        <v>15.3208</v>
      </c>
      <c r="V5260" s="77">
        <v>2.566283099296303</v>
      </c>
      <c r="AC5260" s="77">
        <v>49.65</v>
      </c>
      <c r="AD5260" s="77">
        <v>47.8</v>
      </c>
      <c r="AH5260" s="77">
        <f>IF(AND(M5260&lt;Variables!$G$6,M5260&gt;Variables!$G$5),0,1)</f>
        <v>1</v>
      </c>
      <c r="AI5260" s="77">
        <f t="shared" si="166"/>
        <v>0</v>
      </c>
      <c r="AJ5260" s="77">
        <f>IF(I5260&gt;Variables!$G$7,0,1)</f>
        <v>1</v>
      </c>
      <c r="AK5260" s="77">
        <f>IF(F5260&gt;Variables!$G$8,0,1)</f>
        <v>1</v>
      </c>
      <c r="AL5260" s="77">
        <f>IF(G5260&gt;Variables!$G$9,0,1)</f>
        <v>1</v>
      </c>
      <c r="AM5260" s="77">
        <f>IF(AND(K5260&gt;Variables!$G$10,K5260&lt;Variables!$G$11),0,1)</f>
        <v>1</v>
      </c>
      <c r="AN5260" s="77">
        <f>IF(H5260&lt;Variables!$G$13,1,0)</f>
        <v>0</v>
      </c>
      <c r="AO5260" s="77">
        <f>IF(R5260&lt;Variables!$G$12,0,1)</f>
        <v>0</v>
      </c>
      <c r="AP5260" s="78">
        <f t="shared" si="167"/>
        <v>0</v>
      </c>
      <c r="AQ5260" s="77">
        <f>IF(V5260&lt;Variables!$G$15,1,0)</f>
        <v>1</v>
      </c>
      <c r="AR5260" s="77">
        <v>0</v>
      </c>
      <c r="AS5260" s="77">
        <v>1</v>
      </c>
      <c r="AT5260" s="77">
        <v>0</v>
      </c>
      <c r="AU5260" s="77">
        <v>0</v>
      </c>
      <c r="BA5260" s="77">
        <v>0.89</v>
      </c>
    </row>
    <row r="5261" spans="3:53" x14ac:dyDescent="0.25">
      <c r="C5261" s="77" t="s">
        <v>676</v>
      </c>
      <c r="D5261" s="77" t="s">
        <v>669</v>
      </c>
      <c r="E5261" s="77">
        <v>90.89</v>
      </c>
      <c r="F5261" s="77">
        <v>6.97</v>
      </c>
      <c r="G5261" s="77">
        <v>3.48</v>
      </c>
      <c r="H5261" s="77">
        <v>7980</v>
      </c>
      <c r="I5261" s="77">
        <v>2E-3</v>
      </c>
      <c r="J5261" s="77" t="s">
        <v>74</v>
      </c>
      <c r="K5261" s="77">
        <v>61.47</v>
      </c>
      <c r="L5261" s="77">
        <v>90.252235000000013</v>
      </c>
      <c r="M5261" s="77">
        <v>0.30222520251159712</v>
      </c>
      <c r="N5261" s="77">
        <v>89.735447826086983</v>
      </c>
      <c r="O5261" s="77">
        <v>0.87986653328261721</v>
      </c>
      <c r="P5261" s="77">
        <v>187638</v>
      </c>
      <c r="Q5261" s="77">
        <v>1001000</v>
      </c>
      <c r="R5261" s="77">
        <v>0.19</v>
      </c>
      <c r="S5261" s="77">
        <v>32.043999999999997</v>
      </c>
      <c r="T5261" s="77">
        <v>6.867</v>
      </c>
      <c r="U5261" s="77">
        <v>17.429600000000001</v>
      </c>
      <c r="V5261" s="77">
        <v>2.4679600261004291</v>
      </c>
      <c r="AC5261" s="77">
        <v>90.8</v>
      </c>
      <c r="AD5261" s="77">
        <v>88</v>
      </c>
      <c r="AH5261" s="77">
        <f>IF(AND(M5261&lt;Variables!$G$6,M5261&gt;Variables!$G$5),0,1)</f>
        <v>1</v>
      </c>
      <c r="AI5261" s="77">
        <f t="shared" si="166"/>
        <v>0</v>
      </c>
      <c r="AJ5261" s="77">
        <f>IF(I5261&gt;Variables!$G$7,0,1)</f>
        <v>1</v>
      </c>
      <c r="AK5261" s="77">
        <f>IF(F5261&gt;Variables!$G$8,0,1)</f>
        <v>1</v>
      </c>
      <c r="AL5261" s="77">
        <f>IF(G5261&gt;Variables!$G$9,0,1)</f>
        <v>1</v>
      </c>
      <c r="AM5261" s="77">
        <f>IF(AND(K5261&gt;Variables!$G$10,K5261&lt;Variables!$G$11),0,1)</f>
        <v>1</v>
      </c>
      <c r="AN5261" s="77">
        <f>IF(H5261&lt;Variables!$G$13,1,0)</f>
        <v>0</v>
      </c>
      <c r="AO5261" s="77">
        <f>IF(R5261&lt;Variables!$G$12,0,1)</f>
        <v>0</v>
      </c>
      <c r="AP5261" s="78">
        <f t="shared" si="167"/>
        <v>0</v>
      </c>
      <c r="AQ5261" s="77">
        <f>IF(V5261&lt;Variables!$G$15,1,0)</f>
        <v>1</v>
      </c>
      <c r="AR5261" s="77">
        <v>0</v>
      </c>
      <c r="AS5261" s="77">
        <v>0</v>
      </c>
      <c r="AT5261" s="77">
        <v>1</v>
      </c>
      <c r="AU5261" s="77">
        <v>0</v>
      </c>
      <c r="BA5261" s="77">
        <v>-2.25</v>
      </c>
    </row>
    <row r="5262" spans="3:53" x14ac:dyDescent="0.25">
      <c r="C5262" s="77" t="s">
        <v>676</v>
      </c>
      <c r="D5262" s="77" t="s">
        <v>677</v>
      </c>
      <c r="E5262" s="77">
        <v>93.18</v>
      </c>
      <c r="F5262" s="77">
        <v>7.1</v>
      </c>
      <c r="G5262" s="77">
        <v>7.01</v>
      </c>
      <c r="H5262" s="77">
        <v>49770</v>
      </c>
      <c r="I5262" s="77">
        <v>138.654</v>
      </c>
      <c r="J5262" s="77" t="s">
        <v>74</v>
      </c>
      <c r="K5262" s="77">
        <v>80.05</v>
      </c>
      <c r="L5262" s="77">
        <v>91.340114999999997</v>
      </c>
      <c r="M5262" s="77">
        <v>1.9157902308312249</v>
      </c>
      <c r="N5262" s="77">
        <v>89.943673913043497</v>
      </c>
      <c r="O5262" s="77">
        <v>3.4981071487010169</v>
      </c>
      <c r="P5262" s="77">
        <v>3428000</v>
      </c>
      <c r="Q5262" s="77">
        <v>10771000</v>
      </c>
      <c r="R5262" s="77">
        <v>0.32</v>
      </c>
      <c r="S5262" s="77">
        <v>32.043999999999997</v>
      </c>
      <c r="T5262" s="77">
        <v>6.867</v>
      </c>
      <c r="U5262" s="77">
        <v>17.429600000000001</v>
      </c>
      <c r="V5262" s="77">
        <v>2.462246748289838</v>
      </c>
      <c r="AC5262" s="77">
        <v>94.39</v>
      </c>
      <c r="AD5262" s="77">
        <v>91.51</v>
      </c>
      <c r="AH5262" s="77">
        <f>IF(AND(M5262&lt;Variables!$G$6,M5262&gt;Variables!$G$5),0,1)</f>
        <v>1</v>
      </c>
      <c r="AI5262" s="77">
        <f t="shared" si="166"/>
        <v>0</v>
      </c>
      <c r="AJ5262" s="77">
        <f>IF(I5262&gt;Variables!$G$7,0,1)</f>
        <v>0</v>
      </c>
      <c r="AK5262" s="77">
        <f>IF(F5262&gt;Variables!$G$8,0,1)</f>
        <v>1</v>
      </c>
      <c r="AL5262" s="77">
        <f>IF(G5262&gt;Variables!$G$9,0,1)</f>
        <v>1</v>
      </c>
      <c r="AM5262" s="77">
        <f>IF(AND(K5262&gt;Variables!$G$10,K5262&lt;Variables!$G$11),0,1)</f>
        <v>1</v>
      </c>
      <c r="AN5262" s="77">
        <f>IF(H5262&lt;Variables!$G$13,1,0)</f>
        <v>0</v>
      </c>
      <c r="AO5262" s="77">
        <f>IF(R5262&lt;Variables!$G$12,0,1)</f>
        <v>0</v>
      </c>
      <c r="AP5262" s="78">
        <f t="shared" si="167"/>
        <v>0</v>
      </c>
      <c r="AQ5262" s="77">
        <f>IF(V5262&lt;Variables!$G$15,1,0)</f>
        <v>1</v>
      </c>
      <c r="AR5262" s="77">
        <v>0</v>
      </c>
      <c r="AS5262" s="77">
        <v>0</v>
      </c>
      <c r="AT5262" s="77">
        <v>1</v>
      </c>
      <c r="AU5262" s="77">
        <v>0</v>
      </c>
      <c r="BA5262" s="77">
        <v>-0.91</v>
      </c>
    </row>
    <row r="5263" spans="3:53" x14ac:dyDescent="0.25">
      <c r="C5263" s="77" t="s">
        <v>676</v>
      </c>
      <c r="D5263" s="77" t="s">
        <v>658</v>
      </c>
      <c r="E5263" s="77">
        <v>27.32</v>
      </c>
      <c r="F5263" s="77">
        <v>7.99</v>
      </c>
      <c r="G5263" s="77">
        <v>3.77</v>
      </c>
      <c r="H5263" s="77">
        <v>6430</v>
      </c>
      <c r="I5263" s="77">
        <v>6.7210000000000001</v>
      </c>
      <c r="J5263" s="77" t="s">
        <v>74</v>
      </c>
      <c r="K5263" s="77">
        <v>60.09</v>
      </c>
      <c r="L5263" s="77">
        <v>27.103079999999999</v>
      </c>
      <c r="M5263" s="77">
        <v>0.43139008555485342</v>
      </c>
      <c r="N5263" s="77">
        <v>26.87910217391304</v>
      </c>
      <c r="O5263" s="77">
        <v>1.2682634407997699</v>
      </c>
      <c r="P5263" s="77">
        <v>7452000</v>
      </c>
      <c r="Q5263" s="77">
        <v>13774000</v>
      </c>
      <c r="R5263" s="77">
        <v>0.54</v>
      </c>
      <c r="S5263" s="77">
        <v>32.043999999999997</v>
      </c>
      <c r="T5263" s="77">
        <v>6.867</v>
      </c>
      <c r="U5263" s="77">
        <v>17.429600000000001</v>
      </c>
      <c r="V5263" s="77">
        <v>2.447745585193712</v>
      </c>
      <c r="AC5263" s="77">
        <v>27.33</v>
      </c>
      <c r="AD5263" s="77">
        <v>26.57</v>
      </c>
      <c r="AH5263" s="77">
        <f>IF(AND(M5263&lt;Variables!$G$6,M5263&gt;Variables!$G$5),0,1)</f>
        <v>1</v>
      </c>
      <c r="AI5263" s="77">
        <f t="shared" si="166"/>
        <v>0</v>
      </c>
      <c r="AJ5263" s="77">
        <f>IF(I5263&gt;Variables!$G$7,0,1)</f>
        <v>1</v>
      </c>
      <c r="AK5263" s="77">
        <f>IF(F5263&gt;Variables!$G$8,0,1)</f>
        <v>1</v>
      </c>
      <c r="AL5263" s="77">
        <f>IF(G5263&gt;Variables!$G$9,0,1)</f>
        <v>1</v>
      </c>
      <c r="AM5263" s="77">
        <f>IF(AND(K5263&gt;Variables!$G$10,K5263&lt;Variables!$G$11),0,1)</f>
        <v>1</v>
      </c>
      <c r="AN5263" s="77">
        <f>IF(H5263&lt;Variables!$G$13,1,0)</f>
        <v>0</v>
      </c>
      <c r="AO5263" s="77">
        <f>IF(R5263&lt;Variables!$G$12,0,1)</f>
        <v>0</v>
      </c>
      <c r="AP5263" s="78">
        <f t="shared" si="167"/>
        <v>0</v>
      </c>
      <c r="AQ5263" s="77">
        <f>IF(V5263&lt;Variables!$G$15,1,0)</f>
        <v>1</v>
      </c>
      <c r="AR5263" s="77">
        <v>0</v>
      </c>
      <c r="AS5263" s="77">
        <v>0</v>
      </c>
      <c r="AT5263" s="77">
        <v>1</v>
      </c>
      <c r="AU5263" s="77">
        <v>0</v>
      </c>
      <c r="BA5263" s="77">
        <v>-2.25</v>
      </c>
    </row>
    <row r="5264" spans="3:53" x14ac:dyDescent="0.25">
      <c r="C5264" s="77" t="s">
        <v>676</v>
      </c>
      <c r="D5264" s="77" t="s">
        <v>661</v>
      </c>
      <c r="E5264" s="77">
        <v>47.12</v>
      </c>
      <c r="F5264" s="77">
        <v>9.2100000000000009</v>
      </c>
      <c r="G5264" s="77">
        <v>8.23</v>
      </c>
      <c r="H5264" s="77">
        <v>1770</v>
      </c>
      <c r="I5264" s="77">
        <v>0.25900000000000001</v>
      </c>
      <c r="J5264" s="77" t="s">
        <v>74</v>
      </c>
      <c r="K5264" s="77">
        <v>49.15</v>
      </c>
      <c r="L5264" s="77">
        <v>47.328339999999997</v>
      </c>
      <c r="M5264" s="77">
        <v>-0.84165216865836523</v>
      </c>
      <c r="N5264" s="77">
        <v>46.709278260869567</v>
      </c>
      <c r="O5264" s="77">
        <v>0.4725436730101244</v>
      </c>
      <c r="P5264" s="77">
        <v>1683000</v>
      </c>
      <c r="Q5264" s="77">
        <v>2052000</v>
      </c>
      <c r="R5264" s="77">
        <v>0.82</v>
      </c>
      <c r="S5264" s="77">
        <v>32.043999999999997</v>
      </c>
      <c r="T5264" s="77">
        <v>6.867</v>
      </c>
      <c r="U5264" s="77">
        <v>17.429600000000001</v>
      </c>
      <c r="V5264" s="77">
        <v>2.3780108686414949</v>
      </c>
      <c r="AC5264" s="77">
        <v>53.69</v>
      </c>
      <c r="AD5264" s="77">
        <v>46.872999999999998</v>
      </c>
      <c r="AH5264" s="77">
        <f>IF(AND(M5264&lt;Variables!$G$6,M5264&gt;Variables!$G$5),0,1)</f>
        <v>1</v>
      </c>
      <c r="AI5264" s="77">
        <f t="shared" si="166"/>
        <v>0</v>
      </c>
      <c r="AJ5264" s="77">
        <f>IF(I5264&gt;Variables!$G$7,0,1)</f>
        <v>1</v>
      </c>
      <c r="AK5264" s="77">
        <f>IF(F5264&gt;Variables!$G$8,0,1)</f>
        <v>0</v>
      </c>
      <c r="AL5264" s="77">
        <f>IF(G5264&gt;Variables!$G$9,0,1)</f>
        <v>1</v>
      </c>
      <c r="AM5264" s="77">
        <f>IF(AND(K5264&gt;Variables!$G$10,K5264&lt;Variables!$G$11),0,1)</f>
        <v>1</v>
      </c>
      <c r="AN5264" s="77">
        <f>IF(H5264&lt;Variables!$G$13,1,0)</f>
        <v>0</v>
      </c>
      <c r="AO5264" s="77">
        <f>IF(R5264&lt;Variables!$G$12,0,1)</f>
        <v>0</v>
      </c>
      <c r="AP5264" s="78">
        <f t="shared" si="167"/>
        <v>0</v>
      </c>
      <c r="AQ5264" s="77">
        <f>IF(V5264&lt;Variables!$G$15,1,0)</f>
        <v>1</v>
      </c>
      <c r="AR5264" s="77">
        <v>1</v>
      </c>
      <c r="AS5264" s="77">
        <v>0</v>
      </c>
      <c r="AT5264" s="77">
        <v>0</v>
      </c>
      <c r="AU5264" s="77">
        <v>0</v>
      </c>
      <c r="BA5264" s="77">
        <v>2</v>
      </c>
    </row>
    <row r="5265" spans="3:53" x14ac:dyDescent="0.25">
      <c r="C5265" s="77" t="s">
        <v>676</v>
      </c>
      <c r="D5265" s="77" t="s">
        <v>551</v>
      </c>
      <c r="E5265" s="77">
        <v>5.31</v>
      </c>
      <c r="F5265" s="77">
        <v>34.380000000000003</v>
      </c>
      <c r="G5265" s="77">
        <v>-4.25</v>
      </c>
      <c r="H5265" s="77">
        <v>38.479999999999997</v>
      </c>
      <c r="I5265" s="77">
        <v>8.8160000000000007</v>
      </c>
      <c r="J5265" s="77" t="s">
        <v>75</v>
      </c>
      <c r="K5265" s="77">
        <v>55.46</v>
      </c>
      <c r="L5265" s="77">
        <v>5.127065</v>
      </c>
      <c r="M5265" s="77">
        <v>1.03246204212351</v>
      </c>
      <c r="N5265" s="77">
        <v>5.2777913043478266</v>
      </c>
      <c r="O5265" s="77">
        <v>-1.852883123045558</v>
      </c>
      <c r="P5265" s="77">
        <v>55360000</v>
      </c>
      <c r="Q5265" s="77">
        <v>11670000</v>
      </c>
      <c r="R5265" s="77">
        <v>4.74</v>
      </c>
      <c r="S5265" s="77">
        <v>32.043999999999997</v>
      </c>
      <c r="T5265" s="77">
        <v>6.867</v>
      </c>
      <c r="U5265" s="77">
        <v>17.429600000000001</v>
      </c>
      <c r="V5265" s="77">
        <v>2.380441229842805</v>
      </c>
      <c r="AC5265" s="77">
        <v>7.52</v>
      </c>
      <c r="AD5265" s="77">
        <v>5.15</v>
      </c>
      <c r="AH5265" s="77">
        <f>IF(AND(M5265&lt;Variables!$G$6,M5265&gt;Variables!$G$5),0,1)</f>
        <v>1</v>
      </c>
      <c r="AI5265" s="77">
        <f t="shared" si="166"/>
        <v>1</v>
      </c>
      <c r="AJ5265" s="77">
        <f>IF(I5265&gt;Variables!$G$7,0,1)</f>
        <v>1</v>
      </c>
      <c r="AK5265" s="77">
        <f>IF(F5265&gt;Variables!$G$8,0,1)</f>
        <v>0</v>
      </c>
      <c r="AL5265" s="77">
        <f>IF(G5265&gt;Variables!$G$9,0,1)</f>
        <v>1</v>
      </c>
      <c r="AM5265" s="77">
        <f>IF(AND(K5265&gt;Variables!$G$10,K5265&lt;Variables!$G$11),0,1)</f>
        <v>1</v>
      </c>
      <c r="AN5265" s="77">
        <f>IF(H5265&lt;Variables!$G$13,1,0)</f>
        <v>1</v>
      </c>
      <c r="AO5265" s="77">
        <f>IF(R5265&lt;Variables!$G$12,0,1)</f>
        <v>1</v>
      </c>
      <c r="AP5265" s="78">
        <f t="shared" si="167"/>
        <v>1</v>
      </c>
      <c r="AQ5265" s="77">
        <f>IF(V5265&lt;Variables!$G$15,1,0)</f>
        <v>1</v>
      </c>
      <c r="AR5265" s="77">
        <v>0</v>
      </c>
      <c r="AS5265" s="77">
        <v>0</v>
      </c>
      <c r="AT5265" s="77">
        <v>1</v>
      </c>
      <c r="AU5265" s="77">
        <v>0</v>
      </c>
      <c r="BA5265" s="77">
        <v>-2.25</v>
      </c>
    </row>
    <row r="5266" spans="3:53" x14ac:dyDescent="0.25">
      <c r="C5266" s="77" t="s">
        <v>676</v>
      </c>
      <c r="D5266" s="77" t="s">
        <v>678</v>
      </c>
      <c r="E5266" s="77">
        <v>1.79</v>
      </c>
      <c r="F5266" s="77">
        <v>38.06</v>
      </c>
      <c r="G5266" s="77">
        <v>13.21</v>
      </c>
      <c r="H5266" s="77">
        <v>-99999</v>
      </c>
      <c r="I5266" s="77">
        <v>-6.4630000000000001</v>
      </c>
      <c r="J5266" s="77" t="s">
        <v>75</v>
      </c>
      <c r="K5266" s="77">
        <v>54.65</v>
      </c>
      <c r="L5266" s="77">
        <v>1.8166666666666671</v>
      </c>
      <c r="M5266" s="77">
        <v>-0.91743119266054718</v>
      </c>
      <c r="N5266" s="77">
        <v>1.796</v>
      </c>
      <c r="O5266" s="77">
        <v>0.22271714922049021</v>
      </c>
      <c r="P5266" s="77">
        <v>138043</v>
      </c>
      <c r="Q5266" s="77">
        <v>11237</v>
      </c>
      <c r="R5266" s="77">
        <v>12.28</v>
      </c>
      <c r="S5266" s="77">
        <v>32.043999999999997</v>
      </c>
      <c r="T5266" s="77">
        <v>6.867</v>
      </c>
      <c r="U5266" s="77">
        <v>17.429600000000001</v>
      </c>
      <c r="V5266" s="77">
        <v>2.4513475779816511</v>
      </c>
      <c r="AC5266" s="77">
        <v>2.09</v>
      </c>
      <c r="AD5266" s="77">
        <v>1.76</v>
      </c>
      <c r="AH5266" s="77">
        <f>IF(AND(M5266&lt;Variables!$G$6,M5266&gt;Variables!$G$5),0,1)</f>
        <v>1</v>
      </c>
      <c r="AI5266" s="77">
        <f t="shared" si="166"/>
        <v>0</v>
      </c>
      <c r="AJ5266" s="77">
        <f>IF(I5266&gt;Variables!$G$7,0,1)</f>
        <v>1</v>
      </c>
      <c r="AK5266" s="77">
        <f>IF(F5266&gt;Variables!$G$8,0,1)</f>
        <v>0</v>
      </c>
      <c r="AL5266" s="77">
        <f>IF(G5266&gt;Variables!$G$9,0,1)</f>
        <v>0</v>
      </c>
      <c r="AM5266" s="77">
        <f>IF(AND(K5266&gt;Variables!$G$10,K5266&lt;Variables!$G$11),0,1)</f>
        <v>1</v>
      </c>
      <c r="AN5266" s="77">
        <f>IF(H5266&lt;Variables!$G$13,1,0)</f>
        <v>1</v>
      </c>
      <c r="AO5266" s="77">
        <f>IF(R5266&lt;Variables!$G$12,0,1)</f>
        <v>1</v>
      </c>
      <c r="AP5266" s="78">
        <f t="shared" si="167"/>
        <v>1</v>
      </c>
      <c r="AQ5266" s="77">
        <f>IF(V5266&lt;Variables!$G$15,1,0)</f>
        <v>1</v>
      </c>
      <c r="AR5266" s="77">
        <v>1</v>
      </c>
      <c r="AS5266" s="77">
        <v>0</v>
      </c>
      <c r="AT5266" s="77">
        <v>0</v>
      </c>
      <c r="AU5266" s="77">
        <v>0</v>
      </c>
      <c r="BA5266" s="77">
        <v>2</v>
      </c>
    </row>
    <row r="5267" spans="3:53" x14ac:dyDescent="0.25">
      <c r="C5267" s="77" t="s">
        <v>676</v>
      </c>
      <c r="D5267" s="77" t="s">
        <v>581</v>
      </c>
      <c r="E5267" s="77">
        <v>109.28</v>
      </c>
      <c r="F5267" s="77">
        <v>16.489999999999998</v>
      </c>
      <c r="G5267" s="77">
        <v>-1</v>
      </c>
      <c r="H5267" s="77">
        <v>5880</v>
      </c>
      <c r="I5267" s="77">
        <v>43.906999999999996</v>
      </c>
      <c r="J5267" s="77" t="s">
        <v>74</v>
      </c>
      <c r="K5267" s="77">
        <v>54.18</v>
      </c>
      <c r="L5267" s="77">
        <v>109.424905</v>
      </c>
      <c r="M5267" s="77">
        <v>-3.1898588351522768E-2</v>
      </c>
      <c r="N5267" s="77">
        <v>109.5301173913044</v>
      </c>
      <c r="O5267" s="77">
        <v>-0.12792590261160081</v>
      </c>
      <c r="P5267" s="77">
        <v>1391000</v>
      </c>
      <c r="Q5267" s="77">
        <v>826738</v>
      </c>
      <c r="R5267" s="77">
        <v>1.68</v>
      </c>
      <c r="S5267" s="77">
        <v>32.043999999999997</v>
      </c>
      <c r="T5267" s="77">
        <v>6.867</v>
      </c>
      <c r="U5267" s="77">
        <v>17.429600000000001</v>
      </c>
      <c r="V5267" s="77">
        <v>2.411519237951945</v>
      </c>
      <c r="AC5267" s="77">
        <v>110</v>
      </c>
      <c r="AD5267" s="77">
        <v>105.51</v>
      </c>
      <c r="AH5267" s="77">
        <f>IF(AND(M5267&lt;Variables!$G$6,M5267&gt;Variables!$G$5),0,1)</f>
        <v>1</v>
      </c>
      <c r="AI5267" s="77">
        <f t="shared" si="166"/>
        <v>1</v>
      </c>
      <c r="AJ5267" s="77">
        <f>IF(I5267&gt;Variables!$G$7,0,1)</f>
        <v>1</v>
      </c>
      <c r="AK5267" s="77">
        <f>IF(F5267&gt;Variables!$G$8,0,1)</f>
        <v>0</v>
      </c>
      <c r="AL5267" s="77">
        <f>IF(G5267&gt;Variables!$G$9,0,1)</f>
        <v>1</v>
      </c>
      <c r="AM5267" s="77">
        <f>IF(AND(K5267&gt;Variables!$G$10,K5267&lt;Variables!$G$11),0,1)</f>
        <v>1</v>
      </c>
      <c r="AN5267" s="77">
        <f>IF(H5267&lt;Variables!$G$13,1,0)</f>
        <v>0</v>
      </c>
      <c r="AO5267" s="77">
        <f>IF(R5267&lt;Variables!$G$12,0,1)</f>
        <v>0</v>
      </c>
      <c r="AP5267" s="78">
        <f t="shared" si="167"/>
        <v>0</v>
      </c>
      <c r="AQ5267" s="77">
        <f>IF(V5267&lt;Variables!$G$15,1,0)</f>
        <v>1</v>
      </c>
      <c r="AR5267" s="77">
        <v>0</v>
      </c>
      <c r="AS5267" s="77">
        <v>0</v>
      </c>
      <c r="AT5267" s="77">
        <v>1</v>
      </c>
      <c r="AU5267" s="77">
        <v>0</v>
      </c>
      <c r="BA5267" s="77">
        <v>-2.25</v>
      </c>
    </row>
    <row r="5268" spans="3:53" x14ac:dyDescent="0.25">
      <c r="C5268" s="77" t="s">
        <v>676</v>
      </c>
      <c r="D5268" s="77" t="s">
        <v>665</v>
      </c>
      <c r="E5268" s="77">
        <v>153.74</v>
      </c>
      <c r="F5268" s="77">
        <v>7.5</v>
      </c>
      <c r="G5268" s="77">
        <v>-2.19</v>
      </c>
      <c r="H5268" s="77">
        <v>10450</v>
      </c>
      <c r="I5268" s="77">
        <v>1.5660000000000001</v>
      </c>
      <c r="J5268" s="77" t="s">
        <v>75</v>
      </c>
      <c r="K5268" s="77">
        <v>61.05</v>
      </c>
      <c r="L5268" s="77">
        <v>152.54107999999999</v>
      </c>
      <c r="M5268" s="77">
        <v>0.48440721673137421</v>
      </c>
      <c r="N5268" s="77">
        <v>153.4017065217391</v>
      </c>
      <c r="O5268" s="77">
        <v>-7.9338440555014628E-2</v>
      </c>
      <c r="P5268" s="77">
        <v>1484000</v>
      </c>
      <c r="Q5268" s="77">
        <v>1306000</v>
      </c>
      <c r="R5268" s="77">
        <v>1.1399999999999999</v>
      </c>
      <c r="S5268" s="77">
        <v>32.043999999999997</v>
      </c>
      <c r="T5268" s="77">
        <v>6.867</v>
      </c>
      <c r="U5268" s="77">
        <v>17.429600000000001</v>
      </c>
      <c r="V5268" s="77">
        <v>2.4534248155017662</v>
      </c>
      <c r="AC5268" s="77">
        <v>155.4829</v>
      </c>
      <c r="AD5268" s="77">
        <v>148.36009999999999</v>
      </c>
      <c r="AH5268" s="77">
        <f>IF(AND(M5268&lt;Variables!$G$6,M5268&gt;Variables!$G$5),0,1)</f>
        <v>1</v>
      </c>
      <c r="AI5268" s="77">
        <f t="shared" si="166"/>
        <v>1</v>
      </c>
      <c r="AJ5268" s="77">
        <f>IF(I5268&gt;Variables!$G$7,0,1)</f>
        <v>1</v>
      </c>
      <c r="AK5268" s="77">
        <f>IF(F5268&gt;Variables!$G$8,0,1)</f>
        <v>1</v>
      </c>
      <c r="AL5268" s="77">
        <f>IF(G5268&gt;Variables!$G$9,0,1)</f>
        <v>1</v>
      </c>
      <c r="AM5268" s="77">
        <f>IF(AND(K5268&gt;Variables!$G$10,K5268&lt;Variables!$G$11),0,1)</f>
        <v>1</v>
      </c>
      <c r="AN5268" s="77">
        <f>IF(H5268&lt;Variables!$G$13,1,0)</f>
        <v>0</v>
      </c>
      <c r="AO5268" s="77">
        <f>IF(R5268&lt;Variables!$G$12,0,1)</f>
        <v>0</v>
      </c>
      <c r="AP5268" s="78">
        <f t="shared" si="167"/>
        <v>1</v>
      </c>
      <c r="AQ5268" s="77">
        <f>IF(V5268&lt;Variables!$G$15,1,0)</f>
        <v>1</v>
      </c>
      <c r="AR5268" s="77">
        <v>0</v>
      </c>
      <c r="AS5268" s="77">
        <v>0</v>
      </c>
      <c r="AT5268" s="77">
        <v>1</v>
      </c>
      <c r="AU5268" s="77">
        <v>0</v>
      </c>
      <c r="BA5268" s="77">
        <v>-2.17</v>
      </c>
    </row>
    <row r="5269" spans="3:53" x14ac:dyDescent="0.25">
      <c r="C5269" s="77" t="s">
        <v>676</v>
      </c>
      <c r="D5269" s="77" t="s">
        <v>188</v>
      </c>
      <c r="E5269" s="77">
        <v>44.76</v>
      </c>
      <c r="F5269" s="77">
        <v>6.19</v>
      </c>
      <c r="G5269" s="77">
        <v>5.17</v>
      </c>
      <c r="H5269" s="77">
        <v>32860</v>
      </c>
      <c r="I5269" s="77">
        <v>29.652000000000001</v>
      </c>
      <c r="J5269" s="77" t="s">
        <v>75</v>
      </c>
      <c r="K5269" s="77">
        <v>56.32</v>
      </c>
      <c r="L5269" s="77">
        <v>44.727249999999991</v>
      </c>
      <c r="M5269" s="77">
        <v>-0.30685991202228502</v>
      </c>
      <c r="N5269" s="77">
        <v>44.084826086956518</v>
      </c>
      <c r="O5269" s="77">
        <v>1.145913362677305</v>
      </c>
      <c r="P5269" s="77">
        <v>4585000</v>
      </c>
      <c r="Q5269" s="77">
        <v>14834000</v>
      </c>
      <c r="R5269" s="77">
        <v>0.31</v>
      </c>
      <c r="S5269" s="77">
        <v>32.043999999999997</v>
      </c>
      <c r="T5269" s="77">
        <v>6.867</v>
      </c>
      <c r="U5269" s="77">
        <v>17.429600000000001</v>
      </c>
      <c r="V5269" s="77">
        <v>2.4460544139243958</v>
      </c>
      <c r="AC5269" s="77">
        <v>45.53</v>
      </c>
      <c r="AD5269" s="77">
        <v>44.03</v>
      </c>
      <c r="AH5269" s="77">
        <f>IF(AND(M5269&lt;Variables!$G$6,M5269&gt;Variables!$G$5),0,1)</f>
        <v>1</v>
      </c>
      <c r="AI5269" s="77">
        <f t="shared" si="166"/>
        <v>0</v>
      </c>
      <c r="AJ5269" s="77">
        <f>IF(I5269&gt;Variables!$G$7,0,1)</f>
        <v>1</v>
      </c>
      <c r="AK5269" s="77">
        <f>IF(F5269&gt;Variables!$G$8,0,1)</f>
        <v>1</v>
      </c>
      <c r="AL5269" s="77">
        <f>IF(G5269&gt;Variables!$G$9,0,1)</f>
        <v>1</v>
      </c>
      <c r="AM5269" s="77">
        <f>IF(AND(K5269&gt;Variables!$G$10,K5269&lt;Variables!$G$11),0,1)</f>
        <v>1</v>
      </c>
      <c r="AN5269" s="77">
        <f>IF(H5269&lt;Variables!$G$13,1,0)</f>
        <v>0</v>
      </c>
      <c r="AO5269" s="77">
        <f>IF(R5269&lt;Variables!$G$12,0,1)</f>
        <v>0</v>
      </c>
      <c r="AP5269" s="78">
        <f t="shared" si="167"/>
        <v>1</v>
      </c>
      <c r="AQ5269" s="77">
        <f>IF(V5269&lt;Variables!$G$15,1,0)</f>
        <v>1</v>
      </c>
      <c r="AR5269" s="77">
        <v>0</v>
      </c>
      <c r="AS5269" s="77">
        <v>0</v>
      </c>
      <c r="AT5269" s="77">
        <v>1</v>
      </c>
      <c r="AU5269" s="77">
        <v>0</v>
      </c>
      <c r="BA5269" s="77">
        <v>-1.53</v>
      </c>
    </row>
    <row r="5270" spans="3:53" x14ac:dyDescent="0.25">
      <c r="C5270" s="77" t="s">
        <v>676</v>
      </c>
      <c r="D5270" s="77" t="s">
        <v>575</v>
      </c>
      <c r="E5270" s="77">
        <v>46.32</v>
      </c>
      <c r="F5270" s="77">
        <v>6.66</v>
      </c>
      <c r="G5270" s="77">
        <v>4.38</v>
      </c>
      <c r="H5270" s="77">
        <v>2630</v>
      </c>
      <c r="I5270" s="77">
        <v>-17.259</v>
      </c>
      <c r="J5270" s="77" t="s">
        <v>75</v>
      </c>
      <c r="K5270" s="77">
        <v>70.09</v>
      </c>
      <c r="L5270" s="77">
        <v>45.778154999999991</v>
      </c>
      <c r="M5270" s="77">
        <v>0.92149847454536316</v>
      </c>
      <c r="N5270" s="77">
        <v>45.256726086956533</v>
      </c>
      <c r="O5270" s="77">
        <v>2.084273420996174</v>
      </c>
      <c r="P5270" s="77">
        <v>473867</v>
      </c>
      <c r="Q5270" s="77">
        <v>1620000</v>
      </c>
      <c r="R5270" s="77">
        <v>0.28999999999999998</v>
      </c>
      <c r="S5270" s="77">
        <v>32.043999999999997</v>
      </c>
      <c r="T5270" s="77">
        <v>6.867</v>
      </c>
      <c r="U5270" s="77">
        <v>17.429600000000001</v>
      </c>
      <c r="V5270" s="77">
        <v>2.497708171888577</v>
      </c>
      <c r="AC5270" s="77">
        <v>48.879899999999999</v>
      </c>
      <c r="AD5270" s="77">
        <v>46.062399999999997</v>
      </c>
      <c r="AH5270" s="77">
        <f>IF(AND(M5270&lt;Variables!$G$6,M5270&gt;Variables!$G$5),0,1)</f>
        <v>1</v>
      </c>
      <c r="AI5270" s="77">
        <f t="shared" si="166"/>
        <v>0</v>
      </c>
      <c r="AJ5270" s="77">
        <f>IF(I5270&gt;Variables!$G$7,0,1)</f>
        <v>1</v>
      </c>
      <c r="AK5270" s="77">
        <f>IF(F5270&gt;Variables!$G$8,0,1)</f>
        <v>1</v>
      </c>
      <c r="AL5270" s="77">
        <f>IF(G5270&gt;Variables!$G$9,0,1)</f>
        <v>1</v>
      </c>
      <c r="AM5270" s="77">
        <f>IF(AND(K5270&gt;Variables!$G$10,K5270&lt;Variables!$G$11),0,1)</f>
        <v>1</v>
      </c>
      <c r="AN5270" s="77">
        <f>IF(H5270&lt;Variables!$G$13,1,0)</f>
        <v>0</v>
      </c>
      <c r="AO5270" s="77">
        <f>IF(R5270&lt;Variables!$G$12,0,1)</f>
        <v>0</v>
      </c>
      <c r="AP5270" s="78">
        <f t="shared" si="167"/>
        <v>1</v>
      </c>
      <c r="AQ5270" s="77">
        <f>IF(V5270&lt;Variables!$G$15,1,0)</f>
        <v>1</v>
      </c>
      <c r="AR5270" s="77">
        <v>1</v>
      </c>
      <c r="AS5270" s="77">
        <v>0</v>
      </c>
      <c r="AT5270" s="77">
        <v>0</v>
      </c>
      <c r="AU5270" s="77">
        <v>0</v>
      </c>
      <c r="BA5270" s="77">
        <v>2</v>
      </c>
    </row>
    <row r="5271" spans="3:53" x14ac:dyDescent="0.25">
      <c r="C5271" s="77" t="s">
        <v>676</v>
      </c>
      <c r="D5271" s="77" t="s">
        <v>180</v>
      </c>
      <c r="E5271" s="77">
        <v>15.84</v>
      </c>
      <c r="F5271" s="77">
        <v>8.64</v>
      </c>
      <c r="G5271" s="77">
        <v>6.76</v>
      </c>
      <c r="H5271" s="77">
        <v>3820</v>
      </c>
      <c r="I5271" s="77">
        <v>-80.716999999999999</v>
      </c>
      <c r="J5271" s="77" t="s">
        <v>75</v>
      </c>
      <c r="K5271" s="77">
        <v>59.88</v>
      </c>
      <c r="L5271" s="77">
        <v>15.773009999999999</v>
      </c>
      <c r="M5271" s="77">
        <v>0.61491116787474243</v>
      </c>
      <c r="N5271" s="77">
        <v>15.615667391304351</v>
      </c>
      <c r="O5271" s="77">
        <v>1.6287014978128831</v>
      </c>
      <c r="P5271" s="77">
        <v>2514000</v>
      </c>
      <c r="Q5271" s="77">
        <v>13133000</v>
      </c>
      <c r="R5271" s="77">
        <v>0.19</v>
      </c>
      <c r="S5271" s="77">
        <v>32.043999999999997</v>
      </c>
      <c r="T5271" s="77">
        <v>6.867</v>
      </c>
      <c r="U5271" s="77">
        <v>17.429600000000001</v>
      </c>
      <c r="V5271" s="77">
        <v>2.4358235787213731</v>
      </c>
      <c r="AC5271" s="77">
        <v>15.89</v>
      </c>
      <c r="AD5271" s="77">
        <v>14.87</v>
      </c>
      <c r="AH5271" s="77">
        <f>IF(AND(M5271&lt;Variables!$G$6,M5271&gt;Variables!$G$5),0,1)</f>
        <v>1</v>
      </c>
      <c r="AI5271" s="77">
        <f t="shared" si="166"/>
        <v>0</v>
      </c>
      <c r="AJ5271" s="77">
        <f>IF(I5271&gt;Variables!$G$7,0,1)</f>
        <v>1</v>
      </c>
      <c r="AK5271" s="77">
        <f>IF(F5271&gt;Variables!$G$8,0,1)</f>
        <v>1</v>
      </c>
      <c r="AL5271" s="77">
        <f>IF(G5271&gt;Variables!$G$9,0,1)</f>
        <v>1</v>
      </c>
      <c r="AM5271" s="77">
        <f>IF(AND(K5271&gt;Variables!$G$10,K5271&lt;Variables!$G$11),0,1)</f>
        <v>1</v>
      </c>
      <c r="AN5271" s="77">
        <f>IF(H5271&lt;Variables!$G$13,1,0)</f>
        <v>0</v>
      </c>
      <c r="AO5271" s="77">
        <f>IF(R5271&lt;Variables!$G$12,0,1)</f>
        <v>0</v>
      </c>
      <c r="AP5271" s="78">
        <f t="shared" si="167"/>
        <v>1</v>
      </c>
      <c r="AQ5271" s="77">
        <f>IF(V5271&lt;Variables!$G$15,1,0)</f>
        <v>1</v>
      </c>
      <c r="AR5271" s="77">
        <v>0</v>
      </c>
      <c r="AS5271" s="77">
        <v>0</v>
      </c>
      <c r="AT5271" s="77">
        <v>1</v>
      </c>
      <c r="AU5271" s="77">
        <v>0</v>
      </c>
      <c r="BA5271" s="77">
        <v>-2.25</v>
      </c>
    </row>
    <row r="5272" spans="3:53" x14ac:dyDescent="0.25">
      <c r="C5272" s="77" t="s">
        <v>676</v>
      </c>
      <c r="D5272" s="77" t="s">
        <v>662</v>
      </c>
      <c r="E5272" s="77">
        <v>8.64</v>
      </c>
      <c r="F5272" s="77">
        <v>25.44</v>
      </c>
      <c r="G5272" s="77">
        <v>1.65</v>
      </c>
      <c r="H5272" s="77">
        <v>583.41</v>
      </c>
      <c r="I5272" s="77">
        <v>25.602</v>
      </c>
      <c r="J5272" s="77" t="s">
        <v>74</v>
      </c>
      <c r="K5272" s="77">
        <v>56.09</v>
      </c>
      <c r="L5272" s="77">
        <v>8.6428949999999993</v>
      </c>
      <c r="M5272" s="77">
        <v>-0.26489966614195948</v>
      </c>
      <c r="N5272" s="77">
        <v>8.6755586956521746</v>
      </c>
      <c r="O5272" s="77">
        <v>-0.64040481542726579</v>
      </c>
      <c r="P5272" s="77">
        <v>1840000</v>
      </c>
      <c r="Q5272" s="77">
        <v>659720</v>
      </c>
      <c r="R5272" s="77">
        <v>2.79</v>
      </c>
      <c r="S5272" s="77">
        <v>32.043999999999997</v>
      </c>
      <c r="T5272" s="77">
        <v>6.867</v>
      </c>
      <c r="U5272" s="77">
        <v>17.429600000000001</v>
      </c>
      <c r="V5272" s="77">
        <v>2.4416388254558221</v>
      </c>
      <c r="AC5272" s="77">
        <v>8.9700000000000006</v>
      </c>
      <c r="AD5272" s="77">
        <v>8.61</v>
      </c>
      <c r="AH5272" s="77">
        <f>IF(AND(M5272&lt;Variables!$G$6,M5272&gt;Variables!$G$5),0,1)</f>
        <v>1</v>
      </c>
      <c r="AI5272" s="77">
        <f t="shared" si="166"/>
        <v>1</v>
      </c>
      <c r="AJ5272" s="77">
        <f>IF(I5272&gt;Variables!$G$7,0,1)</f>
        <v>1</v>
      </c>
      <c r="AK5272" s="77">
        <f>IF(F5272&gt;Variables!$G$8,0,1)</f>
        <v>0</v>
      </c>
      <c r="AL5272" s="77">
        <f>IF(G5272&gt;Variables!$G$9,0,1)</f>
        <v>1</v>
      </c>
      <c r="AM5272" s="77">
        <f>IF(AND(K5272&gt;Variables!$G$10,K5272&lt;Variables!$G$11),0,1)</f>
        <v>1</v>
      </c>
      <c r="AN5272" s="77">
        <f>IF(H5272&lt;Variables!$G$13,1,0)</f>
        <v>1</v>
      </c>
      <c r="AO5272" s="77">
        <f>IF(R5272&lt;Variables!$G$12,0,1)</f>
        <v>1</v>
      </c>
      <c r="AP5272" s="78">
        <f t="shared" si="167"/>
        <v>0</v>
      </c>
      <c r="AQ5272" s="77">
        <f>IF(V5272&lt;Variables!$G$15,1,0)</f>
        <v>1</v>
      </c>
      <c r="AR5272" s="77">
        <v>1</v>
      </c>
      <c r="AS5272" s="77">
        <v>0</v>
      </c>
      <c r="AT5272" s="77">
        <v>0</v>
      </c>
      <c r="AU5272" s="77">
        <v>0</v>
      </c>
      <c r="BA5272" s="77">
        <v>1.05</v>
      </c>
    </row>
    <row r="5273" spans="3:53" x14ac:dyDescent="0.25">
      <c r="C5273" s="77" t="s">
        <v>676</v>
      </c>
      <c r="D5273" s="77" t="s">
        <v>666</v>
      </c>
      <c r="E5273" s="77">
        <v>46.39</v>
      </c>
      <c r="F5273" s="77">
        <v>9.98</v>
      </c>
      <c r="G5273" s="77">
        <v>-6.51</v>
      </c>
      <c r="H5273" s="77">
        <v>2780</v>
      </c>
      <c r="I5273" s="77">
        <v>-2.4609999999999999</v>
      </c>
      <c r="J5273" s="77" t="s">
        <v>75</v>
      </c>
      <c r="K5273" s="77">
        <v>57.38</v>
      </c>
      <c r="L5273" s="77">
        <v>45.772075000000001</v>
      </c>
      <c r="M5273" s="77">
        <v>0.7738888831236066</v>
      </c>
      <c r="N5273" s="77">
        <v>46.300732608695647</v>
      </c>
      <c r="O5273" s="77">
        <v>-0.37673833407744722</v>
      </c>
      <c r="P5273" s="77">
        <v>2820000</v>
      </c>
      <c r="Q5273" s="77">
        <v>1269000</v>
      </c>
      <c r="R5273" s="77">
        <v>2.2200000000000002</v>
      </c>
      <c r="S5273" s="77">
        <v>32.043999999999997</v>
      </c>
      <c r="T5273" s="77">
        <v>6.867</v>
      </c>
      <c r="U5273" s="77">
        <v>17.429600000000001</v>
      </c>
      <c r="V5273" s="77">
        <v>2.4068414547616639</v>
      </c>
      <c r="AC5273" s="77">
        <v>47.219900000000003</v>
      </c>
      <c r="AD5273" s="77">
        <v>43.42</v>
      </c>
      <c r="AH5273" s="77">
        <f>IF(AND(M5273&lt;Variables!$G$6,M5273&gt;Variables!$G$5),0,1)</f>
        <v>1</v>
      </c>
      <c r="AI5273" s="77">
        <f t="shared" si="166"/>
        <v>1</v>
      </c>
      <c r="AJ5273" s="77">
        <f>IF(I5273&gt;Variables!$G$7,0,1)</f>
        <v>1</v>
      </c>
      <c r="AK5273" s="77">
        <f>IF(F5273&gt;Variables!$G$8,0,1)</f>
        <v>0</v>
      </c>
      <c r="AL5273" s="77">
        <f>IF(G5273&gt;Variables!$G$9,0,1)</f>
        <v>1</v>
      </c>
      <c r="AM5273" s="77">
        <f>IF(AND(K5273&gt;Variables!$G$10,K5273&lt;Variables!$G$11),0,1)</f>
        <v>1</v>
      </c>
      <c r="AN5273" s="77">
        <f>IF(H5273&lt;Variables!$G$13,1,0)</f>
        <v>0</v>
      </c>
      <c r="AO5273" s="77">
        <f>IF(R5273&lt;Variables!$G$12,0,1)</f>
        <v>1</v>
      </c>
      <c r="AP5273" s="78">
        <f t="shared" si="167"/>
        <v>1</v>
      </c>
      <c r="AQ5273" s="77">
        <f>IF(V5273&lt;Variables!$G$15,1,0)</f>
        <v>1</v>
      </c>
      <c r="AR5273" s="77">
        <v>0</v>
      </c>
      <c r="AS5273" s="77">
        <v>0</v>
      </c>
      <c r="AT5273" s="77">
        <v>1</v>
      </c>
      <c r="AU5273" s="77">
        <v>0</v>
      </c>
      <c r="BA5273" s="77">
        <v>-1.25</v>
      </c>
    </row>
    <row r="5274" spans="3:53" x14ac:dyDescent="0.25">
      <c r="C5274" s="77" t="s">
        <v>676</v>
      </c>
      <c r="D5274" s="77" t="s">
        <v>280</v>
      </c>
      <c r="E5274" s="77">
        <v>44.95</v>
      </c>
      <c r="F5274" s="77">
        <v>25.15</v>
      </c>
      <c r="G5274" s="77">
        <v>7.51</v>
      </c>
      <c r="H5274" s="77">
        <v>1590</v>
      </c>
      <c r="I5274" s="77">
        <v>-99999</v>
      </c>
      <c r="J5274" s="77" t="s">
        <v>75</v>
      </c>
      <c r="K5274" s="77">
        <v>51.17</v>
      </c>
      <c r="L5274" s="77">
        <v>45.353276470588241</v>
      </c>
      <c r="M5274" s="77">
        <v>-0.53640329766694506</v>
      </c>
      <c r="N5274" s="77">
        <v>45.130790697674414</v>
      </c>
      <c r="O5274" s="77">
        <v>-4.6067656588798578E-2</v>
      </c>
      <c r="P5274" s="77">
        <v>279150</v>
      </c>
      <c r="S5274" s="77">
        <v>32.043999999999997</v>
      </c>
      <c r="T5274" s="77">
        <v>6.867</v>
      </c>
      <c r="U5274" s="77">
        <v>17.429600000000001</v>
      </c>
      <c r="V5274" s="77">
        <v>2.394880171026025</v>
      </c>
      <c r="AC5274" s="77">
        <v>48.18</v>
      </c>
      <c r="AD5274" s="77">
        <v>42.77</v>
      </c>
      <c r="AH5274" s="77">
        <f>IF(AND(M5274&lt;Variables!$G$6,M5274&gt;Variables!$G$5),0,1)</f>
        <v>1</v>
      </c>
      <c r="AI5274" s="77">
        <f t="shared" si="166"/>
        <v>0</v>
      </c>
      <c r="AJ5274" s="77">
        <f>IF(I5274&gt;Variables!$G$7,0,1)</f>
        <v>1</v>
      </c>
      <c r="AK5274" s="77">
        <f>IF(F5274&gt;Variables!$G$8,0,1)</f>
        <v>0</v>
      </c>
      <c r="AL5274" s="77">
        <f>IF(G5274&gt;Variables!$G$9,0,1)</f>
        <v>1</v>
      </c>
      <c r="AM5274" s="77">
        <f>IF(AND(K5274&gt;Variables!$G$10,K5274&lt;Variables!$G$11),0,1)</f>
        <v>1</v>
      </c>
      <c r="AN5274" s="77">
        <f>IF(H5274&lt;Variables!$G$13,1,0)</f>
        <v>0</v>
      </c>
      <c r="AO5274" s="77">
        <f>IF(R5274&lt;Variables!$G$12,0,1)</f>
        <v>0</v>
      </c>
      <c r="AP5274" s="78">
        <f t="shared" si="167"/>
        <v>1</v>
      </c>
      <c r="AQ5274" s="77">
        <f>IF(V5274&lt;Variables!$G$15,1,0)</f>
        <v>1</v>
      </c>
      <c r="AR5274" s="77">
        <v>1</v>
      </c>
      <c r="AS5274" s="77">
        <v>0</v>
      </c>
      <c r="AT5274" s="77">
        <v>0</v>
      </c>
      <c r="AU5274" s="77">
        <v>0</v>
      </c>
      <c r="BA5274" s="77">
        <v>2</v>
      </c>
    </row>
    <row r="5275" spans="3:53" x14ac:dyDescent="0.25">
      <c r="C5275" s="77" t="s">
        <v>676</v>
      </c>
      <c r="D5275" s="77" t="s">
        <v>196</v>
      </c>
      <c r="E5275" s="77">
        <v>51.5</v>
      </c>
      <c r="F5275" s="77">
        <v>9.24</v>
      </c>
      <c r="G5275" s="77">
        <v>8.75</v>
      </c>
      <c r="H5275" s="77">
        <v>2160</v>
      </c>
      <c r="I5275" s="77">
        <v>1588.19</v>
      </c>
      <c r="J5275" s="77" t="s">
        <v>75</v>
      </c>
      <c r="K5275" s="77">
        <v>72.099999999999994</v>
      </c>
      <c r="L5275" s="77">
        <v>50.104644444444453</v>
      </c>
      <c r="M5275" s="77">
        <v>2.4855092164886901</v>
      </c>
      <c r="N5275" s="77">
        <v>49.29189090909091</v>
      </c>
      <c r="O5275" s="77">
        <v>4.1753502512307046</v>
      </c>
      <c r="P5275" s="77">
        <v>78166</v>
      </c>
      <c r="Q5275" s="77">
        <v>438877</v>
      </c>
      <c r="R5275" s="77">
        <v>0.18</v>
      </c>
      <c r="S5275" s="77">
        <v>32.043999999999997</v>
      </c>
      <c r="T5275" s="77">
        <v>6.867</v>
      </c>
      <c r="U5275" s="77">
        <v>17.429600000000001</v>
      </c>
      <c r="V5275" s="77">
        <v>2.372695631730747</v>
      </c>
      <c r="AC5275" s="77">
        <v>52.18</v>
      </c>
      <c r="AD5275" s="77">
        <v>48.58</v>
      </c>
      <c r="AH5275" s="77">
        <f>IF(AND(M5275&lt;Variables!$G$6,M5275&gt;Variables!$G$5),0,1)</f>
        <v>1</v>
      </c>
      <c r="AI5275" s="77">
        <f t="shared" si="166"/>
        <v>0</v>
      </c>
      <c r="AJ5275" s="77">
        <f>IF(I5275&gt;Variables!$G$7,0,1)</f>
        <v>0</v>
      </c>
      <c r="AK5275" s="77">
        <f>IF(F5275&gt;Variables!$G$8,0,1)</f>
        <v>0</v>
      </c>
      <c r="AL5275" s="77">
        <f>IF(G5275&gt;Variables!$G$9,0,1)</f>
        <v>1</v>
      </c>
      <c r="AM5275" s="77">
        <f>IF(AND(K5275&gt;Variables!$G$10,K5275&lt;Variables!$G$11),0,1)</f>
        <v>1</v>
      </c>
      <c r="AN5275" s="77">
        <f>IF(H5275&lt;Variables!$G$13,1,0)</f>
        <v>0</v>
      </c>
      <c r="AO5275" s="77">
        <f>IF(R5275&lt;Variables!$G$12,0,1)</f>
        <v>0</v>
      </c>
      <c r="AP5275" s="78">
        <f t="shared" si="167"/>
        <v>1</v>
      </c>
      <c r="AQ5275" s="77">
        <f>IF(V5275&lt;Variables!$G$15,1,0)</f>
        <v>1</v>
      </c>
      <c r="AR5275" s="77">
        <v>0</v>
      </c>
      <c r="AS5275" s="77">
        <v>0</v>
      </c>
      <c r="AT5275" s="77">
        <v>1</v>
      </c>
      <c r="AU5275" s="77">
        <v>0</v>
      </c>
      <c r="BA5275" s="77">
        <v>-2.25</v>
      </c>
    </row>
    <row r="5276" spans="3:53" x14ac:dyDescent="0.25">
      <c r="C5276" s="77" t="s">
        <v>676</v>
      </c>
      <c r="D5276" s="77" t="s">
        <v>78</v>
      </c>
      <c r="E5276" s="77">
        <v>129.81</v>
      </c>
      <c r="F5276" s="77">
        <v>45.07</v>
      </c>
      <c r="G5276" s="77">
        <v>-8.0299999999999994</v>
      </c>
      <c r="H5276" s="77">
        <v>5920</v>
      </c>
      <c r="I5276" s="77">
        <v>7.4130000000000003</v>
      </c>
      <c r="J5276" s="77" t="s">
        <v>74</v>
      </c>
      <c r="K5276" s="77">
        <v>57.47</v>
      </c>
      <c r="L5276" s="77">
        <v>127.92613</v>
      </c>
      <c r="M5276" s="77">
        <v>0.76127527659907379</v>
      </c>
      <c r="N5276" s="77">
        <v>130.35417826086959</v>
      </c>
      <c r="O5276" s="77">
        <v>-1.1155593785105991</v>
      </c>
      <c r="P5276" s="77">
        <v>8125000</v>
      </c>
      <c r="Q5276" s="77">
        <v>1288000</v>
      </c>
      <c r="R5276" s="77">
        <v>6.31</v>
      </c>
      <c r="S5276" s="77">
        <v>32.043999999999997</v>
      </c>
      <c r="T5276" s="77">
        <v>6.867</v>
      </c>
      <c r="U5276" s="77">
        <v>17.429600000000001</v>
      </c>
      <c r="V5276" s="77">
        <v>2.4081727772072519</v>
      </c>
      <c r="AC5276" s="77">
        <v>139.44999999999999</v>
      </c>
      <c r="AD5276" s="77">
        <v>121.66</v>
      </c>
      <c r="AH5276" s="77">
        <f>IF(AND(M5276&lt;Variables!$G$6,M5276&gt;Variables!$G$5),0,1)</f>
        <v>1</v>
      </c>
      <c r="AI5276" s="77">
        <f t="shared" si="166"/>
        <v>1</v>
      </c>
      <c r="AJ5276" s="77">
        <f>IF(I5276&gt;Variables!$G$7,0,1)</f>
        <v>1</v>
      </c>
      <c r="AK5276" s="77">
        <f>IF(F5276&gt;Variables!$G$8,0,1)</f>
        <v>0</v>
      </c>
      <c r="AL5276" s="77">
        <f>IF(G5276&gt;Variables!$G$9,0,1)</f>
        <v>1</v>
      </c>
      <c r="AM5276" s="77">
        <f>IF(AND(K5276&gt;Variables!$G$10,K5276&lt;Variables!$G$11),0,1)</f>
        <v>1</v>
      </c>
      <c r="AN5276" s="77">
        <f>IF(H5276&lt;Variables!$G$13,1,0)</f>
        <v>0</v>
      </c>
      <c r="AO5276" s="77">
        <f>IF(R5276&lt;Variables!$G$12,0,1)</f>
        <v>1</v>
      </c>
      <c r="AP5276" s="78">
        <f t="shared" si="167"/>
        <v>0</v>
      </c>
      <c r="AQ5276" s="77">
        <f>IF(V5276&lt;Variables!$G$15,1,0)</f>
        <v>1</v>
      </c>
      <c r="AR5276" s="77">
        <v>0</v>
      </c>
      <c r="AS5276" s="77">
        <v>0</v>
      </c>
      <c r="AT5276" s="77">
        <v>1</v>
      </c>
      <c r="AU5276" s="77">
        <v>0</v>
      </c>
      <c r="BA5276" s="77">
        <v>-2.25</v>
      </c>
    </row>
    <row r="5277" spans="3:53" x14ac:dyDescent="0.25">
      <c r="C5277" s="77" t="s">
        <v>676</v>
      </c>
      <c r="D5277" s="77" t="s">
        <v>608</v>
      </c>
      <c r="E5277" s="77">
        <v>26.19</v>
      </c>
      <c r="F5277" s="77">
        <v>36.04</v>
      </c>
      <c r="G5277" s="77">
        <v>32.35</v>
      </c>
      <c r="H5277" s="77">
        <v>22.27</v>
      </c>
      <c r="I5277" s="77">
        <v>14.048</v>
      </c>
      <c r="J5277" s="77" t="s">
        <v>75</v>
      </c>
      <c r="K5277" s="77">
        <v>65.22</v>
      </c>
      <c r="L5277" s="77">
        <v>24.422599999999999</v>
      </c>
      <c r="M5277" s="77">
        <v>5.1370451958431946</v>
      </c>
      <c r="N5277" s="77">
        <v>22.06923260869565</v>
      </c>
      <c r="O5277" s="77">
        <v>16.348404383951031</v>
      </c>
      <c r="P5277" s="77">
        <v>3750000</v>
      </c>
      <c r="Q5277" s="77">
        <v>543960</v>
      </c>
      <c r="R5277" s="77">
        <v>6.89</v>
      </c>
      <c r="S5277" s="77">
        <v>32.043999999999997</v>
      </c>
      <c r="T5277" s="77">
        <v>6.867</v>
      </c>
      <c r="U5277" s="77">
        <v>17.429600000000001</v>
      </c>
      <c r="V5277" s="77">
        <v>2.165315353988519</v>
      </c>
      <c r="AC5277" s="77">
        <v>27.5</v>
      </c>
      <c r="AD5277" s="77">
        <v>19.989999999999998</v>
      </c>
      <c r="AH5277" s="77">
        <f>IF(AND(M5277&lt;Variables!$G$6,M5277&gt;Variables!$G$5),0,1)</f>
        <v>1</v>
      </c>
      <c r="AI5277" s="77">
        <f t="shared" si="166"/>
        <v>0</v>
      </c>
      <c r="AJ5277" s="77">
        <f>IF(I5277&gt;Variables!$G$7,0,1)</f>
        <v>1</v>
      </c>
      <c r="AK5277" s="77">
        <f>IF(F5277&gt;Variables!$G$8,0,1)</f>
        <v>0</v>
      </c>
      <c r="AL5277" s="77">
        <f>IF(G5277&gt;Variables!$G$9,0,1)</f>
        <v>0</v>
      </c>
      <c r="AM5277" s="77">
        <f>IF(AND(K5277&gt;Variables!$G$10,K5277&lt;Variables!$G$11),0,1)</f>
        <v>0</v>
      </c>
      <c r="AN5277" s="77">
        <f>IF(H5277&lt;Variables!$G$13,1,0)</f>
        <v>1</v>
      </c>
      <c r="AO5277" s="77">
        <f>IF(R5277&lt;Variables!$G$12,0,1)</f>
        <v>1</v>
      </c>
      <c r="AP5277" s="78">
        <f t="shared" si="167"/>
        <v>1</v>
      </c>
      <c r="AQ5277" s="77">
        <f>IF(V5277&lt;Variables!$G$15,1,0)</f>
        <v>1</v>
      </c>
      <c r="AR5277" s="77">
        <v>0</v>
      </c>
      <c r="AS5277" s="77">
        <v>0</v>
      </c>
      <c r="AT5277" s="77">
        <v>1</v>
      </c>
      <c r="AU5277" s="77">
        <v>0</v>
      </c>
      <c r="BA5277" s="77">
        <v>-2.25</v>
      </c>
    </row>
    <row r="5278" spans="3:53" x14ac:dyDescent="0.25">
      <c r="C5278" s="77" t="s">
        <v>676</v>
      </c>
      <c r="D5278" s="77" t="s">
        <v>660</v>
      </c>
      <c r="E5278" s="77">
        <v>17.2</v>
      </c>
      <c r="F5278" s="77">
        <v>10.83</v>
      </c>
      <c r="G5278" s="77">
        <v>9.5</v>
      </c>
      <c r="H5278" s="77">
        <v>1910</v>
      </c>
      <c r="I5278" s="77">
        <v>1.2989999999999999</v>
      </c>
      <c r="J5278" s="77" t="s">
        <v>74</v>
      </c>
      <c r="K5278" s="77">
        <v>49.39</v>
      </c>
      <c r="L5278" s="77">
        <v>17.330500000000001</v>
      </c>
      <c r="M5278" s="77">
        <v>-0.86841118259718109</v>
      </c>
      <c r="N5278" s="77">
        <v>16.870106521739132</v>
      </c>
      <c r="O5278" s="77">
        <v>1.8369384796802171</v>
      </c>
      <c r="P5278" s="77">
        <v>17106000</v>
      </c>
      <c r="Q5278" s="77">
        <v>18330000</v>
      </c>
      <c r="R5278" s="77">
        <v>0.93</v>
      </c>
      <c r="S5278" s="77">
        <v>32.043999999999997</v>
      </c>
      <c r="T5278" s="77">
        <v>6.867</v>
      </c>
      <c r="U5278" s="77">
        <v>17.429600000000001</v>
      </c>
      <c r="V5278" s="77">
        <v>2.3817292281353679</v>
      </c>
      <c r="AC5278" s="77">
        <v>17.690000000000001</v>
      </c>
      <c r="AD5278" s="77">
        <v>16.350000000000001</v>
      </c>
      <c r="AH5278" s="77">
        <f>IF(AND(M5278&lt;Variables!$G$6,M5278&gt;Variables!$G$5),0,1)</f>
        <v>1</v>
      </c>
      <c r="AI5278" s="77">
        <f t="shared" si="166"/>
        <v>0</v>
      </c>
      <c r="AJ5278" s="77">
        <f>IF(I5278&gt;Variables!$G$7,0,1)</f>
        <v>1</v>
      </c>
      <c r="AK5278" s="77">
        <f>IF(F5278&gt;Variables!$G$8,0,1)</f>
        <v>0</v>
      </c>
      <c r="AL5278" s="77">
        <f>IF(G5278&gt;Variables!$G$9,0,1)</f>
        <v>1</v>
      </c>
      <c r="AM5278" s="77">
        <f>IF(AND(K5278&gt;Variables!$G$10,K5278&lt;Variables!$G$11),0,1)</f>
        <v>1</v>
      </c>
      <c r="AN5278" s="77">
        <f>IF(H5278&lt;Variables!$G$13,1,0)</f>
        <v>0</v>
      </c>
      <c r="AO5278" s="77">
        <f>IF(R5278&lt;Variables!$G$12,0,1)</f>
        <v>0</v>
      </c>
      <c r="AP5278" s="78">
        <f t="shared" si="167"/>
        <v>0</v>
      </c>
      <c r="AQ5278" s="77">
        <f>IF(V5278&lt;Variables!$G$15,1,0)</f>
        <v>1</v>
      </c>
      <c r="AR5278" s="77">
        <v>1</v>
      </c>
      <c r="AS5278" s="77">
        <v>0</v>
      </c>
      <c r="AT5278" s="77">
        <v>0</v>
      </c>
      <c r="AU5278" s="77">
        <v>0</v>
      </c>
      <c r="BA5278" s="77">
        <v>2</v>
      </c>
    </row>
    <row r="5279" spans="3:53" x14ac:dyDescent="0.25">
      <c r="C5279" s="77" t="s">
        <v>676</v>
      </c>
      <c r="D5279" s="77" t="s">
        <v>277</v>
      </c>
      <c r="E5279" s="77">
        <v>23.46</v>
      </c>
      <c r="F5279" s="77">
        <v>6.5</v>
      </c>
      <c r="G5279" s="77">
        <v>3.27</v>
      </c>
      <c r="H5279" s="77">
        <v>2440</v>
      </c>
      <c r="I5279" s="77">
        <v>4.0000000000000001E-3</v>
      </c>
      <c r="J5279" s="77" t="s">
        <v>75</v>
      </c>
      <c r="K5279" s="77">
        <v>64.400000000000006</v>
      </c>
      <c r="L5279" s="77">
        <v>23.227834999999999</v>
      </c>
      <c r="M5279" s="77">
        <v>0.74120123550042294</v>
      </c>
      <c r="N5279" s="77">
        <v>22.937936956521739</v>
      </c>
      <c r="O5279" s="77">
        <v>2.0144054121087178</v>
      </c>
      <c r="P5279" s="77">
        <v>222379</v>
      </c>
      <c r="Q5279" s="77">
        <v>2118000</v>
      </c>
      <c r="R5279" s="77">
        <v>0.1</v>
      </c>
      <c r="S5279" s="77">
        <v>32.043999999999997</v>
      </c>
      <c r="T5279" s="77">
        <v>6.867</v>
      </c>
      <c r="U5279" s="77">
        <v>17.429600000000001</v>
      </c>
      <c r="V5279" s="77">
        <v>2.466088283855985</v>
      </c>
      <c r="AC5279" s="77">
        <v>24.13</v>
      </c>
      <c r="AD5279" s="77">
        <v>22.99</v>
      </c>
      <c r="AH5279" s="77">
        <f>IF(AND(M5279&lt;Variables!$G$6,M5279&gt;Variables!$G$5),0,1)</f>
        <v>1</v>
      </c>
      <c r="AI5279" s="77">
        <f t="shared" si="166"/>
        <v>0</v>
      </c>
      <c r="AJ5279" s="77">
        <f>IF(I5279&gt;Variables!$G$7,0,1)</f>
        <v>1</v>
      </c>
      <c r="AK5279" s="77">
        <f>IF(F5279&gt;Variables!$G$8,0,1)</f>
        <v>1</v>
      </c>
      <c r="AL5279" s="77">
        <f>IF(G5279&gt;Variables!$G$9,0,1)</f>
        <v>1</v>
      </c>
      <c r="AM5279" s="77">
        <f>IF(AND(K5279&gt;Variables!$G$10,K5279&lt;Variables!$G$11),0,1)</f>
        <v>0</v>
      </c>
      <c r="AN5279" s="77">
        <f>IF(H5279&lt;Variables!$G$13,1,0)</f>
        <v>0</v>
      </c>
      <c r="AO5279" s="77">
        <f>IF(R5279&lt;Variables!$G$12,0,1)</f>
        <v>0</v>
      </c>
      <c r="AP5279" s="78">
        <f t="shared" si="167"/>
        <v>1</v>
      </c>
      <c r="AQ5279" s="77">
        <f>IF(V5279&lt;Variables!$G$15,1,0)</f>
        <v>1</v>
      </c>
      <c r="AR5279" s="77">
        <v>0</v>
      </c>
      <c r="AS5279" s="77">
        <v>0</v>
      </c>
      <c r="AT5279" s="77">
        <v>1</v>
      </c>
      <c r="AU5279" s="77">
        <v>0</v>
      </c>
      <c r="BA5279" s="77">
        <v>-1.32</v>
      </c>
    </row>
    <row r="5280" spans="3:53" x14ac:dyDescent="0.25">
      <c r="C5280" s="77" t="s">
        <v>676</v>
      </c>
      <c r="D5280" s="77" t="s">
        <v>118</v>
      </c>
      <c r="E5280" s="77">
        <v>31.55</v>
      </c>
      <c r="F5280" s="77">
        <v>6.94</v>
      </c>
      <c r="G5280" s="77">
        <v>5.13</v>
      </c>
      <c r="H5280" s="77">
        <v>2900</v>
      </c>
      <c r="I5280" s="77">
        <v>-13.24</v>
      </c>
      <c r="J5280" s="77" t="s">
        <v>74</v>
      </c>
      <c r="K5280" s="77">
        <v>61.01</v>
      </c>
      <c r="L5280" s="77">
        <v>31.35858</v>
      </c>
      <c r="M5280" s="77">
        <v>0.34478602028536731</v>
      </c>
      <c r="N5280" s="77">
        <v>30.843819565217391</v>
      </c>
      <c r="O5280" s="77">
        <v>2.0194659531889751</v>
      </c>
      <c r="P5280" s="77">
        <v>1470000</v>
      </c>
      <c r="Q5280" s="77">
        <v>6140000</v>
      </c>
      <c r="R5280" s="77">
        <v>0.24</v>
      </c>
      <c r="S5280" s="77">
        <v>32.043999999999997</v>
      </c>
      <c r="T5280" s="77">
        <v>6.867</v>
      </c>
      <c r="U5280" s="77">
        <v>17.429600000000001</v>
      </c>
      <c r="V5280" s="77">
        <v>2.4611360437598888</v>
      </c>
      <c r="AC5280" s="77">
        <v>32.39</v>
      </c>
      <c r="AD5280" s="77">
        <v>30.91</v>
      </c>
      <c r="AH5280" s="77">
        <f>IF(AND(M5280&lt;Variables!$G$6,M5280&gt;Variables!$G$5),0,1)</f>
        <v>1</v>
      </c>
      <c r="AI5280" s="77">
        <f t="shared" si="166"/>
        <v>0</v>
      </c>
      <c r="AJ5280" s="77">
        <f>IF(I5280&gt;Variables!$G$7,0,1)</f>
        <v>1</v>
      </c>
      <c r="AK5280" s="77">
        <f>IF(F5280&gt;Variables!$G$8,0,1)</f>
        <v>1</v>
      </c>
      <c r="AL5280" s="77">
        <f>IF(G5280&gt;Variables!$G$9,0,1)</f>
        <v>1</v>
      </c>
      <c r="AM5280" s="77">
        <f>IF(AND(K5280&gt;Variables!$G$10,K5280&lt;Variables!$G$11),0,1)</f>
        <v>1</v>
      </c>
      <c r="AN5280" s="77">
        <f>IF(H5280&lt;Variables!$G$13,1,0)</f>
        <v>0</v>
      </c>
      <c r="AO5280" s="77">
        <f>IF(R5280&lt;Variables!$G$12,0,1)</f>
        <v>0</v>
      </c>
      <c r="AP5280" s="78">
        <f t="shared" si="167"/>
        <v>0</v>
      </c>
      <c r="AQ5280" s="77">
        <f>IF(V5280&lt;Variables!$G$15,1,0)</f>
        <v>1</v>
      </c>
      <c r="AR5280" s="77">
        <v>1</v>
      </c>
      <c r="AS5280" s="77">
        <v>0</v>
      </c>
      <c r="AT5280" s="77">
        <v>0</v>
      </c>
      <c r="AU5280" s="77">
        <v>0</v>
      </c>
      <c r="BA5280" s="77">
        <v>2</v>
      </c>
    </row>
    <row r="5281" spans="3:53" x14ac:dyDescent="0.25">
      <c r="C5281" s="77" t="s">
        <v>676</v>
      </c>
      <c r="D5281" s="77" t="s">
        <v>663</v>
      </c>
      <c r="E5281" s="77">
        <v>48.07</v>
      </c>
      <c r="F5281" s="77">
        <v>6.41</v>
      </c>
      <c r="G5281" s="77">
        <v>4.83</v>
      </c>
      <c r="H5281" s="77">
        <v>74490</v>
      </c>
      <c r="I5281" s="77">
        <v>33.497999999999998</v>
      </c>
      <c r="J5281" s="77" t="s">
        <v>74</v>
      </c>
      <c r="K5281" s="77">
        <v>72.31</v>
      </c>
      <c r="L5281" s="77">
        <v>47.796675</v>
      </c>
      <c r="M5281" s="77">
        <v>0.27894199753434568</v>
      </c>
      <c r="N5281" s="77">
        <v>47.270160869565231</v>
      </c>
      <c r="O5281" s="77">
        <v>1.3958893270016439</v>
      </c>
      <c r="P5281" s="77">
        <v>20023000</v>
      </c>
      <c r="Q5281" s="77">
        <v>70837000</v>
      </c>
      <c r="R5281" s="77">
        <v>0.28000000000000003</v>
      </c>
      <c r="S5281" s="77">
        <v>32.043999999999997</v>
      </c>
      <c r="T5281" s="77">
        <v>6.867</v>
      </c>
      <c r="U5281" s="77">
        <v>17.429600000000001</v>
      </c>
      <c r="V5281" s="77">
        <v>2.5729065181172119</v>
      </c>
      <c r="AC5281" s="77">
        <v>49.65</v>
      </c>
      <c r="AD5281" s="77">
        <v>47.8</v>
      </c>
      <c r="AH5281" s="77">
        <f>IF(AND(M5281&lt;Variables!$G$6,M5281&gt;Variables!$G$5),0,1)</f>
        <v>1</v>
      </c>
      <c r="AI5281" s="77">
        <f t="shared" si="166"/>
        <v>0</v>
      </c>
      <c r="AJ5281" s="77">
        <f>IF(I5281&gt;Variables!$G$7,0,1)</f>
        <v>1</v>
      </c>
      <c r="AK5281" s="77">
        <f>IF(F5281&gt;Variables!$G$8,0,1)</f>
        <v>1</v>
      </c>
      <c r="AL5281" s="77">
        <f>IF(G5281&gt;Variables!$G$9,0,1)</f>
        <v>1</v>
      </c>
      <c r="AM5281" s="77">
        <f>IF(AND(K5281&gt;Variables!$G$10,K5281&lt;Variables!$G$11),0,1)</f>
        <v>1</v>
      </c>
      <c r="AN5281" s="77">
        <f>IF(H5281&lt;Variables!$G$13,1,0)</f>
        <v>0</v>
      </c>
      <c r="AO5281" s="77">
        <f>IF(R5281&lt;Variables!$G$12,0,1)</f>
        <v>0</v>
      </c>
      <c r="AP5281" s="78">
        <f t="shared" si="167"/>
        <v>0</v>
      </c>
      <c r="AQ5281" s="77">
        <f>IF(V5281&lt;Variables!$G$15,1,0)</f>
        <v>1</v>
      </c>
      <c r="AR5281" s="77">
        <v>1</v>
      </c>
      <c r="AS5281" s="77">
        <v>0</v>
      </c>
      <c r="AT5281" s="77">
        <v>0</v>
      </c>
      <c r="AU5281" s="77">
        <v>0</v>
      </c>
      <c r="BA5281" s="77">
        <v>0.94</v>
      </c>
    </row>
    <row r="5282" spans="3:53" x14ac:dyDescent="0.25">
      <c r="C5282" s="77" t="s">
        <v>676</v>
      </c>
      <c r="D5282" s="77" t="s">
        <v>536</v>
      </c>
      <c r="E5282" s="77">
        <v>26.24</v>
      </c>
      <c r="F5282" s="77">
        <v>6.41</v>
      </c>
      <c r="G5282" s="77">
        <v>6.36</v>
      </c>
      <c r="H5282" s="77">
        <v>2140</v>
      </c>
      <c r="I5282" s="77">
        <v>-19.407</v>
      </c>
      <c r="J5282" s="77" t="s">
        <v>74</v>
      </c>
      <c r="K5282" s="77">
        <v>62</v>
      </c>
      <c r="L5282" s="77">
        <v>25.978750000000002</v>
      </c>
      <c r="M5282" s="77">
        <v>0.46672761391521861</v>
      </c>
      <c r="N5282" s="77">
        <v>25.50404444444445</v>
      </c>
      <c r="O5282" s="77">
        <v>2.3367099945803789</v>
      </c>
      <c r="P5282" s="77">
        <v>295598</v>
      </c>
      <c r="Q5282" s="77">
        <v>2899000</v>
      </c>
      <c r="R5282" s="77">
        <v>0.1</v>
      </c>
      <c r="S5282" s="77">
        <v>32.043999999999997</v>
      </c>
      <c r="T5282" s="77">
        <v>6.867</v>
      </c>
      <c r="U5282" s="77">
        <v>17.429600000000001</v>
      </c>
      <c r="V5282" s="77">
        <v>2.4630101698503579</v>
      </c>
      <c r="AC5282" s="77">
        <v>27.13</v>
      </c>
      <c r="AD5282" s="77">
        <v>24.96</v>
      </c>
      <c r="AH5282" s="77">
        <f>IF(AND(M5282&lt;Variables!$G$6,M5282&gt;Variables!$G$5),0,1)</f>
        <v>1</v>
      </c>
      <c r="AI5282" s="77">
        <f t="shared" si="166"/>
        <v>0</v>
      </c>
      <c r="AJ5282" s="77">
        <f>IF(I5282&gt;Variables!$G$7,0,1)</f>
        <v>1</v>
      </c>
      <c r="AK5282" s="77">
        <f>IF(F5282&gt;Variables!$G$8,0,1)</f>
        <v>1</v>
      </c>
      <c r="AL5282" s="77">
        <f>IF(G5282&gt;Variables!$G$9,0,1)</f>
        <v>1</v>
      </c>
      <c r="AM5282" s="77">
        <f>IF(AND(K5282&gt;Variables!$G$10,K5282&lt;Variables!$G$11),0,1)</f>
        <v>1</v>
      </c>
      <c r="AN5282" s="77">
        <f>IF(H5282&lt;Variables!$G$13,1,0)</f>
        <v>0</v>
      </c>
      <c r="AO5282" s="77">
        <f>IF(R5282&lt;Variables!$G$12,0,1)</f>
        <v>0</v>
      </c>
      <c r="AP5282" s="78">
        <f t="shared" si="167"/>
        <v>0</v>
      </c>
      <c r="AQ5282" s="77">
        <f>IF(V5282&lt;Variables!$G$15,1,0)</f>
        <v>1</v>
      </c>
      <c r="AR5282" s="77">
        <v>1</v>
      </c>
      <c r="AS5282" s="77">
        <v>0</v>
      </c>
      <c r="AT5282" s="77">
        <v>0</v>
      </c>
      <c r="AU5282" s="77">
        <v>0</v>
      </c>
      <c r="BA5282" s="77">
        <v>2</v>
      </c>
    </row>
    <row r="5283" spans="3:53" x14ac:dyDescent="0.25">
      <c r="C5283" s="77" t="s">
        <v>676</v>
      </c>
      <c r="D5283" s="77" t="s">
        <v>673</v>
      </c>
      <c r="E5283" s="77">
        <v>1.29</v>
      </c>
      <c r="F5283" s="77">
        <v>9.6300000000000008</v>
      </c>
      <c r="G5283" s="77">
        <v>3.23</v>
      </c>
      <c r="H5283" s="77">
        <v>-99999</v>
      </c>
      <c r="I5283" s="77">
        <v>57.164999999999999</v>
      </c>
      <c r="J5283" s="77" t="s">
        <v>75</v>
      </c>
      <c r="K5283" s="77">
        <v>64.56</v>
      </c>
      <c r="L5283" s="77">
        <v>1.302014</v>
      </c>
      <c r="M5283" s="77">
        <v>-0.89200269735963</v>
      </c>
      <c r="N5283" s="77">
        <v>1.2862724999999999</v>
      </c>
      <c r="O5283" s="77">
        <v>0.32088845870527738</v>
      </c>
      <c r="P5283" s="77">
        <v>17196</v>
      </c>
      <c r="Q5283" s="77">
        <v>37842</v>
      </c>
      <c r="R5283" s="77">
        <v>0.45</v>
      </c>
      <c r="S5283" s="77">
        <v>32.043999999999997</v>
      </c>
      <c r="T5283" s="77">
        <v>6.867</v>
      </c>
      <c r="U5283" s="77">
        <v>17.429600000000001</v>
      </c>
      <c r="V5283" s="77">
        <v>2.5785417413133809</v>
      </c>
      <c r="AC5283" s="77">
        <v>1.2904</v>
      </c>
      <c r="AD5283" s="77">
        <v>1.264332</v>
      </c>
      <c r="AH5283" s="77">
        <f>IF(AND(M5283&lt;Variables!$G$6,M5283&gt;Variables!$G$5),0,1)</f>
        <v>1</v>
      </c>
      <c r="AI5283" s="77">
        <f t="shared" si="166"/>
        <v>0</v>
      </c>
      <c r="AJ5283" s="77">
        <f>IF(I5283&gt;Variables!$G$7,0,1)</f>
        <v>0</v>
      </c>
      <c r="AK5283" s="77">
        <f>IF(F5283&gt;Variables!$G$8,0,1)</f>
        <v>0</v>
      </c>
      <c r="AL5283" s="77">
        <f>IF(G5283&gt;Variables!$G$9,0,1)</f>
        <v>1</v>
      </c>
      <c r="AM5283" s="77">
        <f>IF(AND(K5283&gt;Variables!$G$10,K5283&lt;Variables!$G$11),0,1)</f>
        <v>0</v>
      </c>
      <c r="AN5283" s="77">
        <f>IF(H5283&lt;Variables!$G$13,1,0)</f>
        <v>1</v>
      </c>
      <c r="AO5283" s="77">
        <f>IF(R5283&lt;Variables!$G$12,0,1)</f>
        <v>0</v>
      </c>
      <c r="AP5283" s="78">
        <f t="shared" si="167"/>
        <v>1</v>
      </c>
      <c r="AQ5283" s="77">
        <f>IF(V5283&lt;Variables!$G$15,1,0)</f>
        <v>1</v>
      </c>
      <c r="AR5283" s="77">
        <v>0</v>
      </c>
      <c r="AS5283" s="77">
        <v>0</v>
      </c>
      <c r="AT5283" s="77">
        <v>1</v>
      </c>
      <c r="AU5283" s="77">
        <v>0</v>
      </c>
      <c r="BA5283" s="77">
        <v>-2.25</v>
      </c>
    </row>
    <row r="5284" spans="3:53" x14ac:dyDescent="0.25">
      <c r="C5284" s="77" t="s">
        <v>676</v>
      </c>
      <c r="D5284" s="77" t="s">
        <v>667</v>
      </c>
      <c r="E5284" s="77">
        <v>86.5</v>
      </c>
      <c r="F5284" s="77">
        <v>79</v>
      </c>
      <c r="G5284" s="77">
        <v>0.79</v>
      </c>
      <c r="H5284" s="77">
        <v>-99999</v>
      </c>
      <c r="I5284" s="77">
        <v>7.6999999999999999E-2</v>
      </c>
      <c r="J5284" s="77" t="s">
        <v>74</v>
      </c>
      <c r="K5284" s="77">
        <v>86.37</v>
      </c>
      <c r="L5284" s="77">
        <v>86.029066666666665</v>
      </c>
      <c r="M5284" s="77">
        <v>-0.12677885613854181</v>
      </c>
      <c r="N5284" s="77">
        <v>85.638183333333345</v>
      </c>
      <c r="O5284" s="77">
        <v>0.32907828692457131</v>
      </c>
      <c r="P5284" s="77">
        <v>24859</v>
      </c>
      <c r="Q5284" s="77">
        <v>530</v>
      </c>
      <c r="R5284" s="77">
        <v>46.9</v>
      </c>
      <c r="S5284" s="77">
        <v>32.043999999999997</v>
      </c>
      <c r="T5284" s="77">
        <v>6.867</v>
      </c>
      <c r="U5284" s="77">
        <v>17.429600000000001</v>
      </c>
      <c r="V5284" s="77">
        <v>2.7604058651891288</v>
      </c>
      <c r="AC5284" s="77">
        <v>86.5</v>
      </c>
      <c r="AD5284" s="77">
        <v>85.62</v>
      </c>
      <c r="AH5284" s="77">
        <f>IF(AND(M5284&lt;Variables!$G$6,M5284&gt;Variables!$G$5),0,1)</f>
        <v>1</v>
      </c>
      <c r="AI5284" s="77">
        <f t="shared" si="166"/>
        <v>0</v>
      </c>
      <c r="AJ5284" s="77">
        <f>IF(I5284&gt;Variables!$G$7,0,1)</f>
        <v>1</v>
      </c>
      <c r="AK5284" s="77">
        <f>IF(F5284&gt;Variables!$G$8,0,1)</f>
        <v>0</v>
      </c>
      <c r="AL5284" s="77">
        <f>IF(G5284&gt;Variables!$G$9,0,1)</f>
        <v>1</v>
      </c>
      <c r="AM5284" s="77">
        <f>IF(AND(K5284&gt;Variables!$G$10,K5284&lt;Variables!$G$11),0,1)</f>
        <v>1</v>
      </c>
      <c r="AN5284" s="77">
        <f>IF(H5284&lt;Variables!$G$13,1,0)</f>
        <v>1</v>
      </c>
      <c r="AO5284" s="77">
        <f>IF(R5284&lt;Variables!$G$12,0,1)</f>
        <v>1</v>
      </c>
      <c r="AP5284" s="78">
        <f t="shared" si="167"/>
        <v>0</v>
      </c>
      <c r="AQ5284" s="77">
        <f>IF(V5284&lt;Variables!$G$15,1,0)</f>
        <v>0</v>
      </c>
      <c r="AR5284" s="77">
        <v>0</v>
      </c>
      <c r="AS5284" s="77">
        <v>0</v>
      </c>
      <c r="AT5284" s="77">
        <v>0</v>
      </c>
      <c r="AU5284" s="77">
        <v>0</v>
      </c>
      <c r="BA5284" s="77">
        <v>0</v>
      </c>
    </row>
    <row r="5285" spans="3:53" x14ac:dyDescent="0.25">
      <c r="C5285" s="77" t="s">
        <v>676</v>
      </c>
      <c r="D5285" s="77" t="s">
        <v>670</v>
      </c>
      <c r="E5285" s="77">
        <v>12.13</v>
      </c>
      <c r="F5285" s="77">
        <v>9.91</v>
      </c>
      <c r="G5285" s="77">
        <v>-3.13</v>
      </c>
      <c r="H5285" s="77">
        <v>-99999</v>
      </c>
      <c r="I5285" s="77">
        <v>484.06400000000002</v>
      </c>
      <c r="J5285" s="77" t="s">
        <v>75</v>
      </c>
      <c r="K5285" s="77">
        <v>78.510000000000005</v>
      </c>
      <c r="L5285" s="77">
        <v>-99999</v>
      </c>
      <c r="M5285" s="77">
        <v>-99999</v>
      </c>
      <c r="N5285" s="77">
        <v>12.346666666666669</v>
      </c>
      <c r="O5285" s="77">
        <v>-2.0788336933045581</v>
      </c>
      <c r="P5285" s="77">
        <v>151735</v>
      </c>
      <c r="Q5285" s="77">
        <v>18826</v>
      </c>
      <c r="R5285" s="77">
        <v>8.06</v>
      </c>
      <c r="S5285" s="77">
        <v>32.043999999999997</v>
      </c>
      <c r="T5285" s="77">
        <v>6.867</v>
      </c>
      <c r="U5285" s="77">
        <v>17.429600000000001</v>
      </c>
      <c r="V5285" s="77">
        <v>-99999</v>
      </c>
      <c r="AC5285" s="77">
        <v>12.19</v>
      </c>
      <c r="AD5285" s="77">
        <v>11.93</v>
      </c>
      <c r="AH5285" s="77">
        <f>IF(AND(M5285&lt;Variables!$G$6,M5285&gt;Variables!$G$5),0,1)</f>
        <v>1</v>
      </c>
      <c r="AI5285" s="77">
        <f t="shared" si="166"/>
        <v>1</v>
      </c>
      <c r="AJ5285" s="77">
        <f>IF(I5285&gt;Variables!$G$7,0,1)</f>
        <v>0</v>
      </c>
      <c r="AK5285" s="77">
        <f>IF(F5285&gt;Variables!$G$8,0,1)</f>
        <v>0</v>
      </c>
      <c r="AL5285" s="77">
        <f>IF(G5285&gt;Variables!$G$9,0,1)</f>
        <v>1</v>
      </c>
      <c r="AM5285" s="77">
        <f>IF(AND(K5285&gt;Variables!$G$10,K5285&lt;Variables!$G$11),0,1)</f>
        <v>1</v>
      </c>
      <c r="AN5285" s="77">
        <f>IF(H5285&lt;Variables!$G$13,1,0)</f>
        <v>1</v>
      </c>
      <c r="AO5285" s="77">
        <f>IF(R5285&lt;Variables!$G$12,0,1)</f>
        <v>1</v>
      </c>
      <c r="AP5285" s="78">
        <f t="shared" si="167"/>
        <v>1</v>
      </c>
      <c r="AQ5285" s="77">
        <f>IF(V5285&lt;Variables!$G$15,1,0)</f>
        <v>1</v>
      </c>
      <c r="AR5285" s="77">
        <v>0</v>
      </c>
      <c r="AS5285" s="77">
        <v>0</v>
      </c>
      <c r="AT5285" s="77">
        <v>0</v>
      </c>
      <c r="AU5285" s="77">
        <v>0</v>
      </c>
      <c r="BA5285" s="77">
        <v>0</v>
      </c>
    </row>
    <row r="5286" spans="3:53" x14ac:dyDescent="0.25">
      <c r="C5286" s="77" t="s">
        <v>679</v>
      </c>
      <c r="D5286" s="77" t="s">
        <v>183</v>
      </c>
      <c r="E5286" s="77">
        <v>46.44</v>
      </c>
      <c r="F5286" s="77">
        <v>6.65</v>
      </c>
      <c r="G5286" s="77">
        <v>3.8</v>
      </c>
      <c r="H5286" s="77">
        <v>6950</v>
      </c>
      <c r="I5286" s="77">
        <v>12100.295</v>
      </c>
      <c r="J5286" s="77" t="s">
        <v>75</v>
      </c>
      <c r="K5286" s="77">
        <v>52.34</v>
      </c>
      <c r="L5286" s="77">
        <v>46.262934999999999</v>
      </c>
      <c r="M5286" s="77">
        <v>6.9310345312079524E-2</v>
      </c>
      <c r="N5286" s="77">
        <v>46.125682352941183</v>
      </c>
      <c r="O5286" s="77">
        <v>0.36707889926320408</v>
      </c>
      <c r="P5286" s="77">
        <v>517917</v>
      </c>
      <c r="Q5286" s="77">
        <v>2152000</v>
      </c>
      <c r="R5286" s="77">
        <v>0.24</v>
      </c>
      <c r="S5286" s="77">
        <v>31.01</v>
      </c>
      <c r="T5286" s="77">
        <v>7.1180000000000003</v>
      </c>
      <c r="U5286" s="77">
        <v>17.098400000000002</v>
      </c>
      <c r="V5286" s="77">
        <v>2.388971937253094</v>
      </c>
      <c r="AC5286" s="77">
        <v>50.4</v>
      </c>
      <c r="AD5286" s="77">
        <v>45.554000000000002</v>
      </c>
      <c r="AH5286" s="77">
        <f>IF(AND(M5286&lt;Variables!$G$6,M5286&gt;Variables!$G$5),0,1)</f>
        <v>1</v>
      </c>
      <c r="AI5286" s="77">
        <f t="shared" si="166"/>
        <v>0</v>
      </c>
      <c r="AJ5286" s="77">
        <f>IF(I5286&gt;Variables!$G$7,0,1)</f>
        <v>0</v>
      </c>
      <c r="AK5286" s="77">
        <f>IF(F5286&gt;Variables!$G$8,0,1)</f>
        <v>1</v>
      </c>
      <c r="AL5286" s="77">
        <f>IF(G5286&gt;Variables!$G$9,0,1)</f>
        <v>1</v>
      </c>
      <c r="AM5286" s="77">
        <f>IF(AND(K5286&gt;Variables!$G$10,K5286&lt;Variables!$G$11),0,1)</f>
        <v>1</v>
      </c>
      <c r="AN5286" s="77">
        <f>IF(H5286&lt;Variables!$G$13,1,0)</f>
        <v>0</v>
      </c>
      <c r="AO5286" s="77">
        <f>IF(R5286&lt;Variables!$G$12,0,1)</f>
        <v>0</v>
      </c>
      <c r="AP5286" s="78">
        <f t="shared" si="167"/>
        <v>1</v>
      </c>
      <c r="AQ5286" s="77">
        <f>IF(V5286&lt;Variables!$G$15,1,0)</f>
        <v>1</v>
      </c>
      <c r="AR5286" s="77">
        <v>0</v>
      </c>
      <c r="AS5286" s="77">
        <v>0</v>
      </c>
      <c r="AT5286" s="77">
        <v>1</v>
      </c>
      <c r="AU5286" s="77">
        <v>0</v>
      </c>
      <c r="BA5286" s="77">
        <v>-1.71</v>
      </c>
    </row>
    <row r="5287" spans="3:53" x14ac:dyDescent="0.25">
      <c r="C5287" s="77" t="s">
        <v>679</v>
      </c>
      <c r="D5287" s="77" t="s">
        <v>661</v>
      </c>
      <c r="E5287" s="77">
        <v>47.59</v>
      </c>
      <c r="F5287" s="77">
        <v>10.53</v>
      </c>
      <c r="G5287" s="77">
        <v>9.59</v>
      </c>
      <c r="H5287" s="77">
        <v>1770</v>
      </c>
      <c r="I5287" s="77">
        <v>0.27900000000000003</v>
      </c>
      <c r="J5287" s="77" t="s">
        <v>74</v>
      </c>
      <c r="K5287" s="77">
        <v>59.47</v>
      </c>
      <c r="L5287" s="77">
        <v>47.339770000000001</v>
      </c>
      <c r="M5287" s="77">
        <v>0.38071583364262579</v>
      </c>
      <c r="N5287" s="77">
        <v>46.77147843137255</v>
      </c>
      <c r="O5287" s="77">
        <v>1.600380389355776</v>
      </c>
      <c r="P5287" s="77">
        <v>1735000</v>
      </c>
      <c r="Q5287" s="77">
        <v>2052000</v>
      </c>
      <c r="R5287" s="77">
        <v>0.85</v>
      </c>
      <c r="S5287" s="77">
        <v>31.01</v>
      </c>
      <c r="T5287" s="77">
        <v>7.1180000000000003</v>
      </c>
      <c r="U5287" s="77">
        <v>17.098400000000002</v>
      </c>
      <c r="V5287" s="77">
        <v>2.4447982539332989</v>
      </c>
      <c r="AC5287" s="77">
        <v>53.69</v>
      </c>
      <c r="AD5287" s="77">
        <v>47.05</v>
      </c>
      <c r="AH5287" s="77">
        <f>IF(AND(M5287&lt;Variables!$G$6,M5287&gt;Variables!$G$5),0,1)</f>
        <v>1</v>
      </c>
      <c r="AI5287" s="77">
        <f t="shared" si="166"/>
        <v>0</v>
      </c>
      <c r="AJ5287" s="77">
        <f>IF(I5287&gt;Variables!$G$7,0,1)</f>
        <v>1</v>
      </c>
      <c r="AK5287" s="77">
        <f>IF(F5287&gt;Variables!$G$8,0,1)</f>
        <v>0</v>
      </c>
      <c r="AL5287" s="77">
        <f>IF(G5287&gt;Variables!$G$9,0,1)</f>
        <v>1</v>
      </c>
      <c r="AM5287" s="77">
        <f>IF(AND(K5287&gt;Variables!$G$10,K5287&lt;Variables!$G$11),0,1)</f>
        <v>1</v>
      </c>
      <c r="AN5287" s="77">
        <f>IF(H5287&lt;Variables!$G$13,1,0)</f>
        <v>0</v>
      </c>
      <c r="AO5287" s="77">
        <f>IF(R5287&lt;Variables!$G$12,0,1)</f>
        <v>0</v>
      </c>
      <c r="AP5287" s="78">
        <f t="shared" si="167"/>
        <v>0</v>
      </c>
      <c r="AQ5287" s="77">
        <f>IF(V5287&lt;Variables!$G$15,1,0)</f>
        <v>1</v>
      </c>
      <c r="AR5287" s="77">
        <v>1</v>
      </c>
      <c r="AS5287" s="77">
        <v>0</v>
      </c>
      <c r="AT5287" s="77">
        <v>0</v>
      </c>
      <c r="AU5287" s="77">
        <v>0</v>
      </c>
      <c r="BA5287" s="77">
        <v>2</v>
      </c>
    </row>
    <row r="5288" spans="3:53" x14ac:dyDescent="0.25">
      <c r="C5288" s="77" t="s">
        <v>679</v>
      </c>
      <c r="D5288" s="77" t="s">
        <v>660</v>
      </c>
      <c r="E5288" s="77">
        <v>17.52</v>
      </c>
      <c r="F5288" s="77">
        <v>13</v>
      </c>
      <c r="G5288" s="77">
        <v>12.29</v>
      </c>
      <c r="H5288" s="77">
        <v>1910</v>
      </c>
      <c r="I5288" s="77">
        <v>1.3779999999999999</v>
      </c>
      <c r="J5288" s="77" t="s">
        <v>74</v>
      </c>
      <c r="K5288" s="77">
        <v>60.28</v>
      </c>
      <c r="L5288" s="77">
        <v>17.471544999999999</v>
      </c>
      <c r="M5288" s="77">
        <v>0.83996578436537139</v>
      </c>
      <c r="N5288" s="77">
        <v>16.92565294117647</v>
      </c>
      <c r="O5288" s="77">
        <v>4.0922915129523352</v>
      </c>
      <c r="P5288" s="77">
        <v>19381000</v>
      </c>
      <c r="Q5288" s="77">
        <v>18330000</v>
      </c>
      <c r="R5288" s="77">
        <v>1.06</v>
      </c>
      <c r="S5288" s="77">
        <v>31.01</v>
      </c>
      <c r="T5288" s="77">
        <v>7.1180000000000003</v>
      </c>
      <c r="U5288" s="77">
        <v>17.098400000000002</v>
      </c>
      <c r="V5288" s="77">
        <v>2.4267242478221589</v>
      </c>
      <c r="AC5288" s="77">
        <v>17.649999999999999</v>
      </c>
      <c r="AD5288" s="77">
        <v>16.350000000000001</v>
      </c>
      <c r="AH5288" s="77">
        <f>IF(AND(M5288&lt;Variables!$G$6,M5288&gt;Variables!$G$5),0,1)</f>
        <v>1</v>
      </c>
      <c r="AI5288" s="77">
        <f t="shared" si="166"/>
        <v>0</v>
      </c>
      <c r="AJ5288" s="77">
        <f>IF(I5288&gt;Variables!$G$7,0,1)</f>
        <v>1</v>
      </c>
      <c r="AK5288" s="77">
        <f>IF(F5288&gt;Variables!$G$8,0,1)</f>
        <v>0</v>
      </c>
      <c r="AL5288" s="77">
        <f>IF(G5288&gt;Variables!$G$9,0,1)</f>
        <v>0</v>
      </c>
      <c r="AM5288" s="77">
        <f>IF(AND(K5288&gt;Variables!$G$10,K5288&lt;Variables!$G$11),0,1)</f>
        <v>1</v>
      </c>
      <c r="AN5288" s="77">
        <f>IF(H5288&lt;Variables!$G$13,1,0)</f>
        <v>0</v>
      </c>
      <c r="AO5288" s="77">
        <f>IF(R5288&lt;Variables!$G$12,0,1)</f>
        <v>0</v>
      </c>
      <c r="AP5288" s="78">
        <f t="shared" si="167"/>
        <v>0</v>
      </c>
      <c r="AQ5288" s="77">
        <f>IF(V5288&lt;Variables!$G$15,1,0)</f>
        <v>1</v>
      </c>
      <c r="AR5288" s="77">
        <v>0</v>
      </c>
      <c r="AS5288" s="77">
        <v>0</v>
      </c>
      <c r="AT5288" s="77">
        <v>1</v>
      </c>
      <c r="AU5288" s="77">
        <v>0</v>
      </c>
      <c r="BA5288" s="77">
        <v>-2.25</v>
      </c>
    </row>
    <row r="5289" spans="3:53" x14ac:dyDescent="0.25">
      <c r="C5289" s="77" t="s">
        <v>679</v>
      </c>
      <c r="D5289" s="77" t="s">
        <v>581</v>
      </c>
      <c r="E5289" s="77">
        <v>108.69</v>
      </c>
      <c r="F5289" s="77">
        <v>16.04</v>
      </c>
      <c r="G5289" s="77">
        <v>-1.82</v>
      </c>
      <c r="H5289" s="77">
        <v>5880</v>
      </c>
      <c r="I5289" s="77">
        <v>43.722999999999999</v>
      </c>
      <c r="J5289" s="77" t="s">
        <v>74</v>
      </c>
      <c r="K5289" s="77">
        <v>44.58</v>
      </c>
      <c r="L5289" s="77">
        <v>109.29541500000001</v>
      </c>
      <c r="M5289" s="77">
        <v>-0.74606514829556347</v>
      </c>
      <c r="N5289" s="77">
        <v>109.4667764705882</v>
      </c>
      <c r="O5289" s="77">
        <v>-0.90143923334890053</v>
      </c>
      <c r="P5289" s="77">
        <v>1438000</v>
      </c>
      <c r="Q5289" s="77">
        <v>826738</v>
      </c>
      <c r="R5289" s="77">
        <v>1.74</v>
      </c>
      <c r="S5289" s="77">
        <v>31.01</v>
      </c>
      <c r="T5289" s="77">
        <v>7.1180000000000003</v>
      </c>
      <c r="U5289" s="77">
        <v>17.098400000000002</v>
      </c>
      <c r="V5289" s="77">
        <v>2.3185683659320202</v>
      </c>
      <c r="AC5289" s="77">
        <v>110</v>
      </c>
      <c r="AD5289" s="77">
        <v>105.51</v>
      </c>
      <c r="AH5289" s="77">
        <f>IF(AND(M5289&lt;Variables!$G$6,M5289&gt;Variables!$G$5),0,1)</f>
        <v>1</v>
      </c>
      <c r="AI5289" s="77">
        <f t="shared" si="166"/>
        <v>1</v>
      </c>
      <c r="AJ5289" s="77">
        <f>IF(I5289&gt;Variables!$G$7,0,1)</f>
        <v>1</v>
      </c>
      <c r="AK5289" s="77">
        <f>IF(F5289&gt;Variables!$G$8,0,1)</f>
        <v>0</v>
      </c>
      <c r="AL5289" s="77">
        <f>IF(G5289&gt;Variables!$G$9,0,1)</f>
        <v>1</v>
      </c>
      <c r="AM5289" s="77">
        <f>IF(AND(K5289&gt;Variables!$G$10,K5289&lt;Variables!$G$11),0,1)</f>
        <v>1</v>
      </c>
      <c r="AN5289" s="77">
        <f>IF(H5289&lt;Variables!$G$13,1,0)</f>
        <v>0</v>
      </c>
      <c r="AO5289" s="77">
        <f>IF(R5289&lt;Variables!$G$12,0,1)</f>
        <v>0</v>
      </c>
      <c r="AP5289" s="78">
        <f t="shared" si="167"/>
        <v>0</v>
      </c>
      <c r="AQ5289" s="77">
        <f>IF(V5289&lt;Variables!$G$15,1,0)</f>
        <v>1</v>
      </c>
      <c r="AR5289" s="77">
        <v>0</v>
      </c>
      <c r="AS5289" s="77">
        <v>0</v>
      </c>
      <c r="AT5289" s="77">
        <v>1</v>
      </c>
      <c r="AU5289" s="77">
        <v>0</v>
      </c>
      <c r="BA5289" s="77">
        <v>-2.25</v>
      </c>
    </row>
    <row r="5290" spans="3:53" x14ac:dyDescent="0.25">
      <c r="C5290" s="77" t="s">
        <v>679</v>
      </c>
      <c r="D5290" s="77" t="s">
        <v>78</v>
      </c>
      <c r="E5290" s="77">
        <v>130.35</v>
      </c>
      <c r="F5290" s="77">
        <v>47.35</v>
      </c>
      <c r="G5290" s="77">
        <v>-6.81</v>
      </c>
      <c r="H5290" s="77">
        <v>5920</v>
      </c>
      <c r="I5290" s="77">
        <v>7.51</v>
      </c>
      <c r="J5290" s="77" t="s">
        <v>74</v>
      </c>
      <c r="K5290" s="77">
        <v>59.86</v>
      </c>
      <c r="L5290" s="77">
        <v>128.37796</v>
      </c>
      <c r="M5290" s="77">
        <v>1.7307799563102719</v>
      </c>
      <c r="N5290" s="77">
        <v>130.34046666666671</v>
      </c>
      <c r="O5290" s="77">
        <v>0.19904281453647199</v>
      </c>
      <c r="P5290" s="77">
        <v>8461000</v>
      </c>
      <c r="Q5290" s="77">
        <v>1288000</v>
      </c>
      <c r="R5290" s="77">
        <v>6.57</v>
      </c>
      <c r="S5290" s="77">
        <v>31.01</v>
      </c>
      <c r="T5290" s="77">
        <v>7.1180000000000003</v>
      </c>
      <c r="U5290" s="77">
        <v>17.098400000000002</v>
      </c>
      <c r="V5290" s="77">
        <v>2.3748641849496268</v>
      </c>
      <c r="AC5290" s="77">
        <v>139.44999999999999</v>
      </c>
      <c r="AD5290" s="77">
        <v>121.66</v>
      </c>
      <c r="AH5290" s="77">
        <f>IF(AND(M5290&lt;Variables!$G$6,M5290&gt;Variables!$G$5),0,1)</f>
        <v>1</v>
      </c>
      <c r="AI5290" s="77">
        <f t="shared" si="166"/>
        <v>1</v>
      </c>
      <c r="AJ5290" s="77">
        <f>IF(I5290&gt;Variables!$G$7,0,1)</f>
        <v>1</v>
      </c>
      <c r="AK5290" s="77">
        <f>IF(F5290&gt;Variables!$G$8,0,1)</f>
        <v>0</v>
      </c>
      <c r="AL5290" s="77">
        <f>IF(G5290&gt;Variables!$G$9,0,1)</f>
        <v>1</v>
      </c>
      <c r="AM5290" s="77">
        <f>IF(AND(K5290&gt;Variables!$G$10,K5290&lt;Variables!$G$11),0,1)</f>
        <v>1</v>
      </c>
      <c r="AN5290" s="77">
        <f>IF(H5290&lt;Variables!$G$13,1,0)</f>
        <v>0</v>
      </c>
      <c r="AO5290" s="77">
        <f>IF(R5290&lt;Variables!$G$12,0,1)</f>
        <v>1</v>
      </c>
      <c r="AP5290" s="78">
        <f t="shared" si="167"/>
        <v>0</v>
      </c>
      <c r="AQ5290" s="77">
        <f>IF(V5290&lt;Variables!$G$15,1,0)</f>
        <v>1</v>
      </c>
      <c r="AR5290" s="77">
        <v>0</v>
      </c>
      <c r="AS5290" s="77">
        <v>0</v>
      </c>
      <c r="AT5290" s="77">
        <v>1</v>
      </c>
      <c r="AU5290" s="77">
        <v>0</v>
      </c>
      <c r="BA5290" s="77">
        <v>-2.25</v>
      </c>
    </row>
    <row r="5291" spans="3:53" x14ac:dyDescent="0.25">
      <c r="C5291" s="77" t="s">
        <v>679</v>
      </c>
      <c r="D5291" s="77" t="s">
        <v>667</v>
      </c>
      <c r="E5291" s="77">
        <v>86.51</v>
      </c>
      <c r="F5291" s="77">
        <v>78.98</v>
      </c>
      <c r="G5291" s="77">
        <v>0.59</v>
      </c>
      <c r="H5291" s="77">
        <v>-99999</v>
      </c>
      <c r="I5291" s="77">
        <v>7.4999999999999997E-2</v>
      </c>
      <c r="J5291" s="77" t="s">
        <v>74</v>
      </c>
      <c r="K5291" s="77">
        <v>83.59</v>
      </c>
      <c r="L5291" s="77">
        <v>85.995000000000005</v>
      </c>
      <c r="M5291" s="77">
        <v>-0.28490028490029018</v>
      </c>
      <c r="N5291" s="77">
        <v>85.673865000000006</v>
      </c>
      <c r="O5291" s="77">
        <v>8.8866073685357386E-2</v>
      </c>
      <c r="P5291" s="77">
        <v>27481</v>
      </c>
      <c r="Q5291" s="77">
        <v>530</v>
      </c>
      <c r="R5291" s="77">
        <v>51.85</v>
      </c>
      <c r="S5291" s="77">
        <v>31.01</v>
      </c>
      <c r="T5291" s="77">
        <v>7.1180000000000003</v>
      </c>
      <c r="U5291" s="77">
        <v>17.098400000000002</v>
      </c>
      <c r="V5291" s="77">
        <v>2.7500373914529921</v>
      </c>
      <c r="AC5291" s="77">
        <v>86.5</v>
      </c>
      <c r="AD5291" s="77">
        <v>85.62</v>
      </c>
      <c r="AH5291" s="77">
        <f>IF(AND(M5291&lt;Variables!$G$6,M5291&gt;Variables!$G$5),0,1)</f>
        <v>1</v>
      </c>
      <c r="AI5291" s="77">
        <f t="shared" si="166"/>
        <v>0</v>
      </c>
      <c r="AJ5291" s="77">
        <f>IF(I5291&gt;Variables!$G$7,0,1)</f>
        <v>1</v>
      </c>
      <c r="AK5291" s="77">
        <f>IF(F5291&gt;Variables!$G$8,0,1)</f>
        <v>0</v>
      </c>
      <c r="AL5291" s="77">
        <f>IF(G5291&gt;Variables!$G$9,0,1)</f>
        <v>1</v>
      </c>
      <c r="AM5291" s="77">
        <f>IF(AND(K5291&gt;Variables!$G$10,K5291&lt;Variables!$G$11),0,1)</f>
        <v>1</v>
      </c>
      <c r="AN5291" s="77">
        <f>IF(H5291&lt;Variables!$G$13,1,0)</f>
        <v>1</v>
      </c>
      <c r="AO5291" s="77">
        <f>IF(R5291&lt;Variables!$G$12,0,1)</f>
        <v>1</v>
      </c>
      <c r="AP5291" s="78">
        <f t="shared" si="167"/>
        <v>0</v>
      </c>
      <c r="AQ5291" s="77">
        <f>IF(V5291&lt;Variables!$G$15,1,0)</f>
        <v>0</v>
      </c>
      <c r="AR5291" s="77">
        <v>0</v>
      </c>
      <c r="AS5291" s="77">
        <v>0</v>
      </c>
      <c r="AT5291" s="77">
        <v>0</v>
      </c>
      <c r="AU5291" s="77">
        <v>0</v>
      </c>
      <c r="BA5291" s="77">
        <v>0</v>
      </c>
    </row>
    <row r="5292" spans="3:53" x14ac:dyDescent="0.25">
      <c r="C5292" s="77" t="s">
        <v>679</v>
      </c>
      <c r="D5292" s="77" t="s">
        <v>551</v>
      </c>
      <c r="E5292" s="77">
        <v>5.58</v>
      </c>
      <c r="F5292" s="77">
        <v>42.39</v>
      </c>
      <c r="G5292" s="77">
        <v>1.66</v>
      </c>
      <c r="H5292" s="77">
        <v>38.479999999999997</v>
      </c>
      <c r="I5292" s="77">
        <v>9.2279999999999998</v>
      </c>
      <c r="J5292" s="77" t="s">
        <v>75</v>
      </c>
      <c r="K5292" s="77">
        <v>68.31</v>
      </c>
      <c r="L5292" s="77">
        <v>5.2016600000000004</v>
      </c>
      <c r="M5292" s="77">
        <v>5.7297093620113637</v>
      </c>
      <c r="N5292" s="77">
        <v>5.2947156862745111</v>
      </c>
      <c r="O5292" s="77">
        <v>3.871488591103569</v>
      </c>
      <c r="P5292" s="77">
        <v>61680000</v>
      </c>
      <c r="Q5292" s="77">
        <v>11670000</v>
      </c>
      <c r="R5292" s="77">
        <v>5.29</v>
      </c>
      <c r="S5292" s="77">
        <v>31.01</v>
      </c>
      <c r="T5292" s="77">
        <v>7.1180000000000003</v>
      </c>
      <c r="U5292" s="77">
        <v>17.098400000000002</v>
      </c>
      <c r="V5292" s="77">
        <v>2.104736250915284</v>
      </c>
      <c r="AC5292" s="77">
        <v>7.52</v>
      </c>
      <c r="AD5292" s="77">
        <v>5.22</v>
      </c>
      <c r="AH5292" s="77">
        <f>IF(AND(M5292&lt;Variables!$G$6,M5292&gt;Variables!$G$5),0,1)</f>
        <v>1</v>
      </c>
      <c r="AI5292" s="77">
        <f t="shared" si="166"/>
        <v>1</v>
      </c>
      <c r="AJ5292" s="77">
        <f>IF(I5292&gt;Variables!$G$7,0,1)</f>
        <v>1</v>
      </c>
      <c r="AK5292" s="77">
        <f>IF(F5292&gt;Variables!$G$8,0,1)</f>
        <v>0</v>
      </c>
      <c r="AL5292" s="77">
        <f>IF(G5292&gt;Variables!$G$9,0,1)</f>
        <v>1</v>
      </c>
      <c r="AM5292" s="77">
        <f>IF(AND(K5292&gt;Variables!$G$10,K5292&lt;Variables!$G$11),0,1)</f>
        <v>0</v>
      </c>
      <c r="AN5292" s="77">
        <f>IF(H5292&lt;Variables!$G$13,1,0)</f>
        <v>1</v>
      </c>
      <c r="AO5292" s="77">
        <f>IF(R5292&lt;Variables!$G$12,0,1)</f>
        <v>1</v>
      </c>
      <c r="AP5292" s="78">
        <f t="shared" si="167"/>
        <v>1</v>
      </c>
      <c r="AQ5292" s="77">
        <f>IF(V5292&lt;Variables!$G$15,1,0)</f>
        <v>1</v>
      </c>
      <c r="AR5292" s="77">
        <v>0</v>
      </c>
      <c r="AS5292" s="77">
        <v>0</v>
      </c>
      <c r="AT5292" s="77">
        <v>1</v>
      </c>
      <c r="AU5292" s="77">
        <v>0</v>
      </c>
      <c r="BA5292" s="77">
        <v>-2.25</v>
      </c>
    </row>
    <row r="5293" spans="3:53" x14ac:dyDescent="0.25">
      <c r="C5293" s="77" t="s">
        <v>679</v>
      </c>
      <c r="D5293" s="77" t="s">
        <v>608</v>
      </c>
      <c r="E5293" s="77">
        <v>25.77</v>
      </c>
      <c r="F5293" s="77">
        <v>38.07</v>
      </c>
      <c r="G5293" s="77">
        <v>30.37</v>
      </c>
      <c r="H5293" s="77">
        <v>22.27</v>
      </c>
      <c r="I5293" s="77">
        <v>13.958</v>
      </c>
      <c r="J5293" s="77" t="s">
        <v>75</v>
      </c>
      <c r="K5293" s="77">
        <v>57.83</v>
      </c>
      <c r="L5293" s="77">
        <v>25.285924999999999</v>
      </c>
      <c r="M5293" s="77">
        <v>2.2838792727574189E-2</v>
      </c>
      <c r="N5293" s="77">
        <v>22.446986274509801</v>
      </c>
      <c r="O5293" s="77">
        <v>12.67303187475361</v>
      </c>
      <c r="P5293" s="77">
        <v>5030000</v>
      </c>
      <c r="Q5293" s="77">
        <v>543960</v>
      </c>
      <c r="R5293" s="77">
        <v>9.25</v>
      </c>
      <c r="S5293" s="77">
        <v>31.01</v>
      </c>
      <c r="T5293" s="77">
        <v>7.1180000000000003</v>
      </c>
      <c r="U5293" s="77">
        <v>17.098400000000002</v>
      </c>
      <c r="V5293" s="77">
        <v>2.4470085368555829</v>
      </c>
      <c r="AC5293" s="77">
        <v>25.8294</v>
      </c>
      <c r="AD5293" s="77">
        <v>19.989999999999998</v>
      </c>
      <c r="AH5293" s="77">
        <f>IF(AND(M5293&lt;Variables!$G$6,M5293&gt;Variables!$G$5),0,1)</f>
        <v>1</v>
      </c>
      <c r="AI5293" s="77">
        <f t="shared" si="166"/>
        <v>0</v>
      </c>
      <c r="AJ5293" s="77">
        <f>IF(I5293&gt;Variables!$G$7,0,1)</f>
        <v>1</v>
      </c>
      <c r="AK5293" s="77">
        <f>IF(F5293&gt;Variables!$G$8,0,1)</f>
        <v>0</v>
      </c>
      <c r="AL5293" s="77">
        <f>IF(G5293&gt;Variables!$G$9,0,1)</f>
        <v>0</v>
      </c>
      <c r="AM5293" s="77">
        <f>IF(AND(K5293&gt;Variables!$G$10,K5293&lt;Variables!$G$11),0,1)</f>
        <v>1</v>
      </c>
      <c r="AN5293" s="77">
        <f>IF(H5293&lt;Variables!$G$13,1,0)</f>
        <v>1</v>
      </c>
      <c r="AO5293" s="77">
        <f>IF(R5293&lt;Variables!$G$12,0,1)</f>
        <v>1</v>
      </c>
      <c r="AP5293" s="78">
        <f t="shared" si="167"/>
        <v>1</v>
      </c>
      <c r="AQ5293" s="77">
        <f>IF(V5293&lt;Variables!$G$15,1,0)</f>
        <v>1</v>
      </c>
      <c r="AR5293" s="77">
        <v>0</v>
      </c>
      <c r="AS5293" s="77">
        <v>0</v>
      </c>
      <c r="AT5293" s="77">
        <v>1</v>
      </c>
      <c r="AU5293" s="77">
        <v>0</v>
      </c>
      <c r="BA5293" s="77">
        <v>-2.25</v>
      </c>
    </row>
    <row r="5294" spans="3:53" x14ac:dyDescent="0.25">
      <c r="C5294" s="77" t="s">
        <v>679</v>
      </c>
      <c r="D5294" s="77" t="s">
        <v>280</v>
      </c>
      <c r="E5294" s="77">
        <v>45.9</v>
      </c>
      <c r="F5294" s="77">
        <v>26.34</v>
      </c>
      <c r="G5294" s="77">
        <v>8.58</v>
      </c>
      <c r="H5294" s="77">
        <v>1590</v>
      </c>
      <c r="I5294" s="77">
        <v>-99999</v>
      </c>
      <c r="J5294" s="77" t="s">
        <v>75</v>
      </c>
      <c r="K5294" s="77">
        <v>54.7</v>
      </c>
      <c r="L5294" s="77">
        <v>45.319488235294124</v>
      </c>
      <c r="M5294" s="77">
        <v>0.53070273754454944</v>
      </c>
      <c r="N5294" s="77">
        <v>45.149978723404253</v>
      </c>
      <c r="O5294" s="77">
        <v>0.90813171609140797</v>
      </c>
      <c r="P5294" s="77">
        <v>286540</v>
      </c>
      <c r="S5294" s="77">
        <v>31.01</v>
      </c>
      <c r="T5294" s="77">
        <v>7.1180000000000003</v>
      </c>
      <c r="U5294" s="77">
        <v>17.098400000000002</v>
      </c>
      <c r="V5294" s="77">
        <v>2.3946901821455069</v>
      </c>
      <c r="AC5294" s="77">
        <v>48.18</v>
      </c>
      <c r="AD5294" s="77">
        <v>42.77</v>
      </c>
      <c r="AH5294" s="77">
        <f>IF(AND(M5294&lt;Variables!$G$6,M5294&gt;Variables!$G$5),0,1)</f>
        <v>1</v>
      </c>
      <c r="AI5294" s="77">
        <f t="shared" si="166"/>
        <v>0</v>
      </c>
      <c r="AJ5294" s="77">
        <f>IF(I5294&gt;Variables!$G$7,0,1)</f>
        <v>1</v>
      </c>
      <c r="AK5294" s="77">
        <f>IF(F5294&gt;Variables!$G$8,0,1)</f>
        <v>0</v>
      </c>
      <c r="AL5294" s="77">
        <f>IF(G5294&gt;Variables!$G$9,0,1)</f>
        <v>1</v>
      </c>
      <c r="AM5294" s="77">
        <f>IF(AND(K5294&gt;Variables!$G$10,K5294&lt;Variables!$G$11),0,1)</f>
        <v>1</v>
      </c>
      <c r="AN5294" s="77">
        <f>IF(H5294&lt;Variables!$G$13,1,0)</f>
        <v>0</v>
      </c>
      <c r="AO5294" s="77">
        <f>IF(R5294&lt;Variables!$G$12,0,1)</f>
        <v>0</v>
      </c>
      <c r="AP5294" s="78">
        <f t="shared" si="167"/>
        <v>1</v>
      </c>
      <c r="AQ5294" s="77">
        <f>IF(V5294&lt;Variables!$G$15,1,0)</f>
        <v>1</v>
      </c>
      <c r="AR5294" s="77">
        <v>1</v>
      </c>
      <c r="AS5294" s="77">
        <v>0</v>
      </c>
      <c r="AT5294" s="77">
        <v>0</v>
      </c>
      <c r="AU5294" s="77">
        <v>0</v>
      </c>
      <c r="BA5294" s="77">
        <v>2</v>
      </c>
    </row>
    <row r="5295" spans="3:53" x14ac:dyDescent="0.25">
      <c r="C5295" s="77" t="s">
        <v>679</v>
      </c>
      <c r="D5295" s="77" t="s">
        <v>666</v>
      </c>
      <c r="E5295" s="77">
        <v>46.76</v>
      </c>
      <c r="F5295" s="77">
        <v>11.82</v>
      </c>
      <c r="G5295" s="77">
        <v>-5.25</v>
      </c>
      <c r="H5295" s="77">
        <v>2780</v>
      </c>
      <c r="I5295" s="77">
        <v>-2.339</v>
      </c>
      <c r="J5295" s="77" t="s">
        <v>75</v>
      </c>
      <c r="K5295" s="77">
        <v>64.59</v>
      </c>
      <c r="L5295" s="77">
        <v>45.971494999999997</v>
      </c>
      <c r="M5295" s="77">
        <v>1.6934515616688179</v>
      </c>
      <c r="N5295" s="77">
        <v>46.335072549019607</v>
      </c>
      <c r="O5295" s="77">
        <v>0.89549325846294647</v>
      </c>
      <c r="P5295" s="77">
        <v>3052000</v>
      </c>
      <c r="Q5295" s="77">
        <v>1269000</v>
      </c>
      <c r="R5295" s="77">
        <v>2.41</v>
      </c>
      <c r="S5295" s="77">
        <v>31.01</v>
      </c>
      <c r="T5295" s="77">
        <v>7.1180000000000003</v>
      </c>
      <c r="U5295" s="77">
        <v>17.098400000000002</v>
      </c>
      <c r="V5295" s="77">
        <v>2.4027675198702578</v>
      </c>
      <c r="AC5295" s="77">
        <v>47.219900000000003</v>
      </c>
      <c r="AD5295" s="77">
        <v>43.42</v>
      </c>
      <c r="AH5295" s="77">
        <f>IF(AND(M5295&lt;Variables!$G$6,M5295&gt;Variables!$G$5),0,1)</f>
        <v>1</v>
      </c>
      <c r="AI5295" s="77">
        <f t="shared" si="166"/>
        <v>1</v>
      </c>
      <c r="AJ5295" s="77">
        <f>IF(I5295&gt;Variables!$G$7,0,1)</f>
        <v>1</v>
      </c>
      <c r="AK5295" s="77">
        <f>IF(F5295&gt;Variables!$G$8,0,1)</f>
        <v>0</v>
      </c>
      <c r="AL5295" s="77">
        <f>IF(G5295&gt;Variables!$G$9,0,1)</f>
        <v>1</v>
      </c>
      <c r="AM5295" s="77">
        <f>IF(AND(K5295&gt;Variables!$G$10,K5295&lt;Variables!$G$11),0,1)</f>
        <v>0</v>
      </c>
      <c r="AN5295" s="77">
        <f>IF(H5295&lt;Variables!$G$13,1,0)</f>
        <v>0</v>
      </c>
      <c r="AO5295" s="77">
        <f>IF(R5295&lt;Variables!$G$12,0,1)</f>
        <v>1</v>
      </c>
      <c r="AP5295" s="78">
        <f t="shared" si="167"/>
        <v>1</v>
      </c>
      <c r="AQ5295" s="77">
        <f>IF(V5295&lt;Variables!$G$15,1,0)</f>
        <v>1</v>
      </c>
      <c r="AR5295" s="77">
        <v>0</v>
      </c>
      <c r="AS5295" s="77">
        <v>0</v>
      </c>
      <c r="AT5295" s="77">
        <v>1</v>
      </c>
      <c r="AU5295" s="77">
        <v>0</v>
      </c>
      <c r="BA5295" s="77">
        <v>-2</v>
      </c>
    </row>
    <row r="5296" spans="3:53" x14ac:dyDescent="0.25">
      <c r="C5296" s="77" t="s">
        <v>679</v>
      </c>
      <c r="D5296" s="77" t="s">
        <v>277</v>
      </c>
      <c r="E5296" s="77">
        <v>23.49</v>
      </c>
      <c r="F5296" s="77">
        <v>6.79</v>
      </c>
      <c r="G5296" s="77">
        <v>3.62</v>
      </c>
      <c r="H5296" s="77">
        <v>2440</v>
      </c>
      <c r="I5296" s="77">
        <v>7.0000000000000001E-3</v>
      </c>
      <c r="J5296" s="77" t="s">
        <v>75</v>
      </c>
      <c r="K5296" s="77">
        <v>66.77</v>
      </c>
      <c r="L5296" s="77">
        <v>23.323452631578949</v>
      </c>
      <c r="M5296" s="77">
        <v>0.67120151932005678</v>
      </c>
      <c r="N5296" s="77">
        <v>22.974997999999999</v>
      </c>
      <c r="O5296" s="77">
        <v>2.1980502457497542</v>
      </c>
      <c r="P5296" s="77">
        <v>240883</v>
      </c>
      <c r="Q5296" s="77">
        <v>2118000</v>
      </c>
      <c r="R5296" s="77">
        <v>0.11</v>
      </c>
      <c r="S5296" s="77">
        <v>31.01</v>
      </c>
      <c r="T5296" s="77">
        <v>7.1180000000000003</v>
      </c>
      <c r="U5296" s="77">
        <v>17.098400000000002</v>
      </c>
      <c r="V5296" s="77">
        <v>2.4907784896023339</v>
      </c>
      <c r="AC5296" s="77">
        <v>24.13</v>
      </c>
      <c r="AD5296" s="77">
        <v>22.99</v>
      </c>
      <c r="AH5296" s="77">
        <f>IF(AND(M5296&lt;Variables!$G$6,M5296&gt;Variables!$G$5),0,1)</f>
        <v>1</v>
      </c>
      <c r="AI5296" s="77">
        <f t="shared" si="166"/>
        <v>0</v>
      </c>
      <c r="AJ5296" s="77">
        <f>IF(I5296&gt;Variables!$G$7,0,1)</f>
        <v>1</v>
      </c>
      <c r="AK5296" s="77">
        <f>IF(F5296&gt;Variables!$G$8,0,1)</f>
        <v>1</v>
      </c>
      <c r="AL5296" s="77">
        <f>IF(G5296&gt;Variables!$G$9,0,1)</f>
        <v>1</v>
      </c>
      <c r="AM5296" s="77">
        <f>IF(AND(K5296&gt;Variables!$G$10,K5296&lt;Variables!$G$11),0,1)</f>
        <v>0</v>
      </c>
      <c r="AN5296" s="77">
        <f>IF(H5296&lt;Variables!$G$13,1,0)</f>
        <v>0</v>
      </c>
      <c r="AO5296" s="77">
        <f>IF(R5296&lt;Variables!$G$12,0,1)</f>
        <v>0</v>
      </c>
      <c r="AP5296" s="78">
        <f t="shared" si="167"/>
        <v>1</v>
      </c>
      <c r="AQ5296" s="77">
        <f>IF(V5296&lt;Variables!$G$15,1,0)</f>
        <v>1</v>
      </c>
      <c r="AR5296" s="77">
        <v>0</v>
      </c>
      <c r="AS5296" s="77">
        <v>0</v>
      </c>
      <c r="AT5296" s="77">
        <v>1</v>
      </c>
      <c r="AU5296" s="77">
        <v>0</v>
      </c>
      <c r="BA5296" s="77">
        <v>-1.66</v>
      </c>
    </row>
    <row r="5297" spans="3:53" x14ac:dyDescent="0.25">
      <c r="C5297" s="77" t="s">
        <v>679</v>
      </c>
      <c r="D5297" s="77" t="s">
        <v>118</v>
      </c>
      <c r="E5297" s="77">
        <v>31.72</v>
      </c>
      <c r="F5297" s="77">
        <v>8.06</v>
      </c>
      <c r="G5297" s="77">
        <v>5.83</v>
      </c>
      <c r="H5297" s="77">
        <v>2900</v>
      </c>
      <c r="I5297" s="77">
        <v>-13.128</v>
      </c>
      <c r="J5297" s="77" t="s">
        <v>74</v>
      </c>
      <c r="K5297" s="77">
        <v>63.13</v>
      </c>
      <c r="L5297" s="77">
        <v>31.489419999999999</v>
      </c>
      <c r="M5297" s="77">
        <v>0.58997593477429799</v>
      </c>
      <c r="N5297" s="77">
        <v>30.928670588235288</v>
      </c>
      <c r="O5297" s="77">
        <v>2.4137132232533611</v>
      </c>
      <c r="P5297" s="77">
        <v>1627000</v>
      </c>
      <c r="Q5297" s="77">
        <v>6140000</v>
      </c>
      <c r="R5297" s="77">
        <v>0.26</v>
      </c>
      <c r="S5297" s="77">
        <v>31.01</v>
      </c>
      <c r="T5297" s="77">
        <v>7.1180000000000003</v>
      </c>
      <c r="U5297" s="77">
        <v>17.098400000000002</v>
      </c>
      <c r="V5297" s="77">
        <v>2.4653158686357499</v>
      </c>
      <c r="AC5297" s="77">
        <v>32.39</v>
      </c>
      <c r="AD5297" s="77">
        <v>30.91</v>
      </c>
      <c r="AH5297" s="77">
        <f>IF(AND(M5297&lt;Variables!$G$6,M5297&gt;Variables!$G$5),0,1)</f>
        <v>1</v>
      </c>
      <c r="AI5297" s="77">
        <f t="shared" si="166"/>
        <v>0</v>
      </c>
      <c r="AJ5297" s="77">
        <f>IF(I5297&gt;Variables!$G$7,0,1)</f>
        <v>1</v>
      </c>
      <c r="AK5297" s="77">
        <f>IF(F5297&gt;Variables!$G$8,0,1)</f>
        <v>1</v>
      </c>
      <c r="AL5297" s="77">
        <f>IF(G5297&gt;Variables!$G$9,0,1)</f>
        <v>1</v>
      </c>
      <c r="AM5297" s="77">
        <f>IF(AND(K5297&gt;Variables!$G$10,K5297&lt;Variables!$G$11),0,1)</f>
        <v>0</v>
      </c>
      <c r="AN5297" s="77">
        <f>IF(H5297&lt;Variables!$G$13,1,0)</f>
        <v>0</v>
      </c>
      <c r="AO5297" s="77">
        <f>IF(R5297&lt;Variables!$G$12,0,1)</f>
        <v>0</v>
      </c>
      <c r="AP5297" s="78">
        <f t="shared" si="167"/>
        <v>0</v>
      </c>
      <c r="AQ5297" s="77">
        <f>IF(V5297&lt;Variables!$G$15,1,0)</f>
        <v>1</v>
      </c>
      <c r="AR5297" s="77">
        <v>0</v>
      </c>
      <c r="AS5297" s="77">
        <v>0</v>
      </c>
      <c r="AT5297" s="77">
        <v>1</v>
      </c>
      <c r="AU5297" s="77">
        <v>0</v>
      </c>
      <c r="BA5297" s="77">
        <v>-1.2</v>
      </c>
    </row>
    <row r="5298" spans="3:53" x14ac:dyDescent="0.25">
      <c r="C5298" s="77" t="s">
        <v>679</v>
      </c>
      <c r="D5298" s="77" t="s">
        <v>663</v>
      </c>
      <c r="E5298" s="77">
        <v>48.28</v>
      </c>
      <c r="F5298" s="77">
        <v>6.72</v>
      </c>
      <c r="G5298" s="77">
        <v>5.29</v>
      </c>
      <c r="H5298" s="77">
        <v>74490</v>
      </c>
      <c r="I5298" s="77">
        <v>33.652999999999999</v>
      </c>
      <c r="J5298" s="77" t="s">
        <v>74</v>
      </c>
      <c r="K5298" s="77">
        <v>72.14</v>
      </c>
      <c r="L5298" s="77">
        <v>47.914484999999999</v>
      </c>
      <c r="M5298" s="77">
        <v>0.47066142941951988</v>
      </c>
      <c r="N5298" s="77">
        <v>47.340694117647047</v>
      </c>
      <c r="O5298" s="77">
        <v>1.6884118352100621</v>
      </c>
      <c r="P5298" s="77">
        <v>22419000</v>
      </c>
      <c r="Q5298" s="77">
        <v>70837000</v>
      </c>
      <c r="R5298" s="77">
        <v>0.32</v>
      </c>
      <c r="S5298" s="77">
        <v>31.01</v>
      </c>
      <c r="T5298" s="77">
        <v>7.1180000000000003</v>
      </c>
      <c r="U5298" s="77">
        <v>17.098400000000002</v>
      </c>
      <c r="V5298" s="77">
        <v>2.5540389604263511</v>
      </c>
      <c r="AC5298" s="77">
        <v>49.65</v>
      </c>
      <c r="AD5298" s="77">
        <v>47.86</v>
      </c>
      <c r="AH5298" s="77">
        <f>IF(AND(M5298&lt;Variables!$G$6,M5298&gt;Variables!$G$5),0,1)</f>
        <v>1</v>
      </c>
      <c r="AI5298" s="77">
        <f t="shared" ref="AI5298:AI5361" si="168">IF(L5298&gt;N5298,0,1)</f>
        <v>0</v>
      </c>
      <c r="AJ5298" s="77">
        <f>IF(I5298&gt;Variables!$G$7,0,1)</f>
        <v>1</v>
      </c>
      <c r="AK5298" s="77">
        <f>IF(F5298&gt;Variables!$G$8,0,1)</f>
        <v>1</v>
      </c>
      <c r="AL5298" s="77">
        <f>IF(G5298&gt;Variables!$G$9,0,1)</f>
        <v>1</v>
      </c>
      <c r="AM5298" s="77">
        <f>IF(AND(K5298&gt;Variables!$G$10,K5298&lt;Variables!$G$11),0,1)</f>
        <v>1</v>
      </c>
      <c r="AN5298" s="77">
        <f>IF(H5298&lt;Variables!$G$13,1,0)</f>
        <v>0</v>
      </c>
      <c r="AO5298" s="77">
        <f>IF(R5298&lt;Variables!$G$12,0,1)</f>
        <v>0</v>
      </c>
      <c r="AP5298" s="78">
        <f t="shared" ref="AP5298:AP5361" si="169">IF(J5298="Pass", 0,1)</f>
        <v>0</v>
      </c>
      <c r="AQ5298" s="77">
        <f>IF(V5298&lt;Variables!$G$15,1,0)</f>
        <v>1</v>
      </c>
      <c r="AR5298" s="77">
        <v>1</v>
      </c>
      <c r="AS5298" s="77">
        <v>0</v>
      </c>
      <c r="AT5298" s="77">
        <v>0</v>
      </c>
      <c r="AU5298" s="77">
        <v>0</v>
      </c>
      <c r="BA5298" s="77">
        <v>0.67</v>
      </c>
    </row>
    <row r="5299" spans="3:53" x14ac:dyDescent="0.25">
      <c r="C5299" s="77" t="s">
        <v>679</v>
      </c>
      <c r="D5299" s="77" t="s">
        <v>536</v>
      </c>
      <c r="E5299" s="77">
        <v>26.39</v>
      </c>
      <c r="F5299" s="77">
        <v>7.61</v>
      </c>
      <c r="G5299" s="77">
        <v>7.66</v>
      </c>
      <c r="H5299" s="77">
        <v>2140</v>
      </c>
      <c r="I5299" s="77">
        <v>-19.259</v>
      </c>
      <c r="J5299" s="77" t="s">
        <v>74</v>
      </c>
      <c r="K5299" s="77">
        <v>70.28</v>
      </c>
      <c r="L5299" s="77">
        <v>26.172249999999998</v>
      </c>
      <c r="M5299" s="77">
        <v>0.94661330225717499</v>
      </c>
      <c r="N5299" s="77">
        <v>25.59524</v>
      </c>
      <c r="O5299" s="77">
        <v>3.2223178997344859</v>
      </c>
      <c r="P5299" s="77">
        <v>358697</v>
      </c>
      <c r="Q5299" s="77">
        <v>2899000</v>
      </c>
      <c r="R5299" s="77">
        <v>0.12</v>
      </c>
      <c r="S5299" s="77">
        <v>31.01</v>
      </c>
      <c r="T5299" s="77">
        <v>7.1180000000000003</v>
      </c>
      <c r="U5299" s="77">
        <v>17.098400000000002</v>
      </c>
      <c r="V5299" s="77">
        <v>2.4970470004222021</v>
      </c>
      <c r="AC5299" s="77">
        <v>27.13</v>
      </c>
      <c r="AD5299" s="77">
        <v>24.96</v>
      </c>
      <c r="AH5299" s="77">
        <f>IF(AND(M5299&lt;Variables!$G$6,M5299&gt;Variables!$G$5),0,1)</f>
        <v>1</v>
      </c>
      <c r="AI5299" s="77">
        <f t="shared" si="168"/>
        <v>0</v>
      </c>
      <c r="AJ5299" s="77">
        <f>IF(I5299&gt;Variables!$G$7,0,1)</f>
        <v>1</v>
      </c>
      <c r="AK5299" s="77">
        <f>IF(F5299&gt;Variables!$G$8,0,1)</f>
        <v>1</v>
      </c>
      <c r="AL5299" s="77">
        <f>IF(G5299&gt;Variables!$G$9,0,1)</f>
        <v>1</v>
      </c>
      <c r="AM5299" s="77">
        <f>IF(AND(K5299&gt;Variables!$G$10,K5299&lt;Variables!$G$11),0,1)</f>
        <v>1</v>
      </c>
      <c r="AN5299" s="77">
        <f>IF(H5299&lt;Variables!$G$13,1,0)</f>
        <v>0</v>
      </c>
      <c r="AO5299" s="77">
        <f>IF(R5299&lt;Variables!$G$12,0,1)</f>
        <v>0</v>
      </c>
      <c r="AP5299" s="78">
        <f t="shared" si="169"/>
        <v>0</v>
      </c>
      <c r="AQ5299" s="77">
        <f>IF(V5299&lt;Variables!$G$15,1,0)</f>
        <v>1</v>
      </c>
      <c r="AR5299" s="77">
        <v>1</v>
      </c>
      <c r="AS5299" s="77">
        <v>0</v>
      </c>
      <c r="AT5299" s="77">
        <v>0</v>
      </c>
      <c r="AU5299" s="77">
        <v>0</v>
      </c>
      <c r="BA5299" s="77">
        <v>2</v>
      </c>
    </row>
    <row r="5300" spans="3:53" x14ac:dyDescent="0.25">
      <c r="C5300" s="77" t="s">
        <v>679</v>
      </c>
      <c r="D5300" s="77" t="s">
        <v>658</v>
      </c>
      <c r="E5300" s="77">
        <v>27.06</v>
      </c>
      <c r="F5300" s="77">
        <v>7.19</v>
      </c>
      <c r="G5300" s="77">
        <v>2.74</v>
      </c>
      <c r="H5300" s="77">
        <v>6430</v>
      </c>
      <c r="I5300" s="77">
        <v>6.5830000000000002</v>
      </c>
      <c r="J5300" s="77" t="s">
        <v>74</v>
      </c>
      <c r="K5300" s="77">
        <v>47.99</v>
      </c>
      <c r="L5300" s="77">
        <v>27.098130000000001</v>
      </c>
      <c r="M5300" s="77">
        <v>-0.54664288642797643</v>
      </c>
      <c r="N5300" s="77">
        <v>26.886041176470581</v>
      </c>
      <c r="O5300" s="77">
        <v>0.23788858727698681</v>
      </c>
      <c r="P5300" s="77">
        <v>8002000.0000000009</v>
      </c>
      <c r="Q5300" s="77">
        <v>13774000</v>
      </c>
      <c r="R5300" s="77">
        <v>0.57999999999999996</v>
      </c>
      <c r="S5300" s="77">
        <v>31.01</v>
      </c>
      <c r="T5300" s="77">
        <v>7.1180000000000003</v>
      </c>
      <c r="U5300" s="77">
        <v>17.098400000000002</v>
      </c>
      <c r="V5300" s="77">
        <v>2.3572159186885591</v>
      </c>
      <c r="AC5300" s="77">
        <v>27.33</v>
      </c>
      <c r="AD5300" s="77">
        <v>26.57</v>
      </c>
      <c r="AH5300" s="77">
        <f>IF(AND(M5300&lt;Variables!$G$6,M5300&gt;Variables!$G$5),0,1)</f>
        <v>1</v>
      </c>
      <c r="AI5300" s="77">
        <f t="shared" si="168"/>
        <v>0</v>
      </c>
      <c r="AJ5300" s="77">
        <f>IF(I5300&gt;Variables!$G$7,0,1)</f>
        <v>1</v>
      </c>
      <c r="AK5300" s="77">
        <f>IF(F5300&gt;Variables!$G$8,0,1)</f>
        <v>1</v>
      </c>
      <c r="AL5300" s="77">
        <f>IF(G5300&gt;Variables!$G$9,0,1)</f>
        <v>1</v>
      </c>
      <c r="AM5300" s="77">
        <f>IF(AND(K5300&gt;Variables!$G$10,K5300&lt;Variables!$G$11),0,1)</f>
        <v>1</v>
      </c>
      <c r="AN5300" s="77">
        <f>IF(H5300&lt;Variables!$G$13,1,0)</f>
        <v>0</v>
      </c>
      <c r="AO5300" s="77">
        <f>IF(R5300&lt;Variables!$G$12,0,1)</f>
        <v>0</v>
      </c>
      <c r="AP5300" s="78">
        <f t="shared" si="169"/>
        <v>0</v>
      </c>
      <c r="AQ5300" s="77">
        <f>IF(V5300&lt;Variables!$G$15,1,0)</f>
        <v>1</v>
      </c>
      <c r="AR5300" s="77">
        <v>1</v>
      </c>
      <c r="AS5300" s="77">
        <v>0</v>
      </c>
      <c r="AT5300" s="77">
        <v>0</v>
      </c>
      <c r="AU5300" s="77">
        <v>0</v>
      </c>
      <c r="BA5300" s="77">
        <v>0.19</v>
      </c>
    </row>
    <row r="5301" spans="3:53" x14ac:dyDescent="0.25">
      <c r="C5301" s="77" t="s">
        <v>679</v>
      </c>
      <c r="D5301" s="77" t="s">
        <v>665</v>
      </c>
      <c r="E5301" s="77">
        <v>154.43</v>
      </c>
      <c r="F5301" s="77">
        <v>8.0500000000000007</v>
      </c>
      <c r="G5301" s="77">
        <v>-1.57</v>
      </c>
      <c r="H5301" s="77">
        <v>10450</v>
      </c>
      <c r="I5301" s="77">
        <v>1.599</v>
      </c>
      <c r="J5301" s="77" t="s">
        <v>75</v>
      </c>
      <c r="K5301" s="77">
        <v>65.19</v>
      </c>
      <c r="L5301" s="77">
        <v>153.21440000000001</v>
      </c>
      <c r="M5301" s="77">
        <v>0.67265217890746076</v>
      </c>
      <c r="N5301" s="77">
        <v>153.45125294117651</v>
      </c>
      <c r="O5301" s="77">
        <v>0.51726332865317148</v>
      </c>
      <c r="P5301" s="77">
        <v>1542000</v>
      </c>
      <c r="Q5301" s="77">
        <v>1306000</v>
      </c>
      <c r="R5301" s="77">
        <v>1.18</v>
      </c>
      <c r="S5301" s="77">
        <v>31.01</v>
      </c>
      <c r="T5301" s="77">
        <v>7.1180000000000003</v>
      </c>
      <c r="U5301" s="77">
        <v>17.098400000000002</v>
      </c>
      <c r="V5301" s="77">
        <v>2.477371053254525</v>
      </c>
      <c r="AC5301" s="77">
        <v>155.4829</v>
      </c>
      <c r="AD5301" s="77">
        <v>148.36009999999999</v>
      </c>
      <c r="AH5301" s="77">
        <f>IF(AND(M5301&lt;Variables!$G$6,M5301&gt;Variables!$G$5),0,1)</f>
        <v>1</v>
      </c>
      <c r="AI5301" s="77">
        <f t="shared" si="168"/>
        <v>1</v>
      </c>
      <c r="AJ5301" s="77">
        <f>IF(I5301&gt;Variables!$G$7,0,1)</f>
        <v>1</v>
      </c>
      <c r="AK5301" s="77">
        <f>IF(F5301&gt;Variables!$G$8,0,1)</f>
        <v>1</v>
      </c>
      <c r="AL5301" s="77">
        <f>IF(G5301&gt;Variables!$G$9,0,1)</f>
        <v>1</v>
      </c>
      <c r="AM5301" s="77">
        <f>IF(AND(K5301&gt;Variables!$G$10,K5301&lt;Variables!$G$11),0,1)</f>
        <v>0</v>
      </c>
      <c r="AN5301" s="77">
        <f>IF(H5301&lt;Variables!$G$13,1,0)</f>
        <v>0</v>
      </c>
      <c r="AO5301" s="77">
        <f>IF(R5301&lt;Variables!$G$12,0,1)</f>
        <v>0</v>
      </c>
      <c r="AP5301" s="78">
        <f t="shared" si="169"/>
        <v>1</v>
      </c>
      <c r="AQ5301" s="77">
        <f>IF(V5301&lt;Variables!$G$15,1,0)</f>
        <v>1</v>
      </c>
      <c r="AR5301" s="77">
        <v>0</v>
      </c>
      <c r="AS5301" s="77">
        <v>0</v>
      </c>
      <c r="AT5301" s="77">
        <v>1</v>
      </c>
      <c r="AU5301" s="77">
        <v>0</v>
      </c>
      <c r="BA5301" s="77">
        <v>-2.25</v>
      </c>
    </row>
    <row r="5302" spans="3:53" x14ac:dyDescent="0.25">
      <c r="C5302" s="77" t="s">
        <v>679</v>
      </c>
      <c r="D5302" s="77" t="s">
        <v>677</v>
      </c>
      <c r="E5302" s="77">
        <v>93.68</v>
      </c>
      <c r="F5302" s="77">
        <v>6.57</v>
      </c>
      <c r="G5302" s="77">
        <v>7.17</v>
      </c>
      <c r="H5302" s="77">
        <v>49770</v>
      </c>
      <c r="I5302" s="77">
        <v>138.91999999999999</v>
      </c>
      <c r="J5302" s="77" t="s">
        <v>74</v>
      </c>
      <c r="K5302" s="77">
        <v>78.2</v>
      </c>
      <c r="L5302" s="77">
        <v>91.983534999999989</v>
      </c>
      <c r="M5302" s="77">
        <v>1.354987063717449</v>
      </c>
      <c r="N5302" s="77">
        <v>90.2207725490196</v>
      </c>
      <c r="O5302" s="77">
        <v>3.3352933764177788</v>
      </c>
      <c r="P5302" s="77">
        <v>3992000</v>
      </c>
      <c r="Q5302" s="77">
        <v>10771000</v>
      </c>
      <c r="R5302" s="77">
        <v>0.37</v>
      </c>
      <c r="S5302" s="77">
        <v>31.01</v>
      </c>
      <c r="T5302" s="77">
        <v>7.1180000000000003</v>
      </c>
      <c r="U5302" s="77">
        <v>17.098400000000002</v>
      </c>
      <c r="V5302" s="77">
        <v>2.5135700218948949</v>
      </c>
      <c r="AC5302" s="77">
        <v>94.39</v>
      </c>
      <c r="AD5302" s="77">
        <v>91.51</v>
      </c>
      <c r="AH5302" s="77">
        <f>IF(AND(M5302&lt;Variables!$G$6,M5302&gt;Variables!$G$5),0,1)</f>
        <v>1</v>
      </c>
      <c r="AI5302" s="77">
        <f t="shared" si="168"/>
        <v>0</v>
      </c>
      <c r="AJ5302" s="77">
        <f>IF(I5302&gt;Variables!$G$7,0,1)</f>
        <v>0</v>
      </c>
      <c r="AK5302" s="77">
        <f>IF(F5302&gt;Variables!$G$8,0,1)</f>
        <v>1</v>
      </c>
      <c r="AL5302" s="77">
        <f>IF(G5302&gt;Variables!$G$9,0,1)</f>
        <v>1</v>
      </c>
      <c r="AM5302" s="77">
        <f>IF(AND(K5302&gt;Variables!$G$10,K5302&lt;Variables!$G$11),0,1)</f>
        <v>1</v>
      </c>
      <c r="AN5302" s="77">
        <f>IF(H5302&lt;Variables!$G$13,1,0)</f>
        <v>0</v>
      </c>
      <c r="AO5302" s="77">
        <f>IF(R5302&lt;Variables!$G$12,0,1)</f>
        <v>0</v>
      </c>
      <c r="AP5302" s="78">
        <f t="shared" si="169"/>
        <v>0</v>
      </c>
      <c r="AQ5302" s="77">
        <f>IF(V5302&lt;Variables!$G$15,1,0)</f>
        <v>1</v>
      </c>
      <c r="AR5302" s="77">
        <v>0</v>
      </c>
      <c r="AS5302" s="77">
        <v>0</v>
      </c>
      <c r="AT5302" s="77">
        <v>1</v>
      </c>
      <c r="AU5302" s="77">
        <v>0</v>
      </c>
      <c r="BA5302" s="77">
        <v>-1.3</v>
      </c>
    </row>
    <row r="5303" spans="3:53" x14ac:dyDescent="0.25">
      <c r="C5303" s="77" t="s">
        <v>679</v>
      </c>
      <c r="D5303" s="77" t="s">
        <v>575</v>
      </c>
      <c r="E5303" s="77">
        <v>46.73</v>
      </c>
      <c r="F5303" s="77">
        <v>7.44</v>
      </c>
      <c r="G5303" s="77">
        <v>5.34</v>
      </c>
      <c r="H5303" s="77">
        <v>2630</v>
      </c>
      <c r="I5303" s="77">
        <v>-17.001000000000001</v>
      </c>
      <c r="J5303" s="77" t="s">
        <v>75</v>
      </c>
      <c r="K5303" s="77">
        <v>75.47</v>
      </c>
      <c r="L5303" s="77">
        <v>46.084919999999997</v>
      </c>
      <c r="M5303" s="77">
        <v>1.1667157065695279</v>
      </c>
      <c r="N5303" s="77">
        <v>45.380092156862737</v>
      </c>
      <c r="O5303" s="77">
        <v>2.7380020270614458</v>
      </c>
      <c r="P5303" s="77">
        <v>538941</v>
      </c>
      <c r="Q5303" s="77">
        <v>1620000</v>
      </c>
      <c r="R5303" s="77">
        <v>0.33</v>
      </c>
      <c r="S5303" s="77">
        <v>31.01</v>
      </c>
      <c r="T5303" s="77">
        <v>7.1180000000000003</v>
      </c>
      <c r="U5303" s="77">
        <v>17.098400000000002</v>
      </c>
      <c r="V5303" s="77">
        <v>2.5147140643834032</v>
      </c>
      <c r="AC5303" s="77">
        <v>48.879899999999999</v>
      </c>
      <c r="AD5303" s="77">
        <v>46.150100000000002</v>
      </c>
      <c r="AH5303" s="77">
        <f>IF(AND(M5303&lt;Variables!$G$6,M5303&gt;Variables!$G$5),0,1)</f>
        <v>1</v>
      </c>
      <c r="AI5303" s="77">
        <f t="shared" si="168"/>
        <v>0</v>
      </c>
      <c r="AJ5303" s="77">
        <f>IF(I5303&gt;Variables!$G$7,0,1)</f>
        <v>1</v>
      </c>
      <c r="AK5303" s="77">
        <f>IF(F5303&gt;Variables!$G$8,0,1)</f>
        <v>1</v>
      </c>
      <c r="AL5303" s="77">
        <f>IF(G5303&gt;Variables!$G$9,0,1)</f>
        <v>1</v>
      </c>
      <c r="AM5303" s="77">
        <f>IF(AND(K5303&gt;Variables!$G$10,K5303&lt;Variables!$G$11),0,1)</f>
        <v>1</v>
      </c>
      <c r="AN5303" s="77">
        <f>IF(H5303&lt;Variables!$G$13,1,0)</f>
        <v>0</v>
      </c>
      <c r="AO5303" s="77">
        <f>IF(R5303&lt;Variables!$G$12,0,1)</f>
        <v>0</v>
      </c>
      <c r="AP5303" s="78">
        <f t="shared" si="169"/>
        <v>1</v>
      </c>
      <c r="AQ5303" s="77">
        <f>IF(V5303&lt;Variables!$G$15,1,0)</f>
        <v>1</v>
      </c>
      <c r="AR5303" s="77">
        <v>0</v>
      </c>
      <c r="AS5303" s="77">
        <v>1</v>
      </c>
      <c r="AT5303" s="77">
        <v>0</v>
      </c>
      <c r="AU5303" s="77">
        <v>0</v>
      </c>
      <c r="BA5303" s="77">
        <v>0.41</v>
      </c>
    </row>
    <row r="5304" spans="3:53" x14ac:dyDescent="0.25">
      <c r="C5304" s="77" t="s">
        <v>679</v>
      </c>
      <c r="D5304" s="77" t="s">
        <v>673</v>
      </c>
      <c r="E5304" s="77">
        <v>1.28</v>
      </c>
      <c r="F5304" s="77">
        <v>9.6300000000000008</v>
      </c>
      <c r="G5304" s="77">
        <v>3.23</v>
      </c>
      <c r="H5304" s="77">
        <v>-99999</v>
      </c>
      <c r="I5304" s="77">
        <v>57.164999999999999</v>
      </c>
      <c r="J5304" s="77" t="s">
        <v>75</v>
      </c>
      <c r="K5304" s="77">
        <v>64.56</v>
      </c>
      <c r="L5304" s="77">
        <v>1.2969740000000001</v>
      </c>
      <c r="M5304" s="77">
        <v>-0.5068721500970782</v>
      </c>
      <c r="N5304" s="77">
        <v>1.2865899999999999</v>
      </c>
      <c r="O5304" s="77">
        <v>0.29613163478651849</v>
      </c>
      <c r="P5304" s="77">
        <v>17196</v>
      </c>
      <c r="Q5304" s="77">
        <v>37842</v>
      </c>
      <c r="R5304" s="77">
        <v>0.45</v>
      </c>
      <c r="S5304" s="77">
        <v>31.01</v>
      </c>
      <c r="T5304" s="77">
        <v>7.1180000000000003</v>
      </c>
      <c r="U5304" s="77">
        <v>17.098400000000002</v>
      </c>
      <c r="V5304" s="77">
        <v>2.5523338848661581</v>
      </c>
      <c r="AC5304" s="77">
        <v>1.29</v>
      </c>
      <c r="AD5304" s="77">
        <v>1.264332</v>
      </c>
      <c r="AH5304" s="77">
        <f>IF(AND(M5304&lt;Variables!$G$6,M5304&gt;Variables!$G$5),0,1)</f>
        <v>1</v>
      </c>
      <c r="AI5304" s="77">
        <f t="shared" si="168"/>
        <v>0</v>
      </c>
      <c r="AJ5304" s="77">
        <f>IF(I5304&gt;Variables!$G$7,0,1)</f>
        <v>0</v>
      </c>
      <c r="AK5304" s="77">
        <f>IF(F5304&gt;Variables!$G$8,0,1)</f>
        <v>0</v>
      </c>
      <c r="AL5304" s="77">
        <f>IF(G5304&gt;Variables!$G$9,0,1)</f>
        <v>1</v>
      </c>
      <c r="AM5304" s="77">
        <f>IF(AND(K5304&gt;Variables!$G$10,K5304&lt;Variables!$G$11),0,1)</f>
        <v>0</v>
      </c>
      <c r="AN5304" s="77">
        <f>IF(H5304&lt;Variables!$G$13,1,0)</f>
        <v>1</v>
      </c>
      <c r="AO5304" s="77">
        <f>IF(R5304&lt;Variables!$G$12,0,1)</f>
        <v>0</v>
      </c>
      <c r="AP5304" s="78">
        <f t="shared" si="169"/>
        <v>1</v>
      </c>
      <c r="AQ5304" s="77">
        <f>IF(V5304&lt;Variables!$G$15,1,0)</f>
        <v>1</v>
      </c>
      <c r="AR5304" s="77">
        <v>0</v>
      </c>
      <c r="AS5304" s="77">
        <v>0</v>
      </c>
      <c r="AT5304" s="77">
        <v>0</v>
      </c>
      <c r="AU5304" s="77">
        <v>0</v>
      </c>
      <c r="BA5304" s="77">
        <v>0</v>
      </c>
    </row>
    <row r="5305" spans="3:53" x14ac:dyDescent="0.25">
      <c r="C5305" s="77" t="s">
        <v>679</v>
      </c>
      <c r="D5305" s="77" t="s">
        <v>180</v>
      </c>
      <c r="E5305" s="77">
        <v>15.69</v>
      </c>
      <c r="F5305" s="77">
        <v>7.33</v>
      </c>
      <c r="G5305" s="77">
        <v>5.21</v>
      </c>
      <c r="H5305" s="77">
        <v>3820</v>
      </c>
      <c r="I5305" s="77">
        <v>-80.825000000000003</v>
      </c>
      <c r="J5305" s="77" t="s">
        <v>75</v>
      </c>
      <c r="K5305" s="77">
        <v>46.24</v>
      </c>
      <c r="L5305" s="77">
        <v>15.757915000000001</v>
      </c>
      <c r="M5305" s="77">
        <v>-0.74829062093557419</v>
      </c>
      <c r="N5305" s="77">
        <v>15.62019607843137</v>
      </c>
      <c r="O5305" s="77">
        <v>0.12678407792828261</v>
      </c>
      <c r="P5305" s="77">
        <v>2636000</v>
      </c>
      <c r="Q5305" s="77">
        <v>13133000</v>
      </c>
      <c r="R5305" s="77">
        <v>0.2</v>
      </c>
      <c r="S5305" s="77">
        <v>31.01</v>
      </c>
      <c r="T5305" s="77">
        <v>7.1180000000000003</v>
      </c>
      <c r="U5305" s="77">
        <v>17.098400000000002</v>
      </c>
      <c r="V5305" s="77">
        <v>2.3393763580864602</v>
      </c>
      <c r="AC5305" s="77">
        <v>15.76</v>
      </c>
      <c r="AD5305" s="77">
        <v>14.87</v>
      </c>
      <c r="AH5305" s="77">
        <f>IF(AND(M5305&lt;Variables!$G$6,M5305&gt;Variables!$G$5),0,1)</f>
        <v>1</v>
      </c>
      <c r="AI5305" s="77">
        <f t="shared" si="168"/>
        <v>0</v>
      </c>
      <c r="AJ5305" s="77">
        <f>IF(I5305&gt;Variables!$G$7,0,1)</f>
        <v>1</v>
      </c>
      <c r="AK5305" s="77">
        <f>IF(F5305&gt;Variables!$G$8,0,1)</f>
        <v>1</v>
      </c>
      <c r="AL5305" s="77">
        <f>IF(G5305&gt;Variables!$G$9,0,1)</f>
        <v>1</v>
      </c>
      <c r="AM5305" s="77">
        <f>IF(AND(K5305&gt;Variables!$G$10,K5305&lt;Variables!$G$11),0,1)</f>
        <v>1</v>
      </c>
      <c r="AN5305" s="77">
        <f>IF(H5305&lt;Variables!$G$13,1,0)</f>
        <v>0</v>
      </c>
      <c r="AO5305" s="77">
        <f>IF(R5305&lt;Variables!$G$12,0,1)</f>
        <v>0</v>
      </c>
      <c r="AP5305" s="78">
        <f t="shared" si="169"/>
        <v>1</v>
      </c>
      <c r="AQ5305" s="77">
        <f>IF(V5305&lt;Variables!$G$15,1,0)</f>
        <v>1</v>
      </c>
      <c r="AR5305" s="77">
        <v>0</v>
      </c>
      <c r="AS5305" s="77">
        <v>0</v>
      </c>
      <c r="AT5305" s="77">
        <v>1</v>
      </c>
      <c r="AU5305" s="77">
        <v>0</v>
      </c>
      <c r="BA5305" s="77">
        <v>-2.25</v>
      </c>
    </row>
    <row r="5306" spans="3:53" x14ac:dyDescent="0.25">
      <c r="C5306" s="77" t="s">
        <v>679</v>
      </c>
      <c r="D5306" s="77" t="s">
        <v>662</v>
      </c>
      <c r="E5306" s="77">
        <v>8.65</v>
      </c>
      <c r="F5306" s="77">
        <v>25.4</v>
      </c>
      <c r="G5306" s="77">
        <v>1.65</v>
      </c>
      <c r="H5306" s="77">
        <v>583.41</v>
      </c>
      <c r="I5306" s="77">
        <v>25.602</v>
      </c>
      <c r="J5306" s="77" t="s">
        <v>74</v>
      </c>
      <c r="K5306" s="77">
        <v>55.4</v>
      </c>
      <c r="L5306" s="77">
        <v>8.6310000000000002</v>
      </c>
      <c r="M5306" s="77">
        <v>-0.12744757270305879</v>
      </c>
      <c r="N5306" s="77">
        <v>8.6702098039215691</v>
      </c>
      <c r="O5306" s="77">
        <v>-0.57910713877834707</v>
      </c>
      <c r="P5306" s="77">
        <v>1980000</v>
      </c>
      <c r="Q5306" s="77">
        <v>659720</v>
      </c>
      <c r="R5306" s="77">
        <v>3</v>
      </c>
      <c r="S5306" s="77">
        <v>31.01</v>
      </c>
      <c r="T5306" s="77">
        <v>7.1180000000000003</v>
      </c>
      <c r="U5306" s="77">
        <v>17.098400000000002</v>
      </c>
      <c r="V5306" s="77">
        <v>2.428245207276098</v>
      </c>
      <c r="AC5306" s="77">
        <v>8.9700000000000006</v>
      </c>
      <c r="AD5306" s="77">
        <v>8.61</v>
      </c>
      <c r="AH5306" s="77">
        <f>IF(AND(M5306&lt;Variables!$G$6,M5306&gt;Variables!$G$5),0,1)</f>
        <v>1</v>
      </c>
      <c r="AI5306" s="77">
        <f t="shared" si="168"/>
        <v>1</v>
      </c>
      <c r="AJ5306" s="77">
        <f>IF(I5306&gt;Variables!$G$7,0,1)</f>
        <v>1</v>
      </c>
      <c r="AK5306" s="77">
        <f>IF(F5306&gt;Variables!$G$8,0,1)</f>
        <v>0</v>
      </c>
      <c r="AL5306" s="77">
        <f>IF(G5306&gt;Variables!$G$9,0,1)</f>
        <v>1</v>
      </c>
      <c r="AM5306" s="77">
        <f>IF(AND(K5306&gt;Variables!$G$10,K5306&lt;Variables!$G$11),0,1)</f>
        <v>1</v>
      </c>
      <c r="AN5306" s="77">
        <f>IF(H5306&lt;Variables!$G$13,1,0)</f>
        <v>1</v>
      </c>
      <c r="AO5306" s="77">
        <f>IF(R5306&lt;Variables!$G$12,0,1)</f>
        <v>1</v>
      </c>
      <c r="AP5306" s="78">
        <f t="shared" si="169"/>
        <v>0</v>
      </c>
      <c r="AQ5306" s="77">
        <f>IF(V5306&lt;Variables!$G$15,1,0)</f>
        <v>1</v>
      </c>
      <c r="AR5306" s="77">
        <v>1</v>
      </c>
      <c r="AS5306" s="77">
        <v>0</v>
      </c>
      <c r="AT5306" s="77">
        <v>0</v>
      </c>
      <c r="AU5306" s="77">
        <v>0</v>
      </c>
      <c r="BA5306" s="77">
        <v>1.1100000000000001</v>
      </c>
    </row>
    <row r="5307" spans="3:53" x14ac:dyDescent="0.25">
      <c r="C5307" s="77" t="s">
        <v>679</v>
      </c>
      <c r="D5307" s="77" t="s">
        <v>680</v>
      </c>
      <c r="E5307" s="77">
        <v>88.16</v>
      </c>
      <c r="F5307" s="77">
        <v>7.06</v>
      </c>
      <c r="G5307" s="77">
        <v>6.21</v>
      </c>
      <c r="H5307" s="77">
        <v>2420</v>
      </c>
      <c r="I5307" s="77">
        <v>-13.454000000000001</v>
      </c>
      <c r="J5307" s="77" t="s">
        <v>75</v>
      </c>
      <c r="K5307" s="77">
        <v>73</v>
      </c>
      <c r="L5307" s="77">
        <v>86.907489473684208</v>
      </c>
      <c r="M5307" s="77">
        <v>1.188057016223482</v>
      </c>
      <c r="N5307" s="77">
        <v>85.867789999999985</v>
      </c>
      <c r="O5307" s="77">
        <v>2.413256472537622</v>
      </c>
      <c r="P5307" s="77">
        <v>262139</v>
      </c>
      <c r="Q5307" s="77">
        <v>941480</v>
      </c>
      <c r="R5307" s="77">
        <v>0.28000000000000003</v>
      </c>
      <c r="S5307" s="77">
        <v>31.01</v>
      </c>
      <c r="T5307" s="77">
        <v>7.1180000000000003</v>
      </c>
      <c r="U5307" s="77">
        <v>17.098400000000002</v>
      </c>
      <c r="V5307" s="77">
        <v>2.4954750183325611</v>
      </c>
      <c r="AC5307" s="77">
        <v>91.65</v>
      </c>
      <c r="AD5307" s="77">
        <v>86.239199999999997</v>
      </c>
      <c r="AH5307" s="77">
        <f>IF(AND(M5307&lt;Variables!$G$6,M5307&gt;Variables!$G$5),0,1)</f>
        <v>1</v>
      </c>
      <c r="AI5307" s="77">
        <f t="shared" si="168"/>
        <v>0</v>
      </c>
      <c r="AJ5307" s="77">
        <f>IF(I5307&gt;Variables!$G$7,0,1)</f>
        <v>1</v>
      </c>
      <c r="AK5307" s="77">
        <f>IF(F5307&gt;Variables!$G$8,0,1)</f>
        <v>1</v>
      </c>
      <c r="AL5307" s="77">
        <f>IF(G5307&gt;Variables!$G$9,0,1)</f>
        <v>1</v>
      </c>
      <c r="AM5307" s="77">
        <f>IF(AND(K5307&gt;Variables!$G$10,K5307&lt;Variables!$G$11),0,1)</f>
        <v>1</v>
      </c>
      <c r="AN5307" s="77">
        <f>IF(H5307&lt;Variables!$G$13,1,0)</f>
        <v>0</v>
      </c>
      <c r="AO5307" s="77">
        <f>IF(R5307&lt;Variables!$G$12,0,1)</f>
        <v>0</v>
      </c>
      <c r="AP5307" s="78">
        <f t="shared" si="169"/>
        <v>1</v>
      </c>
      <c r="AQ5307" s="77">
        <f>IF(V5307&lt;Variables!$G$15,1,0)</f>
        <v>1</v>
      </c>
      <c r="AR5307" s="77">
        <v>1</v>
      </c>
      <c r="AS5307" s="77">
        <v>0</v>
      </c>
      <c r="AT5307" s="77">
        <v>0</v>
      </c>
      <c r="AU5307" s="77">
        <v>0</v>
      </c>
      <c r="BA5307" s="77">
        <v>0.45</v>
      </c>
    </row>
    <row r="5308" spans="3:53" x14ac:dyDescent="0.25">
      <c r="C5308" s="77" t="s">
        <v>679</v>
      </c>
      <c r="D5308" s="77" t="s">
        <v>670</v>
      </c>
      <c r="E5308" s="77">
        <v>12.13</v>
      </c>
      <c r="F5308" s="77">
        <v>9.91</v>
      </c>
      <c r="G5308" s="77">
        <v>-3.13</v>
      </c>
      <c r="H5308" s="77">
        <v>-99999</v>
      </c>
      <c r="I5308" s="77">
        <v>484.06400000000002</v>
      </c>
      <c r="J5308" s="77" t="s">
        <v>75</v>
      </c>
      <c r="K5308" s="77">
        <v>78.510000000000005</v>
      </c>
      <c r="L5308" s="77">
        <v>-99999</v>
      </c>
      <c r="M5308" s="77">
        <v>-99999</v>
      </c>
      <c r="N5308" s="77">
        <v>12.346666666666669</v>
      </c>
      <c r="O5308" s="77">
        <v>-2.0788336933045581</v>
      </c>
      <c r="P5308" s="77">
        <v>151735</v>
      </c>
      <c r="Q5308" s="77">
        <v>18826</v>
      </c>
      <c r="R5308" s="77">
        <v>8.06</v>
      </c>
      <c r="S5308" s="77">
        <v>31.01</v>
      </c>
      <c r="T5308" s="77">
        <v>7.1180000000000003</v>
      </c>
      <c r="U5308" s="77">
        <v>17.098400000000002</v>
      </c>
      <c r="V5308" s="77">
        <v>-99999</v>
      </c>
      <c r="AC5308" s="77">
        <v>12.19</v>
      </c>
      <c r="AD5308" s="77">
        <v>11.93</v>
      </c>
      <c r="AH5308" s="77">
        <f>IF(AND(M5308&lt;Variables!$G$6,M5308&gt;Variables!$G$5),0,1)</f>
        <v>1</v>
      </c>
      <c r="AI5308" s="77">
        <f t="shared" si="168"/>
        <v>1</v>
      </c>
      <c r="AJ5308" s="77">
        <f>IF(I5308&gt;Variables!$G$7,0,1)</f>
        <v>0</v>
      </c>
      <c r="AK5308" s="77">
        <f>IF(F5308&gt;Variables!$G$8,0,1)</f>
        <v>0</v>
      </c>
      <c r="AL5308" s="77">
        <f>IF(G5308&gt;Variables!$G$9,0,1)</f>
        <v>1</v>
      </c>
      <c r="AM5308" s="77">
        <f>IF(AND(K5308&gt;Variables!$G$10,K5308&lt;Variables!$G$11),0,1)</f>
        <v>1</v>
      </c>
      <c r="AN5308" s="77">
        <f>IF(H5308&lt;Variables!$G$13,1,0)</f>
        <v>1</v>
      </c>
      <c r="AO5308" s="77">
        <f>IF(R5308&lt;Variables!$G$12,0,1)</f>
        <v>1</v>
      </c>
      <c r="AP5308" s="78">
        <f t="shared" si="169"/>
        <v>1</v>
      </c>
      <c r="AQ5308" s="77">
        <f>IF(V5308&lt;Variables!$G$15,1,0)</f>
        <v>1</v>
      </c>
      <c r="AR5308" s="77">
        <v>0</v>
      </c>
      <c r="AS5308" s="77">
        <v>0</v>
      </c>
      <c r="AT5308" s="77">
        <v>0</v>
      </c>
      <c r="AU5308" s="77">
        <v>0</v>
      </c>
      <c r="BA5308" s="77">
        <v>0</v>
      </c>
    </row>
    <row r="5309" spans="3:53" x14ac:dyDescent="0.25">
      <c r="C5309" s="77" t="s">
        <v>679</v>
      </c>
      <c r="D5309" s="77" t="s">
        <v>649</v>
      </c>
      <c r="E5309" s="77">
        <v>63.51</v>
      </c>
      <c r="F5309" s="77">
        <v>7.82</v>
      </c>
      <c r="G5309" s="77">
        <v>5.42</v>
      </c>
      <c r="H5309" s="77">
        <v>4150</v>
      </c>
      <c r="I5309" s="77">
        <v>-7.617</v>
      </c>
      <c r="J5309" s="77" t="s">
        <v>74</v>
      </c>
      <c r="K5309" s="77">
        <v>78.33</v>
      </c>
      <c r="L5309" s="77">
        <v>62.055515</v>
      </c>
      <c r="M5309" s="77">
        <v>1.9248651791867331</v>
      </c>
      <c r="N5309" s="77">
        <v>61.595362745098043</v>
      </c>
      <c r="O5309" s="77">
        <v>2.686301664866233</v>
      </c>
      <c r="P5309" s="77">
        <v>2030000</v>
      </c>
      <c r="Q5309" s="77">
        <v>2787000</v>
      </c>
      <c r="R5309" s="77">
        <v>0.73</v>
      </c>
      <c r="S5309" s="77">
        <v>31.01</v>
      </c>
      <c r="T5309" s="77">
        <v>7.1180000000000003</v>
      </c>
      <c r="U5309" s="77">
        <v>17.098400000000002</v>
      </c>
      <c r="V5309" s="77">
        <v>2.452965533981017</v>
      </c>
      <c r="AC5309" s="77">
        <v>68.37</v>
      </c>
      <c r="AD5309" s="77">
        <v>63.04</v>
      </c>
      <c r="AH5309" s="77">
        <f>IF(AND(M5309&lt;Variables!$G$6,M5309&gt;Variables!$G$5),0,1)</f>
        <v>1</v>
      </c>
      <c r="AI5309" s="77">
        <f t="shared" si="168"/>
        <v>0</v>
      </c>
      <c r="AJ5309" s="77">
        <f>IF(I5309&gt;Variables!$G$7,0,1)</f>
        <v>1</v>
      </c>
      <c r="AK5309" s="77">
        <f>IF(F5309&gt;Variables!$G$8,0,1)</f>
        <v>1</v>
      </c>
      <c r="AL5309" s="77">
        <f>IF(G5309&gt;Variables!$G$9,0,1)</f>
        <v>1</v>
      </c>
      <c r="AM5309" s="77">
        <f>IF(AND(K5309&gt;Variables!$G$10,K5309&lt;Variables!$G$11),0,1)</f>
        <v>1</v>
      </c>
      <c r="AN5309" s="77">
        <f>IF(H5309&lt;Variables!$G$13,1,0)</f>
        <v>0</v>
      </c>
      <c r="AO5309" s="77">
        <f>IF(R5309&lt;Variables!$G$12,0,1)</f>
        <v>0</v>
      </c>
      <c r="AP5309" s="78">
        <f t="shared" si="169"/>
        <v>0</v>
      </c>
      <c r="AQ5309" s="77">
        <f>IF(V5309&lt;Variables!$G$15,1,0)</f>
        <v>1</v>
      </c>
      <c r="AR5309" s="77">
        <v>1</v>
      </c>
      <c r="AS5309" s="77">
        <v>0</v>
      </c>
      <c r="AT5309" s="77">
        <v>0</v>
      </c>
      <c r="AU5309" s="77">
        <v>0</v>
      </c>
      <c r="BA5309" s="77">
        <v>2</v>
      </c>
    </row>
    <row r="5310" spans="3:53" x14ac:dyDescent="0.25">
      <c r="C5310" s="77" t="s">
        <v>679</v>
      </c>
      <c r="D5310" s="77" t="s">
        <v>196</v>
      </c>
      <c r="E5310" s="77">
        <v>51.94</v>
      </c>
      <c r="F5310" s="77">
        <v>10.71</v>
      </c>
      <c r="G5310" s="77">
        <v>9.8699999999999992</v>
      </c>
      <c r="H5310" s="77">
        <v>2160</v>
      </c>
      <c r="I5310" s="77">
        <v>1594.8330000000001</v>
      </c>
      <c r="J5310" s="77" t="s">
        <v>75</v>
      </c>
      <c r="K5310" s="77">
        <v>74.97</v>
      </c>
      <c r="L5310" s="77">
        <v>50.637376470588237</v>
      </c>
      <c r="M5310" s="77">
        <v>2.4539650669570539</v>
      </c>
      <c r="N5310" s="77">
        <v>49.504788888888903</v>
      </c>
      <c r="O5310" s="77">
        <v>4.7979421070598907</v>
      </c>
      <c r="P5310" s="77">
        <v>83280</v>
      </c>
      <c r="Q5310" s="77">
        <v>438877</v>
      </c>
      <c r="R5310" s="77">
        <v>0.19</v>
      </c>
      <c r="S5310" s="77">
        <v>31.01</v>
      </c>
      <c r="T5310" s="77">
        <v>7.1180000000000003</v>
      </c>
      <c r="U5310" s="77">
        <v>17.098400000000002</v>
      </c>
      <c r="V5310" s="77">
        <v>2.3849224419582189</v>
      </c>
      <c r="AC5310" s="77">
        <v>52.18</v>
      </c>
      <c r="AD5310" s="77">
        <v>48.58</v>
      </c>
      <c r="AH5310" s="77">
        <f>IF(AND(M5310&lt;Variables!$G$6,M5310&gt;Variables!$G$5),0,1)</f>
        <v>1</v>
      </c>
      <c r="AI5310" s="77">
        <f t="shared" si="168"/>
        <v>0</v>
      </c>
      <c r="AJ5310" s="77">
        <f>IF(I5310&gt;Variables!$G$7,0,1)</f>
        <v>0</v>
      </c>
      <c r="AK5310" s="77">
        <f>IF(F5310&gt;Variables!$G$8,0,1)</f>
        <v>0</v>
      </c>
      <c r="AL5310" s="77">
        <f>IF(G5310&gt;Variables!$G$9,0,1)</f>
        <v>1</v>
      </c>
      <c r="AM5310" s="77">
        <f>IF(AND(K5310&gt;Variables!$G$10,K5310&lt;Variables!$G$11),0,1)</f>
        <v>1</v>
      </c>
      <c r="AN5310" s="77">
        <f>IF(H5310&lt;Variables!$G$13,1,0)</f>
        <v>0</v>
      </c>
      <c r="AO5310" s="77">
        <f>IF(R5310&lt;Variables!$G$12,0,1)</f>
        <v>0</v>
      </c>
      <c r="AP5310" s="78">
        <f t="shared" si="169"/>
        <v>1</v>
      </c>
      <c r="AQ5310" s="77">
        <f>IF(V5310&lt;Variables!$G$15,1,0)</f>
        <v>1</v>
      </c>
      <c r="AR5310" s="77">
        <v>0</v>
      </c>
      <c r="AS5310" s="77">
        <v>0</v>
      </c>
      <c r="AT5310" s="77">
        <v>1</v>
      </c>
      <c r="AU5310" s="77">
        <v>0</v>
      </c>
      <c r="BA5310" s="77">
        <v>-2.25</v>
      </c>
    </row>
    <row r="5311" spans="3:53" x14ac:dyDescent="0.25">
      <c r="C5311" s="77" t="s">
        <v>681</v>
      </c>
      <c r="D5311" s="77" t="s">
        <v>682</v>
      </c>
      <c r="E5311" s="77">
        <v>0.85</v>
      </c>
      <c r="F5311" s="77">
        <v>17.75</v>
      </c>
      <c r="G5311" s="77">
        <v>0</v>
      </c>
      <c r="H5311" s="77">
        <v>-99999</v>
      </c>
      <c r="I5311" s="77">
        <v>-99999</v>
      </c>
      <c r="J5311" s="77" t="s">
        <v>75</v>
      </c>
      <c r="K5311" s="77">
        <v>-99999</v>
      </c>
      <c r="L5311" s="77">
        <v>0.84899999999999998</v>
      </c>
      <c r="M5311" s="77">
        <v>0</v>
      </c>
      <c r="N5311" s="77">
        <v>0.84899999999999998</v>
      </c>
      <c r="O5311" s="77">
        <v>0</v>
      </c>
      <c r="P5311" s="77">
        <v>60440</v>
      </c>
      <c r="Q5311" s="77">
        <v>41</v>
      </c>
      <c r="R5311" s="77">
        <v>1474.15</v>
      </c>
      <c r="S5311" s="77">
        <v>31.327000000000009</v>
      </c>
      <c r="T5311" s="77">
        <v>7.7329999999999997</v>
      </c>
      <c r="U5311" s="77">
        <v>17.550799999999999</v>
      </c>
      <c r="V5311" s="77">
        <v>-99999</v>
      </c>
      <c r="AC5311" s="77">
        <v>0.85</v>
      </c>
      <c r="AD5311" s="77">
        <v>0.78</v>
      </c>
      <c r="AH5311" s="77">
        <f>IF(AND(M5311&lt;Variables!$G$6,M5311&gt;Variables!$G$5),0,1)</f>
        <v>1</v>
      </c>
      <c r="AI5311" s="77">
        <f t="shared" si="168"/>
        <v>1</v>
      </c>
      <c r="AJ5311" s="77">
        <f>IF(I5311&gt;Variables!$G$7,0,1)</f>
        <v>1</v>
      </c>
      <c r="AK5311" s="77">
        <f>IF(F5311&gt;Variables!$G$8,0,1)</f>
        <v>0</v>
      </c>
      <c r="AL5311" s="77">
        <f>IF(G5311&gt;Variables!$G$9,0,1)</f>
        <v>1</v>
      </c>
      <c r="AM5311" s="77">
        <f>IF(AND(K5311&gt;Variables!$G$10,K5311&lt;Variables!$G$11),0,1)</f>
        <v>1</v>
      </c>
      <c r="AN5311" s="77">
        <f>IF(H5311&lt;Variables!$G$13,1,0)</f>
        <v>1</v>
      </c>
      <c r="AO5311" s="77">
        <f>IF(R5311&lt;Variables!$G$12,0,1)</f>
        <v>1</v>
      </c>
      <c r="AP5311" s="78">
        <f t="shared" si="169"/>
        <v>1</v>
      </c>
      <c r="AQ5311" s="77">
        <f>IF(V5311&lt;Variables!$G$15,1,0)</f>
        <v>1</v>
      </c>
      <c r="AR5311" s="77">
        <v>0</v>
      </c>
      <c r="AS5311" s="77">
        <v>0</v>
      </c>
      <c r="AT5311" s="77">
        <v>1</v>
      </c>
      <c r="AU5311" s="77">
        <v>0</v>
      </c>
      <c r="BA5311" s="77">
        <v>-2.25</v>
      </c>
    </row>
    <row r="5312" spans="3:53" x14ac:dyDescent="0.25">
      <c r="C5312" s="77" t="s">
        <v>681</v>
      </c>
      <c r="D5312" s="77" t="s">
        <v>658</v>
      </c>
      <c r="E5312" s="77">
        <v>27.15</v>
      </c>
      <c r="F5312" s="77">
        <v>7.4</v>
      </c>
      <c r="G5312" s="77">
        <v>3.05</v>
      </c>
      <c r="H5312" s="77">
        <v>6430</v>
      </c>
      <c r="I5312" s="77">
        <v>6.625</v>
      </c>
      <c r="J5312" s="77" t="s">
        <v>74</v>
      </c>
      <c r="K5312" s="77">
        <v>52.65</v>
      </c>
      <c r="L5312" s="77">
        <v>27.070180000000001</v>
      </c>
      <c r="M5312" s="77">
        <v>-0.14842900933794839</v>
      </c>
      <c r="N5312" s="77">
        <v>26.939603999999999</v>
      </c>
      <c r="O5312" s="77">
        <v>0.33555058938506271</v>
      </c>
      <c r="P5312" s="77">
        <v>8318000</v>
      </c>
      <c r="Q5312" s="77">
        <v>13774000</v>
      </c>
      <c r="R5312" s="77">
        <v>0.6</v>
      </c>
      <c r="S5312" s="77">
        <v>31.327000000000009</v>
      </c>
      <c r="T5312" s="77">
        <v>7.7329999999999997</v>
      </c>
      <c r="U5312" s="77">
        <v>17.550799999999999</v>
      </c>
      <c r="V5312" s="77">
        <v>2.3994491111370522</v>
      </c>
      <c r="AC5312" s="77">
        <v>27.33</v>
      </c>
      <c r="AD5312" s="77">
        <v>26.57</v>
      </c>
      <c r="AH5312" s="77">
        <f>IF(AND(M5312&lt;Variables!$G$6,M5312&gt;Variables!$G$5),0,1)</f>
        <v>1</v>
      </c>
      <c r="AI5312" s="77">
        <f t="shared" si="168"/>
        <v>0</v>
      </c>
      <c r="AJ5312" s="77">
        <f>IF(I5312&gt;Variables!$G$7,0,1)</f>
        <v>1</v>
      </c>
      <c r="AK5312" s="77">
        <f>IF(F5312&gt;Variables!$G$8,0,1)</f>
        <v>1</v>
      </c>
      <c r="AL5312" s="77">
        <f>IF(G5312&gt;Variables!$G$9,0,1)</f>
        <v>1</v>
      </c>
      <c r="AM5312" s="77">
        <f>IF(AND(K5312&gt;Variables!$G$10,K5312&lt;Variables!$G$11),0,1)</f>
        <v>1</v>
      </c>
      <c r="AN5312" s="77">
        <f>IF(H5312&lt;Variables!$G$13,1,0)</f>
        <v>0</v>
      </c>
      <c r="AO5312" s="77">
        <f>IF(R5312&lt;Variables!$G$12,0,1)</f>
        <v>0</v>
      </c>
      <c r="AP5312" s="78">
        <f t="shared" si="169"/>
        <v>0</v>
      </c>
      <c r="AQ5312" s="77">
        <f>IF(V5312&lt;Variables!$G$15,1,0)</f>
        <v>1</v>
      </c>
      <c r="AR5312" s="77">
        <v>0</v>
      </c>
      <c r="AS5312" s="77">
        <v>0</v>
      </c>
      <c r="AT5312" s="77">
        <v>0</v>
      </c>
      <c r="AU5312" s="77">
        <v>1</v>
      </c>
      <c r="BA5312" s="77">
        <v>-1.4</v>
      </c>
    </row>
    <row r="5313" spans="3:53" x14ac:dyDescent="0.25">
      <c r="C5313" s="77" t="s">
        <v>681</v>
      </c>
      <c r="D5313" s="77" t="s">
        <v>663</v>
      </c>
      <c r="E5313" s="77">
        <v>48.37</v>
      </c>
      <c r="F5313" s="77">
        <v>7.19</v>
      </c>
      <c r="G5313" s="77">
        <v>5.62</v>
      </c>
      <c r="H5313" s="77">
        <v>74490</v>
      </c>
      <c r="I5313" s="77">
        <v>33.771999999999998</v>
      </c>
      <c r="J5313" s="77" t="s">
        <v>74</v>
      </c>
      <c r="K5313" s="77">
        <v>72.900000000000006</v>
      </c>
      <c r="L5313" s="77">
        <v>48.017535000000002</v>
      </c>
      <c r="M5313" s="77">
        <v>0.5674281280786363</v>
      </c>
      <c r="N5313" s="77">
        <v>47.550395999999992</v>
      </c>
      <c r="O5313" s="77">
        <v>1.5554108108794871</v>
      </c>
      <c r="P5313" s="77">
        <v>24790000</v>
      </c>
      <c r="Q5313" s="77">
        <v>70837000</v>
      </c>
      <c r="R5313" s="77">
        <v>0.35</v>
      </c>
      <c r="S5313" s="77">
        <v>31.327000000000009</v>
      </c>
      <c r="T5313" s="77">
        <v>7.7329999999999997</v>
      </c>
      <c r="U5313" s="77">
        <v>17.550799999999999</v>
      </c>
      <c r="V5313" s="77">
        <v>2.5519638959338491</v>
      </c>
      <c r="AC5313" s="77">
        <v>49.65</v>
      </c>
      <c r="AD5313" s="77">
        <v>47.86</v>
      </c>
      <c r="AH5313" s="77">
        <f>IF(AND(M5313&lt;Variables!$G$6,M5313&gt;Variables!$G$5),0,1)</f>
        <v>1</v>
      </c>
      <c r="AI5313" s="77">
        <f t="shared" si="168"/>
        <v>0</v>
      </c>
      <c r="AJ5313" s="77">
        <f>IF(I5313&gt;Variables!$G$7,0,1)</f>
        <v>1</v>
      </c>
      <c r="AK5313" s="77">
        <f>IF(F5313&gt;Variables!$G$8,0,1)</f>
        <v>1</v>
      </c>
      <c r="AL5313" s="77">
        <f>IF(G5313&gt;Variables!$G$9,0,1)</f>
        <v>1</v>
      </c>
      <c r="AM5313" s="77">
        <f>IF(AND(K5313&gt;Variables!$G$10,K5313&lt;Variables!$G$11),0,1)</f>
        <v>1</v>
      </c>
      <c r="AN5313" s="77">
        <f>IF(H5313&lt;Variables!$G$13,1,0)</f>
        <v>0</v>
      </c>
      <c r="AO5313" s="77">
        <f>IF(R5313&lt;Variables!$G$12,0,1)</f>
        <v>0</v>
      </c>
      <c r="AP5313" s="78">
        <f t="shared" si="169"/>
        <v>0</v>
      </c>
      <c r="AQ5313" s="77">
        <f>IF(V5313&lt;Variables!$G$15,1,0)</f>
        <v>1</v>
      </c>
      <c r="AR5313" s="77">
        <v>1</v>
      </c>
      <c r="AS5313" s="77">
        <v>0</v>
      </c>
      <c r="AT5313" s="77">
        <v>0</v>
      </c>
      <c r="AU5313" s="77">
        <v>0</v>
      </c>
      <c r="BA5313" s="77">
        <v>0.61</v>
      </c>
    </row>
    <row r="5314" spans="3:53" x14ac:dyDescent="0.25">
      <c r="C5314" s="77" t="s">
        <v>681</v>
      </c>
      <c r="D5314" s="77" t="s">
        <v>277</v>
      </c>
      <c r="E5314" s="77">
        <v>23.47</v>
      </c>
      <c r="F5314" s="77">
        <v>7.16</v>
      </c>
      <c r="G5314" s="77">
        <v>3.27</v>
      </c>
      <c r="H5314" s="77">
        <v>2440</v>
      </c>
      <c r="I5314" s="77">
        <v>4.0000000000000001E-3</v>
      </c>
      <c r="J5314" s="77" t="s">
        <v>75</v>
      </c>
      <c r="K5314" s="77">
        <v>57.38</v>
      </c>
      <c r="L5314" s="77">
        <v>23.389970000000002</v>
      </c>
      <c r="M5314" s="77">
        <v>4.28816283218851E-2</v>
      </c>
      <c r="N5314" s="77">
        <v>23.067166</v>
      </c>
      <c r="O5314" s="77">
        <v>1.4428907304867811</v>
      </c>
      <c r="P5314" s="77">
        <v>250822</v>
      </c>
      <c r="Q5314" s="77">
        <v>2118000</v>
      </c>
      <c r="R5314" s="77">
        <v>0.12</v>
      </c>
      <c r="S5314" s="77">
        <v>31.327000000000009</v>
      </c>
      <c r="T5314" s="77">
        <v>7.7329999999999997</v>
      </c>
      <c r="U5314" s="77">
        <v>17.550799999999999</v>
      </c>
      <c r="V5314" s="77">
        <v>2.4414279226512901</v>
      </c>
      <c r="AC5314" s="77">
        <v>24.13</v>
      </c>
      <c r="AD5314" s="77">
        <v>22.99</v>
      </c>
      <c r="AH5314" s="77">
        <f>IF(AND(M5314&lt;Variables!$G$6,M5314&gt;Variables!$G$5),0,1)</f>
        <v>1</v>
      </c>
      <c r="AI5314" s="77">
        <f t="shared" si="168"/>
        <v>0</v>
      </c>
      <c r="AJ5314" s="77">
        <f>IF(I5314&gt;Variables!$G$7,0,1)</f>
        <v>1</v>
      </c>
      <c r="AK5314" s="77">
        <f>IF(F5314&gt;Variables!$G$8,0,1)</f>
        <v>1</v>
      </c>
      <c r="AL5314" s="77">
        <f>IF(G5314&gt;Variables!$G$9,0,1)</f>
        <v>1</v>
      </c>
      <c r="AM5314" s="77">
        <f>IF(AND(K5314&gt;Variables!$G$10,K5314&lt;Variables!$G$11),0,1)</f>
        <v>1</v>
      </c>
      <c r="AN5314" s="77">
        <f>IF(H5314&lt;Variables!$G$13,1,0)</f>
        <v>0</v>
      </c>
      <c r="AO5314" s="77">
        <f>IF(R5314&lt;Variables!$G$12,0,1)</f>
        <v>0</v>
      </c>
      <c r="AP5314" s="78">
        <f t="shared" si="169"/>
        <v>1</v>
      </c>
      <c r="AQ5314" s="77">
        <f>IF(V5314&lt;Variables!$G$15,1,0)</f>
        <v>1</v>
      </c>
      <c r="AR5314" s="77">
        <v>1</v>
      </c>
      <c r="AS5314" s="77">
        <v>0</v>
      </c>
      <c r="AT5314" s="77">
        <v>0</v>
      </c>
      <c r="AU5314" s="77">
        <v>0</v>
      </c>
      <c r="BA5314" s="77">
        <v>0.53</v>
      </c>
    </row>
    <row r="5315" spans="3:53" x14ac:dyDescent="0.25">
      <c r="C5315" s="77" t="s">
        <v>681</v>
      </c>
      <c r="D5315" s="77" t="s">
        <v>673</v>
      </c>
      <c r="E5315" s="77">
        <v>1.28</v>
      </c>
      <c r="F5315" s="77">
        <v>8.33</v>
      </c>
      <c r="G5315" s="77">
        <v>3.23</v>
      </c>
      <c r="H5315" s="77">
        <v>-99999</v>
      </c>
      <c r="I5315" s="77">
        <v>57.164999999999999</v>
      </c>
      <c r="J5315" s="77" t="s">
        <v>75</v>
      </c>
      <c r="K5315" s="77">
        <v>64.56</v>
      </c>
      <c r="L5315" s="77">
        <v>1.2969740000000001</v>
      </c>
      <c r="M5315" s="77">
        <v>-0.5068721500970782</v>
      </c>
      <c r="N5315" s="77">
        <v>1.299007</v>
      </c>
      <c r="O5315" s="77">
        <v>-0.66258303457949275</v>
      </c>
      <c r="P5315" s="77">
        <v>17996</v>
      </c>
      <c r="Q5315" s="77">
        <v>37842</v>
      </c>
      <c r="R5315" s="77">
        <v>0.48</v>
      </c>
      <c r="S5315" s="77">
        <v>31.327000000000009</v>
      </c>
      <c r="T5315" s="77">
        <v>7.7329999999999997</v>
      </c>
      <c r="U5315" s="77">
        <v>17.550799999999999</v>
      </c>
      <c r="V5315" s="77">
        <v>2.5523338848661581</v>
      </c>
      <c r="AC5315" s="77">
        <v>1.29</v>
      </c>
      <c r="AD5315" s="77">
        <v>1.264332</v>
      </c>
      <c r="AH5315" s="77">
        <f>IF(AND(M5315&lt;Variables!$G$6,M5315&gt;Variables!$G$5),0,1)</f>
        <v>1</v>
      </c>
      <c r="AI5315" s="77">
        <f t="shared" si="168"/>
        <v>1</v>
      </c>
      <c r="AJ5315" s="77">
        <f>IF(I5315&gt;Variables!$G$7,0,1)</f>
        <v>0</v>
      </c>
      <c r="AK5315" s="77">
        <f>IF(F5315&gt;Variables!$G$8,0,1)</f>
        <v>1</v>
      </c>
      <c r="AL5315" s="77">
        <f>IF(G5315&gt;Variables!$G$9,0,1)</f>
        <v>1</v>
      </c>
      <c r="AM5315" s="77">
        <f>IF(AND(K5315&gt;Variables!$G$10,K5315&lt;Variables!$G$11),0,1)</f>
        <v>0</v>
      </c>
      <c r="AN5315" s="77">
        <f>IF(H5315&lt;Variables!$G$13,1,0)</f>
        <v>1</v>
      </c>
      <c r="AO5315" s="77">
        <f>IF(R5315&lt;Variables!$G$12,0,1)</f>
        <v>0</v>
      </c>
      <c r="AP5315" s="78">
        <f t="shared" si="169"/>
        <v>1</v>
      </c>
      <c r="AQ5315" s="77">
        <f>IF(V5315&lt;Variables!$G$15,1,0)</f>
        <v>1</v>
      </c>
      <c r="AR5315" s="77">
        <v>0</v>
      </c>
      <c r="AS5315" s="77">
        <v>0</v>
      </c>
      <c r="AT5315" s="77">
        <v>0</v>
      </c>
      <c r="AU5315" s="77">
        <v>0</v>
      </c>
      <c r="BA5315" s="77">
        <v>0</v>
      </c>
    </row>
    <row r="5316" spans="3:53" x14ac:dyDescent="0.25">
      <c r="C5316" s="77" t="s">
        <v>681</v>
      </c>
      <c r="D5316" s="77" t="s">
        <v>551</v>
      </c>
      <c r="E5316" s="77">
        <v>5.44</v>
      </c>
      <c r="F5316" s="77">
        <v>42.26</v>
      </c>
      <c r="G5316" s="77">
        <v>0.18</v>
      </c>
      <c r="H5316" s="77">
        <v>38.479999999999997</v>
      </c>
      <c r="I5316" s="77">
        <v>9.1059999999999999</v>
      </c>
      <c r="J5316" s="77" t="s">
        <v>75</v>
      </c>
      <c r="K5316" s="77">
        <v>59.06</v>
      </c>
      <c r="L5316" s="77">
        <v>5.2560250000000011</v>
      </c>
      <c r="M5316" s="77">
        <v>3.1197530453146411</v>
      </c>
      <c r="N5316" s="77">
        <v>5.2983280000000006</v>
      </c>
      <c r="O5316" s="77">
        <v>2.2964225695351308</v>
      </c>
      <c r="P5316" s="77">
        <v>66269999.999999993</v>
      </c>
      <c r="Q5316" s="77">
        <v>11670000</v>
      </c>
      <c r="R5316" s="77">
        <v>5.68</v>
      </c>
      <c r="S5316" s="77">
        <v>31.327000000000009</v>
      </c>
      <c r="T5316" s="77">
        <v>7.7329999999999997</v>
      </c>
      <c r="U5316" s="77">
        <v>17.550799999999999</v>
      </c>
      <c r="V5316" s="77">
        <v>2.2981188088603091</v>
      </c>
      <c r="AC5316" s="77">
        <v>7.52</v>
      </c>
      <c r="AD5316" s="77">
        <v>5.22</v>
      </c>
      <c r="AH5316" s="77">
        <f>IF(AND(M5316&lt;Variables!$G$6,M5316&gt;Variables!$G$5),0,1)</f>
        <v>1</v>
      </c>
      <c r="AI5316" s="77">
        <f t="shared" si="168"/>
        <v>1</v>
      </c>
      <c r="AJ5316" s="77">
        <f>IF(I5316&gt;Variables!$G$7,0,1)</f>
        <v>1</v>
      </c>
      <c r="AK5316" s="77">
        <f>IF(F5316&gt;Variables!$G$8,0,1)</f>
        <v>0</v>
      </c>
      <c r="AL5316" s="77">
        <f>IF(G5316&gt;Variables!$G$9,0,1)</f>
        <v>1</v>
      </c>
      <c r="AM5316" s="77">
        <f>IF(AND(K5316&gt;Variables!$G$10,K5316&lt;Variables!$G$11),0,1)</f>
        <v>1</v>
      </c>
      <c r="AN5316" s="77">
        <f>IF(H5316&lt;Variables!$G$13,1,0)</f>
        <v>1</v>
      </c>
      <c r="AO5316" s="77">
        <f>IF(R5316&lt;Variables!$G$12,0,1)</f>
        <v>1</v>
      </c>
      <c r="AP5316" s="78">
        <f t="shared" si="169"/>
        <v>1</v>
      </c>
      <c r="AQ5316" s="77">
        <f>IF(V5316&lt;Variables!$G$15,1,0)</f>
        <v>1</v>
      </c>
      <c r="AR5316" s="77">
        <v>0</v>
      </c>
      <c r="AS5316" s="77">
        <v>0</v>
      </c>
      <c r="AT5316" s="77">
        <v>1</v>
      </c>
      <c r="AU5316" s="77">
        <v>0</v>
      </c>
      <c r="BA5316" s="77">
        <v>-2.25</v>
      </c>
    </row>
    <row r="5317" spans="3:53" x14ac:dyDescent="0.25">
      <c r="C5317" s="77" t="s">
        <v>681</v>
      </c>
      <c r="D5317" s="77" t="s">
        <v>608</v>
      </c>
      <c r="E5317" s="77">
        <v>23.64</v>
      </c>
      <c r="F5317" s="77">
        <v>37.89</v>
      </c>
      <c r="G5317" s="77">
        <v>26.49</v>
      </c>
      <c r="H5317" s="77">
        <v>22.27</v>
      </c>
      <c r="I5317" s="77">
        <v>13.698</v>
      </c>
      <c r="J5317" s="77" t="s">
        <v>75</v>
      </c>
      <c r="K5317" s="77">
        <v>48.05</v>
      </c>
      <c r="L5317" s="77">
        <v>25.393405000000001</v>
      </c>
      <c r="M5317" s="77">
        <v>-3.3607348049621502</v>
      </c>
      <c r="N5317" s="77">
        <v>23.108822</v>
      </c>
      <c r="O5317" s="77">
        <v>6.1932105409786757</v>
      </c>
      <c r="P5317" s="77">
        <v>3140000</v>
      </c>
      <c r="Q5317" s="77">
        <v>543960</v>
      </c>
      <c r="R5317" s="77">
        <v>5.77</v>
      </c>
      <c r="S5317" s="77">
        <v>31.327000000000009</v>
      </c>
      <c r="T5317" s="77">
        <v>7.7329999999999997</v>
      </c>
      <c r="U5317" s="77">
        <v>17.550799999999999</v>
      </c>
      <c r="V5317" s="77">
        <v>2.41525079080139</v>
      </c>
      <c r="AC5317" s="77">
        <v>24.72</v>
      </c>
      <c r="AD5317" s="77">
        <v>19.989999999999998</v>
      </c>
      <c r="AH5317" s="77">
        <f>IF(AND(M5317&lt;Variables!$G$6,M5317&gt;Variables!$G$5),0,1)</f>
        <v>0</v>
      </c>
      <c r="AI5317" s="77">
        <f t="shared" si="168"/>
        <v>0</v>
      </c>
      <c r="AJ5317" s="77">
        <f>IF(I5317&gt;Variables!$G$7,0,1)</f>
        <v>1</v>
      </c>
      <c r="AK5317" s="77">
        <f>IF(F5317&gt;Variables!$G$8,0,1)</f>
        <v>0</v>
      </c>
      <c r="AL5317" s="77">
        <f>IF(G5317&gt;Variables!$G$9,0,1)</f>
        <v>0</v>
      </c>
      <c r="AM5317" s="77">
        <f>IF(AND(K5317&gt;Variables!$G$10,K5317&lt;Variables!$G$11),0,1)</f>
        <v>1</v>
      </c>
      <c r="AN5317" s="77">
        <f>IF(H5317&lt;Variables!$G$13,1,0)</f>
        <v>1</v>
      </c>
      <c r="AO5317" s="77">
        <f>IF(R5317&lt;Variables!$G$12,0,1)</f>
        <v>1</v>
      </c>
      <c r="AP5317" s="78">
        <f t="shared" si="169"/>
        <v>1</v>
      </c>
      <c r="AQ5317" s="77">
        <f>IF(V5317&lt;Variables!$G$15,1,0)</f>
        <v>1</v>
      </c>
      <c r="AR5317" s="77">
        <v>1</v>
      </c>
      <c r="AS5317" s="77">
        <v>0</v>
      </c>
      <c r="AT5317" s="77">
        <v>0</v>
      </c>
      <c r="AU5317" s="77">
        <v>0</v>
      </c>
      <c r="BA5317" s="77">
        <v>2</v>
      </c>
    </row>
    <row r="5318" spans="3:53" x14ac:dyDescent="0.25">
      <c r="C5318" s="77" t="s">
        <v>681</v>
      </c>
      <c r="D5318" s="77" t="s">
        <v>280</v>
      </c>
      <c r="E5318" s="77">
        <v>47.14</v>
      </c>
      <c r="F5318" s="77">
        <v>25.37</v>
      </c>
      <c r="G5318" s="77">
        <v>9.68</v>
      </c>
      <c r="H5318" s="77">
        <v>1590</v>
      </c>
      <c r="I5318" s="77">
        <v>-99999</v>
      </c>
      <c r="J5318" s="77" t="s">
        <v>75</v>
      </c>
      <c r="K5318" s="77">
        <v>58.23</v>
      </c>
      <c r="L5318" s="77">
        <v>45.414194444444441</v>
      </c>
      <c r="M5318" s="77">
        <v>1.3339564049664021</v>
      </c>
      <c r="N5318" s="77">
        <v>45.527804347826077</v>
      </c>
      <c r="O5318" s="77">
        <v>1.081088049873024</v>
      </c>
      <c r="P5318" s="77">
        <v>296440</v>
      </c>
      <c r="S5318" s="77">
        <v>31.327000000000009</v>
      </c>
      <c r="T5318" s="77">
        <v>7.7329999999999997</v>
      </c>
      <c r="U5318" s="77">
        <v>17.550799999999999</v>
      </c>
      <c r="V5318" s="77">
        <v>2.385874137488095</v>
      </c>
      <c r="AC5318" s="77">
        <v>48.18</v>
      </c>
      <c r="AD5318" s="77">
        <v>42.77</v>
      </c>
      <c r="AH5318" s="77">
        <f>IF(AND(M5318&lt;Variables!$G$6,M5318&gt;Variables!$G$5),0,1)</f>
        <v>1</v>
      </c>
      <c r="AI5318" s="77">
        <f t="shared" si="168"/>
        <v>1</v>
      </c>
      <c r="AJ5318" s="77">
        <f>IF(I5318&gt;Variables!$G$7,0,1)</f>
        <v>1</v>
      </c>
      <c r="AK5318" s="77">
        <f>IF(F5318&gt;Variables!$G$8,0,1)</f>
        <v>0</v>
      </c>
      <c r="AL5318" s="77">
        <f>IF(G5318&gt;Variables!$G$9,0,1)</f>
        <v>1</v>
      </c>
      <c r="AM5318" s="77">
        <f>IF(AND(K5318&gt;Variables!$G$10,K5318&lt;Variables!$G$11),0,1)</f>
        <v>1</v>
      </c>
      <c r="AN5318" s="77">
        <f>IF(H5318&lt;Variables!$G$13,1,0)</f>
        <v>0</v>
      </c>
      <c r="AO5318" s="77">
        <f>IF(R5318&lt;Variables!$G$12,0,1)</f>
        <v>0</v>
      </c>
      <c r="AP5318" s="78">
        <f t="shared" si="169"/>
        <v>1</v>
      </c>
      <c r="AQ5318" s="77">
        <f>IF(V5318&lt;Variables!$G$15,1,0)</f>
        <v>1</v>
      </c>
      <c r="AR5318" s="77">
        <v>0</v>
      </c>
      <c r="AS5318" s="77">
        <v>0</v>
      </c>
      <c r="AT5318" s="77">
        <v>1</v>
      </c>
      <c r="AU5318" s="77">
        <v>0</v>
      </c>
      <c r="BA5318" s="77">
        <v>-2.25</v>
      </c>
    </row>
    <row r="5319" spans="3:53" x14ac:dyDescent="0.25">
      <c r="C5319" s="77" t="s">
        <v>681</v>
      </c>
      <c r="D5319" s="77" t="s">
        <v>666</v>
      </c>
      <c r="E5319" s="77">
        <v>46.61</v>
      </c>
      <c r="F5319" s="77">
        <v>12.61</v>
      </c>
      <c r="G5319" s="77">
        <v>-4.68</v>
      </c>
      <c r="H5319" s="77">
        <v>2780</v>
      </c>
      <c r="I5319" s="77">
        <v>-2.2770000000000001</v>
      </c>
      <c r="J5319" s="77" t="s">
        <v>75</v>
      </c>
      <c r="K5319" s="77">
        <v>66.38</v>
      </c>
      <c r="L5319" s="77">
        <v>46.234540000000003</v>
      </c>
      <c r="M5319" s="77">
        <v>1.7204886217101021</v>
      </c>
      <c r="N5319" s="77">
        <v>46.151932000000002</v>
      </c>
      <c r="O5319" s="77">
        <v>1.902559572154003</v>
      </c>
      <c r="P5319" s="77">
        <v>3240000</v>
      </c>
      <c r="Q5319" s="77">
        <v>1269000</v>
      </c>
      <c r="R5319" s="77">
        <v>2.5499999999999998</v>
      </c>
      <c r="S5319" s="77">
        <v>31.327000000000009</v>
      </c>
      <c r="T5319" s="77">
        <v>7.7329999999999997</v>
      </c>
      <c r="U5319" s="77">
        <v>17.550799999999999</v>
      </c>
      <c r="V5319" s="77">
        <v>2.410575624570547</v>
      </c>
      <c r="AC5319" s="77">
        <v>47.19</v>
      </c>
      <c r="AD5319" s="77">
        <v>43.42</v>
      </c>
      <c r="AH5319" s="77">
        <f>IF(AND(M5319&lt;Variables!$G$6,M5319&gt;Variables!$G$5),0,1)</f>
        <v>1</v>
      </c>
      <c r="AI5319" s="77">
        <f t="shared" si="168"/>
        <v>0</v>
      </c>
      <c r="AJ5319" s="77">
        <f>IF(I5319&gt;Variables!$G$7,0,1)</f>
        <v>1</v>
      </c>
      <c r="AK5319" s="77">
        <f>IF(F5319&gt;Variables!$G$8,0,1)</f>
        <v>0</v>
      </c>
      <c r="AL5319" s="77">
        <f>IF(G5319&gt;Variables!$G$9,0,1)</f>
        <v>1</v>
      </c>
      <c r="AM5319" s="77">
        <f>IF(AND(K5319&gt;Variables!$G$10,K5319&lt;Variables!$G$11),0,1)</f>
        <v>0</v>
      </c>
      <c r="AN5319" s="77">
        <f>IF(H5319&lt;Variables!$G$13,1,0)</f>
        <v>0</v>
      </c>
      <c r="AO5319" s="77">
        <f>IF(R5319&lt;Variables!$G$12,0,1)</f>
        <v>1</v>
      </c>
      <c r="AP5319" s="78">
        <f t="shared" si="169"/>
        <v>1</v>
      </c>
      <c r="AQ5319" s="77">
        <f>IF(V5319&lt;Variables!$G$15,1,0)</f>
        <v>1</v>
      </c>
      <c r="AR5319" s="77">
        <v>0</v>
      </c>
      <c r="AS5319" s="77">
        <v>0</v>
      </c>
      <c r="AT5319" s="77">
        <v>1</v>
      </c>
      <c r="AU5319" s="77">
        <v>0</v>
      </c>
      <c r="BA5319" s="77">
        <v>-2.25</v>
      </c>
    </row>
    <row r="5320" spans="3:53" x14ac:dyDescent="0.25">
      <c r="C5320" s="77" t="s">
        <v>681</v>
      </c>
      <c r="D5320" s="77" t="s">
        <v>196</v>
      </c>
      <c r="E5320" s="77">
        <v>51.36</v>
      </c>
      <c r="F5320" s="77">
        <v>9.9600000000000009</v>
      </c>
      <c r="G5320" s="77">
        <v>9.1199999999999992</v>
      </c>
      <c r="H5320" s="77">
        <v>2160</v>
      </c>
      <c r="I5320" s="77">
        <v>1590.395</v>
      </c>
      <c r="J5320" s="77" t="s">
        <v>75</v>
      </c>
      <c r="K5320" s="77">
        <v>66.45</v>
      </c>
      <c r="L5320" s="77">
        <v>51.140237499999998</v>
      </c>
      <c r="M5320" s="77">
        <v>0.75236744843040826</v>
      </c>
      <c r="N5320" s="77">
        <v>49.835194736842112</v>
      </c>
      <c r="O5320" s="77">
        <v>3.39078691691889</v>
      </c>
      <c r="P5320" s="77">
        <v>110540</v>
      </c>
      <c r="Q5320" s="77">
        <v>438877</v>
      </c>
      <c r="R5320" s="77">
        <v>0.25</v>
      </c>
      <c r="S5320" s="77">
        <v>31.327000000000009</v>
      </c>
      <c r="T5320" s="77">
        <v>7.7329999999999997</v>
      </c>
      <c r="U5320" s="77">
        <v>17.550799999999999</v>
      </c>
      <c r="V5320" s="77">
        <v>2.4821172745477571</v>
      </c>
      <c r="AC5320" s="77">
        <v>51.78</v>
      </c>
      <c r="AD5320" s="77">
        <v>48.58</v>
      </c>
      <c r="AH5320" s="77">
        <f>IF(AND(M5320&lt;Variables!$G$6,M5320&gt;Variables!$G$5),0,1)</f>
        <v>1</v>
      </c>
      <c r="AI5320" s="77">
        <f t="shared" si="168"/>
        <v>0</v>
      </c>
      <c r="AJ5320" s="77">
        <f>IF(I5320&gt;Variables!$G$7,0,1)</f>
        <v>0</v>
      </c>
      <c r="AK5320" s="77">
        <f>IF(F5320&gt;Variables!$G$8,0,1)</f>
        <v>0</v>
      </c>
      <c r="AL5320" s="77">
        <f>IF(G5320&gt;Variables!$G$9,0,1)</f>
        <v>1</v>
      </c>
      <c r="AM5320" s="77">
        <f>IF(AND(K5320&gt;Variables!$G$10,K5320&lt;Variables!$G$11),0,1)</f>
        <v>0</v>
      </c>
      <c r="AN5320" s="77">
        <f>IF(H5320&lt;Variables!$G$13,1,0)</f>
        <v>0</v>
      </c>
      <c r="AO5320" s="77">
        <f>IF(R5320&lt;Variables!$G$12,0,1)</f>
        <v>0</v>
      </c>
      <c r="AP5320" s="78">
        <f t="shared" si="169"/>
        <v>1</v>
      </c>
      <c r="AQ5320" s="77">
        <f>IF(V5320&lt;Variables!$G$15,1,0)</f>
        <v>1</v>
      </c>
      <c r="AR5320" s="77">
        <v>0</v>
      </c>
      <c r="AS5320" s="77">
        <v>0</v>
      </c>
      <c r="AT5320" s="77">
        <v>1</v>
      </c>
      <c r="AU5320" s="77">
        <v>0</v>
      </c>
      <c r="BA5320" s="77">
        <v>-2.25</v>
      </c>
    </row>
    <row r="5321" spans="3:53" x14ac:dyDescent="0.25">
      <c r="C5321" s="77" t="s">
        <v>681</v>
      </c>
      <c r="D5321" s="77" t="s">
        <v>665</v>
      </c>
      <c r="E5321" s="77">
        <v>154.43</v>
      </c>
      <c r="F5321" s="77">
        <v>8.3699999999999992</v>
      </c>
      <c r="G5321" s="77">
        <v>-1.4</v>
      </c>
      <c r="H5321" s="77">
        <v>10450</v>
      </c>
      <c r="I5321" s="77">
        <v>1.6060000000000001</v>
      </c>
      <c r="J5321" s="77" t="s">
        <v>75</v>
      </c>
      <c r="K5321" s="77">
        <v>60.51</v>
      </c>
      <c r="L5321" s="77">
        <v>153.84126499999999</v>
      </c>
      <c r="M5321" s="77">
        <v>0.44203679682429498</v>
      </c>
      <c r="N5321" s="77">
        <v>153.31992199999999</v>
      </c>
      <c r="O5321" s="77">
        <v>0.7835759269431255</v>
      </c>
      <c r="P5321" s="77">
        <v>1627000</v>
      </c>
      <c r="Q5321" s="77">
        <v>1306000</v>
      </c>
      <c r="R5321" s="77">
        <v>1.25</v>
      </c>
      <c r="S5321" s="77">
        <v>31.327000000000009</v>
      </c>
      <c r="T5321" s="77">
        <v>7.7329999999999997</v>
      </c>
      <c r="U5321" s="77">
        <v>17.550799999999999</v>
      </c>
      <c r="V5321" s="77">
        <v>2.4509735534329762</v>
      </c>
      <c r="AC5321" s="77">
        <v>154.94999999999999</v>
      </c>
      <c r="AD5321" s="77">
        <v>148.36009999999999</v>
      </c>
      <c r="AH5321" s="77">
        <f>IF(AND(M5321&lt;Variables!$G$6,M5321&gt;Variables!$G$5),0,1)</f>
        <v>1</v>
      </c>
      <c r="AI5321" s="77">
        <f t="shared" si="168"/>
        <v>0</v>
      </c>
      <c r="AJ5321" s="77">
        <f>IF(I5321&gt;Variables!$G$7,0,1)</f>
        <v>1</v>
      </c>
      <c r="AK5321" s="77">
        <f>IF(F5321&gt;Variables!$G$8,0,1)</f>
        <v>1</v>
      </c>
      <c r="AL5321" s="77">
        <f>IF(G5321&gt;Variables!$G$9,0,1)</f>
        <v>1</v>
      </c>
      <c r="AM5321" s="77">
        <f>IF(AND(K5321&gt;Variables!$G$10,K5321&lt;Variables!$G$11),0,1)</f>
        <v>1</v>
      </c>
      <c r="AN5321" s="77">
        <f>IF(H5321&lt;Variables!$G$13,1,0)</f>
        <v>0</v>
      </c>
      <c r="AO5321" s="77">
        <f>IF(R5321&lt;Variables!$G$12,0,1)</f>
        <v>0</v>
      </c>
      <c r="AP5321" s="78">
        <f t="shared" si="169"/>
        <v>1</v>
      </c>
      <c r="AQ5321" s="77">
        <f>IF(V5321&lt;Variables!$G$15,1,0)</f>
        <v>1</v>
      </c>
      <c r="AR5321" s="77">
        <v>0</v>
      </c>
      <c r="AS5321" s="77">
        <v>0</v>
      </c>
      <c r="AT5321" s="77">
        <v>1</v>
      </c>
      <c r="AU5321" s="77">
        <v>0</v>
      </c>
      <c r="BA5321" s="77">
        <v>-2.25</v>
      </c>
    </row>
    <row r="5322" spans="3:53" x14ac:dyDescent="0.25">
      <c r="C5322" s="77" t="s">
        <v>681</v>
      </c>
      <c r="D5322" s="77" t="s">
        <v>575</v>
      </c>
      <c r="E5322" s="77">
        <v>46.99</v>
      </c>
      <c r="F5322" s="77">
        <v>8.02</v>
      </c>
      <c r="G5322" s="77">
        <v>6</v>
      </c>
      <c r="H5322" s="77">
        <v>2630</v>
      </c>
      <c r="I5322" s="77">
        <v>-16.829000000000001</v>
      </c>
      <c r="J5322" s="77" t="s">
        <v>75</v>
      </c>
      <c r="K5322" s="77">
        <v>79.150000000000006</v>
      </c>
      <c r="L5322" s="77">
        <v>46.373854999999992</v>
      </c>
      <c r="M5322" s="77">
        <v>1.166918299114895</v>
      </c>
      <c r="N5322" s="77">
        <v>45.65724800000001</v>
      </c>
      <c r="O5322" s="77">
        <v>2.7547696260624139</v>
      </c>
      <c r="P5322" s="77">
        <v>603214</v>
      </c>
      <c r="Q5322" s="77">
        <v>1620000</v>
      </c>
      <c r="R5322" s="77">
        <v>0.37</v>
      </c>
      <c r="S5322" s="77">
        <v>31.327000000000009</v>
      </c>
      <c r="T5322" s="77">
        <v>7.7329999999999997</v>
      </c>
      <c r="U5322" s="77">
        <v>17.550799999999999</v>
      </c>
      <c r="V5322" s="77">
        <v>2.5404168738283661</v>
      </c>
      <c r="AC5322" s="77">
        <v>48.879899999999999</v>
      </c>
      <c r="AD5322" s="77">
        <v>46.150100000000002</v>
      </c>
      <c r="AH5322" s="77">
        <f>IF(AND(M5322&lt;Variables!$G$6,M5322&gt;Variables!$G$5),0,1)</f>
        <v>1</v>
      </c>
      <c r="AI5322" s="77">
        <f t="shared" si="168"/>
        <v>0</v>
      </c>
      <c r="AJ5322" s="77">
        <f>IF(I5322&gt;Variables!$G$7,0,1)</f>
        <v>1</v>
      </c>
      <c r="AK5322" s="77">
        <f>IF(F5322&gt;Variables!$G$8,0,1)</f>
        <v>1</v>
      </c>
      <c r="AL5322" s="77">
        <f>IF(G5322&gt;Variables!$G$9,0,1)</f>
        <v>1</v>
      </c>
      <c r="AM5322" s="77">
        <f>IF(AND(K5322&gt;Variables!$G$10,K5322&lt;Variables!$G$11),0,1)</f>
        <v>1</v>
      </c>
      <c r="AN5322" s="77">
        <f>IF(H5322&lt;Variables!$G$13,1,0)</f>
        <v>0</v>
      </c>
      <c r="AO5322" s="77">
        <f>IF(R5322&lt;Variables!$G$12,0,1)</f>
        <v>0</v>
      </c>
      <c r="AP5322" s="78">
        <f t="shared" si="169"/>
        <v>1</v>
      </c>
      <c r="AQ5322" s="77">
        <f>IF(V5322&lt;Variables!$G$15,1,0)</f>
        <v>1</v>
      </c>
      <c r="AR5322" s="77">
        <v>0</v>
      </c>
      <c r="AS5322" s="77">
        <v>0</v>
      </c>
      <c r="AT5322" s="77">
        <v>1</v>
      </c>
      <c r="AU5322" s="77">
        <v>0</v>
      </c>
      <c r="BA5322" s="77">
        <v>-1.7</v>
      </c>
    </row>
    <row r="5323" spans="3:53" x14ac:dyDescent="0.25">
      <c r="C5323" s="77" t="s">
        <v>681</v>
      </c>
      <c r="D5323" s="77" t="s">
        <v>180</v>
      </c>
      <c r="E5323" s="77">
        <v>15.73</v>
      </c>
      <c r="F5323" s="77">
        <v>7.81</v>
      </c>
      <c r="G5323" s="77">
        <v>5.75</v>
      </c>
      <c r="H5323" s="77">
        <v>3820</v>
      </c>
      <c r="I5323" s="77">
        <v>-80.787999999999997</v>
      </c>
      <c r="J5323" s="77" t="s">
        <v>75</v>
      </c>
      <c r="K5323" s="77">
        <v>52.7</v>
      </c>
      <c r="L5323" s="77">
        <v>15.739165</v>
      </c>
      <c r="M5323" s="77">
        <v>-0.1217663071706965</v>
      </c>
      <c r="N5323" s="77">
        <v>15.682642</v>
      </c>
      <c r="O5323" s="77">
        <v>0.23821241344410801</v>
      </c>
      <c r="P5323" s="77">
        <v>2727000</v>
      </c>
      <c r="Q5323" s="77">
        <v>13133000</v>
      </c>
      <c r="R5323" s="77">
        <v>0.21</v>
      </c>
      <c r="S5323" s="77">
        <v>31.327000000000009</v>
      </c>
      <c r="T5323" s="77">
        <v>7.7329999999999997</v>
      </c>
      <c r="U5323" s="77">
        <v>17.550799999999999</v>
      </c>
      <c r="V5323" s="77">
        <v>2.3990874089432319</v>
      </c>
      <c r="AC5323" s="77">
        <v>15.76</v>
      </c>
      <c r="AD5323" s="77">
        <v>14.87</v>
      </c>
      <c r="AH5323" s="77">
        <f>IF(AND(M5323&lt;Variables!$G$6,M5323&gt;Variables!$G$5),0,1)</f>
        <v>1</v>
      </c>
      <c r="AI5323" s="77">
        <f t="shared" si="168"/>
        <v>0</v>
      </c>
      <c r="AJ5323" s="77">
        <f>IF(I5323&gt;Variables!$G$7,0,1)</f>
        <v>1</v>
      </c>
      <c r="AK5323" s="77">
        <f>IF(F5323&gt;Variables!$G$8,0,1)</f>
        <v>1</v>
      </c>
      <c r="AL5323" s="77">
        <f>IF(G5323&gt;Variables!$G$9,0,1)</f>
        <v>1</v>
      </c>
      <c r="AM5323" s="77">
        <f>IF(AND(K5323&gt;Variables!$G$10,K5323&lt;Variables!$G$11),0,1)</f>
        <v>1</v>
      </c>
      <c r="AN5323" s="77">
        <f>IF(H5323&lt;Variables!$G$13,1,0)</f>
        <v>0</v>
      </c>
      <c r="AO5323" s="77">
        <f>IF(R5323&lt;Variables!$G$12,0,1)</f>
        <v>0</v>
      </c>
      <c r="AP5323" s="78">
        <f t="shared" si="169"/>
        <v>1</v>
      </c>
      <c r="AQ5323" s="77">
        <f>IF(V5323&lt;Variables!$G$15,1,0)</f>
        <v>1</v>
      </c>
      <c r="AR5323" s="77">
        <v>0</v>
      </c>
      <c r="AS5323" s="77">
        <v>0</v>
      </c>
      <c r="AT5323" s="77">
        <v>1</v>
      </c>
      <c r="AU5323" s="77">
        <v>0</v>
      </c>
      <c r="BA5323" s="77">
        <v>-2.25</v>
      </c>
    </row>
    <row r="5324" spans="3:53" x14ac:dyDescent="0.25">
      <c r="C5324" s="77" t="s">
        <v>681</v>
      </c>
      <c r="D5324" s="77" t="s">
        <v>667</v>
      </c>
      <c r="E5324" s="77">
        <v>86.26</v>
      </c>
      <c r="F5324" s="77">
        <v>79.69</v>
      </c>
      <c r="G5324" s="77">
        <v>1.17</v>
      </c>
      <c r="H5324" s="77">
        <v>-99999</v>
      </c>
      <c r="I5324" s="77">
        <v>7.9000000000000001E-2</v>
      </c>
      <c r="J5324" s="77" t="s">
        <v>74</v>
      </c>
      <c r="K5324" s="77">
        <v>84.21</v>
      </c>
      <c r="L5324" s="77">
        <v>86.079933333333329</v>
      </c>
      <c r="M5324" s="77">
        <v>0.19733596447952331</v>
      </c>
      <c r="N5324" s="77">
        <v>85.619174999999998</v>
      </c>
      <c r="O5324" s="77">
        <v>0.73654645702904165</v>
      </c>
      <c r="P5324" s="77">
        <v>28571</v>
      </c>
      <c r="Q5324" s="77">
        <v>530</v>
      </c>
      <c r="R5324" s="77">
        <v>53.91</v>
      </c>
      <c r="S5324" s="77">
        <v>31.327000000000009</v>
      </c>
      <c r="T5324" s="77">
        <v>7.7329999999999997</v>
      </c>
      <c r="U5324" s="77">
        <v>17.550799999999999</v>
      </c>
      <c r="V5324" s="77">
        <v>2.6967883715836209</v>
      </c>
      <c r="AC5324" s="77">
        <v>86.5</v>
      </c>
      <c r="AD5324" s="77">
        <v>85.62</v>
      </c>
      <c r="AH5324" s="77">
        <f>IF(AND(M5324&lt;Variables!$G$6,M5324&gt;Variables!$G$5),0,1)</f>
        <v>1</v>
      </c>
      <c r="AI5324" s="77">
        <f t="shared" si="168"/>
        <v>0</v>
      </c>
      <c r="AJ5324" s="77">
        <f>IF(I5324&gt;Variables!$G$7,0,1)</f>
        <v>1</v>
      </c>
      <c r="AK5324" s="77">
        <f>IF(F5324&gt;Variables!$G$8,0,1)</f>
        <v>0</v>
      </c>
      <c r="AL5324" s="77">
        <f>IF(G5324&gt;Variables!$G$9,0,1)</f>
        <v>1</v>
      </c>
      <c r="AM5324" s="77">
        <f>IF(AND(K5324&gt;Variables!$G$10,K5324&lt;Variables!$G$11),0,1)</f>
        <v>1</v>
      </c>
      <c r="AN5324" s="77">
        <f>IF(H5324&lt;Variables!$G$13,1,0)</f>
        <v>1</v>
      </c>
      <c r="AO5324" s="77">
        <f>IF(R5324&lt;Variables!$G$12,0,1)</f>
        <v>1</v>
      </c>
      <c r="AP5324" s="78">
        <f t="shared" si="169"/>
        <v>0</v>
      </c>
      <c r="AQ5324" s="77">
        <f>IF(V5324&lt;Variables!$G$15,1,0)</f>
        <v>1</v>
      </c>
      <c r="AR5324" s="77">
        <v>0</v>
      </c>
      <c r="AS5324" s="77">
        <v>0</v>
      </c>
      <c r="AT5324" s="77">
        <v>0</v>
      </c>
      <c r="AU5324" s="77">
        <v>0</v>
      </c>
      <c r="BA5324" s="77">
        <v>0</v>
      </c>
    </row>
    <row r="5325" spans="3:53" x14ac:dyDescent="0.25">
      <c r="C5325" s="77" t="s">
        <v>681</v>
      </c>
      <c r="D5325" s="77" t="s">
        <v>78</v>
      </c>
      <c r="E5325" s="77">
        <v>128.41999999999999</v>
      </c>
      <c r="F5325" s="77">
        <v>44.97</v>
      </c>
      <c r="G5325" s="77">
        <v>-7.81</v>
      </c>
      <c r="H5325" s="77">
        <v>5920</v>
      </c>
      <c r="I5325" s="77">
        <v>7.4349999999999996</v>
      </c>
      <c r="J5325" s="77" t="s">
        <v>74</v>
      </c>
      <c r="K5325" s="77">
        <v>53.2</v>
      </c>
      <c r="L5325" s="77">
        <v>128.75695999999999</v>
      </c>
      <c r="M5325" s="77">
        <v>0.34409013695259372</v>
      </c>
      <c r="N5325" s="77">
        <v>129.60058599999999</v>
      </c>
      <c r="O5325" s="77">
        <v>-0.30909273820722089</v>
      </c>
      <c r="P5325" s="77">
        <v>8706000</v>
      </c>
      <c r="Q5325" s="77">
        <v>1288000</v>
      </c>
      <c r="R5325" s="77">
        <v>6.76</v>
      </c>
      <c r="S5325" s="77">
        <v>31.327000000000009</v>
      </c>
      <c r="T5325" s="77">
        <v>7.7329999999999997</v>
      </c>
      <c r="U5325" s="77">
        <v>17.550799999999999</v>
      </c>
      <c r="V5325" s="77">
        <v>2.3880257130295721</v>
      </c>
      <c r="AC5325" s="77">
        <v>139.44999999999999</v>
      </c>
      <c r="AD5325" s="77">
        <v>121.66</v>
      </c>
      <c r="AH5325" s="77">
        <f>IF(AND(M5325&lt;Variables!$G$6,M5325&gt;Variables!$G$5),0,1)</f>
        <v>1</v>
      </c>
      <c r="AI5325" s="77">
        <f t="shared" si="168"/>
        <v>1</v>
      </c>
      <c r="AJ5325" s="77">
        <f>IF(I5325&gt;Variables!$G$7,0,1)</f>
        <v>1</v>
      </c>
      <c r="AK5325" s="77">
        <f>IF(F5325&gt;Variables!$G$8,0,1)</f>
        <v>0</v>
      </c>
      <c r="AL5325" s="77">
        <f>IF(G5325&gt;Variables!$G$9,0,1)</f>
        <v>1</v>
      </c>
      <c r="AM5325" s="77">
        <f>IF(AND(K5325&gt;Variables!$G$10,K5325&lt;Variables!$G$11),0,1)</f>
        <v>1</v>
      </c>
      <c r="AN5325" s="77">
        <f>IF(H5325&lt;Variables!$G$13,1,0)</f>
        <v>0</v>
      </c>
      <c r="AO5325" s="77">
        <f>IF(R5325&lt;Variables!$G$12,0,1)</f>
        <v>1</v>
      </c>
      <c r="AP5325" s="78">
        <f t="shared" si="169"/>
        <v>0</v>
      </c>
      <c r="AQ5325" s="77">
        <f>IF(V5325&lt;Variables!$G$15,1,0)</f>
        <v>1</v>
      </c>
      <c r="AR5325" s="77">
        <v>0</v>
      </c>
      <c r="AS5325" s="77">
        <v>0</v>
      </c>
      <c r="AT5325" s="77">
        <v>1</v>
      </c>
      <c r="AU5325" s="77">
        <v>0</v>
      </c>
      <c r="BA5325" s="77">
        <v>-2.25</v>
      </c>
    </row>
    <row r="5326" spans="3:53" x14ac:dyDescent="0.25">
      <c r="C5326" s="77" t="s">
        <v>681</v>
      </c>
      <c r="D5326" s="77" t="s">
        <v>662</v>
      </c>
      <c r="E5326" s="77">
        <v>8.66</v>
      </c>
      <c r="F5326" s="77">
        <v>24.82</v>
      </c>
      <c r="G5326" s="77">
        <v>1.77</v>
      </c>
      <c r="H5326" s="77">
        <v>583.41</v>
      </c>
      <c r="I5326" s="77">
        <v>25.579000000000001</v>
      </c>
      <c r="J5326" s="77" t="s">
        <v>74</v>
      </c>
      <c r="K5326" s="77">
        <v>57.21</v>
      </c>
      <c r="L5326" s="77">
        <v>8.6224999999999987</v>
      </c>
      <c r="M5326" s="77">
        <v>8.6981733835918368E-2</v>
      </c>
      <c r="N5326" s="77">
        <v>8.6718139999999995</v>
      </c>
      <c r="O5326" s="77">
        <v>-0.48218285124656368</v>
      </c>
      <c r="P5326" s="77">
        <v>2140000</v>
      </c>
      <c r="Q5326" s="77">
        <v>659720</v>
      </c>
      <c r="R5326" s="77">
        <v>3.24</v>
      </c>
      <c r="S5326" s="77">
        <v>31.327000000000009</v>
      </c>
      <c r="T5326" s="77">
        <v>7.7329999999999997</v>
      </c>
      <c r="U5326" s="77">
        <v>17.550799999999999</v>
      </c>
      <c r="V5326" s="77">
        <v>2.4376228995071032</v>
      </c>
      <c r="AC5326" s="77">
        <v>8.9700000000000006</v>
      </c>
      <c r="AD5326" s="77">
        <v>8.6199999999999992</v>
      </c>
      <c r="AH5326" s="77">
        <f>IF(AND(M5326&lt;Variables!$G$6,M5326&gt;Variables!$G$5),0,1)</f>
        <v>1</v>
      </c>
      <c r="AI5326" s="77">
        <f t="shared" si="168"/>
        <v>1</v>
      </c>
      <c r="AJ5326" s="77">
        <f>IF(I5326&gt;Variables!$G$7,0,1)</f>
        <v>1</v>
      </c>
      <c r="AK5326" s="77">
        <f>IF(F5326&gt;Variables!$G$8,0,1)</f>
        <v>0</v>
      </c>
      <c r="AL5326" s="77">
        <f>IF(G5326&gt;Variables!$G$9,0,1)</f>
        <v>1</v>
      </c>
      <c r="AM5326" s="77">
        <f>IF(AND(K5326&gt;Variables!$G$10,K5326&lt;Variables!$G$11),0,1)</f>
        <v>1</v>
      </c>
      <c r="AN5326" s="77">
        <f>IF(H5326&lt;Variables!$G$13,1,0)</f>
        <v>1</v>
      </c>
      <c r="AO5326" s="77">
        <f>IF(R5326&lt;Variables!$G$12,0,1)</f>
        <v>1</v>
      </c>
      <c r="AP5326" s="78">
        <f t="shared" si="169"/>
        <v>0</v>
      </c>
      <c r="AQ5326" s="77">
        <f>IF(V5326&lt;Variables!$G$15,1,0)</f>
        <v>1</v>
      </c>
      <c r="AR5326" s="77">
        <v>1</v>
      </c>
      <c r="AS5326" s="77">
        <v>0</v>
      </c>
      <c r="AT5326" s="77">
        <v>0</v>
      </c>
      <c r="AU5326" s="77">
        <v>0</v>
      </c>
      <c r="BA5326" s="77">
        <v>1.25</v>
      </c>
    </row>
    <row r="5327" spans="3:53" x14ac:dyDescent="0.25">
      <c r="C5327" s="77" t="s">
        <v>681</v>
      </c>
      <c r="D5327" s="77" t="s">
        <v>581</v>
      </c>
      <c r="E5327" s="77">
        <v>108.78</v>
      </c>
      <c r="F5327" s="77">
        <v>15.61</v>
      </c>
      <c r="G5327" s="77">
        <v>-1.54</v>
      </c>
      <c r="H5327" s="77">
        <v>5880</v>
      </c>
      <c r="I5327" s="77">
        <v>43.789000000000001</v>
      </c>
      <c r="J5327" s="77" t="s">
        <v>74</v>
      </c>
      <c r="K5327" s="77">
        <v>49.97</v>
      </c>
      <c r="L5327" s="77">
        <v>109.04424</v>
      </c>
      <c r="M5327" s="77">
        <v>-0.2239824863743291</v>
      </c>
      <c r="N5327" s="77">
        <v>109.54541999999999</v>
      </c>
      <c r="O5327" s="77">
        <v>-0.68046660462846897</v>
      </c>
      <c r="P5327" s="77">
        <v>1495000</v>
      </c>
      <c r="Q5327" s="77">
        <v>826738</v>
      </c>
      <c r="R5327" s="77">
        <v>1.81</v>
      </c>
      <c r="S5327" s="77">
        <v>31.327000000000009</v>
      </c>
      <c r="T5327" s="77">
        <v>7.7329999999999997</v>
      </c>
      <c r="U5327" s="77">
        <v>17.550799999999999</v>
      </c>
      <c r="V5327" s="77">
        <v>2.3724933388031131</v>
      </c>
      <c r="AC5327" s="77">
        <v>110</v>
      </c>
      <c r="AD5327" s="77">
        <v>105.51</v>
      </c>
      <c r="AH5327" s="77">
        <f>IF(AND(M5327&lt;Variables!$G$6,M5327&gt;Variables!$G$5),0,1)</f>
        <v>1</v>
      </c>
      <c r="AI5327" s="77">
        <f t="shared" si="168"/>
        <v>1</v>
      </c>
      <c r="AJ5327" s="77">
        <f>IF(I5327&gt;Variables!$G$7,0,1)</f>
        <v>1</v>
      </c>
      <c r="AK5327" s="77">
        <f>IF(F5327&gt;Variables!$G$8,0,1)</f>
        <v>0</v>
      </c>
      <c r="AL5327" s="77">
        <f>IF(G5327&gt;Variables!$G$9,0,1)</f>
        <v>1</v>
      </c>
      <c r="AM5327" s="77">
        <f>IF(AND(K5327&gt;Variables!$G$10,K5327&lt;Variables!$G$11),0,1)</f>
        <v>1</v>
      </c>
      <c r="AN5327" s="77">
        <f>IF(H5327&lt;Variables!$G$13,1,0)</f>
        <v>0</v>
      </c>
      <c r="AO5327" s="77">
        <f>IF(R5327&lt;Variables!$G$12,0,1)</f>
        <v>0</v>
      </c>
      <c r="AP5327" s="78">
        <f t="shared" si="169"/>
        <v>0</v>
      </c>
      <c r="AQ5327" s="77">
        <f>IF(V5327&lt;Variables!$G$15,1,0)</f>
        <v>1</v>
      </c>
      <c r="AR5327" s="77">
        <v>0</v>
      </c>
      <c r="AS5327" s="77">
        <v>0</v>
      </c>
      <c r="AT5327" s="77">
        <v>1</v>
      </c>
      <c r="AU5327" s="77">
        <v>0</v>
      </c>
      <c r="BA5327" s="77">
        <v>-2.25</v>
      </c>
    </row>
    <row r="5328" spans="3:53" x14ac:dyDescent="0.25">
      <c r="C5328" s="77" t="s">
        <v>681</v>
      </c>
      <c r="D5328" s="77" t="s">
        <v>660</v>
      </c>
      <c r="E5328" s="77">
        <v>17.52</v>
      </c>
      <c r="F5328" s="77">
        <v>12.3</v>
      </c>
      <c r="G5328" s="77">
        <v>11.47</v>
      </c>
      <c r="H5328" s="77">
        <v>1910</v>
      </c>
      <c r="I5328" s="77">
        <v>1.3480000000000001</v>
      </c>
      <c r="J5328" s="77" t="s">
        <v>74</v>
      </c>
      <c r="K5328" s="77">
        <v>54.61</v>
      </c>
      <c r="L5328" s="77">
        <v>17.508890000000001</v>
      </c>
      <c r="M5328" s="77">
        <v>-0.1078880500134647</v>
      </c>
      <c r="N5328" s="77">
        <v>17.078510000000001</v>
      </c>
      <c r="O5328" s="77">
        <v>2.4094022253697811</v>
      </c>
      <c r="P5328" s="77">
        <v>20599000</v>
      </c>
      <c r="Q5328" s="77">
        <v>18330000</v>
      </c>
      <c r="R5328" s="77">
        <v>1.1200000000000001</v>
      </c>
      <c r="S5328" s="77">
        <v>31.327000000000009</v>
      </c>
      <c r="T5328" s="77">
        <v>7.7329999999999997</v>
      </c>
      <c r="U5328" s="77">
        <v>17.550799999999999</v>
      </c>
      <c r="V5328" s="77">
        <v>2.419001076274053</v>
      </c>
      <c r="AC5328" s="77">
        <v>17.59</v>
      </c>
      <c r="AD5328" s="77">
        <v>16.350000000000001</v>
      </c>
      <c r="AH5328" s="77">
        <f>IF(AND(M5328&lt;Variables!$G$6,M5328&gt;Variables!$G$5),0,1)</f>
        <v>1</v>
      </c>
      <c r="AI5328" s="77">
        <f t="shared" si="168"/>
        <v>0</v>
      </c>
      <c r="AJ5328" s="77">
        <f>IF(I5328&gt;Variables!$G$7,0,1)</f>
        <v>1</v>
      </c>
      <c r="AK5328" s="77">
        <f>IF(F5328&gt;Variables!$G$8,0,1)</f>
        <v>0</v>
      </c>
      <c r="AL5328" s="77">
        <f>IF(G5328&gt;Variables!$G$9,0,1)</f>
        <v>0</v>
      </c>
      <c r="AM5328" s="77">
        <f>IF(AND(K5328&gt;Variables!$G$10,K5328&lt;Variables!$G$11),0,1)</f>
        <v>1</v>
      </c>
      <c r="AN5328" s="77">
        <f>IF(H5328&lt;Variables!$G$13,1,0)</f>
        <v>0</v>
      </c>
      <c r="AO5328" s="77">
        <f>IF(R5328&lt;Variables!$G$12,0,1)</f>
        <v>0</v>
      </c>
      <c r="AP5328" s="78">
        <f t="shared" si="169"/>
        <v>0</v>
      </c>
      <c r="AQ5328" s="77">
        <f>IF(V5328&lt;Variables!$G$15,1,0)</f>
        <v>1</v>
      </c>
      <c r="AR5328" s="77">
        <v>0</v>
      </c>
      <c r="AS5328" s="77">
        <v>0</v>
      </c>
      <c r="AT5328" s="77">
        <v>1</v>
      </c>
      <c r="AU5328" s="77">
        <v>0</v>
      </c>
      <c r="BA5328" s="77">
        <v>-2.25</v>
      </c>
    </row>
    <row r="5329" spans="3:53" x14ac:dyDescent="0.25">
      <c r="C5329" s="77" t="s">
        <v>681</v>
      </c>
      <c r="D5329" s="77" t="s">
        <v>661</v>
      </c>
      <c r="E5329" s="77">
        <v>47.5</v>
      </c>
      <c r="F5329" s="77">
        <v>10.92</v>
      </c>
      <c r="G5329" s="77">
        <v>9.8699999999999992</v>
      </c>
      <c r="H5329" s="77">
        <v>1770</v>
      </c>
      <c r="I5329" s="77">
        <v>0.28699999999999998</v>
      </c>
      <c r="J5329" s="77" t="s">
        <v>74</v>
      </c>
      <c r="K5329" s="77">
        <v>61.44</v>
      </c>
      <c r="L5329" s="77">
        <v>47.356845</v>
      </c>
      <c r="M5329" s="77">
        <v>0.59791778780871219</v>
      </c>
      <c r="N5329" s="77">
        <v>47.094237999999997</v>
      </c>
      <c r="O5329" s="77">
        <v>1.1588721320854649</v>
      </c>
      <c r="P5329" s="77">
        <v>1783000</v>
      </c>
      <c r="Q5329" s="77">
        <v>2052000</v>
      </c>
      <c r="R5329" s="77">
        <v>0.87</v>
      </c>
      <c r="S5329" s="77">
        <v>31.327000000000009</v>
      </c>
      <c r="T5329" s="77">
        <v>7.7329999999999997</v>
      </c>
      <c r="U5329" s="77">
        <v>17.550799999999999</v>
      </c>
      <c r="V5329" s="77">
        <v>2.4502180991425422</v>
      </c>
      <c r="AC5329" s="77">
        <v>53.69</v>
      </c>
      <c r="AD5329" s="77">
        <v>47.05</v>
      </c>
      <c r="AH5329" s="77">
        <f>IF(AND(M5329&lt;Variables!$G$6,M5329&gt;Variables!$G$5),0,1)</f>
        <v>1</v>
      </c>
      <c r="AI5329" s="77">
        <f t="shared" si="168"/>
        <v>0</v>
      </c>
      <c r="AJ5329" s="77">
        <f>IF(I5329&gt;Variables!$G$7,0,1)</f>
        <v>1</v>
      </c>
      <c r="AK5329" s="77">
        <f>IF(F5329&gt;Variables!$G$8,0,1)</f>
        <v>0</v>
      </c>
      <c r="AL5329" s="77">
        <f>IF(G5329&gt;Variables!$G$9,0,1)</f>
        <v>1</v>
      </c>
      <c r="AM5329" s="77">
        <f>IF(AND(K5329&gt;Variables!$G$10,K5329&lt;Variables!$G$11),0,1)</f>
        <v>1</v>
      </c>
      <c r="AN5329" s="77">
        <f>IF(H5329&lt;Variables!$G$13,1,0)</f>
        <v>0</v>
      </c>
      <c r="AO5329" s="77">
        <f>IF(R5329&lt;Variables!$G$12,0,1)</f>
        <v>0</v>
      </c>
      <c r="AP5329" s="78">
        <f t="shared" si="169"/>
        <v>0</v>
      </c>
      <c r="AQ5329" s="77">
        <f>IF(V5329&lt;Variables!$G$15,1,0)</f>
        <v>1</v>
      </c>
      <c r="AR5329" s="77">
        <v>1</v>
      </c>
      <c r="AS5329" s="77">
        <v>0</v>
      </c>
      <c r="AT5329" s="77">
        <v>0</v>
      </c>
      <c r="AU5329" s="77">
        <v>0</v>
      </c>
      <c r="BA5329" s="77">
        <v>2</v>
      </c>
    </row>
    <row r="5330" spans="3:53" x14ac:dyDescent="0.25">
      <c r="C5330" s="77" t="s">
        <v>681</v>
      </c>
      <c r="D5330" s="77" t="s">
        <v>649</v>
      </c>
      <c r="E5330" s="77">
        <v>63.9</v>
      </c>
      <c r="F5330" s="77">
        <v>8.93</v>
      </c>
      <c r="G5330" s="77">
        <v>6.43</v>
      </c>
      <c r="H5330" s="77">
        <v>4150</v>
      </c>
      <c r="I5330" s="77">
        <v>-7.5190000000000001</v>
      </c>
      <c r="J5330" s="77" t="s">
        <v>74</v>
      </c>
      <c r="K5330" s="77">
        <v>81.709999999999994</v>
      </c>
      <c r="L5330" s="77">
        <v>62.624820000000007</v>
      </c>
      <c r="M5330" s="77">
        <v>1.9723489824002449</v>
      </c>
      <c r="N5330" s="77">
        <v>61.918188000000001</v>
      </c>
      <c r="O5330" s="77">
        <v>3.1360930652557188</v>
      </c>
      <c r="P5330" s="77">
        <v>2129000</v>
      </c>
      <c r="Q5330" s="77">
        <v>2787000</v>
      </c>
      <c r="R5330" s="77">
        <v>0.76</v>
      </c>
      <c r="S5330" s="77">
        <v>31.327000000000009</v>
      </c>
      <c r="T5330" s="77">
        <v>7.7329999999999997</v>
      </c>
      <c r="U5330" s="77">
        <v>17.550799999999999</v>
      </c>
      <c r="V5330" s="77">
        <v>2.463609804619832</v>
      </c>
      <c r="AC5330" s="77">
        <v>68.37</v>
      </c>
      <c r="AD5330" s="77">
        <v>63.65</v>
      </c>
      <c r="AH5330" s="77">
        <f>IF(AND(M5330&lt;Variables!$G$6,M5330&gt;Variables!$G$5),0,1)</f>
        <v>1</v>
      </c>
      <c r="AI5330" s="77">
        <f t="shared" si="168"/>
        <v>0</v>
      </c>
      <c r="AJ5330" s="77">
        <f>IF(I5330&gt;Variables!$G$7,0,1)</f>
        <v>1</v>
      </c>
      <c r="AK5330" s="77">
        <f>IF(F5330&gt;Variables!$G$8,0,1)</f>
        <v>1</v>
      </c>
      <c r="AL5330" s="77">
        <f>IF(G5330&gt;Variables!$G$9,0,1)</f>
        <v>1</v>
      </c>
      <c r="AM5330" s="77">
        <f>IF(AND(K5330&gt;Variables!$G$10,K5330&lt;Variables!$G$11),0,1)</f>
        <v>1</v>
      </c>
      <c r="AN5330" s="77">
        <f>IF(H5330&lt;Variables!$G$13,1,0)</f>
        <v>0</v>
      </c>
      <c r="AO5330" s="77">
        <f>IF(R5330&lt;Variables!$G$12,0,1)</f>
        <v>0</v>
      </c>
      <c r="AP5330" s="78">
        <f t="shared" si="169"/>
        <v>0</v>
      </c>
      <c r="AQ5330" s="77">
        <f>IF(V5330&lt;Variables!$G$15,1,0)</f>
        <v>1</v>
      </c>
      <c r="AR5330" s="77">
        <v>1</v>
      </c>
      <c r="AS5330" s="77">
        <v>0</v>
      </c>
      <c r="AT5330" s="77">
        <v>0</v>
      </c>
      <c r="AU5330" s="77">
        <v>0</v>
      </c>
      <c r="BA5330" s="77">
        <v>2</v>
      </c>
    </row>
    <row r="5331" spans="3:53" x14ac:dyDescent="0.25">
      <c r="C5331" s="77" t="s">
        <v>681</v>
      </c>
      <c r="D5331" s="77" t="s">
        <v>118</v>
      </c>
      <c r="E5331" s="77">
        <v>31.81</v>
      </c>
      <c r="F5331" s="77">
        <v>8.4499999999999993</v>
      </c>
      <c r="G5331" s="77">
        <v>6.41</v>
      </c>
      <c r="H5331" s="77">
        <v>2900</v>
      </c>
      <c r="I5331" s="77">
        <v>-13.032999999999999</v>
      </c>
      <c r="J5331" s="77" t="s">
        <v>74</v>
      </c>
      <c r="K5331" s="77">
        <v>65.09</v>
      </c>
      <c r="L5331" s="77">
        <v>31.594595000000002</v>
      </c>
      <c r="M5331" s="77">
        <v>0.80838194001221797</v>
      </c>
      <c r="N5331" s="77">
        <v>31.144282</v>
      </c>
      <c r="O5331" s="77">
        <v>2.2659632994589418</v>
      </c>
      <c r="P5331" s="77">
        <v>1851000</v>
      </c>
      <c r="Q5331" s="77">
        <v>6140000</v>
      </c>
      <c r="R5331" s="77">
        <v>0.3</v>
      </c>
      <c r="S5331" s="77">
        <v>31.327000000000009</v>
      </c>
      <c r="T5331" s="77">
        <v>7.7329999999999997</v>
      </c>
      <c r="U5331" s="77">
        <v>17.550799999999999</v>
      </c>
      <c r="V5331" s="77">
        <v>2.467085249284505</v>
      </c>
      <c r="AC5331" s="77">
        <v>32.39</v>
      </c>
      <c r="AD5331" s="77">
        <v>30.91</v>
      </c>
      <c r="AH5331" s="77">
        <f>IF(AND(M5331&lt;Variables!$G$6,M5331&gt;Variables!$G$5),0,1)</f>
        <v>1</v>
      </c>
      <c r="AI5331" s="77">
        <f t="shared" si="168"/>
        <v>0</v>
      </c>
      <c r="AJ5331" s="77">
        <f>IF(I5331&gt;Variables!$G$7,0,1)</f>
        <v>1</v>
      </c>
      <c r="AK5331" s="77">
        <f>IF(F5331&gt;Variables!$G$8,0,1)</f>
        <v>1</v>
      </c>
      <c r="AL5331" s="77">
        <f>IF(G5331&gt;Variables!$G$9,0,1)</f>
        <v>1</v>
      </c>
      <c r="AM5331" s="77">
        <f>IF(AND(K5331&gt;Variables!$G$10,K5331&lt;Variables!$G$11),0,1)</f>
        <v>0</v>
      </c>
      <c r="AN5331" s="77">
        <f>IF(H5331&lt;Variables!$G$13,1,0)</f>
        <v>0</v>
      </c>
      <c r="AO5331" s="77">
        <f>IF(R5331&lt;Variables!$G$12,0,1)</f>
        <v>0</v>
      </c>
      <c r="AP5331" s="78">
        <f t="shared" si="169"/>
        <v>0</v>
      </c>
      <c r="AQ5331" s="77">
        <f>IF(V5331&lt;Variables!$G$15,1,0)</f>
        <v>1</v>
      </c>
      <c r="AR5331" s="77">
        <v>0</v>
      </c>
      <c r="AS5331" s="77">
        <v>0</v>
      </c>
      <c r="AT5331" s="77">
        <v>1</v>
      </c>
      <c r="AU5331" s="77">
        <v>0</v>
      </c>
      <c r="BA5331" s="77">
        <v>-1.74</v>
      </c>
    </row>
    <row r="5332" spans="3:53" x14ac:dyDescent="0.25">
      <c r="C5332" s="77" t="s">
        <v>681</v>
      </c>
      <c r="D5332" s="77" t="s">
        <v>536</v>
      </c>
      <c r="E5332" s="77">
        <v>26.65</v>
      </c>
      <c r="F5332" s="77">
        <v>8.3699999999999992</v>
      </c>
      <c r="G5332" s="77">
        <v>8.48</v>
      </c>
      <c r="H5332" s="77">
        <v>2140</v>
      </c>
      <c r="I5332" s="77">
        <v>-19.167000000000002</v>
      </c>
      <c r="J5332" s="77" t="s">
        <v>74</v>
      </c>
      <c r="K5332" s="77">
        <v>72.319999999999993</v>
      </c>
      <c r="L5332" s="77">
        <v>26.291080000000001</v>
      </c>
      <c r="M5332" s="77">
        <v>1.2510707053494821</v>
      </c>
      <c r="N5332" s="77">
        <v>25.768048</v>
      </c>
      <c r="O5332" s="77">
        <v>3.3062341392720191</v>
      </c>
      <c r="P5332" s="77">
        <v>418287</v>
      </c>
      <c r="Q5332" s="77">
        <v>2899000</v>
      </c>
      <c r="R5332" s="77">
        <v>0.14000000000000001</v>
      </c>
      <c r="S5332" s="77">
        <v>31.327000000000009</v>
      </c>
      <c r="T5332" s="77">
        <v>7.7329999999999997</v>
      </c>
      <c r="U5332" s="77">
        <v>17.550799999999999</v>
      </c>
      <c r="V5332" s="77">
        <v>2.485063143822773</v>
      </c>
      <c r="AC5332" s="77">
        <v>27.13</v>
      </c>
      <c r="AD5332" s="77">
        <v>24.96</v>
      </c>
      <c r="AH5332" s="77">
        <f>IF(AND(M5332&lt;Variables!$G$6,M5332&gt;Variables!$G$5),0,1)</f>
        <v>1</v>
      </c>
      <c r="AI5332" s="77">
        <f t="shared" si="168"/>
        <v>0</v>
      </c>
      <c r="AJ5332" s="77">
        <f>IF(I5332&gt;Variables!$G$7,0,1)</f>
        <v>1</v>
      </c>
      <c r="AK5332" s="77">
        <f>IF(F5332&gt;Variables!$G$8,0,1)</f>
        <v>1</v>
      </c>
      <c r="AL5332" s="77">
        <f>IF(G5332&gt;Variables!$G$9,0,1)</f>
        <v>1</v>
      </c>
      <c r="AM5332" s="77">
        <f>IF(AND(K5332&gt;Variables!$G$10,K5332&lt;Variables!$G$11),0,1)</f>
        <v>1</v>
      </c>
      <c r="AN5332" s="77">
        <f>IF(H5332&lt;Variables!$G$13,1,0)</f>
        <v>0</v>
      </c>
      <c r="AO5332" s="77">
        <f>IF(R5332&lt;Variables!$G$12,0,1)</f>
        <v>0</v>
      </c>
      <c r="AP5332" s="78">
        <f t="shared" si="169"/>
        <v>0</v>
      </c>
      <c r="AQ5332" s="77">
        <f>IF(V5332&lt;Variables!$G$15,1,0)</f>
        <v>1</v>
      </c>
      <c r="AR5332" s="77">
        <v>0</v>
      </c>
      <c r="AS5332" s="77">
        <v>1</v>
      </c>
      <c r="AT5332" s="77">
        <v>0</v>
      </c>
      <c r="AU5332" s="77">
        <v>0</v>
      </c>
      <c r="BA5332" s="77">
        <v>1.1200000000000001</v>
      </c>
    </row>
    <row r="5333" spans="3:53" x14ac:dyDescent="0.25">
      <c r="C5333" s="77" t="s">
        <v>681</v>
      </c>
      <c r="D5333" s="77" t="s">
        <v>176</v>
      </c>
      <c r="E5333" s="77">
        <v>42.73</v>
      </c>
      <c r="F5333" s="77">
        <v>7.54</v>
      </c>
      <c r="G5333" s="77">
        <v>7.68</v>
      </c>
      <c r="H5333" s="77">
        <v>2140</v>
      </c>
      <c r="I5333" s="77">
        <v>11.815</v>
      </c>
      <c r="J5333" s="77" t="s">
        <v>74</v>
      </c>
      <c r="K5333" s="77">
        <v>68.73</v>
      </c>
      <c r="L5333" s="77">
        <v>42.075775000000007</v>
      </c>
      <c r="M5333" s="77">
        <v>1.8348443968055059</v>
      </c>
      <c r="N5333" s="77">
        <v>41.581135999999987</v>
      </c>
      <c r="O5333" s="77">
        <v>3.0462467403488112</v>
      </c>
      <c r="P5333" s="77">
        <v>930211</v>
      </c>
      <c r="Q5333" s="77">
        <v>2594000</v>
      </c>
      <c r="R5333" s="77">
        <v>0.36</v>
      </c>
      <c r="S5333" s="77">
        <v>31.327000000000009</v>
      </c>
      <c r="T5333" s="77">
        <v>7.7329999999999997</v>
      </c>
      <c r="U5333" s="77">
        <v>17.550799999999999</v>
      </c>
      <c r="V5333" s="77">
        <v>2.4140860022083981</v>
      </c>
      <c r="AC5333" s="77">
        <v>44.6</v>
      </c>
      <c r="AD5333" s="77">
        <v>41.71</v>
      </c>
      <c r="AH5333" s="77">
        <f>IF(AND(M5333&lt;Variables!$G$6,M5333&gt;Variables!$G$5),0,1)</f>
        <v>1</v>
      </c>
      <c r="AI5333" s="77">
        <f t="shared" si="168"/>
        <v>0</v>
      </c>
      <c r="AJ5333" s="77">
        <f>IF(I5333&gt;Variables!$G$7,0,1)</f>
        <v>1</v>
      </c>
      <c r="AK5333" s="77">
        <f>IF(F5333&gt;Variables!$G$8,0,1)</f>
        <v>1</v>
      </c>
      <c r="AL5333" s="77">
        <f>IF(G5333&gt;Variables!$G$9,0,1)</f>
        <v>1</v>
      </c>
      <c r="AM5333" s="77">
        <f>IF(AND(K5333&gt;Variables!$G$10,K5333&lt;Variables!$G$11),0,1)</f>
        <v>0</v>
      </c>
      <c r="AN5333" s="77">
        <f>IF(H5333&lt;Variables!$G$13,1,0)</f>
        <v>0</v>
      </c>
      <c r="AO5333" s="77">
        <f>IF(R5333&lt;Variables!$G$12,0,1)</f>
        <v>0</v>
      </c>
      <c r="AP5333" s="78">
        <f t="shared" si="169"/>
        <v>0</v>
      </c>
      <c r="AQ5333" s="77">
        <f>IF(V5333&lt;Variables!$G$15,1,0)</f>
        <v>1</v>
      </c>
      <c r="AR5333" s="77">
        <v>0</v>
      </c>
      <c r="AS5333" s="77">
        <v>0</v>
      </c>
      <c r="AT5333" s="77">
        <v>1</v>
      </c>
      <c r="AU5333" s="77">
        <v>0</v>
      </c>
      <c r="BA5333" s="77">
        <v>-2.25</v>
      </c>
    </row>
    <row r="5334" spans="3:53" x14ac:dyDescent="0.25">
      <c r="C5334" s="77" t="s">
        <v>681</v>
      </c>
      <c r="D5334" s="77" t="s">
        <v>670</v>
      </c>
      <c r="E5334" s="77">
        <v>12.13</v>
      </c>
      <c r="F5334" s="77">
        <v>9.91</v>
      </c>
      <c r="G5334" s="77">
        <v>-3.13</v>
      </c>
      <c r="H5334" s="77">
        <v>-99999</v>
      </c>
      <c r="I5334" s="77">
        <v>484.06400000000002</v>
      </c>
      <c r="J5334" s="77" t="s">
        <v>75</v>
      </c>
      <c r="K5334" s="77">
        <v>78.510000000000005</v>
      </c>
      <c r="L5334" s="77">
        <v>-99999</v>
      </c>
      <c r="M5334" s="77">
        <v>-99999</v>
      </c>
      <c r="N5334" s="77">
        <v>12.28</v>
      </c>
      <c r="O5334" s="77">
        <v>-1.547231270358316</v>
      </c>
      <c r="P5334" s="77">
        <v>151735</v>
      </c>
      <c r="Q5334" s="77">
        <v>18826</v>
      </c>
      <c r="R5334" s="77">
        <v>8.06</v>
      </c>
      <c r="S5334" s="77">
        <v>31.327000000000009</v>
      </c>
      <c r="T5334" s="77">
        <v>7.7329999999999997</v>
      </c>
      <c r="U5334" s="77">
        <v>17.550799999999999</v>
      </c>
      <c r="V5334" s="77">
        <v>-99999</v>
      </c>
      <c r="AC5334" s="77">
        <v>12.19</v>
      </c>
      <c r="AD5334" s="77">
        <v>11.93</v>
      </c>
      <c r="AH5334" s="77">
        <f>IF(AND(M5334&lt;Variables!$G$6,M5334&gt;Variables!$G$5),0,1)</f>
        <v>1</v>
      </c>
      <c r="AI5334" s="77">
        <f t="shared" si="168"/>
        <v>1</v>
      </c>
      <c r="AJ5334" s="77">
        <f>IF(I5334&gt;Variables!$G$7,0,1)</f>
        <v>0</v>
      </c>
      <c r="AK5334" s="77">
        <f>IF(F5334&gt;Variables!$G$8,0,1)</f>
        <v>0</v>
      </c>
      <c r="AL5334" s="77">
        <f>IF(G5334&gt;Variables!$G$9,0,1)</f>
        <v>1</v>
      </c>
      <c r="AM5334" s="77">
        <f>IF(AND(K5334&gt;Variables!$G$10,K5334&lt;Variables!$G$11),0,1)</f>
        <v>1</v>
      </c>
      <c r="AN5334" s="77">
        <f>IF(H5334&lt;Variables!$G$13,1,0)</f>
        <v>1</v>
      </c>
      <c r="AO5334" s="77">
        <f>IF(R5334&lt;Variables!$G$12,0,1)</f>
        <v>1</v>
      </c>
      <c r="AP5334" s="78">
        <f t="shared" si="169"/>
        <v>1</v>
      </c>
      <c r="AQ5334" s="77">
        <f>IF(V5334&lt;Variables!$G$15,1,0)</f>
        <v>1</v>
      </c>
      <c r="AR5334" s="77">
        <v>0</v>
      </c>
      <c r="AS5334" s="77">
        <v>0</v>
      </c>
      <c r="AT5334" s="77">
        <v>0</v>
      </c>
      <c r="AU5334" s="77">
        <v>0</v>
      </c>
      <c r="BA5334" s="77">
        <v>0</v>
      </c>
    </row>
    <row r="5335" spans="3:53" x14ac:dyDescent="0.25">
      <c r="C5335" s="77" t="s">
        <v>681</v>
      </c>
      <c r="D5335" s="77" t="s">
        <v>677</v>
      </c>
      <c r="E5335" s="77">
        <v>93.78</v>
      </c>
      <c r="F5335" s="77">
        <v>7.14</v>
      </c>
      <c r="G5335" s="77">
        <v>7.53</v>
      </c>
      <c r="H5335" s="77">
        <v>49770</v>
      </c>
      <c r="I5335" s="77">
        <v>139.364</v>
      </c>
      <c r="J5335" s="77" t="s">
        <v>74</v>
      </c>
      <c r="K5335" s="77">
        <v>69.13</v>
      </c>
      <c r="L5335" s="77">
        <v>92.614699999999999</v>
      </c>
      <c r="M5335" s="77">
        <v>0.99908545835597062</v>
      </c>
      <c r="N5335" s="77">
        <v>90.8399</v>
      </c>
      <c r="O5335" s="77">
        <v>2.9723722725366351</v>
      </c>
      <c r="P5335" s="77">
        <v>4680000</v>
      </c>
      <c r="Q5335" s="77">
        <v>10771000</v>
      </c>
      <c r="R5335" s="77">
        <v>0.43</v>
      </c>
      <c r="S5335" s="77">
        <v>31.327000000000009</v>
      </c>
      <c r="T5335" s="77">
        <v>7.7329999999999997</v>
      </c>
      <c r="U5335" s="77">
        <v>17.550799999999999</v>
      </c>
      <c r="V5335" s="77">
        <v>2.48401366416735</v>
      </c>
      <c r="AC5335" s="77">
        <v>94.39</v>
      </c>
      <c r="AD5335" s="77">
        <v>91.51</v>
      </c>
      <c r="AH5335" s="77">
        <f>IF(AND(M5335&lt;Variables!$G$6,M5335&gt;Variables!$G$5),0,1)</f>
        <v>1</v>
      </c>
      <c r="AI5335" s="77">
        <f t="shared" si="168"/>
        <v>0</v>
      </c>
      <c r="AJ5335" s="77">
        <f>IF(I5335&gt;Variables!$G$7,0,1)</f>
        <v>0</v>
      </c>
      <c r="AK5335" s="77">
        <f>IF(F5335&gt;Variables!$G$8,0,1)</f>
        <v>1</v>
      </c>
      <c r="AL5335" s="77">
        <f>IF(G5335&gt;Variables!$G$9,0,1)</f>
        <v>1</v>
      </c>
      <c r="AM5335" s="77">
        <f>IF(AND(K5335&gt;Variables!$G$10,K5335&lt;Variables!$G$11),0,1)</f>
        <v>0</v>
      </c>
      <c r="AN5335" s="77">
        <f>IF(H5335&lt;Variables!$G$13,1,0)</f>
        <v>0</v>
      </c>
      <c r="AO5335" s="77">
        <f>IF(R5335&lt;Variables!$G$12,0,1)</f>
        <v>0</v>
      </c>
      <c r="AP5335" s="78">
        <f t="shared" si="169"/>
        <v>0</v>
      </c>
      <c r="AQ5335" s="77">
        <f>IF(V5335&lt;Variables!$G$15,1,0)</f>
        <v>1</v>
      </c>
      <c r="AR5335" s="77">
        <v>0</v>
      </c>
      <c r="AS5335" s="77">
        <v>0</v>
      </c>
      <c r="AT5335" s="77">
        <v>1</v>
      </c>
      <c r="AU5335" s="77">
        <v>0</v>
      </c>
      <c r="BA5335" s="77">
        <v>-1.56</v>
      </c>
    </row>
    <row r="5336" spans="3:53" x14ac:dyDescent="0.25">
      <c r="C5336" s="77" t="s">
        <v>683</v>
      </c>
      <c r="D5336" s="77" t="s">
        <v>682</v>
      </c>
      <c r="E5336" s="77">
        <v>0.85</v>
      </c>
      <c r="F5336" s="77">
        <v>17.75</v>
      </c>
      <c r="G5336" s="77">
        <v>0</v>
      </c>
      <c r="H5336" s="77">
        <v>-99999</v>
      </c>
      <c r="I5336" s="77">
        <v>-99999</v>
      </c>
      <c r="J5336" s="77" t="s">
        <v>75</v>
      </c>
      <c r="K5336" s="77">
        <v>-99999</v>
      </c>
      <c r="L5336" s="77">
        <v>0.84899999999999998</v>
      </c>
      <c r="M5336" s="77">
        <v>0</v>
      </c>
      <c r="N5336" s="77">
        <v>0.84899999999999998</v>
      </c>
      <c r="O5336" s="77">
        <v>0</v>
      </c>
      <c r="P5336" s="77">
        <v>60440</v>
      </c>
      <c r="Q5336" s="77">
        <v>41</v>
      </c>
      <c r="R5336" s="77">
        <v>1474.15</v>
      </c>
      <c r="S5336" s="77">
        <v>29.143000000000001</v>
      </c>
      <c r="T5336" s="77">
        <v>7.3719999999999999</v>
      </c>
      <c r="U5336" s="77">
        <v>16.488</v>
      </c>
      <c r="V5336" s="77">
        <v>-99999</v>
      </c>
      <c r="AC5336" s="77">
        <v>0.85</v>
      </c>
      <c r="AD5336" s="77">
        <v>0.78</v>
      </c>
      <c r="AH5336" s="77">
        <f>IF(AND(M5336&lt;Variables!$G$6,M5336&gt;Variables!$G$5),0,1)</f>
        <v>1</v>
      </c>
      <c r="AI5336" s="77">
        <f t="shared" si="168"/>
        <v>1</v>
      </c>
      <c r="AJ5336" s="77">
        <f>IF(I5336&gt;Variables!$G$7,0,1)</f>
        <v>1</v>
      </c>
      <c r="AK5336" s="77">
        <f>IF(F5336&gt;Variables!$G$8,0,1)</f>
        <v>0</v>
      </c>
      <c r="AL5336" s="77">
        <f>IF(G5336&gt;Variables!$G$9,0,1)</f>
        <v>1</v>
      </c>
      <c r="AM5336" s="77">
        <f>IF(AND(K5336&gt;Variables!$G$10,K5336&lt;Variables!$G$11),0,1)</f>
        <v>1</v>
      </c>
      <c r="AN5336" s="77">
        <f>IF(H5336&lt;Variables!$G$13,1,0)</f>
        <v>1</v>
      </c>
      <c r="AO5336" s="77">
        <f>IF(R5336&lt;Variables!$G$12,0,1)</f>
        <v>1</v>
      </c>
      <c r="AP5336" s="78">
        <f t="shared" si="169"/>
        <v>1</v>
      </c>
      <c r="AQ5336" s="77">
        <f>IF(V5336&lt;Variables!$G$15,1,0)</f>
        <v>1</v>
      </c>
      <c r="AR5336" s="77">
        <v>0</v>
      </c>
      <c r="AS5336" s="77">
        <v>0</v>
      </c>
      <c r="AT5336" s="77">
        <v>1</v>
      </c>
      <c r="AU5336" s="77">
        <v>0</v>
      </c>
      <c r="BA5336" s="77">
        <v>-2.25</v>
      </c>
    </row>
    <row r="5337" spans="3:53" x14ac:dyDescent="0.25">
      <c r="C5337" s="77" t="s">
        <v>683</v>
      </c>
      <c r="D5337" s="77" t="s">
        <v>78</v>
      </c>
      <c r="E5337" s="77">
        <v>126.46</v>
      </c>
      <c r="F5337" s="77">
        <v>43.46</v>
      </c>
      <c r="G5337" s="77">
        <v>-9.01</v>
      </c>
      <c r="H5337" s="77">
        <v>5920</v>
      </c>
      <c r="I5337" s="77">
        <v>7.3310000000000004</v>
      </c>
      <c r="J5337" s="77" t="s">
        <v>74</v>
      </c>
      <c r="K5337" s="77">
        <v>47.66</v>
      </c>
      <c r="L5337" s="77">
        <v>128.59248500000001</v>
      </c>
      <c r="M5337" s="77">
        <v>-0.82865262305179388</v>
      </c>
      <c r="N5337" s="77">
        <v>129.15307799999999</v>
      </c>
      <c r="O5337" s="77">
        <v>-1.2591089776428119</v>
      </c>
      <c r="P5337" s="77">
        <v>9248000</v>
      </c>
      <c r="Q5337" s="77">
        <v>1288000</v>
      </c>
      <c r="R5337" s="77">
        <v>7.18</v>
      </c>
      <c r="S5337" s="77">
        <v>29.143000000000001</v>
      </c>
      <c r="T5337" s="77">
        <v>7.3719999999999999</v>
      </c>
      <c r="U5337" s="77">
        <v>16.488</v>
      </c>
      <c r="V5337" s="77">
        <v>2.358702600064972</v>
      </c>
      <c r="AC5337" s="77">
        <v>139.44999999999999</v>
      </c>
      <c r="AD5337" s="77">
        <v>121.66</v>
      </c>
      <c r="AH5337" s="77">
        <f>IF(AND(M5337&lt;Variables!$G$6,M5337&gt;Variables!$G$5),0,1)</f>
        <v>1</v>
      </c>
      <c r="AI5337" s="77">
        <f t="shared" si="168"/>
        <v>1</v>
      </c>
      <c r="AJ5337" s="77">
        <f>IF(I5337&gt;Variables!$G$7,0,1)</f>
        <v>1</v>
      </c>
      <c r="AK5337" s="77">
        <f>IF(F5337&gt;Variables!$G$8,0,1)</f>
        <v>0</v>
      </c>
      <c r="AL5337" s="77">
        <f>IF(G5337&gt;Variables!$G$9,0,1)</f>
        <v>1</v>
      </c>
      <c r="AM5337" s="77">
        <f>IF(AND(K5337&gt;Variables!$G$10,K5337&lt;Variables!$G$11),0,1)</f>
        <v>1</v>
      </c>
      <c r="AN5337" s="77">
        <f>IF(H5337&lt;Variables!$G$13,1,0)</f>
        <v>0</v>
      </c>
      <c r="AO5337" s="77">
        <f>IF(R5337&lt;Variables!$G$12,0,1)</f>
        <v>1</v>
      </c>
      <c r="AP5337" s="78">
        <f t="shared" si="169"/>
        <v>0</v>
      </c>
      <c r="AQ5337" s="77">
        <f>IF(V5337&lt;Variables!$G$15,1,0)</f>
        <v>1</v>
      </c>
      <c r="AR5337" s="77">
        <v>0</v>
      </c>
      <c r="AS5337" s="77">
        <v>0</v>
      </c>
      <c r="AT5337" s="77">
        <v>1</v>
      </c>
      <c r="AU5337" s="77">
        <v>0</v>
      </c>
      <c r="BA5337" s="77">
        <v>-2.25</v>
      </c>
    </row>
    <row r="5338" spans="3:53" x14ac:dyDescent="0.25">
      <c r="C5338" s="77" t="s">
        <v>683</v>
      </c>
      <c r="D5338" s="77" t="s">
        <v>659</v>
      </c>
      <c r="E5338" s="77">
        <v>43.35</v>
      </c>
      <c r="F5338" s="77">
        <v>6.7</v>
      </c>
      <c r="G5338" s="77">
        <v>4.09</v>
      </c>
      <c r="H5338" s="77">
        <v>2320</v>
      </c>
      <c r="I5338" s="77">
        <v>-26.309000000000001</v>
      </c>
      <c r="J5338" s="77" t="s">
        <v>74</v>
      </c>
      <c r="K5338" s="77">
        <v>62.69</v>
      </c>
      <c r="L5338" s="77">
        <v>42.958280000000002</v>
      </c>
      <c r="M5338" s="77">
        <v>0.65579906830534174</v>
      </c>
      <c r="N5338" s="77">
        <v>43.057617999999991</v>
      </c>
      <c r="O5338" s="77">
        <v>0.42357661308624001</v>
      </c>
      <c r="P5338" s="77">
        <v>1113000</v>
      </c>
      <c r="Q5338" s="77">
        <v>1694000</v>
      </c>
      <c r="R5338" s="77">
        <v>0.66</v>
      </c>
      <c r="S5338" s="77">
        <v>29.143000000000001</v>
      </c>
      <c r="T5338" s="77">
        <v>7.3719999999999999</v>
      </c>
      <c r="U5338" s="77">
        <v>16.488</v>
      </c>
      <c r="V5338" s="77">
        <v>2.4573834277934781</v>
      </c>
      <c r="AC5338" s="77">
        <v>45.52</v>
      </c>
      <c r="AD5338" s="77">
        <v>43.04</v>
      </c>
      <c r="AH5338" s="77">
        <f>IF(AND(M5338&lt;Variables!$G$6,M5338&gt;Variables!$G$5),0,1)</f>
        <v>1</v>
      </c>
      <c r="AI5338" s="77">
        <f t="shared" si="168"/>
        <v>1</v>
      </c>
      <c r="AJ5338" s="77">
        <f>IF(I5338&gt;Variables!$G$7,0,1)</f>
        <v>1</v>
      </c>
      <c r="AK5338" s="77">
        <f>IF(F5338&gt;Variables!$G$8,0,1)</f>
        <v>1</v>
      </c>
      <c r="AL5338" s="77">
        <f>IF(G5338&gt;Variables!$G$9,0,1)</f>
        <v>1</v>
      </c>
      <c r="AM5338" s="77">
        <f>IF(AND(K5338&gt;Variables!$G$10,K5338&lt;Variables!$G$11),0,1)</f>
        <v>0</v>
      </c>
      <c r="AN5338" s="77">
        <f>IF(H5338&lt;Variables!$G$13,1,0)</f>
        <v>0</v>
      </c>
      <c r="AO5338" s="77">
        <f>IF(R5338&lt;Variables!$G$12,0,1)</f>
        <v>0</v>
      </c>
      <c r="AP5338" s="78">
        <f t="shared" si="169"/>
        <v>0</v>
      </c>
      <c r="AQ5338" s="77">
        <f>IF(V5338&lt;Variables!$G$15,1,0)</f>
        <v>1</v>
      </c>
      <c r="AR5338" s="77">
        <v>1</v>
      </c>
      <c r="AS5338" s="77">
        <v>0</v>
      </c>
      <c r="AT5338" s="77">
        <v>0</v>
      </c>
      <c r="AU5338" s="77">
        <v>0</v>
      </c>
      <c r="BA5338" s="77">
        <v>1.49</v>
      </c>
    </row>
    <row r="5339" spans="3:53" x14ac:dyDescent="0.25">
      <c r="C5339" s="77" t="s">
        <v>683</v>
      </c>
      <c r="D5339" s="77" t="s">
        <v>673</v>
      </c>
      <c r="E5339" s="77">
        <v>1.28</v>
      </c>
      <c r="F5339" s="77">
        <v>7.53</v>
      </c>
      <c r="G5339" s="77">
        <v>3.23</v>
      </c>
      <c r="H5339" s="77">
        <v>-99999</v>
      </c>
      <c r="I5339" s="77">
        <v>57.164999999999999</v>
      </c>
      <c r="J5339" s="77" t="s">
        <v>75</v>
      </c>
      <c r="K5339" s="77">
        <v>64.790000000000006</v>
      </c>
      <c r="L5339" s="77">
        <v>1.296623333333333</v>
      </c>
      <c r="M5339" s="77">
        <v>-0.47996462606720552</v>
      </c>
      <c r="N5339" s="77">
        <v>1.299007</v>
      </c>
      <c r="O5339" s="77">
        <v>-0.66258303457949275</v>
      </c>
      <c r="P5339" s="77">
        <v>19646</v>
      </c>
      <c r="Q5339" s="77">
        <v>37842</v>
      </c>
      <c r="R5339" s="77">
        <v>0.52</v>
      </c>
      <c r="S5339" s="77">
        <v>29.143000000000001</v>
      </c>
      <c r="T5339" s="77">
        <v>7.3719999999999999</v>
      </c>
      <c r="U5339" s="77">
        <v>16.488</v>
      </c>
      <c r="V5339" s="77">
        <v>2.5532044589325622</v>
      </c>
      <c r="AC5339" s="77">
        <v>1.29</v>
      </c>
      <c r="AD5339" s="77">
        <v>1.264332</v>
      </c>
      <c r="AH5339" s="77">
        <f>IF(AND(M5339&lt;Variables!$G$6,M5339&gt;Variables!$G$5),0,1)</f>
        <v>1</v>
      </c>
      <c r="AI5339" s="77">
        <f t="shared" si="168"/>
        <v>1</v>
      </c>
      <c r="AJ5339" s="77">
        <f>IF(I5339&gt;Variables!$G$7,0,1)</f>
        <v>0</v>
      </c>
      <c r="AK5339" s="77">
        <f>IF(F5339&gt;Variables!$G$8,0,1)</f>
        <v>1</v>
      </c>
      <c r="AL5339" s="77">
        <f>IF(G5339&gt;Variables!$G$9,0,1)</f>
        <v>1</v>
      </c>
      <c r="AM5339" s="77">
        <f>IF(AND(K5339&gt;Variables!$G$10,K5339&lt;Variables!$G$11),0,1)</f>
        <v>0</v>
      </c>
      <c r="AN5339" s="77">
        <f>IF(H5339&lt;Variables!$G$13,1,0)</f>
        <v>1</v>
      </c>
      <c r="AO5339" s="77">
        <f>IF(R5339&lt;Variables!$G$12,0,1)</f>
        <v>0</v>
      </c>
      <c r="AP5339" s="78">
        <f t="shared" si="169"/>
        <v>1</v>
      </c>
      <c r="AQ5339" s="77">
        <f>IF(V5339&lt;Variables!$G$15,1,0)</f>
        <v>1</v>
      </c>
      <c r="AR5339" s="77">
        <v>0</v>
      </c>
      <c r="AS5339" s="77">
        <v>0</v>
      </c>
      <c r="AT5339" s="77">
        <v>0</v>
      </c>
      <c r="AU5339" s="77">
        <v>0</v>
      </c>
      <c r="BA5339" s="77">
        <v>0</v>
      </c>
    </row>
    <row r="5340" spans="3:53" x14ac:dyDescent="0.25">
      <c r="C5340" s="77" t="s">
        <v>683</v>
      </c>
      <c r="D5340" s="77" t="s">
        <v>670</v>
      </c>
      <c r="E5340" s="77">
        <v>12.23</v>
      </c>
      <c r="F5340" s="77">
        <v>9.91</v>
      </c>
      <c r="G5340" s="77">
        <v>-3.13</v>
      </c>
      <c r="H5340" s="77">
        <v>-99999</v>
      </c>
      <c r="I5340" s="77">
        <v>484.06400000000002</v>
      </c>
      <c r="J5340" s="77" t="s">
        <v>75</v>
      </c>
      <c r="K5340" s="77">
        <v>78.510000000000005</v>
      </c>
      <c r="L5340" s="77">
        <v>12.09</v>
      </c>
      <c r="M5340" s="77">
        <v>0</v>
      </c>
      <c r="N5340" s="77">
        <v>12.09</v>
      </c>
      <c r="O5340" s="77">
        <v>1.4692777827959061E-14</v>
      </c>
      <c r="P5340" s="77">
        <v>151735</v>
      </c>
      <c r="Q5340" s="77">
        <v>18826</v>
      </c>
      <c r="R5340" s="77">
        <v>8.06</v>
      </c>
      <c r="S5340" s="77">
        <v>29.143000000000001</v>
      </c>
      <c r="T5340" s="77">
        <v>7.3719999999999999</v>
      </c>
      <c r="U5340" s="77">
        <v>16.488</v>
      </c>
      <c r="V5340" s="77">
        <v>2.6623635999999999</v>
      </c>
      <c r="AC5340" s="77">
        <v>12.19</v>
      </c>
      <c r="AD5340" s="77">
        <v>11.93</v>
      </c>
      <c r="AH5340" s="77">
        <f>IF(AND(M5340&lt;Variables!$G$6,M5340&gt;Variables!$G$5),0,1)</f>
        <v>1</v>
      </c>
      <c r="AI5340" s="77">
        <f t="shared" si="168"/>
        <v>1</v>
      </c>
      <c r="AJ5340" s="77">
        <f>IF(I5340&gt;Variables!$G$7,0,1)</f>
        <v>0</v>
      </c>
      <c r="AK5340" s="77">
        <f>IF(F5340&gt;Variables!$G$8,0,1)</f>
        <v>0</v>
      </c>
      <c r="AL5340" s="77">
        <f>IF(G5340&gt;Variables!$G$9,0,1)</f>
        <v>1</v>
      </c>
      <c r="AM5340" s="77">
        <f>IF(AND(K5340&gt;Variables!$G$10,K5340&lt;Variables!$G$11),0,1)</f>
        <v>1</v>
      </c>
      <c r="AN5340" s="77">
        <f>IF(H5340&lt;Variables!$G$13,1,0)</f>
        <v>1</v>
      </c>
      <c r="AO5340" s="77">
        <f>IF(R5340&lt;Variables!$G$12,0,1)</f>
        <v>1</v>
      </c>
      <c r="AP5340" s="78">
        <f t="shared" si="169"/>
        <v>1</v>
      </c>
      <c r="AQ5340" s="77">
        <f>IF(V5340&lt;Variables!$G$15,1,0)</f>
        <v>1</v>
      </c>
      <c r="AR5340" s="77">
        <v>0</v>
      </c>
      <c r="AS5340" s="77">
        <v>0</v>
      </c>
      <c r="AT5340" s="77">
        <v>1</v>
      </c>
      <c r="AU5340" s="77">
        <v>0</v>
      </c>
      <c r="BA5340" s="77">
        <v>-2.25</v>
      </c>
    </row>
    <row r="5341" spans="3:53" x14ac:dyDescent="0.25">
      <c r="C5341" s="77" t="s">
        <v>683</v>
      </c>
      <c r="D5341" s="77" t="s">
        <v>551</v>
      </c>
      <c r="E5341" s="77">
        <v>5.28</v>
      </c>
      <c r="F5341" s="77">
        <v>38.54</v>
      </c>
      <c r="G5341" s="77">
        <v>-2.99</v>
      </c>
      <c r="H5341" s="77">
        <v>38.479999999999997</v>
      </c>
      <c r="I5341" s="77">
        <v>8.8979999999999997</v>
      </c>
      <c r="J5341" s="77" t="s">
        <v>75</v>
      </c>
      <c r="K5341" s="77">
        <v>47.38</v>
      </c>
      <c r="L5341" s="77">
        <v>5.319494999999999</v>
      </c>
      <c r="M5341" s="77">
        <v>-1.3346191696768031</v>
      </c>
      <c r="N5341" s="77">
        <v>5.2612220000000001</v>
      </c>
      <c r="O5341" s="77">
        <v>-0.24180694142919881</v>
      </c>
      <c r="P5341" s="77">
        <v>70010000</v>
      </c>
      <c r="Q5341" s="77">
        <v>11670000</v>
      </c>
      <c r="R5341" s="77">
        <v>6</v>
      </c>
      <c r="S5341" s="77">
        <v>29.143000000000001</v>
      </c>
      <c r="T5341" s="77">
        <v>7.3719999999999999</v>
      </c>
      <c r="U5341" s="77">
        <v>16.488</v>
      </c>
      <c r="V5341" s="77">
        <v>2.364458422387087</v>
      </c>
      <c r="AC5341" s="77">
        <v>7.52</v>
      </c>
      <c r="AD5341" s="77">
        <v>5.22</v>
      </c>
      <c r="AH5341" s="77">
        <f>IF(AND(M5341&lt;Variables!$G$6,M5341&gt;Variables!$G$5),0,1)</f>
        <v>0</v>
      </c>
      <c r="AI5341" s="77">
        <f t="shared" si="168"/>
        <v>0</v>
      </c>
      <c r="AJ5341" s="77">
        <f>IF(I5341&gt;Variables!$G$7,0,1)</f>
        <v>1</v>
      </c>
      <c r="AK5341" s="77">
        <f>IF(F5341&gt;Variables!$G$8,0,1)</f>
        <v>0</v>
      </c>
      <c r="AL5341" s="77">
        <f>IF(G5341&gt;Variables!$G$9,0,1)</f>
        <v>1</v>
      </c>
      <c r="AM5341" s="77">
        <f>IF(AND(K5341&gt;Variables!$G$10,K5341&lt;Variables!$G$11),0,1)</f>
        <v>1</v>
      </c>
      <c r="AN5341" s="77">
        <f>IF(H5341&lt;Variables!$G$13,1,0)</f>
        <v>1</v>
      </c>
      <c r="AO5341" s="77">
        <f>IF(R5341&lt;Variables!$G$12,0,1)</f>
        <v>1</v>
      </c>
      <c r="AP5341" s="78">
        <f t="shared" si="169"/>
        <v>1</v>
      </c>
      <c r="AQ5341" s="77">
        <f>IF(V5341&lt;Variables!$G$15,1,0)</f>
        <v>1</v>
      </c>
      <c r="AR5341" s="77">
        <v>1</v>
      </c>
      <c r="AS5341" s="77">
        <v>0</v>
      </c>
      <c r="AT5341" s="77">
        <v>0</v>
      </c>
      <c r="AU5341" s="77">
        <v>0</v>
      </c>
      <c r="BA5341" s="77">
        <v>2</v>
      </c>
    </row>
    <row r="5342" spans="3:53" x14ac:dyDescent="0.25">
      <c r="C5342" s="77" t="s">
        <v>683</v>
      </c>
      <c r="D5342" s="77" t="s">
        <v>280</v>
      </c>
      <c r="E5342" s="77">
        <v>47.89</v>
      </c>
      <c r="F5342" s="77">
        <v>25.45</v>
      </c>
      <c r="G5342" s="77">
        <v>13.37</v>
      </c>
      <c r="H5342" s="77">
        <v>1590</v>
      </c>
      <c r="I5342" s="77">
        <v>-99999</v>
      </c>
      <c r="J5342" s="77" t="s">
        <v>75</v>
      </c>
      <c r="K5342" s="77">
        <v>63.95</v>
      </c>
      <c r="L5342" s="77">
        <v>46.068684210526321</v>
      </c>
      <c r="M5342" s="77">
        <v>3.2588640531014792</v>
      </c>
      <c r="N5342" s="77">
        <v>45.947180851063848</v>
      </c>
      <c r="O5342" s="77">
        <v>3.5319232189597498</v>
      </c>
      <c r="P5342" s="77">
        <v>321060</v>
      </c>
      <c r="S5342" s="77">
        <v>29.143000000000001</v>
      </c>
      <c r="T5342" s="77">
        <v>7.3719999999999999</v>
      </c>
      <c r="U5342" s="77">
        <v>16.488</v>
      </c>
      <c r="V5342" s="77">
        <v>2.2954997231936298</v>
      </c>
      <c r="AC5342" s="77">
        <v>48.18</v>
      </c>
      <c r="AD5342" s="77">
        <v>42.77</v>
      </c>
      <c r="AH5342" s="77">
        <f>IF(AND(M5342&lt;Variables!$G$6,M5342&gt;Variables!$G$5),0,1)</f>
        <v>1</v>
      </c>
      <c r="AI5342" s="77">
        <f t="shared" si="168"/>
        <v>0</v>
      </c>
      <c r="AJ5342" s="77">
        <f>IF(I5342&gt;Variables!$G$7,0,1)</f>
        <v>1</v>
      </c>
      <c r="AK5342" s="77">
        <f>IF(F5342&gt;Variables!$G$8,0,1)</f>
        <v>0</v>
      </c>
      <c r="AL5342" s="77">
        <f>IF(G5342&gt;Variables!$G$9,0,1)</f>
        <v>0</v>
      </c>
      <c r="AM5342" s="77">
        <f>IF(AND(K5342&gt;Variables!$G$10,K5342&lt;Variables!$G$11),0,1)</f>
        <v>0</v>
      </c>
      <c r="AN5342" s="77">
        <f>IF(H5342&lt;Variables!$G$13,1,0)</f>
        <v>0</v>
      </c>
      <c r="AO5342" s="77">
        <f>IF(R5342&lt;Variables!$G$12,0,1)</f>
        <v>0</v>
      </c>
      <c r="AP5342" s="78">
        <f t="shared" si="169"/>
        <v>1</v>
      </c>
      <c r="AQ5342" s="77">
        <f>IF(V5342&lt;Variables!$G$15,1,0)</f>
        <v>1</v>
      </c>
      <c r="AR5342" s="77">
        <v>0</v>
      </c>
      <c r="AS5342" s="77">
        <v>0</v>
      </c>
      <c r="AT5342" s="77">
        <v>1</v>
      </c>
      <c r="AU5342" s="77">
        <v>0</v>
      </c>
      <c r="BA5342" s="77">
        <v>-2.25</v>
      </c>
    </row>
    <row r="5343" spans="3:53" x14ac:dyDescent="0.25">
      <c r="C5343" s="77" t="s">
        <v>683</v>
      </c>
      <c r="D5343" s="77" t="s">
        <v>608</v>
      </c>
      <c r="E5343" s="77">
        <v>22.88</v>
      </c>
      <c r="F5343" s="77">
        <v>24.73</v>
      </c>
      <c r="G5343" s="77">
        <v>19.22</v>
      </c>
      <c r="H5343" s="77">
        <v>22.27</v>
      </c>
      <c r="I5343" s="77">
        <v>13.356</v>
      </c>
      <c r="J5343" s="77" t="s">
        <v>75</v>
      </c>
      <c r="K5343" s="77">
        <v>41.28</v>
      </c>
      <c r="L5343" s="77">
        <v>24.81786</v>
      </c>
      <c r="M5343" s="77">
        <v>-6.800989287553401</v>
      </c>
      <c r="N5343" s="77">
        <v>23.413087999999998</v>
      </c>
      <c r="O5343" s="77">
        <v>-1.209101507669569</v>
      </c>
      <c r="P5343" s="77">
        <v>5580000</v>
      </c>
      <c r="Q5343" s="77">
        <v>543960</v>
      </c>
      <c r="R5343" s="77">
        <v>10.26</v>
      </c>
      <c r="S5343" s="77">
        <v>29.143000000000001</v>
      </c>
      <c r="T5343" s="77">
        <v>7.3719999999999999</v>
      </c>
      <c r="U5343" s="77">
        <v>16.488</v>
      </c>
      <c r="V5343" s="77">
        <v>2.282214759891787</v>
      </c>
      <c r="AC5343" s="77">
        <v>23.64</v>
      </c>
      <c r="AD5343" s="77">
        <v>19.989999999999998</v>
      </c>
      <c r="AH5343" s="77">
        <f>IF(AND(M5343&lt;Variables!$G$6,M5343&gt;Variables!$G$5),0,1)</f>
        <v>0</v>
      </c>
      <c r="AI5343" s="77">
        <f t="shared" si="168"/>
        <v>0</v>
      </c>
      <c r="AJ5343" s="77">
        <f>IF(I5343&gt;Variables!$G$7,0,1)</f>
        <v>1</v>
      </c>
      <c r="AK5343" s="77">
        <f>IF(F5343&gt;Variables!$G$8,0,1)</f>
        <v>0</v>
      </c>
      <c r="AL5343" s="77">
        <f>IF(G5343&gt;Variables!$G$9,0,1)</f>
        <v>0</v>
      </c>
      <c r="AM5343" s="77">
        <f>IF(AND(K5343&gt;Variables!$G$10,K5343&lt;Variables!$G$11),0,1)</f>
        <v>1</v>
      </c>
      <c r="AN5343" s="77">
        <f>IF(H5343&lt;Variables!$G$13,1,0)</f>
        <v>1</v>
      </c>
      <c r="AO5343" s="77">
        <f>IF(R5343&lt;Variables!$G$12,0,1)</f>
        <v>1</v>
      </c>
      <c r="AP5343" s="78">
        <f t="shared" si="169"/>
        <v>1</v>
      </c>
      <c r="AQ5343" s="77">
        <f>IF(V5343&lt;Variables!$G$15,1,0)</f>
        <v>1</v>
      </c>
      <c r="AR5343" s="77">
        <v>1</v>
      </c>
      <c r="AS5343" s="77">
        <v>0</v>
      </c>
      <c r="AT5343" s="77">
        <v>0</v>
      </c>
      <c r="AU5343" s="77">
        <v>0</v>
      </c>
      <c r="BA5343" s="77">
        <v>2</v>
      </c>
    </row>
    <row r="5344" spans="3:53" x14ac:dyDescent="0.25">
      <c r="C5344" s="77" t="s">
        <v>683</v>
      </c>
      <c r="D5344" s="77" t="s">
        <v>666</v>
      </c>
      <c r="E5344" s="77">
        <v>46.33</v>
      </c>
      <c r="F5344" s="77">
        <v>10.36</v>
      </c>
      <c r="G5344" s="77">
        <v>-6.24</v>
      </c>
      <c r="H5344" s="77">
        <v>2780</v>
      </c>
      <c r="I5344" s="77">
        <v>-2.46</v>
      </c>
      <c r="J5344" s="77" t="s">
        <v>75</v>
      </c>
      <c r="K5344" s="77">
        <v>48.16</v>
      </c>
      <c r="L5344" s="77">
        <v>46.367614999999986</v>
      </c>
      <c r="M5344" s="77">
        <v>-0.23230653549895081</v>
      </c>
      <c r="N5344" s="77">
        <v>46.086351999999998</v>
      </c>
      <c r="O5344" s="77">
        <v>0.37657135457370072</v>
      </c>
      <c r="P5344" s="77">
        <v>3418000</v>
      </c>
      <c r="Q5344" s="77">
        <v>1269000</v>
      </c>
      <c r="R5344" s="77">
        <v>2.69</v>
      </c>
      <c r="S5344" s="77">
        <v>29.143000000000001</v>
      </c>
      <c r="T5344" s="77">
        <v>7.3719999999999999</v>
      </c>
      <c r="U5344" s="77">
        <v>16.488</v>
      </c>
      <c r="V5344" s="77">
        <v>2.3527431115778539</v>
      </c>
      <c r="AC5344" s="77">
        <v>46.88</v>
      </c>
      <c r="AD5344" s="77">
        <v>43.42</v>
      </c>
      <c r="AH5344" s="77">
        <f>IF(AND(M5344&lt;Variables!$G$6,M5344&gt;Variables!$G$5),0,1)</f>
        <v>1</v>
      </c>
      <c r="AI5344" s="77">
        <f t="shared" si="168"/>
        <v>0</v>
      </c>
      <c r="AJ5344" s="77">
        <f>IF(I5344&gt;Variables!$G$7,0,1)</f>
        <v>1</v>
      </c>
      <c r="AK5344" s="77">
        <f>IF(F5344&gt;Variables!$G$8,0,1)</f>
        <v>0</v>
      </c>
      <c r="AL5344" s="77">
        <f>IF(G5344&gt;Variables!$G$9,0,1)</f>
        <v>1</v>
      </c>
      <c r="AM5344" s="77">
        <f>IF(AND(K5344&gt;Variables!$G$10,K5344&lt;Variables!$G$11),0,1)</f>
        <v>1</v>
      </c>
      <c r="AN5344" s="77">
        <f>IF(H5344&lt;Variables!$G$13,1,0)</f>
        <v>0</v>
      </c>
      <c r="AO5344" s="77">
        <f>IF(R5344&lt;Variables!$G$12,0,1)</f>
        <v>1</v>
      </c>
      <c r="AP5344" s="78">
        <f t="shared" si="169"/>
        <v>1</v>
      </c>
      <c r="AQ5344" s="77">
        <f>IF(V5344&lt;Variables!$G$15,1,0)</f>
        <v>1</v>
      </c>
      <c r="AR5344" s="77">
        <v>0</v>
      </c>
      <c r="AS5344" s="77">
        <v>0</v>
      </c>
      <c r="AT5344" s="77">
        <v>1</v>
      </c>
      <c r="AU5344" s="77">
        <v>0</v>
      </c>
      <c r="BA5344" s="77">
        <v>-2.25</v>
      </c>
    </row>
    <row r="5345" spans="3:53" x14ac:dyDescent="0.25">
      <c r="C5345" s="77" t="s">
        <v>683</v>
      </c>
      <c r="D5345" s="77" t="s">
        <v>196</v>
      </c>
      <c r="E5345" s="77">
        <v>51.39</v>
      </c>
      <c r="F5345" s="77">
        <v>9.34</v>
      </c>
      <c r="G5345" s="77">
        <v>8.5</v>
      </c>
      <c r="H5345" s="77">
        <v>2160</v>
      </c>
      <c r="I5345" s="77">
        <v>1586.7360000000001</v>
      </c>
      <c r="J5345" s="77" t="s">
        <v>75</v>
      </c>
      <c r="K5345" s="77">
        <v>57.59</v>
      </c>
      <c r="L5345" s="77">
        <v>51.364606249999987</v>
      </c>
      <c r="M5345" s="77">
        <v>-0.25232598760551161</v>
      </c>
      <c r="N5345" s="77">
        <v>50.068685000000002</v>
      </c>
      <c r="O5345" s="77">
        <v>2.3294300619239441</v>
      </c>
      <c r="P5345" s="77">
        <v>115422</v>
      </c>
      <c r="Q5345" s="77">
        <v>438877</v>
      </c>
      <c r="R5345" s="77">
        <v>0.26</v>
      </c>
      <c r="S5345" s="77">
        <v>29.143000000000001</v>
      </c>
      <c r="T5345" s="77">
        <v>7.3719999999999999</v>
      </c>
      <c r="U5345" s="77">
        <v>16.488</v>
      </c>
      <c r="V5345" s="77">
        <v>2.4577238411399769</v>
      </c>
      <c r="AC5345" s="77">
        <v>51.5</v>
      </c>
      <c r="AD5345" s="77">
        <v>48.58</v>
      </c>
      <c r="AH5345" s="77">
        <f>IF(AND(M5345&lt;Variables!$G$6,M5345&gt;Variables!$G$5),0,1)</f>
        <v>1</v>
      </c>
      <c r="AI5345" s="77">
        <f t="shared" si="168"/>
        <v>0</v>
      </c>
      <c r="AJ5345" s="77">
        <f>IF(I5345&gt;Variables!$G$7,0,1)</f>
        <v>0</v>
      </c>
      <c r="AK5345" s="77">
        <f>IF(F5345&gt;Variables!$G$8,0,1)</f>
        <v>0</v>
      </c>
      <c r="AL5345" s="77">
        <f>IF(G5345&gt;Variables!$G$9,0,1)</f>
        <v>1</v>
      </c>
      <c r="AM5345" s="77">
        <f>IF(AND(K5345&gt;Variables!$G$10,K5345&lt;Variables!$G$11),0,1)</f>
        <v>1</v>
      </c>
      <c r="AN5345" s="77">
        <f>IF(H5345&lt;Variables!$G$13,1,0)</f>
        <v>0</v>
      </c>
      <c r="AO5345" s="77">
        <f>IF(R5345&lt;Variables!$G$12,0,1)</f>
        <v>0</v>
      </c>
      <c r="AP5345" s="78">
        <f t="shared" si="169"/>
        <v>1</v>
      </c>
      <c r="AQ5345" s="77">
        <f>IF(V5345&lt;Variables!$G$15,1,0)</f>
        <v>1</v>
      </c>
      <c r="AR5345" s="77">
        <v>0</v>
      </c>
      <c r="AS5345" s="77">
        <v>0</v>
      </c>
      <c r="AT5345" s="77">
        <v>1</v>
      </c>
      <c r="AU5345" s="77">
        <v>0</v>
      </c>
      <c r="BA5345" s="77">
        <v>-2.25</v>
      </c>
    </row>
    <row r="5346" spans="3:53" x14ac:dyDescent="0.25">
      <c r="C5346" s="77" t="s">
        <v>683</v>
      </c>
      <c r="D5346" s="77" t="s">
        <v>575</v>
      </c>
      <c r="E5346" s="77">
        <v>47.35</v>
      </c>
      <c r="F5346" s="77">
        <v>8.25</v>
      </c>
      <c r="G5346" s="77">
        <v>6.28</v>
      </c>
      <c r="H5346" s="77">
        <v>2630</v>
      </c>
      <c r="I5346" s="77">
        <v>-16.756</v>
      </c>
      <c r="J5346" s="77" t="s">
        <v>75</v>
      </c>
      <c r="K5346" s="77">
        <v>79.91</v>
      </c>
      <c r="L5346" s="77">
        <v>46.619709999999998</v>
      </c>
      <c r="M5346" s="77">
        <v>0.90152855948696675</v>
      </c>
      <c r="N5346" s="77">
        <v>45.858667999999987</v>
      </c>
      <c r="O5346" s="77">
        <v>2.5760277206481552</v>
      </c>
      <c r="P5346" s="77">
        <v>684556</v>
      </c>
      <c r="Q5346" s="77">
        <v>1620000</v>
      </c>
      <c r="R5346" s="77">
        <v>0.42</v>
      </c>
      <c r="S5346" s="77">
        <v>29.143000000000001</v>
      </c>
      <c r="T5346" s="77">
        <v>7.3719999999999999</v>
      </c>
      <c r="U5346" s="77">
        <v>16.488</v>
      </c>
      <c r="V5346" s="77">
        <v>2.5755537483625699</v>
      </c>
      <c r="AC5346" s="77">
        <v>48.879899999999999</v>
      </c>
      <c r="AD5346" s="77">
        <v>46.150100000000002</v>
      </c>
      <c r="AH5346" s="77">
        <f>IF(AND(M5346&lt;Variables!$G$6,M5346&gt;Variables!$G$5),0,1)</f>
        <v>1</v>
      </c>
      <c r="AI5346" s="77">
        <f t="shared" si="168"/>
        <v>0</v>
      </c>
      <c r="AJ5346" s="77">
        <f>IF(I5346&gt;Variables!$G$7,0,1)</f>
        <v>1</v>
      </c>
      <c r="AK5346" s="77">
        <f>IF(F5346&gt;Variables!$G$8,0,1)</f>
        <v>1</v>
      </c>
      <c r="AL5346" s="77">
        <f>IF(G5346&gt;Variables!$G$9,0,1)</f>
        <v>1</v>
      </c>
      <c r="AM5346" s="77">
        <f>IF(AND(K5346&gt;Variables!$G$10,K5346&lt;Variables!$G$11),0,1)</f>
        <v>1</v>
      </c>
      <c r="AN5346" s="77">
        <f>IF(H5346&lt;Variables!$G$13,1,0)</f>
        <v>0</v>
      </c>
      <c r="AO5346" s="77">
        <f>IF(R5346&lt;Variables!$G$12,0,1)</f>
        <v>0</v>
      </c>
      <c r="AP5346" s="78">
        <f t="shared" si="169"/>
        <v>1</v>
      </c>
      <c r="AQ5346" s="77">
        <f>IF(V5346&lt;Variables!$G$15,1,0)</f>
        <v>1</v>
      </c>
      <c r="AR5346" s="77">
        <v>0</v>
      </c>
      <c r="AS5346" s="77">
        <v>0</v>
      </c>
      <c r="AT5346" s="77">
        <v>1</v>
      </c>
      <c r="AU5346" s="77">
        <v>0</v>
      </c>
      <c r="BA5346" s="77">
        <v>-2.25</v>
      </c>
    </row>
    <row r="5347" spans="3:53" x14ac:dyDescent="0.25">
      <c r="C5347" s="77" t="s">
        <v>683</v>
      </c>
      <c r="D5347" s="77" t="s">
        <v>684</v>
      </c>
      <c r="E5347" s="77">
        <v>3.36</v>
      </c>
      <c r="F5347" s="77">
        <v>7.74</v>
      </c>
      <c r="G5347" s="77">
        <v>4.29</v>
      </c>
      <c r="H5347" s="77">
        <v>-99999</v>
      </c>
      <c r="I5347" s="77">
        <v>-7.2</v>
      </c>
      <c r="J5347" s="77" t="s">
        <v>75</v>
      </c>
      <c r="K5347" s="77">
        <v>62.55</v>
      </c>
      <c r="L5347" s="77">
        <v>3.34</v>
      </c>
      <c r="M5347" s="77">
        <v>1.7964071856287309</v>
      </c>
      <c r="N5347" s="77">
        <v>3.2922222222222222</v>
      </c>
      <c r="O5347" s="77">
        <v>3.2737090786365162</v>
      </c>
      <c r="P5347" s="77">
        <v>46193</v>
      </c>
      <c r="Q5347" s="77">
        <v>9114</v>
      </c>
      <c r="R5347" s="77">
        <v>5.07</v>
      </c>
      <c r="S5347" s="77">
        <v>29.143000000000001</v>
      </c>
      <c r="T5347" s="77">
        <v>7.3719999999999999</v>
      </c>
      <c r="U5347" s="77">
        <v>16.488</v>
      </c>
      <c r="V5347" s="77">
        <v>2.385201712574851</v>
      </c>
      <c r="AC5347" s="77">
        <v>3.45</v>
      </c>
      <c r="AD5347" s="77">
        <v>3.19</v>
      </c>
      <c r="AH5347" s="77">
        <f>IF(AND(M5347&lt;Variables!$G$6,M5347&gt;Variables!$G$5),0,1)</f>
        <v>1</v>
      </c>
      <c r="AI5347" s="77">
        <f t="shared" si="168"/>
        <v>0</v>
      </c>
      <c r="AJ5347" s="77">
        <f>IF(I5347&gt;Variables!$G$7,0,1)</f>
        <v>1</v>
      </c>
      <c r="AK5347" s="77">
        <f>IF(F5347&gt;Variables!$G$8,0,1)</f>
        <v>1</v>
      </c>
      <c r="AL5347" s="77">
        <f>IF(G5347&gt;Variables!$G$9,0,1)</f>
        <v>1</v>
      </c>
      <c r="AM5347" s="77">
        <f>IF(AND(K5347&gt;Variables!$G$10,K5347&lt;Variables!$G$11),0,1)</f>
        <v>0</v>
      </c>
      <c r="AN5347" s="77">
        <f>IF(H5347&lt;Variables!$G$13,1,0)</f>
        <v>1</v>
      </c>
      <c r="AO5347" s="77">
        <f>IF(R5347&lt;Variables!$G$12,0,1)</f>
        <v>1</v>
      </c>
      <c r="AP5347" s="78">
        <f t="shared" si="169"/>
        <v>1</v>
      </c>
      <c r="AQ5347" s="77">
        <f>IF(V5347&lt;Variables!$G$15,1,0)</f>
        <v>1</v>
      </c>
      <c r="AR5347" s="77">
        <v>0</v>
      </c>
      <c r="AS5347" s="77">
        <v>0</v>
      </c>
      <c r="AT5347" s="77">
        <v>1</v>
      </c>
      <c r="AU5347" s="77">
        <v>0</v>
      </c>
      <c r="BA5347" s="77">
        <v>-2.25</v>
      </c>
    </row>
    <row r="5348" spans="3:53" x14ac:dyDescent="0.25">
      <c r="C5348" s="77" t="s">
        <v>683</v>
      </c>
      <c r="D5348" s="77" t="s">
        <v>665</v>
      </c>
      <c r="E5348" s="77">
        <v>154.04</v>
      </c>
      <c r="F5348" s="77">
        <v>7.37</v>
      </c>
      <c r="G5348" s="77">
        <v>-2.0299999999999998</v>
      </c>
      <c r="H5348" s="77">
        <v>10450</v>
      </c>
      <c r="I5348" s="77">
        <v>1.5740000000000001</v>
      </c>
      <c r="J5348" s="77" t="s">
        <v>75</v>
      </c>
      <c r="K5348" s="77">
        <v>51.07</v>
      </c>
      <c r="L5348" s="77">
        <v>153.72918999999999</v>
      </c>
      <c r="M5348" s="77">
        <v>-0.1295720090634809</v>
      </c>
      <c r="N5348" s="77">
        <v>153.22223600000001</v>
      </c>
      <c r="O5348" s="77">
        <v>0.2008611857093586</v>
      </c>
      <c r="P5348" s="77">
        <v>1692000</v>
      </c>
      <c r="Q5348" s="77">
        <v>1306000</v>
      </c>
      <c r="R5348" s="77">
        <v>1.3</v>
      </c>
      <c r="S5348" s="77">
        <v>29.143000000000001</v>
      </c>
      <c r="T5348" s="77">
        <v>7.3719999999999999</v>
      </c>
      <c r="U5348" s="77">
        <v>16.488</v>
      </c>
      <c r="V5348" s="77">
        <v>2.3818544704751781</v>
      </c>
      <c r="AC5348" s="77">
        <v>154.94999999999999</v>
      </c>
      <c r="AD5348" s="77">
        <v>148.36009999999999</v>
      </c>
      <c r="AH5348" s="77">
        <f>IF(AND(M5348&lt;Variables!$G$6,M5348&gt;Variables!$G$5),0,1)</f>
        <v>1</v>
      </c>
      <c r="AI5348" s="77">
        <f t="shared" si="168"/>
        <v>0</v>
      </c>
      <c r="AJ5348" s="77">
        <f>IF(I5348&gt;Variables!$G$7,0,1)</f>
        <v>1</v>
      </c>
      <c r="AK5348" s="77">
        <f>IF(F5348&gt;Variables!$G$8,0,1)</f>
        <v>1</v>
      </c>
      <c r="AL5348" s="77">
        <f>IF(G5348&gt;Variables!$G$9,0,1)</f>
        <v>1</v>
      </c>
      <c r="AM5348" s="77">
        <f>IF(AND(K5348&gt;Variables!$G$10,K5348&lt;Variables!$G$11),0,1)</f>
        <v>1</v>
      </c>
      <c r="AN5348" s="77">
        <f>IF(H5348&lt;Variables!$G$13,1,0)</f>
        <v>0</v>
      </c>
      <c r="AO5348" s="77">
        <f>IF(R5348&lt;Variables!$G$12,0,1)</f>
        <v>0</v>
      </c>
      <c r="AP5348" s="78">
        <f t="shared" si="169"/>
        <v>1</v>
      </c>
      <c r="AQ5348" s="77">
        <f>IF(V5348&lt;Variables!$G$15,1,0)</f>
        <v>1</v>
      </c>
      <c r="AR5348" s="77">
        <v>0</v>
      </c>
      <c r="AS5348" s="77">
        <v>0</v>
      </c>
      <c r="AT5348" s="77">
        <v>1</v>
      </c>
      <c r="AU5348" s="77">
        <v>0</v>
      </c>
      <c r="BA5348" s="77">
        <v>-2.25</v>
      </c>
    </row>
    <row r="5349" spans="3:53" x14ac:dyDescent="0.25">
      <c r="C5349" s="77" t="s">
        <v>683</v>
      </c>
      <c r="D5349" s="77" t="s">
        <v>475</v>
      </c>
      <c r="E5349" s="77">
        <v>54.87</v>
      </c>
      <c r="F5349" s="77">
        <v>6.98</v>
      </c>
      <c r="G5349" s="77">
        <v>4.03</v>
      </c>
      <c r="H5349" s="77">
        <v>5300</v>
      </c>
      <c r="I5349" s="77">
        <v>4.4219999999999997</v>
      </c>
      <c r="J5349" s="77" t="s">
        <v>75</v>
      </c>
      <c r="K5349" s="77">
        <v>67.59</v>
      </c>
      <c r="L5349" s="77">
        <v>54.292205263157889</v>
      </c>
      <c r="M5349" s="77">
        <v>0.76952987047962595</v>
      </c>
      <c r="N5349" s="77">
        <v>53.856591489361719</v>
      </c>
      <c r="O5349" s="77">
        <v>1.584594358903785</v>
      </c>
      <c r="P5349" s="77">
        <v>209584</v>
      </c>
      <c r="Q5349" s="77">
        <v>447080</v>
      </c>
      <c r="R5349" s="77">
        <v>0.47</v>
      </c>
      <c r="S5349" s="77">
        <v>29.143000000000001</v>
      </c>
      <c r="T5349" s="77">
        <v>7.3719999999999999</v>
      </c>
      <c r="U5349" s="77">
        <v>16.488</v>
      </c>
      <c r="V5349" s="77">
        <v>2.4901325675095549</v>
      </c>
      <c r="AC5349" s="77">
        <v>57.884999999999998</v>
      </c>
      <c r="AD5349" s="77">
        <v>54.18</v>
      </c>
      <c r="AH5349" s="77">
        <f>IF(AND(M5349&lt;Variables!$G$6,M5349&gt;Variables!$G$5),0,1)</f>
        <v>1</v>
      </c>
      <c r="AI5349" s="77">
        <f t="shared" si="168"/>
        <v>0</v>
      </c>
      <c r="AJ5349" s="77">
        <f>IF(I5349&gt;Variables!$G$7,0,1)</f>
        <v>1</v>
      </c>
      <c r="AK5349" s="77">
        <f>IF(F5349&gt;Variables!$G$8,0,1)</f>
        <v>1</v>
      </c>
      <c r="AL5349" s="77">
        <f>IF(G5349&gt;Variables!$G$9,0,1)</f>
        <v>1</v>
      </c>
      <c r="AM5349" s="77">
        <f>IF(AND(K5349&gt;Variables!$G$10,K5349&lt;Variables!$G$11),0,1)</f>
        <v>0</v>
      </c>
      <c r="AN5349" s="77">
        <f>IF(H5349&lt;Variables!$G$13,1,0)</f>
        <v>0</v>
      </c>
      <c r="AO5349" s="77">
        <f>IF(R5349&lt;Variables!$G$12,0,1)</f>
        <v>0</v>
      </c>
      <c r="AP5349" s="78">
        <f t="shared" si="169"/>
        <v>1</v>
      </c>
      <c r="AQ5349" s="77">
        <f>IF(V5349&lt;Variables!$G$15,1,0)</f>
        <v>1</v>
      </c>
      <c r="AR5349" s="77">
        <v>1</v>
      </c>
      <c r="AS5349" s="77">
        <v>0</v>
      </c>
      <c r="AT5349" s="77">
        <v>0</v>
      </c>
      <c r="AU5349" s="77">
        <v>0</v>
      </c>
      <c r="BA5349" s="77">
        <v>0.4</v>
      </c>
    </row>
    <row r="5350" spans="3:53" x14ac:dyDescent="0.25">
      <c r="C5350" s="77" t="s">
        <v>683</v>
      </c>
      <c r="D5350" s="77" t="s">
        <v>667</v>
      </c>
      <c r="E5350" s="77">
        <v>86.26</v>
      </c>
      <c r="F5350" s="77">
        <v>79.69</v>
      </c>
      <c r="G5350" s="77">
        <v>1.17</v>
      </c>
      <c r="H5350" s="77">
        <v>-99999</v>
      </c>
      <c r="I5350" s="77">
        <v>7.9000000000000001E-2</v>
      </c>
      <c r="J5350" s="77" t="s">
        <v>74</v>
      </c>
      <c r="K5350" s="77">
        <v>84.21</v>
      </c>
      <c r="L5350" s="77">
        <v>86.079933333333329</v>
      </c>
      <c r="M5350" s="77">
        <v>0.19733596447952331</v>
      </c>
      <c r="N5350" s="77">
        <v>85.837900000000005</v>
      </c>
      <c r="O5350" s="77">
        <v>0.47985796483836229</v>
      </c>
      <c r="P5350" s="77">
        <v>28669</v>
      </c>
      <c r="Q5350" s="77">
        <v>530</v>
      </c>
      <c r="R5350" s="77">
        <v>54.09</v>
      </c>
      <c r="S5350" s="77">
        <v>29.143000000000001</v>
      </c>
      <c r="T5350" s="77">
        <v>7.3719999999999999</v>
      </c>
      <c r="U5350" s="77">
        <v>16.488</v>
      </c>
      <c r="V5350" s="77">
        <v>2.6967883715836209</v>
      </c>
      <c r="AC5350" s="77">
        <v>86.5</v>
      </c>
      <c r="AD5350" s="77">
        <v>85.62</v>
      </c>
      <c r="AH5350" s="77">
        <f>IF(AND(M5350&lt;Variables!$G$6,M5350&gt;Variables!$G$5),0,1)</f>
        <v>1</v>
      </c>
      <c r="AI5350" s="77">
        <f t="shared" si="168"/>
        <v>0</v>
      </c>
      <c r="AJ5350" s="77">
        <f>IF(I5350&gt;Variables!$G$7,0,1)</f>
        <v>1</v>
      </c>
      <c r="AK5350" s="77">
        <f>IF(F5350&gt;Variables!$G$8,0,1)</f>
        <v>0</v>
      </c>
      <c r="AL5350" s="77">
        <f>IF(G5350&gt;Variables!$G$9,0,1)</f>
        <v>1</v>
      </c>
      <c r="AM5350" s="77">
        <f>IF(AND(K5350&gt;Variables!$G$10,K5350&lt;Variables!$G$11),0,1)</f>
        <v>1</v>
      </c>
      <c r="AN5350" s="77">
        <f>IF(H5350&lt;Variables!$G$13,1,0)</f>
        <v>1</v>
      </c>
      <c r="AO5350" s="77">
        <f>IF(R5350&lt;Variables!$G$12,0,1)</f>
        <v>1</v>
      </c>
      <c r="AP5350" s="78">
        <f t="shared" si="169"/>
        <v>0</v>
      </c>
      <c r="AQ5350" s="77">
        <f>IF(V5350&lt;Variables!$G$15,1,0)</f>
        <v>1</v>
      </c>
      <c r="AR5350" s="77">
        <v>0</v>
      </c>
      <c r="AS5350" s="77">
        <v>0</v>
      </c>
      <c r="AT5350" s="77">
        <v>0</v>
      </c>
      <c r="AU5350" s="77">
        <v>0</v>
      </c>
      <c r="BA5350" s="77">
        <v>0</v>
      </c>
    </row>
    <row r="5351" spans="3:53" x14ac:dyDescent="0.25">
      <c r="C5351" s="77" t="s">
        <v>683</v>
      </c>
      <c r="D5351" s="77" t="s">
        <v>662</v>
      </c>
      <c r="E5351" s="77">
        <v>8.67</v>
      </c>
      <c r="F5351" s="77">
        <v>24.6</v>
      </c>
      <c r="G5351" s="77">
        <v>2.1</v>
      </c>
      <c r="H5351" s="77">
        <v>583.41</v>
      </c>
      <c r="I5351" s="77">
        <v>25.532</v>
      </c>
      <c r="J5351" s="77" t="s">
        <v>74</v>
      </c>
      <c r="K5351" s="77">
        <v>62.12</v>
      </c>
      <c r="L5351" s="77">
        <v>8.6279500000000002</v>
      </c>
      <c r="M5351" s="77">
        <v>0.34828667296402088</v>
      </c>
      <c r="N5351" s="77">
        <v>8.6643579999999982</v>
      </c>
      <c r="O5351" s="77">
        <v>-7.338108605390907E-2</v>
      </c>
      <c r="P5351" s="77">
        <v>2230000</v>
      </c>
      <c r="Q5351" s="77">
        <v>659720</v>
      </c>
      <c r="R5351" s="77">
        <v>3.38</v>
      </c>
      <c r="S5351" s="77">
        <v>29.143000000000001</v>
      </c>
      <c r="T5351" s="77">
        <v>7.3719999999999999</v>
      </c>
      <c r="U5351" s="77">
        <v>16.488</v>
      </c>
      <c r="V5351" s="77">
        <v>2.4713168213353121</v>
      </c>
      <c r="AC5351" s="77">
        <v>8.9700000000000006</v>
      </c>
      <c r="AD5351" s="77">
        <v>8.6199999999999992</v>
      </c>
      <c r="AH5351" s="77">
        <f>IF(AND(M5351&lt;Variables!$G$6,M5351&gt;Variables!$G$5),0,1)</f>
        <v>1</v>
      </c>
      <c r="AI5351" s="77">
        <f t="shared" si="168"/>
        <v>1</v>
      </c>
      <c r="AJ5351" s="77">
        <f>IF(I5351&gt;Variables!$G$7,0,1)</f>
        <v>1</v>
      </c>
      <c r="AK5351" s="77">
        <f>IF(F5351&gt;Variables!$G$8,0,1)</f>
        <v>0</v>
      </c>
      <c r="AL5351" s="77">
        <f>IF(G5351&gt;Variables!$G$9,0,1)</f>
        <v>1</v>
      </c>
      <c r="AM5351" s="77">
        <f>IF(AND(K5351&gt;Variables!$G$10,K5351&lt;Variables!$G$11),0,1)</f>
        <v>0</v>
      </c>
      <c r="AN5351" s="77">
        <f>IF(H5351&lt;Variables!$G$13,1,0)</f>
        <v>1</v>
      </c>
      <c r="AO5351" s="77">
        <f>IF(R5351&lt;Variables!$G$12,0,1)</f>
        <v>1</v>
      </c>
      <c r="AP5351" s="78">
        <f t="shared" si="169"/>
        <v>0</v>
      </c>
      <c r="AQ5351" s="77">
        <f>IF(V5351&lt;Variables!$G$15,1,0)</f>
        <v>1</v>
      </c>
      <c r="AR5351" s="77">
        <v>1</v>
      </c>
      <c r="AS5351" s="77">
        <v>0</v>
      </c>
      <c r="AT5351" s="77">
        <v>0</v>
      </c>
      <c r="AU5351" s="77">
        <v>0</v>
      </c>
      <c r="BA5351" s="77">
        <v>1.49</v>
      </c>
    </row>
    <row r="5352" spans="3:53" x14ac:dyDescent="0.25">
      <c r="C5352" s="77" t="s">
        <v>683</v>
      </c>
      <c r="D5352" s="77" t="s">
        <v>581</v>
      </c>
      <c r="E5352" s="77">
        <v>109.03</v>
      </c>
      <c r="F5352" s="77">
        <v>16.04</v>
      </c>
      <c r="G5352" s="77">
        <v>-1.52</v>
      </c>
      <c r="H5352" s="77">
        <v>5880</v>
      </c>
      <c r="I5352" s="77">
        <v>43.792999999999999</v>
      </c>
      <c r="J5352" s="77" t="s">
        <v>74</v>
      </c>
      <c r="K5352" s="77">
        <v>48.47</v>
      </c>
      <c r="L5352" s="77">
        <v>108.837785</v>
      </c>
      <c r="M5352" s="77">
        <v>-1.6340832368113432E-2</v>
      </c>
      <c r="N5352" s="77">
        <v>109.455922</v>
      </c>
      <c r="O5352" s="77">
        <v>-0.58098455376402003</v>
      </c>
      <c r="P5352" s="77">
        <v>1540000</v>
      </c>
      <c r="Q5352" s="77">
        <v>826738</v>
      </c>
      <c r="R5352" s="77">
        <v>1.86</v>
      </c>
      <c r="S5352" s="77">
        <v>29.143000000000001</v>
      </c>
      <c r="T5352" s="77">
        <v>7.3719999999999999</v>
      </c>
      <c r="U5352" s="77">
        <v>16.488</v>
      </c>
      <c r="V5352" s="77">
        <v>2.3515018573860358</v>
      </c>
      <c r="AC5352" s="77">
        <v>110</v>
      </c>
      <c r="AD5352" s="77">
        <v>105.51</v>
      </c>
      <c r="AH5352" s="77">
        <f>IF(AND(M5352&lt;Variables!$G$6,M5352&gt;Variables!$G$5),0,1)</f>
        <v>1</v>
      </c>
      <c r="AI5352" s="77">
        <f t="shared" si="168"/>
        <v>1</v>
      </c>
      <c r="AJ5352" s="77">
        <f>IF(I5352&gt;Variables!$G$7,0,1)</f>
        <v>1</v>
      </c>
      <c r="AK5352" s="77">
        <f>IF(F5352&gt;Variables!$G$8,0,1)</f>
        <v>0</v>
      </c>
      <c r="AL5352" s="77">
        <f>IF(G5352&gt;Variables!$G$9,0,1)</f>
        <v>1</v>
      </c>
      <c r="AM5352" s="77">
        <f>IF(AND(K5352&gt;Variables!$G$10,K5352&lt;Variables!$G$11),0,1)</f>
        <v>1</v>
      </c>
      <c r="AN5352" s="77">
        <f>IF(H5352&lt;Variables!$G$13,1,0)</f>
        <v>0</v>
      </c>
      <c r="AO5352" s="77">
        <f>IF(R5352&lt;Variables!$G$12,0,1)</f>
        <v>0</v>
      </c>
      <c r="AP5352" s="78">
        <f t="shared" si="169"/>
        <v>0</v>
      </c>
      <c r="AQ5352" s="77">
        <f>IF(V5352&lt;Variables!$G$15,1,0)</f>
        <v>1</v>
      </c>
      <c r="AR5352" s="77">
        <v>0</v>
      </c>
      <c r="AS5352" s="77">
        <v>0</v>
      </c>
      <c r="AT5352" s="77">
        <v>1</v>
      </c>
      <c r="AU5352" s="77">
        <v>0</v>
      </c>
      <c r="BA5352" s="77">
        <v>-2.25</v>
      </c>
    </row>
    <row r="5353" spans="3:53" x14ac:dyDescent="0.25">
      <c r="C5353" s="77" t="s">
        <v>683</v>
      </c>
      <c r="D5353" s="77" t="s">
        <v>660</v>
      </c>
      <c r="E5353" s="77">
        <v>17.420000000000002</v>
      </c>
      <c r="F5353" s="77">
        <v>10.7</v>
      </c>
      <c r="G5353" s="77">
        <v>10.199999999999999</v>
      </c>
      <c r="H5353" s="77">
        <v>1910</v>
      </c>
      <c r="I5353" s="77">
        <v>1.3169999999999999</v>
      </c>
      <c r="J5353" s="77" t="s">
        <v>74</v>
      </c>
      <c r="K5353" s="77">
        <v>49.06</v>
      </c>
      <c r="L5353" s="77">
        <v>17.397169999999999</v>
      </c>
      <c r="M5353" s="77">
        <v>-0.61601973194490822</v>
      </c>
      <c r="N5353" s="77">
        <v>17.170687999999998</v>
      </c>
      <c r="O5353" s="77">
        <v>0.69485858691277114</v>
      </c>
      <c r="P5353" s="77">
        <v>21695000</v>
      </c>
      <c r="Q5353" s="77">
        <v>18330000</v>
      </c>
      <c r="R5353" s="77">
        <v>1.18</v>
      </c>
      <c r="S5353" s="77">
        <v>29.143000000000001</v>
      </c>
      <c r="T5353" s="77">
        <v>7.3719999999999999</v>
      </c>
      <c r="U5353" s="77">
        <v>16.488</v>
      </c>
      <c r="V5353" s="77">
        <v>2.3716057919438618</v>
      </c>
      <c r="AC5353" s="77">
        <v>17.5</v>
      </c>
      <c r="AD5353" s="77">
        <v>16.350000000000001</v>
      </c>
      <c r="AH5353" s="77">
        <f>IF(AND(M5353&lt;Variables!$G$6,M5353&gt;Variables!$G$5),0,1)</f>
        <v>1</v>
      </c>
      <c r="AI5353" s="77">
        <f t="shared" si="168"/>
        <v>0</v>
      </c>
      <c r="AJ5353" s="77">
        <f>IF(I5353&gt;Variables!$G$7,0,1)</f>
        <v>1</v>
      </c>
      <c r="AK5353" s="77">
        <f>IF(F5353&gt;Variables!$G$8,0,1)</f>
        <v>0</v>
      </c>
      <c r="AL5353" s="77">
        <f>IF(G5353&gt;Variables!$G$9,0,1)</f>
        <v>1</v>
      </c>
      <c r="AM5353" s="77">
        <f>IF(AND(K5353&gt;Variables!$G$10,K5353&lt;Variables!$G$11),0,1)</f>
        <v>1</v>
      </c>
      <c r="AN5353" s="77">
        <f>IF(H5353&lt;Variables!$G$13,1,0)</f>
        <v>0</v>
      </c>
      <c r="AO5353" s="77">
        <f>IF(R5353&lt;Variables!$G$12,0,1)</f>
        <v>0</v>
      </c>
      <c r="AP5353" s="78">
        <f t="shared" si="169"/>
        <v>0</v>
      </c>
      <c r="AQ5353" s="77">
        <f>IF(V5353&lt;Variables!$G$15,1,0)</f>
        <v>1</v>
      </c>
      <c r="AR5353" s="77">
        <v>0</v>
      </c>
      <c r="AS5353" s="77">
        <v>0</v>
      </c>
      <c r="AT5353" s="77">
        <v>1</v>
      </c>
      <c r="AU5353" s="77">
        <v>0</v>
      </c>
      <c r="BA5353" s="77">
        <v>-2.25</v>
      </c>
    </row>
    <row r="5354" spans="3:53" x14ac:dyDescent="0.25">
      <c r="C5354" s="77" t="s">
        <v>683</v>
      </c>
      <c r="D5354" s="77" t="s">
        <v>661</v>
      </c>
      <c r="E5354" s="77">
        <v>47.63</v>
      </c>
      <c r="F5354" s="77">
        <v>10.47</v>
      </c>
      <c r="G5354" s="77">
        <v>9.8699999999999992</v>
      </c>
      <c r="H5354" s="77">
        <v>1770</v>
      </c>
      <c r="I5354" s="77">
        <v>0.28299999999999997</v>
      </c>
      <c r="J5354" s="77" t="s">
        <v>74</v>
      </c>
      <c r="K5354" s="77">
        <v>57.57</v>
      </c>
      <c r="L5354" s="77">
        <v>47.324849999999998</v>
      </c>
      <c r="M5354" s="77">
        <v>0.66592921055217869</v>
      </c>
      <c r="N5354" s="77">
        <v>47.262236000000001</v>
      </c>
      <c r="O5354" s="77">
        <v>0.79929354167669753</v>
      </c>
      <c r="P5354" s="77">
        <v>1838000</v>
      </c>
      <c r="Q5354" s="77">
        <v>2052000</v>
      </c>
      <c r="R5354" s="77">
        <v>0.9</v>
      </c>
      <c r="S5354" s="77">
        <v>29.143000000000001</v>
      </c>
      <c r="T5354" s="77">
        <v>7.3719999999999999</v>
      </c>
      <c r="U5354" s="77">
        <v>16.488</v>
      </c>
      <c r="V5354" s="77">
        <v>2.4135523895758779</v>
      </c>
      <c r="AC5354" s="77">
        <v>53.69</v>
      </c>
      <c r="AD5354" s="77">
        <v>47.05</v>
      </c>
      <c r="AH5354" s="77">
        <f>IF(AND(M5354&lt;Variables!$G$6,M5354&gt;Variables!$G$5),0,1)</f>
        <v>1</v>
      </c>
      <c r="AI5354" s="77">
        <f t="shared" si="168"/>
        <v>0</v>
      </c>
      <c r="AJ5354" s="77">
        <f>IF(I5354&gt;Variables!$G$7,0,1)</f>
        <v>1</v>
      </c>
      <c r="AK5354" s="77">
        <f>IF(F5354&gt;Variables!$G$8,0,1)</f>
        <v>0</v>
      </c>
      <c r="AL5354" s="77">
        <f>IF(G5354&gt;Variables!$G$9,0,1)</f>
        <v>1</v>
      </c>
      <c r="AM5354" s="77">
        <f>IF(AND(K5354&gt;Variables!$G$10,K5354&lt;Variables!$G$11),0,1)</f>
        <v>1</v>
      </c>
      <c r="AN5354" s="77">
        <f>IF(H5354&lt;Variables!$G$13,1,0)</f>
        <v>0</v>
      </c>
      <c r="AO5354" s="77">
        <f>IF(R5354&lt;Variables!$G$12,0,1)</f>
        <v>0</v>
      </c>
      <c r="AP5354" s="78">
        <f t="shared" si="169"/>
        <v>0</v>
      </c>
      <c r="AQ5354" s="77">
        <f>IF(V5354&lt;Variables!$G$15,1,0)</f>
        <v>1</v>
      </c>
      <c r="AR5354" s="77">
        <v>1</v>
      </c>
      <c r="AS5354" s="77">
        <v>0</v>
      </c>
      <c r="AT5354" s="77">
        <v>0</v>
      </c>
      <c r="AU5354" s="77">
        <v>0</v>
      </c>
      <c r="BA5354" s="77">
        <v>2</v>
      </c>
    </row>
    <row r="5355" spans="3:53" x14ac:dyDescent="0.25">
      <c r="C5355" s="77" t="s">
        <v>683</v>
      </c>
      <c r="D5355" s="77" t="s">
        <v>649</v>
      </c>
      <c r="E5355" s="77">
        <v>64.28</v>
      </c>
      <c r="F5355" s="77">
        <v>8.9700000000000006</v>
      </c>
      <c r="G5355" s="77">
        <v>6.83</v>
      </c>
      <c r="H5355" s="77">
        <v>4150</v>
      </c>
      <c r="I5355" s="77">
        <v>-7.48</v>
      </c>
      <c r="J5355" s="77" t="s">
        <v>74</v>
      </c>
      <c r="K5355" s="77">
        <v>72.88</v>
      </c>
      <c r="L5355" s="77">
        <v>63.21873999999999</v>
      </c>
      <c r="M5355" s="77">
        <v>1.3939853910407021</v>
      </c>
      <c r="N5355" s="77">
        <v>62.179475999999987</v>
      </c>
      <c r="O5355" s="77">
        <v>3.088678328521135</v>
      </c>
      <c r="P5355" s="77">
        <v>2205000</v>
      </c>
      <c r="Q5355" s="77">
        <v>2787000</v>
      </c>
      <c r="R5355" s="77">
        <v>0.79</v>
      </c>
      <c r="S5355" s="77">
        <v>29.143000000000001</v>
      </c>
      <c r="T5355" s="77">
        <v>7.3719999999999999</v>
      </c>
      <c r="U5355" s="77">
        <v>16.488</v>
      </c>
      <c r="V5355" s="77">
        <v>2.4756821937955729</v>
      </c>
      <c r="AC5355" s="77">
        <v>68.37</v>
      </c>
      <c r="AD5355" s="77">
        <v>63.65</v>
      </c>
      <c r="AH5355" s="77">
        <f>IF(AND(M5355&lt;Variables!$G$6,M5355&gt;Variables!$G$5),0,1)</f>
        <v>1</v>
      </c>
      <c r="AI5355" s="77">
        <f t="shared" si="168"/>
        <v>0</v>
      </c>
      <c r="AJ5355" s="77">
        <f>IF(I5355&gt;Variables!$G$7,0,1)</f>
        <v>1</v>
      </c>
      <c r="AK5355" s="77">
        <f>IF(F5355&gt;Variables!$G$8,0,1)</f>
        <v>1</v>
      </c>
      <c r="AL5355" s="77">
        <f>IF(G5355&gt;Variables!$G$9,0,1)</f>
        <v>1</v>
      </c>
      <c r="AM5355" s="77">
        <f>IF(AND(K5355&gt;Variables!$G$10,K5355&lt;Variables!$G$11),0,1)</f>
        <v>1</v>
      </c>
      <c r="AN5355" s="77">
        <f>IF(H5355&lt;Variables!$G$13,1,0)</f>
        <v>0</v>
      </c>
      <c r="AO5355" s="77">
        <f>IF(R5355&lt;Variables!$G$12,0,1)</f>
        <v>0</v>
      </c>
      <c r="AP5355" s="78">
        <f t="shared" si="169"/>
        <v>0</v>
      </c>
      <c r="AQ5355" s="77">
        <f>IF(V5355&lt;Variables!$G$15,1,0)</f>
        <v>1</v>
      </c>
      <c r="AR5355" s="77">
        <v>1</v>
      </c>
      <c r="AS5355" s="77">
        <v>0</v>
      </c>
      <c r="AT5355" s="77">
        <v>0</v>
      </c>
      <c r="AU5355" s="77">
        <v>0</v>
      </c>
      <c r="BA5355" s="77">
        <v>2</v>
      </c>
    </row>
    <row r="5356" spans="3:53" x14ac:dyDescent="0.25">
      <c r="C5356" s="77" t="s">
        <v>683</v>
      </c>
      <c r="D5356" s="77" t="s">
        <v>536</v>
      </c>
      <c r="E5356" s="77">
        <v>26.79</v>
      </c>
      <c r="F5356" s="77">
        <v>8.4700000000000006</v>
      </c>
      <c r="G5356" s="77">
        <v>8.48</v>
      </c>
      <c r="H5356" s="77">
        <v>2140</v>
      </c>
      <c r="I5356" s="77">
        <v>-19.167000000000002</v>
      </c>
      <c r="J5356" s="77" t="s">
        <v>74</v>
      </c>
      <c r="K5356" s="77">
        <v>67.73</v>
      </c>
      <c r="L5356" s="77">
        <v>26.422329999999999</v>
      </c>
      <c r="M5356" s="77">
        <v>0.74811721752018934</v>
      </c>
      <c r="N5356" s="77">
        <v>25.927032000000001</v>
      </c>
      <c r="O5356" s="77">
        <v>2.6727625437419928</v>
      </c>
      <c r="P5356" s="77">
        <v>461877</v>
      </c>
      <c r="Q5356" s="77">
        <v>2899000</v>
      </c>
      <c r="R5356" s="77">
        <v>0.16</v>
      </c>
      <c r="S5356" s="77">
        <v>29.143000000000001</v>
      </c>
      <c r="T5356" s="77">
        <v>7.3719999999999999</v>
      </c>
      <c r="U5356" s="77">
        <v>16.488</v>
      </c>
      <c r="V5356" s="77">
        <v>2.4929249787904388</v>
      </c>
      <c r="AC5356" s="77">
        <v>27.13</v>
      </c>
      <c r="AD5356" s="77">
        <v>24.96</v>
      </c>
      <c r="AH5356" s="77">
        <f>IF(AND(M5356&lt;Variables!$G$6,M5356&gt;Variables!$G$5),0,1)</f>
        <v>1</v>
      </c>
      <c r="AI5356" s="77">
        <f t="shared" si="168"/>
        <v>0</v>
      </c>
      <c r="AJ5356" s="77">
        <f>IF(I5356&gt;Variables!$G$7,0,1)</f>
        <v>1</v>
      </c>
      <c r="AK5356" s="77">
        <f>IF(F5356&gt;Variables!$G$8,0,1)</f>
        <v>1</v>
      </c>
      <c r="AL5356" s="77">
        <f>IF(G5356&gt;Variables!$G$9,0,1)</f>
        <v>1</v>
      </c>
      <c r="AM5356" s="77">
        <f>IF(AND(K5356&gt;Variables!$G$10,K5356&lt;Variables!$G$11),0,1)</f>
        <v>0</v>
      </c>
      <c r="AN5356" s="77">
        <f>IF(H5356&lt;Variables!$G$13,1,0)</f>
        <v>0</v>
      </c>
      <c r="AO5356" s="77">
        <f>IF(R5356&lt;Variables!$G$12,0,1)</f>
        <v>0</v>
      </c>
      <c r="AP5356" s="78">
        <f t="shared" si="169"/>
        <v>0</v>
      </c>
      <c r="AQ5356" s="77">
        <f>IF(V5356&lt;Variables!$G$15,1,0)</f>
        <v>1</v>
      </c>
      <c r="AR5356" s="77">
        <v>1</v>
      </c>
      <c r="AS5356" s="77">
        <v>0</v>
      </c>
      <c r="AT5356" s="77">
        <v>0</v>
      </c>
      <c r="AU5356" s="77">
        <v>0</v>
      </c>
      <c r="BA5356" s="77">
        <v>0.83</v>
      </c>
    </row>
    <row r="5357" spans="3:53" x14ac:dyDescent="0.25">
      <c r="C5357" s="77" t="s">
        <v>683</v>
      </c>
      <c r="D5357" s="77" t="s">
        <v>677</v>
      </c>
      <c r="E5357" s="77">
        <v>93.84</v>
      </c>
      <c r="F5357" s="77">
        <v>7.72</v>
      </c>
      <c r="G5357" s="77">
        <v>7.71</v>
      </c>
      <c r="H5357" s="77">
        <v>49770</v>
      </c>
      <c r="I5357" s="77">
        <v>139.55600000000001</v>
      </c>
      <c r="J5357" s="77" t="s">
        <v>74</v>
      </c>
      <c r="K5357" s="77">
        <v>67.41</v>
      </c>
      <c r="L5357" s="77">
        <v>93.12033000000001</v>
      </c>
      <c r="M5357" s="77">
        <v>0.62249564622461384</v>
      </c>
      <c r="N5357" s="77">
        <v>91.332599999999985</v>
      </c>
      <c r="O5357" s="77">
        <v>2.5920646078180392</v>
      </c>
      <c r="P5357" s="77">
        <v>5023000</v>
      </c>
      <c r="Q5357" s="77">
        <v>10771000</v>
      </c>
      <c r="R5357" s="77">
        <v>0.47</v>
      </c>
      <c r="S5357" s="77">
        <v>29.143000000000001</v>
      </c>
      <c r="T5357" s="77">
        <v>7.3719999999999999</v>
      </c>
      <c r="U5357" s="77">
        <v>16.488</v>
      </c>
      <c r="V5357" s="77">
        <v>2.4998835823063348</v>
      </c>
      <c r="AC5357" s="77">
        <v>94.39</v>
      </c>
      <c r="AD5357" s="77">
        <v>91.51</v>
      </c>
      <c r="AH5357" s="77">
        <f>IF(AND(M5357&lt;Variables!$G$6,M5357&gt;Variables!$G$5),0,1)</f>
        <v>1</v>
      </c>
      <c r="AI5357" s="77">
        <f t="shared" si="168"/>
        <v>0</v>
      </c>
      <c r="AJ5357" s="77">
        <f>IF(I5357&gt;Variables!$G$7,0,1)</f>
        <v>0</v>
      </c>
      <c r="AK5357" s="77">
        <f>IF(F5357&gt;Variables!$G$8,0,1)</f>
        <v>1</v>
      </c>
      <c r="AL5357" s="77">
        <f>IF(G5357&gt;Variables!$G$9,0,1)</f>
        <v>1</v>
      </c>
      <c r="AM5357" s="77">
        <f>IF(AND(K5357&gt;Variables!$G$10,K5357&lt;Variables!$G$11),0,1)</f>
        <v>0</v>
      </c>
      <c r="AN5357" s="77">
        <f>IF(H5357&lt;Variables!$G$13,1,0)</f>
        <v>0</v>
      </c>
      <c r="AO5357" s="77">
        <f>IF(R5357&lt;Variables!$G$12,0,1)</f>
        <v>0</v>
      </c>
      <c r="AP5357" s="78">
        <f t="shared" si="169"/>
        <v>0</v>
      </c>
      <c r="AQ5357" s="77">
        <f>IF(V5357&lt;Variables!$G$15,1,0)</f>
        <v>1</v>
      </c>
      <c r="AR5357" s="77">
        <v>0</v>
      </c>
      <c r="AS5357" s="77">
        <v>0</v>
      </c>
      <c r="AT5357" s="77">
        <v>1</v>
      </c>
      <c r="AU5357" s="77">
        <v>0</v>
      </c>
      <c r="BA5357" s="77">
        <v>-2</v>
      </c>
    </row>
    <row r="5358" spans="3:53" x14ac:dyDescent="0.25">
      <c r="C5358" s="77" t="s">
        <v>683</v>
      </c>
      <c r="D5358" s="77" t="s">
        <v>118</v>
      </c>
      <c r="E5358" s="77">
        <v>31.84</v>
      </c>
      <c r="F5358" s="77">
        <v>7.62</v>
      </c>
      <c r="G5358" s="77">
        <v>5.75</v>
      </c>
      <c r="H5358" s="77">
        <v>2900</v>
      </c>
      <c r="I5358" s="77">
        <v>-13.141</v>
      </c>
      <c r="J5358" s="77" t="s">
        <v>74</v>
      </c>
      <c r="K5358" s="77">
        <v>55.22</v>
      </c>
      <c r="L5358" s="77">
        <v>31.621919999999999</v>
      </c>
      <c r="M5358" s="77">
        <v>8.8799162100222803E-2</v>
      </c>
      <c r="N5358" s="77">
        <v>31.267968</v>
      </c>
      <c r="O5358" s="77">
        <v>1.221799894383923</v>
      </c>
      <c r="P5358" s="77">
        <v>1937000</v>
      </c>
      <c r="Q5358" s="77">
        <v>6140000</v>
      </c>
      <c r="R5358" s="77">
        <v>0.32</v>
      </c>
      <c r="S5358" s="77">
        <v>29.143000000000001</v>
      </c>
      <c r="T5358" s="77">
        <v>7.3719999999999999</v>
      </c>
      <c r="U5358" s="77">
        <v>16.488</v>
      </c>
      <c r="V5358" s="77">
        <v>2.4174317424490348</v>
      </c>
      <c r="AC5358" s="77">
        <v>32.39</v>
      </c>
      <c r="AD5358" s="77">
        <v>30.91</v>
      </c>
      <c r="AH5358" s="77">
        <f>IF(AND(M5358&lt;Variables!$G$6,M5358&gt;Variables!$G$5),0,1)</f>
        <v>1</v>
      </c>
      <c r="AI5358" s="77">
        <f t="shared" si="168"/>
        <v>0</v>
      </c>
      <c r="AJ5358" s="77">
        <f>IF(I5358&gt;Variables!$G$7,0,1)</f>
        <v>1</v>
      </c>
      <c r="AK5358" s="77">
        <f>IF(F5358&gt;Variables!$G$8,0,1)</f>
        <v>1</v>
      </c>
      <c r="AL5358" s="77">
        <f>IF(G5358&gt;Variables!$G$9,0,1)</f>
        <v>1</v>
      </c>
      <c r="AM5358" s="77">
        <f>IF(AND(K5358&gt;Variables!$G$10,K5358&lt;Variables!$G$11),0,1)</f>
        <v>1</v>
      </c>
      <c r="AN5358" s="77">
        <f>IF(H5358&lt;Variables!$G$13,1,0)</f>
        <v>0</v>
      </c>
      <c r="AO5358" s="77">
        <f>IF(R5358&lt;Variables!$G$12,0,1)</f>
        <v>0</v>
      </c>
      <c r="AP5358" s="78">
        <f t="shared" si="169"/>
        <v>0</v>
      </c>
      <c r="AQ5358" s="77">
        <f>IF(V5358&lt;Variables!$G$15,1,0)</f>
        <v>1</v>
      </c>
      <c r="AR5358" s="77">
        <v>0</v>
      </c>
      <c r="AS5358" s="77">
        <v>0</v>
      </c>
      <c r="AT5358" s="77">
        <v>1</v>
      </c>
      <c r="AU5358" s="77">
        <v>0</v>
      </c>
      <c r="BA5358" s="77">
        <v>-2.08</v>
      </c>
    </row>
    <row r="5359" spans="3:53" x14ac:dyDescent="0.25">
      <c r="C5359" s="77" t="s">
        <v>683</v>
      </c>
      <c r="D5359" s="77" t="s">
        <v>663</v>
      </c>
      <c r="E5359" s="77">
        <v>48.5</v>
      </c>
      <c r="F5359" s="77">
        <v>7.06</v>
      </c>
      <c r="G5359" s="77">
        <v>5.56</v>
      </c>
      <c r="H5359" s="77">
        <v>74490</v>
      </c>
      <c r="I5359" s="77">
        <v>33.743000000000002</v>
      </c>
      <c r="J5359" s="77" t="s">
        <v>74</v>
      </c>
      <c r="K5359" s="77">
        <v>63</v>
      </c>
      <c r="L5359" s="77">
        <v>48.099769999999992</v>
      </c>
      <c r="M5359" s="77">
        <v>0.33353589840451459</v>
      </c>
      <c r="N5359" s="77">
        <v>47.689388000000001</v>
      </c>
      <c r="O5359" s="77">
        <v>1.1969371466876371</v>
      </c>
      <c r="P5359" s="77">
        <v>26527000</v>
      </c>
      <c r="Q5359" s="77">
        <v>70837000</v>
      </c>
      <c r="R5359" s="77">
        <v>0.37</v>
      </c>
      <c r="S5359" s="77">
        <v>29.143000000000001</v>
      </c>
      <c r="T5359" s="77">
        <v>7.3719999999999999</v>
      </c>
      <c r="U5359" s="77">
        <v>16.488</v>
      </c>
      <c r="V5359" s="77">
        <v>2.4804857948717829</v>
      </c>
      <c r="AC5359" s="77">
        <v>49.65</v>
      </c>
      <c r="AD5359" s="77">
        <v>47.86</v>
      </c>
      <c r="AH5359" s="77">
        <f>IF(AND(M5359&lt;Variables!$G$6,M5359&gt;Variables!$G$5),0,1)</f>
        <v>1</v>
      </c>
      <c r="AI5359" s="77">
        <f t="shared" si="168"/>
        <v>0</v>
      </c>
      <c r="AJ5359" s="77">
        <f>IF(I5359&gt;Variables!$G$7,0,1)</f>
        <v>1</v>
      </c>
      <c r="AK5359" s="77">
        <f>IF(F5359&gt;Variables!$G$8,0,1)</f>
        <v>1</v>
      </c>
      <c r="AL5359" s="77">
        <f>IF(G5359&gt;Variables!$G$9,0,1)</f>
        <v>1</v>
      </c>
      <c r="AM5359" s="77">
        <f>IF(AND(K5359&gt;Variables!$G$10,K5359&lt;Variables!$G$11),0,1)</f>
        <v>0</v>
      </c>
      <c r="AN5359" s="77">
        <f>IF(H5359&lt;Variables!$G$13,1,0)</f>
        <v>0</v>
      </c>
      <c r="AO5359" s="77">
        <f>IF(R5359&lt;Variables!$G$12,0,1)</f>
        <v>0</v>
      </c>
      <c r="AP5359" s="78">
        <f t="shared" si="169"/>
        <v>0</v>
      </c>
      <c r="AQ5359" s="77">
        <f>IF(V5359&lt;Variables!$G$15,1,0)</f>
        <v>1</v>
      </c>
      <c r="AR5359" s="77">
        <v>1</v>
      </c>
      <c r="AS5359" s="77">
        <v>0</v>
      </c>
      <c r="AT5359" s="77">
        <v>0</v>
      </c>
      <c r="AU5359" s="77">
        <v>0</v>
      </c>
      <c r="BA5359" s="77">
        <v>0.49</v>
      </c>
    </row>
    <row r="5360" spans="3:53" x14ac:dyDescent="0.25">
      <c r="C5360" s="77" t="s">
        <v>683</v>
      </c>
      <c r="D5360" s="77" t="s">
        <v>277</v>
      </c>
      <c r="E5360" s="77">
        <v>23.57</v>
      </c>
      <c r="F5360" s="77">
        <v>6.75</v>
      </c>
      <c r="G5360" s="77">
        <v>3.49</v>
      </c>
      <c r="H5360" s="77">
        <v>2440</v>
      </c>
      <c r="I5360" s="77">
        <v>6.0000000000000001E-3</v>
      </c>
      <c r="J5360" s="77" t="s">
        <v>75</v>
      </c>
      <c r="K5360" s="77">
        <v>57.49</v>
      </c>
      <c r="L5360" s="77">
        <v>23.418469999999999</v>
      </c>
      <c r="M5360" s="77">
        <v>0.13463731832180539</v>
      </c>
      <c r="N5360" s="77">
        <v>23.159314000000009</v>
      </c>
      <c r="O5360" s="77">
        <v>1.2551580759257099</v>
      </c>
      <c r="P5360" s="77">
        <v>261755</v>
      </c>
      <c r="Q5360" s="77">
        <v>2118000</v>
      </c>
      <c r="R5360" s="77">
        <v>0.12</v>
      </c>
      <c r="S5360" s="77">
        <v>29.143000000000001</v>
      </c>
      <c r="T5360" s="77">
        <v>7.3719999999999999</v>
      </c>
      <c r="U5360" s="77">
        <v>16.488</v>
      </c>
      <c r="V5360" s="77">
        <v>2.438183473734536</v>
      </c>
      <c r="AC5360" s="77">
        <v>24.13</v>
      </c>
      <c r="AD5360" s="77">
        <v>22.99</v>
      </c>
      <c r="AH5360" s="77">
        <f>IF(AND(M5360&lt;Variables!$G$6,M5360&gt;Variables!$G$5),0,1)</f>
        <v>1</v>
      </c>
      <c r="AI5360" s="77">
        <f t="shared" si="168"/>
        <v>0</v>
      </c>
      <c r="AJ5360" s="77">
        <f>IF(I5360&gt;Variables!$G$7,0,1)</f>
        <v>1</v>
      </c>
      <c r="AK5360" s="77">
        <f>IF(F5360&gt;Variables!$G$8,0,1)</f>
        <v>1</v>
      </c>
      <c r="AL5360" s="77">
        <f>IF(G5360&gt;Variables!$G$9,0,1)</f>
        <v>1</v>
      </c>
      <c r="AM5360" s="77">
        <f>IF(AND(K5360&gt;Variables!$G$10,K5360&lt;Variables!$G$11),0,1)</f>
        <v>1</v>
      </c>
      <c r="AN5360" s="77">
        <f>IF(H5360&lt;Variables!$G$13,1,0)</f>
        <v>0</v>
      </c>
      <c r="AO5360" s="77">
        <f>IF(R5360&lt;Variables!$G$12,0,1)</f>
        <v>0</v>
      </c>
      <c r="AP5360" s="78">
        <f t="shared" si="169"/>
        <v>1</v>
      </c>
      <c r="AQ5360" s="77">
        <f>IF(V5360&lt;Variables!$G$15,1,0)</f>
        <v>1</v>
      </c>
      <c r="AR5360" s="77">
        <v>1</v>
      </c>
      <c r="AS5360" s="77">
        <v>0</v>
      </c>
      <c r="AT5360" s="77">
        <v>0</v>
      </c>
      <c r="AU5360" s="77">
        <v>0</v>
      </c>
      <c r="BA5360" s="77">
        <v>0.45</v>
      </c>
    </row>
    <row r="5361" spans="3:53" x14ac:dyDescent="0.25">
      <c r="C5361" s="77" t="s">
        <v>685</v>
      </c>
      <c r="D5361" s="77" t="s">
        <v>682</v>
      </c>
      <c r="E5361" s="77">
        <v>0.85</v>
      </c>
      <c r="F5361" s="77">
        <v>17.75</v>
      </c>
      <c r="G5361" s="77">
        <v>0</v>
      </c>
      <c r="H5361" s="77">
        <v>-99999</v>
      </c>
      <c r="I5361" s="77">
        <v>-99999</v>
      </c>
      <c r="J5361" s="77" t="s">
        <v>75</v>
      </c>
      <c r="K5361" s="77">
        <v>-99999</v>
      </c>
      <c r="L5361" s="77">
        <v>0.84899999999999998</v>
      </c>
      <c r="M5361" s="77">
        <v>0</v>
      </c>
      <c r="N5361" s="77">
        <v>0.84899999999999998</v>
      </c>
      <c r="O5361" s="77">
        <v>0</v>
      </c>
      <c r="P5361" s="77">
        <v>60440</v>
      </c>
      <c r="Q5361" s="77">
        <v>41</v>
      </c>
      <c r="R5361" s="77">
        <v>1474.15</v>
      </c>
      <c r="S5361" s="77">
        <v>30.516999999999999</v>
      </c>
      <c r="T5361" s="77">
        <v>7.3570000000000011</v>
      </c>
      <c r="U5361" s="77">
        <v>17.033200000000001</v>
      </c>
      <c r="V5361" s="77">
        <v>-99999</v>
      </c>
      <c r="AC5361" s="77">
        <v>0.85</v>
      </c>
      <c r="AD5361" s="77">
        <v>0.78</v>
      </c>
      <c r="AH5361" s="77">
        <f>IF(AND(M5361&lt;Variables!$G$6,M5361&gt;Variables!$G$5),0,1)</f>
        <v>1</v>
      </c>
      <c r="AI5361" s="77">
        <f t="shared" si="168"/>
        <v>1</v>
      </c>
      <c r="AJ5361" s="77">
        <f>IF(I5361&gt;Variables!$G$7,0,1)</f>
        <v>1</v>
      </c>
      <c r="AK5361" s="77">
        <f>IF(F5361&gt;Variables!$G$8,0,1)</f>
        <v>0</v>
      </c>
      <c r="AL5361" s="77">
        <f>IF(G5361&gt;Variables!$G$9,0,1)</f>
        <v>1</v>
      </c>
      <c r="AM5361" s="77">
        <f>IF(AND(K5361&gt;Variables!$G$10,K5361&lt;Variables!$G$11),0,1)</f>
        <v>1</v>
      </c>
      <c r="AN5361" s="77">
        <f>IF(H5361&lt;Variables!$G$13,1,0)</f>
        <v>1</v>
      </c>
      <c r="AO5361" s="77">
        <f>IF(R5361&lt;Variables!$G$12,0,1)</f>
        <v>1</v>
      </c>
      <c r="AP5361" s="78">
        <f t="shared" si="169"/>
        <v>1</v>
      </c>
      <c r="AQ5361" s="77">
        <f>IF(V5361&lt;Variables!$G$15,1,0)</f>
        <v>1</v>
      </c>
      <c r="AR5361" s="77">
        <v>0</v>
      </c>
      <c r="AS5361" s="77">
        <v>0</v>
      </c>
      <c r="AT5361" s="77">
        <v>1</v>
      </c>
      <c r="AU5361" s="77">
        <v>0</v>
      </c>
      <c r="BA5361" s="77">
        <v>-2.25</v>
      </c>
    </row>
    <row r="5362" spans="3:53" x14ac:dyDescent="0.25">
      <c r="C5362" s="77" t="s">
        <v>685</v>
      </c>
      <c r="D5362" s="77" t="s">
        <v>670</v>
      </c>
      <c r="E5362" s="77">
        <v>12.23</v>
      </c>
      <c r="F5362" s="77">
        <v>9.91</v>
      </c>
      <c r="G5362" s="77">
        <v>-3.13</v>
      </c>
      <c r="H5362" s="77">
        <v>-99999</v>
      </c>
      <c r="I5362" s="77">
        <v>484.06400000000002</v>
      </c>
      <c r="J5362" s="77" t="s">
        <v>75</v>
      </c>
      <c r="K5362" s="77">
        <v>78.510000000000005</v>
      </c>
      <c r="L5362" s="77">
        <v>12.09</v>
      </c>
      <c r="M5362" s="77">
        <v>0</v>
      </c>
      <c r="N5362" s="77">
        <v>12.09</v>
      </c>
      <c r="O5362" s="77">
        <v>1.4692777827959061E-14</v>
      </c>
      <c r="P5362" s="77">
        <v>151735</v>
      </c>
      <c r="Q5362" s="77">
        <v>18826</v>
      </c>
      <c r="R5362" s="77">
        <v>8.06</v>
      </c>
      <c r="S5362" s="77">
        <v>30.516999999999999</v>
      </c>
      <c r="T5362" s="77">
        <v>7.3570000000000011</v>
      </c>
      <c r="U5362" s="77">
        <v>17.033200000000001</v>
      </c>
      <c r="V5362" s="77">
        <v>2.6623635999999999</v>
      </c>
      <c r="AC5362" s="77">
        <v>12.19</v>
      </c>
      <c r="AD5362" s="77">
        <v>11.93</v>
      </c>
      <c r="AH5362" s="77">
        <f>IF(AND(M5362&lt;Variables!$G$6,M5362&gt;Variables!$G$5),0,1)</f>
        <v>1</v>
      </c>
      <c r="AI5362" s="77">
        <f t="shared" ref="AI5362:AI5425" si="170">IF(L5362&gt;N5362,0,1)</f>
        <v>1</v>
      </c>
      <c r="AJ5362" s="77">
        <f>IF(I5362&gt;Variables!$G$7,0,1)</f>
        <v>0</v>
      </c>
      <c r="AK5362" s="77">
        <f>IF(F5362&gt;Variables!$G$8,0,1)</f>
        <v>0</v>
      </c>
      <c r="AL5362" s="77">
        <f>IF(G5362&gt;Variables!$G$9,0,1)</f>
        <v>1</v>
      </c>
      <c r="AM5362" s="77">
        <f>IF(AND(K5362&gt;Variables!$G$10,K5362&lt;Variables!$G$11),0,1)</f>
        <v>1</v>
      </c>
      <c r="AN5362" s="77">
        <f>IF(H5362&lt;Variables!$G$13,1,0)</f>
        <v>1</v>
      </c>
      <c r="AO5362" s="77">
        <f>IF(R5362&lt;Variables!$G$12,0,1)</f>
        <v>1</v>
      </c>
      <c r="AP5362" s="78">
        <f t="shared" ref="AP5362:AP5425" si="171">IF(J5362="Pass", 0,1)</f>
        <v>1</v>
      </c>
      <c r="AQ5362" s="77">
        <f>IF(V5362&lt;Variables!$G$15,1,0)</f>
        <v>1</v>
      </c>
      <c r="AR5362" s="77">
        <v>0</v>
      </c>
      <c r="AS5362" s="77">
        <v>0</v>
      </c>
      <c r="AT5362" s="77">
        <v>1</v>
      </c>
      <c r="AU5362" s="77">
        <v>0</v>
      </c>
      <c r="BA5362" s="77">
        <v>-2.25</v>
      </c>
    </row>
    <row r="5363" spans="3:53" x14ac:dyDescent="0.25">
      <c r="C5363" s="77" t="s">
        <v>685</v>
      </c>
      <c r="D5363" s="77" t="s">
        <v>277</v>
      </c>
      <c r="E5363" s="77">
        <v>23.57</v>
      </c>
      <c r="F5363" s="77">
        <v>6.93</v>
      </c>
      <c r="G5363" s="77">
        <v>3.27</v>
      </c>
      <c r="H5363" s="77">
        <v>2440</v>
      </c>
      <c r="I5363" s="77">
        <v>4.0000000000000001E-3</v>
      </c>
      <c r="J5363" s="77" t="s">
        <v>75</v>
      </c>
      <c r="K5363" s="77">
        <v>50.98</v>
      </c>
      <c r="L5363" s="77">
        <v>23.453984999999999</v>
      </c>
      <c r="M5363" s="77">
        <v>-0.23017410474169239</v>
      </c>
      <c r="N5363" s="77">
        <v>23.236006</v>
      </c>
      <c r="O5363" s="77">
        <v>0.70577533849834295</v>
      </c>
      <c r="P5363" s="77">
        <v>270109</v>
      </c>
      <c r="Q5363" s="77">
        <v>2118000</v>
      </c>
      <c r="R5363" s="77">
        <v>0.13</v>
      </c>
      <c r="S5363" s="77">
        <v>30.516999999999999</v>
      </c>
      <c r="T5363" s="77">
        <v>7.3570000000000011</v>
      </c>
      <c r="U5363" s="77">
        <v>17.033200000000001</v>
      </c>
      <c r="V5363" s="77">
        <v>2.3837887746814879</v>
      </c>
      <c r="AC5363" s="77">
        <v>24.13</v>
      </c>
      <c r="AD5363" s="77">
        <v>22.99</v>
      </c>
      <c r="AH5363" s="77">
        <f>IF(AND(M5363&lt;Variables!$G$6,M5363&gt;Variables!$G$5),0,1)</f>
        <v>1</v>
      </c>
      <c r="AI5363" s="77">
        <f t="shared" si="170"/>
        <v>0</v>
      </c>
      <c r="AJ5363" s="77">
        <f>IF(I5363&gt;Variables!$G$7,0,1)</f>
        <v>1</v>
      </c>
      <c r="AK5363" s="77">
        <f>IF(F5363&gt;Variables!$G$8,0,1)</f>
        <v>1</v>
      </c>
      <c r="AL5363" s="77">
        <f>IF(G5363&gt;Variables!$G$9,0,1)</f>
        <v>1</v>
      </c>
      <c r="AM5363" s="77">
        <f>IF(AND(K5363&gt;Variables!$G$10,K5363&lt;Variables!$G$11),0,1)</f>
        <v>1</v>
      </c>
      <c r="AN5363" s="77">
        <f>IF(H5363&lt;Variables!$G$13,1,0)</f>
        <v>0</v>
      </c>
      <c r="AO5363" s="77">
        <f>IF(R5363&lt;Variables!$G$12,0,1)</f>
        <v>0</v>
      </c>
      <c r="AP5363" s="78">
        <f t="shared" si="171"/>
        <v>1</v>
      </c>
      <c r="AQ5363" s="77">
        <f>IF(V5363&lt;Variables!$G$15,1,0)</f>
        <v>1</v>
      </c>
      <c r="AR5363" s="77">
        <v>1</v>
      </c>
      <c r="AS5363" s="77">
        <v>0</v>
      </c>
      <c r="AT5363" s="77">
        <v>0</v>
      </c>
      <c r="AU5363" s="77">
        <v>0</v>
      </c>
      <c r="BA5363" s="77">
        <v>0.3</v>
      </c>
    </row>
    <row r="5364" spans="3:53" x14ac:dyDescent="0.25">
      <c r="C5364" s="77" t="s">
        <v>685</v>
      </c>
      <c r="D5364" s="77" t="s">
        <v>280</v>
      </c>
      <c r="E5364" s="77">
        <v>47.45</v>
      </c>
      <c r="F5364" s="77">
        <v>27.12</v>
      </c>
      <c r="G5364" s="77">
        <v>11.77</v>
      </c>
      <c r="H5364" s="77">
        <v>1590</v>
      </c>
      <c r="I5364" s="77">
        <v>-99999</v>
      </c>
      <c r="J5364" s="77" t="s">
        <v>75</v>
      </c>
      <c r="K5364" s="77">
        <v>55.97</v>
      </c>
      <c r="L5364" s="77">
        <v>46.750205263157888</v>
      </c>
      <c r="M5364" s="77">
        <v>0.31977343414985882</v>
      </c>
      <c r="N5364" s="77">
        <v>46.156021276595737</v>
      </c>
      <c r="O5364" s="77">
        <v>1.6112279673061021</v>
      </c>
      <c r="P5364" s="77">
        <v>328230</v>
      </c>
      <c r="S5364" s="77">
        <v>30.516999999999999</v>
      </c>
      <c r="T5364" s="77">
        <v>7.3570000000000011</v>
      </c>
      <c r="U5364" s="77">
        <v>17.033200000000001</v>
      </c>
      <c r="V5364" s="77">
        <v>2.4150217618154901</v>
      </c>
      <c r="AC5364" s="77">
        <v>48.12</v>
      </c>
      <c r="AD5364" s="77">
        <v>42.77</v>
      </c>
      <c r="AH5364" s="77">
        <f>IF(AND(M5364&lt;Variables!$G$6,M5364&gt;Variables!$G$5),0,1)</f>
        <v>1</v>
      </c>
      <c r="AI5364" s="77">
        <f t="shared" si="170"/>
        <v>0</v>
      </c>
      <c r="AJ5364" s="77">
        <f>IF(I5364&gt;Variables!$G$7,0,1)</f>
        <v>1</v>
      </c>
      <c r="AK5364" s="77">
        <f>IF(F5364&gt;Variables!$G$8,0,1)</f>
        <v>0</v>
      </c>
      <c r="AL5364" s="77">
        <f>IF(G5364&gt;Variables!$G$9,0,1)</f>
        <v>0</v>
      </c>
      <c r="AM5364" s="77">
        <f>IF(AND(K5364&gt;Variables!$G$10,K5364&lt;Variables!$G$11),0,1)</f>
        <v>1</v>
      </c>
      <c r="AN5364" s="77">
        <f>IF(H5364&lt;Variables!$G$13,1,0)</f>
        <v>0</v>
      </c>
      <c r="AO5364" s="77">
        <f>IF(R5364&lt;Variables!$G$12,0,1)</f>
        <v>0</v>
      </c>
      <c r="AP5364" s="78">
        <f t="shared" si="171"/>
        <v>1</v>
      </c>
      <c r="AQ5364" s="77">
        <f>IF(V5364&lt;Variables!$G$15,1,0)</f>
        <v>1</v>
      </c>
      <c r="AR5364" s="77">
        <v>0</v>
      </c>
      <c r="AS5364" s="77">
        <v>0</v>
      </c>
      <c r="AT5364" s="77">
        <v>1</v>
      </c>
      <c r="AU5364" s="77">
        <v>0</v>
      </c>
      <c r="BA5364" s="77">
        <v>-2.25</v>
      </c>
    </row>
    <row r="5365" spans="3:53" x14ac:dyDescent="0.25">
      <c r="C5365" s="77" t="s">
        <v>685</v>
      </c>
      <c r="D5365" s="77" t="s">
        <v>118</v>
      </c>
      <c r="E5365" s="77">
        <v>31.8</v>
      </c>
      <c r="F5365" s="77">
        <v>7.82</v>
      </c>
      <c r="G5365" s="77">
        <v>6.05</v>
      </c>
      <c r="H5365" s="77">
        <v>2900</v>
      </c>
      <c r="I5365" s="77">
        <v>-13.092000000000001</v>
      </c>
      <c r="J5365" s="77" t="s">
        <v>74</v>
      </c>
      <c r="K5365" s="77">
        <v>57.87</v>
      </c>
      <c r="L5365" s="77">
        <v>31.714894999999999</v>
      </c>
      <c r="M5365" s="77">
        <v>8.2311481718598159E-2</v>
      </c>
      <c r="N5365" s="77">
        <v>31.402149999999999</v>
      </c>
      <c r="O5365" s="77">
        <v>1.07906624227958</v>
      </c>
      <c r="P5365" s="77">
        <v>1997000</v>
      </c>
      <c r="Q5365" s="77">
        <v>6140000</v>
      </c>
      <c r="R5365" s="77">
        <v>0.33</v>
      </c>
      <c r="S5365" s="77">
        <v>30.516999999999999</v>
      </c>
      <c r="T5365" s="77">
        <v>7.3570000000000011</v>
      </c>
      <c r="U5365" s="77">
        <v>17.033200000000001</v>
      </c>
      <c r="V5365" s="77">
        <v>2.444522280024386</v>
      </c>
      <c r="AC5365" s="77">
        <v>32.39</v>
      </c>
      <c r="AD5365" s="77">
        <v>30.91</v>
      </c>
      <c r="AH5365" s="77">
        <f>IF(AND(M5365&lt;Variables!$G$6,M5365&gt;Variables!$G$5),0,1)</f>
        <v>1</v>
      </c>
      <c r="AI5365" s="77">
        <f t="shared" si="170"/>
        <v>0</v>
      </c>
      <c r="AJ5365" s="77">
        <f>IF(I5365&gt;Variables!$G$7,0,1)</f>
        <v>1</v>
      </c>
      <c r="AK5365" s="77">
        <f>IF(F5365&gt;Variables!$G$8,0,1)</f>
        <v>1</v>
      </c>
      <c r="AL5365" s="77">
        <f>IF(G5365&gt;Variables!$G$9,0,1)</f>
        <v>1</v>
      </c>
      <c r="AM5365" s="77">
        <f>IF(AND(K5365&gt;Variables!$G$10,K5365&lt;Variables!$G$11),0,1)</f>
        <v>1</v>
      </c>
      <c r="AN5365" s="77">
        <f>IF(H5365&lt;Variables!$G$13,1,0)</f>
        <v>0</v>
      </c>
      <c r="AO5365" s="77">
        <f>IF(R5365&lt;Variables!$G$12,0,1)</f>
        <v>0</v>
      </c>
      <c r="AP5365" s="78">
        <f t="shared" si="171"/>
        <v>0</v>
      </c>
      <c r="AQ5365" s="77">
        <f>IF(V5365&lt;Variables!$G$15,1,0)</f>
        <v>1</v>
      </c>
      <c r="AR5365" s="77">
        <v>0</v>
      </c>
      <c r="AS5365" s="77">
        <v>0</v>
      </c>
      <c r="AT5365" s="77">
        <v>1</v>
      </c>
      <c r="AU5365" s="77">
        <v>0</v>
      </c>
      <c r="BA5365" s="77">
        <v>-2.25</v>
      </c>
    </row>
    <row r="5366" spans="3:53" x14ac:dyDescent="0.25">
      <c r="C5366" s="77" t="s">
        <v>685</v>
      </c>
      <c r="D5366" s="77" t="s">
        <v>673</v>
      </c>
      <c r="E5366" s="77">
        <v>1.28</v>
      </c>
      <c r="F5366" s="77">
        <v>7.53</v>
      </c>
      <c r="G5366" s="77">
        <v>3.23</v>
      </c>
      <c r="H5366" s="77">
        <v>-99999</v>
      </c>
      <c r="I5366" s="77">
        <v>57.164999999999999</v>
      </c>
      <c r="J5366" s="77" t="s">
        <v>75</v>
      </c>
      <c r="K5366" s="77">
        <v>64.790000000000006</v>
      </c>
      <c r="L5366" s="77">
        <v>1.2904</v>
      </c>
      <c r="M5366" s="77">
        <v>0</v>
      </c>
      <c r="N5366" s="77">
        <v>1.30005875</v>
      </c>
      <c r="O5366" s="77">
        <v>-0.74294719373259466</v>
      </c>
      <c r="P5366" s="77">
        <v>20146</v>
      </c>
      <c r="Q5366" s="77">
        <v>37842</v>
      </c>
      <c r="R5366" s="77">
        <v>0.53</v>
      </c>
      <c r="S5366" s="77">
        <v>30.516999999999999</v>
      </c>
      <c r="T5366" s="77">
        <v>7.3570000000000011</v>
      </c>
      <c r="U5366" s="77">
        <v>17.033200000000001</v>
      </c>
      <c r="V5366" s="77">
        <v>2.5202244</v>
      </c>
      <c r="AC5366" s="77">
        <v>1.29</v>
      </c>
      <c r="AD5366" s="77">
        <v>1.264332</v>
      </c>
      <c r="AH5366" s="77">
        <f>IF(AND(M5366&lt;Variables!$G$6,M5366&gt;Variables!$G$5),0,1)</f>
        <v>1</v>
      </c>
      <c r="AI5366" s="77">
        <f t="shared" si="170"/>
        <v>1</v>
      </c>
      <c r="AJ5366" s="77">
        <f>IF(I5366&gt;Variables!$G$7,0,1)</f>
        <v>0</v>
      </c>
      <c r="AK5366" s="77">
        <f>IF(F5366&gt;Variables!$G$8,0,1)</f>
        <v>1</v>
      </c>
      <c r="AL5366" s="77">
        <f>IF(G5366&gt;Variables!$G$9,0,1)</f>
        <v>1</v>
      </c>
      <c r="AM5366" s="77">
        <f>IF(AND(K5366&gt;Variables!$G$10,K5366&lt;Variables!$G$11),0,1)</f>
        <v>0</v>
      </c>
      <c r="AN5366" s="77">
        <f>IF(H5366&lt;Variables!$G$13,1,0)</f>
        <v>1</v>
      </c>
      <c r="AO5366" s="77">
        <f>IF(R5366&lt;Variables!$G$12,0,1)</f>
        <v>0</v>
      </c>
      <c r="AP5366" s="78">
        <f t="shared" si="171"/>
        <v>1</v>
      </c>
      <c r="AQ5366" s="77">
        <f>IF(V5366&lt;Variables!$G$15,1,0)</f>
        <v>1</v>
      </c>
      <c r="AR5366" s="77">
        <v>0</v>
      </c>
      <c r="AS5366" s="77">
        <v>0</v>
      </c>
      <c r="AT5366" s="77">
        <v>0</v>
      </c>
      <c r="AU5366" s="77">
        <v>0</v>
      </c>
      <c r="BA5366" s="77">
        <v>0</v>
      </c>
    </row>
    <row r="5367" spans="3:53" x14ac:dyDescent="0.25">
      <c r="C5367" s="77" t="s">
        <v>685</v>
      </c>
      <c r="D5367" s="77" t="s">
        <v>551</v>
      </c>
      <c r="E5367" s="77">
        <v>5.47</v>
      </c>
      <c r="F5367" s="77">
        <v>43.83</v>
      </c>
      <c r="G5367" s="77">
        <v>0.92</v>
      </c>
      <c r="H5367" s="77">
        <v>38.479999999999997</v>
      </c>
      <c r="I5367" s="77">
        <v>9.2010000000000005</v>
      </c>
      <c r="J5367" s="77" t="s">
        <v>75</v>
      </c>
      <c r="K5367" s="77">
        <v>58.31</v>
      </c>
      <c r="L5367" s="77">
        <v>5.4001199999999994</v>
      </c>
      <c r="M5367" s="77">
        <v>1.108864247461179</v>
      </c>
      <c r="N5367" s="77">
        <v>5.2539160000000003</v>
      </c>
      <c r="O5367" s="77">
        <v>3.9224837245209039</v>
      </c>
      <c r="P5367" s="77">
        <v>73310000</v>
      </c>
      <c r="Q5367" s="77">
        <v>11670000</v>
      </c>
      <c r="R5367" s="77">
        <v>6.28</v>
      </c>
      <c r="S5367" s="77">
        <v>30.516999999999999</v>
      </c>
      <c r="T5367" s="77">
        <v>7.3570000000000011</v>
      </c>
      <c r="U5367" s="77">
        <v>17.033200000000001</v>
      </c>
      <c r="V5367" s="77">
        <v>2.3976491860091991</v>
      </c>
      <c r="AC5367" s="77">
        <v>7.52</v>
      </c>
      <c r="AD5367" s="77">
        <v>5.26</v>
      </c>
      <c r="AH5367" s="77">
        <f>IF(AND(M5367&lt;Variables!$G$6,M5367&gt;Variables!$G$5),0,1)</f>
        <v>1</v>
      </c>
      <c r="AI5367" s="77">
        <f t="shared" si="170"/>
        <v>0</v>
      </c>
      <c r="AJ5367" s="77">
        <f>IF(I5367&gt;Variables!$G$7,0,1)</f>
        <v>1</v>
      </c>
      <c r="AK5367" s="77">
        <f>IF(F5367&gt;Variables!$G$8,0,1)</f>
        <v>0</v>
      </c>
      <c r="AL5367" s="77">
        <f>IF(G5367&gt;Variables!$G$9,0,1)</f>
        <v>1</v>
      </c>
      <c r="AM5367" s="77">
        <f>IF(AND(K5367&gt;Variables!$G$10,K5367&lt;Variables!$G$11),0,1)</f>
        <v>1</v>
      </c>
      <c r="AN5367" s="77">
        <f>IF(H5367&lt;Variables!$G$13,1,0)</f>
        <v>1</v>
      </c>
      <c r="AO5367" s="77">
        <f>IF(R5367&lt;Variables!$G$12,0,1)</f>
        <v>1</v>
      </c>
      <c r="AP5367" s="78">
        <f t="shared" si="171"/>
        <v>1</v>
      </c>
      <c r="AQ5367" s="77">
        <f>IF(V5367&lt;Variables!$G$15,1,0)</f>
        <v>1</v>
      </c>
      <c r="AR5367" s="77">
        <v>1</v>
      </c>
      <c r="AS5367" s="77">
        <v>0</v>
      </c>
      <c r="AT5367" s="77">
        <v>0</v>
      </c>
      <c r="AU5367" s="77">
        <v>0</v>
      </c>
      <c r="BA5367" s="77">
        <v>2</v>
      </c>
    </row>
    <row r="5368" spans="3:53" x14ac:dyDescent="0.25">
      <c r="C5368" s="77" t="s">
        <v>685</v>
      </c>
      <c r="D5368" s="77" t="s">
        <v>608</v>
      </c>
      <c r="E5368" s="77">
        <v>23.01</v>
      </c>
      <c r="F5368" s="77">
        <v>35.18</v>
      </c>
      <c r="G5368" s="77">
        <v>17.600000000000001</v>
      </c>
      <c r="H5368" s="77">
        <v>22.27</v>
      </c>
      <c r="I5368" s="77">
        <v>13.275</v>
      </c>
      <c r="J5368" s="77" t="s">
        <v>75</v>
      </c>
      <c r="K5368" s="77">
        <v>41.4</v>
      </c>
      <c r="L5368" s="77">
        <v>24.237929999999999</v>
      </c>
      <c r="M5368" s="77">
        <v>-5.8706745996873524</v>
      </c>
      <c r="N5368" s="77">
        <v>23.744302000000001</v>
      </c>
      <c r="O5368" s="77">
        <v>-3.9137895062150059</v>
      </c>
      <c r="P5368" s="77">
        <v>5000000</v>
      </c>
      <c r="Q5368" s="77">
        <v>543960</v>
      </c>
      <c r="R5368" s="77">
        <v>9.19</v>
      </c>
      <c r="S5368" s="77">
        <v>30.516999999999999</v>
      </c>
      <c r="T5368" s="77">
        <v>7.3570000000000011</v>
      </c>
      <c r="U5368" s="77">
        <v>17.033200000000001</v>
      </c>
      <c r="V5368" s="77">
        <v>2.2847327686943562</v>
      </c>
      <c r="AC5368" s="77">
        <v>23.64</v>
      </c>
      <c r="AD5368" s="77">
        <v>19.989999999999998</v>
      </c>
      <c r="AH5368" s="77">
        <f>IF(AND(M5368&lt;Variables!$G$6,M5368&gt;Variables!$G$5),0,1)</f>
        <v>0</v>
      </c>
      <c r="AI5368" s="77">
        <f t="shared" si="170"/>
        <v>0</v>
      </c>
      <c r="AJ5368" s="77">
        <f>IF(I5368&gt;Variables!$G$7,0,1)</f>
        <v>1</v>
      </c>
      <c r="AK5368" s="77">
        <f>IF(F5368&gt;Variables!$G$8,0,1)</f>
        <v>0</v>
      </c>
      <c r="AL5368" s="77">
        <f>IF(G5368&gt;Variables!$G$9,0,1)</f>
        <v>0</v>
      </c>
      <c r="AM5368" s="77">
        <f>IF(AND(K5368&gt;Variables!$G$10,K5368&lt;Variables!$G$11),0,1)</f>
        <v>1</v>
      </c>
      <c r="AN5368" s="77">
        <f>IF(H5368&lt;Variables!$G$13,1,0)</f>
        <v>1</v>
      </c>
      <c r="AO5368" s="77">
        <f>IF(R5368&lt;Variables!$G$12,0,1)</f>
        <v>1</v>
      </c>
      <c r="AP5368" s="78">
        <f t="shared" si="171"/>
        <v>1</v>
      </c>
      <c r="AQ5368" s="77">
        <f>IF(V5368&lt;Variables!$G$15,1,0)</f>
        <v>1</v>
      </c>
      <c r="AR5368" s="77">
        <v>0</v>
      </c>
      <c r="AS5368" s="77">
        <v>0</v>
      </c>
      <c r="AT5368" s="77">
        <v>1</v>
      </c>
      <c r="AU5368" s="77">
        <v>0</v>
      </c>
      <c r="BA5368" s="77">
        <v>-2.25</v>
      </c>
    </row>
    <row r="5369" spans="3:53" x14ac:dyDescent="0.25">
      <c r="C5369" s="77" t="s">
        <v>685</v>
      </c>
      <c r="D5369" s="77" t="s">
        <v>666</v>
      </c>
      <c r="E5369" s="77">
        <v>46.81</v>
      </c>
      <c r="F5369" s="77">
        <v>10.58</v>
      </c>
      <c r="G5369" s="77">
        <v>-5.86</v>
      </c>
      <c r="H5369" s="77">
        <v>2780</v>
      </c>
      <c r="I5369" s="77">
        <v>-2.3940000000000001</v>
      </c>
      <c r="J5369" s="77" t="s">
        <v>75</v>
      </c>
      <c r="K5369" s="77">
        <v>54.36</v>
      </c>
      <c r="L5369" s="77">
        <v>46.458525000000002</v>
      </c>
      <c r="M5369" s="77">
        <v>-1.8349700081952199E-2</v>
      </c>
      <c r="N5369" s="77">
        <v>46.084167999999998</v>
      </c>
      <c r="O5369" s="77">
        <v>0.79383444657176971</v>
      </c>
      <c r="P5369" s="77">
        <v>3517000</v>
      </c>
      <c r="Q5369" s="77">
        <v>1269000</v>
      </c>
      <c r="R5369" s="77">
        <v>2.77</v>
      </c>
      <c r="S5369" s="77">
        <v>30.516999999999999</v>
      </c>
      <c r="T5369" s="77">
        <v>7.3570000000000011</v>
      </c>
      <c r="U5369" s="77">
        <v>17.033200000000001</v>
      </c>
      <c r="V5369" s="77">
        <v>2.4128777457536592</v>
      </c>
      <c r="AC5369" s="77">
        <v>46.88</v>
      </c>
      <c r="AD5369" s="77">
        <v>43.42</v>
      </c>
      <c r="AH5369" s="77">
        <f>IF(AND(M5369&lt;Variables!$G$6,M5369&gt;Variables!$G$5),0,1)</f>
        <v>1</v>
      </c>
      <c r="AI5369" s="77">
        <f t="shared" si="170"/>
        <v>0</v>
      </c>
      <c r="AJ5369" s="77">
        <f>IF(I5369&gt;Variables!$G$7,0,1)</f>
        <v>1</v>
      </c>
      <c r="AK5369" s="77">
        <f>IF(F5369&gt;Variables!$G$8,0,1)</f>
        <v>0</v>
      </c>
      <c r="AL5369" s="77">
        <f>IF(G5369&gt;Variables!$G$9,0,1)</f>
        <v>1</v>
      </c>
      <c r="AM5369" s="77">
        <f>IF(AND(K5369&gt;Variables!$G$10,K5369&lt;Variables!$G$11),0,1)</f>
        <v>1</v>
      </c>
      <c r="AN5369" s="77">
        <f>IF(H5369&lt;Variables!$G$13,1,0)</f>
        <v>0</v>
      </c>
      <c r="AO5369" s="77">
        <f>IF(R5369&lt;Variables!$G$12,0,1)</f>
        <v>1</v>
      </c>
      <c r="AP5369" s="78">
        <f t="shared" si="171"/>
        <v>1</v>
      </c>
      <c r="AQ5369" s="77">
        <f>IF(V5369&lt;Variables!$G$15,1,0)</f>
        <v>1</v>
      </c>
      <c r="AR5369" s="77">
        <v>0</v>
      </c>
      <c r="AS5369" s="77">
        <v>0</v>
      </c>
      <c r="AT5369" s="77">
        <v>1</v>
      </c>
      <c r="AU5369" s="77">
        <v>0</v>
      </c>
      <c r="BA5369" s="77">
        <v>-2.25</v>
      </c>
    </row>
    <row r="5370" spans="3:53" x14ac:dyDescent="0.25">
      <c r="C5370" s="77" t="s">
        <v>685</v>
      </c>
      <c r="D5370" s="77" t="s">
        <v>196</v>
      </c>
      <c r="E5370" s="77">
        <v>51.22</v>
      </c>
      <c r="F5370" s="77">
        <v>9.18</v>
      </c>
      <c r="G5370" s="77">
        <v>8.3699999999999992</v>
      </c>
      <c r="H5370" s="77">
        <v>2160</v>
      </c>
      <c r="I5370" s="77">
        <v>1585.9110000000001</v>
      </c>
      <c r="J5370" s="77" t="s">
        <v>75</v>
      </c>
      <c r="K5370" s="77">
        <v>55.46</v>
      </c>
      <c r="L5370" s="77">
        <v>51.494375000000012</v>
      </c>
      <c r="M5370" s="77">
        <v>-0.62992317122016417</v>
      </c>
      <c r="N5370" s="77">
        <v>50.443055000000001</v>
      </c>
      <c r="O5370" s="77">
        <v>1.4411200907637349</v>
      </c>
      <c r="P5370" s="77">
        <v>121642</v>
      </c>
      <c r="Q5370" s="77">
        <v>438877</v>
      </c>
      <c r="R5370" s="77">
        <v>0.28000000000000003</v>
      </c>
      <c r="S5370" s="77">
        <v>30.516999999999999</v>
      </c>
      <c r="T5370" s="77">
        <v>7.3570000000000011</v>
      </c>
      <c r="U5370" s="77">
        <v>17.033200000000001</v>
      </c>
      <c r="V5370" s="77">
        <v>2.4498765333786459</v>
      </c>
      <c r="AC5370" s="77">
        <v>51.13</v>
      </c>
      <c r="AD5370" s="77">
        <v>48.58</v>
      </c>
      <c r="AH5370" s="77">
        <f>IF(AND(M5370&lt;Variables!$G$6,M5370&gt;Variables!$G$5),0,1)</f>
        <v>1</v>
      </c>
      <c r="AI5370" s="77">
        <f t="shared" si="170"/>
        <v>0</v>
      </c>
      <c r="AJ5370" s="77">
        <f>IF(I5370&gt;Variables!$G$7,0,1)</f>
        <v>0</v>
      </c>
      <c r="AK5370" s="77">
        <f>IF(F5370&gt;Variables!$G$8,0,1)</f>
        <v>0</v>
      </c>
      <c r="AL5370" s="77">
        <f>IF(G5370&gt;Variables!$G$9,0,1)</f>
        <v>1</v>
      </c>
      <c r="AM5370" s="77">
        <f>IF(AND(K5370&gt;Variables!$G$10,K5370&lt;Variables!$G$11),0,1)</f>
        <v>1</v>
      </c>
      <c r="AN5370" s="77">
        <f>IF(H5370&lt;Variables!$G$13,1,0)</f>
        <v>0</v>
      </c>
      <c r="AO5370" s="77">
        <f>IF(R5370&lt;Variables!$G$12,0,1)</f>
        <v>0</v>
      </c>
      <c r="AP5370" s="78">
        <f t="shared" si="171"/>
        <v>1</v>
      </c>
      <c r="AQ5370" s="77">
        <f>IF(V5370&lt;Variables!$G$15,1,0)</f>
        <v>1</v>
      </c>
      <c r="AR5370" s="77">
        <v>0</v>
      </c>
      <c r="AS5370" s="77">
        <v>0</v>
      </c>
      <c r="AT5370" s="77">
        <v>0</v>
      </c>
      <c r="AU5370" s="77">
        <v>1</v>
      </c>
      <c r="BA5370" s="77">
        <v>-1.29</v>
      </c>
    </row>
    <row r="5371" spans="3:53" x14ac:dyDescent="0.25">
      <c r="C5371" s="77" t="s">
        <v>685</v>
      </c>
      <c r="D5371" s="77" t="s">
        <v>684</v>
      </c>
      <c r="E5371" s="77">
        <v>3.36</v>
      </c>
      <c r="F5371" s="77">
        <v>7.74</v>
      </c>
      <c r="G5371" s="77">
        <v>2.76</v>
      </c>
      <c r="H5371" s="77">
        <v>-99999</v>
      </c>
      <c r="I5371" s="77">
        <v>-7.24</v>
      </c>
      <c r="J5371" s="77" t="s">
        <v>75</v>
      </c>
      <c r="K5371" s="77">
        <v>59.7</v>
      </c>
      <c r="L5371" s="77">
        <v>3.3420000000000001</v>
      </c>
      <c r="M5371" s="77">
        <v>0.2393776181926992</v>
      </c>
      <c r="N5371" s="77">
        <v>3.298</v>
      </c>
      <c r="O5371" s="77">
        <v>1.5767131594906161</v>
      </c>
      <c r="P5371" s="77">
        <v>48193</v>
      </c>
      <c r="Q5371" s="77">
        <v>9114</v>
      </c>
      <c r="R5371" s="77">
        <v>5.29</v>
      </c>
      <c r="S5371" s="77">
        <v>30.516999999999999</v>
      </c>
      <c r="T5371" s="77">
        <v>7.3570000000000011</v>
      </c>
      <c r="U5371" s="77">
        <v>17.033200000000001</v>
      </c>
      <c r="V5371" s="77">
        <v>2.4545623530819869</v>
      </c>
      <c r="AC5371" s="77">
        <v>3.45</v>
      </c>
      <c r="AD5371" s="77">
        <v>3.19</v>
      </c>
      <c r="AH5371" s="77">
        <f>IF(AND(M5371&lt;Variables!$G$6,M5371&gt;Variables!$G$5),0,1)</f>
        <v>1</v>
      </c>
      <c r="AI5371" s="77">
        <f t="shared" si="170"/>
        <v>0</v>
      </c>
      <c r="AJ5371" s="77">
        <f>IF(I5371&gt;Variables!$G$7,0,1)</f>
        <v>1</v>
      </c>
      <c r="AK5371" s="77">
        <f>IF(F5371&gt;Variables!$G$8,0,1)</f>
        <v>1</v>
      </c>
      <c r="AL5371" s="77">
        <f>IF(G5371&gt;Variables!$G$9,0,1)</f>
        <v>1</v>
      </c>
      <c r="AM5371" s="77">
        <f>IF(AND(K5371&gt;Variables!$G$10,K5371&lt;Variables!$G$11),0,1)</f>
        <v>1</v>
      </c>
      <c r="AN5371" s="77">
        <f>IF(H5371&lt;Variables!$G$13,1,0)</f>
        <v>1</v>
      </c>
      <c r="AO5371" s="77">
        <f>IF(R5371&lt;Variables!$G$12,0,1)</f>
        <v>1</v>
      </c>
      <c r="AP5371" s="78">
        <f t="shared" si="171"/>
        <v>1</v>
      </c>
      <c r="AQ5371" s="77">
        <f>IF(V5371&lt;Variables!$G$15,1,0)</f>
        <v>1</v>
      </c>
      <c r="AR5371" s="77">
        <v>0</v>
      </c>
      <c r="AS5371" s="77">
        <v>0</v>
      </c>
      <c r="AT5371" s="77">
        <v>1</v>
      </c>
      <c r="AU5371" s="77">
        <v>0</v>
      </c>
      <c r="BA5371" s="77">
        <v>-2.25</v>
      </c>
    </row>
    <row r="5372" spans="3:53" x14ac:dyDescent="0.25">
      <c r="C5372" s="77" t="s">
        <v>685</v>
      </c>
      <c r="D5372" s="77" t="s">
        <v>575</v>
      </c>
      <c r="E5372" s="77">
        <v>47.03</v>
      </c>
      <c r="F5372" s="77">
        <v>7.62</v>
      </c>
      <c r="G5372" s="77">
        <v>5.57</v>
      </c>
      <c r="H5372" s="77">
        <v>2630</v>
      </c>
      <c r="I5372" s="77">
        <v>-16.940000000000001</v>
      </c>
      <c r="J5372" s="77" t="s">
        <v>75</v>
      </c>
      <c r="K5372" s="77">
        <v>55.76</v>
      </c>
      <c r="L5372" s="77">
        <v>46.803280000000001</v>
      </c>
      <c r="M5372" s="77">
        <v>-0.16468931237298379</v>
      </c>
      <c r="N5372" s="77">
        <v>46.060192000000001</v>
      </c>
      <c r="O5372" s="77">
        <v>1.4459514193948599</v>
      </c>
      <c r="P5372" s="77">
        <v>771344</v>
      </c>
      <c r="Q5372" s="77">
        <v>1620000</v>
      </c>
      <c r="R5372" s="77">
        <v>0.48</v>
      </c>
      <c r="S5372" s="77">
        <v>30.516999999999999</v>
      </c>
      <c r="T5372" s="77">
        <v>7.3570000000000011</v>
      </c>
      <c r="U5372" s="77">
        <v>17.033200000000001</v>
      </c>
      <c r="V5372" s="77">
        <v>2.433695109070305</v>
      </c>
      <c r="AC5372" s="77">
        <v>48.879899999999999</v>
      </c>
      <c r="AD5372" s="77">
        <v>46.150100000000002</v>
      </c>
      <c r="AH5372" s="77">
        <f>IF(AND(M5372&lt;Variables!$G$6,M5372&gt;Variables!$G$5),0,1)</f>
        <v>1</v>
      </c>
      <c r="AI5372" s="77">
        <f t="shared" si="170"/>
        <v>0</v>
      </c>
      <c r="AJ5372" s="77">
        <f>IF(I5372&gt;Variables!$G$7,0,1)</f>
        <v>1</v>
      </c>
      <c r="AK5372" s="77">
        <f>IF(F5372&gt;Variables!$G$8,0,1)</f>
        <v>1</v>
      </c>
      <c r="AL5372" s="77">
        <f>IF(G5372&gt;Variables!$G$9,0,1)</f>
        <v>1</v>
      </c>
      <c r="AM5372" s="77">
        <f>IF(AND(K5372&gt;Variables!$G$10,K5372&lt;Variables!$G$11),0,1)</f>
        <v>1</v>
      </c>
      <c r="AN5372" s="77">
        <f>IF(H5372&lt;Variables!$G$13,1,0)</f>
        <v>0</v>
      </c>
      <c r="AO5372" s="77">
        <f>IF(R5372&lt;Variables!$G$12,0,1)</f>
        <v>0</v>
      </c>
      <c r="AP5372" s="78">
        <f t="shared" si="171"/>
        <v>1</v>
      </c>
      <c r="AQ5372" s="77">
        <f>IF(V5372&lt;Variables!$G$15,1,0)</f>
        <v>1</v>
      </c>
      <c r="AR5372" s="77">
        <v>1</v>
      </c>
      <c r="AS5372" s="77">
        <v>0</v>
      </c>
      <c r="AT5372" s="77">
        <v>0</v>
      </c>
      <c r="AU5372" s="77">
        <v>0</v>
      </c>
      <c r="BA5372" s="77">
        <v>0.34</v>
      </c>
    </row>
    <row r="5373" spans="3:53" x14ac:dyDescent="0.25">
      <c r="C5373" s="77" t="s">
        <v>685</v>
      </c>
      <c r="D5373" s="77" t="s">
        <v>663</v>
      </c>
      <c r="E5373" s="77">
        <v>48.43</v>
      </c>
      <c r="F5373" s="77">
        <v>7.25</v>
      </c>
      <c r="G5373" s="77">
        <v>5.61</v>
      </c>
      <c r="H5373" s="77">
        <v>74490</v>
      </c>
      <c r="I5373" s="77">
        <v>33.758000000000003</v>
      </c>
      <c r="J5373" s="77" t="s">
        <v>74</v>
      </c>
      <c r="K5373" s="77">
        <v>60.36</v>
      </c>
      <c r="L5373" s="77">
        <v>48.189565000000002</v>
      </c>
      <c r="M5373" s="77">
        <v>0.19804079991175441</v>
      </c>
      <c r="N5373" s="77">
        <v>47.828986000000008</v>
      </c>
      <c r="O5373" s="77">
        <v>0.95342602496316553</v>
      </c>
      <c r="P5373" s="77">
        <v>28146000</v>
      </c>
      <c r="Q5373" s="77">
        <v>70837000</v>
      </c>
      <c r="R5373" s="77">
        <v>0.4</v>
      </c>
      <c r="S5373" s="77">
        <v>30.516999999999999</v>
      </c>
      <c r="T5373" s="77">
        <v>7.3570000000000011</v>
      </c>
      <c r="U5373" s="77">
        <v>17.033200000000001</v>
      </c>
      <c r="V5373" s="77">
        <v>2.4632552218419912</v>
      </c>
      <c r="AC5373" s="77">
        <v>49.65</v>
      </c>
      <c r="AD5373" s="77">
        <v>47.86</v>
      </c>
      <c r="AH5373" s="77">
        <f>IF(AND(M5373&lt;Variables!$G$6,M5373&gt;Variables!$G$5),0,1)</f>
        <v>1</v>
      </c>
      <c r="AI5373" s="77">
        <f t="shared" si="170"/>
        <v>0</v>
      </c>
      <c r="AJ5373" s="77">
        <f>IF(I5373&gt;Variables!$G$7,0,1)</f>
        <v>1</v>
      </c>
      <c r="AK5373" s="77">
        <f>IF(F5373&gt;Variables!$G$8,0,1)</f>
        <v>1</v>
      </c>
      <c r="AL5373" s="77">
        <f>IF(G5373&gt;Variables!$G$9,0,1)</f>
        <v>1</v>
      </c>
      <c r="AM5373" s="77">
        <f>IF(AND(K5373&gt;Variables!$G$10,K5373&lt;Variables!$G$11),0,1)</f>
        <v>1</v>
      </c>
      <c r="AN5373" s="77">
        <f>IF(H5373&lt;Variables!$G$13,1,0)</f>
        <v>0</v>
      </c>
      <c r="AO5373" s="77">
        <f>IF(R5373&lt;Variables!$G$12,0,1)</f>
        <v>0</v>
      </c>
      <c r="AP5373" s="78">
        <f t="shared" si="171"/>
        <v>0</v>
      </c>
      <c r="AQ5373" s="77">
        <f>IF(V5373&lt;Variables!$G$15,1,0)</f>
        <v>1</v>
      </c>
      <c r="AR5373" s="77">
        <v>1</v>
      </c>
      <c r="AS5373" s="77">
        <v>0</v>
      </c>
      <c r="AT5373" s="77">
        <v>0</v>
      </c>
      <c r="AU5373" s="77">
        <v>0</v>
      </c>
      <c r="BA5373" s="77">
        <v>0.66</v>
      </c>
    </row>
    <row r="5374" spans="3:53" x14ac:dyDescent="0.25">
      <c r="C5374" s="77" t="s">
        <v>685</v>
      </c>
      <c r="D5374" s="77" t="s">
        <v>83</v>
      </c>
      <c r="E5374" s="77">
        <v>33.89</v>
      </c>
      <c r="F5374" s="77">
        <v>6.94</v>
      </c>
      <c r="G5374" s="77">
        <v>5.36</v>
      </c>
      <c r="H5374" s="77">
        <v>27750</v>
      </c>
      <c r="I5374" s="77">
        <v>119.389</v>
      </c>
      <c r="J5374" s="77" t="s">
        <v>75</v>
      </c>
      <c r="K5374" s="77">
        <v>56.89</v>
      </c>
      <c r="L5374" s="77">
        <v>33.593335000000003</v>
      </c>
      <c r="M5374" s="77">
        <v>0.55566081783781762</v>
      </c>
      <c r="N5374" s="77">
        <v>33.621836000000002</v>
      </c>
      <c r="O5374" s="77">
        <v>0.47042047317106439</v>
      </c>
      <c r="P5374" s="77">
        <v>8691000</v>
      </c>
      <c r="Q5374" s="77">
        <v>13963000</v>
      </c>
      <c r="R5374" s="77">
        <v>0.62</v>
      </c>
      <c r="S5374" s="77">
        <v>30.516999999999999</v>
      </c>
      <c r="T5374" s="77">
        <v>7.3570000000000011</v>
      </c>
      <c r="U5374" s="77">
        <v>17.033200000000001</v>
      </c>
      <c r="V5374" s="77">
        <v>2.412876501971418</v>
      </c>
      <c r="AC5374" s="77">
        <v>33.99</v>
      </c>
      <c r="AD5374" s="77">
        <v>33.159999999999997</v>
      </c>
      <c r="AH5374" s="77">
        <f>IF(AND(M5374&lt;Variables!$G$6,M5374&gt;Variables!$G$5),0,1)</f>
        <v>1</v>
      </c>
      <c r="AI5374" s="77">
        <f t="shared" si="170"/>
        <v>1</v>
      </c>
      <c r="AJ5374" s="77">
        <f>IF(I5374&gt;Variables!$G$7,0,1)</f>
        <v>0</v>
      </c>
      <c r="AK5374" s="77">
        <f>IF(F5374&gt;Variables!$G$8,0,1)</f>
        <v>1</v>
      </c>
      <c r="AL5374" s="77">
        <f>IF(G5374&gt;Variables!$G$9,0,1)</f>
        <v>1</v>
      </c>
      <c r="AM5374" s="77">
        <f>IF(AND(K5374&gt;Variables!$G$10,K5374&lt;Variables!$G$11),0,1)</f>
        <v>1</v>
      </c>
      <c r="AN5374" s="77">
        <f>IF(H5374&lt;Variables!$G$13,1,0)</f>
        <v>0</v>
      </c>
      <c r="AO5374" s="77">
        <f>IF(R5374&lt;Variables!$G$12,0,1)</f>
        <v>0</v>
      </c>
      <c r="AP5374" s="78">
        <f t="shared" si="171"/>
        <v>1</v>
      </c>
      <c r="AQ5374" s="77">
        <f>IF(V5374&lt;Variables!$G$15,1,0)</f>
        <v>1</v>
      </c>
      <c r="AR5374" s="77">
        <v>0</v>
      </c>
      <c r="AS5374" s="77">
        <v>1</v>
      </c>
      <c r="AT5374" s="77">
        <v>0</v>
      </c>
      <c r="AU5374" s="77">
        <v>0</v>
      </c>
      <c r="BA5374" s="77">
        <v>0.13</v>
      </c>
    </row>
    <row r="5375" spans="3:53" x14ac:dyDescent="0.25">
      <c r="C5375" s="77" t="s">
        <v>685</v>
      </c>
      <c r="D5375" s="77" t="s">
        <v>180</v>
      </c>
      <c r="E5375" s="77">
        <v>15.64</v>
      </c>
      <c r="F5375" s="77">
        <v>6.99</v>
      </c>
      <c r="G5375" s="77">
        <v>4.88</v>
      </c>
      <c r="H5375" s="77">
        <v>3820</v>
      </c>
      <c r="I5375" s="77">
        <v>-80.847999999999999</v>
      </c>
      <c r="J5375" s="77" t="s">
        <v>75</v>
      </c>
      <c r="K5375" s="77">
        <v>45.29</v>
      </c>
      <c r="L5375" s="77">
        <v>15.655514999999999</v>
      </c>
      <c r="M5375" s="77">
        <v>-0.41847872778378448</v>
      </c>
      <c r="N5375" s="77">
        <v>15.711164</v>
      </c>
      <c r="O5375" s="77">
        <v>-0.77119683812098216</v>
      </c>
      <c r="P5375" s="77">
        <v>2922000</v>
      </c>
      <c r="Q5375" s="77">
        <v>13133000</v>
      </c>
      <c r="R5375" s="77">
        <v>0.22</v>
      </c>
      <c r="S5375" s="77">
        <v>30.516999999999999</v>
      </c>
      <c r="T5375" s="77">
        <v>7.3570000000000011</v>
      </c>
      <c r="U5375" s="77">
        <v>17.033200000000001</v>
      </c>
      <c r="V5375" s="77">
        <v>2.3233924983972738</v>
      </c>
      <c r="AC5375" s="77">
        <v>15.71</v>
      </c>
      <c r="AD5375" s="77">
        <v>14.87</v>
      </c>
      <c r="AH5375" s="77">
        <f>IF(AND(M5375&lt;Variables!$G$6,M5375&gt;Variables!$G$5),0,1)</f>
        <v>1</v>
      </c>
      <c r="AI5375" s="77">
        <f t="shared" si="170"/>
        <v>1</v>
      </c>
      <c r="AJ5375" s="77">
        <f>IF(I5375&gt;Variables!$G$7,0,1)</f>
        <v>1</v>
      </c>
      <c r="AK5375" s="77">
        <f>IF(F5375&gt;Variables!$G$8,0,1)</f>
        <v>1</v>
      </c>
      <c r="AL5375" s="77">
        <f>IF(G5375&gt;Variables!$G$9,0,1)</f>
        <v>1</v>
      </c>
      <c r="AM5375" s="77">
        <f>IF(AND(K5375&gt;Variables!$G$10,K5375&lt;Variables!$G$11),0,1)</f>
        <v>1</v>
      </c>
      <c r="AN5375" s="77">
        <f>IF(H5375&lt;Variables!$G$13,1,0)</f>
        <v>0</v>
      </c>
      <c r="AO5375" s="77">
        <f>IF(R5375&lt;Variables!$G$12,0,1)</f>
        <v>0</v>
      </c>
      <c r="AP5375" s="78">
        <f t="shared" si="171"/>
        <v>1</v>
      </c>
      <c r="AQ5375" s="77">
        <f>IF(V5375&lt;Variables!$G$15,1,0)</f>
        <v>1</v>
      </c>
      <c r="AR5375" s="77">
        <v>0</v>
      </c>
      <c r="AS5375" s="77">
        <v>0</v>
      </c>
      <c r="AT5375" s="77">
        <v>1</v>
      </c>
      <c r="AU5375" s="77">
        <v>0</v>
      </c>
      <c r="BA5375" s="77">
        <v>-2.25</v>
      </c>
    </row>
    <row r="5376" spans="3:53" x14ac:dyDescent="0.25">
      <c r="C5376" s="77" t="s">
        <v>685</v>
      </c>
      <c r="D5376" s="77" t="s">
        <v>667</v>
      </c>
      <c r="E5376" s="77">
        <v>86.21</v>
      </c>
      <c r="F5376" s="77">
        <v>79.69</v>
      </c>
      <c r="G5376" s="77">
        <v>0.88</v>
      </c>
      <c r="H5376" s="77">
        <v>-99999</v>
      </c>
      <c r="I5376" s="77">
        <v>7.6999999999999999E-2</v>
      </c>
      <c r="J5376" s="77" t="s">
        <v>74</v>
      </c>
      <c r="K5376" s="77">
        <v>82.54</v>
      </c>
      <c r="L5376" s="77">
        <v>85.999933333333331</v>
      </c>
      <c r="M5376" s="77">
        <v>7.751943994012372E-5</v>
      </c>
      <c r="N5376" s="77">
        <v>86.10369</v>
      </c>
      <c r="O5376" s="77">
        <v>-0.1204245718156798</v>
      </c>
      <c r="P5376" s="77">
        <v>29036</v>
      </c>
      <c r="Q5376" s="77">
        <v>530</v>
      </c>
      <c r="R5376" s="77">
        <v>54.78</v>
      </c>
      <c r="S5376" s="77">
        <v>30.516999999999999</v>
      </c>
      <c r="T5376" s="77">
        <v>7.3570000000000011</v>
      </c>
      <c r="U5376" s="77">
        <v>17.033200000000001</v>
      </c>
      <c r="V5376" s="77">
        <v>2.7041050995648832</v>
      </c>
      <c r="AC5376" s="77">
        <v>86.5</v>
      </c>
      <c r="AD5376" s="77">
        <v>85.62</v>
      </c>
      <c r="AH5376" s="77">
        <f>IF(AND(M5376&lt;Variables!$G$6,M5376&gt;Variables!$G$5),0,1)</f>
        <v>1</v>
      </c>
      <c r="AI5376" s="77">
        <f t="shared" si="170"/>
        <v>1</v>
      </c>
      <c r="AJ5376" s="77">
        <f>IF(I5376&gt;Variables!$G$7,0,1)</f>
        <v>1</v>
      </c>
      <c r="AK5376" s="77">
        <f>IF(F5376&gt;Variables!$G$8,0,1)</f>
        <v>0</v>
      </c>
      <c r="AL5376" s="77">
        <f>IF(G5376&gt;Variables!$G$9,0,1)</f>
        <v>1</v>
      </c>
      <c r="AM5376" s="77">
        <f>IF(AND(K5376&gt;Variables!$G$10,K5376&lt;Variables!$G$11),0,1)</f>
        <v>1</v>
      </c>
      <c r="AN5376" s="77">
        <f>IF(H5376&lt;Variables!$G$13,1,0)</f>
        <v>1</v>
      </c>
      <c r="AO5376" s="77">
        <f>IF(R5376&lt;Variables!$G$12,0,1)</f>
        <v>1</v>
      </c>
      <c r="AP5376" s="78">
        <f t="shared" si="171"/>
        <v>0</v>
      </c>
      <c r="AQ5376" s="77">
        <f>IF(V5376&lt;Variables!$G$15,1,0)</f>
        <v>0</v>
      </c>
      <c r="AR5376" s="77">
        <v>0</v>
      </c>
      <c r="AS5376" s="77">
        <v>0</v>
      </c>
      <c r="AT5376" s="77">
        <v>0</v>
      </c>
      <c r="AU5376" s="77">
        <v>0</v>
      </c>
      <c r="BA5376" s="77">
        <v>0</v>
      </c>
    </row>
    <row r="5377" spans="3:53" x14ac:dyDescent="0.25">
      <c r="C5377" s="77" t="s">
        <v>685</v>
      </c>
      <c r="D5377" s="77" t="s">
        <v>78</v>
      </c>
      <c r="E5377" s="77">
        <v>125.58</v>
      </c>
      <c r="F5377" s="77">
        <v>40.68</v>
      </c>
      <c r="G5377" s="77">
        <v>-11.01</v>
      </c>
      <c r="H5377" s="77">
        <v>5920</v>
      </c>
      <c r="I5377" s="77">
        <v>7.165</v>
      </c>
      <c r="J5377" s="77" t="s">
        <v>74</v>
      </c>
      <c r="K5377" s="77">
        <v>37.880000000000003</v>
      </c>
      <c r="L5377" s="77">
        <v>127.77460499999999</v>
      </c>
      <c r="M5377" s="77">
        <v>-2.390619794911502</v>
      </c>
      <c r="N5377" s="77">
        <v>128.41358600000001</v>
      </c>
      <c r="O5377" s="77">
        <v>-2.8763202672340369</v>
      </c>
      <c r="P5377" s="77">
        <v>9643000</v>
      </c>
      <c r="Q5377" s="77">
        <v>1288000</v>
      </c>
      <c r="R5377" s="77">
        <v>7.49</v>
      </c>
      <c r="S5377" s="77">
        <v>30.516999999999999</v>
      </c>
      <c r="T5377" s="77">
        <v>7.3570000000000011</v>
      </c>
      <c r="U5377" s="77">
        <v>17.033200000000001</v>
      </c>
      <c r="V5377" s="77">
        <v>2.219915101859121</v>
      </c>
      <c r="AC5377" s="77">
        <v>139.44999999999999</v>
      </c>
      <c r="AD5377" s="77">
        <v>121.66</v>
      </c>
      <c r="AH5377" s="77">
        <f>IF(AND(M5377&lt;Variables!$G$6,M5377&gt;Variables!$G$5),0,1)</f>
        <v>0</v>
      </c>
      <c r="AI5377" s="77">
        <f t="shared" si="170"/>
        <v>1</v>
      </c>
      <c r="AJ5377" s="77">
        <f>IF(I5377&gt;Variables!$G$7,0,1)</f>
        <v>1</v>
      </c>
      <c r="AK5377" s="77">
        <f>IF(F5377&gt;Variables!$G$8,0,1)</f>
        <v>0</v>
      </c>
      <c r="AL5377" s="77">
        <f>IF(G5377&gt;Variables!$G$9,0,1)</f>
        <v>1</v>
      </c>
      <c r="AM5377" s="77">
        <f>IF(AND(K5377&gt;Variables!$G$10,K5377&lt;Variables!$G$11),0,1)</f>
        <v>1</v>
      </c>
      <c r="AN5377" s="77">
        <f>IF(H5377&lt;Variables!$G$13,1,0)</f>
        <v>0</v>
      </c>
      <c r="AO5377" s="77">
        <f>IF(R5377&lt;Variables!$G$12,0,1)</f>
        <v>1</v>
      </c>
      <c r="AP5377" s="78">
        <f t="shared" si="171"/>
        <v>0</v>
      </c>
      <c r="AQ5377" s="77">
        <f>IF(V5377&lt;Variables!$G$15,1,0)</f>
        <v>1</v>
      </c>
      <c r="AR5377" s="77">
        <v>0</v>
      </c>
      <c r="AS5377" s="77">
        <v>0</v>
      </c>
      <c r="AT5377" s="77">
        <v>1</v>
      </c>
      <c r="AU5377" s="77">
        <v>0</v>
      </c>
      <c r="BA5377" s="77">
        <v>-2.25</v>
      </c>
    </row>
    <row r="5378" spans="3:53" x14ac:dyDescent="0.25">
      <c r="C5378" s="77" t="s">
        <v>685</v>
      </c>
      <c r="D5378" s="77" t="s">
        <v>662</v>
      </c>
      <c r="E5378" s="77">
        <v>8.66</v>
      </c>
      <c r="F5378" s="77">
        <v>24.67</v>
      </c>
      <c r="G5378" s="77">
        <v>1.77</v>
      </c>
      <c r="H5378" s="77">
        <v>583.41</v>
      </c>
      <c r="I5378" s="77">
        <v>25.579000000000001</v>
      </c>
      <c r="J5378" s="77" t="s">
        <v>74</v>
      </c>
      <c r="K5378" s="77">
        <v>53.3</v>
      </c>
      <c r="L5378" s="77">
        <v>8.6307368421052626</v>
      </c>
      <c r="M5378" s="77">
        <v>-8.5374182846951405E-3</v>
      </c>
      <c r="N5378" s="77">
        <v>8.652712244897959</v>
      </c>
      <c r="O5378" s="77">
        <v>-0.26248700124461433</v>
      </c>
      <c r="P5378" s="77">
        <v>2400000</v>
      </c>
      <c r="Q5378" s="77">
        <v>659720</v>
      </c>
      <c r="R5378" s="77">
        <v>3.64</v>
      </c>
      <c r="S5378" s="77">
        <v>30.516999999999999</v>
      </c>
      <c r="T5378" s="77">
        <v>7.3570000000000011</v>
      </c>
      <c r="U5378" s="77">
        <v>17.033200000000001</v>
      </c>
      <c r="V5378" s="77">
        <v>2.4014913378866218</v>
      </c>
      <c r="AC5378" s="77">
        <v>8.9700000000000006</v>
      </c>
      <c r="AD5378" s="77">
        <v>8.6199999999999992</v>
      </c>
      <c r="AH5378" s="77">
        <f>IF(AND(M5378&lt;Variables!$G$6,M5378&gt;Variables!$G$5),0,1)</f>
        <v>1</v>
      </c>
      <c r="AI5378" s="77">
        <f t="shared" si="170"/>
        <v>1</v>
      </c>
      <c r="AJ5378" s="77">
        <f>IF(I5378&gt;Variables!$G$7,0,1)</f>
        <v>1</v>
      </c>
      <c r="AK5378" s="77">
        <f>IF(F5378&gt;Variables!$G$8,0,1)</f>
        <v>0</v>
      </c>
      <c r="AL5378" s="77">
        <f>IF(G5378&gt;Variables!$G$9,0,1)</f>
        <v>1</v>
      </c>
      <c r="AM5378" s="77">
        <f>IF(AND(K5378&gt;Variables!$G$10,K5378&lt;Variables!$G$11),0,1)</f>
        <v>1</v>
      </c>
      <c r="AN5378" s="77">
        <f>IF(H5378&lt;Variables!$G$13,1,0)</f>
        <v>1</v>
      </c>
      <c r="AO5378" s="77">
        <f>IF(R5378&lt;Variables!$G$12,0,1)</f>
        <v>1</v>
      </c>
      <c r="AP5378" s="78">
        <f t="shared" si="171"/>
        <v>0</v>
      </c>
      <c r="AQ5378" s="77">
        <f>IF(V5378&lt;Variables!$G$15,1,0)</f>
        <v>1</v>
      </c>
      <c r="AR5378" s="77">
        <v>1</v>
      </c>
      <c r="AS5378" s="77">
        <v>0</v>
      </c>
      <c r="AT5378" s="77">
        <v>0</v>
      </c>
      <c r="AU5378" s="77">
        <v>0</v>
      </c>
      <c r="BA5378" s="77">
        <v>1.54</v>
      </c>
    </row>
    <row r="5379" spans="3:53" x14ac:dyDescent="0.25">
      <c r="C5379" s="77" t="s">
        <v>685</v>
      </c>
      <c r="D5379" s="77" t="s">
        <v>581</v>
      </c>
      <c r="E5379" s="77">
        <v>107.5</v>
      </c>
      <c r="F5379" s="77">
        <v>14.78</v>
      </c>
      <c r="G5379" s="77">
        <v>-2.92</v>
      </c>
      <c r="H5379" s="77">
        <v>5880</v>
      </c>
      <c r="I5379" s="77">
        <v>43.463999999999999</v>
      </c>
      <c r="J5379" s="77" t="s">
        <v>74</v>
      </c>
      <c r="K5379" s="77">
        <v>33.229999999999997</v>
      </c>
      <c r="L5379" s="77">
        <v>108.467095</v>
      </c>
      <c r="M5379" s="77">
        <v>-1.099038376569405</v>
      </c>
      <c r="N5379" s="77">
        <v>109.27157200000001</v>
      </c>
      <c r="O5379" s="77">
        <v>-1.827165074553871</v>
      </c>
      <c r="P5379" s="77">
        <v>1575000</v>
      </c>
      <c r="Q5379" s="77">
        <v>826738</v>
      </c>
      <c r="R5379" s="77">
        <v>1.91</v>
      </c>
      <c r="S5379" s="77">
        <v>30.516999999999999</v>
      </c>
      <c r="T5379" s="77">
        <v>7.3570000000000011</v>
      </c>
      <c r="U5379" s="77">
        <v>17.033200000000001</v>
      </c>
      <c r="V5379" s="77">
        <v>2.168609434906005</v>
      </c>
      <c r="AC5379" s="77">
        <v>110</v>
      </c>
      <c r="AD5379" s="77">
        <v>105.51</v>
      </c>
      <c r="AH5379" s="77">
        <f>IF(AND(M5379&lt;Variables!$G$6,M5379&gt;Variables!$G$5),0,1)</f>
        <v>0</v>
      </c>
      <c r="AI5379" s="77">
        <f t="shared" si="170"/>
        <v>1</v>
      </c>
      <c r="AJ5379" s="77">
        <f>IF(I5379&gt;Variables!$G$7,0,1)</f>
        <v>1</v>
      </c>
      <c r="AK5379" s="77">
        <f>IF(F5379&gt;Variables!$G$8,0,1)</f>
        <v>0</v>
      </c>
      <c r="AL5379" s="77">
        <f>IF(G5379&gt;Variables!$G$9,0,1)</f>
        <v>1</v>
      </c>
      <c r="AM5379" s="77">
        <f>IF(AND(K5379&gt;Variables!$G$10,K5379&lt;Variables!$G$11),0,1)</f>
        <v>1</v>
      </c>
      <c r="AN5379" s="77">
        <f>IF(H5379&lt;Variables!$G$13,1,0)</f>
        <v>0</v>
      </c>
      <c r="AO5379" s="77">
        <f>IF(R5379&lt;Variables!$G$12,0,1)</f>
        <v>0</v>
      </c>
      <c r="AP5379" s="78">
        <f t="shared" si="171"/>
        <v>0</v>
      </c>
      <c r="AQ5379" s="77">
        <f>IF(V5379&lt;Variables!$G$15,1,0)</f>
        <v>1</v>
      </c>
      <c r="AR5379" s="77">
        <v>0</v>
      </c>
      <c r="AS5379" s="77">
        <v>0</v>
      </c>
      <c r="AT5379" s="77">
        <v>0</v>
      </c>
      <c r="AU5379" s="77">
        <v>1</v>
      </c>
      <c r="BA5379" s="77">
        <v>-1.56</v>
      </c>
    </row>
    <row r="5380" spans="3:53" x14ac:dyDescent="0.25">
      <c r="C5380" s="77" t="s">
        <v>685</v>
      </c>
      <c r="D5380" s="77" t="s">
        <v>660</v>
      </c>
      <c r="E5380" s="77">
        <v>17.28</v>
      </c>
      <c r="F5380" s="77">
        <v>10.89</v>
      </c>
      <c r="G5380" s="77">
        <v>10.01</v>
      </c>
      <c r="H5380" s="77">
        <v>1910</v>
      </c>
      <c r="I5380" s="77">
        <v>1.3129999999999999</v>
      </c>
      <c r="J5380" s="77" t="s">
        <v>74</v>
      </c>
      <c r="K5380" s="77">
        <v>47.78</v>
      </c>
      <c r="L5380" s="77">
        <v>17.376345000000001</v>
      </c>
      <c r="M5380" s="77">
        <v>-0.66955968012837308</v>
      </c>
      <c r="N5380" s="77">
        <v>17.238555999999999</v>
      </c>
      <c r="O5380" s="77">
        <v>0.1243955700234174</v>
      </c>
      <c r="P5380" s="77">
        <v>22195000</v>
      </c>
      <c r="Q5380" s="77">
        <v>18330000</v>
      </c>
      <c r="R5380" s="77">
        <v>1.21</v>
      </c>
      <c r="S5380" s="77">
        <v>30.516999999999999</v>
      </c>
      <c r="T5380" s="77">
        <v>7.3570000000000011</v>
      </c>
      <c r="U5380" s="77">
        <v>17.033200000000001</v>
      </c>
      <c r="V5380" s="77">
        <v>2.3571165635325499</v>
      </c>
      <c r="AC5380" s="77">
        <v>17.5</v>
      </c>
      <c r="AD5380" s="77">
        <v>16.350000000000001</v>
      </c>
      <c r="AH5380" s="77">
        <f>IF(AND(M5380&lt;Variables!$G$6,M5380&gt;Variables!$G$5),0,1)</f>
        <v>1</v>
      </c>
      <c r="AI5380" s="77">
        <f t="shared" si="170"/>
        <v>0</v>
      </c>
      <c r="AJ5380" s="77">
        <f>IF(I5380&gt;Variables!$G$7,0,1)</f>
        <v>1</v>
      </c>
      <c r="AK5380" s="77">
        <f>IF(F5380&gt;Variables!$G$8,0,1)</f>
        <v>0</v>
      </c>
      <c r="AL5380" s="77">
        <f>IF(G5380&gt;Variables!$G$9,0,1)</f>
        <v>1</v>
      </c>
      <c r="AM5380" s="77">
        <f>IF(AND(K5380&gt;Variables!$G$10,K5380&lt;Variables!$G$11),0,1)</f>
        <v>1</v>
      </c>
      <c r="AN5380" s="77">
        <f>IF(H5380&lt;Variables!$G$13,1,0)</f>
        <v>0</v>
      </c>
      <c r="AO5380" s="77">
        <f>IF(R5380&lt;Variables!$G$12,0,1)</f>
        <v>0</v>
      </c>
      <c r="AP5380" s="78">
        <f t="shared" si="171"/>
        <v>0</v>
      </c>
      <c r="AQ5380" s="77">
        <f>IF(V5380&lt;Variables!$G$15,1,0)</f>
        <v>1</v>
      </c>
      <c r="AR5380" s="77">
        <v>0</v>
      </c>
      <c r="AS5380" s="77">
        <v>0</v>
      </c>
      <c r="AT5380" s="77">
        <v>1</v>
      </c>
      <c r="AU5380" s="77">
        <v>0</v>
      </c>
      <c r="BA5380" s="77">
        <v>-2.25</v>
      </c>
    </row>
    <row r="5381" spans="3:53" x14ac:dyDescent="0.25">
      <c r="C5381" s="77" t="s">
        <v>685</v>
      </c>
      <c r="D5381" s="77" t="s">
        <v>661</v>
      </c>
      <c r="E5381" s="77">
        <v>47.35</v>
      </c>
      <c r="F5381" s="77">
        <v>10</v>
      </c>
      <c r="G5381" s="77">
        <v>9.1300000000000008</v>
      </c>
      <c r="H5381" s="77">
        <v>1770</v>
      </c>
      <c r="I5381" s="77">
        <v>0.27300000000000002</v>
      </c>
      <c r="J5381" s="77" t="s">
        <v>74</v>
      </c>
      <c r="K5381" s="77">
        <v>49.82</v>
      </c>
      <c r="L5381" s="77">
        <v>47.431584999999998</v>
      </c>
      <c r="M5381" s="77">
        <v>-0.23525463043243869</v>
      </c>
      <c r="N5381" s="77">
        <v>47.353740000000009</v>
      </c>
      <c r="O5381" s="77">
        <v>-7.1250971940144028E-2</v>
      </c>
      <c r="P5381" s="77">
        <v>1931000</v>
      </c>
      <c r="Q5381" s="77">
        <v>2052000</v>
      </c>
      <c r="R5381" s="77">
        <v>0.94</v>
      </c>
      <c r="S5381" s="77">
        <v>30.516999999999999</v>
      </c>
      <c r="T5381" s="77">
        <v>7.3570000000000011</v>
      </c>
      <c r="U5381" s="77">
        <v>17.033200000000001</v>
      </c>
      <c r="V5381" s="77">
        <v>2.37112952562416</v>
      </c>
      <c r="AC5381" s="77">
        <v>53.69</v>
      </c>
      <c r="AD5381" s="77">
        <v>47.05</v>
      </c>
      <c r="AH5381" s="77">
        <f>IF(AND(M5381&lt;Variables!$G$6,M5381&gt;Variables!$G$5),0,1)</f>
        <v>1</v>
      </c>
      <c r="AI5381" s="77">
        <f t="shared" si="170"/>
        <v>0</v>
      </c>
      <c r="AJ5381" s="77">
        <f>IF(I5381&gt;Variables!$G$7,0,1)</f>
        <v>1</v>
      </c>
      <c r="AK5381" s="77">
        <f>IF(F5381&gt;Variables!$G$8,0,1)</f>
        <v>0</v>
      </c>
      <c r="AL5381" s="77">
        <f>IF(G5381&gt;Variables!$G$9,0,1)</f>
        <v>1</v>
      </c>
      <c r="AM5381" s="77">
        <f>IF(AND(K5381&gt;Variables!$G$10,K5381&lt;Variables!$G$11),0,1)</f>
        <v>1</v>
      </c>
      <c r="AN5381" s="77">
        <f>IF(H5381&lt;Variables!$G$13,1,0)</f>
        <v>0</v>
      </c>
      <c r="AO5381" s="77">
        <f>IF(R5381&lt;Variables!$G$12,0,1)</f>
        <v>0</v>
      </c>
      <c r="AP5381" s="78">
        <f t="shared" si="171"/>
        <v>0</v>
      </c>
      <c r="AQ5381" s="77">
        <f>IF(V5381&lt;Variables!$G$15,1,0)</f>
        <v>1</v>
      </c>
      <c r="AR5381" s="77">
        <v>1</v>
      </c>
      <c r="AS5381" s="77">
        <v>0</v>
      </c>
      <c r="AT5381" s="77">
        <v>0</v>
      </c>
      <c r="AU5381" s="77">
        <v>0</v>
      </c>
      <c r="BA5381" s="77">
        <v>2</v>
      </c>
    </row>
    <row r="5382" spans="3:53" x14ac:dyDescent="0.25">
      <c r="C5382" s="77" t="s">
        <v>685</v>
      </c>
      <c r="D5382" s="77" t="s">
        <v>536</v>
      </c>
      <c r="E5382" s="77">
        <v>27.13</v>
      </c>
      <c r="F5382" s="77">
        <v>9.14</v>
      </c>
      <c r="G5382" s="77">
        <v>9.6199999999999992</v>
      </c>
      <c r="H5382" s="77">
        <v>2140</v>
      </c>
      <c r="I5382" s="77">
        <v>-19.039000000000001</v>
      </c>
      <c r="J5382" s="77" t="s">
        <v>74</v>
      </c>
      <c r="K5382" s="77">
        <v>73.89</v>
      </c>
      <c r="L5382" s="77">
        <v>26.599830000000001</v>
      </c>
      <c r="M5382" s="77">
        <v>1.1284658586163949</v>
      </c>
      <c r="N5382" s="77">
        <v>26.101832000000009</v>
      </c>
      <c r="O5382" s="77">
        <v>3.057900303702795</v>
      </c>
      <c r="P5382" s="77">
        <v>494204</v>
      </c>
      <c r="Q5382" s="77">
        <v>2899000</v>
      </c>
      <c r="R5382" s="77">
        <v>0.17</v>
      </c>
      <c r="S5382" s="77">
        <v>30.516999999999999</v>
      </c>
      <c r="T5382" s="77">
        <v>7.3570000000000011</v>
      </c>
      <c r="U5382" s="77">
        <v>17.033200000000001</v>
      </c>
      <c r="V5382" s="77">
        <v>2.507302553117519</v>
      </c>
      <c r="AC5382" s="77">
        <v>27.13</v>
      </c>
      <c r="AD5382" s="77">
        <v>24.96</v>
      </c>
      <c r="AH5382" s="77">
        <f>IF(AND(M5382&lt;Variables!$G$6,M5382&gt;Variables!$G$5),0,1)</f>
        <v>1</v>
      </c>
      <c r="AI5382" s="77">
        <f t="shared" si="170"/>
        <v>0</v>
      </c>
      <c r="AJ5382" s="77">
        <f>IF(I5382&gt;Variables!$G$7,0,1)</f>
        <v>1</v>
      </c>
      <c r="AK5382" s="77">
        <f>IF(F5382&gt;Variables!$G$8,0,1)</f>
        <v>0</v>
      </c>
      <c r="AL5382" s="77">
        <f>IF(G5382&gt;Variables!$G$9,0,1)</f>
        <v>1</v>
      </c>
      <c r="AM5382" s="77">
        <f>IF(AND(K5382&gt;Variables!$G$10,K5382&lt;Variables!$G$11),0,1)</f>
        <v>1</v>
      </c>
      <c r="AN5382" s="77">
        <f>IF(H5382&lt;Variables!$G$13,1,0)</f>
        <v>0</v>
      </c>
      <c r="AO5382" s="77">
        <f>IF(R5382&lt;Variables!$G$12,0,1)</f>
        <v>0</v>
      </c>
      <c r="AP5382" s="78">
        <f t="shared" si="171"/>
        <v>0</v>
      </c>
      <c r="AQ5382" s="77">
        <f>IF(V5382&lt;Variables!$G$15,1,0)</f>
        <v>1</v>
      </c>
      <c r="AR5382" s="77">
        <v>0</v>
      </c>
      <c r="AS5382" s="77">
        <v>0</v>
      </c>
      <c r="AT5382" s="77">
        <v>1</v>
      </c>
      <c r="AU5382" s="77">
        <v>0</v>
      </c>
      <c r="BA5382" s="77">
        <v>-1.59</v>
      </c>
    </row>
    <row r="5383" spans="3:53" x14ac:dyDescent="0.25">
      <c r="C5383" s="77" t="s">
        <v>685</v>
      </c>
      <c r="D5383" s="77" t="s">
        <v>649</v>
      </c>
      <c r="E5383" s="77">
        <v>63.89</v>
      </c>
      <c r="F5383" s="77">
        <v>8.86</v>
      </c>
      <c r="G5383" s="77">
        <v>6.28</v>
      </c>
      <c r="H5383" s="77">
        <v>4150</v>
      </c>
      <c r="I5383" s="77">
        <v>-7.5350000000000001</v>
      </c>
      <c r="J5383" s="77" t="s">
        <v>74</v>
      </c>
      <c r="K5383" s="77">
        <v>62.16</v>
      </c>
      <c r="L5383" s="77">
        <v>63.665244999999977</v>
      </c>
      <c r="M5383" s="77">
        <v>0.1645403233742658</v>
      </c>
      <c r="N5383" s="77">
        <v>62.441204000000013</v>
      </c>
      <c r="O5383" s="77">
        <v>2.1280755572874548</v>
      </c>
      <c r="P5383" s="77">
        <v>2257000</v>
      </c>
      <c r="Q5383" s="77">
        <v>2787000</v>
      </c>
      <c r="R5383" s="77">
        <v>0.81</v>
      </c>
      <c r="S5383" s="77">
        <v>30.516999999999999</v>
      </c>
      <c r="T5383" s="77">
        <v>7.3570000000000011</v>
      </c>
      <c r="U5383" s="77">
        <v>17.033200000000001</v>
      </c>
      <c r="V5383" s="77">
        <v>2.4829212113527852</v>
      </c>
      <c r="AC5383" s="77">
        <v>68.37</v>
      </c>
      <c r="AD5383" s="77">
        <v>63.65</v>
      </c>
      <c r="AH5383" s="77">
        <f>IF(AND(M5383&lt;Variables!$G$6,M5383&gt;Variables!$G$5),0,1)</f>
        <v>1</v>
      </c>
      <c r="AI5383" s="77">
        <f t="shared" si="170"/>
        <v>0</v>
      </c>
      <c r="AJ5383" s="77">
        <f>IF(I5383&gt;Variables!$G$7,0,1)</f>
        <v>1</v>
      </c>
      <c r="AK5383" s="77">
        <f>IF(F5383&gt;Variables!$G$8,0,1)</f>
        <v>1</v>
      </c>
      <c r="AL5383" s="77">
        <f>IF(G5383&gt;Variables!$G$9,0,1)</f>
        <v>1</v>
      </c>
      <c r="AM5383" s="77">
        <f>IF(AND(K5383&gt;Variables!$G$10,K5383&lt;Variables!$G$11),0,1)</f>
        <v>0</v>
      </c>
      <c r="AN5383" s="77">
        <f>IF(H5383&lt;Variables!$G$13,1,0)</f>
        <v>0</v>
      </c>
      <c r="AO5383" s="77">
        <f>IF(R5383&lt;Variables!$G$12,0,1)</f>
        <v>0</v>
      </c>
      <c r="AP5383" s="78">
        <f t="shared" si="171"/>
        <v>0</v>
      </c>
      <c r="AQ5383" s="77">
        <f>IF(V5383&lt;Variables!$G$15,1,0)</f>
        <v>1</v>
      </c>
      <c r="AR5383" s="77">
        <v>1</v>
      </c>
      <c r="AS5383" s="77">
        <v>0</v>
      </c>
      <c r="AT5383" s="77">
        <v>0</v>
      </c>
      <c r="AU5383" s="77">
        <v>0</v>
      </c>
      <c r="BA5383" s="77">
        <v>2</v>
      </c>
    </row>
    <row r="5384" spans="3:53" x14ac:dyDescent="0.25">
      <c r="C5384" s="77" t="s">
        <v>685</v>
      </c>
      <c r="D5384" s="77" t="s">
        <v>677</v>
      </c>
      <c r="E5384" s="77">
        <v>94.63</v>
      </c>
      <c r="F5384" s="77">
        <v>8.1300000000000008</v>
      </c>
      <c r="G5384" s="77">
        <v>8.2200000000000006</v>
      </c>
      <c r="H5384" s="77">
        <v>49770</v>
      </c>
      <c r="I5384" s="77">
        <v>140.059</v>
      </c>
      <c r="J5384" s="77" t="s">
        <v>74</v>
      </c>
      <c r="K5384" s="77">
        <v>67.89</v>
      </c>
      <c r="L5384" s="77">
        <v>93.422910000000002</v>
      </c>
      <c r="M5384" s="77">
        <v>0.76757403510552058</v>
      </c>
      <c r="N5384" s="77">
        <v>91.840531999999996</v>
      </c>
      <c r="O5384" s="77">
        <v>2.503761628906946</v>
      </c>
      <c r="P5384" s="77">
        <v>5437000</v>
      </c>
      <c r="Q5384" s="77">
        <v>10771000</v>
      </c>
      <c r="R5384" s="77">
        <v>0.5</v>
      </c>
      <c r="S5384" s="77">
        <v>30.516999999999999</v>
      </c>
      <c r="T5384" s="77">
        <v>7.3570000000000011</v>
      </c>
      <c r="U5384" s="77">
        <v>17.033200000000001</v>
      </c>
      <c r="V5384" s="77">
        <v>2.4927257493658028</v>
      </c>
      <c r="AC5384" s="77">
        <v>94.39</v>
      </c>
      <c r="AD5384" s="77">
        <v>91.51</v>
      </c>
      <c r="AH5384" s="77">
        <f>IF(AND(M5384&lt;Variables!$G$6,M5384&gt;Variables!$G$5),0,1)</f>
        <v>1</v>
      </c>
      <c r="AI5384" s="77">
        <f t="shared" si="170"/>
        <v>0</v>
      </c>
      <c r="AJ5384" s="77">
        <f>IF(I5384&gt;Variables!$G$7,0,1)</f>
        <v>0</v>
      </c>
      <c r="AK5384" s="77">
        <f>IF(F5384&gt;Variables!$G$8,0,1)</f>
        <v>1</v>
      </c>
      <c r="AL5384" s="77">
        <f>IF(G5384&gt;Variables!$G$9,0,1)</f>
        <v>1</v>
      </c>
      <c r="AM5384" s="77">
        <f>IF(AND(K5384&gt;Variables!$G$10,K5384&lt;Variables!$G$11),0,1)</f>
        <v>0</v>
      </c>
      <c r="AN5384" s="77">
        <f>IF(H5384&lt;Variables!$G$13,1,0)</f>
        <v>0</v>
      </c>
      <c r="AO5384" s="77">
        <f>IF(R5384&lt;Variables!$G$12,0,1)</f>
        <v>0</v>
      </c>
      <c r="AP5384" s="78">
        <f t="shared" si="171"/>
        <v>0</v>
      </c>
      <c r="AQ5384" s="77">
        <f>IF(V5384&lt;Variables!$G$15,1,0)</f>
        <v>1</v>
      </c>
      <c r="AR5384" s="77">
        <v>0</v>
      </c>
      <c r="AS5384" s="77">
        <v>0</v>
      </c>
      <c r="AT5384" s="77">
        <v>1</v>
      </c>
      <c r="AU5384" s="77">
        <v>0</v>
      </c>
      <c r="BA5384" s="77">
        <v>-2.25</v>
      </c>
    </row>
    <row r="5385" spans="3:53" x14ac:dyDescent="0.25">
      <c r="C5385" s="77" t="s">
        <v>685</v>
      </c>
      <c r="D5385" s="77" t="s">
        <v>475</v>
      </c>
      <c r="E5385" s="77">
        <v>54.66</v>
      </c>
      <c r="F5385" s="77">
        <v>6.62</v>
      </c>
      <c r="G5385" s="77">
        <v>3.63</v>
      </c>
      <c r="H5385" s="77">
        <v>5300</v>
      </c>
      <c r="I5385" s="77">
        <v>4.3860000000000001</v>
      </c>
      <c r="J5385" s="77" t="s">
        <v>75</v>
      </c>
      <c r="K5385" s="77">
        <v>56.7</v>
      </c>
      <c r="L5385" s="77">
        <v>54.459310526315797</v>
      </c>
      <c r="M5385" s="77">
        <v>7.4715366924341525E-2</v>
      </c>
      <c r="N5385" s="77">
        <v>54.032980851063833</v>
      </c>
      <c r="O5385" s="77">
        <v>0.86432238529179584</v>
      </c>
      <c r="P5385" s="77">
        <v>218130</v>
      </c>
      <c r="Q5385" s="77">
        <v>447080</v>
      </c>
      <c r="R5385" s="77">
        <v>0.49</v>
      </c>
      <c r="S5385" s="77">
        <v>30.516999999999999</v>
      </c>
      <c r="T5385" s="77">
        <v>7.3570000000000011</v>
      </c>
      <c r="U5385" s="77">
        <v>17.033200000000001</v>
      </c>
      <c r="V5385" s="77">
        <v>2.433023687996128</v>
      </c>
      <c r="AC5385" s="77">
        <v>57.884999999999998</v>
      </c>
      <c r="AD5385" s="77">
        <v>54.18</v>
      </c>
      <c r="AH5385" s="77">
        <f>IF(AND(M5385&lt;Variables!$G$6,M5385&gt;Variables!$G$5),0,1)</f>
        <v>1</v>
      </c>
      <c r="AI5385" s="77">
        <f t="shared" si="170"/>
        <v>0</v>
      </c>
      <c r="AJ5385" s="77">
        <f>IF(I5385&gt;Variables!$G$7,0,1)</f>
        <v>1</v>
      </c>
      <c r="AK5385" s="77">
        <f>IF(F5385&gt;Variables!$G$8,0,1)</f>
        <v>1</v>
      </c>
      <c r="AL5385" s="77">
        <f>IF(G5385&gt;Variables!$G$9,0,1)</f>
        <v>1</v>
      </c>
      <c r="AM5385" s="77">
        <f>IF(AND(K5385&gt;Variables!$G$10,K5385&lt;Variables!$G$11),0,1)</f>
        <v>1</v>
      </c>
      <c r="AN5385" s="77">
        <f>IF(H5385&lt;Variables!$G$13,1,0)</f>
        <v>0</v>
      </c>
      <c r="AO5385" s="77">
        <f>IF(R5385&lt;Variables!$G$12,0,1)</f>
        <v>0</v>
      </c>
      <c r="AP5385" s="78">
        <f t="shared" si="171"/>
        <v>1</v>
      </c>
      <c r="AQ5385" s="77">
        <f>IF(V5385&lt;Variables!$G$15,1,0)</f>
        <v>1</v>
      </c>
      <c r="AR5385" s="77">
        <v>1</v>
      </c>
      <c r="AS5385" s="77">
        <v>0</v>
      </c>
      <c r="AT5385" s="77">
        <v>0</v>
      </c>
      <c r="AU5385" s="77">
        <v>0</v>
      </c>
      <c r="BA5385" s="77">
        <v>0.63</v>
      </c>
    </row>
    <row r="5386" spans="3:53" x14ac:dyDescent="0.25">
      <c r="C5386" s="77" t="s">
        <v>686</v>
      </c>
      <c r="D5386" s="77" t="s">
        <v>176</v>
      </c>
      <c r="E5386" s="77">
        <v>42.9</v>
      </c>
      <c r="F5386" s="77">
        <v>7.48</v>
      </c>
      <c r="G5386" s="77">
        <v>7.3</v>
      </c>
      <c r="H5386" s="77">
        <v>2140</v>
      </c>
      <c r="I5386" s="77">
        <v>11.762</v>
      </c>
      <c r="J5386" s="77" t="s">
        <v>74</v>
      </c>
      <c r="K5386" s="77">
        <v>58.62</v>
      </c>
      <c r="L5386" s="77">
        <v>42.474110000000003</v>
      </c>
      <c r="M5386" s="77">
        <v>0.52005798355752308</v>
      </c>
      <c r="N5386" s="77">
        <v>41.975391999999999</v>
      </c>
      <c r="O5386" s="77">
        <v>1.7143568307831429</v>
      </c>
      <c r="P5386" s="77">
        <v>1122000</v>
      </c>
      <c r="Q5386" s="77">
        <v>2594000</v>
      </c>
      <c r="R5386" s="77">
        <v>0.43</v>
      </c>
      <c r="S5386" s="77">
        <v>31.728999999999999</v>
      </c>
      <c r="T5386" s="77">
        <v>7.7160000000000011</v>
      </c>
      <c r="U5386" s="77">
        <v>17.776</v>
      </c>
      <c r="V5386" s="77">
        <v>2.4298350777523519</v>
      </c>
      <c r="AC5386" s="77">
        <v>44.6</v>
      </c>
      <c r="AD5386" s="77">
        <v>42.16</v>
      </c>
      <c r="AH5386" s="77">
        <f>IF(AND(M5386&lt;Variables!$G$6,M5386&gt;Variables!$G$5),0,1)</f>
        <v>1</v>
      </c>
      <c r="AI5386" s="77">
        <f t="shared" si="170"/>
        <v>0</v>
      </c>
      <c r="AJ5386" s="77">
        <f>IF(I5386&gt;Variables!$G$7,0,1)</f>
        <v>1</v>
      </c>
      <c r="AK5386" s="77">
        <f>IF(F5386&gt;Variables!$G$8,0,1)</f>
        <v>1</v>
      </c>
      <c r="AL5386" s="77">
        <f>IF(G5386&gt;Variables!$G$9,0,1)</f>
        <v>1</v>
      </c>
      <c r="AM5386" s="77">
        <f>IF(AND(K5386&gt;Variables!$G$10,K5386&lt;Variables!$G$11),0,1)</f>
        <v>1</v>
      </c>
      <c r="AN5386" s="77">
        <f>IF(H5386&lt;Variables!$G$13,1,0)</f>
        <v>0</v>
      </c>
      <c r="AO5386" s="77">
        <f>IF(R5386&lt;Variables!$G$12,0,1)</f>
        <v>0</v>
      </c>
      <c r="AP5386" s="78">
        <f t="shared" si="171"/>
        <v>0</v>
      </c>
      <c r="AQ5386" s="77">
        <f>IF(V5386&lt;Variables!$G$15,1,0)</f>
        <v>1</v>
      </c>
      <c r="AR5386" s="77">
        <v>1</v>
      </c>
      <c r="AS5386" s="77">
        <v>0</v>
      </c>
      <c r="AT5386" s="77">
        <v>0</v>
      </c>
      <c r="AU5386" s="77">
        <v>0</v>
      </c>
      <c r="BA5386" s="77">
        <v>1.74</v>
      </c>
    </row>
    <row r="5387" spans="3:53" x14ac:dyDescent="0.25">
      <c r="C5387" s="77" t="s">
        <v>686</v>
      </c>
      <c r="D5387" s="77" t="s">
        <v>667</v>
      </c>
      <c r="E5387" s="77">
        <v>86.13</v>
      </c>
      <c r="F5387" s="77">
        <v>79.06</v>
      </c>
      <c r="G5387" s="77">
        <v>0.82</v>
      </c>
      <c r="H5387" s="77">
        <v>-99999</v>
      </c>
      <c r="I5387" s="77">
        <v>7.6999999999999999E-2</v>
      </c>
      <c r="J5387" s="77" t="s">
        <v>74</v>
      </c>
      <c r="K5387" s="77">
        <v>82.18</v>
      </c>
      <c r="L5387" s="77">
        <v>86.066566666666674</v>
      </c>
      <c r="M5387" s="77">
        <v>-0.13555399173586291</v>
      </c>
      <c r="N5387" s="77">
        <v>86.02965555555555</v>
      </c>
      <c r="O5387" s="77">
        <v>-9.2707049726645202E-2</v>
      </c>
      <c r="P5387" s="77">
        <v>29370</v>
      </c>
      <c r="Q5387" s="77">
        <v>530</v>
      </c>
      <c r="R5387" s="77">
        <v>55.42</v>
      </c>
      <c r="S5387" s="77">
        <v>31.728999999999999</v>
      </c>
      <c r="T5387" s="77">
        <v>7.7160000000000011</v>
      </c>
      <c r="U5387" s="77">
        <v>17.776</v>
      </c>
      <c r="V5387" s="77">
        <v>2.7165070278724581</v>
      </c>
      <c r="AC5387" s="77">
        <v>86.5</v>
      </c>
      <c r="AD5387" s="77">
        <v>85.62</v>
      </c>
      <c r="AH5387" s="77">
        <f>IF(AND(M5387&lt;Variables!$G$6,M5387&gt;Variables!$G$5),0,1)</f>
        <v>1</v>
      </c>
      <c r="AI5387" s="77">
        <f t="shared" si="170"/>
        <v>0</v>
      </c>
      <c r="AJ5387" s="77">
        <f>IF(I5387&gt;Variables!$G$7,0,1)</f>
        <v>1</v>
      </c>
      <c r="AK5387" s="77">
        <f>IF(F5387&gt;Variables!$G$8,0,1)</f>
        <v>0</v>
      </c>
      <c r="AL5387" s="77">
        <f>IF(G5387&gt;Variables!$G$9,0,1)</f>
        <v>1</v>
      </c>
      <c r="AM5387" s="77">
        <f>IF(AND(K5387&gt;Variables!$G$10,K5387&lt;Variables!$G$11),0,1)</f>
        <v>1</v>
      </c>
      <c r="AN5387" s="77">
        <f>IF(H5387&lt;Variables!$G$13,1,0)</f>
        <v>1</v>
      </c>
      <c r="AO5387" s="77">
        <f>IF(R5387&lt;Variables!$G$12,0,1)</f>
        <v>1</v>
      </c>
      <c r="AP5387" s="78">
        <f t="shared" si="171"/>
        <v>0</v>
      </c>
      <c r="AQ5387" s="77">
        <f>IF(V5387&lt;Variables!$G$15,1,0)</f>
        <v>0</v>
      </c>
      <c r="AR5387" s="77">
        <v>0</v>
      </c>
      <c r="AS5387" s="77">
        <v>0</v>
      </c>
      <c r="AT5387" s="77">
        <v>0</v>
      </c>
      <c r="AU5387" s="77">
        <v>0</v>
      </c>
      <c r="BA5387" s="77">
        <v>0</v>
      </c>
    </row>
    <row r="5388" spans="3:53" x14ac:dyDescent="0.25">
      <c r="C5388" s="77" t="s">
        <v>686</v>
      </c>
      <c r="D5388" s="77" t="s">
        <v>659</v>
      </c>
      <c r="E5388" s="77">
        <v>43.38</v>
      </c>
      <c r="F5388" s="77">
        <v>6.79</v>
      </c>
      <c r="G5388" s="77">
        <v>3.9</v>
      </c>
      <c r="H5388" s="77">
        <v>2320</v>
      </c>
      <c r="I5388" s="77">
        <v>-26.355</v>
      </c>
      <c r="J5388" s="77" t="s">
        <v>74</v>
      </c>
      <c r="K5388" s="77">
        <v>57.11</v>
      </c>
      <c r="L5388" s="77">
        <v>43.127940000000002</v>
      </c>
      <c r="M5388" s="77">
        <v>7.4336961143968858E-2</v>
      </c>
      <c r="N5388" s="77">
        <v>43.051017999999992</v>
      </c>
      <c r="O5388" s="77">
        <v>0.25314616253674788</v>
      </c>
      <c r="P5388" s="77">
        <v>1170000</v>
      </c>
      <c r="Q5388" s="77">
        <v>1694000</v>
      </c>
      <c r="R5388" s="77">
        <v>0.69</v>
      </c>
      <c r="S5388" s="77">
        <v>31.728999999999999</v>
      </c>
      <c r="T5388" s="77">
        <v>7.7160000000000011</v>
      </c>
      <c r="U5388" s="77">
        <v>17.776</v>
      </c>
      <c r="V5388" s="77">
        <v>2.4372004276379542</v>
      </c>
      <c r="AC5388" s="77">
        <v>45.52</v>
      </c>
      <c r="AD5388" s="77">
        <v>43.16</v>
      </c>
      <c r="AH5388" s="77">
        <f>IF(AND(M5388&lt;Variables!$G$6,M5388&gt;Variables!$G$5),0,1)</f>
        <v>1</v>
      </c>
      <c r="AI5388" s="77">
        <f t="shared" si="170"/>
        <v>0</v>
      </c>
      <c r="AJ5388" s="77">
        <f>IF(I5388&gt;Variables!$G$7,0,1)</f>
        <v>1</v>
      </c>
      <c r="AK5388" s="77">
        <f>IF(F5388&gt;Variables!$G$8,0,1)</f>
        <v>1</v>
      </c>
      <c r="AL5388" s="77">
        <f>IF(G5388&gt;Variables!$G$9,0,1)</f>
        <v>1</v>
      </c>
      <c r="AM5388" s="77">
        <f>IF(AND(K5388&gt;Variables!$G$10,K5388&lt;Variables!$G$11),0,1)</f>
        <v>1</v>
      </c>
      <c r="AN5388" s="77">
        <f>IF(H5388&lt;Variables!$G$13,1,0)</f>
        <v>0</v>
      </c>
      <c r="AO5388" s="77">
        <f>IF(R5388&lt;Variables!$G$12,0,1)</f>
        <v>0</v>
      </c>
      <c r="AP5388" s="78">
        <f t="shared" si="171"/>
        <v>0</v>
      </c>
      <c r="AQ5388" s="77">
        <f>IF(V5388&lt;Variables!$G$15,1,0)</f>
        <v>1</v>
      </c>
      <c r="AR5388" s="77">
        <v>1</v>
      </c>
      <c r="AS5388" s="77">
        <v>0</v>
      </c>
      <c r="AT5388" s="77">
        <v>0</v>
      </c>
      <c r="AU5388" s="77">
        <v>0</v>
      </c>
      <c r="BA5388" s="77">
        <v>1.86</v>
      </c>
    </row>
    <row r="5389" spans="3:53" x14ac:dyDescent="0.25">
      <c r="C5389" s="77" t="s">
        <v>686</v>
      </c>
      <c r="D5389" s="77" t="s">
        <v>660</v>
      </c>
      <c r="E5389" s="77">
        <v>16.8</v>
      </c>
      <c r="F5389" s="77">
        <v>7.37</v>
      </c>
      <c r="G5389" s="77">
        <v>6.94</v>
      </c>
      <c r="H5389" s="77">
        <v>1910</v>
      </c>
      <c r="I5389" s="77">
        <v>1.2230000000000001</v>
      </c>
      <c r="J5389" s="77" t="s">
        <v>74</v>
      </c>
      <c r="K5389" s="77">
        <v>32.56</v>
      </c>
      <c r="L5389" s="77">
        <v>17.241050000000001</v>
      </c>
      <c r="M5389" s="77">
        <v>-2.677041131485606</v>
      </c>
      <c r="N5389" s="77">
        <v>17.237725999999999</v>
      </c>
      <c r="O5389" s="77">
        <v>-2.6582740670086058</v>
      </c>
      <c r="P5389" s="77">
        <v>23565000</v>
      </c>
      <c r="Q5389" s="77">
        <v>18330000</v>
      </c>
      <c r="R5389" s="77">
        <v>1.29</v>
      </c>
      <c r="S5389" s="77">
        <v>31.728999999999999</v>
      </c>
      <c r="T5389" s="77">
        <v>7.7160000000000011</v>
      </c>
      <c r="U5389" s="77">
        <v>17.776</v>
      </c>
      <c r="V5389" s="77">
        <v>2.121090888320607</v>
      </c>
      <c r="AC5389" s="77">
        <v>17.5</v>
      </c>
      <c r="AD5389" s="77">
        <v>16.350000000000001</v>
      </c>
      <c r="AH5389" s="77">
        <f>IF(AND(M5389&lt;Variables!$G$6,M5389&gt;Variables!$G$5),0,1)</f>
        <v>0</v>
      </c>
      <c r="AI5389" s="77">
        <f t="shared" si="170"/>
        <v>0</v>
      </c>
      <c r="AJ5389" s="77">
        <f>IF(I5389&gt;Variables!$G$7,0,1)</f>
        <v>1</v>
      </c>
      <c r="AK5389" s="77">
        <f>IF(F5389&gt;Variables!$G$8,0,1)</f>
        <v>1</v>
      </c>
      <c r="AL5389" s="77">
        <f>IF(G5389&gt;Variables!$G$9,0,1)</f>
        <v>1</v>
      </c>
      <c r="AM5389" s="77">
        <f>IF(AND(K5389&gt;Variables!$G$10,K5389&lt;Variables!$G$11),0,1)</f>
        <v>1</v>
      </c>
      <c r="AN5389" s="77">
        <f>IF(H5389&lt;Variables!$G$13,1,0)</f>
        <v>0</v>
      </c>
      <c r="AO5389" s="77">
        <f>IF(R5389&lt;Variables!$G$12,0,1)</f>
        <v>0</v>
      </c>
      <c r="AP5389" s="78">
        <f t="shared" si="171"/>
        <v>0</v>
      </c>
      <c r="AQ5389" s="77">
        <f>IF(V5389&lt;Variables!$G$15,1,0)</f>
        <v>1</v>
      </c>
      <c r="AR5389" s="77">
        <v>1</v>
      </c>
      <c r="AS5389" s="77">
        <v>0</v>
      </c>
      <c r="AT5389" s="77">
        <v>0</v>
      </c>
      <c r="AU5389" s="77">
        <v>0</v>
      </c>
      <c r="BA5389" s="77">
        <v>2</v>
      </c>
    </row>
    <row r="5390" spans="3:53" x14ac:dyDescent="0.25">
      <c r="C5390" s="77" t="s">
        <v>686</v>
      </c>
      <c r="D5390" s="77" t="s">
        <v>677</v>
      </c>
      <c r="E5390" s="77">
        <v>93.85</v>
      </c>
      <c r="F5390" s="77">
        <v>8.2799999999999994</v>
      </c>
      <c r="G5390" s="77">
        <v>8.1199999999999992</v>
      </c>
      <c r="H5390" s="77">
        <v>49770</v>
      </c>
      <c r="I5390" s="77">
        <v>139.91499999999999</v>
      </c>
      <c r="J5390" s="77" t="s">
        <v>74</v>
      </c>
      <c r="K5390" s="77">
        <v>61.02</v>
      </c>
      <c r="L5390" s="77">
        <v>93.746144999999984</v>
      </c>
      <c r="M5390" s="77">
        <v>0.32412532803350252</v>
      </c>
      <c r="N5390" s="77">
        <v>92.306291999999999</v>
      </c>
      <c r="O5390" s="77">
        <v>1.8890456568226119</v>
      </c>
      <c r="P5390" s="77">
        <v>5837000</v>
      </c>
      <c r="Q5390" s="77">
        <v>10771000</v>
      </c>
      <c r="R5390" s="77">
        <v>0.54</v>
      </c>
      <c r="S5390" s="77">
        <v>31.728999999999999</v>
      </c>
      <c r="T5390" s="77">
        <v>7.7160000000000011</v>
      </c>
      <c r="U5390" s="77">
        <v>17.776</v>
      </c>
      <c r="V5390" s="77">
        <v>2.4624244065712131</v>
      </c>
      <c r="AC5390" s="77">
        <v>94.25</v>
      </c>
      <c r="AD5390" s="77">
        <v>91.51</v>
      </c>
      <c r="AH5390" s="77">
        <f>IF(AND(M5390&lt;Variables!$G$6,M5390&gt;Variables!$G$5),0,1)</f>
        <v>1</v>
      </c>
      <c r="AI5390" s="77">
        <f t="shared" si="170"/>
        <v>0</v>
      </c>
      <c r="AJ5390" s="77">
        <f>IF(I5390&gt;Variables!$G$7,0,1)</f>
        <v>0</v>
      </c>
      <c r="AK5390" s="77">
        <f>IF(F5390&gt;Variables!$G$8,0,1)</f>
        <v>1</v>
      </c>
      <c r="AL5390" s="77">
        <f>IF(G5390&gt;Variables!$G$9,0,1)</f>
        <v>1</v>
      </c>
      <c r="AM5390" s="77">
        <f>IF(AND(K5390&gt;Variables!$G$10,K5390&lt;Variables!$G$11),0,1)</f>
        <v>1</v>
      </c>
      <c r="AN5390" s="77">
        <f>IF(H5390&lt;Variables!$G$13,1,0)</f>
        <v>0</v>
      </c>
      <c r="AO5390" s="77">
        <f>IF(R5390&lt;Variables!$G$12,0,1)</f>
        <v>0</v>
      </c>
      <c r="AP5390" s="78">
        <f t="shared" si="171"/>
        <v>0</v>
      </c>
      <c r="AQ5390" s="77">
        <f>IF(V5390&lt;Variables!$G$15,1,0)</f>
        <v>1</v>
      </c>
      <c r="AR5390" s="77">
        <v>0</v>
      </c>
      <c r="AS5390" s="77">
        <v>0</v>
      </c>
      <c r="AT5390" s="77">
        <v>1</v>
      </c>
      <c r="AU5390" s="77">
        <v>0</v>
      </c>
      <c r="BA5390" s="77">
        <v>-2.25</v>
      </c>
    </row>
    <row r="5391" spans="3:53" x14ac:dyDescent="0.25">
      <c r="C5391" s="77" t="s">
        <v>686</v>
      </c>
      <c r="D5391" s="77" t="s">
        <v>661</v>
      </c>
      <c r="E5391" s="77">
        <v>47.84</v>
      </c>
      <c r="F5391" s="77">
        <v>10.67</v>
      </c>
      <c r="G5391" s="77">
        <v>9.9600000000000009</v>
      </c>
      <c r="H5391" s="77">
        <v>1770</v>
      </c>
      <c r="I5391" s="77">
        <v>0.28499999999999998</v>
      </c>
      <c r="J5391" s="77" t="s">
        <v>74</v>
      </c>
      <c r="K5391" s="77">
        <v>57</v>
      </c>
      <c r="L5391" s="77">
        <v>47.475915000000001</v>
      </c>
      <c r="M5391" s="77">
        <v>0.42987059859720278</v>
      </c>
      <c r="N5391" s="77">
        <v>47.412071999999988</v>
      </c>
      <c r="O5391" s="77">
        <v>0.5651050221977324</v>
      </c>
      <c r="P5391" s="77">
        <v>2055000</v>
      </c>
      <c r="Q5391" s="77">
        <v>2052000</v>
      </c>
      <c r="R5391" s="77">
        <v>1</v>
      </c>
      <c r="S5391" s="77">
        <v>31.728999999999999</v>
      </c>
      <c r="T5391" s="77">
        <v>7.7160000000000011</v>
      </c>
      <c r="U5391" s="77">
        <v>17.776</v>
      </c>
      <c r="V5391" s="77">
        <v>2.419653100415232</v>
      </c>
      <c r="AC5391" s="77">
        <v>53.69</v>
      </c>
      <c r="AD5391" s="77">
        <v>47.6</v>
      </c>
      <c r="AH5391" s="77">
        <f>IF(AND(M5391&lt;Variables!$G$6,M5391&gt;Variables!$G$5),0,1)</f>
        <v>1</v>
      </c>
      <c r="AI5391" s="77">
        <f t="shared" si="170"/>
        <v>0</v>
      </c>
      <c r="AJ5391" s="77">
        <f>IF(I5391&gt;Variables!$G$7,0,1)</f>
        <v>1</v>
      </c>
      <c r="AK5391" s="77">
        <f>IF(F5391&gt;Variables!$G$8,0,1)</f>
        <v>0</v>
      </c>
      <c r="AL5391" s="77">
        <f>IF(G5391&gt;Variables!$G$9,0,1)</f>
        <v>1</v>
      </c>
      <c r="AM5391" s="77">
        <f>IF(AND(K5391&gt;Variables!$G$10,K5391&lt;Variables!$G$11),0,1)</f>
        <v>1</v>
      </c>
      <c r="AN5391" s="77">
        <f>IF(H5391&lt;Variables!$G$13,1,0)</f>
        <v>0</v>
      </c>
      <c r="AO5391" s="77">
        <f>IF(R5391&lt;Variables!$G$12,0,1)</f>
        <v>0</v>
      </c>
      <c r="AP5391" s="78">
        <f t="shared" si="171"/>
        <v>0</v>
      </c>
      <c r="AQ5391" s="77">
        <f>IF(V5391&lt;Variables!$G$15,1,0)</f>
        <v>1</v>
      </c>
      <c r="AR5391" s="77">
        <v>1</v>
      </c>
      <c r="AS5391" s="77">
        <v>0</v>
      </c>
      <c r="AT5391" s="77">
        <v>0</v>
      </c>
      <c r="AU5391" s="77">
        <v>0</v>
      </c>
      <c r="BA5391" s="77">
        <v>2</v>
      </c>
    </row>
    <row r="5392" spans="3:53" x14ac:dyDescent="0.25">
      <c r="C5392" s="77" t="s">
        <v>686</v>
      </c>
      <c r="D5392" s="77" t="s">
        <v>649</v>
      </c>
      <c r="E5392" s="77">
        <v>64.12</v>
      </c>
      <c r="F5392" s="77">
        <v>9.2200000000000006</v>
      </c>
      <c r="G5392" s="77">
        <v>6.67</v>
      </c>
      <c r="H5392" s="77">
        <v>4150</v>
      </c>
      <c r="I5392" s="77">
        <v>-7.4960000000000004</v>
      </c>
      <c r="J5392" s="77" t="s">
        <v>74</v>
      </c>
      <c r="K5392" s="77">
        <v>64.09</v>
      </c>
      <c r="L5392" s="77">
        <v>63.908264999999993</v>
      </c>
      <c r="M5392" s="77">
        <v>0.1435416843189328</v>
      </c>
      <c r="N5392" s="77">
        <v>62.665611999999989</v>
      </c>
      <c r="O5392" s="77">
        <v>2.1293783901767549</v>
      </c>
      <c r="P5392" s="77">
        <v>2317000</v>
      </c>
      <c r="Q5392" s="77">
        <v>2787000</v>
      </c>
      <c r="R5392" s="77">
        <v>0.83</v>
      </c>
      <c r="S5392" s="77">
        <v>31.728999999999999</v>
      </c>
      <c r="T5392" s="77">
        <v>7.7160000000000011</v>
      </c>
      <c r="U5392" s="77">
        <v>17.776</v>
      </c>
      <c r="V5392" s="77">
        <v>2.5033993294727361</v>
      </c>
      <c r="AC5392" s="77">
        <v>68.37</v>
      </c>
      <c r="AD5392" s="77">
        <v>63.78</v>
      </c>
      <c r="AH5392" s="77">
        <f>IF(AND(M5392&lt;Variables!$G$6,M5392&gt;Variables!$G$5),0,1)</f>
        <v>1</v>
      </c>
      <c r="AI5392" s="77">
        <f t="shared" si="170"/>
        <v>0</v>
      </c>
      <c r="AJ5392" s="77">
        <f>IF(I5392&gt;Variables!$G$7,0,1)</f>
        <v>1</v>
      </c>
      <c r="AK5392" s="77">
        <f>IF(F5392&gt;Variables!$G$8,0,1)</f>
        <v>0</v>
      </c>
      <c r="AL5392" s="77">
        <f>IF(G5392&gt;Variables!$G$9,0,1)</f>
        <v>1</v>
      </c>
      <c r="AM5392" s="77">
        <f>IF(AND(K5392&gt;Variables!$G$10,K5392&lt;Variables!$G$11),0,1)</f>
        <v>0</v>
      </c>
      <c r="AN5392" s="77">
        <f>IF(H5392&lt;Variables!$G$13,1,0)</f>
        <v>0</v>
      </c>
      <c r="AO5392" s="77">
        <f>IF(R5392&lt;Variables!$G$12,0,1)</f>
        <v>0</v>
      </c>
      <c r="AP5392" s="78">
        <f t="shared" si="171"/>
        <v>0</v>
      </c>
      <c r="AQ5392" s="77">
        <f>IF(V5392&lt;Variables!$G$15,1,0)</f>
        <v>1</v>
      </c>
      <c r="AR5392" s="77">
        <v>1</v>
      </c>
      <c r="AS5392" s="77">
        <v>0</v>
      </c>
      <c r="AT5392" s="77">
        <v>0</v>
      </c>
      <c r="AU5392" s="77">
        <v>0</v>
      </c>
      <c r="BA5392" s="77">
        <v>2</v>
      </c>
    </row>
    <row r="5393" spans="3:53" x14ac:dyDescent="0.25">
      <c r="C5393" s="77" t="s">
        <v>686</v>
      </c>
      <c r="D5393" s="77" t="s">
        <v>682</v>
      </c>
      <c r="E5393" s="77">
        <v>0.85</v>
      </c>
      <c r="F5393" s="77">
        <v>17.75</v>
      </c>
      <c r="G5393" s="77">
        <v>0</v>
      </c>
      <c r="H5393" s="77">
        <v>-99999</v>
      </c>
      <c r="I5393" s="77">
        <v>-99999</v>
      </c>
      <c r="J5393" s="77" t="s">
        <v>75</v>
      </c>
      <c r="K5393" s="77">
        <v>-99999</v>
      </c>
      <c r="L5393" s="77">
        <v>0.84899999999999998</v>
      </c>
      <c r="M5393" s="77">
        <v>0</v>
      </c>
      <c r="N5393" s="77">
        <v>0.84899999999999998</v>
      </c>
      <c r="O5393" s="77">
        <v>0</v>
      </c>
      <c r="P5393" s="77">
        <v>60440</v>
      </c>
      <c r="Q5393" s="77">
        <v>41</v>
      </c>
      <c r="R5393" s="77">
        <v>1474.15</v>
      </c>
      <c r="S5393" s="77">
        <v>31.728999999999999</v>
      </c>
      <c r="T5393" s="77">
        <v>7.7160000000000011</v>
      </c>
      <c r="U5393" s="77">
        <v>17.776</v>
      </c>
      <c r="V5393" s="77">
        <v>-99999</v>
      </c>
      <c r="AC5393" s="77">
        <v>0.85</v>
      </c>
      <c r="AD5393" s="77">
        <v>0.78</v>
      </c>
      <c r="AH5393" s="77">
        <f>IF(AND(M5393&lt;Variables!$G$6,M5393&gt;Variables!$G$5),0,1)</f>
        <v>1</v>
      </c>
      <c r="AI5393" s="77">
        <f t="shared" si="170"/>
        <v>1</v>
      </c>
      <c r="AJ5393" s="77">
        <f>IF(I5393&gt;Variables!$G$7,0,1)</f>
        <v>1</v>
      </c>
      <c r="AK5393" s="77">
        <f>IF(F5393&gt;Variables!$G$8,0,1)</f>
        <v>0</v>
      </c>
      <c r="AL5393" s="77">
        <f>IF(G5393&gt;Variables!$G$9,0,1)</f>
        <v>1</v>
      </c>
      <c r="AM5393" s="77">
        <f>IF(AND(K5393&gt;Variables!$G$10,K5393&lt;Variables!$G$11),0,1)</f>
        <v>1</v>
      </c>
      <c r="AN5393" s="77">
        <f>IF(H5393&lt;Variables!$G$13,1,0)</f>
        <v>1</v>
      </c>
      <c r="AO5393" s="77">
        <f>IF(R5393&lt;Variables!$G$12,0,1)</f>
        <v>1</v>
      </c>
      <c r="AP5393" s="78">
        <f t="shared" si="171"/>
        <v>1</v>
      </c>
      <c r="AQ5393" s="77">
        <f>IF(V5393&lt;Variables!$G$15,1,0)</f>
        <v>1</v>
      </c>
      <c r="AR5393" s="77">
        <v>0</v>
      </c>
      <c r="AS5393" s="77">
        <v>0</v>
      </c>
      <c r="AT5393" s="77">
        <v>1</v>
      </c>
      <c r="AU5393" s="77">
        <v>0</v>
      </c>
      <c r="BA5393" s="77">
        <v>-2.25</v>
      </c>
    </row>
    <row r="5394" spans="3:53" x14ac:dyDescent="0.25">
      <c r="C5394" s="77" t="s">
        <v>686</v>
      </c>
      <c r="D5394" s="77" t="s">
        <v>673</v>
      </c>
      <c r="E5394" s="77">
        <v>1.28</v>
      </c>
      <c r="F5394" s="77">
        <v>7.53</v>
      </c>
      <c r="G5394" s="77">
        <v>3.23</v>
      </c>
      <c r="H5394" s="77">
        <v>-99999</v>
      </c>
      <c r="I5394" s="77">
        <v>57.164999999999999</v>
      </c>
      <c r="J5394" s="77" t="s">
        <v>75</v>
      </c>
      <c r="K5394" s="77">
        <v>64.790000000000006</v>
      </c>
      <c r="L5394" s="77">
        <v>-99999</v>
      </c>
      <c r="M5394" s="77">
        <v>-99999</v>
      </c>
      <c r="N5394" s="77">
        <v>1.3000671428571431</v>
      </c>
      <c r="O5394" s="77">
        <v>-0.74358796853351161</v>
      </c>
      <c r="P5394" s="77">
        <v>20221</v>
      </c>
      <c r="Q5394" s="77">
        <v>37842</v>
      </c>
      <c r="R5394" s="77">
        <v>0.53</v>
      </c>
      <c r="S5394" s="77">
        <v>31.728999999999999</v>
      </c>
      <c r="T5394" s="77">
        <v>7.7160000000000011</v>
      </c>
      <c r="U5394" s="77">
        <v>17.776</v>
      </c>
      <c r="V5394" s="77">
        <v>-99999</v>
      </c>
      <c r="AC5394" s="77">
        <v>1.29</v>
      </c>
      <c r="AD5394" s="77">
        <v>1.264332</v>
      </c>
      <c r="AH5394" s="77">
        <f>IF(AND(M5394&lt;Variables!$G$6,M5394&gt;Variables!$G$5),0,1)</f>
        <v>1</v>
      </c>
      <c r="AI5394" s="77">
        <f t="shared" si="170"/>
        <v>1</v>
      </c>
      <c r="AJ5394" s="77">
        <f>IF(I5394&gt;Variables!$G$7,0,1)</f>
        <v>0</v>
      </c>
      <c r="AK5394" s="77">
        <f>IF(F5394&gt;Variables!$G$8,0,1)</f>
        <v>1</v>
      </c>
      <c r="AL5394" s="77">
        <f>IF(G5394&gt;Variables!$G$9,0,1)</f>
        <v>1</v>
      </c>
      <c r="AM5394" s="77">
        <f>IF(AND(K5394&gt;Variables!$G$10,K5394&lt;Variables!$G$11),0,1)</f>
        <v>0</v>
      </c>
      <c r="AN5394" s="77">
        <f>IF(H5394&lt;Variables!$G$13,1,0)</f>
        <v>1</v>
      </c>
      <c r="AO5394" s="77">
        <f>IF(R5394&lt;Variables!$G$12,0,1)</f>
        <v>0</v>
      </c>
      <c r="AP5394" s="78">
        <f t="shared" si="171"/>
        <v>1</v>
      </c>
      <c r="AQ5394" s="77">
        <f>IF(V5394&lt;Variables!$G$15,1,0)</f>
        <v>1</v>
      </c>
      <c r="AR5394" s="77">
        <v>0</v>
      </c>
      <c r="AS5394" s="77">
        <v>0</v>
      </c>
      <c r="AT5394" s="77">
        <v>0</v>
      </c>
      <c r="AU5394" s="77">
        <v>0</v>
      </c>
      <c r="BA5394" s="77">
        <v>0</v>
      </c>
    </row>
    <row r="5395" spans="3:53" x14ac:dyDescent="0.25">
      <c r="C5395" s="77" t="s">
        <v>686</v>
      </c>
      <c r="D5395" s="77" t="s">
        <v>670</v>
      </c>
      <c r="E5395" s="77">
        <v>12.23</v>
      </c>
      <c r="F5395" s="77">
        <v>9.91</v>
      </c>
      <c r="G5395" s="77">
        <v>-3.13</v>
      </c>
      <c r="H5395" s="77">
        <v>-99999</v>
      </c>
      <c r="I5395" s="77">
        <v>484.06400000000002</v>
      </c>
      <c r="J5395" s="77" t="s">
        <v>75</v>
      </c>
      <c r="K5395" s="77">
        <v>78.510000000000005</v>
      </c>
      <c r="L5395" s="77">
        <v>12.09</v>
      </c>
      <c r="M5395" s="77">
        <v>0</v>
      </c>
      <c r="N5395" s="77">
        <v>12.09</v>
      </c>
      <c r="O5395" s="77">
        <v>0</v>
      </c>
      <c r="P5395" s="77">
        <v>151735</v>
      </c>
      <c r="Q5395" s="77">
        <v>18826</v>
      </c>
      <c r="R5395" s="77">
        <v>8.06</v>
      </c>
      <c r="S5395" s="77">
        <v>31.728999999999999</v>
      </c>
      <c r="T5395" s="77">
        <v>7.7160000000000011</v>
      </c>
      <c r="U5395" s="77">
        <v>17.776</v>
      </c>
      <c r="V5395" s="77">
        <v>2.6623635999999999</v>
      </c>
      <c r="AC5395" s="77">
        <v>12.19</v>
      </c>
      <c r="AD5395" s="77">
        <v>11.93</v>
      </c>
      <c r="AH5395" s="77">
        <f>IF(AND(M5395&lt;Variables!$G$6,M5395&gt;Variables!$G$5),0,1)</f>
        <v>1</v>
      </c>
      <c r="AI5395" s="77">
        <f t="shared" si="170"/>
        <v>1</v>
      </c>
      <c r="AJ5395" s="77">
        <f>IF(I5395&gt;Variables!$G$7,0,1)</f>
        <v>0</v>
      </c>
      <c r="AK5395" s="77">
        <f>IF(F5395&gt;Variables!$G$8,0,1)</f>
        <v>0</v>
      </c>
      <c r="AL5395" s="77">
        <f>IF(G5395&gt;Variables!$G$9,0,1)</f>
        <v>1</v>
      </c>
      <c r="AM5395" s="77">
        <f>IF(AND(K5395&gt;Variables!$G$10,K5395&lt;Variables!$G$11),0,1)</f>
        <v>1</v>
      </c>
      <c r="AN5395" s="77">
        <f>IF(H5395&lt;Variables!$G$13,1,0)</f>
        <v>1</v>
      </c>
      <c r="AO5395" s="77">
        <f>IF(R5395&lt;Variables!$G$12,0,1)</f>
        <v>1</v>
      </c>
      <c r="AP5395" s="78">
        <f t="shared" si="171"/>
        <v>1</v>
      </c>
      <c r="AQ5395" s="77">
        <f>IF(V5395&lt;Variables!$G$15,1,0)</f>
        <v>1</v>
      </c>
      <c r="AR5395" s="77">
        <v>0</v>
      </c>
      <c r="AS5395" s="77">
        <v>0</v>
      </c>
      <c r="AT5395" s="77">
        <v>1</v>
      </c>
      <c r="AU5395" s="77">
        <v>0</v>
      </c>
      <c r="BA5395" s="77">
        <v>-2.25</v>
      </c>
    </row>
    <row r="5396" spans="3:53" x14ac:dyDescent="0.25">
      <c r="C5396" s="77" t="s">
        <v>686</v>
      </c>
      <c r="D5396" s="77" t="s">
        <v>551</v>
      </c>
      <c r="E5396" s="77">
        <v>5.58</v>
      </c>
      <c r="F5396" s="77">
        <v>45.15</v>
      </c>
      <c r="G5396" s="77">
        <v>1.1200000000000001</v>
      </c>
      <c r="H5396" s="77">
        <v>38.479999999999997</v>
      </c>
      <c r="I5396" s="77">
        <v>9.2210000000000001</v>
      </c>
      <c r="J5396" s="77" t="s">
        <v>75</v>
      </c>
      <c r="K5396" s="77">
        <v>55.58</v>
      </c>
      <c r="L5396" s="77">
        <v>5.4164100000000008</v>
      </c>
      <c r="M5396" s="77">
        <v>0.99863193517476556</v>
      </c>
      <c r="N5396" s="77">
        <v>5.2823800000000007</v>
      </c>
      <c r="O5396" s="77">
        <v>3.5612735168617098</v>
      </c>
      <c r="P5396" s="77">
        <v>77200000</v>
      </c>
      <c r="Q5396" s="77">
        <v>11670000</v>
      </c>
      <c r="R5396" s="77">
        <v>6.62</v>
      </c>
      <c r="S5396" s="77">
        <v>31.728999999999999</v>
      </c>
      <c r="T5396" s="77">
        <v>7.7160000000000011</v>
      </c>
      <c r="U5396" s="77">
        <v>17.776</v>
      </c>
      <c r="V5396" s="77">
        <v>2.3827513761048369</v>
      </c>
      <c r="AC5396" s="77">
        <v>7.52</v>
      </c>
      <c r="AD5396" s="77">
        <v>5.26</v>
      </c>
      <c r="AH5396" s="77">
        <f>IF(AND(M5396&lt;Variables!$G$6,M5396&gt;Variables!$G$5),0,1)</f>
        <v>1</v>
      </c>
      <c r="AI5396" s="77">
        <f t="shared" si="170"/>
        <v>0</v>
      </c>
      <c r="AJ5396" s="77">
        <f>IF(I5396&gt;Variables!$G$7,0,1)</f>
        <v>1</v>
      </c>
      <c r="AK5396" s="77">
        <f>IF(F5396&gt;Variables!$G$8,0,1)</f>
        <v>0</v>
      </c>
      <c r="AL5396" s="77">
        <f>IF(G5396&gt;Variables!$G$9,0,1)</f>
        <v>1</v>
      </c>
      <c r="AM5396" s="77">
        <f>IF(AND(K5396&gt;Variables!$G$10,K5396&lt;Variables!$G$11),0,1)</f>
        <v>1</v>
      </c>
      <c r="AN5396" s="77">
        <f>IF(H5396&lt;Variables!$G$13,1,0)</f>
        <v>1</v>
      </c>
      <c r="AO5396" s="77">
        <f>IF(R5396&lt;Variables!$G$12,0,1)</f>
        <v>1</v>
      </c>
      <c r="AP5396" s="78">
        <f t="shared" si="171"/>
        <v>1</v>
      </c>
      <c r="AQ5396" s="77">
        <f>IF(V5396&lt;Variables!$G$15,1,0)</f>
        <v>1</v>
      </c>
      <c r="AR5396" s="77">
        <v>0</v>
      </c>
      <c r="AS5396" s="77">
        <v>0</v>
      </c>
      <c r="AT5396" s="77">
        <v>1</v>
      </c>
      <c r="AU5396" s="77">
        <v>0</v>
      </c>
      <c r="BA5396" s="77">
        <v>-2.25</v>
      </c>
    </row>
    <row r="5397" spans="3:53" x14ac:dyDescent="0.25">
      <c r="C5397" s="77" t="s">
        <v>686</v>
      </c>
      <c r="D5397" s="77" t="s">
        <v>608</v>
      </c>
      <c r="E5397" s="77">
        <v>21.66</v>
      </c>
      <c r="F5397" s="77">
        <v>33.700000000000003</v>
      </c>
      <c r="G5397" s="77">
        <v>13.3</v>
      </c>
      <c r="H5397" s="77">
        <v>22.27</v>
      </c>
      <c r="I5397" s="77">
        <v>12.991</v>
      </c>
      <c r="J5397" s="77" t="s">
        <v>75</v>
      </c>
      <c r="K5397" s="77">
        <v>35.119999999999997</v>
      </c>
      <c r="L5397" s="77">
        <v>23.292774999999999</v>
      </c>
      <c r="M5397" s="77">
        <v>-5.6282473857236957</v>
      </c>
      <c r="N5397" s="77">
        <v>23.918272000000009</v>
      </c>
      <c r="O5397" s="77">
        <v>-8.0962036053440869</v>
      </c>
      <c r="P5397" s="77">
        <v>5290000</v>
      </c>
      <c r="Q5397" s="77">
        <v>543960</v>
      </c>
      <c r="R5397" s="77">
        <v>9.7200000000000006</v>
      </c>
      <c r="S5397" s="77">
        <v>31.728999999999999</v>
      </c>
      <c r="T5397" s="77">
        <v>7.7160000000000011</v>
      </c>
      <c r="U5397" s="77">
        <v>17.776</v>
      </c>
      <c r="V5397" s="77">
        <v>2.1173124806932622</v>
      </c>
      <c r="AC5397" s="77">
        <v>23.64</v>
      </c>
      <c r="AD5397" s="77">
        <v>19.989999999999998</v>
      </c>
      <c r="AH5397" s="77">
        <f>IF(AND(M5397&lt;Variables!$G$6,M5397&gt;Variables!$G$5),0,1)</f>
        <v>0</v>
      </c>
      <c r="AI5397" s="77">
        <f t="shared" si="170"/>
        <v>1</v>
      </c>
      <c r="AJ5397" s="77">
        <f>IF(I5397&gt;Variables!$G$7,0,1)</f>
        <v>1</v>
      </c>
      <c r="AK5397" s="77">
        <f>IF(F5397&gt;Variables!$G$8,0,1)</f>
        <v>0</v>
      </c>
      <c r="AL5397" s="77">
        <f>IF(G5397&gt;Variables!$G$9,0,1)</f>
        <v>0</v>
      </c>
      <c r="AM5397" s="77">
        <f>IF(AND(K5397&gt;Variables!$G$10,K5397&lt;Variables!$G$11),0,1)</f>
        <v>1</v>
      </c>
      <c r="AN5397" s="77">
        <f>IF(H5397&lt;Variables!$G$13,1,0)</f>
        <v>1</v>
      </c>
      <c r="AO5397" s="77">
        <f>IF(R5397&lt;Variables!$G$12,0,1)</f>
        <v>1</v>
      </c>
      <c r="AP5397" s="78">
        <f t="shared" si="171"/>
        <v>1</v>
      </c>
      <c r="AQ5397" s="77">
        <f>IF(V5397&lt;Variables!$G$15,1,0)</f>
        <v>1</v>
      </c>
      <c r="AR5397" s="77">
        <v>1</v>
      </c>
      <c r="AS5397" s="77">
        <v>0</v>
      </c>
      <c r="AT5397" s="77">
        <v>0</v>
      </c>
      <c r="AU5397" s="77">
        <v>0</v>
      </c>
      <c r="BA5397" s="77">
        <v>2</v>
      </c>
    </row>
    <row r="5398" spans="3:53" x14ac:dyDescent="0.25">
      <c r="C5398" s="77" t="s">
        <v>686</v>
      </c>
      <c r="D5398" s="77" t="s">
        <v>666</v>
      </c>
      <c r="E5398" s="77">
        <v>46.87</v>
      </c>
      <c r="F5398" s="77">
        <v>10.91</v>
      </c>
      <c r="G5398" s="77">
        <v>-5.72</v>
      </c>
      <c r="H5398" s="77">
        <v>2780</v>
      </c>
      <c r="I5398" s="77">
        <v>-2.379</v>
      </c>
      <c r="J5398" s="77" t="s">
        <v>75</v>
      </c>
      <c r="K5398" s="77">
        <v>54.16</v>
      </c>
      <c r="L5398" s="77">
        <v>46.450094999999997</v>
      </c>
      <c r="M5398" s="77">
        <v>0.15049484828826651</v>
      </c>
      <c r="N5398" s="77">
        <v>46.137327999999997</v>
      </c>
      <c r="O5398" s="77">
        <v>0.82941951037998252</v>
      </c>
      <c r="P5398" s="77">
        <v>3630000</v>
      </c>
      <c r="Q5398" s="77">
        <v>1269000</v>
      </c>
      <c r="R5398" s="77">
        <v>2.86</v>
      </c>
      <c r="S5398" s="77">
        <v>31.728999999999999</v>
      </c>
      <c r="T5398" s="77">
        <v>7.7160000000000011</v>
      </c>
      <c r="U5398" s="77">
        <v>17.776</v>
      </c>
      <c r="V5398" s="77">
        <v>2.404376676797582</v>
      </c>
      <c r="AC5398" s="77">
        <v>46.88</v>
      </c>
      <c r="AD5398" s="77">
        <v>43.42</v>
      </c>
      <c r="AH5398" s="77">
        <f>IF(AND(M5398&lt;Variables!$G$6,M5398&gt;Variables!$G$5),0,1)</f>
        <v>1</v>
      </c>
      <c r="AI5398" s="77">
        <f t="shared" si="170"/>
        <v>0</v>
      </c>
      <c r="AJ5398" s="77">
        <f>IF(I5398&gt;Variables!$G$7,0,1)</f>
        <v>1</v>
      </c>
      <c r="AK5398" s="77">
        <f>IF(F5398&gt;Variables!$G$8,0,1)</f>
        <v>0</v>
      </c>
      <c r="AL5398" s="77">
        <f>IF(G5398&gt;Variables!$G$9,0,1)</f>
        <v>1</v>
      </c>
      <c r="AM5398" s="77">
        <f>IF(AND(K5398&gt;Variables!$G$10,K5398&lt;Variables!$G$11),0,1)</f>
        <v>1</v>
      </c>
      <c r="AN5398" s="77">
        <f>IF(H5398&lt;Variables!$G$13,1,0)</f>
        <v>0</v>
      </c>
      <c r="AO5398" s="77">
        <f>IF(R5398&lt;Variables!$G$12,0,1)</f>
        <v>1</v>
      </c>
      <c r="AP5398" s="78">
        <f t="shared" si="171"/>
        <v>1</v>
      </c>
      <c r="AQ5398" s="77">
        <f>IF(V5398&lt;Variables!$G$15,1,0)</f>
        <v>1</v>
      </c>
      <c r="AR5398" s="77">
        <v>0</v>
      </c>
      <c r="AS5398" s="77">
        <v>0</v>
      </c>
      <c r="AT5398" s="77">
        <v>1</v>
      </c>
      <c r="AU5398" s="77">
        <v>0</v>
      </c>
      <c r="BA5398" s="77">
        <v>-2.25</v>
      </c>
    </row>
    <row r="5399" spans="3:53" x14ac:dyDescent="0.25">
      <c r="C5399" s="77" t="s">
        <v>686</v>
      </c>
      <c r="D5399" s="77" t="s">
        <v>196</v>
      </c>
      <c r="E5399" s="77">
        <v>51.18</v>
      </c>
      <c r="F5399" s="77">
        <v>8.83</v>
      </c>
      <c r="G5399" s="77">
        <v>8</v>
      </c>
      <c r="H5399" s="77">
        <v>2160</v>
      </c>
      <c r="I5399" s="77">
        <v>1583.7470000000001</v>
      </c>
      <c r="J5399" s="77" t="s">
        <v>75</v>
      </c>
      <c r="K5399" s="77">
        <v>51.79</v>
      </c>
      <c r="L5399" s="77">
        <v>51.362326666666668</v>
      </c>
      <c r="M5399" s="77">
        <v>-0.70562743198679989</v>
      </c>
      <c r="N5399" s="77">
        <v>50.617269230769239</v>
      </c>
      <c r="O5399" s="77">
        <v>0.75592930050474616</v>
      </c>
      <c r="P5399" s="77">
        <v>123677</v>
      </c>
      <c r="Q5399" s="77">
        <v>438877</v>
      </c>
      <c r="R5399" s="77">
        <v>0.28000000000000003</v>
      </c>
      <c r="S5399" s="77">
        <v>31.728999999999999</v>
      </c>
      <c r="T5399" s="77">
        <v>7.7160000000000011</v>
      </c>
      <c r="U5399" s="77">
        <v>17.776</v>
      </c>
      <c r="V5399" s="77">
        <v>2.4075384683538612</v>
      </c>
      <c r="AC5399" s="77">
        <v>51.125</v>
      </c>
      <c r="AD5399" s="77">
        <v>48.58</v>
      </c>
      <c r="AH5399" s="77">
        <f>IF(AND(M5399&lt;Variables!$G$6,M5399&gt;Variables!$G$5),0,1)</f>
        <v>1</v>
      </c>
      <c r="AI5399" s="77">
        <f t="shared" si="170"/>
        <v>0</v>
      </c>
      <c r="AJ5399" s="77">
        <f>IF(I5399&gt;Variables!$G$7,0,1)</f>
        <v>0</v>
      </c>
      <c r="AK5399" s="77">
        <f>IF(F5399&gt;Variables!$G$8,0,1)</f>
        <v>1</v>
      </c>
      <c r="AL5399" s="77">
        <f>IF(G5399&gt;Variables!$G$9,0,1)</f>
        <v>1</v>
      </c>
      <c r="AM5399" s="77">
        <f>IF(AND(K5399&gt;Variables!$G$10,K5399&lt;Variables!$G$11),0,1)</f>
        <v>1</v>
      </c>
      <c r="AN5399" s="77">
        <f>IF(H5399&lt;Variables!$G$13,1,0)</f>
        <v>0</v>
      </c>
      <c r="AO5399" s="77">
        <f>IF(R5399&lt;Variables!$G$12,0,1)</f>
        <v>0</v>
      </c>
      <c r="AP5399" s="78">
        <f t="shared" si="171"/>
        <v>1</v>
      </c>
      <c r="AQ5399" s="77">
        <f>IF(V5399&lt;Variables!$G$15,1,0)</f>
        <v>1</v>
      </c>
      <c r="AR5399" s="77">
        <v>0</v>
      </c>
      <c r="AS5399" s="77">
        <v>0</v>
      </c>
      <c r="AT5399" s="77">
        <v>0</v>
      </c>
      <c r="AU5399" s="77">
        <v>1</v>
      </c>
      <c r="BA5399" s="77">
        <v>-1.29</v>
      </c>
    </row>
    <row r="5400" spans="3:53" x14ac:dyDescent="0.25">
      <c r="C5400" s="77" t="s">
        <v>686</v>
      </c>
      <c r="D5400" s="77" t="s">
        <v>684</v>
      </c>
      <c r="E5400" s="77">
        <v>3.36</v>
      </c>
      <c r="F5400" s="77">
        <v>7.74</v>
      </c>
      <c r="G5400" s="77">
        <v>2.76</v>
      </c>
      <c r="H5400" s="77">
        <v>-99999</v>
      </c>
      <c r="I5400" s="77">
        <v>-7.24</v>
      </c>
      <c r="J5400" s="77" t="s">
        <v>75</v>
      </c>
      <c r="K5400" s="77">
        <v>59.73</v>
      </c>
      <c r="L5400" s="77">
        <v>3.3424999999999998</v>
      </c>
      <c r="M5400" s="77">
        <v>0.22438294689604441</v>
      </c>
      <c r="N5400" s="77">
        <v>3.298</v>
      </c>
      <c r="O5400" s="77">
        <v>1.5767131594906161</v>
      </c>
      <c r="P5400" s="77">
        <v>48193</v>
      </c>
      <c r="Q5400" s="77">
        <v>9114</v>
      </c>
      <c r="R5400" s="77">
        <v>5.29</v>
      </c>
      <c r="S5400" s="77">
        <v>31.728999999999999</v>
      </c>
      <c r="T5400" s="77">
        <v>7.7160000000000011</v>
      </c>
      <c r="U5400" s="77">
        <v>17.776</v>
      </c>
      <c r="V5400" s="77">
        <v>2.455663628721017</v>
      </c>
      <c r="AC5400" s="77">
        <v>3.45</v>
      </c>
      <c r="AD5400" s="77">
        <v>3.19</v>
      </c>
      <c r="AH5400" s="77">
        <f>IF(AND(M5400&lt;Variables!$G$6,M5400&gt;Variables!$G$5),0,1)</f>
        <v>1</v>
      </c>
      <c r="AI5400" s="77">
        <f t="shared" si="170"/>
        <v>0</v>
      </c>
      <c r="AJ5400" s="77">
        <f>IF(I5400&gt;Variables!$G$7,0,1)</f>
        <v>1</v>
      </c>
      <c r="AK5400" s="77">
        <f>IF(F5400&gt;Variables!$G$8,0,1)</f>
        <v>1</v>
      </c>
      <c r="AL5400" s="77">
        <f>IF(G5400&gt;Variables!$G$9,0,1)</f>
        <v>1</v>
      </c>
      <c r="AM5400" s="77">
        <f>IF(AND(K5400&gt;Variables!$G$10,K5400&lt;Variables!$G$11),0,1)</f>
        <v>1</v>
      </c>
      <c r="AN5400" s="77">
        <f>IF(H5400&lt;Variables!$G$13,1,0)</f>
        <v>1</v>
      </c>
      <c r="AO5400" s="77">
        <f>IF(R5400&lt;Variables!$G$12,0,1)</f>
        <v>1</v>
      </c>
      <c r="AP5400" s="78">
        <f t="shared" si="171"/>
        <v>1</v>
      </c>
      <c r="AQ5400" s="77">
        <f>IF(V5400&lt;Variables!$G$15,1,0)</f>
        <v>1</v>
      </c>
      <c r="AR5400" s="77">
        <v>0</v>
      </c>
      <c r="AS5400" s="77">
        <v>0</v>
      </c>
      <c r="AT5400" s="77">
        <v>1</v>
      </c>
      <c r="AU5400" s="77">
        <v>0</v>
      </c>
      <c r="BA5400" s="77">
        <v>-2.25</v>
      </c>
    </row>
    <row r="5401" spans="3:53" x14ac:dyDescent="0.25">
      <c r="C5401" s="77" t="s">
        <v>686</v>
      </c>
      <c r="D5401" s="77" t="s">
        <v>280</v>
      </c>
      <c r="E5401" s="77">
        <v>48.14</v>
      </c>
      <c r="F5401" s="77">
        <v>27.69</v>
      </c>
      <c r="G5401" s="77">
        <v>12.3</v>
      </c>
      <c r="H5401" s="77">
        <v>1590</v>
      </c>
      <c r="I5401" s="77">
        <v>-99999</v>
      </c>
      <c r="J5401" s="77" t="s">
        <v>75</v>
      </c>
      <c r="K5401" s="77">
        <v>57.06</v>
      </c>
      <c r="L5401" s="77">
        <v>47.025945</v>
      </c>
      <c r="M5401" s="77">
        <v>0.20319634193421821</v>
      </c>
      <c r="N5401" s="77">
        <v>46.156097872340418</v>
      </c>
      <c r="O5401" s="77">
        <v>2.0916025664251419</v>
      </c>
      <c r="P5401" s="77">
        <v>333430</v>
      </c>
      <c r="S5401" s="77">
        <v>31.728999999999999</v>
      </c>
      <c r="T5401" s="77">
        <v>7.7160000000000011</v>
      </c>
      <c r="U5401" s="77">
        <v>17.776</v>
      </c>
      <c r="V5401" s="77">
        <v>2.4307154679990379</v>
      </c>
      <c r="AC5401" s="77">
        <v>48.12</v>
      </c>
      <c r="AD5401" s="77">
        <v>42.77</v>
      </c>
      <c r="AH5401" s="77">
        <f>IF(AND(M5401&lt;Variables!$G$6,M5401&gt;Variables!$G$5),0,1)</f>
        <v>1</v>
      </c>
      <c r="AI5401" s="77">
        <f t="shared" si="170"/>
        <v>0</v>
      </c>
      <c r="AJ5401" s="77">
        <f>IF(I5401&gt;Variables!$G$7,0,1)</f>
        <v>1</v>
      </c>
      <c r="AK5401" s="77">
        <f>IF(F5401&gt;Variables!$G$8,0,1)</f>
        <v>0</v>
      </c>
      <c r="AL5401" s="77">
        <f>IF(G5401&gt;Variables!$G$9,0,1)</f>
        <v>0</v>
      </c>
      <c r="AM5401" s="77">
        <f>IF(AND(K5401&gt;Variables!$G$10,K5401&lt;Variables!$G$11),0,1)</f>
        <v>1</v>
      </c>
      <c r="AN5401" s="77">
        <f>IF(H5401&lt;Variables!$G$13,1,0)</f>
        <v>0</v>
      </c>
      <c r="AO5401" s="77">
        <f>IF(R5401&lt;Variables!$G$12,0,1)</f>
        <v>0</v>
      </c>
      <c r="AP5401" s="78">
        <f t="shared" si="171"/>
        <v>1</v>
      </c>
      <c r="AQ5401" s="77">
        <f>IF(V5401&lt;Variables!$G$15,1,0)</f>
        <v>1</v>
      </c>
      <c r="AR5401" s="77">
        <v>0</v>
      </c>
      <c r="AS5401" s="77">
        <v>0</v>
      </c>
      <c r="AT5401" s="77">
        <v>1</v>
      </c>
      <c r="AU5401" s="77">
        <v>0</v>
      </c>
      <c r="BA5401" s="77">
        <v>-2.25</v>
      </c>
    </row>
    <row r="5402" spans="3:53" x14ac:dyDescent="0.25">
      <c r="C5402" s="77" t="s">
        <v>686</v>
      </c>
      <c r="D5402" s="77" t="s">
        <v>277</v>
      </c>
      <c r="E5402" s="77">
        <v>23.51</v>
      </c>
      <c r="F5402" s="77">
        <v>7.02</v>
      </c>
      <c r="G5402" s="77">
        <v>3.57</v>
      </c>
      <c r="H5402" s="77">
        <v>2440</v>
      </c>
      <c r="I5402" s="77">
        <v>6.0000000000000001E-3</v>
      </c>
      <c r="J5402" s="77" t="s">
        <v>75</v>
      </c>
      <c r="K5402" s="77">
        <v>55.41</v>
      </c>
      <c r="L5402" s="77">
        <v>23.4742</v>
      </c>
      <c r="M5402" s="77">
        <v>-1.7891983539393981E-2</v>
      </c>
      <c r="N5402" s="77">
        <v>23.29953469387755</v>
      </c>
      <c r="O5402" s="77">
        <v>0.73162536660976896</v>
      </c>
      <c r="P5402" s="77">
        <v>282838</v>
      </c>
      <c r="Q5402" s="77">
        <v>2118000</v>
      </c>
      <c r="R5402" s="77">
        <v>0.13</v>
      </c>
      <c r="S5402" s="77">
        <v>31.728999999999999</v>
      </c>
      <c r="T5402" s="77">
        <v>7.7160000000000011</v>
      </c>
      <c r="U5402" s="77">
        <v>17.776</v>
      </c>
      <c r="V5402" s="77">
        <v>2.423792337354203</v>
      </c>
      <c r="AC5402" s="77">
        <v>24.13</v>
      </c>
      <c r="AD5402" s="77">
        <v>22.99</v>
      </c>
      <c r="AH5402" s="77">
        <f>IF(AND(M5402&lt;Variables!$G$6,M5402&gt;Variables!$G$5),0,1)</f>
        <v>1</v>
      </c>
      <c r="AI5402" s="77">
        <f t="shared" si="170"/>
        <v>0</v>
      </c>
      <c r="AJ5402" s="77">
        <f>IF(I5402&gt;Variables!$G$7,0,1)</f>
        <v>1</v>
      </c>
      <c r="AK5402" s="77">
        <f>IF(F5402&gt;Variables!$G$8,0,1)</f>
        <v>1</v>
      </c>
      <c r="AL5402" s="77">
        <f>IF(G5402&gt;Variables!$G$9,0,1)</f>
        <v>1</v>
      </c>
      <c r="AM5402" s="77">
        <f>IF(AND(K5402&gt;Variables!$G$10,K5402&lt;Variables!$G$11),0,1)</f>
        <v>1</v>
      </c>
      <c r="AN5402" s="77">
        <f>IF(H5402&lt;Variables!$G$13,1,0)</f>
        <v>0</v>
      </c>
      <c r="AO5402" s="77">
        <f>IF(R5402&lt;Variables!$G$12,0,1)</f>
        <v>0</v>
      </c>
      <c r="AP5402" s="78">
        <f t="shared" si="171"/>
        <v>1</v>
      </c>
      <c r="AQ5402" s="77">
        <f>IF(V5402&lt;Variables!$G$15,1,0)</f>
        <v>1</v>
      </c>
      <c r="AR5402" s="77">
        <v>1</v>
      </c>
      <c r="AS5402" s="77">
        <v>0</v>
      </c>
      <c r="AT5402" s="77">
        <v>0</v>
      </c>
      <c r="AU5402" s="77">
        <v>0</v>
      </c>
      <c r="BA5402" s="77">
        <v>0.54</v>
      </c>
    </row>
    <row r="5403" spans="3:53" x14ac:dyDescent="0.25">
      <c r="C5403" s="77" t="s">
        <v>686</v>
      </c>
      <c r="D5403" s="77" t="s">
        <v>78</v>
      </c>
      <c r="E5403" s="77">
        <v>124.84</v>
      </c>
      <c r="F5403" s="77">
        <v>39.380000000000003</v>
      </c>
      <c r="G5403" s="77">
        <v>-11.82</v>
      </c>
      <c r="H5403" s="77">
        <v>5920</v>
      </c>
      <c r="I5403" s="77">
        <v>7.0720000000000001</v>
      </c>
      <c r="J5403" s="77" t="s">
        <v>74</v>
      </c>
      <c r="K5403" s="77">
        <v>36.409999999999997</v>
      </c>
      <c r="L5403" s="77">
        <v>126.25599</v>
      </c>
      <c r="M5403" s="77">
        <v>-2.1194954789868001</v>
      </c>
      <c r="N5403" s="77">
        <v>127.72666599999999</v>
      </c>
      <c r="O5403" s="77">
        <v>-3.246515492700647</v>
      </c>
      <c r="P5403" s="77">
        <v>9910000</v>
      </c>
      <c r="Q5403" s="77">
        <v>1288000</v>
      </c>
      <c r="R5403" s="77">
        <v>7.69</v>
      </c>
      <c r="S5403" s="77">
        <v>31.728999999999999</v>
      </c>
      <c r="T5403" s="77">
        <v>7.7160000000000011</v>
      </c>
      <c r="U5403" s="77">
        <v>17.776</v>
      </c>
      <c r="V5403" s="77">
        <v>2.198128693454021</v>
      </c>
      <c r="AC5403" s="77">
        <v>139.44999999999999</v>
      </c>
      <c r="AD5403" s="77">
        <v>121.66</v>
      </c>
      <c r="AH5403" s="77">
        <f>IF(AND(M5403&lt;Variables!$G$6,M5403&gt;Variables!$G$5),0,1)</f>
        <v>0</v>
      </c>
      <c r="AI5403" s="77">
        <f t="shared" si="170"/>
        <v>1</v>
      </c>
      <c r="AJ5403" s="77">
        <f>IF(I5403&gt;Variables!$G$7,0,1)</f>
        <v>1</v>
      </c>
      <c r="AK5403" s="77">
        <f>IF(F5403&gt;Variables!$G$8,0,1)</f>
        <v>0</v>
      </c>
      <c r="AL5403" s="77">
        <f>IF(G5403&gt;Variables!$G$9,0,1)</f>
        <v>1</v>
      </c>
      <c r="AM5403" s="77">
        <f>IF(AND(K5403&gt;Variables!$G$10,K5403&lt;Variables!$G$11),0,1)</f>
        <v>1</v>
      </c>
      <c r="AN5403" s="77">
        <f>IF(H5403&lt;Variables!$G$13,1,0)</f>
        <v>0</v>
      </c>
      <c r="AO5403" s="77">
        <f>IF(R5403&lt;Variables!$G$12,0,1)</f>
        <v>1</v>
      </c>
      <c r="AP5403" s="78">
        <f t="shared" si="171"/>
        <v>0</v>
      </c>
      <c r="AQ5403" s="77">
        <f>IF(V5403&lt;Variables!$G$15,1,0)</f>
        <v>1</v>
      </c>
      <c r="AR5403" s="77">
        <v>0</v>
      </c>
      <c r="AS5403" s="77">
        <v>0</v>
      </c>
      <c r="AT5403" s="77">
        <v>1</v>
      </c>
      <c r="AU5403" s="77">
        <v>0</v>
      </c>
      <c r="BA5403" s="77">
        <v>-2.25</v>
      </c>
    </row>
    <row r="5404" spans="3:53" x14ac:dyDescent="0.25">
      <c r="C5404" s="77" t="s">
        <v>686</v>
      </c>
      <c r="D5404" s="77" t="s">
        <v>662</v>
      </c>
      <c r="E5404" s="77">
        <v>8.67</v>
      </c>
      <c r="F5404" s="77">
        <v>24.75</v>
      </c>
      <c r="G5404" s="77">
        <v>1.95</v>
      </c>
      <c r="H5404" s="77">
        <v>583.41</v>
      </c>
      <c r="I5404" s="77">
        <v>25.544</v>
      </c>
      <c r="J5404" s="77" t="s">
        <v>74</v>
      </c>
      <c r="K5404" s="77">
        <v>58.18</v>
      </c>
      <c r="L5404" s="77">
        <v>8.6338249999999981</v>
      </c>
      <c r="M5404" s="77">
        <v>0.12943278326815161</v>
      </c>
      <c r="N5404" s="77">
        <v>8.6429880000000008</v>
      </c>
      <c r="O5404" s="77">
        <v>2.3278986387564031E-2</v>
      </c>
      <c r="P5404" s="77">
        <v>2500000</v>
      </c>
      <c r="Q5404" s="77">
        <v>659720</v>
      </c>
      <c r="R5404" s="77">
        <v>3.79</v>
      </c>
      <c r="S5404" s="77">
        <v>31.728999999999999</v>
      </c>
      <c r="T5404" s="77">
        <v>7.7160000000000011</v>
      </c>
      <c r="U5404" s="77">
        <v>17.776</v>
      </c>
      <c r="V5404" s="77">
        <v>2.4453218482723469</v>
      </c>
      <c r="AC5404" s="77">
        <v>8.9700000000000006</v>
      </c>
      <c r="AD5404" s="77">
        <v>8.6199999999999992</v>
      </c>
      <c r="AH5404" s="77">
        <f>IF(AND(M5404&lt;Variables!$G$6,M5404&gt;Variables!$G$5),0,1)</f>
        <v>1</v>
      </c>
      <c r="AI5404" s="77">
        <f t="shared" si="170"/>
        <v>1</v>
      </c>
      <c r="AJ5404" s="77">
        <f>IF(I5404&gt;Variables!$G$7,0,1)</f>
        <v>1</v>
      </c>
      <c r="AK5404" s="77">
        <f>IF(F5404&gt;Variables!$G$8,0,1)</f>
        <v>0</v>
      </c>
      <c r="AL5404" s="77">
        <f>IF(G5404&gt;Variables!$G$9,0,1)</f>
        <v>1</v>
      </c>
      <c r="AM5404" s="77">
        <f>IF(AND(K5404&gt;Variables!$G$10,K5404&lt;Variables!$G$11),0,1)</f>
        <v>1</v>
      </c>
      <c r="AN5404" s="77">
        <f>IF(H5404&lt;Variables!$G$13,1,0)</f>
        <v>1</v>
      </c>
      <c r="AO5404" s="77">
        <f>IF(R5404&lt;Variables!$G$12,0,1)</f>
        <v>1</v>
      </c>
      <c r="AP5404" s="78">
        <f t="shared" si="171"/>
        <v>0</v>
      </c>
      <c r="AQ5404" s="77">
        <f>IF(V5404&lt;Variables!$G$15,1,0)</f>
        <v>1</v>
      </c>
      <c r="AR5404" s="77">
        <v>1</v>
      </c>
      <c r="AS5404" s="77">
        <v>0</v>
      </c>
      <c r="AT5404" s="77">
        <v>0</v>
      </c>
      <c r="AU5404" s="77">
        <v>0</v>
      </c>
      <c r="BA5404" s="77">
        <v>1.77</v>
      </c>
    </row>
    <row r="5405" spans="3:53" x14ac:dyDescent="0.25">
      <c r="C5405" s="77" t="s">
        <v>686</v>
      </c>
      <c r="D5405" s="77" t="s">
        <v>536</v>
      </c>
      <c r="E5405" s="77">
        <v>26.86</v>
      </c>
      <c r="F5405" s="77">
        <v>9.24</v>
      </c>
      <c r="G5405" s="77">
        <v>9.01</v>
      </c>
      <c r="H5405" s="77">
        <v>2140</v>
      </c>
      <c r="I5405" s="77">
        <v>-19.108000000000001</v>
      </c>
      <c r="J5405" s="77" t="s">
        <v>74</v>
      </c>
      <c r="K5405" s="77">
        <v>57.48</v>
      </c>
      <c r="L5405" s="77">
        <v>26.724350000000001</v>
      </c>
      <c r="M5405" s="77">
        <v>9.5979883514481723E-2</v>
      </c>
      <c r="N5405" s="77">
        <v>26.255839999999999</v>
      </c>
      <c r="O5405" s="77">
        <v>1.882095564263039</v>
      </c>
      <c r="P5405" s="77">
        <v>564124</v>
      </c>
      <c r="Q5405" s="77">
        <v>2899000</v>
      </c>
      <c r="R5405" s="77">
        <v>0.19</v>
      </c>
      <c r="S5405" s="77">
        <v>31.728999999999999</v>
      </c>
      <c r="T5405" s="77">
        <v>7.7160000000000011</v>
      </c>
      <c r="U5405" s="77">
        <v>17.776</v>
      </c>
      <c r="V5405" s="77">
        <v>2.439923942549771</v>
      </c>
      <c r="AC5405" s="77">
        <v>27.11</v>
      </c>
      <c r="AD5405" s="77">
        <v>24.96</v>
      </c>
      <c r="AH5405" s="77">
        <f>IF(AND(M5405&lt;Variables!$G$6,M5405&gt;Variables!$G$5),0,1)</f>
        <v>1</v>
      </c>
      <c r="AI5405" s="77">
        <f t="shared" si="170"/>
        <v>0</v>
      </c>
      <c r="AJ5405" s="77">
        <f>IF(I5405&gt;Variables!$G$7,0,1)</f>
        <v>1</v>
      </c>
      <c r="AK5405" s="77">
        <f>IF(F5405&gt;Variables!$G$8,0,1)</f>
        <v>0</v>
      </c>
      <c r="AL5405" s="77">
        <f>IF(G5405&gt;Variables!$G$9,0,1)</f>
        <v>1</v>
      </c>
      <c r="AM5405" s="77">
        <f>IF(AND(K5405&gt;Variables!$G$10,K5405&lt;Variables!$G$11),0,1)</f>
        <v>1</v>
      </c>
      <c r="AN5405" s="77">
        <f>IF(H5405&lt;Variables!$G$13,1,0)</f>
        <v>0</v>
      </c>
      <c r="AO5405" s="77">
        <f>IF(R5405&lt;Variables!$G$12,0,1)</f>
        <v>0</v>
      </c>
      <c r="AP5405" s="78">
        <f t="shared" si="171"/>
        <v>0</v>
      </c>
      <c r="AQ5405" s="77">
        <f>IF(V5405&lt;Variables!$G$15,1,0)</f>
        <v>1</v>
      </c>
      <c r="AR5405" s="77">
        <v>0</v>
      </c>
      <c r="AS5405" s="77">
        <v>0</v>
      </c>
      <c r="AT5405" s="77">
        <v>0</v>
      </c>
      <c r="AU5405" s="77">
        <v>1</v>
      </c>
      <c r="BA5405" s="77">
        <v>-1.01</v>
      </c>
    </row>
    <row r="5406" spans="3:53" x14ac:dyDescent="0.25">
      <c r="C5406" s="77" t="s">
        <v>686</v>
      </c>
      <c r="D5406" s="77" t="s">
        <v>687</v>
      </c>
      <c r="E5406" s="77">
        <v>87</v>
      </c>
      <c r="F5406" s="77">
        <v>19.07</v>
      </c>
      <c r="G5406" s="77">
        <v>-0.69</v>
      </c>
      <c r="H5406" s="77">
        <v>1440</v>
      </c>
      <c r="I5406" s="77">
        <v>0.33400000000000002</v>
      </c>
      <c r="J5406" s="77" t="s">
        <v>74</v>
      </c>
      <c r="K5406" s="77">
        <v>51.26</v>
      </c>
      <c r="L5406" s="77">
        <v>86.78425</v>
      </c>
      <c r="M5406" s="77">
        <v>-5.0988514621034611E-2</v>
      </c>
      <c r="N5406" s="77">
        <v>86.859140000000011</v>
      </c>
      <c r="O5406" s="77">
        <v>-0.1371646092742983</v>
      </c>
      <c r="P5406" s="77">
        <v>558480</v>
      </c>
      <c r="Q5406" s="77">
        <v>50580</v>
      </c>
      <c r="R5406" s="77">
        <v>11.04</v>
      </c>
      <c r="S5406" s="77">
        <v>31.728999999999999</v>
      </c>
      <c r="T5406" s="77">
        <v>7.7160000000000011</v>
      </c>
      <c r="U5406" s="77">
        <v>17.776</v>
      </c>
      <c r="V5406" s="77">
        <v>2.381564842466231</v>
      </c>
      <c r="AC5406" s="77">
        <v>87.23</v>
      </c>
      <c r="AD5406" s="77">
        <v>86.71</v>
      </c>
      <c r="AH5406" s="77">
        <f>IF(AND(M5406&lt;Variables!$G$6,M5406&gt;Variables!$G$5),0,1)</f>
        <v>1</v>
      </c>
      <c r="AI5406" s="77">
        <f t="shared" si="170"/>
        <v>1</v>
      </c>
      <c r="AJ5406" s="77">
        <f>IF(I5406&gt;Variables!$G$7,0,1)</f>
        <v>1</v>
      </c>
      <c r="AK5406" s="77">
        <f>IF(F5406&gt;Variables!$G$8,0,1)</f>
        <v>0</v>
      </c>
      <c r="AL5406" s="77">
        <f>IF(G5406&gt;Variables!$G$9,0,1)</f>
        <v>1</v>
      </c>
      <c r="AM5406" s="77">
        <f>IF(AND(K5406&gt;Variables!$G$10,K5406&lt;Variables!$G$11),0,1)</f>
        <v>1</v>
      </c>
      <c r="AN5406" s="77">
        <f>IF(H5406&lt;Variables!$G$13,1,0)</f>
        <v>1</v>
      </c>
      <c r="AO5406" s="77">
        <f>IF(R5406&lt;Variables!$G$12,0,1)</f>
        <v>1</v>
      </c>
      <c r="AP5406" s="78">
        <f t="shared" si="171"/>
        <v>0</v>
      </c>
      <c r="AQ5406" s="77">
        <f>IF(V5406&lt;Variables!$G$15,1,0)</f>
        <v>1</v>
      </c>
      <c r="AR5406" s="77">
        <v>0</v>
      </c>
      <c r="AS5406" s="77">
        <v>0</v>
      </c>
      <c r="AT5406" s="77">
        <v>0</v>
      </c>
      <c r="AU5406" s="77">
        <v>1</v>
      </c>
      <c r="BA5406" s="77">
        <v>-0.17</v>
      </c>
    </row>
    <row r="5407" spans="3:53" x14ac:dyDescent="0.25">
      <c r="C5407" s="77" t="s">
        <v>686</v>
      </c>
      <c r="D5407" s="77" t="s">
        <v>688</v>
      </c>
      <c r="E5407" s="77">
        <v>6.2</v>
      </c>
      <c r="F5407" s="77">
        <v>17.329999999999998</v>
      </c>
      <c r="G5407" s="77">
        <v>15.21</v>
      </c>
      <c r="H5407" s="77">
        <v>107.38</v>
      </c>
      <c r="I5407" s="77">
        <v>-0.40600000000000003</v>
      </c>
      <c r="J5407" s="77" t="s">
        <v>74</v>
      </c>
      <c r="K5407" s="77">
        <v>57.42</v>
      </c>
      <c r="L5407" s="77">
        <v>6.1903349999999993</v>
      </c>
      <c r="M5407" s="77">
        <v>0.31767262999499563</v>
      </c>
      <c r="N5407" s="77">
        <v>6.077475999999999</v>
      </c>
      <c r="O5407" s="77">
        <v>2.180576278705189</v>
      </c>
      <c r="P5407" s="77">
        <v>4230000</v>
      </c>
      <c r="Q5407" s="77">
        <v>3680000</v>
      </c>
      <c r="R5407" s="77">
        <v>1.1499999999999999</v>
      </c>
      <c r="S5407" s="77">
        <v>31.728999999999999</v>
      </c>
      <c r="T5407" s="77">
        <v>7.7160000000000011</v>
      </c>
      <c r="U5407" s="77">
        <v>17.776</v>
      </c>
      <c r="V5407" s="77">
        <v>2.428804317538872</v>
      </c>
      <c r="AC5407" s="77">
        <v>7.06</v>
      </c>
      <c r="AD5407" s="77">
        <v>6</v>
      </c>
      <c r="AH5407" s="77">
        <f>IF(AND(M5407&lt;Variables!$G$6,M5407&gt;Variables!$G$5),0,1)</f>
        <v>1</v>
      </c>
      <c r="AI5407" s="77">
        <f t="shared" si="170"/>
        <v>0</v>
      </c>
      <c r="AJ5407" s="77">
        <f>IF(I5407&gt;Variables!$G$7,0,1)</f>
        <v>1</v>
      </c>
      <c r="AK5407" s="77">
        <f>IF(F5407&gt;Variables!$G$8,0,1)</f>
        <v>0</v>
      </c>
      <c r="AL5407" s="77">
        <f>IF(G5407&gt;Variables!$G$9,0,1)</f>
        <v>0</v>
      </c>
      <c r="AM5407" s="77">
        <f>IF(AND(K5407&gt;Variables!$G$10,K5407&lt;Variables!$G$11),0,1)</f>
        <v>1</v>
      </c>
      <c r="AN5407" s="77">
        <f>IF(H5407&lt;Variables!$G$13,1,0)</f>
        <v>1</v>
      </c>
      <c r="AO5407" s="77">
        <f>IF(R5407&lt;Variables!$G$12,0,1)</f>
        <v>0</v>
      </c>
      <c r="AP5407" s="78">
        <f t="shared" si="171"/>
        <v>0</v>
      </c>
      <c r="AQ5407" s="77">
        <f>IF(V5407&lt;Variables!$G$15,1,0)</f>
        <v>1</v>
      </c>
      <c r="AR5407" s="77">
        <v>1</v>
      </c>
      <c r="AS5407" s="77">
        <v>0</v>
      </c>
      <c r="AT5407" s="77">
        <v>0</v>
      </c>
      <c r="AU5407" s="77">
        <v>0</v>
      </c>
      <c r="BA5407" s="77">
        <v>2</v>
      </c>
    </row>
    <row r="5408" spans="3:53" x14ac:dyDescent="0.25">
      <c r="C5408" s="77" t="s">
        <v>686</v>
      </c>
      <c r="D5408" s="77" t="s">
        <v>118</v>
      </c>
      <c r="E5408" s="77">
        <v>32.26</v>
      </c>
      <c r="F5408" s="77">
        <v>8.68</v>
      </c>
      <c r="G5408" s="77">
        <v>7.27</v>
      </c>
      <c r="H5408" s="77">
        <v>2900</v>
      </c>
      <c r="I5408" s="77">
        <v>-12.888</v>
      </c>
      <c r="J5408" s="77" t="s">
        <v>74</v>
      </c>
      <c r="K5408" s="77">
        <v>67.319999999999993</v>
      </c>
      <c r="L5408" s="77">
        <v>31.734694999999999</v>
      </c>
      <c r="M5408" s="77">
        <v>1.166877450689217</v>
      </c>
      <c r="N5408" s="77">
        <v>31.505815999999999</v>
      </c>
      <c r="O5408" s="77">
        <v>1.90182028613384</v>
      </c>
      <c r="P5408" s="77">
        <v>2285000</v>
      </c>
      <c r="Q5408" s="77">
        <v>6140000</v>
      </c>
      <c r="R5408" s="77">
        <v>0.37</v>
      </c>
      <c r="S5408" s="77">
        <v>31.728999999999999</v>
      </c>
      <c r="T5408" s="77">
        <v>7.7160000000000011</v>
      </c>
      <c r="U5408" s="77">
        <v>17.776</v>
      </c>
      <c r="V5408" s="77">
        <v>2.4577289894982139</v>
      </c>
      <c r="AC5408" s="77">
        <v>32.39</v>
      </c>
      <c r="AD5408" s="77">
        <v>30.91</v>
      </c>
      <c r="AH5408" s="77">
        <f>IF(AND(M5408&lt;Variables!$G$6,M5408&gt;Variables!$G$5),0,1)</f>
        <v>1</v>
      </c>
      <c r="AI5408" s="77">
        <f t="shared" si="170"/>
        <v>0</v>
      </c>
      <c r="AJ5408" s="77">
        <f>IF(I5408&gt;Variables!$G$7,0,1)</f>
        <v>1</v>
      </c>
      <c r="AK5408" s="77">
        <f>IF(F5408&gt;Variables!$G$8,0,1)</f>
        <v>1</v>
      </c>
      <c r="AL5408" s="77">
        <f>IF(G5408&gt;Variables!$G$9,0,1)</f>
        <v>1</v>
      </c>
      <c r="AM5408" s="77">
        <f>IF(AND(K5408&gt;Variables!$G$10,K5408&lt;Variables!$G$11),0,1)</f>
        <v>0</v>
      </c>
      <c r="AN5408" s="77">
        <f>IF(H5408&lt;Variables!$G$13,1,0)</f>
        <v>0</v>
      </c>
      <c r="AO5408" s="77">
        <f>IF(R5408&lt;Variables!$G$12,0,1)</f>
        <v>0</v>
      </c>
      <c r="AP5408" s="78">
        <f t="shared" si="171"/>
        <v>0</v>
      </c>
      <c r="AQ5408" s="77">
        <f>IF(V5408&lt;Variables!$G$15,1,0)</f>
        <v>1</v>
      </c>
      <c r="AR5408" s="77">
        <v>0</v>
      </c>
      <c r="AS5408" s="77">
        <v>0</v>
      </c>
      <c r="AT5408" s="77">
        <v>1</v>
      </c>
      <c r="AU5408" s="77">
        <v>0</v>
      </c>
      <c r="BA5408" s="77">
        <v>-2.25</v>
      </c>
    </row>
    <row r="5409" spans="3:53" x14ac:dyDescent="0.25">
      <c r="C5409" s="77" t="s">
        <v>686</v>
      </c>
      <c r="D5409" s="77" t="s">
        <v>575</v>
      </c>
      <c r="E5409" s="77">
        <v>46.52</v>
      </c>
      <c r="F5409" s="77">
        <v>7.44</v>
      </c>
      <c r="G5409" s="77">
        <v>4.97</v>
      </c>
      <c r="H5409" s="77">
        <v>2630</v>
      </c>
      <c r="I5409" s="77">
        <v>-17.114000000000001</v>
      </c>
      <c r="J5409" s="77" t="s">
        <v>75</v>
      </c>
      <c r="K5409" s="77">
        <v>43.63</v>
      </c>
      <c r="L5409" s="77">
        <v>46.841239999999999</v>
      </c>
      <c r="M5409" s="77">
        <v>-0.81389818032143946</v>
      </c>
      <c r="N5409" s="77">
        <v>46.218096000000003</v>
      </c>
      <c r="O5409" s="77">
        <v>0.52339672322288056</v>
      </c>
      <c r="P5409" s="77">
        <v>806708</v>
      </c>
      <c r="Q5409" s="77">
        <v>1620000</v>
      </c>
      <c r="R5409" s="77">
        <v>0.5</v>
      </c>
      <c r="S5409" s="77">
        <v>31.728999999999999</v>
      </c>
      <c r="T5409" s="77">
        <v>7.7160000000000011</v>
      </c>
      <c r="U5409" s="77">
        <v>17.776</v>
      </c>
      <c r="V5409" s="77">
        <v>2.307195225980184</v>
      </c>
      <c r="AC5409" s="77">
        <v>48.879899999999999</v>
      </c>
      <c r="AD5409" s="77">
        <v>46.150100000000002</v>
      </c>
      <c r="AH5409" s="77">
        <f>IF(AND(M5409&lt;Variables!$G$6,M5409&gt;Variables!$G$5),0,1)</f>
        <v>1</v>
      </c>
      <c r="AI5409" s="77">
        <f t="shared" si="170"/>
        <v>0</v>
      </c>
      <c r="AJ5409" s="77">
        <f>IF(I5409&gt;Variables!$G$7,0,1)</f>
        <v>1</v>
      </c>
      <c r="AK5409" s="77">
        <f>IF(F5409&gt;Variables!$G$8,0,1)</f>
        <v>1</v>
      </c>
      <c r="AL5409" s="77">
        <f>IF(G5409&gt;Variables!$G$9,0,1)</f>
        <v>1</v>
      </c>
      <c r="AM5409" s="77">
        <f>IF(AND(K5409&gt;Variables!$G$10,K5409&lt;Variables!$G$11),0,1)</f>
        <v>1</v>
      </c>
      <c r="AN5409" s="77">
        <f>IF(H5409&lt;Variables!$G$13,1,0)</f>
        <v>0</v>
      </c>
      <c r="AO5409" s="77">
        <f>IF(R5409&lt;Variables!$G$12,0,1)</f>
        <v>0</v>
      </c>
      <c r="AP5409" s="78">
        <f t="shared" si="171"/>
        <v>1</v>
      </c>
      <c r="AQ5409" s="77">
        <f>IF(V5409&lt;Variables!$G$15,1,0)</f>
        <v>1</v>
      </c>
      <c r="AR5409" s="77">
        <v>1</v>
      </c>
      <c r="AS5409" s="77">
        <v>0</v>
      </c>
      <c r="AT5409" s="77">
        <v>0</v>
      </c>
      <c r="AU5409" s="77">
        <v>0</v>
      </c>
      <c r="BA5409" s="77">
        <v>1.19</v>
      </c>
    </row>
    <row r="5410" spans="3:53" x14ac:dyDescent="0.25">
      <c r="C5410" s="77" t="s">
        <v>686</v>
      </c>
      <c r="D5410" s="77" t="s">
        <v>581</v>
      </c>
      <c r="E5410" s="77">
        <v>106.44</v>
      </c>
      <c r="F5410" s="77">
        <v>13.41</v>
      </c>
      <c r="G5410" s="77">
        <v>-4.3</v>
      </c>
      <c r="H5410" s="77">
        <v>5880</v>
      </c>
      <c r="I5410" s="77">
        <v>43.110999999999997</v>
      </c>
      <c r="J5410" s="77" t="s">
        <v>74</v>
      </c>
      <c r="K5410" s="77">
        <v>23.25</v>
      </c>
      <c r="L5410" s="77">
        <v>107.811075</v>
      </c>
      <c r="M5410" s="77">
        <v>-1.911747007438696</v>
      </c>
      <c r="N5410" s="77">
        <v>108.762446</v>
      </c>
      <c r="O5410" s="77">
        <v>-2.7697483008059578</v>
      </c>
      <c r="P5410" s="77">
        <v>1610000</v>
      </c>
      <c r="Q5410" s="77">
        <v>826738</v>
      </c>
      <c r="R5410" s="77">
        <v>1.95</v>
      </c>
      <c r="S5410" s="77">
        <v>31.728999999999999</v>
      </c>
      <c r="T5410" s="77">
        <v>7.7160000000000011</v>
      </c>
      <c r="U5410" s="77">
        <v>17.776</v>
      </c>
      <c r="V5410" s="77">
        <v>1.9918853188807371</v>
      </c>
      <c r="AC5410" s="77">
        <v>110</v>
      </c>
      <c r="AD5410" s="77">
        <v>105.51</v>
      </c>
      <c r="AH5410" s="77">
        <f>IF(AND(M5410&lt;Variables!$G$6,M5410&gt;Variables!$G$5),0,1)</f>
        <v>0</v>
      </c>
      <c r="AI5410" s="77">
        <f t="shared" si="170"/>
        <v>1</v>
      </c>
      <c r="AJ5410" s="77">
        <f>IF(I5410&gt;Variables!$G$7,0,1)</f>
        <v>1</v>
      </c>
      <c r="AK5410" s="77">
        <f>IF(F5410&gt;Variables!$G$8,0,1)</f>
        <v>0</v>
      </c>
      <c r="AL5410" s="77">
        <f>IF(G5410&gt;Variables!$G$9,0,1)</f>
        <v>1</v>
      </c>
      <c r="AM5410" s="77">
        <f>IF(AND(K5410&gt;Variables!$G$10,K5410&lt;Variables!$G$11),0,1)</f>
        <v>1</v>
      </c>
      <c r="AN5410" s="77">
        <f>IF(H5410&lt;Variables!$G$13,1,0)</f>
        <v>0</v>
      </c>
      <c r="AO5410" s="77">
        <f>IF(R5410&lt;Variables!$G$12,0,1)</f>
        <v>0</v>
      </c>
      <c r="AP5410" s="78">
        <f t="shared" si="171"/>
        <v>0</v>
      </c>
      <c r="AQ5410" s="77">
        <f>IF(V5410&lt;Variables!$G$15,1,0)</f>
        <v>1</v>
      </c>
      <c r="AR5410" s="77">
        <v>0</v>
      </c>
      <c r="AS5410" s="77">
        <v>1</v>
      </c>
      <c r="AT5410" s="77">
        <v>0</v>
      </c>
      <c r="AU5410" s="77">
        <v>0</v>
      </c>
      <c r="BA5410" s="77">
        <v>0.35</v>
      </c>
    </row>
    <row r="5411" spans="3:53" x14ac:dyDescent="0.25">
      <c r="C5411" s="77" t="s">
        <v>689</v>
      </c>
      <c r="D5411" s="77" t="s">
        <v>581</v>
      </c>
      <c r="E5411" s="77">
        <v>106.29</v>
      </c>
      <c r="F5411" s="77">
        <v>12.78</v>
      </c>
      <c r="G5411" s="77">
        <v>-4.42</v>
      </c>
      <c r="H5411" s="77">
        <v>5880</v>
      </c>
      <c r="I5411" s="77">
        <v>43.08</v>
      </c>
      <c r="J5411" s="77" t="s">
        <v>74</v>
      </c>
      <c r="K5411" s="77">
        <v>23.77</v>
      </c>
      <c r="L5411" s="77">
        <v>107.24012500000001</v>
      </c>
      <c r="M5411" s="77">
        <v>-1.520070029757991</v>
      </c>
      <c r="N5411" s="77">
        <v>108.386746</v>
      </c>
      <c r="O5411" s="77">
        <v>-2.5618870410594319</v>
      </c>
      <c r="P5411" s="77">
        <v>1631000</v>
      </c>
      <c r="Q5411" s="77">
        <v>826738</v>
      </c>
      <c r="R5411" s="77">
        <v>1.97</v>
      </c>
      <c r="S5411" s="77">
        <v>31.088000000000001</v>
      </c>
      <c r="T5411" s="77">
        <v>8.0650000000000013</v>
      </c>
      <c r="U5411" s="77">
        <v>17.829599999999999</v>
      </c>
      <c r="V5411" s="77">
        <v>2.0196303110626732</v>
      </c>
      <c r="AC5411" s="77">
        <v>110</v>
      </c>
      <c r="AD5411" s="77">
        <v>105.51</v>
      </c>
      <c r="AH5411" s="77">
        <f>IF(AND(M5411&lt;Variables!$G$6,M5411&gt;Variables!$G$5),0,1)</f>
        <v>0</v>
      </c>
      <c r="AI5411" s="77">
        <f t="shared" si="170"/>
        <v>1</v>
      </c>
      <c r="AJ5411" s="77">
        <f>IF(I5411&gt;Variables!$G$7,0,1)</f>
        <v>1</v>
      </c>
      <c r="AK5411" s="77">
        <f>IF(F5411&gt;Variables!$G$8,0,1)</f>
        <v>0</v>
      </c>
      <c r="AL5411" s="77">
        <f>IF(G5411&gt;Variables!$G$9,0,1)</f>
        <v>1</v>
      </c>
      <c r="AM5411" s="77">
        <f>IF(AND(K5411&gt;Variables!$G$10,K5411&lt;Variables!$G$11),0,1)</f>
        <v>1</v>
      </c>
      <c r="AN5411" s="77">
        <f>IF(H5411&lt;Variables!$G$13,1,0)</f>
        <v>0</v>
      </c>
      <c r="AO5411" s="77">
        <f>IF(R5411&lt;Variables!$G$12,0,1)</f>
        <v>0</v>
      </c>
      <c r="AP5411" s="78">
        <f t="shared" si="171"/>
        <v>0</v>
      </c>
      <c r="AQ5411" s="77">
        <f>IF(V5411&lt;Variables!$G$15,1,0)</f>
        <v>1</v>
      </c>
      <c r="AR5411" s="77">
        <v>0</v>
      </c>
      <c r="AS5411" s="77">
        <v>1</v>
      </c>
      <c r="AT5411" s="77">
        <v>0</v>
      </c>
      <c r="AU5411" s="77">
        <v>0</v>
      </c>
      <c r="BA5411" s="77">
        <v>0.51</v>
      </c>
    </row>
    <row r="5412" spans="3:53" x14ac:dyDescent="0.25">
      <c r="C5412" s="77" t="s">
        <v>689</v>
      </c>
      <c r="D5412" s="77" t="s">
        <v>118</v>
      </c>
      <c r="E5412" s="77">
        <v>32.119999999999997</v>
      </c>
      <c r="F5412" s="77">
        <v>9.17</v>
      </c>
      <c r="G5412" s="77">
        <v>7.35</v>
      </c>
      <c r="H5412" s="77">
        <v>2900</v>
      </c>
      <c r="I5412" s="77">
        <v>-12.882999999999999</v>
      </c>
      <c r="J5412" s="77" t="s">
        <v>74</v>
      </c>
      <c r="K5412" s="77">
        <v>62.82</v>
      </c>
      <c r="L5412" s="77">
        <v>31.80321</v>
      </c>
      <c r="M5412" s="77">
        <v>1.0275377862800721</v>
      </c>
      <c r="N5412" s="77">
        <v>31.617211999999991</v>
      </c>
      <c r="O5412" s="77">
        <v>1.621863433119934</v>
      </c>
      <c r="P5412" s="77">
        <v>2548000</v>
      </c>
      <c r="Q5412" s="77">
        <v>6140000</v>
      </c>
      <c r="R5412" s="77">
        <v>0.41</v>
      </c>
      <c r="S5412" s="77">
        <v>31.088000000000001</v>
      </c>
      <c r="T5412" s="77">
        <v>8.0650000000000013</v>
      </c>
      <c r="U5412" s="77">
        <v>17.829599999999999</v>
      </c>
      <c r="V5412" s="77">
        <v>2.4350554941514391</v>
      </c>
      <c r="AC5412" s="77">
        <v>32.39</v>
      </c>
      <c r="AD5412" s="77">
        <v>30.91</v>
      </c>
      <c r="AH5412" s="77">
        <f>IF(AND(M5412&lt;Variables!$G$6,M5412&gt;Variables!$G$5),0,1)</f>
        <v>1</v>
      </c>
      <c r="AI5412" s="77">
        <f t="shared" si="170"/>
        <v>0</v>
      </c>
      <c r="AJ5412" s="77">
        <f>IF(I5412&gt;Variables!$G$7,0,1)</f>
        <v>1</v>
      </c>
      <c r="AK5412" s="77">
        <f>IF(F5412&gt;Variables!$G$8,0,1)</f>
        <v>0</v>
      </c>
      <c r="AL5412" s="77">
        <f>IF(G5412&gt;Variables!$G$9,0,1)</f>
        <v>1</v>
      </c>
      <c r="AM5412" s="77">
        <f>IF(AND(K5412&gt;Variables!$G$10,K5412&lt;Variables!$G$11),0,1)</f>
        <v>0</v>
      </c>
      <c r="AN5412" s="77">
        <f>IF(H5412&lt;Variables!$G$13,1,0)</f>
        <v>0</v>
      </c>
      <c r="AO5412" s="77">
        <f>IF(R5412&lt;Variables!$G$12,0,1)</f>
        <v>0</v>
      </c>
      <c r="AP5412" s="78">
        <f t="shared" si="171"/>
        <v>0</v>
      </c>
      <c r="AQ5412" s="77">
        <f>IF(V5412&lt;Variables!$G$15,1,0)</f>
        <v>1</v>
      </c>
      <c r="AR5412" s="77">
        <v>0</v>
      </c>
      <c r="AS5412" s="77">
        <v>0</v>
      </c>
      <c r="AT5412" s="77">
        <v>1</v>
      </c>
      <c r="AU5412" s="77">
        <v>0</v>
      </c>
      <c r="BA5412" s="77">
        <v>-2.25</v>
      </c>
    </row>
    <row r="5413" spans="3:53" x14ac:dyDescent="0.25">
      <c r="C5413" s="77" t="s">
        <v>689</v>
      </c>
      <c r="D5413" s="77" t="s">
        <v>649</v>
      </c>
      <c r="E5413" s="77">
        <v>64.81</v>
      </c>
      <c r="F5413" s="77">
        <v>10.199999999999999</v>
      </c>
      <c r="G5413" s="77">
        <v>7.5</v>
      </c>
      <c r="H5413" s="77">
        <v>4150</v>
      </c>
      <c r="I5413" s="77">
        <v>-7.415</v>
      </c>
      <c r="J5413" s="77" t="s">
        <v>74</v>
      </c>
      <c r="K5413" s="77">
        <v>70.38</v>
      </c>
      <c r="L5413" s="77">
        <v>64.059609999999992</v>
      </c>
      <c r="M5413" s="77">
        <v>0.68746906201896618</v>
      </c>
      <c r="N5413" s="77">
        <v>62.978952</v>
      </c>
      <c r="O5413" s="77">
        <v>2.4151688011575678</v>
      </c>
      <c r="P5413" s="77">
        <v>2408000</v>
      </c>
      <c r="Q5413" s="77">
        <v>2787000</v>
      </c>
      <c r="R5413" s="77">
        <v>0.86</v>
      </c>
      <c r="S5413" s="77">
        <v>31.088000000000001</v>
      </c>
      <c r="T5413" s="77">
        <v>8.0650000000000013</v>
      </c>
      <c r="U5413" s="77">
        <v>17.829599999999999</v>
      </c>
      <c r="V5413" s="77">
        <v>2.5197999353178688</v>
      </c>
      <c r="AC5413" s="77">
        <v>68.37</v>
      </c>
      <c r="AD5413" s="77">
        <v>64.3</v>
      </c>
      <c r="AH5413" s="77">
        <f>IF(AND(M5413&lt;Variables!$G$6,M5413&gt;Variables!$G$5),0,1)</f>
        <v>1</v>
      </c>
      <c r="AI5413" s="77">
        <f t="shared" si="170"/>
        <v>0</v>
      </c>
      <c r="AJ5413" s="77">
        <f>IF(I5413&gt;Variables!$G$7,0,1)</f>
        <v>1</v>
      </c>
      <c r="AK5413" s="77">
        <f>IF(F5413&gt;Variables!$G$8,0,1)</f>
        <v>0</v>
      </c>
      <c r="AL5413" s="77">
        <f>IF(G5413&gt;Variables!$G$9,0,1)</f>
        <v>1</v>
      </c>
      <c r="AM5413" s="77">
        <f>IF(AND(K5413&gt;Variables!$G$10,K5413&lt;Variables!$G$11),0,1)</f>
        <v>1</v>
      </c>
      <c r="AN5413" s="77">
        <f>IF(H5413&lt;Variables!$G$13,1,0)</f>
        <v>0</v>
      </c>
      <c r="AO5413" s="77">
        <f>IF(R5413&lt;Variables!$G$12,0,1)</f>
        <v>0</v>
      </c>
      <c r="AP5413" s="78">
        <f t="shared" si="171"/>
        <v>0</v>
      </c>
      <c r="AQ5413" s="77">
        <f>IF(V5413&lt;Variables!$G$15,1,0)</f>
        <v>1</v>
      </c>
      <c r="AR5413" s="77">
        <v>1</v>
      </c>
      <c r="AS5413" s="77">
        <v>0</v>
      </c>
      <c r="AT5413" s="77">
        <v>0</v>
      </c>
      <c r="AU5413" s="77">
        <v>0</v>
      </c>
      <c r="BA5413" s="77">
        <v>2</v>
      </c>
    </row>
    <row r="5414" spans="3:53" x14ac:dyDescent="0.25">
      <c r="C5414" s="77" t="s">
        <v>689</v>
      </c>
      <c r="D5414" s="77" t="s">
        <v>660</v>
      </c>
      <c r="E5414" s="77">
        <v>16.7</v>
      </c>
      <c r="F5414" s="77">
        <v>8.1999999999999993</v>
      </c>
      <c r="G5414" s="77">
        <v>7.14</v>
      </c>
      <c r="H5414" s="77">
        <v>1910</v>
      </c>
      <c r="I5414" s="77">
        <v>1.232</v>
      </c>
      <c r="J5414" s="77" t="s">
        <v>74</v>
      </c>
      <c r="K5414" s="77">
        <v>37.119999999999997</v>
      </c>
      <c r="L5414" s="77">
        <v>17.095870000000001</v>
      </c>
      <c r="M5414" s="77">
        <v>-1.672158246406876</v>
      </c>
      <c r="N5414" s="77">
        <v>17.254168</v>
      </c>
      <c r="O5414" s="77">
        <v>-2.5742649544156588</v>
      </c>
      <c r="P5414" s="77">
        <v>24462000</v>
      </c>
      <c r="Q5414" s="77">
        <v>18330000</v>
      </c>
      <c r="R5414" s="77">
        <v>1.33</v>
      </c>
      <c r="S5414" s="77">
        <v>31.088000000000001</v>
      </c>
      <c r="T5414" s="77">
        <v>8.0650000000000013</v>
      </c>
      <c r="U5414" s="77">
        <v>17.829599999999999</v>
      </c>
      <c r="V5414" s="77">
        <v>2.2148393083653528</v>
      </c>
      <c r="AC5414" s="77">
        <v>17.5</v>
      </c>
      <c r="AD5414" s="77">
        <v>16.350000000000001</v>
      </c>
      <c r="AH5414" s="77">
        <f>IF(AND(M5414&lt;Variables!$G$6,M5414&gt;Variables!$G$5),0,1)</f>
        <v>0</v>
      </c>
      <c r="AI5414" s="77">
        <f t="shared" si="170"/>
        <v>1</v>
      </c>
      <c r="AJ5414" s="77">
        <f>IF(I5414&gt;Variables!$G$7,0,1)</f>
        <v>1</v>
      </c>
      <c r="AK5414" s="77">
        <f>IF(F5414&gt;Variables!$G$8,0,1)</f>
        <v>1</v>
      </c>
      <c r="AL5414" s="77">
        <f>IF(G5414&gt;Variables!$G$9,0,1)</f>
        <v>1</v>
      </c>
      <c r="AM5414" s="77">
        <f>IF(AND(K5414&gt;Variables!$G$10,K5414&lt;Variables!$G$11),0,1)</f>
        <v>1</v>
      </c>
      <c r="AN5414" s="77">
        <f>IF(H5414&lt;Variables!$G$13,1,0)</f>
        <v>0</v>
      </c>
      <c r="AO5414" s="77">
        <f>IF(R5414&lt;Variables!$G$12,0,1)</f>
        <v>0</v>
      </c>
      <c r="AP5414" s="78">
        <f t="shared" si="171"/>
        <v>0</v>
      </c>
      <c r="AQ5414" s="77">
        <f>IF(V5414&lt;Variables!$G$15,1,0)</f>
        <v>1</v>
      </c>
      <c r="AR5414" s="77">
        <v>1</v>
      </c>
      <c r="AS5414" s="77">
        <v>0</v>
      </c>
      <c r="AT5414" s="77">
        <v>0</v>
      </c>
      <c r="AU5414" s="77">
        <v>0</v>
      </c>
      <c r="BA5414" s="77">
        <v>2</v>
      </c>
    </row>
    <row r="5415" spans="3:53" x14ac:dyDescent="0.25">
      <c r="C5415" s="77" t="s">
        <v>689</v>
      </c>
      <c r="D5415" s="77" t="s">
        <v>677</v>
      </c>
      <c r="E5415" s="77">
        <v>93.86</v>
      </c>
      <c r="F5415" s="77">
        <v>7.81</v>
      </c>
      <c r="G5415" s="77">
        <v>7.61</v>
      </c>
      <c r="H5415" s="77">
        <v>49770</v>
      </c>
      <c r="I5415" s="77">
        <v>139.47900000000001</v>
      </c>
      <c r="J5415" s="77" t="s">
        <v>74</v>
      </c>
      <c r="K5415" s="77">
        <v>53.15</v>
      </c>
      <c r="L5415" s="77">
        <v>93.773960000000002</v>
      </c>
      <c r="M5415" s="77">
        <v>-0.17484598069656329</v>
      </c>
      <c r="N5415" s="77">
        <v>92.663565999999989</v>
      </c>
      <c r="O5415" s="77">
        <v>1.0213658300178201</v>
      </c>
      <c r="P5415" s="77">
        <v>6263000</v>
      </c>
      <c r="Q5415" s="77">
        <v>10771000</v>
      </c>
      <c r="R5415" s="77">
        <v>0.57999999999999996</v>
      </c>
      <c r="S5415" s="77">
        <v>31.088000000000001</v>
      </c>
      <c r="T5415" s="77">
        <v>8.0650000000000013</v>
      </c>
      <c r="U5415" s="77">
        <v>17.829599999999999</v>
      </c>
      <c r="V5415" s="77">
        <v>2.405770604353703</v>
      </c>
      <c r="AC5415" s="77">
        <v>93.85</v>
      </c>
      <c r="AD5415" s="77">
        <v>91.51</v>
      </c>
      <c r="AH5415" s="77">
        <f>IF(AND(M5415&lt;Variables!$G$6,M5415&gt;Variables!$G$5),0,1)</f>
        <v>1</v>
      </c>
      <c r="AI5415" s="77">
        <f t="shared" si="170"/>
        <v>0</v>
      </c>
      <c r="AJ5415" s="77">
        <f>IF(I5415&gt;Variables!$G$7,0,1)</f>
        <v>0</v>
      </c>
      <c r="AK5415" s="77">
        <f>IF(F5415&gt;Variables!$G$8,0,1)</f>
        <v>1</v>
      </c>
      <c r="AL5415" s="77">
        <f>IF(G5415&gt;Variables!$G$9,0,1)</f>
        <v>1</v>
      </c>
      <c r="AM5415" s="77">
        <f>IF(AND(K5415&gt;Variables!$G$10,K5415&lt;Variables!$G$11),0,1)</f>
        <v>1</v>
      </c>
      <c r="AN5415" s="77">
        <f>IF(H5415&lt;Variables!$G$13,1,0)</f>
        <v>0</v>
      </c>
      <c r="AO5415" s="77">
        <f>IF(R5415&lt;Variables!$G$12,0,1)</f>
        <v>0</v>
      </c>
      <c r="AP5415" s="78">
        <f t="shared" si="171"/>
        <v>0</v>
      </c>
      <c r="AQ5415" s="77">
        <f>IF(V5415&lt;Variables!$G$15,1,0)</f>
        <v>1</v>
      </c>
      <c r="AR5415" s="77">
        <v>0</v>
      </c>
      <c r="AS5415" s="77">
        <v>0</v>
      </c>
      <c r="AT5415" s="77">
        <v>1</v>
      </c>
      <c r="AU5415" s="77">
        <v>0</v>
      </c>
      <c r="BA5415" s="77">
        <v>-2.25</v>
      </c>
    </row>
    <row r="5416" spans="3:53" x14ac:dyDescent="0.25">
      <c r="C5416" s="77" t="s">
        <v>689</v>
      </c>
      <c r="D5416" s="77" t="s">
        <v>661</v>
      </c>
      <c r="E5416" s="77">
        <v>49</v>
      </c>
      <c r="F5416" s="77">
        <v>14.33</v>
      </c>
      <c r="G5416" s="77">
        <v>12.73</v>
      </c>
      <c r="H5416" s="77">
        <v>1770</v>
      </c>
      <c r="I5416" s="77">
        <v>0.32700000000000001</v>
      </c>
      <c r="J5416" s="77" t="s">
        <v>74</v>
      </c>
      <c r="K5416" s="77">
        <v>68.680000000000007</v>
      </c>
      <c r="L5416" s="77">
        <v>47.729089999999999</v>
      </c>
      <c r="M5416" s="77">
        <v>2.411338661600301</v>
      </c>
      <c r="N5416" s="77">
        <v>47.520873999999992</v>
      </c>
      <c r="O5416" s="77">
        <v>2.860061033389266</v>
      </c>
      <c r="P5416" s="77">
        <v>2437000</v>
      </c>
      <c r="Q5416" s="77">
        <v>2052000</v>
      </c>
      <c r="R5416" s="77">
        <v>1.19</v>
      </c>
      <c r="S5416" s="77">
        <v>31.088000000000001</v>
      </c>
      <c r="T5416" s="77">
        <v>8.0650000000000013</v>
      </c>
      <c r="U5416" s="77">
        <v>17.829599999999999</v>
      </c>
      <c r="V5416" s="77">
        <v>2.3677434824965649</v>
      </c>
      <c r="AC5416" s="77">
        <v>53.69</v>
      </c>
      <c r="AD5416" s="77">
        <v>48.5</v>
      </c>
      <c r="AH5416" s="77">
        <f>IF(AND(M5416&lt;Variables!$G$6,M5416&gt;Variables!$G$5),0,1)</f>
        <v>1</v>
      </c>
      <c r="AI5416" s="77">
        <f t="shared" si="170"/>
        <v>0</v>
      </c>
      <c r="AJ5416" s="77">
        <f>IF(I5416&gt;Variables!$G$7,0,1)</f>
        <v>1</v>
      </c>
      <c r="AK5416" s="77">
        <f>IF(F5416&gt;Variables!$G$8,0,1)</f>
        <v>0</v>
      </c>
      <c r="AL5416" s="77">
        <f>IF(G5416&gt;Variables!$G$9,0,1)</f>
        <v>0</v>
      </c>
      <c r="AM5416" s="77">
        <f>IF(AND(K5416&gt;Variables!$G$10,K5416&lt;Variables!$G$11),0,1)</f>
        <v>0</v>
      </c>
      <c r="AN5416" s="77">
        <f>IF(H5416&lt;Variables!$G$13,1,0)</f>
        <v>0</v>
      </c>
      <c r="AO5416" s="77">
        <f>IF(R5416&lt;Variables!$G$12,0,1)</f>
        <v>0</v>
      </c>
      <c r="AP5416" s="78">
        <f t="shared" si="171"/>
        <v>0</v>
      </c>
      <c r="AQ5416" s="77">
        <f>IF(V5416&lt;Variables!$G$15,1,0)</f>
        <v>1</v>
      </c>
      <c r="AR5416" s="77">
        <v>1</v>
      </c>
      <c r="AS5416" s="77">
        <v>0</v>
      </c>
      <c r="AT5416" s="77">
        <v>0</v>
      </c>
      <c r="AU5416" s="77">
        <v>0</v>
      </c>
      <c r="BA5416" s="77">
        <v>2</v>
      </c>
    </row>
    <row r="5417" spans="3:53" x14ac:dyDescent="0.25">
      <c r="C5417" s="77" t="s">
        <v>689</v>
      </c>
      <c r="D5417" s="77" t="s">
        <v>536</v>
      </c>
      <c r="E5417" s="77">
        <v>27.06</v>
      </c>
      <c r="F5417" s="77">
        <v>10.220000000000001</v>
      </c>
      <c r="G5417" s="77">
        <v>10.09</v>
      </c>
      <c r="H5417" s="77">
        <v>2140</v>
      </c>
      <c r="I5417" s="77">
        <v>-18.98</v>
      </c>
      <c r="J5417" s="77" t="s">
        <v>74</v>
      </c>
      <c r="K5417" s="77">
        <v>68.47</v>
      </c>
      <c r="L5417" s="77">
        <v>26.830770000000001</v>
      </c>
      <c r="M5417" s="77">
        <v>0.6866370215987071</v>
      </c>
      <c r="N5417" s="77">
        <v>26.418340000000001</v>
      </c>
      <c r="O5417" s="77">
        <v>2.2585067797598319</v>
      </c>
      <c r="P5417" s="77">
        <v>611721</v>
      </c>
      <c r="Q5417" s="77">
        <v>2899000</v>
      </c>
      <c r="R5417" s="77">
        <v>0.21</v>
      </c>
      <c r="S5417" s="77">
        <v>31.088000000000001</v>
      </c>
      <c r="T5417" s="77">
        <v>8.0650000000000013</v>
      </c>
      <c r="U5417" s="77">
        <v>17.829599999999999</v>
      </c>
      <c r="V5417" s="77">
        <v>2.5038704848800091</v>
      </c>
      <c r="AC5417" s="77">
        <v>27.11</v>
      </c>
      <c r="AD5417" s="77">
        <v>24.96</v>
      </c>
      <c r="AH5417" s="77">
        <f>IF(AND(M5417&lt;Variables!$G$6,M5417&gt;Variables!$G$5),0,1)</f>
        <v>1</v>
      </c>
      <c r="AI5417" s="77">
        <f t="shared" si="170"/>
        <v>0</v>
      </c>
      <c r="AJ5417" s="77">
        <f>IF(I5417&gt;Variables!$G$7,0,1)</f>
        <v>1</v>
      </c>
      <c r="AK5417" s="77">
        <f>IF(F5417&gt;Variables!$G$8,0,1)</f>
        <v>0</v>
      </c>
      <c r="AL5417" s="77">
        <f>IF(G5417&gt;Variables!$G$9,0,1)</f>
        <v>1</v>
      </c>
      <c r="AM5417" s="77">
        <f>IF(AND(K5417&gt;Variables!$G$10,K5417&lt;Variables!$G$11),0,1)</f>
        <v>0</v>
      </c>
      <c r="AN5417" s="77">
        <f>IF(H5417&lt;Variables!$G$13,1,0)</f>
        <v>0</v>
      </c>
      <c r="AO5417" s="77">
        <f>IF(R5417&lt;Variables!$G$12,0,1)</f>
        <v>0</v>
      </c>
      <c r="AP5417" s="78">
        <f t="shared" si="171"/>
        <v>0</v>
      </c>
      <c r="AQ5417" s="77">
        <f>IF(V5417&lt;Variables!$G$15,1,0)</f>
        <v>1</v>
      </c>
      <c r="AR5417" s="77">
        <v>0</v>
      </c>
      <c r="AS5417" s="77">
        <v>0</v>
      </c>
      <c r="AT5417" s="77">
        <v>1</v>
      </c>
      <c r="AU5417" s="77">
        <v>0</v>
      </c>
      <c r="BA5417" s="77">
        <v>-1.29</v>
      </c>
    </row>
    <row r="5418" spans="3:53" x14ac:dyDescent="0.25">
      <c r="C5418" s="77" t="s">
        <v>689</v>
      </c>
      <c r="D5418" s="77" t="s">
        <v>687</v>
      </c>
      <c r="E5418" s="77">
        <v>87.05</v>
      </c>
      <c r="F5418" s="77">
        <v>19.079999999999998</v>
      </c>
      <c r="G5418" s="77">
        <v>-0.64</v>
      </c>
      <c r="H5418" s="77">
        <v>1440</v>
      </c>
      <c r="I5418" s="77">
        <v>0.33500000000000002</v>
      </c>
      <c r="J5418" s="77" t="s">
        <v>74</v>
      </c>
      <c r="K5418" s="77">
        <v>55.02</v>
      </c>
      <c r="L5418" s="77">
        <v>86.781499999999994</v>
      </c>
      <c r="M5418" s="77">
        <v>-1.728478996091277E-3</v>
      </c>
      <c r="N5418" s="77">
        <v>86.846499999999978</v>
      </c>
      <c r="O5418" s="77">
        <v>-7.6571882574400216E-2</v>
      </c>
      <c r="P5418" s="77">
        <v>586920</v>
      </c>
      <c r="Q5418" s="77">
        <v>50580</v>
      </c>
      <c r="R5418" s="77">
        <v>11.6</v>
      </c>
      <c r="S5418" s="77">
        <v>31.088000000000001</v>
      </c>
      <c r="T5418" s="77">
        <v>8.0650000000000013</v>
      </c>
      <c r="U5418" s="77">
        <v>17.829599999999999</v>
      </c>
      <c r="V5418" s="77">
        <v>2.4190771995275488</v>
      </c>
      <c r="AC5418" s="77">
        <v>87.23</v>
      </c>
      <c r="AD5418" s="77">
        <v>86.71</v>
      </c>
      <c r="AH5418" s="77">
        <f>IF(AND(M5418&lt;Variables!$G$6,M5418&gt;Variables!$G$5),0,1)</f>
        <v>1</v>
      </c>
      <c r="AI5418" s="77">
        <f t="shared" si="170"/>
        <v>1</v>
      </c>
      <c r="AJ5418" s="77">
        <f>IF(I5418&gt;Variables!$G$7,0,1)</f>
        <v>1</v>
      </c>
      <c r="AK5418" s="77">
        <f>IF(F5418&gt;Variables!$G$8,0,1)</f>
        <v>0</v>
      </c>
      <c r="AL5418" s="77">
        <f>IF(G5418&gt;Variables!$G$9,0,1)</f>
        <v>1</v>
      </c>
      <c r="AM5418" s="77">
        <f>IF(AND(K5418&gt;Variables!$G$10,K5418&lt;Variables!$G$11),0,1)</f>
        <v>1</v>
      </c>
      <c r="AN5418" s="77">
        <f>IF(H5418&lt;Variables!$G$13,1,0)</f>
        <v>1</v>
      </c>
      <c r="AO5418" s="77">
        <f>IF(R5418&lt;Variables!$G$12,0,1)</f>
        <v>1</v>
      </c>
      <c r="AP5418" s="78">
        <f t="shared" si="171"/>
        <v>0</v>
      </c>
      <c r="AQ5418" s="77">
        <f>IF(V5418&lt;Variables!$G$15,1,0)</f>
        <v>1</v>
      </c>
      <c r="AR5418" s="77">
        <v>0</v>
      </c>
      <c r="AS5418" s="77">
        <v>0</v>
      </c>
      <c r="AT5418" s="77">
        <v>0</v>
      </c>
      <c r="AU5418" s="77">
        <v>1</v>
      </c>
      <c r="BA5418" s="77">
        <v>-0.23</v>
      </c>
    </row>
    <row r="5419" spans="3:53" x14ac:dyDescent="0.25">
      <c r="C5419" s="77" t="s">
        <v>689</v>
      </c>
      <c r="D5419" s="77" t="s">
        <v>666</v>
      </c>
      <c r="E5419" s="77">
        <v>46.41</v>
      </c>
      <c r="F5419" s="77">
        <v>11.1</v>
      </c>
      <c r="G5419" s="77">
        <v>-5.76</v>
      </c>
      <c r="H5419" s="77">
        <v>2780</v>
      </c>
      <c r="I5419" s="77">
        <v>-2.383</v>
      </c>
      <c r="J5419" s="77" t="s">
        <v>75</v>
      </c>
      <c r="K5419" s="77">
        <v>51.7</v>
      </c>
      <c r="L5419" s="77">
        <v>46.442390000000003</v>
      </c>
      <c r="M5419" s="77">
        <v>0.124046156969951</v>
      </c>
      <c r="N5419" s="77">
        <v>46.217444000000008</v>
      </c>
      <c r="O5419" s="77">
        <v>0.6113622380328787</v>
      </c>
      <c r="P5419" s="77">
        <v>3705000</v>
      </c>
      <c r="Q5419" s="77">
        <v>1269000</v>
      </c>
      <c r="R5419" s="77">
        <v>2.92</v>
      </c>
      <c r="S5419" s="77">
        <v>31.088000000000001</v>
      </c>
      <c r="T5419" s="77">
        <v>8.0650000000000013</v>
      </c>
      <c r="U5419" s="77">
        <v>17.829599999999999</v>
      </c>
      <c r="V5419" s="77">
        <v>2.380777782906522</v>
      </c>
      <c r="AC5419" s="77">
        <v>46.57</v>
      </c>
      <c r="AD5419" s="77">
        <v>43.42</v>
      </c>
      <c r="AH5419" s="77">
        <f>IF(AND(M5419&lt;Variables!$G$6,M5419&gt;Variables!$G$5),0,1)</f>
        <v>1</v>
      </c>
      <c r="AI5419" s="77">
        <f t="shared" si="170"/>
        <v>0</v>
      </c>
      <c r="AJ5419" s="77">
        <f>IF(I5419&gt;Variables!$G$7,0,1)</f>
        <v>1</v>
      </c>
      <c r="AK5419" s="77">
        <f>IF(F5419&gt;Variables!$G$8,0,1)</f>
        <v>0</v>
      </c>
      <c r="AL5419" s="77">
        <f>IF(G5419&gt;Variables!$G$9,0,1)</f>
        <v>1</v>
      </c>
      <c r="AM5419" s="77">
        <f>IF(AND(K5419&gt;Variables!$G$10,K5419&lt;Variables!$G$11),0,1)</f>
        <v>1</v>
      </c>
      <c r="AN5419" s="77">
        <f>IF(H5419&lt;Variables!$G$13,1,0)</f>
        <v>0</v>
      </c>
      <c r="AO5419" s="77">
        <f>IF(R5419&lt;Variables!$G$12,0,1)</f>
        <v>1</v>
      </c>
      <c r="AP5419" s="78">
        <f t="shared" si="171"/>
        <v>1</v>
      </c>
      <c r="AQ5419" s="77">
        <f>IF(V5419&lt;Variables!$G$15,1,0)</f>
        <v>1</v>
      </c>
      <c r="AR5419" s="77">
        <v>0</v>
      </c>
      <c r="AS5419" s="77">
        <v>0</v>
      </c>
      <c r="AT5419" s="77">
        <v>1</v>
      </c>
      <c r="AU5419" s="77">
        <v>0</v>
      </c>
      <c r="BA5419" s="77">
        <v>-2.25</v>
      </c>
    </row>
    <row r="5420" spans="3:53" x14ac:dyDescent="0.25">
      <c r="C5420" s="77" t="s">
        <v>689</v>
      </c>
      <c r="D5420" s="77" t="s">
        <v>662</v>
      </c>
      <c r="E5420" s="77">
        <v>8.68</v>
      </c>
      <c r="F5420" s="77">
        <v>25.25</v>
      </c>
      <c r="G5420" s="77">
        <v>2.0299999999999998</v>
      </c>
      <c r="H5420" s="77">
        <v>583.41</v>
      </c>
      <c r="I5420" s="77">
        <v>25.532</v>
      </c>
      <c r="J5420" s="77" t="s">
        <v>74</v>
      </c>
      <c r="K5420" s="77">
        <v>61.64</v>
      </c>
      <c r="L5420" s="77">
        <v>8.6378250000000012</v>
      </c>
      <c r="M5420" s="77">
        <v>0.16989230506520631</v>
      </c>
      <c r="N5420" s="77">
        <v>8.6371879999999983</v>
      </c>
      <c r="O5420" s="77">
        <v>0.17727992027036521</v>
      </c>
      <c r="P5420" s="77">
        <v>2720000</v>
      </c>
      <c r="Q5420" s="77">
        <v>659720</v>
      </c>
      <c r="R5420" s="77">
        <v>4.12</v>
      </c>
      <c r="S5420" s="77">
        <v>31.088000000000001</v>
      </c>
      <c r="T5420" s="77">
        <v>8.0650000000000013</v>
      </c>
      <c r="U5420" s="77">
        <v>17.829599999999999</v>
      </c>
      <c r="V5420" s="77">
        <v>2.4774620459756949</v>
      </c>
      <c r="AC5420" s="77">
        <v>8.9700000000000006</v>
      </c>
      <c r="AD5420" s="77">
        <v>8.64</v>
      </c>
      <c r="AH5420" s="77">
        <f>IF(AND(M5420&lt;Variables!$G$6,M5420&gt;Variables!$G$5),0,1)</f>
        <v>1</v>
      </c>
      <c r="AI5420" s="77">
        <f t="shared" si="170"/>
        <v>0</v>
      </c>
      <c r="AJ5420" s="77">
        <f>IF(I5420&gt;Variables!$G$7,0,1)</f>
        <v>1</v>
      </c>
      <c r="AK5420" s="77">
        <f>IF(F5420&gt;Variables!$G$8,0,1)</f>
        <v>0</v>
      </c>
      <c r="AL5420" s="77">
        <f>IF(G5420&gt;Variables!$G$9,0,1)</f>
        <v>1</v>
      </c>
      <c r="AM5420" s="77">
        <f>IF(AND(K5420&gt;Variables!$G$10,K5420&lt;Variables!$G$11),0,1)</f>
        <v>1</v>
      </c>
      <c r="AN5420" s="77">
        <f>IF(H5420&lt;Variables!$G$13,1,0)</f>
        <v>1</v>
      </c>
      <c r="AO5420" s="77">
        <f>IF(R5420&lt;Variables!$G$12,0,1)</f>
        <v>1</v>
      </c>
      <c r="AP5420" s="78">
        <f t="shared" si="171"/>
        <v>0</v>
      </c>
      <c r="AQ5420" s="77">
        <f>IF(V5420&lt;Variables!$G$15,1,0)</f>
        <v>1</v>
      </c>
      <c r="AR5420" s="77">
        <v>1</v>
      </c>
      <c r="AS5420" s="77">
        <v>0</v>
      </c>
      <c r="AT5420" s="77">
        <v>0</v>
      </c>
      <c r="AU5420" s="77">
        <v>0</v>
      </c>
      <c r="BA5420" s="77">
        <v>2</v>
      </c>
    </row>
    <row r="5421" spans="3:53" x14ac:dyDescent="0.25">
      <c r="C5421" s="77" t="s">
        <v>689</v>
      </c>
      <c r="D5421" s="77" t="s">
        <v>78</v>
      </c>
      <c r="E5421" s="77">
        <v>123.19</v>
      </c>
      <c r="F5421" s="77">
        <v>38.880000000000003</v>
      </c>
      <c r="G5421" s="77">
        <v>-12.03</v>
      </c>
      <c r="H5421" s="77">
        <v>5920</v>
      </c>
      <c r="I5421" s="77">
        <v>7.0519999999999996</v>
      </c>
      <c r="J5421" s="77" t="s">
        <v>74</v>
      </c>
      <c r="K5421" s="77">
        <v>37.76</v>
      </c>
      <c r="L5421" s="77">
        <v>124.97181</v>
      </c>
      <c r="M5421" s="77">
        <v>-1.3497523961603659</v>
      </c>
      <c r="N5421" s="77">
        <v>127.101558</v>
      </c>
      <c r="O5421" s="77">
        <v>-3.0027625625171228</v>
      </c>
      <c r="P5421" s="77">
        <v>10145000</v>
      </c>
      <c r="Q5421" s="77">
        <v>1288000</v>
      </c>
      <c r="R5421" s="77">
        <v>7.88</v>
      </c>
      <c r="S5421" s="77">
        <v>31.088000000000001</v>
      </c>
      <c r="T5421" s="77">
        <v>8.0650000000000013</v>
      </c>
      <c r="U5421" s="77">
        <v>17.829599999999999</v>
      </c>
      <c r="V5421" s="77">
        <v>2.227574602878009</v>
      </c>
      <c r="AC5421" s="77">
        <v>139.44999999999999</v>
      </c>
      <c r="AD5421" s="77">
        <v>121.66</v>
      </c>
      <c r="AH5421" s="77">
        <f>IF(AND(M5421&lt;Variables!$G$6,M5421&gt;Variables!$G$5),0,1)</f>
        <v>0</v>
      </c>
      <c r="AI5421" s="77">
        <f t="shared" si="170"/>
        <v>1</v>
      </c>
      <c r="AJ5421" s="77">
        <f>IF(I5421&gt;Variables!$G$7,0,1)</f>
        <v>1</v>
      </c>
      <c r="AK5421" s="77">
        <f>IF(F5421&gt;Variables!$G$8,0,1)</f>
        <v>0</v>
      </c>
      <c r="AL5421" s="77">
        <f>IF(G5421&gt;Variables!$G$9,0,1)</f>
        <v>1</v>
      </c>
      <c r="AM5421" s="77">
        <f>IF(AND(K5421&gt;Variables!$G$10,K5421&lt;Variables!$G$11),0,1)</f>
        <v>1</v>
      </c>
      <c r="AN5421" s="77">
        <f>IF(H5421&lt;Variables!$G$13,1,0)</f>
        <v>0</v>
      </c>
      <c r="AO5421" s="77">
        <f>IF(R5421&lt;Variables!$G$12,0,1)</f>
        <v>1</v>
      </c>
      <c r="AP5421" s="78">
        <f t="shared" si="171"/>
        <v>0</v>
      </c>
      <c r="AQ5421" s="77">
        <f>IF(V5421&lt;Variables!$G$15,1,0)</f>
        <v>1</v>
      </c>
      <c r="AR5421" s="77">
        <v>1</v>
      </c>
      <c r="AS5421" s="77">
        <v>0</v>
      </c>
      <c r="AT5421" s="77">
        <v>0</v>
      </c>
      <c r="AU5421" s="77">
        <v>0</v>
      </c>
      <c r="BA5421" s="77">
        <v>2</v>
      </c>
    </row>
    <row r="5422" spans="3:53" x14ac:dyDescent="0.25">
      <c r="C5422" s="77" t="s">
        <v>689</v>
      </c>
      <c r="D5422" s="77" t="s">
        <v>475</v>
      </c>
      <c r="E5422" s="77">
        <v>55.03</v>
      </c>
      <c r="F5422" s="77">
        <v>7.18</v>
      </c>
      <c r="G5422" s="77">
        <v>4.2</v>
      </c>
      <c r="H5422" s="77">
        <v>5300</v>
      </c>
      <c r="I5422" s="77">
        <v>4.4379999999999997</v>
      </c>
      <c r="J5422" s="77" t="s">
        <v>75</v>
      </c>
      <c r="K5422" s="77">
        <v>62.43</v>
      </c>
      <c r="L5422" s="77">
        <v>54.647000000000013</v>
      </c>
      <c r="M5422" s="77">
        <v>0.27997877285119321</v>
      </c>
      <c r="N5422" s="77">
        <v>54.325112500000003</v>
      </c>
      <c r="O5422" s="77">
        <v>0.8741583369937822</v>
      </c>
      <c r="P5422" s="77">
        <v>230134</v>
      </c>
      <c r="Q5422" s="77">
        <v>447080</v>
      </c>
      <c r="R5422" s="77">
        <v>0.51</v>
      </c>
      <c r="S5422" s="77">
        <v>31.088000000000001</v>
      </c>
      <c r="T5422" s="77">
        <v>8.0650000000000013</v>
      </c>
      <c r="U5422" s="77">
        <v>17.829599999999999</v>
      </c>
      <c r="V5422" s="77">
        <v>2.4784447187146612</v>
      </c>
      <c r="AC5422" s="77">
        <v>57.884999999999998</v>
      </c>
      <c r="AD5422" s="77">
        <v>54.18</v>
      </c>
      <c r="AH5422" s="77">
        <f>IF(AND(M5422&lt;Variables!$G$6,M5422&gt;Variables!$G$5),0,1)</f>
        <v>1</v>
      </c>
      <c r="AI5422" s="77">
        <f t="shared" si="170"/>
        <v>0</v>
      </c>
      <c r="AJ5422" s="77">
        <f>IF(I5422&gt;Variables!$G$7,0,1)</f>
        <v>1</v>
      </c>
      <c r="AK5422" s="77">
        <f>IF(F5422&gt;Variables!$G$8,0,1)</f>
        <v>1</v>
      </c>
      <c r="AL5422" s="77">
        <f>IF(G5422&gt;Variables!$G$9,0,1)</f>
        <v>1</v>
      </c>
      <c r="AM5422" s="77">
        <f>IF(AND(K5422&gt;Variables!$G$10,K5422&lt;Variables!$G$11),0,1)</f>
        <v>0</v>
      </c>
      <c r="AN5422" s="77">
        <f>IF(H5422&lt;Variables!$G$13,1,0)</f>
        <v>0</v>
      </c>
      <c r="AO5422" s="77">
        <f>IF(R5422&lt;Variables!$G$12,0,1)</f>
        <v>0</v>
      </c>
      <c r="AP5422" s="78">
        <f t="shared" si="171"/>
        <v>1</v>
      </c>
      <c r="AQ5422" s="77">
        <f>IF(V5422&lt;Variables!$G$15,1,0)</f>
        <v>1</v>
      </c>
      <c r="AR5422" s="77">
        <v>0</v>
      </c>
      <c r="AS5422" s="77">
        <v>1</v>
      </c>
      <c r="AT5422" s="77">
        <v>0</v>
      </c>
      <c r="AU5422" s="77">
        <v>0</v>
      </c>
      <c r="BA5422" s="77">
        <v>0.38</v>
      </c>
    </row>
    <row r="5423" spans="3:53" x14ac:dyDescent="0.25">
      <c r="C5423" s="77" t="s">
        <v>689</v>
      </c>
      <c r="D5423" s="77" t="s">
        <v>664</v>
      </c>
      <c r="E5423" s="77">
        <v>29.52</v>
      </c>
      <c r="F5423" s="77">
        <v>7.22</v>
      </c>
      <c r="G5423" s="77">
        <v>5.45</v>
      </c>
      <c r="H5423" s="77">
        <v>4790</v>
      </c>
      <c r="I5423" s="77">
        <v>-13.004</v>
      </c>
      <c r="J5423" s="77" t="s">
        <v>75</v>
      </c>
      <c r="K5423" s="77">
        <v>68.41</v>
      </c>
      <c r="L5423" s="77">
        <v>29.193359999999991</v>
      </c>
      <c r="M5423" s="77">
        <v>0.77634092136022326</v>
      </c>
      <c r="N5423" s="77">
        <v>29.038671999999998</v>
      </c>
      <c r="O5423" s="77">
        <v>1.3131729990958261</v>
      </c>
      <c r="P5423" s="77">
        <v>1621000</v>
      </c>
      <c r="Q5423" s="77">
        <v>4073000</v>
      </c>
      <c r="R5423" s="77">
        <v>0.4</v>
      </c>
      <c r="S5423" s="77">
        <v>31.088000000000001</v>
      </c>
      <c r="T5423" s="77">
        <v>8.0650000000000013</v>
      </c>
      <c r="U5423" s="77">
        <v>17.829599999999999</v>
      </c>
      <c r="V5423" s="77">
        <v>2.4962661798304802</v>
      </c>
      <c r="AC5423" s="77">
        <v>30.693999999999999</v>
      </c>
      <c r="AD5423" s="77">
        <v>29.25</v>
      </c>
      <c r="AH5423" s="77">
        <f>IF(AND(M5423&lt;Variables!$G$6,M5423&gt;Variables!$G$5),0,1)</f>
        <v>1</v>
      </c>
      <c r="AI5423" s="77">
        <f t="shared" si="170"/>
        <v>0</v>
      </c>
      <c r="AJ5423" s="77">
        <f>IF(I5423&gt;Variables!$G$7,0,1)</f>
        <v>1</v>
      </c>
      <c r="AK5423" s="77">
        <f>IF(F5423&gt;Variables!$G$8,0,1)</f>
        <v>1</v>
      </c>
      <c r="AL5423" s="77">
        <f>IF(G5423&gt;Variables!$G$9,0,1)</f>
        <v>1</v>
      </c>
      <c r="AM5423" s="77">
        <f>IF(AND(K5423&gt;Variables!$G$10,K5423&lt;Variables!$G$11),0,1)</f>
        <v>0</v>
      </c>
      <c r="AN5423" s="77">
        <f>IF(H5423&lt;Variables!$G$13,1,0)</f>
        <v>0</v>
      </c>
      <c r="AO5423" s="77">
        <f>IF(R5423&lt;Variables!$G$12,0,1)</f>
        <v>0</v>
      </c>
      <c r="AP5423" s="78">
        <f t="shared" si="171"/>
        <v>1</v>
      </c>
      <c r="AQ5423" s="77">
        <f>IF(V5423&lt;Variables!$G$15,1,0)</f>
        <v>1</v>
      </c>
      <c r="AR5423" s="77">
        <v>0</v>
      </c>
      <c r="AS5423" s="77">
        <v>0</v>
      </c>
      <c r="AT5423" s="77">
        <v>1</v>
      </c>
      <c r="AU5423" s="77">
        <v>0</v>
      </c>
      <c r="BA5423" s="77">
        <v>-0.9</v>
      </c>
    </row>
    <row r="5424" spans="3:53" x14ac:dyDescent="0.25">
      <c r="C5424" s="77" t="s">
        <v>689</v>
      </c>
      <c r="D5424" s="77" t="s">
        <v>196</v>
      </c>
      <c r="E5424" s="77">
        <v>50.95</v>
      </c>
      <c r="F5424" s="77">
        <v>8.91</v>
      </c>
      <c r="G5424" s="77">
        <v>7.97</v>
      </c>
      <c r="H5424" s="77">
        <v>2160</v>
      </c>
      <c r="I5424" s="77">
        <v>1583.557</v>
      </c>
      <c r="J5424" s="77" t="s">
        <v>75</v>
      </c>
      <c r="K5424" s="77">
        <v>51.35</v>
      </c>
      <c r="L5424" s="77">
        <v>51.211658333333332</v>
      </c>
      <c r="M5424" s="77">
        <v>-0.44259127845075569</v>
      </c>
      <c r="N5424" s="77">
        <v>50.786013157894743</v>
      </c>
      <c r="O5424" s="77">
        <v>0.39181426091985072</v>
      </c>
      <c r="P5424" s="77">
        <v>126577</v>
      </c>
      <c r="Q5424" s="77">
        <v>438877</v>
      </c>
      <c r="R5424" s="77">
        <v>0.28999999999999998</v>
      </c>
      <c r="S5424" s="77">
        <v>31.088000000000001</v>
      </c>
      <c r="T5424" s="77">
        <v>8.0650000000000013</v>
      </c>
      <c r="U5424" s="77">
        <v>17.829599999999999</v>
      </c>
      <c r="V5424" s="77">
        <v>2.3942189481161429</v>
      </c>
      <c r="AC5424" s="77">
        <v>51.125</v>
      </c>
      <c r="AD5424" s="77">
        <v>48.58</v>
      </c>
      <c r="AH5424" s="77">
        <f>IF(AND(M5424&lt;Variables!$G$6,M5424&gt;Variables!$G$5),0,1)</f>
        <v>1</v>
      </c>
      <c r="AI5424" s="77">
        <f t="shared" si="170"/>
        <v>0</v>
      </c>
      <c r="AJ5424" s="77">
        <f>IF(I5424&gt;Variables!$G$7,0,1)</f>
        <v>0</v>
      </c>
      <c r="AK5424" s="77">
        <f>IF(F5424&gt;Variables!$G$8,0,1)</f>
        <v>1</v>
      </c>
      <c r="AL5424" s="77">
        <f>IF(G5424&gt;Variables!$G$9,0,1)</f>
        <v>1</v>
      </c>
      <c r="AM5424" s="77">
        <f>IF(AND(K5424&gt;Variables!$G$10,K5424&lt;Variables!$G$11),0,1)</f>
        <v>1</v>
      </c>
      <c r="AN5424" s="77">
        <f>IF(H5424&lt;Variables!$G$13,1,0)</f>
        <v>0</v>
      </c>
      <c r="AO5424" s="77">
        <f>IF(R5424&lt;Variables!$G$12,0,1)</f>
        <v>0</v>
      </c>
      <c r="AP5424" s="78">
        <f t="shared" si="171"/>
        <v>1</v>
      </c>
      <c r="AQ5424" s="77">
        <f>IF(V5424&lt;Variables!$G$15,1,0)</f>
        <v>1</v>
      </c>
      <c r="AR5424" s="77">
        <v>0</v>
      </c>
      <c r="AS5424" s="77">
        <v>0</v>
      </c>
      <c r="AT5424" s="77">
        <v>0</v>
      </c>
      <c r="AU5424" s="77">
        <v>1</v>
      </c>
      <c r="BA5424" s="77">
        <v>-0.97</v>
      </c>
    </row>
    <row r="5425" spans="3:53" x14ac:dyDescent="0.25">
      <c r="C5425" s="77" t="s">
        <v>689</v>
      </c>
      <c r="D5425" s="77" t="s">
        <v>684</v>
      </c>
      <c r="E5425" s="77">
        <v>3.31</v>
      </c>
      <c r="F5425" s="77">
        <v>9.68</v>
      </c>
      <c r="G5425" s="77">
        <v>0</v>
      </c>
      <c r="H5425" s="77">
        <v>-99999</v>
      </c>
      <c r="I5425" s="77">
        <v>-7.3109999999999999</v>
      </c>
      <c r="J5425" s="77" t="s">
        <v>75</v>
      </c>
      <c r="K5425" s="77">
        <v>54.2</v>
      </c>
      <c r="L5425" s="77">
        <v>3.351666666666667</v>
      </c>
      <c r="M5425" s="77">
        <v>-2.7349577324714112</v>
      </c>
      <c r="N5425" s="77">
        <v>3.309166666666667</v>
      </c>
      <c r="O5425" s="77">
        <v>-1.485771845882653</v>
      </c>
      <c r="P5425" s="77">
        <v>67365</v>
      </c>
      <c r="Q5425" s="77">
        <v>9114</v>
      </c>
      <c r="R5425" s="77">
        <v>7.39</v>
      </c>
      <c r="S5425" s="77">
        <v>31.088000000000001</v>
      </c>
      <c r="T5425" s="77">
        <v>8.0650000000000013</v>
      </c>
      <c r="U5425" s="77">
        <v>17.829599999999999</v>
      </c>
      <c r="V5425" s="77">
        <v>2.5147948443560422</v>
      </c>
      <c r="AC5425" s="77">
        <v>3.45</v>
      </c>
      <c r="AD5425" s="77">
        <v>3.19</v>
      </c>
      <c r="AH5425" s="77">
        <f>IF(AND(M5425&lt;Variables!$G$6,M5425&gt;Variables!$G$5),0,1)</f>
        <v>0</v>
      </c>
      <c r="AI5425" s="77">
        <f t="shared" si="170"/>
        <v>0</v>
      </c>
      <c r="AJ5425" s="77">
        <f>IF(I5425&gt;Variables!$G$7,0,1)</f>
        <v>1</v>
      </c>
      <c r="AK5425" s="77">
        <f>IF(F5425&gt;Variables!$G$8,0,1)</f>
        <v>0</v>
      </c>
      <c r="AL5425" s="77">
        <f>IF(G5425&gt;Variables!$G$9,0,1)</f>
        <v>1</v>
      </c>
      <c r="AM5425" s="77">
        <f>IF(AND(K5425&gt;Variables!$G$10,K5425&lt;Variables!$G$11),0,1)</f>
        <v>1</v>
      </c>
      <c r="AN5425" s="77">
        <f>IF(H5425&lt;Variables!$G$13,1,0)</f>
        <v>1</v>
      </c>
      <c r="AO5425" s="77">
        <f>IF(R5425&lt;Variables!$G$12,0,1)</f>
        <v>1</v>
      </c>
      <c r="AP5425" s="78">
        <f t="shared" si="171"/>
        <v>1</v>
      </c>
      <c r="AQ5425" s="77">
        <f>IF(V5425&lt;Variables!$G$15,1,0)</f>
        <v>1</v>
      </c>
      <c r="AR5425" s="77">
        <v>0</v>
      </c>
      <c r="AS5425" s="77">
        <v>0</v>
      </c>
      <c r="AT5425" s="77">
        <v>1</v>
      </c>
      <c r="AU5425" s="77">
        <v>0</v>
      </c>
      <c r="BA5425" s="77">
        <v>-2.25</v>
      </c>
    </row>
    <row r="5426" spans="3:53" x14ac:dyDescent="0.25">
      <c r="C5426" s="77" t="s">
        <v>689</v>
      </c>
      <c r="D5426" s="77" t="s">
        <v>659</v>
      </c>
      <c r="E5426" s="77">
        <v>43.69</v>
      </c>
      <c r="F5426" s="77">
        <v>7.77</v>
      </c>
      <c r="G5426" s="77">
        <v>4.8899999999999997</v>
      </c>
      <c r="H5426" s="77">
        <v>2320</v>
      </c>
      <c r="I5426" s="77">
        <v>-26.001999999999999</v>
      </c>
      <c r="J5426" s="77" t="s">
        <v>74</v>
      </c>
      <c r="K5426" s="77">
        <v>72.48</v>
      </c>
      <c r="L5426" s="77">
        <v>43.231009999999998</v>
      </c>
      <c r="M5426" s="77">
        <v>0.78413620223076586</v>
      </c>
      <c r="N5426" s="77">
        <v>43.090690000000002</v>
      </c>
      <c r="O5426" s="77">
        <v>1.1123284403197029</v>
      </c>
      <c r="P5426" s="77">
        <v>1299000</v>
      </c>
      <c r="Q5426" s="77">
        <v>1694000</v>
      </c>
      <c r="R5426" s="77">
        <v>0.77</v>
      </c>
      <c r="S5426" s="77">
        <v>31.088000000000001</v>
      </c>
      <c r="T5426" s="77">
        <v>8.0650000000000013</v>
      </c>
      <c r="U5426" s="77">
        <v>17.829599999999999</v>
      </c>
      <c r="V5426" s="77">
        <v>2.5285973800280859</v>
      </c>
      <c r="AC5426" s="77">
        <v>45.52</v>
      </c>
      <c r="AD5426" s="77">
        <v>43.44</v>
      </c>
      <c r="AH5426" s="77">
        <f>IF(AND(M5426&lt;Variables!$G$6,M5426&gt;Variables!$G$5),0,1)</f>
        <v>1</v>
      </c>
      <c r="AI5426" s="77">
        <f t="shared" ref="AI5426:AI5489" si="172">IF(L5426&gt;N5426,0,1)</f>
        <v>0</v>
      </c>
      <c r="AJ5426" s="77">
        <f>IF(I5426&gt;Variables!$G$7,0,1)</f>
        <v>1</v>
      </c>
      <c r="AK5426" s="77">
        <f>IF(F5426&gt;Variables!$G$8,0,1)</f>
        <v>1</v>
      </c>
      <c r="AL5426" s="77">
        <f>IF(G5426&gt;Variables!$G$9,0,1)</f>
        <v>1</v>
      </c>
      <c r="AM5426" s="77">
        <f>IF(AND(K5426&gt;Variables!$G$10,K5426&lt;Variables!$G$11),0,1)</f>
        <v>1</v>
      </c>
      <c r="AN5426" s="77">
        <f>IF(H5426&lt;Variables!$G$13,1,0)</f>
        <v>0</v>
      </c>
      <c r="AO5426" s="77">
        <f>IF(R5426&lt;Variables!$G$12,0,1)</f>
        <v>0</v>
      </c>
      <c r="AP5426" s="78">
        <f t="shared" ref="AP5426:AP5489" si="173">IF(J5426="Pass", 0,1)</f>
        <v>0</v>
      </c>
      <c r="AQ5426" s="77">
        <f>IF(V5426&lt;Variables!$G$15,1,0)</f>
        <v>1</v>
      </c>
      <c r="AR5426" s="77">
        <v>0</v>
      </c>
      <c r="AS5426" s="77">
        <v>1</v>
      </c>
      <c r="AT5426" s="77">
        <v>0</v>
      </c>
      <c r="AU5426" s="77">
        <v>0</v>
      </c>
      <c r="BA5426" s="77">
        <v>1.34</v>
      </c>
    </row>
    <row r="5427" spans="3:53" x14ac:dyDescent="0.25">
      <c r="C5427" s="77" t="s">
        <v>689</v>
      </c>
      <c r="D5427" s="77" t="s">
        <v>608</v>
      </c>
      <c r="E5427" s="77">
        <v>22.12</v>
      </c>
      <c r="F5427" s="77">
        <v>24.66</v>
      </c>
      <c r="G5427" s="77">
        <v>12.99</v>
      </c>
      <c r="H5427" s="77">
        <v>22.27</v>
      </c>
      <c r="I5427" s="77">
        <v>12.97</v>
      </c>
      <c r="J5427" s="77" t="s">
        <v>75</v>
      </c>
      <c r="K5427" s="77">
        <v>38.5</v>
      </c>
      <c r="L5427" s="77">
        <v>22.631440000000001</v>
      </c>
      <c r="M5427" s="77">
        <v>-3.1435913932122732</v>
      </c>
      <c r="N5427" s="77">
        <v>23.891722000000009</v>
      </c>
      <c r="O5427" s="77">
        <v>-8.2527412632710302</v>
      </c>
      <c r="P5427" s="77">
        <v>5630000</v>
      </c>
      <c r="Q5427" s="77">
        <v>543960</v>
      </c>
      <c r="R5427" s="77">
        <v>10.35</v>
      </c>
      <c r="S5427" s="77">
        <v>31.088000000000001</v>
      </c>
      <c r="T5427" s="77">
        <v>8.0650000000000013</v>
      </c>
      <c r="U5427" s="77">
        <v>17.829599999999999</v>
      </c>
      <c r="V5427" s="77">
        <v>2.2251884188721531</v>
      </c>
      <c r="AC5427" s="77">
        <v>23.64</v>
      </c>
      <c r="AD5427" s="77">
        <v>19.989999999999998</v>
      </c>
      <c r="AH5427" s="77">
        <f>IF(AND(M5427&lt;Variables!$G$6,M5427&gt;Variables!$G$5),0,1)</f>
        <v>0</v>
      </c>
      <c r="AI5427" s="77">
        <f t="shared" si="172"/>
        <v>1</v>
      </c>
      <c r="AJ5427" s="77">
        <f>IF(I5427&gt;Variables!$G$7,0,1)</f>
        <v>1</v>
      </c>
      <c r="AK5427" s="77">
        <f>IF(F5427&gt;Variables!$G$8,0,1)</f>
        <v>0</v>
      </c>
      <c r="AL5427" s="77">
        <f>IF(G5427&gt;Variables!$G$9,0,1)</f>
        <v>0</v>
      </c>
      <c r="AM5427" s="77">
        <f>IF(AND(K5427&gt;Variables!$G$10,K5427&lt;Variables!$G$11),0,1)</f>
        <v>1</v>
      </c>
      <c r="AN5427" s="77">
        <f>IF(H5427&lt;Variables!$G$13,1,0)</f>
        <v>1</v>
      </c>
      <c r="AO5427" s="77">
        <f>IF(R5427&lt;Variables!$G$12,0,1)</f>
        <v>1</v>
      </c>
      <c r="AP5427" s="78">
        <f t="shared" si="173"/>
        <v>1</v>
      </c>
      <c r="AQ5427" s="77">
        <f>IF(V5427&lt;Variables!$G$15,1,0)</f>
        <v>1</v>
      </c>
      <c r="AR5427" s="77">
        <v>1</v>
      </c>
      <c r="AS5427" s="77">
        <v>0</v>
      </c>
      <c r="AT5427" s="77">
        <v>0</v>
      </c>
      <c r="AU5427" s="77">
        <v>0</v>
      </c>
      <c r="BA5427" s="77">
        <v>2</v>
      </c>
    </row>
    <row r="5428" spans="3:53" x14ac:dyDescent="0.25">
      <c r="C5428" s="77" t="s">
        <v>689</v>
      </c>
      <c r="D5428" s="77" t="s">
        <v>280</v>
      </c>
      <c r="E5428" s="77">
        <v>47.87</v>
      </c>
      <c r="F5428" s="77">
        <v>31.89</v>
      </c>
      <c r="G5428" s="77">
        <v>12.89</v>
      </c>
      <c r="H5428" s="77">
        <v>1590</v>
      </c>
      <c r="I5428" s="77">
        <v>-99999</v>
      </c>
      <c r="J5428" s="77" t="s">
        <v>75</v>
      </c>
      <c r="K5428" s="77">
        <v>49.99</v>
      </c>
      <c r="L5428" s="77">
        <v>47.448445</v>
      </c>
      <c r="M5428" s="77">
        <v>-0.16532680891861071</v>
      </c>
      <c r="N5428" s="77">
        <v>46.334246808510642</v>
      </c>
      <c r="O5428" s="77">
        <v>2.235394471328946</v>
      </c>
      <c r="P5428" s="77">
        <v>399030</v>
      </c>
      <c r="S5428" s="77">
        <v>31.088000000000001</v>
      </c>
      <c r="T5428" s="77">
        <v>8.0650000000000013</v>
      </c>
      <c r="U5428" s="77">
        <v>17.829599999999999</v>
      </c>
      <c r="V5428" s="77">
        <v>2.3711901223936418</v>
      </c>
      <c r="AC5428" s="77">
        <v>47.97</v>
      </c>
      <c r="AD5428" s="77">
        <v>42.77</v>
      </c>
      <c r="AH5428" s="77">
        <f>IF(AND(M5428&lt;Variables!$G$6,M5428&gt;Variables!$G$5),0,1)</f>
        <v>1</v>
      </c>
      <c r="AI5428" s="77">
        <f t="shared" si="172"/>
        <v>0</v>
      </c>
      <c r="AJ5428" s="77">
        <f>IF(I5428&gt;Variables!$G$7,0,1)</f>
        <v>1</v>
      </c>
      <c r="AK5428" s="77">
        <f>IF(F5428&gt;Variables!$G$8,0,1)</f>
        <v>0</v>
      </c>
      <c r="AL5428" s="77">
        <f>IF(G5428&gt;Variables!$G$9,0,1)</f>
        <v>0</v>
      </c>
      <c r="AM5428" s="77">
        <f>IF(AND(K5428&gt;Variables!$G$10,K5428&lt;Variables!$G$11),0,1)</f>
        <v>1</v>
      </c>
      <c r="AN5428" s="77">
        <f>IF(H5428&lt;Variables!$G$13,1,0)</f>
        <v>0</v>
      </c>
      <c r="AO5428" s="77">
        <f>IF(R5428&lt;Variables!$G$12,0,1)</f>
        <v>0</v>
      </c>
      <c r="AP5428" s="78">
        <f t="shared" si="173"/>
        <v>1</v>
      </c>
      <c r="AQ5428" s="77">
        <f>IF(V5428&lt;Variables!$G$15,1,0)</f>
        <v>1</v>
      </c>
      <c r="AR5428" s="77">
        <v>0</v>
      </c>
      <c r="AS5428" s="77">
        <v>0</v>
      </c>
      <c r="AT5428" s="77">
        <v>1</v>
      </c>
      <c r="AU5428" s="77">
        <v>0</v>
      </c>
      <c r="BA5428" s="77">
        <v>-2.25</v>
      </c>
    </row>
    <row r="5429" spans="3:53" x14ac:dyDescent="0.25">
      <c r="C5429" s="77" t="s">
        <v>689</v>
      </c>
      <c r="D5429" s="77" t="s">
        <v>551</v>
      </c>
      <c r="E5429" s="77">
        <v>5.51</v>
      </c>
      <c r="F5429" s="77">
        <v>40.69</v>
      </c>
      <c r="G5429" s="77">
        <v>-0.74</v>
      </c>
      <c r="H5429" s="77">
        <v>38.479999999999997</v>
      </c>
      <c r="I5429" s="77">
        <v>9.0790000000000006</v>
      </c>
      <c r="J5429" s="77" t="s">
        <v>75</v>
      </c>
      <c r="K5429" s="77">
        <v>48.91</v>
      </c>
      <c r="L5429" s="77">
        <v>5.415635</v>
      </c>
      <c r="M5429" s="77">
        <v>-0.84265280064110426</v>
      </c>
      <c r="N5429" s="77">
        <v>5.3034359999999996</v>
      </c>
      <c r="O5429" s="77">
        <v>1.2551108375777611</v>
      </c>
      <c r="P5429" s="77">
        <v>81970000</v>
      </c>
      <c r="Q5429" s="77">
        <v>11670000</v>
      </c>
      <c r="R5429" s="77">
        <v>7.02</v>
      </c>
      <c r="S5429" s="77">
        <v>31.088000000000001</v>
      </c>
      <c r="T5429" s="77">
        <v>8.0650000000000013</v>
      </c>
      <c r="U5429" s="77">
        <v>17.829599999999999</v>
      </c>
      <c r="V5429" s="77">
        <v>2.374963969212474</v>
      </c>
      <c r="AC5429" s="77">
        <v>7.52</v>
      </c>
      <c r="AD5429" s="77">
        <v>5.36</v>
      </c>
      <c r="AH5429" s="77">
        <f>IF(AND(M5429&lt;Variables!$G$6,M5429&gt;Variables!$G$5),0,1)</f>
        <v>1</v>
      </c>
      <c r="AI5429" s="77">
        <f t="shared" si="172"/>
        <v>0</v>
      </c>
      <c r="AJ5429" s="77">
        <f>IF(I5429&gt;Variables!$G$7,0,1)</f>
        <v>1</v>
      </c>
      <c r="AK5429" s="77">
        <f>IF(F5429&gt;Variables!$G$8,0,1)</f>
        <v>0</v>
      </c>
      <c r="AL5429" s="77">
        <f>IF(G5429&gt;Variables!$G$9,0,1)</f>
        <v>1</v>
      </c>
      <c r="AM5429" s="77">
        <f>IF(AND(K5429&gt;Variables!$G$10,K5429&lt;Variables!$G$11),0,1)</f>
        <v>1</v>
      </c>
      <c r="AN5429" s="77">
        <f>IF(H5429&lt;Variables!$G$13,1,0)</f>
        <v>1</v>
      </c>
      <c r="AO5429" s="77">
        <f>IF(R5429&lt;Variables!$G$12,0,1)</f>
        <v>1</v>
      </c>
      <c r="AP5429" s="78">
        <f t="shared" si="173"/>
        <v>1</v>
      </c>
      <c r="AQ5429" s="77">
        <f>IF(V5429&lt;Variables!$G$15,1,0)</f>
        <v>1</v>
      </c>
      <c r="AR5429" s="77">
        <v>0</v>
      </c>
      <c r="AS5429" s="77">
        <v>0</v>
      </c>
      <c r="AT5429" s="77">
        <v>1</v>
      </c>
      <c r="AU5429" s="77">
        <v>0</v>
      </c>
      <c r="BA5429" s="77">
        <v>-2.25</v>
      </c>
    </row>
    <row r="5430" spans="3:53" x14ac:dyDescent="0.25">
      <c r="C5430" s="77" t="s">
        <v>689</v>
      </c>
      <c r="D5430" s="77" t="s">
        <v>688</v>
      </c>
      <c r="E5430" s="77">
        <v>6.49</v>
      </c>
      <c r="F5430" s="77">
        <v>19.29</v>
      </c>
      <c r="G5430" s="77">
        <v>19.600000000000001</v>
      </c>
      <c r="H5430" s="77">
        <v>107.38</v>
      </c>
      <c r="I5430" s="77">
        <v>-0.34100000000000003</v>
      </c>
      <c r="J5430" s="77" t="s">
        <v>74</v>
      </c>
      <c r="K5430" s="77">
        <v>73.19</v>
      </c>
      <c r="L5430" s="77">
        <v>6.2521900000000006</v>
      </c>
      <c r="M5430" s="77">
        <v>3.103072683331753</v>
      </c>
      <c r="N5430" s="77">
        <v>6.1195719999999998</v>
      </c>
      <c r="O5430" s="77">
        <v>5.3374320949242913</v>
      </c>
      <c r="P5430" s="77">
        <v>4400000</v>
      </c>
      <c r="Q5430" s="77">
        <v>3680000</v>
      </c>
      <c r="R5430" s="77">
        <v>1.2</v>
      </c>
      <c r="S5430" s="77">
        <v>31.088000000000001</v>
      </c>
      <c r="T5430" s="77">
        <v>8.0650000000000013</v>
      </c>
      <c r="U5430" s="77">
        <v>17.829599999999999</v>
      </c>
      <c r="V5430" s="77">
        <v>2.3187472922729482</v>
      </c>
      <c r="AC5430" s="77">
        <v>7.06</v>
      </c>
      <c r="AD5430" s="77">
        <v>6</v>
      </c>
      <c r="AH5430" s="77">
        <f>IF(AND(M5430&lt;Variables!$G$6,M5430&gt;Variables!$G$5),0,1)</f>
        <v>1</v>
      </c>
      <c r="AI5430" s="77">
        <f t="shared" si="172"/>
        <v>0</v>
      </c>
      <c r="AJ5430" s="77">
        <f>IF(I5430&gt;Variables!$G$7,0,1)</f>
        <v>1</v>
      </c>
      <c r="AK5430" s="77">
        <f>IF(F5430&gt;Variables!$G$8,0,1)</f>
        <v>0</v>
      </c>
      <c r="AL5430" s="77">
        <f>IF(G5430&gt;Variables!$G$9,0,1)</f>
        <v>0</v>
      </c>
      <c r="AM5430" s="77">
        <f>IF(AND(K5430&gt;Variables!$G$10,K5430&lt;Variables!$G$11),0,1)</f>
        <v>1</v>
      </c>
      <c r="AN5430" s="77">
        <f>IF(H5430&lt;Variables!$G$13,1,0)</f>
        <v>1</v>
      </c>
      <c r="AO5430" s="77">
        <f>IF(R5430&lt;Variables!$G$12,0,1)</f>
        <v>0</v>
      </c>
      <c r="AP5430" s="78">
        <f t="shared" si="173"/>
        <v>0</v>
      </c>
      <c r="AQ5430" s="77">
        <f>IF(V5430&lt;Variables!$G$15,1,0)</f>
        <v>1</v>
      </c>
      <c r="AR5430" s="77">
        <v>1</v>
      </c>
      <c r="AS5430" s="77">
        <v>0</v>
      </c>
      <c r="AT5430" s="77">
        <v>0</v>
      </c>
      <c r="AU5430" s="77">
        <v>0</v>
      </c>
      <c r="BA5430" s="77">
        <v>2</v>
      </c>
    </row>
    <row r="5431" spans="3:53" x14ac:dyDescent="0.25">
      <c r="C5431" s="77" t="s">
        <v>689</v>
      </c>
      <c r="D5431" s="77" t="s">
        <v>176</v>
      </c>
      <c r="E5431" s="77">
        <v>42.59</v>
      </c>
      <c r="F5431" s="77">
        <v>7.18</v>
      </c>
      <c r="G5431" s="77">
        <v>6.56</v>
      </c>
      <c r="H5431" s="77">
        <v>2140</v>
      </c>
      <c r="I5431" s="77">
        <v>11.66</v>
      </c>
      <c r="J5431" s="77" t="s">
        <v>74</v>
      </c>
      <c r="K5431" s="77">
        <v>49.7</v>
      </c>
      <c r="L5431" s="77">
        <v>42.465400000000002</v>
      </c>
      <c r="M5431" s="77">
        <v>-0.1540077333546932</v>
      </c>
      <c r="N5431" s="77">
        <v>42.111505999999999</v>
      </c>
      <c r="O5431" s="77">
        <v>0.68507167613525866</v>
      </c>
      <c r="P5431" s="77">
        <v>1181000</v>
      </c>
      <c r="Q5431" s="77">
        <v>2594000</v>
      </c>
      <c r="R5431" s="77">
        <v>0.46</v>
      </c>
      <c r="S5431" s="77">
        <v>31.088000000000001</v>
      </c>
      <c r="T5431" s="77">
        <v>8.0650000000000013</v>
      </c>
      <c r="U5431" s="77">
        <v>17.829599999999999</v>
      </c>
      <c r="V5431" s="77">
        <v>2.3677627687670428</v>
      </c>
      <c r="AC5431" s="77">
        <v>44.6</v>
      </c>
      <c r="AD5431" s="77">
        <v>42.18</v>
      </c>
      <c r="AH5431" s="77">
        <f>IF(AND(M5431&lt;Variables!$G$6,M5431&gt;Variables!$G$5),0,1)</f>
        <v>1</v>
      </c>
      <c r="AI5431" s="77">
        <f t="shared" si="172"/>
        <v>0</v>
      </c>
      <c r="AJ5431" s="77">
        <f>IF(I5431&gt;Variables!$G$7,0,1)</f>
        <v>1</v>
      </c>
      <c r="AK5431" s="77">
        <f>IF(F5431&gt;Variables!$G$8,0,1)</f>
        <v>1</v>
      </c>
      <c r="AL5431" s="77">
        <f>IF(G5431&gt;Variables!$G$9,0,1)</f>
        <v>1</v>
      </c>
      <c r="AM5431" s="77">
        <f>IF(AND(K5431&gt;Variables!$G$10,K5431&lt;Variables!$G$11),0,1)</f>
        <v>1</v>
      </c>
      <c r="AN5431" s="77">
        <f>IF(H5431&lt;Variables!$G$13,1,0)</f>
        <v>0</v>
      </c>
      <c r="AO5431" s="77">
        <f>IF(R5431&lt;Variables!$G$12,0,1)</f>
        <v>0</v>
      </c>
      <c r="AP5431" s="78">
        <f t="shared" si="173"/>
        <v>0</v>
      </c>
      <c r="AQ5431" s="77">
        <f>IF(V5431&lt;Variables!$G$15,1,0)</f>
        <v>1</v>
      </c>
      <c r="AR5431" s="77">
        <v>1</v>
      </c>
      <c r="AS5431" s="77">
        <v>0</v>
      </c>
      <c r="AT5431" s="77">
        <v>0</v>
      </c>
      <c r="AU5431" s="77">
        <v>0</v>
      </c>
      <c r="BA5431" s="77">
        <v>2</v>
      </c>
    </row>
    <row r="5432" spans="3:53" x14ac:dyDescent="0.25">
      <c r="C5432" s="77" t="s">
        <v>689</v>
      </c>
      <c r="D5432" s="77" t="s">
        <v>673</v>
      </c>
      <c r="E5432" s="77">
        <v>1.28</v>
      </c>
      <c r="F5432" s="77">
        <v>7.53</v>
      </c>
      <c r="G5432" s="77">
        <v>3.23</v>
      </c>
      <c r="H5432" s="77">
        <v>-99999</v>
      </c>
      <c r="I5432" s="77">
        <v>57.164999999999999</v>
      </c>
      <c r="J5432" s="77" t="s">
        <v>75</v>
      </c>
      <c r="K5432" s="77">
        <v>64.790000000000006</v>
      </c>
      <c r="L5432" s="77">
        <v>-99999</v>
      </c>
      <c r="M5432" s="77">
        <v>-99999</v>
      </c>
      <c r="N5432" s="77">
        <v>1.300078333333333</v>
      </c>
      <c r="O5432" s="77">
        <v>-0.74444232206520122</v>
      </c>
      <c r="P5432" s="77">
        <v>20221</v>
      </c>
      <c r="Q5432" s="77">
        <v>37842</v>
      </c>
      <c r="R5432" s="77">
        <v>0.53</v>
      </c>
      <c r="S5432" s="77">
        <v>31.088000000000001</v>
      </c>
      <c r="T5432" s="77">
        <v>8.0650000000000013</v>
      </c>
      <c r="U5432" s="77">
        <v>17.829599999999999</v>
      </c>
      <c r="V5432" s="77">
        <v>-99999</v>
      </c>
      <c r="AC5432" s="77">
        <v>1.29</v>
      </c>
      <c r="AD5432" s="77">
        <v>1.264332</v>
      </c>
      <c r="AH5432" s="77">
        <f>IF(AND(M5432&lt;Variables!$G$6,M5432&gt;Variables!$G$5),0,1)</f>
        <v>1</v>
      </c>
      <c r="AI5432" s="77">
        <f t="shared" si="172"/>
        <v>1</v>
      </c>
      <c r="AJ5432" s="77">
        <f>IF(I5432&gt;Variables!$G$7,0,1)</f>
        <v>0</v>
      </c>
      <c r="AK5432" s="77">
        <f>IF(F5432&gt;Variables!$G$8,0,1)</f>
        <v>1</v>
      </c>
      <c r="AL5432" s="77">
        <f>IF(G5432&gt;Variables!$G$9,0,1)</f>
        <v>1</v>
      </c>
      <c r="AM5432" s="77">
        <f>IF(AND(K5432&gt;Variables!$G$10,K5432&lt;Variables!$G$11),0,1)</f>
        <v>0</v>
      </c>
      <c r="AN5432" s="77">
        <f>IF(H5432&lt;Variables!$G$13,1,0)</f>
        <v>1</v>
      </c>
      <c r="AO5432" s="77">
        <f>IF(R5432&lt;Variables!$G$12,0,1)</f>
        <v>0</v>
      </c>
      <c r="AP5432" s="78">
        <f t="shared" si="173"/>
        <v>1</v>
      </c>
      <c r="AQ5432" s="77">
        <f>IF(V5432&lt;Variables!$G$15,1,0)</f>
        <v>1</v>
      </c>
      <c r="AR5432" s="77">
        <v>0</v>
      </c>
      <c r="AS5432" s="77">
        <v>0</v>
      </c>
      <c r="AT5432" s="77">
        <v>0</v>
      </c>
      <c r="AU5432" s="77">
        <v>0</v>
      </c>
      <c r="BA5432" s="77">
        <v>0</v>
      </c>
    </row>
    <row r="5433" spans="3:53" x14ac:dyDescent="0.25">
      <c r="C5433" s="77" t="s">
        <v>689</v>
      </c>
      <c r="D5433" s="77" t="s">
        <v>682</v>
      </c>
      <c r="E5433" s="77">
        <v>0.85</v>
      </c>
      <c r="F5433" s="77">
        <v>17.75</v>
      </c>
      <c r="G5433" s="77">
        <v>0</v>
      </c>
      <c r="H5433" s="77">
        <v>-99999</v>
      </c>
      <c r="I5433" s="77">
        <v>-99999</v>
      </c>
      <c r="J5433" s="77" t="s">
        <v>75</v>
      </c>
      <c r="K5433" s="77">
        <v>-99999</v>
      </c>
      <c r="L5433" s="77">
        <v>0.84899999999999998</v>
      </c>
      <c r="M5433" s="77">
        <v>0</v>
      </c>
      <c r="N5433" s="77">
        <v>0.84899999999999998</v>
      </c>
      <c r="O5433" s="77">
        <v>0</v>
      </c>
      <c r="P5433" s="77">
        <v>60675</v>
      </c>
      <c r="Q5433" s="77">
        <v>41</v>
      </c>
      <c r="R5433" s="77">
        <v>1479.88</v>
      </c>
      <c r="S5433" s="77">
        <v>31.088000000000001</v>
      </c>
      <c r="T5433" s="77">
        <v>8.0650000000000013</v>
      </c>
      <c r="U5433" s="77">
        <v>17.829599999999999</v>
      </c>
      <c r="V5433" s="77">
        <v>-99999</v>
      </c>
      <c r="AC5433" s="77">
        <v>0.85</v>
      </c>
      <c r="AD5433" s="77">
        <v>0.78</v>
      </c>
      <c r="AH5433" s="77">
        <f>IF(AND(M5433&lt;Variables!$G$6,M5433&gt;Variables!$G$5),0,1)</f>
        <v>1</v>
      </c>
      <c r="AI5433" s="77">
        <f t="shared" si="172"/>
        <v>1</v>
      </c>
      <c r="AJ5433" s="77">
        <f>IF(I5433&gt;Variables!$G$7,0,1)</f>
        <v>1</v>
      </c>
      <c r="AK5433" s="77">
        <f>IF(F5433&gt;Variables!$G$8,0,1)</f>
        <v>0</v>
      </c>
      <c r="AL5433" s="77">
        <f>IF(G5433&gt;Variables!$G$9,0,1)</f>
        <v>1</v>
      </c>
      <c r="AM5433" s="77">
        <f>IF(AND(K5433&gt;Variables!$G$10,K5433&lt;Variables!$G$11),0,1)</f>
        <v>1</v>
      </c>
      <c r="AN5433" s="77">
        <f>IF(H5433&lt;Variables!$G$13,1,0)</f>
        <v>1</v>
      </c>
      <c r="AO5433" s="77">
        <f>IF(R5433&lt;Variables!$G$12,0,1)</f>
        <v>1</v>
      </c>
      <c r="AP5433" s="78">
        <f t="shared" si="173"/>
        <v>1</v>
      </c>
      <c r="AQ5433" s="77">
        <f>IF(V5433&lt;Variables!$G$15,1,0)</f>
        <v>1</v>
      </c>
      <c r="AR5433" s="77">
        <v>0</v>
      </c>
      <c r="AS5433" s="77">
        <v>0</v>
      </c>
      <c r="AT5433" s="77">
        <v>1</v>
      </c>
      <c r="AU5433" s="77">
        <v>0</v>
      </c>
      <c r="BA5433" s="77">
        <v>-2.25</v>
      </c>
    </row>
    <row r="5434" spans="3:53" x14ac:dyDescent="0.25">
      <c r="C5434" s="77" t="s">
        <v>689</v>
      </c>
      <c r="D5434" s="77" t="s">
        <v>667</v>
      </c>
      <c r="E5434" s="77">
        <v>86.13</v>
      </c>
      <c r="F5434" s="77">
        <v>79.06</v>
      </c>
      <c r="G5434" s="77">
        <v>0.82</v>
      </c>
      <c r="H5434" s="77">
        <v>-99999</v>
      </c>
      <c r="I5434" s="77">
        <v>7.6999999999999999E-2</v>
      </c>
      <c r="J5434" s="77" t="s">
        <v>74</v>
      </c>
      <c r="K5434" s="77">
        <v>82.18</v>
      </c>
      <c r="L5434" s="77">
        <v>85.974950000000007</v>
      </c>
      <c r="M5434" s="77">
        <v>-2.9136393798434711E-2</v>
      </c>
      <c r="N5434" s="77">
        <v>86.034612500000009</v>
      </c>
      <c r="O5434" s="77">
        <v>-9.8463278369515586E-2</v>
      </c>
      <c r="P5434" s="77">
        <v>29518</v>
      </c>
      <c r="Q5434" s="77">
        <v>530</v>
      </c>
      <c r="R5434" s="77">
        <v>55.69</v>
      </c>
      <c r="S5434" s="77">
        <v>31.088000000000001</v>
      </c>
      <c r="T5434" s="77">
        <v>8.0650000000000013</v>
      </c>
      <c r="U5434" s="77">
        <v>17.829599999999999</v>
      </c>
      <c r="V5434" s="77">
        <v>2.7038501614709878</v>
      </c>
      <c r="AC5434" s="77">
        <v>86.5</v>
      </c>
      <c r="AD5434" s="77">
        <v>85.62</v>
      </c>
      <c r="AH5434" s="77">
        <f>IF(AND(M5434&lt;Variables!$G$6,M5434&gt;Variables!$G$5),0,1)</f>
        <v>1</v>
      </c>
      <c r="AI5434" s="77">
        <f t="shared" si="172"/>
        <v>1</v>
      </c>
      <c r="AJ5434" s="77">
        <f>IF(I5434&gt;Variables!$G$7,0,1)</f>
        <v>1</v>
      </c>
      <c r="AK5434" s="77">
        <f>IF(F5434&gt;Variables!$G$8,0,1)</f>
        <v>0</v>
      </c>
      <c r="AL5434" s="77">
        <f>IF(G5434&gt;Variables!$G$9,0,1)</f>
        <v>1</v>
      </c>
      <c r="AM5434" s="77">
        <f>IF(AND(K5434&gt;Variables!$G$10,K5434&lt;Variables!$G$11),0,1)</f>
        <v>1</v>
      </c>
      <c r="AN5434" s="77">
        <f>IF(H5434&lt;Variables!$G$13,1,0)</f>
        <v>1</v>
      </c>
      <c r="AO5434" s="77">
        <f>IF(R5434&lt;Variables!$G$12,0,1)</f>
        <v>1</v>
      </c>
      <c r="AP5434" s="78">
        <f t="shared" si="173"/>
        <v>0</v>
      </c>
      <c r="AQ5434" s="77">
        <f>IF(V5434&lt;Variables!$G$15,1,0)</f>
        <v>0</v>
      </c>
      <c r="AR5434" s="77">
        <v>0</v>
      </c>
      <c r="AS5434" s="77">
        <v>0</v>
      </c>
      <c r="AT5434" s="77">
        <v>0</v>
      </c>
      <c r="AU5434" s="77">
        <v>0</v>
      </c>
      <c r="BA5434" s="77">
        <v>0</v>
      </c>
    </row>
    <row r="5435" spans="3:53" x14ac:dyDescent="0.25">
      <c r="C5435" s="77" t="s">
        <v>689</v>
      </c>
      <c r="D5435" s="77" t="s">
        <v>670</v>
      </c>
      <c r="E5435" s="77">
        <v>12.23</v>
      </c>
      <c r="F5435" s="77">
        <v>9.91</v>
      </c>
      <c r="G5435" s="77">
        <v>-3.13</v>
      </c>
      <c r="H5435" s="77">
        <v>-99999</v>
      </c>
      <c r="I5435" s="77">
        <v>484.06400000000002</v>
      </c>
      <c r="J5435" s="77" t="s">
        <v>75</v>
      </c>
      <c r="K5435" s="77">
        <v>78.510000000000005</v>
      </c>
      <c r="L5435" s="77">
        <v>12.09</v>
      </c>
      <c r="M5435" s="77">
        <v>0</v>
      </c>
      <c r="N5435" s="77">
        <v>12.09</v>
      </c>
      <c r="O5435" s="77">
        <v>0</v>
      </c>
      <c r="P5435" s="77">
        <v>151946</v>
      </c>
      <c r="Q5435" s="77">
        <v>18826</v>
      </c>
      <c r="R5435" s="77">
        <v>8.07</v>
      </c>
      <c r="S5435" s="77">
        <v>31.088000000000001</v>
      </c>
      <c r="T5435" s="77">
        <v>8.0650000000000013</v>
      </c>
      <c r="U5435" s="77">
        <v>17.829599999999999</v>
      </c>
      <c r="V5435" s="77">
        <v>2.6623635999999999</v>
      </c>
      <c r="AC5435" s="77">
        <v>12.19</v>
      </c>
      <c r="AD5435" s="77">
        <v>11.93</v>
      </c>
      <c r="AH5435" s="77">
        <f>IF(AND(M5435&lt;Variables!$G$6,M5435&gt;Variables!$G$5),0,1)</f>
        <v>1</v>
      </c>
      <c r="AI5435" s="77">
        <f t="shared" si="172"/>
        <v>1</v>
      </c>
      <c r="AJ5435" s="77">
        <f>IF(I5435&gt;Variables!$G$7,0,1)</f>
        <v>0</v>
      </c>
      <c r="AK5435" s="77">
        <f>IF(F5435&gt;Variables!$G$8,0,1)</f>
        <v>0</v>
      </c>
      <c r="AL5435" s="77">
        <f>IF(G5435&gt;Variables!$G$9,0,1)</f>
        <v>1</v>
      </c>
      <c r="AM5435" s="77">
        <f>IF(AND(K5435&gt;Variables!$G$10,K5435&lt;Variables!$G$11),0,1)</f>
        <v>1</v>
      </c>
      <c r="AN5435" s="77">
        <f>IF(H5435&lt;Variables!$G$13,1,0)</f>
        <v>1</v>
      </c>
      <c r="AO5435" s="77">
        <f>IF(R5435&lt;Variables!$G$12,0,1)</f>
        <v>1</v>
      </c>
      <c r="AP5435" s="78">
        <f t="shared" si="173"/>
        <v>1</v>
      </c>
      <c r="AQ5435" s="77">
        <f>IF(V5435&lt;Variables!$G$15,1,0)</f>
        <v>1</v>
      </c>
      <c r="AR5435" s="77">
        <v>0</v>
      </c>
      <c r="AS5435" s="77">
        <v>0</v>
      </c>
      <c r="AT5435" s="77">
        <v>1</v>
      </c>
      <c r="AU5435" s="77">
        <v>0</v>
      </c>
      <c r="BA5435" s="77">
        <v>-2.25</v>
      </c>
    </row>
    <row r="5436" spans="3:53" x14ac:dyDescent="0.25">
      <c r="C5436" s="77" t="s">
        <v>690</v>
      </c>
      <c r="D5436" s="77" t="s">
        <v>176</v>
      </c>
      <c r="E5436" s="77">
        <v>42.71</v>
      </c>
      <c r="F5436" s="77">
        <v>6.69</v>
      </c>
      <c r="G5436" s="77">
        <v>6.94</v>
      </c>
      <c r="H5436" s="77">
        <v>2140</v>
      </c>
      <c r="I5436" s="77">
        <v>11.712</v>
      </c>
      <c r="J5436" s="77" t="s">
        <v>74</v>
      </c>
      <c r="K5436" s="77">
        <v>53.23</v>
      </c>
      <c r="L5436" s="77">
        <v>42.534405000000007</v>
      </c>
      <c r="M5436" s="77">
        <v>3.6664436707156182E-2</v>
      </c>
      <c r="N5436" s="77">
        <v>42.226414000000013</v>
      </c>
      <c r="O5436" s="77">
        <v>0.76631181610636334</v>
      </c>
      <c r="P5436" s="77">
        <v>1210000</v>
      </c>
      <c r="Q5436" s="77">
        <v>2594000</v>
      </c>
      <c r="R5436" s="77">
        <v>0.47</v>
      </c>
      <c r="S5436" s="77">
        <v>33.343000000000004</v>
      </c>
      <c r="T5436" s="77">
        <v>7.383</v>
      </c>
      <c r="U5436" s="77">
        <v>18.4072</v>
      </c>
      <c r="V5436" s="77">
        <v>2.3991675099805438</v>
      </c>
      <c r="AC5436" s="77">
        <v>44.6</v>
      </c>
      <c r="AD5436" s="77">
        <v>42.46</v>
      </c>
      <c r="AH5436" s="77">
        <f>IF(AND(M5436&lt;Variables!$G$6,M5436&gt;Variables!$G$5),0,1)</f>
        <v>1</v>
      </c>
      <c r="AI5436" s="77">
        <f t="shared" si="172"/>
        <v>0</v>
      </c>
      <c r="AJ5436" s="77">
        <f>IF(I5436&gt;Variables!$G$7,0,1)</f>
        <v>1</v>
      </c>
      <c r="AK5436" s="77">
        <f>IF(F5436&gt;Variables!$G$8,0,1)</f>
        <v>1</v>
      </c>
      <c r="AL5436" s="77">
        <f>IF(G5436&gt;Variables!$G$9,0,1)</f>
        <v>1</v>
      </c>
      <c r="AM5436" s="77">
        <f>IF(AND(K5436&gt;Variables!$G$10,K5436&lt;Variables!$G$11),0,1)</f>
        <v>1</v>
      </c>
      <c r="AN5436" s="77">
        <f>IF(H5436&lt;Variables!$G$13,1,0)</f>
        <v>0</v>
      </c>
      <c r="AO5436" s="77">
        <f>IF(R5436&lt;Variables!$G$12,0,1)</f>
        <v>0</v>
      </c>
      <c r="AP5436" s="78">
        <f t="shared" si="173"/>
        <v>0</v>
      </c>
      <c r="AQ5436" s="77">
        <f>IF(V5436&lt;Variables!$G$15,1,0)</f>
        <v>1</v>
      </c>
      <c r="AR5436" s="77">
        <v>1</v>
      </c>
      <c r="AS5436" s="77">
        <v>0</v>
      </c>
      <c r="AT5436" s="77">
        <v>0</v>
      </c>
      <c r="AU5436" s="77">
        <v>0</v>
      </c>
      <c r="BA5436" s="77">
        <v>2.12</v>
      </c>
    </row>
    <row r="5437" spans="3:53" x14ac:dyDescent="0.25">
      <c r="C5437" s="77" t="s">
        <v>690</v>
      </c>
      <c r="D5437" s="77" t="s">
        <v>660</v>
      </c>
      <c r="E5437" s="77">
        <v>16.850000000000001</v>
      </c>
      <c r="F5437" s="77">
        <v>7.11</v>
      </c>
      <c r="G5437" s="77">
        <v>7</v>
      </c>
      <c r="H5437" s="77">
        <v>1910</v>
      </c>
      <c r="I5437" s="77">
        <v>1.2270000000000001</v>
      </c>
      <c r="J5437" s="77" t="s">
        <v>74</v>
      </c>
      <c r="K5437" s="77">
        <v>40.32</v>
      </c>
      <c r="L5437" s="77">
        <v>16.93703</v>
      </c>
      <c r="M5437" s="77">
        <v>-0.87400211253093696</v>
      </c>
      <c r="N5437" s="77">
        <v>17.237524000000001</v>
      </c>
      <c r="O5437" s="77">
        <v>-2.6020210327190592</v>
      </c>
      <c r="P5437" s="77">
        <v>25048000</v>
      </c>
      <c r="Q5437" s="77">
        <v>18330000</v>
      </c>
      <c r="R5437" s="77">
        <v>1.37</v>
      </c>
      <c r="S5437" s="77">
        <v>33.343000000000004</v>
      </c>
      <c r="T5437" s="77">
        <v>7.383</v>
      </c>
      <c r="U5437" s="77">
        <v>18.4072</v>
      </c>
      <c r="V5437" s="77">
        <v>2.2650057917082278</v>
      </c>
      <c r="AC5437" s="77">
        <v>17.5</v>
      </c>
      <c r="AD5437" s="77">
        <v>16.350000000000001</v>
      </c>
      <c r="AH5437" s="77">
        <f>IF(AND(M5437&lt;Variables!$G$6,M5437&gt;Variables!$G$5),0,1)</f>
        <v>1</v>
      </c>
      <c r="AI5437" s="77">
        <f t="shared" si="172"/>
        <v>1</v>
      </c>
      <c r="AJ5437" s="77">
        <f>IF(I5437&gt;Variables!$G$7,0,1)</f>
        <v>1</v>
      </c>
      <c r="AK5437" s="77">
        <f>IF(F5437&gt;Variables!$G$8,0,1)</f>
        <v>1</v>
      </c>
      <c r="AL5437" s="77">
        <f>IF(G5437&gt;Variables!$G$9,0,1)</f>
        <v>1</v>
      </c>
      <c r="AM5437" s="77">
        <f>IF(AND(K5437&gt;Variables!$G$10,K5437&lt;Variables!$G$11),0,1)</f>
        <v>1</v>
      </c>
      <c r="AN5437" s="77">
        <f>IF(H5437&lt;Variables!$G$13,1,0)</f>
        <v>0</v>
      </c>
      <c r="AO5437" s="77">
        <f>IF(R5437&lt;Variables!$G$12,0,1)</f>
        <v>0</v>
      </c>
      <c r="AP5437" s="78">
        <f t="shared" si="173"/>
        <v>0</v>
      </c>
      <c r="AQ5437" s="77">
        <f>IF(V5437&lt;Variables!$G$15,1,0)</f>
        <v>1</v>
      </c>
      <c r="AR5437" s="77">
        <v>1</v>
      </c>
      <c r="AS5437" s="77">
        <v>0</v>
      </c>
      <c r="AT5437" s="77">
        <v>0</v>
      </c>
      <c r="AU5437" s="77">
        <v>0</v>
      </c>
      <c r="BA5437" s="77">
        <v>2</v>
      </c>
    </row>
    <row r="5438" spans="3:53" x14ac:dyDescent="0.25">
      <c r="C5438" s="77" t="s">
        <v>690</v>
      </c>
      <c r="D5438" s="77" t="s">
        <v>677</v>
      </c>
      <c r="E5438" s="77">
        <v>93.63</v>
      </c>
      <c r="F5438" s="77">
        <v>7.38</v>
      </c>
      <c r="G5438" s="77">
        <v>7.41</v>
      </c>
      <c r="H5438" s="77">
        <v>49770</v>
      </c>
      <c r="I5438" s="77">
        <v>139.239</v>
      </c>
      <c r="J5438" s="77" t="s">
        <v>74</v>
      </c>
      <c r="K5438" s="77">
        <v>49.67</v>
      </c>
      <c r="L5438" s="77">
        <v>93.755360000000024</v>
      </c>
      <c r="M5438" s="77">
        <v>-0.3416977973312908</v>
      </c>
      <c r="N5438" s="77">
        <v>92.992844000000005</v>
      </c>
      <c r="O5438" s="77">
        <v>0.47547314500887522</v>
      </c>
      <c r="P5438" s="77">
        <v>6508000</v>
      </c>
      <c r="Q5438" s="77">
        <v>10771000</v>
      </c>
      <c r="R5438" s="77">
        <v>0.6</v>
      </c>
      <c r="S5438" s="77">
        <v>33.343000000000004</v>
      </c>
      <c r="T5438" s="77">
        <v>7.383</v>
      </c>
      <c r="U5438" s="77">
        <v>18.4072</v>
      </c>
      <c r="V5438" s="77">
        <v>2.3721396910618449</v>
      </c>
      <c r="AC5438" s="77">
        <v>93.8</v>
      </c>
      <c r="AD5438" s="77">
        <v>91.51</v>
      </c>
      <c r="AH5438" s="77">
        <f>IF(AND(M5438&lt;Variables!$G$6,M5438&gt;Variables!$G$5),0,1)</f>
        <v>1</v>
      </c>
      <c r="AI5438" s="77">
        <f t="shared" si="172"/>
        <v>0</v>
      </c>
      <c r="AJ5438" s="77">
        <f>IF(I5438&gt;Variables!$G$7,0,1)</f>
        <v>0</v>
      </c>
      <c r="AK5438" s="77">
        <f>IF(F5438&gt;Variables!$G$8,0,1)</f>
        <v>1</v>
      </c>
      <c r="AL5438" s="77">
        <f>IF(G5438&gt;Variables!$G$9,0,1)</f>
        <v>1</v>
      </c>
      <c r="AM5438" s="77">
        <f>IF(AND(K5438&gt;Variables!$G$10,K5438&lt;Variables!$G$11),0,1)</f>
        <v>1</v>
      </c>
      <c r="AN5438" s="77">
        <f>IF(H5438&lt;Variables!$G$13,1,0)</f>
        <v>0</v>
      </c>
      <c r="AO5438" s="77">
        <f>IF(R5438&lt;Variables!$G$12,0,1)</f>
        <v>0</v>
      </c>
      <c r="AP5438" s="78">
        <f t="shared" si="173"/>
        <v>0</v>
      </c>
      <c r="AQ5438" s="77">
        <f>IF(V5438&lt;Variables!$G$15,1,0)</f>
        <v>1</v>
      </c>
      <c r="AR5438" s="77">
        <v>0</v>
      </c>
      <c r="AS5438" s="77">
        <v>0</v>
      </c>
      <c r="AT5438" s="77">
        <v>1</v>
      </c>
      <c r="AU5438" s="77">
        <v>0</v>
      </c>
      <c r="BA5438" s="77">
        <v>-2.25</v>
      </c>
    </row>
    <row r="5439" spans="3:53" x14ac:dyDescent="0.25">
      <c r="C5439" s="77" t="s">
        <v>690</v>
      </c>
      <c r="D5439" s="77" t="s">
        <v>659</v>
      </c>
      <c r="E5439" s="77">
        <v>43.72</v>
      </c>
      <c r="F5439" s="77">
        <v>7.47</v>
      </c>
      <c r="G5439" s="77">
        <v>5.0999999999999996</v>
      </c>
      <c r="H5439" s="77">
        <v>2320</v>
      </c>
      <c r="I5439" s="77">
        <v>-25.917999999999999</v>
      </c>
      <c r="J5439" s="77" t="s">
        <v>74</v>
      </c>
      <c r="K5439" s="77">
        <v>67.58</v>
      </c>
      <c r="L5439" s="77">
        <v>43.325870000000002</v>
      </c>
      <c r="M5439" s="77">
        <v>0.77120205549246834</v>
      </c>
      <c r="N5439" s="77">
        <v>43.128839999999997</v>
      </c>
      <c r="O5439" s="77">
        <v>1.2315656994252571</v>
      </c>
      <c r="P5439" s="77">
        <v>1355000</v>
      </c>
      <c r="Q5439" s="77">
        <v>1694000</v>
      </c>
      <c r="R5439" s="77">
        <v>0.8</v>
      </c>
      <c r="S5439" s="77">
        <v>33.343000000000004</v>
      </c>
      <c r="T5439" s="77">
        <v>7.383</v>
      </c>
      <c r="U5439" s="77">
        <v>18.4072</v>
      </c>
      <c r="V5439" s="77">
        <v>2.489922816149706</v>
      </c>
      <c r="AC5439" s="77">
        <v>45.52</v>
      </c>
      <c r="AD5439" s="77">
        <v>43.47</v>
      </c>
      <c r="AH5439" s="77">
        <f>IF(AND(M5439&lt;Variables!$G$6,M5439&gt;Variables!$G$5),0,1)</f>
        <v>1</v>
      </c>
      <c r="AI5439" s="77">
        <f t="shared" si="172"/>
        <v>0</v>
      </c>
      <c r="AJ5439" s="77">
        <f>IF(I5439&gt;Variables!$G$7,0,1)</f>
        <v>1</v>
      </c>
      <c r="AK5439" s="77">
        <f>IF(F5439&gt;Variables!$G$8,0,1)</f>
        <v>1</v>
      </c>
      <c r="AL5439" s="77">
        <f>IF(G5439&gt;Variables!$G$9,0,1)</f>
        <v>1</v>
      </c>
      <c r="AM5439" s="77">
        <f>IF(AND(K5439&gt;Variables!$G$10,K5439&lt;Variables!$G$11),0,1)</f>
        <v>0</v>
      </c>
      <c r="AN5439" s="77">
        <f>IF(H5439&lt;Variables!$G$13,1,0)</f>
        <v>0</v>
      </c>
      <c r="AO5439" s="77">
        <f>IF(R5439&lt;Variables!$G$12,0,1)</f>
        <v>0</v>
      </c>
      <c r="AP5439" s="78">
        <f t="shared" si="173"/>
        <v>0</v>
      </c>
      <c r="AQ5439" s="77">
        <f>IF(V5439&lt;Variables!$G$15,1,0)</f>
        <v>1</v>
      </c>
      <c r="AR5439" s="77">
        <v>1</v>
      </c>
      <c r="AS5439" s="77">
        <v>0</v>
      </c>
      <c r="AT5439" s="77">
        <v>0</v>
      </c>
      <c r="AU5439" s="77">
        <v>0</v>
      </c>
      <c r="BA5439" s="77">
        <v>1.4</v>
      </c>
    </row>
    <row r="5440" spans="3:53" x14ac:dyDescent="0.25">
      <c r="C5440" s="77" t="s">
        <v>690</v>
      </c>
      <c r="D5440" s="77" t="s">
        <v>118</v>
      </c>
      <c r="E5440" s="77">
        <v>31.78</v>
      </c>
      <c r="F5440" s="77">
        <v>7.81</v>
      </c>
      <c r="G5440" s="77">
        <v>6.16</v>
      </c>
      <c r="H5440" s="77">
        <v>2900</v>
      </c>
      <c r="I5440" s="77">
        <v>-13.074</v>
      </c>
      <c r="J5440" s="77" t="s">
        <v>74</v>
      </c>
      <c r="K5440" s="77">
        <v>49.69</v>
      </c>
      <c r="L5440" s="77">
        <v>31.829639999999991</v>
      </c>
      <c r="M5440" s="77">
        <v>-0.1716638956645303</v>
      </c>
      <c r="N5440" s="77">
        <v>31.674948000000001</v>
      </c>
      <c r="O5440" s="77">
        <v>0.31587107893594019</v>
      </c>
      <c r="P5440" s="77">
        <v>2668000</v>
      </c>
      <c r="Q5440" s="77">
        <v>6140000</v>
      </c>
      <c r="R5440" s="77">
        <v>0.43</v>
      </c>
      <c r="S5440" s="77">
        <v>33.343000000000004</v>
      </c>
      <c r="T5440" s="77">
        <v>7.383</v>
      </c>
      <c r="U5440" s="77">
        <v>18.4072</v>
      </c>
      <c r="V5440" s="77">
        <v>2.3680979740347672</v>
      </c>
      <c r="AC5440" s="77">
        <v>32.39</v>
      </c>
      <c r="AD5440" s="77">
        <v>30.91</v>
      </c>
      <c r="AH5440" s="77">
        <f>IF(AND(M5440&lt;Variables!$G$6,M5440&gt;Variables!$G$5),0,1)</f>
        <v>1</v>
      </c>
      <c r="AI5440" s="77">
        <f t="shared" si="172"/>
        <v>0</v>
      </c>
      <c r="AJ5440" s="77">
        <f>IF(I5440&gt;Variables!$G$7,0,1)</f>
        <v>1</v>
      </c>
      <c r="AK5440" s="77">
        <f>IF(F5440&gt;Variables!$G$8,0,1)</f>
        <v>1</v>
      </c>
      <c r="AL5440" s="77">
        <f>IF(G5440&gt;Variables!$G$9,0,1)</f>
        <v>1</v>
      </c>
      <c r="AM5440" s="77">
        <f>IF(AND(K5440&gt;Variables!$G$10,K5440&lt;Variables!$G$11),0,1)</f>
        <v>1</v>
      </c>
      <c r="AN5440" s="77">
        <f>IF(H5440&lt;Variables!$G$13,1,0)</f>
        <v>0</v>
      </c>
      <c r="AO5440" s="77">
        <f>IF(R5440&lt;Variables!$G$12,0,1)</f>
        <v>0</v>
      </c>
      <c r="AP5440" s="78">
        <f t="shared" si="173"/>
        <v>0</v>
      </c>
      <c r="AQ5440" s="77">
        <f>IF(V5440&lt;Variables!$G$15,1,0)</f>
        <v>1</v>
      </c>
      <c r="AR5440" s="77">
        <v>0</v>
      </c>
      <c r="AS5440" s="77">
        <v>0</v>
      </c>
      <c r="AT5440" s="77">
        <v>1</v>
      </c>
      <c r="AU5440" s="77">
        <v>0</v>
      </c>
      <c r="BA5440" s="77">
        <v>-2.25</v>
      </c>
    </row>
    <row r="5441" spans="3:53" x14ac:dyDescent="0.25">
      <c r="C5441" s="77" t="s">
        <v>690</v>
      </c>
      <c r="D5441" s="77" t="s">
        <v>536</v>
      </c>
      <c r="E5441" s="77">
        <v>27.08</v>
      </c>
      <c r="F5441" s="77">
        <v>9.81</v>
      </c>
      <c r="G5441" s="77">
        <v>9.8800000000000008</v>
      </c>
      <c r="H5441" s="77">
        <v>2140</v>
      </c>
      <c r="I5441" s="77">
        <v>-19.009</v>
      </c>
      <c r="J5441" s="77" t="s">
        <v>74</v>
      </c>
      <c r="K5441" s="77">
        <v>60.88</v>
      </c>
      <c r="L5441" s="77">
        <v>26.898520000000001</v>
      </c>
      <c r="M5441" s="77">
        <v>0.24715114437522409</v>
      </c>
      <c r="N5441" s="77">
        <v>26.545439999999999</v>
      </c>
      <c r="O5441" s="77">
        <v>1.580535112621982</v>
      </c>
      <c r="P5441" s="77">
        <v>635818</v>
      </c>
      <c r="Q5441" s="77">
        <v>2899000</v>
      </c>
      <c r="R5441" s="77">
        <v>0.22</v>
      </c>
      <c r="S5441" s="77">
        <v>33.343000000000004</v>
      </c>
      <c r="T5441" s="77">
        <v>7.383</v>
      </c>
      <c r="U5441" s="77">
        <v>18.4072</v>
      </c>
      <c r="V5441" s="77">
        <v>2.465525025392326</v>
      </c>
      <c r="AC5441" s="77">
        <v>27.11</v>
      </c>
      <c r="AD5441" s="77">
        <v>24.96</v>
      </c>
      <c r="AH5441" s="77">
        <f>IF(AND(M5441&lt;Variables!$G$6,M5441&gt;Variables!$G$5),0,1)</f>
        <v>1</v>
      </c>
      <c r="AI5441" s="77">
        <f t="shared" si="172"/>
        <v>0</v>
      </c>
      <c r="AJ5441" s="77">
        <f>IF(I5441&gt;Variables!$G$7,0,1)</f>
        <v>1</v>
      </c>
      <c r="AK5441" s="77">
        <f>IF(F5441&gt;Variables!$G$8,0,1)</f>
        <v>0</v>
      </c>
      <c r="AL5441" s="77">
        <f>IF(G5441&gt;Variables!$G$9,0,1)</f>
        <v>1</v>
      </c>
      <c r="AM5441" s="77">
        <f>IF(AND(K5441&gt;Variables!$G$10,K5441&lt;Variables!$G$11),0,1)</f>
        <v>1</v>
      </c>
      <c r="AN5441" s="77">
        <f>IF(H5441&lt;Variables!$G$13,1,0)</f>
        <v>0</v>
      </c>
      <c r="AO5441" s="77">
        <f>IF(R5441&lt;Variables!$G$12,0,1)</f>
        <v>0</v>
      </c>
      <c r="AP5441" s="78">
        <f t="shared" si="173"/>
        <v>0</v>
      </c>
      <c r="AQ5441" s="77">
        <f>IF(V5441&lt;Variables!$G$15,1,0)</f>
        <v>1</v>
      </c>
      <c r="AR5441" s="77">
        <v>0</v>
      </c>
      <c r="AS5441" s="77">
        <v>0</v>
      </c>
      <c r="AT5441" s="77">
        <v>1</v>
      </c>
      <c r="AU5441" s="77">
        <v>0</v>
      </c>
      <c r="BA5441" s="77">
        <v>-1.63</v>
      </c>
    </row>
    <row r="5442" spans="3:53" x14ac:dyDescent="0.25">
      <c r="C5442" s="77" t="s">
        <v>690</v>
      </c>
      <c r="D5442" s="77" t="s">
        <v>649</v>
      </c>
      <c r="E5442" s="77">
        <v>65.400000000000006</v>
      </c>
      <c r="F5442" s="77">
        <v>10.59</v>
      </c>
      <c r="G5442" s="77">
        <v>8.35</v>
      </c>
      <c r="H5442" s="77">
        <v>4150</v>
      </c>
      <c r="I5442" s="77">
        <v>-7.3319999999999999</v>
      </c>
      <c r="J5442" s="77" t="s">
        <v>74</v>
      </c>
      <c r="K5442" s="77">
        <v>72.959999999999994</v>
      </c>
      <c r="L5442" s="77">
        <v>64.254109999999997</v>
      </c>
      <c r="M5442" s="77">
        <v>1.1764072368289089</v>
      </c>
      <c r="N5442" s="77">
        <v>63.29892000000001</v>
      </c>
      <c r="O5442" s="77">
        <v>2.7031740825909751</v>
      </c>
      <c r="P5442" s="77">
        <v>2499000</v>
      </c>
      <c r="Q5442" s="77">
        <v>2787000</v>
      </c>
      <c r="R5442" s="77">
        <v>0.9</v>
      </c>
      <c r="S5442" s="77">
        <v>33.343000000000004</v>
      </c>
      <c r="T5442" s="77">
        <v>7.383</v>
      </c>
      <c r="U5442" s="77">
        <v>18.4072</v>
      </c>
      <c r="V5442" s="77">
        <v>2.496273236107323</v>
      </c>
      <c r="AC5442" s="77">
        <v>68.37</v>
      </c>
      <c r="AD5442" s="77">
        <v>64.84</v>
      </c>
      <c r="AH5442" s="77">
        <f>IF(AND(M5442&lt;Variables!$G$6,M5442&gt;Variables!$G$5),0,1)</f>
        <v>1</v>
      </c>
      <c r="AI5442" s="77">
        <f t="shared" si="172"/>
        <v>0</v>
      </c>
      <c r="AJ5442" s="77">
        <f>IF(I5442&gt;Variables!$G$7,0,1)</f>
        <v>1</v>
      </c>
      <c r="AK5442" s="77">
        <f>IF(F5442&gt;Variables!$G$8,0,1)</f>
        <v>0</v>
      </c>
      <c r="AL5442" s="77">
        <f>IF(G5442&gt;Variables!$G$9,0,1)</f>
        <v>1</v>
      </c>
      <c r="AM5442" s="77">
        <f>IF(AND(K5442&gt;Variables!$G$10,K5442&lt;Variables!$G$11),0,1)</f>
        <v>1</v>
      </c>
      <c r="AN5442" s="77">
        <f>IF(H5442&lt;Variables!$G$13,1,0)</f>
        <v>0</v>
      </c>
      <c r="AO5442" s="77">
        <f>IF(R5442&lt;Variables!$G$12,0,1)</f>
        <v>0</v>
      </c>
      <c r="AP5442" s="78">
        <f t="shared" si="173"/>
        <v>0</v>
      </c>
      <c r="AQ5442" s="77">
        <f>IF(V5442&lt;Variables!$G$15,1,0)</f>
        <v>1</v>
      </c>
      <c r="AR5442" s="77">
        <v>1</v>
      </c>
      <c r="AS5442" s="77">
        <v>0</v>
      </c>
      <c r="AT5442" s="77">
        <v>0</v>
      </c>
      <c r="AU5442" s="77">
        <v>0</v>
      </c>
      <c r="BA5442" s="77">
        <v>2</v>
      </c>
    </row>
    <row r="5443" spans="3:53" x14ac:dyDescent="0.25">
      <c r="C5443" s="77" t="s">
        <v>690</v>
      </c>
      <c r="D5443" s="77" t="s">
        <v>581</v>
      </c>
      <c r="E5443" s="77">
        <v>106.09</v>
      </c>
      <c r="F5443" s="77">
        <v>12.95</v>
      </c>
      <c r="G5443" s="77">
        <v>-3.84</v>
      </c>
      <c r="H5443" s="77">
        <v>5880</v>
      </c>
      <c r="I5443" s="77">
        <v>43.231999999999999</v>
      </c>
      <c r="J5443" s="77" t="s">
        <v>74</v>
      </c>
      <c r="K5443" s="77">
        <v>37.51</v>
      </c>
      <c r="L5443" s="77">
        <v>106.63675000000001</v>
      </c>
      <c r="M5443" s="77">
        <v>-0.36267984536285852</v>
      </c>
      <c r="N5443" s="77">
        <v>108.077946</v>
      </c>
      <c r="O5443" s="77">
        <v>-1.6913219279722409</v>
      </c>
      <c r="P5443" s="77">
        <v>1658000</v>
      </c>
      <c r="Q5443" s="77">
        <v>826738</v>
      </c>
      <c r="R5443" s="77">
        <v>2.0099999999999998</v>
      </c>
      <c r="S5443" s="77">
        <v>33.343000000000004</v>
      </c>
      <c r="T5443" s="77">
        <v>7.383</v>
      </c>
      <c r="U5443" s="77">
        <v>18.4072</v>
      </c>
      <c r="V5443" s="77">
        <v>2.2339510077557692</v>
      </c>
      <c r="AC5443" s="77">
        <v>110</v>
      </c>
      <c r="AD5443" s="77">
        <v>105.73</v>
      </c>
      <c r="AH5443" s="77">
        <f>IF(AND(M5443&lt;Variables!$G$6,M5443&gt;Variables!$G$5),0,1)</f>
        <v>1</v>
      </c>
      <c r="AI5443" s="77">
        <f t="shared" si="172"/>
        <v>1</v>
      </c>
      <c r="AJ5443" s="77">
        <f>IF(I5443&gt;Variables!$G$7,0,1)</f>
        <v>1</v>
      </c>
      <c r="AK5443" s="77">
        <f>IF(F5443&gt;Variables!$G$8,0,1)</f>
        <v>0</v>
      </c>
      <c r="AL5443" s="77">
        <f>IF(G5443&gt;Variables!$G$9,0,1)</f>
        <v>1</v>
      </c>
      <c r="AM5443" s="77">
        <f>IF(AND(K5443&gt;Variables!$G$10,K5443&lt;Variables!$G$11),0,1)</f>
        <v>1</v>
      </c>
      <c r="AN5443" s="77">
        <f>IF(H5443&lt;Variables!$G$13,1,0)</f>
        <v>0</v>
      </c>
      <c r="AO5443" s="77">
        <f>IF(R5443&lt;Variables!$G$12,0,1)</f>
        <v>0</v>
      </c>
      <c r="AP5443" s="78">
        <f t="shared" si="173"/>
        <v>0</v>
      </c>
      <c r="AQ5443" s="77">
        <f>IF(V5443&lt;Variables!$G$15,1,0)</f>
        <v>1</v>
      </c>
      <c r="AR5443" s="77">
        <v>0</v>
      </c>
      <c r="AS5443" s="77">
        <v>1</v>
      </c>
      <c r="AT5443" s="77">
        <v>0</v>
      </c>
      <c r="AU5443" s="77">
        <v>0</v>
      </c>
      <c r="BA5443" s="77">
        <v>0.55000000000000004</v>
      </c>
    </row>
    <row r="5444" spans="3:53" x14ac:dyDescent="0.25">
      <c r="C5444" s="77" t="s">
        <v>690</v>
      </c>
      <c r="D5444" s="77" t="s">
        <v>280</v>
      </c>
      <c r="E5444" s="77">
        <v>47.59</v>
      </c>
      <c r="F5444" s="77">
        <v>32.74</v>
      </c>
      <c r="G5444" s="77">
        <v>12.94</v>
      </c>
      <c r="H5444" s="77">
        <v>1590</v>
      </c>
      <c r="I5444" s="77">
        <v>-99999</v>
      </c>
      <c r="J5444" s="77" t="s">
        <v>75</v>
      </c>
      <c r="K5444" s="77">
        <v>51.97</v>
      </c>
      <c r="L5444" s="77">
        <v>47.508944999999997</v>
      </c>
      <c r="M5444" s="77">
        <v>-0.25036337893842209</v>
      </c>
      <c r="N5444" s="77">
        <v>46.54000416666667</v>
      </c>
      <c r="O5444" s="77">
        <v>1.8263767882129309</v>
      </c>
      <c r="P5444" s="77">
        <v>434410</v>
      </c>
      <c r="S5444" s="77">
        <v>33.343000000000004</v>
      </c>
      <c r="T5444" s="77">
        <v>7.383</v>
      </c>
      <c r="U5444" s="77">
        <v>18.4072</v>
      </c>
      <c r="V5444" s="77">
        <v>2.3953430552459958</v>
      </c>
      <c r="AC5444" s="77">
        <v>47.67</v>
      </c>
      <c r="AD5444" s="77">
        <v>42.77</v>
      </c>
      <c r="AH5444" s="77">
        <f>IF(AND(M5444&lt;Variables!$G$6,M5444&gt;Variables!$G$5),0,1)</f>
        <v>1</v>
      </c>
      <c r="AI5444" s="77">
        <f t="shared" si="172"/>
        <v>0</v>
      </c>
      <c r="AJ5444" s="77">
        <f>IF(I5444&gt;Variables!$G$7,0,1)</f>
        <v>1</v>
      </c>
      <c r="AK5444" s="77">
        <f>IF(F5444&gt;Variables!$G$8,0,1)</f>
        <v>0</v>
      </c>
      <c r="AL5444" s="77">
        <f>IF(G5444&gt;Variables!$G$9,0,1)</f>
        <v>0</v>
      </c>
      <c r="AM5444" s="77">
        <f>IF(AND(K5444&gt;Variables!$G$10,K5444&lt;Variables!$G$11),0,1)</f>
        <v>1</v>
      </c>
      <c r="AN5444" s="77">
        <f>IF(H5444&lt;Variables!$G$13,1,0)</f>
        <v>0</v>
      </c>
      <c r="AO5444" s="77">
        <f>IF(R5444&lt;Variables!$G$12,0,1)</f>
        <v>0</v>
      </c>
      <c r="AP5444" s="78">
        <f t="shared" si="173"/>
        <v>1</v>
      </c>
      <c r="AQ5444" s="77">
        <f>IF(V5444&lt;Variables!$G$15,1,0)</f>
        <v>1</v>
      </c>
      <c r="AR5444" s="77">
        <v>0</v>
      </c>
      <c r="AS5444" s="77">
        <v>0</v>
      </c>
      <c r="AT5444" s="77">
        <v>1</v>
      </c>
      <c r="AU5444" s="77">
        <v>0</v>
      </c>
      <c r="BA5444" s="77">
        <v>-2.25</v>
      </c>
    </row>
    <row r="5445" spans="3:53" x14ac:dyDescent="0.25">
      <c r="C5445" s="77" t="s">
        <v>690</v>
      </c>
      <c r="D5445" s="77" t="s">
        <v>551</v>
      </c>
      <c r="E5445" s="77">
        <v>6.19</v>
      </c>
      <c r="F5445" s="77">
        <v>59.32</v>
      </c>
      <c r="G5445" s="77">
        <v>12.2</v>
      </c>
      <c r="H5445" s="77">
        <v>38.479999999999997</v>
      </c>
      <c r="I5445" s="77">
        <v>9.98</v>
      </c>
      <c r="J5445" s="77" t="s">
        <v>75</v>
      </c>
      <c r="K5445" s="77">
        <v>75</v>
      </c>
      <c r="L5445" s="77">
        <v>5.5034749999999999</v>
      </c>
      <c r="M5445" s="77">
        <v>10.29395064027729</v>
      </c>
      <c r="N5445" s="77">
        <v>5.3389456521739129</v>
      </c>
      <c r="O5445" s="77">
        <v>13.692859891323611</v>
      </c>
      <c r="P5445" s="77">
        <v>85320000</v>
      </c>
      <c r="Q5445" s="77">
        <v>11670000</v>
      </c>
      <c r="R5445" s="77">
        <v>7.31</v>
      </c>
      <c r="S5445" s="77">
        <v>33.343000000000004</v>
      </c>
      <c r="T5445" s="77">
        <v>7.383</v>
      </c>
      <c r="U5445" s="77">
        <v>18.4072</v>
      </c>
      <c r="V5445" s="77">
        <v>1.615134047124771</v>
      </c>
      <c r="AC5445" s="77">
        <v>7.52</v>
      </c>
      <c r="AD5445" s="77">
        <v>6.02</v>
      </c>
      <c r="AH5445" s="77">
        <f>IF(AND(M5445&lt;Variables!$G$6,M5445&gt;Variables!$G$5),0,1)</f>
        <v>1</v>
      </c>
      <c r="AI5445" s="77">
        <f t="shared" si="172"/>
        <v>0</v>
      </c>
      <c r="AJ5445" s="77">
        <f>IF(I5445&gt;Variables!$G$7,0,1)</f>
        <v>1</v>
      </c>
      <c r="AK5445" s="77">
        <f>IF(F5445&gt;Variables!$G$8,0,1)</f>
        <v>0</v>
      </c>
      <c r="AL5445" s="77">
        <f>IF(G5445&gt;Variables!$G$9,0,1)</f>
        <v>0</v>
      </c>
      <c r="AM5445" s="77">
        <f>IF(AND(K5445&gt;Variables!$G$10,K5445&lt;Variables!$G$11),0,1)</f>
        <v>1</v>
      </c>
      <c r="AN5445" s="77">
        <f>IF(H5445&lt;Variables!$G$13,1,0)</f>
        <v>1</v>
      </c>
      <c r="AO5445" s="77">
        <f>IF(R5445&lt;Variables!$G$12,0,1)</f>
        <v>1</v>
      </c>
      <c r="AP5445" s="78">
        <f t="shared" si="173"/>
        <v>1</v>
      </c>
      <c r="AQ5445" s="77">
        <f>IF(V5445&lt;Variables!$G$15,1,0)</f>
        <v>1</v>
      </c>
      <c r="AR5445" s="77">
        <v>1</v>
      </c>
      <c r="AS5445" s="77">
        <v>0</v>
      </c>
      <c r="AT5445" s="77">
        <v>0</v>
      </c>
      <c r="AU5445" s="77">
        <v>0</v>
      </c>
      <c r="BA5445" s="77">
        <v>2</v>
      </c>
    </row>
    <row r="5446" spans="3:53" x14ac:dyDescent="0.25">
      <c r="C5446" s="77" t="s">
        <v>690</v>
      </c>
      <c r="D5446" s="77" t="s">
        <v>687</v>
      </c>
      <c r="E5446" s="77">
        <v>87.02</v>
      </c>
      <c r="F5446" s="77">
        <v>19.07</v>
      </c>
      <c r="G5446" s="77">
        <v>-0.71</v>
      </c>
      <c r="H5446" s="77">
        <v>1440</v>
      </c>
      <c r="I5446" s="77">
        <v>0.33400000000000002</v>
      </c>
      <c r="J5446" s="77" t="s">
        <v>74</v>
      </c>
      <c r="K5446" s="77">
        <v>45.51</v>
      </c>
      <c r="L5446" s="77">
        <v>86.764750000000006</v>
      </c>
      <c r="M5446" s="77">
        <v>-5.157624496124015E-2</v>
      </c>
      <c r="N5446" s="77">
        <v>86.825200000000009</v>
      </c>
      <c r="O5446" s="77">
        <v>-0.12116298033291099</v>
      </c>
      <c r="P5446" s="77">
        <v>597510</v>
      </c>
      <c r="Q5446" s="77">
        <v>50580</v>
      </c>
      <c r="R5446" s="77">
        <v>11.81</v>
      </c>
      <c r="S5446" s="77">
        <v>33.343000000000004</v>
      </c>
      <c r="T5446" s="77">
        <v>7.383</v>
      </c>
      <c r="U5446" s="77">
        <v>18.4072</v>
      </c>
      <c r="V5446" s="77">
        <v>2.3211557870114299</v>
      </c>
      <c r="AC5446" s="77">
        <v>87.23</v>
      </c>
      <c r="AD5446" s="77">
        <v>86.71</v>
      </c>
      <c r="AH5446" s="77">
        <f>IF(AND(M5446&lt;Variables!$G$6,M5446&gt;Variables!$G$5),0,1)</f>
        <v>1</v>
      </c>
      <c r="AI5446" s="77">
        <f t="shared" si="172"/>
        <v>1</v>
      </c>
      <c r="AJ5446" s="77">
        <f>IF(I5446&gt;Variables!$G$7,0,1)</f>
        <v>1</v>
      </c>
      <c r="AK5446" s="77">
        <f>IF(F5446&gt;Variables!$G$8,0,1)</f>
        <v>0</v>
      </c>
      <c r="AL5446" s="77">
        <f>IF(G5446&gt;Variables!$G$9,0,1)</f>
        <v>1</v>
      </c>
      <c r="AM5446" s="77">
        <f>IF(AND(K5446&gt;Variables!$G$10,K5446&lt;Variables!$G$11),0,1)</f>
        <v>1</v>
      </c>
      <c r="AN5446" s="77">
        <f>IF(H5446&lt;Variables!$G$13,1,0)</f>
        <v>1</v>
      </c>
      <c r="AO5446" s="77">
        <f>IF(R5446&lt;Variables!$G$12,0,1)</f>
        <v>1</v>
      </c>
      <c r="AP5446" s="78">
        <f t="shared" si="173"/>
        <v>0</v>
      </c>
      <c r="AQ5446" s="77">
        <f>IF(V5446&lt;Variables!$G$15,1,0)</f>
        <v>1</v>
      </c>
      <c r="AR5446" s="77">
        <v>0</v>
      </c>
      <c r="AS5446" s="77">
        <v>0</v>
      </c>
      <c r="AT5446" s="77">
        <v>0</v>
      </c>
      <c r="AU5446" s="77">
        <v>1</v>
      </c>
      <c r="BA5446" s="77">
        <v>-0.15</v>
      </c>
    </row>
    <row r="5447" spans="3:53" x14ac:dyDescent="0.25">
      <c r="C5447" s="77" t="s">
        <v>690</v>
      </c>
      <c r="D5447" s="77" t="s">
        <v>688</v>
      </c>
      <c r="E5447" s="77">
        <v>6.66</v>
      </c>
      <c r="F5447" s="77">
        <v>21.25</v>
      </c>
      <c r="G5447" s="77">
        <v>21.34</v>
      </c>
      <c r="H5447" s="77">
        <v>107.38</v>
      </c>
      <c r="I5447" s="77">
        <v>-0.317</v>
      </c>
      <c r="J5447" s="77" t="s">
        <v>74</v>
      </c>
      <c r="K5447" s="77">
        <v>65.64</v>
      </c>
      <c r="L5447" s="77">
        <v>6.3457299999999996</v>
      </c>
      <c r="M5447" s="77">
        <v>3.061428708753767</v>
      </c>
      <c r="N5447" s="77">
        <v>6.1929480000000003</v>
      </c>
      <c r="O5447" s="77">
        <v>5.6039869864884979</v>
      </c>
      <c r="P5447" s="77">
        <v>5030000</v>
      </c>
      <c r="Q5447" s="77">
        <v>3680000</v>
      </c>
      <c r="R5447" s="77">
        <v>1.37</v>
      </c>
      <c r="S5447" s="77">
        <v>33.343000000000004</v>
      </c>
      <c r="T5447" s="77">
        <v>7.383</v>
      </c>
      <c r="U5447" s="77">
        <v>18.4072</v>
      </c>
      <c r="V5447" s="77">
        <v>2.3111536619982251</v>
      </c>
      <c r="AC5447" s="77">
        <v>7.06</v>
      </c>
      <c r="AD5447" s="77">
        <v>6</v>
      </c>
      <c r="AH5447" s="77">
        <f>IF(AND(M5447&lt;Variables!$G$6,M5447&gt;Variables!$G$5),0,1)</f>
        <v>1</v>
      </c>
      <c r="AI5447" s="77">
        <f t="shared" si="172"/>
        <v>0</v>
      </c>
      <c r="AJ5447" s="77">
        <f>IF(I5447&gt;Variables!$G$7,0,1)</f>
        <v>1</v>
      </c>
      <c r="AK5447" s="77">
        <f>IF(F5447&gt;Variables!$G$8,0,1)</f>
        <v>0</v>
      </c>
      <c r="AL5447" s="77">
        <f>IF(G5447&gt;Variables!$G$9,0,1)</f>
        <v>0</v>
      </c>
      <c r="AM5447" s="77">
        <f>IF(AND(K5447&gt;Variables!$G$10,K5447&lt;Variables!$G$11),0,1)</f>
        <v>0</v>
      </c>
      <c r="AN5447" s="77">
        <f>IF(H5447&lt;Variables!$G$13,1,0)</f>
        <v>1</v>
      </c>
      <c r="AO5447" s="77">
        <f>IF(R5447&lt;Variables!$G$12,0,1)</f>
        <v>0</v>
      </c>
      <c r="AP5447" s="78">
        <f t="shared" si="173"/>
        <v>0</v>
      </c>
      <c r="AQ5447" s="77">
        <f>IF(V5447&lt;Variables!$G$15,1,0)</f>
        <v>1</v>
      </c>
      <c r="AR5447" s="77">
        <v>0</v>
      </c>
      <c r="AS5447" s="77">
        <v>0</v>
      </c>
      <c r="AT5447" s="77">
        <v>1</v>
      </c>
      <c r="AU5447" s="77">
        <v>0</v>
      </c>
      <c r="BA5447" s="77">
        <v>-2.25</v>
      </c>
    </row>
    <row r="5448" spans="3:53" x14ac:dyDescent="0.25">
      <c r="C5448" s="77" t="s">
        <v>690</v>
      </c>
      <c r="D5448" s="77" t="s">
        <v>662</v>
      </c>
      <c r="E5448" s="77">
        <v>8.69</v>
      </c>
      <c r="F5448" s="77">
        <v>24.89</v>
      </c>
      <c r="G5448" s="77">
        <v>2.06</v>
      </c>
      <c r="H5448" s="77">
        <v>583.41</v>
      </c>
      <c r="I5448" s="77">
        <v>25.532</v>
      </c>
      <c r="J5448" s="77" t="s">
        <v>74</v>
      </c>
      <c r="K5448" s="77">
        <v>55.04</v>
      </c>
      <c r="L5448" s="77">
        <v>8.6423799999999993</v>
      </c>
      <c r="M5448" s="77">
        <v>0.1460245904484653</v>
      </c>
      <c r="N5448" s="77">
        <v>8.6363320000000012</v>
      </c>
      <c r="O5448" s="77">
        <v>0.21615658128934981</v>
      </c>
      <c r="P5448" s="77">
        <v>2920000</v>
      </c>
      <c r="Q5448" s="77">
        <v>659720</v>
      </c>
      <c r="R5448" s="77">
        <v>4.43</v>
      </c>
      <c r="S5448" s="77">
        <v>33.343000000000004</v>
      </c>
      <c r="T5448" s="77">
        <v>7.383</v>
      </c>
      <c r="U5448" s="77">
        <v>18.4072</v>
      </c>
      <c r="V5448" s="77">
        <v>2.413292296801576</v>
      </c>
      <c r="AC5448" s="77">
        <v>8.9700000000000006</v>
      </c>
      <c r="AD5448" s="77">
        <v>8.65</v>
      </c>
      <c r="AH5448" s="77">
        <f>IF(AND(M5448&lt;Variables!$G$6,M5448&gt;Variables!$G$5),0,1)</f>
        <v>1</v>
      </c>
      <c r="AI5448" s="77">
        <f t="shared" si="172"/>
        <v>0</v>
      </c>
      <c r="AJ5448" s="77">
        <f>IF(I5448&gt;Variables!$G$7,0,1)</f>
        <v>1</v>
      </c>
      <c r="AK5448" s="77">
        <f>IF(F5448&gt;Variables!$G$8,0,1)</f>
        <v>0</v>
      </c>
      <c r="AL5448" s="77">
        <f>IF(G5448&gt;Variables!$G$9,0,1)</f>
        <v>1</v>
      </c>
      <c r="AM5448" s="77">
        <f>IF(AND(K5448&gt;Variables!$G$10,K5448&lt;Variables!$G$11),0,1)</f>
        <v>1</v>
      </c>
      <c r="AN5448" s="77">
        <f>IF(H5448&lt;Variables!$G$13,1,0)</f>
        <v>1</v>
      </c>
      <c r="AO5448" s="77">
        <f>IF(R5448&lt;Variables!$G$12,0,1)</f>
        <v>1</v>
      </c>
      <c r="AP5448" s="78">
        <f t="shared" si="173"/>
        <v>0</v>
      </c>
      <c r="AQ5448" s="77">
        <f>IF(V5448&lt;Variables!$G$15,1,0)</f>
        <v>1</v>
      </c>
      <c r="AR5448" s="77">
        <v>1</v>
      </c>
      <c r="AS5448" s="77">
        <v>0</v>
      </c>
      <c r="AT5448" s="77">
        <v>0</v>
      </c>
      <c r="AU5448" s="77">
        <v>0</v>
      </c>
      <c r="BA5448" s="77">
        <v>1.91</v>
      </c>
    </row>
    <row r="5449" spans="3:53" x14ac:dyDescent="0.25">
      <c r="C5449" s="77" t="s">
        <v>690</v>
      </c>
      <c r="D5449" s="77" t="s">
        <v>78</v>
      </c>
      <c r="E5449" s="77">
        <v>123.94</v>
      </c>
      <c r="F5449" s="77">
        <v>38.950000000000003</v>
      </c>
      <c r="G5449" s="77">
        <v>-11.88</v>
      </c>
      <c r="H5449" s="77">
        <v>5920</v>
      </c>
      <c r="I5449" s="77">
        <v>7.0670000000000002</v>
      </c>
      <c r="J5449" s="77" t="s">
        <v>74</v>
      </c>
      <c r="K5449" s="77">
        <v>43.19</v>
      </c>
      <c r="L5449" s="77">
        <v>123.990585</v>
      </c>
      <c r="M5449" s="77">
        <v>-0.39566310619470157</v>
      </c>
      <c r="N5449" s="77">
        <v>126.52780799999999</v>
      </c>
      <c r="O5449" s="77">
        <v>-2.392998067270709</v>
      </c>
      <c r="P5449" s="77">
        <v>10421000</v>
      </c>
      <c r="Q5449" s="77">
        <v>1288000</v>
      </c>
      <c r="R5449" s="77">
        <v>8.09</v>
      </c>
      <c r="S5449" s="77">
        <v>33.343000000000004</v>
      </c>
      <c r="T5449" s="77">
        <v>7.383</v>
      </c>
      <c r="U5449" s="77">
        <v>18.4072</v>
      </c>
      <c r="V5449" s="77">
        <v>2.298954023665861</v>
      </c>
      <c r="AC5449" s="77">
        <v>139.44999999999999</v>
      </c>
      <c r="AD5449" s="77">
        <v>121.66</v>
      </c>
      <c r="AH5449" s="77">
        <f>IF(AND(M5449&lt;Variables!$G$6,M5449&gt;Variables!$G$5),0,1)</f>
        <v>1</v>
      </c>
      <c r="AI5449" s="77">
        <f t="shared" si="172"/>
        <v>1</v>
      </c>
      <c r="AJ5449" s="77">
        <f>IF(I5449&gt;Variables!$G$7,0,1)</f>
        <v>1</v>
      </c>
      <c r="AK5449" s="77">
        <f>IF(F5449&gt;Variables!$G$8,0,1)</f>
        <v>0</v>
      </c>
      <c r="AL5449" s="77">
        <f>IF(G5449&gt;Variables!$G$9,0,1)</f>
        <v>1</v>
      </c>
      <c r="AM5449" s="77">
        <f>IF(AND(K5449&gt;Variables!$G$10,K5449&lt;Variables!$G$11),0,1)</f>
        <v>1</v>
      </c>
      <c r="AN5449" s="77">
        <f>IF(H5449&lt;Variables!$G$13,1,0)</f>
        <v>0</v>
      </c>
      <c r="AO5449" s="77">
        <f>IF(R5449&lt;Variables!$G$12,0,1)</f>
        <v>1</v>
      </c>
      <c r="AP5449" s="78">
        <f t="shared" si="173"/>
        <v>0</v>
      </c>
      <c r="AQ5449" s="77">
        <f>IF(V5449&lt;Variables!$G$15,1,0)</f>
        <v>1</v>
      </c>
      <c r="AR5449" s="77">
        <v>1</v>
      </c>
      <c r="AS5449" s="77">
        <v>0</v>
      </c>
      <c r="AT5449" s="77">
        <v>0</v>
      </c>
      <c r="AU5449" s="77">
        <v>0</v>
      </c>
      <c r="BA5449" s="77">
        <v>2</v>
      </c>
    </row>
    <row r="5450" spans="3:53" x14ac:dyDescent="0.25">
      <c r="C5450" s="77" t="s">
        <v>690</v>
      </c>
      <c r="D5450" s="77" t="s">
        <v>575</v>
      </c>
      <c r="E5450" s="77">
        <v>46.42</v>
      </c>
      <c r="F5450" s="77">
        <v>6.77</v>
      </c>
      <c r="G5450" s="77">
        <v>4.68</v>
      </c>
      <c r="H5450" s="77">
        <v>2630</v>
      </c>
      <c r="I5450" s="77">
        <v>-17.172000000000001</v>
      </c>
      <c r="J5450" s="77" t="s">
        <v>75</v>
      </c>
      <c r="K5450" s="77">
        <v>42.35</v>
      </c>
      <c r="L5450" s="77">
        <v>46.586934999999997</v>
      </c>
      <c r="M5450" s="77">
        <v>-0.55173193943751575</v>
      </c>
      <c r="N5450" s="77">
        <v>46.450153999999998</v>
      </c>
      <c r="O5450" s="77">
        <v>-0.25888826977840101</v>
      </c>
      <c r="P5450" s="77">
        <v>875177</v>
      </c>
      <c r="Q5450" s="77">
        <v>1620000</v>
      </c>
      <c r="R5450" s="77">
        <v>0.54</v>
      </c>
      <c r="S5450" s="77">
        <v>33.343000000000004</v>
      </c>
      <c r="T5450" s="77">
        <v>7.383</v>
      </c>
      <c r="U5450" s="77">
        <v>18.4072</v>
      </c>
      <c r="V5450" s="77">
        <v>2.289901506340994</v>
      </c>
      <c r="AC5450" s="77">
        <v>48.879899999999999</v>
      </c>
      <c r="AD5450" s="77">
        <v>46.150100000000002</v>
      </c>
      <c r="AH5450" s="77">
        <f>IF(AND(M5450&lt;Variables!$G$6,M5450&gt;Variables!$G$5),0,1)</f>
        <v>1</v>
      </c>
      <c r="AI5450" s="77">
        <f t="shared" si="172"/>
        <v>0</v>
      </c>
      <c r="AJ5450" s="77">
        <f>IF(I5450&gt;Variables!$G$7,0,1)</f>
        <v>1</v>
      </c>
      <c r="AK5450" s="77">
        <f>IF(F5450&gt;Variables!$G$8,0,1)</f>
        <v>1</v>
      </c>
      <c r="AL5450" s="77">
        <f>IF(G5450&gt;Variables!$G$9,0,1)</f>
        <v>1</v>
      </c>
      <c r="AM5450" s="77">
        <f>IF(AND(K5450&gt;Variables!$G$10,K5450&lt;Variables!$G$11),0,1)</f>
        <v>1</v>
      </c>
      <c r="AN5450" s="77">
        <f>IF(H5450&lt;Variables!$G$13,1,0)</f>
        <v>0</v>
      </c>
      <c r="AO5450" s="77">
        <f>IF(R5450&lt;Variables!$G$12,0,1)</f>
        <v>0</v>
      </c>
      <c r="AP5450" s="78">
        <f t="shared" si="173"/>
        <v>1</v>
      </c>
      <c r="AQ5450" s="77">
        <f>IF(V5450&lt;Variables!$G$15,1,0)</f>
        <v>1</v>
      </c>
      <c r="AR5450" s="77">
        <v>1</v>
      </c>
      <c r="AS5450" s="77">
        <v>0</v>
      </c>
      <c r="AT5450" s="77">
        <v>0</v>
      </c>
      <c r="AU5450" s="77">
        <v>0</v>
      </c>
      <c r="BA5450" s="77">
        <v>1.48</v>
      </c>
    </row>
    <row r="5451" spans="3:53" x14ac:dyDescent="0.25">
      <c r="C5451" s="77" t="s">
        <v>690</v>
      </c>
      <c r="D5451" s="77" t="s">
        <v>664</v>
      </c>
      <c r="E5451" s="77">
        <v>29.57</v>
      </c>
      <c r="F5451" s="77">
        <v>7.11</v>
      </c>
      <c r="G5451" s="77">
        <v>5.7</v>
      </c>
      <c r="H5451" s="77">
        <v>4790</v>
      </c>
      <c r="I5451" s="77">
        <v>-12.955</v>
      </c>
      <c r="J5451" s="77" t="s">
        <v>75</v>
      </c>
      <c r="K5451" s="77">
        <v>68.849999999999994</v>
      </c>
      <c r="L5451" s="77">
        <v>29.265609999999999</v>
      </c>
      <c r="M5451" s="77">
        <v>0.76673611108738093</v>
      </c>
      <c r="N5451" s="77">
        <v>29.086936000000001</v>
      </c>
      <c r="O5451" s="77">
        <v>1.385721754948672</v>
      </c>
      <c r="P5451" s="77">
        <v>1717000</v>
      </c>
      <c r="Q5451" s="77">
        <v>4073000</v>
      </c>
      <c r="R5451" s="77">
        <v>0.42</v>
      </c>
      <c r="S5451" s="77">
        <v>33.343000000000004</v>
      </c>
      <c r="T5451" s="77">
        <v>7.383</v>
      </c>
      <c r="U5451" s="77">
        <v>18.4072</v>
      </c>
      <c r="V5451" s="77">
        <v>2.500610667307464</v>
      </c>
      <c r="AC5451" s="77">
        <v>30.693999999999999</v>
      </c>
      <c r="AD5451" s="77">
        <v>29.25</v>
      </c>
      <c r="AH5451" s="77">
        <f>IF(AND(M5451&lt;Variables!$G$6,M5451&gt;Variables!$G$5),0,1)</f>
        <v>1</v>
      </c>
      <c r="AI5451" s="77">
        <f t="shared" si="172"/>
        <v>0</v>
      </c>
      <c r="AJ5451" s="77">
        <f>IF(I5451&gt;Variables!$G$7,0,1)</f>
        <v>1</v>
      </c>
      <c r="AK5451" s="77">
        <f>IF(F5451&gt;Variables!$G$8,0,1)</f>
        <v>1</v>
      </c>
      <c r="AL5451" s="77">
        <f>IF(G5451&gt;Variables!$G$9,0,1)</f>
        <v>1</v>
      </c>
      <c r="AM5451" s="77">
        <f>IF(AND(K5451&gt;Variables!$G$10,K5451&lt;Variables!$G$11),0,1)</f>
        <v>0</v>
      </c>
      <c r="AN5451" s="77">
        <f>IF(H5451&lt;Variables!$G$13,1,0)</f>
        <v>0</v>
      </c>
      <c r="AO5451" s="77">
        <f>IF(R5451&lt;Variables!$G$12,0,1)</f>
        <v>0</v>
      </c>
      <c r="AP5451" s="78">
        <f t="shared" si="173"/>
        <v>1</v>
      </c>
      <c r="AQ5451" s="77">
        <f>IF(V5451&lt;Variables!$G$15,1,0)</f>
        <v>1</v>
      </c>
      <c r="AR5451" s="77">
        <v>0</v>
      </c>
      <c r="AS5451" s="77">
        <v>1</v>
      </c>
      <c r="AT5451" s="77">
        <v>0</v>
      </c>
      <c r="AU5451" s="77">
        <v>0</v>
      </c>
      <c r="BA5451" s="77">
        <v>0.77</v>
      </c>
    </row>
    <row r="5452" spans="3:53" x14ac:dyDescent="0.25">
      <c r="C5452" s="77" t="s">
        <v>690</v>
      </c>
      <c r="D5452" s="77" t="s">
        <v>196</v>
      </c>
      <c r="E5452" s="77">
        <v>50.56</v>
      </c>
      <c r="F5452" s="77">
        <v>7.9</v>
      </c>
      <c r="G5452" s="77">
        <v>7</v>
      </c>
      <c r="H5452" s="77">
        <v>2160</v>
      </c>
      <c r="I5452" s="77">
        <v>1577.6389999999999</v>
      </c>
      <c r="J5452" s="77" t="s">
        <v>75</v>
      </c>
      <c r="K5452" s="77">
        <v>41.8</v>
      </c>
      <c r="L5452" s="77">
        <v>51.019419999999997</v>
      </c>
      <c r="M5452" s="77">
        <v>-0.97045399575298985</v>
      </c>
      <c r="N5452" s="77">
        <v>50.954155555555559</v>
      </c>
      <c r="O5452" s="77">
        <v>-0.84361236265978101</v>
      </c>
      <c r="P5452" s="77">
        <v>130898</v>
      </c>
      <c r="Q5452" s="77">
        <v>438877</v>
      </c>
      <c r="R5452" s="77">
        <v>0.3</v>
      </c>
      <c r="S5452" s="77">
        <v>33.343000000000004</v>
      </c>
      <c r="T5452" s="77">
        <v>7.383</v>
      </c>
      <c r="U5452" s="77">
        <v>18.4072</v>
      </c>
      <c r="V5452" s="77">
        <v>2.2842979005437538</v>
      </c>
      <c r="AC5452" s="77">
        <v>51.125</v>
      </c>
      <c r="AD5452" s="77">
        <v>48.58</v>
      </c>
      <c r="AH5452" s="77">
        <f>IF(AND(M5452&lt;Variables!$G$6,M5452&gt;Variables!$G$5),0,1)</f>
        <v>1</v>
      </c>
      <c r="AI5452" s="77">
        <f t="shared" si="172"/>
        <v>0</v>
      </c>
      <c r="AJ5452" s="77">
        <f>IF(I5452&gt;Variables!$G$7,0,1)</f>
        <v>0</v>
      </c>
      <c r="AK5452" s="77">
        <f>IF(F5452&gt;Variables!$G$8,0,1)</f>
        <v>1</v>
      </c>
      <c r="AL5452" s="77">
        <f>IF(G5452&gt;Variables!$G$9,0,1)</f>
        <v>1</v>
      </c>
      <c r="AM5452" s="77">
        <f>IF(AND(K5452&gt;Variables!$G$10,K5452&lt;Variables!$G$11),0,1)</f>
        <v>1</v>
      </c>
      <c r="AN5452" s="77">
        <f>IF(H5452&lt;Variables!$G$13,1,0)</f>
        <v>0</v>
      </c>
      <c r="AO5452" s="77">
        <f>IF(R5452&lt;Variables!$G$12,0,1)</f>
        <v>0</v>
      </c>
      <c r="AP5452" s="78">
        <f t="shared" si="173"/>
        <v>1</v>
      </c>
      <c r="AQ5452" s="77">
        <f>IF(V5452&lt;Variables!$G$15,1,0)</f>
        <v>1</v>
      </c>
      <c r="AR5452" s="77">
        <v>0</v>
      </c>
      <c r="AS5452" s="77">
        <v>0</v>
      </c>
      <c r="AT5452" s="77">
        <v>0</v>
      </c>
      <c r="AU5452" s="77">
        <v>1</v>
      </c>
      <c r="BA5452" s="77">
        <v>-0.64</v>
      </c>
    </row>
    <row r="5453" spans="3:53" x14ac:dyDescent="0.25">
      <c r="C5453" s="77" t="s">
        <v>690</v>
      </c>
      <c r="D5453" s="77" t="s">
        <v>684</v>
      </c>
      <c r="E5453" s="77">
        <v>3.31</v>
      </c>
      <c r="F5453" s="77">
        <v>8.06</v>
      </c>
      <c r="G5453" s="77">
        <v>0</v>
      </c>
      <c r="H5453" s="77">
        <v>-99999</v>
      </c>
      <c r="I5453" s="77">
        <v>-7.3109999999999999</v>
      </c>
      <c r="J5453" s="77" t="s">
        <v>75</v>
      </c>
      <c r="K5453" s="77">
        <v>54.2</v>
      </c>
      <c r="L5453" s="77">
        <v>3.3275000000000001</v>
      </c>
      <c r="M5453" s="77">
        <v>-2.02854996243427</v>
      </c>
      <c r="N5453" s="77">
        <v>3.3236363636363642</v>
      </c>
      <c r="O5453" s="77">
        <v>-1.9146608315098561</v>
      </c>
      <c r="P5453" s="77">
        <v>68371</v>
      </c>
      <c r="Q5453" s="77">
        <v>9114</v>
      </c>
      <c r="R5453" s="77">
        <v>7.5</v>
      </c>
      <c r="S5453" s="77">
        <v>33.343000000000004</v>
      </c>
      <c r="T5453" s="77">
        <v>7.383</v>
      </c>
      <c r="U5453" s="77">
        <v>18.4072</v>
      </c>
      <c r="V5453" s="77">
        <v>2.4878597986476332</v>
      </c>
      <c r="AC5453" s="77">
        <v>3.45</v>
      </c>
      <c r="AD5453" s="77">
        <v>3.19</v>
      </c>
      <c r="AH5453" s="77">
        <f>IF(AND(M5453&lt;Variables!$G$6,M5453&gt;Variables!$G$5),0,1)</f>
        <v>0</v>
      </c>
      <c r="AI5453" s="77">
        <f t="shared" si="172"/>
        <v>0</v>
      </c>
      <c r="AJ5453" s="77">
        <f>IF(I5453&gt;Variables!$G$7,0,1)</f>
        <v>1</v>
      </c>
      <c r="AK5453" s="77">
        <f>IF(F5453&gt;Variables!$G$8,0,1)</f>
        <v>1</v>
      </c>
      <c r="AL5453" s="77">
        <f>IF(G5453&gt;Variables!$G$9,0,1)</f>
        <v>1</v>
      </c>
      <c r="AM5453" s="77">
        <f>IF(AND(K5453&gt;Variables!$G$10,K5453&lt;Variables!$G$11),0,1)</f>
        <v>1</v>
      </c>
      <c r="AN5453" s="77">
        <f>IF(H5453&lt;Variables!$G$13,1,0)</f>
        <v>1</v>
      </c>
      <c r="AO5453" s="77">
        <f>IF(R5453&lt;Variables!$G$12,0,1)</f>
        <v>1</v>
      </c>
      <c r="AP5453" s="78">
        <f t="shared" si="173"/>
        <v>1</v>
      </c>
      <c r="AQ5453" s="77">
        <f>IF(V5453&lt;Variables!$G$15,1,0)</f>
        <v>1</v>
      </c>
      <c r="AR5453" s="77">
        <v>0</v>
      </c>
      <c r="AS5453" s="77">
        <v>0</v>
      </c>
      <c r="AT5453" s="77">
        <v>1</v>
      </c>
      <c r="AU5453" s="77">
        <v>0</v>
      </c>
      <c r="BA5453" s="77">
        <v>-2.25</v>
      </c>
    </row>
    <row r="5454" spans="3:53" x14ac:dyDescent="0.25">
      <c r="C5454" s="77" t="s">
        <v>690</v>
      </c>
      <c r="D5454" s="77" t="s">
        <v>666</v>
      </c>
      <c r="E5454" s="77">
        <v>46.08</v>
      </c>
      <c r="F5454" s="77">
        <v>9.66</v>
      </c>
      <c r="G5454" s="77">
        <v>-6.61</v>
      </c>
      <c r="H5454" s="77">
        <v>2780</v>
      </c>
      <c r="I5454" s="77">
        <v>-2.4700000000000002</v>
      </c>
      <c r="J5454" s="77" t="s">
        <v>75</v>
      </c>
      <c r="K5454" s="77">
        <v>44.76</v>
      </c>
      <c r="L5454" s="77">
        <v>46.366065000000013</v>
      </c>
      <c r="M5454" s="77">
        <v>-0.61697062280356929</v>
      </c>
      <c r="N5454" s="77">
        <v>46.23031799999999</v>
      </c>
      <c r="O5454" s="77">
        <v>-0.32515026178273648</v>
      </c>
      <c r="P5454" s="77">
        <v>3779000</v>
      </c>
      <c r="Q5454" s="77">
        <v>1269000</v>
      </c>
      <c r="R5454" s="77">
        <v>2.98</v>
      </c>
      <c r="S5454" s="77">
        <v>33.343000000000004</v>
      </c>
      <c r="T5454" s="77">
        <v>7.383</v>
      </c>
      <c r="U5454" s="77">
        <v>18.4072</v>
      </c>
      <c r="V5454" s="77">
        <v>2.319418145721531</v>
      </c>
      <c r="AC5454" s="77">
        <v>46.27</v>
      </c>
      <c r="AD5454" s="77">
        <v>43.42</v>
      </c>
      <c r="AH5454" s="77">
        <f>IF(AND(M5454&lt;Variables!$G$6,M5454&gt;Variables!$G$5),0,1)</f>
        <v>1</v>
      </c>
      <c r="AI5454" s="77">
        <f t="shared" si="172"/>
        <v>0</v>
      </c>
      <c r="AJ5454" s="77">
        <f>IF(I5454&gt;Variables!$G$7,0,1)</f>
        <v>1</v>
      </c>
      <c r="AK5454" s="77">
        <f>IF(F5454&gt;Variables!$G$8,0,1)</f>
        <v>0</v>
      </c>
      <c r="AL5454" s="77">
        <f>IF(G5454&gt;Variables!$G$9,0,1)</f>
        <v>1</v>
      </c>
      <c r="AM5454" s="77">
        <f>IF(AND(K5454&gt;Variables!$G$10,K5454&lt;Variables!$G$11),0,1)</f>
        <v>1</v>
      </c>
      <c r="AN5454" s="77">
        <f>IF(H5454&lt;Variables!$G$13,1,0)</f>
        <v>0</v>
      </c>
      <c r="AO5454" s="77">
        <f>IF(R5454&lt;Variables!$G$12,0,1)</f>
        <v>1</v>
      </c>
      <c r="AP5454" s="78">
        <f t="shared" si="173"/>
        <v>1</v>
      </c>
      <c r="AQ5454" s="77">
        <f>IF(V5454&lt;Variables!$G$15,1,0)</f>
        <v>1</v>
      </c>
      <c r="AR5454" s="77">
        <v>0</v>
      </c>
      <c r="AS5454" s="77">
        <v>0</v>
      </c>
      <c r="AT5454" s="77">
        <v>1</v>
      </c>
      <c r="AU5454" s="77">
        <v>0</v>
      </c>
      <c r="BA5454" s="77">
        <v>-2.25</v>
      </c>
    </row>
    <row r="5455" spans="3:53" x14ac:dyDescent="0.25">
      <c r="C5455" s="77" t="s">
        <v>690</v>
      </c>
      <c r="D5455" s="77" t="s">
        <v>608</v>
      </c>
      <c r="E5455" s="77">
        <v>22.19</v>
      </c>
      <c r="F5455" s="77">
        <v>25.38</v>
      </c>
      <c r="G5455" s="77">
        <v>13.19</v>
      </c>
      <c r="H5455" s="77">
        <v>22.27</v>
      </c>
      <c r="I5455" s="77">
        <v>12.984</v>
      </c>
      <c r="J5455" s="77" t="s">
        <v>75</v>
      </c>
      <c r="K5455" s="77">
        <v>38.11</v>
      </c>
      <c r="L5455" s="77">
        <v>22.341014999999999</v>
      </c>
      <c r="M5455" s="77">
        <v>-1.705450714750417</v>
      </c>
      <c r="N5455" s="77">
        <v>23.847315999999999</v>
      </c>
      <c r="O5455" s="77">
        <v>-7.9141652670682046</v>
      </c>
      <c r="P5455" s="77">
        <v>5790000</v>
      </c>
      <c r="Q5455" s="77">
        <v>543960</v>
      </c>
      <c r="R5455" s="77">
        <v>10.64</v>
      </c>
      <c r="S5455" s="77">
        <v>33.343000000000004</v>
      </c>
      <c r="T5455" s="77">
        <v>7.383</v>
      </c>
      <c r="U5455" s="77">
        <v>18.4072</v>
      </c>
      <c r="V5455" s="77">
        <v>2.2295990061961821</v>
      </c>
      <c r="AC5455" s="77">
        <v>23.64</v>
      </c>
      <c r="AD5455" s="77">
        <v>19.989999999999998</v>
      </c>
      <c r="AH5455" s="77">
        <f>IF(AND(M5455&lt;Variables!$G$6,M5455&gt;Variables!$G$5),0,1)</f>
        <v>0</v>
      </c>
      <c r="AI5455" s="77">
        <f t="shared" si="172"/>
        <v>1</v>
      </c>
      <c r="AJ5455" s="77">
        <f>IF(I5455&gt;Variables!$G$7,0,1)</f>
        <v>1</v>
      </c>
      <c r="AK5455" s="77">
        <f>IF(F5455&gt;Variables!$G$8,0,1)</f>
        <v>0</v>
      </c>
      <c r="AL5455" s="77">
        <f>IF(G5455&gt;Variables!$G$9,0,1)</f>
        <v>0</v>
      </c>
      <c r="AM5455" s="77">
        <f>IF(AND(K5455&gt;Variables!$G$10,K5455&lt;Variables!$G$11),0,1)</f>
        <v>1</v>
      </c>
      <c r="AN5455" s="77">
        <f>IF(H5455&lt;Variables!$G$13,1,0)</f>
        <v>1</v>
      </c>
      <c r="AO5455" s="77">
        <f>IF(R5455&lt;Variables!$G$12,0,1)</f>
        <v>1</v>
      </c>
      <c r="AP5455" s="78">
        <f t="shared" si="173"/>
        <v>1</v>
      </c>
      <c r="AQ5455" s="77">
        <f>IF(V5455&lt;Variables!$G$15,1,0)</f>
        <v>1</v>
      </c>
      <c r="AR5455" s="77">
        <v>1</v>
      </c>
      <c r="AS5455" s="77">
        <v>0</v>
      </c>
      <c r="AT5455" s="77">
        <v>0</v>
      </c>
      <c r="AU5455" s="77">
        <v>0</v>
      </c>
      <c r="BA5455" s="77">
        <v>2</v>
      </c>
    </row>
    <row r="5456" spans="3:53" x14ac:dyDescent="0.25">
      <c r="C5456" s="77" t="s">
        <v>690</v>
      </c>
      <c r="D5456" s="77" t="s">
        <v>661</v>
      </c>
      <c r="E5456" s="77">
        <v>50.14</v>
      </c>
      <c r="F5456" s="77">
        <v>15.02</v>
      </c>
      <c r="G5456" s="77">
        <v>15.27</v>
      </c>
      <c r="H5456" s="77">
        <v>1770</v>
      </c>
      <c r="I5456" s="77">
        <v>0.372</v>
      </c>
      <c r="J5456" s="77" t="s">
        <v>74</v>
      </c>
      <c r="K5456" s="77">
        <v>75.39</v>
      </c>
      <c r="L5456" s="77">
        <v>48.206284999999987</v>
      </c>
      <c r="M5456" s="77">
        <v>3.6794268631154701</v>
      </c>
      <c r="N5456" s="77">
        <v>47.722156000000012</v>
      </c>
      <c r="O5456" s="77">
        <v>4.7312279855922501</v>
      </c>
      <c r="P5456" s="77">
        <v>2746000</v>
      </c>
      <c r="Q5456" s="77">
        <v>2052000</v>
      </c>
      <c r="R5456" s="77">
        <v>1.34</v>
      </c>
      <c r="S5456" s="77">
        <v>33.343000000000004</v>
      </c>
      <c r="T5456" s="77">
        <v>7.383</v>
      </c>
      <c r="U5456" s="77">
        <v>18.4072</v>
      </c>
      <c r="V5456" s="77">
        <v>2.2645764699775959</v>
      </c>
      <c r="AC5456" s="77">
        <v>53.69</v>
      </c>
      <c r="AD5456" s="77">
        <v>49.33</v>
      </c>
      <c r="AH5456" s="77">
        <f>IF(AND(M5456&lt;Variables!$G$6,M5456&gt;Variables!$G$5),0,1)</f>
        <v>1</v>
      </c>
      <c r="AI5456" s="77">
        <f t="shared" si="172"/>
        <v>0</v>
      </c>
      <c r="AJ5456" s="77">
        <f>IF(I5456&gt;Variables!$G$7,0,1)</f>
        <v>1</v>
      </c>
      <c r="AK5456" s="77">
        <f>IF(F5456&gt;Variables!$G$8,0,1)</f>
        <v>0</v>
      </c>
      <c r="AL5456" s="77">
        <f>IF(G5456&gt;Variables!$G$9,0,1)</f>
        <v>0</v>
      </c>
      <c r="AM5456" s="77">
        <f>IF(AND(K5456&gt;Variables!$G$10,K5456&lt;Variables!$G$11),0,1)</f>
        <v>1</v>
      </c>
      <c r="AN5456" s="77">
        <f>IF(H5456&lt;Variables!$G$13,1,0)</f>
        <v>0</v>
      </c>
      <c r="AO5456" s="77">
        <f>IF(R5456&lt;Variables!$G$12,0,1)</f>
        <v>0</v>
      </c>
      <c r="AP5456" s="78">
        <f t="shared" si="173"/>
        <v>0</v>
      </c>
      <c r="AQ5456" s="77">
        <f>IF(V5456&lt;Variables!$G$15,1,0)</f>
        <v>1</v>
      </c>
      <c r="AR5456" s="77">
        <v>1</v>
      </c>
      <c r="AS5456" s="77">
        <v>0</v>
      </c>
      <c r="AT5456" s="77">
        <v>0</v>
      </c>
      <c r="AU5456" s="77">
        <v>0</v>
      </c>
      <c r="BA5456" s="77">
        <v>2</v>
      </c>
    </row>
    <row r="5457" spans="3:53" x14ac:dyDescent="0.25">
      <c r="C5457" s="77" t="s">
        <v>690</v>
      </c>
      <c r="D5457" s="77" t="s">
        <v>670</v>
      </c>
      <c r="E5457" s="77">
        <v>12.23</v>
      </c>
      <c r="F5457" s="77">
        <v>9.91</v>
      </c>
      <c r="G5457" s="77">
        <v>-3.13</v>
      </c>
      <c r="H5457" s="77">
        <v>-99999</v>
      </c>
      <c r="I5457" s="77">
        <v>484.06400000000002</v>
      </c>
      <c r="J5457" s="77" t="s">
        <v>75</v>
      </c>
      <c r="K5457" s="77">
        <v>78.510000000000005</v>
      </c>
      <c r="L5457" s="77">
        <v>-99999</v>
      </c>
      <c r="M5457" s="77">
        <v>-99999</v>
      </c>
      <c r="N5457" s="77">
        <v>12.09</v>
      </c>
      <c r="O5457" s="77">
        <v>0</v>
      </c>
      <c r="P5457" s="77">
        <v>151946</v>
      </c>
      <c r="Q5457" s="77">
        <v>18826</v>
      </c>
      <c r="R5457" s="77">
        <v>8.07</v>
      </c>
      <c r="S5457" s="77">
        <v>33.343000000000004</v>
      </c>
      <c r="T5457" s="77">
        <v>7.383</v>
      </c>
      <c r="U5457" s="77">
        <v>18.4072</v>
      </c>
      <c r="V5457" s="77">
        <v>-99999</v>
      </c>
      <c r="AC5457" s="77">
        <v>12.19</v>
      </c>
      <c r="AD5457" s="77">
        <v>11.93</v>
      </c>
      <c r="AH5457" s="77">
        <f>IF(AND(M5457&lt;Variables!$G$6,M5457&gt;Variables!$G$5),0,1)</f>
        <v>1</v>
      </c>
      <c r="AI5457" s="77">
        <f t="shared" si="172"/>
        <v>1</v>
      </c>
      <c r="AJ5457" s="77">
        <f>IF(I5457&gt;Variables!$G$7,0,1)</f>
        <v>0</v>
      </c>
      <c r="AK5457" s="77">
        <f>IF(F5457&gt;Variables!$G$8,0,1)</f>
        <v>0</v>
      </c>
      <c r="AL5457" s="77">
        <f>IF(G5457&gt;Variables!$G$9,0,1)</f>
        <v>1</v>
      </c>
      <c r="AM5457" s="77">
        <f>IF(AND(K5457&gt;Variables!$G$10,K5457&lt;Variables!$G$11),0,1)</f>
        <v>1</v>
      </c>
      <c r="AN5457" s="77">
        <f>IF(H5457&lt;Variables!$G$13,1,0)</f>
        <v>1</v>
      </c>
      <c r="AO5457" s="77">
        <f>IF(R5457&lt;Variables!$G$12,0,1)</f>
        <v>1</v>
      </c>
      <c r="AP5457" s="78">
        <f t="shared" si="173"/>
        <v>1</v>
      </c>
      <c r="AQ5457" s="77">
        <f>IF(V5457&lt;Variables!$G$15,1,0)</f>
        <v>1</v>
      </c>
      <c r="AR5457" s="77">
        <v>0</v>
      </c>
      <c r="AS5457" s="77">
        <v>0</v>
      </c>
      <c r="AT5457" s="77">
        <v>1</v>
      </c>
      <c r="AU5457" s="77">
        <v>0</v>
      </c>
      <c r="BA5457" s="77">
        <v>-2.25</v>
      </c>
    </row>
    <row r="5458" spans="3:53" x14ac:dyDescent="0.25">
      <c r="C5458" s="77" t="s">
        <v>690</v>
      </c>
      <c r="D5458" s="77" t="s">
        <v>667</v>
      </c>
      <c r="E5458" s="77">
        <v>86.13</v>
      </c>
      <c r="F5458" s="77">
        <v>79.06</v>
      </c>
      <c r="G5458" s="77">
        <v>0.82</v>
      </c>
      <c r="H5458" s="77">
        <v>-99999</v>
      </c>
      <c r="I5458" s="77">
        <v>7.6999999999999999E-2</v>
      </c>
      <c r="J5458" s="77" t="s">
        <v>74</v>
      </c>
      <c r="K5458" s="77">
        <v>82.18</v>
      </c>
      <c r="L5458" s="77">
        <v>85.974950000000007</v>
      </c>
      <c r="M5458" s="77">
        <v>-2.9136393798434711E-2</v>
      </c>
      <c r="N5458" s="77">
        <v>86.037940000000006</v>
      </c>
      <c r="O5458" s="77">
        <v>-0.1023269501803583</v>
      </c>
      <c r="P5458" s="77">
        <v>29839</v>
      </c>
      <c r="Q5458" s="77">
        <v>530</v>
      </c>
      <c r="R5458" s="77">
        <v>56.3</v>
      </c>
      <c r="S5458" s="77">
        <v>33.343000000000004</v>
      </c>
      <c r="T5458" s="77">
        <v>7.383</v>
      </c>
      <c r="U5458" s="77">
        <v>18.4072</v>
      </c>
      <c r="V5458" s="77">
        <v>2.7038501614709878</v>
      </c>
      <c r="AC5458" s="77">
        <v>86.5</v>
      </c>
      <c r="AD5458" s="77">
        <v>85.62</v>
      </c>
      <c r="AH5458" s="77">
        <f>IF(AND(M5458&lt;Variables!$G$6,M5458&gt;Variables!$G$5),0,1)</f>
        <v>1</v>
      </c>
      <c r="AI5458" s="77">
        <f t="shared" si="172"/>
        <v>1</v>
      </c>
      <c r="AJ5458" s="77">
        <f>IF(I5458&gt;Variables!$G$7,0,1)</f>
        <v>1</v>
      </c>
      <c r="AK5458" s="77">
        <f>IF(F5458&gt;Variables!$G$8,0,1)</f>
        <v>0</v>
      </c>
      <c r="AL5458" s="77">
        <f>IF(G5458&gt;Variables!$G$9,0,1)</f>
        <v>1</v>
      </c>
      <c r="AM5458" s="77">
        <f>IF(AND(K5458&gt;Variables!$G$10,K5458&lt;Variables!$G$11),0,1)</f>
        <v>1</v>
      </c>
      <c r="AN5458" s="77">
        <f>IF(H5458&lt;Variables!$G$13,1,0)</f>
        <v>1</v>
      </c>
      <c r="AO5458" s="77">
        <f>IF(R5458&lt;Variables!$G$12,0,1)</f>
        <v>1</v>
      </c>
      <c r="AP5458" s="78">
        <f t="shared" si="173"/>
        <v>0</v>
      </c>
      <c r="AQ5458" s="77">
        <f>IF(V5458&lt;Variables!$G$15,1,0)</f>
        <v>0</v>
      </c>
      <c r="AR5458" s="77">
        <v>0</v>
      </c>
      <c r="AS5458" s="77">
        <v>0</v>
      </c>
      <c r="AT5458" s="77">
        <v>0</v>
      </c>
      <c r="AU5458" s="77">
        <v>0</v>
      </c>
      <c r="BA5458" s="77">
        <v>0</v>
      </c>
    </row>
    <row r="5459" spans="3:53" x14ac:dyDescent="0.25">
      <c r="C5459" s="77" t="s">
        <v>690</v>
      </c>
      <c r="D5459" s="77" t="s">
        <v>673</v>
      </c>
      <c r="E5459" s="77">
        <v>1.28</v>
      </c>
      <c r="F5459" s="77">
        <v>7.53</v>
      </c>
      <c r="G5459" s="77">
        <v>3.23</v>
      </c>
      <c r="H5459" s="77">
        <v>-99999</v>
      </c>
      <c r="I5459" s="77">
        <v>57.164999999999999</v>
      </c>
      <c r="J5459" s="77" t="s">
        <v>75</v>
      </c>
      <c r="K5459" s="77">
        <v>64.790000000000006</v>
      </c>
      <c r="L5459" s="77">
        <v>-99999</v>
      </c>
      <c r="M5459" s="77">
        <v>-99999</v>
      </c>
      <c r="N5459" s="77">
        <v>1.2969740000000001</v>
      </c>
      <c r="O5459" s="77">
        <v>-0.5068721500970782</v>
      </c>
      <c r="P5459" s="77">
        <v>20221</v>
      </c>
      <c r="Q5459" s="77">
        <v>37842</v>
      </c>
      <c r="R5459" s="77">
        <v>0.53</v>
      </c>
      <c r="S5459" s="77">
        <v>33.343000000000004</v>
      </c>
      <c r="T5459" s="77">
        <v>7.383</v>
      </c>
      <c r="U5459" s="77">
        <v>18.4072</v>
      </c>
      <c r="V5459" s="77">
        <v>-99999</v>
      </c>
      <c r="AC5459" s="77">
        <v>1.29</v>
      </c>
      <c r="AD5459" s="77">
        <v>1.264332</v>
      </c>
      <c r="AH5459" s="77">
        <f>IF(AND(M5459&lt;Variables!$G$6,M5459&gt;Variables!$G$5),0,1)</f>
        <v>1</v>
      </c>
      <c r="AI5459" s="77">
        <f t="shared" si="172"/>
        <v>1</v>
      </c>
      <c r="AJ5459" s="77">
        <f>IF(I5459&gt;Variables!$G$7,0,1)</f>
        <v>0</v>
      </c>
      <c r="AK5459" s="77">
        <f>IF(F5459&gt;Variables!$G$8,0,1)</f>
        <v>1</v>
      </c>
      <c r="AL5459" s="77">
        <f>IF(G5459&gt;Variables!$G$9,0,1)</f>
        <v>1</v>
      </c>
      <c r="AM5459" s="77">
        <f>IF(AND(K5459&gt;Variables!$G$10,K5459&lt;Variables!$G$11),0,1)</f>
        <v>0</v>
      </c>
      <c r="AN5459" s="77">
        <f>IF(H5459&lt;Variables!$G$13,1,0)</f>
        <v>1</v>
      </c>
      <c r="AO5459" s="77">
        <f>IF(R5459&lt;Variables!$G$12,0,1)</f>
        <v>0</v>
      </c>
      <c r="AP5459" s="78">
        <f t="shared" si="173"/>
        <v>1</v>
      </c>
      <c r="AQ5459" s="77">
        <f>IF(V5459&lt;Variables!$G$15,1,0)</f>
        <v>1</v>
      </c>
      <c r="AR5459" s="77">
        <v>0</v>
      </c>
      <c r="AS5459" s="77">
        <v>0</v>
      </c>
      <c r="AT5459" s="77">
        <v>0</v>
      </c>
      <c r="AU5459" s="77">
        <v>0</v>
      </c>
      <c r="BA5459" s="77">
        <v>0</v>
      </c>
    </row>
    <row r="5460" spans="3:53" x14ac:dyDescent="0.25">
      <c r="C5460" s="77" t="s">
        <v>690</v>
      </c>
      <c r="D5460" s="77" t="s">
        <v>682</v>
      </c>
      <c r="E5460" s="77">
        <v>0.85</v>
      </c>
      <c r="F5460" s="77">
        <v>17.75</v>
      </c>
      <c r="G5460" s="77">
        <v>0</v>
      </c>
      <c r="H5460" s="77">
        <v>-99999</v>
      </c>
      <c r="I5460" s="77">
        <v>-99999</v>
      </c>
      <c r="J5460" s="77" t="s">
        <v>75</v>
      </c>
      <c r="K5460" s="77">
        <v>-99999</v>
      </c>
      <c r="L5460" s="77">
        <v>-99999</v>
      </c>
      <c r="M5460" s="77">
        <v>-99999</v>
      </c>
      <c r="N5460" s="77">
        <v>0.84899999999999998</v>
      </c>
      <c r="O5460" s="77">
        <v>0</v>
      </c>
      <c r="P5460" s="77">
        <v>60675</v>
      </c>
      <c r="Q5460" s="77">
        <v>41</v>
      </c>
      <c r="R5460" s="77">
        <v>1479.88</v>
      </c>
      <c r="S5460" s="77">
        <v>33.343000000000004</v>
      </c>
      <c r="T5460" s="77">
        <v>7.383</v>
      </c>
      <c r="U5460" s="77">
        <v>18.4072</v>
      </c>
      <c r="V5460" s="77">
        <v>-99999</v>
      </c>
      <c r="AC5460" s="77">
        <v>0.85</v>
      </c>
      <c r="AD5460" s="77">
        <v>0.78</v>
      </c>
      <c r="AH5460" s="77">
        <f>IF(AND(M5460&lt;Variables!$G$6,M5460&gt;Variables!$G$5),0,1)</f>
        <v>1</v>
      </c>
      <c r="AI5460" s="77">
        <f t="shared" si="172"/>
        <v>1</v>
      </c>
      <c r="AJ5460" s="77">
        <f>IF(I5460&gt;Variables!$G$7,0,1)</f>
        <v>1</v>
      </c>
      <c r="AK5460" s="77">
        <f>IF(F5460&gt;Variables!$G$8,0,1)</f>
        <v>0</v>
      </c>
      <c r="AL5460" s="77">
        <f>IF(G5460&gt;Variables!$G$9,0,1)</f>
        <v>1</v>
      </c>
      <c r="AM5460" s="77">
        <f>IF(AND(K5460&gt;Variables!$G$10,K5460&lt;Variables!$G$11),0,1)</f>
        <v>1</v>
      </c>
      <c r="AN5460" s="77">
        <f>IF(H5460&lt;Variables!$G$13,1,0)</f>
        <v>1</v>
      </c>
      <c r="AO5460" s="77">
        <f>IF(R5460&lt;Variables!$G$12,0,1)</f>
        <v>1</v>
      </c>
      <c r="AP5460" s="78">
        <f t="shared" si="173"/>
        <v>1</v>
      </c>
      <c r="AQ5460" s="77">
        <f>IF(V5460&lt;Variables!$G$15,1,0)</f>
        <v>1</v>
      </c>
      <c r="AR5460" s="77">
        <v>0</v>
      </c>
      <c r="AS5460" s="77">
        <v>0</v>
      </c>
      <c r="AT5460" s="77">
        <v>1</v>
      </c>
      <c r="AU5460" s="77">
        <v>0</v>
      </c>
      <c r="BA5460" s="77">
        <v>-2.25</v>
      </c>
    </row>
    <row r="5461" spans="3:53" x14ac:dyDescent="0.25">
      <c r="C5461" s="77" t="s">
        <v>691</v>
      </c>
      <c r="D5461" s="77" t="s">
        <v>575</v>
      </c>
      <c r="E5461" s="77">
        <v>46.59</v>
      </c>
      <c r="F5461" s="77">
        <v>7.12</v>
      </c>
      <c r="G5461" s="77">
        <v>4.95</v>
      </c>
      <c r="H5461" s="77">
        <v>2630</v>
      </c>
      <c r="I5461" s="77">
        <v>-17.102</v>
      </c>
      <c r="J5461" s="77" t="s">
        <v>75</v>
      </c>
      <c r="K5461" s="77">
        <v>48.57</v>
      </c>
      <c r="L5461" s="77">
        <v>46.473554999999998</v>
      </c>
      <c r="M5461" s="77">
        <v>-5.068473887999695E-2</v>
      </c>
      <c r="N5461" s="77">
        <v>46.529068000000002</v>
      </c>
      <c r="O5461" s="77">
        <v>-0.1699324817767516</v>
      </c>
      <c r="P5461" s="77">
        <v>896748</v>
      </c>
      <c r="Q5461" s="77">
        <v>1620000</v>
      </c>
      <c r="R5461" s="77">
        <v>0.55000000000000004</v>
      </c>
      <c r="S5461" s="77">
        <v>42.912999999999997</v>
      </c>
      <c r="T5461" s="77">
        <v>7.971000000000001</v>
      </c>
      <c r="U5461" s="77">
        <v>22.777999999999999</v>
      </c>
      <c r="V5461" s="77">
        <v>2.353293683348864</v>
      </c>
      <c r="AC5461" s="77">
        <v>48.879899999999999</v>
      </c>
      <c r="AD5461" s="77">
        <v>46.150100000000002</v>
      </c>
      <c r="AH5461" s="77">
        <f>IF(AND(M5461&lt;Variables!$G$6,M5461&gt;Variables!$G$5),0,1)</f>
        <v>1</v>
      </c>
      <c r="AI5461" s="77">
        <f t="shared" si="172"/>
        <v>1</v>
      </c>
      <c r="AJ5461" s="77">
        <f>IF(I5461&gt;Variables!$G$7,0,1)</f>
        <v>1</v>
      </c>
      <c r="AK5461" s="77">
        <f>IF(F5461&gt;Variables!$G$8,0,1)</f>
        <v>1</v>
      </c>
      <c r="AL5461" s="77">
        <f>IF(G5461&gt;Variables!$G$9,0,1)</f>
        <v>1</v>
      </c>
      <c r="AM5461" s="77">
        <f>IF(AND(K5461&gt;Variables!$G$10,K5461&lt;Variables!$G$11),0,1)</f>
        <v>1</v>
      </c>
      <c r="AN5461" s="77">
        <f>IF(H5461&lt;Variables!$G$13,1,0)</f>
        <v>0</v>
      </c>
      <c r="AO5461" s="77">
        <f>IF(R5461&lt;Variables!$G$12,0,1)</f>
        <v>0</v>
      </c>
      <c r="AP5461" s="78">
        <f t="shared" si="173"/>
        <v>1</v>
      </c>
      <c r="AQ5461" s="77">
        <f>IF(V5461&lt;Variables!$G$15,1,0)</f>
        <v>1</v>
      </c>
      <c r="AR5461" s="77">
        <v>1</v>
      </c>
      <c r="AS5461" s="77">
        <v>0</v>
      </c>
      <c r="AT5461" s="77">
        <v>0</v>
      </c>
      <c r="AU5461" s="77">
        <v>0</v>
      </c>
      <c r="BA5461" s="77">
        <v>1.53</v>
      </c>
    </row>
    <row r="5462" spans="3:53" x14ac:dyDescent="0.25">
      <c r="C5462" s="77" t="s">
        <v>691</v>
      </c>
      <c r="D5462" s="77" t="s">
        <v>608</v>
      </c>
      <c r="E5462" s="77">
        <v>22.62</v>
      </c>
      <c r="F5462" s="77">
        <v>18.559999999999999</v>
      </c>
      <c r="G5462" s="77">
        <v>15.77</v>
      </c>
      <c r="H5462" s="77">
        <v>22.27</v>
      </c>
      <c r="I5462" s="77">
        <v>13.147</v>
      </c>
      <c r="J5462" s="77" t="s">
        <v>75</v>
      </c>
      <c r="K5462" s="77">
        <v>48.31</v>
      </c>
      <c r="L5462" s="77">
        <v>22.161909999999999</v>
      </c>
      <c r="M5462" s="77">
        <v>1.341896975486319</v>
      </c>
      <c r="N5462" s="77">
        <v>23.639517999999999</v>
      </c>
      <c r="O5462" s="77">
        <v>-4.992563723168975</v>
      </c>
      <c r="P5462" s="77">
        <v>6030000</v>
      </c>
      <c r="Q5462" s="77">
        <v>543960</v>
      </c>
      <c r="R5462" s="77">
        <v>11.09</v>
      </c>
      <c r="S5462" s="77">
        <v>42.912999999999997</v>
      </c>
      <c r="T5462" s="77">
        <v>7.971000000000001</v>
      </c>
      <c r="U5462" s="77">
        <v>22.777999999999999</v>
      </c>
      <c r="V5462" s="77">
        <v>2.3211517020435508</v>
      </c>
      <c r="AC5462" s="77">
        <v>23.64</v>
      </c>
      <c r="AD5462" s="77">
        <v>19.989999999999998</v>
      </c>
      <c r="AH5462" s="77">
        <f>IF(AND(M5462&lt;Variables!$G$6,M5462&gt;Variables!$G$5),0,1)</f>
        <v>1</v>
      </c>
      <c r="AI5462" s="77">
        <f t="shared" si="172"/>
        <v>1</v>
      </c>
      <c r="AJ5462" s="77">
        <f>IF(I5462&gt;Variables!$G$7,0,1)</f>
        <v>1</v>
      </c>
      <c r="AK5462" s="77">
        <f>IF(F5462&gt;Variables!$G$8,0,1)</f>
        <v>0</v>
      </c>
      <c r="AL5462" s="77">
        <f>IF(G5462&gt;Variables!$G$9,0,1)</f>
        <v>0</v>
      </c>
      <c r="AM5462" s="77">
        <f>IF(AND(K5462&gt;Variables!$G$10,K5462&lt;Variables!$G$11),0,1)</f>
        <v>1</v>
      </c>
      <c r="AN5462" s="77">
        <f>IF(H5462&lt;Variables!$G$13,1,0)</f>
        <v>1</v>
      </c>
      <c r="AO5462" s="77">
        <f>IF(R5462&lt;Variables!$G$12,0,1)</f>
        <v>1</v>
      </c>
      <c r="AP5462" s="78">
        <f t="shared" si="173"/>
        <v>1</v>
      </c>
      <c r="AQ5462" s="77">
        <f>IF(V5462&lt;Variables!$G$15,1,0)</f>
        <v>1</v>
      </c>
      <c r="AR5462" s="77">
        <v>1</v>
      </c>
      <c r="AS5462" s="77">
        <v>0</v>
      </c>
      <c r="AT5462" s="77">
        <v>0</v>
      </c>
      <c r="AU5462" s="77">
        <v>0</v>
      </c>
      <c r="BA5462" s="77">
        <v>2</v>
      </c>
    </row>
    <row r="5463" spans="3:53" x14ac:dyDescent="0.25">
      <c r="C5463" s="77" t="s">
        <v>691</v>
      </c>
      <c r="D5463" s="77" t="s">
        <v>666</v>
      </c>
      <c r="E5463" s="77">
        <v>45.79</v>
      </c>
      <c r="F5463" s="77">
        <v>9.17</v>
      </c>
      <c r="G5463" s="77">
        <v>-7.33</v>
      </c>
      <c r="H5463" s="77">
        <v>2780</v>
      </c>
      <c r="I5463" s="77">
        <v>-2.5459999999999998</v>
      </c>
      <c r="J5463" s="77" t="s">
        <v>75</v>
      </c>
      <c r="K5463" s="77">
        <v>38.979999999999997</v>
      </c>
      <c r="L5463" s="77">
        <v>46.210170000000012</v>
      </c>
      <c r="M5463" s="77">
        <v>-1.049920396311036</v>
      </c>
      <c r="N5463" s="77">
        <v>46.226223999999988</v>
      </c>
      <c r="O5463" s="77">
        <v>-1.084284972097209</v>
      </c>
      <c r="P5463" s="77">
        <v>3852000</v>
      </c>
      <c r="Q5463" s="77">
        <v>1269000</v>
      </c>
      <c r="R5463" s="77">
        <v>3.04</v>
      </c>
      <c r="S5463" s="77">
        <v>42.912999999999997</v>
      </c>
      <c r="T5463" s="77">
        <v>7.971000000000001</v>
      </c>
      <c r="U5463" s="77">
        <v>22.777999999999999</v>
      </c>
      <c r="V5463" s="77">
        <v>2.2467162157519871</v>
      </c>
      <c r="AC5463" s="77">
        <v>46.27</v>
      </c>
      <c r="AD5463" s="77">
        <v>43.42</v>
      </c>
      <c r="AH5463" s="77">
        <f>IF(AND(M5463&lt;Variables!$G$6,M5463&gt;Variables!$G$5),0,1)</f>
        <v>0</v>
      </c>
      <c r="AI5463" s="77">
        <f t="shared" si="172"/>
        <v>1</v>
      </c>
      <c r="AJ5463" s="77">
        <f>IF(I5463&gt;Variables!$G$7,0,1)</f>
        <v>1</v>
      </c>
      <c r="AK5463" s="77">
        <f>IF(F5463&gt;Variables!$G$8,0,1)</f>
        <v>0</v>
      </c>
      <c r="AL5463" s="77">
        <f>IF(G5463&gt;Variables!$G$9,0,1)</f>
        <v>1</v>
      </c>
      <c r="AM5463" s="77">
        <f>IF(AND(K5463&gt;Variables!$G$10,K5463&lt;Variables!$G$11),0,1)</f>
        <v>1</v>
      </c>
      <c r="AN5463" s="77">
        <f>IF(H5463&lt;Variables!$G$13,1,0)</f>
        <v>0</v>
      </c>
      <c r="AO5463" s="77">
        <f>IF(R5463&lt;Variables!$G$12,0,1)</f>
        <v>1</v>
      </c>
      <c r="AP5463" s="78">
        <f t="shared" si="173"/>
        <v>1</v>
      </c>
      <c r="AQ5463" s="77">
        <f>IF(V5463&lt;Variables!$G$15,1,0)</f>
        <v>1</v>
      </c>
      <c r="AR5463" s="77">
        <v>0</v>
      </c>
      <c r="AS5463" s="77">
        <v>0</v>
      </c>
      <c r="AT5463" s="77">
        <v>1</v>
      </c>
      <c r="AU5463" s="77">
        <v>0</v>
      </c>
      <c r="BA5463" s="77">
        <v>-2.25</v>
      </c>
    </row>
    <row r="5464" spans="3:53" x14ac:dyDescent="0.25">
      <c r="C5464" s="77" t="s">
        <v>691</v>
      </c>
      <c r="D5464" s="77" t="s">
        <v>684</v>
      </c>
      <c r="E5464" s="77">
        <v>3.24</v>
      </c>
      <c r="F5464" s="77">
        <v>8.06</v>
      </c>
      <c r="G5464" s="77">
        <v>1.23</v>
      </c>
      <c r="H5464" s="77">
        <v>-99999</v>
      </c>
      <c r="I5464" s="77">
        <v>-7.28</v>
      </c>
      <c r="J5464" s="77" t="s">
        <v>75</v>
      </c>
      <c r="K5464" s="77">
        <v>56.12</v>
      </c>
      <c r="L5464" s="77">
        <v>3.3119999999999998</v>
      </c>
      <c r="M5464" s="77">
        <v>-0.36231884057972391</v>
      </c>
      <c r="N5464" s="77">
        <v>3.3258333333333332</v>
      </c>
      <c r="O5464" s="77">
        <v>-0.77674768228514279</v>
      </c>
      <c r="P5464" s="77">
        <v>68404</v>
      </c>
      <c r="Q5464" s="77">
        <v>9114</v>
      </c>
      <c r="R5464" s="77">
        <v>7.51</v>
      </c>
      <c r="S5464" s="77">
        <v>42.912999999999997</v>
      </c>
      <c r="T5464" s="77">
        <v>7.971000000000001</v>
      </c>
      <c r="U5464" s="77">
        <v>22.777999999999999</v>
      </c>
      <c r="V5464" s="77">
        <v>2.4462273159420289</v>
      </c>
      <c r="AC5464" s="77">
        <v>3.45</v>
      </c>
      <c r="AD5464" s="77">
        <v>3.19</v>
      </c>
      <c r="AH5464" s="77">
        <f>IF(AND(M5464&lt;Variables!$G$6,M5464&gt;Variables!$G$5),0,1)</f>
        <v>1</v>
      </c>
      <c r="AI5464" s="77">
        <f t="shared" si="172"/>
        <v>1</v>
      </c>
      <c r="AJ5464" s="77">
        <f>IF(I5464&gt;Variables!$G$7,0,1)</f>
        <v>1</v>
      </c>
      <c r="AK5464" s="77">
        <f>IF(F5464&gt;Variables!$G$8,0,1)</f>
        <v>1</v>
      </c>
      <c r="AL5464" s="77">
        <f>IF(G5464&gt;Variables!$G$9,0,1)</f>
        <v>1</v>
      </c>
      <c r="AM5464" s="77">
        <f>IF(AND(K5464&gt;Variables!$G$10,K5464&lt;Variables!$G$11),0,1)</f>
        <v>1</v>
      </c>
      <c r="AN5464" s="77">
        <f>IF(H5464&lt;Variables!$G$13,1,0)</f>
        <v>1</v>
      </c>
      <c r="AO5464" s="77">
        <f>IF(R5464&lt;Variables!$G$12,0,1)</f>
        <v>1</v>
      </c>
      <c r="AP5464" s="78">
        <f t="shared" si="173"/>
        <v>1</v>
      </c>
      <c r="AQ5464" s="77">
        <f>IF(V5464&lt;Variables!$G$15,1,0)</f>
        <v>1</v>
      </c>
      <c r="AR5464" s="77">
        <v>1</v>
      </c>
      <c r="AS5464" s="77">
        <v>0</v>
      </c>
      <c r="AT5464" s="77">
        <v>0</v>
      </c>
      <c r="AU5464" s="77">
        <v>0</v>
      </c>
      <c r="BA5464" s="77">
        <v>2</v>
      </c>
    </row>
    <row r="5465" spans="3:53" x14ac:dyDescent="0.25">
      <c r="C5465" s="77" t="s">
        <v>691</v>
      </c>
      <c r="D5465" s="77" t="s">
        <v>196</v>
      </c>
      <c r="E5465" s="77">
        <v>50.28</v>
      </c>
      <c r="F5465" s="77">
        <v>7.58</v>
      </c>
      <c r="G5465" s="77">
        <v>6.16</v>
      </c>
      <c r="H5465" s="77">
        <v>2160</v>
      </c>
      <c r="I5465" s="77">
        <v>1572.5119999999999</v>
      </c>
      <c r="J5465" s="77" t="s">
        <v>75</v>
      </c>
      <c r="K5465" s="77">
        <v>34.700000000000003</v>
      </c>
      <c r="L5465" s="77">
        <v>50.67713333333333</v>
      </c>
      <c r="M5465" s="77">
        <v>-1.07964538904462</v>
      </c>
      <c r="N5465" s="77">
        <v>51.059205882352948</v>
      </c>
      <c r="O5465" s="77">
        <v>-1.819859643908206</v>
      </c>
      <c r="P5465" s="77">
        <v>132580</v>
      </c>
      <c r="Q5465" s="77">
        <v>438877</v>
      </c>
      <c r="R5465" s="77">
        <v>0.3</v>
      </c>
      <c r="S5465" s="77">
        <v>42.912999999999997</v>
      </c>
      <c r="T5465" s="77">
        <v>7.971000000000001</v>
      </c>
      <c r="U5465" s="77">
        <v>22.777999999999999</v>
      </c>
      <c r="V5465" s="77">
        <v>2.188857137096679</v>
      </c>
      <c r="AC5465" s="77">
        <v>51.125</v>
      </c>
      <c r="AD5465" s="77">
        <v>48.58</v>
      </c>
      <c r="AH5465" s="77">
        <f>IF(AND(M5465&lt;Variables!$G$6,M5465&gt;Variables!$G$5),0,1)</f>
        <v>0</v>
      </c>
      <c r="AI5465" s="77">
        <f t="shared" si="172"/>
        <v>1</v>
      </c>
      <c r="AJ5465" s="77">
        <f>IF(I5465&gt;Variables!$G$7,0,1)</f>
        <v>0</v>
      </c>
      <c r="AK5465" s="77">
        <f>IF(F5465&gt;Variables!$G$8,0,1)</f>
        <v>1</v>
      </c>
      <c r="AL5465" s="77">
        <f>IF(G5465&gt;Variables!$G$9,0,1)</f>
        <v>1</v>
      </c>
      <c r="AM5465" s="77">
        <f>IF(AND(K5465&gt;Variables!$G$10,K5465&lt;Variables!$G$11),0,1)</f>
        <v>1</v>
      </c>
      <c r="AN5465" s="77">
        <f>IF(H5465&lt;Variables!$G$13,1,0)</f>
        <v>0</v>
      </c>
      <c r="AO5465" s="77">
        <f>IF(R5465&lt;Variables!$G$12,0,1)</f>
        <v>0</v>
      </c>
      <c r="AP5465" s="78">
        <f t="shared" si="173"/>
        <v>1</v>
      </c>
      <c r="AQ5465" s="77">
        <f>IF(V5465&lt;Variables!$G$15,1,0)</f>
        <v>1</v>
      </c>
      <c r="AR5465" s="77">
        <v>1</v>
      </c>
      <c r="AS5465" s="77">
        <v>0</v>
      </c>
      <c r="AT5465" s="77">
        <v>0</v>
      </c>
      <c r="AU5465" s="77">
        <v>0</v>
      </c>
      <c r="BA5465" s="77">
        <v>1.51</v>
      </c>
    </row>
    <row r="5466" spans="3:53" x14ac:dyDescent="0.25">
      <c r="C5466" s="77" t="s">
        <v>691</v>
      </c>
      <c r="D5466" s="77" t="s">
        <v>664</v>
      </c>
      <c r="E5466" s="77">
        <v>29.53</v>
      </c>
      <c r="F5466" s="77">
        <v>7.33</v>
      </c>
      <c r="G5466" s="77">
        <v>5.61</v>
      </c>
      <c r="H5466" s="77">
        <v>4790</v>
      </c>
      <c r="I5466" s="77">
        <v>-12.973000000000001</v>
      </c>
      <c r="J5466" s="77" t="s">
        <v>75</v>
      </c>
      <c r="K5466" s="77">
        <v>62.92</v>
      </c>
      <c r="L5466" s="77">
        <v>29.362660000000009</v>
      </c>
      <c r="M5466" s="77">
        <v>0.34853790494456061</v>
      </c>
      <c r="N5466" s="77">
        <v>29.124141999999999</v>
      </c>
      <c r="O5466" s="77">
        <v>1.1703623749671219</v>
      </c>
      <c r="P5466" s="77">
        <v>1799000</v>
      </c>
      <c r="Q5466" s="77">
        <v>4073000</v>
      </c>
      <c r="R5466" s="77">
        <v>0.44</v>
      </c>
      <c r="S5466" s="77">
        <v>42.912999999999997</v>
      </c>
      <c r="T5466" s="77">
        <v>7.971000000000001</v>
      </c>
      <c r="U5466" s="77">
        <v>22.777999999999999</v>
      </c>
      <c r="V5466" s="77">
        <v>2.4787842335657611</v>
      </c>
      <c r="AC5466" s="77">
        <v>30.693999999999999</v>
      </c>
      <c r="AD5466" s="77">
        <v>29.25</v>
      </c>
      <c r="AH5466" s="77">
        <f>IF(AND(M5466&lt;Variables!$G$6,M5466&gt;Variables!$G$5),0,1)</f>
        <v>1</v>
      </c>
      <c r="AI5466" s="77">
        <f t="shared" si="172"/>
        <v>0</v>
      </c>
      <c r="AJ5466" s="77">
        <f>IF(I5466&gt;Variables!$G$7,0,1)</f>
        <v>1</v>
      </c>
      <c r="AK5466" s="77">
        <f>IF(F5466&gt;Variables!$G$8,0,1)</f>
        <v>1</v>
      </c>
      <c r="AL5466" s="77">
        <f>IF(G5466&gt;Variables!$G$9,0,1)</f>
        <v>1</v>
      </c>
      <c r="AM5466" s="77">
        <f>IF(AND(K5466&gt;Variables!$G$10,K5466&lt;Variables!$G$11),0,1)</f>
        <v>0</v>
      </c>
      <c r="AN5466" s="77">
        <f>IF(H5466&lt;Variables!$G$13,1,0)</f>
        <v>0</v>
      </c>
      <c r="AO5466" s="77">
        <f>IF(R5466&lt;Variables!$G$12,0,1)</f>
        <v>0</v>
      </c>
      <c r="AP5466" s="78">
        <f t="shared" si="173"/>
        <v>1</v>
      </c>
      <c r="AQ5466" s="77">
        <f>IF(V5466&lt;Variables!$G$15,1,0)</f>
        <v>1</v>
      </c>
      <c r="AR5466" s="77">
        <v>0</v>
      </c>
      <c r="AS5466" s="77">
        <v>0</v>
      </c>
      <c r="AT5466" s="77">
        <v>1</v>
      </c>
      <c r="AU5466" s="77">
        <v>0</v>
      </c>
      <c r="BA5466" s="77">
        <v>-0.88</v>
      </c>
    </row>
    <row r="5467" spans="3:53" x14ac:dyDescent="0.25">
      <c r="C5467" s="77" t="s">
        <v>691</v>
      </c>
      <c r="D5467" s="77" t="s">
        <v>667</v>
      </c>
      <c r="E5467" s="77">
        <v>86.06</v>
      </c>
      <c r="F5467" s="77">
        <v>79.06</v>
      </c>
      <c r="G5467" s="77">
        <v>0.73</v>
      </c>
      <c r="H5467" s="77">
        <v>-99999</v>
      </c>
      <c r="I5467" s="77">
        <v>7.5999999999999998E-2</v>
      </c>
      <c r="J5467" s="77" t="s">
        <v>74</v>
      </c>
      <c r="K5467" s="77">
        <v>81.62</v>
      </c>
      <c r="L5467" s="77">
        <v>85.912450000000007</v>
      </c>
      <c r="M5467" s="77">
        <v>-4.3590888165809333E-2</v>
      </c>
      <c r="N5467" s="77">
        <v>86.010783333333336</v>
      </c>
      <c r="O5467" s="77">
        <v>-0.15786780223487801</v>
      </c>
      <c r="P5467" s="77">
        <v>30370</v>
      </c>
      <c r="Q5467" s="77">
        <v>530</v>
      </c>
      <c r="R5467" s="77">
        <v>57.3</v>
      </c>
      <c r="S5467" s="77">
        <v>42.912999999999997</v>
      </c>
      <c r="T5467" s="77">
        <v>7.971000000000001</v>
      </c>
      <c r="U5467" s="77">
        <v>22.777999999999999</v>
      </c>
      <c r="V5467" s="77">
        <v>2.699697220228733</v>
      </c>
      <c r="AC5467" s="77">
        <v>86.5</v>
      </c>
      <c r="AD5467" s="77">
        <v>85.62</v>
      </c>
      <c r="AH5467" s="77">
        <f>IF(AND(M5467&lt;Variables!$G$6,M5467&gt;Variables!$G$5),0,1)</f>
        <v>1</v>
      </c>
      <c r="AI5467" s="77">
        <f t="shared" si="172"/>
        <v>1</v>
      </c>
      <c r="AJ5467" s="77">
        <f>IF(I5467&gt;Variables!$G$7,0,1)</f>
        <v>1</v>
      </c>
      <c r="AK5467" s="77">
        <f>IF(F5467&gt;Variables!$G$8,0,1)</f>
        <v>0</v>
      </c>
      <c r="AL5467" s="77">
        <f>IF(G5467&gt;Variables!$G$9,0,1)</f>
        <v>1</v>
      </c>
      <c r="AM5467" s="77">
        <f>IF(AND(K5467&gt;Variables!$G$10,K5467&lt;Variables!$G$11),0,1)</f>
        <v>1</v>
      </c>
      <c r="AN5467" s="77">
        <f>IF(H5467&lt;Variables!$G$13,1,0)</f>
        <v>1</v>
      </c>
      <c r="AO5467" s="77">
        <f>IF(R5467&lt;Variables!$G$12,0,1)</f>
        <v>1</v>
      </c>
      <c r="AP5467" s="78">
        <f t="shared" si="173"/>
        <v>0</v>
      </c>
      <c r="AQ5467" s="77">
        <f>IF(V5467&lt;Variables!$G$15,1,0)</f>
        <v>1</v>
      </c>
      <c r="AR5467" s="77">
        <v>0</v>
      </c>
      <c r="AS5467" s="77">
        <v>0</v>
      </c>
      <c r="AT5467" s="77">
        <v>0</v>
      </c>
      <c r="AU5467" s="77">
        <v>0</v>
      </c>
      <c r="BA5467" s="77">
        <v>0</v>
      </c>
    </row>
    <row r="5468" spans="3:53" x14ac:dyDescent="0.25">
      <c r="C5468" s="77" t="s">
        <v>691</v>
      </c>
      <c r="D5468" s="77" t="s">
        <v>78</v>
      </c>
      <c r="E5468" s="77">
        <v>123.68</v>
      </c>
      <c r="F5468" s="77">
        <v>38.200000000000003</v>
      </c>
      <c r="G5468" s="77">
        <v>-12.49</v>
      </c>
      <c r="H5468" s="77">
        <v>5920</v>
      </c>
      <c r="I5468" s="77">
        <v>7.0090000000000003</v>
      </c>
      <c r="J5468" s="77" t="s">
        <v>74</v>
      </c>
      <c r="K5468" s="77">
        <v>40.98</v>
      </c>
      <c r="L5468" s="77">
        <v>123.44249499999999</v>
      </c>
      <c r="M5468" s="77">
        <v>-0.64199528695529895</v>
      </c>
      <c r="N5468" s="77">
        <v>126.039872</v>
      </c>
      <c r="O5468" s="77">
        <v>-2.6895235183990009</v>
      </c>
      <c r="P5468" s="77">
        <v>10686000</v>
      </c>
      <c r="Q5468" s="77">
        <v>1288000</v>
      </c>
      <c r="R5468" s="77">
        <v>8.3000000000000007</v>
      </c>
      <c r="S5468" s="77">
        <v>42.912999999999997</v>
      </c>
      <c r="T5468" s="77">
        <v>7.971000000000001</v>
      </c>
      <c r="U5468" s="77">
        <v>22.777999999999999</v>
      </c>
      <c r="V5468" s="77">
        <v>2.2735208543145209</v>
      </c>
      <c r="AC5468" s="77">
        <v>139.44999999999999</v>
      </c>
      <c r="AD5468" s="77">
        <v>121.66</v>
      </c>
      <c r="AH5468" s="77">
        <f>IF(AND(M5468&lt;Variables!$G$6,M5468&gt;Variables!$G$5),0,1)</f>
        <v>1</v>
      </c>
      <c r="AI5468" s="77">
        <f t="shared" si="172"/>
        <v>1</v>
      </c>
      <c r="AJ5468" s="77">
        <f>IF(I5468&gt;Variables!$G$7,0,1)</f>
        <v>1</v>
      </c>
      <c r="AK5468" s="77">
        <f>IF(F5468&gt;Variables!$G$8,0,1)</f>
        <v>0</v>
      </c>
      <c r="AL5468" s="77">
        <f>IF(G5468&gt;Variables!$G$9,0,1)</f>
        <v>1</v>
      </c>
      <c r="AM5468" s="77">
        <f>IF(AND(K5468&gt;Variables!$G$10,K5468&lt;Variables!$G$11),0,1)</f>
        <v>1</v>
      </c>
      <c r="AN5468" s="77">
        <f>IF(H5468&lt;Variables!$G$13,1,0)</f>
        <v>0</v>
      </c>
      <c r="AO5468" s="77">
        <f>IF(R5468&lt;Variables!$G$12,0,1)</f>
        <v>1</v>
      </c>
      <c r="AP5468" s="78">
        <f t="shared" si="173"/>
        <v>0</v>
      </c>
      <c r="AQ5468" s="77">
        <f>IF(V5468&lt;Variables!$G$15,1,0)</f>
        <v>1</v>
      </c>
      <c r="AR5468" s="77">
        <v>1</v>
      </c>
      <c r="AS5468" s="77">
        <v>0</v>
      </c>
      <c r="AT5468" s="77">
        <v>0</v>
      </c>
      <c r="AU5468" s="77">
        <v>0</v>
      </c>
      <c r="BA5468" s="77">
        <v>2</v>
      </c>
    </row>
    <row r="5469" spans="3:53" x14ac:dyDescent="0.25">
      <c r="C5469" s="77" t="s">
        <v>691</v>
      </c>
      <c r="D5469" s="77" t="s">
        <v>662</v>
      </c>
      <c r="E5469" s="77">
        <v>8.73</v>
      </c>
      <c r="F5469" s="77">
        <v>25.07</v>
      </c>
      <c r="G5469" s="77">
        <v>2.59</v>
      </c>
      <c r="H5469" s="77">
        <v>583.41</v>
      </c>
      <c r="I5469" s="77">
        <v>25.414999999999999</v>
      </c>
      <c r="J5469" s="77" t="s">
        <v>74</v>
      </c>
      <c r="K5469" s="77">
        <v>76.16</v>
      </c>
      <c r="L5469" s="77">
        <v>8.6579149999999991</v>
      </c>
      <c r="M5469" s="77">
        <v>0.48608700824621348</v>
      </c>
      <c r="N5469" s="77">
        <v>8.6393459999999997</v>
      </c>
      <c r="O5469" s="77">
        <v>0.70206703146279292</v>
      </c>
      <c r="P5469" s="77">
        <v>3150000</v>
      </c>
      <c r="Q5469" s="77">
        <v>659720</v>
      </c>
      <c r="R5469" s="77">
        <v>4.7699999999999996</v>
      </c>
      <c r="S5469" s="77">
        <v>42.912999999999997</v>
      </c>
      <c r="T5469" s="77">
        <v>7.971000000000001</v>
      </c>
      <c r="U5469" s="77">
        <v>22.777999999999999</v>
      </c>
      <c r="V5469" s="77">
        <v>2.5886554254256362</v>
      </c>
      <c r="AC5469" s="77">
        <v>8.9700000000000006</v>
      </c>
      <c r="AD5469" s="77">
        <v>8.69</v>
      </c>
      <c r="AH5469" s="77">
        <f>IF(AND(M5469&lt;Variables!$G$6,M5469&gt;Variables!$G$5),0,1)</f>
        <v>1</v>
      </c>
      <c r="AI5469" s="77">
        <f t="shared" si="172"/>
        <v>0</v>
      </c>
      <c r="AJ5469" s="77">
        <f>IF(I5469&gt;Variables!$G$7,0,1)</f>
        <v>1</v>
      </c>
      <c r="AK5469" s="77">
        <f>IF(F5469&gt;Variables!$G$8,0,1)</f>
        <v>0</v>
      </c>
      <c r="AL5469" s="77">
        <f>IF(G5469&gt;Variables!$G$9,0,1)</f>
        <v>1</v>
      </c>
      <c r="AM5469" s="77">
        <f>IF(AND(K5469&gt;Variables!$G$10,K5469&lt;Variables!$G$11),0,1)</f>
        <v>1</v>
      </c>
      <c r="AN5469" s="77">
        <f>IF(H5469&lt;Variables!$G$13,1,0)</f>
        <v>1</v>
      </c>
      <c r="AO5469" s="77">
        <f>IF(R5469&lt;Variables!$G$12,0,1)</f>
        <v>1</v>
      </c>
      <c r="AP5469" s="78">
        <f t="shared" si="173"/>
        <v>0</v>
      </c>
      <c r="AQ5469" s="77">
        <f>IF(V5469&lt;Variables!$G$15,1,0)</f>
        <v>1</v>
      </c>
      <c r="AR5469" s="77">
        <v>1</v>
      </c>
      <c r="AS5469" s="77">
        <v>0</v>
      </c>
      <c r="AT5469" s="77">
        <v>0</v>
      </c>
      <c r="AU5469" s="77">
        <v>0</v>
      </c>
      <c r="BA5469" s="77">
        <v>1.88</v>
      </c>
    </row>
    <row r="5470" spans="3:53" x14ac:dyDescent="0.25">
      <c r="C5470" s="77" t="s">
        <v>691</v>
      </c>
      <c r="D5470" s="77" t="s">
        <v>688</v>
      </c>
      <c r="E5470" s="77">
        <v>6.8</v>
      </c>
      <c r="F5470" s="77">
        <v>19.329999999999998</v>
      </c>
      <c r="G5470" s="77">
        <v>23.65</v>
      </c>
      <c r="H5470" s="77">
        <v>107.38</v>
      </c>
      <c r="I5470" s="77">
        <v>-0.28899999999999998</v>
      </c>
      <c r="J5470" s="77" t="s">
        <v>74</v>
      </c>
      <c r="K5470" s="77">
        <v>65.39</v>
      </c>
      <c r="L5470" s="77">
        <v>6.447635</v>
      </c>
      <c r="M5470" s="77">
        <v>3.371236119910634</v>
      </c>
      <c r="N5470" s="77">
        <v>6.2731899999999996</v>
      </c>
      <c r="O5470" s="77">
        <v>6.2457856369725686</v>
      </c>
      <c r="P5470" s="77">
        <v>5280000</v>
      </c>
      <c r="Q5470" s="77">
        <v>3680000</v>
      </c>
      <c r="R5470" s="77">
        <v>1.43</v>
      </c>
      <c r="S5470" s="77">
        <v>42.912999999999997</v>
      </c>
      <c r="T5470" s="77">
        <v>7.971000000000001</v>
      </c>
      <c r="U5470" s="77">
        <v>22.777999999999999</v>
      </c>
      <c r="V5470" s="77">
        <v>2.288949221501217</v>
      </c>
      <c r="AC5470" s="77">
        <v>7.06</v>
      </c>
      <c r="AD5470" s="77">
        <v>6</v>
      </c>
      <c r="AH5470" s="77">
        <f>IF(AND(M5470&lt;Variables!$G$6,M5470&gt;Variables!$G$5),0,1)</f>
        <v>1</v>
      </c>
      <c r="AI5470" s="77">
        <f t="shared" si="172"/>
        <v>0</v>
      </c>
      <c r="AJ5470" s="77">
        <f>IF(I5470&gt;Variables!$G$7,0,1)</f>
        <v>1</v>
      </c>
      <c r="AK5470" s="77">
        <f>IF(F5470&gt;Variables!$G$8,0,1)</f>
        <v>0</v>
      </c>
      <c r="AL5470" s="77">
        <f>IF(G5470&gt;Variables!$G$9,0,1)</f>
        <v>0</v>
      </c>
      <c r="AM5470" s="77">
        <f>IF(AND(K5470&gt;Variables!$G$10,K5470&lt;Variables!$G$11),0,1)</f>
        <v>0</v>
      </c>
      <c r="AN5470" s="77">
        <f>IF(H5470&lt;Variables!$G$13,1,0)</f>
        <v>1</v>
      </c>
      <c r="AO5470" s="77">
        <f>IF(R5470&lt;Variables!$G$12,0,1)</f>
        <v>0</v>
      </c>
      <c r="AP5470" s="78">
        <f t="shared" si="173"/>
        <v>0</v>
      </c>
      <c r="AQ5470" s="77">
        <f>IF(V5470&lt;Variables!$G$15,1,0)</f>
        <v>1</v>
      </c>
      <c r="AR5470" s="77">
        <v>0</v>
      </c>
      <c r="AS5470" s="77">
        <v>0</v>
      </c>
      <c r="AT5470" s="77">
        <v>1</v>
      </c>
      <c r="AU5470" s="77">
        <v>0</v>
      </c>
      <c r="BA5470" s="77">
        <v>-2.25</v>
      </c>
    </row>
    <row r="5471" spans="3:53" x14ac:dyDescent="0.25">
      <c r="C5471" s="77" t="s">
        <v>691</v>
      </c>
      <c r="D5471" s="77" t="s">
        <v>661</v>
      </c>
      <c r="E5471" s="77">
        <v>50</v>
      </c>
      <c r="F5471" s="77">
        <v>15.88</v>
      </c>
      <c r="G5471" s="77">
        <v>14.92</v>
      </c>
      <c r="H5471" s="77">
        <v>1770</v>
      </c>
      <c r="I5471" s="77">
        <v>0.36199999999999999</v>
      </c>
      <c r="J5471" s="77" t="s">
        <v>74</v>
      </c>
      <c r="K5471" s="77">
        <v>65.11</v>
      </c>
      <c r="L5471" s="77">
        <v>48.83303500000001</v>
      </c>
      <c r="M5471" s="77">
        <v>2.0415790253462411</v>
      </c>
      <c r="N5471" s="77">
        <v>47.941155999999992</v>
      </c>
      <c r="O5471" s="77">
        <v>3.9399216823223999</v>
      </c>
      <c r="P5471" s="77">
        <v>3130000</v>
      </c>
      <c r="Q5471" s="77">
        <v>2052000</v>
      </c>
      <c r="R5471" s="77">
        <v>1.53</v>
      </c>
      <c r="S5471" s="77">
        <v>42.912999999999997</v>
      </c>
      <c r="T5471" s="77">
        <v>7.971000000000001</v>
      </c>
      <c r="U5471" s="77">
        <v>22.777999999999999</v>
      </c>
      <c r="V5471" s="77">
        <v>2.381368773138226</v>
      </c>
      <c r="AC5471" s="77">
        <v>53.69</v>
      </c>
      <c r="AD5471" s="77">
        <v>49.6</v>
      </c>
      <c r="AH5471" s="77">
        <f>IF(AND(M5471&lt;Variables!$G$6,M5471&gt;Variables!$G$5),0,1)</f>
        <v>1</v>
      </c>
      <c r="AI5471" s="77">
        <f t="shared" si="172"/>
        <v>0</v>
      </c>
      <c r="AJ5471" s="77">
        <f>IF(I5471&gt;Variables!$G$7,0,1)</f>
        <v>1</v>
      </c>
      <c r="AK5471" s="77">
        <f>IF(F5471&gt;Variables!$G$8,0,1)</f>
        <v>0</v>
      </c>
      <c r="AL5471" s="77">
        <f>IF(G5471&gt;Variables!$G$9,0,1)</f>
        <v>0</v>
      </c>
      <c r="AM5471" s="77">
        <f>IF(AND(K5471&gt;Variables!$G$10,K5471&lt;Variables!$G$11),0,1)</f>
        <v>0</v>
      </c>
      <c r="AN5471" s="77">
        <f>IF(H5471&lt;Variables!$G$13,1,0)</f>
        <v>0</v>
      </c>
      <c r="AO5471" s="77">
        <f>IF(R5471&lt;Variables!$G$12,0,1)</f>
        <v>0</v>
      </c>
      <c r="AP5471" s="78">
        <f t="shared" si="173"/>
        <v>0</v>
      </c>
      <c r="AQ5471" s="77">
        <f>IF(V5471&lt;Variables!$G$15,1,0)</f>
        <v>1</v>
      </c>
      <c r="AR5471" s="77">
        <v>1</v>
      </c>
      <c r="AS5471" s="77">
        <v>0</v>
      </c>
      <c r="AT5471" s="77">
        <v>0</v>
      </c>
      <c r="AU5471" s="77">
        <v>0</v>
      </c>
      <c r="BA5471" s="77">
        <v>2</v>
      </c>
    </row>
    <row r="5472" spans="3:53" x14ac:dyDescent="0.25">
      <c r="C5472" s="77" t="s">
        <v>691</v>
      </c>
      <c r="D5472" s="77" t="s">
        <v>280</v>
      </c>
      <c r="E5472" s="77">
        <v>47.15</v>
      </c>
      <c r="F5472" s="77">
        <v>29.76</v>
      </c>
      <c r="G5472" s="77">
        <v>12.09</v>
      </c>
      <c r="H5472" s="77">
        <v>1590</v>
      </c>
      <c r="I5472" s="77">
        <v>-99999</v>
      </c>
      <c r="J5472" s="77" t="s">
        <v>75</v>
      </c>
      <c r="K5472" s="77">
        <v>48.59</v>
      </c>
      <c r="L5472" s="77">
        <v>47.368659999999998</v>
      </c>
      <c r="M5472" s="77">
        <v>-0.70924531114031941</v>
      </c>
      <c r="N5472" s="77">
        <v>46.681967346938777</v>
      </c>
      <c r="O5472" s="77">
        <v>0.75132363307351979</v>
      </c>
      <c r="P5472" s="77">
        <v>467320</v>
      </c>
      <c r="S5472" s="77">
        <v>42.912999999999997</v>
      </c>
      <c r="T5472" s="77">
        <v>7.971000000000001</v>
      </c>
      <c r="U5472" s="77">
        <v>22.777999999999999</v>
      </c>
      <c r="V5472" s="77">
        <v>2.3679446744430601</v>
      </c>
      <c r="AC5472" s="77">
        <v>47.46</v>
      </c>
      <c r="AD5472" s="77">
        <v>42.77</v>
      </c>
      <c r="AH5472" s="77">
        <f>IF(AND(M5472&lt;Variables!$G$6,M5472&gt;Variables!$G$5),0,1)</f>
        <v>1</v>
      </c>
      <c r="AI5472" s="77">
        <f t="shared" si="172"/>
        <v>0</v>
      </c>
      <c r="AJ5472" s="77">
        <f>IF(I5472&gt;Variables!$G$7,0,1)</f>
        <v>1</v>
      </c>
      <c r="AK5472" s="77">
        <f>IF(F5472&gt;Variables!$G$8,0,1)</f>
        <v>0</v>
      </c>
      <c r="AL5472" s="77">
        <f>IF(G5472&gt;Variables!$G$9,0,1)</f>
        <v>0</v>
      </c>
      <c r="AM5472" s="77">
        <f>IF(AND(K5472&gt;Variables!$G$10,K5472&lt;Variables!$G$11),0,1)</f>
        <v>1</v>
      </c>
      <c r="AN5472" s="77">
        <f>IF(H5472&lt;Variables!$G$13,1,0)</f>
        <v>0</v>
      </c>
      <c r="AO5472" s="77">
        <f>IF(R5472&lt;Variables!$G$12,0,1)</f>
        <v>0</v>
      </c>
      <c r="AP5472" s="78">
        <f t="shared" si="173"/>
        <v>1</v>
      </c>
      <c r="AQ5472" s="77">
        <f>IF(V5472&lt;Variables!$G$15,1,0)</f>
        <v>1</v>
      </c>
      <c r="AR5472" s="77">
        <v>0</v>
      </c>
      <c r="AS5472" s="77">
        <v>0</v>
      </c>
      <c r="AT5472" s="77">
        <v>1</v>
      </c>
      <c r="AU5472" s="77">
        <v>0</v>
      </c>
      <c r="BA5472" s="77">
        <v>-2.25</v>
      </c>
    </row>
    <row r="5473" spans="3:53" x14ac:dyDescent="0.25">
      <c r="C5473" s="77" t="s">
        <v>691</v>
      </c>
      <c r="D5473" s="77" t="s">
        <v>581</v>
      </c>
      <c r="E5473" s="77">
        <v>106.4</v>
      </c>
      <c r="F5473" s="77">
        <v>12.9</v>
      </c>
      <c r="G5473" s="77">
        <v>-3.96</v>
      </c>
      <c r="H5473" s="77">
        <v>5880</v>
      </c>
      <c r="I5473" s="77">
        <v>43.201000000000001</v>
      </c>
      <c r="J5473" s="77" t="s">
        <v>74</v>
      </c>
      <c r="K5473" s="77">
        <v>41.09</v>
      </c>
      <c r="L5473" s="77">
        <v>106.19275</v>
      </c>
      <c r="M5473" s="77">
        <v>-6.8507501689144698E-2</v>
      </c>
      <c r="N5473" s="77">
        <v>107.743346</v>
      </c>
      <c r="O5473" s="77">
        <v>-1.5066786583739451</v>
      </c>
      <c r="P5473" s="77">
        <v>1672000</v>
      </c>
      <c r="Q5473" s="77">
        <v>826738</v>
      </c>
      <c r="R5473" s="77">
        <v>2.02</v>
      </c>
      <c r="S5473" s="77">
        <v>42.912999999999997</v>
      </c>
      <c r="T5473" s="77">
        <v>7.971000000000001</v>
      </c>
      <c r="U5473" s="77">
        <v>22.777999999999999</v>
      </c>
      <c r="V5473" s="77">
        <v>2.2747107545298531</v>
      </c>
      <c r="AC5473" s="77">
        <v>110</v>
      </c>
      <c r="AD5473" s="77">
        <v>105.73</v>
      </c>
      <c r="AH5473" s="77">
        <f>IF(AND(M5473&lt;Variables!$G$6,M5473&gt;Variables!$G$5),0,1)</f>
        <v>1</v>
      </c>
      <c r="AI5473" s="77">
        <f t="shared" si="172"/>
        <v>1</v>
      </c>
      <c r="AJ5473" s="77">
        <f>IF(I5473&gt;Variables!$G$7,0,1)</f>
        <v>1</v>
      </c>
      <c r="AK5473" s="77">
        <f>IF(F5473&gt;Variables!$G$8,0,1)</f>
        <v>0</v>
      </c>
      <c r="AL5473" s="77">
        <f>IF(G5473&gt;Variables!$G$9,0,1)</f>
        <v>1</v>
      </c>
      <c r="AM5473" s="77">
        <f>IF(AND(K5473&gt;Variables!$G$10,K5473&lt;Variables!$G$11),0,1)</f>
        <v>1</v>
      </c>
      <c r="AN5473" s="77">
        <f>IF(H5473&lt;Variables!$G$13,1,0)</f>
        <v>0</v>
      </c>
      <c r="AO5473" s="77">
        <f>IF(R5473&lt;Variables!$G$12,0,1)</f>
        <v>0</v>
      </c>
      <c r="AP5473" s="78">
        <f t="shared" si="173"/>
        <v>0</v>
      </c>
      <c r="AQ5473" s="77">
        <f>IF(V5473&lt;Variables!$G$15,1,0)</f>
        <v>1</v>
      </c>
      <c r="AR5473" s="77">
        <v>0</v>
      </c>
      <c r="AS5473" s="77">
        <v>1</v>
      </c>
      <c r="AT5473" s="77">
        <v>0</v>
      </c>
      <c r="AU5473" s="77">
        <v>0</v>
      </c>
      <c r="BA5473" s="77">
        <v>0.56999999999999995</v>
      </c>
    </row>
    <row r="5474" spans="3:53" x14ac:dyDescent="0.25">
      <c r="C5474" s="77" t="s">
        <v>691</v>
      </c>
      <c r="D5474" s="77" t="s">
        <v>649</v>
      </c>
      <c r="E5474" s="77">
        <v>65.45</v>
      </c>
      <c r="F5474" s="77">
        <v>11.58</v>
      </c>
      <c r="G5474" s="77">
        <v>8.92</v>
      </c>
      <c r="H5474" s="77">
        <v>4150</v>
      </c>
      <c r="I5474" s="77">
        <v>-7.2770000000000001</v>
      </c>
      <c r="J5474" s="77" t="s">
        <v>74</v>
      </c>
      <c r="K5474" s="77">
        <v>66.91</v>
      </c>
      <c r="L5474" s="77">
        <v>64.649204999999995</v>
      </c>
      <c r="M5474" s="77">
        <v>1.0839963151905729</v>
      </c>
      <c r="N5474" s="77">
        <v>63.691339999999997</v>
      </c>
      <c r="O5474" s="77">
        <v>2.6042158949709608</v>
      </c>
      <c r="P5474" s="77">
        <v>2589000</v>
      </c>
      <c r="Q5474" s="77">
        <v>2787000</v>
      </c>
      <c r="R5474" s="77">
        <v>0.93</v>
      </c>
      <c r="S5474" s="77">
        <v>42.912999999999997</v>
      </c>
      <c r="T5474" s="77">
        <v>7.971000000000001</v>
      </c>
      <c r="U5474" s="77">
        <v>22.777999999999999</v>
      </c>
      <c r="V5474" s="77">
        <v>2.461065565036693</v>
      </c>
      <c r="AC5474" s="77">
        <v>68.37</v>
      </c>
      <c r="AD5474" s="77">
        <v>65.180000000000007</v>
      </c>
      <c r="AH5474" s="77">
        <f>IF(AND(M5474&lt;Variables!$G$6,M5474&gt;Variables!$G$5),0,1)</f>
        <v>1</v>
      </c>
      <c r="AI5474" s="77">
        <f t="shared" si="172"/>
        <v>0</v>
      </c>
      <c r="AJ5474" s="77">
        <f>IF(I5474&gt;Variables!$G$7,0,1)</f>
        <v>1</v>
      </c>
      <c r="AK5474" s="77">
        <f>IF(F5474&gt;Variables!$G$8,0,1)</f>
        <v>0</v>
      </c>
      <c r="AL5474" s="77">
        <f>IF(G5474&gt;Variables!$G$9,0,1)</f>
        <v>1</v>
      </c>
      <c r="AM5474" s="77">
        <f>IF(AND(K5474&gt;Variables!$G$10,K5474&lt;Variables!$G$11),0,1)</f>
        <v>0</v>
      </c>
      <c r="AN5474" s="77">
        <f>IF(H5474&lt;Variables!$G$13,1,0)</f>
        <v>0</v>
      </c>
      <c r="AO5474" s="77">
        <f>IF(R5474&lt;Variables!$G$12,0,1)</f>
        <v>0</v>
      </c>
      <c r="AP5474" s="78">
        <f t="shared" si="173"/>
        <v>0</v>
      </c>
      <c r="AQ5474" s="77">
        <f>IF(V5474&lt;Variables!$G$15,1,0)</f>
        <v>1</v>
      </c>
      <c r="AR5474" s="77">
        <v>1</v>
      </c>
      <c r="AS5474" s="77">
        <v>0</v>
      </c>
      <c r="AT5474" s="77">
        <v>0</v>
      </c>
      <c r="AU5474" s="77">
        <v>0</v>
      </c>
      <c r="BA5474" s="77">
        <v>2</v>
      </c>
    </row>
    <row r="5475" spans="3:53" x14ac:dyDescent="0.25">
      <c r="C5475" s="77" t="s">
        <v>691</v>
      </c>
      <c r="D5475" s="77" t="s">
        <v>536</v>
      </c>
      <c r="E5475" s="77">
        <v>27.14</v>
      </c>
      <c r="F5475" s="77">
        <v>10.34</v>
      </c>
      <c r="G5475" s="77">
        <v>10.23</v>
      </c>
      <c r="H5475" s="77">
        <v>2140</v>
      </c>
      <c r="I5475" s="77">
        <v>-18.971</v>
      </c>
      <c r="J5475" s="77" t="s">
        <v>74</v>
      </c>
      <c r="K5475" s="77">
        <v>62.1</v>
      </c>
      <c r="L5475" s="77">
        <v>26.953749999999999</v>
      </c>
      <c r="M5475" s="77">
        <v>0.35709316885407361</v>
      </c>
      <c r="N5475" s="77">
        <v>26.646540000000002</v>
      </c>
      <c r="O5475" s="77">
        <v>1.514117780394749</v>
      </c>
      <c r="P5475" s="77">
        <v>668773</v>
      </c>
      <c r="Q5475" s="77">
        <v>2899000</v>
      </c>
      <c r="R5475" s="77">
        <v>0.23</v>
      </c>
      <c r="S5475" s="77">
        <v>42.912999999999997</v>
      </c>
      <c r="T5475" s="77">
        <v>7.971000000000001</v>
      </c>
      <c r="U5475" s="77">
        <v>22.777999999999999</v>
      </c>
      <c r="V5475" s="77">
        <v>2.4705930282428219</v>
      </c>
      <c r="AC5475" s="77">
        <v>27.1</v>
      </c>
      <c r="AD5475" s="77">
        <v>24.96</v>
      </c>
      <c r="AH5475" s="77">
        <f>IF(AND(M5475&lt;Variables!$G$6,M5475&gt;Variables!$G$5),0,1)</f>
        <v>1</v>
      </c>
      <c r="AI5475" s="77">
        <f t="shared" si="172"/>
        <v>0</v>
      </c>
      <c r="AJ5475" s="77">
        <f>IF(I5475&gt;Variables!$G$7,0,1)</f>
        <v>1</v>
      </c>
      <c r="AK5475" s="77">
        <f>IF(F5475&gt;Variables!$G$8,0,1)</f>
        <v>0</v>
      </c>
      <c r="AL5475" s="77">
        <f>IF(G5475&gt;Variables!$G$9,0,1)</f>
        <v>1</v>
      </c>
      <c r="AM5475" s="77">
        <f>IF(AND(K5475&gt;Variables!$G$10,K5475&lt;Variables!$G$11),0,1)</f>
        <v>0</v>
      </c>
      <c r="AN5475" s="77">
        <f>IF(H5475&lt;Variables!$G$13,1,0)</f>
        <v>0</v>
      </c>
      <c r="AO5475" s="77">
        <f>IF(R5475&lt;Variables!$G$12,0,1)</f>
        <v>0</v>
      </c>
      <c r="AP5475" s="78">
        <f t="shared" si="173"/>
        <v>0</v>
      </c>
      <c r="AQ5475" s="77">
        <f>IF(V5475&lt;Variables!$G$15,1,0)</f>
        <v>1</v>
      </c>
      <c r="AR5475" s="77">
        <v>0</v>
      </c>
      <c r="AS5475" s="77">
        <v>0</v>
      </c>
      <c r="AT5475" s="77">
        <v>1</v>
      </c>
      <c r="AU5475" s="77">
        <v>0</v>
      </c>
      <c r="BA5475" s="77">
        <v>-1.8</v>
      </c>
    </row>
    <row r="5476" spans="3:53" x14ac:dyDescent="0.25">
      <c r="C5476" s="77" t="s">
        <v>691</v>
      </c>
      <c r="D5476" s="77" t="s">
        <v>176</v>
      </c>
      <c r="E5476" s="77">
        <v>43</v>
      </c>
      <c r="F5476" s="77">
        <v>8.44</v>
      </c>
      <c r="G5476" s="77">
        <v>7.59</v>
      </c>
      <c r="H5476" s="77">
        <v>2140</v>
      </c>
      <c r="I5476" s="77">
        <v>11.802</v>
      </c>
      <c r="J5476" s="77" t="s">
        <v>74</v>
      </c>
      <c r="K5476" s="77">
        <v>54.4</v>
      </c>
      <c r="L5476" s="77">
        <v>42.699830000000013</v>
      </c>
      <c r="M5476" s="77">
        <v>0.25801039488915178</v>
      </c>
      <c r="N5476" s="77">
        <v>42.364896000000002</v>
      </c>
      <c r="O5476" s="77">
        <v>1.050643438378795</v>
      </c>
      <c r="P5476" s="77">
        <v>1367000</v>
      </c>
      <c r="Q5476" s="77">
        <v>2594000</v>
      </c>
      <c r="R5476" s="77">
        <v>0.53</v>
      </c>
      <c r="S5476" s="77">
        <v>42.912999999999997</v>
      </c>
      <c r="T5476" s="77">
        <v>7.971000000000001</v>
      </c>
      <c r="U5476" s="77">
        <v>22.777999999999999</v>
      </c>
      <c r="V5476" s="77">
        <v>2.4025971400429471</v>
      </c>
      <c r="AC5476" s="77">
        <v>44.6</v>
      </c>
      <c r="AD5476" s="77">
        <v>42.630099999999999</v>
      </c>
      <c r="AH5476" s="77">
        <f>IF(AND(M5476&lt;Variables!$G$6,M5476&gt;Variables!$G$5),0,1)</f>
        <v>1</v>
      </c>
      <c r="AI5476" s="77">
        <f t="shared" si="172"/>
        <v>0</v>
      </c>
      <c r="AJ5476" s="77">
        <f>IF(I5476&gt;Variables!$G$7,0,1)</f>
        <v>1</v>
      </c>
      <c r="AK5476" s="77">
        <f>IF(F5476&gt;Variables!$G$8,0,1)</f>
        <v>1</v>
      </c>
      <c r="AL5476" s="77">
        <f>IF(G5476&gt;Variables!$G$9,0,1)</f>
        <v>1</v>
      </c>
      <c r="AM5476" s="77">
        <f>IF(AND(K5476&gt;Variables!$G$10,K5476&lt;Variables!$G$11),0,1)</f>
        <v>1</v>
      </c>
      <c r="AN5476" s="77">
        <f>IF(H5476&lt;Variables!$G$13,1,0)</f>
        <v>0</v>
      </c>
      <c r="AO5476" s="77">
        <f>IF(R5476&lt;Variables!$G$12,0,1)</f>
        <v>0</v>
      </c>
      <c r="AP5476" s="78">
        <f t="shared" si="173"/>
        <v>0</v>
      </c>
      <c r="AQ5476" s="77">
        <f>IF(V5476&lt;Variables!$G$15,1,0)</f>
        <v>1</v>
      </c>
      <c r="AR5476" s="77">
        <v>1</v>
      </c>
      <c r="AS5476" s="77">
        <v>0</v>
      </c>
      <c r="AT5476" s="77">
        <v>0</v>
      </c>
      <c r="AU5476" s="77">
        <v>0</v>
      </c>
      <c r="BA5476" s="77">
        <v>1.47</v>
      </c>
    </row>
    <row r="5477" spans="3:53" x14ac:dyDescent="0.25">
      <c r="C5477" s="77" t="s">
        <v>691</v>
      </c>
      <c r="D5477" s="77" t="s">
        <v>659</v>
      </c>
      <c r="E5477" s="77">
        <v>43.81</v>
      </c>
      <c r="F5477" s="77">
        <v>7.88</v>
      </c>
      <c r="G5477" s="77">
        <v>4.9400000000000004</v>
      </c>
      <c r="H5477" s="77">
        <v>2320</v>
      </c>
      <c r="I5477" s="77">
        <v>-25.983000000000001</v>
      </c>
      <c r="J5477" s="77" t="s">
        <v>74</v>
      </c>
      <c r="K5477" s="77">
        <v>60.75</v>
      </c>
      <c r="L5477" s="77">
        <v>43.443869999999997</v>
      </c>
      <c r="M5477" s="77">
        <v>0.33636506139993178</v>
      </c>
      <c r="N5477" s="77">
        <v>43.170040000000007</v>
      </c>
      <c r="O5477" s="77">
        <v>0.97280428741783909</v>
      </c>
      <c r="P5477" s="77">
        <v>1415000</v>
      </c>
      <c r="Q5477" s="77">
        <v>1694000</v>
      </c>
      <c r="R5477" s="77">
        <v>0.84</v>
      </c>
      <c r="S5477" s="77">
        <v>42.912999999999997</v>
      </c>
      <c r="T5477" s="77">
        <v>7.971000000000001</v>
      </c>
      <c r="U5477" s="77">
        <v>22.777999999999999</v>
      </c>
      <c r="V5477" s="77">
        <v>2.459181718707379</v>
      </c>
      <c r="AC5477" s="77">
        <v>45.52</v>
      </c>
      <c r="AD5477" s="77">
        <v>43.59</v>
      </c>
      <c r="AH5477" s="77">
        <f>IF(AND(M5477&lt;Variables!$G$6,M5477&gt;Variables!$G$5),0,1)</f>
        <v>1</v>
      </c>
      <c r="AI5477" s="77">
        <f t="shared" si="172"/>
        <v>0</v>
      </c>
      <c r="AJ5477" s="77">
        <f>IF(I5477&gt;Variables!$G$7,0,1)</f>
        <v>1</v>
      </c>
      <c r="AK5477" s="77">
        <f>IF(F5477&gt;Variables!$G$8,0,1)</f>
        <v>1</v>
      </c>
      <c r="AL5477" s="77">
        <f>IF(G5477&gt;Variables!$G$9,0,1)</f>
        <v>1</v>
      </c>
      <c r="AM5477" s="77">
        <f>IF(AND(K5477&gt;Variables!$G$10,K5477&lt;Variables!$G$11),0,1)</f>
        <v>1</v>
      </c>
      <c r="AN5477" s="77">
        <f>IF(H5477&lt;Variables!$G$13,1,0)</f>
        <v>0</v>
      </c>
      <c r="AO5477" s="77">
        <f>IF(R5477&lt;Variables!$G$12,0,1)</f>
        <v>0</v>
      </c>
      <c r="AP5477" s="78">
        <f t="shared" si="173"/>
        <v>0</v>
      </c>
      <c r="AQ5477" s="77">
        <f>IF(V5477&lt;Variables!$G$15,1,0)</f>
        <v>1</v>
      </c>
      <c r="AR5477" s="77">
        <v>1</v>
      </c>
      <c r="AS5477" s="77">
        <v>0</v>
      </c>
      <c r="AT5477" s="77">
        <v>0</v>
      </c>
      <c r="AU5477" s="77">
        <v>0</v>
      </c>
      <c r="BA5477" s="77">
        <v>1.38</v>
      </c>
    </row>
    <row r="5478" spans="3:53" x14ac:dyDescent="0.25">
      <c r="C5478" s="77" t="s">
        <v>691</v>
      </c>
      <c r="D5478" s="77" t="s">
        <v>677</v>
      </c>
      <c r="E5478" s="77">
        <v>93.25</v>
      </c>
      <c r="F5478" s="77">
        <v>7.18</v>
      </c>
      <c r="G5478" s="77">
        <v>6.82</v>
      </c>
      <c r="H5478" s="77">
        <v>49770</v>
      </c>
      <c r="I5478" s="77">
        <v>138.678</v>
      </c>
      <c r="J5478" s="77" t="s">
        <v>74</v>
      </c>
      <c r="K5478" s="77">
        <v>41.55</v>
      </c>
      <c r="L5478" s="77">
        <v>93.579494999999994</v>
      </c>
      <c r="M5478" s="77">
        <v>-0.7047430636380253</v>
      </c>
      <c r="N5478" s="77">
        <v>93.232705999999979</v>
      </c>
      <c r="O5478" s="77">
        <v>-0.33540375841925829</v>
      </c>
      <c r="P5478" s="77">
        <v>6794000</v>
      </c>
      <c r="Q5478" s="77">
        <v>10771000</v>
      </c>
      <c r="R5478" s="77">
        <v>0.63</v>
      </c>
      <c r="S5478" s="77">
        <v>42.912999999999997</v>
      </c>
      <c r="T5478" s="77">
        <v>7.971000000000001</v>
      </c>
      <c r="U5478" s="77">
        <v>22.777999999999999</v>
      </c>
      <c r="V5478" s="77">
        <v>2.2805830518267922</v>
      </c>
      <c r="AC5478" s="77">
        <v>93.54</v>
      </c>
      <c r="AD5478" s="77">
        <v>91.51</v>
      </c>
      <c r="AH5478" s="77">
        <f>IF(AND(M5478&lt;Variables!$G$6,M5478&gt;Variables!$G$5),0,1)</f>
        <v>1</v>
      </c>
      <c r="AI5478" s="77">
        <f t="shared" si="172"/>
        <v>0</v>
      </c>
      <c r="AJ5478" s="77">
        <f>IF(I5478&gt;Variables!$G$7,0,1)</f>
        <v>0</v>
      </c>
      <c r="AK5478" s="77">
        <f>IF(F5478&gt;Variables!$G$8,0,1)</f>
        <v>1</v>
      </c>
      <c r="AL5478" s="77">
        <f>IF(G5478&gt;Variables!$G$9,0,1)</f>
        <v>1</v>
      </c>
      <c r="AM5478" s="77">
        <f>IF(AND(K5478&gt;Variables!$G$10,K5478&lt;Variables!$G$11),0,1)</f>
        <v>1</v>
      </c>
      <c r="AN5478" s="77">
        <f>IF(H5478&lt;Variables!$G$13,1,0)</f>
        <v>0</v>
      </c>
      <c r="AO5478" s="77">
        <f>IF(R5478&lt;Variables!$G$12,0,1)</f>
        <v>0</v>
      </c>
      <c r="AP5478" s="78">
        <f t="shared" si="173"/>
        <v>0</v>
      </c>
      <c r="AQ5478" s="77">
        <f>IF(V5478&lt;Variables!$G$15,1,0)</f>
        <v>1</v>
      </c>
      <c r="AR5478" s="77">
        <v>0</v>
      </c>
      <c r="AS5478" s="77">
        <v>0</v>
      </c>
      <c r="AT5478" s="77">
        <v>0</v>
      </c>
      <c r="AU5478" s="77">
        <v>1</v>
      </c>
      <c r="BA5478" s="77">
        <v>-0.81</v>
      </c>
    </row>
    <row r="5479" spans="3:53" x14ac:dyDescent="0.25">
      <c r="C5479" s="77" t="s">
        <v>691</v>
      </c>
      <c r="D5479" s="77" t="s">
        <v>682</v>
      </c>
      <c r="E5479" s="77">
        <v>0.85</v>
      </c>
      <c r="F5479" s="77">
        <v>17.75</v>
      </c>
      <c r="G5479" s="77">
        <v>0</v>
      </c>
      <c r="H5479" s="77">
        <v>-99999</v>
      </c>
      <c r="I5479" s="77">
        <v>-99999</v>
      </c>
      <c r="J5479" s="77" t="s">
        <v>75</v>
      </c>
      <c r="K5479" s="77">
        <v>-99999</v>
      </c>
      <c r="L5479" s="77">
        <v>-99999</v>
      </c>
      <c r="M5479" s="77">
        <v>-99999</v>
      </c>
      <c r="N5479" s="77">
        <v>0.84899999999999998</v>
      </c>
      <c r="O5479" s="77">
        <v>0</v>
      </c>
      <c r="P5479" s="77">
        <v>60675</v>
      </c>
      <c r="Q5479" s="77">
        <v>41</v>
      </c>
      <c r="R5479" s="77">
        <v>1479.88</v>
      </c>
      <c r="S5479" s="77">
        <v>42.912999999999997</v>
      </c>
      <c r="T5479" s="77">
        <v>7.971000000000001</v>
      </c>
      <c r="U5479" s="77">
        <v>22.777999999999999</v>
      </c>
      <c r="V5479" s="77">
        <v>-99999</v>
      </c>
      <c r="AC5479" s="77">
        <v>0.85</v>
      </c>
      <c r="AD5479" s="77">
        <v>0.78</v>
      </c>
      <c r="AH5479" s="77">
        <f>IF(AND(M5479&lt;Variables!$G$6,M5479&gt;Variables!$G$5),0,1)</f>
        <v>1</v>
      </c>
      <c r="AI5479" s="77">
        <f t="shared" si="172"/>
        <v>1</v>
      </c>
      <c r="AJ5479" s="77">
        <f>IF(I5479&gt;Variables!$G$7,0,1)</f>
        <v>1</v>
      </c>
      <c r="AK5479" s="77">
        <f>IF(F5479&gt;Variables!$G$8,0,1)</f>
        <v>0</v>
      </c>
      <c r="AL5479" s="77">
        <f>IF(G5479&gt;Variables!$G$9,0,1)</f>
        <v>1</v>
      </c>
      <c r="AM5479" s="77">
        <f>IF(AND(K5479&gt;Variables!$G$10,K5479&lt;Variables!$G$11),0,1)</f>
        <v>1</v>
      </c>
      <c r="AN5479" s="77">
        <f>IF(H5479&lt;Variables!$G$13,1,0)</f>
        <v>1</v>
      </c>
      <c r="AO5479" s="77">
        <f>IF(R5479&lt;Variables!$G$12,0,1)</f>
        <v>1</v>
      </c>
      <c r="AP5479" s="78">
        <f t="shared" si="173"/>
        <v>1</v>
      </c>
      <c r="AQ5479" s="77">
        <f>IF(V5479&lt;Variables!$G$15,1,0)</f>
        <v>1</v>
      </c>
      <c r="AR5479" s="77">
        <v>0</v>
      </c>
      <c r="AS5479" s="77">
        <v>0</v>
      </c>
      <c r="AT5479" s="77">
        <v>1</v>
      </c>
      <c r="AU5479" s="77">
        <v>0</v>
      </c>
      <c r="BA5479" s="77">
        <v>-2.25</v>
      </c>
    </row>
    <row r="5480" spans="3:53" x14ac:dyDescent="0.25">
      <c r="C5480" s="77" t="s">
        <v>691</v>
      </c>
      <c r="D5480" s="77" t="s">
        <v>673</v>
      </c>
      <c r="E5480" s="77">
        <v>1.28</v>
      </c>
      <c r="F5480" s="77">
        <v>7.53</v>
      </c>
      <c r="G5480" s="77">
        <v>3.23</v>
      </c>
      <c r="H5480" s="77">
        <v>-99999</v>
      </c>
      <c r="I5480" s="77">
        <v>57.164999999999999</v>
      </c>
      <c r="J5480" s="77" t="s">
        <v>75</v>
      </c>
      <c r="K5480" s="77">
        <v>64.790000000000006</v>
      </c>
      <c r="L5480" s="77">
        <v>-99999</v>
      </c>
      <c r="M5480" s="77">
        <v>-99999</v>
      </c>
      <c r="N5480" s="77">
        <v>1.2969740000000001</v>
      </c>
      <c r="O5480" s="77">
        <v>-0.5068721500970782</v>
      </c>
      <c r="P5480" s="77">
        <v>20221</v>
      </c>
      <c r="Q5480" s="77">
        <v>37842</v>
      </c>
      <c r="R5480" s="77">
        <v>0.53</v>
      </c>
      <c r="S5480" s="77">
        <v>42.912999999999997</v>
      </c>
      <c r="T5480" s="77">
        <v>7.971000000000001</v>
      </c>
      <c r="U5480" s="77">
        <v>22.777999999999999</v>
      </c>
      <c r="V5480" s="77">
        <v>-99999</v>
      </c>
      <c r="AC5480" s="77">
        <v>1.29</v>
      </c>
      <c r="AD5480" s="77">
        <v>1.264332</v>
      </c>
      <c r="AH5480" s="77">
        <f>IF(AND(M5480&lt;Variables!$G$6,M5480&gt;Variables!$G$5),0,1)</f>
        <v>1</v>
      </c>
      <c r="AI5480" s="77">
        <f t="shared" si="172"/>
        <v>1</v>
      </c>
      <c r="AJ5480" s="77">
        <f>IF(I5480&gt;Variables!$G$7,0,1)</f>
        <v>0</v>
      </c>
      <c r="AK5480" s="77">
        <f>IF(F5480&gt;Variables!$G$8,0,1)</f>
        <v>1</v>
      </c>
      <c r="AL5480" s="77">
        <f>IF(G5480&gt;Variables!$G$9,0,1)</f>
        <v>1</v>
      </c>
      <c r="AM5480" s="77">
        <f>IF(AND(K5480&gt;Variables!$G$10,K5480&lt;Variables!$G$11),0,1)</f>
        <v>0</v>
      </c>
      <c r="AN5480" s="77">
        <f>IF(H5480&lt;Variables!$G$13,1,0)</f>
        <v>1</v>
      </c>
      <c r="AO5480" s="77">
        <f>IF(R5480&lt;Variables!$G$12,0,1)</f>
        <v>0</v>
      </c>
      <c r="AP5480" s="78">
        <f t="shared" si="173"/>
        <v>1</v>
      </c>
      <c r="AQ5480" s="77">
        <f>IF(V5480&lt;Variables!$G$15,1,0)</f>
        <v>1</v>
      </c>
      <c r="AR5480" s="77">
        <v>0</v>
      </c>
      <c r="AS5480" s="77">
        <v>0</v>
      </c>
      <c r="AT5480" s="77">
        <v>0</v>
      </c>
      <c r="AU5480" s="77">
        <v>0</v>
      </c>
      <c r="BA5480" s="77">
        <v>0</v>
      </c>
    </row>
    <row r="5481" spans="3:53" x14ac:dyDescent="0.25">
      <c r="C5481" s="77" t="s">
        <v>691</v>
      </c>
      <c r="D5481" s="77" t="s">
        <v>687</v>
      </c>
      <c r="E5481" s="77">
        <v>87.03</v>
      </c>
      <c r="F5481" s="77">
        <v>18.97</v>
      </c>
      <c r="G5481" s="77">
        <v>-0.68</v>
      </c>
      <c r="H5481" s="77">
        <v>1440</v>
      </c>
      <c r="I5481" s="77">
        <v>0.33500000000000002</v>
      </c>
      <c r="J5481" s="77" t="s">
        <v>74</v>
      </c>
      <c r="K5481" s="77">
        <v>50.41</v>
      </c>
      <c r="L5481" s="77">
        <v>86.755499999999998</v>
      </c>
      <c r="M5481" s="77">
        <v>-6.3396556990598166E-3</v>
      </c>
      <c r="N5481" s="77">
        <v>86.806700000000006</v>
      </c>
      <c r="O5481" s="77">
        <v>-6.5317538853575136E-2</v>
      </c>
      <c r="P5481" s="77">
        <v>617680</v>
      </c>
      <c r="Q5481" s="77">
        <v>50580</v>
      </c>
      <c r="R5481" s="77">
        <v>12.21</v>
      </c>
      <c r="S5481" s="77">
        <v>42.912999999999997</v>
      </c>
      <c r="T5481" s="77">
        <v>7.971000000000001</v>
      </c>
      <c r="U5481" s="77">
        <v>22.777999999999999</v>
      </c>
      <c r="V5481" s="77">
        <v>2.3714199377076959</v>
      </c>
      <c r="AC5481" s="77">
        <v>87.23</v>
      </c>
      <c r="AD5481" s="77">
        <v>86.75</v>
      </c>
      <c r="AH5481" s="77">
        <f>IF(AND(M5481&lt;Variables!$G$6,M5481&gt;Variables!$G$5),0,1)</f>
        <v>1</v>
      </c>
      <c r="AI5481" s="77">
        <f t="shared" si="172"/>
        <v>1</v>
      </c>
      <c r="AJ5481" s="77">
        <f>IF(I5481&gt;Variables!$G$7,0,1)</f>
        <v>1</v>
      </c>
      <c r="AK5481" s="77">
        <f>IF(F5481&gt;Variables!$G$8,0,1)</f>
        <v>0</v>
      </c>
      <c r="AL5481" s="77">
        <f>IF(G5481&gt;Variables!$G$9,0,1)</f>
        <v>1</v>
      </c>
      <c r="AM5481" s="77">
        <f>IF(AND(K5481&gt;Variables!$G$10,K5481&lt;Variables!$G$11),0,1)</f>
        <v>1</v>
      </c>
      <c r="AN5481" s="77">
        <f>IF(H5481&lt;Variables!$G$13,1,0)</f>
        <v>1</v>
      </c>
      <c r="AO5481" s="77">
        <f>IF(R5481&lt;Variables!$G$12,0,1)</f>
        <v>1</v>
      </c>
      <c r="AP5481" s="78">
        <f t="shared" si="173"/>
        <v>0</v>
      </c>
      <c r="AQ5481" s="77">
        <f>IF(V5481&lt;Variables!$G$15,1,0)</f>
        <v>1</v>
      </c>
      <c r="AR5481" s="77">
        <v>0</v>
      </c>
      <c r="AS5481" s="77">
        <v>0</v>
      </c>
      <c r="AT5481" s="77">
        <v>0</v>
      </c>
      <c r="AU5481" s="77">
        <v>1</v>
      </c>
      <c r="BA5481" s="77">
        <v>-0.17</v>
      </c>
    </row>
    <row r="5482" spans="3:53" x14ac:dyDescent="0.25">
      <c r="C5482" s="77" t="s">
        <v>691</v>
      </c>
      <c r="D5482" s="77" t="s">
        <v>551</v>
      </c>
      <c r="E5482" s="77">
        <v>6.42</v>
      </c>
      <c r="F5482" s="77">
        <v>72.180000000000007</v>
      </c>
      <c r="G5482" s="77">
        <v>18.670000000000002</v>
      </c>
      <c r="H5482" s="77">
        <v>38.479999999999997</v>
      </c>
      <c r="I5482" s="77">
        <v>10.393000000000001</v>
      </c>
      <c r="J5482" s="77" t="s">
        <v>75</v>
      </c>
      <c r="K5482" s="77">
        <v>74.59</v>
      </c>
      <c r="L5482" s="77">
        <v>5.7867687500000002</v>
      </c>
      <c r="M5482" s="77">
        <v>10.94274330557964</v>
      </c>
      <c r="N5482" s="77">
        <v>5.4667760869565214</v>
      </c>
      <c r="O5482" s="77">
        <v>17.436673788740471</v>
      </c>
      <c r="P5482" s="77">
        <v>92530000</v>
      </c>
      <c r="Q5482" s="77">
        <v>11670000</v>
      </c>
      <c r="R5482" s="77">
        <v>7.93</v>
      </c>
      <c r="S5482" s="77">
        <v>42.912999999999997</v>
      </c>
      <c r="T5482" s="77">
        <v>7.971000000000001</v>
      </c>
      <c r="U5482" s="77">
        <v>22.777999999999999</v>
      </c>
      <c r="V5482" s="77">
        <v>1.56013209088535</v>
      </c>
      <c r="AC5482" s="77">
        <v>7.52</v>
      </c>
      <c r="AD5482" s="77">
        <v>6.02</v>
      </c>
      <c r="AH5482" s="77">
        <f>IF(AND(M5482&lt;Variables!$G$6,M5482&gt;Variables!$G$5),0,1)</f>
        <v>1</v>
      </c>
      <c r="AI5482" s="77">
        <f t="shared" si="172"/>
        <v>0</v>
      </c>
      <c r="AJ5482" s="77">
        <f>IF(I5482&gt;Variables!$G$7,0,1)</f>
        <v>1</v>
      </c>
      <c r="AK5482" s="77">
        <f>IF(F5482&gt;Variables!$G$8,0,1)</f>
        <v>0</v>
      </c>
      <c r="AL5482" s="77">
        <f>IF(G5482&gt;Variables!$G$9,0,1)</f>
        <v>0</v>
      </c>
      <c r="AM5482" s="77">
        <f>IF(AND(K5482&gt;Variables!$G$10,K5482&lt;Variables!$G$11),0,1)</f>
        <v>1</v>
      </c>
      <c r="AN5482" s="77">
        <f>IF(H5482&lt;Variables!$G$13,1,0)</f>
        <v>1</v>
      </c>
      <c r="AO5482" s="77">
        <f>IF(R5482&lt;Variables!$G$12,0,1)</f>
        <v>1</v>
      </c>
      <c r="AP5482" s="78">
        <f t="shared" si="173"/>
        <v>1</v>
      </c>
      <c r="AQ5482" s="77">
        <f>IF(V5482&lt;Variables!$G$15,1,0)</f>
        <v>1</v>
      </c>
      <c r="AR5482" s="77">
        <v>0</v>
      </c>
      <c r="AS5482" s="77">
        <v>0</v>
      </c>
      <c r="AT5482" s="77">
        <v>1</v>
      </c>
      <c r="AU5482" s="77">
        <v>0</v>
      </c>
      <c r="BA5482" s="77">
        <v>-2.25</v>
      </c>
    </row>
    <row r="5483" spans="3:53" x14ac:dyDescent="0.25">
      <c r="C5483" s="77" t="s">
        <v>691</v>
      </c>
      <c r="D5483" s="77" t="s">
        <v>660</v>
      </c>
      <c r="E5483" s="77">
        <v>17.02</v>
      </c>
      <c r="F5483" s="77">
        <v>9.42</v>
      </c>
      <c r="G5483" s="77">
        <v>8.41</v>
      </c>
      <c r="H5483" s="77">
        <v>1910</v>
      </c>
      <c r="I5483" s="77">
        <v>1.2669999999999999</v>
      </c>
      <c r="J5483" s="77" t="s">
        <v>74</v>
      </c>
      <c r="K5483" s="77">
        <v>51.91</v>
      </c>
      <c r="L5483" s="77">
        <v>16.85717</v>
      </c>
      <c r="M5483" s="77">
        <v>0.90661718426047533</v>
      </c>
      <c r="N5483" s="77">
        <v>17.211594000000002</v>
      </c>
      <c r="O5483" s="77">
        <v>-1.1712686227667231</v>
      </c>
      <c r="P5483" s="77">
        <v>25716000</v>
      </c>
      <c r="Q5483" s="77">
        <v>18330000</v>
      </c>
      <c r="R5483" s="77">
        <v>1.4</v>
      </c>
      <c r="S5483" s="77">
        <v>42.912999999999997</v>
      </c>
      <c r="T5483" s="77">
        <v>7.971000000000001</v>
      </c>
      <c r="U5483" s="77">
        <v>22.777999999999999</v>
      </c>
      <c r="V5483" s="77">
        <v>2.358214580291472</v>
      </c>
      <c r="AC5483" s="77">
        <v>17.5</v>
      </c>
      <c r="AD5483" s="77">
        <v>16.350000000000001</v>
      </c>
      <c r="AH5483" s="77">
        <f>IF(AND(M5483&lt;Variables!$G$6,M5483&gt;Variables!$G$5),0,1)</f>
        <v>1</v>
      </c>
      <c r="AI5483" s="77">
        <f t="shared" si="172"/>
        <v>1</v>
      </c>
      <c r="AJ5483" s="77">
        <f>IF(I5483&gt;Variables!$G$7,0,1)</f>
        <v>1</v>
      </c>
      <c r="AK5483" s="77">
        <f>IF(F5483&gt;Variables!$G$8,0,1)</f>
        <v>0</v>
      </c>
      <c r="AL5483" s="77">
        <f>IF(G5483&gt;Variables!$G$9,0,1)</f>
        <v>1</v>
      </c>
      <c r="AM5483" s="77">
        <f>IF(AND(K5483&gt;Variables!$G$10,K5483&lt;Variables!$G$11),0,1)</f>
        <v>1</v>
      </c>
      <c r="AN5483" s="77">
        <f>IF(H5483&lt;Variables!$G$13,1,0)</f>
        <v>0</v>
      </c>
      <c r="AO5483" s="77">
        <f>IF(R5483&lt;Variables!$G$12,0,1)</f>
        <v>0</v>
      </c>
      <c r="AP5483" s="78">
        <f t="shared" si="173"/>
        <v>0</v>
      </c>
      <c r="AQ5483" s="77">
        <f>IF(V5483&lt;Variables!$G$15,1,0)</f>
        <v>1</v>
      </c>
      <c r="AR5483" s="77">
        <v>1</v>
      </c>
      <c r="AS5483" s="77">
        <v>0</v>
      </c>
      <c r="AT5483" s="77">
        <v>0</v>
      </c>
      <c r="AU5483" s="77">
        <v>0</v>
      </c>
      <c r="BA5483" s="77">
        <v>2</v>
      </c>
    </row>
    <row r="5484" spans="3:53" x14ac:dyDescent="0.25">
      <c r="C5484" s="77" t="s">
        <v>691</v>
      </c>
      <c r="D5484" s="77" t="s">
        <v>692</v>
      </c>
      <c r="E5484" s="77">
        <v>0.35</v>
      </c>
      <c r="F5484" s="77">
        <v>110.25</v>
      </c>
      <c r="G5484" s="77">
        <v>5900</v>
      </c>
      <c r="H5484" s="77">
        <v>-99999</v>
      </c>
      <c r="I5484" s="77">
        <v>-15.946999999999999</v>
      </c>
      <c r="J5484" s="77" t="s">
        <v>75</v>
      </c>
      <c r="K5484" s="77">
        <v>-99999</v>
      </c>
      <c r="L5484" s="77">
        <v>0.43075999999999998</v>
      </c>
      <c r="M5484" s="77">
        <v>-2.4979106695143449</v>
      </c>
      <c r="N5484" s="77">
        <v>0.36795</v>
      </c>
      <c r="O5484" s="77">
        <v>14.1459437423563</v>
      </c>
      <c r="P5484" s="77">
        <v>38702</v>
      </c>
      <c r="Q5484" s="77">
        <v>20514</v>
      </c>
      <c r="R5484" s="77">
        <v>1.89</v>
      </c>
      <c r="S5484" s="77">
        <v>42.912999999999997</v>
      </c>
      <c r="T5484" s="77">
        <v>7.971000000000001</v>
      </c>
      <c r="U5484" s="77">
        <v>22.777999999999999</v>
      </c>
      <c r="V5484" s="77">
        <v>-99999</v>
      </c>
      <c r="AC5484" s="77">
        <v>0.35</v>
      </c>
      <c r="AD5484" s="77">
        <v>0.34</v>
      </c>
      <c r="AH5484" s="77">
        <f>IF(AND(M5484&lt;Variables!$G$6,M5484&gt;Variables!$G$5),0,1)</f>
        <v>0</v>
      </c>
      <c r="AI5484" s="77">
        <f t="shared" si="172"/>
        <v>0</v>
      </c>
      <c r="AJ5484" s="77">
        <f>IF(I5484&gt;Variables!$G$7,0,1)</f>
        <v>1</v>
      </c>
      <c r="AK5484" s="77">
        <f>IF(F5484&gt;Variables!$G$8,0,1)</f>
        <v>0</v>
      </c>
      <c r="AL5484" s="77">
        <f>IF(G5484&gt;Variables!$G$9,0,1)</f>
        <v>0</v>
      </c>
      <c r="AM5484" s="77">
        <f>IF(AND(K5484&gt;Variables!$G$10,K5484&lt;Variables!$G$11),0,1)</f>
        <v>1</v>
      </c>
      <c r="AN5484" s="77">
        <f>IF(H5484&lt;Variables!$G$13,1,0)</f>
        <v>1</v>
      </c>
      <c r="AO5484" s="77">
        <f>IF(R5484&lt;Variables!$G$12,0,1)</f>
        <v>0</v>
      </c>
      <c r="AP5484" s="78">
        <f t="shared" si="173"/>
        <v>1</v>
      </c>
      <c r="AQ5484" s="77">
        <f>IF(V5484&lt;Variables!$G$15,1,0)</f>
        <v>1</v>
      </c>
      <c r="AR5484" s="77">
        <v>0</v>
      </c>
      <c r="AS5484" s="77">
        <v>0</v>
      </c>
      <c r="AT5484" s="77">
        <v>1</v>
      </c>
      <c r="AU5484" s="77">
        <v>0</v>
      </c>
      <c r="BA5484" s="77">
        <v>-2.25</v>
      </c>
    </row>
    <row r="5485" spans="3:53" x14ac:dyDescent="0.25">
      <c r="C5485" s="77" t="s">
        <v>691</v>
      </c>
      <c r="D5485" s="77" t="s">
        <v>670</v>
      </c>
      <c r="E5485" s="77">
        <v>12.23</v>
      </c>
      <c r="F5485" s="77">
        <v>9.91</v>
      </c>
      <c r="G5485" s="77">
        <v>-3.13</v>
      </c>
      <c r="H5485" s="77">
        <v>-99999</v>
      </c>
      <c r="I5485" s="77">
        <v>484.06400000000002</v>
      </c>
      <c r="J5485" s="77" t="s">
        <v>75</v>
      </c>
      <c r="K5485" s="77">
        <v>78.510000000000005</v>
      </c>
      <c r="L5485" s="77">
        <v>-99999</v>
      </c>
      <c r="M5485" s="77">
        <v>-99999</v>
      </c>
      <c r="N5485" s="77">
        <v>12.09</v>
      </c>
      <c r="O5485" s="77">
        <v>0</v>
      </c>
      <c r="P5485" s="77">
        <v>151946</v>
      </c>
      <c r="Q5485" s="77">
        <v>18826</v>
      </c>
      <c r="R5485" s="77">
        <v>8.07</v>
      </c>
      <c r="S5485" s="77">
        <v>42.912999999999997</v>
      </c>
      <c r="T5485" s="77">
        <v>7.971000000000001</v>
      </c>
      <c r="U5485" s="77">
        <v>22.777999999999999</v>
      </c>
      <c r="V5485" s="77">
        <v>-99999</v>
      </c>
      <c r="AC5485" s="77">
        <v>12.19</v>
      </c>
      <c r="AD5485" s="77">
        <v>11.93</v>
      </c>
      <c r="AH5485" s="77">
        <f>IF(AND(M5485&lt;Variables!$G$6,M5485&gt;Variables!$G$5),0,1)</f>
        <v>1</v>
      </c>
      <c r="AI5485" s="77">
        <f t="shared" si="172"/>
        <v>1</v>
      </c>
      <c r="AJ5485" s="77">
        <f>IF(I5485&gt;Variables!$G$7,0,1)</f>
        <v>0</v>
      </c>
      <c r="AK5485" s="77">
        <f>IF(F5485&gt;Variables!$G$8,0,1)</f>
        <v>0</v>
      </c>
      <c r="AL5485" s="77">
        <f>IF(G5485&gt;Variables!$G$9,0,1)</f>
        <v>1</v>
      </c>
      <c r="AM5485" s="77">
        <f>IF(AND(K5485&gt;Variables!$G$10,K5485&lt;Variables!$G$11),0,1)</f>
        <v>1</v>
      </c>
      <c r="AN5485" s="77">
        <f>IF(H5485&lt;Variables!$G$13,1,0)</f>
        <v>1</v>
      </c>
      <c r="AO5485" s="77">
        <f>IF(R5485&lt;Variables!$G$12,0,1)</f>
        <v>1</v>
      </c>
      <c r="AP5485" s="78">
        <f t="shared" si="173"/>
        <v>1</v>
      </c>
      <c r="AQ5485" s="77">
        <f>IF(V5485&lt;Variables!$G$15,1,0)</f>
        <v>1</v>
      </c>
      <c r="AR5485" s="77">
        <v>0</v>
      </c>
      <c r="AS5485" s="77">
        <v>0</v>
      </c>
      <c r="AT5485" s="77">
        <v>1</v>
      </c>
      <c r="AU5485" s="77">
        <v>0</v>
      </c>
      <c r="BA5485" s="77">
        <v>-2.25</v>
      </c>
    </row>
    <row r="5486" spans="3:53" x14ac:dyDescent="0.25">
      <c r="C5486" s="77" t="s">
        <v>693</v>
      </c>
      <c r="D5486" s="77" t="s">
        <v>682</v>
      </c>
      <c r="E5486" s="77">
        <v>0.85</v>
      </c>
      <c r="F5486" s="77">
        <v>17.75</v>
      </c>
      <c r="G5486" s="77">
        <v>0</v>
      </c>
      <c r="H5486" s="77">
        <v>-99999</v>
      </c>
      <c r="I5486" s="77">
        <v>-99999</v>
      </c>
      <c r="J5486" s="77" t="s">
        <v>75</v>
      </c>
      <c r="K5486" s="77">
        <v>-99999</v>
      </c>
      <c r="L5486" s="77">
        <v>-99999</v>
      </c>
      <c r="M5486" s="77">
        <v>-99999</v>
      </c>
      <c r="N5486" s="77">
        <v>0.84899999999999998</v>
      </c>
      <c r="O5486" s="77">
        <v>0</v>
      </c>
      <c r="P5486" s="77">
        <v>60675</v>
      </c>
      <c r="Q5486" s="77">
        <v>41</v>
      </c>
      <c r="R5486" s="77">
        <v>1479.88</v>
      </c>
      <c r="S5486" s="77">
        <v>42.747999999999998</v>
      </c>
      <c r="T5486" s="77">
        <v>7.8940000000000001</v>
      </c>
      <c r="U5486" s="77">
        <v>22.871600000000001</v>
      </c>
      <c r="V5486" s="77">
        <v>-99999</v>
      </c>
      <c r="AC5486" s="77">
        <v>0.85</v>
      </c>
      <c r="AD5486" s="77">
        <v>0.78</v>
      </c>
      <c r="AH5486" s="77">
        <f>IF(AND(M5486&lt;Variables!$G$6,M5486&gt;Variables!$G$5),0,1)</f>
        <v>1</v>
      </c>
      <c r="AI5486" s="77">
        <f t="shared" si="172"/>
        <v>1</v>
      </c>
      <c r="AJ5486" s="77">
        <f>IF(I5486&gt;Variables!$G$7,0,1)</f>
        <v>1</v>
      </c>
      <c r="AK5486" s="77">
        <f>IF(F5486&gt;Variables!$G$8,0,1)</f>
        <v>0</v>
      </c>
      <c r="AL5486" s="77">
        <f>IF(G5486&gt;Variables!$G$9,0,1)</f>
        <v>1</v>
      </c>
      <c r="AM5486" s="77">
        <f>IF(AND(K5486&gt;Variables!$G$10,K5486&lt;Variables!$G$11),0,1)</f>
        <v>1</v>
      </c>
      <c r="AN5486" s="77">
        <f>IF(H5486&lt;Variables!$G$13,1,0)</f>
        <v>1</v>
      </c>
      <c r="AO5486" s="77">
        <f>IF(R5486&lt;Variables!$G$12,0,1)</f>
        <v>1</v>
      </c>
      <c r="AP5486" s="78">
        <f t="shared" si="173"/>
        <v>1</v>
      </c>
      <c r="AQ5486" s="77">
        <f>IF(V5486&lt;Variables!$G$15,1,0)</f>
        <v>1</v>
      </c>
      <c r="AR5486" s="77">
        <v>0</v>
      </c>
      <c r="AS5486" s="77">
        <v>0</v>
      </c>
      <c r="AT5486" s="77">
        <v>1</v>
      </c>
      <c r="AU5486" s="77">
        <v>0</v>
      </c>
      <c r="BA5486" s="77">
        <v>-2.25</v>
      </c>
    </row>
    <row r="5487" spans="3:53" x14ac:dyDescent="0.25">
      <c r="C5487" s="77" t="s">
        <v>693</v>
      </c>
      <c r="D5487" s="77" t="s">
        <v>658</v>
      </c>
      <c r="E5487" s="77">
        <v>27</v>
      </c>
      <c r="F5487" s="77">
        <v>7.07</v>
      </c>
      <c r="G5487" s="77">
        <v>2.63</v>
      </c>
      <c r="H5487" s="77">
        <v>6430</v>
      </c>
      <c r="I5487" s="77">
        <v>6.569</v>
      </c>
      <c r="J5487" s="77" t="s">
        <v>74</v>
      </c>
      <c r="K5487" s="77">
        <v>60.48</v>
      </c>
      <c r="L5487" s="77">
        <v>26.757795000000002</v>
      </c>
      <c r="M5487" s="77">
        <v>0.60619718478299023</v>
      </c>
      <c r="N5487" s="77">
        <v>26.83419</v>
      </c>
      <c r="O5487" s="77">
        <v>0.31977861079466963</v>
      </c>
      <c r="P5487" s="77">
        <v>10102000</v>
      </c>
      <c r="Q5487" s="77">
        <v>13774000</v>
      </c>
      <c r="R5487" s="77">
        <v>0.73</v>
      </c>
      <c r="S5487" s="77">
        <v>42.747999999999998</v>
      </c>
      <c r="T5487" s="77">
        <v>7.8940000000000001</v>
      </c>
      <c r="U5487" s="77">
        <v>22.871600000000001</v>
      </c>
      <c r="V5487" s="77">
        <v>2.4414643637136759</v>
      </c>
      <c r="AC5487" s="77">
        <v>27.33</v>
      </c>
      <c r="AD5487" s="77">
        <v>26.61</v>
      </c>
      <c r="AH5487" s="77">
        <f>IF(AND(M5487&lt;Variables!$G$6,M5487&gt;Variables!$G$5),0,1)</f>
        <v>1</v>
      </c>
      <c r="AI5487" s="77">
        <f t="shared" si="172"/>
        <v>1</v>
      </c>
      <c r="AJ5487" s="77">
        <f>IF(I5487&gt;Variables!$G$7,0,1)</f>
        <v>1</v>
      </c>
      <c r="AK5487" s="77">
        <f>IF(F5487&gt;Variables!$G$8,0,1)</f>
        <v>1</v>
      </c>
      <c r="AL5487" s="77">
        <f>IF(G5487&gt;Variables!$G$9,0,1)</f>
        <v>1</v>
      </c>
      <c r="AM5487" s="77">
        <f>IF(AND(K5487&gt;Variables!$G$10,K5487&lt;Variables!$G$11),0,1)</f>
        <v>1</v>
      </c>
      <c r="AN5487" s="77">
        <f>IF(H5487&lt;Variables!$G$13,1,0)</f>
        <v>0</v>
      </c>
      <c r="AO5487" s="77">
        <f>IF(R5487&lt;Variables!$G$12,0,1)</f>
        <v>0</v>
      </c>
      <c r="AP5487" s="78">
        <f t="shared" si="173"/>
        <v>0</v>
      </c>
      <c r="AQ5487" s="77">
        <f>IF(V5487&lt;Variables!$G$15,1,0)</f>
        <v>1</v>
      </c>
      <c r="AR5487" s="77">
        <v>0</v>
      </c>
      <c r="AS5487" s="77">
        <v>0</v>
      </c>
      <c r="AT5487" s="77">
        <v>0</v>
      </c>
      <c r="AU5487" s="77">
        <v>1</v>
      </c>
      <c r="BA5487" s="77">
        <v>-0.72</v>
      </c>
    </row>
    <row r="5488" spans="3:53" x14ac:dyDescent="0.25">
      <c r="C5488" s="77" t="s">
        <v>693</v>
      </c>
      <c r="D5488" s="77" t="s">
        <v>659</v>
      </c>
      <c r="E5488" s="77">
        <v>43.91</v>
      </c>
      <c r="F5488" s="77">
        <v>8.09</v>
      </c>
      <c r="G5488" s="77">
        <v>5.39</v>
      </c>
      <c r="H5488" s="77">
        <v>2320</v>
      </c>
      <c r="I5488" s="77">
        <v>-25.792000000000002</v>
      </c>
      <c r="J5488" s="77" t="s">
        <v>74</v>
      </c>
      <c r="K5488" s="77">
        <v>69.33</v>
      </c>
      <c r="L5488" s="77">
        <v>43.582804999999993</v>
      </c>
      <c r="M5488" s="77">
        <v>0.45246055181626738</v>
      </c>
      <c r="N5488" s="77">
        <v>43.245731999999997</v>
      </c>
      <c r="O5488" s="77">
        <v>1.235423648280493</v>
      </c>
      <c r="P5488" s="77">
        <v>1440000</v>
      </c>
      <c r="Q5488" s="77">
        <v>1694000</v>
      </c>
      <c r="R5488" s="77">
        <v>0.85</v>
      </c>
      <c r="S5488" s="77">
        <v>42.747999999999998</v>
      </c>
      <c r="T5488" s="77">
        <v>7.8940000000000001</v>
      </c>
      <c r="U5488" s="77">
        <v>22.871600000000001</v>
      </c>
      <c r="V5488" s="77">
        <v>2.530236197249212</v>
      </c>
      <c r="AC5488" s="77">
        <v>45.52</v>
      </c>
      <c r="AD5488" s="77">
        <v>43.664999999999999</v>
      </c>
      <c r="AH5488" s="77">
        <f>IF(AND(M5488&lt;Variables!$G$6,M5488&gt;Variables!$G$5),0,1)</f>
        <v>1</v>
      </c>
      <c r="AI5488" s="77">
        <f t="shared" si="172"/>
        <v>0</v>
      </c>
      <c r="AJ5488" s="77">
        <f>IF(I5488&gt;Variables!$G$7,0,1)</f>
        <v>1</v>
      </c>
      <c r="AK5488" s="77">
        <f>IF(F5488&gt;Variables!$G$8,0,1)</f>
        <v>1</v>
      </c>
      <c r="AL5488" s="77">
        <f>IF(G5488&gt;Variables!$G$9,0,1)</f>
        <v>1</v>
      </c>
      <c r="AM5488" s="77">
        <f>IF(AND(K5488&gt;Variables!$G$10,K5488&lt;Variables!$G$11),0,1)</f>
        <v>0</v>
      </c>
      <c r="AN5488" s="77">
        <f>IF(H5488&lt;Variables!$G$13,1,0)</f>
        <v>0</v>
      </c>
      <c r="AO5488" s="77">
        <f>IF(R5488&lt;Variables!$G$12,0,1)</f>
        <v>0</v>
      </c>
      <c r="AP5488" s="78">
        <f t="shared" si="173"/>
        <v>0</v>
      </c>
      <c r="AQ5488" s="77">
        <f>IF(V5488&lt;Variables!$G$15,1,0)</f>
        <v>1</v>
      </c>
      <c r="AR5488" s="77">
        <v>1</v>
      </c>
      <c r="AS5488" s="77">
        <v>0</v>
      </c>
      <c r="AT5488" s="77">
        <v>0</v>
      </c>
      <c r="AU5488" s="77">
        <v>0</v>
      </c>
      <c r="BA5488" s="77">
        <v>1.03</v>
      </c>
    </row>
    <row r="5489" spans="3:53" x14ac:dyDescent="0.25">
      <c r="C5489" s="77" t="s">
        <v>693</v>
      </c>
      <c r="D5489" s="77" t="s">
        <v>551</v>
      </c>
      <c r="E5489" s="77">
        <v>6.39</v>
      </c>
      <c r="F5489" s="77">
        <v>62.47</v>
      </c>
      <c r="G5489" s="77">
        <v>17.93</v>
      </c>
      <c r="H5489" s="77">
        <v>38.479999999999997</v>
      </c>
      <c r="I5489" s="77">
        <v>10.352</v>
      </c>
      <c r="J5489" s="77" t="s">
        <v>75</v>
      </c>
      <c r="K5489" s="77">
        <v>67.790000000000006</v>
      </c>
      <c r="L5489" s="77">
        <v>6.0371125000000001</v>
      </c>
      <c r="M5489" s="77">
        <v>5.6796605993345297</v>
      </c>
      <c r="N5489" s="77">
        <v>5.6085695652173913</v>
      </c>
      <c r="O5489" s="77">
        <v>13.7544952560949</v>
      </c>
      <c r="P5489" s="77">
        <v>98490000</v>
      </c>
      <c r="Q5489" s="77">
        <v>11670000</v>
      </c>
      <c r="R5489" s="77">
        <v>8.44</v>
      </c>
      <c r="S5489" s="77">
        <v>42.747999999999998</v>
      </c>
      <c r="T5489" s="77">
        <v>7.8940000000000001</v>
      </c>
      <c r="U5489" s="77">
        <v>22.871600000000001</v>
      </c>
      <c r="V5489" s="77">
        <v>2.111826348381781</v>
      </c>
      <c r="AC5489" s="77">
        <v>7.52</v>
      </c>
      <c r="AD5489" s="77">
        <v>6.02</v>
      </c>
      <c r="AH5489" s="77">
        <f>IF(AND(M5489&lt;Variables!$G$6,M5489&gt;Variables!$G$5),0,1)</f>
        <v>1</v>
      </c>
      <c r="AI5489" s="77">
        <f t="shared" si="172"/>
        <v>0</v>
      </c>
      <c r="AJ5489" s="77">
        <f>IF(I5489&gt;Variables!$G$7,0,1)</f>
        <v>1</v>
      </c>
      <c r="AK5489" s="77">
        <f>IF(F5489&gt;Variables!$G$8,0,1)</f>
        <v>0</v>
      </c>
      <c r="AL5489" s="77">
        <f>IF(G5489&gt;Variables!$G$9,0,1)</f>
        <v>0</v>
      </c>
      <c r="AM5489" s="77">
        <f>IF(AND(K5489&gt;Variables!$G$10,K5489&lt;Variables!$G$11),0,1)</f>
        <v>0</v>
      </c>
      <c r="AN5489" s="77">
        <f>IF(H5489&lt;Variables!$G$13,1,0)</f>
        <v>1</v>
      </c>
      <c r="AO5489" s="77">
        <f>IF(R5489&lt;Variables!$G$12,0,1)</f>
        <v>1</v>
      </c>
      <c r="AP5489" s="78">
        <f t="shared" si="173"/>
        <v>1</v>
      </c>
      <c r="AQ5489" s="77">
        <f>IF(V5489&lt;Variables!$G$15,1,0)</f>
        <v>1</v>
      </c>
      <c r="AR5489" s="77">
        <v>1</v>
      </c>
      <c r="AS5489" s="77">
        <v>0</v>
      </c>
      <c r="AT5489" s="77">
        <v>0</v>
      </c>
      <c r="AU5489" s="77">
        <v>0</v>
      </c>
      <c r="BA5489" s="77">
        <v>2</v>
      </c>
    </row>
    <row r="5490" spans="3:53" x14ac:dyDescent="0.25">
      <c r="C5490" s="77" t="s">
        <v>693</v>
      </c>
      <c r="D5490" s="77" t="s">
        <v>280</v>
      </c>
      <c r="E5490" s="77">
        <v>46</v>
      </c>
      <c r="F5490" s="77">
        <v>33.340000000000003</v>
      </c>
      <c r="G5490" s="77">
        <v>8.58</v>
      </c>
      <c r="H5490" s="77">
        <v>1590</v>
      </c>
      <c r="I5490" s="77">
        <v>-99999</v>
      </c>
      <c r="J5490" s="77" t="s">
        <v>75</v>
      </c>
      <c r="K5490" s="77">
        <v>37.090000000000003</v>
      </c>
      <c r="L5490" s="77">
        <v>47.158068421052633</v>
      </c>
      <c r="M5490" s="77">
        <v>-3.388748679831854</v>
      </c>
      <c r="N5490" s="77">
        <v>46.772858333333339</v>
      </c>
      <c r="O5490" s="77">
        <v>-2.593081493309072</v>
      </c>
      <c r="P5490" s="77">
        <v>568750</v>
      </c>
      <c r="S5490" s="77">
        <v>42.747999999999998</v>
      </c>
      <c r="T5490" s="77">
        <v>7.8940000000000001</v>
      </c>
      <c r="U5490" s="77">
        <v>22.871600000000001</v>
      </c>
      <c r="V5490" s="77">
        <v>2.1950134887968829</v>
      </c>
      <c r="AC5490" s="77">
        <v>46.54</v>
      </c>
      <c r="AD5490" s="77">
        <v>42.77</v>
      </c>
      <c r="AH5490" s="77">
        <f>IF(AND(M5490&lt;Variables!$G$6,M5490&gt;Variables!$G$5),0,1)</f>
        <v>0</v>
      </c>
      <c r="AI5490" s="77">
        <f t="shared" ref="AI5490:AI5553" si="174">IF(L5490&gt;N5490,0,1)</f>
        <v>0</v>
      </c>
      <c r="AJ5490" s="77">
        <f>IF(I5490&gt;Variables!$G$7,0,1)</f>
        <v>1</v>
      </c>
      <c r="AK5490" s="77">
        <f>IF(F5490&gt;Variables!$G$8,0,1)</f>
        <v>0</v>
      </c>
      <c r="AL5490" s="77">
        <f>IF(G5490&gt;Variables!$G$9,0,1)</f>
        <v>1</v>
      </c>
      <c r="AM5490" s="77">
        <f>IF(AND(K5490&gt;Variables!$G$10,K5490&lt;Variables!$G$11),0,1)</f>
        <v>1</v>
      </c>
      <c r="AN5490" s="77">
        <f>IF(H5490&lt;Variables!$G$13,1,0)</f>
        <v>0</v>
      </c>
      <c r="AO5490" s="77">
        <f>IF(R5490&lt;Variables!$G$12,0,1)</f>
        <v>0</v>
      </c>
      <c r="AP5490" s="78">
        <f t="shared" ref="AP5490:AP5553" si="175">IF(J5490="Pass", 0,1)</f>
        <v>1</v>
      </c>
      <c r="AQ5490" s="77">
        <f>IF(V5490&lt;Variables!$G$15,1,0)</f>
        <v>1</v>
      </c>
      <c r="AR5490" s="77">
        <v>0</v>
      </c>
      <c r="AS5490" s="77">
        <v>0</v>
      </c>
      <c r="AT5490" s="77">
        <v>1</v>
      </c>
      <c r="AU5490" s="77">
        <v>0</v>
      </c>
      <c r="BA5490" s="77">
        <v>-2.25</v>
      </c>
    </row>
    <row r="5491" spans="3:53" x14ac:dyDescent="0.25">
      <c r="C5491" s="77" t="s">
        <v>693</v>
      </c>
      <c r="D5491" s="77" t="s">
        <v>608</v>
      </c>
      <c r="E5491" s="77">
        <v>21.64</v>
      </c>
      <c r="F5491" s="77">
        <v>20.91</v>
      </c>
      <c r="G5491" s="77">
        <v>11.85</v>
      </c>
      <c r="H5491" s="77">
        <v>22.27</v>
      </c>
      <c r="I5491" s="77">
        <v>12.896000000000001</v>
      </c>
      <c r="J5491" s="77" t="s">
        <v>75</v>
      </c>
      <c r="K5491" s="77">
        <v>41</v>
      </c>
      <c r="L5491" s="77">
        <v>22.229469999999999</v>
      </c>
      <c r="M5491" s="77">
        <v>-2.3818381634829802</v>
      </c>
      <c r="N5491" s="77">
        <v>23.331295999999998</v>
      </c>
      <c r="O5491" s="77">
        <v>-6.9918790623546974</v>
      </c>
      <c r="P5491" s="77">
        <v>6140000</v>
      </c>
      <c r="Q5491" s="77">
        <v>543960</v>
      </c>
      <c r="R5491" s="77">
        <v>11.29</v>
      </c>
      <c r="S5491" s="77">
        <v>42.747999999999998</v>
      </c>
      <c r="T5491" s="77">
        <v>7.8940000000000001</v>
      </c>
      <c r="U5491" s="77">
        <v>22.871600000000001</v>
      </c>
      <c r="V5491" s="77">
        <v>2.2737790547053081</v>
      </c>
      <c r="AC5491" s="77">
        <v>21.77</v>
      </c>
      <c r="AD5491" s="77">
        <v>19.989999999999998</v>
      </c>
      <c r="AH5491" s="77">
        <f>IF(AND(M5491&lt;Variables!$G$6,M5491&gt;Variables!$G$5),0,1)</f>
        <v>0</v>
      </c>
      <c r="AI5491" s="77">
        <f t="shared" si="174"/>
        <v>1</v>
      </c>
      <c r="AJ5491" s="77">
        <f>IF(I5491&gt;Variables!$G$7,0,1)</f>
        <v>1</v>
      </c>
      <c r="AK5491" s="77">
        <f>IF(F5491&gt;Variables!$G$8,0,1)</f>
        <v>0</v>
      </c>
      <c r="AL5491" s="77">
        <f>IF(G5491&gt;Variables!$G$9,0,1)</f>
        <v>0</v>
      </c>
      <c r="AM5491" s="77">
        <f>IF(AND(K5491&gt;Variables!$G$10,K5491&lt;Variables!$G$11),0,1)</f>
        <v>1</v>
      </c>
      <c r="AN5491" s="77">
        <f>IF(H5491&lt;Variables!$G$13,1,0)</f>
        <v>1</v>
      </c>
      <c r="AO5491" s="77">
        <f>IF(R5491&lt;Variables!$G$12,0,1)</f>
        <v>1</v>
      </c>
      <c r="AP5491" s="78">
        <f t="shared" si="175"/>
        <v>1</v>
      </c>
      <c r="AQ5491" s="77">
        <f>IF(V5491&lt;Variables!$G$15,1,0)</f>
        <v>1</v>
      </c>
      <c r="AR5491" s="77">
        <v>0</v>
      </c>
      <c r="AS5491" s="77">
        <v>0</v>
      </c>
      <c r="AT5491" s="77">
        <v>1</v>
      </c>
      <c r="AU5491" s="77">
        <v>0</v>
      </c>
      <c r="BA5491" s="77">
        <v>-2.25</v>
      </c>
    </row>
    <row r="5492" spans="3:53" x14ac:dyDescent="0.25">
      <c r="C5492" s="77" t="s">
        <v>693</v>
      </c>
      <c r="D5492" s="77" t="s">
        <v>666</v>
      </c>
      <c r="E5492" s="77">
        <v>45.48</v>
      </c>
      <c r="F5492" s="77">
        <v>8.1999999999999993</v>
      </c>
      <c r="G5492" s="77">
        <v>-8.1300000000000008</v>
      </c>
      <c r="H5492" s="77">
        <v>2780</v>
      </c>
      <c r="I5492" s="77">
        <v>-2.6240000000000001</v>
      </c>
      <c r="J5492" s="77" t="s">
        <v>75</v>
      </c>
      <c r="K5492" s="77">
        <v>34.53</v>
      </c>
      <c r="L5492" s="77">
        <v>45.919400000000003</v>
      </c>
      <c r="M5492" s="77">
        <v>-1.2879088141395429</v>
      </c>
      <c r="N5492" s="77">
        <v>46.203510000000009</v>
      </c>
      <c r="O5492" s="77">
        <v>-1.8948993269126211</v>
      </c>
      <c r="P5492" s="77">
        <v>3913000</v>
      </c>
      <c r="Q5492" s="77">
        <v>1269000</v>
      </c>
      <c r="R5492" s="77">
        <v>3.08</v>
      </c>
      <c r="S5492" s="77">
        <v>42.747999999999998</v>
      </c>
      <c r="T5492" s="77">
        <v>7.8940000000000001</v>
      </c>
      <c r="U5492" s="77">
        <v>22.871600000000001</v>
      </c>
      <c r="V5492" s="77">
        <v>2.1826760634311428</v>
      </c>
      <c r="AC5492" s="77">
        <v>46.27</v>
      </c>
      <c r="AD5492" s="77">
        <v>43.42</v>
      </c>
      <c r="AH5492" s="77">
        <f>IF(AND(M5492&lt;Variables!$G$6,M5492&gt;Variables!$G$5),0,1)</f>
        <v>0</v>
      </c>
      <c r="AI5492" s="77">
        <f t="shared" si="174"/>
        <v>1</v>
      </c>
      <c r="AJ5492" s="77">
        <f>IF(I5492&gt;Variables!$G$7,0,1)</f>
        <v>1</v>
      </c>
      <c r="AK5492" s="77">
        <f>IF(F5492&gt;Variables!$G$8,0,1)</f>
        <v>1</v>
      </c>
      <c r="AL5492" s="77">
        <f>IF(G5492&gt;Variables!$G$9,0,1)</f>
        <v>1</v>
      </c>
      <c r="AM5492" s="77">
        <f>IF(AND(K5492&gt;Variables!$G$10,K5492&lt;Variables!$G$11),0,1)</f>
        <v>1</v>
      </c>
      <c r="AN5492" s="77">
        <f>IF(H5492&lt;Variables!$G$13,1,0)</f>
        <v>0</v>
      </c>
      <c r="AO5492" s="77">
        <f>IF(R5492&lt;Variables!$G$12,0,1)</f>
        <v>1</v>
      </c>
      <c r="AP5492" s="78">
        <f t="shared" si="175"/>
        <v>1</v>
      </c>
      <c r="AQ5492" s="77">
        <f>IF(V5492&lt;Variables!$G$15,1,0)</f>
        <v>1</v>
      </c>
      <c r="AR5492" s="77">
        <v>0</v>
      </c>
      <c r="AS5492" s="77">
        <v>0</v>
      </c>
      <c r="AT5492" s="77">
        <v>1</v>
      </c>
      <c r="AU5492" s="77">
        <v>0</v>
      </c>
      <c r="BA5492" s="77">
        <v>-2.25</v>
      </c>
    </row>
    <row r="5493" spans="3:53" x14ac:dyDescent="0.25">
      <c r="C5493" s="77" t="s">
        <v>693</v>
      </c>
      <c r="D5493" s="77" t="s">
        <v>664</v>
      </c>
      <c r="E5493" s="77">
        <v>29.54</v>
      </c>
      <c r="F5493" s="77">
        <v>7.65</v>
      </c>
      <c r="G5493" s="77">
        <v>5.81</v>
      </c>
      <c r="H5493" s="77">
        <v>4790</v>
      </c>
      <c r="I5493" s="77">
        <v>-12.935</v>
      </c>
      <c r="J5493" s="77" t="s">
        <v>75</v>
      </c>
      <c r="K5493" s="77">
        <v>63.96</v>
      </c>
      <c r="L5493" s="77">
        <v>29.44436</v>
      </c>
      <c r="M5493" s="77">
        <v>0.25689130278261613</v>
      </c>
      <c r="N5493" s="77">
        <v>29.181495999999999</v>
      </c>
      <c r="O5493" s="77">
        <v>1.1599953614441041</v>
      </c>
      <c r="P5493" s="77">
        <v>1871000</v>
      </c>
      <c r="Q5493" s="77">
        <v>4073000</v>
      </c>
      <c r="R5493" s="77">
        <v>0.46</v>
      </c>
      <c r="S5493" s="77">
        <v>42.747999999999998</v>
      </c>
      <c r="T5493" s="77">
        <v>7.8940000000000001</v>
      </c>
      <c r="U5493" s="77">
        <v>22.871600000000001</v>
      </c>
      <c r="V5493" s="77">
        <v>2.494589473056843</v>
      </c>
      <c r="AC5493" s="77">
        <v>30.693999999999999</v>
      </c>
      <c r="AD5493" s="77">
        <v>29.25</v>
      </c>
      <c r="AH5493" s="77">
        <f>IF(AND(M5493&lt;Variables!$G$6,M5493&gt;Variables!$G$5),0,1)</f>
        <v>1</v>
      </c>
      <c r="AI5493" s="77">
        <f t="shared" si="174"/>
        <v>0</v>
      </c>
      <c r="AJ5493" s="77">
        <f>IF(I5493&gt;Variables!$G$7,0,1)</f>
        <v>1</v>
      </c>
      <c r="AK5493" s="77">
        <f>IF(F5493&gt;Variables!$G$8,0,1)</f>
        <v>1</v>
      </c>
      <c r="AL5493" s="77">
        <f>IF(G5493&gt;Variables!$G$9,0,1)</f>
        <v>1</v>
      </c>
      <c r="AM5493" s="77">
        <f>IF(AND(K5493&gt;Variables!$G$10,K5493&lt;Variables!$G$11),0,1)</f>
        <v>0</v>
      </c>
      <c r="AN5493" s="77">
        <f>IF(H5493&lt;Variables!$G$13,1,0)</f>
        <v>0</v>
      </c>
      <c r="AO5493" s="77">
        <f>IF(R5493&lt;Variables!$G$12,0,1)</f>
        <v>0</v>
      </c>
      <c r="AP5493" s="78">
        <f t="shared" si="175"/>
        <v>1</v>
      </c>
      <c r="AQ5493" s="77">
        <f>IF(V5493&lt;Variables!$G$15,1,0)</f>
        <v>1</v>
      </c>
      <c r="AR5493" s="77">
        <v>1</v>
      </c>
      <c r="AS5493" s="77">
        <v>0</v>
      </c>
      <c r="AT5493" s="77">
        <v>0</v>
      </c>
      <c r="AU5493" s="77">
        <v>0</v>
      </c>
      <c r="BA5493" s="77">
        <v>0.87</v>
      </c>
    </row>
    <row r="5494" spans="3:53" x14ac:dyDescent="0.25">
      <c r="C5494" s="77" t="s">
        <v>693</v>
      </c>
      <c r="D5494" s="77" t="s">
        <v>673</v>
      </c>
      <c r="E5494" s="77">
        <v>1.27</v>
      </c>
      <c r="F5494" s="77">
        <v>7.53</v>
      </c>
      <c r="G5494" s="77">
        <v>1.76</v>
      </c>
      <c r="H5494" s="77">
        <v>-99999</v>
      </c>
      <c r="I5494" s="77">
        <v>56.945</v>
      </c>
      <c r="J5494" s="77" t="s">
        <v>75</v>
      </c>
      <c r="K5494" s="77">
        <v>56.46</v>
      </c>
      <c r="L5494" s="77">
        <v>1.2735000000000001</v>
      </c>
      <c r="M5494" s="77">
        <v>-0.1177856301531084</v>
      </c>
      <c r="N5494" s="77">
        <v>1.287374</v>
      </c>
      <c r="O5494" s="77">
        <v>-1.1942139580261999</v>
      </c>
      <c r="P5494" s="77">
        <v>20221</v>
      </c>
      <c r="Q5494" s="77">
        <v>37842</v>
      </c>
      <c r="R5494" s="77">
        <v>0.53</v>
      </c>
      <c r="S5494" s="77">
        <v>42.747999999999998</v>
      </c>
      <c r="T5494" s="77">
        <v>7.8940000000000001</v>
      </c>
      <c r="U5494" s="77">
        <v>22.871600000000001</v>
      </c>
      <c r="V5494" s="77">
        <v>2.4391854916372191</v>
      </c>
      <c r="AC5494" s="77">
        <v>1.29</v>
      </c>
      <c r="AD5494" s="77">
        <v>1.264332</v>
      </c>
      <c r="AH5494" s="77">
        <f>IF(AND(M5494&lt;Variables!$G$6,M5494&gt;Variables!$G$5),0,1)</f>
        <v>1</v>
      </c>
      <c r="AI5494" s="77">
        <f t="shared" si="174"/>
        <v>1</v>
      </c>
      <c r="AJ5494" s="77">
        <f>IF(I5494&gt;Variables!$G$7,0,1)</f>
        <v>0</v>
      </c>
      <c r="AK5494" s="77">
        <f>IF(F5494&gt;Variables!$G$8,0,1)</f>
        <v>1</v>
      </c>
      <c r="AL5494" s="77">
        <f>IF(G5494&gt;Variables!$G$9,0,1)</f>
        <v>1</v>
      </c>
      <c r="AM5494" s="77">
        <f>IF(AND(K5494&gt;Variables!$G$10,K5494&lt;Variables!$G$11),0,1)</f>
        <v>1</v>
      </c>
      <c r="AN5494" s="77">
        <f>IF(H5494&lt;Variables!$G$13,1,0)</f>
        <v>1</v>
      </c>
      <c r="AO5494" s="77">
        <f>IF(R5494&lt;Variables!$G$12,0,1)</f>
        <v>0</v>
      </c>
      <c r="AP5494" s="78">
        <f t="shared" si="175"/>
        <v>1</v>
      </c>
      <c r="AQ5494" s="77">
        <f>IF(V5494&lt;Variables!$G$15,1,0)</f>
        <v>1</v>
      </c>
      <c r="AR5494" s="77">
        <v>0</v>
      </c>
      <c r="AS5494" s="77">
        <v>0</v>
      </c>
      <c r="AT5494" s="77">
        <v>0</v>
      </c>
      <c r="AU5494" s="77">
        <v>0</v>
      </c>
      <c r="BA5494" s="77">
        <v>0</v>
      </c>
    </row>
    <row r="5495" spans="3:53" x14ac:dyDescent="0.25">
      <c r="C5495" s="77" t="s">
        <v>693</v>
      </c>
      <c r="D5495" s="77" t="s">
        <v>694</v>
      </c>
      <c r="E5495" s="77">
        <v>47.04</v>
      </c>
      <c r="F5495" s="77">
        <v>7.34</v>
      </c>
      <c r="G5495" s="77">
        <v>5.77</v>
      </c>
      <c r="H5495" s="77">
        <v>27870</v>
      </c>
      <c r="I5495" s="77">
        <v>1.4E-2</v>
      </c>
      <c r="J5495" s="77" t="s">
        <v>75</v>
      </c>
      <c r="K5495" s="77">
        <v>75.27</v>
      </c>
      <c r="L5495" s="77">
        <v>46.290909999999997</v>
      </c>
      <c r="M5495" s="77">
        <v>1.4021975372702791</v>
      </c>
      <c r="N5495" s="77">
        <v>45.806932000000003</v>
      </c>
      <c r="O5495" s="77">
        <v>2.4735732137659898</v>
      </c>
      <c r="P5495" s="77">
        <v>16742000</v>
      </c>
      <c r="Q5495" s="77">
        <v>35883000</v>
      </c>
      <c r="R5495" s="77">
        <v>0.47</v>
      </c>
      <c r="S5495" s="77">
        <v>42.747999999999998</v>
      </c>
      <c r="T5495" s="77">
        <v>7.8940000000000001</v>
      </c>
      <c r="U5495" s="77">
        <v>22.871600000000001</v>
      </c>
      <c r="V5495" s="77">
        <v>2.4900080242883971</v>
      </c>
      <c r="AC5495" s="77">
        <v>47.454999999999998</v>
      </c>
      <c r="AD5495" s="77">
        <v>45.71</v>
      </c>
      <c r="AH5495" s="77">
        <f>IF(AND(M5495&lt;Variables!$G$6,M5495&gt;Variables!$G$5),0,1)</f>
        <v>1</v>
      </c>
      <c r="AI5495" s="77">
        <f t="shared" si="174"/>
        <v>0</v>
      </c>
      <c r="AJ5495" s="77">
        <f>IF(I5495&gt;Variables!$G$7,0,1)</f>
        <v>1</v>
      </c>
      <c r="AK5495" s="77">
        <f>IF(F5495&gt;Variables!$G$8,0,1)</f>
        <v>1</v>
      </c>
      <c r="AL5495" s="77">
        <f>IF(G5495&gt;Variables!$G$9,0,1)</f>
        <v>1</v>
      </c>
      <c r="AM5495" s="77">
        <f>IF(AND(K5495&gt;Variables!$G$10,K5495&lt;Variables!$G$11),0,1)</f>
        <v>1</v>
      </c>
      <c r="AN5495" s="77">
        <f>IF(H5495&lt;Variables!$G$13,1,0)</f>
        <v>0</v>
      </c>
      <c r="AO5495" s="77">
        <f>IF(R5495&lt;Variables!$G$12,0,1)</f>
        <v>0</v>
      </c>
      <c r="AP5495" s="78">
        <f t="shared" si="175"/>
        <v>1</v>
      </c>
      <c r="AQ5495" s="77">
        <f>IF(V5495&lt;Variables!$G$15,1,0)</f>
        <v>1</v>
      </c>
      <c r="AR5495" s="77">
        <v>0</v>
      </c>
      <c r="AS5495" s="77">
        <v>0</v>
      </c>
      <c r="AT5495" s="77">
        <v>0</v>
      </c>
      <c r="AU5495" s="77">
        <v>1</v>
      </c>
      <c r="BA5495" s="77">
        <v>-1.1299999999999999</v>
      </c>
    </row>
    <row r="5496" spans="3:53" x14ac:dyDescent="0.25">
      <c r="C5496" s="77" t="s">
        <v>693</v>
      </c>
      <c r="D5496" s="77" t="s">
        <v>196</v>
      </c>
      <c r="E5496" s="77">
        <v>50.64</v>
      </c>
      <c r="F5496" s="77">
        <v>7.13</v>
      </c>
      <c r="G5496" s="77">
        <v>6.93</v>
      </c>
      <c r="H5496" s="77">
        <v>2160</v>
      </c>
      <c r="I5496" s="77">
        <v>1577.1959999999999</v>
      </c>
      <c r="J5496" s="77" t="s">
        <v>75</v>
      </c>
      <c r="K5496" s="77">
        <v>45.87</v>
      </c>
      <c r="L5496" s="77">
        <v>50.472663636363627</v>
      </c>
      <c r="M5496" s="77">
        <v>3.4348026015170098E-2</v>
      </c>
      <c r="N5496" s="77">
        <v>51.040820588235292</v>
      </c>
      <c r="O5496" s="77">
        <v>-1.079176592161317</v>
      </c>
      <c r="P5496" s="77">
        <v>136546</v>
      </c>
      <c r="Q5496" s="77">
        <v>438877</v>
      </c>
      <c r="R5496" s="77">
        <v>0.31</v>
      </c>
      <c r="S5496" s="77">
        <v>42.747999999999998</v>
      </c>
      <c r="T5496" s="77">
        <v>7.8940000000000001</v>
      </c>
      <c r="U5496" s="77">
        <v>22.871600000000001</v>
      </c>
      <c r="V5496" s="77">
        <v>2.3237298353430198</v>
      </c>
      <c r="AC5496" s="77">
        <v>51.125</v>
      </c>
      <c r="AD5496" s="77">
        <v>48.58</v>
      </c>
      <c r="AH5496" s="77">
        <f>IF(AND(M5496&lt;Variables!$G$6,M5496&gt;Variables!$G$5),0,1)</f>
        <v>1</v>
      </c>
      <c r="AI5496" s="77">
        <f t="shared" si="174"/>
        <v>1</v>
      </c>
      <c r="AJ5496" s="77">
        <f>IF(I5496&gt;Variables!$G$7,0,1)</f>
        <v>0</v>
      </c>
      <c r="AK5496" s="77">
        <f>IF(F5496&gt;Variables!$G$8,0,1)</f>
        <v>1</v>
      </c>
      <c r="AL5496" s="77">
        <f>IF(G5496&gt;Variables!$G$9,0,1)</f>
        <v>1</v>
      </c>
      <c r="AM5496" s="77">
        <f>IF(AND(K5496&gt;Variables!$G$10,K5496&lt;Variables!$G$11),0,1)</f>
        <v>1</v>
      </c>
      <c r="AN5496" s="77">
        <f>IF(H5496&lt;Variables!$G$13,1,0)</f>
        <v>0</v>
      </c>
      <c r="AO5496" s="77">
        <f>IF(R5496&lt;Variables!$G$12,0,1)</f>
        <v>0</v>
      </c>
      <c r="AP5496" s="78">
        <f t="shared" si="175"/>
        <v>1</v>
      </c>
      <c r="AQ5496" s="77">
        <f>IF(V5496&lt;Variables!$G$15,1,0)</f>
        <v>1</v>
      </c>
      <c r="AR5496" s="77">
        <v>0</v>
      </c>
      <c r="AS5496" s="77">
        <v>0</v>
      </c>
      <c r="AT5496" s="77">
        <v>1</v>
      </c>
      <c r="AU5496" s="77">
        <v>0</v>
      </c>
      <c r="BA5496" s="77">
        <v>-0.81</v>
      </c>
    </row>
    <row r="5497" spans="3:53" x14ac:dyDescent="0.25">
      <c r="C5497" s="77" t="s">
        <v>693</v>
      </c>
      <c r="D5497" s="77" t="s">
        <v>78</v>
      </c>
      <c r="E5497" s="77">
        <v>123.02</v>
      </c>
      <c r="F5497" s="77">
        <v>37.86</v>
      </c>
      <c r="G5497" s="77">
        <v>-11.72</v>
      </c>
      <c r="H5497" s="77">
        <v>5920</v>
      </c>
      <c r="I5497" s="77">
        <v>7.0759999999999996</v>
      </c>
      <c r="J5497" s="77" t="s">
        <v>74</v>
      </c>
      <c r="K5497" s="77">
        <v>48.81</v>
      </c>
      <c r="L5497" s="77">
        <v>123.132085</v>
      </c>
      <c r="M5497" s="77">
        <v>0.47746694129316108</v>
      </c>
      <c r="N5497" s="77">
        <v>125.587934</v>
      </c>
      <c r="O5497" s="77">
        <v>-1.487351483941129</v>
      </c>
      <c r="P5497" s="77">
        <v>10911000</v>
      </c>
      <c r="Q5497" s="77">
        <v>1288000</v>
      </c>
      <c r="R5497" s="77">
        <v>8.4700000000000006</v>
      </c>
      <c r="S5497" s="77">
        <v>42.747999999999998</v>
      </c>
      <c r="T5497" s="77">
        <v>7.8940000000000001</v>
      </c>
      <c r="U5497" s="77">
        <v>22.871600000000001</v>
      </c>
      <c r="V5497" s="77">
        <v>2.3438983797128592</v>
      </c>
      <c r="AC5497" s="77">
        <v>139.44999999999999</v>
      </c>
      <c r="AD5497" s="77">
        <v>122.54179999999999</v>
      </c>
      <c r="AH5497" s="77">
        <f>IF(AND(M5497&lt;Variables!$G$6,M5497&gt;Variables!$G$5),0,1)</f>
        <v>1</v>
      </c>
      <c r="AI5497" s="77">
        <f t="shared" si="174"/>
        <v>1</v>
      </c>
      <c r="AJ5497" s="77">
        <f>IF(I5497&gt;Variables!$G$7,0,1)</f>
        <v>1</v>
      </c>
      <c r="AK5497" s="77">
        <f>IF(F5497&gt;Variables!$G$8,0,1)</f>
        <v>0</v>
      </c>
      <c r="AL5497" s="77">
        <f>IF(G5497&gt;Variables!$G$9,0,1)</f>
        <v>1</v>
      </c>
      <c r="AM5497" s="77">
        <f>IF(AND(K5497&gt;Variables!$G$10,K5497&lt;Variables!$G$11),0,1)</f>
        <v>1</v>
      </c>
      <c r="AN5497" s="77">
        <f>IF(H5497&lt;Variables!$G$13,1,0)</f>
        <v>0</v>
      </c>
      <c r="AO5497" s="77">
        <f>IF(R5497&lt;Variables!$G$12,0,1)</f>
        <v>1</v>
      </c>
      <c r="AP5497" s="78">
        <f t="shared" si="175"/>
        <v>0</v>
      </c>
      <c r="AQ5497" s="77">
        <f>IF(V5497&lt;Variables!$G$15,1,0)</f>
        <v>1</v>
      </c>
      <c r="AR5497" s="77">
        <v>1</v>
      </c>
      <c r="AS5497" s="77">
        <v>0</v>
      </c>
      <c r="AT5497" s="77">
        <v>0</v>
      </c>
      <c r="AU5497" s="77">
        <v>0</v>
      </c>
      <c r="BA5497" s="77">
        <v>2</v>
      </c>
    </row>
    <row r="5498" spans="3:53" x14ac:dyDescent="0.25">
      <c r="C5498" s="77" t="s">
        <v>693</v>
      </c>
      <c r="D5498" s="77" t="s">
        <v>662</v>
      </c>
      <c r="E5498" s="77">
        <v>8.7799999999999994</v>
      </c>
      <c r="F5498" s="77">
        <v>25.04</v>
      </c>
      <c r="G5498" s="77">
        <v>3.18</v>
      </c>
      <c r="H5498" s="77">
        <v>583.41</v>
      </c>
      <c r="I5498" s="77">
        <v>25.295999999999999</v>
      </c>
      <c r="J5498" s="77" t="s">
        <v>74</v>
      </c>
      <c r="K5498" s="77">
        <v>86.1</v>
      </c>
      <c r="L5498" s="77">
        <v>8.6810399999999994</v>
      </c>
      <c r="M5498" s="77">
        <v>0.79437486752739972</v>
      </c>
      <c r="N5498" s="77">
        <v>8.6502459999999992</v>
      </c>
      <c r="O5498" s="77">
        <v>1.153192637527312</v>
      </c>
      <c r="P5498" s="77">
        <v>3330000</v>
      </c>
      <c r="Q5498" s="77">
        <v>659720</v>
      </c>
      <c r="R5498" s="77">
        <v>5.05</v>
      </c>
      <c r="S5498" s="77">
        <v>42.747999999999998</v>
      </c>
      <c r="T5498" s="77">
        <v>7.8940000000000001</v>
      </c>
      <c r="U5498" s="77">
        <v>22.871600000000001</v>
      </c>
      <c r="V5498" s="77">
        <v>2.6375232717554571</v>
      </c>
      <c r="AC5498" s="77">
        <v>8.9700000000000006</v>
      </c>
      <c r="AD5498" s="77">
        <v>8.7101000000000006</v>
      </c>
      <c r="AH5498" s="77">
        <f>IF(AND(M5498&lt;Variables!$G$6,M5498&gt;Variables!$G$5),0,1)</f>
        <v>1</v>
      </c>
      <c r="AI5498" s="77">
        <f t="shared" si="174"/>
        <v>0</v>
      </c>
      <c r="AJ5498" s="77">
        <f>IF(I5498&gt;Variables!$G$7,0,1)</f>
        <v>1</v>
      </c>
      <c r="AK5498" s="77">
        <f>IF(F5498&gt;Variables!$G$8,0,1)</f>
        <v>0</v>
      </c>
      <c r="AL5498" s="77">
        <f>IF(G5498&gt;Variables!$G$9,0,1)</f>
        <v>1</v>
      </c>
      <c r="AM5498" s="77">
        <f>IF(AND(K5498&gt;Variables!$G$10,K5498&lt;Variables!$G$11),0,1)</f>
        <v>1</v>
      </c>
      <c r="AN5498" s="77">
        <f>IF(H5498&lt;Variables!$G$13,1,0)</f>
        <v>1</v>
      </c>
      <c r="AO5498" s="77">
        <f>IF(R5498&lt;Variables!$G$12,0,1)</f>
        <v>1</v>
      </c>
      <c r="AP5498" s="78">
        <f t="shared" si="175"/>
        <v>0</v>
      </c>
      <c r="AQ5498" s="77">
        <f>IF(V5498&lt;Variables!$G$15,1,0)</f>
        <v>1</v>
      </c>
      <c r="AR5498" s="77">
        <v>1</v>
      </c>
      <c r="AS5498" s="77">
        <v>0</v>
      </c>
      <c r="AT5498" s="77">
        <v>0</v>
      </c>
      <c r="AU5498" s="77">
        <v>0</v>
      </c>
      <c r="BA5498" s="77">
        <v>1.53</v>
      </c>
    </row>
    <row r="5499" spans="3:53" x14ac:dyDescent="0.25">
      <c r="C5499" s="77" t="s">
        <v>693</v>
      </c>
      <c r="D5499" s="77" t="s">
        <v>688</v>
      </c>
      <c r="E5499" s="77">
        <v>6.45</v>
      </c>
      <c r="F5499" s="77">
        <v>21.73</v>
      </c>
      <c r="G5499" s="77">
        <v>21.07</v>
      </c>
      <c r="H5499" s="77">
        <v>107.38</v>
      </c>
      <c r="I5499" s="77">
        <v>-0.32400000000000001</v>
      </c>
      <c r="J5499" s="77" t="s">
        <v>74</v>
      </c>
      <c r="K5499" s="77">
        <v>50.79</v>
      </c>
      <c r="L5499" s="77">
        <v>6.5660749999999997</v>
      </c>
      <c r="M5499" s="77">
        <v>-0.61794907916829445</v>
      </c>
      <c r="N5499" s="77">
        <v>6.3321440000000004</v>
      </c>
      <c r="O5499" s="77">
        <v>3.0535629006541951</v>
      </c>
      <c r="P5499" s="77">
        <v>5440000</v>
      </c>
      <c r="Q5499" s="77">
        <v>3680000</v>
      </c>
      <c r="R5499" s="77">
        <v>1.48</v>
      </c>
      <c r="S5499" s="77">
        <v>42.747999999999998</v>
      </c>
      <c r="T5499" s="77">
        <v>7.8940000000000001</v>
      </c>
      <c r="U5499" s="77">
        <v>22.871600000000001</v>
      </c>
      <c r="V5499" s="77">
        <v>2.3926609392414799</v>
      </c>
      <c r="AC5499" s="77">
        <v>7.06</v>
      </c>
      <c r="AD5499" s="77">
        <v>6</v>
      </c>
      <c r="AH5499" s="77">
        <f>IF(AND(M5499&lt;Variables!$G$6,M5499&gt;Variables!$G$5),0,1)</f>
        <v>1</v>
      </c>
      <c r="AI5499" s="77">
        <f t="shared" si="174"/>
        <v>0</v>
      </c>
      <c r="AJ5499" s="77">
        <f>IF(I5499&gt;Variables!$G$7,0,1)</f>
        <v>1</v>
      </c>
      <c r="AK5499" s="77">
        <f>IF(F5499&gt;Variables!$G$8,0,1)</f>
        <v>0</v>
      </c>
      <c r="AL5499" s="77">
        <f>IF(G5499&gt;Variables!$G$9,0,1)</f>
        <v>0</v>
      </c>
      <c r="AM5499" s="77">
        <f>IF(AND(K5499&gt;Variables!$G$10,K5499&lt;Variables!$G$11),0,1)</f>
        <v>1</v>
      </c>
      <c r="AN5499" s="77">
        <f>IF(H5499&lt;Variables!$G$13,1,0)</f>
        <v>1</v>
      </c>
      <c r="AO5499" s="77">
        <f>IF(R5499&lt;Variables!$G$12,0,1)</f>
        <v>0</v>
      </c>
      <c r="AP5499" s="78">
        <f t="shared" si="175"/>
        <v>0</v>
      </c>
      <c r="AQ5499" s="77">
        <f>IF(V5499&lt;Variables!$G$15,1,0)</f>
        <v>1</v>
      </c>
      <c r="AR5499" s="77">
        <v>1</v>
      </c>
      <c r="AS5499" s="77">
        <v>0</v>
      </c>
      <c r="AT5499" s="77">
        <v>0</v>
      </c>
      <c r="AU5499" s="77">
        <v>0</v>
      </c>
      <c r="BA5499" s="77">
        <v>2</v>
      </c>
    </row>
    <row r="5500" spans="3:53" x14ac:dyDescent="0.25">
      <c r="C5500" s="77" t="s">
        <v>693</v>
      </c>
      <c r="D5500" s="77" t="s">
        <v>687</v>
      </c>
      <c r="E5500" s="77">
        <v>87.21</v>
      </c>
      <c r="F5500" s="77">
        <v>19.07</v>
      </c>
      <c r="G5500" s="77">
        <v>-0.45</v>
      </c>
      <c r="H5500" s="77">
        <v>1440</v>
      </c>
      <c r="I5500" s="77">
        <v>0.34</v>
      </c>
      <c r="J5500" s="77" t="s">
        <v>74</v>
      </c>
      <c r="K5500" s="77">
        <v>72</v>
      </c>
      <c r="L5500" s="77">
        <v>86.785029999999978</v>
      </c>
      <c r="M5500" s="77">
        <v>0.1900903877086004</v>
      </c>
      <c r="N5500" s="77">
        <v>86.799912000000006</v>
      </c>
      <c r="O5500" s="77">
        <v>0.1729126176994242</v>
      </c>
      <c r="P5500" s="77">
        <v>625750</v>
      </c>
      <c r="Q5500" s="77">
        <v>50580</v>
      </c>
      <c r="R5500" s="77">
        <v>12.37</v>
      </c>
      <c r="S5500" s="77">
        <v>42.747999999999998</v>
      </c>
      <c r="T5500" s="77">
        <v>7.8940000000000001</v>
      </c>
      <c r="U5500" s="77">
        <v>22.871600000000001</v>
      </c>
      <c r="V5500" s="77">
        <v>2.577900067046123</v>
      </c>
      <c r="AC5500" s="77">
        <v>87.23</v>
      </c>
      <c r="AD5500" s="77">
        <v>86.8</v>
      </c>
      <c r="AH5500" s="77">
        <f>IF(AND(M5500&lt;Variables!$G$6,M5500&gt;Variables!$G$5),0,1)</f>
        <v>1</v>
      </c>
      <c r="AI5500" s="77">
        <f t="shared" si="174"/>
        <v>1</v>
      </c>
      <c r="AJ5500" s="77">
        <f>IF(I5500&gt;Variables!$G$7,0,1)</f>
        <v>1</v>
      </c>
      <c r="AK5500" s="77">
        <f>IF(F5500&gt;Variables!$G$8,0,1)</f>
        <v>0</v>
      </c>
      <c r="AL5500" s="77">
        <f>IF(G5500&gt;Variables!$G$9,0,1)</f>
        <v>1</v>
      </c>
      <c r="AM5500" s="77">
        <f>IF(AND(K5500&gt;Variables!$G$10,K5500&lt;Variables!$G$11),0,1)</f>
        <v>1</v>
      </c>
      <c r="AN5500" s="77">
        <f>IF(H5500&lt;Variables!$G$13,1,0)</f>
        <v>1</v>
      </c>
      <c r="AO5500" s="77">
        <f>IF(R5500&lt;Variables!$G$12,0,1)</f>
        <v>1</v>
      </c>
      <c r="AP5500" s="78">
        <f t="shared" si="175"/>
        <v>0</v>
      </c>
      <c r="AQ5500" s="77">
        <f>IF(V5500&lt;Variables!$G$15,1,0)</f>
        <v>1</v>
      </c>
      <c r="AR5500" s="77">
        <v>0</v>
      </c>
      <c r="AS5500" s="77">
        <v>0</v>
      </c>
      <c r="AT5500" s="77">
        <v>0</v>
      </c>
      <c r="AU5500" s="77">
        <v>1</v>
      </c>
      <c r="BA5500" s="77">
        <v>-0.41</v>
      </c>
    </row>
    <row r="5501" spans="3:53" x14ac:dyDescent="0.25">
      <c r="C5501" s="77" t="s">
        <v>693</v>
      </c>
      <c r="D5501" s="77" t="s">
        <v>661</v>
      </c>
      <c r="E5501" s="77">
        <v>50.65</v>
      </c>
      <c r="F5501" s="77">
        <v>17.579999999999998</v>
      </c>
      <c r="G5501" s="77">
        <v>16.899999999999999</v>
      </c>
      <c r="H5501" s="77">
        <v>1770</v>
      </c>
      <c r="I5501" s="77">
        <v>0.39800000000000002</v>
      </c>
      <c r="J5501" s="77" t="s">
        <v>74</v>
      </c>
      <c r="K5501" s="77">
        <v>73.12</v>
      </c>
      <c r="L5501" s="77">
        <v>49.565455</v>
      </c>
      <c r="M5501" s="77">
        <v>2.2688079833020751</v>
      </c>
      <c r="N5501" s="77">
        <v>48.240756000000012</v>
      </c>
      <c r="O5501" s="77">
        <v>5.0771260715731428</v>
      </c>
      <c r="P5501" s="77">
        <v>3354000</v>
      </c>
      <c r="Q5501" s="77">
        <v>2052000</v>
      </c>
      <c r="R5501" s="77">
        <v>1.63</v>
      </c>
      <c r="S5501" s="77">
        <v>42.747999999999998</v>
      </c>
      <c r="T5501" s="77">
        <v>7.8940000000000001</v>
      </c>
      <c r="U5501" s="77">
        <v>22.871600000000001</v>
      </c>
      <c r="V5501" s="77">
        <v>2.396044612856596</v>
      </c>
      <c r="AC5501" s="77">
        <v>53.69</v>
      </c>
      <c r="AD5501" s="77">
        <v>50.3</v>
      </c>
      <c r="AH5501" s="77">
        <f>IF(AND(M5501&lt;Variables!$G$6,M5501&gt;Variables!$G$5),0,1)</f>
        <v>1</v>
      </c>
      <c r="AI5501" s="77">
        <f t="shared" si="174"/>
        <v>0</v>
      </c>
      <c r="AJ5501" s="77">
        <f>IF(I5501&gt;Variables!$G$7,0,1)</f>
        <v>1</v>
      </c>
      <c r="AK5501" s="77">
        <f>IF(F5501&gt;Variables!$G$8,0,1)</f>
        <v>0</v>
      </c>
      <c r="AL5501" s="77">
        <f>IF(G5501&gt;Variables!$G$9,0,1)</f>
        <v>0</v>
      </c>
      <c r="AM5501" s="77">
        <f>IF(AND(K5501&gt;Variables!$G$10,K5501&lt;Variables!$G$11),0,1)</f>
        <v>1</v>
      </c>
      <c r="AN5501" s="77">
        <f>IF(H5501&lt;Variables!$G$13,1,0)</f>
        <v>0</v>
      </c>
      <c r="AO5501" s="77">
        <f>IF(R5501&lt;Variables!$G$12,0,1)</f>
        <v>0</v>
      </c>
      <c r="AP5501" s="78">
        <f t="shared" si="175"/>
        <v>0</v>
      </c>
      <c r="AQ5501" s="77">
        <f>IF(V5501&lt;Variables!$G$15,1,0)</f>
        <v>1</v>
      </c>
      <c r="AR5501" s="77">
        <v>1</v>
      </c>
      <c r="AS5501" s="77">
        <v>0</v>
      </c>
      <c r="AT5501" s="77">
        <v>0</v>
      </c>
      <c r="AU5501" s="77">
        <v>0</v>
      </c>
      <c r="BA5501" s="77">
        <v>2</v>
      </c>
    </row>
    <row r="5502" spans="3:53" x14ac:dyDescent="0.25">
      <c r="C5502" s="77" t="s">
        <v>693</v>
      </c>
      <c r="D5502" s="77" t="s">
        <v>581</v>
      </c>
      <c r="E5502" s="77">
        <v>106.49</v>
      </c>
      <c r="F5502" s="77">
        <v>12.95</v>
      </c>
      <c r="G5502" s="77">
        <v>-3.89</v>
      </c>
      <c r="H5502" s="77">
        <v>5880</v>
      </c>
      <c r="I5502" s="77">
        <v>43.22</v>
      </c>
      <c r="J5502" s="77" t="s">
        <v>74</v>
      </c>
      <c r="K5502" s="77">
        <v>44.35</v>
      </c>
      <c r="L5502" s="77">
        <v>106.11924999999999</v>
      </c>
      <c r="M5502" s="77">
        <v>7.609363993809698E-2</v>
      </c>
      <c r="N5502" s="77">
        <v>107.40886399999999</v>
      </c>
      <c r="O5502" s="77">
        <v>-1.1254788059205161</v>
      </c>
      <c r="P5502" s="77">
        <v>1686000</v>
      </c>
      <c r="Q5502" s="77">
        <v>826738</v>
      </c>
      <c r="R5502" s="77">
        <v>2.04</v>
      </c>
      <c r="S5502" s="77">
        <v>42.747999999999998</v>
      </c>
      <c r="T5502" s="77">
        <v>7.8940000000000001</v>
      </c>
      <c r="U5502" s="77">
        <v>22.871600000000001</v>
      </c>
      <c r="V5502" s="77">
        <v>2.307729200503208</v>
      </c>
      <c r="AC5502" s="77">
        <v>110</v>
      </c>
      <c r="AD5502" s="77">
        <v>105.754</v>
      </c>
      <c r="AH5502" s="77">
        <f>IF(AND(M5502&lt;Variables!$G$6,M5502&gt;Variables!$G$5),0,1)</f>
        <v>1</v>
      </c>
      <c r="AI5502" s="77">
        <f t="shared" si="174"/>
        <v>1</v>
      </c>
      <c r="AJ5502" s="77">
        <f>IF(I5502&gt;Variables!$G$7,0,1)</f>
        <v>1</v>
      </c>
      <c r="AK5502" s="77">
        <f>IF(F5502&gt;Variables!$G$8,0,1)</f>
        <v>0</v>
      </c>
      <c r="AL5502" s="77">
        <f>IF(G5502&gt;Variables!$G$9,0,1)</f>
        <v>1</v>
      </c>
      <c r="AM5502" s="77">
        <f>IF(AND(K5502&gt;Variables!$G$10,K5502&lt;Variables!$G$11),0,1)</f>
        <v>1</v>
      </c>
      <c r="AN5502" s="77">
        <f>IF(H5502&lt;Variables!$G$13,1,0)</f>
        <v>0</v>
      </c>
      <c r="AO5502" s="77">
        <f>IF(R5502&lt;Variables!$G$12,0,1)</f>
        <v>0</v>
      </c>
      <c r="AP5502" s="78">
        <f t="shared" si="175"/>
        <v>0</v>
      </c>
      <c r="AQ5502" s="77">
        <f>IF(V5502&lt;Variables!$G$15,1,0)</f>
        <v>1</v>
      </c>
      <c r="AR5502" s="77">
        <v>0</v>
      </c>
      <c r="AS5502" s="77">
        <v>1</v>
      </c>
      <c r="AT5502" s="77">
        <v>0</v>
      </c>
      <c r="AU5502" s="77">
        <v>0</v>
      </c>
      <c r="BA5502" s="77">
        <v>0.7</v>
      </c>
    </row>
    <row r="5503" spans="3:53" x14ac:dyDescent="0.25">
      <c r="C5503" s="77" t="s">
        <v>693</v>
      </c>
      <c r="D5503" s="77" t="s">
        <v>649</v>
      </c>
      <c r="E5503" s="77">
        <v>66.2</v>
      </c>
      <c r="F5503" s="77">
        <v>12.15</v>
      </c>
      <c r="G5503" s="77">
        <v>9.9499999999999993</v>
      </c>
      <c r="H5503" s="77">
        <v>4150</v>
      </c>
      <c r="I5503" s="77">
        <v>-7.1760000000000002</v>
      </c>
      <c r="J5503" s="77" t="s">
        <v>74</v>
      </c>
      <c r="K5503" s="77">
        <v>72.7</v>
      </c>
      <c r="L5503" s="77">
        <v>65.085435000000004</v>
      </c>
      <c r="M5503" s="77">
        <v>1.356470921643214</v>
      </c>
      <c r="N5503" s="77">
        <v>64.109605999999999</v>
      </c>
      <c r="O5503" s="77">
        <v>2.899244147593107</v>
      </c>
      <c r="P5503" s="77">
        <v>2639000</v>
      </c>
      <c r="Q5503" s="77">
        <v>2787000</v>
      </c>
      <c r="R5503" s="77">
        <v>0.95</v>
      </c>
      <c r="S5503" s="77">
        <v>42.747999999999998</v>
      </c>
      <c r="T5503" s="77">
        <v>7.8940000000000001</v>
      </c>
      <c r="U5503" s="77">
        <v>22.871600000000001</v>
      </c>
      <c r="V5503" s="77">
        <v>2.477976777944559</v>
      </c>
      <c r="AC5503" s="77">
        <v>68.37</v>
      </c>
      <c r="AD5503" s="77">
        <v>65.180000000000007</v>
      </c>
      <c r="AH5503" s="77">
        <f>IF(AND(M5503&lt;Variables!$G$6,M5503&gt;Variables!$G$5),0,1)</f>
        <v>1</v>
      </c>
      <c r="AI5503" s="77">
        <f t="shared" si="174"/>
        <v>0</v>
      </c>
      <c r="AJ5503" s="77">
        <f>IF(I5503&gt;Variables!$G$7,0,1)</f>
        <v>1</v>
      </c>
      <c r="AK5503" s="77">
        <f>IF(F5503&gt;Variables!$G$8,0,1)</f>
        <v>0</v>
      </c>
      <c r="AL5503" s="77">
        <f>IF(G5503&gt;Variables!$G$9,0,1)</f>
        <v>1</v>
      </c>
      <c r="AM5503" s="77">
        <f>IF(AND(K5503&gt;Variables!$G$10,K5503&lt;Variables!$G$11),0,1)</f>
        <v>1</v>
      </c>
      <c r="AN5503" s="77">
        <f>IF(H5503&lt;Variables!$G$13,1,0)</f>
        <v>0</v>
      </c>
      <c r="AO5503" s="77">
        <f>IF(R5503&lt;Variables!$G$12,0,1)</f>
        <v>0</v>
      </c>
      <c r="AP5503" s="78">
        <f t="shared" si="175"/>
        <v>0</v>
      </c>
      <c r="AQ5503" s="77">
        <f>IF(V5503&lt;Variables!$G$15,1,0)</f>
        <v>1</v>
      </c>
      <c r="AR5503" s="77">
        <v>1</v>
      </c>
      <c r="AS5503" s="77">
        <v>0</v>
      </c>
      <c r="AT5503" s="77">
        <v>0</v>
      </c>
      <c r="AU5503" s="77">
        <v>0</v>
      </c>
      <c r="BA5503" s="77">
        <v>0.52</v>
      </c>
    </row>
    <row r="5504" spans="3:53" x14ac:dyDescent="0.25">
      <c r="C5504" s="77" t="s">
        <v>693</v>
      </c>
      <c r="D5504" s="77" t="s">
        <v>536</v>
      </c>
      <c r="E5504" s="77">
        <v>26.78</v>
      </c>
      <c r="F5504" s="77">
        <v>9.34</v>
      </c>
      <c r="G5504" s="77">
        <v>9.25</v>
      </c>
      <c r="H5504" s="77">
        <v>2140</v>
      </c>
      <c r="I5504" s="77">
        <v>-19.079999999999998</v>
      </c>
      <c r="J5504" s="77" t="s">
        <v>74</v>
      </c>
      <c r="K5504" s="77">
        <v>45.75</v>
      </c>
      <c r="L5504" s="77">
        <v>26.955590000000001</v>
      </c>
      <c r="M5504" s="77">
        <v>-0.54011060414556722</v>
      </c>
      <c r="N5504" s="77">
        <v>26.725376000000001</v>
      </c>
      <c r="O5504" s="77">
        <v>0.31664287903751698</v>
      </c>
      <c r="P5504" s="77">
        <v>686402</v>
      </c>
      <c r="Q5504" s="77">
        <v>2899000</v>
      </c>
      <c r="R5504" s="77">
        <v>0.24</v>
      </c>
      <c r="S5504" s="77">
        <v>42.747999999999998</v>
      </c>
      <c r="T5504" s="77">
        <v>7.8940000000000001</v>
      </c>
      <c r="U5504" s="77">
        <v>22.871600000000001</v>
      </c>
      <c r="V5504" s="77">
        <v>2.3303835581525019</v>
      </c>
      <c r="AC5504" s="77">
        <v>27.09</v>
      </c>
      <c r="AD5504" s="77">
        <v>24.96</v>
      </c>
      <c r="AH5504" s="77">
        <f>IF(AND(M5504&lt;Variables!$G$6,M5504&gt;Variables!$G$5),0,1)</f>
        <v>1</v>
      </c>
      <c r="AI5504" s="77">
        <f t="shared" si="174"/>
        <v>0</v>
      </c>
      <c r="AJ5504" s="77">
        <f>IF(I5504&gt;Variables!$G$7,0,1)</f>
        <v>1</v>
      </c>
      <c r="AK5504" s="77">
        <f>IF(F5504&gt;Variables!$G$8,0,1)</f>
        <v>0</v>
      </c>
      <c r="AL5504" s="77">
        <f>IF(G5504&gt;Variables!$G$9,0,1)</f>
        <v>1</v>
      </c>
      <c r="AM5504" s="77">
        <f>IF(AND(K5504&gt;Variables!$G$10,K5504&lt;Variables!$G$11),0,1)</f>
        <v>1</v>
      </c>
      <c r="AN5504" s="77">
        <f>IF(H5504&lt;Variables!$G$13,1,0)</f>
        <v>0</v>
      </c>
      <c r="AO5504" s="77">
        <f>IF(R5504&lt;Variables!$G$12,0,1)</f>
        <v>0</v>
      </c>
      <c r="AP5504" s="78">
        <f t="shared" si="175"/>
        <v>0</v>
      </c>
      <c r="AQ5504" s="77">
        <f>IF(V5504&lt;Variables!$G$15,1,0)</f>
        <v>1</v>
      </c>
      <c r="AR5504" s="77">
        <v>0</v>
      </c>
      <c r="AS5504" s="77">
        <v>0</v>
      </c>
      <c r="AT5504" s="77">
        <v>1</v>
      </c>
      <c r="AU5504" s="77">
        <v>0</v>
      </c>
      <c r="BA5504" s="77">
        <v>-0.9</v>
      </c>
    </row>
    <row r="5505" spans="3:53" x14ac:dyDescent="0.25">
      <c r="C5505" s="77" t="s">
        <v>693</v>
      </c>
      <c r="D5505" s="77" t="s">
        <v>667</v>
      </c>
      <c r="E5505" s="77">
        <v>85.97</v>
      </c>
      <c r="F5505" s="77">
        <v>79.06</v>
      </c>
      <c r="G5505" s="77">
        <v>0.65</v>
      </c>
      <c r="H5505" s="77">
        <v>-99999</v>
      </c>
      <c r="I5505" s="77">
        <v>7.5999999999999998E-2</v>
      </c>
      <c r="J5505" s="77" t="s">
        <v>74</v>
      </c>
      <c r="K5505" s="77">
        <v>81.03</v>
      </c>
      <c r="L5505" s="77">
        <v>85.837500000000006</v>
      </c>
      <c r="M5505" s="77">
        <v>-4.3687199650512328E-2</v>
      </c>
      <c r="N5505" s="77">
        <v>85.980671428571426</v>
      </c>
      <c r="O5505" s="77">
        <v>-0.21013028343413481</v>
      </c>
      <c r="P5505" s="77">
        <v>30787</v>
      </c>
      <c r="Q5505" s="77">
        <v>530</v>
      </c>
      <c r="R5505" s="77">
        <v>58.09</v>
      </c>
      <c r="S5505" s="77">
        <v>42.747999999999998</v>
      </c>
      <c r="T5505" s="77">
        <v>7.8940000000000001</v>
      </c>
      <c r="U5505" s="77">
        <v>22.871600000000001</v>
      </c>
      <c r="V5505" s="77">
        <v>2.693521679860202</v>
      </c>
      <c r="AC5505" s="77">
        <v>86.5</v>
      </c>
      <c r="AD5505" s="77">
        <v>85.62</v>
      </c>
      <c r="AH5505" s="77">
        <f>IF(AND(M5505&lt;Variables!$G$6,M5505&gt;Variables!$G$5),0,1)</f>
        <v>1</v>
      </c>
      <c r="AI5505" s="77">
        <f t="shared" si="174"/>
        <v>1</v>
      </c>
      <c r="AJ5505" s="77">
        <f>IF(I5505&gt;Variables!$G$7,0,1)</f>
        <v>1</v>
      </c>
      <c r="AK5505" s="77">
        <f>IF(F5505&gt;Variables!$G$8,0,1)</f>
        <v>0</v>
      </c>
      <c r="AL5505" s="77">
        <f>IF(G5505&gt;Variables!$G$9,0,1)</f>
        <v>1</v>
      </c>
      <c r="AM5505" s="77">
        <f>IF(AND(K5505&gt;Variables!$G$10,K5505&lt;Variables!$G$11),0,1)</f>
        <v>1</v>
      </c>
      <c r="AN5505" s="77">
        <f>IF(H5505&lt;Variables!$G$13,1,0)</f>
        <v>1</v>
      </c>
      <c r="AO5505" s="77">
        <f>IF(R5505&lt;Variables!$G$12,0,1)</f>
        <v>1</v>
      </c>
      <c r="AP5505" s="78">
        <f t="shared" si="175"/>
        <v>0</v>
      </c>
      <c r="AQ5505" s="77">
        <f>IF(V5505&lt;Variables!$G$15,1,0)</f>
        <v>1</v>
      </c>
      <c r="AR5505" s="77">
        <v>0</v>
      </c>
      <c r="AS5505" s="77">
        <v>0</v>
      </c>
      <c r="AT5505" s="77">
        <v>0</v>
      </c>
      <c r="AU5505" s="77">
        <v>0</v>
      </c>
      <c r="BA5505" s="77">
        <v>0</v>
      </c>
    </row>
    <row r="5506" spans="3:53" x14ac:dyDescent="0.25">
      <c r="C5506" s="77" t="s">
        <v>693</v>
      </c>
      <c r="D5506" s="77" t="s">
        <v>695</v>
      </c>
      <c r="E5506" s="77">
        <v>3</v>
      </c>
      <c r="F5506" s="77">
        <v>12.78</v>
      </c>
      <c r="G5506" s="77">
        <v>9.02</v>
      </c>
      <c r="H5506" s="77">
        <v>-99999</v>
      </c>
      <c r="I5506" s="77">
        <v>-8.0869999999999997</v>
      </c>
      <c r="J5506" s="77" t="s">
        <v>75</v>
      </c>
      <c r="K5506" s="77">
        <v>68.48</v>
      </c>
      <c r="L5506" s="77">
        <v>2.9</v>
      </c>
      <c r="M5506" s="77">
        <v>0</v>
      </c>
      <c r="N5506" s="77">
        <v>2.86</v>
      </c>
      <c r="O5506" s="77">
        <v>1.3986013986014001</v>
      </c>
      <c r="P5506" s="77">
        <v>26959</v>
      </c>
      <c r="Q5506" s="77">
        <v>9857</v>
      </c>
      <c r="R5506" s="77">
        <v>2.74</v>
      </c>
      <c r="S5506" s="77">
        <v>42.747999999999998</v>
      </c>
      <c r="T5506" s="77">
        <v>7.8940000000000001</v>
      </c>
      <c r="U5506" s="77">
        <v>22.871600000000001</v>
      </c>
      <c r="V5506" s="77">
        <v>2.5584528</v>
      </c>
      <c r="AC5506" s="77">
        <v>3.16</v>
      </c>
      <c r="AD5506" s="77">
        <v>2.8</v>
      </c>
      <c r="AH5506" s="77">
        <f>IF(AND(M5506&lt;Variables!$G$6,M5506&gt;Variables!$G$5),0,1)</f>
        <v>1</v>
      </c>
      <c r="AI5506" s="77">
        <f t="shared" si="174"/>
        <v>0</v>
      </c>
      <c r="AJ5506" s="77">
        <f>IF(I5506&gt;Variables!$G$7,0,1)</f>
        <v>1</v>
      </c>
      <c r="AK5506" s="77">
        <f>IF(F5506&gt;Variables!$G$8,0,1)</f>
        <v>0</v>
      </c>
      <c r="AL5506" s="77">
        <f>IF(G5506&gt;Variables!$G$9,0,1)</f>
        <v>1</v>
      </c>
      <c r="AM5506" s="77">
        <f>IF(AND(K5506&gt;Variables!$G$10,K5506&lt;Variables!$G$11),0,1)</f>
        <v>0</v>
      </c>
      <c r="AN5506" s="77">
        <f>IF(H5506&lt;Variables!$G$13,1,0)</f>
        <v>1</v>
      </c>
      <c r="AO5506" s="77">
        <f>IF(R5506&lt;Variables!$G$12,0,1)</f>
        <v>1</v>
      </c>
      <c r="AP5506" s="78">
        <f t="shared" si="175"/>
        <v>1</v>
      </c>
      <c r="AQ5506" s="77">
        <f>IF(V5506&lt;Variables!$G$15,1,0)</f>
        <v>1</v>
      </c>
      <c r="AR5506" s="77">
        <v>0</v>
      </c>
      <c r="AS5506" s="77">
        <v>0</v>
      </c>
      <c r="AT5506" s="77">
        <v>1</v>
      </c>
      <c r="AU5506" s="77">
        <v>0</v>
      </c>
      <c r="BA5506" s="77">
        <v>-2.25</v>
      </c>
    </row>
    <row r="5507" spans="3:53" x14ac:dyDescent="0.25">
      <c r="C5507" s="77" t="s">
        <v>693</v>
      </c>
      <c r="D5507" s="77" t="s">
        <v>176</v>
      </c>
      <c r="E5507" s="77">
        <v>43.24</v>
      </c>
      <c r="F5507" s="77">
        <v>8.1999999999999993</v>
      </c>
      <c r="G5507" s="77">
        <v>8.3699999999999992</v>
      </c>
      <c r="H5507" s="77">
        <v>2140</v>
      </c>
      <c r="I5507" s="77">
        <v>11.907999999999999</v>
      </c>
      <c r="J5507" s="77" t="s">
        <v>74</v>
      </c>
      <c r="K5507" s="77">
        <v>59.18</v>
      </c>
      <c r="L5507" s="77">
        <v>42.806724999999993</v>
      </c>
      <c r="M5507" s="77">
        <v>0.73020068692481566</v>
      </c>
      <c r="N5507" s="77">
        <v>42.50835</v>
      </c>
      <c r="O5507" s="77">
        <v>1.4372470349943069</v>
      </c>
      <c r="P5507" s="77">
        <v>1421000</v>
      </c>
      <c r="Q5507" s="77">
        <v>2594000</v>
      </c>
      <c r="R5507" s="77">
        <v>0.55000000000000004</v>
      </c>
      <c r="S5507" s="77">
        <v>42.747999999999998</v>
      </c>
      <c r="T5507" s="77">
        <v>7.8940000000000001</v>
      </c>
      <c r="U5507" s="77">
        <v>22.871600000000001</v>
      </c>
      <c r="V5507" s="77">
        <v>2.4237606183603142</v>
      </c>
      <c r="AC5507" s="77">
        <v>44.6</v>
      </c>
      <c r="AD5507" s="77">
        <v>42.82</v>
      </c>
      <c r="AH5507" s="77">
        <f>IF(AND(M5507&lt;Variables!$G$6,M5507&gt;Variables!$G$5),0,1)</f>
        <v>1</v>
      </c>
      <c r="AI5507" s="77">
        <f t="shared" si="174"/>
        <v>0</v>
      </c>
      <c r="AJ5507" s="77">
        <f>IF(I5507&gt;Variables!$G$7,0,1)</f>
        <v>1</v>
      </c>
      <c r="AK5507" s="77">
        <f>IF(F5507&gt;Variables!$G$8,0,1)</f>
        <v>1</v>
      </c>
      <c r="AL5507" s="77">
        <f>IF(G5507&gt;Variables!$G$9,0,1)</f>
        <v>1</v>
      </c>
      <c r="AM5507" s="77">
        <f>IF(AND(K5507&gt;Variables!$G$10,K5507&lt;Variables!$G$11),0,1)</f>
        <v>1</v>
      </c>
      <c r="AN5507" s="77">
        <f>IF(H5507&lt;Variables!$G$13,1,0)</f>
        <v>0</v>
      </c>
      <c r="AO5507" s="77">
        <f>IF(R5507&lt;Variables!$G$12,0,1)</f>
        <v>0</v>
      </c>
      <c r="AP5507" s="78">
        <f t="shared" si="175"/>
        <v>0</v>
      </c>
      <c r="AQ5507" s="77">
        <f>IF(V5507&lt;Variables!$G$15,1,0)</f>
        <v>1</v>
      </c>
      <c r="AR5507" s="77">
        <v>0</v>
      </c>
      <c r="AS5507" s="77">
        <v>0</v>
      </c>
      <c r="AT5507" s="77">
        <v>1</v>
      </c>
      <c r="AU5507" s="77">
        <v>0</v>
      </c>
      <c r="BA5507" s="77">
        <v>-0.77</v>
      </c>
    </row>
    <row r="5508" spans="3:53" x14ac:dyDescent="0.25">
      <c r="C5508" s="77" t="s">
        <v>693</v>
      </c>
      <c r="D5508" s="77" t="s">
        <v>670</v>
      </c>
      <c r="E5508" s="77">
        <v>12.23</v>
      </c>
      <c r="F5508" s="77">
        <v>9.91</v>
      </c>
      <c r="G5508" s="77">
        <v>-3.13</v>
      </c>
      <c r="H5508" s="77">
        <v>-99999</v>
      </c>
      <c r="I5508" s="77">
        <v>484.06400000000002</v>
      </c>
      <c r="J5508" s="77" t="s">
        <v>75</v>
      </c>
      <c r="K5508" s="77">
        <v>78.510000000000005</v>
      </c>
      <c r="L5508" s="77">
        <v>-99999</v>
      </c>
      <c r="M5508" s="77">
        <v>-99999</v>
      </c>
      <c r="N5508" s="77">
        <v>12.09</v>
      </c>
      <c r="O5508" s="77">
        <v>0</v>
      </c>
      <c r="P5508" s="77">
        <v>151946</v>
      </c>
      <c r="Q5508" s="77">
        <v>18826</v>
      </c>
      <c r="R5508" s="77">
        <v>8.07</v>
      </c>
      <c r="S5508" s="77">
        <v>42.747999999999998</v>
      </c>
      <c r="T5508" s="77">
        <v>7.8940000000000001</v>
      </c>
      <c r="U5508" s="77">
        <v>22.871600000000001</v>
      </c>
      <c r="V5508" s="77">
        <v>-99999</v>
      </c>
      <c r="AC5508" s="77">
        <v>12.19</v>
      </c>
      <c r="AD5508" s="77">
        <v>11.93</v>
      </c>
      <c r="AH5508" s="77">
        <f>IF(AND(M5508&lt;Variables!$G$6,M5508&gt;Variables!$G$5),0,1)</f>
        <v>1</v>
      </c>
      <c r="AI5508" s="77">
        <f t="shared" si="174"/>
        <v>1</v>
      </c>
      <c r="AJ5508" s="77">
        <f>IF(I5508&gt;Variables!$G$7,0,1)</f>
        <v>0</v>
      </c>
      <c r="AK5508" s="77">
        <f>IF(F5508&gt;Variables!$G$8,0,1)</f>
        <v>0</v>
      </c>
      <c r="AL5508" s="77">
        <f>IF(G5508&gt;Variables!$G$9,0,1)</f>
        <v>1</v>
      </c>
      <c r="AM5508" s="77">
        <f>IF(AND(K5508&gt;Variables!$G$10,K5508&lt;Variables!$G$11),0,1)</f>
        <v>1</v>
      </c>
      <c r="AN5508" s="77">
        <f>IF(H5508&lt;Variables!$G$13,1,0)</f>
        <v>1</v>
      </c>
      <c r="AO5508" s="77">
        <f>IF(R5508&lt;Variables!$G$12,0,1)</f>
        <v>1</v>
      </c>
      <c r="AP5508" s="78">
        <f t="shared" si="175"/>
        <v>1</v>
      </c>
      <c r="AQ5508" s="77">
        <f>IF(V5508&lt;Variables!$G$15,1,0)</f>
        <v>1</v>
      </c>
      <c r="AR5508" s="77">
        <v>0</v>
      </c>
      <c r="AS5508" s="77">
        <v>0</v>
      </c>
      <c r="AT5508" s="77">
        <v>1</v>
      </c>
      <c r="AU5508" s="77">
        <v>0</v>
      </c>
      <c r="BA5508" s="77">
        <v>-2.25</v>
      </c>
    </row>
    <row r="5509" spans="3:53" x14ac:dyDescent="0.25">
      <c r="C5509" s="77" t="s">
        <v>693</v>
      </c>
      <c r="D5509" s="77" t="s">
        <v>692</v>
      </c>
      <c r="E5509" s="77">
        <v>0.35</v>
      </c>
      <c r="F5509" s="77">
        <v>110.25</v>
      </c>
      <c r="G5509" s="77">
        <v>5900</v>
      </c>
      <c r="H5509" s="77">
        <v>-99999</v>
      </c>
      <c r="I5509" s="77">
        <v>-15.946999999999999</v>
      </c>
      <c r="J5509" s="77" t="s">
        <v>75</v>
      </c>
      <c r="K5509" s="77">
        <v>-99999</v>
      </c>
      <c r="L5509" s="77">
        <v>0.42</v>
      </c>
      <c r="M5509" s="77">
        <v>0</v>
      </c>
      <c r="N5509" s="77">
        <v>0.36795</v>
      </c>
      <c r="O5509" s="77">
        <v>14.1459437423563</v>
      </c>
      <c r="P5509" s="77">
        <v>36202</v>
      </c>
      <c r="Q5509" s="77">
        <v>20514</v>
      </c>
      <c r="R5509" s="77">
        <v>1.76</v>
      </c>
      <c r="S5509" s="77">
        <v>42.747999999999998</v>
      </c>
      <c r="T5509" s="77">
        <v>7.8940000000000001</v>
      </c>
      <c r="U5509" s="77">
        <v>22.871600000000001</v>
      </c>
      <c r="V5509" s="77">
        <v>-99999</v>
      </c>
      <c r="AC5509" s="77">
        <v>0.35</v>
      </c>
      <c r="AD5509" s="77">
        <v>0.34</v>
      </c>
      <c r="AH5509" s="77">
        <f>IF(AND(M5509&lt;Variables!$G$6,M5509&gt;Variables!$G$5),0,1)</f>
        <v>1</v>
      </c>
      <c r="AI5509" s="77">
        <f t="shared" si="174"/>
        <v>0</v>
      </c>
      <c r="AJ5509" s="77">
        <f>IF(I5509&gt;Variables!$G$7,0,1)</f>
        <v>1</v>
      </c>
      <c r="AK5509" s="77">
        <f>IF(F5509&gt;Variables!$G$8,0,1)</f>
        <v>0</v>
      </c>
      <c r="AL5509" s="77">
        <f>IF(G5509&gt;Variables!$G$9,0,1)</f>
        <v>0</v>
      </c>
      <c r="AM5509" s="77">
        <f>IF(AND(K5509&gt;Variables!$G$10,K5509&lt;Variables!$G$11),0,1)</f>
        <v>1</v>
      </c>
      <c r="AN5509" s="77">
        <f>IF(H5509&lt;Variables!$G$13,1,0)</f>
        <v>1</v>
      </c>
      <c r="AO5509" s="77">
        <f>IF(R5509&lt;Variables!$G$12,0,1)</f>
        <v>0</v>
      </c>
      <c r="AP5509" s="78">
        <f t="shared" si="175"/>
        <v>1</v>
      </c>
      <c r="AQ5509" s="77">
        <f>IF(V5509&lt;Variables!$G$15,1,0)</f>
        <v>1</v>
      </c>
      <c r="AR5509" s="77">
        <v>0</v>
      </c>
      <c r="AS5509" s="77">
        <v>0</v>
      </c>
      <c r="AT5509" s="77">
        <v>1</v>
      </c>
      <c r="AU5509" s="77">
        <v>0</v>
      </c>
      <c r="BA5509" s="77">
        <v>-2.25</v>
      </c>
    </row>
    <row r="5510" spans="3:53" x14ac:dyDescent="0.25">
      <c r="C5510" s="77" t="s">
        <v>693</v>
      </c>
      <c r="D5510" s="77" t="s">
        <v>660</v>
      </c>
      <c r="E5510" s="77">
        <v>16.88</v>
      </c>
      <c r="F5510" s="77">
        <v>8.39</v>
      </c>
      <c r="G5510" s="77">
        <v>7.9</v>
      </c>
      <c r="H5510" s="77">
        <v>1910</v>
      </c>
      <c r="I5510" s="77">
        <v>1.252</v>
      </c>
      <c r="J5510" s="77" t="s">
        <v>74</v>
      </c>
      <c r="K5510" s="77">
        <v>48.87</v>
      </c>
      <c r="L5510" s="77">
        <v>16.868230000000001</v>
      </c>
      <c r="M5510" s="77">
        <v>0.36619135499100502</v>
      </c>
      <c r="N5510" s="77">
        <v>17.126965999999999</v>
      </c>
      <c r="O5510" s="77">
        <v>-1.150034396051232</v>
      </c>
      <c r="P5510" s="77">
        <v>26148000</v>
      </c>
      <c r="Q5510" s="77">
        <v>18330000</v>
      </c>
      <c r="R5510" s="77">
        <v>1.43</v>
      </c>
      <c r="S5510" s="77">
        <v>42.747999999999998</v>
      </c>
      <c r="T5510" s="77">
        <v>7.8940000000000001</v>
      </c>
      <c r="U5510" s="77">
        <v>22.871600000000001</v>
      </c>
      <c r="V5510" s="77">
        <v>2.3469672682857659</v>
      </c>
      <c r="AC5510" s="77">
        <v>17.5</v>
      </c>
      <c r="AD5510" s="77">
        <v>16.350000000000001</v>
      </c>
      <c r="AH5510" s="77">
        <f>IF(AND(M5510&lt;Variables!$G$6,M5510&gt;Variables!$G$5),0,1)</f>
        <v>1</v>
      </c>
      <c r="AI5510" s="77">
        <f t="shared" si="174"/>
        <v>1</v>
      </c>
      <c r="AJ5510" s="77">
        <f>IF(I5510&gt;Variables!$G$7,0,1)</f>
        <v>1</v>
      </c>
      <c r="AK5510" s="77">
        <f>IF(F5510&gt;Variables!$G$8,0,1)</f>
        <v>1</v>
      </c>
      <c r="AL5510" s="77">
        <f>IF(G5510&gt;Variables!$G$9,0,1)</f>
        <v>1</v>
      </c>
      <c r="AM5510" s="77">
        <f>IF(AND(K5510&gt;Variables!$G$10,K5510&lt;Variables!$G$11),0,1)</f>
        <v>1</v>
      </c>
      <c r="AN5510" s="77">
        <f>IF(H5510&lt;Variables!$G$13,1,0)</f>
        <v>0</v>
      </c>
      <c r="AO5510" s="77">
        <f>IF(R5510&lt;Variables!$G$12,0,1)</f>
        <v>0</v>
      </c>
      <c r="AP5510" s="78">
        <f t="shared" si="175"/>
        <v>0</v>
      </c>
      <c r="AQ5510" s="77">
        <f>IF(V5510&lt;Variables!$G$15,1,0)</f>
        <v>1</v>
      </c>
      <c r="AR5510" s="77">
        <v>1</v>
      </c>
      <c r="AS5510" s="77">
        <v>0</v>
      </c>
      <c r="AT5510" s="77">
        <v>0</v>
      </c>
      <c r="AU5510" s="77">
        <v>0</v>
      </c>
      <c r="BA5510" s="77">
        <v>2</v>
      </c>
    </row>
    <row r="5511" spans="3:53" x14ac:dyDescent="0.25">
      <c r="C5511" s="77" t="s">
        <v>696</v>
      </c>
      <c r="D5511" s="77" t="s">
        <v>687</v>
      </c>
      <c r="E5511" s="77">
        <v>87.18</v>
      </c>
      <c r="F5511" s="77">
        <v>18.96</v>
      </c>
      <c r="G5511" s="77">
        <v>-0.49</v>
      </c>
      <c r="H5511" s="77">
        <v>1440</v>
      </c>
      <c r="I5511" s="77">
        <v>0.33900000000000002</v>
      </c>
      <c r="J5511" s="77" t="s">
        <v>74</v>
      </c>
      <c r="K5511" s="77">
        <v>65.73</v>
      </c>
      <c r="L5511" s="77">
        <v>86.815805000000026</v>
      </c>
      <c r="M5511" s="77">
        <v>0.1084998290345527</v>
      </c>
      <c r="N5511" s="77">
        <v>86.800322000000008</v>
      </c>
      <c r="O5511" s="77">
        <v>0.1263566741146285</v>
      </c>
      <c r="P5511" s="77">
        <v>638280</v>
      </c>
      <c r="Q5511" s="77">
        <v>50580</v>
      </c>
      <c r="R5511" s="77">
        <v>12.62</v>
      </c>
      <c r="S5511" s="77">
        <v>35.665999999999997</v>
      </c>
      <c r="T5511" s="77">
        <v>8.4410000000000007</v>
      </c>
      <c r="U5511" s="77">
        <v>20.219200000000001</v>
      </c>
      <c r="V5511" s="77">
        <v>2.5222128481717609</v>
      </c>
      <c r="AC5511" s="77">
        <v>87.23</v>
      </c>
      <c r="AD5511" s="77">
        <v>86.8</v>
      </c>
      <c r="AH5511" s="77">
        <f>IF(AND(M5511&lt;Variables!$G$6,M5511&gt;Variables!$G$5),0,1)</f>
        <v>1</v>
      </c>
      <c r="AI5511" s="77">
        <f t="shared" si="174"/>
        <v>0</v>
      </c>
      <c r="AJ5511" s="77">
        <f>IF(I5511&gt;Variables!$G$7,0,1)</f>
        <v>1</v>
      </c>
      <c r="AK5511" s="77">
        <f>IF(F5511&gt;Variables!$G$8,0,1)</f>
        <v>0</v>
      </c>
      <c r="AL5511" s="77">
        <f>IF(G5511&gt;Variables!$G$9,0,1)</f>
        <v>1</v>
      </c>
      <c r="AM5511" s="77">
        <f>IF(AND(K5511&gt;Variables!$G$10,K5511&lt;Variables!$G$11),0,1)</f>
        <v>0</v>
      </c>
      <c r="AN5511" s="77">
        <f>IF(H5511&lt;Variables!$G$13,1,0)</f>
        <v>1</v>
      </c>
      <c r="AO5511" s="77">
        <f>IF(R5511&lt;Variables!$G$12,0,1)</f>
        <v>1</v>
      </c>
      <c r="AP5511" s="78">
        <f t="shared" si="175"/>
        <v>0</v>
      </c>
      <c r="AQ5511" s="77">
        <f>IF(V5511&lt;Variables!$G$15,1,0)</f>
        <v>1</v>
      </c>
      <c r="AR5511" s="77">
        <v>0</v>
      </c>
      <c r="AS5511" s="77">
        <v>0</v>
      </c>
      <c r="AT5511" s="77">
        <v>0</v>
      </c>
      <c r="AU5511" s="77">
        <v>1</v>
      </c>
      <c r="BA5511" s="77">
        <v>-0.43</v>
      </c>
    </row>
    <row r="5512" spans="3:53" x14ac:dyDescent="0.25">
      <c r="C5512" s="77" t="s">
        <v>696</v>
      </c>
      <c r="D5512" s="77" t="s">
        <v>661</v>
      </c>
      <c r="E5512" s="77">
        <v>52.17</v>
      </c>
      <c r="F5512" s="77">
        <v>19.8</v>
      </c>
      <c r="G5512" s="77">
        <v>19.03</v>
      </c>
      <c r="H5512" s="77">
        <v>1770</v>
      </c>
      <c r="I5512" s="77">
        <v>0.43099999999999999</v>
      </c>
      <c r="J5512" s="77" t="s">
        <v>74</v>
      </c>
      <c r="K5512" s="77">
        <v>77.040000000000006</v>
      </c>
      <c r="L5512" s="77">
        <v>50.200500000000012</v>
      </c>
      <c r="M5512" s="77">
        <v>2.807740958755379</v>
      </c>
      <c r="N5512" s="77">
        <v>48.670248000000001</v>
      </c>
      <c r="O5512" s="77">
        <v>6.0401418131257492</v>
      </c>
      <c r="P5512" s="77">
        <v>4074000</v>
      </c>
      <c r="Q5512" s="77">
        <v>2052000</v>
      </c>
      <c r="R5512" s="77">
        <v>1.99</v>
      </c>
      <c r="S5512" s="77">
        <v>35.665999999999997</v>
      </c>
      <c r="T5512" s="77">
        <v>8.4410000000000007</v>
      </c>
      <c r="U5512" s="77">
        <v>20.219200000000001</v>
      </c>
      <c r="V5512" s="77">
        <v>2.3548723758368948</v>
      </c>
      <c r="AC5512" s="77">
        <v>53.69</v>
      </c>
      <c r="AD5512" s="77">
        <v>51.01</v>
      </c>
      <c r="AH5512" s="77">
        <f>IF(AND(M5512&lt;Variables!$G$6,M5512&gt;Variables!$G$5),0,1)</f>
        <v>1</v>
      </c>
      <c r="AI5512" s="77">
        <f t="shared" si="174"/>
        <v>0</v>
      </c>
      <c r="AJ5512" s="77">
        <f>IF(I5512&gt;Variables!$G$7,0,1)</f>
        <v>1</v>
      </c>
      <c r="AK5512" s="77">
        <f>IF(F5512&gt;Variables!$G$8,0,1)</f>
        <v>0</v>
      </c>
      <c r="AL5512" s="77">
        <f>IF(G5512&gt;Variables!$G$9,0,1)</f>
        <v>0</v>
      </c>
      <c r="AM5512" s="77">
        <f>IF(AND(K5512&gt;Variables!$G$10,K5512&lt;Variables!$G$11),0,1)</f>
        <v>1</v>
      </c>
      <c r="AN5512" s="77">
        <f>IF(H5512&lt;Variables!$G$13,1,0)</f>
        <v>0</v>
      </c>
      <c r="AO5512" s="77">
        <f>IF(R5512&lt;Variables!$G$12,0,1)</f>
        <v>0</v>
      </c>
      <c r="AP5512" s="78">
        <f t="shared" si="175"/>
        <v>0</v>
      </c>
      <c r="AQ5512" s="77">
        <f>IF(V5512&lt;Variables!$G$15,1,0)</f>
        <v>1</v>
      </c>
      <c r="AR5512" s="77">
        <v>1</v>
      </c>
      <c r="AS5512" s="77">
        <v>0</v>
      </c>
      <c r="AT5512" s="77">
        <v>0</v>
      </c>
      <c r="AU5512" s="77">
        <v>0</v>
      </c>
      <c r="BA5512" s="77">
        <v>2</v>
      </c>
    </row>
    <row r="5513" spans="3:53" x14ac:dyDescent="0.25">
      <c r="C5513" s="77" t="s">
        <v>696</v>
      </c>
      <c r="D5513" s="77" t="s">
        <v>662</v>
      </c>
      <c r="E5513" s="77">
        <v>8.7799999999999994</v>
      </c>
      <c r="F5513" s="77">
        <v>25.33</v>
      </c>
      <c r="G5513" s="77">
        <v>3.07</v>
      </c>
      <c r="H5513" s="77">
        <v>583.41</v>
      </c>
      <c r="I5513" s="77">
        <v>25.32</v>
      </c>
      <c r="J5513" s="77" t="s">
        <v>74</v>
      </c>
      <c r="K5513" s="77">
        <v>72.53</v>
      </c>
      <c r="L5513" s="77">
        <v>8.7065950000000001</v>
      </c>
      <c r="M5513" s="77">
        <v>0.38367467419812368</v>
      </c>
      <c r="N5513" s="77">
        <v>8.6627700000000001</v>
      </c>
      <c r="O5513" s="77">
        <v>0.89151622402534225</v>
      </c>
      <c r="P5513" s="77">
        <v>3590000</v>
      </c>
      <c r="Q5513" s="77">
        <v>659720</v>
      </c>
      <c r="R5513" s="77">
        <v>5.44</v>
      </c>
      <c r="S5513" s="77">
        <v>35.665999999999997</v>
      </c>
      <c r="T5513" s="77">
        <v>8.4410000000000007</v>
      </c>
      <c r="U5513" s="77">
        <v>20.219200000000001</v>
      </c>
      <c r="V5513" s="77">
        <v>2.5654708365676822</v>
      </c>
      <c r="AC5513" s="77">
        <v>8.9700000000000006</v>
      </c>
      <c r="AD5513" s="77">
        <v>8.73</v>
      </c>
      <c r="AH5513" s="77">
        <f>IF(AND(M5513&lt;Variables!$G$6,M5513&gt;Variables!$G$5),0,1)</f>
        <v>1</v>
      </c>
      <c r="AI5513" s="77">
        <f t="shared" si="174"/>
        <v>0</v>
      </c>
      <c r="AJ5513" s="77">
        <f>IF(I5513&gt;Variables!$G$7,0,1)</f>
        <v>1</v>
      </c>
      <c r="AK5513" s="77">
        <f>IF(F5513&gt;Variables!$G$8,0,1)</f>
        <v>0</v>
      </c>
      <c r="AL5513" s="77">
        <f>IF(G5513&gt;Variables!$G$9,0,1)</f>
        <v>1</v>
      </c>
      <c r="AM5513" s="77">
        <f>IF(AND(K5513&gt;Variables!$G$10,K5513&lt;Variables!$G$11),0,1)</f>
        <v>1</v>
      </c>
      <c r="AN5513" s="77">
        <f>IF(H5513&lt;Variables!$G$13,1,0)</f>
        <v>1</v>
      </c>
      <c r="AO5513" s="77">
        <f>IF(R5513&lt;Variables!$G$12,0,1)</f>
        <v>1</v>
      </c>
      <c r="AP5513" s="78">
        <f t="shared" si="175"/>
        <v>0</v>
      </c>
      <c r="AQ5513" s="77">
        <f>IF(V5513&lt;Variables!$G$15,1,0)</f>
        <v>1</v>
      </c>
      <c r="AR5513" s="77">
        <v>1</v>
      </c>
      <c r="AS5513" s="77">
        <v>0</v>
      </c>
      <c r="AT5513" s="77">
        <v>0</v>
      </c>
      <c r="AU5513" s="77">
        <v>0</v>
      </c>
      <c r="BA5513" s="77">
        <v>1.79</v>
      </c>
    </row>
    <row r="5514" spans="3:53" x14ac:dyDescent="0.25">
      <c r="C5514" s="77" t="s">
        <v>696</v>
      </c>
      <c r="D5514" s="77" t="s">
        <v>688</v>
      </c>
      <c r="E5514" s="77">
        <v>6.5</v>
      </c>
      <c r="F5514" s="77">
        <v>28.65</v>
      </c>
      <c r="G5514" s="77">
        <v>20.59</v>
      </c>
      <c r="H5514" s="77">
        <v>107.38</v>
      </c>
      <c r="I5514" s="77">
        <v>-0.32800000000000001</v>
      </c>
      <c r="J5514" s="77" t="s">
        <v>74</v>
      </c>
      <c r="K5514" s="77">
        <v>50.18</v>
      </c>
      <c r="L5514" s="77">
        <v>6.5821100000000001</v>
      </c>
      <c r="M5514" s="77">
        <v>-1.2489915847653701</v>
      </c>
      <c r="N5514" s="77">
        <v>6.3616940000000008</v>
      </c>
      <c r="O5514" s="77">
        <v>2.17247167185343</v>
      </c>
      <c r="P5514" s="77">
        <v>6730000</v>
      </c>
      <c r="Q5514" s="77">
        <v>3680000</v>
      </c>
      <c r="R5514" s="77">
        <v>1.83</v>
      </c>
      <c r="S5514" s="77">
        <v>35.665999999999997</v>
      </c>
      <c r="T5514" s="77">
        <v>8.4410000000000007</v>
      </c>
      <c r="U5514" s="77">
        <v>20.219200000000001</v>
      </c>
      <c r="V5514" s="77">
        <v>2.401987856989324</v>
      </c>
      <c r="AC5514" s="77">
        <v>7.06</v>
      </c>
      <c r="AD5514" s="77">
        <v>6</v>
      </c>
      <c r="AH5514" s="77">
        <f>IF(AND(M5514&lt;Variables!$G$6,M5514&gt;Variables!$G$5),0,1)</f>
        <v>0</v>
      </c>
      <c r="AI5514" s="77">
        <f t="shared" si="174"/>
        <v>0</v>
      </c>
      <c r="AJ5514" s="77">
        <f>IF(I5514&gt;Variables!$G$7,0,1)</f>
        <v>1</v>
      </c>
      <c r="AK5514" s="77">
        <f>IF(F5514&gt;Variables!$G$8,0,1)</f>
        <v>0</v>
      </c>
      <c r="AL5514" s="77">
        <f>IF(G5514&gt;Variables!$G$9,0,1)</f>
        <v>0</v>
      </c>
      <c r="AM5514" s="77">
        <f>IF(AND(K5514&gt;Variables!$G$10,K5514&lt;Variables!$G$11),0,1)</f>
        <v>1</v>
      </c>
      <c r="AN5514" s="77">
        <f>IF(H5514&lt;Variables!$G$13,1,0)</f>
        <v>1</v>
      </c>
      <c r="AO5514" s="77">
        <f>IF(R5514&lt;Variables!$G$12,0,1)</f>
        <v>0</v>
      </c>
      <c r="AP5514" s="78">
        <f t="shared" si="175"/>
        <v>0</v>
      </c>
      <c r="AQ5514" s="77">
        <f>IF(V5514&lt;Variables!$G$15,1,0)</f>
        <v>1</v>
      </c>
      <c r="AR5514" s="77">
        <v>0</v>
      </c>
      <c r="AS5514" s="77">
        <v>0</v>
      </c>
      <c r="AT5514" s="77">
        <v>1</v>
      </c>
      <c r="AU5514" s="77">
        <v>0</v>
      </c>
      <c r="BA5514" s="77">
        <v>-2.25</v>
      </c>
    </row>
    <row r="5515" spans="3:53" x14ac:dyDescent="0.25">
      <c r="C5515" s="77" t="s">
        <v>696</v>
      </c>
      <c r="D5515" s="77" t="s">
        <v>78</v>
      </c>
      <c r="E5515" s="77">
        <v>125.16</v>
      </c>
      <c r="F5515" s="77">
        <v>40.18</v>
      </c>
      <c r="G5515" s="77">
        <v>-11.23</v>
      </c>
      <c r="H5515" s="77">
        <v>5920</v>
      </c>
      <c r="I5515" s="77">
        <v>7.1280000000000001</v>
      </c>
      <c r="J5515" s="77" t="s">
        <v>74</v>
      </c>
      <c r="K5515" s="77">
        <v>53.07</v>
      </c>
      <c r="L5515" s="77">
        <v>123.203525</v>
      </c>
      <c r="M5515" s="77">
        <v>0.98331196286796307</v>
      </c>
      <c r="N5515" s="77">
        <v>125.194766</v>
      </c>
      <c r="O5515" s="77">
        <v>-0.6228423319230415</v>
      </c>
      <c r="P5515" s="77">
        <v>11333000</v>
      </c>
      <c r="Q5515" s="77">
        <v>1288000</v>
      </c>
      <c r="R5515" s="77">
        <v>8.8000000000000007</v>
      </c>
      <c r="S5515" s="77">
        <v>35.665999999999997</v>
      </c>
      <c r="T5515" s="77">
        <v>8.4410000000000007</v>
      </c>
      <c r="U5515" s="77">
        <v>20.219200000000001</v>
      </c>
      <c r="V5515" s="77">
        <v>2.3645208877727319</v>
      </c>
      <c r="AC5515" s="77">
        <v>139.44999999999999</v>
      </c>
      <c r="AD5515" s="77">
        <v>123.58</v>
      </c>
      <c r="AH5515" s="77">
        <f>IF(AND(M5515&lt;Variables!$G$6,M5515&gt;Variables!$G$5),0,1)</f>
        <v>1</v>
      </c>
      <c r="AI5515" s="77">
        <f t="shared" si="174"/>
        <v>1</v>
      </c>
      <c r="AJ5515" s="77">
        <f>IF(I5515&gt;Variables!$G$7,0,1)</f>
        <v>1</v>
      </c>
      <c r="AK5515" s="77">
        <f>IF(F5515&gt;Variables!$G$8,0,1)</f>
        <v>0</v>
      </c>
      <c r="AL5515" s="77">
        <f>IF(G5515&gt;Variables!$G$9,0,1)</f>
        <v>1</v>
      </c>
      <c r="AM5515" s="77">
        <f>IF(AND(K5515&gt;Variables!$G$10,K5515&lt;Variables!$G$11),0,1)</f>
        <v>1</v>
      </c>
      <c r="AN5515" s="77">
        <f>IF(H5515&lt;Variables!$G$13,1,0)</f>
        <v>0</v>
      </c>
      <c r="AO5515" s="77">
        <f>IF(R5515&lt;Variables!$G$12,0,1)</f>
        <v>1</v>
      </c>
      <c r="AP5515" s="78">
        <f t="shared" si="175"/>
        <v>0</v>
      </c>
      <c r="AQ5515" s="77">
        <f>IF(V5515&lt;Variables!$G$15,1,0)</f>
        <v>1</v>
      </c>
      <c r="AR5515" s="77">
        <v>1</v>
      </c>
      <c r="AS5515" s="77">
        <v>0</v>
      </c>
      <c r="AT5515" s="77">
        <v>0</v>
      </c>
      <c r="AU5515" s="77">
        <v>0</v>
      </c>
      <c r="BA5515" s="77">
        <v>2</v>
      </c>
    </row>
    <row r="5516" spans="3:53" x14ac:dyDescent="0.25">
      <c r="C5516" s="77" t="s">
        <v>696</v>
      </c>
      <c r="D5516" s="77" t="s">
        <v>667</v>
      </c>
      <c r="E5516" s="77">
        <v>85.98</v>
      </c>
      <c r="F5516" s="77">
        <v>78.44</v>
      </c>
      <c r="G5516" s="77">
        <v>0.47</v>
      </c>
      <c r="H5516" s="77">
        <v>-99999</v>
      </c>
      <c r="I5516" s="77">
        <v>7.4999999999999997E-2</v>
      </c>
      <c r="J5516" s="77" t="s">
        <v>74</v>
      </c>
      <c r="K5516" s="77">
        <v>79.75</v>
      </c>
      <c r="L5516" s="77">
        <v>85.759124999999997</v>
      </c>
      <c r="M5516" s="77">
        <v>-0.12549684946062439</v>
      </c>
      <c r="N5516" s="77">
        <v>85.873275000000007</v>
      </c>
      <c r="O5516" s="77">
        <v>-0.25825846283376058</v>
      </c>
      <c r="P5516" s="77">
        <v>31174</v>
      </c>
      <c r="Q5516" s="77">
        <v>530</v>
      </c>
      <c r="R5516" s="77">
        <v>58.82</v>
      </c>
      <c r="S5516" s="77">
        <v>35.665999999999997</v>
      </c>
      <c r="T5516" s="77">
        <v>8.4410000000000007</v>
      </c>
      <c r="U5516" s="77">
        <v>20.219200000000001</v>
      </c>
      <c r="V5516" s="77">
        <v>2.689255356397934</v>
      </c>
      <c r="AC5516" s="77">
        <v>86.5</v>
      </c>
      <c r="AD5516" s="77">
        <v>85.62</v>
      </c>
      <c r="AH5516" s="77">
        <f>IF(AND(M5516&lt;Variables!$G$6,M5516&gt;Variables!$G$5),0,1)</f>
        <v>1</v>
      </c>
      <c r="AI5516" s="77">
        <f t="shared" si="174"/>
        <v>1</v>
      </c>
      <c r="AJ5516" s="77">
        <f>IF(I5516&gt;Variables!$G$7,0,1)</f>
        <v>1</v>
      </c>
      <c r="AK5516" s="77">
        <f>IF(F5516&gt;Variables!$G$8,0,1)</f>
        <v>0</v>
      </c>
      <c r="AL5516" s="77">
        <f>IF(G5516&gt;Variables!$G$9,0,1)</f>
        <v>1</v>
      </c>
      <c r="AM5516" s="77">
        <f>IF(AND(K5516&gt;Variables!$G$10,K5516&lt;Variables!$G$11),0,1)</f>
        <v>1</v>
      </c>
      <c r="AN5516" s="77">
        <f>IF(H5516&lt;Variables!$G$13,1,0)</f>
        <v>1</v>
      </c>
      <c r="AO5516" s="77">
        <f>IF(R5516&lt;Variables!$G$12,0,1)</f>
        <v>1</v>
      </c>
      <c r="AP5516" s="78">
        <f t="shared" si="175"/>
        <v>0</v>
      </c>
      <c r="AQ5516" s="77">
        <f>IF(V5516&lt;Variables!$G$15,1,0)</f>
        <v>1</v>
      </c>
      <c r="AR5516" s="77">
        <v>0</v>
      </c>
      <c r="AS5516" s="77">
        <v>0</v>
      </c>
      <c r="AT5516" s="77">
        <v>0</v>
      </c>
      <c r="AU5516" s="77">
        <v>0</v>
      </c>
      <c r="BA5516" s="77">
        <v>0</v>
      </c>
    </row>
    <row r="5517" spans="3:53" x14ac:dyDescent="0.25">
      <c r="C5517" s="77" t="s">
        <v>696</v>
      </c>
      <c r="D5517" s="77" t="s">
        <v>280</v>
      </c>
      <c r="E5517" s="77">
        <v>45.45</v>
      </c>
      <c r="F5517" s="77">
        <v>32.26</v>
      </c>
      <c r="G5517" s="77">
        <v>7.87</v>
      </c>
      <c r="H5517" s="77">
        <v>1590</v>
      </c>
      <c r="I5517" s="77">
        <v>-99999</v>
      </c>
      <c r="J5517" s="77" t="s">
        <v>75</v>
      </c>
      <c r="K5517" s="77">
        <v>38.159999999999997</v>
      </c>
      <c r="L5517" s="77">
        <v>46.688016666666663</v>
      </c>
      <c r="M5517" s="77">
        <v>-3.0564945109041042</v>
      </c>
      <c r="N5517" s="77">
        <v>46.872408510638301</v>
      </c>
      <c r="O5517" s="77">
        <v>-3.43786155190333</v>
      </c>
      <c r="P5517" s="77">
        <v>638660</v>
      </c>
      <c r="S5517" s="77">
        <v>35.665999999999997</v>
      </c>
      <c r="T5517" s="77">
        <v>8.4410000000000007</v>
      </c>
      <c r="U5517" s="77">
        <v>20.219200000000001</v>
      </c>
      <c r="V5517" s="77">
        <v>2.2192929284972118</v>
      </c>
      <c r="AC5517" s="77">
        <v>45.85</v>
      </c>
      <c r="AD5517" s="77">
        <v>42.77</v>
      </c>
      <c r="AH5517" s="77">
        <f>IF(AND(M5517&lt;Variables!$G$6,M5517&gt;Variables!$G$5),0,1)</f>
        <v>0</v>
      </c>
      <c r="AI5517" s="77">
        <f t="shared" si="174"/>
        <v>1</v>
      </c>
      <c r="AJ5517" s="77">
        <f>IF(I5517&gt;Variables!$G$7,0,1)</f>
        <v>1</v>
      </c>
      <c r="AK5517" s="77">
        <f>IF(F5517&gt;Variables!$G$8,0,1)</f>
        <v>0</v>
      </c>
      <c r="AL5517" s="77">
        <f>IF(G5517&gt;Variables!$G$9,0,1)</f>
        <v>1</v>
      </c>
      <c r="AM5517" s="77">
        <f>IF(AND(K5517&gt;Variables!$G$10,K5517&lt;Variables!$G$11),0,1)</f>
        <v>1</v>
      </c>
      <c r="AN5517" s="77">
        <f>IF(H5517&lt;Variables!$G$13,1,0)</f>
        <v>0</v>
      </c>
      <c r="AO5517" s="77">
        <f>IF(R5517&lt;Variables!$G$12,0,1)</f>
        <v>0</v>
      </c>
      <c r="AP5517" s="78">
        <f t="shared" si="175"/>
        <v>1</v>
      </c>
      <c r="AQ5517" s="77">
        <f>IF(V5517&lt;Variables!$G$15,1,0)</f>
        <v>1</v>
      </c>
      <c r="AR5517" s="77">
        <v>0</v>
      </c>
      <c r="AS5517" s="77">
        <v>0</v>
      </c>
      <c r="AT5517" s="77">
        <v>1</v>
      </c>
      <c r="AU5517" s="77">
        <v>0</v>
      </c>
      <c r="BA5517" s="77">
        <v>-2.25</v>
      </c>
    </row>
    <row r="5518" spans="3:53" x14ac:dyDescent="0.25">
      <c r="C5518" s="77" t="s">
        <v>696</v>
      </c>
      <c r="D5518" s="77" t="s">
        <v>666</v>
      </c>
      <c r="E5518" s="77">
        <v>45.59</v>
      </c>
      <c r="F5518" s="77">
        <v>8.56</v>
      </c>
      <c r="G5518" s="77">
        <v>-7.82</v>
      </c>
      <c r="H5518" s="77">
        <v>2780</v>
      </c>
      <c r="I5518" s="77">
        <v>-2.6</v>
      </c>
      <c r="J5518" s="77" t="s">
        <v>75</v>
      </c>
      <c r="K5518" s="77">
        <v>39.57</v>
      </c>
      <c r="L5518" s="77">
        <v>45.639020000000002</v>
      </c>
      <c r="M5518" s="77">
        <v>-0.34842991808326568</v>
      </c>
      <c r="N5518" s="77">
        <v>46.156021999999993</v>
      </c>
      <c r="O5518" s="77">
        <v>-1.4646452850724361</v>
      </c>
      <c r="P5518" s="77">
        <v>3991000</v>
      </c>
      <c r="Q5518" s="77">
        <v>1269000</v>
      </c>
      <c r="R5518" s="77">
        <v>3.14</v>
      </c>
      <c r="S5518" s="77">
        <v>35.665999999999997</v>
      </c>
      <c r="T5518" s="77">
        <v>8.4410000000000007</v>
      </c>
      <c r="U5518" s="77">
        <v>20.219200000000001</v>
      </c>
      <c r="V5518" s="77">
        <v>2.257509027626448</v>
      </c>
      <c r="AC5518" s="77">
        <v>46.27</v>
      </c>
      <c r="AD5518" s="77">
        <v>43.42</v>
      </c>
      <c r="AH5518" s="77">
        <f>IF(AND(M5518&lt;Variables!$G$6,M5518&gt;Variables!$G$5),0,1)</f>
        <v>1</v>
      </c>
      <c r="AI5518" s="77">
        <f t="shared" si="174"/>
        <v>1</v>
      </c>
      <c r="AJ5518" s="77">
        <f>IF(I5518&gt;Variables!$G$7,0,1)</f>
        <v>1</v>
      </c>
      <c r="AK5518" s="77">
        <f>IF(F5518&gt;Variables!$G$8,0,1)</f>
        <v>1</v>
      </c>
      <c r="AL5518" s="77">
        <f>IF(G5518&gt;Variables!$G$9,0,1)</f>
        <v>1</v>
      </c>
      <c r="AM5518" s="77">
        <f>IF(AND(K5518&gt;Variables!$G$10,K5518&lt;Variables!$G$11),0,1)</f>
        <v>1</v>
      </c>
      <c r="AN5518" s="77">
        <f>IF(H5518&lt;Variables!$G$13,1,0)</f>
        <v>0</v>
      </c>
      <c r="AO5518" s="77">
        <f>IF(R5518&lt;Variables!$G$12,0,1)</f>
        <v>1</v>
      </c>
      <c r="AP5518" s="78">
        <f t="shared" si="175"/>
        <v>1</v>
      </c>
      <c r="AQ5518" s="77">
        <f>IF(V5518&lt;Variables!$G$15,1,0)</f>
        <v>1</v>
      </c>
      <c r="AR5518" s="77">
        <v>0</v>
      </c>
      <c r="AS5518" s="77">
        <v>0</v>
      </c>
      <c r="AT5518" s="77">
        <v>1</v>
      </c>
      <c r="AU5518" s="77">
        <v>0</v>
      </c>
      <c r="BA5518" s="77">
        <v>-2.25</v>
      </c>
    </row>
    <row r="5519" spans="3:53" x14ac:dyDescent="0.25">
      <c r="C5519" s="77" t="s">
        <v>696</v>
      </c>
      <c r="D5519" s="77" t="s">
        <v>670</v>
      </c>
      <c r="E5519" s="77">
        <v>12.23</v>
      </c>
      <c r="F5519" s="77">
        <v>9.91</v>
      </c>
      <c r="G5519" s="77">
        <v>-3.13</v>
      </c>
      <c r="H5519" s="77">
        <v>-99999</v>
      </c>
      <c r="I5519" s="77">
        <v>484.06400000000002</v>
      </c>
      <c r="J5519" s="77" t="s">
        <v>75</v>
      </c>
      <c r="K5519" s="77">
        <v>78.510000000000005</v>
      </c>
      <c r="L5519" s="77">
        <v>-99999</v>
      </c>
      <c r="M5519" s="77">
        <v>-99999</v>
      </c>
      <c r="N5519" s="77">
        <v>12.09</v>
      </c>
      <c r="O5519" s="77">
        <v>0</v>
      </c>
      <c r="P5519" s="77">
        <v>151971</v>
      </c>
      <c r="Q5519" s="77">
        <v>18826</v>
      </c>
      <c r="R5519" s="77">
        <v>8.07</v>
      </c>
      <c r="S5519" s="77">
        <v>35.665999999999997</v>
      </c>
      <c r="T5519" s="77">
        <v>8.4410000000000007</v>
      </c>
      <c r="U5519" s="77">
        <v>20.219200000000001</v>
      </c>
      <c r="V5519" s="77">
        <v>-99999</v>
      </c>
      <c r="AC5519" s="77">
        <v>12.19</v>
      </c>
      <c r="AD5519" s="77">
        <v>11.93</v>
      </c>
      <c r="AH5519" s="77">
        <f>IF(AND(M5519&lt;Variables!$G$6,M5519&gt;Variables!$G$5),0,1)</f>
        <v>1</v>
      </c>
      <c r="AI5519" s="77">
        <f t="shared" si="174"/>
        <v>1</v>
      </c>
      <c r="AJ5519" s="77">
        <f>IF(I5519&gt;Variables!$G$7,0,1)</f>
        <v>0</v>
      </c>
      <c r="AK5519" s="77">
        <f>IF(F5519&gt;Variables!$G$8,0,1)</f>
        <v>0</v>
      </c>
      <c r="AL5519" s="77">
        <f>IF(G5519&gt;Variables!$G$9,0,1)</f>
        <v>1</v>
      </c>
      <c r="AM5519" s="77">
        <f>IF(AND(K5519&gt;Variables!$G$10,K5519&lt;Variables!$G$11),0,1)</f>
        <v>1</v>
      </c>
      <c r="AN5519" s="77">
        <f>IF(H5519&lt;Variables!$G$13,1,0)</f>
        <v>1</v>
      </c>
      <c r="AO5519" s="77">
        <f>IF(R5519&lt;Variables!$G$12,0,1)</f>
        <v>1</v>
      </c>
      <c r="AP5519" s="78">
        <f t="shared" si="175"/>
        <v>1</v>
      </c>
      <c r="AQ5519" s="77">
        <f>IF(V5519&lt;Variables!$G$15,1,0)</f>
        <v>1</v>
      </c>
      <c r="AR5519" s="77">
        <v>0</v>
      </c>
      <c r="AS5519" s="77">
        <v>0</v>
      </c>
      <c r="AT5519" s="77">
        <v>1</v>
      </c>
      <c r="AU5519" s="77">
        <v>0</v>
      </c>
      <c r="BA5519" s="77">
        <v>-2.25</v>
      </c>
    </row>
    <row r="5520" spans="3:53" x14ac:dyDescent="0.25">
      <c r="C5520" s="77" t="s">
        <v>696</v>
      </c>
      <c r="D5520" s="77" t="s">
        <v>196</v>
      </c>
      <c r="E5520" s="77">
        <v>50.85</v>
      </c>
      <c r="F5520" s="77">
        <v>7.75</v>
      </c>
      <c r="G5520" s="77">
        <v>6.93</v>
      </c>
      <c r="H5520" s="77">
        <v>2160</v>
      </c>
      <c r="I5520" s="77">
        <v>1577.1959999999999</v>
      </c>
      <c r="J5520" s="77" t="s">
        <v>75</v>
      </c>
      <c r="K5520" s="77">
        <v>45.87</v>
      </c>
      <c r="L5520" s="77">
        <v>50.374922222222217</v>
      </c>
      <c r="M5520" s="77">
        <v>0.22844259147463769</v>
      </c>
      <c r="N5520" s="77">
        <v>51.074972413793098</v>
      </c>
      <c r="O5520" s="77">
        <v>-1.1453210567669749</v>
      </c>
      <c r="P5520" s="77">
        <v>138891</v>
      </c>
      <c r="Q5520" s="77">
        <v>438877</v>
      </c>
      <c r="R5520" s="77">
        <v>0.32</v>
      </c>
      <c r="S5520" s="77">
        <v>35.665999999999997</v>
      </c>
      <c r="T5520" s="77">
        <v>8.4410000000000007</v>
      </c>
      <c r="U5520" s="77">
        <v>20.219200000000001</v>
      </c>
      <c r="V5520" s="77">
        <v>2.3209984279249181</v>
      </c>
      <c r="AC5520" s="77">
        <v>51.125</v>
      </c>
      <c r="AD5520" s="77">
        <v>48.58</v>
      </c>
      <c r="AH5520" s="77">
        <f>IF(AND(M5520&lt;Variables!$G$6,M5520&gt;Variables!$G$5),0,1)</f>
        <v>1</v>
      </c>
      <c r="AI5520" s="77">
        <f t="shared" si="174"/>
        <v>1</v>
      </c>
      <c r="AJ5520" s="77">
        <f>IF(I5520&gt;Variables!$G$7,0,1)</f>
        <v>0</v>
      </c>
      <c r="AK5520" s="77">
        <f>IF(F5520&gt;Variables!$G$8,0,1)</f>
        <v>1</v>
      </c>
      <c r="AL5520" s="77">
        <f>IF(G5520&gt;Variables!$G$9,0,1)</f>
        <v>1</v>
      </c>
      <c r="AM5520" s="77">
        <f>IF(AND(K5520&gt;Variables!$G$10,K5520&lt;Variables!$G$11),0,1)</f>
        <v>1</v>
      </c>
      <c r="AN5520" s="77">
        <f>IF(H5520&lt;Variables!$G$13,1,0)</f>
        <v>0</v>
      </c>
      <c r="AO5520" s="77">
        <f>IF(R5520&lt;Variables!$G$12,0,1)</f>
        <v>0</v>
      </c>
      <c r="AP5520" s="78">
        <f t="shared" si="175"/>
        <v>1</v>
      </c>
      <c r="AQ5520" s="77">
        <f>IF(V5520&lt;Variables!$G$15,1,0)</f>
        <v>1</v>
      </c>
      <c r="AR5520" s="77">
        <v>0</v>
      </c>
      <c r="AS5520" s="77">
        <v>0</v>
      </c>
      <c r="AT5520" s="77">
        <v>1</v>
      </c>
      <c r="AU5520" s="77">
        <v>0</v>
      </c>
      <c r="BA5520" s="77">
        <v>-1.1200000000000001</v>
      </c>
    </row>
    <row r="5521" spans="3:53" x14ac:dyDescent="0.25">
      <c r="C5521" s="77" t="s">
        <v>696</v>
      </c>
      <c r="D5521" s="77" t="s">
        <v>664</v>
      </c>
      <c r="E5521" s="77">
        <v>29.69</v>
      </c>
      <c r="F5521" s="77">
        <v>7.94</v>
      </c>
      <c r="G5521" s="77">
        <v>6.34</v>
      </c>
      <c r="H5521" s="77">
        <v>4790</v>
      </c>
      <c r="I5521" s="77">
        <v>-12.831</v>
      </c>
      <c r="J5521" s="77" t="s">
        <v>75</v>
      </c>
      <c r="K5521" s="77">
        <v>67.06</v>
      </c>
      <c r="L5521" s="77">
        <v>29.498919999999998</v>
      </c>
      <c r="M5521" s="77">
        <v>0.57995343558341605</v>
      </c>
      <c r="N5521" s="77">
        <v>29.263411999999999</v>
      </c>
      <c r="O5521" s="77">
        <v>1.3894073596065939</v>
      </c>
      <c r="P5521" s="77">
        <v>1999000</v>
      </c>
      <c r="Q5521" s="77">
        <v>4073000</v>
      </c>
      <c r="R5521" s="77">
        <v>0.49</v>
      </c>
      <c r="S5521" s="77">
        <v>35.665999999999997</v>
      </c>
      <c r="T5521" s="77">
        <v>8.4410000000000007</v>
      </c>
      <c r="U5521" s="77">
        <v>20.219200000000001</v>
      </c>
      <c r="V5521" s="77">
        <v>2.5000889224701091</v>
      </c>
      <c r="AC5521" s="77">
        <v>30.693999999999999</v>
      </c>
      <c r="AD5521" s="77">
        <v>29.25</v>
      </c>
      <c r="AH5521" s="77">
        <f>IF(AND(M5521&lt;Variables!$G$6,M5521&gt;Variables!$G$5),0,1)</f>
        <v>1</v>
      </c>
      <c r="AI5521" s="77">
        <f t="shared" si="174"/>
        <v>0</v>
      </c>
      <c r="AJ5521" s="77">
        <f>IF(I5521&gt;Variables!$G$7,0,1)</f>
        <v>1</v>
      </c>
      <c r="AK5521" s="77">
        <f>IF(F5521&gt;Variables!$G$8,0,1)</f>
        <v>1</v>
      </c>
      <c r="AL5521" s="77">
        <f>IF(G5521&gt;Variables!$G$9,0,1)</f>
        <v>1</v>
      </c>
      <c r="AM5521" s="77">
        <f>IF(AND(K5521&gt;Variables!$G$10,K5521&lt;Variables!$G$11),0,1)</f>
        <v>0</v>
      </c>
      <c r="AN5521" s="77">
        <f>IF(H5521&lt;Variables!$G$13,1,0)</f>
        <v>0</v>
      </c>
      <c r="AO5521" s="77">
        <f>IF(R5521&lt;Variables!$G$12,0,1)</f>
        <v>0</v>
      </c>
      <c r="AP5521" s="78">
        <f t="shared" si="175"/>
        <v>1</v>
      </c>
      <c r="AQ5521" s="77">
        <f>IF(V5521&lt;Variables!$G$15,1,0)</f>
        <v>1</v>
      </c>
      <c r="AR5521" s="77">
        <v>1</v>
      </c>
      <c r="AS5521" s="77">
        <v>0</v>
      </c>
      <c r="AT5521" s="77">
        <v>0</v>
      </c>
      <c r="AU5521" s="77">
        <v>0</v>
      </c>
      <c r="BA5521" s="77">
        <v>0.28000000000000003</v>
      </c>
    </row>
    <row r="5522" spans="3:53" x14ac:dyDescent="0.25">
      <c r="C5522" s="77" t="s">
        <v>696</v>
      </c>
      <c r="D5522" s="77" t="s">
        <v>694</v>
      </c>
      <c r="E5522" s="77">
        <v>47.33</v>
      </c>
      <c r="F5522" s="77">
        <v>8.15</v>
      </c>
      <c r="G5522" s="77">
        <v>6.75</v>
      </c>
      <c r="H5522" s="77">
        <v>27870</v>
      </c>
      <c r="I5522" s="77">
        <v>1.7999999999999999E-2</v>
      </c>
      <c r="J5522" s="77" t="s">
        <v>75</v>
      </c>
      <c r="K5522" s="77">
        <v>81.73</v>
      </c>
      <c r="L5522" s="77">
        <v>46.617020000000011</v>
      </c>
      <c r="M5522" s="77">
        <v>1.6276887711826871</v>
      </c>
      <c r="N5522" s="77">
        <v>46.016223999999987</v>
      </c>
      <c r="O5522" s="77">
        <v>2.9545579402603841</v>
      </c>
      <c r="P5522" s="77">
        <v>18916000</v>
      </c>
      <c r="Q5522" s="77">
        <v>35883000</v>
      </c>
      <c r="R5522" s="77">
        <v>0.53</v>
      </c>
      <c r="S5522" s="77">
        <v>35.665999999999997</v>
      </c>
      <c r="T5522" s="77">
        <v>8.4410000000000007</v>
      </c>
      <c r="U5522" s="77">
        <v>20.219200000000001</v>
      </c>
      <c r="V5522" s="77">
        <v>2.5042476130678479</v>
      </c>
      <c r="AC5522" s="77">
        <v>47.44</v>
      </c>
      <c r="AD5522" s="77">
        <v>45.71</v>
      </c>
      <c r="AH5522" s="77">
        <f>IF(AND(M5522&lt;Variables!$G$6,M5522&gt;Variables!$G$5),0,1)</f>
        <v>1</v>
      </c>
      <c r="AI5522" s="77">
        <f t="shared" si="174"/>
        <v>0</v>
      </c>
      <c r="AJ5522" s="77">
        <f>IF(I5522&gt;Variables!$G$7,0,1)</f>
        <v>1</v>
      </c>
      <c r="AK5522" s="77">
        <f>IF(F5522&gt;Variables!$G$8,0,1)</f>
        <v>1</v>
      </c>
      <c r="AL5522" s="77">
        <f>IF(G5522&gt;Variables!$G$9,0,1)</f>
        <v>1</v>
      </c>
      <c r="AM5522" s="77">
        <f>IF(AND(K5522&gt;Variables!$G$10,K5522&lt;Variables!$G$11),0,1)</f>
        <v>1</v>
      </c>
      <c r="AN5522" s="77">
        <f>IF(H5522&lt;Variables!$G$13,1,0)</f>
        <v>0</v>
      </c>
      <c r="AO5522" s="77">
        <f>IF(R5522&lt;Variables!$G$12,0,1)</f>
        <v>0</v>
      </c>
      <c r="AP5522" s="78">
        <f t="shared" si="175"/>
        <v>1</v>
      </c>
      <c r="AQ5522" s="77">
        <f>IF(V5522&lt;Variables!$G$15,1,0)</f>
        <v>1</v>
      </c>
      <c r="AR5522" s="77">
        <v>0</v>
      </c>
      <c r="AS5522" s="77">
        <v>0</v>
      </c>
      <c r="AT5522" s="77">
        <v>1</v>
      </c>
      <c r="AU5522" s="77">
        <v>0</v>
      </c>
      <c r="BA5522" s="77">
        <v>-1.86</v>
      </c>
    </row>
    <row r="5523" spans="3:53" x14ac:dyDescent="0.25">
      <c r="C5523" s="77" t="s">
        <v>696</v>
      </c>
      <c r="D5523" s="77" t="s">
        <v>191</v>
      </c>
      <c r="E5523" s="77">
        <v>36.549999999999997</v>
      </c>
      <c r="F5523" s="77">
        <v>7.73</v>
      </c>
      <c r="G5523" s="77">
        <v>5.81</v>
      </c>
      <c r="H5523" s="77">
        <v>5860</v>
      </c>
      <c r="I5523" s="77">
        <v>8.4550000000000001</v>
      </c>
      <c r="J5523" s="77" t="s">
        <v>75</v>
      </c>
      <c r="K5523" s="77">
        <v>68.92</v>
      </c>
      <c r="L5523" s="77">
        <v>36.15969230769231</v>
      </c>
      <c r="M5523" s="77">
        <v>0.77519379844959846</v>
      </c>
      <c r="N5523" s="77">
        <v>36.053100000000001</v>
      </c>
      <c r="O5523" s="77">
        <v>1.0731393416932169</v>
      </c>
      <c r="P5523" s="77">
        <v>121348</v>
      </c>
      <c r="Q5523" s="77">
        <v>626016</v>
      </c>
      <c r="R5523" s="77">
        <v>0.19</v>
      </c>
      <c r="S5523" s="77">
        <v>35.665999999999997</v>
      </c>
      <c r="T5523" s="77">
        <v>8.4410000000000007</v>
      </c>
      <c r="U5523" s="77">
        <v>20.219200000000001</v>
      </c>
      <c r="V5523" s="77">
        <v>2.500498827906978</v>
      </c>
      <c r="AC5523" s="77">
        <v>37.01</v>
      </c>
      <c r="AD5523" s="77">
        <v>35.83</v>
      </c>
      <c r="AH5523" s="77">
        <f>IF(AND(M5523&lt;Variables!$G$6,M5523&gt;Variables!$G$5),0,1)</f>
        <v>1</v>
      </c>
      <c r="AI5523" s="77">
        <f t="shared" si="174"/>
        <v>0</v>
      </c>
      <c r="AJ5523" s="77">
        <f>IF(I5523&gt;Variables!$G$7,0,1)</f>
        <v>1</v>
      </c>
      <c r="AK5523" s="77">
        <f>IF(F5523&gt;Variables!$G$8,0,1)</f>
        <v>1</v>
      </c>
      <c r="AL5523" s="77">
        <f>IF(G5523&gt;Variables!$G$9,0,1)</f>
        <v>1</v>
      </c>
      <c r="AM5523" s="77">
        <f>IF(AND(K5523&gt;Variables!$G$10,K5523&lt;Variables!$G$11),0,1)</f>
        <v>0</v>
      </c>
      <c r="AN5523" s="77">
        <f>IF(H5523&lt;Variables!$G$13,1,0)</f>
        <v>0</v>
      </c>
      <c r="AO5523" s="77">
        <f>IF(R5523&lt;Variables!$G$12,0,1)</f>
        <v>0</v>
      </c>
      <c r="AP5523" s="78">
        <f t="shared" si="175"/>
        <v>1</v>
      </c>
      <c r="AQ5523" s="77">
        <f>IF(V5523&lt;Variables!$G$15,1,0)</f>
        <v>1</v>
      </c>
      <c r="AR5523" s="77">
        <v>1</v>
      </c>
      <c r="AS5523" s="77">
        <v>0</v>
      </c>
      <c r="AT5523" s="77">
        <v>0</v>
      </c>
      <c r="AU5523" s="77">
        <v>0</v>
      </c>
      <c r="BA5523" s="77">
        <v>0.45</v>
      </c>
    </row>
    <row r="5524" spans="3:53" x14ac:dyDescent="0.25">
      <c r="C5524" s="77" t="s">
        <v>696</v>
      </c>
      <c r="D5524" s="77" t="s">
        <v>581</v>
      </c>
      <c r="E5524" s="77">
        <v>106.32</v>
      </c>
      <c r="F5524" s="77">
        <v>12.79</v>
      </c>
      <c r="G5524" s="77">
        <v>-4.08</v>
      </c>
      <c r="H5524" s="77">
        <v>5880</v>
      </c>
      <c r="I5524" s="77">
        <v>43.180999999999997</v>
      </c>
      <c r="J5524" s="77" t="s">
        <v>74</v>
      </c>
      <c r="K5524" s="77">
        <v>42.37</v>
      </c>
      <c r="L5524" s="77">
        <v>106.09050000000001</v>
      </c>
      <c r="M5524" s="77">
        <v>-9.4730442405301804E-2</v>
      </c>
      <c r="N5524" s="77">
        <v>107.068838</v>
      </c>
      <c r="O5524" s="77">
        <v>-1.0076115704179069</v>
      </c>
      <c r="P5524" s="77">
        <v>1709000</v>
      </c>
      <c r="Q5524" s="77">
        <v>826738</v>
      </c>
      <c r="R5524" s="77">
        <v>2.0699999999999998</v>
      </c>
      <c r="S5524" s="77">
        <v>35.665999999999997</v>
      </c>
      <c r="T5524" s="77">
        <v>8.4410000000000007</v>
      </c>
      <c r="U5524" s="77">
        <v>20.219200000000001</v>
      </c>
      <c r="V5524" s="77">
        <v>2.2883287645227419</v>
      </c>
      <c r="AC5524" s="77">
        <v>110</v>
      </c>
      <c r="AD5524" s="77">
        <v>105.754</v>
      </c>
      <c r="AH5524" s="77">
        <f>IF(AND(M5524&lt;Variables!$G$6,M5524&gt;Variables!$G$5),0,1)</f>
        <v>1</v>
      </c>
      <c r="AI5524" s="77">
        <f t="shared" si="174"/>
        <v>1</v>
      </c>
      <c r="AJ5524" s="77">
        <f>IF(I5524&gt;Variables!$G$7,0,1)</f>
        <v>1</v>
      </c>
      <c r="AK5524" s="77">
        <f>IF(F5524&gt;Variables!$G$8,0,1)</f>
        <v>0</v>
      </c>
      <c r="AL5524" s="77">
        <f>IF(G5524&gt;Variables!$G$9,0,1)</f>
        <v>1</v>
      </c>
      <c r="AM5524" s="77">
        <f>IF(AND(K5524&gt;Variables!$G$10,K5524&lt;Variables!$G$11),0,1)</f>
        <v>1</v>
      </c>
      <c r="AN5524" s="77">
        <f>IF(H5524&lt;Variables!$G$13,1,0)</f>
        <v>0</v>
      </c>
      <c r="AO5524" s="77">
        <f>IF(R5524&lt;Variables!$G$12,0,1)</f>
        <v>0</v>
      </c>
      <c r="AP5524" s="78">
        <f t="shared" si="175"/>
        <v>0</v>
      </c>
      <c r="AQ5524" s="77">
        <f>IF(V5524&lt;Variables!$G$15,1,0)</f>
        <v>1</v>
      </c>
      <c r="AR5524" s="77">
        <v>1</v>
      </c>
      <c r="AS5524" s="77">
        <v>0</v>
      </c>
      <c r="AT5524" s="77">
        <v>0</v>
      </c>
      <c r="AU5524" s="77">
        <v>0</v>
      </c>
      <c r="BA5524" s="77">
        <v>0.9</v>
      </c>
    </row>
    <row r="5525" spans="3:53" x14ac:dyDescent="0.25">
      <c r="C5525" s="77" t="s">
        <v>696</v>
      </c>
      <c r="D5525" s="77" t="s">
        <v>649</v>
      </c>
      <c r="E5525" s="77">
        <v>66.11</v>
      </c>
      <c r="F5525" s="77">
        <v>12.26</v>
      </c>
      <c r="G5525" s="77">
        <v>9.77</v>
      </c>
      <c r="H5525" s="77">
        <v>4150</v>
      </c>
      <c r="I5525" s="77">
        <v>-7.194</v>
      </c>
      <c r="J5525" s="77" t="s">
        <v>74</v>
      </c>
      <c r="K5525" s="77">
        <v>64.86</v>
      </c>
      <c r="L5525" s="77">
        <v>65.456509999999994</v>
      </c>
      <c r="M5525" s="77">
        <v>0.61642455425748333</v>
      </c>
      <c r="N5525" s="77">
        <v>64.488050000000001</v>
      </c>
      <c r="O5525" s="77">
        <v>2.1274484187380418</v>
      </c>
      <c r="P5525" s="77">
        <v>2780000</v>
      </c>
      <c r="Q5525" s="77">
        <v>2787000</v>
      </c>
      <c r="R5525" s="77">
        <v>1</v>
      </c>
      <c r="S5525" s="77">
        <v>35.665999999999997</v>
      </c>
      <c r="T5525" s="77">
        <v>8.4410000000000007</v>
      </c>
      <c r="U5525" s="77">
        <v>20.219200000000001</v>
      </c>
      <c r="V5525" s="77">
        <v>2.478468282674648</v>
      </c>
      <c r="AC5525" s="77">
        <v>68.37</v>
      </c>
      <c r="AD5525" s="77">
        <v>65.180000000000007</v>
      </c>
      <c r="AH5525" s="77">
        <f>IF(AND(M5525&lt;Variables!$G$6,M5525&gt;Variables!$G$5),0,1)</f>
        <v>1</v>
      </c>
      <c r="AI5525" s="77">
        <f t="shared" si="174"/>
        <v>0</v>
      </c>
      <c r="AJ5525" s="77">
        <f>IF(I5525&gt;Variables!$G$7,0,1)</f>
        <v>1</v>
      </c>
      <c r="AK5525" s="77">
        <f>IF(F5525&gt;Variables!$G$8,0,1)</f>
        <v>0</v>
      </c>
      <c r="AL5525" s="77">
        <f>IF(G5525&gt;Variables!$G$9,0,1)</f>
        <v>1</v>
      </c>
      <c r="AM5525" s="77">
        <f>IF(AND(K5525&gt;Variables!$G$10,K5525&lt;Variables!$G$11),0,1)</f>
        <v>0</v>
      </c>
      <c r="AN5525" s="77">
        <f>IF(H5525&lt;Variables!$G$13,1,0)</f>
        <v>0</v>
      </c>
      <c r="AO5525" s="77">
        <f>IF(R5525&lt;Variables!$G$12,0,1)</f>
        <v>0</v>
      </c>
      <c r="AP5525" s="78">
        <f t="shared" si="175"/>
        <v>0</v>
      </c>
      <c r="AQ5525" s="77">
        <f>IF(V5525&lt;Variables!$G$15,1,0)</f>
        <v>1</v>
      </c>
      <c r="AR5525" s="77">
        <v>1</v>
      </c>
      <c r="AS5525" s="77">
        <v>0</v>
      </c>
      <c r="AT5525" s="77">
        <v>0</v>
      </c>
      <c r="AU5525" s="77">
        <v>0</v>
      </c>
      <c r="BA5525" s="77">
        <v>0.76</v>
      </c>
    </row>
    <row r="5526" spans="3:53" x14ac:dyDescent="0.25">
      <c r="C5526" s="77" t="s">
        <v>696</v>
      </c>
      <c r="D5526" s="77" t="s">
        <v>536</v>
      </c>
      <c r="E5526" s="77">
        <v>26.96</v>
      </c>
      <c r="F5526" s="77">
        <v>9.32</v>
      </c>
      <c r="G5526" s="77">
        <v>9.41</v>
      </c>
      <c r="H5526" s="77">
        <v>2140</v>
      </c>
      <c r="I5526" s="77">
        <v>-19.062000000000001</v>
      </c>
      <c r="J5526" s="77" t="s">
        <v>74</v>
      </c>
      <c r="K5526" s="77">
        <v>50.45</v>
      </c>
      <c r="L5526" s="77">
        <v>26.911840000000002</v>
      </c>
      <c r="M5526" s="77">
        <v>-0.22978733523980571</v>
      </c>
      <c r="N5526" s="77">
        <v>26.789376000000001</v>
      </c>
      <c r="O5526" s="77">
        <v>0.22629866406744309</v>
      </c>
      <c r="P5526" s="77">
        <v>722573</v>
      </c>
      <c r="Q5526" s="77">
        <v>2899000</v>
      </c>
      <c r="R5526" s="77">
        <v>0.25</v>
      </c>
      <c r="S5526" s="77">
        <v>35.665999999999997</v>
      </c>
      <c r="T5526" s="77">
        <v>8.4410000000000007</v>
      </c>
      <c r="U5526" s="77">
        <v>20.219200000000001</v>
      </c>
      <c r="V5526" s="77">
        <v>2.377935102337112</v>
      </c>
      <c r="AC5526" s="77">
        <v>27.09</v>
      </c>
      <c r="AD5526" s="77">
        <v>24.96</v>
      </c>
      <c r="AH5526" s="77">
        <f>IF(AND(M5526&lt;Variables!$G$6,M5526&gt;Variables!$G$5),0,1)</f>
        <v>1</v>
      </c>
      <c r="AI5526" s="77">
        <f t="shared" si="174"/>
        <v>0</v>
      </c>
      <c r="AJ5526" s="77">
        <f>IF(I5526&gt;Variables!$G$7,0,1)</f>
        <v>1</v>
      </c>
      <c r="AK5526" s="77">
        <f>IF(F5526&gt;Variables!$G$8,0,1)</f>
        <v>0</v>
      </c>
      <c r="AL5526" s="77">
        <f>IF(G5526&gt;Variables!$G$9,0,1)</f>
        <v>1</v>
      </c>
      <c r="AM5526" s="77">
        <f>IF(AND(K5526&gt;Variables!$G$10,K5526&lt;Variables!$G$11),0,1)</f>
        <v>1</v>
      </c>
      <c r="AN5526" s="77">
        <f>IF(H5526&lt;Variables!$G$13,1,0)</f>
        <v>0</v>
      </c>
      <c r="AO5526" s="77">
        <f>IF(R5526&lt;Variables!$G$12,0,1)</f>
        <v>0</v>
      </c>
      <c r="AP5526" s="78">
        <f t="shared" si="175"/>
        <v>0</v>
      </c>
      <c r="AQ5526" s="77">
        <f>IF(V5526&lt;Variables!$G$15,1,0)</f>
        <v>1</v>
      </c>
      <c r="AR5526" s="77">
        <v>0</v>
      </c>
      <c r="AS5526" s="77">
        <v>0</v>
      </c>
      <c r="AT5526" s="77">
        <v>1</v>
      </c>
      <c r="AU5526" s="77">
        <v>0</v>
      </c>
      <c r="BA5526" s="77">
        <v>-1.46</v>
      </c>
    </row>
    <row r="5527" spans="3:53" x14ac:dyDescent="0.25">
      <c r="C5527" s="77" t="s">
        <v>696</v>
      </c>
      <c r="D5527" s="77" t="s">
        <v>695</v>
      </c>
      <c r="E5527" s="77">
        <v>3</v>
      </c>
      <c r="F5527" s="77">
        <v>12.78</v>
      </c>
      <c r="G5527" s="77">
        <v>9.02</v>
      </c>
      <c r="H5527" s="77">
        <v>-99999</v>
      </c>
      <c r="I5527" s="77">
        <v>-8.0869999999999997</v>
      </c>
      <c r="J5527" s="77" t="s">
        <v>75</v>
      </c>
      <c r="K5527" s="77">
        <v>68.5</v>
      </c>
      <c r="L5527" s="77">
        <v>2.9</v>
      </c>
      <c r="M5527" s="77">
        <v>0</v>
      </c>
      <c r="N5527" s="77">
        <v>2.875</v>
      </c>
      <c r="O5527" s="77">
        <v>0.86956521739130122</v>
      </c>
      <c r="P5527" s="77">
        <v>26959</v>
      </c>
      <c r="Q5527" s="77">
        <v>9857</v>
      </c>
      <c r="R5527" s="77">
        <v>2.74</v>
      </c>
      <c r="S5527" s="77">
        <v>35.665999999999997</v>
      </c>
      <c r="T5527" s="77">
        <v>8.4410000000000007</v>
      </c>
      <c r="U5527" s="77">
        <v>20.219200000000001</v>
      </c>
      <c r="V5527" s="77">
        <v>2.5586600000000002</v>
      </c>
      <c r="AC5527" s="77">
        <v>3.16</v>
      </c>
      <c r="AD5527" s="77">
        <v>2.8</v>
      </c>
      <c r="AH5527" s="77">
        <f>IF(AND(M5527&lt;Variables!$G$6,M5527&gt;Variables!$G$5),0,1)</f>
        <v>1</v>
      </c>
      <c r="AI5527" s="77">
        <f t="shared" si="174"/>
        <v>0</v>
      </c>
      <c r="AJ5527" s="77">
        <f>IF(I5527&gt;Variables!$G$7,0,1)</f>
        <v>1</v>
      </c>
      <c r="AK5527" s="77">
        <f>IF(F5527&gt;Variables!$G$8,0,1)</f>
        <v>0</v>
      </c>
      <c r="AL5527" s="77">
        <f>IF(G5527&gt;Variables!$G$9,0,1)</f>
        <v>1</v>
      </c>
      <c r="AM5527" s="77">
        <f>IF(AND(K5527&gt;Variables!$G$10,K5527&lt;Variables!$G$11),0,1)</f>
        <v>0</v>
      </c>
      <c r="AN5527" s="77">
        <f>IF(H5527&lt;Variables!$G$13,1,0)</f>
        <v>1</v>
      </c>
      <c r="AO5527" s="77">
        <f>IF(R5527&lt;Variables!$G$12,0,1)</f>
        <v>1</v>
      </c>
      <c r="AP5527" s="78">
        <f t="shared" si="175"/>
        <v>1</v>
      </c>
      <c r="AQ5527" s="77">
        <f>IF(V5527&lt;Variables!$G$15,1,0)</f>
        <v>1</v>
      </c>
      <c r="AR5527" s="77">
        <v>0</v>
      </c>
      <c r="AS5527" s="77">
        <v>0</v>
      </c>
      <c r="AT5527" s="77">
        <v>1</v>
      </c>
      <c r="AU5527" s="77">
        <v>0</v>
      </c>
      <c r="BA5527" s="77">
        <v>-2.25</v>
      </c>
    </row>
    <row r="5528" spans="3:53" x14ac:dyDescent="0.25">
      <c r="C5528" s="77" t="s">
        <v>696</v>
      </c>
      <c r="D5528" s="77" t="s">
        <v>608</v>
      </c>
      <c r="E5528" s="77">
        <v>20.72</v>
      </c>
      <c r="F5528" s="77">
        <v>18.91</v>
      </c>
      <c r="G5528" s="77">
        <v>7.1</v>
      </c>
      <c r="H5528" s="77">
        <v>22.27</v>
      </c>
      <c r="I5528" s="77">
        <v>12.565</v>
      </c>
      <c r="J5528" s="77" t="s">
        <v>75</v>
      </c>
      <c r="K5528" s="77">
        <v>35.28</v>
      </c>
      <c r="L5528" s="77">
        <v>21.93477</v>
      </c>
      <c r="M5528" s="77">
        <v>-5.2723142298733876</v>
      </c>
      <c r="N5528" s="77">
        <v>22.889589999999998</v>
      </c>
      <c r="O5528" s="77">
        <v>-9.2237999894274942</v>
      </c>
      <c r="P5528" s="77">
        <v>6200000</v>
      </c>
      <c r="Q5528" s="77">
        <v>543960</v>
      </c>
      <c r="R5528" s="77">
        <v>11.4</v>
      </c>
      <c r="S5528" s="77">
        <v>35.665999999999997</v>
      </c>
      <c r="T5528" s="77">
        <v>8.4410000000000007</v>
      </c>
      <c r="U5528" s="77">
        <v>20.219200000000001</v>
      </c>
      <c r="V5528" s="77">
        <v>2.1274477217174379</v>
      </c>
      <c r="AC5528" s="77">
        <v>21.54</v>
      </c>
      <c r="AD5528" s="77">
        <v>19.989999999999998</v>
      </c>
      <c r="AH5528" s="77">
        <f>IF(AND(M5528&lt;Variables!$G$6,M5528&gt;Variables!$G$5),0,1)</f>
        <v>0</v>
      </c>
      <c r="AI5528" s="77">
        <f t="shared" si="174"/>
        <v>1</v>
      </c>
      <c r="AJ5528" s="77">
        <f>IF(I5528&gt;Variables!$G$7,0,1)</f>
        <v>1</v>
      </c>
      <c r="AK5528" s="77">
        <f>IF(F5528&gt;Variables!$G$8,0,1)</f>
        <v>0</v>
      </c>
      <c r="AL5528" s="77">
        <f>IF(G5528&gt;Variables!$G$9,0,1)</f>
        <v>1</v>
      </c>
      <c r="AM5528" s="77">
        <f>IF(AND(K5528&gt;Variables!$G$10,K5528&lt;Variables!$G$11),0,1)</f>
        <v>1</v>
      </c>
      <c r="AN5528" s="77">
        <f>IF(H5528&lt;Variables!$G$13,1,0)</f>
        <v>1</v>
      </c>
      <c r="AO5528" s="77">
        <f>IF(R5528&lt;Variables!$G$12,0,1)</f>
        <v>1</v>
      </c>
      <c r="AP5528" s="78">
        <f t="shared" si="175"/>
        <v>1</v>
      </c>
      <c r="AQ5528" s="77">
        <f>IF(V5528&lt;Variables!$G$15,1,0)</f>
        <v>1</v>
      </c>
      <c r="AR5528" s="77">
        <v>0</v>
      </c>
      <c r="AS5528" s="77">
        <v>0</v>
      </c>
      <c r="AT5528" s="77">
        <v>1</v>
      </c>
      <c r="AU5528" s="77">
        <v>0</v>
      </c>
      <c r="BA5528" s="77">
        <v>-2.25</v>
      </c>
    </row>
    <row r="5529" spans="3:53" x14ac:dyDescent="0.25">
      <c r="C5529" s="77" t="s">
        <v>696</v>
      </c>
      <c r="D5529" s="77" t="s">
        <v>660</v>
      </c>
      <c r="E5529" s="77">
        <v>17.03</v>
      </c>
      <c r="F5529" s="77">
        <v>9.0299999999999994</v>
      </c>
      <c r="G5529" s="77">
        <v>8.2899999999999991</v>
      </c>
      <c r="H5529" s="77">
        <v>1910</v>
      </c>
      <c r="I5529" s="77">
        <v>1.256</v>
      </c>
      <c r="J5529" s="77" t="s">
        <v>74</v>
      </c>
      <c r="K5529" s="77">
        <v>49.5</v>
      </c>
      <c r="L5529" s="77">
        <v>16.90202</v>
      </c>
      <c r="M5529" s="77">
        <v>0.52052949884097721</v>
      </c>
      <c r="N5529" s="77">
        <v>17.079902000000001</v>
      </c>
      <c r="O5529" s="77">
        <v>-0.52636133392335704</v>
      </c>
      <c r="P5529" s="77">
        <v>26581000</v>
      </c>
      <c r="Q5529" s="77">
        <v>18330000</v>
      </c>
      <c r="R5529" s="77">
        <v>1.45</v>
      </c>
      <c r="S5529" s="77">
        <v>35.665999999999997</v>
      </c>
      <c r="T5529" s="77">
        <v>8.4410000000000007</v>
      </c>
      <c r="U5529" s="77">
        <v>20.219200000000001</v>
      </c>
      <c r="V5529" s="77">
        <v>2.3490378776264609</v>
      </c>
      <c r="AC5529" s="77">
        <v>17.5</v>
      </c>
      <c r="AD5529" s="77">
        <v>16.350000000000001</v>
      </c>
      <c r="AH5529" s="77">
        <f>IF(AND(M5529&lt;Variables!$G$6,M5529&gt;Variables!$G$5),0,1)</f>
        <v>1</v>
      </c>
      <c r="AI5529" s="77">
        <f t="shared" si="174"/>
        <v>1</v>
      </c>
      <c r="AJ5529" s="77">
        <f>IF(I5529&gt;Variables!$G$7,0,1)</f>
        <v>1</v>
      </c>
      <c r="AK5529" s="77">
        <f>IF(F5529&gt;Variables!$G$8,0,1)</f>
        <v>0</v>
      </c>
      <c r="AL5529" s="77">
        <f>IF(G5529&gt;Variables!$G$9,0,1)</f>
        <v>1</v>
      </c>
      <c r="AM5529" s="77">
        <f>IF(AND(K5529&gt;Variables!$G$10,K5529&lt;Variables!$G$11),0,1)</f>
        <v>1</v>
      </c>
      <c r="AN5529" s="77">
        <f>IF(H5529&lt;Variables!$G$13,1,0)</f>
        <v>0</v>
      </c>
      <c r="AO5529" s="77">
        <f>IF(R5529&lt;Variables!$G$12,0,1)</f>
        <v>0</v>
      </c>
      <c r="AP5529" s="78">
        <f t="shared" si="175"/>
        <v>0</v>
      </c>
      <c r="AQ5529" s="77">
        <f>IF(V5529&lt;Variables!$G$15,1,0)</f>
        <v>1</v>
      </c>
      <c r="AR5529" s="77">
        <v>1</v>
      </c>
      <c r="AS5529" s="77">
        <v>0</v>
      </c>
      <c r="AT5529" s="77">
        <v>0</v>
      </c>
      <c r="AU5529" s="77">
        <v>0</v>
      </c>
      <c r="BA5529" s="77">
        <v>2</v>
      </c>
    </row>
    <row r="5530" spans="3:53" x14ac:dyDescent="0.25">
      <c r="C5530" s="77" t="s">
        <v>696</v>
      </c>
      <c r="D5530" s="77" t="s">
        <v>129</v>
      </c>
      <c r="E5530" s="77">
        <v>58.5</v>
      </c>
      <c r="F5530" s="77">
        <v>8.25</v>
      </c>
      <c r="G5530" s="77">
        <v>6.3</v>
      </c>
      <c r="H5530" s="77">
        <v>28450</v>
      </c>
      <c r="I5530" s="77">
        <v>932276.99899999995</v>
      </c>
      <c r="J5530" s="77" t="s">
        <v>75</v>
      </c>
      <c r="K5530" s="77">
        <v>74.92</v>
      </c>
      <c r="L5530" s="77">
        <v>57.382815000000008</v>
      </c>
      <c r="M5530" s="77">
        <v>2.068885954793247</v>
      </c>
      <c r="N5530" s="77">
        <v>57.040003999999989</v>
      </c>
      <c r="O5530" s="77">
        <v>2.6823209900195861</v>
      </c>
      <c r="P5530" s="77">
        <v>42029000</v>
      </c>
      <c r="Q5530" s="77">
        <v>155082000</v>
      </c>
      <c r="R5530" s="77">
        <v>0.27</v>
      </c>
      <c r="S5530" s="77">
        <v>35.665999999999997</v>
      </c>
      <c r="T5530" s="77">
        <v>8.4410000000000007</v>
      </c>
      <c r="U5530" s="77">
        <v>20.219200000000001</v>
      </c>
      <c r="V5530" s="77">
        <v>2.4224845946502991</v>
      </c>
      <c r="AC5530" s="77">
        <v>59.36</v>
      </c>
      <c r="AD5530" s="77">
        <v>56.76</v>
      </c>
      <c r="AH5530" s="77">
        <f>IF(AND(M5530&lt;Variables!$G$6,M5530&gt;Variables!$G$5),0,1)</f>
        <v>1</v>
      </c>
      <c r="AI5530" s="77">
        <f t="shared" si="174"/>
        <v>0</v>
      </c>
      <c r="AJ5530" s="77">
        <f>IF(I5530&gt;Variables!$G$7,0,1)</f>
        <v>0</v>
      </c>
      <c r="AK5530" s="77">
        <f>IF(F5530&gt;Variables!$G$8,0,1)</f>
        <v>1</v>
      </c>
      <c r="AL5530" s="77">
        <f>IF(G5530&gt;Variables!$G$9,0,1)</f>
        <v>1</v>
      </c>
      <c r="AM5530" s="77">
        <f>IF(AND(K5530&gt;Variables!$G$10,K5530&lt;Variables!$G$11),0,1)</f>
        <v>1</v>
      </c>
      <c r="AN5530" s="77">
        <f>IF(H5530&lt;Variables!$G$13,1,0)</f>
        <v>0</v>
      </c>
      <c r="AO5530" s="77">
        <f>IF(R5530&lt;Variables!$G$12,0,1)</f>
        <v>0</v>
      </c>
      <c r="AP5530" s="78">
        <f t="shared" si="175"/>
        <v>1</v>
      </c>
      <c r="AQ5530" s="77">
        <f>IF(V5530&lt;Variables!$G$15,1,0)</f>
        <v>1</v>
      </c>
      <c r="AR5530" s="77">
        <v>0</v>
      </c>
      <c r="AS5530" s="77">
        <v>0</v>
      </c>
      <c r="AT5530" s="77">
        <v>0</v>
      </c>
      <c r="AU5530" s="77">
        <v>1</v>
      </c>
      <c r="BA5530" s="77">
        <v>-0.15</v>
      </c>
    </row>
    <row r="5531" spans="3:53" x14ac:dyDescent="0.25">
      <c r="C5531" s="77" t="s">
        <v>696</v>
      </c>
      <c r="D5531" s="77" t="s">
        <v>659</v>
      </c>
      <c r="E5531" s="77">
        <v>44.2</v>
      </c>
      <c r="F5531" s="77">
        <v>8.8800000000000008</v>
      </c>
      <c r="G5531" s="77">
        <v>6.16</v>
      </c>
      <c r="H5531" s="77">
        <v>2320</v>
      </c>
      <c r="I5531" s="77">
        <v>-25.509</v>
      </c>
      <c r="J5531" s="77" t="s">
        <v>74</v>
      </c>
      <c r="K5531" s="77">
        <v>77.819999999999993</v>
      </c>
      <c r="L5531" s="77">
        <v>43.701425</v>
      </c>
      <c r="M5531" s="77">
        <v>0.91204119774126591</v>
      </c>
      <c r="N5531" s="77">
        <v>43.362527999999998</v>
      </c>
      <c r="O5531" s="77">
        <v>1.7007126521774669</v>
      </c>
      <c r="P5531" s="77">
        <v>1567000</v>
      </c>
      <c r="Q5531" s="77">
        <v>1694000</v>
      </c>
      <c r="R5531" s="77">
        <v>0.93</v>
      </c>
      <c r="S5531" s="77">
        <v>35.665999999999997</v>
      </c>
      <c r="T5531" s="77">
        <v>8.4410000000000007</v>
      </c>
      <c r="U5531" s="77">
        <v>20.219200000000001</v>
      </c>
      <c r="V5531" s="77">
        <v>2.558224944940811</v>
      </c>
      <c r="AC5531" s="77">
        <v>45.52</v>
      </c>
      <c r="AD5531" s="77">
        <v>43.664999999999999</v>
      </c>
      <c r="AH5531" s="77">
        <f>IF(AND(M5531&lt;Variables!$G$6,M5531&gt;Variables!$G$5),0,1)</f>
        <v>1</v>
      </c>
      <c r="AI5531" s="77">
        <f t="shared" si="174"/>
        <v>0</v>
      </c>
      <c r="AJ5531" s="77">
        <f>IF(I5531&gt;Variables!$G$7,0,1)</f>
        <v>1</v>
      </c>
      <c r="AK5531" s="77">
        <f>IF(F5531&gt;Variables!$G$8,0,1)</f>
        <v>1</v>
      </c>
      <c r="AL5531" s="77">
        <f>IF(G5531&gt;Variables!$G$9,0,1)</f>
        <v>1</v>
      </c>
      <c r="AM5531" s="77">
        <f>IF(AND(K5531&gt;Variables!$G$10,K5531&lt;Variables!$G$11),0,1)</f>
        <v>1</v>
      </c>
      <c r="AN5531" s="77">
        <f>IF(H5531&lt;Variables!$G$13,1,0)</f>
        <v>0</v>
      </c>
      <c r="AO5531" s="77">
        <f>IF(R5531&lt;Variables!$G$12,0,1)</f>
        <v>0</v>
      </c>
      <c r="AP5531" s="78">
        <f t="shared" si="175"/>
        <v>0</v>
      </c>
      <c r="AQ5531" s="77">
        <f>IF(V5531&lt;Variables!$G$15,1,0)</f>
        <v>1</v>
      </c>
      <c r="AR5531" s="77">
        <v>1</v>
      </c>
      <c r="AS5531" s="77">
        <v>0</v>
      </c>
      <c r="AT5531" s="77">
        <v>0</v>
      </c>
      <c r="AU5531" s="77">
        <v>0</v>
      </c>
      <c r="BA5531" s="77">
        <v>0.39</v>
      </c>
    </row>
    <row r="5532" spans="3:53" x14ac:dyDescent="0.25">
      <c r="C5532" s="77" t="s">
        <v>696</v>
      </c>
      <c r="D5532" s="77" t="s">
        <v>682</v>
      </c>
      <c r="E5532" s="77">
        <v>0.85</v>
      </c>
      <c r="F5532" s="77">
        <v>17.75</v>
      </c>
      <c r="G5532" s="77">
        <v>0</v>
      </c>
      <c r="H5532" s="77">
        <v>-99999</v>
      </c>
      <c r="I5532" s="77">
        <v>-99999</v>
      </c>
      <c r="J5532" s="77" t="s">
        <v>75</v>
      </c>
      <c r="K5532" s="77">
        <v>-99999</v>
      </c>
      <c r="L5532" s="77">
        <v>0.84899999999999998</v>
      </c>
      <c r="M5532" s="77">
        <v>0</v>
      </c>
      <c r="N5532" s="77">
        <v>0.84899999999999998</v>
      </c>
      <c r="O5532" s="77">
        <v>0</v>
      </c>
      <c r="P5532" s="77">
        <v>60675</v>
      </c>
      <c r="Q5532" s="77">
        <v>41</v>
      </c>
      <c r="R5532" s="77">
        <v>1479.88</v>
      </c>
      <c r="S5532" s="77">
        <v>35.665999999999997</v>
      </c>
      <c r="T5532" s="77">
        <v>8.4410000000000007</v>
      </c>
      <c r="U5532" s="77">
        <v>20.219200000000001</v>
      </c>
      <c r="V5532" s="77">
        <v>-99999</v>
      </c>
      <c r="AC5532" s="77">
        <v>0.85</v>
      </c>
      <c r="AD5532" s="77">
        <v>0.78</v>
      </c>
      <c r="AH5532" s="77">
        <f>IF(AND(M5532&lt;Variables!$G$6,M5532&gt;Variables!$G$5),0,1)</f>
        <v>1</v>
      </c>
      <c r="AI5532" s="77">
        <f t="shared" si="174"/>
        <v>1</v>
      </c>
      <c r="AJ5532" s="77">
        <f>IF(I5532&gt;Variables!$G$7,0,1)</f>
        <v>1</v>
      </c>
      <c r="AK5532" s="77">
        <f>IF(F5532&gt;Variables!$G$8,0,1)</f>
        <v>0</v>
      </c>
      <c r="AL5532" s="77">
        <f>IF(G5532&gt;Variables!$G$9,0,1)</f>
        <v>1</v>
      </c>
      <c r="AM5532" s="77">
        <f>IF(AND(K5532&gt;Variables!$G$10,K5532&lt;Variables!$G$11),0,1)</f>
        <v>1</v>
      </c>
      <c r="AN5532" s="77">
        <f>IF(H5532&lt;Variables!$G$13,1,0)</f>
        <v>1</v>
      </c>
      <c r="AO5532" s="77">
        <f>IF(R5532&lt;Variables!$G$12,0,1)</f>
        <v>1</v>
      </c>
      <c r="AP5532" s="78">
        <f t="shared" si="175"/>
        <v>1</v>
      </c>
      <c r="AQ5532" s="77">
        <f>IF(V5532&lt;Variables!$G$15,1,0)</f>
        <v>1</v>
      </c>
      <c r="AR5532" s="77">
        <v>0</v>
      </c>
      <c r="AS5532" s="77">
        <v>0</v>
      </c>
      <c r="AT5532" s="77">
        <v>1</v>
      </c>
      <c r="AU5532" s="77">
        <v>0</v>
      </c>
      <c r="BA5532" s="77">
        <v>-2.25</v>
      </c>
    </row>
    <row r="5533" spans="3:53" x14ac:dyDescent="0.25">
      <c r="C5533" s="77" t="s">
        <v>696</v>
      </c>
      <c r="D5533" s="77" t="s">
        <v>551</v>
      </c>
      <c r="E5533" s="77">
        <v>6.67</v>
      </c>
      <c r="F5533" s="77">
        <v>76.38</v>
      </c>
      <c r="G5533" s="77">
        <v>25.69</v>
      </c>
      <c r="H5533" s="77">
        <v>38.479999999999997</v>
      </c>
      <c r="I5533" s="77">
        <v>10.815</v>
      </c>
      <c r="J5533" s="77" t="s">
        <v>75</v>
      </c>
      <c r="K5533" s="77">
        <v>73.790000000000006</v>
      </c>
      <c r="L5533" s="77">
        <v>6.4309875000000014</v>
      </c>
      <c r="M5533" s="77">
        <v>5.738037898534234</v>
      </c>
      <c r="N5533" s="77">
        <v>5.7725891304347821</v>
      </c>
      <c r="O5533" s="77">
        <v>17.79809451790716</v>
      </c>
      <c r="P5533" s="77">
        <v>108760000</v>
      </c>
      <c r="Q5533" s="77">
        <v>11670000</v>
      </c>
      <c r="R5533" s="77">
        <v>9.32</v>
      </c>
      <c r="S5533" s="77">
        <v>35.665999999999997</v>
      </c>
      <c r="T5533" s="77">
        <v>8.4410000000000007</v>
      </c>
      <c r="U5533" s="77">
        <v>20.219200000000001</v>
      </c>
      <c r="V5533" s="77">
        <v>2.070040537039608</v>
      </c>
      <c r="AC5533" s="77">
        <v>7.52</v>
      </c>
      <c r="AD5533" s="77">
        <v>6.02</v>
      </c>
      <c r="AH5533" s="77">
        <f>IF(AND(M5533&lt;Variables!$G$6,M5533&gt;Variables!$G$5),0,1)</f>
        <v>1</v>
      </c>
      <c r="AI5533" s="77">
        <f t="shared" si="174"/>
        <v>0</v>
      </c>
      <c r="AJ5533" s="77">
        <f>IF(I5533&gt;Variables!$G$7,0,1)</f>
        <v>1</v>
      </c>
      <c r="AK5533" s="77">
        <f>IF(F5533&gt;Variables!$G$8,0,1)</f>
        <v>0</v>
      </c>
      <c r="AL5533" s="77">
        <f>IF(G5533&gt;Variables!$G$9,0,1)</f>
        <v>0</v>
      </c>
      <c r="AM5533" s="77">
        <f>IF(AND(K5533&gt;Variables!$G$10,K5533&lt;Variables!$G$11),0,1)</f>
        <v>1</v>
      </c>
      <c r="AN5533" s="77">
        <f>IF(H5533&lt;Variables!$G$13,1,0)</f>
        <v>1</v>
      </c>
      <c r="AO5533" s="77">
        <f>IF(R5533&lt;Variables!$G$12,0,1)</f>
        <v>1</v>
      </c>
      <c r="AP5533" s="78">
        <f t="shared" si="175"/>
        <v>1</v>
      </c>
      <c r="AQ5533" s="77">
        <f>IF(V5533&lt;Variables!$G$15,1,0)</f>
        <v>1</v>
      </c>
      <c r="AR5533" s="77">
        <v>1</v>
      </c>
      <c r="AS5533" s="77">
        <v>0</v>
      </c>
      <c r="AT5533" s="77">
        <v>0</v>
      </c>
      <c r="AU5533" s="77">
        <v>0</v>
      </c>
      <c r="BA5533" s="77">
        <v>2</v>
      </c>
    </row>
    <row r="5534" spans="3:53" x14ac:dyDescent="0.25">
      <c r="C5534" s="77" t="s">
        <v>696</v>
      </c>
      <c r="D5534" s="77" t="s">
        <v>176</v>
      </c>
      <c r="E5534" s="77">
        <v>43.14</v>
      </c>
      <c r="F5534" s="77">
        <v>8.8000000000000007</v>
      </c>
      <c r="G5534" s="77">
        <v>8.74</v>
      </c>
      <c r="H5534" s="77">
        <v>2140</v>
      </c>
      <c r="I5534" s="77">
        <v>11.959</v>
      </c>
      <c r="J5534" s="77" t="s">
        <v>74</v>
      </c>
      <c r="K5534" s="77">
        <v>59.99</v>
      </c>
      <c r="L5534" s="77">
        <v>42.955125000000002</v>
      </c>
      <c r="M5534" s="77">
        <v>0.72604840516703817</v>
      </c>
      <c r="N5534" s="77">
        <v>42.66549599999999</v>
      </c>
      <c r="O5534" s="77">
        <v>1.409813681762923</v>
      </c>
      <c r="P5534" s="77">
        <v>1510000</v>
      </c>
      <c r="Q5534" s="77">
        <v>2594000</v>
      </c>
      <c r="R5534" s="77">
        <v>0.57999999999999996</v>
      </c>
      <c r="S5534" s="77">
        <v>35.665999999999997</v>
      </c>
      <c r="T5534" s="77">
        <v>8.4410000000000007</v>
      </c>
      <c r="U5534" s="77">
        <v>20.219200000000001</v>
      </c>
      <c r="V5534" s="77">
        <v>2.4306718318023739</v>
      </c>
      <c r="AC5534" s="77">
        <v>44.6</v>
      </c>
      <c r="AD5534" s="77">
        <v>42.82</v>
      </c>
      <c r="AH5534" s="77">
        <f>IF(AND(M5534&lt;Variables!$G$6,M5534&gt;Variables!$G$5),0,1)</f>
        <v>1</v>
      </c>
      <c r="AI5534" s="77">
        <f t="shared" si="174"/>
        <v>0</v>
      </c>
      <c r="AJ5534" s="77">
        <f>IF(I5534&gt;Variables!$G$7,0,1)</f>
        <v>1</v>
      </c>
      <c r="AK5534" s="77">
        <f>IF(F5534&gt;Variables!$G$8,0,1)</f>
        <v>1</v>
      </c>
      <c r="AL5534" s="77">
        <f>IF(G5534&gt;Variables!$G$9,0,1)</f>
        <v>1</v>
      </c>
      <c r="AM5534" s="77">
        <f>IF(AND(K5534&gt;Variables!$G$10,K5534&lt;Variables!$G$11),0,1)</f>
        <v>1</v>
      </c>
      <c r="AN5534" s="77">
        <f>IF(H5534&lt;Variables!$G$13,1,0)</f>
        <v>0</v>
      </c>
      <c r="AO5534" s="77">
        <f>IF(R5534&lt;Variables!$G$12,0,1)</f>
        <v>0</v>
      </c>
      <c r="AP5534" s="78">
        <f t="shared" si="175"/>
        <v>0</v>
      </c>
      <c r="AQ5534" s="77">
        <f>IF(V5534&lt;Variables!$G$15,1,0)</f>
        <v>1</v>
      </c>
      <c r="AR5534" s="77">
        <v>1</v>
      </c>
      <c r="AS5534" s="77">
        <v>0</v>
      </c>
      <c r="AT5534" s="77">
        <v>0</v>
      </c>
      <c r="AU5534" s="77">
        <v>0</v>
      </c>
      <c r="BA5534" s="77">
        <v>1.0900000000000001</v>
      </c>
    </row>
    <row r="5535" spans="3:53" x14ac:dyDescent="0.25">
      <c r="C5535" s="77" t="s">
        <v>696</v>
      </c>
      <c r="D5535" s="77" t="s">
        <v>692</v>
      </c>
      <c r="E5535" s="77">
        <v>0.35</v>
      </c>
      <c r="F5535" s="77">
        <v>16.670000000000002</v>
      </c>
      <c r="G5535" s="77">
        <v>5900</v>
      </c>
      <c r="H5535" s="77">
        <v>-99999</v>
      </c>
      <c r="I5535" s="77">
        <v>-15.946999999999999</v>
      </c>
      <c r="J5535" s="77" t="s">
        <v>75</v>
      </c>
      <c r="K5535" s="77">
        <v>-99999</v>
      </c>
      <c r="L5535" s="77">
        <v>0.42</v>
      </c>
      <c r="M5535" s="77">
        <v>0</v>
      </c>
      <c r="N5535" s="77">
        <v>0.36795</v>
      </c>
      <c r="O5535" s="77">
        <v>14.1459437423563</v>
      </c>
      <c r="P5535" s="77">
        <v>37852</v>
      </c>
      <c r="Q5535" s="77">
        <v>20514</v>
      </c>
      <c r="R5535" s="77">
        <v>1.85</v>
      </c>
      <c r="S5535" s="77">
        <v>35.665999999999997</v>
      </c>
      <c r="T5535" s="77">
        <v>8.4410000000000007</v>
      </c>
      <c r="U5535" s="77">
        <v>20.219200000000001</v>
      </c>
      <c r="V5535" s="77">
        <v>-99999</v>
      </c>
      <c r="AC5535" s="77">
        <v>0.35</v>
      </c>
      <c r="AD5535" s="77">
        <v>0.34</v>
      </c>
      <c r="AH5535" s="77">
        <f>IF(AND(M5535&lt;Variables!$G$6,M5535&gt;Variables!$G$5),0,1)</f>
        <v>1</v>
      </c>
      <c r="AI5535" s="77">
        <f t="shared" si="174"/>
        <v>0</v>
      </c>
      <c r="AJ5535" s="77">
        <f>IF(I5535&gt;Variables!$G$7,0,1)</f>
        <v>1</v>
      </c>
      <c r="AK5535" s="77">
        <f>IF(F5535&gt;Variables!$G$8,0,1)</f>
        <v>0</v>
      </c>
      <c r="AL5535" s="77">
        <f>IF(G5535&gt;Variables!$G$9,0,1)</f>
        <v>0</v>
      </c>
      <c r="AM5535" s="77">
        <f>IF(AND(K5535&gt;Variables!$G$10,K5535&lt;Variables!$G$11),0,1)</f>
        <v>1</v>
      </c>
      <c r="AN5535" s="77">
        <f>IF(H5535&lt;Variables!$G$13,1,0)</f>
        <v>1</v>
      </c>
      <c r="AO5535" s="77">
        <f>IF(R5535&lt;Variables!$G$12,0,1)</f>
        <v>0</v>
      </c>
      <c r="AP5535" s="78">
        <f t="shared" si="175"/>
        <v>1</v>
      </c>
      <c r="AQ5535" s="77">
        <f>IF(V5535&lt;Variables!$G$15,1,0)</f>
        <v>1</v>
      </c>
      <c r="AR5535" s="77">
        <v>0</v>
      </c>
      <c r="AS5535" s="77">
        <v>0</v>
      </c>
      <c r="AT5535" s="77">
        <v>1</v>
      </c>
      <c r="AU5535" s="77">
        <v>0</v>
      </c>
      <c r="BA5535" s="77">
        <v>-2.25</v>
      </c>
    </row>
    <row r="5536" spans="3:53" x14ac:dyDescent="0.25">
      <c r="C5536" s="77" t="s">
        <v>697</v>
      </c>
      <c r="D5536" s="77" t="s">
        <v>670</v>
      </c>
      <c r="E5536" s="77">
        <v>12.23</v>
      </c>
      <c r="F5536" s="77">
        <v>9.91</v>
      </c>
      <c r="G5536" s="77">
        <v>-3.13</v>
      </c>
      <c r="H5536" s="77">
        <v>-99999</v>
      </c>
      <c r="I5536" s="77">
        <v>484.06400000000002</v>
      </c>
      <c r="J5536" s="77" t="s">
        <v>75</v>
      </c>
      <c r="K5536" s="77">
        <v>78.510000000000005</v>
      </c>
      <c r="L5536" s="77">
        <v>-99999</v>
      </c>
      <c r="M5536" s="77">
        <v>-99999</v>
      </c>
      <c r="N5536" s="77">
        <v>12.09</v>
      </c>
      <c r="O5536" s="77">
        <v>0</v>
      </c>
      <c r="P5536" s="77">
        <v>151971</v>
      </c>
      <c r="Q5536" s="77">
        <v>18826</v>
      </c>
      <c r="R5536" s="77">
        <v>8.07</v>
      </c>
      <c r="S5536" s="77">
        <v>34.942</v>
      </c>
      <c r="T5536" s="77">
        <v>8.3779999999999983</v>
      </c>
      <c r="U5536" s="77">
        <v>19.937999999999999</v>
      </c>
      <c r="V5536" s="77">
        <v>-99999</v>
      </c>
      <c r="AC5536" s="77">
        <v>12.19</v>
      </c>
      <c r="AD5536" s="77">
        <v>11.93</v>
      </c>
      <c r="AH5536" s="77">
        <f>IF(AND(M5536&lt;Variables!$G$6,M5536&gt;Variables!$G$5),0,1)</f>
        <v>1</v>
      </c>
      <c r="AI5536" s="77">
        <f t="shared" si="174"/>
        <v>1</v>
      </c>
      <c r="AJ5536" s="77">
        <f>IF(I5536&gt;Variables!$G$7,0,1)</f>
        <v>0</v>
      </c>
      <c r="AK5536" s="77">
        <f>IF(F5536&gt;Variables!$G$8,0,1)</f>
        <v>0</v>
      </c>
      <c r="AL5536" s="77">
        <f>IF(G5536&gt;Variables!$G$9,0,1)</f>
        <v>1</v>
      </c>
      <c r="AM5536" s="77">
        <f>IF(AND(K5536&gt;Variables!$G$10,K5536&lt;Variables!$G$11),0,1)</f>
        <v>1</v>
      </c>
      <c r="AN5536" s="77">
        <f>IF(H5536&lt;Variables!$G$13,1,0)</f>
        <v>1</v>
      </c>
      <c r="AO5536" s="77">
        <f>IF(R5536&lt;Variables!$G$12,0,1)</f>
        <v>1</v>
      </c>
      <c r="AP5536" s="78">
        <f t="shared" si="175"/>
        <v>1</v>
      </c>
      <c r="AQ5536" s="77">
        <f>IF(V5536&lt;Variables!$G$15,1,0)</f>
        <v>1</v>
      </c>
      <c r="AR5536" s="77">
        <v>0</v>
      </c>
      <c r="AS5536" s="77">
        <v>0</v>
      </c>
      <c r="AT5536" s="77">
        <v>1</v>
      </c>
      <c r="AU5536" s="77">
        <v>0</v>
      </c>
      <c r="BA5536" s="77">
        <v>-2.25</v>
      </c>
    </row>
    <row r="5537" spans="3:53" x14ac:dyDescent="0.25">
      <c r="C5537" s="77" t="s">
        <v>697</v>
      </c>
      <c r="D5537" s="77" t="s">
        <v>658</v>
      </c>
      <c r="E5537" s="77">
        <v>27.12</v>
      </c>
      <c r="F5537" s="77">
        <v>7.76</v>
      </c>
      <c r="G5537" s="77">
        <v>3.28</v>
      </c>
      <c r="H5537" s="77">
        <v>6430</v>
      </c>
      <c r="I5537" s="77">
        <v>6.6479999999999997</v>
      </c>
      <c r="J5537" s="77" t="s">
        <v>74</v>
      </c>
      <c r="K5537" s="77">
        <v>62.82</v>
      </c>
      <c r="L5537" s="77">
        <v>26.914725000000001</v>
      </c>
      <c r="M5537" s="77">
        <v>0.6508519035583793</v>
      </c>
      <c r="N5537" s="77">
        <v>26.823543999999998</v>
      </c>
      <c r="O5537" s="77">
        <v>0.99299331960011794</v>
      </c>
      <c r="P5537" s="77">
        <v>10703000</v>
      </c>
      <c r="Q5537" s="77">
        <v>13774000</v>
      </c>
      <c r="R5537" s="77">
        <v>0.78</v>
      </c>
      <c r="S5537" s="77">
        <v>34.942</v>
      </c>
      <c r="T5537" s="77">
        <v>8.3779999999999983</v>
      </c>
      <c r="U5537" s="77">
        <v>19.937999999999999</v>
      </c>
      <c r="V5537" s="77">
        <v>2.4587958054938319</v>
      </c>
      <c r="AC5537" s="77">
        <v>27.33</v>
      </c>
      <c r="AD5537" s="77">
        <v>26.61</v>
      </c>
      <c r="AH5537" s="77">
        <f>IF(AND(M5537&lt;Variables!$G$6,M5537&gt;Variables!$G$5),0,1)</f>
        <v>1</v>
      </c>
      <c r="AI5537" s="77">
        <f t="shared" si="174"/>
        <v>0</v>
      </c>
      <c r="AJ5537" s="77">
        <f>IF(I5537&gt;Variables!$G$7,0,1)</f>
        <v>1</v>
      </c>
      <c r="AK5537" s="77">
        <f>IF(F5537&gt;Variables!$G$8,0,1)</f>
        <v>1</v>
      </c>
      <c r="AL5537" s="77">
        <f>IF(G5537&gt;Variables!$G$9,0,1)</f>
        <v>1</v>
      </c>
      <c r="AM5537" s="77">
        <f>IF(AND(K5537&gt;Variables!$G$10,K5537&lt;Variables!$G$11),0,1)</f>
        <v>0</v>
      </c>
      <c r="AN5537" s="77">
        <f>IF(H5537&lt;Variables!$G$13,1,0)</f>
        <v>0</v>
      </c>
      <c r="AO5537" s="77">
        <f>IF(R5537&lt;Variables!$G$12,0,1)</f>
        <v>0</v>
      </c>
      <c r="AP5537" s="78">
        <f t="shared" si="175"/>
        <v>0</v>
      </c>
      <c r="AQ5537" s="77">
        <f>IF(V5537&lt;Variables!$G$15,1,0)</f>
        <v>1</v>
      </c>
      <c r="AR5537" s="77">
        <v>0</v>
      </c>
      <c r="AS5537" s="77">
        <v>0</v>
      </c>
      <c r="AT5537" s="77">
        <v>1</v>
      </c>
      <c r="AU5537" s="77">
        <v>0</v>
      </c>
      <c r="BA5537" s="77">
        <v>-1.52</v>
      </c>
    </row>
    <row r="5538" spans="3:53" x14ac:dyDescent="0.25">
      <c r="C5538" s="77" t="s">
        <v>697</v>
      </c>
      <c r="D5538" s="77" t="s">
        <v>176</v>
      </c>
      <c r="E5538" s="77">
        <v>43.66</v>
      </c>
      <c r="F5538" s="77">
        <v>8.76</v>
      </c>
      <c r="G5538" s="77">
        <v>8.9700000000000006</v>
      </c>
      <c r="H5538" s="77">
        <v>2140</v>
      </c>
      <c r="I5538" s="77">
        <v>11.991</v>
      </c>
      <c r="J5538" s="77" t="s">
        <v>74</v>
      </c>
      <c r="K5538" s="77">
        <v>60.48</v>
      </c>
      <c r="L5538" s="77">
        <v>43.128230000000002</v>
      </c>
      <c r="M5538" s="77">
        <v>0.53739743087067882</v>
      </c>
      <c r="N5538" s="77">
        <v>42.748669999999997</v>
      </c>
      <c r="O5538" s="77">
        <v>1.4300561865433361</v>
      </c>
      <c r="P5538" s="77">
        <v>1560000</v>
      </c>
      <c r="Q5538" s="77">
        <v>2594000</v>
      </c>
      <c r="R5538" s="77">
        <v>0.6</v>
      </c>
      <c r="S5538" s="77">
        <v>34.942</v>
      </c>
      <c r="T5538" s="77">
        <v>8.3779999999999983</v>
      </c>
      <c r="U5538" s="77">
        <v>19.937999999999999</v>
      </c>
      <c r="V5538" s="77">
        <v>2.4453354671792469</v>
      </c>
      <c r="AC5538" s="77">
        <v>44.6</v>
      </c>
      <c r="AD5538" s="77">
        <v>42.82</v>
      </c>
      <c r="AH5538" s="77">
        <f>IF(AND(M5538&lt;Variables!$G$6,M5538&gt;Variables!$G$5),0,1)</f>
        <v>1</v>
      </c>
      <c r="AI5538" s="77">
        <f t="shared" si="174"/>
        <v>0</v>
      </c>
      <c r="AJ5538" s="77">
        <f>IF(I5538&gt;Variables!$G$7,0,1)</f>
        <v>1</v>
      </c>
      <c r="AK5538" s="77">
        <f>IF(F5538&gt;Variables!$G$8,0,1)</f>
        <v>1</v>
      </c>
      <c r="AL5538" s="77">
        <f>IF(G5538&gt;Variables!$G$9,0,1)</f>
        <v>1</v>
      </c>
      <c r="AM5538" s="77">
        <f>IF(AND(K5538&gt;Variables!$G$10,K5538&lt;Variables!$G$11),0,1)</f>
        <v>1</v>
      </c>
      <c r="AN5538" s="77">
        <f>IF(H5538&lt;Variables!$G$13,1,0)</f>
        <v>0</v>
      </c>
      <c r="AO5538" s="77">
        <f>IF(R5538&lt;Variables!$G$12,0,1)</f>
        <v>0</v>
      </c>
      <c r="AP5538" s="78">
        <f t="shared" si="175"/>
        <v>0</v>
      </c>
      <c r="AQ5538" s="77">
        <f>IF(V5538&lt;Variables!$G$15,1,0)</f>
        <v>1</v>
      </c>
      <c r="AR5538" s="77">
        <v>1</v>
      </c>
      <c r="AS5538" s="77">
        <v>0</v>
      </c>
      <c r="AT5538" s="77">
        <v>0</v>
      </c>
      <c r="AU5538" s="77">
        <v>0</v>
      </c>
      <c r="BA5538" s="77">
        <v>0.14000000000000001</v>
      </c>
    </row>
    <row r="5539" spans="3:53" x14ac:dyDescent="0.25">
      <c r="C5539" s="77" t="s">
        <v>697</v>
      </c>
      <c r="D5539" s="77" t="s">
        <v>659</v>
      </c>
      <c r="E5539" s="77">
        <v>44.26</v>
      </c>
      <c r="F5539" s="77">
        <v>9</v>
      </c>
      <c r="G5539" s="77">
        <v>6.28</v>
      </c>
      <c r="H5539" s="77">
        <v>2320</v>
      </c>
      <c r="I5539" s="77">
        <v>-25.459</v>
      </c>
      <c r="J5539" s="77" t="s">
        <v>74</v>
      </c>
      <c r="K5539" s="77">
        <v>72.83</v>
      </c>
      <c r="L5539" s="77">
        <v>43.836880000000001</v>
      </c>
      <c r="M5539" s="77">
        <v>0.71428441075185511</v>
      </c>
      <c r="N5539" s="77">
        <v>43.486376</v>
      </c>
      <c r="O5539" s="77">
        <v>1.52605036575133</v>
      </c>
      <c r="P5539" s="77">
        <v>1632000</v>
      </c>
      <c r="Q5539" s="77">
        <v>1694000</v>
      </c>
      <c r="R5539" s="77">
        <v>0.96</v>
      </c>
      <c r="S5539" s="77">
        <v>34.942</v>
      </c>
      <c r="T5539" s="77">
        <v>8.3779999999999983</v>
      </c>
      <c r="U5539" s="77">
        <v>19.937999999999999</v>
      </c>
      <c r="V5539" s="77">
        <v>2.537852462694973</v>
      </c>
      <c r="AC5539" s="77">
        <v>45.52</v>
      </c>
      <c r="AD5539" s="77">
        <v>43.664999999999999</v>
      </c>
      <c r="AH5539" s="77">
        <f>IF(AND(M5539&lt;Variables!$G$6,M5539&gt;Variables!$G$5),0,1)</f>
        <v>1</v>
      </c>
      <c r="AI5539" s="77">
        <f t="shared" si="174"/>
        <v>0</v>
      </c>
      <c r="AJ5539" s="77">
        <f>IF(I5539&gt;Variables!$G$7,0,1)</f>
        <v>1</v>
      </c>
      <c r="AK5539" s="77">
        <f>IF(F5539&gt;Variables!$G$8,0,1)</f>
        <v>1</v>
      </c>
      <c r="AL5539" s="77">
        <f>IF(G5539&gt;Variables!$G$9,0,1)</f>
        <v>1</v>
      </c>
      <c r="AM5539" s="77">
        <f>IF(AND(K5539&gt;Variables!$G$10,K5539&lt;Variables!$G$11),0,1)</f>
        <v>1</v>
      </c>
      <c r="AN5539" s="77">
        <f>IF(H5539&lt;Variables!$G$13,1,0)</f>
        <v>0</v>
      </c>
      <c r="AO5539" s="77">
        <f>IF(R5539&lt;Variables!$G$12,0,1)</f>
        <v>0</v>
      </c>
      <c r="AP5539" s="78">
        <f t="shared" si="175"/>
        <v>0</v>
      </c>
      <c r="AQ5539" s="77">
        <f>IF(V5539&lt;Variables!$G$15,1,0)</f>
        <v>1</v>
      </c>
      <c r="AR5539" s="77">
        <v>1</v>
      </c>
      <c r="AS5539" s="77">
        <v>0</v>
      </c>
      <c r="AT5539" s="77">
        <v>0</v>
      </c>
      <c r="AU5539" s="77">
        <v>0</v>
      </c>
      <c r="BA5539" s="77">
        <v>0.78</v>
      </c>
    </row>
    <row r="5540" spans="3:53" x14ac:dyDescent="0.25">
      <c r="C5540" s="77" t="s">
        <v>697</v>
      </c>
      <c r="D5540" s="77" t="s">
        <v>682</v>
      </c>
      <c r="E5540" s="77">
        <v>0.85</v>
      </c>
      <c r="F5540" s="77">
        <v>17.75</v>
      </c>
      <c r="G5540" s="77">
        <v>0</v>
      </c>
      <c r="H5540" s="77">
        <v>-99999</v>
      </c>
      <c r="I5540" s="77">
        <v>-99999</v>
      </c>
      <c r="J5540" s="77" t="s">
        <v>75</v>
      </c>
      <c r="K5540" s="77">
        <v>-99999</v>
      </c>
      <c r="L5540" s="77">
        <v>0.84899999999999998</v>
      </c>
      <c r="M5540" s="77">
        <v>0</v>
      </c>
      <c r="N5540" s="77">
        <v>0.84899999999999998</v>
      </c>
      <c r="O5540" s="77">
        <v>0</v>
      </c>
      <c r="P5540" s="77">
        <v>60675</v>
      </c>
      <c r="Q5540" s="77">
        <v>41</v>
      </c>
      <c r="R5540" s="77">
        <v>1479.88</v>
      </c>
      <c r="S5540" s="77">
        <v>34.942</v>
      </c>
      <c r="T5540" s="77">
        <v>8.3779999999999983</v>
      </c>
      <c r="U5540" s="77">
        <v>19.937999999999999</v>
      </c>
      <c r="V5540" s="77">
        <v>-99999</v>
      </c>
      <c r="AC5540" s="77">
        <v>0.85</v>
      </c>
      <c r="AD5540" s="77">
        <v>0.78</v>
      </c>
      <c r="AH5540" s="77">
        <f>IF(AND(M5540&lt;Variables!$G$6,M5540&gt;Variables!$G$5),0,1)</f>
        <v>1</v>
      </c>
      <c r="AI5540" s="77">
        <f t="shared" si="174"/>
        <v>1</v>
      </c>
      <c r="AJ5540" s="77">
        <f>IF(I5540&gt;Variables!$G$7,0,1)</f>
        <v>1</v>
      </c>
      <c r="AK5540" s="77">
        <f>IF(F5540&gt;Variables!$G$8,0,1)</f>
        <v>0</v>
      </c>
      <c r="AL5540" s="77">
        <f>IF(G5540&gt;Variables!$G$9,0,1)</f>
        <v>1</v>
      </c>
      <c r="AM5540" s="77">
        <f>IF(AND(K5540&gt;Variables!$G$10,K5540&lt;Variables!$G$11),0,1)</f>
        <v>1</v>
      </c>
      <c r="AN5540" s="77">
        <f>IF(H5540&lt;Variables!$G$13,1,0)</f>
        <v>1</v>
      </c>
      <c r="AO5540" s="77">
        <f>IF(R5540&lt;Variables!$G$12,0,1)</f>
        <v>1</v>
      </c>
      <c r="AP5540" s="78">
        <f t="shared" si="175"/>
        <v>1</v>
      </c>
      <c r="AQ5540" s="77">
        <f>IF(V5540&lt;Variables!$G$15,1,0)</f>
        <v>1</v>
      </c>
      <c r="AR5540" s="77">
        <v>0</v>
      </c>
      <c r="AS5540" s="77">
        <v>0</v>
      </c>
      <c r="AT5540" s="77">
        <v>1</v>
      </c>
      <c r="AU5540" s="77">
        <v>0</v>
      </c>
      <c r="BA5540" s="77">
        <v>-2.25</v>
      </c>
    </row>
    <row r="5541" spans="3:53" x14ac:dyDescent="0.25">
      <c r="C5541" s="77" t="s">
        <v>697</v>
      </c>
      <c r="D5541" s="77" t="s">
        <v>536</v>
      </c>
      <c r="E5541" s="77">
        <v>27</v>
      </c>
      <c r="F5541" s="77">
        <v>9.1999999999999993</v>
      </c>
      <c r="G5541" s="77">
        <v>9.5399999999999991</v>
      </c>
      <c r="H5541" s="77">
        <v>2140</v>
      </c>
      <c r="I5541" s="77">
        <v>-19.047999999999998</v>
      </c>
      <c r="J5541" s="77" t="s">
        <v>74</v>
      </c>
      <c r="K5541" s="77">
        <v>52.47</v>
      </c>
      <c r="L5541" s="77">
        <v>26.892389999999999</v>
      </c>
      <c r="M5541" s="77">
        <v>-4.6072513450830903E-2</v>
      </c>
      <c r="N5541" s="77">
        <v>26.834996</v>
      </c>
      <c r="O5541" s="77">
        <v>0.16770637864076879</v>
      </c>
      <c r="P5541" s="77">
        <v>763012</v>
      </c>
      <c r="Q5541" s="77">
        <v>2899000</v>
      </c>
      <c r="R5541" s="77">
        <v>0.26</v>
      </c>
      <c r="S5541" s="77">
        <v>34.942</v>
      </c>
      <c r="T5541" s="77">
        <v>8.3779999999999983</v>
      </c>
      <c r="U5541" s="77">
        <v>19.937999999999999</v>
      </c>
      <c r="V5541" s="77">
        <v>2.3941157371742712</v>
      </c>
      <c r="AC5541" s="77">
        <v>27.09</v>
      </c>
      <c r="AD5541" s="77">
        <v>24.96</v>
      </c>
      <c r="AH5541" s="77">
        <f>IF(AND(M5541&lt;Variables!$G$6,M5541&gt;Variables!$G$5),0,1)</f>
        <v>1</v>
      </c>
      <c r="AI5541" s="77">
        <f t="shared" si="174"/>
        <v>0</v>
      </c>
      <c r="AJ5541" s="77">
        <f>IF(I5541&gt;Variables!$G$7,0,1)</f>
        <v>1</v>
      </c>
      <c r="AK5541" s="77">
        <f>IF(F5541&gt;Variables!$G$8,0,1)</f>
        <v>0</v>
      </c>
      <c r="AL5541" s="77">
        <f>IF(G5541&gt;Variables!$G$9,0,1)</f>
        <v>1</v>
      </c>
      <c r="AM5541" s="77">
        <f>IF(AND(K5541&gt;Variables!$G$10,K5541&lt;Variables!$G$11),0,1)</f>
        <v>1</v>
      </c>
      <c r="AN5541" s="77">
        <f>IF(H5541&lt;Variables!$G$13,1,0)</f>
        <v>0</v>
      </c>
      <c r="AO5541" s="77">
        <f>IF(R5541&lt;Variables!$G$12,0,1)</f>
        <v>0</v>
      </c>
      <c r="AP5541" s="78">
        <f t="shared" si="175"/>
        <v>0</v>
      </c>
      <c r="AQ5541" s="77">
        <f>IF(V5541&lt;Variables!$G$15,1,0)</f>
        <v>1</v>
      </c>
      <c r="AR5541" s="77">
        <v>0</v>
      </c>
      <c r="AS5541" s="77">
        <v>0</v>
      </c>
      <c r="AT5541" s="77">
        <v>1</v>
      </c>
      <c r="AU5541" s="77">
        <v>0</v>
      </c>
      <c r="BA5541" s="77">
        <v>-1.88</v>
      </c>
    </row>
    <row r="5542" spans="3:53" x14ac:dyDescent="0.25">
      <c r="C5542" s="77" t="s">
        <v>697</v>
      </c>
      <c r="D5542" s="77" t="s">
        <v>660</v>
      </c>
      <c r="E5542" s="77">
        <v>17.329999999999998</v>
      </c>
      <c r="F5542" s="77">
        <v>10.19</v>
      </c>
      <c r="G5542" s="77">
        <v>9.93</v>
      </c>
      <c r="H5542" s="77">
        <v>1910</v>
      </c>
      <c r="I5542" s="77">
        <v>1.31</v>
      </c>
      <c r="J5542" s="77" t="s">
        <v>74</v>
      </c>
      <c r="K5542" s="77">
        <v>64.83</v>
      </c>
      <c r="L5542" s="77">
        <v>16.992609999999999</v>
      </c>
      <c r="M5542" s="77">
        <v>1.5058899133211281</v>
      </c>
      <c r="N5542" s="77">
        <v>17.049137999999999</v>
      </c>
      <c r="O5542" s="77">
        <v>1.1693377107980309</v>
      </c>
      <c r="P5542" s="77">
        <v>27266000</v>
      </c>
      <c r="Q5542" s="77">
        <v>18330000</v>
      </c>
      <c r="R5542" s="77">
        <v>1.49</v>
      </c>
      <c r="S5542" s="77">
        <v>34.942</v>
      </c>
      <c r="T5542" s="77">
        <v>8.3779999999999983</v>
      </c>
      <c r="U5542" s="77">
        <v>19.937999999999999</v>
      </c>
      <c r="V5542" s="77">
        <v>2.4169898429204242</v>
      </c>
      <c r="AC5542" s="77">
        <v>17.5</v>
      </c>
      <c r="AD5542" s="77">
        <v>16.350000000000001</v>
      </c>
      <c r="AH5542" s="77">
        <f>IF(AND(M5542&lt;Variables!$G$6,M5542&gt;Variables!$G$5),0,1)</f>
        <v>1</v>
      </c>
      <c r="AI5542" s="77">
        <f t="shared" si="174"/>
        <v>1</v>
      </c>
      <c r="AJ5542" s="77">
        <f>IF(I5542&gt;Variables!$G$7,0,1)</f>
        <v>1</v>
      </c>
      <c r="AK5542" s="77">
        <f>IF(F5542&gt;Variables!$G$8,0,1)</f>
        <v>0</v>
      </c>
      <c r="AL5542" s="77">
        <f>IF(G5542&gt;Variables!$G$9,0,1)</f>
        <v>1</v>
      </c>
      <c r="AM5542" s="77">
        <f>IF(AND(K5542&gt;Variables!$G$10,K5542&lt;Variables!$G$11),0,1)</f>
        <v>0</v>
      </c>
      <c r="AN5542" s="77">
        <f>IF(H5542&lt;Variables!$G$13,1,0)</f>
        <v>0</v>
      </c>
      <c r="AO5542" s="77">
        <f>IF(R5542&lt;Variables!$G$12,0,1)</f>
        <v>0</v>
      </c>
      <c r="AP5542" s="78">
        <f t="shared" si="175"/>
        <v>0</v>
      </c>
      <c r="AQ5542" s="77">
        <f>IF(V5542&lt;Variables!$G$15,1,0)</f>
        <v>1</v>
      </c>
      <c r="AR5542" s="77">
        <v>0</v>
      </c>
      <c r="AS5542" s="77">
        <v>0</v>
      </c>
      <c r="AT5542" s="77">
        <v>1</v>
      </c>
      <c r="AU5542" s="77">
        <v>0</v>
      </c>
      <c r="BA5542" s="77">
        <v>-1.76</v>
      </c>
    </row>
    <row r="5543" spans="3:53" x14ac:dyDescent="0.25">
      <c r="C5543" s="77" t="s">
        <v>697</v>
      </c>
      <c r="D5543" s="77" t="s">
        <v>695</v>
      </c>
      <c r="E5543" s="77">
        <v>3</v>
      </c>
      <c r="F5543" s="77">
        <v>12.78</v>
      </c>
      <c r="G5543" s="77">
        <v>9.02</v>
      </c>
      <c r="H5543" s="77">
        <v>-99999</v>
      </c>
      <c r="I5543" s="77">
        <v>-8.0869999999999997</v>
      </c>
      <c r="J5543" s="77" t="s">
        <v>75</v>
      </c>
      <c r="K5543" s="77">
        <v>68.489999999999995</v>
      </c>
      <c r="L5543" s="77">
        <v>2.9</v>
      </c>
      <c r="M5543" s="77">
        <v>0</v>
      </c>
      <c r="N5543" s="77">
        <v>2.875</v>
      </c>
      <c r="O5543" s="77">
        <v>0.86956521739130122</v>
      </c>
      <c r="P5543" s="77">
        <v>26959</v>
      </c>
      <c r="Q5543" s="77">
        <v>9857</v>
      </c>
      <c r="R5543" s="77">
        <v>2.74</v>
      </c>
      <c r="S5543" s="77">
        <v>34.942</v>
      </c>
      <c r="T5543" s="77">
        <v>8.3779999999999983</v>
      </c>
      <c r="U5543" s="77">
        <v>19.937999999999999</v>
      </c>
      <c r="V5543" s="77">
        <v>2.5585564000000001</v>
      </c>
      <c r="AC5543" s="77">
        <v>3.16</v>
      </c>
      <c r="AD5543" s="77">
        <v>2.8</v>
      </c>
      <c r="AH5543" s="77">
        <f>IF(AND(M5543&lt;Variables!$G$6,M5543&gt;Variables!$G$5),0,1)</f>
        <v>1</v>
      </c>
      <c r="AI5543" s="77">
        <f t="shared" si="174"/>
        <v>0</v>
      </c>
      <c r="AJ5543" s="77">
        <f>IF(I5543&gt;Variables!$G$7,0,1)</f>
        <v>1</v>
      </c>
      <c r="AK5543" s="77">
        <f>IF(F5543&gt;Variables!$G$8,0,1)</f>
        <v>0</v>
      </c>
      <c r="AL5543" s="77">
        <f>IF(G5543&gt;Variables!$G$9,0,1)</f>
        <v>1</v>
      </c>
      <c r="AM5543" s="77">
        <f>IF(AND(K5543&gt;Variables!$G$10,K5543&lt;Variables!$G$11),0,1)</f>
        <v>0</v>
      </c>
      <c r="AN5543" s="77">
        <f>IF(H5543&lt;Variables!$G$13,1,0)</f>
        <v>1</v>
      </c>
      <c r="AO5543" s="77">
        <f>IF(R5543&lt;Variables!$G$12,0,1)</f>
        <v>1</v>
      </c>
      <c r="AP5543" s="78">
        <f t="shared" si="175"/>
        <v>1</v>
      </c>
      <c r="AQ5543" s="77">
        <f>IF(V5543&lt;Variables!$G$15,1,0)</f>
        <v>1</v>
      </c>
      <c r="AR5543" s="77">
        <v>0</v>
      </c>
      <c r="AS5543" s="77">
        <v>0</v>
      </c>
      <c r="AT5543" s="77">
        <v>1</v>
      </c>
      <c r="AU5543" s="77">
        <v>0</v>
      </c>
      <c r="BA5543" s="77">
        <v>-2.25</v>
      </c>
    </row>
    <row r="5544" spans="3:53" x14ac:dyDescent="0.25">
      <c r="C5544" s="77" t="s">
        <v>697</v>
      </c>
      <c r="D5544" s="77" t="s">
        <v>581</v>
      </c>
      <c r="E5544" s="77">
        <v>106.45</v>
      </c>
      <c r="F5544" s="77">
        <v>13.15</v>
      </c>
      <c r="G5544" s="77">
        <v>-3.96</v>
      </c>
      <c r="H5544" s="77">
        <v>5880</v>
      </c>
      <c r="I5544" s="77">
        <v>43.201000000000001</v>
      </c>
      <c r="J5544" s="77" t="s">
        <v>74</v>
      </c>
      <c r="K5544" s="77">
        <v>46.65</v>
      </c>
      <c r="L5544" s="77">
        <v>106.06574999999999</v>
      </c>
      <c r="M5544" s="77">
        <v>5.1147519345308111E-2</v>
      </c>
      <c r="N5544" s="77">
        <v>106.77883</v>
      </c>
      <c r="O5544" s="77">
        <v>-0.61700432567016761</v>
      </c>
      <c r="P5544" s="77">
        <v>1718000</v>
      </c>
      <c r="Q5544" s="77">
        <v>826738</v>
      </c>
      <c r="R5544" s="77">
        <v>2.08</v>
      </c>
      <c r="S5544" s="77">
        <v>34.942</v>
      </c>
      <c r="T5544" s="77">
        <v>8.3779999999999983</v>
      </c>
      <c r="U5544" s="77">
        <v>19.937999999999999</v>
      </c>
      <c r="V5544" s="77">
        <v>2.3314590065171839</v>
      </c>
      <c r="AC5544" s="77">
        <v>110</v>
      </c>
      <c r="AD5544" s="77">
        <v>105.8129</v>
      </c>
      <c r="AH5544" s="77">
        <f>IF(AND(M5544&lt;Variables!$G$6,M5544&gt;Variables!$G$5),0,1)</f>
        <v>1</v>
      </c>
      <c r="AI5544" s="77">
        <f t="shared" si="174"/>
        <v>1</v>
      </c>
      <c r="AJ5544" s="77">
        <f>IF(I5544&gt;Variables!$G$7,0,1)</f>
        <v>1</v>
      </c>
      <c r="AK5544" s="77">
        <f>IF(F5544&gt;Variables!$G$8,0,1)</f>
        <v>0</v>
      </c>
      <c r="AL5544" s="77">
        <f>IF(G5544&gt;Variables!$G$9,0,1)</f>
        <v>1</v>
      </c>
      <c r="AM5544" s="77">
        <f>IF(AND(K5544&gt;Variables!$G$10,K5544&lt;Variables!$G$11),0,1)</f>
        <v>1</v>
      </c>
      <c r="AN5544" s="77">
        <f>IF(H5544&lt;Variables!$G$13,1,0)</f>
        <v>0</v>
      </c>
      <c r="AO5544" s="77">
        <f>IF(R5544&lt;Variables!$G$12,0,1)</f>
        <v>0</v>
      </c>
      <c r="AP5544" s="78">
        <f t="shared" si="175"/>
        <v>0</v>
      </c>
      <c r="AQ5544" s="77">
        <f>IF(V5544&lt;Variables!$G$15,1,0)</f>
        <v>1</v>
      </c>
      <c r="AR5544" s="77">
        <v>1</v>
      </c>
      <c r="AS5544" s="77">
        <v>0</v>
      </c>
      <c r="AT5544" s="77">
        <v>0</v>
      </c>
      <c r="AU5544" s="77">
        <v>0</v>
      </c>
      <c r="BA5544" s="77">
        <v>0.92</v>
      </c>
    </row>
    <row r="5545" spans="3:53" x14ac:dyDescent="0.25">
      <c r="C5545" s="77" t="s">
        <v>697</v>
      </c>
      <c r="D5545" s="77" t="s">
        <v>608</v>
      </c>
      <c r="E5545" s="77">
        <v>20.61</v>
      </c>
      <c r="F5545" s="77">
        <v>21.34</v>
      </c>
      <c r="G5545" s="77">
        <v>6.95</v>
      </c>
      <c r="H5545" s="77">
        <v>22.27</v>
      </c>
      <c r="I5545" s="77">
        <v>12.554</v>
      </c>
      <c r="J5545" s="77" t="s">
        <v>75</v>
      </c>
      <c r="K5545" s="77">
        <v>39.619999999999997</v>
      </c>
      <c r="L5545" s="77">
        <v>21.54851</v>
      </c>
      <c r="M5545" s="77">
        <v>-3.7070312518127682</v>
      </c>
      <c r="N5545" s="77">
        <v>22.353636000000002</v>
      </c>
      <c r="O5545" s="77">
        <v>-7.1752801199768914</v>
      </c>
      <c r="P5545" s="77">
        <v>6300000</v>
      </c>
      <c r="Q5545" s="77">
        <v>543960</v>
      </c>
      <c r="R5545" s="77">
        <v>11.58</v>
      </c>
      <c r="S5545" s="77">
        <v>34.942</v>
      </c>
      <c r="T5545" s="77">
        <v>8.3779999999999983</v>
      </c>
      <c r="U5545" s="77">
        <v>19.937999999999999</v>
      </c>
      <c r="V5545" s="77">
        <v>2.2447187056177902</v>
      </c>
      <c r="AC5545" s="77">
        <v>21.54</v>
      </c>
      <c r="AD5545" s="77">
        <v>19.989999999999998</v>
      </c>
      <c r="AH5545" s="77">
        <f>IF(AND(M5545&lt;Variables!$G$6,M5545&gt;Variables!$G$5),0,1)</f>
        <v>0</v>
      </c>
      <c r="AI5545" s="77">
        <f t="shared" si="174"/>
        <v>1</v>
      </c>
      <c r="AJ5545" s="77">
        <f>IF(I5545&gt;Variables!$G$7,0,1)</f>
        <v>1</v>
      </c>
      <c r="AK5545" s="77">
        <f>IF(F5545&gt;Variables!$G$8,0,1)</f>
        <v>0</v>
      </c>
      <c r="AL5545" s="77">
        <f>IF(G5545&gt;Variables!$G$9,0,1)</f>
        <v>1</v>
      </c>
      <c r="AM5545" s="77">
        <f>IF(AND(K5545&gt;Variables!$G$10,K5545&lt;Variables!$G$11),0,1)</f>
        <v>1</v>
      </c>
      <c r="AN5545" s="77">
        <f>IF(H5545&lt;Variables!$G$13,1,0)</f>
        <v>1</v>
      </c>
      <c r="AO5545" s="77">
        <f>IF(R5545&lt;Variables!$G$12,0,1)</f>
        <v>1</v>
      </c>
      <c r="AP5545" s="78">
        <f t="shared" si="175"/>
        <v>1</v>
      </c>
      <c r="AQ5545" s="77">
        <f>IF(V5545&lt;Variables!$G$15,1,0)</f>
        <v>1</v>
      </c>
      <c r="AR5545" s="77">
        <v>0</v>
      </c>
      <c r="AS5545" s="77">
        <v>0</v>
      </c>
      <c r="AT5545" s="77">
        <v>1</v>
      </c>
      <c r="AU5545" s="77">
        <v>0</v>
      </c>
      <c r="BA5545" s="77">
        <v>-2.25</v>
      </c>
    </row>
    <row r="5546" spans="3:53" x14ac:dyDescent="0.25">
      <c r="C5546" s="77" t="s">
        <v>697</v>
      </c>
      <c r="D5546" s="77" t="s">
        <v>280</v>
      </c>
      <c r="E5546" s="77">
        <v>45.73</v>
      </c>
      <c r="F5546" s="77">
        <v>29.77</v>
      </c>
      <c r="G5546" s="77">
        <v>9.25</v>
      </c>
      <c r="H5546" s="77">
        <v>1590</v>
      </c>
      <c r="I5546" s="77">
        <v>-99999</v>
      </c>
      <c r="J5546" s="77" t="s">
        <v>75</v>
      </c>
      <c r="K5546" s="77">
        <v>45.14</v>
      </c>
      <c r="L5546" s="77">
        <v>46.177900000000001</v>
      </c>
      <c r="M5546" s="77">
        <v>-0.73173531061394659</v>
      </c>
      <c r="N5546" s="77">
        <v>46.868365957446812</v>
      </c>
      <c r="O5546" s="77">
        <v>-2.1941579068075319</v>
      </c>
      <c r="P5546" s="77">
        <v>716770</v>
      </c>
      <c r="S5546" s="77">
        <v>34.942</v>
      </c>
      <c r="T5546" s="77">
        <v>8.3779999999999983</v>
      </c>
      <c r="U5546" s="77">
        <v>19.937999999999999</v>
      </c>
      <c r="V5546" s="77">
        <v>2.3254051154114852</v>
      </c>
      <c r="AC5546" s="77">
        <v>45.85</v>
      </c>
      <c r="AD5546" s="77">
        <v>42.77</v>
      </c>
      <c r="AH5546" s="77">
        <f>IF(AND(M5546&lt;Variables!$G$6,M5546&gt;Variables!$G$5),0,1)</f>
        <v>1</v>
      </c>
      <c r="AI5546" s="77">
        <f t="shared" si="174"/>
        <v>1</v>
      </c>
      <c r="AJ5546" s="77">
        <f>IF(I5546&gt;Variables!$G$7,0,1)</f>
        <v>1</v>
      </c>
      <c r="AK5546" s="77">
        <f>IF(F5546&gt;Variables!$G$8,0,1)</f>
        <v>0</v>
      </c>
      <c r="AL5546" s="77">
        <f>IF(G5546&gt;Variables!$G$9,0,1)</f>
        <v>1</v>
      </c>
      <c r="AM5546" s="77">
        <f>IF(AND(K5546&gt;Variables!$G$10,K5546&lt;Variables!$G$11),0,1)</f>
        <v>1</v>
      </c>
      <c r="AN5546" s="77">
        <f>IF(H5546&lt;Variables!$G$13,1,0)</f>
        <v>0</v>
      </c>
      <c r="AO5546" s="77">
        <f>IF(R5546&lt;Variables!$G$12,0,1)</f>
        <v>0</v>
      </c>
      <c r="AP5546" s="78">
        <f t="shared" si="175"/>
        <v>1</v>
      </c>
      <c r="AQ5546" s="77">
        <f>IF(V5546&lt;Variables!$G$15,1,0)</f>
        <v>1</v>
      </c>
      <c r="AR5546" s="77">
        <v>0</v>
      </c>
      <c r="AS5546" s="77">
        <v>0</v>
      </c>
      <c r="AT5546" s="77">
        <v>1</v>
      </c>
      <c r="AU5546" s="77">
        <v>0</v>
      </c>
      <c r="BA5546" s="77">
        <v>-2.25</v>
      </c>
    </row>
    <row r="5547" spans="3:53" x14ac:dyDescent="0.25">
      <c r="C5547" s="77" t="s">
        <v>697</v>
      </c>
      <c r="D5547" s="77" t="s">
        <v>649</v>
      </c>
      <c r="E5547" s="77">
        <v>66.5</v>
      </c>
      <c r="F5547" s="77">
        <v>12.46</v>
      </c>
      <c r="G5547" s="77">
        <v>10.3</v>
      </c>
      <c r="H5547" s="77">
        <v>4150</v>
      </c>
      <c r="I5547" s="77">
        <v>-7.1420000000000003</v>
      </c>
      <c r="J5547" s="77" t="s">
        <v>74</v>
      </c>
      <c r="K5547" s="77">
        <v>68.12</v>
      </c>
      <c r="L5547" s="77">
        <v>65.750340000000008</v>
      </c>
      <c r="M5547" s="77">
        <v>0.65347190600078764</v>
      </c>
      <c r="N5547" s="77">
        <v>64.779250000000005</v>
      </c>
      <c r="O5547" s="77">
        <v>2.1623436517094632</v>
      </c>
      <c r="P5547" s="77">
        <v>2834000</v>
      </c>
      <c r="Q5547" s="77">
        <v>2787000</v>
      </c>
      <c r="R5547" s="77">
        <v>1.02</v>
      </c>
      <c r="S5547" s="77">
        <v>34.942</v>
      </c>
      <c r="T5547" s="77">
        <v>8.3779999999999983</v>
      </c>
      <c r="U5547" s="77">
        <v>19.937999999999999</v>
      </c>
      <c r="V5547" s="77">
        <v>2.5035363796586911</v>
      </c>
      <c r="AC5547" s="77">
        <v>68.37</v>
      </c>
      <c r="AD5547" s="77">
        <v>65.180000000000007</v>
      </c>
      <c r="AH5547" s="77">
        <f>IF(AND(M5547&lt;Variables!$G$6,M5547&gt;Variables!$G$5),0,1)</f>
        <v>1</v>
      </c>
      <c r="AI5547" s="77">
        <f t="shared" si="174"/>
        <v>0</v>
      </c>
      <c r="AJ5547" s="77">
        <f>IF(I5547&gt;Variables!$G$7,0,1)</f>
        <v>1</v>
      </c>
      <c r="AK5547" s="77">
        <f>IF(F5547&gt;Variables!$G$8,0,1)</f>
        <v>0</v>
      </c>
      <c r="AL5547" s="77">
        <f>IF(G5547&gt;Variables!$G$9,0,1)</f>
        <v>1</v>
      </c>
      <c r="AM5547" s="77">
        <f>IF(AND(K5547&gt;Variables!$G$10,K5547&lt;Variables!$G$11),0,1)</f>
        <v>0</v>
      </c>
      <c r="AN5547" s="77">
        <f>IF(H5547&lt;Variables!$G$13,1,0)</f>
        <v>0</v>
      </c>
      <c r="AO5547" s="77">
        <f>IF(R5547&lt;Variables!$G$12,0,1)</f>
        <v>0</v>
      </c>
      <c r="AP5547" s="78">
        <f t="shared" si="175"/>
        <v>0</v>
      </c>
      <c r="AQ5547" s="77">
        <f>IF(V5547&lt;Variables!$G$15,1,0)</f>
        <v>1</v>
      </c>
      <c r="AR5547" s="77">
        <v>1</v>
      </c>
      <c r="AS5547" s="77">
        <v>0</v>
      </c>
      <c r="AT5547" s="77">
        <v>0</v>
      </c>
      <c r="AU5547" s="77">
        <v>0</v>
      </c>
      <c r="BA5547" s="77">
        <v>1.1299999999999999</v>
      </c>
    </row>
    <row r="5548" spans="3:53" x14ac:dyDescent="0.25">
      <c r="C5548" s="77" t="s">
        <v>697</v>
      </c>
      <c r="D5548" s="77" t="s">
        <v>196</v>
      </c>
      <c r="E5548" s="77">
        <v>51.15</v>
      </c>
      <c r="F5548" s="77">
        <v>8.73</v>
      </c>
      <c r="G5548" s="77">
        <v>7.9</v>
      </c>
      <c r="H5548" s="77">
        <v>2160</v>
      </c>
      <c r="I5548" s="77">
        <v>1583.11</v>
      </c>
      <c r="J5548" s="77" t="s">
        <v>75</v>
      </c>
      <c r="K5548" s="77">
        <v>56.84</v>
      </c>
      <c r="L5548" s="77">
        <v>50.418888888888887</v>
      </c>
      <c r="M5548" s="77">
        <v>1.0533970954448391</v>
      </c>
      <c r="N5548" s="77">
        <v>50.974435714285711</v>
      </c>
      <c r="O5548" s="77">
        <v>-4.7937194288273748E-2</v>
      </c>
      <c r="P5548" s="77">
        <v>139816</v>
      </c>
      <c r="Q5548" s="77">
        <v>438877</v>
      </c>
      <c r="R5548" s="77">
        <v>0.32</v>
      </c>
      <c r="S5548" s="77">
        <v>34.942</v>
      </c>
      <c r="T5548" s="77">
        <v>8.3779999999999983</v>
      </c>
      <c r="U5548" s="77">
        <v>19.937999999999999</v>
      </c>
      <c r="V5548" s="77">
        <v>2.3896653535667851</v>
      </c>
      <c r="AC5548" s="77">
        <v>51.125</v>
      </c>
      <c r="AD5548" s="77">
        <v>48.58</v>
      </c>
      <c r="AH5548" s="77">
        <f>IF(AND(M5548&lt;Variables!$G$6,M5548&gt;Variables!$G$5),0,1)</f>
        <v>1</v>
      </c>
      <c r="AI5548" s="77">
        <f t="shared" si="174"/>
        <v>1</v>
      </c>
      <c r="AJ5548" s="77">
        <f>IF(I5548&gt;Variables!$G$7,0,1)</f>
        <v>0</v>
      </c>
      <c r="AK5548" s="77">
        <f>IF(F5548&gt;Variables!$G$8,0,1)</f>
        <v>1</v>
      </c>
      <c r="AL5548" s="77">
        <f>IF(G5548&gt;Variables!$G$9,0,1)</f>
        <v>1</v>
      </c>
      <c r="AM5548" s="77">
        <f>IF(AND(K5548&gt;Variables!$G$10,K5548&lt;Variables!$G$11),0,1)</f>
        <v>1</v>
      </c>
      <c r="AN5548" s="77">
        <f>IF(H5548&lt;Variables!$G$13,1,0)</f>
        <v>0</v>
      </c>
      <c r="AO5548" s="77">
        <f>IF(R5548&lt;Variables!$G$12,0,1)</f>
        <v>0</v>
      </c>
      <c r="AP5548" s="78">
        <f t="shared" si="175"/>
        <v>1</v>
      </c>
      <c r="AQ5548" s="77">
        <f>IF(V5548&lt;Variables!$G$15,1,0)</f>
        <v>1</v>
      </c>
      <c r="AR5548" s="77">
        <v>0</v>
      </c>
      <c r="AS5548" s="77">
        <v>0</v>
      </c>
      <c r="AT5548" s="77">
        <v>1</v>
      </c>
      <c r="AU5548" s="77">
        <v>0</v>
      </c>
      <c r="BA5548" s="77">
        <v>-1.31</v>
      </c>
    </row>
    <row r="5549" spans="3:53" x14ac:dyDescent="0.25">
      <c r="C5549" s="77" t="s">
        <v>697</v>
      </c>
      <c r="D5549" s="77" t="s">
        <v>666</v>
      </c>
      <c r="E5549" s="77">
        <v>45.44</v>
      </c>
      <c r="F5549" s="77">
        <v>7.71</v>
      </c>
      <c r="G5549" s="77">
        <v>-8.4</v>
      </c>
      <c r="H5549" s="77">
        <v>2780</v>
      </c>
      <c r="I5549" s="77">
        <v>-2.6629999999999998</v>
      </c>
      <c r="J5549" s="77" t="s">
        <v>75</v>
      </c>
      <c r="K5549" s="77">
        <v>34.24</v>
      </c>
      <c r="L5549" s="77">
        <v>45.439169999999997</v>
      </c>
      <c r="M5549" s="77">
        <v>-0.53735576596140289</v>
      </c>
      <c r="N5549" s="77">
        <v>46.016627999999997</v>
      </c>
      <c r="O5549" s="77">
        <v>-1.7855024057825291</v>
      </c>
      <c r="P5549" s="77">
        <v>4066000</v>
      </c>
      <c r="Q5549" s="77">
        <v>1269000</v>
      </c>
      <c r="R5549" s="77">
        <v>3.2</v>
      </c>
      <c r="S5549" s="77">
        <v>34.942</v>
      </c>
      <c r="T5549" s="77">
        <v>8.3779999999999983</v>
      </c>
      <c r="U5549" s="77">
        <v>19.937999999999999</v>
      </c>
      <c r="V5549" s="77">
        <v>2.1932399667099549</v>
      </c>
      <c r="AC5549" s="77">
        <v>46.27</v>
      </c>
      <c r="AD5549" s="77">
        <v>43.42</v>
      </c>
      <c r="AH5549" s="77">
        <f>IF(AND(M5549&lt;Variables!$G$6,M5549&gt;Variables!$G$5),0,1)</f>
        <v>1</v>
      </c>
      <c r="AI5549" s="77">
        <f t="shared" si="174"/>
        <v>1</v>
      </c>
      <c r="AJ5549" s="77">
        <f>IF(I5549&gt;Variables!$G$7,0,1)</f>
        <v>1</v>
      </c>
      <c r="AK5549" s="77">
        <f>IF(F5549&gt;Variables!$G$8,0,1)</f>
        <v>1</v>
      </c>
      <c r="AL5549" s="77">
        <f>IF(G5549&gt;Variables!$G$9,0,1)</f>
        <v>1</v>
      </c>
      <c r="AM5549" s="77">
        <f>IF(AND(K5549&gt;Variables!$G$10,K5549&lt;Variables!$G$11),0,1)</f>
        <v>1</v>
      </c>
      <c r="AN5549" s="77">
        <f>IF(H5549&lt;Variables!$G$13,1,0)</f>
        <v>0</v>
      </c>
      <c r="AO5549" s="77">
        <f>IF(R5549&lt;Variables!$G$12,0,1)</f>
        <v>1</v>
      </c>
      <c r="AP5549" s="78">
        <f t="shared" si="175"/>
        <v>1</v>
      </c>
      <c r="AQ5549" s="77">
        <f>IF(V5549&lt;Variables!$G$15,1,0)</f>
        <v>1</v>
      </c>
      <c r="AR5549" s="77">
        <v>0</v>
      </c>
      <c r="AS5549" s="77">
        <v>0</v>
      </c>
      <c r="AT5549" s="77">
        <v>1</v>
      </c>
      <c r="AU5549" s="77">
        <v>0</v>
      </c>
      <c r="BA5549" s="77">
        <v>-2.25</v>
      </c>
    </row>
    <row r="5550" spans="3:53" x14ac:dyDescent="0.25">
      <c r="C5550" s="77" t="s">
        <v>697</v>
      </c>
      <c r="D5550" s="77" t="s">
        <v>694</v>
      </c>
      <c r="E5550" s="77">
        <v>47.22</v>
      </c>
      <c r="F5550" s="77">
        <v>7.69</v>
      </c>
      <c r="G5550" s="77">
        <v>6.33</v>
      </c>
      <c r="H5550" s="77">
        <v>27870</v>
      </c>
      <c r="I5550" s="77">
        <v>1.6E-2</v>
      </c>
      <c r="J5550" s="77" t="s">
        <v>75</v>
      </c>
      <c r="K5550" s="77">
        <v>65.099999999999994</v>
      </c>
      <c r="L5550" s="77">
        <v>46.926450000000003</v>
      </c>
      <c r="M5550" s="77">
        <v>0.561410462542977</v>
      </c>
      <c r="N5550" s="77">
        <v>46.219844000000002</v>
      </c>
      <c r="O5550" s="77">
        <v>2.0987868327725199</v>
      </c>
      <c r="P5550" s="77">
        <v>20539000</v>
      </c>
      <c r="Q5550" s="77">
        <v>35883000</v>
      </c>
      <c r="R5550" s="77">
        <v>0.56999999999999995</v>
      </c>
      <c r="S5550" s="77">
        <v>34.942</v>
      </c>
      <c r="T5550" s="77">
        <v>8.3779999999999983</v>
      </c>
      <c r="U5550" s="77">
        <v>19.937999999999999</v>
      </c>
      <c r="V5550" s="77">
        <v>2.4843568913949379</v>
      </c>
      <c r="AC5550" s="77">
        <v>47.42</v>
      </c>
      <c r="AD5550" s="77">
        <v>45.71</v>
      </c>
      <c r="AH5550" s="77">
        <f>IF(AND(M5550&lt;Variables!$G$6,M5550&gt;Variables!$G$5),0,1)</f>
        <v>1</v>
      </c>
      <c r="AI5550" s="77">
        <f t="shared" si="174"/>
        <v>0</v>
      </c>
      <c r="AJ5550" s="77">
        <f>IF(I5550&gt;Variables!$G$7,0,1)</f>
        <v>1</v>
      </c>
      <c r="AK5550" s="77">
        <f>IF(F5550&gt;Variables!$G$8,0,1)</f>
        <v>1</v>
      </c>
      <c r="AL5550" s="77">
        <f>IF(G5550&gt;Variables!$G$9,0,1)</f>
        <v>1</v>
      </c>
      <c r="AM5550" s="77">
        <f>IF(AND(K5550&gt;Variables!$G$10,K5550&lt;Variables!$G$11),0,1)</f>
        <v>0</v>
      </c>
      <c r="AN5550" s="77">
        <f>IF(H5550&lt;Variables!$G$13,1,0)</f>
        <v>0</v>
      </c>
      <c r="AO5550" s="77">
        <f>IF(R5550&lt;Variables!$G$12,0,1)</f>
        <v>0</v>
      </c>
      <c r="AP5550" s="78">
        <f t="shared" si="175"/>
        <v>1</v>
      </c>
      <c r="AQ5550" s="77">
        <f>IF(V5550&lt;Variables!$G$15,1,0)</f>
        <v>1</v>
      </c>
      <c r="AR5550" s="77">
        <v>0</v>
      </c>
      <c r="AS5550" s="77">
        <v>0</v>
      </c>
      <c r="AT5550" s="77">
        <v>1</v>
      </c>
      <c r="AU5550" s="77">
        <v>0</v>
      </c>
      <c r="BA5550" s="77">
        <v>-1.31</v>
      </c>
    </row>
    <row r="5551" spans="3:53" x14ac:dyDescent="0.25">
      <c r="C5551" s="77" t="s">
        <v>697</v>
      </c>
      <c r="D5551" s="77" t="s">
        <v>191</v>
      </c>
      <c r="E5551" s="77">
        <v>36.39</v>
      </c>
      <c r="F5551" s="77">
        <v>7.49</v>
      </c>
      <c r="G5551" s="77">
        <v>5.34</v>
      </c>
      <c r="H5551" s="77">
        <v>5860</v>
      </c>
      <c r="I5551" s="77">
        <v>8.3719999999999999</v>
      </c>
      <c r="J5551" s="77" t="s">
        <v>75</v>
      </c>
      <c r="K5551" s="77">
        <v>57.77</v>
      </c>
      <c r="L5551" s="77">
        <v>36.244333333333337</v>
      </c>
      <c r="M5551" s="77">
        <v>9.840618763392181E-2</v>
      </c>
      <c r="N5551" s="77">
        <v>36.098849999999999</v>
      </c>
      <c r="O5551" s="77">
        <v>0.50181653986207975</v>
      </c>
      <c r="P5551" s="77">
        <v>130649</v>
      </c>
      <c r="Q5551" s="77">
        <v>626016</v>
      </c>
      <c r="R5551" s="77">
        <v>0.21</v>
      </c>
      <c r="S5551" s="77">
        <v>34.942</v>
      </c>
      <c r="T5551" s="77">
        <v>8.3779999999999983</v>
      </c>
      <c r="U5551" s="77">
        <v>19.937999999999999</v>
      </c>
      <c r="V5551" s="77">
        <v>2.442730427888498</v>
      </c>
      <c r="AC5551" s="77">
        <v>37.01</v>
      </c>
      <c r="AD5551" s="77">
        <v>35.83</v>
      </c>
      <c r="AH5551" s="77">
        <f>IF(AND(M5551&lt;Variables!$G$6,M5551&gt;Variables!$G$5),0,1)</f>
        <v>1</v>
      </c>
      <c r="AI5551" s="77">
        <f t="shared" si="174"/>
        <v>0</v>
      </c>
      <c r="AJ5551" s="77">
        <f>IF(I5551&gt;Variables!$G$7,0,1)</f>
        <v>1</v>
      </c>
      <c r="AK5551" s="77">
        <f>IF(F5551&gt;Variables!$G$8,0,1)</f>
        <v>1</v>
      </c>
      <c r="AL5551" s="77">
        <f>IF(G5551&gt;Variables!$G$9,0,1)</f>
        <v>1</v>
      </c>
      <c r="AM5551" s="77">
        <f>IF(AND(K5551&gt;Variables!$G$10,K5551&lt;Variables!$G$11),0,1)</f>
        <v>1</v>
      </c>
      <c r="AN5551" s="77">
        <f>IF(H5551&lt;Variables!$G$13,1,0)</f>
        <v>0</v>
      </c>
      <c r="AO5551" s="77">
        <f>IF(R5551&lt;Variables!$G$12,0,1)</f>
        <v>0</v>
      </c>
      <c r="AP5551" s="78">
        <f t="shared" si="175"/>
        <v>1</v>
      </c>
      <c r="AQ5551" s="77">
        <f>IF(V5551&lt;Variables!$G$15,1,0)</f>
        <v>1</v>
      </c>
      <c r="AR5551" s="77">
        <v>1</v>
      </c>
      <c r="AS5551" s="77">
        <v>0</v>
      </c>
      <c r="AT5551" s="77">
        <v>0</v>
      </c>
      <c r="AU5551" s="77">
        <v>0</v>
      </c>
      <c r="BA5551" s="77">
        <v>1</v>
      </c>
    </row>
    <row r="5552" spans="3:53" x14ac:dyDescent="0.25">
      <c r="C5552" s="77" t="s">
        <v>697</v>
      </c>
      <c r="D5552" s="77" t="s">
        <v>673</v>
      </c>
      <c r="E5552" s="77">
        <v>1.28</v>
      </c>
      <c r="F5552" s="77">
        <v>7.53</v>
      </c>
      <c r="G5552" s="77">
        <v>1.2</v>
      </c>
      <c r="H5552" s="77">
        <v>-99999</v>
      </c>
      <c r="I5552" s="77">
        <v>56.848999999999997</v>
      </c>
      <c r="J5552" s="77" t="s">
        <v>75</v>
      </c>
      <c r="K5552" s="77">
        <v>53.66</v>
      </c>
      <c r="L5552" s="77">
        <v>1.2706666666666659</v>
      </c>
      <c r="M5552" s="77">
        <v>-0.44596012591813911</v>
      </c>
      <c r="N5552" s="77">
        <v>1.2706666666666659</v>
      </c>
      <c r="O5552" s="77">
        <v>-0.44596012591813911</v>
      </c>
      <c r="P5552" s="77">
        <v>20221</v>
      </c>
      <c r="Q5552" s="77">
        <v>37842</v>
      </c>
      <c r="R5552" s="77">
        <v>0.53</v>
      </c>
      <c r="S5552" s="77">
        <v>34.942</v>
      </c>
      <c r="T5552" s="77">
        <v>8.3779999999999983</v>
      </c>
      <c r="U5552" s="77">
        <v>19.937999999999999</v>
      </c>
      <c r="V5552" s="77">
        <v>2.4212263974816368</v>
      </c>
      <c r="AC5552" s="77">
        <v>1.29</v>
      </c>
      <c r="AD5552" s="77">
        <v>1.264332</v>
      </c>
      <c r="AH5552" s="77">
        <f>IF(AND(M5552&lt;Variables!$G$6,M5552&gt;Variables!$G$5),0,1)</f>
        <v>1</v>
      </c>
      <c r="AI5552" s="77">
        <f t="shared" si="174"/>
        <v>1</v>
      </c>
      <c r="AJ5552" s="77">
        <f>IF(I5552&gt;Variables!$G$7,0,1)</f>
        <v>0</v>
      </c>
      <c r="AK5552" s="77">
        <f>IF(F5552&gt;Variables!$G$8,0,1)</f>
        <v>1</v>
      </c>
      <c r="AL5552" s="77">
        <f>IF(G5552&gt;Variables!$G$9,0,1)</f>
        <v>1</v>
      </c>
      <c r="AM5552" s="77">
        <f>IF(AND(K5552&gt;Variables!$G$10,K5552&lt;Variables!$G$11),0,1)</f>
        <v>1</v>
      </c>
      <c r="AN5552" s="77">
        <f>IF(H5552&lt;Variables!$G$13,1,0)</f>
        <v>1</v>
      </c>
      <c r="AO5552" s="77">
        <f>IF(R5552&lt;Variables!$G$12,0,1)</f>
        <v>0</v>
      </c>
      <c r="AP5552" s="78">
        <f t="shared" si="175"/>
        <v>1</v>
      </c>
      <c r="AQ5552" s="77">
        <f>IF(V5552&lt;Variables!$G$15,1,0)</f>
        <v>1</v>
      </c>
      <c r="AR5552" s="77">
        <v>0</v>
      </c>
      <c r="AS5552" s="77">
        <v>0</v>
      </c>
      <c r="AT5552" s="77">
        <v>0</v>
      </c>
      <c r="AU5552" s="77">
        <v>0</v>
      </c>
      <c r="BA5552" s="77">
        <v>0</v>
      </c>
    </row>
    <row r="5553" spans="3:53" x14ac:dyDescent="0.25">
      <c r="C5553" s="77" t="s">
        <v>697</v>
      </c>
      <c r="D5553" s="77" t="s">
        <v>667</v>
      </c>
      <c r="E5553" s="77">
        <v>85.88</v>
      </c>
      <c r="F5553" s="77">
        <v>78.59</v>
      </c>
      <c r="G5553" s="77">
        <v>0.56000000000000005</v>
      </c>
      <c r="H5553" s="77">
        <v>-99999</v>
      </c>
      <c r="I5553" s="77">
        <v>7.4999999999999997E-2</v>
      </c>
      <c r="J5553" s="77" t="s">
        <v>74</v>
      </c>
      <c r="K5553" s="77">
        <v>79.92</v>
      </c>
      <c r="L5553" s="77">
        <v>85.751999999999995</v>
      </c>
      <c r="M5553" s="77">
        <v>-3.3235376434361863E-2</v>
      </c>
      <c r="N5553" s="77">
        <v>85.8699625</v>
      </c>
      <c r="O5553" s="77">
        <v>-0.17056313492625361</v>
      </c>
      <c r="P5553" s="77">
        <v>31592</v>
      </c>
      <c r="Q5553" s="77">
        <v>530</v>
      </c>
      <c r="R5553" s="77">
        <v>59.61</v>
      </c>
      <c r="S5553" s="77">
        <v>34.942</v>
      </c>
      <c r="T5553" s="77">
        <v>8.3779999999999983</v>
      </c>
      <c r="U5553" s="77">
        <v>19.937999999999999</v>
      </c>
      <c r="V5553" s="77">
        <v>2.6807071541001952</v>
      </c>
      <c r="AC5553" s="77">
        <v>86.5</v>
      </c>
      <c r="AD5553" s="77">
        <v>85.62</v>
      </c>
      <c r="AH5553" s="77">
        <f>IF(AND(M5553&lt;Variables!$G$6,M5553&gt;Variables!$G$5),0,1)</f>
        <v>1</v>
      </c>
      <c r="AI5553" s="77">
        <f t="shared" si="174"/>
        <v>1</v>
      </c>
      <c r="AJ5553" s="77">
        <f>IF(I5553&gt;Variables!$G$7,0,1)</f>
        <v>1</v>
      </c>
      <c r="AK5553" s="77">
        <f>IF(F5553&gt;Variables!$G$8,0,1)</f>
        <v>0</v>
      </c>
      <c r="AL5553" s="77">
        <f>IF(G5553&gt;Variables!$G$9,0,1)</f>
        <v>1</v>
      </c>
      <c r="AM5553" s="77">
        <f>IF(AND(K5553&gt;Variables!$G$10,K5553&lt;Variables!$G$11),0,1)</f>
        <v>1</v>
      </c>
      <c r="AN5553" s="77">
        <f>IF(H5553&lt;Variables!$G$13,1,0)</f>
        <v>1</v>
      </c>
      <c r="AO5553" s="77">
        <f>IF(R5553&lt;Variables!$G$12,0,1)</f>
        <v>1</v>
      </c>
      <c r="AP5553" s="78">
        <f t="shared" si="175"/>
        <v>0</v>
      </c>
      <c r="AQ5553" s="77">
        <f>IF(V5553&lt;Variables!$G$15,1,0)</f>
        <v>1</v>
      </c>
      <c r="AR5553" s="77">
        <v>0</v>
      </c>
      <c r="AS5553" s="77">
        <v>0</v>
      </c>
      <c r="AT5553" s="77">
        <v>0</v>
      </c>
      <c r="AU5553" s="77">
        <v>0</v>
      </c>
      <c r="BA5553" s="77">
        <v>0</v>
      </c>
    </row>
    <row r="5554" spans="3:53" x14ac:dyDescent="0.25">
      <c r="C5554" s="77" t="s">
        <v>697</v>
      </c>
      <c r="D5554" s="77" t="s">
        <v>78</v>
      </c>
      <c r="E5554" s="77">
        <v>125.83</v>
      </c>
      <c r="F5554" s="77">
        <v>40.61</v>
      </c>
      <c r="G5554" s="77">
        <v>-10.61</v>
      </c>
      <c r="H5554" s="77">
        <v>5920</v>
      </c>
      <c r="I5554" s="77">
        <v>7.1849999999999996</v>
      </c>
      <c r="J5554" s="77" t="s">
        <v>74</v>
      </c>
      <c r="K5554" s="77">
        <v>57.23</v>
      </c>
      <c r="L5554" s="77">
        <v>123.67229500000001</v>
      </c>
      <c r="M5554" s="77">
        <v>1.299971832818333</v>
      </c>
      <c r="N5554" s="77">
        <v>124.656234</v>
      </c>
      <c r="O5554" s="77">
        <v>0.50038893361723358</v>
      </c>
      <c r="P5554" s="77">
        <v>11641000</v>
      </c>
      <c r="Q5554" s="77">
        <v>1288000</v>
      </c>
      <c r="R5554" s="77">
        <v>9.0399999999999991</v>
      </c>
      <c r="S5554" s="77">
        <v>34.942</v>
      </c>
      <c r="T5554" s="77">
        <v>8.3779999999999983</v>
      </c>
      <c r="U5554" s="77">
        <v>19.937999999999999</v>
      </c>
      <c r="V5554" s="77">
        <v>2.3809598084842372</v>
      </c>
      <c r="AC5554" s="77">
        <v>139.44999999999999</v>
      </c>
      <c r="AD5554" s="77">
        <v>124.551</v>
      </c>
      <c r="AH5554" s="77">
        <f>IF(AND(M5554&lt;Variables!$G$6,M5554&gt;Variables!$G$5),0,1)</f>
        <v>1</v>
      </c>
      <c r="AI5554" s="77">
        <f t="shared" ref="AI5554:AI5617" si="176">IF(L5554&gt;N5554,0,1)</f>
        <v>1</v>
      </c>
      <c r="AJ5554" s="77">
        <f>IF(I5554&gt;Variables!$G$7,0,1)</f>
        <v>1</v>
      </c>
      <c r="AK5554" s="77">
        <f>IF(F5554&gt;Variables!$G$8,0,1)</f>
        <v>0</v>
      </c>
      <c r="AL5554" s="77">
        <f>IF(G5554&gt;Variables!$G$9,0,1)</f>
        <v>1</v>
      </c>
      <c r="AM5554" s="77">
        <f>IF(AND(K5554&gt;Variables!$G$10,K5554&lt;Variables!$G$11),0,1)</f>
        <v>1</v>
      </c>
      <c r="AN5554" s="77">
        <f>IF(H5554&lt;Variables!$G$13,1,0)</f>
        <v>0</v>
      </c>
      <c r="AO5554" s="77">
        <f>IF(R5554&lt;Variables!$G$12,0,1)</f>
        <v>1</v>
      </c>
      <c r="AP5554" s="78">
        <f t="shared" ref="AP5554:AP5617" si="177">IF(J5554="Pass", 0,1)</f>
        <v>0</v>
      </c>
      <c r="AQ5554" s="77">
        <f>IF(V5554&lt;Variables!$G$15,1,0)</f>
        <v>1</v>
      </c>
      <c r="AR5554" s="77">
        <v>1</v>
      </c>
      <c r="AS5554" s="77">
        <v>0</v>
      </c>
      <c r="AT5554" s="77">
        <v>0</v>
      </c>
      <c r="AU5554" s="77">
        <v>0</v>
      </c>
      <c r="BA5554" s="77">
        <v>2</v>
      </c>
    </row>
    <row r="5555" spans="3:53" x14ac:dyDescent="0.25">
      <c r="C5555" s="77" t="s">
        <v>697</v>
      </c>
      <c r="D5555" s="77" t="s">
        <v>688</v>
      </c>
      <c r="E5555" s="77">
        <v>6.21</v>
      </c>
      <c r="F5555" s="77">
        <v>26.35</v>
      </c>
      <c r="G5555" s="77">
        <v>15.1</v>
      </c>
      <c r="H5555" s="77">
        <v>107.38</v>
      </c>
      <c r="I5555" s="77">
        <v>-0.40899999999999997</v>
      </c>
      <c r="J5555" s="77" t="s">
        <v>74</v>
      </c>
      <c r="K5555" s="77">
        <v>34.83</v>
      </c>
      <c r="L5555" s="77">
        <v>6.5091200000000002</v>
      </c>
      <c r="M5555" s="77">
        <v>-4.687576815299157</v>
      </c>
      <c r="N5555" s="77">
        <v>6.373818</v>
      </c>
      <c r="O5555" s="77">
        <v>-2.6643057583382559</v>
      </c>
      <c r="P5555" s="77">
        <v>7480000</v>
      </c>
      <c r="Q5555" s="77">
        <v>3680000</v>
      </c>
      <c r="R5555" s="77">
        <v>2.0299999999999998</v>
      </c>
      <c r="S5555" s="77">
        <v>34.942</v>
      </c>
      <c r="T5555" s="77">
        <v>8.3779999999999983</v>
      </c>
      <c r="U5555" s="77">
        <v>19.937999999999999</v>
      </c>
      <c r="V5555" s="77">
        <v>2.1263485568457789</v>
      </c>
      <c r="AC5555" s="77">
        <v>7.06</v>
      </c>
      <c r="AD5555" s="77">
        <v>6</v>
      </c>
      <c r="AH5555" s="77">
        <f>IF(AND(M5555&lt;Variables!$G$6,M5555&gt;Variables!$G$5),0,1)</f>
        <v>0</v>
      </c>
      <c r="AI5555" s="77">
        <f t="shared" si="176"/>
        <v>0</v>
      </c>
      <c r="AJ5555" s="77">
        <f>IF(I5555&gt;Variables!$G$7,0,1)</f>
        <v>1</v>
      </c>
      <c r="AK5555" s="77">
        <f>IF(F5555&gt;Variables!$G$8,0,1)</f>
        <v>0</v>
      </c>
      <c r="AL5555" s="77">
        <f>IF(G5555&gt;Variables!$G$9,0,1)</f>
        <v>0</v>
      </c>
      <c r="AM5555" s="77">
        <f>IF(AND(K5555&gt;Variables!$G$10,K5555&lt;Variables!$G$11),0,1)</f>
        <v>1</v>
      </c>
      <c r="AN5555" s="77">
        <f>IF(H5555&lt;Variables!$G$13,1,0)</f>
        <v>1</v>
      </c>
      <c r="AO5555" s="77">
        <f>IF(R5555&lt;Variables!$G$12,0,1)</f>
        <v>0</v>
      </c>
      <c r="AP5555" s="78">
        <f t="shared" si="177"/>
        <v>0</v>
      </c>
      <c r="AQ5555" s="77">
        <f>IF(V5555&lt;Variables!$G$15,1,0)</f>
        <v>1</v>
      </c>
      <c r="AR5555" s="77">
        <v>0</v>
      </c>
      <c r="AS5555" s="77">
        <v>0</v>
      </c>
      <c r="AT5555" s="77">
        <v>1</v>
      </c>
      <c r="AU5555" s="77">
        <v>0</v>
      </c>
      <c r="BA5555" s="77">
        <v>-2.25</v>
      </c>
    </row>
    <row r="5556" spans="3:53" x14ac:dyDescent="0.25">
      <c r="C5556" s="77" t="s">
        <v>697</v>
      </c>
      <c r="D5556" s="77" t="s">
        <v>662</v>
      </c>
      <c r="E5556" s="77">
        <v>8.83</v>
      </c>
      <c r="F5556" s="77">
        <v>25.9</v>
      </c>
      <c r="G5556" s="77">
        <v>3.66</v>
      </c>
      <c r="H5556" s="77">
        <v>583.41</v>
      </c>
      <c r="I5556" s="77">
        <v>25.199000000000002</v>
      </c>
      <c r="J5556" s="77" t="s">
        <v>74</v>
      </c>
      <c r="K5556" s="77">
        <v>71.680000000000007</v>
      </c>
      <c r="L5556" s="77">
        <v>8.7353100000000001</v>
      </c>
      <c r="M5556" s="77">
        <v>0.62607966975412455</v>
      </c>
      <c r="N5556" s="77">
        <v>8.6782699999999995</v>
      </c>
      <c r="O5556" s="77">
        <v>1.2874685853286389</v>
      </c>
      <c r="P5556" s="77">
        <v>3830000</v>
      </c>
      <c r="Q5556" s="77">
        <v>659720</v>
      </c>
      <c r="R5556" s="77">
        <v>5.81</v>
      </c>
      <c r="S5556" s="77">
        <v>34.942</v>
      </c>
      <c r="T5556" s="77">
        <v>8.3779999999999983</v>
      </c>
      <c r="U5556" s="77">
        <v>19.937999999999999</v>
      </c>
      <c r="V5556" s="77">
        <v>2.536126728476495</v>
      </c>
      <c r="AC5556" s="77">
        <v>8.9700000000000006</v>
      </c>
      <c r="AD5556" s="77">
        <v>8.7799999999999994</v>
      </c>
      <c r="AH5556" s="77">
        <f>IF(AND(M5556&lt;Variables!$G$6,M5556&gt;Variables!$G$5),0,1)</f>
        <v>1</v>
      </c>
      <c r="AI5556" s="77">
        <f t="shared" si="176"/>
        <v>0</v>
      </c>
      <c r="AJ5556" s="77">
        <f>IF(I5556&gt;Variables!$G$7,0,1)</f>
        <v>1</v>
      </c>
      <c r="AK5556" s="77">
        <f>IF(F5556&gt;Variables!$G$8,0,1)</f>
        <v>0</v>
      </c>
      <c r="AL5556" s="77">
        <f>IF(G5556&gt;Variables!$G$9,0,1)</f>
        <v>1</v>
      </c>
      <c r="AM5556" s="77">
        <f>IF(AND(K5556&gt;Variables!$G$10,K5556&lt;Variables!$G$11),0,1)</f>
        <v>1</v>
      </c>
      <c r="AN5556" s="77">
        <f>IF(H5556&lt;Variables!$G$13,1,0)</f>
        <v>1</v>
      </c>
      <c r="AO5556" s="77">
        <f>IF(R5556&lt;Variables!$G$12,0,1)</f>
        <v>1</v>
      </c>
      <c r="AP5556" s="78">
        <f t="shared" si="177"/>
        <v>0</v>
      </c>
      <c r="AQ5556" s="77">
        <f>IF(V5556&lt;Variables!$G$15,1,0)</f>
        <v>1</v>
      </c>
      <c r="AR5556" s="77">
        <v>1</v>
      </c>
      <c r="AS5556" s="77">
        <v>0</v>
      </c>
      <c r="AT5556" s="77">
        <v>0</v>
      </c>
      <c r="AU5556" s="77">
        <v>0</v>
      </c>
      <c r="BA5556" s="77">
        <v>1.36</v>
      </c>
    </row>
    <row r="5557" spans="3:53" x14ac:dyDescent="0.25">
      <c r="C5557" s="77" t="s">
        <v>697</v>
      </c>
      <c r="D5557" s="77" t="s">
        <v>661</v>
      </c>
      <c r="E5557" s="77">
        <v>52.24</v>
      </c>
      <c r="F5557" s="77">
        <v>20.059999999999999</v>
      </c>
      <c r="G5557" s="77">
        <v>19.62</v>
      </c>
      <c r="H5557" s="77">
        <v>1770</v>
      </c>
      <c r="I5557" s="77">
        <v>0.441</v>
      </c>
      <c r="J5557" s="77" t="s">
        <v>74</v>
      </c>
      <c r="K5557" s="77">
        <v>72.599999999999994</v>
      </c>
      <c r="L5557" s="77">
        <v>50.826700000000002</v>
      </c>
      <c r="M5557" s="77">
        <v>2.0445946716981451</v>
      </c>
      <c r="N5557" s="77">
        <v>49.116627999999999</v>
      </c>
      <c r="O5557" s="77">
        <v>5.5974363712427593</v>
      </c>
      <c r="P5557" s="77">
        <v>4316000</v>
      </c>
      <c r="Q5557" s="77">
        <v>2052000</v>
      </c>
      <c r="R5557" s="77">
        <v>2.1</v>
      </c>
      <c r="S5557" s="77">
        <v>34.942</v>
      </c>
      <c r="T5557" s="77">
        <v>8.3779999999999983</v>
      </c>
      <c r="U5557" s="77">
        <v>19.937999999999999</v>
      </c>
      <c r="V5557" s="77">
        <v>2.4145282978277161</v>
      </c>
      <c r="AC5557" s="77">
        <v>53.69</v>
      </c>
      <c r="AD5557" s="77">
        <v>51.01</v>
      </c>
      <c r="AH5557" s="77">
        <f>IF(AND(M5557&lt;Variables!$G$6,M5557&gt;Variables!$G$5),0,1)</f>
        <v>1</v>
      </c>
      <c r="AI5557" s="77">
        <f t="shared" si="176"/>
        <v>0</v>
      </c>
      <c r="AJ5557" s="77">
        <f>IF(I5557&gt;Variables!$G$7,0,1)</f>
        <v>1</v>
      </c>
      <c r="AK5557" s="77">
        <f>IF(F5557&gt;Variables!$G$8,0,1)</f>
        <v>0</v>
      </c>
      <c r="AL5557" s="77">
        <f>IF(G5557&gt;Variables!$G$9,0,1)</f>
        <v>0</v>
      </c>
      <c r="AM5557" s="77">
        <f>IF(AND(K5557&gt;Variables!$G$10,K5557&lt;Variables!$G$11),0,1)</f>
        <v>1</v>
      </c>
      <c r="AN5557" s="77">
        <f>IF(H5557&lt;Variables!$G$13,1,0)</f>
        <v>0</v>
      </c>
      <c r="AO5557" s="77">
        <f>IF(R5557&lt;Variables!$G$12,0,1)</f>
        <v>0</v>
      </c>
      <c r="AP5557" s="78">
        <f t="shared" si="177"/>
        <v>0</v>
      </c>
      <c r="AQ5557" s="77">
        <f>IF(V5557&lt;Variables!$G$15,1,0)</f>
        <v>1</v>
      </c>
      <c r="AR5557" s="77">
        <v>1</v>
      </c>
      <c r="AS5557" s="77">
        <v>0</v>
      </c>
      <c r="AT5557" s="77">
        <v>0</v>
      </c>
      <c r="AU5557" s="77">
        <v>0</v>
      </c>
      <c r="BA5557" s="77">
        <v>2</v>
      </c>
    </row>
    <row r="5558" spans="3:53" x14ac:dyDescent="0.25">
      <c r="C5558" s="77" t="s">
        <v>697</v>
      </c>
      <c r="D5558" s="77" t="s">
        <v>687</v>
      </c>
      <c r="E5558" s="77">
        <v>87.22</v>
      </c>
      <c r="F5558" s="77">
        <v>18.98</v>
      </c>
      <c r="G5558" s="77">
        <v>-0.43</v>
      </c>
      <c r="H5558" s="77">
        <v>1440</v>
      </c>
      <c r="I5558" s="77">
        <v>0.34</v>
      </c>
      <c r="J5558" s="77" t="s">
        <v>74</v>
      </c>
      <c r="K5558" s="77">
        <v>68.78</v>
      </c>
      <c r="L5558" s="77">
        <v>86.864055000000008</v>
      </c>
      <c r="M5558" s="77">
        <v>0.11621032428200111</v>
      </c>
      <c r="N5558" s="77">
        <v>86.812721999999994</v>
      </c>
      <c r="O5558" s="77">
        <v>0.1754097746180677</v>
      </c>
      <c r="P5558" s="77">
        <v>649510</v>
      </c>
      <c r="Q5558" s="77">
        <v>50580</v>
      </c>
      <c r="R5558" s="77">
        <v>12.84</v>
      </c>
      <c r="S5558" s="77">
        <v>34.942</v>
      </c>
      <c r="T5558" s="77">
        <v>8.3779999999999983</v>
      </c>
      <c r="U5558" s="77">
        <v>19.937999999999999</v>
      </c>
      <c r="V5558" s="77">
        <v>2.5522364740463019</v>
      </c>
      <c r="AC5558" s="77">
        <v>87.23</v>
      </c>
      <c r="AD5558" s="77">
        <v>86.8</v>
      </c>
      <c r="AH5558" s="77">
        <f>IF(AND(M5558&lt;Variables!$G$6,M5558&gt;Variables!$G$5),0,1)</f>
        <v>1</v>
      </c>
      <c r="AI5558" s="77">
        <f t="shared" si="176"/>
        <v>0</v>
      </c>
      <c r="AJ5558" s="77">
        <f>IF(I5558&gt;Variables!$G$7,0,1)</f>
        <v>1</v>
      </c>
      <c r="AK5558" s="77">
        <f>IF(F5558&gt;Variables!$G$8,0,1)</f>
        <v>0</v>
      </c>
      <c r="AL5558" s="77">
        <f>IF(G5558&gt;Variables!$G$9,0,1)</f>
        <v>1</v>
      </c>
      <c r="AM5558" s="77">
        <f>IF(AND(K5558&gt;Variables!$G$10,K5558&lt;Variables!$G$11),0,1)</f>
        <v>0</v>
      </c>
      <c r="AN5558" s="77">
        <f>IF(H5558&lt;Variables!$G$13,1,0)</f>
        <v>1</v>
      </c>
      <c r="AO5558" s="77">
        <f>IF(R5558&lt;Variables!$G$12,0,1)</f>
        <v>1</v>
      </c>
      <c r="AP5558" s="78">
        <f t="shared" si="177"/>
        <v>0</v>
      </c>
      <c r="AQ5558" s="77">
        <f>IF(V5558&lt;Variables!$G$15,1,0)</f>
        <v>1</v>
      </c>
      <c r="AR5558" s="77">
        <v>0</v>
      </c>
      <c r="AS5558" s="77">
        <v>0</v>
      </c>
      <c r="AT5558" s="77">
        <v>0</v>
      </c>
      <c r="AU5558" s="77">
        <v>1</v>
      </c>
      <c r="BA5558" s="77">
        <v>-0.48</v>
      </c>
    </row>
    <row r="5559" spans="3:53" x14ac:dyDescent="0.25">
      <c r="C5559" s="77" t="s">
        <v>697</v>
      </c>
      <c r="D5559" s="77" t="s">
        <v>692</v>
      </c>
      <c r="E5559" s="77">
        <v>0.35</v>
      </c>
      <c r="F5559" s="77">
        <v>16.670000000000002</v>
      </c>
      <c r="G5559" s="77">
        <v>5900</v>
      </c>
      <c r="H5559" s="77">
        <v>-99999</v>
      </c>
      <c r="I5559" s="77">
        <v>-15.946999999999999</v>
      </c>
      <c r="J5559" s="77" t="s">
        <v>75</v>
      </c>
      <c r="K5559" s="77">
        <v>-99999</v>
      </c>
      <c r="L5559" s="77">
        <v>0.42</v>
      </c>
      <c r="M5559" s="77">
        <v>0</v>
      </c>
      <c r="N5559" s="77">
        <v>0.36795</v>
      </c>
      <c r="O5559" s="77">
        <v>14.1459437423563</v>
      </c>
      <c r="P5559" s="77">
        <v>37852</v>
      </c>
      <c r="Q5559" s="77">
        <v>20514</v>
      </c>
      <c r="R5559" s="77">
        <v>1.85</v>
      </c>
      <c r="S5559" s="77">
        <v>34.942</v>
      </c>
      <c r="T5559" s="77">
        <v>8.3779999999999983</v>
      </c>
      <c r="U5559" s="77">
        <v>19.937999999999999</v>
      </c>
      <c r="V5559" s="77">
        <v>-99999</v>
      </c>
      <c r="AC5559" s="77">
        <v>0.35</v>
      </c>
      <c r="AD5559" s="77">
        <v>0.34</v>
      </c>
      <c r="AH5559" s="77">
        <f>IF(AND(M5559&lt;Variables!$G$6,M5559&gt;Variables!$G$5),0,1)</f>
        <v>1</v>
      </c>
      <c r="AI5559" s="77">
        <f t="shared" si="176"/>
        <v>0</v>
      </c>
      <c r="AJ5559" s="77">
        <f>IF(I5559&gt;Variables!$G$7,0,1)</f>
        <v>1</v>
      </c>
      <c r="AK5559" s="77">
        <f>IF(F5559&gt;Variables!$G$8,0,1)</f>
        <v>0</v>
      </c>
      <c r="AL5559" s="77">
        <f>IF(G5559&gt;Variables!$G$9,0,1)</f>
        <v>0</v>
      </c>
      <c r="AM5559" s="77">
        <f>IF(AND(K5559&gt;Variables!$G$10,K5559&lt;Variables!$G$11),0,1)</f>
        <v>1</v>
      </c>
      <c r="AN5559" s="77">
        <f>IF(H5559&lt;Variables!$G$13,1,0)</f>
        <v>1</v>
      </c>
      <c r="AO5559" s="77">
        <f>IF(R5559&lt;Variables!$G$12,0,1)</f>
        <v>0</v>
      </c>
      <c r="AP5559" s="78">
        <f t="shared" si="177"/>
        <v>1</v>
      </c>
      <c r="AQ5559" s="77">
        <f>IF(V5559&lt;Variables!$G$15,1,0)</f>
        <v>1</v>
      </c>
      <c r="AR5559" s="77">
        <v>0</v>
      </c>
      <c r="AS5559" s="77">
        <v>0</v>
      </c>
      <c r="AT5559" s="77">
        <v>1</v>
      </c>
      <c r="AU5559" s="77">
        <v>0</v>
      </c>
      <c r="BA5559" s="77">
        <v>-2.25</v>
      </c>
    </row>
    <row r="5560" spans="3:53" x14ac:dyDescent="0.25">
      <c r="C5560" s="77" t="s">
        <v>697</v>
      </c>
      <c r="D5560" s="77" t="s">
        <v>551</v>
      </c>
      <c r="E5560" s="77">
        <v>6.72</v>
      </c>
      <c r="F5560" s="77">
        <v>70.069999999999993</v>
      </c>
      <c r="G5560" s="77">
        <v>23.83</v>
      </c>
      <c r="H5560" s="77">
        <v>38.479999999999997</v>
      </c>
      <c r="I5560" s="77">
        <v>10.739000000000001</v>
      </c>
      <c r="J5560" s="77" t="s">
        <v>75</v>
      </c>
      <c r="K5560" s="77">
        <v>67.05</v>
      </c>
      <c r="L5560" s="77">
        <v>6.4888049999999993</v>
      </c>
      <c r="M5560" s="77">
        <v>3.2393483854114988</v>
      </c>
      <c r="N5560" s="77">
        <v>5.8972260869565227</v>
      </c>
      <c r="O5560" s="77">
        <v>13.59578047748313</v>
      </c>
      <c r="P5560" s="77">
        <v>113240000</v>
      </c>
      <c r="Q5560" s="77">
        <v>11670000</v>
      </c>
      <c r="R5560" s="77">
        <v>9.6999999999999993</v>
      </c>
      <c r="S5560" s="77">
        <v>34.942</v>
      </c>
      <c r="T5560" s="77">
        <v>8.3779999999999983</v>
      </c>
      <c r="U5560" s="77">
        <v>19.937999999999999</v>
      </c>
      <c r="V5560" s="77">
        <v>2.2999081317422849</v>
      </c>
      <c r="AC5560" s="77">
        <v>7.52</v>
      </c>
      <c r="AD5560" s="77">
        <v>6.02</v>
      </c>
      <c r="AH5560" s="77">
        <f>IF(AND(M5560&lt;Variables!$G$6,M5560&gt;Variables!$G$5),0,1)</f>
        <v>1</v>
      </c>
      <c r="AI5560" s="77">
        <f t="shared" si="176"/>
        <v>0</v>
      </c>
      <c r="AJ5560" s="77">
        <f>IF(I5560&gt;Variables!$G$7,0,1)</f>
        <v>1</v>
      </c>
      <c r="AK5560" s="77">
        <f>IF(F5560&gt;Variables!$G$8,0,1)</f>
        <v>0</v>
      </c>
      <c r="AL5560" s="77">
        <f>IF(G5560&gt;Variables!$G$9,0,1)</f>
        <v>0</v>
      </c>
      <c r="AM5560" s="77">
        <f>IF(AND(K5560&gt;Variables!$G$10,K5560&lt;Variables!$G$11),0,1)</f>
        <v>0</v>
      </c>
      <c r="AN5560" s="77">
        <f>IF(H5560&lt;Variables!$G$13,1,0)</f>
        <v>1</v>
      </c>
      <c r="AO5560" s="77">
        <f>IF(R5560&lt;Variables!$G$12,0,1)</f>
        <v>1</v>
      </c>
      <c r="AP5560" s="78">
        <f t="shared" si="177"/>
        <v>1</v>
      </c>
      <c r="AQ5560" s="77">
        <f>IF(V5560&lt;Variables!$G$15,1,0)</f>
        <v>1</v>
      </c>
      <c r="AR5560" s="77">
        <v>0</v>
      </c>
      <c r="AS5560" s="77">
        <v>0</v>
      </c>
      <c r="AT5560" s="77">
        <v>1</v>
      </c>
      <c r="AU5560" s="77">
        <v>0</v>
      </c>
      <c r="BA5560" s="77">
        <v>-2.25</v>
      </c>
    </row>
    <row r="5561" spans="3:53" x14ac:dyDescent="0.25">
      <c r="C5561" s="77" t="s">
        <v>698</v>
      </c>
      <c r="D5561" s="77" t="s">
        <v>280</v>
      </c>
      <c r="E5561" s="77">
        <v>45.85</v>
      </c>
      <c r="F5561" s="77">
        <v>27.59</v>
      </c>
      <c r="G5561" s="77">
        <v>8.67</v>
      </c>
      <c r="H5561" s="77">
        <v>1590</v>
      </c>
      <c r="I5561" s="77">
        <v>-99999</v>
      </c>
      <c r="J5561" s="77" t="s">
        <v>75</v>
      </c>
      <c r="K5561" s="77">
        <v>43.92</v>
      </c>
      <c r="L5561" s="77">
        <v>45.72925333333334</v>
      </c>
      <c r="M5561" s="77">
        <v>-0.28264912263310832</v>
      </c>
      <c r="N5561" s="77">
        <v>46.862404444444437</v>
      </c>
      <c r="O5561" s="77">
        <v>-2.693853333840408</v>
      </c>
      <c r="P5561" s="77">
        <v>760050</v>
      </c>
      <c r="S5561" s="77">
        <v>37.482999999999997</v>
      </c>
      <c r="T5561" s="77">
        <v>8.5109999999999992</v>
      </c>
      <c r="U5561" s="77">
        <v>20.9132</v>
      </c>
      <c r="V5561" s="77">
        <v>2.3063970299381809</v>
      </c>
      <c r="AC5561" s="77">
        <v>45.85</v>
      </c>
      <c r="AD5561" s="77">
        <v>42.77</v>
      </c>
      <c r="AH5561" s="77">
        <f>IF(AND(M5561&lt;Variables!$G$6,M5561&gt;Variables!$G$5),0,1)</f>
        <v>1</v>
      </c>
      <c r="AI5561" s="77">
        <f t="shared" si="176"/>
        <v>1</v>
      </c>
      <c r="AJ5561" s="77">
        <f>IF(I5561&gt;Variables!$G$7,0,1)</f>
        <v>1</v>
      </c>
      <c r="AK5561" s="77">
        <f>IF(F5561&gt;Variables!$G$8,0,1)</f>
        <v>0</v>
      </c>
      <c r="AL5561" s="77">
        <f>IF(G5561&gt;Variables!$G$9,0,1)</f>
        <v>1</v>
      </c>
      <c r="AM5561" s="77">
        <f>IF(AND(K5561&gt;Variables!$G$10,K5561&lt;Variables!$G$11),0,1)</f>
        <v>1</v>
      </c>
      <c r="AN5561" s="77">
        <f>IF(H5561&lt;Variables!$G$13,1,0)</f>
        <v>0</v>
      </c>
      <c r="AO5561" s="77">
        <f>IF(R5561&lt;Variables!$G$12,0,1)</f>
        <v>0</v>
      </c>
      <c r="AP5561" s="78">
        <f t="shared" si="177"/>
        <v>1</v>
      </c>
      <c r="AQ5561" s="77">
        <f>IF(V5561&lt;Variables!$G$15,1,0)</f>
        <v>1</v>
      </c>
      <c r="AR5561" s="77">
        <v>0</v>
      </c>
      <c r="AS5561" s="77">
        <v>0</v>
      </c>
      <c r="AT5561" s="77">
        <v>1</v>
      </c>
      <c r="AU5561" s="77">
        <v>0</v>
      </c>
      <c r="BA5561" s="77">
        <v>-2.25</v>
      </c>
    </row>
    <row r="5562" spans="3:53" x14ac:dyDescent="0.25">
      <c r="C5562" s="77" t="s">
        <v>698</v>
      </c>
      <c r="D5562" s="77" t="s">
        <v>666</v>
      </c>
      <c r="E5562" s="77">
        <v>45.36</v>
      </c>
      <c r="F5562" s="77">
        <v>7.86</v>
      </c>
      <c r="G5562" s="77">
        <v>-8.23</v>
      </c>
      <c r="H5562" s="77">
        <v>2780</v>
      </c>
      <c r="I5562" s="77">
        <v>-2.6440000000000001</v>
      </c>
      <c r="J5562" s="77" t="s">
        <v>75</v>
      </c>
      <c r="K5562" s="77">
        <v>42.8</v>
      </c>
      <c r="L5562" s="77">
        <v>45.361215000000001</v>
      </c>
      <c r="M5562" s="77">
        <v>-0.17904061873122279</v>
      </c>
      <c r="N5562" s="77">
        <v>45.886894000000012</v>
      </c>
      <c r="O5562" s="77">
        <v>-1.3225867935188731</v>
      </c>
      <c r="P5562" s="77">
        <v>4128000</v>
      </c>
      <c r="Q5562" s="77">
        <v>1269000</v>
      </c>
      <c r="R5562" s="77">
        <v>3.25</v>
      </c>
      <c r="S5562" s="77">
        <v>37.482999999999997</v>
      </c>
      <c r="T5562" s="77">
        <v>8.5109999999999992</v>
      </c>
      <c r="U5562" s="77">
        <v>20.9132</v>
      </c>
      <c r="V5562" s="77">
        <v>2.2933401570773619</v>
      </c>
      <c r="AC5562" s="77">
        <v>46.27</v>
      </c>
      <c r="AD5562" s="77">
        <v>43.42</v>
      </c>
      <c r="AH5562" s="77">
        <f>IF(AND(M5562&lt;Variables!$G$6,M5562&gt;Variables!$G$5),0,1)</f>
        <v>1</v>
      </c>
      <c r="AI5562" s="77">
        <f t="shared" si="176"/>
        <v>1</v>
      </c>
      <c r="AJ5562" s="77">
        <f>IF(I5562&gt;Variables!$G$7,0,1)</f>
        <v>1</v>
      </c>
      <c r="AK5562" s="77">
        <f>IF(F5562&gt;Variables!$G$8,0,1)</f>
        <v>1</v>
      </c>
      <c r="AL5562" s="77">
        <f>IF(G5562&gt;Variables!$G$9,0,1)</f>
        <v>1</v>
      </c>
      <c r="AM5562" s="77">
        <f>IF(AND(K5562&gt;Variables!$G$10,K5562&lt;Variables!$G$11),0,1)</f>
        <v>1</v>
      </c>
      <c r="AN5562" s="77">
        <f>IF(H5562&lt;Variables!$G$13,1,0)</f>
        <v>0</v>
      </c>
      <c r="AO5562" s="77">
        <f>IF(R5562&lt;Variables!$G$12,0,1)</f>
        <v>1</v>
      </c>
      <c r="AP5562" s="78">
        <f t="shared" si="177"/>
        <v>1</v>
      </c>
      <c r="AQ5562" s="77">
        <f>IF(V5562&lt;Variables!$G$15,1,0)</f>
        <v>1</v>
      </c>
      <c r="AR5562" s="77">
        <v>0</v>
      </c>
      <c r="AS5562" s="77">
        <v>0</v>
      </c>
      <c r="AT5562" s="77">
        <v>1</v>
      </c>
      <c r="AU5562" s="77">
        <v>0</v>
      </c>
      <c r="BA5562" s="77">
        <v>-2.25</v>
      </c>
    </row>
    <row r="5563" spans="3:53" x14ac:dyDescent="0.25">
      <c r="C5563" s="77" t="s">
        <v>698</v>
      </c>
      <c r="D5563" s="77" t="s">
        <v>196</v>
      </c>
      <c r="E5563" s="77">
        <v>51.21</v>
      </c>
      <c r="F5563" s="77">
        <v>9.07</v>
      </c>
      <c r="G5563" s="77">
        <v>8.1300000000000008</v>
      </c>
      <c r="H5563" s="77">
        <v>2160</v>
      </c>
      <c r="I5563" s="77">
        <v>1584.5129999999999</v>
      </c>
      <c r="J5563" s="77" t="s">
        <v>75</v>
      </c>
      <c r="K5563" s="77">
        <v>58.55</v>
      </c>
      <c r="L5563" s="77">
        <v>50.704210000000003</v>
      </c>
      <c r="M5563" s="77">
        <v>0.70169715690274814</v>
      </c>
      <c r="N5563" s="77">
        <v>50.874122222222233</v>
      </c>
      <c r="O5563" s="77">
        <v>0.36536802928185591</v>
      </c>
      <c r="P5563" s="77">
        <v>141876</v>
      </c>
      <c r="Q5563" s="77">
        <v>438877</v>
      </c>
      <c r="R5563" s="77">
        <v>0.32</v>
      </c>
      <c r="S5563" s="77">
        <v>37.482999999999997</v>
      </c>
      <c r="T5563" s="77">
        <v>8.5109999999999992</v>
      </c>
      <c r="U5563" s="77">
        <v>20.9132</v>
      </c>
      <c r="V5563" s="77">
        <v>2.4200072870434228</v>
      </c>
      <c r="AC5563" s="77">
        <v>51.086799999999997</v>
      </c>
      <c r="AD5563" s="77">
        <v>48.58</v>
      </c>
      <c r="AH5563" s="77">
        <f>IF(AND(M5563&lt;Variables!$G$6,M5563&gt;Variables!$G$5),0,1)</f>
        <v>1</v>
      </c>
      <c r="AI5563" s="77">
        <f t="shared" si="176"/>
        <v>1</v>
      </c>
      <c r="AJ5563" s="77">
        <f>IF(I5563&gt;Variables!$G$7,0,1)</f>
        <v>0</v>
      </c>
      <c r="AK5563" s="77">
        <f>IF(F5563&gt;Variables!$G$8,0,1)</f>
        <v>0</v>
      </c>
      <c r="AL5563" s="77">
        <f>IF(G5563&gt;Variables!$G$9,0,1)</f>
        <v>1</v>
      </c>
      <c r="AM5563" s="77">
        <f>IF(AND(K5563&gt;Variables!$G$10,K5563&lt;Variables!$G$11),0,1)</f>
        <v>1</v>
      </c>
      <c r="AN5563" s="77">
        <f>IF(H5563&lt;Variables!$G$13,1,0)</f>
        <v>0</v>
      </c>
      <c r="AO5563" s="77">
        <f>IF(R5563&lt;Variables!$G$12,0,1)</f>
        <v>0</v>
      </c>
      <c r="AP5563" s="78">
        <f t="shared" si="177"/>
        <v>1</v>
      </c>
      <c r="AQ5563" s="77">
        <f>IF(V5563&lt;Variables!$G$15,1,0)</f>
        <v>1</v>
      </c>
      <c r="AR5563" s="77">
        <v>0</v>
      </c>
      <c r="AS5563" s="77">
        <v>0</v>
      </c>
      <c r="AT5563" s="77">
        <v>1</v>
      </c>
      <c r="AU5563" s="77">
        <v>0</v>
      </c>
      <c r="BA5563" s="77">
        <v>-1.36</v>
      </c>
    </row>
    <row r="5564" spans="3:53" x14ac:dyDescent="0.25">
      <c r="C5564" s="77" t="s">
        <v>698</v>
      </c>
      <c r="D5564" s="77" t="s">
        <v>695</v>
      </c>
      <c r="E5564" s="77">
        <v>3</v>
      </c>
      <c r="F5564" s="77">
        <v>9.02</v>
      </c>
      <c r="G5564" s="77">
        <v>12.41</v>
      </c>
      <c r="H5564" s="77">
        <v>-99999</v>
      </c>
      <c r="I5564" s="77">
        <v>-8.0150000000000006</v>
      </c>
      <c r="J5564" s="77" t="s">
        <v>75</v>
      </c>
      <c r="K5564" s="77">
        <v>73.180000000000007</v>
      </c>
      <c r="L5564" s="77">
        <v>2.99</v>
      </c>
      <c r="M5564" s="77">
        <v>0</v>
      </c>
      <c r="N5564" s="77">
        <v>2.8980000000000001</v>
      </c>
      <c r="O5564" s="77">
        <v>3.1746031746031771</v>
      </c>
      <c r="P5564" s="77">
        <v>27059</v>
      </c>
      <c r="Q5564" s="77">
        <v>9857</v>
      </c>
      <c r="R5564" s="77">
        <v>2.75</v>
      </c>
      <c r="S5564" s="77">
        <v>37.482999999999997</v>
      </c>
      <c r="T5564" s="77">
        <v>8.5109999999999992</v>
      </c>
      <c r="U5564" s="77">
        <v>20.9132</v>
      </c>
      <c r="V5564" s="77">
        <v>2.6071447999999999</v>
      </c>
      <c r="AC5564" s="77">
        <v>3.16</v>
      </c>
      <c r="AD5564" s="77">
        <v>2.8</v>
      </c>
      <c r="AH5564" s="77">
        <f>IF(AND(M5564&lt;Variables!$G$6,M5564&gt;Variables!$G$5),0,1)</f>
        <v>1</v>
      </c>
      <c r="AI5564" s="77">
        <f t="shared" si="176"/>
        <v>0</v>
      </c>
      <c r="AJ5564" s="77">
        <f>IF(I5564&gt;Variables!$G$7,0,1)</f>
        <v>1</v>
      </c>
      <c r="AK5564" s="77">
        <f>IF(F5564&gt;Variables!$G$8,0,1)</f>
        <v>0</v>
      </c>
      <c r="AL5564" s="77">
        <f>IF(G5564&gt;Variables!$G$9,0,1)</f>
        <v>0</v>
      </c>
      <c r="AM5564" s="77">
        <f>IF(AND(K5564&gt;Variables!$G$10,K5564&lt;Variables!$G$11),0,1)</f>
        <v>1</v>
      </c>
      <c r="AN5564" s="77">
        <f>IF(H5564&lt;Variables!$G$13,1,0)</f>
        <v>1</v>
      </c>
      <c r="AO5564" s="77">
        <f>IF(R5564&lt;Variables!$G$12,0,1)</f>
        <v>1</v>
      </c>
      <c r="AP5564" s="78">
        <f t="shared" si="177"/>
        <v>1</v>
      </c>
      <c r="AQ5564" s="77">
        <f>IF(V5564&lt;Variables!$G$15,1,0)</f>
        <v>1</v>
      </c>
      <c r="AR5564" s="77">
        <v>0</v>
      </c>
      <c r="AS5564" s="77">
        <v>0</v>
      </c>
      <c r="AT5564" s="77">
        <v>1</v>
      </c>
      <c r="AU5564" s="77">
        <v>0</v>
      </c>
      <c r="BA5564" s="77">
        <v>-2.25</v>
      </c>
    </row>
    <row r="5565" spans="3:53" x14ac:dyDescent="0.25">
      <c r="C5565" s="77" t="s">
        <v>698</v>
      </c>
      <c r="D5565" s="77" t="s">
        <v>129</v>
      </c>
      <c r="E5565" s="77">
        <v>58.49</v>
      </c>
      <c r="F5565" s="77">
        <v>7.97</v>
      </c>
      <c r="G5565" s="77">
        <v>6.1</v>
      </c>
      <c r="H5565" s="77">
        <v>28450</v>
      </c>
      <c r="I5565" s="77">
        <v>931555.20900000003</v>
      </c>
      <c r="J5565" s="77" t="s">
        <v>75</v>
      </c>
      <c r="K5565" s="77">
        <v>67.239999999999995</v>
      </c>
      <c r="L5565" s="77">
        <v>57.910555000000002</v>
      </c>
      <c r="M5565" s="77">
        <v>0.94860945470129809</v>
      </c>
      <c r="N5565" s="77">
        <v>57.395484000000003</v>
      </c>
      <c r="O5565" s="77">
        <v>1.854529182121718</v>
      </c>
      <c r="P5565" s="77">
        <v>46088000</v>
      </c>
      <c r="Q5565" s="77">
        <v>155082000</v>
      </c>
      <c r="R5565" s="77">
        <v>0.3</v>
      </c>
      <c r="S5565" s="77">
        <v>37.482999999999997</v>
      </c>
      <c r="T5565" s="77">
        <v>8.5109999999999992</v>
      </c>
      <c r="U5565" s="77">
        <v>20.9132</v>
      </c>
      <c r="V5565" s="77">
        <v>2.4737121242045088</v>
      </c>
      <c r="AC5565" s="77">
        <v>59.36</v>
      </c>
      <c r="AD5565" s="77">
        <v>56.76</v>
      </c>
      <c r="AH5565" s="77">
        <f>IF(AND(M5565&lt;Variables!$G$6,M5565&gt;Variables!$G$5),0,1)</f>
        <v>1</v>
      </c>
      <c r="AI5565" s="77">
        <f t="shared" si="176"/>
        <v>0</v>
      </c>
      <c r="AJ5565" s="77">
        <f>IF(I5565&gt;Variables!$G$7,0,1)</f>
        <v>0</v>
      </c>
      <c r="AK5565" s="77">
        <f>IF(F5565&gt;Variables!$G$8,0,1)</f>
        <v>1</v>
      </c>
      <c r="AL5565" s="77">
        <f>IF(G5565&gt;Variables!$G$9,0,1)</f>
        <v>1</v>
      </c>
      <c r="AM5565" s="77">
        <f>IF(AND(K5565&gt;Variables!$G$10,K5565&lt;Variables!$G$11),0,1)</f>
        <v>0</v>
      </c>
      <c r="AN5565" s="77">
        <f>IF(H5565&lt;Variables!$G$13,1,0)</f>
        <v>0</v>
      </c>
      <c r="AO5565" s="77">
        <f>IF(R5565&lt;Variables!$G$12,0,1)</f>
        <v>0</v>
      </c>
      <c r="AP5565" s="78">
        <f t="shared" si="177"/>
        <v>1</v>
      </c>
      <c r="AQ5565" s="77">
        <f>IF(V5565&lt;Variables!$G$15,1,0)</f>
        <v>1</v>
      </c>
      <c r="AR5565" s="77">
        <v>0</v>
      </c>
      <c r="AS5565" s="77">
        <v>1</v>
      </c>
      <c r="AT5565" s="77">
        <v>0</v>
      </c>
      <c r="AU5565" s="77">
        <v>0</v>
      </c>
      <c r="BA5565" s="77">
        <v>0.45</v>
      </c>
    </row>
    <row r="5566" spans="3:53" x14ac:dyDescent="0.25">
      <c r="C5566" s="77" t="s">
        <v>698</v>
      </c>
      <c r="D5566" s="77" t="s">
        <v>687</v>
      </c>
      <c r="E5566" s="77">
        <v>87.33</v>
      </c>
      <c r="F5566" s="77">
        <v>19.12</v>
      </c>
      <c r="G5566" s="77">
        <v>-0.37</v>
      </c>
      <c r="H5566" s="77">
        <v>1440</v>
      </c>
      <c r="I5566" s="77">
        <v>0.34200000000000003</v>
      </c>
      <c r="J5566" s="77" t="s">
        <v>74</v>
      </c>
      <c r="K5566" s="77">
        <v>73.7</v>
      </c>
      <c r="L5566" s="77">
        <v>86.926805000000002</v>
      </c>
      <c r="M5566" s="77">
        <v>0.10721088851706261</v>
      </c>
      <c r="N5566" s="77">
        <v>86.832921999999996</v>
      </c>
      <c r="O5566" s="77">
        <v>0.21544593420454011</v>
      </c>
      <c r="P5566" s="77">
        <v>660530</v>
      </c>
      <c r="Q5566" s="77">
        <v>50580</v>
      </c>
      <c r="R5566" s="77">
        <v>13.06</v>
      </c>
      <c r="S5566" s="77">
        <v>37.482999999999997</v>
      </c>
      <c r="T5566" s="77">
        <v>8.5109999999999992</v>
      </c>
      <c r="U5566" s="77">
        <v>20.9132</v>
      </c>
      <c r="V5566" s="77">
        <v>2.602406403307473</v>
      </c>
      <c r="AC5566" s="77">
        <v>87.23</v>
      </c>
      <c r="AD5566" s="77">
        <v>86.8</v>
      </c>
      <c r="AH5566" s="77">
        <f>IF(AND(M5566&lt;Variables!$G$6,M5566&gt;Variables!$G$5),0,1)</f>
        <v>1</v>
      </c>
      <c r="AI5566" s="77">
        <f t="shared" si="176"/>
        <v>0</v>
      </c>
      <c r="AJ5566" s="77">
        <f>IF(I5566&gt;Variables!$G$7,0,1)</f>
        <v>1</v>
      </c>
      <c r="AK5566" s="77">
        <f>IF(F5566&gt;Variables!$G$8,0,1)</f>
        <v>0</v>
      </c>
      <c r="AL5566" s="77">
        <f>IF(G5566&gt;Variables!$G$9,0,1)</f>
        <v>1</v>
      </c>
      <c r="AM5566" s="77">
        <f>IF(AND(K5566&gt;Variables!$G$10,K5566&lt;Variables!$G$11),0,1)</f>
        <v>1</v>
      </c>
      <c r="AN5566" s="77">
        <f>IF(H5566&lt;Variables!$G$13,1,0)</f>
        <v>1</v>
      </c>
      <c r="AO5566" s="77">
        <f>IF(R5566&lt;Variables!$G$12,0,1)</f>
        <v>1</v>
      </c>
      <c r="AP5566" s="78">
        <f t="shared" si="177"/>
        <v>0</v>
      </c>
      <c r="AQ5566" s="77">
        <f>IF(V5566&lt;Variables!$G$15,1,0)</f>
        <v>1</v>
      </c>
      <c r="AR5566" s="77">
        <v>0</v>
      </c>
      <c r="AS5566" s="77">
        <v>0</v>
      </c>
      <c r="AT5566" s="77">
        <v>0</v>
      </c>
      <c r="AU5566" s="77">
        <v>1</v>
      </c>
      <c r="BA5566" s="77">
        <v>-0.57999999999999996</v>
      </c>
    </row>
    <row r="5567" spans="3:53" x14ac:dyDescent="0.25">
      <c r="C5567" s="77" t="s">
        <v>698</v>
      </c>
      <c r="D5567" s="77" t="s">
        <v>664</v>
      </c>
      <c r="E5567" s="77">
        <v>29.74</v>
      </c>
      <c r="F5567" s="77">
        <v>7.73</v>
      </c>
      <c r="G5567" s="77">
        <v>5.99</v>
      </c>
      <c r="H5567" s="77">
        <v>4790</v>
      </c>
      <c r="I5567" s="77">
        <v>-12.9</v>
      </c>
      <c r="J5567" s="77" t="s">
        <v>75</v>
      </c>
      <c r="K5567" s="77">
        <v>55.32</v>
      </c>
      <c r="L5567" s="77">
        <v>29.542895000000001</v>
      </c>
      <c r="M5567" s="77">
        <v>9.1747948195335563E-2</v>
      </c>
      <c r="N5567" s="77">
        <v>29.382218000000002</v>
      </c>
      <c r="O5567" s="77">
        <v>0.63910083302765686</v>
      </c>
      <c r="P5567" s="77">
        <v>2147000</v>
      </c>
      <c r="Q5567" s="77">
        <v>4073000</v>
      </c>
      <c r="R5567" s="77">
        <v>0.53</v>
      </c>
      <c r="S5567" s="77">
        <v>37.482999999999997</v>
      </c>
      <c r="T5567" s="77">
        <v>8.5109999999999992</v>
      </c>
      <c r="U5567" s="77">
        <v>20.9132</v>
      </c>
      <c r="V5567" s="77">
        <v>2.418320123191176</v>
      </c>
      <c r="AC5567" s="77">
        <v>30.693999999999999</v>
      </c>
      <c r="AD5567" s="77">
        <v>29.25</v>
      </c>
      <c r="AH5567" s="77">
        <f>IF(AND(M5567&lt;Variables!$G$6,M5567&gt;Variables!$G$5),0,1)</f>
        <v>1</v>
      </c>
      <c r="AI5567" s="77">
        <f t="shared" si="176"/>
        <v>0</v>
      </c>
      <c r="AJ5567" s="77">
        <f>IF(I5567&gt;Variables!$G$7,0,1)</f>
        <v>1</v>
      </c>
      <c r="AK5567" s="77">
        <f>IF(F5567&gt;Variables!$G$8,0,1)</f>
        <v>1</v>
      </c>
      <c r="AL5567" s="77">
        <f>IF(G5567&gt;Variables!$G$9,0,1)</f>
        <v>1</v>
      </c>
      <c r="AM5567" s="77">
        <f>IF(AND(K5567&gt;Variables!$G$10,K5567&lt;Variables!$G$11),0,1)</f>
        <v>1</v>
      </c>
      <c r="AN5567" s="77">
        <f>IF(H5567&lt;Variables!$G$13,1,0)</f>
        <v>0</v>
      </c>
      <c r="AO5567" s="77">
        <f>IF(R5567&lt;Variables!$G$12,0,1)</f>
        <v>0</v>
      </c>
      <c r="AP5567" s="78">
        <f t="shared" si="177"/>
        <v>1</v>
      </c>
      <c r="AQ5567" s="77">
        <f>IF(V5567&lt;Variables!$G$15,1,0)</f>
        <v>1</v>
      </c>
      <c r="AR5567" s="77">
        <v>0</v>
      </c>
      <c r="AS5567" s="77">
        <v>1</v>
      </c>
      <c r="AT5567" s="77">
        <v>0</v>
      </c>
      <c r="AU5567" s="77">
        <v>0</v>
      </c>
      <c r="BA5567" s="77">
        <v>0.47</v>
      </c>
    </row>
    <row r="5568" spans="3:53" x14ac:dyDescent="0.25">
      <c r="C5568" s="77" t="s">
        <v>698</v>
      </c>
      <c r="D5568" s="77" t="s">
        <v>667</v>
      </c>
      <c r="E5568" s="77">
        <v>86.06</v>
      </c>
      <c r="F5568" s="77">
        <v>78.38</v>
      </c>
      <c r="G5568" s="77">
        <v>0.43</v>
      </c>
      <c r="H5568" s="77">
        <v>-99999</v>
      </c>
      <c r="I5568" s="77">
        <v>7.5999999999999998E-2</v>
      </c>
      <c r="J5568" s="77" t="s">
        <v>74</v>
      </c>
      <c r="K5568" s="77">
        <v>79.38</v>
      </c>
      <c r="L5568" s="77">
        <v>85.717499999999987</v>
      </c>
      <c r="M5568" s="77">
        <v>-0.1137457345349344</v>
      </c>
      <c r="N5568" s="77">
        <v>85.792211111111101</v>
      </c>
      <c r="O5568" s="77">
        <v>-0.2007304729424241</v>
      </c>
      <c r="P5568" s="77">
        <v>32224</v>
      </c>
      <c r="Q5568" s="77">
        <v>530</v>
      </c>
      <c r="R5568" s="77">
        <v>60.8</v>
      </c>
      <c r="S5568" s="77">
        <v>37.482999999999997</v>
      </c>
      <c r="T5568" s="77">
        <v>8.5109999999999992</v>
      </c>
      <c r="U5568" s="77">
        <v>20.9132</v>
      </c>
      <c r="V5568" s="77">
        <v>2.6839854509755861</v>
      </c>
      <c r="AC5568" s="77">
        <v>86.5</v>
      </c>
      <c r="AD5568" s="77">
        <v>85.8</v>
      </c>
      <c r="AH5568" s="77">
        <f>IF(AND(M5568&lt;Variables!$G$6,M5568&gt;Variables!$G$5),0,1)</f>
        <v>1</v>
      </c>
      <c r="AI5568" s="77">
        <f t="shared" si="176"/>
        <v>1</v>
      </c>
      <c r="AJ5568" s="77">
        <f>IF(I5568&gt;Variables!$G$7,0,1)</f>
        <v>1</v>
      </c>
      <c r="AK5568" s="77">
        <f>IF(F5568&gt;Variables!$G$8,0,1)</f>
        <v>0</v>
      </c>
      <c r="AL5568" s="77">
        <f>IF(G5568&gt;Variables!$G$9,0,1)</f>
        <v>1</v>
      </c>
      <c r="AM5568" s="77">
        <f>IF(AND(K5568&gt;Variables!$G$10,K5568&lt;Variables!$G$11),0,1)</f>
        <v>1</v>
      </c>
      <c r="AN5568" s="77">
        <f>IF(H5568&lt;Variables!$G$13,1,0)</f>
        <v>1</v>
      </c>
      <c r="AO5568" s="77">
        <f>IF(R5568&lt;Variables!$G$12,0,1)</f>
        <v>1</v>
      </c>
      <c r="AP5568" s="78">
        <f t="shared" si="177"/>
        <v>0</v>
      </c>
      <c r="AQ5568" s="77">
        <f>IF(V5568&lt;Variables!$G$15,1,0)</f>
        <v>1</v>
      </c>
      <c r="AR5568" s="77">
        <v>0</v>
      </c>
      <c r="AS5568" s="77">
        <v>0</v>
      </c>
      <c r="AT5568" s="77">
        <v>0</v>
      </c>
      <c r="AU5568" s="77">
        <v>0</v>
      </c>
      <c r="BA5568" s="77">
        <v>0</v>
      </c>
    </row>
    <row r="5569" spans="3:53" x14ac:dyDescent="0.25">
      <c r="C5569" s="77" t="s">
        <v>698</v>
      </c>
      <c r="D5569" s="77" t="s">
        <v>78</v>
      </c>
      <c r="E5569" s="77">
        <v>125.68</v>
      </c>
      <c r="F5569" s="77">
        <v>41.29</v>
      </c>
      <c r="G5569" s="77">
        <v>-10.55</v>
      </c>
      <c r="H5569" s="77">
        <v>5920</v>
      </c>
      <c r="I5569" s="77">
        <v>7.1890000000000001</v>
      </c>
      <c r="J5569" s="77" t="s">
        <v>74</v>
      </c>
      <c r="K5569" s="77">
        <v>54.59</v>
      </c>
      <c r="L5569" s="77">
        <v>124.34023999999999</v>
      </c>
      <c r="M5569" s="77">
        <v>0.82817919605107859</v>
      </c>
      <c r="N5569" s="77">
        <v>124.31068399999999</v>
      </c>
      <c r="O5569" s="77">
        <v>0.8521520161533418</v>
      </c>
      <c r="P5569" s="77">
        <v>11902000</v>
      </c>
      <c r="Q5569" s="77">
        <v>1288000</v>
      </c>
      <c r="R5569" s="77">
        <v>9.24</v>
      </c>
      <c r="S5569" s="77">
        <v>37.482999999999997</v>
      </c>
      <c r="T5569" s="77">
        <v>8.5109999999999992</v>
      </c>
      <c r="U5569" s="77">
        <v>20.9132</v>
      </c>
      <c r="V5569" s="77">
        <v>2.3820414637341538</v>
      </c>
      <c r="AC5569" s="77">
        <v>139.44999999999999</v>
      </c>
      <c r="AD5569" s="77">
        <v>124.551</v>
      </c>
      <c r="AH5569" s="77">
        <f>IF(AND(M5569&lt;Variables!$G$6,M5569&gt;Variables!$G$5),0,1)</f>
        <v>1</v>
      </c>
      <c r="AI5569" s="77">
        <f t="shared" si="176"/>
        <v>0</v>
      </c>
      <c r="AJ5569" s="77">
        <f>IF(I5569&gt;Variables!$G$7,0,1)</f>
        <v>1</v>
      </c>
      <c r="AK5569" s="77">
        <f>IF(F5569&gt;Variables!$G$8,0,1)</f>
        <v>0</v>
      </c>
      <c r="AL5569" s="77">
        <f>IF(G5569&gt;Variables!$G$9,0,1)</f>
        <v>1</v>
      </c>
      <c r="AM5569" s="77">
        <f>IF(AND(K5569&gt;Variables!$G$10,K5569&lt;Variables!$G$11),0,1)</f>
        <v>1</v>
      </c>
      <c r="AN5569" s="77">
        <f>IF(H5569&lt;Variables!$G$13,1,0)</f>
        <v>0</v>
      </c>
      <c r="AO5569" s="77">
        <f>IF(R5569&lt;Variables!$G$12,0,1)</f>
        <v>1</v>
      </c>
      <c r="AP5569" s="78">
        <f t="shared" si="177"/>
        <v>0</v>
      </c>
      <c r="AQ5569" s="77">
        <f>IF(V5569&lt;Variables!$G$15,1,0)</f>
        <v>1</v>
      </c>
      <c r="AR5569" s="77">
        <v>1</v>
      </c>
      <c r="AS5569" s="77">
        <v>0</v>
      </c>
      <c r="AT5569" s="77">
        <v>0</v>
      </c>
      <c r="AU5569" s="77">
        <v>0</v>
      </c>
      <c r="BA5569" s="77">
        <v>2</v>
      </c>
    </row>
    <row r="5570" spans="3:53" x14ac:dyDescent="0.25">
      <c r="C5570" s="77" t="s">
        <v>698</v>
      </c>
      <c r="D5570" s="77" t="s">
        <v>699</v>
      </c>
      <c r="E5570" s="77">
        <v>3.47</v>
      </c>
      <c r="F5570" s="77">
        <v>39.380000000000003</v>
      </c>
      <c r="G5570" s="77">
        <v>27.38</v>
      </c>
      <c r="H5570" s="77">
        <v>52.01</v>
      </c>
      <c r="I5570" s="77">
        <v>38.481000000000002</v>
      </c>
      <c r="J5570" s="77" t="s">
        <v>75</v>
      </c>
      <c r="K5570" s="77">
        <v>70.709999999999994</v>
      </c>
      <c r="L5570" s="77">
        <v>3.2892950000000001</v>
      </c>
      <c r="M5570" s="77">
        <v>6.1048036129322512</v>
      </c>
      <c r="N5570" s="77">
        <v>3.0645695652173912</v>
      </c>
      <c r="O5570" s="77">
        <v>13.885487854879971</v>
      </c>
      <c r="P5570" s="77">
        <v>1820000</v>
      </c>
      <c r="Q5570" s="77">
        <v>100560</v>
      </c>
      <c r="R5570" s="77">
        <v>18.100000000000001</v>
      </c>
      <c r="S5570" s="77">
        <v>37.482999999999997</v>
      </c>
      <c r="T5570" s="77">
        <v>8.5109999999999992</v>
      </c>
      <c r="U5570" s="77">
        <v>20.9132</v>
      </c>
      <c r="V5570" s="77">
        <v>2.0576994716685491</v>
      </c>
      <c r="AC5570" s="77">
        <v>3.9</v>
      </c>
      <c r="AD5570" s="77">
        <v>3.13</v>
      </c>
      <c r="AH5570" s="77">
        <f>IF(AND(M5570&lt;Variables!$G$6,M5570&gt;Variables!$G$5),0,1)</f>
        <v>1</v>
      </c>
      <c r="AI5570" s="77">
        <f t="shared" si="176"/>
        <v>0</v>
      </c>
      <c r="AJ5570" s="77">
        <f>IF(I5570&gt;Variables!$G$7,0,1)</f>
        <v>1</v>
      </c>
      <c r="AK5570" s="77">
        <f>IF(F5570&gt;Variables!$G$8,0,1)</f>
        <v>0</v>
      </c>
      <c r="AL5570" s="77">
        <f>IF(G5570&gt;Variables!$G$9,0,1)</f>
        <v>0</v>
      </c>
      <c r="AM5570" s="77">
        <f>IF(AND(K5570&gt;Variables!$G$10,K5570&lt;Variables!$G$11),0,1)</f>
        <v>1</v>
      </c>
      <c r="AN5570" s="77">
        <f>IF(H5570&lt;Variables!$G$13,1,0)</f>
        <v>1</v>
      </c>
      <c r="AO5570" s="77">
        <f>IF(R5570&lt;Variables!$G$12,0,1)</f>
        <v>1</v>
      </c>
      <c r="AP5570" s="78">
        <f t="shared" si="177"/>
        <v>1</v>
      </c>
      <c r="AQ5570" s="77">
        <f>IF(V5570&lt;Variables!$G$15,1,0)</f>
        <v>1</v>
      </c>
      <c r="AR5570" s="77">
        <v>1</v>
      </c>
      <c r="AS5570" s="77">
        <v>0</v>
      </c>
      <c r="AT5570" s="77">
        <v>0</v>
      </c>
      <c r="AU5570" s="77">
        <v>0</v>
      </c>
      <c r="BA5570" s="77">
        <v>2</v>
      </c>
    </row>
    <row r="5571" spans="3:53" x14ac:dyDescent="0.25">
      <c r="C5571" s="77" t="s">
        <v>698</v>
      </c>
      <c r="D5571" s="77" t="s">
        <v>688</v>
      </c>
      <c r="E5571" s="77">
        <v>6.2</v>
      </c>
      <c r="F5571" s="77">
        <v>27.88</v>
      </c>
      <c r="G5571" s="77">
        <v>13.73</v>
      </c>
      <c r="H5571" s="77">
        <v>107.38</v>
      </c>
      <c r="I5571" s="77">
        <v>-0.42699999999999999</v>
      </c>
      <c r="J5571" s="77" t="s">
        <v>74</v>
      </c>
      <c r="K5571" s="77">
        <v>33.54</v>
      </c>
      <c r="L5571" s="77">
        <v>6.3857999999999997</v>
      </c>
      <c r="M5571" s="77">
        <v>-4.0057627861818377</v>
      </c>
      <c r="N5571" s="77">
        <v>6.3823299999999996</v>
      </c>
      <c r="O5571" s="77">
        <v>-3.9535718146820948</v>
      </c>
      <c r="P5571" s="77">
        <v>8210000.0000000009</v>
      </c>
      <c r="Q5571" s="77">
        <v>3680000</v>
      </c>
      <c r="R5571" s="77">
        <v>2.23</v>
      </c>
      <c r="S5571" s="77">
        <v>37.482999999999997</v>
      </c>
      <c r="T5571" s="77">
        <v>8.5109999999999992</v>
      </c>
      <c r="U5571" s="77">
        <v>20.9132</v>
      </c>
      <c r="V5571" s="77">
        <v>2.110204369870651</v>
      </c>
      <c r="AC5571" s="77">
        <v>7.06</v>
      </c>
      <c r="AD5571" s="77">
        <v>6</v>
      </c>
      <c r="AH5571" s="77">
        <f>IF(AND(M5571&lt;Variables!$G$6,M5571&gt;Variables!$G$5),0,1)</f>
        <v>0</v>
      </c>
      <c r="AI5571" s="77">
        <f t="shared" si="176"/>
        <v>0</v>
      </c>
      <c r="AJ5571" s="77">
        <f>IF(I5571&gt;Variables!$G$7,0,1)</f>
        <v>1</v>
      </c>
      <c r="AK5571" s="77">
        <f>IF(F5571&gt;Variables!$G$8,0,1)</f>
        <v>0</v>
      </c>
      <c r="AL5571" s="77">
        <f>IF(G5571&gt;Variables!$G$9,0,1)</f>
        <v>0</v>
      </c>
      <c r="AM5571" s="77">
        <f>IF(AND(K5571&gt;Variables!$G$10,K5571&lt;Variables!$G$11),0,1)</f>
        <v>1</v>
      </c>
      <c r="AN5571" s="77">
        <f>IF(H5571&lt;Variables!$G$13,1,0)</f>
        <v>1</v>
      </c>
      <c r="AO5571" s="77">
        <f>IF(R5571&lt;Variables!$G$12,0,1)</f>
        <v>1</v>
      </c>
      <c r="AP5571" s="78">
        <f t="shared" si="177"/>
        <v>0</v>
      </c>
      <c r="AQ5571" s="77">
        <f>IF(V5571&lt;Variables!$G$15,1,0)</f>
        <v>1</v>
      </c>
      <c r="AR5571" s="77">
        <v>0</v>
      </c>
      <c r="AS5571" s="77">
        <v>0</v>
      </c>
      <c r="AT5571" s="77">
        <v>1</v>
      </c>
      <c r="AU5571" s="77">
        <v>0</v>
      </c>
      <c r="BA5571" s="77">
        <v>-2.25</v>
      </c>
    </row>
    <row r="5572" spans="3:53" x14ac:dyDescent="0.25">
      <c r="C5572" s="77" t="s">
        <v>698</v>
      </c>
      <c r="D5572" s="77" t="s">
        <v>662</v>
      </c>
      <c r="E5572" s="77">
        <v>8.8699999999999992</v>
      </c>
      <c r="F5572" s="77">
        <v>26.63</v>
      </c>
      <c r="G5572" s="77">
        <v>4.3600000000000003</v>
      </c>
      <c r="H5572" s="77">
        <v>583.41</v>
      </c>
      <c r="I5572" s="77">
        <v>25.053000000000001</v>
      </c>
      <c r="J5572" s="77" t="s">
        <v>74</v>
      </c>
      <c r="K5572" s="77">
        <v>78.510000000000005</v>
      </c>
      <c r="L5572" s="77">
        <v>8.7720099999999981</v>
      </c>
      <c r="M5572" s="77">
        <v>0.88907787382825121</v>
      </c>
      <c r="N5572" s="77">
        <v>8.699250000000001</v>
      </c>
      <c r="O5572" s="77">
        <v>1.7329080093111311</v>
      </c>
      <c r="P5572" s="77">
        <v>4100000</v>
      </c>
      <c r="Q5572" s="77">
        <v>659720</v>
      </c>
      <c r="R5572" s="77">
        <v>6.21</v>
      </c>
      <c r="S5572" s="77">
        <v>37.482999999999997</v>
      </c>
      <c r="T5572" s="77">
        <v>8.5109999999999992</v>
      </c>
      <c r="U5572" s="77">
        <v>20.9132</v>
      </c>
      <c r="V5572" s="77">
        <v>2.5660436770724142</v>
      </c>
      <c r="AC5572" s="77">
        <v>8.9700000000000006</v>
      </c>
      <c r="AD5572" s="77">
        <v>8.7899999999999991</v>
      </c>
      <c r="AH5572" s="77">
        <f>IF(AND(M5572&lt;Variables!$G$6,M5572&gt;Variables!$G$5),0,1)</f>
        <v>1</v>
      </c>
      <c r="AI5572" s="77">
        <f t="shared" si="176"/>
        <v>0</v>
      </c>
      <c r="AJ5572" s="77">
        <f>IF(I5572&gt;Variables!$G$7,0,1)</f>
        <v>1</v>
      </c>
      <c r="AK5572" s="77">
        <f>IF(F5572&gt;Variables!$G$8,0,1)</f>
        <v>0</v>
      </c>
      <c r="AL5572" s="77">
        <f>IF(G5572&gt;Variables!$G$9,0,1)</f>
        <v>1</v>
      </c>
      <c r="AM5572" s="77">
        <f>IF(AND(K5572&gt;Variables!$G$10,K5572&lt;Variables!$G$11),0,1)</f>
        <v>1</v>
      </c>
      <c r="AN5572" s="77">
        <f>IF(H5572&lt;Variables!$G$13,1,0)</f>
        <v>1</v>
      </c>
      <c r="AO5572" s="77">
        <f>IF(R5572&lt;Variables!$G$12,0,1)</f>
        <v>1</v>
      </c>
      <c r="AP5572" s="78">
        <f t="shared" si="177"/>
        <v>0</v>
      </c>
      <c r="AQ5572" s="77">
        <f>IF(V5572&lt;Variables!$G$15,1,0)</f>
        <v>1</v>
      </c>
      <c r="AR5572" s="77">
        <v>1</v>
      </c>
      <c r="AS5572" s="77">
        <v>0</v>
      </c>
      <c r="AT5572" s="77">
        <v>0</v>
      </c>
      <c r="AU5572" s="77">
        <v>0</v>
      </c>
      <c r="BA5572" s="77">
        <v>1.1299999999999999</v>
      </c>
    </row>
    <row r="5573" spans="3:53" x14ac:dyDescent="0.25">
      <c r="C5573" s="77" t="s">
        <v>698</v>
      </c>
      <c r="D5573" s="77" t="s">
        <v>694</v>
      </c>
      <c r="E5573" s="77">
        <v>47.52</v>
      </c>
      <c r="F5573" s="77">
        <v>7.78</v>
      </c>
      <c r="G5573" s="77">
        <v>6.65</v>
      </c>
      <c r="H5573" s="77">
        <v>27870</v>
      </c>
      <c r="I5573" s="77">
        <v>1.7000000000000001E-2</v>
      </c>
      <c r="J5573" s="77" t="s">
        <v>75</v>
      </c>
      <c r="K5573" s="77">
        <v>65.86</v>
      </c>
      <c r="L5573" s="77">
        <v>47.14141</v>
      </c>
      <c r="M5573" s="77">
        <v>0.40005167431351291</v>
      </c>
      <c r="N5573" s="77">
        <v>46.395757999999987</v>
      </c>
      <c r="O5573" s="77">
        <v>2.013636677732487</v>
      </c>
      <c r="P5573" s="77">
        <v>21410000</v>
      </c>
      <c r="Q5573" s="77">
        <v>35883000</v>
      </c>
      <c r="R5573" s="77">
        <v>0.6</v>
      </c>
      <c r="S5573" s="77">
        <v>37.482999999999997</v>
      </c>
      <c r="T5573" s="77">
        <v>8.5109999999999992</v>
      </c>
      <c r="U5573" s="77">
        <v>20.9132</v>
      </c>
      <c r="V5573" s="77">
        <v>2.5025844175941279</v>
      </c>
      <c r="AC5573" s="77">
        <v>47.42</v>
      </c>
      <c r="AD5573" s="77">
        <v>45.71</v>
      </c>
      <c r="AH5573" s="77">
        <f>IF(AND(M5573&lt;Variables!$G$6,M5573&gt;Variables!$G$5),0,1)</f>
        <v>1</v>
      </c>
      <c r="AI5573" s="77">
        <f t="shared" si="176"/>
        <v>0</v>
      </c>
      <c r="AJ5573" s="77">
        <f>IF(I5573&gt;Variables!$G$7,0,1)</f>
        <v>1</v>
      </c>
      <c r="AK5573" s="77">
        <f>IF(F5573&gt;Variables!$G$8,0,1)</f>
        <v>1</v>
      </c>
      <c r="AL5573" s="77">
        <f>IF(G5573&gt;Variables!$G$9,0,1)</f>
        <v>1</v>
      </c>
      <c r="AM5573" s="77">
        <f>IF(AND(K5573&gt;Variables!$G$10,K5573&lt;Variables!$G$11),0,1)</f>
        <v>0</v>
      </c>
      <c r="AN5573" s="77">
        <f>IF(H5573&lt;Variables!$G$13,1,0)</f>
        <v>0</v>
      </c>
      <c r="AO5573" s="77">
        <f>IF(R5573&lt;Variables!$G$12,0,1)</f>
        <v>0</v>
      </c>
      <c r="AP5573" s="78">
        <f t="shared" si="177"/>
        <v>1</v>
      </c>
      <c r="AQ5573" s="77">
        <f>IF(V5573&lt;Variables!$G$15,1,0)</f>
        <v>1</v>
      </c>
      <c r="AR5573" s="77">
        <v>0</v>
      </c>
      <c r="AS5573" s="77">
        <v>0</v>
      </c>
      <c r="AT5573" s="77">
        <v>1</v>
      </c>
      <c r="AU5573" s="77">
        <v>0</v>
      </c>
      <c r="BA5573" s="77">
        <v>-1.89</v>
      </c>
    </row>
    <row r="5574" spans="3:53" x14ac:dyDescent="0.25">
      <c r="C5574" s="77" t="s">
        <v>698</v>
      </c>
      <c r="D5574" s="77" t="s">
        <v>551</v>
      </c>
      <c r="E5574" s="77">
        <v>6.51</v>
      </c>
      <c r="F5574" s="77">
        <v>73.23</v>
      </c>
      <c r="G5574" s="77">
        <v>21.35</v>
      </c>
      <c r="H5574" s="77">
        <v>38.479999999999997</v>
      </c>
      <c r="I5574" s="77">
        <v>10.557</v>
      </c>
      <c r="J5574" s="77" t="s">
        <v>75</v>
      </c>
      <c r="K5574" s="77">
        <v>58.86</v>
      </c>
      <c r="L5574" s="77">
        <v>6.54671</v>
      </c>
      <c r="M5574" s="77">
        <v>0.27937696950071661</v>
      </c>
      <c r="N5574" s="77">
        <v>6.0277152173913047</v>
      </c>
      <c r="O5574" s="77">
        <v>8.9135727756100547</v>
      </c>
      <c r="P5574" s="77">
        <v>117830000</v>
      </c>
      <c r="Q5574" s="77">
        <v>11670000</v>
      </c>
      <c r="R5574" s="77">
        <v>10.1</v>
      </c>
      <c r="S5574" s="77">
        <v>37.482999999999997</v>
      </c>
      <c r="T5574" s="77">
        <v>8.5109999999999992</v>
      </c>
      <c r="U5574" s="77">
        <v>20.9132</v>
      </c>
      <c r="V5574" s="77">
        <v>2.4443771902980269</v>
      </c>
      <c r="AC5574" s="77">
        <v>7.52</v>
      </c>
      <c r="AD5574" s="77">
        <v>6.02</v>
      </c>
      <c r="AH5574" s="77">
        <f>IF(AND(M5574&lt;Variables!$G$6,M5574&gt;Variables!$G$5),0,1)</f>
        <v>1</v>
      </c>
      <c r="AI5574" s="77">
        <f t="shared" si="176"/>
        <v>0</v>
      </c>
      <c r="AJ5574" s="77">
        <f>IF(I5574&gt;Variables!$G$7,0,1)</f>
        <v>1</v>
      </c>
      <c r="AK5574" s="77">
        <f>IF(F5574&gt;Variables!$G$8,0,1)</f>
        <v>0</v>
      </c>
      <c r="AL5574" s="77">
        <f>IF(G5574&gt;Variables!$G$9,0,1)</f>
        <v>0</v>
      </c>
      <c r="AM5574" s="77">
        <f>IF(AND(K5574&gt;Variables!$G$10,K5574&lt;Variables!$G$11),0,1)</f>
        <v>1</v>
      </c>
      <c r="AN5574" s="77">
        <f>IF(H5574&lt;Variables!$G$13,1,0)</f>
        <v>1</v>
      </c>
      <c r="AO5574" s="77">
        <f>IF(R5574&lt;Variables!$G$12,0,1)</f>
        <v>1</v>
      </c>
      <c r="AP5574" s="78">
        <f t="shared" si="177"/>
        <v>1</v>
      </c>
      <c r="AQ5574" s="77">
        <f>IF(V5574&lt;Variables!$G$15,1,0)</f>
        <v>1</v>
      </c>
      <c r="AR5574" s="77">
        <v>1</v>
      </c>
      <c r="AS5574" s="77">
        <v>0</v>
      </c>
      <c r="AT5574" s="77">
        <v>0</v>
      </c>
      <c r="AU5574" s="77">
        <v>0</v>
      </c>
      <c r="BA5574" s="77">
        <v>2</v>
      </c>
    </row>
    <row r="5575" spans="3:53" x14ac:dyDescent="0.25">
      <c r="C5575" s="77" t="s">
        <v>698</v>
      </c>
      <c r="D5575" s="77" t="s">
        <v>176</v>
      </c>
      <c r="E5575" s="77">
        <v>43.38</v>
      </c>
      <c r="F5575" s="77">
        <v>8.43</v>
      </c>
      <c r="G5575" s="77">
        <v>8.4499999999999993</v>
      </c>
      <c r="H5575" s="77">
        <v>2140</v>
      </c>
      <c r="I5575" s="77">
        <v>11.92</v>
      </c>
      <c r="J5575" s="77" t="s">
        <v>74</v>
      </c>
      <c r="K5575" s="77">
        <v>52.08</v>
      </c>
      <c r="L5575" s="77">
        <v>43.186425000000007</v>
      </c>
      <c r="M5575" s="77">
        <v>-7.85547773403414E-2</v>
      </c>
      <c r="N5575" s="77">
        <v>42.815382</v>
      </c>
      <c r="O5575" s="77">
        <v>0.78737590149260805</v>
      </c>
      <c r="P5575" s="77">
        <v>1618000</v>
      </c>
      <c r="Q5575" s="77">
        <v>2594000</v>
      </c>
      <c r="R5575" s="77">
        <v>0.62</v>
      </c>
      <c r="S5575" s="77">
        <v>37.482999999999997</v>
      </c>
      <c r="T5575" s="77">
        <v>8.5109999999999992</v>
      </c>
      <c r="U5575" s="77">
        <v>20.9132</v>
      </c>
      <c r="V5575" s="77">
        <v>2.391063105900523</v>
      </c>
      <c r="AC5575" s="77">
        <v>44.6</v>
      </c>
      <c r="AD5575" s="77">
        <v>42.82</v>
      </c>
      <c r="AH5575" s="77">
        <f>IF(AND(M5575&lt;Variables!$G$6,M5575&gt;Variables!$G$5),0,1)</f>
        <v>1</v>
      </c>
      <c r="AI5575" s="77">
        <f t="shared" si="176"/>
        <v>0</v>
      </c>
      <c r="AJ5575" s="77">
        <f>IF(I5575&gt;Variables!$G$7,0,1)</f>
        <v>1</v>
      </c>
      <c r="AK5575" s="77">
        <f>IF(F5575&gt;Variables!$G$8,0,1)</f>
        <v>1</v>
      </c>
      <c r="AL5575" s="77">
        <f>IF(G5575&gt;Variables!$G$9,0,1)</f>
        <v>1</v>
      </c>
      <c r="AM5575" s="77">
        <f>IF(AND(K5575&gt;Variables!$G$10,K5575&lt;Variables!$G$11),0,1)</f>
        <v>1</v>
      </c>
      <c r="AN5575" s="77">
        <f>IF(H5575&lt;Variables!$G$13,1,0)</f>
        <v>0</v>
      </c>
      <c r="AO5575" s="77">
        <f>IF(R5575&lt;Variables!$G$12,0,1)</f>
        <v>0</v>
      </c>
      <c r="AP5575" s="78">
        <f t="shared" si="177"/>
        <v>0</v>
      </c>
      <c r="AQ5575" s="77">
        <f>IF(V5575&lt;Variables!$G$15,1,0)</f>
        <v>1</v>
      </c>
      <c r="AR5575" s="77">
        <v>1</v>
      </c>
      <c r="AS5575" s="77">
        <v>0</v>
      </c>
      <c r="AT5575" s="77">
        <v>0</v>
      </c>
      <c r="AU5575" s="77">
        <v>0</v>
      </c>
      <c r="BA5575" s="77">
        <v>1.02</v>
      </c>
    </row>
    <row r="5576" spans="3:53" x14ac:dyDescent="0.25">
      <c r="C5576" s="77" t="s">
        <v>698</v>
      </c>
      <c r="D5576" s="77" t="s">
        <v>692</v>
      </c>
      <c r="E5576" s="77">
        <v>0.35</v>
      </c>
      <c r="F5576" s="77">
        <v>16.670000000000002</v>
      </c>
      <c r="G5576" s="77">
        <v>5900</v>
      </c>
      <c r="H5576" s="77">
        <v>-99999</v>
      </c>
      <c r="I5576" s="77">
        <v>-15.946999999999999</v>
      </c>
      <c r="J5576" s="77" t="s">
        <v>75</v>
      </c>
      <c r="K5576" s="77">
        <v>-99999</v>
      </c>
      <c r="L5576" s="77">
        <v>-99999</v>
      </c>
      <c r="M5576" s="77">
        <v>-99999</v>
      </c>
      <c r="N5576" s="77">
        <v>0.36795</v>
      </c>
      <c r="O5576" s="77">
        <v>14.1459437423563</v>
      </c>
      <c r="P5576" s="77">
        <v>37852</v>
      </c>
      <c r="Q5576" s="77">
        <v>20514</v>
      </c>
      <c r="R5576" s="77">
        <v>1.85</v>
      </c>
      <c r="S5576" s="77">
        <v>37.482999999999997</v>
      </c>
      <c r="T5576" s="77">
        <v>8.5109999999999992</v>
      </c>
      <c r="U5576" s="77">
        <v>20.9132</v>
      </c>
      <c r="V5576" s="77">
        <v>-99999</v>
      </c>
      <c r="AC5576" s="77">
        <v>0.35</v>
      </c>
      <c r="AD5576" s="77">
        <v>0.34</v>
      </c>
      <c r="AH5576" s="77">
        <f>IF(AND(M5576&lt;Variables!$G$6,M5576&gt;Variables!$G$5),0,1)</f>
        <v>1</v>
      </c>
      <c r="AI5576" s="77">
        <f t="shared" si="176"/>
        <v>1</v>
      </c>
      <c r="AJ5576" s="77">
        <f>IF(I5576&gt;Variables!$G$7,0,1)</f>
        <v>1</v>
      </c>
      <c r="AK5576" s="77">
        <f>IF(F5576&gt;Variables!$G$8,0,1)</f>
        <v>0</v>
      </c>
      <c r="AL5576" s="77">
        <f>IF(G5576&gt;Variables!$G$9,0,1)</f>
        <v>0</v>
      </c>
      <c r="AM5576" s="77">
        <f>IF(AND(K5576&gt;Variables!$G$10,K5576&lt;Variables!$G$11),0,1)</f>
        <v>1</v>
      </c>
      <c r="AN5576" s="77">
        <f>IF(H5576&lt;Variables!$G$13,1,0)</f>
        <v>1</v>
      </c>
      <c r="AO5576" s="77">
        <f>IF(R5576&lt;Variables!$G$12,0,1)</f>
        <v>0</v>
      </c>
      <c r="AP5576" s="78">
        <f t="shared" si="177"/>
        <v>1</v>
      </c>
      <c r="AQ5576" s="77">
        <f>IF(V5576&lt;Variables!$G$15,1,0)</f>
        <v>1</v>
      </c>
      <c r="AR5576" s="77">
        <v>0</v>
      </c>
      <c r="AS5576" s="77">
        <v>0</v>
      </c>
      <c r="AT5576" s="77">
        <v>1</v>
      </c>
      <c r="AU5576" s="77">
        <v>0</v>
      </c>
      <c r="BA5576" s="77">
        <v>-2.25</v>
      </c>
    </row>
    <row r="5577" spans="3:53" x14ac:dyDescent="0.25">
      <c r="C5577" s="77" t="s">
        <v>698</v>
      </c>
      <c r="D5577" s="77" t="s">
        <v>581</v>
      </c>
      <c r="E5577" s="77">
        <v>106.49</v>
      </c>
      <c r="F5577" s="77">
        <v>13.16</v>
      </c>
      <c r="G5577" s="77">
        <v>-3.91</v>
      </c>
      <c r="H5577" s="77">
        <v>5880</v>
      </c>
      <c r="I5577" s="77">
        <v>43.213999999999999</v>
      </c>
      <c r="J5577" s="77" t="s">
        <v>74</v>
      </c>
      <c r="K5577" s="77">
        <v>47.47</v>
      </c>
      <c r="L5577" s="77">
        <v>106.10683</v>
      </c>
      <c r="M5577" s="77">
        <v>6.4246571120830931E-2</v>
      </c>
      <c r="N5577" s="77">
        <v>106.57458200000001</v>
      </c>
      <c r="O5577" s="77">
        <v>-0.37493180128073073</v>
      </c>
      <c r="P5577" s="77">
        <v>1741000</v>
      </c>
      <c r="Q5577" s="77">
        <v>826738</v>
      </c>
      <c r="R5577" s="77">
        <v>2.11</v>
      </c>
      <c r="S5577" s="77">
        <v>37.482999999999997</v>
      </c>
      <c r="T5577" s="77">
        <v>8.5109999999999992</v>
      </c>
      <c r="U5577" s="77">
        <v>20.9132</v>
      </c>
      <c r="V5577" s="77">
        <v>2.3395882157172729</v>
      </c>
      <c r="AC5577" s="77">
        <v>110</v>
      </c>
      <c r="AD5577" s="77">
        <v>105.8129</v>
      </c>
      <c r="AH5577" s="77">
        <f>IF(AND(M5577&lt;Variables!$G$6,M5577&gt;Variables!$G$5),0,1)</f>
        <v>1</v>
      </c>
      <c r="AI5577" s="77">
        <f t="shared" si="176"/>
        <v>1</v>
      </c>
      <c r="AJ5577" s="77">
        <f>IF(I5577&gt;Variables!$G$7,0,1)</f>
        <v>1</v>
      </c>
      <c r="AK5577" s="77">
        <f>IF(F5577&gt;Variables!$G$8,0,1)</f>
        <v>0</v>
      </c>
      <c r="AL5577" s="77">
        <f>IF(G5577&gt;Variables!$G$9,0,1)</f>
        <v>1</v>
      </c>
      <c r="AM5577" s="77">
        <f>IF(AND(K5577&gt;Variables!$G$10,K5577&lt;Variables!$G$11),0,1)</f>
        <v>1</v>
      </c>
      <c r="AN5577" s="77">
        <f>IF(H5577&lt;Variables!$G$13,1,0)</f>
        <v>0</v>
      </c>
      <c r="AO5577" s="77">
        <f>IF(R5577&lt;Variables!$G$12,0,1)</f>
        <v>0</v>
      </c>
      <c r="AP5577" s="78">
        <f t="shared" si="177"/>
        <v>0</v>
      </c>
      <c r="AQ5577" s="77">
        <f>IF(V5577&lt;Variables!$G$15,1,0)</f>
        <v>1</v>
      </c>
      <c r="AR5577" s="77">
        <v>1</v>
      </c>
      <c r="AS5577" s="77">
        <v>0</v>
      </c>
      <c r="AT5577" s="77">
        <v>0</v>
      </c>
      <c r="AU5577" s="77">
        <v>0</v>
      </c>
      <c r="BA5577" s="77">
        <v>0.94</v>
      </c>
    </row>
    <row r="5578" spans="3:53" x14ac:dyDescent="0.25">
      <c r="C5578" s="77" t="s">
        <v>698</v>
      </c>
      <c r="D5578" s="77" t="s">
        <v>536</v>
      </c>
      <c r="E5578" s="77">
        <v>27.05</v>
      </c>
      <c r="F5578" s="77">
        <v>9.98</v>
      </c>
      <c r="G5578" s="77">
        <v>10.02</v>
      </c>
      <c r="H5578" s="77">
        <v>2140</v>
      </c>
      <c r="I5578" s="77">
        <v>-18.992999999999999</v>
      </c>
      <c r="J5578" s="77" t="s">
        <v>74</v>
      </c>
      <c r="K5578" s="77">
        <v>54.29</v>
      </c>
      <c r="L5578" s="77">
        <v>26.87905499999999</v>
      </c>
      <c r="M5578" s="77">
        <v>0.44996001533538332</v>
      </c>
      <c r="N5578" s="77">
        <v>26.882930000000002</v>
      </c>
      <c r="O5578" s="77">
        <v>0.43548080510568687</v>
      </c>
      <c r="P5578" s="77">
        <v>788018</v>
      </c>
      <c r="Q5578" s="77">
        <v>2899000</v>
      </c>
      <c r="R5578" s="77">
        <v>0.27</v>
      </c>
      <c r="S5578" s="77">
        <v>37.482999999999997</v>
      </c>
      <c r="T5578" s="77">
        <v>8.5109999999999992</v>
      </c>
      <c r="U5578" s="77">
        <v>20.9132</v>
      </c>
      <c r="V5578" s="77">
        <v>2.394170650992081</v>
      </c>
      <c r="AC5578" s="77">
        <v>27.02</v>
      </c>
      <c r="AD5578" s="77">
        <v>24.96</v>
      </c>
      <c r="AH5578" s="77">
        <f>IF(AND(M5578&lt;Variables!$G$6,M5578&gt;Variables!$G$5),0,1)</f>
        <v>1</v>
      </c>
      <c r="AI5578" s="77">
        <f t="shared" si="176"/>
        <v>1</v>
      </c>
      <c r="AJ5578" s="77">
        <f>IF(I5578&gt;Variables!$G$7,0,1)</f>
        <v>1</v>
      </c>
      <c r="AK5578" s="77">
        <f>IF(F5578&gt;Variables!$G$8,0,1)</f>
        <v>0</v>
      </c>
      <c r="AL5578" s="77">
        <f>IF(G5578&gt;Variables!$G$9,0,1)</f>
        <v>1</v>
      </c>
      <c r="AM5578" s="77">
        <f>IF(AND(K5578&gt;Variables!$G$10,K5578&lt;Variables!$G$11),0,1)</f>
        <v>1</v>
      </c>
      <c r="AN5578" s="77">
        <f>IF(H5578&lt;Variables!$G$13,1,0)</f>
        <v>0</v>
      </c>
      <c r="AO5578" s="77">
        <f>IF(R5578&lt;Variables!$G$12,0,1)</f>
        <v>0</v>
      </c>
      <c r="AP5578" s="78">
        <f t="shared" si="177"/>
        <v>0</v>
      </c>
      <c r="AQ5578" s="77">
        <f>IF(V5578&lt;Variables!$G$15,1,0)</f>
        <v>1</v>
      </c>
      <c r="AR5578" s="77">
        <v>0</v>
      </c>
      <c r="AS5578" s="77">
        <v>0</v>
      </c>
      <c r="AT5578" s="77">
        <v>1</v>
      </c>
      <c r="AU5578" s="77">
        <v>0</v>
      </c>
      <c r="BA5578" s="77">
        <v>-2.11</v>
      </c>
    </row>
    <row r="5579" spans="3:53" x14ac:dyDescent="0.25">
      <c r="C5579" s="77" t="s">
        <v>698</v>
      </c>
      <c r="D5579" s="77" t="s">
        <v>660</v>
      </c>
      <c r="E5579" s="77">
        <v>17.25</v>
      </c>
      <c r="F5579" s="77">
        <v>9.61</v>
      </c>
      <c r="G5579" s="77">
        <v>9.43</v>
      </c>
      <c r="H5579" s="77">
        <v>1910</v>
      </c>
      <c r="I5579" s="77">
        <v>1.294</v>
      </c>
      <c r="J5579" s="77" t="s">
        <v>74</v>
      </c>
      <c r="K5579" s="77">
        <v>56.35</v>
      </c>
      <c r="L5579" s="77">
        <v>17.049759999999999</v>
      </c>
      <c r="M5579" s="77">
        <v>0.70522986833833767</v>
      </c>
      <c r="N5579" s="77">
        <v>17.027343999999999</v>
      </c>
      <c r="O5579" s="77">
        <v>0.83780535590282768</v>
      </c>
      <c r="P5579" s="77">
        <v>27959000</v>
      </c>
      <c r="Q5579" s="77">
        <v>18330000</v>
      </c>
      <c r="R5579" s="77">
        <v>1.53</v>
      </c>
      <c r="S5579" s="77">
        <v>37.482999999999997</v>
      </c>
      <c r="T5579" s="77">
        <v>8.5109999999999992</v>
      </c>
      <c r="U5579" s="77">
        <v>20.9132</v>
      </c>
      <c r="V5579" s="77">
        <v>2.40151695391372</v>
      </c>
      <c r="AC5579" s="77">
        <v>17.5</v>
      </c>
      <c r="AD5579" s="77">
        <v>16.350000000000001</v>
      </c>
      <c r="AH5579" s="77">
        <f>IF(AND(M5579&lt;Variables!$G$6,M5579&gt;Variables!$G$5),0,1)</f>
        <v>1</v>
      </c>
      <c r="AI5579" s="77">
        <f t="shared" si="176"/>
        <v>0</v>
      </c>
      <c r="AJ5579" s="77">
        <f>IF(I5579&gt;Variables!$G$7,0,1)</f>
        <v>1</v>
      </c>
      <c r="AK5579" s="77">
        <f>IF(F5579&gt;Variables!$G$8,0,1)</f>
        <v>0</v>
      </c>
      <c r="AL5579" s="77">
        <f>IF(G5579&gt;Variables!$G$9,0,1)</f>
        <v>1</v>
      </c>
      <c r="AM5579" s="77">
        <f>IF(AND(K5579&gt;Variables!$G$10,K5579&lt;Variables!$G$11),0,1)</f>
        <v>1</v>
      </c>
      <c r="AN5579" s="77">
        <f>IF(H5579&lt;Variables!$G$13,1,0)</f>
        <v>0</v>
      </c>
      <c r="AO5579" s="77">
        <f>IF(R5579&lt;Variables!$G$12,0,1)</f>
        <v>0</v>
      </c>
      <c r="AP5579" s="78">
        <f t="shared" si="177"/>
        <v>0</v>
      </c>
      <c r="AQ5579" s="77">
        <f>IF(V5579&lt;Variables!$G$15,1,0)</f>
        <v>1</v>
      </c>
      <c r="AR5579" s="77">
        <v>0</v>
      </c>
      <c r="AS5579" s="77">
        <v>0</v>
      </c>
      <c r="AT5579" s="77">
        <v>1</v>
      </c>
      <c r="AU5579" s="77">
        <v>0</v>
      </c>
      <c r="BA5579" s="77">
        <v>-1.1000000000000001</v>
      </c>
    </row>
    <row r="5580" spans="3:53" x14ac:dyDescent="0.25">
      <c r="C5580" s="77" t="s">
        <v>698</v>
      </c>
      <c r="D5580" s="77" t="s">
        <v>659</v>
      </c>
      <c r="E5580" s="77">
        <v>44.43</v>
      </c>
      <c r="F5580" s="77">
        <v>9.4</v>
      </c>
      <c r="G5580" s="77">
        <v>6.48</v>
      </c>
      <c r="H5580" s="77">
        <v>2320</v>
      </c>
      <c r="I5580" s="77">
        <v>-25.384</v>
      </c>
      <c r="J5580" s="77" t="s">
        <v>74</v>
      </c>
      <c r="K5580" s="77">
        <v>65.55</v>
      </c>
      <c r="L5580" s="77">
        <v>44.001674999999999</v>
      </c>
      <c r="M5580" s="77">
        <v>0.51890070093922136</v>
      </c>
      <c r="N5580" s="77">
        <v>43.607106000000002</v>
      </c>
      <c r="O5580" s="77">
        <v>1.4284231565378249</v>
      </c>
      <c r="P5580" s="77">
        <v>1734000</v>
      </c>
      <c r="Q5580" s="77">
        <v>1694000</v>
      </c>
      <c r="R5580" s="77">
        <v>1.02</v>
      </c>
      <c r="S5580" s="77">
        <v>37.482999999999997</v>
      </c>
      <c r="T5580" s="77">
        <v>8.5109999999999992</v>
      </c>
      <c r="U5580" s="77">
        <v>20.9132</v>
      </c>
      <c r="V5580" s="77">
        <v>2.4913035815375211</v>
      </c>
      <c r="AC5580" s="77">
        <v>45.52</v>
      </c>
      <c r="AD5580" s="77">
        <v>43.664999999999999</v>
      </c>
      <c r="AH5580" s="77">
        <f>IF(AND(M5580&lt;Variables!$G$6,M5580&gt;Variables!$G$5),0,1)</f>
        <v>1</v>
      </c>
      <c r="AI5580" s="77">
        <f t="shared" si="176"/>
        <v>0</v>
      </c>
      <c r="AJ5580" s="77">
        <f>IF(I5580&gt;Variables!$G$7,0,1)</f>
        <v>1</v>
      </c>
      <c r="AK5580" s="77">
        <f>IF(F5580&gt;Variables!$G$8,0,1)</f>
        <v>0</v>
      </c>
      <c r="AL5580" s="77">
        <f>IF(G5580&gt;Variables!$G$9,0,1)</f>
        <v>1</v>
      </c>
      <c r="AM5580" s="77">
        <f>IF(AND(K5580&gt;Variables!$G$10,K5580&lt;Variables!$G$11),0,1)</f>
        <v>0</v>
      </c>
      <c r="AN5580" s="77">
        <f>IF(H5580&lt;Variables!$G$13,1,0)</f>
        <v>0</v>
      </c>
      <c r="AO5580" s="77">
        <f>IF(R5580&lt;Variables!$G$12,0,1)</f>
        <v>0</v>
      </c>
      <c r="AP5580" s="78">
        <f t="shared" si="177"/>
        <v>0</v>
      </c>
      <c r="AQ5580" s="77">
        <f>IF(V5580&lt;Variables!$G$15,1,0)</f>
        <v>1</v>
      </c>
      <c r="AR5580" s="77">
        <v>1</v>
      </c>
      <c r="AS5580" s="77">
        <v>0</v>
      </c>
      <c r="AT5580" s="77">
        <v>0</v>
      </c>
      <c r="AU5580" s="77">
        <v>0</v>
      </c>
      <c r="BA5580" s="77">
        <v>0.65</v>
      </c>
    </row>
    <row r="5581" spans="3:53" x14ac:dyDescent="0.25">
      <c r="C5581" s="77" t="s">
        <v>698</v>
      </c>
      <c r="D5581" s="77" t="s">
        <v>663</v>
      </c>
      <c r="E5581" s="77">
        <v>48.87</v>
      </c>
      <c r="F5581" s="77">
        <v>8.24</v>
      </c>
      <c r="G5581" s="77">
        <v>6.62</v>
      </c>
      <c r="H5581" s="77">
        <v>74490</v>
      </c>
      <c r="I5581" s="77">
        <v>34.098999999999997</v>
      </c>
      <c r="J5581" s="77" t="s">
        <v>74</v>
      </c>
      <c r="K5581" s="77">
        <v>75.36</v>
      </c>
      <c r="L5581" s="77">
        <v>48.278685000000003</v>
      </c>
      <c r="M5581" s="77">
        <v>0.96588173435130154</v>
      </c>
      <c r="N5581" s="77">
        <v>48.190367999999999</v>
      </c>
      <c r="O5581" s="77">
        <v>1.150918789414511</v>
      </c>
      <c r="P5581" s="77">
        <v>38888000</v>
      </c>
      <c r="Q5581" s="77">
        <v>70837000</v>
      </c>
      <c r="R5581" s="77">
        <v>0.55000000000000004</v>
      </c>
      <c r="S5581" s="77">
        <v>37.482999999999997</v>
      </c>
      <c r="T5581" s="77">
        <v>8.5109999999999992</v>
      </c>
      <c r="U5581" s="77">
        <v>20.9132</v>
      </c>
      <c r="V5581" s="77">
        <v>2.533875805765132</v>
      </c>
      <c r="AC5581" s="77">
        <v>49.65</v>
      </c>
      <c r="AD5581" s="77">
        <v>48.56</v>
      </c>
      <c r="AH5581" s="77">
        <f>IF(AND(M5581&lt;Variables!$G$6,M5581&gt;Variables!$G$5),0,1)</f>
        <v>1</v>
      </c>
      <c r="AI5581" s="77">
        <f t="shared" si="176"/>
        <v>0</v>
      </c>
      <c r="AJ5581" s="77">
        <f>IF(I5581&gt;Variables!$G$7,0,1)</f>
        <v>1</v>
      </c>
      <c r="AK5581" s="77">
        <f>IF(F5581&gt;Variables!$G$8,0,1)</f>
        <v>1</v>
      </c>
      <c r="AL5581" s="77">
        <f>IF(G5581&gt;Variables!$G$9,0,1)</f>
        <v>1</v>
      </c>
      <c r="AM5581" s="77">
        <f>IF(AND(K5581&gt;Variables!$G$10,K5581&lt;Variables!$G$11),0,1)</f>
        <v>1</v>
      </c>
      <c r="AN5581" s="77">
        <f>IF(H5581&lt;Variables!$G$13,1,0)</f>
        <v>0</v>
      </c>
      <c r="AO5581" s="77">
        <f>IF(R5581&lt;Variables!$G$12,0,1)</f>
        <v>0</v>
      </c>
      <c r="AP5581" s="78">
        <f t="shared" si="177"/>
        <v>0</v>
      </c>
      <c r="AQ5581" s="77">
        <f>IF(V5581&lt;Variables!$G$15,1,0)</f>
        <v>1</v>
      </c>
      <c r="AR5581" s="77">
        <v>0</v>
      </c>
      <c r="AS5581" s="77">
        <v>1</v>
      </c>
      <c r="AT5581" s="77">
        <v>0</v>
      </c>
      <c r="AU5581" s="77">
        <v>0</v>
      </c>
      <c r="BA5581" s="77">
        <v>0.86</v>
      </c>
    </row>
    <row r="5582" spans="3:53" x14ac:dyDescent="0.25">
      <c r="C5582" s="77" t="s">
        <v>698</v>
      </c>
      <c r="D5582" s="77" t="s">
        <v>682</v>
      </c>
      <c r="E5582" s="77">
        <v>0.78</v>
      </c>
      <c r="F5582" s="77">
        <v>17.75</v>
      </c>
      <c r="G5582" s="77">
        <v>0</v>
      </c>
      <c r="H5582" s="77">
        <v>-99999</v>
      </c>
      <c r="I5582" s="77">
        <v>-99999</v>
      </c>
      <c r="J5582" s="77" t="s">
        <v>75</v>
      </c>
      <c r="K5582" s="77">
        <v>-99999</v>
      </c>
      <c r="L5582" s="77">
        <v>0.84899999999999998</v>
      </c>
      <c r="M5582" s="77">
        <v>0</v>
      </c>
      <c r="N5582" s="77">
        <v>0.84899999999999987</v>
      </c>
      <c r="O5582" s="77">
        <v>1.3076831856597841E-14</v>
      </c>
      <c r="P5582" s="77">
        <v>60675</v>
      </c>
      <c r="Q5582" s="77">
        <v>41</v>
      </c>
      <c r="R5582" s="77">
        <v>1479.88</v>
      </c>
      <c r="S5582" s="77">
        <v>37.482999999999997</v>
      </c>
      <c r="T5582" s="77">
        <v>8.5109999999999992</v>
      </c>
      <c r="U5582" s="77">
        <v>20.9132</v>
      </c>
      <c r="V5582" s="77">
        <v>-99999</v>
      </c>
      <c r="AC5582" s="77">
        <v>0.85</v>
      </c>
      <c r="AD5582" s="77">
        <v>0.78</v>
      </c>
      <c r="AH5582" s="77">
        <f>IF(AND(M5582&lt;Variables!$G$6,M5582&gt;Variables!$G$5),0,1)</f>
        <v>1</v>
      </c>
      <c r="AI5582" s="77">
        <f t="shared" si="176"/>
        <v>1</v>
      </c>
      <c r="AJ5582" s="77">
        <f>IF(I5582&gt;Variables!$G$7,0,1)</f>
        <v>1</v>
      </c>
      <c r="AK5582" s="77">
        <f>IF(F5582&gt;Variables!$G$8,0,1)</f>
        <v>0</v>
      </c>
      <c r="AL5582" s="77">
        <f>IF(G5582&gt;Variables!$G$9,0,1)</f>
        <v>1</v>
      </c>
      <c r="AM5582" s="77">
        <f>IF(AND(K5582&gt;Variables!$G$10,K5582&lt;Variables!$G$11),0,1)</f>
        <v>1</v>
      </c>
      <c r="AN5582" s="77">
        <f>IF(H5582&lt;Variables!$G$13,1,0)</f>
        <v>1</v>
      </c>
      <c r="AO5582" s="77">
        <f>IF(R5582&lt;Variables!$G$12,0,1)</f>
        <v>1</v>
      </c>
      <c r="AP5582" s="78">
        <f t="shared" si="177"/>
        <v>1</v>
      </c>
      <c r="AQ5582" s="77">
        <f>IF(V5582&lt;Variables!$G$15,1,0)</f>
        <v>1</v>
      </c>
      <c r="AR5582" s="77">
        <v>1</v>
      </c>
      <c r="AS5582" s="77">
        <v>0</v>
      </c>
      <c r="AT5582" s="77">
        <v>0</v>
      </c>
      <c r="AU5582" s="77">
        <v>0</v>
      </c>
      <c r="BA5582" s="77">
        <v>2</v>
      </c>
    </row>
    <row r="5583" spans="3:53" x14ac:dyDescent="0.25">
      <c r="C5583" s="77" t="s">
        <v>698</v>
      </c>
      <c r="D5583" s="77" t="s">
        <v>670</v>
      </c>
      <c r="E5583" s="77">
        <v>12.23</v>
      </c>
      <c r="F5583" s="77">
        <v>9.91</v>
      </c>
      <c r="G5583" s="77">
        <v>-3.13</v>
      </c>
      <c r="H5583" s="77">
        <v>-99999</v>
      </c>
      <c r="I5583" s="77">
        <v>484.06400000000002</v>
      </c>
      <c r="J5583" s="77" t="s">
        <v>75</v>
      </c>
      <c r="K5583" s="77">
        <v>78.510000000000005</v>
      </c>
      <c r="L5583" s="77">
        <v>-99999</v>
      </c>
      <c r="M5583" s="77">
        <v>-99999</v>
      </c>
      <c r="N5583" s="77">
        <v>12.09</v>
      </c>
      <c r="O5583" s="77">
        <v>0</v>
      </c>
      <c r="P5583" s="77">
        <v>151971</v>
      </c>
      <c r="Q5583" s="77">
        <v>18826</v>
      </c>
      <c r="R5583" s="77">
        <v>8.07</v>
      </c>
      <c r="S5583" s="77">
        <v>37.482999999999997</v>
      </c>
      <c r="T5583" s="77">
        <v>8.5109999999999992</v>
      </c>
      <c r="U5583" s="77">
        <v>20.9132</v>
      </c>
      <c r="V5583" s="77">
        <v>-99999</v>
      </c>
      <c r="AC5583" s="77">
        <v>12.19</v>
      </c>
      <c r="AD5583" s="77">
        <v>11.93</v>
      </c>
      <c r="AH5583" s="77">
        <f>IF(AND(M5583&lt;Variables!$G$6,M5583&gt;Variables!$G$5),0,1)</f>
        <v>1</v>
      </c>
      <c r="AI5583" s="77">
        <f t="shared" si="176"/>
        <v>1</v>
      </c>
      <c r="AJ5583" s="77">
        <f>IF(I5583&gt;Variables!$G$7,0,1)</f>
        <v>0</v>
      </c>
      <c r="AK5583" s="77">
        <f>IF(F5583&gt;Variables!$G$8,0,1)</f>
        <v>0</v>
      </c>
      <c r="AL5583" s="77">
        <f>IF(G5583&gt;Variables!$G$9,0,1)</f>
        <v>1</v>
      </c>
      <c r="AM5583" s="77">
        <f>IF(AND(K5583&gt;Variables!$G$10,K5583&lt;Variables!$G$11),0,1)</f>
        <v>1</v>
      </c>
      <c r="AN5583" s="77">
        <f>IF(H5583&lt;Variables!$G$13,1,0)</f>
        <v>1</v>
      </c>
      <c r="AO5583" s="77">
        <f>IF(R5583&lt;Variables!$G$12,0,1)</f>
        <v>1</v>
      </c>
      <c r="AP5583" s="78">
        <f t="shared" si="177"/>
        <v>1</v>
      </c>
      <c r="AQ5583" s="77">
        <f>IF(V5583&lt;Variables!$G$15,1,0)</f>
        <v>1</v>
      </c>
      <c r="AR5583" s="77">
        <v>0</v>
      </c>
      <c r="AS5583" s="77">
        <v>0</v>
      </c>
      <c r="AT5583" s="77">
        <v>1</v>
      </c>
      <c r="AU5583" s="77">
        <v>0</v>
      </c>
      <c r="BA5583" s="77">
        <v>-2.25</v>
      </c>
    </row>
    <row r="5584" spans="3:53" x14ac:dyDescent="0.25">
      <c r="C5584" s="77" t="s">
        <v>698</v>
      </c>
      <c r="D5584" s="77" t="s">
        <v>649</v>
      </c>
      <c r="E5584" s="77">
        <v>66.5</v>
      </c>
      <c r="F5584" s="77">
        <v>13.17</v>
      </c>
      <c r="G5584" s="77">
        <v>10.41</v>
      </c>
      <c r="H5584" s="77">
        <v>4150</v>
      </c>
      <c r="I5584" s="77">
        <v>-7.1310000000000002</v>
      </c>
      <c r="J5584" s="77" t="s">
        <v>74</v>
      </c>
      <c r="K5584" s="77">
        <v>61.99</v>
      </c>
      <c r="L5584" s="77">
        <v>66.00264</v>
      </c>
      <c r="M5584" s="77">
        <v>0.36719743331479621</v>
      </c>
      <c r="N5584" s="77">
        <v>65.044467999999995</v>
      </c>
      <c r="O5584" s="77">
        <v>1.8457096151512991</v>
      </c>
      <c r="P5584" s="77">
        <v>2901000</v>
      </c>
      <c r="Q5584" s="77">
        <v>2787000</v>
      </c>
      <c r="R5584" s="77">
        <v>1.04</v>
      </c>
      <c r="S5584" s="77">
        <v>37.482999999999997</v>
      </c>
      <c r="T5584" s="77">
        <v>8.5109999999999992</v>
      </c>
      <c r="U5584" s="77">
        <v>20.9132</v>
      </c>
      <c r="V5584" s="77">
        <v>2.4689542771467319</v>
      </c>
      <c r="AC5584" s="77">
        <v>68.37</v>
      </c>
      <c r="AD5584" s="77">
        <v>65.180000000000007</v>
      </c>
      <c r="AH5584" s="77">
        <f>IF(AND(M5584&lt;Variables!$G$6,M5584&gt;Variables!$G$5),0,1)</f>
        <v>1</v>
      </c>
      <c r="AI5584" s="77">
        <f t="shared" si="176"/>
        <v>0</v>
      </c>
      <c r="AJ5584" s="77">
        <f>IF(I5584&gt;Variables!$G$7,0,1)</f>
        <v>1</v>
      </c>
      <c r="AK5584" s="77">
        <f>IF(F5584&gt;Variables!$G$8,0,1)</f>
        <v>0</v>
      </c>
      <c r="AL5584" s="77">
        <f>IF(G5584&gt;Variables!$G$9,0,1)</f>
        <v>1</v>
      </c>
      <c r="AM5584" s="77">
        <f>IF(AND(K5584&gt;Variables!$G$10,K5584&lt;Variables!$G$11),0,1)</f>
        <v>1</v>
      </c>
      <c r="AN5584" s="77">
        <f>IF(H5584&lt;Variables!$G$13,1,0)</f>
        <v>0</v>
      </c>
      <c r="AO5584" s="77">
        <f>IF(R5584&lt;Variables!$G$12,0,1)</f>
        <v>0</v>
      </c>
      <c r="AP5584" s="78">
        <f t="shared" si="177"/>
        <v>0</v>
      </c>
      <c r="AQ5584" s="77">
        <f>IF(V5584&lt;Variables!$G$15,1,0)</f>
        <v>1</v>
      </c>
      <c r="AR5584" s="77">
        <v>1</v>
      </c>
      <c r="AS5584" s="77">
        <v>0</v>
      </c>
      <c r="AT5584" s="77">
        <v>0</v>
      </c>
      <c r="AU5584" s="77">
        <v>0</v>
      </c>
      <c r="BA5584" s="77">
        <v>1.07</v>
      </c>
    </row>
    <row r="5585" spans="3:53" x14ac:dyDescent="0.25">
      <c r="C5585" s="77" t="s">
        <v>698</v>
      </c>
      <c r="D5585" s="77" t="s">
        <v>661</v>
      </c>
      <c r="E5585" s="77">
        <v>53.31</v>
      </c>
      <c r="F5585" s="77">
        <v>23.58</v>
      </c>
      <c r="G5585" s="77">
        <v>22.26</v>
      </c>
      <c r="H5585" s="77">
        <v>1770</v>
      </c>
      <c r="I5585" s="77">
        <v>0.48699999999999999</v>
      </c>
      <c r="J5585" s="77" t="s">
        <v>74</v>
      </c>
      <c r="K5585" s="77">
        <v>70.95</v>
      </c>
      <c r="L5585" s="77">
        <v>51.66754000000001</v>
      </c>
      <c r="M5585" s="77">
        <v>2.5982657583465132</v>
      </c>
      <c r="N5585" s="77">
        <v>49.673933999999988</v>
      </c>
      <c r="O5585" s="77">
        <v>6.7159287202821716</v>
      </c>
      <c r="P5585" s="77">
        <v>4788000</v>
      </c>
      <c r="Q5585" s="77">
        <v>2052000</v>
      </c>
      <c r="R5585" s="77">
        <v>2.33</v>
      </c>
      <c r="S5585" s="77">
        <v>37.482999999999997</v>
      </c>
      <c r="T5585" s="77">
        <v>8.5109999999999992</v>
      </c>
      <c r="U5585" s="77">
        <v>20.9132</v>
      </c>
      <c r="V5585" s="77">
        <v>2.3592826581462969</v>
      </c>
      <c r="AC5585" s="77">
        <v>53.44</v>
      </c>
      <c r="AD5585" s="77">
        <v>51.01</v>
      </c>
      <c r="AH5585" s="77">
        <f>IF(AND(M5585&lt;Variables!$G$6,M5585&gt;Variables!$G$5),0,1)</f>
        <v>1</v>
      </c>
      <c r="AI5585" s="77">
        <f t="shared" si="176"/>
        <v>0</v>
      </c>
      <c r="AJ5585" s="77">
        <f>IF(I5585&gt;Variables!$G$7,0,1)</f>
        <v>1</v>
      </c>
      <c r="AK5585" s="77">
        <f>IF(F5585&gt;Variables!$G$8,0,1)</f>
        <v>0</v>
      </c>
      <c r="AL5585" s="77">
        <f>IF(G5585&gt;Variables!$G$9,0,1)</f>
        <v>0</v>
      </c>
      <c r="AM5585" s="77">
        <f>IF(AND(K5585&gt;Variables!$G$10,K5585&lt;Variables!$G$11),0,1)</f>
        <v>1</v>
      </c>
      <c r="AN5585" s="77">
        <f>IF(H5585&lt;Variables!$G$13,1,0)</f>
        <v>0</v>
      </c>
      <c r="AO5585" s="77">
        <f>IF(R5585&lt;Variables!$G$12,0,1)</f>
        <v>1</v>
      </c>
      <c r="AP5585" s="78">
        <f t="shared" si="177"/>
        <v>0</v>
      </c>
      <c r="AQ5585" s="77">
        <f>IF(V5585&lt;Variables!$G$15,1,0)</f>
        <v>1</v>
      </c>
      <c r="AR5585" s="77">
        <v>0</v>
      </c>
      <c r="AS5585" s="77">
        <v>0</v>
      </c>
      <c r="AT5585" s="77">
        <v>1</v>
      </c>
      <c r="AU5585" s="77">
        <v>0</v>
      </c>
      <c r="BA5585" s="77">
        <v>-2.25</v>
      </c>
    </row>
    <row r="5586" spans="3:53" x14ac:dyDescent="0.25">
      <c r="C5586" s="77" t="s">
        <v>700</v>
      </c>
      <c r="D5586" s="77" t="s">
        <v>692</v>
      </c>
      <c r="E5586" s="77">
        <v>0.35</v>
      </c>
      <c r="F5586" s="77">
        <v>16.670000000000002</v>
      </c>
      <c r="G5586" s="77">
        <v>5900</v>
      </c>
      <c r="H5586" s="77">
        <v>-99999</v>
      </c>
      <c r="I5586" s="77">
        <v>-15.946999999999999</v>
      </c>
      <c r="J5586" s="77" t="s">
        <v>75</v>
      </c>
      <c r="K5586" s="77">
        <v>-99999</v>
      </c>
      <c r="L5586" s="77">
        <v>-99999</v>
      </c>
      <c r="M5586" s="77">
        <v>-99999</v>
      </c>
      <c r="N5586" s="77">
        <v>0.43075999999999998</v>
      </c>
      <c r="O5586" s="77">
        <v>-2.4979106695143449</v>
      </c>
      <c r="P5586" s="77">
        <v>37852</v>
      </c>
      <c r="Q5586" s="77">
        <v>20514</v>
      </c>
      <c r="R5586" s="77">
        <v>1.85</v>
      </c>
      <c r="S5586" s="77">
        <v>35.433</v>
      </c>
      <c r="T5586" s="77">
        <v>8.702</v>
      </c>
      <c r="U5586" s="77">
        <v>20.238800000000001</v>
      </c>
      <c r="V5586" s="77">
        <v>-99999</v>
      </c>
      <c r="AC5586" s="77">
        <v>0.35</v>
      </c>
      <c r="AD5586" s="77">
        <v>0.34</v>
      </c>
      <c r="AH5586" s="77">
        <f>IF(AND(M5586&lt;Variables!$G$6,M5586&gt;Variables!$G$5),0,1)</f>
        <v>1</v>
      </c>
      <c r="AI5586" s="77">
        <f t="shared" si="176"/>
        <v>1</v>
      </c>
      <c r="AJ5586" s="77">
        <f>IF(I5586&gt;Variables!$G$7,0,1)</f>
        <v>1</v>
      </c>
      <c r="AK5586" s="77">
        <f>IF(F5586&gt;Variables!$G$8,0,1)</f>
        <v>0</v>
      </c>
      <c r="AL5586" s="77">
        <f>IF(G5586&gt;Variables!$G$9,0,1)</f>
        <v>0</v>
      </c>
      <c r="AM5586" s="77">
        <f>IF(AND(K5586&gt;Variables!$G$10,K5586&lt;Variables!$G$11),0,1)</f>
        <v>1</v>
      </c>
      <c r="AN5586" s="77">
        <f>IF(H5586&lt;Variables!$G$13,1,0)</f>
        <v>1</v>
      </c>
      <c r="AO5586" s="77">
        <f>IF(R5586&lt;Variables!$G$12,0,1)</f>
        <v>0</v>
      </c>
      <c r="AP5586" s="78">
        <f t="shared" si="177"/>
        <v>1</v>
      </c>
      <c r="AQ5586" s="77">
        <f>IF(V5586&lt;Variables!$G$15,1,0)</f>
        <v>1</v>
      </c>
      <c r="AR5586" s="77">
        <v>0</v>
      </c>
      <c r="AS5586" s="77">
        <v>0</v>
      </c>
      <c r="AT5586" s="77">
        <v>1</v>
      </c>
      <c r="AU5586" s="77">
        <v>0</v>
      </c>
      <c r="BA5586" s="77">
        <v>-2.25</v>
      </c>
    </row>
    <row r="5587" spans="3:53" x14ac:dyDescent="0.25">
      <c r="C5587" s="77" t="s">
        <v>700</v>
      </c>
      <c r="D5587" s="77" t="s">
        <v>667</v>
      </c>
      <c r="E5587" s="77">
        <v>86.26</v>
      </c>
      <c r="F5587" s="77">
        <v>78.38</v>
      </c>
      <c r="G5587" s="77">
        <v>0.65</v>
      </c>
      <c r="H5587" s="77">
        <v>-99999</v>
      </c>
      <c r="I5587" s="77">
        <v>7.5999999999999998E-2</v>
      </c>
      <c r="J5587" s="77" t="s">
        <v>74</v>
      </c>
      <c r="K5587" s="77">
        <v>79.38</v>
      </c>
      <c r="L5587" s="77">
        <v>85.700999999999993</v>
      </c>
      <c r="M5587" s="77">
        <v>0.11551790527532201</v>
      </c>
      <c r="N5587" s="77">
        <v>85.792211111111101</v>
      </c>
      <c r="O5587" s="77">
        <v>9.078783246195694E-3</v>
      </c>
      <c r="P5587" s="77">
        <v>32527</v>
      </c>
      <c r="Q5587" s="77">
        <v>530</v>
      </c>
      <c r="R5587" s="77">
        <v>61.37</v>
      </c>
      <c r="S5587" s="77">
        <v>35.433</v>
      </c>
      <c r="T5587" s="77">
        <v>8.702</v>
      </c>
      <c r="U5587" s="77">
        <v>20.238800000000001</v>
      </c>
      <c r="V5587" s="77">
        <v>2.658571704890258</v>
      </c>
      <c r="AC5587" s="77">
        <v>86.5</v>
      </c>
      <c r="AD5587" s="77">
        <v>86</v>
      </c>
      <c r="AH5587" s="77">
        <f>IF(AND(M5587&lt;Variables!$G$6,M5587&gt;Variables!$G$5),0,1)</f>
        <v>1</v>
      </c>
      <c r="AI5587" s="77">
        <f t="shared" si="176"/>
        <v>1</v>
      </c>
      <c r="AJ5587" s="77">
        <f>IF(I5587&gt;Variables!$G$7,0,1)</f>
        <v>1</v>
      </c>
      <c r="AK5587" s="77">
        <f>IF(F5587&gt;Variables!$G$8,0,1)</f>
        <v>0</v>
      </c>
      <c r="AL5587" s="77">
        <f>IF(G5587&gt;Variables!$G$9,0,1)</f>
        <v>1</v>
      </c>
      <c r="AM5587" s="77">
        <f>IF(AND(K5587&gt;Variables!$G$10,K5587&lt;Variables!$G$11),0,1)</f>
        <v>1</v>
      </c>
      <c r="AN5587" s="77">
        <f>IF(H5587&lt;Variables!$G$13,1,0)</f>
        <v>1</v>
      </c>
      <c r="AO5587" s="77">
        <f>IF(R5587&lt;Variables!$G$12,0,1)</f>
        <v>1</v>
      </c>
      <c r="AP5587" s="78">
        <f t="shared" si="177"/>
        <v>0</v>
      </c>
      <c r="AQ5587" s="77">
        <f>IF(V5587&lt;Variables!$G$15,1,0)</f>
        <v>1</v>
      </c>
      <c r="AR5587" s="77">
        <v>0</v>
      </c>
      <c r="AS5587" s="77">
        <v>0</v>
      </c>
      <c r="AT5587" s="77">
        <v>0</v>
      </c>
      <c r="AU5587" s="77">
        <v>0</v>
      </c>
      <c r="BA5587" s="77">
        <v>0</v>
      </c>
    </row>
    <row r="5588" spans="3:53" x14ac:dyDescent="0.25">
      <c r="C5588" s="77" t="s">
        <v>700</v>
      </c>
      <c r="D5588" s="77" t="s">
        <v>682</v>
      </c>
      <c r="E5588" s="77">
        <v>0.78</v>
      </c>
      <c r="F5588" s="77">
        <v>17.75</v>
      </c>
      <c r="G5588" s="77">
        <v>0</v>
      </c>
      <c r="H5588" s="77">
        <v>-99999</v>
      </c>
      <c r="I5588" s="77">
        <v>-99999</v>
      </c>
      <c r="J5588" s="77" t="s">
        <v>75</v>
      </c>
      <c r="K5588" s="77">
        <v>-99999</v>
      </c>
      <c r="L5588" s="77">
        <v>0.84899999999999998</v>
      </c>
      <c r="M5588" s="77">
        <v>0</v>
      </c>
      <c r="N5588" s="77">
        <v>0.84899999999999998</v>
      </c>
      <c r="O5588" s="77">
        <v>0</v>
      </c>
      <c r="P5588" s="77">
        <v>61675</v>
      </c>
      <c r="Q5588" s="77">
        <v>41</v>
      </c>
      <c r="R5588" s="77">
        <v>1504.27</v>
      </c>
      <c r="S5588" s="77">
        <v>35.433</v>
      </c>
      <c r="T5588" s="77">
        <v>8.702</v>
      </c>
      <c r="U5588" s="77">
        <v>20.238800000000001</v>
      </c>
      <c r="V5588" s="77">
        <v>-99999</v>
      </c>
      <c r="AC5588" s="77">
        <v>0.85</v>
      </c>
      <c r="AD5588" s="77">
        <v>0.78</v>
      </c>
      <c r="AH5588" s="77">
        <f>IF(AND(M5588&lt;Variables!$G$6,M5588&gt;Variables!$G$5),0,1)</f>
        <v>1</v>
      </c>
      <c r="AI5588" s="77">
        <f t="shared" si="176"/>
        <v>1</v>
      </c>
      <c r="AJ5588" s="77">
        <f>IF(I5588&gt;Variables!$G$7,0,1)</f>
        <v>1</v>
      </c>
      <c r="AK5588" s="77">
        <f>IF(F5588&gt;Variables!$G$8,0,1)</f>
        <v>0</v>
      </c>
      <c r="AL5588" s="77">
        <f>IF(G5588&gt;Variables!$G$9,0,1)</f>
        <v>1</v>
      </c>
      <c r="AM5588" s="77">
        <f>IF(AND(K5588&gt;Variables!$G$10,K5588&lt;Variables!$G$11),0,1)</f>
        <v>1</v>
      </c>
      <c r="AN5588" s="77">
        <f>IF(H5588&lt;Variables!$G$13,1,0)</f>
        <v>1</v>
      </c>
      <c r="AO5588" s="77">
        <f>IF(R5588&lt;Variables!$G$12,0,1)</f>
        <v>1</v>
      </c>
      <c r="AP5588" s="78">
        <f t="shared" si="177"/>
        <v>1</v>
      </c>
      <c r="AQ5588" s="77">
        <f>IF(V5588&lt;Variables!$G$15,1,0)</f>
        <v>1</v>
      </c>
      <c r="AR5588" s="77">
        <v>1</v>
      </c>
      <c r="AS5588" s="77">
        <v>0</v>
      </c>
      <c r="AT5588" s="77">
        <v>0</v>
      </c>
      <c r="AU5588" s="77">
        <v>0</v>
      </c>
      <c r="BA5588" s="77">
        <v>2</v>
      </c>
    </row>
    <row r="5589" spans="3:53" x14ac:dyDescent="0.25">
      <c r="C5589" s="77" t="s">
        <v>700</v>
      </c>
      <c r="D5589" s="77" t="s">
        <v>695</v>
      </c>
      <c r="E5589" s="77">
        <v>2.91</v>
      </c>
      <c r="F5589" s="77">
        <v>9.02</v>
      </c>
      <c r="G5589" s="77">
        <v>9.02</v>
      </c>
      <c r="H5589" s="77">
        <v>-99999</v>
      </c>
      <c r="I5589" s="77">
        <v>-8.0869999999999997</v>
      </c>
      <c r="J5589" s="77" t="s">
        <v>75</v>
      </c>
      <c r="K5589" s="77">
        <v>63.09</v>
      </c>
      <c r="L5589" s="77">
        <v>2.9449999999999998</v>
      </c>
      <c r="M5589" s="77">
        <v>-1.528013582342967</v>
      </c>
      <c r="N5589" s="77">
        <v>2.9474999999999998</v>
      </c>
      <c r="O5589" s="77">
        <v>-1.611535199321469</v>
      </c>
      <c r="P5589" s="77">
        <v>27059</v>
      </c>
      <c r="Q5589" s="77">
        <v>9857</v>
      </c>
      <c r="R5589" s="77">
        <v>2.75</v>
      </c>
      <c r="S5589" s="77">
        <v>35.433</v>
      </c>
      <c r="T5589" s="77">
        <v>8.702</v>
      </c>
      <c r="U5589" s="77">
        <v>20.238800000000001</v>
      </c>
      <c r="V5589" s="77">
        <v>2.6001056563667242</v>
      </c>
      <c r="AC5589" s="77">
        <v>3.16</v>
      </c>
      <c r="AD5589" s="77">
        <v>2.8</v>
      </c>
      <c r="AH5589" s="77">
        <f>IF(AND(M5589&lt;Variables!$G$6,M5589&gt;Variables!$G$5),0,1)</f>
        <v>0</v>
      </c>
      <c r="AI5589" s="77">
        <f t="shared" si="176"/>
        <v>1</v>
      </c>
      <c r="AJ5589" s="77">
        <f>IF(I5589&gt;Variables!$G$7,0,1)</f>
        <v>1</v>
      </c>
      <c r="AK5589" s="77">
        <f>IF(F5589&gt;Variables!$G$8,0,1)</f>
        <v>0</v>
      </c>
      <c r="AL5589" s="77">
        <f>IF(G5589&gt;Variables!$G$9,0,1)</f>
        <v>1</v>
      </c>
      <c r="AM5589" s="77">
        <f>IF(AND(K5589&gt;Variables!$G$10,K5589&lt;Variables!$G$11),0,1)</f>
        <v>0</v>
      </c>
      <c r="AN5589" s="77">
        <f>IF(H5589&lt;Variables!$G$13,1,0)</f>
        <v>1</v>
      </c>
      <c r="AO5589" s="77">
        <f>IF(R5589&lt;Variables!$G$12,0,1)</f>
        <v>1</v>
      </c>
      <c r="AP5589" s="78">
        <f t="shared" si="177"/>
        <v>1</v>
      </c>
      <c r="AQ5589" s="77">
        <f>IF(V5589&lt;Variables!$G$15,1,0)</f>
        <v>1</v>
      </c>
      <c r="AR5589" s="77">
        <v>0</v>
      </c>
      <c r="AS5589" s="77">
        <v>0</v>
      </c>
      <c r="AT5589" s="77">
        <v>1</v>
      </c>
      <c r="AU5589" s="77">
        <v>0</v>
      </c>
      <c r="BA5589" s="77">
        <v>-2.25</v>
      </c>
    </row>
    <row r="5590" spans="3:53" x14ac:dyDescent="0.25">
      <c r="C5590" s="77" t="s">
        <v>700</v>
      </c>
      <c r="D5590" s="77" t="s">
        <v>670</v>
      </c>
      <c r="E5590" s="77">
        <v>12.23</v>
      </c>
      <c r="F5590" s="77">
        <v>9.91</v>
      </c>
      <c r="G5590" s="77">
        <v>-3.13</v>
      </c>
      <c r="H5590" s="77">
        <v>-99999</v>
      </c>
      <c r="I5590" s="77">
        <v>484.06400000000002</v>
      </c>
      <c r="J5590" s="77" t="s">
        <v>75</v>
      </c>
      <c r="K5590" s="77">
        <v>78.510000000000005</v>
      </c>
      <c r="L5590" s="77">
        <v>-99999</v>
      </c>
      <c r="M5590" s="77">
        <v>-99999</v>
      </c>
      <c r="N5590" s="77">
        <v>-99999</v>
      </c>
      <c r="O5590" s="77">
        <v>-99999</v>
      </c>
      <c r="P5590" s="77">
        <v>151971</v>
      </c>
      <c r="Q5590" s="77">
        <v>18826</v>
      </c>
      <c r="R5590" s="77">
        <v>8.07</v>
      </c>
      <c r="S5590" s="77">
        <v>35.433</v>
      </c>
      <c r="T5590" s="77">
        <v>8.702</v>
      </c>
      <c r="U5590" s="77">
        <v>20.238800000000001</v>
      </c>
      <c r="V5590" s="77">
        <v>-99999</v>
      </c>
      <c r="AC5590" s="77">
        <v>12.19</v>
      </c>
      <c r="AD5590" s="77">
        <v>11.93</v>
      </c>
      <c r="AH5590" s="77">
        <f>IF(AND(M5590&lt;Variables!$G$6,M5590&gt;Variables!$G$5),0,1)</f>
        <v>1</v>
      </c>
      <c r="AI5590" s="77">
        <f t="shared" si="176"/>
        <v>1</v>
      </c>
      <c r="AJ5590" s="77">
        <f>IF(I5590&gt;Variables!$G$7,0,1)</f>
        <v>0</v>
      </c>
      <c r="AK5590" s="77">
        <f>IF(F5590&gt;Variables!$G$8,0,1)</f>
        <v>0</v>
      </c>
      <c r="AL5590" s="77">
        <f>IF(G5590&gt;Variables!$G$9,0,1)</f>
        <v>1</v>
      </c>
      <c r="AM5590" s="77">
        <f>IF(AND(K5590&gt;Variables!$G$10,K5590&lt;Variables!$G$11),0,1)</f>
        <v>1</v>
      </c>
      <c r="AN5590" s="77">
        <f>IF(H5590&lt;Variables!$G$13,1,0)</f>
        <v>1</v>
      </c>
      <c r="AO5590" s="77">
        <f>IF(R5590&lt;Variables!$G$12,0,1)</f>
        <v>1</v>
      </c>
      <c r="AP5590" s="78">
        <f t="shared" si="177"/>
        <v>1</v>
      </c>
      <c r="AQ5590" s="77">
        <f>IF(V5590&lt;Variables!$G$15,1,0)</f>
        <v>1</v>
      </c>
      <c r="AR5590" s="77">
        <v>0</v>
      </c>
      <c r="AS5590" s="77">
        <v>0</v>
      </c>
      <c r="AT5590" s="77">
        <v>1</v>
      </c>
      <c r="AU5590" s="77">
        <v>0</v>
      </c>
      <c r="BA5590" s="77">
        <v>-2.25</v>
      </c>
    </row>
    <row r="5591" spans="3:53" x14ac:dyDescent="0.25">
      <c r="C5591" s="77" t="s">
        <v>700</v>
      </c>
      <c r="D5591" s="77" t="s">
        <v>551</v>
      </c>
      <c r="E5591" s="77">
        <v>6.23</v>
      </c>
      <c r="F5591" s="77">
        <v>65.36</v>
      </c>
      <c r="G5591" s="77">
        <v>16.82</v>
      </c>
      <c r="H5591" s="77">
        <v>38.479999999999997</v>
      </c>
      <c r="I5591" s="77">
        <v>10.311999999999999</v>
      </c>
      <c r="J5591" s="77" t="s">
        <v>75</v>
      </c>
      <c r="K5591" s="77">
        <v>49.07</v>
      </c>
      <c r="L5591" s="77">
        <v>6.5358850000000004</v>
      </c>
      <c r="M5591" s="77">
        <v>-3.3046022076581938</v>
      </c>
      <c r="N5591" s="77">
        <v>6.1366065217391306</v>
      </c>
      <c r="O5591" s="77">
        <v>2.986886606001963</v>
      </c>
      <c r="P5591" s="77">
        <v>122250000</v>
      </c>
      <c r="Q5591" s="77">
        <v>11670000</v>
      </c>
      <c r="R5591" s="77">
        <v>10.48</v>
      </c>
      <c r="S5591" s="77">
        <v>35.433</v>
      </c>
      <c r="T5591" s="77">
        <v>8.702</v>
      </c>
      <c r="U5591" s="77">
        <v>20.238800000000001</v>
      </c>
      <c r="V5591" s="77">
        <v>2.4344092246056959</v>
      </c>
      <c r="AC5591" s="77">
        <v>7.52</v>
      </c>
      <c r="AD5591" s="77">
        <v>6.02</v>
      </c>
      <c r="AH5591" s="77">
        <f>IF(AND(M5591&lt;Variables!$G$6,M5591&gt;Variables!$G$5),0,1)</f>
        <v>0</v>
      </c>
      <c r="AI5591" s="77">
        <f t="shared" si="176"/>
        <v>0</v>
      </c>
      <c r="AJ5591" s="77">
        <f>IF(I5591&gt;Variables!$G$7,0,1)</f>
        <v>1</v>
      </c>
      <c r="AK5591" s="77">
        <f>IF(F5591&gt;Variables!$G$8,0,1)</f>
        <v>0</v>
      </c>
      <c r="AL5591" s="77">
        <f>IF(G5591&gt;Variables!$G$9,0,1)</f>
        <v>0</v>
      </c>
      <c r="AM5591" s="77">
        <f>IF(AND(K5591&gt;Variables!$G$10,K5591&lt;Variables!$G$11),0,1)</f>
        <v>1</v>
      </c>
      <c r="AN5591" s="77">
        <f>IF(H5591&lt;Variables!$G$13,1,0)</f>
        <v>1</v>
      </c>
      <c r="AO5591" s="77">
        <f>IF(R5591&lt;Variables!$G$12,0,1)</f>
        <v>1</v>
      </c>
      <c r="AP5591" s="78">
        <f t="shared" si="177"/>
        <v>1</v>
      </c>
      <c r="AQ5591" s="77">
        <f>IF(V5591&lt;Variables!$G$15,1,0)</f>
        <v>1</v>
      </c>
      <c r="AR5591" s="77">
        <v>1</v>
      </c>
      <c r="AS5591" s="77">
        <v>0</v>
      </c>
      <c r="AT5591" s="77">
        <v>0</v>
      </c>
      <c r="AU5591" s="77">
        <v>0</v>
      </c>
      <c r="BA5591" s="77">
        <v>2</v>
      </c>
    </row>
    <row r="5592" spans="3:53" x14ac:dyDescent="0.25">
      <c r="C5592" s="77" t="s">
        <v>700</v>
      </c>
      <c r="D5592" s="77" t="s">
        <v>687</v>
      </c>
      <c r="E5592" s="77">
        <v>87.31</v>
      </c>
      <c r="F5592" s="77">
        <v>19.2</v>
      </c>
      <c r="G5592" s="77">
        <v>-0.35</v>
      </c>
      <c r="H5592" s="77">
        <v>1440</v>
      </c>
      <c r="I5592" s="77">
        <v>0.34200000000000003</v>
      </c>
      <c r="J5592" s="77" t="s">
        <v>74</v>
      </c>
      <c r="K5592" s="77">
        <v>63.55</v>
      </c>
      <c r="L5592" s="77">
        <v>86.975774999999985</v>
      </c>
      <c r="M5592" s="77">
        <v>6.2344946049651913E-2</v>
      </c>
      <c r="N5592" s="77">
        <v>86.857522000000003</v>
      </c>
      <c r="O5592" s="77">
        <v>0.19857577792744091</v>
      </c>
      <c r="P5592" s="77">
        <v>691970</v>
      </c>
      <c r="Q5592" s="77">
        <v>50580</v>
      </c>
      <c r="R5592" s="77">
        <v>13.68</v>
      </c>
      <c r="S5592" s="77">
        <v>35.433</v>
      </c>
      <c r="T5592" s="77">
        <v>8.702</v>
      </c>
      <c r="U5592" s="77">
        <v>20.238800000000001</v>
      </c>
      <c r="V5592" s="77">
        <v>2.5033173240359159</v>
      </c>
      <c r="AC5592" s="77">
        <v>87.23</v>
      </c>
      <c r="AD5592" s="77">
        <v>86.8</v>
      </c>
      <c r="AH5592" s="77">
        <f>IF(AND(M5592&lt;Variables!$G$6,M5592&gt;Variables!$G$5),0,1)</f>
        <v>1</v>
      </c>
      <c r="AI5592" s="77">
        <f t="shared" si="176"/>
        <v>0</v>
      </c>
      <c r="AJ5592" s="77">
        <f>IF(I5592&gt;Variables!$G$7,0,1)</f>
        <v>1</v>
      </c>
      <c r="AK5592" s="77">
        <f>IF(F5592&gt;Variables!$G$8,0,1)</f>
        <v>0</v>
      </c>
      <c r="AL5592" s="77">
        <f>IF(G5592&gt;Variables!$G$9,0,1)</f>
        <v>1</v>
      </c>
      <c r="AM5592" s="77">
        <f>IF(AND(K5592&gt;Variables!$G$10,K5592&lt;Variables!$G$11),0,1)</f>
        <v>0</v>
      </c>
      <c r="AN5592" s="77">
        <f>IF(H5592&lt;Variables!$G$13,1,0)</f>
        <v>1</v>
      </c>
      <c r="AO5592" s="77">
        <f>IF(R5592&lt;Variables!$G$12,0,1)</f>
        <v>1</v>
      </c>
      <c r="AP5592" s="78">
        <f t="shared" si="177"/>
        <v>0</v>
      </c>
      <c r="AQ5592" s="77">
        <f>IF(V5592&lt;Variables!$G$15,1,0)</f>
        <v>1</v>
      </c>
      <c r="AR5592" s="77">
        <v>0</v>
      </c>
      <c r="AS5592" s="77">
        <v>0</v>
      </c>
      <c r="AT5592" s="77">
        <v>0</v>
      </c>
      <c r="AU5592" s="77">
        <v>1</v>
      </c>
      <c r="BA5592" s="77">
        <v>-0.53</v>
      </c>
    </row>
    <row r="5593" spans="3:53" x14ac:dyDescent="0.25">
      <c r="C5593" s="77" t="s">
        <v>700</v>
      </c>
      <c r="D5593" s="77" t="s">
        <v>536</v>
      </c>
      <c r="E5593" s="77">
        <v>26.89</v>
      </c>
      <c r="F5593" s="77">
        <v>9.0399999999999991</v>
      </c>
      <c r="G5593" s="77">
        <v>9.1300000000000008</v>
      </c>
      <c r="H5593" s="77">
        <v>2140</v>
      </c>
      <c r="I5593" s="77">
        <v>-19.094000000000001</v>
      </c>
      <c r="J5593" s="77" t="s">
        <v>74</v>
      </c>
      <c r="K5593" s="77">
        <v>43.02</v>
      </c>
      <c r="L5593" s="77">
        <v>26.886215</v>
      </c>
      <c r="M5593" s="77">
        <v>-0.39505374780347041</v>
      </c>
      <c r="N5593" s="77">
        <v>26.906929999999999</v>
      </c>
      <c r="O5593" s="77">
        <v>-0.47173720673446579</v>
      </c>
      <c r="P5593" s="77">
        <v>813118</v>
      </c>
      <c r="Q5593" s="77">
        <v>2899000</v>
      </c>
      <c r="R5593" s="77">
        <v>0.28000000000000003</v>
      </c>
      <c r="S5593" s="77">
        <v>35.433</v>
      </c>
      <c r="T5593" s="77">
        <v>8.702</v>
      </c>
      <c r="U5593" s="77">
        <v>20.238800000000001</v>
      </c>
      <c r="V5593" s="77">
        <v>2.296995009181769</v>
      </c>
      <c r="AC5593" s="77">
        <v>27.02</v>
      </c>
      <c r="AD5593" s="77">
        <v>24.96</v>
      </c>
      <c r="AH5593" s="77">
        <f>IF(AND(M5593&lt;Variables!$G$6,M5593&gt;Variables!$G$5),0,1)</f>
        <v>1</v>
      </c>
      <c r="AI5593" s="77">
        <f t="shared" si="176"/>
        <v>1</v>
      </c>
      <c r="AJ5593" s="77">
        <f>IF(I5593&gt;Variables!$G$7,0,1)</f>
        <v>1</v>
      </c>
      <c r="AK5593" s="77">
        <f>IF(F5593&gt;Variables!$G$8,0,1)</f>
        <v>0</v>
      </c>
      <c r="AL5593" s="77">
        <f>IF(G5593&gt;Variables!$G$9,0,1)</f>
        <v>1</v>
      </c>
      <c r="AM5593" s="77">
        <f>IF(AND(K5593&gt;Variables!$G$10,K5593&lt;Variables!$G$11),0,1)</f>
        <v>1</v>
      </c>
      <c r="AN5593" s="77">
        <f>IF(H5593&lt;Variables!$G$13,1,0)</f>
        <v>0</v>
      </c>
      <c r="AO5593" s="77">
        <f>IF(R5593&lt;Variables!$G$12,0,1)</f>
        <v>0</v>
      </c>
      <c r="AP5593" s="78">
        <f t="shared" si="177"/>
        <v>0</v>
      </c>
      <c r="AQ5593" s="77">
        <f>IF(V5593&lt;Variables!$G$15,1,0)</f>
        <v>1</v>
      </c>
      <c r="AR5593" s="77">
        <v>0</v>
      </c>
      <c r="AS5593" s="77">
        <v>0</v>
      </c>
      <c r="AT5593" s="77">
        <v>1</v>
      </c>
      <c r="AU5593" s="77">
        <v>0</v>
      </c>
      <c r="BA5593" s="77">
        <v>-2.25</v>
      </c>
    </row>
    <row r="5594" spans="3:53" x14ac:dyDescent="0.25">
      <c r="C5594" s="77" t="s">
        <v>700</v>
      </c>
      <c r="D5594" s="77" t="s">
        <v>176</v>
      </c>
      <c r="E5594" s="77">
        <v>43.8</v>
      </c>
      <c r="F5594" s="77">
        <v>9.32</v>
      </c>
      <c r="G5594" s="77">
        <v>9.3699999999999992</v>
      </c>
      <c r="H5594" s="77">
        <v>2140</v>
      </c>
      <c r="I5594" s="77">
        <v>12.045</v>
      </c>
      <c r="J5594" s="77" t="s">
        <v>74</v>
      </c>
      <c r="K5594" s="77">
        <v>61.49</v>
      </c>
      <c r="L5594" s="77">
        <v>43.274964999999987</v>
      </c>
      <c r="M5594" s="77">
        <v>0.56622807205045356</v>
      </c>
      <c r="N5594" s="77">
        <v>42.940198000000002</v>
      </c>
      <c r="O5594" s="77">
        <v>1.3502546029247491</v>
      </c>
      <c r="P5594" s="77">
        <v>1643000</v>
      </c>
      <c r="Q5594" s="77">
        <v>2594000</v>
      </c>
      <c r="R5594" s="77">
        <v>0.63</v>
      </c>
      <c r="S5594" s="77">
        <v>35.433</v>
      </c>
      <c r="T5594" s="77">
        <v>8.702</v>
      </c>
      <c r="U5594" s="77">
        <v>20.238800000000001</v>
      </c>
      <c r="V5594" s="77">
        <v>2.4525252560644688</v>
      </c>
      <c r="AC5594" s="77">
        <v>44.6</v>
      </c>
      <c r="AD5594" s="77">
        <v>42.82</v>
      </c>
      <c r="AH5594" s="77">
        <f>IF(AND(M5594&lt;Variables!$G$6,M5594&gt;Variables!$G$5),0,1)</f>
        <v>1</v>
      </c>
      <c r="AI5594" s="77">
        <f t="shared" si="176"/>
        <v>0</v>
      </c>
      <c r="AJ5594" s="77">
        <f>IF(I5594&gt;Variables!$G$7,0,1)</f>
        <v>1</v>
      </c>
      <c r="AK5594" s="77">
        <f>IF(F5594&gt;Variables!$G$8,0,1)</f>
        <v>0</v>
      </c>
      <c r="AL5594" s="77">
        <f>IF(G5594&gt;Variables!$G$9,0,1)</f>
        <v>1</v>
      </c>
      <c r="AM5594" s="77">
        <f>IF(AND(K5594&gt;Variables!$G$10,K5594&lt;Variables!$G$11),0,1)</f>
        <v>1</v>
      </c>
      <c r="AN5594" s="77">
        <f>IF(H5594&lt;Variables!$G$13,1,0)</f>
        <v>0</v>
      </c>
      <c r="AO5594" s="77">
        <f>IF(R5594&lt;Variables!$G$12,0,1)</f>
        <v>0</v>
      </c>
      <c r="AP5594" s="78">
        <f t="shared" si="177"/>
        <v>0</v>
      </c>
      <c r="AQ5594" s="77">
        <f>IF(V5594&lt;Variables!$G$15,1,0)</f>
        <v>1</v>
      </c>
      <c r="AR5594" s="77">
        <v>1</v>
      </c>
      <c r="AS5594" s="77">
        <v>0</v>
      </c>
      <c r="AT5594" s="77">
        <v>0</v>
      </c>
      <c r="AU5594" s="77">
        <v>0</v>
      </c>
      <c r="BA5594" s="77">
        <v>0.4</v>
      </c>
    </row>
    <row r="5595" spans="3:53" x14ac:dyDescent="0.25">
      <c r="C5595" s="77" t="s">
        <v>700</v>
      </c>
      <c r="D5595" s="77" t="s">
        <v>659</v>
      </c>
      <c r="E5595" s="77">
        <v>44.2</v>
      </c>
      <c r="F5595" s="77">
        <v>9.52</v>
      </c>
      <c r="G5595" s="77">
        <v>6.61</v>
      </c>
      <c r="H5595" s="77">
        <v>2320</v>
      </c>
      <c r="I5595" s="77">
        <v>-25.332000000000001</v>
      </c>
      <c r="J5595" s="77" t="s">
        <v>74</v>
      </c>
      <c r="K5595" s="77">
        <v>63.12</v>
      </c>
      <c r="L5595" s="77">
        <v>44.134835000000002</v>
      </c>
      <c r="M5595" s="77">
        <v>0.34024144420161812</v>
      </c>
      <c r="N5595" s="77">
        <v>43.716255999999987</v>
      </c>
      <c r="O5595" s="77">
        <v>1.300989727940111</v>
      </c>
      <c r="P5595" s="77">
        <v>1794000</v>
      </c>
      <c r="Q5595" s="77">
        <v>1694000</v>
      </c>
      <c r="R5595" s="77">
        <v>1.06</v>
      </c>
      <c r="S5595" s="77">
        <v>35.433</v>
      </c>
      <c r="T5595" s="77">
        <v>8.702</v>
      </c>
      <c r="U5595" s="77">
        <v>20.238800000000001</v>
      </c>
      <c r="V5595" s="77">
        <v>2.481184983594749</v>
      </c>
      <c r="AC5595" s="77">
        <v>45.52</v>
      </c>
      <c r="AD5595" s="77">
        <v>43.664999999999999</v>
      </c>
      <c r="AH5595" s="77">
        <f>IF(AND(M5595&lt;Variables!$G$6,M5595&gt;Variables!$G$5),0,1)</f>
        <v>1</v>
      </c>
      <c r="AI5595" s="77">
        <f t="shared" si="176"/>
        <v>0</v>
      </c>
      <c r="AJ5595" s="77">
        <f>IF(I5595&gt;Variables!$G$7,0,1)</f>
        <v>1</v>
      </c>
      <c r="AK5595" s="77">
        <f>IF(F5595&gt;Variables!$G$8,0,1)</f>
        <v>0</v>
      </c>
      <c r="AL5595" s="77">
        <f>IF(G5595&gt;Variables!$G$9,0,1)</f>
        <v>1</v>
      </c>
      <c r="AM5595" s="77">
        <f>IF(AND(K5595&gt;Variables!$G$10,K5595&lt;Variables!$G$11),0,1)</f>
        <v>0</v>
      </c>
      <c r="AN5595" s="77">
        <f>IF(H5595&lt;Variables!$G$13,1,0)</f>
        <v>0</v>
      </c>
      <c r="AO5595" s="77">
        <f>IF(R5595&lt;Variables!$G$12,0,1)</f>
        <v>0</v>
      </c>
      <c r="AP5595" s="78">
        <f t="shared" si="177"/>
        <v>0</v>
      </c>
      <c r="AQ5595" s="77">
        <f>IF(V5595&lt;Variables!$G$15,1,0)</f>
        <v>1</v>
      </c>
      <c r="AR5595" s="77">
        <v>1</v>
      </c>
      <c r="AS5595" s="77">
        <v>0</v>
      </c>
      <c r="AT5595" s="77">
        <v>0</v>
      </c>
      <c r="AU5595" s="77">
        <v>0</v>
      </c>
      <c r="BA5595" s="77">
        <v>1.19</v>
      </c>
    </row>
    <row r="5596" spans="3:53" x14ac:dyDescent="0.25">
      <c r="C5596" s="77" t="s">
        <v>700</v>
      </c>
      <c r="D5596" s="77" t="s">
        <v>660</v>
      </c>
      <c r="E5596" s="77">
        <v>17.329999999999998</v>
      </c>
      <c r="F5596" s="77">
        <v>10.83</v>
      </c>
      <c r="G5596" s="77">
        <v>10.45</v>
      </c>
      <c r="H5596" s="77">
        <v>1910</v>
      </c>
      <c r="I5596" s="77">
        <v>1.325</v>
      </c>
      <c r="J5596" s="77" t="s">
        <v>74</v>
      </c>
      <c r="K5596" s="77">
        <v>62.57</v>
      </c>
      <c r="L5596" s="77">
        <v>17.143650000000001</v>
      </c>
      <c r="M5596" s="77">
        <v>1.0875746996701441</v>
      </c>
      <c r="N5596" s="77">
        <v>17.021856</v>
      </c>
      <c r="O5596" s="77">
        <v>1.8108718579219469</v>
      </c>
      <c r="P5596" s="77">
        <v>28486000</v>
      </c>
      <c r="Q5596" s="77">
        <v>18330000</v>
      </c>
      <c r="R5596" s="77">
        <v>1.55</v>
      </c>
      <c r="S5596" s="77">
        <v>35.433</v>
      </c>
      <c r="T5596" s="77">
        <v>8.702</v>
      </c>
      <c r="U5596" s="77">
        <v>20.238800000000001</v>
      </c>
      <c r="V5596" s="77">
        <v>2.4294669470491992</v>
      </c>
      <c r="AC5596" s="77">
        <v>17.5</v>
      </c>
      <c r="AD5596" s="77">
        <v>16.350000000000001</v>
      </c>
      <c r="AH5596" s="77">
        <f>IF(AND(M5596&lt;Variables!$G$6,M5596&gt;Variables!$G$5),0,1)</f>
        <v>1</v>
      </c>
      <c r="AI5596" s="77">
        <f t="shared" si="176"/>
        <v>0</v>
      </c>
      <c r="AJ5596" s="77">
        <f>IF(I5596&gt;Variables!$G$7,0,1)</f>
        <v>1</v>
      </c>
      <c r="AK5596" s="77">
        <f>IF(F5596&gt;Variables!$G$8,0,1)</f>
        <v>0</v>
      </c>
      <c r="AL5596" s="77">
        <f>IF(G5596&gt;Variables!$G$9,0,1)</f>
        <v>1</v>
      </c>
      <c r="AM5596" s="77">
        <f>IF(AND(K5596&gt;Variables!$G$10,K5596&lt;Variables!$G$11),0,1)</f>
        <v>0</v>
      </c>
      <c r="AN5596" s="77">
        <f>IF(H5596&lt;Variables!$G$13,1,0)</f>
        <v>0</v>
      </c>
      <c r="AO5596" s="77">
        <f>IF(R5596&lt;Variables!$G$12,0,1)</f>
        <v>0</v>
      </c>
      <c r="AP5596" s="78">
        <f t="shared" si="177"/>
        <v>0</v>
      </c>
      <c r="AQ5596" s="77">
        <f>IF(V5596&lt;Variables!$G$15,1,0)</f>
        <v>1</v>
      </c>
      <c r="AR5596" s="77">
        <v>0</v>
      </c>
      <c r="AS5596" s="77">
        <v>0</v>
      </c>
      <c r="AT5596" s="77">
        <v>1</v>
      </c>
      <c r="AU5596" s="77">
        <v>0</v>
      </c>
      <c r="BA5596" s="77">
        <v>-1.76</v>
      </c>
    </row>
    <row r="5597" spans="3:53" x14ac:dyDescent="0.25">
      <c r="C5597" s="77" t="s">
        <v>700</v>
      </c>
      <c r="D5597" s="77" t="s">
        <v>581</v>
      </c>
      <c r="E5597" s="77">
        <v>106.51</v>
      </c>
      <c r="F5597" s="77">
        <v>13.27</v>
      </c>
      <c r="G5597" s="77">
        <v>-3.92</v>
      </c>
      <c r="H5597" s="77">
        <v>5880</v>
      </c>
      <c r="I5597" s="77">
        <v>43.212000000000003</v>
      </c>
      <c r="J5597" s="77" t="s">
        <v>74</v>
      </c>
      <c r="K5597" s="77">
        <v>47.85</v>
      </c>
      <c r="L5597" s="77">
        <v>106.12282999999999</v>
      </c>
      <c r="M5597" s="77">
        <v>3.9736972713612068E-2</v>
      </c>
      <c r="N5597" s="77">
        <v>106.318532</v>
      </c>
      <c r="O5597" s="77">
        <v>-0.14440756198551</v>
      </c>
      <c r="P5597" s="77">
        <v>1746000</v>
      </c>
      <c r="Q5597" s="77">
        <v>826738</v>
      </c>
      <c r="R5597" s="77">
        <v>2.11</v>
      </c>
      <c r="S5597" s="77">
        <v>35.433</v>
      </c>
      <c r="T5597" s="77">
        <v>8.702</v>
      </c>
      <c r="U5597" s="77">
        <v>20.238800000000001</v>
      </c>
      <c r="V5597" s="77">
        <v>2.3439395735204198</v>
      </c>
      <c r="AC5597" s="77">
        <v>110</v>
      </c>
      <c r="AD5597" s="77">
        <v>105.8129</v>
      </c>
      <c r="AH5597" s="77">
        <f>IF(AND(M5597&lt;Variables!$G$6,M5597&gt;Variables!$G$5),0,1)</f>
        <v>1</v>
      </c>
      <c r="AI5597" s="77">
        <f t="shared" si="176"/>
        <v>1</v>
      </c>
      <c r="AJ5597" s="77">
        <f>IF(I5597&gt;Variables!$G$7,0,1)</f>
        <v>1</v>
      </c>
      <c r="AK5597" s="77">
        <f>IF(F5597&gt;Variables!$G$8,0,1)</f>
        <v>0</v>
      </c>
      <c r="AL5597" s="77">
        <f>IF(G5597&gt;Variables!$G$9,0,1)</f>
        <v>1</v>
      </c>
      <c r="AM5597" s="77">
        <f>IF(AND(K5597&gt;Variables!$G$10,K5597&lt;Variables!$G$11),0,1)</f>
        <v>1</v>
      </c>
      <c r="AN5597" s="77">
        <f>IF(H5597&lt;Variables!$G$13,1,0)</f>
        <v>0</v>
      </c>
      <c r="AO5597" s="77">
        <f>IF(R5597&lt;Variables!$G$12,0,1)</f>
        <v>0</v>
      </c>
      <c r="AP5597" s="78">
        <f t="shared" si="177"/>
        <v>0</v>
      </c>
      <c r="AQ5597" s="77">
        <f>IF(V5597&lt;Variables!$G$15,1,0)</f>
        <v>1</v>
      </c>
      <c r="AR5597" s="77">
        <v>1</v>
      </c>
      <c r="AS5597" s="77">
        <v>0</v>
      </c>
      <c r="AT5597" s="77">
        <v>0</v>
      </c>
      <c r="AU5597" s="77">
        <v>0</v>
      </c>
      <c r="BA5597" s="77">
        <v>0.83</v>
      </c>
    </row>
    <row r="5598" spans="3:53" x14ac:dyDescent="0.25">
      <c r="C5598" s="77" t="s">
        <v>700</v>
      </c>
      <c r="D5598" s="77" t="s">
        <v>649</v>
      </c>
      <c r="E5598" s="77">
        <v>66.84</v>
      </c>
      <c r="F5598" s="77">
        <v>13.94</v>
      </c>
      <c r="G5598" s="77">
        <v>11.26</v>
      </c>
      <c r="H5598" s="77">
        <v>4150</v>
      </c>
      <c r="I5598" s="77">
        <v>-7.048</v>
      </c>
      <c r="J5598" s="77" t="s">
        <v>74</v>
      </c>
      <c r="K5598" s="77">
        <v>68.81</v>
      </c>
      <c r="L5598" s="77">
        <v>66.233140000000006</v>
      </c>
      <c r="M5598" s="77">
        <v>0.78791372415680361</v>
      </c>
      <c r="N5598" s="77">
        <v>65.316299999999998</v>
      </c>
      <c r="O5598" s="77">
        <v>2.202666103254467</v>
      </c>
      <c r="P5598" s="77">
        <v>2984000</v>
      </c>
      <c r="Q5598" s="77">
        <v>2787000</v>
      </c>
      <c r="R5598" s="77">
        <v>1.07</v>
      </c>
      <c r="S5598" s="77">
        <v>35.433</v>
      </c>
      <c r="T5598" s="77">
        <v>8.702</v>
      </c>
      <c r="U5598" s="77">
        <v>20.238800000000001</v>
      </c>
      <c r="V5598" s="77">
        <v>2.4985837853187109</v>
      </c>
      <c r="AC5598" s="77">
        <v>68.37</v>
      </c>
      <c r="AD5598" s="77">
        <v>65.180000000000007</v>
      </c>
      <c r="AH5598" s="77">
        <f>IF(AND(M5598&lt;Variables!$G$6,M5598&gt;Variables!$G$5),0,1)</f>
        <v>1</v>
      </c>
      <c r="AI5598" s="77">
        <f t="shared" si="176"/>
        <v>0</v>
      </c>
      <c r="AJ5598" s="77">
        <f>IF(I5598&gt;Variables!$G$7,0,1)</f>
        <v>1</v>
      </c>
      <c r="AK5598" s="77">
        <f>IF(F5598&gt;Variables!$G$8,0,1)</f>
        <v>0</v>
      </c>
      <c r="AL5598" s="77">
        <f>IF(G5598&gt;Variables!$G$9,0,1)</f>
        <v>0</v>
      </c>
      <c r="AM5598" s="77">
        <f>IF(AND(K5598&gt;Variables!$G$10,K5598&lt;Variables!$G$11),0,1)</f>
        <v>0</v>
      </c>
      <c r="AN5598" s="77">
        <f>IF(H5598&lt;Variables!$G$13,1,0)</f>
        <v>0</v>
      </c>
      <c r="AO5598" s="77">
        <f>IF(R5598&lt;Variables!$G$12,0,1)</f>
        <v>0</v>
      </c>
      <c r="AP5598" s="78">
        <f t="shared" si="177"/>
        <v>0</v>
      </c>
      <c r="AQ5598" s="77">
        <f>IF(V5598&lt;Variables!$G$15,1,0)</f>
        <v>1</v>
      </c>
      <c r="AR5598" s="77">
        <v>0</v>
      </c>
      <c r="AS5598" s="77">
        <v>0</v>
      </c>
      <c r="AT5598" s="77">
        <v>1</v>
      </c>
      <c r="AU5598" s="77">
        <v>0</v>
      </c>
      <c r="BA5598" s="77">
        <v>-2.25</v>
      </c>
    </row>
    <row r="5599" spans="3:53" x14ac:dyDescent="0.25">
      <c r="C5599" s="77" t="s">
        <v>700</v>
      </c>
      <c r="D5599" s="77" t="s">
        <v>661</v>
      </c>
      <c r="E5599" s="77">
        <v>53.17</v>
      </c>
      <c r="F5599" s="77">
        <v>24.03</v>
      </c>
      <c r="G5599" s="77">
        <v>23.09</v>
      </c>
      <c r="H5599" s="77">
        <v>1770</v>
      </c>
      <c r="I5599" s="77">
        <v>0.502</v>
      </c>
      <c r="J5599" s="77" t="s">
        <v>74</v>
      </c>
      <c r="K5599" s="77">
        <v>72.5</v>
      </c>
      <c r="L5599" s="77">
        <v>52.377699999999997</v>
      </c>
      <c r="M5599" s="77">
        <v>1.894508540848477</v>
      </c>
      <c r="N5599" s="77">
        <v>50.259393999999993</v>
      </c>
      <c r="O5599" s="77">
        <v>6.1891036728377671</v>
      </c>
      <c r="P5599" s="77">
        <v>5018000</v>
      </c>
      <c r="Q5599" s="77">
        <v>2052000</v>
      </c>
      <c r="R5599" s="77">
        <v>2.4500000000000002</v>
      </c>
      <c r="S5599" s="77">
        <v>35.433</v>
      </c>
      <c r="T5599" s="77">
        <v>8.702</v>
      </c>
      <c r="U5599" s="77">
        <v>20.238800000000001</v>
      </c>
      <c r="V5599" s="77">
        <v>2.4277376129536048</v>
      </c>
      <c r="AC5599" s="77">
        <v>53.424999999999997</v>
      </c>
      <c r="AD5599" s="77">
        <v>51.01</v>
      </c>
      <c r="AH5599" s="77">
        <f>IF(AND(M5599&lt;Variables!$G$6,M5599&gt;Variables!$G$5),0,1)</f>
        <v>1</v>
      </c>
      <c r="AI5599" s="77">
        <f t="shared" si="176"/>
        <v>0</v>
      </c>
      <c r="AJ5599" s="77">
        <f>IF(I5599&gt;Variables!$G$7,0,1)</f>
        <v>1</v>
      </c>
      <c r="AK5599" s="77">
        <f>IF(F5599&gt;Variables!$G$8,0,1)</f>
        <v>0</v>
      </c>
      <c r="AL5599" s="77">
        <f>IF(G5599&gt;Variables!$G$9,0,1)</f>
        <v>0</v>
      </c>
      <c r="AM5599" s="77">
        <f>IF(AND(K5599&gt;Variables!$G$10,K5599&lt;Variables!$G$11),0,1)</f>
        <v>1</v>
      </c>
      <c r="AN5599" s="77">
        <f>IF(H5599&lt;Variables!$G$13,1,0)</f>
        <v>0</v>
      </c>
      <c r="AO5599" s="77">
        <f>IF(R5599&lt;Variables!$G$12,0,1)</f>
        <v>1</v>
      </c>
      <c r="AP5599" s="78">
        <f t="shared" si="177"/>
        <v>0</v>
      </c>
      <c r="AQ5599" s="77">
        <f>IF(V5599&lt;Variables!$G$15,1,0)</f>
        <v>1</v>
      </c>
      <c r="AR5599" s="77">
        <v>0</v>
      </c>
      <c r="AS5599" s="77">
        <v>0</v>
      </c>
      <c r="AT5599" s="77">
        <v>1</v>
      </c>
      <c r="AU5599" s="77">
        <v>0</v>
      </c>
      <c r="BA5599" s="77">
        <v>-2.25</v>
      </c>
    </row>
    <row r="5600" spans="3:53" x14ac:dyDescent="0.25">
      <c r="C5600" s="77" t="s">
        <v>700</v>
      </c>
      <c r="D5600" s="77" t="s">
        <v>701</v>
      </c>
      <c r="E5600" s="77">
        <v>34.479999999999997</v>
      </c>
      <c r="F5600" s="77">
        <v>8.58</v>
      </c>
      <c r="G5600" s="77">
        <v>7.41</v>
      </c>
      <c r="H5600" s="77">
        <v>9770</v>
      </c>
      <c r="I5600" s="77">
        <v>41.707999999999998</v>
      </c>
      <c r="J5600" s="77" t="s">
        <v>74</v>
      </c>
      <c r="K5600" s="77">
        <v>80.05</v>
      </c>
      <c r="L5600" s="77">
        <v>34.036785000000002</v>
      </c>
      <c r="M5600" s="77">
        <v>0.97898494232047939</v>
      </c>
      <c r="N5600" s="77">
        <v>33.683473999999997</v>
      </c>
      <c r="O5600" s="77">
        <v>2.0381686283309159</v>
      </c>
      <c r="P5600" s="77">
        <v>3122000</v>
      </c>
      <c r="Q5600" s="77">
        <v>6712000</v>
      </c>
      <c r="R5600" s="77">
        <v>0.47</v>
      </c>
      <c r="S5600" s="77">
        <v>35.433</v>
      </c>
      <c r="T5600" s="77">
        <v>8.702</v>
      </c>
      <c r="U5600" s="77">
        <v>20.238800000000001</v>
      </c>
      <c r="V5600" s="77">
        <v>2.5679037706713501</v>
      </c>
      <c r="AC5600" s="77">
        <v>35.06</v>
      </c>
      <c r="AD5600" s="77">
        <v>33.875</v>
      </c>
      <c r="AH5600" s="77">
        <f>IF(AND(M5600&lt;Variables!$G$6,M5600&gt;Variables!$G$5),0,1)</f>
        <v>1</v>
      </c>
      <c r="AI5600" s="77">
        <f t="shared" si="176"/>
        <v>0</v>
      </c>
      <c r="AJ5600" s="77">
        <f>IF(I5600&gt;Variables!$G$7,0,1)</f>
        <v>1</v>
      </c>
      <c r="AK5600" s="77">
        <f>IF(F5600&gt;Variables!$G$8,0,1)</f>
        <v>1</v>
      </c>
      <c r="AL5600" s="77">
        <f>IF(G5600&gt;Variables!$G$9,0,1)</f>
        <v>1</v>
      </c>
      <c r="AM5600" s="77">
        <f>IF(AND(K5600&gt;Variables!$G$10,K5600&lt;Variables!$G$11),0,1)</f>
        <v>1</v>
      </c>
      <c r="AN5600" s="77">
        <f>IF(H5600&lt;Variables!$G$13,1,0)</f>
        <v>0</v>
      </c>
      <c r="AO5600" s="77">
        <f>IF(R5600&lt;Variables!$G$12,0,1)</f>
        <v>0</v>
      </c>
      <c r="AP5600" s="78">
        <f t="shared" si="177"/>
        <v>0</v>
      </c>
      <c r="AQ5600" s="77">
        <f>IF(V5600&lt;Variables!$G$15,1,0)</f>
        <v>1</v>
      </c>
      <c r="AR5600" s="77">
        <v>0</v>
      </c>
      <c r="AS5600" s="77">
        <v>1</v>
      </c>
      <c r="AT5600" s="77">
        <v>0</v>
      </c>
      <c r="AU5600" s="77">
        <v>0</v>
      </c>
      <c r="BA5600" s="77">
        <v>0.57999999999999996</v>
      </c>
    </row>
    <row r="5601" spans="3:53" x14ac:dyDescent="0.25">
      <c r="C5601" s="77" t="s">
        <v>700</v>
      </c>
      <c r="D5601" s="77" t="s">
        <v>688</v>
      </c>
      <c r="E5601" s="77">
        <v>6.08</v>
      </c>
      <c r="F5601" s="77">
        <v>24.23</v>
      </c>
      <c r="G5601" s="77">
        <v>12.62</v>
      </c>
      <c r="H5601" s="77">
        <v>107.38</v>
      </c>
      <c r="I5601" s="77">
        <v>-0.45</v>
      </c>
      <c r="J5601" s="77" t="s">
        <v>74</v>
      </c>
      <c r="K5601" s="77">
        <v>30.81</v>
      </c>
      <c r="L5601" s="77">
        <v>6.26546</v>
      </c>
      <c r="M5601" s="77">
        <v>-3.119643250455669</v>
      </c>
      <c r="N5601" s="77">
        <v>6.375178</v>
      </c>
      <c r="O5601" s="77">
        <v>-4.7869722225795064</v>
      </c>
      <c r="P5601" s="77">
        <v>8730000</v>
      </c>
      <c r="Q5601" s="77">
        <v>3680000</v>
      </c>
      <c r="R5601" s="77">
        <v>2.37</v>
      </c>
      <c r="S5601" s="77">
        <v>35.433</v>
      </c>
      <c r="T5601" s="77">
        <v>8.702</v>
      </c>
      <c r="U5601" s="77">
        <v>20.238800000000001</v>
      </c>
      <c r="V5601" s="77">
        <v>2.076409449428454</v>
      </c>
      <c r="AC5601" s="77">
        <v>7.06</v>
      </c>
      <c r="AD5601" s="77">
        <v>6</v>
      </c>
      <c r="AH5601" s="77">
        <f>IF(AND(M5601&lt;Variables!$G$6,M5601&gt;Variables!$G$5),0,1)</f>
        <v>0</v>
      </c>
      <c r="AI5601" s="77">
        <f t="shared" si="176"/>
        <v>1</v>
      </c>
      <c r="AJ5601" s="77">
        <f>IF(I5601&gt;Variables!$G$7,0,1)</f>
        <v>1</v>
      </c>
      <c r="AK5601" s="77">
        <f>IF(F5601&gt;Variables!$G$8,0,1)</f>
        <v>0</v>
      </c>
      <c r="AL5601" s="77">
        <f>IF(G5601&gt;Variables!$G$9,0,1)</f>
        <v>0</v>
      </c>
      <c r="AM5601" s="77">
        <f>IF(AND(K5601&gt;Variables!$G$10,K5601&lt;Variables!$G$11),0,1)</f>
        <v>1</v>
      </c>
      <c r="AN5601" s="77">
        <f>IF(H5601&lt;Variables!$G$13,1,0)</f>
        <v>1</v>
      </c>
      <c r="AO5601" s="77">
        <f>IF(R5601&lt;Variables!$G$12,0,1)</f>
        <v>1</v>
      </c>
      <c r="AP5601" s="78">
        <f t="shared" si="177"/>
        <v>0</v>
      </c>
      <c r="AQ5601" s="77">
        <f>IF(V5601&lt;Variables!$G$15,1,0)</f>
        <v>1</v>
      </c>
      <c r="AR5601" s="77">
        <v>1</v>
      </c>
      <c r="AS5601" s="77">
        <v>0</v>
      </c>
      <c r="AT5601" s="77">
        <v>0</v>
      </c>
      <c r="AU5601" s="77">
        <v>0</v>
      </c>
      <c r="BA5601" s="77">
        <v>2</v>
      </c>
    </row>
    <row r="5602" spans="3:53" x14ac:dyDescent="0.25">
      <c r="C5602" s="77" t="s">
        <v>700</v>
      </c>
      <c r="D5602" s="77" t="s">
        <v>78</v>
      </c>
      <c r="E5602" s="77">
        <v>126.28</v>
      </c>
      <c r="F5602" s="77">
        <v>41.92</v>
      </c>
      <c r="G5602" s="77">
        <v>-10.16</v>
      </c>
      <c r="H5602" s="77">
        <v>5920</v>
      </c>
      <c r="I5602" s="77">
        <v>7.226</v>
      </c>
      <c r="J5602" s="77" t="s">
        <v>74</v>
      </c>
      <c r="K5602" s="77">
        <v>56.37</v>
      </c>
      <c r="L5602" s="77">
        <v>125.197225</v>
      </c>
      <c r="M5602" s="77">
        <v>0.56532802544145688</v>
      </c>
      <c r="N5602" s="77">
        <v>124.24289400000001</v>
      </c>
      <c r="O5602" s="77">
        <v>1.3377875760041289</v>
      </c>
      <c r="P5602" s="77">
        <v>12068000</v>
      </c>
      <c r="Q5602" s="77">
        <v>1288000</v>
      </c>
      <c r="R5602" s="77">
        <v>9.3699999999999992</v>
      </c>
      <c r="S5602" s="77">
        <v>35.433</v>
      </c>
      <c r="T5602" s="77">
        <v>8.702</v>
      </c>
      <c r="U5602" s="77">
        <v>20.238800000000001</v>
      </c>
      <c r="V5602" s="77">
        <v>2.407894580398807</v>
      </c>
      <c r="AC5602" s="77">
        <v>139.44999999999999</v>
      </c>
      <c r="AD5602" s="77">
        <v>124.551</v>
      </c>
      <c r="AH5602" s="77">
        <f>IF(AND(M5602&lt;Variables!$G$6,M5602&gt;Variables!$G$5),0,1)</f>
        <v>1</v>
      </c>
      <c r="AI5602" s="77">
        <f t="shared" si="176"/>
        <v>0</v>
      </c>
      <c r="AJ5602" s="77">
        <f>IF(I5602&gt;Variables!$G$7,0,1)</f>
        <v>1</v>
      </c>
      <c r="AK5602" s="77">
        <f>IF(F5602&gt;Variables!$G$8,0,1)</f>
        <v>0</v>
      </c>
      <c r="AL5602" s="77">
        <f>IF(G5602&gt;Variables!$G$9,0,1)</f>
        <v>1</v>
      </c>
      <c r="AM5602" s="77">
        <f>IF(AND(K5602&gt;Variables!$G$10,K5602&lt;Variables!$G$11),0,1)</f>
        <v>1</v>
      </c>
      <c r="AN5602" s="77">
        <f>IF(H5602&lt;Variables!$G$13,1,0)</f>
        <v>0</v>
      </c>
      <c r="AO5602" s="77">
        <f>IF(R5602&lt;Variables!$G$12,0,1)</f>
        <v>1</v>
      </c>
      <c r="AP5602" s="78">
        <f t="shared" si="177"/>
        <v>0</v>
      </c>
      <c r="AQ5602" s="77">
        <f>IF(V5602&lt;Variables!$G$15,1,0)</f>
        <v>1</v>
      </c>
      <c r="AR5602" s="77">
        <v>1</v>
      </c>
      <c r="AS5602" s="77">
        <v>0</v>
      </c>
      <c r="AT5602" s="77">
        <v>0</v>
      </c>
      <c r="AU5602" s="77">
        <v>0</v>
      </c>
      <c r="BA5602" s="77">
        <v>2</v>
      </c>
    </row>
    <row r="5603" spans="3:53" x14ac:dyDescent="0.25">
      <c r="C5603" s="77" t="s">
        <v>700</v>
      </c>
      <c r="D5603" s="77" t="s">
        <v>664</v>
      </c>
      <c r="E5603" s="77">
        <v>29.67</v>
      </c>
      <c r="F5603" s="77">
        <v>7.87</v>
      </c>
      <c r="G5603" s="77">
        <v>6.08</v>
      </c>
      <c r="H5603" s="77">
        <v>4790</v>
      </c>
      <c r="I5603" s="77">
        <v>-12.882999999999999</v>
      </c>
      <c r="J5603" s="77" t="s">
        <v>75</v>
      </c>
      <c r="K5603" s="77">
        <v>54.88</v>
      </c>
      <c r="L5603" s="77">
        <v>29.563224999999999</v>
      </c>
      <c r="M5603" s="77">
        <v>0.10748150785308321</v>
      </c>
      <c r="N5603" s="77">
        <v>29.428685999999999</v>
      </c>
      <c r="O5603" s="77">
        <v>0.56514245997935431</v>
      </c>
      <c r="P5603" s="77">
        <v>2197000</v>
      </c>
      <c r="Q5603" s="77">
        <v>4073000</v>
      </c>
      <c r="R5603" s="77">
        <v>0.54</v>
      </c>
      <c r="S5603" s="77">
        <v>35.433</v>
      </c>
      <c r="T5603" s="77">
        <v>8.702</v>
      </c>
      <c r="U5603" s="77">
        <v>20.238800000000001</v>
      </c>
      <c r="V5603" s="77">
        <v>2.4132474966137831</v>
      </c>
      <c r="AC5603" s="77">
        <v>30.693999999999999</v>
      </c>
      <c r="AD5603" s="77">
        <v>29.25</v>
      </c>
      <c r="AH5603" s="77">
        <f>IF(AND(M5603&lt;Variables!$G$6,M5603&gt;Variables!$G$5),0,1)</f>
        <v>1</v>
      </c>
      <c r="AI5603" s="77">
        <f t="shared" si="176"/>
        <v>0</v>
      </c>
      <c r="AJ5603" s="77">
        <f>IF(I5603&gt;Variables!$G$7,0,1)</f>
        <v>1</v>
      </c>
      <c r="AK5603" s="77">
        <f>IF(F5603&gt;Variables!$G$8,0,1)</f>
        <v>1</v>
      </c>
      <c r="AL5603" s="77">
        <f>IF(G5603&gt;Variables!$G$9,0,1)</f>
        <v>1</v>
      </c>
      <c r="AM5603" s="77">
        <f>IF(AND(K5603&gt;Variables!$G$10,K5603&lt;Variables!$G$11),0,1)</f>
        <v>1</v>
      </c>
      <c r="AN5603" s="77">
        <f>IF(H5603&lt;Variables!$G$13,1,0)</f>
        <v>0</v>
      </c>
      <c r="AO5603" s="77">
        <f>IF(R5603&lt;Variables!$G$12,0,1)</f>
        <v>0</v>
      </c>
      <c r="AP5603" s="78">
        <f t="shared" si="177"/>
        <v>1</v>
      </c>
      <c r="AQ5603" s="77">
        <f>IF(V5603&lt;Variables!$G$15,1,0)</f>
        <v>1</v>
      </c>
      <c r="AR5603" s="77">
        <v>0</v>
      </c>
      <c r="AS5603" s="77">
        <v>0</v>
      </c>
      <c r="AT5603" s="77">
        <v>0</v>
      </c>
      <c r="AU5603" s="77">
        <v>1</v>
      </c>
      <c r="BA5603" s="77">
        <v>0.25</v>
      </c>
    </row>
    <row r="5604" spans="3:53" x14ac:dyDescent="0.25">
      <c r="C5604" s="77" t="s">
        <v>700</v>
      </c>
      <c r="D5604" s="77" t="s">
        <v>575</v>
      </c>
      <c r="E5604" s="77">
        <v>47.01</v>
      </c>
      <c r="F5604" s="77">
        <v>7.92</v>
      </c>
      <c r="G5604" s="77">
        <v>5.87</v>
      </c>
      <c r="H5604" s="77">
        <v>2630</v>
      </c>
      <c r="I5604" s="77">
        <v>-16.861999999999998</v>
      </c>
      <c r="J5604" s="77" t="s">
        <v>75</v>
      </c>
      <c r="K5604" s="77">
        <v>65.069999999999993</v>
      </c>
      <c r="L5604" s="77">
        <v>46.579960000000007</v>
      </c>
      <c r="M5604" s="77">
        <v>0.60120274899332782</v>
      </c>
      <c r="N5604" s="77">
        <v>46.545372</v>
      </c>
      <c r="O5604" s="77">
        <v>0.67595979252244243</v>
      </c>
      <c r="P5604" s="77">
        <v>1017000</v>
      </c>
      <c r="Q5604" s="77">
        <v>1620000</v>
      </c>
      <c r="R5604" s="77">
        <v>0.63</v>
      </c>
      <c r="S5604" s="77">
        <v>35.433</v>
      </c>
      <c r="T5604" s="77">
        <v>8.702</v>
      </c>
      <c r="U5604" s="77">
        <v>20.238800000000001</v>
      </c>
      <c r="V5604" s="77">
        <v>2.481328286292046</v>
      </c>
      <c r="AC5604" s="77">
        <v>48.879899999999999</v>
      </c>
      <c r="AD5604" s="77">
        <v>46.75</v>
      </c>
      <c r="AH5604" s="77">
        <f>IF(AND(M5604&lt;Variables!$G$6,M5604&gt;Variables!$G$5),0,1)</f>
        <v>1</v>
      </c>
      <c r="AI5604" s="77">
        <f t="shared" si="176"/>
        <v>0</v>
      </c>
      <c r="AJ5604" s="77">
        <f>IF(I5604&gt;Variables!$G$7,0,1)</f>
        <v>1</v>
      </c>
      <c r="AK5604" s="77">
        <f>IF(F5604&gt;Variables!$G$8,0,1)</f>
        <v>1</v>
      </c>
      <c r="AL5604" s="77">
        <f>IF(G5604&gt;Variables!$G$9,0,1)</f>
        <v>1</v>
      </c>
      <c r="AM5604" s="77">
        <f>IF(AND(K5604&gt;Variables!$G$10,K5604&lt;Variables!$G$11),0,1)</f>
        <v>0</v>
      </c>
      <c r="AN5604" s="77">
        <f>IF(H5604&lt;Variables!$G$13,1,0)</f>
        <v>0</v>
      </c>
      <c r="AO5604" s="77">
        <f>IF(R5604&lt;Variables!$G$12,0,1)</f>
        <v>0</v>
      </c>
      <c r="AP5604" s="78">
        <f t="shared" si="177"/>
        <v>1</v>
      </c>
      <c r="AQ5604" s="77">
        <f>IF(V5604&lt;Variables!$G$15,1,0)</f>
        <v>1</v>
      </c>
      <c r="AR5604" s="77">
        <v>1</v>
      </c>
      <c r="AS5604" s="77">
        <v>0</v>
      </c>
      <c r="AT5604" s="77">
        <v>0</v>
      </c>
      <c r="AU5604" s="77">
        <v>0</v>
      </c>
      <c r="BA5604" s="77">
        <v>1.45</v>
      </c>
    </row>
    <row r="5605" spans="3:53" x14ac:dyDescent="0.25">
      <c r="C5605" s="77" t="s">
        <v>700</v>
      </c>
      <c r="D5605" s="77" t="s">
        <v>680</v>
      </c>
      <c r="E5605" s="77">
        <v>89.59</v>
      </c>
      <c r="F5605" s="77">
        <v>8.5</v>
      </c>
      <c r="G5605" s="77">
        <v>7.92</v>
      </c>
      <c r="H5605" s="77">
        <v>2420</v>
      </c>
      <c r="I5605" s="77">
        <v>-13.071999999999999</v>
      </c>
      <c r="J5605" s="77" t="s">
        <v>75</v>
      </c>
      <c r="K5605" s="77">
        <v>71.92</v>
      </c>
      <c r="L5605" s="77">
        <v>88.307294999999996</v>
      </c>
      <c r="M5605" s="77">
        <v>1.192092906933683</v>
      </c>
      <c r="N5605" s="77">
        <v>87.645146000000011</v>
      </c>
      <c r="O5605" s="77">
        <v>1.956587533096229</v>
      </c>
      <c r="P5605" s="77">
        <v>540515</v>
      </c>
      <c r="Q5605" s="77">
        <v>941480</v>
      </c>
      <c r="R5605" s="77">
        <v>0.56999999999999995</v>
      </c>
      <c r="S5605" s="77">
        <v>35.433</v>
      </c>
      <c r="T5605" s="77">
        <v>8.702</v>
      </c>
      <c r="U5605" s="77">
        <v>20.238800000000001</v>
      </c>
      <c r="V5605" s="77">
        <v>2.4876313906300029</v>
      </c>
      <c r="AC5605" s="77">
        <v>91.65</v>
      </c>
      <c r="AD5605" s="77">
        <v>89.082499999999996</v>
      </c>
      <c r="AH5605" s="77">
        <f>IF(AND(M5605&lt;Variables!$G$6,M5605&gt;Variables!$G$5),0,1)</f>
        <v>1</v>
      </c>
      <c r="AI5605" s="77">
        <f t="shared" si="176"/>
        <v>0</v>
      </c>
      <c r="AJ5605" s="77">
        <f>IF(I5605&gt;Variables!$G$7,0,1)</f>
        <v>1</v>
      </c>
      <c r="AK5605" s="77">
        <f>IF(F5605&gt;Variables!$G$8,0,1)</f>
        <v>1</v>
      </c>
      <c r="AL5605" s="77">
        <f>IF(G5605&gt;Variables!$G$9,0,1)</f>
        <v>1</v>
      </c>
      <c r="AM5605" s="77">
        <f>IF(AND(K5605&gt;Variables!$G$10,K5605&lt;Variables!$G$11),0,1)</f>
        <v>1</v>
      </c>
      <c r="AN5605" s="77">
        <f>IF(H5605&lt;Variables!$G$13,1,0)</f>
        <v>0</v>
      </c>
      <c r="AO5605" s="77">
        <f>IF(R5605&lt;Variables!$G$12,0,1)</f>
        <v>0</v>
      </c>
      <c r="AP5605" s="78">
        <f t="shared" si="177"/>
        <v>1</v>
      </c>
      <c r="AQ5605" s="77">
        <f>IF(V5605&lt;Variables!$G$15,1,0)</f>
        <v>1</v>
      </c>
      <c r="AR5605" s="77">
        <v>1</v>
      </c>
      <c r="AS5605" s="77">
        <v>0</v>
      </c>
      <c r="AT5605" s="77">
        <v>0</v>
      </c>
      <c r="AU5605" s="77">
        <v>0</v>
      </c>
      <c r="BA5605" s="77">
        <v>1.79</v>
      </c>
    </row>
    <row r="5606" spans="3:53" x14ac:dyDescent="0.25">
      <c r="C5606" s="77" t="s">
        <v>700</v>
      </c>
      <c r="D5606" s="77" t="s">
        <v>196</v>
      </c>
      <c r="E5606" s="77">
        <v>51.13</v>
      </c>
      <c r="F5606" s="77">
        <v>9.01</v>
      </c>
      <c r="G5606" s="77">
        <v>7.89</v>
      </c>
      <c r="H5606" s="77">
        <v>2160</v>
      </c>
      <c r="I5606" s="77">
        <v>1583.056</v>
      </c>
      <c r="J5606" s="77" t="s">
        <v>75</v>
      </c>
      <c r="K5606" s="77">
        <v>54.85</v>
      </c>
      <c r="L5606" s="77">
        <v>50.973985714285718</v>
      </c>
      <c r="M5606" s="77">
        <v>-5.5294311187873139E-2</v>
      </c>
      <c r="N5606" s="77">
        <v>50.797170833333332</v>
      </c>
      <c r="O5606" s="77">
        <v>0.29259339492414171</v>
      </c>
      <c r="P5606" s="77">
        <v>143171</v>
      </c>
      <c r="Q5606" s="77">
        <v>438877</v>
      </c>
      <c r="R5606" s="77">
        <v>0.33</v>
      </c>
      <c r="S5606" s="77">
        <v>35.433</v>
      </c>
      <c r="T5606" s="77">
        <v>8.702</v>
      </c>
      <c r="U5606" s="77">
        <v>20.238800000000001</v>
      </c>
      <c r="V5606" s="77">
        <v>2.4194581484488311</v>
      </c>
      <c r="AC5606" s="77">
        <v>51.086799999999997</v>
      </c>
      <c r="AD5606" s="77">
        <v>48.58</v>
      </c>
      <c r="AH5606" s="77">
        <f>IF(AND(M5606&lt;Variables!$G$6,M5606&gt;Variables!$G$5),0,1)</f>
        <v>1</v>
      </c>
      <c r="AI5606" s="77">
        <f t="shared" si="176"/>
        <v>0</v>
      </c>
      <c r="AJ5606" s="77">
        <f>IF(I5606&gt;Variables!$G$7,0,1)</f>
        <v>0</v>
      </c>
      <c r="AK5606" s="77">
        <f>IF(F5606&gt;Variables!$G$8,0,1)</f>
        <v>0</v>
      </c>
      <c r="AL5606" s="77">
        <f>IF(G5606&gt;Variables!$G$9,0,1)</f>
        <v>1</v>
      </c>
      <c r="AM5606" s="77">
        <f>IF(AND(K5606&gt;Variables!$G$10,K5606&lt;Variables!$G$11),0,1)</f>
        <v>1</v>
      </c>
      <c r="AN5606" s="77">
        <f>IF(H5606&lt;Variables!$G$13,1,0)</f>
        <v>0</v>
      </c>
      <c r="AO5606" s="77">
        <f>IF(R5606&lt;Variables!$G$12,0,1)</f>
        <v>0</v>
      </c>
      <c r="AP5606" s="78">
        <f t="shared" si="177"/>
        <v>1</v>
      </c>
      <c r="AQ5606" s="77">
        <f>IF(V5606&lt;Variables!$G$15,1,0)</f>
        <v>1</v>
      </c>
      <c r="AR5606" s="77">
        <v>0</v>
      </c>
      <c r="AS5606" s="77">
        <v>0</v>
      </c>
      <c r="AT5606" s="77">
        <v>1</v>
      </c>
      <c r="AU5606" s="77">
        <v>0</v>
      </c>
      <c r="BA5606" s="77">
        <v>-1.25</v>
      </c>
    </row>
    <row r="5607" spans="3:53" x14ac:dyDescent="0.25">
      <c r="C5607" s="77" t="s">
        <v>700</v>
      </c>
      <c r="D5607" s="77" t="s">
        <v>280</v>
      </c>
      <c r="E5607" s="77">
        <v>45.74</v>
      </c>
      <c r="F5607" s="77">
        <v>25.62</v>
      </c>
      <c r="G5607" s="77">
        <v>8.08</v>
      </c>
      <c r="H5607" s="77">
        <v>1590</v>
      </c>
      <c r="I5607" s="77">
        <v>-99999</v>
      </c>
      <c r="J5607" s="77" t="s">
        <v>75</v>
      </c>
      <c r="K5607" s="77">
        <v>41.49</v>
      </c>
      <c r="L5607" s="77">
        <v>45.613692857142858</v>
      </c>
      <c r="M5607" s="77">
        <v>-0.57810021646068954</v>
      </c>
      <c r="N5607" s="77">
        <v>46.683270454545458</v>
      </c>
      <c r="O5607" s="77">
        <v>-2.8559919679227148</v>
      </c>
      <c r="P5607" s="77">
        <v>765250</v>
      </c>
      <c r="S5607" s="77">
        <v>35.433</v>
      </c>
      <c r="T5607" s="77">
        <v>8.702</v>
      </c>
      <c r="U5607" s="77">
        <v>20.238800000000001</v>
      </c>
      <c r="V5607" s="77">
        <v>2.2796591059800488</v>
      </c>
      <c r="AC5607" s="77">
        <v>45.85</v>
      </c>
      <c r="AD5607" s="77">
        <v>42.77</v>
      </c>
      <c r="AH5607" s="77">
        <f>IF(AND(M5607&lt;Variables!$G$6,M5607&gt;Variables!$G$5),0,1)</f>
        <v>1</v>
      </c>
      <c r="AI5607" s="77">
        <f t="shared" si="176"/>
        <v>1</v>
      </c>
      <c r="AJ5607" s="77">
        <f>IF(I5607&gt;Variables!$G$7,0,1)</f>
        <v>1</v>
      </c>
      <c r="AK5607" s="77">
        <f>IF(F5607&gt;Variables!$G$8,0,1)</f>
        <v>0</v>
      </c>
      <c r="AL5607" s="77">
        <f>IF(G5607&gt;Variables!$G$9,0,1)</f>
        <v>1</v>
      </c>
      <c r="AM5607" s="77">
        <f>IF(AND(K5607&gt;Variables!$G$10,K5607&lt;Variables!$G$11),0,1)</f>
        <v>1</v>
      </c>
      <c r="AN5607" s="77">
        <f>IF(H5607&lt;Variables!$G$13,1,0)</f>
        <v>0</v>
      </c>
      <c r="AO5607" s="77">
        <f>IF(R5607&lt;Variables!$G$12,0,1)</f>
        <v>0</v>
      </c>
      <c r="AP5607" s="78">
        <f t="shared" si="177"/>
        <v>1</v>
      </c>
      <c r="AQ5607" s="77">
        <f>IF(V5607&lt;Variables!$G$15,1,0)</f>
        <v>1</v>
      </c>
      <c r="AR5607" s="77">
        <v>0</v>
      </c>
      <c r="AS5607" s="77">
        <v>0</v>
      </c>
      <c r="AT5607" s="77">
        <v>1</v>
      </c>
      <c r="AU5607" s="77">
        <v>0</v>
      </c>
      <c r="BA5607" s="77">
        <v>-2.25</v>
      </c>
    </row>
    <row r="5608" spans="3:53" x14ac:dyDescent="0.25">
      <c r="C5608" s="77" t="s">
        <v>700</v>
      </c>
      <c r="D5608" s="77" t="s">
        <v>699</v>
      </c>
      <c r="E5608" s="77">
        <v>3.42</v>
      </c>
      <c r="F5608" s="77">
        <v>31.28</v>
      </c>
      <c r="G5608" s="77">
        <v>24.09</v>
      </c>
      <c r="H5608" s="77">
        <v>52.01</v>
      </c>
      <c r="I5608" s="77">
        <v>38.252000000000002</v>
      </c>
      <c r="J5608" s="77" t="s">
        <v>75</v>
      </c>
      <c r="K5608" s="77">
        <v>58.07</v>
      </c>
      <c r="L5608" s="77">
        <v>3.3908</v>
      </c>
      <c r="M5608" s="77">
        <v>0.27132240179308348</v>
      </c>
      <c r="N5608" s="77">
        <v>3.115214583333334</v>
      </c>
      <c r="O5608" s="77">
        <v>9.1417592287315568</v>
      </c>
      <c r="P5608" s="77">
        <v>2440000</v>
      </c>
      <c r="Q5608" s="77">
        <v>100560</v>
      </c>
      <c r="R5608" s="77">
        <v>24.26</v>
      </c>
      <c r="S5608" s="77">
        <v>35.433</v>
      </c>
      <c r="T5608" s="77">
        <v>8.702</v>
      </c>
      <c r="U5608" s="77">
        <v>20.238800000000001</v>
      </c>
      <c r="V5608" s="77">
        <v>2.4372273342456059</v>
      </c>
      <c r="AC5608" s="77">
        <v>3.9</v>
      </c>
      <c r="AD5608" s="77">
        <v>3.13</v>
      </c>
      <c r="AH5608" s="77">
        <f>IF(AND(M5608&lt;Variables!$G$6,M5608&gt;Variables!$G$5),0,1)</f>
        <v>1</v>
      </c>
      <c r="AI5608" s="77">
        <f t="shared" si="176"/>
        <v>0</v>
      </c>
      <c r="AJ5608" s="77">
        <f>IF(I5608&gt;Variables!$G$7,0,1)</f>
        <v>1</v>
      </c>
      <c r="AK5608" s="77">
        <f>IF(F5608&gt;Variables!$G$8,0,1)</f>
        <v>0</v>
      </c>
      <c r="AL5608" s="77">
        <f>IF(G5608&gt;Variables!$G$9,0,1)</f>
        <v>0</v>
      </c>
      <c r="AM5608" s="77">
        <f>IF(AND(K5608&gt;Variables!$G$10,K5608&lt;Variables!$G$11),0,1)</f>
        <v>1</v>
      </c>
      <c r="AN5608" s="77">
        <f>IF(H5608&lt;Variables!$G$13,1,0)</f>
        <v>1</v>
      </c>
      <c r="AO5608" s="77">
        <f>IF(R5608&lt;Variables!$G$12,0,1)</f>
        <v>1</v>
      </c>
      <c r="AP5608" s="78">
        <f t="shared" si="177"/>
        <v>1</v>
      </c>
      <c r="AQ5608" s="77">
        <f>IF(V5608&lt;Variables!$G$15,1,0)</f>
        <v>1</v>
      </c>
      <c r="AR5608" s="77">
        <v>1</v>
      </c>
      <c r="AS5608" s="77">
        <v>0</v>
      </c>
      <c r="AT5608" s="77">
        <v>0</v>
      </c>
      <c r="AU5608" s="77">
        <v>0</v>
      </c>
      <c r="BA5608" s="77">
        <v>2</v>
      </c>
    </row>
    <row r="5609" spans="3:53" x14ac:dyDescent="0.25">
      <c r="C5609" s="77" t="s">
        <v>700</v>
      </c>
      <c r="D5609" s="77" t="s">
        <v>662</v>
      </c>
      <c r="E5609" s="77">
        <v>8.8800000000000008</v>
      </c>
      <c r="F5609" s="77">
        <v>26.56</v>
      </c>
      <c r="G5609" s="77">
        <v>4.25</v>
      </c>
      <c r="H5609" s="77">
        <v>583.41</v>
      </c>
      <c r="I5609" s="77">
        <v>25.077999999999999</v>
      </c>
      <c r="J5609" s="77" t="s">
        <v>74</v>
      </c>
      <c r="K5609" s="77">
        <v>68.25</v>
      </c>
      <c r="L5609" s="77">
        <v>8.797010000000002</v>
      </c>
      <c r="M5609" s="77">
        <v>0.48868877038900549</v>
      </c>
      <c r="N5609" s="77">
        <v>8.7180699999999991</v>
      </c>
      <c r="O5609" s="77">
        <v>1.398589366683231</v>
      </c>
      <c r="P5609" s="77">
        <v>4290000</v>
      </c>
      <c r="Q5609" s="77">
        <v>659720</v>
      </c>
      <c r="R5609" s="77">
        <v>6.5</v>
      </c>
      <c r="S5609" s="77">
        <v>35.433</v>
      </c>
      <c r="T5609" s="77">
        <v>8.702</v>
      </c>
      <c r="U5609" s="77">
        <v>20.238800000000001</v>
      </c>
      <c r="V5609" s="77">
        <v>2.5176072616377629</v>
      </c>
      <c r="AC5609" s="77">
        <v>8.9700000000000006</v>
      </c>
      <c r="AD5609" s="77">
        <v>8.7899999999999991</v>
      </c>
      <c r="AH5609" s="77">
        <f>IF(AND(M5609&lt;Variables!$G$6,M5609&gt;Variables!$G$5),0,1)</f>
        <v>1</v>
      </c>
      <c r="AI5609" s="77">
        <f t="shared" si="176"/>
        <v>0</v>
      </c>
      <c r="AJ5609" s="77">
        <f>IF(I5609&gt;Variables!$G$7,0,1)</f>
        <v>1</v>
      </c>
      <c r="AK5609" s="77">
        <f>IF(F5609&gt;Variables!$G$8,0,1)</f>
        <v>0</v>
      </c>
      <c r="AL5609" s="77">
        <f>IF(G5609&gt;Variables!$G$9,0,1)</f>
        <v>1</v>
      </c>
      <c r="AM5609" s="77">
        <f>IF(AND(K5609&gt;Variables!$G$10,K5609&lt;Variables!$G$11),0,1)</f>
        <v>0</v>
      </c>
      <c r="AN5609" s="77">
        <f>IF(H5609&lt;Variables!$G$13,1,0)</f>
        <v>1</v>
      </c>
      <c r="AO5609" s="77">
        <f>IF(R5609&lt;Variables!$G$12,0,1)</f>
        <v>1</v>
      </c>
      <c r="AP5609" s="78">
        <f t="shared" si="177"/>
        <v>0</v>
      </c>
      <c r="AQ5609" s="77">
        <f>IF(V5609&lt;Variables!$G$15,1,0)</f>
        <v>1</v>
      </c>
      <c r="AR5609" s="77">
        <v>0</v>
      </c>
      <c r="AS5609" s="77">
        <v>0</v>
      </c>
      <c r="AT5609" s="77">
        <v>0</v>
      </c>
      <c r="AU5609" s="77">
        <v>1</v>
      </c>
      <c r="BA5609" s="77">
        <v>-0.39</v>
      </c>
    </row>
    <row r="5610" spans="3:53" x14ac:dyDescent="0.25">
      <c r="C5610" s="77" t="s">
        <v>700</v>
      </c>
      <c r="D5610" s="77" t="s">
        <v>663</v>
      </c>
      <c r="E5610" s="77">
        <v>48.79</v>
      </c>
      <c r="F5610" s="77">
        <v>8.24</v>
      </c>
      <c r="G5610" s="77">
        <v>6.63</v>
      </c>
      <c r="H5610" s="77">
        <v>74490</v>
      </c>
      <c r="I5610" s="77">
        <v>34.103000000000002</v>
      </c>
      <c r="J5610" s="77" t="s">
        <v>74</v>
      </c>
      <c r="K5610" s="77">
        <v>69.209999999999994</v>
      </c>
      <c r="L5610" s="77">
        <v>48.449289999999998</v>
      </c>
      <c r="M5610" s="77">
        <v>0.62066957018357782</v>
      </c>
      <c r="N5610" s="77">
        <v>48.232000000000014</v>
      </c>
      <c r="O5610" s="77">
        <v>1.0739757837120449</v>
      </c>
      <c r="P5610" s="77">
        <v>40151000</v>
      </c>
      <c r="Q5610" s="77">
        <v>70837000</v>
      </c>
      <c r="R5610" s="77">
        <v>0.56999999999999995</v>
      </c>
      <c r="S5610" s="77">
        <v>35.433</v>
      </c>
      <c r="T5610" s="77">
        <v>8.702</v>
      </c>
      <c r="U5610" s="77">
        <v>20.238800000000001</v>
      </c>
      <c r="V5610" s="77">
        <v>2.5154443868391891</v>
      </c>
      <c r="AC5610" s="77">
        <v>49.65</v>
      </c>
      <c r="AD5610" s="77">
        <v>48.64</v>
      </c>
      <c r="AH5610" s="77">
        <f>IF(AND(M5610&lt;Variables!$G$6,M5610&gt;Variables!$G$5),0,1)</f>
        <v>1</v>
      </c>
      <c r="AI5610" s="77">
        <f t="shared" si="176"/>
        <v>0</v>
      </c>
      <c r="AJ5610" s="77">
        <f>IF(I5610&gt;Variables!$G$7,0,1)</f>
        <v>1</v>
      </c>
      <c r="AK5610" s="77">
        <f>IF(F5610&gt;Variables!$G$8,0,1)</f>
        <v>1</v>
      </c>
      <c r="AL5610" s="77">
        <f>IF(G5610&gt;Variables!$G$9,0,1)</f>
        <v>1</v>
      </c>
      <c r="AM5610" s="77">
        <f>IF(AND(K5610&gt;Variables!$G$10,K5610&lt;Variables!$G$11),0,1)</f>
        <v>0</v>
      </c>
      <c r="AN5610" s="77">
        <f>IF(H5610&lt;Variables!$G$13,1,0)</f>
        <v>0</v>
      </c>
      <c r="AO5610" s="77">
        <f>IF(R5610&lt;Variables!$G$12,0,1)</f>
        <v>0</v>
      </c>
      <c r="AP5610" s="78">
        <f t="shared" si="177"/>
        <v>0</v>
      </c>
      <c r="AQ5610" s="77">
        <f>IF(V5610&lt;Variables!$G$15,1,0)</f>
        <v>1</v>
      </c>
      <c r="AR5610" s="77">
        <v>1</v>
      </c>
      <c r="AS5610" s="77">
        <v>0</v>
      </c>
      <c r="AT5610" s="77">
        <v>0</v>
      </c>
      <c r="AU5610" s="77">
        <v>0</v>
      </c>
      <c r="BA5610" s="77">
        <v>1.1299999999999999</v>
      </c>
    </row>
    <row r="5611" spans="3:53" x14ac:dyDescent="0.25">
      <c r="C5611" s="77" t="s">
        <v>702</v>
      </c>
      <c r="D5611" s="77" t="s">
        <v>670</v>
      </c>
      <c r="E5611" s="77">
        <v>12.23</v>
      </c>
      <c r="F5611" s="77">
        <v>9.91</v>
      </c>
      <c r="G5611" s="77">
        <v>-3.13</v>
      </c>
      <c r="H5611" s="77">
        <v>-99999</v>
      </c>
      <c r="I5611" s="77">
        <v>484.06400000000002</v>
      </c>
      <c r="J5611" s="77" t="s">
        <v>75</v>
      </c>
      <c r="K5611" s="77">
        <v>78.510000000000005</v>
      </c>
      <c r="L5611" s="77">
        <v>-99999</v>
      </c>
      <c r="M5611" s="77">
        <v>-99999</v>
      </c>
      <c r="N5611" s="77">
        <v>-99999</v>
      </c>
      <c r="O5611" s="77">
        <v>-99999</v>
      </c>
      <c r="P5611" s="77">
        <v>151971</v>
      </c>
      <c r="Q5611" s="77">
        <v>18826</v>
      </c>
      <c r="R5611" s="77">
        <v>8.07</v>
      </c>
      <c r="S5611" s="77">
        <v>35.929000000000002</v>
      </c>
      <c r="T5611" s="77">
        <v>8.7160000000000011</v>
      </c>
      <c r="U5611" s="77">
        <v>20.245200000000001</v>
      </c>
      <c r="V5611" s="77">
        <v>-99999</v>
      </c>
      <c r="AC5611" s="77">
        <v>12.19</v>
      </c>
      <c r="AD5611" s="77">
        <v>11.93</v>
      </c>
      <c r="AH5611" s="77">
        <f>IF(AND(M5611&lt;Variables!$G$6,M5611&gt;Variables!$G$5),0,1)</f>
        <v>1</v>
      </c>
      <c r="AI5611" s="77">
        <f t="shared" si="176"/>
        <v>1</v>
      </c>
      <c r="AJ5611" s="77">
        <f>IF(I5611&gt;Variables!$G$7,0,1)</f>
        <v>0</v>
      </c>
      <c r="AK5611" s="77">
        <f>IF(F5611&gt;Variables!$G$8,0,1)</f>
        <v>0</v>
      </c>
      <c r="AL5611" s="77">
        <f>IF(G5611&gt;Variables!$G$9,0,1)</f>
        <v>1</v>
      </c>
      <c r="AM5611" s="77">
        <f>IF(AND(K5611&gt;Variables!$G$10,K5611&lt;Variables!$G$11),0,1)</f>
        <v>1</v>
      </c>
      <c r="AN5611" s="77">
        <f>IF(H5611&lt;Variables!$G$13,1,0)</f>
        <v>1</v>
      </c>
      <c r="AO5611" s="77">
        <f>IF(R5611&lt;Variables!$G$12,0,1)</f>
        <v>1</v>
      </c>
      <c r="AP5611" s="78">
        <f t="shared" si="177"/>
        <v>1</v>
      </c>
      <c r="AQ5611" s="77">
        <f>IF(V5611&lt;Variables!$G$15,1,0)</f>
        <v>1</v>
      </c>
      <c r="AR5611" s="77">
        <v>0</v>
      </c>
      <c r="AS5611" s="77">
        <v>0</v>
      </c>
      <c r="AT5611" s="77">
        <v>1</v>
      </c>
      <c r="AU5611" s="77">
        <v>0</v>
      </c>
      <c r="BA5611" s="77">
        <v>-2.25</v>
      </c>
    </row>
    <row r="5612" spans="3:53" x14ac:dyDescent="0.25">
      <c r="C5612" s="77" t="s">
        <v>702</v>
      </c>
      <c r="D5612" s="77" t="s">
        <v>663</v>
      </c>
      <c r="E5612" s="77">
        <v>49.01</v>
      </c>
      <c r="F5612" s="77">
        <v>8.17</v>
      </c>
      <c r="G5612" s="77">
        <v>6.91</v>
      </c>
      <c r="H5612" s="77">
        <v>74490</v>
      </c>
      <c r="I5612" s="77">
        <v>34.195999999999998</v>
      </c>
      <c r="J5612" s="77" t="s">
        <v>74</v>
      </c>
      <c r="K5612" s="77">
        <v>69.849999999999994</v>
      </c>
      <c r="L5612" s="77">
        <v>48.613474999999987</v>
      </c>
      <c r="M5612" s="77">
        <v>0.54825333922335029</v>
      </c>
      <c r="N5612" s="77">
        <v>48.279156</v>
      </c>
      <c r="O5612" s="77">
        <v>1.2445205131589341</v>
      </c>
      <c r="P5612" s="77">
        <v>41116000</v>
      </c>
      <c r="Q5612" s="77">
        <v>70837000</v>
      </c>
      <c r="R5612" s="77">
        <v>0.57999999999999996</v>
      </c>
      <c r="S5612" s="77">
        <v>35.929000000000002</v>
      </c>
      <c r="T5612" s="77">
        <v>8.7160000000000011</v>
      </c>
      <c r="U5612" s="77">
        <v>20.245200000000001</v>
      </c>
      <c r="V5612" s="77">
        <v>2.526961803653204</v>
      </c>
      <c r="AC5612" s="77">
        <v>49.65</v>
      </c>
      <c r="AD5612" s="77">
        <v>48.76</v>
      </c>
      <c r="AH5612" s="77">
        <f>IF(AND(M5612&lt;Variables!$G$6,M5612&gt;Variables!$G$5),0,1)</f>
        <v>1</v>
      </c>
      <c r="AI5612" s="77">
        <f t="shared" si="176"/>
        <v>0</v>
      </c>
      <c r="AJ5612" s="77">
        <f>IF(I5612&gt;Variables!$G$7,0,1)</f>
        <v>1</v>
      </c>
      <c r="AK5612" s="77">
        <f>IF(F5612&gt;Variables!$G$8,0,1)</f>
        <v>1</v>
      </c>
      <c r="AL5612" s="77">
        <f>IF(G5612&gt;Variables!$G$9,0,1)</f>
        <v>1</v>
      </c>
      <c r="AM5612" s="77">
        <f>IF(AND(K5612&gt;Variables!$G$10,K5612&lt;Variables!$G$11),0,1)</f>
        <v>0</v>
      </c>
      <c r="AN5612" s="77">
        <f>IF(H5612&lt;Variables!$G$13,1,0)</f>
        <v>0</v>
      </c>
      <c r="AO5612" s="77">
        <f>IF(R5612&lt;Variables!$G$12,0,1)</f>
        <v>0</v>
      </c>
      <c r="AP5612" s="78">
        <f t="shared" si="177"/>
        <v>0</v>
      </c>
      <c r="AQ5612" s="77">
        <f>IF(V5612&lt;Variables!$G$15,1,0)</f>
        <v>1</v>
      </c>
      <c r="AR5612" s="77">
        <v>0</v>
      </c>
      <c r="AS5612" s="77">
        <v>1</v>
      </c>
      <c r="AT5612" s="77">
        <v>0</v>
      </c>
      <c r="AU5612" s="77">
        <v>0</v>
      </c>
      <c r="BA5612" s="77">
        <v>0.87</v>
      </c>
    </row>
    <row r="5613" spans="3:53" x14ac:dyDescent="0.25">
      <c r="C5613" s="77" t="s">
        <v>702</v>
      </c>
      <c r="D5613" s="77" t="s">
        <v>703</v>
      </c>
      <c r="E5613" s="77">
        <v>3.3</v>
      </c>
      <c r="F5613" s="77">
        <v>13.06</v>
      </c>
      <c r="G5613" s="77">
        <v>10.029999999999999</v>
      </c>
      <c r="H5613" s="77">
        <v>-99999</v>
      </c>
      <c r="I5613" s="77">
        <v>-6.9109999999999996</v>
      </c>
      <c r="J5613" s="77" t="s">
        <v>75</v>
      </c>
      <c r="K5613" s="77">
        <v>78.709999999999994</v>
      </c>
      <c r="L5613" s="77">
        <v>-99999</v>
      </c>
      <c r="M5613" s="77">
        <v>-99999</v>
      </c>
      <c r="N5613" s="77">
        <v>3.1349999999999998</v>
      </c>
      <c r="O5613" s="77">
        <v>4.9441786283891478</v>
      </c>
      <c r="P5613" s="77">
        <v>43666</v>
      </c>
      <c r="Q5613" s="77">
        <v>14431</v>
      </c>
      <c r="R5613" s="77">
        <v>3.03</v>
      </c>
      <c r="S5613" s="77">
        <v>35.929000000000002</v>
      </c>
      <c r="T5613" s="77">
        <v>8.7160000000000011</v>
      </c>
      <c r="U5613" s="77">
        <v>20.245200000000001</v>
      </c>
      <c r="V5613" s="77">
        <v>-99999</v>
      </c>
      <c r="AC5613" s="77">
        <v>3.34</v>
      </c>
      <c r="AD5613" s="77">
        <v>3.15</v>
      </c>
      <c r="AH5613" s="77">
        <f>IF(AND(M5613&lt;Variables!$G$6,M5613&gt;Variables!$G$5),0,1)</f>
        <v>1</v>
      </c>
      <c r="AI5613" s="77">
        <f t="shared" si="176"/>
        <v>1</v>
      </c>
      <c r="AJ5613" s="77">
        <f>IF(I5613&gt;Variables!$G$7,0,1)</f>
        <v>1</v>
      </c>
      <c r="AK5613" s="77">
        <f>IF(F5613&gt;Variables!$G$8,0,1)</f>
        <v>0</v>
      </c>
      <c r="AL5613" s="77">
        <f>IF(G5613&gt;Variables!$G$9,0,1)</f>
        <v>1</v>
      </c>
      <c r="AM5613" s="77">
        <f>IF(AND(K5613&gt;Variables!$G$10,K5613&lt;Variables!$G$11),0,1)</f>
        <v>1</v>
      </c>
      <c r="AN5613" s="77">
        <f>IF(H5613&lt;Variables!$G$13,1,0)</f>
        <v>1</v>
      </c>
      <c r="AO5613" s="77">
        <f>IF(R5613&lt;Variables!$G$12,0,1)</f>
        <v>1</v>
      </c>
      <c r="AP5613" s="78">
        <f t="shared" si="177"/>
        <v>1</v>
      </c>
      <c r="AQ5613" s="77">
        <f>IF(V5613&lt;Variables!$G$15,1,0)</f>
        <v>1</v>
      </c>
      <c r="AR5613" s="77">
        <v>0</v>
      </c>
      <c r="AS5613" s="77">
        <v>0</v>
      </c>
      <c r="AT5613" s="77">
        <v>1</v>
      </c>
      <c r="AU5613" s="77">
        <v>0</v>
      </c>
      <c r="BA5613" s="77">
        <v>-2.25</v>
      </c>
    </row>
    <row r="5614" spans="3:53" x14ac:dyDescent="0.25">
      <c r="C5614" s="77" t="s">
        <v>702</v>
      </c>
      <c r="D5614" s="77" t="s">
        <v>682</v>
      </c>
      <c r="E5614" s="77">
        <v>0.85</v>
      </c>
      <c r="F5614" s="77">
        <v>17.75</v>
      </c>
      <c r="G5614" s="77">
        <v>-8.1300000000000008</v>
      </c>
      <c r="H5614" s="77">
        <v>-99999</v>
      </c>
      <c r="I5614" s="77">
        <v>-99999</v>
      </c>
      <c r="J5614" s="77" t="s">
        <v>75</v>
      </c>
      <c r="K5614" s="77">
        <v>-99999</v>
      </c>
      <c r="L5614" s="77">
        <v>0.8145</v>
      </c>
      <c r="M5614" s="77">
        <v>-4.2357274401473264</v>
      </c>
      <c r="N5614" s="77">
        <v>0.82599999999999996</v>
      </c>
      <c r="O5614" s="77">
        <v>-5.5690072639225097</v>
      </c>
      <c r="P5614" s="77">
        <v>61702</v>
      </c>
      <c r="Q5614" s="77">
        <v>41</v>
      </c>
      <c r="R5614" s="77">
        <v>1504.93</v>
      </c>
      <c r="S5614" s="77">
        <v>35.929000000000002</v>
      </c>
      <c r="T5614" s="77">
        <v>8.7160000000000011</v>
      </c>
      <c r="U5614" s="77">
        <v>20.245200000000001</v>
      </c>
      <c r="V5614" s="77">
        <v>-99999</v>
      </c>
      <c r="AC5614" s="77">
        <v>0.85</v>
      </c>
      <c r="AD5614" s="77">
        <v>0.84899999999999998</v>
      </c>
      <c r="AH5614" s="77">
        <f>IF(AND(M5614&lt;Variables!$G$6,M5614&gt;Variables!$G$5),0,1)</f>
        <v>0</v>
      </c>
      <c r="AI5614" s="77">
        <f t="shared" si="176"/>
        <v>1</v>
      </c>
      <c r="AJ5614" s="77">
        <f>IF(I5614&gt;Variables!$G$7,0,1)</f>
        <v>1</v>
      </c>
      <c r="AK5614" s="77">
        <f>IF(F5614&gt;Variables!$G$8,0,1)</f>
        <v>0</v>
      </c>
      <c r="AL5614" s="77">
        <f>IF(G5614&gt;Variables!$G$9,0,1)</f>
        <v>1</v>
      </c>
      <c r="AM5614" s="77">
        <f>IF(AND(K5614&gt;Variables!$G$10,K5614&lt;Variables!$G$11),0,1)</f>
        <v>1</v>
      </c>
      <c r="AN5614" s="77">
        <f>IF(H5614&lt;Variables!$G$13,1,0)</f>
        <v>1</v>
      </c>
      <c r="AO5614" s="77">
        <f>IF(R5614&lt;Variables!$G$12,0,1)</f>
        <v>1</v>
      </c>
      <c r="AP5614" s="78">
        <f t="shared" si="177"/>
        <v>1</v>
      </c>
      <c r="AQ5614" s="77">
        <f>IF(V5614&lt;Variables!$G$15,1,0)</f>
        <v>1</v>
      </c>
      <c r="AR5614" s="77">
        <v>0</v>
      </c>
      <c r="AS5614" s="77">
        <v>0</v>
      </c>
      <c r="AT5614" s="77">
        <v>0</v>
      </c>
      <c r="AU5614" s="77">
        <v>0</v>
      </c>
      <c r="BA5614" s="77">
        <v>0</v>
      </c>
    </row>
    <row r="5615" spans="3:53" x14ac:dyDescent="0.25">
      <c r="C5615" s="77" t="s">
        <v>702</v>
      </c>
      <c r="D5615" s="77" t="s">
        <v>692</v>
      </c>
      <c r="E5615" s="77">
        <v>0.35</v>
      </c>
      <c r="F5615" s="77">
        <v>16.670000000000002</v>
      </c>
      <c r="G5615" s="77">
        <v>5900</v>
      </c>
      <c r="H5615" s="77">
        <v>-99999</v>
      </c>
      <c r="I5615" s="77">
        <v>-15.946999999999999</v>
      </c>
      <c r="J5615" s="77" t="s">
        <v>75</v>
      </c>
      <c r="K5615" s="77">
        <v>-99999</v>
      </c>
      <c r="L5615" s="77">
        <v>-99999</v>
      </c>
      <c r="M5615" s="77">
        <v>-99999</v>
      </c>
      <c r="N5615" s="77">
        <v>0.43075999999999998</v>
      </c>
      <c r="O5615" s="77">
        <v>-2.4979106695143449</v>
      </c>
      <c r="P5615" s="77">
        <v>37852</v>
      </c>
      <c r="Q5615" s="77">
        <v>20514</v>
      </c>
      <c r="R5615" s="77">
        <v>1.85</v>
      </c>
      <c r="S5615" s="77">
        <v>35.929000000000002</v>
      </c>
      <c r="T5615" s="77">
        <v>8.7160000000000011</v>
      </c>
      <c r="U5615" s="77">
        <v>20.245200000000001</v>
      </c>
      <c r="V5615" s="77">
        <v>-99999</v>
      </c>
      <c r="AC5615" s="77">
        <v>0.35</v>
      </c>
      <c r="AD5615" s="77">
        <v>0.34</v>
      </c>
      <c r="AH5615" s="77">
        <f>IF(AND(M5615&lt;Variables!$G$6,M5615&gt;Variables!$G$5),0,1)</f>
        <v>1</v>
      </c>
      <c r="AI5615" s="77">
        <f t="shared" si="176"/>
        <v>1</v>
      </c>
      <c r="AJ5615" s="77">
        <f>IF(I5615&gt;Variables!$G$7,0,1)</f>
        <v>1</v>
      </c>
      <c r="AK5615" s="77">
        <f>IF(F5615&gt;Variables!$G$8,0,1)</f>
        <v>0</v>
      </c>
      <c r="AL5615" s="77">
        <f>IF(G5615&gt;Variables!$G$9,0,1)</f>
        <v>0</v>
      </c>
      <c r="AM5615" s="77">
        <f>IF(AND(K5615&gt;Variables!$G$10,K5615&lt;Variables!$G$11),0,1)</f>
        <v>1</v>
      </c>
      <c r="AN5615" s="77">
        <f>IF(H5615&lt;Variables!$G$13,1,0)</f>
        <v>1</v>
      </c>
      <c r="AO5615" s="77">
        <f>IF(R5615&lt;Variables!$G$12,0,1)</f>
        <v>0</v>
      </c>
      <c r="AP5615" s="78">
        <f t="shared" si="177"/>
        <v>1</v>
      </c>
      <c r="AQ5615" s="77">
        <f>IF(V5615&lt;Variables!$G$15,1,0)</f>
        <v>1</v>
      </c>
      <c r="AR5615" s="77">
        <v>0</v>
      </c>
      <c r="AS5615" s="77">
        <v>0</v>
      </c>
      <c r="AT5615" s="77">
        <v>1</v>
      </c>
      <c r="AU5615" s="77">
        <v>0</v>
      </c>
      <c r="BA5615" s="77">
        <v>-2.25</v>
      </c>
    </row>
    <row r="5616" spans="3:53" x14ac:dyDescent="0.25">
      <c r="C5616" s="77" t="s">
        <v>702</v>
      </c>
      <c r="D5616" s="77" t="s">
        <v>661</v>
      </c>
      <c r="E5616" s="77">
        <v>52.41</v>
      </c>
      <c r="F5616" s="77">
        <v>22.05</v>
      </c>
      <c r="G5616" s="77">
        <v>20.55</v>
      </c>
      <c r="H5616" s="77">
        <v>1770</v>
      </c>
      <c r="I5616" s="77">
        <v>0.45700000000000002</v>
      </c>
      <c r="J5616" s="77" t="s">
        <v>74</v>
      </c>
      <c r="K5616" s="77">
        <v>51.33</v>
      </c>
      <c r="L5616" s="77">
        <v>52.729345000000002</v>
      </c>
      <c r="M5616" s="77">
        <v>-0.8711373145257143</v>
      </c>
      <c r="N5616" s="77">
        <v>50.798352000000001</v>
      </c>
      <c r="O5616" s="77">
        <v>2.8970388645678939</v>
      </c>
      <c r="P5616" s="77">
        <v>5242000</v>
      </c>
      <c r="Q5616" s="77">
        <v>2052000</v>
      </c>
      <c r="R5616" s="77">
        <v>2.5499999999999998</v>
      </c>
      <c r="S5616" s="77">
        <v>35.929000000000002</v>
      </c>
      <c r="T5616" s="77">
        <v>8.7160000000000011</v>
      </c>
      <c r="U5616" s="77">
        <v>20.245200000000001</v>
      </c>
      <c r="V5616" s="77">
        <v>2.406774443448255</v>
      </c>
      <c r="AC5616" s="77">
        <v>53.15</v>
      </c>
      <c r="AD5616" s="77">
        <v>51.01</v>
      </c>
      <c r="AH5616" s="77">
        <f>IF(AND(M5616&lt;Variables!$G$6,M5616&gt;Variables!$G$5),0,1)</f>
        <v>1</v>
      </c>
      <c r="AI5616" s="77">
        <f t="shared" si="176"/>
        <v>0</v>
      </c>
      <c r="AJ5616" s="77">
        <f>IF(I5616&gt;Variables!$G$7,0,1)</f>
        <v>1</v>
      </c>
      <c r="AK5616" s="77">
        <f>IF(F5616&gt;Variables!$G$8,0,1)</f>
        <v>0</v>
      </c>
      <c r="AL5616" s="77">
        <f>IF(G5616&gt;Variables!$G$9,0,1)</f>
        <v>0</v>
      </c>
      <c r="AM5616" s="77">
        <f>IF(AND(K5616&gt;Variables!$G$10,K5616&lt;Variables!$G$11),0,1)</f>
        <v>1</v>
      </c>
      <c r="AN5616" s="77">
        <f>IF(H5616&lt;Variables!$G$13,1,0)</f>
        <v>0</v>
      </c>
      <c r="AO5616" s="77">
        <f>IF(R5616&lt;Variables!$G$12,0,1)</f>
        <v>1</v>
      </c>
      <c r="AP5616" s="78">
        <f t="shared" si="177"/>
        <v>0</v>
      </c>
      <c r="AQ5616" s="77">
        <f>IF(V5616&lt;Variables!$G$15,1,0)</f>
        <v>1</v>
      </c>
      <c r="AR5616" s="77">
        <v>0</v>
      </c>
      <c r="AS5616" s="77">
        <v>0</v>
      </c>
      <c r="AT5616" s="77">
        <v>1</v>
      </c>
      <c r="AU5616" s="77">
        <v>0</v>
      </c>
      <c r="BA5616" s="77">
        <v>-2.25</v>
      </c>
    </row>
    <row r="5617" spans="3:53" x14ac:dyDescent="0.25">
      <c r="C5617" s="77" t="s">
        <v>702</v>
      </c>
      <c r="D5617" s="77" t="s">
        <v>436</v>
      </c>
      <c r="E5617" s="77">
        <v>5.21</v>
      </c>
      <c r="F5617" s="77">
        <v>22.54</v>
      </c>
      <c r="G5617" s="77">
        <v>16.61</v>
      </c>
      <c r="H5617" s="77">
        <v>41.82</v>
      </c>
      <c r="I5617" s="77">
        <v>0.51100000000000001</v>
      </c>
      <c r="J5617" s="77" t="s">
        <v>75</v>
      </c>
      <c r="K5617" s="77">
        <v>62.34</v>
      </c>
      <c r="L5617" s="77">
        <v>5.0487799999999989</v>
      </c>
      <c r="M5617" s="77">
        <v>2.7812659692044548</v>
      </c>
      <c r="N5617" s="77">
        <v>4.7824460000000002</v>
      </c>
      <c r="O5617" s="77">
        <v>8.5051456932289327</v>
      </c>
      <c r="P5617" s="77">
        <v>3290000</v>
      </c>
      <c r="Q5617" s="77">
        <v>1680000</v>
      </c>
      <c r="R5617" s="77">
        <v>1.96</v>
      </c>
      <c r="S5617" s="77">
        <v>35.929000000000002</v>
      </c>
      <c r="T5617" s="77">
        <v>8.7160000000000011</v>
      </c>
      <c r="U5617" s="77">
        <v>20.245200000000001</v>
      </c>
      <c r="V5617" s="77">
        <v>2.3234109506914531</v>
      </c>
      <c r="AC5617" s="77">
        <v>6.45</v>
      </c>
      <c r="AD5617" s="77">
        <v>5</v>
      </c>
      <c r="AH5617" s="77">
        <f>IF(AND(M5617&lt;Variables!$G$6,M5617&gt;Variables!$G$5),0,1)</f>
        <v>1</v>
      </c>
      <c r="AI5617" s="77">
        <f t="shared" si="176"/>
        <v>0</v>
      </c>
      <c r="AJ5617" s="77">
        <f>IF(I5617&gt;Variables!$G$7,0,1)</f>
        <v>1</v>
      </c>
      <c r="AK5617" s="77">
        <f>IF(F5617&gt;Variables!$G$8,0,1)</f>
        <v>0</v>
      </c>
      <c r="AL5617" s="77">
        <f>IF(G5617&gt;Variables!$G$9,0,1)</f>
        <v>0</v>
      </c>
      <c r="AM5617" s="77">
        <f>IF(AND(K5617&gt;Variables!$G$10,K5617&lt;Variables!$G$11),0,1)</f>
        <v>0</v>
      </c>
      <c r="AN5617" s="77">
        <f>IF(H5617&lt;Variables!$G$13,1,0)</f>
        <v>1</v>
      </c>
      <c r="AO5617" s="77">
        <f>IF(R5617&lt;Variables!$G$12,0,1)</f>
        <v>0</v>
      </c>
      <c r="AP5617" s="78">
        <f t="shared" si="177"/>
        <v>1</v>
      </c>
      <c r="AQ5617" s="77">
        <f>IF(V5617&lt;Variables!$G$15,1,0)</f>
        <v>1</v>
      </c>
      <c r="AR5617" s="77">
        <v>1</v>
      </c>
      <c r="AS5617" s="77">
        <v>0</v>
      </c>
      <c r="AT5617" s="77">
        <v>0</v>
      </c>
      <c r="AU5617" s="77">
        <v>0</v>
      </c>
      <c r="BA5617" s="77">
        <v>2</v>
      </c>
    </row>
    <row r="5618" spans="3:53" x14ac:dyDescent="0.25">
      <c r="C5618" s="77" t="s">
        <v>702</v>
      </c>
      <c r="D5618" s="77" t="s">
        <v>680</v>
      </c>
      <c r="E5618" s="77">
        <v>90.04</v>
      </c>
      <c r="F5618" s="77">
        <v>9.1999999999999993</v>
      </c>
      <c r="G5618" s="77">
        <v>8.33</v>
      </c>
      <c r="H5618" s="77">
        <v>2420</v>
      </c>
      <c r="I5618" s="77">
        <v>-12.981</v>
      </c>
      <c r="J5618" s="77" t="s">
        <v>75</v>
      </c>
      <c r="K5618" s="77">
        <v>73.66</v>
      </c>
      <c r="L5618" s="77">
        <v>88.799578947368431</v>
      </c>
      <c r="M5618" s="77">
        <v>1.013992479812603</v>
      </c>
      <c r="N5618" s="77">
        <v>87.850967346938774</v>
      </c>
      <c r="O5618" s="77">
        <v>2.104737954403026</v>
      </c>
      <c r="P5618" s="77">
        <v>554961</v>
      </c>
      <c r="Q5618" s="77">
        <v>941480</v>
      </c>
      <c r="R5618" s="77">
        <v>0.59</v>
      </c>
      <c r="S5618" s="77">
        <v>35.929000000000002</v>
      </c>
      <c r="T5618" s="77">
        <v>8.7160000000000011</v>
      </c>
      <c r="U5618" s="77">
        <v>20.245200000000001</v>
      </c>
      <c r="V5618" s="77">
        <v>2.516467608259878</v>
      </c>
      <c r="AC5618" s="77">
        <v>91.65</v>
      </c>
      <c r="AD5618" s="77">
        <v>89.1267</v>
      </c>
      <c r="AH5618" s="77">
        <f>IF(AND(M5618&lt;Variables!$G$6,M5618&gt;Variables!$G$5),0,1)</f>
        <v>1</v>
      </c>
      <c r="AI5618" s="77">
        <f t="shared" ref="AI5618:AI5681" si="178">IF(L5618&gt;N5618,0,1)</f>
        <v>0</v>
      </c>
      <c r="AJ5618" s="77">
        <f>IF(I5618&gt;Variables!$G$7,0,1)</f>
        <v>1</v>
      </c>
      <c r="AK5618" s="77">
        <f>IF(F5618&gt;Variables!$G$8,0,1)</f>
        <v>0</v>
      </c>
      <c r="AL5618" s="77">
        <f>IF(G5618&gt;Variables!$G$9,0,1)</f>
        <v>1</v>
      </c>
      <c r="AM5618" s="77">
        <f>IF(AND(K5618&gt;Variables!$G$10,K5618&lt;Variables!$G$11),0,1)</f>
        <v>1</v>
      </c>
      <c r="AN5618" s="77">
        <f>IF(H5618&lt;Variables!$G$13,1,0)</f>
        <v>0</v>
      </c>
      <c r="AO5618" s="77">
        <f>IF(R5618&lt;Variables!$G$12,0,1)</f>
        <v>0</v>
      </c>
      <c r="AP5618" s="78">
        <f t="shared" ref="AP5618:AP5681" si="179">IF(J5618="Pass", 0,1)</f>
        <v>1</v>
      </c>
      <c r="AQ5618" s="77">
        <f>IF(V5618&lt;Variables!$G$15,1,0)</f>
        <v>1</v>
      </c>
      <c r="AR5618" s="77">
        <v>1</v>
      </c>
      <c r="AS5618" s="77">
        <v>0</v>
      </c>
      <c r="AT5618" s="77">
        <v>0</v>
      </c>
      <c r="AU5618" s="77">
        <v>0</v>
      </c>
      <c r="BA5618" s="77">
        <v>1.35</v>
      </c>
    </row>
    <row r="5619" spans="3:53" x14ac:dyDescent="0.25">
      <c r="C5619" s="77" t="s">
        <v>702</v>
      </c>
      <c r="D5619" s="77" t="s">
        <v>129</v>
      </c>
      <c r="E5619" s="77">
        <v>59.1</v>
      </c>
      <c r="F5619" s="77">
        <v>8.34</v>
      </c>
      <c r="G5619" s="77">
        <v>6.84</v>
      </c>
      <c r="H5619" s="77">
        <v>28450</v>
      </c>
      <c r="I5619" s="77">
        <v>934082.12699999998</v>
      </c>
      <c r="J5619" s="77" t="s">
        <v>75</v>
      </c>
      <c r="K5619" s="77">
        <v>69.02</v>
      </c>
      <c r="L5619" s="77">
        <v>58.297780000000003</v>
      </c>
      <c r="M5619" s="77">
        <v>0.98154681018727363</v>
      </c>
      <c r="N5619" s="77">
        <v>57.719313999999997</v>
      </c>
      <c r="O5619" s="77">
        <v>1.9935891822969229</v>
      </c>
      <c r="P5619" s="77">
        <v>49256000</v>
      </c>
      <c r="Q5619" s="77">
        <v>155082000</v>
      </c>
      <c r="R5619" s="77">
        <v>0.32</v>
      </c>
      <c r="S5619" s="77">
        <v>35.929000000000002</v>
      </c>
      <c r="T5619" s="77">
        <v>8.7160000000000011</v>
      </c>
      <c r="U5619" s="77">
        <v>20.245200000000001</v>
      </c>
      <c r="V5619" s="77">
        <v>2.4846108522227781</v>
      </c>
      <c r="AC5619" s="77">
        <v>59.36</v>
      </c>
      <c r="AD5619" s="77">
        <v>56.76</v>
      </c>
      <c r="AH5619" s="77">
        <f>IF(AND(M5619&lt;Variables!$G$6,M5619&gt;Variables!$G$5),0,1)</f>
        <v>1</v>
      </c>
      <c r="AI5619" s="77">
        <f t="shared" si="178"/>
        <v>0</v>
      </c>
      <c r="AJ5619" s="77">
        <f>IF(I5619&gt;Variables!$G$7,0,1)</f>
        <v>0</v>
      </c>
      <c r="AK5619" s="77">
        <f>IF(F5619&gt;Variables!$G$8,0,1)</f>
        <v>1</v>
      </c>
      <c r="AL5619" s="77">
        <f>IF(G5619&gt;Variables!$G$9,0,1)</f>
        <v>1</v>
      </c>
      <c r="AM5619" s="77">
        <f>IF(AND(K5619&gt;Variables!$G$10,K5619&lt;Variables!$G$11),0,1)</f>
        <v>0</v>
      </c>
      <c r="AN5619" s="77">
        <f>IF(H5619&lt;Variables!$G$13,1,0)</f>
        <v>0</v>
      </c>
      <c r="AO5619" s="77">
        <f>IF(R5619&lt;Variables!$G$12,0,1)</f>
        <v>0</v>
      </c>
      <c r="AP5619" s="78">
        <f t="shared" si="179"/>
        <v>1</v>
      </c>
      <c r="AQ5619" s="77">
        <f>IF(V5619&lt;Variables!$G$15,1,0)</f>
        <v>1</v>
      </c>
      <c r="AR5619" s="77">
        <v>0</v>
      </c>
      <c r="AS5619" s="77">
        <v>0</v>
      </c>
      <c r="AT5619" s="77">
        <v>1</v>
      </c>
      <c r="AU5619" s="77">
        <v>0</v>
      </c>
      <c r="BA5619" s="77">
        <v>-1.26</v>
      </c>
    </row>
    <row r="5620" spans="3:53" x14ac:dyDescent="0.25">
      <c r="C5620" s="77" t="s">
        <v>702</v>
      </c>
      <c r="D5620" s="77" t="s">
        <v>575</v>
      </c>
      <c r="E5620" s="77">
        <v>47.22</v>
      </c>
      <c r="F5620" s="77">
        <v>8.27</v>
      </c>
      <c r="G5620" s="77">
        <v>6.21</v>
      </c>
      <c r="H5620" s="77">
        <v>2630</v>
      </c>
      <c r="I5620" s="77">
        <v>-16.774000000000001</v>
      </c>
      <c r="J5620" s="77" t="s">
        <v>75</v>
      </c>
      <c r="K5620" s="77">
        <v>68.180000000000007</v>
      </c>
      <c r="L5620" s="77">
        <v>46.720789999999987</v>
      </c>
      <c r="M5620" s="77">
        <v>0.61901778630028348</v>
      </c>
      <c r="N5620" s="77">
        <v>46.54335600000001</v>
      </c>
      <c r="O5620" s="77">
        <v>1.0026006719412071</v>
      </c>
      <c r="P5620" s="77">
        <v>1049000</v>
      </c>
      <c r="Q5620" s="77">
        <v>1620000</v>
      </c>
      <c r="R5620" s="77">
        <v>0.65</v>
      </c>
      <c r="S5620" s="77">
        <v>35.929000000000002</v>
      </c>
      <c r="T5620" s="77">
        <v>8.7160000000000011</v>
      </c>
      <c r="U5620" s="77">
        <v>20.245200000000001</v>
      </c>
      <c r="V5620" s="77">
        <v>2.5067495267471278</v>
      </c>
      <c r="AC5620" s="77">
        <v>48.879899999999999</v>
      </c>
      <c r="AD5620" s="77">
        <v>46.9</v>
      </c>
      <c r="AH5620" s="77">
        <f>IF(AND(M5620&lt;Variables!$G$6,M5620&gt;Variables!$G$5),0,1)</f>
        <v>1</v>
      </c>
      <c r="AI5620" s="77">
        <f t="shared" si="178"/>
        <v>0</v>
      </c>
      <c r="AJ5620" s="77">
        <f>IF(I5620&gt;Variables!$G$7,0,1)</f>
        <v>1</v>
      </c>
      <c r="AK5620" s="77">
        <f>IF(F5620&gt;Variables!$G$8,0,1)</f>
        <v>1</v>
      </c>
      <c r="AL5620" s="77">
        <f>IF(G5620&gt;Variables!$G$9,0,1)</f>
        <v>1</v>
      </c>
      <c r="AM5620" s="77">
        <f>IF(AND(K5620&gt;Variables!$G$10,K5620&lt;Variables!$G$11),0,1)</f>
        <v>0</v>
      </c>
      <c r="AN5620" s="77">
        <f>IF(H5620&lt;Variables!$G$13,1,0)</f>
        <v>0</v>
      </c>
      <c r="AO5620" s="77">
        <f>IF(R5620&lt;Variables!$G$12,0,1)</f>
        <v>0</v>
      </c>
      <c r="AP5620" s="78">
        <f t="shared" si="179"/>
        <v>1</v>
      </c>
      <c r="AQ5620" s="77">
        <f>IF(V5620&lt;Variables!$G$15,1,0)</f>
        <v>1</v>
      </c>
      <c r="AR5620" s="77">
        <v>0</v>
      </c>
      <c r="AS5620" s="77">
        <v>1</v>
      </c>
      <c r="AT5620" s="77">
        <v>0</v>
      </c>
      <c r="AU5620" s="77">
        <v>0</v>
      </c>
      <c r="BA5620" s="77">
        <v>1.1100000000000001</v>
      </c>
    </row>
    <row r="5621" spans="3:53" x14ac:dyDescent="0.25">
      <c r="C5621" s="77" t="s">
        <v>702</v>
      </c>
      <c r="D5621" s="77" t="s">
        <v>196</v>
      </c>
      <c r="E5621" s="77">
        <v>50.89</v>
      </c>
      <c r="F5621" s="77">
        <v>8.26</v>
      </c>
      <c r="G5621" s="77">
        <v>7.43</v>
      </c>
      <c r="H5621" s="77">
        <v>2160</v>
      </c>
      <c r="I5621" s="77">
        <v>1580.2909999999999</v>
      </c>
      <c r="J5621" s="77" t="s">
        <v>75</v>
      </c>
      <c r="K5621" s="77">
        <v>48.08</v>
      </c>
      <c r="L5621" s="77">
        <v>50.930790000000002</v>
      </c>
      <c r="M5621" s="77">
        <v>-0.39424089043190752</v>
      </c>
      <c r="N5621" s="77">
        <v>50.720526086956518</v>
      </c>
      <c r="O5621" s="77">
        <v>1.8678656895704471E-2</v>
      </c>
      <c r="P5621" s="77">
        <v>145108</v>
      </c>
      <c r="Q5621" s="77">
        <v>438877</v>
      </c>
      <c r="R5621" s="77">
        <v>0.33</v>
      </c>
      <c r="S5621" s="77">
        <v>35.929000000000002</v>
      </c>
      <c r="T5621" s="77">
        <v>8.7160000000000011</v>
      </c>
      <c r="U5621" s="77">
        <v>20.245200000000001</v>
      </c>
      <c r="V5621" s="77">
        <v>2.3551730131834199</v>
      </c>
      <c r="AC5621" s="77">
        <v>51.086799999999997</v>
      </c>
      <c r="AD5621" s="77">
        <v>48.58</v>
      </c>
      <c r="AH5621" s="77">
        <f>IF(AND(M5621&lt;Variables!$G$6,M5621&gt;Variables!$G$5),0,1)</f>
        <v>1</v>
      </c>
      <c r="AI5621" s="77">
        <f t="shared" si="178"/>
        <v>0</v>
      </c>
      <c r="AJ5621" s="77">
        <f>IF(I5621&gt;Variables!$G$7,0,1)</f>
        <v>0</v>
      </c>
      <c r="AK5621" s="77">
        <f>IF(F5621&gt;Variables!$G$8,0,1)</f>
        <v>1</v>
      </c>
      <c r="AL5621" s="77">
        <f>IF(G5621&gt;Variables!$G$9,0,1)</f>
        <v>1</v>
      </c>
      <c r="AM5621" s="77">
        <f>IF(AND(K5621&gt;Variables!$G$10,K5621&lt;Variables!$G$11),0,1)</f>
        <v>1</v>
      </c>
      <c r="AN5621" s="77">
        <f>IF(H5621&lt;Variables!$G$13,1,0)</f>
        <v>0</v>
      </c>
      <c r="AO5621" s="77">
        <f>IF(R5621&lt;Variables!$G$12,0,1)</f>
        <v>0</v>
      </c>
      <c r="AP5621" s="78">
        <f t="shared" si="179"/>
        <v>1</v>
      </c>
      <c r="AQ5621" s="77">
        <f>IF(V5621&lt;Variables!$G$15,1,0)</f>
        <v>1</v>
      </c>
      <c r="AR5621" s="77">
        <v>0</v>
      </c>
      <c r="AS5621" s="77">
        <v>0</v>
      </c>
      <c r="AT5621" s="77">
        <v>1</v>
      </c>
      <c r="AU5621" s="77">
        <v>0</v>
      </c>
      <c r="BA5621" s="77">
        <v>-1.24</v>
      </c>
    </row>
    <row r="5622" spans="3:53" x14ac:dyDescent="0.25">
      <c r="C5622" s="77" t="s">
        <v>702</v>
      </c>
      <c r="D5622" s="77" t="s">
        <v>78</v>
      </c>
      <c r="E5622" s="77">
        <v>128.13999999999999</v>
      </c>
      <c r="F5622" s="77">
        <v>42.97</v>
      </c>
      <c r="G5622" s="77">
        <v>-9.25</v>
      </c>
      <c r="H5622" s="77">
        <v>5920</v>
      </c>
      <c r="I5622" s="77">
        <v>7.3040000000000003</v>
      </c>
      <c r="J5622" s="77" t="s">
        <v>74</v>
      </c>
      <c r="K5622" s="77">
        <v>60.82</v>
      </c>
      <c r="L5622" s="77">
        <v>125.704785</v>
      </c>
      <c r="M5622" s="77">
        <v>1.181510314026639</v>
      </c>
      <c r="N5622" s="77">
        <v>124.368058</v>
      </c>
      <c r="O5622" s="77">
        <v>2.2690247362389409</v>
      </c>
      <c r="P5622" s="77">
        <v>12328000</v>
      </c>
      <c r="Q5622" s="77">
        <v>1288000</v>
      </c>
      <c r="R5622" s="77">
        <v>9.57</v>
      </c>
      <c r="S5622" s="77">
        <v>35.929000000000002</v>
      </c>
      <c r="T5622" s="77">
        <v>8.7160000000000011</v>
      </c>
      <c r="U5622" s="77">
        <v>20.245200000000001</v>
      </c>
      <c r="V5622" s="77">
        <v>2.4114559085009519</v>
      </c>
      <c r="AC5622" s="77">
        <v>139.44999999999999</v>
      </c>
      <c r="AD5622" s="77">
        <v>126.98</v>
      </c>
      <c r="AH5622" s="77">
        <f>IF(AND(M5622&lt;Variables!$G$6,M5622&gt;Variables!$G$5),0,1)</f>
        <v>1</v>
      </c>
      <c r="AI5622" s="77">
        <f t="shared" si="178"/>
        <v>0</v>
      </c>
      <c r="AJ5622" s="77">
        <f>IF(I5622&gt;Variables!$G$7,0,1)</f>
        <v>1</v>
      </c>
      <c r="AK5622" s="77">
        <f>IF(F5622&gt;Variables!$G$8,0,1)</f>
        <v>0</v>
      </c>
      <c r="AL5622" s="77">
        <f>IF(G5622&gt;Variables!$G$9,0,1)</f>
        <v>1</v>
      </c>
      <c r="AM5622" s="77">
        <f>IF(AND(K5622&gt;Variables!$G$10,K5622&lt;Variables!$G$11),0,1)</f>
        <v>1</v>
      </c>
      <c r="AN5622" s="77">
        <f>IF(H5622&lt;Variables!$G$13,1,0)</f>
        <v>0</v>
      </c>
      <c r="AO5622" s="77">
        <f>IF(R5622&lt;Variables!$G$12,0,1)</f>
        <v>1</v>
      </c>
      <c r="AP5622" s="78">
        <f t="shared" si="179"/>
        <v>0</v>
      </c>
      <c r="AQ5622" s="77">
        <f>IF(V5622&lt;Variables!$G$15,1,0)</f>
        <v>1</v>
      </c>
      <c r="AR5622" s="77">
        <v>1</v>
      </c>
      <c r="AS5622" s="77">
        <v>0</v>
      </c>
      <c r="AT5622" s="77">
        <v>0</v>
      </c>
      <c r="AU5622" s="77">
        <v>0</v>
      </c>
      <c r="BA5622" s="77">
        <v>2</v>
      </c>
    </row>
    <row r="5623" spans="3:53" x14ac:dyDescent="0.25">
      <c r="C5623" s="77" t="s">
        <v>702</v>
      </c>
      <c r="D5623" s="77" t="s">
        <v>662</v>
      </c>
      <c r="E5623" s="77">
        <v>8.91</v>
      </c>
      <c r="F5623" s="77">
        <v>27.48</v>
      </c>
      <c r="G5623" s="77">
        <v>4.5999999999999996</v>
      </c>
      <c r="H5623" s="77">
        <v>583.41</v>
      </c>
      <c r="I5623" s="77">
        <v>25.004000000000001</v>
      </c>
      <c r="J5623" s="77" t="s">
        <v>74</v>
      </c>
      <c r="K5623" s="77">
        <v>63.28</v>
      </c>
      <c r="L5623" s="77">
        <v>8.8292000000000002</v>
      </c>
      <c r="M5623" s="77">
        <v>0.46210302179131812</v>
      </c>
      <c r="N5623" s="77">
        <v>8.7424700000000009</v>
      </c>
      <c r="O5623" s="77">
        <v>1.458741065168063</v>
      </c>
      <c r="P5623" s="77">
        <v>4630000</v>
      </c>
      <c r="Q5623" s="77">
        <v>659720</v>
      </c>
      <c r="R5623" s="77">
        <v>7.02</v>
      </c>
      <c r="S5623" s="77">
        <v>35.929000000000002</v>
      </c>
      <c r="T5623" s="77">
        <v>8.7160000000000011</v>
      </c>
      <c r="U5623" s="77">
        <v>20.245200000000001</v>
      </c>
      <c r="V5623" s="77">
        <v>2.4748432505957512</v>
      </c>
      <c r="AC5623" s="77">
        <v>8.9700000000000006</v>
      </c>
      <c r="AD5623" s="77">
        <v>8.7899999999999991</v>
      </c>
      <c r="AH5623" s="77">
        <f>IF(AND(M5623&lt;Variables!$G$6,M5623&gt;Variables!$G$5),0,1)</f>
        <v>1</v>
      </c>
      <c r="AI5623" s="77">
        <f t="shared" si="178"/>
        <v>0</v>
      </c>
      <c r="AJ5623" s="77">
        <f>IF(I5623&gt;Variables!$G$7,0,1)</f>
        <v>1</v>
      </c>
      <c r="AK5623" s="77">
        <f>IF(F5623&gt;Variables!$G$8,0,1)</f>
        <v>0</v>
      </c>
      <c r="AL5623" s="77">
        <f>IF(G5623&gt;Variables!$G$9,0,1)</f>
        <v>1</v>
      </c>
      <c r="AM5623" s="77">
        <f>IF(AND(K5623&gt;Variables!$G$10,K5623&lt;Variables!$G$11),0,1)</f>
        <v>0</v>
      </c>
      <c r="AN5623" s="77">
        <f>IF(H5623&lt;Variables!$G$13,1,0)</f>
        <v>1</v>
      </c>
      <c r="AO5623" s="77">
        <f>IF(R5623&lt;Variables!$G$12,0,1)</f>
        <v>1</v>
      </c>
      <c r="AP5623" s="78">
        <f t="shared" si="179"/>
        <v>0</v>
      </c>
      <c r="AQ5623" s="77">
        <f>IF(V5623&lt;Variables!$G$15,1,0)</f>
        <v>1</v>
      </c>
      <c r="AR5623" s="77">
        <v>0</v>
      </c>
      <c r="AS5623" s="77">
        <v>0</v>
      </c>
      <c r="AT5623" s="77">
        <v>0</v>
      </c>
      <c r="AU5623" s="77">
        <v>1</v>
      </c>
      <c r="BA5623" s="77">
        <v>-0.73</v>
      </c>
    </row>
    <row r="5624" spans="3:53" x14ac:dyDescent="0.25">
      <c r="C5624" s="77" t="s">
        <v>702</v>
      </c>
      <c r="D5624" s="77" t="s">
        <v>581</v>
      </c>
      <c r="E5624" s="77">
        <v>106.8</v>
      </c>
      <c r="F5624" s="77">
        <v>13.35</v>
      </c>
      <c r="G5624" s="77">
        <v>-3.73</v>
      </c>
      <c r="H5624" s="77">
        <v>5880</v>
      </c>
      <c r="I5624" s="77">
        <v>43.262</v>
      </c>
      <c r="J5624" s="77" t="s">
        <v>74</v>
      </c>
      <c r="K5624" s="77">
        <v>53.31</v>
      </c>
      <c r="L5624" s="77">
        <v>106.22633</v>
      </c>
      <c r="M5624" s="77">
        <v>0.14466281570679421</v>
      </c>
      <c r="N5624" s="77">
        <v>106.174632</v>
      </c>
      <c r="O5624" s="77">
        <v>0.19342473445068581</v>
      </c>
      <c r="P5624" s="77">
        <v>1755000</v>
      </c>
      <c r="Q5624" s="77">
        <v>826738</v>
      </c>
      <c r="R5624" s="77">
        <v>2.12</v>
      </c>
      <c r="S5624" s="77">
        <v>35.929000000000002</v>
      </c>
      <c r="T5624" s="77">
        <v>8.7160000000000011</v>
      </c>
      <c r="U5624" s="77">
        <v>20.245200000000001</v>
      </c>
      <c r="V5624" s="77">
        <v>2.3961474944306942</v>
      </c>
      <c r="AC5624" s="77">
        <v>110</v>
      </c>
      <c r="AD5624" s="77">
        <v>105.8129</v>
      </c>
      <c r="AH5624" s="77">
        <f>IF(AND(M5624&lt;Variables!$G$6,M5624&gt;Variables!$G$5),0,1)</f>
        <v>1</v>
      </c>
      <c r="AI5624" s="77">
        <f t="shared" si="178"/>
        <v>0</v>
      </c>
      <c r="AJ5624" s="77">
        <f>IF(I5624&gt;Variables!$G$7,0,1)</f>
        <v>1</v>
      </c>
      <c r="AK5624" s="77">
        <f>IF(F5624&gt;Variables!$G$8,0,1)</f>
        <v>0</v>
      </c>
      <c r="AL5624" s="77">
        <f>IF(G5624&gt;Variables!$G$9,0,1)</f>
        <v>1</v>
      </c>
      <c r="AM5624" s="77">
        <f>IF(AND(K5624&gt;Variables!$G$10,K5624&lt;Variables!$G$11),0,1)</f>
        <v>1</v>
      </c>
      <c r="AN5624" s="77">
        <f>IF(H5624&lt;Variables!$G$13,1,0)</f>
        <v>0</v>
      </c>
      <c r="AO5624" s="77">
        <f>IF(R5624&lt;Variables!$G$12,0,1)</f>
        <v>0</v>
      </c>
      <c r="AP5624" s="78">
        <f t="shared" si="179"/>
        <v>0</v>
      </c>
      <c r="AQ5624" s="77">
        <f>IF(V5624&lt;Variables!$G$15,1,0)</f>
        <v>1</v>
      </c>
      <c r="AR5624" s="77">
        <v>1</v>
      </c>
      <c r="AS5624" s="77">
        <v>0</v>
      </c>
      <c r="AT5624" s="77">
        <v>0</v>
      </c>
      <c r="AU5624" s="77">
        <v>0</v>
      </c>
      <c r="BA5624" s="77">
        <v>0.86</v>
      </c>
    </row>
    <row r="5625" spans="3:53" x14ac:dyDescent="0.25">
      <c r="C5625" s="77" t="s">
        <v>702</v>
      </c>
      <c r="D5625" s="77" t="s">
        <v>280</v>
      </c>
      <c r="E5625" s="77">
        <v>44.9</v>
      </c>
      <c r="F5625" s="77">
        <v>27.37</v>
      </c>
      <c r="G5625" s="77">
        <v>6.7</v>
      </c>
      <c r="H5625" s="77">
        <v>1590</v>
      </c>
      <c r="I5625" s="77">
        <v>-99999</v>
      </c>
      <c r="J5625" s="77" t="s">
        <v>75</v>
      </c>
      <c r="K5625" s="77">
        <v>38.94</v>
      </c>
      <c r="L5625" s="77">
        <v>45.429342857142849</v>
      </c>
      <c r="M5625" s="77">
        <v>-1.4513590020798151</v>
      </c>
      <c r="N5625" s="77">
        <v>46.415932558139531</v>
      </c>
      <c r="O5625" s="77">
        <v>-3.5460508222642519</v>
      </c>
      <c r="P5625" s="77">
        <v>770050</v>
      </c>
      <c r="S5625" s="77">
        <v>35.929000000000002</v>
      </c>
      <c r="T5625" s="77">
        <v>8.7160000000000011</v>
      </c>
      <c r="U5625" s="77">
        <v>20.245200000000001</v>
      </c>
      <c r="V5625" s="77">
        <v>2.2437954697881231</v>
      </c>
      <c r="AC5625" s="77">
        <v>45.58</v>
      </c>
      <c r="AD5625" s="77">
        <v>42.77</v>
      </c>
      <c r="AH5625" s="77">
        <f>IF(AND(M5625&lt;Variables!$G$6,M5625&gt;Variables!$G$5),0,1)</f>
        <v>0</v>
      </c>
      <c r="AI5625" s="77">
        <f t="shared" si="178"/>
        <v>1</v>
      </c>
      <c r="AJ5625" s="77">
        <f>IF(I5625&gt;Variables!$G$7,0,1)</f>
        <v>1</v>
      </c>
      <c r="AK5625" s="77">
        <f>IF(F5625&gt;Variables!$G$8,0,1)</f>
        <v>0</v>
      </c>
      <c r="AL5625" s="77">
        <f>IF(G5625&gt;Variables!$G$9,0,1)</f>
        <v>1</v>
      </c>
      <c r="AM5625" s="77">
        <f>IF(AND(K5625&gt;Variables!$G$10,K5625&lt;Variables!$G$11),0,1)</f>
        <v>1</v>
      </c>
      <c r="AN5625" s="77">
        <f>IF(H5625&lt;Variables!$G$13,1,0)</f>
        <v>0</v>
      </c>
      <c r="AO5625" s="77">
        <f>IF(R5625&lt;Variables!$G$12,0,1)</f>
        <v>0</v>
      </c>
      <c r="AP5625" s="78">
        <f t="shared" si="179"/>
        <v>1</v>
      </c>
      <c r="AQ5625" s="77">
        <f>IF(V5625&lt;Variables!$G$15,1,0)</f>
        <v>1</v>
      </c>
      <c r="AR5625" s="77">
        <v>0</v>
      </c>
      <c r="AS5625" s="77">
        <v>0</v>
      </c>
      <c r="AT5625" s="77">
        <v>1</v>
      </c>
      <c r="AU5625" s="77">
        <v>0</v>
      </c>
      <c r="BA5625" s="77">
        <v>-2.25</v>
      </c>
    </row>
    <row r="5626" spans="3:53" x14ac:dyDescent="0.25">
      <c r="C5626" s="77" t="s">
        <v>702</v>
      </c>
      <c r="D5626" s="77" t="s">
        <v>649</v>
      </c>
      <c r="E5626" s="77">
        <v>66.39</v>
      </c>
      <c r="F5626" s="77">
        <v>13.11</v>
      </c>
      <c r="G5626" s="77">
        <v>9.82</v>
      </c>
      <c r="H5626" s="77">
        <v>4150</v>
      </c>
      <c r="I5626" s="77">
        <v>-7.1740000000000004</v>
      </c>
      <c r="J5626" s="77" t="s">
        <v>74</v>
      </c>
      <c r="K5626" s="77">
        <v>48.63</v>
      </c>
      <c r="L5626" s="77">
        <v>66.378424999999979</v>
      </c>
      <c r="M5626" s="77">
        <v>-0.73431239141328453</v>
      </c>
      <c r="N5626" s="77">
        <v>65.575587999999996</v>
      </c>
      <c r="O5626" s="77">
        <v>0.48098996840105979</v>
      </c>
      <c r="P5626" s="77">
        <v>3072000</v>
      </c>
      <c r="Q5626" s="77">
        <v>2787000</v>
      </c>
      <c r="R5626" s="77">
        <v>1.1000000000000001</v>
      </c>
      <c r="S5626" s="77">
        <v>35.929000000000002</v>
      </c>
      <c r="T5626" s="77">
        <v>8.7160000000000011</v>
      </c>
      <c r="U5626" s="77">
        <v>20.245200000000001</v>
      </c>
      <c r="V5626" s="77">
        <v>2.3689935711413752</v>
      </c>
      <c r="AC5626" s="77">
        <v>68.37</v>
      </c>
      <c r="AD5626" s="77">
        <v>65.180000000000007</v>
      </c>
      <c r="AH5626" s="77">
        <f>IF(AND(M5626&lt;Variables!$G$6,M5626&gt;Variables!$G$5),0,1)</f>
        <v>1</v>
      </c>
      <c r="AI5626" s="77">
        <f t="shared" si="178"/>
        <v>0</v>
      </c>
      <c r="AJ5626" s="77">
        <f>IF(I5626&gt;Variables!$G$7,0,1)</f>
        <v>1</v>
      </c>
      <c r="AK5626" s="77">
        <f>IF(F5626&gt;Variables!$G$8,0,1)</f>
        <v>0</v>
      </c>
      <c r="AL5626" s="77">
        <f>IF(G5626&gt;Variables!$G$9,0,1)</f>
        <v>1</v>
      </c>
      <c r="AM5626" s="77">
        <f>IF(AND(K5626&gt;Variables!$G$10,K5626&lt;Variables!$G$11),0,1)</f>
        <v>1</v>
      </c>
      <c r="AN5626" s="77">
        <f>IF(H5626&lt;Variables!$G$13,1,0)</f>
        <v>0</v>
      </c>
      <c r="AO5626" s="77">
        <f>IF(R5626&lt;Variables!$G$12,0,1)</f>
        <v>0</v>
      </c>
      <c r="AP5626" s="78">
        <f t="shared" si="179"/>
        <v>0</v>
      </c>
      <c r="AQ5626" s="77">
        <f>IF(V5626&lt;Variables!$G$15,1,0)</f>
        <v>1</v>
      </c>
      <c r="AR5626" s="77">
        <v>1</v>
      </c>
      <c r="AS5626" s="77">
        <v>0</v>
      </c>
      <c r="AT5626" s="77">
        <v>0</v>
      </c>
      <c r="AU5626" s="77">
        <v>0</v>
      </c>
      <c r="BA5626" s="77">
        <v>1.67</v>
      </c>
    </row>
    <row r="5627" spans="3:53" x14ac:dyDescent="0.25">
      <c r="C5627" s="77" t="s">
        <v>702</v>
      </c>
      <c r="D5627" s="77" t="s">
        <v>176</v>
      </c>
      <c r="E5627" s="77">
        <v>43.54</v>
      </c>
      <c r="F5627" s="77">
        <v>9.4</v>
      </c>
      <c r="G5627" s="77">
        <v>9.24</v>
      </c>
      <c r="H5627" s="77">
        <v>2140</v>
      </c>
      <c r="I5627" s="77">
        <v>12.026</v>
      </c>
      <c r="J5627" s="77" t="s">
        <v>74</v>
      </c>
      <c r="K5627" s="77">
        <v>55.77</v>
      </c>
      <c r="L5627" s="77">
        <v>43.391919999999992</v>
      </c>
      <c r="M5627" s="77">
        <v>0.16841845209894279</v>
      </c>
      <c r="N5627" s="77">
        <v>43.061515999999997</v>
      </c>
      <c r="O5627" s="77">
        <v>0.93699441515249682</v>
      </c>
      <c r="P5627" s="77">
        <v>1689000</v>
      </c>
      <c r="Q5627" s="77">
        <v>2594000</v>
      </c>
      <c r="R5627" s="77">
        <v>0.65</v>
      </c>
      <c r="S5627" s="77">
        <v>35.929000000000002</v>
      </c>
      <c r="T5627" s="77">
        <v>8.7160000000000011</v>
      </c>
      <c r="U5627" s="77">
        <v>20.245200000000001</v>
      </c>
      <c r="V5627" s="77">
        <v>2.419591835580079</v>
      </c>
      <c r="AC5627" s="77">
        <v>44.6</v>
      </c>
      <c r="AD5627" s="77">
        <v>42.82</v>
      </c>
      <c r="AH5627" s="77">
        <f>IF(AND(M5627&lt;Variables!$G$6,M5627&gt;Variables!$G$5),0,1)</f>
        <v>1</v>
      </c>
      <c r="AI5627" s="77">
        <f t="shared" si="178"/>
        <v>0</v>
      </c>
      <c r="AJ5627" s="77">
        <f>IF(I5627&gt;Variables!$G$7,0,1)</f>
        <v>1</v>
      </c>
      <c r="AK5627" s="77">
        <f>IF(F5627&gt;Variables!$G$8,0,1)</f>
        <v>0</v>
      </c>
      <c r="AL5627" s="77">
        <f>IF(G5627&gt;Variables!$G$9,0,1)</f>
        <v>1</v>
      </c>
      <c r="AM5627" s="77">
        <f>IF(AND(K5627&gt;Variables!$G$10,K5627&lt;Variables!$G$11),0,1)</f>
        <v>1</v>
      </c>
      <c r="AN5627" s="77">
        <f>IF(H5627&lt;Variables!$G$13,1,0)</f>
        <v>0</v>
      </c>
      <c r="AO5627" s="77">
        <f>IF(R5627&lt;Variables!$G$12,0,1)</f>
        <v>0</v>
      </c>
      <c r="AP5627" s="78">
        <f t="shared" si="179"/>
        <v>0</v>
      </c>
      <c r="AQ5627" s="77">
        <f>IF(V5627&lt;Variables!$G$15,1,0)</f>
        <v>1</v>
      </c>
      <c r="AR5627" s="77">
        <v>1</v>
      </c>
      <c r="AS5627" s="77">
        <v>0</v>
      </c>
      <c r="AT5627" s="77">
        <v>0</v>
      </c>
      <c r="AU5627" s="77">
        <v>0</v>
      </c>
      <c r="BA5627" s="77">
        <v>1.1299999999999999</v>
      </c>
    </row>
    <row r="5628" spans="3:53" x14ac:dyDescent="0.25">
      <c r="C5628" s="77" t="s">
        <v>702</v>
      </c>
      <c r="D5628" s="77" t="s">
        <v>667</v>
      </c>
      <c r="E5628" s="77">
        <v>86.26</v>
      </c>
      <c r="F5628" s="77">
        <v>78.38</v>
      </c>
      <c r="G5628" s="77">
        <v>0.65</v>
      </c>
      <c r="H5628" s="77">
        <v>-99999</v>
      </c>
      <c r="I5628" s="77">
        <v>7.5999999999999998E-2</v>
      </c>
      <c r="J5628" s="77" t="s">
        <v>74</v>
      </c>
      <c r="K5628" s="77">
        <v>79.38</v>
      </c>
      <c r="L5628" s="77">
        <v>85.710000000000008</v>
      </c>
      <c r="M5628" s="77">
        <v>0.1050052502625005</v>
      </c>
      <c r="N5628" s="77">
        <v>85.766237500000003</v>
      </c>
      <c r="O5628" s="77">
        <v>3.9365723604226653E-2</v>
      </c>
      <c r="P5628" s="77">
        <v>32573</v>
      </c>
      <c r="Q5628" s="77">
        <v>530</v>
      </c>
      <c r="R5628" s="77">
        <v>61.46</v>
      </c>
      <c r="S5628" s="77">
        <v>35.929000000000002</v>
      </c>
      <c r="T5628" s="77">
        <v>8.7160000000000011</v>
      </c>
      <c r="U5628" s="77">
        <v>20.245200000000001</v>
      </c>
      <c r="V5628" s="77">
        <v>2.6597370268113418</v>
      </c>
      <c r="AC5628" s="77">
        <v>86.5</v>
      </c>
      <c r="AD5628" s="77">
        <v>86</v>
      </c>
      <c r="AH5628" s="77">
        <f>IF(AND(M5628&lt;Variables!$G$6,M5628&gt;Variables!$G$5),0,1)</f>
        <v>1</v>
      </c>
      <c r="AI5628" s="77">
        <f t="shared" si="178"/>
        <v>1</v>
      </c>
      <c r="AJ5628" s="77">
        <f>IF(I5628&gt;Variables!$G$7,0,1)</f>
        <v>1</v>
      </c>
      <c r="AK5628" s="77">
        <f>IF(F5628&gt;Variables!$G$8,0,1)</f>
        <v>0</v>
      </c>
      <c r="AL5628" s="77">
        <f>IF(G5628&gt;Variables!$G$9,0,1)</f>
        <v>1</v>
      </c>
      <c r="AM5628" s="77">
        <f>IF(AND(K5628&gt;Variables!$G$10,K5628&lt;Variables!$G$11),0,1)</f>
        <v>1</v>
      </c>
      <c r="AN5628" s="77">
        <f>IF(H5628&lt;Variables!$G$13,1,0)</f>
        <v>1</v>
      </c>
      <c r="AO5628" s="77">
        <f>IF(R5628&lt;Variables!$G$12,0,1)</f>
        <v>1</v>
      </c>
      <c r="AP5628" s="78">
        <f t="shared" si="179"/>
        <v>0</v>
      </c>
      <c r="AQ5628" s="77">
        <f>IF(V5628&lt;Variables!$G$15,1,0)</f>
        <v>1</v>
      </c>
      <c r="AR5628" s="77">
        <v>0</v>
      </c>
      <c r="AS5628" s="77">
        <v>0</v>
      </c>
      <c r="AT5628" s="77">
        <v>0</v>
      </c>
      <c r="AU5628" s="77">
        <v>0</v>
      </c>
      <c r="BA5628" s="77">
        <v>0</v>
      </c>
    </row>
    <row r="5629" spans="3:53" x14ac:dyDescent="0.25">
      <c r="C5629" s="77" t="s">
        <v>702</v>
      </c>
      <c r="D5629" s="77" t="s">
        <v>659</v>
      </c>
      <c r="E5629" s="77">
        <v>44.27</v>
      </c>
      <c r="F5629" s="77">
        <v>9.0500000000000007</v>
      </c>
      <c r="G5629" s="77">
        <v>6.04</v>
      </c>
      <c r="H5629" s="77">
        <v>2320</v>
      </c>
      <c r="I5629" s="77">
        <v>-25.553000000000001</v>
      </c>
      <c r="J5629" s="77" t="s">
        <v>74</v>
      </c>
      <c r="K5629" s="77">
        <v>49.97</v>
      </c>
      <c r="L5629" s="77">
        <v>44.175094999999999</v>
      </c>
      <c r="M5629" s="77">
        <v>-0.28317992298602129</v>
      </c>
      <c r="N5629" s="77">
        <v>43.815458000000007</v>
      </c>
      <c r="O5629" s="77">
        <v>0.5352951006468778</v>
      </c>
      <c r="P5629" s="77">
        <v>1822000</v>
      </c>
      <c r="Q5629" s="77">
        <v>1694000</v>
      </c>
      <c r="R5629" s="77">
        <v>1.08</v>
      </c>
      <c r="S5629" s="77">
        <v>35.929000000000002</v>
      </c>
      <c r="T5629" s="77">
        <v>8.7160000000000011</v>
      </c>
      <c r="U5629" s="77">
        <v>20.245200000000001</v>
      </c>
      <c r="V5629" s="77">
        <v>2.374027343289109</v>
      </c>
      <c r="AC5629" s="77">
        <v>45.52</v>
      </c>
      <c r="AD5629" s="77">
        <v>43.664999999999999</v>
      </c>
      <c r="AH5629" s="77">
        <f>IF(AND(M5629&lt;Variables!$G$6,M5629&gt;Variables!$G$5),0,1)</f>
        <v>1</v>
      </c>
      <c r="AI5629" s="77">
        <f t="shared" si="178"/>
        <v>0</v>
      </c>
      <c r="AJ5629" s="77">
        <f>IF(I5629&gt;Variables!$G$7,0,1)</f>
        <v>1</v>
      </c>
      <c r="AK5629" s="77">
        <f>IF(F5629&gt;Variables!$G$8,0,1)</f>
        <v>0</v>
      </c>
      <c r="AL5629" s="77">
        <f>IF(G5629&gt;Variables!$G$9,0,1)</f>
        <v>1</v>
      </c>
      <c r="AM5629" s="77">
        <f>IF(AND(K5629&gt;Variables!$G$10,K5629&lt;Variables!$G$11),0,1)</f>
        <v>1</v>
      </c>
      <c r="AN5629" s="77">
        <f>IF(H5629&lt;Variables!$G$13,1,0)</f>
        <v>0</v>
      </c>
      <c r="AO5629" s="77">
        <f>IF(R5629&lt;Variables!$G$12,0,1)</f>
        <v>0</v>
      </c>
      <c r="AP5629" s="78">
        <f t="shared" si="179"/>
        <v>0</v>
      </c>
      <c r="AQ5629" s="77">
        <f>IF(V5629&lt;Variables!$G$15,1,0)</f>
        <v>1</v>
      </c>
      <c r="AR5629" s="77">
        <v>1</v>
      </c>
      <c r="AS5629" s="77">
        <v>0</v>
      </c>
      <c r="AT5629" s="77">
        <v>0</v>
      </c>
      <c r="AU5629" s="77">
        <v>0</v>
      </c>
      <c r="BA5629" s="77">
        <v>1.36</v>
      </c>
    </row>
    <row r="5630" spans="3:53" x14ac:dyDescent="0.25">
      <c r="C5630" s="77" t="s">
        <v>702</v>
      </c>
      <c r="D5630" s="77" t="s">
        <v>536</v>
      </c>
      <c r="E5630" s="77">
        <v>26.85</v>
      </c>
      <c r="F5630" s="77">
        <v>8.92</v>
      </c>
      <c r="G5630" s="77">
        <v>9.0500000000000007</v>
      </c>
      <c r="H5630" s="77">
        <v>2140</v>
      </c>
      <c r="I5630" s="77">
        <v>-19.103000000000002</v>
      </c>
      <c r="J5630" s="77" t="s">
        <v>74</v>
      </c>
      <c r="K5630" s="77">
        <v>42.25</v>
      </c>
      <c r="L5630" s="77">
        <v>26.875765000000001</v>
      </c>
      <c r="M5630" s="77">
        <v>-0.43074122727297132</v>
      </c>
      <c r="N5630" s="77">
        <v>26.897341999999998</v>
      </c>
      <c r="O5630" s="77">
        <v>-0.51061550988940374</v>
      </c>
      <c r="P5630" s="77">
        <v>832930</v>
      </c>
      <c r="Q5630" s="77">
        <v>2899000</v>
      </c>
      <c r="R5630" s="77">
        <v>0.28999999999999998</v>
      </c>
      <c r="S5630" s="77">
        <v>35.929000000000002</v>
      </c>
      <c r="T5630" s="77">
        <v>8.7160000000000011</v>
      </c>
      <c r="U5630" s="77">
        <v>20.245200000000001</v>
      </c>
      <c r="V5630" s="77">
        <v>2.2882684217602729</v>
      </c>
      <c r="AC5630" s="77">
        <v>27.02</v>
      </c>
      <c r="AD5630" s="77">
        <v>24.96</v>
      </c>
      <c r="AH5630" s="77">
        <f>IF(AND(M5630&lt;Variables!$G$6,M5630&gt;Variables!$G$5),0,1)</f>
        <v>1</v>
      </c>
      <c r="AI5630" s="77">
        <f t="shared" si="178"/>
        <v>1</v>
      </c>
      <c r="AJ5630" s="77">
        <f>IF(I5630&gt;Variables!$G$7,0,1)</f>
        <v>1</v>
      </c>
      <c r="AK5630" s="77">
        <f>IF(F5630&gt;Variables!$G$8,0,1)</f>
        <v>1</v>
      </c>
      <c r="AL5630" s="77">
        <f>IF(G5630&gt;Variables!$G$9,0,1)</f>
        <v>1</v>
      </c>
      <c r="AM5630" s="77">
        <f>IF(AND(K5630&gt;Variables!$G$10,K5630&lt;Variables!$G$11),0,1)</f>
        <v>1</v>
      </c>
      <c r="AN5630" s="77">
        <f>IF(H5630&lt;Variables!$G$13,1,0)</f>
        <v>0</v>
      </c>
      <c r="AO5630" s="77">
        <f>IF(R5630&lt;Variables!$G$12,0,1)</f>
        <v>0</v>
      </c>
      <c r="AP5630" s="78">
        <f t="shared" si="179"/>
        <v>0</v>
      </c>
      <c r="AQ5630" s="77">
        <f>IF(V5630&lt;Variables!$G$15,1,0)</f>
        <v>1</v>
      </c>
      <c r="AR5630" s="77">
        <v>0</v>
      </c>
      <c r="AS5630" s="77">
        <v>0</v>
      </c>
      <c r="AT5630" s="77">
        <v>1</v>
      </c>
      <c r="AU5630" s="77">
        <v>0</v>
      </c>
      <c r="BA5630" s="77">
        <v>-2.25</v>
      </c>
    </row>
    <row r="5631" spans="3:53" x14ac:dyDescent="0.25">
      <c r="C5631" s="77" t="s">
        <v>702</v>
      </c>
      <c r="D5631" s="77" t="s">
        <v>701</v>
      </c>
      <c r="E5631" s="77">
        <v>34.409999999999997</v>
      </c>
      <c r="F5631" s="77">
        <v>8.5299999999999994</v>
      </c>
      <c r="G5631" s="77">
        <v>7.34</v>
      </c>
      <c r="H5631" s="77">
        <v>9770</v>
      </c>
      <c r="I5631" s="77">
        <v>41.67</v>
      </c>
      <c r="J5631" s="77" t="s">
        <v>74</v>
      </c>
      <c r="K5631" s="77">
        <v>72.19</v>
      </c>
      <c r="L5631" s="77">
        <v>34.191985000000003</v>
      </c>
      <c r="M5631" s="77">
        <v>0.46214046946966919</v>
      </c>
      <c r="N5631" s="77">
        <v>33.780981999999987</v>
      </c>
      <c r="O5631" s="77">
        <v>1.6844329747430291</v>
      </c>
      <c r="P5631" s="77">
        <v>3239000</v>
      </c>
      <c r="Q5631" s="77">
        <v>6712000</v>
      </c>
      <c r="R5631" s="77">
        <v>0.48</v>
      </c>
      <c r="S5631" s="77">
        <v>35.929000000000002</v>
      </c>
      <c r="T5631" s="77">
        <v>8.7160000000000011</v>
      </c>
      <c r="U5631" s="77">
        <v>20.245200000000001</v>
      </c>
      <c r="V5631" s="77">
        <v>2.5552566052071568</v>
      </c>
      <c r="AC5631" s="77">
        <v>35.06</v>
      </c>
      <c r="AD5631" s="77">
        <v>33.875</v>
      </c>
      <c r="AH5631" s="77">
        <f>IF(AND(M5631&lt;Variables!$G$6,M5631&gt;Variables!$G$5),0,1)</f>
        <v>1</v>
      </c>
      <c r="AI5631" s="77">
        <f t="shared" si="178"/>
        <v>0</v>
      </c>
      <c r="AJ5631" s="77">
        <f>IF(I5631&gt;Variables!$G$7,0,1)</f>
        <v>1</v>
      </c>
      <c r="AK5631" s="77">
        <f>IF(F5631&gt;Variables!$G$8,0,1)</f>
        <v>1</v>
      </c>
      <c r="AL5631" s="77">
        <f>IF(G5631&gt;Variables!$G$9,0,1)</f>
        <v>1</v>
      </c>
      <c r="AM5631" s="77">
        <f>IF(AND(K5631&gt;Variables!$G$10,K5631&lt;Variables!$G$11),0,1)</f>
        <v>1</v>
      </c>
      <c r="AN5631" s="77">
        <f>IF(H5631&lt;Variables!$G$13,1,0)</f>
        <v>0</v>
      </c>
      <c r="AO5631" s="77">
        <f>IF(R5631&lt;Variables!$G$12,0,1)</f>
        <v>0</v>
      </c>
      <c r="AP5631" s="78">
        <f t="shared" si="179"/>
        <v>0</v>
      </c>
      <c r="AQ5631" s="77">
        <f>IF(V5631&lt;Variables!$G$15,1,0)</f>
        <v>1</v>
      </c>
      <c r="AR5631" s="77">
        <v>0</v>
      </c>
      <c r="AS5631" s="77">
        <v>1</v>
      </c>
      <c r="AT5631" s="77">
        <v>0</v>
      </c>
      <c r="AU5631" s="77">
        <v>0</v>
      </c>
      <c r="BA5631" s="77">
        <v>0.86</v>
      </c>
    </row>
    <row r="5632" spans="3:53" x14ac:dyDescent="0.25">
      <c r="C5632" s="77" t="s">
        <v>702</v>
      </c>
      <c r="D5632" s="77" t="s">
        <v>695</v>
      </c>
      <c r="E5632" s="77">
        <v>2.91</v>
      </c>
      <c r="F5632" s="77">
        <v>9.02</v>
      </c>
      <c r="G5632" s="77">
        <v>9.02</v>
      </c>
      <c r="H5632" s="77">
        <v>-99999</v>
      </c>
      <c r="I5632" s="77">
        <v>-8.0869999999999997</v>
      </c>
      <c r="J5632" s="77" t="s">
        <v>75</v>
      </c>
      <c r="K5632" s="77">
        <v>63.1</v>
      </c>
      <c r="L5632" s="77">
        <v>2.9449999999999998</v>
      </c>
      <c r="M5632" s="77">
        <v>-1.528013582342967</v>
      </c>
      <c r="N5632" s="77">
        <v>2.9474999999999998</v>
      </c>
      <c r="O5632" s="77">
        <v>-1.611535199321469</v>
      </c>
      <c r="P5632" s="77">
        <v>27059</v>
      </c>
      <c r="Q5632" s="77">
        <v>9857</v>
      </c>
      <c r="R5632" s="77">
        <v>2.75</v>
      </c>
      <c r="S5632" s="77">
        <v>35.929000000000002</v>
      </c>
      <c r="T5632" s="77">
        <v>8.7160000000000011</v>
      </c>
      <c r="U5632" s="77">
        <v>20.245200000000001</v>
      </c>
      <c r="V5632" s="77">
        <v>2.600253385398982</v>
      </c>
      <c r="AC5632" s="77">
        <v>3.16</v>
      </c>
      <c r="AD5632" s="77">
        <v>2.8</v>
      </c>
      <c r="AH5632" s="77">
        <f>IF(AND(M5632&lt;Variables!$G$6,M5632&gt;Variables!$G$5),0,1)</f>
        <v>0</v>
      </c>
      <c r="AI5632" s="77">
        <f t="shared" si="178"/>
        <v>1</v>
      </c>
      <c r="AJ5632" s="77">
        <f>IF(I5632&gt;Variables!$G$7,0,1)</f>
        <v>1</v>
      </c>
      <c r="AK5632" s="77">
        <f>IF(F5632&gt;Variables!$G$8,0,1)</f>
        <v>0</v>
      </c>
      <c r="AL5632" s="77">
        <f>IF(G5632&gt;Variables!$G$9,0,1)</f>
        <v>1</v>
      </c>
      <c r="AM5632" s="77">
        <f>IF(AND(K5632&gt;Variables!$G$10,K5632&lt;Variables!$G$11),0,1)</f>
        <v>0</v>
      </c>
      <c r="AN5632" s="77">
        <f>IF(H5632&lt;Variables!$G$13,1,0)</f>
        <v>1</v>
      </c>
      <c r="AO5632" s="77">
        <f>IF(R5632&lt;Variables!$G$12,0,1)</f>
        <v>1</v>
      </c>
      <c r="AP5632" s="78">
        <f t="shared" si="179"/>
        <v>1</v>
      </c>
      <c r="AQ5632" s="77">
        <f>IF(V5632&lt;Variables!$G$15,1,0)</f>
        <v>1</v>
      </c>
      <c r="AR5632" s="77">
        <v>0</v>
      </c>
      <c r="AS5632" s="77">
        <v>0</v>
      </c>
      <c r="AT5632" s="77">
        <v>1</v>
      </c>
      <c r="AU5632" s="77">
        <v>0</v>
      </c>
      <c r="BA5632" s="77">
        <v>-2.25</v>
      </c>
    </row>
    <row r="5633" spans="3:53" x14ac:dyDescent="0.25">
      <c r="C5633" s="77" t="s">
        <v>702</v>
      </c>
      <c r="D5633" s="77" t="s">
        <v>551</v>
      </c>
      <c r="E5633" s="77">
        <v>6.38</v>
      </c>
      <c r="F5633" s="77">
        <v>71.650000000000006</v>
      </c>
      <c r="G5633" s="77">
        <v>20.239999999999998</v>
      </c>
      <c r="H5633" s="77">
        <v>38.479999999999997</v>
      </c>
      <c r="I5633" s="77">
        <v>10.489000000000001</v>
      </c>
      <c r="J5633" s="77" t="s">
        <v>75</v>
      </c>
      <c r="K5633" s="77">
        <v>56.3</v>
      </c>
      <c r="L5633" s="77">
        <v>6.4832300000000007</v>
      </c>
      <c r="M5633" s="77">
        <v>0.3357894136101785</v>
      </c>
      <c r="N5633" s="77">
        <v>6.2413739130434784</v>
      </c>
      <c r="O5633" s="77">
        <v>4.2238470347944528</v>
      </c>
      <c r="P5633" s="77">
        <v>124880000</v>
      </c>
      <c r="Q5633" s="77">
        <v>11670000</v>
      </c>
      <c r="R5633" s="77">
        <v>10.7</v>
      </c>
      <c r="S5633" s="77">
        <v>35.929000000000002</v>
      </c>
      <c r="T5633" s="77">
        <v>8.7160000000000011</v>
      </c>
      <c r="U5633" s="77">
        <v>20.245200000000001</v>
      </c>
      <c r="V5633" s="77">
        <v>2.4174279883391461</v>
      </c>
      <c r="AC5633" s="77">
        <v>7.52</v>
      </c>
      <c r="AD5633" s="77">
        <v>6.02</v>
      </c>
      <c r="AH5633" s="77">
        <f>IF(AND(M5633&lt;Variables!$G$6,M5633&gt;Variables!$G$5),0,1)</f>
        <v>1</v>
      </c>
      <c r="AI5633" s="77">
        <f t="shared" si="178"/>
        <v>0</v>
      </c>
      <c r="AJ5633" s="77">
        <f>IF(I5633&gt;Variables!$G$7,0,1)</f>
        <v>1</v>
      </c>
      <c r="AK5633" s="77">
        <f>IF(F5633&gt;Variables!$G$8,0,1)</f>
        <v>0</v>
      </c>
      <c r="AL5633" s="77">
        <f>IF(G5633&gt;Variables!$G$9,0,1)</f>
        <v>0</v>
      </c>
      <c r="AM5633" s="77">
        <f>IF(AND(K5633&gt;Variables!$G$10,K5633&lt;Variables!$G$11),0,1)</f>
        <v>1</v>
      </c>
      <c r="AN5633" s="77">
        <f>IF(H5633&lt;Variables!$G$13,1,0)</f>
        <v>1</v>
      </c>
      <c r="AO5633" s="77">
        <f>IF(R5633&lt;Variables!$G$12,0,1)</f>
        <v>1</v>
      </c>
      <c r="AP5633" s="78">
        <f t="shared" si="179"/>
        <v>1</v>
      </c>
      <c r="AQ5633" s="77">
        <f>IF(V5633&lt;Variables!$G$15,1,0)</f>
        <v>1</v>
      </c>
      <c r="AR5633" s="77">
        <v>1</v>
      </c>
      <c r="AS5633" s="77">
        <v>0</v>
      </c>
      <c r="AT5633" s="77">
        <v>0</v>
      </c>
      <c r="AU5633" s="77">
        <v>0</v>
      </c>
      <c r="BA5633" s="77">
        <v>2</v>
      </c>
    </row>
    <row r="5634" spans="3:53" x14ac:dyDescent="0.25">
      <c r="C5634" s="77" t="s">
        <v>702</v>
      </c>
      <c r="D5634" s="77" t="s">
        <v>660</v>
      </c>
      <c r="E5634" s="77">
        <v>17.25</v>
      </c>
      <c r="F5634" s="77">
        <v>10.25</v>
      </c>
      <c r="G5634" s="77">
        <v>10.01</v>
      </c>
      <c r="H5634" s="77">
        <v>1910</v>
      </c>
      <c r="I5634" s="77">
        <v>1.3120000000000001</v>
      </c>
      <c r="J5634" s="77" t="s">
        <v>74</v>
      </c>
      <c r="K5634" s="77">
        <v>56.15</v>
      </c>
      <c r="L5634" s="77">
        <v>17.219090000000001</v>
      </c>
      <c r="M5634" s="77">
        <v>0.23758514532419411</v>
      </c>
      <c r="N5634" s="77">
        <v>17.018602000000001</v>
      </c>
      <c r="O5634" s="77">
        <v>1.4184361324155781</v>
      </c>
      <c r="P5634" s="77">
        <v>29052000</v>
      </c>
      <c r="Q5634" s="77">
        <v>18330000</v>
      </c>
      <c r="R5634" s="77">
        <v>1.58</v>
      </c>
      <c r="S5634" s="77">
        <v>35.929000000000002</v>
      </c>
      <c r="T5634" s="77">
        <v>8.7160000000000011</v>
      </c>
      <c r="U5634" s="77">
        <v>20.245200000000001</v>
      </c>
      <c r="V5634" s="77">
        <v>2.4203169889384388</v>
      </c>
      <c r="AC5634" s="77">
        <v>17.5</v>
      </c>
      <c r="AD5634" s="77">
        <v>16.350000000000001</v>
      </c>
      <c r="AH5634" s="77">
        <f>IF(AND(M5634&lt;Variables!$G$6,M5634&gt;Variables!$G$5),0,1)</f>
        <v>1</v>
      </c>
      <c r="AI5634" s="77">
        <f t="shared" si="178"/>
        <v>0</v>
      </c>
      <c r="AJ5634" s="77">
        <f>IF(I5634&gt;Variables!$G$7,0,1)</f>
        <v>1</v>
      </c>
      <c r="AK5634" s="77">
        <f>IF(F5634&gt;Variables!$G$8,0,1)</f>
        <v>0</v>
      </c>
      <c r="AL5634" s="77">
        <f>IF(G5634&gt;Variables!$G$9,0,1)</f>
        <v>1</v>
      </c>
      <c r="AM5634" s="77">
        <f>IF(AND(K5634&gt;Variables!$G$10,K5634&lt;Variables!$G$11),0,1)</f>
        <v>1</v>
      </c>
      <c r="AN5634" s="77">
        <f>IF(H5634&lt;Variables!$G$13,1,0)</f>
        <v>0</v>
      </c>
      <c r="AO5634" s="77">
        <f>IF(R5634&lt;Variables!$G$12,0,1)</f>
        <v>0</v>
      </c>
      <c r="AP5634" s="78">
        <f t="shared" si="179"/>
        <v>0</v>
      </c>
      <c r="AQ5634" s="77">
        <f>IF(V5634&lt;Variables!$G$15,1,0)</f>
        <v>1</v>
      </c>
      <c r="AR5634" s="77">
        <v>0</v>
      </c>
      <c r="AS5634" s="77">
        <v>0</v>
      </c>
      <c r="AT5634" s="77">
        <v>1</v>
      </c>
      <c r="AU5634" s="77">
        <v>0</v>
      </c>
      <c r="BA5634" s="77">
        <v>-1.33</v>
      </c>
    </row>
    <row r="5635" spans="3:53" x14ac:dyDescent="0.25">
      <c r="C5635" s="77" t="s">
        <v>702</v>
      </c>
      <c r="D5635" s="77" t="s">
        <v>699</v>
      </c>
      <c r="E5635" s="77">
        <v>3.47</v>
      </c>
      <c r="F5635" s="77">
        <v>32.43</v>
      </c>
      <c r="G5635" s="77">
        <v>27.05</v>
      </c>
      <c r="H5635" s="77">
        <v>52.01</v>
      </c>
      <c r="I5635" s="77">
        <v>38.46</v>
      </c>
      <c r="J5635" s="77" t="s">
        <v>75</v>
      </c>
      <c r="K5635" s="77">
        <v>63.05</v>
      </c>
      <c r="L5635" s="77">
        <v>3.4370150000000002</v>
      </c>
      <c r="M5635" s="77">
        <v>1.2884727008756121</v>
      </c>
      <c r="N5635" s="77">
        <v>3.168742857142858</v>
      </c>
      <c r="O5635" s="77">
        <v>9.8637584981876429</v>
      </c>
      <c r="P5635" s="77">
        <v>2640000</v>
      </c>
      <c r="Q5635" s="77">
        <v>100560</v>
      </c>
      <c r="R5635" s="77">
        <v>26.25</v>
      </c>
      <c r="S5635" s="77">
        <v>35.929000000000002</v>
      </c>
      <c r="T5635" s="77">
        <v>8.7160000000000011</v>
      </c>
      <c r="U5635" s="77">
        <v>20.245200000000001</v>
      </c>
      <c r="V5635" s="77">
        <v>2.420137235237553</v>
      </c>
      <c r="AC5635" s="77">
        <v>3.9</v>
      </c>
      <c r="AD5635" s="77">
        <v>3.13</v>
      </c>
      <c r="AH5635" s="77">
        <f>IF(AND(M5635&lt;Variables!$G$6,M5635&gt;Variables!$G$5),0,1)</f>
        <v>1</v>
      </c>
      <c r="AI5635" s="77">
        <f t="shared" si="178"/>
        <v>0</v>
      </c>
      <c r="AJ5635" s="77">
        <f>IF(I5635&gt;Variables!$G$7,0,1)</f>
        <v>1</v>
      </c>
      <c r="AK5635" s="77">
        <f>IF(F5635&gt;Variables!$G$8,0,1)</f>
        <v>0</v>
      </c>
      <c r="AL5635" s="77">
        <f>IF(G5635&gt;Variables!$G$9,0,1)</f>
        <v>0</v>
      </c>
      <c r="AM5635" s="77">
        <f>IF(AND(K5635&gt;Variables!$G$10,K5635&lt;Variables!$G$11),0,1)</f>
        <v>0</v>
      </c>
      <c r="AN5635" s="77">
        <f>IF(H5635&lt;Variables!$G$13,1,0)</f>
        <v>1</v>
      </c>
      <c r="AO5635" s="77">
        <f>IF(R5635&lt;Variables!$G$12,0,1)</f>
        <v>1</v>
      </c>
      <c r="AP5635" s="78">
        <f t="shared" si="179"/>
        <v>1</v>
      </c>
      <c r="AQ5635" s="77">
        <f>IF(V5635&lt;Variables!$G$15,1,0)</f>
        <v>1</v>
      </c>
      <c r="AR5635" s="77">
        <v>0</v>
      </c>
      <c r="AS5635" s="77">
        <v>0</v>
      </c>
      <c r="AT5635" s="77">
        <v>1</v>
      </c>
      <c r="AU5635" s="77">
        <v>0</v>
      </c>
      <c r="BA5635" s="77">
        <v>-2.25</v>
      </c>
    </row>
    <row r="5636" spans="3:53" x14ac:dyDescent="0.25">
      <c r="C5636" s="77" t="s">
        <v>704</v>
      </c>
      <c r="D5636" s="77" t="s">
        <v>692</v>
      </c>
      <c r="E5636" s="77">
        <v>0.35</v>
      </c>
      <c r="F5636" s="77">
        <v>16.670000000000002</v>
      </c>
      <c r="G5636" s="77">
        <v>5900</v>
      </c>
      <c r="H5636" s="77">
        <v>-99999</v>
      </c>
      <c r="I5636" s="77">
        <v>-15.946999999999999</v>
      </c>
      <c r="J5636" s="77" t="s">
        <v>75</v>
      </c>
      <c r="K5636" s="77">
        <v>-99999</v>
      </c>
      <c r="L5636" s="77">
        <v>-99999</v>
      </c>
      <c r="M5636" s="77">
        <v>-99999</v>
      </c>
      <c r="N5636" s="77">
        <v>0.42</v>
      </c>
      <c r="O5636" s="77">
        <v>0</v>
      </c>
      <c r="P5636" s="77">
        <v>37852</v>
      </c>
      <c r="Q5636" s="77">
        <v>20514</v>
      </c>
      <c r="R5636" s="77">
        <v>1.85</v>
      </c>
      <c r="S5636" s="77">
        <v>35.64</v>
      </c>
      <c r="T5636" s="77">
        <v>8.8570000000000011</v>
      </c>
      <c r="U5636" s="77">
        <v>20.147200000000002</v>
      </c>
      <c r="V5636" s="77">
        <v>-99999</v>
      </c>
      <c r="AC5636" s="77">
        <v>0.35</v>
      </c>
      <c r="AD5636" s="77">
        <v>0.34</v>
      </c>
      <c r="AH5636" s="77">
        <f>IF(AND(M5636&lt;Variables!$G$6,M5636&gt;Variables!$G$5),0,1)</f>
        <v>1</v>
      </c>
      <c r="AI5636" s="77">
        <f t="shared" si="178"/>
        <v>1</v>
      </c>
      <c r="AJ5636" s="77">
        <f>IF(I5636&gt;Variables!$G$7,0,1)</f>
        <v>1</v>
      </c>
      <c r="AK5636" s="77">
        <f>IF(F5636&gt;Variables!$G$8,0,1)</f>
        <v>0</v>
      </c>
      <c r="AL5636" s="77">
        <f>IF(G5636&gt;Variables!$G$9,0,1)</f>
        <v>0</v>
      </c>
      <c r="AM5636" s="77">
        <f>IF(AND(K5636&gt;Variables!$G$10,K5636&lt;Variables!$G$11),0,1)</f>
        <v>1</v>
      </c>
      <c r="AN5636" s="77">
        <f>IF(H5636&lt;Variables!$G$13,1,0)</f>
        <v>1</v>
      </c>
      <c r="AO5636" s="77">
        <f>IF(R5636&lt;Variables!$G$12,0,1)</f>
        <v>0</v>
      </c>
      <c r="AP5636" s="78">
        <f t="shared" si="179"/>
        <v>1</v>
      </c>
      <c r="AQ5636" s="77">
        <f>IF(V5636&lt;Variables!$G$15,1,0)</f>
        <v>1</v>
      </c>
      <c r="AR5636" s="77">
        <v>0</v>
      </c>
      <c r="AS5636" s="77">
        <v>0</v>
      </c>
      <c r="AT5636" s="77">
        <v>1</v>
      </c>
      <c r="AU5636" s="77">
        <v>0</v>
      </c>
      <c r="BA5636" s="77">
        <v>-2.25</v>
      </c>
    </row>
    <row r="5637" spans="3:53" x14ac:dyDescent="0.25">
      <c r="C5637" s="77" t="s">
        <v>704</v>
      </c>
      <c r="D5637" s="77" t="s">
        <v>695</v>
      </c>
      <c r="E5637" s="77">
        <v>2.91</v>
      </c>
      <c r="F5637" s="77">
        <v>9.02</v>
      </c>
      <c r="G5637" s="77">
        <v>9.02</v>
      </c>
      <c r="H5637" s="77">
        <v>-99999</v>
      </c>
      <c r="I5637" s="77">
        <v>-8.0869999999999997</v>
      </c>
      <c r="J5637" s="77" t="s">
        <v>75</v>
      </c>
      <c r="K5637" s="77">
        <v>63.08</v>
      </c>
      <c r="L5637" s="77">
        <v>2.9449999999999998</v>
      </c>
      <c r="M5637" s="77">
        <v>-1.528013582342967</v>
      </c>
      <c r="N5637" s="77">
        <v>2.93</v>
      </c>
      <c r="O5637" s="77">
        <v>-1.0238907849829439</v>
      </c>
      <c r="P5637" s="77">
        <v>27059</v>
      </c>
      <c r="Q5637" s="77">
        <v>9857</v>
      </c>
      <c r="R5637" s="77">
        <v>2.75</v>
      </c>
      <c r="S5637" s="77">
        <v>35.64</v>
      </c>
      <c r="T5637" s="77">
        <v>8.8570000000000011</v>
      </c>
      <c r="U5637" s="77">
        <v>20.147200000000002</v>
      </c>
      <c r="V5637" s="77">
        <v>2.599957927334466</v>
      </c>
      <c r="AC5637" s="77">
        <v>3.16</v>
      </c>
      <c r="AD5637" s="77">
        <v>2.8</v>
      </c>
      <c r="AH5637" s="77">
        <f>IF(AND(M5637&lt;Variables!$G$6,M5637&gt;Variables!$G$5),0,1)</f>
        <v>0</v>
      </c>
      <c r="AI5637" s="77">
        <f t="shared" si="178"/>
        <v>0</v>
      </c>
      <c r="AJ5637" s="77">
        <f>IF(I5637&gt;Variables!$G$7,0,1)</f>
        <v>1</v>
      </c>
      <c r="AK5637" s="77">
        <f>IF(F5637&gt;Variables!$G$8,0,1)</f>
        <v>0</v>
      </c>
      <c r="AL5637" s="77">
        <f>IF(G5637&gt;Variables!$G$9,0,1)</f>
        <v>1</v>
      </c>
      <c r="AM5637" s="77">
        <f>IF(AND(K5637&gt;Variables!$G$10,K5637&lt;Variables!$G$11),0,1)</f>
        <v>0</v>
      </c>
      <c r="AN5637" s="77">
        <f>IF(H5637&lt;Variables!$G$13,1,0)</f>
        <v>1</v>
      </c>
      <c r="AO5637" s="77">
        <f>IF(R5637&lt;Variables!$G$12,0,1)</f>
        <v>1</v>
      </c>
      <c r="AP5637" s="78">
        <f t="shared" si="179"/>
        <v>1</v>
      </c>
      <c r="AQ5637" s="77">
        <f>IF(V5637&lt;Variables!$G$15,1,0)</f>
        <v>1</v>
      </c>
      <c r="AR5637" s="77">
        <v>0</v>
      </c>
      <c r="AS5637" s="77">
        <v>0</v>
      </c>
      <c r="AT5637" s="77">
        <v>1</v>
      </c>
      <c r="AU5637" s="77">
        <v>0</v>
      </c>
      <c r="BA5637" s="77">
        <v>-2.25</v>
      </c>
    </row>
    <row r="5638" spans="3:53" x14ac:dyDescent="0.25">
      <c r="C5638" s="77" t="s">
        <v>704</v>
      </c>
      <c r="D5638" s="77" t="s">
        <v>682</v>
      </c>
      <c r="E5638" s="77">
        <v>0.85</v>
      </c>
      <c r="F5638" s="77">
        <v>17.75</v>
      </c>
      <c r="G5638" s="77">
        <v>-8.1300000000000008</v>
      </c>
      <c r="H5638" s="77">
        <v>-99999</v>
      </c>
      <c r="I5638" s="77">
        <v>-99999</v>
      </c>
      <c r="J5638" s="77" t="s">
        <v>75</v>
      </c>
      <c r="K5638" s="77">
        <v>-99999</v>
      </c>
      <c r="L5638" s="77">
        <v>0.8145</v>
      </c>
      <c r="M5638" s="77">
        <v>-4.2357274401473264</v>
      </c>
      <c r="N5638" s="77">
        <v>0.82599999999999996</v>
      </c>
      <c r="O5638" s="77">
        <v>-5.5690072639225097</v>
      </c>
      <c r="P5638" s="77">
        <v>61877</v>
      </c>
      <c r="Q5638" s="77">
        <v>41</v>
      </c>
      <c r="R5638" s="77">
        <v>1509.2</v>
      </c>
      <c r="S5638" s="77">
        <v>35.64</v>
      </c>
      <c r="T5638" s="77">
        <v>8.8570000000000011</v>
      </c>
      <c r="U5638" s="77">
        <v>20.147200000000002</v>
      </c>
      <c r="V5638" s="77">
        <v>-99999</v>
      </c>
      <c r="AC5638" s="77">
        <v>0.85</v>
      </c>
      <c r="AD5638" s="77">
        <v>0.84899999999999998</v>
      </c>
      <c r="AH5638" s="77">
        <f>IF(AND(M5638&lt;Variables!$G$6,M5638&gt;Variables!$G$5),0,1)</f>
        <v>0</v>
      </c>
      <c r="AI5638" s="77">
        <f t="shared" si="178"/>
        <v>1</v>
      </c>
      <c r="AJ5638" s="77">
        <f>IF(I5638&gt;Variables!$G$7,0,1)</f>
        <v>1</v>
      </c>
      <c r="AK5638" s="77">
        <f>IF(F5638&gt;Variables!$G$8,0,1)</f>
        <v>0</v>
      </c>
      <c r="AL5638" s="77">
        <f>IF(G5638&gt;Variables!$G$9,0,1)</f>
        <v>1</v>
      </c>
      <c r="AM5638" s="77">
        <f>IF(AND(K5638&gt;Variables!$G$10,K5638&lt;Variables!$G$11),0,1)</f>
        <v>1</v>
      </c>
      <c r="AN5638" s="77">
        <f>IF(H5638&lt;Variables!$G$13,1,0)</f>
        <v>1</v>
      </c>
      <c r="AO5638" s="77">
        <f>IF(R5638&lt;Variables!$G$12,0,1)</f>
        <v>1</v>
      </c>
      <c r="AP5638" s="78">
        <f t="shared" si="179"/>
        <v>1</v>
      </c>
      <c r="AQ5638" s="77">
        <f>IF(V5638&lt;Variables!$G$15,1,0)</f>
        <v>1</v>
      </c>
      <c r="AR5638" s="77">
        <v>0</v>
      </c>
      <c r="AS5638" s="77">
        <v>0</v>
      </c>
      <c r="AT5638" s="77">
        <v>0</v>
      </c>
      <c r="AU5638" s="77">
        <v>0</v>
      </c>
      <c r="BA5638" s="77">
        <v>0</v>
      </c>
    </row>
    <row r="5639" spans="3:53" x14ac:dyDescent="0.25">
      <c r="C5639" s="77" t="s">
        <v>704</v>
      </c>
      <c r="D5639" s="77" t="s">
        <v>703</v>
      </c>
      <c r="E5639" s="77">
        <v>3.3</v>
      </c>
      <c r="F5639" s="77">
        <v>13.06</v>
      </c>
      <c r="G5639" s="77">
        <v>10.029999999999999</v>
      </c>
      <c r="H5639" s="77">
        <v>-99999</v>
      </c>
      <c r="I5639" s="77">
        <v>-6.9109999999999996</v>
      </c>
      <c r="J5639" s="77" t="s">
        <v>75</v>
      </c>
      <c r="K5639" s="77">
        <v>78.739999999999995</v>
      </c>
      <c r="L5639" s="77">
        <v>-99999</v>
      </c>
      <c r="M5639" s="77">
        <v>-99999</v>
      </c>
      <c r="N5639" s="77">
        <v>3.17</v>
      </c>
      <c r="O5639" s="77">
        <v>3.7854889589905398</v>
      </c>
      <c r="P5639" s="77">
        <v>43666</v>
      </c>
      <c r="Q5639" s="77">
        <v>14431</v>
      </c>
      <c r="R5639" s="77">
        <v>3.03</v>
      </c>
      <c r="S5639" s="77">
        <v>35.64</v>
      </c>
      <c r="T5639" s="77">
        <v>8.8570000000000011</v>
      </c>
      <c r="U5639" s="77">
        <v>20.147200000000002</v>
      </c>
      <c r="V5639" s="77">
        <v>-99999</v>
      </c>
      <c r="AC5639" s="77">
        <v>3.34</v>
      </c>
      <c r="AD5639" s="77">
        <v>3.15</v>
      </c>
      <c r="AH5639" s="77">
        <f>IF(AND(M5639&lt;Variables!$G$6,M5639&gt;Variables!$G$5),0,1)</f>
        <v>1</v>
      </c>
      <c r="AI5639" s="77">
        <f t="shared" si="178"/>
        <v>1</v>
      </c>
      <c r="AJ5639" s="77">
        <f>IF(I5639&gt;Variables!$G$7,0,1)</f>
        <v>1</v>
      </c>
      <c r="AK5639" s="77">
        <f>IF(F5639&gt;Variables!$G$8,0,1)</f>
        <v>0</v>
      </c>
      <c r="AL5639" s="77">
        <f>IF(G5639&gt;Variables!$G$9,0,1)</f>
        <v>1</v>
      </c>
      <c r="AM5639" s="77">
        <f>IF(AND(K5639&gt;Variables!$G$10,K5639&lt;Variables!$G$11),0,1)</f>
        <v>1</v>
      </c>
      <c r="AN5639" s="77">
        <f>IF(H5639&lt;Variables!$G$13,1,0)</f>
        <v>1</v>
      </c>
      <c r="AO5639" s="77">
        <f>IF(R5639&lt;Variables!$G$12,0,1)</f>
        <v>1</v>
      </c>
      <c r="AP5639" s="78">
        <f t="shared" si="179"/>
        <v>1</v>
      </c>
      <c r="AQ5639" s="77">
        <f>IF(V5639&lt;Variables!$G$15,1,0)</f>
        <v>1</v>
      </c>
      <c r="AR5639" s="77">
        <v>0</v>
      </c>
      <c r="AS5639" s="77">
        <v>0</v>
      </c>
      <c r="AT5639" s="77">
        <v>1</v>
      </c>
      <c r="AU5639" s="77">
        <v>0</v>
      </c>
      <c r="BA5639" s="77">
        <v>-2.25</v>
      </c>
    </row>
    <row r="5640" spans="3:53" x14ac:dyDescent="0.25">
      <c r="C5640" s="77" t="s">
        <v>704</v>
      </c>
      <c r="D5640" s="77" t="s">
        <v>699</v>
      </c>
      <c r="E5640" s="77">
        <v>3.44</v>
      </c>
      <c r="F5640" s="77">
        <v>32.630000000000003</v>
      </c>
      <c r="G5640" s="77">
        <v>24.85</v>
      </c>
      <c r="H5640" s="77">
        <v>52.01</v>
      </c>
      <c r="I5640" s="77">
        <v>38.308</v>
      </c>
      <c r="J5640" s="77" t="s">
        <v>75</v>
      </c>
      <c r="K5640" s="77">
        <v>55.68</v>
      </c>
      <c r="L5640" s="77">
        <v>3.4459200000000001</v>
      </c>
      <c r="M5640" s="77">
        <v>-0.72317407252635801</v>
      </c>
      <c r="N5640" s="77">
        <v>3.227279591836735</v>
      </c>
      <c r="O5640" s="77">
        <v>6.0025914288081132</v>
      </c>
      <c r="P5640" s="77">
        <v>2800000</v>
      </c>
      <c r="Q5640" s="77">
        <v>100560</v>
      </c>
      <c r="R5640" s="77">
        <v>27.84</v>
      </c>
      <c r="S5640" s="77">
        <v>35.64</v>
      </c>
      <c r="T5640" s="77">
        <v>8.8570000000000011</v>
      </c>
      <c r="U5640" s="77">
        <v>20.147200000000002</v>
      </c>
      <c r="V5640" s="77">
        <v>2.4565101576635562</v>
      </c>
      <c r="AC5640" s="77">
        <v>3.9</v>
      </c>
      <c r="AD5640" s="77">
        <v>3.13</v>
      </c>
      <c r="AH5640" s="77">
        <f>IF(AND(M5640&lt;Variables!$G$6,M5640&gt;Variables!$G$5),0,1)</f>
        <v>1</v>
      </c>
      <c r="AI5640" s="77">
        <f t="shared" si="178"/>
        <v>0</v>
      </c>
      <c r="AJ5640" s="77">
        <f>IF(I5640&gt;Variables!$G$7,0,1)</f>
        <v>1</v>
      </c>
      <c r="AK5640" s="77">
        <f>IF(F5640&gt;Variables!$G$8,0,1)</f>
        <v>0</v>
      </c>
      <c r="AL5640" s="77">
        <f>IF(G5640&gt;Variables!$G$9,0,1)</f>
        <v>0</v>
      </c>
      <c r="AM5640" s="77">
        <f>IF(AND(K5640&gt;Variables!$G$10,K5640&lt;Variables!$G$11),0,1)</f>
        <v>1</v>
      </c>
      <c r="AN5640" s="77">
        <f>IF(H5640&lt;Variables!$G$13,1,0)</f>
        <v>1</v>
      </c>
      <c r="AO5640" s="77">
        <f>IF(R5640&lt;Variables!$G$12,0,1)</f>
        <v>1</v>
      </c>
      <c r="AP5640" s="78">
        <f t="shared" si="179"/>
        <v>1</v>
      </c>
      <c r="AQ5640" s="77">
        <f>IF(V5640&lt;Variables!$G$15,1,0)</f>
        <v>1</v>
      </c>
      <c r="AR5640" s="77">
        <v>0</v>
      </c>
      <c r="AS5640" s="77">
        <v>0</v>
      </c>
      <c r="AT5640" s="77">
        <v>1</v>
      </c>
      <c r="AU5640" s="77">
        <v>0</v>
      </c>
      <c r="BA5640" s="77">
        <v>-2.25</v>
      </c>
    </row>
    <row r="5641" spans="3:53" x14ac:dyDescent="0.25">
      <c r="C5641" s="77" t="s">
        <v>704</v>
      </c>
      <c r="D5641" s="77" t="s">
        <v>659</v>
      </c>
      <c r="E5641" s="77">
        <v>44.07</v>
      </c>
      <c r="F5641" s="77">
        <v>8.57</v>
      </c>
      <c r="G5641" s="77">
        <v>5.44</v>
      </c>
      <c r="H5641" s="77">
        <v>2320</v>
      </c>
      <c r="I5641" s="77">
        <v>-25.786999999999999</v>
      </c>
      <c r="J5641" s="77" t="s">
        <v>74</v>
      </c>
      <c r="K5641" s="77">
        <v>39.36</v>
      </c>
      <c r="L5641" s="77">
        <v>44.153395000000003</v>
      </c>
      <c r="M5641" s="77">
        <v>-0.80038012931962776</v>
      </c>
      <c r="N5641" s="77">
        <v>43.894857999999992</v>
      </c>
      <c r="O5641" s="77">
        <v>-0.21610276082905891</v>
      </c>
      <c r="P5641" s="77">
        <v>1876000</v>
      </c>
      <c r="Q5641" s="77">
        <v>1694000</v>
      </c>
      <c r="R5641" s="77">
        <v>1.1100000000000001</v>
      </c>
      <c r="S5641" s="77">
        <v>35.64</v>
      </c>
      <c r="T5641" s="77">
        <v>8.8570000000000011</v>
      </c>
      <c r="U5641" s="77">
        <v>20.147200000000002</v>
      </c>
      <c r="V5641" s="77">
        <v>2.2529851466269348</v>
      </c>
      <c r="AC5641" s="77">
        <v>45.52</v>
      </c>
      <c r="AD5641" s="77">
        <v>43.664999999999999</v>
      </c>
      <c r="AH5641" s="77">
        <f>IF(AND(M5641&lt;Variables!$G$6,M5641&gt;Variables!$G$5),0,1)</f>
        <v>1</v>
      </c>
      <c r="AI5641" s="77">
        <f t="shared" si="178"/>
        <v>0</v>
      </c>
      <c r="AJ5641" s="77">
        <f>IF(I5641&gt;Variables!$G$7,0,1)</f>
        <v>1</v>
      </c>
      <c r="AK5641" s="77">
        <f>IF(F5641&gt;Variables!$G$8,0,1)</f>
        <v>1</v>
      </c>
      <c r="AL5641" s="77">
        <f>IF(G5641&gt;Variables!$G$9,0,1)</f>
        <v>1</v>
      </c>
      <c r="AM5641" s="77">
        <f>IF(AND(K5641&gt;Variables!$G$10,K5641&lt;Variables!$G$11),0,1)</f>
        <v>1</v>
      </c>
      <c r="AN5641" s="77">
        <f>IF(H5641&lt;Variables!$G$13,1,0)</f>
        <v>0</v>
      </c>
      <c r="AO5641" s="77">
        <f>IF(R5641&lt;Variables!$G$12,0,1)</f>
        <v>0</v>
      </c>
      <c r="AP5641" s="78">
        <f t="shared" si="179"/>
        <v>0</v>
      </c>
      <c r="AQ5641" s="77">
        <f>IF(V5641&lt;Variables!$G$15,1,0)</f>
        <v>1</v>
      </c>
      <c r="AR5641" s="77">
        <v>1</v>
      </c>
      <c r="AS5641" s="77">
        <v>0</v>
      </c>
      <c r="AT5641" s="77">
        <v>0</v>
      </c>
      <c r="AU5641" s="77">
        <v>0</v>
      </c>
      <c r="BA5641" s="77">
        <v>1.58</v>
      </c>
    </row>
    <row r="5642" spans="3:53" x14ac:dyDescent="0.25">
      <c r="C5642" s="77" t="s">
        <v>704</v>
      </c>
      <c r="D5642" s="77" t="s">
        <v>551</v>
      </c>
      <c r="E5642" s="77">
        <v>6.44</v>
      </c>
      <c r="F5642" s="77">
        <v>66.540000000000006</v>
      </c>
      <c r="G5642" s="77">
        <v>17.78</v>
      </c>
      <c r="H5642" s="77">
        <v>38.479999999999997</v>
      </c>
      <c r="I5642" s="77">
        <v>10.335000000000001</v>
      </c>
      <c r="J5642" s="77" t="s">
        <v>75</v>
      </c>
      <c r="K5642" s="77">
        <v>50.45</v>
      </c>
      <c r="L5642" s="77">
        <v>6.4055849999999994</v>
      </c>
      <c r="M5642" s="77">
        <v>-0.52899149726371164</v>
      </c>
      <c r="N5642" s="77">
        <v>6.324680434782608</v>
      </c>
      <c r="O5642" s="77">
        <v>0.74342989661275838</v>
      </c>
      <c r="P5642" s="77">
        <v>126670000</v>
      </c>
      <c r="Q5642" s="77">
        <v>11670000</v>
      </c>
      <c r="R5642" s="77">
        <v>10.85</v>
      </c>
      <c r="S5642" s="77">
        <v>35.64</v>
      </c>
      <c r="T5642" s="77">
        <v>8.8570000000000011</v>
      </c>
      <c r="U5642" s="77">
        <v>20.147200000000002</v>
      </c>
      <c r="V5642" s="77">
        <v>2.3861032562786999</v>
      </c>
      <c r="AC5642" s="77">
        <v>7.52</v>
      </c>
      <c r="AD5642" s="77">
        <v>6.02</v>
      </c>
      <c r="AH5642" s="77">
        <f>IF(AND(M5642&lt;Variables!$G$6,M5642&gt;Variables!$G$5),0,1)</f>
        <v>1</v>
      </c>
      <c r="AI5642" s="77">
        <f t="shared" si="178"/>
        <v>0</v>
      </c>
      <c r="AJ5642" s="77">
        <f>IF(I5642&gt;Variables!$G$7,0,1)</f>
        <v>1</v>
      </c>
      <c r="AK5642" s="77">
        <f>IF(F5642&gt;Variables!$G$8,0,1)</f>
        <v>0</v>
      </c>
      <c r="AL5642" s="77">
        <f>IF(G5642&gt;Variables!$G$9,0,1)</f>
        <v>0</v>
      </c>
      <c r="AM5642" s="77">
        <f>IF(AND(K5642&gt;Variables!$G$10,K5642&lt;Variables!$G$11),0,1)</f>
        <v>1</v>
      </c>
      <c r="AN5642" s="77">
        <f>IF(H5642&lt;Variables!$G$13,1,0)</f>
        <v>1</v>
      </c>
      <c r="AO5642" s="77">
        <f>IF(R5642&lt;Variables!$G$12,0,1)</f>
        <v>1</v>
      </c>
      <c r="AP5642" s="78">
        <f t="shared" si="179"/>
        <v>1</v>
      </c>
      <c r="AQ5642" s="77">
        <f>IF(V5642&lt;Variables!$G$15,1,0)</f>
        <v>1</v>
      </c>
      <c r="AR5642" s="77">
        <v>1</v>
      </c>
      <c r="AS5642" s="77">
        <v>0</v>
      </c>
      <c r="AT5642" s="77">
        <v>0</v>
      </c>
      <c r="AU5642" s="77">
        <v>0</v>
      </c>
      <c r="BA5642" s="77">
        <v>2</v>
      </c>
    </row>
    <row r="5643" spans="3:53" x14ac:dyDescent="0.25">
      <c r="C5643" s="77" t="s">
        <v>704</v>
      </c>
      <c r="D5643" s="77" t="s">
        <v>176</v>
      </c>
      <c r="E5643" s="77">
        <v>43.68</v>
      </c>
      <c r="F5643" s="77">
        <v>9.4499999999999993</v>
      </c>
      <c r="G5643" s="77">
        <v>9.27</v>
      </c>
      <c r="H5643" s="77">
        <v>2140</v>
      </c>
      <c r="I5643" s="77">
        <v>12.032</v>
      </c>
      <c r="J5643" s="77" t="s">
        <v>74</v>
      </c>
      <c r="K5643" s="77">
        <v>54.15</v>
      </c>
      <c r="L5643" s="77">
        <v>43.455179999999999</v>
      </c>
      <c r="M5643" s="77">
        <v>5.2283755354366572E-2</v>
      </c>
      <c r="N5643" s="77">
        <v>43.143518</v>
      </c>
      <c r="O5643" s="77">
        <v>0.77504574383572056</v>
      </c>
      <c r="P5643" s="77">
        <v>1716000</v>
      </c>
      <c r="Q5643" s="77">
        <v>2594000</v>
      </c>
      <c r="R5643" s="77">
        <v>0.66</v>
      </c>
      <c r="S5643" s="77">
        <v>35.64</v>
      </c>
      <c r="T5643" s="77">
        <v>8.8570000000000011</v>
      </c>
      <c r="U5643" s="77">
        <v>20.147200000000002</v>
      </c>
      <c r="V5643" s="77">
        <v>2.4080079910961141</v>
      </c>
      <c r="AC5643" s="77">
        <v>44.6</v>
      </c>
      <c r="AD5643" s="77">
        <v>42.82</v>
      </c>
      <c r="AH5643" s="77">
        <f>IF(AND(M5643&lt;Variables!$G$6,M5643&gt;Variables!$G$5),0,1)</f>
        <v>1</v>
      </c>
      <c r="AI5643" s="77">
        <f t="shared" si="178"/>
        <v>0</v>
      </c>
      <c r="AJ5643" s="77">
        <f>IF(I5643&gt;Variables!$G$7,0,1)</f>
        <v>1</v>
      </c>
      <c r="AK5643" s="77">
        <f>IF(F5643&gt;Variables!$G$8,0,1)</f>
        <v>0</v>
      </c>
      <c r="AL5643" s="77">
        <f>IF(G5643&gt;Variables!$G$9,0,1)</f>
        <v>1</v>
      </c>
      <c r="AM5643" s="77">
        <f>IF(AND(K5643&gt;Variables!$G$10,K5643&lt;Variables!$G$11),0,1)</f>
        <v>1</v>
      </c>
      <c r="AN5643" s="77">
        <f>IF(H5643&lt;Variables!$G$13,1,0)</f>
        <v>0</v>
      </c>
      <c r="AO5643" s="77">
        <f>IF(R5643&lt;Variables!$G$12,0,1)</f>
        <v>0</v>
      </c>
      <c r="AP5643" s="78">
        <f t="shared" si="179"/>
        <v>0</v>
      </c>
      <c r="AQ5643" s="77">
        <f>IF(V5643&lt;Variables!$G$15,1,0)</f>
        <v>1</v>
      </c>
      <c r="AR5643" s="77">
        <v>1</v>
      </c>
      <c r="AS5643" s="77">
        <v>0</v>
      </c>
      <c r="AT5643" s="77">
        <v>0</v>
      </c>
      <c r="AU5643" s="77">
        <v>0</v>
      </c>
      <c r="BA5643" s="77">
        <v>0.91</v>
      </c>
    </row>
    <row r="5644" spans="3:53" x14ac:dyDescent="0.25">
      <c r="C5644" s="77" t="s">
        <v>704</v>
      </c>
      <c r="D5644" s="77" t="s">
        <v>536</v>
      </c>
      <c r="E5644" s="77">
        <v>26.98</v>
      </c>
      <c r="F5644" s="77">
        <v>9.49</v>
      </c>
      <c r="G5644" s="77">
        <v>9.41</v>
      </c>
      <c r="H5644" s="77">
        <v>2140</v>
      </c>
      <c r="I5644" s="77">
        <v>-19.062000000000001</v>
      </c>
      <c r="J5644" s="77" t="s">
        <v>74</v>
      </c>
      <c r="K5644" s="77">
        <v>50.12</v>
      </c>
      <c r="L5644" s="77">
        <v>26.87349</v>
      </c>
      <c r="M5644" s="77">
        <v>-8.7409562360509743E-2</v>
      </c>
      <c r="N5644" s="77">
        <v>26.894818000000001</v>
      </c>
      <c r="O5644" s="77">
        <v>-0.16664176719842219</v>
      </c>
      <c r="P5644" s="77">
        <v>854179</v>
      </c>
      <c r="Q5644" s="77">
        <v>2899000</v>
      </c>
      <c r="R5644" s="77">
        <v>0.28999999999999998</v>
      </c>
      <c r="S5644" s="77">
        <v>35.64</v>
      </c>
      <c r="T5644" s="77">
        <v>8.8570000000000011</v>
      </c>
      <c r="U5644" s="77">
        <v>20.147200000000002</v>
      </c>
      <c r="V5644" s="77">
        <v>2.3705461412793052</v>
      </c>
      <c r="AC5644" s="77">
        <v>27.02</v>
      </c>
      <c r="AD5644" s="77">
        <v>24.96</v>
      </c>
      <c r="AH5644" s="77">
        <f>IF(AND(M5644&lt;Variables!$G$6,M5644&gt;Variables!$G$5),0,1)</f>
        <v>1</v>
      </c>
      <c r="AI5644" s="77">
        <f t="shared" si="178"/>
        <v>1</v>
      </c>
      <c r="AJ5644" s="77">
        <f>IF(I5644&gt;Variables!$G$7,0,1)</f>
        <v>1</v>
      </c>
      <c r="AK5644" s="77">
        <f>IF(F5644&gt;Variables!$G$8,0,1)</f>
        <v>0</v>
      </c>
      <c r="AL5644" s="77">
        <f>IF(G5644&gt;Variables!$G$9,0,1)</f>
        <v>1</v>
      </c>
      <c r="AM5644" s="77">
        <f>IF(AND(K5644&gt;Variables!$G$10,K5644&lt;Variables!$G$11),0,1)</f>
        <v>1</v>
      </c>
      <c r="AN5644" s="77">
        <f>IF(H5644&lt;Variables!$G$13,1,0)</f>
        <v>0</v>
      </c>
      <c r="AO5644" s="77">
        <f>IF(R5644&lt;Variables!$G$12,0,1)</f>
        <v>0</v>
      </c>
      <c r="AP5644" s="78">
        <f t="shared" si="179"/>
        <v>0</v>
      </c>
      <c r="AQ5644" s="77">
        <f>IF(V5644&lt;Variables!$G$15,1,0)</f>
        <v>1</v>
      </c>
      <c r="AR5644" s="77">
        <v>0</v>
      </c>
      <c r="AS5644" s="77">
        <v>0</v>
      </c>
      <c r="AT5644" s="77">
        <v>1</v>
      </c>
      <c r="AU5644" s="77">
        <v>0</v>
      </c>
      <c r="BA5644" s="77">
        <v>-2.25</v>
      </c>
    </row>
    <row r="5645" spans="3:53" x14ac:dyDescent="0.25">
      <c r="C5645" s="77" t="s">
        <v>704</v>
      </c>
      <c r="D5645" s="77" t="s">
        <v>660</v>
      </c>
      <c r="E5645" s="77">
        <v>17.28</v>
      </c>
      <c r="F5645" s="77">
        <v>10.54</v>
      </c>
      <c r="G5645" s="77">
        <v>9.94</v>
      </c>
      <c r="H5645" s="77">
        <v>1910</v>
      </c>
      <c r="I5645" s="77">
        <v>1.31</v>
      </c>
      <c r="J5645" s="77" t="s">
        <v>74</v>
      </c>
      <c r="K5645" s="77">
        <v>54.35</v>
      </c>
      <c r="L5645" s="77">
        <v>17.242280000000001</v>
      </c>
      <c r="M5645" s="77">
        <v>4.477366102394266E-2</v>
      </c>
      <c r="N5645" s="77">
        <v>17.050262</v>
      </c>
      <c r="O5645" s="77">
        <v>1.1714658695567259</v>
      </c>
      <c r="P5645" s="77">
        <v>29450000</v>
      </c>
      <c r="Q5645" s="77">
        <v>18330000</v>
      </c>
      <c r="R5645" s="77">
        <v>1.61</v>
      </c>
      <c r="S5645" s="77">
        <v>35.64</v>
      </c>
      <c r="T5645" s="77">
        <v>8.8570000000000011</v>
      </c>
      <c r="U5645" s="77">
        <v>20.147200000000002</v>
      </c>
      <c r="V5645" s="77">
        <v>2.410339402264666</v>
      </c>
      <c r="AC5645" s="77">
        <v>17.5</v>
      </c>
      <c r="AD5645" s="77">
        <v>16.350000000000001</v>
      </c>
      <c r="AH5645" s="77">
        <f>IF(AND(M5645&lt;Variables!$G$6,M5645&gt;Variables!$G$5),0,1)</f>
        <v>1</v>
      </c>
      <c r="AI5645" s="77">
        <f t="shared" si="178"/>
        <v>0</v>
      </c>
      <c r="AJ5645" s="77">
        <f>IF(I5645&gt;Variables!$G$7,0,1)</f>
        <v>1</v>
      </c>
      <c r="AK5645" s="77">
        <f>IF(F5645&gt;Variables!$G$8,0,1)</f>
        <v>0</v>
      </c>
      <c r="AL5645" s="77">
        <f>IF(G5645&gt;Variables!$G$9,0,1)</f>
        <v>1</v>
      </c>
      <c r="AM5645" s="77">
        <f>IF(AND(K5645&gt;Variables!$G$10,K5645&lt;Variables!$G$11),0,1)</f>
        <v>1</v>
      </c>
      <c r="AN5645" s="77">
        <f>IF(H5645&lt;Variables!$G$13,1,0)</f>
        <v>0</v>
      </c>
      <c r="AO5645" s="77">
        <f>IF(R5645&lt;Variables!$G$12,0,1)</f>
        <v>0</v>
      </c>
      <c r="AP5645" s="78">
        <f t="shared" si="179"/>
        <v>0</v>
      </c>
      <c r="AQ5645" s="77">
        <f>IF(V5645&lt;Variables!$G$15,1,0)</f>
        <v>1</v>
      </c>
      <c r="AR5645" s="77">
        <v>0</v>
      </c>
      <c r="AS5645" s="77">
        <v>0</v>
      </c>
      <c r="AT5645" s="77">
        <v>1</v>
      </c>
      <c r="AU5645" s="77">
        <v>0</v>
      </c>
      <c r="BA5645" s="77">
        <v>-1.97</v>
      </c>
    </row>
    <row r="5646" spans="3:53" x14ac:dyDescent="0.25">
      <c r="C5646" s="77" t="s">
        <v>704</v>
      </c>
      <c r="D5646" s="77" t="s">
        <v>649</v>
      </c>
      <c r="E5646" s="77">
        <v>65.760000000000005</v>
      </c>
      <c r="F5646" s="77">
        <v>11.8</v>
      </c>
      <c r="G5646" s="77">
        <v>9.07</v>
      </c>
      <c r="H5646" s="77">
        <v>4150</v>
      </c>
      <c r="I5646" s="77">
        <v>-7.2619999999999996</v>
      </c>
      <c r="J5646" s="77" t="s">
        <v>74</v>
      </c>
      <c r="K5646" s="77">
        <v>36.159999999999997</v>
      </c>
      <c r="L5646" s="77">
        <v>66.373175000000003</v>
      </c>
      <c r="M5646" s="77">
        <v>-1.405952028059537</v>
      </c>
      <c r="N5646" s="77">
        <v>65.768214</v>
      </c>
      <c r="O5646" s="77">
        <v>-0.49904654549385002</v>
      </c>
      <c r="P5646" s="77">
        <v>3296000</v>
      </c>
      <c r="Q5646" s="77">
        <v>2787000</v>
      </c>
      <c r="R5646" s="77">
        <v>1.18</v>
      </c>
      <c r="S5646" s="77">
        <v>35.64</v>
      </c>
      <c r="T5646" s="77">
        <v>8.8570000000000011</v>
      </c>
      <c r="U5646" s="77">
        <v>20.147200000000002</v>
      </c>
      <c r="V5646" s="77">
        <v>2.2039765626441699</v>
      </c>
      <c r="AC5646" s="77">
        <v>68.37</v>
      </c>
      <c r="AD5646" s="77">
        <v>65.180000000000007</v>
      </c>
      <c r="AH5646" s="77">
        <f>IF(AND(M5646&lt;Variables!$G$6,M5646&gt;Variables!$G$5),0,1)</f>
        <v>0</v>
      </c>
      <c r="AI5646" s="77">
        <f t="shared" si="178"/>
        <v>0</v>
      </c>
      <c r="AJ5646" s="77">
        <f>IF(I5646&gt;Variables!$G$7,0,1)</f>
        <v>1</v>
      </c>
      <c r="AK5646" s="77">
        <f>IF(F5646&gt;Variables!$G$8,0,1)</f>
        <v>0</v>
      </c>
      <c r="AL5646" s="77">
        <f>IF(G5646&gt;Variables!$G$9,0,1)</f>
        <v>1</v>
      </c>
      <c r="AM5646" s="77">
        <f>IF(AND(K5646&gt;Variables!$G$10,K5646&lt;Variables!$G$11),0,1)</f>
        <v>1</v>
      </c>
      <c r="AN5646" s="77">
        <f>IF(H5646&lt;Variables!$G$13,1,0)</f>
        <v>0</v>
      </c>
      <c r="AO5646" s="77">
        <f>IF(R5646&lt;Variables!$G$12,0,1)</f>
        <v>0</v>
      </c>
      <c r="AP5646" s="78">
        <f t="shared" si="179"/>
        <v>0</v>
      </c>
      <c r="AQ5646" s="77">
        <f>IF(V5646&lt;Variables!$G$15,1,0)</f>
        <v>1</v>
      </c>
      <c r="AR5646" s="77">
        <v>1</v>
      </c>
      <c r="AS5646" s="77">
        <v>0</v>
      </c>
      <c r="AT5646" s="77">
        <v>0</v>
      </c>
      <c r="AU5646" s="77">
        <v>0</v>
      </c>
      <c r="BA5646" s="77">
        <v>2</v>
      </c>
    </row>
    <row r="5647" spans="3:53" x14ac:dyDescent="0.25">
      <c r="C5647" s="77" t="s">
        <v>704</v>
      </c>
      <c r="D5647" s="77" t="s">
        <v>581</v>
      </c>
      <c r="E5647" s="77">
        <v>106.69</v>
      </c>
      <c r="F5647" s="77">
        <v>13.4</v>
      </c>
      <c r="G5647" s="77">
        <v>-3.68</v>
      </c>
      <c r="H5647" s="77">
        <v>5880</v>
      </c>
      <c r="I5647" s="77">
        <v>43.271999999999998</v>
      </c>
      <c r="J5647" s="77" t="s">
        <v>74</v>
      </c>
      <c r="K5647" s="77">
        <v>50.8</v>
      </c>
      <c r="L5647" s="77">
        <v>106.3155</v>
      </c>
      <c r="M5647" s="77">
        <v>0.1029953299377767</v>
      </c>
      <c r="N5647" s="77">
        <v>106.173232</v>
      </c>
      <c r="O5647" s="77">
        <v>0.23712944897446861</v>
      </c>
      <c r="P5647" s="77">
        <v>1780000</v>
      </c>
      <c r="Q5647" s="77">
        <v>826738</v>
      </c>
      <c r="R5647" s="77">
        <v>2.15</v>
      </c>
      <c r="S5647" s="77">
        <v>35.64</v>
      </c>
      <c r="T5647" s="77">
        <v>8.8570000000000011</v>
      </c>
      <c r="U5647" s="77">
        <v>20.147200000000002</v>
      </c>
      <c r="V5647" s="77">
        <v>2.3723721610113291</v>
      </c>
      <c r="AC5647" s="77">
        <v>110</v>
      </c>
      <c r="AD5647" s="77">
        <v>105.8129</v>
      </c>
      <c r="AH5647" s="77">
        <f>IF(AND(M5647&lt;Variables!$G$6,M5647&gt;Variables!$G$5),0,1)</f>
        <v>1</v>
      </c>
      <c r="AI5647" s="77">
        <f t="shared" si="178"/>
        <v>0</v>
      </c>
      <c r="AJ5647" s="77">
        <f>IF(I5647&gt;Variables!$G$7,0,1)</f>
        <v>1</v>
      </c>
      <c r="AK5647" s="77">
        <f>IF(F5647&gt;Variables!$G$8,0,1)</f>
        <v>0</v>
      </c>
      <c r="AL5647" s="77">
        <f>IF(G5647&gt;Variables!$G$9,0,1)</f>
        <v>1</v>
      </c>
      <c r="AM5647" s="77">
        <f>IF(AND(K5647&gt;Variables!$G$10,K5647&lt;Variables!$G$11),0,1)</f>
        <v>1</v>
      </c>
      <c r="AN5647" s="77">
        <f>IF(H5647&lt;Variables!$G$13,1,0)</f>
        <v>0</v>
      </c>
      <c r="AO5647" s="77">
        <f>IF(R5647&lt;Variables!$G$12,0,1)</f>
        <v>0</v>
      </c>
      <c r="AP5647" s="78">
        <f t="shared" si="179"/>
        <v>0</v>
      </c>
      <c r="AQ5647" s="77">
        <f>IF(V5647&lt;Variables!$G$15,1,0)</f>
        <v>1</v>
      </c>
      <c r="AR5647" s="77">
        <v>1</v>
      </c>
      <c r="AS5647" s="77">
        <v>0</v>
      </c>
      <c r="AT5647" s="77">
        <v>0</v>
      </c>
      <c r="AU5647" s="77">
        <v>0</v>
      </c>
      <c r="BA5647" s="77">
        <v>1.1399999999999999</v>
      </c>
    </row>
    <row r="5648" spans="3:53" x14ac:dyDescent="0.25">
      <c r="C5648" s="77" t="s">
        <v>704</v>
      </c>
      <c r="D5648" s="77" t="s">
        <v>661</v>
      </c>
      <c r="E5648" s="77">
        <v>51.76</v>
      </c>
      <c r="F5648" s="77">
        <v>20.67</v>
      </c>
      <c r="G5648" s="77">
        <v>19.46</v>
      </c>
      <c r="H5648" s="77">
        <v>1770</v>
      </c>
      <c r="I5648" s="77">
        <v>0.438</v>
      </c>
      <c r="J5648" s="77" t="s">
        <v>74</v>
      </c>
      <c r="K5648" s="77">
        <v>44.89</v>
      </c>
      <c r="L5648" s="77">
        <v>52.798404999999988</v>
      </c>
      <c r="M5648" s="77">
        <v>-1.8909756838298259</v>
      </c>
      <c r="N5648" s="77">
        <v>51.249020000000002</v>
      </c>
      <c r="O5648" s="77">
        <v>1.075103484905654</v>
      </c>
      <c r="P5648" s="77">
        <v>5424000</v>
      </c>
      <c r="Q5648" s="77">
        <v>2052000</v>
      </c>
      <c r="R5648" s="77">
        <v>2.64</v>
      </c>
      <c r="S5648" s="77">
        <v>35.64</v>
      </c>
      <c r="T5648" s="77">
        <v>8.8570000000000011</v>
      </c>
      <c r="U5648" s="77">
        <v>20.147200000000002</v>
      </c>
      <c r="V5648" s="77">
        <v>2.335319353749834</v>
      </c>
      <c r="AC5648" s="77">
        <v>53.15</v>
      </c>
      <c r="AD5648" s="77">
        <v>51.01</v>
      </c>
      <c r="AH5648" s="77">
        <f>IF(AND(M5648&lt;Variables!$G$6,M5648&gt;Variables!$G$5),0,1)</f>
        <v>0</v>
      </c>
      <c r="AI5648" s="77">
        <f t="shared" si="178"/>
        <v>0</v>
      </c>
      <c r="AJ5648" s="77">
        <f>IF(I5648&gt;Variables!$G$7,0,1)</f>
        <v>1</v>
      </c>
      <c r="AK5648" s="77">
        <f>IF(F5648&gt;Variables!$G$8,0,1)</f>
        <v>0</v>
      </c>
      <c r="AL5648" s="77">
        <f>IF(G5648&gt;Variables!$G$9,0,1)</f>
        <v>0</v>
      </c>
      <c r="AM5648" s="77">
        <f>IF(AND(K5648&gt;Variables!$G$10,K5648&lt;Variables!$G$11),0,1)</f>
        <v>1</v>
      </c>
      <c r="AN5648" s="77">
        <f>IF(H5648&lt;Variables!$G$13,1,0)</f>
        <v>0</v>
      </c>
      <c r="AO5648" s="77">
        <f>IF(R5648&lt;Variables!$G$12,0,1)</f>
        <v>1</v>
      </c>
      <c r="AP5648" s="78">
        <f t="shared" si="179"/>
        <v>0</v>
      </c>
      <c r="AQ5648" s="77">
        <f>IF(V5648&lt;Variables!$G$15,1,0)</f>
        <v>1</v>
      </c>
      <c r="AR5648" s="77">
        <v>1</v>
      </c>
      <c r="AS5648" s="77">
        <v>0</v>
      </c>
      <c r="AT5648" s="77">
        <v>0</v>
      </c>
      <c r="AU5648" s="77">
        <v>0</v>
      </c>
      <c r="BA5648" s="77">
        <v>0.87</v>
      </c>
    </row>
    <row r="5649" spans="3:53" x14ac:dyDescent="0.25">
      <c r="C5649" s="77" t="s">
        <v>704</v>
      </c>
      <c r="D5649" s="77" t="s">
        <v>662</v>
      </c>
      <c r="E5649" s="77">
        <v>8.9</v>
      </c>
      <c r="F5649" s="77">
        <v>27.86</v>
      </c>
      <c r="G5649" s="77">
        <v>4.72</v>
      </c>
      <c r="H5649" s="77">
        <v>583.41</v>
      </c>
      <c r="I5649" s="77">
        <v>24.98</v>
      </c>
      <c r="J5649" s="77" t="s">
        <v>74</v>
      </c>
      <c r="K5649" s="77">
        <v>67.47</v>
      </c>
      <c r="L5649" s="77">
        <v>8.8547000000000011</v>
      </c>
      <c r="M5649" s="77">
        <v>0.28572396580346771</v>
      </c>
      <c r="N5649" s="77">
        <v>8.7666199999999996</v>
      </c>
      <c r="O5649" s="77">
        <v>1.293314869356732</v>
      </c>
      <c r="P5649" s="77">
        <v>4890000</v>
      </c>
      <c r="Q5649" s="77">
        <v>659720</v>
      </c>
      <c r="R5649" s="77">
        <v>7.41</v>
      </c>
      <c r="S5649" s="77">
        <v>35.64</v>
      </c>
      <c r="T5649" s="77">
        <v>8.8570000000000011</v>
      </c>
      <c r="U5649" s="77">
        <v>20.147200000000002</v>
      </c>
      <c r="V5649" s="77">
        <v>2.5261446427818002</v>
      </c>
      <c r="AC5649" s="77">
        <v>8.9700000000000006</v>
      </c>
      <c r="AD5649" s="77">
        <v>8.7899999999999991</v>
      </c>
      <c r="AH5649" s="77">
        <f>IF(AND(M5649&lt;Variables!$G$6,M5649&gt;Variables!$G$5),0,1)</f>
        <v>1</v>
      </c>
      <c r="AI5649" s="77">
        <f t="shared" si="178"/>
        <v>0</v>
      </c>
      <c r="AJ5649" s="77">
        <f>IF(I5649&gt;Variables!$G$7,0,1)</f>
        <v>1</v>
      </c>
      <c r="AK5649" s="77">
        <f>IF(F5649&gt;Variables!$G$8,0,1)</f>
        <v>0</v>
      </c>
      <c r="AL5649" s="77">
        <f>IF(G5649&gt;Variables!$G$9,0,1)</f>
        <v>1</v>
      </c>
      <c r="AM5649" s="77">
        <f>IF(AND(K5649&gt;Variables!$G$10,K5649&lt;Variables!$G$11),0,1)</f>
        <v>0</v>
      </c>
      <c r="AN5649" s="77">
        <f>IF(H5649&lt;Variables!$G$13,1,0)</f>
        <v>1</v>
      </c>
      <c r="AO5649" s="77">
        <f>IF(R5649&lt;Variables!$G$12,0,1)</f>
        <v>1</v>
      </c>
      <c r="AP5649" s="78">
        <f t="shared" si="179"/>
        <v>0</v>
      </c>
      <c r="AQ5649" s="77">
        <f>IF(V5649&lt;Variables!$G$15,1,0)</f>
        <v>1</v>
      </c>
      <c r="AR5649" s="77">
        <v>0</v>
      </c>
      <c r="AS5649" s="77">
        <v>0</v>
      </c>
      <c r="AT5649" s="77">
        <v>1</v>
      </c>
      <c r="AU5649" s="77">
        <v>0</v>
      </c>
      <c r="BA5649" s="77">
        <v>-0.99</v>
      </c>
    </row>
    <row r="5650" spans="3:53" x14ac:dyDescent="0.25">
      <c r="C5650" s="77" t="s">
        <v>704</v>
      </c>
      <c r="D5650" s="77" t="s">
        <v>78</v>
      </c>
      <c r="E5650" s="77">
        <v>128.01</v>
      </c>
      <c r="F5650" s="77">
        <v>44.02</v>
      </c>
      <c r="G5650" s="77">
        <v>-9.0299999999999994</v>
      </c>
      <c r="H5650" s="77">
        <v>5920</v>
      </c>
      <c r="I5650" s="77">
        <v>7.3289999999999997</v>
      </c>
      <c r="J5650" s="77" t="s">
        <v>74</v>
      </c>
      <c r="K5650" s="77">
        <v>59.15</v>
      </c>
      <c r="L5650" s="77">
        <v>126.56592999999999</v>
      </c>
      <c r="M5650" s="77">
        <v>0.73793160608071062</v>
      </c>
      <c r="N5650" s="77">
        <v>124.76831</v>
      </c>
      <c r="O5650" s="77">
        <v>2.18932996688021</v>
      </c>
      <c r="P5650" s="77">
        <v>12634000</v>
      </c>
      <c r="Q5650" s="77">
        <v>1288000</v>
      </c>
      <c r="R5650" s="77">
        <v>9.81</v>
      </c>
      <c r="S5650" s="77">
        <v>35.64</v>
      </c>
      <c r="T5650" s="77">
        <v>8.8570000000000011</v>
      </c>
      <c r="U5650" s="77">
        <v>20.147200000000002</v>
      </c>
      <c r="V5650" s="77">
        <v>2.4231077879648968</v>
      </c>
      <c r="AC5650" s="77">
        <v>139.44999999999999</v>
      </c>
      <c r="AD5650" s="77">
        <v>126.98</v>
      </c>
      <c r="AH5650" s="77">
        <f>IF(AND(M5650&lt;Variables!$G$6,M5650&gt;Variables!$G$5),0,1)</f>
        <v>1</v>
      </c>
      <c r="AI5650" s="77">
        <f t="shared" si="178"/>
        <v>0</v>
      </c>
      <c r="AJ5650" s="77">
        <f>IF(I5650&gt;Variables!$G$7,0,1)</f>
        <v>1</v>
      </c>
      <c r="AK5650" s="77">
        <f>IF(F5650&gt;Variables!$G$8,0,1)</f>
        <v>0</v>
      </c>
      <c r="AL5650" s="77">
        <f>IF(G5650&gt;Variables!$G$9,0,1)</f>
        <v>1</v>
      </c>
      <c r="AM5650" s="77">
        <f>IF(AND(K5650&gt;Variables!$G$10,K5650&lt;Variables!$G$11),0,1)</f>
        <v>1</v>
      </c>
      <c r="AN5650" s="77">
        <f>IF(H5650&lt;Variables!$G$13,1,0)</f>
        <v>0</v>
      </c>
      <c r="AO5650" s="77">
        <f>IF(R5650&lt;Variables!$G$12,0,1)</f>
        <v>1</v>
      </c>
      <c r="AP5650" s="78">
        <f t="shared" si="179"/>
        <v>0</v>
      </c>
      <c r="AQ5650" s="77">
        <f>IF(V5650&lt;Variables!$G$15,1,0)</f>
        <v>1</v>
      </c>
      <c r="AR5650" s="77">
        <v>1</v>
      </c>
      <c r="AS5650" s="77">
        <v>0</v>
      </c>
      <c r="AT5650" s="77">
        <v>0</v>
      </c>
      <c r="AU5650" s="77">
        <v>0</v>
      </c>
      <c r="BA5650" s="77">
        <v>2</v>
      </c>
    </row>
    <row r="5651" spans="3:53" x14ac:dyDescent="0.25">
      <c r="C5651" s="77" t="s">
        <v>704</v>
      </c>
      <c r="D5651" s="77" t="s">
        <v>663</v>
      </c>
      <c r="E5651" s="77">
        <v>49.11</v>
      </c>
      <c r="F5651" s="77">
        <v>8.68</v>
      </c>
      <c r="G5651" s="77">
        <v>7.02</v>
      </c>
      <c r="H5651" s="77">
        <v>74490</v>
      </c>
      <c r="I5651" s="77">
        <v>34.238999999999997</v>
      </c>
      <c r="J5651" s="77" t="s">
        <v>74</v>
      </c>
      <c r="K5651" s="77">
        <v>68.540000000000006</v>
      </c>
      <c r="L5651" s="77">
        <v>48.771329999999999</v>
      </c>
      <c r="M5651" s="77">
        <v>0.32533457668675592</v>
      </c>
      <c r="N5651" s="77">
        <v>48.354307999999989</v>
      </c>
      <c r="O5651" s="77">
        <v>1.190570238333285</v>
      </c>
      <c r="P5651" s="77">
        <v>42529000</v>
      </c>
      <c r="Q5651" s="77">
        <v>70837000</v>
      </c>
      <c r="R5651" s="77">
        <v>0.6</v>
      </c>
      <c r="S5651" s="77">
        <v>35.64</v>
      </c>
      <c r="T5651" s="77">
        <v>8.8570000000000011</v>
      </c>
      <c r="U5651" s="77">
        <v>20.147200000000002</v>
      </c>
      <c r="V5651" s="77">
        <v>2.533196142592625</v>
      </c>
      <c r="AC5651" s="77">
        <v>49.65</v>
      </c>
      <c r="AD5651" s="77">
        <v>48.8</v>
      </c>
      <c r="AH5651" s="77">
        <f>IF(AND(M5651&lt;Variables!$G$6,M5651&gt;Variables!$G$5),0,1)</f>
        <v>1</v>
      </c>
      <c r="AI5651" s="77">
        <f t="shared" si="178"/>
        <v>0</v>
      </c>
      <c r="AJ5651" s="77">
        <f>IF(I5651&gt;Variables!$G$7,0,1)</f>
        <v>1</v>
      </c>
      <c r="AK5651" s="77">
        <f>IF(F5651&gt;Variables!$G$8,0,1)</f>
        <v>1</v>
      </c>
      <c r="AL5651" s="77">
        <f>IF(G5651&gt;Variables!$G$9,0,1)</f>
        <v>1</v>
      </c>
      <c r="AM5651" s="77">
        <f>IF(AND(K5651&gt;Variables!$G$10,K5651&lt;Variables!$G$11),0,1)</f>
        <v>0</v>
      </c>
      <c r="AN5651" s="77">
        <f>IF(H5651&lt;Variables!$G$13,1,0)</f>
        <v>0</v>
      </c>
      <c r="AO5651" s="77">
        <f>IF(R5651&lt;Variables!$G$12,0,1)</f>
        <v>0</v>
      </c>
      <c r="AP5651" s="78">
        <f t="shared" si="179"/>
        <v>0</v>
      </c>
      <c r="AQ5651" s="77">
        <f>IF(V5651&lt;Variables!$G$15,1,0)</f>
        <v>1</v>
      </c>
      <c r="AR5651" s="77">
        <v>0</v>
      </c>
      <c r="AS5651" s="77">
        <v>1</v>
      </c>
      <c r="AT5651" s="77">
        <v>0</v>
      </c>
      <c r="AU5651" s="77">
        <v>0</v>
      </c>
      <c r="BA5651" s="77">
        <v>0.47</v>
      </c>
    </row>
    <row r="5652" spans="3:53" x14ac:dyDescent="0.25">
      <c r="C5652" s="77" t="s">
        <v>704</v>
      </c>
      <c r="D5652" s="77" t="s">
        <v>667</v>
      </c>
      <c r="E5652" s="77">
        <v>86.36</v>
      </c>
      <c r="F5652" s="77">
        <v>79.17</v>
      </c>
      <c r="G5652" s="77">
        <v>0.88</v>
      </c>
      <c r="H5652" s="77">
        <v>-99999</v>
      </c>
      <c r="I5652" s="77">
        <v>7.6999999999999999E-2</v>
      </c>
      <c r="J5652" s="77" t="s">
        <v>74</v>
      </c>
      <c r="K5652" s="77">
        <v>79.95</v>
      </c>
      <c r="L5652" s="77">
        <v>85.806666666666672</v>
      </c>
      <c r="M5652" s="77">
        <v>0.22531271851448381</v>
      </c>
      <c r="N5652" s="77">
        <v>85.772500000000008</v>
      </c>
      <c r="O5652" s="77">
        <v>0.26523652685883242</v>
      </c>
      <c r="P5652" s="77">
        <v>33197</v>
      </c>
      <c r="Q5652" s="77">
        <v>530</v>
      </c>
      <c r="R5652" s="77">
        <v>62.64</v>
      </c>
      <c r="S5652" s="77">
        <v>35.64</v>
      </c>
      <c r="T5652" s="77">
        <v>8.8570000000000011</v>
      </c>
      <c r="U5652" s="77">
        <v>20.147200000000002</v>
      </c>
      <c r="V5652" s="77">
        <v>2.6519353105430818</v>
      </c>
      <c r="AC5652" s="77">
        <v>86.5</v>
      </c>
      <c r="AD5652" s="77">
        <v>86.05</v>
      </c>
      <c r="AH5652" s="77">
        <f>IF(AND(M5652&lt;Variables!$G$6,M5652&gt;Variables!$G$5),0,1)</f>
        <v>1</v>
      </c>
      <c r="AI5652" s="77">
        <f t="shared" si="178"/>
        <v>0</v>
      </c>
      <c r="AJ5652" s="77">
        <f>IF(I5652&gt;Variables!$G$7,0,1)</f>
        <v>1</v>
      </c>
      <c r="AK5652" s="77">
        <f>IF(F5652&gt;Variables!$G$8,0,1)</f>
        <v>0</v>
      </c>
      <c r="AL5652" s="77">
        <f>IF(G5652&gt;Variables!$G$9,0,1)</f>
        <v>1</v>
      </c>
      <c r="AM5652" s="77">
        <f>IF(AND(K5652&gt;Variables!$G$10,K5652&lt;Variables!$G$11),0,1)</f>
        <v>1</v>
      </c>
      <c r="AN5652" s="77">
        <f>IF(H5652&lt;Variables!$G$13,1,0)</f>
        <v>1</v>
      </c>
      <c r="AO5652" s="77">
        <f>IF(R5652&lt;Variables!$G$12,0,1)</f>
        <v>1</v>
      </c>
      <c r="AP5652" s="78">
        <f t="shared" si="179"/>
        <v>0</v>
      </c>
      <c r="AQ5652" s="77">
        <f>IF(V5652&lt;Variables!$G$15,1,0)</f>
        <v>1</v>
      </c>
      <c r="AR5652" s="77">
        <v>0</v>
      </c>
      <c r="AS5652" s="77">
        <v>0</v>
      </c>
      <c r="AT5652" s="77">
        <v>0</v>
      </c>
      <c r="AU5652" s="77">
        <v>0</v>
      </c>
      <c r="BA5652" s="77">
        <v>0</v>
      </c>
    </row>
    <row r="5653" spans="3:53" x14ac:dyDescent="0.25">
      <c r="C5653" s="77" t="s">
        <v>704</v>
      </c>
      <c r="D5653" s="77" t="s">
        <v>280</v>
      </c>
      <c r="E5653" s="77">
        <v>44.92</v>
      </c>
      <c r="F5653" s="77">
        <v>26.7</v>
      </c>
      <c r="G5653" s="77">
        <v>6.22</v>
      </c>
      <c r="H5653" s="77">
        <v>1590</v>
      </c>
      <c r="I5653" s="77">
        <v>-99999</v>
      </c>
      <c r="J5653" s="77" t="s">
        <v>75</v>
      </c>
      <c r="K5653" s="77">
        <v>40.29</v>
      </c>
      <c r="L5653" s="77">
        <v>45.045362500000003</v>
      </c>
      <c r="M5653" s="77">
        <v>-1.0552973127921941</v>
      </c>
      <c r="N5653" s="77">
        <v>46.090343181818177</v>
      </c>
      <c r="O5653" s="77">
        <v>-3.2986154514421848</v>
      </c>
      <c r="P5653" s="77">
        <v>797070</v>
      </c>
      <c r="S5653" s="77">
        <v>35.64</v>
      </c>
      <c r="T5653" s="77">
        <v>8.8570000000000011</v>
      </c>
      <c r="U5653" s="77">
        <v>20.147200000000002</v>
      </c>
      <c r="V5653" s="77">
        <v>2.2642489763445681</v>
      </c>
      <c r="AC5653" s="77">
        <v>45.58</v>
      </c>
      <c r="AD5653" s="77">
        <v>42.77</v>
      </c>
      <c r="AH5653" s="77">
        <f>IF(AND(M5653&lt;Variables!$G$6,M5653&gt;Variables!$G$5),0,1)</f>
        <v>0</v>
      </c>
      <c r="AI5653" s="77">
        <f t="shared" si="178"/>
        <v>1</v>
      </c>
      <c r="AJ5653" s="77">
        <f>IF(I5653&gt;Variables!$G$7,0,1)</f>
        <v>1</v>
      </c>
      <c r="AK5653" s="77">
        <f>IF(F5653&gt;Variables!$G$8,0,1)</f>
        <v>0</v>
      </c>
      <c r="AL5653" s="77">
        <f>IF(G5653&gt;Variables!$G$9,0,1)</f>
        <v>1</v>
      </c>
      <c r="AM5653" s="77">
        <f>IF(AND(K5653&gt;Variables!$G$10,K5653&lt;Variables!$G$11),0,1)</f>
        <v>1</v>
      </c>
      <c r="AN5653" s="77">
        <f>IF(H5653&lt;Variables!$G$13,1,0)</f>
        <v>0</v>
      </c>
      <c r="AO5653" s="77">
        <f>IF(R5653&lt;Variables!$G$12,0,1)</f>
        <v>0</v>
      </c>
      <c r="AP5653" s="78">
        <f t="shared" si="179"/>
        <v>1</v>
      </c>
      <c r="AQ5653" s="77">
        <f>IF(V5653&lt;Variables!$G$15,1,0)</f>
        <v>1</v>
      </c>
      <c r="AR5653" s="77">
        <v>0</v>
      </c>
      <c r="AS5653" s="77">
        <v>0</v>
      </c>
      <c r="AT5653" s="77">
        <v>1</v>
      </c>
      <c r="AU5653" s="77">
        <v>0</v>
      </c>
      <c r="BA5653" s="77">
        <v>-2.25</v>
      </c>
    </row>
    <row r="5654" spans="3:53" x14ac:dyDescent="0.25">
      <c r="C5654" s="77" t="s">
        <v>704</v>
      </c>
      <c r="D5654" s="77" t="s">
        <v>670</v>
      </c>
      <c r="E5654" s="77">
        <v>12.23</v>
      </c>
      <c r="F5654" s="77">
        <v>9.91</v>
      </c>
      <c r="G5654" s="77">
        <v>-2.3199999999999998</v>
      </c>
      <c r="H5654" s="77">
        <v>-99999</v>
      </c>
      <c r="I5654" s="77">
        <v>485.25099999999998</v>
      </c>
      <c r="J5654" s="77" t="s">
        <v>75</v>
      </c>
      <c r="K5654" s="77">
        <v>79.89</v>
      </c>
      <c r="L5654" s="77">
        <v>12.19</v>
      </c>
      <c r="M5654" s="77">
        <v>0</v>
      </c>
      <c r="N5654" s="77">
        <v>12.19</v>
      </c>
      <c r="O5654" s="77">
        <v>0</v>
      </c>
      <c r="P5654" s="77">
        <v>151971</v>
      </c>
      <c r="Q5654" s="77">
        <v>18826</v>
      </c>
      <c r="R5654" s="77">
        <v>8.07</v>
      </c>
      <c r="S5654" s="77">
        <v>35.64</v>
      </c>
      <c r="T5654" s="77">
        <v>8.8570000000000011</v>
      </c>
      <c r="U5654" s="77">
        <v>20.147200000000002</v>
      </c>
      <c r="V5654" s="77">
        <v>2.6766603999999998</v>
      </c>
      <c r="AC5654" s="77">
        <v>12.19</v>
      </c>
      <c r="AD5654" s="77">
        <v>11.93</v>
      </c>
      <c r="AH5654" s="77">
        <f>IF(AND(M5654&lt;Variables!$G$6,M5654&gt;Variables!$G$5),0,1)</f>
        <v>1</v>
      </c>
      <c r="AI5654" s="77">
        <f t="shared" si="178"/>
        <v>1</v>
      </c>
      <c r="AJ5654" s="77">
        <f>IF(I5654&gt;Variables!$G$7,0,1)</f>
        <v>0</v>
      </c>
      <c r="AK5654" s="77">
        <f>IF(F5654&gt;Variables!$G$8,0,1)</f>
        <v>0</v>
      </c>
      <c r="AL5654" s="77">
        <f>IF(G5654&gt;Variables!$G$9,0,1)</f>
        <v>1</v>
      </c>
      <c r="AM5654" s="77">
        <f>IF(AND(K5654&gt;Variables!$G$10,K5654&lt;Variables!$G$11),0,1)</f>
        <v>1</v>
      </c>
      <c r="AN5654" s="77">
        <f>IF(H5654&lt;Variables!$G$13,1,0)</f>
        <v>1</v>
      </c>
      <c r="AO5654" s="77">
        <f>IF(R5654&lt;Variables!$G$12,0,1)</f>
        <v>1</v>
      </c>
      <c r="AP5654" s="78">
        <f t="shared" si="179"/>
        <v>1</v>
      </c>
      <c r="AQ5654" s="77">
        <f>IF(V5654&lt;Variables!$G$15,1,0)</f>
        <v>1</v>
      </c>
      <c r="AR5654" s="77">
        <v>0</v>
      </c>
      <c r="AS5654" s="77">
        <v>0</v>
      </c>
      <c r="AT5654" s="77">
        <v>1</v>
      </c>
      <c r="AU5654" s="77">
        <v>0</v>
      </c>
      <c r="BA5654" s="77">
        <v>-2.25</v>
      </c>
    </row>
    <row r="5655" spans="3:53" x14ac:dyDescent="0.25">
      <c r="C5655" s="77" t="s">
        <v>704</v>
      </c>
      <c r="D5655" s="77" t="s">
        <v>680</v>
      </c>
      <c r="E5655" s="77">
        <v>89.74</v>
      </c>
      <c r="F5655" s="77">
        <v>8.9600000000000009</v>
      </c>
      <c r="G5655" s="77">
        <v>8.07</v>
      </c>
      <c r="H5655" s="77">
        <v>2420</v>
      </c>
      <c r="I5655" s="77">
        <v>-13.04</v>
      </c>
      <c r="J5655" s="77" t="s">
        <v>75</v>
      </c>
      <c r="K5655" s="77">
        <v>61.84</v>
      </c>
      <c r="L5655" s="77">
        <v>89.198149999999998</v>
      </c>
      <c r="M5655" s="77">
        <v>0.31598188975893082</v>
      </c>
      <c r="N5655" s="77">
        <v>88.174498000000028</v>
      </c>
      <c r="O5655" s="77">
        <v>1.480589092778249</v>
      </c>
      <c r="P5655" s="77">
        <v>579386</v>
      </c>
      <c r="Q5655" s="77">
        <v>941480</v>
      </c>
      <c r="R5655" s="77">
        <v>0.62</v>
      </c>
      <c r="S5655" s="77">
        <v>35.64</v>
      </c>
      <c r="T5655" s="77">
        <v>8.8570000000000011</v>
      </c>
      <c r="U5655" s="77">
        <v>20.147200000000002</v>
      </c>
      <c r="V5655" s="77">
        <v>2.4706422114064019</v>
      </c>
      <c r="AC5655" s="77">
        <v>91.65</v>
      </c>
      <c r="AD5655" s="77">
        <v>89.32</v>
      </c>
      <c r="AH5655" s="77">
        <f>IF(AND(M5655&lt;Variables!$G$6,M5655&gt;Variables!$G$5),0,1)</f>
        <v>1</v>
      </c>
      <c r="AI5655" s="77">
        <f t="shared" si="178"/>
        <v>0</v>
      </c>
      <c r="AJ5655" s="77">
        <f>IF(I5655&gt;Variables!$G$7,0,1)</f>
        <v>1</v>
      </c>
      <c r="AK5655" s="77">
        <f>IF(F5655&gt;Variables!$G$8,0,1)</f>
        <v>1</v>
      </c>
      <c r="AL5655" s="77">
        <f>IF(G5655&gt;Variables!$G$9,0,1)</f>
        <v>1</v>
      </c>
      <c r="AM5655" s="77">
        <f>IF(AND(K5655&gt;Variables!$G$10,K5655&lt;Variables!$G$11),0,1)</f>
        <v>1</v>
      </c>
      <c r="AN5655" s="77">
        <f>IF(H5655&lt;Variables!$G$13,1,0)</f>
        <v>0</v>
      </c>
      <c r="AO5655" s="77">
        <f>IF(R5655&lt;Variables!$G$12,0,1)</f>
        <v>0</v>
      </c>
      <c r="AP5655" s="78">
        <f t="shared" si="179"/>
        <v>1</v>
      </c>
      <c r="AQ5655" s="77">
        <f>IF(V5655&lt;Variables!$G$15,1,0)</f>
        <v>1</v>
      </c>
      <c r="AR5655" s="77">
        <v>1</v>
      </c>
      <c r="AS5655" s="77">
        <v>0</v>
      </c>
      <c r="AT5655" s="77">
        <v>0</v>
      </c>
      <c r="AU5655" s="77">
        <v>0</v>
      </c>
      <c r="BA5655" s="77">
        <v>1.64</v>
      </c>
    </row>
    <row r="5656" spans="3:53" x14ac:dyDescent="0.25">
      <c r="C5656" s="77" t="s">
        <v>704</v>
      </c>
      <c r="D5656" s="77" t="s">
        <v>129</v>
      </c>
      <c r="E5656" s="77">
        <v>58.84</v>
      </c>
      <c r="F5656" s="77">
        <v>8.8699999999999992</v>
      </c>
      <c r="G5656" s="77">
        <v>6.62</v>
      </c>
      <c r="H5656" s="77">
        <v>28450</v>
      </c>
      <c r="I5656" s="77">
        <v>933246.03399999999</v>
      </c>
      <c r="J5656" s="77" t="s">
        <v>75</v>
      </c>
      <c r="K5656" s="77">
        <v>60.04</v>
      </c>
      <c r="L5656" s="77">
        <v>58.505834999999998</v>
      </c>
      <c r="M5656" s="77">
        <v>0.41733444194069752</v>
      </c>
      <c r="N5656" s="77">
        <v>57.87859799999999</v>
      </c>
      <c r="O5656" s="77">
        <v>1.505568604132413</v>
      </c>
      <c r="P5656" s="77">
        <v>52458000</v>
      </c>
      <c r="Q5656" s="77">
        <v>155082000</v>
      </c>
      <c r="R5656" s="77">
        <v>0.34</v>
      </c>
      <c r="S5656" s="77">
        <v>35.64</v>
      </c>
      <c r="T5656" s="77">
        <v>8.8570000000000011</v>
      </c>
      <c r="U5656" s="77">
        <v>20.147200000000002</v>
      </c>
      <c r="V5656" s="77">
        <v>2.4480628753515621</v>
      </c>
      <c r="AC5656" s="77">
        <v>59.36</v>
      </c>
      <c r="AD5656" s="77">
        <v>56.76</v>
      </c>
      <c r="AH5656" s="77">
        <f>IF(AND(M5656&lt;Variables!$G$6,M5656&gt;Variables!$G$5),0,1)</f>
        <v>1</v>
      </c>
      <c r="AI5656" s="77">
        <f t="shared" si="178"/>
        <v>0</v>
      </c>
      <c r="AJ5656" s="77">
        <f>IF(I5656&gt;Variables!$G$7,0,1)</f>
        <v>0</v>
      </c>
      <c r="AK5656" s="77">
        <f>IF(F5656&gt;Variables!$G$8,0,1)</f>
        <v>1</v>
      </c>
      <c r="AL5656" s="77">
        <f>IF(G5656&gt;Variables!$G$9,0,1)</f>
        <v>1</v>
      </c>
      <c r="AM5656" s="77">
        <f>IF(AND(K5656&gt;Variables!$G$10,K5656&lt;Variables!$G$11),0,1)</f>
        <v>1</v>
      </c>
      <c r="AN5656" s="77">
        <f>IF(H5656&lt;Variables!$G$13,1,0)</f>
        <v>0</v>
      </c>
      <c r="AO5656" s="77">
        <f>IF(R5656&lt;Variables!$G$12,0,1)</f>
        <v>0</v>
      </c>
      <c r="AP5656" s="78">
        <f t="shared" si="179"/>
        <v>1</v>
      </c>
      <c r="AQ5656" s="77">
        <f>IF(V5656&lt;Variables!$G$15,1,0)</f>
        <v>1</v>
      </c>
      <c r="AR5656" s="77">
        <v>0</v>
      </c>
      <c r="AS5656" s="77">
        <v>1</v>
      </c>
      <c r="AT5656" s="77">
        <v>0</v>
      </c>
      <c r="AU5656" s="77">
        <v>0</v>
      </c>
      <c r="BA5656" s="77">
        <v>0.53</v>
      </c>
    </row>
    <row r="5657" spans="3:53" x14ac:dyDescent="0.25">
      <c r="C5657" s="77" t="s">
        <v>704</v>
      </c>
      <c r="D5657" s="77" t="s">
        <v>436</v>
      </c>
      <c r="E5657" s="77">
        <v>5.5</v>
      </c>
      <c r="F5657" s="77">
        <v>24.39</v>
      </c>
      <c r="G5657" s="77">
        <v>22.7</v>
      </c>
      <c r="H5657" s="77">
        <v>41.82</v>
      </c>
      <c r="I5657" s="77">
        <v>0.60299999999999998</v>
      </c>
      <c r="J5657" s="77" t="s">
        <v>75</v>
      </c>
      <c r="K5657" s="77">
        <v>65.17</v>
      </c>
      <c r="L5657" s="77">
        <v>5.17563</v>
      </c>
      <c r="M5657" s="77">
        <v>5.4944035798540476</v>
      </c>
      <c r="N5657" s="77">
        <v>4.8397540000000001</v>
      </c>
      <c r="O5657" s="77">
        <v>12.81565137401611</v>
      </c>
      <c r="P5657" s="77">
        <v>3860000</v>
      </c>
      <c r="Q5657" s="77">
        <v>1680000</v>
      </c>
      <c r="R5657" s="77">
        <v>2.2999999999999998</v>
      </c>
      <c r="S5657" s="77">
        <v>35.64</v>
      </c>
      <c r="T5657" s="77">
        <v>8.8570000000000011</v>
      </c>
      <c r="U5657" s="77">
        <v>20.147200000000002</v>
      </c>
      <c r="V5657" s="77">
        <v>2.140591611462952</v>
      </c>
      <c r="AC5657" s="77">
        <v>6.45</v>
      </c>
      <c r="AD5657" s="77">
        <v>5</v>
      </c>
      <c r="AH5657" s="77">
        <f>IF(AND(M5657&lt;Variables!$G$6,M5657&gt;Variables!$G$5),0,1)</f>
        <v>1</v>
      </c>
      <c r="AI5657" s="77">
        <f t="shared" si="178"/>
        <v>0</v>
      </c>
      <c r="AJ5657" s="77">
        <f>IF(I5657&gt;Variables!$G$7,0,1)</f>
        <v>1</v>
      </c>
      <c r="AK5657" s="77">
        <f>IF(F5657&gt;Variables!$G$8,0,1)</f>
        <v>0</v>
      </c>
      <c r="AL5657" s="77">
        <f>IF(G5657&gt;Variables!$G$9,0,1)</f>
        <v>0</v>
      </c>
      <c r="AM5657" s="77">
        <f>IF(AND(K5657&gt;Variables!$G$10,K5657&lt;Variables!$G$11),0,1)</f>
        <v>0</v>
      </c>
      <c r="AN5657" s="77">
        <f>IF(H5657&lt;Variables!$G$13,1,0)</f>
        <v>1</v>
      </c>
      <c r="AO5657" s="77">
        <f>IF(R5657&lt;Variables!$G$12,0,1)</f>
        <v>1</v>
      </c>
      <c r="AP5657" s="78">
        <f t="shared" si="179"/>
        <v>1</v>
      </c>
      <c r="AQ5657" s="77">
        <f>IF(V5657&lt;Variables!$G$15,1,0)</f>
        <v>1</v>
      </c>
      <c r="AR5657" s="77">
        <v>0</v>
      </c>
      <c r="AS5657" s="77">
        <v>0</v>
      </c>
      <c r="AT5657" s="77">
        <v>1</v>
      </c>
      <c r="AU5657" s="77">
        <v>0</v>
      </c>
      <c r="BA5657" s="77">
        <v>-2.25</v>
      </c>
    </row>
    <row r="5658" spans="3:53" x14ac:dyDescent="0.25">
      <c r="C5658" s="77" t="s">
        <v>704</v>
      </c>
      <c r="D5658" s="77" t="s">
        <v>575</v>
      </c>
      <c r="E5658" s="77">
        <v>47.28</v>
      </c>
      <c r="F5658" s="77">
        <v>8.59</v>
      </c>
      <c r="G5658" s="77">
        <v>6.47</v>
      </c>
      <c r="H5658" s="77">
        <v>2630</v>
      </c>
      <c r="I5658" s="77">
        <v>-16.707999999999998</v>
      </c>
      <c r="J5658" s="77" t="s">
        <v>75</v>
      </c>
      <c r="K5658" s="77">
        <v>66.709999999999994</v>
      </c>
      <c r="L5658" s="77">
        <v>46.849074999999992</v>
      </c>
      <c r="M5658" s="77">
        <v>0.58362945266264121</v>
      </c>
      <c r="N5658" s="77">
        <v>46.587357999999988</v>
      </c>
      <c r="O5658" s="77">
        <v>1.1486850145054539</v>
      </c>
      <c r="P5658" s="77">
        <v>1078000</v>
      </c>
      <c r="Q5658" s="77">
        <v>1620000</v>
      </c>
      <c r="R5658" s="77">
        <v>0.67</v>
      </c>
      <c r="S5658" s="77">
        <v>35.64</v>
      </c>
      <c r="T5658" s="77">
        <v>8.8570000000000011</v>
      </c>
      <c r="U5658" s="77">
        <v>20.147200000000002</v>
      </c>
      <c r="V5658" s="77">
        <v>2.4967761639620401</v>
      </c>
      <c r="AC5658" s="77">
        <v>48.879899999999999</v>
      </c>
      <c r="AD5658" s="77">
        <v>47.09</v>
      </c>
      <c r="AH5658" s="77">
        <f>IF(AND(M5658&lt;Variables!$G$6,M5658&gt;Variables!$G$5),0,1)</f>
        <v>1</v>
      </c>
      <c r="AI5658" s="77">
        <f t="shared" si="178"/>
        <v>0</v>
      </c>
      <c r="AJ5658" s="77">
        <f>IF(I5658&gt;Variables!$G$7,0,1)</f>
        <v>1</v>
      </c>
      <c r="AK5658" s="77">
        <f>IF(F5658&gt;Variables!$G$8,0,1)</f>
        <v>1</v>
      </c>
      <c r="AL5658" s="77">
        <f>IF(G5658&gt;Variables!$G$9,0,1)</f>
        <v>1</v>
      </c>
      <c r="AM5658" s="77">
        <f>IF(AND(K5658&gt;Variables!$G$10,K5658&lt;Variables!$G$11),0,1)</f>
        <v>0</v>
      </c>
      <c r="AN5658" s="77">
        <f>IF(H5658&lt;Variables!$G$13,1,0)</f>
        <v>0</v>
      </c>
      <c r="AO5658" s="77">
        <f>IF(R5658&lt;Variables!$G$12,0,1)</f>
        <v>0</v>
      </c>
      <c r="AP5658" s="78">
        <f t="shared" si="179"/>
        <v>1</v>
      </c>
      <c r="AQ5658" s="77">
        <f>IF(V5658&lt;Variables!$G$15,1,0)</f>
        <v>1</v>
      </c>
      <c r="AR5658" s="77">
        <v>1</v>
      </c>
      <c r="AS5658" s="77">
        <v>0</v>
      </c>
      <c r="AT5658" s="77">
        <v>0</v>
      </c>
      <c r="AU5658" s="77">
        <v>0</v>
      </c>
      <c r="BA5658" s="77">
        <v>1.02</v>
      </c>
    </row>
    <row r="5659" spans="3:53" x14ac:dyDescent="0.25">
      <c r="C5659" s="77" t="s">
        <v>704</v>
      </c>
      <c r="D5659" s="77" t="s">
        <v>196</v>
      </c>
      <c r="E5659" s="77">
        <v>50.87</v>
      </c>
      <c r="F5659" s="77">
        <v>8.26</v>
      </c>
      <c r="G5659" s="77">
        <v>7.45</v>
      </c>
      <c r="H5659" s="77">
        <v>2160</v>
      </c>
      <c r="I5659" s="77">
        <v>1580.42</v>
      </c>
      <c r="J5659" s="77" t="s">
        <v>75</v>
      </c>
      <c r="K5659" s="77">
        <v>48.41</v>
      </c>
      <c r="L5659" s="77">
        <v>50.924737499999992</v>
      </c>
      <c r="M5659" s="77">
        <v>-0.36276573836043841</v>
      </c>
      <c r="N5659" s="77">
        <v>50.693054545454537</v>
      </c>
      <c r="O5659" s="77">
        <v>9.260727128479497E-2</v>
      </c>
      <c r="P5659" s="77">
        <v>146589</v>
      </c>
      <c r="Q5659" s="77">
        <v>438877</v>
      </c>
      <c r="R5659" s="77">
        <v>0.33</v>
      </c>
      <c r="S5659" s="77">
        <v>35.64</v>
      </c>
      <c r="T5659" s="77">
        <v>8.8570000000000011</v>
      </c>
      <c r="U5659" s="77">
        <v>20.147200000000002</v>
      </c>
      <c r="V5659" s="77">
        <v>2.358293717948079</v>
      </c>
      <c r="AC5659" s="77">
        <v>51.086799999999997</v>
      </c>
      <c r="AD5659" s="77">
        <v>48.58</v>
      </c>
      <c r="AH5659" s="77">
        <f>IF(AND(M5659&lt;Variables!$G$6,M5659&gt;Variables!$G$5),0,1)</f>
        <v>1</v>
      </c>
      <c r="AI5659" s="77">
        <f t="shared" si="178"/>
        <v>0</v>
      </c>
      <c r="AJ5659" s="77">
        <f>IF(I5659&gt;Variables!$G$7,0,1)</f>
        <v>0</v>
      </c>
      <c r="AK5659" s="77">
        <f>IF(F5659&gt;Variables!$G$8,0,1)</f>
        <v>1</v>
      </c>
      <c r="AL5659" s="77">
        <f>IF(G5659&gt;Variables!$G$9,0,1)</f>
        <v>1</v>
      </c>
      <c r="AM5659" s="77">
        <f>IF(AND(K5659&gt;Variables!$G$10,K5659&lt;Variables!$G$11),0,1)</f>
        <v>1</v>
      </c>
      <c r="AN5659" s="77">
        <f>IF(H5659&lt;Variables!$G$13,1,0)</f>
        <v>0</v>
      </c>
      <c r="AO5659" s="77">
        <f>IF(R5659&lt;Variables!$G$12,0,1)</f>
        <v>0</v>
      </c>
      <c r="AP5659" s="78">
        <f t="shared" si="179"/>
        <v>1</v>
      </c>
      <c r="AQ5659" s="77">
        <f>IF(V5659&lt;Variables!$G$15,1,0)</f>
        <v>1</v>
      </c>
      <c r="AR5659" s="77">
        <v>0</v>
      </c>
      <c r="AS5659" s="77">
        <v>0</v>
      </c>
      <c r="AT5659" s="77">
        <v>1</v>
      </c>
      <c r="AU5659" s="77">
        <v>0</v>
      </c>
      <c r="BA5659" s="77">
        <v>-1.33</v>
      </c>
    </row>
    <row r="5660" spans="3:53" x14ac:dyDescent="0.25">
      <c r="C5660" s="77" t="s">
        <v>704</v>
      </c>
      <c r="D5660" s="77" t="s">
        <v>705</v>
      </c>
      <c r="E5660" s="77">
        <v>603.22</v>
      </c>
      <c r="F5660" s="77">
        <v>8.68</v>
      </c>
      <c r="G5660" s="77">
        <v>5.0199999999999996</v>
      </c>
      <c r="H5660" s="77">
        <v>5670</v>
      </c>
      <c r="I5660" s="77">
        <v>-29.401</v>
      </c>
      <c r="J5660" s="77" t="s">
        <v>75</v>
      </c>
      <c r="K5660" s="77">
        <v>76.849999999999994</v>
      </c>
      <c r="L5660" s="77">
        <v>592.05041000000006</v>
      </c>
      <c r="M5660" s="77">
        <v>1.1704391860821379</v>
      </c>
      <c r="N5660" s="77">
        <v>587.52753333333328</v>
      </c>
      <c r="O5660" s="77">
        <v>1.9492646755959251</v>
      </c>
      <c r="P5660" s="77">
        <v>572897</v>
      </c>
      <c r="Q5660" s="77">
        <v>748460</v>
      </c>
      <c r="R5660" s="77">
        <v>0.77</v>
      </c>
      <c r="S5660" s="77">
        <v>35.64</v>
      </c>
      <c r="T5660" s="77">
        <v>8.8570000000000011</v>
      </c>
      <c r="U5660" s="77">
        <v>20.147200000000002</v>
      </c>
      <c r="V5660" s="77">
        <v>2.5239754494433342</v>
      </c>
      <c r="AC5660" s="77">
        <v>629.51</v>
      </c>
      <c r="AD5660" s="77">
        <v>598.17999999999995</v>
      </c>
      <c r="AH5660" s="77">
        <f>IF(AND(M5660&lt;Variables!$G$6,M5660&gt;Variables!$G$5),0,1)</f>
        <v>1</v>
      </c>
      <c r="AI5660" s="77">
        <f t="shared" si="178"/>
        <v>0</v>
      </c>
      <c r="AJ5660" s="77">
        <f>IF(I5660&gt;Variables!$G$7,0,1)</f>
        <v>1</v>
      </c>
      <c r="AK5660" s="77">
        <f>IF(F5660&gt;Variables!$G$8,0,1)</f>
        <v>1</v>
      </c>
      <c r="AL5660" s="77">
        <f>IF(G5660&gt;Variables!$G$9,0,1)</f>
        <v>1</v>
      </c>
      <c r="AM5660" s="77">
        <f>IF(AND(K5660&gt;Variables!$G$10,K5660&lt;Variables!$G$11),0,1)</f>
        <v>1</v>
      </c>
      <c r="AN5660" s="77">
        <f>IF(H5660&lt;Variables!$G$13,1,0)</f>
        <v>0</v>
      </c>
      <c r="AO5660" s="77">
        <f>IF(R5660&lt;Variables!$G$12,0,1)</f>
        <v>0</v>
      </c>
      <c r="AP5660" s="78">
        <f t="shared" si="179"/>
        <v>1</v>
      </c>
      <c r="AQ5660" s="77">
        <f>IF(V5660&lt;Variables!$G$15,1,0)</f>
        <v>1</v>
      </c>
      <c r="AR5660" s="77">
        <v>1</v>
      </c>
      <c r="AS5660" s="77">
        <v>0</v>
      </c>
      <c r="AT5660" s="77">
        <v>0</v>
      </c>
      <c r="AU5660" s="77">
        <v>0</v>
      </c>
      <c r="BA5660" s="77">
        <v>1.47</v>
      </c>
    </row>
    <row r="5661" spans="3:53" x14ac:dyDescent="0.25">
      <c r="C5661" s="77" t="s">
        <v>706</v>
      </c>
      <c r="D5661" s="77" t="s">
        <v>680</v>
      </c>
      <c r="E5661" s="77">
        <v>90.04</v>
      </c>
      <c r="F5661" s="77">
        <v>9.19</v>
      </c>
      <c r="G5661" s="77">
        <v>8.41</v>
      </c>
      <c r="H5661" s="77">
        <v>2420</v>
      </c>
      <c r="I5661" s="77">
        <v>-12.964</v>
      </c>
      <c r="J5661" s="77" t="s">
        <v>75</v>
      </c>
      <c r="K5661" s="77">
        <v>63.53</v>
      </c>
      <c r="L5661" s="77">
        <v>89.389210000000006</v>
      </c>
      <c r="M5661" s="77">
        <v>0.42039749540240362</v>
      </c>
      <c r="N5661" s="77">
        <v>88.426094000000006</v>
      </c>
      <c r="O5661" s="77">
        <v>1.5141525984399971</v>
      </c>
      <c r="P5661" s="77">
        <v>602556</v>
      </c>
      <c r="Q5661" s="77">
        <v>941480</v>
      </c>
      <c r="R5661" s="77">
        <v>0.64</v>
      </c>
      <c r="S5661" s="77">
        <v>35.785000000000011</v>
      </c>
      <c r="T5661" s="77">
        <v>9.0260000000000016</v>
      </c>
      <c r="U5661" s="77">
        <v>20.243600000000001</v>
      </c>
      <c r="V5661" s="77">
        <v>2.4798135843297868</v>
      </c>
      <c r="AC5661" s="77">
        <v>91.65</v>
      </c>
      <c r="AD5661" s="77">
        <v>89.32</v>
      </c>
      <c r="AH5661" s="77">
        <f>IF(AND(M5661&lt;Variables!$G$6,M5661&gt;Variables!$G$5),0,1)</f>
        <v>1</v>
      </c>
      <c r="AI5661" s="77">
        <f t="shared" si="178"/>
        <v>0</v>
      </c>
      <c r="AJ5661" s="77">
        <f>IF(I5661&gt;Variables!$G$7,0,1)</f>
        <v>1</v>
      </c>
      <c r="AK5661" s="77">
        <f>IF(F5661&gt;Variables!$G$8,0,1)</f>
        <v>0</v>
      </c>
      <c r="AL5661" s="77">
        <f>IF(G5661&gt;Variables!$G$9,0,1)</f>
        <v>1</v>
      </c>
      <c r="AM5661" s="77">
        <f>IF(AND(K5661&gt;Variables!$G$10,K5661&lt;Variables!$G$11),0,1)</f>
        <v>0</v>
      </c>
      <c r="AN5661" s="77">
        <f>IF(H5661&lt;Variables!$G$13,1,0)</f>
        <v>0</v>
      </c>
      <c r="AO5661" s="77">
        <f>IF(R5661&lt;Variables!$G$12,0,1)</f>
        <v>0</v>
      </c>
      <c r="AP5661" s="78">
        <f t="shared" si="179"/>
        <v>1</v>
      </c>
      <c r="AQ5661" s="77">
        <f>IF(V5661&lt;Variables!$G$15,1,0)</f>
        <v>1</v>
      </c>
      <c r="AR5661" s="77">
        <v>1</v>
      </c>
      <c r="AS5661" s="77">
        <v>0</v>
      </c>
      <c r="AT5661" s="77">
        <v>0</v>
      </c>
      <c r="AU5661" s="77">
        <v>0</v>
      </c>
      <c r="BA5661" s="77">
        <v>1.57</v>
      </c>
    </row>
    <row r="5662" spans="3:53" x14ac:dyDescent="0.25">
      <c r="C5662" s="77" t="s">
        <v>706</v>
      </c>
      <c r="D5662" s="77" t="s">
        <v>649</v>
      </c>
      <c r="E5662" s="77">
        <v>65.989999999999995</v>
      </c>
      <c r="F5662" s="77">
        <v>11.86</v>
      </c>
      <c r="G5662" s="77">
        <v>9.4</v>
      </c>
      <c r="H5662" s="77">
        <v>4150</v>
      </c>
      <c r="I5662" s="77">
        <v>-7.23</v>
      </c>
      <c r="J5662" s="77" t="s">
        <v>74</v>
      </c>
      <c r="K5662" s="77">
        <v>43.56</v>
      </c>
      <c r="L5662" s="77">
        <v>66.159870000000012</v>
      </c>
      <c r="M5662" s="77">
        <v>-0.78577844847641265</v>
      </c>
      <c r="N5662" s="77">
        <v>65.883271999999991</v>
      </c>
      <c r="O5662" s="77">
        <v>-0.36924699186159182</v>
      </c>
      <c r="P5662" s="77">
        <v>3377000</v>
      </c>
      <c r="Q5662" s="77">
        <v>2787000</v>
      </c>
      <c r="R5662" s="77">
        <v>1.21</v>
      </c>
      <c r="S5662" s="77">
        <v>35.785000000000011</v>
      </c>
      <c r="T5662" s="77">
        <v>9.0260000000000016</v>
      </c>
      <c r="U5662" s="77">
        <v>20.243600000000001</v>
      </c>
      <c r="V5662" s="77">
        <v>2.306097366315139</v>
      </c>
      <c r="AC5662" s="77">
        <v>68.37</v>
      </c>
      <c r="AD5662" s="77">
        <v>65.521600000000007</v>
      </c>
      <c r="AH5662" s="77">
        <f>IF(AND(M5662&lt;Variables!$G$6,M5662&gt;Variables!$G$5),0,1)</f>
        <v>1</v>
      </c>
      <c r="AI5662" s="77">
        <f t="shared" si="178"/>
        <v>0</v>
      </c>
      <c r="AJ5662" s="77">
        <f>IF(I5662&gt;Variables!$G$7,0,1)</f>
        <v>1</v>
      </c>
      <c r="AK5662" s="77">
        <f>IF(F5662&gt;Variables!$G$8,0,1)</f>
        <v>0</v>
      </c>
      <c r="AL5662" s="77">
        <f>IF(G5662&gt;Variables!$G$9,0,1)</f>
        <v>1</v>
      </c>
      <c r="AM5662" s="77">
        <f>IF(AND(K5662&gt;Variables!$G$10,K5662&lt;Variables!$G$11),0,1)</f>
        <v>1</v>
      </c>
      <c r="AN5662" s="77">
        <f>IF(H5662&lt;Variables!$G$13,1,0)</f>
        <v>0</v>
      </c>
      <c r="AO5662" s="77">
        <f>IF(R5662&lt;Variables!$G$12,0,1)</f>
        <v>0</v>
      </c>
      <c r="AP5662" s="78">
        <f t="shared" si="179"/>
        <v>0</v>
      </c>
      <c r="AQ5662" s="77">
        <f>IF(V5662&lt;Variables!$G$15,1,0)</f>
        <v>1</v>
      </c>
      <c r="AR5662" s="77">
        <v>1</v>
      </c>
      <c r="AS5662" s="77">
        <v>0</v>
      </c>
      <c r="AT5662" s="77">
        <v>0</v>
      </c>
      <c r="AU5662" s="77">
        <v>0</v>
      </c>
      <c r="BA5662" s="77">
        <v>2</v>
      </c>
    </row>
    <row r="5663" spans="3:53" x14ac:dyDescent="0.25">
      <c r="C5663" s="77" t="s">
        <v>706</v>
      </c>
      <c r="D5663" s="77" t="s">
        <v>575</v>
      </c>
      <c r="E5663" s="77">
        <v>47.35</v>
      </c>
      <c r="F5663" s="77">
        <v>8.85</v>
      </c>
      <c r="G5663" s="77">
        <v>6.7</v>
      </c>
      <c r="H5663" s="77">
        <v>2630</v>
      </c>
      <c r="I5663" s="77">
        <v>-16.648</v>
      </c>
      <c r="J5663" s="77" t="s">
        <v>75</v>
      </c>
      <c r="K5663" s="77">
        <v>68.47</v>
      </c>
      <c r="L5663" s="77">
        <v>46.977134999999997</v>
      </c>
      <c r="M5663" s="77">
        <v>0.52762902633377806</v>
      </c>
      <c r="N5663" s="77">
        <v>46.660119999999999</v>
      </c>
      <c r="O5663" s="77">
        <v>1.210626976527283</v>
      </c>
      <c r="P5663" s="77">
        <v>1107000</v>
      </c>
      <c r="Q5663" s="77">
        <v>1620000</v>
      </c>
      <c r="R5663" s="77">
        <v>0.68</v>
      </c>
      <c r="S5663" s="77">
        <v>35.785000000000011</v>
      </c>
      <c r="T5663" s="77">
        <v>9.0260000000000016</v>
      </c>
      <c r="U5663" s="77">
        <v>20.243600000000001</v>
      </c>
      <c r="V5663" s="77">
        <v>2.5164863954752019</v>
      </c>
      <c r="AC5663" s="77">
        <v>48.879899999999999</v>
      </c>
      <c r="AD5663" s="77">
        <v>47.1601</v>
      </c>
      <c r="AH5663" s="77">
        <f>IF(AND(M5663&lt;Variables!$G$6,M5663&gt;Variables!$G$5),0,1)</f>
        <v>1</v>
      </c>
      <c r="AI5663" s="77">
        <f t="shared" si="178"/>
        <v>0</v>
      </c>
      <c r="AJ5663" s="77">
        <f>IF(I5663&gt;Variables!$G$7,0,1)</f>
        <v>1</v>
      </c>
      <c r="AK5663" s="77">
        <f>IF(F5663&gt;Variables!$G$8,0,1)</f>
        <v>1</v>
      </c>
      <c r="AL5663" s="77">
        <f>IF(G5663&gt;Variables!$G$9,0,1)</f>
        <v>1</v>
      </c>
      <c r="AM5663" s="77">
        <f>IF(AND(K5663&gt;Variables!$G$10,K5663&lt;Variables!$G$11),0,1)</f>
        <v>0</v>
      </c>
      <c r="AN5663" s="77">
        <f>IF(H5663&lt;Variables!$G$13,1,0)</f>
        <v>0</v>
      </c>
      <c r="AO5663" s="77">
        <f>IF(R5663&lt;Variables!$G$12,0,1)</f>
        <v>0</v>
      </c>
      <c r="AP5663" s="78">
        <f t="shared" si="179"/>
        <v>1</v>
      </c>
      <c r="AQ5663" s="77">
        <f>IF(V5663&lt;Variables!$G$15,1,0)</f>
        <v>1</v>
      </c>
      <c r="AR5663" s="77">
        <v>1</v>
      </c>
      <c r="AS5663" s="77">
        <v>0</v>
      </c>
      <c r="AT5663" s="77">
        <v>0</v>
      </c>
      <c r="AU5663" s="77">
        <v>0</v>
      </c>
      <c r="BA5663" s="77">
        <v>1.1000000000000001</v>
      </c>
    </row>
    <row r="5664" spans="3:53" x14ac:dyDescent="0.25">
      <c r="C5664" s="77" t="s">
        <v>706</v>
      </c>
      <c r="D5664" s="77" t="s">
        <v>667</v>
      </c>
      <c r="E5664" s="77">
        <v>86.36</v>
      </c>
      <c r="F5664" s="77">
        <v>79.17</v>
      </c>
      <c r="G5664" s="77">
        <v>0.88</v>
      </c>
      <c r="H5664" s="77">
        <v>-99999</v>
      </c>
      <c r="I5664" s="77">
        <v>7.6999999999999999E-2</v>
      </c>
      <c r="J5664" s="77" t="s">
        <v>74</v>
      </c>
      <c r="K5664" s="77">
        <v>79.95</v>
      </c>
      <c r="L5664" s="77">
        <v>86</v>
      </c>
      <c r="M5664" s="77">
        <v>0</v>
      </c>
      <c r="N5664" s="77">
        <v>85.772500000000008</v>
      </c>
      <c r="O5664" s="77">
        <v>0.26523652685883242</v>
      </c>
      <c r="P5664" s="77">
        <v>33304</v>
      </c>
      <c r="Q5664" s="77">
        <v>530</v>
      </c>
      <c r="R5664" s="77">
        <v>62.84</v>
      </c>
      <c r="S5664" s="77">
        <v>35.785000000000011</v>
      </c>
      <c r="T5664" s="77">
        <v>9.0260000000000016</v>
      </c>
      <c r="U5664" s="77">
        <v>20.243600000000001</v>
      </c>
      <c r="V5664" s="77">
        <v>2.6772819999999999</v>
      </c>
      <c r="AC5664" s="77">
        <v>86.5</v>
      </c>
      <c r="AD5664" s="77">
        <v>86.05</v>
      </c>
      <c r="AH5664" s="77">
        <f>IF(AND(M5664&lt;Variables!$G$6,M5664&gt;Variables!$G$5),0,1)</f>
        <v>1</v>
      </c>
      <c r="AI5664" s="77">
        <f t="shared" si="178"/>
        <v>0</v>
      </c>
      <c r="AJ5664" s="77">
        <f>IF(I5664&gt;Variables!$G$7,0,1)</f>
        <v>1</v>
      </c>
      <c r="AK5664" s="77">
        <f>IF(F5664&gt;Variables!$G$8,0,1)</f>
        <v>0</v>
      </c>
      <c r="AL5664" s="77">
        <f>IF(G5664&gt;Variables!$G$9,0,1)</f>
        <v>1</v>
      </c>
      <c r="AM5664" s="77">
        <f>IF(AND(K5664&gt;Variables!$G$10,K5664&lt;Variables!$G$11),0,1)</f>
        <v>1</v>
      </c>
      <c r="AN5664" s="77">
        <f>IF(H5664&lt;Variables!$G$13,1,0)</f>
        <v>1</v>
      </c>
      <c r="AO5664" s="77">
        <f>IF(R5664&lt;Variables!$G$12,0,1)</f>
        <v>1</v>
      </c>
      <c r="AP5664" s="78">
        <f t="shared" si="179"/>
        <v>0</v>
      </c>
      <c r="AQ5664" s="77">
        <f>IF(V5664&lt;Variables!$G$15,1,0)</f>
        <v>1</v>
      </c>
      <c r="AR5664" s="77">
        <v>0</v>
      </c>
      <c r="AS5664" s="77">
        <v>0</v>
      </c>
      <c r="AT5664" s="77">
        <v>0</v>
      </c>
      <c r="AU5664" s="77">
        <v>0</v>
      </c>
      <c r="BA5664" s="77">
        <v>0</v>
      </c>
    </row>
    <row r="5665" spans="3:53" x14ac:dyDescent="0.25">
      <c r="C5665" s="77" t="s">
        <v>706</v>
      </c>
      <c r="D5665" s="77" t="s">
        <v>78</v>
      </c>
      <c r="E5665" s="77">
        <v>127.49</v>
      </c>
      <c r="F5665" s="77">
        <v>43.84</v>
      </c>
      <c r="G5665" s="77">
        <v>-8.83</v>
      </c>
      <c r="H5665" s="77">
        <v>5920</v>
      </c>
      <c r="I5665" s="77">
        <v>7.3460000000000001</v>
      </c>
      <c r="J5665" s="77" t="s">
        <v>74</v>
      </c>
      <c r="K5665" s="77">
        <v>58.74</v>
      </c>
      <c r="L5665" s="77">
        <v>127.02956</v>
      </c>
      <c r="M5665" s="77">
        <v>0.58288795143427885</v>
      </c>
      <c r="N5665" s="77">
        <v>125.14028399999999</v>
      </c>
      <c r="O5665" s="77">
        <v>2.1014144414120088</v>
      </c>
      <c r="P5665" s="77">
        <v>12785000</v>
      </c>
      <c r="Q5665" s="77">
        <v>1288000</v>
      </c>
      <c r="R5665" s="77">
        <v>9.93</v>
      </c>
      <c r="S5665" s="77">
        <v>35.785000000000011</v>
      </c>
      <c r="T5665" s="77">
        <v>9.0260000000000016</v>
      </c>
      <c r="U5665" s="77">
        <v>20.243600000000001</v>
      </c>
      <c r="V5665" s="77">
        <v>2.4276785685340019</v>
      </c>
      <c r="AC5665" s="77">
        <v>139.44999999999999</v>
      </c>
      <c r="AD5665" s="77">
        <v>127</v>
      </c>
      <c r="AH5665" s="77">
        <f>IF(AND(M5665&lt;Variables!$G$6,M5665&gt;Variables!$G$5),0,1)</f>
        <v>1</v>
      </c>
      <c r="AI5665" s="77">
        <f t="shared" si="178"/>
        <v>0</v>
      </c>
      <c r="AJ5665" s="77">
        <f>IF(I5665&gt;Variables!$G$7,0,1)</f>
        <v>1</v>
      </c>
      <c r="AK5665" s="77">
        <f>IF(F5665&gt;Variables!$G$8,0,1)</f>
        <v>0</v>
      </c>
      <c r="AL5665" s="77">
        <f>IF(G5665&gt;Variables!$G$9,0,1)</f>
        <v>1</v>
      </c>
      <c r="AM5665" s="77">
        <f>IF(AND(K5665&gt;Variables!$G$10,K5665&lt;Variables!$G$11),0,1)</f>
        <v>1</v>
      </c>
      <c r="AN5665" s="77">
        <f>IF(H5665&lt;Variables!$G$13,1,0)</f>
        <v>0</v>
      </c>
      <c r="AO5665" s="77">
        <f>IF(R5665&lt;Variables!$G$12,0,1)</f>
        <v>1</v>
      </c>
      <c r="AP5665" s="78">
        <f t="shared" si="179"/>
        <v>0</v>
      </c>
      <c r="AQ5665" s="77">
        <f>IF(V5665&lt;Variables!$G$15,1,0)</f>
        <v>1</v>
      </c>
      <c r="AR5665" s="77">
        <v>1</v>
      </c>
      <c r="AS5665" s="77">
        <v>0</v>
      </c>
      <c r="AT5665" s="77">
        <v>0</v>
      </c>
      <c r="AU5665" s="77">
        <v>0</v>
      </c>
      <c r="BA5665" s="77">
        <v>2</v>
      </c>
    </row>
    <row r="5666" spans="3:53" x14ac:dyDescent="0.25">
      <c r="C5666" s="77" t="s">
        <v>706</v>
      </c>
      <c r="D5666" s="77" t="s">
        <v>662</v>
      </c>
      <c r="E5666" s="77">
        <v>8.94</v>
      </c>
      <c r="F5666" s="77">
        <v>27.86</v>
      </c>
      <c r="G5666" s="77">
        <v>5.19</v>
      </c>
      <c r="H5666" s="77">
        <v>583.41</v>
      </c>
      <c r="I5666" s="77">
        <v>24.881</v>
      </c>
      <c r="J5666" s="77" t="s">
        <v>74</v>
      </c>
      <c r="K5666" s="77">
        <v>71.2</v>
      </c>
      <c r="L5666" s="77">
        <v>8.8732549999999986</v>
      </c>
      <c r="M5666" s="77">
        <v>0.52680780615457767</v>
      </c>
      <c r="N5666" s="77">
        <v>8.7932200000000016</v>
      </c>
      <c r="O5666" s="77">
        <v>1.4417926538855881</v>
      </c>
      <c r="P5666" s="77">
        <v>5150000</v>
      </c>
      <c r="Q5666" s="77">
        <v>659720</v>
      </c>
      <c r="R5666" s="77">
        <v>7.81</v>
      </c>
      <c r="S5666" s="77">
        <v>35.785000000000011</v>
      </c>
      <c r="T5666" s="77">
        <v>9.0260000000000016</v>
      </c>
      <c r="U5666" s="77">
        <v>20.243600000000001</v>
      </c>
      <c r="V5666" s="77">
        <v>2.5406808730234829</v>
      </c>
      <c r="AC5666" s="77">
        <v>8.9700000000000006</v>
      </c>
      <c r="AD5666" s="77">
        <v>8.7899999999999991</v>
      </c>
      <c r="AH5666" s="77">
        <f>IF(AND(M5666&lt;Variables!$G$6,M5666&gt;Variables!$G$5),0,1)</f>
        <v>1</v>
      </c>
      <c r="AI5666" s="77">
        <f t="shared" si="178"/>
        <v>0</v>
      </c>
      <c r="AJ5666" s="77">
        <f>IF(I5666&gt;Variables!$G$7,0,1)</f>
        <v>1</v>
      </c>
      <c r="AK5666" s="77">
        <f>IF(F5666&gt;Variables!$G$8,0,1)</f>
        <v>0</v>
      </c>
      <c r="AL5666" s="77">
        <f>IF(G5666&gt;Variables!$G$9,0,1)</f>
        <v>1</v>
      </c>
      <c r="AM5666" s="77">
        <f>IF(AND(K5666&gt;Variables!$G$10,K5666&lt;Variables!$G$11),0,1)</f>
        <v>1</v>
      </c>
      <c r="AN5666" s="77">
        <f>IF(H5666&lt;Variables!$G$13,1,0)</f>
        <v>1</v>
      </c>
      <c r="AO5666" s="77">
        <f>IF(R5666&lt;Variables!$G$12,0,1)</f>
        <v>1</v>
      </c>
      <c r="AP5666" s="78">
        <f t="shared" si="179"/>
        <v>0</v>
      </c>
      <c r="AQ5666" s="77">
        <f>IF(V5666&lt;Variables!$G$15,1,0)</f>
        <v>1</v>
      </c>
      <c r="AR5666" s="77">
        <v>0</v>
      </c>
      <c r="AS5666" s="77">
        <v>0</v>
      </c>
      <c r="AT5666" s="77">
        <v>1</v>
      </c>
      <c r="AU5666" s="77">
        <v>0</v>
      </c>
      <c r="BA5666" s="77">
        <v>-1.22</v>
      </c>
    </row>
    <row r="5667" spans="3:53" x14ac:dyDescent="0.25">
      <c r="C5667" s="77" t="s">
        <v>706</v>
      </c>
      <c r="D5667" s="77" t="s">
        <v>661</v>
      </c>
      <c r="E5667" s="77">
        <v>51.35</v>
      </c>
      <c r="F5667" s="77">
        <v>19.61</v>
      </c>
      <c r="G5667" s="77">
        <v>18.440000000000001</v>
      </c>
      <c r="H5667" s="77">
        <v>1770</v>
      </c>
      <c r="I5667" s="77">
        <v>0.42099999999999999</v>
      </c>
      <c r="J5667" s="77" t="s">
        <v>74</v>
      </c>
      <c r="K5667" s="77">
        <v>39.78</v>
      </c>
      <c r="L5667" s="77">
        <v>52.331299999999999</v>
      </c>
      <c r="M5667" s="77">
        <v>-1.8637029846382509</v>
      </c>
      <c r="N5667" s="77">
        <v>51.515216000000002</v>
      </c>
      <c r="O5667" s="77">
        <v>-0.30906596606330972</v>
      </c>
      <c r="P5667" s="77">
        <v>5632000</v>
      </c>
      <c r="Q5667" s="77">
        <v>2052000</v>
      </c>
      <c r="R5667" s="77">
        <v>2.74</v>
      </c>
      <c r="S5667" s="77">
        <v>35.785000000000011</v>
      </c>
      <c r="T5667" s="77">
        <v>9.0260000000000016</v>
      </c>
      <c r="U5667" s="77">
        <v>20.243600000000001</v>
      </c>
      <c r="V5667" s="77">
        <v>2.2545692130759218</v>
      </c>
      <c r="AC5667" s="77">
        <v>53.15</v>
      </c>
      <c r="AD5667" s="77">
        <v>51.01</v>
      </c>
      <c r="AH5667" s="77">
        <f>IF(AND(M5667&lt;Variables!$G$6,M5667&gt;Variables!$G$5),0,1)</f>
        <v>0</v>
      </c>
      <c r="AI5667" s="77">
        <f t="shared" si="178"/>
        <v>0</v>
      </c>
      <c r="AJ5667" s="77">
        <f>IF(I5667&gt;Variables!$G$7,0,1)</f>
        <v>1</v>
      </c>
      <c r="AK5667" s="77">
        <f>IF(F5667&gt;Variables!$G$8,0,1)</f>
        <v>0</v>
      </c>
      <c r="AL5667" s="77">
        <f>IF(G5667&gt;Variables!$G$9,0,1)</f>
        <v>0</v>
      </c>
      <c r="AM5667" s="77">
        <f>IF(AND(K5667&gt;Variables!$G$10,K5667&lt;Variables!$G$11),0,1)</f>
        <v>1</v>
      </c>
      <c r="AN5667" s="77">
        <f>IF(H5667&lt;Variables!$G$13,1,0)</f>
        <v>0</v>
      </c>
      <c r="AO5667" s="77">
        <f>IF(R5667&lt;Variables!$G$12,0,1)</f>
        <v>1</v>
      </c>
      <c r="AP5667" s="78">
        <f t="shared" si="179"/>
        <v>0</v>
      </c>
      <c r="AQ5667" s="77">
        <f>IF(V5667&lt;Variables!$G$15,1,0)</f>
        <v>1</v>
      </c>
      <c r="AR5667" s="77">
        <v>1</v>
      </c>
      <c r="AS5667" s="77">
        <v>0</v>
      </c>
      <c r="AT5667" s="77">
        <v>0</v>
      </c>
      <c r="AU5667" s="77">
        <v>0</v>
      </c>
      <c r="BA5667" s="77">
        <v>2</v>
      </c>
    </row>
    <row r="5668" spans="3:53" x14ac:dyDescent="0.25">
      <c r="C5668" s="77" t="s">
        <v>706</v>
      </c>
      <c r="D5668" s="77" t="s">
        <v>581</v>
      </c>
      <c r="E5668" s="77">
        <v>106.43</v>
      </c>
      <c r="F5668" s="77">
        <v>13.28</v>
      </c>
      <c r="G5668" s="77">
        <v>-3.79</v>
      </c>
      <c r="H5668" s="77">
        <v>5880</v>
      </c>
      <c r="I5668" s="77">
        <v>43.246000000000002</v>
      </c>
      <c r="J5668" s="77" t="s">
        <v>74</v>
      </c>
      <c r="K5668" s="77">
        <v>49.68</v>
      </c>
      <c r="L5668" s="77">
        <v>106.3218421052632</v>
      </c>
      <c r="M5668" s="77">
        <v>-1.113797976847684E-2</v>
      </c>
      <c r="N5668" s="77">
        <v>106.1975836734694</v>
      </c>
      <c r="O5668" s="77">
        <v>0.1058558233078486</v>
      </c>
      <c r="P5668" s="77">
        <v>1790000</v>
      </c>
      <c r="Q5668" s="77">
        <v>826738</v>
      </c>
      <c r="R5668" s="77">
        <v>2.17</v>
      </c>
      <c r="S5668" s="77">
        <v>35.785000000000011</v>
      </c>
      <c r="T5668" s="77">
        <v>9.0260000000000016</v>
      </c>
      <c r="U5668" s="77">
        <v>20.243600000000001</v>
      </c>
      <c r="V5668" s="77">
        <v>2.363964094198598</v>
      </c>
      <c r="AC5668" s="77">
        <v>110</v>
      </c>
      <c r="AD5668" s="77">
        <v>105.8129</v>
      </c>
      <c r="AH5668" s="77">
        <f>IF(AND(M5668&lt;Variables!$G$6,M5668&gt;Variables!$G$5),0,1)</f>
        <v>1</v>
      </c>
      <c r="AI5668" s="77">
        <f t="shared" si="178"/>
        <v>0</v>
      </c>
      <c r="AJ5668" s="77">
        <f>IF(I5668&gt;Variables!$G$7,0,1)</f>
        <v>1</v>
      </c>
      <c r="AK5668" s="77">
        <f>IF(F5668&gt;Variables!$G$8,0,1)</f>
        <v>0</v>
      </c>
      <c r="AL5668" s="77">
        <f>IF(G5668&gt;Variables!$G$9,0,1)</f>
        <v>1</v>
      </c>
      <c r="AM5668" s="77">
        <f>IF(AND(K5668&gt;Variables!$G$10,K5668&lt;Variables!$G$11),0,1)</f>
        <v>1</v>
      </c>
      <c r="AN5668" s="77">
        <f>IF(H5668&lt;Variables!$G$13,1,0)</f>
        <v>0</v>
      </c>
      <c r="AO5668" s="77">
        <f>IF(R5668&lt;Variables!$G$12,0,1)</f>
        <v>0</v>
      </c>
      <c r="AP5668" s="78">
        <f t="shared" si="179"/>
        <v>0</v>
      </c>
      <c r="AQ5668" s="77">
        <f>IF(V5668&lt;Variables!$G$15,1,0)</f>
        <v>1</v>
      </c>
      <c r="AR5668" s="77">
        <v>1</v>
      </c>
      <c r="AS5668" s="77">
        <v>0</v>
      </c>
      <c r="AT5668" s="77">
        <v>0</v>
      </c>
      <c r="AU5668" s="77">
        <v>0</v>
      </c>
      <c r="BA5668" s="77">
        <v>1.67</v>
      </c>
    </row>
    <row r="5669" spans="3:53" x14ac:dyDescent="0.25">
      <c r="C5669" s="77" t="s">
        <v>706</v>
      </c>
      <c r="D5669" s="77" t="s">
        <v>660</v>
      </c>
      <c r="E5669" s="77">
        <v>17.149999999999999</v>
      </c>
      <c r="F5669" s="77">
        <v>9.8699999999999992</v>
      </c>
      <c r="G5669" s="77">
        <v>9.18</v>
      </c>
      <c r="H5669" s="77">
        <v>1910</v>
      </c>
      <c r="I5669" s="77">
        <v>1.288</v>
      </c>
      <c r="J5669" s="77" t="s">
        <v>74</v>
      </c>
      <c r="K5669" s="77">
        <v>46.07</v>
      </c>
      <c r="L5669" s="77">
        <v>17.227914999999999</v>
      </c>
      <c r="M5669" s="77">
        <v>-0.56835084222324028</v>
      </c>
      <c r="N5669" s="77">
        <v>17.084316000000001</v>
      </c>
      <c r="O5669" s="77">
        <v>0.26740315503413431</v>
      </c>
      <c r="P5669" s="77">
        <v>29717000</v>
      </c>
      <c r="Q5669" s="77">
        <v>18330000</v>
      </c>
      <c r="R5669" s="77">
        <v>1.62</v>
      </c>
      <c r="S5669" s="77">
        <v>35.785000000000011</v>
      </c>
      <c r="T5669" s="77">
        <v>9.0260000000000016</v>
      </c>
      <c r="U5669" s="77">
        <v>20.243600000000001</v>
      </c>
      <c r="V5669" s="77">
        <v>2.3346116307747051</v>
      </c>
      <c r="AC5669" s="77">
        <v>17.5</v>
      </c>
      <c r="AD5669" s="77">
        <v>16.350000000000001</v>
      </c>
      <c r="AH5669" s="77">
        <f>IF(AND(M5669&lt;Variables!$G$6,M5669&gt;Variables!$G$5),0,1)</f>
        <v>1</v>
      </c>
      <c r="AI5669" s="77">
        <f t="shared" si="178"/>
        <v>0</v>
      </c>
      <c r="AJ5669" s="77">
        <f>IF(I5669&gt;Variables!$G$7,0,1)</f>
        <v>1</v>
      </c>
      <c r="AK5669" s="77">
        <f>IF(F5669&gt;Variables!$G$8,0,1)</f>
        <v>0</v>
      </c>
      <c r="AL5669" s="77">
        <f>IF(G5669&gt;Variables!$G$9,0,1)</f>
        <v>1</v>
      </c>
      <c r="AM5669" s="77">
        <f>IF(AND(K5669&gt;Variables!$G$10,K5669&lt;Variables!$G$11),0,1)</f>
        <v>1</v>
      </c>
      <c r="AN5669" s="77">
        <f>IF(H5669&lt;Variables!$G$13,1,0)</f>
        <v>0</v>
      </c>
      <c r="AO5669" s="77">
        <f>IF(R5669&lt;Variables!$G$12,0,1)</f>
        <v>0</v>
      </c>
      <c r="AP5669" s="78">
        <f t="shared" si="179"/>
        <v>0</v>
      </c>
      <c r="AQ5669" s="77">
        <f>IF(V5669&lt;Variables!$G$15,1,0)</f>
        <v>1</v>
      </c>
      <c r="AR5669" s="77">
        <v>0</v>
      </c>
      <c r="AS5669" s="77">
        <v>0</v>
      </c>
      <c r="AT5669" s="77">
        <v>1</v>
      </c>
      <c r="AU5669" s="77">
        <v>0</v>
      </c>
      <c r="BA5669" s="77">
        <v>-1.82</v>
      </c>
    </row>
    <row r="5670" spans="3:53" x14ac:dyDescent="0.25">
      <c r="C5670" s="77" t="s">
        <v>706</v>
      </c>
      <c r="D5670" s="77" t="s">
        <v>280</v>
      </c>
      <c r="E5670" s="77">
        <v>44.37</v>
      </c>
      <c r="F5670" s="77">
        <v>26.69</v>
      </c>
      <c r="G5670" s="77">
        <v>5.77</v>
      </c>
      <c r="H5670" s="77">
        <v>1590</v>
      </c>
      <c r="I5670" s="77">
        <v>-99999</v>
      </c>
      <c r="J5670" s="77" t="s">
        <v>75</v>
      </c>
      <c r="K5670" s="77">
        <v>41</v>
      </c>
      <c r="L5670" s="77">
        <v>44.822335294117643</v>
      </c>
      <c r="M5670" s="77">
        <v>-0.98686356080088311</v>
      </c>
      <c r="N5670" s="77">
        <v>45.739639534883722</v>
      </c>
      <c r="O5670" s="77">
        <v>-2.9725628551287091</v>
      </c>
      <c r="P5670" s="77">
        <v>799990</v>
      </c>
      <c r="S5670" s="77">
        <v>35.785000000000011</v>
      </c>
      <c r="T5670" s="77">
        <v>9.0260000000000016</v>
      </c>
      <c r="U5670" s="77">
        <v>20.243600000000001</v>
      </c>
      <c r="V5670" s="77">
        <v>2.2737678949084859</v>
      </c>
      <c r="AC5670" s="77">
        <v>45.58</v>
      </c>
      <c r="AD5670" s="77">
        <v>42.77</v>
      </c>
      <c r="AH5670" s="77">
        <f>IF(AND(M5670&lt;Variables!$G$6,M5670&gt;Variables!$G$5),0,1)</f>
        <v>1</v>
      </c>
      <c r="AI5670" s="77">
        <f t="shared" si="178"/>
        <v>1</v>
      </c>
      <c r="AJ5670" s="77">
        <f>IF(I5670&gt;Variables!$G$7,0,1)</f>
        <v>1</v>
      </c>
      <c r="AK5670" s="77">
        <f>IF(F5670&gt;Variables!$G$8,0,1)</f>
        <v>0</v>
      </c>
      <c r="AL5670" s="77">
        <f>IF(G5670&gt;Variables!$G$9,0,1)</f>
        <v>1</v>
      </c>
      <c r="AM5670" s="77">
        <f>IF(AND(K5670&gt;Variables!$G$10,K5670&lt;Variables!$G$11),0,1)</f>
        <v>1</v>
      </c>
      <c r="AN5670" s="77">
        <f>IF(H5670&lt;Variables!$G$13,1,0)</f>
        <v>0</v>
      </c>
      <c r="AO5670" s="77">
        <f>IF(R5670&lt;Variables!$G$12,0,1)</f>
        <v>0</v>
      </c>
      <c r="AP5670" s="78">
        <f t="shared" si="179"/>
        <v>1</v>
      </c>
      <c r="AQ5670" s="77">
        <f>IF(V5670&lt;Variables!$G$15,1,0)</f>
        <v>1</v>
      </c>
      <c r="AR5670" s="77">
        <v>1</v>
      </c>
      <c r="AS5670" s="77">
        <v>0</v>
      </c>
      <c r="AT5670" s="77">
        <v>0</v>
      </c>
      <c r="AU5670" s="77">
        <v>0</v>
      </c>
      <c r="BA5670" s="77">
        <v>2</v>
      </c>
    </row>
    <row r="5671" spans="3:53" x14ac:dyDescent="0.25">
      <c r="C5671" s="77" t="s">
        <v>706</v>
      </c>
      <c r="D5671" s="77" t="s">
        <v>176</v>
      </c>
      <c r="E5671" s="77">
        <v>43.35</v>
      </c>
      <c r="F5671" s="77">
        <v>8.9</v>
      </c>
      <c r="G5671" s="77">
        <v>8.25</v>
      </c>
      <c r="H5671" s="77">
        <v>2140</v>
      </c>
      <c r="I5671" s="77">
        <v>11.898999999999999</v>
      </c>
      <c r="J5671" s="77" t="s">
        <v>74</v>
      </c>
      <c r="K5671" s="77">
        <v>39.729999999999997</v>
      </c>
      <c r="L5671" s="77">
        <v>43.50367</v>
      </c>
      <c r="M5671" s="77">
        <v>-0.99226111268312966</v>
      </c>
      <c r="N5671" s="77">
        <v>43.231439999999999</v>
      </c>
      <c r="O5671" s="77">
        <v>-0.36880566550639182</v>
      </c>
      <c r="P5671" s="77">
        <v>1791000</v>
      </c>
      <c r="Q5671" s="77">
        <v>2594000</v>
      </c>
      <c r="R5671" s="77">
        <v>0.69</v>
      </c>
      <c r="S5671" s="77">
        <v>35.785000000000011</v>
      </c>
      <c r="T5671" s="77">
        <v>9.0260000000000016</v>
      </c>
      <c r="U5671" s="77">
        <v>20.243600000000001</v>
      </c>
      <c r="V5671" s="77">
        <v>2.2569713624702472</v>
      </c>
      <c r="AC5671" s="77">
        <v>44.6</v>
      </c>
      <c r="AD5671" s="77">
        <v>42.82</v>
      </c>
      <c r="AH5671" s="77">
        <f>IF(AND(M5671&lt;Variables!$G$6,M5671&gt;Variables!$G$5),0,1)</f>
        <v>1</v>
      </c>
      <c r="AI5671" s="77">
        <f t="shared" si="178"/>
        <v>0</v>
      </c>
      <c r="AJ5671" s="77">
        <f>IF(I5671&gt;Variables!$G$7,0,1)</f>
        <v>1</v>
      </c>
      <c r="AK5671" s="77">
        <f>IF(F5671&gt;Variables!$G$8,0,1)</f>
        <v>1</v>
      </c>
      <c r="AL5671" s="77">
        <f>IF(G5671&gt;Variables!$G$9,0,1)</f>
        <v>1</v>
      </c>
      <c r="AM5671" s="77">
        <f>IF(AND(K5671&gt;Variables!$G$10,K5671&lt;Variables!$G$11),0,1)</f>
        <v>1</v>
      </c>
      <c r="AN5671" s="77">
        <f>IF(H5671&lt;Variables!$G$13,1,0)</f>
        <v>0</v>
      </c>
      <c r="AO5671" s="77">
        <f>IF(R5671&lt;Variables!$G$12,0,1)</f>
        <v>0</v>
      </c>
      <c r="AP5671" s="78">
        <f t="shared" si="179"/>
        <v>0</v>
      </c>
      <c r="AQ5671" s="77">
        <f>IF(V5671&lt;Variables!$G$15,1,0)</f>
        <v>1</v>
      </c>
      <c r="AR5671" s="77">
        <v>1</v>
      </c>
      <c r="AS5671" s="77">
        <v>0</v>
      </c>
      <c r="AT5671" s="77">
        <v>0</v>
      </c>
      <c r="AU5671" s="77">
        <v>0</v>
      </c>
      <c r="BA5671" s="77">
        <v>2</v>
      </c>
    </row>
    <row r="5672" spans="3:53" x14ac:dyDescent="0.25">
      <c r="C5672" s="77" t="s">
        <v>706</v>
      </c>
      <c r="D5672" s="77" t="s">
        <v>663</v>
      </c>
      <c r="E5672" s="77">
        <v>49.07</v>
      </c>
      <c r="F5672" s="77">
        <v>8.5500000000000007</v>
      </c>
      <c r="G5672" s="77">
        <v>7.14</v>
      </c>
      <c r="H5672" s="77">
        <v>74490</v>
      </c>
      <c r="I5672" s="77">
        <v>34.271000000000001</v>
      </c>
      <c r="J5672" s="77" t="s">
        <v>74</v>
      </c>
      <c r="K5672" s="77">
        <v>66.87</v>
      </c>
      <c r="L5672" s="77">
        <v>48.832900000000009</v>
      </c>
      <c r="M5672" s="77">
        <v>0.31147034069242269</v>
      </c>
      <c r="N5672" s="77">
        <v>48.448597999999997</v>
      </c>
      <c r="O5672" s="77">
        <v>1.107156908854195</v>
      </c>
      <c r="P5672" s="77">
        <v>43588000</v>
      </c>
      <c r="Q5672" s="77">
        <v>70837000</v>
      </c>
      <c r="R5672" s="77">
        <v>0.62</v>
      </c>
      <c r="S5672" s="77">
        <v>35.785000000000011</v>
      </c>
      <c r="T5672" s="77">
        <v>9.0260000000000016</v>
      </c>
      <c r="U5672" s="77">
        <v>20.243600000000001</v>
      </c>
      <c r="V5672" s="77">
        <v>2.518499961720071</v>
      </c>
      <c r="AC5672" s="77">
        <v>49.65</v>
      </c>
      <c r="AD5672" s="77">
        <v>48.8</v>
      </c>
      <c r="AH5672" s="77">
        <f>IF(AND(M5672&lt;Variables!$G$6,M5672&gt;Variables!$G$5),0,1)</f>
        <v>1</v>
      </c>
      <c r="AI5672" s="77">
        <f t="shared" si="178"/>
        <v>0</v>
      </c>
      <c r="AJ5672" s="77">
        <f>IF(I5672&gt;Variables!$G$7,0,1)</f>
        <v>1</v>
      </c>
      <c r="AK5672" s="77">
        <f>IF(F5672&gt;Variables!$G$8,0,1)</f>
        <v>1</v>
      </c>
      <c r="AL5672" s="77">
        <f>IF(G5672&gt;Variables!$G$9,0,1)</f>
        <v>1</v>
      </c>
      <c r="AM5672" s="77">
        <f>IF(AND(K5672&gt;Variables!$G$10,K5672&lt;Variables!$G$11),0,1)</f>
        <v>0</v>
      </c>
      <c r="AN5672" s="77">
        <f>IF(H5672&lt;Variables!$G$13,1,0)</f>
        <v>0</v>
      </c>
      <c r="AO5672" s="77">
        <f>IF(R5672&lt;Variables!$G$12,0,1)</f>
        <v>0</v>
      </c>
      <c r="AP5672" s="78">
        <f t="shared" si="179"/>
        <v>0</v>
      </c>
      <c r="AQ5672" s="77">
        <f>IF(V5672&lt;Variables!$G$15,1,0)</f>
        <v>1</v>
      </c>
      <c r="AR5672" s="77">
        <v>0</v>
      </c>
      <c r="AS5672" s="77">
        <v>0</v>
      </c>
      <c r="AT5672" s="77">
        <v>0</v>
      </c>
      <c r="AU5672" s="77">
        <v>1</v>
      </c>
      <c r="BA5672" s="77">
        <v>0.01</v>
      </c>
    </row>
    <row r="5673" spans="3:53" x14ac:dyDescent="0.25">
      <c r="C5673" s="77" t="s">
        <v>706</v>
      </c>
      <c r="D5673" s="77" t="s">
        <v>659</v>
      </c>
      <c r="E5673" s="77">
        <v>43.8</v>
      </c>
      <c r="F5673" s="77">
        <v>8.26</v>
      </c>
      <c r="G5673" s="77">
        <v>5.19</v>
      </c>
      <c r="H5673" s="77">
        <v>2320</v>
      </c>
      <c r="I5673" s="77">
        <v>-25.861999999999998</v>
      </c>
      <c r="J5673" s="77" t="s">
        <v>74</v>
      </c>
      <c r="K5673" s="77">
        <v>37.270000000000003</v>
      </c>
      <c r="L5673" s="77">
        <v>44.038645000000002</v>
      </c>
      <c r="M5673" s="77">
        <v>-0.78032600685147135</v>
      </c>
      <c r="N5673" s="77">
        <v>43.931959999999989</v>
      </c>
      <c r="O5673" s="77">
        <v>-0.53937953143904627</v>
      </c>
      <c r="P5673" s="77">
        <v>1928000</v>
      </c>
      <c r="Q5673" s="77">
        <v>1694000</v>
      </c>
      <c r="R5673" s="77">
        <v>1.1399999999999999</v>
      </c>
      <c r="S5673" s="77">
        <v>35.785000000000011</v>
      </c>
      <c r="T5673" s="77">
        <v>9.0260000000000016</v>
      </c>
      <c r="U5673" s="77">
        <v>20.243600000000001</v>
      </c>
      <c r="V5673" s="77">
        <v>2.226717583584009</v>
      </c>
      <c r="AC5673" s="77">
        <v>45.52</v>
      </c>
      <c r="AD5673" s="77">
        <v>43.664999999999999</v>
      </c>
      <c r="AH5673" s="77">
        <f>IF(AND(M5673&lt;Variables!$G$6,M5673&gt;Variables!$G$5),0,1)</f>
        <v>1</v>
      </c>
      <c r="AI5673" s="77">
        <f t="shared" si="178"/>
        <v>0</v>
      </c>
      <c r="AJ5673" s="77">
        <f>IF(I5673&gt;Variables!$G$7,0,1)</f>
        <v>1</v>
      </c>
      <c r="AK5673" s="77">
        <f>IF(F5673&gt;Variables!$G$8,0,1)</f>
        <v>1</v>
      </c>
      <c r="AL5673" s="77">
        <f>IF(G5673&gt;Variables!$G$9,0,1)</f>
        <v>1</v>
      </c>
      <c r="AM5673" s="77">
        <f>IF(AND(K5673&gt;Variables!$G$10,K5673&lt;Variables!$G$11),0,1)</f>
        <v>1</v>
      </c>
      <c r="AN5673" s="77">
        <f>IF(H5673&lt;Variables!$G$13,1,0)</f>
        <v>0</v>
      </c>
      <c r="AO5673" s="77">
        <f>IF(R5673&lt;Variables!$G$12,0,1)</f>
        <v>0</v>
      </c>
      <c r="AP5673" s="78">
        <f t="shared" si="179"/>
        <v>0</v>
      </c>
      <c r="AQ5673" s="77">
        <f>IF(V5673&lt;Variables!$G$15,1,0)</f>
        <v>1</v>
      </c>
      <c r="AR5673" s="77">
        <v>1</v>
      </c>
      <c r="AS5673" s="77">
        <v>0</v>
      </c>
      <c r="AT5673" s="77">
        <v>0</v>
      </c>
      <c r="AU5673" s="77">
        <v>0</v>
      </c>
      <c r="BA5673" s="77">
        <v>2</v>
      </c>
    </row>
    <row r="5674" spans="3:53" x14ac:dyDescent="0.25">
      <c r="C5674" s="77" t="s">
        <v>706</v>
      </c>
      <c r="D5674" s="77" t="s">
        <v>695</v>
      </c>
      <c r="E5674" s="77">
        <v>2.91</v>
      </c>
      <c r="F5674" s="77">
        <v>9.02</v>
      </c>
      <c r="G5674" s="77">
        <v>9.02</v>
      </c>
      <c r="H5674" s="77">
        <v>-99999</v>
      </c>
      <c r="I5674" s="77">
        <v>-8.0869999999999997</v>
      </c>
      <c r="J5674" s="77" t="s">
        <v>75</v>
      </c>
      <c r="K5674" s="77">
        <v>63.08</v>
      </c>
      <c r="L5674" s="77">
        <v>2.9</v>
      </c>
      <c r="M5674" s="77">
        <v>0</v>
      </c>
      <c r="N5674" s="77">
        <v>2.93</v>
      </c>
      <c r="O5674" s="77">
        <v>-1.0238907849829439</v>
      </c>
      <c r="P5674" s="77">
        <v>27734</v>
      </c>
      <c r="Q5674" s="77">
        <v>9857</v>
      </c>
      <c r="R5674" s="77">
        <v>2.81</v>
      </c>
      <c r="S5674" s="77">
        <v>35.785000000000011</v>
      </c>
      <c r="T5674" s="77">
        <v>9.0260000000000016</v>
      </c>
      <c r="U5674" s="77">
        <v>20.243600000000001</v>
      </c>
      <c r="V5674" s="77">
        <v>2.5025088000000002</v>
      </c>
      <c r="AC5674" s="77">
        <v>3.16</v>
      </c>
      <c r="AD5674" s="77">
        <v>2.8</v>
      </c>
      <c r="AH5674" s="77">
        <f>IF(AND(M5674&lt;Variables!$G$6,M5674&gt;Variables!$G$5),0,1)</f>
        <v>1</v>
      </c>
      <c r="AI5674" s="77">
        <f t="shared" si="178"/>
        <v>1</v>
      </c>
      <c r="AJ5674" s="77">
        <f>IF(I5674&gt;Variables!$G$7,0,1)</f>
        <v>1</v>
      </c>
      <c r="AK5674" s="77">
        <f>IF(F5674&gt;Variables!$G$8,0,1)</f>
        <v>0</v>
      </c>
      <c r="AL5674" s="77">
        <f>IF(G5674&gt;Variables!$G$9,0,1)</f>
        <v>1</v>
      </c>
      <c r="AM5674" s="77">
        <f>IF(AND(K5674&gt;Variables!$G$10,K5674&lt;Variables!$G$11),0,1)</f>
        <v>0</v>
      </c>
      <c r="AN5674" s="77">
        <f>IF(H5674&lt;Variables!$G$13,1,0)</f>
        <v>1</v>
      </c>
      <c r="AO5674" s="77">
        <f>IF(R5674&lt;Variables!$G$12,0,1)</f>
        <v>1</v>
      </c>
      <c r="AP5674" s="78">
        <f t="shared" si="179"/>
        <v>1</v>
      </c>
      <c r="AQ5674" s="77">
        <f>IF(V5674&lt;Variables!$G$15,1,0)</f>
        <v>1</v>
      </c>
      <c r="AR5674" s="77">
        <v>0</v>
      </c>
      <c r="AS5674" s="77">
        <v>0</v>
      </c>
      <c r="AT5674" s="77">
        <v>1</v>
      </c>
      <c r="AU5674" s="77">
        <v>0</v>
      </c>
      <c r="BA5674" s="77">
        <v>-2.25</v>
      </c>
    </row>
    <row r="5675" spans="3:53" x14ac:dyDescent="0.25">
      <c r="C5675" s="77" t="s">
        <v>706</v>
      </c>
      <c r="D5675" s="77" t="s">
        <v>682</v>
      </c>
      <c r="E5675" s="77">
        <v>0.85</v>
      </c>
      <c r="F5675" s="77">
        <v>17.75</v>
      </c>
      <c r="G5675" s="77">
        <v>-8.1300000000000008</v>
      </c>
      <c r="H5675" s="77">
        <v>-99999</v>
      </c>
      <c r="I5675" s="77">
        <v>-99999</v>
      </c>
      <c r="J5675" s="77" t="s">
        <v>75</v>
      </c>
      <c r="K5675" s="77">
        <v>-99999</v>
      </c>
      <c r="L5675" s="77">
        <v>0.78</v>
      </c>
      <c r="M5675" s="77">
        <v>0</v>
      </c>
      <c r="N5675" s="77">
        <v>0.82599999999999996</v>
      </c>
      <c r="O5675" s="77">
        <v>-5.5690072639225097</v>
      </c>
      <c r="P5675" s="77">
        <v>61877</v>
      </c>
      <c r="Q5675" s="77">
        <v>41</v>
      </c>
      <c r="R5675" s="77">
        <v>1509.2</v>
      </c>
      <c r="S5675" s="77">
        <v>35.785000000000011</v>
      </c>
      <c r="T5675" s="77">
        <v>9.0260000000000016</v>
      </c>
      <c r="U5675" s="77">
        <v>20.243600000000001</v>
      </c>
      <c r="V5675" s="77">
        <v>-99999</v>
      </c>
      <c r="AC5675" s="77">
        <v>0.85</v>
      </c>
      <c r="AD5675" s="77">
        <v>0.84899999999999998</v>
      </c>
      <c r="AH5675" s="77">
        <f>IF(AND(M5675&lt;Variables!$G$6,M5675&gt;Variables!$G$5),0,1)</f>
        <v>1</v>
      </c>
      <c r="AI5675" s="77">
        <f t="shared" si="178"/>
        <v>1</v>
      </c>
      <c r="AJ5675" s="77">
        <f>IF(I5675&gt;Variables!$G$7,0,1)</f>
        <v>1</v>
      </c>
      <c r="AK5675" s="77">
        <f>IF(F5675&gt;Variables!$G$8,0,1)</f>
        <v>0</v>
      </c>
      <c r="AL5675" s="77">
        <f>IF(G5675&gt;Variables!$G$9,0,1)</f>
        <v>1</v>
      </c>
      <c r="AM5675" s="77">
        <f>IF(AND(K5675&gt;Variables!$G$10,K5675&lt;Variables!$G$11),0,1)</f>
        <v>1</v>
      </c>
      <c r="AN5675" s="77">
        <f>IF(H5675&lt;Variables!$G$13,1,0)</f>
        <v>1</v>
      </c>
      <c r="AO5675" s="77">
        <f>IF(R5675&lt;Variables!$G$12,0,1)</f>
        <v>1</v>
      </c>
      <c r="AP5675" s="78">
        <f t="shared" si="179"/>
        <v>1</v>
      </c>
      <c r="AQ5675" s="77">
        <f>IF(V5675&lt;Variables!$G$15,1,0)</f>
        <v>1</v>
      </c>
      <c r="AR5675" s="77">
        <v>0</v>
      </c>
      <c r="AS5675" s="77">
        <v>0</v>
      </c>
      <c r="AT5675" s="77">
        <v>0</v>
      </c>
      <c r="AU5675" s="77">
        <v>0</v>
      </c>
      <c r="BA5675" s="77">
        <v>0</v>
      </c>
    </row>
    <row r="5676" spans="3:53" x14ac:dyDescent="0.25">
      <c r="C5676" s="77" t="s">
        <v>706</v>
      </c>
      <c r="D5676" s="77" t="s">
        <v>670</v>
      </c>
      <c r="E5676" s="77">
        <v>12.23</v>
      </c>
      <c r="F5676" s="77">
        <v>9.91</v>
      </c>
      <c r="G5676" s="77">
        <v>-2.3199999999999998</v>
      </c>
      <c r="H5676" s="77">
        <v>-99999</v>
      </c>
      <c r="I5676" s="77">
        <v>485.25099999999998</v>
      </c>
      <c r="J5676" s="77" t="s">
        <v>75</v>
      </c>
      <c r="K5676" s="77">
        <v>79.89</v>
      </c>
      <c r="L5676" s="77">
        <v>12.19</v>
      </c>
      <c r="M5676" s="77">
        <v>0</v>
      </c>
      <c r="N5676" s="77">
        <v>12.19</v>
      </c>
      <c r="O5676" s="77">
        <v>0</v>
      </c>
      <c r="P5676" s="77">
        <v>151971</v>
      </c>
      <c r="Q5676" s="77">
        <v>18826</v>
      </c>
      <c r="R5676" s="77">
        <v>8.07</v>
      </c>
      <c r="S5676" s="77">
        <v>35.785000000000011</v>
      </c>
      <c r="T5676" s="77">
        <v>9.0260000000000016</v>
      </c>
      <c r="U5676" s="77">
        <v>20.243600000000001</v>
      </c>
      <c r="V5676" s="77">
        <v>2.6766603999999998</v>
      </c>
      <c r="AC5676" s="77">
        <v>12.19</v>
      </c>
      <c r="AD5676" s="77">
        <v>11.93</v>
      </c>
      <c r="AH5676" s="77">
        <f>IF(AND(M5676&lt;Variables!$G$6,M5676&gt;Variables!$G$5),0,1)</f>
        <v>1</v>
      </c>
      <c r="AI5676" s="77">
        <f t="shared" si="178"/>
        <v>1</v>
      </c>
      <c r="AJ5676" s="77">
        <f>IF(I5676&gt;Variables!$G$7,0,1)</f>
        <v>0</v>
      </c>
      <c r="AK5676" s="77">
        <f>IF(F5676&gt;Variables!$G$8,0,1)</f>
        <v>0</v>
      </c>
      <c r="AL5676" s="77">
        <f>IF(G5676&gt;Variables!$G$9,0,1)</f>
        <v>1</v>
      </c>
      <c r="AM5676" s="77">
        <f>IF(AND(K5676&gt;Variables!$G$10,K5676&lt;Variables!$G$11),0,1)</f>
        <v>1</v>
      </c>
      <c r="AN5676" s="77">
        <f>IF(H5676&lt;Variables!$G$13,1,0)</f>
        <v>1</v>
      </c>
      <c r="AO5676" s="77">
        <f>IF(R5676&lt;Variables!$G$12,0,1)</f>
        <v>1</v>
      </c>
      <c r="AP5676" s="78">
        <f t="shared" si="179"/>
        <v>1</v>
      </c>
      <c r="AQ5676" s="77">
        <f>IF(V5676&lt;Variables!$G$15,1,0)</f>
        <v>1</v>
      </c>
      <c r="AR5676" s="77">
        <v>0</v>
      </c>
      <c r="AS5676" s="77">
        <v>0</v>
      </c>
      <c r="AT5676" s="77">
        <v>1</v>
      </c>
      <c r="AU5676" s="77">
        <v>0</v>
      </c>
      <c r="BA5676" s="77">
        <v>-2.25</v>
      </c>
    </row>
    <row r="5677" spans="3:53" x14ac:dyDescent="0.25">
      <c r="C5677" s="77" t="s">
        <v>706</v>
      </c>
      <c r="D5677" s="77" t="s">
        <v>703</v>
      </c>
      <c r="E5677" s="77">
        <v>3.31</v>
      </c>
      <c r="F5677" s="77">
        <v>13.06</v>
      </c>
      <c r="G5677" s="77">
        <v>10.37</v>
      </c>
      <c r="H5677" s="77">
        <v>-99999</v>
      </c>
      <c r="I5677" s="77">
        <v>-6.9039999999999999</v>
      </c>
      <c r="J5677" s="77" t="s">
        <v>75</v>
      </c>
      <c r="K5677" s="77">
        <v>79.17</v>
      </c>
      <c r="L5677" s="77">
        <v>3.2949999999999999</v>
      </c>
      <c r="M5677" s="77">
        <v>0.15174506828527751</v>
      </c>
      <c r="N5677" s="77">
        <v>3.2625000000000002</v>
      </c>
      <c r="O5677" s="77">
        <v>1.1494252873563111</v>
      </c>
      <c r="P5677" s="77">
        <v>43666</v>
      </c>
      <c r="Q5677" s="77">
        <v>14431</v>
      </c>
      <c r="R5677" s="77">
        <v>3.03</v>
      </c>
      <c r="S5677" s="77">
        <v>35.785000000000011</v>
      </c>
      <c r="T5677" s="77">
        <v>9.0260000000000016</v>
      </c>
      <c r="U5677" s="77">
        <v>20.243600000000001</v>
      </c>
      <c r="V5677" s="77">
        <v>2.652472374506829</v>
      </c>
      <c r="AC5677" s="77">
        <v>3.34</v>
      </c>
      <c r="AD5677" s="77">
        <v>3.15</v>
      </c>
      <c r="AH5677" s="77">
        <f>IF(AND(M5677&lt;Variables!$G$6,M5677&gt;Variables!$G$5),0,1)</f>
        <v>1</v>
      </c>
      <c r="AI5677" s="77">
        <f t="shared" si="178"/>
        <v>0</v>
      </c>
      <c r="AJ5677" s="77">
        <f>IF(I5677&gt;Variables!$G$7,0,1)</f>
        <v>1</v>
      </c>
      <c r="AK5677" s="77">
        <f>IF(F5677&gt;Variables!$G$8,0,1)</f>
        <v>0</v>
      </c>
      <c r="AL5677" s="77">
        <f>IF(G5677&gt;Variables!$G$9,0,1)</f>
        <v>1</v>
      </c>
      <c r="AM5677" s="77">
        <f>IF(AND(K5677&gt;Variables!$G$10,K5677&lt;Variables!$G$11),0,1)</f>
        <v>1</v>
      </c>
      <c r="AN5677" s="77">
        <f>IF(H5677&lt;Variables!$G$13,1,0)</f>
        <v>1</v>
      </c>
      <c r="AO5677" s="77">
        <f>IF(R5677&lt;Variables!$G$12,0,1)</f>
        <v>1</v>
      </c>
      <c r="AP5677" s="78">
        <f t="shared" si="179"/>
        <v>1</v>
      </c>
      <c r="AQ5677" s="77">
        <f>IF(V5677&lt;Variables!$G$15,1,0)</f>
        <v>1</v>
      </c>
      <c r="AR5677" s="77">
        <v>0</v>
      </c>
      <c r="AS5677" s="77">
        <v>0</v>
      </c>
      <c r="AT5677" s="77">
        <v>1</v>
      </c>
      <c r="AU5677" s="77">
        <v>0</v>
      </c>
      <c r="BA5677" s="77">
        <v>-2.25</v>
      </c>
    </row>
    <row r="5678" spans="3:53" x14ac:dyDescent="0.25">
      <c r="C5678" s="77" t="s">
        <v>706</v>
      </c>
      <c r="D5678" s="77" t="s">
        <v>707</v>
      </c>
      <c r="E5678" s="77">
        <v>3.01</v>
      </c>
      <c r="F5678" s="77">
        <v>8.48</v>
      </c>
      <c r="G5678" s="77">
        <v>-0.62</v>
      </c>
      <c r="H5678" s="77">
        <v>-99999</v>
      </c>
      <c r="I5678" s="77">
        <v>-16.725999999999999</v>
      </c>
      <c r="J5678" s="77" t="s">
        <v>75</v>
      </c>
      <c r="K5678" s="77">
        <v>53.7</v>
      </c>
      <c r="L5678" s="77">
        <v>3.2238000000000002</v>
      </c>
      <c r="M5678" s="77">
        <v>-0.73515726782057922</v>
      </c>
      <c r="N5678" s="77">
        <v>3.174109090909091</v>
      </c>
      <c r="O5678" s="77">
        <v>0.81884107781137871</v>
      </c>
      <c r="P5678" s="77">
        <v>42379</v>
      </c>
      <c r="Q5678" s="77">
        <v>17800</v>
      </c>
      <c r="R5678" s="77">
        <v>2.38</v>
      </c>
      <c r="S5678" s="77">
        <v>35.785000000000011</v>
      </c>
      <c r="T5678" s="77">
        <v>9.0260000000000016</v>
      </c>
      <c r="U5678" s="77">
        <v>20.243600000000001</v>
      </c>
      <c r="V5678" s="77">
        <v>2.4323016854643589</v>
      </c>
      <c r="AC5678" s="77">
        <v>3.9</v>
      </c>
      <c r="AD5678" s="77">
        <v>3</v>
      </c>
      <c r="AH5678" s="77">
        <f>IF(AND(M5678&lt;Variables!$G$6,M5678&gt;Variables!$G$5),0,1)</f>
        <v>1</v>
      </c>
      <c r="AI5678" s="77">
        <f t="shared" si="178"/>
        <v>0</v>
      </c>
      <c r="AJ5678" s="77">
        <f>IF(I5678&gt;Variables!$G$7,0,1)</f>
        <v>1</v>
      </c>
      <c r="AK5678" s="77">
        <f>IF(F5678&gt;Variables!$G$8,0,1)</f>
        <v>1</v>
      </c>
      <c r="AL5678" s="77">
        <f>IF(G5678&gt;Variables!$G$9,0,1)</f>
        <v>1</v>
      </c>
      <c r="AM5678" s="77">
        <f>IF(AND(K5678&gt;Variables!$G$10,K5678&lt;Variables!$G$11),0,1)</f>
        <v>1</v>
      </c>
      <c r="AN5678" s="77">
        <f>IF(H5678&lt;Variables!$G$13,1,0)</f>
        <v>1</v>
      </c>
      <c r="AO5678" s="77">
        <f>IF(R5678&lt;Variables!$G$12,0,1)</f>
        <v>1</v>
      </c>
      <c r="AP5678" s="78">
        <f t="shared" si="179"/>
        <v>1</v>
      </c>
      <c r="AQ5678" s="77">
        <f>IF(V5678&lt;Variables!$G$15,1,0)</f>
        <v>1</v>
      </c>
      <c r="AR5678" s="77">
        <v>1</v>
      </c>
      <c r="AS5678" s="77">
        <v>0</v>
      </c>
      <c r="AT5678" s="77">
        <v>0</v>
      </c>
      <c r="AU5678" s="77">
        <v>0</v>
      </c>
      <c r="BA5678" s="77">
        <v>2</v>
      </c>
    </row>
    <row r="5679" spans="3:53" x14ac:dyDescent="0.25">
      <c r="C5679" s="77" t="s">
        <v>706</v>
      </c>
      <c r="D5679" s="77" t="s">
        <v>129</v>
      </c>
      <c r="E5679" s="77">
        <v>59.08</v>
      </c>
      <c r="F5679" s="77">
        <v>9.4</v>
      </c>
      <c r="G5679" s="77">
        <v>6.95</v>
      </c>
      <c r="H5679" s="77">
        <v>28450</v>
      </c>
      <c r="I5679" s="77">
        <v>934515.46499999997</v>
      </c>
      <c r="J5679" s="77" t="s">
        <v>75</v>
      </c>
      <c r="K5679" s="77">
        <v>58.74</v>
      </c>
      <c r="L5679" s="77">
        <v>58.70226000000001</v>
      </c>
      <c r="M5679" s="77">
        <v>0.38778745486118221</v>
      </c>
      <c r="N5679" s="77">
        <v>58.064194000000001</v>
      </c>
      <c r="O5679" s="77">
        <v>1.4909463825503251</v>
      </c>
      <c r="P5679" s="77">
        <v>54156000</v>
      </c>
      <c r="Q5679" s="77">
        <v>155082000</v>
      </c>
      <c r="R5679" s="77">
        <v>0.35</v>
      </c>
      <c r="S5679" s="77">
        <v>35.785000000000011</v>
      </c>
      <c r="T5679" s="77">
        <v>9.0260000000000016</v>
      </c>
      <c r="U5679" s="77">
        <v>20.243600000000001</v>
      </c>
      <c r="V5679" s="77">
        <v>2.4376757364909638</v>
      </c>
      <c r="AC5679" s="77">
        <v>59.36</v>
      </c>
      <c r="AD5679" s="77">
        <v>56.76</v>
      </c>
      <c r="AH5679" s="77">
        <f>IF(AND(M5679&lt;Variables!$G$6,M5679&gt;Variables!$G$5),0,1)</f>
        <v>1</v>
      </c>
      <c r="AI5679" s="77">
        <f t="shared" si="178"/>
        <v>0</v>
      </c>
      <c r="AJ5679" s="77">
        <f>IF(I5679&gt;Variables!$G$7,0,1)</f>
        <v>0</v>
      </c>
      <c r="AK5679" s="77">
        <f>IF(F5679&gt;Variables!$G$8,0,1)</f>
        <v>0</v>
      </c>
      <c r="AL5679" s="77">
        <f>IF(G5679&gt;Variables!$G$9,0,1)</f>
        <v>1</v>
      </c>
      <c r="AM5679" s="77">
        <f>IF(AND(K5679&gt;Variables!$G$10,K5679&lt;Variables!$G$11),0,1)</f>
        <v>1</v>
      </c>
      <c r="AN5679" s="77">
        <f>IF(H5679&lt;Variables!$G$13,1,0)</f>
        <v>0</v>
      </c>
      <c r="AO5679" s="77">
        <f>IF(R5679&lt;Variables!$G$12,0,1)</f>
        <v>0</v>
      </c>
      <c r="AP5679" s="78">
        <f t="shared" si="179"/>
        <v>1</v>
      </c>
      <c r="AQ5679" s="77">
        <f>IF(V5679&lt;Variables!$G$15,1,0)</f>
        <v>1</v>
      </c>
      <c r="AR5679" s="77">
        <v>0</v>
      </c>
      <c r="AS5679" s="77">
        <v>0</v>
      </c>
      <c r="AT5679" s="77">
        <v>1</v>
      </c>
      <c r="AU5679" s="77">
        <v>0</v>
      </c>
      <c r="BA5679" s="77">
        <v>-1.37</v>
      </c>
    </row>
    <row r="5680" spans="3:53" x14ac:dyDescent="0.25">
      <c r="C5680" s="77" t="s">
        <v>706</v>
      </c>
      <c r="D5680" s="77" t="s">
        <v>536</v>
      </c>
      <c r="E5680" s="77">
        <v>26.86</v>
      </c>
      <c r="F5680" s="77">
        <v>9.85</v>
      </c>
      <c r="G5680" s="77">
        <v>9.3699999999999992</v>
      </c>
      <c r="H5680" s="77">
        <v>2140</v>
      </c>
      <c r="I5680" s="77">
        <v>-19.065999999999999</v>
      </c>
      <c r="J5680" s="77" t="s">
        <v>74</v>
      </c>
      <c r="K5680" s="77">
        <v>47.13</v>
      </c>
      <c r="L5680" s="77">
        <v>26.855615</v>
      </c>
      <c r="M5680" s="77">
        <v>-5.8144265175086772E-2</v>
      </c>
      <c r="N5680" s="77">
        <v>26.894068000000001</v>
      </c>
      <c r="O5680" s="77">
        <v>-0.20104061609421581</v>
      </c>
      <c r="P5680" s="77">
        <v>879034</v>
      </c>
      <c r="Q5680" s="77">
        <v>2899000</v>
      </c>
      <c r="R5680" s="77">
        <v>0.3</v>
      </c>
      <c r="S5680" s="77">
        <v>35.785000000000011</v>
      </c>
      <c r="T5680" s="77">
        <v>9.0260000000000016</v>
      </c>
      <c r="U5680" s="77">
        <v>20.243600000000001</v>
      </c>
      <c r="V5680" s="77">
        <v>2.3382966186639931</v>
      </c>
      <c r="AC5680" s="77">
        <v>26.92</v>
      </c>
      <c r="AD5680" s="77">
        <v>24.96</v>
      </c>
      <c r="AH5680" s="77">
        <f>IF(AND(M5680&lt;Variables!$G$6,M5680&gt;Variables!$G$5),0,1)</f>
        <v>1</v>
      </c>
      <c r="AI5680" s="77">
        <f t="shared" si="178"/>
        <v>1</v>
      </c>
      <c r="AJ5680" s="77">
        <f>IF(I5680&gt;Variables!$G$7,0,1)</f>
        <v>1</v>
      </c>
      <c r="AK5680" s="77">
        <f>IF(F5680&gt;Variables!$G$8,0,1)</f>
        <v>0</v>
      </c>
      <c r="AL5680" s="77">
        <f>IF(G5680&gt;Variables!$G$9,0,1)</f>
        <v>1</v>
      </c>
      <c r="AM5680" s="77">
        <f>IF(AND(K5680&gt;Variables!$G$10,K5680&lt;Variables!$G$11),0,1)</f>
        <v>1</v>
      </c>
      <c r="AN5680" s="77">
        <f>IF(H5680&lt;Variables!$G$13,1,0)</f>
        <v>0</v>
      </c>
      <c r="AO5680" s="77">
        <f>IF(R5680&lt;Variables!$G$12,0,1)</f>
        <v>0</v>
      </c>
      <c r="AP5680" s="78">
        <f t="shared" si="179"/>
        <v>0</v>
      </c>
      <c r="AQ5680" s="77">
        <f>IF(V5680&lt;Variables!$G$15,1,0)</f>
        <v>1</v>
      </c>
      <c r="AR5680" s="77">
        <v>0</v>
      </c>
      <c r="AS5680" s="77">
        <v>0</v>
      </c>
      <c r="AT5680" s="77">
        <v>1</v>
      </c>
      <c r="AU5680" s="77">
        <v>0</v>
      </c>
      <c r="BA5680" s="77">
        <v>-2.25</v>
      </c>
    </row>
    <row r="5681" spans="3:53" x14ac:dyDescent="0.25">
      <c r="C5681" s="77" t="s">
        <v>706</v>
      </c>
      <c r="D5681" s="77" t="s">
        <v>705</v>
      </c>
      <c r="E5681" s="77">
        <v>603.30999999999995</v>
      </c>
      <c r="F5681" s="77">
        <v>9.76</v>
      </c>
      <c r="G5681" s="77">
        <v>5.66</v>
      </c>
      <c r="H5681" s="77">
        <v>5670</v>
      </c>
      <c r="I5681" s="77">
        <v>-29.297999999999998</v>
      </c>
      <c r="J5681" s="77" t="s">
        <v>75</v>
      </c>
      <c r="K5681" s="77">
        <v>72.849999999999994</v>
      </c>
      <c r="L5681" s="77">
        <v>595.40165999999999</v>
      </c>
      <c r="M5681" s="77">
        <v>1.2081491341492121</v>
      </c>
      <c r="N5681" s="77">
        <v>589.51462448979589</v>
      </c>
      <c r="O5681" s="77">
        <v>2.21883817072812</v>
      </c>
      <c r="P5681" s="77">
        <v>610343</v>
      </c>
      <c r="Q5681" s="77">
        <v>748460</v>
      </c>
      <c r="R5681" s="77">
        <v>0.82</v>
      </c>
      <c r="S5681" s="77">
        <v>35.785000000000011</v>
      </c>
      <c r="T5681" s="77">
        <v>9.0260000000000016</v>
      </c>
      <c r="U5681" s="77">
        <v>20.243600000000001</v>
      </c>
      <c r="V5681" s="77">
        <v>2.492587394630307</v>
      </c>
      <c r="AC5681" s="77">
        <v>629.51</v>
      </c>
      <c r="AD5681" s="77">
        <v>599.1</v>
      </c>
      <c r="AH5681" s="77">
        <f>IF(AND(M5681&lt;Variables!$G$6,M5681&gt;Variables!$G$5),0,1)</f>
        <v>1</v>
      </c>
      <c r="AI5681" s="77">
        <f t="shared" si="178"/>
        <v>0</v>
      </c>
      <c r="AJ5681" s="77">
        <f>IF(I5681&gt;Variables!$G$7,0,1)</f>
        <v>1</v>
      </c>
      <c r="AK5681" s="77">
        <f>IF(F5681&gt;Variables!$G$8,0,1)</f>
        <v>0</v>
      </c>
      <c r="AL5681" s="77">
        <f>IF(G5681&gt;Variables!$G$9,0,1)</f>
        <v>1</v>
      </c>
      <c r="AM5681" s="77">
        <f>IF(AND(K5681&gt;Variables!$G$10,K5681&lt;Variables!$G$11),0,1)</f>
        <v>1</v>
      </c>
      <c r="AN5681" s="77">
        <f>IF(H5681&lt;Variables!$G$13,1,0)</f>
        <v>0</v>
      </c>
      <c r="AO5681" s="77">
        <f>IF(R5681&lt;Variables!$G$12,0,1)</f>
        <v>0</v>
      </c>
      <c r="AP5681" s="78">
        <f t="shared" si="179"/>
        <v>1</v>
      </c>
      <c r="AQ5681" s="77">
        <f>IF(V5681&lt;Variables!$G$15,1,0)</f>
        <v>1</v>
      </c>
      <c r="AR5681" s="77">
        <v>1</v>
      </c>
      <c r="AS5681" s="77">
        <v>0</v>
      </c>
      <c r="AT5681" s="77">
        <v>0</v>
      </c>
      <c r="AU5681" s="77">
        <v>0</v>
      </c>
      <c r="BA5681" s="77">
        <v>2</v>
      </c>
    </row>
    <row r="5682" spans="3:53" x14ac:dyDescent="0.25">
      <c r="C5682" s="77" t="s">
        <v>706</v>
      </c>
      <c r="D5682" s="77" t="s">
        <v>692</v>
      </c>
      <c r="E5682" s="77">
        <v>0.35</v>
      </c>
      <c r="F5682" s="77">
        <v>16.670000000000002</v>
      </c>
      <c r="G5682" s="77">
        <v>5900</v>
      </c>
      <c r="H5682" s="77">
        <v>-99999</v>
      </c>
      <c r="I5682" s="77">
        <v>-15.946999999999999</v>
      </c>
      <c r="J5682" s="77" t="s">
        <v>75</v>
      </c>
      <c r="K5682" s="77">
        <v>-99999</v>
      </c>
      <c r="L5682" s="77">
        <v>-99999</v>
      </c>
      <c r="M5682" s="77">
        <v>-99999</v>
      </c>
      <c r="N5682" s="77">
        <v>0.42</v>
      </c>
      <c r="O5682" s="77">
        <v>0</v>
      </c>
      <c r="P5682" s="77">
        <v>40502</v>
      </c>
      <c r="Q5682" s="77">
        <v>20514</v>
      </c>
      <c r="R5682" s="77">
        <v>1.97</v>
      </c>
      <c r="S5682" s="77">
        <v>35.785000000000011</v>
      </c>
      <c r="T5682" s="77">
        <v>9.0260000000000016</v>
      </c>
      <c r="U5682" s="77">
        <v>20.243600000000001</v>
      </c>
      <c r="V5682" s="77">
        <v>-99999</v>
      </c>
      <c r="AC5682" s="77">
        <v>0.35</v>
      </c>
      <c r="AD5682" s="77">
        <v>0.34</v>
      </c>
      <c r="AH5682" s="77">
        <f>IF(AND(M5682&lt;Variables!$G$6,M5682&gt;Variables!$G$5),0,1)</f>
        <v>1</v>
      </c>
      <c r="AI5682" s="77">
        <f t="shared" ref="AI5682:AI5745" si="180">IF(L5682&gt;N5682,0,1)</f>
        <v>1</v>
      </c>
      <c r="AJ5682" s="77">
        <f>IF(I5682&gt;Variables!$G$7,0,1)</f>
        <v>1</v>
      </c>
      <c r="AK5682" s="77">
        <f>IF(F5682&gt;Variables!$G$8,0,1)</f>
        <v>0</v>
      </c>
      <c r="AL5682" s="77">
        <f>IF(G5682&gt;Variables!$G$9,0,1)</f>
        <v>0</v>
      </c>
      <c r="AM5682" s="77">
        <f>IF(AND(K5682&gt;Variables!$G$10,K5682&lt;Variables!$G$11),0,1)</f>
        <v>1</v>
      </c>
      <c r="AN5682" s="77">
        <f>IF(H5682&lt;Variables!$G$13,1,0)</f>
        <v>1</v>
      </c>
      <c r="AO5682" s="77">
        <f>IF(R5682&lt;Variables!$G$12,0,1)</f>
        <v>0</v>
      </c>
      <c r="AP5682" s="78">
        <f t="shared" ref="AP5682:AP5745" si="181">IF(J5682="Pass", 0,1)</f>
        <v>1</v>
      </c>
      <c r="AQ5682" s="77">
        <f>IF(V5682&lt;Variables!$G$15,1,0)</f>
        <v>1</v>
      </c>
      <c r="AR5682" s="77">
        <v>0</v>
      </c>
      <c r="AS5682" s="77">
        <v>0</v>
      </c>
      <c r="AT5682" s="77">
        <v>1</v>
      </c>
      <c r="AU5682" s="77">
        <v>0</v>
      </c>
      <c r="BA5682" s="77">
        <v>-2.25</v>
      </c>
    </row>
    <row r="5683" spans="3:53" x14ac:dyDescent="0.25">
      <c r="C5683" s="77" t="s">
        <v>706</v>
      </c>
      <c r="D5683" s="77" t="s">
        <v>699</v>
      </c>
      <c r="E5683" s="77">
        <v>3.38</v>
      </c>
      <c r="F5683" s="77">
        <v>30.89</v>
      </c>
      <c r="G5683" s="77">
        <v>22.45</v>
      </c>
      <c r="H5683" s="77">
        <v>52.01</v>
      </c>
      <c r="I5683" s="77">
        <v>38.154000000000003</v>
      </c>
      <c r="J5683" s="77" t="s">
        <v>75</v>
      </c>
      <c r="K5683" s="77">
        <v>48.19</v>
      </c>
      <c r="L5683" s="77">
        <v>3.4229599999999998</v>
      </c>
      <c r="M5683" s="77">
        <v>-1.985416131067842</v>
      </c>
      <c r="N5683" s="77">
        <v>3.2719499999999999</v>
      </c>
      <c r="O5683" s="77">
        <v>2.5382417212976991</v>
      </c>
      <c r="P5683" s="77">
        <v>2920000</v>
      </c>
      <c r="Q5683" s="77">
        <v>100560</v>
      </c>
      <c r="R5683" s="77">
        <v>29.04</v>
      </c>
      <c r="S5683" s="77">
        <v>35.785000000000011</v>
      </c>
      <c r="T5683" s="77">
        <v>9.0260000000000016</v>
      </c>
      <c r="U5683" s="77">
        <v>20.243600000000001</v>
      </c>
      <c r="V5683" s="77">
        <v>2.3894908933741559</v>
      </c>
      <c r="AC5683" s="77">
        <v>3.9</v>
      </c>
      <c r="AD5683" s="77">
        <v>3.13</v>
      </c>
      <c r="AH5683" s="77">
        <f>IF(AND(M5683&lt;Variables!$G$6,M5683&gt;Variables!$G$5),0,1)</f>
        <v>0</v>
      </c>
      <c r="AI5683" s="77">
        <f t="shared" si="180"/>
        <v>0</v>
      </c>
      <c r="AJ5683" s="77">
        <f>IF(I5683&gt;Variables!$G$7,0,1)</f>
        <v>1</v>
      </c>
      <c r="AK5683" s="77">
        <f>IF(F5683&gt;Variables!$G$8,0,1)</f>
        <v>0</v>
      </c>
      <c r="AL5683" s="77">
        <f>IF(G5683&gt;Variables!$G$9,0,1)</f>
        <v>0</v>
      </c>
      <c r="AM5683" s="77">
        <f>IF(AND(K5683&gt;Variables!$G$10,K5683&lt;Variables!$G$11),0,1)</f>
        <v>1</v>
      </c>
      <c r="AN5683" s="77">
        <f>IF(H5683&lt;Variables!$G$13,1,0)</f>
        <v>1</v>
      </c>
      <c r="AO5683" s="77">
        <f>IF(R5683&lt;Variables!$G$12,0,1)</f>
        <v>1</v>
      </c>
      <c r="AP5683" s="78">
        <f t="shared" si="181"/>
        <v>1</v>
      </c>
      <c r="AQ5683" s="77">
        <f>IF(V5683&lt;Variables!$G$15,1,0)</f>
        <v>1</v>
      </c>
      <c r="AR5683" s="77">
        <v>0</v>
      </c>
      <c r="AS5683" s="77">
        <v>0</v>
      </c>
      <c r="AT5683" s="77">
        <v>1</v>
      </c>
      <c r="AU5683" s="77">
        <v>0</v>
      </c>
      <c r="BA5683" s="77">
        <v>-2.25</v>
      </c>
    </row>
    <row r="5684" spans="3:53" x14ac:dyDescent="0.25">
      <c r="C5684" s="77" t="s">
        <v>706</v>
      </c>
      <c r="D5684" s="77" t="s">
        <v>551</v>
      </c>
      <c r="E5684" s="77">
        <v>6.69</v>
      </c>
      <c r="F5684" s="77">
        <v>72.44</v>
      </c>
      <c r="G5684" s="77">
        <v>23.29</v>
      </c>
      <c r="H5684" s="77">
        <v>38.479999999999997</v>
      </c>
      <c r="I5684" s="77">
        <v>10.663</v>
      </c>
      <c r="J5684" s="77" t="s">
        <v>75</v>
      </c>
      <c r="K5684" s="77">
        <v>60.59</v>
      </c>
      <c r="L5684" s="77">
        <v>6.4265549999999996</v>
      </c>
      <c r="M5684" s="77">
        <v>3.7881104261925631</v>
      </c>
      <c r="N5684" s="77">
        <v>6.4630652173913044</v>
      </c>
      <c r="O5684" s="77">
        <v>3.201805577512352</v>
      </c>
      <c r="P5684" s="77">
        <v>130990000</v>
      </c>
      <c r="Q5684" s="77">
        <v>11670000</v>
      </c>
      <c r="R5684" s="77">
        <v>11.22</v>
      </c>
      <c r="S5684" s="77">
        <v>35.785000000000011</v>
      </c>
      <c r="T5684" s="77">
        <v>9.0260000000000016</v>
      </c>
      <c r="U5684" s="77">
        <v>20.243600000000001</v>
      </c>
      <c r="V5684" s="77">
        <v>2.262366262693154</v>
      </c>
      <c r="AC5684" s="77">
        <v>7.52</v>
      </c>
      <c r="AD5684" s="77">
        <v>6.02</v>
      </c>
      <c r="AH5684" s="77">
        <f>IF(AND(M5684&lt;Variables!$G$6,M5684&gt;Variables!$G$5),0,1)</f>
        <v>1</v>
      </c>
      <c r="AI5684" s="77">
        <f t="shared" si="180"/>
        <v>1</v>
      </c>
      <c r="AJ5684" s="77">
        <f>IF(I5684&gt;Variables!$G$7,0,1)</f>
        <v>1</v>
      </c>
      <c r="AK5684" s="77">
        <f>IF(F5684&gt;Variables!$G$8,0,1)</f>
        <v>0</v>
      </c>
      <c r="AL5684" s="77">
        <f>IF(G5684&gt;Variables!$G$9,0,1)</f>
        <v>0</v>
      </c>
      <c r="AM5684" s="77">
        <f>IF(AND(K5684&gt;Variables!$G$10,K5684&lt;Variables!$G$11),0,1)</f>
        <v>1</v>
      </c>
      <c r="AN5684" s="77">
        <f>IF(H5684&lt;Variables!$G$13,1,0)</f>
        <v>1</v>
      </c>
      <c r="AO5684" s="77">
        <f>IF(R5684&lt;Variables!$G$12,0,1)</f>
        <v>1</v>
      </c>
      <c r="AP5684" s="78">
        <f t="shared" si="181"/>
        <v>1</v>
      </c>
      <c r="AQ5684" s="77">
        <f>IF(V5684&lt;Variables!$G$15,1,0)</f>
        <v>1</v>
      </c>
      <c r="AR5684" s="77">
        <v>0</v>
      </c>
      <c r="AS5684" s="77">
        <v>0</v>
      </c>
      <c r="AT5684" s="77">
        <v>1</v>
      </c>
      <c r="AU5684" s="77">
        <v>0</v>
      </c>
      <c r="BA5684" s="77">
        <v>-2.25</v>
      </c>
    </row>
    <row r="5685" spans="3:53" x14ac:dyDescent="0.25">
      <c r="C5685" s="77" t="s">
        <v>706</v>
      </c>
      <c r="D5685" s="77" t="s">
        <v>436</v>
      </c>
      <c r="E5685" s="77">
        <v>5.37</v>
      </c>
      <c r="F5685" s="77">
        <v>22.93</v>
      </c>
      <c r="G5685" s="77">
        <v>24.38</v>
      </c>
      <c r="H5685" s="77">
        <v>41.82</v>
      </c>
      <c r="I5685" s="77">
        <v>0.63</v>
      </c>
      <c r="J5685" s="77" t="s">
        <v>75</v>
      </c>
      <c r="K5685" s="77">
        <v>67.040000000000006</v>
      </c>
      <c r="L5685" s="77">
        <v>5.2715049999999994</v>
      </c>
      <c r="M5685" s="77">
        <v>4.9984776643482407</v>
      </c>
      <c r="N5685" s="77">
        <v>4.9328139999999996</v>
      </c>
      <c r="O5685" s="77">
        <v>12.207758086966169</v>
      </c>
      <c r="P5685" s="77">
        <v>4610000</v>
      </c>
      <c r="Q5685" s="77">
        <v>1680000</v>
      </c>
      <c r="R5685" s="77">
        <v>2.74</v>
      </c>
      <c r="S5685" s="77">
        <v>35.785000000000011</v>
      </c>
      <c r="T5685" s="77">
        <v>9.0260000000000016</v>
      </c>
      <c r="U5685" s="77">
        <v>20.243600000000001</v>
      </c>
      <c r="V5685" s="77">
        <v>2.1675912971783191</v>
      </c>
      <c r="AC5685" s="77">
        <v>6.45</v>
      </c>
      <c r="AD5685" s="77">
        <v>5</v>
      </c>
      <c r="AH5685" s="77">
        <f>IF(AND(M5685&lt;Variables!$G$6,M5685&gt;Variables!$G$5),0,1)</f>
        <v>1</v>
      </c>
      <c r="AI5685" s="77">
        <f t="shared" si="180"/>
        <v>0</v>
      </c>
      <c r="AJ5685" s="77">
        <f>IF(I5685&gt;Variables!$G$7,0,1)</f>
        <v>1</v>
      </c>
      <c r="AK5685" s="77">
        <f>IF(F5685&gt;Variables!$G$8,0,1)</f>
        <v>0</v>
      </c>
      <c r="AL5685" s="77">
        <f>IF(G5685&gt;Variables!$G$9,0,1)</f>
        <v>0</v>
      </c>
      <c r="AM5685" s="77">
        <f>IF(AND(K5685&gt;Variables!$G$10,K5685&lt;Variables!$G$11),0,1)</f>
        <v>0</v>
      </c>
      <c r="AN5685" s="77">
        <f>IF(H5685&lt;Variables!$G$13,1,0)</f>
        <v>1</v>
      </c>
      <c r="AO5685" s="77">
        <f>IF(R5685&lt;Variables!$G$12,0,1)</f>
        <v>1</v>
      </c>
      <c r="AP5685" s="78">
        <f t="shared" si="181"/>
        <v>1</v>
      </c>
      <c r="AQ5685" s="77">
        <f>IF(V5685&lt;Variables!$G$15,1,0)</f>
        <v>1</v>
      </c>
      <c r="AR5685" s="77">
        <v>0</v>
      </c>
      <c r="AS5685" s="77">
        <v>0</v>
      </c>
      <c r="AT5685" s="77">
        <v>0</v>
      </c>
      <c r="AU5685" s="77">
        <v>0</v>
      </c>
      <c r="BA5685" s="77">
        <v>0</v>
      </c>
    </row>
    <row r="5686" spans="3:53" x14ac:dyDescent="0.25">
      <c r="C5686" s="77" t="s">
        <v>657</v>
      </c>
      <c r="D5686" s="77" t="s">
        <v>692</v>
      </c>
      <c r="E5686" s="77">
        <v>0.35</v>
      </c>
      <c r="F5686" s="77">
        <v>16.670000000000002</v>
      </c>
      <c r="G5686" s="77">
        <v>5900</v>
      </c>
      <c r="H5686" s="77">
        <v>-99999</v>
      </c>
      <c r="I5686" s="77">
        <v>-15.946999999999999</v>
      </c>
      <c r="J5686" s="77" t="s">
        <v>75</v>
      </c>
      <c r="K5686" s="77">
        <v>-99999</v>
      </c>
      <c r="L5686" s="77">
        <v>-99999</v>
      </c>
      <c r="M5686" s="77">
        <v>-99999</v>
      </c>
      <c r="N5686" s="77">
        <v>0.42</v>
      </c>
      <c r="O5686" s="77">
        <v>0</v>
      </c>
      <c r="P5686" s="77">
        <v>40502</v>
      </c>
      <c r="Q5686" s="77">
        <v>20514</v>
      </c>
      <c r="R5686" s="77">
        <v>1.97</v>
      </c>
      <c r="S5686" s="77">
        <v>36.520000000000003</v>
      </c>
      <c r="T5686" s="77">
        <v>8.7859999999999996</v>
      </c>
      <c r="U5686" s="77">
        <v>20.3504</v>
      </c>
      <c r="V5686" s="77">
        <v>-99999</v>
      </c>
      <c r="AC5686" s="77">
        <v>0.35</v>
      </c>
      <c r="AD5686" s="77">
        <v>0.34</v>
      </c>
      <c r="AH5686" s="77">
        <f>IF(AND(M5686&lt;Variables!$G$6,M5686&gt;Variables!$G$5),0,1)</f>
        <v>1</v>
      </c>
      <c r="AI5686" s="77">
        <f t="shared" si="180"/>
        <v>1</v>
      </c>
      <c r="AJ5686" s="77">
        <f>IF(I5686&gt;Variables!$G$7,0,1)</f>
        <v>1</v>
      </c>
      <c r="AK5686" s="77">
        <f>IF(F5686&gt;Variables!$G$8,0,1)</f>
        <v>0</v>
      </c>
      <c r="AL5686" s="77">
        <f>IF(G5686&gt;Variables!$G$9,0,1)</f>
        <v>0</v>
      </c>
      <c r="AM5686" s="77">
        <f>IF(AND(K5686&gt;Variables!$G$10,K5686&lt;Variables!$G$11),0,1)</f>
        <v>1</v>
      </c>
      <c r="AN5686" s="77">
        <f>IF(H5686&lt;Variables!$G$13,1,0)</f>
        <v>1</v>
      </c>
      <c r="AO5686" s="77">
        <f>IF(R5686&lt;Variables!$G$12,0,1)</f>
        <v>0</v>
      </c>
      <c r="AP5686" s="78">
        <f t="shared" si="181"/>
        <v>1</v>
      </c>
      <c r="AQ5686" s="77">
        <f>IF(V5686&lt;Variables!$G$15,1,0)</f>
        <v>1</v>
      </c>
      <c r="AR5686" s="77">
        <v>0</v>
      </c>
      <c r="AS5686" s="77">
        <v>0</v>
      </c>
      <c r="AT5686" s="77">
        <v>1</v>
      </c>
      <c r="AU5686" s="77">
        <v>0</v>
      </c>
      <c r="BA5686" s="77">
        <v>-2.25</v>
      </c>
    </row>
    <row r="5687" spans="3:53" x14ac:dyDescent="0.25">
      <c r="C5687" s="77" t="s">
        <v>657</v>
      </c>
      <c r="D5687" s="77" t="s">
        <v>695</v>
      </c>
      <c r="E5687" s="77">
        <v>2.91</v>
      </c>
      <c r="F5687" s="77">
        <v>9.02</v>
      </c>
      <c r="G5687" s="77">
        <v>9.02</v>
      </c>
      <c r="H5687" s="77">
        <v>-99999</v>
      </c>
      <c r="I5687" s="77">
        <v>-8.0869999999999997</v>
      </c>
      <c r="J5687" s="77" t="s">
        <v>75</v>
      </c>
      <c r="K5687" s="77">
        <v>63.08</v>
      </c>
      <c r="L5687" s="77">
        <v>-99999</v>
      </c>
      <c r="M5687" s="77">
        <v>-99999</v>
      </c>
      <c r="N5687" s="77">
        <v>2.93</v>
      </c>
      <c r="O5687" s="77">
        <v>-1.0238907849829439</v>
      </c>
      <c r="P5687" s="77">
        <v>27734</v>
      </c>
      <c r="Q5687" s="77">
        <v>9857</v>
      </c>
      <c r="R5687" s="77">
        <v>2.81</v>
      </c>
      <c r="S5687" s="77">
        <v>36.520000000000003</v>
      </c>
      <c r="T5687" s="77">
        <v>8.7859999999999996</v>
      </c>
      <c r="U5687" s="77">
        <v>20.3504</v>
      </c>
      <c r="V5687" s="77">
        <v>-99999</v>
      </c>
      <c r="AC5687" s="77">
        <v>3.16</v>
      </c>
      <c r="AD5687" s="77">
        <v>2.8</v>
      </c>
      <c r="AH5687" s="77">
        <f>IF(AND(M5687&lt;Variables!$G$6,M5687&gt;Variables!$G$5),0,1)</f>
        <v>1</v>
      </c>
      <c r="AI5687" s="77">
        <f t="shared" si="180"/>
        <v>1</v>
      </c>
      <c r="AJ5687" s="77">
        <f>IF(I5687&gt;Variables!$G$7,0,1)</f>
        <v>1</v>
      </c>
      <c r="AK5687" s="77">
        <f>IF(F5687&gt;Variables!$G$8,0,1)</f>
        <v>0</v>
      </c>
      <c r="AL5687" s="77">
        <f>IF(G5687&gt;Variables!$G$9,0,1)</f>
        <v>1</v>
      </c>
      <c r="AM5687" s="77">
        <f>IF(AND(K5687&gt;Variables!$G$10,K5687&lt;Variables!$G$11),0,1)</f>
        <v>0</v>
      </c>
      <c r="AN5687" s="77">
        <f>IF(H5687&lt;Variables!$G$13,1,0)</f>
        <v>1</v>
      </c>
      <c r="AO5687" s="77">
        <f>IF(R5687&lt;Variables!$G$12,0,1)</f>
        <v>1</v>
      </c>
      <c r="AP5687" s="78">
        <f t="shared" si="181"/>
        <v>1</v>
      </c>
      <c r="AQ5687" s="77">
        <f>IF(V5687&lt;Variables!$G$15,1,0)</f>
        <v>1</v>
      </c>
      <c r="AR5687" s="77">
        <v>0</v>
      </c>
      <c r="AS5687" s="77">
        <v>0</v>
      </c>
      <c r="AT5687" s="77">
        <v>1</v>
      </c>
      <c r="AU5687" s="77">
        <v>0</v>
      </c>
      <c r="BA5687" s="77">
        <v>-2.25</v>
      </c>
    </row>
    <row r="5688" spans="3:53" x14ac:dyDescent="0.25">
      <c r="C5688" s="77" t="s">
        <v>657</v>
      </c>
      <c r="D5688" s="77" t="s">
        <v>436</v>
      </c>
      <c r="E5688" s="77">
        <v>5.43</v>
      </c>
      <c r="F5688" s="77">
        <v>23.23</v>
      </c>
      <c r="G5688" s="77">
        <v>20</v>
      </c>
      <c r="H5688" s="77">
        <v>41.82</v>
      </c>
      <c r="I5688" s="77">
        <v>0.56200000000000006</v>
      </c>
      <c r="J5688" s="77" t="s">
        <v>75</v>
      </c>
      <c r="K5688" s="77">
        <v>54.7</v>
      </c>
      <c r="L5688" s="77">
        <v>5.3350949999999999</v>
      </c>
      <c r="M5688" s="77">
        <v>9.1938381603325472E-2</v>
      </c>
      <c r="N5688" s="77">
        <v>5.0100019999999992</v>
      </c>
      <c r="O5688" s="77">
        <v>6.5867837976911137</v>
      </c>
      <c r="P5688" s="77">
        <v>5030000</v>
      </c>
      <c r="Q5688" s="77">
        <v>1680000</v>
      </c>
      <c r="R5688" s="77">
        <v>2.99</v>
      </c>
      <c r="S5688" s="77">
        <v>36.520000000000003</v>
      </c>
      <c r="T5688" s="77">
        <v>8.7859999999999996</v>
      </c>
      <c r="U5688" s="77">
        <v>20.3504</v>
      </c>
      <c r="V5688" s="77">
        <v>2.4120536672617821</v>
      </c>
      <c r="AC5688" s="77">
        <v>6.45</v>
      </c>
      <c r="AD5688" s="77">
        <v>5</v>
      </c>
      <c r="AH5688" s="77">
        <f>IF(AND(M5688&lt;Variables!$G$6,M5688&gt;Variables!$G$5),0,1)</f>
        <v>1</v>
      </c>
      <c r="AI5688" s="77">
        <f t="shared" si="180"/>
        <v>0</v>
      </c>
      <c r="AJ5688" s="77">
        <f>IF(I5688&gt;Variables!$G$7,0,1)</f>
        <v>1</v>
      </c>
      <c r="AK5688" s="77">
        <f>IF(F5688&gt;Variables!$G$8,0,1)</f>
        <v>0</v>
      </c>
      <c r="AL5688" s="77">
        <f>IF(G5688&gt;Variables!$G$9,0,1)</f>
        <v>0</v>
      </c>
      <c r="AM5688" s="77">
        <f>IF(AND(K5688&gt;Variables!$G$10,K5688&lt;Variables!$G$11),0,1)</f>
        <v>1</v>
      </c>
      <c r="AN5688" s="77">
        <f>IF(H5688&lt;Variables!$G$13,1,0)</f>
        <v>1</v>
      </c>
      <c r="AO5688" s="77">
        <f>IF(R5688&lt;Variables!$G$12,0,1)</f>
        <v>1</v>
      </c>
      <c r="AP5688" s="78">
        <f t="shared" si="181"/>
        <v>1</v>
      </c>
      <c r="AQ5688" s="77">
        <f>IF(V5688&lt;Variables!$G$15,1,0)</f>
        <v>1</v>
      </c>
      <c r="AR5688" s="77">
        <v>1</v>
      </c>
      <c r="AS5688" s="77">
        <v>0</v>
      </c>
      <c r="AT5688" s="77">
        <v>0</v>
      </c>
      <c r="AU5688" s="77">
        <v>0</v>
      </c>
      <c r="BA5688" s="77">
        <v>2</v>
      </c>
    </row>
    <row r="5689" spans="3:53" x14ac:dyDescent="0.25">
      <c r="C5689" s="77" t="s">
        <v>657</v>
      </c>
      <c r="D5689" s="77" t="s">
        <v>707</v>
      </c>
      <c r="E5689" s="77">
        <v>3.01</v>
      </c>
      <c r="F5689" s="77">
        <v>8.48</v>
      </c>
      <c r="G5689" s="77">
        <v>-0.62</v>
      </c>
      <c r="H5689" s="77">
        <v>-99999</v>
      </c>
      <c r="I5689" s="77">
        <v>-16.725999999999999</v>
      </c>
      <c r="J5689" s="77" t="s">
        <v>75</v>
      </c>
      <c r="K5689" s="77">
        <v>53.7</v>
      </c>
      <c r="L5689" s="77">
        <v>-99999</v>
      </c>
      <c r="M5689" s="77">
        <v>-99999</v>
      </c>
      <c r="N5689" s="77">
        <v>3.1705199999999998</v>
      </c>
      <c r="O5689" s="77">
        <v>0.93296998599597913</v>
      </c>
      <c r="P5689" s="77">
        <v>42379</v>
      </c>
      <c r="Q5689" s="77">
        <v>17800</v>
      </c>
      <c r="R5689" s="77">
        <v>2.38</v>
      </c>
      <c r="S5689" s="77">
        <v>36.520000000000003</v>
      </c>
      <c r="T5689" s="77">
        <v>8.7859999999999996</v>
      </c>
      <c r="U5689" s="77">
        <v>20.3504</v>
      </c>
      <c r="V5689" s="77">
        <v>-99999</v>
      </c>
      <c r="AC5689" s="77">
        <v>3.9</v>
      </c>
      <c r="AD5689" s="77">
        <v>3</v>
      </c>
      <c r="AH5689" s="77">
        <f>IF(AND(M5689&lt;Variables!$G$6,M5689&gt;Variables!$G$5),0,1)</f>
        <v>1</v>
      </c>
      <c r="AI5689" s="77">
        <f t="shared" si="180"/>
        <v>1</v>
      </c>
      <c r="AJ5689" s="77">
        <f>IF(I5689&gt;Variables!$G$7,0,1)</f>
        <v>1</v>
      </c>
      <c r="AK5689" s="77">
        <f>IF(F5689&gt;Variables!$G$8,0,1)</f>
        <v>1</v>
      </c>
      <c r="AL5689" s="77">
        <f>IF(G5689&gt;Variables!$G$9,0,1)</f>
        <v>1</v>
      </c>
      <c r="AM5689" s="77">
        <f>IF(AND(K5689&gt;Variables!$G$10,K5689&lt;Variables!$G$11),0,1)</f>
        <v>1</v>
      </c>
      <c r="AN5689" s="77">
        <f>IF(H5689&lt;Variables!$G$13,1,0)</f>
        <v>1</v>
      </c>
      <c r="AO5689" s="77">
        <f>IF(R5689&lt;Variables!$G$12,0,1)</f>
        <v>1</v>
      </c>
      <c r="AP5689" s="78">
        <f t="shared" si="181"/>
        <v>1</v>
      </c>
      <c r="AQ5689" s="77">
        <f>IF(V5689&lt;Variables!$G$15,1,0)</f>
        <v>1</v>
      </c>
      <c r="AR5689" s="77">
        <v>1</v>
      </c>
      <c r="AS5689" s="77">
        <v>0</v>
      </c>
      <c r="AT5689" s="77">
        <v>0</v>
      </c>
      <c r="AU5689" s="77">
        <v>0</v>
      </c>
      <c r="BA5689" s="77">
        <v>2</v>
      </c>
    </row>
    <row r="5690" spans="3:53" x14ac:dyDescent="0.25">
      <c r="C5690" s="77" t="s">
        <v>657</v>
      </c>
      <c r="D5690" s="77" t="s">
        <v>551</v>
      </c>
      <c r="E5690" s="77">
        <v>7.13</v>
      </c>
      <c r="F5690" s="77">
        <v>80.05</v>
      </c>
      <c r="G5690" s="77">
        <v>28.84</v>
      </c>
      <c r="H5690" s="77">
        <v>38.479999999999997</v>
      </c>
      <c r="I5690" s="77">
        <v>11.007999999999999</v>
      </c>
      <c r="J5690" s="77" t="s">
        <v>75</v>
      </c>
      <c r="K5690" s="77">
        <v>69.239999999999995</v>
      </c>
      <c r="L5690" s="77">
        <v>6.5580550000000013</v>
      </c>
      <c r="M5690" s="77">
        <v>6.2815118201966644</v>
      </c>
      <c r="N5690" s="77">
        <v>6.5052719999999997</v>
      </c>
      <c r="O5690" s="77">
        <v>7.1438673125428123</v>
      </c>
      <c r="P5690" s="77">
        <v>134390000</v>
      </c>
      <c r="Q5690" s="77">
        <v>11670000</v>
      </c>
      <c r="R5690" s="77">
        <v>11.52</v>
      </c>
      <c r="S5690" s="77">
        <v>36.520000000000003</v>
      </c>
      <c r="T5690" s="77">
        <v>8.7859999999999996</v>
      </c>
      <c r="U5690" s="77">
        <v>20.3504</v>
      </c>
      <c r="V5690" s="77">
        <v>2.0539741346042408</v>
      </c>
      <c r="AC5690" s="77">
        <v>7.52</v>
      </c>
      <c r="AD5690" s="77">
        <v>6.02</v>
      </c>
      <c r="AH5690" s="77">
        <f>IF(AND(M5690&lt;Variables!$G$6,M5690&gt;Variables!$G$5),0,1)</f>
        <v>1</v>
      </c>
      <c r="AI5690" s="77">
        <f t="shared" si="180"/>
        <v>0</v>
      </c>
      <c r="AJ5690" s="77">
        <f>IF(I5690&gt;Variables!$G$7,0,1)</f>
        <v>1</v>
      </c>
      <c r="AK5690" s="77">
        <f>IF(F5690&gt;Variables!$G$8,0,1)</f>
        <v>0</v>
      </c>
      <c r="AL5690" s="77">
        <f>IF(G5690&gt;Variables!$G$9,0,1)</f>
        <v>0</v>
      </c>
      <c r="AM5690" s="77">
        <f>IF(AND(K5690&gt;Variables!$G$10,K5690&lt;Variables!$G$11),0,1)</f>
        <v>0</v>
      </c>
      <c r="AN5690" s="77">
        <f>IF(H5690&lt;Variables!$G$13,1,0)</f>
        <v>1</v>
      </c>
      <c r="AO5690" s="77">
        <f>IF(R5690&lt;Variables!$G$12,0,1)</f>
        <v>1</v>
      </c>
      <c r="AP5690" s="78">
        <f t="shared" si="181"/>
        <v>1</v>
      </c>
      <c r="AQ5690" s="77">
        <f>IF(V5690&lt;Variables!$G$15,1,0)</f>
        <v>1</v>
      </c>
      <c r="AR5690" s="77">
        <v>0</v>
      </c>
      <c r="AS5690" s="77">
        <v>0</v>
      </c>
      <c r="AT5690" s="77">
        <v>1</v>
      </c>
      <c r="AU5690" s="77">
        <v>0</v>
      </c>
      <c r="BA5690" s="77">
        <v>-2.25</v>
      </c>
    </row>
    <row r="5691" spans="3:53" x14ac:dyDescent="0.25">
      <c r="C5691" s="77" t="s">
        <v>657</v>
      </c>
      <c r="D5691" s="77" t="s">
        <v>703</v>
      </c>
      <c r="E5691" s="77">
        <v>3.3</v>
      </c>
      <c r="F5691" s="77">
        <v>13.06</v>
      </c>
      <c r="G5691" s="77">
        <v>10.37</v>
      </c>
      <c r="H5691" s="77">
        <v>-99999</v>
      </c>
      <c r="I5691" s="77">
        <v>-6.9039999999999999</v>
      </c>
      <c r="J5691" s="77" t="s">
        <v>75</v>
      </c>
      <c r="K5691" s="77">
        <v>79.17</v>
      </c>
      <c r="L5691" s="77">
        <v>3.2949999999999999</v>
      </c>
      <c r="M5691" s="77">
        <v>0.15174506828527751</v>
      </c>
      <c r="N5691" s="77">
        <v>3.2625000000000002</v>
      </c>
      <c r="O5691" s="77">
        <v>1.1494252873563111</v>
      </c>
      <c r="P5691" s="77">
        <v>43666</v>
      </c>
      <c r="Q5691" s="77">
        <v>14431</v>
      </c>
      <c r="R5691" s="77">
        <v>3.03</v>
      </c>
      <c r="S5691" s="77">
        <v>36.520000000000003</v>
      </c>
      <c r="T5691" s="77">
        <v>8.7859999999999996</v>
      </c>
      <c r="U5691" s="77">
        <v>20.3504</v>
      </c>
      <c r="V5691" s="77">
        <v>2.652472374506829</v>
      </c>
      <c r="AC5691" s="77">
        <v>3.34</v>
      </c>
      <c r="AD5691" s="77">
        <v>3.15</v>
      </c>
      <c r="AH5691" s="77">
        <f>IF(AND(M5691&lt;Variables!$G$6,M5691&gt;Variables!$G$5),0,1)</f>
        <v>1</v>
      </c>
      <c r="AI5691" s="77">
        <f t="shared" si="180"/>
        <v>0</v>
      </c>
      <c r="AJ5691" s="77">
        <f>IF(I5691&gt;Variables!$G$7,0,1)</f>
        <v>1</v>
      </c>
      <c r="AK5691" s="77">
        <f>IF(F5691&gt;Variables!$G$8,0,1)</f>
        <v>0</v>
      </c>
      <c r="AL5691" s="77">
        <f>IF(G5691&gt;Variables!$G$9,0,1)</f>
        <v>1</v>
      </c>
      <c r="AM5691" s="77">
        <f>IF(AND(K5691&gt;Variables!$G$10,K5691&lt;Variables!$G$11),0,1)</f>
        <v>1</v>
      </c>
      <c r="AN5691" s="77">
        <f>IF(H5691&lt;Variables!$G$13,1,0)</f>
        <v>1</v>
      </c>
      <c r="AO5691" s="77">
        <f>IF(R5691&lt;Variables!$G$12,0,1)</f>
        <v>1</v>
      </c>
      <c r="AP5691" s="78">
        <f t="shared" si="181"/>
        <v>1</v>
      </c>
      <c r="AQ5691" s="77">
        <f>IF(V5691&lt;Variables!$G$15,1,0)</f>
        <v>1</v>
      </c>
      <c r="AR5691" s="77">
        <v>0</v>
      </c>
      <c r="AS5691" s="77">
        <v>0</v>
      </c>
      <c r="AT5691" s="77">
        <v>1</v>
      </c>
      <c r="AU5691" s="77">
        <v>0</v>
      </c>
      <c r="BA5691" s="77">
        <v>-2.25</v>
      </c>
    </row>
    <row r="5692" spans="3:53" x14ac:dyDescent="0.25">
      <c r="C5692" s="77" t="s">
        <v>657</v>
      </c>
      <c r="D5692" s="77" t="s">
        <v>699</v>
      </c>
      <c r="E5692" s="77">
        <v>3.32</v>
      </c>
      <c r="F5692" s="77">
        <v>28.96</v>
      </c>
      <c r="G5692" s="77">
        <v>20.07</v>
      </c>
      <c r="H5692" s="77">
        <v>52.01</v>
      </c>
      <c r="I5692" s="77">
        <v>37.927999999999997</v>
      </c>
      <c r="J5692" s="77" t="s">
        <v>75</v>
      </c>
      <c r="K5692" s="77">
        <v>38.53</v>
      </c>
      <c r="L5692" s="77">
        <v>3.3947100000000008</v>
      </c>
      <c r="M5692" s="77">
        <v>-3.084505009264435</v>
      </c>
      <c r="N5692" s="77">
        <v>3.3125979999999999</v>
      </c>
      <c r="O5692" s="77">
        <v>-0.68218359124771244</v>
      </c>
      <c r="P5692" s="77">
        <v>3010000</v>
      </c>
      <c r="Q5692" s="77">
        <v>100560</v>
      </c>
      <c r="R5692" s="77">
        <v>29.93</v>
      </c>
      <c r="S5692" s="77">
        <v>36.520000000000003</v>
      </c>
      <c r="T5692" s="77">
        <v>8.7859999999999996</v>
      </c>
      <c r="U5692" s="77">
        <v>20.3504</v>
      </c>
      <c r="V5692" s="77">
        <v>2.2261925913871869</v>
      </c>
      <c r="AC5692" s="77">
        <v>3.9</v>
      </c>
      <c r="AD5692" s="77">
        <v>3.13</v>
      </c>
      <c r="AH5692" s="77">
        <f>IF(AND(M5692&lt;Variables!$G$6,M5692&gt;Variables!$G$5),0,1)</f>
        <v>0</v>
      </c>
      <c r="AI5692" s="77">
        <f t="shared" si="180"/>
        <v>0</v>
      </c>
      <c r="AJ5692" s="77">
        <f>IF(I5692&gt;Variables!$G$7,0,1)</f>
        <v>1</v>
      </c>
      <c r="AK5692" s="77">
        <f>IF(F5692&gt;Variables!$G$8,0,1)</f>
        <v>0</v>
      </c>
      <c r="AL5692" s="77">
        <f>IF(G5692&gt;Variables!$G$9,0,1)</f>
        <v>0</v>
      </c>
      <c r="AM5692" s="77">
        <f>IF(AND(K5692&gt;Variables!$G$10,K5692&lt;Variables!$G$11),0,1)</f>
        <v>1</v>
      </c>
      <c r="AN5692" s="77">
        <f>IF(H5692&lt;Variables!$G$13,1,0)</f>
        <v>1</v>
      </c>
      <c r="AO5692" s="77">
        <f>IF(R5692&lt;Variables!$G$12,0,1)</f>
        <v>1</v>
      </c>
      <c r="AP5692" s="78">
        <f t="shared" si="181"/>
        <v>1</v>
      </c>
      <c r="AQ5692" s="77">
        <f>IF(V5692&lt;Variables!$G$15,1,0)</f>
        <v>1</v>
      </c>
      <c r="AR5692" s="77">
        <v>1</v>
      </c>
      <c r="AS5692" s="77">
        <v>0</v>
      </c>
      <c r="AT5692" s="77">
        <v>0</v>
      </c>
      <c r="AU5692" s="77">
        <v>0</v>
      </c>
      <c r="BA5692" s="77">
        <v>2</v>
      </c>
    </row>
    <row r="5693" spans="3:53" x14ac:dyDescent="0.25">
      <c r="C5693" s="77" t="s">
        <v>657</v>
      </c>
      <c r="D5693" s="77" t="s">
        <v>670</v>
      </c>
      <c r="E5693" s="77">
        <v>11.97</v>
      </c>
      <c r="F5693" s="77">
        <v>9.91</v>
      </c>
      <c r="G5693" s="77">
        <v>-2.3199999999999998</v>
      </c>
      <c r="H5693" s="77">
        <v>-99999</v>
      </c>
      <c r="I5693" s="77">
        <v>485.25099999999998</v>
      </c>
      <c r="J5693" s="77" t="s">
        <v>75</v>
      </c>
      <c r="K5693" s="77">
        <v>79.89</v>
      </c>
      <c r="L5693" s="77">
        <v>12.19</v>
      </c>
      <c r="M5693" s="77">
        <v>0</v>
      </c>
      <c r="N5693" s="77">
        <v>12.19</v>
      </c>
      <c r="O5693" s="77">
        <v>0</v>
      </c>
      <c r="P5693" s="77">
        <v>151971</v>
      </c>
      <c r="Q5693" s="77">
        <v>18826</v>
      </c>
      <c r="R5693" s="77">
        <v>8.07</v>
      </c>
      <c r="S5693" s="77">
        <v>36.520000000000003</v>
      </c>
      <c r="T5693" s="77">
        <v>8.7859999999999996</v>
      </c>
      <c r="U5693" s="77">
        <v>20.3504</v>
      </c>
      <c r="V5693" s="77">
        <v>2.6766603999999998</v>
      </c>
      <c r="AC5693" s="77">
        <v>12.19</v>
      </c>
      <c r="AD5693" s="77">
        <v>11.93</v>
      </c>
      <c r="AH5693" s="77">
        <f>IF(AND(M5693&lt;Variables!$G$6,M5693&gt;Variables!$G$5),0,1)</f>
        <v>1</v>
      </c>
      <c r="AI5693" s="77">
        <f t="shared" si="180"/>
        <v>1</v>
      </c>
      <c r="AJ5693" s="77">
        <f>IF(I5693&gt;Variables!$G$7,0,1)</f>
        <v>0</v>
      </c>
      <c r="AK5693" s="77">
        <f>IF(F5693&gt;Variables!$G$8,0,1)</f>
        <v>0</v>
      </c>
      <c r="AL5693" s="77">
        <f>IF(G5693&gt;Variables!$G$9,0,1)</f>
        <v>1</v>
      </c>
      <c r="AM5693" s="77">
        <f>IF(AND(K5693&gt;Variables!$G$10,K5693&lt;Variables!$G$11),0,1)</f>
        <v>1</v>
      </c>
      <c r="AN5693" s="77">
        <f>IF(H5693&lt;Variables!$G$13,1,0)</f>
        <v>1</v>
      </c>
      <c r="AO5693" s="77">
        <f>IF(R5693&lt;Variables!$G$12,0,1)</f>
        <v>1</v>
      </c>
      <c r="AP5693" s="78">
        <f t="shared" si="181"/>
        <v>1</v>
      </c>
      <c r="AQ5693" s="77">
        <f>IF(V5693&lt;Variables!$G$15,1,0)</f>
        <v>1</v>
      </c>
      <c r="AR5693" s="77">
        <v>0</v>
      </c>
      <c r="AS5693" s="77">
        <v>0</v>
      </c>
      <c r="AT5693" s="77">
        <v>0</v>
      </c>
      <c r="AU5693" s="77">
        <v>0</v>
      </c>
      <c r="BA5693" s="77">
        <v>0</v>
      </c>
    </row>
    <row r="5694" spans="3:53" x14ac:dyDescent="0.25">
      <c r="C5694" s="77" t="s">
        <v>657</v>
      </c>
      <c r="D5694" s="77" t="s">
        <v>196</v>
      </c>
      <c r="E5694" s="77">
        <v>51.03</v>
      </c>
      <c r="F5694" s="77">
        <v>8.32</v>
      </c>
      <c r="G5694" s="77">
        <v>7.52</v>
      </c>
      <c r="H5694" s="77">
        <v>2160</v>
      </c>
      <c r="I5694" s="77">
        <v>1580.8050000000001</v>
      </c>
      <c r="J5694" s="77" t="s">
        <v>75</v>
      </c>
      <c r="K5694" s="77">
        <v>49.61</v>
      </c>
      <c r="L5694" s="77">
        <v>50.755012499999999</v>
      </c>
      <c r="M5694" s="77">
        <v>2.9529103160015391E-2</v>
      </c>
      <c r="N5694" s="77">
        <v>50.693826086956527</v>
      </c>
      <c r="O5694" s="77">
        <v>0.15026270243010059</v>
      </c>
      <c r="P5694" s="77">
        <v>148616</v>
      </c>
      <c r="Q5694" s="77">
        <v>438877</v>
      </c>
      <c r="R5694" s="77">
        <v>0.34</v>
      </c>
      <c r="S5694" s="77">
        <v>36.520000000000003</v>
      </c>
      <c r="T5694" s="77">
        <v>8.7859999999999996</v>
      </c>
      <c r="U5694" s="77">
        <v>20.3504</v>
      </c>
      <c r="V5694" s="77">
        <v>2.3622251025373111</v>
      </c>
      <c r="AC5694" s="77">
        <v>51.064999999999998</v>
      </c>
      <c r="AD5694" s="77">
        <v>48.58</v>
      </c>
      <c r="AH5694" s="77">
        <f>IF(AND(M5694&lt;Variables!$G$6,M5694&gt;Variables!$G$5),0,1)</f>
        <v>1</v>
      </c>
      <c r="AI5694" s="77">
        <f t="shared" si="180"/>
        <v>0</v>
      </c>
      <c r="AJ5694" s="77">
        <f>IF(I5694&gt;Variables!$G$7,0,1)</f>
        <v>0</v>
      </c>
      <c r="AK5694" s="77">
        <f>IF(F5694&gt;Variables!$G$8,0,1)</f>
        <v>1</v>
      </c>
      <c r="AL5694" s="77">
        <f>IF(G5694&gt;Variables!$G$9,0,1)</f>
        <v>1</v>
      </c>
      <c r="AM5694" s="77">
        <f>IF(AND(K5694&gt;Variables!$G$10,K5694&lt;Variables!$G$11),0,1)</f>
        <v>1</v>
      </c>
      <c r="AN5694" s="77">
        <f>IF(H5694&lt;Variables!$G$13,1,0)</f>
        <v>0</v>
      </c>
      <c r="AO5694" s="77">
        <f>IF(R5694&lt;Variables!$G$12,0,1)</f>
        <v>0</v>
      </c>
      <c r="AP5694" s="78">
        <f t="shared" si="181"/>
        <v>1</v>
      </c>
      <c r="AQ5694" s="77">
        <f>IF(V5694&lt;Variables!$G$15,1,0)</f>
        <v>1</v>
      </c>
      <c r="AR5694" s="77">
        <v>0</v>
      </c>
      <c r="AS5694" s="77">
        <v>0</v>
      </c>
      <c r="AT5694" s="77">
        <v>1</v>
      </c>
      <c r="AU5694" s="77">
        <v>0</v>
      </c>
      <c r="BA5694" s="77">
        <v>-1.55</v>
      </c>
    </row>
    <row r="5695" spans="3:53" x14ac:dyDescent="0.25">
      <c r="C5695" s="77" t="s">
        <v>657</v>
      </c>
      <c r="D5695" s="77" t="s">
        <v>680</v>
      </c>
      <c r="E5695" s="77">
        <v>89.9</v>
      </c>
      <c r="F5695" s="77">
        <v>9.5299999999999994</v>
      </c>
      <c r="G5695" s="77">
        <v>8.33</v>
      </c>
      <c r="H5695" s="77">
        <v>2420</v>
      </c>
      <c r="I5695" s="77">
        <v>-12.981</v>
      </c>
      <c r="J5695" s="77" t="s">
        <v>75</v>
      </c>
      <c r="K5695" s="77">
        <v>58.6</v>
      </c>
      <c r="L5695" s="77">
        <v>89.579385000000002</v>
      </c>
      <c r="M5695" s="77">
        <v>0.1346459344412789</v>
      </c>
      <c r="N5695" s="77">
        <v>88.706018</v>
      </c>
      <c r="O5695" s="77">
        <v>1.120535023903342</v>
      </c>
      <c r="P5695" s="77">
        <v>618455</v>
      </c>
      <c r="Q5695" s="77">
        <v>941480</v>
      </c>
      <c r="R5695" s="77">
        <v>0.66</v>
      </c>
      <c r="S5695" s="77">
        <v>36.520000000000003</v>
      </c>
      <c r="T5695" s="77">
        <v>8.7859999999999996</v>
      </c>
      <c r="U5695" s="77">
        <v>20.3504</v>
      </c>
      <c r="V5695" s="77">
        <v>2.4492510315599949</v>
      </c>
      <c r="AC5695" s="77">
        <v>91.65</v>
      </c>
      <c r="AD5695" s="77">
        <v>89.32</v>
      </c>
      <c r="AH5695" s="77">
        <f>IF(AND(M5695&lt;Variables!$G$6,M5695&gt;Variables!$G$5),0,1)</f>
        <v>1</v>
      </c>
      <c r="AI5695" s="77">
        <f t="shared" si="180"/>
        <v>0</v>
      </c>
      <c r="AJ5695" s="77">
        <f>IF(I5695&gt;Variables!$G$7,0,1)</f>
        <v>1</v>
      </c>
      <c r="AK5695" s="77">
        <f>IF(F5695&gt;Variables!$G$8,0,1)</f>
        <v>0</v>
      </c>
      <c r="AL5695" s="77">
        <f>IF(G5695&gt;Variables!$G$9,0,1)</f>
        <v>1</v>
      </c>
      <c r="AM5695" s="77">
        <f>IF(AND(K5695&gt;Variables!$G$10,K5695&lt;Variables!$G$11),0,1)</f>
        <v>1</v>
      </c>
      <c r="AN5695" s="77">
        <f>IF(H5695&lt;Variables!$G$13,1,0)</f>
        <v>0</v>
      </c>
      <c r="AO5695" s="77">
        <f>IF(R5695&lt;Variables!$G$12,0,1)</f>
        <v>0</v>
      </c>
      <c r="AP5695" s="78">
        <f t="shared" si="181"/>
        <v>1</v>
      </c>
      <c r="AQ5695" s="77">
        <f>IF(V5695&lt;Variables!$G$15,1,0)</f>
        <v>1</v>
      </c>
      <c r="AR5695" s="77">
        <v>1</v>
      </c>
      <c r="AS5695" s="77">
        <v>0</v>
      </c>
      <c r="AT5695" s="77">
        <v>0</v>
      </c>
      <c r="AU5695" s="77">
        <v>0</v>
      </c>
      <c r="BA5695" s="77">
        <v>1.35</v>
      </c>
    </row>
    <row r="5696" spans="3:53" x14ac:dyDescent="0.25">
      <c r="C5696" s="77" t="s">
        <v>657</v>
      </c>
      <c r="D5696" s="77" t="s">
        <v>280</v>
      </c>
      <c r="E5696" s="77">
        <v>44.23</v>
      </c>
      <c r="F5696" s="77">
        <v>26.7</v>
      </c>
      <c r="G5696" s="77">
        <v>4.91</v>
      </c>
      <c r="H5696" s="77">
        <v>1590</v>
      </c>
      <c r="I5696" s="77">
        <v>-99999</v>
      </c>
      <c r="J5696" s="77" t="s">
        <v>75</v>
      </c>
      <c r="K5696" s="77">
        <v>39.71</v>
      </c>
      <c r="L5696" s="77">
        <v>44.602888235294117</v>
      </c>
      <c r="M5696" s="77">
        <v>-1.306839665223464</v>
      </c>
      <c r="N5696" s="77">
        <v>45.422539024390247</v>
      </c>
      <c r="O5696" s="77">
        <v>-3.0877600735554021</v>
      </c>
      <c r="P5696" s="77">
        <v>804900</v>
      </c>
      <c r="S5696" s="77">
        <v>36.520000000000003</v>
      </c>
      <c r="T5696" s="77">
        <v>8.7859999999999996</v>
      </c>
      <c r="U5696" s="77">
        <v>20.3504</v>
      </c>
      <c r="V5696" s="77">
        <v>2.2555373974077382</v>
      </c>
      <c r="AC5696" s="77">
        <v>45.58</v>
      </c>
      <c r="AD5696" s="77">
        <v>42.77</v>
      </c>
      <c r="AH5696" s="77">
        <f>IF(AND(M5696&lt;Variables!$G$6,M5696&gt;Variables!$G$5),0,1)</f>
        <v>0</v>
      </c>
      <c r="AI5696" s="77">
        <f t="shared" si="180"/>
        <v>1</v>
      </c>
      <c r="AJ5696" s="77">
        <f>IF(I5696&gt;Variables!$G$7,0,1)</f>
        <v>1</v>
      </c>
      <c r="AK5696" s="77">
        <f>IF(F5696&gt;Variables!$G$8,0,1)</f>
        <v>0</v>
      </c>
      <c r="AL5696" s="77">
        <f>IF(G5696&gt;Variables!$G$9,0,1)</f>
        <v>1</v>
      </c>
      <c r="AM5696" s="77">
        <f>IF(AND(K5696&gt;Variables!$G$10,K5696&lt;Variables!$G$11),0,1)</f>
        <v>1</v>
      </c>
      <c r="AN5696" s="77">
        <f>IF(H5696&lt;Variables!$G$13,1,0)</f>
        <v>0</v>
      </c>
      <c r="AO5696" s="77">
        <f>IF(R5696&lt;Variables!$G$12,0,1)</f>
        <v>0</v>
      </c>
      <c r="AP5696" s="78">
        <f t="shared" si="181"/>
        <v>1</v>
      </c>
      <c r="AQ5696" s="77">
        <f>IF(V5696&lt;Variables!$G$15,1,0)</f>
        <v>1</v>
      </c>
      <c r="AR5696" s="77">
        <v>1</v>
      </c>
      <c r="AS5696" s="77">
        <v>0</v>
      </c>
      <c r="AT5696" s="77">
        <v>0</v>
      </c>
      <c r="AU5696" s="77">
        <v>0</v>
      </c>
      <c r="BA5696" s="77">
        <v>2</v>
      </c>
    </row>
    <row r="5697" spans="3:53" x14ac:dyDescent="0.25">
      <c r="C5697" s="77" t="s">
        <v>657</v>
      </c>
      <c r="D5697" s="77" t="s">
        <v>129</v>
      </c>
      <c r="E5697" s="77">
        <v>58.43</v>
      </c>
      <c r="F5697" s="77">
        <v>8.42</v>
      </c>
      <c r="G5697" s="77">
        <v>5.77</v>
      </c>
      <c r="H5697" s="77">
        <v>28450</v>
      </c>
      <c r="I5697" s="77">
        <v>930465.83700000006</v>
      </c>
      <c r="J5697" s="77" t="s">
        <v>75</v>
      </c>
      <c r="K5697" s="77">
        <v>41.65</v>
      </c>
      <c r="L5697" s="77">
        <v>58.803115000000012</v>
      </c>
      <c r="M5697" s="77">
        <v>-0.88960423270094469</v>
      </c>
      <c r="N5697" s="77">
        <v>58.243661999999993</v>
      </c>
      <c r="O5697" s="77">
        <v>6.2389621037234513E-2</v>
      </c>
      <c r="P5697" s="77">
        <v>55892000</v>
      </c>
      <c r="Q5697" s="77">
        <v>155082000</v>
      </c>
      <c r="R5697" s="77">
        <v>0.36</v>
      </c>
      <c r="S5697" s="77">
        <v>36.520000000000003</v>
      </c>
      <c r="T5697" s="77">
        <v>8.7859999999999996</v>
      </c>
      <c r="U5697" s="77">
        <v>20.3504</v>
      </c>
      <c r="V5697" s="77">
        <v>2.282171081899488</v>
      </c>
      <c r="AC5697" s="77">
        <v>59.36</v>
      </c>
      <c r="AD5697" s="77">
        <v>56.76</v>
      </c>
      <c r="AH5697" s="77">
        <f>IF(AND(M5697&lt;Variables!$G$6,M5697&gt;Variables!$G$5),0,1)</f>
        <v>1</v>
      </c>
      <c r="AI5697" s="77">
        <f t="shared" si="180"/>
        <v>0</v>
      </c>
      <c r="AJ5697" s="77">
        <f>IF(I5697&gt;Variables!$G$7,0,1)</f>
        <v>0</v>
      </c>
      <c r="AK5697" s="77">
        <f>IF(F5697&gt;Variables!$G$8,0,1)</f>
        <v>1</v>
      </c>
      <c r="AL5697" s="77">
        <f>IF(G5697&gt;Variables!$G$9,0,1)</f>
        <v>1</v>
      </c>
      <c r="AM5697" s="77">
        <f>IF(AND(K5697&gt;Variables!$G$10,K5697&lt;Variables!$G$11),0,1)</f>
        <v>1</v>
      </c>
      <c r="AN5697" s="77">
        <f>IF(H5697&lt;Variables!$G$13,1,0)</f>
        <v>0</v>
      </c>
      <c r="AO5697" s="77">
        <f>IF(R5697&lt;Variables!$G$12,0,1)</f>
        <v>0</v>
      </c>
      <c r="AP5697" s="78">
        <f t="shared" si="181"/>
        <v>1</v>
      </c>
      <c r="AQ5697" s="77">
        <f>IF(V5697&lt;Variables!$G$15,1,0)</f>
        <v>1</v>
      </c>
      <c r="AR5697" s="77">
        <v>1</v>
      </c>
      <c r="AS5697" s="77">
        <v>0</v>
      </c>
      <c r="AT5697" s="77">
        <v>0</v>
      </c>
      <c r="AU5697" s="77">
        <v>0</v>
      </c>
      <c r="BA5697" s="77">
        <v>0.96</v>
      </c>
    </row>
    <row r="5698" spans="3:53" x14ac:dyDescent="0.25">
      <c r="C5698" s="77" t="s">
        <v>657</v>
      </c>
      <c r="D5698" s="77" t="s">
        <v>667</v>
      </c>
      <c r="E5698" s="77">
        <v>86.36</v>
      </c>
      <c r="F5698" s="77">
        <v>79.17</v>
      </c>
      <c r="G5698" s="77">
        <v>0.88</v>
      </c>
      <c r="H5698" s="77">
        <v>-99999</v>
      </c>
      <c r="I5698" s="77">
        <v>7.6999999999999999E-2</v>
      </c>
      <c r="J5698" s="77" t="s">
        <v>74</v>
      </c>
      <c r="K5698" s="77">
        <v>79.95</v>
      </c>
      <c r="L5698" s="77">
        <v>86</v>
      </c>
      <c r="M5698" s="77">
        <v>0</v>
      </c>
      <c r="N5698" s="77">
        <v>85.772500000000008</v>
      </c>
      <c r="O5698" s="77">
        <v>0.26523652685883242</v>
      </c>
      <c r="P5698" s="77">
        <v>33860</v>
      </c>
      <c r="Q5698" s="77">
        <v>530</v>
      </c>
      <c r="R5698" s="77">
        <v>63.89</v>
      </c>
      <c r="S5698" s="77">
        <v>36.520000000000003</v>
      </c>
      <c r="T5698" s="77">
        <v>8.7859999999999996</v>
      </c>
      <c r="U5698" s="77">
        <v>20.3504</v>
      </c>
      <c r="V5698" s="77">
        <v>2.6772819999999999</v>
      </c>
      <c r="AC5698" s="77">
        <v>86.5</v>
      </c>
      <c r="AD5698" s="77">
        <v>86.05</v>
      </c>
      <c r="AH5698" s="77">
        <f>IF(AND(M5698&lt;Variables!$G$6,M5698&gt;Variables!$G$5),0,1)</f>
        <v>1</v>
      </c>
      <c r="AI5698" s="77">
        <f t="shared" si="180"/>
        <v>0</v>
      </c>
      <c r="AJ5698" s="77">
        <f>IF(I5698&gt;Variables!$G$7,0,1)</f>
        <v>1</v>
      </c>
      <c r="AK5698" s="77">
        <f>IF(F5698&gt;Variables!$G$8,0,1)</f>
        <v>0</v>
      </c>
      <c r="AL5698" s="77">
        <f>IF(G5698&gt;Variables!$G$9,0,1)</f>
        <v>1</v>
      </c>
      <c r="AM5698" s="77">
        <f>IF(AND(K5698&gt;Variables!$G$10,K5698&lt;Variables!$G$11),0,1)</f>
        <v>1</v>
      </c>
      <c r="AN5698" s="77">
        <f>IF(H5698&lt;Variables!$G$13,1,0)</f>
        <v>1</v>
      </c>
      <c r="AO5698" s="77">
        <f>IF(R5698&lt;Variables!$G$12,0,1)</f>
        <v>1</v>
      </c>
      <c r="AP5698" s="78">
        <f t="shared" si="181"/>
        <v>0</v>
      </c>
      <c r="AQ5698" s="77">
        <f>IF(V5698&lt;Variables!$G$15,1,0)</f>
        <v>1</v>
      </c>
      <c r="AR5698" s="77">
        <v>0</v>
      </c>
      <c r="AS5698" s="77">
        <v>0</v>
      </c>
      <c r="AT5698" s="77">
        <v>0</v>
      </c>
      <c r="AU5698" s="77">
        <v>0</v>
      </c>
      <c r="BA5698" s="77">
        <v>0</v>
      </c>
    </row>
    <row r="5699" spans="3:53" x14ac:dyDescent="0.25">
      <c r="C5699" s="77" t="s">
        <v>657</v>
      </c>
      <c r="D5699" s="77" t="s">
        <v>662</v>
      </c>
      <c r="E5699" s="77">
        <v>8.92</v>
      </c>
      <c r="F5699" s="77">
        <v>28.51</v>
      </c>
      <c r="G5699" s="77">
        <v>5.01</v>
      </c>
      <c r="H5699" s="77">
        <v>583.41</v>
      </c>
      <c r="I5699" s="77">
        <v>24.917999999999999</v>
      </c>
      <c r="J5699" s="77" t="s">
        <v>74</v>
      </c>
      <c r="K5699" s="77">
        <v>58.96</v>
      </c>
      <c r="L5699" s="77">
        <v>8.8925050000000017</v>
      </c>
      <c r="M5699" s="77">
        <v>0.14051158812952819</v>
      </c>
      <c r="N5699" s="77">
        <v>8.8180059999999987</v>
      </c>
      <c r="O5699" s="77">
        <v>0.98654956687487738</v>
      </c>
      <c r="P5699" s="77">
        <v>5500000</v>
      </c>
      <c r="Q5699" s="77">
        <v>659720</v>
      </c>
      <c r="R5699" s="77">
        <v>8.34</v>
      </c>
      <c r="S5699" s="77">
        <v>36.520000000000003</v>
      </c>
      <c r="T5699" s="77">
        <v>8.7859999999999996</v>
      </c>
      <c r="U5699" s="77">
        <v>20.3504</v>
      </c>
      <c r="V5699" s="77">
        <v>2.4525363534086302</v>
      </c>
      <c r="AC5699" s="77">
        <v>8.9700000000000006</v>
      </c>
      <c r="AD5699" s="77">
        <v>8.7899999999999991</v>
      </c>
      <c r="AH5699" s="77">
        <f>IF(AND(M5699&lt;Variables!$G$6,M5699&gt;Variables!$G$5),0,1)</f>
        <v>1</v>
      </c>
      <c r="AI5699" s="77">
        <f t="shared" si="180"/>
        <v>0</v>
      </c>
      <c r="AJ5699" s="77">
        <f>IF(I5699&gt;Variables!$G$7,0,1)</f>
        <v>1</v>
      </c>
      <c r="AK5699" s="77">
        <f>IF(F5699&gt;Variables!$G$8,0,1)</f>
        <v>0</v>
      </c>
      <c r="AL5699" s="77">
        <f>IF(G5699&gt;Variables!$G$9,0,1)</f>
        <v>1</v>
      </c>
      <c r="AM5699" s="77">
        <f>IF(AND(K5699&gt;Variables!$G$10,K5699&lt;Variables!$G$11),0,1)</f>
        <v>1</v>
      </c>
      <c r="AN5699" s="77">
        <f>IF(H5699&lt;Variables!$G$13,1,0)</f>
        <v>1</v>
      </c>
      <c r="AO5699" s="77">
        <f>IF(R5699&lt;Variables!$G$12,0,1)</f>
        <v>1</v>
      </c>
      <c r="AP5699" s="78">
        <f t="shared" si="181"/>
        <v>0</v>
      </c>
      <c r="AQ5699" s="77">
        <f>IF(V5699&lt;Variables!$G$15,1,0)</f>
        <v>1</v>
      </c>
      <c r="AR5699" s="77">
        <v>0</v>
      </c>
      <c r="AS5699" s="77">
        <v>0</v>
      </c>
      <c r="AT5699" s="77">
        <v>1</v>
      </c>
      <c r="AU5699" s="77">
        <v>0</v>
      </c>
      <c r="BA5699" s="77">
        <v>-1.1100000000000001</v>
      </c>
    </row>
    <row r="5700" spans="3:53" x14ac:dyDescent="0.25">
      <c r="C5700" s="77" t="s">
        <v>657</v>
      </c>
      <c r="D5700" s="77" t="s">
        <v>78</v>
      </c>
      <c r="E5700" s="77">
        <v>129.68</v>
      </c>
      <c r="F5700" s="77">
        <v>45.93</v>
      </c>
      <c r="G5700" s="77">
        <v>-7.65</v>
      </c>
      <c r="H5700" s="77">
        <v>5920</v>
      </c>
      <c r="I5700" s="77">
        <v>7.4489999999999998</v>
      </c>
      <c r="J5700" s="77" t="s">
        <v>74</v>
      </c>
      <c r="K5700" s="77">
        <v>63.92</v>
      </c>
      <c r="L5700" s="77">
        <v>127.70416</v>
      </c>
      <c r="M5700" s="77">
        <v>1.347520707234604</v>
      </c>
      <c r="N5700" s="77">
        <v>125.72703199999999</v>
      </c>
      <c r="O5700" s="77">
        <v>2.9412672367864632</v>
      </c>
      <c r="P5700" s="77">
        <v>13000000</v>
      </c>
      <c r="Q5700" s="77">
        <v>1288000</v>
      </c>
      <c r="R5700" s="77">
        <v>10.09</v>
      </c>
      <c r="S5700" s="77">
        <v>36.520000000000003</v>
      </c>
      <c r="T5700" s="77">
        <v>8.7859999999999996</v>
      </c>
      <c r="U5700" s="77">
        <v>20.3504</v>
      </c>
      <c r="V5700" s="77">
        <v>2.4220040355611898</v>
      </c>
      <c r="AC5700" s="77">
        <v>139.44999999999999</v>
      </c>
      <c r="AD5700" s="77">
        <v>128.80000000000001</v>
      </c>
      <c r="AH5700" s="77">
        <f>IF(AND(M5700&lt;Variables!$G$6,M5700&gt;Variables!$G$5),0,1)</f>
        <v>1</v>
      </c>
      <c r="AI5700" s="77">
        <f t="shared" si="180"/>
        <v>0</v>
      </c>
      <c r="AJ5700" s="77">
        <f>IF(I5700&gt;Variables!$G$7,0,1)</f>
        <v>1</v>
      </c>
      <c r="AK5700" s="77">
        <f>IF(F5700&gt;Variables!$G$8,0,1)</f>
        <v>0</v>
      </c>
      <c r="AL5700" s="77">
        <f>IF(G5700&gt;Variables!$G$9,0,1)</f>
        <v>1</v>
      </c>
      <c r="AM5700" s="77">
        <f>IF(AND(K5700&gt;Variables!$G$10,K5700&lt;Variables!$G$11),0,1)</f>
        <v>0</v>
      </c>
      <c r="AN5700" s="77">
        <f>IF(H5700&lt;Variables!$G$13,1,0)</f>
        <v>0</v>
      </c>
      <c r="AO5700" s="77">
        <f>IF(R5700&lt;Variables!$G$12,0,1)</f>
        <v>1</v>
      </c>
      <c r="AP5700" s="78">
        <f t="shared" si="181"/>
        <v>0</v>
      </c>
      <c r="AQ5700" s="77">
        <f>IF(V5700&lt;Variables!$G$15,1,0)</f>
        <v>1</v>
      </c>
      <c r="AR5700" s="77">
        <v>1</v>
      </c>
      <c r="AS5700" s="77">
        <v>0</v>
      </c>
      <c r="AT5700" s="77">
        <v>0</v>
      </c>
      <c r="AU5700" s="77">
        <v>0</v>
      </c>
      <c r="BA5700" s="77">
        <v>2</v>
      </c>
    </row>
    <row r="5701" spans="3:53" x14ac:dyDescent="0.25">
      <c r="C5701" s="77" t="s">
        <v>657</v>
      </c>
      <c r="D5701" s="77" t="s">
        <v>581</v>
      </c>
      <c r="E5701" s="77">
        <v>106.59</v>
      </c>
      <c r="F5701" s="77">
        <v>13.09</v>
      </c>
      <c r="G5701" s="77">
        <v>-3.95</v>
      </c>
      <c r="H5701" s="77">
        <v>5880</v>
      </c>
      <c r="I5701" s="77">
        <v>43.204999999999998</v>
      </c>
      <c r="J5701" s="77" t="s">
        <v>74</v>
      </c>
      <c r="K5701" s="77">
        <v>45.95</v>
      </c>
      <c r="L5701" s="77">
        <v>106.3145</v>
      </c>
      <c r="M5701" s="77">
        <v>-0.16977928692699021</v>
      </c>
      <c r="N5701" s="77">
        <v>106.1973897959184</v>
      </c>
      <c r="O5701" s="77">
        <v>-5.9690540455076997E-2</v>
      </c>
      <c r="P5701" s="77">
        <v>1796000</v>
      </c>
      <c r="Q5701" s="77">
        <v>826738</v>
      </c>
      <c r="R5701" s="77">
        <v>2.17</v>
      </c>
      <c r="S5701" s="77">
        <v>36.520000000000003</v>
      </c>
      <c r="T5701" s="77">
        <v>8.7859999999999996</v>
      </c>
      <c r="U5701" s="77">
        <v>20.3504</v>
      </c>
      <c r="V5701" s="77">
        <v>2.327470455008489</v>
      </c>
      <c r="AC5701" s="77">
        <v>110</v>
      </c>
      <c r="AD5701" s="77">
        <v>105.8129</v>
      </c>
      <c r="AH5701" s="77">
        <f>IF(AND(M5701&lt;Variables!$G$6,M5701&gt;Variables!$G$5),0,1)</f>
        <v>1</v>
      </c>
      <c r="AI5701" s="77">
        <f t="shared" si="180"/>
        <v>0</v>
      </c>
      <c r="AJ5701" s="77">
        <f>IF(I5701&gt;Variables!$G$7,0,1)</f>
        <v>1</v>
      </c>
      <c r="AK5701" s="77">
        <f>IF(F5701&gt;Variables!$G$8,0,1)</f>
        <v>0</v>
      </c>
      <c r="AL5701" s="77">
        <f>IF(G5701&gt;Variables!$G$9,0,1)</f>
        <v>1</v>
      </c>
      <c r="AM5701" s="77">
        <f>IF(AND(K5701&gt;Variables!$G$10,K5701&lt;Variables!$G$11),0,1)</f>
        <v>1</v>
      </c>
      <c r="AN5701" s="77">
        <f>IF(H5701&lt;Variables!$G$13,1,0)</f>
        <v>0</v>
      </c>
      <c r="AO5701" s="77">
        <f>IF(R5701&lt;Variables!$G$12,0,1)</f>
        <v>0</v>
      </c>
      <c r="AP5701" s="78">
        <f t="shared" si="181"/>
        <v>0</v>
      </c>
      <c r="AQ5701" s="77">
        <f>IF(V5701&lt;Variables!$G$15,1,0)</f>
        <v>1</v>
      </c>
      <c r="AR5701" s="77">
        <v>1</v>
      </c>
      <c r="AS5701" s="77">
        <v>0</v>
      </c>
      <c r="AT5701" s="77">
        <v>0</v>
      </c>
      <c r="AU5701" s="77">
        <v>0</v>
      </c>
      <c r="BA5701" s="77">
        <v>1.78</v>
      </c>
    </row>
    <row r="5702" spans="3:53" x14ac:dyDescent="0.25">
      <c r="C5702" s="77" t="s">
        <v>657</v>
      </c>
      <c r="D5702" s="77" t="s">
        <v>536</v>
      </c>
      <c r="E5702" s="77">
        <v>26.67</v>
      </c>
      <c r="F5702" s="77">
        <v>8.92</v>
      </c>
      <c r="G5702" s="77">
        <v>8.66</v>
      </c>
      <c r="H5702" s="77">
        <v>2140</v>
      </c>
      <c r="I5702" s="77">
        <v>-19.146999999999998</v>
      </c>
      <c r="J5702" s="77" t="s">
        <v>74</v>
      </c>
      <c r="K5702" s="77">
        <v>35.83</v>
      </c>
      <c r="L5702" s="77">
        <v>26.813365000000001</v>
      </c>
      <c r="M5702" s="77">
        <v>-0.55332480649108506</v>
      </c>
      <c r="N5702" s="77">
        <v>26.872167999999999</v>
      </c>
      <c r="O5702" s="77">
        <v>-0.77093891345126808</v>
      </c>
      <c r="P5702" s="77">
        <v>905612</v>
      </c>
      <c r="Q5702" s="77">
        <v>2899000</v>
      </c>
      <c r="R5702" s="77">
        <v>0.31</v>
      </c>
      <c r="S5702" s="77">
        <v>36.520000000000003</v>
      </c>
      <c r="T5702" s="77">
        <v>8.7859999999999996</v>
      </c>
      <c r="U5702" s="77">
        <v>20.3504</v>
      </c>
      <c r="V5702" s="77">
        <v>2.211941556045725</v>
      </c>
      <c r="AC5702" s="77">
        <v>26.71</v>
      </c>
      <c r="AD5702" s="77">
        <v>24.96</v>
      </c>
      <c r="AH5702" s="77">
        <f>IF(AND(M5702&lt;Variables!$G$6,M5702&gt;Variables!$G$5),0,1)</f>
        <v>1</v>
      </c>
      <c r="AI5702" s="77">
        <f t="shared" si="180"/>
        <v>1</v>
      </c>
      <c r="AJ5702" s="77">
        <f>IF(I5702&gt;Variables!$G$7,0,1)</f>
        <v>1</v>
      </c>
      <c r="AK5702" s="77">
        <f>IF(F5702&gt;Variables!$G$8,0,1)</f>
        <v>1</v>
      </c>
      <c r="AL5702" s="77">
        <f>IF(G5702&gt;Variables!$G$9,0,1)</f>
        <v>1</v>
      </c>
      <c r="AM5702" s="77">
        <f>IF(AND(K5702&gt;Variables!$G$10,K5702&lt;Variables!$G$11),0,1)</f>
        <v>1</v>
      </c>
      <c r="AN5702" s="77">
        <f>IF(H5702&lt;Variables!$G$13,1,0)</f>
        <v>0</v>
      </c>
      <c r="AO5702" s="77">
        <f>IF(R5702&lt;Variables!$G$12,0,1)</f>
        <v>0</v>
      </c>
      <c r="AP5702" s="78">
        <f t="shared" si="181"/>
        <v>0</v>
      </c>
      <c r="AQ5702" s="77">
        <f>IF(V5702&lt;Variables!$G$15,1,0)</f>
        <v>1</v>
      </c>
      <c r="AR5702" s="77">
        <v>0</v>
      </c>
      <c r="AS5702" s="77">
        <v>0</v>
      </c>
      <c r="AT5702" s="77">
        <v>1</v>
      </c>
      <c r="AU5702" s="77">
        <v>0</v>
      </c>
      <c r="BA5702" s="77">
        <v>-2.25</v>
      </c>
    </row>
    <row r="5703" spans="3:53" x14ac:dyDescent="0.25">
      <c r="C5703" s="77" t="s">
        <v>657</v>
      </c>
      <c r="D5703" s="77" t="s">
        <v>660</v>
      </c>
      <c r="E5703" s="77">
        <v>17.16</v>
      </c>
      <c r="F5703" s="77">
        <v>9.8000000000000007</v>
      </c>
      <c r="G5703" s="77">
        <v>8.99</v>
      </c>
      <c r="H5703" s="77">
        <v>1910</v>
      </c>
      <c r="I5703" s="77">
        <v>1.284</v>
      </c>
      <c r="J5703" s="77" t="s">
        <v>74</v>
      </c>
      <c r="K5703" s="77">
        <v>45.2</v>
      </c>
      <c r="L5703" s="77">
        <v>17.192025000000001</v>
      </c>
      <c r="M5703" s="77">
        <v>-0.53527725791464109</v>
      </c>
      <c r="N5703" s="77">
        <v>17.122858000000001</v>
      </c>
      <c r="O5703" s="77">
        <v>-0.13349406973998951</v>
      </c>
      <c r="P5703" s="77">
        <v>30322000</v>
      </c>
      <c r="Q5703" s="77">
        <v>18330000</v>
      </c>
      <c r="R5703" s="77">
        <v>1.65</v>
      </c>
      <c r="S5703" s="77">
        <v>36.520000000000003</v>
      </c>
      <c r="T5703" s="77">
        <v>8.7859999999999996</v>
      </c>
      <c r="U5703" s="77">
        <v>20.3504</v>
      </c>
      <c r="V5703" s="77">
        <v>2.323768981245665</v>
      </c>
      <c r="AC5703" s="77">
        <v>17.5</v>
      </c>
      <c r="AD5703" s="77">
        <v>16.350000000000001</v>
      </c>
      <c r="AH5703" s="77">
        <f>IF(AND(M5703&lt;Variables!$G$6,M5703&gt;Variables!$G$5),0,1)</f>
        <v>1</v>
      </c>
      <c r="AI5703" s="77">
        <f t="shared" si="180"/>
        <v>0</v>
      </c>
      <c r="AJ5703" s="77">
        <f>IF(I5703&gt;Variables!$G$7,0,1)</f>
        <v>1</v>
      </c>
      <c r="AK5703" s="77">
        <f>IF(F5703&gt;Variables!$G$8,0,1)</f>
        <v>0</v>
      </c>
      <c r="AL5703" s="77">
        <f>IF(G5703&gt;Variables!$G$9,0,1)</f>
        <v>1</v>
      </c>
      <c r="AM5703" s="77">
        <f>IF(AND(K5703&gt;Variables!$G$10,K5703&lt;Variables!$G$11),0,1)</f>
        <v>1</v>
      </c>
      <c r="AN5703" s="77">
        <f>IF(H5703&lt;Variables!$G$13,1,0)</f>
        <v>0</v>
      </c>
      <c r="AO5703" s="77">
        <f>IF(R5703&lt;Variables!$G$12,0,1)</f>
        <v>0</v>
      </c>
      <c r="AP5703" s="78">
        <f t="shared" si="181"/>
        <v>0</v>
      </c>
      <c r="AQ5703" s="77">
        <f>IF(V5703&lt;Variables!$G$15,1,0)</f>
        <v>1</v>
      </c>
      <c r="AR5703" s="77">
        <v>0</v>
      </c>
      <c r="AS5703" s="77">
        <v>0</v>
      </c>
      <c r="AT5703" s="77">
        <v>1</v>
      </c>
      <c r="AU5703" s="77">
        <v>0</v>
      </c>
      <c r="BA5703" s="77">
        <v>-2.25</v>
      </c>
    </row>
    <row r="5704" spans="3:53" x14ac:dyDescent="0.25">
      <c r="C5704" s="77" t="s">
        <v>657</v>
      </c>
      <c r="D5704" s="77" t="s">
        <v>176</v>
      </c>
      <c r="E5704" s="77">
        <v>43.04</v>
      </c>
      <c r="F5704" s="77">
        <v>8.27</v>
      </c>
      <c r="G5704" s="77">
        <v>8.02</v>
      </c>
      <c r="H5704" s="77">
        <v>2140</v>
      </c>
      <c r="I5704" s="77">
        <v>11.86</v>
      </c>
      <c r="J5704" s="77" t="s">
        <v>74</v>
      </c>
      <c r="K5704" s="77">
        <v>35.840000000000003</v>
      </c>
      <c r="L5704" s="77">
        <v>43.413795000000007</v>
      </c>
      <c r="M5704" s="77">
        <v>-0.99921004371999844</v>
      </c>
      <c r="N5704" s="77">
        <v>43.294254000000002</v>
      </c>
      <c r="O5704" s="77">
        <v>-0.72585613786070857</v>
      </c>
      <c r="P5704" s="77">
        <v>1852000</v>
      </c>
      <c r="Q5704" s="77">
        <v>2594000</v>
      </c>
      <c r="R5704" s="77">
        <v>0.71</v>
      </c>
      <c r="S5704" s="77">
        <v>36.520000000000003</v>
      </c>
      <c r="T5704" s="77">
        <v>8.7859999999999996</v>
      </c>
      <c r="U5704" s="77">
        <v>20.3504</v>
      </c>
      <c r="V5704" s="77">
        <v>2.205420085672031</v>
      </c>
      <c r="AC5704" s="77">
        <v>44.6</v>
      </c>
      <c r="AD5704" s="77">
        <v>42.82</v>
      </c>
      <c r="AH5704" s="77">
        <f>IF(AND(M5704&lt;Variables!$G$6,M5704&gt;Variables!$G$5),0,1)</f>
        <v>1</v>
      </c>
      <c r="AI5704" s="77">
        <f t="shared" si="180"/>
        <v>0</v>
      </c>
      <c r="AJ5704" s="77">
        <f>IF(I5704&gt;Variables!$G$7,0,1)</f>
        <v>1</v>
      </c>
      <c r="AK5704" s="77">
        <f>IF(F5704&gt;Variables!$G$8,0,1)</f>
        <v>1</v>
      </c>
      <c r="AL5704" s="77">
        <f>IF(G5704&gt;Variables!$G$9,0,1)</f>
        <v>1</v>
      </c>
      <c r="AM5704" s="77">
        <f>IF(AND(K5704&gt;Variables!$G$10,K5704&lt;Variables!$G$11),0,1)</f>
        <v>1</v>
      </c>
      <c r="AN5704" s="77">
        <f>IF(H5704&lt;Variables!$G$13,1,0)</f>
        <v>0</v>
      </c>
      <c r="AO5704" s="77">
        <f>IF(R5704&lt;Variables!$G$12,0,1)</f>
        <v>0</v>
      </c>
      <c r="AP5704" s="78">
        <f t="shared" si="181"/>
        <v>0</v>
      </c>
      <c r="AQ5704" s="77">
        <f>IF(V5704&lt;Variables!$G$15,1,0)</f>
        <v>1</v>
      </c>
      <c r="AR5704" s="77">
        <v>1</v>
      </c>
      <c r="AS5704" s="77">
        <v>0</v>
      </c>
      <c r="AT5704" s="77">
        <v>0</v>
      </c>
      <c r="AU5704" s="77">
        <v>0</v>
      </c>
      <c r="BA5704" s="77">
        <v>2</v>
      </c>
    </row>
    <row r="5705" spans="3:53" x14ac:dyDescent="0.25">
      <c r="C5705" s="77" t="s">
        <v>657</v>
      </c>
      <c r="D5705" s="77" t="s">
        <v>659</v>
      </c>
      <c r="E5705" s="77">
        <v>44.19</v>
      </c>
      <c r="F5705" s="77">
        <v>9.1</v>
      </c>
      <c r="G5705" s="77">
        <v>5.92</v>
      </c>
      <c r="H5705" s="77">
        <v>2320</v>
      </c>
      <c r="I5705" s="77">
        <v>-25.6</v>
      </c>
      <c r="J5705" s="77" t="s">
        <v>74</v>
      </c>
      <c r="K5705" s="77">
        <v>51.52</v>
      </c>
      <c r="L5705" s="77">
        <v>43.978704999999998</v>
      </c>
      <c r="M5705" s="77">
        <v>4.8648544790041867E-2</v>
      </c>
      <c r="N5705" s="77">
        <v>43.974510000000009</v>
      </c>
      <c r="O5705" s="77">
        <v>5.819280305793971E-2</v>
      </c>
      <c r="P5705" s="77">
        <v>1989000</v>
      </c>
      <c r="Q5705" s="77">
        <v>1694000</v>
      </c>
      <c r="R5705" s="77">
        <v>1.17</v>
      </c>
      <c r="S5705" s="77">
        <v>36.520000000000003</v>
      </c>
      <c r="T5705" s="77">
        <v>8.7859999999999996</v>
      </c>
      <c r="U5705" s="77">
        <v>20.3504</v>
      </c>
      <c r="V5705" s="77">
        <v>2.3812687823994811</v>
      </c>
      <c r="AC5705" s="77">
        <v>45.52</v>
      </c>
      <c r="AD5705" s="77">
        <v>43.980499999999999</v>
      </c>
      <c r="AH5705" s="77">
        <f>IF(AND(M5705&lt;Variables!$G$6,M5705&gt;Variables!$G$5),0,1)</f>
        <v>1</v>
      </c>
      <c r="AI5705" s="77">
        <f t="shared" si="180"/>
        <v>0</v>
      </c>
      <c r="AJ5705" s="77">
        <f>IF(I5705&gt;Variables!$G$7,0,1)</f>
        <v>1</v>
      </c>
      <c r="AK5705" s="77">
        <f>IF(F5705&gt;Variables!$G$8,0,1)</f>
        <v>0</v>
      </c>
      <c r="AL5705" s="77">
        <f>IF(G5705&gt;Variables!$G$9,0,1)</f>
        <v>1</v>
      </c>
      <c r="AM5705" s="77">
        <f>IF(AND(K5705&gt;Variables!$G$10,K5705&lt;Variables!$G$11),0,1)</f>
        <v>1</v>
      </c>
      <c r="AN5705" s="77">
        <f>IF(H5705&lt;Variables!$G$13,1,0)</f>
        <v>0</v>
      </c>
      <c r="AO5705" s="77">
        <f>IF(R5705&lt;Variables!$G$12,0,1)</f>
        <v>0</v>
      </c>
      <c r="AP5705" s="78">
        <f t="shared" si="181"/>
        <v>0</v>
      </c>
      <c r="AQ5705" s="77">
        <f>IF(V5705&lt;Variables!$G$15,1,0)</f>
        <v>1</v>
      </c>
      <c r="AR5705" s="77">
        <v>1</v>
      </c>
      <c r="AS5705" s="77">
        <v>0</v>
      </c>
      <c r="AT5705" s="77">
        <v>0</v>
      </c>
      <c r="AU5705" s="77">
        <v>0</v>
      </c>
      <c r="BA5705" s="77">
        <v>2</v>
      </c>
    </row>
    <row r="5706" spans="3:53" x14ac:dyDescent="0.25">
      <c r="C5706" s="77" t="s">
        <v>657</v>
      </c>
      <c r="D5706" s="77" t="s">
        <v>661</v>
      </c>
      <c r="E5706" s="77">
        <v>52.33</v>
      </c>
      <c r="F5706" s="77">
        <v>22.16</v>
      </c>
      <c r="G5706" s="77">
        <v>20.55</v>
      </c>
      <c r="H5706" s="77">
        <v>1770</v>
      </c>
      <c r="I5706" s="77">
        <v>0.45800000000000002</v>
      </c>
      <c r="J5706" s="77" t="s">
        <v>74</v>
      </c>
      <c r="K5706" s="77">
        <v>55.59</v>
      </c>
      <c r="L5706" s="77">
        <v>52.022229999999993</v>
      </c>
      <c r="M5706" s="77">
        <v>0.47627716074456988</v>
      </c>
      <c r="N5706" s="77">
        <v>51.778498000000013</v>
      </c>
      <c r="O5706" s="77">
        <v>0.94923958589914481</v>
      </c>
      <c r="P5706" s="77">
        <v>5791000</v>
      </c>
      <c r="Q5706" s="77">
        <v>2052000</v>
      </c>
      <c r="R5706" s="77">
        <v>2.82</v>
      </c>
      <c r="S5706" s="77">
        <v>36.520000000000003</v>
      </c>
      <c r="T5706" s="77">
        <v>8.7859999999999996</v>
      </c>
      <c r="U5706" s="77">
        <v>20.3504</v>
      </c>
      <c r="V5706" s="77">
        <v>2.404840213439754</v>
      </c>
      <c r="AC5706" s="77">
        <v>53.15</v>
      </c>
      <c r="AD5706" s="77">
        <v>51.5</v>
      </c>
      <c r="AH5706" s="77">
        <f>IF(AND(M5706&lt;Variables!$G$6,M5706&gt;Variables!$G$5),0,1)</f>
        <v>1</v>
      </c>
      <c r="AI5706" s="77">
        <f t="shared" si="180"/>
        <v>0</v>
      </c>
      <c r="AJ5706" s="77">
        <f>IF(I5706&gt;Variables!$G$7,0,1)</f>
        <v>1</v>
      </c>
      <c r="AK5706" s="77">
        <f>IF(F5706&gt;Variables!$G$8,0,1)</f>
        <v>0</v>
      </c>
      <c r="AL5706" s="77">
        <f>IF(G5706&gt;Variables!$G$9,0,1)</f>
        <v>0</v>
      </c>
      <c r="AM5706" s="77">
        <f>IF(AND(K5706&gt;Variables!$G$10,K5706&lt;Variables!$G$11),0,1)</f>
        <v>1</v>
      </c>
      <c r="AN5706" s="77">
        <f>IF(H5706&lt;Variables!$G$13,1,0)</f>
        <v>0</v>
      </c>
      <c r="AO5706" s="77">
        <f>IF(R5706&lt;Variables!$G$12,0,1)</f>
        <v>1</v>
      </c>
      <c r="AP5706" s="78">
        <f t="shared" si="181"/>
        <v>0</v>
      </c>
      <c r="AQ5706" s="77">
        <f>IF(V5706&lt;Variables!$G$15,1,0)</f>
        <v>1</v>
      </c>
      <c r="AR5706" s="77">
        <v>1</v>
      </c>
      <c r="AS5706" s="77">
        <v>0</v>
      </c>
      <c r="AT5706" s="77">
        <v>0</v>
      </c>
      <c r="AU5706" s="77">
        <v>0</v>
      </c>
      <c r="BA5706" s="77">
        <v>0.97</v>
      </c>
    </row>
    <row r="5707" spans="3:53" x14ac:dyDescent="0.25">
      <c r="C5707" s="77" t="s">
        <v>657</v>
      </c>
      <c r="D5707" s="77" t="s">
        <v>663</v>
      </c>
      <c r="E5707" s="77">
        <v>49.2</v>
      </c>
      <c r="F5707" s="77">
        <v>8.89</v>
      </c>
      <c r="G5707" s="77">
        <v>7.31</v>
      </c>
      <c r="H5707" s="77">
        <v>74490</v>
      </c>
      <c r="I5707" s="77">
        <v>34.328000000000003</v>
      </c>
      <c r="J5707" s="77" t="s">
        <v>74</v>
      </c>
      <c r="K5707" s="77">
        <v>66.62</v>
      </c>
      <c r="L5707" s="77">
        <v>48.93262</v>
      </c>
      <c r="M5707" s="77">
        <v>0.26031714631262798</v>
      </c>
      <c r="N5707" s="77">
        <v>48.561299999999989</v>
      </c>
      <c r="O5707" s="77">
        <v>1.0269494432809949</v>
      </c>
      <c r="P5707" s="77">
        <v>45643000</v>
      </c>
      <c r="Q5707" s="77">
        <v>70837000</v>
      </c>
      <c r="R5707" s="77">
        <v>0.64</v>
      </c>
      <c r="S5707" s="77">
        <v>36.520000000000003</v>
      </c>
      <c r="T5707" s="77">
        <v>8.7859999999999996</v>
      </c>
      <c r="U5707" s="77">
        <v>20.3504</v>
      </c>
      <c r="V5707" s="77">
        <v>2.5199201060295571</v>
      </c>
      <c r="AC5707" s="77">
        <v>49.65</v>
      </c>
      <c r="AD5707" s="77">
        <v>48.8</v>
      </c>
      <c r="AH5707" s="77">
        <f>IF(AND(M5707&lt;Variables!$G$6,M5707&gt;Variables!$G$5),0,1)</f>
        <v>1</v>
      </c>
      <c r="AI5707" s="77">
        <f t="shared" si="180"/>
        <v>0</v>
      </c>
      <c r="AJ5707" s="77">
        <f>IF(I5707&gt;Variables!$G$7,0,1)</f>
        <v>1</v>
      </c>
      <c r="AK5707" s="77">
        <f>IF(F5707&gt;Variables!$G$8,0,1)</f>
        <v>1</v>
      </c>
      <c r="AL5707" s="77">
        <f>IF(G5707&gt;Variables!$G$9,0,1)</f>
        <v>1</v>
      </c>
      <c r="AM5707" s="77">
        <f>IF(AND(K5707&gt;Variables!$G$10,K5707&lt;Variables!$G$11),0,1)</f>
        <v>0</v>
      </c>
      <c r="AN5707" s="77">
        <f>IF(H5707&lt;Variables!$G$13,1,0)</f>
        <v>0</v>
      </c>
      <c r="AO5707" s="77">
        <f>IF(R5707&lt;Variables!$G$12,0,1)</f>
        <v>0</v>
      </c>
      <c r="AP5707" s="78">
        <f t="shared" si="181"/>
        <v>0</v>
      </c>
      <c r="AQ5707" s="77">
        <f>IF(V5707&lt;Variables!$G$15,1,0)</f>
        <v>1</v>
      </c>
      <c r="AR5707" s="77">
        <v>0</v>
      </c>
      <c r="AS5707" s="77">
        <v>0</v>
      </c>
      <c r="AT5707" s="77">
        <v>0</v>
      </c>
      <c r="AU5707" s="77">
        <v>1</v>
      </c>
      <c r="BA5707" s="77">
        <v>-0.33</v>
      </c>
    </row>
    <row r="5708" spans="3:53" x14ac:dyDescent="0.25">
      <c r="C5708" s="77" t="s">
        <v>657</v>
      </c>
      <c r="D5708" s="77" t="s">
        <v>649</v>
      </c>
      <c r="E5708" s="77">
        <v>66.87</v>
      </c>
      <c r="F5708" s="77">
        <v>13.82</v>
      </c>
      <c r="G5708" s="77">
        <v>11.18</v>
      </c>
      <c r="H5708" s="77">
        <v>4150</v>
      </c>
      <c r="I5708" s="77">
        <v>-7.0549999999999997</v>
      </c>
      <c r="J5708" s="77" t="s">
        <v>74</v>
      </c>
      <c r="K5708" s="77">
        <v>62.9</v>
      </c>
      <c r="L5708" s="77">
        <v>66.102620000000016</v>
      </c>
      <c r="M5708" s="77">
        <v>0.91884406397201457</v>
      </c>
      <c r="N5708" s="77">
        <v>66.049704000000006</v>
      </c>
      <c r="O5708" s="77">
        <v>0.99969562316280491</v>
      </c>
      <c r="P5708" s="77">
        <v>3429000</v>
      </c>
      <c r="Q5708" s="77">
        <v>2787000</v>
      </c>
      <c r="R5708" s="77">
        <v>1.23</v>
      </c>
      <c r="S5708" s="77">
        <v>36.520000000000003</v>
      </c>
      <c r="T5708" s="77">
        <v>8.7859999999999996</v>
      </c>
      <c r="U5708" s="77">
        <v>20.3504</v>
      </c>
      <c r="V5708" s="77">
        <v>2.4425223349646381</v>
      </c>
      <c r="AC5708" s="77">
        <v>68.37</v>
      </c>
      <c r="AD5708" s="77">
        <v>65.63</v>
      </c>
      <c r="AH5708" s="77">
        <f>IF(AND(M5708&lt;Variables!$G$6,M5708&gt;Variables!$G$5),0,1)</f>
        <v>1</v>
      </c>
      <c r="AI5708" s="77">
        <f t="shared" si="180"/>
        <v>0</v>
      </c>
      <c r="AJ5708" s="77">
        <f>IF(I5708&gt;Variables!$G$7,0,1)</f>
        <v>1</v>
      </c>
      <c r="AK5708" s="77">
        <f>IF(F5708&gt;Variables!$G$8,0,1)</f>
        <v>0</v>
      </c>
      <c r="AL5708" s="77">
        <f>IF(G5708&gt;Variables!$G$9,0,1)</f>
        <v>0</v>
      </c>
      <c r="AM5708" s="77">
        <f>IF(AND(K5708&gt;Variables!$G$10,K5708&lt;Variables!$G$11),0,1)</f>
        <v>0</v>
      </c>
      <c r="AN5708" s="77">
        <f>IF(H5708&lt;Variables!$G$13,1,0)</f>
        <v>0</v>
      </c>
      <c r="AO5708" s="77">
        <f>IF(R5708&lt;Variables!$G$12,0,1)</f>
        <v>0</v>
      </c>
      <c r="AP5708" s="78">
        <f t="shared" si="181"/>
        <v>0</v>
      </c>
      <c r="AQ5708" s="77">
        <f>IF(V5708&lt;Variables!$G$15,1,0)</f>
        <v>1</v>
      </c>
      <c r="AR5708" s="77">
        <v>1</v>
      </c>
      <c r="AS5708" s="77">
        <v>0</v>
      </c>
      <c r="AT5708" s="77">
        <v>0</v>
      </c>
      <c r="AU5708" s="77">
        <v>0</v>
      </c>
      <c r="BA5708" s="77">
        <v>2</v>
      </c>
    </row>
    <row r="5709" spans="3:53" x14ac:dyDescent="0.25">
      <c r="C5709" s="77" t="s">
        <v>657</v>
      </c>
      <c r="D5709" s="77" t="s">
        <v>575</v>
      </c>
      <c r="E5709" s="77">
        <v>47.41</v>
      </c>
      <c r="F5709" s="77">
        <v>8.91</v>
      </c>
      <c r="G5709" s="77">
        <v>6.73</v>
      </c>
      <c r="H5709" s="77">
        <v>2630</v>
      </c>
      <c r="I5709" s="77">
        <v>-16.638999999999999</v>
      </c>
      <c r="J5709" s="77" t="s">
        <v>75</v>
      </c>
      <c r="K5709" s="77">
        <v>63.6</v>
      </c>
      <c r="L5709" s="77">
        <v>47.099469999999997</v>
      </c>
      <c r="M5709" s="77">
        <v>0.29836853790500267</v>
      </c>
      <c r="N5709" s="77">
        <v>46.751530000000002</v>
      </c>
      <c r="O5709" s="77">
        <v>1.04482142081767</v>
      </c>
      <c r="P5709" s="77">
        <v>1125000</v>
      </c>
      <c r="Q5709" s="77">
        <v>1620000</v>
      </c>
      <c r="R5709" s="77">
        <v>0.69</v>
      </c>
      <c r="S5709" s="77">
        <v>36.520000000000003</v>
      </c>
      <c r="T5709" s="77">
        <v>8.7859999999999996</v>
      </c>
      <c r="U5709" s="77">
        <v>20.3504</v>
      </c>
      <c r="V5709" s="77">
        <v>2.4884194566248832</v>
      </c>
      <c r="AC5709" s="77">
        <v>48.879899999999999</v>
      </c>
      <c r="AD5709" s="77">
        <v>47.22</v>
      </c>
      <c r="AH5709" s="77">
        <f>IF(AND(M5709&lt;Variables!$G$6,M5709&gt;Variables!$G$5),0,1)</f>
        <v>1</v>
      </c>
      <c r="AI5709" s="77">
        <f t="shared" si="180"/>
        <v>0</v>
      </c>
      <c r="AJ5709" s="77">
        <f>IF(I5709&gt;Variables!$G$7,0,1)</f>
        <v>1</v>
      </c>
      <c r="AK5709" s="77">
        <f>IF(F5709&gt;Variables!$G$8,0,1)</f>
        <v>1</v>
      </c>
      <c r="AL5709" s="77">
        <f>IF(G5709&gt;Variables!$G$9,0,1)</f>
        <v>1</v>
      </c>
      <c r="AM5709" s="77">
        <f>IF(AND(K5709&gt;Variables!$G$10,K5709&lt;Variables!$G$11),0,1)</f>
        <v>0</v>
      </c>
      <c r="AN5709" s="77">
        <f>IF(H5709&lt;Variables!$G$13,1,0)</f>
        <v>0</v>
      </c>
      <c r="AO5709" s="77">
        <f>IF(R5709&lt;Variables!$G$12,0,1)</f>
        <v>0</v>
      </c>
      <c r="AP5709" s="78">
        <f t="shared" si="181"/>
        <v>1</v>
      </c>
      <c r="AQ5709" s="77">
        <f>IF(V5709&lt;Variables!$G$15,1,0)</f>
        <v>1</v>
      </c>
      <c r="AR5709" s="77">
        <v>1</v>
      </c>
      <c r="AS5709" s="77">
        <v>0</v>
      </c>
      <c r="AT5709" s="77">
        <v>0</v>
      </c>
      <c r="AU5709" s="77">
        <v>0</v>
      </c>
      <c r="BA5709" s="77">
        <v>1.2</v>
      </c>
    </row>
    <row r="5710" spans="3:53" x14ac:dyDescent="0.25">
      <c r="C5710" s="77" t="s">
        <v>657</v>
      </c>
      <c r="D5710" s="77" t="s">
        <v>705</v>
      </c>
      <c r="E5710" s="77">
        <v>607.05999999999995</v>
      </c>
      <c r="F5710" s="77">
        <v>9.84</v>
      </c>
      <c r="G5710" s="77">
        <v>5.98</v>
      </c>
      <c r="H5710" s="77">
        <v>5670</v>
      </c>
      <c r="I5710" s="77">
        <v>-29.209</v>
      </c>
      <c r="J5710" s="77" t="s">
        <v>75</v>
      </c>
      <c r="K5710" s="77">
        <v>74.69</v>
      </c>
      <c r="L5710" s="77">
        <v>598.63015500000006</v>
      </c>
      <c r="M5710" s="77">
        <v>0.96634707618427684</v>
      </c>
      <c r="N5710" s="77">
        <v>591.58976938775504</v>
      </c>
      <c r="O5710" s="77">
        <v>2.167926369909666</v>
      </c>
      <c r="P5710" s="77">
        <v>651840</v>
      </c>
      <c r="Q5710" s="77">
        <v>748460</v>
      </c>
      <c r="R5710" s="77">
        <v>0.87</v>
      </c>
      <c r="S5710" s="77">
        <v>36.520000000000003</v>
      </c>
      <c r="T5710" s="77">
        <v>8.7859999999999996</v>
      </c>
      <c r="U5710" s="77">
        <v>20.3504</v>
      </c>
      <c r="V5710" s="77">
        <v>2.5287582683290699</v>
      </c>
      <c r="AC5710" s="77">
        <v>629.51</v>
      </c>
      <c r="AD5710" s="77">
        <v>601.03</v>
      </c>
      <c r="AH5710" s="77">
        <f>IF(AND(M5710&lt;Variables!$G$6,M5710&gt;Variables!$G$5),0,1)</f>
        <v>1</v>
      </c>
      <c r="AI5710" s="77">
        <f t="shared" si="180"/>
        <v>0</v>
      </c>
      <c r="AJ5710" s="77">
        <f>IF(I5710&gt;Variables!$G$7,0,1)</f>
        <v>1</v>
      </c>
      <c r="AK5710" s="77">
        <f>IF(F5710&gt;Variables!$G$8,0,1)</f>
        <v>0</v>
      </c>
      <c r="AL5710" s="77">
        <f>IF(G5710&gt;Variables!$G$9,0,1)</f>
        <v>1</v>
      </c>
      <c r="AM5710" s="77">
        <f>IF(AND(K5710&gt;Variables!$G$10,K5710&lt;Variables!$G$11),0,1)</f>
        <v>1</v>
      </c>
      <c r="AN5710" s="77">
        <f>IF(H5710&lt;Variables!$G$13,1,0)</f>
        <v>0</v>
      </c>
      <c r="AO5710" s="77">
        <f>IF(R5710&lt;Variables!$G$12,0,1)</f>
        <v>0</v>
      </c>
      <c r="AP5710" s="78">
        <f t="shared" si="181"/>
        <v>1</v>
      </c>
      <c r="AQ5710" s="77">
        <f>IF(V5710&lt;Variables!$G$15,1,0)</f>
        <v>1</v>
      </c>
      <c r="AR5710" s="77">
        <v>1</v>
      </c>
      <c r="AS5710" s="77">
        <v>0</v>
      </c>
      <c r="AT5710" s="77">
        <v>0</v>
      </c>
      <c r="AU5710" s="77">
        <v>0</v>
      </c>
      <c r="BA5710" s="77">
        <v>1.44</v>
      </c>
    </row>
    <row r="5711" spans="3:53" x14ac:dyDescent="0.25">
      <c r="C5711" s="77" t="s">
        <v>708</v>
      </c>
      <c r="D5711" s="77" t="s">
        <v>707</v>
      </c>
      <c r="E5711" s="77">
        <v>3.67</v>
      </c>
      <c r="F5711" s="77">
        <v>11.14</v>
      </c>
      <c r="G5711" s="77">
        <v>3.79</v>
      </c>
      <c r="H5711" s="77">
        <v>-99999</v>
      </c>
      <c r="I5711" s="77">
        <v>-21.443000000000001</v>
      </c>
      <c r="J5711" s="77" t="s">
        <v>75</v>
      </c>
      <c r="K5711" s="77">
        <v>52.31</v>
      </c>
      <c r="L5711" s="77">
        <v>3.9012500000000001</v>
      </c>
      <c r="M5711" s="77">
        <v>-1.826337712271709</v>
      </c>
      <c r="N5711" s="77">
        <v>3.8833333333333329</v>
      </c>
      <c r="O5711" s="77">
        <v>-1.3733905579399119</v>
      </c>
      <c r="P5711" s="77">
        <v>23674</v>
      </c>
      <c r="Q5711" s="77">
        <v>19053</v>
      </c>
      <c r="R5711" s="77">
        <v>1.24</v>
      </c>
      <c r="S5711" s="77">
        <v>62.594000000000008</v>
      </c>
      <c r="T5711" s="77">
        <v>5.3729999999999993</v>
      </c>
      <c r="U5711" s="77">
        <v>29.2424</v>
      </c>
      <c r="V5711" s="77">
        <v>2.4506003907721881</v>
      </c>
      <c r="AC5711" s="77">
        <v>4.07</v>
      </c>
      <c r="AD5711" s="77">
        <v>3.5</v>
      </c>
      <c r="AH5711" s="77">
        <f>IF(AND(M5711&lt;Variables!$G$6,M5711&gt;Variables!$G$5),0,1)</f>
        <v>0</v>
      </c>
      <c r="AI5711" s="77">
        <f t="shared" si="180"/>
        <v>0</v>
      </c>
      <c r="AJ5711" s="77">
        <f>IF(I5711&gt;Variables!$G$7,0,1)</f>
        <v>1</v>
      </c>
      <c r="AK5711" s="77">
        <f>IF(F5711&gt;Variables!$G$8,0,1)</f>
        <v>0</v>
      </c>
      <c r="AL5711" s="77">
        <f>IF(G5711&gt;Variables!$G$9,0,1)</f>
        <v>1</v>
      </c>
      <c r="AM5711" s="77">
        <f>IF(AND(K5711&gt;Variables!$G$10,K5711&lt;Variables!$G$11),0,1)</f>
        <v>1</v>
      </c>
      <c r="AN5711" s="77">
        <f>IF(H5711&lt;Variables!$G$13,1,0)</f>
        <v>1</v>
      </c>
      <c r="AO5711" s="77">
        <f>IF(R5711&lt;Variables!$G$12,0,1)</f>
        <v>0</v>
      </c>
      <c r="AP5711" s="78">
        <f t="shared" si="181"/>
        <v>1</v>
      </c>
      <c r="AQ5711" s="77">
        <f>IF(V5711&lt;Variables!$G$15,1,0)</f>
        <v>1</v>
      </c>
      <c r="AR5711" s="77">
        <v>1</v>
      </c>
      <c r="AS5711" s="77">
        <v>0</v>
      </c>
      <c r="AT5711" s="77">
        <v>0</v>
      </c>
      <c r="AU5711" s="77">
        <v>0</v>
      </c>
      <c r="BA5711" s="77">
        <v>2</v>
      </c>
    </row>
    <row r="5712" spans="3:53" x14ac:dyDescent="0.25">
      <c r="C5712" s="77" t="s">
        <v>708</v>
      </c>
      <c r="D5712" s="77" t="s">
        <v>710</v>
      </c>
      <c r="E5712" s="77">
        <v>4.8899999999999997</v>
      </c>
      <c r="F5712" s="77">
        <v>291.06</v>
      </c>
      <c r="G5712" s="77">
        <v>-2.2999999999999998</v>
      </c>
      <c r="H5712" s="77">
        <v>-99999</v>
      </c>
      <c r="I5712" s="77">
        <v>7.7569999999999997</v>
      </c>
      <c r="J5712" s="77" t="s">
        <v>74</v>
      </c>
      <c r="K5712" s="77">
        <v>76.84</v>
      </c>
      <c r="L5712" s="77">
        <v>4.8623473684210534</v>
      </c>
      <c r="M5712" s="77">
        <v>0.46587851221956678</v>
      </c>
      <c r="N5712" s="77">
        <v>4.8163200000000002</v>
      </c>
      <c r="O5712" s="77">
        <v>1.4259849843864121</v>
      </c>
      <c r="P5712" s="77">
        <v>420030</v>
      </c>
      <c r="Q5712" s="77">
        <v>17720</v>
      </c>
      <c r="R5712" s="77">
        <v>23.7</v>
      </c>
      <c r="S5712" s="77">
        <v>62.594000000000008</v>
      </c>
      <c r="T5712" s="77">
        <v>5.3729999999999993</v>
      </c>
      <c r="U5712" s="77">
        <v>29.2424</v>
      </c>
      <c r="V5712" s="77">
        <v>2.596837488956385</v>
      </c>
      <c r="AC5712" s="77">
        <v>4.99</v>
      </c>
      <c r="AD5712" s="77">
        <v>4.0199999999999996</v>
      </c>
      <c r="AH5712" s="77">
        <f>IF(AND(M5712&lt;Variables!$G$6,M5712&gt;Variables!$G$5),0,1)</f>
        <v>1</v>
      </c>
      <c r="AI5712" s="77">
        <f t="shared" si="180"/>
        <v>0</v>
      </c>
      <c r="AJ5712" s="77">
        <f>IF(I5712&gt;Variables!$G$7,0,1)</f>
        <v>1</v>
      </c>
      <c r="AK5712" s="77">
        <f>IF(F5712&gt;Variables!$G$8,0,1)</f>
        <v>0</v>
      </c>
      <c r="AL5712" s="77">
        <f>IF(G5712&gt;Variables!$G$9,0,1)</f>
        <v>1</v>
      </c>
      <c r="AM5712" s="77">
        <f>IF(AND(K5712&gt;Variables!$G$10,K5712&lt;Variables!$G$11),0,1)</f>
        <v>1</v>
      </c>
      <c r="AN5712" s="77">
        <f>IF(H5712&lt;Variables!$G$13,1,0)</f>
        <v>1</v>
      </c>
      <c r="AO5712" s="77">
        <f>IF(R5712&lt;Variables!$G$12,0,1)</f>
        <v>1</v>
      </c>
      <c r="AP5712" s="78">
        <f t="shared" si="181"/>
        <v>0</v>
      </c>
      <c r="AQ5712" s="77">
        <f>IF(V5712&lt;Variables!$G$15,1,0)</f>
        <v>1</v>
      </c>
      <c r="AR5712" s="77">
        <v>0</v>
      </c>
      <c r="AS5712" s="77">
        <v>0</v>
      </c>
      <c r="AT5712" s="77">
        <v>1</v>
      </c>
      <c r="AU5712" s="77">
        <v>0</v>
      </c>
      <c r="BA5712" s="77">
        <v>-1.58</v>
      </c>
    </row>
    <row r="5713" spans="3:53" x14ac:dyDescent="0.25">
      <c r="C5713" s="77" t="s">
        <v>708</v>
      </c>
      <c r="D5713" s="77" t="s">
        <v>711</v>
      </c>
      <c r="E5713" s="77">
        <v>26.53</v>
      </c>
      <c r="F5713" s="77">
        <v>4.9000000000000004</v>
      </c>
      <c r="G5713" s="77">
        <v>2.88</v>
      </c>
      <c r="H5713" s="77">
        <v>15230</v>
      </c>
      <c r="I5713" s="77">
        <v>337.12599999999998</v>
      </c>
      <c r="J5713" s="77" t="s">
        <v>75</v>
      </c>
      <c r="K5713" s="77">
        <v>62.31</v>
      </c>
      <c r="L5713" s="77">
        <v>26.41338</v>
      </c>
      <c r="M5713" s="77">
        <v>0.13864185499924361</v>
      </c>
      <c r="N5713" s="77">
        <v>26.30254193548387</v>
      </c>
      <c r="O5713" s="77">
        <v>0.56062286632912439</v>
      </c>
      <c r="P5713" s="77">
        <v>660026</v>
      </c>
      <c r="Q5713" s="77">
        <v>5095000</v>
      </c>
      <c r="R5713" s="77">
        <v>0.13</v>
      </c>
      <c r="S5713" s="77">
        <v>62.594000000000008</v>
      </c>
      <c r="T5713" s="77">
        <v>5.3729999999999993</v>
      </c>
      <c r="U5713" s="77">
        <v>29.2424</v>
      </c>
      <c r="V5713" s="77">
        <v>2.4859980163632218</v>
      </c>
      <c r="AC5713" s="77">
        <v>26.574999999999999</v>
      </c>
      <c r="AD5713" s="77">
        <v>25.64</v>
      </c>
      <c r="AH5713" s="77">
        <f>IF(AND(M5713&lt;Variables!$G$6,M5713&gt;Variables!$G$5),0,1)</f>
        <v>1</v>
      </c>
      <c r="AI5713" s="77">
        <f t="shared" si="180"/>
        <v>0</v>
      </c>
      <c r="AJ5713" s="77">
        <f>IF(I5713&gt;Variables!$G$7,0,1)</f>
        <v>0</v>
      </c>
      <c r="AK5713" s="77">
        <f>IF(F5713&gt;Variables!$G$8,0,1)</f>
        <v>1</v>
      </c>
      <c r="AL5713" s="77">
        <f>IF(G5713&gt;Variables!$G$9,0,1)</f>
        <v>1</v>
      </c>
      <c r="AM5713" s="77">
        <f>IF(AND(K5713&gt;Variables!$G$10,K5713&lt;Variables!$G$11),0,1)</f>
        <v>0</v>
      </c>
      <c r="AN5713" s="77">
        <f>IF(H5713&lt;Variables!$G$13,1,0)</f>
        <v>0</v>
      </c>
      <c r="AO5713" s="77">
        <f>IF(R5713&lt;Variables!$G$12,0,1)</f>
        <v>0</v>
      </c>
      <c r="AP5713" s="78">
        <f t="shared" si="181"/>
        <v>1</v>
      </c>
      <c r="AQ5713" s="77">
        <f>IF(V5713&lt;Variables!$G$15,1,0)</f>
        <v>1</v>
      </c>
      <c r="AR5713" s="77">
        <v>0</v>
      </c>
      <c r="AS5713" s="77">
        <v>0</v>
      </c>
      <c r="AT5713" s="77">
        <v>1</v>
      </c>
      <c r="AU5713" s="77">
        <v>0</v>
      </c>
      <c r="BA5713" s="77">
        <v>-2.25</v>
      </c>
    </row>
    <row r="5714" spans="3:53" x14ac:dyDescent="0.25">
      <c r="C5714" s="77" t="s">
        <v>708</v>
      </c>
      <c r="D5714" s="77" t="s">
        <v>666</v>
      </c>
      <c r="E5714" s="77">
        <v>46.14</v>
      </c>
      <c r="F5714" s="77">
        <v>4.96</v>
      </c>
      <c r="G5714" s="77">
        <v>1.89</v>
      </c>
      <c r="H5714" s="77">
        <v>2920</v>
      </c>
      <c r="I5714" s="77">
        <v>-0.84</v>
      </c>
      <c r="J5714" s="77" t="s">
        <v>75</v>
      </c>
      <c r="K5714" s="77">
        <v>56.25</v>
      </c>
      <c r="L5714" s="77">
        <v>46.141184999999993</v>
      </c>
      <c r="M5714" s="77">
        <v>-0.84780007275494351</v>
      </c>
      <c r="N5714" s="77">
        <v>45.825277419354833</v>
      </c>
      <c r="O5714" s="77">
        <v>-0.16427051530088299</v>
      </c>
      <c r="P5714" s="77">
        <v>676206</v>
      </c>
      <c r="Q5714" s="77">
        <v>1367000</v>
      </c>
      <c r="R5714" s="77">
        <v>0.49</v>
      </c>
      <c r="S5714" s="77">
        <v>62.594000000000008</v>
      </c>
      <c r="T5714" s="77">
        <v>5.3729999999999993</v>
      </c>
      <c r="U5714" s="77">
        <v>29.2424</v>
      </c>
      <c r="V5714" s="77">
        <v>2.4690955932048548</v>
      </c>
      <c r="AC5714" s="77">
        <v>46.65</v>
      </c>
      <c r="AD5714" s="77">
        <v>44.4</v>
      </c>
      <c r="AH5714" s="77">
        <f>IF(AND(M5714&lt;Variables!$G$6,M5714&gt;Variables!$G$5),0,1)</f>
        <v>1</v>
      </c>
      <c r="AI5714" s="77">
        <f t="shared" si="180"/>
        <v>0</v>
      </c>
      <c r="AJ5714" s="77">
        <f>IF(I5714&gt;Variables!$G$7,0,1)</f>
        <v>1</v>
      </c>
      <c r="AK5714" s="77">
        <f>IF(F5714&gt;Variables!$G$8,0,1)</f>
        <v>1</v>
      </c>
      <c r="AL5714" s="77">
        <f>IF(G5714&gt;Variables!$G$9,0,1)</f>
        <v>1</v>
      </c>
      <c r="AM5714" s="77">
        <f>IF(AND(K5714&gt;Variables!$G$10,K5714&lt;Variables!$G$11),0,1)</f>
        <v>1</v>
      </c>
      <c r="AN5714" s="77">
        <f>IF(H5714&lt;Variables!$G$13,1,0)</f>
        <v>0</v>
      </c>
      <c r="AO5714" s="77">
        <f>IF(R5714&lt;Variables!$G$12,0,1)</f>
        <v>0</v>
      </c>
      <c r="AP5714" s="78">
        <f t="shared" si="181"/>
        <v>1</v>
      </c>
      <c r="AQ5714" s="77">
        <f>IF(V5714&lt;Variables!$G$15,1,0)</f>
        <v>1</v>
      </c>
      <c r="AR5714" s="77">
        <v>0</v>
      </c>
      <c r="AS5714" s="77">
        <v>0</v>
      </c>
      <c r="AT5714" s="77">
        <v>1</v>
      </c>
      <c r="AU5714" s="77">
        <v>0</v>
      </c>
      <c r="BA5714" s="77">
        <v>-2.25</v>
      </c>
    </row>
    <row r="5715" spans="3:53" x14ac:dyDescent="0.25">
      <c r="C5715" s="77" t="s">
        <v>708</v>
      </c>
      <c r="D5715" s="77" t="s">
        <v>672</v>
      </c>
      <c r="E5715" s="77">
        <v>2.4900000000000002</v>
      </c>
      <c r="F5715" s="77">
        <v>5.1100000000000003</v>
      </c>
      <c r="G5715" s="77">
        <v>0.81</v>
      </c>
      <c r="H5715" s="77">
        <v>-99999</v>
      </c>
      <c r="I5715" s="77">
        <v>-55.088999999999999</v>
      </c>
      <c r="J5715" s="77" t="s">
        <v>75</v>
      </c>
      <c r="K5715" s="77">
        <v>71.33</v>
      </c>
      <c r="L5715" s="77">
        <v>2.467772727272727</v>
      </c>
      <c r="M5715" s="77">
        <v>0.49547807187195941</v>
      </c>
      <c r="N5715" s="77">
        <v>2.4636</v>
      </c>
      <c r="O5715" s="77">
        <v>0.66569248254586666</v>
      </c>
      <c r="P5715" s="77">
        <v>47993</v>
      </c>
      <c r="Q5715" s="77">
        <v>126189</v>
      </c>
      <c r="R5715" s="77">
        <v>0.38</v>
      </c>
      <c r="S5715" s="77">
        <v>62.594000000000008</v>
      </c>
      <c r="T5715" s="77">
        <v>5.3729999999999993</v>
      </c>
      <c r="U5715" s="77">
        <v>29.2424</v>
      </c>
      <c r="V5715" s="77">
        <v>2.5445744056068218</v>
      </c>
      <c r="AC5715" s="77">
        <v>2.5</v>
      </c>
      <c r="AD5715" s="77">
        <v>2.4710000000000001</v>
      </c>
      <c r="AH5715" s="77">
        <f>IF(AND(M5715&lt;Variables!$G$6,M5715&gt;Variables!$G$5),0,1)</f>
        <v>1</v>
      </c>
      <c r="AI5715" s="77">
        <f t="shared" si="180"/>
        <v>0</v>
      </c>
      <c r="AJ5715" s="77">
        <f>IF(I5715&gt;Variables!$G$7,0,1)</f>
        <v>1</v>
      </c>
      <c r="AK5715" s="77">
        <f>IF(F5715&gt;Variables!$G$8,0,1)</f>
        <v>1</v>
      </c>
      <c r="AL5715" s="77">
        <f>IF(G5715&gt;Variables!$G$9,0,1)</f>
        <v>1</v>
      </c>
      <c r="AM5715" s="77">
        <f>IF(AND(K5715&gt;Variables!$G$10,K5715&lt;Variables!$G$11),0,1)</f>
        <v>1</v>
      </c>
      <c r="AN5715" s="77">
        <f>IF(H5715&lt;Variables!$G$13,1,0)</f>
        <v>1</v>
      </c>
      <c r="AO5715" s="77">
        <f>IF(R5715&lt;Variables!$G$12,0,1)</f>
        <v>0</v>
      </c>
      <c r="AP5715" s="78">
        <f t="shared" si="181"/>
        <v>1</v>
      </c>
      <c r="AQ5715" s="77">
        <f>IF(V5715&lt;Variables!$G$15,1,0)</f>
        <v>1</v>
      </c>
      <c r="AR5715" s="77">
        <v>0</v>
      </c>
      <c r="AS5715" s="77">
        <v>0</v>
      </c>
      <c r="AT5715" s="77">
        <v>0</v>
      </c>
      <c r="AU5715" s="77">
        <v>0</v>
      </c>
      <c r="BA5715" s="77">
        <v>0</v>
      </c>
    </row>
    <row r="5716" spans="3:53" x14ac:dyDescent="0.25">
      <c r="C5716" s="77" t="s">
        <v>708</v>
      </c>
      <c r="D5716" s="77" t="s">
        <v>171</v>
      </c>
      <c r="E5716" s="77">
        <v>234.27</v>
      </c>
      <c r="F5716" s="77">
        <v>5.19</v>
      </c>
      <c r="G5716" s="77">
        <v>5.57</v>
      </c>
      <c r="H5716" s="77">
        <v>89600</v>
      </c>
      <c r="I5716" s="77">
        <v>423.803</v>
      </c>
      <c r="J5716" s="77" t="s">
        <v>75</v>
      </c>
      <c r="K5716" s="77">
        <v>69.19</v>
      </c>
      <c r="L5716" s="77">
        <v>232.3048</v>
      </c>
      <c r="M5716" s="77">
        <v>0.5144964718765912</v>
      </c>
      <c r="N5716" s="77">
        <v>229.8160483870968</v>
      </c>
      <c r="O5716" s="77">
        <v>1.603000155453925</v>
      </c>
      <c r="P5716" s="77">
        <v>3247000</v>
      </c>
      <c r="Q5716" s="77">
        <v>9659000</v>
      </c>
      <c r="R5716" s="77">
        <v>0.34</v>
      </c>
      <c r="S5716" s="77">
        <v>62.594000000000008</v>
      </c>
      <c r="T5716" s="77">
        <v>5.3729999999999993</v>
      </c>
      <c r="U5716" s="77">
        <v>29.2424</v>
      </c>
      <c r="V5716" s="77">
        <v>2.5239177268223481</v>
      </c>
      <c r="AC5716" s="77">
        <v>238.4</v>
      </c>
      <c r="AD5716" s="77">
        <v>232.1309</v>
      </c>
      <c r="AH5716" s="77">
        <f>IF(AND(M5716&lt;Variables!$G$6,M5716&gt;Variables!$G$5),0,1)</f>
        <v>1</v>
      </c>
      <c r="AI5716" s="77">
        <f t="shared" si="180"/>
        <v>0</v>
      </c>
      <c r="AJ5716" s="77">
        <f>IF(I5716&gt;Variables!$G$7,0,1)</f>
        <v>0</v>
      </c>
      <c r="AK5716" s="77">
        <f>IF(F5716&gt;Variables!$G$8,0,1)</f>
        <v>1</v>
      </c>
      <c r="AL5716" s="77">
        <f>IF(G5716&gt;Variables!$G$9,0,1)</f>
        <v>1</v>
      </c>
      <c r="AM5716" s="77">
        <f>IF(AND(K5716&gt;Variables!$G$10,K5716&lt;Variables!$G$11),0,1)</f>
        <v>0</v>
      </c>
      <c r="AN5716" s="77">
        <f>IF(H5716&lt;Variables!$G$13,1,0)</f>
        <v>0</v>
      </c>
      <c r="AO5716" s="77">
        <f>IF(R5716&lt;Variables!$G$12,0,1)</f>
        <v>0</v>
      </c>
      <c r="AP5716" s="78">
        <f t="shared" si="181"/>
        <v>1</v>
      </c>
      <c r="AQ5716" s="77">
        <f>IF(V5716&lt;Variables!$G$15,1,0)</f>
        <v>1</v>
      </c>
      <c r="AR5716" s="77">
        <v>1</v>
      </c>
      <c r="AS5716" s="77">
        <v>0</v>
      </c>
      <c r="AT5716" s="77">
        <v>0</v>
      </c>
      <c r="AU5716" s="77">
        <v>0</v>
      </c>
      <c r="BA5716" s="77">
        <v>1.7</v>
      </c>
    </row>
    <row r="5717" spans="3:53" x14ac:dyDescent="0.25">
      <c r="C5717" s="77" t="s">
        <v>708</v>
      </c>
      <c r="D5717" s="77" t="s">
        <v>712</v>
      </c>
      <c r="E5717" s="77">
        <v>36.76</v>
      </c>
      <c r="F5717" s="77">
        <v>5.31</v>
      </c>
      <c r="G5717" s="77">
        <v>-0.28000000000000003</v>
      </c>
      <c r="H5717" s="77">
        <v>4470</v>
      </c>
      <c r="I5717" s="77">
        <v>62.389000000000003</v>
      </c>
      <c r="J5717" s="77" t="s">
        <v>75</v>
      </c>
      <c r="K5717" s="77">
        <v>57.07</v>
      </c>
      <c r="L5717" s="77">
        <v>36.612839999999998</v>
      </c>
      <c r="M5717" s="77">
        <v>9.7943781471198532E-2</v>
      </c>
      <c r="N5717" s="77">
        <v>36.382148387096777</v>
      </c>
      <c r="O5717" s="77">
        <v>0.73264396062371062</v>
      </c>
      <c r="P5717" s="77">
        <v>860404</v>
      </c>
      <c r="Q5717" s="77">
        <v>2949000</v>
      </c>
      <c r="R5717" s="77">
        <v>0.28999999999999998</v>
      </c>
      <c r="S5717" s="77">
        <v>62.594000000000008</v>
      </c>
      <c r="T5717" s="77">
        <v>5.3729999999999993</v>
      </c>
      <c r="U5717" s="77">
        <v>29.2424</v>
      </c>
      <c r="V5717" s="77">
        <v>2.435698829880665</v>
      </c>
      <c r="AC5717" s="77">
        <v>36.840000000000003</v>
      </c>
      <c r="AD5717" s="77">
        <v>35.54</v>
      </c>
      <c r="AH5717" s="77">
        <f>IF(AND(M5717&lt;Variables!$G$6,M5717&gt;Variables!$G$5),0,1)</f>
        <v>1</v>
      </c>
      <c r="AI5717" s="77">
        <f t="shared" si="180"/>
        <v>0</v>
      </c>
      <c r="AJ5717" s="77">
        <f>IF(I5717&gt;Variables!$G$7,0,1)</f>
        <v>0</v>
      </c>
      <c r="AK5717" s="77">
        <f>IF(F5717&gt;Variables!$G$8,0,1)</f>
        <v>1</v>
      </c>
      <c r="AL5717" s="77">
        <f>IF(G5717&gt;Variables!$G$9,0,1)</f>
        <v>1</v>
      </c>
      <c r="AM5717" s="77">
        <f>IF(AND(K5717&gt;Variables!$G$10,K5717&lt;Variables!$G$11),0,1)</f>
        <v>1</v>
      </c>
      <c r="AN5717" s="77">
        <f>IF(H5717&lt;Variables!$G$13,1,0)</f>
        <v>0</v>
      </c>
      <c r="AO5717" s="77">
        <f>IF(R5717&lt;Variables!$G$12,0,1)</f>
        <v>0</v>
      </c>
      <c r="AP5717" s="78">
        <f t="shared" si="181"/>
        <v>1</v>
      </c>
      <c r="AQ5717" s="77">
        <f>IF(V5717&lt;Variables!$G$15,1,0)</f>
        <v>1</v>
      </c>
      <c r="AR5717" s="77">
        <v>0</v>
      </c>
      <c r="AS5717" s="77">
        <v>0</v>
      </c>
      <c r="AT5717" s="77">
        <v>1</v>
      </c>
      <c r="AU5717" s="77">
        <v>0</v>
      </c>
      <c r="BA5717" s="77">
        <v>-2.25</v>
      </c>
    </row>
    <row r="5718" spans="3:53" x14ac:dyDescent="0.25">
      <c r="C5718" s="77" t="s">
        <v>708</v>
      </c>
      <c r="D5718" s="77" t="s">
        <v>680</v>
      </c>
      <c r="E5718" s="77">
        <v>96.49</v>
      </c>
      <c r="F5718" s="77">
        <v>5.59</v>
      </c>
      <c r="G5718" s="77">
        <v>6.59</v>
      </c>
      <c r="H5718" s="77">
        <v>2680</v>
      </c>
      <c r="I5718" s="77">
        <v>-6.9939999999999998</v>
      </c>
      <c r="J5718" s="77" t="s">
        <v>75</v>
      </c>
      <c r="K5718" s="77">
        <v>57.85</v>
      </c>
      <c r="L5718" s="77">
        <v>96.521150000000006</v>
      </c>
      <c r="M5718" s="77">
        <v>-0.2032197088410187</v>
      </c>
      <c r="N5718" s="77">
        <v>95.35332258064517</v>
      </c>
      <c r="O5718" s="77">
        <v>1.019028381033116</v>
      </c>
      <c r="P5718" s="77">
        <v>316433</v>
      </c>
      <c r="Q5718" s="77">
        <v>947618</v>
      </c>
      <c r="R5718" s="77">
        <v>0.33</v>
      </c>
      <c r="S5718" s="77">
        <v>62.594000000000008</v>
      </c>
      <c r="T5718" s="77">
        <v>5.3729999999999993</v>
      </c>
      <c r="U5718" s="77">
        <v>29.2424</v>
      </c>
      <c r="V5718" s="77">
        <v>2.4582168658050589</v>
      </c>
      <c r="AC5718" s="77">
        <v>96.461699999999993</v>
      </c>
      <c r="AD5718" s="77">
        <v>92.6</v>
      </c>
      <c r="AH5718" s="77">
        <f>IF(AND(M5718&lt;Variables!$G$6,M5718&gt;Variables!$G$5),0,1)</f>
        <v>1</v>
      </c>
      <c r="AI5718" s="77">
        <f t="shared" si="180"/>
        <v>0</v>
      </c>
      <c r="AJ5718" s="77">
        <f>IF(I5718&gt;Variables!$G$7,0,1)</f>
        <v>1</v>
      </c>
      <c r="AK5718" s="77">
        <f>IF(F5718&gt;Variables!$G$8,0,1)</f>
        <v>1</v>
      </c>
      <c r="AL5718" s="77">
        <f>IF(G5718&gt;Variables!$G$9,0,1)</f>
        <v>1</v>
      </c>
      <c r="AM5718" s="77">
        <f>IF(AND(K5718&gt;Variables!$G$10,K5718&lt;Variables!$G$11),0,1)</f>
        <v>1</v>
      </c>
      <c r="AN5718" s="77">
        <f>IF(H5718&lt;Variables!$G$13,1,0)</f>
        <v>0</v>
      </c>
      <c r="AO5718" s="77">
        <f>IF(R5718&lt;Variables!$G$12,0,1)</f>
        <v>0</v>
      </c>
      <c r="AP5718" s="78">
        <f t="shared" si="181"/>
        <v>1</v>
      </c>
      <c r="AQ5718" s="77">
        <f>IF(V5718&lt;Variables!$G$15,1,0)</f>
        <v>1</v>
      </c>
      <c r="AR5718" s="77">
        <v>0</v>
      </c>
      <c r="AS5718" s="77">
        <v>0</v>
      </c>
      <c r="AT5718" s="77">
        <v>1</v>
      </c>
      <c r="AU5718" s="77">
        <v>0</v>
      </c>
      <c r="BA5718" s="77">
        <v>-2.25</v>
      </c>
    </row>
    <row r="5719" spans="3:53" x14ac:dyDescent="0.25">
      <c r="C5719" s="77" t="s">
        <v>708</v>
      </c>
      <c r="D5719" s="77" t="s">
        <v>713</v>
      </c>
      <c r="E5719" s="77">
        <v>34.200000000000003</v>
      </c>
      <c r="F5719" s="77">
        <v>6.15</v>
      </c>
      <c r="G5719" s="77">
        <v>1.34</v>
      </c>
      <c r="H5719" s="77">
        <v>7720</v>
      </c>
      <c r="I5719" s="77">
        <v>-6.0000000000000001E-3</v>
      </c>
      <c r="J5719" s="77" t="s">
        <v>75</v>
      </c>
      <c r="K5719" s="77">
        <v>68.63</v>
      </c>
      <c r="L5719" s="77">
        <v>33.82224999999999</v>
      </c>
      <c r="M5719" s="77">
        <v>0.52583728167112964</v>
      </c>
      <c r="N5719" s="77">
        <v>33.808461290322583</v>
      </c>
      <c r="O5719" s="77">
        <v>0.56683653252292576</v>
      </c>
      <c r="P5719" s="77">
        <v>944086</v>
      </c>
      <c r="Q5719" s="77">
        <v>2038000</v>
      </c>
      <c r="R5719" s="77">
        <v>0.46</v>
      </c>
      <c r="S5719" s="77">
        <v>62.594000000000008</v>
      </c>
      <c r="T5719" s="77">
        <v>5.3729999999999993</v>
      </c>
      <c r="U5719" s="77">
        <v>29.2424</v>
      </c>
      <c r="V5719" s="77">
        <v>2.5180431760423949</v>
      </c>
      <c r="AC5719" s="77">
        <v>34.979999999999997</v>
      </c>
      <c r="AD5719" s="77">
        <v>33.86</v>
      </c>
      <c r="AH5719" s="77">
        <f>IF(AND(M5719&lt;Variables!$G$6,M5719&gt;Variables!$G$5),0,1)</f>
        <v>1</v>
      </c>
      <c r="AI5719" s="77">
        <f t="shared" si="180"/>
        <v>0</v>
      </c>
      <c r="AJ5719" s="77">
        <f>IF(I5719&gt;Variables!$G$7,0,1)</f>
        <v>1</v>
      </c>
      <c r="AK5719" s="77">
        <f>IF(F5719&gt;Variables!$G$8,0,1)</f>
        <v>1</v>
      </c>
      <c r="AL5719" s="77">
        <f>IF(G5719&gt;Variables!$G$9,0,1)</f>
        <v>1</v>
      </c>
      <c r="AM5719" s="77">
        <f>IF(AND(K5719&gt;Variables!$G$10,K5719&lt;Variables!$G$11),0,1)</f>
        <v>0</v>
      </c>
      <c r="AN5719" s="77">
        <f>IF(H5719&lt;Variables!$G$13,1,0)</f>
        <v>0</v>
      </c>
      <c r="AO5719" s="77">
        <f>IF(R5719&lt;Variables!$G$12,0,1)</f>
        <v>0</v>
      </c>
      <c r="AP5719" s="78">
        <f t="shared" si="181"/>
        <v>1</v>
      </c>
      <c r="AQ5719" s="77">
        <f>IF(V5719&lt;Variables!$G$15,1,0)</f>
        <v>1</v>
      </c>
      <c r="AR5719" s="77">
        <v>1</v>
      </c>
      <c r="AS5719" s="77">
        <v>0</v>
      </c>
      <c r="AT5719" s="77">
        <v>0</v>
      </c>
      <c r="AU5719" s="77">
        <v>0</v>
      </c>
      <c r="BA5719" s="77">
        <v>2</v>
      </c>
    </row>
    <row r="5720" spans="3:53" x14ac:dyDescent="0.25">
      <c r="C5720" s="77" t="s">
        <v>708</v>
      </c>
      <c r="D5720" s="77" t="s">
        <v>85</v>
      </c>
      <c r="E5720" s="77">
        <v>4.7300000000000004</v>
      </c>
      <c r="F5720" s="77">
        <v>9.49</v>
      </c>
      <c r="G5720" s="77">
        <v>6.53</v>
      </c>
      <c r="H5720" s="77">
        <v>2780</v>
      </c>
      <c r="I5720" s="77">
        <v>186.637</v>
      </c>
      <c r="J5720" s="77" t="s">
        <v>75</v>
      </c>
      <c r="K5720" s="77">
        <v>77.34</v>
      </c>
      <c r="L5720" s="77">
        <v>4.6544350000000012</v>
      </c>
      <c r="M5720" s="77">
        <v>1.623505323417326</v>
      </c>
      <c r="N5720" s="77">
        <v>4.598893548387097</v>
      </c>
      <c r="O5720" s="77">
        <v>2.850825970061527</v>
      </c>
      <c r="P5720" s="77">
        <v>12409000</v>
      </c>
      <c r="Q5720" s="77">
        <v>21010000</v>
      </c>
      <c r="R5720" s="77">
        <v>0.59</v>
      </c>
      <c r="S5720" s="77">
        <v>62.594000000000008</v>
      </c>
      <c r="T5720" s="77">
        <v>5.3729999999999993</v>
      </c>
      <c r="U5720" s="77">
        <v>29.2424</v>
      </c>
      <c r="V5720" s="77">
        <v>2.47984265814519</v>
      </c>
      <c r="AC5720" s="77">
        <v>4.8600000000000003</v>
      </c>
      <c r="AD5720" s="77">
        <v>4.5199999999999996</v>
      </c>
      <c r="AH5720" s="77">
        <f>IF(AND(M5720&lt;Variables!$G$6,M5720&gt;Variables!$G$5),0,1)</f>
        <v>1</v>
      </c>
      <c r="AI5720" s="77">
        <f t="shared" si="180"/>
        <v>0</v>
      </c>
      <c r="AJ5720" s="77">
        <f>IF(I5720&gt;Variables!$G$7,0,1)</f>
        <v>0</v>
      </c>
      <c r="AK5720" s="77">
        <f>IF(F5720&gt;Variables!$G$8,0,1)</f>
        <v>0</v>
      </c>
      <c r="AL5720" s="77">
        <f>IF(G5720&gt;Variables!$G$9,0,1)</f>
        <v>1</v>
      </c>
      <c r="AM5720" s="77">
        <f>IF(AND(K5720&gt;Variables!$G$10,K5720&lt;Variables!$G$11),0,1)</f>
        <v>1</v>
      </c>
      <c r="AN5720" s="77">
        <f>IF(H5720&lt;Variables!$G$13,1,0)</f>
        <v>0</v>
      </c>
      <c r="AO5720" s="77">
        <f>IF(R5720&lt;Variables!$G$12,0,1)</f>
        <v>0</v>
      </c>
      <c r="AP5720" s="78">
        <f t="shared" si="181"/>
        <v>1</v>
      </c>
      <c r="AQ5720" s="77">
        <f>IF(V5720&lt;Variables!$G$15,1,0)</f>
        <v>1</v>
      </c>
      <c r="AR5720" s="77">
        <v>1</v>
      </c>
      <c r="AS5720" s="77">
        <v>0</v>
      </c>
      <c r="AT5720" s="77">
        <v>0</v>
      </c>
      <c r="AU5720" s="77">
        <v>0</v>
      </c>
      <c r="BA5720" s="77">
        <v>1.33</v>
      </c>
    </row>
    <row r="5721" spans="3:53" x14ac:dyDescent="0.25">
      <c r="C5721" s="77" t="s">
        <v>708</v>
      </c>
      <c r="D5721" s="77" t="s">
        <v>714</v>
      </c>
      <c r="E5721" s="77">
        <v>39.89</v>
      </c>
      <c r="F5721" s="77">
        <v>10.28</v>
      </c>
      <c r="G5721" s="77">
        <v>5.01</v>
      </c>
      <c r="H5721" s="77">
        <v>3140</v>
      </c>
      <c r="I5721" s="77">
        <v>-36.853999999999999</v>
      </c>
      <c r="J5721" s="77" t="s">
        <v>75</v>
      </c>
      <c r="K5721" s="77">
        <v>59.27</v>
      </c>
      <c r="L5721" s="77">
        <v>39.741255000000002</v>
      </c>
      <c r="M5721" s="77">
        <v>0.41202775302390088</v>
      </c>
      <c r="N5721" s="77">
        <v>39.606783870967739</v>
      </c>
      <c r="O5721" s="77">
        <v>0.75294204650344854</v>
      </c>
      <c r="P5721" s="77">
        <v>4524000</v>
      </c>
      <c r="Q5721" s="77">
        <v>19195000</v>
      </c>
      <c r="R5721" s="77">
        <v>0.24</v>
      </c>
      <c r="S5721" s="77">
        <v>62.594000000000008</v>
      </c>
      <c r="T5721" s="77">
        <v>5.3729999999999993</v>
      </c>
      <c r="U5721" s="77">
        <v>29.2424</v>
      </c>
      <c r="V5721" s="77">
        <v>2.441293770304084</v>
      </c>
      <c r="AC5721" s="77">
        <v>40.099899999999998</v>
      </c>
      <c r="AD5721" s="77">
        <v>37.125500000000002</v>
      </c>
      <c r="AH5721" s="77">
        <f>IF(AND(M5721&lt;Variables!$G$6,M5721&gt;Variables!$G$5),0,1)</f>
        <v>1</v>
      </c>
      <c r="AI5721" s="77">
        <f t="shared" si="180"/>
        <v>0</v>
      </c>
      <c r="AJ5721" s="77">
        <f>IF(I5721&gt;Variables!$G$7,0,1)</f>
        <v>1</v>
      </c>
      <c r="AK5721" s="77">
        <f>IF(F5721&gt;Variables!$G$8,0,1)</f>
        <v>0</v>
      </c>
      <c r="AL5721" s="77">
        <f>IF(G5721&gt;Variables!$G$9,0,1)</f>
        <v>1</v>
      </c>
      <c r="AM5721" s="77">
        <f>IF(AND(K5721&gt;Variables!$G$10,K5721&lt;Variables!$G$11),0,1)</f>
        <v>1</v>
      </c>
      <c r="AN5721" s="77">
        <f>IF(H5721&lt;Variables!$G$13,1,0)</f>
        <v>0</v>
      </c>
      <c r="AO5721" s="77">
        <f>IF(R5721&lt;Variables!$G$12,0,1)</f>
        <v>0</v>
      </c>
      <c r="AP5721" s="78">
        <f t="shared" si="181"/>
        <v>1</v>
      </c>
      <c r="AQ5721" s="77">
        <f>IF(V5721&lt;Variables!$G$15,1,0)</f>
        <v>1</v>
      </c>
      <c r="AR5721" s="77">
        <v>0</v>
      </c>
      <c r="AS5721" s="77">
        <v>0</v>
      </c>
      <c r="AT5721" s="77">
        <v>1</v>
      </c>
      <c r="AU5721" s="77">
        <v>0</v>
      </c>
      <c r="BA5721" s="77">
        <v>-2.25</v>
      </c>
    </row>
    <row r="5722" spans="3:53" x14ac:dyDescent="0.25">
      <c r="C5722" s="77" t="s">
        <v>708</v>
      </c>
      <c r="D5722" s="77" t="s">
        <v>715</v>
      </c>
      <c r="E5722" s="77">
        <v>33.5</v>
      </c>
      <c r="F5722" s="77">
        <v>11.33</v>
      </c>
      <c r="G5722" s="77">
        <v>5.2</v>
      </c>
      <c r="H5722" s="77">
        <v>3140</v>
      </c>
      <c r="I5722" s="77">
        <v>-44.201000000000001</v>
      </c>
      <c r="J5722" s="77" t="s">
        <v>75</v>
      </c>
      <c r="K5722" s="77">
        <v>66.430000000000007</v>
      </c>
      <c r="L5722" s="77">
        <v>33.335655000000003</v>
      </c>
      <c r="M5722" s="77">
        <v>0.67298812637699656</v>
      </c>
      <c r="N5722" s="77">
        <v>33.184690322580643</v>
      </c>
      <c r="O5722" s="77">
        <v>1.130972366386612</v>
      </c>
      <c r="P5722" s="77">
        <v>4733000</v>
      </c>
      <c r="Q5722" s="77">
        <v>19248000</v>
      </c>
      <c r="R5722" s="77">
        <v>0.25</v>
      </c>
      <c r="S5722" s="77">
        <v>62.594000000000008</v>
      </c>
      <c r="T5722" s="77">
        <v>5.3729999999999993</v>
      </c>
      <c r="U5722" s="77">
        <v>29.2424</v>
      </c>
      <c r="V5722" s="77">
        <v>2.4877839297957101</v>
      </c>
      <c r="AC5722" s="77">
        <v>33.68</v>
      </c>
      <c r="AD5722" s="77">
        <v>31.3</v>
      </c>
      <c r="AH5722" s="77">
        <f>IF(AND(M5722&lt;Variables!$G$6,M5722&gt;Variables!$G$5),0,1)</f>
        <v>1</v>
      </c>
      <c r="AI5722" s="77">
        <f t="shared" si="180"/>
        <v>0</v>
      </c>
      <c r="AJ5722" s="77">
        <f>IF(I5722&gt;Variables!$G$7,0,1)</f>
        <v>1</v>
      </c>
      <c r="AK5722" s="77">
        <f>IF(F5722&gt;Variables!$G$8,0,1)</f>
        <v>0</v>
      </c>
      <c r="AL5722" s="77">
        <f>IF(G5722&gt;Variables!$G$9,0,1)</f>
        <v>1</v>
      </c>
      <c r="AM5722" s="77">
        <f>IF(AND(K5722&gt;Variables!$G$10,K5722&lt;Variables!$G$11),0,1)</f>
        <v>0</v>
      </c>
      <c r="AN5722" s="77">
        <f>IF(H5722&lt;Variables!$G$13,1,0)</f>
        <v>0</v>
      </c>
      <c r="AO5722" s="77">
        <f>IF(R5722&lt;Variables!$G$12,0,1)</f>
        <v>0</v>
      </c>
      <c r="AP5722" s="78">
        <f t="shared" si="181"/>
        <v>1</v>
      </c>
      <c r="AQ5722" s="77">
        <f>IF(V5722&lt;Variables!$G$15,1,0)</f>
        <v>1</v>
      </c>
      <c r="AR5722" s="77">
        <v>0</v>
      </c>
      <c r="AS5722" s="77">
        <v>0</v>
      </c>
      <c r="AT5722" s="77">
        <v>1</v>
      </c>
      <c r="AU5722" s="77">
        <v>0</v>
      </c>
      <c r="BA5722" s="77">
        <v>-2.25</v>
      </c>
    </row>
    <row r="5723" spans="3:53" x14ac:dyDescent="0.25">
      <c r="C5723" s="77" t="s">
        <v>708</v>
      </c>
      <c r="D5723" s="77" t="s">
        <v>551</v>
      </c>
      <c r="E5723" s="77">
        <v>8.73</v>
      </c>
      <c r="F5723" s="77">
        <v>12.4</v>
      </c>
      <c r="G5723" s="77">
        <v>-9.2200000000000006</v>
      </c>
      <c r="H5723" s="77">
        <v>75.75</v>
      </c>
      <c r="I5723" s="77">
        <v>43.804000000000002</v>
      </c>
      <c r="J5723" s="77" t="s">
        <v>75</v>
      </c>
      <c r="K5723" s="77">
        <v>52.97</v>
      </c>
      <c r="L5723" s="77">
        <v>8.5526199999999992</v>
      </c>
      <c r="M5723" s="77">
        <v>-0.96601976938059442</v>
      </c>
      <c r="N5723" s="77">
        <v>8.7337129032258058</v>
      </c>
      <c r="O5723" s="77">
        <v>-3.019482162373377</v>
      </c>
      <c r="P5723" s="77">
        <v>44030000</v>
      </c>
      <c r="Q5723" s="77">
        <v>23680000</v>
      </c>
      <c r="R5723" s="77">
        <v>1.86</v>
      </c>
      <c r="S5723" s="77">
        <v>62.594000000000008</v>
      </c>
      <c r="T5723" s="77">
        <v>5.3729999999999993</v>
      </c>
      <c r="U5723" s="77">
        <v>29.2424</v>
      </c>
      <c r="V5723" s="77">
        <v>2.4311716133329901</v>
      </c>
      <c r="AC5723" s="77">
        <v>18.82</v>
      </c>
      <c r="AD5723" s="77">
        <v>8.33</v>
      </c>
      <c r="AH5723" s="77">
        <f>IF(AND(M5723&lt;Variables!$G$6,M5723&gt;Variables!$G$5),0,1)</f>
        <v>1</v>
      </c>
      <c r="AI5723" s="77">
        <f t="shared" si="180"/>
        <v>1</v>
      </c>
      <c r="AJ5723" s="77">
        <f>IF(I5723&gt;Variables!$G$7,0,1)</f>
        <v>1</v>
      </c>
      <c r="AK5723" s="77">
        <f>IF(F5723&gt;Variables!$G$8,0,1)</f>
        <v>0</v>
      </c>
      <c r="AL5723" s="77">
        <f>IF(G5723&gt;Variables!$G$9,0,1)</f>
        <v>1</v>
      </c>
      <c r="AM5723" s="77">
        <f>IF(AND(K5723&gt;Variables!$G$10,K5723&lt;Variables!$G$11),0,1)</f>
        <v>1</v>
      </c>
      <c r="AN5723" s="77">
        <f>IF(H5723&lt;Variables!$G$13,1,0)</f>
        <v>1</v>
      </c>
      <c r="AO5723" s="77">
        <f>IF(R5723&lt;Variables!$G$12,0,1)</f>
        <v>0</v>
      </c>
      <c r="AP5723" s="78">
        <f t="shared" si="181"/>
        <v>1</v>
      </c>
      <c r="AQ5723" s="77">
        <f>IF(V5723&lt;Variables!$G$15,1,0)</f>
        <v>1</v>
      </c>
      <c r="AR5723" s="77">
        <v>0</v>
      </c>
      <c r="AS5723" s="77">
        <v>0</v>
      </c>
      <c r="AT5723" s="77">
        <v>1</v>
      </c>
      <c r="AU5723" s="77">
        <v>0</v>
      </c>
      <c r="BA5723" s="77">
        <v>-2.25</v>
      </c>
    </row>
    <row r="5724" spans="3:53" x14ac:dyDescent="0.25">
      <c r="C5724" s="77" t="s">
        <v>708</v>
      </c>
      <c r="D5724" s="77" t="s">
        <v>716</v>
      </c>
      <c r="E5724" s="77">
        <v>1.5</v>
      </c>
      <c r="F5724" s="77">
        <v>12.91</v>
      </c>
      <c r="G5724" s="77">
        <v>-6.09</v>
      </c>
      <c r="H5724" s="77">
        <v>86.71</v>
      </c>
      <c r="I5724" s="77">
        <v>0.67300000000000004</v>
      </c>
      <c r="J5724" s="77" t="s">
        <v>75</v>
      </c>
      <c r="K5724" s="77">
        <v>45.66</v>
      </c>
      <c r="L5724" s="77">
        <v>1.5366200000000001</v>
      </c>
      <c r="M5724" s="77">
        <v>-2.7085421249235191</v>
      </c>
      <c r="N5724" s="77">
        <v>1.549954838709678</v>
      </c>
      <c r="O5724" s="77">
        <v>-3.545576770186853</v>
      </c>
      <c r="P5724" s="77">
        <v>9770000</v>
      </c>
      <c r="Q5724" s="77">
        <v>1260000</v>
      </c>
      <c r="R5724" s="77">
        <v>7.75</v>
      </c>
      <c r="S5724" s="77">
        <v>62.594000000000008</v>
      </c>
      <c r="T5724" s="77">
        <v>5.3729999999999993</v>
      </c>
      <c r="U5724" s="77">
        <v>29.2424</v>
      </c>
      <c r="V5724" s="77">
        <v>2.3585110449375901</v>
      </c>
      <c r="AC5724" s="77">
        <v>1.55</v>
      </c>
      <c r="AD5724" s="77">
        <v>1.37</v>
      </c>
      <c r="AH5724" s="77">
        <f>IF(AND(M5724&lt;Variables!$G$6,M5724&gt;Variables!$G$5),0,1)</f>
        <v>0</v>
      </c>
      <c r="AI5724" s="77">
        <f t="shared" si="180"/>
        <v>1</v>
      </c>
      <c r="AJ5724" s="77">
        <f>IF(I5724&gt;Variables!$G$7,0,1)</f>
        <v>1</v>
      </c>
      <c r="AK5724" s="77">
        <f>IF(F5724&gt;Variables!$G$8,0,1)</f>
        <v>0</v>
      </c>
      <c r="AL5724" s="77">
        <f>IF(G5724&gt;Variables!$G$9,0,1)</f>
        <v>1</v>
      </c>
      <c r="AM5724" s="77">
        <f>IF(AND(K5724&gt;Variables!$G$10,K5724&lt;Variables!$G$11),0,1)</f>
        <v>1</v>
      </c>
      <c r="AN5724" s="77">
        <f>IF(H5724&lt;Variables!$G$13,1,0)</f>
        <v>1</v>
      </c>
      <c r="AO5724" s="77">
        <f>IF(R5724&lt;Variables!$G$12,0,1)</f>
        <v>1</v>
      </c>
      <c r="AP5724" s="78">
        <f t="shared" si="181"/>
        <v>1</v>
      </c>
      <c r="AQ5724" s="77">
        <f>IF(V5724&lt;Variables!$G$15,1,0)</f>
        <v>1</v>
      </c>
      <c r="AR5724" s="77">
        <v>1</v>
      </c>
      <c r="AS5724" s="77">
        <v>0</v>
      </c>
      <c r="AT5724" s="77">
        <v>0</v>
      </c>
      <c r="AU5724" s="77">
        <v>0</v>
      </c>
      <c r="BA5724" s="77">
        <v>2</v>
      </c>
    </row>
    <row r="5725" spans="3:53" x14ac:dyDescent="0.25">
      <c r="C5725" s="77" t="s">
        <v>708</v>
      </c>
      <c r="D5725" s="77" t="s">
        <v>436</v>
      </c>
      <c r="E5725" s="77">
        <v>8.32</v>
      </c>
      <c r="F5725" s="77">
        <v>52.97</v>
      </c>
      <c r="G5725" s="77">
        <v>11.29</v>
      </c>
      <c r="H5725" s="77">
        <v>60.08</v>
      </c>
      <c r="I5725" s="77">
        <v>7.8810000000000002</v>
      </c>
      <c r="J5725" s="77" t="s">
        <v>75</v>
      </c>
      <c r="K5725" s="77">
        <v>62.5</v>
      </c>
      <c r="L5725" s="77">
        <v>8.4515062500000013</v>
      </c>
      <c r="M5725" s="77">
        <v>0.33714404458967412</v>
      </c>
      <c r="N5725" s="77">
        <v>7.9721259259259263</v>
      </c>
      <c r="O5725" s="77">
        <v>6.3706228274998917</v>
      </c>
      <c r="P5725" s="77">
        <v>22350000</v>
      </c>
      <c r="Q5725" s="77">
        <v>3180000</v>
      </c>
      <c r="R5725" s="77">
        <v>7.03</v>
      </c>
      <c r="S5725" s="77">
        <v>62.594000000000008</v>
      </c>
      <c r="T5725" s="77">
        <v>5.3729999999999993</v>
      </c>
      <c r="U5725" s="77">
        <v>29.2424</v>
      </c>
      <c r="V5725" s="77">
        <v>2.4755633548309821</v>
      </c>
      <c r="AC5725" s="77">
        <v>8.83</v>
      </c>
      <c r="AD5725" s="77">
        <v>6.75</v>
      </c>
      <c r="AH5725" s="77">
        <f>IF(AND(M5725&lt;Variables!$G$6,M5725&gt;Variables!$G$5),0,1)</f>
        <v>1</v>
      </c>
      <c r="AI5725" s="77">
        <f t="shared" si="180"/>
        <v>0</v>
      </c>
      <c r="AJ5725" s="77">
        <f>IF(I5725&gt;Variables!$G$7,0,1)</f>
        <v>1</v>
      </c>
      <c r="AK5725" s="77">
        <f>IF(F5725&gt;Variables!$G$8,0,1)</f>
        <v>0</v>
      </c>
      <c r="AL5725" s="77">
        <f>IF(G5725&gt;Variables!$G$9,0,1)</f>
        <v>0</v>
      </c>
      <c r="AM5725" s="77">
        <f>IF(AND(K5725&gt;Variables!$G$10,K5725&lt;Variables!$G$11),0,1)</f>
        <v>0</v>
      </c>
      <c r="AN5725" s="77">
        <f>IF(H5725&lt;Variables!$G$13,1,0)</f>
        <v>1</v>
      </c>
      <c r="AO5725" s="77">
        <f>IF(R5725&lt;Variables!$G$12,0,1)</f>
        <v>1</v>
      </c>
      <c r="AP5725" s="78">
        <f t="shared" si="181"/>
        <v>1</v>
      </c>
      <c r="AQ5725" s="77">
        <f>IF(V5725&lt;Variables!$G$15,1,0)</f>
        <v>1</v>
      </c>
      <c r="AR5725" s="77">
        <v>1</v>
      </c>
      <c r="AS5725" s="77">
        <v>0</v>
      </c>
      <c r="AT5725" s="77">
        <v>0</v>
      </c>
      <c r="AU5725" s="77">
        <v>0</v>
      </c>
      <c r="BA5725" s="77">
        <v>2</v>
      </c>
    </row>
    <row r="5726" spans="3:53" x14ac:dyDescent="0.25">
      <c r="C5726" s="77" t="s">
        <v>708</v>
      </c>
      <c r="D5726" s="77" t="s">
        <v>717</v>
      </c>
      <c r="E5726" s="77">
        <v>4.01</v>
      </c>
      <c r="F5726" s="77">
        <v>63.36</v>
      </c>
      <c r="G5726" s="77">
        <v>-3.38</v>
      </c>
      <c r="H5726" s="77">
        <v>34.64</v>
      </c>
      <c r="I5726" s="77">
        <v>-13.64</v>
      </c>
      <c r="J5726" s="77" t="s">
        <v>75</v>
      </c>
      <c r="K5726" s="77">
        <v>56.68</v>
      </c>
      <c r="L5726" s="77">
        <v>4.0652150000000002</v>
      </c>
      <c r="M5726" s="77">
        <v>-1.124540768446451</v>
      </c>
      <c r="N5726" s="77">
        <v>4.1079096774193546</v>
      </c>
      <c r="O5726" s="77">
        <v>-2.152181629146602</v>
      </c>
      <c r="P5726" s="77">
        <v>21880000</v>
      </c>
      <c r="Q5726" s="77">
        <v>392060</v>
      </c>
      <c r="R5726" s="77">
        <v>55.81</v>
      </c>
      <c r="S5726" s="77">
        <v>62.594000000000008</v>
      </c>
      <c r="T5726" s="77">
        <v>5.3729999999999993</v>
      </c>
      <c r="U5726" s="77">
        <v>29.2424</v>
      </c>
      <c r="V5726" s="77">
        <v>2.4871373205579541</v>
      </c>
      <c r="AC5726" s="77">
        <v>8.1999999999999993</v>
      </c>
      <c r="AD5726" s="77">
        <v>3.97</v>
      </c>
      <c r="AH5726" s="77">
        <f>IF(AND(M5726&lt;Variables!$G$6,M5726&gt;Variables!$G$5),0,1)</f>
        <v>0</v>
      </c>
      <c r="AI5726" s="77">
        <f t="shared" si="180"/>
        <v>1</v>
      </c>
      <c r="AJ5726" s="77">
        <f>IF(I5726&gt;Variables!$G$7,0,1)</f>
        <v>1</v>
      </c>
      <c r="AK5726" s="77">
        <f>IF(F5726&gt;Variables!$G$8,0,1)</f>
        <v>0</v>
      </c>
      <c r="AL5726" s="77">
        <f>IF(G5726&gt;Variables!$G$9,0,1)</f>
        <v>1</v>
      </c>
      <c r="AM5726" s="77">
        <f>IF(AND(K5726&gt;Variables!$G$10,K5726&lt;Variables!$G$11),0,1)</f>
        <v>1</v>
      </c>
      <c r="AN5726" s="77">
        <f>IF(H5726&lt;Variables!$G$13,1,0)</f>
        <v>1</v>
      </c>
      <c r="AO5726" s="77">
        <f>IF(R5726&lt;Variables!$G$12,0,1)</f>
        <v>1</v>
      </c>
      <c r="AP5726" s="78">
        <f t="shared" si="181"/>
        <v>1</v>
      </c>
      <c r="AQ5726" s="77">
        <f>IF(V5726&lt;Variables!$G$15,1,0)</f>
        <v>1</v>
      </c>
      <c r="AR5726" s="77">
        <v>1</v>
      </c>
      <c r="AS5726" s="77">
        <v>0</v>
      </c>
      <c r="AT5726" s="77">
        <v>0</v>
      </c>
      <c r="AU5726" s="77">
        <v>0</v>
      </c>
      <c r="BA5726" s="77">
        <v>2</v>
      </c>
    </row>
    <row r="5727" spans="3:53" x14ac:dyDescent="0.25">
      <c r="C5727" s="77" t="s">
        <v>708</v>
      </c>
      <c r="D5727" s="77" t="s">
        <v>718</v>
      </c>
      <c r="E5727" s="77">
        <v>23.47</v>
      </c>
      <c r="F5727" s="77">
        <v>84.69</v>
      </c>
      <c r="G5727" s="77">
        <v>16.72</v>
      </c>
      <c r="H5727" s="77">
        <v>1570</v>
      </c>
      <c r="I5727" s="77">
        <v>-0.13400000000000001</v>
      </c>
      <c r="J5727" s="77" t="s">
        <v>74</v>
      </c>
      <c r="K5727" s="77">
        <v>61.48</v>
      </c>
      <c r="L5727" s="77">
        <v>23.648935000000002</v>
      </c>
      <c r="M5727" s="77">
        <v>-0.50291905322586605</v>
      </c>
      <c r="N5727" s="77">
        <v>22.940390322580651</v>
      </c>
      <c r="O5727" s="77">
        <v>2.5701815406296138</v>
      </c>
      <c r="P5727" s="77">
        <v>21747000</v>
      </c>
      <c r="Q5727" s="77">
        <v>302659</v>
      </c>
      <c r="R5727" s="77">
        <v>71.849999999999994</v>
      </c>
      <c r="S5727" s="77">
        <v>62.594000000000008</v>
      </c>
      <c r="T5727" s="77">
        <v>5.3729999999999993</v>
      </c>
      <c r="U5727" s="77">
        <v>29.2424</v>
      </c>
      <c r="V5727" s="77">
        <v>2.5156825943750949</v>
      </c>
      <c r="AC5727" s="77">
        <v>31.09</v>
      </c>
      <c r="AD5727" s="77">
        <v>23</v>
      </c>
      <c r="AH5727" s="77">
        <f>IF(AND(M5727&lt;Variables!$G$6,M5727&gt;Variables!$G$5),0,1)</f>
        <v>1</v>
      </c>
      <c r="AI5727" s="77">
        <f t="shared" si="180"/>
        <v>0</v>
      </c>
      <c r="AJ5727" s="77">
        <f>IF(I5727&gt;Variables!$G$7,0,1)</f>
        <v>1</v>
      </c>
      <c r="AK5727" s="77">
        <f>IF(F5727&gt;Variables!$G$8,0,1)</f>
        <v>0</v>
      </c>
      <c r="AL5727" s="77">
        <f>IF(G5727&gt;Variables!$G$9,0,1)</f>
        <v>0</v>
      </c>
      <c r="AM5727" s="77">
        <f>IF(AND(K5727&gt;Variables!$G$10,K5727&lt;Variables!$G$11),0,1)</f>
        <v>1</v>
      </c>
      <c r="AN5727" s="77">
        <f>IF(H5727&lt;Variables!$G$13,1,0)</f>
        <v>0</v>
      </c>
      <c r="AO5727" s="77">
        <f>IF(R5727&lt;Variables!$G$12,0,1)</f>
        <v>1</v>
      </c>
      <c r="AP5727" s="78">
        <f t="shared" si="181"/>
        <v>0</v>
      </c>
      <c r="AQ5727" s="77">
        <f>IF(V5727&lt;Variables!$G$15,1,0)</f>
        <v>1</v>
      </c>
      <c r="AR5727" s="77">
        <v>1</v>
      </c>
      <c r="AS5727" s="77">
        <v>0</v>
      </c>
      <c r="AT5727" s="77">
        <v>0</v>
      </c>
      <c r="AU5727" s="77">
        <v>0</v>
      </c>
      <c r="BA5727" s="77">
        <v>2</v>
      </c>
    </row>
    <row r="5728" spans="3:53" x14ac:dyDescent="0.25">
      <c r="C5728" s="77" t="s">
        <v>708</v>
      </c>
      <c r="D5728" s="77" t="s">
        <v>719</v>
      </c>
      <c r="E5728" s="77">
        <v>2.27</v>
      </c>
      <c r="F5728" s="77">
        <v>65.31</v>
      </c>
      <c r="G5728" s="77">
        <v>2.7</v>
      </c>
      <c r="H5728" s="77">
        <v>82.6</v>
      </c>
      <c r="I5728" s="77">
        <v>-53.396000000000001</v>
      </c>
      <c r="J5728" s="77" t="s">
        <v>74</v>
      </c>
      <c r="K5728" s="77">
        <v>49.04</v>
      </c>
      <c r="L5728" s="77">
        <v>2.4157500000000001</v>
      </c>
      <c r="M5728" s="77">
        <v>-5.6193728655697086</v>
      </c>
      <c r="N5728" s="77">
        <v>2.3903129032258059</v>
      </c>
      <c r="O5728" s="77">
        <v>-4.6149984412892406</v>
      </c>
      <c r="P5728" s="77">
        <v>77610000</v>
      </c>
      <c r="Q5728" s="77">
        <v>4600000</v>
      </c>
      <c r="R5728" s="77">
        <v>16.87</v>
      </c>
      <c r="S5728" s="77">
        <v>62.594000000000008</v>
      </c>
      <c r="T5728" s="77">
        <v>5.3729999999999993</v>
      </c>
      <c r="U5728" s="77">
        <v>29.2424</v>
      </c>
      <c r="V5728" s="77">
        <v>2.4875784956224778</v>
      </c>
      <c r="AC5728" s="77">
        <v>2.37</v>
      </c>
      <c r="AD5728" s="77">
        <v>1.88</v>
      </c>
      <c r="AH5728" s="77">
        <f>IF(AND(M5728&lt;Variables!$G$6,M5728&gt;Variables!$G$5),0,1)</f>
        <v>0</v>
      </c>
      <c r="AI5728" s="77">
        <f t="shared" si="180"/>
        <v>0</v>
      </c>
      <c r="AJ5728" s="77">
        <f>IF(I5728&gt;Variables!$G$7,0,1)</f>
        <v>1</v>
      </c>
      <c r="AK5728" s="77">
        <f>IF(F5728&gt;Variables!$G$8,0,1)</f>
        <v>0</v>
      </c>
      <c r="AL5728" s="77">
        <f>IF(G5728&gt;Variables!$G$9,0,1)</f>
        <v>1</v>
      </c>
      <c r="AM5728" s="77">
        <f>IF(AND(K5728&gt;Variables!$G$10,K5728&lt;Variables!$G$11),0,1)</f>
        <v>1</v>
      </c>
      <c r="AN5728" s="77">
        <f>IF(H5728&lt;Variables!$G$13,1,0)</f>
        <v>1</v>
      </c>
      <c r="AO5728" s="77">
        <f>IF(R5728&lt;Variables!$G$12,0,1)</f>
        <v>1</v>
      </c>
      <c r="AP5728" s="78">
        <f t="shared" si="181"/>
        <v>0</v>
      </c>
      <c r="AQ5728" s="77">
        <f>IF(V5728&lt;Variables!$G$15,1,0)</f>
        <v>1</v>
      </c>
      <c r="AR5728" s="77">
        <v>0</v>
      </c>
      <c r="AS5728" s="77">
        <v>0</v>
      </c>
      <c r="AT5728" s="77">
        <v>1</v>
      </c>
      <c r="AU5728" s="77">
        <v>0</v>
      </c>
      <c r="BA5728" s="77">
        <v>-2.25</v>
      </c>
    </row>
    <row r="5729" spans="3:53" x14ac:dyDescent="0.25">
      <c r="C5729" s="77" t="s">
        <v>708</v>
      </c>
      <c r="D5729" s="77" t="s">
        <v>456</v>
      </c>
      <c r="E5729" s="77">
        <v>60.63</v>
      </c>
      <c r="F5729" s="77">
        <v>5.83</v>
      </c>
      <c r="G5729" s="77">
        <v>5.63</v>
      </c>
      <c r="H5729" s="77">
        <v>7420</v>
      </c>
      <c r="I5729" s="77">
        <v>9.1980000000000004</v>
      </c>
      <c r="J5729" s="77" t="s">
        <v>75</v>
      </c>
      <c r="K5729" s="77">
        <v>77.39</v>
      </c>
      <c r="L5729" s="77">
        <v>59.547004999999999</v>
      </c>
      <c r="M5729" s="77">
        <v>1.6113236929380479</v>
      </c>
      <c r="N5729" s="77">
        <v>58.936774193548388</v>
      </c>
      <c r="O5729" s="77">
        <v>2.663406384096672</v>
      </c>
      <c r="P5729" s="77">
        <v>343468</v>
      </c>
      <c r="Q5729" s="77">
        <v>1545000</v>
      </c>
      <c r="R5729" s="77">
        <v>0.22</v>
      </c>
      <c r="S5729" s="77">
        <v>62.594000000000008</v>
      </c>
      <c r="T5729" s="77">
        <v>5.3729999999999993</v>
      </c>
      <c r="U5729" s="77">
        <v>29.2424</v>
      </c>
      <c r="V5729" s="77">
        <v>2.4814065416012432</v>
      </c>
      <c r="AC5729" s="77">
        <v>61.21</v>
      </c>
      <c r="AD5729" s="77">
        <v>59.030099999999997</v>
      </c>
      <c r="AH5729" s="77">
        <f>IF(AND(M5729&lt;Variables!$G$6,M5729&gt;Variables!$G$5),0,1)</f>
        <v>1</v>
      </c>
      <c r="AI5729" s="77">
        <f t="shared" si="180"/>
        <v>0</v>
      </c>
      <c r="AJ5729" s="77">
        <f>IF(I5729&gt;Variables!$G$7,0,1)</f>
        <v>1</v>
      </c>
      <c r="AK5729" s="77">
        <f>IF(F5729&gt;Variables!$G$8,0,1)</f>
        <v>1</v>
      </c>
      <c r="AL5729" s="77">
        <f>IF(G5729&gt;Variables!$G$9,0,1)</f>
        <v>1</v>
      </c>
      <c r="AM5729" s="77">
        <f>IF(AND(K5729&gt;Variables!$G$10,K5729&lt;Variables!$G$11),0,1)</f>
        <v>1</v>
      </c>
      <c r="AN5729" s="77">
        <f>IF(H5729&lt;Variables!$G$13,1,0)</f>
        <v>0</v>
      </c>
      <c r="AO5729" s="77">
        <f>IF(R5729&lt;Variables!$G$12,0,1)</f>
        <v>0</v>
      </c>
      <c r="AP5729" s="78">
        <f t="shared" si="181"/>
        <v>1</v>
      </c>
      <c r="AQ5729" s="77">
        <f>IF(V5729&lt;Variables!$G$15,1,0)</f>
        <v>1</v>
      </c>
      <c r="AR5729" s="77">
        <v>0</v>
      </c>
      <c r="AS5729" s="77">
        <v>0</v>
      </c>
      <c r="AT5729" s="77">
        <v>0</v>
      </c>
      <c r="AU5729" s="77">
        <v>1</v>
      </c>
      <c r="BA5729" s="77">
        <v>-0.57999999999999996</v>
      </c>
    </row>
    <row r="5730" spans="3:53" x14ac:dyDescent="0.25">
      <c r="C5730" s="77" t="s">
        <v>708</v>
      </c>
      <c r="D5730" s="77" t="s">
        <v>705</v>
      </c>
      <c r="E5730" s="77">
        <v>692.99</v>
      </c>
      <c r="F5730" s="77">
        <v>10.78</v>
      </c>
      <c r="G5730" s="77">
        <v>6.1</v>
      </c>
      <c r="H5730" s="77">
        <v>6440</v>
      </c>
      <c r="I5730" s="77">
        <v>-22.994</v>
      </c>
      <c r="J5730" s="77" t="s">
        <v>74</v>
      </c>
      <c r="K5730" s="77">
        <v>72.31</v>
      </c>
      <c r="L5730" s="77">
        <v>680.66786999999999</v>
      </c>
      <c r="M5730" s="77">
        <v>1.3225436952092311</v>
      </c>
      <c r="N5730" s="77">
        <v>674.60185161290326</v>
      </c>
      <c r="O5730" s="77">
        <v>2.2336357884388121</v>
      </c>
      <c r="P5730" s="77">
        <v>456682</v>
      </c>
      <c r="Q5730" s="77">
        <v>763734</v>
      </c>
      <c r="R5730" s="77">
        <v>0.6</v>
      </c>
      <c r="S5730" s="77">
        <v>62.594000000000008</v>
      </c>
      <c r="T5730" s="77">
        <v>5.3729999999999993</v>
      </c>
      <c r="U5730" s="77">
        <v>29.2424</v>
      </c>
      <c r="V5730" s="77">
        <v>2.4785322807862991</v>
      </c>
      <c r="AC5730" s="77">
        <v>692.99</v>
      </c>
      <c r="AD5730" s="77">
        <v>650.67049999999995</v>
      </c>
      <c r="AH5730" s="77">
        <f>IF(AND(M5730&lt;Variables!$G$6,M5730&gt;Variables!$G$5),0,1)</f>
        <v>1</v>
      </c>
      <c r="AI5730" s="77">
        <f t="shared" si="180"/>
        <v>0</v>
      </c>
      <c r="AJ5730" s="77">
        <f>IF(I5730&gt;Variables!$G$7,0,1)</f>
        <v>1</v>
      </c>
      <c r="AK5730" s="77">
        <f>IF(F5730&gt;Variables!$G$8,0,1)</f>
        <v>0</v>
      </c>
      <c r="AL5730" s="77">
        <f>IF(G5730&gt;Variables!$G$9,0,1)</f>
        <v>1</v>
      </c>
      <c r="AM5730" s="77">
        <f>IF(AND(K5730&gt;Variables!$G$10,K5730&lt;Variables!$G$11),0,1)</f>
        <v>1</v>
      </c>
      <c r="AN5730" s="77">
        <f>IF(H5730&lt;Variables!$G$13,1,0)</f>
        <v>0</v>
      </c>
      <c r="AO5730" s="77">
        <f>IF(R5730&lt;Variables!$G$12,0,1)</f>
        <v>0</v>
      </c>
      <c r="AP5730" s="78">
        <f t="shared" si="181"/>
        <v>0</v>
      </c>
      <c r="AQ5730" s="77">
        <f>IF(V5730&lt;Variables!$G$15,1,0)</f>
        <v>1</v>
      </c>
      <c r="AR5730" s="77">
        <v>0</v>
      </c>
      <c r="AS5730" s="77">
        <v>0</v>
      </c>
      <c r="AT5730" s="77">
        <v>1</v>
      </c>
      <c r="AU5730" s="77">
        <v>0</v>
      </c>
      <c r="BA5730" s="77">
        <v>-2.25</v>
      </c>
    </row>
    <row r="5731" spans="3:53" x14ac:dyDescent="0.25">
      <c r="C5731" s="77" t="s">
        <v>708</v>
      </c>
      <c r="D5731" s="77" t="s">
        <v>720</v>
      </c>
      <c r="E5731" s="77">
        <v>53.53</v>
      </c>
      <c r="F5731" s="77">
        <v>9.6999999999999993</v>
      </c>
      <c r="G5731" s="77">
        <v>8.67</v>
      </c>
      <c r="H5731" s="77">
        <v>2050</v>
      </c>
      <c r="I5731" s="77">
        <v>11.973000000000001</v>
      </c>
      <c r="J5731" s="77" t="s">
        <v>74</v>
      </c>
      <c r="K5731" s="77">
        <v>77.790000000000006</v>
      </c>
      <c r="L5731" s="77">
        <v>52.95450000000001</v>
      </c>
      <c r="M5731" s="77">
        <v>1.0490137759774669</v>
      </c>
      <c r="N5731" s="77">
        <v>52.44596774193549</v>
      </c>
      <c r="O5731" s="77">
        <v>2.0288161394983919</v>
      </c>
      <c r="P5731" s="77">
        <v>306970</v>
      </c>
      <c r="Q5731" s="77">
        <v>320570</v>
      </c>
      <c r="R5731" s="77">
        <v>0.96</v>
      </c>
      <c r="S5731" s="77">
        <v>62.594000000000008</v>
      </c>
      <c r="T5731" s="77">
        <v>5.3729999999999993</v>
      </c>
      <c r="U5731" s="77">
        <v>29.2424</v>
      </c>
      <c r="V5731" s="77">
        <v>2.5434387977187991</v>
      </c>
      <c r="AC5731" s="77">
        <v>54.4</v>
      </c>
      <c r="AD5731" s="77">
        <v>52.84</v>
      </c>
      <c r="AH5731" s="77">
        <f>IF(AND(M5731&lt;Variables!$G$6,M5731&gt;Variables!$G$5),0,1)</f>
        <v>1</v>
      </c>
      <c r="AI5731" s="77">
        <f t="shared" si="180"/>
        <v>0</v>
      </c>
      <c r="AJ5731" s="77">
        <f>IF(I5731&gt;Variables!$G$7,0,1)</f>
        <v>1</v>
      </c>
      <c r="AK5731" s="77">
        <f>IF(F5731&gt;Variables!$G$8,0,1)</f>
        <v>0</v>
      </c>
      <c r="AL5731" s="77">
        <f>IF(G5731&gt;Variables!$G$9,0,1)</f>
        <v>1</v>
      </c>
      <c r="AM5731" s="77">
        <f>IF(AND(K5731&gt;Variables!$G$10,K5731&lt;Variables!$G$11),0,1)</f>
        <v>1</v>
      </c>
      <c r="AN5731" s="77">
        <f>IF(H5731&lt;Variables!$G$13,1,0)</f>
        <v>0</v>
      </c>
      <c r="AO5731" s="77">
        <f>IF(R5731&lt;Variables!$G$12,0,1)</f>
        <v>0</v>
      </c>
      <c r="AP5731" s="78">
        <f t="shared" si="181"/>
        <v>0</v>
      </c>
      <c r="AQ5731" s="77">
        <f>IF(V5731&lt;Variables!$G$15,1,0)</f>
        <v>1</v>
      </c>
      <c r="AR5731" s="77">
        <v>1</v>
      </c>
      <c r="AS5731" s="77">
        <v>0</v>
      </c>
      <c r="AT5731" s="77">
        <v>0</v>
      </c>
      <c r="AU5731" s="77">
        <v>0</v>
      </c>
      <c r="BA5731" s="77">
        <v>0.86</v>
      </c>
    </row>
    <row r="5732" spans="3:53" x14ac:dyDescent="0.25">
      <c r="C5732" s="77" t="s">
        <v>708</v>
      </c>
      <c r="D5732" s="77" t="s">
        <v>661</v>
      </c>
      <c r="E5732" s="77">
        <v>55.89</v>
      </c>
      <c r="F5732" s="77">
        <v>5.79</v>
      </c>
      <c r="G5732" s="77">
        <v>8.1199999999999992</v>
      </c>
      <c r="H5732" s="77">
        <v>2180</v>
      </c>
      <c r="I5732" s="77">
        <v>3.5640000000000001</v>
      </c>
      <c r="J5732" s="77" t="s">
        <v>74</v>
      </c>
      <c r="K5732" s="77">
        <v>51.35</v>
      </c>
      <c r="L5732" s="77">
        <v>56.22419</v>
      </c>
      <c r="M5732" s="77">
        <v>-0.73667579737475597</v>
      </c>
      <c r="N5732" s="77">
        <v>55.481990322580643</v>
      </c>
      <c r="O5732" s="77">
        <v>0.59120027149758303</v>
      </c>
      <c r="P5732" s="77">
        <v>1913000</v>
      </c>
      <c r="Q5732" s="77">
        <v>2152000</v>
      </c>
      <c r="R5732" s="77">
        <v>0.89</v>
      </c>
      <c r="S5732" s="77">
        <v>62.594000000000008</v>
      </c>
      <c r="T5732" s="77">
        <v>5.3729999999999993</v>
      </c>
      <c r="U5732" s="77">
        <v>29.2424</v>
      </c>
      <c r="V5732" s="77">
        <v>2.4030117223305481</v>
      </c>
      <c r="AC5732" s="77">
        <v>57.63</v>
      </c>
      <c r="AD5732" s="77">
        <v>53.84</v>
      </c>
      <c r="AH5732" s="77">
        <f>IF(AND(M5732&lt;Variables!$G$6,M5732&gt;Variables!$G$5),0,1)</f>
        <v>1</v>
      </c>
      <c r="AI5732" s="77">
        <f t="shared" si="180"/>
        <v>0</v>
      </c>
      <c r="AJ5732" s="77">
        <f>IF(I5732&gt;Variables!$G$7,0,1)</f>
        <v>1</v>
      </c>
      <c r="AK5732" s="77">
        <f>IF(F5732&gt;Variables!$G$8,0,1)</f>
        <v>1</v>
      </c>
      <c r="AL5732" s="77">
        <f>IF(G5732&gt;Variables!$G$9,0,1)</f>
        <v>1</v>
      </c>
      <c r="AM5732" s="77">
        <f>IF(AND(K5732&gt;Variables!$G$10,K5732&lt;Variables!$G$11),0,1)</f>
        <v>1</v>
      </c>
      <c r="AN5732" s="77">
        <f>IF(H5732&lt;Variables!$G$13,1,0)</f>
        <v>0</v>
      </c>
      <c r="AO5732" s="77">
        <f>IF(R5732&lt;Variables!$G$12,0,1)</f>
        <v>0</v>
      </c>
      <c r="AP5732" s="78">
        <f t="shared" si="181"/>
        <v>0</v>
      </c>
      <c r="AQ5732" s="77">
        <f>IF(V5732&lt;Variables!$G$15,1,0)</f>
        <v>1</v>
      </c>
      <c r="AR5732" s="77">
        <v>0</v>
      </c>
      <c r="AS5732" s="77">
        <v>0</v>
      </c>
      <c r="AT5732" s="77">
        <v>1</v>
      </c>
      <c r="AU5732" s="77">
        <v>0</v>
      </c>
      <c r="BA5732" s="77">
        <v>-2.25</v>
      </c>
    </row>
    <row r="5733" spans="3:53" x14ac:dyDescent="0.25">
      <c r="C5733" s="77" t="s">
        <v>708</v>
      </c>
      <c r="D5733" s="77" t="s">
        <v>721</v>
      </c>
      <c r="E5733" s="77">
        <v>9.7100000000000009</v>
      </c>
      <c r="F5733" s="77">
        <v>4.9000000000000004</v>
      </c>
      <c r="G5733" s="77">
        <v>3.07</v>
      </c>
      <c r="H5733" s="77">
        <v>3120</v>
      </c>
      <c r="I5733" s="77">
        <v>-9.3179999999999996</v>
      </c>
      <c r="J5733" s="77" t="s">
        <v>74</v>
      </c>
      <c r="K5733" s="77">
        <v>58.26</v>
      </c>
      <c r="L5733" s="77">
        <v>9.6804450000000024</v>
      </c>
      <c r="M5733" s="77">
        <v>8.0109953622976363E-2</v>
      </c>
      <c r="N5733" s="77">
        <v>9.5888838709677398</v>
      </c>
      <c r="O5733" s="77">
        <v>1.0357423279779181</v>
      </c>
      <c r="P5733" s="77">
        <v>6727000</v>
      </c>
      <c r="Q5733" s="77">
        <v>23874000</v>
      </c>
      <c r="R5733" s="77">
        <v>0.28000000000000003</v>
      </c>
      <c r="S5733" s="77">
        <v>62.594000000000008</v>
      </c>
      <c r="T5733" s="77">
        <v>5.3729999999999993</v>
      </c>
      <c r="U5733" s="77">
        <v>29.2424</v>
      </c>
      <c r="V5733" s="77">
        <v>2.448579727875321</v>
      </c>
      <c r="AC5733" s="77">
        <v>9.8000000000000007</v>
      </c>
      <c r="AD5733" s="77">
        <v>8.9600000000000009</v>
      </c>
      <c r="AH5733" s="77">
        <f>IF(AND(M5733&lt;Variables!$G$6,M5733&gt;Variables!$G$5),0,1)</f>
        <v>1</v>
      </c>
      <c r="AI5733" s="77">
        <f t="shared" si="180"/>
        <v>0</v>
      </c>
      <c r="AJ5733" s="77">
        <f>IF(I5733&gt;Variables!$G$7,0,1)</f>
        <v>1</v>
      </c>
      <c r="AK5733" s="77">
        <f>IF(F5733&gt;Variables!$G$8,0,1)</f>
        <v>1</v>
      </c>
      <c r="AL5733" s="77">
        <f>IF(G5733&gt;Variables!$G$9,0,1)</f>
        <v>1</v>
      </c>
      <c r="AM5733" s="77">
        <f>IF(AND(K5733&gt;Variables!$G$10,K5733&lt;Variables!$G$11),0,1)</f>
        <v>1</v>
      </c>
      <c r="AN5733" s="77">
        <f>IF(H5733&lt;Variables!$G$13,1,0)</f>
        <v>0</v>
      </c>
      <c r="AO5733" s="77">
        <f>IF(R5733&lt;Variables!$G$12,0,1)</f>
        <v>0</v>
      </c>
      <c r="AP5733" s="78">
        <f t="shared" si="181"/>
        <v>0</v>
      </c>
      <c r="AQ5733" s="77">
        <f>IF(V5733&lt;Variables!$G$15,1,0)</f>
        <v>1</v>
      </c>
      <c r="AR5733" s="77">
        <v>0</v>
      </c>
      <c r="AS5733" s="77">
        <v>0</v>
      </c>
      <c r="AT5733" s="77">
        <v>1</v>
      </c>
      <c r="AU5733" s="77">
        <v>0</v>
      </c>
      <c r="BA5733" s="77">
        <v>-2.25</v>
      </c>
    </row>
    <row r="5734" spans="3:53" x14ac:dyDescent="0.25">
      <c r="C5734" s="77" t="s">
        <v>708</v>
      </c>
      <c r="D5734" s="77" t="s">
        <v>722</v>
      </c>
      <c r="E5734" s="77">
        <v>2.89</v>
      </c>
      <c r="F5734" s="77">
        <v>11.28</v>
      </c>
      <c r="G5734" s="77">
        <v>4.13</v>
      </c>
      <c r="H5734" s="77">
        <v>53.02</v>
      </c>
      <c r="I5734" s="77">
        <v>-30.777000000000001</v>
      </c>
      <c r="J5734" s="77" t="s">
        <v>74</v>
      </c>
      <c r="K5734" s="77">
        <v>53.4</v>
      </c>
      <c r="L5734" s="77">
        <v>2.9368949999999998</v>
      </c>
      <c r="M5734" s="77">
        <v>-0.72849046356781744</v>
      </c>
      <c r="N5734" s="77">
        <v>2.9391516129032258</v>
      </c>
      <c r="O5734" s="77">
        <v>-0.80470884180973168</v>
      </c>
      <c r="P5734" s="77">
        <v>2010000</v>
      </c>
      <c r="Q5734" s="77">
        <v>3550000</v>
      </c>
      <c r="R5734" s="77">
        <v>0.56999999999999995</v>
      </c>
      <c r="S5734" s="77">
        <v>62.594000000000008</v>
      </c>
      <c r="T5734" s="77">
        <v>5.3729999999999993</v>
      </c>
      <c r="U5734" s="77">
        <v>29.2424</v>
      </c>
      <c r="V5734" s="77">
        <v>2.428317945612628</v>
      </c>
      <c r="AC5734" s="77">
        <v>3.35</v>
      </c>
      <c r="AD5734" s="77">
        <v>2.82</v>
      </c>
      <c r="AH5734" s="77">
        <f>IF(AND(M5734&lt;Variables!$G$6,M5734&gt;Variables!$G$5),0,1)</f>
        <v>1</v>
      </c>
      <c r="AI5734" s="77">
        <f t="shared" si="180"/>
        <v>1</v>
      </c>
      <c r="AJ5734" s="77">
        <f>IF(I5734&gt;Variables!$G$7,0,1)</f>
        <v>1</v>
      </c>
      <c r="AK5734" s="77">
        <f>IF(F5734&gt;Variables!$G$8,0,1)</f>
        <v>0</v>
      </c>
      <c r="AL5734" s="77">
        <f>IF(G5734&gt;Variables!$G$9,0,1)</f>
        <v>1</v>
      </c>
      <c r="AM5734" s="77">
        <f>IF(AND(K5734&gt;Variables!$G$10,K5734&lt;Variables!$G$11),0,1)</f>
        <v>1</v>
      </c>
      <c r="AN5734" s="77">
        <f>IF(H5734&lt;Variables!$G$13,1,0)</f>
        <v>1</v>
      </c>
      <c r="AO5734" s="77">
        <f>IF(R5734&lt;Variables!$G$12,0,1)</f>
        <v>0</v>
      </c>
      <c r="AP5734" s="78">
        <f t="shared" si="181"/>
        <v>0</v>
      </c>
      <c r="AQ5734" s="77">
        <f>IF(V5734&lt;Variables!$G$15,1,0)</f>
        <v>1</v>
      </c>
      <c r="AR5734" s="77">
        <v>1</v>
      </c>
      <c r="AS5734" s="77">
        <v>0</v>
      </c>
      <c r="AT5734" s="77">
        <v>0</v>
      </c>
      <c r="AU5734" s="77">
        <v>0</v>
      </c>
      <c r="BA5734" s="77">
        <v>2</v>
      </c>
    </row>
    <row r="5735" spans="3:53" x14ac:dyDescent="0.25">
      <c r="C5735" s="77" t="s">
        <v>708</v>
      </c>
      <c r="D5735" s="77" t="s">
        <v>723</v>
      </c>
      <c r="E5735" s="77">
        <v>3.51</v>
      </c>
      <c r="F5735" s="77">
        <v>20.63</v>
      </c>
      <c r="G5735" s="77">
        <v>-8.6199999999999992</v>
      </c>
      <c r="H5735" s="77">
        <v>-99999</v>
      </c>
      <c r="I5735" s="77">
        <v>-13.853</v>
      </c>
      <c r="J5735" s="77" t="s">
        <v>75</v>
      </c>
      <c r="K5735" s="77">
        <v>63.16</v>
      </c>
      <c r="L5735" s="77">
        <v>3.6280000000000001</v>
      </c>
      <c r="M5735" s="77">
        <v>-3.5281146637265741</v>
      </c>
      <c r="N5735" s="77">
        <v>3.6616666666666671</v>
      </c>
      <c r="O5735" s="77">
        <v>-4.4151115157032308</v>
      </c>
      <c r="P5735" s="77">
        <v>15900</v>
      </c>
      <c r="Q5735" s="77">
        <v>37267</v>
      </c>
      <c r="R5735" s="77">
        <v>0.43</v>
      </c>
      <c r="S5735" s="77">
        <v>62.594000000000008</v>
      </c>
      <c r="T5735" s="77">
        <v>5.3729999999999993</v>
      </c>
      <c r="U5735" s="77">
        <v>29.2424</v>
      </c>
      <c r="V5735" s="77">
        <v>2.7291583894156561</v>
      </c>
      <c r="AC5735" s="77">
        <v>3.78</v>
      </c>
      <c r="AD5735" s="77">
        <v>3.35</v>
      </c>
      <c r="AH5735" s="77">
        <f>IF(AND(M5735&lt;Variables!$G$6,M5735&gt;Variables!$G$5),0,1)</f>
        <v>0</v>
      </c>
      <c r="AI5735" s="77">
        <f t="shared" si="180"/>
        <v>1</v>
      </c>
      <c r="AJ5735" s="77">
        <f>IF(I5735&gt;Variables!$G$7,0,1)</f>
        <v>1</v>
      </c>
      <c r="AK5735" s="77">
        <f>IF(F5735&gt;Variables!$G$8,0,1)</f>
        <v>0</v>
      </c>
      <c r="AL5735" s="77">
        <f>IF(G5735&gt;Variables!$G$9,0,1)</f>
        <v>1</v>
      </c>
      <c r="AM5735" s="77">
        <f>IF(AND(K5735&gt;Variables!$G$10,K5735&lt;Variables!$G$11),0,1)</f>
        <v>0</v>
      </c>
      <c r="AN5735" s="77">
        <f>IF(H5735&lt;Variables!$G$13,1,0)</f>
        <v>1</v>
      </c>
      <c r="AO5735" s="77">
        <f>IF(R5735&lt;Variables!$G$12,0,1)</f>
        <v>0</v>
      </c>
      <c r="AP5735" s="78">
        <f t="shared" si="181"/>
        <v>1</v>
      </c>
      <c r="AQ5735" s="77">
        <f>IF(V5735&lt;Variables!$G$15,1,0)</f>
        <v>0</v>
      </c>
      <c r="AR5735" s="77">
        <v>1</v>
      </c>
      <c r="AS5735" s="77">
        <v>0</v>
      </c>
      <c r="AT5735" s="77">
        <v>0</v>
      </c>
      <c r="AU5735" s="77">
        <v>0</v>
      </c>
      <c r="BA5735" s="77">
        <v>2</v>
      </c>
    </row>
    <row r="5736" spans="3:53" x14ac:dyDescent="0.25">
      <c r="C5736" s="77" t="s">
        <v>724</v>
      </c>
      <c r="D5736" s="77" t="s">
        <v>171</v>
      </c>
      <c r="E5736" s="77">
        <v>233.93</v>
      </c>
      <c r="F5736" s="77">
        <v>4.93</v>
      </c>
      <c r="G5736" s="77">
        <v>5.48</v>
      </c>
      <c r="H5736" s="77">
        <v>89600</v>
      </c>
      <c r="I5736" s="77">
        <v>423.87299999999999</v>
      </c>
      <c r="J5736" s="77" t="s">
        <v>75</v>
      </c>
      <c r="K5736" s="77">
        <v>64.48</v>
      </c>
      <c r="L5736" s="77">
        <v>233.1553199999999</v>
      </c>
      <c r="M5736" s="77">
        <v>6.7757407379795576E-2</v>
      </c>
      <c r="N5736" s="77">
        <v>230.31809444444451</v>
      </c>
      <c r="O5736" s="77">
        <v>1.3004647171905219</v>
      </c>
      <c r="P5736" s="77">
        <v>3801000</v>
      </c>
      <c r="Q5736" s="77">
        <v>9659000</v>
      </c>
      <c r="R5736" s="77">
        <v>0.39</v>
      </c>
      <c r="S5736" s="77">
        <v>63.23</v>
      </c>
      <c r="T5736" s="77">
        <v>5.133</v>
      </c>
      <c r="U5736" s="77">
        <v>29.000399999999999</v>
      </c>
      <c r="V5736" s="77">
        <v>2.5124176118845392</v>
      </c>
      <c r="AC5736" s="77">
        <v>238.4</v>
      </c>
      <c r="AD5736" s="77">
        <v>232.1309</v>
      </c>
      <c r="AH5736" s="77">
        <f>IF(AND(M5736&lt;Variables!$G$6,M5736&gt;Variables!$G$5),0,1)</f>
        <v>1</v>
      </c>
      <c r="AI5736" s="77">
        <f t="shared" si="180"/>
        <v>0</v>
      </c>
      <c r="AJ5736" s="77">
        <f>IF(I5736&gt;Variables!$G$7,0,1)</f>
        <v>0</v>
      </c>
      <c r="AK5736" s="77">
        <f>IF(F5736&gt;Variables!$G$8,0,1)</f>
        <v>1</v>
      </c>
      <c r="AL5736" s="77">
        <f>IF(G5736&gt;Variables!$G$9,0,1)</f>
        <v>1</v>
      </c>
      <c r="AM5736" s="77">
        <f>IF(AND(K5736&gt;Variables!$G$10,K5736&lt;Variables!$G$11),0,1)</f>
        <v>0</v>
      </c>
      <c r="AN5736" s="77">
        <f>IF(H5736&lt;Variables!$G$13,1,0)</f>
        <v>0</v>
      </c>
      <c r="AO5736" s="77">
        <f>IF(R5736&lt;Variables!$G$12,0,1)</f>
        <v>0</v>
      </c>
      <c r="AP5736" s="78">
        <f t="shared" si="181"/>
        <v>1</v>
      </c>
      <c r="AQ5736" s="77">
        <f>IF(V5736&lt;Variables!$G$15,1,0)</f>
        <v>1</v>
      </c>
      <c r="AR5736" s="77">
        <v>1</v>
      </c>
      <c r="AS5736" s="77">
        <v>0</v>
      </c>
      <c r="AT5736" s="77">
        <v>0</v>
      </c>
      <c r="AU5736" s="77">
        <v>0</v>
      </c>
      <c r="BA5736" s="77">
        <v>1.8</v>
      </c>
    </row>
    <row r="5737" spans="3:53" x14ac:dyDescent="0.25">
      <c r="C5737" s="77" t="s">
        <v>724</v>
      </c>
      <c r="D5737" s="77" t="s">
        <v>666</v>
      </c>
      <c r="E5737" s="77">
        <v>46.29</v>
      </c>
      <c r="F5737" s="77">
        <v>5.17</v>
      </c>
      <c r="G5737" s="77">
        <v>2.83</v>
      </c>
      <c r="H5737" s="77">
        <v>2920</v>
      </c>
      <c r="I5737" s="77">
        <v>-0.8</v>
      </c>
      <c r="J5737" s="77" t="s">
        <v>75</v>
      </c>
      <c r="K5737" s="77">
        <v>56.75</v>
      </c>
      <c r="L5737" s="77">
        <v>46.185854999999997</v>
      </c>
      <c r="M5737" s="77">
        <v>-3.4328692193735168E-2</v>
      </c>
      <c r="N5737" s="77">
        <v>45.863750000000003</v>
      </c>
      <c r="O5737" s="77">
        <v>0.66773868251069435</v>
      </c>
      <c r="P5737" s="77">
        <v>775327</v>
      </c>
      <c r="Q5737" s="77">
        <v>1367000</v>
      </c>
      <c r="R5737" s="77">
        <v>0.56999999999999995</v>
      </c>
      <c r="S5737" s="77">
        <v>63.23</v>
      </c>
      <c r="T5737" s="77">
        <v>5.133</v>
      </c>
      <c r="U5737" s="77">
        <v>29.000399999999999</v>
      </c>
      <c r="V5737" s="77">
        <v>2.4384917495226621</v>
      </c>
      <c r="AC5737" s="77">
        <v>46.65</v>
      </c>
      <c r="AD5737" s="77">
        <v>44.4</v>
      </c>
      <c r="AH5737" s="77">
        <f>IF(AND(M5737&lt;Variables!$G$6,M5737&gt;Variables!$G$5),0,1)</f>
        <v>1</v>
      </c>
      <c r="AI5737" s="77">
        <f t="shared" si="180"/>
        <v>0</v>
      </c>
      <c r="AJ5737" s="77">
        <f>IF(I5737&gt;Variables!$G$7,0,1)</f>
        <v>1</v>
      </c>
      <c r="AK5737" s="77">
        <f>IF(F5737&gt;Variables!$G$8,0,1)</f>
        <v>1</v>
      </c>
      <c r="AL5737" s="77">
        <f>IF(G5737&gt;Variables!$G$9,0,1)</f>
        <v>1</v>
      </c>
      <c r="AM5737" s="77">
        <f>IF(AND(K5737&gt;Variables!$G$10,K5737&lt;Variables!$G$11),0,1)</f>
        <v>1</v>
      </c>
      <c r="AN5737" s="77">
        <f>IF(H5737&lt;Variables!$G$13,1,0)</f>
        <v>0</v>
      </c>
      <c r="AO5737" s="77">
        <f>IF(R5737&lt;Variables!$G$12,0,1)</f>
        <v>0</v>
      </c>
      <c r="AP5737" s="78">
        <f t="shared" si="181"/>
        <v>1</v>
      </c>
      <c r="AQ5737" s="77">
        <f>IF(V5737&lt;Variables!$G$15,1,0)</f>
        <v>1</v>
      </c>
      <c r="AR5737" s="77">
        <v>0</v>
      </c>
      <c r="AS5737" s="77">
        <v>0</v>
      </c>
      <c r="AT5737" s="77">
        <v>1</v>
      </c>
      <c r="AU5737" s="77">
        <v>0</v>
      </c>
      <c r="BA5737" s="77">
        <v>-2.25</v>
      </c>
    </row>
    <row r="5738" spans="3:53" x14ac:dyDescent="0.25">
      <c r="C5738" s="77" t="s">
        <v>724</v>
      </c>
      <c r="D5738" s="77" t="s">
        <v>725</v>
      </c>
      <c r="E5738" s="77">
        <v>56.28</v>
      </c>
      <c r="F5738" s="77">
        <v>5.41</v>
      </c>
      <c r="G5738" s="77">
        <v>4.92</v>
      </c>
      <c r="H5738" s="77">
        <v>2970</v>
      </c>
      <c r="I5738" s="77">
        <v>30.873000000000001</v>
      </c>
      <c r="J5738" s="77" t="s">
        <v>75</v>
      </c>
      <c r="K5738" s="77">
        <v>60.94</v>
      </c>
      <c r="L5738" s="77">
        <v>56.046639999999989</v>
      </c>
      <c r="M5738" s="77">
        <v>0.11304870372248919</v>
      </c>
      <c r="N5738" s="77">
        <v>55.494680555555547</v>
      </c>
      <c r="O5738" s="77">
        <v>1.10878995659494</v>
      </c>
      <c r="P5738" s="77">
        <v>229266</v>
      </c>
      <c r="Q5738" s="77">
        <v>388854</v>
      </c>
      <c r="R5738" s="77">
        <v>0.59</v>
      </c>
      <c r="S5738" s="77">
        <v>63.23</v>
      </c>
      <c r="T5738" s="77">
        <v>5.133</v>
      </c>
      <c r="U5738" s="77">
        <v>29.000399999999999</v>
      </c>
      <c r="V5738" s="77">
        <v>2.47382739156274</v>
      </c>
      <c r="AC5738" s="77">
        <v>57.07</v>
      </c>
      <c r="AD5738" s="77">
        <v>54.02</v>
      </c>
      <c r="AH5738" s="77">
        <f>IF(AND(M5738&lt;Variables!$G$6,M5738&gt;Variables!$G$5),0,1)</f>
        <v>1</v>
      </c>
      <c r="AI5738" s="77">
        <f t="shared" si="180"/>
        <v>0</v>
      </c>
      <c r="AJ5738" s="77">
        <f>IF(I5738&gt;Variables!$G$7,0,1)</f>
        <v>1</v>
      </c>
      <c r="AK5738" s="77">
        <f>IF(F5738&gt;Variables!$G$8,0,1)</f>
        <v>1</v>
      </c>
      <c r="AL5738" s="77">
        <f>IF(G5738&gt;Variables!$G$9,0,1)</f>
        <v>1</v>
      </c>
      <c r="AM5738" s="77">
        <f>IF(AND(K5738&gt;Variables!$G$10,K5738&lt;Variables!$G$11),0,1)</f>
        <v>1</v>
      </c>
      <c r="AN5738" s="77">
        <f>IF(H5738&lt;Variables!$G$13,1,0)</f>
        <v>0</v>
      </c>
      <c r="AO5738" s="77">
        <f>IF(R5738&lt;Variables!$G$12,0,1)</f>
        <v>0</v>
      </c>
      <c r="AP5738" s="78">
        <f t="shared" si="181"/>
        <v>1</v>
      </c>
      <c r="AQ5738" s="77">
        <f>IF(V5738&lt;Variables!$G$15,1,0)</f>
        <v>1</v>
      </c>
      <c r="AR5738" s="77">
        <v>0</v>
      </c>
      <c r="AS5738" s="77">
        <v>0</v>
      </c>
      <c r="AT5738" s="77">
        <v>0</v>
      </c>
      <c r="AU5738" s="77">
        <v>1</v>
      </c>
      <c r="BA5738" s="77">
        <v>-0.85</v>
      </c>
    </row>
    <row r="5739" spans="3:53" x14ac:dyDescent="0.25">
      <c r="C5739" s="77" t="s">
        <v>724</v>
      </c>
      <c r="D5739" s="77" t="s">
        <v>726</v>
      </c>
      <c r="E5739" s="77">
        <v>42.56</v>
      </c>
      <c r="F5739" s="77">
        <v>5.55</v>
      </c>
      <c r="G5739" s="77">
        <v>3.25</v>
      </c>
      <c r="H5739" s="77">
        <v>3090</v>
      </c>
      <c r="I5739" s="77">
        <v>-1.4999999999999999E-2</v>
      </c>
      <c r="J5739" s="77" t="s">
        <v>75</v>
      </c>
      <c r="K5739" s="77">
        <v>72.34</v>
      </c>
      <c r="L5739" s="77">
        <v>42.246000000000002</v>
      </c>
      <c r="M5739" s="77">
        <v>0.71959475453297839</v>
      </c>
      <c r="N5739" s="77">
        <v>41.695999999999998</v>
      </c>
      <c r="O5739" s="77">
        <v>2.0481580966999222</v>
      </c>
      <c r="P5739" s="77">
        <v>202864</v>
      </c>
      <c r="Q5739" s="77">
        <v>1211000</v>
      </c>
      <c r="R5739" s="77">
        <v>0.17</v>
      </c>
      <c r="S5739" s="77">
        <v>63.23</v>
      </c>
      <c r="T5739" s="77">
        <v>5.133</v>
      </c>
      <c r="U5739" s="77">
        <v>29.000399999999999</v>
      </c>
      <c r="V5739" s="77">
        <v>2.5333061795767642</v>
      </c>
      <c r="AC5739" s="77">
        <v>43.03</v>
      </c>
      <c r="AD5739" s="77">
        <v>41.82</v>
      </c>
      <c r="AH5739" s="77">
        <f>IF(AND(M5739&lt;Variables!$G$6,M5739&gt;Variables!$G$5),0,1)</f>
        <v>1</v>
      </c>
      <c r="AI5739" s="77">
        <f t="shared" si="180"/>
        <v>0</v>
      </c>
      <c r="AJ5739" s="77">
        <f>IF(I5739&gt;Variables!$G$7,0,1)</f>
        <v>1</v>
      </c>
      <c r="AK5739" s="77">
        <f>IF(F5739&gt;Variables!$G$8,0,1)</f>
        <v>1</v>
      </c>
      <c r="AL5739" s="77">
        <f>IF(G5739&gt;Variables!$G$9,0,1)</f>
        <v>1</v>
      </c>
      <c r="AM5739" s="77">
        <f>IF(AND(K5739&gt;Variables!$G$10,K5739&lt;Variables!$G$11),0,1)</f>
        <v>1</v>
      </c>
      <c r="AN5739" s="77">
        <f>IF(H5739&lt;Variables!$G$13,1,0)</f>
        <v>0</v>
      </c>
      <c r="AO5739" s="77">
        <f>IF(R5739&lt;Variables!$G$12,0,1)</f>
        <v>0</v>
      </c>
      <c r="AP5739" s="78">
        <f t="shared" si="181"/>
        <v>1</v>
      </c>
      <c r="AQ5739" s="77">
        <f>IF(V5739&lt;Variables!$G$15,1,0)</f>
        <v>1</v>
      </c>
      <c r="AR5739" s="77">
        <v>0</v>
      </c>
      <c r="AS5739" s="77">
        <v>0</v>
      </c>
      <c r="AT5739" s="77">
        <v>0</v>
      </c>
      <c r="AU5739" s="77">
        <v>1</v>
      </c>
      <c r="BA5739" s="77">
        <v>-0.4</v>
      </c>
    </row>
    <row r="5740" spans="3:53" x14ac:dyDescent="0.25">
      <c r="C5740" s="77" t="s">
        <v>724</v>
      </c>
      <c r="D5740" s="77" t="s">
        <v>456</v>
      </c>
      <c r="E5740" s="77">
        <v>60.8</v>
      </c>
      <c r="F5740" s="77">
        <v>6.34</v>
      </c>
      <c r="G5740" s="77">
        <v>6.13</v>
      </c>
      <c r="H5740" s="77">
        <v>7420</v>
      </c>
      <c r="I5740" s="77">
        <v>9.2650000000000006</v>
      </c>
      <c r="J5740" s="77" t="s">
        <v>75</v>
      </c>
      <c r="K5740" s="77">
        <v>69.89</v>
      </c>
      <c r="L5740" s="77">
        <v>60.071435000000008</v>
      </c>
      <c r="M5740" s="77">
        <v>1.196184176389312</v>
      </c>
      <c r="N5740" s="77">
        <v>59.206791666666668</v>
      </c>
      <c r="O5740" s="77">
        <v>2.6740316250317528</v>
      </c>
      <c r="P5740" s="77">
        <v>440435</v>
      </c>
      <c r="Q5740" s="77">
        <v>1545000</v>
      </c>
      <c r="R5740" s="77">
        <v>0.28999999999999998</v>
      </c>
      <c r="S5740" s="77">
        <v>63.23</v>
      </c>
      <c r="T5740" s="77">
        <v>5.133</v>
      </c>
      <c r="U5740" s="77">
        <v>29.000399999999999</v>
      </c>
      <c r="V5740" s="77">
        <v>2.4732480171747868</v>
      </c>
      <c r="AC5740" s="77">
        <v>60.924999999999997</v>
      </c>
      <c r="AD5740" s="77">
        <v>59.030099999999997</v>
      </c>
      <c r="AH5740" s="77">
        <f>IF(AND(M5740&lt;Variables!$G$6,M5740&gt;Variables!$G$5),0,1)</f>
        <v>1</v>
      </c>
      <c r="AI5740" s="77">
        <f t="shared" si="180"/>
        <v>0</v>
      </c>
      <c r="AJ5740" s="77">
        <f>IF(I5740&gt;Variables!$G$7,0,1)</f>
        <v>1</v>
      </c>
      <c r="AK5740" s="77">
        <f>IF(F5740&gt;Variables!$G$8,0,1)</f>
        <v>1</v>
      </c>
      <c r="AL5740" s="77">
        <f>IF(G5740&gt;Variables!$G$9,0,1)</f>
        <v>1</v>
      </c>
      <c r="AM5740" s="77">
        <f>IF(AND(K5740&gt;Variables!$G$10,K5740&lt;Variables!$G$11),0,1)</f>
        <v>0</v>
      </c>
      <c r="AN5740" s="77">
        <f>IF(H5740&lt;Variables!$G$13,1,0)</f>
        <v>0</v>
      </c>
      <c r="AO5740" s="77">
        <f>IF(R5740&lt;Variables!$G$12,0,1)</f>
        <v>0</v>
      </c>
      <c r="AP5740" s="78">
        <f t="shared" si="181"/>
        <v>1</v>
      </c>
      <c r="AQ5740" s="77">
        <f>IF(V5740&lt;Variables!$G$15,1,0)</f>
        <v>1</v>
      </c>
      <c r="AR5740" s="77">
        <v>0</v>
      </c>
      <c r="AS5740" s="77">
        <v>0</v>
      </c>
      <c r="AT5740" s="77">
        <v>0</v>
      </c>
      <c r="AU5740" s="77">
        <v>1</v>
      </c>
      <c r="BA5740" s="77">
        <v>-1.34</v>
      </c>
    </row>
    <row r="5741" spans="3:53" x14ac:dyDescent="0.25">
      <c r="C5741" s="77" t="s">
        <v>724</v>
      </c>
      <c r="D5741" s="77" t="s">
        <v>714</v>
      </c>
      <c r="E5741" s="77">
        <v>39.4</v>
      </c>
      <c r="F5741" s="77">
        <v>9.3699999999999992</v>
      </c>
      <c r="G5741" s="77">
        <v>3.9</v>
      </c>
      <c r="H5741" s="77">
        <v>3140</v>
      </c>
      <c r="I5741" s="77">
        <v>-37.033000000000001</v>
      </c>
      <c r="J5741" s="77" t="s">
        <v>75</v>
      </c>
      <c r="K5741" s="77">
        <v>49.96</v>
      </c>
      <c r="L5741" s="77">
        <v>39.765880000000003</v>
      </c>
      <c r="M5741" s="77">
        <v>-0.71589010478328285</v>
      </c>
      <c r="N5741" s="77">
        <v>39.608516666666667</v>
      </c>
      <c r="O5741" s="77">
        <v>-0.32143760327639659</v>
      </c>
      <c r="P5741" s="77">
        <v>4884000</v>
      </c>
      <c r="Q5741" s="77">
        <v>19195000</v>
      </c>
      <c r="R5741" s="77">
        <v>0.25</v>
      </c>
      <c r="S5741" s="77">
        <v>63.23</v>
      </c>
      <c r="T5741" s="77">
        <v>5.133</v>
      </c>
      <c r="U5741" s="77">
        <v>29.000399999999999</v>
      </c>
      <c r="V5741" s="77">
        <v>2.3851160430994609</v>
      </c>
      <c r="AC5741" s="77">
        <v>39.57</v>
      </c>
      <c r="AD5741" s="77">
        <v>37.125500000000002</v>
      </c>
      <c r="AH5741" s="77">
        <f>IF(AND(M5741&lt;Variables!$G$6,M5741&gt;Variables!$G$5),0,1)</f>
        <v>1</v>
      </c>
      <c r="AI5741" s="77">
        <f t="shared" si="180"/>
        <v>0</v>
      </c>
      <c r="AJ5741" s="77">
        <f>IF(I5741&gt;Variables!$G$7,0,1)</f>
        <v>1</v>
      </c>
      <c r="AK5741" s="77">
        <f>IF(F5741&gt;Variables!$G$8,0,1)</f>
        <v>0</v>
      </c>
      <c r="AL5741" s="77">
        <f>IF(G5741&gt;Variables!$G$9,0,1)</f>
        <v>1</v>
      </c>
      <c r="AM5741" s="77">
        <f>IF(AND(K5741&gt;Variables!$G$10,K5741&lt;Variables!$G$11),0,1)</f>
        <v>1</v>
      </c>
      <c r="AN5741" s="77">
        <f>IF(H5741&lt;Variables!$G$13,1,0)</f>
        <v>0</v>
      </c>
      <c r="AO5741" s="77">
        <f>IF(R5741&lt;Variables!$G$12,0,1)</f>
        <v>0</v>
      </c>
      <c r="AP5741" s="78">
        <f t="shared" si="181"/>
        <v>1</v>
      </c>
      <c r="AQ5741" s="77">
        <f>IF(V5741&lt;Variables!$G$15,1,0)</f>
        <v>1</v>
      </c>
      <c r="AR5741" s="77">
        <v>0</v>
      </c>
      <c r="AS5741" s="77">
        <v>0</v>
      </c>
      <c r="AT5741" s="77">
        <v>1</v>
      </c>
      <c r="AU5741" s="77">
        <v>0</v>
      </c>
      <c r="BA5741" s="77">
        <v>-2.25</v>
      </c>
    </row>
    <row r="5742" spans="3:53" x14ac:dyDescent="0.25">
      <c r="C5742" s="77" t="s">
        <v>724</v>
      </c>
      <c r="D5742" s="77" t="s">
        <v>85</v>
      </c>
      <c r="E5742" s="77">
        <v>4.7300000000000004</v>
      </c>
      <c r="F5742" s="77">
        <v>9.3699999999999992</v>
      </c>
      <c r="G5742" s="77">
        <v>6.42</v>
      </c>
      <c r="H5742" s="77">
        <v>2780</v>
      </c>
      <c r="I5742" s="77">
        <v>186.58099999999999</v>
      </c>
      <c r="J5742" s="77" t="s">
        <v>75</v>
      </c>
      <c r="K5742" s="77">
        <v>67.709999999999994</v>
      </c>
      <c r="L5742" s="77">
        <v>4.6737850000000014</v>
      </c>
      <c r="M5742" s="77">
        <v>1.095792810323948</v>
      </c>
      <c r="N5742" s="77">
        <v>4.6130472222222227</v>
      </c>
      <c r="O5742" s="77">
        <v>2.4268725721790121</v>
      </c>
      <c r="P5742" s="77">
        <v>14078000</v>
      </c>
      <c r="Q5742" s="77">
        <v>21010000</v>
      </c>
      <c r="R5742" s="77">
        <v>0.67</v>
      </c>
      <c r="S5742" s="77">
        <v>63.23</v>
      </c>
      <c r="T5742" s="77">
        <v>5.133</v>
      </c>
      <c r="U5742" s="77">
        <v>29.000399999999999</v>
      </c>
      <c r="V5742" s="77">
        <v>2.4659390418742002</v>
      </c>
      <c r="AC5742" s="77">
        <v>4.8600000000000003</v>
      </c>
      <c r="AD5742" s="77">
        <v>4.5199999999999996</v>
      </c>
      <c r="AH5742" s="77">
        <f>IF(AND(M5742&lt;Variables!$G$6,M5742&gt;Variables!$G$5),0,1)</f>
        <v>1</v>
      </c>
      <c r="AI5742" s="77">
        <f t="shared" si="180"/>
        <v>0</v>
      </c>
      <c r="AJ5742" s="77">
        <f>IF(I5742&gt;Variables!$G$7,0,1)</f>
        <v>0</v>
      </c>
      <c r="AK5742" s="77">
        <f>IF(F5742&gt;Variables!$G$8,0,1)</f>
        <v>0</v>
      </c>
      <c r="AL5742" s="77">
        <f>IF(G5742&gt;Variables!$G$9,0,1)</f>
        <v>1</v>
      </c>
      <c r="AM5742" s="77">
        <f>IF(AND(K5742&gt;Variables!$G$10,K5742&lt;Variables!$G$11),0,1)</f>
        <v>0</v>
      </c>
      <c r="AN5742" s="77">
        <f>IF(H5742&lt;Variables!$G$13,1,0)</f>
        <v>0</v>
      </c>
      <c r="AO5742" s="77">
        <f>IF(R5742&lt;Variables!$G$12,0,1)</f>
        <v>0</v>
      </c>
      <c r="AP5742" s="78">
        <f t="shared" si="181"/>
        <v>1</v>
      </c>
      <c r="AQ5742" s="77">
        <f>IF(V5742&lt;Variables!$G$15,1,0)</f>
        <v>1</v>
      </c>
      <c r="AR5742" s="77">
        <v>1</v>
      </c>
      <c r="AS5742" s="77">
        <v>0</v>
      </c>
      <c r="AT5742" s="77">
        <v>0</v>
      </c>
      <c r="AU5742" s="77">
        <v>0</v>
      </c>
      <c r="BA5742" s="77">
        <v>0.85</v>
      </c>
    </row>
    <row r="5743" spans="3:53" x14ac:dyDescent="0.25">
      <c r="C5743" s="77" t="s">
        <v>724</v>
      </c>
      <c r="D5743" s="77" t="s">
        <v>727</v>
      </c>
      <c r="E5743" s="77">
        <v>37.78</v>
      </c>
      <c r="F5743" s="77">
        <v>4.72</v>
      </c>
      <c r="G5743" s="77">
        <v>4.76</v>
      </c>
      <c r="H5743" s="77">
        <v>7210</v>
      </c>
      <c r="I5743" s="77">
        <v>38.607999999999997</v>
      </c>
      <c r="J5743" s="77" t="s">
        <v>75</v>
      </c>
      <c r="K5743" s="77">
        <v>57.48</v>
      </c>
      <c r="L5743" s="77">
        <v>37.705745</v>
      </c>
      <c r="M5743" s="77">
        <v>-0.14784219221766259</v>
      </c>
      <c r="N5743" s="77">
        <v>37.425219444444451</v>
      </c>
      <c r="O5743" s="77">
        <v>0.60061252516961428</v>
      </c>
      <c r="P5743" s="77">
        <v>565375</v>
      </c>
      <c r="Q5743" s="77">
        <v>365226</v>
      </c>
      <c r="R5743" s="77">
        <v>1.55</v>
      </c>
      <c r="S5743" s="77">
        <v>63.23</v>
      </c>
      <c r="T5743" s="77">
        <v>5.133</v>
      </c>
      <c r="U5743" s="77">
        <v>29.000399999999999</v>
      </c>
      <c r="V5743" s="77">
        <v>2.4515304195160712</v>
      </c>
      <c r="AC5743" s="77">
        <v>37.709000000000003</v>
      </c>
      <c r="AD5743" s="77">
        <v>37.17</v>
      </c>
      <c r="AH5743" s="77">
        <f>IF(AND(M5743&lt;Variables!$G$6,M5743&gt;Variables!$G$5),0,1)</f>
        <v>1</v>
      </c>
      <c r="AI5743" s="77">
        <f t="shared" si="180"/>
        <v>0</v>
      </c>
      <c r="AJ5743" s="77">
        <f>IF(I5743&gt;Variables!$G$7,0,1)</f>
        <v>1</v>
      </c>
      <c r="AK5743" s="77">
        <f>IF(F5743&gt;Variables!$G$8,0,1)</f>
        <v>1</v>
      </c>
      <c r="AL5743" s="77">
        <f>IF(G5743&gt;Variables!$G$9,0,1)</f>
        <v>1</v>
      </c>
      <c r="AM5743" s="77">
        <f>IF(AND(K5743&gt;Variables!$G$10,K5743&lt;Variables!$G$11),0,1)</f>
        <v>1</v>
      </c>
      <c r="AN5743" s="77">
        <f>IF(H5743&lt;Variables!$G$13,1,0)</f>
        <v>0</v>
      </c>
      <c r="AO5743" s="77">
        <f>IF(R5743&lt;Variables!$G$12,0,1)</f>
        <v>0</v>
      </c>
      <c r="AP5743" s="78">
        <f t="shared" si="181"/>
        <v>1</v>
      </c>
      <c r="AQ5743" s="77">
        <f>IF(V5743&lt;Variables!$G$15,1,0)</f>
        <v>1</v>
      </c>
      <c r="AR5743" s="77">
        <v>0</v>
      </c>
      <c r="AS5743" s="77">
        <v>0</v>
      </c>
      <c r="AT5743" s="77">
        <v>0</v>
      </c>
      <c r="AU5743" s="77">
        <v>1</v>
      </c>
      <c r="BA5743" s="77">
        <v>-1.51</v>
      </c>
    </row>
    <row r="5744" spans="3:53" x14ac:dyDescent="0.25">
      <c r="C5744" s="77" t="s">
        <v>724</v>
      </c>
      <c r="D5744" s="77" t="s">
        <v>715</v>
      </c>
      <c r="E5744" s="77">
        <v>33.33</v>
      </c>
      <c r="F5744" s="77">
        <v>11.09</v>
      </c>
      <c r="G5744" s="77">
        <v>4.6900000000000004</v>
      </c>
      <c r="H5744" s="77">
        <v>3140</v>
      </c>
      <c r="I5744" s="77">
        <v>-44.28</v>
      </c>
      <c r="J5744" s="77" t="s">
        <v>75</v>
      </c>
      <c r="K5744" s="77">
        <v>57.62</v>
      </c>
      <c r="L5744" s="77">
        <v>33.408915</v>
      </c>
      <c r="M5744" s="77">
        <v>-3.3868205537364193E-2</v>
      </c>
      <c r="N5744" s="77">
        <v>33.210633333333327</v>
      </c>
      <c r="O5744" s="77">
        <v>0.56297230104011819</v>
      </c>
      <c r="P5744" s="77">
        <v>5184000</v>
      </c>
      <c r="Q5744" s="77">
        <v>19248000</v>
      </c>
      <c r="R5744" s="77">
        <v>0.27</v>
      </c>
      <c r="S5744" s="77">
        <v>63.23</v>
      </c>
      <c r="T5744" s="77">
        <v>5.133</v>
      </c>
      <c r="U5744" s="77">
        <v>29.000399999999999</v>
      </c>
      <c r="V5744" s="77">
        <v>2.4475690960412209</v>
      </c>
      <c r="AC5744" s="77">
        <v>33.5</v>
      </c>
      <c r="AD5744" s="77">
        <v>31.3</v>
      </c>
      <c r="AH5744" s="77">
        <f>IF(AND(M5744&lt;Variables!$G$6,M5744&gt;Variables!$G$5),0,1)</f>
        <v>1</v>
      </c>
      <c r="AI5744" s="77">
        <f t="shared" si="180"/>
        <v>0</v>
      </c>
      <c r="AJ5744" s="77">
        <f>IF(I5744&gt;Variables!$G$7,0,1)</f>
        <v>1</v>
      </c>
      <c r="AK5744" s="77">
        <f>IF(F5744&gt;Variables!$G$8,0,1)</f>
        <v>0</v>
      </c>
      <c r="AL5744" s="77">
        <f>IF(G5744&gt;Variables!$G$9,0,1)</f>
        <v>1</v>
      </c>
      <c r="AM5744" s="77">
        <f>IF(AND(K5744&gt;Variables!$G$10,K5744&lt;Variables!$G$11),0,1)</f>
        <v>1</v>
      </c>
      <c r="AN5744" s="77">
        <f>IF(H5744&lt;Variables!$G$13,1,0)</f>
        <v>0</v>
      </c>
      <c r="AO5744" s="77">
        <f>IF(R5744&lt;Variables!$G$12,0,1)</f>
        <v>0</v>
      </c>
      <c r="AP5744" s="78">
        <f t="shared" si="181"/>
        <v>1</v>
      </c>
      <c r="AQ5744" s="77">
        <f>IF(V5744&lt;Variables!$G$15,1,0)</f>
        <v>1</v>
      </c>
      <c r="AR5744" s="77">
        <v>0</v>
      </c>
      <c r="AS5744" s="77">
        <v>0</v>
      </c>
      <c r="AT5744" s="77">
        <v>1</v>
      </c>
      <c r="AU5744" s="77">
        <v>0</v>
      </c>
      <c r="BA5744" s="77">
        <v>-1.0900000000000001</v>
      </c>
    </row>
    <row r="5745" spans="3:53" x14ac:dyDescent="0.25">
      <c r="C5745" s="77" t="s">
        <v>724</v>
      </c>
      <c r="D5745" s="77" t="s">
        <v>716</v>
      </c>
      <c r="E5745" s="77">
        <v>1.5</v>
      </c>
      <c r="F5745" s="77">
        <v>15.15</v>
      </c>
      <c r="G5745" s="77">
        <v>-4.5199999999999996</v>
      </c>
      <c r="H5745" s="77">
        <v>86.71</v>
      </c>
      <c r="I5745" s="77">
        <v>0.70499999999999996</v>
      </c>
      <c r="J5745" s="77" t="s">
        <v>75</v>
      </c>
      <c r="K5745" s="77">
        <v>50.08</v>
      </c>
      <c r="L5745" s="77">
        <v>1.520465</v>
      </c>
      <c r="M5745" s="77">
        <v>-3.058274935629296E-2</v>
      </c>
      <c r="N5745" s="77">
        <v>1.5448500000000001</v>
      </c>
      <c r="O5745" s="77">
        <v>-1.608570411366802</v>
      </c>
      <c r="P5745" s="77">
        <v>10130000</v>
      </c>
      <c r="Q5745" s="77">
        <v>1260000</v>
      </c>
      <c r="R5745" s="77">
        <v>8.0399999999999991</v>
      </c>
      <c r="S5745" s="77">
        <v>63.23</v>
      </c>
      <c r="T5745" s="77">
        <v>5.133</v>
      </c>
      <c r="U5745" s="77">
        <v>29.000399999999999</v>
      </c>
      <c r="V5745" s="77">
        <v>2.3686310173216749</v>
      </c>
      <c r="AC5745" s="77">
        <v>1.55</v>
      </c>
      <c r="AD5745" s="77">
        <v>1.37</v>
      </c>
      <c r="AH5745" s="77">
        <f>IF(AND(M5745&lt;Variables!$G$6,M5745&gt;Variables!$G$5),0,1)</f>
        <v>1</v>
      </c>
      <c r="AI5745" s="77">
        <f t="shared" si="180"/>
        <v>1</v>
      </c>
      <c r="AJ5745" s="77">
        <f>IF(I5745&gt;Variables!$G$7,0,1)</f>
        <v>1</v>
      </c>
      <c r="AK5745" s="77">
        <f>IF(F5745&gt;Variables!$G$8,0,1)</f>
        <v>0</v>
      </c>
      <c r="AL5745" s="77">
        <f>IF(G5745&gt;Variables!$G$9,0,1)</f>
        <v>1</v>
      </c>
      <c r="AM5745" s="77">
        <f>IF(AND(K5745&gt;Variables!$G$10,K5745&lt;Variables!$G$11),0,1)</f>
        <v>1</v>
      </c>
      <c r="AN5745" s="77">
        <f>IF(H5745&lt;Variables!$G$13,1,0)</f>
        <v>1</v>
      </c>
      <c r="AO5745" s="77">
        <f>IF(R5745&lt;Variables!$G$12,0,1)</f>
        <v>1</v>
      </c>
      <c r="AP5745" s="78">
        <f t="shared" si="181"/>
        <v>1</v>
      </c>
      <c r="AQ5745" s="77">
        <f>IF(V5745&lt;Variables!$G$15,1,0)</f>
        <v>1</v>
      </c>
      <c r="AR5745" s="77">
        <v>0</v>
      </c>
      <c r="AS5745" s="77">
        <v>0</v>
      </c>
      <c r="AT5745" s="77">
        <v>1</v>
      </c>
      <c r="AU5745" s="77">
        <v>0</v>
      </c>
      <c r="BA5745" s="77">
        <v>-2.25</v>
      </c>
    </row>
    <row r="5746" spans="3:53" x14ac:dyDescent="0.25">
      <c r="C5746" s="77" t="s">
        <v>724</v>
      </c>
      <c r="D5746" s="77" t="s">
        <v>551</v>
      </c>
      <c r="E5746" s="77">
        <v>8.82</v>
      </c>
      <c r="F5746" s="77">
        <v>17.87</v>
      </c>
      <c r="G5746" s="77">
        <v>-6</v>
      </c>
      <c r="H5746" s="77">
        <v>75.75</v>
      </c>
      <c r="I5746" s="77">
        <v>44.52</v>
      </c>
      <c r="J5746" s="77" t="s">
        <v>75</v>
      </c>
      <c r="K5746" s="77">
        <v>57.44</v>
      </c>
      <c r="L5746" s="77">
        <v>8.5745149999999999</v>
      </c>
      <c r="M5746" s="77">
        <v>2.2810036486028591</v>
      </c>
      <c r="N5746" s="77">
        <v>8.7556861111111104</v>
      </c>
      <c r="O5746" s="77">
        <v>0.1646231797939568</v>
      </c>
      <c r="P5746" s="77">
        <v>49620000</v>
      </c>
      <c r="Q5746" s="77">
        <v>23680000</v>
      </c>
      <c r="R5746" s="77">
        <v>2.1</v>
      </c>
      <c r="S5746" s="77">
        <v>63.23</v>
      </c>
      <c r="T5746" s="77">
        <v>5.133</v>
      </c>
      <c r="U5746" s="77">
        <v>29.000399999999999</v>
      </c>
      <c r="V5746" s="77">
        <v>2.3357610184198179</v>
      </c>
      <c r="AC5746" s="77">
        <v>18.82</v>
      </c>
      <c r="AD5746" s="77">
        <v>8.7200000000000006</v>
      </c>
      <c r="AH5746" s="77">
        <f>IF(AND(M5746&lt;Variables!$G$6,M5746&gt;Variables!$G$5),0,1)</f>
        <v>1</v>
      </c>
      <c r="AI5746" s="77">
        <f t="shared" ref="AI5746:AI5809" si="182">IF(L5746&gt;N5746,0,1)</f>
        <v>1</v>
      </c>
      <c r="AJ5746" s="77">
        <f>IF(I5746&gt;Variables!$G$7,0,1)</f>
        <v>1</v>
      </c>
      <c r="AK5746" s="77">
        <f>IF(F5746&gt;Variables!$G$8,0,1)</f>
        <v>0</v>
      </c>
      <c r="AL5746" s="77">
        <f>IF(G5746&gt;Variables!$G$9,0,1)</f>
        <v>1</v>
      </c>
      <c r="AM5746" s="77">
        <f>IF(AND(K5746&gt;Variables!$G$10,K5746&lt;Variables!$G$11),0,1)</f>
        <v>1</v>
      </c>
      <c r="AN5746" s="77">
        <f>IF(H5746&lt;Variables!$G$13,1,0)</f>
        <v>1</v>
      </c>
      <c r="AO5746" s="77">
        <f>IF(R5746&lt;Variables!$G$12,0,1)</f>
        <v>0</v>
      </c>
      <c r="AP5746" s="78">
        <f t="shared" ref="AP5746:AP5809" si="183">IF(J5746="Pass", 0,1)</f>
        <v>1</v>
      </c>
      <c r="AQ5746" s="77">
        <f>IF(V5746&lt;Variables!$G$15,1,0)</f>
        <v>1</v>
      </c>
      <c r="AR5746" s="77">
        <v>1</v>
      </c>
      <c r="AS5746" s="77">
        <v>0</v>
      </c>
      <c r="AT5746" s="77">
        <v>0</v>
      </c>
      <c r="AU5746" s="77">
        <v>0</v>
      </c>
      <c r="BA5746" s="77">
        <v>2</v>
      </c>
    </row>
    <row r="5747" spans="3:53" x14ac:dyDescent="0.25">
      <c r="C5747" s="77" t="s">
        <v>724</v>
      </c>
      <c r="D5747" s="77" t="s">
        <v>436</v>
      </c>
      <c r="E5747" s="77">
        <v>8.06</v>
      </c>
      <c r="F5747" s="77">
        <v>38.68</v>
      </c>
      <c r="G5747" s="77">
        <v>6.96</v>
      </c>
      <c r="H5747" s="77">
        <v>60.08</v>
      </c>
      <c r="I5747" s="77">
        <v>7.593</v>
      </c>
      <c r="J5747" s="77" t="s">
        <v>75</v>
      </c>
      <c r="K5747" s="77">
        <v>53.61</v>
      </c>
      <c r="L5747" s="77">
        <v>8.5017705882352939</v>
      </c>
      <c r="M5747" s="77">
        <v>-4.1376156247037743</v>
      </c>
      <c r="N5747" s="77">
        <v>7.9852531249999998</v>
      </c>
      <c r="O5747" s="77">
        <v>2.0631390441990591</v>
      </c>
      <c r="P5747" s="77">
        <v>29640000</v>
      </c>
      <c r="Q5747" s="77">
        <v>3180000</v>
      </c>
      <c r="R5747" s="77">
        <v>9.32</v>
      </c>
      <c r="S5747" s="77">
        <v>63.23</v>
      </c>
      <c r="T5747" s="77">
        <v>5.133</v>
      </c>
      <c r="U5747" s="77">
        <v>29.000399999999999</v>
      </c>
      <c r="V5747" s="77">
        <v>2.55511506270846</v>
      </c>
      <c r="AC5747" s="77">
        <v>8.5</v>
      </c>
      <c r="AD5747" s="77">
        <v>6.75</v>
      </c>
      <c r="AH5747" s="77">
        <f>IF(AND(M5747&lt;Variables!$G$6,M5747&gt;Variables!$G$5),0,1)</f>
        <v>0</v>
      </c>
      <c r="AI5747" s="77">
        <f t="shared" si="182"/>
        <v>0</v>
      </c>
      <c r="AJ5747" s="77">
        <f>IF(I5747&gt;Variables!$G$7,0,1)</f>
        <v>1</v>
      </c>
      <c r="AK5747" s="77">
        <f>IF(F5747&gt;Variables!$G$8,0,1)</f>
        <v>0</v>
      </c>
      <c r="AL5747" s="77">
        <f>IF(G5747&gt;Variables!$G$9,0,1)</f>
        <v>1</v>
      </c>
      <c r="AM5747" s="77">
        <f>IF(AND(K5747&gt;Variables!$G$10,K5747&lt;Variables!$G$11),0,1)</f>
        <v>1</v>
      </c>
      <c r="AN5747" s="77">
        <f>IF(H5747&lt;Variables!$G$13,1,0)</f>
        <v>1</v>
      </c>
      <c r="AO5747" s="77">
        <f>IF(R5747&lt;Variables!$G$12,0,1)</f>
        <v>1</v>
      </c>
      <c r="AP5747" s="78">
        <f t="shared" si="183"/>
        <v>1</v>
      </c>
      <c r="AQ5747" s="77">
        <f>IF(V5747&lt;Variables!$G$15,1,0)</f>
        <v>1</v>
      </c>
      <c r="AR5747" s="77">
        <v>1</v>
      </c>
      <c r="AS5747" s="77">
        <v>0</v>
      </c>
      <c r="AT5747" s="77">
        <v>0</v>
      </c>
      <c r="AU5747" s="77">
        <v>0</v>
      </c>
      <c r="BA5747" s="77">
        <v>2</v>
      </c>
    </row>
    <row r="5748" spans="3:53" x14ac:dyDescent="0.25">
      <c r="C5748" s="77" t="s">
        <v>724</v>
      </c>
      <c r="D5748" s="77" t="s">
        <v>713</v>
      </c>
      <c r="E5748" s="77">
        <v>34.229999999999997</v>
      </c>
      <c r="F5748" s="77">
        <v>6.6</v>
      </c>
      <c r="G5748" s="77">
        <v>1.7</v>
      </c>
      <c r="H5748" s="77">
        <v>7720</v>
      </c>
      <c r="I5748" s="77">
        <v>-5.0000000000000001E-3</v>
      </c>
      <c r="J5748" s="77" t="s">
        <v>75</v>
      </c>
      <c r="K5748" s="77">
        <v>65.489999999999995</v>
      </c>
      <c r="L5748" s="77">
        <v>33.887569999999997</v>
      </c>
      <c r="M5748" s="77">
        <v>0.68588570971596274</v>
      </c>
      <c r="N5748" s="77">
        <v>33.834572222222228</v>
      </c>
      <c r="O5748" s="77">
        <v>0.84359800946531061</v>
      </c>
      <c r="P5748" s="77">
        <v>1059000</v>
      </c>
      <c r="Q5748" s="77">
        <v>2038000</v>
      </c>
      <c r="R5748" s="77">
        <v>0.52</v>
      </c>
      <c r="S5748" s="77">
        <v>63.23</v>
      </c>
      <c r="T5748" s="77">
        <v>5.133</v>
      </c>
      <c r="U5748" s="77">
        <v>29.000399999999999</v>
      </c>
      <c r="V5748" s="77">
        <v>2.4789601920169559</v>
      </c>
      <c r="AC5748" s="77">
        <v>34.979999999999997</v>
      </c>
      <c r="AD5748" s="77">
        <v>33.86</v>
      </c>
      <c r="AH5748" s="77">
        <f>IF(AND(M5748&lt;Variables!$G$6,M5748&gt;Variables!$G$5),0,1)</f>
        <v>1</v>
      </c>
      <c r="AI5748" s="77">
        <f t="shared" si="182"/>
        <v>0</v>
      </c>
      <c r="AJ5748" s="77">
        <f>IF(I5748&gt;Variables!$G$7,0,1)</f>
        <v>1</v>
      </c>
      <c r="AK5748" s="77">
        <f>IF(F5748&gt;Variables!$G$8,0,1)</f>
        <v>1</v>
      </c>
      <c r="AL5748" s="77">
        <f>IF(G5748&gt;Variables!$G$9,0,1)</f>
        <v>1</v>
      </c>
      <c r="AM5748" s="77">
        <f>IF(AND(K5748&gt;Variables!$G$10,K5748&lt;Variables!$G$11),0,1)</f>
        <v>0</v>
      </c>
      <c r="AN5748" s="77">
        <f>IF(H5748&lt;Variables!$G$13,1,0)</f>
        <v>0</v>
      </c>
      <c r="AO5748" s="77">
        <f>IF(R5748&lt;Variables!$G$12,0,1)</f>
        <v>0</v>
      </c>
      <c r="AP5748" s="78">
        <f t="shared" si="183"/>
        <v>1</v>
      </c>
      <c r="AQ5748" s="77">
        <f>IF(V5748&lt;Variables!$G$15,1,0)</f>
        <v>1</v>
      </c>
      <c r="AR5748" s="77">
        <v>1</v>
      </c>
      <c r="AS5748" s="77">
        <v>0</v>
      </c>
      <c r="AT5748" s="77">
        <v>0</v>
      </c>
      <c r="AU5748" s="77">
        <v>0</v>
      </c>
      <c r="BA5748" s="77">
        <v>2</v>
      </c>
    </row>
    <row r="5749" spans="3:53" x14ac:dyDescent="0.25">
      <c r="C5749" s="77" t="s">
        <v>724</v>
      </c>
      <c r="D5749" s="77" t="s">
        <v>672</v>
      </c>
      <c r="E5749" s="77">
        <v>2.48</v>
      </c>
      <c r="F5749" s="77">
        <v>4.68</v>
      </c>
      <c r="G5749" s="77">
        <v>0.81</v>
      </c>
      <c r="H5749" s="77">
        <v>-99999</v>
      </c>
      <c r="I5749" s="77">
        <v>-55.088999999999999</v>
      </c>
      <c r="J5749" s="77" t="s">
        <v>75</v>
      </c>
      <c r="K5749" s="77">
        <v>71.349999999999994</v>
      </c>
      <c r="L5749" s="77">
        <v>2.4704999999999999</v>
      </c>
      <c r="M5749" s="77">
        <v>0.38453754300749088</v>
      </c>
      <c r="N5749" s="77">
        <v>2.4646249999999998</v>
      </c>
      <c r="O5749" s="77">
        <v>0.62382715423239388</v>
      </c>
      <c r="P5749" s="77">
        <v>33353</v>
      </c>
      <c r="Q5749" s="77">
        <v>126189</v>
      </c>
      <c r="R5749" s="77">
        <v>0.26</v>
      </c>
      <c r="S5749" s="77">
        <v>63.23</v>
      </c>
      <c r="T5749" s="77">
        <v>5.133</v>
      </c>
      <c r="U5749" s="77">
        <v>29.000399999999999</v>
      </c>
      <c r="V5749" s="77">
        <v>2.5544779004250149</v>
      </c>
      <c r="AC5749" s="77">
        <v>2.5</v>
      </c>
      <c r="AD5749" s="77">
        <v>2.4710000000000001</v>
      </c>
      <c r="AH5749" s="77">
        <f>IF(AND(M5749&lt;Variables!$G$6,M5749&gt;Variables!$G$5),0,1)</f>
        <v>1</v>
      </c>
      <c r="AI5749" s="77">
        <f t="shared" si="182"/>
        <v>0</v>
      </c>
      <c r="AJ5749" s="77">
        <f>IF(I5749&gt;Variables!$G$7,0,1)</f>
        <v>1</v>
      </c>
      <c r="AK5749" s="77">
        <f>IF(F5749&gt;Variables!$G$8,0,1)</f>
        <v>1</v>
      </c>
      <c r="AL5749" s="77">
        <f>IF(G5749&gt;Variables!$G$9,0,1)</f>
        <v>1</v>
      </c>
      <c r="AM5749" s="77">
        <f>IF(AND(K5749&gt;Variables!$G$10,K5749&lt;Variables!$G$11),0,1)</f>
        <v>1</v>
      </c>
      <c r="AN5749" s="77">
        <f>IF(H5749&lt;Variables!$G$13,1,0)</f>
        <v>1</v>
      </c>
      <c r="AO5749" s="77">
        <f>IF(R5749&lt;Variables!$G$12,0,1)</f>
        <v>0</v>
      </c>
      <c r="AP5749" s="78">
        <f t="shared" si="183"/>
        <v>1</v>
      </c>
      <c r="AQ5749" s="77">
        <f>IF(V5749&lt;Variables!$G$15,1,0)</f>
        <v>1</v>
      </c>
      <c r="AR5749" s="77">
        <v>0</v>
      </c>
      <c r="AS5749" s="77">
        <v>0</v>
      </c>
      <c r="AT5749" s="77">
        <v>0</v>
      </c>
      <c r="AU5749" s="77">
        <v>0</v>
      </c>
      <c r="BA5749" s="77">
        <v>0</v>
      </c>
    </row>
    <row r="5750" spans="3:53" x14ac:dyDescent="0.25">
      <c r="C5750" s="77" t="s">
        <v>724</v>
      </c>
      <c r="D5750" s="77" t="s">
        <v>721</v>
      </c>
      <c r="E5750" s="77">
        <v>9.69</v>
      </c>
      <c r="F5750" s="77">
        <v>4.5199999999999996</v>
      </c>
      <c r="G5750" s="77">
        <v>2.76</v>
      </c>
      <c r="H5750" s="77">
        <v>3120</v>
      </c>
      <c r="I5750" s="77">
        <v>-9.3339999999999996</v>
      </c>
      <c r="J5750" s="77" t="s">
        <v>74</v>
      </c>
      <c r="K5750" s="77">
        <v>50.6</v>
      </c>
      <c r="L5750" s="77">
        <v>9.7123050000000006</v>
      </c>
      <c r="M5750" s="77">
        <v>-0.54781022630570353</v>
      </c>
      <c r="N5750" s="77">
        <v>9.608030555555553</v>
      </c>
      <c r="O5750" s="77">
        <v>0.53152874721987786</v>
      </c>
      <c r="P5750" s="77">
        <v>7577000</v>
      </c>
      <c r="Q5750" s="77">
        <v>23874000</v>
      </c>
      <c r="R5750" s="77">
        <v>0.32</v>
      </c>
      <c r="S5750" s="77">
        <v>63.23</v>
      </c>
      <c r="T5750" s="77">
        <v>5.133</v>
      </c>
      <c r="U5750" s="77">
        <v>29.000399999999999</v>
      </c>
      <c r="V5750" s="77">
        <v>2.388408311444091</v>
      </c>
      <c r="AC5750" s="77">
        <v>9.7100000000000009</v>
      </c>
      <c r="AD5750" s="77">
        <v>8.9600000000000009</v>
      </c>
      <c r="AH5750" s="77">
        <f>IF(AND(M5750&lt;Variables!$G$6,M5750&gt;Variables!$G$5),0,1)</f>
        <v>1</v>
      </c>
      <c r="AI5750" s="77">
        <f t="shared" si="182"/>
        <v>0</v>
      </c>
      <c r="AJ5750" s="77">
        <f>IF(I5750&gt;Variables!$G$7,0,1)</f>
        <v>1</v>
      </c>
      <c r="AK5750" s="77">
        <f>IF(F5750&gt;Variables!$G$8,0,1)</f>
        <v>1</v>
      </c>
      <c r="AL5750" s="77">
        <f>IF(G5750&gt;Variables!$G$9,0,1)</f>
        <v>1</v>
      </c>
      <c r="AM5750" s="77">
        <f>IF(AND(K5750&gt;Variables!$G$10,K5750&lt;Variables!$G$11),0,1)</f>
        <v>1</v>
      </c>
      <c r="AN5750" s="77">
        <f>IF(H5750&lt;Variables!$G$13,1,0)</f>
        <v>0</v>
      </c>
      <c r="AO5750" s="77">
        <f>IF(R5750&lt;Variables!$G$12,0,1)</f>
        <v>0</v>
      </c>
      <c r="AP5750" s="78">
        <f t="shared" si="183"/>
        <v>0</v>
      </c>
      <c r="AQ5750" s="77">
        <f>IF(V5750&lt;Variables!$G$15,1,0)</f>
        <v>1</v>
      </c>
      <c r="AR5750" s="77">
        <v>0</v>
      </c>
      <c r="AS5750" s="77">
        <v>0</v>
      </c>
      <c r="AT5750" s="77">
        <v>1</v>
      </c>
      <c r="AU5750" s="77">
        <v>0</v>
      </c>
      <c r="BA5750" s="77">
        <v>-2.25</v>
      </c>
    </row>
    <row r="5751" spans="3:53" x14ac:dyDescent="0.25">
      <c r="C5751" s="77" t="s">
        <v>724</v>
      </c>
      <c r="D5751" s="77" t="s">
        <v>718</v>
      </c>
      <c r="E5751" s="77">
        <v>24.58</v>
      </c>
      <c r="F5751" s="77">
        <v>92.44</v>
      </c>
      <c r="G5751" s="77">
        <v>20.440000000000001</v>
      </c>
      <c r="H5751" s="77">
        <v>1570</v>
      </c>
      <c r="I5751" s="77">
        <v>-8.8999999999999996E-2</v>
      </c>
      <c r="J5751" s="77" t="s">
        <v>74</v>
      </c>
      <c r="K5751" s="77">
        <v>67.8</v>
      </c>
      <c r="L5751" s="77">
        <v>23.730445</v>
      </c>
      <c r="M5751" s="77">
        <v>2.3158225646421942</v>
      </c>
      <c r="N5751" s="77">
        <v>23.029147222222221</v>
      </c>
      <c r="O5751" s="77">
        <v>5.4316070226463111</v>
      </c>
      <c r="P5751" s="77">
        <v>22762000</v>
      </c>
      <c r="Q5751" s="77">
        <v>302659</v>
      </c>
      <c r="R5751" s="77">
        <v>75.209999999999994</v>
      </c>
      <c r="S5751" s="77">
        <v>63.23</v>
      </c>
      <c r="T5751" s="77">
        <v>5.133</v>
      </c>
      <c r="U5751" s="77">
        <v>29.000399999999999</v>
      </c>
      <c r="V5751" s="77">
        <v>2.3721485122322798</v>
      </c>
      <c r="AC5751" s="77">
        <v>31.09</v>
      </c>
      <c r="AD5751" s="77">
        <v>23.45</v>
      </c>
      <c r="AH5751" s="77">
        <f>IF(AND(M5751&lt;Variables!$G$6,M5751&gt;Variables!$G$5),0,1)</f>
        <v>1</v>
      </c>
      <c r="AI5751" s="77">
        <f t="shared" si="182"/>
        <v>0</v>
      </c>
      <c r="AJ5751" s="77">
        <f>IF(I5751&gt;Variables!$G$7,0,1)</f>
        <v>1</v>
      </c>
      <c r="AK5751" s="77">
        <f>IF(F5751&gt;Variables!$G$8,0,1)</f>
        <v>0</v>
      </c>
      <c r="AL5751" s="77">
        <f>IF(G5751&gt;Variables!$G$9,0,1)</f>
        <v>0</v>
      </c>
      <c r="AM5751" s="77">
        <f>IF(AND(K5751&gt;Variables!$G$10,K5751&lt;Variables!$G$11),0,1)</f>
        <v>0</v>
      </c>
      <c r="AN5751" s="77">
        <f>IF(H5751&lt;Variables!$G$13,1,0)</f>
        <v>0</v>
      </c>
      <c r="AO5751" s="77">
        <f>IF(R5751&lt;Variables!$G$12,0,1)</f>
        <v>1</v>
      </c>
      <c r="AP5751" s="78">
        <f t="shared" si="183"/>
        <v>0</v>
      </c>
      <c r="AQ5751" s="77">
        <f>IF(V5751&lt;Variables!$G$15,1,0)</f>
        <v>1</v>
      </c>
      <c r="AR5751" s="77">
        <v>0</v>
      </c>
      <c r="AS5751" s="77">
        <v>0</v>
      </c>
      <c r="AT5751" s="77">
        <v>0</v>
      </c>
      <c r="AU5751" s="77">
        <v>0</v>
      </c>
      <c r="BA5751" s="77">
        <v>0</v>
      </c>
    </row>
    <row r="5752" spans="3:53" x14ac:dyDescent="0.25">
      <c r="C5752" s="77" t="s">
        <v>724</v>
      </c>
      <c r="D5752" s="77" t="s">
        <v>728</v>
      </c>
      <c r="E5752" s="77">
        <v>40.06</v>
      </c>
      <c r="F5752" s="77">
        <v>4.79</v>
      </c>
      <c r="G5752" s="77">
        <v>4.3099999999999996</v>
      </c>
      <c r="H5752" s="77">
        <v>67630</v>
      </c>
      <c r="I5752" s="77">
        <v>-27.731999999999999</v>
      </c>
      <c r="J5752" s="77" t="s">
        <v>74</v>
      </c>
      <c r="K5752" s="77">
        <v>81</v>
      </c>
      <c r="L5752" s="77">
        <v>39.771014999999998</v>
      </c>
      <c r="M5752" s="77">
        <v>1.0786372940192861</v>
      </c>
      <c r="N5752" s="77">
        <v>39.276619444444442</v>
      </c>
      <c r="O5752" s="77">
        <v>2.350967493171487</v>
      </c>
      <c r="P5752" s="77">
        <v>820268</v>
      </c>
      <c r="Q5752" s="77">
        <v>4417000</v>
      </c>
      <c r="R5752" s="77">
        <v>0.19</v>
      </c>
      <c r="S5752" s="77">
        <v>63.23</v>
      </c>
      <c r="T5752" s="77">
        <v>5.133</v>
      </c>
      <c r="U5752" s="77">
        <v>29.000399999999999</v>
      </c>
      <c r="V5752" s="77">
        <v>2.5635471906965401</v>
      </c>
      <c r="AC5752" s="77">
        <v>44.19</v>
      </c>
      <c r="AD5752" s="77">
        <v>39.92</v>
      </c>
      <c r="AH5752" s="77">
        <f>IF(AND(M5752&lt;Variables!$G$6,M5752&gt;Variables!$G$5),0,1)</f>
        <v>1</v>
      </c>
      <c r="AI5752" s="77">
        <f t="shared" si="182"/>
        <v>0</v>
      </c>
      <c r="AJ5752" s="77">
        <f>IF(I5752&gt;Variables!$G$7,0,1)</f>
        <v>1</v>
      </c>
      <c r="AK5752" s="77">
        <f>IF(F5752&gt;Variables!$G$8,0,1)</f>
        <v>1</v>
      </c>
      <c r="AL5752" s="77">
        <f>IF(G5752&gt;Variables!$G$9,0,1)</f>
        <v>1</v>
      </c>
      <c r="AM5752" s="77">
        <f>IF(AND(K5752&gt;Variables!$G$10,K5752&lt;Variables!$G$11),0,1)</f>
        <v>1</v>
      </c>
      <c r="AN5752" s="77">
        <f>IF(H5752&lt;Variables!$G$13,1,0)</f>
        <v>0</v>
      </c>
      <c r="AO5752" s="77">
        <f>IF(R5752&lt;Variables!$G$12,0,1)</f>
        <v>0</v>
      </c>
      <c r="AP5752" s="78">
        <f t="shared" si="183"/>
        <v>0</v>
      </c>
      <c r="AQ5752" s="77">
        <f>IF(V5752&lt;Variables!$G$15,1,0)</f>
        <v>1</v>
      </c>
      <c r="AR5752" s="77">
        <v>1</v>
      </c>
      <c r="AS5752" s="77">
        <v>0</v>
      </c>
      <c r="AT5752" s="77">
        <v>0</v>
      </c>
      <c r="AU5752" s="77">
        <v>0</v>
      </c>
      <c r="BA5752" s="77">
        <v>1.8</v>
      </c>
    </row>
    <row r="5753" spans="3:53" x14ac:dyDescent="0.25">
      <c r="C5753" s="77" t="s">
        <v>724</v>
      </c>
      <c r="D5753" s="77" t="s">
        <v>661</v>
      </c>
      <c r="E5753" s="77">
        <v>54.98</v>
      </c>
      <c r="F5753" s="77">
        <v>5.22</v>
      </c>
      <c r="G5753" s="77">
        <v>7.15</v>
      </c>
      <c r="H5753" s="77">
        <v>2180</v>
      </c>
      <c r="I5753" s="77">
        <v>3.484</v>
      </c>
      <c r="J5753" s="77" t="s">
        <v>74</v>
      </c>
      <c r="K5753" s="77">
        <v>45.58</v>
      </c>
      <c r="L5753" s="77">
        <v>56.37961</v>
      </c>
      <c r="M5753" s="77">
        <v>-1.897157500734747</v>
      </c>
      <c r="N5753" s="77">
        <v>55.509730555555549</v>
      </c>
      <c r="O5753" s="77">
        <v>-0.35981179075558961</v>
      </c>
      <c r="P5753" s="77">
        <v>2122000</v>
      </c>
      <c r="Q5753" s="77">
        <v>2152000</v>
      </c>
      <c r="R5753" s="77">
        <v>0.99</v>
      </c>
      <c r="S5753" s="77">
        <v>63.23</v>
      </c>
      <c r="T5753" s="77">
        <v>5.133</v>
      </c>
      <c r="U5753" s="77">
        <v>29.000399999999999</v>
      </c>
      <c r="V5753" s="77">
        <v>2.3463177554085242</v>
      </c>
      <c r="AC5753" s="77">
        <v>57.63</v>
      </c>
      <c r="AD5753" s="77">
        <v>53.84</v>
      </c>
      <c r="AH5753" s="77">
        <f>IF(AND(M5753&lt;Variables!$G$6,M5753&gt;Variables!$G$5),0,1)</f>
        <v>0</v>
      </c>
      <c r="AI5753" s="77">
        <f t="shared" si="182"/>
        <v>0</v>
      </c>
      <c r="AJ5753" s="77">
        <f>IF(I5753&gt;Variables!$G$7,0,1)</f>
        <v>1</v>
      </c>
      <c r="AK5753" s="77">
        <f>IF(F5753&gt;Variables!$G$8,0,1)</f>
        <v>1</v>
      </c>
      <c r="AL5753" s="77">
        <f>IF(G5753&gt;Variables!$G$9,0,1)</f>
        <v>1</v>
      </c>
      <c r="AM5753" s="77">
        <f>IF(AND(K5753&gt;Variables!$G$10,K5753&lt;Variables!$G$11),0,1)</f>
        <v>1</v>
      </c>
      <c r="AN5753" s="77">
        <f>IF(H5753&lt;Variables!$G$13,1,0)</f>
        <v>0</v>
      </c>
      <c r="AO5753" s="77">
        <f>IF(R5753&lt;Variables!$G$12,0,1)</f>
        <v>0</v>
      </c>
      <c r="AP5753" s="78">
        <f t="shared" si="183"/>
        <v>0</v>
      </c>
      <c r="AQ5753" s="77">
        <f>IF(V5753&lt;Variables!$G$15,1,0)</f>
        <v>1</v>
      </c>
      <c r="AR5753" s="77">
        <v>1</v>
      </c>
      <c r="AS5753" s="77">
        <v>0</v>
      </c>
      <c r="AT5753" s="77">
        <v>0</v>
      </c>
      <c r="AU5753" s="77">
        <v>0</v>
      </c>
      <c r="BA5753" s="77">
        <v>2</v>
      </c>
    </row>
    <row r="5754" spans="3:53" x14ac:dyDescent="0.25">
      <c r="C5754" s="77" t="s">
        <v>724</v>
      </c>
      <c r="D5754" s="77" t="s">
        <v>729</v>
      </c>
      <c r="E5754" s="77">
        <v>12.62</v>
      </c>
      <c r="F5754" s="77">
        <v>7.82</v>
      </c>
      <c r="G5754" s="77">
        <v>7.93</v>
      </c>
      <c r="H5754" s="77">
        <v>6350</v>
      </c>
      <c r="I5754" s="77">
        <v>41.959000000000003</v>
      </c>
      <c r="J5754" s="77" t="s">
        <v>74</v>
      </c>
      <c r="K5754" s="77">
        <v>64.33</v>
      </c>
      <c r="L5754" s="77">
        <v>12.509525</v>
      </c>
      <c r="M5754" s="77">
        <v>1.2028834028470321</v>
      </c>
      <c r="N5754" s="77">
        <v>12.323124999999999</v>
      </c>
      <c r="O5754" s="77">
        <v>2.733681594563075</v>
      </c>
      <c r="P5754" s="77">
        <v>598749</v>
      </c>
      <c r="Q5754" s="77">
        <v>2203000</v>
      </c>
      <c r="R5754" s="77">
        <v>0.27</v>
      </c>
      <c r="S5754" s="77">
        <v>63.23</v>
      </c>
      <c r="T5754" s="77">
        <v>5.133</v>
      </c>
      <c r="U5754" s="77">
        <v>29.000399999999999</v>
      </c>
      <c r="V5754" s="77">
        <v>2.4344024537838158</v>
      </c>
      <c r="AC5754" s="77">
        <v>13.49</v>
      </c>
      <c r="AD5754" s="77">
        <v>12.4101</v>
      </c>
      <c r="AH5754" s="77">
        <f>IF(AND(M5754&lt;Variables!$G$6,M5754&gt;Variables!$G$5),0,1)</f>
        <v>1</v>
      </c>
      <c r="AI5754" s="77">
        <f t="shared" si="182"/>
        <v>0</v>
      </c>
      <c r="AJ5754" s="77">
        <f>IF(I5754&gt;Variables!$G$7,0,1)</f>
        <v>1</v>
      </c>
      <c r="AK5754" s="77">
        <f>IF(F5754&gt;Variables!$G$8,0,1)</f>
        <v>1</v>
      </c>
      <c r="AL5754" s="77">
        <f>IF(G5754&gt;Variables!$G$9,0,1)</f>
        <v>1</v>
      </c>
      <c r="AM5754" s="77">
        <f>IF(AND(K5754&gt;Variables!$G$10,K5754&lt;Variables!$G$11),0,1)</f>
        <v>0</v>
      </c>
      <c r="AN5754" s="77">
        <f>IF(H5754&lt;Variables!$G$13,1,0)</f>
        <v>0</v>
      </c>
      <c r="AO5754" s="77">
        <f>IF(R5754&lt;Variables!$G$12,0,1)</f>
        <v>0</v>
      </c>
      <c r="AP5754" s="78">
        <f t="shared" si="183"/>
        <v>0</v>
      </c>
      <c r="AQ5754" s="77">
        <f>IF(V5754&lt;Variables!$G$15,1,0)</f>
        <v>1</v>
      </c>
      <c r="AR5754" s="77">
        <v>1</v>
      </c>
      <c r="AS5754" s="77">
        <v>0</v>
      </c>
      <c r="AT5754" s="77">
        <v>0</v>
      </c>
      <c r="AU5754" s="77">
        <v>0</v>
      </c>
      <c r="BA5754" s="77">
        <v>2</v>
      </c>
    </row>
    <row r="5755" spans="3:53" x14ac:dyDescent="0.25">
      <c r="C5755" s="77" t="s">
        <v>724</v>
      </c>
      <c r="D5755" s="77" t="s">
        <v>720</v>
      </c>
      <c r="E5755" s="77">
        <v>53.19</v>
      </c>
      <c r="F5755" s="77">
        <v>8.2200000000000006</v>
      </c>
      <c r="G5755" s="77">
        <v>7.8</v>
      </c>
      <c r="H5755" s="77">
        <v>2050</v>
      </c>
      <c r="I5755" s="77">
        <v>11.771000000000001</v>
      </c>
      <c r="J5755" s="77" t="s">
        <v>74</v>
      </c>
      <c r="K5755" s="77">
        <v>60.97</v>
      </c>
      <c r="L5755" s="77">
        <v>53.070500000000003</v>
      </c>
      <c r="M5755" s="77">
        <v>1.7900716970813579E-2</v>
      </c>
      <c r="N5755" s="77">
        <v>52.52708333333333</v>
      </c>
      <c r="O5755" s="77">
        <v>1.052631578947371</v>
      </c>
      <c r="P5755" s="77">
        <v>330954</v>
      </c>
      <c r="Q5755" s="77">
        <v>320570</v>
      </c>
      <c r="R5755" s="77">
        <v>1.03</v>
      </c>
      <c r="S5755" s="77">
        <v>63.23</v>
      </c>
      <c r="T5755" s="77">
        <v>5.133</v>
      </c>
      <c r="U5755" s="77">
        <v>29.000399999999999</v>
      </c>
      <c r="V5755" s="77">
        <v>2.4796166623001481</v>
      </c>
      <c r="AC5755" s="77">
        <v>54.4</v>
      </c>
      <c r="AD5755" s="77">
        <v>52.85</v>
      </c>
      <c r="AH5755" s="77">
        <f>IF(AND(M5755&lt;Variables!$G$6,M5755&gt;Variables!$G$5),0,1)</f>
        <v>1</v>
      </c>
      <c r="AI5755" s="77">
        <f t="shared" si="182"/>
        <v>0</v>
      </c>
      <c r="AJ5755" s="77">
        <f>IF(I5755&gt;Variables!$G$7,0,1)</f>
        <v>1</v>
      </c>
      <c r="AK5755" s="77">
        <f>IF(F5755&gt;Variables!$G$8,0,1)</f>
        <v>1</v>
      </c>
      <c r="AL5755" s="77">
        <f>IF(G5755&gt;Variables!$G$9,0,1)</f>
        <v>1</v>
      </c>
      <c r="AM5755" s="77">
        <f>IF(AND(K5755&gt;Variables!$G$10,K5755&lt;Variables!$G$11),0,1)</f>
        <v>1</v>
      </c>
      <c r="AN5755" s="77">
        <f>IF(H5755&lt;Variables!$G$13,1,0)</f>
        <v>0</v>
      </c>
      <c r="AO5755" s="77">
        <f>IF(R5755&lt;Variables!$G$12,0,1)</f>
        <v>0</v>
      </c>
      <c r="AP5755" s="78">
        <f t="shared" si="183"/>
        <v>0</v>
      </c>
      <c r="AQ5755" s="77">
        <f>IF(V5755&lt;Variables!$G$15,1,0)</f>
        <v>1</v>
      </c>
      <c r="AR5755" s="77">
        <v>1</v>
      </c>
      <c r="AS5755" s="77">
        <v>0</v>
      </c>
      <c r="AT5755" s="77">
        <v>0</v>
      </c>
      <c r="AU5755" s="77">
        <v>0</v>
      </c>
      <c r="BA5755" s="77">
        <v>1.2</v>
      </c>
    </row>
    <row r="5756" spans="3:53" x14ac:dyDescent="0.25">
      <c r="C5756" s="77" t="s">
        <v>724</v>
      </c>
      <c r="D5756" s="77" t="s">
        <v>705</v>
      </c>
      <c r="E5756" s="77">
        <v>687.98</v>
      </c>
      <c r="F5756" s="77">
        <v>10</v>
      </c>
      <c r="G5756" s="77">
        <v>5.51</v>
      </c>
      <c r="H5756" s="77">
        <v>6440</v>
      </c>
      <c r="I5756" s="77">
        <v>-23.12</v>
      </c>
      <c r="J5756" s="77" t="s">
        <v>74</v>
      </c>
      <c r="K5756" s="77">
        <v>61.78</v>
      </c>
      <c r="L5756" s="77">
        <v>684.31973499999992</v>
      </c>
      <c r="M5756" s="77">
        <v>0.21631189695267691</v>
      </c>
      <c r="N5756" s="77">
        <v>676.24542777777765</v>
      </c>
      <c r="O5756" s="77">
        <v>1.41288529722408</v>
      </c>
      <c r="P5756" s="77">
        <v>521225</v>
      </c>
      <c r="Q5756" s="77">
        <v>763734</v>
      </c>
      <c r="R5756" s="77">
        <v>0.68</v>
      </c>
      <c r="S5756" s="77">
        <v>63.23</v>
      </c>
      <c r="T5756" s="77">
        <v>5.133</v>
      </c>
      <c r="U5756" s="77">
        <v>29.000399999999999</v>
      </c>
      <c r="V5756" s="77">
        <v>2.4760576215052859</v>
      </c>
      <c r="AC5756" s="77">
        <v>690.5</v>
      </c>
      <c r="AD5756" s="77">
        <v>650.67049999999995</v>
      </c>
      <c r="AH5756" s="77">
        <f>IF(AND(M5756&lt;Variables!$G$6,M5756&gt;Variables!$G$5),0,1)</f>
        <v>1</v>
      </c>
      <c r="AI5756" s="77">
        <f t="shared" si="182"/>
        <v>0</v>
      </c>
      <c r="AJ5756" s="77">
        <f>IF(I5756&gt;Variables!$G$7,0,1)</f>
        <v>1</v>
      </c>
      <c r="AK5756" s="77">
        <f>IF(F5756&gt;Variables!$G$8,0,1)</f>
        <v>0</v>
      </c>
      <c r="AL5756" s="77">
        <f>IF(G5756&gt;Variables!$G$9,0,1)</f>
        <v>1</v>
      </c>
      <c r="AM5756" s="77">
        <f>IF(AND(K5756&gt;Variables!$G$10,K5756&lt;Variables!$G$11),0,1)</f>
        <v>1</v>
      </c>
      <c r="AN5756" s="77">
        <f>IF(H5756&lt;Variables!$G$13,1,0)</f>
        <v>0</v>
      </c>
      <c r="AO5756" s="77">
        <f>IF(R5756&lt;Variables!$G$12,0,1)</f>
        <v>0</v>
      </c>
      <c r="AP5756" s="78">
        <f t="shared" si="183"/>
        <v>0</v>
      </c>
      <c r="AQ5756" s="77">
        <f>IF(V5756&lt;Variables!$G$15,1,0)</f>
        <v>1</v>
      </c>
      <c r="AR5756" s="77">
        <v>0</v>
      </c>
      <c r="AS5756" s="77">
        <v>0</v>
      </c>
      <c r="AT5756" s="77">
        <v>1</v>
      </c>
      <c r="AU5756" s="77">
        <v>0</v>
      </c>
      <c r="BA5756" s="77">
        <v>-2.25</v>
      </c>
    </row>
    <row r="5757" spans="3:53" x14ac:dyDescent="0.25">
      <c r="C5757" s="77" t="s">
        <v>724</v>
      </c>
      <c r="D5757" s="77" t="s">
        <v>722</v>
      </c>
      <c r="E5757" s="77">
        <v>2.99</v>
      </c>
      <c r="F5757" s="77">
        <v>13.62</v>
      </c>
      <c r="G5757" s="77">
        <v>6.43</v>
      </c>
      <c r="H5757" s="77">
        <v>53.02</v>
      </c>
      <c r="I5757" s="77">
        <v>-30.318999999999999</v>
      </c>
      <c r="J5757" s="77" t="s">
        <v>74</v>
      </c>
      <c r="K5757" s="77">
        <v>58.57</v>
      </c>
      <c r="L5757" s="77">
        <v>2.9124750000000001</v>
      </c>
      <c r="M5757" s="77">
        <v>2.3184748366938872</v>
      </c>
      <c r="N5757" s="77">
        <v>2.937727777777777</v>
      </c>
      <c r="O5757" s="77">
        <v>1.4389427959250529</v>
      </c>
      <c r="P5757" s="77">
        <v>2090000</v>
      </c>
      <c r="Q5757" s="77">
        <v>3550000</v>
      </c>
      <c r="R5757" s="77">
        <v>0.59</v>
      </c>
      <c r="S5757" s="77">
        <v>63.23</v>
      </c>
      <c r="T5757" s="77">
        <v>5.133</v>
      </c>
      <c r="U5757" s="77">
        <v>29.000399999999999</v>
      </c>
      <c r="V5757" s="77">
        <v>2.3381222310818108</v>
      </c>
      <c r="AC5757" s="77">
        <v>3.35</v>
      </c>
      <c r="AD5757" s="77">
        <v>2.82</v>
      </c>
      <c r="AH5757" s="77">
        <f>IF(AND(M5757&lt;Variables!$G$6,M5757&gt;Variables!$G$5),0,1)</f>
        <v>1</v>
      </c>
      <c r="AI5757" s="77">
        <f t="shared" si="182"/>
        <v>1</v>
      </c>
      <c r="AJ5757" s="77">
        <f>IF(I5757&gt;Variables!$G$7,0,1)</f>
        <v>1</v>
      </c>
      <c r="AK5757" s="77">
        <f>IF(F5757&gt;Variables!$G$8,0,1)</f>
        <v>0</v>
      </c>
      <c r="AL5757" s="77">
        <f>IF(G5757&gt;Variables!$G$9,0,1)</f>
        <v>1</v>
      </c>
      <c r="AM5757" s="77">
        <f>IF(AND(K5757&gt;Variables!$G$10,K5757&lt;Variables!$G$11),0,1)</f>
        <v>1</v>
      </c>
      <c r="AN5757" s="77">
        <f>IF(H5757&lt;Variables!$G$13,1,0)</f>
        <v>1</v>
      </c>
      <c r="AO5757" s="77">
        <f>IF(R5757&lt;Variables!$G$12,0,1)</f>
        <v>0</v>
      </c>
      <c r="AP5757" s="78">
        <f t="shared" si="183"/>
        <v>0</v>
      </c>
      <c r="AQ5757" s="77">
        <f>IF(V5757&lt;Variables!$G$15,1,0)</f>
        <v>1</v>
      </c>
      <c r="AR5757" s="77">
        <v>0</v>
      </c>
      <c r="AS5757" s="77">
        <v>0</v>
      </c>
      <c r="AT5757" s="77">
        <v>1</v>
      </c>
      <c r="AU5757" s="77">
        <v>0</v>
      </c>
      <c r="BA5757" s="77">
        <v>-2.25</v>
      </c>
    </row>
    <row r="5758" spans="3:53" x14ac:dyDescent="0.25">
      <c r="C5758" s="77" t="s">
        <v>724</v>
      </c>
      <c r="D5758" s="77" t="s">
        <v>717</v>
      </c>
      <c r="E5758" s="77">
        <v>4.45</v>
      </c>
      <c r="F5758" s="77">
        <v>80.150000000000006</v>
      </c>
      <c r="G5758" s="77">
        <v>7.45</v>
      </c>
      <c r="H5758" s="77">
        <v>34.64</v>
      </c>
      <c r="I5758" s="77">
        <v>-11.281000000000001</v>
      </c>
      <c r="J5758" s="77" t="s">
        <v>75</v>
      </c>
      <c r="K5758" s="77">
        <v>65.510000000000005</v>
      </c>
      <c r="L5758" s="77">
        <v>4.1375799999999998</v>
      </c>
      <c r="M5758" s="77">
        <v>8.0341648983222065</v>
      </c>
      <c r="N5758" s="77">
        <v>4.1634111111111114</v>
      </c>
      <c r="O5758" s="77">
        <v>7.363886983696605</v>
      </c>
      <c r="P5758" s="77">
        <v>31100000</v>
      </c>
      <c r="Q5758" s="77">
        <v>392060</v>
      </c>
      <c r="R5758" s="77">
        <v>79.319999999999993</v>
      </c>
      <c r="S5758" s="77">
        <v>63.23</v>
      </c>
      <c r="T5758" s="77">
        <v>5.133</v>
      </c>
      <c r="U5758" s="77">
        <v>29.000399999999999</v>
      </c>
      <c r="V5758" s="77">
        <v>1.9589219284528641</v>
      </c>
      <c r="AC5758" s="77">
        <v>8.1999999999999993</v>
      </c>
      <c r="AD5758" s="77">
        <v>4.01</v>
      </c>
      <c r="AH5758" s="77">
        <f>IF(AND(M5758&lt;Variables!$G$6,M5758&gt;Variables!$G$5),0,1)</f>
        <v>1</v>
      </c>
      <c r="AI5758" s="77">
        <f t="shared" si="182"/>
        <v>1</v>
      </c>
      <c r="AJ5758" s="77">
        <f>IF(I5758&gt;Variables!$G$7,0,1)</f>
        <v>1</v>
      </c>
      <c r="AK5758" s="77">
        <f>IF(F5758&gt;Variables!$G$8,0,1)</f>
        <v>0</v>
      </c>
      <c r="AL5758" s="77">
        <f>IF(G5758&gt;Variables!$G$9,0,1)</f>
        <v>1</v>
      </c>
      <c r="AM5758" s="77">
        <f>IF(AND(K5758&gt;Variables!$G$10,K5758&lt;Variables!$G$11),0,1)</f>
        <v>0</v>
      </c>
      <c r="AN5758" s="77">
        <f>IF(H5758&lt;Variables!$G$13,1,0)</f>
        <v>1</v>
      </c>
      <c r="AO5758" s="77">
        <f>IF(R5758&lt;Variables!$G$12,0,1)</f>
        <v>1</v>
      </c>
      <c r="AP5758" s="78">
        <f t="shared" si="183"/>
        <v>1</v>
      </c>
      <c r="AQ5758" s="77">
        <f>IF(V5758&lt;Variables!$G$15,1,0)</f>
        <v>1</v>
      </c>
      <c r="AR5758" s="77">
        <v>0</v>
      </c>
      <c r="AS5758" s="77">
        <v>0</v>
      </c>
      <c r="AT5758" s="77">
        <v>1</v>
      </c>
      <c r="AU5758" s="77">
        <v>0</v>
      </c>
      <c r="BA5758" s="77">
        <v>-2.25</v>
      </c>
    </row>
    <row r="5759" spans="3:53" x14ac:dyDescent="0.25">
      <c r="C5759" s="77" t="s">
        <v>724</v>
      </c>
      <c r="D5759" s="77" t="s">
        <v>719</v>
      </c>
      <c r="E5759" s="77">
        <v>2.2599999999999998</v>
      </c>
      <c r="F5759" s="77">
        <v>62.24</v>
      </c>
      <c r="G5759" s="77">
        <v>2.0299999999999998</v>
      </c>
      <c r="H5759" s="77">
        <v>82.6</v>
      </c>
      <c r="I5759" s="77">
        <v>-53.603000000000002</v>
      </c>
      <c r="J5759" s="77" t="s">
        <v>74</v>
      </c>
      <c r="K5759" s="77">
        <v>49.06</v>
      </c>
      <c r="L5759" s="77">
        <v>2.3517450000000002</v>
      </c>
      <c r="M5759" s="77">
        <v>-3.6885376603330751</v>
      </c>
      <c r="N5759" s="77">
        <v>2.3695499999999989</v>
      </c>
      <c r="O5759" s="77">
        <v>-4.4122301702854667</v>
      </c>
      <c r="P5759" s="77">
        <v>91970000</v>
      </c>
      <c r="Q5759" s="77">
        <v>4600000</v>
      </c>
      <c r="R5759" s="77">
        <v>19.989999999999998</v>
      </c>
      <c r="S5759" s="77">
        <v>63.23</v>
      </c>
      <c r="T5759" s="77">
        <v>5.133</v>
      </c>
      <c r="U5759" s="77">
        <v>29.000399999999999</v>
      </c>
      <c r="V5759" s="77">
        <v>2.4431502322114</v>
      </c>
      <c r="AC5759" s="77">
        <v>2.37</v>
      </c>
      <c r="AD5759" s="77">
        <v>1.88</v>
      </c>
      <c r="AH5759" s="77">
        <f>IF(AND(M5759&lt;Variables!$G$6,M5759&gt;Variables!$G$5),0,1)</f>
        <v>0</v>
      </c>
      <c r="AI5759" s="77">
        <f t="shared" si="182"/>
        <v>1</v>
      </c>
      <c r="AJ5759" s="77">
        <f>IF(I5759&gt;Variables!$G$7,0,1)</f>
        <v>1</v>
      </c>
      <c r="AK5759" s="77">
        <f>IF(F5759&gt;Variables!$G$8,0,1)</f>
        <v>0</v>
      </c>
      <c r="AL5759" s="77">
        <f>IF(G5759&gt;Variables!$G$9,0,1)</f>
        <v>1</v>
      </c>
      <c r="AM5759" s="77">
        <f>IF(AND(K5759&gt;Variables!$G$10,K5759&lt;Variables!$G$11),0,1)</f>
        <v>1</v>
      </c>
      <c r="AN5759" s="77">
        <f>IF(H5759&lt;Variables!$G$13,1,0)</f>
        <v>1</v>
      </c>
      <c r="AO5759" s="77">
        <f>IF(R5759&lt;Variables!$G$12,0,1)</f>
        <v>1</v>
      </c>
      <c r="AP5759" s="78">
        <f t="shared" si="183"/>
        <v>0</v>
      </c>
      <c r="AQ5759" s="77">
        <f>IF(V5759&lt;Variables!$G$15,1,0)</f>
        <v>1</v>
      </c>
      <c r="AR5759" s="77">
        <v>1</v>
      </c>
      <c r="AS5759" s="77">
        <v>0</v>
      </c>
      <c r="AT5759" s="77">
        <v>0</v>
      </c>
      <c r="AU5759" s="77">
        <v>0</v>
      </c>
      <c r="BA5759" s="77">
        <v>2</v>
      </c>
    </row>
    <row r="5760" spans="3:53" x14ac:dyDescent="0.25">
      <c r="C5760" s="77" t="s">
        <v>724</v>
      </c>
      <c r="D5760" s="77" t="s">
        <v>710</v>
      </c>
      <c r="E5760" s="77">
        <v>4.8600000000000003</v>
      </c>
      <c r="F5760" s="77">
        <v>291.06</v>
      </c>
      <c r="G5760" s="77">
        <v>-2.8</v>
      </c>
      <c r="H5760" s="77">
        <v>-99999</v>
      </c>
      <c r="I5760" s="77">
        <v>7.7359999999999998</v>
      </c>
      <c r="J5760" s="77" t="s">
        <v>74</v>
      </c>
      <c r="K5760" s="77">
        <v>72.34</v>
      </c>
      <c r="L5760" s="77">
        <v>4.8627894736842112</v>
      </c>
      <c r="M5760" s="77">
        <v>-5.7363653090609708E-2</v>
      </c>
      <c r="N5760" s="77">
        <v>4.826085714285715</v>
      </c>
      <c r="O5760" s="77">
        <v>0.70272862361096355</v>
      </c>
      <c r="P5760" s="77">
        <v>517590.00000000012</v>
      </c>
      <c r="Q5760" s="77">
        <v>17720</v>
      </c>
      <c r="R5760" s="77">
        <v>29.21</v>
      </c>
      <c r="S5760" s="77">
        <v>63.23</v>
      </c>
      <c r="T5760" s="77">
        <v>5.133</v>
      </c>
      <c r="U5760" s="77">
        <v>29.000399999999999</v>
      </c>
      <c r="V5760" s="77">
        <v>2.603634838561363</v>
      </c>
      <c r="AC5760" s="77">
        <v>4.99</v>
      </c>
      <c r="AD5760" s="77">
        <v>4.0199999999999996</v>
      </c>
      <c r="AH5760" s="77">
        <f>IF(AND(M5760&lt;Variables!$G$6,M5760&gt;Variables!$G$5),0,1)</f>
        <v>1</v>
      </c>
      <c r="AI5760" s="77">
        <f t="shared" si="182"/>
        <v>0</v>
      </c>
      <c r="AJ5760" s="77">
        <f>IF(I5760&gt;Variables!$G$7,0,1)</f>
        <v>1</v>
      </c>
      <c r="AK5760" s="77">
        <f>IF(F5760&gt;Variables!$G$8,0,1)</f>
        <v>0</v>
      </c>
      <c r="AL5760" s="77">
        <f>IF(G5760&gt;Variables!$G$9,0,1)</f>
        <v>1</v>
      </c>
      <c r="AM5760" s="77">
        <f>IF(AND(K5760&gt;Variables!$G$10,K5760&lt;Variables!$G$11),0,1)</f>
        <v>1</v>
      </c>
      <c r="AN5760" s="77">
        <f>IF(H5760&lt;Variables!$G$13,1,0)</f>
        <v>1</v>
      </c>
      <c r="AO5760" s="77">
        <f>IF(R5760&lt;Variables!$G$12,0,1)</f>
        <v>1</v>
      </c>
      <c r="AP5760" s="78">
        <f t="shared" si="183"/>
        <v>0</v>
      </c>
      <c r="AQ5760" s="77">
        <f>IF(V5760&lt;Variables!$G$15,1,0)</f>
        <v>1</v>
      </c>
      <c r="AR5760" s="77">
        <v>1</v>
      </c>
      <c r="AS5760" s="77">
        <v>0</v>
      </c>
      <c r="AT5760" s="77">
        <v>0</v>
      </c>
      <c r="AU5760" s="77">
        <v>0</v>
      </c>
      <c r="BA5760" s="77">
        <v>2</v>
      </c>
    </row>
    <row r="5761" spans="3:53" x14ac:dyDescent="0.25">
      <c r="C5761" s="77" t="s">
        <v>730</v>
      </c>
      <c r="D5761" s="77" t="s">
        <v>725</v>
      </c>
      <c r="E5761" s="77">
        <v>56.77</v>
      </c>
      <c r="F5761" s="77">
        <v>5.67</v>
      </c>
      <c r="G5761" s="77">
        <v>5.4</v>
      </c>
      <c r="H5761" s="77">
        <v>2970</v>
      </c>
      <c r="I5761" s="77">
        <v>31.029</v>
      </c>
      <c r="J5761" s="77" t="s">
        <v>75</v>
      </c>
      <c r="K5761" s="77">
        <v>66.319999999999993</v>
      </c>
      <c r="L5761" s="77">
        <v>56.230244999999989</v>
      </c>
      <c r="M5761" s="77">
        <v>0.24854062079937239</v>
      </c>
      <c r="N5761" s="77">
        <v>55.589109756097557</v>
      </c>
      <c r="O5761" s="77">
        <v>1.404754001869557</v>
      </c>
      <c r="P5761" s="77">
        <v>236811</v>
      </c>
      <c r="Q5761" s="77">
        <v>388854</v>
      </c>
      <c r="R5761" s="77">
        <v>0.61</v>
      </c>
      <c r="S5761" s="77">
        <v>66.135999999999996</v>
      </c>
      <c r="T5761" s="77">
        <v>5.5279999999999996</v>
      </c>
      <c r="U5761" s="77">
        <v>30.403199999999998</v>
      </c>
      <c r="V5761" s="77">
        <v>2.5178988875532009</v>
      </c>
      <c r="AC5761" s="77">
        <v>57.07</v>
      </c>
      <c r="AD5761" s="77">
        <v>54.02</v>
      </c>
      <c r="AH5761" s="77">
        <f>IF(AND(M5761&lt;Variables!$G$6,M5761&gt;Variables!$G$5),0,1)</f>
        <v>1</v>
      </c>
      <c r="AI5761" s="77">
        <f t="shared" si="182"/>
        <v>0</v>
      </c>
      <c r="AJ5761" s="77">
        <f>IF(I5761&gt;Variables!$G$7,0,1)</f>
        <v>1</v>
      </c>
      <c r="AK5761" s="77">
        <f>IF(F5761&gt;Variables!$G$8,0,1)</f>
        <v>1</v>
      </c>
      <c r="AL5761" s="77">
        <f>IF(G5761&gt;Variables!$G$9,0,1)</f>
        <v>1</v>
      </c>
      <c r="AM5761" s="77">
        <f>IF(AND(K5761&gt;Variables!$G$10,K5761&lt;Variables!$G$11),0,1)</f>
        <v>0</v>
      </c>
      <c r="AN5761" s="77">
        <f>IF(H5761&lt;Variables!$G$13,1,0)</f>
        <v>0</v>
      </c>
      <c r="AO5761" s="77">
        <f>IF(R5761&lt;Variables!$G$12,0,1)</f>
        <v>0</v>
      </c>
      <c r="AP5761" s="78">
        <f t="shared" si="183"/>
        <v>1</v>
      </c>
      <c r="AQ5761" s="77">
        <f>IF(V5761&lt;Variables!$G$15,1,0)</f>
        <v>1</v>
      </c>
      <c r="AR5761" s="77">
        <v>0</v>
      </c>
      <c r="AS5761" s="77">
        <v>0</v>
      </c>
      <c r="AT5761" s="77">
        <v>1</v>
      </c>
      <c r="AU5761" s="77">
        <v>0</v>
      </c>
      <c r="BA5761" s="77">
        <v>-1.19</v>
      </c>
    </row>
    <row r="5762" spans="3:53" x14ac:dyDescent="0.25">
      <c r="C5762" s="77" t="s">
        <v>730</v>
      </c>
      <c r="D5762" s="77" t="s">
        <v>714</v>
      </c>
      <c r="E5762" s="77">
        <v>39.03</v>
      </c>
      <c r="F5762" s="77">
        <v>7.17</v>
      </c>
      <c r="G5762" s="77">
        <v>2.2400000000000002</v>
      </c>
      <c r="H5762" s="77">
        <v>3140</v>
      </c>
      <c r="I5762" s="77">
        <v>-37.298999999999999</v>
      </c>
      <c r="J5762" s="77" t="s">
        <v>75</v>
      </c>
      <c r="K5762" s="77">
        <v>39.979999999999997</v>
      </c>
      <c r="L5762" s="77">
        <v>39.592370000000003</v>
      </c>
      <c r="M5762" s="77">
        <v>-1.875032992467996</v>
      </c>
      <c r="N5762" s="77">
        <v>39.512717073170741</v>
      </c>
      <c r="O5762" s="77">
        <v>-1.6772247576482819</v>
      </c>
      <c r="P5762" s="77">
        <v>5392000</v>
      </c>
      <c r="Q5762" s="77">
        <v>19195000</v>
      </c>
      <c r="R5762" s="77">
        <v>0.28000000000000003</v>
      </c>
      <c r="S5762" s="77">
        <v>66.135999999999996</v>
      </c>
      <c r="T5762" s="77">
        <v>5.5279999999999996</v>
      </c>
      <c r="U5762" s="77">
        <v>30.403199999999998</v>
      </c>
      <c r="V5762" s="77">
        <v>2.257684403076047</v>
      </c>
      <c r="AC5762" s="77">
        <v>39.53</v>
      </c>
      <c r="AD5762" s="77">
        <v>37.125500000000002</v>
      </c>
      <c r="AH5762" s="77">
        <f>IF(AND(M5762&lt;Variables!$G$6,M5762&gt;Variables!$G$5),0,1)</f>
        <v>0</v>
      </c>
      <c r="AI5762" s="77">
        <f t="shared" si="182"/>
        <v>0</v>
      </c>
      <c r="AJ5762" s="77">
        <f>IF(I5762&gt;Variables!$G$7,0,1)</f>
        <v>1</v>
      </c>
      <c r="AK5762" s="77">
        <f>IF(F5762&gt;Variables!$G$8,0,1)</f>
        <v>1</v>
      </c>
      <c r="AL5762" s="77">
        <f>IF(G5762&gt;Variables!$G$9,0,1)</f>
        <v>1</v>
      </c>
      <c r="AM5762" s="77">
        <f>IF(AND(K5762&gt;Variables!$G$10,K5762&lt;Variables!$G$11),0,1)</f>
        <v>1</v>
      </c>
      <c r="AN5762" s="77">
        <f>IF(H5762&lt;Variables!$G$13,1,0)</f>
        <v>0</v>
      </c>
      <c r="AO5762" s="77">
        <f>IF(R5762&lt;Variables!$G$12,0,1)</f>
        <v>0</v>
      </c>
      <c r="AP5762" s="78">
        <f t="shared" si="183"/>
        <v>1</v>
      </c>
      <c r="AQ5762" s="77">
        <f>IF(V5762&lt;Variables!$G$15,1,0)</f>
        <v>1</v>
      </c>
      <c r="AR5762" s="77">
        <v>0</v>
      </c>
      <c r="AS5762" s="77">
        <v>0</v>
      </c>
      <c r="AT5762" s="77">
        <v>1</v>
      </c>
      <c r="AU5762" s="77">
        <v>0</v>
      </c>
      <c r="BA5762" s="77">
        <v>-0.98</v>
      </c>
    </row>
    <row r="5763" spans="3:53" x14ac:dyDescent="0.25">
      <c r="C5763" s="77" t="s">
        <v>730</v>
      </c>
      <c r="D5763" s="77" t="s">
        <v>456</v>
      </c>
      <c r="E5763" s="77">
        <v>60.81</v>
      </c>
      <c r="F5763" s="77">
        <v>5.76</v>
      </c>
      <c r="G5763" s="77">
        <v>5.76</v>
      </c>
      <c r="H5763" s="77">
        <v>7420</v>
      </c>
      <c r="I5763" s="77">
        <v>9.2149999999999999</v>
      </c>
      <c r="J5763" s="77" t="s">
        <v>75</v>
      </c>
      <c r="K5763" s="77">
        <v>61.42</v>
      </c>
      <c r="L5763" s="77">
        <v>60.347434999999997</v>
      </c>
      <c r="M5763" s="77">
        <v>0.38537677699143469</v>
      </c>
      <c r="N5763" s="77">
        <v>59.364499999999992</v>
      </c>
      <c r="O5763" s="77">
        <v>2.047519982481123</v>
      </c>
      <c r="P5763" s="77">
        <v>472522</v>
      </c>
      <c r="Q5763" s="77">
        <v>1545000</v>
      </c>
      <c r="R5763" s="77">
        <v>0.31</v>
      </c>
      <c r="S5763" s="77">
        <v>66.135999999999996</v>
      </c>
      <c r="T5763" s="77">
        <v>5.5279999999999996</v>
      </c>
      <c r="U5763" s="77">
        <v>30.403199999999998</v>
      </c>
      <c r="V5763" s="77">
        <v>2.4625813077313392</v>
      </c>
      <c r="AC5763" s="77">
        <v>60.89</v>
      </c>
      <c r="AD5763" s="77">
        <v>59.030099999999997</v>
      </c>
      <c r="AH5763" s="77">
        <f>IF(AND(M5763&lt;Variables!$G$6,M5763&gt;Variables!$G$5),0,1)</f>
        <v>1</v>
      </c>
      <c r="AI5763" s="77">
        <f t="shared" si="182"/>
        <v>0</v>
      </c>
      <c r="AJ5763" s="77">
        <f>IF(I5763&gt;Variables!$G$7,0,1)</f>
        <v>1</v>
      </c>
      <c r="AK5763" s="77">
        <f>IF(F5763&gt;Variables!$G$8,0,1)</f>
        <v>1</v>
      </c>
      <c r="AL5763" s="77">
        <f>IF(G5763&gt;Variables!$G$9,0,1)</f>
        <v>1</v>
      </c>
      <c r="AM5763" s="77">
        <f>IF(AND(K5763&gt;Variables!$G$10,K5763&lt;Variables!$G$11),0,1)</f>
        <v>1</v>
      </c>
      <c r="AN5763" s="77">
        <f>IF(H5763&lt;Variables!$G$13,1,0)</f>
        <v>0</v>
      </c>
      <c r="AO5763" s="77">
        <f>IF(R5763&lt;Variables!$G$12,0,1)</f>
        <v>0</v>
      </c>
      <c r="AP5763" s="78">
        <f t="shared" si="183"/>
        <v>1</v>
      </c>
      <c r="AQ5763" s="77">
        <f>IF(V5763&lt;Variables!$G$15,1,0)</f>
        <v>1</v>
      </c>
      <c r="AR5763" s="77">
        <v>0</v>
      </c>
      <c r="AS5763" s="77">
        <v>0</v>
      </c>
      <c r="AT5763" s="77">
        <v>1</v>
      </c>
      <c r="AU5763" s="77">
        <v>0</v>
      </c>
      <c r="BA5763" s="77">
        <v>-1.35</v>
      </c>
    </row>
    <row r="5764" spans="3:53" x14ac:dyDescent="0.25">
      <c r="C5764" s="77" t="s">
        <v>730</v>
      </c>
      <c r="D5764" s="77" t="s">
        <v>713</v>
      </c>
      <c r="E5764" s="77">
        <v>34.36</v>
      </c>
      <c r="F5764" s="77">
        <v>7.07</v>
      </c>
      <c r="G5764" s="77">
        <v>1.97</v>
      </c>
      <c r="H5764" s="77">
        <v>7720</v>
      </c>
      <c r="I5764" s="77">
        <v>-4.0000000000000001E-3</v>
      </c>
      <c r="J5764" s="77" t="s">
        <v>75</v>
      </c>
      <c r="K5764" s="77">
        <v>65.069999999999993</v>
      </c>
      <c r="L5764" s="77">
        <v>33.952260000000003</v>
      </c>
      <c r="M5764" s="77">
        <v>0.75912472395062447</v>
      </c>
      <c r="N5764" s="77">
        <v>33.871424390243902</v>
      </c>
      <c r="O5764" s="77">
        <v>0.99959070470511302</v>
      </c>
      <c r="P5764" s="77">
        <v>1130000</v>
      </c>
      <c r="Q5764" s="77">
        <v>2038000</v>
      </c>
      <c r="R5764" s="77">
        <v>0.55000000000000004</v>
      </c>
      <c r="S5764" s="77">
        <v>66.135999999999996</v>
      </c>
      <c r="T5764" s="77">
        <v>5.5279999999999996</v>
      </c>
      <c r="U5764" s="77">
        <v>30.403199999999998</v>
      </c>
      <c r="V5764" s="77">
        <v>2.4703492094815491</v>
      </c>
      <c r="AC5764" s="77">
        <v>34.979999999999997</v>
      </c>
      <c r="AD5764" s="77">
        <v>33.86</v>
      </c>
      <c r="AH5764" s="77">
        <f>IF(AND(M5764&lt;Variables!$G$6,M5764&gt;Variables!$G$5),0,1)</f>
        <v>1</v>
      </c>
      <c r="AI5764" s="77">
        <f t="shared" si="182"/>
        <v>0</v>
      </c>
      <c r="AJ5764" s="77">
        <f>IF(I5764&gt;Variables!$G$7,0,1)</f>
        <v>1</v>
      </c>
      <c r="AK5764" s="77">
        <f>IF(F5764&gt;Variables!$G$8,0,1)</f>
        <v>1</v>
      </c>
      <c r="AL5764" s="77">
        <f>IF(G5764&gt;Variables!$G$9,0,1)</f>
        <v>1</v>
      </c>
      <c r="AM5764" s="77">
        <f>IF(AND(K5764&gt;Variables!$G$10,K5764&lt;Variables!$G$11),0,1)</f>
        <v>0</v>
      </c>
      <c r="AN5764" s="77">
        <f>IF(H5764&lt;Variables!$G$13,1,0)</f>
        <v>0</v>
      </c>
      <c r="AO5764" s="77">
        <f>IF(R5764&lt;Variables!$G$12,0,1)</f>
        <v>0</v>
      </c>
      <c r="AP5764" s="78">
        <f t="shared" si="183"/>
        <v>1</v>
      </c>
      <c r="AQ5764" s="77">
        <f>IF(V5764&lt;Variables!$G$15,1,0)</f>
        <v>1</v>
      </c>
      <c r="AR5764" s="77">
        <v>1</v>
      </c>
      <c r="AS5764" s="77">
        <v>0</v>
      </c>
      <c r="AT5764" s="77">
        <v>0</v>
      </c>
      <c r="AU5764" s="77">
        <v>0</v>
      </c>
      <c r="BA5764" s="77">
        <v>1.1000000000000001</v>
      </c>
    </row>
    <row r="5765" spans="3:53" x14ac:dyDescent="0.25">
      <c r="C5765" s="77" t="s">
        <v>730</v>
      </c>
      <c r="D5765" s="77" t="s">
        <v>85</v>
      </c>
      <c r="E5765" s="77">
        <v>4.6900000000000004</v>
      </c>
      <c r="F5765" s="77">
        <v>8.68</v>
      </c>
      <c r="G5765" s="77">
        <v>5.18</v>
      </c>
      <c r="H5765" s="77">
        <v>2780</v>
      </c>
      <c r="I5765" s="77">
        <v>185.679</v>
      </c>
      <c r="J5765" s="77" t="s">
        <v>75</v>
      </c>
      <c r="K5765" s="77">
        <v>55.49</v>
      </c>
      <c r="L5765" s="77">
        <v>4.690035</v>
      </c>
      <c r="M5765" s="77">
        <v>-0.42505013288813959</v>
      </c>
      <c r="N5765" s="77">
        <v>4.6221878048780489</v>
      </c>
      <c r="O5765" s="77">
        <v>1.036569632055764</v>
      </c>
      <c r="P5765" s="77">
        <v>15320000</v>
      </c>
      <c r="Q5765" s="77">
        <v>21010000</v>
      </c>
      <c r="R5765" s="77">
        <v>0.73</v>
      </c>
      <c r="S5765" s="77">
        <v>66.135999999999996</v>
      </c>
      <c r="T5765" s="77">
        <v>5.5279999999999996</v>
      </c>
      <c r="U5765" s="77">
        <v>30.403199999999998</v>
      </c>
      <c r="V5765" s="77">
        <v>2.4416669243180489</v>
      </c>
      <c r="AC5765" s="77">
        <v>4.8600000000000003</v>
      </c>
      <c r="AD5765" s="77">
        <v>4.5199999999999996</v>
      </c>
      <c r="AH5765" s="77">
        <f>IF(AND(M5765&lt;Variables!$G$6,M5765&gt;Variables!$G$5),0,1)</f>
        <v>1</v>
      </c>
      <c r="AI5765" s="77">
        <f t="shared" si="182"/>
        <v>0</v>
      </c>
      <c r="AJ5765" s="77">
        <f>IF(I5765&gt;Variables!$G$7,0,1)</f>
        <v>0</v>
      </c>
      <c r="AK5765" s="77">
        <f>IF(F5765&gt;Variables!$G$8,0,1)</f>
        <v>1</v>
      </c>
      <c r="AL5765" s="77">
        <f>IF(G5765&gt;Variables!$G$9,0,1)</f>
        <v>1</v>
      </c>
      <c r="AM5765" s="77">
        <f>IF(AND(K5765&gt;Variables!$G$10,K5765&lt;Variables!$G$11),0,1)</f>
        <v>1</v>
      </c>
      <c r="AN5765" s="77">
        <f>IF(H5765&lt;Variables!$G$13,1,0)</f>
        <v>0</v>
      </c>
      <c r="AO5765" s="77">
        <f>IF(R5765&lt;Variables!$G$12,0,1)</f>
        <v>0</v>
      </c>
      <c r="AP5765" s="78">
        <f t="shared" si="183"/>
        <v>1</v>
      </c>
      <c r="AQ5765" s="77">
        <f>IF(V5765&lt;Variables!$G$15,1,0)</f>
        <v>1</v>
      </c>
      <c r="AR5765" s="77">
        <v>1</v>
      </c>
      <c r="AS5765" s="77">
        <v>0</v>
      </c>
      <c r="AT5765" s="77">
        <v>0</v>
      </c>
      <c r="AU5765" s="77">
        <v>0</v>
      </c>
      <c r="BA5765" s="77">
        <v>1.65</v>
      </c>
    </row>
    <row r="5766" spans="3:53" x14ac:dyDescent="0.25">
      <c r="C5766" s="77" t="s">
        <v>730</v>
      </c>
      <c r="D5766" s="77" t="s">
        <v>717</v>
      </c>
      <c r="E5766" s="77">
        <v>4.1900000000000004</v>
      </c>
      <c r="F5766" s="77">
        <v>55.34</v>
      </c>
      <c r="G5766" s="77">
        <v>0.72</v>
      </c>
      <c r="H5766" s="77">
        <v>34.64</v>
      </c>
      <c r="I5766" s="77">
        <v>-12.669</v>
      </c>
      <c r="J5766" s="77" t="s">
        <v>75</v>
      </c>
      <c r="K5766" s="77">
        <v>51.9</v>
      </c>
      <c r="L5766" s="77">
        <v>4.218090000000001</v>
      </c>
      <c r="M5766" s="77">
        <v>-0.6683119611009074</v>
      </c>
      <c r="N5766" s="77">
        <v>4.1802731707317076</v>
      </c>
      <c r="O5766" s="77">
        <v>0.2302918702943785</v>
      </c>
      <c r="P5766" s="77">
        <v>25790000</v>
      </c>
      <c r="Q5766" s="77">
        <v>392060</v>
      </c>
      <c r="R5766" s="77">
        <v>65.78</v>
      </c>
      <c r="S5766" s="77">
        <v>66.135999999999996</v>
      </c>
      <c r="T5766" s="77">
        <v>5.5279999999999996</v>
      </c>
      <c r="U5766" s="77">
        <v>30.403199999999998</v>
      </c>
      <c r="V5766" s="77">
        <v>2.4077272723815759</v>
      </c>
      <c r="AC5766" s="77">
        <v>8.1999999999999993</v>
      </c>
      <c r="AD5766" s="77">
        <v>4.01</v>
      </c>
      <c r="AH5766" s="77">
        <f>IF(AND(M5766&lt;Variables!$G$6,M5766&gt;Variables!$G$5),0,1)</f>
        <v>1</v>
      </c>
      <c r="AI5766" s="77">
        <f t="shared" si="182"/>
        <v>0</v>
      </c>
      <c r="AJ5766" s="77">
        <f>IF(I5766&gt;Variables!$G$7,0,1)</f>
        <v>1</v>
      </c>
      <c r="AK5766" s="77">
        <f>IF(F5766&gt;Variables!$G$8,0,1)</f>
        <v>0</v>
      </c>
      <c r="AL5766" s="77">
        <f>IF(G5766&gt;Variables!$G$9,0,1)</f>
        <v>1</v>
      </c>
      <c r="AM5766" s="77">
        <f>IF(AND(K5766&gt;Variables!$G$10,K5766&lt;Variables!$G$11),0,1)</f>
        <v>1</v>
      </c>
      <c r="AN5766" s="77">
        <f>IF(H5766&lt;Variables!$G$13,1,0)</f>
        <v>1</v>
      </c>
      <c r="AO5766" s="77">
        <f>IF(R5766&lt;Variables!$G$12,0,1)</f>
        <v>1</v>
      </c>
      <c r="AP5766" s="78">
        <f t="shared" si="183"/>
        <v>1</v>
      </c>
      <c r="AQ5766" s="77">
        <f>IF(V5766&lt;Variables!$G$15,1,0)</f>
        <v>1</v>
      </c>
      <c r="AR5766" s="77">
        <v>0</v>
      </c>
      <c r="AS5766" s="77">
        <v>0</v>
      </c>
      <c r="AT5766" s="77">
        <v>1</v>
      </c>
      <c r="AU5766" s="77">
        <v>0</v>
      </c>
      <c r="BA5766" s="77">
        <v>-2.25</v>
      </c>
    </row>
    <row r="5767" spans="3:53" x14ac:dyDescent="0.25">
      <c r="C5767" s="77" t="s">
        <v>730</v>
      </c>
      <c r="D5767" s="77" t="s">
        <v>707</v>
      </c>
      <c r="E5767" s="77">
        <v>3.75</v>
      </c>
      <c r="F5767" s="77">
        <v>14</v>
      </c>
      <c r="G5767" s="77">
        <v>1.63</v>
      </c>
      <c r="H5767" s="77">
        <v>-99999</v>
      </c>
      <c r="I5767" s="77">
        <v>-21.49</v>
      </c>
      <c r="J5767" s="77" t="s">
        <v>75</v>
      </c>
      <c r="K5767" s="77">
        <v>50.25</v>
      </c>
      <c r="L5767" s="77">
        <v>3.7893750000000002</v>
      </c>
      <c r="M5767" s="77">
        <v>-1.0390895596239531</v>
      </c>
      <c r="N5767" s="77">
        <v>3.83725</v>
      </c>
      <c r="O5767" s="77">
        <v>-2.2737637631116052</v>
      </c>
      <c r="P5767" s="77">
        <v>24867</v>
      </c>
      <c r="Q5767" s="77">
        <v>19053</v>
      </c>
      <c r="R5767" s="77">
        <v>1.31</v>
      </c>
      <c r="S5767" s="77">
        <v>66.135999999999996</v>
      </c>
      <c r="T5767" s="77">
        <v>5.5279999999999996</v>
      </c>
      <c r="U5767" s="77">
        <v>30.403199999999998</v>
      </c>
      <c r="V5767" s="77">
        <v>2.3973565512122712</v>
      </c>
      <c r="AC5767" s="77">
        <v>4.07</v>
      </c>
      <c r="AD5767" s="77">
        <v>3.5</v>
      </c>
      <c r="AH5767" s="77">
        <f>IF(AND(M5767&lt;Variables!$G$6,M5767&gt;Variables!$G$5),0,1)</f>
        <v>0</v>
      </c>
      <c r="AI5767" s="77">
        <f t="shared" si="182"/>
        <v>1</v>
      </c>
      <c r="AJ5767" s="77">
        <f>IF(I5767&gt;Variables!$G$7,0,1)</f>
        <v>1</v>
      </c>
      <c r="AK5767" s="77">
        <f>IF(F5767&gt;Variables!$G$8,0,1)</f>
        <v>0</v>
      </c>
      <c r="AL5767" s="77">
        <f>IF(G5767&gt;Variables!$G$9,0,1)</f>
        <v>1</v>
      </c>
      <c r="AM5767" s="77">
        <f>IF(AND(K5767&gt;Variables!$G$10,K5767&lt;Variables!$G$11),0,1)</f>
        <v>1</v>
      </c>
      <c r="AN5767" s="77">
        <f>IF(H5767&lt;Variables!$G$13,1,0)</f>
        <v>1</v>
      </c>
      <c r="AO5767" s="77">
        <f>IF(R5767&lt;Variables!$G$12,0,1)</f>
        <v>0</v>
      </c>
      <c r="AP5767" s="78">
        <f t="shared" si="183"/>
        <v>1</v>
      </c>
      <c r="AQ5767" s="77">
        <f>IF(V5767&lt;Variables!$G$15,1,0)</f>
        <v>1</v>
      </c>
      <c r="AR5767" s="77">
        <v>1</v>
      </c>
      <c r="AS5767" s="77">
        <v>0</v>
      </c>
      <c r="AT5767" s="77">
        <v>0</v>
      </c>
      <c r="AU5767" s="77">
        <v>0</v>
      </c>
      <c r="BA5767" s="77">
        <v>2</v>
      </c>
    </row>
    <row r="5768" spans="3:53" x14ac:dyDescent="0.25">
      <c r="C5768" s="77" t="s">
        <v>730</v>
      </c>
      <c r="D5768" s="77" t="s">
        <v>672</v>
      </c>
      <c r="E5768" s="77">
        <v>2.4900000000000002</v>
      </c>
      <c r="F5768" s="77">
        <v>5.53</v>
      </c>
      <c r="G5768" s="77">
        <v>0.61</v>
      </c>
      <c r="H5768" s="77">
        <v>-99999</v>
      </c>
      <c r="I5768" s="77">
        <v>-55.145000000000003</v>
      </c>
      <c r="J5768" s="77" t="s">
        <v>75</v>
      </c>
      <c r="K5768" s="77">
        <v>68.09</v>
      </c>
      <c r="L5768" s="77">
        <v>2.4781249999999999</v>
      </c>
      <c r="M5768" s="77">
        <v>-0.1261034047919401</v>
      </c>
      <c r="N5768" s="77">
        <v>2.465235294117647</v>
      </c>
      <c r="O5768" s="77">
        <v>0.39609630389654499</v>
      </c>
      <c r="P5768" s="77">
        <v>40493</v>
      </c>
      <c r="Q5768" s="77">
        <v>126189</v>
      </c>
      <c r="R5768" s="77">
        <v>0.32</v>
      </c>
      <c r="S5768" s="77">
        <v>66.135999999999996</v>
      </c>
      <c r="T5768" s="77">
        <v>5.5279999999999996</v>
      </c>
      <c r="U5768" s="77">
        <v>30.403199999999998</v>
      </c>
      <c r="V5768" s="77">
        <v>2.5642792247162678</v>
      </c>
      <c r="AC5768" s="77">
        <v>2.5</v>
      </c>
      <c r="AD5768" s="77">
        <v>2.4710000000000001</v>
      </c>
      <c r="AH5768" s="77">
        <f>IF(AND(M5768&lt;Variables!$G$6,M5768&gt;Variables!$G$5),0,1)</f>
        <v>1</v>
      </c>
      <c r="AI5768" s="77">
        <f t="shared" si="182"/>
        <v>0</v>
      </c>
      <c r="AJ5768" s="77">
        <f>IF(I5768&gt;Variables!$G$7,0,1)</f>
        <v>1</v>
      </c>
      <c r="AK5768" s="77">
        <f>IF(F5768&gt;Variables!$G$8,0,1)</f>
        <v>1</v>
      </c>
      <c r="AL5768" s="77">
        <f>IF(G5768&gt;Variables!$G$9,0,1)</f>
        <v>1</v>
      </c>
      <c r="AM5768" s="77">
        <f>IF(AND(K5768&gt;Variables!$G$10,K5768&lt;Variables!$G$11),0,1)</f>
        <v>0</v>
      </c>
      <c r="AN5768" s="77">
        <f>IF(H5768&lt;Variables!$G$13,1,0)</f>
        <v>1</v>
      </c>
      <c r="AO5768" s="77">
        <f>IF(R5768&lt;Variables!$G$12,0,1)</f>
        <v>0</v>
      </c>
      <c r="AP5768" s="78">
        <f t="shared" si="183"/>
        <v>1</v>
      </c>
      <c r="AQ5768" s="77">
        <f>IF(V5768&lt;Variables!$G$15,1,0)</f>
        <v>1</v>
      </c>
      <c r="AR5768" s="77">
        <v>0</v>
      </c>
      <c r="AS5768" s="77">
        <v>0</v>
      </c>
      <c r="AT5768" s="77">
        <v>0</v>
      </c>
      <c r="AU5768" s="77">
        <v>0</v>
      </c>
      <c r="BA5768" s="77">
        <v>0</v>
      </c>
    </row>
    <row r="5769" spans="3:53" x14ac:dyDescent="0.25">
      <c r="C5769" s="77" t="s">
        <v>730</v>
      </c>
      <c r="D5769" s="77" t="s">
        <v>578</v>
      </c>
      <c r="E5769" s="77">
        <v>6.37</v>
      </c>
      <c r="F5769" s="77">
        <v>21.49</v>
      </c>
      <c r="G5769" s="77">
        <v>0.15</v>
      </c>
      <c r="H5769" s="77">
        <v>57.6</v>
      </c>
      <c r="I5769" s="77">
        <v>1748.048</v>
      </c>
      <c r="J5769" s="77" t="s">
        <v>75</v>
      </c>
      <c r="K5769" s="77">
        <v>45.13</v>
      </c>
      <c r="L5769" s="77">
        <v>6.8369500000000007</v>
      </c>
      <c r="M5769" s="77">
        <v>-5.0746312317627087</v>
      </c>
      <c r="N5769" s="77">
        <v>6.5263945945945947</v>
      </c>
      <c r="O5769" s="77">
        <v>-0.55765237708332649</v>
      </c>
      <c r="P5769" s="77">
        <v>4040000</v>
      </c>
      <c r="Q5769" s="77">
        <v>5490000</v>
      </c>
      <c r="R5769" s="77">
        <v>0.74</v>
      </c>
      <c r="S5769" s="77">
        <v>66.135999999999996</v>
      </c>
      <c r="T5769" s="77">
        <v>5.5279999999999996</v>
      </c>
      <c r="U5769" s="77">
        <v>30.403199999999998</v>
      </c>
      <c r="V5769" s="77">
        <v>2.37711475658883</v>
      </c>
      <c r="AC5769" s="77">
        <v>6.68</v>
      </c>
      <c r="AD5769" s="77">
        <v>5.25</v>
      </c>
      <c r="AH5769" s="77">
        <f>IF(AND(M5769&lt;Variables!$G$6,M5769&gt;Variables!$G$5),0,1)</f>
        <v>0</v>
      </c>
      <c r="AI5769" s="77">
        <f t="shared" si="182"/>
        <v>0</v>
      </c>
      <c r="AJ5769" s="77">
        <f>IF(I5769&gt;Variables!$G$7,0,1)</f>
        <v>0</v>
      </c>
      <c r="AK5769" s="77">
        <f>IF(F5769&gt;Variables!$G$8,0,1)</f>
        <v>0</v>
      </c>
      <c r="AL5769" s="77">
        <f>IF(G5769&gt;Variables!$G$9,0,1)</f>
        <v>1</v>
      </c>
      <c r="AM5769" s="77">
        <f>IF(AND(K5769&gt;Variables!$G$10,K5769&lt;Variables!$G$11),0,1)</f>
        <v>1</v>
      </c>
      <c r="AN5769" s="77">
        <f>IF(H5769&lt;Variables!$G$13,1,0)</f>
        <v>1</v>
      </c>
      <c r="AO5769" s="77">
        <f>IF(R5769&lt;Variables!$G$12,0,1)</f>
        <v>0</v>
      </c>
      <c r="AP5769" s="78">
        <f t="shared" si="183"/>
        <v>1</v>
      </c>
      <c r="AQ5769" s="77">
        <f>IF(V5769&lt;Variables!$G$15,1,0)</f>
        <v>1</v>
      </c>
      <c r="AR5769" s="77">
        <v>1</v>
      </c>
      <c r="AS5769" s="77">
        <v>0</v>
      </c>
      <c r="AT5769" s="77">
        <v>0</v>
      </c>
      <c r="AU5769" s="77">
        <v>0</v>
      </c>
      <c r="BA5769" s="77">
        <v>2</v>
      </c>
    </row>
    <row r="5770" spans="3:53" x14ac:dyDescent="0.25">
      <c r="C5770" s="77" t="s">
        <v>730</v>
      </c>
      <c r="D5770" s="77" t="s">
        <v>551</v>
      </c>
      <c r="E5770" s="77">
        <v>9.7100000000000009</v>
      </c>
      <c r="F5770" s="77">
        <v>26.33</v>
      </c>
      <c r="G5770" s="77">
        <v>3.54</v>
      </c>
      <c r="H5770" s="77">
        <v>75.75</v>
      </c>
      <c r="I5770" s="77">
        <v>46.548999999999999</v>
      </c>
      <c r="J5770" s="77" t="s">
        <v>75</v>
      </c>
      <c r="K5770" s="77">
        <v>74.209999999999994</v>
      </c>
      <c r="L5770" s="77">
        <v>8.7945399999999978</v>
      </c>
      <c r="M5770" s="77">
        <v>9.8420156142334037</v>
      </c>
      <c r="N5770" s="77">
        <v>8.8253243902439031</v>
      </c>
      <c r="O5770" s="77">
        <v>9.4588660183291715</v>
      </c>
      <c r="P5770" s="77">
        <v>53810000</v>
      </c>
      <c r="Q5770" s="77">
        <v>23680000</v>
      </c>
      <c r="R5770" s="77">
        <v>2.27</v>
      </c>
      <c r="S5770" s="77">
        <v>66.135999999999996</v>
      </c>
      <c r="T5770" s="77">
        <v>5.5279999999999996</v>
      </c>
      <c r="U5770" s="77">
        <v>30.403199999999998</v>
      </c>
      <c r="V5770" s="77">
        <v>1.6737844221464659</v>
      </c>
      <c r="AC5770" s="77">
        <v>18.82</v>
      </c>
      <c r="AD5770" s="77">
        <v>9.3000000000000007</v>
      </c>
      <c r="AH5770" s="77">
        <f>IF(AND(M5770&lt;Variables!$G$6,M5770&gt;Variables!$G$5),0,1)</f>
        <v>1</v>
      </c>
      <c r="AI5770" s="77">
        <f t="shared" si="182"/>
        <v>1</v>
      </c>
      <c r="AJ5770" s="77">
        <f>IF(I5770&gt;Variables!$G$7,0,1)</f>
        <v>1</v>
      </c>
      <c r="AK5770" s="77">
        <f>IF(F5770&gt;Variables!$G$8,0,1)</f>
        <v>0</v>
      </c>
      <c r="AL5770" s="77">
        <f>IF(G5770&gt;Variables!$G$9,0,1)</f>
        <v>1</v>
      </c>
      <c r="AM5770" s="77">
        <f>IF(AND(K5770&gt;Variables!$G$10,K5770&lt;Variables!$G$11),0,1)</f>
        <v>1</v>
      </c>
      <c r="AN5770" s="77">
        <f>IF(H5770&lt;Variables!$G$13,1,0)</f>
        <v>1</v>
      </c>
      <c r="AO5770" s="77">
        <f>IF(R5770&lt;Variables!$G$12,0,1)</f>
        <v>1</v>
      </c>
      <c r="AP5770" s="78">
        <f t="shared" si="183"/>
        <v>1</v>
      </c>
      <c r="AQ5770" s="77">
        <f>IF(V5770&lt;Variables!$G$15,1,0)</f>
        <v>1</v>
      </c>
      <c r="AR5770" s="77">
        <v>0</v>
      </c>
      <c r="AS5770" s="77">
        <v>0</v>
      </c>
      <c r="AT5770" s="77">
        <v>1</v>
      </c>
      <c r="AU5770" s="77">
        <v>0</v>
      </c>
      <c r="BA5770" s="77">
        <v>-2.25</v>
      </c>
    </row>
    <row r="5771" spans="3:53" x14ac:dyDescent="0.25">
      <c r="C5771" s="77" t="s">
        <v>730</v>
      </c>
      <c r="D5771" s="77" t="s">
        <v>436</v>
      </c>
      <c r="E5771" s="77">
        <v>8.02</v>
      </c>
      <c r="F5771" s="77">
        <v>45.42</v>
      </c>
      <c r="G5771" s="77">
        <v>5.97</v>
      </c>
      <c r="H5771" s="77">
        <v>60.08</v>
      </c>
      <c r="I5771" s="77">
        <v>7.5350000000000001</v>
      </c>
      <c r="J5771" s="77" t="s">
        <v>75</v>
      </c>
      <c r="K5771" s="77">
        <v>52.78</v>
      </c>
      <c r="L5771" s="77">
        <v>8.327894999999998</v>
      </c>
      <c r="M5771" s="77">
        <v>-3.0367217646235791</v>
      </c>
      <c r="N5771" s="77">
        <v>7.9809216216216239</v>
      </c>
      <c r="O5771" s="77">
        <v>1.178790907099021</v>
      </c>
      <c r="P5771" s="77">
        <v>17220000</v>
      </c>
      <c r="Q5771" s="77">
        <v>3180000</v>
      </c>
      <c r="R5771" s="77">
        <v>5.42</v>
      </c>
      <c r="S5771" s="77">
        <v>66.135999999999996</v>
      </c>
      <c r="T5771" s="77">
        <v>5.5279999999999996</v>
      </c>
      <c r="U5771" s="77">
        <v>30.403199999999998</v>
      </c>
      <c r="V5771" s="77">
        <v>2.4991363117085408</v>
      </c>
      <c r="AC5771" s="77">
        <v>8.5</v>
      </c>
      <c r="AD5771" s="77">
        <v>6.75</v>
      </c>
      <c r="AH5771" s="77">
        <f>IF(AND(M5771&lt;Variables!$G$6,M5771&gt;Variables!$G$5),0,1)</f>
        <v>0</v>
      </c>
      <c r="AI5771" s="77">
        <f t="shared" si="182"/>
        <v>0</v>
      </c>
      <c r="AJ5771" s="77">
        <f>IF(I5771&gt;Variables!$G$7,0,1)</f>
        <v>1</v>
      </c>
      <c r="AK5771" s="77">
        <f>IF(F5771&gt;Variables!$G$8,0,1)</f>
        <v>0</v>
      </c>
      <c r="AL5771" s="77">
        <f>IF(G5771&gt;Variables!$G$9,0,1)</f>
        <v>1</v>
      </c>
      <c r="AM5771" s="77">
        <f>IF(AND(K5771&gt;Variables!$G$10,K5771&lt;Variables!$G$11),0,1)</f>
        <v>1</v>
      </c>
      <c r="AN5771" s="77">
        <f>IF(H5771&lt;Variables!$G$13,1,0)</f>
        <v>1</v>
      </c>
      <c r="AO5771" s="77">
        <f>IF(R5771&lt;Variables!$G$12,0,1)</f>
        <v>1</v>
      </c>
      <c r="AP5771" s="78">
        <f t="shared" si="183"/>
        <v>1</v>
      </c>
      <c r="AQ5771" s="77">
        <f>IF(V5771&lt;Variables!$G$15,1,0)</f>
        <v>1</v>
      </c>
      <c r="AR5771" s="77">
        <v>0</v>
      </c>
      <c r="AS5771" s="77">
        <v>0</v>
      </c>
      <c r="AT5771" s="77">
        <v>0</v>
      </c>
      <c r="AU5771" s="77">
        <v>0</v>
      </c>
      <c r="BA5771" s="77">
        <v>0</v>
      </c>
    </row>
    <row r="5772" spans="3:53" x14ac:dyDescent="0.25">
      <c r="C5772" s="77" t="s">
        <v>730</v>
      </c>
      <c r="D5772" s="77" t="s">
        <v>715</v>
      </c>
      <c r="E5772" s="77">
        <v>33.200000000000003</v>
      </c>
      <c r="F5772" s="77">
        <v>9.73</v>
      </c>
      <c r="G5772" s="77">
        <v>3.61</v>
      </c>
      <c r="H5772" s="77">
        <v>3140</v>
      </c>
      <c r="I5772" s="77">
        <v>-44.448</v>
      </c>
      <c r="J5772" s="77" t="s">
        <v>75</v>
      </c>
      <c r="K5772" s="77">
        <v>48.52</v>
      </c>
      <c r="L5772" s="77">
        <v>33.357694999999993</v>
      </c>
      <c r="M5772" s="77">
        <v>-0.92241085602585982</v>
      </c>
      <c r="N5772" s="77">
        <v>33.182602439024393</v>
      </c>
      <c r="O5772" s="77">
        <v>-0.39961434389619088</v>
      </c>
      <c r="P5772" s="77">
        <v>5552000</v>
      </c>
      <c r="Q5772" s="77">
        <v>19248000</v>
      </c>
      <c r="R5772" s="77">
        <v>0.28999999999999998</v>
      </c>
      <c r="S5772" s="77">
        <v>66.135999999999996</v>
      </c>
      <c r="T5772" s="77">
        <v>5.5279999999999996</v>
      </c>
      <c r="U5772" s="77">
        <v>30.403199999999998</v>
      </c>
      <c r="V5772" s="77">
        <v>2.371707276879413</v>
      </c>
      <c r="AC5772" s="77">
        <v>33.5</v>
      </c>
      <c r="AD5772" s="77">
        <v>31.3</v>
      </c>
      <c r="AH5772" s="77">
        <f>IF(AND(M5772&lt;Variables!$G$6,M5772&gt;Variables!$G$5),0,1)</f>
        <v>1</v>
      </c>
      <c r="AI5772" s="77">
        <f t="shared" si="182"/>
        <v>0</v>
      </c>
      <c r="AJ5772" s="77">
        <f>IF(I5772&gt;Variables!$G$7,0,1)</f>
        <v>1</v>
      </c>
      <c r="AK5772" s="77">
        <f>IF(F5772&gt;Variables!$G$8,0,1)</f>
        <v>0</v>
      </c>
      <c r="AL5772" s="77">
        <f>IF(G5772&gt;Variables!$G$9,0,1)</f>
        <v>1</v>
      </c>
      <c r="AM5772" s="77">
        <f>IF(AND(K5772&gt;Variables!$G$10,K5772&lt;Variables!$G$11),0,1)</f>
        <v>1</v>
      </c>
      <c r="AN5772" s="77">
        <f>IF(H5772&lt;Variables!$G$13,1,0)</f>
        <v>0</v>
      </c>
      <c r="AO5772" s="77">
        <f>IF(R5772&lt;Variables!$G$12,0,1)</f>
        <v>0</v>
      </c>
      <c r="AP5772" s="78">
        <f t="shared" si="183"/>
        <v>1</v>
      </c>
      <c r="AQ5772" s="77">
        <f>IF(V5772&lt;Variables!$G$15,1,0)</f>
        <v>1</v>
      </c>
      <c r="AR5772" s="77">
        <v>0</v>
      </c>
      <c r="AS5772" s="77">
        <v>0</v>
      </c>
      <c r="AT5772" s="77">
        <v>1</v>
      </c>
      <c r="AU5772" s="77">
        <v>0</v>
      </c>
      <c r="BA5772" s="77">
        <v>-1.23</v>
      </c>
    </row>
    <row r="5773" spans="3:53" x14ac:dyDescent="0.25">
      <c r="C5773" s="77" t="s">
        <v>730</v>
      </c>
      <c r="D5773" s="77" t="s">
        <v>726</v>
      </c>
      <c r="E5773" s="77">
        <v>43.02</v>
      </c>
      <c r="F5773" s="77">
        <v>5.5</v>
      </c>
      <c r="G5773" s="77">
        <v>3.69</v>
      </c>
      <c r="H5773" s="77">
        <v>3090</v>
      </c>
      <c r="I5773" s="77">
        <v>-1.4E-2</v>
      </c>
      <c r="J5773" s="77" t="s">
        <v>75</v>
      </c>
      <c r="K5773" s="77">
        <v>71.36</v>
      </c>
      <c r="L5773" s="77">
        <v>42.429499999999997</v>
      </c>
      <c r="M5773" s="77">
        <v>0.70823365818591411</v>
      </c>
      <c r="N5773" s="77">
        <v>41.808</v>
      </c>
      <c r="O5773" s="77">
        <v>2.2053195560658181</v>
      </c>
      <c r="P5773" s="77">
        <v>226293</v>
      </c>
      <c r="Q5773" s="77">
        <v>1211000</v>
      </c>
      <c r="R5773" s="77">
        <v>0.19</v>
      </c>
      <c r="S5773" s="77">
        <v>66.135999999999996</v>
      </c>
      <c r="T5773" s="77">
        <v>5.5279999999999996</v>
      </c>
      <c r="U5773" s="77">
        <v>30.403199999999998</v>
      </c>
      <c r="V5773" s="77">
        <v>2.5261862336157641</v>
      </c>
      <c r="AC5773" s="77">
        <v>43.03</v>
      </c>
      <c r="AD5773" s="77">
        <v>41.82</v>
      </c>
      <c r="AH5773" s="77">
        <f>IF(AND(M5773&lt;Variables!$G$6,M5773&gt;Variables!$G$5),0,1)</f>
        <v>1</v>
      </c>
      <c r="AI5773" s="77">
        <f t="shared" si="182"/>
        <v>0</v>
      </c>
      <c r="AJ5773" s="77">
        <f>IF(I5773&gt;Variables!$G$7,0,1)</f>
        <v>1</v>
      </c>
      <c r="AK5773" s="77">
        <f>IF(F5773&gt;Variables!$G$8,0,1)</f>
        <v>1</v>
      </c>
      <c r="AL5773" s="77">
        <f>IF(G5773&gt;Variables!$G$9,0,1)</f>
        <v>1</v>
      </c>
      <c r="AM5773" s="77">
        <f>IF(AND(K5773&gt;Variables!$G$10,K5773&lt;Variables!$G$11),0,1)</f>
        <v>1</v>
      </c>
      <c r="AN5773" s="77">
        <f>IF(H5773&lt;Variables!$G$13,1,0)</f>
        <v>0</v>
      </c>
      <c r="AO5773" s="77">
        <f>IF(R5773&lt;Variables!$G$12,0,1)</f>
        <v>0</v>
      </c>
      <c r="AP5773" s="78">
        <f t="shared" si="183"/>
        <v>1</v>
      </c>
      <c r="AQ5773" s="77">
        <f>IF(V5773&lt;Variables!$G$15,1,0)</f>
        <v>1</v>
      </c>
      <c r="AR5773" s="77">
        <v>0</v>
      </c>
      <c r="AS5773" s="77">
        <v>0</v>
      </c>
      <c r="AT5773" s="77">
        <v>1</v>
      </c>
      <c r="AU5773" s="77">
        <v>0</v>
      </c>
      <c r="BA5773" s="77">
        <v>-1.58</v>
      </c>
    </row>
    <row r="5774" spans="3:53" x14ac:dyDescent="0.25">
      <c r="C5774" s="77" t="s">
        <v>730</v>
      </c>
      <c r="D5774" s="77" t="s">
        <v>661</v>
      </c>
      <c r="E5774" s="77">
        <v>56</v>
      </c>
      <c r="F5774" s="77">
        <v>5</v>
      </c>
      <c r="G5774" s="77">
        <v>7.87</v>
      </c>
      <c r="H5774" s="77">
        <v>2180</v>
      </c>
      <c r="I5774" s="77">
        <v>3.5459999999999998</v>
      </c>
      <c r="J5774" s="77" t="s">
        <v>74</v>
      </c>
      <c r="K5774" s="77">
        <v>51.42</v>
      </c>
      <c r="L5774" s="77">
        <v>56.143030000000003</v>
      </c>
      <c r="M5774" s="77">
        <v>-0.82473282970298589</v>
      </c>
      <c r="N5774" s="77">
        <v>55.483870731707313</v>
      </c>
      <c r="O5774" s="77">
        <v>0.35348879900804198</v>
      </c>
      <c r="P5774" s="77">
        <v>2289000</v>
      </c>
      <c r="Q5774" s="77">
        <v>2152000</v>
      </c>
      <c r="R5774" s="77">
        <v>1.06</v>
      </c>
      <c r="S5774" s="77">
        <v>66.135999999999996</v>
      </c>
      <c r="T5774" s="77">
        <v>5.5279999999999996</v>
      </c>
      <c r="U5774" s="77">
        <v>30.403199999999998</v>
      </c>
      <c r="V5774" s="77">
        <v>2.406536449917577</v>
      </c>
      <c r="AC5774" s="77">
        <v>57.63</v>
      </c>
      <c r="AD5774" s="77">
        <v>53.84</v>
      </c>
      <c r="AH5774" s="77">
        <f>IF(AND(M5774&lt;Variables!$G$6,M5774&gt;Variables!$G$5),0,1)</f>
        <v>1</v>
      </c>
      <c r="AI5774" s="77">
        <f t="shared" si="182"/>
        <v>0</v>
      </c>
      <c r="AJ5774" s="77">
        <f>IF(I5774&gt;Variables!$G$7,0,1)</f>
        <v>1</v>
      </c>
      <c r="AK5774" s="77">
        <f>IF(F5774&gt;Variables!$G$8,0,1)</f>
        <v>1</v>
      </c>
      <c r="AL5774" s="77">
        <f>IF(G5774&gt;Variables!$G$9,0,1)</f>
        <v>1</v>
      </c>
      <c r="AM5774" s="77">
        <f>IF(AND(K5774&gt;Variables!$G$10,K5774&lt;Variables!$G$11),0,1)</f>
        <v>1</v>
      </c>
      <c r="AN5774" s="77">
        <f>IF(H5774&lt;Variables!$G$13,1,0)</f>
        <v>0</v>
      </c>
      <c r="AO5774" s="77">
        <f>IF(R5774&lt;Variables!$G$12,0,1)</f>
        <v>0</v>
      </c>
      <c r="AP5774" s="78">
        <f t="shared" si="183"/>
        <v>0</v>
      </c>
      <c r="AQ5774" s="77">
        <f>IF(V5774&lt;Variables!$G$15,1,0)</f>
        <v>1</v>
      </c>
      <c r="AR5774" s="77">
        <v>0</v>
      </c>
      <c r="AS5774" s="77">
        <v>0</v>
      </c>
      <c r="AT5774" s="77">
        <v>1</v>
      </c>
      <c r="AU5774" s="77">
        <v>0</v>
      </c>
      <c r="BA5774" s="77">
        <v>-2.25</v>
      </c>
    </row>
    <row r="5775" spans="3:53" x14ac:dyDescent="0.25">
      <c r="C5775" s="77" t="s">
        <v>730</v>
      </c>
      <c r="D5775" s="77" t="s">
        <v>710</v>
      </c>
      <c r="E5775" s="77">
        <v>4.91</v>
      </c>
      <c r="F5775" s="77">
        <v>297.56</v>
      </c>
      <c r="G5775" s="77">
        <v>-2.4</v>
      </c>
      <c r="H5775" s="77">
        <v>-99999</v>
      </c>
      <c r="I5775" s="77">
        <v>7.7530000000000001</v>
      </c>
      <c r="J5775" s="77" t="s">
        <v>74</v>
      </c>
      <c r="K5775" s="77">
        <v>71.69</v>
      </c>
      <c r="L5775" s="77">
        <v>4.8700850000000004</v>
      </c>
      <c r="M5775" s="77">
        <v>0.2035898757413955</v>
      </c>
      <c r="N5775" s="77">
        <v>4.831397560975609</v>
      </c>
      <c r="O5775" s="77">
        <v>1.0059705998315021</v>
      </c>
      <c r="P5775" s="77">
        <v>570500</v>
      </c>
      <c r="Q5775" s="77">
        <v>17720</v>
      </c>
      <c r="R5775" s="77">
        <v>32.200000000000003</v>
      </c>
      <c r="S5775" s="77">
        <v>66.135999999999996</v>
      </c>
      <c r="T5775" s="77">
        <v>5.5279999999999996</v>
      </c>
      <c r="U5775" s="77">
        <v>30.403199999999998</v>
      </c>
      <c r="V5775" s="77">
        <v>2.5736620468295719</v>
      </c>
      <c r="AC5775" s="77">
        <v>4.99</v>
      </c>
      <c r="AD5775" s="77">
        <v>4.0199999999999996</v>
      </c>
      <c r="AH5775" s="77">
        <f>IF(AND(M5775&lt;Variables!$G$6,M5775&gt;Variables!$G$5),0,1)</f>
        <v>1</v>
      </c>
      <c r="AI5775" s="77">
        <f t="shared" si="182"/>
        <v>0</v>
      </c>
      <c r="AJ5775" s="77">
        <f>IF(I5775&gt;Variables!$G$7,0,1)</f>
        <v>1</v>
      </c>
      <c r="AK5775" s="77">
        <f>IF(F5775&gt;Variables!$G$8,0,1)</f>
        <v>0</v>
      </c>
      <c r="AL5775" s="77">
        <f>IF(G5775&gt;Variables!$G$9,0,1)</f>
        <v>1</v>
      </c>
      <c r="AM5775" s="77">
        <f>IF(AND(K5775&gt;Variables!$G$10,K5775&lt;Variables!$G$11),0,1)</f>
        <v>1</v>
      </c>
      <c r="AN5775" s="77">
        <f>IF(H5775&lt;Variables!$G$13,1,0)</f>
        <v>1</v>
      </c>
      <c r="AO5775" s="77">
        <f>IF(R5775&lt;Variables!$G$12,0,1)</f>
        <v>1</v>
      </c>
      <c r="AP5775" s="78">
        <f t="shared" si="183"/>
        <v>0</v>
      </c>
      <c r="AQ5775" s="77">
        <f>IF(V5775&lt;Variables!$G$15,1,0)</f>
        <v>1</v>
      </c>
      <c r="AR5775" s="77">
        <v>0</v>
      </c>
      <c r="AS5775" s="77">
        <v>0</v>
      </c>
      <c r="AT5775" s="77">
        <v>1</v>
      </c>
      <c r="AU5775" s="77">
        <v>0</v>
      </c>
      <c r="BA5775" s="77">
        <v>-2.25</v>
      </c>
    </row>
    <row r="5776" spans="3:53" x14ac:dyDescent="0.25">
      <c r="C5776" s="77" t="s">
        <v>730</v>
      </c>
      <c r="D5776" s="77" t="s">
        <v>731</v>
      </c>
      <c r="E5776" s="77">
        <v>25.31</v>
      </c>
      <c r="F5776" s="77">
        <v>4.91</v>
      </c>
      <c r="G5776" s="77">
        <v>-2.4500000000000002</v>
      </c>
      <c r="H5776" s="77">
        <v>436.26</v>
      </c>
      <c r="I5776" s="77">
        <v>-99999</v>
      </c>
      <c r="J5776" s="77" t="s">
        <v>75</v>
      </c>
      <c r="K5776" s="77">
        <v>48.35</v>
      </c>
      <c r="L5776" s="77">
        <v>25.213445</v>
      </c>
      <c r="M5776" s="77">
        <v>-0.48959989402479598</v>
      </c>
      <c r="N5776" s="77">
        <v>25.495527500000001</v>
      </c>
      <c r="O5776" s="77">
        <v>-1.590582897333666</v>
      </c>
      <c r="P5776" s="77">
        <v>695625</v>
      </c>
      <c r="Q5776" s="77">
        <v>6466000</v>
      </c>
      <c r="R5776" s="77">
        <v>0.11</v>
      </c>
      <c r="S5776" s="77">
        <v>66.135999999999996</v>
      </c>
      <c r="T5776" s="77">
        <v>5.5279999999999996</v>
      </c>
      <c r="U5776" s="77">
        <v>30.403199999999998</v>
      </c>
      <c r="V5776" s="77">
        <v>2.3603025558296369</v>
      </c>
      <c r="AC5776" s="77">
        <v>25.3</v>
      </c>
      <c r="AD5776" s="77">
        <v>22.51</v>
      </c>
      <c r="AH5776" s="77">
        <f>IF(AND(M5776&lt;Variables!$G$6,M5776&gt;Variables!$G$5),0,1)</f>
        <v>1</v>
      </c>
      <c r="AI5776" s="77">
        <f t="shared" si="182"/>
        <v>1</v>
      </c>
      <c r="AJ5776" s="77">
        <f>IF(I5776&gt;Variables!$G$7,0,1)</f>
        <v>1</v>
      </c>
      <c r="AK5776" s="77">
        <f>IF(F5776&gt;Variables!$G$8,0,1)</f>
        <v>1</v>
      </c>
      <c r="AL5776" s="77">
        <f>IF(G5776&gt;Variables!$G$9,0,1)</f>
        <v>1</v>
      </c>
      <c r="AM5776" s="77">
        <f>IF(AND(K5776&gt;Variables!$G$10,K5776&lt;Variables!$G$11),0,1)</f>
        <v>1</v>
      </c>
      <c r="AN5776" s="77">
        <f>IF(H5776&lt;Variables!$G$13,1,0)</f>
        <v>1</v>
      </c>
      <c r="AO5776" s="77">
        <f>IF(R5776&lt;Variables!$G$12,0,1)</f>
        <v>0</v>
      </c>
      <c r="AP5776" s="78">
        <f t="shared" si="183"/>
        <v>1</v>
      </c>
      <c r="AQ5776" s="77">
        <f>IF(V5776&lt;Variables!$G$15,1,0)</f>
        <v>1</v>
      </c>
      <c r="AR5776" s="77">
        <v>0</v>
      </c>
      <c r="AS5776" s="77">
        <v>0</v>
      </c>
      <c r="AT5776" s="77">
        <v>1</v>
      </c>
      <c r="AU5776" s="77">
        <v>0</v>
      </c>
      <c r="BA5776" s="77">
        <v>-2.25</v>
      </c>
    </row>
    <row r="5777" spans="3:53" x14ac:dyDescent="0.25">
      <c r="C5777" s="77" t="s">
        <v>730</v>
      </c>
      <c r="D5777" s="77" t="s">
        <v>723</v>
      </c>
      <c r="E5777" s="77">
        <v>3.5</v>
      </c>
      <c r="F5777" s="77">
        <v>20.63</v>
      </c>
      <c r="G5777" s="77">
        <v>-8.6199999999999992</v>
      </c>
      <c r="H5777" s="77">
        <v>-99999</v>
      </c>
      <c r="I5777" s="77">
        <v>-13.853</v>
      </c>
      <c r="J5777" s="77" t="s">
        <v>75</v>
      </c>
      <c r="K5777" s="77">
        <v>63.16</v>
      </c>
      <c r="L5777" s="77">
        <v>3.508</v>
      </c>
      <c r="M5777" s="77">
        <v>-0.22805017103762851</v>
      </c>
      <c r="N5777" s="77">
        <v>3.6212499999999999</v>
      </c>
      <c r="O5777" s="77">
        <v>-3.3482913358646842</v>
      </c>
      <c r="P5777" s="77">
        <v>15900</v>
      </c>
      <c r="Q5777" s="77">
        <v>37267</v>
      </c>
      <c r="R5777" s="77">
        <v>0.43</v>
      </c>
      <c r="S5777" s="77">
        <v>66.135999999999996</v>
      </c>
      <c r="T5777" s="77">
        <v>5.5279999999999996</v>
      </c>
      <c r="U5777" s="77">
        <v>30.403199999999998</v>
      </c>
      <c r="V5777" s="77">
        <v>2.517934197491448</v>
      </c>
      <c r="AC5777" s="77">
        <v>3.78</v>
      </c>
      <c r="AD5777" s="77">
        <v>3.35</v>
      </c>
      <c r="AH5777" s="77">
        <f>IF(AND(M5777&lt;Variables!$G$6,M5777&gt;Variables!$G$5),0,1)</f>
        <v>1</v>
      </c>
      <c r="AI5777" s="77">
        <f t="shared" si="182"/>
        <v>1</v>
      </c>
      <c r="AJ5777" s="77">
        <f>IF(I5777&gt;Variables!$G$7,0,1)</f>
        <v>1</v>
      </c>
      <c r="AK5777" s="77">
        <f>IF(F5777&gt;Variables!$G$8,0,1)</f>
        <v>0</v>
      </c>
      <c r="AL5777" s="77">
        <f>IF(G5777&gt;Variables!$G$9,0,1)</f>
        <v>1</v>
      </c>
      <c r="AM5777" s="77">
        <f>IF(AND(K5777&gt;Variables!$G$10,K5777&lt;Variables!$G$11),0,1)</f>
        <v>0</v>
      </c>
      <c r="AN5777" s="77">
        <f>IF(H5777&lt;Variables!$G$13,1,0)</f>
        <v>1</v>
      </c>
      <c r="AO5777" s="77">
        <f>IF(R5777&lt;Variables!$G$12,0,1)</f>
        <v>0</v>
      </c>
      <c r="AP5777" s="78">
        <f t="shared" si="183"/>
        <v>1</v>
      </c>
      <c r="AQ5777" s="77">
        <f>IF(V5777&lt;Variables!$G$15,1,0)</f>
        <v>1</v>
      </c>
      <c r="AR5777" s="77">
        <v>1</v>
      </c>
      <c r="AS5777" s="77">
        <v>0</v>
      </c>
      <c r="AT5777" s="77">
        <v>0</v>
      </c>
      <c r="AU5777" s="77">
        <v>0</v>
      </c>
      <c r="BA5777" s="77">
        <v>2</v>
      </c>
    </row>
    <row r="5778" spans="3:53" x14ac:dyDescent="0.25">
      <c r="C5778" s="77" t="s">
        <v>730</v>
      </c>
      <c r="D5778" s="77" t="s">
        <v>728</v>
      </c>
      <c r="E5778" s="77">
        <v>40.17</v>
      </c>
      <c r="F5778" s="77">
        <v>4.76</v>
      </c>
      <c r="G5778" s="77">
        <v>4.03</v>
      </c>
      <c r="H5778" s="77">
        <v>67630</v>
      </c>
      <c r="I5778" s="77">
        <v>-27.782</v>
      </c>
      <c r="J5778" s="77" t="s">
        <v>74</v>
      </c>
      <c r="K5778" s="77">
        <v>68.16</v>
      </c>
      <c r="L5778" s="77">
        <v>39.93397499999999</v>
      </c>
      <c r="M5778" s="77">
        <v>0.40172559831574678</v>
      </c>
      <c r="N5778" s="77">
        <v>39.370878048780483</v>
      </c>
      <c r="O5778" s="77">
        <v>1.8377084461339019</v>
      </c>
      <c r="P5778" s="77">
        <v>930243</v>
      </c>
      <c r="Q5778" s="77">
        <v>4417000</v>
      </c>
      <c r="R5778" s="77">
        <v>0.21</v>
      </c>
      <c r="S5778" s="77">
        <v>66.135999999999996</v>
      </c>
      <c r="T5778" s="77">
        <v>5.5279999999999996</v>
      </c>
      <c r="U5778" s="77">
        <v>30.403199999999998</v>
      </c>
      <c r="V5778" s="77">
        <v>2.5236238015764751</v>
      </c>
      <c r="AC5778" s="77">
        <v>44.19</v>
      </c>
      <c r="AD5778" s="77">
        <v>40.01</v>
      </c>
      <c r="AH5778" s="77">
        <f>IF(AND(M5778&lt;Variables!$G$6,M5778&gt;Variables!$G$5),0,1)</f>
        <v>1</v>
      </c>
      <c r="AI5778" s="77">
        <f t="shared" si="182"/>
        <v>0</v>
      </c>
      <c r="AJ5778" s="77">
        <f>IF(I5778&gt;Variables!$G$7,0,1)</f>
        <v>1</v>
      </c>
      <c r="AK5778" s="77">
        <f>IF(F5778&gt;Variables!$G$8,0,1)</f>
        <v>1</v>
      </c>
      <c r="AL5778" s="77">
        <f>IF(G5778&gt;Variables!$G$9,0,1)</f>
        <v>1</v>
      </c>
      <c r="AM5778" s="77">
        <f>IF(AND(K5778&gt;Variables!$G$10,K5778&lt;Variables!$G$11),0,1)</f>
        <v>0</v>
      </c>
      <c r="AN5778" s="77">
        <f>IF(H5778&lt;Variables!$G$13,1,0)</f>
        <v>0</v>
      </c>
      <c r="AO5778" s="77">
        <f>IF(R5778&lt;Variables!$G$12,0,1)</f>
        <v>0</v>
      </c>
      <c r="AP5778" s="78">
        <f t="shared" si="183"/>
        <v>0</v>
      </c>
      <c r="AQ5778" s="77">
        <f>IF(V5778&lt;Variables!$G$15,1,0)</f>
        <v>1</v>
      </c>
      <c r="AR5778" s="77">
        <v>1</v>
      </c>
      <c r="AS5778" s="77">
        <v>0</v>
      </c>
      <c r="AT5778" s="77">
        <v>0</v>
      </c>
      <c r="AU5778" s="77">
        <v>0</v>
      </c>
      <c r="BA5778" s="77">
        <v>1.93</v>
      </c>
    </row>
    <row r="5779" spans="3:53" x14ac:dyDescent="0.25">
      <c r="C5779" s="77" t="s">
        <v>730</v>
      </c>
      <c r="D5779" s="77" t="s">
        <v>729</v>
      </c>
      <c r="E5779" s="77">
        <v>12.51</v>
      </c>
      <c r="F5779" s="77">
        <v>6.37</v>
      </c>
      <c r="G5779" s="77">
        <v>6.73</v>
      </c>
      <c r="H5779" s="77">
        <v>6350</v>
      </c>
      <c r="I5779" s="77">
        <v>41.472000000000001</v>
      </c>
      <c r="J5779" s="77" t="s">
        <v>74</v>
      </c>
      <c r="K5779" s="77">
        <v>51.1</v>
      </c>
      <c r="L5779" s="77">
        <v>12.579095000000001</v>
      </c>
      <c r="M5779" s="77">
        <v>-0.46978737341598109</v>
      </c>
      <c r="N5779" s="77">
        <v>12.346934146341461</v>
      </c>
      <c r="O5779" s="77">
        <v>1.401690910531165</v>
      </c>
      <c r="P5779" s="77">
        <v>661289</v>
      </c>
      <c r="Q5779" s="77">
        <v>2203000</v>
      </c>
      <c r="R5779" s="77">
        <v>0.3</v>
      </c>
      <c r="S5779" s="77">
        <v>66.135999999999996</v>
      </c>
      <c r="T5779" s="77">
        <v>5.5279999999999996</v>
      </c>
      <c r="U5779" s="77">
        <v>30.403199999999998</v>
      </c>
      <c r="V5779" s="77">
        <v>2.3921028922366832</v>
      </c>
      <c r="AC5779" s="77">
        <v>13.49</v>
      </c>
      <c r="AD5779" s="77">
        <v>12.4101</v>
      </c>
      <c r="AH5779" s="77">
        <f>IF(AND(M5779&lt;Variables!$G$6,M5779&gt;Variables!$G$5),0,1)</f>
        <v>1</v>
      </c>
      <c r="AI5779" s="77">
        <f t="shared" si="182"/>
        <v>0</v>
      </c>
      <c r="AJ5779" s="77">
        <f>IF(I5779&gt;Variables!$G$7,0,1)</f>
        <v>1</v>
      </c>
      <c r="AK5779" s="77">
        <f>IF(F5779&gt;Variables!$G$8,0,1)</f>
        <v>1</v>
      </c>
      <c r="AL5779" s="77">
        <f>IF(G5779&gt;Variables!$G$9,0,1)</f>
        <v>1</v>
      </c>
      <c r="AM5779" s="77">
        <f>IF(AND(K5779&gt;Variables!$G$10,K5779&lt;Variables!$G$11),0,1)</f>
        <v>1</v>
      </c>
      <c r="AN5779" s="77">
        <f>IF(H5779&lt;Variables!$G$13,1,0)</f>
        <v>0</v>
      </c>
      <c r="AO5779" s="77">
        <f>IF(R5779&lt;Variables!$G$12,0,1)</f>
        <v>0</v>
      </c>
      <c r="AP5779" s="78">
        <f t="shared" si="183"/>
        <v>0</v>
      </c>
      <c r="AQ5779" s="77">
        <f>IF(V5779&lt;Variables!$G$15,1,0)</f>
        <v>1</v>
      </c>
      <c r="AR5779" s="77">
        <v>1</v>
      </c>
      <c r="AS5779" s="77">
        <v>0</v>
      </c>
      <c r="AT5779" s="77">
        <v>0</v>
      </c>
      <c r="AU5779" s="77">
        <v>0</v>
      </c>
      <c r="BA5779" s="77">
        <v>2</v>
      </c>
    </row>
    <row r="5780" spans="3:53" x14ac:dyDescent="0.25">
      <c r="C5780" s="77" t="s">
        <v>730</v>
      </c>
      <c r="D5780" s="77" t="s">
        <v>732</v>
      </c>
      <c r="E5780" s="77">
        <v>37.81</v>
      </c>
      <c r="F5780" s="77">
        <v>4.71</v>
      </c>
      <c r="G5780" s="77">
        <v>3.18</v>
      </c>
      <c r="H5780" s="77">
        <v>6840</v>
      </c>
      <c r="I5780" s="77">
        <v>9.1519999999999992</v>
      </c>
      <c r="J5780" s="77" t="s">
        <v>75</v>
      </c>
      <c r="K5780" s="77">
        <v>66.19</v>
      </c>
      <c r="L5780" s="77">
        <v>37.571824999999997</v>
      </c>
      <c r="M5780" s="77">
        <v>0.37069000507693678</v>
      </c>
      <c r="N5780" s="77">
        <v>37.364868292682928</v>
      </c>
      <c r="O5780" s="77">
        <v>0.92662365247752121</v>
      </c>
      <c r="P5780" s="77">
        <v>2073000</v>
      </c>
      <c r="Q5780" s="77">
        <v>7161000</v>
      </c>
      <c r="R5780" s="77">
        <v>0.28999999999999998</v>
      </c>
      <c r="S5780" s="77">
        <v>66.135999999999996</v>
      </c>
      <c r="T5780" s="77">
        <v>5.5279999999999996</v>
      </c>
      <c r="U5780" s="77">
        <v>30.403199999999998</v>
      </c>
      <c r="V5780" s="77">
        <v>2.5077582110938179</v>
      </c>
      <c r="AC5780" s="77">
        <v>38</v>
      </c>
      <c r="AD5780" s="77">
        <v>37.409999999999997</v>
      </c>
      <c r="AH5780" s="77">
        <f>IF(AND(M5780&lt;Variables!$G$6,M5780&gt;Variables!$G$5),0,1)</f>
        <v>1</v>
      </c>
      <c r="AI5780" s="77">
        <f t="shared" si="182"/>
        <v>0</v>
      </c>
      <c r="AJ5780" s="77">
        <f>IF(I5780&gt;Variables!$G$7,0,1)</f>
        <v>1</v>
      </c>
      <c r="AK5780" s="77">
        <f>IF(F5780&gt;Variables!$G$8,0,1)</f>
        <v>1</v>
      </c>
      <c r="AL5780" s="77">
        <f>IF(G5780&gt;Variables!$G$9,0,1)</f>
        <v>1</v>
      </c>
      <c r="AM5780" s="77">
        <f>IF(AND(K5780&gt;Variables!$G$10,K5780&lt;Variables!$G$11),0,1)</f>
        <v>0</v>
      </c>
      <c r="AN5780" s="77">
        <f>IF(H5780&lt;Variables!$G$13,1,0)</f>
        <v>0</v>
      </c>
      <c r="AO5780" s="77">
        <f>IF(R5780&lt;Variables!$G$12,0,1)</f>
        <v>0</v>
      </c>
      <c r="AP5780" s="78">
        <f t="shared" si="183"/>
        <v>1</v>
      </c>
      <c r="AQ5780" s="77">
        <f>IF(V5780&lt;Variables!$G$15,1,0)</f>
        <v>1</v>
      </c>
      <c r="AR5780" s="77">
        <v>0</v>
      </c>
      <c r="AS5780" s="77">
        <v>1</v>
      </c>
      <c r="AT5780" s="77">
        <v>0</v>
      </c>
      <c r="AU5780" s="77">
        <v>0</v>
      </c>
      <c r="BA5780" s="77">
        <v>0.19</v>
      </c>
    </row>
    <row r="5781" spans="3:53" x14ac:dyDescent="0.25">
      <c r="C5781" s="77" t="s">
        <v>730</v>
      </c>
      <c r="D5781" s="77" t="s">
        <v>705</v>
      </c>
      <c r="E5781" s="77">
        <v>684.24</v>
      </c>
      <c r="F5781" s="77">
        <v>9.2899999999999991</v>
      </c>
      <c r="G5781" s="77">
        <v>5.21</v>
      </c>
      <c r="H5781" s="77">
        <v>6440</v>
      </c>
      <c r="I5781" s="77">
        <v>-23.184999999999999</v>
      </c>
      <c r="J5781" s="77" t="s">
        <v>74</v>
      </c>
      <c r="K5781" s="77">
        <v>56.76</v>
      </c>
      <c r="L5781" s="77">
        <v>685.23861499999998</v>
      </c>
      <c r="M5781" s="77">
        <v>-0.2041062732578125</v>
      </c>
      <c r="N5781" s="77">
        <v>676.92444878048786</v>
      </c>
      <c r="O5781" s="77">
        <v>1.021613450654776</v>
      </c>
      <c r="P5781" s="77">
        <v>563885</v>
      </c>
      <c r="Q5781" s="77">
        <v>763734</v>
      </c>
      <c r="R5781" s="77">
        <v>0.74</v>
      </c>
      <c r="S5781" s="77">
        <v>66.135999999999996</v>
      </c>
      <c r="T5781" s="77">
        <v>5.5279999999999996</v>
      </c>
      <c r="U5781" s="77">
        <v>30.403199999999998</v>
      </c>
      <c r="V5781" s="77">
        <v>2.446325105384763</v>
      </c>
      <c r="AC5781" s="77">
        <v>690.5</v>
      </c>
      <c r="AD5781" s="77">
        <v>650.67049999999995</v>
      </c>
      <c r="AH5781" s="77">
        <f>IF(AND(M5781&lt;Variables!$G$6,M5781&gt;Variables!$G$5),0,1)</f>
        <v>1</v>
      </c>
      <c r="AI5781" s="77">
        <f t="shared" si="182"/>
        <v>0</v>
      </c>
      <c r="AJ5781" s="77">
        <f>IF(I5781&gt;Variables!$G$7,0,1)</f>
        <v>1</v>
      </c>
      <c r="AK5781" s="77">
        <f>IF(F5781&gt;Variables!$G$8,0,1)</f>
        <v>0</v>
      </c>
      <c r="AL5781" s="77">
        <f>IF(G5781&gt;Variables!$G$9,0,1)</f>
        <v>1</v>
      </c>
      <c r="AM5781" s="77">
        <f>IF(AND(K5781&gt;Variables!$G$10,K5781&lt;Variables!$G$11),0,1)</f>
        <v>1</v>
      </c>
      <c r="AN5781" s="77">
        <f>IF(H5781&lt;Variables!$G$13,1,0)</f>
        <v>0</v>
      </c>
      <c r="AO5781" s="77">
        <f>IF(R5781&lt;Variables!$G$12,0,1)</f>
        <v>0</v>
      </c>
      <c r="AP5781" s="78">
        <f t="shared" si="183"/>
        <v>0</v>
      </c>
      <c r="AQ5781" s="77">
        <f>IF(V5781&lt;Variables!$G$15,1,0)</f>
        <v>1</v>
      </c>
      <c r="AR5781" s="77">
        <v>0</v>
      </c>
      <c r="AS5781" s="77">
        <v>0</v>
      </c>
      <c r="AT5781" s="77">
        <v>1</v>
      </c>
      <c r="AU5781" s="77">
        <v>0</v>
      </c>
      <c r="BA5781" s="77">
        <v>-2.25</v>
      </c>
    </row>
    <row r="5782" spans="3:53" x14ac:dyDescent="0.25">
      <c r="C5782" s="77" t="s">
        <v>730</v>
      </c>
      <c r="D5782" s="77" t="s">
        <v>733</v>
      </c>
      <c r="E5782" s="77">
        <v>1.3</v>
      </c>
      <c r="F5782" s="77">
        <v>14.91</v>
      </c>
      <c r="G5782" s="77">
        <v>7.45</v>
      </c>
      <c r="H5782" s="77">
        <v>100.35</v>
      </c>
      <c r="I5782" s="77">
        <v>-20.213999999999999</v>
      </c>
      <c r="J5782" s="77" t="s">
        <v>74</v>
      </c>
      <c r="K5782" s="77">
        <v>53.49</v>
      </c>
      <c r="L5782" s="77">
        <v>1.31477</v>
      </c>
      <c r="M5782" s="77">
        <v>-1.115784509838236</v>
      </c>
      <c r="N5782" s="77">
        <v>1.2661902439024391</v>
      </c>
      <c r="O5782" s="77">
        <v>2.6780933008178942</v>
      </c>
      <c r="P5782" s="77">
        <v>4450000</v>
      </c>
      <c r="Q5782" s="77">
        <v>1740000</v>
      </c>
      <c r="R5782" s="77">
        <v>2.56</v>
      </c>
      <c r="S5782" s="77">
        <v>66.135999999999996</v>
      </c>
      <c r="T5782" s="77">
        <v>5.5279999999999996</v>
      </c>
      <c r="U5782" s="77">
        <v>30.403199999999998</v>
      </c>
      <c r="V5782" s="77">
        <v>2.443412923224594</v>
      </c>
      <c r="AC5782" s="77">
        <v>1.46</v>
      </c>
      <c r="AD5782" s="77">
        <v>1.29</v>
      </c>
      <c r="AH5782" s="77">
        <f>IF(AND(M5782&lt;Variables!$G$6,M5782&gt;Variables!$G$5),0,1)</f>
        <v>0</v>
      </c>
      <c r="AI5782" s="77">
        <f t="shared" si="182"/>
        <v>0</v>
      </c>
      <c r="AJ5782" s="77">
        <f>IF(I5782&gt;Variables!$G$7,0,1)</f>
        <v>1</v>
      </c>
      <c r="AK5782" s="77">
        <f>IF(F5782&gt;Variables!$G$8,0,1)</f>
        <v>0</v>
      </c>
      <c r="AL5782" s="77">
        <f>IF(G5782&gt;Variables!$G$9,0,1)</f>
        <v>1</v>
      </c>
      <c r="AM5782" s="77">
        <f>IF(AND(K5782&gt;Variables!$G$10,K5782&lt;Variables!$G$11),0,1)</f>
        <v>1</v>
      </c>
      <c r="AN5782" s="77">
        <f>IF(H5782&lt;Variables!$G$13,1,0)</f>
        <v>1</v>
      </c>
      <c r="AO5782" s="77">
        <f>IF(R5782&lt;Variables!$G$12,0,1)</f>
        <v>1</v>
      </c>
      <c r="AP5782" s="78">
        <f t="shared" si="183"/>
        <v>0</v>
      </c>
      <c r="AQ5782" s="77">
        <f>IF(V5782&lt;Variables!$G$15,1,0)</f>
        <v>1</v>
      </c>
      <c r="AR5782" s="77">
        <v>1</v>
      </c>
      <c r="AS5782" s="77">
        <v>0</v>
      </c>
      <c r="AT5782" s="77">
        <v>0</v>
      </c>
      <c r="AU5782" s="77">
        <v>0</v>
      </c>
      <c r="BA5782" s="77">
        <v>2</v>
      </c>
    </row>
    <row r="5783" spans="3:53" x14ac:dyDescent="0.25">
      <c r="C5783" s="77" t="s">
        <v>730</v>
      </c>
      <c r="D5783" s="77" t="s">
        <v>719</v>
      </c>
      <c r="E5783" s="77">
        <v>2.27</v>
      </c>
      <c r="F5783" s="77">
        <v>67.349999999999994</v>
      </c>
      <c r="G5783" s="77">
        <v>0.23</v>
      </c>
      <c r="H5783" s="77">
        <v>82.6</v>
      </c>
      <c r="I5783" s="77">
        <v>-54.44</v>
      </c>
      <c r="J5783" s="77" t="s">
        <v>74</v>
      </c>
      <c r="K5783" s="77">
        <v>44.82</v>
      </c>
      <c r="L5783" s="77">
        <v>2.3025600000000002</v>
      </c>
      <c r="M5783" s="77">
        <v>-3.3684247098881088</v>
      </c>
      <c r="N5783" s="77">
        <v>2.354475609756097</v>
      </c>
      <c r="O5783" s="77">
        <v>-5.499127245981958</v>
      </c>
      <c r="P5783" s="77">
        <v>98690000</v>
      </c>
      <c r="Q5783" s="77">
        <v>4600000</v>
      </c>
      <c r="R5783" s="77">
        <v>21.45</v>
      </c>
      <c r="S5783" s="77">
        <v>66.135999999999996</v>
      </c>
      <c r="T5783" s="77">
        <v>5.5279999999999996</v>
      </c>
      <c r="U5783" s="77">
        <v>30.403199999999998</v>
      </c>
      <c r="V5783" s="77">
        <v>2.3505231477451178</v>
      </c>
      <c r="AC5783" s="77">
        <v>2.37</v>
      </c>
      <c r="AD5783" s="77">
        <v>1.88</v>
      </c>
      <c r="AH5783" s="77">
        <f>IF(AND(M5783&lt;Variables!$G$6,M5783&gt;Variables!$G$5),0,1)</f>
        <v>0</v>
      </c>
      <c r="AI5783" s="77">
        <f t="shared" si="182"/>
        <v>1</v>
      </c>
      <c r="AJ5783" s="77">
        <f>IF(I5783&gt;Variables!$G$7,0,1)</f>
        <v>1</v>
      </c>
      <c r="AK5783" s="77">
        <f>IF(F5783&gt;Variables!$G$8,0,1)</f>
        <v>0</v>
      </c>
      <c r="AL5783" s="77">
        <f>IF(G5783&gt;Variables!$G$9,0,1)</f>
        <v>1</v>
      </c>
      <c r="AM5783" s="77">
        <f>IF(AND(K5783&gt;Variables!$G$10,K5783&lt;Variables!$G$11),0,1)</f>
        <v>1</v>
      </c>
      <c r="AN5783" s="77">
        <f>IF(H5783&lt;Variables!$G$13,1,0)</f>
        <v>1</v>
      </c>
      <c r="AO5783" s="77">
        <f>IF(R5783&lt;Variables!$G$12,0,1)</f>
        <v>1</v>
      </c>
      <c r="AP5783" s="78">
        <f t="shared" si="183"/>
        <v>0</v>
      </c>
      <c r="AQ5783" s="77">
        <f>IF(V5783&lt;Variables!$G$15,1,0)</f>
        <v>1</v>
      </c>
      <c r="AR5783" s="77">
        <v>1</v>
      </c>
      <c r="AS5783" s="77">
        <v>0</v>
      </c>
      <c r="AT5783" s="77">
        <v>0</v>
      </c>
      <c r="AU5783" s="77">
        <v>0</v>
      </c>
      <c r="BA5783" s="77">
        <v>2</v>
      </c>
    </row>
    <row r="5784" spans="3:53" x14ac:dyDescent="0.25">
      <c r="C5784" s="77" t="s">
        <v>730</v>
      </c>
      <c r="D5784" s="77" t="s">
        <v>718</v>
      </c>
      <c r="E5784" s="77">
        <v>24.94</v>
      </c>
      <c r="F5784" s="77">
        <v>98.33</v>
      </c>
      <c r="G5784" s="77">
        <v>24.26</v>
      </c>
      <c r="H5784" s="77">
        <v>1570</v>
      </c>
      <c r="I5784" s="77">
        <v>-6.5000000000000002E-2</v>
      </c>
      <c r="J5784" s="77" t="s">
        <v>74</v>
      </c>
      <c r="K5784" s="77">
        <v>71.52</v>
      </c>
      <c r="L5784" s="77">
        <v>24.05415</v>
      </c>
      <c r="M5784" s="77">
        <v>4.1400340481787996</v>
      </c>
      <c r="N5784" s="77">
        <v>23.239914634146341</v>
      </c>
      <c r="O5784" s="77">
        <v>7.7886919739115834</v>
      </c>
      <c r="P5784" s="77">
        <v>25177000</v>
      </c>
      <c r="Q5784" s="77">
        <v>302659</v>
      </c>
      <c r="R5784" s="77">
        <v>83.19</v>
      </c>
      <c r="S5784" s="77">
        <v>66.135999999999996</v>
      </c>
      <c r="T5784" s="77">
        <v>5.5279999999999996</v>
      </c>
      <c r="U5784" s="77">
        <v>30.403199999999998</v>
      </c>
      <c r="V5784" s="77">
        <v>2.2250041922612112</v>
      </c>
      <c r="AC5784" s="77">
        <v>31.09</v>
      </c>
      <c r="AD5784" s="77">
        <v>23.45</v>
      </c>
      <c r="AH5784" s="77">
        <f>IF(AND(M5784&lt;Variables!$G$6,M5784&gt;Variables!$G$5),0,1)</f>
        <v>1</v>
      </c>
      <c r="AI5784" s="77">
        <f t="shared" si="182"/>
        <v>0</v>
      </c>
      <c r="AJ5784" s="77">
        <f>IF(I5784&gt;Variables!$G$7,0,1)</f>
        <v>1</v>
      </c>
      <c r="AK5784" s="77">
        <f>IF(F5784&gt;Variables!$G$8,0,1)</f>
        <v>0</v>
      </c>
      <c r="AL5784" s="77">
        <f>IF(G5784&gt;Variables!$G$9,0,1)</f>
        <v>0</v>
      </c>
      <c r="AM5784" s="77">
        <f>IF(AND(K5784&gt;Variables!$G$10,K5784&lt;Variables!$G$11),0,1)</f>
        <v>1</v>
      </c>
      <c r="AN5784" s="77">
        <f>IF(H5784&lt;Variables!$G$13,1,0)</f>
        <v>0</v>
      </c>
      <c r="AO5784" s="77">
        <f>IF(R5784&lt;Variables!$G$12,0,1)</f>
        <v>1</v>
      </c>
      <c r="AP5784" s="78">
        <f t="shared" si="183"/>
        <v>0</v>
      </c>
      <c r="AQ5784" s="77">
        <f>IF(V5784&lt;Variables!$G$15,1,0)</f>
        <v>1</v>
      </c>
      <c r="AR5784" s="77">
        <v>0</v>
      </c>
      <c r="AS5784" s="77">
        <v>0</v>
      </c>
      <c r="AT5784" s="77">
        <v>1</v>
      </c>
      <c r="AU5784" s="77">
        <v>0</v>
      </c>
      <c r="BA5784" s="77">
        <v>-2.25</v>
      </c>
    </row>
    <row r="5785" spans="3:53" x14ac:dyDescent="0.25">
      <c r="C5785" s="77" t="s">
        <v>730</v>
      </c>
      <c r="D5785" s="77" t="s">
        <v>720</v>
      </c>
      <c r="E5785" s="77">
        <v>53.32</v>
      </c>
      <c r="F5785" s="77">
        <v>8.57</v>
      </c>
      <c r="G5785" s="77">
        <v>8.01</v>
      </c>
      <c r="H5785" s="77">
        <v>2050</v>
      </c>
      <c r="I5785" s="77">
        <v>11.821</v>
      </c>
      <c r="J5785" s="77" t="s">
        <v>74</v>
      </c>
      <c r="K5785" s="77">
        <v>61.75</v>
      </c>
      <c r="L5785" s="77">
        <v>53.130904999999998</v>
      </c>
      <c r="M5785" s="77">
        <v>0.1018145653645534</v>
      </c>
      <c r="N5785" s="77">
        <v>52.593002439024389</v>
      </c>
      <c r="O5785" s="77">
        <v>1.12562039343916</v>
      </c>
      <c r="P5785" s="77">
        <v>348817</v>
      </c>
      <c r="Q5785" s="77">
        <v>320570</v>
      </c>
      <c r="R5785" s="77">
        <v>1.0900000000000001</v>
      </c>
      <c r="S5785" s="77">
        <v>66.135999999999996</v>
      </c>
      <c r="T5785" s="77">
        <v>5.5279999999999996</v>
      </c>
      <c r="U5785" s="77">
        <v>30.403199999999998</v>
      </c>
      <c r="V5785" s="77">
        <v>2.4826278458394411</v>
      </c>
      <c r="AC5785" s="77">
        <v>54.4</v>
      </c>
      <c r="AD5785" s="77">
        <v>52.9</v>
      </c>
      <c r="AH5785" s="77">
        <f>IF(AND(M5785&lt;Variables!$G$6,M5785&gt;Variables!$G$5),0,1)</f>
        <v>1</v>
      </c>
      <c r="AI5785" s="77">
        <f t="shared" si="182"/>
        <v>0</v>
      </c>
      <c r="AJ5785" s="77">
        <f>IF(I5785&gt;Variables!$G$7,0,1)</f>
        <v>1</v>
      </c>
      <c r="AK5785" s="77">
        <f>IF(F5785&gt;Variables!$G$8,0,1)</f>
        <v>1</v>
      </c>
      <c r="AL5785" s="77">
        <f>IF(G5785&gt;Variables!$G$9,0,1)</f>
        <v>1</v>
      </c>
      <c r="AM5785" s="77">
        <f>IF(AND(K5785&gt;Variables!$G$10,K5785&lt;Variables!$G$11),0,1)</f>
        <v>1</v>
      </c>
      <c r="AN5785" s="77">
        <f>IF(H5785&lt;Variables!$G$13,1,0)</f>
        <v>0</v>
      </c>
      <c r="AO5785" s="77">
        <f>IF(R5785&lt;Variables!$G$12,0,1)</f>
        <v>0</v>
      </c>
      <c r="AP5785" s="78">
        <f t="shared" si="183"/>
        <v>0</v>
      </c>
      <c r="AQ5785" s="77">
        <f>IF(V5785&lt;Variables!$G$15,1,0)</f>
        <v>1</v>
      </c>
      <c r="AR5785" s="77">
        <v>1</v>
      </c>
      <c r="AS5785" s="77">
        <v>0</v>
      </c>
      <c r="AT5785" s="77">
        <v>0</v>
      </c>
      <c r="AU5785" s="77">
        <v>0</v>
      </c>
      <c r="BA5785" s="77">
        <v>1.35</v>
      </c>
    </row>
    <row r="5786" spans="3:53" x14ac:dyDescent="0.25">
      <c r="C5786" s="77" t="s">
        <v>734</v>
      </c>
      <c r="D5786" s="77" t="s">
        <v>672</v>
      </c>
      <c r="E5786" s="77">
        <v>2.5</v>
      </c>
      <c r="F5786" s="77">
        <v>5.1100000000000003</v>
      </c>
      <c r="G5786" s="77">
        <v>1.02</v>
      </c>
      <c r="H5786" s="77">
        <v>-99999</v>
      </c>
      <c r="I5786" s="77">
        <v>-55.033999999999999</v>
      </c>
      <c r="J5786" s="77" t="s">
        <v>75</v>
      </c>
      <c r="K5786" s="77">
        <v>71.06</v>
      </c>
      <c r="L5786" s="77">
        <v>2.4787499999999998</v>
      </c>
      <c r="M5786" s="77">
        <v>0.25214321734745693</v>
      </c>
      <c r="N5786" s="77">
        <v>2.4670526315789472</v>
      </c>
      <c r="O5786" s="77">
        <v>0.72748218628664407</v>
      </c>
      <c r="P5786" s="77">
        <v>47993</v>
      </c>
      <c r="Q5786" s="77">
        <v>126189</v>
      </c>
      <c r="R5786" s="77">
        <v>0.38</v>
      </c>
      <c r="S5786" s="77">
        <v>64.775999999999996</v>
      </c>
      <c r="T5786" s="77">
        <v>5.452</v>
      </c>
      <c r="U5786" s="77">
        <v>29.750800000000002</v>
      </c>
      <c r="V5786" s="77">
        <v>2.563290203126575</v>
      </c>
      <c r="AC5786" s="77">
        <v>2.5</v>
      </c>
      <c r="AD5786" s="77">
        <v>2.4710000000000001</v>
      </c>
      <c r="AH5786" s="77">
        <f>IF(AND(M5786&lt;Variables!$G$6,M5786&gt;Variables!$G$5),0,1)</f>
        <v>1</v>
      </c>
      <c r="AI5786" s="77">
        <f t="shared" si="182"/>
        <v>0</v>
      </c>
      <c r="AJ5786" s="77">
        <f>IF(I5786&gt;Variables!$G$7,0,1)</f>
        <v>1</v>
      </c>
      <c r="AK5786" s="77">
        <f>IF(F5786&gt;Variables!$G$8,0,1)</f>
        <v>1</v>
      </c>
      <c r="AL5786" s="77">
        <f>IF(G5786&gt;Variables!$G$9,0,1)</f>
        <v>1</v>
      </c>
      <c r="AM5786" s="77">
        <f>IF(AND(K5786&gt;Variables!$G$10,K5786&lt;Variables!$G$11),0,1)</f>
        <v>1</v>
      </c>
      <c r="AN5786" s="77">
        <f>IF(H5786&lt;Variables!$G$13,1,0)</f>
        <v>1</v>
      </c>
      <c r="AO5786" s="77">
        <f>IF(R5786&lt;Variables!$G$12,0,1)</f>
        <v>0</v>
      </c>
      <c r="AP5786" s="78">
        <f t="shared" si="183"/>
        <v>1</v>
      </c>
      <c r="AQ5786" s="77">
        <f>IF(V5786&lt;Variables!$G$15,1,0)</f>
        <v>1</v>
      </c>
      <c r="AR5786" s="77">
        <v>0</v>
      </c>
      <c r="AS5786" s="77">
        <v>0</v>
      </c>
      <c r="AT5786" s="77">
        <v>0</v>
      </c>
      <c r="AU5786" s="77">
        <v>0</v>
      </c>
      <c r="BA5786" s="77">
        <v>0</v>
      </c>
    </row>
    <row r="5787" spans="3:53" x14ac:dyDescent="0.25">
      <c r="C5787" s="77" t="s">
        <v>734</v>
      </c>
      <c r="D5787" s="77" t="s">
        <v>726</v>
      </c>
      <c r="E5787" s="77">
        <v>42.8</v>
      </c>
      <c r="F5787" s="77">
        <v>5.56</v>
      </c>
      <c r="G5787" s="77">
        <v>3.54</v>
      </c>
      <c r="H5787" s="77">
        <v>3090</v>
      </c>
      <c r="I5787" s="77">
        <v>-1.4E-2</v>
      </c>
      <c r="J5787" s="77" t="s">
        <v>75</v>
      </c>
      <c r="K5787" s="77">
        <v>60.88</v>
      </c>
      <c r="L5787" s="77">
        <v>42.583910000000003</v>
      </c>
      <c r="M5787" s="77">
        <v>0.20216555971493869</v>
      </c>
      <c r="N5787" s="77">
        <v>41.919515555555563</v>
      </c>
      <c r="O5787" s="77">
        <v>1.7902984671896509</v>
      </c>
      <c r="P5787" s="77">
        <v>260306</v>
      </c>
      <c r="Q5787" s="77">
        <v>1211000</v>
      </c>
      <c r="R5787" s="77">
        <v>0.21</v>
      </c>
      <c r="S5787" s="77">
        <v>64.775999999999996</v>
      </c>
      <c r="T5787" s="77">
        <v>5.452</v>
      </c>
      <c r="U5787" s="77">
        <v>29.750800000000002</v>
      </c>
      <c r="V5787" s="77">
        <v>2.4681081624427619</v>
      </c>
      <c r="AC5787" s="77">
        <v>42.89</v>
      </c>
      <c r="AD5787" s="77">
        <v>41.82</v>
      </c>
      <c r="AH5787" s="77">
        <f>IF(AND(M5787&lt;Variables!$G$6,M5787&gt;Variables!$G$5),0,1)</f>
        <v>1</v>
      </c>
      <c r="AI5787" s="77">
        <f t="shared" si="182"/>
        <v>0</v>
      </c>
      <c r="AJ5787" s="77">
        <f>IF(I5787&gt;Variables!$G$7,0,1)</f>
        <v>1</v>
      </c>
      <c r="AK5787" s="77">
        <f>IF(F5787&gt;Variables!$G$8,0,1)</f>
        <v>1</v>
      </c>
      <c r="AL5787" s="77">
        <f>IF(G5787&gt;Variables!$G$9,0,1)</f>
        <v>1</v>
      </c>
      <c r="AM5787" s="77">
        <f>IF(AND(K5787&gt;Variables!$G$10,K5787&lt;Variables!$G$11),0,1)</f>
        <v>1</v>
      </c>
      <c r="AN5787" s="77">
        <f>IF(H5787&lt;Variables!$G$13,1,0)</f>
        <v>0</v>
      </c>
      <c r="AO5787" s="77">
        <f>IF(R5787&lt;Variables!$G$12,0,1)</f>
        <v>0</v>
      </c>
      <c r="AP5787" s="78">
        <f t="shared" si="183"/>
        <v>1</v>
      </c>
      <c r="AQ5787" s="77">
        <f>IF(V5787&lt;Variables!$G$15,1,0)</f>
        <v>1</v>
      </c>
      <c r="AR5787" s="77">
        <v>0</v>
      </c>
      <c r="AS5787" s="77">
        <v>0</v>
      </c>
      <c r="AT5787" s="77">
        <v>0</v>
      </c>
      <c r="AU5787" s="77">
        <v>1</v>
      </c>
      <c r="BA5787" s="77">
        <v>-0.79</v>
      </c>
    </row>
    <row r="5788" spans="3:53" x14ac:dyDescent="0.25">
      <c r="C5788" s="77" t="s">
        <v>734</v>
      </c>
      <c r="D5788" s="77" t="s">
        <v>714</v>
      </c>
      <c r="E5788" s="77">
        <v>38.65</v>
      </c>
      <c r="F5788" s="77">
        <v>6.16</v>
      </c>
      <c r="G5788" s="77">
        <v>1.45</v>
      </c>
      <c r="H5788" s="77">
        <v>3140</v>
      </c>
      <c r="I5788" s="77">
        <v>-37.423000000000002</v>
      </c>
      <c r="J5788" s="77" t="s">
        <v>75</v>
      </c>
      <c r="K5788" s="77">
        <v>36.1</v>
      </c>
      <c r="L5788" s="77">
        <v>39.300639999999987</v>
      </c>
      <c r="M5788" s="77">
        <v>-1.9099943410590701</v>
      </c>
      <c r="N5788" s="77">
        <v>39.421234782608707</v>
      </c>
      <c r="O5788" s="77">
        <v>-2.2100646705086691</v>
      </c>
      <c r="P5788" s="77">
        <v>5819000</v>
      </c>
      <c r="Q5788" s="77">
        <v>19195000</v>
      </c>
      <c r="R5788" s="77">
        <v>0.3</v>
      </c>
      <c r="S5788" s="77">
        <v>64.775999999999996</v>
      </c>
      <c r="T5788" s="77">
        <v>5.452</v>
      </c>
      <c r="U5788" s="77">
        <v>29.750800000000002</v>
      </c>
      <c r="V5788" s="77">
        <v>2.195982568035534</v>
      </c>
      <c r="AC5788" s="77">
        <v>39.53</v>
      </c>
      <c r="AD5788" s="77">
        <v>37.125500000000002</v>
      </c>
      <c r="AH5788" s="77">
        <f>IF(AND(M5788&lt;Variables!$G$6,M5788&gt;Variables!$G$5),0,1)</f>
        <v>0</v>
      </c>
      <c r="AI5788" s="77">
        <f t="shared" si="182"/>
        <v>1</v>
      </c>
      <c r="AJ5788" s="77">
        <f>IF(I5788&gt;Variables!$G$7,0,1)</f>
        <v>1</v>
      </c>
      <c r="AK5788" s="77">
        <f>IF(F5788&gt;Variables!$G$8,0,1)</f>
        <v>1</v>
      </c>
      <c r="AL5788" s="77">
        <f>IF(G5788&gt;Variables!$G$9,0,1)</f>
        <v>1</v>
      </c>
      <c r="AM5788" s="77">
        <f>IF(AND(K5788&gt;Variables!$G$10,K5788&lt;Variables!$G$11),0,1)</f>
        <v>1</v>
      </c>
      <c r="AN5788" s="77">
        <f>IF(H5788&lt;Variables!$G$13,1,0)</f>
        <v>0</v>
      </c>
      <c r="AO5788" s="77">
        <f>IF(R5788&lt;Variables!$G$12,0,1)</f>
        <v>0</v>
      </c>
      <c r="AP5788" s="78">
        <f t="shared" si="183"/>
        <v>1</v>
      </c>
      <c r="AQ5788" s="77">
        <f>IF(V5788&lt;Variables!$G$15,1,0)</f>
        <v>1</v>
      </c>
      <c r="AR5788" s="77">
        <v>1</v>
      </c>
      <c r="AS5788" s="77">
        <v>0</v>
      </c>
      <c r="AT5788" s="77">
        <v>0</v>
      </c>
      <c r="AU5788" s="77">
        <v>0</v>
      </c>
      <c r="BA5788" s="77">
        <v>2</v>
      </c>
    </row>
    <row r="5789" spans="3:53" x14ac:dyDescent="0.25">
      <c r="C5789" s="77" t="s">
        <v>734</v>
      </c>
      <c r="D5789" s="77" t="s">
        <v>725</v>
      </c>
      <c r="E5789" s="77">
        <v>56.79</v>
      </c>
      <c r="F5789" s="77">
        <v>6.58</v>
      </c>
      <c r="G5789" s="77">
        <v>6.06</v>
      </c>
      <c r="H5789" s="77">
        <v>2970</v>
      </c>
      <c r="I5789" s="77">
        <v>31.234000000000002</v>
      </c>
      <c r="J5789" s="77" t="s">
        <v>75</v>
      </c>
      <c r="K5789" s="77">
        <v>68.5</v>
      </c>
      <c r="L5789" s="77">
        <v>56.371865</v>
      </c>
      <c r="M5789" s="77">
        <v>0.61756871091633958</v>
      </c>
      <c r="N5789" s="77">
        <v>55.718771739130432</v>
      </c>
      <c r="O5789" s="77">
        <v>1.7969316796091901</v>
      </c>
      <c r="P5789" s="77">
        <v>258056</v>
      </c>
      <c r="Q5789" s="77">
        <v>388854</v>
      </c>
      <c r="R5789" s="77">
        <v>0.66</v>
      </c>
      <c r="S5789" s="77">
        <v>64.775999999999996</v>
      </c>
      <c r="T5789" s="77">
        <v>5.452</v>
      </c>
      <c r="U5789" s="77">
        <v>29.750800000000002</v>
      </c>
      <c r="V5789" s="77">
        <v>2.509607752429337</v>
      </c>
      <c r="AC5789" s="77">
        <v>57.07</v>
      </c>
      <c r="AD5789" s="77">
        <v>54.02</v>
      </c>
      <c r="AH5789" s="77">
        <f>IF(AND(M5789&lt;Variables!$G$6,M5789&gt;Variables!$G$5),0,1)</f>
        <v>1</v>
      </c>
      <c r="AI5789" s="77">
        <f t="shared" si="182"/>
        <v>0</v>
      </c>
      <c r="AJ5789" s="77">
        <f>IF(I5789&gt;Variables!$G$7,0,1)</f>
        <v>1</v>
      </c>
      <c r="AK5789" s="77">
        <f>IF(F5789&gt;Variables!$G$8,0,1)</f>
        <v>1</v>
      </c>
      <c r="AL5789" s="77">
        <f>IF(G5789&gt;Variables!$G$9,0,1)</f>
        <v>1</v>
      </c>
      <c r="AM5789" s="77">
        <f>IF(AND(K5789&gt;Variables!$G$10,K5789&lt;Variables!$G$11),0,1)</f>
        <v>0</v>
      </c>
      <c r="AN5789" s="77">
        <f>IF(H5789&lt;Variables!$G$13,1,0)</f>
        <v>0</v>
      </c>
      <c r="AO5789" s="77">
        <f>IF(R5789&lt;Variables!$G$12,0,1)</f>
        <v>0</v>
      </c>
      <c r="AP5789" s="78">
        <f t="shared" si="183"/>
        <v>1</v>
      </c>
      <c r="AQ5789" s="77">
        <f>IF(V5789&lt;Variables!$G$15,1,0)</f>
        <v>1</v>
      </c>
      <c r="AR5789" s="77">
        <v>0</v>
      </c>
      <c r="AS5789" s="77">
        <v>0</v>
      </c>
      <c r="AT5789" s="77">
        <v>1</v>
      </c>
      <c r="AU5789" s="77">
        <v>0</v>
      </c>
      <c r="BA5789" s="77">
        <v>-1.37</v>
      </c>
    </row>
    <row r="5790" spans="3:53" x14ac:dyDescent="0.25">
      <c r="C5790" s="77" t="s">
        <v>734</v>
      </c>
      <c r="D5790" s="77" t="s">
        <v>85</v>
      </c>
      <c r="E5790" s="77">
        <v>4.66</v>
      </c>
      <c r="F5790" s="77">
        <v>7.99</v>
      </c>
      <c r="G5790" s="77">
        <v>5.01</v>
      </c>
      <c r="H5790" s="77">
        <v>2780</v>
      </c>
      <c r="I5790" s="77">
        <v>185.315</v>
      </c>
      <c r="J5790" s="77" t="s">
        <v>75</v>
      </c>
      <c r="K5790" s="77">
        <v>50.44</v>
      </c>
      <c r="L5790" s="77">
        <v>4.6888449999999997</v>
      </c>
      <c r="M5790" s="77">
        <v>-0.56186544874057609</v>
      </c>
      <c r="N5790" s="77">
        <v>4.6264673913043479</v>
      </c>
      <c r="O5790" s="77">
        <v>0.77883632689979876</v>
      </c>
      <c r="P5790" s="77">
        <v>16282000</v>
      </c>
      <c r="Q5790" s="77">
        <v>21010000</v>
      </c>
      <c r="R5790" s="77">
        <v>0.77</v>
      </c>
      <c r="S5790" s="77">
        <v>64.775999999999996</v>
      </c>
      <c r="T5790" s="77">
        <v>5.452</v>
      </c>
      <c r="U5790" s="77">
        <v>29.750800000000002</v>
      </c>
      <c r="V5790" s="77">
        <v>2.386880875330279</v>
      </c>
      <c r="AC5790" s="77">
        <v>4.8600000000000003</v>
      </c>
      <c r="AD5790" s="77">
        <v>4.5199999999999996</v>
      </c>
      <c r="AH5790" s="77">
        <f>IF(AND(M5790&lt;Variables!$G$6,M5790&gt;Variables!$G$5),0,1)</f>
        <v>1</v>
      </c>
      <c r="AI5790" s="77">
        <f t="shared" si="182"/>
        <v>0</v>
      </c>
      <c r="AJ5790" s="77">
        <f>IF(I5790&gt;Variables!$G$7,0,1)</f>
        <v>0</v>
      </c>
      <c r="AK5790" s="77">
        <f>IF(F5790&gt;Variables!$G$8,0,1)</f>
        <v>1</v>
      </c>
      <c r="AL5790" s="77">
        <f>IF(G5790&gt;Variables!$G$9,0,1)</f>
        <v>1</v>
      </c>
      <c r="AM5790" s="77">
        <f>IF(AND(K5790&gt;Variables!$G$10,K5790&lt;Variables!$G$11),0,1)</f>
        <v>1</v>
      </c>
      <c r="AN5790" s="77">
        <f>IF(H5790&lt;Variables!$G$13,1,0)</f>
        <v>0</v>
      </c>
      <c r="AO5790" s="77">
        <f>IF(R5790&lt;Variables!$G$12,0,1)</f>
        <v>0</v>
      </c>
      <c r="AP5790" s="78">
        <f t="shared" si="183"/>
        <v>1</v>
      </c>
      <c r="AQ5790" s="77">
        <f>IF(V5790&lt;Variables!$G$15,1,0)</f>
        <v>1</v>
      </c>
      <c r="AR5790" s="77">
        <v>1</v>
      </c>
      <c r="AS5790" s="77">
        <v>0</v>
      </c>
      <c r="AT5790" s="77">
        <v>0</v>
      </c>
      <c r="AU5790" s="77">
        <v>0</v>
      </c>
      <c r="BA5790" s="77">
        <v>2</v>
      </c>
    </row>
    <row r="5791" spans="3:53" x14ac:dyDescent="0.25">
      <c r="C5791" s="77" t="s">
        <v>734</v>
      </c>
      <c r="D5791" s="77" t="s">
        <v>723</v>
      </c>
      <c r="E5791" s="77">
        <v>3.79</v>
      </c>
      <c r="F5791" s="77">
        <v>11.11</v>
      </c>
      <c r="G5791" s="77">
        <v>-8.8699999999999992</v>
      </c>
      <c r="H5791" s="77">
        <v>-99999</v>
      </c>
      <c r="I5791" s="77">
        <v>-13.861000000000001</v>
      </c>
      <c r="J5791" s="77" t="s">
        <v>75</v>
      </c>
      <c r="K5791" s="77">
        <v>62.29</v>
      </c>
      <c r="L5791" s="77">
        <v>3.4980500000000001</v>
      </c>
      <c r="M5791" s="77">
        <v>-0.222981375337689</v>
      </c>
      <c r="N5791" s="77">
        <v>3.6066944444444449</v>
      </c>
      <c r="O5791" s="77">
        <v>-3.2285641669426548</v>
      </c>
      <c r="P5791" s="77">
        <v>18900</v>
      </c>
      <c r="Q5791" s="77">
        <v>37267</v>
      </c>
      <c r="R5791" s="77">
        <v>0.51</v>
      </c>
      <c r="S5791" s="77">
        <v>64.775999999999996</v>
      </c>
      <c r="T5791" s="77">
        <v>5.452</v>
      </c>
      <c r="U5791" s="77">
        <v>29.750800000000002</v>
      </c>
      <c r="V5791" s="77">
        <v>2.508036309663956</v>
      </c>
      <c r="AC5791" s="77">
        <v>3.78</v>
      </c>
      <c r="AD5791" s="77">
        <v>3.35</v>
      </c>
      <c r="AH5791" s="77">
        <f>IF(AND(M5791&lt;Variables!$G$6,M5791&gt;Variables!$G$5),0,1)</f>
        <v>1</v>
      </c>
      <c r="AI5791" s="77">
        <f t="shared" si="182"/>
        <v>1</v>
      </c>
      <c r="AJ5791" s="77">
        <f>IF(I5791&gt;Variables!$G$7,0,1)</f>
        <v>1</v>
      </c>
      <c r="AK5791" s="77">
        <f>IF(F5791&gt;Variables!$G$8,0,1)</f>
        <v>0</v>
      </c>
      <c r="AL5791" s="77">
        <f>IF(G5791&gt;Variables!$G$9,0,1)</f>
        <v>1</v>
      </c>
      <c r="AM5791" s="77">
        <f>IF(AND(K5791&gt;Variables!$G$10,K5791&lt;Variables!$G$11),0,1)</f>
        <v>0</v>
      </c>
      <c r="AN5791" s="77">
        <f>IF(H5791&lt;Variables!$G$13,1,0)</f>
        <v>1</v>
      </c>
      <c r="AO5791" s="77">
        <f>IF(R5791&lt;Variables!$G$12,0,1)</f>
        <v>0</v>
      </c>
      <c r="AP5791" s="78">
        <f t="shared" si="183"/>
        <v>1</v>
      </c>
      <c r="AQ5791" s="77">
        <f>IF(V5791&lt;Variables!$G$15,1,0)</f>
        <v>1</v>
      </c>
      <c r="AR5791" s="77">
        <v>0</v>
      </c>
      <c r="AS5791" s="77">
        <v>0</v>
      </c>
      <c r="AT5791" s="77">
        <v>1</v>
      </c>
      <c r="AU5791" s="77">
        <v>0</v>
      </c>
      <c r="BA5791" s="77">
        <v>-2.25</v>
      </c>
    </row>
    <row r="5792" spans="3:53" x14ac:dyDescent="0.25">
      <c r="C5792" s="77" t="s">
        <v>734</v>
      </c>
      <c r="D5792" s="77" t="s">
        <v>707</v>
      </c>
      <c r="E5792" s="77">
        <v>3.74</v>
      </c>
      <c r="F5792" s="77">
        <v>9.43</v>
      </c>
      <c r="G5792" s="77">
        <v>0.81</v>
      </c>
      <c r="H5792" s="77">
        <v>-99999</v>
      </c>
      <c r="I5792" s="77">
        <v>-21.507000000000001</v>
      </c>
      <c r="J5792" s="77" t="s">
        <v>75</v>
      </c>
      <c r="K5792" s="77">
        <v>49.13</v>
      </c>
      <c r="L5792" s="77">
        <v>3.7131249999999998</v>
      </c>
      <c r="M5792" s="77">
        <v>0.1851540144756765</v>
      </c>
      <c r="N5792" s="77">
        <v>3.8241304347826088</v>
      </c>
      <c r="O5792" s="77">
        <v>-2.722983343755327</v>
      </c>
      <c r="P5792" s="77">
        <v>24967</v>
      </c>
      <c r="Q5792" s="77">
        <v>19053</v>
      </c>
      <c r="R5792" s="77">
        <v>1.31</v>
      </c>
      <c r="S5792" s="77">
        <v>64.775999999999996</v>
      </c>
      <c r="T5792" s="77">
        <v>5.452</v>
      </c>
      <c r="U5792" s="77">
        <v>29.750800000000002</v>
      </c>
      <c r="V5792" s="77">
        <v>2.353638006194243</v>
      </c>
      <c r="AC5792" s="77">
        <v>4.07</v>
      </c>
      <c r="AD5792" s="77">
        <v>3.5</v>
      </c>
      <c r="AH5792" s="77">
        <f>IF(AND(M5792&lt;Variables!$G$6,M5792&gt;Variables!$G$5),0,1)</f>
        <v>1</v>
      </c>
      <c r="AI5792" s="77">
        <f t="shared" si="182"/>
        <v>1</v>
      </c>
      <c r="AJ5792" s="77">
        <f>IF(I5792&gt;Variables!$G$7,0,1)</f>
        <v>1</v>
      </c>
      <c r="AK5792" s="77">
        <f>IF(F5792&gt;Variables!$G$8,0,1)</f>
        <v>0</v>
      </c>
      <c r="AL5792" s="77">
        <f>IF(G5792&gt;Variables!$G$9,0,1)</f>
        <v>1</v>
      </c>
      <c r="AM5792" s="77">
        <f>IF(AND(K5792&gt;Variables!$G$10,K5792&lt;Variables!$G$11),0,1)</f>
        <v>1</v>
      </c>
      <c r="AN5792" s="77">
        <f>IF(H5792&lt;Variables!$G$13,1,0)</f>
        <v>1</v>
      </c>
      <c r="AO5792" s="77">
        <f>IF(R5792&lt;Variables!$G$12,0,1)</f>
        <v>0</v>
      </c>
      <c r="AP5792" s="78">
        <f t="shared" si="183"/>
        <v>1</v>
      </c>
      <c r="AQ5792" s="77">
        <f>IF(V5792&lt;Variables!$G$15,1,0)</f>
        <v>1</v>
      </c>
      <c r="AR5792" s="77">
        <v>1</v>
      </c>
      <c r="AS5792" s="77">
        <v>0</v>
      </c>
      <c r="AT5792" s="77">
        <v>0</v>
      </c>
      <c r="AU5792" s="77">
        <v>0</v>
      </c>
      <c r="BA5792" s="77">
        <v>2</v>
      </c>
    </row>
    <row r="5793" spans="3:53" x14ac:dyDescent="0.25">
      <c r="C5793" s="77" t="s">
        <v>734</v>
      </c>
      <c r="D5793" s="77" t="s">
        <v>551</v>
      </c>
      <c r="E5793" s="77">
        <v>9.52</v>
      </c>
      <c r="F5793" s="77">
        <v>27.33</v>
      </c>
      <c r="G5793" s="77">
        <v>1.57</v>
      </c>
      <c r="H5793" s="77">
        <v>75.75</v>
      </c>
      <c r="I5793" s="77">
        <v>46.12</v>
      </c>
      <c r="J5793" s="77" t="s">
        <v>75</v>
      </c>
      <c r="K5793" s="77">
        <v>63.28</v>
      </c>
      <c r="L5793" s="77">
        <v>9.0536349999999981</v>
      </c>
      <c r="M5793" s="77">
        <v>4.6717699575916347</v>
      </c>
      <c r="N5793" s="77">
        <v>8.9050739130434788</v>
      </c>
      <c r="O5793" s="77">
        <v>6.417982518027082</v>
      </c>
      <c r="P5793" s="77">
        <v>63790000</v>
      </c>
      <c r="Q5793" s="77">
        <v>23680000</v>
      </c>
      <c r="R5793" s="77">
        <v>2.69</v>
      </c>
      <c r="S5793" s="77">
        <v>64.775999999999996</v>
      </c>
      <c r="T5793" s="77">
        <v>5.452</v>
      </c>
      <c r="U5793" s="77">
        <v>29.750800000000002</v>
      </c>
      <c r="V5793" s="77">
        <v>2.2039400697562899</v>
      </c>
      <c r="AC5793" s="77">
        <v>18.82</v>
      </c>
      <c r="AD5793" s="77">
        <v>9.4</v>
      </c>
      <c r="AH5793" s="77">
        <f>IF(AND(M5793&lt;Variables!$G$6,M5793&gt;Variables!$G$5),0,1)</f>
        <v>1</v>
      </c>
      <c r="AI5793" s="77">
        <f t="shared" si="182"/>
        <v>0</v>
      </c>
      <c r="AJ5793" s="77">
        <f>IF(I5793&gt;Variables!$G$7,0,1)</f>
        <v>1</v>
      </c>
      <c r="AK5793" s="77">
        <f>IF(F5793&gt;Variables!$G$8,0,1)</f>
        <v>0</v>
      </c>
      <c r="AL5793" s="77">
        <f>IF(G5793&gt;Variables!$G$9,0,1)</f>
        <v>1</v>
      </c>
      <c r="AM5793" s="77">
        <f>IF(AND(K5793&gt;Variables!$G$10,K5793&lt;Variables!$G$11),0,1)</f>
        <v>0</v>
      </c>
      <c r="AN5793" s="77">
        <f>IF(H5793&lt;Variables!$G$13,1,0)</f>
        <v>1</v>
      </c>
      <c r="AO5793" s="77">
        <f>IF(R5793&lt;Variables!$G$12,0,1)</f>
        <v>1</v>
      </c>
      <c r="AP5793" s="78">
        <f t="shared" si="183"/>
        <v>1</v>
      </c>
      <c r="AQ5793" s="77">
        <f>IF(V5793&lt;Variables!$G$15,1,0)</f>
        <v>1</v>
      </c>
      <c r="AR5793" s="77">
        <v>1</v>
      </c>
      <c r="AS5793" s="77">
        <v>0</v>
      </c>
      <c r="AT5793" s="77">
        <v>0</v>
      </c>
      <c r="AU5793" s="77">
        <v>0</v>
      </c>
      <c r="BA5793" s="77">
        <v>2</v>
      </c>
    </row>
    <row r="5794" spans="3:53" x14ac:dyDescent="0.25">
      <c r="C5794" s="77" t="s">
        <v>734</v>
      </c>
      <c r="D5794" s="77" t="s">
        <v>578</v>
      </c>
      <c r="E5794" s="77">
        <v>6.6</v>
      </c>
      <c r="F5794" s="77">
        <v>33.15</v>
      </c>
      <c r="G5794" s="77">
        <v>0.46</v>
      </c>
      <c r="H5794" s="77">
        <v>57.6</v>
      </c>
      <c r="I5794" s="77">
        <v>1773.6969999999999</v>
      </c>
      <c r="J5794" s="77" t="s">
        <v>75</v>
      </c>
      <c r="K5794" s="77">
        <v>48.21</v>
      </c>
      <c r="L5794" s="77">
        <v>6.78095625</v>
      </c>
      <c r="M5794" s="77">
        <v>-3.995841294507692</v>
      </c>
      <c r="N5794" s="77">
        <v>6.5176238095238084</v>
      </c>
      <c r="O5794" s="77">
        <v>-0.1169722240284623</v>
      </c>
      <c r="P5794" s="77">
        <v>5440000</v>
      </c>
      <c r="Q5794" s="77">
        <v>5490000</v>
      </c>
      <c r="R5794" s="77">
        <v>0.99</v>
      </c>
      <c r="S5794" s="77">
        <v>64.775999999999996</v>
      </c>
      <c r="T5794" s="77">
        <v>5.452</v>
      </c>
      <c r="U5794" s="77">
        <v>29.750800000000002</v>
      </c>
      <c r="V5794" s="77">
        <v>2.4316908921684162</v>
      </c>
      <c r="AC5794" s="77">
        <v>6.68</v>
      </c>
      <c r="AD5794" s="77">
        <v>5.25</v>
      </c>
      <c r="AH5794" s="77">
        <f>IF(AND(M5794&lt;Variables!$G$6,M5794&gt;Variables!$G$5),0,1)</f>
        <v>0</v>
      </c>
      <c r="AI5794" s="77">
        <f t="shared" si="182"/>
        <v>0</v>
      </c>
      <c r="AJ5794" s="77">
        <f>IF(I5794&gt;Variables!$G$7,0,1)</f>
        <v>0</v>
      </c>
      <c r="AK5794" s="77">
        <f>IF(F5794&gt;Variables!$G$8,0,1)</f>
        <v>0</v>
      </c>
      <c r="AL5794" s="77">
        <f>IF(G5794&gt;Variables!$G$9,0,1)</f>
        <v>1</v>
      </c>
      <c r="AM5794" s="77">
        <f>IF(AND(K5794&gt;Variables!$G$10,K5794&lt;Variables!$G$11),0,1)</f>
        <v>1</v>
      </c>
      <c r="AN5794" s="77">
        <f>IF(H5794&lt;Variables!$G$13,1,0)</f>
        <v>1</v>
      </c>
      <c r="AO5794" s="77">
        <f>IF(R5794&lt;Variables!$G$12,0,1)</f>
        <v>0</v>
      </c>
      <c r="AP5794" s="78">
        <f t="shared" si="183"/>
        <v>1</v>
      </c>
      <c r="AQ5794" s="77">
        <f>IF(V5794&lt;Variables!$G$15,1,0)</f>
        <v>1</v>
      </c>
      <c r="AR5794" s="77">
        <v>0</v>
      </c>
      <c r="AS5794" s="77">
        <v>0</v>
      </c>
      <c r="AT5794" s="77">
        <v>1</v>
      </c>
      <c r="AU5794" s="77">
        <v>0</v>
      </c>
      <c r="BA5794" s="77">
        <v>-2.25</v>
      </c>
    </row>
    <row r="5795" spans="3:53" x14ac:dyDescent="0.25">
      <c r="C5795" s="77" t="s">
        <v>734</v>
      </c>
      <c r="D5795" s="77" t="s">
        <v>456</v>
      </c>
      <c r="E5795" s="77">
        <v>60.13</v>
      </c>
      <c r="F5795" s="77">
        <v>5.03</v>
      </c>
      <c r="G5795" s="77">
        <v>4.82</v>
      </c>
      <c r="H5795" s="77">
        <v>7420</v>
      </c>
      <c r="I5795" s="77">
        <v>9.0860000000000003</v>
      </c>
      <c r="J5795" s="77" t="s">
        <v>75</v>
      </c>
      <c r="K5795" s="77">
        <v>48.57</v>
      </c>
      <c r="L5795" s="77">
        <v>60.506075000000003</v>
      </c>
      <c r="M5795" s="77">
        <v>-0.77029455306759942</v>
      </c>
      <c r="N5795" s="77">
        <v>59.469358695652168</v>
      </c>
      <c r="O5795" s="77">
        <v>0.95955516733956392</v>
      </c>
      <c r="P5795" s="77">
        <v>509623</v>
      </c>
      <c r="Q5795" s="77">
        <v>1545000</v>
      </c>
      <c r="R5795" s="77">
        <v>0.33</v>
      </c>
      <c r="S5795" s="77">
        <v>64.775999999999996</v>
      </c>
      <c r="T5795" s="77">
        <v>5.452</v>
      </c>
      <c r="U5795" s="77">
        <v>29.750800000000002</v>
      </c>
      <c r="V5795" s="77">
        <v>2.369031665122717</v>
      </c>
      <c r="AC5795" s="77">
        <v>60.89</v>
      </c>
      <c r="AD5795" s="77">
        <v>59.030099999999997</v>
      </c>
      <c r="AH5795" s="77">
        <f>IF(AND(M5795&lt;Variables!$G$6,M5795&gt;Variables!$G$5),0,1)</f>
        <v>1</v>
      </c>
      <c r="AI5795" s="77">
        <f t="shared" si="182"/>
        <v>0</v>
      </c>
      <c r="AJ5795" s="77">
        <f>IF(I5795&gt;Variables!$G$7,0,1)</f>
        <v>1</v>
      </c>
      <c r="AK5795" s="77">
        <f>IF(F5795&gt;Variables!$G$8,0,1)</f>
        <v>1</v>
      </c>
      <c r="AL5795" s="77">
        <f>IF(G5795&gt;Variables!$G$9,0,1)</f>
        <v>1</v>
      </c>
      <c r="AM5795" s="77">
        <f>IF(AND(K5795&gt;Variables!$G$10,K5795&lt;Variables!$G$11),0,1)</f>
        <v>1</v>
      </c>
      <c r="AN5795" s="77">
        <f>IF(H5795&lt;Variables!$G$13,1,0)</f>
        <v>0</v>
      </c>
      <c r="AO5795" s="77">
        <f>IF(R5795&lt;Variables!$G$12,0,1)</f>
        <v>0</v>
      </c>
      <c r="AP5795" s="78">
        <f t="shared" si="183"/>
        <v>1</v>
      </c>
      <c r="AQ5795" s="77">
        <f>IF(V5795&lt;Variables!$G$15,1,0)</f>
        <v>1</v>
      </c>
      <c r="AR5795" s="77">
        <v>0</v>
      </c>
      <c r="AS5795" s="77">
        <v>0</v>
      </c>
      <c r="AT5795" s="77">
        <v>1</v>
      </c>
      <c r="AU5795" s="77">
        <v>0</v>
      </c>
      <c r="BA5795" s="77">
        <v>-0.67</v>
      </c>
    </row>
    <row r="5796" spans="3:53" x14ac:dyDescent="0.25">
      <c r="C5796" s="77" t="s">
        <v>734</v>
      </c>
      <c r="D5796" s="77" t="s">
        <v>717</v>
      </c>
      <c r="E5796" s="77">
        <v>4.03</v>
      </c>
      <c r="F5796" s="77">
        <v>52.67</v>
      </c>
      <c r="G5796" s="77">
        <v>0</v>
      </c>
      <c r="H5796" s="77">
        <v>34.64</v>
      </c>
      <c r="I5796" s="77">
        <v>-12.757</v>
      </c>
      <c r="J5796" s="77" t="s">
        <v>75</v>
      </c>
      <c r="K5796" s="77">
        <v>51.07</v>
      </c>
      <c r="L5796" s="77">
        <v>4.2433600000000009</v>
      </c>
      <c r="M5796" s="77">
        <v>-1.96448097733873</v>
      </c>
      <c r="N5796" s="77">
        <v>4.1788217391304352</v>
      </c>
      <c r="O5796" s="77">
        <v>-0.45040780165826472</v>
      </c>
      <c r="P5796" s="77">
        <v>27060000</v>
      </c>
      <c r="Q5796" s="77">
        <v>392060</v>
      </c>
      <c r="R5796" s="77">
        <v>69.02</v>
      </c>
      <c r="S5796" s="77">
        <v>64.775999999999996</v>
      </c>
      <c r="T5796" s="77">
        <v>5.452</v>
      </c>
      <c r="U5796" s="77">
        <v>29.750800000000002</v>
      </c>
      <c r="V5796" s="77">
        <v>2.4352322659477399</v>
      </c>
      <c r="AC5796" s="77">
        <v>8.1999999999999993</v>
      </c>
      <c r="AD5796" s="77">
        <v>4.01</v>
      </c>
      <c r="AH5796" s="77">
        <f>IF(AND(M5796&lt;Variables!$G$6,M5796&gt;Variables!$G$5),0,1)</f>
        <v>0</v>
      </c>
      <c r="AI5796" s="77">
        <f t="shared" si="182"/>
        <v>0</v>
      </c>
      <c r="AJ5796" s="77">
        <f>IF(I5796&gt;Variables!$G$7,0,1)</f>
        <v>1</v>
      </c>
      <c r="AK5796" s="77">
        <f>IF(F5796&gt;Variables!$G$8,0,1)</f>
        <v>0</v>
      </c>
      <c r="AL5796" s="77">
        <f>IF(G5796&gt;Variables!$G$9,0,1)</f>
        <v>1</v>
      </c>
      <c r="AM5796" s="77">
        <f>IF(AND(K5796&gt;Variables!$G$10,K5796&lt;Variables!$G$11),0,1)</f>
        <v>1</v>
      </c>
      <c r="AN5796" s="77">
        <f>IF(H5796&lt;Variables!$G$13,1,0)</f>
        <v>1</v>
      </c>
      <c r="AO5796" s="77">
        <f>IF(R5796&lt;Variables!$G$12,0,1)</f>
        <v>1</v>
      </c>
      <c r="AP5796" s="78">
        <f t="shared" si="183"/>
        <v>1</v>
      </c>
      <c r="AQ5796" s="77">
        <f>IF(V5796&lt;Variables!$G$15,1,0)</f>
        <v>1</v>
      </c>
      <c r="AR5796" s="77">
        <v>1</v>
      </c>
      <c r="AS5796" s="77">
        <v>0</v>
      </c>
      <c r="AT5796" s="77">
        <v>0</v>
      </c>
      <c r="AU5796" s="77">
        <v>0</v>
      </c>
      <c r="BA5796" s="77">
        <v>2</v>
      </c>
    </row>
    <row r="5797" spans="3:53" x14ac:dyDescent="0.25">
      <c r="C5797" s="77" t="s">
        <v>734</v>
      </c>
      <c r="D5797" s="77" t="s">
        <v>715</v>
      </c>
      <c r="E5797" s="77">
        <v>33.020000000000003</v>
      </c>
      <c r="F5797" s="77">
        <v>8.8699999999999992</v>
      </c>
      <c r="G5797" s="77">
        <v>2.97</v>
      </c>
      <c r="H5797" s="77">
        <v>3140</v>
      </c>
      <c r="I5797" s="77">
        <v>-44.545999999999999</v>
      </c>
      <c r="J5797" s="77" t="s">
        <v>75</v>
      </c>
      <c r="K5797" s="77">
        <v>42.15</v>
      </c>
      <c r="L5797" s="77">
        <v>33.215020000000003</v>
      </c>
      <c r="M5797" s="77">
        <v>-1.1073905720966051</v>
      </c>
      <c r="N5797" s="77">
        <v>33.155167391304353</v>
      </c>
      <c r="O5797" s="77">
        <v>-0.92886694755495658</v>
      </c>
      <c r="P5797" s="77">
        <v>5903000</v>
      </c>
      <c r="Q5797" s="77">
        <v>19248000</v>
      </c>
      <c r="R5797" s="77">
        <v>0.31</v>
      </c>
      <c r="S5797" s="77">
        <v>64.775999999999996</v>
      </c>
      <c r="T5797" s="77">
        <v>5.452</v>
      </c>
      <c r="U5797" s="77">
        <v>29.750800000000002</v>
      </c>
      <c r="V5797" s="77">
        <v>2.289360724692624</v>
      </c>
      <c r="AC5797" s="77">
        <v>33.5</v>
      </c>
      <c r="AD5797" s="77">
        <v>31.3</v>
      </c>
      <c r="AH5797" s="77">
        <f>IF(AND(M5797&lt;Variables!$G$6,M5797&gt;Variables!$G$5),0,1)</f>
        <v>0</v>
      </c>
      <c r="AI5797" s="77">
        <f t="shared" si="182"/>
        <v>0</v>
      </c>
      <c r="AJ5797" s="77">
        <f>IF(I5797&gt;Variables!$G$7,0,1)</f>
        <v>1</v>
      </c>
      <c r="AK5797" s="77">
        <f>IF(F5797&gt;Variables!$G$8,0,1)</f>
        <v>1</v>
      </c>
      <c r="AL5797" s="77">
        <f>IF(G5797&gt;Variables!$G$9,0,1)</f>
        <v>1</v>
      </c>
      <c r="AM5797" s="77">
        <f>IF(AND(K5797&gt;Variables!$G$10,K5797&lt;Variables!$G$11),0,1)</f>
        <v>1</v>
      </c>
      <c r="AN5797" s="77">
        <f>IF(H5797&lt;Variables!$G$13,1,0)</f>
        <v>0</v>
      </c>
      <c r="AO5797" s="77">
        <f>IF(R5797&lt;Variables!$G$12,0,1)</f>
        <v>0</v>
      </c>
      <c r="AP5797" s="78">
        <f t="shared" si="183"/>
        <v>1</v>
      </c>
      <c r="AQ5797" s="77">
        <f>IF(V5797&lt;Variables!$G$15,1,0)</f>
        <v>1</v>
      </c>
      <c r="AR5797" s="77">
        <v>0</v>
      </c>
      <c r="AS5797" s="77">
        <v>0</v>
      </c>
      <c r="AT5797" s="77">
        <v>1</v>
      </c>
      <c r="AU5797" s="77">
        <v>0</v>
      </c>
      <c r="BA5797" s="77">
        <v>-0.76</v>
      </c>
    </row>
    <row r="5798" spans="3:53" x14ac:dyDescent="0.25">
      <c r="C5798" s="77" t="s">
        <v>734</v>
      </c>
      <c r="D5798" s="77" t="s">
        <v>436</v>
      </c>
      <c r="E5798" s="77">
        <v>7.99</v>
      </c>
      <c r="F5798" s="77">
        <v>52.11</v>
      </c>
      <c r="G5798" s="77">
        <v>5.51</v>
      </c>
      <c r="H5798" s="77">
        <v>60.08</v>
      </c>
      <c r="I5798" s="77">
        <v>7.5049999999999999</v>
      </c>
      <c r="J5798" s="77" t="s">
        <v>75</v>
      </c>
      <c r="K5798" s="77">
        <v>51.48</v>
      </c>
      <c r="L5798" s="77">
        <v>8.1949849999999991</v>
      </c>
      <c r="M5798" s="77">
        <v>-1.8912176166277299</v>
      </c>
      <c r="N5798" s="77">
        <v>7.9866166666666674</v>
      </c>
      <c r="O5798" s="77">
        <v>0.66840986066271424</v>
      </c>
      <c r="P5798" s="77">
        <v>23380000</v>
      </c>
      <c r="Q5798" s="77">
        <v>3180000</v>
      </c>
      <c r="R5798" s="77">
        <v>7.35</v>
      </c>
      <c r="S5798" s="77">
        <v>64.775999999999996</v>
      </c>
      <c r="T5798" s="77">
        <v>5.452</v>
      </c>
      <c r="U5798" s="77">
        <v>29.750800000000002</v>
      </c>
      <c r="V5798" s="77">
        <v>2.4395879760180161</v>
      </c>
      <c r="AC5798" s="77">
        <v>8.5</v>
      </c>
      <c r="AD5798" s="77">
        <v>6.75</v>
      </c>
      <c r="AH5798" s="77">
        <f>IF(AND(M5798&lt;Variables!$G$6,M5798&gt;Variables!$G$5),0,1)</f>
        <v>0</v>
      </c>
      <c r="AI5798" s="77">
        <f t="shared" si="182"/>
        <v>0</v>
      </c>
      <c r="AJ5798" s="77">
        <f>IF(I5798&gt;Variables!$G$7,0,1)</f>
        <v>1</v>
      </c>
      <c r="AK5798" s="77">
        <f>IF(F5798&gt;Variables!$G$8,0,1)</f>
        <v>0</v>
      </c>
      <c r="AL5798" s="77">
        <f>IF(G5798&gt;Variables!$G$9,0,1)</f>
        <v>1</v>
      </c>
      <c r="AM5798" s="77">
        <f>IF(AND(K5798&gt;Variables!$G$10,K5798&lt;Variables!$G$11),0,1)</f>
        <v>1</v>
      </c>
      <c r="AN5798" s="77">
        <f>IF(H5798&lt;Variables!$G$13,1,0)</f>
        <v>1</v>
      </c>
      <c r="AO5798" s="77">
        <f>IF(R5798&lt;Variables!$G$12,0,1)</f>
        <v>1</v>
      </c>
      <c r="AP5798" s="78">
        <f t="shared" si="183"/>
        <v>1</v>
      </c>
      <c r="AQ5798" s="77">
        <f>IF(V5798&lt;Variables!$G$15,1,0)</f>
        <v>1</v>
      </c>
      <c r="AR5798" s="77">
        <v>0</v>
      </c>
      <c r="AS5798" s="77">
        <v>0</v>
      </c>
      <c r="AT5798" s="77">
        <v>1</v>
      </c>
      <c r="AU5798" s="77">
        <v>0</v>
      </c>
      <c r="BA5798" s="77">
        <v>-2.25</v>
      </c>
    </row>
    <row r="5799" spans="3:53" x14ac:dyDescent="0.25">
      <c r="C5799" s="77" t="s">
        <v>734</v>
      </c>
      <c r="D5799" s="77" t="s">
        <v>171</v>
      </c>
      <c r="E5799" s="77">
        <v>234.7</v>
      </c>
      <c r="F5799" s="77">
        <v>4.9400000000000004</v>
      </c>
      <c r="G5799" s="77">
        <v>5.99</v>
      </c>
      <c r="H5799" s="77">
        <v>89600</v>
      </c>
      <c r="I5799" s="77">
        <v>424.53399999999999</v>
      </c>
      <c r="J5799" s="77" t="s">
        <v>75</v>
      </c>
      <c r="K5799" s="77">
        <v>65.44</v>
      </c>
      <c r="L5799" s="77">
        <v>233.67312499999991</v>
      </c>
      <c r="M5799" s="77">
        <v>0.32454523813984082</v>
      </c>
      <c r="N5799" s="77">
        <v>230.99918478260881</v>
      </c>
      <c r="O5799" s="77">
        <v>1.4858559871634791</v>
      </c>
      <c r="P5799" s="77">
        <v>4379000</v>
      </c>
      <c r="Q5799" s="77">
        <v>9659000</v>
      </c>
      <c r="R5799" s="77">
        <v>0.45</v>
      </c>
      <c r="S5799" s="77">
        <v>64.775999999999996</v>
      </c>
      <c r="T5799" s="77">
        <v>5.452</v>
      </c>
      <c r="U5799" s="77">
        <v>29.750800000000002</v>
      </c>
      <c r="V5799" s="77">
        <v>2.5040485179671368</v>
      </c>
      <c r="AC5799" s="77">
        <v>238.4</v>
      </c>
      <c r="AD5799" s="77">
        <v>233.57</v>
      </c>
      <c r="AH5799" s="77">
        <f>IF(AND(M5799&lt;Variables!$G$6,M5799&gt;Variables!$G$5),0,1)</f>
        <v>1</v>
      </c>
      <c r="AI5799" s="77">
        <f t="shared" si="182"/>
        <v>0</v>
      </c>
      <c r="AJ5799" s="77">
        <f>IF(I5799&gt;Variables!$G$7,0,1)</f>
        <v>0</v>
      </c>
      <c r="AK5799" s="77">
        <f>IF(F5799&gt;Variables!$G$8,0,1)</f>
        <v>1</v>
      </c>
      <c r="AL5799" s="77">
        <f>IF(G5799&gt;Variables!$G$9,0,1)</f>
        <v>1</v>
      </c>
      <c r="AM5799" s="77">
        <f>IF(AND(K5799&gt;Variables!$G$10,K5799&lt;Variables!$G$11),0,1)</f>
        <v>0</v>
      </c>
      <c r="AN5799" s="77">
        <f>IF(H5799&lt;Variables!$G$13,1,0)</f>
        <v>0</v>
      </c>
      <c r="AO5799" s="77">
        <f>IF(R5799&lt;Variables!$G$12,0,1)</f>
        <v>0</v>
      </c>
      <c r="AP5799" s="78">
        <f t="shared" si="183"/>
        <v>1</v>
      </c>
      <c r="AQ5799" s="77">
        <f>IF(V5799&lt;Variables!$G$15,1,0)</f>
        <v>1</v>
      </c>
      <c r="AR5799" s="77">
        <v>0</v>
      </c>
      <c r="AS5799" s="77">
        <v>1</v>
      </c>
      <c r="AT5799" s="77">
        <v>0</v>
      </c>
      <c r="AU5799" s="77">
        <v>0</v>
      </c>
      <c r="BA5799" s="77">
        <v>1.1100000000000001</v>
      </c>
    </row>
    <row r="5800" spans="3:53" x14ac:dyDescent="0.25">
      <c r="C5800" s="77" t="s">
        <v>734</v>
      </c>
      <c r="D5800" s="77" t="s">
        <v>727</v>
      </c>
      <c r="E5800" s="77">
        <v>37.65</v>
      </c>
      <c r="F5800" s="77">
        <v>4.28</v>
      </c>
      <c r="G5800" s="77">
        <v>4.54</v>
      </c>
      <c r="H5800" s="77">
        <v>7210</v>
      </c>
      <c r="I5800" s="77">
        <v>38.506999999999998</v>
      </c>
      <c r="J5800" s="77" t="s">
        <v>75</v>
      </c>
      <c r="K5800" s="77">
        <v>51.97</v>
      </c>
      <c r="L5800" s="77">
        <v>37.657285000000009</v>
      </c>
      <c r="M5800" s="77">
        <v>-0.231787820072553</v>
      </c>
      <c r="N5800" s="77">
        <v>37.455949999999987</v>
      </c>
      <c r="O5800" s="77">
        <v>0.30449100877165308</v>
      </c>
      <c r="P5800" s="77">
        <v>614111</v>
      </c>
      <c r="Q5800" s="77">
        <v>365226</v>
      </c>
      <c r="R5800" s="77">
        <v>1.68</v>
      </c>
      <c r="S5800" s="77">
        <v>64.775999999999996</v>
      </c>
      <c r="T5800" s="77">
        <v>5.452</v>
      </c>
      <c r="U5800" s="77">
        <v>29.750800000000002</v>
      </c>
      <c r="V5800" s="77">
        <v>2.394754407673894</v>
      </c>
      <c r="AC5800" s="77">
        <v>37.590000000000003</v>
      </c>
      <c r="AD5800" s="77">
        <v>37.17</v>
      </c>
      <c r="AH5800" s="77">
        <f>IF(AND(M5800&lt;Variables!$G$6,M5800&gt;Variables!$G$5),0,1)</f>
        <v>1</v>
      </c>
      <c r="AI5800" s="77">
        <f t="shared" si="182"/>
        <v>0</v>
      </c>
      <c r="AJ5800" s="77">
        <f>IF(I5800&gt;Variables!$G$7,0,1)</f>
        <v>1</v>
      </c>
      <c r="AK5800" s="77">
        <f>IF(F5800&gt;Variables!$G$8,0,1)</f>
        <v>1</v>
      </c>
      <c r="AL5800" s="77">
        <f>IF(G5800&gt;Variables!$G$9,0,1)</f>
        <v>1</v>
      </c>
      <c r="AM5800" s="77">
        <f>IF(AND(K5800&gt;Variables!$G$10,K5800&lt;Variables!$G$11),0,1)</f>
        <v>1</v>
      </c>
      <c r="AN5800" s="77">
        <f>IF(H5800&lt;Variables!$G$13,1,0)</f>
        <v>0</v>
      </c>
      <c r="AO5800" s="77">
        <f>IF(R5800&lt;Variables!$G$12,0,1)</f>
        <v>0</v>
      </c>
      <c r="AP5800" s="78">
        <f t="shared" si="183"/>
        <v>1</v>
      </c>
      <c r="AQ5800" s="77">
        <f>IF(V5800&lt;Variables!$G$15,1,0)</f>
        <v>1</v>
      </c>
      <c r="AR5800" s="77">
        <v>0</v>
      </c>
      <c r="AS5800" s="77">
        <v>1</v>
      </c>
      <c r="AT5800" s="77">
        <v>0</v>
      </c>
      <c r="AU5800" s="77">
        <v>0</v>
      </c>
      <c r="BA5800" s="77">
        <v>-0.46</v>
      </c>
    </row>
    <row r="5801" spans="3:53" x14ac:dyDescent="0.25">
      <c r="C5801" s="77" t="s">
        <v>734</v>
      </c>
      <c r="D5801" s="77" t="s">
        <v>710</v>
      </c>
      <c r="E5801" s="77">
        <v>4.91</v>
      </c>
      <c r="F5801" s="77">
        <v>295.12</v>
      </c>
      <c r="G5801" s="77">
        <v>-2</v>
      </c>
      <c r="H5801" s="77">
        <v>-99999</v>
      </c>
      <c r="I5801" s="77">
        <v>7.77</v>
      </c>
      <c r="J5801" s="77" t="s">
        <v>74</v>
      </c>
      <c r="K5801" s="77">
        <v>70.48</v>
      </c>
      <c r="L5801" s="77">
        <v>4.8770631578947361</v>
      </c>
      <c r="M5801" s="77">
        <v>0.47030028856885497</v>
      </c>
      <c r="N5801" s="77">
        <v>4.8366066666666656</v>
      </c>
      <c r="O5801" s="77">
        <v>1.3106985476043229</v>
      </c>
      <c r="P5801" s="77">
        <v>631390</v>
      </c>
      <c r="Q5801" s="77">
        <v>17720</v>
      </c>
      <c r="R5801" s="77">
        <v>35.630000000000003</v>
      </c>
      <c r="S5801" s="77">
        <v>64.775999999999996</v>
      </c>
      <c r="T5801" s="77">
        <v>5.452</v>
      </c>
      <c r="U5801" s="77">
        <v>29.750800000000002</v>
      </c>
      <c r="V5801" s="77">
        <v>2.5391284987574472</v>
      </c>
      <c r="AC5801" s="77">
        <v>4.99</v>
      </c>
      <c r="AD5801" s="77">
        <v>4.0199999999999996</v>
      </c>
      <c r="AH5801" s="77">
        <f>IF(AND(M5801&lt;Variables!$G$6,M5801&gt;Variables!$G$5),0,1)</f>
        <v>1</v>
      </c>
      <c r="AI5801" s="77">
        <f t="shared" si="182"/>
        <v>0</v>
      </c>
      <c r="AJ5801" s="77">
        <f>IF(I5801&gt;Variables!$G$7,0,1)</f>
        <v>1</v>
      </c>
      <c r="AK5801" s="77">
        <f>IF(F5801&gt;Variables!$G$8,0,1)</f>
        <v>0</v>
      </c>
      <c r="AL5801" s="77">
        <f>IF(G5801&gt;Variables!$G$9,0,1)</f>
        <v>1</v>
      </c>
      <c r="AM5801" s="77">
        <f>IF(AND(K5801&gt;Variables!$G$10,K5801&lt;Variables!$G$11),0,1)</f>
        <v>1</v>
      </c>
      <c r="AN5801" s="77">
        <f>IF(H5801&lt;Variables!$G$13,1,0)</f>
        <v>1</v>
      </c>
      <c r="AO5801" s="77">
        <f>IF(R5801&lt;Variables!$G$12,0,1)</f>
        <v>1</v>
      </c>
      <c r="AP5801" s="78">
        <f t="shared" si="183"/>
        <v>0</v>
      </c>
      <c r="AQ5801" s="77">
        <f>IF(V5801&lt;Variables!$G$15,1,0)</f>
        <v>1</v>
      </c>
      <c r="AR5801" s="77">
        <v>0</v>
      </c>
      <c r="AS5801" s="77">
        <v>0</v>
      </c>
      <c r="AT5801" s="77">
        <v>1</v>
      </c>
      <c r="AU5801" s="77">
        <v>0</v>
      </c>
      <c r="BA5801" s="77">
        <v>-2.25</v>
      </c>
    </row>
    <row r="5802" spans="3:53" x14ac:dyDescent="0.25">
      <c r="C5802" s="77" t="s">
        <v>734</v>
      </c>
      <c r="D5802" s="77" t="s">
        <v>718</v>
      </c>
      <c r="E5802" s="77">
        <v>25.03</v>
      </c>
      <c r="F5802" s="77">
        <v>96.66</v>
      </c>
      <c r="G5802" s="77">
        <v>22.97</v>
      </c>
      <c r="H5802" s="77">
        <v>1570</v>
      </c>
      <c r="I5802" s="77">
        <v>-7.0999999999999994E-2</v>
      </c>
      <c r="J5802" s="77" t="s">
        <v>74</v>
      </c>
      <c r="K5802" s="77">
        <v>66.86</v>
      </c>
      <c r="L5802" s="77">
        <v>24.168839999999999</v>
      </c>
      <c r="M5802" s="77">
        <v>2.5700861108766482</v>
      </c>
      <c r="N5802" s="77">
        <v>23.401276086956521</v>
      </c>
      <c r="O5802" s="77">
        <v>5.934393953061071</v>
      </c>
      <c r="P5802" s="77">
        <v>27093000</v>
      </c>
      <c r="Q5802" s="77">
        <v>302659</v>
      </c>
      <c r="R5802" s="77">
        <v>89.52</v>
      </c>
      <c r="S5802" s="77">
        <v>64.775999999999996</v>
      </c>
      <c r="T5802" s="77">
        <v>5.452</v>
      </c>
      <c r="U5802" s="77">
        <v>29.750800000000002</v>
      </c>
      <c r="V5802" s="77">
        <v>2.3497055506339568</v>
      </c>
      <c r="AC5802" s="77">
        <v>31.09</v>
      </c>
      <c r="AD5802" s="77">
        <v>23.45</v>
      </c>
      <c r="AH5802" s="77">
        <f>IF(AND(M5802&lt;Variables!$G$6,M5802&gt;Variables!$G$5),0,1)</f>
        <v>1</v>
      </c>
      <c r="AI5802" s="77">
        <f t="shared" si="182"/>
        <v>0</v>
      </c>
      <c r="AJ5802" s="77">
        <f>IF(I5802&gt;Variables!$G$7,0,1)</f>
        <v>1</v>
      </c>
      <c r="AK5802" s="77">
        <f>IF(F5802&gt;Variables!$G$8,0,1)</f>
        <v>0</v>
      </c>
      <c r="AL5802" s="77">
        <f>IF(G5802&gt;Variables!$G$9,0,1)</f>
        <v>0</v>
      </c>
      <c r="AM5802" s="77">
        <f>IF(AND(K5802&gt;Variables!$G$10,K5802&lt;Variables!$G$11),0,1)</f>
        <v>0</v>
      </c>
      <c r="AN5802" s="77">
        <f>IF(H5802&lt;Variables!$G$13,1,0)</f>
        <v>0</v>
      </c>
      <c r="AO5802" s="77">
        <f>IF(R5802&lt;Variables!$G$12,0,1)</f>
        <v>1</v>
      </c>
      <c r="AP5802" s="78">
        <f t="shared" si="183"/>
        <v>0</v>
      </c>
      <c r="AQ5802" s="77">
        <f>IF(V5802&lt;Variables!$G$15,1,0)</f>
        <v>1</v>
      </c>
      <c r="AR5802" s="77">
        <v>0</v>
      </c>
      <c r="AS5802" s="77">
        <v>0</v>
      </c>
      <c r="AT5802" s="77">
        <v>1</v>
      </c>
      <c r="AU5802" s="77">
        <v>0</v>
      </c>
      <c r="BA5802" s="77">
        <v>-2.25</v>
      </c>
    </row>
    <row r="5803" spans="3:53" x14ac:dyDescent="0.25">
      <c r="C5803" s="77" t="s">
        <v>734</v>
      </c>
      <c r="D5803" s="77" t="s">
        <v>719</v>
      </c>
      <c r="E5803" s="77">
        <v>2.2999999999999998</v>
      </c>
      <c r="F5803" s="77">
        <v>55.44</v>
      </c>
      <c r="G5803" s="77">
        <v>3.14</v>
      </c>
      <c r="H5803" s="77">
        <v>82.6</v>
      </c>
      <c r="I5803" s="77">
        <v>-53.167000000000002</v>
      </c>
      <c r="J5803" s="77" t="s">
        <v>74</v>
      </c>
      <c r="K5803" s="77">
        <v>51.13</v>
      </c>
      <c r="L5803" s="77">
        <v>2.26979</v>
      </c>
      <c r="M5803" s="77">
        <v>0.87276796531838219</v>
      </c>
      <c r="N5803" s="77">
        <v>2.3476739130434781</v>
      </c>
      <c r="O5803" s="77">
        <v>-2.4736788495550699</v>
      </c>
      <c r="P5803" s="77">
        <v>130550000</v>
      </c>
      <c r="Q5803" s="77">
        <v>4600000</v>
      </c>
      <c r="R5803" s="77">
        <v>28.38</v>
      </c>
      <c r="S5803" s="77">
        <v>64.775999999999996</v>
      </c>
      <c r="T5803" s="77">
        <v>5.452</v>
      </c>
      <c r="U5803" s="77">
        <v>29.750800000000002</v>
      </c>
      <c r="V5803" s="77">
        <v>2.3531666070129829</v>
      </c>
      <c r="AC5803" s="77">
        <v>2.37</v>
      </c>
      <c r="AD5803" s="77">
        <v>1.88</v>
      </c>
      <c r="AH5803" s="77">
        <f>IF(AND(M5803&lt;Variables!$G$6,M5803&gt;Variables!$G$5),0,1)</f>
        <v>1</v>
      </c>
      <c r="AI5803" s="77">
        <f t="shared" si="182"/>
        <v>1</v>
      </c>
      <c r="AJ5803" s="77">
        <f>IF(I5803&gt;Variables!$G$7,0,1)</f>
        <v>1</v>
      </c>
      <c r="AK5803" s="77">
        <f>IF(F5803&gt;Variables!$G$8,0,1)</f>
        <v>0</v>
      </c>
      <c r="AL5803" s="77">
        <f>IF(G5803&gt;Variables!$G$9,0,1)</f>
        <v>1</v>
      </c>
      <c r="AM5803" s="77">
        <f>IF(AND(K5803&gt;Variables!$G$10,K5803&lt;Variables!$G$11),0,1)</f>
        <v>1</v>
      </c>
      <c r="AN5803" s="77">
        <f>IF(H5803&lt;Variables!$G$13,1,0)</f>
        <v>1</v>
      </c>
      <c r="AO5803" s="77">
        <f>IF(R5803&lt;Variables!$G$12,0,1)</f>
        <v>1</v>
      </c>
      <c r="AP5803" s="78">
        <f t="shared" si="183"/>
        <v>0</v>
      </c>
      <c r="AQ5803" s="77">
        <f>IF(V5803&lt;Variables!$G$15,1,0)</f>
        <v>1</v>
      </c>
      <c r="AR5803" s="77">
        <v>0</v>
      </c>
      <c r="AS5803" s="77">
        <v>0</v>
      </c>
      <c r="AT5803" s="77">
        <v>1</v>
      </c>
      <c r="AU5803" s="77">
        <v>0</v>
      </c>
      <c r="BA5803" s="77">
        <v>-2.25</v>
      </c>
    </row>
    <row r="5804" spans="3:53" x14ac:dyDescent="0.25">
      <c r="C5804" s="77" t="s">
        <v>734</v>
      </c>
      <c r="D5804" s="77" t="s">
        <v>733</v>
      </c>
      <c r="E5804" s="77">
        <v>1.34</v>
      </c>
      <c r="F5804" s="77">
        <v>14.74</v>
      </c>
      <c r="G5804" s="77">
        <v>10.74</v>
      </c>
      <c r="H5804" s="77">
        <v>100.35</v>
      </c>
      <c r="I5804" s="77">
        <v>-19.474</v>
      </c>
      <c r="J5804" s="77" t="s">
        <v>74</v>
      </c>
      <c r="K5804" s="77">
        <v>63.98</v>
      </c>
      <c r="L5804" s="77">
        <v>1.3173250000000001</v>
      </c>
      <c r="M5804" s="77">
        <v>1.721291253107623</v>
      </c>
      <c r="N5804" s="77">
        <v>1.2717304347826091</v>
      </c>
      <c r="O5804" s="77">
        <v>5.3682418341322116</v>
      </c>
      <c r="P5804" s="77">
        <v>6720000</v>
      </c>
      <c r="Q5804" s="77">
        <v>1740000</v>
      </c>
      <c r="R5804" s="77">
        <v>3.86</v>
      </c>
      <c r="S5804" s="77">
        <v>64.775999999999996</v>
      </c>
      <c r="T5804" s="77">
        <v>5.452</v>
      </c>
      <c r="U5804" s="77">
        <v>29.750800000000002</v>
      </c>
      <c r="V5804" s="77">
        <v>2.397583401256334</v>
      </c>
      <c r="AC5804" s="77">
        <v>1.46</v>
      </c>
      <c r="AD5804" s="77">
        <v>1.31</v>
      </c>
      <c r="AH5804" s="77">
        <f>IF(AND(M5804&lt;Variables!$G$6,M5804&gt;Variables!$G$5),0,1)</f>
        <v>1</v>
      </c>
      <c r="AI5804" s="77">
        <f t="shared" si="182"/>
        <v>0</v>
      </c>
      <c r="AJ5804" s="77">
        <f>IF(I5804&gt;Variables!$G$7,0,1)</f>
        <v>1</v>
      </c>
      <c r="AK5804" s="77">
        <f>IF(F5804&gt;Variables!$G$8,0,1)</f>
        <v>0</v>
      </c>
      <c r="AL5804" s="77">
        <f>IF(G5804&gt;Variables!$G$9,0,1)</f>
        <v>0</v>
      </c>
      <c r="AM5804" s="77">
        <f>IF(AND(K5804&gt;Variables!$G$10,K5804&lt;Variables!$G$11),0,1)</f>
        <v>0</v>
      </c>
      <c r="AN5804" s="77">
        <f>IF(H5804&lt;Variables!$G$13,1,0)</f>
        <v>1</v>
      </c>
      <c r="AO5804" s="77">
        <f>IF(R5804&lt;Variables!$G$12,0,1)</f>
        <v>1</v>
      </c>
      <c r="AP5804" s="78">
        <f t="shared" si="183"/>
        <v>0</v>
      </c>
      <c r="AQ5804" s="77">
        <f>IF(V5804&lt;Variables!$G$15,1,0)</f>
        <v>1</v>
      </c>
      <c r="AR5804" s="77">
        <v>0</v>
      </c>
      <c r="AS5804" s="77">
        <v>0</v>
      </c>
      <c r="AT5804" s="77">
        <v>1</v>
      </c>
      <c r="AU5804" s="77">
        <v>0</v>
      </c>
      <c r="BA5804" s="77">
        <v>-2.25</v>
      </c>
    </row>
    <row r="5805" spans="3:53" x14ac:dyDescent="0.25">
      <c r="C5805" s="77" t="s">
        <v>734</v>
      </c>
      <c r="D5805" s="77" t="s">
        <v>720</v>
      </c>
      <c r="E5805" s="77">
        <v>53.39</v>
      </c>
      <c r="F5805" s="77">
        <v>9.02</v>
      </c>
      <c r="G5805" s="77">
        <v>8.34</v>
      </c>
      <c r="H5805" s="77">
        <v>2050</v>
      </c>
      <c r="I5805" s="77">
        <v>11.896000000000001</v>
      </c>
      <c r="J5805" s="77" t="s">
        <v>74</v>
      </c>
      <c r="K5805" s="77">
        <v>60.9</v>
      </c>
      <c r="L5805" s="77">
        <v>53.239404999999998</v>
      </c>
      <c r="M5805" s="77">
        <v>0.19833993261194599</v>
      </c>
      <c r="N5805" s="77">
        <v>52.682241304347819</v>
      </c>
      <c r="O5805" s="77">
        <v>1.2580305606653881</v>
      </c>
      <c r="P5805" s="77">
        <v>377389</v>
      </c>
      <c r="Q5805" s="77">
        <v>320570</v>
      </c>
      <c r="R5805" s="77">
        <v>1.18</v>
      </c>
      <c r="S5805" s="77">
        <v>64.775999999999996</v>
      </c>
      <c r="T5805" s="77">
        <v>5.452</v>
      </c>
      <c r="U5805" s="77">
        <v>29.750800000000002</v>
      </c>
      <c r="V5805" s="77">
        <v>2.468523579345411</v>
      </c>
      <c r="AC5805" s="77">
        <v>54.4</v>
      </c>
      <c r="AD5805" s="77">
        <v>52.9</v>
      </c>
      <c r="AH5805" s="77">
        <f>IF(AND(M5805&lt;Variables!$G$6,M5805&gt;Variables!$G$5),0,1)</f>
        <v>1</v>
      </c>
      <c r="AI5805" s="77">
        <f t="shared" si="182"/>
        <v>0</v>
      </c>
      <c r="AJ5805" s="77">
        <f>IF(I5805&gt;Variables!$G$7,0,1)</f>
        <v>1</v>
      </c>
      <c r="AK5805" s="77">
        <f>IF(F5805&gt;Variables!$G$8,0,1)</f>
        <v>0</v>
      </c>
      <c r="AL5805" s="77">
        <f>IF(G5805&gt;Variables!$G$9,0,1)</f>
        <v>1</v>
      </c>
      <c r="AM5805" s="77">
        <f>IF(AND(K5805&gt;Variables!$G$10,K5805&lt;Variables!$G$11),0,1)</f>
        <v>1</v>
      </c>
      <c r="AN5805" s="77">
        <f>IF(H5805&lt;Variables!$G$13,1,0)</f>
        <v>0</v>
      </c>
      <c r="AO5805" s="77">
        <f>IF(R5805&lt;Variables!$G$12,0,1)</f>
        <v>0</v>
      </c>
      <c r="AP5805" s="78">
        <f t="shared" si="183"/>
        <v>0</v>
      </c>
      <c r="AQ5805" s="77">
        <f>IF(V5805&lt;Variables!$G$15,1,0)</f>
        <v>1</v>
      </c>
      <c r="AR5805" s="77">
        <v>1</v>
      </c>
      <c r="AS5805" s="77">
        <v>0</v>
      </c>
      <c r="AT5805" s="77">
        <v>0</v>
      </c>
      <c r="AU5805" s="77">
        <v>0</v>
      </c>
      <c r="BA5805" s="77">
        <v>1.49</v>
      </c>
    </row>
    <row r="5806" spans="3:53" x14ac:dyDescent="0.25">
      <c r="C5806" s="77" t="s">
        <v>734</v>
      </c>
      <c r="D5806" s="77" t="s">
        <v>729</v>
      </c>
      <c r="E5806" s="77">
        <v>12.68</v>
      </c>
      <c r="F5806" s="77">
        <v>7.73</v>
      </c>
      <c r="G5806" s="77">
        <v>7.97</v>
      </c>
      <c r="H5806" s="77">
        <v>6350</v>
      </c>
      <c r="I5806" s="77">
        <v>41.973999999999997</v>
      </c>
      <c r="J5806" s="77" t="s">
        <v>74</v>
      </c>
      <c r="K5806" s="77">
        <v>61.88</v>
      </c>
      <c r="L5806" s="77">
        <v>12.611895000000001</v>
      </c>
      <c r="M5806" s="77">
        <v>0.42107074313573511</v>
      </c>
      <c r="N5806" s="77">
        <v>12.37128913043478</v>
      </c>
      <c r="O5806" s="77">
        <v>2.37413309533488</v>
      </c>
      <c r="P5806" s="77">
        <v>737615</v>
      </c>
      <c r="Q5806" s="77">
        <v>2203000</v>
      </c>
      <c r="R5806" s="77">
        <v>0.33</v>
      </c>
      <c r="S5806" s="77">
        <v>64.775999999999996</v>
      </c>
      <c r="T5806" s="77">
        <v>5.452</v>
      </c>
      <c r="U5806" s="77">
        <v>29.750800000000002</v>
      </c>
      <c r="V5806" s="77">
        <v>2.4646822592811</v>
      </c>
      <c r="AC5806" s="77">
        <v>13.49</v>
      </c>
      <c r="AD5806" s="77">
        <v>12.49</v>
      </c>
      <c r="AH5806" s="77">
        <f>IF(AND(M5806&lt;Variables!$G$6,M5806&gt;Variables!$G$5),0,1)</f>
        <v>1</v>
      </c>
      <c r="AI5806" s="77">
        <f t="shared" si="182"/>
        <v>0</v>
      </c>
      <c r="AJ5806" s="77">
        <f>IF(I5806&gt;Variables!$G$7,0,1)</f>
        <v>1</v>
      </c>
      <c r="AK5806" s="77">
        <f>IF(F5806&gt;Variables!$G$8,0,1)</f>
        <v>1</v>
      </c>
      <c r="AL5806" s="77">
        <f>IF(G5806&gt;Variables!$G$9,0,1)</f>
        <v>1</v>
      </c>
      <c r="AM5806" s="77">
        <f>IF(AND(K5806&gt;Variables!$G$10,K5806&lt;Variables!$G$11),0,1)</f>
        <v>1</v>
      </c>
      <c r="AN5806" s="77">
        <f>IF(H5806&lt;Variables!$G$13,1,0)</f>
        <v>0</v>
      </c>
      <c r="AO5806" s="77">
        <f>IF(R5806&lt;Variables!$G$12,0,1)</f>
        <v>0</v>
      </c>
      <c r="AP5806" s="78">
        <f t="shared" si="183"/>
        <v>0</v>
      </c>
      <c r="AQ5806" s="77">
        <f>IF(V5806&lt;Variables!$G$15,1,0)</f>
        <v>1</v>
      </c>
      <c r="AR5806" s="77">
        <v>1</v>
      </c>
      <c r="AS5806" s="77">
        <v>0</v>
      </c>
      <c r="AT5806" s="77">
        <v>0</v>
      </c>
      <c r="AU5806" s="77">
        <v>0</v>
      </c>
      <c r="BA5806" s="77">
        <v>2</v>
      </c>
    </row>
    <row r="5807" spans="3:53" x14ac:dyDescent="0.25">
      <c r="C5807" s="77" t="s">
        <v>734</v>
      </c>
      <c r="D5807" s="77" t="s">
        <v>705</v>
      </c>
      <c r="E5807" s="77">
        <v>674.09</v>
      </c>
      <c r="F5807" s="77">
        <v>7.34</v>
      </c>
      <c r="G5807" s="77">
        <v>2.77</v>
      </c>
      <c r="H5807" s="77">
        <v>6440</v>
      </c>
      <c r="I5807" s="77">
        <v>-23.706</v>
      </c>
      <c r="J5807" s="77" t="s">
        <v>74</v>
      </c>
      <c r="K5807" s="77">
        <v>35.479999999999997</v>
      </c>
      <c r="L5807" s="77">
        <v>683.41524499999991</v>
      </c>
      <c r="M5807" s="77">
        <v>-2.2541558902450189</v>
      </c>
      <c r="N5807" s="77">
        <v>676.74635434782601</v>
      </c>
      <c r="O5807" s="77">
        <v>-1.2909348224336079</v>
      </c>
      <c r="P5807" s="77">
        <v>603235</v>
      </c>
      <c r="Q5807" s="77">
        <v>763734</v>
      </c>
      <c r="R5807" s="77">
        <v>0.79</v>
      </c>
      <c r="S5807" s="77">
        <v>64.775999999999996</v>
      </c>
      <c r="T5807" s="77">
        <v>5.452</v>
      </c>
      <c r="U5807" s="77">
        <v>29.750800000000002</v>
      </c>
      <c r="V5807" s="77">
        <v>2.180655621042249</v>
      </c>
      <c r="AC5807" s="77">
        <v>690.5</v>
      </c>
      <c r="AD5807" s="77">
        <v>650.67049999999995</v>
      </c>
      <c r="AH5807" s="77">
        <f>IF(AND(M5807&lt;Variables!$G$6,M5807&gt;Variables!$G$5),0,1)</f>
        <v>0</v>
      </c>
      <c r="AI5807" s="77">
        <f t="shared" si="182"/>
        <v>0</v>
      </c>
      <c r="AJ5807" s="77">
        <f>IF(I5807&gt;Variables!$G$7,0,1)</f>
        <v>1</v>
      </c>
      <c r="AK5807" s="77">
        <f>IF(F5807&gt;Variables!$G$8,0,1)</f>
        <v>1</v>
      </c>
      <c r="AL5807" s="77">
        <f>IF(G5807&gt;Variables!$G$9,0,1)</f>
        <v>1</v>
      </c>
      <c r="AM5807" s="77">
        <f>IF(AND(K5807&gt;Variables!$G$10,K5807&lt;Variables!$G$11),0,1)</f>
        <v>1</v>
      </c>
      <c r="AN5807" s="77">
        <f>IF(H5807&lt;Variables!$G$13,1,0)</f>
        <v>0</v>
      </c>
      <c r="AO5807" s="77">
        <f>IF(R5807&lt;Variables!$G$12,0,1)</f>
        <v>0</v>
      </c>
      <c r="AP5807" s="78">
        <f t="shared" si="183"/>
        <v>0</v>
      </c>
      <c r="AQ5807" s="77">
        <f>IF(V5807&lt;Variables!$G$15,1,0)</f>
        <v>1</v>
      </c>
      <c r="AR5807" s="77">
        <v>1</v>
      </c>
      <c r="AS5807" s="77">
        <v>0</v>
      </c>
      <c r="AT5807" s="77">
        <v>0</v>
      </c>
      <c r="AU5807" s="77">
        <v>0</v>
      </c>
      <c r="BA5807" s="77">
        <v>2</v>
      </c>
    </row>
    <row r="5808" spans="3:53" x14ac:dyDescent="0.25">
      <c r="C5808" s="77" t="s">
        <v>734</v>
      </c>
      <c r="D5808" s="77" t="s">
        <v>728</v>
      </c>
      <c r="E5808" s="77">
        <v>40.18</v>
      </c>
      <c r="F5808" s="77">
        <v>4.8499999999999996</v>
      </c>
      <c r="G5808" s="77">
        <v>4.05</v>
      </c>
      <c r="H5808" s="77">
        <v>67630</v>
      </c>
      <c r="I5808" s="77">
        <v>-27.777000000000001</v>
      </c>
      <c r="J5808" s="77" t="s">
        <v>74</v>
      </c>
      <c r="K5808" s="77">
        <v>64.58</v>
      </c>
      <c r="L5808" s="77">
        <v>40.023605000000011</v>
      </c>
      <c r="M5808" s="77">
        <v>0.19087485997323539</v>
      </c>
      <c r="N5808" s="77">
        <v>39.447771739130431</v>
      </c>
      <c r="O5808" s="77">
        <v>1.6533969654427629</v>
      </c>
      <c r="P5808" s="77">
        <v>1018000</v>
      </c>
      <c r="Q5808" s="77">
        <v>4417000</v>
      </c>
      <c r="R5808" s="77">
        <v>0.23</v>
      </c>
      <c r="S5808" s="77">
        <v>64.775999999999996</v>
      </c>
      <c r="T5808" s="77">
        <v>5.452</v>
      </c>
      <c r="U5808" s="77">
        <v>29.750800000000002</v>
      </c>
      <c r="V5808" s="77">
        <v>2.505048878276809</v>
      </c>
      <c r="AC5808" s="77">
        <v>44.19</v>
      </c>
      <c r="AD5808" s="77">
        <v>40.01</v>
      </c>
      <c r="AH5808" s="77">
        <f>IF(AND(M5808&lt;Variables!$G$6,M5808&gt;Variables!$G$5),0,1)</f>
        <v>1</v>
      </c>
      <c r="AI5808" s="77">
        <f t="shared" si="182"/>
        <v>0</v>
      </c>
      <c r="AJ5808" s="77">
        <f>IF(I5808&gt;Variables!$G$7,0,1)</f>
        <v>1</v>
      </c>
      <c r="AK5808" s="77">
        <f>IF(F5808&gt;Variables!$G$8,0,1)</f>
        <v>1</v>
      </c>
      <c r="AL5808" s="77">
        <f>IF(G5808&gt;Variables!$G$9,0,1)</f>
        <v>1</v>
      </c>
      <c r="AM5808" s="77">
        <f>IF(AND(K5808&gt;Variables!$G$10,K5808&lt;Variables!$G$11),0,1)</f>
        <v>0</v>
      </c>
      <c r="AN5808" s="77">
        <f>IF(H5808&lt;Variables!$G$13,1,0)</f>
        <v>0</v>
      </c>
      <c r="AO5808" s="77">
        <f>IF(R5808&lt;Variables!$G$12,0,1)</f>
        <v>0</v>
      </c>
      <c r="AP5808" s="78">
        <f t="shared" si="183"/>
        <v>0</v>
      </c>
      <c r="AQ5808" s="77">
        <f>IF(V5808&lt;Variables!$G$15,1,0)</f>
        <v>1</v>
      </c>
      <c r="AR5808" s="77">
        <v>1</v>
      </c>
      <c r="AS5808" s="77">
        <v>0</v>
      </c>
      <c r="AT5808" s="77">
        <v>0</v>
      </c>
      <c r="AU5808" s="77">
        <v>0</v>
      </c>
      <c r="BA5808" s="77">
        <v>2</v>
      </c>
    </row>
    <row r="5809" spans="3:53" x14ac:dyDescent="0.25">
      <c r="C5809" s="77" t="s">
        <v>734</v>
      </c>
      <c r="D5809" s="77" t="s">
        <v>713</v>
      </c>
      <c r="E5809" s="77">
        <v>34.64</v>
      </c>
      <c r="F5809" s="77">
        <v>7.88</v>
      </c>
      <c r="G5809" s="77">
        <v>2.85</v>
      </c>
      <c r="H5809" s="77">
        <v>7720</v>
      </c>
      <c r="I5809" s="77">
        <v>-2E-3</v>
      </c>
      <c r="J5809" s="77" t="s">
        <v>75</v>
      </c>
      <c r="K5809" s="77">
        <v>74.45</v>
      </c>
      <c r="L5809" s="77">
        <v>34.105634999999999</v>
      </c>
      <c r="M5809" s="77">
        <v>1.1709648566871811</v>
      </c>
      <c r="N5809" s="77">
        <v>33.930678260869563</v>
      </c>
      <c r="O5809" s="77">
        <v>1.692632651534038</v>
      </c>
      <c r="P5809" s="77">
        <v>1221000</v>
      </c>
      <c r="Q5809" s="77">
        <v>2038000</v>
      </c>
      <c r="R5809" s="77">
        <v>0.6</v>
      </c>
      <c r="S5809" s="77">
        <v>64.775999999999996</v>
      </c>
      <c r="T5809" s="77">
        <v>5.452</v>
      </c>
      <c r="U5809" s="77">
        <v>29.750800000000002</v>
      </c>
      <c r="V5809" s="77">
        <v>2.5071732116516809</v>
      </c>
      <c r="AC5809" s="77">
        <v>34.979999999999997</v>
      </c>
      <c r="AD5809" s="77">
        <v>33.86</v>
      </c>
      <c r="AH5809" s="77">
        <f>IF(AND(M5809&lt;Variables!$G$6,M5809&gt;Variables!$G$5),0,1)</f>
        <v>1</v>
      </c>
      <c r="AI5809" s="77">
        <f t="shared" si="182"/>
        <v>0</v>
      </c>
      <c r="AJ5809" s="77">
        <f>IF(I5809&gt;Variables!$G$7,0,1)</f>
        <v>1</v>
      </c>
      <c r="AK5809" s="77">
        <f>IF(F5809&gt;Variables!$G$8,0,1)</f>
        <v>1</v>
      </c>
      <c r="AL5809" s="77">
        <f>IF(G5809&gt;Variables!$G$9,0,1)</f>
        <v>1</v>
      </c>
      <c r="AM5809" s="77">
        <f>IF(AND(K5809&gt;Variables!$G$10,K5809&lt;Variables!$G$11),0,1)</f>
        <v>1</v>
      </c>
      <c r="AN5809" s="77">
        <f>IF(H5809&lt;Variables!$G$13,1,0)</f>
        <v>0</v>
      </c>
      <c r="AO5809" s="77">
        <f>IF(R5809&lt;Variables!$G$12,0,1)</f>
        <v>0</v>
      </c>
      <c r="AP5809" s="78">
        <f t="shared" si="183"/>
        <v>1</v>
      </c>
      <c r="AQ5809" s="77">
        <f>IF(V5809&lt;Variables!$G$15,1,0)</f>
        <v>1</v>
      </c>
      <c r="AR5809" s="77">
        <v>0</v>
      </c>
      <c r="AS5809" s="77">
        <v>1</v>
      </c>
      <c r="AT5809" s="77">
        <v>0</v>
      </c>
      <c r="AU5809" s="77">
        <v>0</v>
      </c>
      <c r="BA5809" s="77">
        <v>0.67</v>
      </c>
    </row>
    <row r="5810" spans="3:53" x14ac:dyDescent="0.25">
      <c r="C5810" s="77" t="s">
        <v>734</v>
      </c>
      <c r="D5810" s="77" t="s">
        <v>735</v>
      </c>
      <c r="E5810" s="77">
        <v>259.31</v>
      </c>
      <c r="F5810" s="77">
        <v>4.67</v>
      </c>
      <c r="G5810" s="77">
        <v>3.32</v>
      </c>
      <c r="H5810" s="77">
        <v>52710</v>
      </c>
      <c r="I5810" s="77">
        <v>-63.643000000000001</v>
      </c>
      <c r="J5810" s="77" t="s">
        <v>75</v>
      </c>
      <c r="K5810" s="77">
        <v>56.28</v>
      </c>
      <c r="L5810" s="77">
        <v>257.65800000000002</v>
      </c>
      <c r="M5810" s="77">
        <v>0.33167997888674322</v>
      </c>
      <c r="N5810" s="77">
        <v>257.43406521739132</v>
      </c>
      <c r="O5810" s="77">
        <v>0.41895573598543878</v>
      </c>
      <c r="P5810" s="77">
        <v>3153000</v>
      </c>
      <c r="Q5810" s="77">
        <v>8936000</v>
      </c>
      <c r="R5810" s="77">
        <v>0.35</v>
      </c>
      <c r="S5810" s="77">
        <v>64.775999999999996</v>
      </c>
      <c r="T5810" s="77">
        <v>5.452</v>
      </c>
      <c r="U5810" s="77">
        <v>29.750800000000002</v>
      </c>
      <c r="V5810" s="77">
        <v>2.4174215601766682</v>
      </c>
      <c r="AC5810" s="77">
        <v>260.87</v>
      </c>
      <c r="AD5810" s="77">
        <v>252.31</v>
      </c>
      <c r="AH5810" s="77">
        <f>IF(AND(M5810&lt;Variables!$G$6,M5810&gt;Variables!$G$5),0,1)</f>
        <v>1</v>
      </c>
      <c r="AI5810" s="77">
        <f t="shared" ref="AI5810:AI5873" si="184">IF(L5810&gt;N5810,0,1)</f>
        <v>0</v>
      </c>
      <c r="AJ5810" s="77">
        <f>IF(I5810&gt;Variables!$G$7,0,1)</f>
        <v>1</v>
      </c>
      <c r="AK5810" s="77">
        <f>IF(F5810&gt;Variables!$G$8,0,1)</f>
        <v>1</v>
      </c>
      <c r="AL5810" s="77">
        <f>IF(G5810&gt;Variables!$G$9,0,1)</f>
        <v>1</v>
      </c>
      <c r="AM5810" s="77">
        <f>IF(AND(K5810&gt;Variables!$G$10,K5810&lt;Variables!$G$11),0,1)</f>
        <v>1</v>
      </c>
      <c r="AN5810" s="77">
        <f>IF(H5810&lt;Variables!$G$13,1,0)</f>
        <v>0</v>
      </c>
      <c r="AO5810" s="77">
        <f>IF(R5810&lt;Variables!$G$12,0,1)</f>
        <v>0</v>
      </c>
      <c r="AP5810" s="78">
        <f t="shared" ref="AP5810:AP5873" si="185">IF(J5810="Pass", 0,1)</f>
        <v>1</v>
      </c>
      <c r="AQ5810" s="77">
        <f>IF(V5810&lt;Variables!$G$15,1,0)</f>
        <v>1</v>
      </c>
      <c r="AR5810" s="77">
        <v>0</v>
      </c>
      <c r="AS5810" s="77">
        <v>0</v>
      </c>
      <c r="AT5810" s="77">
        <v>1</v>
      </c>
      <c r="AU5810" s="77">
        <v>0</v>
      </c>
      <c r="BA5810" s="77">
        <v>-1.49</v>
      </c>
    </row>
    <row r="5811" spans="3:53" x14ac:dyDescent="0.25">
      <c r="C5811" s="77" t="s">
        <v>736</v>
      </c>
      <c r="D5811" s="77" t="s">
        <v>171</v>
      </c>
      <c r="E5811" s="77">
        <v>238.07</v>
      </c>
      <c r="F5811" s="77">
        <v>6.48</v>
      </c>
      <c r="G5811" s="77">
        <v>7.08</v>
      </c>
      <c r="H5811" s="77">
        <v>89600</v>
      </c>
      <c r="I5811" s="77">
        <v>426.46199999999999</v>
      </c>
      <c r="J5811" s="77" t="s">
        <v>75</v>
      </c>
      <c r="K5811" s="77">
        <v>73.23</v>
      </c>
      <c r="L5811" s="77">
        <v>234.044285</v>
      </c>
      <c r="M5811" s="77">
        <v>1.20311205206312</v>
      </c>
      <c r="N5811" s="77">
        <v>231.47614117647061</v>
      </c>
      <c r="O5811" s="77">
        <v>2.32592387110205</v>
      </c>
      <c r="P5811" s="77">
        <v>4960000</v>
      </c>
      <c r="Q5811" s="77">
        <v>9659000</v>
      </c>
      <c r="R5811" s="77">
        <v>0.51</v>
      </c>
      <c r="S5811" s="77">
        <v>64.317000000000007</v>
      </c>
      <c r="T5811" s="77">
        <v>5.6019999999999994</v>
      </c>
      <c r="U5811" s="77">
        <v>29.658000000000001</v>
      </c>
      <c r="V5811" s="77">
        <v>2.4956672165506562</v>
      </c>
      <c r="AC5811" s="77">
        <v>238.4</v>
      </c>
      <c r="AD5811" s="77">
        <v>234</v>
      </c>
      <c r="AH5811" s="77">
        <f>IF(AND(M5811&lt;Variables!$G$6,M5811&gt;Variables!$G$5),0,1)</f>
        <v>1</v>
      </c>
      <c r="AI5811" s="77">
        <f t="shared" si="184"/>
        <v>0</v>
      </c>
      <c r="AJ5811" s="77">
        <f>IF(I5811&gt;Variables!$G$7,0,1)</f>
        <v>0</v>
      </c>
      <c r="AK5811" s="77">
        <f>IF(F5811&gt;Variables!$G$8,0,1)</f>
        <v>1</v>
      </c>
      <c r="AL5811" s="77">
        <f>IF(G5811&gt;Variables!$G$9,0,1)</f>
        <v>1</v>
      </c>
      <c r="AM5811" s="77">
        <f>IF(AND(K5811&gt;Variables!$G$10,K5811&lt;Variables!$G$11),0,1)</f>
        <v>1</v>
      </c>
      <c r="AN5811" s="77">
        <f>IF(H5811&lt;Variables!$G$13,1,0)</f>
        <v>0</v>
      </c>
      <c r="AO5811" s="77">
        <f>IF(R5811&lt;Variables!$G$12,0,1)</f>
        <v>0</v>
      </c>
      <c r="AP5811" s="78">
        <f t="shared" si="185"/>
        <v>1</v>
      </c>
      <c r="AQ5811" s="77">
        <f>IF(V5811&lt;Variables!$G$15,1,0)</f>
        <v>1</v>
      </c>
      <c r="AR5811" s="77">
        <v>0</v>
      </c>
      <c r="AS5811" s="77">
        <v>0</v>
      </c>
      <c r="AT5811" s="77">
        <v>0</v>
      </c>
      <c r="AU5811" s="77">
        <v>1</v>
      </c>
      <c r="BA5811" s="77">
        <v>-1.1599999999999999</v>
      </c>
    </row>
    <row r="5812" spans="3:53" x14ac:dyDescent="0.25">
      <c r="C5812" s="77" t="s">
        <v>736</v>
      </c>
      <c r="D5812" s="77" t="s">
        <v>725</v>
      </c>
      <c r="E5812" s="77">
        <v>57</v>
      </c>
      <c r="F5812" s="77">
        <v>7</v>
      </c>
      <c r="G5812" s="77">
        <v>6.69</v>
      </c>
      <c r="H5812" s="77">
        <v>2970</v>
      </c>
      <c r="I5812" s="77">
        <v>31.395</v>
      </c>
      <c r="J5812" s="77" t="s">
        <v>75</v>
      </c>
      <c r="K5812" s="77">
        <v>67.56</v>
      </c>
      <c r="L5812" s="77">
        <v>56.508590000000012</v>
      </c>
      <c r="M5812" s="77">
        <v>0.97562158248859809</v>
      </c>
      <c r="N5812" s="77">
        <v>55.824545098039223</v>
      </c>
      <c r="O5812" s="77">
        <v>2.2129242608090198</v>
      </c>
      <c r="P5812" s="77">
        <v>275212</v>
      </c>
      <c r="Q5812" s="77">
        <v>388854</v>
      </c>
      <c r="R5812" s="77">
        <v>0.71</v>
      </c>
      <c r="S5812" s="77">
        <v>64.317000000000007</v>
      </c>
      <c r="T5812" s="77">
        <v>5.6019999999999994</v>
      </c>
      <c r="U5812" s="77">
        <v>29.658000000000001</v>
      </c>
      <c r="V5812" s="77">
        <v>2.4740784683685089</v>
      </c>
      <c r="AC5812" s="77">
        <v>57.059899999999999</v>
      </c>
      <c r="AD5812" s="77">
        <v>54.02</v>
      </c>
      <c r="AH5812" s="77">
        <f>IF(AND(M5812&lt;Variables!$G$6,M5812&gt;Variables!$G$5),0,1)</f>
        <v>1</v>
      </c>
      <c r="AI5812" s="77">
        <f t="shared" si="184"/>
        <v>0</v>
      </c>
      <c r="AJ5812" s="77">
        <f>IF(I5812&gt;Variables!$G$7,0,1)</f>
        <v>1</v>
      </c>
      <c r="AK5812" s="77">
        <f>IF(F5812&gt;Variables!$G$8,0,1)</f>
        <v>1</v>
      </c>
      <c r="AL5812" s="77">
        <f>IF(G5812&gt;Variables!$G$9,0,1)</f>
        <v>1</v>
      </c>
      <c r="AM5812" s="77">
        <f>IF(AND(K5812&gt;Variables!$G$10,K5812&lt;Variables!$G$11),0,1)</f>
        <v>0</v>
      </c>
      <c r="AN5812" s="77">
        <f>IF(H5812&lt;Variables!$G$13,1,0)</f>
        <v>0</v>
      </c>
      <c r="AO5812" s="77">
        <f>IF(R5812&lt;Variables!$G$12,0,1)</f>
        <v>0</v>
      </c>
      <c r="AP5812" s="78">
        <f t="shared" si="185"/>
        <v>1</v>
      </c>
      <c r="AQ5812" s="77">
        <f>IF(V5812&lt;Variables!$G$15,1,0)</f>
        <v>1</v>
      </c>
      <c r="AR5812" s="77">
        <v>0</v>
      </c>
      <c r="AS5812" s="77">
        <v>0</v>
      </c>
      <c r="AT5812" s="77">
        <v>1</v>
      </c>
      <c r="AU5812" s="77">
        <v>0</v>
      </c>
      <c r="BA5812" s="77">
        <v>-1.66</v>
      </c>
    </row>
    <row r="5813" spans="3:53" x14ac:dyDescent="0.25">
      <c r="C5813" s="77" t="s">
        <v>736</v>
      </c>
      <c r="D5813" s="77" t="s">
        <v>714</v>
      </c>
      <c r="E5813" s="77">
        <v>39.020000000000003</v>
      </c>
      <c r="F5813" s="77">
        <v>7.43</v>
      </c>
      <c r="G5813" s="77">
        <v>2.5299999999999998</v>
      </c>
      <c r="H5813" s="77">
        <v>3140</v>
      </c>
      <c r="I5813" s="77">
        <v>-37.256999999999998</v>
      </c>
      <c r="J5813" s="77" t="s">
        <v>75</v>
      </c>
      <c r="K5813" s="77">
        <v>48.86</v>
      </c>
      <c r="L5813" s="77">
        <v>38.973134999999999</v>
      </c>
      <c r="M5813" s="77">
        <v>-2.857096304927971E-2</v>
      </c>
      <c r="N5813" s="77">
        <v>39.356380392156858</v>
      </c>
      <c r="O5813" s="77">
        <v>-1.0020748560389861</v>
      </c>
      <c r="P5813" s="77">
        <v>6106000</v>
      </c>
      <c r="Q5813" s="77">
        <v>19195000</v>
      </c>
      <c r="R5813" s="77">
        <v>0.32</v>
      </c>
      <c r="S5813" s="77">
        <v>64.317000000000007</v>
      </c>
      <c r="T5813" s="77">
        <v>5.6019999999999994</v>
      </c>
      <c r="U5813" s="77">
        <v>29.658000000000001</v>
      </c>
      <c r="V5813" s="77">
        <v>2.3558383802862148</v>
      </c>
      <c r="AC5813" s="77">
        <v>39.53</v>
      </c>
      <c r="AD5813" s="77">
        <v>37.125500000000002</v>
      </c>
      <c r="AH5813" s="77">
        <f>IF(AND(M5813&lt;Variables!$G$6,M5813&gt;Variables!$G$5),0,1)</f>
        <v>1</v>
      </c>
      <c r="AI5813" s="77">
        <f t="shared" si="184"/>
        <v>1</v>
      </c>
      <c r="AJ5813" s="77">
        <f>IF(I5813&gt;Variables!$G$7,0,1)</f>
        <v>1</v>
      </c>
      <c r="AK5813" s="77">
        <f>IF(F5813&gt;Variables!$G$8,0,1)</f>
        <v>1</v>
      </c>
      <c r="AL5813" s="77">
        <f>IF(G5813&gt;Variables!$G$9,0,1)</f>
        <v>1</v>
      </c>
      <c r="AM5813" s="77">
        <f>IF(AND(K5813&gt;Variables!$G$10,K5813&lt;Variables!$G$11),0,1)</f>
        <v>1</v>
      </c>
      <c r="AN5813" s="77">
        <f>IF(H5813&lt;Variables!$G$13,1,0)</f>
        <v>0</v>
      </c>
      <c r="AO5813" s="77">
        <f>IF(R5813&lt;Variables!$G$12,0,1)</f>
        <v>0</v>
      </c>
      <c r="AP5813" s="78">
        <f t="shared" si="185"/>
        <v>1</v>
      </c>
      <c r="AQ5813" s="77">
        <f>IF(V5813&lt;Variables!$G$15,1,0)</f>
        <v>1</v>
      </c>
      <c r="AR5813" s="77">
        <v>0</v>
      </c>
      <c r="AS5813" s="77">
        <v>0</v>
      </c>
      <c r="AT5813" s="77">
        <v>1</v>
      </c>
      <c r="AU5813" s="77">
        <v>0</v>
      </c>
      <c r="BA5813" s="77">
        <v>-1.08</v>
      </c>
    </row>
    <row r="5814" spans="3:53" x14ac:dyDescent="0.25">
      <c r="C5814" s="77" t="s">
        <v>736</v>
      </c>
      <c r="D5814" s="77" t="s">
        <v>713</v>
      </c>
      <c r="E5814" s="77">
        <v>34.89</v>
      </c>
      <c r="F5814" s="77">
        <v>8.6</v>
      </c>
      <c r="G5814" s="77">
        <v>3.55</v>
      </c>
      <c r="H5814" s="77">
        <v>7720</v>
      </c>
      <c r="I5814" s="77">
        <v>-1E-3</v>
      </c>
      <c r="J5814" s="77" t="s">
        <v>75</v>
      </c>
      <c r="K5814" s="77">
        <v>79.510000000000005</v>
      </c>
      <c r="L5814" s="77">
        <v>34.294314999999997</v>
      </c>
      <c r="M5814" s="77">
        <v>1.299588576124074</v>
      </c>
      <c r="N5814" s="77">
        <v>33.999974509803927</v>
      </c>
      <c r="O5814" s="77">
        <v>2.1765471911830052</v>
      </c>
      <c r="P5814" s="77">
        <v>1398000</v>
      </c>
      <c r="Q5814" s="77">
        <v>2038000</v>
      </c>
      <c r="R5814" s="77">
        <v>0.69</v>
      </c>
      <c r="S5814" s="77">
        <v>64.317000000000007</v>
      </c>
      <c r="T5814" s="77">
        <v>5.6019999999999994</v>
      </c>
      <c r="U5814" s="77">
        <v>29.658000000000001</v>
      </c>
      <c r="V5814" s="77">
        <v>2.5281770165712292</v>
      </c>
      <c r="AC5814" s="77">
        <v>34.979999999999997</v>
      </c>
      <c r="AD5814" s="77">
        <v>33.86</v>
      </c>
      <c r="AH5814" s="77">
        <f>IF(AND(M5814&lt;Variables!$G$6,M5814&gt;Variables!$G$5),0,1)</f>
        <v>1</v>
      </c>
      <c r="AI5814" s="77">
        <f t="shared" si="184"/>
        <v>0</v>
      </c>
      <c r="AJ5814" s="77">
        <f>IF(I5814&gt;Variables!$G$7,0,1)</f>
        <v>1</v>
      </c>
      <c r="AK5814" s="77">
        <f>IF(F5814&gt;Variables!$G$8,0,1)</f>
        <v>1</v>
      </c>
      <c r="AL5814" s="77">
        <f>IF(G5814&gt;Variables!$G$9,0,1)</f>
        <v>1</v>
      </c>
      <c r="AM5814" s="77">
        <f>IF(AND(K5814&gt;Variables!$G$10,K5814&lt;Variables!$G$11),0,1)</f>
        <v>1</v>
      </c>
      <c r="AN5814" s="77">
        <f>IF(H5814&lt;Variables!$G$13,1,0)</f>
        <v>0</v>
      </c>
      <c r="AO5814" s="77">
        <f>IF(R5814&lt;Variables!$G$12,0,1)</f>
        <v>0</v>
      </c>
      <c r="AP5814" s="78">
        <f t="shared" si="185"/>
        <v>1</v>
      </c>
      <c r="AQ5814" s="77">
        <f>IF(V5814&lt;Variables!$G$15,1,0)</f>
        <v>1</v>
      </c>
      <c r="AR5814" s="77">
        <v>0</v>
      </c>
      <c r="AS5814" s="77">
        <v>0</v>
      </c>
      <c r="AT5814" s="77">
        <v>0</v>
      </c>
      <c r="AU5814" s="77">
        <v>1</v>
      </c>
      <c r="BA5814" s="77">
        <v>-0.97</v>
      </c>
    </row>
    <row r="5815" spans="3:53" x14ac:dyDescent="0.25">
      <c r="C5815" s="77" t="s">
        <v>736</v>
      </c>
      <c r="D5815" s="77" t="s">
        <v>85</v>
      </c>
      <c r="E5815" s="77">
        <v>4.76</v>
      </c>
      <c r="F5815" s="77">
        <v>9.26</v>
      </c>
      <c r="G5815" s="77">
        <v>6.42</v>
      </c>
      <c r="H5815" s="77">
        <v>2780</v>
      </c>
      <c r="I5815" s="77">
        <v>186.58099999999999</v>
      </c>
      <c r="J5815" s="77" t="s">
        <v>75</v>
      </c>
      <c r="K5815" s="77">
        <v>64.42</v>
      </c>
      <c r="L5815" s="77">
        <v>4.6868750000000006</v>
      </c>
      <c r="M5815" s="77">
        <v>0.81344179223894542</v>
      </c>
      <c r="N5815" s="77">
        <v>4.6332000000000004</v>
      </c>
      <c r="O5815" s="77">
        <v>1.981351981351984</v>
      </c>
      <c r="P5815" s="77">
        <v>17777000</v>
      </c>
      <c r="Q5815" s="77">
        <v>21010000</v>
      </c>
      <c r="R5815" s="77">
        <v>0.85</v>
      </c>
      <c r="S5815" s="77">
        <v>64.317000000000007</v>
      </c>
      <c r="T5815" s="77">
        <v>5.6019999999999994</v>
      </c>
      <c r="U5815" s="77">
        <v>29.658000000000001</v>
      </c>
      <c r="V5815" s="77">
        <v>2.4613659625016679</v>
      </c>
      <c r="AC5815" s="77">
        <v>4.8600000000000003</v>
      </c>
      <c r="AD5815" s="77">
        <v>4.5199999999999996</v>
      </c>
      <c r="AH5815" s="77">
        <f>IF(AND(M5815&lt;Variables!$G$6,M5815&gt;Variables!$G$5),0,1)</f>
        <v>1</v>
      </c>
      <c r="AI5815" s="77">
        <f t="shared" si="184"/>
        <v>0</v>
      </c>
      <c r="AJ5815" s="77">
        <f>IF(I5815&gt;Variables!$G$7,0,1)</f>
        <v>0</v>
      </c>
      <c r="AK5815" s="77">
        <f>IF(F5815&gt;Variables!$G$8,0,1)</f>
        <v>0</v>
      </c>
      <c r="AL5815" s="77">
        <f>IF(G5815&gt;Variables!$G$9,0,1)</f>
        <v>1</v>
      </c>
      <c r="AM5815" s="77">
        <f>IF(AND(K5815&gt;Variables!$G$10,K5815&lt;Variables!$G$11),0,1)</f>
        <v>0</v>
      </c>
      <c r="AN5815" s="77">
        <f>IF(H5815&lt;Variables!$G$13,1,0)</f>
        <v>0</v>
      </c>
      <c r="AO5815" s="77">
        <f>IF(R5815&lt;Variables!$G$12,0,1)</f>
        <v>0</v>
      </c>
      <c r="AP5815" s="78">
        <f t="shared" si="185"/>
        <v>1</v>
      </c>
      <c r="AQ5815" s="77">
        <f>IF(V5815&lt;Variables!$G$15,1,0)</f>
        <v>1</v>
      </c>
      <c r="AR5815" s="77">
        <v>1</v>
      </c>
      <c r="AS5815" s="77">
        <v>0</v>
      </c>
      <c r="AT5815" s="77">
        <v>0</v>
      </c>
      <c r="AU5815" s="77">
        <v>0</v>
      </c>
      <c r="BA5815" s="77">
        <v>1.27</v>
      </c>
    </row>
    <row r="5816" spans="3:53" x14ac:dyDescent="0.25">
      <c r="C5816" s="77" t="s">
        <v>736</v>
      </c>
      <c r="D5816" s="77" t="s">
        <v>726</v>
      </c>
      <c r="E5816" s="77">
        <v>42.93</v>
      </c>
      <c r="F5816" s="77">
        <v>5.92</v>
      </c>
      <c r="G5816" s="77">
        <v>3.81</v>
      </c>
      <c r="H5816" s="77">
        <v>3090</v>
      </c>
      <c r="I5816" s="77">
        <v>-1.2999999999999999E-2</v>
      </c>
      <c r="J5816" s="77" t="s">
        <v>75</v>
      </c>
      <c r="K5816" s="77">
        <v>64.599999999999994</v>
      </c>
      <c r="L5816" s="77">
        <v>42.698124999999997</v>
      </c>
      <c r="M5816" s="77">
        <v>0.1917531507531155</v>
      </c>
      <c r="N5816" s="77">
        <v>42.001650000000012</v>
      </c>
      <c r="O5816" s="77">
        <v>1.8531414837273981</v>
      </c>
      <c r="P5816" s="77">
        <v>271098</v>
      </c>
      <c r="Q5816" s="77">
        <v>1211000</v>
      </c>
      <c r="R5816" s="77">
        <v>0.22</v>
      </c>
      <c r="S5816" s="77">
        <v>64.317000000000007</v>
      </c>
      <c r="T5816" s="77">
        <v>5.6019999999999994</v>
      </c>
      <c r="U5816" s="77">
        <v>29.658000000000001</v>
      </c>
      <c r="V5816" s="77">
        <v>2.5051851848295441</v>
      </c>
      <c r="AC5816" s="77">
        <v>42.89</v>
      </c>
      <c r="AD5816" s="77">
        <v>41.82</v>
      </c>
      <c r="AH5816" s="77">
        <f>IF(AND(M5816&lt;Variables!$G$6,M5816&gt;Variables!$G$5),0,1)</f>
        <v>1</v>
      </c>
      <c r="AI5816" s="77">
        <f t="shared" si="184"/>
        <v>0</v>
      </c>
      <c r="AJ5816" s="77">
        <f>IF(I5816&gt;Variables!$G$7,0,1)</f>
        <v>1</v>
      </c>
      <c r="AK5816" s="77">
        <f>IF(F5816&gt;Variables!$G$8,0,1)</f>
        <v>1</v>
      </c>
      <c r="AL5816" s="77">
        <f>IF(G5816&gt;Variables!$G$9,0,1)</f>
        <v>1</v>
      </c>
      <c r="AM5816" s="77">
        <f>IF(AND(K5816&gt;Variables!$G$10,K5816&lt;Variables!$G$11),0,1)</f>
        <v>0</v>
      </c>
      <c r="AN5816" s="77">
        <f>IF(H5816&lt;Variables!$G$13,1,0)</f>
        <v>0</v>
      </c>
      <c r="AO5816" s="77">
        <f>IF(R5816&lt;Variables!$G$12,0,1)</f>
        <v>0</v>
      </c>
      <c r="AP5816" s="78">
        <f t="shared" si="185"/>
        <v>1</v>
      </c>
      <c r="AQ5816" s="77">
        <f>IF(V5816&lt;Variables!$G$15,1,0)</f>
        <v>1</v>
      </c>
      <c r="AR5816" s="77">
        <v>0</v>
      </c>
      <c r="AS5816" s="77">
        <v>0</v>
      </c>
      <c r="AT5816" s="77">
        <v>0</v>
      </c>
      <c r="AU5816" s="77">
        <v>1</v>
      </c>
      <c r="BA5816" s="77">
        <v>-1.24</v>
      </c>
    </row>
    <row r="5817" spans="3:53" x14ac:dyDescent="0.25">
      <c r="C5817" s="77" t="s">
        <v>736</v>
      </c>
      <c r="D5817" s="77" t="s">
        <v>723</v>
      </c>
      <c r="E5817" s="77">
        <v>3.79</v>
      </c>
      <c r="F5817" s="77">
        <v>11.11</v>
      </c>
      <c r="G5817" s="77">
        <v>-8.8699999999999992</v>
      </c>
      <c r="H5817" s="77">
        <v>-99999</v>
      </c>
      <c r="I5817" s="77">
        <v>-13.861000000000001</v>
      </c>
      <c r="J5817" s="77" t="s">
        <v>75</v>
      </c>
      <c r="K5817" s="77">
        <v>62.29</v>
      </c>
      <c r="L5817" s="77">
        <v>3.4951249999999998</v>
      </c>
      <c r="M5817" s="77">
        <v>-0.13947998998604461</v>
      </c>
      <c r="N5817" s="77">
        <v>3.6066944444444449</v>
      </c>
      <c r="O5817" s="77">
        <v>-3.2285641669426548</v>
      </c>
      <c r="P5817" s="77">
        <v>20900</v>
      </c>
      <c r="Q5817" s="77">
        <v>37267</v>
      </c>
      <c r="R5817" s="77">
        <v>0.56000000000000005</v>
      </c>
      <c r="S5817" s="77">
        <v>64.317000000000007</v>
      </c>
      <c r="T5817" s="77">
        <v>5.6019999999999994</v>
      </c>
      <c r="U5817" s="77">
        <v>29.658000000000001</v>
      </c>
      <c r="V5817" s="77">
        <v>2.5029015155538068</v>
      </c>
      <c r="AC5817" s="77">
        <v>3.78</v>
      </c>
      <c r="AD5817" s="77">
        <v>3.35</v>
      </c>
      <c r="AH5817" s="77">
        <f>IF(AND(M5817&lt;Variables!$G$6,M5817&gt;Variables!$G$5),0,1)</f>
        <v>1</v>
      </c>
      <c r="AI5817" s="77">
        <f t="shared" si="184"/>
        <v>1</v>
      </c>
      <c r="AJ5817" s="77">
        <f>IF(I5817&gt;Variables!$G$7,0,1)</f>
        <v>1</v>
      </c>
      <c r="AK5817" s="77">
        <f>IF(F5817&gt;Variables!$G$8,0,1)</f>
        <v>0</v>
      </c>
      <c r="AL5817" s="77">
        <f>IF(G5817&gt;Variables!$G$9,0,1)</f>
        <v>1</v>
      </c>
      <c r="AM5817" s="77">
        <f>IF(AND(K5817&gt;Variables!$G$10,K5817&lt;Variables!$G$11),0,1)</f>
        <v>0</v>
      </c>
      <c r="AN5817" s="77">
        <f>IF(H5817&lt;Variables!$G$13,1,0)</f>
        <v>1</v>
      </c>
      <c r="AO5817" s="77">
        <f>IF(R5817&lt;Variables!$G$12,0,1)</f>
        <v>0</v>
      </c>
      <c r="AP5817" s="78">
        <f t="shared" si="185"/>
        <v>1</v>
      </c>
      <c r="AQ5817" s="77">
        <f>IF(V5817&lt;Variables!$G$15,1,0)</f>
        <v>1</v>
      </c>
      <c r="AR5817" s="77">
        <v>0</v>
      </c>
      <c r="AS5817" s="77">
        <v>0</v>
      </c>
      <c r="AT5817" s="77">
        <v>1</v>
      </c>
      <c r="AU5817" s="77">
        <v>0</v>
      </c>
      <c r="BA5817" s="77">
        <v>-2.25</v>
      </c>
    </row>
    <row r="5818" spans="3:53" x14ac:dyDescent="0.25">
      <c r="C5818" s="77" t="s">
        <v>736</v>
      </c>
      <c r="D5818" s="77" t="s">
        <v>551</v>
      </c>
      <c r="E5818" s="77">
        <v>10.76</v>
      </c>
      <c r="F5818" s="77">
        <v>26.95</v>
      </c>
      <c r="G5818" s="77">
        <v>13.61</v>
      </c>
      <c r="H5818" s="77">
        <v>75.75</v>
      </c>
      <c r="I5818" s="77">
        <v>48.414999999999999</v>
      </c>
      <c r="J5818" s="77" t="s">
        <v>75</v>
      </c>
      <c r="K5818" s="77">
        <v>78.09</v>
      </c>
      <c r="L5818" s="77">
        <v>9.3586722222222214</v>
      </c>
      <c r="M5818" s="77">
        <v>13.26393048396586</v>
      </c>
      <c r="N5818" s="77">
        <v>8.9681877551020417</v>
      </c>
      <c r="O5818" s="77">
        <v>18.195562910350681</v>
      </c>
      <c r="P5818" s="77">
        <v>68620000</v>
      </c>
      <c r="Q5818" s="77">
        <v>23680000</v>
      </c>
      <c r="R5818" s="77">
        <v>2.9</v>
      </c>
      <c r="S5818" s="77">
        <v>64.317000000000007</v>
      </c>
      <c r="T5818" s="77">
        <v>5.6019999999999994</v>
      </c>
      <c r="U5818" s="77">
        <v>29.658000000000001</v>
      </c>
      <c r="V5818" s="77">
        <v>1.23712817195008</v>
      </c>
      <c r="AC5818" s="77">
        <v>18.82</v>
      </c>
      <c r="AD5818" s="77">
        <v>10.15</v>
      </c>
      <c r="AH5818" s="77">
        <f>IF(AND(M5818&lt;Variables!$G$6,M5818&gt;Variables!$G$5),0,1)</f>
        <v>1</v>
      </c>
      <c r="AI5818" s="77">
        <f t="shared" si="184"/>
        <v>0</v>
      </c>
      <c r="AJ5818" s="77">
        <f>IF(I5818&gt;Variables!$G$7,0,1)</f>
        <v>1</v>
      </c>
      <c r="AK5818" s="77">
        <f>IF(F5818&gt;Variables!$G$8,0,1)</f>
        <v>0</v>
      </c>
      <c r="AL5818" s="77">
        <f>IF(G5818&gt;Variables!$G$9,0,1)</f>
        <v>0</v>
      </c>
      <c r="AM5818" s="77">
        <f>IF(AND(K5818&gt;Variables!$G$10,K5818&lt;Variables!$G$11),0,1)</f>
        <v>1</v>
      </c>
      <c r="AN5818" s="77">
        <f>IF(H5818&lt;Variables!$G$13,1,0)</f>
        <v>1</v>
      </c>
      <c r="AO5818" s="77">
        <f>IF(R5818&lt;Variables!$G$12,0,1)</f>
        <v>1</v>
      </c>
      <c r="AP5818" s="78">
        <f t="shared" si="185"/>
        <v>1</v>
      </c>
      <c r="AQ5818" s="77">
        <f>IF(V5818&lt;Variables!$G$15,1,0)</f>
        <v>1</v>
      </c>
      <c r="AR5818" s="77">
        <v>1</v>
      </c>
      <c r="AS5818" s="77">
        <v>0</v>
      </c>
      <c r="AT5818" s="77">
        <v>0</v>
      </c>
      <c r="AU5818" s="77">
        <v>0</v>
      </c>
      <c r="BA5818" s="77">
        <v>2</v>
      </c>
    </row>
    <row r="5819" spans="3:53" x14ac:dyDescent="0.25">
      <c r="C5819" s="77" t="s">
        <v>736</v>
      </c>
      <c r="D5819" s="77" t="s">
        <v>436</v>
      </c>
      <c r="E5819" s="77">
        <v>8</v>
      </c>
      <c r="F5819" s="77">
        <v>31.92</v>
      </c>
      <c r="G5819" s="77">
        <v>3.15</v>
      </c>
      <c r="H5819" s="77">
        <v>60.08</v>
      </c>
      <c r="I5819" s="77">
        <v>7.3460000000000001</v>
      </c>
      <c r="J5819" s="77" t="s">
        <v>75</v>
      </c>
      <c r="K5819" s="77">
        <v>47.39</v>
      </c>
      <c r="L5819" s="77">
        <v>7.9670600000000009</v>
      </c>
      <c r="M5819" s="77">
        <v>-1.3437830266120829</v>
      </c>
      <c r="N5819" s="77">
        <v>7.9669914893617033</v>
      </c>
      <c r="O5819" s="77">
        <v>-1.3429346511110041</v>
      </c>
      <c r="P5819" s="77">
        <v>33510000</v>
      </c>
      <c r="Q5819" s="77">
        <v>3180000</v>
      </c>
      <c r="R5819" s="77">
        <v>10.54</v>
      </c>
      <c r="S5819" s="77">
        <v>64.317000000000007</v>
      </c>
      <c r="T5819" s="77">
        <v>5.6019999999999994</v>
      </c>
      <c r="U5819" s="77">
        <v>29.658000000000001</v>
      </c>
      <c r="V5819" s="77">
        <v>2.3647697522478812</v>
      </c>
      <c r="AC5819" s="77">
        <v>8.5</v>
      </c>
      <c r="AD5819" s="77">
        <v>6.75</v>
      </c>
      <c r="AH5819" s="77">
        <f>IF(AND(M5819&lt;Variables!$G$6,M5819&gt;Variables!$G$5),0,1)</f>
        <v>0</v>
      </c>
      <c r="AI5819" s="77">
        <f t="shared" si="184"/>
        <v>0</v>
      </c>
      <c r="AJ5819" s="77">
        <f>IF(I5819&gt;Variables!$G$7,0,1)</f>
        <v>1</v>
      </c>
      <c r="AK5819" s="77">
        <f>IF(F5819&gt;Variables!$G$8,0,1)</f>
        <v>0</v>
      </c>
      <c r="AL5819" s="77">
        <f>IF(G5819&gt;Variables!$G$9,0,1)</f>
        <v>1</v>
      </c>
      <c r="AM5819" s="77">
        <f>IF(AND(K5819&gt;Variables!$G$10,K5819&lt;Variables!$G$11),0,1)</f>
        <v>1</v>
      </c>
      <c r="AN5819" s="77">
        <f>IF(H5819&lt;Variables!$G$13,1,0)</f>
        <v>1</v>
      </c>
      <c r="AO5819" s="77">
        <f>IF(R5819&lt;Variables!$G$12,0,1)</f>
        <v>1</v>
      </c>
      <c r="AP5819" s="78">
        <f t="shared" si="185"/>
        <v>1</v>
      </c>
      <c r="AQ5819" s="77">
        <f>IF(V5819&lt;Variables!$G$15,1,0)</f>
        <v>1</v>
      </c>
      <c r="AR5819" s="77">
        <v>0</v>
      </c>
      <c r="AS5819" s="77">
        <v>0</v>
      </c>
      <c r="AT5819" s="77">
        <v>1</v>
      </c>
      <c r="AU5819" s="77">
        <v>0</v>
      </c>
      <c r="BA5819" s="77">
        <v>-2.25</v>
      </c>
    </row>
    <row r="5820" spans="3:53" x14ac:dyDescent="0.25">
      <c r="C5820" s="77" t="s">
        <v>736</v>
      </c>
      <c r="D5820" s="77" t="s">
        <v>717</v>
      </c>
      <c r="E5820" s="77">
        <v>4.3499999999999996</v>
      </c>
      <c r="F5820" s="77">
        <v>68.7</v>
      </c>
      <c r="G5820" s="77">
        <v>1.56</v>
      </c>
      <c r="H5820" s="77">
        <v>34.64</v>
      </c>
      <c r="I5820" s="77">
        <v>-12.451000000000001</v>
      </c>
      <c r="J5820" s="77" t="s">
        <v>75</v>
      </c>
      <c r="K5820" s="77">
        <v>53.52</v>
      </c>
      <c r="L5820" s="77">
        <v>4.2787650000000017</v>
      </c>
      <c r="M5820" s="77">
        <v>-1.256554169252156</v>
      </c>
      <c r="N5820" s="77">
        <v>4.1747156862745101</v>
      </c>
      <c r="O5820" s="77">
        <v>1.2044967251497549</v>
      </c>
      <c r="P5820" s="77">
        <v>29510000</v>
      </c>
      <c r="Q5820" s="77">
        <v>392060</v>
      </c>
      <c r="R5820" s="77">
        <v>75.27</v>
      </c>
      <c r="S5820" s="77">
        <v>64.317000000000007</v>
      </c>
      <c r="T5820" s="77">
        <v>5.6019999999999994</v>
      </c>
      <c r="U5820" s="77">
        <v>29.658000000000001</v>
      </c>
      <c r="V5820" s="77">
        <v>2.4489114365121729</v>
      </c>
      <c r="AC5820" s="77">
        <v>8.1999999999999993</v>
      </c>
      <c r="AD5820" s="77">
        <v>4.1100000000000003</v>
      </c>
      <c r="AH5820" s="77">
        <f>IF(AND(M5820&lt;Variables!$G$6,M5820&gt;Variables!$G$5),0,1)</f>
        <v>0</v>
      </c>
      <c r="AI5820" s="77">
        <f t="shared" si="184"/>
        <v>0</v>
      </c>
      <c r="AJ5820" s="77">
        <f>IF(I5820&gt;Variables!$G$7,0,1)</f>
        <v>1</v>
      </c>
      <c r="AK5820" s="77">
        <f>IF(F5820&gt;Variables!$G$8,0,1)</f>
        <v>0</v>
      </c>
      <c r="AL5820" s="77">
        <f>IF(G5820&gt;Variables!$G$9,0,1)</f>
        <v>1</v>
      </c>
      <c r="AM5820" s="77">
        <f>IF(AND(K5820&gt;Variables!$G$10,K5820&lt;Variables!$G$11),0,1)</f>
        <v>1</v>
      </c>
      <c r="AN5820" s="77">
        <f>IF(H5820&lt;Variables!$G$13,1,0)</f>
        <v>1</v>
      </c>
      <c r="AO5820" s="77">
        <f>IF(R5820&lt;Variables!$G$12,0,1)</f>
        <v>1</v>
      </c>
      <c r="AP5820" s="78">
        <f t="shared" si="185"/>
        <v>1</v>
      </c>
      <c r="AQ5820" s="77">
        <f>IF(V5820&lt;Variables!$G$15,1,0)</f>
        <v>1</v>
      </c>
      <c r="AR5820" s="77">
        <v>0</v>
      </c>
      <c r="AS5820" s="77">
        <v>0</v>
      </c>
      <c r="AT5820" s="77">
        <v>1</v>
      </c>
      <c r="AU5820" s="77">
        <v>0</v>
      </c>
      <c r="BA5820" s="77">
        <v>-2.25</v>
      </c>
    </row>
    <row r="5821" spans="3:53" x14ac:dyDescent="0.25">
      <c r="C5821" s="77" t="s">
        <v>736</v>
      </c>
      <c r="D5821" s="77" t="s">
        <v>715</v>
      </c>
      <c r="E5821" s="77">
        <v>33.200000000000003</v>
      </c>
      <c r="F5821" s="77">
        <v>9.9600000000000009</v>
      </c>
      <c r="G5821" s="77">
        <v>3.64</v>
      </c>
      <c r="H5821" s="77">
        <v>3140</v>
      </c>
      <c r="I5821" s="77">
        <v>-44.442999999999998</v>
      </c>
      <c r="J5821" s="77" t="s">
        <v>75</v>
      </c>
      <c r="K5821" s="77">
        <v>52.09</v>
      </c>
      <c r="L5821" s="77">
        <v>33.080730000000003</v>
      </c>
      <c r="M5821" s="77">
        <v>-6.2664880732681408E-2</v>
      </c>
      <c r="N5821" s="77">
        <v>33.140698039215692</v>
      </c>
      <c r="O5821" s="77">
        <v>-0.2435013261343873</v>
      </c>
      <c r="P5821" s="77">
        <v>6163000</v>
      </c>
      <c r="Q5821" s="77">
        <v>19248000</v>
      </c>
      <c r="R5821" s="77">
        <v>0.32</v>
      </c>
      <c r="S5821" s="77">
        <v>64.317000000000007</v>
      </c>
      <c r="T5821" s="77">
        <v>5.6019999999999994</v>
      </c>
      <c r="U5821" s="77">
        <v>29.658000000000001</v>
      </c>
      <c r="V5821" s="77">
        <v>2.3906599271059612</v>
      </c>
      <c r="AC5821" s="77">
        <v>33.5</v>
      </c>
      <c r="AD5821" s="77">
        <v>31.3</v>
      </c>
      <c r="AH5821" s="77">
        <f>IF(AND(M5821&lt;Variables!$G$6,M5821&gt;Variables!$G$5),0,1)</f>
        <v>1</v>
      </c>
      <c r="AI5821" s="77">
        <f t="shared" si="184"/>
        <v>1</v>
      </c>
      <c r="AJ5821" s="77">
        <f>IF(I5821&gt;Variables!$G$7,0,1)</f>
        <v>1</v>
      </c>
      <c r="AK5821" s="77">
        <f>IF(F5821&gt;Variables!$G$8,0,1)</f>
        <v>0</v>
      </c>
      <c r="AL5821" s="77">
        <f>IF(G5821&gt;Variables!$G$9,0,1)</f>
        <v>1</v>
      </c>
      <c r="AM5821" s="77">
        <f>IF(AND(K5821&gt;Variables!$G$10,K5821&lt;Variables!$G$11),0,1)</f>
        <v>1</v>
      </c>
      <c r="AN5821" s="77">
        <f>IF(H5821&lt;Variables!$G$13,1,0)</f>
        <v>0</v>
      </c>
      <c r="AO5821" s="77">
        <f>IF(R5821&lt;Variables!$G$12,0,1)</f>
        <v>0</v>
      </c>
      <c r="AP5821" s="78">
        <f t="shared" si="185"/>
        <v>1</v>
      </c>
      <c r="AQ5821" s="77">
        <f>IF(V5821&lt;Variables!$G$15,1,0)</f>
        <v>1</v>
      </c>
      <c r="AR5821" s="77">
        <v>0</v>
      </c>
      <c r="AS5821" s="77">
        <v>0</v>
      </c>
      <c r="AT5821" s="77">
        <v>1</v>
      </c>
      <c r="AU5821" s="77">
        <v>0</v>
      </c>
      <c r="BA5821" s="77">
        <v>-1.19</v>
      </c>
    </row>
    <row r="5822" spans="3:53" x14ac:dyDescent="0.25">
      <c r="C5822" s="77" t="s">
        <v>736</v>
      </c>
      <c r="D5822" s="77" t="s">
        <v>672</v>
      </c>
      <c r="E5822" s="77">
        <v>2.4900000000000002</v>
      </c>
      <c r="F5822" s="77">
        <v>5.53</v>
      </c>
      <c r="G5822" s="77">
        <v>0.81</v>
      </c>
      <c r="H5822" s="77">
        <v>-99999</v>
      </c>
      <c r="I5822" s="77">
        <v>-55.088999999999999</v>
      </c>
      <c r="J5822" s="77" t="s">
        <v>75</v>
      </c>
      <c r="K5822" s="77">
        <v>65.540000000000006</v>
      </c>
      <c r="L5822" s="77">
        <v>2.4814285714285722</v>
      </c>
      <c r="M5822" s="77">
        <v>-5.7570523891781522E-2</v>
      </c>
      <c r="N5822" s="77">
        <v>2.4692727272727271</v>
      </c>
      <c r="O5822" s="77">
        <v>0.43443045431117783</v>
      </c>
      <c r="P5822" s="77">
        <v>48293</v>
      </c>
      <c r="Q5822" s="77">
        <v>126189</v>
      </c>
      <c r="R5822" s="77">
        <v>0.38</v>
      </c>
      <c r="S5822" s="77">
        <v>64.317000000000007</v>
      </c>
      <c r="T5822" s="77">
        <v>5.6019999999999994</v>
      </c>
      <c r="U5822" s="77">
        <v>29.658000000000001</v>
      </c>
      <c r="V5822" s="77">
        <v>2.5320749710995978</v>
      </c>
      <c r="AC5822" s="77">
        <v>2.5</v>
      </c>
      <c r="AD5822" s="77">
        <v>2.4710000000000001</v>
      </c>
      <c r="AH5822" s="77">
        <f>IF(AND(M5822&lt;Variables!$G$6,M5822&gt;Variables!$G$5),0,1)</f>
        <v>1</v>
      </c>
      <c r="AI5822" s="77">
        <f t="shared" si="184"/>
        <v>0</v>
      </c>
      <c r="AJ5822" s="77">
        <f>IF(I5822&gt;Variables!$G$7,0,1)</f>
        <v>1</v>
      </c>
      <c r="AK5822" s="77">
        <f>IF(F5822&gt;Variables!$G$8,0,1)</f>
        <v>1</v>
      </c>
      <c r="AL5822" s="77">
        <f>IF(G5822&gt;Variables!$G$9,0,1)</f>
        <v>1</v>
      </c>
      <c r="AM5822" s="77">
        <f>IF(AND(K5822&gt;Variables!$G$10,K5822&lt;Variables!$G$11),0,1)</f>
        <v>0</v>
      </c>
      <c r="AN5822" s="77">
        <f>IF(H5822&lt;Variables!$G$13,1,0)</f>
        <v>1</v>
      </c>
      <c r="AO5822" s="77">
        <f>IF(R5822&lt;Variables!$G$12,0,1)</f>
        <v>0</v>
      </c>
      <c r="AP5822" s="78">
        <f t="shared" si="185"/>
        <v>1</v>
      </c>
      <c r="AQ5822" s="77">
        <f>IF(V5822&lt;Variables!$G$15,1,0)</f>
        <v>1</v>
      </c>
      <c r="AR5822" s="77">
        <v>0</v>
      </c>
      <c r="AS5822" s="77">
        <v>0</v>
      </c>
      <c r="AT5822" s="77">
        <v>0</v>
      </c>
      <c r="AU5822" s="77">
        <v>0</v>
      </c>
      <c r="BA5822" s="77">
        <v>0</v>
      </c>
    </row>
    <row r="5823" spans="3:53" x14ac:dyDescent="0.25">
      <c r="C5823" s="77" t="s">
        <v>736</v>
      </c>
      <c r="D5823" s="77" t="s">
        <v>578</v>
      </c>
      <c r="E5823" s="77">
        <v>6.4</v>
      </c>
      <c r="F5823" s="77">
        <v>32.15</v>
      </c>
      <c r="G5823" s="77">
        <v>-4.17</v>
      </c>
      <c r="H5823" s="77">
        <v>57.6</v>
      </c>
      <c r="I5823" s="77">
        <v>1662.8230000000001</v>
      </c>
      <c r="J5823" s="77" t="s">
        <v>75</v>
      </c>
      <c r="K5823" s="77">
        <v>39.25</v>
      </c>
      <c r="L5823" s="77">
        <v>6.6420199999999996</v>
      </c>
      <c r="M5823" s="77">
        <v>-6.5118743996555164</v>
      </c>
      <c r="N5823" s="77">
        <v>6.498091489361701</v>
      </c>
      <c r="O5823" s="77">
        <v>-4.4411730711112023</v>
      </c>
      <c r="P5823" s="77">
        <v>7260000</v>
      </c>
      <c r="Q5823" s="77">
        <v>5490000</v>
      </c>
      <c r="R5823" s="77">
        <v>1.32</v>
      </c>
      <c r="S5823" s="77">
        <v>64.317000000000007</v>
      </c>
      <c r="T5823" s="77">
        <v>5.6019999999999994</v>
      </c>
      <c r="U5823" s="77">
        <v>29.658000000000001</v>
      </c>
      <c r="V5823" s="77">
        <v>2.2227710817793378</v>
      </c>
      <c r="AC5823" s="77">
        <v>6.44</v>
      </c>
      <c r="AD5823" s="77">
        <v>5.25</v>
      </c>
      <c r="AH5823" s="77">
        <f>IF(AND(M5823&lt;Variables!$G$6,M5823&gt;Variables!$G$5),0,1)</f>
        <v>0</v>
      </c>
      <c r="AI5823" s="77">
        <f t="shared" si="184"/>
        <v>0</v>
      </c>
      <c r="AJ5823" s="77">
        <f>IF(I5823&gt;Variables!$G$7,0,1)</f>
        <v>0</v>
      </c>
      <c r="AK5823" s="77">
        <f>IF(F5823&gt;Variables!$G$8,0,1)</f>
        <v>0</v>
      </c>
      <c r="AL5823" s="77">
        <f>IF(G5823&gt;Variables!$G$9,0,1)</f>
        <v>1</v>
      </c>
      <c r="AM5823" s="77">
        <f>IF(AND(K5823&gt;Variables!$G$10,K5823&lt;Variables!$G$11),0,1)</f>
        <v>1</v>
      </c>
      <c r="AN5823" s="77">
        <f>IF(H5823&lt;Variables!$G$13,1,0)</f>
        <v>1</v>
      </c>
      <c r="AO5823" s="77">
        <f>IF(R5823&lt;Variables!$G$12,0,1)</f>
        <v>0</v>
      </c>
      <c r="AP5823" s="78">
        <f t="shared" si="185"/>
        <v>1</v>
      </c>
      <c r="AQ5823" s="77">
        <f>IF(V5823&lt;Variables!$G$15,1,0)</f>
        <v>1</v>
      </c>
      <c r="AR5823" s="77">
        <v>0</v>
      </c>
      <c r="AS5823" s="77">
        <v>0</v>
      </c>
      <c r="AT5823" s="77">
        <v>1</v>
      </c>
      <c r="AU5823" s="77">
        <v>0</v>
      </c>
      <c r="BA5823" s="77">
        <v>-2.25</v>
      </c>
    </row>
    <row r="5824" spans="3:53" x14ac:dyDescent="0.25">
      <c r="C5824" s="77" t="s">
        <v>736</v>
      </c>
      <c r="D5824" s="77" t="s">
        <v>707</v>
      </c>
      <c r="E5824" s="77">
        <v>3.73</v>
      </c>
      <c r="F5824" s="77">
        <v>4.57</v>
      </c>
      <c r="G5824" s="77">
        <v>0.81</v>
      </c>
      <c r="H5824" s="77">
        <v>-99999</v>
      </c>
      <c r="I5824" s="77">
        <v>-21.507000000000001</v>
      </c>
      <c r="J5824" s="77" t="s">
        <v>75</v>
      </c>
      <c r="K5824" s="77">
        <v>49.08</v>
      </c>
      <c r="L5824" s="77">
        <v>3.7162500000000001</v>
      </c>
      <c r="M5824" s="77">
        <v>0.1009081735620623</v>
      </c>
      <c r="N5824" s="77">
        <v>3.8090740740740738</v>
      </c>
      <c r="O5824" s="77">
        <v>-2.3384705138800999</v>
      </c>
      <c r="P5824" s="77">
        <v>25568</v>
      </c>
      <c r="Q5824" s="77">
        <v>19053</v>
      </c>
      <c r="R5824" s="77">
        <v>1.34</v>
      </c>
      <c r="S5824" s="77">
        <v>64.317000000000007</v>
      </c>
      <c r="T5824" s="77">
        <v>5.6019999999999994</v>
      </c>
      <c r="U5824" s="77">
        <v>29.658000000000001</v>
      </c>
      <c r="V5824" s="77">
        <v>2.3551132964682142</v>
      </c>
      <c r="AC5824" s="77">
        <v>4.07</v>
      </c>
      <c r="AD5824" s="77">
        <v>3.5</v>
      </c>
      <c r="AH5824" s="77">
        <f>IF(AND(M5824&lt;Variables!$G$6,M5824&gt;Variables!$G$5),0,1)</f>
        <v>1</v>
      </c>
      <c r="AI5824" s="77">
        <f t="shared" si="184"/>
        <v>1</v>
      </c>
      <c r="AJ5824" s="77">
        <f>IF(I5824&gt;Variables!$G$7,0,1)</f>
        <v>1</v>
      </c>
      <c r="AK5824" s="77">
        <f>IF(F5824&gt;Variables!$G$8,0,1)</f>
        <v>1</v>
      </c>
      <c r="AL5824" s="77">
        <f>IF(G5824&gt;Variables!$G$9,0,1)</f>
        <v>1</v>
      </c>
      <c r="AM5824" s="77">
        <f>IF(AND(K5824&gt;Variables!$G$10,K5824&lt;Variables!$G$11),0,1)</f>
        <v>1</v>
      </c>
      <c r="AN5824" s="77">
        <f>IF(H5824&lt;Variables!$G$13,1,0)</f>
        <v>1</v>
      </c>
      <c r="AO5824" s="77">
        <f>IF(R5824&lt;Variables!$G$12,0,1)</f>
        <v>0</v>
      </c>
      <c r="AP5824" s="78">
        <f t="shared" si="185"/>
        <v>1</v>
      </c>
      <c r="AQ5824" s="77">
        <f>IF(V5824&lt;Variables!$G$15,1,0)</f>
        <v>1</v>
      </c>
      <c r="AR5824" s="77">
        <v>1</v>
      </c>
      <c r="AS5824" s="77">
        <v>0</v>
      </c>
      <c r="AT5824" s="77">
        <v>0</v>
      </c>
      <c r="AU5824" s="77">
        <v>0</v>
      </c>
      <c r="BA5824" s="77">
        <v>2</v>
      </c>
    </row>
    <row r="5825" spans="3:53" x14ac:dyDescent="0.25">
      <c r="C5825" s="77" t="s">
        <v>736</v>
      </c>
      <c r="D5825" s="77" t="s">
        <v>737</v>
      </c>
      <c r="E5825" s="77">
        <v>133.31</v>
      </c>
      <c r="F5825" s="77">
        <v>4.32</v>
      </c>
      <c r="G5825" s="77">
        <v>3.99</v>
      </c>
      <c r="H5825" s="77">
        <v>5220</v>
      </c>
      <c r="I5825" s="77">
        <v>-8.3119999999999994</v>
      </c>
      <c r="J5825" s="77" t="s">
        <v>75</v>
      </c>
      <c r="K5825" s="77">
        <v>59.55</v>
      </c>
      <c r="L5825" s="77">
        <v>132.23234500000001</v>
      </c>
      <c r="M5825" s="77">
        <v>0.31592497281964421</v>
      </c>
      <c r="N5825" s="77">
        <v>131.24789999999999</v>
      </c>
      <c r="O5825" s="77">
        <v>1.068359950902088</v>
      </c>
      <c r="P5825" s="77">
        <v>242582</v>
      </c>
      <c r="Q5825" s="77">
        <v>825812</v>
      </c>
      <c r="R5825" s="77">
        <v>0.28999999999999998</v>
      </c>
      <c r="S5825" s="77">
        <v>64.317000000000007</v>
      </c>
      <c r="T5825" s="77">
        <v>5.6019999999999994</v>
      </c>
      <c r="U5825" s="77">
        <v>29.658000000000001</v>
      </c>
      <c r="V5825" s="77">
        <v>2.449010613586335</v>
      </c>
      <c r="AC5825" s="77">
        <v>135.6</v>
      </c>
      <c r="AD5825" s="77">
        <v>131.69</v>
      </c>
      <c r="AH5825" s="77">
        <f>IF(AND(M5825&lt;Variables!$G$6,M5825&gt;Variables!$G$5),0,1)</f>
        <v>1</v>
      </c>
      <c r="AI5825" s="77">
        <f t="shared" si="184"/>
        <v>0</v>
      </c>
      <c r="AJ5825" s="77">
        <f>IF(I5825&gt;Variables!$G$7,0,1)</f>
        <v>1</v>
      </c>
      <c r="AK5825" s="77">
        <f>IF(F5825&gt;Variables!$G$8,0,1)</f>
        <v>1</v>
      </c>
      <c r="AL5825" s="77">
        <f>IF(G5825&gt;Variables!$G$9,0,1)</f>
        <v>1</v>
      </c>
      <c r="AM5825" s="77">
        <f>IF(AND(K5825&gt;Variables!$G$10,K5825&lt;Variables!$G$11),0,1)</f>
        <v>1</v>
      </c>
      <c r="AN5825" s="77">
        <f>IF(H5825&lt;Variables!$G$13,1,0)</f>
        <v>0</v>
      </c>
      <c r="AO5825" s="77">
        <f>IF(R5825&lt;Variables!$G$12,0,1)</f>
        <v>0</v>
      </c>
      <c r="AP5825" s="78">
        <f t="shared" si="185"/>
        <v>1</v>
      </c>
      <c r="AQ5825" s="77">
        <f>IF(V5825&lt;Variables!$G$15,1,0)</f>
        <v>1</v>
      </c>
      <c r="AR5825" s="77">
        <v>0</v>
      </c>
      <c r="AS5825" s="77">
        <v>1</v>
      </c>
      <c r="AT5825" s="77">
        <v>0</v>
      </c>
      <c r="AU5825" s="77">
        <v>0</v>
      </c>
      <c r="BA5825" s="77">
        <v>0.16</v>
      </c>
    </row>
    <row r="5826" spans="3:53" x14ac:dyDescent="0.25">
      <c r="C5826" s="77" t="s">
        <v>736</v>
      </c>
      <c r="D5826" s="77" t="s">
        <v>710</v>
      </c>
      <c r="E5826" s="77">
        <v>4.99</v>
      </c>
      <c r="F5826" s="77">
        <v>298.37</v>
      </c>
      <c r="G5826" s="77">
        <v>-0.7</v>
      </c>
      <c r="H5826" s="77">
        <v>-99999</v>
      </c>
      <c r="I5826" s="77">
        <v>7.8449999999999998</v>
      </c>
      <c r="J5826" s="77" t="s">
        <v>74</v>
      </c>
      <c r="K5826" s="77">
        <v>61.93</v>
      </c>
      <c r="L5826" s="77">
        <v>4.8922249999999998</v>
      </c>
      <c r="M5826" s="77">
        <v>1.487564451757637</v>
      </c>
      <c r="N5826" s="77">
        <v>4.8473352941176469</v>
      </c>
      <c r="O5826" s="77">
        <v>2.4274100870460069</v>
      </c>
      <c r="P5826" s="77">
        <v>657930</v>
      </c>
      <c r="Q5826" s="77">
        <v>17720</v>
      </c>
      <c r="R5826" s="77">
        <v>37.130000000000003</v>
      </c>
      <c r="S5826" s="77">
        <v>64.317000000000007</v>
      </c>
      <c r="T5826" s="77">
        <v>5.6019999999999994</v>
      </c>
      <c r="U5826" s="77">
        <v>29.658000000000001</v>
      </c>
      <c r="V5826" s="77">
        <v>2.4006658166437558</v>
      </c>
      <c r="AC5826" s="77">
        <v>4.99</v>
      </c>
      <c r="AD5826" s="77">
        <v>4.0199999999999996</v>
      </c>
      <c r="AH5826" s="77">
        <f>IF(AND(M5826&lt;Variables!$G$6,M5826&gt;Variables!$G$5),0,1)</f>
        <v>1</v>
      </c>
      <c r="AI5826" s="77">
        <f t="shared" si="184"/>
        <v>0</v>
      </c>
      <c r="AJ5826" s="77">
        <f>IF(I5826&gt;Variables!$G$7,0,1)</f>
        <v>1</v>
      </c>
      <c r="AK5826" s="77">
        <f>IF(F5826&gt;Variables!$G$8,0,1)</f>
        <v>0</v>
      </c>
      <c r="AL5826" s="77">
        <f>IF(G5826&gt;Variables!$G$9,0,1)</f>
        <v>1</v>
      </c>
      <c r="AM5826" s="77">
        <f>IF(AND(K5826&gt;Variables!$G$10,K5826&lt;Variables!$G$11),0,1)</f>
        <v>1</v>
      </c>
      <c r="AN5826" s="77">
        <f>IF(H5826&lt;Variables!$G$13,1,0)</f>
        <v>1</v>
      </c>
      <c r="AO5826" s="77">
        <f>IF(R5826&lt;Variables!$G$12,0,1)</f>
        <v>1</v>
      </c>
      <c r="AP5826" s="78">
        <f t="shared" si="185"/>
        <v>0</v>
      </c>
      <c r="AQ5826" s="77">
        <f>IF(V5826&lt;Variables!$G$15,1,0)</f>
        <v>1</v>
      </c>
      <c r="AR5826" s="77">
        <v>0</v>
      </c>
      <c r="AS5826" s="77">
        <v>0</v>
      </c>
      <c r="AT5826" s="77">
        <v>1</v>
      </c>
      <c r="AU5826" s="77">
        <v>0</v>
      </c>
      <c r="BA5826" s="77">
        <v>-2.25</v>
      </c>
    </row>
    <row r="5827" spans="3:53" x14ac:dyDescent="0.25">
      <c r="C5827" s="77" t="s">
        <v>736</v>
      </c>
      <c r="D5827" s="77" t="s">
        <v>718</v>
      </c>
      <c r="E5827" s="77">
        <v>24.5</v>
      </c>
      <c r="F5827" s="77">
        <v>96.86</v>
      </c>
      <c r="G5827" s="77">
        <v>22.77</v>
      </c>
      <c r="H5827" s="77">
        <v>1570</v>
      </c>
      <c r="I5827" s="77">
        <v>-7.2999999999999995E-2</v>
      </c>
      <c r="J5827" s="77" t="s">
        <v>74</v>
      </c>
      <c r="K5827" s="77">
        <v>61.94</v>
      </c>
      <c r="L5827" s="77">
        <v>24.440155000000001</v>
      </c>
      <c r="M5827" s="77">
        <v>1.267770192128499</v>
      </c>
      <c r="N5827" s="77">
        <v>23.527160784313729</v>
      </c>
      <c r="O5827" s="77">
        <v>5.1975639002797944</v>
      </c>
      <c r="P5827" s="77">
        <v>28672000</v>
      </c>
      <c r="Q5827" s="77">
        <v>302659</v>
      </c>
      <c r="R5827" s="77">
        <v>94.73</v>
      </c>
      <c r="S5827" s="77">
        <v>64.317000000000007</v>
      </c>
      <c r="T5827" s="77">
        <v>5.6019999999999994</v>
      </c>
      <c r="U5827" s="77">
        <v>29.658000000000001</v>
      </c>
      <c r="V5827" s="77">
        <v>2.414020210445146</v>
      </c>
      <c r="AC5827" s="77">
        <v>31.09</v>
      </c>
      <c r="AD5827" s="77">
        <v>23.45</v>
      </c>
      <c r="AH5827" s="77">
        <f>IF(AND(M5827&lt;Variables!$G$6,M5827&gt;Variables!$G$5),0,1)</f>
        <v>1</v>
      </c>
      <c r="AI5827" s="77">
        <f t="shared" si="184"/>
        <v>0</v>
      </c>
      <c r="AJ5827" s="77">
        <f>IF(I5827&gt;Variables!$G$7,0,1)</f>
        <v>1</v>
      </c>
      <c r="AK5827" s="77">
        <f>IF(F5827&gt;Variables!$G$8,0,1)</f>
        <v>0</v>
      </c>
      <c r="AL5827" s="77">
        <f>IF(G5827&gt;Variables!$G$9,0,1)</f>
        <v>0</v>
      </c>
      <c r="AM5827" s="77">
        <f>IF(AND(K5827&gt;Variables!$G$10,K5827&lt;Variables!$G$11),0,1)</f>
        <v>1</v>
      </c>
      <c r="AN5827" s="77">
        <f>IF(H5827&lt;Variables!$G$13,1,0)</f>
        <v>0</v>
      </c>
      <c r="AO5827" s="77">
        <f>IF(R5827&lt;Variables!$G$12,0,1)</f>
        <v>1</v>
      </c>
      <c r="AP5827" s="78">
        <f t="shared" si="185"/>
        <v>0</v>
      </c>
      <c r="AQ5827" s="77">
        <f>IF(V5827&lt;Variables!$G$15,1,0)</f>
        <v>1</v>
      </c>
      <c r="AR5827" s="77">
        <v>0</v>
      </c>
      <c r="AS5827" s="77">
        <v>0</v>
      </c>
      <c r="AT5827" s="77">
        <v>1</v>
      </c>
      <c r="AU5827" s="77">
        <v>0</v>
      </c>
      <c r="BA5827" s="77">
        <v>-2.25</v>
      </c>
    </row>
    <row r="5828" spans="3:53" x14ac:dyDescent="0.25">
      <c r="C5828" s="77" t="s">
        <v>736</v>
      </c>
      <c r="D5828" s="77" t="s">
        <v>719</v>
      </c>
      <c r="E5828" s="77">
        <v>2.15</v>
      </c>
      <c r="F5828" s="77">
        <v>48.29</v>
      </c>
      <c r="G5828" s="77">
        <v>-3.15</v>
      </c>
      <c r="H5828" s="77">
        <v>82.6</v>
      </c>
      <c r="I5828" s="77">
        <v>-56.03</v>
      </c>
      <c r="J5828" s="77" t="s">
        <v>74</v>
      </c>
      <c r="K5828" s="77">
        <v>37.24</v>
      </c>
      <c r="L5828" s="77">
        <v>2.2386599999999999</v>
      </c>
      <c r="M5828" s="77">
        <v>-3.9604048850651909</v>
      </c>
      <c r="N5828" s="77">
        <v>2.3304529411764712</v>
      </c>
      <c r="O5828" s="77">
        <v>-7.7432561708529359</v>
      </c>
      <c r="P5828" s="77">
        <v>136420000</v>
      </c>
      <c r="Q5828" s="77">
        <v>4600000</v>
      </c>
      <c r="R5828" s="77">
        <v>29.66</v>
      </c>
      <c r="S5828" s="77">
        <v>64.317000000000007</v>
      </c>
      <c r="T5828" s="77">
        <v>5.6019999999999994</v>
      </c>
      <c r="U5828" s="77">
        <v>29.658000000000001</v>
      </c>
      <c r="V5828" s="77">
        <v>2.1918325218407442</v>
      </c>
      <c r="AC5828" s="77">
        <v>2.37</v>
      </c>
      <c r="AD5828" s="77">
        <v>1.88</v>
      </c>
      <c r="AH5828" s="77">
        <f>IF(AND(M5828&lt;Variables!$G$6,M5828&gt;Variables!$G$5),0,1)</f>
        <v>0</v>
      </c>
      <c r="AI5828" s="77">
        <f t="shared" si="184"/>
        <v>1</v>
      </c>
      <c r="AJ5828" s="77">
        <f>IF(I5828&gt;Variables!$G$7,0,1)</f>
        <v>1</v>
      </c>
      <c r="AK5828" s="77">
        <f>IF(F5828&gt;Variables!$G$8,0,1)</f>
        <v>0</v>
      </c>
      <c r="AL5828" s="77">
        <f>IF(G5828&gt;Variables!$G$9,0,1)</f>
        <v>1</v>
      </c>
      <c r="AM5828" s="77">
        <f>IF(AND(K5828&gt;Variables!$G$10,K5828&lt;Variables!$G$11),0,1)</f>
        <v>1</v>
      </c>
      <c r="AN5828" s="77">
        <f>IF(H5828&lt;Variables!$G$13,1,0)</f>
        <v>1</v>
      </c>
      <c r="AO5828" s="77">
        <f>IF(R5828&lt;Variables!$G$12,0,1)</f>
        <v>1</v>
      </c>
      <c r="AP5828" s="78">
        <f t="shared" si="185"/>
        <v>0</v>
      </c>
      <c r="AQ5828" s="77">
        <f>IF(V5828&lt;Variables!$G$15,1,0)</f>
        <v>1</v>
      </c>
      <c r="AR5828" s="77">
        <v>0</v>
      </c>
      <c r="AS5828" s="77">
        <v>0</v>
      </c>
      <c r="AT5828" s="77">
        <v>1</v>
      </c>
      <c r="AU5828" s="77">
        <v>0</v>
      </c>
      <c r="BA5828" s="77">
        <v>-2.25</v>
      </c>
    </row>
    <row r="5829" spans="3:53" x14ac:dyDescent="0.25">
      <c r="C5829" s="77" t="s">
        <v>736</v>
      </c>
      <c r="D5829" s="77" t="s">
        <v>733</v>
      </c>
      <c r="E5829" s="77">
        <v>1.32</v>
      </c>
      <c r="F5829" s="77">
        <v>18.86</v>
      </c>
      <c r="G5829" s="77">
        <v>10.74</v>
      </c>
      <c r="H5829" s="77">
        <v>100.35</v>
      </c>
      <c r="I5829" s="77">
        <v>-19.474</v>
      </c>
      <c r="J5829" s="77" t="s">
        <v>74</v>
      </c>
      <c r="K5829" s="77">
        <v>59.5</v>
      </c>
      <c r="L5829" s="77">
        <v>1.323205</v>
      </c>
      <c r="M5829" s="77">
        <v>1.2692666669185719</v>
      </c>
      <c r="N5829" s="77">
        <v>1.279652941176471</v>
      </c>
      <c r="O5829" s="77">
        <v>4.7158926363306319</v>
      </c>
      <c r="P5829" s="77">
        <v>7460000</v>
      </c>
      <c r="Q5829" s="77">
        <v>1740000</v>
      </c>
      <c r="R5829" s="77">
        <v>4.29</v>
      </c>
      <c r="S5829" s="77">
        <v>64.317000000000007</v>
      </c>
      <c r="T5829" s="77">
        <v>5.6019999999999994</v>
      </c>
      <c r="U5829" s="77">
        <v>29.658000000000001</v>
      </c>
      <c r="V5829" s="77">
        <v>2.3975954663865391</v>
      </c>
      <c r="AC5829" s="77">
        <v>1.46</v>
      </c>
      <c r="AD5829" s="77">
        <v>1.31</v>
      </c>
      <c r="AH5829" s="77">
        <f>IF(AND(M5829&lt;Variables!$G$6,M5829&gt;Variables!$G$5),0,1)</f>
        <v>1</v>
      </c>
      <c r="AI5829" s="77">
        <f t="shared" si="184"/>
        <v>0</v>
      </c>
      <c r="AJ5829" s="77">
        <f>IF(I5829&gt;Variables!$G$7,0,1)</f>
        <v>1</v>
      </c>
      <c r="AK5829" s="77">
        <f>IF(F5829&gt;Variables!$G$8,0,1)</f>
        <v>0</v>
      </c>
      <c r="AL5829" s="77">
        <f>IF(G5829&gt;Variables!$G$9,0,1)</f>
        <v>0</v>
      </c>
      <c r="AM5829" s="77">
        <f>IF(AND(K5829&gt;Variables!$G$10,K5829&lt;Variables!$G$11),0,1)</f>
        <v>1</v>
      </c>
      <c r="AN5829" s="77">
        <f>IF(H5829&lt;Variables!$G$13,1,0)</f>
        <v>1</v>
      </c>
      <c r="AO5829" s="77">
        <f>IF(R5829&lt;Variables!$G$12,0,1)</f>
        <v>1</v>
      </c>
      <c r="AP5829" s="78">
        <f t="shared" si="185"/>
        <v>0</v>
      </c>
      <c r="AQ5829" s="77">
        <f>IF(V5829&lt;Variables!$G$15,1,0)</f>
        <v>1</v>
      </c>
      <c r="AR5829" s="77">
        <v>1</v>
      </c>
      <c r="AS5829" s="77">
        <v>0</v>
      </c>
      <c r="AT5829" s="77">
        <v>0</v>
      </c>
      <c r="AU5829" s="77">
        <v>0</v>
      </c>
      <c r="BA5829" s="77">
        <v>2</v>
      </c>
    </row>
    <row r="5830" spans="3:53" x14ac:dyDescent="0.25">
      <c r="C5830" s="77" t="s">
        <v>736</v>
      </c>
      <c r="D5830" s="77" t="s">
        <v>705</v>
      </c>
      <c r="E5830" s="77">
        <v>681.03</v>
      </c>
      <c r="F5830" s="77">
        <v>8.49</v>
      </c>
      <c r="G5830" s="77">
        <v>4.38</v>
      </c>
      <c r="H5830" s="77">
        <v>6440</v>
      </c>
      <c r="I5830" s="77">
        <v>-23.36</v>
      </c>
      <c r="J5830" s="77" t="s">
        <v>74</v>
      </c>
      <c r="K5830" s="77">
        <v>51.69</v>
      </c>
      <c r="L5830" s="77">
        <v>679.82595000000003</v>
      </c>
      <c r="M5830" s="77">
        <v>-0.1950425693517634</v>
      </c>
      <c r="N5830" s="77">
        <v>676.67498823529399</v>
      </c>
      <c r="O5830" s="77">
        <v>0.26970285534942973</v>
      </c>
      <c r="P5830" s="77">
        <v>638346</v>
      </c>
      <c r="Q5830" s="77">
        <v>763734</v>
      </c>
      <c r="R5830" s="77">
        <v>0.84</v>
      </c>
      <c r="S5830" s="77">
        <v>64.317000000000007</v>
      </c>
      <c r="T5830" s="77">
        <v>5.6019999999999994</v>
      </c>
      <c r="U5830" s="77">
        <v>29.658000000000001</v>
      </c>
      <c r="V5830" s="77">
        <v>2.390531454972233</v>
      </c>
      <c r="AC5830" s="77">
        <v>690.5</v>
      </c>
      <c r="AD5830" s="77">
        <v>650.67049999999995</v>
      </c>
      <c r="AH5830" s="77">
        <f>IF(AND(M5830&lt;Variables!$G$6,M5830&gt;Variables!$G$5),0,1)</f>
        <v>1</v>
      </c>
      <c r="AI5830" s="77">
        <f t="shared" si="184"/>
        <v>0</v>
      </c>
      <c r="AJ5830" s="77">
        <f>IF(I5830&gt;Variables!$G$7,0,1)</f>
        <v>1</v>
      </c>
      <c r="AK5830" s="77">
        <f>IF(F5830&gt;Variables!$G$8,0,1)</f>
        <v>1</v>
      </c>
      <c r="AL5830" s="77">
        <f>IF(G5830&gt;Variables!$G$9,0,1)</f>
        <v>1</v>
      </c>
      <c r="AM5830" s="77">
        <f>IF(AND(K5830&gt;Variables!$G$10,K5830&lt;Variables!$G$11),0,1)</f>
        <v>1</v>
      </c>
      <c r="AN5830" s="77">
        <f>IF(H5830&lt;Variables!$G$13,1,0)</f>
        <v>0</v>
      </c>
      <c r="AO5830" s="77">
        <f>IF(R5830&lt;Variables!$G$12,0,1)</f>
        <v>0</v>
      </c>
      <c r="AP5830" s="78">
        <f t="shared" si="185"/>
        <v>0</v>
      </c>
      <c r="AQ5830" s="77">
        <f>IF(V5830&lt;Variables!$G$15,1,0)</f>
        <v>1</v>
      </c>
      <c r="AR5830" s="77">
        <v>0</v>
      </c>
      <c r="AS5830" s="77">
        <v>0</v>
      </c>
      <c r="AT5830" s="77">
        <v>1</v>
      </c>
      <c r="AU5830" s="77">
        <v>0</v>
      </c>
      <c r="BA5830" s="77">
        <v>-0.49</v>
      </c>
    </row>
    <row r="5831" spans="3:53" x14ac:dyDescent="0.25">
      <c r="C5831" s="77" t="s">
        <v>736</v>
      </c>
      <c r="D5831" s="77" t="s">
        <v>720</v>
      </c>
      <c r="E5831" s="77">
        <v>53.14</v>
      </c>
      <c r="F5831" s="77">
        <v>8.48</v>
      </c>
      <c r="G5831" s="77">
        <v>7.95</v>
      </c>
      <c r="H5831" s="77">
        <v>2050</v>
      </c>
      <c r="I5831" s="77">
        <v>11.807</v>
      </c>
      <c r="J5831" s="77" t="s">
        <v>74</v>
      </c>
      <c r="K5831" s="77">
        <v>52.81</v>
      </c>
      <c r="L5831" s="77">
        <v>53.20444736842105</v>
      </c>
      <c r="M5831" s="77">
        <v>-9.0307052882895464E-2</v>
      </c>
      <c r="N5831" s="77">
        <v>52.737147058823517</v>
      </c>
      <c r="O5831" s="77">
        <v>0.79498600997288493</v>
      </c>
      <c r="P5831" s="77">
        <v>398138</v>
      </c>
      <c r="Q5831" s="77">
        <v>320570</v>
      </c>
      <c r="R5831" s="77">
        <v>1.24</v>
      </c>
      <c r="S5831" s="77">
        <v>64.317000000000007</v>
      </c>
      <c r="T5831" s="77">
        <v>5.6019999999999994</v>
      </c>
      <c r="U5831" s="77">
        <v>29.658000000000001</v>
      </c>
      <c r="V5831" s="77">
        <v>2.3991924503950748</v>
      </c>
      <c r="AC5831" s="77">
        <v>54.4</v>
      </c>
      <c r="AD5831" s="77">
        <v>52.9</v>
      </c>
      <c r="AH5831" s="77">
        <f>IF(AND(M5831&lt;Variables!$G$6,M5831&gt;Variables!$G$5),0,1)</f>
        <v>1</v>
      </c>
      <c r="AI5831" s="77">
        <f t="shared" si="184"/>
        <v>0</v>
      </c>
      <c r="AJ5831" s="77">
        <f>IF(I5831&gt;Variables!$G$7,0,1)</f>
        <v>1</v>
      </c>
      <c r="AK5831" s="77">
        <f>IF(F5831&gt;Variables!$G$8,0,1)</f>
        <v>1</v>
      </c>
      <c r="AL5831" s="77">
        <f>IF(G5831&gt;Variables!$G$9,0,1)</f>
        <v>1</v>
      </c>
      <c r="AM5831" s="77">
        <f>IF(AND(K5831&gt;Variables!$G$10,K5831&lt;Variables!$G$11),0,1)</f>
        <v>1</v>
      </c>
      <c r="AN5831" s="77">
        <f>IF(H5831&lt;Variables!$G$13,1,0)</f>
        <v>0</v>
      </c>
      <c r="AO5831" s="77">
        <f>IF(R5831&lt;Variables!$G$12,0,1)</f>
        <v>0</v>
      </c>
      <c r="AP5831" s="78">
        <f t="shared" si="185"/>
        <v>0</v>
      </c>
      <c r="AQ5831" s="77">
        <f>IF(V5831&lt;Variables!$G$15,1,0)</f>
        <v>1</v>
      </c>
      <c r="AR5831" s="77">
        <v>1</v>
      </c>
      <c r="AS5831" s="77">
        <v>0</v>
      </c>
      <c r="AT5831" s="77">
        <v>0</v>
      </c>
      <c r="AU5831" s="77">
        <v>0</v>
      </c>
      <c r="BA5831" s="77">
        <v>1.81</v>
      </c>
    </row>
    <row r="5832" spans="3:53" x14ac:dyDescent="0.25">
      <c r="C5832" s="77" t="s">
        <v>736</v>
      </c>
      <c r="D5832" s="77" t="s">
        <v>729</v>
      </c>
      <c r="E5832" s="77">
        <v>12.66</v>
      </c>
      <c r="F5832" s="77">
        <v>7.22</v>
      </c>
      <c r="G5832" s="77">
        <v>7.59</v>
      </c>
      <c r="H5832" s="77">
        <v>6350</v>
      </c>
      <c r="I5832" s="77">
        <v>41.804000000000002</v>
      </c>
      <c r="J5832" s="77" t="s">
        <v>74</v>
      </c>
      <c r="K5832" s="77">
        <v>55.96</v>
      </c>
      <c r="L5832" s="77">
        <v>12.607085</v>
      </c>
      <c r="M5832" s="77">
        <v>0.102442396477836</v>
      </c>
      <c r="N5832" s="77">
        <v>12.39276862745098</v>
      </c>
      <c r="O5832" s="77">
        <v>1.8335803675514699</v>
      </c>
      <c r="P5832" s="77">
        <v>805312</v>
      </c>
      <c r="Q5832" s="77">
        <v>2203000</v>
      </c>
      <c r="R5832" s="77">
        <v>0.37</v>
      </c>
      <c r="S5832" s="77">
        <v>64.317000000000007</v>
      </c>
      <c r="T5832" s="77">
        <v>5.6019999999999994</v>
      </c>
      <c r="U5832" s="77">
        <v>29.658000000000001</v>
      </c>
      <c r="V5832" s="77">
        <v>2.4243188099910502</v>
      </c>
      <c r="AC5832" s="77">
        <v>13.49</v>
      </c>
      <c r="AD5832" s="77">
        <v>12.499000000000001</v>
      </c>
      <c r="AH5832" s="77">
        <f>IF(AND(M5832&lt;Variables!$G$6,M5832&gt;Variables!$G$5),0,1)</f>
        <v>1</v>
      </c>
      <c r="AI5832" s="77">
        <f t="shared" si="184"/>
        <v>0</v>
      </c>
      <c r="AJ5832" s="77">
        <f>IF(I5832&gt;Variables!$G$7,0,1)</f>
        <v>1</v>
      </c>
      <c r="AK5832" s="77">
        <f>IF(F5832&gt;Variables!$G$8,0,1)</f>
        <v>1</v>
      </c>
      <c r="AL5832" s="77">
        <f>IF(G5832&gt;Variables!$G$9,0,1)</f>
        <v>1</v>
      </c>
      <c r="AM5832" s="77">
        <f>IF(AND(K5832&gt;Variables!$G$10,K5832&lt;Variables!$G$11),0,1)</f>
        <v>1</v>
      </c>
      <c r="AN5832" s="77">
        <f>IF(H5832&lt;Variables!$G$13,1,0)</f>
        <v>0</v>
      </c>
      <c r="AO5832" s="77">
        <f>IF(R5832&lt;Variables!$G$12,0,1)</f>
        <v>0</v>
      </c>
      <c r="AP5832" s="78">
        <f t="shared" si="185"/>
        <v>0</v>
      </c>
      <c r="AQ5832" s="77">
        <f>IF(V5832&lt;Variables!$G$15,1,0)</f>
        <v>1</v>
      </c>
      <c r="AR5832" s="77">
        <v>1</v>
      </c>
      <c r="AS5832" s="77">
        <v>0</v>
      </c>
      <c r="AT5832" s="77">
        <v>0</v>
      </c>
      <c r="AU5832" s="77">
        <v>0</v>
      </c>
      <c r="BA5832" s="77">
        <v>2</v>
      </c>
    </row>
    <row r="5833" spans="3:53" x14ac:dyDescent="0.25">
      <c r="C5833" s="77" t="s">
        <v>736</v>
      </c>
      <c r="D5833" s="77" t="s">
        <v>661</v>
      </c>
      <c r="E5833" s="77">
        <v>55.73</v>
      </c>
      <c r="F5833" s="77">
        <v>5.27</v>
      </c>
      <c r="G5833" s="77">
        <v>7.52</v>
      </c>
      <c r="H5833" s="77">
        <v>2180</v>
      </c>
      <c r="I5833" s="77">
        <v>3.5169999999999999</v>
      </c>
      <c r="J5833" s="77" t="s">
        <v>74</v>
      </c>
      <c r="K5833" s="77">
        <v>50.44</v>
      </c>
      <c r="L5833" s="77">
        <v>55.428550000000008</v>
      </c>
      <c r="M5833" s="77">
        <v>0.12890468900952951</v>
      </c>
      <c r="N5833" s="77">
        <v>55.459464705882361</v>
      </c>
      <c r="O5833" s="77">
        <v>7.308994836608923E-2</v>
      </c>
      <c r="P5833" s="77">
        <v>2526000</v>
      </c>
      <c r="Q5833" s="77">
        <v>2152000</v>
      </c>
      <c r="R5833" s="77">
        <v>1.17</v>
      </c>
      <c r="S5833" s="77">
        <v>64.317000000000007</v>
      </c>
      <c r="T5833" s="77">
        <v>5.6019999999999994</v>
      </c>
      <c r="U5833" s="77">
        <v>29.658000000000001</v>
      </c>
      <c r="V5833" s="77">
        <v>2.3680430763193341</v>
      </c>
      <c r="AC5833" s="77">
        <v>57.63</v>
      </c>
      <c r="AD5833" s="77">
        <v>53.84</v>
      </c>
      <c r="AH5833" s="77">
        <f>IF(AND(M5833&lt;Variables!$G$6,M5833&gt;Variables!$G$5),0,1)</f>
        <v>1</v>
      </c>
      <c r="AI5833" s="77">
        <f t="shared" si="184"/>
        <v>1</v>
      </c>
      <c r="AJ5833" s="77">
        <f>IF(I5833&gt;Variables!$G$7,0,1)</f>
        <v>1</v>
      </c>
      <c r="AK5833" s="77">
        <f>IF(F5833&gt;Variables!$G$8,0,1)</f>
        <v>1</v>
      </c>
      <c r="AL5833" s="77">
        <f>IF(G5833&gt;Variables!$G$9,0,1)</f>
        <v>1</v>
      </c>
      <c r="AM5833" s="77">
        <f>IF(AND(K5833&gt;Variables!$G$10,K5833&lt;Variables!$G$11),0,1)</f>
        <v>1</v>
      </c>
      <c r="AN5833" s="77">
        <f>IF(H5833&lt;Variables!$G$13,1,0)</f>
        <v>0</v>
      </c>
      <c r="AO5833" s="77">
        <f>IF(R5833&lt;Variables!$G$12,0,1)</f>
        <v>0</v>
      </c>
      <c r="AP5833" s="78">
        <f t="shared" si="185"/>
        <v>0</v>
      </c>
      <c r="AQ5833" s="77">
        <f>IF(V5833&lt;Variables!$G$15,1,0)</f>
        <v>1</v>
      </c>
      <c r="AR5833" s="77">
        <v>0</v>
      </c>
      <c r="AS5833" s="77">
        <v>0</v>
      </c>
      <c r="AT5833" s="77">
        <v>1</v>
      </c>
      <c r="AU5833" s="77">
        <v>0</v>
      </c>
      <c r="BA5833" s="77">
        <v>-1.33</v>
      </c>
    </row>
    <row r="5834" spans="3:53" x14ac:dyDescent="0.25">
      <c r="C5834" s="77" t="s">
        <v>736</v>
      </c>
      <c r="D5834" s="77" t="s">
        <v>728</v>
      </c>
      <c r="E5834" s="77">
        <v>40.36</v>
      </c>
      <c r="F5834" s="77">
        <v>4.8899999999999997</v>
      </c>
      <c r="G5834" s="77">
        <v>4.3600000000000003</v>
      </c>
      <c r="H5834" s="77">
        <v>67630</v>
      </c>
      <c r="I5834" s="77">
        <v>-27.686</v>
      </c>
      <c r="J5834" s="77" t="s">
        <v>74</v>
      </c>
      <c r="K5834" s="77">
        <v>67.349999999999994</v>
      </c>
      <c r="L5834" s="77">
        <v>40.065359999999998</v>
      </c>
      <c r="M5834" s="77">
        <v>0.3859693261211195</v>
      </c>
      <c r="N5834" s="77">
        <v>39.511127450980403</v>
      </c>
      <c r="O5834" s="77">
        <v>1.794108634078001</v>
      </c>
      <c r="P5834" s="77">
        <v>1114000</v>
      </c>
      <c r="Q5834" s="77">
        <v>4417000</v>
      </c>
      <c r="R5834" s="77">
        <v>0.25</v>
      </c>
      <c r="S5834" s="77">
        <v>64.317000000000007</v>
      </c>
      <c r="T5834" s="77">
        <v>5.6019999999999994</v>
      </c>
      <c r="U5834" s="77">
        <v>29.658000000000001</v>
      </c>
      <c r="V5834" s="77">
        <v>2.5173711096907652</v>
      </c>
      <c r="AC5834" s="77">
        <v>44.19</v>
      </c>
      <c r="AD5834" s="77">
        <v>40.11</v>
      </c>
      <c r="AH5834" s="77">
        <f>IF(AND(M5834&lt;Variables!$G$6,M5834&gt;Variables!$G$5),0,1)</f>
        <v>1</v>
      </c>
      <c r="AI5834" s="77">
        <f t="shared" si="184"/>
        <v>0</v>
      </c>
      <c r="AJ5834" s="77">
        <f>IF(I5834&gt;Variables!$G$7,0,1)</f>
        <v>1</v>
      </c>
      <c r="AK5834" s="77">
        <f>IF(F5834&gt;Variables!$G$8,0,1)</f>
        <v>1</v>
      </c>
      <c r="AL5834" s="77">
        <f>IF(G5834&gt;Variables!$G$9,0,1)</f>
        <v>1</v>
      </c>
      <c r="AM5834" s="77">
        <f>IF(AND(K5834&gt;Variables!$G$10,K5834&lt;Variables!$G$11),0,1)</f>
        <v>0</v>
      </c>
      <c r="AN5834" s="77">
        <f>IF(H5834&lt;Variables!$G$13,1,0)</f>
        <v>0</v>
      </c>
      <c r="AO5834" s="77">
        <f>IF(R5834&lt;Variables!$G$12,0,1)</f>
        <v>0</v>
      </c>
      <c r="AP5834" s="78">
        <f t="shared" si="185"/>
        <v>0</v>
      </c>
      <c r="AQ5834" s="77">
        <f>IF(V5834&lt;Variables!$G$15,1,0)</f>
        <v>1</v>
      </c>
      <c r="AR5834" s="77">
        <v>1</v>
      </c>
      <c r="AS5834" s="77">
        <v>0</v>
      </c>
      <c r="AT5834" s="77">
        <v>0</v>
      </c>
      <c r="AU5834" s="77">
        <v>0</v>
      </c>
      <c r="BA5834" s="77">
        <v>2</v>
      </c>
    </row>
    <row r="5835" spans="3:53" x14ac:dyDescent="0.25">
      <c r="C5835" s="77" t="s">
        <v>736</v>
      </c>
      <c r="D5835" s="77" t="s">
        <v>456</v>
      </c>
      <c r="E5835" s="77">
        <v>60.13</v>
      </c>
      <c r="F5835" s="77">
        <v>4.82</v>
      </c>
      <c r="G5835" s="77">
        <v>4.7699999999999996</v>
      </c>
      <c r="H5835" s="77">
        <v>7420</v>
      </c>
      <c r="I5835" s="77">
        <v>9.0779999999999994</v>
      </c>
      <c r="J5835" s="77" t="s">
        <v>75</v>
      </c>
      <c r="K5835" s="77">
        <v>48.22</v>
      </c>
      <c r="L5835" s="77">
        <v>60.435574999999993</v>
      </c>
      <c r="M5835" s="77">
        <v>-0.7041796160622199</v>
      </c>
      <c r="N5835" s="77">
        <v>59.52295098039216</v>
      </c>
      <c r="O5835" s="77">
        <v>0.8182541550540392</v>
      </c>
      <c r="P5835" s="77">
        <v>589709</v>
      </c>
      <c r="Q5835" s="77">
        <v>1545000</v>
      </c>
      <c r="R5835" s="77">
        <v>0.38</v>
      </c>
      <c r="S5835" s="77">
        <v>64.317000000000007</v>
      </c>
      <c r="T5835" s="77">
        <v>5.6019999999999994</v>
      </c>
      <c r="U5835" s="77">
        <v>29.658000000000001</v>
      </c>
      <c r="V5835" s="77">
        <v>2.3632479361161041</v>
      </c>
      <c r="AC5835" s="77">
        <v>60.89</v>
      </c>
      <c r="AD5835" s="77">
        <v>59.030099999999997</v>
      </c>
      <c r="AH5835" s="77">
        <f>IF(AND(M5835&lt;Variables!$G$6,M5835&gt;Variables!$G$5),0,1)</f>
        <v>1</v>
      </c>
      <c r="AI5835" s="77">
        <f t="shared" si="184"/>
        <v>0</v>
      </c>
      <c r="AJ5835" s="77">
        <f>IF(I5835&gt;Variables!$G$7,0,1)</f>
        <v>1</v>
      </c>
      <c r="AK5835" s="77">
        <f>IF(F5835&gt;Variables!$G$8,0,1)</f>
        <v>1</v>
      </c>
      <c r="AL5835" s="77">
        <f>IF(G5835&gt;Variables!$G$9,0,1)</f>
        <v>1</v>
      </c>
      <c r="AM5835" s="77">
        <f>IF(AND(K5835&gt;Variables!$G$10,K5835&lt;Variables!$G$11),0,1)</f>
        <v>1</v>
      </c>
      <c r="AN5835" s="77">
        <f>IF(H5835&lt;Variables!$G$13,1,0)</f>
        <v>0</v>
      </c>
      <c r="AO5835" s="77">
        <f>IF(R5835&lt;Variables!$G$12,0,1)</f>
        <v>0</v>
      </c>
      <c r="AP5835" s="78">
        <f t="shared" si="185"/>
        <v>1</v>
      </c>
      <c r="AQ5835" s="77">
        <f>IF(V5835&lt;Variables!$G$15,1,0)</f>
        <v>1</v>
      </c>
      <c r="AR5835" s="77">
        <v>0</v>
      </c>
      <c r="AS5835" s="77">
        <v>0</v>
      </c>
      <c r="AT5835" s="77">
        <v>1</v>
      </c>
      <c r="AU5835" s="77">
        <v>0</v>
      </c>
      <c r="BA5835" s="77">
        <v>-0.63</v>
      </c>
    </row>
    <row r="5836" spans="3:53" x14ac:dyDescent="0.25">
      <c r="C5836" s="77" t="s">
        <v>738</v>
      </c>
      <c r="D5836" s="77" t="s">
        <v>714</v>
      </c>
      <c r="E5836" s="77">
        <v>39.1</v>
      </c>
      <c r="F5836" s="77">
        <v>7.69</v>
      </c>
      <c r="G5836" s="77">
        <v>2.63</v>
      </c>
      <c r="H5836" s="77">
        <v>3140</v>
      </c>
      <c r="I5836" s="77">
        <v>-37.262</v>
      </c>
      <c r="J5836" s="77" t="s">
        <v>75</v>
      </c>
      <c r="K5836" s="77">
        <v>49.13</v>
      </c>
      <c r="L5836" s="77">
        <v>38.796565000000001</v>
      </c>
      <c r="M5836" s="77">
        <v>0.52436343269049446</v>
      </c>
      <c r="N5836" s="77">
        <v>39.34028</v>
      </c>
      <c r="O5836" s="77">
        <v>-0.86496588229671956</v>
      </c>
      <c r="P5836" s="77">
        <v>6327000</v>
      </c>
      <c r="Q5836" s="77">
        <v>19195000</v>
      </c>
      <c r="R5836" s="77">
        <v>0.33</v>
      </c>
      <c r="S5836" s="77">
        <v>65.707000000000008</v>
      </c>
      <c r="T5836" s="77">
        <v>5.8529999999999998</v>
      </c>
      <c r="U5836" s="77">
        <v>30.370799999999999</v>
      </c>
      <c r="V5836" s="77">
        <v>2.3456708453364881</v>
      </c>
      <c r="AC5836" s="77">
        <v>39.53</v>
      </c>
      <c r="AD5836" s="77">
        <v>37.125500000000002</v>
      </c>
      <c r="AH5836" s="77">
        <f>IF(AND(M5836&lt;Variables!$G$6,M5836&gt;Variables!$G$5),0,1)</f>
        <v>1</v>
      </c>
      <c r="AI5836" s="77">
        <f t="shared" si="184"/>
        <v>1</v>
      </c>
      <c r="AJ5836" s="77">
        <f>IF(I5836&gt;Variables!$G$7,0,1)</f>
        <v>1</v>
      </c>
      <c r="AK5836" s="77">
        <f>IF(F5836&gt;Variables!$G$8,0,1)</f>
        <v>1</v>
      </c>
      <c r="AL5836" s="77">
        <f>IF(G5836&gt;Variables!$G$9,0,1)</f>
        <v>1</v>
      </c>
      <c r="AM5836" s="77">
        <f>IF(AND(K5836&gt;Variables!$G$10,K5836&lt;Variables!$G$11),0,1)</f>
        <v>1</v>
      </c>
      <c r="AN5836" s="77">
        <f>IF(H5836&lt;Variables!$G$13,1,0)</f>
        <v>0</v>
      </c>
      <c r="AO5836" s="77">
        <f>IF(R5836&lt;Variables!$G$12,0,1)</f>
        <v>0</v>
      </c>
      <c r="AP5836" s="78">
        <f t="shared" si="185"/>
        <v>1</v>
      </c>
      <c r="AQ5836" s="77">
        <f>IF(V5836&lt;Variables!$G$15,1,0)</f>
        <v>1</v>
      </c>
      <c r="AR5836" s="77">
        <v>0</v>
      </c>
      <c r="AS5836" s="77">
        <v>0</v>
      </c>
      <c r="AT5836" s="77">
        <v>1</v>
      </c>
      <c r="AU5836" s="77">
        <v>0</v>
      </c>
      <c r="BA5836" s="77">
        <v>-1.54</v>
      </c>
    </row>
    <row r="5837" spans="3:53" x14ac:dyDescent="0.25">
      <c r="C5837" s="77" t="s">
        <v>738</v>
      </c>
      <c r="D5837" s="77" t="s">
        <v>713</v>
      </c>
      <c r="E5837" s="77">
        <v>34.909999999999997</v>
      </c>
      <c r="F5837" s="77">
        <v>9.0299999999999994</v>
      </c>
      <c r="G5837" s="77">
        <v>4.0199999999999996</v>
      </c>
      <c r="H5837" s="77">
        <v>7720</v>
      </c>
      <c r="I5837" s="77">
        <v>-1E-3</v>
      </c>
      <c r="J5837" s="77" t="s">
        <v>75</v>
      </c>
      <c r="K5837" s="77">
        <v>81.459999999999994</v>
      </c>
      <c r="L5837" s="77">
        <v>34.510015000000003</v>
      </c>
      <c r="M5837" s="77">
        <v>1.130063258448317</v>
      </c>
      <c r="N5837" s="77">
        <v>34.108974000000003</v>
      </c>
      <c r="O5837" s="77">
        <v>2.319114025534732</v>
      </c>
      <c r="P5837" s="77">
        <v>1609000</v>
      </c>
      <c r="Q5837" s="77">
        <v>2038000</v>
      </c>
      <c r="R5837" s="77">
        <v>0.79</v>
      </c>
      <c r="S5837" s="77">
        <v>65.707000000000008</v>
      </c>
      <c r="T5837" s="77">
        <v>5.8529999999999998</v>
      </c>
      <c r="U5837" s="77">
        <v>30.370799999999999</v>
      </c>
      <c r="V5837" s="77">
        <v>2.5608703854403991</v>
      </c>
      <c r="AC5837" s="77">
        <v>34.979999999999997</v>
      </c>
      <c r="AD5837" s="77">
        <v>33.86</v>
      </c>
      <c r="AH5837" s="77">
        <f>IF(AND(M5837&lt;Variables!$G$6,M5837&gt;Variables!$G$5),0,1)</f>
        <v>1</v>
      </c>
      <c r="AI5837" s="77">
        <f t="shared" si="184"/>
        <v>0</v>
      </c>
      <c r="AJ5837" s="77">
        <f>IF(I5837&gt;Variables!$G$7,0,1)</f>
        <v>1</v>
      </c>
      <c r="AK5837" s="77">
        <f>IF(F5837&gt;Variables!$G$8,0,1)</f>
        <v>0</v>
      </c>
      <c r="AL5837" s="77">
        <f>IF(G5837&gt;Variables!$G$9,0,1)</f>
        <v>1</v>
      </c>
      <c r="AM5837" s="77">
        <f>IF(AND(K5837&gt;Variables!$G$10,K5837&lt;Variables!$G$11),0,1)</f>
        <v>1</v>
      </c>
      <c r="AN5837" s="77">
        <f>IF(H5837&lt;Variables!$G$13,1,0)</f>
        <v>0</v>
      </c>
      <c r="AO5837" s="77">
        <f>IF(R5837&lt;Variables!$G$12,0,1)</f>
        <v>0</v>
      </c>
      <c r="AP5837" s="78">
        <f t="shared" si="185"/>
        <v>1</v>
      </c>
      <c r="AQ5837" s="77">
        <f>IF(V5837&lt;Variables!$G$15,1,0)</f>
        <v>1</v>
      </c>
      <c r="AR5837" s="77">
        <v>0</v>
      </c>
      <c r="AS5837" s="77">
        <v>0</v>
      </c>
      <c r="AT5837" s="77">
        <v>0</v>
      </c>
      <c r="AU5837" s="77">
        <v>1</v>
      </c>
      <c r="BA5837" s="77">
        <v>-0.96</v>
      </c>
    </row>
    <row r="5838" spans="3:53" x14ac:dyDescent="0.25">
      <c r="C5838" s="77" t="s">
        <v>738</v>
      </c>
      <c r="D5838" s="77" t="s">
        <v>85</v>
      </c>
      <c r="E5838" s="77">
        <v>4.76</v>
      </c>
      <c r="F5838" s="77">
        <v>9.84</v>
      </c>
      <c r="G5838" s="77">
        <v>6.87</v>
      </c>
      <c r="H5838" s="77">
        <v>2780</v>
      </c>
      <c r="I5838" s="77">
        <v>186.96700000000001</v>
      </c>
      <c r="J5838" s="77" t="s">
        <v>75</v>
      </c>
      <c r="K5838" s="77">
        <v>62.55</v>
      </c>
      <c r="L5838" s="77">
        <v>4.6964199999999998</v>
      </c>
      <c r="M5838" s="77">
        <v>1.034404929712426</v>
      </c>
      <c r="N5838" s="77">
        <v>4.6647620000000014</v>
      </c>
      <c r="O5838" s="77">
        <v>1.720087755816901</v>
      </c>
      <c r="P5838" s="77">
        <v>19917000</v>
      </c>
      <c r="Q5838" s="77">
        <v>21010000</v>
      </c>
      <c r="R5838" s="77">
        <v>0.95</v>
      </c>
      <c r="S5838" s="77">
        <v>65.707000000000008</v>
      </c>
      <c r="T5838" s="77">
        <v>5.8529999999999998</v>
      </c>
      <c r="U5838" s="77">
        <v>30.370799999999999</v>
      </c>
      <c r="V5838" s="77">
        <v>2.4326320857930082</v>
      </c>
      <c r="AC5838" s="77">
        <v>4.8600000000000003</v>
      </c>
      <c r="AD5838" s="77">
        <v>4.5199999999999996</v>
      </c>
      <c r="AH5838" s="77">
        <f>IF(AND(M5838&lt;Variables!$G$6,M5838&gt;Variables!$G$5),0,1)</f>
        <v>1</v>
      </c>
      <c r="AI5838" s="77">
        <f t="shared" si="184"/>
        <v>0</v>
      </c>
      <c r="AJ5838" s="77">
        <f>IF(I5838&gt;Variables!$G$7,0,1)</f>
        <v>0</v>
      </c>
      <c r="AK5838" s="77">
        <f>IF(F5838&gt;Variables!$G$8,0,1)</f>
        <v>0</v>
      </c>
      <c r="AL5838" s="77">
        <f>IF(G5838&gt;Variables!$G$9,0,1)</f>
        <v>1</v>
      </c>
      <c r="AM5838" s="77">
        <f>IF(AND(K5838&gt;Variables!$G$10,K5838&lt;Variables!$G$11),0,1)</f>
        <v>0</v>
      </c>
      <c r="AN5838" s="77">
        <f>IF(H5838&lt;Variables!$G$13,1,0)</f>
        <v>0</v>
      </c>
      <c r="AO5838" s="77">
        <f>IF(R5838&lt;Variables!$G$12,0,1)</f>
        <v>0</v>
      </c>
      <c r="AP5838" s="78">
        <f t="shared" si="185"/>
        <v>1</v>
      </c>
      <c r="AQ5838" s="77">
        <f>IF(V5838&lt;Variables!$G$15,1,0)</f>
        <v>1</v>
      </c>
      <c r="AR5838" s="77">
        <v>1</v>
      </c>
      <c r="AS5838" s="77">
        <v>0</v>
      </c>
      <c r="AT5838" s="77">
        <v>0</v>
      </c>
      <c r="AU5838" s="77">
        <v>0</v>
      </c>
      <c r="BA5838" s="77">
        <v>1.1299999999999999</v>
      </c>
    </row>
    <row r="5839" spans="3:53" x14ac:dyDescent="0.25">
      <c r="C5839" s="77" t="s">
        <v>738</v>
      </c>
      <c r="D5839" s="77" t="s">
        <v>715</v>
      </c>
      <c r="E5839" s="77">
        <v>33.340000000000003</v>
      </c>
      <c r="F5839" s="77">
        <v>10.26</v>
      </c>
      <c r="G5839" s="77">
        <v>4.09</v>
      </c>
      <c r="H5839" s="77">
        <v>3140</v>
      </c>
      <c r="I5839" s="77">
        <v>-44.374000000000002</v>
      </c>
      <c r="J5839" s="77" t="s">
        <v>75</v>
      </c>
      <c r="K5839" s="77">
        <v>56.19</v>
      </c>
      <c r="L5839" s="77">
        <v>33.017415000000007</v>
      </c>
      <c r="M5839" s="77">
        <v>0.56299077320254121</v>
      </c>
      <c r="N5839" s="77">
        <v>33.205205999999997</v>
      </c>
      <c r="O5839" s="77">
        <v>-5.7400637719223517E-3</v>
      </c>
      <c r="P5839" s="77">
        <v>6456000</v>
      </c>
      <c r="Q5839" s="77">
        <v>19248000</v>
      </c>
      <c r="R5839" s="77">
        <v>0.34</v>
      </c>
      <c r="S5839" s="77">
        <v>65.707000000000008</v>
      </c>
      <c r="T5839" s="77">
        <v>5.8529999999999998</v>
      </c>
      <c r="U5839" s="77">
        <v>30.370799999999999</v>
      </c>
      <c r="V5839" s="77">
        <v>2.406426211481608</v>
      </c>
      <c r="AC5839" s="77">
        <v>33.5</v>
      </c>
      <c r="AD5839" s="77">
        <v>31.3</v>
      </c>
      <c r="AH5839" s="77">
        <f>IF(AND(M5839&lt;Variables!$G$6,M5839&gt;Variables!$G$5),0,1)</f>
        <v>1</v>
      </c>
      <c r="AI5839" s="77">
        <f t="shared" si="184"/>
        <v>1</v>
      </c>
      <c r="AJ5839" s="77">
        <f>IF(I5839&gt;Variables!$G$7,0,1)</f>
        <v>1</v>
      </c>
      <c r="AK5839" s="77">
        <f>IF(F5839&gt;Variables!$G$8,0,1)</f>
        <v>0</v>
      </c>
      <c r="AL5839" s="77">
        <f>IF(G5839&gt;Variables!$G$9,0,1)</f>
        <v>1</v>
      </c>
      <c r="AM5839" s="77">
        <f>IF(AND(K5839&gt;Variables!$G$10,K5839&lt;Variables!$G$11),0,1)</f>
        <v>1</v>
      </c>
      <c r="AN5839" s="77">
        <f>IF(H5839&lt;Variables!$G$13,1,0)</f>
        <v>0</v>
      </c>
      <c r="AO5839" s="77">
        <f>IF(R5839&lt;Variables!$G$12,0,1)</f>
        <v>0</v>
      </c>
      <c r="AP5839" s="78">
        <f t="shared" si="185"/>
        <v>1</v>
      </c>
      <c r="AQ5839" s="77">
        <f>IF(V5839&lt;Variables!$G$15,1,0)</f>
        <v>1</v>
      </c>
      <c r="AR5839" s="77">
        <v>0</v>
      </c>
      <c r="AS5839" s="77">
        <v>0</v>
      </c>
      <c r="AT5839" s="77">
        <v>1</v>
      </c>
      <c r="AU5839" s="77">
        <v>0</v>
      </c>
      <c r="BA5839" s="77">
        <v>-1.95</v>
      </c>
    </row>
    <row r="5840" spans="3:53" x14ac:dyDescent="0.25">
      <c r="C5840" s="77" t="s">
        <v>738</v>
      </c>
      <c r="D5840" s="77" t="s">
        <v>717</v>
      </c>
      <c r="E5840" s="77">
        <v>4.37</v>
      </c>
      <c r="F5840" s="77">
        <v>69.08</v>
      </c>
      <c r="G5840" s="77">
        <v>4.8099999999999996</v>
      </c>
      <c r="H5840" s="77">
        <v>34.64</v>
      </c>
      <c r="I5840" s="77">
        <v>-11.682</v>
      </c>
      <c r="J5840" s="77" t="s">
        <v>75</v>
      </c>
      <c r="K5840" s="77">
        <v>58.95</v>
      </c>
      <c r="L5840" s="77">
        <v>4.2471849999999991</v>
      </c>
      <c r="M5840" s="77">
        <v>2.6609389513289581</v>
      </c>
      <c r="N5840" s="77">
        <v>4.1989080000000003</v>
      </c>
      <c r="O5840" s="77">
        <v>3.8412844482422459</v>
      </c>
      <c r="P5840" s="77">
        <v>34290000</v>
      </c>
      <c r="Q5840" s="77">
        <v>392060</v>
      </c>
      <c r="R5840" s="77">
        <v>87.46</v>
      </c>
      <c r="S5840" s="77">
        <v>65.707000000000008</v>
      </c>
      <c r="T5840" s="77">
        <v>5.8529999999999998</v>
      </c>
      <c r="U5840" s="77">
        <v>30.370799999999999</v>
      </c>
      <c r="V5840" s="77">
        <v>2.3217587016270769</v>
      </c>
      <c r="AC5840" s="77">
        <v>8.1999999999999993</v>
      </c>
      <c r="AD5840" s="77">
        <v>4.1100000000000003</v>
      </c>
      <c r="AH5840" s="77">
        <f>IF(AND(M5840&lt;Variables!$G$6,M5840&gt;Variables!$G$5),0,1)</f>
        <v>1</v>
      </c>
      <c r="AI5840" s="77">
        <f t="shared" si="184"/>
        <v>0</v>
      </c>
      <c r="AJ5840" s="77">
        <f>IF(I5840&gt;Variables!$G$7,0,1)</f>
        <v>1</v>
      </c>
      <c r="AK5840" s="77">
        <f>IF(F5840&gt;Variables!$G$8,0,1)</f>
        <v>0</v>
      </c>
      <c r="AL5840" s="77">
        <f>IF(G5840&gt;Variables!$G$9,0,1)</f>
        <v>1</v>
      </c>
      <c r="AM5840" s="77">
        <f>IF(AND(K5840&gt;Variables!$G$10,K5840&lt;Variables!$G$11),0,1)</f>
        <v>1</v>
      </c>
      <c r="AN5840" s="77">
        <f>IF(H5840&lt;Variables!$G$13,1,0)</f>
        <v>1</v>
      </c>
      <c r="AO5840" s="77">
        <f>IF(R5840&lt;Variables!$G$12,0,1)</f>
        <v>1</v>
      </c>
      <c r="AP5840" s="78">
        <f t="shared" si="185"/>
        <v>1</v>
      </c>
      <c r="AQ5840" s="77">
        <f>IF(V5840&lt;Variables!$G$15,1,0)</f>
        <v>1</v>
      </c>
      <c r="AR5840" s="77">
        <v>1</v>
      </c>
      <c r="AS5840" s="77">
        <v>0</v>
      </c>
      <c r="AT5840" s="77">
        <v>0</v>
      </c>
      <c r="AU5840" s="77">
        <v>0</v>
      </c>
      <c r="BA5840" s="77">
        <v>2</v>
      </c>
    </row>
    <row r="5841" spans="3:53" x14ac:dyDescent="0.25">
      <c r="C5841" s="77" t="s">
        <v>738</v>
      </c>
      <c r="D5841" s="77" t="s">
        <v>739</v>
      </c>
      <c r="E5841" s="77">
        <v>2.4500000000000002</v>
      </c>
      <c r="F5841" s="77">
        <v>20.29</v>
      </c>
      <c r="G5841" s="77">
        <v>-8.9600000000000009</v>
      </c>
      <c r="H5841" s="77">
        <v>50.69</v>
      </c>
      <c r="I5841" s="77">
        <v>-3.3570000000000002</v>
      </c>
      <c r="J5841" s="77" t="s">
        <v>75</v>
      </c>
      <c r="K5841" s="77">
        <v>58.61</v>
      </c>
      <c r="L5841" s="77">
        <v>2.4046650000000001</v>
      </c>
      <c r="M5841" s="77">
        <v>1.469435451507775</v>
      </c>
      <c r="N5841" s="77">
        <v>2.3515459999999999</v>
      </c>
      <c r="O5841" s="77">
        <v>3.7615253964838269</v>
      </c>
      <c r="P5841" s="77">
        <v>8460000</v>
      </c>
      <c r="Q5841" s="77">
        <v>181940</v>
      </c>
      <c r="R5841" s="77">
        <v>46.5</v>
      </c>
      <c r="S5841" s="77">
        <v>65.707000000000008</v>
      </c>
      <c r="T5841" s="77">
        <v>5.8529999999999998</v>
      </c>
      <c r="U5841" s="77">
        <v>30.370799999999999</v>
      </c>
      <c r="V5841" s="77">
        <v>2.381455766542949</v>
      </c>
      <c r="AC5841" s="77">
        <v>2.5499999999999998</v>
      </c>
      <c r="AD5841" s="77">
        <v>1.94</v>
      </c>
      <c r="AH5841" s="77">
        <f>IF(AND(M5841&lt;Variables!$G$6,M5841&gt;Variables!$G$5),0,1)</f>
        <v>1</v>
      </c>
      <c r="AI5841" s="77">
        <f t="shared" si="184"/>
        <v>0</v>
      </c>
      <c r="AJ5841" s="77">
        <f>IF(I5841&gt;Variables!$G$7,0,1)</f>
        <v>1</v>
      </c>
      <c r="AK5841" s="77">
        <f>IF(F5841&gt;Variables!$G$8,0,1)</f>
        <v>0</v>
      </c>
      <c r="AL5841" s="77">
        <f>IF(G5841&gt;Variables!$G$9,0,1)</f>
        <v>1</v>
      </c>
      <c r="AM5841" s="77">
        <f>IF(AND(K5841&gt;Variables!$G$10,K5841&lt;Variables!$G$11),0,1)</f>
        <v>1</v>
      </c>
      <c r="AN5841" s="77">
        <f>IF(H5841&lt;Variables!$G$13,1,0)</f>
        <v>1</v>
      </c>
      <c r="AO5841" s="77">
        <f>IF(R5841&lt;Variables!$G$12,0,1)</f>
        <v>1</v>
      </c>
      <c r="AP5841" s="78">
        <f t="shared" si="185"/>
        <v>1</v>
      </c>
      <c r="AQ5841" s="77">
        <f>IF(V5841&lt;Variables!$G$15,1,0)</f>
        <v>1</v>
      </c>
      <c r="AR5841" s="77">
        <v>0</v>
      </c>
      <c r="AS5841" s="77">
        <v>0</v>
      </c>
      <c r="AT5841" s="77">
        <v>0</v>
      </c>
      <c r="AU5841" s="77">
        <v>0</v>
      </c>
      <c r="BA5841" s="77">
        <v>0</v>
      </c>
    </row>
    <row r="5842" spans="3:53" x14ac:dyDescent="0.25">
      <c r="C5842" s="77" t="s">
        <v>738</v>
      </c>
      <c r="D5842" s="77" t="s">
        <v>578</v>
      </c>
      <c r="E5842" s="77">
        <v>6.3</v>
      </c>
      <c r="F5842" s="77">
        <v>28.6</v>
      </c>
      <c r="G5842" s="77">
        <v>-2.5499999999999998</v>
      </c>
      <c r="H5842" s="77">
        <v>57.6</v>
      </c>
      <c r="I5842" s="77">
        <v>1701.98</v>
      </c>
      <c r="J5842" s="77" t="s">
        <v>75</v>
      </c>
      <c r="K5842" s="77">
        <v>44.3</v>
      </c>
      <c r="L5842" s="77">
        <v>6.4901700000000009</v>
      </c>
      <c r="M5842" s="77">
        <v>-2.6990048026477029</v>
      </c>
      <c r="N5842" s="77">
        <v>6.5100956521739137</v>
      </c>
      <c r="O5842" s="77">
        <v>-2.996816983921966</v>
      </c>
      <c r="P5842" s="77">
        <v>9960000</v>
      </c>
      <c r="Q5842" s="77">
        <v>5490000</v>
      </c>
      <c r="R5842" s="77">
        <v>1.81</v>
      </c>
      <c r="S5842" s="77">
        <v>65.707000000000008</v>
      </c>
      <c r="T5842" s="77">
        <v>5.8529999999999998</v>
      </c>
      <c r="U5842" s="77">
        <v>30.370799999999999</v>
      </c>
      <c r="V5842" s="77">
        <v>2.3336921874095751</v>
      </c>
      <c r="AC5842" s="77">
        <v>6.35</v>
      </c>
      <c r="AD5842" s="77">
        <v>5.25</v>
      </c>
      <c r="AH5842" s="77">
        <f>IF(AND(M5842&lt;Variables!$G$6,M5842&gt;Variables!$G$5),0,1)</f>
        <v>0</v>
      </c>
      <c r="AI5842" s="77">
        <f t="shared" si="184"/>
        <v>1</v>
      </c>
      <c r="AJ5842" s="77">
        <f>IF(I5842&gt;Variables!$G$7,0,1)</f>
        <v>0</v>
      </c>
      <c r="AK5842" s="77">
        <f>IF(F5842&gt;Variables!$G$8,0,1)</f>
        <v>0</v>
      </c>
      <c r="AL5842" s="77">
        <f>IF(G5842&gt;Variables!$G$9,0,1)</f>
        <v>1</v>
      </c>
      <c r="AM5842" s="77">
        <f>IF(AND(K5842&gt;Variables!$G$10,K5842&lt;Variables!$G$11),0,1)</f>
        <v>1</v>
      </c>
      <c r="AN5842" s="77">
        <f>IF(H5842&lt;Variables!$G$13,1,0)</f>
        <v>1</v>
      </c>
      <c r="AO5842" s="77">
        <f>IF(R5842&lt;Variables!$G$12,0,1)</f>
        <v>0</v>
      </c>
      <c r="AP5842" s="78">
        <f t="shared" si="185"/>
        <v>1</v>
      </c>
      <c r="AQ5842" s="77">
        <f>IF(V5842&lt;Variables!$G$15,1,0)</f>
        <v>1</v>
      </c>
      <c r="AR5842" s="77">
        <v>0</v>
      </c>
      <c r="AS5842" s="77">
        <v>0</v>
      </c>
      <c r="AT5842" s="77">
        <v>1</v>
      </c>
      <c r="AU5842" s="77">
        <v>0</v>
      </c>
      <c r="BA5842" s="77">
        <v>-2.25</v>
      </c>
    </row>
    <row r="5843" spans="3:53" x14ac:dyDescent="0.25">
      <c r="C5843" s="77" t="s">
        <v>738</v>
      </c>
      <c r="D5843" s="77" t="s">
        <v>436</v>
      </c>
      <c r="E5843" s="77">
        <v>7.89</v>
      </c>
      <c r="F5843" s="77">
        <v>36.67</v>
      </c>
      <c r="G5843" s="77">
        <v>2.73</v>
      </c>
      <c r="H5843" s="77">
        <v>60.08</v>
      </c>
      <c r="I5843" s="77">
        <v>7.3170000000000002</v>
      </c>
      <c r="J5843" s="77" t="s">
        <v>75</v>
      </c>
      <c r="K5843" s="77">
        <v>45.44</v>
      </c>
      <c r="L5843" s="77">
        <v>7.9414750000000014</v>
      </c>
      <c r="M5843" s="77">
        <v>-1.4251130929707869</v>
      </c>
      <c r="N5843" s="77">
        <v>8.0519043478260865</v>
      </c>
      <c r="O5843" s="77">
        <v>-2.777036812247494</v>
      </c>
      <c r="P5843" s="77">
        <v>34680000</v>
      </c>
      <c r="Q5843" s="77">
        <v>3180000</v>
      </c>
      <c r="R5843" s="77">
        <v>10.91</v>
      </c>
      <c r="S5843" s="77">
        <v>65.707000000000008</v>
      </c>
      <c r="T5843" s="77">
        <v>5.8529999999999998</v>
      </c>
      <c r="U5843" s="77">
        <v>30.370799999999999</v>
      </c>
      <c r="V5843" s="77">
        <v>2.3380436270642422</v>
      </c>
      <c r="AC5843" s="77">
        <v>8.5</v>
      </c>
      <c r="AD5843" s="77">
        <v>6.75</v>
      </c>
      <c r="AH5843" s="77">
        <f>IF(AND(M5843&lt;Variables!$G$6,M5843&gt;Variables!$G$5),0,1)</f>
        <v>0</v>
      </c>
      <c r="AI5843" s="77">
        <f t="shared" si="184"/>
        <v>1</v>
      </c>
      <c r="AJ5843" s="77">
        <f>IF(I5843&gt;Variables!$G$7,0,1)</f>
        <v>1</v>
      </c>
      <c r="AK5843" s="77">
        <f>IF(F5843&gt;Variables!$G$8,0,1)</f>
        <v>0</v>
      </c>
      <c r="AL5843" s="77">
        <f>IF(G5843&gt;Variables!$G$9,0,1)</f>
        <v>1</v>
      </c>
      <c r="AM5843" s="77">
        <f>IF(AND(K5843&gt;Variables!$G$10,K5843&lt;Variables!$G$11),0,1)</f>
        <v>1</v>
      </c>
      <c r="AN5843" s="77">
        <f>IF(H5843&lt;Variables!$G$13,1,0)</f>
        <v>1</v>
      </c>
      <c r="AO5843" s="77">
        <f>IF(R5843&lt;Variables!$G$12,0,1)</f>
        <v>1</v>
      </c>
      <c r="AP5843" s="78">
        <f t="shared" si="185"/>
        <v>1</v>
      </c>
      <c r="AQ5843" s="77">
        <f>IF(V5843&lt;Variables!$G$15,1,0)</f>
        <v>1</v>
      </c>
      <c r="AR5843" s="77">
        <v>1</v>
      </c>
      <c r="AS5843" s="77">
        <v>0</v>
      </c>
      <c r="AT5843" s="77">
        <v>0</v>
      </c>
      <c r="AU5843" s="77">
        <v>0</v>
      </c>
      <c r="BA5843" s="77">
        <v>2</v>
      </c>
    </row>
    <row r="5844" spans="3:53" x14ac:dyDescent="0.25">
      <c r="C5844" s="77" t="s">
        <v>738</v>
      </c>
      <c r="D5844" s="77" t="s">
        <v>551</v>
      </c>
      <c r="E5844" s="77">
        <v>11.52</v>
      </c>
      <c r="F5844" s="77">
        <v>41.33</v>
      </c>
      <c r="G5844" s="77">
        <v>17.68</v>
      </c>
      <c r="H5844" s="77">
        <v>75.75</v>
      </c>
      <c r="I5844" s="77">
        <v>49.103000000000002</v>
      </c>
      <c r="J5844" s="77" t="s">
        <v>75</v>
      </c>
      <c r="K5844" s="77">
        <v>81.650000000000006</v>
      </c>
      <c r="L5844" s="77">
        <v>9.8045312500000001</v>
      </c>
      <c r="M5844" s="77">
        <v>11.989035681843539</v>
      </c>
      <c r="N5844" s="77">
        <v>9.0536130434782631</v>
      </c>
      <c r="O5844" s="77">
        <v>21.277549054401032</v>
      </c>
      <c r="P5844" s="77">
        <v>71680000</v>
      </c>
      <c r="Q5844" s="77">
        <v>23680000</v>
      </c>
      <c r="R5844" s="77">
        <v>3.03</v>
      </c>
      <c r="S5844" s="77">
        <v>65.707000000000008</v>
      </c>
      <c r="T5844" s="77">
        <v>5.8529999999999998</v>
      </c>
      <c r="U5844" s="77">
        <v>30.370799999999999</v>
      </c>
      <c r="V5844" s="77">
        <v>1.287318867966023</v>
      </c>
      <c r="AC5844" s="77">
        <v>18.82</v>
      </c>
      <c r="AD5844" s="77">
        <v>10.15</v>
      </c>
      <c r="AH5844" s="77">
        <f>IF(AND(M5844&lt;Variables!$G$6,M5844&gt;Variables!$G$5),0,1)</f>
        <v>1</v>
      </c>
      <c r="AI5844" s="77">
        <f t="shared" si="184"/>
        <v>0</v>
      </c>
      <c r="AJ5844" s="77">
        <f>IF(I5844&gt;Variables!$G$7,0,1)</f>
        <v>1</v>
      </c>
      <c r="AK5844" s="77">
        <f>IF(F5844&gt;Variables!$G$8,0,1)</f>
        <v>0</v>
      </c>
      <c r="AL5844" s="77">
        <f>IF(G5844&gt;Variables!$G$9,0,1)</f>
        <v>0</v>
      </c>
      <c r="AM5844" s="77">
        <f>IF(AND(K5844&gt;Variables!$G$10,K5844&lt;Variables!$G$11),0,1)</f>
        <v>1</v>
      </c>
      <c r="AN5844" s="77">
        <f>IF(H5844&lt;Variables!$G$13,1,0)</f>
        <v>1</v>
      </c>
      <c r="AO5844" s="77">
        <f>IF(R5844&lt;Variables!$G$12,0,1)</f>
        <v>1</v>
      </c>
      <c r="AP5844" s="78">
        <f t="shared" si="185"/>
        <v>1</v>
      </c>
      <c r="AQ5844" s="77">
        <f>IF(V5844&lt;Variables!$G$15,1,0)</f>
        <v>1</v>
      </c>
      <c r="AR5844" s="77">
        <v>0</v>
      </c>
      <c r="AS5844" s="77">
        <v>0</v>
      </c>
      <c r="AT5844" s="77">
        <v>0</v>
      </c>
      <c r="AU5844" s="77">
        <v>0</v>
      </c>
      <c r="BA5844" s="77">
        <v>0</v>
      </c>
    </row>
    <row r="5845" spans="3:53" x14ac:dyDescent="0.25">
      <c r="C5845" s="77" t="s">
        <v>738</v>
      </c>
      <c r="D5845" s="77" t="s">
        <v>707</v>
      </c>
      <c r="E5845" s="77">
        <v>3.72</v>
      </c>
      <c r="F5845" s="77">
        <v>7.14</v>
      </c>
      <c r="G5845" s="77">
        <v>0.64</v>
      </c>
      <c r="H5845" s="77">
        <v>-99999</v>
      </c>
      <c r="I5845" s="77">
        <v>-21.510999999999999</v>
      </c>
      <c r="J5845" s="77" t="s">
        <v>75</v>
      </c>
      <c r="K5845" s="77">
        <v>48.79</v>
      </c>
      <c r="L5845" s="77">
        <v>3.7206538461538461</v>
      </c>
      <c r="M5845" s="77">
        <v>-0.1922738972678536</v>
      </c>
      <c r="N5845" s="77">
        <v>3.8079399999999999</v>
      </c>
      <c r="O5845" s="77">
        <v>-2.480081093714726</v>
      </c>
      <c r="P5845" s="77">
        <v>31770</v>
      </c>
      <c r="Q5845" s="77">
        <v>19053</v>
      </c>
      <c r="R5845" s="77">
        <v>1.67</v>
      </c>
      <c r="S5845" s="77">
        <v>65.707000000000008</v>
      </c>
      <c r="T5845" s="77">
        <v>5.8529999999999998</v>
      </c>
      <c r="U5845" s="77">
        <v>30.370799999999999</v>
      </c>
      <c r="V5845" s="77">
        <v>2.358791624040439</v>
      </c>
      <c r="AC5845" s="77">
        <v>4.07</v>
      </c>
      <c r="AD5845" s="77">
        <v>3.5</v>
      </c>
      <c r="AH5845" s="77">
        <f>IF(AND(M5845&lt;Variables!$G$6,M5845&gt;Variables!$G$5),0,1)</f>
        <v>1</v>
      </c>
      <c r="AI5845" s="77">
        <f t="shared" si="184"/>
        <v>1</v>
      </c>
      <c r="AJ5845" s="77">
        <f>IF(I5845&gt;Variables!$G$7,0,1)</f>
        <v>1</v>
      </c>
      <c r="AK5845" s="77">
        <f>IF(F5845&gt;Variables!$G$8,0,1)</f>
        <v>1</v>
      </c>
      <c r="AL5845" s="77">
        <f>IF(G5845&gt;Variables!$G$9,0,1)</f>
        <v>1</v>
      </c>
      <c r="AM5845" s="77">
        <f>IF(AND(K5845&gt;Variables!$G$10,K5845&lt;Variables!$G$11),0,1)</f>
        <v>1</v>
      </c>
      <c r="AN5845" s="77">
        <f>IF(H5845&lt;Variables!$G$13,1,0)</f>
        <v>1</v>
      </c>
      <c r="AO5845" s="77">
        <f>IF(R5845&lt;Variables!$G$12,0,1)</f>
        <v>0</v>
      </c>
      <c r="AP5845" s="78">
        <f t="shared" si="185"/>
        <v>1</v>
      </c>
      <c r="AQ5845" s="77">
        <f>IF(V5845&lt;Variables!$G$15,1,0)</f>
        <v>1</v>
      </c>
      <c r="AR5845" s="77">
        <v>1</v>
      </c>
      <c r="AS5845" s="77">
        <v>0</v>
      </c>
      <c r="AT5845" s="77">
        <v>0</v>
      </c>
      <c r="AU5845" s="77">
        <v>0</v>
      </c>
      <c r="BA5845" s="77">
        <v>2</v>
      </c>
    </row>
    <row r="5846" spans="3:53" x14ac:dyDescent="0.25">
      <c r="C5846" s="77" t="s">
        <v>738</v>
      </c>
      <c r="D5846" s="77" t="s">
        <v>723</v>
      </c>
      <c r="E5846" s="77">
        <v>3.78</v>
      </c>
      <c r="F5846" s="77">
        <v>11.11</v>
      </c>
      <c r="G5846" s="77">
        <v>-1.31</v>
      </c>
      <c r="H5846" s="77">
        <v>-99999</v>
      </c>
      <c r="I5846" s="77">
        <v>-13.624000000000001</v>
      </c>
      <c r="J5846" s="77" t="s">
        <v>75</v>
      </c>
      <c r="K5846" s="77">
        <v>73.709999999999994</v>
      </c>
      <c r="L5846" s="77">
        <v>3.6351249999999999</v>
      </c>
      <c r="M5846" s="77">
        <v>3.9854200336989751</v>
      </c>
      <c r="N5846" s="77">
        <v>3.601138888888888</v>
      </c>
      <c r="O5846" s="77">
        <v>4.966792912735948</v>
      </c>
      <c r="P5846" s="77">
        <v>20913</v>
      </c>
      <c r="Q5846" s="77">
        <v>37267</v>
      </c>
      <c r="R5846" s="77">
        <v>0.56000000000000005</v>
      </c>
      <c r="S5846" s="77">
        <v>65.707000000000008</v>
      </c>
      <c r="T5846" s="77">
        <v>5.8529999999999998</v>
      </c>
      <c r="U5846" s="77">
        <v>30.370799999999999</v>
      </c>
      <c r="V5846" s="77">
        <v>2.2361151147347069</v>
      </c>
      <c r="AC5846" s="77">
        <v>3.77</v>
      </c>
      <c r="AD5846" s="77">
        <v>3.35</v>
      </c>
      <c r="AH5846" s="77">
        <f>IF(AND(M5846&lt;Variables!$G$6,M5846&gt;Variables!$G$5),0,1)</f>
        <v>1</v>
      </c>
      <c r="AI5846" s="77">
        <f t="shared" si="184"/>
        <v>0</v>
      </c>
      <c r="AJ5846" s="77">
        <f>IF(I5846&gt;Variables!$G$7,0,1)</f>
        <v>1</v>
      </c>
      <c r="AK5846" s="77">
        <f>IF(F5846&gt;Variables!$G$8,0,1)</f>
        <v>0</v>
      </c>
      <c r="AL5846" s="77">
        <f>IF(G5846&gt;Variables!$G$9,0,1)</f>
        <v>1</v>
      </c>
      <c r="AM5846" s="77">
        <f>IF(AND(K5846&gt;Variables!$G$10,K5846&lt;Variables!$G$11),0,1)</f>
        <v>1</v>
      </c>
      <c r="AN5846" s="77">
        <f>IF(H5846&lt;Variables!$G$13,1,0)</f>
        <v>1</v>
      </c>
      <c r="AO5846" s="77">
        <f>IF(R5846&lt;Variables!$G$12,0,1)</f>
        <v>0</v>
      </c>
      <c r="AP5846" s="78">
        <f t="shared" si="185"/>
        <v>1</v>
      </c>
      <c r="AQ5846" s="77">
        <f>IF(V5846&lt;Variables!$G$15,1,0)</f>
        <v>1</v>
      </c>
      <c r="AR5846" s="77">
        <v>0</v>
      </c>
      <c r="AS5846" s="77">
        <v>0</v>
      </c>
      <c r="AT5846" s="77">
        <v>1</v>
      </c>
      <c r="AU5846" s="77">
        <v>0</v>
      </c>
      <c r="BA5846" s="77">
        <v>-2.25</v>
      </c>
    </row>
    <row r="5847" spans="3:53" x14ac:dyDescent="0.25">
      <c r="C5847" s="77" t="s">
        <v>738</v>
      </c>
      <c r="D5847" s="77" t="s">
        <v>171</v>
      </c>
      <c r="E5847" s="77">
        <v>236.4</v>
      </c>
      <c r="F5847" s="77">
        <v>5.89</v>
      </c>
      <c r="G5847" s="77">
        <v>6.75</v>
      </c>
      <c r="H5847" s="77">
        <v>89600</v>
      </c>
      <c r="I5847" s="77">
        <v>425.92500000000001</v>
      </c>
      <c r="J5847" s="77" t="s">
        <v>75</v>
      </c>
      <c r="K5847" s="77">
        <v>65.37</v>
      </c>
      <c r="L5847" s="77">
        <v>234.815685</v>
      </c>
      <c r="M5847" s="77">
        <v>0.55925352686725927</v>
      </c>
      <c r="N5847" s="77">
        <v>233.02780999999999</v>
      </c>
      <c r="O5847" s="77">
        <v>1.3307810771598341</v>
      </c>
      <c r="P5847" s="77">
        <v>5265000</v>
      </c>
      <c r="Q5847" s="77">
        <v>9659000</v>
      </c>
      <c r="R5847" s="77">
        <v>0.55000000000000004</v>
      </c>
      <c r="S5847" s="77">
        <v>65.707000000000008</v>
      </c>
      <c r="T5847" s="77">
        <v>5.8529999999999998</v>
      </c>
      <c r="U5847" s="77">
        <v>30.370799999999999</v>
      </c>
      <c r="V5847" s="77">
        <v>2.4868681495688918</v>
      </c>
      <c r="AC5847" s="77">
        <v>238.4</v>
      </c>
      <c r="AD5847" s="77">
        <v>234</v>
      </c>
      <c r="AH5847" s="77">
        <f>IF(AND(M5847&lt;Variables!$G$6,M5847&gt;Variables!$G$5),0,1)</f>
        <v>1</v>
      </c>
      <c r="AI5847" s="77">
        <f t="shared" si="184"/>
        <v>0</v>
      </c>
      <c r="AJ5847" s="77">
        <f>IF(I5847&gt;Variables!$G$7,0,1)</f>
        <v>0</v>
      </c>
      <c r="AK5847" s="77">
        <f>IF(F5847&gt;Variables!$G$8,0,1)</f>
        <v>1</v>
      </c>
      <c r="AL5847" s="77">
        <f>IF(G5847&gt;Variables!$G$9,0,1)</f>
        <v>1</v>
      </c>
      <c r="AM5847" s="77">
        <f>IF(AND(K5847&gt;Variables!$G$10,K5847&lt;Variables!$G$11),0,1)</f>
        <v>0</v>
      </c>
      <c r="AN5847" s="77">
        <f>IF(H5847&lt;Variables!$G$13,1,0)</f>
        <v>0</v>
      </c>
      <c r="AO5847" s="77">
        <f>IF(R5847&lt;Variables!$G$12,0,1)</f>
        <v>0</v>
      </c>
      <c r="AP5847" s="78">
        <f t="shared" si="185"/>
        <v>1</v>
      </c>
      <c r="AQ5847" s="77">
        <f>IF(V5847&lt;Variables!$G$15,1,0)</f>
        <v>1</v>
      </c>
      <c r="AR5847" s="77">
        <v>0</v>
      </c>
      <c r="AS5847" s="77">
        <v>0</v>
      </c>
      <c r="AT5847" s="77">
        <v>0</v>
      </c>
      <c r="AU5847" s="77">
        <v>1</v>
      </c>
      <c r="BA5847" s="77">
        <v>-0.48</v>
      </c>
    </row>
    <row r="5848" spans="3:53" x14ac:dyDescent="0.25">
      <c r="C5848" s="77" t="s">
        <v>738</v>
      </c>
      <c r="D5848" s="77" t="s">
        <v>456</v>
      </c>
      <c r="E5848" s="77">
        <v>60.26</v>
      </c>
      <c r="F5848" s="77">
        <v>4.87</v>
      </c>
      <c r="G5848" s="77">
        <v>4.8899999999999997</v>
      </c>
      <c r="H5848" s="77">
        <v>7420</v>
      </c>
      <c r="I5848" s="77">
        <v>9.0950000000000006</v>
      </c>
      <c r="J5848" s="77" t="s">
        <v>75</v>
      </c>
      <c r="K5848" s="77">
        <v>51.05</v>
      </c>
      <c r="L5848" s="77">
        <v>60.212549999999993</v>
      </c>
      <c r="M5848" s="77">
        <v>-0.22013683193950059</v>
      </c>
      <c r="N5848" s="77">
        <v>59.819609999999997</v>
      </c>
      <c r="O5848" s="77">
        <v>0.43529203884812001</v>
      </c>
      <c r="P5848" s="77">
        <v>611499</v>
      </c>
      <c r="Q5848" s="77">
        <v>1545000</v>
      </c>
      <c r="R5848" s="77">
        <v>0.4</v>
      </c>
      <c r="S5848" s="77">
        <v>65.707000000000008</v>
      </c>
      <c r="T5848" s="77">
        <v>5.8529999999999998</v>
      </c>
      <c r="U5848" s="77">
        <v>30.370799999999999</v>
      </c>
      <c r="V5848" s="77">
        <v>2.3842691005596</v>
      </c>
      <c r="AC5848" s="77">
        <v>60.89</v>
      </c>
      <c r="AD5848" s="77">
        <v>59.030099999999997</v>
      </c>
      <c r="AH5848" s="77">
        <f>IF(AND(M5848&lt;Variables!$G$6,M5848&gt;Variables!$G$5),0,1)</f>
        <v>1</v>
      </c>
      <c r="AI5848" s="77">
        <f t="shared" si="184"/>
        <v>0</v>
      </c>
      <c r="AJ5848" s="77">
        <f>IF(I5848&gt;Variables!$G$7,0,1)</f>
        <v>1</v>
      </c>
      <c r="AK5848" s="77">
        <f>IF(F5848&gt;Variables!$G$8,0,1)</f>
        <v>1</v>
      </c>
      <c r="AL5848" s="77">
        <f>IF(G5848&gt;Variables!$G$9,0,1)</f>
        <v>1</v>
      </c>
      <c r="AM5848" s="77">
        <f>IF(AND(K5848&gt;Variables!$G$10,K5848&lt;Variables!$G$11),0,1)</f>
        <v>1</v>
      </c>
      <c r="AN5848" s="77">
        <f>IF(H5848&lt;Variables!$G$13,1,0)</f>
        <v>0</v>
      </c>
      <c r="AO5848" s="77">
        <f>IF(R5848&lt;Variables!$G$12,0,1)</f>
        <v>0</v>
      </c>
      <c r="AP5848" s="78">
        <f t="shared" si="185"/>
        <v>1</v>
      </c>
      <c r="AQ5848" s="77">
        <f>IF(V5848&lt;Variables!$G$15,1,0)</f>
        <v>1</v>
      </c>
      <c r="AR5848" s="77">
        <v>0</v>
      </c>
      <c r="AS5848" s="77">
        <v>0</v>
      </c>
      <c r="AT5848" s="77">
        <v>0</v>
      </c>
      <c r="AU5848" s="77">
        <v>1</v>
      </c>
      <c r="BA5848" s="77">
        <v>-0.8</v>
      </c>
    </row>
    <row r="5849" spans="3:53" x14ac:dyDescent="0.25">
      <c r="C5849" s="77" t="s">
        <v>738</v>
      </c>
      <c r="D5849" s="77" t="s">
        <v>726</v>
      </c>
      <c r="E5849" s="77">
        <v>42.67</v>
      </c>
      <c r="F5849" s="77">
        <v>5.52</v>
      </c>
      <c r="G5849" s="77">
        <v>3.4</v>
      </c>
      <c r="H5849" s="77">
        <v>3090</v>
      </c>
      <c r="I5849" s="77">
        <v>-1.4999999999999999E-2</v>
      </c>
      <c r="J5849" s="77" t="s">
        <v>75</v>
      </c>
      <c r="K5849" s="77">
        <v>52.96</v>
      </c>
      <c r="L5849" s="77">
        <v>42.709299999999999</v>
      </c>
      <c r="M5849" s="77">
        <v>-0.23250205458764131</v>
      </c>
      <c r="N5849" s="77">
        <v>42.205220000000011</v>
      </c>
      <c r="O5849" s="77">
        <v>0.95907567831654017</v>
      </c>
      <c r="P5849" s="77">
        <v>284744</v>
      </c>
      <c r="Q5849" s="77">
        <v>1211000</v>
      </c>
      <c r="R5849" s="77">
        <v>0.24</v>
      </c>
      <c r="S5849" s="77">
        <v>65.707000000000008</v>
      </c>
      <c r="T5849" s="77">
        <v>5.8529999999999998</v>
      </c>
      <c r="U5849" s="77">
        <v>30.370799999999999</v>
      </c>
      <c r="V5849" s="77">
        <v>2.40569819258288</v>
      </c>
      <c r="AC5849" s="77">
        <v>42.7</v>
      </c>
      <c r="AD5849" s="77">
        <v>41.82</v>
      </c>
      <c r="AH5849" s="77">
        <f>IF(AND(M5849&lt;Variables!$G$6,M5849&gt;Variables!$G$5),0,1)</f>
        <v>1</v>
      </c>
      <c r="AI5849" s="77">
        <f t="shared" si="184"/>
        <v>0</v>
      </c>
      <c r="AJ5849" s="77">
        <f>IF(I5849&gt;Variables!$G$7,0,1)</f>
        <v>1</v>
      </c>
      <c r="AK5849" s="77">
        <f>IF(F5849&gt;Variables!$G$8,0,1)</f>
        <v>1</v>
      </c>
      <c r="AL5849" s="77">
        <f>IF(G5849&gt;Variables!$G$9,0,1)</f>
        <v>1</v>
      </c>
      <c r="AM5849" s="77">
        <f>IF(AND(K5849&gt;Variables!$G$10,K5849&lt;Variables!$G$11),0,1)</f>
        <v>1</v>
      </c>
      <c r="AN5849" s="77">
        <f>IF(H5849&lt;Variables!$G$13,1,0)</f>
        <v>0</v>
      </c>
      <c r="AO5849" s="77">
        <f>IF(R5849&lt;Variables!$G$12,0,1)</f>
        <v>0</v>
      </c>
      <c r="AP5849" s="78">
        <f t="shared" si="185"/>
        <v>1</v>
      </c>
      <c r="AQ5849" s="77">
        <f>IF(V5849&lt;Variables!$G$15,1,0)</f>
        <v>1</v>
      </c>
      <c r="AR5849" s="77">
        <v>0</v>
      </c>
      <c r="AS5849" s="77">
        <v>0</v>
      </c>
      <c r="AT5849" s="77">
        <v>0</v>
      </c>
      <c r="AU5849" s="77">
        <v>1</v>
      </c>
      <c r="BA5849" s="77">
        <v>-0.52</v>
      </c>
    </row>
    <row r="5850" spans="3:53" x14ac:dyDescent="0.25">
      <c r="C5850" s="77" t="s">
        <v>738</v>
      </c>
      <c r="D5850" s="77" t="s">
        <v>672</v>
      </c>
      <c r="E5850" s="77">
        <v>2.5</v>
      </c>
      <c r="F5850" s="77">
        <v>5.32</v>
      </c>
      <c r="G5850" s="77">
        <v>1.22</v>
      </c>
      <c r="H5850" s="77">
        <v>-99999</v>
      </c>
      <c r="I5850" s="77">
        <v>-54.978000000000002</v>
      </c>
      <c r="J5850" s="77" t="s">
        <v>75</v>
      </c>
      <c r="K5850" s="77">
        <v>69.25</v>
      </c>
      <c r="L5850" s="77">
        <v>2.4833333333333329</v>
      </c>
      <c r="M5850" s="77">
        <v>0.26845637583893228</v>
      </c>
      <c r="N5850" s="77">
        <v>2.4727826086956521</v>
      </c>
      <c r="O5850" s="77">
        <v>0.69627597847875244</v>
      </c>
      <c r="P5850" s="77">
        <v>50593</v>
      </c>
      <c r="Q5850" s="77">
        <v>126189</v>
      </c>
      <c r="R5850" s="77">
        <v>0.4</v>
      </c>
      <c r="S5850" s="77">
        <v>65.707000000000008</v>
      </c>
      <c r="T5850" s="77">
        <v>5.8529999999999998</v>
      </c>
      <c r="U5850" s="77">
        <v>30.370799999999999</v>
      </c>
      <c r="V5850" s="77">
        <v>2.5445255704697982</v>
      </c>
      <c r="AC5850" s="77">
        <v>2.5</v>
      </c>
      <c r="AD5850" s="77">
        <v>2.4710000000000001</v>
      </c>
      <c r="AH5850" s="77">
        <f>IF(AND(M5850&lt;Variables!$G$6,M5850&gt;Variables!$G$5),0,1)</f>
        <v>1</v>
      </c>
      <c r="AI5850" s="77">
        <f t="shared" si="184"/>
        <v>0</v>
      </c>
      <c r="AJ5850" s="77">
        <f>IF(I5850&gt;Variables!$G$7,0,1)</f>
        <v>1</v>
      </c>
      <c r="AK5850" s="77">
        <f>IF(F5850&gt;Variables!$G$8,0,1)</f>
        <v>1</v>
      </c>
      <c r="AL5850" s="77">
        <f>IF(G5850&gt;Variables!$G$9,0,1)</f>
        <v>1</v>
      </c>
      <c r="AM5850" s="77">
        <f>IF(AND(K5850&gt;Variables!$G$10,K5850&lt;Variables!$G$11),0,1)</f>
        <v>0</v>
      </c>
      <c r="AN5850" s="77">
        <f>IF(H5850&lt;Variables!$G$13,1,0)</f>
        <v>1</v>
      </c>
      <c r="AO5850" s="77">
        <f>IF(R5850&lt;Variables!$G$12,0,1)</f>
        <v>0</v>
      </c>
      <c r="AP5850" s="78">
        <f t="shared" si="185"/>
        <v>1</v>
      </c>
      <c r="AQ5850" s="77">
        <f>IF(V5850&lt;Variables!$G$15,1,0)</f>
        <v>1</v>
      </c>
      <c r="AR5850" s="77">
        <v>0</v>
      </c>
      <c r="AS5850" s="77">
        <v>0</v>
      </c>
      <c r="AT5850" s="77">
        <v>0</v>
      </c>
      <c r="AU5850" s="77">
        <v>0</v>
      </c>
      <c r="BA5850" s="77">
        <v>0</v>
      </c>
    </row>
    <row r="5851" spans="3:53" x14ac:dyDescent="0.25">
      <c r="C5851" s="77" t="s">
        <v>738</v>
      </c>
      <c r="D5851" s="77" t="s">
        <v>137</v>
      </c>
      <c r="E5851" s="77">
        <v>132.74</v>
      </c>
      <c r="F5851" s="77">
        <v>4.92</v>
      </c>
      <c r="G5851" s="77">
        <v>2.83</v>
      </c>
      <c r="H5851" s="77">
        <v>6180</v>
      </c>
      <c r="I5851" s="77">
        <v>-11.509</v>
      </c>
      <c r="J5851" s="77" t="s">
        <v>75</v>
      </c>
      <c r="K5851" s="77">
        <v>61.75</v>
      </c>
      <c r="L5851" s="77">
        <v>131.60425000000001</v>
      </c>
      <c r="M5851" s="77">
        <v>0.50587272067579436</v>
      </c>
      <c r="N5851" s="77">
        <v>130.86028723404249</v>
      </c>
      <c r="O5851" s="77">
        <v>1.0772655293322151</v>
      </c>
      <c r="P5851" s="77">
        <v>80337</v>
      </c>
      <c r="Q5851" s="77">
        <v>710548</v>
      </c>
      <c r="R5851" s="77">
        <v>0.11</v>
      </c>
      <c r="S5851" s="77">
        <v>65.707000000000008</v>
      </c>
      <c r="T5851" s="77">
        <v>5.8529999999999998</v>
      </c>
      <c r="U5851" s="77">
        <v>30.370799999999999</v>
      </c>
      <c r="V5851" s="77">
        <v>2.458411024359016</v>
      </c>
      <c r="AC5851" s="77">
        <v>136.65</v>
      </c>
      <c r="AD5851" s="77">
        <v>132</v>
      </c>
      <c r="AH5851" s="77">
        <f>IF(AND(M5851&lt;Variables!$G$6,M5851&gt;Variables!$G$5),0,1)</f>
        <v>1</v>
      </c>
      <c r="AI5851" s="77">
        <f t="shared" si="184"/>
        <v>0</v>
      </c>
      <c r="AJ5851" s="77">
        <f>IF(I5851&gt;Variables!$G$7,0,1)</f>
        <v>1</v>
      </c>
      <c r="AK5851" s="77">
        <f>IF(F5851&gt;Variables!$G$8,0,1)</f>
        <v>1</v>
      </c>
      <c r="AL5851" s="77">
        <f>IF(G5851&gt;Variables!$G$9,0,1)</f>
        <v>1</v>
      </c>
      <c r="AM5851" s="77">
        <f>IF(AND(K5851&gt;Variables!$G$10,K5851&lt;Variables!$G$11),0,1)</f>
        <v>1</v>
      </c>
      <c r="AN5851" s="77">
        <f>IF(H5851&lt;Variables!$G$13,1,0)</f>
        <v>0</v>
      </c>
      <c r="AO5851" s="77">
        <f>IF(R5851&lt;Variables!$G$12,0,1)</f>
        <v>0</v>
      </c>
      <c r="AP5851" s="78">
        <f t="shared" si="185"/>
        <v>1</v>
      </c>
      <c r="AQ5851" s="77">
        <f>IF(V5851&lt;Variables!$G$15,1,0)</f>
        <v>1</v>
      </c>
      <c r="AR5851" s="77">
        <v>1</v>
      </c>
      <c r="AS5851" s="77">
        <v>0</v>
      </c>
      <c r="AT5851" s="77">
        <v>0</v>
      </c>
      <c r="AU5851" s="77">
        <v>0</v>
      </c>
      <c r="BA5851" s="77">
        <v>1.32</v>
      </c>
    </row>
    <row r="5852" spans="3:53" x14ac:dyDescent="0.25">
      <c r="C5852" s="77" t="s">
        <v>738</v>
      </c>
      <c r="D5852" s="77" t="s">
        <v>710</v>
      </c>
      <c r="E5852" s="77">
        <v>4.91</v>
      </c>
      <c r="F5852" s="77">
        <v>295.94</v>
      </c>
      <c r="G5852" s="77">
        <v>-2</v>
      </c>
      <c r="H5852" s="77">
        <v>-99999</v>
      </c>
      <c r="I5852" s="77">
        <v>7.77</v>
      </c>
      <c r="J5852" s="77" t="s">
        <v>74</v>
      </c>
      <c r="K5852" s="77">
        <v>58.13</v>
      </c>
      <c r="L5852" s="77">
        <v>4.9045700000000014</v>
      </c>
      <c r="M5852" s="77">
        <v>-9.3178402999655116E-2</v>
      </c>
      <c r="N5852" s="77">
        <v>4.8673740000000008</v>
      </c>
      <c r="O5852" s="77">
        <v>0.67029983724282527</v>
      </c>
      <c r="P5852" s="77">
        <v>674610</v>
      </c>
      <c r="Q5852" s="77">
        <v>17720</v>
      </c>
      <c r="R5852" s="77">
        <v>38.07</v>
      </c>
      <c r="S5852" s="77">
        <v>65.707000000000008</v>
      </c>
      <c r="T5852" s="77">
        <v>5.8529999999999998</v>
      </c>
      <c r="U5852" s="77">
        <v>30.370799999999999</v>
      </c>
      <c r="V5852" s="77">
        <v>2.4558372152005168</v>
      </c>
      <c r="AC5852" s="77">
        <v>4.95</v>
      </c>
      <c r="AD5852" s="77">
        <v>4.0199999999999996</v>
      </c>
      <c r="AH5852" s="77">
        <f>IF(AND(M5852&lt;Variables!$G$6,M5852&gt;Variables!$G$5),0,1)</f>
        <v>1</v>
      </c>
      <c r="AI5852" s="77">
        <f t="shared" si="184"/>
        <v>0</v>
      </c>
      <c r="AJ5852" s="77">
        <f>IF(I5852&gt;Variables!$G$7,0,1)</f>
        <v>1</v>
      </c>
      <c r="AK5852" s="77">
        <f>IF(F5852&gt;Variables!$G$8,0,1)</f>
        <v>0</v>
      </c>
      <c r="AL5852" s="77">
        <f>IF(G5852&gt;Variables!$G$9,0,1)</f>
        <v>1</v>
      </c>
      <c r="AM5852" s="77">
        <f>IF(AND(K5852&gt;Variables!$G$10,K5852&lt;Variables!$G$11),0,1)</f>
        <v>1</v>
      </c>
      <c r="AN5852" s="77">
        <f>IF(H5852&lt;Variables!$G$13,1,0)</f>
        <v>1</v>
      </c>
      <c r="AO5852" s="77">
        <f>IF(R5852&lt;Variables!$G$12,0,1)</f>
        <v>1</v>
      </c>
      <c r="AP5852" s="78">
        <f t="shared" si="185"/>
        <v>0</v>
      </c>
      <c r="AQ5852" s="77">
        <f>IF(V5852&lt;Variables!$G$15,1,0)</f>
        <v>1</v>
      </c>
      <c r="AR5852" s="77">
        <v>0</v>
      </c>
      <c r="AS5852" s="77">
        <v>0</v>
      </c>
      <c r="AT5852" s="77">
        <v>1</v>
      </c>
      <c r="AU5852" s="77">
        <v>0</v>
      </c>
      <c r="BA5852" s="77">
        <v>-2.25</v>
      </c>
    </row>
    <row r="5853" spans="3:53" x14ac:dyDescent="0.25">
      <c r="C5853" s="77" t="s">
        <v>738</v>
      </c>
      <c r="D5853" s="77" t="s">
        <v>718</v>
      </c>
      <c r="E5853" s="77">
        <v>24.1</v>
      </c>
      <c r="F5853" s="77">
        <v>90.73</v>
      </c>
      <c r="G5853" s="77">
        <v>18.5</v>
      </c>
      <c r="H5853" s="77">
        <v>1570</v>
      </c>
      <c r="I5853" s="77">
        <v>-0.113</v>
      </c>
      <c r="J5853" s="77" t="s">
        <v>74</v>
      </c>
      <c r="K5853" s="77">
        <v>47.45</v>
      </c>
      <c r="L5853" s="77">
        <v>24.515094999999999</v>
      </c>
      <c r="M5853" s="77">
        <v>-2.549837151355121</v>
      </c>
      <c r="N5853" s="77">
        <v>23.862957999999999</v>
      </c>
      <c r="O5853" s="77">
        <v>0.11332207851180059</v>
      </c>
      <c r="P5853" s="77">
        <v>29866000</v>
      </c>
      <c r="Q5853" s="77">
        <v>302659</v>
      </c>
      <c r="R5853" s="77">
        <v>98.68</v>
      </c>
      <c r="S5853" s="77">
        <v>65.707000000000008</v>
      </c>
      <c r="T5853" s="77">
        <v>5.8529999999999998</v>
      </c>
      <c r="U5853" s="77">
        <v>30.370799999999999</v>
      </c>
      <c r="V5853" s="77">
        <v>2.3880997452177941</v>
      </c>
      <c r="AC5853" s="77">
        <v>31.09</v>
      </c>
      <c r="AD5853" s="77">
        <v>23.61</v>
      </c>
      <c r="AH5853" s="77">
        <f>IF(AND(M5853&lt;Variables!$G$6,M5853&gt;Variables!$G$5),0,1)</f>
        <v>0</v>
      </c>
      <c r="AI5853" s="77">
        <f t="shared" si="184"/>
        <v>0</v>
      </c>
      <c r="AJ5853" s="77">
        <f>IF(I5853&gt;Variables!$G$7,0,1)</f>
        <v>1</v>
      </c>
      <c r="AK5853" s="77">
        <f>IF(F5853&gt;Variables!$G$8,0,1)</f>
        <v>0</v>
      </c>
      <c r="AL5853" s="77">
        <f>IF(G5853&gt;Variables!$G$9,0,1)</f>
        <v>0</v>
      </c>
      <c r="AM5853" s="77">
        <f>IF(AND(K5853&gt;Variables!$G$10,K5853&lt;Variables!$G$11),0,1)</f>
        <v>1</v>
      </c>
      <c r="AN5853" s="77">
        <f>IF(H5853&lt;Variables!$G$13,1,0)</f>
        <v>0</v>
      </c>
      <c r="AO5853" s="77">
        <f>IF(R5853&lt;Variables!$G$12,0,1)</f>
        <v>1</v>
      </c>
      <c r="AP5853" s="78">
        <f t="shared" si="185"/>
        <v>0</v>
      </c>
      <c r="AQ5853" s="77">
        <f>IF(V5853&lt;Variables!$G$15,1,0)</f>
        <v>1</v>
      </c>
      <c r="AR5853" s="77">
        <v>1</v>
      </c>
      <c r="AS5853" s="77">
        <v>0</v>
      </c>
      <c r="AT5853" s="77">
        <v>0</v>
      </c>
      <c r="AU5853" s="77">
        <v>0</v>
      </c>
      <c r="BA5853" s="77">
        <v>2</v>
      </c>
    </row>
    <row r="5854" spans="3:53" x14ac:dyDescent="0.25">
      <c r="C5854" s="77" t="s">
        <v>738</v>
      </c>
      <c r="D5854" s="77" t="s">
        <v>719</v>
      </c>
      <c r="E5854" s="77">
        <v>2.04</v>
      </c>
      <c r="F5854" s="77">
        <v>53.06</v>
      </c>
      <c r="G5854" s="77">
        <v>-7.88</v>
      </c>
      <c r="H5854" s="77">
        <v>82.6</v>
      </c>
      <c r="I5854" s="77">
        <v>-58.094999999999999</v>
      </c>
      <c r="J5854" s="77" t="s">
        <v>74</v>
      </c>
      <c r="K5854" s="77">
        <v>27.15</v>
      </c>
      <c r="L5854" s="77">
        <v>2.200135</v>
      </c>
      <c r="M5854" s="77">
        <v>-7.0511582243816866</v>
      </c>
      <c r="N5854" s="77">
        <v>2.3087680000000002</v>
      </c>
      <c r="O5854" s="77">
        <v>-11.42462126987208</v>
      </c>
      <c r="P5854" s="77">
        <v>121510000</v>
      </c>
      <c r="Q5854" s="77">
        <v>4600000</v>
      </c>
      <c r="R5854" s="77">
        <v>26.42</v>
      </c>
      <c r="S5854" s="77">
        <v>65.707000000000008</v>
      </c>
      <c r="T5854" s="77">
        <v>5.8529999999999998</v>
      </c>
      <c r="U5854" s="77">
        <v>30.370799999999999</v>
      </c>
      <c r="V5854" s="77">
        <v>1.848292541680397</v>
      </c>
      <c r="AC5854" s="77">
        <v>2.37</v>
      </c>
      <c r="AD5854" s="77">
        <v>1.88</v>
      </c>
      <c r="AH5854" s="77">
        <f>IF(AND(M5854&lt;Variables!$G$6,M5854&gt;Variables!$G$5),0,1)</f>
        <v>0</v>
      </c>
      <c r="AI5854" s="77">
        <f t="shared" si="184"/>
        <v>1</v>
      </c>
      <c r="AJ5854" s="77">
        <f>IF(I5854&gt;Variables!$G$7,0,1)</f>
        <v>1</v>
      </c>
      <c r="AK5854" s="77">
        <f>IF(F5854&gt;Variables!$G$8,0,1)</f>
        <v>0</v>
      </c>
      <c r="AL5854" s="77">
        <f>IF(G5854&gt;Variables!$G$9,0,1)</f>
        <v>1</v>
      </c>
      <c r="AM5854" s="77">
        <f>IF(AND(K5854&gt;Variables!$G$10,K5854&lt;Variables!$G$11),0,1)</f>
        <v>1</v>
      </c>
      <c r="AN5854" s="77">
        <f>IF(H5854&lt;Variables!$G$13,1,0)</f>
        <v>1</v>
      </c>
      <c r="AO5854" s="77">
        <f>IF(R5854&lt;Variables!$G$12,0,1)</f>
        <v>1</v>
      </c>
      <c r="AP5854" s="78">
        <f t="shared" si="185"/>
        <v>0</v>
      </c>
      <c r="AQ5854" s="77">
        <f>IF(V5854&lt;Variables!$G$15,1,0)</f>
        <v>1</v>
      </c>
      <c r="AR5854" s="77">
        <v>1</v>
      </c>
      <c r="AS5854" s="77">
        <v>0</v>
      </c>
      <c r="AT5854" s="77">
        <v>0</v>
      </c>
      <c r="AU5854" s="77">
        <v>0</v>
      </c>
      <c r="BA5854" s="77">
        <v>2</v>
      </c>
    </row>
    <row r="5855" spans="3:53" x14ac:dyDescent="0.25">
      <c r="C5855" s="77" t="s">
        <v>738</v>
      </c>
      <c r="D5855" s="77" t="s">
        <v>705</v>
      </c>
      <c r="E5855" s="77">
        <v>685.05</v>
      </c>
      <c r="F5855" s="77">
        <v>8.91</v>
      </c>
      <c r="G5855" s="77">
        <v>4.5</v>
      </c>
      <c r="H5855" s="77">
        <v>6440</v>
      </c>
      <c r="I5855" s="77">
        <v>-23.335000000000001</v>
      </c>
      <c r="J5855" s="77" t="s">
        <v>74</v>
      </c>
      <c r="K5855" s="77">
        <v>51.58</v>
      </c>
      <c r="L5855" s="77">
        <v>678.35945000000004</v>
      </c>
      <c r="M5855" s="77">
        <v>0.13127995784535201</v>
      </c>
      <c r="N5855" s="77">
        <v>679.44758800000011</v>
      </c>
      <c r="O5855" s="77">
        <v>-2.9080683115194132E-2</v>
      </c>
      <c r="P5855" s="77">
        <v>662605</v>
      </c>
      <c r="Q5855" s="77">
        <v>763734</v>
      </c>
      <c r="R5855" s="77">
        <v>0.87</v>
      </c>
      <c r="S5855" s="77">
        <v>65.707000000000008</v>
      </c>
      <c r="T5855" s="77">
        <v>5.8529999999999998</v>
      </c>
      <c r="U5855" s="77">
        <v>30.370799999999999</v>
      </c>
      <c r="V5855" s="77">
        <v>2.379356485397174</v>
      </c>
      <c r="AC5855" s="77">
        <v>690.5</v>
      </c>
      <c r="AD5855" s="77">
        <v>650.67049999999995</v>
      </c>
      <c r="AH5855" s="77">
        <f>IF(AND(M5855&lt;Variables!$G$6,M5855&gt;Variables!$G$5),0,1)</f>
        <v>1</v>
      </c>
      <c r="AI5855" s="77">
        <f t="shared" si="184"/>
        <v>1</v>
      </c>
      <c r="AJ5855" s="77">
        <f>IF(I5855&gt;Variables!$G$7,0,1)</f>
        <v>1</v>
      </c>
      <c r="AK5855" s="77">
        <f>IF(F5855&gt;Variables!$G$8,0,1)</f>
        <v>1</v>
      </c>
      <c r="AL5855" s="77">
        <f>IF(G5855&gt;Variables!$G$9,0,1)</f>
        <v>1</v>
      </c>
      <c r="AM5855" s="77">
        <f>IF(AND(K5855&gt;Variables!$G$10,K5855&lt;Variables!$G$11),0,1)</f>
        <v>1</v>
      </c>
      <c r="AN5855" s="77">
        <f>IF(H5855&lt;Variables!$G$13,1,0)</f>
        <v>0</v>
      </c>
      <c r="AO5855" s="77">
        <f>IF(R5855&lt;Variables!$G$12,0,1)</f>
        <v>0</v>
      </c>
      <c r="AP5855" s="78">
        <f t="shared" si="185"/>
        <v>0</v>
      </c>
      <c r="AQ5855" s="77">
        <f>IF(V5855&lt;Variables!$G$15,1,0)</f>
        <v>1</v>
      </c>
      <c r="AR5855" s="77">
        <v>0</v>
      </c>
      <c r="AS5855" s="77">
        <v>0</v>
      </c>
      <c r="AT5855" s="77">
        <v>1</v>
      </c>
      <c r="AU5855" s="77">
        <v>0</v>
      </c>
      <c r="BA5855" s="77">
        <v>-1.35</v>
      </c>
    </row>
    <row r="5856" spans="3:53" x14ac:dyDescent="0.25">
      <c r="C5856" s="77" t="s">
        <v>738</v>
      </c>
      <c r="D5856" s="77" t="s">
        <v>720</v>
      </c>
      <c r="E5856" s="77">
        <v>53.18</v>
      </c>
      <c r="F5856" s="77">
        <v>8.1999999999999993</v>
      </c>
      <c r="G5856" s="77">
        <v>7.68</v>
      </c>
      <c r="H5856" s="77">
        <v>2050</v>
      </c>
      <c r="I5856" s="77">
        <v>11.743</v>
      </c>
      <c r="J5856" s="77" t="s">
        <v>74</v>
      </c>
      <c r="K5856" s="77">
        <v>48.48</v>
      </c>
      <c r="L5856" s="77">
        <v>53.217675</v>
      </c>
      <c r="M5856" s="77">
        <v>-0.37144614077934962</v>
      </c>
      <c r="N5856" s="77">
        <v>52.954269999999987</v>
      </c>
      <c r="O5856" s="77">
        <v>0.12412596755655241</v>
      </c>
      <c r="P5856" s="77">
        <v>427098</v>
      </c>
      <c r="Q5856" s="77">
        <v>320570</v>
      </c>
      <c r="R5856" s="77">
        <v>1.33</v>
      </c>
      <c r="S5856" s="77">
        <v>65.707000000000008</v>
      </c>
      <c r="T5856" s="77">
        <v>5.8529999999999998</v>
      </c>
      <c r="U5856" s="77">
        <v>30.370799999999999</v>
      </c>
      <c r="V5856" s="77">
        <v>2.3592798402493149</v>
      </c>
      <c r="AC5856" s="77">
        <v>54.4</v>
      </c>
      <c r="AD5856" s="77">
        <v>52.9</v>
      </c>
      <c r="AH5856" s="77">
        <f>IF(AND(M5856&lt;Variables!$G$6,M5856&gt;Variables!$G$5),0,1)</f>
        <v>1</v>
      </c>
      <c r="AI5856" s="77">
        <f t="shared" si="184"/>
        <v>0</v>
      </c>
      <c r="AJ5856" s="77">
        <f>IF(I5856&gt;Variables!$G$7,0,1)</f>
        <v>1</v>
      </c>
      <c r="AK5856" s="77">
        <f>IF(F5856&gt;Variables!$G$8,0,1)</f>
        <v>1</v>
      </c>
      <c r="AL5856" s="77">
        <f>IF(G5856&gt;Variables!$G$9,0,1)</f>
        <v>1</v>
      </c>
      <c r="AM5856" s="77">
        <f>IF(AND(K5856&gt;Variables!$G$10,K5856&lt;Variables!$G$11),0,1)</f>
        <v>1</v>
      </c>
      <c r="AN5856" s="77">
        <f>IF(H5856&lt;Variables!$G$13,1,0)</f>
        <v>0</v>
      </c>
      <c r="AO5856" s="77">
        <f>IF(R5856&lt;Variables!$G$12,0,1)</f>
        <v>0</v>
      </c>
      <c r="AP5856" s="78">
        <f t="shared" si="185"/>
        <v>0</v>
      </c>
      <c r="AQ5856" s="77">
        <f>IF(V5856&lt;Variables!$G$15,1,0)</f>
        <v>1</v>
      </c>
      <c r="AR5856" s="77">
        <v>1</v>
      </c>
      <c r="AS5856" s="77">
        <v>0</v>
      </c>
      <c r="AT5856" s="77">
        <v>0</v>
      </c>
      <c r="AU5856" s="77">
        <v>0</v>
      </c>
      <c r="BA5856" s="77">
        <v>1.79</v>
      </c>
    </row>
    <row r="5857" spans="3:53" x14ac:dyDescent="0.25">
      <c r="C5857" s="77" t="s">
        <v>738</v>
      </c>
      <c r="D5857" s="77" t="s">
        <v>661</v>
      </c>
      <c r="E5857" s="77">
        <v>56.36</v>
      </c>
      <c r="F5857" s="77">
        <v>7.02</v>
      </c>
      <c r="G5857" s="77">
        <v>8.76</v>
      </c>
      <c r="H5857" s="77">
        <v>2180</v>
      </c>
      <c r="I5857" s="77">
        <v>3.597</v>
      </c>
      <c r="J5857" s="77" t="s">
        <v>74</v>
      </c>
      <c r="K5857" s="77">
        <v>56.34</v>
      </c>
      <c r="L5857" s="77">
        <v>55.565820000000009</v>
      </c>
      <c r="M5857" s="77">
        <v>1.033333081379868</v>
      </c>
      <c r="N5857" s="77">
        <v>55.766575999999993</v>
      </c>
      <c r="O5857" s="77">
        <v>0.66961973781572526</v>
      </c>
      <c r="P5857" s="77">
        <v>2681000</v>
      </c>
      <c r="Q5857" s="77">
        <v>2152000</v>
      </c>
      <c r="R5857" s="77">
        <v>1.25</v>
      </c>
      <c r="S5857" s="77">
        <v>65.707000000000008</v>
      </c>
      <c r="T5857" s="77">
        <v>5.8529999999999998</v>
      </c>
      <c r="U5857" s="77">
        <v>30.370799999999999</v>
      </c>
      <c r="V5857" s="77">
        <v>2.3868954938307039</v>
      </c>
      <c r="AC5857" s="77">
        <v>57.63</v>
      </c>
      <c r="AD5857" s="77">
        <v>53.84</v>
      </c>
      <c r="AH5857" s="77">
        <f>IF(AND(M5857&lt;Variables!$G$6,M5857&gt;Variables!$G$5),0,1)</f>
        <v>1</v>
      </c>
      <c r="AI5857" s="77">
        <f t="shared" si="184"/>
        <v>1</v>
      </c>
      <c r="AJ5857" s="77">
        <f>IF(I5857&gt;Variables!$G$7,0,1)</f>
        <v>1</v>
      </c>
      <c r="AK5857" s="77">
        <f>IF(F5857&gt;Variables!$G$8,0,1)</f>
        <v>1</v>
      </c>
      <c r="AL5857" s="77">
        <f>IF(G5857&gt;Variables!$G$9,0,1)</f>
        <v>1</v>
      </c>
      <c r="AM5857" s="77">
        <f>IF(AND(K5857&gt;Variables!$G$10,K5857&lt;Variables!$G$11),0,1)</f>
        <v>1</v>
      </c>
      <c r="AN5857" s="77">
        <f>IF(H5857&lt;Variables!$G$13,1,0)</f>
        <v>0</v>
      </c>
      <c r="AO5857" s="77">
        <f>IF(R5857&lt;Variables!$G$12,0,1)</f>
        <v>0</v>
      </c>
      <c r="AP5857" s="78">
        <f t="shared" si="185"/>
        <v>0</v>
      </c>
      <c r="AQ5857" s="77">
        <f>IF(V5857&lt;Variables!$G$15,1,0)</f>
        <v>1</v>
      </c>
      <c r="AR5857" s="77">
        <v>0</v>
      </c>
      <c r="AS5857" s="77">
        <v>0</v>
      </c>
      <c r="AT5857" s="77">
        <v>1</v>
      </c>
      <c r="AU5857" s="77">
        <v>0</v>
      </c>
      <c r="BA5857" s="77">
        <v>-1.51</v>
      </c>
    </row>
    <row r="5858" spans="3:53" x14ac:dyDescent="0.25">
      <c r="C5858" s="77" t="s">
        <v>738</v>
      </c>
      <c r="D5858" s="77" t="s">
        <v>729</v>
      </c>
      <c r="E5858" s="77">
        <v>12.58</v>
      </c>
      <c r="F5858" s="77">
        <v>6.57</v>
      </c>
      <c r="G5858" s="77">
        <v>6.56</v>
      </c>
      <c r="H5858" s="77">
        <v>6350</v>
      </c>
      <c r="I5858" s="77">
        <v>41.500999999999998</v>
      </c>
      <c r="J5858" s="77" t="s">
        <v>74</v>
      </c>
      <c r="K5858" s="77">
        <v>46.12</v>
      </c>
      <c r="L5858" s="77">
        <v>12.562225</v>
      </c>
      <c r="M5858" s="77">
        <v>-0.49533422622187973</v>
      </c>
      <c r="N5858" s="77">
        <v>12.459514</v>
      </c>
      <c r="O5858" s="77">
        <v>0.32494044310236619</v>
      </c>
      <c r="P5858" s="77">
        <v>817763</v>
      </c>
      <c r="Q5858" s="77">
        <v>2203000</v>
      </c>
      <c r="R5858" s="77">
        <v>0.37</v>
      </c>
      <c r="S5858" s="77">
        <v>65.707000000000008</v>
      </c>
      <c r="T5858" s="77">
        <v>5.8529999999999998</v>
      </c>
      <c r="U5858" s="77">
        <v>30.370799999999999</v>
      </c>
      <c r="V5858" s="77">
        <v>2.3341314519298928</v>
      </c>
      <c r="AC5858" s="77">
        <v>13.49</v>
      </c>
      <c r="AD5858" s="77">
        <v>12.499000000000001</v>
      </c>
      <c r="AH5858" s="77">
        <f>IF(AND(M5858&lt;Variables!$G$6,M5858&gt;Variables!$G$5),0,1)</f>
        <v>1</v>
      </c>
      <c r="AI5858" s="77">
        <f t="shared" si="184"/>
        <v>0</v>
      </c>
      <c r="AJ5858" s="77">
        <f>IF(I5858&gt;Variables!$G$7,0,1)</f>
        <v>1</v>
      </c>
      <c r="AK5858" s="77">
        <f>IF(F5858&gt;Variables!$G$8,0,1)</f>
        <v>1</v>
      </c>
      <c r="AL5858" s="77">
        <f>IF(G5858&gt;Variables!$G$9,0,1)</f>
        <v>1</v>
      </c>
      <c r="AM5858" s="77">
        <f>IF(AND(K5858&gt;Variables!$G$10,K5858&lt;Variables!$G$11),0,1)</f>
        <v>1</v>
      </c>
      <c r="AN5858" s="77">
        <f>IF(H5858&lt;Variables!$G$13,1,0)</f>
        <v>0</v>
      </c>
      <c r="AO5858" s="77">
        <f>IF(R5858&lt;Variables!$G$12,0,1)</f>
        <v>0</v>
      </c>
      <c r="AP5858" s="78">
        <f t="shared" si="185"/>
        <v>0</v>
      </c>
      <c r="AQ5858" s="77">
        <f>IF(V5858&lt;Variables!$G$15,1,0)</f>
        <v>1</v>
      </c>
      <c r="AR5858" s="77">
        <v>1</v>
      </c>
      <c r="AS5858" s="77">
        <v>0</v>
      </c>
      <c r="AT5858" s="77">
        <v>0</v>
      </c>
      <c r="AU5858" s="77">
        <v>0</v>
      </c>
      <c r="BA5858" s="77">
        <v>2</v>
      </c>
    </row>
    <row r="5859" spans="3:53" x14ac:dyDescent="0.25">
      <c r="C5859" s="77" t="s">
        <v>738</v>
      </c>
      <c r="D5859" s="77" t="s">
        <v>728</v>
      </c>
      <c r="E5859" s="77">
        <v>40.520000000000003</v>
      </c>
      <c r="F5859" s="77">
        <v>5.48</v>
      </c>
      <c r="G5859" s="77">
        <v>4.72</v>
      </c>
      <c r="H5859" s="77">
        <v>67630</v>
      </c>
      <c r="I5859" s="77">
        <v>-27.58</v>
      </c>
      <c r="J5859" s="77" t="s">
        <v>74</v>
      </c>
      <c r="K5859" s="77">
        <v>71.180000000000007</v>
      </c>
      <c r="L5859" s="77">
        <v>40.145265000000002</v>
      </c>
      <c r="M5859" s="77">
        <v>0.53489496208331777</v>
      </c>
      <c r="N5859" s="77">
        <v>39.704079999999998</v>
      </c>
      <c r="O5859" s="77">
        <v>1.6520216562126659</v>
      </c>
      <c r="P5859" s="77">
        <v>1194000</v>
      </c>
      <c r="Q5859" s="77">
        <v>4417000</v>
      </c>
      <c r="R5859" s="77">
        <v>0.27</v>
      </c>
      <c r="S5859" s="77">
        <v>65.707000000000008</v>
      </c>
      <c r="T5859" s="77">
        <v>5.8529999999999998</v>
      </c>
      <c r="U5859" s="77">
        <v>30.370799999999999</v>
      </c>
      <c r="V5859" s="77">
        <v>2.539799161528316</v>
      </c>
      <c r="AC5859" s="77">
        <v>44.19</v>
      </c>
      <c r="AD5859" s="77">
        <v>40.210099999999997</v>
      </c>
      <c r="AH5859" s="77">
        <f>IF(AND(M5859&lt;Variables!$G$6,M5859&gt;Variables!$G$5),0,1)</f>
        <v>1</v>
      </c>
      <c r="AI5859" s="77">
        <f t="shared" si="184"/>
        <v>0</v>
      </c>
      <c r="AJ5859" s="77">
        <f>IF(I5859&gt;Variables!$G$7,0,1)</f>
        <v>1</v>
      </c>
      <c r="AK5859" s="77">
        <f>IF(F5859&gt;Variables!$G$8,0,1)</f>
        <v>1</v>
      </c>
      <c r="AL5859" s="77">
        <f>IF(G5859&gt;Variables!$G$9,0,1)</f>
        <v>1</v>
      </c>
      <c r="AM5859" s="77">
        <f>IF(AND(K5859&gt;Variables!$G$10,K5859&lt;Variables!$G$11),0,1)</f>
        <v>1</v>
      </c>
      <c r="AN5859" s="77">
        <f>IF(H5859&lt;Variables!$G$13,1,0)</f>
        <v>0</v>
      </c>
      <c r="AO5859" s="77">
        <f>IF(R5859&lt;Variables!$G$12,0,1)</f>
        <v>0</v>
      </c>
      <c r="AP5859" s="78">
        <f t="shared" si="185"/>
        <v>0</v>
      </c>
      <c r="AQ5859" s="77">
        <f>IF(V5859&lt;Variables!$G$15,1,0)</f>
        <v>1</v>
      </c>
      <c r="AR5859" s="77">
        <v>1</v>
      </c>
      <c r="AS5859" s="77">
        <v>0</v>
      </c>
      <c r="AT5859" s="77">
        <v>0</v>
      </c>
      <c r="AU5859" s="77">
        <v>0</v>
      </c>
      <c r="BA5859" s="77">
        <v>2</v>
      </c>
    </row>
    <row r="5860" spans="3:53" x14ac:dyDescent="0.25">
      <c r="C5860" s="77" t="s">
        <v>738</v>
      </c>
      <c r="D5860" s="77" t="s">
        <v>725</v>
      </c>
      <c r="E5860" s="77">
        <v>56.35</v>
      </c>
      <c r="F5860" s="77">
        <v>5.8</v>
      </c>
      <c r="G5860" s="77">
        <v>5.42</v>
      </c>
      <c r="H5860" s="77">
        <v>2970</v>
      </c>
      <c r="I5860" s="77">
        <v>31.035</v>
      </c>
      <c r="J5860" s="77" t="s">
        <v>75</v>
      </c>
      <c r="K5860" s="77">
        <v>49.12</v>
      </c>
      <c r="L5860" s="77">
        <v>56.584915000000009</v>
      </c>
      <c r="M5860" s="77">
        <v>-0.36213715263159241</v>
      </c>
      <c r="N5860" s="77">
        <v>56.084636000000003</v>
      </c>
      <c r="O5860" s="77">
        <v>0.52663977350231761</v>
      </c>
      <c r="P5860" s="77">
        <v>320020</v>
      </c>
      <c r="Q5860" s="77">
        <v>388854</v>
      </c>
      <c r="R5860" s="77">
        <v>0.82</v>
      </c>
      <c r="S5860" s="77">
        <v>65.707000000000008</v>
      </c>
      <c r="T5860" s="77">
        <v>5.8529999999999998</v>
      </c>
      <c r="U5860" s="77">
        <v>30.370799999999999</v>
      </c>
      <c r="V5860" s="77">
        <v>2.3663784161232368</v>
      </c>
      <c r="AC5860" s="77">
        <v>56.9</v>
      </c>
      <c r="AD5860" s="77">
        <v>54.02</v>
      </c>
      <c r="AH5860" s="77">
        <f>IF(AND(M5860&lt;Variables!$G$6,M5860&gt;Variables!$G$5),0,1)</f>
        <v>1</v>
      </c>
      <c r="AI5860" s="77">
        <f t="shared" si="184"/>
        <v>0</v>
      </c>
      <c r="AJ5860" s="77">
        <f>IF(I5860&gt;Variables!$G$7,0,1)</f>
        <v>1</v>
      </c>
      <c r="AK5860" s="77">
        <f>IF(F5860&gt;Variables!$G$8,0,1)</f>
        <v>1</v>
      </c>
      <c r="AL5860" s="77">
        <f>IF(G5860&gt;Variables!$G$9,0,1)</f>
        <v>1</v>
      </c>
      <c r="AM5860" s="77">
        <f>IF(AND(K5860&gt;Variables!$G$10,K5860&lt;Variables!$G$11),0,1)</f>
        <v>1</v>
      </c>
      <c r="AN5860" s="77">
        <f>IF(H5860&lt;Variables!$G$13,1,0)</f>
        <v>0</v>
      </c>
      <c r="AO5860" s="77">
        <f>IF(R5860&lt;Variables!$G$12,0,1)</f>
        <v>0</v>
      </c>
      <c r="AP5860" s="78">
        <f t="shared" si="185"/>
        <v>1</v>
      </c>
      <c r="AQ5860" s="77">
        <f>IF(V5860&lt;Variables!$G$15,1,0)</f>
        <v>1</v>
      </c>
      <c r="AR5860" s="77">
        <v>0</v>
      </c>
      <c r="AS5860" s="77">
        <v>0</v>
      </c>
      <c r="AT5860" s="77">
        <v>1</v>
      </c>
      <c r="AU5860" s="77">
        <v>0</v>
      </c>
      <c r="BA5860" s="77">
        <v>-1.27</v>
      </c>
    </row>
    <row r="5861" spans="3:53" x14ac:dyDescent="0.25">
      <c r="C5861" s="77" t="s">
        <v>740</v>
      </c>
      <c r="D5861" s="77" t="s">
        <v>739</v>
      </c>
      <c r="E5861" s="77">
        <v>2.46</v>
      </c>
      <c r="F5861" s="77">
        <v>23.38</v>
      </c>
      <c r="G5861" s="77">
        <v>-7.46</v>
      </c>
      <c r="H5861" s="77">
        <v>50.69</v>
      </c>
      <c r="I5861" s="77">
        <v>-3.1259999999999999</v>
      </c>
      <c r="J5861" s="77" t="s">
        <v>75</v>
      </c>
      <c r="K5861" s="77">
        <v>61.05</v>
      </c>
      <c r="L5861" s="77">
        <v>2.4289299999999998</v>
      </c>
      <c r="M5861" s="77">
        <v>2.1025719143820409</v>
      </c>
      <c r="N5861" s="77">
        <v>2.3693019999999998</v>
      </c>
      <c r="O5861" s="77">
        <v>4.6721777130986144</v>
      </c>
      <c r="P5861" s="77">
        <v>9120000</v>
      </c>
      <c r="Q5861" s="77">
        <v>181940</v>
      </c>
      <c r="R5861" s="77">
        <v>50.13</v>
      </c>
      <c r="S5861" s="77">
        <v>64.753999999999991</v>
      </c>
      <c r="T5861" s="77">
        <v>5.81</v>
      </c>
      <c r="U5861" s="77">
        <v>29.978000000000002</v>
      </c>
      <c r="V5861" s="77">
        <v>2.3597130142655409</v>
      </c>
      <c r="AC5861" s="77">
        <v>2.5499999999999998</v>
      </c>
      <c r="AD5861" s="77">
        <v>1.94</v>
      </c>
      <c r="AH5861" s="77">
        <f>IF(AND(M5861&lt;Variables!$G$6,M5861&gt;Variables!$G$5),0,1)</f>
        <v>1</v>
      </c>
      <c r="AI5861" s="77">
        <f t="shared" si="184"/>
        <v>0</v>
      </c>
      <c r="AJ5861" s="77">
        <f>IF(I5861&gt;Variables!$G$7,0,1)</f>
        <v>1</v>
      </c>
      <c r="AK5861" s="77">
        <f>IF(F5861&gt;Variables!$G$8,0,1)</f>
        <v>0</v>
      </c>
      <c r="AL5861" s="77">
        <f>IF(G5861&gt;Variables!$G$9,0,1)</f>
        <v>1</v>
      </c>
      <c r="AM5861" s="77">
        <f>IF(AND(K5861&gt;Variables!$G$10,K5861&lt;Variables!$G$11),0,1)</f>
        <v>1</v>
      </c>
      <c r="AN5861" s="77">
        <f>IF(H5861&lt;Variables!$G$13,1,0)</f>
        <v>1</v>
      </c>
      <c r="AO5861" s="77">
        <f>IF(R5861&lt;Variables!$G$12,0,1)</f>
        <v>1</v>
      </c>
      <c r="AP5861" s="78">
        <f t="shared" si="185"/>
        <v>1</v>
      </c>
      <c r="AQ5861" s="77">
        <f>IF(V5861&lt;Variables!$G$15,1,0)</f>
        <v>1</v>
      </c>
      <c r="AR5861" s="77">
        <v>1</v>
      </c>
      <c r="AS5861" s="77">
        <v>0</v>
      </c>
      <c r="AT5861" s="77">
        <v>0</v>
      </c>
      <c r="AU5861" s="77">
        <v>0</v>
      </c>
      <c r="BA5861" s="77">
        <v>2</v>
      </c>
    </row>
    <row r="5862" spans="3:53" x14ac:dyDescent="0.25">
      <c r="C5862" s="77" t="s">
        <v>740</v>
      </c>
      <c r="D5862" s="77" t="s">
        <v>717</v>
      </c>
      <c r="E5862" s="77">
        <v>4.28</v>
      </c>
      <c r="F5862" s="77">
        <v>59.54</v>
      </c>
      <c r="G5862" s="77">
        <v>2.0699999999999998</v>
      </c>
      <c r="H5862" s="77">
        <v>34.64</v>
      </c>
      <c r="I5862" s="77">
        <v>-12.315</v>
      </c>
      <c r="J5862" s="77" t="s">
        <v>75</v>
      </c>
      <c r="K5862" s="77">
        <v>51.23</v>
      </c>
      <c r="L5862" s="77">
        <v>4.2236950000000002</v>
      </c>
      <c r="M5862" s="77">
        <v>0.52809210892359038</v>
      </c>
      <c r="N5862" s="77">
        <v>4.1961839999999997</v>
      </c>
      <c r="O5862" s="77">
        <v>1.1871738703546071</v>
      </c>
      <c r="P5862" s="77">
        <v>42830000</v>
      </c>
      <c r="Q5862" s="77">
        <v>392060</v>
      </c>
      <c r="R5862" s="77">
        <v>109.24</v>
      </c>
      <c r="S5862" s="77">
        <v>64.753999999999991</v>
      </c>
      <c r="T5862" s="77">
        <v>5.81</v>
      </c>
      <c r="U5862" s="77">
        <v>29.978000000000002</v>
      </c>
      <c r="V5862" s="77">
        <v>2.364136495254983</v>
      </c>
      <c r="AC5862" s="77">
        <v>8.1999999999999993</v>
      </c>
      <c r="AD5862" s="77">
        <v>4.21</v>
      </c>
      <c r="AH5862" s="77">
        <f>IF(AND(M5862&lt;Variables!$G$6,M5862&gt;Variables!$G$5),0,1)</f>
        <v>1</v>
      </c>
      <c r="AI5862" s="77">
        <f t="shared" si="184"/>
        <v>0</v>
      </c>
      <c r="AJ5862" s="77">
        <f>IF(I5862&gt;Variables!$G$7,0,1)</f>
        <v>1</v>
      </c>
      <c r="AK5862" s="77">
        <f>IF(F5862&gt;Variables!$G$8,0,1)</f>
        <v>0</v>
      </c>
      <c r="AL5862" s="77">
        <f>IF(G5862&gt;Variables!$G$9,0,1)</f>
        <v>1</v>
      </c>
      <c r="AM5862" s="77">
        <f>IF(AND(K5862&gt;Variables!$G$10,K5862&lt;Variables!$G$11),0,1)</f>
        <v>1</v>
      </c>
      <c r="AN5862" s="77">
        <f>IF(H5862&lt;Variables!$G$13,1,0)</f>
        <v>1</v>
      </c>
      <c r="AO5862" s="77">
        <f>IF(R5862&lt;Variables!$G$12,0,1)</f>
        <v>1</v>
      </c>
      <c r="AP5862" s="78">
        <f t="shared" si="185"/>
        <v>1</v>
      </c>
      <c r="AQ5862" s="77">
        <f>IF(V5862&lt;Variables!$G$15,1,0)</f>
        <v>1</v>
      </c>
      <c r="AR5862" s="77">
        <v>1</v>
      </c>
      <c r="AS5862" s="77">
        <v>0</v>
      </c>
      <c r="AT5862" s="77">
        <v>0</v>
      </c>
      <c r="AU5862" s="77">
        <v>0</v>
      </c>
      <c r="BA5862" s="77">
        <v>2</v>
      </c>
    </row>
    <row r="5863" spans="3:53" x14ac:dyDescent="0.25">
      <c r="C5863" s="77" t="s">
        <v>740</v>
      </c>
      <c r="D5863" s="77" t="s">
        <v>551</v>
      </c>
      <c r="E5863" s="77">
        <v>10.5</v>
      </c>
      <c r="F5863" s="77">
        <v>45.47</v>
      </c>
      <c r="G5863" s="77">
        <v>14.83</v>
      </c>
      <c r="H5863" s="77">
        <v>75.75</v>
      </c>
      <c r="I5863" s="77">
        <v>48.685000000000002</v>
      </c>
      <c r="J5863" s="77" t="s">
        <v>75</v>
      </c>
      <c r="K5863" s="77">
        <v>64.75</v>
      </c>
      <c r="L5863" s="77">
        <v>10.36098125</v>
      </c>
      <c r="M5863" s="77">
        <v>3.4023683808905618</v>
      </c>
      <c r="N5863" s="77">
        <v>9.302421739130434</v>
      </c>
      <c r="O5863" s="77">
        <v>15.168934503731389</v>
      </c>
      <c r="P5863" s="77">
        <v>89080000</v>
      </c>
      <c r="Q5863" s="77">
        <v>23680000</v>
      </c>
      <c r="R5863" s="77">
        <v>3.76</v>
      </c>
      <c r="S5863" s="77">
        <v>64.753999999999991</v>
      </c>
      <c r="T5863" s="77">
        <v>5.81</v>
      </c>
      <c r="U5863" s="77">
        <v>29.978000000000002</v>
      </c>
      <c r="V5863" s="77">
        <v>2.2864143338076688</v>
      </c>
      <c r="AC5863" s="77">
        <v>18.82</v>
      </c>
      <c r="AD5863" s="77">
        <v>10.15</v>
      </c>
      <c r="AH5863" s="77">
        <f>IF(AND(M5863&lt;Variables!$G$6,M5863&gt;Variables!$G$5),0,1)</f>
        <v>1</v>
      </c>
      <c r="AI5863" s="77">
        <f t="shared" si="184"/>
        <v>0</v>
      </c>
      <c r="AJ5863" s="77">
        <f>IF(I5863&gt;Variables!$G$7,0,1)</f>
        <v>1</v>
      </c>
      <c r="AK5863" s="77">
        <f>IF(F5863&gt;Variables!$G$8,0,1)</f>
        <v>0</v>
      </c>
      <c r="AL5863" s="77">
        <f>IF(G5863&gt;Variables!$G$9,0,1)</f>
        <v>0</v>
      </c>
      <c r="AM5863" s="77">
        <f>IF(AND(K5863&gt;Variables!$G$10,K5863&lt;Variables!$G$11),0,1)</f>
        <v>0</v>
      </c>
      <c r="AN5863" s="77">
        <f>IF(H5863&lt;Variables!$G$13,1,0)</f>
        <v>1</v>
      </c>
      <c r="AO5863" s="77">
        <f>IF(R5863&lt;Variables!$G$12,0,1)</f>
        <v>1</v>
      </c>
      <c r="AP5863" s="78">
        <f t="shared" si="185"/>
        <v>1</v>
      </c>
      <c r="AQ5863" s="77">
        <f>IF(V5863&lt;Variables!$G$15,1,0)</f>
        <v>1</v>
      </c>
      <c r="AR5863" s="77">
        <v>0</v>
      </c>
      <c r="AS5863" s="77">
        <v>0</v>
      </c>
      <c r="AT5863" s="77">
        <v>0</v>
      </c>
      <c r="AU5863" s="77">
        <v>0</v>
      </c>
      <c r="BA5863" s="77">
        <v>0</v>
      </c>
    </row>
    <row r="5864" spans="3:53" x14ac:dyDescent="0.25">
      <c r="C5864" s="77" t="s">
        <v>740</v>
      </c>
      <c r="D5864" s="77" t="s">
        <v>578</v>
      </c>
      <c r="E5864" s="77">
        <v>6.24</v>
      </c>
      <c r="F5864" s="77">
        <v>18.21</v>
      </c>
      <c r="G5864" s="77">
        <v>-2.85</v>
      </c>
      <c r="H5864" s="77">
        <v>57.6</v>
      </c>
      <c r="I5864" s="77">
        <v>1694.577</v>
      </c>
      <c r="J5864" s="77" t="s">
        <v>75</v>
      </c>
      <c r="K5864" s="77">
        <v>43.83</v>
      </c>
      <c r="L5864" s="77">
        <v>6.3690449999999998</v>
      </c>
      <c r="M5864" s="77">
        <v>-1.1625761790032869</v>
      </c>
      <c r="N5864" s="77">
        <v>6.5055934782608684</v>
      </c>
      <c r="O5864" s="77">
        <v>-3.2371140152637721</v>
      </c>
      <c r="P5864" s="77">
        <v>11440000</v>
      </c>
      <c r="Q5864" s="77">
        <v>5490000</v>
      </c>
      <c r="R5864" s="77">
        <v>2.08</v>
      </c>
      <c r="S5864" s="77">
        <v>64.753999999999991</v>
      </c>
      <c r="T5864" s="77">
        <v>5.81</v>
      </c>
      <c r="U5864" s="77">
        <v>29.978000000000002</v>
      </c>
      <c r="V5864" s="77">
        <v>2.3125898822234729</v>
      </c>
      <c r="AC5864" s="77">
        <v>6.33</v>
      </c>
      <c r="AD5864" s="77">
        <v>5.25</v>
      </c>
      <c r="AH5864" s="77">
        <f>IF(AND(M5864&lt;Variables!$G$6,M5864&gt;Variables!$G$5),0,1)</f>
        <v>0</v>
      </c>
      <c r="AI5864" s="77">
        <f t="shared" si="184"/>
        <v>1</v>
      </c>
      <c r="AJ5864" s="77">
        <f>IF(I5864&gt;Variables!$G$7,0,1)</f>
        <v>0</v>
      </c>
      <c r="AK5864" s="77">
        <f>IF(F5864&gt;Variables!$G$8,0,1)</f>
        <v>0</v>
      </c>
      <c r="AL5864" s="77">
        <f>IF(G5864&gt;Variables!$G$9,0,1)</f>
        <v>1</v>
      </c>
      <c r="AM5864" s="77">
        <f>IF(AND(K5864&gt;Variables!$G$10,K5864&lt;Variables!$G$11),0,1)</f>
        <v>1</v>
      </c>
      <c r="AN5864" s="77">
        <f>IF(H5864&lt;Variables!$G$13,1,0)</f>
        <v>1</v>
      </c>
      <c r="AO5864" s="77">
        <f>IF(R5864&lt;Variables!$G$12,0,1)</f>
        <v>0</v>
      </c>
      <c r="AP5864" s="78">
        <f t="shared" si="185"/>
        <v>1</v>
      </c>
      <c r="AQ5864" s="77">
        <f>IF(V5864&lt;Variables!$G$15,1,0)</f>
        <v>1</v>
      </c>
      <c r="AR5864" s="77">
        <v>0</v>
      </c>
      <c r="AS5864" s="77">
        <v>0</v>
      </c>
      <c r="AT5864" s="77">
        <v>1</v>
      </c>
      <c r="AU5864" s="77">
        <v>0</v>
      </c>
      <c r="BA5864" s="77">
        <v>-2.25</v>
      </c>
    </row>
    <row r="5865" spans="3:53" x14ac:dyDescent="0.25">
      <c r="C5865" s="77" t="s">
        <v>740</v>
      </c>
      <c r="D5865" s="77" t="s">
        <v>436</v>
      </c>
      <c r="E5865" s="77">
        <v>8.1300000000000008</v>
      </c>
      <c r="F5865" s="77">
        <v>35.83</v>
      </c>
      <c r="G5865" s="77">
        <v>10.1</v>
      </c>
      <c r="H5865" s="77">
        <v>60.08</v>
      </c>
      <c r="I5865" s="77">
        <v>7.7910000000000004</v>
      </c>
      <c r="J5865" s="77" t="s">
        <v>75</v>
      </c>
      <c r="K5865" s="77">
        <v>62.9</v>
      </c>
      <c r="L5865" s="77">
        <v>7.9818149999999992</v>
      </c>
      <c r="M5865" s="77">
        <v>5.113937118312081</v>
      </c>
      <c r="N5865" s="77">
        <v>8.1494304347826088</v>
      </c>
      <c r="O5865" s="77">
        <v>2.9519801063718041</v>
      </c>
      <c r="P5865" s="77">
        <v>32730000</v>
      </c>
      <c r="Q5865" s="77">
        <v>3180000</v>
      </c>
      <c r="R5865" s="77">
        <v>10.29</v>
      </c>
      <c r="S5865" s="77">
        <v>64.753999999999991</v>
      </c>
      <c r="T5865" s="77">
        <v>5.81</v>
      </c>
      <c r="U5865" s="77">
        <v>29.978000000000002</v>
      </c>
      <c r="V5865" s="77">
        <v>2.177160884793746</v>
      </c>
      <c r="AC5865" s="77">
        <v>8.5</v>
      </c>
      <c r="AD5865" s="77">
        <v>6.75</v>
      </c>
      <c r="AH5865" s="77">
        <f>IF(AND(M5865&lt;Variables!$G$6,M5865&gt;Variables!$G$5),0,1)</f>
        <v>1</v>
      </c>
      <c r="AI5865" s="77">
        <f t="shared" si="184"/>
        <v>1</v>
      </c>
      <c r="AJ5865" s="77">
        <f>IF(I5865&gt;Variables!$G$7,0,1)</f>
        <v>1</v>
      </c>
      <c r="AK5865" s="77">
        <f>IF(F5865&gt;Variables!$G$8,0,1)</f>
        <v>0</v>
      </c>
      <c r="AL5865" s="77">
        <f>IF(G5865&gt;Variables!$G$9,0,1)</f>
        <v>1</v>
      </c>
      <c r="AM5865" s="77">
        <f>IF(AND(K5865&gt;Variables!$G$10,K5865&lt;Variables!$G$11),0,1)</f>
        <v>0</v>
      </c>
      <c r="AN5865" s="77">
        <f>IF(H5865&lt;Variables!$G$13,1,0)</f>
        <v>1</v>
      </c>
      <c r="AO5865" s="77">
        <f>IF(R5865&lt;Variables!$G$12,0,1)</f>
        <v>1</v>
      </c>
      <c r="AP5865" s="78">
        <f t="shared" si="185"/>
        <v>1</v>
      </c>
      <c r="AQ5865" s="77">
        <f>IF(V5865&lt;Variables!$G$15,1,0)</f>
        <v>1</v>
      </c>
      <c r="AR5865" s="77">
        <v>1</v>
      </c>
      <c r="AS5865" s="77">
        <v>0</v>
      </c>
      <c r="AT5865" s="77">
        <v>0</v>
      </c>
      <c r="AU5865" s="77">
        <v>0</v>
      </c>
      <c r="BA5865" s="77">
        <v>2</v>
      </c>
    </row>
    <row r="5866" spans="3:53" x14ac:dyDescent="0.25">
      <c r="C5866" s="77" t="s">
        <v>740</v>
      </c>
      <c r="D5866" s="77" t="s">
        <v>661</v>
      </c>
      <c r="E5866" s="77">
        <v>55.3</v>
      </c>
      <c r="F5866" s="77">
        <v>5.15</v>
      </c>
      <c r="G5866" s="77">
        <v>7.05</v>
      </c>
      <c r="H5866" s="77">
        <v>2180</v>
      </c>
      <c r="I5866" s="77">
        <v>3.4870000000000001</v>
      </c>
      <c r="J5866" s="77" t="s">
        <v>74</v>
      </c>
      <c r="K5866" s="77">
        <v>43.54</v>
      </c>
      <c r="L5866" s="77">
        <v>55.630450000000003</v>
      </c>
      <c r="M5866" s="77">
        <v>-0.66591228365040755</v>
      </c>
      <c r="N5866" s="77">
        <v>55.84177600000001</v>
      </c>
      <c r="O5866" s="77">
        <v>-1.0418293286374201</v>
      </c>
      <c r="P5866" s="77">
        <v>2810000</v>
      </c>
      <c r="Q5866" s="77">
        <v>2152000</v>
      </c>
      <c r="R5866" s="77">
        <v>1.31</v>
      </c>
      <c r="S5866" s="77">
        <v>64.753999999999991</v>
      </c>
      <c r="T5866" s="77">
        <v>5.81</v>
      </c>
      <c r="U5866" s="77">
        <v>29.978000000000002</v>
      </c>
      <c r="V5866" s="77">
        <v>2.3049645401732319</v>
      </c>
      <c r="AC5866" s="77">
        <v>57.63</v>
      </c>
      <c r="AD5866" s="77">
        <v>53.84</v>
      </c>
      <c r="AH5866" s="77">
        <f>IF(AND(M5866&lt;Variables!$G$6,M5866&gt;Variables!$G$5),0,1)</f>
        <v>1</v>
      </c>
      <c r="AI5866" s="77">
        <f t="shared" si="184"/>
        <v>1</v>
      </c>
      <c r="AJ5866" s="77">
        <f>IF(I5866&gt;Variables!$G$7,0,1)</f>
        <v>1</v>
      </c>
      <c r="AK5866" s="77">
        <f>IF(F5866&gt;Variables!$G$8,0,1)</f>
        <v>1</v>
      </c>
      <c r="AL5866" s="77">
        <f>IF(G5866&gt;Variables!$G$9,0,1)</f>
        <v>1</v>
      </c>
      <c r="AM5866" s="77">
        <f>IF(AND(K5866&gt;Variables!$G$10,K5866&lt;Variables!$G$11),0,1)</f>
        <v>1</v>
      </c>
      <c r="AN5866" s="77">
        <f>IF(H5866&lt;Variables!$G$13,1,0)</f>
        <v>0</v>
      </c>
      <c r="AO5866" s="77">
        <f>IF(R5866&lt;Variables!$G$12,0,1)</f>
        <v>0</v>
      </c>
      <c r="AP5866" s="78">
        <f t="shared" si="185"/>
        <v>0</v>
      </c>
      <c r="AQ5866" s="77">
        <f>IF(V5866&lt;Variables!$G$15,1,0)</f>
        <v>1</v>
      </c>
      <c r="AR5866" s="77">
        <v>0</v>
      </c>
      <c r="AS5866" s="77">
        <v>0</v>
      </c>
      <c r="AT5866" s="77">
        <v>1</v>
      </c>
      <c r="AU5866" s="77">
        <v>0</v>
      </c>
      <c r="BA5866" s="77">
        <v>-1.1000000000000001</v>
      </c>
    </row>
    <row r="5867" spans="3:53" x14ac:dyDescent="0.25">
      <c r="C5867" s="77" t="s">
        <v>740</v>
      </c>
      <c r="D5867" s="77" t="s">
        <v>728</v>
      </c>
      <c r="E5867" s="77">
        <v>40.46</v>
      </c>
      <c r="F5867" s="77">
        <v>5.23</v>
      </c>
      <c r="G5867" s="77">
        <v>4.5</v>
      </c>
      <c r="H5867" s="77">
        <v>67630</v>
      </c>
      <c r="I5867" s="77">
        <v>-27.645</v>
      </c>
      <c r="J5867" s="77" t="s">
        <v>74</v>
      </c>
      <c r="K5867" s="77">
        <v>60.84</v>
      </c>
      <c r="L5867" s="77">
        <v>40.194800000000001</v>
      </c>
      <c r="M5867" s="77">
        <v>0.19952829719266629</v>
      </c>
      <c r="N5867" s="77">
        <v>39.879392000000003</v>
      </c>
      <c r="O5867" s="77">
        <v>0.99201111190462199</v>
      </c>
      <c r="P5867" s="77">
        <v>1238000</v>
      </c>
      <c r="Q5867" s="77">
        <v>4417000</v>
      </c>
      <c r="R5867" s="77">
        <v>0.28000000000000003</v>
      </c>
      <c r="S5867" s="77">
        <v>64.753999999999991</v>
      </c>
      <c r="T5867" s="77">
        <v>5.81</v>
      </c>
      <c r="U5867" s="77">
        <v>29.978000000000002</v>
      </c>
      <c r="V5867" s="77">
        <v>2.4678682473633411</v>
      </c>
      <c r="AC5867" s="77">
        <v>44.19</v>
      </c>
      <c r="AD5867" s="77">
        <v>40.24</v>
      </c>
      <c r="AH5867" s="77">
        <f>IF(AND(M5867&lt;Variables!$G$6,M5867&gt;Variables!$G$5),0,1)</f>
        <v>1</v>
      </c>
      <c r="AI5867" s="77">
        <f t="shared" si="184"/>
        <v>0</v>
      </c>
      <c r="AJ5867" s="77">
        <f>IF(I5867&gt;Variables!$G$7,0,1)</f>
        <v>1</v>
      </c>
      <c r="AK5867" s="77">
        <f>IF(F5867&gt;Variables!$G$8,0,1)</f>
        <v>1</v>
      </c>
      <c r="AL5867" s="77">
        <f>IF(G5867&gt;Variables!$G$9,0,1)</f>
        <v>1</v>
      </c>
      <c r="AM5867" s="77">
        <f>IF(AND(K5867&gt;Variables!$G$10,K5867&lt;Variables!$G$11),0,1)</f>
        <v>1</v>
      </c>
      <c r="AN5867" s="77">
        <f>IF(H5867&lt;Variables!$G$13,1,0)</f>
        <v>0</v>
      </c>
      <c r="AO5867" s="77">
        <f>IF(R5867&lt;Variables!$G$12,0,1)</f>
        <v>0</v>
      </c>
      <c r="AP5867" s="78">
        <f t="shared" si="185"/>
        <v>0</v>
      </c>
      <c r="AQ5867" s="77">
        <f>IF(V5867&lt;Variables!$G$15,1,0)</f>
        <v>1</v>
      </c>
      <c r="AR5867" s="77">
        <v>1</v>
      </c>
      <c r="AS5867" s="77">
        <v>0</v>
      </c>
      <c r="AT5867" s="77">
        <v>0</v>
      </c>
      <c r="AU5867" s="77">
        <v>0</v>
      </c>
      <c r="BA5867" s="77">
        <v>2</v>
      </c>
    </row>
    <row r="5868" spans="3:53" x14ac:dyDescent="0.25">
      <c r="C5868" s="77" t="s">
        <v>740</v>
      </c>
      <c r="D5868" s="77" t="s">
        <v>715</v>
      </c>
      <c r="E5868" s="77">
        <v>33.43</v>
      </c>
      <c r="F5868" s="77">
        <v>11.02</v>
      </c>
      <c r="G5868" s="77">
        <v>4.58</v>
      </c>
      <c r="H5868" s="77">
        <v>3140</v>
      </c>
      <c r="I5868" s="77">
        <v>-44.280999999999999</v>
      </c>
      <c r="J5868" s="77" t="s">
        <v>75</v>
      </c>
      <c r="K5868" s="77">
        <v>62.42</v>
      </c>
      <c r="L5868" s="77">
        <v>33.085059999999999</v>
      </c>
      <c r="M5868" s="77">
        <v>0.831009525145189</v>
      </c>
      <c r="N5868" s="77">
        <v>33.204403999999997</v>
      </c>
      <c r="O5868" s="77">
        <v>0.4686004904650683</v>
      </c>
      <c r="P5868" s="77">
        <v>6658000</v>
      </c>
      <c r="Q5868" s="77">
        <v>19248000</v>
      </c>
      <c r="R5868" s="77">
        <v>0.35</v>
      </c>
      <c r="S5868" s="77">
        <v>64.753999999999991</v>
      </c>
      <c r="T5868" s="77">
        <v>5.81</v>
      </c>
      <c r="U5868" s="77">
        <v>29.978000000000002</v>
      </c>
      <c r="V5868" s="77">
        <v>2.444257504929173</v>
      </c>
      <c r="AC5868" s="77">
        <v>33.5</v>
      </c>
      <c r="AD5868" s="77">
        <v>31.3</v>
      </c>
      <c r="AH5868" s="77">
        <f>IF(AND(M5868&lt;Variables!$G$6,M5868&gt;Variables!$G$5),0,1)</f>
        <v>1</v>
      </c>
      <c r="AI5868" s="77">
        <f t="shared" si="184"/>
        <v>1</v>
      </c>
      <c r="AJ5868" s="77">
        <f>IF(I5868&gt;Variables!$G$7,0,1)</f>
        <v>1</v>
      </c>
      <c r="AK5868" s="77">
        <f>IF(F5868&gt;Variables!$G$8,0,1)</f>
        <v>0</v>
      </c>
      <c r="AL5868" s="77">
        <f>IF(G5868&gt;Variables!$G$9,0,1)</f>
        <v>1</v>
      </c>
      <c r="AM5868" s="77">
        <f>IF(AND(K5868&gt;Variables!$G$10,K5868&lt;Variables!$G$11),0,1)</f>
        <v>0</v>
      </c>
      <c r="AN5868" s="77">
        <f>IF(H5868&lt;Variables!$G$13,1,0)</f>
        <v>0</v>
      </c>
      <c r="AO5868" s="77">
        <f>IF(R5868&lt;Variables!$G$12,0,1)</f>
        <v>0</v>
      </c>
      <c r="AP5868" s="78">
        <f t="shared" si="185"/>
        <v>1</v>
      </c>
      <c r="AQ5868" s="77">
        <f>IF(V5868&lt;Variables!$G$15,1,0)</f>
        <v>1</v>
      </c>
      <c r="AR5868" s="77">
        <v>0</v>
      </c>
      <c r="AS5868" s="77">
        <v>0</v>
      </c>
      <c r="AT5868" s="77">
        <v>1</v>
      </c>
      <c r="AU5868" s="77">
        <v>0</v>
      </c>
      <c r="BA5868" s="77">
        <v>-2.25</v>
      </c>
    </row>
    <row r="5869" spans="3:53" x14ac:dyDescent="0.25">
      <c r="C5869" s="77" t="s">
        <v>740</v>
      </c>
      <c r="D5869" s="77" t="s">
        <v>85</v>
      </c>
      <c r="E5869" s="77">
        <v>4.7699999999999996</v>
      </c>
      <c r="F5869" s="77">
        <v>10.62</v>
      </c>
      <c r="G5869" s="77">
        <v>7.21</v>
      </c>
      <c r="H5869" s="77">
        <v>2780</v>
      </c>
      <c r="I5869" s="77">
        <v>187.25</v>
      </c>
      <c r="J5869" s="77" t="s">
        <v>75</v>
      </c>
      <c r="K5869" s="77">
        <v>62.7</v>
      </c>
      <c r="L5869" s="77">
        <v>4.7148599999999998</v>
      </c>
      <c r="M5869" s="77">
        <v>0.95739852296780736</v>
      </c>
      <c r="N5869" s="77">
        <v>4.6863579999999994</v>
      </c>
      <c r="O5869" s="77">
        <v>1.5714121712425819</v>
      </c>
      <c r="P5869" s="77">
        <v>21905000</v>
      </c>
      <c r="Q5869" s="77">
        <v>21010000</v>
      </c>
      <c r="R5869" s="77">
        <v>1.04</v>
      </c>
      <c r="S5869" s="77">
        <v>64.753999999999991</v>
      </c>
      <c r="T5869" s="77">
        <v>5.81</v>
      </c>
      <c r="U5869" s="77">
        <v>29.978000000000002</v>
      </c>
      <c r="V5869" s="77">
        <v>2.4385645583368332</v>
      </c>
      <c r="AC5869" s="77">
        <v>4.8600000000000003</v>
      </c>
      <c r="AD5869" s="77">
        <v>4.5199999999999996</v>
      </c>
      <c r="AH5869" s="77">
        <f>IF(AND(M5869&lt;Variables!$G$6,M5869&gt;Variables!$G$5),0,1)</f>
        <v>1</v>
      </c>
      <c r="AI5869" s="77">
        <f t="shared" si="184"/>
        <v>0</v>
      </c>
      <c r="AJ5869" s="77">
        <f>IF(I5869&gt;Variables!$G$7,0,1)</f>
        <v>0</v>
      </c>
      <c r="AK5869" s="77">
        <f>IF(F5869&gt;Variables!$G$8,0,1)</f>
        <v>0</v>
      </c>
      <c r="AL5869" s="77">
        <f>IF(G5869&gt;Variables!$G$9,0,1)</f>
        <v>1</v>
      </c>
      <c r="AM5869" s="77">
        <f>IF(AND(K5869&gt;Variables!$G$10,K5869&lt;Variables!$G$11),0,1)</f>
        <v>0</v>
      </c>
      <c r="AN5869" s="77">
        <f>IF(H5869&lt;Variables!$G$13,1,0)</f>
        <v>0</v>
      </c>
      <c r="AO5869" s="77">
        <f>IF(R5869&lt;Variables!$G$12,0,1)</f>
        <v>0</v>
      </c>
      <c r="AP5869" s="78">
        <f t="shared" si="185"/>
        <v>1</v>
      </c>
      <c r="AQ5869" s="77">
        <f>IF(V5869&lt;Variables!$G$15,1,0)</f>
        <v>1</v>
      </c>
      <c r="AR5869" s="77">
        <v>1</v>
      </c>
      <c r="AS5869" s="77">
        <v>0</v>
      </c>
      <c r="AT5869" s="77">
        <v>0</v>
      </c>
      <c r="AU5869" s="77">
        <v>0</v>
      </c>
      <c r="BA5869" s="77">
        <v>1.56</v>
      </c>
    </row>
    <row r="5870" spans="3:53" x14ac:dyDescent="0.25">
      <c r="C5870" s="77" t="s">
        <v>740</v>
      </c>
      <c r="D5870" s="77" t="s">
        <v>713</v>
      </c>
      <c r="E5870" s="77">
        <v>35</v>
      </c>
      <c r="F5870" s="77">
        <v>9.15</v>
      </c>
      <c r="G5870" s="77">
        <v>4.17</v>
      </c>
      <c r="H5870" s="77">
        <v>7720</v>
      </c>
      <c r="I5870" s="77">
        <v>-1E-3</v>
      </c>
      <c r="J5870" s="77" t="s">
        <v>75</v>
      </c>
      <c r="K5870" s="77">
        <v>80.39</v>
      </c>
      <c r="L5870" s="77">
        <v>34.695594999999997</v>
      </c>
      <c r="M5870" s="77">
        <v>0.73296048100631284</v>
      </c>
      <c r="N5870" s="77">
        <v>34.22146</v>
      </c>
      <c r="O5870" s="77">
        <v>2.128605851416038</v>
      </c>
      <c r="P5870" s="77">
        <v>1679000</v>
      </c>
      <c r="Q5870" s="77">
        <v>2038000</v>
      </c>
      <c r="R5870" s="77">
        <v>0.82</v>
      </c>
      <c r="S5870" s="77">
        <v>64.753999999999991</v>
      </c>
      <c r="T5870" s="77">
        <v>5.81</v>
      </c>
      <c r="U5870" s="77">
        <v>29.978000000000002</v>
      </c>
      <c r="V5870" s="77">
        <v>2.5984541833704822</v>
      </c>
      <c r="AC5870" s="77">
        <v>34.97</v>
      </c>
      <c r="AD5870" s="77">
        <v>33.86</v>
      </c>
      <c r="AH5870" s="77">
        <f>IF(AND(M5870&lt;Variables!$G$6,M5870&gt;Variables!$G$5),0,1)</f>
        <v>1</v>
      </c>
      <c r="AI5870" s="77">
        <f t="shared" si="184"/>
        <v>0</v>
      </c>
      <c r="AJ5870" s="77">
        <f>IF(I5870&gt;Variables!$G$7,0,1)</f>
        <v>1</v>
      </c>
      <c r="AK5870" s="77">
        <f>IF(F5870&gt;Variables!$G$8,0,1)</f>
        <v>0</v>
      </c>
      <c r="AL5870" s="77">
        <f>IF(G5870&gt;Variables!$G$9,0,1)</f>
        <v>1</v>
      </c>
      <c r="AM5870" s="77">
        <f>IF(AND(K5870&gt;Variables!$G$10,K5870&lt;Variables!$G$11),0,1)</f>
        <v>1</v>
      </c>
      <c r="AN5870" s="77">
        <f>IF(H5870&lt;Variables!$G$13,1,0)</f>
        <v>0</v>
      </c>
      <c r="AO5870" s="77">
        <f>IF(R5870&lt;Variables!$G$12,0,1)</f>
        <v>0</v>
      </c>
      <c r="AP5870" s="78">
        <f t="shared" si="185"/>
        <v>1</v>
      </c>
      <c r="AQ5870" s="77">
        <f>IF(V5870&lt;Variables!$G$15,1,0)</f>
        <v>1</v>
      </c>
      <c r="AR5870" s="77">
        <v>0</v>
      </c>
      <c r="AS5870" s="77">
        <v>0</v>
      </c>
      <c r="AT5870" s="77">
        <v>0</v>
      </c>
      <c r="AU5870" s="77">
        <v>1</v>
      </c>
      <c r="BA5870" s="77">
        <v>-1.1599999999999999</v>
      </c>
    </row>
    <row r="5871" spans="3:53" x14ac:dyDescent="0.25">
      <c r="C5871" s="77" t="s">
        <v>740</v>
      </c>
      <c r="D5871" s="77" t="s">
        <v>741</v>
      </c>
      <c r="E5871" s="77">
        <v>29.3</v>
      </c>
      <c r="F5871" s="77">
        <v>7.62</v>
      </c>
      <c r="G5871" s="77">
        <v>6.11</v>
      </c>
      <c r="H5871" s="77">
        <v>3360</v>
      </c>
      <c r="I5871" s="77">
        <v>-1.9830000000000001</v>
      </c>
      <c r="J5871" s="77" t="s">
        <v>75</v>
      </c>
      <c r="K5871" s="77">
        <v>86.59</v>
      </c>
      <c r="L5871" s="77">
        <v>28.183585000000001</v>
      </c>
      <c r="M5871" s="77">
        <v>5.4159717438359953</v>
      </c>
      <c r="N5871" s="77">
        <v>27.922304</v>
      </c>
      <c r="O5871" s="77">
        <v>6.4023943009860513</v>
      </c>
      <c r="P5871" s="77">
        <v>1491000</v>
      </c>
      <c r="Q5871" s="77">
        <v>1038000</v>
      </c>
      <c r="R5871" s="77">
        <v>1.44</v>
      </c>
      <c r="S5871" s="77">
        <v>64.753999999999991</v>
      </c>
      <c r="T5871" s="77">
        <v>5.81</v>
      </c>
      <c r="U5871" s="77">
        <v>29.978000000000002</v>
      </c>
      <c r="V5871" s="77">
        <v>2.032941001823366</v>
      </c>
      <c r="AC5871" s="77">
        <v>30.29</v>
      </c>
      <c r="AD5871" s="77">
        <v>28.61</v>
      </c>
      <c r="AH5871" s="77">
        <f>IF(AND(M5871&lt;Variables!$G$6,M5871&gt;Variables!$G$5),0,1)</f>
        <v>1</v>
      </c>
      <c r="AI5871" s="77">
        <f t="shared" si="184"/>
        <v>0</v>
      </c>
      <c r="AJ5871" s="77">
        <f>IF(I5871&gt;Variables!$G$7,0,1)</f>
        <v>1</v>
      </c>
      <c r="AK5871" s="77">
        <f>IF(F5871&gt;Variables!$G$8,0,1)</f>
        <v>1</v>
      </c>
      <c r="AL5871" s="77">
        <f>IF(G5871&gt;Variables!$G$9,0,1)</f>
        <v>1</v>
      </c>
      <c r="AM5871" s="77">
        <f>IF(AND(K5871&gt;Variables!$G$10,K5871&lt;Variables!$G$11),0,1)</f>
        <v>1</v>
      </c>
      <c r="AN5871" s="77">
        <f>IF(H5871&lt;Variables!$G$13,1,0)</f>
        <v>0</v>
      </c>
      <c r="AO5871" s="77">
        <f>IF(R5871&lt;Variables!$G$12,0,1)</f>
        <v>0</v>
      </c>
      <c r="AP5871" s="78">
        <f t="shared" si="185"/>
        <v>1</v>
      </c>
      <c r="AQ5871" s="77">
        <f>IF(V5871&lt;Variables!$G$15,1,0)</f>
        <v>1</v>
      </c>
      <c r="AR5871" s="77">
        <v>0</v>
      </c>
      <c r="AS5871" s="77">
        <v>0</v>
      </c>
      <c r="AT5871" s="77">
        <v>1</v>
      </c>
      <c r="AU5871" s="77">
        <v>0</v>
      </c>
      <c r="BA5871" s="77">
        <v>-2.25</v>
      </c>
    </row>
    <row r="5872" spans="3:53" x14ac:dyDescent="0.25">
      <c r="C5872" s="77" t="s">
        <v>740</v>
      </c>
      <c r="D5872" s="77" t="s">
        <v>707</v>
      </c>
      <c r="E5872" s="77">
        <v>3.73</v>
      </c>
      <c r="F5872" s="77">
        <v>7.14</v>
      </c>
      <c r="G5872" s="77">
        <v>0.81</v>
      </c>
      <c r="H5872" s="77">
        <v>-99999</v>
      </c>
      <c r="I5872" s="77">
        <v>-21.507000000000001</v>
      </c>
      <c r="J5872" s="77" t="s">
        <v>75</v>
      </c>
      <c r="K5872" s="77">
        <v>49.24</v>
      </c>
      <c r="L5872" s="77">
        <v>3.723954545454546</v>
      </c>
      <c r="M5872" s="77">
        <v>-0.1061920978432102</v>
      </c>
      <c r="N5872" s="77">
        <v>3.7778541666666658</v>
      </c>
      <c r="O5872" s="77">
        <v>-1.5314028576627901</v>
      </c>
      <c r="P5872" s="77">
        <v>38546</v>
      </c>
      <c r="Q5872" s="77">
        <v>19053</v>
      </c>
      <c r="R5872" s="77">
        <v>2.02</v>
      </c>
      <c r="S5872" s="77">
        <v>64.753999999999991</v>
      </c>
      <c r="T5872" s="77">
        <v>5.81</v>
      </c>
      <c r="U5872" s="77">
        <v>29.978000000000002</v>
      </c>
      <c r="V5872" s="77">
        <v>2.361654315632209</v>
      </c>
      <c r="AC5872" s="77">
        <v>4.07</v>
      </c>
      <c r="AD5872" s="77">
        <v>3.5</v>
      </c>
      <c r="AH5872" s="77">
        <f>IF(AND(M5872&lt;Variables!$G$6,M5872&gt;Variables!$G$5),0,1)</f>
        <v>1</v>
      </c>
      <c r="AI5872" s="77">
        <f t="shared" si="184"/>
        <v>1</v>
      </c>
      <c r="AJ5872" s="77">
        <f>IF(I5872&gt;Variables!$G$7,0,1)</f>
        <v>1</v>
      </c>
      <c r="AK5872" s="77">
        <f>IF(F5872&gt;Variables!$G$8,0,1)</f>
        <v>1</v>
      </c>
      <c r="AL5872" s="77">
        <f>IF(G5872&gt;Variables!$G$9,0,1)</f>
        <v>1</v>
      </c>
      <c r="AM5872" s="77">
        <f>IF(AND(K5872&gt;Variables!$G$10,K5872&lt;Variables!$G$11),0,1)</f>
        <v>1</v>
      </c>
      <c r="AN5872" s="77">
        <f>IF(H5872&lt;Variables!$G$13,1,0)</f>
        <v>1</v>
      </c>
      <c r="AO5872" s="77">
        <f>IF(R5872&lt;Variables!$G$12,0,1)</f>
        <v>0</v>
      </c>
      <c r="AP5872" s="78">
        <f t="shared" si="185"/>
        <v>1</v>
      </c>
      <c r="AQ5872" s="77">
        <f>IF(V5872&lt;Variables!$G$15,1,0)</f>
        <v>1</v>
      </c>
      <c r="AR5872" s="77">
        <v>1</v>
      </c>
      <c r="AS5872" s="77">
        <v>0</v>
      </c>
      <c r="AT5872" s="77">
        <v>0</v>
      </c>
      <c r="AU5872" s="77">
        <v>0</v>
      </c>
      <c r="BA5872" s="77">
        <v>2</v>
      </c>
    </row>
    <row r="5873" spans="3:53" x14ac:dyDescent="0.25">
      <c r="C5873" s="77" t="s">
        <v>740</v>
      </c>
      <c r="D5873" s="77" t="s">
        <v>171</v>
      </c>
      <c r="E5873" s="77">
        <v>238.24</v>
      </c>
      <c r="F5873" s="77">
        <v>6.15</v>
      </c>
      <c r="G5873" s="77">
        <v>7.34</v>
      </c>
      <c r="H5873" s="77">
        <v>89600</v>
      </c>
      <c r="I5873" s="77">
        <v>426.96100000000001</v>
      </c>
      <c r="J5873" s="77" t="s">
        <v>75</v>
      </c>
      <c r="K5873" s="77">
        <v>67.8</v>
      </c>
      <c r="L5873" s="77">
        <v>235.64268999999999</v>
      </c>
      <c r="M5873" s="77">
        <v>0.7542393952471006</v>
      </c>
      <c r="N5873" s="77">
        <v>233.81884600000001</v>
      </c>
      <c r="O5873" s="77">
        <v>1.540147024761215</v>
      </c>
      <c r="P5873" s="77">
        <v>5464000</v>
      </c>
      <c r="Q5873" s="77">
        <v>9659000</v>
      </c>
      <c r="R5873" s="77">
        <v>0.56999999999999995</v>
      </c>
      <c r="S5873" s="77">
        <v>64.753999999999991</v>
      </c>
      <c r="T5873" s="77">
        <v>5.81</v>
      </c>
      <c r="U5873" s="77">
        <v>29.978000000000002</v>
      </c>
      <c r="V5873" s="77">
        <v>2.4930250436757451</v>
      </c>
      <c r="AC5873" s="77">
        <v>238.4</v>
      </c>
      <c r="AD5873" s="77">
        <v>234</v>
      </c>
      <c r="AH5873" s="77">
        <f>IF(AND(M5873&lt;Variables!$G$6,M5873&gt;Variables!$G$5),0,1)</f>
        <v>1</v>
      </c>
      <c r="AI5873" s="77">
        <f t="shared" si="184"/>
        <v>0</v>
      </c>
      <c r="AJ5873" s="77">
        <f>IF(I5873&gt;Variables!$G$7,0,1)</f>
        <v>0</v>
      </c>
      <c r="AK5873" s="77">
        <f>IF(F5873&gt;Variables!$G$8,0,1)</f>
        <v>1</v>
      </c>
      <c r="AL5873" s="77">
        <f>IF(G5873&gt;Variables!$G$9,0,1)</f>
        <v>1</v>
      </c>
      <c r="AM5873" s="77">
        <f>IF(AND(K5873&gt;Variables!$G$10,K5873&lt;Variables!$G$11),0,1)</f>
        <v>0</v>
      </c>
      <c r="AN5873" s="77">
        <f>IF(H5873&lt;Variables!$G$13,1,0)</f>
        <v>0</v>
      </c>
      <c r="AO5873" s="77">
        <f>IF(R5873&lt;Variables!$G$12,0,1)</f>
        <v>0</v>
      </c>
      <c r="AP5873" s="78">
        <f t="shared" si="185"/>
        <v>1</v>
      </c>
      <c r="AQ5873" s="77">
        <f>IF(V5873&lt;Variables!$G$15,1,0)</f>
        <v>1</v>
      </c>
      <c r="AR5873" s="77">
        <v>0</v>
      </c>
      <c r="AS5873" s="77">
        <v>0</v>
      </c>
      <c r="AT5873" s="77">
        <v>0</v>
      </c>
      <c r="AU5873" s="77">
        <v>1</v>
      </c>
      <c r="BA5873" s="77">
        <v>-1.05</v>
      </c>
    </row>
    <row r="5874" spans="3:53" x14ac:dyDescent="0.25">
      <c r="C5874" s="77" t="s">
        <v>740</v>
      </c>
      <c r="D5874" s="77" t="s">
        <v>725</v>
      </c>
      <c r="E5874" s="77">
        <v>56.35</v>
      </c>
      <c r="F5874" s="77">
        <v>5.94</v>
      </c>
      <c r="G5874" s="77">
        <v>5.4</v>
      </c>
      <c r="H5874" s="77">
        <v>2970</v>
      </c>
      <c r="I5874" s="77">
        <v>31.029</v>
      </c>
      <c r="J5874" s="77" t="s">
        <v>75</v>
      </c>
      <c r="K5874" s="77">
        <v>49.71</v>
      </c>
      <c r="L5874" s="77">
        <v>56.580379999999991</v>
      </c>
      <c r="M5874" s="77">
        <v>-0.3718250036496637</v>
      </c>
      <c r="N5874" s="77">
        <v>56.196120000000001</v>
      </c>
      <c r="O5874" s="77">
        <v>0.30941637963616869</v>
      </c>
      <c r="P5874" s="77">
        <v>335713</v>
      </c>
      <c r="Q5874" s="77">
        <v>388854</v>
      </c>
      <c r="R5874" s="77">
        <v>0.86</v>
      </c>
      <c r="S5874" s="77">
        <v>64.753999999999991</v>
      </c>
      <c r="T5874" s="77">
        <v>5.81</v>
      </c>
      <c r="U5874" s="77">
        <v>29.978000000000002</v>
      </c>
      <c r="V5874" s="77">
        <v>2.3733516392178342</v>
      </c>
      <c r="AC5874" s="77">
        <v>56.9</v>
      </c>
      <c r="AD5874" s="77">
        <v>54.02</v>
      </c>
      <c r="AH5874" s="77">
        <f>IF(AND(M5874&lt;Variables!$G$6,M5874&gt;Variables!$G$5),0,1)</f>
        <v>1</v>
      </c>
      <c r="AI5874" s="77">
        <f t="shared" ref="AI5874:AI5937" si="186">IF(L5874&gt;N5874,0,1)</f>
        <v>0</v>
      </c>
      <c r="AJ5874" s="77">
        <f>IF(I5874&gt;Variables!$G$7,0,1)</f>
        <v>1</v>
      </c>
      <c r="AK5874" s="77">
        <f>IF(F5874&gt;Variables!$G$8,0,1)</f>
        <v>1</v>
      </c>
      <c r="AL5874" s="77">
        <f>IF(G5874&gt;Variables!$G$9,0,1)</f>
        <v>1</v>
      </c>
      <c r="AM5874" s="77">
        <f>IF(AND(K5874&gt;Variables!$G$10,K5874&lt;Variables!$G$11),0,1)</f>
        <v>1</v>
      </c>
      <c r="AN5874" s="77">
        <f>IF(H5874&lt;Variables!$G$13,1,0)</f>
        <v>0</v>
      </c>
      <c r="AO5874" s="77">
        <f>IF(R5874&lt;Variables!$G$12,0,1)</f>
        <v>0</v>
      </c>
      <c r="AP5874" s="78">
        <f t="shared" ref="AP5874:AP5937" si="187">IF(J5874="Pass", 0,1)</f>
        <v>1</v>
      </c>
      <c r="AQ5874" s="77">
        <f>IF(V5874&lt;Variables!$G$15,1,0)</f>
        <v>1</v>
      </c>
      <c r="AR5874" s="77">
        <v>0</v>
      </c>
      <c r="AS5874" s="77">
        <v>0</v>
      </c>
      <c r="AT5874" s="77">
        <v>0</v>
      </c>
      <c r="AU5874" s="77">
        <v>1</v>
      </c>
      <c r="BA5874" s="77">
        <v>-1.17</v>
      </c>
    </row>
    <row r="5875" spans="3:53" x14ac:dyDescent="0.25">
      <c r="C5875" s="77" t="s">
        <v>740</v>
      </c>
      <c r="D5875" s="77" t="s">
        <v>672</v>
      </c>
      <c r="E5875" s="77">
        <v>2.5</v>
      </c>
      <c r="F5875" s="77">
        <v>5.74</v>
      </c>
      <c r="G5875" s="77">
        <v>1.22</v>
      </c>
      <c r="H5875" s="77">
        <v>-99999</v>
      </c>
      <c r="I5875" s="77">
        <v>-54.976999999999997</v>
      </c>
      <c r="J5875" s="77" t="s">
        <v>75</v>
      </c>
      <c r="K5875" s="77">
        <v>66.91</v>
      </c>
      <c r="L5875" s="77">
        <v>2.4860099999999998</v>
      </c>
      <c r="M5875" s="77">
        <v>0.1645206575999173</v>
      </c>
      <c r="N5875" s="77">
        <v>2.4765478260869558</v>
      </c>
      <c r="O5875" s="77">
        <v>0.54722035933613167</v>
      </c>
      <c r="P5875" s="77">
        <v>55093</v>
      </c>
      <c r="Q5875" s="77">
        <v>126189</v>
      </c>
      <c r="R5875" s="77">
        <v>0.44</v>
      </c>
      <c r="S5875" s="77">
        <v>64.753999999999991</v>
      </c>
      <c r="T5875" s="77">
        <v>5.81</v>
      </c>
      <c r="U5875" s="77">
        <v>29.978000000000002</v>
      </c>
      <c r="V5875" s="77">
        <v>2.5298755189061999</v>
      </c>
      <c r="AC5875" s="77">
        <v>2.5</v>
      </c>
      <c r="AD5875" s="77">
        <v>2.4710000000000001</v>
      </c>
      <c r="AH5875" s="77">
        <f>IF(AND(M5875&lt;Variables!$G$6,M5875&gt;Variables!$G$5),0,1)</f>
        <v>1</v>
      </c>
      <c r="AI5875" s="77">
        <f t="shared" si="186"/>
        <v>0</v>
      </c>
      <c r="AJ5875" s="77">
        <f>IF(I5875&gt;Variables!$G$7,0,1)</f>
        <v>1</v>
      </c>
      <c r="AK5875" s="77">
        <f>IF(F5875&gt;Variables!$G$8,0,1)</f>
        <v>1</v>
      </c>
      <c r="AL5875" s="77">
        <f>IF(G5875&gt;Variables!$G$9,0,1)</f>
        <v>1</v>
      </c>
      <c r="AM5875" s="77">
        <f>IF(AND(K5875&gt;Variables!$G$10,K5875&lt;Variables!$G$11),0,1)</f>
        <v>0</v>
      </c>
      <c r="AN5875" s="77">
        <f>IF(H5875&lt;Variables!$G$13,1,0)</f>
        <v>1</v>
      </c>
      <c r="AO5875" s="77">
        <f>IF(R5875&lt;Variables!$G$12,0,1)</f>
        <v>0</v>
      </c>
      <c r="AP5875" s="78">
        <f t="shared" si="187"/>
        <v>1</v>
      </c>
      <c r="AQ5875" s="77">
        <f>IF(V5875&lt;Variables!$G$15,1,0)</f>
        <v>1</v>
      </c>
      <c r="AR5875" s="77">
        <v>0</v>
      </c>
      <c r="AS5875" s="77">
        <v>0</v>
      </c>
      <c r="AT5875" s="77">
        <v>0</v>
      </c>
      <c r="AU5875" s="77">
        <v>0</v>
      </c>
      <c r="BA5875" s="77">
        <v>0</v>
      </c>
    </row>
    <row r="5876" spans="3:53" x14ac:dyDescent="0.25">
      <c r="C5876" s="77" t="s">
        <v>740</v>
      </c>
      <c r="D5876" s="77" t="s">
        <v>714</v>
      </c>
      <c r="E5876" s="77">
        <v>39.5</v>
      </c>
      <c r="F5876" s="77">
        <v>8.7100000000000009</v>
      </c>
      <c r="G5876" s="77">
        <v>3.63</v>
      </c>
      <c r="H5876" s="77">
        <v>3140</v>
      </c>
      <c r="I5876" s="77">
        <v>-37.073</v>
      </c>
      <c r="J5876" s="77" t="s">
        <v>75</v>
      </c>
      <c r="K5876" s="77">
        <v>62.82</v>
      </c>
      <c r="L5876" s="77">
        <v>38.883229999999998</v>
      </c>
      <c r="M5876" s="77">
        <v>1.2775944796767269</v>
      </c>
      <c r="N5876" s="77">
        <v>39.291442000000004</v>
      </c>
      <c r="O5876" s="77">
        <v>0.22538750295803889</v>
      </c>
      <c r="P5876" s="77">
        <v>6536000</v>
      </c>
      <c r="Q5876" s="77">
        <v>19195000</v>
      </c>
      <c r="R5876" s="77">
        <v>0.34</v>
      </c>
      <c r="S5876" s="77">
        <v>64.753999999999991</v>
      </c>
      <c r="T5876" s="77">
        <v>5.81</v>
      </c>
      <c r="U5876" s="77">
        <v>29.978000000000002</v>
      </c>
      <c r="V5876" s="77">
        <v>2.419295881097737</v>
      </c>
      <c r="AC5876" s="77">
        <v>39.53</v>
      </c>
      <c r="AD5876" s="77">
        <v>37.125500000000002</v>
      </c>
      <c r="AH5876" s="77">
        <f>IF(AND(M5876&lt;Variables!$G$6,M5876&gt;Variables!$G$5),0,1)</f>
        <v>1</v>
      </c>
      <c r="AI5876" s="77">
        <f t="shared" si="186"/>
        <v>1</v>
      </c>
      <c r="AJ5876" s="77">
        <f>IF(I5876&gt;Variables!$G$7,0,1)</f>
        <v>1</v>
      </c>
      <c r="AK5876" s="77">
        <f>IF(F5876&gt;Variables!$G$8,0,1)</f>
        <v>1</v>
      </c>
      <c r="AL5876" s="77">
        <f>IF(G5876&gt;Variables!$G$9,0,1)</f>
        <v>1</v>
      </c>
      <c r="AM5876" s="77">
        <f>IF(AND(K5876&gt;Variables!$G$10,K5876&lt;Variables!$G$11),0,1)</f>
        <v>0</v>
      </c>
      <c r="AN5876" s="77">
        <f>IF(H5876&lt;Variables!$G$13,1,0)</f>
        <v>0</v>
      </c>
      <c r="AO5876" s="77">
        <f>IF(R5876&lt;Variables!$G$12,0,1)</f>
        <v>0</v>
      </c>
      <c r="AP5876" s="78">
        <f t="shared" si="187"/>
        <v>1</v>
      </c>
      <c r="AQ5876" s="77">
        <f>IF(V5876&lt;Variables!$G$15,1,0)</f>
        <v>1</v>
      </c>
      <c r="AR5876" s="77">
        <v>0</v>
      </c>
      <c r="AS5876" s="77">
        <v>0</v>
      </c>
      <c r="AT5876" s="77">
        <v>1</v>
      </c>
      <c r="AU5876" s="77">
        <v>0</v>
      </c>
      <c r="BA5876" s="77">
        <v>-2.25</v>
      </c>
    </row>
    <row r="5877" spans="3:53" x14ac:dyDescent="0.25">
      <c r="C5877" s="77" t="s">
        <v>740</v>
      </c>
      <c r="D5877" s="77" t="s">
        <v>726</v>
      </c>
      <c r="E5877" s="77">
        <v>42.64</v>
      </c>
      <c r="F5877" s="77">
        <v>5.08</v>
      </c>
      <c r="G5877" s="77">
        <v>2.81</v>
      </c>
      <c r="H5877" s="77">
        <v>3090</v>
      </c>
      <c r="I5877" s="77">
        <v>-1.7000000000000001E-2</v>
      </c>
      <c r="J5877" s="77" t="s">
        <v>75</v>
      </c>
      <c r="K5877" s="77">
        <v>42.75</v>
      </c>
      <c r="L5877" s="77">
        <v>42.667210526315792</v>
      </c>
      <c r="M5877" s="77">
        <v>-0.69657829197079613</v>
      </c>
      <c r="N5877" s="77">
        <v>42.355551020408157</v>
      </c>
      <c r="O5877" s="77">
        <v>3.41135441370395E-2</v>
      </c>
      <c r="P5877" s="77">
        <v>297025</v>
      </c>
      <c r="Q5877" s="77">
        <v>1211000</v>
      </c>
      <c r="R5877" s="77">
        <v>0.25</v>
      </c>
      <c r="S5877" s="77">
        <v>64.753999999999991</v>
      </c>
      <c r="T5877" s="77">
        <v>5.81</v>
      </c>
      <c r="U5877" s="77">
        <v>29.978000000000002</v>
      </c>
      <c r="V5877" s="77">
        <v>2.2954160793139562</v>
      </c>
      <c r="AC5877" s="77">
        <v>42.7</v>
      </c>
      <c r="AD5877" s="77">
        <v>41.82</v>
      </c>
      <c r="AH5877" s="77">
        <f>IF(AND(M5877&lt;Variables!$G$6,M5877&gt;Variables!$G$5),0,1)</f>
        <v>1</v>
      </c>
      <c r="AI5877" s="77">
        <f t="shared" si="186"/>
        <v>0</v>
      </c>
      <c r="AJ5877" s="77">
        <f>IF(I5877&gt;Variables!$G$7,0,1)</f>
        <v>1</v>
      </c>
      <c r="AK5877" s="77">
        <f>IF(F5877&gt;Variables!$G$8,0,1)</f>
        <v>1</v>
      </c>
      <c r="AL5877" s="77">
        <f>IF(G5877&gt;Variables!$G$9,0,1)</f>
        <v>1</v>
      </c>
      <c r="AM5877" s="77">
        <f>IF(AND(K5877&gt;Variables!$G$10,K5877&lt;Variables!$G$11),0,1)</f>
        <v>1</v>
      </c>
      <c r="AN5877" s="77">
        <f>IF(H5877&lt;Variables!$G$13,1,0)</f>
        <v>0</v>
      </c>
      <c r="AO5877" s="77">
        <f>IF(R5877&lt;Variables!$G$12,0,1)</f>
        <v>0</v>
      </c>
      <c r="AP5877" s="78">
        <f t="shared" si="187"/>
        <v>1</v>
      </c>
      <c r="AQ5877" s="77">
        <f>IF(V5877&lt;Variables!$G$15,1,0)</f>
        <v>1</v>
      </c>
      <c r="AR5877" s="77">
        <v>0</v>
      </c>
      <c r="AS5877" s="77">
        <v>0</v>
      </c>
      <c r="AT5877" s="77">
        <v>0</v>
      </c>
      <c r="AU5877" s="77">
        <v>1</v>
      </c>
      <c r="BA5877" s="77">
        <v>-0.57999999999999996</v>
      </c>
    </row>
    <row r="5878" spans="3:53" x14ac:dyDescent="0.25">
      <c r="C5878" s="77" t="s">
        <v>740</v>
      </c>
      <c r="D5878" s="77" t="s">
        <v>137</v>
      </c>
      <c r="E5878" s="77">
        <v>132.77000000000001</v>
      </c>
      <c r="F5878" s="77">
        <v>4.88</v>
      </c>
      <c r="G5878" s="77">
        <v>2.93</v>
      </c>
      <c r="H5878" s="77">
        <v>6180</v>
      </c>
      <c r="I5878" s="77">
        <v>-11.493</v>
      </c>
      <c r="J5878" s="77" t="s">
        <v>75</v>
      </c>
      <c r="K5878" s="77">
        <v>61.41</v>
      </c>
      <c r="L5878" s="77">
        <v>131.84375</v>
      </c>
      <c r="M5878" s="77">
        <v>0.42190092438967008</v>
      </c>
      <c r="N5878" s="77">
        <v>131.2405</v>
      </c>
      <c r="O5878" s="77">
        <v>0.88349251945857954</v>
      </c>
      <c r="P5878" s="77">
        <v>84495</v>
      </c>
      <c r="Q5878" s="77">
        <v>710548</v>
      </c>
      <c r="R5878" s="77">
        <v>0.12</v>
      </c>
      <c r="S5878" s="77">
        <v>64.753999999999991</v>
      </c>
      <c r="T5878" s="77">
        <v>5.81</v>
      </c>
      <c r="U5878" s="77">
        <v>29.978000000000002</v>
      </c>
      <c r="V5878" s="77">
        <v>2.4603356629533062</v>
      </c>
      <c r="AC5878" s="77">
        <v>136.65</v>
      </c>
      <c r="AD5878" s="77">
        <v>132</v>
      </c>
      <c r="AH5878" s="77">
        <f>IF(AND(M5878&lt;Variables!$G$6,M5878&gt;Variables!$G$5),0,1)</f>
        <v>1</v>
      </c>
      <c r="AI5878" s="77">
        <f t="shared" si="186"/>
        <v>0</v>
      </c>
      <c r="AJ5878" s="77">
        <f>IF(I5878&gt;Variables!$G$7,0,1)</f>
        <v>1</v>
      </c>
      <c r="AK5878" s="77">
        <f>IF(F5878&gt;Variables!$G$8,0,1)</f>
        <v>1</v>
      </c>
      <c r="AL5878" s="77">
        <f>IF(G5878&gt;Variables!$G$9,0,1)</f>
        <v>1</v>
      </c>
      <c r="AM5878" s="77">
        <f>IF(AND(K5878&gt;Variables!$G$10,K5878&lt;Variables!$G$11),0,1)</f>
        <v>1</v>
      </c>
      <c r="AN5878" s="77">
        <f>IF(H5878&lt;Variables!$G$13,1,0)</f>
        <v>0</v>
      </c>
      <c r="AO5878" s="77">
        <f>IF(R5878&lt;Variables!$G$12,0,1)</f>
        <v>0</v>
      </c>
      <c r="AP5878" s="78">
        <f t="shared" si="187"/>
        <v>1</v>
      </c>
      <c r="AQ5878" s="77">
        <f>IF(V5878&lt;Variables!$G$15,1,0)</f>
        <v>1</v>
      </c>
      <c r="AR5878" s="77">
        <v>1</v>
      </c>
      <c r="AS5878" s="77">
        <v>0</v>
      </c>
      <c r="AT5878" s="77">
        <v>0</v>
      </c>
      <c r="AU5878" s="77">
        <v>0</v>
      </c>
      <c r="BA5878" s="77">
        <v>1.46</v>
      </c>
    </row>
    <row r="5879" spans="3:53" x14ac:dyDescent="0.25">
      <c r="C5879" s="77" t="s">
        <v>740</v>
      </c>
      <c r="D5879" s="77" t="s">
        <v>710</v>
      </c>
      <c r="E5879" s="77">
        <v>4.8600000000000003</v>
      </c>
      <c r="F5879" s="77">
        <v>297.56</v>
      </c>
      <c r="G5879" s="77">
        <v>-3.65</v>
      </c>
      <c r="H5879" s="77">
        <v>-99999</v>
      </c>
      <c r="I5879" s="77">
        <v>7.7</v>
      </c>
      <c r="J5879" s="77" t="s">
        <v>74</v>
      </c>
      <c r="K5879" s="77">
        <v>45.4</v>
      </c>
      <c r="L5879" s="77">
        <v>4.9020849999999996</v>
      </c>
      <c r="M5879" s="77">
        <v>-1.723450327768711</v>
      </c>
      <c r="N5879" s="77">
        <v>4.8808800000000003</v>
      </c>
      <c r="O5879" s="77">
        <v>-1.296487518644192</v>
      </c>
      <c r="P5879" s="77">
        <v>702610</v>
      </c>
      <c r="Q5879" s="77">
        <v>17720</v>
      </c>
      <c r="R5879" s="77">
        <v>39.65</v>
      </c>
      <c r="S5879" s="77">
        <v>64.753999999999991</v>
      </c>
      <c r="T5879" s="77">
        <v>5.81</v>
      </c>
      <c r="U5879" s="77">
        <v>29.978000000000002</v>
      </c>
      <c r="V5879" s="77">
        <v>2.3412580156076448</v>
      </c>
      <c r="AC5879" s="77">
        <v>4.95</v>
      </c>
      <c r="AD5879" s="77">
        <v>4.0199999999999996</v>
      </c>
      <c r="AH5879" s="77">
        <f>IF(AND(M5879&lt;Variables!$G$6,M5879&gt;Variables!$G$5),0,1)</f>
        <v>0</v>
      </c>
      <c r="AI5879" s="77">
        <f t="shared" si="186"/>
        <v>0</v>
      </c>
      <c r="AJ5879" s="77">
        <f>IF(I5879&gt;Variables!$G$7,0,1)</f>
        <v>1</v>
      </c>
      <c r="AK5879" s="77">
        <f>IF(F5879&gt;Variables!$G$8,0,1)</f>
        <v>0</v>
      </c>
      <c r="AL5879" s="77">
        <f>IF(G5879&gt;Variables!$G$9,0,1)</f>
        <v>1</v>
      </c>
      <c r="AM5879" s="77">
        <f>IF(AND(K5879&gt;Variables!$G$10,K5879&lt;Variables!$G$11),0,1)</f>
        <v>1</v>
      </c>
      <c r="AN5879" s="77">
        <f>IF(H5879&lt;Variables!$G$13,1,0)</f>
        <v>1</v>
      </c>
      <c r="AO5879" s="77">
        <f>IF(R5879&lt;Variables!$G$12,0,1)</f>
        <v>1</v>
      </c>
      <c r="AP5879" s="78">
        <f t="shared" si="187"/>
        <v>0</v>
      </c>
      <c r="AQ5879" s="77">
        <f>IF(V5879&lt;Variables!$G$15,1,0)</f>
        <v>1</v>
      </c>
      <c r="AR5879" s="77">
        <v>0</v>
      </c>
      <c r="AS5879" s="77">
        <v>0</v>
      </c>
      <c r="AT5879" s="77">
        <v>1</v>
      </c>
      <c r="AU5879" s="77">
        <v>0</v>
      </c>
      <c r="BA5879" s="77">
        <v>-1.07</v>
      </c>
    </row>
    <row r="5880" spans="3:53" x14ac:dyDescent="0.25">
      <c r="C5880" s="77" t="s">
        <v>740</v>
      </c>
      <c r="D5880" s="77" t="s">
        <v>718</v>
      </c>
      <c r="E5880" s="77">
        <v>24.18</v>
      </c>
      <c r="F5880" s="77">
        <v>90.81</v>
      </c>
      <c r="G5880" s="77">
        <v>18.3</v>
      </c>
      <c r="H5880" s="77">
        <v>1570</v>
      </c>
      <c r="I5880" s="77">
        <v>-0.115</v>
      </c>
      <c r="J5880" s="77" t="s">
        <v>74</v>
      </c>
      <c r="K5880" s="77">
        <v>46.95</v>
      </c>
      <c r="L5880" s="77">
        <v>24.321034999999998</v>
      </c>
      <c r="M5880" s="77">
        <v>-1.9367391231499831</v>
      </c>
      <c r="N5880" s="77">
        <v>24.017029999999991</v>
      </c>
      <c r="O5880" s="77">
        <v>-0.69546484307174272</v>
      </c>
      <c r="P5880" s="77">
        <v>30374000</v>
      </c>
      <c r="Q5880" s="77">
        <v>302659</v>
      </c>
      <c r="R5880" s="77">
        <v>100.36</v>
      </c>
      <c r="S5880" s="77">
        <v>64.753999999999991</v>
      </c>
      <c r="T5880" s="77">
        <v>5.81</v>
      </c>
      <c r="U5880" s="77">
        <v>29.978000000000002</v>
      </c>
      <c r="V5880" s="77">
        <v>2.3686976443095449</v>
      </c>
      <c r="AC5880" s="77">
        <v>31.09</v>
      </c>
      <c r="AD5880" s="77">
        <v>23.81</v>
      </c>
      <c r="AH5880" s="77">
        <f>IF(AND(M5880&lt;Variables!$G$6,M5880&gt;Variables!$G$5),0,1)</f>
        <v>0</v>
      </c>
      <c r="AI5880" s="77">
        <f t="shared" si="186"/>
        <v>0</v>
      </c>
      <c r="AJ5880" s="77">
        <f>IF(I5880&gt;Variables!$G$7,0,1)</f>
        <v>1</v>
      </c>
      <c r="AK5880" s="77">
        <f>IF(F5880&gt;Variables!$G$8,0,1)</f>
        <v>0</v>
      </c>
      <c r="AL5880" s="77">
        <f>IF(G5880&gt;Variables!$G$9,0,1)</f>
        <v>0</v>
      </c>
      <c r="AM5880" s="77">
        <f>IF(AND(K5880&gt;Variables!$G$10,K5880&lt;Variables!$G$11),0,1)</f>
        <v>1</v>
      </c>
      <c r="AN5880" s="77">
        <f>IF(H5880&lt;Variables!$G$13,1,0)</f>
        <v>0</v>
      </c>
      <c r="AO5880" s="77">
        <f>IF(R5880&lt;Variables!$G$12,0,1)</f>
        <v>1</v>
      </c>
      <c r="AP5880" s="78">
        <f t="shared" si="187"/>
        <v>0</v>
      </c>
      <c r="AQ5880" s="77">
        <f>IF(V5880&lt;Variables!$G$15,1,0)</f>
        <v>1</v>
      </c>
      <c r="AR5880" s="77">
        <v>1</v>
      </c>
      <c r="AS5880" s="77">
        <v>0</v>
      </c>
      <c r="AT5880" s="77">
        <v>0</v>
      </c>
      <c r="AU5880" s="77">
        <v>0</v>
      </c>
      <c r="BA5880" s="77">
        <v>2</v>
      </c>
    </row>
    <row r="5881" spans="3:53" x14ac:dyDescent="0.25">
      <c r="C5881" s="77" t="s">
        <v>740</v>
      </c>
      <c r="D5881" s="77" t="s">
        <v>719</v>
      </c>
      <c r="E5881" s="77">
        <v>2.09</v>
      </c>
      <c r="F5881" s="77">
        <v>55.1</v>
      </c>
      <c r="G5881" s="77">
        <v>-7.21</v>
      </c>
      <c r="H5881" s="77">
        <v>82.6</v>
      </c>
      <c r="I5881" s="77">
        <v>-57.784999999999997</v>
      </c>
      <c r="J5881" s="77" t="s">
        <v>74</v>
      </c>
      <c r="K5881" s="77">
        <v>33.950000000000003</v>
      </c>
      <c r="L5881" s="77">
        <v>2.1493950000000002</v>
      </c>
      <c r="M5881" s="77">
        <v>-4.1590773217579677</v>
      </c>
      <c r="N5881" s="77">
        <v>2.2755420000000002</v>
      </c>
      <c r="O5881" s="77">
        <v>-9.4721169725717971</v>
      </c>
      <c r="P5881" s="77">
        <v>130740000</v>
      </c>
      <c r="Q5881" s="77">
        <v>4600000</v>
      </c>
      <c r="R5881" s="77">
        <v>28.42</v>
      </c>
      <c r="S5881" s="77">
        <v>64.753999999999991</v>
      </c>
      <c r="T5881" s="77">
        <v>5.81</v>
      </c>
      <c r="U5881" s="77">
        <v>29.978000000000002</v>
      </c>
      <c r="V5881" s="77">
        <v>2.1160747947166532</v>
      </c>
      <c r="AC5881" s="77">
        <v>2.37</v>
      </c>
      <c r="AD5881" s="77">
        <v>1.88</v>
      </c>
      <c r="AH5881" s="77">
        <f>IF(AND(M5881&lt;Variables!$G$6,M5881&gt;Variables!$G$5),0,1)</f>
        <v>0</v>
      </c>
      <c r="AI5881" s="77">
        <f t="shared" si="186"/>
        <v>1</v>
      </c>
      <c r="AJ5881" s="77">
        <f>IF(I5881&gt;Variables!$G$7,0,1)</f>
        <v>1</v>
      </c>
      <c r="AK5881" s="77">
        <f>IF(F5881&gt;Variables!$G$8,0,1)</f>
        <v>0</v>
      </c>
      <c r="AL5881" s="77">
        <f>IF(G5881&gt;Variables!$G$9,0,1)</f>
        <v>1</v>
      </c>
      <c r="AM5881" s="77">
        <f>IF(AND(K5881&gt;Variables!$G$10,K5881&lt;Variables!$G$11),0,1)</f>
        <v>1</v>
      </c>
      <c r="AN5881" s="77">
        <f>IF(H5881&lt;Variables!$G$13,1,0)</f>
        <v>1</v>
      </c>
      <c r="AO5881" s="77">
        <f>IF(R5881&lt;Variables!$G$12,0,1)</f>
        <v>1</v>
      </c>
      <c r="AP5881" s="78">
        <f t="shared" si="187"/>
        <v>0</v>
      </c>
      <c r="AQ5881" s="77">
        <f>IF(V5881&lt;Variables!$G$15,1,0)</f>
        <v>1</v>
      </c>
      <c r="AR5881" s="77">
        <v>0</v>
      </c>
      <c r="AS5881" s="77">
        <v>0</v>
      </c>
      <c r="AT5881" s="77">
        <v>1</v>
      </c>
      <c r="AU5881" s="77">
        <v>0</v>
      </c>
      <c r="BA5881" s="77">
        <v>-2.25</v>
      </c>
    </row>
    <row r="5882" spans="3:53" x14ac:dyDescent="0.25">
      <c r="C5882" s="77" t="s">
        <v>740</v>
      </c>
      <c r="D5882" s="77" t="s">
        <v>705</v>
      </c>
      <c r="E5882" s="77">
        <v>684.84</v>
      </c>
      <c r="F5882" s="77">
        <v>9.6300000000000008</v>
      </c>
      <c r="G5882" s="77">
        <v>4.7699999999999996</v>
      </c>
      <c r="H5882" s="77">
        <v>6440</v>
      </c>
      <c r="I5882" s="77">
        <v>-23.277000000000001</v>
      </c>
      <c r="J5882" s="77" t="s">
        <v>74</v>
      </c>
      <c r="K5882" s="77">
        <v>52.9</v>
      </c>
      <c r="L5882" s="77">
        <v>678.46623999999997</v>
      </c>
      <c r="M5882" s="77">
        <v>0.37492801410428622</v>
      </c>
      <c r="N5882" s="77">
        <v>680.44554400000004</v>
      </c>
      <c r="O5882" s="77">
        <v>8.2953882934083858E-2</v>
      </c>
      <c r="P5882" s="77">
        <v>686353</v>
      </c>
      <c r="Q5882" s="77">
        <v>763734</v>
      </c>
      <c r="R5882" s="77">
        <v>0.9</v>
      </c>
      <c r="S5882" s="77">
        <v>64.753999999999991</v>
      </c>
      <c r="T5882" s="77">
        <v>5.81</v>
      </c>
      <c r="U5882" s="77">
        <v>29.978000000000002</v>
      </c>
      <c r="V5882" s="77">
        <v>2.384155774529563</v>
      </c>
      <c r="AC5882" s="77">
        <v>690.5</v>
      </c>
      <c r="AD5882" s="77">
        <v>650.67049999999995</v>
      </c>
      <c r="AH5882" s="77">
        <f>IF(AND(M5882&lt;Variables!$G$6,M5882&gt;Variables!$G$5),0,1)</f>
        <v>1</v>
      </c>
      <c r="AI5882" s="77">
        <f t="shared" si="186"/>
        <v>1</v>
      </c>
      <c r="AJ5882" s="77">
        <f>IF(I5882&gt;Variables!$G$7,0,1)</f>
        <v>1</v>
      </c>
      <c r="AK5882" s="77">
        <f>IF(F5882&gt;Variables!$G$8,0,1)</f>
        <v>0</v>
      </c>
      <c r="AL5882" s="77">
        <f>IF(G5882&gt;Variables!$G$9,0,1)</f>
        <v>1</v>
      </c>
      <c r="AM5882" s="77">
        <f>IF(AND(K5882&gt;Variables!$G$10,K5882&lt;Variables!$G$11),0,1)</f>
        <v>1</v>
      </c>
      <c r="AN5882" s="77">
        <f>IF(H5882&lt;Variables!$G$13,1,0)</f>
        <v>0</v>
      </c>
      <c r="AO5882" s="77">
        <f>IF(R5882&lt;Variables!$G$12,0,1)</f>
        <v>0</v>
      </c>
      <c r="AP5882" s="78">
        <f t="shared" si="187"/>
        <v>0</v>
      </c>
      <c r="AQ5882" s="77">
        <f>IF(V5882&lt;Variables!$G$15,1,0)</f>
        <v>1</v>
      </c>
      <c r="AR5882" s="77">
        <v>0</v>
      </c>
      <c r="AS5882" s="77">
        <v>0</v>
      </c>
      <c r="AT5882" s="77">
        <v>1</v>
      </c>
      <c r="AU5882" s="77">
        <v>0</v>
      </c>
      <c r="BA5882" s="77">
        <v>-1.62</v>
      </c>
    </row>
    <row r="5883" spans="3:53" x14ac:dyDescent="0.25">
      <c r="C5883" s="77" t="s">
        <v>740</v>
      </c>
      <c r="D5883" s="77" t="s">
        <v>720</v>
      </c>
      <c r="E5883" s="77">
        <v>53.54</v>
      </c>
      <c r="F5883" s="77">
        <v>8.6999999999999993</v>
      </c>
      <c r="G5883" s="77">
        <v>8.23</v>
      </c>
      <c r="H5883" s="77">
        <v>2050</v>
      </c>
      <c r="I5883" s="77">
        <v>11.87</v>
      </c>
      <c r="J5883" s="77" t="s">
        <v>74</v>
      </c>
      <c r="K5883" s="77">
        <v>54.7</v>
      </c>
      <c r="L5883" s="77">
        <v>53.260770000000001</v>
      </c>
      <c r="M5883" s="77">
        <v>5.4880918920245263E-2</v>
      </c>
      <c r="N5883" s="77">
        <v>53.095370000000003</v>
      </c>
      <c r="O5883" s="77">
        <v>0.3665668023407625</v>
      </c>
      <c r="P5883" s="77">
        <v>439757</v>
      </c>
      <c r="Q5883" s="77">
        <v>320570</v>
      </c>
      <c r="R5883" s="77">
        <v>1.37</v>
      </c>
      <c r="S5883" s="77">
        <v>64.753999999999991</v>
      </c>
      <c r="T5883" s="77">
        <v>5.81</v>
      </c>
      <c r="U5883" s="77">
        <v>29.978000000000002</v>
      </c>
      <c r="V5883" s="77">
        <v>2.4135201644670179</v>
      </c>
      <c r="AC5883" s="77">
        <v>54.4</v>
      </c>
      <c r="AD5883" s="77">
        <v>52.91</v>
      </c>
      <c r="AH5883" s="77">
        <f>IF(AND(M5883&lt;Variables!$G$6,M5883&gt;Variables!$G$5),0,1)</f>
        <v>1</v>
      </c>
      <c r="AI5883" s="77">
        <f t="shared" si="186"/>
        <v>0</v>
      </c>
      <c r="AJ5883" s="77">
        <f>IF(I5883&gt;Variables!$G$7,0,1)</f>
        <v>1</v>
      </c>
      <c r="AK5883" s="77">
        <f>IF(F5883&gt;Variables!$G$8,0,1)</f>
        <v>1</v>
      </c>
      <c r="AL5883" s="77">
        <f>IF(G5883&gt;Variables!$G$9,0,1)</f>
        <v>1</v>
      </c>
      <c r="AM5883" s="77">
        <f>IF(AND(K5883&gt;Variables!$G$10,K5883&lt;Variables!$G$11),0,1)</f>
        <v>1</v>
      </c>
      <c r="AN5883" s="77">
        <f>IF(H5883&lt;Variables!$G$13,1,0)</f>
        <v>0</v>
      </c>
      <c r="AO5883" s="77">
        <f>IF(R5883&lt;Variables!$G$12,0,1)</f>
        <v>0</v>
      </c>
      <c r="AP5883" s="78">
        <f t="shared" si="187"/>
        <v>0</v>
      </c>
      <c r="AQ5883" s="77">
        <f>IF(V5883&lt;Variables!$G$15,1,0)</f>
        <v>1</v>
      </c>
      <c r="AR5883" s="77">
        <v>0</v>
      </c>
      <c r="AS5883" s="77">
        <v>1</v>
      </c>
      <c r="AT5883" s="77">
        <v>0</v>
      </c>
      <c r="AU5883" s="77">
        <v>0</v>
      </c>
      <c r="BA5883" s="77">
        <v>1.1499999999999999</v>
      </c>
    </row>
    <row r="5884" spans="3:53" x14ac:dyDescent="0.25">
      <c r="C5884" s="77" t="s">
        <v>740</v>
      </c>
      <c r="D5884" s="77" t="s">
        <v>456</v>
      </c>
      <c r="E5884" s="77">
        <v>60.87</v>
      </c>
      <c r="F5884" s="77">
        <v>5.74</v>
      </c>
      <c r="G5884" s="77">
        <v>5.97</v>
      </c>
      <c r="H5884" s="77">
        <v>7420</v>
      </c>
      <c r="I5884" s="77">
        <v>9.2439999999999998</v>
      </c>
      <c r="J5884" s="77" t="s">
        <v>75</v>
      </c>
      <c r="K5884" s="77">
        <v>65.88</v>
      </c>
      <c r="L5884" s="77">
        <v>60.166000000000011</v>
      </c>
      <c r="M5884" s="77">
        <v>0.88754446032641643</v>
      </c>
      <c r="N5884" s="77">
        <v>60.024211999999999</v>
      </c>
      <c r="O5884" s="77">
        <v>1.1258590116934879</v>
      </c>
      <c r="P5884" s="77">
        <v>643457</v>
      </c>
      <c r="Q5884" s="77">
        <v>1545000</v>
      </c>
      <c r="R5884" s="77">
        <v>0.42</v>
      </c>
      <c r="S5884" s="77">
        <v>64.753999999999991</v>
      </c>
      <c r="T5884" s="77">
        <v>5.81</v>
      </c>
      <c r="U5884" s="77">
        <v>29.978000000000002</v>
      </c>
      <c r="V5884" s="77">
        <v>2.4677365770169208</v>
      </c>
      <c r="AC5884" s="77">
        <v>60.89</v>
      </c>
      <c r="AD5884" s="77">
        <v>59.030099999999997</v>
      </c>
      <c r="AH5884" s="77">
        <f>IF(AND(M5884&lt;Variables!$G$6,M5884&gt;Variables!$G$5),0,1)</f>
        <v>1</v>
      </c>
      <c r="AI5884" s="77">
        <f t="shared" si="186"/>
        <v>0</v>
      </c>
      <c r="AJ5884" s="77">
        <f>IF(I5884&gt;Variables!$G$7,0,1)</f>
        <v>1</v>
      </c>
      <c r="AK5884" s="77">
        <f>IF(F5884&gt;Variables!$G$8,0,1)</f>
        <v>1</v>
      </c>
      <c r="AL5884" s="77">
        <f>IF(G5884&gt;Variables!$G$9,0,1)</f>
        <v>1</v>
      </c>
      <c r="AM5884" s="77">
        <f>IF(AND(K5884&gt;Variables!$G$10,K5884&lt;Variables!$G$11),0,1)</f>
        <v>0</v>
      </c>
      <c r="AN5884" s="77">
        <f>IF(H5884&lt;Variables!$G$13,1,0)</f>
        <v>0</v>
      </c>
      <c r="AO5884" s="77">
        <f>IF(R5884&lt;Variables!$G$12,0,1)</f>
        <v>0</v>
      </c>
      <c r="AP5884" s="78">
        <f t="shared" si="187"/>
        <v>1</v>
      </c>
      <c r="AQ5884" s="77">
        <f>IF(V5884&lt;Variables!$G$15,1,0)</f>
        <v>1</v>
      </c>
      <c r="AR5884" s="77">
        <v>0</v>
      </c>
      <c r="AS5884" s="77">
        <v>0</v>
      </c>
      <c r="AT5884" s="77">
        <v>1</v>
      </c>
      <c r="AU5884" s="77">
        <v>0</v>
      </c>
      <c r="BA5884" s="77">
        <v>-1.36</v>
      </c>
    </row>
    <row r="5885" spans="3:53" x14ac:dyDescent="0.25">
      <c r="C5885" s="77" t="s">
        <v>740</v>
      </c>
      <c r="D5885" s="77" t="s">
        <v>729</v>
      </c>
      <c r="E5885" s="77">
        <v>13.45</v>
      </c>
      <c r="F5885" s="77">
        <v>7.05</v>
      </c>
      <c r="G5885" s="77">
        <v>10.42</v>
      </c>
      <c r="H5885" s="77">
        <v>6350</v>
      </c>
      <c r="I5885" s="77">
        <v>42.646999999999998</v>
      </c>
      <c r="J5885" s="77" t="s">
        <v>74</v>
      </c>
      <c r="K5885" s="77">
        <v>75.069999999999993</v>
      </c>
      <c r="L5885" s="77">
        <v>12.600735</v>
      </c>
      <c r="M5885" s="77">
        <v>2.7876548471180569</v>
      </c>
      <c r="N5885" s="77">
        <v>12.509572</v>
      </c>
      <c r="O5885" s="77">
        <v>3.536715724566752</v>
      </c>
      <c r="P5885" s="77">
        <v>863297</v>
      </c>
      <c r="Q5885" s="77">
        <v>2203000</v>
      </c>
      <c r="R5885" s="77">
        <v>0.39</v>
      </c>
      <c r="S5885" s="77">
        <v>64.753999999999991</v>
      </c>
      <c r="T5885" s="77">
        <v>5.81</v>
      </c>
      <c r="U5885" s="77">
        <v>29.978000000000002</v>
      </c>
      <c r="V5885" s="77">
        <v>2.3524139417091141</v>
      </c>
      <c r="AC5885" s="77">
        <v>13.49</v>
      </c>
      <c r="AD5885" s="77">
        <v>12.75</v>
      </c>
      <c r="AH5885" s="77">
        <f>IF(AND(M5885&lt;Variables!$G$6,M5885&gt;Variables!$G$5),0,1)</f>
        <v>1</v>
      </c>
      <c r="AI5885" s="77">
        <f t="shared" si="186"/>
        <v>0</v>
      </c>
      <c r="AJ5885" s="77">
        <f>IF(I5885&gt;Variables!$G$7,0,1)</f>
        <v>1</v>
      </c>
      <c r="AK5885" s="77">
        <f>IF(F5885&gt;Variables!$G$8,0,1)</f>
        <v>1</v>
      </c>
      <c r="AL5885" s="77">
        <f>IF(G5885&gt;Variables!$G$9,0,1)</f>
        <v>1</v>
      </c>
      <c r="AM5885" s="77">
        <f>IF(AND(K5885&gt;Variables!$G$10,K5885&lt;Variables!$G$11),0,1)</f>
        <v>1</v>
      </c>
      <c r="AN5885" s="77">
        <f>IF(H5885&lt;Variables!$G$13,1,0)</f>
        <v>0</v>
      </c>
      <c r="AO5885" s="77">
        <f>IF(R5885&lt;Variables!$G$12,0,1)</f>
        <v>0</v>
      </c>
      <c r="AP5885" s="78">
        <f t="shared" si="187"/>
        <v>0</v>
      </c>
      <c r="AQ5885" s="77">
        <f>IF(V5885&lt;Variables!$G$15,1,0)</f>
        <v>1</v>
      </c>
      <c r="AR5885" s="77">
        <v>0</v>
      </c>
      <c r="AS5885" s="77">
        <v>0</v>
      </c>
      <c r="AT5885" s="77">
        <v>1</v>
      </c>
      <c r="AU5885" s="77">
        <v>0</v>
      </c>
      <c r="BA5885" s="77">
        <v>-2.25</v>
      </c>
    </row>
    <row r="5886" spans="3:53" x14ac:dyDescent="0.25">
      <c r="C5886" s="77" t="s">
        <v>742</v>
      </c>
      <c r="D5886" s="77" t="s">
        <v>717</v>
      </c>
      <c r="E5886" s="77">
        <v>4.66</v>
      </c>
      <c r="F5886" s="77">
        <v>65.650000000000006</v>
      </c>
      <c r="G5886" s="77">
        <v>9.3699999999999992</v>
      </c>
      <c r="H5886" s="77">
        <v>34.64</v>
      </c>
      <c r="I5886" s="77">
        <v>-10.750999999999999</v>
      </c>
      <c r="J5886" s="77" t="s">
        <v>75</v>
      </c>
      <c r="K5886" s="77">
        <v>67.8</v>
      </c>
      <c r="L5886" s="77">
        <v>4.3039649999999998</v>
      </c>
      <c r="M5886" s="77">
        <v>5.7164730661146166</v>
      </c>
      <c r="N5886" s="77">
        <v>4.2208819999999996</v>
      </c>
      <c r="O5886" s="77">
        <v>7.7973750509964344</v>
      </c>
      <c r="P5886" s="77">
        <v>43940000</v>
      </c>
      <c r="Q5886" s="77">
        <v>392060</v>
      </c>
      <c r="R5886" s="77">
        <v>112.07</v>
      </c>
      <c r="S5886" s="77">
        <v>64.063999999999993</v>
      </c>
      <c r="T5886" s="77">
        <v>6.58</v>
      </c>
      <c r="U5886" s="77">
        <v>30.2136</v>
      </c>
      <c r="V5886" s="77">
        <v>2.1089163992551052</v>
      </c>
      <c r="AC5886" s="77">
        <v>8.1999999999999993</v>
      </c>
      <c r="AD5886" s="77">
        <v>4.46</v>
      </c>
      <c r="AH5886" s="77">
        <f>IF(AND(M5886&lt;Variables!$G$6,M5886&gt;Variables!$G$5),0,1)</f>
        <v>1</v>
      </c>
      <c r="AI5886" s="77">
        <f t="shared" si="186"/>
        <v>0</v>
      </c>
      <c r="AJ5886" s="77">
        <f>IF(I5886&gt;Variables!$G$7,0,1)</f>
        <v>1</v>
      </c>
      <c r="AK5886" s="77">
        <f>IF(F5886&gt;Variables!$G$8,0,1)</f>
        <v>0</v>
      </c>
      <c r="AL5886" s="77">
        <f>IF(G5886&gt;Variables!$G$9,0,1)</f>
        <v>1</v>
      </c>
      <c r="AM5886" s="77">
        <f>IF(AND(K5886&gt;Variables!$G$10,K5886&lt;Variables!$G$11),0,1)</f>
        <v>0</v>
      </c>
      <c r="AN5886" s="77">
        <f>IF(H5886&lt;Variables!$G$13,1,0)</f>
        <v>1</v>
      </c>
      <c r="AO5886" s="77">
        <f>IF(R5886&lt;Variables!$G$12,0,1)</f>
        <v>1</v>
      </c>
      <c r="AP5886" s="78">
        <f t="shared" si="187"/>
        <v>1</v>
      </c>
      <c r="AQ5886" s="77">
        <f>IF(V5886&lt;Variables!$G$15,1,0)</f>
        <v>1</v>
      </c>
      <c r="AR5886" s="77">
        <v>0</v>
      </c>
      <c r="AS5886" s="77">
        <v>0</v>
      </c>
      <c r="AT5886" s="77">
        <v>1</v>
      </c>
      <c r="AU5886" s="77">
        <v>0</v>
      </c>
      <c r="BA5886" s="77">
        <v>-2.25</v>
      </c>
    </row>
    <row r="5887" spans="3:53" x14ac:dyDescent="0.25">
      <c r="C5887" s="77" t="s">
        <v>742</v>
      </c>
      <c r="D5887" s="77" t="s">
        <v>551</v>
      </c>
      <c r="E5887" s="77">
        <v>10.77</v>
      </c>
      <c r="F5887" s="77">
        <v>41.6</v>
      </c>
      <c r="G5887" s="77">
        <v>14.79</v>
      </c>
      <c r="H5887" s="77">
        <v>75.75</v>
      </c>
      <c r="I5887" s="77">
        <v>48.685000000000002</v>
      </c>
      <c r="J5887" s="77" t="s">
        <v>75</v>
      </c>
      <c r="K5887" s="77">
        <v>60.99</v>
      </c>
      <c r="L5887" s="77">
        <v>10.68535</v>
      </c>
      <c r="M5887" s="77">
        <v>0.23068968260282699</v>
      </c>
      <c r="N5887" s="77">
        <v>9.4978456521739112</v>
      </c>
      <c r="O5887" s="77">
        <v>12.7624136274382</v>
      </c>
      <c r="P5887" s="77">
        <v>93140000</v>
      </c>
      <c r="Q5887" s="77">
        <v>23680000</v>
      </c>
      <c r="R5887" s="77">
        <v>3.93</v>
      </c>
      <c r="S5887" s="77">
        <v>64.063999999999993</v>
      </c>
      <c r="T5887" s="77">
        <v>6.58</v>
      </c>
      <c r="U5887" s="77">
        <v>30.2136</v>
      </c>
      <c r="V5887" s="77">
        <v>2.4675365807334328</v>
      </c>
      <c r="AC5887" s="77">
        <v>18.82</v>
      </c>
      <c r="AD5887" s="77">
        <v>10.57</v>
      </c>
      <c r="AH5887" s="77">
        <f>IF(AND(M5887&lt;Variables!$G$6,M5887&gt;Variables!$G$5),0,1)</f>
        <v>1</v>
      </c>
      <c r="AI5887" s="77">
        <f t="shared" si="186"/>
        <v>0</v>
      </c>
      <c r="AJ5887" s="77">
        <f>IF(I5887&gt;Variables!$G$7,0,1)</f>
        <v>1</v>
      </c>
      <c r="AK5887" s="77">
        <f>IF(F5887&gt;Variables!$G$8,0,1)</f>
        <v>0</v>
      </c>
      <c r="AL5887" s="77">
        <f>IF(G5887&gt;Variables!$G$9,0,1)</f>
        <v>0</v>
      </c>
      <c r="AM5887" s="77">
        <f>IF(AND(K5887&gt;Variables!$G$10,K5887&lt;Variables!$G$11),0,1)</f>
        <v>1</v>
      </c>
      <c r="AN5887" s="77">
        <f>IF(H5887&lt;Variables!$G$13,1,0)</f>
        <v>1</v>
      </c>
      <c r="AO5887" s="77">
        <f>IF(R5887&lt;Variables!$G$12,0,1)</f>
        <v>1</v>
      </c>
      <c r="AP5887" s="78">
        <f t="shared" si="187"/>
        <v>1</v>
      </c>
      <c r="AQ5887" s="77">
        <f>IF(V5887&lt;Variables!$G$15,1,0)</f>
        <v>1</v>
      </c>
      <c r="AR5887" s="77">
        <v>1</v>
      </c>
      <c r="AS5887" s="77">
        <v>0</v>
      </c>
      <c r="AT5887" s="77">
        <v>0</v>
      </c>
      <c r="AU5887" s="77">
        <v>0</v>
      </c>
      <c r="BA5887" s="77">
        <v>2</v>
      </c>
    </row>
    <row r="5888" spans="3:53" x14ac:dyDescent="0.25">
      <c r="C5888" s="77" t="s">
        <v>742</v>
      </c>
      <c r="D5888" s="77" t="s">
        <v>436</v>
      </c>
      <c r="E5888" s="77">
        <v>8.2100000000000009</v>
      </c>
      <c r="F5888" s="77">
        <v>31.41</v>
      </c>
      <c r="G5888" s="77">
        <v>9.19</v>
      </c>
      <c r="H5888" s="77">
        <v>60.08</v>
      </c>
      <c r="I5888" s="77">
        <v>7.7450000000000001</v>
      </c>
      <c r="J5888" s="77" t="s">
        <v>75</v>
      </c>
      <c r="K5888" s="77">
        <v>58.08</v>
      </c>
      <c r="L5888" s="77">
        <v>8.0601000000000003</v>
      </c>
      <c r="M5888" s="77">
        <v>3.2245257503008649</v>
      </c>
      <c r="N5888" s="77">
        <v>8.204327659574469</v>
      </c>
      <c r="O5888" s="77">
        <v>1.409894207364347</v>
      </c>
      <c r="P5888" s="77">
        <v>33530000</v>
      </c>
      <c r="Q5888" s="77">
        <v>3180000</v>
      </c>
      <c r="R5888" s="77">
        <v>10.54</v>
      </c>
      <c r="S5888" s="77">
        <v>64.063999999999993</v>
      </c>
      <c r="T5888" s="77">
        <v>6.58</v>
      </c>
      <c r="U5888" s="77">
        <v>30.2136</v>
      </c>
      <c r="V5888" s="77">
        <v>2.2916266931278768</v>
      </c>
      <c r="AC5888" s="77">
        <v>8.4499999999999993</v>
      </c>
      <c r="AD5888" s="77">
        <v>6.75</v>
      </c>
      <c r="AH5888" s="77">
        <f>IF(AND(M5888&lt;Variables!$G$6,M5888&gt;Variables!$G$5),0,1)</f>
        <v>1</v>
      </c>
      <c r="AI5888" s="77">
        <f t="shared" si="186"/>
        <v>1</v>
      </c>
      <c r="AJ5888" s="77">
        <f>IF(I5888&gt;Variables!$G$7,0,1)</f>
        <v>1</v>
      </c>
      <c r="AK5888" s="77">
        <f>IF(F5888&gt;Variables!$G$8,0,1)</f>
        <v>0</v>
      </c>
      <c r="AL5888" s="77">
        <f>IF(G5888&gt;Variables!$G$9,0,1)</f>
        <v>1</v>
      </c>
      <c r="AM5888" s="77">
        <f>IF(AND(K5888&gt;Variables!$G$10,K5888&lt;Variables!$G$11),0,1)</f>
        <v>1</v>
      </c>
      <c r="AN5888" s="77">
        <f>IF(H5888&lt;Variables!$G$13,1,0)</f>
        <v>1</v>
      </c>
      <c r="AO5888" s="77">
        <f>IF(R5888&lt;Variables!$G$12,0,1)</f>
        <v>1</v>
      </c>
      <c r="AP5888" s="78">
        <f t="shared" si="187"/>
        <v>1</v>
      </c>
      <c r="AQ5888" s="77">
        <f>IF(V5888&lt;Variables!$G$15,1,0)</f>
        <v>1</v>
      </c>
      <c r="AR5888" s="77">
        <v>1</v>
      </c>
      <c r="AS5888" s="77">
        <v>0</v>
      </c>
      <c r="AT5888" s="77">
        <v>0</v>
      </c>
      <c r="AU5888" s="77">
        <v>0</v>
      </c>
      <c r="BA5888" s="77">
        <v>2</v>
      </c>
    </row>
    <row r="5889" spans="3:53" x14ac:dyDescent="0.25">
      <c r="C5889" s="77" t="s">
        <v>742</v>
      </c>
      <c r="D5889" s="77" t="s">
        <v>739</v>
      </c>
      <c r="E5889" s="77">
        <v>2.5299999999999998</v>
      </c>
      <c r="F5889" s="77">
        <v>21.39</v>
      </c>
      <c r="G5889" s="77">
        <v>-6.72</v>
      </c>
      <c r="H5889" s="77">
        <v>50.69</v>
      </c>
      <c r="I5889" s="77">
        <v>-3.0510000000000002</v>
      </c>
      <c r="J5889" s="77" t="s">
        <v>75</v>
      </c>
      <c r="K5889" s="77">
        <v>60.03</v>
      </c>
      <c r="L5889" s="77">
        <v>2.4500799999999998</v>
      </c>
      <c r="M5889" s="77">
        <v>2.0374844903023468</v>
      </c>
      <c r="N5889" s="77">
        <v>2.3891640000000001</v>
      </c>
      <c r="O5889" s="77">
        <v>4.6391122585138733</v>
      </c>
      <c r="P5889" s="77">
        <v>7910000</v>
      </c>
      <c r="Q5889" s="77">
        <v>181940</v>
      </c>
      <c r="R5889" s="77">
        <v>43.48</v>
      </c>
      <c r="S5889" s="77">
        <v>64.063999999999993</v>
      </c>
      <c r="T5889" s="77">
        <v>6.58</v>
      </c>
      <c r="U5889" s="77">
        <v>30.2136</v>
      </c>
      <c r="V5889" s="77">
        <v>2.3589171235159681</v>
      </c>
      <c r="AC5889" s="77">
        <v>2.5499999999999998</v>
      </c>
      <c r="AD5889" s="77">
        <v>1.94</v>
      </c>
      <c r="AH5889" s="77">
        <f>IF(AND(M5889&lt;Variables!$G$6,M5889&gt;Variables!$G$5),0,1)</f>
        <v>1</v>
      </c>
      <c r="AI5889" s="77">
        <f t="shared" si="186"/>
        <v>0</v>
      </c>
      <c r="AJ5889" s="77">
        <f>IF(I5889&gt;Variables!$G$7,0,1)</f>
        <v>1</v>
      </c>
      <c r="AK5889" s="77">
        <f>IF(F5889&gt;Variables!$G$8,0,1)</f>
        <v>0</v>
      </c>
      <c r="AL5889" s="77">
        <f>IF(G5889&gt;Variables!$G$9,0,1)</f>
        <v>1</v>
      </c>
      <c r="AM5889" s="77">
        <f>IF(AND(K5889&gt;Variables!$G$10,K5889&lt;Variables!$G$11),0,1)</f>
        <v>1</v>
      </c>
      <c r="AN5889" s="77">
        <f>IF(H5889&lt;Variables!$G$13,1,0)</f>
        <v>1</v>
      </c>
      <c r="AO5889" s="77">
        <f>IF(R5889&lt;Variables!$G$12,0,1)</f>
        <v>1</v>
      </c>
      <c r="AP5889" s="78">
        <f t="shared" si="187"/>
        <v>1</v>
      </c>
      <c r="AQ5889" s="77">
        <f>IF(V5889&lt;Variables!$G$15,1,0)</f>
        <v>1</v>
      </c>
      <c r="AR5889" s="77">
        <v>0</v>
      </c>
      <c r="AS5889" s="77">
        <v>0</v>
      </c>
      <c r="AT5889" s="77">
        <v>1</v>
      </c>
      <c r="AU5889" s="77">
        <v>0</v>
      </c>
      <c r="BA5889" s="77">
        <v>-2.25</v>
      </c>
    </row>
    <row r="5890" spans="3:53" x14ac:dyDescent="0.25">
      <c r="C5890" s="77" t="s">
        <v>742</v>
      </c>
      <c r="D5890" s="77" t="s">
        <v>707</v>
      </c>
      <c r="E5890" s="77">
        <v>3.73</v>
      </c>
      <c r="F5890" s="77">
        <v>6.57</v>
      </c>
      <c r="G5890" s="77">
        <v>0.81</v>
      </c>
      <c r="H5890" s="77">
        <v>-99999</v>
      </c>
      <c r="I5890" s="77">
        <v>-21.507000000000001</v>
      </c>
      <c r="J5890" s="77" t="s">
        <v>75</v>
      </c>
      <c r="K5890" s="77">
        <v>49.24</v>
      </c>
      <c r="L5890" s="77">
        <v>3.7192777777777781</v>
      </c>
      <c r="M5890" s="77">
        <v>1.9418345855672751E-2</v>
      </c>
      <c r="N5890" s="77">
        <v>3.7642142857142851</v>
      </c>
      <c r="O5890" s="77">
        <v>-1.1745953433651271</v>
      </c>
      <c r="P5890" s="77">
        <v>50016</v>
      </c>
      <c r="Q5890" s="77">
        <v>19053</v>
      </c>
      <c r="R5890" s="77">
        <v>2.63</v>
      </c>
      <c r="S5890" s="77">
        <v>64.063999999999993</v>
      </c>
      <c r="T5890" s="77">
        <v>6.58</v>
      </c>
      <c r="U5890" s="77">
        <v>30.2136</v>
      </c>
      <c r="V5890" s="77">
        <v>2.358664143946704</v>
      </c>
      <c r="AC5890" s="77">
        <v>4.07</v>
      </c>
      <c r="AD5890" s="77">
        <v>3.5</v>
      </c>
      <c r="AH5890" s="77">
        <f>IF(AND(M5890&lt;Variables!$G$6,M5890&gt;Variables!$G$5),0,1)</f>
        <v>1</v>
      </c>
      <c r="AI5890" s="77">
        <f t="shared" si="186"/>
        <v>1</v>
      </c>
      <c r="AJ5890" s="77">
        <f>IF(I5890&gt;Variables!$G$7,0,1)</f>
        <v>1</v>
      </c>
      <c r="AK5890" s="77">
        <f>IF(F5890&gt;Variables!$G$8,0,1)</f>
        <v>1</v>
      </c>
      <c r="AL5890" s="77">
        <f>IF(G5890&gt;Variables!$G$9,0,1)</f>
        <v>1</v>
      </c>
      <c r="AM5890" s="77">
        <f>IF(AND(K5890&gt;Variables!$G$10,K5890&lt;Variables!$G$11),0,1)</f>
        <v>1</v>
      </c>
      <c r="AN5890" s="77">
        <f>IF(H5890&lt;Variables!$G$13,1,0)</f>
        <v>1</v>
      </c>
      <c r="AO5890" s="77">
        <f>IF(R5890&lt;Variables!$G$12,0,1)</f>
        <v>1</v>
      </c>
      <c r="AP5890" s="78">
        <f t="shared" si="187"/>
        <v>1</v>
      </c>
      <c r="AQ5890" s="77">
        <f>IF(V5890&lt;Variables!$G$15,1,0)</f>
        <v>1</v>
      </c>
      <c r="AR5890" s="77">
        <v>1</v>
      </c>
      <c r="AS5890" s="77">
        <v>0</v>
      </c>
      <c r="AT5890" s="77">
        <v>0</v>
      </c>
      <c r="AU5890" s="77">
        <v>0</v>
      </c>
      <c r="BA5890" s="77">
        <v>2</v>
      </c>
    </row>
    <row r="5891" spans="3:53" x14ac:dyDescent="0.25">
      <c r="C5891" s="77" t="s">
        <v>742</v>
      </c>
      <c r="D5891" s="77" t="s">
        <v>578</v>
      </c>
      <c r="E5891" s="77">
        <v>6.17</v>
      </c>
      <c r="F5891" s="77">
        <v>17.489999999999998</v>
      </c>
      <c r="G5891" s="77">
        <v>-5.4</v>
      </c>
      <c r="H5891" s="77">
        <v>57.6</v>
      </c>
      <c r="I5891" s="77">
        <v>1634.566</v>
      </c>
      <c r="J5891" s="77" t="s">
        <v>75</v>
      </c>
      <c r="K5891" s="77">
        <v>39.06</v>
      </c>
      <c r="L5891" s="77">
        <v>6.2892950000000001</v>
      </c>
      <c r="M5891" s="77">
        <v>-2.5327958062072171</v>
      </c>
      <c r="N5891" s="77">
        <v>6.5020826086956518</v>
      </c>
      <c r="O5891" s="77">
        <v>-5.7225143248417361</v>
      </c>
      <c r="P5891" s="77">
        <v>11820000</v>
      </c>
      <c r="Q5891" s="77">
        <v>5490000</v>
      </c>
      <c r="R5891" s="77">
        <v>2.15</v>
      </c>
      <c r="S5891" s="77">
        <v>64.063999999999993</v>
      </c>
      <c r="T5891" s="77">
        <v>6.58</v>
      </c>
      <c r="U5891" s="77">
        <v>30.2136</v>
      </c>
      <c r="V5891" s="77">
        <v>2.2394913166470971</v>
      </c>
      <c r="AC5891" s="77">
        <v>6.33</v>
      </c>
      <c r="AD5891" s="77">
        <v>5.25</v>
      </c>
      <c r="AH5891" s="77">
        <f>IF(AND(M5891&lt;Variables!$G$6,M5891&gt;Variables!$G$5),0,1)</f>
        <v>0</v>
      </c>
      <c r="AI5891" s="77">
        <f t="shared" si="186"/>
        <v>1</v>
      </c>
      <c r="AJ5891" s="77">
        <f>IF(I5891&gt;Variables!$G$7,0,1)</f>
        <v>0</v>
      </c>
      <c r="AK5891" s="77">
        <f>IF(F5891&gt;Variables!$G$8,0,1)</f>
        <v>0</v>
      </c>
      <c r="AL5891" s="77">
        <f>IF(G5891&gt;Variables!$G$9,0,1)</f>
        <v>1</v>
      </c>
      <c r="AM5891" s="77">
        <f>IF(AND(K5891&gt;Variables!$G$10,K5891&lt;Variables!$G$11),0,1)</f>
        <v>1</v>
      </c>
      <c r="AN5891" s="77">
        <f>IF(H5891&lt;Variables!$G$13,1,0)</f>
        <v>1</v>
      </c>
      <c r="AO5891" s="77">
        <f>IF(R5891&lt;Variables!$G$12,0,1)</f>
        <v>0</v>
      </c>
      <c r="AP5891" s="78">
        <f t="shared" si="187"/>
        <v>1</v>
      </c>
      <c r="AQ5891" s="77">
        <f>IF(V5891&lt;Variables!$G$15,1,0)</f>
        <v>1</v>
      </c>
      <c r="AR5891" s="77">
        <v>1</v>
      </c>
      <c r="AS5891" s="77">
        <v>0</v>
      </c>
      <c r="AT5891" s="77">
        <v>0</v>
      </c>
      <c r="AU5891" s="77">
        <v>0</v>
      </c>
      <c r="BA5891" s="77">
        <v>2</v>
      </c>
    </row>
    <row r="5892" spans="3:53" x14ac:dyDescent="0.25">
      <c r="C5892" s="77" t="s">
        <v>742</v>
      </c>
      <c r="D5892" s="77" t="s">
        <v>713</v>
      </c>
      <c r="E5892" s="77">
        <v>34.869999999999997</v>
      </c>
      <c r="F5892" s="77">
        <v>9.0399999999999991</v>
      </c>
      <c r="G5892" s="77">
        <v>3.93</v>
      </c>
      <c r="H5892" s="77">
        <v>7720</v>
      </c>
      <c r="I5892" s="77">
        <v>-1E-3</v>
      </c>
      <c r="J5892" s="77" t="s">
        <v>75</v>
      </c>
      <c r="K5892" s="77">
        <v>65.22</v>
      </c>
      <c r="L5892" s="77">
        <v>34.800874999999998</v>
      </c>
      <c r="M5892" s="77">
        <v>0.19863006318086121</v>
      </c>
      <c r="N5892" s="77">
        <v>34.330910000000003</v>
      </c>
      <c r="O5892" s="77">
        <v>1.57027588257929</v>
      </c>
      <c r="P5892" s="77">
        <v>1844000</v>
      </c>
      <c r="Q5892" s="77">
        <v>2038000</v>
      </c>
      <c r="R5892" s="77">
        <v>0.9</v>
      </c>
      <c r="S5892" s="77">
        <v>64.063999999999993</v>
      </c>
      <c r="T5892" s="77">
        <v>6.58</v>
      </c>
      <c r="U5892" s="77">
        <v>30.2136</v>
      </c>
      <c r="V5892" s="77">
        <v>2.5107839624233601</v>
      </c>
      <c r="AC5892" s="77">
        <v>34.92</v>
      </c>
      <c r="AD5892" s="77">
        <v>33.86</v>
      </c>
      <c r="AH5892" s="77">
        <f>IF(AND(M5892&lt;Variables!$G$6,M5892&gt;Variables!$G$5),0,1)</f>
        <v>1</v>
      </c>
      <c r="AI5892" s="77">
        <f t="shared" si="186"/>
        <v>0</v>
      </c>
      <c r="AJ5892" s="77">
        <f>IF(I5892&gt;Variables!$G$7,0,1)</f>
        <v>1</v>
      </c>
      <c r="AK5892" s="77">
        <f>IF(F5892&gt;Variables!$G$8,0,1)</f>
        <v>0</v>
      </c>
      <c r="AL5892" s="77">
        <f>IF(G5892&gt;Variables!$G$9,0,1)</f>
        <v>1</v>
      </c>
      <c r="AM5892" s="77">
        <f>IF(AND(K5892&gt;Variables!$G$10,K5892&lt;Variables!$G$11),0,1)</f>
        <v>0</v>
      </c>
      <c r="AN5892" s="77">
        <f>IF(H5892&lt;Variables!$G$13,1,0)</f>
        <v>0</v>
      </c>
      <c r="AO5892" s="77">
        <f>IF(R5892&lt;Variables!$G$12,0,1)</f>
        <v>0</v>
      </c>
      <c r="AP5892" s="78">
        <f t="shared" si="187"/>
        <v>1</v>
      </c>
      <c r="AQ5892" s="77">
        <f>IF(V5892&lt;Variables!$G$15,1,0)</f>
        <v>1</v>
      </c>
      <c r="AR5892" s="77">
        <v>0</v>
      </c>
      <c r="AS5892" s="77">
        <v>0</v>
      </c>
      <c r="AT5892" s="77">
        <v>0</v>
      </c>
      <c r="AU5892" s="77">
        <v>1</v>
      </c>
      <c r="BA5892" s="77">
        <v>-1.18</v>
      </c>
    </row>
    <row r="5893" spans="3:53" x14ac:dyDescent="0.25">
      <c r="C5893" s="77" t="s">
        <v>742</v>
      </c>
      <c r="D5893" s="77" t="s">
        <v>678</v>
      </c>
      <c r="E5893" s="77">
        <v>2.23</v>
      </c>
      <c r="F5893" s="77">
        <v>11.68</v>
      </c>
      <c r="G5893" s="77">
        <v>5.24</v>
      </c>
      <c r="H5893" s="77">
        <v>-99999</v>
      </c>
      <c r="I5893" s="77">
        <v>-11.047000000000001</v>
      </c>
      <c r="J5893" s="77" t="s">
        <v>75</v>
      </c>
      <c r="K5893" s="77">
        <v>64.81</v>
      </c>
      <c r="L5893" s="77">
        <v>2.2003750000000002</v>
      </c>
      <c r="M5893" s="77">
        <v>0.43742543884564089</v>
      </c>
      <c r="N5893" s="77">
        <v>2.180166666666667</v>
      </c>
      <c r="O5893" s="77">
        <v>1.3683969115510859</v>
      </c>
      <c r="P5893" s="77">
        <v>16558</v>
      </c>
      <c r="Q5893" s="77">
        <v>15467</v>
      </c>
      <c r="R5893" s="77">
        <v>1.07</v>
      </c>
      <c r="S5893" s="77">
        <v>64.063999999999993</v>
      </c>
      <c r="T5893" s="77">
        <v>6.58</v>
      </c>
      <c r="U5893" s="77">
        <v>30.2136</v>
      </c>
      <c r="V5893" s="77">
        <v>2.490349292666024</v>
      </c>
      <c r="AC5893" s="77">
        <v>2.34</v>
      </c>
      <c r="AD5893" s="77">
        <v>2.10025</v>
      </c>
      <c r="AH5893" s="77">
        <f>IF(AND(M5893&lt;Variables!$G$6,M5893&gt;Variables!$G$5),0,1)</f>
        <v>1</v>
      </c>
      <c r="AI5893" s="77">
        <f t="shared" si="186"/>
        <v>0</v>
      </c>
      <c r="AJ5893" s="77">
        <f>IF(I5893&gt;Variables!$G$7,0,1)</f>
        <v>1</v>
      </c>
      <c r="AK5893" s="77">
        <f>IF(F5893&gt;Variables!$G$8,0,1)</f>
        <v>0</v>
      </c>
      <c r="AL5893" s="77">
        <f>IF(G5893&gt;Variables!$G$9,0,1)</f>
        <v>1</v>
      </c>
      <c r="AM5893" s="77">
        <f>IF(AND(K5893&gt;Variables!$G$10,K5893&lt;Variables!$G$11),0,1)</f>
        <v>0</v>
      </c>
      <c r="AN5893" s="77">
        <f>IF(H5893&lt;Variables!$G$13,1,0)</f>
        <v>1</v>
      </c>
      <c r="AO5893" s="77">
        <f>IF(R5893&lt;Variables!$G$12,0,1)</f>
        <v>0</v>
      </c>
      <c r="AP5893" s="78">
        <f t="shared" si="187"/>
        <v>1</v>
      </c>
      <c r="AQ5893" s="77">
        <f>IF(V5893&lt;Variables!$G$15,1,0)</f>
        <v>1</v>
      </c>
      <c r="AR5893" s="77">
        <v>1</v>
      </c>
      <c r="AS5893" s="77">
        <v>0</v>
      </c>
      <c r="AT5893" s="77">
        <v>0</v>
      </c>
      <c r="AU5893" s="77">
        <v>0</v>
      </c>
      <c r="BA5893" s="77">
        <v>2</v>
      </c>
    </row>
    <row r="5894" spans="3:53" x14ac:dyDescent="0.25">
      <c r="C5894" s="77" t="s">
        <v>742</v>
      </c>
      <c r="D5894" s="77" t="s">
        <v>714</v>
      </c>
      <c r="E5894" s="77">
        <v>39.479999999999997</v>
      </c>
      <c r="F5894" s="77">
        <v>9.2200000000000006</v>
      </c>
      <c r="G5894" s="77">
        <v>3.83</v>
      </c>
      <c r="H5894" s="77">
        <v>3140</v>
      </c>
      <c r="I5894" s="77">
        <v>-37.036999999999999</v>
      </c>
      <c r="J5894" s="77" t="s">
        <v>75</v>
      </c>
      <c r="K5894" s="77">
        <v>61.9</v>
      </c>
      <c r="L5894" s="77">
        <v>39.074875000000013</v>
      </c>
      <c r="M5894" s="77">
        <v>0.97281181321755339</v>
      </c>
      <c r="N5894" s="77">
        <v>39.285595999999998</v>
      </c>
      <c r="O5894" s="77">
        <v>0.43121148015674782</v>
      </c>
      <c r="P5894" s="77">
        <v>6831000</v>
      </c>
      <c r="Q5894" s="77">
        <v>19195000</v>
      </c>
      <c r="R5894" s="77">
        <v>0.36</v>
      </c>
      <c r="S5894" s="77">
        <v>64.063999999999993</v>
      </c>
      <c r="T5894" s="77">
        <v>6.58</v>
      </c>
      <c r="U5894" s="77">
        <v>30.2136</v>
      </c>
      <c r="V5894" s="77">
        <v>2.431558074709133</v>
      </c>
      <c r="AC5894" s="77">
        <v>39.53</v>
      </c>
      <c r="AD5894" s="77">
        <v>37.125500000000002</v>
      </c>
      <c r="AH5894" s="77">
        <f>IF(AND(M5894&lt;Variables!$G$6,M5894&gt;Variables!$G$5),0,1)</f>
        <v>1</v>
      </c>
      <c r="AI5894" s="77">
        <f t="shared" si="186"/>
        <v>1</v>
      </c>
      <c r="AJ5894" s="77">
        <f>IF(I5894&gt;Variables!$G$7,0,1)</f>
        <v>1</v>
      </c>
      <c r="AK5894" s="77">
        <f>IF(F5894&gt;Variables!$G$8,0,1)</f>
        <v>0</v>
      </c>
      <c r="AL5894" s="77">
        <f>IF(G5894&gt;Variables!$G$9,0,1)</f>
        <v>1</v>
      </c>
      <c r="AM5894" s="77">
        <f>IF(AND(K5894&gt;Variables!$G$10,K5894&lt;Variables!$G$11),0,1)</f>
        <v>1</v>
      </c>
      <c r="AN5894" s="77">
        <f>IF(H5894&lt;Variables!$G$13,1,0)</f>
        <v>0</v>
      </c>
      <c r="AO5894" s="77">
        <f>IF(R5894&lt;Variables!$G$12,0,1)</f>
        <v>0</v>
      </c>
      <c r="AP5894" s="78">
        <f t="shared" si="187"/>
        <v>1</v>
      </c>
      <c r="AQ5894" s="77">
        <f>IF(V5894&lt;Variables!$G$15,1,0)</f>
        <v>1</v>
      </c>
      <c r="AR5894" s="77">
        <v>0</v>
      </c>
      <c r="AS5894" s="77">
        <v>0</v>
      </c>
      <c r="AT5894" s="77">
        <v>1</v>
      </c>
      <c r="AU5894" s="77">
        <v>0</v>
      </c>
      <c r="BA5894" s="77">
        <v>-2.25</v>
      </c>
    </row>
    <row r="5895" spans="3:53" x14ac:dyDescent="0.25">
      <c r="C5895" s="77" t="s">
        <v>742</v>
      </c>
      <c r="D5895" s="77" t="s">
        <v>741</v>
      </c>
      <c r="E5895" s="77">
        <v>29.02</v>
      </c>
      <c r="F5895" s="77">
        <v>6.37</v>
      </c>
      <c r="G5895" s="77">
        <v>4</v>
      </c>
      <c r="H5895" s="77">
        <v>3360</v>
      </c>
      <c r="I5895" s="77">
        <v>-2.214</v>
      </c>
      <c r="J5895" s="77" t="s">
        <v>75</v>
      </c>
      <c r="K5895" s="77">
        <v>66.39</v>
      </c>
      <c r="L5895" s="77">
        <v>28.49999</v>
      </c>
      <c r="M5895" s="77">
        <v>2.1754744475348828</v>
      </c>
      <c r="N5895" s="77">
        <v>28.040944</v>
      </c>
      <c r="O5895" s="77">
        <v>3.8481443420735229</v>
      </c>
      <c r="P5895" s="77">
        <v>2284000</v>
      </c>
      <c r="Q5895" s="77">
        <v>1038000</v>
      </c>
      <c r="R5895" s="77">
        <v>2.2000000000000002</v>
      </c>
      <c r="S5895" s="77">
        <v>64.063999999999993</v>
      </c>
      <c r="T5895" s="77">
        <v>6.58</v>
      </c>
      <c r="U5895" s="77">
        <v>30.2136</v>
      </c>
      <c r="V5895" s="77">
        <v>2.377263460712653</v>
      </c>
      <c r="AC5895" s="77">
        <v>30.29</v>
      </c>
      <c r="AD5895" s="77">
        <v>28.61</v>
      </c>
      <c r="AH5895" s="77">
        <f>IF(AND(M5895&lt;Variables!$G$6,M5895&gt;Variables!$G$5),0,1)</f>
        <v>1</v>
      </c>
      <c r="AI5895" s="77">
        <f t="shared" si="186"/>
        <v>0</v>
      </c>
      <c r="AJ5895" s="77">
        <f>IF(I5895&gt;Variables!$G$7,0,1)</f>
        <v>1</v>
      </c>
      <c r="AK5895" s="77">
        <f>IF(F5895&gt;Variables!$G$8,0,1)</f>
        <v>1</v>
      </c>
      <c r="AL5895" s="77">
        <f>IF(G5895&gt;Variables!$G$9,0,1)</f>
        <v>1</v>
      </c>
      <c r="AM5895" s="77">
        <f>IF(AND(K5895&gt;Variables!$G$10,K5895&lt;Variables!$G$11),0,1)</f>
        <v>0</v>
      </c>
      <c r="AN5895" s="77">
        <f>IF(H5895&lt;Variables!$G$13,1,0)</f>
        <v>0</v>
      </c>
      <c r="AO5895" s="77">
        <f>IF(R5895&lt;Variables!$G$12,0,1)</f>
        <v>1</v>
      </c>
      <c r="AP5895" s="78">
        <f t="shared" si="187"/>
        <v>1</v>
      </c>
      <c r="AQ5895" s="77">
        <f>IF(V5895&lt;Variables!$G$15,1,0)</f>
        <v>1</v>
      </c>
      <c r="AR5895" s="77">
        <v>1</v>
      </c>
      <c r="AS5895" s="77">
        <v>0</v>
      </c>
      <c r="AT5895" s="77">
        <v>0</v>
      </c>
      <c r="AU5895" s="77">
        <v>0</v>
      </c>
      <c r="BA5895" s="77">
        <v>1.1200000000000001</v>
      </c>
    </row>
    <row r="5896" spans="3:53" x14ac:dyDescent="0.25">
      <c r="C5896" s="77" t="s">
        <v>742</v>
      </c>
      <c r="D5896" s="77" t="s">
        <v>171</v>
      </c>
      <c r="E5896" s="77">
        <v>238.38</v>
      </c>
      <c r="F5896" s="77">
        <v>6.57</v>
      </c>
      <c r="G5896" s="77">
        <v>7.51</v>
      </c>
      <c r="H5896" s="77">
        <v>89600</v>
      </c>
      <c r="I5896" s="77">
        <v>427.27</v>
      </c>
      <c r="J5896" s="77" t="s">
        <v>75</v>
      </c>
      <c r="K5896" s="77">
        <v>63.96</v>
      </c>
      <c r="L5896" s="77">
        <v>236.62486999999999</v>
      </c>
      <c r="M5896" s="77">
        <v>0.50084760743874623</v>
      </c>
      <c r="N5896" s="77">
        <v>234.59366800000001</v>
      </c>
      <c r="O5896" s="77">
        <v>1.3710225119972099</v>
      </c>
      <c r="P5896" s="77">
        <v>5841000</v>
      </c>
      <c r="Q5896" s="77">
        <v>9659000</v>
      </c>
      <c r="R5896" s="77">
        <v>0.6</v>
      </c>
      <c r="S5896" s="77">
        <v>64.063999999999993</v>
      </c>
      <c r="T5896" s="77">
        <v>6.58</v>
      </c>
      <c r="U5896" s="77">
        <v>30.2136</v>
      </c>
      <c r="V5896" s="77">
        <v>2.4784111496582399</v>
      </c>
      <c r="AC5896" s="77">
        <v>238.37</v>
      </c>
      <c r="AD5896" s="77">
        <v>234</v>
      </c>
      <c r="AH5896" s="77">
        <f>IF(AND(M5896&lt;Variables!$G$6,M5896&gt;Variables!$G$5),0,1)</f>
        <v>1</v>
      </c>
      <c r="AI5896" s="77">
        <f t="shared" si="186"/>
        <v>0</v>
      </c>
      <c r="AJ5896" s="77">
        <f>IF(I5896&gt;Variables!$G$7,0,1)</f>
        <v>0</v>
      </c>
      <c r="AK5896" s="77">
        <f>IF(F5896&gt;Variables!$G$8,0,1)</f>
        <v>1</v>
      </c>
      <c r="AL5896" s="77">
        <f>IF(G5896&gt;Variables!$G$9,0,1)</f>
        <v>1</v>
      </c>
      <c r="AM5896" s="77">
        <f>IF(AND(K5896&gt;Variables!$G$10,K5896&lt;Variables!$G$11),0,1)</f>
        <v>0</v>
      </c>
      <c r="AN5896" s="77">
        <f>IF(H5896&lt;Variables!$G$13,1,0)</f>
        <v>0</v>
      </c>
      <c r="AO5896" s="77">
        <f>IF(R5896&lt;Variables!$G$12,0,1)</f>
        <v>0</v>
      </c>
      <c r="AP5896" s="78">
        <f t="shared" si="187"/>
        <v>1</v>
      </c>
      <c r="AQ5896" s="77">
        <f>IF(V5896&lt;Variables!$G$15,1,0)</f>
        <v>1</v>
      </c>
      <c r="AR5896" s="77">
        <v>0</v>
      </c>
      <c r="AS5896" s="77">
        <v>0</v>
      </c>
      <c r="AT5896" s="77">
        <v>0</v>
      </c>
      <c r="AU5896" s="77">
        <v>1</v>
      </c>
      <c r="BA5896" s="77">
        <v>-1.1100000000000001</v>
      </c>
    </row>
    <row r="5897" spans="3:53" x14ac:dyDescent="0.25">
      <c r="C5897" s="77" t="s">
        <v>742</v>
      </c>
      <c r="D5897" s="77" t="s">
        <v>725</v>
      </c>
      <c r="E5897" s="77">
        <v>56.63</v>
      </c>
      <c r="F5897" s="77">
        <v>6</v>
      </c>
      <c r="G5897" s="77">
        <v>5.7</v>
      </c>
      <c r="H5897" s="77">
        <v>2970</v>
      </c>
      <c r="I5897" s="77">
        <v>31.123000000000001</v>
      </c>
      <c r="J5897" s="77" t="s">
        <v>75</v>
      </c>
      <c r="K5897" s="77">
        <v>55.18</v>
      </c>
      <c r="L5897" s="77">
        <v>56.483879999999999</v>
      </c>
      <c r="M5897" s="77">
        <v>8.165161458455393E-2</v>
      </c>
      <c r="N5897" s="77">
        <v>56.315308000000002</v>
      </c>
      <c r="O5897" s="77">
        <v>0.38123204440256181</v>
      </c>
      <c r="P5897" s="77">
        <v>351139</v>
      </c>
      <c r="Q5897" s="77">
        <v>388854</v>
      </c>
      <c r="R5897" s="77">
        <v>0.9</v>
      </c>
      <c r="S5897" s="77">
        <v>64.063999999999993</v>
      </c>
      <c r="T5897" s="77">
        <v>6.58</v>
      </c>
      <c r="U5897" s="77">
        <v>30.2136</v>
      </c>
      <c r="V5897" s="77">
        <v>2.4173203629308748</v>
      </c>
      <c r="AC5897" s="77">
        <v>56.9</v>
      </c>
      <c r="AD5897" s="77">
        <v>54.02</v>
      </c>
      <c r="AH5897" s="77">
        <f>IF(AND(M5897&lt;Variables!$G$6,M5897&gt;Variables!$G$5),0,1)</f>
        <v>1</v>
      </c>
      <c r="AI5897" s="77">
        <f t="shared" si="186"/>
        <v>0</v>
      </c>
      <c r="AJ5897" s="77">
        <f>IF(I5897&gt;Variables!$G$7,0,1)</f>
        <v>1</v>
      </c>
      <c r="AK5897" s="77">
        <f>IF(F5897&gt;Variables!$G$8,0,1)</f>
        <v>1</v>
      </c>
      <c r="AL5897" s="77">
        <f>IF(G5897&gt;Variables!$G$9,0,1)</f>
        <v>1</v>
      </c>
      <c r="AM5897" s="77">
        <f>IF(AND(K5897&gt;Variables!$G$10,K5897&lt;Variables!$G$11),0,1)</f>
        <v>1</v>
      </c>
      <c r="AN5897" s="77">
        <f>IF(H5897&lt;Variables!$G$13,1,0)</f>
        <v>0</v>
      </c>
      <c r="AO5897" s="77">
        <f>IF(R5897&lt;Variables!$G$12,0,1)</f>
        <v>0</v>
      </c>
      <c r="AP5897" s="78">
        <f t="shared" si="187"/>
        <v>1</v>
      </c>
      <c r="AQ5897" s="77">
        <f>IF(V5897&lt;Variables!$G$15,1,0)</f>
        <v>1</v>
      </c>
      <c r="AR5897" s="77">
        <v>0</v>
      </c>
      <c r="AS5897" s="77">
        <v>0</v>
      </c>
      <c r="AT5897" s="77">
        <v>1</v>
      </c>
      <c r="AU5897" s="77">
        <v>0</v>
      </c>
      <c r="BA5897" s="77">
        <v>-1.8</v>
      </c>
    </row>
    <row r="5898" spans="3:53" x14ac:dyDescent="0.25">
      <c r="C5898" s="77" t="s">
        <v>742</v>
      </c>
      <c r="D5898" s="77" t="s">
        <v>715</v>
      </c>
      <c r="E5898" s="77">
        <v>33.450000000000003</v>
      </c>
      <c r="F5898" s="77">
        <v>11.08</v>
      </c>
      <c r="G5898" s="77">
        <v>4.6399999999999997</v>
      </c>
      <c r="H5898" s="77">
        <v>3140</v>
      </c>
      <c r="I5898" s="77">
        <v>-44.287999999999997</v>
      </c>
      <c r="J5898" s="77" t="s">
        <v>75</v>
      </c>
      <c r="K5898" s="77">
        <v>59.12</v>
      </c>
      <c r="L5898" s="77">
        <v>33.199975000000002</v>
      </c>
      <c r="M5898" s="77">
        <v>0.54224438422017041</v>
      </c>
      <c r="N5898" s="77">
        <v>33.236835999999997</v>
      </c>
      <c r="O5898" s="77">
        <v>0.43073895481509078</v>
      </c>
      <c r="P5898" s="77">
        <v>6881000</v>
      </c>
      <c r="Q5898" s="77">
        <v>19248000</v>
      </c>
      <c r="R5898" s="77">
        <v>0.36</v>
      </c>
      <c r="S5898" s="77">
        <v>64.063999999999993</v>
      </c>
      <c r="T5898" s="77">
        <v>6.58</v>
      </c>
      <c r="U5898" s="77">
        <v>30.2136</v>
      </c>
      <c r="V5898" s="77">
        <v>2.4331029097618289</v>
      </c>
      <c r="AC5898" s="77">
        <v>33.5</v>
      </c>
      <c r="AD5898" s="77">
        <v>31.3</v>
      </c>
      <c r="AH5898" s="77">
        <f>IF(AND(M5898&lt;Variables!$G$6,M5898&gt;Variables!$G$5),0,1)</f>
        <v>1</v>
      </c>
      <c r="AI5898" s="77">
        <f t="shared" si="186"/>
        <v>1</v>
      </c>
      <c r="AJ5898" s="77">
        <f>IF(I5898&gt;Variables!$G$7,0,1)</f>
        <v>1</v>
      </c>
      <c r="AK5898" s="77">
        <f>IF(F5898&gt;Variables!$G$8,0,1)</f>
        <v>0</v>
      </c>
      <c r="AL5898" s="77">
        <f>IF(G5898&gt;Variables!$G$9,0,1)</f>
        <v>1</v>
      </c>
      <c r="AM5898" s="77">
        <f>IF(AND(K5898&gt;Variables!$G$10,K5898&lt;Variables!$G$11),0,1)</f>
        <v>1</v>
      </c>
      <c r="AN5898" s="77">
        <f>IF(H5898&lt;Variables!$G$13,1,0)</f>
        <v>0</v>
      </c>
      <c r="AO5898" s="77">
        <f>IF(R5898&lt;Variables!$G$12,0,1)</f>
        <v>0</v>
      </c>
      <c r="AP5898" s="78">
        <f t="shared" si="187"/>
        <v>1</v>
      </c>
      <c r="AQ5898" s="77">
        <f>IF(V5898&lt;Variables!$G$15,1,0)</f>
        <v>1</v>
      </c>
      <c r="AR5898" s="77">
        <v>0</v>
      </c>
      <c r="AS5898" s="77">
        <v>0</v>
      </c>
      <c r="AT5898" s="77">
        <v>1</v>
      </c>
      <c r="AU5898" s="77">
        <v>0</v>
      </c>
      <c r="BA5898" s="77">
        <v>-2.25</v>
      </c>
    </row>
    <row r="5899" spans="3:53" x14ac:dyDescent="0.25">
      <c r="C5899" s="77" t="s">
        <v>742</v>
      </c>
      <c r="D5899" s="77" t="s">
        <v>158</v>
      </c>
      <c r="E5899" s="77">
        <v>46.86</v>
      </c>
      <c r="F5899" s="77">
        <v>5.96</v>
      </c>
      <c r="G5899" s="77">
        <v>5.4</v>
      </c>
      <c r="H5899" s="77">
        <v>6670</v>
      </c>
      <c r="I5899" s="77">
        <v>59.679000000000002</v>
      </c>
      <c r="J5899" s="77" t="s">
        <v>75</v>
      </c>
      <c r="K5899" s="77">
        <v>73.790000000000006</v>
      </c>
      <c r="L5899" s="77">
        <v>45.922249999999991</v>
      </c>
      <c r="M5899" s="77">
        <v>1.6500715883912671</v>
      </c>
      <c r="N5899" s="77">
        <v>45.628328571428568</v>
      </c>
      <c r="O5899" s="77">
        <v>2.304865116689732</v>
      </c>
      <c r="P5899" s="77">
        <v>97574</v>
      </c>
      <c r="Q5899" s="77">
        <v>677206</v>
      </c>
      <c r="R5899" s="77">
        <v>0.14000000000000001</v>
      </c>
      <c r="S5899" s="77">
        <v>64.063999999999993</v>
      </c>
      <c r="T5899" s="77">
        <v>6.58</v>
      </c>
      <c r="U5899" s="77">
        <v>30.2136</v>
      </c>
      <c r="V5899" s="77">
        <v>2.4571935121841788</v>
      </c>
      <c r="AC5899" s="77">
        <v>48.42</v>
      </c>
      <c r="AD5899" s="77">
        <v>46.3</v>
      </c>
      <c r="AH5899" s="77">
        <f>IF(AND(M5899&lt;Variables!$G$6,M5899&gt;Variables!$G$5),0,1)</f>
        <v>1</v>
      </c>
      <c r="AI5899" s="77">
        <f t="shared" si="186"/>
        <v>0</v>
      </c>
      <c r="AJ5899" s="77">
        <f>IF(I5899&gt;Variables!$G$7,0,1)</f>
        <v>0</v>
      </c>
      <c r="AK5899" s="77">
        <f>IF(F5899&gt;Variables!$G$8,0,1)</f>
        <v>1</v>
      </c>
      <c r="AL5899" s="77">
        <f>IF(G5899&gt;Variables!$G$9,0,1)</f>
        <v>1</v>
      </c>
      <c r="AM5899" s="77">
        <f>IF(AND(K5899&gt;Variables!$G$10,K5899&lt;Variables!$G$11),0,1)</f>
        <v>1</v>
      </c>
      <c r="AN5899" s="77">
        <f>IF(H5899&lt;Variables!$G$13,1,0)</f>
        <v>0</v>
      </c>
      <c r="AO5899" s="77">
        <f>IF(R5899&lt;Variables!$G$12,0,1)</f>
        <v>0</v>
      </c>
      <c r="AP5899" s="78">
        <f t="shared" si="187"/>
        <v>1</v>
      </c>
      <c r="AQ5899" s="77">
        <f>IF(V5899&lt;Variables!$G$15,1,0)</f>
        <v>1</v>
      </c>
      <c r="AR5899" s="77">
        <v>1</v>
      </c>
      <c r="AS5899" s="77">
        <v>0</v>
      </c>
      <c r="AT5899" s="77">
        <v>0</v>
      </c>
      <c r="AU5899" s="77">
        <v>0</v>
      </c>
      <c r="BA5899" s="77">
        <v>0.87</v>
      </c>
    </row>
    <row r="5900" spans="3:53" x14ac:dyDescent="0.25">
      <c r="C5900" s="77" t="s">
        <v>742</v>
      </c>
      <c r="D5900" s="77" t="s">
        <v>85</v>
      </c>
      <c r="E5900" s="77">
        <v>4.7300000000000004</v>
      </c>
      <c r="F5900" s="77">
        <v>9.42</v>
      </c>
      <c r="G5900" s="77">
        <v>6.31</v>
      </c>
      <c r="H5900" s="77">
        <v>2780</v>
      </c>
      <c r="I5900" s="77">
        <v>186.483</v>
      </c>
      <c r="J5900" s="77" t="s">
        <v>75</v>
      </c>
      <c r="K5900" s="77">
        <v>50.64</v>
      </c>
      <c r="L5900" s="77">
        <v>4.7325500000000007</v>
      </c>
      <c r="M5900" s="77">
        <v>-0.26518473127597059</v>
      </c>
      <c r="N5900" s="77">
        <v>4.69719</v>
      </c>
      <c r="O5900" s="77">
        <v>0.48560948141335092</v>
      </c>
      <c r="P5900" s="77">
        <v>23132000</v>
      </c>
      <c r="Q5900" s="77">
        <v>21010000</v>
      </c>
      <c r="R5900" s="77">
        <v>1.1000000000000001</v>
      </c>
      <c r="S5900" s="77">
        <v>64.063999999999993</v>
      </c>
      <c r="T5900" s="77">
        <v>6.58</v>
      </c>
      <c r="U5900" s="77">
        <v>30.2136</v>
      </c>
      <c r="V5900" s="77">
        <v>2.3810153492556871</v>
      </c>
      <c r="AC5900" s="77">
        <v>4.8600000000000003</v>
      </c>
      <c r="AD5900" s="77">
        <v>4.5199999999999996</v>
      </c>
      <c r="AH5900" s="77">
        <f>IF(AND(M5900&lt;Variables!$G$6,M5900&gt;Variables!$G$5),0,1)</f>
        <v>1</v>
      </c>
      <c r="AI5900" s="77">
        <f t="shared" si="186"/>
        <v>0</v>
      </c>
      <c r="AJ5900" s="77">
        <f>IF(I5900&gt;Variables!$G$7,0,1)</f>
        <v>0</v>
      </c>
      <c r="AK5900" s="77">
        <f>IF(F5900&gt;Variables!$G$8,0,1)</f>
        <v>0</v>
      </c>
      <c r="AL5900" s="77">
        <f>IF(G5900&gt;Variables!$G$9,0,1)</f>
        <v>1</v>
      </c>
      <c r="AM5900" s="77">
        <f>IF(AND(K5900&gt;Variables!$G$10,K5900&lt;Variables!$G$11),0,1)</f>
        <v>1</v>
      </c>
      <c r="AN5900" s="77">
        <f>IF(H5900&lt;Variables!$G$13,1,0)</f>
        <v>0</v>
      </c>
      <c r="AO5900" s="77">
        <f>IF(R5900&lt;Variables!$G$12,0,1)</f>
        <v>0</v>
      </c>
      <c r="AP5900" s="78">
        <f t="shared" si="187"/>
        <v>1</v>
      </c>
      <c r="AQ5900" s="77">
        <f>IF(V5900&lt;Variables!$G$15,1,0)</f>
        <v>1</v>
      </c>
      <c r="AR5900" s="77">
        <v>1</v>
      </c>
      <c r="AS5900" s="77">
        <v>0</v>
      </c>
      <c r="AT5900" s="77">
        <v>0</v>
      </c>
      <c r="AU5900" s="77">
        <v>0</v>
      </c>
      <c r="BA5900" s="77">
        <v>2</v>
      </c>
    </row>
    <row r="5901" spans="3:53" x14ac:dyDescent="0.25">
      <c r="C5901" s="77" t="s">
        <v>742</v>
      </c>
      <c r="D5901" s="77" t="s">
        <v>710</v>
      </c>
      <c r="E5901" s="77">
        <v>4.87</v>
      </c>
      <c r="F5901" s="77">
        <v>300</v>
      </c>
      <c r="G5901" s="77">
        <v>-1.22</v>
      </c>
      <c r="H5901" s="77">
        <v>-99999</v>
      </c>
      <c r="I5901" s="77">
        <v>7.8029999999999999</v>
      </c>
      <c r="J5901" s="77" t="s">
        <v>74</v>
      </c>
      <c r="K5901" s="77">
        <v>61.88</v>
      </c>
      <c r="L5901" s="77">
        <v>4.9106800000000002</v>
      </c>
      <c r="M5901" s="77">
        <v>0.58077496395610051</v>
      </c>
      <c r="N5901" s="77">
        <v>4.8848179999999992</v>
      </c>
      <c r="O5901" s="77">
        <v>1.1132861040063391</v>
      </c>
      <c r="P5901" s="77">
        <v>713100</v>
      </c>
      <c r="Q5901" s="77">
        <v>17720</v>
      </c>
      <c r="R5901" s="77">
        <v>40.24</v>
      </c>
      <c r="S5901" s="77">
        <v>64.063999999999993</v>
      </c>
      <c r="T5901" s="77">
        <v>6.58</v>
      </c>
      <c r="U5901" s="77">
        <v>30.2136</v>
      </c>
      <c r="V5901" s="77">
        <v>2.4550505871577868</v>
      </c>
      <c r="AC5901" s="77">
        <v>4.95</v>
      </c>
      <c r="AD5901" s="77">
        <v>4.0199999999999996</v>
      </c>
      <c r="AH5901" s="77">
        <f>IF(AND(M5901&lt;Variables!$G$6,M5901&gt;Variables!$G$5),0,1)</f>
        <v>1</v>
      </c>
      <c r="AI5901" s="77">
        <f t="shared" si="186"/>
        <v>0</v>
      </c>
      <c r="AJ5901" s="77">
        <f>IF(I5901&gt;Variables!$G$7,0,1)</f>
        <v>1</v>
      </c>
      <c r="AK5901" s="77">
        <f>IF(F5901&gt;Variables!$G$8,0,1)</f>
        <v>0</v>
      </c>
      <c r="AL5901" s="77">
        <f>IF(G5901&gt;Variables!$G$9,0,1)</f>
        <v>1</v>
      </c>
      <c r="AM5901" s="77">
        <f>IF(AND(K5901&gt;Variables!$G$10,K5901&lt;Variables!$G$11),0,1)</f>
        <v>1</v>
      </c>
      <c r="AN5901" s="77">
        <f>IF(H5901&lt;Variables!$G$13,1,0)</f>
        <v>1</v>
      </c>
      <c r="AO5901" s="77">
        <f>IF(R5901&lt;Variables!$G$12,0,1)</f>
        <v>1</v>
      </c>
      <c r="AP5901" s="78">
        <f t="shared" si="187"/>
        <v>0</v>
      </c>
      <c r="AQ5901" s="77">
        <f>IF(V5901&lt;Variables!$G$15,1,0)</f>
        <v>1</v>
      </c>
      <c r="AR5901" s="77">
        <v>0</v>
      </c>
      <c r="AS5901" s="77">
        <v>0</v>
      </c>
      <c r="AT5901" s="77">
        <v>1</v>
      </c>
      <c r="AU5901" s="77">
        <v>0</v>
      </c>
      <c r="BA5901" s="77">
        <v>-1.58</v>
      </c>
    </row>
    <row r="5902" spans="3:53" x14ac:dyDescent="0.25">
      <c r="C5902" s="77" t="s">
        <v>742</v>
      </c>
      <c r="D5902" s="77" t="s">
        <v>456</v>
      </c>
      <c r="E5902" s="77">
        <v>60.47</v>
      </c>
      <c r="F5902" s="77">
        <v>5.25</v>
      </c>
      <c r="G5902" s="77">
        <v>5.34</v>
      </c>
      <c r="H5902" s="77">
        <v>7420</v>
      </c>
      <c r="I5902" s="77">
        <v>9.1579999999999995</v>
      </c>
      <c r="J5902" s="77" t="s">
        <v>75</v>
      </c>
      <c r="K5902" s="77">
        <v>53.63</v>
      </c>
      <c r="L5902" s="77">
        <v>60.184664999999981</v>
      </c>
      <c r="M5902" s="77">
        <v>0.25809730767799782</v>
      </c>
      <c r="N5902" s="77">
        <v>60.183560000000007</v>
      </c>
      <c r="O5902" s="77">
        <v>0.25993809605147378</v>
      </c>
      <c r="P5902" s="77">
        <v>677026</v>
      </c>
      <c r="Q5902" s="77">
        <v>1545000</v>
      </c>
      <c r="R5902" s="77">
        <v>0.44</v>
      </c>
      <c r="S5902" s="77">
        <v>64.063999999999993</v>
      </c>
      <c r="T5902" s="77">
        <v>6.58</v>
      </c>
      <c r="U5902" s="77">
        <v>30.2136</v>
      </c>
      <c r="V5902" s="77">
        <v>2.395190522361168</v>
      </c>
      <c r="AC5902" s="77">
        <v>60.89</v>
      </c>
      <c r="AD5902" s="77">
        <v>59.030099999999997</v>
      </c>
      <c r="AH5902" s="77">
        <f>IF(AND(M5902&lt;Variables!$G$6,M5902&gt;Variables!$G$5),0,1)</f>
        <v>1</v>
      </c>
      <c r="AI5902" s="77">
        <f t="shared" si="186"/>
        <v>0</v>
      </c>
      <c r="AJ5902" s="77">
        <f>IF(I5902&gt;Variables!$G$7,0,1)</f>
        <v>1</v>
      </c>
      <c r="AK5902" s="77">
        <f>IF(F5902&gt;Variables!$G$8,0,1)</f>
        <v>1</v>
      </c>
      <c r="AL5902" s="77">
        <f>IF(G5902&gt;Variables!$G$9,0,1)</f>
        <v>1</v>
      </c>
      <c r="AM5902" s="77">
        <f>IF(AND(K5902&gt;Variables!$G$10,K5902&lt;Variables!$G$11),0,1)</f>
        <v>1</v>
      </c>
      <c r="AN5902" s="77">
        <f>IF(H5902&lt;Variables!$G$13,1,0)</f>
        <v>0</v>
      </c>
      <c r="AO5902" s="77">
        <f>IF(R5902&lt;Variables!$G$12,0,1)</f>
        <v>0</v>
      </c>
      <c r="AP5902" s="78">
        <f t="shared" si="187"/>
        <v>1</v>
      </c>
      <c r="AQ5902" s="77">
        <f>IF(V5902&lt;Variables!$G$15,1,0)</f>
        <v>1</v>
      </c>
      <c r="AR5902" s="77">
        <v>0</v>
      </c>
      <c r="AS5902" s="77">
        <v>0</v>
      </c>
      <c r="AT5902" s="77">
        <v>1</v>
      </c>
      <c r="AU5902" s="77">
        <v>0</v>
      </c>
      <c r="BA5902" s="77">
        <v>-1.43</v>
      </c>
    </row>
    <row r="5903" spans="3:53" x14ac:dyDescent="0.25">
      <c r="C5903" s="77" t="s">
        <v>742</v>
      </c>
      <c r="D5903" s="77" t="s">
        <v>729</v>
      </c>
      <c r="E5903" s="77">
        <v>13.3</v>
      </c>
      <c r="F5903" s="77">
        <v>13.64</v>
      </c>
      <c r="G5903" s="77">
        <v>13.55</v>
      </c>
      <c r="H5903" s="77">
        <v>6350</v>
      </c>
      <c r="I5903" s="77">
        <v>43.704000000000001</v>
      </c>
      <c r="J5903" s="77" t="s">
        <v>74</v>
      </c>
      <c r="K5903" s="77">
        <v>71.17</v>
      </c>
      <c r="L5903" s="77">
        <v>12.792635000000001</v>
      </c>
      <c r="M5903" s="77">
        <v>4.1224110591758416</v>
      </c>
      <c r="N5903" s="77">
        <v>12.629300000000001</v>
      </c>
      <c r="O5903" s="77">
        <v>5.469028370535181</v>
      </c>
      <c r="P5903" s="77">
        <v>1263000</v>
      </c>
      <c r="Q5903" s="77">
        <v>2203000</v>
      </c>
      <c r="R5903" s="77">
        <v>0.56999999999999995</v>
      </c>
      <c r="S5903" s="77">
        <v>64.063999999999993</v>
      </c>
      <c r="T5903" s="77">
        <v>6.58</v>
      </c>
      <c r="U5903" s="77">
        <v>30.2136</v>
      </c>
      <c r="V5903" s="77">
        <v>2.2270985876109179</v>
      </c>
      <c r="AC5903" s="77">
        <v>13.4</v>
      </c>
      <c r="AD5903" s="77">
        <v>12.92</v>
      </c>
      <c r="AH5903" s="77">
        <f>IF(AND(M5903&lt;Variables!$G$6,M5903&gt;Variables!$G$5),0,1)</f>
        <v>1</v>
      </c>
      <c r="AI5903" s="77">
        <f t="shared" si="186"/>
        <v>0</v>
      </c>
      <c r="AJ5903" s="77">
        <f>IF(I5903&gt;Variables!$G$7,0,1)</f>
        <v>1</v>
      </c>
      <c r="AK5903" s="77">
        <f>IF(F5903&gt;Variables!$G$8,0,1)</f>
        <v>0</v>
      </c>
      <c r="AL5903" s="77">
        <f>IF(G5903&gt;Variables!$G$9,0,1)</f>
        <v>0</v>
      </c>
      <c r="AM5903" s="77">
        <f>IF(AND(K5903&gt;Variables!$G$10,K5903&lt;Variables!$G$11),0,1)</f>
        <v>1</v>
      </c>
      <c r="AN5903" s="77">
        <f>IF(H5903&lt;Variables!$G$13,1,0)</f>
        <v>0</v>
      </c>
      <c r="AO5903" s="77">
        <f>IF(R5903&lt;Variables!$G$12,0,1)</f>
        <v>0</v>
      </c>
      <c r="AP5903" s="78">
        <f t="shared" si="187"/>
        <v>0</v>
      </c>
      <c r="AQ5903" s="77">
        <f>IF(V5903&lt;Variables!$G$15,1,0)</f>
        <v>1</v>
      </c>
      <c r="AR5903" s="77">
        <v>0</v>
      </c>
      <c r="AS5903" s="77">
        <v>0</v>
      </c>
      <c r="AT5903" s="77">
        <v>1</v>
      </c>
      <c r="AU5903" s="77">
        <v>0</v>
      </c>
      <c r="BA5903" s="77">
        <v>-2.25</v>
      </c>
    </row>
    <row r="5904" spans="3:53" x14ac:dyDescent="0.25">
      <c r="C5904" s="77" t="s">
        <v>742</v>
      </c>
      <c r="D5904" s="77" t="s">
        <v>705</v>
      </c>
      <c r="E5904" s="77">
        <v>688.12</v>
      </c>
      <c r="F5904" s="77">
        <v>10.14</v>
      </c>
      <c r="G5904" s="77">
        <v>5.69</v>
      </c>
      <c r="H5904" s="77">
        <v>6440</v>
      </c>
      <c r="I5904" s="77">
        <v>-23.077999999999999</v>
      </c>
      <c r="J5904" s="77" t="s">
        <v>74</v>
      </c>
      <c r="K5904" s="77">
        <v>62.21</v>
      </c>
      <c r="L5904" s="77">
        <v>680.93380999999988</v>
      </c>
      <c r="M5904" s="77">
        <v>0.89086338656030628</v>
      </c>
      <c r="N5904" s="77">
        <v>681.87065600000005</v>
      </c>
      <c r="O5904" s="77">
        <v>0.75224589221800242</v>
      </c>
      <c r="P5904" s="77">
        <v>717404</v>
      </c>
      <c r="Q5904" s="77">
        <v>763734</v>
      </c>
      <c r="R5904" s="77">
        <v>0.94</v>
      </c>
      <c r="S5904" s="77">
        <v>64.063999999999993</v>
      </c>
      <c r="T5904" s="77">
        <v>6.58</v>
      </c>
      <c r="U5904" s="77">
        <v>30.2136</v>
      </c>
      <c r="V5904" s="77">
        <v>2.4389190995981171</v>
      </c>
      <c r="AC5904" s="77">
        <v>690.5</v>
      </c>
      <c r="AD5904" s="77">
        <v>650.67049999999995</v>
      </c>
      <c r="AH5904" s="77">
        <f>IF(AND(M5904&lt;Variables!$G$6,M5904&gt;Variables!$G$5),0,1)</f>
        <v>1</v>
      </c>
      <c r="AI5904" s="77">
        <f t="shared" si="186"/>
        <v>1</v>
      </c>
      <c r="AJ5904" s="77">
        <f>IF(I5904&gt;Variables!$G$7,0,1)</f>
        <v>1</v>
      </c>
      <c r="AK5904" s="77">
        <f>IF(F5904&gt;Variables!$G$8,0,1)</f>
        <v>0</v>
      </c>
      <c r="AL5904" s="77">
        <f>IF(G5904&gt;Variables!$G$9,0,1)</f>
        <v>1</v>
      </c>
      <c r="AM5904" s="77">
        <f>IF(AND(K5904&gt;Variables!$G$10,K5904&lt;Variables!$G$11),0,1)</f>
        <v>0</v>
      </c>
      <c r="AN5904" s="77">
        <f>IF(H5904&lt;Variables!$G$13,1,0)</f>
        <v>0</v>
      </c>
      <c r="AO5904" s="77">
        <f>IF(R5904&lt;Variables!$G$12,0,1)</f>
        <v>0</v>
      </c>
      <c r="AP5904" s="78">
        <f t="shared" si="187"/>
        <v>0</v>
      </c>
      <c r="AQ5904" s="77">
        <f>IF(V5904&lt;Variables!$G$15,1,0)</f>
        <v>1</v>
      </c>
      <c r="AR5904" s="77">
        <v>0</v>
      </c>
      <c r="AS5904" s="77">
        <v>0</v>
      </c>
      <c r="AT5904" s="77">
        <v>1</v>
      </c>
      <c r="AU5904" s="77">
        <v>0</v>
      </c>
      <c r="BA5904" s="77">
        <v>-2.04</v>
      </c>
    </row>
    <row r="5905" spans="3:53" x14ac:dyDescent="0.25">
      <c r="C5905" s="77" t="s">
        <v>742</v>
      </c>
      <c r="D5905" s="77" t="s">
        <v>720</v>
      </c>
      <c r="E5905" s="77">
        <v>53.57</v>
      </c>
      <c r="F5905" s="77">
        <v>8.8000000000000007</v>
      </c>
      <c r="G5905" s="77">
        <v>8.4499999999999993</v>
      </c>
      <c r="H5905" s="77">
        <v>2050</v>
      </c>
      <c r="I5905" s="77">
        <v>11.920999999999999</v>
      </c>
      <c r="J5905" s="77" t="s">
        <v>74</v>
      </c>
      <c r="K5905" s="77">
        <v>56.19</v>
      </c>
      <c r="L5905" s="77">
        <v>53.268520000000002</v>
      </c>
      <c r="M5905" s="77">
        <v>0.2468249540253723</v>
      </c>
      <c r="N5905" s="77">
        <v>53.181470000000012</v>
      </c>
      <c r="O5905" s="77">
        <v>0.41091380136725619</v>
      </c>
      <c r="P5905" s="77">
        <v>457848</v>
      </c>
      <c r="Q5905" s="77">
        <v>320570</v>
      </c>
      <c r="R5905" s="77">
        <v>1.43</v>
      </c>
      <c r="S5905" s="77">
        <v>64.063999999999993</v>
      </c>
      <c r="T5905" s="77">
        <v>6.58</v>
      </c>
      <c r="U5905" s="77">
        <v>30.2136</v>
      </c>
      <c r="V5905" s="77">
        <v>2.4202985306032159</v>
      </c>
      <c r="AC5905" s="77">
        <v>54.4</v>
      </c>
      <c r="AD5905" s="77">
        <v>52.91</v>
      </c>
      <c r="AH5905" s="77">
        <f>IF(AND(M5905&lt;Variables!$G$6,M5905&gt;Variables!$G$5),0,1)</f>
        <v>1</v>
      </c>
      <c r="AI5905" s="77">
        <f t="shared" si="186"/>
        <v>0</v>
      </c>
      <c r="AJ5905" s="77">
        <f>IF(I5905&gt;Variables!$G$7,0,1)</f>
        <v>1</v>
      </c>
      <c r="AK5905" s="77">
        <f>IF(F5905&gt;Variables!$G$8,0,1)</f>
        <v>1</v>
      </c>
      <c r="AL5905" s="77">
        <f>IF(G5905&gt;Variables!$G$9,0,1)</f>
        <v>1</v>
      </c>
      <c r="AM5905" s="77">
        <f>IF(AND(K5905&gt;Variables!$G$10,K5905&lt;Variables!$G$11),0,1)</f>
        <v>1</v>
      </c>
      <c r="AN5905" s="77">
        <f>IF(H5905&lt;Variables!$G$13,1,0)</f>
        <v>0</v>
      </c>
      <c r="AO5905" s="77">
        <f>IF(R5905&lt;Variables!$G$12,0,1)</f>
        <v>0</v>
      </c>
      <c r="AP5905" s="78">
        <f t="shared" si="187"/>
        <v>0</v>
      </c>
      <c r="AQ5905" s="77">
        <f>IF(V5905&lt;Variables!$G$15,1,0)</f>
        <v>1</v>
      </c>
      <c r="AR5905" s="77">
        <v>1</v>
      </c>
      <c r="AS5905" s="77">
        <v>0</v>
      </c>
      <c r="AT5905" s="77">
        <v>0</v>
      </c>
      <c r="AU5905" s="77">
        <v>0</v>
      </c>
      <c r="BA5905" s="77">
        <v>1.45</v>
      </c>
    </row>
    <row r="5906" spans="3:53" x14ac:dyDescent="0.25">
      <c r="C5906" s="77" t="s">
        <v>742</v>
      </c>
      <c r="D5906" s="77" t="s">
        <v>718</v>
      </c>
      <c r="E5906" s="77">
        <v>24.87</v>
      </c>
      <c r="F5906" s="77">
        <v>97.3</v>
      </c>
      <c r="G5906" s="77">
        <v>22.42</v>
      </c>
      <c r="H5906" s="77">
        <v>1570</v>
      </c>
      <c r="I5906" s="77">
        <v>-7.6999999999999999E-2</v>
      </c>
      <c r="J5906" s="77" t="s">
        <v>74</v>
      </c>
      <c r="K5906" s="77">
        <v>61.8</v>
      </c>
      <c r="L5906" s="77">
        <v>24.253914999999999</v>
      </c>
      <c r="M5906" s="77">
        <v>1.7567679279819379</v>
      </c>
      <c r="N5906" s="77">
        <v>24.140243999999999</v>
      </c>
      <c r="O5906" s="77">
        <v>2.2359177479730401</v>
      </c>
      <c r="P5906" s="77">
        <v>31527000</v>
      </c>
      <c r="Q5906" s="77">
        <v>302659</v>
      </c>
      <c r="R5906" s="77">
        <v>104.17</v>
      </c>
      <c r="S5906" s="77">
        <v>64.063999999999993</v>
      </c>
      <c r="T5906" s="77">
        <v>6.58</v>
      </c>
      <c r="U5906" s="77">
        <v>30.2136</v>
      </c>
      <c r="V5906" s="77">
        <v>2.3837041937155301</v>
      </c>
      <c r="AC5906" s="77">
        <v>31.09</v>
      </c>
      <c r="AD5906" s="77">
        <v>23.81</v>
      </c>
      <c r="AH5906" s="77">
        <f>IF(AND(M5906&lt;Variables!$G$6,M5906&gt;Variables!$G$5),0,1)</f>
        <v>1</v>
      </c>
      <c r="AI5906" s="77">
        <f t="shared" si="186"/>
        <v>0</v>
      </c>
      <c r="AJ5906" s="77">
        <f>IF(I5906&gt;Variables!$G$7,0,1)</f>
        <v>1</v>
      </c>
      <c r="AK5906" s="77">
        <f>IF(F5906&gt;Variables!$G$8,0,1)</f>
        <v>0</v>
      </c>
      <c r="AL5906" s="77">
        <f>IF(G5906&gt;Variables!$G$9,0,1)</f>
        <v>0</v>
      </c>
      <c r="AM5906" s="77">
        <f>IF(AND(K5906&gt;Variables!$G$10,K5906&lt;Variables!$G$11),0,1)</f>
        <v>1</v>
      </c>
      <c r="AN5906" s="77">
        <f>IF(H5906&lt;Variables!$G$13,1,0)</f>
        <v>0</v>
      </c>
      <c r="AO5906" s="77">
        <f>IF(R5906&lt;Variables!$G$12,0,1)</f>
        <v>1</v>
      </c>
      <c r="AP5906" s="78">
        <f t="shared" si="187"/>
        <v>0</v>
      </c>
      <c r="AQ5906" s="77">
        <f>IF(V5906&lt;Variables!$G$15,1,0)</f>
        <v>1</v>
      </c>
      <c r="AR5906" s="77">
        <v>1</v>
      </c>
      <c r="AS5906" s="77">
        <v>0</v>
      </c>
      <c r="AT5906" s="77">
        <v>0</v>
      </c>
      <c r="AU5906" s="77">
        <v>0</v>
      </c>
      <c r="BA5906" s="77">
        <v>2</v>
      </c>
    </row>
    <row r="5907" spans="3:53" x14ac:dyDescent="0.25">
      <c r="C5907" s="77" t="s">
        <v>742</v>
      </c>
      <c r="D5907" s="77" t="s">
        <v>728</v>
      </c>
      <c r="E5907" s="77">
        <v>40.82</v>
      </c>
      <c r="F5907" s="77">
        <v>6.51</v>
      </c>
      <c r="G5907" s="77">
        <v>5.84</v>
      </c>
      <c r="H5907" s="77">
        <v>67630</v>
      </c>
      <c r="I5907" s="77">
        <v>-27.247</v>
      </c>
      <c r="J5907" s="77" t="s">
        <v>74</v>
      </c>
      <c r="K5907" s="77">
        <v>77.98</v>
      </c>
      <c r="L5907" s="77">
        <v>40.332245000000007</v>
      </c>
      <c r="M5907" s="77">
        <v>1.134960377236605</v>
      </c>
      <c r="N5907" s="77">
        <v>40.053488000000002</v>
      </c>
      <c r="O5907" s="77">
        <v>1.838821128387115</v>
      </c>
      <c r="P5907" s="77">
        <v>1527000</v>
      </c>
      <c r="Q5907" s="77">
        <v>4417000</v>
      </c>
      <c r="R5907" s="77">
        <v>0.35</v>
      </c>
      <c r="S5907" s="77">
        <v>64.063999999999993</v>
      </c>
      <c r="T5907" s="77">
        <v>6.58</v>
      </c>
      <c r="U5907" s="77">
        <v>30.2136</v>
      </c>
      <c r="V5907" s="77">
        <v>2.5356519495583769</v>
      </c>
      <c r="AC5907" s="77">
        <v>44.19</v>
      </c>
      <c r="AD5907" s="77">
        <v>40.700000000000003</v>
      </c>
      <c r="AH5907" s="77">
        <f>IF(AND(M5907&lt;Variables!$G$6,M5907&gt;Variables!$G$5),0,1)</f>
        <v>1</v>
      </c>
      <c r="AI5907" s="77">
        <f t="shared" si="186"/>
        <v>0</v>
      </c>
      <c r="AJ5907" s="77">
        <f>IF(I5907&gt;Variables!$G$7,0,1)</f>
        <v>1</v>
      </c>
      <c r="AK5907" s="77">
        <f>IF(F5907&gt;Variables!$G$8,0,1)</f>
        <v>1</v>
      </c>
      <c r="AL5907" s="77">
        <f>IF(G5907&gt;Variables!$G$9,0,1)</f>
        <v>1</v>
      </c>
      <c r="AM5907" s="77">
        <f>IF(AND(K5907&gt;Variables!$G$10,K5907&lt;Variables!$G$11),0,1)</f>
        <v>1</v>
      </c>
      <c r="AN5907" s="77">
        <f>IF(H5907&lt;Variables!$G$13,1,0)</f>
        <v>0</v>
      </c>
      <c r="AO5907" s="77">
        <f>IF(R5907&lt;Variables!$G$12,0,1)</f>
        <v>0</v>
      </c>
      <c r="AP5907" s="78">
        <f t="shared" si="187"/>
        <v>0</v>
      </c>
      <c r="AQ5907" s="77">
        <f>IF(V5907&lt;Variables!$G$15,1,0)</f>
        <v>1</v>
      </c>
      <c r="AR5907" s="77">
        <v>1</v>
      </c>
      <c r="AS5907" s="77">
        <v>0</v>
      </c>
      <c r="AT5907" s="77">
        <v>0</v>
      </c>
      <c r="AU5907" s="77">
        <v>0</v>
      </c>
      <c r="BA5907" s="77">
        <v>2</v>
      </c>
    </row>
    <row r="5908" spans="3:53" x14ac:dyDescent="0.25">
      <c r="C5908" s="77" t="s">
        <v>742</v>
      </c>
      <c r="D5908" s="77" t="s">
        <v>280</v>
      </c>
      <c r="E5908" s="77">
        <v>48.14</v>
      </c>
      <c r="F5908" s="77">
        <v>8.24</v>
      </c>
      <c r="G5908" s="77">
        <v>8.0500000000000007</v>
      </c>
      <c r="H5908" s="77">
        <v>1990</v>
      </c>
      <c r="I5908" s="77">
        <v>-99999</v>
      </c>
      <c r="J5908" s="77" t="s">
        <v>75</v>
      </c>
      <c r="K5908" s="77">
        <v>67.430000000000007</v>
      </c>
      <c r="L5908" s="77">
        <v>46.90321176470588</v>
      </c>
      <c r="M5908" s="77">
        <v>3.2545494814979432</v>
      </c>
      <c r="N5908" s="77">
        <v>46.386956410256403</v>
      </c>
      <c r="O5908" s="77">
        <v>4.4037025660341289</v>
      </c>
      <c r="P5908" s="77">
        <v>168753</v>
      </c>
      <c r="Q5908" s="77">
        <v>1140000</v>
      </c>
      <c r="R5908" s="77">
        <v>0.15</v>
      </c>
      <c r="S5908" s="77">
        <v>64.063999999999993</v>
      </c>
      <c r="T5908" s="77">
        <v>6.58</v>
      </c>
      <c r="U5908" s="77">
        <v>30.2136</v>
      </c>
      <c r="V5908" s="77">
        <v>2.2991295224093271</v>
      </c>
      <c r="AC5908" s="77">
        <v>55.38</v>
      </c>
      <c r="AD5908" s="77">
        <v>45.33</v>
      </c>
      <c r="AH5908" s="77">
        <f>IF(AND(M5908&lt;Variables!$G$6,M5908&gt;Variables!$G$5),0,1)</f>
        <v>1</v>
      </c>
      <c r="AI5908" s="77">
        <f t="shared" si="186"/>
        <v>0</v>
      </c>
      <c r="AJ5908" s="77">
        <f>IF(I5908&gt;Variables!$G$7,0,1)</f>
        <v>1</v>
      </c>
      <c r="AK5908" s="77">
        <f>IF(F5908&gt;Variables!$G$8,0,1)</f>
        <v>1</v>
      </c>
      <c r="AL5908" s="77">
        <f>IF(G5908&gt;Variables!$G$9,0,1)</f>
        <v>1</v>
      </c>
      <c r="AM5908" s="77">
        <f>IF(AND(K5908&gt;Variables!$G$10,K5908&lt;Variables!$G$11),0,1)</f>
        <v>0</v>
      </c>
      <c r="AN5908" s="77">
        <f>IF(H5908&lt;Variables!$G$13,1,0)</f>
        <v>0</v>
      </c>
      <c r="AO5908" s="77">
        <f>IF(R5908&lt;Variables!$G$12,0,1)</f>
        <v>0</v>
      </c>
      <c r="AP5908" s="78">
        <f t="shared" si="187"/>
        <v>1</v>
      </c>
      <c r="AQ5908" s="77">
        <f>IF(V5908&lt;Variables!$G$15,1,0)</f>
        <v>1</v>
      </c>
      <c r="AR5908" s="77">
        <v>0</v>
      </c>
      <c r="AS5908" s="77">
        <v>0</v>
      </c>
      <c r="AT5908" s="77">
        <v>1</v>
      </c>
      <c r="AU5908" s="77">
        <v>0</v>
      </c>
      <c r="BA5908" s="77">
        <v>-2.25</v>
      </c>
    </row>
    <row r="5909" spans="3:53" x14ac:dyDescent="0.25">
      <c r="C5909" s="77" t="s">
        <v>742</v>
      </c>
      <c r="D5909" s="77" t="s">
        <v>672</v>
      </c>
      <c r="E5909" s="77">
        <v>2.5099999999999998</v>
      </c>
      <c r="F5909" s="77">
        <v>5.53</v>
      </c>
      <c r="G5909" s="77">
        <v>1.42</v>
      </c>
      <c r="H5909" s="77">
        <v>-99999</v>
      </c>
      <c r="I5909" s="77">
        <v>-54.923000000000002</v>
      </c>
      <c r="J5909" s="77" t="s">
        <v>75</v>
      </c>
      <c r="K5909" s="77">
        <v>68.92</v>
      </c>
      <c r="L5909" s="77">
        <v>2.4890099999999999</v>
      </c>
      <c r="M5909" s="77">
        <v>0.2406579322702487</v>
      </c>
      <c r="N5909" s="77">
        <v>2.4798239999999998</v>
      </c>
      <c r="O5909" s="77">
        <v>0.61197891463264553</v>
      </c>
      <c r="P5909" s="77">
        <v>56768</v>
      </c>
      <c r="Q5909" s="77">
        <v>126189</v>
      </c>
      <c r="R5909" s="77">
        <v>0.45</v>
      </c>
      <c r="S5909" s="77">
        <v>64.063999999999993</v>
      </c>
      <c r="T5909" s="77">
        <v>6.58</v>
      </c>
      <c r="U5909" s="77">
        <v>30.2136</v>
      </c>
      <c r="V5909" s="77">
        <v>2.5436043133101118</v>
      </c>
      <c r="AC5909" s="77">
        <v>2.5</v>
      </c>
      <c r="AD5909" s="77">
        <v>2.4710000000000001</v>
      </c>
      <c r="AH5909" s="77">
        <f>IF(AND(M5909&lt;Variables!$G$6,M5909&gt;Variables!$G$5),0,1)</f>
        <v>1</v>
      </c>
      <c r="AI5909" s="77">
        <f t="shared" si="186"/>
        <v>0</v>
      </c>
      <c r="AJ5909" s="77">
        <f>IF(I5909&gt;Variables!$G$7,0,1)</f>
        <v>1</v>
      </c>
      <c r="AK5909" s="77">
        <f>IF(F5909&gt;Variables!$G$8,0,1)</f>
        <v>1</v>
      </c>
      <c r="AL5909" s="77">
        <f>IF(G5909&gt;Variables!$G$9,0,1)</f>
        <v>1</v>
      </c>
      <c r="AM5909" s="77">
        <f>IF(AND(K5909&gt;Variables!$G$10,K5909&lt;Variables!$G$11),0,1)</f>
        <v>0</v>
      </c>
      <c r="AN5909" s="77">
        <f>IF(H5909&lt;Variables!$G$13,1,0)</f>
        <v>1</v>
      </c>
      <c r="AO5909" s="77">
        <f>IF(R5909&lt;Variables!$G$12,0,1)</f>
        <v>0</v>
      </c>
      <c r="AP5909" s="78">
        <f t="shared" si="187"/>
        <v>1</v>
      </c>
      <c r="AQ5909" s="77">
        <f>IF(V5909&lt;Variables!$G$15,1,0)</f>
        <v>1</v>
      </c>
      <c r="AR5909" s="77">
        <v>0</v>
      </c>
      <c r="AS5909" s="77">
        <v>0</v>
      </c>
      <c r="AT5909" s="77">
        <v>0</v>
      </c>
      <c r="AU5909" s="77">
        <v>0</v>
      </c>
      <c r="BA5909" s="77">
        <v>0</v>
      </c>
    </row>
    <row r="5910" spans="3:53" x14ac:dyDescent="0.25">
      <c r="C5910" s="77" t="s">
        <v>742</v>
      </c>
      <c r="D5910" s="77" t="s">
        <v>719</v>
      </c>
      <c r="E5910" s="77">
        <v>2.1</v>
      </c>
      <c r="F5910" s="77">
        <v>40.479999999999997</v>
      </c>
      <c r="G5910" s="77">
        <v>-6.08</v>
      </c>
      <c r="H5910" s="77">
        <v>82.6</v>
      </c>
      <c r="I5910" s="77">
        <v>-57.344999999999999</v>
      </c>
      <c r="J5910" s="77" t="s">
        <v>74</v>
      </c>
      <c r="K5910" s="77">
        <v>41.76</v>
      </c>
      <c r="L5910" s="77">
        <v>2.0986400000000009</v>
      </c>
      <c r="M5910" s="77">
        <v>-0.6499447261083624</v>
      </c>
      <c r="N5910" s="77">
        <v>2.233978</v>
      </c>
      <c r="O5910" s="77">
        <v>-6.668731742210535</v>
      </c>
      <c r="P5910" s="77">
        <v>160890000</v>
      </c>
      <c r="Q5910" s="77">
        <v>4600000</v>
      </c>
      <c r="R5910" s="77">
        <v>34.979999999999997</v>
      </c>
      <c r="S5910" s="77">
        <v>64.063999999999993</v>
      </c>
      <c r="T5910" s="77">
        <v>6.58</v>
      </c>
      <c r="U5910" s="77">
        <v>30.2136</v>
      </c>
      <c r="V5910" s="77">
        <v>2.2830653502382501</v>
      </c>
      <c r="AC5910" s="77">
        <v>2.37</v>
      </c>
      <c r="AD5910" s="77">
        <v>1.88</v>
      </c>
      <c r="AH5910" s="77">
        <f>IF(AND(M5910&lt;Variables!$G$6,M5910&gt;Variables!$G$5),0,1)</f>
        <v>1</v>
      </c>
      <c r="AI5910" s="77">
        <f t="shared" si="186"/>
        <v>1</v>
      </c>
      <c r="AJ5910" s="77">
        <f>IF(I5910&gt;Variables!$G$7,0,1)</f>
        <v>1</v>
      </c>
      <c r="AK5910" s="77">
        <f>IF(F5910&gt;Variables!$G$8,0,1)</f>
        <v>0</v>
      </c>
      <c r="AL5910" s="77">
        <f>IF(G5910&gt;Variables!$G$9,0,1)</f>
        <v>1</v>
      </c>
      <c r="AM5910" s="77">
        <f>IF(AND(K5910&gt;Variables!$G$10,K5910&lt;Variables!$G$11),0,1)</f>
        <v>1</v>
      </c>
      <c r="AN5910" s="77">
        <f>IF(H5910&lt;Variables!$G$13,1,0)</f>
        <v>1</v>
      </c>
      <c r="AO5910" s="77">
        <f>IF(R5910&lt;Variables!$G$12,0,1)</f>
        <v>1</v>
      </c>
      <c r="AP5910" s="78">
        <f t="shared" si="187"/>
        <v>0</v>
      </c>
      <c r="AQ5910" s="77">
        <f>IF(V5910&lt;Variables!$G$15,1,0)</f>
        <v>1</v>
      </c>
      <c r="AR5910" s="77">
        <v>0</v>
      </c>
      <c r="AS5910" s="77">
        <v>0</v>
      </c>
      <c r="AT5910" s="77">
        <v>1</v>
      </c>
      <c r="AU5910" s="77">
        <v>0</v>
      </c>
      <c r="BA5910" s="77">
        <v>-2.25</v>
      </c>
    </row>
    <row r="5911" spans="3:53" x14ac:dyDescent="0.25">
      <c r="C5911" s="77" t="s">
        <v>743</v>
      </c>
      <c r="D5911" s="77" t="s">
        <v>715</v>
      </c>
      <c r="E5911" s="77">
        <v>33.229999999999997</v>
      </c>
      <c r="F5911" s="77">
        <v>10.63</v>
      </c>
      <c r="G5911" s="77">
        <v>3.81</v>
      </c>
      <c r="H5911" s="77">
        <v>3140</v>
      </c>
      <c r="I5911" s="77">
        <v>-44.4</v>
      </c>
      <c r="J5911" s="77" t="s">
        <v>75</v>
      </c>
      <c r="K5911" s="77">
        <v>45.71</v>
      </c>
      <c r="L5911" s="77">
        <v>33.269539999999999</v>
      </c>
      <c r="M5911" s="77">
        <v>-0.4645089772807115</v>
      </c>
      <c r="N5911" s="77">
        <v>33.245469999999997</v>
      </c>
      <c r="O5911" s="77">
        <v>-0.39244444431076619</v>
      </c>
      <c r="P5911" s="77">
        <v>7116000</v>
      </c>
      <c r="Q5911" s="77">
        <v>19248000</v>
      </c>
      <c r="R5911" s="77">
        <v>0.37</v>
      </c>
      <c r="S5911" s="77">
        <v>38.856999999999999</v>
      </c>
      <c r="T5911" s="77">
        <v>6.6930000000000014</v>
      </c>
      <c r="U5911" s="77">
        <v>20.269200000000001</v>
      </c>
      <c r="V5911" s="77">
        <v>2.328877790145099</v>
      </c>
      <c r="AC5911" s="77">
        <v>33.35</v>
      </c>
      <c r="AD5911" s="77">
        <v>31.3</v>
      </c>
      <c r="AH5911" s="77">
        <f>IF(AND(M5911&lt;Variables!$G$6,M5911&gt;Variables!$G$5),0,1)</f>
        <v>1</v>
      </c>
      <c r="AI5911" s="77">
        <f t="shared" si="186"/>
        <v>0</v>
      </c>
      <c r="AJ5911" s="77">
        <f>IF(I5911&gt;Variables!$G$7,0,1)</f>
        <v>1</v>
      </c>
      <c r="AK5911" s="77">
        <f>IF(F5911&gt;Variables!$G$8,0,1)</f>
        <v>0</v>
      </c>
      <c r="AL5911" s="77">
        <f>IF(G5911&gt;Variables!$G$9,0,1)</f>
        <v>1</v>
      </c>
      <c r="AM5911" s="77">
        <f>IF(AND(K5911&gt;Variables!$G$10,K5911&lt;Variables!$G$11),0,1)</f>
        <v>1</v>
      </c>
      <c r="AN5911" s="77">
        <f>IF(H5911&lt;Variables!$G$13,1,0)</f>
        <v>0</v>
      </c>
      <c r="AO5911" s="77">
        <f>IF(R5911&lt;Variables!$G$12,0,1)</f>
        <v>0</v>
      </c>
      <c r="AP5911" s="78">
        <f t="shared" si="187"/>
        <v>1</v>
      </c>
      <c r="AQ5911" s="77">
        <f>IF(V5911&lt;Variables!$G$15,1,0)</f>
        <v>1</v>
      </c>
      <c r="AR5911" s="77">
        <v>0</v>
      </c>
      <c r="AS5911" s="77">
        <v>0</v>
      </c>
      <c r="AT5911" s="77">
        <v>1</v>
      </c>
      <c r="AU5911" s="77">
        <v>0</v>
      </c>
      <c r="BA5911" s="77">
        <v>-2.25</v>
      </c>
    </row>
    <row r="5912" spans="3:53" x14ac:dyDescent="0.25">
      <c r="C5912" s="77" t="s">
        <v>743</v>
      </c>
      <c r="D5912" s="77" t="s">
        <v>739</v>
      </c>
      <c r="E5912" s="77">
        <v>2.33</v>
      </c>
      <c r="F5912" s="77">
        <v>18.91</v>
      </c>
      <c r="G5912" s="77">
        <v>-13.74</v>
      </c>
      <c r="H5912" s="77">
        <v>50.69</v>
      </c>
      <c r="I5912" s="77">
        <v>-4.0910000000000002</v>
      </c>
      <c r="J5912" s="77" t="s">
        <v>75</v>
      </c>
      <c r="K5912" s="77">
        <v>36.159999999999997</v>
      </c>
      <c r="L5912" s="77">
        <v>2.4412950000000011</v>
      </c>
      <c r="M5912" s="77">
        <v>-5.3043569089356577</v>
      </c>
      <c r="N5912" s="77">
        <v>2.3949159999999998</v>
      </c>
      <c r="O5912" s="77">
        <v>-3.4705183814380298</v>
      </c>
      <c r="P5912" s="77">
        <v>10390000</v>
      </c>
      <c r="Q5912" s="77">
        <v>181940</v>
      </c>
      <c r="R5912" s="77">
        <v>57.11</v>
      </c>
      <c r="S5912" s="77">
        <v>38.856999999999999</v>
      </c>
      <c r="T5912" s="77">
        <v>6.6930000000000014</v>
      </c>
      <c r="U5912" s="77">
        <v>20.269200000000001</v>
      </c>
      <c r="V5912" s="77">
        <v>2.1495161583307212</v>
      </c>
      <c r="AC5912" s="77">
        <v>2.3799000000000001</v>
      </c>
      <c r="AD5912" s="77">
        <v>1.94</v>
      </c>
      <c r="AH5912" s="77">
        <f>IF(AND(M5912&lt;Variables!$G$6,M5912&gt;Variables!$G$5),0,1)</f>
        <v>0</v>
      </c>
      <c r="AI5912" s="77">
        <f t="shared" si="186"/>
        <v>0</v>
      </c>
      <c r="AJ5912" s="77">
        <f>IF(I5912&gt;Variables!$G$7,0,1)</f>
        <v>1</v>
      </c>
      <c r="AK5912" s="77">
        <f>IF(F5912&gt;Variables!$G$8,0,1)</f>
        <v>0</v>
      </c>
      <c r="AL5912" s="77">
        <f>IF(G5912&gt;Variables!$G$9,0,1)</f>
        <v>1</v>
      </c>
      <c r="AM5912" s="77">
        <f>IF(AND(K5912&gt;Variables!$G$10,K5912&lt;Variables!$G$11),0,1)</f>
        <v>1</v>
      </c>
      <c r="AN5912" s="77">
        <f>IF(H5912&lt;Variables!$G$13,1,0)</f>
        <v>1</v>
      </c>
      <c r="AO5912" s="77">
        <f>IF(R5912&lt;Variables!$G$12,0,1)</f>
        <v>1</v>
      </c>
      <c r="AP5912" s="78">
        <f t="shared" si="187"/>
        <v>1</v>
      </c>
      <c r="AQ5912" s="77">
        <f>IF(V5912&lt;Variables!$G$15,1,0)</f>
        <v>1</v>
      </c>
      <c r="AR5912" s="77">
        <v>1</v>
      </c>
      <c r="AS5912" s="77">
        <v>0</v>
      </c>
      <c r="AT5912" s="77">
        <v>0</v>
      </c>
      <c r="AU5912" s="77">
        <v>0</v>
      </c>
      <c r="BA5912" s="77">
        <v>2</v>
      </c>
    </row>
    <row r="5913" spans="3:53" x14ac:dyDescent="0.25">
      <c r="C5913" s="77" t="s">
        <v>743</v>
      </c>
      <c r="D5913" s="77" t="s">
        <v>456</v>
      </c>
      <c r="E5913" s="77">
        <v>60.64</v>
      </c>
      <c r="F5913" s="77">
        <v>5.85</v>
      </c>
      <c r="G5913" s="77">
        <v>5.6</v>
      </c>
      <c r="H5913" s="77">
        <v>7420</v>
      </c>
      <c r="I5913" s="77">
        <v>9.1920000000000002</v>
      </c>
      <c r="J5913" s="77" t="s">
        <v>75</v>
      </c>
      <c r="K5913" s="77">
        <v>55.33</v>
      </c>
      <c r="L5913" s="77">
        <v>60.305121052631577</v>
      </c>
      <c r="M5913" s="77">
        <v>0.29828138013591282</v>
      </c>
      <c r="N5913" s="77">
        <v>60.2941224489796</v>
      </c>
      <c r="O5913" s="77">
        <v>0.31657737647963702</v>
      </c>
      <c r="P5913" s="77">
        <v>695768</v>
      </c>
      <c r="Q5913" s="77">
        <v>1545000</v>
      </c>
      <c r="R5913" s="77">
        <v>0.45</v>
      </c>
      <c r="S5913" s="77">
        <v>38.856999999999999</v>
      </c>
      <c r="T5913" s="77">
        <v>6.6930000000000014</v>
      </c>
      <c r="U5913" s="77">
        <v>20.269200000000001</v>
      </c>
      <c r="V5913" s="77">
        <v>2.409872026900779</v>
      </c>
      <c r="AC5913" s="77">
        <v>60.89</v>
      </c>
      <c r="AD5913" s="77">
        <v>59.030099999999997</v>
      </c>
      <c r="AH5913" s="77">
        <f>IF(AND(M5913&lt;Variables!$G$6,M5913&gt;Variables!$G$5),0,1)</f>
        <v>1</v>
      </c>
      <c r="AI5913" s="77">
        <f t="shared" si="186"/>
        <v>0</v>
      </c>
      <c r="AJ5913" s="77">
        <f>IF(I5913&gt;Variables!$G$7,0,1)</f>
        <v>1</v>
      </c>
      <c r="AK5913" s="77">
        <f>IF(F5913&gt;Variables!$G$8,0,1)</f>
        <v>1</v>
      </c>
      <c r="AL5913" s="77">
        <f>IF(G5913&gt;Variables!$G$9,0,1)</f>
        <v>1</v>
      </c>
      <c r="AM5913" s="77">
        <f>IF(AND(K5913&gt;Variables!$G$10,K5913&lt;Variables!$G$11),0,1)</f>
        <v>1</v>
      </c>
      <c r="AN5913" s="77">
        <f>IF(H5913&lt;Variables!$G$13,1,0)</f>
        <v>0</v>
      </c>
      <c r="AO5913" s="77">
        <f>IF(R5913&lt;Variables!$G$12,0,1)</f>
        <v>0</v>
      </c>
      <c r="AP5913" s="78">
        <f t="shared" si="187"/>
        <v>1</v>
      </c>
      <c r="AQ5913" s="77">
        <f>IF(V5913&lt;Variables!$G$15,1,0)</f>
        <v>1</v>
      </c>
      <c r="AR5913" s="77">
        <v>0</v>
      </c>
      <c r="AS5913" s="77">
        <v>0</v>
      </c>
      <c r="AT5913" s="77">
        <v>1</v>
      </c>
      <c r="AU5913" s="77">
        <v>0</v>
      </c>
      <c r="BA5913" s="77">
        <v>-1.8</v>
      </c>
    </row>
    <row r="5914" spans="3:53" x14ac:dyDescent="0.25">
      <c r="C5914" s="77" t="s">
        <v>743</v>
      </c>
      <c r="D5914" s="77" t="s">
        <v>718</v>
      </c>
      <c r="E5914" s="77">
        <v>26.82</v>
      </c>
      <c r="F5914" s="77">
        <v>107.16</v>
      </c>
      <c r="G5914" s="77">
        <v>32.99</v>
      </c>
      <c r="H5914" s="77">
        <v>1570</v>
      </c>
      <c r="I5914" s="77">
        <v>-2.5000000000000001E-2</v>
      </c>
      <c r="J5914" s="77" t="s">
        <v>74</v>
      </c>
      <c r="K5914" s="77">
        <v>77.989999999999995</v>
      </c>
      <c r="L5914" s="77">
        <v>24.642914999999999</v>
      </c>
      <c r="M5914" s="77">
        <v>8.7939474692827382</v>
      </c>
      <c r="N5914" s="77">
        <v>24.412645999999999</v>
      </c>
      <c r="O5914" s="77">
        <v>9.8201317464727254</v>
      </c>
      <c r="P5914" s="77">
        <v>33825000</v>
      </c>
      <c r="Q5914" s="77">
        <v>302659</v>
      </c>
      <c r="R5914" s="77">
        <v>111.76</v>
      </c>
      <c r="S5914" s="77">
        <v>38.856999999999999</v>
      </c>
      <c r="T5914" s="77">
        <v>6.6930000000000014</v>
      </c>
      <c r="U5914" s="77">
        <v>20.269200000000001</v>
      </c>
      <c r="V5914" s="77">
        <v>1.7174739668454819</v>
      </c>
      <c r="AC5914" s="77">
        <v>31.09</v>
      </c>
      <c r="AD5914" s="77">
        <v>23.81</v>
      </c>
      <c r="AH5914" s="77">
        <f>IF(AND(M5914&lt;Variables!$G$6,M5914&gt;Variables!$G$5),0,1)</f>
        <v>1</v>
      </c>
      <c r="AI5914" s="77">
        <f t="shared" si="186"/>
        <v>0</v>
      </c>
      <c r="AJ5914" s="77">
        <f>IF(I5914&gt;Variables!$G$7,0,1)</f>
        <v>1</v>
      </c>
      <c r="AK5914" s="77">
        <f>IF(F5914&gt;Variables!$G$8,0,1)</f>
        <v>0</v>
      </c>
      <c r="AL5914" s="77">
        <f>IF(G5914&gt;Variables!$G$9,0,1)</f>
        <v>0</v>
      </c>
      <c r="AM5914" s="77">
        <f>IF(AND(K5914&gt;Variables!$G$10,K5914&lt;Variables!$G$11),0,1)</f>
        <v>1</v>
      </c>
      <c r="AN5914" s="77">
        <f>IF(H5914&lt;Variables!$G$13,1,0)</f>
        <v>0</v>
      </c>
      <c r="AO5914" s="77">
        <f>IF(R5914&lt;Variables!$G$12,0,1)</f>
        <v>1</v>
      </c>
      <c r="AP5914" s="78">
        <f t="shared" si="187"/>
        <v>0</v>
      </c>
      <c r="AQ5914" s="77">
        <f>IF(V5914&lt;Variables!$G$15,1,0)</f>
        <v>1</v>
      </c>
      <c r="AR5914" s="77">
        <v>0</v>
      </c>
      <c r="AS5914" s="77">
        <v>0</v>
      </c>
      <c r="AT5914" s="77">
        <v>1</v>
      </c>
      <c r="AU5914" s="77">
        <v>0</v>
      </c>
      <c r="BA5914" s="77">
        <v>-2.25</v>
      </c>
    </row>
    <row r="5915" spans="3:53" x14ac:dyDescent="0.25">
      <c r="C5915" s="77" t="s">
        <v>743</v>
      </c>
      <c r="D5915" s="77" t="s">
        <v>723</v>
      </c>
      <c r="E5915" s="77">
        <v>3.61</v>
      </c>
      <c r="F5915" s="77">
        <v>20</v>
      </c>
      <c r="G5915" s="77">
        <v>-1.57</v>
      </c>
      <c r="H5915" s="77">
        <v>-99999</v>
      </c>
      <c r="I5915" s="77">
        <v>-13.632999999999999</v>
      </c>
      <c r="J5915" s="77" t="s">
        <v>75</v>
      </c>
      <c r="K5915" s="77">
        <v>72.94</v>
      </c>
      <c r="L5915" s="77">
        <v>3.77</v>
      </c>
      <c r="M5915" s="77">
        <v>0</v>
      </c>
      <c r="N5915" s="77">
        <v>3.594472222222223</v>
      </c>
      <c r="O5915" s="77">
        <v>4.8832698356272282</v>
      </c>
      <c r="P5915" s="77">
        <v>21703</v>
      </c>
      <c r="Q5915" s="77">
        <v>37267</v>
      </c>
      <c r="R5915" s="77">
        <v>0.57999999999999996</v>
      </c>
      <c r="S5915" s="77">
        <v>38.856999999999999</v>
      </c>
      <c r="T5915" s="77">
        <v>6.6930000000000014</v>
      </c>
      <c r="U5915" s="77">
        <v>20.269200000000001</v>
      </c>
      <c r="V5915" s="77">
        <v>2.6046583999999999</v>
      </c>
      <c r="AC5915" s="77">
        <v>3.6</v>
      </c>
      <c r="AD5915" s="77">
        <v>3.35</v>
      </c>
      <c r="AH5915" s="77">
        <f>IF(AND(M5915&lt;Variables!$G$6,M5915&gt;Variables!$G$5),0,1)</f>
        <v>1</v>
      </c>
      <c r="AI5915" s="77">
        <f t="shared" si="186"/>
        <v>0</v>
      </c>
      <c r="AJ5915" s="77">
        <f>IF(I5915&gt;Variables!$G$7,0,1)</f>
        <v>1</v>
      </c>
      <c r="AK5915" s="77">
        <f>IF(F5915&gt;Variables!$G$8,0,1)</f>
        <v>0</v>
      </c>
      <c r="AL5915" s="77">
        <f>IF(G5915&gt;Variables!$G$9,0,1)</f>
        <v>1</v>
      </c>
      <c r="AM5915" s="77">
        <f>IF(AND(K5915&gt;Variables!$G$10,K5915&lt;Variables!$G$11),0,1)</f>
        <v>1</v>
      </c>
      <c r="AN5915" s="77">
        <f>IF(H5915&lt;Variables!$G$13,1,0)</f>
        <v>1</v>
      </c>
      <c r="AO5915" s="77">
        <f>IF(R5915&lt;Variables!$G$12,0,1)</f>
        <v>0</v>
      </c>
      <c r="AP5915" s="78">
        <f t="shared" si="187"/>
        <v>1</v>
      </c>
      <c r="AQ5915" s="77">
        <f>IF(V5915&lt;Variables!$G$15,1,0)</f>
        <v>1</v>
      </c>
      <c r="AR5915" s="77">
        <v>0</v>
      </c>
      <c r="AS5915" s="77">
        <v>0</v>
      </c>
      <c r="AT5915" s="77">
        <v>1</v>
      </c>
      <c r="AU5915" s="77">
        <v>0</v>
      </c>
      <c r="BA5915" s="77">
        <v>-2.25</v>
      </c>
    </row>
    <row r="5916" spans="3:53" x14ac:dyDescent="0.25">
      <c r="C5916" s="77" t="s">
        <v>743</v>
      </c>
      <c r="D5916" s="77" t="s">
        <v>678</v>
      </c>
      <c r="E5916" s="77">
        <v>2.35</v>
      </c>
      <c r="F5916" s="77">
        <v>11.68</v>
      </c>
      <c r="G5916" s="77">
        <v>6.19</v>
      </c>
      <c r="H5916" s="77">
        <v>-99999</v>
      </c>
      <c r="I5916" s="77">
        <v>-11.016</v>
      </c>
      <c r="J5916" s="77" t="s">
        <v>75</v>
      </c>
      <c r="K5916" s="77">
        <v>67.2</v>
      </c>
      <c r="L5916" s="77">
        <v>2.2147142857142859</v>
      </c>
      <c r="M5916" s="77">
        <v>0.69018899567824854</v>
      </c>
      <c r="N5916" s="77">
        <v>2.2020624999999998</v>
      </c>
      <c r="O5916" s="77">
        <v>1.26869696023613</v>
      </c>
      <c r="P5916" s="77">
        <v>16588</v>
      </c>
      <c r="Q5916" s="77">
        <v>15467</v>
      </c>
      <c r="R5916" s="77">
        <v>1.07</v>
      </c>
      <c r="S5916" s="77">
        <v>38.856999999999999</v>
      </c>
      <c r="T5916" s="77">
        <v>6.6930000000000014</v>
      </c>
      <c r="U5916" s="77">
        <v>20.269200000000001</v>
      </c>
      <c r="V5916" s="77">
        <v>2.4929629140166432</v>
      </c>
      <c r="AC5916" s="77">
        <v>2.34</v>
      </c>
      <c r="AD5916" s="77">
        <v>2.10025</v>
      </c>
      <c r="AH5916" s="77">
        <f>IF(AND(M5916&lt;Variables!$G$6,M5916&gt;Variables!$G$5),0,1)</f>
        <v>1</v>
      </c>
      <c r="AI5916" s="77">
        <f t="shared" si="186"/>
        <v>0</v>
      </c>
      <c r="AJ5916" s="77">
        <f>IF(I5916&gt;Variables!$G$7,0,1)</f>
        <v>1</v>
      </c>
      <c r="AK5916" s="77">
        <f>IF(F5916&gt;Variables!$G$8,0,1)</f>
        <v>0</v>
      </c>
      <c r="AL5916" s="77">
        <f>IF(G5916&gt;Variables!$G$9,0,1)</f>
        <v>1</v>
      </c>
      <c r="AM5916" s="77">
        <f>IF(AND(K5916&gt;Variables!$G$10,K5916&lt;Variables!$G$11),0,1)</f>
        <v>0</v>
      </c>
      <c r="AN5916" s="77">
        <f>IF(H5916&lt;Variables!$G$13,1,0)</f>
        <v>1</v>
      </c>
      <c r="AO5916" s="77">
        <f>IF(R5916&lt;Variables!$G$12,0,1)</f>
        <v>0</v>
      </c>
      <c r="AP5916" s="78">
        <f t="shared" si="187"/>
        <v>1</v>
      </c>
      <c r="AQ5916" s="77">
        <f>IF(V5916&lt;Variables!$G$15,1,0)</f>
        <v>1</v>
      </c>
      <c r="AR5916" s="77">
        <v>0</v>
      </c>
      <c r="AS5916" s="77">
        <v>0</v>
      </c>
      <c r="AT5916" s="77">
        <v>1</v>
      </c>
      <c r="AU5916" s="77">
        <v>0</v>
      </c>
      <c r="BA5916" s="77">
        <v>-2.25</v>
      </c>
    </row>
    <row r="5917" spans="3:53" x14ac:dyDescent="0.25">
      <c r="C5917" s="77" t="s">
        <v>743</v>
      </c>
      <c r="D5917" s="77" t="s">
        <v>714</v>
      </c>
      <c r="E5917" s="77">
        <v>39.26</v>
      </c>
      <c r="F5917" s="77">
        <v>8.93</v>
      </c>
      <c r="G5917" s="77">
        <v>2.96</v>
      </c>
      <c r="H5917" s="77">
        <v>3140</v>
      </c>
      <c r="I5917" s="77">
        <v>-37.185000000000002</v>
      </c>
      <c r="J5917" s="77" t="s">
        <v>75</v>
      </c>
      <c r="K5917" s="77">
        <v>46.59</v>
      </c>
      <c r="L5917" s="77">
        <v>39.217289999999991</v>
      </c>
      <c r="M5917" s="77">
        <v>-0.2320150117460712</v>
      </c>
      <c r="N5917" s="77">
        <v>39.265943999999998</v>
      </c>
      <c r="O5917" s="77">
        <v>-0.35563642631384851</v>
      </c>
      <c r="P5917" s="77">
        <v>6998000</v>
      </c>
      <c r="Q5917" s="77">
        <v>19195000</v>
      </c>
      <c r="R5917" s="77">
        <v>0.36</v>
      </c>
      <c r="S5917" s="77">
        <v>38.856999999999999</v>
      </c>
      <c r="T5917" s="77">
        <v>6.6930000000000014</v>
      </c>
      <c r="U5917" s="77">
        <v>20.269200000000001</v>
      </c>
      <c r="V5917" s="77">
        <v>2.3354198879085222</v>
      </c>
      <c r="AC5917" s="77">
        <v>39.270000000000003</v>
      </c>
      <c r="AD5917" s="77">
        <v>37.125500000000002</v>
      </c>
      <c r="AH5917" s="77">
        <f>IF(AND(M5917&lt;Variables!$G$6,M5917&gt;Variables!$G$5),0,1)</f>
        <v>1</v>
      </c>
      <c r="AI5917" s="77">
        <f t="shared" si="186"/>
        <v>1</v>
      </c>
      <c r="AJ5917" s="77">
        <f>IF(I5917&gt;Variables!$G$7,0,1)</f>
        <v>1</v>
      </c>
      <c r="AK5917" s="77">
        <f>IF(F5917&gt;Variables!$G$8,0,1)</f>
        <v>1</v>
      </c>
      <c r="AL5917" s="77">
        <f>IF(G5917&gt;Variables!$G$9,0,1)</f>
        <v>1</v>
      </c>
      <c r="AM5917" s="77">
        <f>IF(AND(K5917&gt;Variables!$G$10,K5917&lt;Variables!$G$11),0,1)</f>
        <v>1</v>
      </c>
      <c r="AN5917" s="77">
        <f>IF(H5917&lt;Variables!$G$13,1,0)</f>
        <v>0</v>
      </c>
      <c r="AO5917" s="77">
        <f>IF(R5917&lt;Variables!$G$12,0,1)</f>
        <v>0</v>
      </c>
      <c r="AP5917" s="78">
        <f t="shared" si="187"/>
        <v>1</v>
      </c>
      <c r="AQ5917" s="77">
        <f>IF(V5917&lt;Variables!$G$15,1,0)</f>
        <v>1</v>
      </c>
      <c r="AR5917" s="77">
        <v>0</v>
      </c>
      <c r="AS5917" s="77">
        <v>0</v>
      </c>
      <c r="AT5917" s="77">
        <v>1</v>
      </c>
      <c r="AU5917" s="77">
        <v>0</v>
      </c>
      <c r="BA5917" s="77">
        <v>-2.25</v>
      </c>
    </row>
    <row r="5918" spans="3:53" x14ac:dyDescent="0.25">
      <c r="C5918" s="77" t="s">
        <v>743</v>
      </c>
      <c r="D5918" s="77" t="s">
        <v>713</v>
      </c>
      <c r="E5918" s="77">
        <v>34.53</v>
      </c>
      <c r="F5918" s="77">
        <v>8.09</v>
      </c>
      <c r="G5918" s="77">
        <v>2.68</v>
      </c>
      <c r="H5918" s="77">
        <v>7720</v>
      </c>
      <c r="I5918" s="77">
        <v>-3.0000000000000001E-3</v>
      </c>
      <c r="J5918" s="77" t="s">
        <v>75</v>
      </c>
      <c r="K5918" s="77">
        <v>39.630000000000003</v>
      </c>
      <c r="L5918" s="77">
        <v>34.772064999999998</v>
      </c>
      <c r="M5918" s="77">
        <v>-0.92621764051114586</v>
      </c>
      <c r="N5918" s="77">
        <v>34.395735999999999</v>
      </c>
      <c r="O5918" s="77">
        <v>0.15776374141260829</v>
      </c>
      <c r="P5918" s="77">
        <v>1952000</v>
      </c>
      <c r="Q5918" s="77">
        <v>2038000</v>
      </c>
      <c r="R5918" s="77">
        <v>0.96</v>
      </c>
      <c r="S5918" s="77">
        <v>38.856999999999999</v>
      </c>
      <c r="T5918" s="77">
        <v>6.6930000000000014</v>
      </c>
      <c r="U5918" s="77">
        <v>20.269200000000001</v>
      </c>
      <c r="V5918" s="77">
        <v>2.255909574073383</v>
      </c>
      <c r="AC5918" s="77">
        <v>34.92</v>
      </c>
      <c r="AD5918" s="77">
        <v>33.86</v>
      </c>
      <c r="AH5918" s="77">
        <f>IF(AND(M5918&lt;Variables!$G$6,M5918&gt;Variables!$G$5),0,1)</f>
        <v>1</v>
      </c>
      <c r="AI5918" s="77">
        <f t="shared" si="186"/>
        <v>0</v>
      </c>
      <c r="AJ5918" s="77">
        <f>IF(I5918&gt;Variables!$G$7,0,1)</f>
        <v>1</v>
      </c>
      <c r="AK5918" s="77">
        <f>IF(F5918&gt;Variables!$G$8,0,1)</f>
        <v>1</v>
      </c>
      <c r="AL5918" s="77">
        <f>IF(G5918&gt;Variables!$G$9,0,1)</f>
        <v>1</v>
      </c>
      <c r="AM5918" s="77">
        <f>IF(AND(K5918&gt;Variables!$G$10,K5918&lt;Variables!$G$11),0,1)</f>
        <v>1</v>
      </c>
      <c r="AN5918" s="77">
        <f>IF(H5918&lt;Variables!$G$13,1,0)</f>
        <v>0</v>
      </c>
      <c r="AO5918" s="77">
        <f>IF(R5918&lt;Variables!$G$12,0,1)</f>
        <v>0</v>
      </c>
      <c r="AP5918" s="78">
        <f t="shared" si="187"/>
        <v>1</v>
      </c>
      <c r="AQ5918" s="77">
        <f>IF(V5918&lt;Variables!$G$15,1,0)</f>
        <v>1</v>
      </c>
      <c r="AR5918" s="77">
        <v>0</v>
      </c>
      <c r="AS5918" s="77">
        <v>1</v>
      </c>
      <c r="AT5918" s="77">
        <v>0</v>
      </c>
      <c r="AU5918" s="77">
        <v>0</v>
      </c>
      <c r="BA5918" s="77">
        <v>0.56000000000000005</v>
      </c>
    </row>
    <row r="5919" spans="3:53" x14ac:dyDescent="0.25">
      <c r="C5919" s="77" t="s">
        <v>743</v>
      </c>
      <c r="D5919" s="77" t="s">
        <v>728</v>
      </c>
      <c r="E5919" s="77">
        <v>41.04</v>
      </c>
      <c r="F5919" s="77">
        <v>6.63</v>
      </c>
      <c r="G5919" s="77">
        <v>6.19</v>
      </c>
      <c r="H5919" s="77">
        <v>67630</v>
      </c>
      <c r="I5919" s="77">
        <v>-27.140999999999998</v>
      </c>
      <c r="J5919" s="77" t="s">
        <v>74</v>
      </c>
      <c r="K5919" s="77">
        <v>75.010000000000005</v>
      </c>
      <c r="L5919" s="77">
        <v>40.513579999999997</v>
      </c>
      <c r="M5919" s="77">
        <v>1.015511342122813</v>
      </c>
      <c r="N5919" s="77">
        <v>40.196565999999997</v>
      </c>
      <c r="O5919" s="77">
        <v>1.8121796772390959</v>
      </c>
      <c r="P5919" s="77">
        <v>1665000</v>
      </c>
      <c r="Q5919" s="77">
        <v>4417000</v>
      </c>
      <c r="R5919" s="77">
        <v>0.38</v>
      </c>
      <c r="S5919" s="77">
        <v>38.856999999999999</v>
      </c>
      <c r="T5919" s="77">
        <v>6.6930000000000014</v>
      </c>
      <c r="U5919" s="77">
        <v>20.269200000000001</v>
      </c>
      <c r="V5919" s="77">
        <v>2.5263510582359792</v>
      </c>
      <c r="AC5919" s="77">
        <v>44.19</v>
      </c>
      <c r="AD5919" s="77">
        <v>40.799999999999997</v>
      </c>
      <c r="AH5919" s="77">
        <f>IF(AND(M5919&lt;Variables!$G$6,M5919&gt;Variables!$G$5),0,1)</f>
        <v>1</v>
      </c>
      <c r="AI5919" s="77">
        <f t="shared" si="186"/>
        <v>0</v>
      </c>
      <c r="AJ5919" s="77">
        <f>IF(I5919&gt;Variables!$G$7,0,1)</f>
        <v>1</v>
      </c>
      <c r="AK5919" s="77">
        <f>IF(F5919&gt;Variables!$G$8,0,1)</f>
        <v>1</v>
      </c>
      <c r="AL5919" s="77">
        <f>IF(G5919&gt;Variables!$G$9,0,1)</f>
        <v>1</v>
      </c>
      <c r="AM5919" s="77">
        <f>IF(AND(K5919&gt;Variables!$G$10,K5919&lt;Variables!$G$11),0,1)</f>
        <v>1</v>
      </c>
      <c r="AN5919" s="77">
        <f>IF(H5919&lt;Variables!$G$13,1,0)</f>
        <v>0</v>
      </c>
      <c r="AO5919" s="77">
        <f>IF(R5919&lt;Variables!$G$12,0,1)</f>
        <v>0</v>
      </c>
      <c r="AP5919" s="78">
        <f t="shared" si="187"/>
        <v>0</v>
      </c>
      <c r="AQ5919" s="77">
        <f>IF(V5919&lt;Variables!$G$15,1,0)</f>
        <v>1</v>
      </c>
      <c r="AR5919" s="77">
        <v>1</v>
      </c>
      <c r="AS5919" s="77">
        <v>0</v>
      </c>
      <c r="AT5919" s="77">
        <v>0</v>
      </c>
      <c r="AU5919" s="77">
        <v>0</v>
      </c>
      <c r="BA5919" s="77">
        <v>2</v>
      </c>
    </row>
    <row r="5920" spans="3:53" x14ac:dyDescent="0.25">
      <c r="C5920" s="77" t="s">
        <v>743</v>
      </c>
      <c r="D5920" s="77" t="s">
        <v>720</v>
      </c>
      <c r="E5920" s="77">
        <v>53.86</v>
      </c>
      <c r="F5920" s="77">
        <v>9.32</v>
      </c>
      <c r="G5920" s="77">
        <v>8.94</v>
      </c>
      <c r="H5920" s="77">
        <v>2050</v>
      </c>
      <c r="I5920" s="77">
        <v>12.034000000000001</v>
      </c>
      <c r="J5920" s="77" t="s">
        <v>74</v>
      </c>
      <c r="K5920" s="77">
        <v>59.85</v>
      </c>
      <c r="L5920" s="77">
        <v>53.353700000000003</v>
      </c>
      <c r="M5920" s="77">
        <v>0.53866929566271515</v>
      </c>
      <c r="N5920" s="77">
        <v>53.258569999999999</v>
      </c>
      <c r="O5920" s="77">
        <v>0.71825060267296459</v>
      </c>
      <c r="P5920" s="77">
        <v>486471</v>
      </c>
      <c r="Q5920" s="77">
        <v>320570</v>
      </c>
      <c r="R5920" s="77">
        <v>1.52</v>
      </c>
      <c r="S5920" s="77">
        <v>38.856999999999999</v>
      </c>
      <c r="T5920" s="77">
        <v>6.6930000000000014</v>
      </c>
      <c r="U5920" s="77">
        <v>20.269200000000001</v>
      </c>
      <c r="V5920" s="77">
        <v>2.4397171805929112</v>
      </c>
      <c r="AC5920" s="77">
        <v>54.4</v>
      </c>
      <c r="AD5920" s="77">
        <v>52.91</v>
      </c>
      <c r="AH5920" s="77">
        <f>IF(AND(M5920&lt;Variables!$G$6,M5920&gt;Variables!$G$5),0,1)</f>
        <v>1</v>
      </c>
      <c r="AI5920" s="77">
        <f t="shared" si="186"/>
        <v>0</v>
      </c>
      <c r="AJ5920" s="77">
        <f>IF(I5920&gt;Variables!$G$7,0,1)</f>
        <v>1</v>
      </c>
      <c r="AK5920" s="77">
        <f>IF(F5920&gt;Variables!$G$8,0,1)</f>
        <v>0</v>
      </c>
      <c r="AL5920" s="77">
        <f>IF(G5920&gt;Variables!$G$9,0,1)</f>
        <v>1</v>
      </c>
      <c r="AM5920" s="77">
        <f>IF(AND(K5920&gt;Variables!$G$10,K5920&lt;Variables!$G$11),0,1)</f>
        <v>1</v>
      </c>
      <c r="AN5920" s="77">
        <f>IF(H5920&lt;Variables!$G$13,1,0)</f>
        <v>0</v>
      </c>
      <c r="AO5920" s="77">
        <f>IF(R5920&lt;Variables!$G$12,0,1)</f>
        <v>0</v>
      </c>
      <c r="AP5920" s="78">
        <f t="shared" si="187"/>
        <v>0</v>
      </c>
      <c r="AQ5920" s="77">
        <f>IF(V5920&lt;Variables!$G$15,1,0)</f>
        <v>1</v>
      </c>
      <c r="AR5920" s="77">
        <v>0</v>
      </c>
      <c r="AS5920" s="77">
        <v>1</v>
      </c>
      <c r="AT5920" s="77">
        <v>0</v>
      </c>
      <c r="AU5920" s="77">
        <v>0</v>
      </c>
      <c r="BA5920" s="77">
        <v>0.86</v>
      </c>
    </row>
    <row r="5921" spans="3:53" x14ac:dyDescent="0.25">
      <c r="C5921" s="77" t="s">
        <v>743</v>
      </c>
      <c r="D5921" s="77" t="s">
        <v>705</v>
      </c>
      <c r="E5921" s="77">
        <v>686.66</v>
      </c>
      <c r="F5921" s="77">
        <v>10.07</v>
      </c>
      <c r="G5921" s="77">
        <v>5.46</v>
      </c>
      <c r="H5921" s="77">
        <v>6440</v>
      </c>
      <c r="I5921" s="77">
        <v>-23.13</v>
      </c>
      <c r="J5921" s="77" t="s">
        <v>74</v>
      </c>
      <c r="K5921" s="77">
        <v>56.56</v>
      </c>
      <c r="L5921" s="77">
        <v>683.47357999999986</v>
      </c>
      <c r="M5921" s="77">
        <v>0.29648841729919462</v>
      </c>
      <c r="N5921" s="77">
        <v>682.62511799999993</v>
      </c>
      <c r="O5921" s="77">
        <v>0.42115092518468839</v>
      </c>
      <c r="P5921" s="77">
        <v>728517</v>
      </c>
      <c r="Q5921" s="77">
        <v>763734</v>
      </c>
      <c r="R5921" s="77">
        <v>0.95</v>
      </c>
      <c r="S5921" s="77">
        <v>38.856999999999999</v>
      </c>
      <c r="T5921" s="77">
        <v>6.6930000000000014</v>
      </c>
      <c r="U5921" s="77">
        <v>20.269200000000001</v>
      </c>
      <c r="V5921" s="77">
        <v>2.4216358450677311</v>
      </c>
      <c r="AC5921" s="77">
        <v>690.5</v>
      </c>
      <c r="AD5921" s="77">
        <v>650.67049999999995</v>
      </c>
      <c r="AH5921" s="77">
        <f>IF(AND(M5921&lt;Variables!$G$6,M5921&gt;Variables!$G$5),0,1)</f>
        <v>1</v>
      </c>
      <c r="AI5921" s="77">
        <f t="shared" si="186"/>
        <v>0</v>
      </c>
      <c r="AJ5921" s="77">
        <f>IF(I5921&gt;Variables!$G$7,0,1)</f>
        <v>1</v>
      </c>
      <c r="AK5921" s="77">
        <f>IF(F5921&gt;Variables!$G$8,0,1)</f>
        <v>0</v>
      </c>
      <c r="AL5921" s="77">
        <f>IF(G5921&gt;Variables!$G$9,0,1)</f>
        <v>1</v>
      </c>
      <c r="AM5921" s="77">
        <f>IF(AND(K5921&gt;Variables!$G$10,K5921&lt;Variables!$G$11),0,1)</f>
        <v>1</v>
      </c>
      <c r="AN5921" s="77">
        <f>IF(H5921&lt;Variables!$G$13,1,0)</f>
        <v>0</v>
      </c>
      <c r="AO5921" s="77">
        <f>IF(R5921&lt;Variables!$G$12,0,1)</f>
        <v>0</v>
      </c>
      <c r="AP5921" s="78">
        <f t="shared" si="187"/>
        <v>0</v>
      </c>
      <c r="AQ5921" s="77">
        <f>IF(V5921&lt;Variables!$G$15,1,0)</f>
        <v>1</v>
      </c>
      <c r="AR5921" s="77">
        <v>0</v>
      </c>
      <c r="AS5921" s="77">
        <v>0</v>
      </c>
      <c r="AT5921" s="77">
        <v>1</v>
      </c>
      <c r="AU5921" s="77">
        <v>0</v>
      </c>
      <c r="BA5921" s="77">
        <v>-2.0499999999999998</v>
      </c>
    </row>
    <row r="5922" spans="3:53" x14ac:dyDescent="0.25">
      <c r="C5922" s="77" t="s">
        <v>743</v>
      </c>
      <c r="D5922" s="77" t="s">
        <v>729</v>
      </c>
      <c r="E5922" s="77">
        <v>13.2</v>
      </c>
      <c r="F5922" s="77">
        <v>11.89</v>
      </c>
      <c r="G5922" s="77">
        <v>12.23</v>
      </c>
      <c r="H5922" s="77">
        <v>6350</v>
      </c>
      <c r="I5922" s="77">
        <v>43.314999999999998</v>
      </c>
      <c r="J5922" s="77" t="s">
        <v>74</v>
      </c>
      <c r="K5922" s="77">
        <v>61.81</v>
      </c>
      <c r="L5922" s="77">
        <v>12.927709999999999</v>
      </c>
      <c r="M5922" s="77">
        <v>1.835514565224621</v>
      </c>
      <c r="N5922" s="77">
        <v>12.71916</v>
      </c>
      <c r="O5922" s="77">
        <v>3.5052629261680979</v>
      </c>
      <c r="P5922" s="77">
        <v>1333000</v>
      </c>
      <c r="Q5922" s="77">
        <v>2203000</v>
      </c>
      <c r="R5922" s="77">
        <v>0.61</v>
      </c>
      <c r="S5922" s="77">
        <v>38.856999999999999</v>
      </c>
      <c r="T5922" s="77">
        <v>6.6930000000000014</v>
      </c>
      <c r="U5922" s="77">
        <v>20.269200000000001</v>
      </c>
      <c r="V5922" s="77">
        <v>2.379023812083966</v>
      </c>
      <c r="AC5922" s="77">
        <v>13.4</v>
      </c>
      <c r="AD5922" s="77">
        <v>12.92</v>
      </c>
      <c r="AH5922" s="77">
        <f>IF(AND(M5922&lt;Variables!$G$6,M5922&gt;Variables!$G$5),0,1)</f>
        <v>1</v>
      </c>
      <c r="AI5922" s="77">
        <f t="shared" si="186"/>
        <v>0</v>
      </c>
      <c r="AJ5922" s="77">
        <f>IF(I5922&gt;Variables!$G$7,0,1)</f>
        <v>1</v>
      </c>
      <c r="AK5922" s="77">
        <f>IF(F5922&gt;Variables!$G$8,0,1)</f>
        <v>0</v>
      </c>
      <c r="AL5922" s="77">
        <f>IF(G5922&gt;Variables!$G$9,0,1)</f>
        <v>0</v>
      </c>
      <c r="AM5922" s="77">
        <f>IF(AND(K5922&gt;Variables!$G$10,K5922&lt;Variables!$G$11),0,1)</f>
        <v>1</v>
      </c>
      <c r="AN5922" s="77">
        <f>IF(H5922&lt;Variables!$G$13,1,0)</f>
        <v>0</v>
      </c>
      <c r="AO5922" s="77">
        <f>IF(R5922&lt;Variables!$G$12,0,1)</f>
        <v>0</v>
      </c>
      <c r="AP5922" s="78">
        <f t="shared" si="187"/>
        <v>0</v>
      </c>
      <c r="AQ5922" s="77">
        <f>IF(V5922&lt;Variables!$G$15,1,0)</f>
        <v>1</v>
      </c>
      <c r="AR5922" s="77">
        <v>1</v>
      </c>
      <c r="AS5922" s="77">
        <v>0</v>
      </c>
      <c r="AT5922" s="77">
        <v>0</v>
      </c>
      <c r="AU5922" s="77">
        <v>0</v>
      </c>
      <c r="BA5922" s="77">
        <v>0.89</v>
      </c>
    </row>
    <row r="5923" spans="3:53" x14ac:dyDescent="0.25">
      <c r="C5923" s="77" t="s">
        <v>743</v>
      </c>
      <c r="D5923" s="77" t="s">
        <v>744</v>
      </c>
      <c r="E5923" s="77">
        <v>4.07</v>
      </c>
      <c r="F5923" s="77">
        <v>20.94</v>
      </c>
      <c r="G5923" s="77">
        <v>20.18</v>
      </c>
      <c r="H5923" s="77">
        <v>98.9</v>
      </c>
      <c r="I5923" s="77">
        <v>-51.695</v>
      </c>
      <c r="J5923" s="77" t="s">
        <v>74</v>
      </c>
      <c r="K5923" s="77">
        <v>50.32</v>
      </c>
      <c r="L5923" s="77">
        <v>4.158806666666667</v>
      </c>
      <c r="M5923" s="77">
        <v>-2.6162953796040971</v>
      </c>
      <c r="N5923" s="77">
        <v>3.95995909090909</v>
      </c>
      <c r="O5923" s="77">
        <v>2.2737838200807921</v>
      </c>
      <c r="P5923" s="77">
        <v>2060000</v>
      </c>
      <c r="Q5923" s="77">
        <v>194450</v>
      </c>
      <c r="R5923" s="77">
        <v>10.59</v>
      </c>
      <c r="S5923" s="77">
        <v>38.856999999999999</v>
      </c>
      <c r="T5923" s="77">
        <v>6.6930000000000014</v>
      </c>
      <c r="U5923" s="77">
        <v>20.269200000000001</v>
      </c>
      <c r="V5923" s="77">
        <v>2.4407567554077212</v>
      </c>
      <c r="AC5923" s="77">
        <v>4.37</v>
      </c>
      <c r="AD5923" s="77">
        <v>3.82</v>
      </c>
      <c r="AH5923" s="77">
        <f>IF(AND(M5923&lt;Variables!$G$6,M5923&gt;Variables!$G$5),0,1)</f>
        <v>0</v>
      </c>
      <c r="AI5923" s="77">
        <f t="shared" si="186"/>
        <v>0</v>
      </c>
      <c r="AJ5923" s="77">
        <f>IF(I5923&gt;Variables!$G$7,0,1)</f>
        <v>1</v>
      </c>
      <c r="AK5923" s="77">
        <f>IF(F5923&gt;Variables!$G$8,0,1)</f>
        <v>0</v>
      </c>
      <c r="AL5923" s="77">
        <f>IF(G5923&gt;Variables!$G$9,0,1)</f>
        <v>0</v>
      </c>
      <c r="AM5923" s="77">
        <f>IF(AND(K5923&gt;Variables!$G$10,K5923&lt;Variables!$G$11),0,1)</f>
        <v>1</v>
      </c>
      <c r="AN5923" s="77">
        <f>IF(H5923&lt;Variables!$G$13,1,0)</f>
        <v>1</v>
      </c>
      <c r="AO5923" s="77">
        <f>IF(R5923&lt;Variables!$G$12,0,1)</f>
        <v>1</v>
      </c>
      <c r="AP5923" s="78">
        <f t="shared" si="187"/>
        <v>0</v>
      </c>
      <c r="AQ5923" s="77">
        <f>IF(V5923&lt;Variables!$G$15,1,0)</f>
        <v>1</v>
      </c>
      <c r="AR5923" s="77">
        <v>1</v>
      </c>
      <c r="AS5923" s="77">
        <v>0</v>
      </c>
      <c r="AT5923" s="77">
        <v>0</v>
      </c>
      <c r="AU5923" s="77">
        <v>0</v>
      </c>
      <c r="BA5923" s="77">
        <v>2</v>
      </c>
    </row>
    <row r="5924" spans="3:53" x14ac:dyDescent="0.25">
      <c r="C5924" s="77" t="s">
        <v>743</v>
      </c>
      <c r="D5924" s="77" t="s">
        <v>630</v>
      </c>
      <c r="E5924" s="77">
        <v>6.76</v>
      </c>
      <c r="F5924" s="77">
        <v>6.5</v>
      </c>
      <c r="G5924" s="77">
        <v>2.62</v>
      </c>
      <c r="H5924" s="77">
        <v>-99999</v>
      </c>
      <c r="I5924" s="77">
        <v>-21.393000000000001</v>
      </c>
      <c r="J5924" s="77" t="s">
        <v>75</v>
      </c>
      <c r="K5924" s="77">
        <v>70.55</v>
      </c>
      <c r="L5924" s="77">
        <v>6.7659500000000001</v>
      </c>
      <c r="M5924" s="77">
        <v>-0.50177728183034054</v>
      </c>
      <c r="N5924" s="77">
        <v>6.7396555555555553</v>
      </c>
      <c r="O5924" s="77">
        <v>-0.113589715267341</v>
      </c>
      <c r="P5924" s="77">
        <v>17423</v>
      </c>
      <c r="Q5924" s="77">
        <v>21578</v>
      </c>
      <c r="R5924" s="77">
        <v>0.81</v>
      </c>
      <c r="S5924" s="77">
        <v>38.856999999999999</v>
      </c>
      <c r="T5924" s="77">
        <v>6.6930000000000014</v>
      </c>
      <c r="U5924" s="77">
        <v>20.269200000000001</v>
      </c>
      <c r="V5924" s="77">
        <v>2.6227238881605688</v>
      </c>
      <c r="AC5924" s="77">
        <v>6.8</v>
      </c>
      <c r="AD5924" s="77">
        <v>6.66</v>
      </c>
      <c r="AH5924" s="77">
        <f>IF(AND(M5924&lt;Variables!$G$6,M5924&gt;Variables!$G$5),0,1)</f>
        <v>1</v>
      </c>
      <c r="AI5924" s="77">
        <f t="shared" si="186"/>
        <v>0</v>
      </c>
      <c r="AJ5924" s="77">
        <f>IF(I5924&gt;Variables!$G$7,0,1)</f>
        <v>1</v>
      </c>
      <c r="AK5924" s="77">
        <f>IF(F5924&gt;Variables!$G$8,0,1)</f>
        <v>1</v>
      </c>
      <c r="AL5924" s="77">
        <f>IF(G5924&gt;Variables!$G$9,0,1)</f>
        <v>1</v>
      </c>
      <c r="AM5924" s="77">
        <f>IF(AND(K5924&gt;Variables!$G$10,K5924&lt;Variables!$G$11),0,1)</f>
        <v>1</v>
      </c>
      <c r="AN5924" s="77">
        <f>IF(H5924&lt;Variables!$G$13,1,0)</f>
        <v>1</v>
      </c>
      <c r="AO5924" s="77">
        <f>IF(R5924&lt;Variables!$G$12,0,1)</f>
        <v>0</v>
      </c>
      <c r="AP5924" s="78">
        <f t="shared" si="187"/>
        <v>1</v>
      </c>
      <c r="AQ5924" s="77">
        <f>IF(V5924&lt;Variables!$G$15,1,0)</f>
        <v>1</v>
      </c>
      <c r="AR5924" s="77">
        <v>0</v>
      </c>
      <c r="AS5924" s="77">
        <v>0</v>
      </c>
      <c r="AT5924" s="77">
        <v>0</v>
      </c>
      <c r="AU5924" s="77">
        <v>0</v>
      </c>
      <c r="BA5924" s="77">
        <v>0</v>
      </c>
    </row>
    <row r="5925" spans="3:53" x14ac:dyDescent="0.25">
      <c r="C5925" s="77" t="s">
        <v>743</v>
      </c>
      <c r="D5925" s="77" t="s">
        <v>725</v>
      </c>
      <c r="E5925" s="77">
        <v>56.87</v>
      </c>
      <c r="F5925" s="77">
        <v>6.42</v>
      </c>
      <c r="G5925" s="77">
        <v>6.02</v>
      </c>
      <c r="H5925" s="77">
        <v>2970</v>
      </c>
      <c r="I5925" s="77">
        <v>31.222999999999999</v>
      </c>
      <c r="J5925" s="77" t="s">
        <v>75</v>
      </c>
      <c r="K5925" s="77">
        <v>57.04</v>
      </c>
      <c r="L5925" s="77">
        <v>56.447857894736842</v>
      </c>
      <c r="M5925" s="77">
        <v>0.44668144136373061</v>
      </c>
      <c r="N5925" s="77">
        <v>56.425255102040808</v>
      </c>
      <c r="O5925" s="77">
        <v>0.4869183089422276</v>
      </c>
      <c r="P5925" s="77">
        <v>373174</v>
      </c>
      <c r="Q5925" s="77">
        <v>388854</v>
      </c>
      <c r="R5925" s="77">
        <v>0.96</v>
      </c>
      <c r="S5925" s="77">
        <v>38.856999999999999</v>
      </c>
      <c r="T5925" s="77">
        <v>6.6930000000000014</v>
      </c>
      <c r="U5925" s="77">
        <v>20.269200000000001</v>
      </c>
      <c r="V5925" s="77">
        <v>2.4192389698658281</v>
      </c>
      <c r="AC5925" s="77">
        <v>56.7</v>
      </c>
      <c r="AD5925" s="77">
        <v>54.02</v>
      </c>
      <c r="AH5925" s="77">
        <f>IF(AND(M5925&lt;Variables!$G$6,M5925&gt;Variables!$G$5),0,1)</f>
        <v>1</v>
      </c>
      <c r="AI5925" s="77">
        <f t="shared" si="186"/>
        <v>0</v>
      </c>
      <c r="AJ5925" s="77">
        <f>IF(I5925&gt;Variables!$G$7,0,1)</f>
        <v>1</v>
      </c>
      <c r="AK5925" s="77">
        <f>IF(F5925&gt;Variables!$G$8,0,1)</f>
        <v>1</v>
      </c>
      <c r="AL5925" s="77">
        <f>IF(G5925&gt;Variables!$G$9,0,1)</f>
        <v>1</v>
      </c>
      <c r="AM5925" s="77">
        <f>IF(AND(K5925&gt;Variables!$G$10,K5925&lt;Variables!$G$11),0,1)</f>
        <v>1</v>
      </c>
      <c r="AN5925" s="77">
        <f>IF(H5925&lt;Variables!$G$13,1,0)</f>
        <v>0</v>
      </c>
      <c r="AO5925" s="77">
        <f>IF(R5925&lt;Variables!$G$12,0,1)</f>
        <v>0</v>
      </c>
      <c r="AP5925" s="78">
        <f t="shared" si="187"/>
        <v>1</v>
      </c>
      <c r="AQ5925" s="77">
        <f>IF(V5925&lt;Variables!$G$15,1,0)</f>
        <v>1</v>
      </c>
      <c r="AR5925" s="77">
        <v>0</v>
      </c>
      <c r="AS5925" s="77">
        <v>0</v>
      </c>
      <c r="AT5925" s="77">
        <v>1</v>
      </c>
      <c r="AU5925" s="77">
        <v>0</v>
      </c>
      <c r="BA5925" s="77">
        <v>-2.25</v>
      </c>
    </row>
    <row r="5926" spans="3:53" x14ac:dyDescent="0.25">
      <c r="C5926" s="77" t="s">
        <v>743</v>
      </c>
      <c r="D5926" s="77" t="s">
        <v>707</v>
      </c>
      <c r="E5926" s="77">
        <v>3.73</v>
      </c>
      <c r="F5926" s="77">
        <v>6.29</v>
      </c>
      <c r="G5926" s="77">
        <v>0.81</v>
      </c>
      <c r="H5926" s="77">
        <v>-99999</v>
      </c>
      <c r="I5926" s="77">
        <v>-21.507000000000001</v>
      </c>
      <c r="J5926" s="77" t="s">
        <v>75</v>
      </c>
      <c r="K5926" s="77">
        <v>49.24</v>
      </c>
      <c r="L5926" s="77">
        <v>3.7166999999999999</v>
      </c>
      <c r="M5926" s="77">
        <v>8.8788441359266515E-2</v>
      </c>
      <c r="N5926" s="77">
        <v>3.7499250000000002</v>
      </c>
      <c r="O5926" s="77">
        <v>-0.79801596031919397</v>
      </c>
      <c r="P5926" s="77">
        <v>58820</v>
      </c>
      <c r="Q5926" s="77">
        <v>19053</v>
      </c>
      <c r="R5926" s="77">
        <v>3.09</v>
      </c>
      <c r="S5926" s="77">
        <v>38.856999999999999</v>
      </c>
      <c r="T5926" s="77">
        <v>6.6930000000000014</v>
      </c>
      <c r="U5926" s="77">
        <v>20.269200000000001</v>
      </c>
      <c r="V5926" s="77">
        <v>2.3570127804988301</v>
      </c>
      <c r="AC5926" s="77">
        <v>4.07</v>
      </c>
      <c r="AD5926" s="77">
        <v>3.5</v>
      </c>
      <c r="AH5926" s="77">
        <f>IF(AND(M5926&lt;Variables!$G$6,M5926&gt;Variables!$G$5),0,1)</f>
        <v>1</v>
      </c>
      <c r="AI5926" s="77">
        <f t="shared" si="186"/>
        <v>1</v>
      </c>
      <c r="AJ5926" s="77">
        <f>IF(I5926&gt;Variables!$G$7,0,1)</f>
        <v>1</v>
      </c>
      <c r="AK5926" s="77">
        <f>IF(F5926&gt;Variables!$G$8,0,1)</f>
        <v>1</v>
      </c>
      <c r="AL5926" s="77">
        <f>IF(G5926&gt;Variables!$G$9,0,1)</f>
        <v>1</v>
      </c>
      <c r="AM5926" s="77">
        <f>IF(AND(K5926&gt;Variables!$G$10,K5926&lt;Variables!$G$11),0,1)</f>
        <v>1</v>
      </c>
      <c r="AN5926" s="77">
        <f>IF(H5926&lt;Variables!$G$13,1,0)</f>
        <v>1</v>
      </c>
      <c r="AO5926" s="77">
        <f>IF(R5926&lt;Variables!$G$12,0,1)</f>
        <v>1</v>
      </c>
      <c r="AP5926" s="78">
        <f t="shared" si="187"/>
        <v>1</v>
      </c>
      <c r="AQ5926" s="77">
        <f>IF(V5926&lt;Variables!$G$15,1,0)</f>
        <v>1</v>
      </c>
      <c r="AR5926" s="77">
        <v>1</v>
      </c>
      <c r="AS5926" s="77">
        <v>0</v>
      </c>
      <c r="AT5926" s="77">
        <v>0</v>
      </c>
      <c r="AU5926" s="77">
        <v>0</v>
      </c>
      <c r="BA5926" s="77">
        <v>2</v>
      </c>
    </row>
    <row r="5927" spans="3:53" x14ac:dyDescent="0.25">
      <c r="C5927" s="77" t="s">
        <v>743</v>
      </c>
      <c r="D5927" s="77" t="s">
        <v>741</v>
      </c>
      <c r="E5927" s="77">
        <v>28.99</v>
      </c>
      <c r="F5927" s="77">
        <v>6.15</v>
      </c>
      <c r="G5927" s="77">
        <v>3.39</v>
      </c>
      <c r="H5927" s="77">
        <v>3360</v>
      </c>
      <c r="I5927" s="77">
        <v>-2.282</v>
      </c>
      <c r="J5927" s="77" t="s">
        <v>75</v>
      </c>
      <c r="K5927" s="77">
        <v>59.84</v>
      </c>
      <c r="L5927" s="77">
        <v>28.795224999999999</v>
      </c>
      <c r="M5927" s="77">
        <v>0.53750231158117634</v>
      </c>
      <c r="N5927" s="77">
        <v>28.167000000000002</v>
      </c>
      <c r="O5927" s="77">
        <v>2.779848759186287</v>
      </c>
      <c r="P5927" s="77">
        <v>2497000</v>
      </c>
      <c r="Q5927" s="77">
        <v>1038000</v>
      </c>
      <c r="R5927" s="77">
        <v>2.41</v>
      </c>
      <c r="S5927" s="77">
        <v>38.856999999999999</v>
      </c>
      <c r="T5927" s="77">
        <v>6.6930000000000014</v>
      </c>
      <c r="U5927" s="77">
        <v>20.269200000000001</v>
      </c>
      <c r="V5927" s="77">
        <v>2.439692642208561</v>
      </c>
      <c r="AC5927" s="77">
        <v>30.29</v>
      </c>
      <c r="AD5927" s="77">
        <v>28.61</v>
      </c>
      <c r="AH5927" s="77">
        <f>IF(AND(M5927&lt;Variables!$G$6,M5927&gt;Variables!$G$5),0,1)</f>
        <v>1</v>
      </c>
      <c r="AI5927" s="77">
        <f t="shared" si="186"/>
        <v>0</v>
      </c>
      <c r="AJ5927" s="77">
        <f>IF(I5927&gt;Variables!$G$7,0,1)</f>
        <v>1</v>
      </c>
      <c r="AK5927" s="77">
        <f>IF(F5927&gt;Variables!$G$8,0,1)</f>
        <v>1</v>
      </c>
      <c r="AL5927" s="77">
        <f>IF(G5927&gt;Variables!$G$9,0,1)</f>
        <v>1</v>
      </c>
      <c r="AM5927" s="77">
        <f>IF(AND(K5927&gt;Variables!$G$10,K5927&lt;Variables!$G$11),0,1)</f>
        <v>1</v>
      </c>
      <c r="AN5927" s="77">
        <f>IF(H5927&lt;Variables!$G$13,1,0)</f>
        <v>0</v>
      </c>
      <c r="AO5927" s="77">
        <f>IF(R5927&lt;Variables!$G$12,0,1)</f>
        <v>1</v>
      </c>
      <c r="AP5927" s="78">
        <f t="shared" si="187"/>
        <v>1</v>
      </c>
      <c r="AQ5927" s="77">
        <f>IF(V5927&lt;Variables!$G$15,1,0)</f>
        <v>1</v>
      </c>
      <c r="AR5927" s="77">
        <v>1</v>
      </c>
      <c r="AS5927" s="77">
        <v>0</v>
      </c>
      <c r="AT5927" s="77">
        <v>0</v>
      </c>
      <c r="AU5927" s="77">
        <v>0</v>
      </c>
      <c r="BA5927" s="77">
        <v>1.59</v>
      </c>
    </row>
    <row r="5928" spans="3:53" x14ac:dyDescent="0.25">
      <c r="C5928" s="77" t="s">
        <v>743</v>
      </c>
      <c r="D5928" s="77" t="s">
        <v>171</v>
      </c>
      <c r="E5928" s="77">
        <v>237.48</v>
      </c>
      <c r="F5928" s="77">
        <v>6.11</v>
      </c>
      <c r="G5928" s="77">
        <v>6.94</v>
      </c>
      <c r="H5928" s="77">
        <v>89600</v>
      </c>
      <c r="I5928" s="77">
        <v>426.26499999999999</v>
      </c>
      <c r="J5928" s="77" t="s">
        <v>75</v>
      </c>
      <c r="K5928" s="77">
        <v>51.44</v>
      </c>
      <c r="L5928" s="77">
        <v>236.95482000000001</v>
      </c>
      <c r="M5928" s="77">
        <v>-0.17084269482258299</v>
      </c>
      <c r="N5928" s="77">
        <v>235.14557600000001</v>
      </c>
      <c r="O5928" s="77">
        <v>0.59725724969626237</v>
      </c>
      <c r="P5928" s="77">
        <v>6030000</v>
      </c>
      <c r="Q5928" s="77">
        <v>9659000</v>
      </c>
      <c r="R5928" s="77">
        <v>0.62</v>
      </c>
      <c r="S5928" s="77">
        <v>38.856999999999999</v>
      </c>
      <c r="T5928" s="77">
        <v>6.6930000000000014</v>
      </c>
      <c r="U5928" s="77">
        <v>20.269200000000001</v>
      </c>
      <c r="V5928" s="77">
        <v>2.3870707969971998</v>
      </c>
      <c r="AC5928" s="77">
        <v>237.9265</v>
      </c>
      <c r="AD5928" s="77">
        <v>234</v>
      </c>
      <c r="AH5928" s="77">
        <f>IF(AND(M5928&lt;Variables!$G$6,M5928&gt;Variables!$G$5),0,1)</f>
        <v>1</v>
      </c>
      <c r="AI5928" s="77">
        <f t="shared" si="186"/>
        <v>0</v>
      </c>
      <c r="AJ5928" s="77">
        <f>IF(I5928&gt;Variables!$G$7,0,1)</f>
        <v>0</v>
      </c>
      <c r="AK5928" s="77">
        <f>IF(F5928&gt;Variables!$G$8,0,1)</f>
        <v>1</v>
      </c>
      <c r="AL5928" s="77">
        <f>IF(G5928&gt;Variables!$G$9,0,1)</f>
        <v>1</v>
      </c>
      <c r="AM5928" s="77">
        <f>IF(AND(K5928&gt;Variables!$G$10,K5928&lt;Variables!$G$11),0,1)</f>
        <v>1</v>
      </c>
      <c r="AN5928" s="77">
        <f>IF(H5928&lt;Variables!$G$13,1,0)</f>
        <v>0</v>
      </c>
      <c r="AO5928" s="77">
        <f>IF(R5928&lt;Variables!$G$12,0,1)</f>
        <v>0</v>
      </c>
      <c r="AP5928" s="78">
        <f t="shared" si="187"/>
        <v>1</v>
      </c>
      <c r="AQ5928" s="77">
        <f>IF(V5928&lt;Variables!$G$15,1,0)</f>
        <v>1</v>
      </c>
      <c r="AR5928" s="77">
        <v>0</v>
      </c>
      <c r="AS5928" s="77">
        <v>0</v>
      </c>
      <c r="AT5928" s="77">
        <v>0</v>
      </c>
      <c r="AU5928" s="77">
        <v>1</v>
      </c>
      <c r="BA5928" s="77">
        <v>-1.1399999999999999</v>
      </c>
    </row>
    <row r="5929" spans="3:53" x14ac:dyDescent="0.25">
      <c r="C5929" s="77" t="s">
        <v>743</v>
      </c>
      <c r="D5929" s="77" t="s">
        <v>85</v>
      </c>
      <c r="E5929" s="77">
        <v>4.76</v>
      </c>
      <c r="F5929" s="77">
        <v>9.5299999999999994</v>
      </c>
      <c r="G5929" s="77">
        <v>7.09</v>
      </c>
      <c r="H5929" s="77">
        <v>2780</v>
      </c>
      <c r="I5929" s="77">
        <v>187.15600000000001</v>
      </c>
      <c r="J5929" s="77" t="s">
        <v>75</v>
      </c>
      <c r="K5929" s="77">
        <v>58.57</v>
      </c>
      <c r="L5929" s="77">
        <v>4.7417599999999993</v>
      </c>
      <c r="M5929" s="77">
        <v>0.27922121743826323</v>
      </c>
      <c r="N5929" s="77">
        <v>4.7087879999999993</v>
      </c>
      <c r="O5929" s="77">
        <v>0.98139903516574944</v>
      </c>
      <c r="P5929" s="77">
        <v>23748000</v>
      </c>
      <c r="Q5929" s="77">
        <v>21010000</v>
      </c>
      <c r="R5929" s="77">
        <v>1.1299999999999999</v>
      </c>
      <c r="S5929" s="77">
        <v>38.856999999999999</v>
      </c>
      <c r="T5929" s="77">
        <v>6.6930000000000014</v>
      </c>
      <c r="U5929" s="77">
        <v>20.269200000000001</v>
      </c>
      <c r="V5929" s="77">
        <v>2.4416146785396129</v>
      </c>
      <c r="AC5929" s="77">
        <v>4.8600000000000003</v>
      </c>
      <c r="AD5929" s="77">
        <v>4.5199999999999996</v>
      </c>
      <c r="AH5929" s="77">
        <f>IF(AND(M5929&lt;Variables!$G$6,M5929&gt;Variables!$G$5),0,1)</f>
        <v>1</v>
      </c>
      <c r="AI5929" s="77">
        <f t="shared" si="186"/>
        <v>0</v>
      </c>
      <c r="AJ5929" s="77">
        <f>IF(I5929&gt;Variables!$G$7,0,1)</f>
        <v>0</v>
      </c>
      <c r="AK5929" s="77">
        <f>IF(F5929&gt;Variables!$G$8,0,1)</f>
        <v>0</v>
      </c>
      <c r="AL5929" s="77">
        <f>IF(G5929&gt;Variables!$G$9,0,1)</f>
        <v>1</v>
      </c>
      <c r="AM5929" s="77">
        <f>IF(AND(K5929&gt;Variables!$G$10,K5929&lt;Variables!$G$11),0,1)</f>
        <v>1</v>
      </c>
      <c r="AN5929" s="77">
        <f>IF(H5929&lt;Variables!$G$13,1,0)</f>
        <v>0</v>
      </c>
      <c r="AO5929" s="77">
        <f>IF(R5929&lt;Variables!$G$12,0,1)</f>
        <v>0</v>
      </c>
      <c r="AP5929" s="78">
        <f t="shared" si="187"/>
        <v>1</v>
      </c>
      <c r="AQ5929" s="77">
        <f>IF(V5929&lt;Variables!$G$15,1,0)</f>
        <v>1</v>
      </c>
      <c r="AR5929" s="77">
        <v>1</v>
      </c>
      <c r="AS5929" s="77">
        <v>0</v>
      </c>
      <c r="AT5929" s="77">
        <v>0</v>
      </c>
      <c r="AU5929" s="77">
        <v>0</v>
      </c>
      <c r="BA5929" s="77">
        <v>2</v>
      </c>
    </row>
    <row r="5930" spans="3:53" x14ac:dyDescent="0.25">
      <c r="C5930" s="77" t="s">
        <v>743</v>
      </c>
      <c r="D5930" s="77" t="s">
        <v>672</v>
      </c>
      <c r="E5930" s="77">
        <v>2.5099999999999998</v>
      </c>
      <c r="F5930" s="77">
        <v>5.96</v>
      </c>
      <c r="G5930" s="77">
        <v>1.22</v>
      </c>
      <c r="H5930" s="77">
        <v>-99999</v>
      </c>
      <c r="I5930" s="77">
        <v>-54.978000000000002</v>
      </c>
      <c r="J5930" s="77" t="s">
        <v>75</v>
      </c>
      <c r="K5930" s="77">
        <v>61.7</v>
      </c>
      <c r="L5930" s="77">
        <v>2.4933444444444439</v>
      </c>
      <c r="M5930" s="77">
        <v>-0.13413487462175899</v>
      </c>
      <c r="N5930" s="77">
        <v>2.4852217391304339</v>
      </c>
      <c r="O5930" s="77">
        <v>0.1922669834377751</v>
      </c>
      <c r="P5930" s="77">
        <v>58068</v>
      </c>
      <c r="Q5930" s="77">
        <v>126189</v>
      </c>
      <c r="R5930" s="77">
        <v>0.46</v>
      </c>
      <c r="S5930" s="77">
        <v>38.856999999999999</v>
      </c>
      <c r="T5930" s="77">
        <v>6.6930000000000014</v>
      </c>
      <c r="U5930" s="77">
        <v>20.269200000000001</v>
      </c>
      <c r="V5930" s="77">
        <v>2.4962318704996851</v>
      </c>
      <c r="AC5930" s="77">
        <v>2.5</v>
      </c>
      <c r="AD5930" s="77">
        <v>2.4710000000000001</v>
      </c>
      <c r="AH5930" s="77">
        <f>IF(AND(M5930&lt;Variables!$G$6,M5930&gt;Variables!$G$5),0,1)</f>
        <v>1</v>
      </c>
      <c r="AI5930" s="77">
        <f t="shared" si="186"/>
        <v>0</v>
      </c>
      <c r="AJ5930" s="77">
        <f>IF(I5930&gt;Variables!$G$7,0,1)</f>
        <v>1</v>
      </c>
      <c r="AK5930" s="77">
        <f>IF(F5930&gt;Variables!$G$8,0,1)</f>
        <v>1</v>
      </c>
      <c r="AL5930" s="77">
        <f>IF(G5930&gt;Variables!$G$9,0,1)</f>
        <v>1</v>
      </c>
      <c r="AM5930" s="77">
        <f>IF(AND(K5930&gt;Variables!$G$10,K5930&lt;Variables!$G$11),0,1)</f>
        <v>1</v>
      </c>
      <c r="AN5930" s="77">
        <f>IF(H5930&lt;Variables!$G$13,1,0)</f>
        <v>1</v>
      </c>
      <c r="AO5930" s="77">
        <f>IF(R5930&lt;Variables!$G$12,0,1)</f>
        <v>0</v>
      </c>
      <c r="AP5930" s="78">
        <f t="shared" si="187"/>
        <v>1</v>
      </c>
      <c r="AQ5930" s="77">
        <f>IF(V5930&lt;Variables!$G$15,1,0)</f>
        <v>1</v>
      </c>
      <c r="AR5930" s="77">
        <v>0</v>
      </c>
      <c r="AS5930" s="77">
        <v>0</v>
      </c>
      <c r="AT5930" s="77">
        <v>0</v>
      </c>
      <c r="AU5930" s="77">
        <v>0</v>
      </c>
      <c r="BA5930" s="77">
        <v>0</v>
      </c>
    </row>
    <row r="5931" spans="3:53" x14ac:dyDescent="0.25">
      <c r="C5931" s="77" t="s">
        <v>743</v>
      </c>
      <c r="D5931" s="77" t="s">
        <v>745</v>
      </c>
      <c r="E5931" s="77">
        <v>1.78</v>
      </c>
      <c r="F5931" s="77">
        <v>21.68</v>
      </c>
      <c r="G5931" s="77">
        <v>14.29</v>
      </c>
      <c r="H5931" s="77">
        <v>65.010000000000005</v>
      </c>
      <c r="I5931" s="77">
        <v>-46.911999999999999</v>
      </c>
      <c r="J5931" s="77" t="s">
        <v>74</v>
      </c>
      <c r="K5931" s="77">
        <v>60.48</v>
      </c>
      <c r="L5931" s="77">
        <v>1.736894736842105</v>
      </c>
      <c r="M5931" s="77">
        <v>1.330262719311549</v>
      </c>
      <c r="N5931" s="77">
        <v>1.68195306122449</v>
      </c>
      <c r="O5931" s="77">
        <v>4.6402566501285598</v>
      </c>
      <c r="P5931" s="77">
        <v>2000000</v>
      </c>
      <c r="Q5931" s="77">
        <v>486440</v>
      </c>
      <c r="R5931" s="77">
        <v>4.1100000000000003</v>
      </c>
      <c r="S5931" s="77">
        <v>38.856999999999999</v>
      </c>
      <c r="T5931" s="77">
        <v>6.6930000000000014</v>
      </c>
      <c r="U5931" s="77">
        <v>20.269200000000001</v>
      </c>
      <c r="V5931" s="77">
        <v>2.4007239185721638</v>
      </c>
      <c r="AC5931" s="77">
        <v>2.86</v>
      </c>
      <c r="AD5931" s="77">
        <v>1.74</v>
      </c>
      <c r="AH5931" s="77">
        <f>IF(AND(M5931&lt;Variables!$G$6,M5931&gt;Variables!$G$5),0,1)</f>
        <v>1</v>
      </c>
      <c r="AI5931" s="77">
        <f t="shared" si="186"/>
        <v>0</v>
      </c>
      <c r="AJ5931" s="77">
        <f>IF(I5931&gt;Variables!$G$7,0,1)</f>
        <v>1</v>
      </c>
      <c r="AK5931" s="77">
        <f>IF(F5931&gt;Variables!$G$8,0,1)</f>
        <v>0</v>
      </c>
      <c r="AL5931" s="77">
        <f>IF(G5931&gt;Variables!$G$9,0,1)</f>
        <v>0</v>
      </c>
      <c r="AM5931" s="77">
        <f>IF(AND(K5931&gt;Variables!$G$10,K5931&lt;Variables!$G$11),0,1)</f>
        <v>1</v>
      </c>
      <c r="AN5931" s="77">
        <f>IF(H5931&lt;Variables!$G$13,1,0)</f>
        <v>1</v>
      </c>
      <c r="AO5931" s="77">
        <f>IF(R5931&lt;Variables!$G$12,0,1)</f>
        <v>1</v>
      </c>
      <c r="AP5931" s="78">
        <f t="shared" si="187"/>
        <v>0</v>
      </c>
      <c r="AQ5931" s="77">
        <f>IF(V5931&lt;Variables!$G$15,1,0)</f>
        <v>1</v>
      </c>
      <c r="AR5931" s="77">
        <v>1</v>
      </c>
      <c r="AS5931" s="77">
        <v>0</v>
      </c>
      <c r="AT5931" s="77">
        <v>0</v>
      </c>
      <c r="AU5931" s="77">
        <v>0</v>
      </c>
      <c r="BA5931" s="77">
        <v>2</v>
      </c>
    </row>
    <row r="5932" spans="3:53" x14ac:dyDescent="0.25">
      <c r="C5932" s="77" t="s">
        <v>743</v>
      </c>
      <c r="D5932" s="77" t="s">
        <v>436</v>
      </c>
      <c r="E5932" s="77">
        <v>8.19</v>
      </c>
      <c r="F5932" s="77">
        <v>37.01</v>
      </c>
      <c r="G5932" s="77">
        <v>6.82</v>
      </c>
      <c r="H5932" s="77">
        <v>60.08</v>
      </c>
      <c r="I5932" s="77">
        <v>7.5919999999999996</v>
      </c>
      <c r="J5932" s="77" t="s">
        <v>75</v>
      </c>
      <c r="K5932" s="77">
        <v>50.45</v>
      </c>
      <c r="L5932" s="77">
        <v>8.1279649999999997</v>
      </c>
      <c r="M5932" s="77">
        <v>0.1480690431122785</v>
      </c>
      <c r="N5932" s="77">
        <v>8.1678260000000016</v>
      </c>
      <c r="O5932" s="77">
        <v>-0.34067816821760172</v>
      </c>
      <c r="P5932" s="77">
        <v>34990000</v>
      </c>
      <c r="Q5932" s="77">
        <v>3180000</v>
      </c>
      <c r="R5932" s="77">
        <v>11</v>
      </c>
      <c r="S5932" s="77">
        <v>38.856999999999999</v>
      </c>
      <c r="T5932" s="77">
        <v>6.6930000000000014</v>
      </c>
      <c r="U5932" s="77">
        <v>20.269200000000001</v>
      </c>
      <c r="V5932" s="77">
        <v>2.367619774350652</v>
      </c>
      <c r="AC5932" s="77">
        <v>8.4499999999999993</v>
      </c>
      <c r="AD5932" s="77">
        <v>6.75</v>
      </c>
      <c r="AH5932" s="77">
        <f>IF(AND(M5932&lt;Variables!$G$6,M5932&gt;Variables!$G$5),0,1)</f>
        <v>1</v>
      </c>
      <c r="AI5932" s="77">
        <f t="shared" si="186"/>
        <v>1</v>
      </c>
      <c r="AJ5932" s="77">
        <f>IF(I5932&gt;Variables!$G$7,0,1)</f>
        <v>1</v>
      </c>
      <c r="AK5932" s="77">
        <f>IF(F5932&gt;Variables!$G$8,0,1)</f>
        <v>0</v>
      </c>
      <c r="AL5932" s="77">
        <f>IF(G5932&gt;Variables!$G$9,0,1)</f>
        <v>1</v>
      </c>
      <c r="AM5932" s="77">
        <f>IF(AND(K5932&gt;Variables!$G$10,K5932&lt;Variables!$G$11),0,1)</f>
        <v>1</v>
      </c>
      <c r="AN5932" s="77">
        <f>IF(H5932&lt;Variables!$G$13,1,0)</f>
        <v>1</v>
      </c>
      <c r="AO5932" s="77">
        <f>IF(R5932&lt;Variables!$G$12,0,1)</f>
        <v>1</v>
      </c>
      <c r="AP5932" s="78">
        <f t="shared" si="187"/>
        <v>1</v>
      </c>
      <c r="AQ5932" s="77">
        <f>IF(V5932&lt;Variables!$G$15,1,0)</f>
        <v>1</v>
      </c>
      <c r="AR5932" s="77">
        <v>0</v>
      </c>
      <c r="AS5932" s="77">
        <v>0</v>
      </c>
      <c r="AT5932" s="77">
        <v>1</v>
      </c>
      <c r="AU5932" s="77">
        <v>0</v>
      </c>
      <c r="BA5932" s="77">
        <v>-2.25</v>
      </c>
    </row>
    <row r="5933" spans="3:53" x14ac:dyDescent="0.25">
      <c r="C5933" s="77" t="s">
        <v>743</v>
      </c>
      <c r="D5933" s="77" t="s">
        <v>717</v>
      </c>
      <c r="E5933" s="77">
        <v>4.57</v>
      </c>
      <c r="F5933" s="77">
        <v>64.31</v>
      </c>
      <c r="G5933" s="77">
        <v>8.89</v>
      </c>
      <c r="H5933" s="77">
        <v>34.64</v>
      </c>
      <c r="I5933" s="77">
        <v>-10.897</v>
      </c>
      <c r="J5933" s="77" t="s">
        <v>75</v>
      </c>
      <c r="K5933" s="77">
        <v>57.25</v>
      </c>
      <c r="L5933" s="77">
        <v>4.4054399999999996</v>
      </c>
      <c r="M5933" s="77">
        <v>2.8274133798213268</v>
      </c>
      <c r="N5933" s="77">
        <v>4.2823180000000001</v>
      </c>
      <c r="O5933" s="77">
        <v>5.7838301592735561</v>
      </c>
      <c r="P5933" s="77">
        <v>40200000</v>
      </c>
      <c r="Q5933" s="77">
        <v>392060</v>
      </c>
      <c r="R5933" s="77">
        <v>102.54</v>
      </c>
      <c r="S5933" s="77">
        <v>38.856999999999999</v>
      </c>
      <c r="T5933" s="77">
        <v>6.6930000000000014</v>
      </c>
      <c r="U5933" s="77">
        <v>20.269200000000001</v>
      </c>
      <c r="V5933" s="77">
        <v>2.3093968707779471</v>
      </c>
      <c r="AC5933" s="77">
        <v>8.1999999999999993</v>
      </c>
      <c r="AD5933" s="77">
        <v>4.46</v>
      </c>
      <c r="AH5933" s="77">
        <f>IF(AND(M5933&lt;Variables!$G$6,M5933&gt;Variables!$G$5),0,1)</f>
        <v>1</v>
      </c>
      <c r="AI5933" s="77">
        <f t="shared" si="186"/>
        <v>0</v>
      </c>
      <c r="AJ5933" s="77">
        <f>IF(I5933&gt;Variables!$G$7,0,1)</f>
        <v>1</v>
      </c>
      <c r="AK5933" s="77">
        <f>IF(F5933&gt;Variables!$G$8,0,1)</f>
        <v>0</v>
      </c>
      <c r="AL5933" s="77">
        <f>IF(G5933&gt;Variables!$G$9,0,1)</f>
        <v>1</v>
      </c>
      <c r="AM5933" s="77">
        <f>IF(AND(K5933&gt;Variables!$G$10,K5933&lt;Variables!$G$11),0,1)</f>
        <v>1</v>
      </c>
      <c r="AN5933" s="77">
        <f>IF(H5933&lt;Variables!$G$13,1,0)</f>
        <v>1</v>
      </c>
      <c r="AO5933" s="77">
        <f>IF(R5933&lt;Variables!$G$12,0,1)</f>
        <v>1</v>
      </c>
      <c r="AP5933" s="78">
        <f t="shared" si="187"/>
        <v>1</v>
      </c>
      <c r="AQ5933" s="77">
        <f>IF(V5933&lt;Variables!$G$15,1,0)</f>
        <v>1</v>
      </c>
      <c r="AR5933" s="77">
        <v>0</v>
      </c>
      <c r="AS5933" s="77">
        <v>0</v>
      </c>
      <c r="AT5933" s="77">
        <v>1</v>
      </c>
      <c r="AU5933" s="77">
        <v>0</v>
      </c>
      <c r="BA5933" s="77">
        <v>-2.25</v>
      </c>
    </row>
    <row r="5934" spans="3:53" x14ac:dyDescent="0.25">
      <c r="C5934" s="77" t="s">
        <v>743</v>
      </c>
      <c r="D5934" s="77" t="s">
        <v>551</v>
      </c>
      <c r="E5934" s="77">
        <v>10.76</v>
      </c>
      <c r="F5934" s="77">
        <v>46.53</v>
      </c>
      <c r="G5934" s="77">
        <v>15.62</v>
      </c>
      <c r="H5934" s="77">
        <v>75.75</v>
      </c>
      <c r="I5934" s="77">
        <v>48.762</v>
      </c>
      <c r="J5934" s="77" t="s">
        <v>75</v>
      </c>
      <c r="K5934" s="77">
        <v>58.22</v>
      </c>
      <c r="L5934" s="77">
        <v>10.872655555555561</v>
      </c>
      <c r="M5934" s="77">
        <v>-0.78596765177473216</v>
      </c>
      <c r="N5934" s="77">
        <v>9.7650347826086961</v>
      </c>
      <c r="O5934" s="77">
        <v>10.467604469896591</v>
      </c>
      <c r="P5934" s="77">
        <v>100210000</v>
      </c>
      <c r="Q5934" s="77">
        <v>23680000</v>
      </c>
      <c r="R5934" s="77">
        <v>4.2300000000000004</v>
      </c>
      <c r="S5934" s="77">
        <v>38.856999999999999</v>
      </c>
      <c r="T5934" s="77">
        <v>6.6930000000000014</v>
      </c>
      <c r="U5934" s="77">
        <v>20.269200000000001</v>
      </c>
      <c r="V5934" s="77">
        <v>2.4912527279799779</v>
      </c>
      <c r="AC5934" s="77">
        <v>18.82</v>
      </c>
      <c r="AD5934" s="77">
        <v>10.57</v>
      </c>
      <c r="AH5934" s="77">
        <f>IF(AND(M5934&lt;Variables!$G$6,M5934&gt;Variables!$G$5),0,1)</f>
        <v>1</v>
      </c>
      <c r="AI5934" s="77">
        <f t="shared" si="186"/>
        <v>0</v>
      </c>
      <c r="AJ5934" s="77">
        <f>IF(I5934&gt;Variables!$G$7,0,1)</f>
        <v>1</v>
      </c>
      <c r="AK5934" s="77">
        <f>IF(F5934&gt;Variables!$G$8,0,1)</f>
        <v>0</v>
      </c>
      <c r="AL5934" s="77">
        <f>IF(G5934&gt;Variables!$G$9,0,1)</f>
        <v>0</v>
      </c>
      <c r="AM5934" s="77">
        <f>IF(AND(K5934&gt;Variables!$G$10,K5934&lt;Variables!$G$11),0,1)</f>
        <v>1</v>
      </c>
      <c r="AN5934" s="77">
        <f>IF(H5934&lt;Variables!$G$13,1,0)</f>
        <v>1</v>
      </c>
      <c r="AO5934" s="77">
        <f>IF(R5934&lt;Variables!$G$12,0,1)</f>
        <v>1</v>
      </c>
      <c r="AP5934" s="78">
        <f t="shared" si="187"/>
        <v>1</v>
      </c>
      <c r="AQ5934" s="77">
        <f>IF(V5934&lt;Variables!$G$15,1,0)</f>
        <v>1</v>
      </c>
      <c r="AR5934" s="77">
        <v>1</v>
      </c>
      <c r="AS5934" s="77">
        <v>0</v>
      </c>
      <c r="AT5934" s="77">
        <v>0</v>
      </c>
      <c r="AU5934" s="77">
        <v>0</v>
      </c>
      <c r="BA5934" s="77">
        <v>2</v>
      </c>
    </row>
    <row r="5935" spans="3:53" x14ac:dyDescent="0.25">
      <c r="C5935" s="77" t="s">
        <v>743</v>
      </c>
      <c r="D5935" s="77" t="s">
        <v>719</v>
      </c>
      <c r="E5935" s="77">
        <v>2.02</v>
      </c>
      <c r="F5935" s="77">
        <v>40.14</v>
      </c>
      <c r="G5935" s="77">
        <v>-8.5500000000000007</v>
      </c>
      <c r="H5935" s="77">
        <v>82.6</v>
      </c>
      <c r="I5935" s="77">
        <v>-58.506999999999998</v>
      </c>
      <c r="J5935" s="77" t="s">
        <v>74</v>
      </c>
      <c r="K5935" s="77">
        <v>33</v>
      </c>
      <c r="L5935" s="77">
        <v>2.0714299999999999</v>
      </c>
      <c r="M5935" s="77">
        <v>-1.9952400032827711</v>
      </c>
      <c r="N5935" s="77">
        <v>2.1957879999999999</v>
      </c>
      <c r="O5935" s="77">
        <v>-7.5457193499554531</v>
      </c>
      <c r="P5935" s="77">
        <v>166540000</v>
      </c>
      <c r="Q5935" s="77">
        <v>4600000</v>
      </c>
      <c r="R5935" s="77">
        <v>36.200000000000003</v>
      </c>
      <c r="S5935" s="77">
        <v>38.856999999999999</v>
      </c>
      <c r="T5935" s="77">
        <v>6.6930000000000014</v>
      </c>
      <c r="U5935" s="77">
        <v>20.269200000000001</v>
      </c>
      <c r="V5935" s="77">
        <v>2.144797936884181</v>
      </c>
      <c r="AC5935" s="77">
        <v>2.37</v>
      </c>
      <c r="AD5935" s="77">
        <v>1.88</v>
      </c>
      <c r="AH5935" s="77">
        <f>IF(AND(M5935&lt;Variables!$G$6,M5935&gt;Variables!$G$5),0,1)</f>
        <v>0</v>
      </c>
      <c r="AI5935" s="77">
        <f t="shared" si="186"/>
        <v>1</v>
      </c>
      <c r="AJ5935" s="77">
        <f>IF(I5935&gt;Variables!$G$7,0,1)</f>
        <v>1</v>
      </c>
      <c r="AK5935" s="77">
        <f>IF(F5935&gt;Variables!$G$8,0,1)</f>
        <v>0</v>
      </c>
      <c r="AL5935" s="77">
        <f>IF(G5935&gt;Variables!$G$9,0,1)</f>
        <v>1</v>
      </c>
      <c r="AM5935" s="77">
        <f>IF(AND(K5935&gt;Variables!$G$10,K5935&lt;Variables!$G$11),0,1)</f>
        <v>1</v>
      </c>
      <c r="AN5935" s="77">
        <f>IF(H5935&lt;Variables!$G$13,1,0)</f>
        <v>1</v>
      </c>
      <c r="AO5935" s="77">
        <f>IF(R5935&lt;Variables!$G$12,0,1)</f>
        <v>1</v>
      </c>
      <c r="AP5935" s="78">
        <f t="shared" si="187"/>
        <v>0</v>
      </c>
      <c r="AQ5935" s="77">
        <f>IF(V5935&lt;Variables!$G$15,1,0)</f>
        <v>1</v>
      </c>
      <c r="AR5935" s="77">
        <v>1</v>
      </c>
      <c r="AS5935" s="77">
        <v>0</v>
      </c>
      <c r="AT5935" s="77">
        <v>0</v>
      </c>
      <c r="AU5935" s="77">
        <v>0</v>
      </c>
      <c r="BA5935" s="77">
        <v>2</v>
      </c>
    </row>
    <row r="5936" spans="3:53" x14ac:dyDescent="0.25">
      <c r="C5936" s="77" t="s">
        <v>746</v>
      </c>
      <c r="D5936" s="77" t="s">
        <v>280</v>
      </c>
      <c r="E5936" s="77">
        <v>47.64</v>
      </c>
      <c r="F5936" s="77">
        <v>5.91</v>
      </c>
      <c r="G5936" s="77">
        <v>6.34</v>
      </c>
      <c r="H5936" s="77">
        <v>1990</v>
      </c>
      <c r="I5936" s="77">
        <v>-99999</v>
      </c>
      <c r="J5936" s="77" t="s">
        <v>75</v>
      </c>
      <c r="K5936" s="77">
        <v>55.61</v>
      </c>
      <c r="L5936" s="77">
        <v>47.636441176470584</v>
      </c>
      <c r="M5936" s="77">
        <v>4.9455465075862258E-2</v>
      </c>
      <c r="N5936" s="77">
        <v>46.805191891891901</v>
      </c>
      <c r="O5936" s="77">
        <v>1.826310444538898</v>
      </c>
      <c r="P5936" s="77">
        <v>195629</v>
      </c>
      <c r="Q5936" s="77">
        <v>1140000</v>
      </c>
      <c r="R5936" s="77">
        <v>0.17</v>
      </c>
      <c r="S5936" s="77">
        <v>40.683999999999997</v>
      </c>
      <c r="T5936" s="77">
        <v>6.5340000000000007</v>
      </c>
      <c r="U5936" s="77">
        <v>21</v>
      </c>
      <c r="V5936" s="77">
        <v>2.4230324962886169</v>
      </c>
      <c r="AC5936" s="77">
        <v>55.38</v>
      </c>
      <c r="AD5936" s="77">
        <v>45.33</v>
      </c>
      <c r="AH5936" s="77">
        <f>IF(AND(M5936&lt;Variables!$G$6,M5936&gt;Variables!$G$5),0,1)</f>
        <v>1</v>
      </c>
      <c r="AI5936" s="77">
        <f t="shared" si="186"/>
        <v>0</v>
      </c>
      <c r="AJ5936" s="77">
        <f>IF(I5936&gt;Variables!$G$7,0,1)</f>
        <v>1</v>
      </c>
      <c r="AK5936" s="77">
        <f>IF(F5936&gt;Variables!$G$8,0,1)</f>
        <v>1</v>
      </c>
      <c r="AL5936" s="77">
        <f>IF(G5936&gt;Variables!$G$9,0,1)</f>
        <v>1</v>
      </c>
      <c r="AM5936" s="77">
        <f>IF(AND(K5936&gt;Variables!$G$10,K5936&lt;Variables!$G$11),0,1)</f>
        <v>1</v>
      </c>
      <c r="AN5936" s="77">
        <f>IF(H5936&lt;Variables!$G$13,1,0)</f>
        <v>0</v>
      </c>
      <c r="AO5936" s="77">
        <f>IF(R5936&lt;Variables!$G$12,0,1)</f>
        <v>0</v>
      </c>
      <c r="AP5936" s="78">
        <f t="shared" si="187"/>
        <v>1</v>
      </c>
      <c r="AQ5936" s="77">
        <f>IF(V5936&lt;Variables!$G$15,1,0)</f>
        <v>1</v>
      </c>
      <c r="AR5936" s="77">
        <v>0</v>
      </c>
      <c r="AS5936" s="77">
        <v>0</v>
      </c>
      <c r="AT5936" s="77">
        <v>1</v>
      </c>
      <c r="AU5936" s="77">
        <v>0</v>
      </c>
      <c r="BA5936" s="77">
        <v>-2.25</v>
      </c>
    </row>
    <row r="5937" spans="3:53" x14ac:dyDescent="0.25">
      <c r="C5937" s="77" t="s">
        <v>746</v>
      </c>
      <c r="D5937" s="77" t="s">
        <v>728</v>
      </c>
      <c r="E5937" s="77">
        <v>41.18</v>
      </c>
      <c r="F5937" s="77">
        <v>7.08</v>
      </c>
      <c r="G5937" s="77">
        <v>6.36</v>
      </c>
      <c r="H5937" s="77">
        <v>67630</v>
      </c>
      <c r="I5937" s="77">
        <v>-27.09</v>
      </c>
      <c r="J5937" s="77" t="s">
        <v>74</v>
      </c>
      <c r="K5937" s="77">
        <v>68.13</v>
      </c>
      <c r="L5937" s="77">
        <v>40.674934999999998</v>
      </c>
      <c r="M5937" s="77">
        <v>0.77459251010482055</v>
      </c>
      <c r="N5937" s="77">
        <v>40.321426000000002</v>
      </c>
      <c r="O5937" s="77">
        <v>1.658111000340116</v>
      </c>
      <c r="P5937" s="77">
        <v>1894000</v>
      </c>
      <c r="Q5937" s="77">
        <v>4417000</v>
      </c>
      <c r="R5937" s="77">
        <v>0.43</v>
      </c>
      <c r="S5937" s="77">
        <v>40.683999999999997</v>
      </c>
      <c r="T5937" s="77">
        <v>6.5340000000000007</v>
      </c>
      <c r="U5937" s="77">
        <v>21</v>
      </c>
      <c r="V5937" s="77">
        <v>2.494130164679992</v>
      </c>
      <c r="AC5937" s="77">
        <v>44.19</v>
      </c>
      <c r="AD5937" s="77">
        <v>40.956499999999998</v>
      </c>
      <c r="AH5937" s="77">
        <f>IF(AND(M5937&lt;Variables!$G$6,M5937&gt;Variables!$G$5),0,1)</f>
        <v>1</v>
      </c>
      <c r="AI5937" s="77">
        <f t="shared" si="186"/>
        <v>0</v>
      </c>
      <c r="AJ5937" s="77">
        <f>IF(I5937&gt;Variables!$G$7,0,1)</f>
        <v>1</v>
      </c>
      <c r="AK5937" s="77">
        <f>IF(F5937&gt;Variables!$G$8,0,1)</f>
        <v>1</v>
      </c>
      <c r="AL5937" s="77">
        <f>IF(G5937&gt;Variables!$G$9,0,1)</f>
        <v>1</v>
      </c>
      <c r="AM5937" s="77">
        <f>IF(AND(K5937&gt;Variables!$G$10,K5937&lt;Variables!$G$11),0,1)</f>
        <v>0</v>
      </c>
      <c r="AN5937" s="77">
        <f>IF(H5937&lt;Variables!$G$13,1,0)</f>
        <v>0</v>
      </c>
      <c r="AO5937" s="77">
        <f>IF(R5937&lt;Variables!$G$12,0,1)</f>
        <v>0</v>
      </c>
      <c r="AP5937" s="78">
        <f t="shared" si="187"/>
        <v>0</v>
      </c>
      <c r="AQ5937" s="77">
        <f>IF(V5937&lt;Variables!$G$15,1,0)</f>
        <v>1</v>
      </c>
      <c r="AR5937" s="77">
        <v>1</v>
      </c>
      <c r="AS5937" s="77">
        <v>0</v>
      </c>
      <c r="AT5937" s="77">
        <v>0</v>
      </c>
      <c r="AU5937" s="77">
        <v>0</v>
      </c>
      <c r="BA5937" s="77">
        <v>2</v>
      </c>
    </row>
    <row r="5938" spans="3:53" x14ac:dyDescent="0.25">
      <c r="C5938" s="77" t="s">
        <v>746</v>
      </c>
      <c r="D5938" s="77" t="s">
        <v>705</v>
      </c>
      <c r="E5938" s="77">
        <v>684.91</v>
      </c>
      <c r="F5938" s="77">
        <v>9.42</v>
      </c>
      <c r="G5938" s="77">
        <v>5.15</v>
      </c>
      <c r="H5938" s="77">
        <v>6440</v>
      </c>
      <c r="I5938" s="77">
        <v>-23.196000000000002</v>
      </c>
      <c r="J5938" s="77" t="s">
        <v>74</v>
      </c>
      <c r="K5938" s="77">
        <v>51.83</v>
      </c>
      <c r="L5938" s="77">
        <v>683.89733000000001</v>
      </c>
      <c r="M5938" s="77">
        <v>-5.8097901917530642E-2</v>
      </c>
      <c r="N5938" s="77">
        <v>682.63627200000008</v>
      </c>
      <c r="O5938" s="77">
        <v>0.12652828972438829</v>
      </c>
      <c r="P5938" s="77">
        <v>752976</v>
      </c>
      <c r="Q5938" s="77">
        <v>763734</v>
      </c>
      <c r="R5938" s="77">
        <v>0.99</v>
      </c>
      <c r="S5938" s="77">
        <v>40.683999999999997</v>
      </c>
      <c r="T5938" s="77">
        <v>6.5340000000000007</v>
      </c>
      <c r="U5938" s="77">
        <v>21</v>
      </c>
      <c r="V5938" s="77">
        <v>2.3877763951854059</v>
      </c>
      <c r="AC5938" s="77">
        <v>690.5</v>
      </c>
      <c r="AD5938" s="77">
        <v>650.67049999999995</v>
      </c>
      <c r="AH5938" s="77">
        <f>IF(AND(M5938&lt;Variables!$G$6,M5938&gt;Variables!$G$5),0,1)</f>
        <v>1</v>
      </c>
      <c r="AI5938" s="77">
        <f t="shared" ref="AI5938:AI6001" si="188">IF(L5938&gt;N5938,0,1)</f>
        <v>0</v>
      </c>
      <c r="AJ5938" s="77">
        <f>IF(I5938&gt;Variables!$G$7,0,1)</f>
        <v>1</v>
      </c>
      <c r="AK5938" s="77">
        <f>IF(F5938&gt;Variables!$G$8,0,1)</f>
        <v>0</v>
      </c>
      <c r="AL5938" s="77">
        <f>IF(G5938&gt;Variables!$G$9,0,1)</f>
        <v>1</v>
      </c>
      <c r="AM5938" s="77">
        <f>IF(AND(K5938&gt;Variables!$G$10,K5938&lt;Variables!$G$11),0,1)</f>
        <v>1</v>
      </c>
      <c r="AN5938" s="77">
        <f>IF(H5938&lt;Variables!$G$13,1,0)</f>
        <v>0</v>
      </c>
      <c r="AO5938" s="77">
        <f>IF(R5938&lt;Variables!$G$12,0,1)</f>
        <v>0</v>
      </c>
      <c r="AP5938" s="78">
        <f t="shared" ref="AP5938:AP6001" si="189">IF(J5938="Pass", 0,1)</f>
        <v>0</v>
      </c>
      <c r="AQ5938" s="77">
        <f>IF(V5938&lt;Variables!$G$15,1,0)</f>
        <v>1</v>
      </c>
      <c r="AR5938" s="77">
        <v>0</v>
      </c>
      <c r="AS5938" s="77">
        <v>0</v>
      </c>
      <c r="AT5938" s="77">
        <v>1</v>
      </c>
      <c r="AU5938" s="77">
        <v>0</v>
      </c>
      <c r="BA5938" s="77">
        <v>-1.66</v>
      </c>
    </row>
    <row r="5939" spans="3:53" x14ac:dyDescent="0.25">
      <c r="C5939" s="77" t="s">
        <v>746</v>
      </c>
      <c r="D5939" s="77" t="s">
        <v>720</v>
      </c>
      <c r="E5939" s="77">
        <v>54.07</v>
      </c>
      <c r="F5939" s="77">
        <v>10.14</v>
      </c>
      <c r="G5939" s="77">
        <v>9.74</v>
      </c>
      <c r="H5939" s="77">
        <v>2050</v>
      </c>
      <c r="I5939" s="77">
        <v>12.215999999999999</v>
      </c>
      <c r="J5939" s="77" t="s">
        <v>74</v>
      </c>
      <c r="K5939" s="77">
        <v>70.48</v>
      </c>
      <c r="L5939" s="77">
        <v>53.542499999999997</v>
      </c>
      <c r="M5939" s="77">
        <v>0.91983004155575965</v>
      </c>
      <c r="N5939" s="77">
        <v>53.350670000000001</v>
      </c>
      <c r="O5939" s="77">
        <v>1.282701791748811</v>
      </c>
      <c r="P5939" s="77">
        <v>515982</v>
      </c>
      <c r="Q5939" s="77">
        <v>320570</v>
      </c>
      <c r="R5939" s="77">
        <v>1.61</v>
      </c>
      <c r="S5939" s="77">
        <v>40.683999999999997</v>
      </c>
      <c r="T5939" s="77">
        <v>6.5340000000000007</v>
      </c>
      <c r="U5939" s="77">
        <v>21</v>
      </c>
      <c r="V5939" s="77">
        <v>2.500852730522483</v>
      </c>
      <c r="AC5939" s="77">
        <v>54.4</v>
      </c>
      <c r="AD5939" s="77">
        <v>52.91</v>
      </c>
      <c r="AH5939" s="77">
        <f>IF(AND(M5939&lt;Variables!$G$6,M5939&gt;Variables!$G$5),0,1)</f>
        <v>1</v>
      </c>
      <c r="AI5939" s="77">
        <f t="shared" si="188"/>
        <v>0</v>
      </c>
      <c r="AJ5939" s="77">
        <f>IF(I5939&gt;Variables!$G$7,0,1)</f>
        <v>1</v>
      </c>
      <c r="AK5939" s="77">
        <f>IF(F5939&gt;Variables!$G$8,0,1)</f>
        <v>0</v>
      </c>
      <c r="AL5939" s="77">
        <f>IF(G5939&gt;Variables!$G$9,0,1)</f>
        <v>1</v>
      </c>
      <c r="AM5939" s="77">
        <f>IF(AND(K5939&gt;Variables!$G$10,K5939&lt;Variables!$G$11),0,1)</f>
        <v>1</v>
      </c>
      <c r="AN5939" s="77">
        <f>IF(H5939&lt;Variables!$G$13,1,0)</f>
        <v>0</v>
      </c>
      <c r="AO5939" s="77">
        <f>IF(R5939&lt;Variables!$G$12,0,1)</f>
        <v>0</v>
      </c>
      <c r="AP5939" s="78">
        <f t="shared" si="189"/>
        <v>0</v>
      </c>
      <c r="AQ5939" s="77">
        <f>IF(V5939&lt;Variables!$G$15,1,0)</f>
        <v>1</v>
      </c>
      <c r="AR5939" s="77">
        <v>0</v>
      </c>
      <c r="AS5939" s="77">
        <v>0</v>
      </c>
      <c r="AT5939" s="77">
        <v>0</v>
      </c>
      <c r="AU5939" s="77">
        <v>1</v>
      </c>
      <c r="BA5939" s="77">
        <v>-0.39</v>
      </c>
    </row>
    <row r="5940" spans="3:53" x14ac:dyDescent="0.25">
      <c r="C5940" s="77" t="s">
        <v>746</v>
      </c>
      <c r="D5940" s="77" t="s">
        <v>729</v>
      </c>
      <c r="E5940" s="77">
        <v>13.14</v>
      </c>
      <c r="F5940" s="77">
        <v>11.95</v>
      </c>
      <c r="G5940" s="77">
        <v>11.85</v>
      </c>
      <c r="H5940" s="77">
        <v>6350</v>
      </c>
      <c r="I5940" s="77">
        <v>43.198999999999998</v>
      </c>
      <c r="J5940" s="77" t="s">
        <v>74</v>
      </c>
      <c r="K5940" s="77">
        <v>59.73</v>
      </c>
      <c r="L5940" s="77">
        <v>13.074484999999999</v>
      </c>
      <c r="M5940" s="77">
        <v>0.34812078640189797</v>
      </c>
      <c r="N5940" s="77">
        <v>12.789706000000001</v>
      </c>
      <c r="O5940" s="77">
        <v>2.5824987689318148</v>
      </c>
      <c r="P5940" s="77">
        <v>1438000</v>
      </c>
      <c r="Q5940" s="77">
        <v>2203000</v>
      </c>
      <c r="R5940" s="77">
        <v>0.65</v>
      </c>
      <c r="S5940" s="77">
        <v>40.683999999999997</v>
      </c>
      <c r="T5940" s="77">
        <v>6.5340000000000007</v>
      </c>
      <c r="U5940" s="77">
        <v>21</v>
      </c>
      <c r="V5940" s="77">
        <v>2.448969381906668</v>
      </c>
      <c r="AC5940" s="77">
        <v>13.4</v>
      </c>
      <c r="AD5940" s="77">
        <v>12.92</v>
      </c>
      <c r="AH5940" s="77">
        <f>IF(AND(M5940&lt;Variables!$G$6,M5940&gt;Variables!$G$5),0,1)</f>
        <v>1</v>
      </c>
      <c r="AI5940" s="77">
        <f t="shared" si="188"/>
        <v>0</v>
      </c>
      <c r="AJ5940" s="77">
        <f>IF(I5940&gt;Variables!$G$7,0,1)</f>
        <v>1</v>
      </c>
      <c r="AK5940" s="77">
        <f>IF(F5940&gt;Variables!$G$8,0,1)</f>
        <v>0</v>
      </c>
      <c r="AL5940" s="77">
        <f>IF(G5940&gt;Variables!$G$9,0,1)</f>
        <v>0</v>
      </c>
      <c r="AM5940" s="77">
        <f>IF(AND(K5940&gt;Variables!$G$10,K5940&lt;Variables!$G$11),0,1)</f>
        <v>1</v>
      </c>
      <c r="AN5940" s="77">
        <f>IF(H5940&lt;Variables!$G$13,1,0)</f>
        <v>0</v>
      </c>
      <c r="AO5940" s="77">
        <f>IF(R5940&lt;Variables!$G$12,0,1)</f>
        <v>0</v>
      </c>
      <c r="AP5940" s="78">
        <f t="shared" si="189"/>
        <v>0</v>
      </c>
      <c r="AQ5940" s="77">
        <f>IF(V5940&lt;Variables!$G$15,1,0)</f>
        <v>1</v>
      </c>
      <c r="AR5940" s="77">
        <v>0</v>
      </c>
      <c r="AS5940" s="77">
        <v>0</v>
      </c>
      <c r="AT5940" s="77">
        <v>1</v>
      </c>
      <c r="AU5940" s="77">
        <v>0</v>
      </c>
      <c r="BA5940" s="77">
        <v>-0.55000000000000004</v>
      </c>
    </row>
    <row r="5941" spans="3:53" x14ac:dyDescent="0.25">
      <c r="C5941" s="77" t="s">
        <v>746</v>
      </c>
      <c r="D5941" s="77" t="s">
        <v>744</v>
      </c>
      <c r="E5941" s="77">
        <v>4.16</v>
      </c>
      <c r="F5941" s="77">
        <v>19.47</v>
      </c>
      <c r="G5941" s="77">
        <v>22.55</v>
      </c>
      <c r="H5941" s="77">
        <v>98.9</v>
      </c>
      <c r="I5941" s="77">
        <v>-51.341000000000001</v>
      </c>
      <c r="J5941" s="77" t="s">
        <v>74</v>
      </c>
      <c r="K5941" s="77">
        <v>54.53</v>
      </c>
      <c r="L5941" s="77">
        <v>4.1249049999999992</v>
      </c>
      <c r="M5941" s="77">
        <v>0.123517996172051</v>
      </c>
      <c r="N5941" s="77">
        <v>3.9941822222222219</v>
      </c>
      <c r="O5941" s="77">
        <v>3.400390122967734</v>
      </c>
      <c r="P5941" s="77">
        <v>2100000</v>
      </c>
      <c r="Q5941" s="77">
        <v>194450</v>
      </c>
      <c r="R5941" s="77">
        <v>10.8</v>
      </c>
      <c r="S5941" s="77">
        <v>40.683999999999997</v>
      </c>
      <c r="T5941" s="77">
        <v>6.5340000000000007</v>
      </c>
      <c r="U5941" s="77">
        <v>21</v>
      </c>
      <c r="V5941" s="77">
        <v>2.4091033906220871</v>
      </c>
      <c r="AC5941" s="77">
        <v>4.37</v>
      </c>
      <c r="AD5941" s="77">
        <v>3.82</v>
      </c>
      <c r="AH5941" s="77">
        <f>IF(AND(M5941&lt;Variables!$G$6,M5941&gt;Variables!$G$5),0,1)</f>
        <v>1</v>
      </c>
      <c r="AI5941" s="77">
        <f t="shared" si="188"/>
        <v>0</v>
      </c>
      <c r="AJ5941" s="77">
        <f>IF(I5941&gt;Variables!$G$7,0,1)</f>
        <v>1</v>
      </c>
      <c r="AK5941" s="77">
        <f>IF(F5941&gt;Variables!$G$8,0,1)</f>
        <v>0</v>
      </c>
      <c r="AL5941" s="77">
        <f>IF(G5941&gt;Variables!$G$9,0,1)</f>
        <v>0</v>
      </c>
      <c r="AM5941" s="77">
        <f>IF(AND(K5941&gt;Variables!$G$10,K5941&lt;Variables!$G$11),0,1)</f>
        <v>1</v>
      </c>
      <c r="AN5941" s="77">
        <f>IF(H5941&lt;Variables!$G$13,1,0)</f>
        <v>1</v>
      </c>
      <c r="AO5941" s="77">
        <f>IF(R5941&lt;Variables!$G$12,0,1)</f>
        <v>1</v>
      </c>
      <c r="AP5941" s="78">
        <f t="shared" si="189"/>
        <v>0</v>
      </c>
      <c r="AQ5941" s="77">
        <f>IF(V5941&lt;Variables!$G$15,1,0)</f>
        <v>1</v>
      </c>
      <c r="AR5941" s="77">
        <v>1</v>
      </c>
      <c r="AS5941" s="77">
        <v>0</v>
      </c>
      <c r="AT5941" s="77">
        <v>0</v>
      </c>
      <c r="AU5941" s="77">
        <v>0</v>
      </c>
      <c r="BA5941" s="77">
        <v>2</v>
      </c>
    </row>
    <row r="5942" spans="3:53" x14ac:dyDescent="0.25">
      <c r="C5942" s="77" t="s">
        <v>746</v>
      </c>
      <c r="D5942" s="77" t="s">
        <v>745</v>
      </c>
      <c r="E5942" s="77">
        <v>1.86</v>
      </c>
      <c r="F5942" s="77">
        <v>20.63</v>
      </c>
      <c r="G5942" s="77">
        <v>20.78</v>
      </c>
      <c r="H5942" s="77">
        <v>65.010000000000005</v>
      </c>
      <c r="I5942" s="77">
        <v>-46.006</v>
      </c>
      <c r="J5942" s="77" t="s">
        <v>74</v>
      </c>
      <c r="K5942" s="77">
        <v>66.739999999999995</v>
      </c>
      <c r="L5942" s="77">
        <v>1.7668550000000001</v>
      </c>
      <c r="M5942" s="77">
        <v>5.2717964971658704</v>
      </c>
      <c r="N5942" s="77">
        <v>1.70543</v>
      </c>
      <c r="O5942" s="77">
        <v>9.0634033645473639</v>
      </c>
      <c r="P5942" s="77">
        <v>2370000</v>
      </c>
      <c r="Q5942" s="77">
        <v>486440</v>
      </c>
      <c r="R5942" s="77">
        <v>4.87</v>
      </c>
      <c r="S5942" s="77">
        <v>40.683999999999997</v>
      </c>
      <c r="T5942" s="77">
        <v>6.5340000000000007</v>
      </c>
      <c r="U5942" s="77">
        <v>21</v>
      </c>
      <c r="V5942" s="77">
        <v>2.1484940568026238</v>
      </c>
      <c r="AC5942" s="77">
        <v>2.86</v>
      </c>
      <c r="AD5942" s="77">
        <v>1.74</v>
      </c>
      <c r="AH5942" s="77">
        <f>IF(AND(M5942&lt;Variables!$G$6,M5942&gt;Variables!$G$5),0,1)</f>
        <v>1</v>
      </c>
      <c r="AI5942" s="77">
        <f t="shared" si="188"/>
        <v>0</v>
      </c>
      <c r="AJ5942" s="77">
        <f>IF(I5942&gt;Variables!$G$7,0,1)</f>
        <v>1</v>
      </c>
      <c r="AK5942" s="77">
        <f>IF(F5942&gt;Variables!$G$8,0,1)</f>
        <v>0</v>
      </c>
      <c r="AL5942" s="77">
        <f>IF(G5942&gt;Variables!$G$9,0,1)</f>
        <v>0</v>
      </c>
      <c r="AM5942" s="77">
        <f>IF(AND(K5942&gt;Variables!$G$10,K5942&lt;Variables!$G$11),0,1)</f>
        <v>0</v>
      </c>
      <c r="AN5942" s="77">
        <f>IF(H5942&lt;Variables!$G$13,1,0)</f>
        <v>1</v>
      </c>
      <c r="AO5942" s="77">
        <f>IF(R5942&lt;Variables!$G$12,0,1)</f>
        <v>1</v>
      </c>
      <c r="AP5942" s="78">
        <f t="shared" si="189"/>
        <v>0</v>
      </c>
      <c r="AQ5942" s="77">
        <f>IF(V5942&lt;Variables!$G$15,1,0)</f>
        <v>1</v>
      </c>
      <c r="AR5942" s="77">
        <v>0</v>
      </c>
      <c r="AS5942" s="77">
        <v>0</v>
      </c>
      <c r="AT5942" s="77">
        <v>1</v>
      </c>
      <c r="AU5942" s="77">
        <v>0</v>
      </c>
      <c r="BA5942" s="77">
        <v>-2.25</v>
      </c>
    </row>
    <row r="5943" spans="3:53" x14ac:dyDescent="0.25">
      <c r="C5943" s="77" t="s">
        <v>746</v>
      </c>
      <c r="D5943" s="77" t="s">
        <v>719</v>
      </c>
      <c r="E5943" s="77">
        <v>2.0499999999999998</v>
      </c>
      <c r="F5943" s="77">
        <v>38.78</v>
      </c>
      <c r="G5943" s="77">
        <v>-6.85</v>
      </c>
      <c r="H5943" s="77">
        <v>82.6</v>
      </c>
      <c r="I5943" s="77">
        <v>-57.722999999999999</v>
      </c>
      <c r="J5943" s="77" t="s">
        <v>74</v>
      </c>
      <c r="K5943" s="77">
        <v>42.64</v>
      </c>
      <c r="L5943" s="77">
        <v>2.0634299999999999</v>
      </c>
      <c r="M5943" s="77">
        <v>0.22147589208260929</v>
      </c>
      <c r="N5943" s="77">
        <v>2.1593520000000002</v>
      </c>
      <c r="O5943" s="77">
        <v>-4.230528417784579</v>
      </c>
      <c r="P5943" s="77">
        <v>154980000</v>
      </c>
      <c r="Q5943" s="77">
        <v>4600000</v>
      </c>
      <c r="R5943" s="77">
        <v>33.69</v>
      </c>
      <c r="S5943" s="77">
        <v>40.683999999999997</v>
      </c>
      <c r="T5943" s="77">
        <v>6.5340000000000007</v>
      </c>
      <c r="U5943" s="77">
        <v>21</v>
      </c>
      <c r="V5943" s="77">
        <v>2.2896996474956741</v>
      </c>
      <c r="AC5943" s="77">
        <v>2.37</v>
      </c>
      <c r="AD5943" s="77">
        <v>1.88</v>
      </c>
      <c r="AH5943" s="77">
        <f>IF(AND(M5943&lt;Variables!$G$6,M5943&gt;Variables!$G$5),0,1)</f>
        <v>1</v>
      </c>
      <c r="AI5943" s="77">
        <f t="shared" si="188"/>
        <v>1</v>
      </c>
      <c r="AJ5943" s="77">
        <f>IF(I5943&gt;Variables!$G$7,0,1)</f>
        <v>1</v>
      </c>
      <c r="AK5943" s="77">
        <f>IF(F5943&gt;Variables!$G$8,0,1)</f>
        <v>0</v>
      </c>
      <c r="AL5943" s="77">
        <f>IF(G5943&gt;Variables!$G$9,0,1)</f>
        <v>1</v>
      </c>
      <c r="AM5943" s="77">
        <f>IF(AND(K5943&gt;Variables!$G$10,K5943&lt;Variables!$G$11),0,1)</f>
        <v>1</v>
      </c>
      <c r="AN5943" s="77">
        <f>IF(H5943&lt;Variables!$G$13,1,0)</f>
        <v>1</v>
      </c>
      <c r="AO5943" s="77">
        <f>IF(R5943&lt;Variables!$G$12,0,1)</f>
        <v>1</v>
      </c>
      <c r="AP5943" s="78">
        <f t="shared" si="189"/>
        <v>0</v>
      </c>
      <c r="AQ5943" s="77">
        <f>IF(V5943&lt;Variables!$G$15,1,0)</f>
        <v>1</v>
      </c>
      <c r="AR5943" s="77">
        <v>1</v>
      </c>
      <c r="AS5943" s="77">
        <v>0</v>
      </c>
      <c r="AT5943" s="77">
        <v>0</v>
      </c>
      <c r="AU5943" s="77">
        <v>0</v>
      </c>
      <c r="BA5943" s="77">
        <v>2</v>
      </c>
    </row>
    <row r="5944" spans="3:53" x14ac:dyDescent="0.25">
      <c r="C5944" s="77" t="s">
        <v>746</v>
      </c>
      <c r="D5944" s="77" t="s">
        <v>718</v>
      </c>
      <c r="E5944" s="77">
        <v>26.27</v>
      </c>
      <c r="F5944" s="77">
        <v>110.82</v>
      </c>
      <c r="G5944" s="77">
        <v>31.77</v>
      </c>
      <c r="H5944" s="77">
        <v>1570</v>
      </c>
      <c r="I5944" s="77">
        <v>-2.8000000000000001E-2</v>
      </c>
      <c r="J5944" s="77" t="s">
        <v>74</v>
      </c>
      <c r="K5944" s="77">
        <v>71.569999999999993</v>
      </c>
      <c r="L5944" s="77">
        <v>25.275845</v>
      </c>
      <c r="M5944" s="77">
        <v>5.1003438262894907</v>
      </c>
      <c r="N5944" s="77">
        <v>24.640512000000001</v>
      </c>
      <c r="O5944" s="77">
        <v>7.8102597868096408</v>
      </c>
      <c r="P5944" s="77">
        <v>36719000</v>
      </c>
      <c r="Q5944" s="77">
        <v>302659</v>
      </c>
      <c r="R5944" s="77">
        <v>121.32</v>
      </c>
      <c r="S5944" s="77">
        <v>40.683999999999997</v>
      </c>
      <c r="T5944" s="77">
        <v>6.5340000000000007</v>
      </c>
      <c r="U5944" s="77">
        <v>21</v>
      </c>
      <c r="V5944" s="77">
        <v>2.1401346261465828</v>
      </c>
      <c r="AC5944" s="77">
        <v>31.09</v>
      </c>
      <c r="AD5944" s="77">
        <v>23.81</v>
      </c>
      <c r="AH5944" s="77">
        <f>IF(AND(M5944&lt;Variables!$G$6,M5944&gt;Variables!$G$5),0,1)</f>
        <v>1</v>
      </c>
      <c r="AI5944" s="77">
        <f t="shared" si="188"/>
        <v>0</v>
      </c>
      <c r="AJ5944" s="77">
        <f>IF(I5944&gt;Variables!$G$7,0,1)</f>
        <v>1</v>
      </c>
      <c r="AK5944" s="77">
        <f>IF(F5944&gt;Variables!$G$8,0,1)</f>
        <v>0</v>
      </c>
      <c r="AL5944" s="77">
        <f>IF(G5944&gt;Variables!$G$9,0,1)</f>
        <v>0</v>
      </c>
      <c r="AM5944" s="77">
        <f>IF(AND(K5944&gt;Variables!$G$10,K5944&lt;Variables!$G$11),0,1)</f>
        <v>1</v>
      </c>
      <c r="AN5944" s="77">
        <f>IF(H5944&lt;Variables!$G$13,1,0)</f>
        <v>0</v>
      </c>
      <c r="AO5944" s="77">
        <f>IF(R5944&lt;Variables!$G$12,0,1)</f>
        <v>1</v>
      </c>
      <c r="AP5944" s="78">
        <f t="shared" si="189"/>
        <v>0</v>
      </c>
      <c r="AQ5944" s="77">
        <f>IF(V5944&lt;Variables!$G$15,1,0)</f>
        <v>1</v>
      </c>
      <c r="AR5944" s="77">
        <v>1</v>
      </c>
      <c r="AS5944" s="77">
        <v>0</v>
      </c>
      <c r="AT5944" s="77">
        <v>0</v>
      </c>
      <c r="AU5944" s="77">
        <v>0</v>
      </c>
      <c r="BA5944" s="77">
        <v>2</v>
      </c>
    </row>
    <row r="5945" spans="3:53" x14ac:dyDescent="0.25">
      <c r="C5945" s="77" t="s">
        <v>746</v>
      </c>
      <c r="D5945" s="77" t="s">
        <v>672</v>
      </c>
      <c r="E5945" s="77">
        <v>2.4900000000000002</v>
      </c>
      <c r="F5945" s="77">
        <v>5.96</v>
      </c>
      <c r="G5945" s="77">
        <v>1.63</v>
      </c>
      <c r="H5945" s="77">
        <v>-99999</v>
      </c>
      <c r="I5945" s="77">
        <v>-54.866999999999997</v>
      </c>
      <c r="J5945" s="77" t="s">
        <v>75</v>
      </c>
      <c r="K5945" s="77">
        <v>66.489999999999995</v>
      </c>
      <c r="L5945" s="77">
        <v>2.4950125000000001</v>
      </c>
      <c r="M5945" s="77">
        <v>0.19989879810221081</v>
      </c>
      <c r="N5945" s="77">
        <v>2.486368181818182</v>
      </c>
      <c r="O5945" s="77">
        <v>0.54826225180576693</v>
      </c>
      <c r="P5945" s="77">
        <v>76534</v>
      </c>
      <c r="Q5945" s="77">
        <v>126189</v>
      </c>
      <c r="R5945" s="77">
        <v>0.61</v>
      </c>
      <c r="S5945" s="77">
        <v>40.683999999999997</v>
      </c>
      <c r="T5945" s="77">
        <v>6.5340000000000007</v>
      </c>
      <c r="U5945" s="77">
        <v>21</v>
      </c>
      <c r="V5945" s="77">
        <v>2.5231192267994649</v>
      </c>
      <c r="AC5945" s="77">
        <v>2.5</v>
      </c>
      <c r="AD5945" s="77">
        <v>2.4710000000000001</v>
      </c>
      <c r="AH5945" s="77">
        <f>IF(AND(M5945&lt;Variables!$G$6,M5945&gt;Variables!$G$5),0,1)</f>
        <v>1</v>
      </c>
      <c r="AI5945" s="77">
        <f t="shared" si="188"/>
        <v>0</v>
      </c>
      <c r="AJ5945" s="77">
        <f>IF(I5945&gt;Variables!$G$7,0,1)</f>
        <v>1</v>
      </c>
      <c r="AK5945" s="77">
        <f>IF(F5945&gt;Variables!$G$8,0,1)</f>
        <v>1</v>
      </c>
      <c r="AL5945" s="77">
        <f>IF(G5945&gt;Variables!$G$9,0,1)</f>
        <v>1</v>
      </c>
      <c r="AM5945" s="77">
        <f>IF(AND(K5945&gt;Variables!$G$10,K5945&lt;Variables!$G$11),0,1)</f>
        <v>0</v>
      </c>
      <c r="AN5945" s="77">
        <f>IF(H5945&lt;Variables!$G$13,1,0)</f>
        <v>1</v>
      </c>
      <c r="AO5945" s="77">
        <f>IF(R5945&lt;Variables!$G$12,0,1)</f>
        <v>0</v>
      </c>
      <c r="AP5945" s="78">
        <f t="shared" si="189"/>
        <v>1</v>
      </c>
      <c r="AQ5945" s="77">
        <f>IF(V5945&lt;Variables!$G$15,1,0)</f>
        <v>1</v>
      </c>
      <c r="AR5945" s="77">
        <v>0</v>
      </c>
      <c r="AS5945" s="77">
        <v>0</v>
      </c>
      <c r="AT5945" s="77">
        <v>0</v>
      </c>
      <c r="AU5945" s="77">
        <v>0</v>
      </c>
      <c r="BA5945" s="77">
        <v>0</v>
      </c>
    </row>
    <row r="5946" spans="3:53" x14ac:dyDescent="0.25">
      <c r="C5946" s="77" t="s">
        <v>746</v>
      </c>
      <c r="D5946" s="77" t="s">
        <v>456</v>
      </c>
      <c r="E5946" s="77">
        <v>60.7</v>
      </c>
      <c r="F5946" s="77">
        <v>6.04</v>
      </c>
      <c r="G5946" s="77">
        <v>5.88</v>
      </c>
      <c r="H5946" s="77">
        <v>7420</v>
      </c>
      <c r="I5946" s="77">
        <v>9.2319999999999993</v>
      </c>
      <c r="J5946" s="77" t="s">
        <v>75</v>
      </c>
      <c r="K5946" s="77">
        <v>58.89</v>
      </c>
      <c r="L5946" s="77">
        <v>60.475384210526329</v>
      </c>
      <c r="M5946" s="77">
        <v>0.28873861944522572</v>
      </c>
      <c r="N5946" s="77">
        <v>60.389465306122453</v>
      </c>
      <c r="O5946" s="77">
        <v>0.43142407795277971</v>
      </c>
      <c r="P5946" s="77">
        <v>715763</v>
      </c>
      <c r="Q5946" s="77">
        <v>1545000</v>
      </c>
      <c r="R5946" s="77">
        <v>0.46</v>
      </c>
      <c r="S5946" s="77">
        <v>40.683999999999997</v>
      </c>
      <c r="T5946" s="77">
        <v>6.5340000000000007</v>
      </c>
      <c r="U5946" s="77">
        <v>21</v>
      </c>
      <c r="V5946" s="77">
        <v>2.44418002818243</v>
      </c>
      <c r="AC5946" s="77">
        <v>60.89</v>
      </c>
      <c r="AD5946" s="77">
        <v>59.030099999999997</v>
      </c>
      <c r="AH5946" s="77">
        <f>IF(AND(M5946&lt;Variables!$G$6,M5946&gt;Variables!$G$5),0,1)</f>
        <v>1</v>
      </c>
      <c r="AI5946" s="77">
        <f t="shared" si="188"/>
        <v>0</v>
      </c>
      <c r="AJ5946" s="77">
        <f>IF(I5946&gt;Variables!$G$7,0,1)</f>
        <v>1</v>
      </c>
      <c r="AK5946" s="77">
        <f>IF(F5946&gt;Variables!$G$8,0,1)</f>
        <v>1</v>
      </c>
      <c r="AL5946" s="77">
        <f>IF(G5946&gt;Variables!$G$9,0,1)</f>
        <v>1</v>
      </c>
      <c r="AM5946" s="77">
        <f>IF(AND(K5946&gt;Variables!$G$10,K5946&lt;Variables!$G$11),0,1)</f>
        <v>1</v>
      </c>
      <c r="AN5946" s="77">
        <f>IF(H5946&lt;Variables!$G$13,1,0)</f>
        <v>0</v>
      </c>
      <c r="AO5946" s="77">
        <f>IF(R5946&lt;Variables!$G$12,0,1)</f>
        <v>0</v>
      </c>
      <c r="AP5946" s="78">
        <f t="shared" si="189"/>
        <v>1</v>
      </c>
      <c r="AQ5946" s="77">
        <f>IF(V5946&lt;Variables!$G$15,1,0)</f>
        <v>1</v>
      </c>
      <c r="AR5946" s="77">
        <v>0</v>
      </c>
      <c r="AS5946" s="77">
        <v>0</v>
      </c>
      <c r="AT5946" s="77">
        <v>1</v>
      </c>
      <c r="AU5946" s="77">
        <v>0</v>
      </c>
      <c r="BA5946" s="77">
        <v>-1.89</v>
      </c>
    </row>
    <row r="5947" spans="3:53" x14ac:dyDescent="0.25">
      <c r="C5947" s="77" t="s">
        <v>746</v>
      </c>
      <c r="D5947" s="77" t="s">
        <v>725</v>
      </c>
      <c r="E5947" s="77">
        <v>56.68</v>
      </c>
      <c r="F5947" s="77">
        <v>6.19</v>
      </c>
      <c r="G5947" s="77">
        <v>5.83</v>
      </c>
      <c r="H5947" s="77">
        <v>2970</v>
      </c>
      <c r="I5947" s="77">
        <v>31.164000000000001</v>
      </c>
      <c r="J5947" s="77" t="s">
        <v>75</v>
      </c>
      <c r="K5947" s="77">
        <v>53.67</v>
      </c>
      <c r="L5947" s="77">
        <v>56.477820000000008</v>
      </c>
      <c r="M5947" s="77">
        <v>0.2163327125586523</v>
      </c>
      <c r="N5947" s="77">
        <v>56.464739999999992</v>
      </c>
      <c r="O5947" s="77">
        <v>0.23954772482793599</v>
      </c>
      <c r="P5947" s="77">
        <v>392665</v>
      </c>
      <c r="Q5947" s="77">
        <v>388854</v>
      </c>
      <c r="R5947" s="77">
        <v>1.01</v>
      </c>
      <c r="S5947" s="77">
        <v>40.683999999999997</v>
      </c>
      <c r="T5947" s="77">
        <v>6.5340000000000007</v>
      </c>
      <c r="U5947" s="77">
        <v>21</v>
      </c>
      <c r="V5947" s="77">
        <v>2.3971036477063752</v>
      </c>
      <c r="AC5947" s="77">
        <v>56.65</v>
      </c>
      <c r="AD5947" s="77">
        <v>54.02</v>
      </c>
      <c r="AH5947" s="77">
        <f>IF(AND(M5947&lt;Variables!$G$6,M5947&gt;Variables!$G$5),0,1)</f>
        <v>1</v>
      </c>
      <c r="AI5947" s="77">
        <f t="shared" si="188"/>
        <v>0</v>
      </c>
      <c r="AJ5947" s="77">
        <f>IF(I5947&gt;Variables!$G$7,0,1)</f>
        <v>1</v>
      </c>
      <c r="AK5947" s="77">
        <f>IF(F5947&gt;Variables!$G$8,0,1)</f>
        <v>1</v>
      </c>
      <c r="AL5947" s="77">
        <f>IF(G5947&gt;Variables!$G$9,0,1)</f>
        <v>1</v>
      </c>
      <c r="AM5947" s="77">
        <f>IF(AND(K5947&gt;Variables!$G$10,K5947&lt;Variables!$G$11),0,1)</f>
        <v>1</v>
      </c>
      <c r="AN5947" s="77">
        <f>IF(H5947&lt;Variables!$G$13,1,0)</f>
        <v>0</v>
      </c>
      <c r="AO5947" s="77">
        <f>IF(R5947&lt;Variables!$G$12,0,1)</f>
        <v>0</v>
      </c>
      <c r="AP5947" s="78">
        <f t="shared" si="189"/>
        <v>1</v>
      </c>
      <c r="AQ5947" s="77">
        <f>IF(V5947&lt;Variables!$G$15,1,0)</f>
        <v>1</v>
      </c>
      <c r="AR5947" s="77">
        <v>0</v>
      </c>
      <c r="AS5947" s="77">
        <v>0</v>
      </c>
      <c r="AT5947" s="77">
        <v>1</v>
      </c>
      <c r="AU5947" s="77">
        <v>0</v>
      </c>
      <c r="BA5947" s="77">
        <v>-1.48</v>
      </c>
    </row>
    <row r="5948" spans="3:53" x14ac:dyDescent="0.25">
      <c r="C5948" s="77" t="s">
        <v>746</v>
      </c>
      <c r="D5948" s="77" t="s">
        <v>158</v>
      </c>
      <c r="E5948" s="77">
        <v>46.81</v>
      </c>
      <c r="F5948" s="77">
        <v>6.22</v>
      </c>
      <c r="G5948" s="77">
        <v>5.42</v>
      </c>
      <c r="H5948" s="77">
        <v>6670</v>
      </c>
      <c r="I5948" s="77">
        <v>59.692999999999998</v>
      </c>
      <c r="J5948" s="77" t="s">
        <v>75</v>
      </c>
      <c r="K5948" s="77">
        <v>64.010000000000005</v>
      </c>
      <c r="L5948" s="77">
        <v>46.45825</v>
      </c>
      <c r="M5948" s="77">
        <v>0.49883497548874117</v>
      </c>
      <c r="N5948" s="77">
        <v>45.944655102040819</v>
      </c>
      <c r="O5948" s="77">
        <v>1.6222668258229469</v>
      </c>
      <c r="P5948" s="77">
        <v>122774</v>
      </c>
      <c r="Q5948" s="77">
        <v>677206</v>
      </c>
      <c r="R5948" s="77">
        <v>0.18</v>
      </c>
      <c r="S5948" s="77">
        <v>40.683999999999997</v>
      </c>
      <c r="T5948" s="77">
        <v>6.5340000000000007</v>
      </c>
      <c r="U5948" s="77">
        <v>21</v>
      </c>
      <c r="V5948" s="77">
        <v>2.47899058855424</v>
      </c>
      <c r="AC5948" s="77">
        <v>48.42</v>
      </c>
      <c r="AD5948" s="77">
        <v>46.57</v>
      </c>
      <c r="AH5948" s="77">
        <f>IF(AND(M5948&lt;Variables!$G$6,M5948&gt;Variables!$G$5),0,1)</f>
        <v>1</v>
      </c>
      <c r="AI5948" s="77">
        <f t="shared" si="188"/>
        <v>0</v>
      </c>
      <c r="AJ5948" s="77">
        <f>IF(I5948&gt;Variables!$G$7,0,1)</f>
        <v>0</v>
      </c>
      <c r="AK5948" s="77">
        <f>IF(F5948&gt;Variables!$G$8,0,1)</f>
        <v>1</v>
      </c>
      <c r="AL5948" s="77">
        <f>IF(G5948&gt;Variables!$G$9,0,1)</f>
        <v>1</v>
      </c>
      <c r="AM5948" s="77">
        <f>IF(AND(K5948&gt;Variables!$G$10,K5948&lt;Variables!$G$11),0,1)</f>
        <v>0</v>
      </c>
      <c r="AN5948" s="77">
        <f>IF(H5948&lt;Variables!$G$13,1,0)</f>
        <v>0</v>
      </c>
      <c r="AO5948" s="77">
        <f>IF(R5948&lt;Variables!$G$12,0,1)</f>
        <v>0</v>
      </c>
      <c r="AP5948" s="78">
        <f t="shared" si="189"/>
        <v>1</v>
      </c>
      <c r="AQ5948" s="77">
        <f>IF(V5948&lt;Variables!$G$15,1,0)</f>
        <v>1</v>
      </c>
      <c r="AR5948" s="77">
        <v>1</v>
      </c>
      <c r="AS5948" s="77">
        <v>0</v>
      </c>
      <c r="AT5948" s="77">
        <v>0</v>
      </c>
      <c r="AU5948" s="77">
        <v>0</v>
      </c>
      <c r="BA5948" s="77">
        <v>1.33</v>
      </c>
    </row>
    <row r="5949" spans="3:53" x14ac:dyDescent="0.25">
      <c r="C5949" s="77" t="s">
        <v>746</v>
      </c>
      <c r="D5949" s="77" t="s">
        <v>707</v>
      </c>
      <c r="E5949" s="77">
        <v>3.73</v>
      </c>
      <c r="F5949" s="77">
        <v>6.29</v>
      </c>
      <c r="G5949" s="77">
        <v>0.68</v>
      </c>
      <c r="H5949" s="77">
        <v>-99999</v>
      </c>
      <c r="I5949" s="77">
        <v>-21.51</v>
      </c>
      <c r="J5949" s="77" t="s">
        <v>75</v>
      </c>
      <c r="K5949" s="77">
        <v>48.88</v>
      </c>
      <c r="L5949" s="77">
        <v>3.7183333333333342</v>
      </c>
      <c r="M5949" s="77">
        <v>-8.9645898700148469E-2</v>
      </c>
      <c r="N5949" s="77">
        <v>3.716305555555556</v>
      </c>
      <c r="O5949" s="77">
        <v>-3.513046858065743E-2</v>
      </c>
      <c r="P5949" s="77">
        <v>69029</v>
      </c>
      <c r="Q5949" s="77">
        <v>19053</v>
      </c>
      <c r="R5949" s="77">
        <v>3.62</v>
      </c>
      <c r="S5949" s="77">
        <v>40.683999999999997</v>
      </c>
      <c r="T5949" s="77">
        <v>6.5340000000000007</v>
      </c>
      <c r="U5949" s="77">
        <v>21</v>
      </c>
      <c r="V5949" s="77">
        <v>2.3574376283281042</v>
      </c>
      <c r="AC5949" s="77">
        <v>4.07</v>
      </c>
      <c r="AD5949" s="77">
        <v>3.5</v>
      </c>
      <c r="AH5949" s="77">
        <f>IF(AND(M5949&lt;Variables!$G$6,M5949&gt;Variables!$G$5),0,1)</f>
        <v>1</v>
      </c>
      <c r="AI5949" s="77">
        <f t="shared" si="188"/>
        <v>0</v>
      </c>
      <c r="AJ5949" s="77">
        <f>IF(I5949&gt;Variables!$G$7,0,1)</f>
        <v>1</v>
      </c>
      <c r="AK5949" s="77">
        <f>IF(F5949&gt;Variables!$G$8,0,1)</f>
        <v>1</v>
      </c>
      <c r="AL5949" s="77">
        <f>IF(G5949&gt;Variables!$G$9,0,1)</f>
        <v>1</v>
      </c>
      <c r="AM5949" s="77">
        <f>IF(AND(K5949&gt;Variables!$G$10,K5949&lt;Variables!$G$11),0,1)</f>
        <v>1</v>
      </c>
      <c r="AN5949" s="77">
        <f>IF(H5949&lt;Variables!$G$13,1,0)</f>
        <v>1</v>
      </c>
      <c r="AO5949" s="77">
        <f>IF(R5949&lt;Variables!$G$12,0,1)</f>
        <v>1</v>
      </c>
      <c r="AP5949" s="78">
        <f t="shared" si="189"/>
        <v>1</v>
      </c>
      <c r="AQ5949" s="77">
        <f>IF(V5949&lt;Variables!$G$15,1,0)</f>
        <v>1</v>
      </c>
      <c r="AR5949" s="77">
        <v>1</v>
      </c>
      <c r="AS5949" s="77">
        <v>0</v>
      </c>
      <c r="AT5949" s="77">
        <v>0</v>
      </c>
      <c r="AU5949" s="77">
        <v>0</v>
      </c>
      <c r="BA5949" s="77">
        <v>2</v>
      </c>
    </row>
    <row r="5950" spans="3:53" x14ac:dyDescent="0.25">
      <c r="C5950" s="77" t="s">
        <v>746</v>
      </c>
      <c r="D5950" s="77" t="s">
        <v>713</v>
      </c>
      <c r="E5950" s="77">
        <v>34.64</v>
      </c>
      <c r="F5950" s="77">
        <v>7.63</v>
      </c>
      <c r="G5950" s="77">
        <v>2.68</v>
      </c>
      <c r="H5950" s="77">
        <v>7720</v>
      </c>
      <c r="I5950" s="77">
        <v>-3.0000000000000001E-3</v>
      </c>
      <c r="J5950" s="77" t="s">
        <v>75</v>
      </c>
      <c r="K5950" s="77">
        <v>42.87</v>
      </c>
      <c r="L5950" s="77">
        <v>34.666804999999997</v>
      </c>
      <c r="M5950" s="77">
        <v>-0.62539654288879754</v>
      </c>
      <c r="N5950" s="77">
        <v>34.455627999999997</v>
      </c>
      <c r="O5950" s="77">
        <v>-1.6334051435665371E-2</v>
      </c>
      <c r="P5950" s="77">
        <v>2085000</v>
      </c>
      <c r="Q5950" s="77">
        <v>2038000</v>
      </c>
      <c r="R5950" s="77">
        <v>1.02</v>
      </c>
      <c r="S5950" s="77">
        <v>40.683999999999997</v>
      </c>
      <c r="T5950" s="77">
        <v>6.5340000000000007</v>
      </c>
      <c r="U5950" s="77">
        <v>21</v>
      </c>
      <c r="V5950" s="77">
        <v>2.2965156947260059</v>
      </c>
      <c r="AC5950" s="77">
        <v>34.92</v>
      </c>
      <c r="AD5950" s="77">
        <v>33.86</v>
      </c>
      <c r="AH5950" s="77">
        <f>IF(AND(M5950&lt;Variables!$G$6,M5950&gt;Variables!$G$5),0,1)</f>
        <v>1</v>
      </c>
      <c r="AI5950" s="77">
        <f t="shared" si="188"/>
        <v>0</v>
      </c>
      <c r="AJ5950" s="77">
        <f>IF(I5950&gt;Variables!$G$7,0,1)</f>
        <v>1</v>
      </c>
      <c r="AK5950" s="77">
        <f>IF(F5950&gt;Variables!$G$8,0,1)</f>
        <v>1</v>
      </c>
      <c r="AL5950" s="77">
        <f>IF(G5950&gt;Variables!$G$9,0,1)</f>
        <v>1</v>
      </c>
      <c r="AM5950" s="77">
        <f>IF(AND(K5950&gt;Variables!$G$10,K5950&lt;Variables!$G$11),0,1)</f>
        <v>1</v>
      </c>
      <c r="AN5950" s="77">
        <f>IF(H5950&lt;Variables!$G$13,1,0)</f>
        <v>0</v>
      </c>
      <c r="AO5950" s="77">
        <f>IF(R5950&lt;Variables!$G$12,0,1)</f>
        <v>0</v>
      </c>
      <c r="AP5950" s="78">
        <f t="shared" si="189"/>
        <v>1</v>
      </c>
      <c r="AQ5950" s="77">
        <f>IF(V5950&lt;Variables!$G$15,1,0)</f>
        <v>1</v>
      </c>
      <c r="AR5950" s="77">
        <v>0</v>
      </c>
      <c r="AS5950" s="77">
        <v>0</v>
      </c>
      <c r="AT5950" s="77">
        <v>0</v>
      </c>
      <c r="AU5950" s="77">
        <v>1</v>
      </c>
      <c r="BA5950" s="77">
        <v>-0.47</v>
      </c>
    </row>
    <row r="5951" spans="3:53" x14ac:dyDescent="0.25">
      <c r="C5951" s="77" t="s">
        <v>746</v>
      </c>
      <c r="D5951" s="77" t="s">
        <v>714</v>
      </c>
      <c r="E5951" s="77">
        <v>39.18</v>
      </c>
      <c r="F5951" s="77">
        <v>7.79</v>
      </c>
      <c r="G5951" s="77">
        <v>2.68</v>
      </c>
      <c r="H5951" s="77">
        <v>3140</v>
      </c>
      <c r="I5951" s="77">
        <v>-37.226999999999997</v>
      </c>
      <c r="J5951" s="77" t="s">
        <v>75</v>
      </c>
      <c r="K5951" s="77">
        <v>46.36</v>
      </c>
      <c r="L5951" s="77">
        <v>39.218505000000007</v>
      </c>
      <c r="M5951" s="77">
        <v>-0.50640635077754148</v>
      </c>
      <c r="N5951" s="77">
        <v>39.173943999999999</v>
      </c>
      <c r="O5951" s="77">
        <v>-0.3932307658376164</v>
      </c>
      <c r="P5951" s="77">
        <v>7374000</v>
      </c>
      <c r="Q5951" s="77">
        <v>19195000</v>
      </c>
      <c r="R5951" s="77">
        <v>0.38</v>
      </c>
      <c r="S5951" s="77">
        <v>40.683999999999997</v>
      </c>
      <c r="T5951" s="77">
        <v>6.5340000000000007</v>
      </c>
      <c r="U5951" s="77">
        <v>21</v>
      </c>
      <c r="V5951" s="77">
        <v>2.33713265951081</v>
      </c>
      <c r="AC5951" s="77">
        <v>39.270000000000003</v>
      </c>
      <c r="AD5951" s="77">
        <v>37.125500000000002</v>
      </c>
      <c r="AH5951" s="77">
        <f>IF(AND(M5951&lt;Variables!$G$6,M5951&gt;Variables!$G$5),0,1)</f>
        <v>1</v>
      </c>
      <c r="AI5951" s="77">
        <f t="shared" si="188"/>
        <v>0</v>
      </c>
      <c r="AJ5951" s="77">
        <f>IF(I5951&gt;Variables!$G$7,0,1)</f>
        <v>1</v>
      </c>
      <c r="AK5951" s="77">
        <f>IF(F5951&gt;Variables!$G$8,0,1)</f>
        <v>1</v>
      </c>
      <c r="AL5951" s="77">
        <f>IF(G5951&gt;Variables!$G$9,0,1)</f>
        <v>1</v>
      </c>
      <c r="AM5951" s="77">
        <f>IF(AND(K5951&gt;Variables!$G$10,K5951&lt;Variables!$G$11),0,1)</f>
        <v>1</v>
      </c>
      <c r="AN5951" s="77">
        <f>IF(H5951&lt;Variables!$G$13,1,0)</f>
        <v>0</v>
      </c>
      <c r="AO5951" s="77">
        <f>IF(R5951&lt;Variables!$G$12,0,1)</f>
        <v>0</v>
      </c>
      <c r="AP5951" s="78">
        <f t="shared" si="189"/>
        <v>1</v>
      </c>
      <c r="AQ5951" s="77">
        <f>IF(V5951&lt;Variables!$G$15,1,0)</f>
        <v>1</v>
      </c>
      <c r="AR5951" s="77">
        <v>0</v>
      </c>
      <c r="AS5951" s="77">
        <v>0</v>
      </c>
      <c r="AT5951" s="77">
        <v>1</v>
      </c>
      <c r="AU5951" s="77">
        <v>0</v>
      </c>
      <c r="BA5951" s="77">
        <v>-2.25</v>
      </c>
    </row>
    <row r="5952" spans="3:53" x14ac:dyDescent="0.25">
      <c r="C5952" s="77" t="s">
        <v>746</v>
      </c>
      <c r="D5952" s="77" t="s">
        <v>715</v>
      </c>
      <c r="E5952" s="77">
        <v>33.36</v>
      </c>
      <c r="F5952" s="77">
        <v>10.43</v>
      </c>
      <c r="G5952" s="77">
        <v>4.2300000000000004</v>
      </c>
      <c r="H5952" s="77">
        <v>3140</v>
      </c>
      <c r="I5952" s="77">
        <v>-44.350999999999999</v>
      </c>
      <c r="J5952" s="77" t="s">
        <v>75</v>
      </c>
      <c r="K5952" s="77">
        <v>52.81</v>
      </c>
      <c r="L5952" s="77">
        <v>33.259500000000003</v>
      </c>
      <c r="M5952" s="77">
        <v>-2.8563267637804611E-2</v>
      </c>
      <c r="N5952" s="77">
        <v>33.202877999999998</v>
      </c>
      <c r="O5952" s="77">
        <v>0.141921432232476</v>
      </c>
      <c r="P5952" s="77">
        <v>7447000</v>
      </c>
      <c r="Q5952" s="77">
        <v>19248000</v>
      </c>
      <c r="R5952" s="77">
        <v>0.39</v>
      </c>
      <c r="S5952" s="77">
        <v>40.683999999999997</v>
      </c>
      <c r="T5952" s="77">
        <v>6.5340000000000007</v>
      </c>
      <c r="U5952" s="77">
        <v>21</v>
      </c>
      <c r="V5952" s="77">
        <v>2.3970860438731791</v>
      </c>
      <c r="AC5952" s="77">
        <v>33.35</v>
      </c>
      <c r="AD5952" s="77">
        <v>31.3</v>
      </c>
      <c r="AH5952" s="77">
        <f>IF(AND(M5952&lt;Variables!$G$6,M5952&gt;Variables!$G$5),0,1)</f>
        <v>1</v>
      </c>
      <c r="AI5952" s="77">
        <f t="shared" si="188"/>
        <v>0</v>
      </c>
      <c r="AJ5952" s="77">
        <f>IF(I5952&gt;Variables!$G$7,0,1)</f>
        <v>1</v>
      </c>
      <c r="AK5952" s="77">
        <f>IF(F5952&gt;Variables!$G$8,0,1)</f>
        <v>0</v>
      </c>
      <c r="AL5952" s="77">
        <f>IF(G5952&gt;Variables!$G$9,0,1)</f>
        <v>1</v>
      </c>
      <c r="AM5952" s="77">
        <f>IF(AND(K5952&gt;Variables!$G$10,K5952&lt;Variables!$G$11),0,1)</f>
        <v>1</v>
      </c>
      <c r="AN5952" s="77">
        <f>IF(H5952&lt;Variables!$G$13,1,0)</f>
        <v>0</v>
      </c>
      <c r="AO5952" s="77">
        <f>IF(R5952&lt;Variables!$G$12,0,1)</f>
        <v>0</v>
      </c>
      <c r="AP5952" s="78">
        <f t="shared" si="189"/>
        <v>1</v>
      </c>
      <c r="AQ5952" s="77">
        <f>IF(V5952&lt;Variables!$G$15,1,0)</f>
        <v>1</v>
      </c>
      <c r="AR5952" s="77">
        <v>0</v>
      </c>
      <c r="AS5952" s="77">
        <v>0</v>
      </c>
      <c r="AT5952" s="77">
        <v>1</v>
      </c>
      <c r="AU5952" s="77">
        <v>0</v>
      </c>
      <c r="BA5952" s="77">
        <v>-2.25</v>
      </c>
    </row>
    <row r="5953" spans="3:53" x14ac:dyDescent="0.25">
      <c r="C5953" s="77" t="s">
        <v>746</v>
      </c>
      <c r="D5953" s="77" t="s">
        <v>85</v>
      </c>
      <c r="E5953" s="77">
        <v>4.8</v>
      </c>
      <c r="F5953" s="77">
        <v>10.88</v>
      </c>
      <c r="G5953" s="77">
        <v>8</v>
      </c>
      <c r="H5953" s="77">
        <v>2780</v>
      </c>
      <c r="I5953" s="77">
        <v>187.893</v>
      </c>
      <c r="J5953" s="77" t="s">
        <v>75</v>
      </c>
      <c r="K5953" s="77">
        <v>64.650000000000006</v>
      </c>
      <c r="L5953" s="77">
        <v>4.7547050000000004</v>
      </c>
      <c r="M5953" s="77">
        <v>0.84747634185507648</v>
      </c>
      <c r="N5953" s="77">
        <v>4.7207359999999996</v>
      </c>
      <c r="O5953" s="77">
        <v>1.5731445266161961</v>
      </c>
      <c r="P5953" s="77">
        <v>25188000</v>
      </c>
      <c r="Q5953" s="77">
        <v>21010000</v>
      </c>
      <c r="R5953" s="77">
        <v>1.2</v>
      </c>
      <c r="S5953" s="77">
        <v>40.683999999999997</v>
      </c>
      <c r="T5953" s="77">
        <v>6.5340000000000007</v>
      </c>
      <c r="U5953" s="77">
        <v>21</v>
      </c>
      <c r="V5953" s="77">
        <v>2.4608835690689528</v>
      </c>
      <c r="AC5953" s="77">
        <v>4.8600000000000003</v>
      </c>
      <c r="AD5953" s="77">
        <v>4.5199999999999996</v>
      </c>
      <c r="AH5953" s="77">
        <f>IF(AND(M5953&lt;Variables!$G$6,M5953&gt;Variables!$G$5),0,1)</f>
        <v>1</v>
      </c>
      <c r="AI5953" s="77">
        <f t="shared" si="188"/>
        <v>0</v>
      </c>
      <c r="AJ5953" s="77">
        <f>IF(I5953&gt;Variables!$G$7,0,1)</f>
        <v>0</v>
      </c>
      <c r="AK5953" s="77">
        <f>IF(F5953&gt;Variables!$G$8,0,1)</f>
        <v>0</v>
      </c>
      <c r="AL5953" s="77">
        <f>IF(G5953&gt;Variables!$G$9,0,1)</f>
        <v>1</v>
      </c>
      <c r="AM5953" s="77">
        <f>IF(AND(K5953&gt;Variables!$G$10,K5953&lt;Variables!$G$11),0,1)</f>
        <v>0</v>
      </c>
      <c r="AN5953" s="77">
        <f>IF(H5953&lt;Variables!$G$13,1,0)</f>
        <v>0</v>
      </c>
      <c r="AO5953" s="77">
        <f>IF(R5953&lt;Variables!$G$12,0,1)</f>
        <v>0</v>
      </c>
      <c r="AP5953" s="78">
        <f t="shared" si="189"/>
        <v>1</v>
      </c>
      <c r="AQ5953" s="77">
        <f>IF(V5953&lt;Variables!$G$15,1,0)</f>
        <v>1</v>
      </c>
      <c r="AR5953" s="77">
        <v>0</v>
      </c>
      <c r="AS5953" s="77">
        <v>0</v>
      </c>
      <c r="AT5953" s="77">
        <v>1</v>
      </c>
      <c r="AU5953" s="77">
        <v>0</v>
      </c>
      <c r="BA5953" s="77">
        <v>-2.25</v>
      </c>
    </row>
    <row r="5954" spans="3:53" x14ac:dyDescent="0.25">
      <c r="C5954" s="77" t="s">
        <v>746</v>
      </c>
      <c r="D5954" s="77" t="s">
        <v>678</v>
      </c>
      <c r="E5954" s="77">
        <v>2.29</v>
      </c>
      <c r="F5954" s="77">
        <v>12.69</v>
      </c>
      <c r="G5954" s="77">
        <v>8.57</v>
      </c>
      <c r="H5954" s="77">
        <v>-99999</v>
      </c>
      <c r="I5954" s="77">
        <v>-10.936</v>
      </c>
      <c r="J5954" s="77" t="s">
        <v>75</v>
      </c>
      <c r="K5954" s="77">
        <v>65.23</v>
      </c>
      <c r="L5954" s="77">
        <v>2.2483</v>
      </c>
      <c r="M5954" s="77">
        <v>1.4099541876083881</v>
      </c>
      <c r="N5954" s="77">
        <v>2.2257222222222222</v>
      </c>
      <c r="O5954" s="77">
        <v>2.4386591118987542</v>
      </c>
      <c r="P5954" s="77">
        <v>19588</v>
      </c>
      <c r="Q5954" s="77">
        <v>15467</v>
      </c>
      <c r="R5954" s="77">
        <v>1.27</v>
      </c>
      <c r="S5954" s="77">
        <v>40.683999999999997</v>
      </c>
      <c r="T5954" s="77">
        <v>6.5340000000000007</v>
      </c>
      <c r="U5954" s="77">
        <v>21</v>
      </c>
      <c r="V5954" s="77">
        <v>2.4261082277454089</v>
      </c>
      <c r="AC5954" s="77">
        <v>2.33</v>
      </c>
      <c r="AD5954" s="77">
        <v>2.10025</v>
      </c>
      <c r="AH5954" s="77">
        <f>IF(AND(M5954&lt;Variables!$G$6,M5954&gt;Variables!$G$5),0,1)</f>
        <v>1</v>
      </c>
      <c r="AI5954" s="77">
        <f t="shared" si="188"/>
        <v>0</v>
      </c>
      <c r="AJ5954" s="77">
        <f>IF(I5954&gt;Variables!$G$7,0,1)</f>
        <v>1</v>
      </c>
      <c r="AK5954" s="77">
        <f>IF(F5954&gt;Variables!$G$8,0,1)</f>
        <v>0</v>
      </c>
      <c r="AL5954" s="77">
        <f>IF(G5954&gt;Variables!$G$9,0,1)</f>
        <v>1</v>
      </c>
      <c r="AM5954" s="77">
        <f>IF(AND(K5954&gt;Variables!$G$10,K5954&lt;Variables!$G$11),0,1)</f>
        <v>0</v>
      </c>
      <c r="AN5954" s="77">
        <f>IF(H5954&lt;Variables!$G$13,1,0)</f>
        <v>1</v>
      </c>
      <c r="AO5954" s="77">
        <f>IF(R5954&lt;Variables!$G$12,0,1)</f>
        <v>0</v>
      </c>
      <c r="AP5954" s="78">
        <f t="shared" si="189"/>
        <v>1</v>
      </c>
      <c r="AQ5954" s="77">
        <f>IF(V5954&lt;Variables!$G$15,1,0)</f>
        <v>1</v>
      </c>
      <c r="AR5954" s="77">
        <v>0</v>
      </c>
      <c r="AS5954" s="77">
        <v>0</v>
      </c>
      <c r="AT5954" s="77">
        <v>1</v>
      </c>
      <c r="AU5954" s="77">
        <v>0</v>
      </c>
      <c r="BA5954" s="77">
        <v>-2.25</v>
      </c>
    </row>
    <row r="5955" spans="3:53" x14ac:dyDescent="0.25">
      <c r="C5955" s="77" t="s">
        <v>746</v>
      </c>
      <c r="D5955" s="77" t="s">
        <v>723</v>
      </c>
      <c r="E5955" s="77">
        <v>3.51</v>
      </c>
      <c r="F5955" s="77">
        <v>19.68</v>
      </c>
      <c r="G5955" s="77">
        <v>-6.01</v>
      </c>
      <c r="H5955" s="77">
        <v>-99999</v>
      </c>
      <c r="I5955" s="77">
        <v>-13.773</v>
      </c>
      <c r="J5955" s="77" t="s">
        <v>75</v>
      </c>
      <c r="K5955" s="77">
        <v>59.8</v>
      </c>
      <c r="L5955" s="77">
        <v>3.7133333333333329</v>
      </c>
      <c r="M5955" s="77">
        <v>-3.05206463195691</v>
      </c>
      <c r="N5955" s="77">
        <v>3.601138888888888</v>
      </c>
      <c r="O5955" s="77">
        <v>-3.1625797394328047E-2</v>
      </c>
      <c r="P5955" s="77">
        <v>21963</v>
      </c>
      <c r="Q5955" s="77">
        <v>37267</v>
      </c>
      <c r="R5955" s="77">
        <v>0.59</v>
      </c>
      <c r="S5955" s="77">
        <v>40.683999999999997</v>
      </c>
      <c r="T5955" s="77">
        <v>6.5340000000000007</v>
      </c>
      <c r="U5955" s="77">
        <v>21</v>
      </c>
      <c r="V5955" s="77">
        <v>2.6342624344703771</v>
      </c>
      <c r="AC5955" s="77">
        <v>3.5</v>
      </c>
      <c r="AD5955" s="77">
        <v>3.35</v>
      </c>
      <c r="AH5955" s="77">
        <f>IF(AND(M5955&lt;Variables!$G$6,M5955&gt;Variables!$G$5),0,1)</f>
        <v>0</v>
      </c>
      <c r="AI5955" s="77">
        <f t="shared" si="188"/>
        <v>0</v>
      </c>
      <c r="AJ5955" s="77">
        <f>IF(I5955&gt;Variables!$G$7,0,1)</f>
        <v>1</v>
      </c>
      <c r="AK5955" s="77">
        <f>IF(F5955&gt;Variables!$G$8,0,1)</f>
        <v>0</v>
      </c>
      <c r="AL5955" s="77">
        <f>IF(G5955&gt;Variables!$G$9,0,1)</f>
        <v>1</v>
      </c>
      <c r="AM5955" s="77">
        <f>IF(AND(K5955&gt;Variables!$G$10,K5955&lt;Variables!$G$11),0,1)</f>
        <v>1</v>
      </c>
      <c r="AN5955" s="77">
        <f>IF(H5955&lt;Variables!$G$13,1,0)</f>
        <v>1</v>
      </c>
      <c r="AO5955" s="77">
        <f>IF(R5955&lt;Variables!$G$12,0,1)</f>
        <v>0</v>
      </c>
      <c r="AP5955" s="78">
        <f t="shared" si="189"/>
        <v>1</v>
      </c>
      <c r="AQ5955" s="77">
        <f>IF(V5955&lt;Variables!$G$15,1,0)</f>
        <v>1</v>
      </c>
      <c r="AR5955" s="77">
        <v>0</v>
      </c>
      <c r="AS5955" s="77">
        <v>0</v>
      </c>
      <c r="AT5955" s="77">
        <v>1</v>
      </c>
      <c r="AU5955" s="77">
        <v>0</v>
      </c>
      <c r="BA5955" s="77">
        <v>-2.25</v>
      </c>
    </row>
    <row r="5956" spans="3:53" x14ac:dyDescent="0.25">
      <c r="C5956" s="77" t="s">
        <v>746</v>
      </c>
      <c r="D5956" s="77" t="s">
        <v>739</v>
      </c>
      <c r="E5956" s="77">
        <v>2.21</v>
      </c>
      <c r="F5956" s="77">
        <v>22.85</v>
      </c>
      <c r="G5956" s="77">
        <v>-17.72</v>
      </c>
      <c r="H5956" s="77">
        <v>50.69</v>
      </c>
      <c r="I5956" s="77">
        <v>-4.78</v>
      </c>
      <c r="J5956" s="77" t="s">
        <v>75</v>
      </c>
      <c r="K5956" s="77">
        <v>28.37</v>
      </c>
      <c r="L5956" s="77">
        <v>2.399375</v>
      </c>
      <c r="M5956" s="77">
        <v>-8.1010679864548045</v>
      </c>
      <c r="N5956" s="77">
        <v>2.3922620000000001</v>
      </c>
      <c r="O5956" s="77">
        <v>-7.8278215345977831</v>
      </c>
      <c r="P5956" s="77">
        <v>8970000</v>
      </c>
      <c r="Q5956" s="77">
        <v>181940</v>
      </c>
      <c r="R5956" s="77">
        <v>49.3</v>
      </c>
      <c r="S5956" s="77">
        <v>40.683999999999997</v>
      </c>
      <c r="T5956" s="77">
        <v>6.5340000000000007</v>
      </c>
      <c r="U5956" s="77">
        <v>21</v>
      </c>
      <c r="V5956" s="77">
        <v>1.847487989268038</v>
      </c>
      <c r="AC5956" s="77">
        <v>2.2599999999999998</v>
      </c>
      <c r="AD5956" s="77">
        <v>1.94</v>
      </c>
      <c r="AH5956" s="77">
        <f>IF(AND(M5956&lt;Variables!$G$6,M5956&gt;Variables!$G$5),0,1)</f>
        <v>1</v>
      </c>
      <c r="AI5956" s="77">
        <f t="shared" si="188"/>
        <v>0</v>
      </c>
      <c r="AJ5956" s="77">
        <f>IF(I5956&gt;Variables!$G$7,0,1)</f>
        <v>1</v>
      </c>
      <c r="AK5956" s="77">
        <f>IF(F5956&gt;Variables!$G$8,0,1)</f>
        <v>0</v>
      </c>
      <c r="AL5956" s="77">
        <f>IF(G5956&gt;Variables!$G$9,0,1)</f>
        <v>1</v>
      </c>
      <c r="AM5956" s="77">
        <f>IF(AND(K5956&gt;Variables!$G$10,K5956&lt;Variables!$G$11),0,1)</f>
        <v>1</v>
      </c>
      <c r="AN5956" s="77">
        <f>IF(H5956&lt;Variables!$G$13,1,0)</f>
        <v>1</v>
      </c>
      <c r="AO5956" s="77">
        <f>IF(R5956&lt;Variables!$G$12,0,1)</f>
        <v>1</v>
      </c>
      <c r="AP5956" s="78">
        <f t="shared" si="189"/>
        <v>1</v>
      </c>
      <c r="AQ5956" s="77">
        <f>IF(V5956&lt;Variables!$G$15,1,0)</f>
        <v>1</v>
      </c>
      <c r="AR5956" s="77">
        <v>1</v>
      </c>
      <c r="AS5956" s="77">
        <v>0</v>
      </c>
      <c r="AT5956" s="77">
        <v>0</v>
      </c>
      <c r="AU5956" s="77">
        <v>0</v>
      </c>
      <c r="BA5956" s="77">
        <v>2</v>
      </c>
    </row>
    <row r="5957" spans="3:53" x14ac:dyDescent="0.25">
      <c r="C5957" s="77" t="s">
        <v>746</v>
      </c>
      <c r="D5957" s="77" t="s">
        <v>436</v>
      </c>
      <c r="E5957" s="77">
        <v>8</v>
      </c>
      <c r="F5957" s="77">
        <v>37.950000000000003</v>
      </c>
      <c r="G5957" s="77">
        <v>3.94</v>
      </c>
      <c r="H5957" s="77">
        <v>60.08</v>
      </c>
      <c r="I5957" s="77">
        <v>7.399</v>
      </c>
      <c r="J5957" s="77" t="s">
        <v>75</v>
      </c>
      <c r="K5957" s="77">
        <v>42.5</v>
      </c>
      <c r="L5957" s="77">
        <v>8.1494900000000019</v>
      </c>
      <c r="M5957" s="77">
        <v>-2.8160044370874981</v>
      </c>
      <c r="N5957" s="77">
        <v>8.1149880000000003</v>
      </c>
      <c r="O5957" s="77">
        <v>-2.4028131649732618</v>
      </c>
      <c r="P5957" s="77">
        <v>40580000</v>
      </c>
      <c r="Q5957" s="77">
        <v>3180000</v>
      </c>
      <c r="R5957" s="77">
        <v>12.76</v>
      </c>
      <c r="S5957" s="77">
        <v>40.683999999999997</v>
      </c>
      <c r="T5957" s="77">
        <v>6.5340000000000007</v>
      </c>
      <c r="U5957" s="77">
        <v>21</v>
      </c>
      <c r="V5957" s="77">
        <v>2.3015214592569602</v>
      </c>
      <c r="AC5957" s="77">
        <v>8.4499999999999993</v>
      </c>
      <c r="AD5957" s="77">
        <v>6.75</v>
      </c>
      <c r="AH5957" s="77">
        <f>IF(AND(M5957&lt;Variables!$G$6,M5957&gt;Variables!$G$5),0,1)</f>
        <v>0</v>
      </c>
      <c r="AI5957" s="77">
        <f t="shared" si="188"/>
        <v>0</v>
      </c>
      <c r="AJ5957" s="77">
        <f>IF(I5957&gt;Variables!$G$7,0,1)</f>
        <v>1</v>
      </c>
      <c r="AK5957" s="77">
        <f>IF(F5957&gt;Variables!$G$8,0,1)</f>
        <v>0</v>
      </c>
      <c r="AL5957" s="77">
        <f>IF(G5957&gt;Variables!$G$9,0,1)</f>
        <v>1</v>
      </c>
      <c r="AM5957" s="77">
        <f>IF(AND(K5957&gt;Variables!$G$10,K5957&lt;Variables!$G$11),0,1)</f>
        <v>1</v>
      </c>
      <c r="AN5957" s="77">
        <f>IF(H5957&lt;Variables!$G$13,1,0)</f>
        <v>1</v>
      </c>
      <c r="AO5957" s="77">
        <f>IF(R5957&lt;Variables!$G$12,0,1)</f>
        <v>1</v>
      </c>
      <c r="AP5957" s="78">
        <f t="shared" si="189"/>
        <v>1</v>
      </c>
      <c r="AQ5957" s="77">
        <f>IF(V5957&lt;Variables!$G$15,1,0)</f>
        <v>1</v>
      </c>
      <c r="AR5957" s="77">
        <v>1</v>
      </c>
      <c r="AS5957" s="77">
        <v>0</v>
      </c>
      <c r="AT5957" s="77">
        <v>0</v>
      </c>
      <c r="AU5957" s="77">
        <v>0</v>
      </c>
      <c r="BA5957" s="77">
        <v>2</v>
      </c>
    </row>
    <row r="5958" spans="3:53" x14ac:dyDescent="0.25">
      <c r="C5958" s="77" t="s">
        <v>746</v>
      </c>
      <c r="D5958" s="77" t="s">
        <v>551</v>
      </c>
      <c r="E5958" s="77">
        <v>11.32</v>
      </c>
      <c r="F5958" s="77">
        <v>42.67</v>
      </c>
      <c r="G5958" s="77">
        <v>18.97</v>
      </c>
      <c r="H5958" s="77">
        <v>75.75</v>
      </c>
      <c r="I5958" s="77">
        <v>49.363</v>
      </c>
      <c r="J5958" s="77" t="s">
        <v>75</v>
      </c>
      <c r="K5958" s="77">
        <v>64</v>
      </c>
      <c r="L5958" s="77">
        <v>10.847289999999999</v>
      </c>
      <c r="M5958" s="77">
        <v>2.3297063137428839</v>
      </c>
      <c r="N5958" s="77">
        <v>10.020569565217389</v>
      </c>
      <c r="O5958" s="77">
        <v>10.77214651080755</v>
      </c>
      <c r="P5958" s="77">
        <v>103360000</v>
      </c>
      <c r="Q5958" s="77">
        <v>23680000</v>
      </c>
      <c r="R5958" s="77">
        <v>4.3600000000000003</v>
      </c>
      <c r="S5958" s="77">
        <v>40.683999999999997</v>
      </c>
      <c r="T5958" s="77">
        <v>6.5340000000000007</v>
      </c>
      <c r="U5958" s="77">
        <v>21</v>
      </c>
      <c r="V5958" s="77">
        <v>2.3572729501654321</v>
      </c>
      <c r="AC5958" s="77">
        <v>18.82</v>
      </c>
      <c r="AD5958" s="77">
        <v>10.8995</v>
      </c>
      <c r="AH5958" s="77">
        <f>IF(AND(M5958&lt;Variables!$G$6,M5958&gt;Variables!$G$5),0,1)</f>
        <v>1</v>
      </c>
      <c r="AI5958" s="77">
        <f t="shared" si="188"/>
        <v>0</v>
      </c>
      <c r="AJ5958" s="77">
        <f>IF(I5958&gt;Variables!$G$7,0,1)</f>
        <v>1</v>
      </c>
      <c r="AK5958" s="77">
        <f>IF(F5958&gt;Variables!$G$8,0,1)</f>
        <v>0</v>
      </c>
      <c r="AL5958" s="77">
        <f>IF(G5958&gt;Variables!$G$9,0,1)</f>
        <v>0</v>
      </c>
      <c r="AM5958" s="77">
        <f>IF(AND(K5958&gt;Variables!$G$10,K5958&lt;Variables!$G$11),0,1)</f>
        <v>0</v>
      </c>
      <c r="AN5958" s="77">
        <f>IF(H5958&lt;Variables!$G$13,1,0)</f>
        <v>1</v>
      </c>
      <c r="AO5958" s="77">
        <f>IF(R5958&lt;Variables!$G$12,0,1)</f>
        <v>1</v>
      </c>
      <c r="AP5958" s="78">
        <f t="shared" si="189"/>
        <v>1</v>
      </c>
      <c r="AQ5958" s="77">
        <f>IF(V5958&lt;Variables!$G$15,1,0)</f>
        <v>1</v>
      </c>
      <c r="AR5958" s="77">
        <v>0</v>
      </c>
      <c r="AS5958" s="77">
        <v>0</v>
      </c>
      <c r="AT5958" s="77">
        <v>1</v>
      </c>
      <c r="AU5958" s="77">
        <v>0</v>
      </c>
      <c r="BA5958" s="77">
        <v>-2.25</v>
      </c>
    </row>
    <row r="5959" spans="3:53" x14ac:dyDescent="0.25">
      <c r="C5959" s="77" t="s">
        <v>746</v>
      </c>
      <c r="D5959" s="77" t="s">
        <v>717</v>
      </c>
      <c r="E5959" s="77">
        <v>4.75</v>
      </c>
      <c r="F5959" s="77">
        <v>81.3</v>
      </c>
      <c r="G5959" s="77">
        <v>13.94</v>
      </c>
      <c r="H5959" s="77">
        <v>34.64</v>
      </c>
      <c r="I5959" s="77">
        <v>-10.000999999999999</v>
      </c>
      <c r="J5959" s="77" t="s">
        <v>75</v>
      </c>
      <c r="K5959" s="77">
        <v>64.13</v>
      </c>
      <c r="L5959" s="77">
        <v>4.5028000000000006</v>
      </c>
      <c r="M5959" s="77">
        <v>5.267833348138927</v>
      </c>
      <c r="N5959" s="77">
        <v>4.349418</v>
      </c>
      <c r="O5959" s="77">
        <v>8.9800980269084327</v>
      </c>
      <c r="P5959" s="77">
        <v>52460000</v>
      </c>
      <c r="Q5959" s="77">
        <v>392060</v>
      </c>
      <c r="R5959" s="77">
        <v>133.81</v>
      </c>
      <c r="S5959" s="77">
        <v>40.683999999999997</v>
      </c>
      <c r="T5959" s="77">
        <v>6.5340000000000007</v>
      </c>
      <c r="U5959" s="77">
        <v>21</v>
      </c>
      <c r="V5959" s="77">
        <v>2.1614563396642099</v>
      </c>
      <c r="AC5959" s="77">
        <v>8.1999999999999993</v>
      </c>
      <c r="AD5959" s="77">
        <v>4.55</v>
      </c>
      <c r="AH5959" s="77">
        <f>IF(AND(M5959&lt;Variables!$G$6,M5959&gt;Variables!$G$5),0,1)</f>
        <v>1</v>
      </c>
      <c r="AI5959" s="77">
        <f t="shared" si="188"/>
        <v>0</v>
      </c>
      <c r="AJ5959" s="77">
        <f>IF(I5959&gt;Variables!$G$7,0,1)</f>
        <v>1</v>
      </c>
      <c r="AK5959" s="77">
        <f>IF(F5959&gt;Variables!$G$8,0,1)</f>
        <v>0</v>
      </c>
      <c r="AL5959" s="77">
        <f>IF(G5959&gt;Variables!$G$9,0,1)</f>
        <v>0</v>
      </c>
      <c r="AM5959" s="77">
        <f>IF(AND(K5959&gt;Variables!$G$10,K5959&lt;Variables!$G$11),0,1)</f>
        <v>0</v>
      </c>
      <c r="AN5959" s="77">
        <f>IF(H5959&lt;Variables!$G$13,1,0)</f>
        <v>1</v>
      </c>
      <c r="AO5959" s="77">
        <f>IF(R5959&lt;Variables!$G$12,0,1)</f>
        <v>1</v>
      </c>
      <c r="AP5959" s="78">
        <f t="shared" si="189"/>
        <v>1</v>
      </c>
      <c r="AQ5959" s="77">
        <f>IF(V5959&lt;Variables!$G$15,1,0)</f>
        <v>1</v>
      </c>
      <c r="AR5959" s="77">
        <v>1</v>
      </c>
      <c r="AS5959" s="77">
        <v>0</v>
      </c>
      <c r="AT5959" s="77">
        <v>0</v>
      </c>
      <c r="AU5959" s="77">
        <v>0</v>
      </c>
      <c r="BA5959" s="77">
        <v>2</v>
      </c>
    </row>
    <row r="5960" spans="3:53" x14ac:dyDescent="0.25">
      <c r="C5960" s="77" t="s">
        <v>746</v>
      </c>
      <c r="D5960" s="77" t="s">
        <v>171</v>
      </c>
      <c r="E5960" s="77">
        <v>237.24</v>
      </c>
      <c r="F5960" s="77">
        <v>6.23</v>
      </c>
      <c r="G5960" s="77">
        <v>7.05</v>
      </c>
      <c r="H5960" s="77">
        <v>89600</v>
      </c>
      <c r="I5960" s="77">
        <v>426.45400000000001</v>
      </c>
      <c r="J5960" s="77" t="s">
        <v>75</v>
      </c>
      <c r="K5960" s="77">
        <v>51.13</v>
      </c>
      <c r="L5960" s="77">
        <v>237.09107</v>
      </c>
      <c r="M5960" s="77">
        <v>-0.12909385410425009</v>
      </c>
      <c r="N5960" s="77">
        <v>235.52116799999999</v>
      </c>
      <c r="O5960" s="77">
        <v>0.53661078990573274</v>
      </c>
      <c r="P5960" s="77">
        <v>6266000</v>
      </c>
      <c r="Q5960" s="77">
        <v>9659000</v>
      </c>
      <c r="R5960" s="77">
        <v>0.65</v>
      </c>
      <c r="S5960" s="77">
        <v>40.683999999999997</v>
      </c>
      <c r="T5960" s="77">
        <v>6.5340000000000007</v>
      </c>
      <c r="U5960" s="77">
        <v>21</v>
      </c>
      <c r="V5960" s="77">
        <v>2.3824845302539481</v>
      </c>
      <c r="AC5960" s="77">
        <v>237.9265</v>
      </c>
      <c r="AD5960" s="77">
        <v>234</v>
      </c>
      <c r="AH5960" s="77">
        <f>IF(AND(M5960&lt;Variables!$G$6,M5960&gt;Variables!$G$5),0,1)</f>
        <v>1</v>
      </c>
      <c r="AI5960" s="77">
        <f t="shared" si="188"/>
        <v>0</v>
      </c>
      <c r="AJ5960" s="77">
        <f>IF(I5960&gt;Variables!$G$7,0,1)</f>
        <v>0</v>
      </c>
      <c r="AK5960" s="77">
        <f>IF(F5960&gt;Variables!$G$8,0,1)</f>
        <v>1</v>
      </c>
      <c r="AL5960" s="77">
        <f>IF(G5960&gt;Variables!$G$9,0,1)</f>
        <v>1</v>
      </c>
      <c r="AM5960" s="77">
        <f>IF(AND(K5960&gt;Variables!$G$10,K5960&lt;Variables!$G$11),0,1)</f>
        <v>1</v>
      </c>
      <c r="AN5960" s="77">
        <f>IF(H5960&lt;Variables!$G$13,1,0)</f>
        <v>0</v>
      </c>
      <c r="AO5960" s="77">
        <f>IF(R5960&lt;Variables!$G$12,0,1)</f>
        <v>0</v>
      </c>
      <c r="AP5960" s="78">
        <f t="shared" si="189"/>
        <v>1</v>
      </c>
      <c r="AQ5960" s="77">
        <f>IF(V5960&lt;Variables!$G$15,1,0)</f>
        <v>1</v>
      </c>
      <c r="AR5960" s="77">
        <v>0</v>
      </c>
      <c r="AS5960" s="77">
        <v>0</v>
      </c>
      <c r="AT5960" s="77">
        <v>0</v>
      </c>
      <c r="AU5960" s="77">
        <v>1</v>
      </c>
      <c r="BA5960" s="77">
        <v>-1.0900000000000001</v>
      </c>
    </row>
    <row r="5961" spans="3:53" x14ac:dyDescent="0.25">
      <c r="C5961" s="77" t="s">
        <v>747</v>
      </c>
      <c r="D5961" s="77" t="s">
        <v>745</v>
      </c>
      <c r="E5961" s="77">
        <v>1.8</v>
      </c>
      <c r="F5961" s="77">
        <v>19.579999999999998</v>
      </c>
      <c r="G5961" s="77">
        <v>15.86</v>
      </c>
      <c r="H5961" s="77">
        <v>65.010000000000005</v>
      </c>
      <c r="I5961" s="77">
        <v>-46.692</v>
      </c>
      <c r="J5961" s="77" t="s">
        <v>74</v>
      </c>
      <c r="K5961" s="77">
        <v>51.72</v>
      </c>
      <c r="L5961" s="77">
        <v>1.7856300000000001</v>
      </c>
      <c r="M5961" s="77">
        <v>-7.4483515621965188E-2</v>
      </c>
      <c r="N5961" s="77">
        <v>1.7243440000000001</v>
      </c>
      <c r="O5961" s="77">
        <v>3.4770324250845608</v>
      </c>
      <c r="P5961" s="77">
        <v>2470000</v>
      </c>
      <c r="Q5961" s="77">
        <v>486440</v>
      </c>
      <c r="R5961" s="77">
        <v>5.08</v>
      </c>
      <c r="S5961" s="77">
        <v>39.635000000000012</v>
      </c>
      <c r="T5961" s="77">
        <v>6.68</v>
      </c>
      <c r="U5961" s="77">
        <v>20.560400000000001</v>
      </c>
      <c r="V5961" s="77">
        <v>2.3871257578423308</v>
      </c>
      <c r="AC5961" s="77">
        <v>2.86</v>
      </c>
      <c r="AD5961" s="77">
        <v>1.74</v>
      </c>
      <c r="AH5961" s="77">
        <f>IF(AND(M5961&lt;Variables!$G$6,M5961&gt;Variables!$G$5),0,1)</f>
        <v>1</v>
      </c>
      <c r="AI5961" s="77">
        <f t="shared" si="188"/>
        <v>0</v>
      </c>
      <c r="AJ5961" s="77">
        <f>IF(I5961&gt;Variables!$G$7,0,1)</f>
        <v>1</v>
      </c>
      <c r="AK5961" s="77">
        <f>IF(F5961&gt;Variables!$G$8,0,1)</f>
        <v>0</v>
      </c>
      <c r="AL5961" s="77">
        <f>IF(G5961&gt;Variables!$G$9,0,1)</f>
        <v>0</v>
      </c>
      <c r="AM5961" s="77">
        <f>IF(AND(K5961&gt;Variables!$G$10,K5961&lt;Variables!$G$11),0,1)</f>
        <v>1</v>
      </c>
      <c r="AN5961" s="77">
        <f>IF(H5961&lt;Variables!$G$13,1,0)</f>
        <v>1</v>
      </c>
      <c r="AO5961" s="77">
        <f>IF(R5961&lt;Variables!$G$12,0,1)</f>
        <v>1</v>
      </c>
      <c r="AP5961" s="78">
        <f t="shared" si="189"/>
        <v>0</v>
      </c>
      <c r="AQ5961" s="77">
        <f>IF(V5961&lt;Variables!$G$15,1,0)</f>
        <v>1</v>
      </c>
      <c r="AR5961" s="77">
        <v>0</v>
      </c>
      <c r="AS5961" s="77">
        <v>0</v>
      </c>
      <c r="AT5961" s="77">
        <v>1</v>
      </c>
      <c r="AU5961" s="77">
        <v>0</v>
      </c>
      <c r="BA5961" s="77">
        <v>-2.25</v>
      </c>
    </row>
    <row r="5962" spans="3:53" x14ac:dyDescent="0.25">
      <c r="C5962" s="77" t="s">
        <v>747</v>
      </c>
      <c r="D5962" s="77" t="s">
        <v>744</v>
      </c>
      <c r="E5962" s="77">
        <v>4.21</v>
      </c>
      <c r="F5962" s="77">
        <v>22.12</v>
      </c>
      <c r="G5962" s="77">
        <v>22.85</v>
      </c>
      <c r="H5962" s="77">
        <v>98.9</v>
      </c>
      <c r="I5962" s="77">
        <v>-51.142000000000003</v>
      </c>
      <c r="J5962" s="77" t="s">
        <v>74</v>
      </c>
      <c r="K5962" s="77">
        <v>55.03</v>
      </c>
      <c r="L5962" s="77">
        <v>4.1222549999999982</v>
      </c>
      <c r="M5962" s="77">
        <v>0.4304682752522942</v>
      </c>
      <c r="N5962" s="77">
        <v>4.0335688888888894</v>
      </c>
      <c r="O5962" s="77">
        <v>2.6386337767601229</v>
      </c>
      <c r="P5962" s="77">
        <v>2140000</v>
      </c>
      <c r="Q5962" s="77">
        <v>194450</v>
      </c>
      <c r="R5962" s="77">
        <v>11.01</v>
      </c>
      <c r="S5962" s="77">
        <v>39.635000000000012</v>
      </c>
      <c r="T5962" s="77">
        <v>6.68</v>
      </c>
      <c r="U5962" s="77">
        <v>20.560400000000001</v>
      </c>
      <c r="V5962" s="77">
        <v>2.4016653671774288</v>
      </c>
      <c r="AC5962" s="77">
        <v>4.37</v>
      </c>
      <c r="AD5962" s="77">
        <v>3.82</v>
      </c>
      <c r="AH5962" s="77">
        <f>IF(AND(M5962&lt;Variables!$G$6,M5962&gt;Variables!$G$5),0,1)</f>
        <v>1</v>
      </c>
      <c r="AI5962" s="77">
        <f t="shared" si="188"/>
        <v>0</v>
      </c>
      <c r="AJ5962" s="77">
        <f>IF(I5962&gt;Variables!$G$7,0,1)</f>
        <v>1</v>
      </c>
      <c r="AK5962" s="77">
        <f>IF(F5962&gt;Variables!$G$8,0,1)</f>
        <v>0</v>
      </c>
      <c r="AL5962" s="77">
        <f>IF(G5962&gt;Variables!$G$9,0,1)</f>
        <v>0</v>
      </c>
      <c r="AM5962" s="77">
        <f>IF(AND(K5962&gt;Variables!$G$10,K5962&lt;Variables!$G$11),0,1)</f>
        <v>1</v>
      </c>
      <c r="AN5962" s="77">
        <f>IF(H5962&lt;Variables!$G$13,1,0)</f>
        <v>1</v>
      </c>
      <c r="AO5962" s="77">
        <f>IF(R5962&lt;Variables!$G$12,0,1)</f>
        <v>1</v>
      </c>
      <c r="AP5962" s="78">
        <f t="shared" si="189"/>
        <v>0</v>
      </c>
      <c r="AQ5962" s="77">
        <f>IF(V5962&lt;Variables!$G$15,1,0)</f>
        <v>1</v>
      </c>
      <c r="AR5962" s="77">
        <v>0</v>
      </c>
      <c r="AS5962" s="77">
        <v>0</v>
      </c>
      <c r="AT5962" s="77">
        <v>1</v>
      </c>
      <c r="AU5962" s="77">
        <v>0</v>
      </c>
      <c r="BA5962" s="77">
        <v>-2.25</v>
      </c>
    </row>
    <row r="5963" spans="3:53" x14ac:dyDescent="0.25">
      <c r="C5963" s="77" t="s">
        <v>747</v>
      </c>
      <c r="D5963" s="77" t="s">
        <v>174</v>
      </c>
      <c r="E5963" s="77">
        <v>28.98</v>
      </c>
      <c r="F5963" s="77">
        <v>6.32</v>
      </c>
      <c r="G5963" s="77">
        <v>5.45</v>
      </c>
      <c r="H5963" s="77">
        <v>2440</v>
      </c>
      <c r="I5963" s="77">
        <v>414.54500000000002</v>
      </c>
      <c r="J5963" s="77" t="s">
        <v>74</v>
      </c>
      <c r="K5963" s="77">
        <v>68.069999999999993</v>
      </c>
      <c r="L5963" s="77">
        <v>28.488963157894741</v>
      </c>
      <c r="M5963" s="77">
        <v>1.2321853910923559</v>
      </c>
      <c r="N5963" s="77">
        <v>28.23595957446809</v>
      </c>
      <c r="O5963" s="77">
        <v>2.1392594217981071</v>
      </c>
      <c r="P5963" s="77">
        <v>151901</v>
      </c>
      <c r="Q5963" s="77">
        <v>609587</v>
      </c>
      <c r="R5963" s="77">
        <v>0.25</v>
      </c>
      <c r="S5963" s="77">
        <v>39.635000000000012</v>
      </c>
      <c r="T5963" s="77">
        <v>6.68</v>
      </c>
      <c r="U5963" s="77">
        <v>20.560400000000001</v>
      </c>
      <c r="V5963" s="77">
        <v>2.4578653558623902</v>
      </c>
      <c r="AC5963" s="77">
        <v>30.21</v>
      </c>
      <c r="AD5963" s="77">
        <v>27.83</v>
      </c>
      <c r="AH5963" s="77">
        <f>IF(AND(M5963&lt;Variables!$G$6,M5963&gt;Variables!$G$5),0,1)</f>
        <v>1</v>
      </c>
      <c r="AI5963" s="77">
        <f t="shared" si="188"/>
        <v>0</v>
      </c>
      <c r="AJ5963" s="77">
        <f>IF(I5963&gt;Variables!$G$7,0,1)</f>
        <v>0</v>
      </c>
      <c r="AK5963" s="77">
        <f>IF(F5963&gt;Variables!$G$8,0,1)</f>
        <v>1</v>
      </c>
      <c r="AL5963" s="77">
        <f>IF(G5963&gt;Variables!$G$9,0,1)</f>
        <v>1</v>
      </c>
      <c r="AM5963" s="77">
        <f>IF(AND(K5963&gt;Variables!$G$10,K5963&lt;Variables!$G$11),0,1)</f>
        <v>0</v>
      </c>
      <c r="AN5963" s="77">
        <f>IF(H5963&lt;Variables!$G$13,1,0)</f>
        <v>0</v>
      </c>
      <c r="AO5963" s="77">
        <f>IF(R5963&lt;Variables!$G$12,0,1)</f>
        <v>0</v>
      </c>
      <c r="AP5963" s="78">
        <f t="shared" si="189"/>
        <v>0</v>
      </c>
      <c r="AQ5963" s="77">
        <f>IF(V5963&lt;Variables!$G$15,1,0)</f>
        <v>1</v>
      </c>
      <c r="AR5963" s="77">
        <v>1</v>
      </c>
      <c r="AS5963" s="77">
        <v>0</v>
      </c>
      <c r="AT5963" s="77">
        <v>0</v>
      </c>
      <c r="AU5963" s="77">
        <v>0</v>
      </c>
      <c r="BA5963" s="77">
        <v>2</v>
      </c>
    </row>
    <row r="5964" spans="3:53" x14ac:dyDescent="0.25">
      <c r="C5964" s="77" t="s">
        <v>747</v>
      </c>
      <c r="D5964" s="77" t="s">
        <v>719</v>
      </c>
      <c r="E5964" s="77">
        <v>2.12</v>
      </c>
      <c r="F5964" s="77">
        <v>38.1</v>
      </c>
      <c r="G5964" s="77">
        <v>-6.01</v>
      </c>
      <c r="H5964" s="77">
        <v>82.6</v>
      </c>
      <c r="I5964" s="77">
        <v>-57.293999999999997</v>
      </c>
      <c r="J5964" s="77" t="s">
        <v>74</v>
      </c>
      <c r="K5964" s="77">
        <v>49.73</v>
      </c>
      <c r="L5964" s="77">
        <v>2.0644149999999999</v>
      </c>
      <c r="M5964" s="77">
        <v>1.0697945907194111</v>
      </c>
      <c r="N5964" s="77">
        <v>2.135732</v>
      </c>
      <c r="O5964" s="77">
        <v>-2.305158137818788</v>
      </c>
      <c r="P5964" s="77">
        <v>174080000</v>
      </c>
      <c r="Q5964" s="77">
        <v>4600000</v>
      </c>
      <c r="R5964" s="77">
        <v>37.840000000000003</v>
      </c>
      <c r="S5964" s="77">
        <v>39.635000000000012</v>
      </c>
      <c r="T5964" s="77">
        <v>6.68</v>
      </c>
      <c r="U5964" s="77">
        <v>20.560400000000001</v>
      </c>
      <c r="V5964" s="77">
        <v>2.3372223236713552</v>
      </c>
      <c r="AC5964" s="77">
        <v>2.37</v>
      </c>
      <c r="AD5964" s="77">
        <v>1.88</v>
      </c>
      <c r="AH5964" s="77">
        <f>IF(AND(M5964&lt;Variables!$G$6,M5964&gt;Variables!$G$5),0,1)</f>
        <v>1</v>
      </c>
      <c r="AI5964" s="77">
        <f t="shared" si="188"/>
        <v>1</v>
      </c>
      <c r="AJ5964" s="77">
        <f>IF(I5964&gt;Variables!$G$7,0,1)</f>
        <v>1</v>
      </c>
      <c r="AK5964" s="77">
        <f>IF(F5964&gt;Variables!$G$8,0,1)</f>
        <v>0</v>
      </c>
      <c r="AL5964" s="77">
        <f>IF(G5964&gt;Variables!$G$9,0,1)</f>
        <v>1</v>
      </c>
      <c r="AM5964" s="77">
        <f>IF(AND(K5964&gt;Variables!$G$10,K5964&lt;Variables!$G$11),0,1)</f>
        <v>1</v>
      </c>
      <c r="AN5964" s="77">
        <f>IF(H5964&lt;Variables!$G$13,1,0)</f>
        <v>1</v>
      </c>
      <c r="AO5964" s="77">
        <f>IF(R5964&lt;Variables!$G$12,0,1)</f>
        <v>1</v>
      </c>
      <c r="AP5964" s="78">
        <f t="shared" si="189"/>
        <v>0</v>
      </c>
      <c r="AQ5964" s="77">
        <f>IF(V5964&lt;Variables!$G$15,1,0)</f>
        <v>1</v>
      </c>
      <c r="AR5964" s="77">
        <v>1</v>
      </c>
      <c r="AS5964" s="77">
        <v>0</v>
      </c>
      <c r="AT5964" s="77">
        <v>0</v>
      </c>
      <c r="AU5964" s="77">
        <v>0</v>
      </c>
      <c r="BA5964" s="77">
        <v>2</v>
      </c>
    </row>
    <row r="5965" spans="3:53" x14ac:dyDescent="0.25">
      <c r="C5965" s="77" t="s">
        <v>747</v>
      </c>
      <c r="D5965" s="77" t="s">
        <v>713</v>
      </c>
      <c r="E5965" s="77">
        <v>34.619999999999997</v>
      </c>
      <c r="F5965" s="77">
        <v>8.0399999999999991</v>
      </c>
      <c r="G5965" s="77">
        <v>2.89</v>
      </c>
      <c r="H5965" s="77">
        <v>7720</v>
      </c>
      <c r="I5965" s="77">
        <v>-2E-3</v>
      </c>
      <c r="J5965" s="77" t="s">
        <v>75</v>
      </c>
      <c r="K5965" s="77">
        <v>49.05</v>
      </c>
      <c r="L5965" s="77">
        <v>34.567639999999997</v>
      </c>
      <c r="M5965" s="77">
        <v>-0.13781675578662941</v>
      </c>
      <c r="N5965" s="77">
        <v>34.517516000000001</v>
      </c>
      <c r="O5965" s="77">
        <v>7.1963463419632964E-3</v>
      </c>
      <c r="P5965" s="77">
        <v>2178000</v>
      </c>
      <c r="Q5965" s="77">
        <v>2038000</v>
      </c>
      <c r="R5965" s="77">
        <v>1.07</v>
      </c>
      <c r="S5965" s="77">
        <v>39.635000000000012</v>
      </c>
      <c r="T5965" s="77">
        <v>6.68</v>
      </c>
      <c r="U5965" s="77">
        <v>20.560400000000001</v>
      </c>
      <c r="V5965" s="77">
        <v>2.360363121599276</v>
      </c>
      <c r="AC5965" s="77">
        <v>34.92</v>
      </c>
      <c r="AD5965" s="77">
        <v>33.86</v>
      </c>
      <c r="AH5965" s="77">
        <f>IF(AND(M5965&lt;Variables!$G$6,M5965&gt;Variables!$G$5),0,1)</f>
        <v>1</v>
      </c>
      <c r="AI5965" s="77">
        <f t="shared" si="188"/>
        <v>0</v>
      </c>
      <c r="AJ5965" s="77">
        <f>IF(I5965&gt;Variables!$G$7,0,1)</f>
        <v>1</v>
      </c>
      <c r="AK5965" s="77">
        <f>IF(F5965&gt;Variables!$G$8,0,1)</f>
        <v>1</v>
      </c>
      <c r="AL5965" s="77">
        <f>IF(G5965&gt;Variables!$G$9,0,1)</f>
        <v>1</v>
      </c>
      <c r="AM5965" s="77">
        <f>IF(AND(K5965&gt;Variables!$G$10,K5965&lt;Variables!$G$11),0,1)</f>
        <v>1</v>
      </c>
      <c r="AN5965" s="77">
        <f>IF(H5965&lt;Variables!$G$13,1,0)</f>
        <v>0</v>
      </c>
      <c r="AO5965" s="77">
        <f>IF(R5965&lt;Variables!$G$12,0,1)</f>
        <v>0</v>
      </c>
      <c r="AP5965" s="78">
        <f t="shared" si="189"/>
        <v>1</v>
      </c>
      <c r="AQ5965" s="77">
        <f>IF(V5965&lt;Variables!$G$15,1,0)</f>
        <v>1</v>
      </c>
      <c r="AR5965" s="77">
        <v>0</v>
      </c>
      <c r="AS5965" s="77">
        <v>1</v>
      </c>
      <c r="AT5965" s="77">
        <v>0</v>
      </c>
      <c r="AU5965" s="77">
        <v>0</v>
      </c>
      <c r="BA5965" s="77">
        <v>0.37</v>
      </c>
    </row>
    <row r="5966" spans="3:53" x14ac:dyDescent="0.25">
      <c r="C5966" s="77" t="s">
        <v>747</v>
      </c>
      <c r="D5966" s="77" t="s">
        <v>717</v>
      </c>
      <c r="E5966" s="77">
        <v>4.75</v>
      </c>
      <c r="F5966" s="77">
        <v>66.03</v>
      </c>
      <c r="G5966" s="77">
        <v>12.5</v>
      </c>
      <c r="H5966" s="77">
        <v>34.64</v>
      </c>
      <c r="I5966" s="77">
        <v>-10.217000000000001</v>
      </c>
      <c r="J5966" s="77" t="s">
        <v>75</v>
      </c>
      <c r="K5966" s="77">
        <v>58.15</v>
      </c>
      <c r="L5966" s="77">
        <v>4.6212050000000007</v>
      </c>
      <c r="M5966" s="77">
        <v>1.272287206475347</v>
      </c>
      <c r="N5966" s="77">
        <v>4.41988</v>
      </c>
      <c r="O5966" s="77">
        <v>5.885227653239447</v>
      </c>
      <c r="P5966" s="77">
        <v>43740000</v>
      </c>
      <c r="Q5966" s="77">
        <v>392060</v>
      </c>
      <c r="R5966" s="77">
        <v>111.56</v>
      </c>
      <c r="S5966" s="77">
        <v>39.635000000000012</v>
      </c>
      <c r="T5966" s="77">
        <v>6.68</v>
      </c>
      <c r="U5966" s="77">
        <v>20.560400000000001</v>
      </c>
      <c r="V5966" s="77">
        <v>2.3884084541953889</v>
      </c>
      <c r="AC5966" s="77">
        <v>8.1999999999999993</v>
      </c>
      <c r="AD5966" s="77">
        <v>4.55</v>
      </c>
      <c r="AH5966" s="77">
        <f>IF(AND(M5966&lt;Variables!$G$6,M5966&gt;Variables!$G$5),0,1)</f>
        <v>1</v>
      </c>
      <c r="AI5966" s="77">
        <f t="shared" si="188"/>
        <v>0</v>
      </c>
      <c r="AJ5966" s="77">
        <f>IF(I5966&gt;Variables!$G$7,0,1)</f>
        <v>1</v>
      </c>
      <c r="AK5966" s="77">
        <f>IF(F5966&gt;Variables!$G$8,0,1)</f>
        <v>0</v>
      </c>
      <c r="AL5966" s="77">
        <f>IF(G5966&gt;Variables!$G$9,0,1)</f>
        <v>0</v>
      </c>
      <c r="AM5966" s="77">
        <f>IF(AND(K5966&gt;Variables!$G$10,K5966&lt;Variables!$G$11),0,1)</f>
        <v>1</v>
      </c>
      <c r="AN5966" s="77">
        <f>IF(H5966&lt;Variables!$G$13,1,0)</f>
        <v>1</v>
      </c>
      <c r="AO5966" s="77">
        <f>IF(R5966&lt;Variables!$G$12,0,1)</f>
        <v>1</v>
      </c>
      <c r="AP5966" s="78">
        <f t="shared" si="189"/>
        <v>1</v>
      </c>
      <c r="AQ5966" s="77">
        <f>IF(V5966&lt;Variables!$G$15,1,0)</f>
        <v>1</v>
      </c>
      <c r="AR5966" s="77">
        <v>1</v>
      </c>
      <c r="AS5966" s="77">
        <v>0</v>
      </c>
      <c r="AT5966" s="77">
        <v>0</v>
      </c>
      <c r="AU5966" s="77">
        <v>0</v>
      </c>
      <c r="BA5966" s="77">
        <v>2</v>
      </c>
    </row>
    <row r="5967" spans="3:53" x14ac:dyDescent="0.25">
      <c r="C5967" s="77" t="s">
        <v>747</v>
      </c>
      <c r="D5967" s="77" t="s">
        <v>551</v>
      </c>
      <c r="E5967" s="77">
        <v>11.19</v>
      </c>
      <c r="F5967" s="77">
        <v>52.27</v>
      </c>
      <c r="G5967" s="77">
        <v>17.899999999999999</v>
      </c>
      <c r="H5967" s="77">
        <v>75.75</v>
      </c>
      <c r="I5967" s="77">
        <v>49.158999999999999</v>
      </c>
      <c r="J5967" s="77" t="s">
        <v>75</v>
      </c>
      <c r="K5967" s="77">
        <v>57.33</v>
      </c>
      <c r="L5967" s="77">
        <v>10.882135</v>
      </c>
      <c r="M5967" s="77">
        <v>1.0831054751664091</v>
      </c>
      <c r="N5967" s="77">
        <v>10.303623913043481</v>
      </c>
      <c r="O5967" s="77">
        <v>6.7585549786514463</v>
      </c>
      <c r="P5967" s="77">
        <v>108440000</v>
      </c>
      <c r="Q5967" s="77">
        <v>23680000</v>
      </c>
      <c r="R5967" s="77">
        <v>4.58</v>
      </c>
      <c r="S5967" s="77">
        <v>39.635000000000012</v>
      </c>
      <c r="T5967" s="77">
        <v>6.68</v>
      </c>
      <c r="U5967" s="77">
        <v>20.560400000000001</v>
      </c>
      <c r="V5967" s="77">
        <v>2.391849754517656</v>
      </c>
      <c r="AC5967" s="77">
        <v>18.82</v>
      </c>
      <c r="AD5967" s="77">
        <v>10.93</v>
      </c>
      <c r="AH5967" s="77">
        <f>IF(AND(M5967&lt;Variables!$G$6,M5967&gt;Variables!$G$5),0,1)</f>
        <v>1</v>
      </c>
      <c r="AI5967" s="77">
        <f t="shared" si="188"/>
        <v>0</v>
      </c>
      <c r="AJ5967" s="77">
        <f>IF(I5967&gt;Variables!$G$7,0,1)</f>
        <v>1</v>
      </c>
      <c r="AK5967" s="77">
        <f>IF(F5967&gt;Variables!$G$8,0,1)</f>
        <v>0</v>
      </c>
      <c r="AL5967" s="77">
        <f>IF(G5967&gt;Variables!$G$9,0,1)</f>
        <v>0</v>
      </c>
      <c r="AM5967" s="77">
        <f>IF(AND(K5967&gt;Variables!$G$10,K5967&lt;Variables!$G$11),0,1)</f>
        <v>1</v>
      </c>
      <c r="AN5967" s="77">
        <f>IF(H5967&lt;Variables!$G$13,1,0)</f>
        <v>1</v>
      </c>
      <c r="AO5967" s="77">
        <f>IF(R5967&lt;Variables!$G$12,0,1)</f>
        <v>1</v>
      </c>
      <c r="AP5967" s="78">
        <f t="shared" si="189"/>
        <v>1</v>
      </c>
      <c r="AQ5967" s="77">
        <f>IF(V5967&lt;Variables!$G$15,1,0)</f>
        <v>1</v>
      </c>
      <c r="AR5967" s="77">
        <v>0</v>
      </c>
      <c r="AS5967" s="77">
        <v>0</v>
      </c>
      <c r="AT5967" s="77">
        <v>1</v>
      </c>
      <c r="AU5967" s="77">
        <v>0</v>
      </c>
      <c r="BA5967" s="77">
        <v>-2.25</v>
      </c>
    </row>
    <row r="5968" spans="3:53" x14ac:dyDescent="0.25">
      <c r="C5968" s="77" t="s">
        <v>747</v>
      </c>
      <c r="D5968" s="77" t="s">
        <v>436</v>
      </c>
      <c r="E5968" s="77">
        <v>8.1300000000000008</v>
      </c>
      <c r="F5968" s="77">
        <v>42.61</v>
      </c>
      <c r="G5968" s="77">
        <v>6.26</v>
      </c>
      <c r="H5968" s="77">
        <v>60.08</v>
      </c>
      <c r="I5968" s="77">
        <v>7.5549999999999997</v>
      </c>
      <c r="J5968" s="77" t="s">
        <v>75</v>
      </c>
      <c r="K5968" s="77">
        <v>51.27</v>
      </c>
      <c r="L5968" s="77">
        <v>8.1493399999999987</v>
      </c>
      <c r="M5968" s="77">
        <v>-0.64103350700792217</v>
      </c>
      <c r="N5968" s="77">
        <v>8.0501199999999997</v>
      </c>
      <c r="O5968" s="77">
        <v>0.58359378493736225</v>
      </c>
      <c r="P5968" s="77">
        <v>37920000</v>
      </c>
      <c r="Q5968" s="77">
        <v>3180000</v>
      </c>
      <c r="R5968" s="77">
        <v>11.92</v>
      </c>
      <c r="S5968" s="77">
        <v>39.635000000000012</v>
      </c>
      <c r="T5968" s="77">
        <v>6.68</v>
      </c>
      <c r="U5968" s="77">
        <v>20.560400000000001</v>
      </c>
      <c r="V5968" s="77">
        <v>2.3991752282378691</v>
      </c>
      <c r="AC5968" s="77">
        <v>8.4499999999999993</v>
      </c>
      <c r="AD5968" s="77">
        <v>6.75</v>
      </c>
      <c r="AH5968" s="77">
        <f>IF(AND(M5968&lt;Variables!$G$6,M5968&gt;Variables!$G$5),0,1)</f>
        <v>1</v>
      </c>
      <c r="AI5968" s="77">
        <f t="shared" si="188"/>
        <v>0</v>
      </c>
      <c r="AJ5968" s="77">
        <f>IF(I5968&gt;Variables!$G$7,0,1)</f>
        <v>1</v>
      </c>
      <c r="AK5968" s="77">
        <f>IF(F5968&gt;Variables!$G$8,0,1)</f>
        <v>0</v>
      </c>
      <c r="AL5968" s="77">
        <f>IF(G5968&gt;Variables!$G$9,0,1)</f>
        <v>1</v>
      </c>
      <c r="AM5968" s="77">
        <f>IF(AND(K5968&gt;Variables!$G$10,K5968&lt;Variables!$G$11),0,1)</f>
        <v>1</v>
      </c>
      <c r="AN5968" s="77">
        <f>IF(H5968&lt;Variables!$G$13,1,0)</f>
        <v>1</v>
      </c>
      <c r="AO5968" s="77">
        <f>IF(R5968&lt;Variables!$G$12,0,1)</f>
        <v>1</v>
      </c>
      <c r="AP5968" s="78">
        <f t="shared" si="189"/>
        <v>1</v>
      </c>
      <c r="AQ5968" s="77">
        <f>IF(V5968&lt;Variables!$G$15,1,0)</f>
        <v>1</v>
      </c>
      <c r="AR5968" s="77">
        <v>1</v>
      </c>
      <c r="AS5968" s="77">
        <v>0</v>
      </c>
      <c r="AT5968" s="77">
        <v>0</v>
      </c>
      <c r="AU5968" s="77">
        <v>0</v>
      </c>
      <c r="BA5968" s="77">
        <v>2</v>
      </c>
    </row>
    <row r="5969" spans="3:53" x14ac:dyDescent="0.25">
      <c r="C5969" s="77" t="s">
        <v>747</v>
      </c>
      <c r="D5969" s="77" t="s">
        <v>723</v>
      </c>
      <c r="E5969" s="77">
        <v>3.51</v>
      </c>
      <c r="F5969" s="77">
        <v>19.68</v>
      </c>
      <c r="G5969" s="77">
        <v>-8.6199999999999992</v>
      </c>
      <c r="H5969" s="77">
        <v>-99999</v>
      </c>
      <c r="I5969" s="77">
        <v>-13.853</v>
      </c>
      <c r="J5969" s="77" t="s">
        <v>75</v>
      </c>
      <c r="K5969" s="77">
        <v>53.68</v>
      </c>
      <c r="L5969" s="77">
        <v>3.5739999999999998</v>
      </c>
      <c r="M5969" s="77">
        <v>-2.070509233351995</v>
      </c>
      <c r="N5969" s="77">
        <v>3.6011388888888889</v>
      </c>
      <c r="O5969" s="77">
        <v>-2.808525080800067</v>
      </c>
      <c r="P5969" s="77">
        <v>22013</v>
      </c>
      <c r="Q5969" s="77">
        <v>37267</v>
      </c>
      <c r="R5969" s="77">
        <v>0.59</v>
      </c>
      <c r="S5969" s="77">
        <v>39.635000000000012</v>
      </c>
      <c r="T5969" s="77">
        <v>6.68</v>
      </c>
      <c r="U5969" s="77">
        <v>20.560400000000001</v>
      </c>
      <c r="V5969" s="77">
        <v>2.4809630809177392</v>
      </c>
      <c r="AC5969" s="77">
        <v>3.5</v>
      </c>
      <c r="AD5969" s="77">
        <v>3.35</v>
      </c>
      <c r="AH5969" s="77">
        <f>IF(AND(M5969&lt;Variables!$G$6,M5969&gt;Variables!$G$5),0,1)</f>
        <v>0</v>
      </c>
      <c r="AI5969" s="77">
        <f t="shared" si="188"/>
        <v>1</v>
      </c>
      <c r="AJ5969" s="77">
        <f>IF(I5969&gt;Variables!$G$7,0,1)</f>
        <v>1</v>
      </c>
      <c r="AK5969" s="77">
        <f>IF(F5969&gt;Variables!$G$8,0,1)</f>
        <v>0</v>
      </c>
      <c r="AL5969" s="77">
        <f>IF(G5969&gt;Variables!$G$9,0,1)</f>
        <v>1</v>
      </c>
      <c r="AM5969" s="77">
        <f>IF(AND(K5969&gt;Variables!$G$10,K5969&lt;Variables!$G$11),0,1)</f>
        <v>1</v>
      </c>
      <c r="AN5969" s="77">
        <f>IF(H5969&lt;Variables!$G$13,1,0)</f>
        <v>1</v>
      </c>
      <c r="AO5969" s="77">
        <f>IF(R5969&lt;Variables!$G$12,0,1)</f>
        <v>0</v>
      </c>
      <c r="AP5969" s="78">
        <f t="shared" si="189"/>
        <v>1</v>
      </c>
      <c r="AQ5969" s="77">
        <f>IF(V5969&lt;Variables!$G$15,1,0)</f>
        <v>1</v>
      </c>
      <c r="AR5969" s="77">
        <v>0</v>
      </c>
      <c r="AS5969" s="77">
        <v>0</v>
      </c>
      <c r="AT5969" s="77">
        <v>1</v>
      </c>
      <c r="AU5969" s="77">
        <v>0</v>
      </c>
      <c r="BA5969" s="77">
        <v>-2.25</v>
      </c>
    </row>
    <row r="5970" spans="3:53" x14ac:dyDescent="0.25">
      <c r="C5970" s="77" t="s">
        <v>747</v>
      </c>
      <c r="D5970" s="77" t="s">
        <v>678</v>
      </c>
      <c r="E5970" s="77">
        <v>2.2799999999999998</v>
      </c>
      <c r="F5970" s="77">
        <v>12.18</v>
      </c>
      <c r="G5970" s="77">
        <v>8.1</v>
      </c>
      <c r="H5970" s="77">
        <v>-99999</v>
      </c>
      <c r="I5970" s="77">
        <v>-10.952</v>
      </c>
      <c r="J5970" s="77" t="s">
        <v>75</v>
      </c>
      <c r="K5970" s="77">
        <v>63.13</v>
      </c>
      <c r="L5970" s="77">
        <v>2.2599999999999998</v>
      </c>
      <c r="M5970" s="77">
        <v>0.44247787610618522</v>
      </c>
      <c r="N5970" s="77">
        <v>2.2312777777777781</v>
      </c>
      <c r="O5970" s="77">
        <v>1.735428130368732</v>
      </c>
      <c r="P5970" s="77">
        <v>37918</v>
      </c>
      <c r="Q5970" s="77">
        <v>15467</v>
      </c>
      <c r="R5970" s="77">
        <v>2.4500000000000002</v>
      </c>
      <c r="S5970" s="77">
        <v>39.635000000000012</v>
      </c>
      <c r="T5970" s="77">
        <v>6.68</v>
      </c>
      <c r="U5970" s="77">
        <v>20.560400000000001</v>
      </c>
      <c r="V5970" s="77">
        <v>2.4747438619469029</v>
      </c>
      <c r="AC5970" s="77">
        <v>2.33</v>
      </c>
      <c r="AD5970" s="77">
        <v>2.10025</v>
      </c>
      <c r="AH5970" s="77">
        <f>IF(AND(M5970&lt;Variables!$G$6,M5970&gt;Variables!$G$5),0,1)</f>
        <v>1</v>
      </c>
      <c r="AI5970" s="77">
        <f t="shared" si="188"/>
        <v>0</v>
      </c>
      <c r="AJ5970" s="77">
        <f>IF(I5970&gt;Variables!$G$7,0,1)</f>
        <v>1</v>
      </c>
      <c r="AK5970" s="77">
        <f>IF(F5970&gt;Variables!$G$8,0,1)</f>
        <v>0</v>
      </c>
      <c r="AL5970" s="77">
        <f>IF(G5970&gt;Variables!$G$9,0,1)</f>
        <v>1</v>
      </c>
      <c r="AM5970" s="77">
        <f>IF(AND(K5970&gt;Variables!$G$10,K5970&lt;Variables!$G$11),0,1)</f>
        <v>0</v>
      </c>
      <c r="AN5970" s="77">
        <f>IF(H5970&lt;Variables!$G$13,1,0)</f>
        <v>1</v>
      </c>
      <c r="AO5970" s="77">
        <f>IF(R5970&lt;Variables!$G$12,0,1)</f>
        <v>1</v>
      </c>
      <c r="AP5970" s="78">
        <f t="shared" si="189"/>
        <v>1</v>
      </c>
      <c r="AQ5970" s="77">
        <f>IF(V5970&lt;Variables!$G$15,1,0)</f>
        <v>1</v>
      </c>
      <c r="AR5970" s="77">
        <v>1</v>
      </c>
      <c r="AS5970" s="77">
        <v>0</v>
      </c>
      <c r="AT5970" s="77">
        <v>0</v>
      </c>
      <c r="AU5970" s="77">
        <v>0</v>
      </c>
      <c r="BA5970" s="77">
        <v>2</v>
      </c>
    </row>
    <row r="5971" spans="3:53" x14ac:dyDescent="0.25">
      <c r="C5971" s="77" t="s">
        <v>747</v>
      </c>
      <c r="D5971" s="77" t="s">
        <v>85</v>
      </c>
      <c r="E5971" s="77">
        <v>4.8</v>
      </c>
      <c r="F5971" s="77">
        <v>10.76</v>
      </c>
      <c r="G5971" s="77">
        <v>7.88</v>
      </c>
      <c r="H5971" s="77">
        <v>2780</v>
      </c>
      <c r="I5971" s="77">
        <v>187.803</v>
      </c>
      <c r="J5971" s="77" t="s">
        <v>75</v>
      </c>
      <c r="K5971" s="77">
        <v>61.36</v>
      </c>
      <c r="L5971" s="77">
        <v>4.7565350000000004</v>
      </c>
      <c r="M5971" s="77">
        <v>0.70355836759320867</v>
      </c>
      <c r="N5971" s="77">
        <v>4.7273679999999993</v>
      </c>
      <c r="O5971" s="77">
        <v>1.324880990860045</v>
      </c>
      <c r="P5971" s="77">
        <v>26460000</v>
      </c>
      <c r="Q5971" s="77">
        <v>21010000</v>
      </c>
      <c r="R5971" s="77">
        <v>1.26</v>
      </c>
      <c r="S5971" s="77">
        <v>39.635000000000012</v>
      </c>
      <c r="T5971" s="77">
        <v>6.68</v>
      </c>
      <c r="U5971" s="77">
        <v>20.560400000000001</v>
      </c>
      <c r="V5971" s="77">
        <v>2.4433149646572558</v>
      </c>
      <c r="AC5971" s="77">
        <v>4.8600000000000003</v>
      </c>
      <c r="AD5971" s="77">
        <v>4.5199999999999996</v>
      </c>
      <c r="AH5971" s="77">
        <f>IF(AND(M5971&lt;Variables!$G$6,M5971&gt;Variables!$G$5),0,1)</f>
        <v>1</v>
      </c>
      <c r="AI5971" s="77">
        <f t="shared" si="188"/>
        <v>0</v>
      </c>
      <c r="AJ5971" s="77">
        <f>IF(I5971&gt;Variables!$G$7,0,1)</f>
        <v>0</v>
      </c>
      <c r="AK5971" s="77">
        <f>IF(F5971&gt;Variables!$G$8,0,1)</f>
        <v>0</v>
      </c>
      <c r="AL5971" s="77">
        <f>IF(G5971&gt;Variables!$G$9,0,1)</f>
        <v>1</v>
      </c>
      <c r="AM5971" s="77">
        <f>IF(AND(K5971&gt;Variables!$G$10,K5971&lt;Variables!$G$11),0,1)</f>
        <v>1</v>
      </c>
      <c r="AN5971" s="77">
        <f>IF(H5971&lt;Variables!$G$13,1,0)</f>
        <v>0</v>
      </c>
      <c r="AO5971" s="77">
        <f>IF(R5971&lt;Variables!$G$12,0,1)</f>
        <v>0</v>
      </c>
      <c r="AP5971" s="78">
        <f t="shared" si="189"/>
        <v>1</v>
      </c>
      <c r="AQ5971" s="77">
        <f>IF(V5971&lt;Variables!$G$15,1,0)</f>
        <v>1</v>
      </c>
      <c r="AR5971" s="77">
        <v>0</v>
      </c>
      <c r="AS5971" s="77">
        <v>0</v>
      </c>
      <c r="AT5971" s="77">
        <v>1</v>
      </c>
      <c r="AU5971" s="77">
        <v>0</v>
      </c>
      <c r="BA5971" s="77">
        <v>-2.25</v>
      </c>
    </row>
    <row r="5972" spans="3:53" x14ac:dyDescent="0.25">
      <c r="C5972" s="77" t="s">
        <v>747</v>
      </c>
      <c r="D5972" s="77" t="s">
        <v>728</v>
      </c>
      <c r="E5972" s="77">
        <v>41.53</v>
      </c>
      <c r="F5972" s="77">
        <v>7.84</v>
      </c>
      <c r="G5972" s="77">
        <v>7.09</v>
      </c>
      <c r="H5972" s="77">
        <v>67630</v>
      </c>
      <c r="I5972" s="77">
        <v>-26.864999999999998</v>
      </c>
      <c r="J5972" s="77" t="s">
        <v>74</v>
      </c>
      <c r="K5972" s="77">
        <v>74.599999999999994</v>
      </c>
      <c r="L5972" s="77">
        <v>40.891640000000002</v>
      </c>
      <c r="M5972" s="77">
        <v>0.93432300587600692</v>
      </c>
      <c r="N5972" s="77">
        <v>40.443902000000001</v>
      </c>
      <c r="O5972" s="77">
        <v>2.0517258695760781</v>
      </c>
      <c r="P5972" s="77">
        <v>2030000</v>
      </c>
      <c r="Q5972" s="77">
        <v>4417000</v>
      </c>
      <c r="R5972" s="77">
        <v>0.46</v>
      </c>
      <c r="S5972" s="77">
        <v>39.635000000000012</v>
      </c>
      <c r="T5972" s="77">
        <v>6.68</v>
      </c>
      <c r="U5972" s="77">
        <v>20.560400000000001</v>
      </c>
      <c r="V5972" s="77">
        <v>2.5311848107593642</v>
      </c>
      <c r="AC5972" s="77">
        <v>44.19</v>
      </c>
      <c r="AD5972" s="77">
        <v>41.232700000000001</v>
      </c>
      <c r="AH5972" s="77">
        <f>IF(AND(M5972&lt;Variables!$G$6,M5972&gt;Variables!$G$5),0,1)</f>
        <v>1</v>
      </c>
      <c r="AI5972" s="77">
        <f t="shared" si="188"/>
        <v>0</v>
      </c>
      <c r="AJ5972" s="77">
        <f>IF(I5972&gt;Variables!$G$7,0,1)</f>
        <v>1</v>
      </c>
      <c r="AK5972" s="77">
        <f>IF(F5972&gt;Variables!$G$8,0,1)</f>
        <v>1</v>
      </c>
      <c r="AL5972" s="77">
        <f>IF(G5972&gt;Variables!$G$9,0,1)</f>
        <v>1</v>
      </c>
      <c r="AM5972" s="77">
        <f>IF(AND(K5972&gt;Variables!$G$10,K5972&lt;Variables!$G$11),0,1)</f>
        <v>1</v>
      </c>
      <c r="AN5972" s="77">
        <f>IF(H5972&lt;Variables!$G$13,1,0)</f>
        <v>0</v>
      </c>
      <c r="AO5972" s="77">
        <f>IF(R5972&lt;Variables!$G$12,0,1)</f>
        <v>0</v>
      </c>
      <c r="AP5972" s="78">
        <f t="shared" si="189"/>
        <v>0</v>
      </c>
      <c r="AQ5972" s="77">
        <f>IF(V5972&lt;Variables!$G$15,1,0)</f>
        <v>1</v>
      </c>
      <c r="AR5972" s="77">
        <v>1</v>
      </c>
      <c r="AS5972" s="77">
        <v>0</v>
      </c>
      <c r="AT5972" s="77">
        <v>0</v>
      </c>
      <c r="AU5972" s="77">
        <v>0</v>
      </c>
      <c r="BA5972" s="77">
        <v>2</v>
      </c>
    </row>
    <row r="5973" spans="3:53" x14ac:dyDescent="0.25">
      <c r="C5973" s="77" t="s">
        <v>747</v>
      </c>
      <c r="D5973" s="77" t="s">
        <v>739</v>
      </c>
      <c r="E5973" s="77">
        <v>2.21</v>
      </c>
      <c r="F5973" s="77">
        <v>9.9499999999999993</v>
      </c>
      <c r="G5973" s="77">
        <v>-17.670000000000002</v>
      </c>
      <c r="H5973" s="77">
        <v>50.69</v>
      </c>
      <c r="I5973" s="77">
        <v>-4.7699999999999996</v>
      </c>
      <c r="J5973" s="77" t="s">
        <v>75</v>
      </c>
      <c r="K5973" s="77">
        <v>34.24</v>
      </c>
      <c r="L5973" s="77">
        <v>2.331045</v>
      </c>
      <c r="M5973" s="77">
        <v>-5.3428826985322173</v>
      </c>
      <c r="N5973" s="77">
        <v>2.3765420000000002</v>
      </c>
      <c r="O5973" s="77">
        <v>-7.155017668528477</v>
      </c>
      <c r="P5973" s="77">
        <v>11240000</v>
      </c>
      <c r="Q5973" s="77">
        <v>181940</v>
      </c>
      <c r="R5973" s="77">
        <v>61.78</v>
      </c>
      <c r="S5973" s="77">
        <v>39.635000000000012</v>
      </c>
      <c r="T5973" s="77">
        <v>6.68</v>
      </c>
      <c r="U5973" s="77">
        <v>20.560400000000001</v>
      </c>
      <c r="V5973" s="77">
        <v>2.0994606852840669</v>
      </c>
      <c r="AC5973" s="77">
        <v>2.23</v>
      </c>
      <c r="AD5973" s="77">
        <v>1.94</v>
      </c>
      <c r="AH5973" s="77">
        <f>IF(AND(M5973&lt;Variables!$G$6,M5973&gt;Variables!$G$5),0,1)</f>
        <v>0</v>
      </c>
      <c r="AI5973" s="77">
        <f t="shared" si="188"/>
        <v>1</v>
      </c>
      <c r="AJ5973" s="77">
        <f>IF(I5973&gt;Variables!$G$7,0,1)</f>
        <v>1</v>
      </c>
      <c r="AK5973" s="77">
        <f>IF(F5973&gt;Variables!$G$8,0,1)</f>
        <v>0</v>
      </c>
      <c r="AL5973" s="77">
        <f>IF(G5973&gt;Variables!$G$9,0,1)</f>
        <v>1</v>
      </c>
      <c r="AM5973" s="77">
        <f>IF(AND(K5973&gt;Variables!$G$10,K5973&lt;Variables!$G$11),0,1)</f>
        <v>1</v>
      </c>
      <c r="AN5973" s="77">
        <f>IF(H5973&lt;Variables!$G$13,1,0)</f>
        <v>1</v>
      </c>
      <c r="AO5973" s="77">
        <f>IF(R5973&lt;Variables!$G$12,0,1)</f>
        <v>1</v>
      </c>
      <c r="AP5973" s="78">
        <f t="shared" si="189"/>
        <v>1</v>
      </c>
      <c r="AQ5973" s="77">
        <f>IF(V5973&lt;Variables!$G$15,1,0)</f>
        <v>1</v>
      </c>
      <c r="AR5973" s="77">
        <v>0</v>
      </c>
      <c r="AS5973" s="77">
        <v>0</v>
      </c>
      <c r="AT5973" s="77">
        <v>1</v>
      </c>
      <c r="AU5973" s="77">
        <v>0</v>
      </c>
      <c r="BA5973" s="77">
        <v>-2.25</v>
      </c>
    </row>
    <row r="5974" spans="3:53" x14ac:dyDescent="0.25">
      <c r="C5974" s="77" t="s">
        <v>747</v>
      </c>
      <c r="D5974" s="77" t="s">
        <v>714</v>
      </c>
      <c r="E5974" s="77">
        <v>39.17</v>
      </c>
      <c r="F5974" s="77">
        <v>7.59</v>
      </c>
      <c r="G5974" s="77">
        <v>2.76</v>
      </c>
      <c r="H5974" s="77">
        <v>3140</v>
      </c>
      <c r="I5974" s="77">
        <v>-37.213999999999999</v>
      </c>
      <c r="J5974" s="77" t="s">
        <v>75</v>
      </c>
      <c r="K5974" s="77">
        <v>48.59</v>
      </c>
      <c r="L5974" s="77">
        <v>39.176749999999998</v>
      </c>
      <c r="M5974" s="77">
        <v>-0.32353372855073798</v>
      </c>
      <c r="N5974" s="77">
        <v>39.070064000000002</v>
      </c>
      <c r="O5974" s="77">
        <v>-5.1353895913756033E-2</v>
      </c>
      <c r="P5974" s="77">
        <v>7595000</v>
      </c>
      <c r="Q5974" s="77">
        <v>19195000</v>
      </c>
      <c r="R5974" s="77">
        <v>0.4</v>
      </c>
      <c r="S5974" s="77">
        <v>39.635000000000012</v>
      </c>
      <c r="T5974" s="77">
        <v>6.68</v>
      </c>
      <c r="U5974" s="77">
        <v>20.560400000000001</v>
      </c>
      <c r="V5974" s="77">
        <v>2.359486821716962</v>
      </c>
      <c r="AC5974" s="77">
        <v>39.1</v>
      </c>
      <c r="AD5974" s="77">
        <v>37.125500000000002</v>
      </c>
      <c r="AH5974" s="77">
        <f>IF(AND(M5974&lt;Variables!$G$6,M5974&gt;Variables!$G$5),0,1)</f>
        <v>1</v>
      </c>
      <c r="AI5974" s="77">
        <f t="shared" si="188"/>
        <v>0</v>
      </c>
      <c r="AJ5974" s="77">
        <f>IF(I5974&gt;Variables!$G$7,0,1)</f>
        <v>1</v>
      </c>
      <c r="AK5974" s="77">
        <f>IF(F5974&gt;Variables!$G$8,0,1)</f>
        <v>1</v>
      </c>
      <c r="AL5974" s="77">
        <f>IF(G5974&gt;Variables!$G$9,0,1)</f>
        <v>1</v>
      </c>
      <c r="AM5974" s="77">
        <f>IF(AND(K5974&gt;Variables!$G$10,K5974&lt;Variables!$G$11),0,1)</f>
        <v>1</v>
      </c>
      <c r="AN5974" s="77">
        <f>IF(H5974&lt;Variables!$G$13,1,0)</f>
        <v>0</v>
      </c>
      <c r="AO5974" s="77">
        <f>IF(R5974&lt;Variables!$G$12,0,1)</f>
        <v>0</v>
      </c>
      <c r="AP5974" s="78">
        <f t="shared" si="189"/>
        <v>1</v>
      </c>
      <c r="AQ5974" s="77">
        <f>IF(V5974&lt;Variables!$G$15,1,0)</f>
        <v>1</v>
      </c>
      <c r="AR5974" s="77">
        <v>0</v>
      </c>
      <c r="AS5974" s="77">
        <v>0</v>
      </c>
      <c r="AT5974" s="77">
        <v>1</v>
      </c>
      <c r="AU5974" s="77">
        <v>0</v>
      </c>
      <c r="BA5974" s="77">
        <v>-2.25</v>
      </c>
    </row>
    <row r="5975" spans="3:53" x14ac:dyDescent="0.25">
      <c r="C5975" s="77" t="s">
        <v>747</v>
      </c>
      <c r="D5975" s="77" t="s">
        <v>741</v>
      </c>
      <c r="E5975" s="77">
        <v>29.25</v>
      </c>
      <c r="F5975" s="77">
        <v>6.7</v>
      </c>
      <c r="G5975" s="77">
        <v>4.0199999999999996</v>
      </c>
      <c r="H5975" s="77">
        <v>3360</v>
      </c>
      <c r="I5975" s="77">
        <v>-2.2029999999999998</v>
      </c>
      <c r="J5975" s="77" t="s">
        <v>75</v>
      </c>
      <c r="K5975" s="77">
        <v>62.68</v>
      </c>
      <c r="L5975" s="77">
        <v>28.930054999999999</v>
      </c>
      <c r="M5975" s="77">
        <v>0.67384939295828172</v>
      </c>
      <c r="N5975" s="77">
        <v>28.384934000000001</v>
      </c>
      <c r="O5975" s="77">
        <v>2.6072493245888908</v>
      </c>
      <c r="P5975" s="77">
        <v>2791000</v>
      </c>
      <c r="Q5975" s="77">
        <v>1038000</v>
      </c>
      <c r="R5975" s="77">
        <v>2.69</v>
      </c>
      <c r="S5975" s="77">
        <v>39.635000000000012</v>
      </c>
      <c r="T5975" s="77">
        <v>6.68</v>
      </c>
      <c r="U5975" s="77">
        <v>20.560400000000001</v>
      </c>
      <c r="V5975" s="77">
        <v>2.4561684588288561</v>
      </c>
      <c r="AC5975" s="77">
        <v>30.29</v>
      </c>
      <c r="AD5975" s="77">
        <v>28.97</v>
      </c>
      <c r="AH5975" s="77">
        <f>IF(AND(M5975&lt;Variables!$G$6,M5975&gt;Variables!$G$5),0,1)</f>
        <v>1</v>
      </c>
      <c r="AI5975" s="77">
        <f t="shared" si="188"/>
        <v>0</v>
      </c>
      <c r="AJ5975" s="77">
        <f>IF(I5975&gt;Variables!$G$7,0,1)</f>
        <v>1</v>
      </c>
      <c r="AK5975" s="77">
        <f>IF(F5975&gt;Variables!$G$8,0,1)</f>
        <v>1</v>
      </c>
      <c r="AL5975" s="77">
        <f>IF(G5975&gt;Variables!$G$9,0,1)</f>
        <v>1</v>
      </c>
      <c r="AM5975" s="77">
        <f>IF(AND(K5975&gt;Variables!$G$10,K5975&lt;Variables!$G$11),0,1)</f>
        <v>0</v>
      </c>
      <c r="AN5975" s="77">
        <f>IF(H5975&lt;Variables!$G$13,1,0)</f>
        <v>0</v>
      </c>
      <c r="AO5975" s="77">
        <f>IF(R5975&lt;Variables!$G$12,0,1)</f>
        <v>1</v>
      </c>
      <c r="AP5975" s="78">
        <f t="shared" si="189"/>
        <v>1</v>
      </c>
      <c r="AQ5975" s="77">
        <f>IF(V5975&lt;Variables!$G$15,1,0)</f>
        <v>1</v>
      </c>
      <c r="AR5975" s="77">
        <v>1</v>
      </c>
      <c r="AS5975" s="77">
        <v>0</v>
      </c>
      <c r="AT5975" s="77">
        <v>0</v>
      </c>
      <c r="AU5975" s="77">
        <v>0</v>
      </c>
      <c r="BA5975" s="77">
        <v>1.31</v>
      </c>
    </row>
    <row r="5976" spans="3:53" x14ac:dyDescent="0.25">
      <c r="C5976" s="77" t="s">
        <v>747</v>
      </c>
      <c r="D5976" s="77" t="s">
        <v>707</v>
      </c>
      <c r="E5976" s="77">
        <v>3.72</v>
      </c>
      <c r="F5976" s="77">
        <v>6.29</v>
      </c>
      <c r="G5976" s="77">
        <v>0.68</v>
      </c>
      <c r="H5976" s="77">
        <v>-99999</v>
      </c>
      <c r="I5976" s="77">
        <v>-21.51</v>
      </c>
      <c r="J5976" s="77" t="s">
        <v>75</v>
      </c>
      <c r="K5976" s="77">
        <v>48.88</v>
      </c>
      <c r="L5976" s="77">
        <v>3.7174999999999998</v>
      </c>
      <c r="M5976" s="77">
        <v>-6.7249495628793288E-2</v>
      </c>
      <c r="N5976" s="77">
        <v>3.716305555555556</v>
      </c>
      <c r="O5976" s="77">
        <v>-3.513046858065743E-2</v>
      </c>
      <c r="P5976" s="77">
        <v>69207</v>
      </c>
      <c r="Q5976" s="77">
        <v>19053</v>
      </c>
      <c r="R5976" s="77">
        <v>3.63</v>
      </c>
      <c r="S5976" s="77">
        <v>39.635000000000012</v>
      </c>
      <c r="T5976" s="77">
        <v>6.68</v>
      </c>
      <c r="U5976" s="77">
        <v>20.560400000000001</v>
      </c>
      <c r="V5976" s="77">
        <v>2.356927764357768</v>
      </c>
      <c r="AC5976" s="77">
        <v>4.07</v>
      </c>
      <c r="AD5976" s="77">
        <v>3.5</v>
      </c>
      <c r="AH5976" s="77">
        <f>IF(AND(M5976&lt;Variables!$G$6,M5976&gt;Variables!$G$5),0,1)</f>
        <v>1</v>
      </c>
      <c r="AI5976" s="77">
        <f t="shared" si="188"/>
        <v>0</v>
      </c>
      <c r="AJ5976" s="77">
        <f>IF(I5976&gt;Variables!$G$7,0,1)</f>
        <v>1</v>
      </c>
      <c r="AK5976" s="77">
        <f>IF(F5976&gt;Variables!$G$8,0,1)</f>
        <v>1</v>
      </c>
      <c r="AL5976" s="77">
        <f>IF(G5976&gt;Variables!$G$9,0,1)</f>
        <v>1</v>
      </c>
      <c r="AM5976" s="77">
        <f>IF(AND(K5976&gt;Variables!$G$10,K5976&lt;Variables!$G$11),0,1)</f>
        <v>1</v>
      </c>
      <c r="AN5976" s="77">
        <f>IF(H5976&lt;Variables!$G$13,1,0)</f>
        <v>1</v>
      </c>
      <c r="AO5976" s="77">
        <f>IF(R5976&lt;Variables!$G$12,0,1)</f>
        <v>1</v>
      </c>
      <c r="AP5976" s="78">
        <f t="shared" si="189"/>
        <v>1</v>
      </c>
      <c r="AQ5976" s="77">
        <f>IF(V5976&lt;Variables!$G$15,1,0)</f>
        <v>1</v>
      </c>
      <c r="AR5976" s="77">
        <v>1</v>
      </c>
      <c r="AS5976" s="77">
        <v>0</v>
      </c>
      <c r="AT5976" s="77">
        <v>0</v>
      </c>
      <c r="AU5976" s="77">
        <v>0</v>
      </c>
      <c r="BA5976" s="77">
        <v>2</v>
      </c>
    </row>
    <row r="5977" spans="3:53" x14ac:dyDescent="0.25">
      <c r="C5977" s="77" t="s">
        <v>747</v>
      </c>
      <c r="D5977" s="77" t="s">
        <v>672</v>
      </c>
      <c r="E5977" s="77">
        <v>2.4900000000000002</v>
      </c>
      <c r="F5977" s="77">
        <v>6.17</v>
      </c>
      <c r="G5977" s="77">
        <v>1.63</v>
      </c>
      <c r="H5977" s="77">
        <v>-99999</v>
      </c>
      <c r="I5977" s="77">
        <v>-54.866999999999997</v>
      </c>
      <c r="J5977" s="77" t="s">
        <v>75</v>
      </c>
      <c r="K5977" s="77">
        <v>66.47</v>
      </c>
      <c r="L5977" s="77">
        <v>2.496</v>
      </c>
      <c r="M5977" s="77">
        <v>0.16025641025641041</v>
      </c>
      <c r="N5977" s="77">
        <v>2.4883388888888889</v>
      </c>
      <c r="O5977" s="77">
        <v>0.46863034465205522</v>
      </c>
      <c r="P5977" s="77">
        <v>82032</v>
      </c>
      <c r="Q5977" s="77">
        <v>126189</v>
      </c>
      <c r="R5977" s="77">
        <v>0.65</v>
      </c>
      <c r="S5977" s="77">
        <v>39.635000000000012</v>
      </c>
      <c r="T5977" s="77">
        <v>6.68</v>
      </c>
      <c r="U5977" s="77">
        <v>20.560400000000001</v>
      </c>
      <c r="V5977" s="77">
        <v>2.525839879487179</v>
      </c>
      <c r="AC5977" s="77">
        <v>2.5</v>
      </c>
      <c r="AD5977" s="77">
        <v>2.4710000000000001</v>
      </c>
      <c r="AH5977" s="77">
        <f>IF(AND(M5977&lt;Variables!$G$6,M5977&gt;Variables!$G$5),0,1)</f>
        <v>1</v>
      </c>
      <c r="AI5977" s="77">
        <f t="shared" si="188"/>
        <v>0</v>
      </c>
      <c r="AJ5977" s="77">
        <f>IF(I5977&gt;Variables!$G$7,0,1)</f>
        <v>1</v>
      </c>
      <c r="AK5977" s="77">
        <f>IF(F5977&gt;Variables!$G$8,0,1)</f>
        <v>1</v>
      </c>
      <c r="AL5977" s="77">
        <f>IF(G5977&gt;Variables!$G$9,0,1)</f>
        <v>1</v>
      </c>
      <c r="AM5977" s="77">
        <f>IF(AND(K5977&gt;Variables!$G$10,K5977&lt;Variables!$G$11),0,1)</f>
        <v>0</v>
      </c>
      <c r="AN5977" s="77">
        <f>IF(H5977&lt;Variables!$G$13,1,0)</f>
        <v>1</v>
      </c>
      <c r="AO5977" s="77">
        <f>IF(R5977&lt;Variables!$G$12,0,1)</f>
        <v>0</v>
      </c>
      <c r="AP5977" s="78">
        <f t="shared" si="189"/>
        <v>1</v>
      </c>
      <c r="AQ5977" s="77">
        <f>IF(V5977&lt;Variables!$G$15,1,0)</f>
        <v>1</v>
      </c>
      <c r="AR5977" s="77">
        <v>0</v>
      </c>
      <c r="AS5977" s="77">
        <v>0</v>
      </c>
      <c r="AT5977" s="77">
        <v>0</v>
      </c>
      <c r="AU5977" s="77">
        <v>0</v>
      </c>
      <c r="BA5977" s="77">
        <v>0</v>
      </c>
    </row>
    <row r="5978" spans="3:53" x14ac:dyDescent="0.25">
      <c r="C5978" s="77" t="s">
        <v>747</v>
      </c>
      <c r="D5978" s="77" t="s">
        <v>158</v>
      </c>
      <c r="E5978" s="77">
        <v>46.82</v>
      </c>
      <c r="F5978" s="77">
        <v>6.12</v>
      </c>
      <c r="G5978" s="77">
        <v>5.4</v>
      </c>
      <c r="H5978" s="77">
        <v>6670</v>
      </c>
      <c r="I5978" s="77">
        <v>59.679000000000002</v>
      </c>
      <c r="J5978" s="77" t="s">
        <v>75</v>
      </c>
      <c r="K5978" s="77">
        <v>60.5</v>
      </c>
      <c r="L5978" s="77">
        <v>46.618749999999991</v>
      </c>
      <c r="M5978" s="77">
        <v>0.13138490414266421</v>
      </c>
      <c r="N5978" s="77">
        <v>46.058134693877548</v>
      </c>
      <c r="O5978" s="77">
        <v>1.350174752528819</v>
      </c>
      <c r="P5978" s="77">
        <v>127909</v>
      </c>
      <c r="Q5978" s="77">
        <v>677206</v>
      </c>
      <c r="R5978" s="77">
        <v>0.19</v>
      </c>
      <c r="S5978" s="77">
        <v>39.635000000000012</v>
      </c>
      <c r="T5978" s="77">
        <v>6.68</v>
      </c>
      <c r="U5978" s="77">
        <v>20.560400000000001</v>
      </c>
      <c r="V5978" s="77">
        <v>2.4683798766590681</v>
      </c>
      <c r="AC5978" s="77">
        <v>48.42</v>
      </c>
      <c r="AD5978" s="77">
        <v>46.57</v>
      </c>
      <c r="AH5978" s="77">
        <f>IF(AND(M5978&lt;Variables!$G$6,M5978&gt;Variables!$G$5),0,1)</f>
        <v>1</v>
      </c>
      <c r="AI5978" s="77">
        <f t="shared" si="188"/>
        <v>0</v>
      </c>
      <c r="AJ5978" s="77">
        <f>IF(I5978&gt;Variables!$G$7,0,1)</f>
        <v>0</v>
      </c>
      <c r="AK5978" s="77">
        <f>IF(F5978&gt;Variables!$G$8,0,1)</f>
        <v>1</v>
      </c>
      <c r="AL5978" s="77">
        <f>IF(G5978&gt;Variables!$G$9,0,1)</f>
        <v>1</v>
      </c>
      <c r="AM5978" s="77">
        <f>IF(AND(K5978&gt;Variables!$G$10,K5978&lt;Variables!$G$11),0,1)</f>
        <v>1</v>
      </c>
      <c r="AN5978" s="77">
        <f>IF(H5978&lt;Variables!$G$13,1,0)</f>
        <v>0</v>
      </c>
      <c r="AO5978" s="77">
        <f>IF(R5978&lt;Variables!$G$12,0,1)</f>
        <v>0</v>
      </c>
      <c r="AP5978" s="78">
        <f t="shared" si="189"/>
        <v>1</v>
      </c>
      <c r="AQ5978" s="77">
        <f>IF(V5978&lt;Variables!$G$15,1,0)</f>
        <v>1</v>
      </c>
      <c r="AR5978" s="77">
        <v>1</v>
      </c>
      <c r="AS5978" s="77">
        <v>0</v>
      </c>
      <c r="AT5978" s="77">
        <v>0</v>
      </c>
      <c r="AU5978" s="77">
        <v>0</v>
      </c>
      <c r="BA5978" s="77">
        <v>1.77</v>
      </c>
    </row>
    <row r="5979" spans="3:53" x14ac:dyDescent="0.25">
      <c r="C5979" s="77" t="s">
        <v>747</v>
      </c>
      <c r="D5979" s="77" t="s">
        <v>725</v>
      </c>
      <c r="E5979" s="77">
        <v>56.56</v>
      </c>
      <c r="F5979" s="77">
        <v>5.92</v>
      </c>
      <c r="G5979" s="77">
        <v>5.35</v>
      </c>
      <c r="H5979" s="77">
        <v>2970</v>
      </c>
      <c r="I5979" s="77">
        <v>31.010999999999999</v>
      </c>
      <c r="J5979" s="77" t="s">
        <v>75</v>
      </c>
      <c r="K5979" s="77">
        <v>45.36</v>
      </c>
      <c r="L5979" s="77">
        <v>56.503104999999991</v>
      </c>
      <c r="M5979" s="77">
        <v>-0.28866555209662798</v>
      </c>
      <c r="N5979" s="77">
        <v>56.479664</v>
      </c>
      <c r="O5979" s="77">
        <v>-0.24728192434005311</v>
      </c>
      <c r="P5979" s="77">
        <v>402396</v>
      </c>
      <c r="Q5979" s="77">
        <v>388854</v>
      </c>
      <c r="R5979" s="77">
        <v>1.03</v>
      </c>
      <c r="S5979" s="77">
        <v>39.635000000000012</v>
      </c>
      <c r="T5979" s="77">
        <v>6.68</v>
      </c>
      <c r="U5979" s="77">
        <v>20.560400000000001</v>
      </c>
      <c r="V5979" s="77">
        <v>2.322566693583441</v>
      </c>
      <c r="AC5979" s="77">
        <v>56.5</v>
      </c>
      <c r="AD5979" s="77">
        <v>54.02</v>
      </c>
      <c r="AH5979" s="77">
        <f>IF(AND(M5979&lt;Variables!$G$6,M5979&gt;Variables!$G$5),0,1)</f>
        <v>1</v>
      </c>
      <c r="AI5979" s="77">
        <f t="shared" si="188"/>
        <v>0</v>
      </c>
      <c r="AJ5979" s="77">
        <f>IF(I5979&gt;Variables!$G$7,0,1)</f>
        <v>1</v>
      </c>
      <c r="AK5979" s="77">
        <f>IF(F5979&gt;Variables!$G$8,0,1)</f>
        <v>1</v>
      </c>
      <c r="AL5979" s="77">
        <f>IF(G5979&gt;Variables!$G$9,0,1)</f>
        <v>1</v>
      </c>
      <c r="AM5979" s="77">
        <f>IF(AND(K5979&gt;Variables!$G$10,K5979&lt;Variables!$G$11),0,1)</f>
        <v>1</v>
      </c>
      <c r="AN5979" s="77">
        <f>IF(H5979&lt;Variables!$G$13,1,0)</f>
        <v>0</v>
      </c>
      <c r="AO5979" s="77">
        <f>IF(R5979&lt;Variables!$G$12,0,1)</f>
        <v>0</v>
      </c>
      <c r="AP5979" s="78">
        <f t="shared" si="189"/>
        <v>1</v>
      </c>
      <c r="AQ5979" s="77">
        <f>IF(V5979&lt;Variables!$G$15,1,0)</f>
        <v>1</v>
      </c>
      <c r="AR5979" s="77">
        <v>0</v>
      </c>
      <c r="AS5979" s="77">
        <v>0</v>
      </c>
      <c r="AT5979" s="77">
        <v>1</v>
      </c>
      <c r="AU5979" s="77">
        <v>0</v>
      </c>
      <c r="BA5979" s="77">
        <v>-1.57</v>
      </c>
    </row>
    <row r="5980" spans="3:53" x14ac:dyDescent="0.25">
      <c r="C5980" s="77" t="s">
        <v>747</v>
      </c>
      <c r="D5980" s="77" t="s">
        <v>456</v>
      </c>
      <c r="E5980" s="77">
        <v>60.93</v>
      </c>
      <c r="F5980" s="77">
        <v>5.81</v>
      </c>
      <c r="G5980" s="77">
        <v>6.01</v>
      </c>
      <c r="H5980" s="77">
        <v>7420</v>
      </c>
      <c r="I5980" s="77">
        <v>9.2469999999999999</v>
      </c>
      <c r="J5980" s="77" t="s">
        <v>75</v>
      </c>
      <c r="K5980" s="77">
        <v>57.91</v>
      </c>
      <c r="L5980" s="77">
        <v>60.537752631578961</v>
      </c>
      <c r="M5980" s="77">
        <v>0.30104746294458617</v>
      </c>
      <c r="N5980" s="77">
        <v>60.419567346938777</v>
      </c>
      <c r="O5980" s="77">
        <v>0.49724396624042277</v>
      </c>
      <c r="P5980" s="77">
        <v>732835</v>
      </c>
      <c r="Q5980" s="77">
        <v>1545000</v>
      </c>
      <c r="R5980" s="77">
        <v>0.47</v>
      </c>
      <c r="S5980" s="77">
        <v>39.635000000000012</v>
      </c>
      <c r="T5980" s="77">
        <v>6.68</v>
      </c>
      <c r="U5980" s="77">
        <v>20.560400000000001</v>
      </c>
      <c r="V5980" s="77">
        <v>2.434243213636138</v>
      </c>
      <c r="AC5980" s="77">
        <v>60.89</v>
      </c>
      <c r="AD5980" s="77">
        <v>59.030099999999997</v>
      </c>
      <c r="AH5980" s="77">
        <f>IF(AND(M5980&lt;Variables!$G$6,M5980&gt;Variables!$G$5),0,1)</f>
        <v>1</v>
      </c>
      <c r="AI5980" s="77">
        <f t="shared" si="188"/>
        <v>0</v>
      </c>
      <c r="AJ5980" s="77">
        <f>IF(I5980&gt;Variables!$G$7,0,1)</f>
        <v>1</v>
      </c>
      <c r="AK5980" s="77">
        <f>IF(F5980&gt;Variables!$G$8,0,1)</f>
        <v>1</v>
      </c>
      <c r="AL5980" s="77">
        <f>IF(G5980&gt;Variables!$G$9,0,1)</f>
        <v>1</v>
      </c>
      <c r="AM5980" s="77">
        <f>IF(AND(K5980&gt;Variables!$G$10,K5980&lt;Variables!$G$11),0,1)</f>
        <v>1</v>
      </c>
      <c r="AN5980" s="77">
        <f>IF(H5980&lt;Variables!$G$13,1,0)</f>
        <v>0</v>
      </c>
      <c r="AO5980" s="77">
        <f>IF(R5980&lt;Variables!$G$12,0,1)</f>
        <v>0</v>
      </c>
      <c r="AP5980" s="78">
        <f t="shared" si="189"/>
        <v>1</v>
      </c>
      <c r="AQ5980" s="77">
        <f>IF(V5980&lt;Variables!$G$15,1,0)</f>
        <v>1</v>
      </c>
      <c r="AR5980" s="77">
        <v>0</v>
      </c>
      <c r="AS5980" s="77">
        <v>0</v>
      </c>
      <c r="AT5980" s="77">
        <v>1</v>
      </c>
      <c r="AU5980" s="77">
        <v>0</v>
      </c>
      <c r="BA5980" s="77">
        <v>-1.91</v>
      </c>
    </row>
    <row r="5981" spans="3:53" x14ac:dyDescent="0.25">
      <c r="C5981" s="77" t="s">
        <v>747</v>
      </c>
      <c r="D5981" s="77" t="s">
        <v>718</v>
      </c>
      <c r="E5981" s="77">
        <v>26.67</v>
      </c>
      <c r="F5981" s="77">
        <v>112.23</v>
      </c>
      <c r="G5981" s="77">
        <v>31.85</v>
      </c>
      <c r="H5981" s="77">
        <v>1570</v>
      </c>
      <c r="I5981" s="77">
        <v>-2.8000000000000001E-2</v>
      </c>
      <c r="J5981" s="77" t="s">
        <v>74</v>
      </c>
      <c r="K5981" s="77">
        <v>66.59</v>
      </c>
      <c r="L5981" s="77">
        <v>25.879000000000001</v>
      </c>
      <c r="M5981" s="77">
        <v>2.7087599984543331</v>
      </c>
      <c r="N5981" s="77">
        <v>24.916696000000002</v>
      </c>
      <c r="O5981" s="77">
        <v>6.6754596997932643</v>
      </c>
      <c r="P5981" s="77">
        <v>38240000</v>
      </c>
      <c r="Q5981" s="77">
        <v>302659</v>
      </c>
      <c r="R5981" s="77">
        <v>126.35</v>
      </c>
      <c r="S5981" s="77">
        <v>39.635000000000012</v>
      </c>
      <c r="T5981" s="77">
        <v>6.68</v>
      </c>
      <c r="U5981" s="77">
        <v>20.560400000000001</v>
      </c>
      <c r="V5981" s="77">
        <v>2.338662747695043</v>
      </c>
      <c r="AC5981" s="77">
        <v>31.09</v>
      </c>
      <c r="AD5981" s="77">
        <v>23.81</v>
      </c>
      <c r="AH5981" s="77">
        <f>IF(AND(M5981&lt;Variables!$G$6,M5981&gt;Variables!$G$5),0,1)</f>
        <v>1</v>
      </c>
      <c r="AI5981" s="77">
        <f t="shared" si="188"/>
        <v>0</v>
      </c>
      <c r="AJ5981" s="77">
        <f>IF(I5981&gt;Variables!$G$7,0,1)</f>
        <v>1</v>
      </c>
      <c r="AK5981" s="77">
        <f>IF(F5981&gt;Variables!$G$8,0,1)</f>
        <v>0</v>
      </c>
      <c r="AL5981" s="77">
        <f>IF(G5981&gt;Variables!$G$9,0,1)</f>
        <v>0</v>
      </c>
      <c r="AM5981" s="77">
        <f>IF(AND(K5981&gt;Variables!$G$10,K5981&lt;Variables!$G$11),0,1)</f>
        <v>0</v>
      </c>
      <c r="AN5981" s="77">
        <f>IF(H5981&lt;Variables!$G$13,1,0)</f>
        <v>0</v>
      </c>
      <c r="AO5981" s="77">
        <f>IF(R5981&lt;Variables!$G$12,0,1)</f>
        <v>1</v>
      </c>
      <c r="AP5981" s="78">
        <f t="shared" si="189"/>
        <v>0</v>
      </c>
      <c r="AQ5981" s="77">
        <f>IF(V5981&lt;Variables!$G$15,1,0)</f>
        <v>1</v>
      </c>
      <c r="AR5981" s="77">
        <v>1</v>
      </c>
      <c r="AS5981" s="77">
        <v>0</v>
      </c>
      <c r="AT5981" s="77">
        <v>0</v>
      </c>
      <c r="AU5981" s="77">
        <v>0</v>
      </c>
      <c r="BA5981" s="77">
        <v>2</v>
      </c>
    </row>
    <row r="5982" spans="3:53" x14ac:dyDescent="0.25">
      <c r="C5982" s="77" t="s">
        <v>747</v>
      </c>
      <c r="D5982" s="77" t="s">
        <v>715</v>
      </c>
      <c r="E5982" s="77">
        <v>33.25</v>
      </c>
      <c r="F5982" s="77">
        <v>9.8000000000000007</v>
      </c>
      <c r="G5982" s="77">
        <v>4.04</v>
      </c>
      <c r="H5982" s="77">
        <v>3140</v>
      </c>
      <c r="I5982" s="77">
        <v>-44.38</v>
      </c>
      <c r="J5982" s="77" t="s">
        <v>75</v>
      </c>
      <c r="K5982" s="77">
        <v>50.61</v>
      </c>
      <c r="L5982" s="77">
        <v>33.229235000000003</v>
      </c>
      <c r="M5982" s="77">
        <v>-0.1180737383812715</v>
      </c>
      <c r="N5982" s="77">
        <v>33.163333999999999</v>
      </c>
      <c r="O5982" s="77">
        <v>8.0408079597783344E-2</v>
      </c>
      <c r="P5982" s="77">
        <v>7585000</v>
      </c>
      <c r="Q5982" s="77">
        <v>19248000</v>
      </c>
      <c r="R5982" s="77">
        <v>0.39</v>
      </c>
      <c r="S5982" s="77">
        <v>39.635000000000012</v>
      </c>
      <c r="T5982" s="77">
        <v>6.68</v>
      </c>
      <c r="U5982" s="77">
        <v>20.560400000000001</v>
      </c>
      <c r="V5982" s="77">
        <v>2.3765975253413441</v>
      </c>
      <c r="AC5982" s="77">
        <v>33.249899999999997</v>
      </c>
      <c r="AD5982" s="77">
        <v>31.3</v>
      </c>
      <c r="AH5982" s="77">
        <f>IF(AND(M5982&lt;Variables!$G$6,M5982&gt;Variables!$G$5),0,1)</f>
        <v>1</v>
      </c>
      <c r="AI5982" s="77">
        <f t="shared" si="188"/>
        <v>0</v>
      </c>
      <c r="AJ5982" s="77">
        <f>IF(I5982&gt;Variables!$G$7,0,1)</f>
        <v>1</v>
      </c>
      <c r="AK5982" s="77">
        <f>IF(F5982&gt;Variables!$G$8,0,1)</f>
        <v>0</v>
      </c>
      <c r="AL5982" s="77">
        <f>IF(G5982&gt;Variables!$G$9,0,1)</f>
        <v>1</v>
      </c>
      <c r="AM5982" s="77">
        <f>IF(AND(K5982&gt;Variables!$G$10,K5982&lt;Variables!$G$11),0,1)</f>
        <v>1</v>
      </c>
      <c r="AN5982" s="77">
        <f>IF(H5982&lt;Variables!$G$13,1,0)</f>
        <v>0</v>
      </c>
      <c r="AO5982" s="77">
        <f>IF(R5982&lt;Variables!$G$12,0,1)</f>
        <v>0</v>
      </c>
      <c r="AP5982" s="78">
        <f t="shared" si="189"/>
        <v>1</v>
      </c>
      <c r="AQ5982" s="77">
        <f>IF(V5982&lt;Variables!$G$15,1,0)</f>
        <v>1</v>
      </c>
      <c r="AR5982" s="77">
        <v>0</v>
      </c>
      <c r="AS5982" s="77">
        <v>0</v>
      </c>
      <c r="AT5982" s="77">
        <v>1</v>
      </c>
      <c r="AU5982" s="77">
        <v>0</v>
      </c>
      <c r="BA5982" s="77">
        <v>-2.25</v>
      </c>
    </row>
    <row r="5983" spans="3:53" x14ac:dyDescent="0.25">
      <c r="C5983" s="77" t="s">
        <v>747</v>
      </c>
      <c r="D5983" s="77" t="s">
        <v>705</v>
      </c>
      <c r="E5983" s="77">
        <v>691.8</v>
      </c>
      <c r="F5983" s="77">
        <v>10.15</v>
      </c>
      <c r="G5983" s="77">
        <v>6.23</v>
      </c>
      <c r="H5983" s="77">
        <v>6440</v>
      </c>
      <c r="I5983" s="77">
        <v>-22.966999999999999</v>
      </c>
      <c r="J5983" s="77" t="s">
        <v>74</v>
      </c>
      <c r="K5983" s="77">
        <v>64.47</v>
      </c>
      <c r="L5983" s="77">
        <v>685.27351499999997</v>
      </c>
      <c r="M5983" s="77">
        <v>0.76268597656222359</v>
      </c>
      <c r="N5983" s="77">
        <v>682.29194199999995</v>
      </c>
      <c r="O5983" s="77">
        <v>1.203012595449948</v>
      </c>
      <c r="P5983" s="77">
        <v>769073</v>
      </c>
      <c r="Q5983" s="77">
        <v>763734</v>
      </c>
      <c r="R5983" s="77">
        <v>1.01</v>
      </c>
      <c r="S5983" s="77">
        <v>39.635000000000012</v>
      </c>
      <c r="T5983" s="77">
        <v>6.68</v>
      </c>
      <c r="U5983" s="77">
        <v>20.560400000000001</v>
      </c>
      <c r="V5983" s="77">
        <v>2.465207205767872</v>
      </c>
      <c r="AC5983" s="77">
        <v>690.5</v>
      </c>
      <c r="AD5983" s="77">
        <v>650.67049999999995</v>
      </c>
      <c r="AH5983" s="77">
        <f>IF(AND(M5983&lt;Variables!$G$6,M5983&gt;Variables!$G$5),0,1)</f>
        <v>1</v>
      </c>
      <c r="AI5983" s="77">
        <f t="shared" si="188"/>
        <v>0</v>
      </c>
      <c r="AJ5983" s="77">
        <f>IF(I5983&gt;Variables!$G$7,0,1)</f>
        <v>1</v>
      </c>
      <c r="AK5983" s="77">
        <f>IF(F5983&gt;Variables!$G$8,0,1)</f>
        <v>0</v>
      </c>
      <c r="AL5983" s="77">
        <f>IF(G5983&gt;Variables!$G$9,0,1)</f>
        <v>1</v>
      </c>
      <c r="AM5983" s="77">
        <f>IF(AND(K5983&gt;Variables!$G$10,K5983&lt;Variables!$G$11),0,1)</f>
        <v>0</v>
      </c>
      <c r="AN5983" s="77">
        <f>IF(H5983&lt;Variables!$G$13,1,0)</f>
        <v>0</v>
      </c>
      <c r="AO5983" s="77">
        <f>IF(R5983&lt;Variables!$G$12,0,1)</f>
        <v>0</v>
      </c>
      <c r="AP5983" s="78">
        <f t="shared" si="189"/>
        <v>0</v>
      </c>
      <c r="AQ5983" s="77">
        <f>IF(V5983&lt;Variables!$G$15,1,0)</f>
        <v>1</v>
      </c>
      <c r="AR5983" s="77">
        <v>0</v>
      </c>
      <c r="AS5983" s="77">
        <v>0</v>
      </c>
      <c r="AT5983" s="77">
        <v>1</v>
      </c>
      <c r="AU5983" s="77">
        <v>0</v>
      </c>
      <c r="BA5983" s="77">
        <v>-2.25</v>
      </c>
    </row>
    <row r="5984" spans="3:53" x14ac:dyDescent="0.25">
      <c r="C5984" s="77" t="s">
        <v>747</v>
      </c>
      <c r="D5984" s="77" t="s">
        <v>720</v>
      </c>
      <c r="E5984" s="77">
        <v>54.16</v>
      </c>
      <c r="F5984" s="77">
        <v>10.199999999999999</v>
      </c>
      <c r="G5984" s="77">
        <v>9.64</v>
      </c>
      <c r="H5984" s="77">
        <v>2050</v>
      </c>
      <c r="I5984" s="77">
        <v>12.194000000000001</v>
      </c>
      <c r="J5984" s="77" t="s">
        <v>74</v>
      </c>
      <c r="K5984" s="77">
        <v>61.29</v>
      </c>
      <c r="L5984" s="77">
        <v>53.731624999999987</v>
      </c>
      <c r="M5984" s="77">
        <v>0.4762093087636996</v>
      </c>
      <c r="N5984" s="77">
        <v>53.410719999999998</v>
      </c>
      <c r="O5984" s="77">
        <v>1.079895571525715</v>
      </c>
      <c r="P5984" s="77">
        <v>533863</v>
      </c>
      <c r="Q5984" s="77">
        <v>320570</v>
      </c>
      <c r="R5984" s="77">
        <v>1.67</v>
      </c>
      <c r="S5984" s="77">
        <v>39.635000000000012</v>
      </c>
      <c r="T5984" s="77">
        <v>6.68</v>
      </c>
      <c r="U5984" s="77">
        <v>20.560400000000001</v>
      </c>
      <c r="V5984" s="77">
        <v>2.4560559058310631</v>
      </c>
      <c r="AC5984" s="77">
        <v>54.4</v>
      </c>
      <c r="AD5984" s="77">
        <v>52.91</v>
      </c>
      <c r="AH5984" s="77">
        <f>IF(AND(M5984&lt;Variables!$G$6,M5984&gt;Variables!$G$5),0,1)</f>
        <v>1</v>
      </c>
      <c r="AI5984" s="77">
        <f t="shared" si="188"/>
        <v>0</v>
      </c>
      <c r="AJ5984" s="77">
        <f>IF(I5984&gt;Variables!$G$7,0,1)</f>
        <v>1</v>
      </c>
      <c r="AK5984" s="77">
        <f>IF(F5984&gt;Variables!$G$8,0,1)</f>
        <v>0</v>
      </c>
      <c r="AL5984" s="77">
        <f>IF(G5984&gt;Variables!$G$9,0,1)</f>
        <v>1</v>
      </c>
      <c r="AM5984" s="77">
        <f>IF(AND(K5984&gt;Variables!$G$10,K5984&lt;Variables!$G$11),0,1)</f>
        <v>1</v>
      </c>
      <c r="AN5984" s="77">
        <f>IF(H5984&lt;Variables!$G$13,1,0)</f>
        <v>0</v>
      </c>
      <c r="AO5984" s="77">
        <f>IF(R5984&lt;Variables!$G$12,0,1)</f>
        <v>0</v>
      </c>
      <c r="AP5984" s="78">
        <f t="shared" si="189"/>
        <v>0</v>
      </c>
      <c r="AQ5984" s="77">
        <f>IF(V5984&lt;Variables!$G$15,1,0)</f>
        <v>1</v>
      </c>
      <c r="AR5984" s="77">
        <v>0</v>
      </c>
      <c r="AS5984" s="77">
        <v>1</v>
      </c>
      <c r="AT5984" s="77">
        <v>0</v>
      </c>
      <c r="AU5984" s="77">
        <v>0</v>
      </c>
      <c r="BA5984" s="77">
        <v>0.28999999999999998</v>
      </c>
    </row>
    <row r="5985" spans="3:53" x14ac:dyDescent="0.25">
      <c r="C5985" s="77" t="s">
        <v>747</v>
      </c>
      <c r="D5985" s="77" t="s">
        <v>729</v>
      </c>
      <c r="E5985" s="77">
        <v>13.15</v>
      </c>
      <c r="F5985" s="77">
        <v>11.55</v>
      </c>
      <c r="G5985" s="77">
        <v>11.85</v>
      </c>
      <c r="H5985" s="77">
        <v>6350</v>
      </c>
      <c r="I5985" s="77">
        <v>43.198999999999998</v>
      </c>
      <c r="J5985" s="77" t="s">
        <v>74</v>
      </c>
      <c r="K5985" s="77">
        <v>55.2</v>
      </c>
      <c r="L5985" s="77">
        <v>13.168150000000001</v>
      </c>
      <c r="M5985" s="77">
        <v>-0.36565500848639693</v>
      </c>
      <c r="N5985" s="77">
        <v>12.84365</v>
      </c>
      <c r="O5985" s="77">
        <v>2.1516469227984181</v>
      </c>
      <c r="P5985" s="77">
        <v>1657000</v>
      </c>
      <c r="Q5985" s="77">
        <v>2203000</v>
      </c>
      <c r="R5985" s="77">
        <v>0.75</v>
      </c>
      <c r="S5985" s="77">
        <v>39.635000000000012</v>
      </c>
      <c r="T5985" s="77">
        <v>6.68</v>
      </c>
      <c r="U5985" s="77">
        <v>20.560400000000001</v>
      </c>
      <c r="V5985" s="77">
        <v>2.4358702908760921</v>
      </c>
      <c r="AC5985" s="77">
        <v>13.4</v>
      </c>
      <c r="AD5985" s="77">
        <v>12.92</v>
      </c>
      <c r="AH5985" s="77">
        <f>IF(AND(M5985&lt;Variables!$G$6,M5985&gt;Variables!$G$5),0,1)</f>
        <v>1</v>
      </c>
      <c r="AI5985" s="77">
        <f t="shared" si="188"/>
        <v>0</v>
      </c>
      <c r="AJ5985" s="77">
        <f>IF(I5985&gt;Variables!$G$7,0,1)</f>
        <v>1</v>
      </c>
      <c r="AK5985" s="77">
        <f>IF(F5985&gt;Variables!$G$8,0,1)</f>
        <v>0</v>
      </c>
      <c r="AL5985" s="77">
        <f>IF(G5985&gt;Variables!$G$9,0,1)</f>
        <v>0</v>
      </c>
      <c r="AM5985" s="77">
        <f>IF(AND(K5985&gt;Variables!$G$10,K5985&lt;Variables!$G$11),0,1)</f>
        <v>1</v>
      </c>
      <c r="AN5985" s="77">
        <f>IF(H5985&lt;Variables!$G$13,1,0)</f>
        <v>0</v>
      </c>
      <c r="AO5985" s="77">
        <f>IF(R5985&lt;Variables!$G$12,0,1)</f>
        <v>0</v>
      </c>
      <c r="AP5985" s="78">
        <f t="shared" si="189"/>
        <v>0</v>
      </c>
      <c r="AQ5985" s="77">
        <f>IF(V5985&lt;Variables!$G$15,1,0)</f>
        <v>1</v>
      </c>
      <c r="AR5985" s="77">
        <v>0</v>
      </c>
      <c r="AS5985" s="77">
        <v>0</v>
      </c>
      <c r="AT5985" s="77">
        <v>1</v>
      </c>
      <c r="AU5985" s="77">
        <v>0</v>
      </c>
      <c r="BA5985" s="77">
        <v>-0.88</v>
      </c>
    </row>
    <row r="5986" spans="3:53" x14ac:dyDescent="0.25">
      <c r="C5986" s="77" t="s">
        <v>748</v>
      </c>
      <c r="D5986" s="77" t="s">
        <v>723</v>
      </c>
      <c r="E5986" s="77">
        <v>3.5</v>
      </c>
      <c r="F5986" s="77">
        <v>19.68</v>
      </c>
      <c r="G5986" s="77">
        <v>-9.14</v>
      </c>
      <c r="H5986" s="77">
        <v>-99999</v>
      </c>
      <c r="I5986" s="77">
        <v>-13.869</v>
      </c>
      <c r="J5986" s="77" t="s">
        <v>75</v>
      </c>
      <c r="K5986" s="77">
        <v>52.34</v>
      </c>
      <c r="L5986" s="77">
        <v>3.558333333333334</v>
      </c>
      <c r="M5986" s="77">
        <v>-2.2014051522248308</v>
      </c>
      <c r="N5986" s="77">
        <v>3.5989166666666659</v>
      </c>
      <c r="O5986" s="77">
        <v>-3.304235070738859</v>
      </c>
      <c r="P5986" s="77">
        <v>22513</v>
      </c>
      <c r="Q5986" s="77">
        <v>37267</v>
      </c>
      <c r="R5986" s="77">
        <v>0.6</v>
      </c>
      <c r="S5986" s="77">
        <v>42.401000000000003</v>
      </c>
      <c r="T5986" s="77">
        <v>7.1039999999999992</v>
      </c>
      <c r="U5986" s="77">
        <v>21.799600000000002</v>
      </c>
      <c r="V5986" s="77">
        <v>2.4633558538641691</v>
      </c>
      <c r="AC5986" s="77">
        <v>3.5</v>
      </c>
      <c r="AD5986" s="77">
        <v>3.35</v>
      </c>
      <c r="AH5986" s="77">
        <f>IF(AND(M5986&lt;Variables!$G$6,M5986&gt;Variables!$G$5),0,1)</f>
        <v>0</v>
      </c>
      <c r="AI5986" s="77">
        <f t="shared" si="188"/>
        <v>1</v>
      </c>
      <c r="AJ5986" s="77">
        <f>IF(I5986&gt;Variables!$G$7,0,1)</f>
        <v>1</v>
      </c>
      <c r="AK5986" s="77">
        <f>IF(F5986&gt;Variables!$G$8,0,1)</f>
        <v>0</v>
      </c>
      <c r="AL5986" s="77">
        <f>IF(G5986&gt;Variables!$G$9,0,1)</f>
        <v>1</v>
      </c>
      <c r="AM5986" s="77">
        <f>IF(AND(K5986&gt;Variables!$G$10,K5986&lt;Variables!$G$11),0,1)</f>
        <v>1</v>
      </c>
      <c r="AN5986" s="77">
        <f>IF(H5986&lt;Variables!$G$13,1,0)</f>
        <v>1</v>
      </c>
      <c r="AO5986" s="77">
        <f>IF(R5986&lt;Variables!$G$12,0,1)</f>
        <v>0</v>
      </c>
      <c r="AP5986" s="78">
        <f t="shared" si="189"/>
        <v>1</v>
      </c>
      <c r="AQ5986" s="77">
        <f>IF(V5986&lt;Variables!$G$15,1,0)</f>
        <v>1</v>
      </c>
      <c r="AR5986" s="77">
        <v>0</v>
      </c>
      <c r="AS5986" s="77">
        <v>0</v>
      </c>
      <c r="AT5986" s="77">
        <v>1</v>
      </c>
      <c r="AU5986" s="77">
        <v>0</v>
      </c>
      <c r="BA5986" s="77">
        <v>-2.25</v>
      </c>
    </row>
    <row r="5987" spans="3:53" x14ac:dyDescent="0.25">
      <c r="C5987" s="77" t="s">
        <v>748</v>
      </c>
      <c r="D5987" s="77" t="s">
        <v>714</v>
      </c>
      <c r="E5987" s="77">
        <v>38.89</v>
      </c>
      <c r="F5987" s="77">
        <v>7.21</v>
      </c>
      <c r="G5987" s="77">
        <v>2.04</v>
      </c>
      <c r="H5987" s="77">
        <v>3140</v>
      </c>
      <c r="I5987" s="77">
        <v>-37.33</v>
      </c>
      <c r="J5987" s="77" t="s">
        <v>75</v>
      </c>
      <c r="K5987" s="77">
        <v>41.71</v>
      </c>
      <c r="L5987" s="77">
        <v>39.026615</v>
      </c>
      <c r="M5987" s="77">
        <v>-0.64395797585826542</v>
      </c>
      <c r="N5987" s="77">
        <v>38.991391999999998</v>
      </c>
      <c r="O5987" s="77">
        <v>-0.55420437413467105</v>
      </c>
      <c r="P5987" s="77">
        <v>7784000</v>
      </c>
      <c r="Q5987" s="77">
        <v>19195000</v>
      </c>
      <c r="R5987" s="77">
        <v>0.41</v>
      </c>
      <c r="S5987" s="77">
        <v>42.401000000000003</v>
      </c>
      <c r="T5987" s="77">
        <v>7.1039999999999992</v>
      </c>
      <c r="U5987" s="77">
        <v>21.799600000000002</v>
      </c>
      <c r="V5987" s="77">
        <v>2.2824411746141449</v>
      </c>
      <c r="AC5987" s="77">
        <v>38.85</v>
      </c>
      <c r="AD5987" s="77">
        <v>37.125500000000002</v>
      </c>
      <c r="AH5987" s="77">
        <f>IF(AND(M5987&lt;Variables!$G$6,M5987&gt;Variables!$G$5),0,1)</f>
        <v>1</v>
      </c>
      <c r="AI5987" s="77">
        <f t="shared" si="188"/>
        <v>0</v>
      </c>
      <c r="AJ5987" s="77">
        <f>IF(I5987&gt;Variables!$G$7,0,1)</f>
        <v>1</v>
      </c>
      <c r="AK5987" s="77">
        <f>IF(F5987&gt;Variables!$G$8,0,1)</f>
        <v>1</v>
      </c>
      <c r="AL5987" s="77">
        <f>IF(G5987&gt;Variables!$G$9,0,1)</f>
        <v>1</v>
      </c>
      <c r="AM5987" s="77">
        <f>IF(AND(K5987&gt;Variables!$G$10,K5987&lt;Variables!$G$11),0,1)</f>
        <v>1</v>
      </c>
      <c r="AN5987" s="77">
        <f>IF(H5987&lt;Variables!$G$13,1,0)</f>
        <v>0</v>
      </c>
      <c r="AO5987" s="77">
        <f>IF(R5987&lt;Variables!$G$12,0,1)</f>
        <v>0</v>
      </c>
      <c r="AP5987" s="78">
        <f t="shared" si="189"/>
        <v>1</v>
      </c>
      <c r="AQ5987" s="77">
        <f>IF(V5987&lt;Variables!$G$15,1,0)</f>
        <v>1</v>
      </c>
      <c r="AR5987" s="77">
        <v>0</v>
      </c>
      <c r="AS5987" s="77">
        <v>0</v>
      </c>
      <c r="AT5987" s="77">
        <v>1</v>
      </c>
      <c r="AU5987" s="77">
        <v>0</v>
      </c>
      <c r="BA5987" s="77">
        <v>-2.25</v>
      </c>
    </row>
    <row r="5988" spans="3:53" x14ac:dyDescent="0.25">
      <c r="C5988" s="77" t="s">
        <v>748</v>
      </c>
      <c r="D5988" s="77" t="s">
        <v>715</v>
      </c>
      <c r="E5988" s="77">
        <v>32.89</v>
      </c>
      <c r="F5988" s="77">
        <v>9.07</v>
      </c>
      <c r="G5988" s="77">
        <v>2.92</v>
      </c>
      <c r="H5988" s="77">
        <v>3140</v>
      </c>
      <c r="I5988" s="77">
        <v>-44.554000000000002</v>
      </c>
      <c r="J5988" s="77" t="s">
        <v>75</v>
      </c>
      <c r="K5988" s="77">
        <v>37.18</v>
      </c>
      <c r="L5988" s="77">
        <v>33.107320000000001</v>
      </c>
      <c r="M5988" s="77">
        <v>-0.83763953107652056</v>
      </c>
      <c r="N5988" s="77">
        <v>33.118549999999999</v>
      </c>
      <c r="O5988" s="77">
        <v>-0.87126398951645145</v>
      </c>
      <c r="P5988" s="77">
        <v>7739000</v>
      </c>
      <c r="Q5988" s="77">
        <v>19248000</v>
      </c>
      <c r="R5988" s="77">
        <v>0.4</v>
      </c>
      <c r="S5988" s="77">
        <v>42.401000000000003</v>
      </c>
      <c r="T5988" s="77">
        <v>7.1039999999999992</v>
      </c>
      <c r="U5988" s="77">
        <v>21.799600000000002</v>
      </c>
      <c r="V5988" s="77">
        <v>2.224950527787088</v>
      </c>
      <c r="AC5988" s="77">
        <v>32.899900000000002</v>
      </c>
      <c r="AD5988" s="77">
        <v>31.3</v>
      </c>
      <c r="AH5988" s="77">
        <f>IF(AND(M5988&lt;Variables!$G$6,M5988&gt;Variables!$G$5),0,1)</f>
        <v>1</v>
      </c>
      <c r="AI5988" s="77">
        <f t="shared" si="188"/>
        <v>1</v>
      </c>
      <c r="AJ5988" s="77">
        <f>IF(I5988&gt;Variables!$G$7,0,1)</f>
        <v>1</v>
      </c>
      <c r="AK5988" s="77">
        <f>IF(F5988&gt;Variables!$G$8,0,1)</f>
        <v>0</v>
      </c>
      <c r="AL5988" s="77">
        <f>IF(G5988&gt;Variables!$G$9,0,1)</f>
        <v>1</v>
      </c>
      <c r="AM5988" s="77">
        <f>IF(AND(K5988&gt;Variables!$G$10,K5988&lt;Variables!$G$11),0,1)</f>
        <v>1</v>
      </c>
      <c r="AN5988" s="77">
        <f>IF(H5988&lt;Variables!$G$13,1,0)</f>
        <v>0</v>
      </c>
      <c r="AO5988" s="77">
        <f>IF(R5988&lt;Variables!$G$12,0,1)</f>
        <v>0</v>
      </c>
      <c r="AP5988" s="78">
        <f t="shared" si="189"/>
        <v>1</v>
      </c>
      <c r="AQ5988" s="77">
        <f>IF(V5988&lt;Variables!$G$15,1,0)</f>
        <v>1</v>
      </c>
      <c r="AR5988" s="77">
        <v>0</v>
      </c>
      <c r="AS5988" s="77">
        <v>0</v>
      </c>
      <c r="AT5988" s="77">
        <v>1</v>
      </c>
      <c r="AU5988" s="77">
        <v>0</v>
      </c>
      <c r="BA5988" s="77">
        <v>-2.25</v>
      </c>
    </row>
    <row r="5989" spans="3:53" x14ac:dyDescent="0.25">
      <c r="C5989" s="77" t="s">
        <v>748</v>
      </c>
      <c r="D5989" s="77" t="s">
        <v>85</v>
      </c>
      <c r="E5989" s="77">
        <v>4.79</v>
      </c>
      <c r="F5989" s="77">
        <v>10.48</v>
      </c>
      <c r="G5989" s="77">
        <v>7.66</v>
      </c>
      <c r="H5989" s="77">
        <v>2780</v>
      </c>
      <c r="I5989" s="77">
        <v>187.62100000000001</v>
      </c>
      <c r="J5989" s="77" t="s">
        <v>75</v>
      </c>
      <c r="K5989" s="77">
        <v>55.83</v>
      </c>
      <c r="L5989" s="77">
        <v>4.7677200000000006</v>
      </c>
      <c r="M5989" s="77">
        <v>0.2575654610589469</v>
      </c>
      <c r="N5989" s="77">
        <v>4.7347640000000002</v>
      </c>
      <c r="O5989" s="77">
        <v>0.95540136741768011</v>
      </c>
      <c r="P5989" s="77">
        <v>27077000</v>
      </c>
      <c r="Q5989" s="77">
        <v>21010000</v>
      </c>
      <c r="R5989" s="77">
        <v>1.29</v>
      </c>
      <c r="S5989" s="77">
        <v>42.401000000000003</v>
      </c>
      <c r="T5989" s="77">
        <v>7.1039999999999992</v>
      </c>
      <c r="U5989" s="77">
        <v>21.799600000000002</v>
      </c>
      <c r="V5989" s="77">
        <v>2.4163654580419989</v>
      </c>
      <c r="AC5989" s="77">
        <v>4.8600000000000003</v>
      </c>
      <c r="AD5989" s="77">
        <v>4.5199999999999996</v>
      </c>
      <c r="AH5989" s="77">
        <f>IF(AND(M5989&lt;Variables!$G$6,M5989&gt;Variables!$G$5),0,1)</f>
        <v>1</v>
      </c>
      <c r="AI5989" s="77">
        <f t="shared" si="188"/>
        <v>0</v>
      </c>
      <c r="AJ5989" s="77">
        <f>IF(I5989&gt;Variables!$G$7,0,1)</f>
        <v>0</v>
      </c>
      <c r="AK5989" s="77">
        <f>IF(F5989&gt;Variables!$G$8,0,1)</f>
        <v>0</v>
      </c>
      <c r="AL5989" s="77">
        <f>IF(G5989&gt;Variables!$G$9,0,1)</f>
        <v>1</v>
      </c>
      <c r="AM5989" s="77">
        <f>IF(AND(K5989&gt;Variables!$G$10,K5989&lt;Variables!$G$11),0,1)</f>
        <v>1</v>
      </c>
      <c r="AN5989" s="77">
        <f>IF(H5989&lt;Variables!$G$13,1,0)</f>
        <v>0</v>
      </c>
      <c r="AO5989" s="77">
        <f>IF(R5989&lt;Variables!$G$12,0,1)</f>
        <v>0</v>
      </c>
      <c r="AP5989" s="78">
        <f t="shared" si="189"/>
        <v>1</v>
      </c>
      <c r="AQ5989" s="77">
        <f>IF(V5989&lt;Variables!$G$15,1,0)</f>
        <v>1</v>
      </c>
      <c r="AR5989" s="77">
        <v>0</v>
      </c>
      <c r="AS5989" s="77">
        <v>0</v>
      </c>
      <c r="AT5989" s="77">
        <v>1</v>
      </c>
      <c r="AU5989" s="77">
        <v>0</v>
      </c>
      <c r="BA5989" s="77">
        <v>-1.65</v>
      </c>
    </row>
    <row r="5990" spans="3:53" x14ac:dyDescent="0.25">
      <c r="C5990" s="77" t="s">
        <v>748</v>
      </c>
      <c r="D5990" s="77" t="s">
        <v>678</v>
      </c>
      <c r="E5990" s="77">
        <v>2.2400000000000002</v>
      </c>
      <c r="F5990" s="77">
        <v>13.2</v>
      </c>
      <c r="G5990" s="77">
        <v>8.1</v>
      </c>
      <c r="H5990" s="77">
        <v>-99999</v>
      </c>
      <c r="I5990" s="77">
        <v>-10.952</v>
      </c>
      <c r="J5990" s="77" t="s">
        <v>75</v>
      </c>
      <c r="K5990" s="77">
        <v>58.04</v>
      </c>
      <c r="L5990" s="77">
        <v>2.2774999999999999</v>
      </c>
      <c r="M5990" s="77">
        <v>-0.32930845225028688</v>
      </c>
      <c r="N5990" s="77">
        <v>2.2414999999999998</v>
      </c>
      <c r="O5990" s="77">
        <v>1.2714699977693391</v>
      </c>
      <c r="P5990" s="77">
        <v>40918</v>
      </c>
      <c r="Q5990" s="77">
        <v>15467</v>
      </c>
      <c r="R5990" s="77">
        <v>2.65</v>
      </c>
      <c r="S5990" s="77">
        <v>42.401000000000003</v>
      </c>
      <c r="T5990" s="77">
        <v>7.1039999999999992</v>
      </c>
      <c r="U5990" s="77">
        <v>21.799600000000002</v>
      </c>
      <c r="V5990" s="77">
        <v>2.4665028039517018</v>
      </c>
      <c r="AC5990" s="77">
        <v>2.2799999999999998</v>
      </c>
      <c r="AD5990" s="77">
        <v>2.10025</v>
      </c>
      <c r="AH5990" s="77">
        <f>IF(AND(M5990&lt;Variables!$G$6,M5990&gt;Variables!$G$5),0,1)</f>
        <v>1</v>
      </c>
      <c r="AI5990" s="77">
        <f t="shared" si="188"/>
        <v>0</v>
      </c>
      <c r="AJ5990" s="77">
        <f>IF(I5990&gt;Variables!$G$7,0,1)</f>
        <v>1</v>
      </c>
      <c r="AK5990" s="77">
        <f>IF(F5990&gt;Variables!$G$8,0,1)</f>
        <v>0</v>
      </c>
      <c r="AL5990" s="77">
        <f>IF(G5990&gt;Variables!$G$9,0,1)</f>
        <v>1</v>
      </c>
      <c r="AM5990" s="77">
        <f>IF(AND(K5990&gt;Variables!$G$10,K5990&lt;Variables!$G$11),0,1)</f>
        <v>1</v>
      </c>
      <c r="AN5990" s="77">
        <f>IF(H5990&lt;Variables!$G$13,1,0)</f>
        <v>1</v>
      </c>
      <c r="AO5990" s="77">
        <f>IF(R5990&lt;Variables!$G$12,0,1)</f>
        <v>1</v>
      </c>
      <c r="AP5990" s="78">
        <f t="shared" si="189"/>
        <v>1</v>
      </c>
      <c r="AQ5990" s="77">
        <f>IF(V5990&lt;Variables!$G$15,1,0)</f>
        <v>1</v>
      </c>
      <c r="AR5990" s="77">
        <v>0</v>
      </c>
      <c r="AS5990" s="77">
        <v>0</v>
      </c>
      <c r="AT5990" s="77">
        <v>1</v>
      </c>
      <c r="AU5990" s="77">
        <v>0</v>
      </c>
      <c r="BA5990" s="77">
        <v>-2.25</v>
      </c>
    </row>
    <row r="5991" spans="3:53" x14ac:dyDescent="0.25">
      <c r="C5991" s="77" t="s">
        <v>748</v>
      </c>
      <c r="D5991" s="77" t="s">
        <v>436</v>
      </c>
      <c r="E5991" s="77">
        <v>8.23</v>
      </c>
      <c r="F5991" s="77">
        <v>39.9</v>
      </c>
      <c r="G5991" s="77">
        <v>9.84</v>
      </c>
      <c r="H5991" s="77">
        <v>60.08</v>
      </c>
      <c r="I5991" s="77">
        <v>7.7880000000000003</v>
      </c>
      <c r="J5991" s="77" t="s">
        <v>75</v>
      </c>
      <c r="K5991" s="77">
        <v>60.08</v>
      </c>
      <c r="L5991" s="77">
        <v>8.1445100000000004</v>
      </c>
      <c r="M5991" s="77">
        <v>2.7686134586365401</v>
      </c>
      <c r="N5991" s="77">
        <v>8.0784880000000001</v>
      </c>
      <c r="O5991" s="77">
        <v>3.6084970355838761</v>
      </c>
      <c r="P5991" s="77">
        <v>42490000</v>
      </c>
      <c r="Q5991" s="77">
        <v>3180000</v>
      </c>
      <c r="R5991" s="77">
        <v>13.36</v>
      </c>
      <c r="S5991" s="77">
        <v>42.401000000000003</v>
      </c>
      <c r="T5991" s="77">
        <v>7.1039999999999992</v>
      </c>
      <c r="U5991" s="77">
        <v>21.799600000000002</v>
      </c>
      <c r="V5991" s="77">
        <v>2.3188476329365439</v>
      </c>
      <c r="AC5991" s="77">
        <v>8.4499999999999993</v>
      </c>
      <c r="AD5991" s="77">
        <v>6.75</v>
      </c>
      <c r="AH5991" s="77">
        <f>IF(AND(M5991&lt;Variables!$G$6,M5991&gt;Variables!$G$5),0,1)</f>
        <v>1</v>
      </c>
      <c r="AI5991" s="77">
        <f t="shared" si="188"/>
        <v>0</v>
      </c>
      <c r="AJ5991" s="77">
        <f>IF(I5991&gt;Variables!$G$7,0,1)</f>
        <v>1</v>
      </c>
      <c r="AK5991" s="77">
        <f>IF(F5991&gt;Variables!$G$8,0,1)</f>
        <v>0</v>
      </c>
      <c r="AL5991" s="77">
        <f>IF(G5991&gt;Variables!$G$9,0,1)</f>
        <v>1</v>
      </c>
      <c r="AM5991" s="77">
        <f>IF(AND(K5991&gt;Variables!$G$10,K5991&lt;Variables!$G$11),0,1)</f>
        <v>1</v>
      </c>
      <c r="AN5991" s="77">
        <f>IF(H5991&lt;Variables!$G$13,1,0)</f>
        <v>1</v>
      </c>
      <c r="AO5991" s="77">
        <f>IF(R5991&lt;Variables!$G$12,0,1)</f>
        <v>1</v>
      </c>
      <c r="AP5991" s="78">
        <f t="shared" si="189"/>
        <v>1</v>
      </c>
      <c r="AQ5991" s="77">
        <f>IF(V5991&lt;Variables!$G$15,1,0)</f>
        <v>1</v>
      </c>
      <c r="AR5991" s="77">
        <v>1</v>
      </c>
      <c r="AS5991" s="77">
        <v>0</v>
      </c>
      <c r="AT5991" s="77">
        <v>0</v>
      </c>
      <c r="AU5991" s="77">
        <v>0</v>
      </c>
      <c r="BA5991" s="77">
        <v>2</v>
      </c>
    </row>
    <row r="5992" spans="3:53" x14ac:dyDescent="0.25">
      <c r="C5992" s="77" t="s">
        <v>748</v>
      </c>
      <c r="D5992" s="77" t="s">
        <v>551</v>
      </c>
      <c r="E5992" s="77">
        <v>12.46</v>
      </c>
      <c r="F5992" s="77">
        <v>59.2</v>
      </c>
      <c r="G5992" s="77">
        <v>27.23</v>
      </c>
      <c r="H5992" s="77">
        <v>75.75</v>
      </c>
      <c r="I5992" s="77">
        <v>50.787999999999997</v>
      </c>
      <c r="J5992" s="77" t="s">
        <v>75</v>
      </c>
      <c r="K5992" s="77">
        <v>68.14</v>
      </c>
      <c r="L5992" s="77">
        <v>11.205880000000001</v>
      </c>
      <c r="M5992" s="77">
        <v>5.9274238167819222</v>
      </c>
      <c r="N5992" s="77">
        <v>10.64094130434782</v>
      </c>
      <c r="O5992" s="77">
        <v>11.55122146148808</v>
      </c>
      <c r="P5992" s="77">
        <v>120090000</v>
      </c>
      <c r="Q5992" s="77">
        <v>23680000</v>
      </c>
      <c r="R5992" s="77">
        <v>5.07</v>
      </c>
      <c r="S5992" s="77">
        <v>42.401000000000003</v>
      </c>
      <c r="T5992" s="77">
        <v>7.1039999999999992</v>
      </c>
      <c r="U5992" s="77">
        <v>21.799600000000002</v>
      </c>
      <c r="V5992" s="77">
        <v>2.090289605074477</v>
      </c>
      <c r="AC5992" s="77">
        <v>18.82</v>
      </c>
      <c r="AD5992" s="77">
        <v>11.18</v>
      </c>
      <c r="AH5992" s="77">
        <f>IF(AND(M5992&lt;Variables!$G$6,M5992&gt;Variables!$G$5),0,1)</f>
        <v>1</v>
      </c>
      <c r="AI5992" s="77">
        <f t="shared" si="188"/>
        <v>0</v>
      </c>
      <c r="AJ5992" s="77">
        <f>IF(I5992&gt;Variables!$G$7,0,1)</f>
        <v>0</v>
      </c>
      <c r="AK5992" s="77">
        <f>IF(F5992&gt;Variables!$G$8,0,1)</f>
        <v>0</v>
      </c>
      <c r="AL5992" s="77">
        <f>IF(G5992&gt;Variables!$G$9,0,1)</f>
        <v>0</v>
      </c>
      <c r="AM5992" s="77">
        <f>IF(AND(K5992&gt;Variables!$G$10,K5992&lt;Variables!$G$11),0,1)</f>
        <v>0</v>
      </c>
      <c r="AN5992" s="77">
        <f>IF(H5992&lt;Variables!$G$13,1,0)</f>
        <v>1</v>
      </c>
      <c r="AO5992" s="77">
        <f>IF(R5992&lt;Variables!$G$12,0,1)</f>
        <v>1</v>
      </c>
      <c r="AP5992" s="78">
        <f t="shared" si="189"/>
        <v>1</v>
      </c>
      <c r="AQ5992" s="77">
        <f>IF(V5992&lt;Variables!$G$15,1,0)</f>
        <v>1</v>
      </c>
      <c r="AR5992" s="77">
        <v>0</v>
      </c>
      <c r="AS5992" s="77">
        <v>0</v>
      </c>
      <c r="AT5992" s="77">
        <v>1</v>
      </c>
      <c r="AU5992" s="77">
        <v>0</v>
      </c>
      <c r="BA5992" s="77">
        <v>-2.25</v>
      </c>
    </row>
    <row r="5993" spans="3:53" x14ac:dyDescent="0.25">
      <c r="C5993" s="77" t="s">
        <v>748</v>
      </c>
      <c r="D5993" s="77" t="s">
        <v>717</v>
      </c>
      <c r="E5993" s="77">
        <v>4.9400000000000004</v>
      </c>
      <c r="F5993" s="77">
        <v>72.14</v>
      </c>
      <c r="G5993" s="77">
        <v>17.309999999999999</v>
      </c>
      <c r="H5993" s="77">
        <v>34.64</v>
      </c>
      <c r="I5993" s="77">
        <v>-9.3089999999999993</v>
      </c>
      <c r="J5993" s="77" t="s">
        <v>75</v>
      </c>
      <c r="K5993" s="77">
        <v>66.78</v>
      </c>
      <c r="L5993" s="77">
        <v>4.7158600000000002</v>
      </c>
      <c r="M5993" s="77">
        <v>3.4827157718846511</v>
      </c>
      <c r="N5993" s="77">
        <v>4.453614</v>
      </c>
      <c r="O5993" s="77">
        <v>9.5761779085479724</v>
      </c>
      <c r="P5993" s="77">
        <v>49740000</v>
      </c>
      <c r="Q5993" s="77">
        <v>392060</v>
      </c>
      <c r="R5993" s="77">
        <v>126.87</v>
      </c>
      <c r="S5993" s="77">
        <v>42.401000000000003</v>
      </c>
      <c r="T5993" s="77">
        <v>7.1039999999999992</v>
      </c>
      <c r="U5993" s="77">
        <v>21.799600000000002</v>
      </c>
      <c r="V5993" s="77">
        <v>2.2815155546873749</v>
      </c>
      <c r="AC5993" s="77">
        <v>8.1999999999999993</v>
      </c>
      <c r="AD5993" s="77">
        <v>4.55</v>
      </c>
      <c r="AH5993" s="77">
        <f>IF(AND(M5993&lt;Variables!$G$6,M5993&gt;Variables!$G$5),0,1)</f>
        <v>1</v>
      </c>
      <c r="AI5993" s="77">
        <f t="shared" si="188"/>
        <v>0</v>
      </c>
      <c r="AJ5993" s="77">
        <f>IF(I5993&gt;Variables!$G$7,0,1)</f>
        <v>1</v>
      </c>
      <c r="AK5993" s="77">
        <f>IF(F5993&gt;Variables!$G$8,0,1)</f>
        <v>0</v>
      </c>
      <c r="AL5993" s="77">
        <f>IF(G5993&gt;Variables!$G$9,0,1)</f>
        <v>0</v>
      </c>
      <c r="AM5993" s="77">
        <f>IF(AND(K5993&gt;Variables!$G$10,K5993&lt;Variables!$G$11),0,1)</f>
        <v>0</v>
      </c>
      <c r="AN5993" s="77">
        <f>IF(H5993&lt;Variables!$G$13,1,0)</f>
        <v>1</v>
      </c>
      <c r="AO5993" s="77">
        <f>IF(R5993&lt;Variables!$G$12,0,1)</f>
        <v>1</v>
      </c>
      <c r="AP5993" s="78">
        <f t="shared" si="189"/>
        <v>1</v>
      </c>
      <c r="AQ5993" s="77">
        <f>IF(V5993&lt;Variables!$G$15,1,0)</f>
        <v>1</v>
      </c>
      <c r="AR5993" s="77">
        <v>1</v>
      </c>
      <c r="AS5993" s="77">
        <v>0</v>
      </c>
      <c r="AT5993" s="77">
        <v>0</v>
      </c>
      <c r="AU5993" s="77">
        <v>0</v>
      </c>
      <c r="BA5993" s="77">
        <v>2</v>
      </c>
    </row>
    <row r="5994" spans="3:53" x14ac:dyDescent="0.25">
      <c r="C5994" s="77" t="s">
        <v>748</v>
      </c>
      <c r="D5994" s="77" t="s">
        <v>158</v>
      </c>
      <c r="E5994" s="77">
        <v>46.82</v>
      </c>
      <c r="F5994" s="77">
        <v>6.1</v>
      </c>
      <c r="G5994" s="77">
        <v>5.38</v>
      </c>
      <c r="H5994" s="77">
        <v>6670</v>
      </c>
      <c r="I5994" s="77">
        <v>59.671999999999997</v>
      </c>
      <c r="J5994" s="77" t="s">
        <v>75</v>
      </c>
      <c r="K5994" s="77">
        <v>57.36</v>
      </c>
      <c r="L5994" s="77">
        <v>46.698749999999997</v>
      </c>
      <c r="M5994" s="77">
        <v>-5.0857892341871498E-2</v>
      </c>
      <c r="N5994" s="77">
        <v>46.155167346938782</v>
      </c>
      <c r="O5994" s="77">
        <v>1.1262718411434809</v>
      </c>
      <c r="P5994" s="77">
        <v>133889</v>
      </c>
      <c r="Q5994" s="77">
        <v>677206</v>
      </c>
      <c r="R5994" s="77">
        <v>0.2</v>
      </c>
      <c r="S5994" s="77">
        <v>42.401000000000003</v>
      </c>
      <c r="T5994" s="77">
        <v>7.1039999999999992</v>
      </c>
      <c r="U5994" s="77">
        <v>21.799600000000002</v>
      </c>
      <c r="V5994" s="77">
        <v>2.4456529242859819</v>
      </c>
      <c r="AC5994" s="77">
        <v>48.42</v>
      </c>
      <c r="AD5994" s="77">
        <v>46.63</v>
      </c>
      <c r="AH5994" s="77">
        <f>IF(AND(M5994&lt;Variables!$G$6,M5994&gt;Variables!$G$5),0,1)</f>
        <v>1</v>
      </c>
      <c r="AI5994" s="77">
        <f t="shared" si="188"/>
        <v>0</v>
      </c>
      <c r="AJ5994" s="77">
        <f>IF(I5994&gt;Variables!$G$7,0,1)</f>
        <v>0</v>
      </c>
      <c r="AK5994" s="77">
        <f>IF(F5994&gt;Variables!$G$8,0,1)</f>
        <v>1</v>
      </c>
      <c r="AL5994" s="77">
        <f>IF(G5994&gt;Variables!$G$9,0,1)</f>
        <v>1</v>
      </c>
      <c r="AM5994" s="77">
        <f>IF(AND(K5994&gt;Variables!$G$10,K5994&lt;Variables!$G$11),0,1)</f>
        <v>1</v>
      </c>
      <c r="AN5994" s="77">
        <f>IF(H5994&lt;Variables!$G$13,1,0)</f>
        <v>0</v>
      </c>
      <c r="AO5994" s="77">
        <f>IF(R5994&lt;Variables!$G$12,0,1)</f>
        <v>0</v>
      </c>
      <c r="AP5994" s="78">
        <f t="shared" si="189"/>
        <v>1</v>
      </c>
      <c r="AQ5994" s="77">
        <f>IF(V5994&lt;Variables!$G$15,1,0)</f>
        <v>1</v>
      </c>
      <c r="AR5994" s="77">
        <v>0</v>
      </c>
      <c r="AS5994" s="77">
        <v>1</v>
      </c>
      <c r="AT5994" s="77">
        <v>0</v>
      </c>
      <c r="AU5994" s="77">
        <v>0</v>
      </c>
      <c r="BA5994" s="77">
        <v>0.98</v>
      </c>
    </row>
    <row r="5995" spans="3:53" x14ac:dyDescent="0.25">
      <c r="C5995" s="77" t="s">
        <v>748</v>
      </c>
      <c r="D5995" s="77" t="s">
        <v>718</v>
      </c>
      <c r="E5995" s="77">
        <v>26.95</v>
      </c>
      <c r="F5995" s="77">
        <v>112.89</v>
      </c>
      <c r="G5995" s="77">
        <v>32.89</v>
      </c>
      <c r="H5995" s="77">
        <v>1570</v>
      </c>
      <c r="I5995" s="77">
        <v>-2.5000000000000001E-2</v>
      </c>
      <c r="J5995" s="77" t="s">
        <v>74</v>
      </c>
      <c r="K5995" s="77">
        <v>63.39</v>
      </c>
      <c r="L5995" s="77">
        <v>26.45966499999999</v>
      </c>
      <c r="M5995" s="77">
        <v>1.2480694672438419</v>
      </c>
      <c r="N5995" s="77">
        <v>25.232928000000001</v>
      </c>
      <c r="O5995" s="77">
        <v>6.1703976645120147</v>
      </c>
      <c r="P5995" s="77">
        <v>39408000</v>
      </c>
      <c r="Q5995" s="77">
        <v>302659</v>
      </c>
      <c r="R5995" s="77">
        <v>130.21</v>
      </c>
      <c r="S5995" s="77">
        <v>42.401000000000003</v>
      </c>
      <c r="T5995" s="77">
        <v>7.1039999999999992</v>
      </c>
      <c r="U5995" s="77">
        <v>21.799600000000002</v>
      </c>
      <c r="V5995" s="77">
        <v>2.425007348171111</v>
      </c>
      <c r="AC5995" s="77">
        <v>31.09</v>
      </c>
      <c r="AD5995" s="77">
        <v>23.81</v>
      </c>
      <c r="AH5995" s="77">
        <f>IF(AND(M5995&lt;Variables!$G$6,M5995&gt;Variables!$G$5),0,1)</f>
        <v>1</v>
      </c>
      <c r="AI5995" s="77">
        <f t="shared" si="188"/>
        <v>0</v>
      </c>
      <c r="AJ5995" s="77">
        <f>IF(I5995&gt;Variables!$G$7,0,1)</f>
        <v>1</v>
      </c>
      <c r="AK5995" s="77">
        <f>IF(F5995&gt;Variables!$G$8,0,1)</f>
        <v>0</v>
      </c>
      <c r="AL5995" s="77">
        <f>IF(G5995&gt;Variables!$G$9,0,1)</f>
        <v>0</v>
      </c>
      <c r="AM5995" s="77">
        <f>IF(AND(K5995&gt;Variables!$G$10,K5995&lt;Variables!$G$11),0,1)</f>
        <v>0</v>
      </c>
      <c r="AN5995" s="77">
        <f>IF(H5995&lt;Variables!$G$13,1,0)</f>
        <v>0</v>
      </c>
      <c r="AO5995" s="77">
        <f>IF(R5995&lt;Variables!$G$12,0,1)</f>
        <v>1</v>
      </c>
      <c r="AP5995" s="78">
        <f t="shared" si="189"/>
        <v>0</v>
      </c>
      <c r="AQ5995" s="77">
        <f>IF(V5995&lt;Variables!$G$15,1,0)</f>
        <v>1</v>
      </c>
      <c r="AR5995" s="77">
        <v>0</v>
      </c>
      <c r="AS5995" s="77">
        <v>0</v>
      </c>
      <c r="AT5995" s="77">
        <v>1</v>
      </c>
      <c r="AU5995" s="77">
        <v>0</v>
      </c>
      <c r="BA5995" s="77">
        <v>-2.25</v>
      </c>
    </row>
    <row r="5996" spans="3:53" x14ac:dyDescent="0.25">
      <c r="C5996" s="77" t="s">
        <v>748</v>
      </c>
      <c r="D5996" s="77" t="s">
        <v>719</v>
      </c>
      <c r="E5996" s="77">
        <v>2.11</v>
      </c>
      <c r="F5996" s="77">
        <v>44.08</v>
      </c>
      <c r="G5996" s="77">
        <v>-4.5</v>
      </c>
      <c r="H5996" s="77">
        <v>82.6</v>
      </c>
      <c r="I5996" s="77">
        <v>-56.649000000000001</v>
      </c>
      <c r="J5996" s="77" t="s">
        <v>74</v>
      </c>
      <c r="K5996" s="77">
        <v>56.51</v>
      </c>
      <c r="L5996" s="77">
        <v>2.0757500000000002</v>
      </c>
      <c r="M5996" s="77">
        <v>2.1317596049620788</v>
      </c>
      <c r="N5996" s="77">
        <v>2.123856</v>
      </c>
      <c r="O5996" s="77">
        <v>-0.18155656504018439</v>
      </c>
      <c r="P5996" s="77">
        <v>180850000</v>
      </c>
      <c r="Q5996" s="77">
        <v>4600000</v>
      </c>
      <c r="R5996" s="77">
        <v>39.32</v>
      </c>
      <c r="S5996" s="77">
        <v>42.401000000000003</v>
      </c>
      <c r="T5996" s="77">
        <v>7.1039999999999992</v>
      </c>
      <c r="U5996" s="77">
        <v>21.799600000000002</v>
      </c>
      <c r="V5996" s="77">
        <v>2.3389388937492459</v>
      </c>
      <c r="AC5996" s="77">
        <v>2.37</v>
      </c>
      <c r="AD5996" s="77">
        <v>1.88</v>
      </c>
      <c r="AH5996" s="77">
        <f>IF(AND(M5996&lt;Variables!$G$6,M5996&gt;Variables!$G$5),0,1)</f>
        <v>1</v>
      </c>
      <c r="AI5996" s="77">
        <f t="shared" si="188"/>
        <v>1</v>
      </c>
      <c r="AJ5996" s="77">
        <f>IF(I5996&gt;Variables!$G$7,0,1)</f>
        <v>1</v>
      </c>
      <c r="AK5996" s="77">
        <f>IF(F5996&gt;Variables!$G$8,0,1)</f>
        <v>0</v>
      </c>
      <c r="AL5996" s="77">
        <f>IF(G5996&gt;Variables!$G$9,0,1)</f>
        <v>1</v>
      </c>
      <c r="AM5996" s="77">
        <f>IF(AND(K5996&gt;Variables!$G$10,K5996&lt;Variables!$G$11),0,1)</f>
        <v>1</v>
      </c>
      <c r="AN5996" s="77">
        <f>IF(H5996&lt;Variables!$G$13,1,0)</f>
        <v>1</v>
      </c>
      <c r="AO5996" s="77">
        <f>IF(R5996&lt;Variables!$G$12,0,1)</f>
        <v>1</v>
      </c>
      <c r="AP5996" s="78">
        <f t="shared" si="189"/>
        <v>0</v>
      </c>
      <c r="AQ5996" s="77">
        <f>IF(V5996&lt;Variables!$G$15,1,0)</f>
        <v>1</v>
      </c>
      <c r="AR5996" s="77">
        <v>1</v>
      </c>
      <c r="AS5996" s="77">
        <v>0</v>
      </c>
      <c r="AT5996" s="77">
        <v>0</v>
      </c>
      <c r="AU5996" s="77">
        <v>0</v>
      </c>
      <c r="BA5996" s="77">
        <v>2</v>
      </c>
    </row>
    <row r="5997" spans="3:53" x14ac:dyDescent="0.25">
      <c r="C5997" s="77" t="s">
        <v>748</v>
      </c>
      <c r="D5997" s="77" t="s">
        <v>745</v>
      </c>
      <c r="E5997" s="77">
        <v>1.77</v>
      </c>
      <c r="F5997" s="77">
        <v>23.78</v>
      </c>
      <c r="G5997" s="77">
        <v>15.58</v>
      </c>
      <c r="H5997" s="77">
        <v>65.010000000000005</v>
      </c>
      <c r="I5997" s="77">
        <v>-46.731000000000002</v>
      </c>
      <c r="J5997" s="77" t="s">
        <v>74</v>
      </c>
      <c r="K5997" s="77">
        <v>49.32</v>
      </c>
      <c r="L5997" s="77">
        <v>1.8041750000000001</v>
      </c>
      <c r="M5997" s="77">
        <v>-1.3399476214890489</v>
      </c>
      <c r="N5997" s="77">
        <v>1.7378260000000001</v>
      </c>
      <c r="O5997" s="77">
        <v>2.426825240271461</v>
      </c>
      <c r="P5997" s="77">
        <v>2650000</v>
      </c>
      <c r="Q5997" s="77">
        <v>486440</v>
      </c>
      <c r="R5997" s="77">
        <v>5.45</v>
      </c>
      <c r="S5997" s="77">
        <v>42.401000000000003</v>
      </c>
      <c r="T5997" s="77">
        <v>7.1039999999999992</v>
      </c>
      <c r="U5997" s="77">
        <v>21.799600000000002</v>
      </c>
      <c r="V5997" s="77">
        <v>2.3921623954217299</v>
      </c>
      <c r="AC5997" s="77">
        <v>2.86</v>
      </c>
      <c r="AD5997" s="77">
        <v>1.74</v>
      </c>
      <c r="AH5997" s="77">
        <f>IF(AND(M5997&lt;Variables!$G$6,M5997&gt;Variables!$G$5),0,1)</f>
        <v>0</v>
      </c>
      <c r="AI5997" s="77">
        <f t="shared" si="188"/>
        <v>0</v>
      </c>
      <c r="AJ5997" s="77">
        <f>IF(I5997&gt;Variables!$G$7,0,1)</f>
        <v>1</v>
      </c>
      <c r="AK5997" s="77">
        <f>IF(F5997&gt;Variables!$G$8,0,1)</f>
        <v>0</v>
      </c>
      <c r="AL5997" s="77">
        <f>IF(G5997&gt;Variables!$G$9,0,1)</f>
        <v>0</v>
      </c>
      <c r="AM5997" s="77">
        <f>IF(AND(K5997&gt;Variables!$G$10,K5997&lt;Variables!$G$11),0,1)</f>
        <v>1</v>
      </c>
      <c r="AN5997" s="77">
        <f>IF(H5997&lt;Variables!$G$13,1,0)</f>
        <v>1</v>
      </c>
      <c r="AO5997" s="77">
        <f>IF(R5997&lt;Variables!$G$12,0,1)</f>
        <v>1</v>
      </c>
      <c r="AP5997" s="78">
        <f t="shared" si="189"/>
        <v>0</v>
      </c>
      <c r="AQ5997" s="77">
        <f>IF(V5997&lt;Variables!$G$15,1,0)</f>
        <v>1</v>
      </c>
      <c r="AR5997" s="77">
        <v>1</v>
      </c>
      <c r="AS5997" s="77">
        <v>0</v>
      </c>
      <c r="AT5997" s="77">
        <v>0</v>
      </c>
      <c r="AU5997" s="77">
        <v>0</v>
      </c>
      <c r="BA5997" s="77">
        <v>2</v>
      </c>
    </row>
    <row r="5998" spans="3:53" x14ac:dyDescent="0.25">
      <c r="C5998" s="77" t="s">
        <v>748</v>
      </c>
      <c r="D5998" s="77" t="s">
        <v>744</v>
      </c>
      <c r="E5998" s="77">
        <v>4.12</v>
      </c>
      <c r="F5998" s="77">
        <v>21.24</v>
      </c>
      <c r="G5998" s="77">
        <v>21.31</v>
      </c>
      <c r="H5998" s="77">
        <v>98.9</v>
      </c>
      <c r="I5998" s="77">
        <v>-51.526000000000003</v>
      </c>
      <c r="J5998" s="77" t="s">
        <v>74</v>
      </c>
      <c r="K5998" s="77">
        <v>48.54</v>
      </c>
      <c r="L5998" s="77">
        <v>4.120285</v>
      </c>
      <c r="M5998" s="77">
        <v>-0.7762812523890873</v>
      </c>
      <c r="N5998" s="77">
        <v>4.0647955555555564</v>
      </c>
      <c r="O5998" s="77">
        <v>0.57824419760347356</v>
      </c>
      <c r="P5998" s="77">
        <v>2240000</v>
      </c>
      <c r="Q5998" s="77">
        <v>194450</v>
      </c>
      <c r="R5998" s="77">
        <v>11.52</v>
      </c>
      <c r="S5998" s="77">
        <v>42.401000000000003</v>
      </c>
      <c r="T5998" s="77">
        <v>7.1039999999999992</v>
      </c>
      <c r="U5998" s="77">
        <v>21.799600000000002</v>
      </c>
      <c r="V5998" s="77">
        <v>2.3687845381870432</v>
      </c>
      <c r="AC5998" s="77">
        <v>4.37</v>
      </c>
      <c r="AD5998" s="77">
        <v>3.82</v>
      </c>
      <c r="AH5998" s="77">
        <f>IF(AND(M5998&lt;Variables!$G$6,M5998&gt;Variables!$G$5),0,1)</f>
        <v>1</v>
      </c>
      <c r="AI5998" s="77">
        <f t="shared" si="188"/>
        <v>0</v>
      </c>
      <c r="AJ5998" s="77">
        <f>IF(I5998&gt;Variables!$G$7,0,1)</f>
        <v>1</v>
      </c>
      <c r="AK5998" s="77">
        <f>IF(F5998&gt;Variables!$G$8,0,1)</f>
        <v>0</v>
      </c>
      <c r="AL5998" s="77">
        <f>IF(G5998&gt;Variables!$G$9,0,1)</f>
        <v>0</v>
      </c>
      <c r="AM5998" s="77">
        <f>IF(AND(K5998&gt;Variables!$G$10,K5998&lt;Variables!$G$11),0,1)</f>
        <v>1</v>
      </c>
      <c r="AN5998" s="77">
        <f>IF(H5998&lt;Variables!$G$13,1,0)</f>
        <v>1</v>
      </c>
      <c r="AO5998" s="77">
        <f>IF(R5998&lt;Variables!$G$12,0,1)</f>
        <v>1</v>
      </c>
      <c r="AP5998" s="78">
        <f t="shared" si="189"/>
        <v>0</v>
      </c>
      <c r="AQ5998" s="77">
        <f>IF(V5998&lt;Variables!$G$15,1,0)</f>
        <v>1</v>
      </c>
      <c r="AR5998" s="77">
        <v>0</v>
      </c>
      <c r="AS5998" s="77">
        <v>0</v>
      </c>
      <c r="AT5998" s="77">
        <v>1</v>
      </c>
      <c r="AU5998" s="77">
        <v>0</v>
      </c>
      <c r="BA5998" s="77">
        <v>-2.25</v>
      </c>
    </row>
    <row r="5999" spans="3:53" x14ac:dyDescent="0.25">
      <c r="C5999" s="77" t="s">
        <v>748</v>
      </c>
      <c r="D5999" s="77" t="s">
        <v>720</v>
      </c>
      <c r="E5999" s="77">
        <v>54.18</v>
      </c>
      <c r="F5999" s="77">
        <v>10.14</v>
      </c>
      <c r="G5999" s="77">
        <v>9.75</v>
      </c>
      <c r="H5999" s="77">
        <v>2050</v>
      </c>
      <c r="I5999" s="77">
        <v>12.218999999999999</v>
      </c>
      <c r="J5999" s="77" t="s">
        <v>74</v>
      </c>
      <c r="K5999" s="77">
        <v>59.93</v>
      </c>
      <c r="L5999" s="77">
        <v>53.881500000000003</v>
      </c>
      <c r="M5999" s="77">
        <v>0.29416404517321088</v>
      </c>
      <c r="N5999" s="77">
        <v>53.506970000000003</v>
      </c>
      <c r="O5999" s="77">
        <v>0.99618797326778874</v>
      </c>
      <c r="P5999" s="77">
        <v>562634</v>
      </c>
      <c r="Q5999" s="77">
        <v>320570</v>
      </c>
      <c r="R5999" s="77">
        <v>1.76</v>
      </c>
      <c r="S5999" s="77">
        <v>42.401000000000003</v>
      </c>
      <c r="T5999" s="77">
        <v>7.1039999999999992</v>
      </c>
      <c r="U5999" s="77">
        <v>21.799600000000002</v>
      </c>
      <c r="V5999" s="77">
        <v>2.4537905454042659</v>
      </c>
      <c r="AC5999" s="77">
        <v>54.4</v>
      </c>
      <c r="AD5999" s="77">
        <v>52.91</v>
      </c>
      <c r="AH5999" s="77">
        <f>IF(AND(M5999&lt;Variables!$G$6,M5999&gt;Variables!$G$5),0,1)</f>
        <v>1</v>
      </c>
      <c r="AI5999" s="77">
        <f t="shared" si="188"/>
        <v>0</v>
      </c>
      <c r="AJ5999" s="77">
        <f>IF(I5999&gt;Variables!$G$7,0,1)</f>
        <v>1</v>
      </c>
      <c r="AK5999" s="77">
        <f>IF(F5999&gt;Variables!$G$8,0,1)</f>
        <v>0</v>
      </c>
      <c r="AL5999" s="77">
        <f>IF(G5999&gt;Variables!$G$9,0,1)</f>
        <v>1</v>
      </c>
      <c r="AM5999" s="77">
        <f>IF(AND(K5999&gt;Variables!$G$10,K5999&lt;Variables!$G$11),0,1)</f>
        <v>1</v>
      </c>
      <c r="AN5999" s="77">
        <f>IF(H5999&lt;Variables!$G$13,1,0)</f>
        <v>0</v>
      </c>
      <c r="AO5999" s="77">
        <f>IF(R5999&lt;Variables!$G$12,0,1)</f>
        <v>0</v>
      </c>
      <c r="AP5999" s="78">
        <f t="shared" si="189"/>
        <v>0</v>
      </c>
      <c r="AQ5999" s="77">
        <f>IF(V5999&lt;Variables!$G$15,1,0)</f>
        <v>1</v>
      </c>
      <c r="AR5999" s="77">
        <v>0</v>
      </c>
      <c r="AS5999" s="77">
        <v>0</v>
      </c>
      <c r="AT5999" s="77">
        <v>0</v>
      </c>
      <c r="AU5999" s="77">
        <v>1</v>
      </c>
      <c r="BA5999" s="77">
        <v>-0.72</v>
      </c>
    </row>
    <row r="6000" spans="3:53" x14ac:dyDescent="0.25">
      <c r="C6000" s="77" t="s">
        <v>748</v>
      </c>
      <c r="D6000" s="77" t="s">
        <v>729</v>
      </c>
      <c r="E6000" s="77">
        <v>13.04</v>
      </c>
      <c r="F6000" s="77">
        <v>10.029999999999999</v>
      </c>
      <c r="G6000" s="77">
        <v>10.4</v>
      </c>
      <c r="H6000" s="77">
        <v>6350</v>
      </c>
      <c r="I6000" s="77">
        <v>42.753999999999998</v>
      </c>
      <c r="J6000" s="77" t="s">
        <v>74</v>
      </c>
      <c r="K6000" s="77">
        <v>44.17</v>
      </c>
      <c r="L6000" s="77">
        <v>13.115755</v>
      </c>
      <c r="M6000" s="77">
        <v>-1.2637854244761551</v>
      </c>
      <c r="N6000" s="77">
        <v>12.872192</v>
      </c>
      <c r="O6000" s="77">
        <v>0.60446581281569933</v>
      </c>
      <c r="P6000" s="77">
        <v>1719000</v>
      </c>
      <c r="Q6000" s="77">
        <v>2203000</v>
      </c>
      <c r="R6000" s="77">
        <v>0.78</v>
      </c>
      <c r="S6000" s="77">
        <v>42.401000000000003</v>
      </c>
      <c r="T6000" s="77">
        <v>7.1039999999999992</v>
      </c>
      <c r="U6000" s="77">
        <v>21.799600000000002</v>
      </c>
      <c r="V6000" s="77">
        <v>2.3181812152930581</v>
      </c>
      <c r="AC6000" s="77">
        <v>13.4</v>
      </c>
      <c r="AD6000" s="77">
        <v>12.92</v>
      </c>
      <c r="AH6000" s="77">
        <f>IF(AND(M6000&lt;Variables!$G$6,M6000&gt;Variables!$G$5),0,1)</f>
        <v>0</v>
      </c>
      <c r="AI6000" s="77">
        <f t="shared" si="188"/>
        <v>0</v>
      </c>
      <c r="AJ6000" s="77">
        <f>IF(I6000&gt;Variables!$G$7,0,1)</f>
        <v>1</v>
      </c>
      <c r="AK6000" s="77">
        <f>IF(F6000&gt;Variables!$G$8,0,1)</f>
        <v>0</v>
      </c>
      <c r="AL6000" s="77">
        <f>IF(G6000&gt;Variables!$G$9,0,1)</f>
        <v>1</v>
      </c>
      <c r="AM6000" s="77">
        <f>IF(AND(K6000&gt;Variables!$G$10,K6000&lt;Variables!$G$11),0,1)</f>
        <v>1</v>
      </c>
      <c r="AN6000" s="77">
        <f>IF(H6000&lt;Variables!$G$13,1,0)</f>
        <v>0</v>
      </c>
      <c r="AO6000" s="77">
        <f>IF(R6000&lt;Variables!$G$12,0,1)</f>
        <v>0</v>
      </c>
      <c r="AP6000" s="78">
        <f t="shared" si="189"/>
        <v>0</v>
      </c>
      <c r="AQ6000" s="77">
        <f>IF(V6000&lt;Variables!$G$15,1,0)</f>
        <v>1</v>
      </c>
      <c r="AR6000" s="77">
        <v>1</v>
      </c>
      <c r="AS6000" s="77">
        <v>0</v>
      </c>
      <c r="AT6000" s="77">
        <v>0</v>
      </c>
      <c r="AU6000" s="77">
        <v>0</v>
      </c>
      <c r="BA6000" s="77">
        <v>2</v>
      </c>
    </row>
    <row r="6001" spans="3:53" x14ac:dyDescent="0.25">
      <c r="C6001" s="77" t="s">
        <v>748</v>
      </c>
      <c r="D6001" s="77" t="s">
        <v>705</v>
      </c>
      <c r="E6001" s="77">
        <v>684.02</v>
      </c>
      <c r="F6001" s="77">
        <v>9.6300000000000008</v>
      </c>
      <c r="G6001" s="77">
        <v>5.27</v>
      </c>
      <c r="H6001" s="77">
        <v>6440</v>
      </c>
      <c r="I6001" s="77">
        <v>-23.170999999999999</v>
      </c>
      <c r="J6001" s="77" t="s">
        <v>74</v>
      </c>
      <c r="K6001" s="77">
        <v>49.35</v>
      </c>
      <c r="L6001" s="77">
        <v>685.30036315789471</v>
      </c>
      <c r="M6001" s="77">
        <v>-0.15327048026862081</v>
      </c>
      <c r="N6001" s="77">
        <v>682.17755102040815</v>
      </c>
      <c r="O6001" s="77">
        <v>0.3037990588362024</v>
      </c>
      <c r="P6001" s="77">
        <v>790890</v>
      </c>
      <c r="Q6001" s="77">
        <v>763734</v>
      </c>
      <c r="R6001" s="77">
        <v>1.04</v>
      </c>
      <c r="S6001" s="77">
        <v>42.401000000000003</v>
      </c>
      <c r="T6001" s="77">
        <v>7.1039999999999992</v>
      </c>
      <c r="U6001" s="77">
        <v>21.799600000000002</v>
      </c>
      <c r="V6001" s="77">
        <v>2.3639633131414239</v>
      </c>
      <c r="AC6001" s="77">
        <v>683.15</v>
      </c>
      <c r="AD6001" s="77">
        <v>650.67049999999995</v>
      </c>
      <c r="AH6001" s="77">
        <f>IF(AND(M6001&lt;Variables!$G$6,M6001&gt;Variables!$G$5),0,1)</f>
        <v>1</v>
      </c>
      <c r="AI6001" s="77">
        <f t="shared" si="188"/>
        <v>0</v>
      </c>
      <c r="AJ6001" s="77">
        <f>IF(I6001&gt;Variables!$G$7,0,1)</f>
        <v>1</v>
      </c>
      <c r="AK6001" s="77">
        <f>IF(F6001&gt;Variables!$G$8,0,1)</f>
        <v>0</v>
      </c>
      <c r="AL6001" s="77">
        <f>IF(G6001&gt;Variables!$G$9,0,1)</f>
        <v>1</v>
      </c>
      <c r="AM6001" s="77">
        <f>IF(AND(K6001&gt;Variables!$G$10,K6001&lt;Variables!$G$11),0,1)</f>
        <v>1</v>
      </c>
      <c r="AN6001" s="77">
        <f>IF(H6001&lt;Variables!$G$13,1,0)</f>
        <v>0</v>
      </c>
      <c r="AO6001" s="77">
        <f>IF(R6001&lt;Variables!$G$12,0,1)</f>
        <v>0</v>
      </c>
      <c r="AP6001" s="78">
        <f t="shared" si="189"/>
        <v>0</v>
      </c>
      <c r="AQ6001" s="77">
        <f>IF(V6001&lt;Variables!$G$15,1,0)</f>
        <v>1</v>
      </c>
      <c r="AR6001" s="77">
        <v>0</v>
      </c>
      <c r="AS6001" s="77">
        <v>0</v>
      </c>
      <c r="AT6001" s="77">
        <v>1</v>
      </c>
      <c r="AU6001" s="77">
        <v>0</v>
      </c>
      <c r="BA6001" s="77">
        <v>-1.6</v>
      </c>
    </row>
    <row r="6002" spans="3:53" x14ac:dyDescent="0.25">
      <c r="C6002" s="77" t="s">
        <v>748</v>
      </c>
      <c r="D6002" s="77" t="s">
        <v>728</v>
      </c>
      <c r="E6002" s="77">
        <v>41.7</v>
      </c>
      <c r="F6002" s="77">
        <v>8.81</v>
      </c>
      <c r="G6002" s="77">
        <v>8.02</v>
      </c>
      <c r="H6002" s="77">
        <v>67630</v>
      </c>
      <c r="I6002" s="77">
        <v>-26.579000000000001</v>
      </c>
      <c r="J6002" s="77" t="s">
        <v>74</v>
      </c>
      <c r="K6002" s="77">
        <v>74.290000000000006</v>
      </c>
      <c r="L6002" s="77">
        <v>41.155205000000002</v>
      </c>
      <c r="M6002" s="77">
        <v>1.1536693839819301</v>
      </c>
      <c r="N6002" s="77">
        <v>40.609179999999988</v>
      </c>
      <c r="O6002" s="77">
        <v>2.5137665916918479</v>
      </c>
      <c r="P6002" s="77">
        <v>2313000</v>
      </c>
      <c r="Q6002" s="77">
        <v>4417000</v>
      </c>
      <c r="R6002" s="77">
        <v>0.52</v>
      </c>
      <c r="S6002" s="77">
        <v>42.401000000000003</v>
      </c>
      <c r="T6002" s="77">
        <v>7.1039999999999992</v>
      </c>
      <c r="U6002" s="77">
        <v>21.799600000000002</v>
      </c>
      <c r="V6002" s="77">
        <v>2.5077196424914421</v>
      </c>
      <c r="AC6002" s="77">
        <v>44.19</v>
      </c>
      <c r="AD6002" s="77">
        <v>41.57</v>
      </c>
      <c r="AH6002" s="77">
        <f>IF(AND(M6002&lt;Variables!$G$6,M6002&gt;Variables!$G$5),0,1)</f>
        <v>1</v>
      </c>
      <c r="AI6002" s="77">
        <f t="shared" ref="AI6002:AI6065" si="190">IF(L6002&gt;N6002,0,1)</f>
        <v>0</v>
      </c>
      <c r="AJ6002" s="77">
        <f>IF(I6002&gt;Variables!$G$7,0,1)</f>
        <v>1</v>
      </c>
      <c r="AK6002" s="77">
        <f>IF(F6002&gt;Variables!$G$8,0,1)</f>
        <v>1</v>
      </c>
      <c r="AL6002" s="77">
        <f>IF(G6002&gt;Variables!$G$9,0,1)</f>
        <v>1</v>
      </c>
      <c r="AM6002" s="77">
        <f>IF(AND(K6002&gt;Variables!$G$10,K6002&lt;Variables!$G$11),0,1)</f>
        <v>1</v>
      </c>
      <c r="AN6002" s="77">
        <f>IF(H6002&lt;Variables!$G$13,1,0)</f>
        <v>0</v>
      </c>
      <c r="AO6002" s="77">
        <f>IF(R6002&lt;Variables!$G$12,0,1)</f>
        <v>0</v>
      </c>
      <c r="AP6002" s="78">
        <f t="shared" ref="AP6002:AP6065" si="191">IF(J6002="Pass", 0,1)</f>
        <v>0</v>
      </c>
      <c r="AQ6002" s="77">
        <f>IF(V6002&lt;Variables!$G$15,1,0)</f>
        <v>1</v>
      </c>
      <c r="AR6002" s="77">
        <v>1</v>
      </c>
      <c r="AS6002" s="77">
        <v>0</v>
      </c>
      <c r="AT6002" s="77">
        <v>0</v>
      </c>
      <c r="AU6002" s="77">
        <v>0</v>
      </c>
      <c r="BA6002" s="77">
        <v>2</v>
      </c>
    </row>
    <row r="6003" spans="3:53" x14ac:dyDescent="0.25">
      <c r="C6003" s="77" t="s">
        <v>748</v>
      </c>
      <c r="D6003" s="77" t="s">
        <v>713</v>
      </c>
      <c r="E6003" s="77">
        <v>34.729999999999997</v>
      </c>
      <c r="F6003" s="77">
        <v>8.39</v>
      </c>
      <c r="G6003" s="77">
        <v>3.27</v>
      </c>
      <c r="H6003" s="77">
        <v>7720</v>
      </c>
      <c r="I6003" s="77">
        <v>-2E-3</v>
      </c>
      <c r="J6003" s="77" t="s">
        <v>75</v>
      </c>
      <c r="K6003" s="77">
        <v>56.56</v>
      </c>
      <c r="L6003" s="77">
        <v>34.501774999999988</v>
      </c>
      <c r="M6003" s="77">
        <v>0.41947117213537061</v>
      </c>
      <c r="N6003" s="77">
        <v>34.575016000000012</v>
      </c>
      <c r="O6003" s="77">
        <v>0.20675044662307049</v>
      </c>
      <c r="P6003" s="77">
        <v>2274000</v>
      </c>
      <c r="Q6003" s="77">
        <v>2038000</v>
      </c>
      <c r="R6003" s="77">
        <v>1.1200000000000001</v>
      </c>
      <c r="S6003" s="77">
        <v>42.401000000000003</v>
      </c>
      <c r="T6003" s="77">
        <v>7.1039999999999992</v>
      </c>
      <c r="U6003" s="77">
        <v>21.799600000000002</v>
      </c>
      <c r="V6003" s="77">
        <v>2.4161083507164469</v>
      </c>
      <c r="AC6003" s="77">
        <v>34.92</v>
      </c>
      <c r="AD6003" s="77">
        <v>33.86</v>
      </c>
      <c r="AH6003" s="77">
        <f>IF(AND(M6003&lt;Variables!$G$6,M6003&gt;Variables!$G$5),0,1)</f>
        <v>1</v>
      </c>
      <c r="AI6003" s="77">
        <f t="shared" si="190"/>
        <v>1</v>
      </c>
      <c r="AJ6003" s="77">
        <f>IF(I6003&gt;Variables!$G$7,0,1)</f>
        <v>1</v>
      </c>
      <c r="AK6003" s="77">
        <f>IF(F6003&gt;Variables!$G$8,0,1)</f>
        <v>1</v>
      </c>
      <c r="AL6003" s="77">
        <f>IF(G6003&gt;Variables!$G$9,0,1)</f>
        <v>1</v>
      </c>
      <c r="AM6003" s="77">
        <f>IF(AND(K6003&gt;Variables!$G$10,K6003&lt;Variables!$G$11),0,1)</f>
        <v>1</v>
      </c>
      <c r="AN6003" s="77">
        <f>IF(H6003&lt;Variables!$G$13,1,0)</f>
        <v>0</v>
      </c>
      <c r="AO6003" s="77">
        <f>IF(R6003&lt;Variables!$G$12,0,1)</f>
        <v>0</v>
      </c>
      <c r="AP6003" s="78">
        <f t="shared" si="191"/>
        <v>1</v>
      </c>
      <c r="AQ6003" s="77">
        <f>IF(V6003&lt;Variables!$G$15,1,0)</f>
        <v>1</v>
      </c>
      <c r="AR6003" s="77">
        <v>0</v>
      </c>
      <c r="AS6003" s="77">
        <v>1</v>
      </c>
      <c r="AT6003" s="77">
        <v>0</v>
      </c>
      <c r="AU6003" s="77">
        <v>0</v>
      </c>
      <c r="BA6003" s="77">
        <v>0.19</v>
      </c>
    </row>
    <row r="6004" spans="3:53" x14ac:dyDescent="0.25">
      <c r="C6004" s="77" t="s">
        <v>748</v>
      </c>
      <c r="D6004" s="77" t="s">
        <v>174</v>
      </c>
      <c r="E6004" s="77">
        <v>28.98</v>
      </c>
      <c r="F6004" s="77">
        <v>6.21</v>
      </c>
      <c r="G6004" s="77">
        <v>5.63</v>
      </c>
      <c r="H6004" s="77">
        <v>2440</v>
      </c>
      <c r="I6004" s="77">
        <v>414.92200000000003</v>
      </c>
      <c r="J6004" s="77" t="s">
        <v>74</v>
      </c>
      <c r="K6004" s="77">
        <v>66.290000000000006</v>
      </c>
      <c r="L6004" s="77">
        <v>28.627516666666661</v>
      </c>
      <c r="M6004" s="77">
        <v>0.91689173178952765</v>
      </c>
      <c r="N6004" s="77">
        <v>28.337448936170219</v>
      </c>
      <c r="O6004" s="77">
        <v>1.9498969899315799</v>
      </c>
      <c r="P6004" s="77">
        <v>156948</v>
      </c>
      <c r="Q6004" s="77">
        <v>609587</v>
      </c>
      <c r="R6004" s="77">
        <v>0.26</v>
      </c>
      <c r="S6004" s="77">
        <v>42.401000000000003</v>
      </c>
      <c r="T6004" s="77">
        <v>7.1039999999999992</v>
      </c>
      <c r="U6004" s="77">
        <v>21.799600000000002</v>
      </c>
      <c r="V6004" s="77">
        <v>2.4687895666677329</v>
      </c>
      <c r="AC6004" s="77">
        <v>30.21</v>
      </c>
      <c r="AD6004" s="77">
        <v>27.83</v>
      </c>
      <c r="AH6004" s="77">
        <f>IF(AND(M6004&lt;Variables!$G$6,M6004&gt;Variables!$G$5),0,1)</f>
        <v>1</v>
      </c>
      <c r="AI6004" s="77">
        <f t="shared" si="190"/>
        <v>0</v>
      </c>
      <c r="AJ6004" s="77">
        <f>IF(I6004&gt;Variables!$G$7,0,1)</f>
        <v>0</v>
      </c>
      <c r="AK6004" s="77">
        <f>IF(F6004&gt;Variables!$G$8,0,1)</f>
        <v>1</v>
      </c>
      <c r="AL6004" s="77">
        <f>IF(G6004&gt;Variables!$G$9,0,1)</f>
        <v>1</v>
      </c>
      <c r="AM6004" s="77">
        <f>IF(AND(K6004&gt;Variables!$G$10,K6004&lt;Variables!$G$11),0,1)</f>
        <v>0</v>
      </c>
      <c r="AN6004" s="77">
        <f>IF(H6004&lt;Variables!$G$13,1,0)</f>
        <v>0</v>
      </c>
      <c r="AO6004" s="77">
        <f>IF(R6004&lt;Variables!$G$12,0,1)</f>
        <v>0</v>
      </c>
      <c r="AP6004" s="78">
        <f t="shared" si="191"/>
        <v>0</v>
      </c>
      <c r="AQ6004" s="77">
        <f>IF(V6004&lt;Variables!$G$15,1,0)</f>
        <v>1</v>
      </c>
      <c r="AR6004" s="77">
        <v>1</v>
      </c>
      <c r="AS6004" s="77">
        <v>0</v>
      </c>
      <c r="AT6004" s="77">
        <v>0</v>
      </c>
      <c r="AU6004" s="77">
        <v>0</v>
      </c>
      <c r="BA6004" s="77">
        <v>2</v>
      </c>
    </row>
    <row r="6005" spans="3:53" x14ac:dyDescent="0.25">
      <c r="C6005" s="77" t="s">
        <v>748</v>
      </c>
      <c r="D6005" s="77" t="s">
        <v>749</v>
      </c>
      <c r="E6005" s="77">
        <v>3.65</v>
      </c>
      <c r="F6005" s="77">
        <v>9.66</v>
      </c>
      <c r="G6005" s="77">
        <v>9.74</v>
      </c>
      <c r="H6005" s="77">
        <v>-99999</v>
      </c>
      <c r="I6005" s="77">
        <v>-12.667</v>
      </c>
      <c r="J6005" s="77" t="s">
        <v>75</v>
      </c>
      <c r="K6005" s="77">
        <v>61.18</v>
      </c>
      <c r="L6005" s="77">
        <v>3.55</v>
      </c>
      <c r="M6005" s="77">
        <v>0</v>
      </c>
      <c r="N6005" s="77">
        <v>3.56</v>
      </c>
      <c r="O6005" s="77">
        <v>-0.2808988764045009</v>
      </c>
      <c r="P6005" s="77">
        <v>15763</v>
      </c>
      <c r="Q6005" s="77">
        <v>9400</v>
      </c>
      <c r="R6005" s="77">
        <v>1.68</v>
      </c>
      <c r="S6005" s="77">
        <v>42.401000000000003</v>
      </c>
      <c r="T6005" s="77">
        <v>7.1039999999999992</v>
      </c>
      <c r="U6005" s="77">
        <v>21.799600000000002</v>
      </c>
      <c r="V6005" s="77">
        <v>2.4828247999999999</v>
      </c>
      <c r="AC6005" s="77">
        <v>3.65</v>
      </c>
      <c r="AD6005" s="77">
        <v>3.53</v>
      </c>
      <c r="AH6005" s="77">
        <f>IF(AND(M6005&lt;Variables!$G$6,M6005&gt;Variables!$G$5),0,1)</f>
        <v>1</v>
      </c>
      <c r="AI6005" s="77">
        <f t="shared" si="190"/>
        <v>1</v>
      </c>
      <c r="AJ6005" s="77">
        <f>IF(I6005&gt;Variables!$G$7,0,1)</f>
        <v>1</v>
      </c>
      <c r="AK6005" s="77">
        <f>IF(F6005&gt;Variables!$G$8,0,1)</f>
        <v>0</v>
      </c>
      <c r="AL6005" s="77">
        <f>IF(G6005&gt;Variables!$G$9,0,1)</f>
        <v>1</v>
      </c>
      <c r="AM6005" s="77">
        <f>IF(AND(K6005&gt;Variables!$G$10,K6005&lt;Variables!$G$11),0,1)</f>
        <v>1</v>
      </c>
      <c r="AN6005" s="77">
        <f>IF(H6005&lt;Variables!$G$13,1,0)</f>
        <v>1</v>
      </c>
      <c r="AO6005" s="77">
        <f>IF(R6005&lt;Variables!$G$12,0,1)</f>
        <v>0</v>
      </c>
      <c r="AP6005" s="78">
        <f t="shared" si="191"/>
        <v>1</v>
      </c>
      <c r="AQ6005" s="77">
        <f>IF(V6005&lt;Variables!$G$15,1,0)</f>
        <v>1</v>
      </c>
      <c r="AR6005" s="77">
        <v>0</v>
      </c>
      <c r="AS6005" s="77">
        <v>0</v>
      </c>
      <c r="AT6005" s="77">
        <v>1</v>
      </c>
      <c r="AU6005" s="77">
        <v>0</v>
      </c>
      <c r="BA6005" s="77">
        <v>-2.25</v>
      </c>
    </row>
    <row r="6006" spans="3:53" x14ac:dyDescent="0.25">
      <c r="C6006" s="77" t="s">
        <v>748</v>
      </c>
      <c r="D6006" s="77" t="s">
        <v>707</v>
      </c>
      <c r="E6006" s="77">
        <v>3.72</v>
      </c>
      <c r="F6006" s="77">
        <v>6.29</v>
      </c>
      <c r="G6006" s="77">
        <v>0.54</v>
      </c>
      <c r="H6006" s="77">
        <v>-99999</v>
      </c>
      <c r="I6006" s="77">
        <v>-21.513000000000002</v>
      </c>
      <c r="J6006" s="77" t="s">
        <v>75</v>
      </c>
      <c r="K6006" s="77">
        <v>48.5</v>
      </c>
      <c r="L6006" s="77">
        <v>3.7124999999999999</v>
      </c>
      <c r="M6006" s="77">
        <v>-6.7340067340065896E-2</v>
      </c>
      <c r="N6006" s="77">
        <v>3.7190833333333329</v>
      </c>
      <c r="O6006" s="77">
        <v>-0.24423581079567089</v>
      </c>
      <c r="P6006" s="77">
        <v>69207</v>
      </c>
      <c r="Q6006" s="77">
        <v>19053</v>
      </c>
      <c r="R6006" s="77">
        <v>3.63</v>
      </c>
      <c r="S6006" s="77">
        <v>42.401000000000003</v>
      </c>
      <c r="T6006" s="77">
        <v>7.1039999999999992</v>
      </c>
      <c r="U6006" s="77">
        <v>21.799600000000002</v>
      </c>
      <c r="V6006" s="77">
        <v>2.3529191245791239</v>
      </c>
      <c r="AC6006" s="77">
        <v>4.07</v>
      </c>
      <c r="AD6006" s="77">
        <v>3.5</v>
      </c>
      <c r="AH6006" s="77">
        <f>IF(AND(M6006&lt;Variables!$G$6,M6006&gt;Variables!$G$5),0,1)</f>
        <v>1</v>
      </c>
      <c r="AI6006" s="77">
        <f t="shared" si="190"/>
        <v>1</v>
      </c>
      <c r="AJ6006" s="77">
        <f>IF(I6006&gt;Variables!$G$7,0,1)</f>
        <v>1</v>
      </c>
      <c r="AK6006" s="77">
        <f>IF(F6006&gt;Variables!$G$8,0,1)</f>
        <v>1</v>
      </c>
      <c r="AL6006" s="77">
        <f>IF(G6006&gt;Variables!$G$9,0,1)</f>
        <v>1</v>
      </c>
      <c r="AM6006" s="77">
        <f>IF(AND(K6006&gt;Variables!$G$10,K6006&lt;Variables!$G$11),0,1)</f>
        <v>1</v>
      </c>
      <c r="AN6006" s="77">
        <f>IF(H6006&lt;Variables!$G$13,1,0)</f>
        <v>1</v>
      </c>
      <c r="AO6006" s="77">
        <f>IF(R6006&lt;Variables!$G$12,0,1)</f>
        <v>1</v>
      </c>
      <c r="AP6006" s="78">
        <f t="shared" si="191"/>
        <v>1</v>
      </c>
      <c r="AQ6006" s="77">
        <f>IF(V6006&lt;Variables!$G$15,1,0)</f>
        <v>1</v>
      </c>
      <c r="AR6006" s="77">
        <v>1</v>
      </c>
      <c r="AS6006" s="77">
        <v>0</v>
      </c>
      <c r="AT6006" s="77">
        <v>0</v>
      </c>
      <c r="AU6006" s="77">
        <v>0</v>
      </c>
      <c r="BA6006" s="77">
        <v>2</v>
      </c>
    </row>
    <row r="6007" spans="3:53" x14ac:dyDescent="0.25">
      <c r="C6007" s="77" t="s">
        <v>748</v>
      </c>
      <c r="D6007" s="77" t="s">
        <v>211</v>
      </c>
      <c r="E6007" s="77">
        <v>13.3</v>
      </c>
      <c r="F6007" s="77">
        <v>6.23</v>
      </c>
      <c r="G6007" s="77">
        <v>5.49</v>
      </c>
      <c r="H6007" s="77">
        <v>2070</v>
      </c>
      <c r="I6007" s="77">
        <v>345.95100000000002</v>
      </c>
      <c r="J6007" s="77" t="s">
        <v>75</v>
      </c>
      <c r="K6007" s="77">
        <v>73.78</v>
      </c>
      <c r="L6007" s="77">
        <v>12.871726315789481</v>
      </c>
      <c r="M6007" s="77">
        <v>3.0164849273887788</v>
      </c>
      <c r="N6007" s="77">
        <v>12.60096666666667</v>
      </c>
      <c r="O6007" s="77">
        <v>5.2300220353464804</v>
      </c>
      <c r="P6007" s="77">
        <v>510904</v>
      </c>
      <c r="Q6007" s="77">
        <v>1898000</v>
      </c>
      <c r="R6007" s="77">
        <v>0.27</v>
      </c>
      <c r="S6007" s="77">
        <v>42.401000000000003</v>
      </c>
      <c r="T6007" s="77">
        <v>7.1039999999999992</v>
      </c>
      <c r="U6007" s="77">
        <v>21.799600000000002</v>
      </c>
      <c r="V6007" s="77">
        <v>2.3277701424641859</v>
      </c>
      <c r="AC6007" s="77">
        <v>13.32</v>
      </c>
      <c r="AD6007" s="77">
        <v>12.42</v>
      </c>
      <c r="AH6007" s="77">
        <f>IF(AND(M6007&lt;Variables!$G$6,M6007&gt;Variables!$G$5),0,1)</f>
        <v>1</v>
      </c>
      <c r="AI6007" s="77">
        <f t="shared" si="190"/>
        <v>0</v>
      </c>
      <c r="AJ6007" s="77">
        <f>IF(I6007&gt;Variables!$G$7,0,1)</f>
        <v>0</v>
      </c>
      <c r="AK6007" s="77">
        <f>IF(F6007&gt;Variables!$G$8,0,1)</f>
        <v>1</v>
      </c>
      <c r="AL6007" s="77">
        <f>IF(G6007&gt;Variables!$G$9,0,1)</f>
        <v>1</v>
      </c>
      <c r="AM6007" s="77">
        <f>IF(AND(K6007&gt;Variables!$G$10,K6007&lt;Variables!$G$11),0,1)</f>
        <v>1</v>
      </c>
      <c r="AN6007" s="77">
        <f>IF(H6007&lt;Variables!$G$13,1,0)</f>
        <v>0</v>
      </c>
      <c r="AO6007" s="77">
        <f>IF(R6007&lt;Variables!$G$12,0,1)</f>
        <v>0</v>
      </c>
      <c r="AP6007" s="78">
        <f t="shared" si="191"/>
        <v>1</v>
      </c>
      <c r="AQ6007" s="77">
        <f>IF(V6007&lt;Variables!$G$15,1,0)</f>
        <v>1</v>
      </c>
      <c r="AR6007" s="77">
        <v>0</v>
      </c>
      <c r="AS6007" s="77">
        <v>0</v>
      </c>
      <c r="AT6007" s="77">
        <v>1</v>
      </c>
      <c r="AU6007" s="77">
        <v>0</v>
      </c>
      <c r="BA6007" s="77">
        <v>-2.25</v>
      </c>
    </row>
    <row r="6008" spans="3:53" x14ac:dyDescent="0.25">
      <c r="C6008" s="77" t="s">
        <v>748</v>
      </c>
      <c r="D6008" s="77" t="s">
        <v>672</v>
      </c>
      <c r="E6008" s="77">
        <v>2.4900000000000002</v>
      </c>
      <c r="F6008" s="77">
        <v>5.96</v>
      </c>
      <c r="G6008" s="77">
        <v>1.02</v>
      </c>
      <c r="H6008" s="77">
        <v>-99999</v>
      </c>
      <c r="I6008" s="77">
        <v>-55.033999999999999</v>
      </c>
      <c r="J6008" s="77" t="s">
        <v>75</v>
      </c>
      <c r="K6008" s="77">
        <v>55.38</v>
      </c>
      <c r="L6008" s="77">
        <v>2.492</v>
      </c>
      <c r="M6008" s="77">
        <v>-0.28089887640449912</v>
      </c>
      <c r="N6008" s="77">
        <v>2.4884263157894742</v>
      </c>
      <c r="O6008" s="77">
        <v>-0.13769006410731541</v>
      </c>
      <c r="P6008" s="77">
        <v>94382</v>
      </c>
      <c r="Q6008" s="77">
        <v>126189</v>
      </c>
      <c r="R6008" s="77">
        <v>0.75</v>
      </c>
      <c r="S6008" s="77">
        <v>42.401000000000003</v>
      </c>
      <c r="T6008" s="77">
        <v>7.1039999999999992</v>
      </c>
      <c r="U6008" s="77">
        <v>21.799600000000002</v>
      </c>
      <c r="V6008" s="77">
        <v>2.4344046202247189</v>
      </c>
      <c r="AC6008" s="77">
        <v>2.5</v>
      </c>
      <c r="AD6008" s="77">
        <v>2.4710000000000001</v>
      </c>
      <c r="AH6008" s="77">
        <f>IF(AND(M6008&lt;Variables!$G$6,M6008&gt;Variables!$G$5),0,1)</f>
        <v>1</v>
      </c>
      <c r="AI6008" s="77">
        <f t="shared" si="190"/>
        <v>0</v>
      </c>
      <c r="AJ6008" s="77">
        <f>IF(I6008&gt;Variables!$G$7,0,1)</f>
        <v>1</v>
      </c>
      <c r="AK6008" s="77">
        <f>IF(F6008&gt;Variables!$G$8,0,1)</f>
        <v>1</v>
      </c>
      <c r="AL6008" s="77">
        <f>IF(G6008&gt;Variables!$G$9,0,1)</f>
        <v>1</v>
      </c>
      <c r="AM6008" s="77">
        <f>IF(AND(K6008&gt;Variables!$G$10,K6008&lt;Variables!$G$11),0,1)</f>
        <v>1</v>
      </c>
      <c r="AN6008" s="77">
        <f>IF(H6008&lt;Variables!$G$13,1,0)</f>
        <v>1</v>
      </c>
      <c r="AO6008" s="77">
        <f>IF(R6008&lt;Variables!$G$12,0,1)</f>
        <v>0</v>
      </c>
      <c r="AP6008" s="78">
        <f t="shared" si="191"/>
        <v>1</v>
      </c>
      <c r="AQ6008" s="77">
        <f>IF(V6008&lt;Variables!$G$15,1,0)</f>
        <v>1</v>
      </c>
      <c r="AR6008" s="77">
        <v>0</v>
      </c>
      <c r="AS6008" s="77">
        <v>0</v>
      </c>
      <c r="AT6008" s="77">
        <v>0</v>
      </c>
      <c r="AU6008" s="77">
        <v>0</v>
      </c>
      <c r="BA6008" s="77">
        <v>0</v>
      </c>
    </row>
    <row r="6009" spans="3:53" x14ac:dyDescent="0.25">
      <c r="C6009" s="77" t="s">
        <v>748</v>
      </c>
      <c r="D6009" s="77" t="s">
        <v>722</v>
      </c>
      <c r="E6009" s="77">
        <v>3.05</v>
      </c>
      <c r="F6009" s="77">
        <v>17.899999999999999</v>
      </c>
      <c r="G6009" s="77">
        <v>8.32</v>
      </c>
      <c r="H6009" s="77">
        <v>53.02</v>
      </c>
      <c r="I6009" s="77">
        <v>-29.942</v>
      </c>
      <c r="J6009" s="77" t="s">
        <v>74</v>
      </c>
      <c r="K6009" s="77">
        <v>49.76</v>
      </c>
      <c r="L6009" s="77">
        <v>3.066195</v>
      </c>
      <c r="M6009" s="77">
        <v>-1.0826121626315379</v>
      </c>
      <c r="N6009" s="77">
        <v>2.9855599999999991</v>
      </c>
      <c r="O6009" s="77">
        <v>1.588981631586732</v>
      </c>
      <c r="P6009" s="77">
        <v>4010000</v>
      </c>
      <c r="Q6009" s="77">
        <v>3550000</v>
      </c>
      <c r="R6009" s="77">
        <v>1.1299999999999999</v>
      </c>
      <c r="S6009" s="77">
        <v>42.401000000000003</v>
      </c>
      <c r="T6009" s="77">
        <v>7.1039999999999992</v>
      </c>
      <c r="U6009" s="77">
        <v>21.799600000000002</v>
      </c>
      <c r="V6009" s="77">
        <v>2.3919111360862568</v>
      </c>
      <c r="AC6009" s="77">
        <v>3.35</v>
      </c>
      <c r="AD6009" s="77">
        <v>2.86</v>
      </c>
      <c r="AH6009" s="77">
        <f>IF(AND(M6009&lt;Variables!$G$6,M6009&gt;Variables!$G$5),0,1)</f>
        <v>0</v>
      </c>
      <c r="AI6009" s="77">
        <f t="shared" si="190"/>
        <v>0</v>
      </c>
      <c r="AJ6009" s="77">
        <f>IF(I6009&gt;Variables!$G$7,0,1)</f>
        <v>1</v>
      </c>
      <c r="AK6009" s="77">
        <f>IF(F6009&gt;Variables!$G$8,0,1)</f>
        <v>0</v>
      </c>
      <c r="AL6009" s="77">
        <f>IF(G6009&gt;Variables!$G$9,0,1)</f>
        <v>1</v>
      </c>
      <c r="AM6009" s="77">
        <f>IF(AND(K6009&gt;Variables!$G$10,K6009&lt;Variables!$G$11),0,1)</f>
        <v>1</v>
      </c>
      <c r="AN6009" s="77">
        <f>IF(H6009&lt;Variables!$G$13,1,0)</f>
        <v>1</v>
      </c>
      <c r="AO6009" s="77">
        <f>IF(R6009&lt;Variables!$G$12,0,1)</f>
        <v>0</v>
      </c>
      <c r="AP6009" s="78">
        <f t="shared" si="191"/>
        <v>0</v>
      </c>
      <c r="AQ6009" s="77">
        <f>IF(V6009&lt;Variables!$G$15,1,0)</f>
        <v>1</v>
      </c>
      <c r="AR6009" s="77">
        <v>0</v>
      </c>
      <c r="AS6009" s="77">
        <v>0</v>
      </c>
      <c r="AT6009" s="77">
        <v>1</v>
      </c>
      <c r="AU6009" s="77">
        <v>0</v>
      </c>
      <c r="BA6009" s="77">
        <v>-2.25</v>
      </c>
    </row>
    <row r="6010" spans="3:53" x14ac:dyDescent="0.25">
      <c r="C6010" s="77" t="s">
        <v>748</v>
      </c>
      <c r="D6010" s="77" t="s">
        <v>741</v>
      </c>
      <c r="E6010" s="77">
        <v>29.22</v>
      </c>
      <c r="F6010" s="77">
        <v>6.77</v>
      </c>
      <c r="G6010" s="77">
        <v>4.1399999999999997</v>
      </c>
      <c r="H6010" s="77">
        <v>3360</v>
      </c>
      <c r="I6010" s="77">
        <v>-2.1869999999999998</v>
      </c>
      <c r="J6010" s="77" t="s">
        <v>75</v>
      </c>
      <c r="K6010" s="77">
        <v>59.93</v>
      </c>
      <c r="L6010" s="77">
        <v>28.961865</v>
      </c>
      <c r="M6010" s="77">
        <v>0.6841237606763384</v>
      </c>
      <c r="N6010" s="77">
        <v>28.520441999999999</v>
      </c>
      <c r="O6010" s="77">
        <v>2.242454727735276</v>
      </c>
      <c r="P6010" s="77">
        <v>3001000</v>
      </c>
      <c r="Q6010" s="77">
        <v>1038000</v>
      </c>
      <c r="R6010" s="77">
        <v>2.89</v>
      </c>
      <c r="S6010" s="77">
        <v>42.401000000000003</v>
      </c>
      <c r="T6010" s="77">
        <v>7.1039999999999992</v>
      </c>
      <c r="U6010" s="77">
        <v>21.799600000000002</v>
      </c>
      <c r="V6010" s="77">
        <v>2.4324683904735411</v>
      </c>
      <c r="AC6010" s="77">
        <v>30.29</v>
      </c>
      <c r="AD6010" s="77">
        <v>28.97</v>
      </c>
      <c r="AH6010" s="77">
        <f>IF(AND(M6010&lt;Variables!$G$6,M6010&gt;Variables!$G$5),0,1)</f>
        <v>1</v>
      </c>
      <c r="AI6010" s="77">
        <f t="shared" si="190"/>
        <v>0</v>
      </c>
      <c r="AJ6010" s="77">
        <f>IF(I6010&gt;Variables!$G$7,0,1)</f>
        <v>1</v>
      </c>
      <c r="AK6010" s="77">
        <f>IF(F6010&gt;Variables!$G$8,0,1)</f>
        <v>1</v>
      </c>
      <c r="AL6010" s="77">
        <f>IF(G6010&gt;Variables!$G$9,0,1)</f>
        <v>1</v>
      </c>
      <c r="AM6010" s="77">
        <f>IF(AND(K6010&gt;Variables!$G$10,K6010&lt;Variables!$G$11),0,1)</f>
        <v>1</v>
      </c>
      <c r="AN6010" s="77">
        <f>IF(H6010&lt;Variables!$G$13,1,0)</f>
        <v>0</v>
      </c>
      <c r="AO6010" s="77">
        <f>IF(R6010&lt;Variables!$G$12,0,1)</f>
        <v>1</v>
      </c>
      <c r="AP6010" s="78">
        <f t="shared" si="191"/>
        <v>1</v>
      </c>
      <c r="AQ6010" s="77">
        <f>IF(V6010&lt;Variables!$G$15,1,0)</f>
        <v>1</v>
      </c>
      <c r="AR6010" s="77">
        <v>1</v>
      </c>
      <c r="AS6010" s="77">
        <v>0</v>
      </c>
      <c r="AT6010" s="77">
        <v>0</v>
      </c>
      <c r="AU6010" s="77">
        <v>0</v>
      </c>
      <c r="BA6010" s="77">
        <v>1.94</v>
      </c>
    </row>
    <row r="6011" spans="3:53" x14ac:dyDescent="0.25">
      <c r="C6011" s="77" t="s">
        <v>750</v>
      </c>
      <c r="D6011" s="77" t="s">
        <v>713</v>
      </c>
      <c r="E6011" s="77">
        <v>34.82</v>
      </c>
      <c r="F6011" s="77">
        <v>8.98</v>
      </c>
      <c r="G6011" s="77">
        <v>3.43</v>
      </c>
      <c r="H6011" s="77">
        <v>7720</v>
      </c>
      <c r="I6011" s="77">
        <v>-2E-3</v>
      </c>
      <c r="J6011" s="77" t="s">
        <v>75</v>
      </c>
      <c r="K6011" s="77">
        <v>56.6</v>
      </c>
      <c r="L6011" s="77">
        <v>34.549460000000003</v>
      </c>
      <c r="M6011" s="77">
        <v>0.43572316325638499</v>
      </c>
      <c r="N6011" s="77">
        <v>34.633616000000004</v>
      </c>
      <c r="O6011" s="77">
        <v>0.1916750477339684</v>
      </c>
      <c r="P6011" s="77">
        <v>2343000</v>
      </c>
      <c r="Q6011" s="77">
        <v>2038000</v>
      </c>
      <c r="R6011" s="77">
        <v>1.1499999999999999</v>
      </c>
      <c r="S6011" s="77">
        <v>43.786000000000001</v>
      </c>
      <c r="T6011" s="77">
        <v>7.0559999999999992</v>
      </c>
      <c r="U6011" s="77">
        <v>22.3308</v>
      </c>
      <c r="V6011" s="77">
        <v>2.415741965685136</v>
      </c>
      <c r="AC6011" s="77">
        <v>34.92</v>
      </c>
      <c r="AD6011" s="77">
        <v>33.86</v>
      </c>
      <c r="AH6011" s="77">
        <f>IF(AND(M6011&lt;Variables!$G$6,M6011&gt;Variables!$G$5),0,1)</f>
        <v>1</v>
      </c>
      <c r="AI6011" s="77">
        <f t="shared" si="190"/>
        <v>1</v>
      </c>
      <c r="AJ6011" s="77">
        <f>IF(I6011&gt;Variables!$G$7,0,1)</f>
        <v>1</v>
      </c>
      <c r="AK6011" s="77">
        <f>IF(F6011&gt;Variables!$G$8,0,1)</f>
        <v>1</v>
      </c>
      <c r="AL6011" s="77">
        <f>IF(G6011&gt;Variables!$G$9,0,1)</f>
        <v>1</v>
      </c>
      <c r="AM6011" s="77">
        <f>IF(AND(K6011&gt;Variables!$G$10,K6011&lt;Variables!$G$11),0,1)</f>
        <v>1</v>
      </c>
      <c r="AN6011" s="77">
        <f>IF(H6011&lt;Variables!$G$13,1,0)</f>
        <v>0</v>
      </c>
      <c r="AO6011" s="77">
        <f>IF(R6011&lt;Variables!$G$12,0,1)</f>
        <v>0</v>
      </c>
      <c r="AP6011" s="78">
        <f t="shared" si="191"/>
        <v>1</v>
      </c>
      <c r="AQ6011" s="77">
        <f>IF(V6011&lt;Variables!$G$15,1,0)</f>
        <v>1</v>
      </c>
      <c r="AR6011" s="77">
        <v>0</v>
      </c>
      <c r="AS6011" s="77">
        <v>0</v>
      </c>
      <c r="AT6011" s="77">
        <v>0</v>
      </c>
      <c r="AU6011" s="77">
        <v>1</v>
      </c>
      <c r="BA6011" s="77">
        <v>-0.87</v>
      </c>
    </row>
    <row r="6012" spans="3:53" x14ac:dyDescent="0.25">
      <c r="C6012" s="77" t="s">
        <v>750</v>
      </c>
      <c r="D6012" s="77" t="s">
        <v>171</v>
      </c>
      <c r="E6012" s="77">
        <v>237.09</v>
      </c>
      <c r="F6012" s="77">
        <v>5.97</v>
      </c>
      <c r="G6012" s="77">
        <v>6.82</v>
      </c>
      <c r="H6012" s="77">
        <v>89600</v>
      </c>
      <c r="I6012" s="77">
        <v>426.03500000000003</v>
      </c>
      <c r="J6012" s="77" t="s">
        <v>75</v>
      </c>
      <c r="K6012" s="77">
        <v>52.42</v>
      </c>
      <c r="L6012" s="77">
        <v>236.02060000000009</v>
      </c>
      <c r="M6012" s="77">
        <v>0.10355028332269629</v>
      </c>
      <c r="N6012" s="77">
        <v>236.18334400000001</v>
      </c>
      <c r="O6012" s="77">
        <v>3.4573140771498527E-2</v>
      </c>
      <c r="P6012" s="77">
        <v>6778000</v>
      </c>
      <c r="Q6012" s="77">
        <v>9659000</v>
      </c>
      <c r="R6012" s="77">
        <v>0.7</v>
      </c>
      <c r="S6012" s="77">
        <v>43.786000000000001</v>
      </c>
      <c r="T6012" s="77">
        <v>7.0559999999999992</v>
      </c>
      <c r="U6012" s="77">
        <v>22.3308</v>
      </c>
      <c r="V6012" s="77">
        <v>2.3886551838454788</v>
      </c>
      <c r="AC6012" s="77">
        <v>237.48</v>
      </c>
      <c r="AD6012" s="77">
        <v>234</v>
      </c>
      <c r="AH6012" s="77">
        <f>IF(AND(M6012&lt;Variables!$G$6,M6012&gt;Variables!$G$5),0,1)</f>
        <v>1</v>
      </c>
      <c r="AI6012" s="77">
        <f t="shared" si="190"/>
        <v>1</v>
      </c>
      <c r="AJ6012" s="77">
        <f>IF(I6012&gt;Variables!$G$7,0,1)</f>
        <v>0</v>
      </c>
      <c r="AK6012" s="77">
        <f>IF(F6012&gt;Variables!$G$8,0,1)</f>
        <v>1</v>
      </c>
      <c r="AL6012" s="77">
        <f>IF(G6012&gt;Variables!$G$9,0,1)</f>
        <v>1</v>
      </c>
      <c r="AM6012" s="77">
        <f>IF(AND(K6012&gt;Variables!$G$10,K6012&lt;Variables!$G$11),0,1)</f>
        <v>1</v>
      </c>
      <c r="AN6012" s="77">
        <f>IF(H6012&lt;Variables!$G$13,1,0)</f>
        <v>0</v>
      </c>
      <c r="AO6012" s="77">
        <f>IF(R6012&lt;Variables!$G$12,0,1)</f>
        <v>0</v>
      </c>
      <c r="AP6012" s="78">
        <f t="shared" si="191"/>
        <v>1</v>
      </c>
      <c r="AQ6012" s="77">
        <f>IF(V6012&lt;Variables!$G$15,1,0)</f>
        <v>1</v>
      </c>
      <c r="AR6012" s="77">
        <v>0</v>
      </c>
      <c r="AS6012" s="77">
        <v>0</v>
      </c>
      <c r="AT6012" s="77">
        <v>1</v>
      </c>
      <c r="AU6012" s="77">
        <v>0</v>
      </c>
      <c r="BA6012" s="77">
        <v>-1.17</v>
      </c>
    </row>
    <row r="6013" spans="3:53" x14ac:dyDescent="0.25">
      <c r="C6013" s="77" t="s">
        <v>750</v>
      </c>
      <c r="D6013" s="77" t="s">
        <v>85</v>
      </c>
      <c r="E6013" s="77">
        <v>4.84</v>
      </c>
      <c r="F6013" s="77">
        <v>10.94</v>
      </c>
      <c r="G6013" s="77">
        <v>8.11</v>
      </c>
      <c r="H6013" s="77">
        <v>2780</v>
      </c>
      <c r="I6013" s="77">
        <v>187.982</v>
      </c>
      <c r="J6013" s="77" t="s">
        <v>75</v>
      </c>
      <c r="K6013" s="77">
        <v>63.52</v>
      </c>
      <c r="L6013" s="77">
        <v>4.7774599999999996</v>
      </c>
      <c r="M6013" s="77">
        <v>0.47179882196816358</v>
      </c>
      <c r="N6013" s="77">
        <v>4.7437580000000006</v>
      </c>
      <c r="O6013" s="77">
        <v>1.185600108605861</v>
      </c>
      <c r="P6013" s="77">
        <v>27822000</v>
      </c>
      <c r="Q6013" s="77">
        <v>21010000</v>
      </c>
      <c r="R6013" s="77">
        <v>1.32</v>
      </c>
      <c r="S6013" s="77">
        <v>43.786000000000001</v>
      </c>
      <c r="T6013" s="77">
        <v>7.0559999999999992</v>
      </c>
      <c r="U6013" s="77">
        <v>22.3308</v>
      </c>
      <c r="V6013" s="77">
        <v>2.4763786870579758</v>
      </c>
      <c r="AC6013" s="77">
        <v>4.8600000000000003</v>
      </c>
      <c r="AD6013" s="77">
        <v>4.5199999999999996</v>
      </c>
      <c r="AH6013" s="77">
        <f>IF(AND(M6013&lt;Variables!$G$6,M6013&gt;Variables!$G$5),0,1)</f>
        <v>1</v>
      </c>
      <c r="AI6013" s="77">
        <f t="shared" si="190"/>
        <v>0</v>
      </c>
      <c r="AJ6013" s="77">
        <f>IF(I6013&gt;Variables!$G$7,0,1)</f>
        <v>0</v>
      </c>
      <c r="AK6013" s="77">
        <f>IF(F6013&gt;Variables!$G$8,0,1)</f>
        <v>0</v>
      </c>
      <c r="AL6013" s="77">
        <f>IF(G6013&gt;Variables!$G$9,0,1)</f>
        <v>1</v>
      </c>
      <c r="AM6013" s="77">
        <f>IF(AND(K6013&gt;Variables!$G$10,K6013&lt;Variables!$G$11),0,1)</f>
        <v>0</v>
      </c>
      <c r="AN6013" s="77">
        <f>IF(H6013&lt;Variables!$G$13,1,0)</f>
        <v>0</v>
      </c>
      <c r="AO6013" s="77">
        <f>IF(R6013&lt;Variables!$G$12,0,1)</f>
        <v>0</v>
      </c>
      <c r="AP6013" s="78">
        <f t="shared" si="191"/>
        <v>1</v>
      </c>
      <c r="AQ6013" s="77">
        <f>IF(V6013&lt;Variables!$G$15,1,0)</f>
        <v>1</v>
      </c>
      <c r="AR6013" s="77">
        <v>0</v>
      </c>
      <c r="AS6013" s="77">
        <v>0</v>
      </c>
      <c r="AT6013" s="77">
        <v>1</v>
      </c>
      <c r="AU6013" s="77">
        <v>0</v>
      </c>
      <c r="BA6013" s="77">
        <v>-2.25</v>
      </c>
    </row>
    <row r="6014" spans="3:53" x14ac:dyDescent="0.25">
      <c r="C6014" s="77" t="s">
        <v>750</v>
      </c>
      <c r="D6014" s="77" t="s">
        <v>729</v>
      </c>
      <c r="E6014" s="77">
        <v>13.01</v>
      </c>
      <c r="F6014" s="77">
        <v>10.29</v>
      </c>
      <c r="G6014" s="77">
        <v>10.74</v>
      </c>
      <c r="H6014" s="77">
        <v>6350</v>
      </c>
      <c r="I6014" s="77">
        <v>42.86</v>
      </c>
      <c r="J6014" s="77" t="s">
        <v>74</v>
      </c>
      <c r="K6014" s="77">
        <v>47.48</v>
      </c>
      <c r="L6014" s="77">
        <v>13.075785</v>
      </c>
      <c r="M6014" s="77">
        <v>-0.65606003769563015</v>
      </c>
      <c r="N6014" s="77">
        <v>12.918136000000001</v>
      </c>
      <c r="O6014" s="77">
        <v>0.55630316943557423</v>
      </c>
      <c r="P6014" s="77">
        <v>1760000</v>
      </c>
      <c r="Q6014" s="77">
        <v>2203000</v>
      </c>
      <c r="R6014" s="77">
        <v>0.8</v>
      </c>
      <c r="S6014" s="77">
        <v>43.786000000000001</v>
      </c>
      <c r="T6014" s="77">
        <v>7.0559999999999992</v>
      </c>
      <c r="U6014" s="77">
        <v>22.3308</v>
      </c>
      <c r="V6014" s="77">
        <v>2.3531757134801459</v>
      </c>
      <c r="AC6014" s="77">
        <v>13.4</v>
      </c>
      <c r="AD6014" s="77">
        <v>12.92</v>
      </c>
      <c r="AH6014" s="77">
        <f>IF(AND(M6014&lt;Variables!$G$6,M6014&gt;Variables!$G$5),0,1)</f>
        <v>1</v>
      </c>
      <c r="AI6014" s="77">
        <f t="shared" si="190"/>
        <v>0</v>
      </c>
      <c r="AJ6014" s="77">
        <f>IF(I6014&gt;Variables!$G$7,0,1)</f>
        <v>1</v>
      </c>
      <c r="AK6014" s="77">
        <f>IF(F6014&gt;Variables!$G$8,0,1)</f>
        <v>0</v>
      </c>
      <c r="AL6014" s="77">
        <f>IF(G6014&gt;Variables!$G$9,0,1)</f>
        <v>0</v>
      </c>
      <c r="AM6014" s="77">
        <f>IF(AND(K6014&gt;Variables!$G$10,K6014&lt;Variables!$G$11),0,1)</f>
        <v>1</v>
      </c>
      <c r="AN6014" s="77">
        <f>IF(H6014&lt;Variables!$G$13,1,0)</f>
        <v>0</v>
      </c>
      <c r="AO6014" s="77">
        <f>IF(R6014&lt;Variables!$G$12,0,1)</f>
        <v>0</v>
      </c>
      <c r="AP6014" s="78">
        <f t="shared" si="191"/>
        <v>0</v>
      </c>
      <c r="AQ6014" s="77">
        <f>IF(V6014&lt;Variables!$G$15,1,0)</f>
        <v>1</v>
      </c>
      <c r="AR6014" s="77">
        <v>1</v>
      </c>
      <c r="AS6014" s="77">
        <v>0</v>
      </c>
      <c r="AT6014" s="77">
        <v>0</v>
      </c>
      <c r="AU6014" s="77">
        <v>0</v>
      </c>
      <c r="BA6014" s="77">
        <v>2</v>
      </c>
    </row>
    <row r="6015" spans="3:53" x14ac:dyDescent="0.25">
      <c r="C6015" s="77" t="s">
        <v>750</v>
      </c>
      <c r="D6015" s="77" t="s">
        <v>672</v>
      </c>
      <c r="E6015" s="77">
        <v>2.4900000000000002</v>
      </c>
      <c r="F6015" s="77">
        <v>6.38</v>
      </c>
      <c r="G6015" s="77">
        <v>1.02</v>
      </c>
      <c r="H6015" s="77">
        <v>-99999</v>
      </c>
      <c r="I6015" s="77">
        <v>-55.033999999999999</v>
      </c>
      <c r="J6015" s="77" t="s">
        <v>75</v>
      </c>
      <c r="K6015" s="77">
        <v>55.39</v>
      </c>
      <c r="L6015" s="77">
        <v>2.4900000000000002</v>
      </c>
      <c r="M6015" s="77">
        <v>-0.20080321285140129</v>
      </c>
      <c r="N6015" s="77">
        <v>2.4891722222222219</v>
      </c>
      <c r="O6015" s="77">
        <v>-0.16761484741691551</v>
      </c>
      <c r="P6015" s="77">
        <v>95027</v>
      </c>
      <c r="Q6015" s="77">
        <v>126189</v>
      </c>
      <c r="R6015" s="77">
        <v>0.75</v>
      </c>
      <c r="S6015" s="77">
        <v>43.786000000000001</v>
      </c>
      <c r="T6015" s="77">
        <v>7.0559999999999992</v>
      </c>
      <c r="U6015" s="77">
        <v>22.3308</v>
      </c>
      <c r="V6015" s="77">
        <v>2.4311870506024098</v>
      </c>
      <c r="AC6015" s="77">
        <v>2.5</v>
      </c>
      <c r="AD6015" s="77">
        <v>2.4710000000000001</v>
      </c>
      <c r="AH6015" s="77">
        <f>IF(AND(M6015&lt;Variables!$G$6,M6015&gt;Variables!$G$5),0,1)</f>
        <v>1</v>
      </c>
      <c r="AI6015" s="77">
        <f t="shared" si="190"/>
        <v>0</v>
      </c>
      <c r="AJ6015" s="77">
        <f>IF(I6015&gt;Variables!$G$7,0,1)</f>
        <v>1</v>
      </c>
      <c r="AK6015" s="77">
        <f>IF(F6015&gt;Variables!$G$8,0,1)</f>
        <v>1</v>
      </c>
      <c r="AL6015" s="77">
        <f>IF(G6015&gt;Variables!$G$9,0,1)</f>
        <v>1</v>
      </c>
      <c r="AM6015" s="77">
        <f>IF(AND(K6015&gt;Variables!$G$10,K6015&lt;Variables!$G$11),0,1)</f>
        <v>1</v>
      </c>
      <c r="AN6015" s="77">
        <f>IF(H6015&lt;Variables!$G$13,1,0)</f>
        <v>1</v>
      </c>
      <c r="AO6015" s="77">
        <f>IF(R6015&lt;Variables!$G$12,0,1)</f>
        <v>0</v>
      </c>
      <c r="AP6015" s="78">
        <f t="shared" si="191"/>
        <v>1</v>
      </c>
      <c r="AQ6015" s="77">
        <f>IF(V6015&lt;Variables!$G$15,1,0)</f>
        <v>1</v>
      </c>
      <c r="AR6015" s="77">
        <v>0</v>
      </c>
      <c r="AS6015" s="77">
        <v>0</v>
      </c>
      <c r="AT6015" s="77">
        <v>0</v>
      </c>
      <c r="AU6015" s="77">
        <v>0</v>
      </c>
      <c r="BA6015" s="77">
        <v>0</v>
      </c>
    </row>
    <row r="6016" spans="3:53" x14ac:dyDescent="0.25">
      <c r="C6016" s="77" t="s">
        <v>750</v>
      </c>
      <c r="D6016" s="77" t="s">
        <v>678</v>
      </c>
      <c r="E6016" s="77">
        <v>2.2400000000000002</v>
      </c>
      <c r="F6016" s="77">
        <v>15.74</v>
      </c>
      <c r="G6016" s="77">
        <v>8.1</v>
      </c>
      <c r="H6016" s="77">
        <v>-99999</v>
      </c>
      <c r="I6016" s="77">
        <v>-10.952</v>
      </c>
      <c r="J6016" s="77" t="s">
        <v>75</v>
      </c>
      <c r="K6016" s="77">
        <v>58.04</v>
      </c>
      <c r="L6016" s="77">
        <v>2.2879999999999998</v>
      </c>
      <c r="M6016" s="77">
        <v>-0.78671328671327778</v>
      </c>
      <c r="N6016" s="77">
        <v>2.2434761904761911</v>
      </c>
      <c r="O6016" s="77">
        <v>1.182263918663633</v>
      </c>
      <c r="P6016" s="77">
        <v>53459</v>
      </c>
      <c r="Q6016" s="77">
        <v>15467</v>
      </c>
      <c r="R6016" s="77">
        <v>3.46</v>
      </c>
      <c r="S6016" s="77">
        <v>43.786000000000001</v>
      </c>
      <c r="T6016" s="77">
        <v>7.0559999999999992</v>
      </c>
      <c r="U6016" s="77">
        <v>22.3308</v>
      </c>
      <c r="V6016" s="77">
        <v>2.4890160503496501</v>
      </c>
      <c r="AC6016" s="77">
        <v>2.2799999999999998</v>
      </c>
      <c r="AD6016" s="77">
        <v>2.10025</v>
      </c>
      <c r="AH6016" s="77">
        <f>IF(AND(M6016&lt;Variables!$G$6,M6016&gt;Variables!$G$5),0,1)</f>
        <v>1</v>
      </c>
      <c r="AI6016" s="77">
        <f t="shared" si="190"/>
        <v>0</v>
      </c>
      <c r="AJ6016" s="77">
        <f>IF(I6016&gt;Variables!$G$7,0,1)</f>
        <v>1</v>
      </c>
      <c r="AK6016" s="77">
        <f>IF(F6016&gt;Variables!$G$8,0,1)</f>
        <v>0</v>
      </c>
      <c r="AL6016" s="77">
        <f>IF(G6016&gt;Variables!$G$9,0,1)</f>
        <v>1</v>
      </c>
      <c r="AM6016" s="77">
        <f>IF(AND(K6016&gt;Variables!$G$10,K6016&lt;Variables!$G$11),0,1)</f>
        <v>1</v>
      </c>
      <c r="AN6016" s="77">
        <f>IF(H6016&lt;Variables!$G$13,1,0)</f>
        <v>1</v>
      </c>
      <c r="AO6016" s="77">
        <f>IF(R6016&lt;Variables!$G$12,0,1)</f>
        <v>1</v>
      </c>
      <c r="AP6016" s="78">
        <f t="shared" si="191"/>
        <v>1</v>
      </c>
      <c r="AQ6016" s="77">
        <f>IF(V6016&lt;Variables!$G$15,1,0)</f>
        <v>1</v>
      </c>
      <c r="AR6016" s="77">
        <v>0</v>
      </c>
      <c r="AS6016" s="77">
        <v>0</v>
      </c>
      <c r="AT6016" s="77">
        <v>1</v>
      </c>
      <c r="AU6016" s="77">
        <v>0</v>
      </c>
      <c r="BA6016" s="77">
        <v>-2.25</v>
      </c>
    </row>
    <row r="6017" spans="3:53" x14ac:dyDescent="0.25">
      <c r="C6017" s="77" t="s">
        <v>750</v>
      </c>
      <c r="D6017" s="77" t="s">
        <v>436</v>
      </c>
      <c r="E6017" s="77">
        <v>8.16</v>
      </c>
      <c r="F6017" s="77">
        <v>38.659999999999997</v>
      </c>
      <c r="G6017" s="77">
        <v>7.87</v>
      </c>
      <c r="H6017" s="77">
        <v>60.08</v>
      </c>
      <c r="I6017" s="77">
        <v>7.66</v>
      </c>
      <c r="J6017" s="77" t="s">
        <v>75</v>
      </c>
      <c r="K6017" s="77">
        <v>50.64</v>
      </c>
      <c r="L6017" s="77">
        <v>8.1707000000000001</v>
      </c>
      <c r="M6017" s="77">
        <v>0.60337547578543538</v>
      </c>
      <c r="N6017" s="77">
        <v>8.1069479999999992</v>
      </c>
      <c r="O6017" s="77">
        <v>1.394507526136858</v>
      </c>
      <c r="P6017" s="77">
        <v>43790000</v>
      </c>
      <c r="Q6017" s="77">
        <v>3180000</v>
      </c>
      <c r="R6017" s="77">
        <v>13.77</v>
      </c>
      <c r="S6017" s="77">
        <v>43.786000000000001</v>
      </c>
      <c r="T6017" s="77">
        <v>7.0559999999999992</v>
      </c>
      <c r="U6017" s="77">
        <v>22.3308</v>
      </c>
      <c r="V6017" s="77">
        <v>2.3568274066701749</v>
      </c>
      <c r="AC6017" s="77">
        <v>8.4499999999999993</v>
      </c>
      <c r="AD6017" s="77">
        <v>6.75</v>
      </c>
      <c r="AH6017" s="77">
        <f>IF(AND(M6017&lt;Variables!$G$6,M6017&gt;Variables!$G$5),0,1)</f>
        <v>1</v>
      </c>
      <c r="AI6017" s="77">
        <f t="shared" si="190"/>
        <v>0</v>
      </c>
      <c r="AJ6017" s="77">
        <f>IF(I6017&gt;Variables!$G$7,0,1)</f>
        <v>1</v>
      </c>
      <c r="AK6017" s="77">
        <f>IF(F6017&gt;Variables!$G$8,0,1)</f>
        <v>0</v>
      </c>
      <c r="AL6017" s="77">
        <f>IF(G6017&gt;Variables!$G$9,0,1)</f>
        <v>1</v>
      </c>
      <c r="AM6017" s="77">
        <f>IF(AND(K6017&gt;Variables!$G$10,K6017&lt;Variables!$G$11),0,1)</f>
        <v>1</v>
      </c>
      <c r="AN6017" s="77">
        <f>IF(H6017&lt;Variables!$G$13,1,0)</f>
        <v>1</v>
      </c>
      <c r="AO6017" s="77">
        <f>IF(R6017&lt;Variables!$G$12,0,1)</f>
        <v>1</v>
      </c>
      <c r="AP6017" s="78">
        <f t="shared" si="191"/>
        <v>1</v>
      </c>
      <c r="AQ6017" s="77">
        <f>IF(V6017&lt;Variables!$G$15,1,0)</f>
        <v>1</v>
      </c>
      <c r="AR6017" s="77">
        <v>1</v>
      </c>
      <c r="AS6017" s="77">
        <v>0</v>
      </c>
      <c r="AT6017" s="77">
        <v>0</v>
      </c>
      <c r="AU6017" s="77">
        <v>0</v>
      </c>
      <c r="BA6017" s="77">
        <v>2</v>
      </c>
    </row>
    <row r="6018" spans="3:53" x14ac:dyDescent="0.25">
      <c r="C6018" s="77" t="s">
        <v>750</v>
      </c>
      <c r="D6018" s="77" t="s">
        <v>551</v>
      </c>
      <c r="E6018" s="77">
        <v>11.97</v>
      </c>
      <c r="F6018" s="77">
        <v>65.349999999999994</v>
      </c>
      <c r="G6018" s="77">
        <v>35.049999999999997</v>
      </c>
      <c r="H6018" s="77">
        <v>75.75</v>
      </c>
      <c r="I6018" s="77">
        <v>52.064999999999998</v>
      </c>
      <c r="J6018" s="77" t="s">
        <v>75</v>
      </c>
      <c r="K6018" s="77">
        <v>71.44</v>
      </c>
      <c r="L6018" s="77">
        <v>11.653955</v>
      </c>
      <c r="M6018" s="77">
        <v>8.1178020680532903</v>
      </c>
      <c r="N6018" s="77">
        <v>11.006495652173911</v>
      </c>
      <c r="O6018" s="77">
        <v>14.477853789106341</v>
      </c>
      <c r="P6018" s="77">
        <v>128250000</v>
      </c>
      <c r="Q6018" s="77">
        <v>23680000</v>
      </c>
      <c r="R6018" s="77">
        <v>5.42</v>
      </c>
      <c r="S6018" s="77">
        <v>43.786000000000001</v>
      </c>
      <c r="T6018" s="77">
        <v>7.0559999999999992</v>
      </c>
      <c r="U6018" s="77">
        <v>22.3308</v>
      </c>
      <c r="V6018" s="77">
        <v>1.8754116329634021</v>
      </c>
      <c r="AC6018" s="77">
        <v>18.82</v>
      </c>
      <c r="AD6018" s="77">
        <v>11.18</v>
      </c>
      <c r="AH6018" s="77">
        <f>IF(AND(M6018&lt;Variables!$G$6,M6018&gt;Variables!$G$5),0,1)</f>
        <v>1</v>
      </c>
      <c r="AI6018" s="77">
        <f t="shared" si="190"/>
        <v>0</v>
      </c>
      <c r="AJ6018" s="77">
        <f>IF(I6018&gt;Variables!$G$7,0,1)</f>
        <v>0</v>
      </c>
      <c r="AK6018" s="77">
        <f>IF(F6018&gt;Variables!$G$8,0,1)</f>
        <v>0</v>
      </c>
      <c r="AL6018" s="77">
        <f>IF(G6018&gt;Variables!$G$9,0,1)</f>
        <v>0</v>
      </c>
      <c r="AM6018" s="77">
        <f>IF(AND(K6018&gt;Variables!$G$10,K6018&lt;Variables!$G$11),0,1)</f>
        <v>1</v>
      </c>
      <c r="AN6018" s="77">
        <f>IF(H6018&lt;Variables!$G$13,1,0)</f>
        <v>1</v>
      </c>
      <c r="AO6018" s="77">
        <f>IF(R6018&lt;Variables!$G$12,0,1)</f>
        <v>1</v>
      </c>
      <c r="AP6018" s="78">
        <f t="shared" si="191"/>
        <v>1</v>
      </c>
      <c r="AQ6018" s="77">
        <f>IF(V6018&lt;Variables!$G$15,1,0)</f>
        <v>1</v>
      </c>
      <c r="AR6018" s="77">
        <v>1</v>
      </c>
      <c r="AS6018" s="77">
        <v>0</v>
      </c>
      <c r="AT6018" s="77">
        <v>0</v>
      </c>
      <c r="AU6018" s="77">
        <v>0</v>
      </c>
      <c r="BA6018" s="77">
        <v>2</v>
      </c>
    </row>
    <row r="6019" spans="3:53" x14ac:dyDescent="0.25">
      <c r="C6019" s="77" t="s">
        <v>750</v>
      </c>
      <c r="D6019" s="77" t="s">
        <v>717</v>
      </c>
      <c r="E6019" s="77">
        <v>5.07</v>
      </c>
      <c r="F6019" s="77">
        <v>81.3</v>
      </c>
      <c r="G6019" s="77">
        <v>24.27</v>
      </c>
      <c r="H6019" s="77">
        <v>34.64</v>
      </c>
      <c r="I6019" s="77">
        <v>-8.327</v>
      </c>
      <c r="J6019" s="77" t="s">
        <v>75</v>
      </c>
      <c r="K6019" s="77">
        <v>72.78</v>
      </c>
      <c r="L6019" s="77">
        <v>4.8401149999999991</v>
      </c>
      <c r="M6019" s="77">
        <v>6.8073795767249532</v>
      </c>
      <c r="N6019" s="77">
        <v>4.5321060000000006</v>
      </c>
      <c r="O6019" s="77">
        <v>14.066175857316651</v>
      </c>
      <c r="P6019" s="77">
        <v>52800000</v>
      </c>
      <c r="Q6019" s="77">
        <v>392060</v>
      </c>
      <c r="R6019" s="77">
        <v>134.66999999999999</v>
      </c>
      <c r="S6019" s="77">
        <v>43.786000000000001</v>
      </c>
      <c r="T6019" s="77">
        <v>7.0559999999999992</v>
      </c>
      <c r="U6019" s="77">
        <v>22.3308</v>
      </c>
      <c r="V6019" s="77">
        <v>1.978160686688641</v>
      </c>
      <c r="AC6019" s="77">
        <v>8.1999999999999993</v>
      </c>
      <c r="AD6019" s="77">
        <v>4.55</v>
      </c>
      <c r="AH6019" s="77">
        <f>IF(AND(M6019&lt;Variables!$G$6,M6019&gt;Variables!$G$5),0,1)</f>
        <v>1</v>
      </c>
      <c r="AI6019" s="77">
        <f t="shared" si="190"/>
        <v>0</v>
      </c>
      <c r="AJ6019" s="77">
        <f>IF(I6019&gt;Variables!$G$7,0,1)</f>
        <v>1</v>
      </c>
      <c r="AK6019" s="77">
        <f>IF(F6019&gt;Variables!$G$8,0,1)</f>
        <v>0</v>
      </c>
      <c r="AL6019" s="77">
        <f>IF(G6019&gt;Variables!$G$9,0,1)</f>
        <v>0</v>
      </c>
      <c r="AM6019" s="77">
        <f>IF(AND(K6019&gt;Variables!$G$10,K6019&lt;Variables!$G$11),0,1)</f>
        <v>1</v>
      </c>
      <c r="AN6019" s="77">
        <f>IF(H6019&lt;Variables!$G$13,1,0)</f>
        <v>1</v>
      </c>
      <c r="AO6019" s="77">
        <f>IF(R6019&lt;Variables!$G$12,0,1)</f>
        <v>1</v>
      </c>
      <c r="AP6019" s="78">
        <f t="shared" si="191"/>
        <v>1</v>
      </c>
      <c r="AQ6019" s="77">
        <f>IF(V6019&lt;Variables!$G$15,1,0)</f>
        <v>1</v>
      </c>
      <c r="AR6019" s="77">
        <v>1</v>
      </c>
      <c r="AS6019" s="77">
        <v>0</v>
      </c>
      <c r="AT6019" s="77">
        <v>0</v>
      </c>
      <c r="AU6019" s="77">
        <v>0</v>
      </c>
      <c r="BA6019" s="77">
        <v>2</v>
      </c>
    </row>
    <row r="6020" spans="3:53" x14ac:dyDescent="0.25">
      <c r="C6020" s="77" t="s">
        <v>750</v>
      </c>
      <c r="D6020" s="77" t="s">
        <v>749</v>
      </c>
      <c r="E6020" s="77">
        <v>3.65</v>
      </c>
      <c r="F6020" s="77">
        <v>9.66</v>
      </c>
      <c r="G6020" s="77">
        <v>9.74</v>
      </c>
      <c r="H6020" s="77">
        <v>-99999</v>
      </c>
      <c r="I6020" s="77">
        <v>-12.667</v>
      </c>
      <c r="J6020" s="77" t="s">
        <v>75</v>
      </c>
      <c r="K6020" s="77">
        <v>59.74</v>
      </c>
      <c r="L6020" s="77">
        <v>3.55</v>
      </c>
      <c r="M6020" s="77">
        <v>0</v>
      </c>
      <c r="N6020" s="77">
        <v>3.56</v>
      </c>
      <c r="O6020" s="77">
        <v>-0.2808988764045009</v>
      </c>
      <c r="P6020" s="77">
        <v>15763</v>
      </c>
      <c r="Q6020" s="77">
        <v>9400</v>
      </c>
      <c r="R6020" s="77">
        <v>1.68</v>
      </c>
      <c r="S6020" s="77">
        <v>43.786000000000001</v>
      </c>
      <c r="T6020" s="77">
        <v>7.0559999999999992</v>
      </c>
      <c r="U6020" s="77">
        <v>22.3308</v>
      </c>
      <c r="V6020" s="77">
        <v>2.4679063999999999</v>
      </c>
      <c r="AC6020" s="77">
        <v>3.65</v>
      </c>
      <c r="AD6020" s="77">
        <v>3.53</v>
      </c>
      <c r="AH6020" s="77">
        <f>IF(AND(M6020&lt;Variables!$G$6,M6020&gt;Variables!$G$5),0,1)</f>
        <v>1</v>
      </c>
      <c r="AI6020" s="77">
        <f t="shared" si="190"/>
        <v>1</v>
      </c>
      <c r="AJ6020" s="77">
        <f>IF(I6020&gt;Variables!$G$7,0,1)</f>
        <v>1</v>
      </c>
      <c r="AK6020" s="77">
        <f>IF(F6020&gt;Variables!$G$8,0,1)</f>
        <v>0</v>
      </c>
      <c r="AL6020" s="77">
        <f>IF(G6020&gt;Variables!$G$9,0,1)</f>
        <v>1</v>
      </c>
      <c r="AM6020" s="77">
        <f>IF(AND(K6020&gt;Variables!$G$10,K6020&lt;Variables!$G$11),0,1)</f>
        <v>1</v>
      </c>
      <c r="AN6020" s="77">
        <f>IF(H6020&lt;Variables!$G$13,1,0)</f>
        <v>1</v>
      </c>
      <c r="AO6020" s="77">
        <f>IF(R6020&lt;Variables!$G$12,0,1)</f>
        <v>0</v>
      </c>
      <c r="AP6020" s="78">
        <f t="shared" si="191"/>
        <v>1</v>
      </c>
      <c r="AQ6020" s="77">
        <f>IF(V6020&lt;Variables!$G$15,1,0)</f>
        <v>1</v>
      </c>
      <c r="AR6020" s="77">
        <v>0</v>
      </c>
      <c r="AS6020" s="77">
        <v>0</v>
      </c>
      <c r="AT6020" s="77">
        <v>1</v>
      </c>
      <c r="AU6020" s="77">
        <v>0</v>
      </c>
      <c r="BA6020" s="77">
        <v>-2.25</v>
      </c>
    </row>
    <row r="6021" spans="3:53" x14ac:dyDescent="0.25">
      <c r="C6021" s="77" t="s">
        <v>750</v>
      </c>
      <c r="D6021" s="77" t="s">
        <v>158</v>
      </c>
      <c r="E6021" s="77">
        <v>46.88</v>
      </c>
      <c r="F6021" s="77">
        <v>6.12</v>
      </c>
      <c r="G6021" s="77">
        <v>5.28</v>
      </c>
      <c r="H6021" s="77">
        <v>6670</v>
      </c>
      <c r="I6021" s="77">
        <v>59.61</v>
      </c>
      <c r="J6021" s="77" t="s">
        <v>75</v>
      </c>
      <c r="K6021" s="77">
        <v>52.67</v>
      </c>
      <c r="L6021" s="77">
        <v>46.723499999999987</v>
      </c>
      <c r="M6021" s="77">
        <v>-0.2001134332830197</v>
      </c>
      <c r="N6021" s="77">
        <v>46.274285714285718</v>
      </c>
      <c r="O6021" s="77">
        <v>0.76870832304272496</v>
      </c>
      <c r="P6021" s="77">
        <v>137710</v>
      </c>
      <c r="Q6021" s="77">
        <v>677206</v>
      </c>
      <c r="R6021" s="77">
        <v>0.2</v>
      </c>
      <c r="S6021" s="77">
        <v>43.786000000000001</v>
      </c>
      <c r="T6021" s="77">
        <v>7.0559999999999992</v>
      </c>
      <c r="U6021" s="77">
        <v>22.3308</v>
      </c>
      <c r="V6021" s="77">
        <v>2.4014072159448658</v>
      </c>
      <c r="AC6021" s="77">
        <v>48.42</v>
      </c>
      <c r="AD6021" s="77">
        <v>46.63</v>
      </c>
      <c r="AH6021" s="77">
        <f>IF(AND(M6021&lt;Variables!$G$6,M6021&gt;Variables!$G$5),0,1)</f>
        <v>1</v>
      </c>
      <c r="AI6021" s="77">
        <f t="shared" si="190"/>
        <v>0</v>
      </c>
      <c r="AJ6021" s="77">
        <f>IF(I6021&gt;Variables!$G$7,0,1)</f>
        <v>0</v>
      </c>
      <c r="AK6021" s="77">
        <f>IF(F6021&gt;Variables!$G$8,0,1)</f>
        <v>1</v>
      </c>
      <c r="AL6021" s="77">
        <f>IF(G6021&gt;Variables!$G$9,0,1)</f>
        <v>1</v>
      </c>
      <c r="AM6021" s="77">
        <f>IF(AND(K6021&gt;Variables!$G$10,K6021&lt;Variables!$G$11),0,1)</f>
        <v>1</v>
      </c>
      <c r="AN6021" s="77">
        <f>IF(H6021&lt;Variables!$G$13,1,0)</f>
        <v>0</v>
      </c>
      <c r="AO6021" s="77">
        <f>IF(R6021&lt;Variables!$G$12,0,1)</f>
        <v>0</v>
      </c>
      <c r="AP6021" s="78">
        <f t="shared" si="191"/>
        <v>1</v>
      </c>
      <c r="AQ6021" s="77">
        <f>IF(V6021&lt;Variables!$G$15,1,0)</f>
        <v>1</v>
      </c>
      <c r="AR6021" s="77">
        <v>0</v>
      </c>
      <c r="AS6021" s="77">
        <v>1</v>
      </c>
      <c r="AT6021" s="77">
        <v>0</v>
      </c>
      <c r="AU6021" s="77">
        <v>0</v>
      </c>
      <c r="BA6021" s="77">
        <v>1.04</v>
      </c>
    </row>
    <row r="6022" spans="3:53" x14ac:dyDescent="0.25">
      <c r="C6022" s="77" t="s">
        <v>750</v>
      </c>
      <c r="D6022" s="77" t="s">
        <v>723</v>
      </c>
      <c r="E6022" s="77">
        <v>3.49</v>
      </c>
      <c r="F6022" s="77">
        <v>14.29</v>
      </c>
      <c r="G6022" s="77">
        <v>-9.14</v>
      </c>
      <c r="H6022" s="77">
        <v>-99999</v>
      </c>
      <c r="I6022" s="77">
        <v>-13.869</v>
      </c>
      <c r="J6022" s="77" t="s">
        <v>75</v>
      </c>
      <c r="K6022" s="77">
        <v>52.23</v>
      </c>
      <c r="L6022" s="77">
        <v>3.5071428571428571</v>
      </c>
      <c r="M6022" s="77">
        <v>-0.77393075356415464</v>
      </c>
      <c r="N6022" s="77">
        <v>3.578204545454545</v>
      </c>
      <c r="O6022" s="77">
        <v>-2.7445201694602952</v>
      </c>
      <c r="P6022" s="77">
        <v>27515</v>
      </c>
      <c r="Q6022" s="77">
        <v>37267</v>
      </c>
      <c r="R6022" s="77">
        <v>0.74</v>
      </c>
      <c r="S6022" s="77">
        <v>43.786000000000001</v>
      </c>
      <c r="T6022" s="77">
        <v>7.0559999999999992</v>
      </c>
      <c r="U6022" s="77">
        <v>22.3308</v>
      </c>
      <c r="V6022" s="77">
        <v>2.415209299389002</v>
      </c>
      <c r="AC6022" s="77">
        <v>3.5</v>
      </c>
      <c r="AD6022" s="77">
        <v>3.35</v>
      </c>
      <c r="AH6022" s="77">
        <f>IF(AND(M6022&lt;Variables!$G$6,M6022&gt;Variables!$G$5),0,1)</f>
        <v>1</v>
      </c>
      <c r="AI6022" s="77">
        <f t="shared" si="190"/>
        <v>1</v>
      </c>
      <c r="AJ6022" s="77">
        <f>IF(I6022&gt;Variables!$G$7,0,1)</f>
        <v>1</v>
      </c>
      <c r="AK6022" s="77">
        <f>IF(F6022&gt;Variables!$G$8,0,1)</f>
        <v>0</v>
      </c>
      <c r="AL6022" s="77">
        <f>IF(G6022&gt;Variables!$G$9,0,1)</f>
        <v>1</v>
      </c>
      <c r="AM6022" s="77">
        <f>IF(AND(K6022&gt;Variables!$G$10,K6022&lt;Variables!$G$11),0,1)</f>
        <v>1</v>
      </c>
      <c r="AN6022" s="77">
        <f>IF(H6022&lt;Variables!$G$13,1,0)</f>
        <v>1</v>
      </c>
      <c r="AO6022" s="77">
        <f>IF(R6022&lt;Variables!$G$12,0,1)</f>
        <v>0</v>
      </c>
      <c r="AP6022" s="78">
        <f t="shared" si="191"/>
        <v>1</v>
      </c>
      <c r="AQ6022" s="77">
        <f>IF(V6022&lt;Variables!$G$15,1,0)</f>
        <v>1</v>
      </c>
      <c r="AR6022" s="77">
        <v>0</v>
      </c>
      <c r="AS6022" s="77">
        <v>0</v>
      </c>
      <c r="AT6022" s="77">
        <v>1</v>
      </c>
      <c r="AU6022" s="77">
        <v>0</v>
      </c>
      <c r="BA6022" s="77">
        <v>-2.25</v>
      </c>
    </row>
    <row r="6023" spans="3:53" x14ac:dyDescent="0.25">
      <c r="C6023" s="77" t="s">
        <v>750</v>
      </c>
      <c r="D6023" s="77" t="s">
        <v>741</v>
      </c>
      <c r="E6023" s="77">
        <v>29.21</v>
      </c>
      <c r="F6023" s="77">
        <v>6.59</v>
      </c>
      <c r="G6023" s="77">
        <v>3.93</v>
      </c>
      <c r="H6023" s="77">
        <v>3360</v>
      </c>
      <c r="I6023" s="77">
        <v>-2.214</v>
      </c>
      <c r="J6023" s="77" t="s">
        <v>75</v>
      </c>
      <c r="K6023" s="77">
        <v>56.39</v>
      </c>
      <c r="L6023" s="77">
        <v>28.993190000000009</v>
      </c>
      <c r="M6023" s="77">
        <v>0.36839685457169707</v>
      </c>
      <c r="N6023" s="77">
        <v>28.659347999999991</v>
      </c>
      <c r="O6023" s="77">
        <v>1.5375506797991609</v>
      </c>
      <c r="P6023" s="77">
        <v>3051000</v>
      </c>
      <c r="Q6023" s="77">
        <v>1038000</v>
      </c>
      <c r="R6023" s="77">
        <v>2.94</v>
      </c>
      <c r="S6023" s="77">
        <v>43.786000000000001</v>
      </c>
      <c r="T6023" s="77">
        <v>7.0559999999999992</v>
      </c>
      <c r="U6023" s="77">
        <v>22.3308</v>
      </c>
      <c r="V6023" s="77">
        <v>2.416823568339876</v>
      </c>
      <c r="AC6023" s="77">
        <v>30.29</v>
      </c>
      <c r="AD6023" s="77">
        <v>28.97</v>
      </c>
      <c r="AH6023" s="77">
        <f>IF(AND(M6023&lt;Variables!$G$6,M6023&gt;Variables!$G$5),0,1)</f>
        <v>1</v>
      </c>
      <c r="AI6023" s="77">
        <f t="shared" si="190"/>
        <v>0</v>
      </c>
      <c r="AJ6023" s="77">
        <f>IF(I6023&gt;Variables!$G$7,0,1)</f>
        <v>1</v>
      </c>
      <c r="AK6023" s="77">
        <f>IF(F6023&gt;Variables!$G$8,0,1)</f>
        <v>1</v>
      </c>
      <c r="AL6023" s="77">
        <f>IF(G6023&gt;Variables!$G$9,0,1)</f>
        <v>1</v>
      </c>
      <c r="AM6023" s="77">
        <f>IF(AND(K6023&gt;Variables!$G$10,K6023&lt;Variables!$G$11),0,1)</f>
        <v>1</v>
      </c>
      <c r="AN6023" s="77">
        <f>IF(H6023&lt;Variables!$G$13,1,0)</f>
        <v>0</v>
      </c>
      <c r="AO6023" s="77">
        <f>IF(R6023&lt;Variables!$G$12,0,1)</f>
        <v>1</v>
      </c>
      <c r="AP6023" s="78">
        <f t="shared" si="191"/>
        <v>1</v>
      </c>
      <c r="AQ6023" s="77">
        <f>IF(V6023&lt;Variables!$G$15,1,0)</f>
        <v>1</v>
      </c>
      <c r="AR6023" s="77">
        <v>1</v>
      </c>
      <c r="AS6023" s="77">
        <v>0</v>
      </c>
      <c r="AT6023" s="77">
        <v>0</v>
      </c>
      <c r="AU6023" s="77">
        <v>0</v>
      </c>
      <c r="BA6023" s="77">
        <v>2</v>
      </c>
    </row>
    <row r="6024" spans="3:53" x14ac:dyDescent="0.25">
      <c r="C6024" s="77" t="s">
        <v>750</v>
      </c>
      <c r="D6024" s="77" t="s">
        <v>715</v>
      </c>
      <c r="E6024" s="77">
        <v>32.53</v>
      </c>
      <c r="F6024" s="77">
        <v>8.17</v>
      </c>
      <c r="G6024" s="77">
        <v>2.1</v>
      </c>
      <c r="H6024" s="77">
        <v>3140</v>
      </c>
      <c r="I6024" s="77">
        <v>-44.68</v>
      </c>
      <c r="J6024" s="77" t="s">
        <v>75</v>
      </c>
      <c r="K6024" s="77">
        <v>31.27</v>
      </c>
      <c r="L6024" s="77">
        <v>32.943820000000002</v>
      </c>
      <c r="M6024" s="77">
        <v>-1.135023200102494</v>
      </c>
      <c r="N6024" s="77">
        <v>33.078519999999997</v>
      </c>
      <c r="O6024" s="77">
        <v>-1.537614137512805</v>
      </c>
      <c r="P6024" s="77">
        <v>8032999.9999999991</v>
      </c>
      <c r="Q6024" s="77">
        <v>19248000</v>
      </c>
      <c r="R6024" s="77">
        <v>0.42</v>
      </c>
      <c r="S6024" s="77">
        <v>43.786000000000001</v>
      </c>
      <c r="T6024" s="77">
        <v>7.0559999999999992</v>
      </c>
      <c r="U6024" s="77">
        <v>22.3308</v>
      </c>
      <c r="V6024" s="77">
        <v>2.141071855857152</v>
      </c>
      <c r="AC6024" s="77">
        <v>32.65</v>
      </c>
      <c r="AD6024" s="77">
        <v>31.3</v>
      </c>
      <c r="AH6024" s="77">
        <f>IF(AND(M6024&lt;Variables!$G$6,M6024&gt;Variables!$G$5),0,1)</f>
        <v>0</v>
      </c>
      <c r="AI6024" s="77">
        <f t="shared" si="190"/>
        <v>1</v>
      </c>
      <c r="AJ6024" s="77">
        <f>IF(I6024&gt;Variables!$G$7,0,1)</f>
        <v>1</v>
      </c>
      <c r="AK6024" s="77">
        <f>IF(F6024&gt;Variables!$G$8,0,1)</f>
        <v>1</v>
      </c>
      <c r="AL6024" s="77">
        <f>IF(G6024&gt;Variables!$G$9,0,1)</f>
        <v>1</v>
      </c>
      <c r="AM6024" s="77">
        <f>IF(AND(K6024&gt;Variables!$G$10,K6024&lt;Variables!$G$11),0,1)</f>
        <v>1</v>
      </c>
      <c r="AN6024" s="77">
        <f>IF(H6024&lt;Variables!$G$13,1,0)</f>
        <v>0</v>
      </c>
      <c r="AO6024" s="77">
        <f>IF(R6024&lt;Variables!$G$12,0,1)</f>
        <v>0</v>
      </c>
      <c r="AP6024" s="78">
        <f t="shared" si="191"/>
        <v>1</v>
      </c>
      <c r="AQ6024" s="77">
        <f>IF(V6024&lt;Variables!$G$15,1,0)</f>
        <v>1</v>
      </c>
      <c r="AR6024" s="77">
        <v>0</v>
      </c>
      <c r="AS6024" s="77">
        <v>0</v>
      </c>
      <c r="AT6024" s="77">
        <v>1</v>
      </c>
      <c r="AU6024" s="77">
        <v>0</v>
      </c>
      <c r="BA6024" s="77">
        <v>-1.56</v>
      </c>
    </row>
    <row r="6025" spans="3:53" x14ac:dyDescent="0.25">
      <c r="C6025" s="77" t="s">
        <v>750</v>
      </c>
      <c r="D6025" s="77" t="s">
        <v>174</v>
      </c>
      <c r="E6025" s="77">
        <v>29.42</v>
      </c>
      <c r="F6025" s="77">
        <v>6.85</v>
      </c>
      <c r="G6025" s="77">
        <v>6.62</v>
      </c>
      <c r="H6025" s="77">
        <v>2440</v>
      </c>
      <c r="I6025" s="77">
        <v>416.93599999999998</v>
      </c>
      <c r="J6025" s="77" t="s">
        <v>74</v>
      </c>
      <c r="K6025" s="77">
        <v>69.209999999999994</v>
      </c>
      <c r="L6025" s="77">
        <v>28.76080555555555</v>
      </c>
      <c r="M6025" s="77">
        <v>1.390762312522156</v>
      </c>
      <c r="N6025" s="77">
        <v>28.44233829787235</v>
      </c>
      <c r="O6025" s="77">
        <v>2.5260289593749512</v>
      </c>
      <c r="P6025" s="77">
        <v>164786</v>
      </c>
      <c r="Q6025" s="77">
        <v>609587</v>
      </c>
      <c r="R6025" s="77">
        <v>0.27</v>
      </c>
      <c r="S6025" s="77">
        <v>43.786000000000001</v>
      </c>
      <c r="T6025" s="77">
        <v>7.0559999999999992</v>
      </c>
      <c r="U6025" s="77">
        <v>22.3308</v>
      </c>
      <c r="V6025" s="77">
        <v>2.4526984007344099</v>
      </c>
      <c r="AC6025" s="77">
        <v>30.21</v>
      </c>
      <c r="AD6025" s="77">
        <v>27.83</v>
      </c>
      <c r="AH6025" s="77">
        <f>IF(AND(M6025&lt;Variables!$G$6,M6025&gt;Variables!$G$5),0,1)</f>
        <v>1</v>
      </c>
      <c r="AI6025" s="77">
        <f t="shared" si="190"/>
        <v>0</v>
      </c>
      <c r="AJ6025" s="77">
        <f>IF(I6025&gt;Variables!$G$7,0,1)</f>
        <v>0</v>
      </c>
      <c r="AK6025" s="77">
        <f>IF(F6025&gt;Variables!$G$8,0,1)</f>
        <v>1</v>
      </c>
      <c r="AL6025" s="77">
        <f>IF(G6025&gt;Variables!$G$9,0,1)</f>
        <v>1</v>
      </c>
      <c r="AM6025" s="77">
        <f>IF(AND(K6025&gt;Variables!$G$10,K6025&lt;Variables!$G$11),0,1)</f>
        <v>0</v>
      </c>
      <c r="AN6025" s="77">
        <f>IF(H6025&lt;Variables!$G$13,1,0)</f>
        <v>0</v>
      </c>
      <c r="AO6025" s="77">
        <f>IF(R6025&lt;Variables!$G$12,0,1)</f>
        <v>0</v>
      </c>
      <c r="AP6025" s="78">
        <f t="shared" si="191"/>
        <v>0</v>
      </c>
      <c r="AQ6025" s="77">
        <f>IF(V6025&lt;Variables!$G$15,1,0)</f>
        <v>1</v>
      </c>
      <c r="AR6025" s="77">
        <v>1</v>
      </c>
      <c r="AS6025" s="77">
        <v>0</v>
      </c>
      <c r="AT6025" s="77">
        <v>0</v>
      </c>
      <c r="AU6025" s="77">
        <v>0</v>
      </c>
      <c r="BA6025" s="77">
        <v>2</v>
      </c>
    </row>
    <row r="6026" spans="3:53" x14ac:dyDescent="0.25">
      <c r="C6026" s="77" t="s">
        <v>750</v>
      </c>
      <c r="D6026" s="77" t="s">
        <v>705</v>
      </c>
      <c r="E6026" s="77">
        <v>680.12</v>
      </c>
      <c r="F6026" s="77">
        <v>8.74</v>
      </c>
      <c r="G6026" s="77">
        <v>4.3099999999999996</v>
      </c>
      <c r="H6026" s="77">
        <v>6440</v>
      </c>
      <c r="I6026" s="77">
        <v>-23.376000000000001</v>
      </c>
      <c r="J6026" s="77" t="s">
        <v>74</v>
      </c>
      <c r="K6026" s="77">
        <v>37.46</v>
      </c>
      <c r="L6026" s="77">
        <v>683.91454736842104</v>
      </c>
      <c r="M6026" s="77">
        <v>-0.86480794876774358</v>
      </c>
      <c r="N6026" s="77">
        <v>682.07387755102047</v>
      </c>
      <c r="O6026" s="77">
        <v>-0.59727804935847861</v>
      </c>
      <c r="P6026" s="77">
        <v>808595</v>
      </c>
      <c r="Q6026" s="77">
        <v>763734</v>
      </c>
      <c r="R6026" s="77">
        <v>1.06</v>
      </c>
      <c r="S6026" s="77">
        <v>43.786000000000001</v>
      </c>
      <c r="T6026" s="77">
        <v>7.0559999999999992</v>
      </c>
      <c r="U6026" s="77">
        <v>22.3308</v>
      </c>
      <c r="V6026" s="77">
        <v>2.2282511371032041</v>
      </c>
      <c r="AC6026" s="77">
        <v>680</v>
      </c>
      <c r="AD6026" s="77">
        <v>650.67049999999995</v>
      </c>
      <c r="AH6026" s="77">
        <f>IF(AND(M6026&lt;Variables!$G$6,M6026&gt;Variables!$G$5),0,1)</f>
        <v>1</v>
      </c>
      <c r="AI6026" s="77">
        <f t="shared" si="190"/>
        <v>0</v>
      </c>
      <c r="AJ6026" s="77">
        <f>IF(I6026&gt;Variables!$G$7,0,1)</f>
        <v>1</v>
      </c>
      <c r="AK6026" s="77">
        <f>IF(F6026&gt;Variables!$G$8,0,1)</f>
        <v>1</v>
      </c>
      <c r="AL6026" s="77">
        <f>IF(G6026&gt;Variables!$G$9,0,1)</f>
        <v>1</v>
      </c>
      <c r="AM6026" s="77">
        <f>IF(AND(K6026&gt;Variables!$G$10,K6026&lt;Variables!$G$11),0,1)</f>
        <v>1</v>
      </c>
      <c r="AN6026" s="77">
        <f>IF(H6026&lt;Variables!$G$13,1,0)</f>
        <v>0</v>
      </c>
      <c r="AO6026" s="77">
        <f>IF(R6026&lt;Variables!$G$12,0,1)</f>
        <v>0</v>
      </c>
      <c r="AP6026" s="78">
        <f t="shared" si="191"/>
        <v>0</v>
      </c>
      <c r="AQ6026" s="77">
        <f>IF(V6026&lt;Variables!$G$15,1,0)</f>
        <v>1</v>
      </c>
      <c r="AR6026" s="77">
        <v>0</v>
      </c>
      <c r="AS6026" s="77">
        <v>0</v>
      </c>
      <c r="AT6026" s="77">
        <v>1</v>
      </c>
      <c r="AU6026" s="77">
        <v>0</v>
      </c>
      <c r="BA6026" s="77">
        <v>-1.35</v>
      </c>
    </row>
    <row r="6027" spans="3:53" x14ac:dyDescent="0.25">
      <c r="C6027" s="77" t="s">
        <v>750</v>
      </c>
      <c r="D6027" s="77" t="s">
        <v>728</v>
      </c>
      <c r="E6027" s="77">
        <v>42.02</v>
      </c>
      <c r="F6027" s="77">
        <v>9.3699999999999992</v>
      </c>
      <c r="G6027" s="77">
        <v>8.61</v>
      </c>
      <c r="H6027" s="77">
        <v>67630</v>
      </c>
      <c r="I6027" s="77">
        <v>-26.393000000000001</v>
      </c>
      <c r="J6027" s="77" t="s">
        <v>74</v>
      </c>
      <c r="K6027" s="77">
        <v>77.61</v>
      </c>
      <c r="L6027" s="77">
        <v>41.388845000000003</v>
      </c>
      <c r="M6027" s="77">
        <v>1.1383622809479119</v>
      </c>
      <c r="N6027" s="77">
        <v>40.779302000000001</v>
      </c>
      <c r="O6027" s="77">
        <v>2.6501140210786298</v>
      </c>
      <c r="P6027" s="77">
        <v>2461000</v>
      </c>
      <c r="Q6027" s="77">
        <v>4417000</v>
      </c>
      <c r="R6027" s="77">
        <v>0.56000000000000005</v>
      </c>
      <c r="S6027" s="77">
        <v>43.786000000000001</v>
      </c>
      <c r="T6027" s="77">
        <v>7.0559999999999992</v>
      </c>
      <c r="U6027" s="77">
        <v>22.3308</v>
      </c>
      <c r="V6027" s="77">
        <v>2.5326718134130601</v>
      </c>
      <c r="AC6027" s="77">
        <v>44.19</v>
      </c>
      <c r="AD6027" s="77">
        <v>41.58</v>
      </c>
      <c r="AH6027" s="77">
        <f>IF(AND(M6027&lt;Variables!$G$6,M6027&gt;Variables!$G$5),0,1)</f>
        <v>1</v>
      </c>
      <c r="AI6027" s="77">
        <f t="shared" si="190"/>
        <v>0</v>
      </c>
      <c r="AJ6027" s="77">
        <f>IF(I6027&gt;Variables!$G$7,0,1)</f>
        <v>1</v>
      </c>
      <c r="AK6027" s="77">
        <f>IF(F6027&gt;Variables!$G$8,0,1)</f>
        <v>0</v>
      </c>
      <c r="AL6027" s="77">
        <f>IF(G6027&gt;Variables!$G$9,0,1)</f>
        <v>1</v>
      </c>
      <c r="AM6027" s="77">
        <f>IF(AND(K6027&gt;Variables!$G$10,K6027&lt;Variables!$G$11),0,1)</f>
        <v>1</v>
      </c>
      <c r="AN6027" s="77">
        <f>IF(H6027&lt;Variables!$G$13,1,0)</f>
        <v>0</v>
      </c>
      <c r="AO6027" s="77">
        <f>IF(R6027&lt;Variables!$G$12,0,1)</f>
        <v>0</v>
      </c>
      <c r="AP6027" s="78">
        <f t="shared" si="191"/>
        <v>0</v>
      </c>
      <c r="AQ6027" s="77">
        <f>IF(V6027&lt;Variables!$G$15,1,0)</f>
        <v>1</v>
      </c>
      <c r="AR6027" s="77">
        <v>1</v>
      </c>
      <c r="AS6027" s="77">
        <v>0</v>
      </c>
      <c r="AT6027" s="77">
        <v>0</v>
      </c>
      <c r="AU6027" s="77">
        <v>0</v>
      </c>
      <c r="BA6027" s="77">
        <v>2</v>
      </c>
    </row>
    <row r="6028" spans="3:53" x14ac:dyDescent="0.25">
      <c r="C6028" s="77" t="s">
        <v>750</v>
      </c>
      <c r="D6028" s="77" t="s">
        <v>720</v>
      </c>
      <c r="E6028" s="77">
        <v>54.02</v>
      </c>
      <c r="F6028" s="77">
        <v>9.59</v>
      </c>
      <c r="G6028" s="77">
        <v>9.3699999999999992</v>
      </c>
      <c r="H6028" s="77">
        <v>2050</v>
      </c>
      <c r="I6028" s="77">
        <v>12.132999999999999</v>
      </c>
      <c r="J6028" s="77" t="s">
        <v>74</v>
      </c>
      <c r="K6028" s="77">
        <v>51.68</v>
      </c>
      <c r="L6028" s="77">
        <v>53.929499999999997</v>
      </c>
      <c r="M6028" s="77">
        <v>-0.1381433167376066</v>
      </c>
      <c r="N6028" s="77">
        <v>53.580207999999992</v>
      </c>
      <c r="O6028" s="77">
        <v>0.51286101763547665</v>
      </c>
      <c r="P6028" s="77">
        <v>574949</v>
      </c>
      <c r="Q6028" s="77">
        <v>320570</v>
      </c>
      <c r="R6028" s="77">
        <v>1.79</v>
      </c>
      <c r="S6028" s="77">
        <v>43.786000000000001</v>
      </c>
      <c r="T6028" s="77">
        <v>7.0559999999999992</v>
      </c>
      <c r="U6028" s="77">
        <v>22.3308</v>
      </c>
      <c r="V6028" s="77">
        <v>2.3886667755050581</v>
      </c>
      <c r="AC6028" s="77">
        <v>54.4</v>
      </c>
      <c r="AD6028" s="77">
        <v>52.91</v>
      </c>
      <c r="AH6028" s="77">
        <f>IF(AND(M6028&lt;Variables!$G$6,M6028&gt;Variables!$G$5),0,1)</f>
        <v>1</v>
      </c>
      <c r="AI6028" s="77">
        <f t="shared" si="190"/>
        <v>0</v>
      </c>
      <c r="AJ6028" s="77">
        <f>IF(I6028&gt;Variables!$G$7,0,1)</f>
        <v>1</v>
      </c>
      <c r="AK6028" s="77">
        <f>IF(F6028&gt;Variables!$G$8,0,1)</f>
        <v>0</v>
      </c>
      <c r="AL6028" s="77">
        <f>IF(G6028&gt;Variables!$G$9,0,1)</f>
        <v>1</v>
      </c>
      <c r="AM6028" s="77">
        <f>IF(AND(K6028&gt;Variables!$G$10,K6028&lt;Variables!$G$11),0,1)</f>
        <v>1</v>
      </c>
      <c r="AN6028" s="77">
        <f>IF(H6028&lt;Variables!$G$13,1,0)</f>
        <v>0</v>
      </c>
      <c r="AO6028" s="77">
        <f>IF(R6028&lt;Variables!$G$12,0,1)</f>
        <v>0</v>
      </c>
      <c r="AP6028" s="78">
        <f t="shared" si="191"/>
        <v>0</v>
      </c>
      <c r="AQ6028" s="77">
        <f>IF(V6028&lt;Variables!$G$15,1,0)</f>
        <v>1</v>
      </c>
      <c r="AR6028" s="77">
        <v>0</v>
      </c>
      <c r="AS6028" s="77">
        <v>0</v>
      </c>
      <c r="AT6028" s="77">
        <v>0</v>
      </c>
      <c r="AU6028" s="77">
        <v>1</v>
      </c>
      <c r="BA6028" s="77">
        <v>-0.36</v>
      </c>
    </row>
    <row r="6029" spans="3:53" x14ac:dyDescent="0.25">
      <c r="C6029" s="77" t="s">
        <v>750</v>
      </c>
      <c r="D6029" s="77" t="s">
        <v>722</v>
      </c>
      <c r="E6029" s="77">
        <v>3.03</v>
      </c>
      <c r="F6029" s="77">
        <v>17.510000000000002</v>
      </c>
      <c r="G6029" s="77">
        <v>7.86</v>
      </c>
      <c r="H6029" s="77">
        <v>53.02</v>
      </c>
      <c r="I6029" s="77">
        <v>-30.035</v>
      </c>
      <c r="J6029" s="77" t="s">
        <v>74</v>
      </c>
      <c r="K6029" s="77">
        <v>47.45</v>
      </c>
      <c r="L6029" s="77">
        <v>3.0552649999999999</v>
      </c>
      <c r="M6029" s="77">
        <v>-1.1542370301757889</v>
      </c>
      <c r="N6029" s="77">
        <v>2.9938799999999999</v>
      </c>
      <c r="O6029" s="77">
        <v>0.87244645743983373</v>
      </c>
      <c r="P6029" s="77">
        <v>4110000</v>
      </c>
      <c r="Q6029" s="77">
        <v>3550000</v>
      </c>
      <c r="R6029" s="77">
        <v>1.1599999999999999</v>
      </c>
      <c r="S6029" s="77">
        <v>43.786000000000001</v>
      </c>
      <c r="T6029" s="77">
        <v>7.0559999999999992</v>
      </c>
      <c r="U6029" s="77">
        <v>22.3308</v>
      </c>
      <c r="V6029" s="77">
        <v>2.3620918995995441</v>
      </c>
      <c r="AC6029" s="77">
        <v>3.35</v>
      </c>
      <c r="AD6029" s="77">
        <v>2.86</v>
      </c>
      <c r="AH6029" s="77">
        <f>IF(AND(M6029&lt;Variables!$G$6,M6029&gt;Variables!$G$5),0,1)</f>
        <v>0</v>
      </c>
      <c r="AI6029" s="77">
        <f t="shared" si="190"/>
        <v>0</v>
      </c>
      <c r="AJ6029" s="77">
        <f>IF(I6029&gt;Variables!$G$7,0,1)</f>
        <v>1</v>
      </c>
      <c r="AK6029" s="77">
        <f>IF(F6029&gt;Variables!$G$8,0,1)</f>
        <v>0</v>
      </c>
      <c r="AL6029" s="77">
        <f>IF(G6029&gt;Variables!$G$9,0,1)</f>
        <v>1</v>
      </c>
      <c r="AM6029" s="77">
        <f>IF(AND(K6029&gt;Variables!$G$10,K6029&lt;Variables!$G$11),0,1)</f>
        <v>1</v>
      </c>
      <c r="AN6029" s="77">
        <f>IF(H6029&lt;Variables!$G$13,1,0)</f>
        <v>1</v>
      </c>
      <c r="AO6029" s="77">
        <f>IF(R6029&lt;Variables!$G$12,0,1)</f>
        <v>0</v>
      </c>
      <c r="AP6029" s="78">
        <f t="shared" si="191"/>
        <v>0</v>
      </c>
      <c r="AQ6029" s="77">
        <f>IF(V6029&lt;Variables!$G$15,1,0)</f>
        <v>1</v>
      </c>
      <c r="AR6029" s="77">
        <v>0</v>
      </c>
      <c r="AS6029" s="77">
        <v>0</v>
      </c>
      <c r="AT6029" s="77">
        <v>1</v>
      </c>
      <c r="AU6029" s="77">
        <v>0</v>
      </c>
      <c r="BA6029" s="77">
        <v>-2.25</v>
      </c>
    </row>
    <row r="6030" spans="3:53" x14ac:dyDescent="0.25">
      <c r="C6030" s="77" t="s">
        <v>750</v>
      </c>
      <c r="D6030" s="77" t="s">
        <v>744</v>
      </c>
      <c r="E6030" s="77">
        <v>4.16</v>
      </c>
      <c r="F6030" s="77">
        <v>22.39</v>
      </c>
      <c r="G6030" s="77">
        <v>23.19</v>
      </c>
      <c r="H6030" s="77">
        <v>98.9</v>
      </c>
      <c r="I6030" s="77">
        <v>-51.246000000000002</v>
      </c>
      <c r="J6030" s="77" t="s">
        <v>74</v>
      </c>
      <c r="K6030" s="77">
        <v>53.29</v>
      </c>
      <c r="L6030" s="77">
        <v>4.1389899999999988</v>
      </c>
      <c r="M6030" s="77">
        <v>0.29983160142935661</v>
      </c>
      <c r="N6030" s="77">
        <v>4.1073577777777794</v>
      </c>
      <c r="O6030" s="77">
        <v>1.0722762565390529</v>
      </c>
      <c r="P6030" s="77">
        <v>2260000</v>
      </c>
      <c r="Q6030" s="77">
        <v>194450</v>
      </c>
      <c r="R6030" s="77">
        <v>11.62</v>
      </c>
      <c r="S6030" s="77">
        <v>43.786000000000001</v>
      </c>
      <c r="T6030" s="77">
        <v>7.0559999999999992</v>
      </c>
      <c r="U6030" s="77">
        <v>22.3308</v>
      </c>
      <c r="V6030" s="77">
        <v>2.390439922405224</v>
      </c>
      <c r="AC6030" s="77">
        <v>4.37</v>
      </c>
      <c r="AD6030" s="77">
        <v>3.82</v>
      </c>
      <c r="AH6030" s="77">
        <f>IF(AND(M6030&lt;Variables!$G$6,M6030&gt;Variables!$G$5),0,1)</f>
        <v>1</v>
      </c>
      <c r="AI6030" s="77">
        <f t="shared" si="190"/>
        <v>0</v>
      </c>
      <c r="AJ6030" s="77">
        <f>IF(I6030&gt;Variables!$G$7,0,1)</f>
        <v>1</v>
      </c>
      <c r="AK6030" s="77">
        <f>IF(F6030&gt;Variables!$G$8,0,1)</f>
        <v>0</v>
      </c>
      <c r="AL6030" s="77">
        <f>IF(G6030&gt;Variables!$G$9,0,1)</f>
        <v>0</v>
      </c>
      <c r="AM6030" s="77">
        <f>IF(AND(K6030&gt;Variables!$G$10,K6030&lt;Variables!$G$11),0,1)</f>
        <v>1</v>
      </c>
      <c r="AN6030" s="77">
        <f>IF(H6030&lt;Variables!$G$13,1,0)</f>
        <v>1</v>
      </c>
      <c r="AO6030" s="77">
        <f>IF(R6030&lt;Variables!$G$12,0,1)</f>
        <v>1</v>
      </c>
      <c r="AP6030" s="78">
        <f t="shared" si="191"/>
        <v>0</v>
      </c>
      <c r="AQ6030" s="77">
        <f>IF(V6030&lt;Variables!$G$15,1,0)</f>
        <v>1</v>
      </c>
      <c r="AR6030" s="77">
        <v>0</v>
      </c>
      <c r="AS6030" s="77">
        <v>0</v>
      </c>
      <c r="AT6030" s="77">
        <v>1</v>
      </c>
      <c r="AU6030" s="77">
        <v>0</v>
      </c>
      <c r="BA6030" s="77">
        <v>-2.25</v>
      </c>
    </row>
    <row r="6031" spans="3:53" x14ac:dyDescent="0.25">
      <c r="C6031" s="77" t="s">
        <v>750</v>
      </c>
      <c r="D6031" s="77" t="s">
        <v>745</v>
      </c>
      <c r="E6031" s="77">
        <v>1.78</v>
      </c>
      <c r="F6031" s="77">
        <v>30.77</v>
      </c>
      <c r="G6031" s="77">
        <v>14.29</v>
      </c>
      <c r="H6031" s="77">
        <v>65.010000000000005</v>
      </c>
      <c r="I6031" s="77">
        <v>-46.911999999999999</v>
      </c>
      <c r="J6031" s="77" t="s">
        <v>74</v>
      </c>
      <c r="K6031" s="77">
        <v>47.05</v>
      </c>
      <c r="L6031" s="77">
        <v>1.801855</v>
      </c>
      <c r="M6031" s="77">
        <v>-2.3228839168523421</v>
      </c>
      <c r="N6031" s="77">
        <v>1.7505759999999999</v>
      </c>
      <c r="O6031" s="77">
        <v>0.53833709590442669</v>
      </c>
      <c r="P6031" s="77">
        <v>3050000</v>
      </c>
      <c r="Q6031" s="77">
        <v>486440</v>
      </c>
      <c r="R6031" s="77">
        <v>6.27</v>
      </c>
      <c r="S6031" s="77">
        <v>43.786000000000001</v>
      </c>
      <c r="T6031" s="77">
        <v>7.0559999999999992</v>
      </c>
      <c r="U6031" s="77">
        <v>22.3308</v>
      </c>
      <c r="V6031" s="77">
        <v>2.3770429400201452</v>
      </c>
      <c r="AC6031" s="77">
        <v>2.86</v>
      </c>
      <c r="AD6031" s="77">
        <v>1.75</v>
      </c>
      <c r="AH6031" s="77">
        <f>IF(AND(M6031&lt;Variables!$G$6,M6031&gt;Variables!$G$5),0,1)</f>
        <v>0</v>
      </c>
      <c r="AI6031" s="77">
        <f t="shared" si="190"/>
        <v>0</v>
      </c>
      <c r="AJ6031" s="77">
        <f>IF(I6031&gt;Variables!$G$7,0,1)</f>
        <v>1</v>
      </c>
      <c r="AK6031" s="77">
        <f>IF(F6031&gt;Variables!$G$8,0,1)</f>
        <v>0</v>
      </c>
      <c r="AL6031" s="77">
        <f>IF(G6031&gt;Variables!$G$9,0,1)</f>
        <v>0</v>
      </c>
      <c r="AM6031" s="77">
        <f>IF(AND(K6031&gt;Variables!$G$10,K6031&lt;Variables!$G$11),0,1)</f>
        <v>1</v>
      </c>
      <c r="AN6031" s="77">
        <f>IF(H6031&lt;Variables!$G$13,1,0)</f>
        <v>1</v>
      </c>
      <c r="AO6031" s="77">
        <f>IF(R6031&lt;Variables!$G$12,0,1)</f>
        <v>1</v>
      </c>
      <c r="AP6031" s="78">
        <f t="shared" si="191"/>
        <v>0</v>
      </c>
      <c r="AQ6031" s="77">
        <f>IF(V6031&lt;Variables!$G$15,1,0)</f>
        <v>1</v>
      </c>
      <c r="AR6031" s="77">
        <v>1</v>
      </c>
      <c r="AS6031" s="77">
        <v>0</v>
      </c>
      <c r="AT6031" s="77">
        <v>0</v>
      </c>
      <c r="AU6031" s="77">
        <v>0</v>
      </c>
      <c r="BA6031" s="77">
        <v>2</v>
      </c>
    </row>
    <row r="6032" spans="3:53" x14ac:dyDescent="0.25">
      <c r="C6032" s="77" t="s">
        <v>750</v>
      </c>
      <c r="D6032" s="77" t="s">
        <v>719</v>
      </c>
      <c r="E6032" s="77">
        <v>2.13</v>
      </c>
      <c r="F6032" s="77">
        <v>40.82</v>
      </c>
      <c r="G6032" s="77">
        <v>-5.41</v>
      </c>
      <c r="H6032" s="77">
        <v>82.6</v>
      </c>
      <c r="I6032" s="77">
        <v>-56.872</v>
      </c>
      <c r="J6032" s="77" t="s">
        <v>74</v>
      </c>
      <c r="K6032" s="77">
        <v>53.21</v>
      </c>
      <c r="L6032" s="77">
        <v>2.089645</v>
      </c>
      <c r="M6032" s="77">
        <v>0.49553871590629578</v>
      </c>
      <c r="N6032" s="77">
        <v>2.109388</v>
      </c>
      <c r="O6032" s="77">
        <v>-0.44505799786478129</v>
      </c>
      <c r="P6032" s="77">
        <v>171440000</v>
      </c>
      <c r="Q6032" s="77">
        <v>4600000</v>
      </c>
      <c r="R6032" s="77">
        <v>37.270000000000003</v>
      </c>
      <c r="S6032" s="77">
        <v>43.786000000000001</v>
      </c>
      <c r="T6032" s="77">
        <v>7.0559999999999992</v>
      </c>
      <c r="U6032" s="77">
        <v>22.3308</v>
      </c>
      <c r="V6032" s="77">
        <v>2.3827777116314008</v>
      </c>
      <c r="AC6032" s="77">
        <v>2.37</v>
      </c>
      <c r="AD6032" s="77">
        <v>1.88</v>
      </c>
      <c r="AH6032" s="77">
        <f>IF(AND(M6032&lt;Variables!$G$6,M6032&gt;Variables!$G$5),0,1)</f>
        <v>1</v>
      </c>
      <c r="AI6032" s="77">
        <f t="shared" si="190"/>
        <v>1</v>
      </c>
      <c r="AJ6032" s="77">
        <f>IF(I6032&gt;Variables!$G$7,0,1)</f>
        <v>1</v>
      </c>
      <c r="AK6032" s="77">
        <f>IF(F6032&gt;Variables!$G$8,0,1)</f>
        <v>0</v>
      </c>
      <c r="AL6032" s="77">
        <f>IF(G6032&gt;Variables!$G$9,0,1)</f>
        <v>1</v>
      </c>
      <c r="AM6032" s="77">
        <f>IF(AND(K6032&gt;Variables!$G$10,K6032&lt;Variables!$G$11),0,1)</f>
        <v>1</v>
      </c>
      <c r="AN6032" s="77">
        <f>IF(H6032&lt;Variables!$G$13,1,0)</f>
        <v>1</v>
      </c>
      <c r="AO6032" s="77">
        <f>IF(R6032&lt;Variables!$G$12,0,1)</f>
        <v>1</v>
      </c>
      <c r="AP6032" s="78">
        <f t="shared" si="191"/>
        <v>0</v>
      </c>
      <c r="AQ6032" s="77">
        <f>IF(V6032&lt;Variables!$G$15,1,0)</f>
        <v>1</v>
      </c>
      <c r="AR6032" s="77">
        <v>1</v>
      </c>
      <c r="AS6032" s="77">
        <v>0</v>
      </c>
      <c r="AT6032" s="77">
        <v>0</v>
      </c>
      <c r="AU6032" s="77">
        <v>0</v>
      </c>
      <c r="BA6032" s="77">
        <v>2</v>
      </c>
    </row>
    <row r="6033" spans="3:53" x14ac:dyDescent="0.25">
      <c r="C6033" s="77" t="s">
        <v>750</v>
      </c>
      <c r="D6033" s="77" t="s">
        <v>718</v>
      </c>
      <c r="E6033" s="77">
        <v>25.83</v>
      </c>
      <c r="F6033" s="77">
        <v>111.03</v>
      </c>
      <c r="G6033" s="77">
        <v>32.340000000000003</v>
      </c>
      <c r="H6033" s="77">
        <v>1570</v>
      </c>
      <c r="I6033" s="77">
        <v>-2.7E-2</v>
      </c>
      <c r="J6033" s="77" t="s">
        <v>74</v>
      </c>
      <c r="K6033" s="77">
        <v>58.29</v>
      </c>
      <c r="L6033" s="77">
        <v>26.628710000000002</v>
      </c>
      <c r="M6033" s="77">
        <v>0.19261165861958041</v>
      </c>
      <c r="N6033" s="77">
        <v>25.445152</v>
      </c>
      <c r="O6033" s="77">
        <v>4.8529794595056686</v>
      </c>
      <c r="P6033" s="77">
        <v>40345000</v>
      </c>
      <c r="Q6033" s="77">
        <v>302659</v>
      </c>
      <c r="R6033" s="77">
        <v>133.30000000000001</v>
      </c>
      <c r="S6033" s="77">
        <v>43.786000000000001</v>
      </c>
      <c r="T6033" s="77">
        <v>7.0559999999999992</v>
      </c>
      <c r="U6033" s="77">
        <v>22.3308</v>
      </c>
      <c r="V6033" s="77">
        <v>2.4432650809988168</v>
      </c>
      <c r="AC6033" s="77">
        <v>31.09</v>
      </c>
      <c r="AD6033" s="77">
        <v>23.81</v>
      </c>
      <c r="AH6033" s="77">
        <f>IF(AND(M6033&lt;Variables!$G$6,M6033&gt;Variables!$G$5),0,1)</f>
        <v>1</v>
      </c>
      <c r="AI6033" s="77">
        <f t="shared" si="190"/>
        <v>0</v>
      </c>
      <c r="AJ6033" s="77">
        <f>IF(I6033&gt;Variables!$G$7,0,1)</f>
        <v>1</v>
      </c>
      <c r="AK6033" s="77">
        <f>IF(F6033&gt;Variables!$G$8,0,1)</f>
        <v>0</v>
      </c>
      <c r="AL6033" s="77">
        <f>IF(G6033&gt;Variables!$G$9,0,1)</f>
        <v>0</v>
      </c>
      <c r="AM6033" s="77">
        <f>IF(AND(K6033&gt;Variables!$G$10,K6033&lt;Variables!$G$11),0,1)</f>
        <v>1</v>
      </c>
      <c r="AN6033" s="77">
        <f>IF(H6033&lt;Variables!$G$13,1,0)</f>
        <v>0</v>
      </c>
      <c r="AO6033" s="77">
        <f>IF(R6033&lt;Variables!$G$12,0,1)</f>
        <v>1</v>
      </c>
      <c r="AP6033" s="78">
        <f t="shared" si="191"/>
        <v>0</v>
      </c>
      <c r="AQ6033" s="77">
        <f>IF(V6033&lt;Variables!$G$15,1,0)</f>
        <v>1</v>
      </c>
      <c r="AR6033" s="77">
        <v>1</v>
      </c>
      <c r="AS6033" s="77">
        <v>0</v>
      </c>
      <c r="AT6033" s="77">
        <v>0</v>
      </c>
      <c r="AU6033" s="77">
        <v>0</v>
      </c>
      <c r="BA6033" s="77">
        <v>2</v>
      </c>
    </row>
    <row r="6034" spans="3:53" x14ac:dyDescent="0.25">
      <c r="C6034" s="77" t="s">
        <v>750</v>
      </c>
      <c r="D6034" s="77" t="s">
        <v>714</v>
      </c>
      <c r="E6034" s="77">
        <v>38.549999999999997</v>
      </c>
      <c r="F6034" s="77">
        <v>6.47</v>
      </c>
      <c r="G6034" s="77">
        <v>1.32</v>
      </c>
      <c r="H6034" s="77">
        <v>3140</v>
      </c>
      <c r="I6034" s="77">
        <v>-37.447000000000003</v>
      </c>
      <c r="J6034" s="77" t="s">
        <v>75</v>
      </c>
      <c r="K6034" s="77">
        <v>33.35</v>
      </c>
      <c r="L6034" s="77">
        <v>38.837874999999997</v>
      </c>
      <c r="M6034" s="77">
        <v>-0.86996263312551692</v>
      </c>
      <c r="N6034" s="77">
        <v>38.963645999999997</v>
      </c>
      <c r="O6034" s="77">
        <v>-1.189945109346279</v>
      </c>
      <c r="P6034" s="77">
        <v>7974000</v>
      </c>
      <c r="Q6034" s="77">
        <v>19195000</v>
      </c>
      <c r="R6034" s="77">
        <v>0.42</v>
      </c>
      <c r="S6034" s="77">
        <v>43.786000000000001</v>
      </c>
      <c r="T6034" s="77">
        <v>7.0559999999999992</v>
      </c>
      <c r="U6034" s="77">
        <v>22.3308</v>
      </c>
      <c r="V6034" s="77">
        <v>2.1752927012548962</v>
      </c>
      <c r="AC6034" s="77">
        <v>38.65</v>
      </c>
      <c r="AD6034" s="77">
        <v>37.125500000000002</v>
      </c>
      <c r="AH6034" s="77">
        <f>IF(AND(M6034&lt;Variables!$G$6,M6034&gt;Variables!$G$5),0,1)</f>
        <v>1</v>
      </c>
      <c r="AI6034" s="77">
        <f t="shared" si="190"/>
        <v>1</v>
      </c>
      <c r="AJ6034" s="77">
        <f>IF(I6034&gt;Variables!$G$7,0,1)</f>
        <v>1</v>
      </c>
      <c r="AK6034" s="77">
        <f>IF(F6034&gt;Variables!$G$8,0,1)</f>
        <v>1</v>
      </c>
      <c r="AL6034" s="77">
        <f>IF(G6034&gt;Variables!$G$9,0,1)</f>
        <v>1</v>
      </c>
      <c r="AM6034" s="77">
        <f>IF(AND(K6034&gt;Variables!$G$10,K6034&lt;Variables!$G$11),0,1)</f>
        <v>1</v>
      </c>
      <c r="AN6034" s="77">
        <f>IF(H6034&lt;Variables!$G$13,1,0)</f>
        <v>0</v>
      </c>
      <c r="AO6034" s="77">
        <f>IF(R6034&lt;Variables!$G$12,0,1)</f>
        <v>0</v>
      </c>
      <c r="AP6034" s="78">
        <f t="shared" si="191"/>
        <v>1</v>
      </c>
      <c r="AQ6034" s="77">
        <f>IF(V6034&lt;Variables!$G$15,1,0)</f>
        <v>1</v>
      </c>
      <c r="AR6034" s="77">
        <v>0</v>
      </c>
      <c r="AS6034" s="77">
        <v>0</v>
      </c>
      <c r="AT6034" s="77">
        <v>1</v>
      </c>
      <c r="AU6034" s="77">
        <v>0</v>
      </c>
      <c r="BA6034" s="77">
        <v>-1.69</v>
      </c>
    </row>
    <row r="6035" spans="3:53" x14ac:dyDescent="0.25">
      <c r="C6035" s="77" t="s">
        <v>750</v>
      </c>
      <c r="D6035" s="77" t="s">
        <v>707</v>
      </c>
      <c r="E6035" s="77">
        <v>3.73</v>
      </c>
      <c r="F6035" s="77">
        <v>6.29</v>
      </c>
      <c r="G6035" s="77">
        <v>0.54</v>
      </c>
      <c r="H6035" s="77">
        <v>-99999</v>
      </c>
      <c r="I6035" s="77">
        <v>-21.513000000000002</v>
      </c>
      <c r="J6035" s="77" t="s">
        <v>75</v>
      </c>
      <c r="K6035" s="77">
        <v>48.54</v>
      </c>
      <c r="L6035" s="77">
        <v>3.711666666666666</v>
      </c>
      <c r="M6035" s="77">
        <v>-4.4903457566227663E-2</v>
      </c>
      <c r="N6035" s="77">
        <v>3.7212333333333332</v>
      </c>
      <c r="O6035" s="77">
        <v>-0.30187124340496091</v>
      </c>
      <c r="P6035" s="77">
        <v>69227</v>
      </c>
      <c r="Q6035" s="77">
        <v>19053</v>
      </c>
      <c r="R6035" s="77">
        <v>3.63</v>
      </c>
      <c r="S6035" s="77">
        <v>43.786000000000001</v>
      </c>
      <c r="T6035" s="77">
        <v>7.0559999999999992</v>
      </c>
      <c r="U6035" s="77">
        <v>22.3308</v>
      </c>
      <c r="V6035" s="77">
        <v>2.3528525553659629</v>
      </c>
      <c r="AC6035" s="77">
        <v>4.07</v>
      </c>
      <c r="AD6035" s="77">
        <v>3.5</v>
      </c>
      <c r="AH6035" s="77">
        <f>IF(AND(M6035&lt;Variables!$G$6,M6035&gt;Variables!$G$5),0,1)</f>
        <v>1</v>
      </c>
      <c r="AI6035" s="77">
        <f t="shared" si="190"/>
        <v>1</v>
      </c>
      <c r="AJ6035" s="77">
        <f>IF(I6035&gt;Variables!$G$7,0,1)</f>
        <v>1</v>
      </c>
      <c r="AK6035" s="77">
        <f>IF(F6035&gt;Variables!$G$8,0,1)</f>
        <v>1</v>
      </c>
      <c r="AL6035" s="77">
        <f>IF(G6035&gt;Variables!$G$9,0,1)</f>
        <v>1</v>
      </c>
      <c r="AM6035" s="77">
        <f>IF(AND(K6035&gt;Variables!$G$10,K6035&lt;Variables!$G$11),0,1)</f>
        <v>1</v>
      </c>
      <c r="AN6035" s="77">
        <f>IF(H6035&lt;Variables!$G$13,1,0)</f>
        <v>1</v>
      </c>
      <c r="AO6035" s="77">
        <f>IF(R6035&lt;Variables!$G$12,0,1)</f>
        <v>1</v>
      </c>
      <c r="AP6035" s="78">
        <f t="shared" si="191"/>
        <v>1</v>
      </c>
      <c r="AQ6035" s="77">
        <f>IF(V6035&lt;Variables!$G$15,1,0)</f>
        <v>1</v>
      </c>
      <c r="AR6035" s="77">
        <v>1</v>
      </c>
      <c r="AS6035" s="77">
        <v>0</v>
      </c>
      <c r="AT6035" s="77">
        <v>0</v>
      </c>
      <c r="AU6035" s="77">
        <v>0</v>
      </c>
      <c r="BA6035" s="77">
        <v>2</v>
      </c>
    </row>
    <row r="6036" spans="3:53" x14ac:dyDescent="0.25">
      <c r="C6036" s="77" t="s">
        <v>751</v>
      </c>
      <c r="D6036" s="77" t="s">
        <v>713</v>
      </c>
      <c r="E6036" s="77">
        <v>34.840000000000003</v>
      </c>
      <c r="F6036" s="77">
        <v>8.67</v>
      </c>
      <c r="G6036" s="77">
        <v>3.47</v>
      </c>
      <c r="H6036" s="77">
        <v>7720</v>
      </c>
      <c r="I6036" s="77">
        <v>-2E-3</v>
      </c>
      <c r="J6036" s="77" t="s">
        <v>75</v>
      </c>
      <c r="K6036" s="77">
        <v>56.7</v>
      </c>
      <c r="L6036" s="77">
        <v>34.624775000000007</v>
      </c>
      <c r="M6036" s="77">
        <v>0.26057931062366951</v>
      </c>
      <c r="N6036" s="77">
        <v>34.664849999999987</v>
      </c>
      <c r="O6036" s="77">
        <v>0.14467104285756099</v>
      </c>
      <c r="P6036" s="77">
        <v>2445000</v>
      </c>
      <c r="Q6036" s="77">
        <v>2038000</v>
      </c>
      <c r="R6036" s="77">
        <v>1.2</v>
      </c>
      <c r="S6036" s="77">
        <v>41.464000000000013</v>
      </c>
      <c r="T6036" s="77">
        <v>7.3470000000000004</v>
      </c>
      <c r="U6036" s="77">
        <v>21.630800000000001</v>
      </c>
      <c r="V6036" s="77">
        <v>2.42459483249494</v>
      </c>
      <c r="AC6036" s="77">
        <v>34.92</v>
      </c>
      <c r="AD6036" s="77">
        <v>33.86</v>
      </c>
      <c r="AH6036" s="77">
        <f>IF(AND(M6036&lt;Variables!$G$6,M6036&gt;Variables!$G$5),0,1)</f>
        <v>1</v>
      </c>
      <c r="AI6036" s="77">
        <f t="shared" si="190"/>
        <v>1</v>
      </c>
      <c r="AJ6036" s="77">
        <f>IF(I6036&gt;Variables!$G$7,0,1)</f>
        <v>1</v>
      </c>
      <c r="AK6036" s="77">
        <f>IF(F6036&gt;Variables!$G$8,0,1)</f>
        <v>1</v>
      </c>
      <c r="AL6036" s="77">
        <f>IF(G6036&gt;Variables!$G$9,0,1)</f>
        <v>1</v>
      </c>
      <c r="AM6036" s="77">
        <f>IF(AND(K6036&gt;Variables!$G$10,K6036&lt;Variables!$G$11),0,1)</f>
        <v>1</v>
      </c>
      <c r="AN6036" s="77">
        <f>IF(H6036&lt;Variables!$G$13,1,0)</f>
        <v>0</v>
      </c>
      <c r="AO6036" s="77">
        <f>IF(R6036&lt;Variables!$G$12,0,1)</f>
        <v>0</v>
      </c>
      <c r="AP6036" s="78">
        <f t="shared" si="191"/>
        <v>1</v>
      </c>
      <c r="AQ6036" s="77">
        <f>IF(V6036&lt;Variables!$G$15,1,0)</f>
        <v>1</v>
      </c>
      <c r="AR6036" s="77">
        <v>0</v>
      </c>
      <c r="AS6036" s="77">
        <v>0</v>
      </c>
      <c r="AT6036" s="77">
        <v>0</v>
      </c>
      <c r="AU6036" s="77">
        <v>1</v>
      </c>
      <c r="BA6036" s="77">
        <v>-0.91</v>
      </c>
    </row>
    <row r="6037" spans="3:53" x14ac:dyDescent="0.25">
      <c r="C6037" s="77" t="s">
        <v>751</v>
      </c>
      <c r="D6037" s="77" t="s">
        <v>717</v>
      </c>
      <c r="E6037" s="77">
        <v>4.8600000000000003</v>
      </c>
      <c r="F6037" s="77">
        <v>79.41</v>
      </c>
      <c r="G6037" s="77">
        <v>15.62</v>
      </c>
      <c r="H6037" s="77">
        <v>34.64</v>
      </c>
      <c r="I6037" s="77">
        <v>-9.6690000000000005</v>
      </c>
      <c r="J6037" s="77" t="s">
        <v>75</v>
      </c>
      <c r="K6037" s="77">
        <v>50.85</v>
      </c>
      <c r="L6037" s="77">
        <v>4.8598749999999997</v>
      </c>
      <c r="M6037" s="77">
        <v>-1.02626096350215</v>
      </c>
      <c r="N6037" s="77">
        <v>4.5996139999999999</v>
      </c>
      <c r="O6037" s="77">
        <v>4.5739925132848036</v>
      </c>
      <c r="P6037" s="77">
        <v>54690000</v>
      </c>
      <c r="Q6037" s="77">
        <v>392060</v>
      </c>
      <c r="R6037" s="77">
        <v>139.49</v>
      </c>
      <c r="S6037" s="77">
        <v>41.464000000000013</v>
      </c>
      <c r="T6037" s="77">
        <v>7.3470000000000004</v>
      </c>
      <c r="U6037" s="77">
        <v>21.630800000000001</v>
      </c>
      <c r="V6037" s="77">
        <v>2.4050080504642608</v>
      </c>
      <c r="AC6037" s="77">
        <v>8.1999999999999993</v>
      </c>
      <c r="AD6037" s="77">
        <v>4.55</v>
      </c>
      <c r="AH6037" s="77">
        <f>IF(AND(M6037&lt;Variables!$G$6,M6037&gt;Variables!$G$5),0,1)</f>
        <v>0</v>
      </c>
      <c r="AI6037" s="77">
        <f t="shared" si="190"/>
        <v>0</v>
      </c>
      <c r="AJ6037" s="77">
        <f>IF(I6037&gt;Variables!$G$7,0,1)</f>
        <v>1</v>
      </c>
      <c r="AK6037" s="77">
        <f>IF(F6037&gt;Variables!$G$8,0,1)</f>
        <v>0</v>
      </c>
      <c r="AL6037" s="77">
        <f>IF(G6037&gt;Variables!$G$9,0,1)</f>
        <v>0</v>
      </c>
      <c r="AM6037" s="77">
        <f>IF(AND(K6037&gt;Variables!$G$10,K6037&lt;Variables!$G$11),0,1)</f>
        <v>1</v>
      </c>
      <c r="AN6037" s="77">
        <f>IF(H6037&lt;Variables!$G$13,1,0)</f>
        <v>1</v>
      </c>
      <c r="AO6037" s="77">
        <f>IF(R6037&lt;Variables!$G$12,0,1)</f>
        <v>1</v>
      </c>
      <c r="AP6037" s="78">
        <f t="shared" si="191"/>
        <v>1</v>
      </c>
      <c r="AQ6037" s="77">
        <f>IF(V6037&lt;Variables!$G$15,1,0)</f>
        <v>1</v>
      </c>
      <c r="AR6037" s="77">
        <v>0</v>
      </c>
      <c r="AS6037" s="77">
        <v>0</v>
      </c>
      <c r="AT6037" s="77">
        <v>1</v>
      </c>
      <c r="AU6037" s="77">
        <v>0</v>
      </c>
      <c r="BA6037" s="77">
        <v>-2.25</v>
      </c>
    </row>
    <row r="6038" spans="3:53" x14ac:dyDescent="0.25">
      <c r="C6038" s="77" t="s">
        <v>751</v>
      </c>
      <c r="D6038" s="77" t="s">
        <v>752</v>
      </c>
      <c r="E6038" s="77">
        <v>0.2</v>
      </c>
      <c r="F6038" s="77">
        <v>10</v>
      </c>
      <c r="G6038" s="77">
        <v>3.53</v>
      </c>
      <c r="H6038" s="77">
        <v>-99999</v>
      </c>
      <c r="I6038" s="77">
        <v>4744.1099999999997</v>
      </c>
      <c r="J6038" s="77" t="s">
        <v>75</v>
      </c>
      <c r="K6038" s="77">
        <v>61.02</v>
      </c>
      <c r="L6038" s="77">
        <v>0.22</v>
      </c>
      <c r="M6038" s="77">
        <v>0</v>
      </c>
      <c r="N6038" s="77">
        <v>0.218</v>
      </c>
      <c r="O6038" s="77">
        <v>0.91743119266053841</v>
      </c>
      <c r="P6038" s="77">
        <v>26238</v>
      </c>
      <c r="Q6038" s="77">
        <v>22884</v>
      </c>
      <c r="R6038" s="77">
        <v>1.1499999999999999</v>
      </c>
      <c r="S6038" s="77">
        <v>41.464000000000013</v>
      </c>
      <c r="T6038" s="77">
        <v>7.3470000000000004</v>
      </c>
      <c r="U6038" s="77">
        <v>21.630800000000001</v>
      </c>
      <c r="V6038" s="77">
        <v>2.4811671999999998</v>
      </c>
      <c r="AC6038" s="77">
        <v>0.2</v>
      </c>
      <c r="AD6038" s="77">
        <v>0.2</v>
      </c>
      <c r="AH6038" s="77">
        <f>IF(AND(M6038&lt;Variables!$G$6,M6038&gt;Variables!$G$5),0,1)</f>
        <v>1</v>
      </c>
      <c r="AI6038" s="77">
        <f t="shared" si="190"/>
        <v>0</v>
      </c>
      <c r="AJ6038" s="77">
        <f>IF(I6038&gt;Variables!$G$7,0,1)</f>
        <v>0</v>
      </c>
      <c r="AK6038" s="77">
        <f>IF(F6038&gt;Variables!$G$8,0,1)</f>
        <v>0</v>
      </c>
      <c r="AL6038" s="77">
        <f>IF(G6038&gt;Variables!$G$9,0,1)</f>
        <v>1</v>
      </c>
      <c r="AM6038" s="77">
        <f>IF(AND(K6038&gt;Variables!$G$10,K6038&lt;Variables!$G$11),0,1)</f>
        <v>1</v>
      </c>
      <c r="AN6038" s="77">
        <f>IF(H6038&lt;Variables!$G$13,1,0)</f>
        <v>1</v>
      </c>
      <c r="AO6038" s="77">
        <f>IF(R6038&lt;Variables!$G$12,0,1)</f>
        <v>0</v>
      </c>
      <c r="AP6038" s="78">
        <f t="shared" si="191"/>
        <v>1</v>
      </c>
      <c r="AQ6038" s="77">
        <f>IF(V6038&lt;Variables!$G$15,1,0)</f>
        <v>1</v>
      </c>
      <c r="AR6038" s="77">
        <v>0</v>
      </c>
      <c r="AS6038" s="77">
        <v>0</v>
      </c>
      <c r="AT6038" s="77">
        <v>0</v>
      </c>
      <c r="AU6038" s="77">
        <v>0</v>
      </c>
      <c r="BA6038" s="77">
        <v>0</v>
      </c>
    </row>
    <row r="6039" spans="3:53" x14ac:dyDescent="0.25">
      <c r="C6039" s="77" t="s">
        <v>751</v>
      </c>
      <c r="D6039" s="77" t="s">
        <v>749</v>
      </c>
      <c r="E6039" s="77">
        <v>3.65</v>
      </c>
      <c r="F6039" s="77">
        <v>9.66</v>
      </c>
      <c r="G6039" s="77">
        <v>9.74</v>
      </c>
      <c r="H6039" s="77">
        <v>-99999</v>
      </c>
      <c r="I6039" s="77">
        <v>-12.667</v>
      </c>
      <c r="J6039" s="77" t="s">
        <v>75</v>
      </c>
      <c r="K6039" s="77">
        <v>59.74</v>
      </c>
      <c r="L6039" s="77">
        <v>3.55</v>
      </c>
      <c r="M6039" s="77">
        <v>0</v>
      </c>
      <c r="N6039" s="77">
        <v>3.5474999999999999</v>
      </c>
      <c r="O6039" s="77">
        <v>7.0472163495405277E-2</v>
      </c>
      <c r="P6039" s="77">
        <v>15763</v>
      </c>
      <c r="Q6039" s="77">
        <v>9400</v>
      </c>
      <c r="R6039" s="77">
        <v>1.68</v>
      </c>
      <c r="S6039" s="77">
        <v>41.464000000000013</v>
      </c>
      <c r="T6039" s="77">
        <v>7.3470000000000004</v>
      </c>
      <c r="U6039" s="77">
        <v>21.630800000000001</v>
      </c>
      <c r="V6039" s="77">
        <v>2.4679063999999999</v>
      </c>
      <c r="AC6039" s="77">
        <v>3.65</v>
      </c>
      <c r="AD6039" s="77">
        <v>3.53</v>
      </c>
      <c r="AH6039" s="77">
        <f>IF(AND(M6039&lt;Variables!$G$6,M6039&gt;Variables!$G$5),0,1)</f>
        <v>1</v>
      </c>
      <c r="AI6039" s="77">
        <f t="shared" si="190"/>
        <v>0</v>
      </c>
      <c r="AJ6039" s="77">
        <f>IF(I6039&gt;Variables!$G$7,0,1)</f>
        <v>1</v>
      </c>
      <c r="AK6039" s="77">
        <f>IF(F6039&gt;Variables!$G$8,0,1)</f>
        <v>0</v>
      </c>
      <c r="AL6039" s="77">
        <f>IF(G6039&gt;Variables!$G$9,0,1)</f>
        <v>1</v>
      </c>
      <c r="AM6039" s="77">
        <f>IF(AND(K6039&gt;Variables!$G$10,K6039&lt;Variables!$G$11),0,1)</f>
        <v>1</v>
      </c>
      <c r="AN6039" s="77">
        <f>IF(H6039&lt;Variables!$G$13,1,0)</f>
        <v>1</v>
      </c>
      <c r="AO6039" s="77">
        <f>IF(R6039&lt;Variables!$G$12,0,1)</f>
        <v>0</v>
      </c>
      <c r="AP6039" s="78">
        <f t="shared" si="191"/>
        <v>1</v>
      </c>
      <c r="AQ6039" s="77">
        <f>IF(V6039&lt;Variables!$G$15,1,0)</f>
        <v>1</v>
      </c>
      <c r="AR6039" s="77">
        <v>0</v>
      </c>
      <c r="AS6039" s="77">
        <v>0</v>
      </c>
      <c r="AT6039" s="77">
        <v>1</v>
      </c>
      <c r="AU6039" s="77">
        <v>0</v>
      </c>
      <c r="BA6039" s="77">
        <v>-2.25</v>
      </c>
    </row>
    <row r="6040" spans="3:53" x14ac:dyDescent="0.25">
      <c r="C6040" s="77" t="s">
        <v>751</v>
      </c>
      <c r="D6040" s="77" t="s">
        <v>551</v>
      </c>
      <c r="E6040" s="77">
        <v>11.79</v>
      </c>
      <c r="F6040" s="77">
        <v>56.67</v>
      </c>
      <c r="G6040" s="77">
        <v>25.78</v>
      </c>
      <c r="H6040" s="77">
        <v>75.75</v>
      </c>
      <c r="I6040" s="77">
        <v>50.518000000000001</v>
      </c>
      <c r="J6040" s="77" t="s">
        <v>75</v>
      </c>
      <c r="K6040" s="77">
        <v>53.18</v>
      </c>
      <c r="L6040" s="77">
        <v>11.828345000000001</v>
      </c>
      <c r="M6040" s="77">
        <v>-0.78916365729950289</v>
      </c>
      <c r="N6040" s="77">
        <v>11.22866739130435</v>
      </c>
      <c r="O6040" s="77">
        <v>4.5092849494122902</v>
      </c>
      <c r="P6040" s="77">
        <v>134650000</v>
      </c>
      <c r="Q6040" s="77">
        <v>23680000</v>
      </c>
      <c r="R6040" s="77">
        <v>5.69</v>
      </c>
      <c r="S6040" s="77">
        <v>41.464000000000013</v>
      </c>
      <c r="T6040" s="77">
        <v>7.3470000000000004</v>
      </c>
      <c r="U6040" s="77">
        <v>21.630800000000001</v>
      </c>
      <c r="V6040" s="77">
        <v>2.4277106078522408</v>
      </c>
      <c r="AC6040" s="77">
        <v>18.82</v>
      </c>
      <c r="AD6040" s="77">
        <v>11.18</v>
      </c>
      <c r="AH6040" s="77">
        <f>IF(AND(M6040&lt;Variables!$G$6,M6040&gt;Variables!$G$5),0,1)</f>
        <v>1</v>
      </c>
      <c r="AI6040" s="77">
        <f t="shared" si="190"/>
        <v>0</v>
      </c>
      <c r="AJ6040" s="77">
        <f>IF(I6040&gt;Variables!$G$7,0,1)</f>
        <v>0</v>
      </c>
      <c r="AK6040" s="77">
        <f>IF(F6040&gt;Variables!$G$8,0,1)</f>
        <v>0</v>
      </c>
      <c r="AL6040" s="77">
        <f>IF(G6040&gt;Variables!$G$9,0,1)</f>
        <v>0</v>
      </c>
      <c r="AM6040" s="77">
        <f>IF(AND(K6040&gt;Variables!$G$10,K6040&lt;Variables!$G$11),0,1)</f>
        <v>1</v>
      </c>
      <c r="AN6040" s="77">
        <f>IF(H6040&lt;Variables!$G$13,1,0)</f>
        <v>1</v>
      </c>
      <c r="AO6040" s="77">
        <f>IF(R6040&lt;Variables!$G$12,0,1)</f>
        <v>1</v>
      </c>
      <c r="AP6040" s="78">
        <f t="shared" si="191"/>
        <v>1</v>
      </c>
      <c r="AQ6040" s="77">
        <f>IF(V6040&lt;Variables!$G$15,1,0)</f>
        <v>1</v>
      </c>
      <c r="AR6040" s="77">
        <v>0</v>
      </c>
      <c r="AS6040" s="77">
        <v>0</v>
      </c>
      <c r="AT6040" s="77">
        <v>1</v>
      </c>
      <c r="AU6040" s="77">
        <v>0</v>
      </c>
      <c r="BA6040" s="77">
        <v>-2.25</v>
      </c>
    </row>
    <row r="6041" spans="3:53" x14ac:dyDescent="0.25">
      <c r="C6041" s="77" t="s">
        <v>751</v>
      </c>
      <c r="D6041" s="77" t="s">
        <v>719</v>
      </c>
      <c r="E6041" s="77">
        <v>2.1800000000000002</v>
      </c>
      <c r="F6041" s="77">
        <v>46.25</v>
      </c>
      <c r="G6041" s="77">
        <v>-2.25</v>
      </c>
      <c r="H6041" s="77">
        <v>82.6</v>
      </c>
      <c r="I6041" s="77">
        <v>-55.573</v>
      </c>
      <c r="J6041" s="77" t="s">
        <v>74</v>
      </c>
      <c r="K6041" s="77">
        <v>65.930000000000007</v>
      </c>
      <c r="L6041" s="77">
        <v>2.1149100000000001</v>
      </c>
      <c r="M6041" s="77">
        <v>2.6048389765994702</v>
      </c>
      <c r="N6041" s="77">
        <v>2.096822</v>
      </c>
      <c r="O6041" s="77">
        <v>3.4899481214905208</v>
      </c>
      <c r="P6041" s="77">
        <v>187490000</v>
      </c>
      <c r="Q6041" s="77">
        <v>4600000</v>
      </c>
      <c r="R6041" s="77">
        <v>40.76</v>
      </c>
      <c r="S6041" s="77">
        <v>41.464000000000013</v>
      </c>
      <c r="T6041" s="77">
        <v>7.3470000000000004</v>
      </c>
      <c r="U6041" s="77">
        <v>21.630800000000001</v>
      </c>
      <c r="V6041" s="77">
        <v>2.3444711814252139</v>
      </c>
      <c r="AC6041" s="77">
        <v>2.37</v>
      </c>
      <c r="AD6041" s="77">
        <v>1.88</v>
      </c>
      <c r="AH6041" s="77">
        <f>IF(AND(M6041&lt;Variables!$G$6,M6041&gt;Variables!$G$5),0,1)</f>
        <v>1</v>
      </c>
      <c r="AI6041" s="77">
        <f t="shared" si="190"/>
        <v>0</v>
      </c>
      <c r="AJ6041" s="77">
        <f>IF(I6041&gt;Variables!$G$7,0,1)</f>
        <v>1</v>
      </c>
      <c r="AK6041" s="77">
        <f>IF(F6041&gt;Variables!$G$8,0,1)</f>
        <v>0</v>
      </c>
      <c r="AL6041" s="77">
        <f>IF(G6041&gt;Variables!$G$9,0,1)</f>
        <v>1</v>
      </c>
      <c r="AM6041" s="77">
        <f>IF(AND(K6041&gt;Variables!$G$10,K6041&lt;Variables!$G$11),0,1)</f>
        <v>0</v>
      </c>
      <c r="AN6041" s="77">
        <f>IF(H6041&lt;Variables!$G$13,1,0)</f>
        <v>1</v>
      </c>
      <c r="AO6041" s="77">
        <f>IF(R6041&lt;Variables!$G$12,0,1)</f>
        <v>1</v>
      </c>
      <c r="AP6041" s="78">
        <f t="shared" si="191"/>
        <v>0</v>
      </c>
      <c r="AQ6041" s="77">
        <f>IF(V6041&lt;Variables!$G$15,1,0)</f>
        <v>1</v>
      </c>
      <c r="AR6041" s="77">
        <v>1</v>
      </c>
      <c r="AS6041" s="77">
        <v>0</v>
      </c>
      <c r="AT6041" s="77">
        <v>0</v>
      </c>
      <c r="AU6041" s="77">
        <v>0</v>
      </c>
      <c r="BA6041" s="77">
        <v>2</v>
      </c>
    </row>
    <row r="6042" spans="3:53" x14ac:dyDescent="0.25">
      <c r="C6042" s="77" t="s">
        <v>751</v>
      </c>
      <c r="D6042" s="77" t="s">
        <v>436</v>
      </c>
      <c r="E6042" s="77">
        <v>8.3800000000000008</v>
      </c>
      <c r="F6042" s="77">
        <v>39.39</v>
      </c>
      <c r="G6042" s="77">
        <v>7.32</v>
      </c>
      <c r="H6042" s="77">
        <v>60.08</v>
      </c>
      <c r="I6042" s="77">
        <v>7.6239999999999997</v>
      </c>
      <c r="J6042" s="77" t="s">
        <v>75</v>
      </c>
      <c r="K6042" s="77">
        <v>51.24</v>
      </c>
      <c r="L6042" s="77">
        <v>8.1998449999999998</v>
      </c>
      <c r="M6042" s="77">
        <v>-0.27006608051737663</v>
      </c>
      <c r="N6042" s="77">
        <v>8.1194659999999992</v>
      </c>
      <c r="O6042" s="77">
        <v>0.71721465426421604</v>
      </c>
      <c r="P6042" s="77">
        <v>44230000</v>
      </c>
      <c r="Q6042" s="77">
        <v>3180000</v>
      </c>
      <c r="R6042" s="77">
        <v>13.91</v>
      </c>
      <c r="S6042" s="77">
        <v>41.464000000000013</v>
      </c>
      <c r="T6042" s="77">
        <v>7.3470000000000004</v>
      </c>
      <c r="U6042" s="77">
        <v>21.630800000000001</v>
      </c>
      <c r="V6042" s="77">
        <v>2.387835257135714</v>
      </c>
      <c r="AC6042" s="77">
        <v>8.4499999999999993</v>
      </c>
      <c r="AD6042" s="77">
        <v>6.75</v>
      </c>
      <c r="AH6042" s="77">
        <f>IF(AND(M6042&lt;Variables!$G$6,M6042&gt;Variables!$G$5),0,1)</f>
        <v>1</v>
      </c>
      <c r="AI6042" s="77">
        <f t="shared" si="190"/>
        <v>0</v>
      </c>
      <c r="AJ6042" s="77">
        <f>IF(I6042&gt;Variables!$G$7,0,1)</f>
        <v>1</v>
      </c>
      <c r="AK6042" s="77">
        <f>IF(F6042&gt;Variables!$G$8,0,1)</f>
        <v>0</v>
      </c>
      <c r="AL6042" s="77">
        <f>IF(G6042&gt;Variables!$G$9,0,1)</f>
        <v>1</v>
      </c>
      <c r="AM6042" s="77">
        <f>IF(AND(K6042&gt;Variables!$G$10,K6042&lt;Variables!$G$11),0,1)</f>
        <v>1</v>
      </c>
      <c r="AN6042" s="77">
        <f>IF(H6042&lt;Variables!$G$13,1,0)</f>
        <v>1</v>
      </c>
      <c r="AO6042" s="77">
        <f>IF(R6042&lt;Variables!$G$12,0,1)</f>
        <v>1</v>
      </c>
      <c r="AP6042" s="78">
        <f t="shared" si="191"/>
        <v>1</v>
      </c>
      <c r="AQ6042" s="77">
        <f>IF(V6042&lt;Variables!$G$15,1,0)</f>
        <v>1</v>
      </c>
      <c r="AR6042" s="77">
        <v>0</v>
      </c>
      <c r="AS6042" s="77">
        <v>0</v>
      </c>
      <c r="AT6042" s="77">
        <v>1</v>
      </c>
      <c r="AU6042" s="77">
        <v>0</v>
      </c>
      <c r="BA6042" s="77">
        <v>-2.25</v>
      </c>
    </row>
    <row r="6043" spans="3:53" x14ac:dyDescent="0.25">
      <c r="C6043" s="77" t="s">
        <v>751</v>
      </c>
      <c r="D6043" s="77" t="s">
        <v>678</v>
      </c>
      <c r="E6043" s="77">
        <v>2.19</v>
      </c>
      <c r="F6043" s="77">
        <v>15.23</v>
      </c>
      <c r="G6043" s="77">
        <v>4.05</v>
      </c>
      <c r="H6043" s="77">
        <v>-99999</v>
      </c>
      <c r="I6043" s="77">
        <v>-11.087</v>
      </c>
      <c r="J6043" s="77" t="s">
        <v>75</v>
      </c>
      <c r="K6043" s="77">
        <v>47.01</v>
      </c>
      <c r="L6043" s="77">
        <v>2.2377272727272728</v>
      </c>
      <c r="M6043" s="77">
        <v>-2.3562868169815161</v>
      </c>
      <c r="N6043" s="77">
        <v>2.2339199999999999</v>
      </c>
      <c r="O6043" s="77">
        <v>-2.1898725111015742</v>
      </c>
      <c r="P6043" s="77">
        <v>57862</v>
      </c>
      <c r="Q6043" s="77">
        <v>15467</v>
      </c>
      <c r="R6043" s="77">
        <v>3.74</v>
      </c>
      <c r="S6043" s="77">
        <v>41.464000000000013</v>
      </c>
      <c r="T6043" s="77">
        <v>7.3470000000000004</v>
      </c>
      <c r="U6043" s="77">
        <v>21.630800000000001</v>
      </c>
      <c r="V6043" s="77">
        <v>2.376940237822466</v>
      </c>
      <c r="AC6043" s="77">
        <v>2.2799999999999998</v>
      </c>
      <c r="AD6043" s="77">
        <v>2.10025</v>
      </c>
      <c r="AH6043" s="77">
        <f>IF(AND(M6043&lt;Variables!$G$6,M6043&gt;Variables!$G$5),0,1)</f>
        <v>0</v>
      </c>
      <c r="AI6043" s="77">
        <f t="shared" si="190"/>
        <v>0</v>
      </c>
      <c r="AJ6043" s="77">
        <f>IF(I6043&gt;Variables!$G$7,0,1)</f>
        <v>1</v>
      </c>
      <c r="AK6043" s="77">
        <f>IF(F6043&gt;Variables!$G$8,0,1)</f>
        <v>0</v>
      </c>
      <c r="AL6043" s="77">
        <f>IF(G6043&gt;Variables!$G$9,0,1)</f>
        <v>1</v>
      </c>
      <c r="AM6043" s="77">
        <f>IF(AND(K6043&gt;Variables!$G$10,K6043&lt;Variables!$G$11),0,1)</f>
        <v>1</v>
      </c>
      <c r="AN6043" s="77">
        <f>IF(H6043&lt;Variables!$G$13,1,0)</f>
        <v>1</v>
      </c>
      <c r="AO6043" s="77">
        <f>IF(R6043&lt;Variables!$G$12,0,1)</f>
        <v>1</v>
      </c>
      <c r="AP6043" s="78">
        <f t="shared" si="191"/>
        <v>1</v>
      </c>
      <c r="AQ6043" s="77">
        <f>IF(V6043&lt;Variables!$G$15,1,0)</f>
        <v>1</v>
      </c>
      <c r="AR6043" s="77">
        <v>0</v>
      </c>
      <c r="AS6043" s="77">
        <v>0</v>
      </c>
      <c r="AT6043" s="77">
        <v>1</v>
      </c>
      <c r="AU6043" s="77">
        <v>0</v>
      </c>
      <c r="BA6043" s="77">
        <v>-2.25</v>
      </c>
    </row>
    <row r="6044" spans="3:53" x14ac:dyDescent="0.25">
      <c r="C6044" s="77" t="s">
        <v>751</v>
      </c>
      <c r="D6044" s="77" t="s">
        <v>85</v>
      </c>
      <c r="E6044" s="77">
        <v>4.78</v>
      </c>
      <c r="F6044" s="77">
        <v>10.65</v>
      </c>
      <c r="G6044" s="77">
        <v>7.66</v>
      </c>
      <c r="H6044" s="77">
        <v>2780</v>
      </c>
      <c r="I6044" s="77">
        <v>187.62100000000001</v>
      </c>
      <c r="J6044" s="77" t="s">
        <v>75</v>
      </c>
      <c r="K6044" s="77">
        <v>51.22</v>
      </c>
      <c r="L6044" s="77">
        <v>4.7816549999999998</v>
      </c>
      <c r="M6044" s="77">
        <v>-3.4611447291774879E-2</v>
      </c>
      <c r="N6044" s="77">
        <v>4.7579600000000006</v>
      </c>
      <c r="O6044" s="77">
        <v>0.46322373454168619</v>
      </c>
      <c r="P6044" s="77">
        <v>32455000</v>
      </c>
      <c r="Q6044" s="77">
        <v>21010000</v>
      </c>
      <c r="R6044" s="77">
        <v>1.54</v>
      </c>
      <c r="S6044" s="77">
        <v>41.464000000000013</v>
      </c>
      <c r="T6044" s="77">
        <v>7.3470000000000004</v>
      </c>
      <c r="U6044" s="77">
        <v>21.630800000000001</v>
      </c>
      <c r="V6044" s="77">
        <v>2.380661046218516</v>
      </c>
      <c r="AC6044" s="77">
        <v>4.8</v>
      </c>
      <c r="AD6044" s="77">
        <v>4.5199999999999996</v>
      </c>
      <c r="AH6044" s="77">
        <f>IF(AND(M6044&lt;Variables!$G$6,M6044&gt;Variables!$G$5),0,1)</f>
        <v>1</v>
      </c>
      <c r="AI6044" s="77">
        <f t="shared" si="190"/>
        <v>0</v>
      </c>
      <c r="AJ6044" s="77">
        <f>IF(I6044&gt;Variables!$G$7,0,1)</f>
        <v>0</v>
      </c>
      <c r="AK6044" s="77">
        <f>IF(F6044&gt;Variables!$G$8,0,1)</f>
        <v>0</v>
      </c>
      <c r="AL6044" s="77">
        <f>IF(G6044&gt;Variables!$G$9,0,1)</f>
        <v>1</v>
      </c>
      <c r="AM6044" s="77">
        <f>IF(AND(K6044&gt;Variables!$G$10,K6044&lt;Variables!$G$11),0,1)</f>
        <v>1</v>
      </c>
      <c r="AN6044" s="77">
        <f>IF(H6044&lt;Variables!$G$13,1,0)</f>
        <v>0</v>
      </c>
      <c r="AO6044" s="77">
        <f>IF(R6044&lt;Variables!$G$12,0,1)</f>
        <v>0</v>
      </c>
      <c r="AP6044" s="78">
        <f t="shared" si="191"/>
        <v>1</v>
      </c>
      <c r="AQ6044" s="77">
        <f>IF(V6044&lt;Variables!$G$15,1,0)</f>
        <v>1</v>
      </c>
      <c r="AR6044" s="77">
        <v>0</v>
      </c>
      <c r="AS6044" s="77">
        <v>0</v>
      </c>
      <c r="AT6044" s="77">
        <v>1</v>
      </c>
      <c r="AU6044" s="77">
        <v>0</v>
      </c>
      <c r="BA6044" s="77">
        <v>-1.85</v>
      </c>
    </row>
    <row r="6045" spans="3:53" x14ac:dyDescent="0.25">
      <c r="C6045" s="77" t="s">
        <v>751</v>
      </c>
      <c r="D6045" s="77" t="s">
        <v>741</v>
      </c>
      <c r="E6045" s="77">
        <v>29.17</v>
      </c>
      <c r="F6045" s="77">
        <v>6.63</v>
      </c>
      <c r="G6045" s="77">
        <v>3.96</v>
      </c>
      <c r="H6045" s="77">
        <v>3360</v>
      </c>
      <c r="I6045" s="77">
        <v>-2.21</v>
      </c>
      <c r="J6045" s="77" t="s">
        <v>75</v>
      </c>
      <c r="K6045" s="77">
        <v>56.25</v>
      </c>
      <c r="L6045" s="77">
        <v>29.076765000000002</v>
      </c>
      <c r="M6045" s="77">
        <v>0.1143008859479302</v>
      </c>
      <c r="N6045" s="77">
        <v>28.797948000000002</v>
      </c>
      <c r="O6045" s="77">
        <v>1.083591094754395</v>
      </c>
      <c r="P6045" s="77">
        <v>3098000</v>
      </c>
      <c r="Q6045" s="77">
        <v>1038000</v>
      </c>
      <c r="R6045" s="77">
        <v>2.98</v>
      </c>
      <c r="S6045" s="77">
        <v>41.464000000000013</v>
      </c>
      <c r="T6045" s="77">
        <v>7.3470000000000004</v>
      </c>
      <c r="U6045" s="77">
        <v>21.630800000000001</v>
      </c>
      <c r="V6045" s="77">
        <v>2.4267150459739941</v>
      </c>
      <c r="AC6045" s="77">
        <v>30.29</v>
      </c>
      <c r="AD6045" s="77">
        <v>29.085000000000001</v>
      </c>
      <c r="AH6045" s="77">
        <f>IF(AND(M6045&lt;Variables!$G$6,M6045&gt;Variables!$G$5),0,1)</f>
        <v>1</v>
      </c>
      <c r="AI6045" s="77">
        <f t="shared" si="190"/>
        <v>0</v>
      </c>
      <c r="AJ6045" s="77">
        <f>IF(I6045&gt;Variables!$G$7,0,1)</f>
        <v>1</v>
      </c>
      <c r="AK6045" s="77">
        <f>IF(F6045&gt;Variables!$G$8,0,1)</f>
        <v>1</v>
      </c>
      <c r="AL6045" s="77">
        <f>IF(G6045&gt;Variables!$G$9,0,1)</f>
        <v>1</v>
      </c>
      <c r="AM6045" s="77">
        <f>IF(AND(K6045&gt;Variables!$G$10,K6045&lt;Variables!$G$11),0,1)</f>
        <v>1</v>
      </c>
      <c r="AN6045" s="77">
        <f>IF(H6045&lt;Variables!$G$13,1,0)</f>
        <v>0</v>
      </c>
      <c r="AO6045" s="77">
        <f>IF(R6045&lt;Variables!$G$12,0,1)</f>
        <v>1</v>
      </c>
      <c r="AP6045" s="78">
        <f t="shared" si="191"/>
        <v>1</v>
      </c>
      <c r="AQ6045" s="77">
        <f>IF(V6045&lt;Variables!$G$15,1,0)</f>
        <v>1</v>
      </c>
      <c r="AR6045" s="77">
        <v>1</v>
      </c>
      <c r="AS6045" s="77">
        <v>0</v>
      </c>
      <c r="AT6045" s="77">
        <v>0</v>
      </c>
      <c r="AU6045" s="77">
        <v>0</v>
      </c>
      <c r="BA6045" s="77">
        <v>2</v>
      </c>
    </row>
    <row r="6046" spans="3:53" x14ac:dyDescent="0.25">
      <c r="C6046" s="77" t="s">
        <v>751</v>
      </c>
      <c r="D6046" s="77" t="s">
        <v>715</v>
      </c>
      <c r="E6046" s="77">
        <v>32.31</v>
      </c>
      <c r="F6046" s="77">
        <v>6.58</v>
      </c>
      <c r="G6046" s="77">
        <v>0.82</v>
      </c>
      <c r="H6046" s="77">
        <v>3140</v>
      </c>
      <c r="I6046" s="77">
        <v>-44.878</v>
      </c>
      <c r="J6046" s="77" t="s">
        <v>75</v>
      </c>
      <c r="K6046" s="77">
        <v>26.05</v>
      </c>
      <c r="L6046" s="77">
        <v>32.736400000000003</v>
      </c>
      <c r="M6046" s="77">
        <v>-1.7607311738615321</v>
      </c>
      <c r="N6046" s="77">
        <v>33.009627999999999</v>
      </c>
      <c r="O6046" s="77">
        <v>-2.573879354229629</v>
      </c>
      <c r="P6046" s="77">
        <v>8374000.0000000009</v>
      </c>
      <c r="Q6046" s="77">
        <v>19248000</v>
      </c>
      <c r="R6046" s="77">
        <v>0.44</v>
      </c>
      <c r="S6046" s="77">
        <v>41.464000000000013</v>
      </c>
      <c r="T6046" s="77">
        <v>7.3470000000000004</v>
      </c>
      <c r="U6046" s="77">
        <v>21.630800000000001</v>
      </c>
      <c r="V6046" s="77">
        <v>2.0428714609792151</v>
      </c>
      <c r="AC6046" s="77">
        <v>32.619999999999997</v>
      </c>
      <c r="AD6046" s="77">
        <v>31.3</v>
      </c>
      <c r="AH6046" s="77">
        <f>IF(AND(M6046&lt;Variables!$G$6,M6046&gt;Variables!$G$5),0,1)</f>
        <v>0</v>
      </c>
      <c r="AI6046" s="77">
        <f t="shared" si="190"/>
        <v>1</v>
      </c>
      <c r="AJ6046" s="77">
        <f>IF(I6046&gt;Variables!$G$7,0,1)</f>
        <v>1</v>
      </c>
      <c r="AK6046" s="77">
        <f>IF(F6046&gt;Variables!$G$8,0,1)</f>
        <v>1</v>
      </c>
      <c r="AL6046" s="77">
        <f>IF(G6046&gt;Variables!$G$9,0,1)</f>
        <v>1</v>
      </c>
      <c r="AM6046" s="77">
        <f>IF(AND(K6046&gt;Variables!$G$10,K6046&lt;Variables!$G$11),0,1)</f>
        <v>1</v>
      </c>
      <c r="AN6046" s="77">
        <f>IF(H6046&lt;Variables!$G$13,1,0)</f>
        <v>0</v>
      </c>
      <c r="AO6046" s="77">
        <f>IF(R6046&lt;Variables!$G$12,0,1)</f>
        <v>0</v>
      </c>
      <c r="AP6046" s="78">
        <f t="shared" si="191"/>
        <v>1</v>
      </c>
      <c r="AQ6046" s="77">
        <f>IF(V6046&lt;Variables!$G$15,1,0)</f>
        <v>1</v>
      </c>
      <c r="AR6046" s="77">
        <v>0</v>
      </c>
      <c r="AS6046" s="77">
        <v>0</v>
      </c>
      <c r="AT6046" s="77">
        <v>1</v>
      </c>
      <c r="AU6046" s="77">
        <v>0</v>
      </c>
      <c r="BA6046" s="77">
        <v>-1.73</v>
      </c>
    </row>
    <row r="6047" spans="3:53" x14ac:dyDescent="0.25">
      <c r="C6047" s="77" t="s">
        <v>751</v>
      </c>
      <c r="D6047" s="77" t="s">
        <v>158</v>
      </c>
      <c r="E6047" s="77">
        <v>46.88</v>
      </c>
      <c r="F6047" s="77">
        <v>6.32</v>
      </c>
      <c r="G6047" s="77">
        <v>5.46</v>
      </c>
      <c r="H6047" s="77">
        <v>6670</v>
      </c>
      <c r="I6047" s="77">
        <v>59.72</v>
      </c>
      <c r="J6047" s="77" t="s">
        <v>75</v>
      </c>
      <c r="K6047" s="77">
        <v>55.42</v>
      </c>
      <c r="L6047" s="77">
        <v>46.719000000000001</v>
      </c>
      <c r="M6047" s="77">
        <v>-1.9264110961279869E-2</v>
      </c>
      <c r="N6047" s="77">
        <v>46.393599999999999</v>
      </c>
      <c r="O6047" s="77">
        <v>0.68199061939578209</v>
      </c>
      <c r="P6047" s="77">
        <v>142268</v>
      </c>
      <c r="Q6047" s="77">
        <v>677206</v>
      </c>
      <c r="R6047" s="77">
        <v>0.21</v>
      </c>
      <c r="S6047" s="77">
        <v>41.464000000000013</v>
      </c>
      <c r="T6047" s="77">
        <v>7.3470000000000004</v>
      </c>
      <c r="U6047" s="77">
        <v>21.630800000000001</v>
      </c>
      <c r="V6047" s="77">
        <v>2.4239536072433059</v>
      </c>
      <c r="AC6047" s="77">
        <v>48.42</v>
      </c>
      <c r="AD6047" s="77">
        <v>46.66</v>
      </c>
      <c r="AH6047" s="77">
        <f>IF(AND(M6047&lt;Variables!$G$6,M6047&gt;Variables!$G$5),0,1)</f>
        <v>1</v>
      </c>
      <c r="AI6047" s="77">
        <f t="shared" si="190"/>
        <v>0</v>
      </c>
      <c r="AJ6047" s="77">
        <f>IF(I6047&gt;Variables!$G$7,0,1)</f>
        <v>0</v>
      </c>
      <c r="AK6047" s="77">
        <f>IF(F6047&gt;Variables!$G$8,0,1)</f>
        <v>1</v>
      </c>
      <c r="AL6047" s="77">
        <f>IF(G6047&gt;Variables!$G$9,0,1)</f>
        <v>1</v>
      </c>
      <c r="AM6047" s="77">
        <f>IF(AND(K6047&gt;Variables!$G$10,K6047&lt;Variables!$G$11),0,1)</f>
        <v>1</v>
      </c>
      <c r="AN6047" s="77">
        <f>IF(H6047&lt;Variables!$G$13,1,0)</f>
        <v>0</v>
      </c>
      <c r="AO6047" s="77">
        <f>IF(R6047&lt;Variables!$G$12,0,1)</f>
        <v>0</v>
      </c>
      <c r="AP6047" s="78">
        <f t="shared" si="191"/>
        <v>1</v>
      </c>
      <c r="AQ6047" s="77">
        <f>IF(V6047&lt;Variables!$G$15,1,0)</f>
        <v>1</v>
      </c>
      <c r="AR6047" s="77">
        <v>0</v>
      </c>
      <c r="AS6047" s="77">
        <v>1</v>
      </c>
      <c r="AT6047" s="77">
        <v>0</v>
      </c>
      <c r="AU6047" s="77">
        <v>0</v>
      </c>
      <c r="BA6047" s="77">
        <v>0.68</v>
      </c>
    </row>
    <row r="6048" spans="3:53" x14ac:dyDescent="0.25">
      <c r="C6048" s="77" t="s">
        <v>751</v>
      </c>
      <c r="D6048" s="77" t="s">
        <v>171</v>
      </c>
      <c r="E6048" s="77">
        <v>236.87</v>
      </c>
      <c r="F6048" s="77">
        <v>6.15</v>
      </c>
      <c r="G6048" s="77">
        <v>6.84</v>
      </c>
      <c r="H6048" s="77">
        <v>89600</v>
      </c>
      <c r="I6048" s="77">
        <v>426.08300000000003</v>
      </c>
      <c r="J6048" s="77" t="s">
        <v>75</v>
      </c>
      <c r="K6048" s="77">
        <v>50.65</v>
      </c>
      <c r="L6048" s="77">
        <v>236.01689500000001</v>
      </c>
      <c r="M6048" s="77">
        <v>0.13024703167966731</v>
      </c>
      <c r="N6048" s="77">
        <v>236.465506</v>
      </c>
      <c r="O6048" s="77">
        <v>-5.9715263502339078E-2</v>
      </c>
      <c r="P6048" s="77">
        <v>6911000</v>
      </c>
      <c r="Q6048" s="77">
        <v>9659000</v>
      </c>
      <c r="R6048" s="77">
        <v>0.72</v>
      </c>
      <c r="S6048" s="77">
        <v>41.464000000000013</v>
      </c>
      <c r="T6048" s="77">
        <v>7.3470000000000004</v>
      </c>
      <c r="U6048" s="77">
        <v>21.630800000000001</v>
      </c>
      <c r="V6048" s="77">
        <v>2.3701030774484591</v>
      </c>
      <c r="AC6048" s="77">
        <v>237.48</v>
      </c>
      <c r="AD6048" s="77">
        <v>234</v>
      </c>
      <c r="AH6048" s="77">
        <f>IF(AND(M6048&lt;Variables!$G$6,M6048&gt;Variables!$G$5),0,1)</f>
        <v>1</v>
      </c>
      <c r="AI6048" s="77">
        <f t="shared" si="190"/>
        <v>1</v>
      </c>
      <c r="AJ6048" s="77">
        <f>IF(I6048&gt;Variables!$G$7,0,1)</f>
        <v>0</v>
      </c>
      <c r="AK6048" s="77">
        <f>IF(F6048&gt;Variables!$G$8,0,1)</f>
        <v>1</v>
      </c>
      <c r="AL6048" s="77">
        <f>IF(G6048&gt;Variables!$G$9,0,1)</f>
        <v>1</v>
      </c>
      <c r="AM6048" s="77">
        <f>IF(AND(K6048&gt;Variables!$G$10,K6048&lt;Variables!$G$11),0,1)</f>
        <v>1</v>
      </c>
      <c r="AN6048" s="77">
        <f>IF(H6048&lt;Variables!$G$13,1,0)</f>
        <v>0</v>
      </c>
      <c r="AO6048" s="77">
        <f>IF(R6048&lt;Variables!$G$12,0,1)</f>
        <v>0</v>
      </c>
      <c r="AP6048" s="78">
        <f t="shared" si="191"/>
        <v>1</v>
      </c>
      <c r="AQ6048" s="77">
        <f>IF(V6048&lt;Variables!$G$15,1,0)</f>
        <v>1</v>
      </c>
      <c r="AR6048" s="77">
        <v>0</v>
      </c>
      <c r="AS6048" s="77">
        <v>0</v>
      </c>
      <c r="AT6048" s="77">
        <v>1</v>
      </c>
      <c r="AU6048" s="77">
        <v>0</v>
      </c>
      <c r="BA6048" s="77">
        <v>-1.1200000000000001</v>
      </c>
    </row>
    <row r="6049" spans="3:53" x14ac:dyDescent="0.25">
      <c r="C6049" s="77" t="s">
        <v>751</v>
      </c>
      <c r="D6049" s="77" t="s">
        <v>707</v>
      </c>
      <c r="E6049" s="77">
        <v>3.73</v>
      </c>
      <c r="F6049" s="77">
        <v>6.14</v>
      </c>
      <c r="G6049" s="77">
        <v>0.68</v>
      </c>
      <c r="H6049" s="77">
        <v>-99999</v>
      </c>
      <c r="I6049" s="77">
        <v>-21.51</v>
      </c>
      <c r="J6049" s="77" t="s">
        <v>75</v>
      </c>
      <c r="K6049" s="77">
        <v>49</v>
      </c>
      <c r="L6049" s="77">
        <v>3.711666666666666</v>
      </c>
      <c r="M6049" s="77">
        <v>8.9806915132467274E-2</v>
      </c>
      <c r="N6049" s="77">
        <v>3.7171923076923079</v>
      </c>
      <c r="O6049" s="77">
        <v>-5.8977516115369118E-2</v>
      </c>
      <c r="P6049" s="77">
        <v>69327</v>
      </c>
      <c r="Q6049" s="77">
        <v>19053</v>
      </c>
      <c r="R6049" s="77">
        <v>3.64</v>
      </c>
      <c r="S6049" s="77">
        <v>41.464000000000013</v>
      </c>
      <c r="T6049" s="77">
        <v>7.3470000000000004</v>
      </c>
      <c r="U6049" s="77">
        <v>21.630800000000001</v>
      </c>
      <c r="V6049" s="77">
        <v>2.354564382577458</v>
      </c>
      <c r="AC6049" s="77">
        <v>4.07</v>
      </c>
      <c r="AD6049" s="77">
        <v>3.5</v>
      </c>
      <c r="AH6049" s="77">
        <f>IF(AND(M6049&lt;Variables!$G$6,M6049&gt;Variables!$G$5),0,1)</f>
        <v>1</v>
      </c>
      <c r="AI6049" s="77">
        <f t="shared" si="190"/>
        <v>1</v>
      </c>
      <c r="AJ6049" s="77">
        <f>IF(I6049&gt;Variables!$G$7,0,1)</f>
        <v>1</v>
      </c>
      <c r="AK6049" s="77">
        <f>IF(F6049&gt;Variables!$G$8,0,1)</f>
        <v>1</v>
      </c>
      <c r="AL6049" s="77">
        <f>IF(G6049&gt;Variables!$G$9,0,1)</f>
        <v>1</v>
      </c>
      <c r="AM6049" s="77">
        <f>IF(AND(K6049&gt;Variables!$G$10,K6049&lt;Variables!$G$11),0,1)</f>
        <v>1</v>
      </c>
      <c r="AN6049" s="77">
        <f>IF(H6049&lt;Variables!$G$13,1,0)</f>
        <v>1</v>
      </c>
      <c r="AO6049" s="77">
        <f>IF(R6049&lt;Variables!$G$12,0,1)</f>
        <v>1</v>
      </c>
      <c r="AP6049" s="78">
        <f t="shared" si="191"/>
        <v>1</v>
      </c>
      <c r="AQ6049" s="77">
        <f>IF(V6049&lt;Variables!$G$15,1,0)</f>
        <v>1</v>
      </c>
      <c r="AR6049" s="77">
        <v>1</v>
      </c>
      <c r="AS6049" s="77">
        <v>0</v>
      </c>
      <c r="AT6049" s="77">
        <v>0</v>
      </c>
      <c r="AU6049" s="77">
        <v>0</v>
      </c>
      <c r="BA6049" s="77">
        <v>2</v>
      </c>
    </row>
    <row r="6050" spans="3:53" x14ac:dyDescent="0.25">
      <c r="C6050" s="77" t="s">
        <v>751</v>
      </c>
      <c r="D6050" s="77" t="s">
        <v>718</v>
      </c>
      <c r="E6050" s="77">
        <v>25.79</v>
      </c>
      <c r="F6050" s="77">
        <v>105.89</v>
      </c>
      <c r="G6050" s="77">
        <v>28.57</v>
      </c>
      <c r="H6050" s="77">
        <v>1570</v>
      </c>
      <c r="I6050" s="77">
        <v>-0.04</v>
      </c>
      <c r="J6050" s="77" t="s">
        <v>74</v>
      </c>
      <c r="K6050" s="77">
        <v>47.47</v>
      </c>
      <c r="L6050" s="77">
        <v>26.39077</v>
      </c>
      <c r="M6050" s="77">
        <v>-1.7842222868071109</v>
      </c>
      <c r="N6050" s="77">
        <v>25.52127599999999</v>
      </c>
      <c r="O6050" s="77">
        <v>1.5619281731838379</v>
      </c>
      <c r="P6050" s="77">
        <v>41461000</v>
      </c>
      <c r="Q6050" s="77">
        <v>302659</v>
      </c>
      <c r="R6050" s="77">
        <v>136.99</v>
      </c>
      <c r="S6050" s="77">
        <v>41.464000000000013</v>
      </c>
      <c r="T6050" s="77">
        <v>7.3470000000000004</v>
      </c>
      <c r="U6050" s="77">
        <v>21.630800000000001</v>
      </c>
      <c r="V6050" s="77">
        <v>2.3741423095273091</v>
      </c>
      <c r="AC6050" s="77">
        <v>31.09</v>
      </c>
      <c r="AD6050" s="77">
        <v>23.81</v>
      </c>
      <c r="AH6050" s="77">
        <f>IF(AND(M6050&lt;Variables!$G$6,M6050&gt;Variables!$G$5),0,1)</f>
        <v>0</v>
      </c>
      <c r="AI6050" s="77">
        <f t="shared" si="190"/>
        <v>0</v>
      </c>
      <c r="AJ6050" s="77">
        <f>IF(I6050&gt;Variables!$G$7,0,1)</f>
        <v>1</v>
      </c>
      <c r="AK6050" s="77">
        <f>IF(F6050&gt;Variables!$G$8,0,1)</f>
        <v>0</v>
      </c>
      <c r="AL6050" s="77">
        <f>IF(G6050&gt;Variables!$G$9,0,1)</f>
        <v>0</v>
      </c>
      <c r="AM6050" s="77">
        <f>IF(AND(K6050&gt;Variables!$G$10,K6050&lt;Variables!$G$11),0,1)</f>
        <v>1</v>
      </c>
      <c r="AN6050" s="77">
        <f>IF(H6050&lt;Variables!$G$13,1,0)</f>
        <v>0</v>
      </c>
      <c r="AO6050" s="77">
        <f>IF(R6050&lt;Variables!$G$12,0,1)</f>
        <v>1</v>
      </c>
      <c r="AP6050" s="78">
        <f t="shared" si="191"/>
        <v>0</v>
      </c>
      <c r="AQ6050" s="77">
        <f>IF(V6050&lt;Variables!$G$15,1,0)</f>
        <v>1</v>
      </c>
      <c r="AR6050" s="77">
        <v>1</v>
      </c>
      <c r="AS6050" s="77">
        <v>0</v>
      </c>
      <c r="AT6050" s="77">
        <v>0</v>
      </c>
      <c r="AU6050" s="77">
        <v>0</v>
      </c>
      <c r="BA6050" s="77">
        <v>2</v>
      </c>
    </row>
    <row r="6051" spans="3:53" x14ac:dyDescent="0.25">
      <c r="C6051" s="77" t="s">
        <v>751</v>
      </c>
      <c r="D6051" s="77" t="s">
        <v>745</v>
      </c>
      <c r="E6051" s="77">
        <v>1.79</v>
      </c>
      <c r="F6051" s="77">
        <v>26.57</v>
      </c>
      <c r="G6051" s="77">
        <v>14.61</v>
      </c>
      <c r="H6051" s="77">
        <v>65.010000000000005</v>
      </c>
      <c r="I6051" s="77">
        <v>-46.866999999999997</v>
      </c>
      <c r="J6051" s="77" t="s">
        <v>74</v>
      </c>
      <c r="K6051" s="77">
        <v>47.87</v>
      </c>
      <c r="L6051" s="77">
        <v>1.78461</v>
      </c>
      <c r="M6051" s="77">
        <v>-1.0988395223606471</v>
      </c>
      <c r="N6051" s="77">
        <v>1.7630440000000001</v>
      </c>
      <c r="O6051" s="77">
        <v>0.1109444801150776</v>
      </c>
      <c r="P6051" s="77">
        <v>3400000</v>
      </c>
      <c r="Q6051" s="77">
        <v>486440</v>
      </c>
      <c r="R6051" s="77">
        <v>6.99</v>
      </c>
      <c r="S6051" s="77">
        <v>41.464000000000013</v>
      </c>
      <c r="T6051" s="77">
        <v>7.3470000000000004</v>
      </c>
      <c r="U6051" s="77">
        <v>21.630800000000001</v>
      </c>
      <c r="V6051" s="77">
        <v>2.366743582189947</v>
      </c>
      <c r="AC6051" s="77">
        <v>2.86</v>
      </c>
      <c r="AD6051" s="77">
        <v>1.7649999999999999</v>
      </c>
      <c r="AH6051" s="77">
        <f>IF(AND(M6051&lt;Variables!$G$6,M6051&gt;Variables!$G$5),0,1)</f>
        <v>0</v>
      </c>
      <c r="AI6051" s="77">
        <f t="shared" si="190"/>
        <v>0</v>
      </c>
      <c r="AJ6051" s="77">
        <f>IF(I6051&gt;Variables!$G$7,0,1)</f>
        <v>1</v>
      </c>
      <c r="AK6051" s="77">
        <f>IF(F6051&gt;Variables!$G$8,0,1)</f>
        <v>0</v>
      </c>
      <c r="AL6051" s="77">
        <f>IF(G6051&gt;Variables!$G$9,0,1)</f>
        <v>0</v>
      </c>
      <c r="AM6051" s="77">
        <f>IF(AND(K6051&gt;Variables!$G$10,K6051&lt;Variables!$G$11),0,1)</f>
        <v>1</v>
      </c>
      <c r="AN6051" s="77">
        <f>IF(H6051&lt;Variables!$G$13,1,0)</f>
        <v>1</v>
      </c>
      <c r="AO6051" s="77">
        <f>IF(R6051&lt;Variables!$G$12,0,1)</f>
        <v>1</v>
      </c>
      <c r="AP6051" s="78">
        <f t="shared" si="191"/>
        <v>0</v>
      </c>
      <c r="AQ6051" s="77">
        <f>IF(V6051&lt;Variables!$G$15,1,0)</f>
        <v>1</v>
      </c>
      <c r="AR6051" s="77">
        <v>1</v>
      </c>
      <c r="AS6051" s="77">
        <v>0</v>
      </c>
      <c r="AT6051" s="77">
        <v>0</v>
      </c>
      <c r="AU6051" s="77">
        <v>0</v>
      </c>
      <c r="BA6051" s="77">
        <v>2</v>
      </c>
    </row>
    <row r="6052" spans="3:53" x14ac:dyDescent="0.25">
      <c r="C6052" s="77" t="s">
        <v>751</v>
      </c>
      <c r="D6052" s="77" t="s">
        <v>728</v>
      </c>
      <c r="E6052" s="77">
        <v>42.8</v>
      </c>
      <c r="F6052" s="77">
        <v>11.06</v>
      </c>
      <c r="G6052" s="77">
        <v>10.42</v>
      </c>
      <c r="H6052" s="77">
        <v>67630</v>
      </c>
      <c r="I6052" s="77">
        <v>-25.821000000000002</v>
      </c>
      <c r="J6052" s="77" t="s">
        <v>74</v>
      </c>
      <c r="K6052" s="77">
        <v>83.79</v>
      </c>
      <c r="L6052" s="77">
        <v>41.739910000000002</v>
      </c>
      <c r="M6052" s="77">
        <v>1.952783319369874</v>
      </c>
      <c r="N6052" s="77">
        <v>41.009447999999999</v>
      </c>
      <c r="O6052" s="77">
        <v>3.7687705525809592</v>
      </c>
      <c r="P6052" s="77">
        <v>2762000</v>
      </c>
      <c r="Q6052" s="77">
        <v>4417000</v>
      </c>
      <c r="R6052" s="77">
        <v>0.63</v>
      </c>
      <c r="S6052" s="77">
        <v>41.464000000000013</v>
      </c>
      <c r="T6052" s="77">
        <v>7.3470000000000004</v>
      </c>
      <c r="U6052" s="77">
        <v>21.630800000000001</v>
      </c>
      <c r="V6052" s="77">
        <v>2.475728658028348</v>
      </c>
      <c r="AC6052" s="77">
        <v>44.19</v>
      </c>
      <c r="AD6052" s="77">
        <v>41.58</v>
      </c>
      <c r="AH6052" s="77">
        <f>IF(AND(M6052&lt;Variables!$G$6,M6052&gt;Variables!$G$5),0,1)</f>
        <v>1</v>
      </c>
      <c r="AI6052" s="77">
        <f t="shared" si="190"/>
        <v>0</v>
      </c>
      <c r="AJ6052" s="77">
        <f>IF(I6052&gt;Variables!$G$7,0,1)</f>
        <v>1</v>
      </c>
      <c r="AK6052" s="77">
        <f>IF(F6052&gt;Variables!$G$8,0,1)</f>
        <v>0</v>
      </c>
      <c r="AL6052" s="77">
        <f>IF(G6052&gt;Variables!$G$9,0,1)</f>
        <v>1</v>
      </c>
      <c r="AM6052" s="77">
        <f>IF(AND(K6052&gt;Variables!$G$10,K6052&lt;Variables!$G$11),0,1)</f>
        <v>1</v>
      </c>
      <c r="AN6052" s="77">
        <f>IF(H6052&lt;Variables!$G$13,1,0)</f>
        <v>0</v>
      </c>
      <c r="AO6052" s="77">
        <f>IF(R6052&lt;Variables!$G$12,0,1)</f>
        <v>0</v>
      </c>
      <c r="AP6052" s="78">
        <f t="shared" si="191"/>
        <v>0</v>
      </c>
      <c r="AQ6052" s="77">
        <f>IF(V6052&lt;Variables!$G$15,1,0)</f>
        <v>1</v>
      </c>
      <c r="AR6052" s="77">
        <v>1</v>
      </c>
      <c r="AS6052" s="77">
        <v>0</v>
      </c>
      <c r="AT6052" s="77">
        <v>0</v>
      </c>
      <c r="AU6052" s="77">
        <v>0</v>
      </c>
      <c r="BA6052" s="77">
        <v>2</v>
      </c>
    </row>
    <row r="6053" spans="3:53" x14ac:dyDescent="0.25">
      <c r="C6053" s="77" t="s">
        <v>751</v>
      </c>
      <c r="D6053" s="77" t="s">
        <v>729</v>
      </c>
      <c r="E6053" s="77">
        <v>13.08</v>
      </c>
      <c r="F6053" s="77">
        <v>10.71</v>
      </c>
      <c r="G6053" s="77">
        <v>11.08</v>
      </c>
      <c r="H6053" s="77">
        <v>6350</v>
      </c>
      <c r="I6053" s="77">
        <v>42.966000000000001</v>
      </c>
      <c r="J6053" s="77" t="s">
        <v>74</v>
      </c>
      <c r="K6053" s="77">
        <v>51.21</v>
      </c>
      <c r="L6053" s="77">
        <v>13.046480000000001</v>
      </c>
      <c r="M6053" s="77">
        <v>-0.1263175967770587</v>
      </c>
      <c r="N6053" s="77">
        <v>12.963136</v>
      </c>
      <c r="O6053" s="77">
        <v>0.51580111479199542</v>
      </c>
      <c r="P6053" s="77">
        <v>1808000</v>
      </c>
      <c r="Q6053" s="77">
        <v>2203000</v>
      </c>
      <c r="R6053" s="77">
        <v>0.82</v>
      </c>
      <c r="S6053" s="77">
        <v>41.464000000000013</v>
      </c>
      <c r="T6053" s="77">
        <v>7.3470000000000004</v>
      </c>
      <c r="U6053" s="77">
        <v>21.630800000000001</v>
      </c>
      <c r="V6053" s="77">
        <v>2.3832612718317892</v>
      </c>
      <c r="AC6053" s="77">
        <v>13.4</v>
      </c>
      <c r="AD6053" s="77">
        <v>12.92</v>
      </c>
      <c r="AH6053" s="77">
        <f>IF(AND(M6053&lt;Variables!$G$6,M6053&gt;Variables!$G$5),0,1)</f>
        <v>1</v>
      </c>
      <c r="AI6053" s="77">
        <f t="shared" si="190"/>
        <v>0</v>
      </c>
      <c r="AJ6053" s="77">
        <f>IF(I6053&gt;Variables!$G$7,0,1)</f>
        <v>1</v>
      </c>
      <c r="AK6053" s="77">
        <f>IF(F6053&gt;Variables!$G$8,0,1)</f>
        <v>0</v>
      </c>
      <c r="AL6053" s="77">
        <f>IF(G6053&gt;Variables!$G$9,0,1)</f>
        <v>0</v>
      </c>
      <c r="AM6053" s="77">
        <f>IF(AND(K6053&gt;Variables!$G$10,K6053&lt;Variables!$G$11),0,1)</f>
        <v>1</v>
      </c>
      <c r="AN6053" s="77">
        <f>IF(H6053&lt;Variables!$G$13,1,0)</f>
        <v>0</v>
      </c>
      <c r="AO6053" s="77">
        <f>IF(R6053&lt;Variables!$G$12,0,1)</f>
        <v>0</v>
      </c>
      <c r="AP6053" s="78">
        <f t="shared" si="191"/>
        <v>0</v>
      </c>
      <c r="AQ6053" s="77">
        <f>IF(V6053&lt;Variables!$G$15,1,0)</f>
        <v>1</v>
      </c>
      <c r="AR6053" s="77">
        <v>1</v>
      </c>
      <c r="AS6053" s="77">
        <v>0</v>
      </c>
      <c r="AT6053" s="77">
        <v>0</v>
      </c>
      <c r="AU6053" s="77">
        <v>0</v>
      </c>
      <c r="BA6053" s="77">
        <v>2</v>
      </c>
    </row>
    <row r="6054" spans="3:53" x14ac:dyDescent="0.25">
      <c r="C6054" s="77" t="s">
        <v>751</v>
      </c>
      <c r="D6054" s="77" t="s">
        <v>722</v>
      </c>
      <c r="E6054" s="77">
        <v>2.94</v>
      </c>
      <c r="F6054" s="77">
        <v>13.62</v>
      </c>
      <c r="G6054" s="77">
        <v>5.36</v>
      </c>
      <c r="H6054" s="77">
        <v>53.02</v>
      </c>
      <c r="I6054" s="77">
        <v>-30.532</v>
      </c>
      <c r="J6054" s="77" t="s">
        <v>74</v>
      </c>
      <c r="K6054" s="77">
        <v>37.99</v>
      </c>
      <c r="L6054" s="77">
        <v>3.0226649999999999</v>
      </c>
      <c r="M6054" s="77">
        <v>-2.4040044133240102</v>
      </c>
      <c r="N6054" s="77">
        <v>3.0009480000000002</v>
      </c>
      <c r="O6054" s="77">
        <v>-1.6977301839285299</v>
      </c>
      <c r="P6054" s="77">
        <v>4250000</v>
      </c>
      <c r="Q6054" s="77">
        <v>3550000</v>
      </c>
      <c r="R6054" s="77">
        <v>1.2</v>
      </c>
      <c r="S6054" s="77">
        <v>41.464000000000013</v>
      </c>
      <c r="T6054" s="77">
        <v>7.3470000000000004</v>
      </c>
      <c r="U6054" s="77">
        <v>21.630800000000001</v>
      </c>
      <c r="V6054" s="77">
        <v>2.221697910150811</v>
      </c>
      <c r="AC6054" s="77">
        <v>3.35</v>
      </c>
      <c r="AD6054" s="77">
        <v>2.86</v>
      </c>
      <c r="AH6054" s="77">
        <f>IF(AND(M6054&lt;Variables!$G$6,M6054&gt;Variables!$G$5),0,1)</f>
        <v>0</v>
      </c>
      <c r="AI6054" s="77">
        <f t="shared" si="190"/>
        <v>0</v>
      </c>
      <c r="AJ6054" s="77">
        <f>IF(I6054&gt;Variables!$G$7,0,1)</f>
        <v>1</v>
      </c>
      <c r="AK6054" s="77">
        <f>IF(F6054&gt;Variables!$G$8,0,1)</f>
        <v>0</v>
      </c>
      <c r="AL6054" s="77">
        <f>IF(G6054&gt;Variables!$G$9,0,1)</f>
        <v>1</v>
      </c>
      <c r="AM6054" s="77">
        <f>IF(AND(K6054&gt;Variables!$G$10,K6054&lt;Variables!$G$11),0,1)</f>
        <v>1</v>
      </c>
      <c r="AN6054" s="77">
        <f>IF(H6054&lt;Variables!$G$13,1,0)</f>
        <v>1</v>
      </c>
      <c r="AO6054" s="77">
        <f>IF(R6054&lt;Variables!$G$12,0,1)</f>
        <v>0</v>
      </c>
      <c r="AP6054" s="78">
        <f t="shared" si="191"/>
        <v>0</v>
      </c>
      <c r="AQ6054" s="77">
        <f>IF(V6054&lt;Variables!$G$15,1,0)</f>
        <v>1</v>
      </c>
      <c r="AR6054" s="77">
        <v>0</v>
      </c>
      <c r="AS6054" s="77">
        <v>0</v>
      </c>
      <c r="AT6054" s="77">
        <v>1</v>
      </c>
      <c r="AU6054" s="77">
        <v>0</v>
      </c>
      <c r="BA6054" s="77">
        <v>-2.25</v>
      </c>
    </row>
    <row r="6055" spans="3:53" x14ac:dyDescent="0.25">
      <c r="C6055" s="77" t="s">
        <v>751</v>
      </c>
      <c r="D6055" s="77" t="s">
        <v>720</v>
      </c>
      <c r="E6055" s="77">
        <v>54.21</v>
      </c>
      <c r="F6055" s="77">
        <v>10.24</v>
      </c>
      <c r="G6055" s="77">
        <v>9.67</v>
      </c>
      <c r="H6055" s="77">
        <v>2050</v>
      </c>
      <c r="I6055" s="77">
        <v>12.2</v>
      </c>
      <c r="J6055" s="77" t="s">
        <v>74</v>
      </c>
      <c r="K6055" s="77">
        <v>53.85</v>
      </c>
      <c r="L6055" s="77">
        <v>53.977250000000012</v>
      </c>
      <c r="M6055" s="77">
        <v>4.2147386167311111E-2</v>
      </c>
      <c r="N6055" s="77">
        <v>53.645608000000003</v>
      </c>
      <c r="O6055" s="77">
        <v>0.66061698844012939</v>
      </c>
      <c r="P6055" s="77">
        <v>585217</v>
      </c>
      <c r="Q6055" s="77">
        <v>320570</v>
      </c>
      <c r="R6055" s="77">
        <v>1.83</v>
      </c>
      <c r="S6055" s="77">
        <v>41.464000000000013</v>
      </c>
      <c r="T6055" s="77">
        <v>7.3470000000000004</v>
      </c>
      <c r="U6055" s="77">
        <v>21.630800000000001</v>
      </c>
      <c r="V6055" s="77">
        <v>2.4053215396023329</v>
      </c>
      <c r="AC6055" s="77">
        <v>54.4</v>
      </c>
      <c r="AD6055" s="77">
        <v>52.91</v>
      </c>
      <c r="AH6055" s="77">
        <f>IF(AND(M6055&lt;Variables!$G$6,M6055&gt;Variables!$G$5),0,1)</f>
        <v>1</v>
      </c>
      <c r="AI6055" s="77">
        <f t="shared" si="190"/>
        <v>0</v>
      </c>
      <c r="AJ6055" s="77">
        <f>IF(I6055&gt;Variables!$G$7,0,1)</f>
        <v>1</v>
      </c>
      <c r="AK6055" s="77">
        <f>IF(F6055&gt;Variables!$G$8,0,1)</f>
        <v>0</v>
      </c>
      <c r="AL6055" s="77">
        <f>IF(G6055&gt;Variables!$G$9,0,1)</f>
        <v>1</v>
      </c>
      <c r="AM6055" s="77">
        <f>IF(AND(K6055&gt;Variables!$G$10,K6055&lt;Variables!$G$11),0,1)</f>
        <v>1</v>
      </c>
      <c r="AN6055" s="77">
        <f>IF(H6055&lt;Variables!$G$13,1,0)</f>
        <v>0</v>
      </c>
      <c r="AO6055" s="77">
        <f>IF(R6055&lt;Variables!$G$12,0,1)</f>
        <v>0</v>
      </c>
      <c r="AP6055" s="78">
        <f t="shared" si="191"/>
        <v>0</v>
      </c>
      <c r="AQ6055" s="77">
        <f>IF(V6055&lt;Variables!$G$15,1,0)</f>
        <v>1</v>
      </c>
      <c r="AR6055" s="77">
        <v>0</v>
      </c>
      <c r="AS6055" s="77">
        <v>0</v>
      </c>
      <c r="AT6055" s="77">
        <v>0</v>
      </c>
      <c r="AU6055" s="77">
        <v>1</v>
      </c>
      <c r="BA6055" s="77">
        <v>-0.68</v>
      </c>
    </row>
    <row r="6056" spans="3:53" x14ac:dyDescent="0.25">
      <c r="C6056" s="77" t="s">
        <v>751</v>
      </c>
      <c r="D6056" s="77" t="s">
        <v>174</v>
      </c>
      <c r="E6056" s="77">
        <v>29.58</v>
      </c>
      <c r="F6056" s="77">
        <v>8.99</v>
      </c>
      <c r="G6056" s="77">
        <v>8.15</v>
      </c>
      <c r="H6056" s="77">
        <v>2440</v>
      </c>
      <c r="I6056" s="77">
        <v>419.976</v>
      </c>
      <c r="J6056" s="77" t="s">
        <v>74</v>
      </c>
      <c r="K6056" s="77">
        <v>66.92</v>
      </c>
      <c r="L6056" s="77">
        <v>29.015017647058819</v>
      </c>
      <c r="M6056" s="77">
        <v>1.9472066493760909</v>
      </c>
      <c r="N6056" s="77">
        <v>28.582834782608689</v>
      </c>
      <c r="O6056" s="77">
        <v>3.4886855169384172</v>
      </c>
      <c r="P6056" s="77">
        <v>169378</v>
      </c>
      <c r="Q6056" s="77">
        <v>609587</v>
      </c>
      <c r="R6056" s="77">
        <v>0.28000000000000003</v>
      </c>
      <c r="S6056" s="77">
        <v>41.464000000000013</v>
      </c>
      <c r="T6056" s="77">
        <v>7.3470000000000004</v>
      </c>
      <c r="U6056" s="77">
        <v>21.630800000000001</v>
      </c>
      <c r="V6056" s="77">
        <v>2.3965136520827248</v>
      </c>
      <c r="AC6056" s="77">
        <v>30.21</v>
      </c>
      <c r="AD6056" s="77">
        <v>27.83</v>
      </c>
      <c r="AH6056" s="77">
        <f>IF(AND(M6056&lt;Variables!$G$6,M6056&gt;Variables!$G$5),0,1)</f>
        <v>1</v>
      </c>
      <c r="AI6056" s="77">
        <f t="shared" si="190"/>
        <v>0</v>
      </c>
      <c r="AJ6056" s="77">
        <f>IF(I6056&gt;Variables!$G$7,0,1)</f>
        <v>0</v>
      </c>
      <c r="AK6056" s="77">
        <f>IF(F6056&gt;Variables!$G$8,0,1)</f>
        <v>1</v>
      </c>
      <c r="AL6056" s="77">
        <f>IF(G6056&gt;Variables!$G$9,0,1)</f>
        <v>1</v>
      </c>
      <c r="AM6056" s="77">
        <f>IF(AND(K6056&gt;Variables!$G$10,K6056&lt;Variables!$G$11),0,1)</f>
        <v>0</v>
      </c>
      <c r="AN6056" s="77">
        <f>IF(H6056&lt;Variables!$G$13,1,0)</f>
        <v>0</v>
      </c>
      <c r="AO6056" s="77">
        <f>IF(R6056&lt;Variables!$G$12,0,1)</f>
        <v>0</v>
      </c>
      <c r="AP6056" s="78">
        <f t="shared" si="191"/>
        <v>0</v>
      </c>
      <c r="AQ6056" s="77">
        <f>IF(V6056&lt;Variables!$G$15,1,0)</f>
        <v>1</v>
      </c>
      <c r="AR6056" s="77">
        <v>1</v>
      </c>
      <c r="AS6056" s="77">
        <v>0</v>
      </c>
      <c r="AT6056" s="77">
        <v>0</v>
      </c>
      <c r="AU6056" s="77">
        <v>0</v>
      </c>
      <c r="BA6056" s="77">
        <v>2</v>
      </c>
    </row>
    <row r="6057" spans="3:53" x14ac:dyDescent="0.25">
      <c r="C6057" s="77" t="s">
        <v>751</v>
      </c>
      <c r="D6057" s="77" t="s">
        <v>744</v>
      </c>
      <c r="E6057" s="77">
        <v>4.1100000000000003</v>
      </c>
      <c r="F6057" s="77">
        <v>20.5</v>
      </c>
      <c r="G6057" s="77">
        <v>21.66</v>
      </c>
      <c r="H6057" s="77">
        <v>98.9</v>
      </c>
      <c r="I6057" s="77">
        <v>-51.651000000000003</v>
      </c>
      <c r="J6057" s="77" t="s">
        <v>74</v>
      </c>
      <c r="K6057" s="77">
        <v>43.86</v>
      </c>
      <c r="L6057" s="77">
        <v>4.1478999999999999</v>
      </c>
      <c r="M6057" s="77">
        <v>-1.1548012247161279</v>
      </c>
      <c r="N6057" s="77">
        <v>4.1420088888888893</v>
      </c>
      <c r="O6057" s="77">
        <v>-1.0142153243944081</v>
      </c>
      <c r="P6057" s="77">
        <v>2300000</v>
      </c>
      <c r="Q6057" s="77">
        <v>194450</v>
      </c>
      <c r="R6057" s="77">
        <v>11.83</v>
      </c>
      <c r="S6057" s="77">
        <v>41.464000000000013</v>
      </c>
      <c r="T6057" s="77">
        <v>7.3470000000000004</v>
      </c>
      <c r="U6057" s="77">
        <v>21.630800000000001</v>
      </c>
      <c r="V6057" s="77">
        <v>2.3129371269895609</v>
      </c>
      <c r="AC6057" s="77">
        <v>4.37</v>
      </c>
      <c r="AD6057" s="77">
        <v>3.82</v>
      </c>
      <c r="AH6057" s="77">
        <f>IF(AND(M6057&lt;Variables!$G$6,M6057&gt;Variables!$G$5),0,1)</f>
        <v>0</v>
      </c>
      <c r="AI6057" s="77">
        <f t="shared" si="190"/>
        <v>0</v>
      </c>
      <c r="AJ6057" s="77">
        <f>IF(I6057&gt;Variables!$G$7,0,1)</f>
        <v>1</v>
      </c>
      <c r="AK6057" s="77">
        <f>IF(F6057&gt;Variables!$G$8,0,1)</f>
        <v>0</v>
      </c>
      <c r="AL6057" s="77">
        <f>IF(G6057&gt;Variables!$G$9,0,1)</f>
        <v>0</v>
      </c>
      <c r="AM6057" s="77">
        <f>IF(AND(K6057&gt;Variables!$G$10,K6057&lt;Variables!$G$11),0,1)</f>
        <v>1</v>
      </c>
      <c r="AN6057" s="77">
        <f>IF(H6057&lt;Variables!$G$13,1,0)</f>
        <v>1</v>
      </c>
      <c r="AO6057" s="77">
        <f>IF(R6057&lt;Variables!$G$12,0,1)</f>
        <v>1</v>
      </c>
      <c r="AP6057" s="78">
        <f t="shared" si="191"/>
        <v>0</v>
      </c>
      <c r="AQ6057" s="77">
        <f>IF(V6057&lt;Variables!$G$15,1,0)</f>
        <v>1</v>
      </c>
      <c r="AR6057" s="77">
        <v>0</v>
      </c>
      <c r="AS6057" s="77">
        <v>0</v>
      </c>
      <c r="AT6057" s="77">
        <v>1</v>
      </c>
      <c r="AU6057" s="77">
        <v>0</v>
      </c>
      <c r="BA6057" s="77">
        <v>-2.25</v>
      </c>
    </row>
    <row r="6058" spans="3:53" x14ac:dyDescent="0.25">
      <c r="C6058" s="77" t="s">
        <v>751</v>
      </c>
      <c r="D6058" s="77" t="s">
        <v>672</v>
      </c>
      <c r="E6058" s="77">
        <v>2.4900000000000002</v>
      </c>
      <c r="F6058" s="77">
        <v>6.38</v>
      </c>
      <c r="G6058" s="77">
        <v>1.02</v>
      </c>
      <c r="H6058" s="77">
        <v>-99999</v>
      </c>
      <c r="I6058" s="77">
        <v>-55.033999999999999</v>
      </c>
      <c r="J6058" s="77" t="s">
        <v>75</v>
      </c>
      <c r="K6058" s="77">
        <v>55.39</v>
      </c>
      <c r="L6058" s="77">
        <v>2.4849999999999999</v>
      </c>
      <c r="M6058" s="77">
        <v>0</v>
      </c>
      <c r="N6058" s="77">
        <v>2.4900066666666669</v>
      </c>
      <c r="O6058" s="77">
        <v>-0.20107041212742591</v>
      </c>
      <c r="P6058" s="77">
        <v>95057</v>
      </c>
      <c r="Q6058" s="77">
        <v>126189</v>
      </c>
      <c r="R6058" s="77">
        <v>0.75</v>
      </c>
      <c r="S6058" s="77">
        <v>41.464000000000013</v>
      </c>
      <c r="T6058" s="77">
        <v>7.3470000000000004</v>
      </c>
      <c r="U6058" s="77">
        <v>21.630800000000001</v>
      </c>
      <c r="V6058" s="77">
        <v>2.4228404000000001</v>
      </c>
      <c r="AC6058" s="77">
        <v>2.5</v>
      </c>
      <c r="AD6058" s="77">
        <v>2.4710000000000001</v>
      </c>
      <c r="AH6058" s="77">
        <f>IF(AND(M6058&lt;Variables!$G$6,M6058&gt;Variables!$G$5),0,1)</f>
        <v>1</v>
      </c>
      <c r="AI6058" s="77">
        <f t="shared" si="190"/>
        <v>1</v>
      </c>
      <c r="AJ6058" s="77">
        <f>IF(I6058&gt;Variables!$G$7,0,1)</f>
        <v>1</v>
      </c>
      <c r="AK6058" s="77">
        <f>IF(F6058&gt;Variables!$G$8,0,1)</f>
        <v>1</v>
      </c>
      <c r="AL6058" s="77">
        <f>IF(G6058&gt;Variables!$G$9,0,1)</f>
        <v>1</v>
      </c>
      <c r="AM6058" s="77">
        <f>IF(AND(K6058&gt;Variables!$G$10,K6058&lt;Variables!$G$11),0,1)</f>
        <v>1</v>
      </c>
      <c r="AN6058" s="77">
        <f>IF(H6058&lt;Variables!$G$13,1,0)</f>
        <v>1</v>
      </c>
      <c r="AO6058" s="77">
        <f>IF(R6058&lt;Variables!$G$12,0,1)</f>
        <v>0</v>
      </c>
      <c r="AP6058" s="78">
        <f t="shared" si="191"/>
        <v>1</v>
      </c>
      <c r="AQ6058" s="77">
        <f>IF(V6058&lt;Variables!$G$15,1,0)</f>
        <v>1</v>
      </c>
      <c r="AR6058" s="77">
        <v>0</v>
      </c>
      <c r="AS6058" s="77">
        <v>0</v>
      </c>
      <c r="AT6058" s="77">
        <v>0</v>
      </c>
      <c r="AU6058" s="77">
        <v>0</v>
      </c>
      <c r="BA6058" s="77">
        <v>0</v>
      </c>
    </row>
    <row r="6059" spans="3:53" x14ac:dyDescent="0.25">
      <c r="C6059" s="77" t="s">
        <v>751</v>
      </c>
      <c r="D6059" s="77" t="s">
        <v>723</v>
      </c>
      <c r="E6059" s="77">
        <v>3.49</v>
      </c>
      <c r="F6059" s="77">
        <v>11.11</v>
      </c>
      <c r="G6059" s="77">
        <v>-9.14</v>
      </c>
      <c r="H6059" s="77">
        <v>-99999</v>
      </c>
      <c r="I6059" s="77">
        <v>-13.869</v>
      </c>
      <c r="J6059" s="77" t="s">
        <v>75</v>
      </c>
      <c r="K6059" s="77">
        <v>52.23</v>
      </c>
      <c r="L6059" s="77">
        <v>3.4916666666666671</v>
      </c>
      <c r="M6059" s="77">
        <v>-0.3341288782816243</v>
      </c>
      <c r="N6059" s="77">
        <v>3.5870000000000002</v>
      </c>
      <c r="O6059" s="77">
        <v>-2.982994145525502</v>
      </c>
      <c r="P6059" s="77">
        <v>29859</v>
      </c>
      <c r="Q6059" s="77">
        <v>37267</v>
      </c>
      <c r="R6059" s="77">
        <v>0.8</v>
      </c>
      <c r="S6059" s="77">
        <v>41.464000000000013</v>
      </c>
      <c r="T6059" s="77">
        <v>7.3470000000000004</v>
      </c>
      <c r="U6059" s="77">
        <v>21.630800000000001</v>
      </c>
      <c r="V6059" s="77">
        <v>2.4009420210023871</v>
      </c>
      <c r="AC6059" s="77">
        <v>3.5</v>
      </c>
      <c r="AD6059" s="77">
        <v>3.35</v>
      </c>
      <c r="AH6059" s="77">
        <f>IF(AND(M6059&lt;Variables!$G$6,M6059&gt;Variables!$G$5),0,1)</f>
        <v>1</v>
      </c>
      <c r="AI6059" s="77">
        <f t="shared" si="190"/>
        <v>1</v>
      </c>
      <c r="AJ6059" s="77">
        <f>IF(I6059&gt;Variables!$G$7,0,1)</f>
        <v>1</v>
      </c>
      <c r="AK6059" s="77">
        <f>IF(F6059&gt;Variables!$G$8,0,1)</f>
        <v>0</v>
      </c>
      <c r="AL6059" s="77">
        <f>IF(G6059&gt;Variables!$G$9,0,1)</f>
        <v>1</v>
      </c>
      <c r="AM6059" s="77">
        <f>IF(AND(K6059&gt;Variables!$G$10,K6059&lt;Variables!$G$11),0,1)</f>
        <v>1</v>
      </c>
      <c r="AN6059" s="77">
        <f>IF(H6059&lt;Variables!$G$13,1,0)</f>
        <v>1</v>
      </c>
      <c r="AO6059" s="77">
        <f>IF(R6059&lt;Variables!$G$12,0,1)</f>
        <v>0</v>
      </c>
      <c r="AP6059" s="78">
        <f t="shared" si="191"/>
        <v>1</v>
      </c>
      <c r="AQ6059" s="77">
        <f>IF(V6059&lt;Variables!$G$15,1,0)</f>
        <v>1</v>
      </c>
      <c r="AR6059" s="77">
        <v>0</v>
      </c>
      <c r="AS6059" s="77">
        <v>0</v>
      </c>
      <c r="AT6059" s="77">
        <v>1</v>
      </c>
      <c r="AU6059" s="77">
        <v>0</v>
      </c>
      <c r="BA6059" s="77">
        <v>-2.25</v>
      </c>
    </row>
    <row r="6060" spans="3:53" x14ac:dyDescent="0.25">
      <c r="C6060" s="77" t="s">
        <v>751</v>
      </c>
      <c r="D6060" s="77" t="s">
        <v>705</v>
      </c>
      <c r="E6060" s="77">
        <v>676.36</v>
      </c>
      <c r="F6060" s="77">
        <v>7.95</v>
      </c>
      <c r="G6060" s="77">
        <v>3.69</v>
      </c>
      <c r="H6060" s="77">
        <v>6440</v>
      </c>
      <c r="I6060" s="77">
        <v>-23.507999999999999</v>
      </c>
      <c r="J6060" s="77" t="s">
        <v>74</v>
      </c>
      <c r="K6060" s="77">
        <v>32.119999999999997</v>
      </c>
      <c r="L6060" s="77">
        <v>682.28612631578937</v>
      </c>
      <c r="M6060" s="77">
        <v>-1.214465016390238</v>
      </c>
      <c r="N6060" s="77">
        <v>682.10898163265313</v>
      </c>
      <c r="O6060" s="77">
        <v>-1.1888102709399859</v>
      </c>
      <c r="P6060" s="77">
        <v>827874</v>
      </c>
      <c r="Q6060" s="77">
        <v>763734</v>
      </c>
      <c r="R6060" s="77">
        <v>1.08</v>
      </c>
      <c r="S6060" s="77">
        <v>41.464000000000013</v>
      </c>
      <c r="T6060" s="77">
        <v>7.3470000000000004</v>
      </c>
      <c r="U6060" s="77">
        <v>21.630800000000001</v>
      </c>
      <c r="V6060" s="77">
        <v>2.1506274260101961</v>
      </c>
      <c r="AC6060" s="77">
        <v>680</v>
      </c>
      <c r="AD6060" s="77">
        <v>650.67049999999995</v>
      </c>
      <c r="AH6060" s="77">
        <f>IF(AND(M6060&lt;Variables!$G$6,M6060&gt;Variables!$G$5),0,1)</f>
        <v>0</v>
      </c>
      <c r="AI6060" s="77">
        <f t="shared" si="190"/>
        <v>0</v>
      </c>
      <c r="AJ6060" s="77">
        <f>IF(I6060&gt;Variables!$G$7,0,1)</f>
        <v>1</v>
      </c>
      <c r="AK6060" s="77">
        <f>IF(F6060&gt;Variables!$G$8,0,1)</f>
        <v>1</v>
      </c>
      <c r="AL6060" s="77">
        <f>IF(G6060&gt;Variables!$G$9,0,1)</f>
        <v>1</v>
      </c>
      <c r="AM6060" s="77">
        <f>IF(AND(K6060&gt;Variables!$G$10,K6060&lt;Variables!$G$11),0,1)</f>
        <v>1</v>
      </c>
      <c r="AN6060" s="77">
        <f>IF(H6060&lt;Variables!$G$13,1,0)</f>
        <v>0</v>
      </c>
      <c r="AO6060" s="77">
        <f>IF(R6060&lt;Variables!$G$12,0,1)</f>
        <v>0</v>
      </c>
      <c r="AP6060" s="78">
        <f t="shared" si="191"/>
        <v>0</v>
      </c>
      <c r="AQ6060" s="77">
        <f>IF(V6060&lt;Variables!$G$15,1,0)</f>
        <v>1</v>
      </c>
      <c r="AR6060" s="77">
        <v>0</v>
      </c>
      <c r="AS6060" s="77">
        <v>0</v>
      </c>
      <c r="AT6060" s="77">
        <v>0</v>
      </c>
      <c r="AU6060" s="77">
        <v>1</v>
      </c>
      <c r="BA6060" s="77">
        <v>-0.67</v>
      </c>
    </row>
    <row r="6061" spans="3:53" x14ac:dyDescent="0.25">
      <c r="C6061" s="77" t="s">
        <v>753</v>
      </c>
      <c r="D6061" s="77" t="s">
        <v>630</v>
      </c>
      <c r="E6061" s="77">
        <v>6.79</v>
      </c>
      <c r="F6061" s="77">
        <v>6.5</v>
      </c>
      <c r="G6061" s="77">
        <v>3.66</v>
      </c>
      <c r="H6061" s="77">
        <v>-99999</v>
      </c>
      <c r="I6061" s="77">
        <v>-21.145</v>
      </c>
      <c r="J6061" s="77" t="s">
        <v>75</v>
      </c>
      <c r="K6061" s="77">
        <v>77.45</v>
      </c>
      <c r="L6061" s="77">
        <v>6.8</v>
      </c>
      <c r="M6061" s="77">
        <v>0</v>
      </c>
      <c r="N6061" s="77">
        <v>6.7745800000000003</v>
      </c>
      <c r="O6061" s="77">
        <v>0.37522621328554018</v>
      </c>
      <c r="P6061" s="77">
        <v>25564</v>
      </c>
      <c r="Q6061" s="77">
        <v>21578</v>
      </c>
      <c r="R6061" s="77">
        <v>1.18</v>
      </c>
      <c r="S6061" s="77">
        <v>42.887000000000008</v>
      </c>
      <c r="T6061" s="77">
        <v>7.15</v>
      </c>
      <c r="U6061" s="77">
        <v>22.148399999999999</v>
      </c>
      <c r="V6061" s="77">
        <v>2.6513819999999999</v>
      </c>
      <c r="AC6061" s="77">
        <v>6.8</v>
      </c>
      <c r="AD6061" s="77">
        <v>6.66</v>
      </c>
      <c r="AH6061" s="77">
        <f>IF(AND(M6061&lt;Variables!$G$6,M6061&gt;Variables!$G$5),0,1)</f>
        <v>1</v>
      </c>
      <c r="AI6061" s="77">
        <f t="shared" si="190"/>
        <v>0</v>
      </c>
      <c r="AJ6061" s="77">
        <f>IF(I6061&gt;Variables!$G$7,0,1)</f>
        <v>1</v>
      </c>
      <c r="AK6061" s="77">
        <f>IF(F6061&gt;Variables!$G$8,0,1)</f>
        <v>1</v>
      </c>
      <c r="AL6061" s="77">
        <f>IF(G6061&gt;Variables!$G$9,0,1)</f>
        <v>1</v>
      </c>
      <c r="AM6061" s="77">
        <f>IF(AND(K6061&gt;Variables!$G$10,K6061&lt;Variables!$G$11),0,1)</f>
        <v>1</v>
      </c>
      <c r="AN6061" s="77">
        <f>IF(H6061&lt;Variables!$G$13,1,0)</f>
        <v>1</v>
      </c>
      <c r="AO6061" s="77">
        <f>IF(R6061&lt;Variables!$G$12,0,1)</f>
        <v>0</v>
      </c>
      <c r="AP6061" s="78">
        <f t="shared" si="191"/>
        <v>1</v>
      </c>
      <c r="AQ6061" s="77">
        <f>IF(V6061&lt;Variables!$G$15,1,0)</f>
        <v>1</v>
      </c>
      <c r="AR6061" s="77">
        <v>0</v>
      </c>
      <c r="AS6061" s="77">
        <v>0</v>
      </c>
      <c r="AT6061" s="77">
        <v>0</v>
      </c>
      <c r="AU6061" s="77">
        <v>0</v>
      </c>
      <c r="BA6061" s="77">
        <v>0</v>
      </c>
    </row>
    <row r="6062" spans="3:53" x14ac:dyDescent="0.25">
      <c r="C6062" s="77" t="s">
        <v>753</v>
      </c>
      <c r="D6062" s="77" t="s">
        <v>752</v>
      </c>
      <c r="E6062" s="77">
        <v>0.2</v>
      </c>
      <c r="F6062" s="77">
        <v>10</v>
      </c>
      <c r="G6062" s="77">
        <v>3.53</v>
      </c>
      <c r="H6062" s="77">
        <v>-99999</v>
      </c>
      <c r="I6062" s="77">
        <v>4744.1099999999997</v>
      </c>
      <c r="J6062" s="77" t="s">
        <v>75</v>
      </c>
      <c r="K6062" s="77">
        <v>61.02</v>
      </c>
      <c r="L6062" s="77">
        <v>-99999</v>
      </c>
      <c r="M6062" s="77">
        <v>-99999</v>
      </c>
      <c r="N6062" s="77">
        <v>0.218</v>
      </c>
      <c r="O6062" s="77">
        <v>0.91743119266053841</v>
      </c>
      <c r="P6062" s="77">
        <v>26238</v>
      </c>
      <c r="Q6062" s="77">
        <v>22884</v>
      </c>
      <c r="R6062" s="77">
        <v>1.1499999999999999</v>
      </c>
      <c r="S6062" s="77">
        <v>42.887000000000008</v>
      </c>
      <c r="T6062" s="77">
        <v>7.15</v>
      </c>
      <c r="U6062" s="77">
        <v>22.148399999999999</v>
      </c>
      <c r="V6062" s="77">
        <v>-99999</v>
      </c>
      <c r="AC6062" s="77">
        <v>0.2</v>
      </c>
      <c r="AD6062" s="77">
        <v>0.2</v>
      </c>
      <c r="AH6062" s="77">
        <f>IF(AND(M6062&lt;Variables!$G$6,M6062&gt;Variables!$G$5),0,1)</f>
        <v>1</v>
      </c>
      <c r="AI6062" s="77">
        <f t="shared" si="190"/>
        <v>1</v>
      </c>
      <c r="AJ6062" s="77">
        <f>IF(I6062&gt;Variables!$G$7,0,1)</f>
        <v>0</v>
      </c>
      <c r="AK6062" s="77">
        <f>IF(F6062&gt;Variables!$G$8,0,1)</f>
        <v>0</v>
      </c>
      <c r="AL6062" s="77">
        <f>IF(G6062&gt;Variables!$G$9,0,1)</f>
        <v>1</v>
      </c>
      <c r="AM6062" s="77">
        <f>IF(AND(K6062&gt;Variables!$G$10,K6062&lt;Variables!$G$11),0,1)</f>
        <v>1</v>
      </c>
      <c r="AN6062" s="77">
        <f>IF(H6062&lt;Variables!$G$13,1,0)</f>
        <v>1</v>
      </c>
      <c r="AO6062" s="77">
        <f>IF(R6062&lt;Variables!$G$12,0,1)</f>
        <v>0</v>
      </c>
      <c r="AP6062" s="78">
        <f t="shared" si="191"/>
        <v>1</v>
      </c>
      <c r="AQ6062" s="77">
        <f>IF(V6062&lt;Variables!$G$15,1,0)</f>
        <v>1</v>
      </c>
      <c r="AR6062" s="77">
        <v>0</v>
      </c>
      <c r="AS6062" s="77">
        <v>0</v>
      </c>
      <c r="AT6062" s="77">
        <v>0</v>
      </c>
      <c r="AU6062" s="77">
        <v>0</v>
      </c>
      <c r="BA6062" s="77">
        <v>0</v>
      </c>
    </row>
    <row r="6063" spans="3:53" x14ac:dyDescent="0.25">
      <c r="C6063" s="77" t="s">
        <v>753</v>
      </c>
      <c r="D6063" s="77" t="s">
        <v>741</v>
      </c>
      <c r="E6063" s="77">
        <v>29.42</v>
      </c>
      <c r="F6063" s="77">
        <v>7.43</v>
      </c>
      <c r="G6063" s="77">
        <v>5</v>
      </c>
      <c r="H6063" s="77">
        <v>3360</v>
      </c>
      <c r="I6063" s="77">
        <v>-2.0790000000000002</v>
      </c>
      <c r="J6063" s="77" t="s">
        <v>75</v>
      </c>
      <c r="K6063" s="77">
        <v>66.849999999999994</v>
      </c>
      <c r="L6063" s="77">
        <v>29.150265000000001</v>
      </c>
      <c r="M6063" s="77">
        <v>0.85671605386778182</v>
      </c>
      <c r="N6063" s="77">
        <v>28.950880000000002</v>
      </c>
      <c r="O6063" s="77">
        <v>1.5513172656582479</v>
      </c>
      <c r="P6063" s="77">
        <v>3173000</v>
      </c>
      <c r="Q6063" s="77">
        <v>1038000</v>
      </c>
      <c r="R6063" s="77">
        <v>3.06</v>
      </c>
      <c r="S6063" s="77">
        <v>42.887000000000008</v>
      </c>
      <c r="T6063" s="77">
        <v>7.15</v>
      </c>
      <c r="U6063" s="77">
        <v>22.148399999999999</v>
      </c>
      <c r="V6063" s="77">
        <v>2.4776011806132812</v>
      </c>
      <c r="AC6063" s="77">
        <v>30.29</v>
      </c>
      <c r="AD6063" s="77">
        <v>29.09</v>
      </c>
      <c r="AH6063" s="77">
        <f>IF(AND(M6063&lt;Variables!$G$6,M6063&gt;Variables!$G$5),0,1)</f>
        <v>1</v>
      </c>
      <c r="AI6063" s="77">
        <f t="shared" si="190"/>
        <v>0</v>
      </c>
      <c r="AJ6063" s="77">
        <f>IF(I6063&gt;Variables!$G$7,0,1)</f>
        <v>1</v>
      </c>
      <c r="AK6063" s="77">
        <f>IF(F6063&gt;Variables!$G$8,0,1)</f>
        <v>1</v>
      </c>
      <c r="AL6063" s="77">
        <f>IF(G6063&gt;Variables!$G$9,0,1)</f>
        <v>1</v>
      </c>
      <c r="AM6063" s="77">
        <f>IF(AND(K6063&gt;Variables!$G$10,K6063&lt;Variables!$G$11),0,1)</f>
        <v>0</v>
      </c>
      <c r="AN6063" s="77">
        <f>IF(H6063&lt;Variables!$G$13,1,0)</f>
        <v>0</v>
      </c>
      <c r="AO6063" s="77">
        <f>IF(R6063&lt;Variables!$G$12,0,1)</f>
        <v>1</v>
      </c>
      <c r="AP6063" s="78">
        <f t="shared" si="191"/>
        <v>1</v>
      </c>
      <c r="AQ6063" s="77">
        <f>IF(V6063&lt;Variables!$G$15,1,0)</f>
        <v>1</v>
      </c>
      <c r="AR6063" s="77">
        <v>1</v>
      </c>
      <c r="AS6063" s="77">
        <v>0</v>
      </c>
      <c r="AT6063" s="77">
        <v>0</v>
      </c>
      <c r="AU6063" s="77">
        <v>0</v>
      </c>
      <c r="BA6063" s="77">
        <v>2</v>
      </c>
    </row>
    <row r="6064" spans="3:53" x14ac:dyDescent="0.25">
      <c r="C6064" s="77" t="s">
        <v>753</v>
      </c>
      <c r="D6064" s="77" t="s">
        <v>717</v>
      </c>
      <c r="E6064" s="77">
        <v>4.78</v>
      </c>
      <c r="F6064" s="77">
        <v>81.489999999999995</v>
      </c>
      <c r="G6064" s="77">
        <v>15.87</v>
      </c>
      <c r="H6064" s="77">
        <v>34.64</v>
      </c>
      <c r="I6064" s="77">
        <v>-9.6679999999999993</v>
      </c>
      <c r="J6064" s="77" t="s">
        <v>75</v>
      </c>
      <c r="K6064" s="77">
        <v>51.65</v>
      </c>
      <c r="L6064" s="77">
        <v>4.8803000000000001</v>
      </c>
      <c r="M6064" s="77">
        <v>-1.2355797799315571</v>
      </c>
      <c r="N6064" s="77">
        <v>4.6587960000000006</v>
      </c>
      <c r="O6064" s="77">
        <v>3.4602073153664521</v>
      </c>
      <c r="P6064" s="77">
        <v>66840000</v>
      </c>
      <c r="Q6064" s="77">
        <v>392060</v>
      </c>
      <c r="R6064" s="77">
        <v>170.48</v>
      </c>
      <c r="S6064" s="77">
        <v>42.887000000000008</v>
      </c>
      <c r="T6064" s="77">
        <v>7.15</v>
      </c>
      <c r="U6064" s="77">
        <v>22.148399999999999</v>
      </c>
      <c r="V6064" s="77">
        <v>2.422106859045551</v>
      </c>
      <c r="AC6064" s="77">
        <v>8.1999999999999993</v>
      </c>
      <c r="AD6064" s="77">
        <v>4.55</v>
      </c>
      <c r="AH6064" s="77">
        <f>IF(AND(M6064&lt;Variables!$G$6,M6064&gt;Variables!$G$5),0,1)</f>
        <v>0</v>
      </c>
      <c r="AI6064" s="77">
        <f t="shared" si="190"/>
        <v>0</v>
      </c>
      <c r="AJ6064" s="77">
        <f>IF(I6064&gt;Variables!$G$7,0,1)</f>
        <v>1</v>
      </c>
      <c r="AK6064" s="77">
        <f>IF(F6064&gt;Variables!$G$8,0,1)</f>
        <v>0</v>
      </c>
      <c r="AL6064" s="77">
        <f>IF(G6064&gt;Variables!$G$9,0,1)</f>
        <v>0</v>
      </c>
      <c r="AM6064" s="77">
        <f>IF(AND(K6064&gt;Variables!$G$10,K6064&lt;Variables!$G$11),0,1)</f>
        <v>1</v>
      </c>
      <c r="AN6064" s="77">
        <f>IF(H6064&lt;Variables!$G$13,1,0)</f>
        <v>1</v>
      </c>
      <c r="AO6064" s="77">
        <f>IF(R6064&lt;Variables!$G$12,0,1)</f>
        <v>1</v>
      </c>
      <c r="AP6064" s="78">
        <f t="shared" si="191"/>
        <v>1</v>
      </c>
      <c r="AQ6064" s="77">
        <f>IF(V6064&lt;Variables!$G$15,1,0)</f>
        <v>1</v>
      </c>
      <c r="AR6064" s="77">
        <v>0</v>
      </c>
      <c r="AS6064" s="77">
        <v>0</v>
      </c>
      <c r="AT6064" s="77">
        <v>1</v>
      </c>
      <c r="AU6064" s="77">
        <v>0</v>
      </c>
      <c r="BA6064" s="77">
        <v>-2.25</v>
      </c>
    </row>
    <row r="6065" spans="3:53" x14ac:dyDescent="0.25">
      <c r="C6065" s="77" t="s">
        <v>753</v>
      </c>
      <c r="D6065" s="77" t="s">
        <v>551</v>
      </c>
      <c r="E6065" s="77">
        <v>11.94</v>
      </c>
      <c r="F6065" s="77">
        <v>58.95</v>
      </c>
      <c r="G6065" s="77">
        <v>27.22</v>
      </c>
      <c r="H6065" s="77">
        <v>75.75</v>
      </c>
      <c r="I6065" s="77">
        <v>50.747999999999998</v>
      </c>
      <c r="J6065" s="77" t="s">
        <v>75</v>
      </c>
      <c r="K6065" s="77">
        <v>55.85</v>
      </c>
      <c r="L6065" s="77">
        <v>11.99442</v>
      </c>
      <c r="M6065" s="77">
        <v>-1.037315685126923</v>
      </c>
      <c r="N6065" s="77">
        <v>11.365397916666669</v>
      </c>
      <c r="O6065" s="77">
        <v>4.4398100887727399</v>
      </c>
      <c r="P6065" s="77">
        <v>139650000</v>
      </c>
      <c r="Q6065" s="77">
        <v>23680000</v>
      </c>
      <c r="R6065" s="77">
        <v>5.9</v>
      </c>
      <c r="S6065" s="77">
        <v>42.887000000000008</v>
      </c>
      <c r="T6065" s="77">
        <v>7.15</v>
      </c>
      <c r="U6065" s="77">
        <v>22.148399999999999</v>
      </c>
      <c r="V6065" s="77">
        <v>2.472101448850383</v>
      </c>
      <c r="AC6065" s="77">
        <v>18.82</v>
      </c>
      <c r="AD6065" s="77">
        <v>11.18</v>
      </c>
      <c r="AH6065" s="77">
        <f>IF(AND(M6065&lt;Variables!$G$6,M6065&gt;Variables!$G$5),0,1)</f>
        <v>0</v>
      </c>
      <c r="AI6065" s="77">
        <f t="shared" si="190"/>
        <v>0</v>
      </c>
      <c r="AJ6065" s="77">
        <f>IF(I6065&gt;Variables!$G$7,0,1)</f>
        <v>0</v>
      </c>
      <c r="AK6065" s="77">
        <f>IF(F6065&gt;Variables!$G$8,0,1)</f>
        <v>0</v>
      </c>
      <c r="AL6065" s="77">
        <f>IF(G6065&gt;Variables!$G$9,0,1)</f>
        <v>0</v>
      </c>
      <c r="AM6065" s="77">
        <f>IF(AND(K6065&gt;Variables!$G$10,K6065&lt;Variables!$G$11),0,1)</f>
        <v>1</v>
      </c>
      <c r="AN6065" s="77">
        <f>IF(H6065&lt;Variables!$G$13,1,0)</f>
        <v>1</v>
      </c>
      <c r="AO6065" s="77">
        <f>IF(R6065&lt;Variables!$G$12,0,1)</f>
        <v>1</v>
      </c>
      <c r="AP6065" s="78">
        <f t="shared" si="191"/>
        <v>1</v>
      </c>
      <c r="AQ6065" s="77">
        <f>IF(V6065&lt;Variables!$G$15,1,0)</f>
        <v>1</v>
      </c>
      <c r="AR6065" s="77">
        <v>0</v>
      </c>
      <c r="AS6065" s="77">
        <v>0</v>
      </c>
      <c r="AT6065" s="77">
        <v>1</v>
      </c>
      <c r="AU6065" s="77">
        <v>0</v>
      </c>
      <c r="BA6065" s="77">
        <v>-2.25</v>
      </c>
    </row>
    <row r="6066" spans="3:53" x14ac:dyDescent="0.25">
      <c r="C6066" s="77" t="s">
        <v>753</v>
      </c>
      <c r="D6066" s="77" t="s">
        <v>436</v>
      </c>
      <c r="E6066" s="77">
        <v>7.99</v>
      </c>
      <c r="F6066" s="77">
        <v>39.130000000000003</v>
      </c>
      <c r="G6066" s="77">
        <v>3.54</v>
      </c>
      <c r="H6066" s="77">
        <v>60.08</v>
      </c>
      <c r="I6066" s="77">
        <v>7.38</v>
      </c>
      <c r="J6066" s="77" t="s">
        <v>75</v>
      </c>
      <c r="K6066" s="77">
        <v>37.86</v>
      </c>
      <c r="L6066" s="77">
        <v>8.2417700000000007</v>
      </c>
      <c r="M6066" s="77">
        <v>-4.2681365774584954</v>
      </c>
      <c r="N6066" s="77">
        <v>8.1579340000000009</v>
      </c>
      <c r="O6066" s="77">
        <v>-3.2843364508710322</v>
      </c>
      <c r="P6066" s="77">
        <v>45580000</v>
      </c>
      <c r="Q6066" s="77">
        <v>3180000</v>
      </c>
      <c r="R6066" s="77">
        <v>14.33</v>
      </c>
      <c r="S6066" s="77">
        <v>42.887000000000008</v>
      </c>
      <c r="T6066" s="77">
        <v>7.15</v>
      </c>
      <c r="U6066" s="77">
        <v>22.148399999999999</v>
      </c>
      <c r="V6066" s="77">
        <v>2.202558916804521</v>
      </c>
      <c r="AC6066" s="77">
        <v>8.18</v>
      </c>
      <c r="AD6066" s="77">
        <v>6.75</v>
      </c>
      <c r="AH6066" s="77">
        <f>IF(AND(M6066&lt;Variables!$G$6,M6066&gt;Variables!$G$5),0,1)</f>
        <v>0</v>
      </c>
      <c r="AI6066" s="77">
        <f t="shared" ref="AI6066:AI6129" si="192">IF(L6066&gt;N6066,0,1)</f>
        <v>0</v>
      </c>
      <c r="AJ6066" s="77">
        <f>IF(I6066&gt;Variables!$G$7,0,1)</f>
        <v>1</v>
      </c>
      <c r="AK6066" s="77">
        <f>IF(F6066&gt;Variables!$G$8,0,1)</f>
        <v>0</v>
      </c>
      <c r="AL6066" s="77">
        <f>IF(G6066&gt;Variables!$G$9,0,1)</f>
        <v>1</v>
      </c>
      <c r="AM6066" s="77">
        <f>IF(AND(K6066&gt;Variables!$G$10,K6066&lt;Variables!$G$11),0,1)</f>
        <v>1</v>
      </c>
      <c r="AN6066" s="77">
        <f>IF(H6066&lt;Variables!$G$13,1,0)</f>
        <v>1</v>
      </c>
      <c r="AO6066" s="77">
        <f>IF(R6066&lt;Variables!$G$12,0,1)</f>
        <v>1</v>
      </c>
      <c r="AP6066" s="78">
        <f t="shared" ref="AP6066:AP6129" si="193">IF(J6066="Pass", 0,1)</f>
        <v>1</v>
      </c>
      <c r="AQ6066" s="77">
        <f>IF(V6066&lt;Variables!$G$15,1,0)</f>
        <v>1</v>
      </c>
      <c r="AR6066" s="77">
        <v>0</v>
      </c>
      <c r="AS6066" s="77">
        <v>0</v>
      </c>
      <c r="AT6066" s="77">
        <v>0</v>
      </c>
      <c r="AU6066" s="77">
        <v>0</v>
      </c>
      <c r="BA6066" s="77">
        <v>0</v>
      </c>
    </row>
    <row r="6067" spans="3:53" x14ac:dyDescent="0.25">
      <c r="C6067" s="77" t="s">
        <v>753</v>
      </c>
      <c r="D6067" s="77" t="s">
        <v>749</v>
      </c>
      <c r="E6067" s="77">
        <v>3.61</v>
      </c>
      <c r="F6067" s="77">
        <v>10.59</v>
      </c>
      <c r="G6067" s="77">
        <v>12.83</v>
      </c>
      <c r="H6067" s="77">
        <v>-99999</v>
      </c>
      <c r="I6067" s="77">
        <v>-12.584</v>
      </c>
      <c r="J6067" s="77" t="s">
        <v>75</v>
      </c>
      <c r="K6067" s="77">
        <v>65.02</v>
      </c>
      <c r="L6067" s="77">
        <v>3.6133333333333328</v>
      </c>
      <c r="M6067" s="77">
        <v>1.0147601476014749</v>
      </c>
      <c r="N6067" s="77">
        <v>3.5760000000000001</v>
      </c>
      <c r="O6067" s="77">
        <v>2.0693512304250641</v>
      </c>
      <c r="P6067" s="77">
        <v>15863</v>
      </c>
      <c r="Q6067" s="77">
        <v>9400</v>
      </c>
      <c r="R6067" s="77">
        <v>1.69</v>
      </c>
      <c r="S6067" s="77">
        <v>42.887000000000008</v>
      </c>
      <c r="T6067" s="77">
        <v>7.15</v>
      </c>
      <c r="U6067" s="77">
        <v>22.148399999999999</v>
      </c>
      <c r="V6067" s="77">
        <v>2.4522054140221399</v>
      </c>
      <c r="AC6067" s="77">
        <v>3.64</v>
      </c>
      <c r="AD6067" s="77">
        <v>3.53</v>
      </c>
      <c r="AH6067" s="77">
        <f>IF(AND(M6067&lt;Variables!$G$6,M6067&gt;Variables!$G$5),0,1)</f>
        <v>1</v>
      </c>
      <c r="AI6067" s="77">
        <f t="shared" si="192"/>
        <v>0</v>
      </c>
      <c r="AJ6067" s="77">
        <f>IF(I6067&gt;Variables!$G$7,0,1)</f>
        <v>1</v>
      </c>
      <c r="AK6067" s="77">
        <f>IF(F6067&gt;Variables!$G$8,0,1)</f>
        <v>0</v>
      </c>
      <c r="AL6067" s="77">
        <f>IF(G6067&gt;Variables!$G$9,0,1)</f>
        <v>0</v>
      </c>
      <c r="AM6067" s="77">
        <f>IF(AND(K6067&gt;Variables!$G$10,K6067&lt;Variables!$G$11),0,1)</f>
        <v>0</v>
      </c>
      <c r="AN6067" s="77">
        <f>IF(H6067&lt;Variables!$G$13,1,0)</f>
        <v>1</v>
      </c>
      <c r="AO6067" s="77">
        <f>IF(R6067&lt;Variables!$G$12,0,1)</f>
        <v>0</v>
      </c>
      <c r="AP6067" s="78">
        <f t="shared" si="193"/>
        <v>1</v>
      </c>
      <c r="AQ6067" s="77">
        <f>IF(V6067&lt;Variables!$G$15,1,0)</f>
        <v>1</v>
      </c>
      <c r="AR6067" s="77">
        <v>0</v>
      </c>
      <c r="AS6067" s="77">
        <v>0</v>
      </c>
      <c r="AT6067" s="77">
        <v>0</v>
      </c>
      <c r="AU6067" s="77">
        <v>0</v>
      </c>
      <c r="BA6067" s="77">
        <v>0</v>
      </c>
    </row>
    <row r="6068" spans="3:53" x14ac:dyDescent="0.25">
      <c r="C6068" s="77" t="s">
        <v>753</v>
      </c>
      <c r="D6068" s="77" t="s">
        <v>85</v>
      </c>
      <c r="E6068" s="77">
        <v>4.7699999999999996</v>
      </c>
      <c r="F6068" s="77">
        <v>10.07</v>
      </c>
      <c r="G6068" s="77">
        <v>7.14</v>
      </c>
      <c r="H6068" s="77">
        <v>2780</v>
      </c>
      <c r="I6068" s="77">
        <v>187.19200000000001</v>
      </c>
      <c r="J6068" s="77" t="s">
        <v>75</v>
      </c>
      <c r="K6068" s="77">
        <v>44.87</v>
      </c>
      <c r="L6068" s="77">
        <v>4.7778349999999996</v>
      </c>
      <c r="M6068" s="77">
        <v>-0.43816917076457662</v>
      </c>
      <c r="N6068" s="77">
        <v>4.7633520000000003</v>
      </c>
      <c r="O6068" s="77">
        <v>-0.13545083378260411</v>
      </c>
      <c r="P6068" s="77">
        <v>33271000</v>
      </c>
      <c r="Q6068" s="77">
        <v>21010000</v>
      </c>
      <c r="R6068" s="77">
        <v>1.58</v>
      </c>
      <c r="S6068" s="77">
        <v>42.887000000000008</v>
      </c>
      <c r="T6068" s="77">
        <v>7.15</v>
      </c>
      <c r="U6068" s="77">
        <v>22.148399999999999</v>
      </c>
      <c r="V6068" s="77">
        <v>2.3187539293805659</v>
      </c>
      <c r="AC6068" s="77">
        <v>4.8</v>
      </c>
      <c r="AD6068" s="77">
        <v>4.5199999999999996</v>
      </c>
      <c r="AH6068" s="77">
        <f>IF(AND(M6068&lt;Variables!$G$6,M6068&gt;Variables!$G$5),0,1)</f>
        <v>1</v>
      </c>
      <c r="AI6068" s="77">
        <f t="shared" si="192"/>
        <v>0</v>
      </c>
      <c r="AJ6068" s="77">
        <f>IF(I6068&gt;Variables!$G$7,0,1)</f>
        <v>0</v>
      </c>
      <c r="AK6068" s="77">
        <f>IF(F6068&gt;Variables!$G$8,0,1)</f>
        <v>0</v>
      </c>
      <c r="AL6068" s="77">
        <f>IF(G6068&gt;Variables!$G$9,0,1)</f>
        <v>1</v>
      </c>
      <c r="AM6068" s="77">
        <f>IF(AND(K6068&gt;Variables!$G$10,K6068&lt;Variables!$G$11),0,1)</f>
        <v>1</v>
      </c>
      <c r="AN6068" s="77">
        <f>IF(H6068&lt;Variables!$G$13,1,0)</f>
        <v>0</v>
      </c>
      <c r="AO6068" s="77">
        <f>IF(R6068&lt;Variables!$G$12,0,1)</f>
        <v>0</v>
      </c>
      <c r="AP6068" s="78">
        <f t="shared" si="193"/>
        <v>1</v>
      </c>
      <c r="AQ6068" s="77">
        <f>IF(V6068&lt;Variables!$G$15,1,0)</f>
        <v>1</v>
      </c>
      <c r="AR6068" s="77">
        <v>0</v>
      </c>
      <c r="AS6068" s="77">
        <v>0</v>
      </c>
      <c r="AT6068" s="77">
        <v>1</v>
      </c>
      <c r="AU6068" s="77">
        <v>0</v>
      </c>
      <c r="BA6068" s="77">
        <v>-1.59</v>
      </c>
    </row>
    <row r="6069" spans="3:53" x14ac:dyDescent="0.25">
      <c r="C6069" s="77" t="s">
        <v>753</v>
      </c>
      <c r="D6069" s="77" t="s">
        <v>174</v>
      </c>
      <c r="E6069" s="77">
        <v>29.38</v>
      </c>
      <c r="F6069" s="77">
        <v>7.66</v>
      </c>
      <c r="G6069" s="77">
        <v>7.71</v>
      </c>
      <c r="H6069" s="77">
        <v>2440</v>
      </c>
      <c r="I6069" s="77">
        <v>419.11500000000001</v>
      </c>
      <c r="J6069" s="77" t="s">
        <v>74</v>
      </c>
      <c r="K6069" s="77">
        <v>60.75</v>
      </c>
      <c r="L6069" s="77">
        <v>29.187518749999999</v>
      </c>
      <c r="M6069" s="77">
        <v>0.93355400414090361</v>
      </c>
      <c r="N6069" s="77">
        <v>28.70267999999999</v>
      </c>
      <c r="O6069" s="77">
        <v>2.6384992620898369</v>
      </c>
      <c r="P6069" s="77">
        <v>172763</v>
      </c>
      <c r="Q6069" s="77">
        <v>609587</v>
      </c>
      <c r="R6069" s="77">
        <v>0.28000000000000003</v>
      </c>
      <c r="S6069" s="77">
        <v>42.887000000000008</v>
      </c>
      <c r="T6069" s="77">
        <v>7.15</v>
      </c>
      <c r="U6069" s="77">
        <v>22.148399999999999</v>
      </c>
      <c r="V6069" s="77">
        <v>2.4251144782797782</v>
      </c>
      <c r="AC6069" s="77">
        <v>30.21</v>
      </c>
      <c r="AD6069" s="77">
        <v>27.83</v>
      </c>
      <c r="AH6069" s="77">
        <f>IF(AND(M6069&lt;Variables!$G$6,M6069&gt;Variables!$G$5),0,1)</f>
        <v>1</v>
      </c>
      <c r="AI6069" s="77">
        <f t="shared" si="192"/>
        <v>0</v>
      </c>
      <c r="AJ6069" s="77">
        <f>IF(I6069&gt;Variables!$G$7,0,1)</f>
        <v>0</v>
      </c>
      <c r="AK6069" s="77">
        <f>IF(F6069&gt;Variables!$G$8,0,1)</f>
        <v>1</v>
      </c>
      <c r="AL6069" s="77">
        <f>IF(G6069&gt;Variables!$G$9,0,1)</f>
        <v>1</v>
      </c>
      <c r="AM6069" s="77">
        <f>IF(AND(K6069&gt;Variables!$G$10,K6069&lt;Variables!$G$11),0,1)</f>
        <v>1</v>
      </c>
      <c r="AN6069" s="77">
        <f>IF(H6069&lt;Variables!$G$13,1,0)</f>
        <v>0</v>
      </c>
      <c r="AO6069" s="77">
        <f>IF(R6069&lt;Variables!$G$12,0,1)</f>
        <v>0</v>
      </c>
      <c r="AP6069" s="78">
        <f t="shared" si="193"/>
        <v>0</v>
      </c>
      <c r="AQ6069" s="77">
        <f>IF(V6069&lt;Variables!$G$15,1,0)</f>
        <v>1</v>
      </c>
      <c r="AR6069" s="77">
        <v>1</v>
      </c>
      <c r="AS6069" s="77">
        <v>0</v>
      </c>
      <c r="AT6069" s="77">
        <v>0</v>
      </c>
      <c r="AU6069" s="77">
        <v>0</v>
      </c>
      <c r="BA6069" s="77">
        <v>2</v>
      </c>
    </row>
    <row r="6070" spans="3:53" x14ac:dyDescent="0.25">
      <c r="C6070" s="77" t="s">
        <v>753</v>
      </c>
      <c r="D6070" s="77" t="s">
        <v>158</v>
      </c>
      <c r="E6070" s="77">
        <v>47.35</v>
      </c>
      <c r="F6070" s="77">
        <v>7.39</v>
      </c>
      <c r="G6070" s="77">
        <v>6.82</v>
      </c>
      <c r="H6070" s="77">
        <v>6670</v>
      </c>
      <c r="I6070" s="77">
        <v>60.524000000000001</v>
      </c>
      <c r="J6070" s="77" t="s">
        <v>75</v>
      </c>
      <c r="K6070" s="77">
        <v>76.88</v>
      </c>
      <c r="L6070" s="77">
        <v>46.788750000000007</v>
      </c>
      <c r="M6070" s="77">
        <v>1.1140498517271671</v>
      </c>
      <c r="N6070" s="77">
        <v>46.543399999999998</v>
      </c>
      <c r="O6070" s="77">
        <v>1.647064889973668</v>
      </c>
      <c r="P6070" s="77">
        <v>161872</v>
      </c>
      <c r="Q6070" s="77">
        <v>677206</v>
      </c>
      <c r="R6070" s="77">
        <v>0.24</v>
      </c>
      <c r="S6070" s="77">
        <v>42.887000000000008</v>
      </c>
      <c r="T6070" s="77">
        <v>7.15</v>
      </c>
      <c r="U6070" s="77">
        <v>22.148399999999999</v>
      </c>
      <c r="V6070" s="77">
        <v>2.530028437733431</v>
      </c>
      <c r="AC6070" s="77">
        <v>48.42</v>
      </c>
      <c r="AD6070" s="77">
        <v>46.7</v>
      </c>
      <c r="AH6070" s="77">
        <f>IF(AND(M6070&lt;Variables!$G$6,M6070&gt;Variables!$G$5),0,1)</f>
        <v>1</v>
      </c>
      <c r="AI6070" s="77">
        <f t="shared" si="192"/>
        <v>0</v>
      </c>
      <c r="AJ6070" s="77">
        <f>IF(I6070&gt;Variables!$G$7,0,1)</f>
        <v>0</v>
      </c>
      <c r="AK6070" s="77">
        <f>IF(F6070&gt;Variables!$G$8,0,1)</f>
        <v>1</v>
      </c>
      <c r="AL6070" s="77">
        <f>IF(G6070&gt;Variables!$G$9,0,1)</f>
        <v>1</v>
      </c>
      <c r="AM6070" s="77">
        <f>IF(AND(K6070&gt;Variables!$G$10,K6070&lt;Variables!$G$11),0,1)</f>
        <v>1</v>
      </c>
      <c r="AN6070" s="77">
        <f>IF(H6070&lt;Variables!$G$13,1,0)</f>
        <v>0</v>
      </c>
      <c r="AO6070" s="77">
        <f>IF(R6070&lt;Variables!$G$12,0,1)</f>
        <v>0</v>
      </c>
      <c r="AP6070" s="78">
        <f t="shared" si="193"/>
        <v>1</v>
      </c>
      <c r="AQ6070" s="77">
        <f>IF(V6070&lt;Variables!$G$15,1,0)</f>
        <v>1</v>
      </c>
      <c r="AR6070" s="77">
        <v>0</v>
      </c>
      <c r="AS6070" s="77">
        <v>1</v>
      </c>
      <c r="AT6070" s="77">
        <v>0</v>
      </c>
      <c r="AU6070" s="77">
        <v>0</v>
      </c>
      <c r="BA6070" s="77">
        <v>0.03</v>
      </c>
    </row>
    <row r="6071" spans="3:53" x14ac:dyDescent="0.25">
      <c r="C6071" s="77" t="s">
        <v>753</v>
      </c>
      <c r="D6071" s="77" t="s">
        <v>715</v>
      </c>
      <c r="E6071" s="77">
        <v>32.299999999999997</v>
      </c>
      <c r="F6071" s="77">
        <v>7.11</v>
      </c>
      <c r="G6071" s="77">
        <v>1.22</v>
      </c>
      <c r="H6071" s="77">
        <v>3140</v>
      </c>
      <c r="I6071" s="77">
        <v>-44.817</v>
      </c>
      <c r="J6071" s="77" t="s">
        <v>75</v>
      </c>
      <c r="K6071" s="77">
        <v>34.9</v>
      </c>
      <c r="L6071" s="77">
        <v>32.521259999999998</v>
      </c>
      <c r="M6071" s="77">
        <v>-0.71110405931381171</v>
      </c>
      <c r="N6071" s="77">
        <v>32.938552000000001</v>
      </c>
      <c r="O6071" s="77">
        <v>-1.968975442514906</v>
      </c>
      <c r="P6071" s="77">
        <v>8570000</v>
      </c>
      <c r="Q6071" s="77">
        <v>19248000</v>
      </c>
      <c r="R6071" s="77">
        <v>0.45</v>
      </c>
      <c r="S6071" s="77">
        <v>42.887000000000008</v>
      </c>
      <c r="T6071" s="77">
        <v>7.15</v>
      </c>
      <c r="U6071" s="77">
        <v>22.148399999999999</v>
      </c>
      <c r="V6071" s="77">
        <v>2.1980423108403548</v>
      </c>
      <c r="AC6071" s="77">
        <v>32.619999999999997</v>
      </c>
      <c r="AD6071" s="77">
        <v>31.3</v>
      </c>
      <c r="AH6071" s="77">
        <f>IF(AND(M6071&lt;Variables!$G$6,M6071&gt;Variables!$G$5),0,1)</f>
        <v>1</v>
      </c>
      <c r="AI6071" s="77">
        <f t="shared" si="192"/>
        <v>1</v>
      </c>
      <c r="AJ6071" s="77">
        <f>IF(I6071&gt;Variables!$G$7,0,1)</f>
        <v>1</v>
      </c>
      <c r="AK6071" s="77">
        <f>IF(F6071&gt;Variables!$G$8,0,1)</f>
        <v>1</v>
      </c>
      <c r="AL6071" s="77">
        <f>IF(G6071&gt;Variables!$G$9,0,1)</f>
        <v>1</v>
      </c>
      <c r="AM6071" s="77">
        <f>IF(AND(K6071&gt;Variables!$G$10,K6071&lt;Variables!$G$11),0,1)</f>
        <v>1</v>
      </c>
      <c r="AN6071" s="77">
        <f>IF(H6071&lt;Variables!$G$13,1,0)</f>
        <v>0</v>
      </c>
      <c r="AO6071" s="77">
        <f>IF(R6071&lt;Variables!$G$12,0,1)</f>
        <v>0</v>
      </c>
      <c r="AP6071" s="78">
        <f t="shared" si="193"/>
        <v>1</v>
      </c>
      <c r="AQ6071" s="77">
        <f>IF(V6071&lt;Variables!$G$15,1,0)</f>
        <v>1</v>
      </c>
      <c r="AR6071" s="77">
        <v>0</v>
      </c>
      <c r="AS6071" s="77">
        <v>0</v>
      </c>
      <c r="AT6071" s="77">
        <v>1</v>
      </c>
      <c r="AU6071" s="77">
        <v>0</v>
      </c>
      <c r="BA6071" s="77">
        <v>-1.89</v>
      </c>
    </row>
    <row r="6072" spans="3:53" x14ac:dyDescent="0.25">
      <c r="C6072" s="77" t="s">
        <v>753</v>
      </c>
      <c r="D6072" s="77" t="s">
        <v>713</v>
      </c>
      <c r="E6072" s="77">
        <v>34.81</v>
      </c>
      <c r="F6072" s="77">
        <v>8.57</v>
      </c>
      <c r="G6072" s="77">
        <v>3.46</v>
      </c>
      <c r="H6072" s="77">
        <v>7720</v>
      </c>
      <c r="I6072" s="77">
        <v>-2E-3</v>
      </c>
      <c r="J6072" s="77" t="s">
        <v>75</v>
      </c>
      <c r="K6072" s="77">
        <v>54.84</v>
      </c>
      <c r="L6072" s="77">
        <v>34.679225000000002</v>
      </c>
      <c r="M6072" s="77">
        <v>8.8741890858283129E-2</v>
      </c>
      <c r="N6072" s="77">
        <v>34.670479999999998</v>
      </c>
      <c r="O6072" s="77">
        <v>0.1139874613792367</v>
      </c>
      <c r="P6072" s="77">
        <v>2499000</v>
      </c>
      <c r="Q6072" s="77">
        <v>2038000</v>
      </c>
      <c r="R6072" s="77">
        <v>1.23</v>
      </c>
      <c r="S6072" s="77">
        <v>42.887000000000008</v>
      </c>
      <c r="T6072" s="77">
        <v>7.15</v>
      </c>
      <c r="U6072" s="77">
        <v>22.148399999999999</v>
      </c>
      <c r="V6072" s="77">
        <v>2.4135946837866191</v>
      </c>
      <c r="AC6072" s="77">
        <v>34.92</v>
      </c>
      <c r="AD6072" s="77">
        <v>33.86</v>
      </c>
      <c r="AH6072" s="77">
        <f>IF(AND(M6072&lt;Variables!$G$6,M6072&gt;Variables!$G$5),0,1)</f>
        <v>1</v>
      </c>
      <c r="AI6072" s="77">
        <f t="shared" si="192"/>
        <v>0</v>
      </c>
      <c r="AJ6072" s="77">
        <f>IF(I6072&gt;Variables!$G$7,0,1)</f>
        <v>1</v>
      </c>
      <c r="AK6072" s="77">
        <f>IF(F6072&gt;Variables!$G$8,0,1)</f>
        <v>1</v>
      </c>
      <c r="AL6072" s="77">
        <f>IF(G6072&gt;Variables!$G$9,0,1)</f>
        <v>1</v>
      </c>
      <c r="AM6072" s="77">
        <f>IF(AND(K6072&gt;Variables!$G$10,K6072&lt;Variables!$G$11),0,1)</f>
        <v>1</v>
      </c>
      <c r="AN6072" s="77">
        <f>IF(H6072&lt;Variables!$G$13,1,0)</f>
        <v>0</v>
      </c>
      <c r="AO6072" s="77">
        <f>IF(R6072&lt;Variables!$G$12,0,1)</f>
        <v>0</v>
      </c>
      <c r="AP6072" s="78">
        <f t="shared" si="193"/>
        <v>1</v>
      </c>
      <c r="AQ6072" s="77">
        <f>IF(V6072&lt;Variables!$G$15,1,0)</f>
        <v>1</v>
      </c>
      <c r="AR6072" s="77">
        <v>0</v>
      </c>
      <c r="AS6072" s="77">
        <v>0</v>
      </c>
      <c r="AT6072" s="77">
        <v>0</v>
      </c>
      <c r="AU6072" s="77">
        <v>1</v>
      </c>
      <c r="BA6072" s="77">
        <v>-0.84</v>
      </c>
    </row>
    <row r="6073" spans="3:53" x14ac:dyDescent="0.25">
      <c r="C6073" s="77" t="s">
        <v>753</v>
      </c>
      <c r="D6073" s="77" t="s">
        <v>177</v>
      </c>
      <c r="E6073" s="77">
        <v>69.53</v>
      </c>
      <c r="F6073" s="77">
        <v>6.25</v>
      </c>
      <c r="G6073" s="77">
        <v>7.89</v>
      </c>
      <c r="H6073" s="77">
        <v>13100</v>
      </c>
      <c r="I6073" s="77">
        <v>505.48700000000002</v>
      </c>
      <c r="J6073" s="77" t="s">
        <v>75</v>
      </c>
      <c r="K6073" s="77">
        <v>75.48</v>
      </c>
      <c r="L6073" s="77">
        <v>68.56774999999999</v>
      </c>
      <c r="M6073" s="77">
        <v>1.2720994928373881</v>
      </c>
      <c r="N6073" s="77">
        <v>67.777858000000009</v>
      </c>
      <c r="O6073" s="77">
        <v>2.4523377531346431</v>
      </c>
      <c r="P6073" s="77">
        <v>708660</v>
      </c>
      <c r="Q6073" s="77">
        <v>1777000</v>
      </c>
      <c r="R6073" s="77">
        <v>0.4</v>
      </c>
      <c r="S6073" s="77">
        <v>42.887000000000008</v>
      </c>
      <c r="T6073" s="77">
        <v>7.15</v>
      </c>
      <c r="U6073" s="77">
        <v>22.148399999999999</v>
      </c>
      <c r="V6073" s="77">
        <v>2.5042891946024168</v>
      </c>
      <c r="AC6073" s="77">
        <v>74.25</v>
      </c>
      <c r="AD6073" s="77">
        <v>68.709999999999994</v>
      </c>
      <c r="AH6073" s="77">
        <f>IF(AND(M6073&lt;Variables!$G$6,M6073&gt;Variables!$G$5),0,1)</f>
        <v>1</v>
      </c>
      <c r="AI6073" s="77">
        <f t="shared" si="192"/>
        <v>0</v>
      </c>
      <c r="AJ6073" s="77">
        <f>IF(I6073&gt;Variables!$G$7,0,1)</f>
        <v>0</v>
      </c>
      <c r="AK6073" s="77">
        <f>IF(F6073&gt;Variables!$G$8,0,1)</f>
        <v>1</v>
      </c>
      <c r="AL6073" s="77">
        <f>IF(G6073&gt;Variables!$G$9,0,1)</f>
        <v>1</v>
      </c>
      <c r="AM6073" s="77">
        <f>IF(AND(K6073&gt;Variables!$G$10,K6073&lt;Variables!$G$11),0,1)</f>
        <v>1</v>
      </c>
      <c r="AN6073" s="77">
        <f>IF(H6073&lt;Variables!$G$13,1,0)</f>
        <v>0</v>
      </c>
      <c r="AO6073" s="77">
        <f>IF(R6073&lt;Variables!$G$12,0,1)</f>
        <v>0</v>
      </c>
      <c r="AP6073" s="78">
        <f t="shared" si="193"/>
        <v>1</v>
      </c>
      <c r="AQ6073" s="77">
        <f>IF(V6073&lt;Variables!$G$15,1,0)</f>
        <v>1</v>
      </c>
      <c r="AR6073" s="77">
        <v>1</v>
      </c>
      <c r="AS6073" s="77">
        <v>0</v>
      </c>
      <c r="AT6073" s="77">
        <v>0</v>
      </c>
      <c r="AU6073" s="77">
        <v>0</v>
      </c>
      <c r="BA6073" s="77">
        <v>2</v>
      </c>
    </row>
    <row r="6074" spans="3:53" x14ac:dyDescent="0.25">
      <c r="C6074" s="77" t="s">
        <v>753</v>
      </c>
      <c r="D6074" s="77" t="s">
        <v>137</v>
      </c>
      <c r="E6074" s="77">
        <v>134.6</v>
      </c>
      <c r="F6074" s="77">
        <v>6.14</v>
      </c>
      <c r="G6074" s="77">
        <v>4.33</v>
      </c>
      <c r="H6074" s="77">
        <v>6180</v>
      </c>
      <c r="I6074" s="77">
        <v>-11.273999999999999</v>
      </c>
      <c r="J6074" s="77" t="s">
        <v>75</v>
      </c>
      <c r="K6074" s="77">
        <v>63.38</v>
      </c>
      <c r="L6074" s="77">
        <v>133.69999999999999</v>
      </c>
      <c r="M6074" s="77">
        <v>0.36948391922213902</v>
      </c>
      <c r="N6074" s="77">
        <v>133.0614418604651</v>
      </c>
      <c r="O6074" s="77">
        <v>0.85115426655493631</v>
      </c>
      <c r="P6074" s="77">
        <v>159697</v>
      </c>
      <c r="Q6074" s="77">
        <v>710548</v>
      </c>
      <c r="R6074" s="77">
        <v>0.22</v>
      </c>
      <c r="S6074" s="77">
        <v>42.887000000000008</v>
      </c>
      <c r="T6074" s="77">
        <v>7.15</v>
      </c>
      <c r="U6074" s="77">
        <v>22.148399999999999</v>
      </c>
      <c r="V6074" s="77">
        <v>2.4817328274046369</v>
      </c>
      <c r="AC6074" s="77">
        <v>136.65</v>
      </c>
      <c r="AD6074" s="77">
        <v>134.11000000000001</v>
      </c>
      <c r="AH6074" s="77">
        <f>IF(AND(M6074&lt;Variables!$G$6,M6074&gt;Variables!$G$5),0,1)</f>
        <v>1</v>
      </c>
      <c r="AI6074" s="77">
        <f t="shared" si="192"/>
        <v>0</v>
      </c>
      <c r="AJ6074" s="77">
        <f>IF(I6074&gt;Variables!$G$7,0,1)</f>
        <v>1</v>
      </c>
      <c r="AK6074" s="77">
        <f>IF(F6074&gt;Variables!$G$8,0,1)</f>
        <v>1</v>
      </c>
      <c r="AL6074" s="77">
        <f>IF(G6074&gt;Variables!$G$9,0,1)</f>
        <v>1</v>
      </c>
      <c r="AM6074" s="77">
        <f>IF(AND(K6074&gt;Variables!$G$10,K6074&lt;Variables!$G$11),0,1)</f>
        <v>0</v>
      </c>
      <c r="AN6074" s="77">
        <f>IF(H6074&lt;Variables!$G$13,1,0)</f>
        <v>0</v>
      </c>
      <c r="AO6074" s="77">
        <f>IF(R6074&lt;Variables!$G$12,0,1)</f>
        <v>0</v>
      </c>
      <c r="AP6074" s="78">
        <f t="shared" si="193"/>
        <v>1</v>
      </c>
      <c r="AQ6074" s="77">
        <f>IF(V6074&lt;Variables!$G$15,1,0)</f>
        <v>1</v>
      </c>
      <c r="AR6074" s="77">
        <v>0</v>
      </c>
      <c r="AS6074" s="77">
        <v>1</v>
      </c>
      <c r="AT6074" s="77">
        <v>0</v>
      </c>
      <c r="AU6074" s="77">
        <v>0</v>
      </c>
      <c r="BA6074" s="77">
        <v>0.77</v>
      </c>
    </row>
    <row r="6075" spans="3:53" x14ac:dyDescent="0.25">
      <c r="C6075" s="77" t="s">
        <v>753</v>
      </c>
      <c r="D6075" s="77" t="s">
        <v>678</v>
      </c>
      <c r="E6075" s="77">
        <v>2.2400000000000002</v>
      </c>
      <c r="F6075" s="77">
        <v>15.23</v>
      </c>
      <c r="G6075" s="77">
        <v>6.19</v>
      </c>
      <c r="H6075" s="77">
        <v>-99999</v>
      </c>
      <c r="I6075" s="77">
        <v>-11.016</v>
      </c>
      <c r="J6075" s="77" t="s">
        <v>75</v>
      </c>
      <c r="K6075" s="77">
        <v>53.36</v>
      </c>
      <c r="L6075" s="77">
        <v>2.2210000000000001</v>
      </c>
      <c r="M6075" s="77">
        <v>0.40522287257991429</v>
      </c>
      <c r="N6075" s="77">
        <v>2.2380416666666672</v>
      </c>
      <c r="O6075" s="77">
        <v>-0.35931711131383731</v>
      </c>
      <c r="P6075" s="77">
        <v>65622</v>
      </c>
      <c r="Q6075" s="77">
        <v>15467</v>
      </c>
      <c r="R6075" s="77">
        <v>4.24</v>
      </c>
      <c r="S6075" s="77">
        <v>42.887000000000008</v>
      </c>
      <c r="T6075" s="77">
        <v>7.15</v>
      </c>
      <c r="U6075" s="77">
        <v>22.148399999999999</v>
      </c>
      <c r="V6075" s="77">
        <v>2.3873416522287259</v>
      </c>
      <c r="AC6075" s="77">
        <v>2.2799999999999998</v>
      </c>
      <c r="AD6075" s="77">
        <v>2.10025</v>
      </c>
      <c r="AH6075" s="77">
        <f>IF(AND(M6075&lt;Variables!$G$6,M6075&gt;Variables!$G$5),0,1)</f>
        <v>1</v>
      </c>
      <c r="AI6075" s="77">
        <f t="shared" si="192"/>
        <v>1</v>
      </c>
      <c r="AJ6075" s="77">
        <f>IF(I6075&gt;Variables!$G$7,0,1)</f>
        <v>1</v>
      </c>
      <c r="AK6075" s="77">
        <f>IF(F6075&gt;Variables!$G$8,0,1)</f>
        <v>0</v>
      </c>
      <c r="AL6075" s="77">
        <f>IF(G6075&gt;Variables!$G$9,0,1)</f>
        <v>1</v>
      </c>
      <c r="AM6075" s="77">
        <f>IF(AND(K6075&gt;Variables!$G$10,K6075&lt;Variables!$G$11),0,1)</f>
        <v>1</v>
      </c>
      <c r="AN6075" s="77">
        <f>IF(H6075&lt;Variables!$G$13,1,0)</f>
        <v>1</v>
      </c>
      <c r="AO6075" s="77">
        <f>IF(R6075&lt;Variables!$G$12,0,1)</f>
        <v>1</v>
      </c>
      <c r="AP6075" s="78">
        <f t="shared" si="193"/>
        <v>1</v>
      </c>
      <c r="AQ6075" s="77">
        <f>IF(V6075&lt;Variables!$G$15,1,0)</f>
        <v>1</v>
      </c>
      <c r="AR6075" s="77">
        <v>0</v>
      </c>
      <c r="AS6075" s="77">
        <v>0</v>
      </c>
      <c r="AT6075" s="77">
        <v>1</v>
      </c>
      <c r="AU6075" s="77">
        <v>0</v>
      </c>
      <c r="BA6075" s="77">
        <v>-2.25</v>
      </c>
    </row>
    <row r="6076" spans="3:53" x14ac:dyDescent="0.25">
      <c r="C6076" s="77" t="s">
        <v>753</v>
      </c>
      <c r="D6076" s="77" t="s">
        <v>718</v>
      </c>
      <c r="E6076" s="77">
        <v>26.1</v>
      </c>
      <c r="F6076" s="77">
        <v>104.22</v>
      </c>
      <c r="G6076" s="77">
        <v>27.33</v>
      </c>
      <c r="H6076" s="77">
        <v>1570</v>
      </c>
      <c r="I6076" s="77">
        <v>-4.5999999999999999E-2</v>
      </c>
      <c r="J6076" s="77" t="s">
        <v>74</v>
      </c>
      <c r="K6076" s="77">
        <v>45.32</v>
      </c>
      <c r="L6076" s="77">
        <v>26.192155</v>
      </c>
      <c r="M6076" s="77">
        <v>-1.993554940401026</v>
      </c>
      <c r="N6076" s="77">
        <v>25.624009999999991</v>
      </c>
      <c r="O6076" s="77">
        <v>0.17948010479236801</v>
      </c>
      <c r="P6076" s="77">
        <v>41970000</v>
      </c>
      <c r="Q6076" s="77">
        <v>302659</v>
      </c>
      <c r="R6076" s="77">
        <v>138.66999999999999</v>
      </c>
      <c r="S6076" s="77">
        <v>42.887000000000008</v>
      </c>
      <c r="T6076" s="77">
        <v>7.15</v>
      </c>
      <c r="U6076" s="77">
        <v>22.148399999999999</v>
      </c>
      <c r="V6076" s="77">
        <v>2.343403058844757</v>
      </c>
      <c r="AC6076" s="77">
        <v>31.09</v>
      </c>
      <c r="AD6076" s="77">
        <v>23.81</v>
      </c>
      <c r="AH6076" s="77">
        <f>IF(AND(M6076&lt;Variables!$G$6,M6076&gt;Variables!$G$5),0,1)</f>
        <v>0</v>
      </c>
      <c r="AI6076" s="77">
        <f t="shared" si="192"/>
        <v>0</v>
      </c>
      <c r="AJ6076" s="77">
        <f>IF(I6076&gt;Variables!$G$7,0,1)</f>
        <v>1</v>
      </c>
      <c r="AK6076" s="77">
        <f>IF(F6076&gt;Variables!$G$8,0,1)</f>
        <v>0</v>
      </c>
      <c r="AL6076" s="77">
        <f>IF(G6076&gt;Variables!$G$9,0,1)</f>
        <v>0</v>
      </c>
      <c r="AM6076" s="77">
        <f>IF(AND(K6076&gt;Variables!$G$10,K6076&lt;Variables!$G$11),0,1)</f>
        <v>1</v>
      </c>
      <c r="AN6076" s="77">
        <f>IF(H6076&lt;Variables!$G$13,1,0)</f>
        <v>0</v>
      </c>
      <c r="AO6076" s="77">
        <f>IF(R6076&lt;Variables!$G$12,0,1)</f>
        <v>1</v>
      </c>
      <c r="AP6076" s="78">
        <f t="shared" si="193"/>
        <v>0</v>
      </c>
      <c r="AQ6076" s="77">
        <f>IF(V6076&lt;Variables!$G$15,1,0)</f>
        <v>1</v>
      </c>
      <c r="AR6076" s="77">
        <v>0</v>
      </c>
      <c r="AS6076" s="77">
        <v>0</v>
      </c>
      <c r="AT6076" s="77">
        <v>1</v>
      </c>
      <c r="AU6076" s="77">
        <v>0</v>
      </c>
      <c r="BA6076" s="77">
        <v>-2.25</v>
      </c>
    </row>
    <row r="6077" spans="3:53" x14ac:dyDescent="0.25">
      <c r="C6077" s="77" t="s">
        <v>753</v>
      </c>
      <c r="D6077" s="77" t="s">
        <v>719</v>
      </c>
      <c r="E6077" s="77">
        <v>2.2400000000000002</v>
      </c>
      <c r="F6077" s="77">
        <v>49.66</v>
      </c>
      <c r="G6077" s="77">
        <v>-0.45</v>
      </c>
      <c r="H6077" s="77">
        <v>82.6</v>
      </c>
      <c r="I6077" s="77">
        <v>-54.795999999999999</v>
      </c>
      <c r="J6077" s="77" t="s">
        <v>74</v>
      </c>
      <c r="K6077" s="77">
        <v>74.459999999999994</v>
      </c>
      <c r="L6077" s="77">
        <v>2.1481849999999998</v>
      </c>
      <c r="M6077" s="77">
        <v>2.88220055535256</v>
      </c>
      <c r="N6077" s="77">
        <v>2.1001280000000002</v>
      </c>
      <c r="O6077" s="77">
        <v>5.2364427311097428</v>
      </c>
      <c r="P6077" s="77">
        <v>191970000</v>
      </c>
      <c r="Q6077" s="77">
        <v>4600000</v>
      </c>
      <c r="R6077" s="77">
        <v>41.73</v>
      </c>
      <c r="S6077" s="77">
        <v>42.887000000000008</v>
      </c>
      <c r="T6077" s="77">
        <v>7.15</v>
      </c>
      <c r="U6077" s="77">
        <v>22.148399999999999</v>
      </c>
      <c r="V6077" s="77">
        <v>2.3418683548744621</v>
      </c>
      <c r="AC6077" s="77">
        <v>2.37</v>
      </c>
      <c r="AD6077" s="77">
        <v>1.88</v>
      </c>
      <c r="AH6077" s="77">
        <f>IF(AND(M6077&lt;Variables!$G$6,M6077&gt;Variables!$G$5),0,1)</f>
        <v>1</v>
      </c>
      <c r="AI6077" s="77">
        <f t="shared" si="192"/>
        <v>0</v>
      </c>
      <c r="AJ6077" s="77">
        <f>IF(I6077&gt;Variables!$G$7,0,1)</f>
        <v>1</v>
      </c>
      <c r="AK6077" s="77">
        <f>IF(F6077&gt;Variables!$G$8,0,1)</f>
        <v>0</v>
      </c>
      <c r="AL6077" s="77">
        <f>IF(G6077&gt;Variables!$G$9,0,1)</f>
        <v>1</v>
      </c>
      <c r="AM6077" s="77">
        <f>IF(AND(K6077&gt;Variables!$G$10,K6077&lt;Variables!$G$11),0,1)</f>
        <v>1</v>
      </c>
      <c r="AN6077" s="77">
        <f>IF(H6077&lt;Variables!$G$13,1,0)</f>
        <v>1</v>
      </c>
      <c r="AO6077" s="77">
        <f>IF(R6077&lt;Variables!$G$12,0,1)</f>
        <v>1</v>
      </c>
      <c r="AP6077" s="78">
        <f t="shared" si="193"/>
        <v>0</v>
      </c>
      <c r="AQ6077" s="77">
        <f>IF(V6077&lt;Variables!$G$15,1,0)</f>
        <v>1</v>
      </c>
      <c r="AR6077" s="77">
        <v>0</v>
      </c>
      <c r="AS6077" s="77">
        <v>0</v>
      </c>
      <c r="AT6077" s="77">
        <v>1</v>
      </c>
      <c r="AU6077" s="77">
        <v>0</v>
      </c>
      <c r="BA6077" s="77">
        <v>-2.25</v>
      </c>
    </row>
    <row r="6078" spans="3:53" x14ac:dyDescent="0.25">
      <c r="C6078" s="77" t="s">
        <v>753</v>
      </c>
      <c r="D6078" s="77" t="s">
        <v>745</v>
      </c>
      <c r="E6078" s="77">
        <v>1.83</v>
      </c>
      <c r="F6078" s="77">
        <v>25.87</v>
      </c>
      <c r="G6078" s="77">
        <v>16.239999999999998</v>
      </c>
      <c r="H6078" s="77">
        <v>65.010000000000005</v>
      </c>
      <c r="I6078" s="77">
        <v>-46.639000000000003</v>
      </c>
      <c r="J6078" s="77" t="s">
        <v>74</v>
      </c>
      <c r="K6078" s="77">
        <v>57.78</v>
      </c>
      <c r="L6078" s="77">
        <v>1.77729</v>
      </c>
      <c r="M6078" s="77">
        <v>0.72076025859595161</v>
      </c>
      <c r="N6078" s="77">
        <v>1.7723420000000001</v>
      </c>
      <c r="O6078" s="77">
        <v>1.0019510907037219</v>
      </c>
      <c r="P6078" s="77">
        <v>3690000</v>
      </c>
      <c r="Q6078" s="77">
        <v>486440</v>
      </c>
      <c r="R6078" s="77">
        <v>7.59</v>
      </c>
      <c r="S6078" s="77">
        <v>42.887000000000008</v>
      </c>
      <c r="T6078" s="77">
        <v>7.15</v>
      </c>
      <c r="U6078" s="77">
        <v>22.148399999999999</v>
      </c>
      <c r="V6078" s="77">
        <v>2.4126665304998061</v>
      </c>
      <c r="AC6078" s="77">
        <v>2.86</v>
      </c>
      <c r="AD6078" s="77">
        <v>1.79</v>
      </c>
      <c r="AH6078" s="77">
        <f>IF(AND(M6078&lt;Variables!$G$6,M6078&gt;Variables!$G$5),0,1)</f>
        <v>1</v>
      </c>
      <c r="AI6078" s="77">
        <f t="shared" si="192"/>
        <v>0</v>
      </c>
      <c r="AJ6078" s="77">
        <f>IF(I6078&gt;Variables!$G$7,0,1)</f>
        <v>1</v>
      </c>
      <c r="AK6078" s="77">
        <f>IF(F6078&gt;Variables!$G$8,0,1)</f>
        <v>0</v>
      </c>
      <c r="AL6078" s="77">
        <f>IF(G6078&gt;Variables!$G$9,0,1)</f>
        <v>0</v>
      </c>
      <c r="AM6078" s="77">
        <f>IF(AND(K6078&gt;Variables!$G$10,K6078&lt;Variables!$G$11),0,1)</f>
        <v>1</v>
      </c>
      <c r="AN6078" s="77">
        <f>IF(H6078&lt;Variables!$G$13,1,0)</f>
        <v>1</v>
      </c>
      <c r="AO6078" s="77">
        <f>IF(R6078&lt;Variables!$G$12,0,1)</f>
        <v>1</v>
      </c>
      <c r="AP6078" s="78">
        <f t="shared" si="193"/>
        <v>0</v>
      </c>
      <c r="AQ6078" s="77">
        <f>IF(V6078&lt;Variables!$G$15,1,0)</f>
        <v>1</v>
      </c>
      <c r="AR6078" s="77">
        <v>1</v>
      </c>
      <c r="AS6078" s="77">
        <v>0</v>
      </c>
      <c r="AT6078" s="77">
        <v>0</v>
      </c>
      <c r="AU6078" s="77">
        <v>0</v>
      </c>
      <c r="BA6078" s="77">
        <v>2</v>
      </c>
    </row>
    <row r="6079" spans="3:53" x14ac:dyDescent="0.25">
      <c r="C6079" s="77" t="s">
        <v>753</v>
      </c>
      <c r="D6079" s="77" t="s">
        <v>754</v>
      </c>
      <c r="E6079" s="77">
        <v>3.04</v>
      </c>
      <c r="F6079" s="77">
        <v>23.79</v>
      </c>
      <c r="G6079" s="77">
        <v>14.53</v>
      </c>
      <c r="H6079" s="77">
        <v>15.9</v>
      </c>
      <c r="I6079" s="77">
        <v>-6.508</v>
      </c>
      <c r="J6079" s="77" t="s">
        <v>74</v>
      </c>
      <c r="K6079" s="77">
        <v>57.25</v>
      </c>
      <c r="L6079" s="77">
        <v>3.0681150000000001</v>
      </c>
      <c r="M6079" s="77">
        <v>-0.26775397923480249</v>
      </c>
      <c r="N6079" s="77">
        <v>2.938145652173914</v>
      </c>
      <c r="O6079" s="77">
        <v>4.1439180435456322</v>
      </c>
      <c r="P6079" s="77">
        <v>1200000</v>
      </c>
      <c r="Q6079" s="77">
        <v>100090</v>
      </c>
      <c r="R6079" s="77">
        <v>11.99</v>
      </c>
      <c r="S6079" s="77">
        <v>42.887000000000008</v>
      </c>
      <c r="T6079" s="77">
        <v>7.15</v>
      </c>
      <c r="U6079" s="77">
        <v>22.148399999999999</v>
      </c>
      <c r="V6079" s="77">
        <v>2.4546778362773232</v>
      </c>
      <c r="AC6079" s="77">
        <v>3.71</v>
      </c>
      <c r="AD6079" s="77">
        <v>2.9</v>
      </c>
      <c r="AH6079" s="77">
        <f>IF(AND(M6079&lt;Variables!$G$6,M6079&gt;Variables!$G$5),0,1)</f>
        <v>1</v>
      </c>
      <c r="AI6079" s="77">
        <f t="shared" si="192"/>
        <v>0</v>
      </c>
      <c r="AJ6079" s="77">
        <f>IF(I6079&gt;Variables!$G$7,0,1)</f>
        <v>1</v>
      </c>
      <c r="AK6079" s="77">
        <f>IF(F6079&gt;Variables!$G$8,0,1)</f>
        <v>0</v>
      </c>
      <c r="AL6079" s="77">
        <f>IF(G6079&gt;Variables!$G$9,0,1)</f>
        <v>0</v>
      </c>
      <c r="AM6079" s="77">
        <f>IF(AND(K6079&gt;Variables!$G$10,K6079&lt;Variables!$G$11),0,1)</f>
        <v>1</v>
      </c>
      <c r="AN6079" s="77">
        <f>IF(H6079&lt;Variables!$G$13,1,0)</f>
        <v>1</v>
      </c>
      <c r="AO6079" s="77">
        <f>IF(R6079&lt;Variables!$G$12,0,1)</f>
        <v>1</v>
      </c>
      <c r="AP6079" s="78">
        <f t="shared" si="193"/>
        <v>0</v>
      </c>
      <c r="AQ6079" s="77">
        <f>IF(V6079&lt;Variables!$G$15,1,0)</f>
        <v>1</v>
      </c>
      <c r="AR6079" s="77">
        <v>1</v>
      </c>
      <c r="AS6079" s="77">
        <v>0</v>
      </c>
      <c r="AT6079" s="77">
        <v>0</v>
      </c>
      <c r="AU6079" s="77">
        <v>0</v>
      </c>
      <c r="BA6079" s="77">
        <v>2</v>
      </c>
    </row>
    <row r="6080" spans="3:53" x14ac:dyDescent="0.25">
      <c r="C6080" s="77" t="s">
        <v>753</v>
      </c>
      <c r="D6080" s="77" t="s">
        <v>744</v>
      </c>
      <c r="E6080" s="77">
        <v>4.01</v>
      </c>
      <c r="F6080" s="77">
        <v>17.11</v>
      </c>
      <c r="G6080" s="77">
        <v>18.989999999999998</v>
      </c>
      <c r="H6080" s="77">
        <v>98.9</v>
      </c>
      <c r="I6080" s="77">
        <v>-51.872</v>
      </c>
      <c r="J6080" s="77" t="s">
        <v>74</v>
      </c>
      <c r="K6080" s="77">
        <v>44.83</v>
      </c>
      <c r="L6080" s="77">
        <v>4.088165</v>
      </c>
      <c r="M6080" s="77">
        <v>-1.9119825153828249</v>
      </c>
      <c r="N6080" s="77">
        <v>4.1236260869565209</v>
      </c>
      <c r="O6080" s="77">
        <v>-2.7554895754475131</v>
      </c>
      <c r="P6080" s="77">
        <v>2380000</v>
      </c>
      <c r="Q6080" s="77">
        <v>194450</v>
      </c>
      <c r="R6080" s="77">
        <v>12.24</v>
      </c>
      <c r="S6080" s="77">
        <v>42.887000000000008</v>
      </c>
      <c r="T6080" s="77">
        <v>7.15</v>
      </c>
      <c r="U6080" s="77">
        <v>22.148399999999999</v>
      </c>
      <c r="V6080" s="77">
        <v>2.3346026109420732</v>
      </c>
      <c r="AC6080" s="77">
        <v>4.37</v>
      </c>
      <c r="AD6080" s="77">
        <v>3.82</v>
      </c>
      <c r="AH6080" s="77">
        <f>IF(AND(M6080&lt;Variables!$G$6,M6080&gt;Variables!$G$5),0,1)</f>
        <v>0</v>
      </c>
      <c r="AI6080" s="77">
        <f t="shared" si="192"/>
        <v>1</v>
      </c>
      <c r="AJ6080" s="77">
        <f>IF(I6080&gt;Variables!$G$7,0,1)</f>
        <v>1</v>
      </c>
      <c r="AK6080" s="77">
        <f>IF(F6080&gt;Variables!$G$8,0,1)</f>
        <v>0</v>
      </c>
      <c r="AL6080" s="77">
        <f>IF(G6080&gt;Variables!$G$9,0,1)</f>
        <v>0</v>
      </c>
      <c r="AM6080" s="77">
        <f>IF(AND(K6080&gt;Variables!$G$10,K6080&lt;Variables!$G$11),0,1)</f>
        <v>1</v>
      </c>
      <c r="AN6080" s="77">
        <f>IF(H6080&lt;Variables!$G$13,1,0)</f>
        <v>1</v>
      </c>
      <c r="AO6080" s="77">
        <f>IF(R6080&lt;Variables!$G$12,0,1)</f>
        <v>1</v>
      </c>
      <c r="AP6080" s="78">
        <f t="shared" si="193"/>
        <v>0</v>
      </c>
      <c r="AQ6080" s="77">
        <f>IF(V6080&lt;Variables!$G$15,1,0)</f>
        <v>1</v>
      </c>
      <c r="AR6080" s="77">
        <v>0</v>
      </c>
      <c r="AS6080" s="77">
        <v>0</v>
      </c>
      <c r="AT6080" s="77">
        <v>1</v>
      </c>
      <c r="AU6080" s="77">
        <v>0</v>
      </c>
      <c r="BA6080" s="77">
        <v>-2.25</v>
      </c>
    </row>
    <row r="6081" spans="3:53" x14ac:dyDescent="0.25">
      <c r="C6081" s="77" t="s">
        <v>753</v>
      </c>
      <c r="D6081" s="77" t="s">
        <v>729</v>
      </c>
      <c r="E6081" s="77">
        <v>13.21</v>
      </c>
      <c r="F6081" s="77">
        <v>13.42</v>
      </c>
      <c r="G6081" s="77">
        <v>13.47</v>
      </c>
      <c r="H6081" s="77">
        <v>6350</v>
      </c>
      <c r="I6081" s="77">
        <v>43.679000000000002</v>
      </c>
      <c r="J6081" s="77" t="s">
        <v>74</v>
      </c>
      <c r="K6081" s="77">
        <v>66.84</v>
      </c>
      <c r="L6081" s="77">
        <v>13.070945</v>
      </c>
      <c r="M6081" s="77">
        <v>1.8289037250176039</v>
      </c>
      <c r="N6081" s="77">
        <v>13.028893999999999</v>
      </c>
      <c r="O6081" s="77">
        <v>2.157558423608323</v>
      </c>
      <c r="P6081" s="77">
        <v>1938000</v>
      </c>
      <c r="Q6081" s="77">
        <v>2203000</v>
      </c>
      <c r="R6081" s="77">
        <v>0.88</v>
      </c>
      <c r="S6081" s="77">
        <v>42.887000000000008</v>
      </c>
      <c r="T6081" s="77">
        <v>7.15</v>
      </c>
      <c r="U6081" s="77">
        <v>22.148399999999999</v>
      </c>
      <c r="V6081" s="77">
        <v>2.404964145699334</v>
      </c>
      <c r="AC6081" s="77">
        <v>13.34</v>
      </c>
      <c r="AD6081" s="77">
        <v>12.92</v>
      </c>
      <c r="AH6081" s="77">
        <f>IF(AND(M6081&lt;Variables!$G$6,M6081&gt;Variables!$G$5),0,1)</f>
        <v>1</v>
      </c>
      <c r="AI6081" s="77">
        <f t="shared" si="192"/>
        <v>0</v>
      </c>
      <c r="AJ6081" s="77">
        <f>IF(I6081&gt;Variables!$G$7,0,1)</f>
        <v>1</v>
      </c>
      <c r="AK6081" s="77">
        <f>IF(F6081&gt;Variables!$G$8,0,1)</f>
        <v>0</v>
      </c>
      <c r="AL6081" s="77">
        <f>IF(G6081&gt;Variables!$G$9,0,1)</f>
        <v>0</v>
      </c>
      <c r="AM6081" s="77">
        <f>IF(AND(K6081&gt;Variables!$G$10,K6081&lt;Variables!$G$11),0,1)</f>
        <v>0</v>
      </c>
      <c r="AN6081" s="77">
        <f>IF(H6081&lt;Variables!$G$13,1,0)</f>
        <v>0</v>
      </c>
      <c r="AO6081" s="77">
        <f>IF(R6081&lt;Variables!$G$12,0,1)</f>
        <v>0</v>
      </c>
      <c r="AP6081" s="78">
        <f t="shared" si="193"/>
        <v>0</v>
      </c>
      <c r="AQ6081" s="77">
        <f>IF(V6081&lt;Variables!$G$15,1,0)</f>
        <v>1</v>
      </c>
      <c r="AR6081" s="77">
        <v>0</v>
      </c>
      <c r="AS6081" s="77">
        <v>1</v>
      </c>
      <c r="AT6081" s="77">
        <v>0</v>
      </c>
      <c r="AU6081" s="77">
        <v>0</v>
      </c>
      <c r="BA6081" s="77">
        <v>-0.27</v>
      </c>
    </row>
    <row r="6082" spans="3:53" x14ac:dyDescent="0.25">
      <c r="C6082" s="77" t="s">
        <v>753</v>
      </c>
      <c r="D6082" s="77" t="s">
        <v>728</v>
      </c>
      <c r="E6082" s="77">
        <v>43.07</v>
      </c>
      <c r="F6082" s="77">
        <v>12.05</v>
      </c>
      <c r="G6082" s="77">
        <v>11.21</v>
      </c>
      <c r="H6082" s="77">
        <v>67630</v>
      </c>
      <c r="I6082" s="77">
        <v>-25.565000000000001</v>
      </c>
      <c r="J6082" s="77" t="s">
        <v>74</v>
      </c>
      <c r="K6082" s="77">
        <v>72.47</v>
      </c>
      <c r="L6082" s="77">
        <v>42.205750000000002</v>
      </c>
      <c r="M6082" s="77">
        <v>1.55038116844269</v>
      </c>
      <c r="N6082" s="77">
        <v>41.30247</v>
      </c>
      <c r="O6082" s="77">
        <v>3.7712756646273289</v>
      </c>
      <c r="P6082" s="77">
        <v>3412000</v>
      </c>
      <c r="Q6082" s="77">
        <v>4417000</v>
      </c>
      <c r="R6082" s="77">
        <v>0.77</v>
      </c>
      <c r="S6082" s="77">
        <v>42.887000000000008</v>
      </c>
      <c r="T6082" s="77">
        <v>7.15</v>
      </c>
      <c r="U6082" s="77">
        <v>22.148399999999999</v>
      </c>
      <c r="V6082" s="77">
        <v>2.458869846319518</v>
      </c>
      <c r="AC6082" s="77">
        <v>44.19</v>
      </c>
      <c r="AD6082" s="77">
        <v>41.58</v>
      </c>
      <c r="AH6082" s="77">
        <f>IF(AND(M6082&lt;Variables!$G$6,M6082&gt;Variables!$G$5),0,1)</f>
        <v>1</v>
      </c>
      <c r="AI6082" s="77">
        <f t="shared" si="192"/>
        <v>0</v>
      </c>
      <c r="AJ6082" s="77">
        <f>IF(I6082&gt;Variables!$G$7,0,1)</f>
        <v>1</v>
      </c>
      <c r="AK6082" s="77">
        <f>IF(F6082&gt;Variables!$G$8,0,1)</f>
        <v>0</v>
      </c>
      <c r="AL6082" s="77">
        <f>IF(G6082&gt;Variables!$G$9,0,1)</f>
        <v>0</v>
      </c>
      <c r="AM6082" s="77">
        <f>IF(AND(K6082&gt;Variables!$G$10,K6082&lt;Variables!$G$11),0,1)</f>
        <v>1</v>
      </c>
      <c r="AN6082" s="77">
        <f>IF(H6082&lt;Variables!$G$13,1,0)</f>
        <v>0</v>
      </c>
      <c r="AO6082" s="77">
        <f>IF(R6082&lt;Variables!$G$12,0,1)</f>
        <v>0</v>
      </c>
      <c r="AP6082" s="78">
        <f t="shared" si="193"/>
        <v>0</v>
      </c>
      <c r="AQ6082" s="77">
        <f>IF(V6082&lt;Variables!$G$15,1,0)</f>
        <v>1</v>
      </c>
      <c r="AR6082" s="77">
        <v>1</v>
      </c>
      <c r="AS6082" s="77">
        <v>0</v>
      </c>
      <c r="AT6082" s="77">
        <v>0</v>
      </c>
      <c r="AU6082" s="77">
        <v>0</v>
      </c>
      <c r="BA6082" s="77">
        <v>2</v>
      </c>
    </row>
    <row r="6083" spans="3:53" x14ac:dyDescent="0.25">
      <c r="C6083" s="77" t="s">
        <v>753</v>
      </c>
      <c r="D6083" s="77" t="s">
        <v>720</v>
      </c>
      <c r="E6083" s="77">
        <v>54.18</v>
      </c>
      <c r="F6083" s="77">
        <v>10.63</v>
      </c>
      <c r="G6083" s="77">
        <v>9.7200000000000006</v>
      </c>
      <c r="H6083" s="77">
        <v>2050</v>
      </c>
      <c r="I6083" s="77">
        <v>12.212</v>
      </c>
      <c r="J6083" s="77" t="s">
        <v>74</v>
      </c>
      <c r="K6083" s="77">
        <v>53.73</v>
      </c>
      <c r="L6083" s="77">
        <v>53.977500000000013</v>
      </c>
      <c r="M6083" s="77">
        <v>8.7999629475230087E-2</v>
      </c>
      <c r="N6083" s="77">
        <v>53.724580000000003</v>
      </c>
      <c r="O6083" s="77">
        <v>0.55918538590714983</v>
      </c>
      <c r="P6083" s="77">
        <v>592788</v>
      </c>
      <c r="Q6083" s="77">
        <v>320570</v>
      </c>
      <c r="R6083" s="77">
        <v>1.85</v>
      </c>
      <c r="S6083" s="77">
        <v>42.887000000000008</v>
      </c>
      <c r="T6083" s="77">
        <v>7.15</v>
      </c>
      <c r="U6083" s="77">
        <v>22.148399999999999</v>
      </c>
      <c r="V6083" s="77">
        <v>2.4024068565050261</v>
      </c>
      <c r="AC6083" s="77">
        <v>54.4</v>
      </c>
      <c r="AD6083" s="77">
        <v>52.91</v>
      </c>
      <c r="AH6083" s="77">
        <f>IF(AND(M6083&lt;Variables!$G$6,M6083&gt;Variables!$G$5),0,1)</f>
        <v>1</v>
      </c>
      <c r="AI6083" s="77">
        <f t="shared" si="192"/>
        <v>0</v>
      </c>
      <c r="AJ6083" s="77">
        <f>IF(I6083&gt;Variables!$G$7,0,1)</f>
        <v>1</v>
      </c>
      <c r="AK6083" s="77">
        <f>IF(F6083&gt;Variables!$G$8,0,1)</f>
        <v>0</v>
      </c>
      <c r="AL6083" s="77">
        <f>IF(G6083&gt;Variables!$G$9,0,1)</f>
        <v>1</v>
      </c>
      <c r="AM6083" s="77">
        <f>IF(AND(K6083&gt;Variables!$G$10,K6083&lt;Variables!$G$11),0,1)</f>
        <v>1</v>
      </c>
      <c r="AN6083" s="77">
        <f>IF(H6083&lt;Variables!$G$13,1,0)</f>
        <v>0</v>
      </c>
      <c r="AO6083" s="77">
        <f>IF(R6083&lt;Variables!$G$12,0,1)</f>
        <v>0</v>
      </c>
      <c r="AP6083" s="78">
        <f t="shared" si="193"/>
        <v>0</v>
      </c>
      <c r="AQ6083" s="77">
        <f>IF(V6083&lt;Variables!$G$15,1,0)</f>
        <v>1</v>
      </c>
      <c r="AR6083" s="77">
        <v>0</v>
      </c>
      <c r="AS6083" s="77">
        <v>0</v>
      </c>
      <c r="AT6083" s="77">
        <v>0</v>
      </c>
      <c r="AU6083" s="77">
        <v>1</v>
      </c>
      <c r="BA6083" s="77">
        <v>-0.93</v>
      </c>
    </row>
    <row r="6084" spans="3:53" x14ac:dyDescent="0.25">
      <c r="C6084" s="77" t="s">
        <v>753</v>
      </c>
      <c r="D6084" s="77" t="s">
        <v>705</v>
      </c>
      <c r="E6084" s="77">
        <v>678.28</v>
      </c>
      <c r="F6084" s="77">
        <v>8.4499999999999993</v>
      </c>
      <c r="G6084" s="77">
        <v>4.1399999999999997</v>
      </c>
      <c r="H6084" s="77">
        <v>6440</v>
      </c>
      <c r="I6084" s="77">
        <v>-23.413</v>
      </c>
      <c r="J6084" s="77" t="s">
        <v>74</v>
      </c>
      <c r="K6084" s="77">
        <v>42.24</v>
      </c>
      <c r="L6084" s="77">
        <v>679.61135263157894</v>
      </c>
      <c r="M6084" s="77">
        <v>-0.40042777699951287</v>
      </c>
      <c r="N6084" s="77">
        <v>682.23344285714279</v>
      </c>
      <c r="O6084" s="77">
        <v>-0.78322792778449324</v>
      </c>
      <c r="P6084" s="77">
        <v>848356</v>
      </c>
      <c r="Q6084" s="77">
        <v>763734</v>
      </c>
      <c r="R6084" s="77">
        <v>1.1100000000000001</v>
      </c>
      <c r="S6084" s="77">
        <v>42.887000000000008</v>
      </c>
      <c r="T6084" s="77">
        <v>7.15</v>
      </c>
      <c r="U6084" s="77">
        <v>22.148399999999999</v>
      </c>
      <c r="V6084" s="77">
        <v>2.2880435833429851</v>
      </c>
      <c r="AC6084" s="77">
        <v>680</v>
      </c>
      <c r="AD6084" s="77">
        <v>650.67049999999995</v>
      </c>
      <c r="AH6084" s="77">
        <f>IF(AND(M6084&lt;Variables!$G$6,M6084&gt;Variables!$G$5),0,1)</f>
        <v>1</v>
      </c>
      <c r="AI6084" s="77">
        <f t="shared" si="192"/>
        <v>1</v>
      </c>
      <c r="AJ6084" s="77">
        <f>IF(I6084&gt;Variables!$G$7,0,1)</f>
        <v>1</v>
      </c>
      <c r="AK6084" s="77">
        <f>IF(F6084&gt;Variables!$G$8,0,1)</f>
        <v>1</v>
      </c>
      <c r="AL6084" s="77">
        <f>IF(G6084&gt;Variables!$G$9,0,1)</f>
        <v>1</v>
      </c>
      <c r="AM6084" s="77">
        <f>IF(AND(K6084&gt;Variables!$G$10,K6084&lt;Variables!$G$11),0,1)</f>
        <v>1</v>
      </c>
      <c r="AN6084" s="77">
        <f>IF(H6084&lt;Variables!$G$13,1,0)</f>
        <v>0</v>
      </c>
      <c r="AO6084" s="77">
        <f>IF(R6084&lt;Variables!$G$12,0,1)</f>
        <v>0</v>
      </c>
      <c r="AP6084" s="78">
        <f t="shared" si="193"/>
        <v>0</v>
      </c>
      <c r="AQ6084" s="77">
        <f>IF(V6084&lt;Variables!$G$15,1,0)</f>
        <v>1</v>
      </c>
      <c r="AR6084" s="77">
        <v>0</v>
      </c>
      <c r="AS6084" s="77">
        <v>0</v>
      </c>
      <c r="AT6084" s="77">
        <v>0</v>
      </c>
      <c r="AU6084" s="77">
        <v>1</v>
      </c>
      <c r="BA6084" s="77">
        <v>-0.97</v>
      </c>
    </row>
    <row r="6085" spans="3:53" x14ac:dyDescent="0.25">
      <c r="C6085" s="77" t="s">
        <v>753</v>
      </c>
      <c r="D6085" s="77" t="s">
        <v>707</v>
      </c>
      <c r="E6085" s="77">
        <v>3.72</v>
      </c>
      <c r="F6085" s="77">
        <v>6</v>
      </c>
      <c r="G6085" s="77">
        <v>0.54</v>
      </c>
      <c r="H6085" s="77">
        <v>-99999</v>
      </c>
      <c r="I6085" s="77">
        <v>-21.513000000000002</v>
      </c>
      <c r="J6085" s="77" t="s">
        <v>75</v>
      </c>
      <c r="K6085" s="77">
        <v>48.49</v>
      </c>
      <c r="L6085" s="77">
        <v>3.7124999999999999</v>
      </c>
      <c r="M6085" s="77">
        <v>-6.7340067340077858E-2</v>
      </c>
      <c r="N6085" s="77">
        <v>3.714458333333333</v>
      </c>
      <c r="O6085" s="77">
        <v>-0.12002647312864401</v>
      </c>
      <c r="P6085" s="77">
        <v>71956</v>
      </c>
      <c r="Q6085" s="77">
        <v>19053</v>
      </c>
      <c r="R6085" s="77">
        <v>3.78</v>
      </c>
      <c r="S6085" s="77">
        <v>42.887000000000008</v>
      </c>
      <c r="T6085" s="77">
        <v>7.15</v>
      </c>
      <c r="U6085" s="77">
        <v>22.148399999999999</v>
      </c>
      <c r="V6085" s="77">
        <v>2.3528135797979801</v>
      </c>
      <c r="AC6085" s="77">
        <v>4.07</v>
      </c>
      <c r="AD6085" s="77">
        <v>3.5</v>
      </c>
      <c r="AH6085" s="77">
        <f>IF(AND(M6085&lt;Variables!$G$6,M6085&gt;Variables!$G$5),0,1)</f>
        <v>1</v>
      </c>
      <c r="AI6085" s="77">
        <f t="shared" si="192"/>
        <v>1</v>
      </c>
      <c r="AJ6085" s="77">
        <f>IF(I6085&gt;Variables!$G$7,0,1)</f>
        <v>1</v>
      </c>
      <c r="AK6085" s="77">
        <f>IF(F6085&gt;Variables!$G$8,0,1)</f>
        <v>1</v>
      </c>
      <c r="AL6085" s="77">
        <f>IF(G6085&gt;Variables!$G$9,0,1)</f>
        <v>1</v>
      </c>
      <c r="AM6085" s="77">
        <f>IF(AND(K6085&gt;Variables!$G$10,K6085&lt;Variables!$G$11),0,1)</f>
        <v>1</v>
      </c>
      <c r="AN6085" s="77">
        <f>IF(H6085&lt;Variables!$G$13,1,0)</f>
        <v>1</v>
      </c>
      <c r="AO6085" s="77">
        <f>IF(R6085&lt;Variables!$G$12,0,1)</f>
        <v>1</v>
      </c>
      <c r="AP6085" s="78">
        <f t="shared" si="193"/>
        <v>1</v>
      </c>
      <c r="AQ6085" s="77">
        <f>IF(V6085&lt;Variables!$G$15,1,0)</f>
        <v>1</v>
      </c>
      <c r="AR6085" s="77">
        <v>1</v>
      </c>
      <c r="AS6085" s="77">
        <v>0</v>
      </c>
      <c r="AT6085" s="77">
        <v>0</v>
      </c>
      <c r="AU6085" s="77">
        <v>0</v>
      </c>
      <c r="BA6085" s="77">
        <v>2</v>
      </c>
    </row>
    <row r="6086" spans="3:53" x14ac:dyDescent="0.25">
      <c r="C6086" s="77" t="s">
        <v>755</v>
      </c>
      <c r="D6086" s="77" t="s">
        <v>756</v>
      </c>
      <c r="E6086" s="77">
        <v>0.16</v>
      </c>
      <c r="F6086" s="77">
        <v>1350</v>
      </c>
      <c r="G6086" s="77">
        <v>216.67</v>
      </c>
      <c r="H6086" s="77">
        <v>-99999</v>
      </c>
      <c r="I6086" s="77">
        <v>-50.939</v>
      </c>
      <c r="J6086" s="77" t="s">
        <v>75</v>
      </c>
      <c r="L6086" s="77">
        <v>0.24</v>
      </c>
      <c r="M6086" s="77">
        <v>-20.833333333333329</v>
      </c>
      <c r="N6086" s="77">
        <v>0.24</v>
      </c>
      <c r="O6086" s="77">
        <v>-20.833333333333329</v>
      </c>
      <c r="P6086" s="77">
        <v>432125</v>
      </c>
      <c r="Q6086" s="77">
        <v>23085</v>
      </c>
      <c r="R6086" s="77">
        <v>18.72</v>
      </c>
      <c r="S6086" s="77">
        <v>177.46899999999999</v>
      </c>
      <c r="T6086" s="77">
        <v>7.5890000000000004</v>
      </c>
      <c r="U6086" s="77">
        <v>76.318399999999997</v>
      </c>
      <c r="AC6086" s="77">
        <v>0.8</v>
      </c>
      <c r="AD6086" s="77">
        <v>0.16</v>
      </c>
      <c r="AH6086" s="77">
        <f>IF(AND(M6086&lt;Variables!$G$6,M6086&gt;Variables!$G$5),0,1)</f>
        <v>1</v>
      </c>
      <c r="AI6086" s="77">
        <f t="shared" si="192"/>
        <v>1</v>
      </c>
      <c r="AJ6086" s="77">
        <f>IF(I6086&gt;Variables!$G$7,0,1)</f>
        <v>1</v>
      </c>
      <c r="AK6086" s="77">
        <f>IF(F6086&gt;Variables!$G$8,0,1)</f>
        <v>0</v>
      </c>
      <c r="AL6086" s="77">
        <f>IF(G6086&gt;Variables!$G$9,0,1)</f>
        <v>0</v>
      </c>
      <c r="AM6086" s="77">
        <f>IF(AND(K6086&gt;Variables!$G$10,K6086&lt;Variables!$G$11),0,1)</f>
        <v>1</v>
      </c>
      <c r="AN6086" s="77">
        <f>IF(H6086&lt;Variables!$G$13,1,0)</f>
        <v>1</v>
      </c>
      <c r="AO6086" s="77">
        <f>IF(R6086&lt;Variables!$G$12,0,1)</f>
        <v>1</v>
      </c>
      <c r="AP6086" s="78">
        <f t="shared" si="193"/>
        <v>1</v>
      </c>
      <c r="AQ6086" s="77">
        <f>IF(V6086&lt;Variables!$G$15,1,0)</f>
        <v>1</v>
      </c>
      <c r="AR6086" s="77">
        <v>1</v>
      </c>
      <c r="AS6086" s="77">
        <v>0</v>
      </c>
      <c r="AT6086" s="77">
        <v>0</v>
      </c>
      <c r="AU6086" s="77">
        <v>0</v>
      </c>
      <c r="BA6086" s="77">
        <v>2</v>
      </c>
    </row>
    <row r="6087" spans="3:53" x14ac:dyDescent="0.25">
      <c r="C6087" s="77" t="s">
        <v>755</v>
      </c>
      <c r="D6087" s="77" t="s">
        <v>752</v>
      </c>
      <c r="E6087" s="77">
        <v>0.2</v>
      </c>
      <c r="F6087" s="77">
        <v>10</v>
      </c>
      <c r="G6087" s="77">
        <v>3.53</v>
      </c>
      <c r="H6087" s="77">
        <v>-99999</v>
      </c>
      <c r="I6087" s="77">
        <v>4744.1099999999997</v>
      </c>
      <c r="J6087" s="77" t="s">
        <v>75</v>
      </c>
      <c r="L6087" s="77">
        <v>-99999</v>
      </c>
      <c r="M6087" s="77">
        <v>-99999</v>
      </c>
      <c r="N6087" s="77">
        <v>0.218</v>
      </c>
      <c r="O6087" s="77">
        <v>0.91743119266053841</v>
      </c>
      <c r="P6087" s="77">
        <v>26238</v>
      </c>
      <c r="Q6087" s="77">
        <v>22884</v>
      </c>
      <c r="R6087" s="77">
        <v>1.1499999999999999</v>
      </c>
      <c r="S6087" s="77">
        <v>177.46899999999999</v>
      </c>
      <c r="T6087" s="77">
        <v>7.5890000000000004</v>
      </c>
      <c r="U6087" s="77">
        <v>76.318399999999997</v>
      </c>
      <c r="V6087" s="77">
        <v>-99999</v>
      </c>
      <c r="AC6087" s="77">
        <v>0.2</v>
      </c>
      <c r="AD6087" s="77">
        <v>0.2</v>
      </c>
      <c r="AH6087" s="77">
        <f>IF(AND(M6087&lt;Variables!$G$6,M6087&gt;Variables!$G$5),0,1)</f>
        <v>1</v>
      </c>
      <c r="AI6087" s="77">
        <f t="shared" si="192"/>
        <v>1</v>
      </c>
      <c r="AJ6087" s="77">
        <f>IF(I6087&gt;Variables!$G$7,0,1)</f>
        <v>0</v>
      </c>
      <c r="AK6087" s="77">
        <f>IF(F6087&gt;Variables!$G$8,0,1)</f>
        <v>0</v>
      </c>
      <c r="AL6087" s="77">
        <f>IF(G6087&gt;Variables!$G$9,0,1)</f>
        <v>1</v>
      </c>
      <c r="AM6087" s="77">
        <f>IF(AND(K6087&gt;Variables!$G$10,K6087&lt;Variables!$G$11),0,1)</f>
        <v>1</v>
      </c>
      <c r="AN6087" s="77">
        <f>IF(H6087&lt;Variables!$G$13,1,0)</f>
        <v>1</v>
      </c>
      <c r="AO6087" s="77">
        <f>IF(R6087&lt;Variables!$G$12,0,1)</f>
        <v>0</v>
      </c>
      <c r="AP6087" s="78">
        <f t="shared" si="193"/>
        <v>1</v>
      </c>
      <c r="AQ6087" s="77">
        <f>IF(V6087&lt;Variables!$G$15,1,0)</f>
        <v>1</v>
      </c>
      <c r="AR6087" s="77">
        <v>0</v>
      </c>
      <c r="AS6087" s="77">
        <v>0</v>
      </c>
      <c r="AT6087" s="77">
        <v>0</v>
      </c>
      <c r="AU6087" s="77">
        <v>0</v>
      </c>
      <c r="BA6087" s="77">
        <v>0</v>
      </c>
    </row>
    <row r="6088" spans="3:53" x14ac:dyDescent="0.25">
      <c r="C6088" s="77" t="s">
        <v>755</v>
      </c>
      <c r="D6088" s="77" t="s">
        <v>678</v>
      </c>
      <c r="E6088" s="77">
        <v>2.2400000000000002</v>
      </c>
      <c r="F6088" s="77">
        <v>15.23</v>
      </c>
      <c r="G6088" s="77">
        <v>6.19</v>
      </c>
      <c r="H6088" s="77">
        <v>-99999</v>
      </c>
      <c r="I6088" s="77">
        <v>-11.016</v>
      </c>
      <c r="J6088" s="77" t="s">
        <v>75</v>
      </c>
      <c r="K6088" s="77">
        <v>52.99</v>
      </c>
      <c r="L6088" s="77">
        <v>2.1974999999999998</v>
      </c>
      <c r="M6088" s="77">
        <v>1.478953356086451</v>
      </c>
      <c r="N6088" s="77">
        <v>2.2368461538461539</v>
      </c>
      <c r="O6088" s="77">
        <v>-0.30606279445650492</v>
      </c>
      <c r="P6088" s="77">
        <v>65623</v>
      </c>
      <c r="Q6088" s="77">
        <v>15467</v>
      </c>
      <c r="R6088" s="77">
        <v>4.24</v>
      </c>
      <c r="S6088" s="77">
        <v>177.46899999999999</v>
      </c>
      <c r="T6088" s="77">
        <v>7.5890000000000004</v>
      </c>
      <c r="U6088" s="77">
        <v>76.318399999999997</v>
      </c>
      <c r="V6088" s="77">
        <v>2.346752673037543</v>
      </c>
      <c r="AC6088" s="77">
        <v>2.2799999999999998</v>
      </c>
      <c r="AD6088" s="77">
        <v>2.10025</v>
      </c>
      <c r="AH6088" s="77">
        <f>IF(AND(M6088&lt;Variables!$G$6,M6088&gt;Variables!$G$5),0,1)</f>
        <v>1</v>
      </c>
      <c r="AI6088" s="77">
        <f t="shared" si="192"/>
        <v>1</v>
      </c>
      <c r="AJ6088" s="77">
        <f>IF(I6088&gt;Variables!$G$7,0,1)</f>
        <v>1</v>
      </c>
      <c r="AK6088" s="77">
        <f>IF(F6088&gt;Variables!$G$8,0,1)</f>
        <v>0</v>
      </c>
      <c r="AL6088" s="77">
        <f>IF(G6088&gt;Variables!$G$9,0,1)</f>
        <v>1</v>
      </c>
      <c r="AM6088" s="77">
        <f>IF(AND(K6088&gt;Variables!$G$10,K6088&lt;Variables!$G$11),0,1)</f>
        <v>1</v>
      </c>
      <c r="AN6088" s="77">
        <f>IF(H6088&lt;Variables!$G$13,1,0)</f>
        <v>1</v>
      </c>
      <c r="AO6088" s="77">
        <f>IF(R6088&lt;Variables!$G$12,0,1)</f>
        <v>1</v>
      </c>
      <c r="AP6088" s="78">
        <f t="shared" si="193"/>
        <v>1</v>
      </c>
      <c r="AQ6088" s="77">
        <f>IF(V6088&lt;Variables!$G$15,1,0)</f>
        <v>1</v>
      </c>
      <c r="AR6088" s="77">
        <v>0</v>
      </c>
      <c r="AS6088" s="77">
        <v>0</v>
      </c>
      <c r="AT6088" s="77">
        <v>1</v>
      </c>
      <c r="AU6088" s="77">
        <v>0</v>
      </c>
      <c r="BA6088" s="77">
        <v>-2.25</v>
      </c>
    </row>
    <row r="6089" spans="3:53" x14ac:dyDescent="0.25">
      <c r="C6089" s="77" t="s">
        <v>755</v>
      </c>
      <c r="D6089" s="77" t="s">
        <v>744</v>
      </c>
      <c r="E6089" s="77">
        <v>4.04</v>
      </c>
      <c r="F6089" s="77">
        <v>18.29</v>
      </c>
      <c r="G6089" s="77">
        <v>19.579999999999998</v>
      </c>
      <c r="H6089" s="77">
        <v>98.9</v>
      </c>
      <c r="I6089" s="77">
        <v>-51.783999999999999</v>
      </c>
      <c r="J6089" s="77" t="s">
        <v>74</v>
      </c>
      <c r="K6089" s="77">
        <v>47.62</v>
      </c>
      <c r="L6089" s="77">
        <v>4.0606299999999997</v>
      </c>
      <c r="M6089" s="77">
        <v>-0.75431644843286616</v>
      </c>
      <c r="N6089" s="77">
        <v>4.1058579999999996</v>
      </c>
      <c r="O6089" s="77">
        <v>-1.8475553708871619</v>
      </c>
      <c r="P6089" s="77">
        <v>2420000</v>
      </c>
      <c r="Q6089" s="77">
        <v>196470</v>
      </c>
      <c r="R6089" s="77">
        <v>12.32</v>
      </c>
      <c r="S6089" s="77">
        <v>177.46899999999999</v>
      </c>
      <c r="T6089" s="77">
        <v>7.5890000000000004</v>
      </c>
      <c r="U6089" s="77">
        <v>76.318399999999997</v>
      </c>
      <c r="V6089" s="77">
        <v>2.3567706788099381</v>
      </c>
      <c r="AC6089" s="77">
        <v>4.37</v>
      </c>
      <c r="AD6089" s="77">
        <v>3.82</v>
      </c>
      <c r="AH6089" s="77">
        <f>IF(AND(M6089&lt;Variables!$G$6,M6089&gt;Variables!$G$5),0,1)</f>
        <v>1</v>
      </c>
      <c r="AI6089" s="77">
        <f t="shared" si="192"/>
        <v>1</v>
      </c>
      <c r="AJ6089" s="77">
        <f>IF(I6089&gt;Variables!$G$7,0,1)</f>
        <v>1</v>
      </c>
      <c r="AK6089" s="77">
        <f>IF(F6089&gt;Variables!$G$8,0,1)</f>
        <v>0</v>
      </c>
      <c r="AL6089" s="77">
        <f>IF(G6089&gt;Variables!$G$9,0,1)</f>
        <v>0</v>
      </c>
      <c r="AM6089" s="77">
        <f>IF(AND(K6089&gt;Variables!$G$10,K6089&lt;Variables!$G$11),0,1)</f>
        <v>1</v>
      </c>
      <c r="AN6089" s="77">
        <f>IF(H6089&lt;Variables!$G$13,1,0)</f>
        <v>1</v>
      </c>
      <c r="AO6089" s="77">
        <f>IF(R6089&lt;Variables!$G$12,0,1)</f>
        <v>1</v>
      </c>
      <c r="AP6089" s="78">
        <f t="shared" si="193"/>
        <v>0</v>
      </c>
      <c r="AQ6089" s="77">
        <f>IF(V6089&lt;Variables!$G$15,1,0)</f>
        <v>1</v>
      </c>
      <c r="AR6089" s="77">
        <v>0</v>
      </c>
      <c r="AS6089" s="77">
        <v>0</v>
      </c>
      <c r="AT6089" s="77">
        <v>1</v>
      </c>
      <c r="AU6089" s="77">
        <v>0</v>
      </c>
      <c r="BA6089" s="77">
        <v>-2.25</v>
      </c>
    </row>
    <row r="6090" spans="3:53" x14ac:dyDescent="0.25">
      <c r="C6090" s="77" t="s">
        <v>755</v>
      </c>
      <c r="D6090" s="77" t="s">
        <v>754</v>
      </c>
      <c r="E6090" s="77">
        <v>3.05</v>
      </c>
      <c r="F6090" s="77">
        <v>22.58</v>
      </c>
      <c r="G6090" s="77">
        <v>13.79</v>
      </c>
      <c r="H6090" s="77">
        <v>15.9</v>
      </c>
      <c r="I6090" s="77">
        <v>-6.6440000000000001</v>
      </c>
      <c r="J6090" s="77" t="s">
        <v>74</v>
      </c>
      <c r="K6090" s="77">
        <v>53.18</v>
      </c>
      <c r="L6090" s="77">
        <v>3.069585</v>
      </c>
      <c r="M6090" s="77">
        <v>-0.96381106892298241</v>
      </c>
      <c r="N6090" s="77">
        <v>2.9569833333333331</v>
      </c>
      <c r="O6090" s="77">
        <v>2.8074783422294218</v>
      </c>
      <c r="P6090" s="77">
        <v>1270000</v>
      </c>
      <c r="Q6090" s="77">
        <v>100090</v>
      </c>
      <c r="R6090" s="77">
        <v>12.69</v>
      </c>
      <c r="S6090" s="77">
        <v>177.46899999999999</v>
      </c>
      <c r="T6090" s="77">
        <v>7.5890000000000004</v>
      </c>
      <c r="U6090" s="77">
        <v>76.318399999999997</v>
      </c>
      <c r="V6090" s="77">
        <v>2.433855374439216</v>
      </c>
      <c r="AC6090" s="77">
        <v>3.71</v>
      </c>
      <c r="AD6090" s="77">
        <v>2.9</v>
      </c>
      <c r="AH6090" s="77">
        <f>IF(AND(M6090&lt;Variables!$G$6,M6090&gt;Variables!$G$5),0,1)</f>
        <v>1</v>
      </c>
      <c r="AI6090" s="77">
        <f t="shared" si="192"/>
        <v>0</v>
      </c>
      <c r="AJ6090" s="77">
        <f>IF(I6090&gt;Variables!$G$7,0,1)</f>
        <v>1</v>
      </c>
      <c r="AK6090" s="77">
        <f>IF(F6090&gt;Variables!$G$8,0,1)</f>
        <v>0</v>
      </c>
      <c r="AL6090" s="77">
        <f>IF(G6090&gt;Variables!$G$9,0,1)</f>
        <v>0</v>
      </c>
      <c r="AM6090" s="77">
        <f>IF(AND(K6090&gt;Variables!$G$10,K6090&lt;Variables!$G$11),0,1)</f>
        <v>1</v>
      </c>
      <c r="AN6090" s="77">
        <f>IF(H6090&lt;Variables!$G$13,1,0)</f>
        <v>1</v>
      </c>
      <c r="AO6090" s="77">
        <f>IF(R6090&lt;Variables!$G$12,0,1)</f>
        <v>1</v>
      </c>
      <c r="AP6090" s="78">
        <f t="shared" si="193"/>
        <v>0</v>
      </c>
      <c r="AQ6090" s="77">
        <f>IF(V6090&lt;Variables!$G$15,1,0)</f>
        <v>1</v>
      </c>
      <c r="AR6090" s="77">
        <v>1</v>
      </c>
      <c r="AS6090" s="77">
        <v>0</v>
      </c>
      <c r="AT6090" s="77">
        <v>0</v>
      </c>
      <c r="AU6090" s="77">
        <v>0</v>
      </c>
      <c r="BA6090" s="77">
        <v>2</v>
      </c>
    </row>
    <row r="6091" spans="3:53" x14ac:dyDescent="0.25">
      <c r="C6091" s="77" t="s">
        <v>755</v>
      </c>
      <c r="D6091" s="77" t="s">
        <v>745</v>
      </c>
      <c r="E6091" s="77">
        <v>1.8</v>
      </c>
      <c r="F6091" s="77">
        <v>23.78</v>
      </c>
      <c r="G6091" s="77">
        <v>16.62</v>
      </c>
      <c r="H6091" s="77">
        <v>65.010000000000005</v>
      </c>
      <c r="I6091" s="77">
        <v>-46.585999999999999</v>
      </c>
      <c r="J6091" s="77" t="s">
        <v>74</v>
      </c>
      <c r="K6091" s="77">
        <v>51.24</v>
      </c>
      <c r="L6091" s="77">
        <v>1.783785</v>
      </c>
      <c r="M6091" s="77">
        <v>0.68477983613494009</v>
      </c>
      <c r="N6091" s="77">
        <v>1.7815479999999999</v>
      </c>
      <c r="O6091" s="77">
        <v>0.81120463776446838</v>
      </c>
      <c r="P6091" s="77">
        <v>3850000</v>
      </c>
      <c r="Q6091" s="77">
        <v>486440</v>
      </c>
      <c r="R6091" s="77">
        <v>7.91</v>
      </c>
      <c r="S6091" s="77">
        <v>177.46899999999999</v>
      </c>
      <c r="T6091" s="77">
        <v>7.5890000000000004</v>
      </c>
      <c r="U6091" s="77">
        <v>76.318399999999997</v>
      </c>
      <c r="V6091" s="77">
        <v>2.3595898454937121</v>
      </c>
      <c r="AC6091" s="77">
        <v>2.86</v>
      </c>
      <c r="AD6091" s="77">
        <v>1.79</v>
      </c>
      <c r="AH6091" s="77">
        <f>IF(AND(M6091&lt;Variables!$G$6,M6091&gt;Variables!$G$5),0,1)</f>
        <v>1</v>
      </c>
      <c r="AI6091" s="77">
        <f t="shared" si="192"/>
        <v>0</v>
      </c>
      <c r="AJ6091" s="77">
        <f>IF(I6091&gt;Variables!$G$7,0,1)</f>
        <v>1</v>
      </c>
      <c r="AK6091" s="77">
        <f>IF(F6091&gt;Variables!$G$8,0,1)</f>
        <v>0</v>
      </c>
      <c r="AL6091" s="77">
        <f>IF(G6091&gt;Variables!$G$9,0,1)</f>
        <v>0</v>
      </c>
      <c r="AM6091" s="77">
        <f>IF(AND(K6091&gt;Variables!$G$10,K6091&lt;Variables!$G$11),0,1)</f>
        <v>1</v>
      </c>
      <c r="AN6091" s="77">
        <f>IF(H6091&lt;Variables!$G$13,1,0)</f>
        <v>1</v>
      </c>
      <c r="AO6091" s="77">
        <f>IF(R6091&lt;Variables!$G$12,0,1)</f>
        <v>1</v>
      </c>
      <c r="AP6091" s="78">
        <f t="shared" si="193"/>
        <v>0</v>
      </c>
      <c r="AQ6091" s="77">
        <f>IF(V6091&lt;Variables!$G$15,1,0)</f>
        <v>1</v>
      </c>
      <c r="AR6091" s="77">
        <v>1</v>
      </c>
      <c r="AS6091" s="77">
        <v>0</v>
      </c>
      <c r="AT6091" s="77">
        <v>0</v>
      </c>
      <c r="AU6091" s="77">
        <v>0</v>
      </c>
      <c r="BA6091" s="77">
        <v>2</v>
      </c>
    </row>
    <row r="6092" spans="3:53" x14ac:dyDescent="0.25">
      <c r="C6092" s="77" t="s">
        <v>755</v>
      </c>
      <c r="D6092" s="77" t="s">
        <v>718</v>
      </c>
      <c r="E6092" s="77">
        <v>26.11</v>
      </c>
      <c r="F6092" s="77">
        <v>107.8</v>
      </c>
      <c r="G6092" s="77">
        <v>28.77</v>
      </c>
      <c r="H6092" s="77">
        <v>1570</v>
      </c>
      <c r="I6092" s="77">
        <v>-0.04</v>
      </c>
      <c r="J6092" s="77" t="s">
        <v>74</v>
      </c>
      <c r="K6092" s="77">
        <v>49.7</v>
      </c>
      <c r="L6092" s="77">
        <v>26.015004999999999</v>
      </c>
      <c r="M6092" s="77">
        <v>-0.2114356695299279</v>
      </c>
      <c r="N6092" s="77">
        <v>25.833956000000001</v>
      </c>
      <c r="O6092" s="77">
        <v>0.48790049808865449</v>
      </c>
      <c r="P6092" s="77">
        <v>42864000</v>
      </c>
      <c r="Q6092" s="77">
        <v>302659</v>
      </c>
      <c r="R6092" s="77">
        <v>141.62</v>
      </c>
      <c r="S6092" s="77">
        <v>177.46899999999999</v>
      </c>
      <c r="T6092" s="77">
        <v>7.5890000000000004</v>
      </c>
      <c r="U6092" s="77">
        <v>76.318399999999997</v>
      </c>
      <c r="V6092" s="77">
        <v>2.3692061395436972</v>
      </c>
      <c r="AC6092" s="77">
        <v>31.09</v>
      </c>
      <c r="AD6092" s="77">
        <v>23.81</v>
      </c>
      <c r="AH6092" s="77">
        <f>IF(AND(M6092&lt;Variables!$G$6,M6092&gt;Variables!$G$5),0,1)</f>
        <v>1</v>
      </c>
      <c r="AI6092" s="77">
        <f t="shared" si="192"/>
        <v>0</v>
      </c>
      <c r="AJ6092" s="77">
        <f>IF(I6092&gt;Variables!$G$7,0,1)</f>
        <v>1</v>
      </c>
      <c r="AK6092" s="77">
        <f>IF(F6092&gt;Variables!$G$8,0,1)</f>
        <v>0</v>
      </c>
      <c r="AL6092" s="77">
        <f>IF(G6092&gt;Variables!$G$9,0,1)</f>
        <v>0</v>
      </c>
      <c r="AM6092" s="77">
        <f>IF(AND(K6092&gt;Variables!$G$10,K6092&lt;Variables!$G$11),0,1)</f>
        <v>1</v>
      </c>
      <c r="AN6092" s="77">
        <f>IF(H6092&lt;Variables!$G$13,1,0)</f>
        <v>0</v>
      </c>
      <c r="AO6092" s="77">
        <f>IF(R6092&lt;Variables!$G$12,0,1)</f>
        <v>1</v>
      </c>
      <c r="AP6092" s="78">
        <f t="shared" si="193"/>
        <v>0</v>
      </c>
      <c r="AQ6092" s="77">
        <f>IF(V6092&lt;Variables!$G$15,1,0)</f>
        <v>1</v>
      </c>
      <c r="AR6092" s="77">
        <v>0</v>
      </c>
      <c r="AS6092" s="77">
        <v>0</v>
      </c>
      <c r="AT6092" s="77">
        <v>1</v>
      </c>
      <c r="AU6092" s="77">
        <v>0</v>
      </c>
      <c r="BA6092" s="77">
        <v>-2.25</v>
      </c>
    </row>
    <row r="6093" spans="3:53" x14ac:dyDescent="0.25">
      <c r="C6093" s="77" t="s">
        <v>755</v>
      </c>
      <c r="D6093" s="77" t="s">
        <v>177</v>
      </c>
      <c r="E6093" s="77">
        <v>70.33</v>
      </c>
      <c r="F6093" s="77">
        <v>6.62</v>
      </c>
      <c r="G6093" s="77">
        <v>8.92</v>
      </c>
      <c r="H6093" s="77">
        <v>13100</v>
      </c>
      <c r="I6093" s="77">
        <v>507.68099999999998</v>
      </c>
      <c r="J6093" s="77" t="s">
        <v>75</v>
      </c>
      <c r="K6093" s="77">
        <v>75.239999999999995</v>
      </c>
      <c r="L6093" s="77">
        <v>68.873815000000008</v>
      </c>
      <c r="M6093" s="77">
        <v>1.7803355309996789</v>
      </c>
      <c r="N6093" s="77">
        <v>68.075155999999993</v>
      </c>
      <c r="O6093" s="77">
        <v>2.97442432596115</v>
      </c>
      <c r="P6093" s="77">
        <v>765352</v>
      </c>
      <c r="Q6093" s="77">
        <v>1777000</v>
      </c>
      <c r="R6093" s="77">
        <v>0.43</v>
      </c>
      <c r="S6093" s="77">
        <v>177.46899999999999</v>
      </c>
      <c r="T6093" s="77">
        <v>7.5890000000000004</v>
      </c>
      <c r="U6093" s="77">
        <v>76.318399999999997</v>
      </c>
      <c r="V6093" s="77">
        <v>2.4524234646925849</v>
      </c>
      <c r="AC6093" s="77">
        <v>74.25</v>
      </c>
      <c r="AD6093" s="77">
        <v>68.709999999999994</v>
      </c>
      <c r="AH6093" s="77">
        <f>IF(AND(M6093&lt;Variables!$G$6,M6093&gt;Variables!$G$5),0,1)</f>
        <v>1</v>
      </c>
      <c r="AI6093" s="77">
        <f t="shared" si="192"/>
        <v>0</v>
      </c>
      <c r="AJ6093" s="77">
        <f>IF(I6093&gt;Variables!$G$7,0,1)</f>
        <v>0</v>
      </c>
      <c r="AK6093" s="77">
        <f>IF(F6093&gt;Variables!$G$8,0,1)</f>
        <v>1</v>
      </c>
      <c r="AL6093" s="77">
        <f>IF(G6093&gt;Variables!$G$9,0,1)</f>
        <v>1</v>
      </c>
      <c r="AM6093" s="77">
        <f>IF(AND(K6093&gt;Variables!$G$10,K6093&lt;Variables!$G$11),0,1)</f>
        <v>1</v>
      </c>
      <c r="AN6093" s="77">
        <f>IF(H6093&lt;Variables!$G$13,1,0)</f>
        <v>0</v>
      </c>
      <c r="AO6093" s="77">
        <f>IF(R6093&lt;Variables!$G$12,0,1)</f>
        <v>0</v>
      </c>
      <c r="AP6093" s="78">
        <f t="shared" si="193"/>
        <v>1</v>
      </c>
      <c r="AQ6093" s="77">
        <f>IF(V6093&lt;Variables!$G$15,1,0)</f>
        <v>1</v>
      </c>
      <c r="AR6093" s="77">
        <v>1</v>
      </c>
      <c r="AS6093" s="77">
        <v>0</v>
      </c>
      <c r="AT6093" s="77">
        <v>0</v>
      </c>
      <c r="AU6093" s="77">
        <v>0</v>
      </c>
      <c r="BA6093" s="77">
        <v>2</v>
      </c>
    </row>
    <row r="6094" spans="3:53" x14ac:dyDescent="0.25">
      <c r="C6094" s="77" t="s">
        <v>755</v>
      </c>
      <c r="D6094" s="77" t="s">
        <v>741</v>
      </c>
      <c r="E6094" s="77">
        <v>29.32</v>
      </c>
      <c r="F6094" s="77">
        <v>6.92</v>
      </c>
      <c r="G6094" s="77">
        <v>3.93</v>
      </c>
      <c r="H6094" s="77">
        <v>3360</v>
      </c>
      <c r="I6094" s="77">
        <v>-2.214</v>
      </c>
      <c r="J6094" s="77" t="s">
        <v>75</v>
      </c>
      <c r="K6094" s="77">
        <v>49.65</v>
      </c>
      <c r="L6094" s="77">
        <v>29.155059999999999</v>
      </c>
      <c r="M6094" s="77">
        <v>-0.1885093016443721</v>
      </c>
      <c r="N6094" s="77">
        <v>29.050874</v>
      </c>
      <c r="O6094" s="77">
        <v>0.16944756980460321</v>
      </c>
      <c r="P6094" s="77">
        <v>3216000</v>
      </c>
      <c r="Q6094" s="77">
        <v>1038000</v>
      </c>
      <c r="R6094" s="77">
        <v>3.1</v>
      </c>
      <c r="S6094" s="77">
        <v>177.46899999999999</v>
      </c>
      <c r="T6094" s="77">
        <v>7.5890000000000004</v>
      </c>
      <c r="U6094" s="77">
        <v>76.318399999999997</v>
      </c>
      <c r="V6094" s="77">
        <v>2.368084696640651</v>
      </c>
      <c r="AC6094" s="77">
        <v>30.29</v>
      </c>
      <c r="AD6094" s="77">
        <v>29.100100000000001</v>
      </c>
      <c r="AH6094" s="77">
        <f>IF(AND(M6094&lt;Variables!$G$6,M6094&gt;Variables!$G$5),0,1)</f>
        <v>1</v>
      </c>
      <c r="AI6094" s="77">
        <f t="shared" si="192"/>
        <v>0</v>
      </c>
      <c r="AJ6094" s="77">
        <f>IF(I6094&gt;Variables!$G$7,0,1)</f>
        <v>1</v>
      </c>
      <c r="AK6094" s="77">
        <f>IF(F6094&gt;Variables!$G$8,0,1)</f>
        <v>1</v>
      </c>
      <c r="AL6094" s="77">
        <f>IF(G6094&gt;Variables!$G$9,0,1)</f>
        <v>1</v>
      </c>
      <c r="AM6094" s="77">
        <f>IF(AND(K6094&gt;Variables!$G$10,K6094&lt;Variables!$G$11),0,1)</f>
        <v>1</v>
      </c>
      <c r="AN6094" s="77">
        <f>IF(H6094&lt;Variables!$G$13,1,0)</f>
        <v>0</v>
      </c>
      <c r="AO6094" s="77">
        <f>IF(R6094&lt;Variables!$G$12,0,1)</f>
        <v>1</v>
      </c>
      <c r="AP6094" s="78">
        <f t="shared" si="193"/>
        <v>1</v>
      </c>
      <c r="AQ6094" s="77">
        <f>IF(V6094&lt;Variables!$G$15,1,0)</f>
        <v>1</v>
      </c>
      <c r="AR6094" s="77">
        <v>1</v>
      </c>
      <c r="AS6094" s="77">
        <v>0</v>
      </c>
      <c r="AT6094" s="77">
        <v>0</v>
      </c>
      <c r="AU6094" s="77">
        <v>0</v>
      </c>
      <c r="BA6094" s="77">
        <v>2</v>
      </c>
    </row>
    <row r="6095" spans="3:53" x14ac:dyDescent="0.25">
      <c r="C6095" s="77" t="s">
        <v>755</v>
      </c>
      <c r="D6095" s="77" t="s">
        <v>728</v>
      </c>
      <c r="E6095" s="77">
        <v>43.26</v>
      </c>
      <c r="F6095" s="77">
        <v>13.65</v>
      </c>
      <c r="G6095" s="77">
        <v>13.14</v>
      </c>
      <c r="H6095" s="77">
        <v>67630</v>
      </c>
      <c r="I6095" s="77">
        <v>-24.943000000000001</v>
      </c>
      <c r="J6095" s="77" t="s">
        <v>74</v>
      </c>
      <c r="K6095" s="77">
        <v>74.73</v>
      </c>
      <c r="L6095" s="77">
        <v>42.584870000000002</v>
      </c>
      <c r="M6095" s="77">
        <v>2.3955221655015082</v>
      </c>
      <c r="N6095" s="77">
        <v>41.583622000000013</v>
      </c>
      <c r="O6095" s="77">
        <v>4.8609955140511598</v>
      </c>
      <c r="P6095" s="77">
        <v>3970000</v>
      </c>
      <c r="Q6095" s="77">
        <v>4417000</v>
      </c>
      <c r="R6095" s="77">
        <v>0.9</v>
      </c>
      <c r="S6095" s="77">
        <v>177.46899999999999</v>
      </c>
      <c r="T6095" s="77">
        <v>7.5890000000000004</v>
      </c>
      <c r="U6095" s="77">
        <v>76.318399999999997</v>
      </c>
      <c r="V6095" s="77">
        <v>2.389830455711524</v>
      </c>
      <c r="AC6095" s="77">
        <v>44.19</v>
      </c>
      <c r="AD6095" s="77">
        <v>41.58</v>
      </c>
      <c r="AH6095" s="77">
        <f>IF(AND(M6095&lt;Variables!$G$6,M6095&gt;Variables!$G$5),0,1)</f>
        <v>1</v>
      </c>
      <c r="AI6095" s="77">
        <f t="shared" si="192"/>
        <v>0</v>
      </c>
      <c r="AJ6095" s="77">
        <f>IF(I6095&gt;Variables!$G$7,0,1)</f>
        <v>1</v>
      </c>
      <c r="AK6095" s="77">
        <f>IF(F6095&gt;Variables!$G$8,0,1)</f>
        <v>0</v>
      </c>
      <c r="AL6095" s="77">
        <f>IF(G6095&gt;Variables!$G$9,0,1)</f>
        <v>0</v>
      </c>
      <c r="AM6095" s="77">
        <f>IF(AND(K6095&gt;Variables!$G$10,K6095&lt;Variables!$G$11),0,1)</f>
        <v>1</v>
      </c>
      <c r="AN6095" s="77">
        <f>IF(H6095&lt;Variables!$G$13,1,0)</f>
        <v>0</v>
      </c>
      <c r="AO6095" s="77">
        <f>IF(R6095&lt;Variables!$G$12,0,1)</f>
        <v>0</v>
      </c>
      <c r="AP6095" s="78">
        <f t="shared" si="193"/>
        <v>0</v>
      </c>
      <c r="AQ6095" s="77">
        <f>IF(V6095&lt;Variables!$G$15,1,0)</f>
        <v>1</v>
      </c>
      <c r="AR6095" s="77">
        <v>0</v>
      </c>
      <c r="AS6095" s="77">
        <v>0</v>
      </c>
      <c r="AT6095" s="77">
        <v>1</v>
      </c>
      <c r="AU6095" s="77">
        <v>0</v>
      </c>
      <c r="BA6095" s="77">
        <v>-2.25</v>
      </c>
    </row>
    <row r="6096" spans="3:53" x14ac:dyDescent="0.25">
      <c r="C6096" s="77" t="s">
        <v>755</v>
      </c>
      <c r="D6096" s="77" t="s">
        <v>137</v>
      </c>
      <c r="E6096" s="77">
        <v>136.15</v>
      </c>
      <c r="F6096" s="77">
        <v>6.98</v>
      </c>
      <c r="G6096" s="77">
        <v>5.26</v>
      </c>
      <c r="H6096" s="77">
        <v>6180</v>
      </c>
      <c r="I6096" s="77">
        <v>-11.135</v>
      </c>
      <c r="J6096" s="77" t="s">
        <v>75</v>
      </c>
      <c r="K6096" s="77">
        <v>73.52</v>
      </c>
      <c r="L6096" s="77">
        <v>134.103375</v>
      </c>
      <c r="M6096" s="77">
        <v>0.95942775489430199</v>
      </c>
      <c r="N6096" s="77">
        <v>133.33957142857139</v>
      </c>
      <c r="O6096" s="77">
        <v>1.537749483863432</v>
      </c>
      <c r="P6096" s="77">
        <v>171570</v>
      </c>
      <c r="Q6096" s="77">
        <v>710548</v>
      </c>
      <c r="R6096" s="77">
        <v>0.24</v>
      </c>
      <c r="S6096" s="77">
        <v>177.46899999999999</v>
      </c>
      <c r="T6096" s="77">
        <v>7.5890000000000004</v>
      </c>
      <c r="U6096" s="77">
        <v>76.318399999999997</v>
      </c>
      <c r="V6096" s="77">
        <v>2.5205522189564591</v>
      </c>
      <c r="AC6096" s="77">
        <v>136.65</v>
      </c>
      <c r="AD6096" s="77">
        <v>134.11000000000001</v>
      </c>
      <c r="AH6096" s="77">
        <f>IF(AND(M6096&lt;Variables!$G$6,M6096&gt;Variables!$G$5),0,1)</f>
        <v>1</v>
      </c>
      <c r="AI6096" s="77">
        <f t="shared" si="192"/>
        <v>0</v>
      </c>
      <c r="AJ6096" s="77">
        <f>IF(I6096&gt;Variables!$G$7,0,1)</f>
        <v>1</v>
      </c>
      <c r="AK6096" s="77">
        <f>IF(F6096&gt;Variables!$G$8,0,1)</f>
        <v>1</v>
      </c>
      <c r="AL6096" s="77">
        <f>IF(G6096&gt;Variables!$G$9,0,1)</f>
        <v>1</v>
      </c>
      <c r="AM6096" s="77">
        <f>IF(AND(K6096&gt;Variables!$G$10,K6096&lt;Variables!$G$11),0,1)</f>
        <v>1</v>
      </c>
      <c r="AN6096" s="77">
        <f>IF(H6096&lt;Variables!$G$13,1,0)</f>
        <v>0</v>
      </c>
      <c r="AO6096" s="77">
        <f>IF(R6096&lt;Variables!$G$12,0,1)</f>
        <v>0</v>
      </c>
      <c r="AP6096" s="78">
        <f t="shared" si="193"/>
        <v>1</v>
      </c>
      <c r="AQ6096" s="77">
        <f>IF(V6096&lt;Variables!$G$15,1,0)</f>
        <v>1</v>
      </c>
      <c r="AR6096" s="77">
        <v>0</v>
      </c>
      <c r="AS6096" s="77">
        <v>1</v>
      </c>
      <c r="AT6096" s="77">
        <v>0</v>
      </c>
      <c r="AU6096" s="77">
        <v>0</v>
      </c>
      <c r="BA6096" s="77">
        <v>-0.35</v>
      </c>
    </row>
    <row r="6097" spans="3:53" x14ac:dyDescent="0.25">
      <c r="C6097" s="77" t="s">
        <v>755</v>
      </c>
      <c r="D6097" s="77" t="s">
        <v>715</v>
      </c>
      <c r="E6097" s="77">
        <v>32.549999999999997</v>
      </c>
      <c r="F6097" s="77">
        <v>7.11</v>
      </c>
      <c r="G6097" s="77">
        <v>1.55</v>
      </c>
      <c r="H6097" s="77">
        <v>3140</v>
      </c>
      <c r="I6097" s="77">
        <v>-44.762999999999998</v>
      </c>
      <c r="J6097" s="77" t="s">
        <v>75</v>
      </c>
      <c r="K6097" s="77">
        <v>43.18</v>
      </c>
      <c r="L6097" s="77">
        <v>32.35886</v>
      </c>
      <c r="M6097" s="77">
        <v>0.1116850222782977</v>
      </c>
      <c r="N6097" s="77">
        <v>32.853394000000002</v>
      </c>
      <c r="O6097" s="77">
        <v>-1.3952713683097659</v>
      </c>
      <c r="P6097" s="77">
        <v>8708000</v>
      </c>
      <c r="Q6097" s="77">
        <v>19248000</v>
      </c>
      <c r="R6097" s="77">
        <v>0.45</v>
      </c>
      <c r="S6097" s="77">
        <v>177.46899999999999</v>
      </c>
      <c r="T6097" s="77">
        <v>7.5890000000000004</v>
      </c>
      <c r="U6097" s="77">
        <v>76.318399999999997</v>
      </c>
      <c r="V6097" s="77">
        <v>2.2956407554891611</v>
      </c>
      <c r="AC6097" s="77">
        <v>32.619999999999997</v>
      </c>
      <c r="AD6097" s="77">
        <v>31.3</v>
      </c>
      <c r="AH6097" s="77">
        <f>IF(AND(M6097&lt;Variables!$G$6,M6097&gt;Variables!$G$5),0,1)</f>
        <v>1</v>
      </c>
      <c r="AI6097" s="77">
        <f t="shared" si="192"/>
        <v>1</v>
      </c>
      <c r="AJ6097" s="77">
        <f>IF(I6097&gt;Variables!$G$7,0,1)</f>
        <v>1</v>
      </c>
      <c r="AK6097" s="77">
        <f>IF(F6097&gt;Variables!$G$8,0,1)</f>
        <v>1</v>
      </c>
      <c r="AL6097" s="77">
        <f>IF(G6097&gt;Variables!$G$9,0,1)</f>
        <v>1</v>
      </c>
      <c r="AM6097" s="77">
        <f>IF(AND(K6097&gt;Variables!$G$10,K6097&lt;Variables!$G$11),0,1)</f>
        <v>1</v>
      </c>
      <c r="AN6097" s="77">
        <f>IF(H6097&lt;Variables!$G$13,1,0)</f>
        <v>0</v>
      </c>
      <c r="AO6097" s="77">
        <f>IF(R6097&lt;Variables!$G$12,0,1)</f>
        <v>0</v>
      </c>
      <c r="AP6097" s="78">
        <f t="shared" si="193"/>
        <v>1</v>
      </c>
      <c r="AQ6097" s="77">
        <f>IF(V6097&lt;Variables!$G$15,1,0)</f>
        <v>1</v>
      </c>
      <c r="AR6097" s="77">
        <v>0</v>
      </c>
      <c r="AS6097" s="77">
        <v>0</v>
      </c>
      <c r="AT6097" s="77">
        <v>1</v>
      </c>
      <c r="AU6097" s="77">
        <v>0</v>
      </c>
      <c r="BA6097" s="77">
        <v>-2.25</v>
      </c>
    </row>
    <row r="6098" spans="3:53" x14ac:dyDescent="0.25">
      <c r="C6098" s="77" t="s">
        <v>755</v>
      </c>
      <c r="D6098" s="77" t="s">
        <v>713</v>
      </c>
      <c r="E6098" s="77">
        <v>34.92</v>
      </c>
      <c r="F6098" s="77">
        <v>8.7799999999999994</v>
      </c>
      <c r="G6098" s="77">
        <v>3.75</v>
      </c>
      <c r="H6098" s="77">
        <v>7720</v>
      </c>
      <c r="I6098" s="77">
        <v>-1E-3</v>
      </c>
      <c r="J6098" s="77" t="s">
        <v>75</v>
      </c>
      <c r="K6098" s="77">
        <v>63.07</v>
      </c>
      <c r="L6098" s="77">
        <v>34.72449000000001</v>
      </c>
      <c r="M6098" s="77">
        <v>0.2413570364892115</v>
      </c>
      <c r="N6098" s="77">
        <v>34.662704000000012</v>
      </c>
      <c r="O6098" s="77">
        <v>0.42003647493858992</v>
      </c>
      <c r="P6098" s="77">
        <v>2563000</v>
      </c>
      <c r="Q6098" s="77">
        <v>2038000</v>
      </c>
      <c r="R6098" s="77">
        <v>1.26</v>
      </c>
      <c r="S6098" s="77">
        <v>177.46899999999999</v>
      </c>
      <c r="T6098" s="77">
        <v>7.5890000000000004</v>
      </c>
      <c r="U6098" s="77">
        <v>76.318399999999997</v>
      </c>
      <c r="V6098" s="77">
        <v>2.487019615734833</v>
      </c>
      <c r="AC6098" s="77">
        <v>34.92</v>
      </c>
      <c r="AD6098" s="77">
        <v>33.86</v>
      </c>
      <c r="AH6098" s="77">
        <f>IF(AND(M6098&lt;Variables!$G$6,M6098&gt;Variables!$G$5),0,1)</f>
        <v>1</v>
      </c>
      <c r="AI6098" s="77">
        <f t="shared" si="192"/>
        <v>0</v>
      </c>
      <c r="AJ6098" s="77">
        <f>IF(I6098&gt;Variables!$G$7,0,1)</f>
        <v>1</v>
      </c>
      <c r="AK6098" s="77">
        <f>IF(F6098&gt;Variables!$G$8,0,1)</f>
        <v>1</v>
      </c>
      <c r="AL6098" s="77">
        <f>IF(G6098&gt;Variables!$G$9,0,1)</f>
        <v>1</v>
      </c>
      <c r="AM6098" s="77">
        <f>IF(AND(K6098&gt;Variables!$G$10,K6098&lt;Variables!$G$11),0,1)</f>
        <v>0</v>
      </c>
      <c r="AN6098" s="77">
        <f>IF(H6098&lt;Variables!$G$13,1,0)</f>
        <v>0</v>
      </c>
      <c r="AO6098" s="77">
        <f>IF(R6098&lt;Variables!$G$12,0,1)</f>
        <v>0</v>
      </c>
      <c r="AP6098" s="78">
        <f t="shared" si="193"/>
        <v>1</v>
      </c>
      <c r="AQ6098" s="77">
        <f>IF(V6098&lt;Variables!$G$15,1,0)</f>
        <v>1</v>
      </c>
      <c r="AR6098" s="77">
        <v>0</v>
      </c>
      <c r="AS6098" s="77">
        <v>0</v>
      </c>
      <c r="AT6098" s="77">
        <v>0</v>
      </c>
      <c r="AU6098" s="77">
        <v>1</v>
      </c>
      <c r="BA6098" s="77">
        <v>-1.05</v>
      </c>
    </row>
    <row r="6099" spans="3:53" x14ac:dyDescent="0.25">
      <c r="C6099" s="77" t="s">
        <v>755</v>
      </c>
      <c r="D6099" s="77" t="s">
        <v>85</v>
      </c>
      <c r="E6099" s="77">
        <v>4.75</v>
      </c>
      <c r="F6099" s="77">
        <v>8.91</v>
      </c>
      <c r="G6099" s="77">
        <v>6.31</v>
      </c>
      <c r="H6099" s="77">
        <v>2780</v>
      </c>
      <c r="I6099" s="77">
        <v>186.483</v>
      </c>
      <c r="J6099" s="77" t="s">
        <v>75</v>
      </c>
      <c r="K6099" s="77">
        <v>40.25</v>
      </c>
      <c r="L6099" s="77">
        <v>4.7632050000000001</v>
      </c>
      <c r="M6099" s="77">
        <v>-0.90705732799659844</v>
      </c>
      <c r="N6099" s="77">
        <v>4.7615540000000003</v>
      </c>
      <c r="O6099" s="77">
        <v>-0.87269828295553376</v>
      </c>
      <c r="P6099" s="77">
        <v>34284000</v>
      </c>
      <c r="Q6099" s="77">
        <v>21010000</v>
      </c>
      <c r="R6099" s="77">
        <v>1.63</v>
      </c>
      <c r="S6099" s="77">
        <v>177.46899999999999</v>
      </c>
      <c r="T6099" s="77">
        <v>7.5890000000000004</v>
      </c>
      <c r="U6099" s="77">
        <v>76.318399999999997</v>
      </c>
      <c r="V6099" s="77">
        <v>2.264032570286183</v>
      </c>
      <c r="AC6099" s="77">
        <v>4.8</v>
      </c>
      <c r="AD6099" s="77">
        <v>4.5199999999999996</v>
      </c>
      <c r="AH6099" s="77">
        <f>IF(AND(M6099&lt;Variables!$G$6,M6099&gt;Variables!$G$5),0,1)</f>
        <v>1</v>
      </c>
      <c r="AI6099" s="77">
        <f t="shared" si="192"/>
        <v>0</v>
      </c>
      <c r="AJ6099" s="77">
        <f>IF(I6099&gt;Variables!$G$7,0,1)</f>
        <v>0</v>
      </c>
      <c r="AK6099" s="77">
        <f>IF(F6099&gt;Variables!$G$8,0,1)</f>
        <v>1</v>
      </c>
      <c r="AL6099" s="77">
        <f>IF(G6099&gt;Variables!$G$9,0,1)</f>
        <v>1</v>
      </c>
      <c r="AM6099" s="77">
        <f>IF(AND(K6099&gt;Variables!$G$10,K6099&lt;Variables!$G$11),0,1)</f>
        <v>1</v>
      </c>
      <c r="AN6099" s="77">
        <f>IF(H6099&lt;Variables!$G$13,1,0)</f>
        <v>0</v>
      </c>
      <c r="AO6099" s="77">
        <f>IF(R6099&lt;Variables!$G$12,0,1)</f>
        <v>0</v>
      </c>
      <c r="AP6099" s="78">
        <f t="shared" si="193"/>
        <v>1</v>
      </c>
      <c r="AQ6099" s="77">
        <f>IF(V6099&lt;Variables!$G$15,1,0)</f>
        <v>1</v>
      </c>
      <c r="AR6099" s="77">
        <v>0</v>
      </c>
      <c r="AS6099" s="77">
        <v>0</v>
      </c>
      <c r="AT6099" s="77">
        <v>1</v>
      </c>
      <c r="AU6099" s="77">
        <v>0</v>
      </c>
      <c r="BA6099" s="77">
        <v>-1.75</v>
      </c>
    </row>
    <row r="6100" spans="3:53" x14ac:dyDescent="0.25">
      <c r="C6100" s="77" t="s">
        <v>755</v>
      </c>
      <c r="D6100" s="77" t="s">
        <v>436</v>
      </c>
      <c r="E6100" s="77">
        <v>7.94</v>
      </c>
      <c r="F6100" s="77">
        <v>39.049999999999997</v>
      </c>
      <c r="G6100" s="77">
        <v>3.08</v>
      </c>
      <c r="H6100" s="77">
        <v>60.08</v>
      </c>
      <c r="I6100" s="77">
        <v>7.3410000000000002</v>
      </c>
      <c r="J6100" s="77" t="s">
        <v>75</v>
      </c>
      <c r="K6100" s="77">
        <v>36.39</v>
      </c>
      <c r="L6100" s="77">
        <v>8.1459700000000002</v>
      </c>
      <c r="M6100" s="77">
        <v>-3.5744055035803002</v>
      </c>
      <c r="N6100" s="77">
        <v>8.1559939999999997</v>
      </c>
      <c r="O6100" s="77">
        <v>-3.6929159094526032</v>
      </c>
      <c r="P6100" s="77">
        <v>43830000</v>
      </c>
      <c r="Q6100" s="77">
        <v>3180000</v>
      </c>
      <c r="R6100" s="77">
        <v>13.78</v>
      </c>
      <c r="S6100" s="77">
        <v>177.46899999999999</v>
      </c>
      <c r="T6100" s="77">
        <v>7.5890000000000004</v>
      </c>
      <c r="U6100" s="77">
        <v>76.318399999999997</v>
      </c>
      <c r="V6100" s="77">
        <v>2.1784405041791222</v>
      </c>
      <c r="AC6100" s="77">
        <v>8.0641999999999996</v>
      </c>
      <c r="AD6100" s="77">
        <v>6.75</v>
      </c>
      <c r="AH6100" s="77">
        <f>IF(AND(M6100&lt;Variables!$G$6,M6100&gt;Variables!$G$5),0,1)</f>
        <v>0</v>
      </c>
      <c r="AI6100" s="77">
        <f t="shared" si="192"/>
        <v>1</v>
      </c>
      <c r="AJ6100" s="77">
        <f>IF(I6100&gt;Variables!$G$7,0,1)</f>
        <v>1</v>
      </c>
      <c r="AK6100" s="77">
        <f>IF(F6100&gt;Variables!$G$8,0,1)</f>
        <v>0</v>
      </c>
      <c r="AL6100" s="77">
        <f>IF(G6100&gt;Variables!$G$9,0,1)</f>
        <v>1</v>
      </c>
      <c r="AM6100" s="77">
        <f>IF(AND(K6100&gt;Variables!$G$10,K6100&lt;Variables!$G$11),0,1)</f>
        <v>1</v>
      </c>
      <c r="AN6100" s="77">
        <f>IF(H6100&lt;Variables!$G$13,1,0)</f>
        <v>1</v>
      </c>
      <c r="AO6100" s="77">
        <f>IF(R6100&lt;Variables!$G$12,0,1)</f>
        <v>1</v>
      </c>
      <c r="AP6100" s="78">
        <f t="shared" si="193"/>
        <v>1</v>
      </c>
      <c r="AQ6100" s="77">
        <f>IF(V6100&lt;Variables!$G$15,1,0)</f>
        <v>1</v>
      </c>
      <c r="AR6100" s="77">
        <v>0</v>
      </c>
      <c r="AS6100" s="77">
        <v>0</v>
      </c>
      <c r="AT6100" s="77">
        <v>1</v>
      </c>
      <c r="AU6100" s="77">
        <v>0</v>
      </c>
      <c r="BA6100" s="77">
        <v>-2.25</v>
      </c>
    </row>
    <row r="6101" spans="3:53" x14ac:dyDescent="0.25">
      <c r="C6101" s="77" t="s">
        <v>755</v>
      </c>
      <c r="D6101" s="77" t="s">
        <v>551</v>
      </c>
      <c r="E6101" s="77">
        <v>11.67</v>
      </c>
      <c r="F6101" s="77">
        <v>56</v>
      </c>
      <c r="G6101" s="77">
        <v>25.67</v>
      </c>
      <c r="H6101" s="77">
        <v>75.75</v>
      </c>
      <c r="I6101" s="77">
        <v>50.494</v>
      </c>
      <c r="J6101" s="77" t="s">
        <v>75</v>
      </c>
      <c r="K6101" s="77">
        <v>51.72</v>
      </c>
      <c r="L6101" s="77">
        <v>11.908675000000001</v>
      </c>
      <c r="M6101" s="77">
        <v>-1.542363025273586</v>
      </c>
      <c r="N6101" s="77">
        <v>11.417070000000001</v>
      </c>
      <c r="O6101" s="77">
        <v>2.6971017958197741</v>
      </c>
      <c r="P6101" s="77">
        <v>144160000</v>
      </c>
      <c r="Q6101" s="77">
        <v>23680000</v>
      </c>
      <c r="R6101" s="77">
        <v>6.09</v>
      </c>
      <c r="S6101" s="77">
        <v>177.46899999999999</v>
      </c>
      <c r="T6101" s="77">
        <v>7.5890000000000004</v>
      </c>
      <c r="U6101" s="77">
        <v>76.318399999999997</v>
      </c>
      <c r="V6101" s="77">
        <v>2.432582111054336</v>
      </c>
      <c r="AC6101" s="77">
        <v>18.82</v>
      </c>
      <c r="AD6101" s="77">
        <v>11.18</v>
      </c>
      <c r="AH6101" s="77">
        <f>IF(AND(M6101&lt;Variables!$G$6,M6101&gt;Variables!$G$5),0,1)</f>
        <v>0</v>
      </c>
      <c r="AI6101" s="77">
        <f t="shared" si="192"/>
        <v>0</v>
      </c>
      <c r="AJ6101" s="77">
        <f>IF(I6101&gt;Variables!$G$7,0,1)</f>
        <v>0</v>
      </c>
      <c r="AK6101" s="77">
        <f>IF(F6101&gt;Variables!$G$8,0,1)</f>
        <v>0</v>
      </c>
      <c r="AL6101" s="77">
        <f>IF(G6101&gt;Variables!$G$9,0,1)</f>
        <v>0</v>
      </c>
      <c r="AM6101" s="77">
        <f>IF(AND(K6101&gt;Variables!$G$10,K6101&lt;Variables!$G$11),0,1)</f>
        <v>1</v>
      </c>
      <c r="AN6101" s="77">
        <f>IF(H6101&lt;Variables!$G$13,1,0)</f>
        <v>1</v>
      </c>
      <c r="AO6101" s="77">
        <f>IF(R6101&lt;Variables!$G$12,0,1)</f>
        <v>1</v>
      </c>
      <c r="AP6101" s="78">
        <f t="shared" si="193"/>
        <v>1</v>
      </c>
      <c r="AQ6101" s="77">
        <f>IF(V6101&lt;Variables!$G$15,1,0)</f>
        <v>1</v>
      </c>
      <c r="AR6101" s="77">
        <v>0</v>
      </c>
      <c r="AS6101" s="77">
        <v>0</v>
      </c>
      <c r="AT6101" s="77">
        <v>1</v>
      </c>
      <c r="AU6101" s="77">
        <v>0</v>
      </c>
      <c r="BA6101" s="77">
        <v>-2.25</v>
      </c>
    </row>
    <row r="6102" spans="3:53" x14ac:dyDescent="0.25">
      <c r="C6102" s="77" t="s">
        <v>755</v>
      </c>
      <c r="D6102" s="77" t="s">
        <v>717</v>
      </c>
      <c r="E6102" s="77">
        <v>4.84</v>
      </c>
      <c r="F6102" s="77">
        <v>95.36</v>
      </c>
      <c r="G6102" s="77">
        <v>13.94</v>
      </c>
      <c r="H6102" s="77">
        <v>34.64</v>
      </c>
      <c r="I6102" s="77">
        <v>-10.000999999999999</v>
      </c>
      <c r="J6102" s="77" t="s">
        <v>75</v>
      </c>
      <c r="K6102" s="77">
        <v>47.93</v>
      </c>
      <c r="L6102" s="77">
        <v>4.8517150000000004</v>
      </c>
      <c r="M6102" s="77">
        <v>-2.3025878478022772</v>
      </c>
      <c r="N6102" s="77">
        <v>4.6961479999999991</v>
      </c>
      <c r="O6102" s="77">
        <v>0.93378658423885108</v>
      </c>
      <c r="P6102" s="77">
        <v>60640000</v>
      </c>
      <c r="Q6102" s="77">
        <v>392060</v>
      </c>
      <c r="R6102" s="77">
        <v>154.66999999999999</v>
      </c>
      <c r="S6102" s="77">
        <v>177.46899999999999</v>
      </c>
      <c r="T6102" s="77">
        <v>7.5890000000000004</v>
      </c>
      <c r="U6102" s="77">
        <v>76.318399999999997</v>
      </c>
      <c r="V6102" s="77">
        <v>2.3916568454746412</v>
      </c>
      <c r="AC6102" s="77">
        <v>8.1999999999999993</v>
      </c>
      <c r="AD6102" s="77">
        <v>4.7300000000000004</v>
      </c>
      <c r="AH6102" s="77">
        <f>IF(AND(M6102&lt;Variables!$G$6,M6102&gt;Variables!$G$5),0,1)</f>
        <v>0</v>
      </c>
      <c r="AI6102" s="77">
        <f t="shared" si="192"/>
        <v>0</v>
      </c>
      <c r="AJ6102" s="77">
        <f>IF(I6102&gt;Variables!$G$7,0,1)</f>
        <v>1</v>
      </c>
      <c r="AK6102" s="77">
        <f>IF(F6102&gt;Variables!$G$8,0,1)</f>
        <v>0</v>
      </c>
      <c r="AL6102" s="77">
        <f>IF(G6102&gt;Variables!$G$9,0,1)</f>
        <v>0</v>
      </c>
      <c r="AM6102" s="77">
        <f>IF(AND(K6102&gt;Variables!$G$10,K6102&lt;Variables!$G$11),0,1)</f>
        <v>1</v>
      </c>
      <c r="AN6102" s="77">
        <f>IF(H6102&lt;Variables!$G$13,1,0)</f>
        <v>1</v>
      </c>
      <c r="AO6102" s="77">
        <f>IF(R6102&lt;Variables!$G$12,0,1)</f>
        <v>1</v>
      </c>
      <c r="AP6102" s="78">
        <f t="shared" si="193"/>
        <v>1</v>
      </c>
      <c r="AQ6102" s="77">
        <f>IF(V6102&lt;Variables!$G$15,1,0)</f>
        <v>1</v>
      </c>
      <c r="AR6102" s="77">
        <v>0</v>
      </c>
      <c r="AS6102" s="77">
        <v>0</v>
      </c>
      <c r="AT6102" s="77">
        <v>1</v>
      </c>
      <c r="AU6102" s="77">
        <v>0</v>
      </c>
      <c r="BA6102" s="77">
        <v>-2.25</v>
      </c>
    </row>
    <row r="6103" spans="3:53" x14ac:dyDescent="0.25">
      <c r="C6103" s="77" t="s">
        <v>755</v>
      </c>
      <c r="D6103" s="77" t="s">
        <v>158</v>
      </c>
      <c r="E6103" s="77">
        <v>47.26</v>
      </c>
      <c r="F6103" s="77">
        <v>7.07</v>
      </c>
      <c r="G6103" s="77">
        <v>6.68</v>
      </c>
      <c r="H6103" s="77">
        <v>6670</v>
      </c>
      <c r="I6103" s="77">
        <v>60.445</v>
      </c>
      <c r="J6103" s="77" t="s">
        <v>75</v>
      </c>
      <c r="K6103" s="77">
        <v>68.73</v>
      </c>
      <c r="L6103" s="77">
        <v>46.926000000000002</v>
      </c>
      <c r="M6103" s="77">
        <v>0.69044879171461038</v>
      </c>
      <c r="N6103" s="77">
        <v>46.696500000000007</v>
      </c>
      <c r="O6103" s="77">
        <v>1.1853136744723749</v>
      </c>
      <c r="P6103" s="77">
        <v>170637</v>
      </c>
      <c r="Q6103" s="77">
        <v>677206</v>
      </c>
      <c r="R6103" s="77">
        <v>0.25</v>
      </c>
      <c r="S6103" s="77">
        <v>177.46899999999999</v>
      </c>
      <c r="T6103" s="77">
        <v>7.5890000000000004</v>
      </c>
      <c r="U6103" s="77">
        <v>76.318399999999997</v>
      </c>
      <c r="V6103" s="77">
        <v>2.5057432096662828</v>
      </c>
      <c r="AC6103" s="77">
        <v>48.42</v>
      </c>
      <c r="AD6103" s="77">
        <v>46.7</v>
      </c>
      <c r="AH6103" s="77">
        <f>IF(AND(M6103&lt;Variables!$G$6,M6103&gt;Variables!$G$5),0,1)</f>
        <v>1</v>
      </c>
      <c r="AI6103" s="77">
        <f t="shared" si="192"/>
        <v>0</v>
      </c>
      <c r="AJ6103" s="77">
        <f>IF(I6103&gt;Variables!$G$7,0,1)</f>
        <v>0</v>
      </c>
      <c r="AK6103" s="77">
        <f>IF(F6103&gt;Variables!$G$8,0,1)</f>
        <v>1</v>
      </c>
      <c r="AL6103" s="77">
        <f>IF(G6103&gt;Variables!$G$9,0,1)</f>
        <v>1</v>
      </c>
      <c r="AM6103" s="77">
        <f>IF(AND(K6103&gt;Variables!$G$10,K6103&lt;Variables!$G$11),0,1)</f>
        <v>0</v>
      </c>
      <c r="AN6103" s="77">
        <f>IF(H6103&lt;Variables!$G$13,1,0)</f>
        <v>0</v>
      </c>
      <c r="AO6103" s="77">
        <f>IF(R6103&lt;Variables!$G$12,0,1)</f>
        <v>0</v>
      </c>
      <c r="AP6103" s="78">
        <f t="shared" si="193"/>
        <v>1</v>
      </c>
      <c r="AQ6103" s="77">
        <f>IF(V6103&lt;Variables!$G$15,1,0)</f>
        <v>1</v>
      </c>
      <c r="AR6103" s="77">
        <v>0</v>
      </c>
      <c r="AS6103" s="77">
        <v>1</v>
      </c>
      <c r="AT6103" s="77">
        <v>0</v>
      </c>
      <c r="AU6103" s="77">
        <v>0</v>
      </c>
      <c r="BA6103" s="77">
        <v>0.36</v>
      </c>
    </row>
    <row r="6104" spans="3:53" x14ac:dyDescent="0.25">
      <c r="C6104" s="77" t="s">
        <v>755</v>
      </c>
      <c r="D6104" s="77" t="s">
        <v>729</v>
      </c>
      <c r="E6104" s="77">
        <v>13.33</v>
      </c>
      <c r="F6104" s="77">
        <v>12.96</v>
      </c>
      <c r="G6104" s="77">
        <v>13.04</v>
      </c>
      <c r="H6104" s="77">
        <v>6350</v>
      </c>
      <c r="I6104" s="77">
        <v>43.555</v>
      </c>
      <c r="J6104" s="77" t="s">
        <v>74</v>
      </c>
      <c r="K6104" s="77">
        <v>58.68</v>
      </c>
      <c r="L6104" s="77">
        <v>13.11994210526316</v>
      </c>
      <c r="M6104" s="77">
        <v>1.067519152242725</v>
      </c>
      <c r="N6104" s="77">
        <v>13.094979591836729</v>
      </c>
      <c r="O6104" s="77">
        <v>1.2601807204505839</v>
      </c>
      <c r="P6104" s="77">
        <v>1992000</v>
      </c>
      <c r="Q6104" s="77">
        <v>2203000</v>
      </c>
      <c r="R6104" s="77">
        <v>0.9</v>
      </c>
      <c r="S6104" s="77">
        <v>177.46899999999999</v>
      </c>
      <c r="T6104" s="77">
        <v>7.5890000000000004</v>
      </c>
      <c r="U6104" s="77">
        <v>76.318399999999997</v>
      </c>
      <c r="V6104" s="77">
        <v>2.4024089027363331</v>
      </c>
      <c r="AC6104" s="77">
        <v>13.3</v>
      </c>
      <c r="AD6104" s="77">
        <v>12.92</v>
      </c>
      <c r="AH6104" s="77">
        <f>IF(AND(M6104&lt;Variables!$G$6,M6104&gt;Variables!$G$5),0,1)</f>
        <v>1</v>
      </c>
      <c r="AI6104" s="77">
        <f t="shared" si="192"/>
        <v>0</v>
      </c>
      <c r="AJ6104" s="77">
        <f>IF(I6104&gt;Variables!$G$7,0,1)</f>
        <v>1</v>
      </c>
      <c r="AK6104" s="77">
        <f>IF(F6104&gt;Variables!$G$8,0,1)</f>
        <v>0</v>
      </c>
      <c r="AL6104" s="77">
        <f>IF(G6104&gt;Variables!$G$9,0,1)</f>
        <v>0</v>
      </c>
      <c r="AM6104" s="77">
        <f>IF(AND(K6104&gt;Variables!$G$10,K6104&lt;Variables!$G$11),0,1)</f>
        <v>1</v>
      </c>
      <c r="AN6104" s="77">
        <f>IF(H6104&lt;Variables!$G$13,1,0)</f>
        <v>0</v>
      </c>
      <c r="AO6104" s="77">
        <f>IF(R6104&lt;Variables!$G$12,0,1)</f>
        <v>0</v>
      </c>
      <c r="AP6104" s="78">
        <f t="shared" si="193"/>
        <v>0</v>
      </c>
      <c r="AQ6104" s="77">
        <f>IF(V6104&lt;Variables!$G$15,1,0)</f>
        <v>1</v>
      </c>
      <c r="AR6104" s="77">
        <v>0</v>
      </c>
      <c r="AS6104" s="77">
        <v>0</v>
      </c>
      <c r="AT6104" s="77">
        <v>1</v>
      </c>
      <c r="AU6104" s="77">
        <v>0</v>
      </c>
      <c r="BA6104" s="77">
        <v>-2.25</v>
      </c>
    </row>
    <row r="6105" spans="3:53" x14ac:dyDescent="0.25">
      <c r="C6105" s="77" t="s">
        <v>755</v>
      </c>
      <c r="D6105" s="77" t="s">
        <v>719</v>
      </c>
      <c r="E6105" s="77">
        <v>2.14</v>
      </c>
      <c r="F6105" s="77">
        <v>46.6</v>
      </c>
      <c r="G6105" s="77">
        <v>-4.05</v>
      </c>
      <c r="H6105" s="77">
        <v>82.6</v>
      </c>
      <c r="I6105" s="77">
        <v>-56.441000000000003</v>
      </c>
      <c r="J6105" s="77" t="s">
        <v>74</v>
      </c>
      <c r="K6105" s="77">
        <v>47.39</v>
      </c>
      <c r="L6105" s="77">
        <v>2.1593499999999999</v>
      </c>
      <c r="M6105" s="77">
        <v>-1.3545742931900899</v>
      </c>
      <c r="N6105" s="77">
        <v>2.1072160000000002</v>
      </c>
      <c r="O6105" s="77">
        <v>1.085982642500833</v>
      </c>
      <c r="P6105" s="77">
        <v>198830000</v>
      </c>
      <c r="Q6105" s="77">
        <v>4600000</v>
      </c>
      <c r="R6105" s="77">
        <v>43.22</v>
      </c>
      <c r="S6105" s="77">
        <v>177.46899999999999</v>
      </c>
      <c r="T6105" s="77">
        <v>7.5890000000000004</v>
      </c>
      <c r="U6105" s="77">
        <v>76.318399999999997</v>
      </c>
      <c r="V6105" s="77">
        <v>2.3649689840646499</v>
      </c>
      <c r="AC6105" s="77">
        <v>2.37</v>
      </c>
      <c r="AD6105" s="77">
        <v>1.88</v>
      </c>
      <c r="AH6105" s="77">
        <f>IF(AND(M6105&lt;Variables!$G$6,M6105&gt;Variables!$G$5),0,1)</f>
        <v>0</v>
      </c>
      <c r="AI6105" s="77">
        <f t="shared" si="192"/>
        <v>0</v>
      </c>
      <c r="AJ6105" s="77">
        <f>IF(I6105&gt;Variables!$G$7,0,1)</f>
        <v>1</v>
      </c>
      <c r="AK6105" s="77">
        <f>IF(F6105&gt;Variables!$G$8,0,1)</f>
        <v>0</v>
      </c>
      <c r="AL6105" s="77">
        <f>IF(G6105&gt;Variables!$G$9,0,1)</f>
        <v>1</v>
      </c>
      <c r="AM6105" s="77">
        <f>IF(AND(K6105&gt;Variables!$G$10,K6105&lt;Variables!$G$11),0,1)</f>
        <v>1</v>
      </c>
      <c r="AN6105" s="77">
        <f>IF(H6105&lt;Variables!$G$13,1,0)</f>
        <v>1</v>
      </c>
      <c r="AO6105" s="77">
        <f>IF(R6105&lt;Variables!$G$12,0,1)</f>
        <v>1</v>
      </c>
      <c r="AP6105" s="78">
        <f t="shared" si="193"/>
        <v>0</v>
      </c>
      <c r="AQ6105" s="77">
        <f>IF(V6105&lt;Variables!$G$15,1,0)</f>
        <v>1</v>
      </c>
      <c r="AR6105" s="77">
        <v>0</v>
      </c>
      <c r="AS6105" s="77">
        <v>0</v>
      </c>
      <c r="AT6105" s="77">
        <v>1</v>
      </c>
      <c r="AU6105" s="77">
        <v>0</v>
      </c>
      <c r="BA6105" s="77">
        <v>-2.25</v>
      </c>
    </row>
    <row r="6106" spans="3:53" x14ac:dyDescent="0.25">
      <c r="C6106" s="77" t="s">
        <v>755</v>
      </c>
      <c r="D6106" s="77" t="s">
        <v>174</v>
      </c>
      <c r="E6106" s="77">
        <v>29.73</v>
      </c>
      <c r="F6106" s="77">
        <v>8.6999999999999993</v>
      </c>
      <c r="G6106" s="77">
        <v>8.32</v>
      </c>
      <c r="H6106" s="77">
        <v>2440</v>
      </c>
      <c r="I6106" s="77">
        <v>420.29700000000003</v>
      </c>
      <c r="J6106" s="77" t="s">
        <v>74</v>
      </c>
      <c r="K6106" s="77">
        <v>62.55</v>
      </c>
      <c r="L6106" s="77">
        <v>29.349393750000001</v>
      </c>
      <c r="M6106" s="77">
        <v>0.93905261671717744</v>
      </c>
      <c r="N6106" s="77">
        <v>28.827059090909088</v>
      </c>
      <c r="O6106" s="77">
        <v>2.7680274514806489</v>
      </c>
      <c r="P6106" s="77">
        <v>173597</v>
      </c>
      <c r="Q6106" s="77">
        <v>609587</v>
      </c>
      <c r="R6106" s="77">
        <v>0.28000000000000003</v>
      </c>
      <c r="S6106" s="77">
        <v>177.46899999999999</v>
      </c>
      <c r="T6106" s="77">
        <v>7.5890000000000004</v>
      </c>
      <c r="U6106" s="77">
        <v>76.318399999999997</v>
      </c>
      <c r="V6106" s="77">
        <v>2.4385672333040089</v>
      </c>
      <c r="AC6106" s="77">
        <v>30.21</v>
      </c>
      <c r="AD6106" s="77">
        <v>27.83</v>
      </c>
      <c r="AH6106" s="77">
        <f>IF(AND(M6106&lt;Variables!$G$6,M6106&gt;Variables!$G$5),0,1)</f>
        <v>1</v>
      </c>
      <c r="AI6106" s="77">
        <f t="shared" si="192"/>
        <v>0</v>
      </c>
      <c r="AJ6106" s="77">
        <f>IF(I6106&gt;Variables!$G$7,0,1)</f>
        <v>0</v>
      </c>
      <c r="AK6106" s="77">
        <f>IF(F6106&gt;Variables!$G$8,0,1)</f>
        <v>1</v>
      </c>
      <c r="AL6106" s="77">
        <f>IF(G6106&gt;Variables!$G$9,0,1)</f>
        <v>1</v>
      </c>
      <c r="AM6106" s="77">
        <f>IF(AND(K6106&gt;Variables!$G$10,K6106&lt;Variables!$G$11),0,1)</f>
        <v>0</v>
      </c>
      <c r="AN6106" s="77">
        <f>IF(H6106&lt;Variables!$G$13,1,0)</f>
        <v>0</v>
      </c>
      <c r="AO6106" s="77">
        <f>IF(R6106&lt;Variables!$G$12,0,1)</f>
        <v>0</v>
      </c>
      <c r="AP6106" s="78">
        <f t="shared" si="193"/>
        <v>0</v>
      </c>
      <c r="AQ6106" s="77">
        <f>IF(V6106&lt;Variables!$G$15,1,0)</f>
        <v>1</v>
      </c>
      <c r="AR6106" s="77">
        <v>0</v>
      </c>
      <c r="AS6106" s="77">
        <v>0</v>
      </c>
      <c r="AT6106" s="77">
        <v>1</v>
      </c>
      <c r="AU6106" s="77">
        <v>0</v>
      </c>
      <c r="BA6106" s="77">
        <v>-1.86</v>
      </c>
    </row>
    <row r="6107" spans="3:53" x14ac:dyDescent="0.25">
      <c r="C6107" s="77" t="s">
        <v>755</v>
      </c>
      <c r="D6107" s="77" t="s">
        <v>705</v>
      </c>
      <c r="E6107" s="77">
        <v>679.79</v>
      </c>
      <c r="F6107" s="77">
        <v>8.3000000000000007</v>
      </c>
      <c r="G6107" s="77">
        <v>4.2</v>
      </c>
      <c r="H6107" s="77">
        <v>6440</v>
      </c>
      <c r="I6107" s="77">
        <v>-23.4</v>
      </c>
      <c r="J6107" s="77" t="s">
        <v>74</v>
      </c>
      <c r="K6107" s="77">
        <v>46.32</v>
      </c>
      <c r="L6107" s="77">
        <v>677.36613499999999</v>
      </c>
      <c r="M6107" s="77">
        <v>-1.4192472140639839E-2</v>
      </c>
      <c r="N6107" s="77">
        <v>681.69558571428558</v>
      </c>
      <c r="O6107" s="77">
        <v>-0.64920263634220876</v>
      </c>
      <c r="P6107" s="77">
        <v>859978</v>
      </c>
      <c r="Q6107" s="77">
        <v>763734</v>
      </c>
      <c r="R6107" s="77">
        <v>1.1299999999999999</v>
      </c>
      <c r="S6107" s="77">
        <v>177.46899999999999</v>
      </c>
      <c r="T6107" s="77">
        <v>7.5890000000000004</v>
      </c>
      <c r="U6107" s="77">
        <v>76.318399999999997</v>
      </c>
      <c r="V6107" s="77">
        <v>2.3290933689525422</v>
      </c>
      <c r="AC6107" s="77">
        <v>680</v>
      </c>
      <c r="AD6107" s="77">
        <v>650.67049999999995</v>
      </c>
      <c r="AH6107" s="77">
        <f>IF(AND(M6107&lt;Variables!$G$6,M6107&gt;Variables!$G$5),0,1)</f>
        <v>1</v>
      </c>
      <c r="AI6107" s="77">
        <f t="shared" si="192"/>
        <v>1</v>
      </c>
      <c r="AJ6107" s="77">
        <f>IF(I6107&gt;Variables!$G$7,0,1)</f>
        <v>1</v>
      </c>
      <c r="AK6107" s="77">
        <f>IF(F6107&gt;Variables!$G$8,0,1)</f>
        <v>1</v>
      </c>
      <c r="AL6107" s="77">
        <f>IF(G6107&gt;Variables!$G$9,0,1)</f>
        <v>1</v>
      </c>
      <c r="AM6107" s="77">
        <f>IF(AND(K6107&gt;Variables!$G$10,K6107&lt;Variables!$G$11),0,1)</f>
        <v>1</v>
      </c>
      <c r="AN6107" s="77">
        <f>IF(H6107&lt;Variables!$G$13,1,0)</f>
        <v>0</v>
      </c>
      <c r="AO6107" s="77">
        <f>IF(R6107&lt;Variables!$G$12,0,1)</f>
        <v>0</v>
      </c>
      <c r="AP6107" s="78">
        <f t="shared" si="193"/>
        <v>0</v>
      </c>
      <c r="AQ6107" s="77">
        <f>IF(V6107&lt;Variables!$G$15,1,0)</f>
        <v>1</v>
      </c>
      <c r="AR6107" s="77">
        <v>0</v>
      </c>
      <c r="AS6107" s="77">
        <v>1</v>
      </c>
      <c r="AT6107" s="77">
        <v>0</v>
      </c>
      <c r="AU6107" s="77">
        <v>0</v>
      </c>
      <c r="BA6107" s="77">
        <v>-0.32</v>
      </c>
    </row>
    <row r="6108" spans="3:53" x14ac:dyDescent="0.25">
      <c r="C6108" s="77" t="s">
        <v>755</v>
      </c>
      <c r="D6108" s="77" t="s">
        <v>630</v>
      </c>
      <c r="E6108" s="77">
        <v>6.79</v>
      </c>
      <c r="F6108" s="77">
        <v>6.5</v>
      </c>
      <c r="G6108" s="77">
        <v>3.66</v>
      </c>
      <c r="H6108" s="77">
        <v>-99999</v>
      </c>
      <c r="I6108" s="77">
        <v>-21.145</v>
      </c>
      <c r="J6108" s="77" t="s">
        <v>75</v>
      </c>
      <c r="K6108" s="77">
        <v>77.45</v>
      </c>
      <c r="L6108" s="77">
        <v>6.8</v>
      </c>
      <c r="M6108" s="77">
        <v>0</v>
      </c>
      <c r="N6108" s="77">
        <v>6.7682500000000001</v>
      </c>
      <c r="O6108" s="77">
        <v>0.46910205740035787</v>
      </c>
      <c r="P6108" s="77">
        <v>25564</v>
      </c>
      <c r="Q6108" s="77">
        <v>21578</v>
      </c>
      <c r="R6108" s="77">
        <v>1.18</v>
      </c>
      <c r="S6108" s="77">
        <v>177.46899999999999</v>
      </c>
      <c r="T6108" s="77">
        <v>7.5890000000000004</v>
      </c>
      <c r="U6108" s="77">
        <v>76.318399999999997</v>
      </c>
      <c r="V6108" s="77">
        <v>2.6513819999999999</v>
      </c>
      <c r="AC6108" s="77">
        <v>6.8</v>
      </c>
      <c r="AD6108" s="77">
        <v>6.66</v>
      </c>
      <c r="AH6108" s="77">
        <f>IF(AND(M6108&lt;Variables!$G$6,M6108&gt;Variables!$G$5),0,1)</f>
        <v>1</v>
      </c>
      <c r="AI6108" s="77">
        <f t="shared" si="192"/>
        <v>0</v>
      </c>
      <c r="AJ6108" s="77">
        <f>IF(I6108&gt;Variables!$G$7,0,1)</f>
        <v>1</v>
      </c>
      <c r="AK6108" s="77">
        <f>IF(F6108&gt;Variables!$G$8,0,1)</f>
        <v>1</v>
      </c>
      <c r="AL6108" s="77">
        <f>IF(G6108&gt;Variables!$G$9,0,1)</f>
        <v>1</v>
      </c>
      <c r="AM6108" s="77">
        <f>IF(AND(K6108&gt;Variables!$G$10,K6108&lt;Variables!$G$11),0,1)</f>
        <v>1</v>
      </c>
      <c r="AN6108" s="77">
        <f>IF(H6108&lt;Variables!$G$13,1,0)</f>
        <v>1</v>
      </c>
      <c r="AO6108" s="77">
        <f>IF(R6108&lt;Variables!$G$12,0,1)</f>
        <v>0</v>
      </c>
      <c r="AP6108" s="78">
        <f t="shared" si="193"/>
        <v>1</v>
      </c>
      <c r="AQ6108" s="77">
        <f>IF(V6108&lt;Variables!$G$15,1,0)</f>
        <v>1</v>
      </c>
      <c r="AR6108" s="77">
        <v>0</v>
      </c>
      <c r="AS6108" s="77">
        <v>0</v>
      </c>
      <c r="AT6108" s="77">
        <v>0</v>
      </c>
      <c r="AU6108" s="77">
        <v>0</v>
      </c>
      <c r="BA6108" s="77">
        <v>0</v>
      </c>
    </row>
    <row r="6109" spans="3:53" x14ac:dyDescent="0.25">
      <c r="C6109" s="77" t="s">
        <v>755</v>
      </c>
      <c r="D6109" s="77" t="s">
        <v>749</v>
      </c>
      <c r="E6109" s="77">
        <v>3.6</v>
      </c>
      <c r="F6109" s="77">
        <v>10.59</v>
      </c>
      <c r="G6109" s="77">
        <v>9.74</v>
      </c>
      <c r="H6109" s="77">
        <v>-99999</v>
      </c>
      <c r="I6109" s="77">
        <v>-12.667</v>
      </c>
      <c r="J6109" s="77" t="s">
        <v>75</v>
      </c>
      <c r="K6109" s="77">
        <v>56.21</v>
      </c>
      <c r="L6109" s="77">
        <v>3.61</v>
      </c>
      <c r="M6109" s="77">
        <v>-1.662049861495859</v>
      </c>
      <c r="N6109" s="77">
        <v>3.5757142857142861</v>
      </c>
      <c r="O6109" s="77">
        <v>-0.71913703555734598</v>
      </c>
      <c r="P6109" s="77">
        <v>15863</v>
      </c>
      <c r="Q6109" s="77">
        <v>9400</v>
      </c>
      <c r="R6109" s="77">
        <v>1.69</v>
      </c>
      <c r="S6109" s="77">
        <v>177.46899999999999</v>
      </c>
      <c r="T6109" s="77">
        <v>7.5890000000000004</v>
      </c>
      <c r="U6109" s="77">
        <v>76.318399999999997</v>
      </c>
      <c r="V6109" s="77">
        <v>2.504356896398892</v>
      </c>
      <c r="AC6109" s="77">
        <v>3.64</v>
      </c>
      <c r="AD6109" s="77">
        <v>3.53</v>
      </c>
      <c r="AH6109" s="77">
        <f>IF(AND(M6109&lt;Variables!$G$6,M6109&gt;Variables!$G$5),0,1)</f>
        <v>0</v>
      </c>
      <c r="AI6109" s="77">
        <f t="shared" si="192"/>
        <v>0</v>
      </c>
      <c r="AJ6109" s="77">
        <f>IF(I6109&gt;Variables!$G$7,0,1)</f>
        <v>1</v>
      </c>
      <c r="AK6109" s="77">
        <f>IF(F6109&gt;Variables!$G$8,0,1)</f>
        <v>0</v>
      </c>
      <c r="AL6109" s="77">
        <f>IF(G6109&gt;Variables!$G$9,0,1)</f>
        <v>1</v>
      </c>
      <c r="AM6109" s="77">
        <f>IF(AND(K6109&gt;Variables!$G$10,K6109&lt;Variables!$G$11),0,1)</f>
        <v>1</v>
      </c>
      <c r="AN6109" s="77">
        <f>IF(H6109&lt;Variables!$G$13,1,0)</f>
        <v>1</v>
      </c>
      <c r="AO6109" s="77">
        <f>IF(R6109&lt;Variables!$G$12,0,1)</f>
        <v>0</v>
      </c>
      <c r="AP6109" s="78">
        <f t="shared" si="193"/>
        <v>1</v>
      </c>
      <c r="AQ6109" s="77">
        <f>IF(V6109&lt;Variables!$G$15,1,0)</f>
        <v>1</v>
      </c>
      <c r="AR6109" s="77">
        <v>0</v>
      </c>
      <c r="AS6109" s="77">
        <v>0</v>
      </c>
      <c r="AT6109" s="77">
        <v>0</v>
      </c>
      <c r="AU6109" s="77">
        <v>0</v>
      </c>
      <c r="BA6109" s="77">
        <v>0</v>
      </c>
    </row>
    <row r="6110" spans="3:53" x14ac:dyDescent="0.25">
      <c r="C6110" s="77" t="s">
        <v>755</v>
      </c>
      <c r="D6110" s="77" t="s">
        <v>720</v>
      </c>
      <c r="E6110" s="77">
        <v>54.34</v>
      </c>
      <c r="F6110" s="77">
        <v>10.18</v>
      </c>
      <c r="G6110" s="77">
        <v>9.68</v>
      </c>
      <c r="H6110" s="77">
        <v>2050</v>
      </c>
      <c r="I6110" s="77">
        <v>12.202999999999999</v>
      </c>
      <c r="J6110" s="77" t="s">
        <v>74</v>
      </c>
      <c r="K6110" s="77">
        <v>52.24</v>
      </c>
      <c r="L6110" s="77">
        <v>53.974750000000007</v>
      </c>
      <c r="M6110" s="77">
        <v>5.604472461659428E-2</v>
      </c>
      <c r="N6110" s="77">
        <v>53.809399999999997</v>
      </c>
      <c r="O6110" s="77">
        <v>0.36350526116254572</v>
      </c>
      <c r="P6110" s="77">
        <v>603031</v>
      </c>
      <c r="Q6110" s="77">
        <v>320570</v>
      </c>
      <c r="R6110" s="77">
        <v>1.88</v>
      </c>
      <c r="S6110" s="77">
        <v>177.46899999999999</v>
      </c>
      <c r="T6110" s="77">
        <v>7.5890000000000004</v>
      </c>
      <c r="U6110" s="77">
        <v>76.318399999999997</v>
      </c>
      <c r="V6110" s="77">
        <v>2.3883866771110571</v>
      </c>
      <c r="AC6110" s="77">
        <v>54.4</v>
      </c>
      <c r="AD6110" s="77">
        <v>52.91</v>
      </c>
      <c r="AH6110" s="77">
        <f>IF(AND(M6110&lt;Variables!$G$6,M6110&gt;Variables!$G$5),0,1)</f>
        <v>1</v>
      </c>
      <c r="AI6110" s="77">
        <f t="shared" si="192"/>
        <v>0</v>
      </c>
      <c r="AJ6110" s="77">
        <f>IF(I6110&gt;Variables!$G$7,0,1)</f>
        <v>1</v>
      </c>
      <c r="AK6110" s="77">
        <f>IF(F6110&gt;Variables!$G$8,0,1)</f>
        <v>0</v>
      </c>
      <c r="AL6110" s="77">
        <f>IF(G6110&gt;Variables!$G$9,0,1)</f>
        <v>1</v>
      </c>
      <c r="AM6110" s="77">
        <f>IF(AND(K6110&gt;Variables!$G$10,K6110&lt;Variables!$G$11),0,1)</f>
        <v>1</v>
      </c>
      <c r="AN6110" s="77">
        <f>IF(H6110&lt;Variables!$G$13,1,0)</f>
        <v>0</v>
      </c>
      <c r="AO6110" s="77">
        <f>IF(R6110&lt;Variables!$G$12,0,1)</f>
        <v>0</v>
      </c>
      <c r="AP6110" s="78">
        <f t="shared" si="193"/>
        <v>0</v>
      </c>
      <c r="AQ6110" s="77">
        <f>IF(V6110&lt;Variables!$G$15,1,0)</f>
        <v>1</v>
      </c>
      <c r="AR6110" s="77">
        <v>0</v>
      </c>
      <c r="AS6110" s="77">
        <v>0</v>
      </c>
      <c r="AT6110" s="77">
        <v>0</v>
      </c>
      <c r="AU6110" s="77">
        <v>1</v>
      </c>
      <c r="BA6110" s="77">
        <v>-1.1599999999999999</v>
      </c>
    </row>
    <row r="6111" spans="3:53" x14ac:dyDescent="0.25">
      <c r="C6111" s="77" t="s">
        <v>757</v>
      </c>
      <c r="D6111" s="77" t="s">
        <v>174</v>
      </c>
      <c r="E6111" s="77">
        <v>29.91</v>
      </c>
      <c r="F6111" s="77">
        <v>9.7799999999999994</v>
      </c>
      <c r="G6111" s="77">
        <v>8.9600000000000009</v>
      </c>
      <c r="H6111" s="77">
        <v>2440</v>
      </c>
      <c r="I6111" s="77">
        <v>421.53500000000003</v>
      </c>
      <c r="J6111" s="77" t="s">
        <v>74</v>
      </c>
      <c r="K6111" s="77">
        <v>65.180000000000007</v>
      </c>
      <c r="L6111" s="77">
        <v>29.531181249999999</v>
      </c>
      <c r="M6111" s="77">
        <v>0.9102878334743133</v>
      </c>
      <c r="N6111" s="77">
        <v>28.961004651162781</v>
      </c>
      <c r="O6111" s="77">
        <v>2.8969828876552111</v>
      </c>
      <c r="P6111" s="77">
        <v>180799</v>
      </c>
      <c r="Q6111" s="77">
        <v>609587</v>
      </c>
      <c r="R6111" s="77">
        <v>0.3</v>
      </c>
      <c r="S6111" s="77">
        <v>175.102</v>
      </c>
      <c r="T6111" s="77">
        <v>8.1539999999999999</v>
      </c>
      <c r="U6111" s="77">
        <v>75.442799999999991</v>
      </c>
      <c r="V6111" s="77">
        <v>2.4606904433562069</v>
      </c>
      <c r="AC6111" s="77">
        <v>30.21</v>
      </c>
      <c r="AD6111" s="77">
        <v>27.83</v>
      </c>
      <c r="AH6111" s="77">
        <f>IF(AND(M6111&lt;Variables!$G$6,M6111&gt;Variables!$G$5),0,1)</f>
        <v>1</v>
      </c>
      <c r="AI6111" s="77">
        <f t="shared" si="192"/>
        <v>0</v>
      </c>
      <c r="AJ6111" s="77">
        <f>IF(I6111&gt;Variables!$G$7,0,1)</f>
        <v>0</v>
      </c>
      <c r="AK6111" s="77">
        <f>IF(F6111&gt;Variables!$G$8,0,1)</f>
        <v>0</v>
      </c>
      <c r="AL6111" s="77">
        <f>IF(G6111&gt;Variables!$G$9,0,1)</f>
        <v>1</v>
      </c>
      <c r="AM6111" s="77">
        <f>IF(AND(K6111&gt;Variables!$G$10,K6111&lt;Variables!$G$11),0,1)</f>
        <v>0</v>
      </c>
      <c r="AN6111" s="77">
        <f>IF(H6111&lt;Variables!$G$13,1,0)</f>
        <v>0</v>
      </c>
      <c r="AO6111" s="77">
        <f>IF(R6111&lt;Variables!$G$12,0,1)</f>
        <v>0</v>
      </c>
      <c r="AP6111" s="78">
        <f t="shared" si="193"/>
        <v>0</v>
      </c>
      <c r="AQ6111" s="77">
        <f>IF(V6111&lt;Variables!$G$15,1,0)</f>
        <v>1</v>
      </c>
      <c r="AR6111" s="77">
        <v>0</v>
      </c>
      <c r="AS6111" s="77">
        <v>0</v>
      </c>
      <c r="AT6111" s="77">
        <v>1</v>
      </c>
      <c r="AU6111" s="77">
        <v>0</v>
      </c>
      <c r="BA6111" s="77">
        <v>-2.25</v>
      </c>
    </row>
    <row r="6112" spans="3:53" x14ac:dyDescent="0.25">
      <c r="C6112" s="77" t="s">
        <v>757</v>
      </c>
      <c r="D6112" s="77" t="s">
        <v>720</v>
      </c>
      <c r="E6112" s="77">
        <v>54.15</v>
      </c>
      <c r="F6112" s="77">
        <v>10.199999999999999</v>
      </c>
      <c r="G6112" s="77">
        <v>9.8800000000000008</v>
      </c>
      <c r="H6112" s="77">
        <v>2050</v>
      </c>
      <c r="I6112" s="77">
        <v>12.249000000000001</v>
      </c>
      <c r="J6112" s="77" t="s">
        <v>74</v>
      </c>
      <c r="K6112" s="77">
        <v>54.54</v>
      </c>
      <c r="L6112" s="77">
        <v>54.025250000000007</v>
      </c>
      <c r="M6112" s="77">
        <v>0.14761616096175401</v>
      </c>
      <c r="N6112" s="77">
        <v>53.884300000000003</v>
      </c>
      <c r="O6112" s="77">
        <v>0.40958126949779589</v>
      </c>
      <c r="P6112" s="77">
        <v>615972</v>
      </c>
      <c r="Q6112" s="77">
        <v>320570</v>
      </c>
      <c r="R6112" s="77">
        <v>1.92</v>
      </c>
      <c r="S6112" s="77">
        <v>175.102</v>
      </c>
      <c r="T6112" s="77">
        <v>8.1539999999999999</v>
      </c>
      <c r="U6112" s="77">
        <v>75.442799999999991</v>
      </c>
      <c r="V6112" s="77">
        <v>2.4082609075682209</v>
      </c>
      <c r="AC6112" s="77">
        <v>54.4</v>
      </c>
      <c r="AD6112" s="77">
        <v>52.91</v>
      </c>
      <c r="AH6112" s="77">
        <f>IF(AND(M6112&lt;Variables!$G$6,M6112&gt;Variables!$G$5),0,1)</f>
        <v>1</v>
      </c>
      <c r="AI6112" s="77">
        <f t="shared" si="192"/>
        <v>0</v>
      </c>
      <c r="AJ6112" s="77">
        <f>IF(I6112&gt;Variables!$G$7,0,1)</f>
        <v>1</v>
      </c>
      <c r="AK6112" s="77">
        <f>IF(F6112&gt;Variables!$G$8,0,1)</f>
        <v>0</v>
      </c>
      <c r="AL6112" s="77">
        <f>IF(G6112&gt;Variables!$G$9,0,1)</f>
        <v>1</v>
      </c>
      <c r="AM6112" s="77">
        <f>IF(AND(K6112&gt;Variables!$G$10,K6112&lt;Variables!$G$11),0,1)</f>
        <v>1</v>
      </c>
      <c r="AN6112" s="77">
        <f>IF(H6112&lt;Variables!$G$13,1,0)</f>
        <v>0</v>
      </c>
      <c r="AO6112" s="77">
        <f>IF(R6112&lt;Variables!$G$12,0,1)</f>
        <v>0</v>
      </c>
      <c r="AP6112" s="78">
        <f t="shared" si="193"/>
        <v>0</v>
      </c>
      <c r="AQ6112" s="77">
        <f>IF(V6112&lt;Variables!$G$15,1,0)</f>
        <v>1</v>
      </c>
      <c r="AR6112" s="77">
        <v>0</v>
      </c>
      <c r="AS6112" s="77">
        <v>0</v>
      </c>
      <c r="AT6112" s="77">
        <v>0</v>
      </c>
      <c r="AU6112" s="77">
        <v>1</v>
      </c>
      <c r="BA6112" s="77">
        <v>-0.92</v>
      </c>
    </row>
    <row r="6113" spans="3:53" x14ac:dyDescent="0.25">
      <c r="C6113" s="77" t="s">
        <v>757</v>
      </c>
      <c r="D6113" s="77" t="s">
        <v>729</v>
      </c>
      <c r="E6113" s="77">
        <v>13.25</v>
      </c>
      <c r="F6113" s="77">
        <v>11.81</v>
      </c>
      <c r="G6113" s="77">
        <v>12.75</v>
      </c>
      <c r="H6113" s="77">
        <v>6350</v>
      </c>
      <c r="I6113" s="77">
        <v>43.466999999999999</v>
      </c>
      <c r="J6113" s="77" t="s">
        <v>74</v>
      </c>
      <c r="K6113" s="77">
        <v>54.38</v>
      </c>
      <c r="L6113" s="77">
        <v>13.192745</v>
      </c>
      <c r="M6113" s="77">
        <v>0.2444904377368094</v>
      </c>
      <c r="N6113" s="77">
        <v>13.144539999999999</v>
      </c>
      <c r="O6113" s="77">
        <v>0.61211727454897946</v>
      </c>
      <c r="P6113" s="77">
        <v>2017000</v>
      </c>
      <c r="Q6113" s="77">
        <v>2203000</v>
      </c>
      <c r="R6113" s="77">
        <v>0.92</v>
      </c>
      <c r="S6113" s="77">
        <v>175.102</v>
      </c>
      <c r="T6113" s="77">
        <v>8.1539999999999999</v>
      </c>
      <c r="U6113" s="77">
        <v>75.442799999999991</v>
      </c>
      <c r="V6113" s="77">
        <v>2.402927381496117</v>
      </c>
      <c r="AC6113" s="77">
        <v>13.3</v>
      </c>
      <c r="AD6113" s="77">
        <v>12.92</v>
      </c>
      <c r="AH6113" s="77">
        <f>IF(AND(M6113&lt;Variables!$G$6,M6113&gt;Variables!$G$5),0,1)</f>
        <v>1</v>
      </c>
      <c r="AI6113" s="77">
        <f t="shared" si="192"/>
        <v>0</v>
      </c>
      <c r="AJ6113" s="77">
        <f>IF(I6113&gt;Variables!$G$7,0,1)</f>
        <v>1</v>
      </c>
      <c r="AK6113" s="77">
        <f>IF(F6113&gt;Variables!$G$8,0,1)</f>
        <v>0</v>
      </c>
      <c r="AL6113" s="77">
        <f>IF(G6113&gt;Variables!$G$9,0,1)</f>
        <v>0</v>
      </c>
      <c r="AM6113" s="77">
        <f>IF(AND(K6113&gt;Variables!$G$10,K6113&lt;Variables!$G$11),0,1)</f>
        <v>1</v>
      </c>
      <c r="AN6113" s="77">
        <f>IF(H6113&lt;Variables!$G$13,1,0)</f>
        <v>0</v>
      </c>
      <c r="AO6113" s="77">
        <f>IF(R6113&lt;Variables!$G$12,0,1)</f>
        <v>0</v>
      </c>
      <c r="AP6113" s="78">
        <f t="shared" si="193"/>
        <v>0</v>
      </c>
      <c r="AQ6113" s="77">
        <f>IF(V6113&lt;Variables!$G$15,1,0)</f>
        <v>1</v>
      </c>
      <c r="AR6113" s="77">
        <v>0</v>
      </c>
      <c r="AS6113" s="77">
        <v>1</v>
      </c>
      <c r="AT6113" s="77">
        <v>0</v>
      </c>
      <c r="AU6113" s="77">
        <v>0</v>
      </c>
      <c r="BA6113" s="77">
        <v>-0.5</v>
      </c>
    </row>
    <row r="6114" spans="3:53" x14ac:dyDescent="0.25">
      <c r="C6114" s="77" t="s">
        <v>757</v>
      </c>
      <c r="D6114" s="77" t="s">
        <v>728</v>
      </c>
      <c r="E6114" s="77">
        <v>42.98</v>
      </c>
      <c r="F6114" s="77">
        <v>12.73</v>
      </c>
      <c r="G6114" s="77">
        <v>11.49</v>
      </c>
      <c r="H6114" s="77">
        <v>67630</v>
      </c>
      <c r="I6114" s="77">
        <v>-25.475000000000001</v>
      </c>
      <c r="J6114" s="77" t="s">
        <v>74</v>
      </c>
      <c r="K6114" s="77">
        <v>57.4</v>
      </c>
      <c r="L6114" s="77">
        <v>42.846085000000002</v>
      </c>
      <c r="M6114" s="77">
        <v>0.28920962090234542</v>
      </c>
      <c r="N6114" s="77">
        <v>41.839428000000012</v>
      </c>
      <c r="O6114" s="77">
        <v>2.7021688728631599</v>
      </c>
      <c r="P6114" s="77">
        <v>4362000</v>
      </c>
      <c r="Q6114" s="77">
        <v>4417000</v>
      </c>
      <c r="R6114" s="77">
        <v>0.99</v>
      </c>
      <c r="S6114" s="77">
        <v>175.102</v>
      </c>
      <c r="T6114" s="77">
        <v>8.1539999999999999</v>
      </c>
      <c r="U6114" s="77">
        <v>75.442799999999991</v>
      </c>
      <c r="V6114" s="77">
        <v>2.4299637932063112</v>
      </c>
      <c r="AC6114" s="77">
        <v>44.19</v>
      </c>
      <c r="AD6114" s="77">
        <v>41.58</v>
      </c>
      <c r="AH6114" s="77">
        <f>IF(AND(M6114&lt;Variables!$G$6,M6114&gt;Variables!$G$5),0,1)</f>
        <v>1</v>
      </c>
      <c r="AI6114" s="77">
        <f t="shared" si="192"/>
        <v>0</v>
      </c>
      <c r="AJ6114" s="77">
        <f>IF(I6114&gt;Variables!$G$7,0,1)</f>
        <v>1</v>
      </c>
      <c r="AK6114" s="77">
        <f>IF(F6114&gt;Variables!$G$8,0,1)</f>
        <v>0</v>
      </c>
      <c r="AL6114" s="77">
        <f>IF(G6114&gt;Variables!$G$9,0,1)</f>
        <v>0</v>
      </c>
      <c r="AM6114" s="77">
        <f>IF(AND(K6114&gt;Variables!$G$10,K6114&lt;Variables!$G$11),0,1)</f>
        <v>1</v>
      </c>
      <c r="AN6114" s="77">
        <f>IF(H6114&lt;Variables!$G$13,1,0)</f>
        <v>0</v>
      </c>
      <c r="AO6114" s="77">
        <f>IF(R6114&lt;Variables!$G$12,0,1)</f>
        <v>0</v>
      </c>
      <c r="AP6114" s="78">
        <f t="shared" si="193"/>
        <v>0</v>
      </c>
      <c r="AQ6114" s="77">
        <f>IF(V6114&lt;Variables!$G$15,1,0)</f>
        <v>1</v>
      </c>
      <c r="AR6114" s="77">
        <v>1</v>
      </c>
      <c r="AS6114" s="77">
        <v>0</v>
      </c>
      <c r="AT6114" s="77">
        <v>0</v>
      </c>
      <c r="AU6114" s="77">
        <v>0</v>
      </c>
      <c r="BA6114" s="77">
        <v>2</v>
      </c>
    </row>
    <row r="6115" spans="3:53" x14ac:dyDescent="0.25">
      <c r="C6115" s="77" t="s">
        <v>757</v>
      </c>
      <c r="D6115" s="77" t="s">
        <v>744</v>
      </c>
      <c r="E6115" s="77">
        <v>3.96</v>
      </c>
      <c r="F6115" s="77">
        <v>17.7</v>
      </c>
      <c r="G6115" s="77">
        <v>18.2</v>
      </c>
      <c r="H6115" s="77">
        <v>98.9</v>
      </c>
      <c r="I6115" s="77">
        <v>-51.988999999999997</v>
      </c>
      <c r="J6115" s="77" t="s">
        <v>74</v>
      </c>
      <c r="K6115" s="77">
        <v>44.69</v>
      </c>
      <c r="L6115" s="77">
        <v>4.0206900000000001</v>
      </c>
      <c r="M6115" s="77">
        <v>-0.92745275064727795</v>
      </c>
      <c r="N6115" s="77">
        <v>4.08352</v>
      </c>
      <c r="O6115" s="77">
        <v>-2.4518062847739199</v>
      </c>
      <c r="P6115" s="77">
        <v>2420000</v>
      </c>
      <c r="Q6115" s="77">
        <v>194450</v>
      </c>
      <c r="R6115" s="77">
        <v>12.45</v>
      </c>
      <c r="S6115" s="77">
        <v>175.102</v>
      </c>
      <c r="T6115" s="77">
        <v>8.1539999999999999</v>
      </c>
      <c r="U6115" s="77">
        <v>75.442799999999991</v>
      </c>
      <c r="V6115" s="77">
        <v>2.3218794238988831</v>
      </c>
      <c r="AC6115" s="77">
        <v>4.37</v>
      </c>
      <c r="AD6115" s="77">
        <v>3.82</v>
      </c>
      <c r="AH6115" s="77">
        <f>IF(AND(M6115&lt;Variables!$G$6,M6115&gt;Variables!$G$5),0,1)</f>
        <v>1</v>
      </c>
      <c r="AI6115" s="77">
        <f t="shared" si="192"/>
        <v>1</v>
      </c>
      <c r="AJ6115" s="77">
        <f>IF(I6115&gt;Variables!$G$7,0,1)</f>
        <v>1</v>
      </c>
      <c r="AK6115" s="77">
        <f>IF(F6115&gt;Variables!$G$8,0,1)</f>
        <v>0</v>
      </c>
      <c r="AL6115" s="77">
        <f>IF(G6115&gt;Variables!$G$9,0,1)</f>
        <v>0</v>
      </c>
      <c r="AM6115" s="77">
        <f>IF(AND(K6115&gt;Variables!$G$10,K6115&lt;Variables!$G$11),0,1)</f>
        <v>1</v>
      </c>
      <c r="AN6115" s="77">
        <f>IF(H6115&lt;Variables!$G$13,1,0)</f>
        <v>1</v>
      </c>
      <c r="AO6115" s="77">
        <f>IF(R6115&lt;Variables!$G$12,0,1)</f>
        <v>1</v>
      </c>
      <c r="AP6115" s="78">
        <f t="shared" si="193"/>
        <v>0</v>
      </c>
      <c r="AQ6115" s="77">
        <f>IF(V6115&lt;Variables!$G$15,1,0)</f>
        <v>1</v>
      </c>
      <c r="AR6115" s="77">
        <v>0</v>
      </c>
      <c r="AS6115" s="77">
        <v>0</v>
      </c>
      <c r="AT6115" s="77">
        <v>1</v>
      </c>
      <c r="AU6115" s="77">
        <v>0</v>
      </c>
      <c r="BA6115" s="77">
        <v>-2.25</v>
      </c>
    </row>
    <row r="6116" spans="3:53" x14ac:dyDescent="0.25">
      <c r="C6116" s="77" t="s">
        <v>757</v>
      </c>
      <c r="D6116" s="77" t="s">
        <v>754</v>
      </c>
      <c r="E6116" s="77">
        <v>3.06</v>
      </c>
      <c r="F6116" s="77">
        <v>21.37</v>
      </c>
      <c r="G6116" s="77">
        <v>14.16</v>
      </c>
      <c r="H6116" s="77">
        <v>15.9</v>
      </c>
      <c r="I6116" s="77">
        <v>-6.5750000000000002</v>
      </c>
      <c r="J6116" s="77" t="s">
        <v>74</v>
      </c>
      <c r="K6116" s="77">
        <v>54.35</v>
      </c>
      <c r="L6116" s="77">
        <v>3.048915</v>
      </c>
      <c r="M6116" s="77">
        <v>3.5586429926704438E-2</v>
      </c>
      <c r="N6116" s="77">
        <v>2.9838166666666659</v>
      </c>
      <c r="O6116" s="77">
        <v>2.218076401030006</v>
      </c>
      <c r="P6116" s="77">
        <v>1310000</v>
      </c>
      <c r="Q6116" s="77">
        <v>100090</v>
      </c>
      <c r="R6116" s="77">
        <v>13.09</v>
      </c>
      <c r="S6116" s="77">
        <v>175.102</v>
      </c>
      <c r="T6116" s="77">
        <v>8.1539999999999999</v>
      </c>
      <c r="U6116" s="77">
        <v>75.442799999999991</v>
      </c>
      <c r="V6116" s="77">
        <v>2.410693687620022</v>
      </c>
      <c r="AC6116" s="77">
        <v>3.71</v>
      </c>
      <c r="AD6116" s="77">
        <v>2.9</v>
      </c>
      <c r="AH6116" s="77">
        <f>IF(AND(M6116&lt;Variables!$G$6,M6116&gt;Variables!$G$5),0,1)</f>
        <v>1</v>
      </c>
      <c r="AI6116" s="77">
        <f t="shared" si="192"/>
        <v>0</v>
      </c>
      <c r="AJ6116" s="77">
        <f>IF(I6116&gt;Variables!$G$7,0,1)</f>
        <v>1</v>
      </c>
      <c r="AK6116" s="77">
        <f>IF(F6116&gt;Variables!$G$8,0,1)</f>
        <v>0</v>
      </c>
      <c r="AL6116" s="77">
        <f>IF(G6116&gt;Variables!$G$9,0,1)</f>
        <v>0</v>
      </c>
      <c r="AM6116" s="77">
        <f>IF(AND(K6116&gt;Variables!$G$10,K6116&lt;Variables!$G$11),0,1)</f>
        <v>1</v>
      </c>
      <c r="AN6116" s="77">
        <f>IF(H6116&lt;Variables!$G$13,1,0)</f>
        <v>1</v>
      </c>
      <c r="AO6116" s="77">
        <f>IF(R6116&lt;Variables!$G$12,0,1)</f>
        <v>1</v>
      </c>
      <c r="AP6116" s="78">
        <f t="shared" si="193"/>
        <v>0</v>
      </c>
      <c r="AQ6116" s="77">
        <f>IF(V6116&lt;Variables!$G$15,1,0)</f>
        <v>1</v>
      </c>
      <c r="AR6116" s="77">
        <v>1</v>
      </c>
      <c r="AS6116" s="77">
        <v>0</v>
      </c>
      <c r="AT6116" s="77">
        <v>0</v>
      </c>
      <c r="AU6116" s="77">
        <v>0</v>
      </c>
      <c r="BA6116" s="77">
        <v>2</v>
      </c>
    </row>
    <row r="6117" spans="3:53" x14ac:dyDescent="0.25">
      <c r="C6117" s="77" t="s">
        <v>757</v>
      </c>
      <c r="D6117" s="77" t="s">
        <v>745</v>
      </c>
      <c r="E6117" s="77">
        <v>1.82</v>
      </c>
      <c r="F6117" s="77">
        <v>23.78</v>
      </c>
      <c r="G6117" s="77">
        <v>18.18</v>
      </c>
      <c r="H6117" s="77">
        <v>65.010000000000005</v>
      </c>
      <c r="I6117" s="77">
        <v>-46.368000000000002</v>
      </c>
      <c r="J6117" s="77" t="s">
        <v>74</v>
      </c>
      <c r="K6117" s="77">
        <v>56.87</v>
      </c>
      <c r="L6117" s="77">
        <v>1.7996099999999999</v>
      </c>
      <c r="M6117" s="77">
        <v>1.133023266152118</v>
      </c>
      <c r="N6117" s="77">
        <v>1.7891459999999999</v>
      </c>
      <c r="O6117" s="77">
        <v>1.7245099058433431</v>
      </c>
      <c r="P6117" s="77">
        <v>3920000</v>
      </c>
      <c r="Q6117" s="77">
        <v>486440</v>
      </c>
      <c r="R6117" s="77">
        <v>8.06</v>
      </c>
      <c r="S6117" s="77">
        <v>175.102</v>
      </c>
      <c r="T6117" s="77">
        <v>8.1539999999999999</v>
      </c>
      <c r="U6117" s="77">
        <v>75.442799999999991</v>
      </c>
      <c r="V6117" s="77">
        <v>2.3862347789865579</v>
      </c>
      <c r="AC6117" s="77">
        <v>2.86</v>
      </c>
      <c r="AD6117" s="77">
        <v>1.8</v>
      </c>
      <c r="AH6117" s="77">
        <f>IF(AND(M6117&lt;Variables!$G$6,M6117&gt;Variables!$G$5),0,1)</f>
        <v>1</v>
      </c>
      <c r="AI6117" s="77">
        <f t="shared" si="192"/>
        <v>0</v>
      </c>
      <c r="AJ6117" s="77">
        <f>IF(I6117&gt;Variables!$G$7,0,1)</f>
        <v>1</v>
      </c>
      <c r="AK6117" s="77">
        <f>IF(F6117&gt;Variables!$G$8,0,1)</f>
        <v>0</v>
      </c>
      <c r="AL6117" s="77">
        <f>IF(G6117&gt;Variables!$G$9,0,1)</f>
        <v>0</v>
      </c>
      <c r="AM6117" s="77">
        <f>IF(AND(K6117&gt;Variables!$G$10,K6117&lt;Variables!$G$11),0,1)</f>
        <v>1</v>
      </c>
      <c r="AN6117" s="77">
        <f>IF(H6117&lt;Variables!$G$13,1,0)</f>
        <v>1</v>
      </c>
      <c r="AO6117" s="77">
        <f>IF(R6117&lt;Variables!$G$12,0,1)</f>
        <v>1</v>
      </c>
      <c r="AP6117" s="78">
        <f t="shared" si="193"/>
        <v>0</v>
      </c>
      <c r="AQ6117" s="77">
        <f>IF(V6117&lt;Variables!$G$15,1,0)</f>
        <v>1</v>
      </c>
      <c r="AR6117" s="77">
        <v>1</v>
      </c>
      <c r="AS6117" s="77">
        <v>0</v>
      </c>
      <c r="AT6117" s="77">
        <v>0</v>
      </c>
      <c r="AU6117" s="77">
        <v>0</v>
      </c>
      <c r="BA6117" s="77">
        <v>2</v>
      </c>
    </row>
    <row r="6118" spans="3:53" x14ac:dyDescent="0.25">
      <c r="C6118" s="77" t="s">
        <v>757</v>
      </c>
      <c r="D6118" s="77" t="s">
        <v>719</v>
      </c>
      <c r="E6118" s="77">
        <v>2.09</v>
      </c>
      <c r="F6118" s="77">
        <v>45.92</v>
      </c>
      <c r="G6118" s="77">
        <v>-5.86</v>
      </c>
      <c r="H6118" s="77">
        <v>82.6</v>
      </c>
      <c r="I6118" s="77">
        <v>-57.061999999999998</v>
      </c>
      <c r="J6118" s="77" t="s">
        <v>74</v>
      </c>
      <c r="K6118" s="77">
        <v>37.15</v>
      </c>
      <c r="L6118" s="77">
        <v>2.1611950000000002</v>
      </c>
      <c r="M6118" s="77">
        <v>-3.294242305761411</v>
      </c>
      <c r="N6118" s="77">
        <v>2.1142080000000001</v>
      </c>
      <c r="O6118" s="77">
        <v>-1.1450150600130069</v>
      </c>
      <c r="P6118" s="77">
        <v>200920000</v>
      </c>
      <c r="Q6118" s="77">
        <v>4600000</v>
      </c>
      <c r="R6118" s="77">
        <v>43.68</v>
      </c>
      <c r="S6118" s="77">
        <v>175.102</v>
      </c>
      <c r="T6118" s="77">
        <v>8.1539999999999999</v>
      </c>
      <c r="U6118" s="77">
        <v>75.442799999999991</v>
      </c>
      <c r="V6118" s="77">
        <v>2.1972723325891459</v>
      </c>
      <c r="AC6118" s="77">
        <v>2.37</v>
      </c>
      <c r="AD6118" s="77">
        <v>1.88</v>
      </c>
      <c r="AH6118" s="77">
        <f>IF(AND(M6118&lt;Variables!$G$6,M6118&gt;Variables!$G$5),0,1)</f>
        <v>0</v>
      </c>
      <c r="AI6118" s="77">
        <f t="shared" si="192"/>
        <v>0</v>
      </c>
      <c r="AJ6118" s="77">
        <f>IF(I6118&gt;Variables!$G$7,0,1)</f>
        <v>1</v>
      </c>
      <c r="AK6118" s="77">
        <f>IF(F6118&gt;Variables!$G$8,0,1)</f>
        <v>0</v>
      </c>
      <c r="AL6118" s="77">
        <f>IF(G6118&gt;Variables!$G$9,0,1)</f>
        <v>1</v>
      </c>
      <c r="AM6118" s="77">
        <f>IF(AND(K6118&gt;Variables!$G$10,K6118&lt;Variables!$G$11),0,1)</f>
        <v>1</v>
      </c>
      <c r="AN6118" s="77">
        <f>IF(H6118&lt;Variables!$G$13,1,0)</f>
        <v>1</v>
      </c>
      <c r="AO6118" s="77">
        <f>IF(R6118&lt;Variables!$G$12,0,1)</f>
        <v>1</v>
      </c>
      <c r="AP6118" s="78">
        <f t="shared" si="193"/>
        <v>0</v>
      </c>
      <c r="AQ6118" s="77">
        <f>IF(V6118&lt;Variables!$G$15,1,0)</f>
        <v>1</v>
      </c>
      <c r="AR6118" s="77">
        <v>1</v>
      </c>
      <c r="AS6118" s="77">
        <v>0</v>
      </c>
      <c r="AT6118" s="77">
        <v>0</v>
      </c>
      <c r="AU6118" s="77">
        <v>0</v>
      </c>
      <c r="BA6118" s="77">
        <v>2</v>
      </c>
    </row>
    <row r="6119" spans="3:53" x14ac:dyDescent="0.25">
      <c r="C6119" s="77" t="s">
        <v>757</v>
      </c>
      <c r="D6119" s="77" t="s">
        <v>718</v>
      </c>
      <c r="E6119" s="77">
        <v>25.09</v>
      </c>
      <c r="F6119" s="77">
        <v>101.75</v>
      </c>
      <c r="G6119" s="77">
        <v>25.6</v>
      </c>
      <c r="H6119" s="77">
        <v>1570</v>
      </c>
      <c r="I6119" s="77">
        <v>-5.6000000000000001E-2</v>
      </c>
      <c r="J6119" s="77" t="s">
        <v>74</v>
      </c>
      <c r="K6119" s="77">
        <v>40.770000000000003</v>
      </c>
      <c r="L6119" s="77">
        <v>25.717410000000001</v>
      </c>
      <c r="M6119" s="77">
        <v>-1.544906738275748</v>
      </c>
      <c r="N6119" s="77">
        <v>25.979451999999991</v>
      </c>
      <c r="O6119" s="77">
        <v>-2.537975011944035</v>
      </c>
      <c r="P6119" s="77">
        <v>43600000</v>
      </c>
      <c r="Q6119" s="77">
        <v>302659</v>
      </c>
      <c r="R6119" s="77">
        <v>144.06</v>
      </c>
      <c r="S6119" s="77">
        <v>175.102</v>
      </c>
      <c r="T6119" s="77">
        <v>8.1539999999999999</v>
      </c>
      <c r="U6119" s="77">
        <v>75.442799999999991</v>
      </c>
      <c r="V6119" s="77">
        <v>2.270363370402074</v>
      </c>
      <c r="AC6119" s="77">
        <v>31.09</v>
      </c>
      <c r="AD6119" s="77">
        <v>23.81</v>
      </c>
      <c r="AH6119" s="77">
        <f>IF(AND(M6119&lt;Variables!$G$6,M6119&gt;Variables!$G$5),0,1)</f>
        <v>0</v>
      </c>
      <c r="AI6119" s="77">
        <f t="shared" si="192"/>
        <v>1</v>
      </c>
      <c r="AJ6119" s="77">
        <f>IF(I6119&gt;Variables!$G$7,0,1)</f>
        <v>1</v>
      </c>
      <c r="AK6119" s="77">
        <f>IF(F6119&gt;Variables!$G$8,0,1)</f>
        <v>0</v>
      </c>
      <c r="AL6119" s="77">
        <f>IF(G6119&gt;Variables!$G$9,0,1)</f>
        <v>0</v>
      </c>
      <c r="AM6119" s="77">
        <f>IF(AND(K6119&gt;Variables!$G$10,K6119&lt;Variables!$G$11),0,1)</f>
        <v>1</v>
      </c>
      <c r="AN6119" s="77">
        <f>IF(H6119&lt;Variables!$G$13,1,0)</f>
        <v>0</v>
      </c>
      <c r="AO6119" s="77">
        <f>IF(R6119&lt;Variables!$G$12,0,1)</f>
        <v>1</v>
      </c>
      <c r="AP6119" s="78">
        <f t="shared" si="193"/>
        <v>0</v>
      </c>
      <c r="AQ6119" s="77">
        <f>IF(V6119&lt;Variables!$G$15,1,0)</f>
        <v>1</v>
      </c>
      <c r="AR6119" s="77">
        <v>1</v>
      </c>
      <c r="AS6119" s="77">
        <v>0</v>
      </c>
      <c r="AT6119" s="77">
        <v>0</v>
      </c>
      <c r="AU6119" s="77">
        <v>0</v>
      </c>
      <c r="BA6119" s="77">
        <v>2</v>
      </c>
    </row>
    <row r="6120" spans="3:53" x14ac:dyDescent="0.25">
      <c r="C6120" s="77" t="s">
        <v>757</v>
      </c>
      <c r="D6120" s="77" t="s">
        <v>177</v>
      </c>
      <c r="E6120" s="77">
        <v>70.349999999999994</v>
      </c>
      <c r="F6120" s="77">
        <v>7.04</v>
      </c>
      <c r="G6120" s="77">
        <v>9</v>
      </c>
      <c r="H6120" s="77">
        <v>13100</v>
      </c>
      <c r="I6120" s="77">
        <v>507.84800000000001</v>
      </c>
      <c r="J6120" s="77" t="s">
        <v>75</v>
      </c>
      <c r="K6120" s="77">
        <v>68.7</v>
      </c>
      <c r="L6120" s="77">
        <v>69.328865000000008</v>
      </c>
      <c r="M6120" s="77">
        <v>1.18570381903697</v>
      </c>
      <c r="N6120" s="77">
        <v>68.414771999999999</v>
      </c>
      <c r="O6120" s="77">
        <v>2.5376507868797602</v>
      </c>
      <c r="P6120" s="77">
        <v>854818</v>
      </c>
      <c r="Q6120" s="77">
        <v>1777000</v>
      </c>
      <c r="R6120" s="77">
        <v>0.48</v>
      </c>
      <c r="S6120" s="77">
        <v>175.102</v>
      </c>
      <c r="T6120" s="77">
        <v>8.1539999999999999</v>
      </c>
      <c r="U6120" s="77">
        <v>75.442799999999991</v>
      </c>
      <c r="V6120" s="77">
        <v>2.4658690545356561</v>
      </c>
      <c r="AC6120" s="77">
        <v>74.25</v>
      </c>
      <c r="AD6120" s="77">
        <v>68.709999999999994</v>
      </c>
      <c r="AH6120" s="77">
        <f>IF(AND(M6120&lt;Variables!$G$6,M6120&gt;Variables!$G$5),0,1)</f>
        <v>1</v>
      </c>
      <c r="AI6120" s="77">
        <f t="shared" si="192"/>
        <v>0</v>
      </c>
      <c r="AJ6120" s="77">
        <f>IF(I6120&gt;Variables!$G$7,0,1)</f>
        <v>0</v>
      </c>
      <c r="AK6120" s="77">
        <f>IF(F6120&gt;Variables!$G$8,0,1)</f>
        <v>1</v>
      </c>
      <c r="AL6120" s="77">
        <f>IF(G6120&gt;Variables!$G$9,0,1)</f>
        <v>1</v>
      </c>
      <c r="AM6120" s="77">
        <f>IF(AND(K6120&gt;Variables!$G$10,K6120&lt;Variables!$G$11),0,1)</f>
        <v>0</v>
      </c>
      <c r="AN6120" s="77">
        <f>IF(H6120&lt;Variables!$G$13,1,0)</f>
        <v>0</v>
      </c>
      <c r="AO6120" s="77">
        <f>IF(R6120&lt;Variables!$G$12,0,1)</f>
        <v>0</v>
      </c>
      <c r="AP6120" s="78">
        <f t="shared" si="193"/>
        <v>1</v>
      </c>
      <c r="AQ6120" s="77">
        <f>IF(V6120&lt;Variables!$G$15,1,0)</f>
        <v>1</v>
      </c>
      <c r="AR6120" s="77">
        <v>1</v>
      </c>
      <c r="AS6120" s="77">
        <v>0</v>
      </c>
      <c r="AT6120" s="77">
        <v>0</v>
      </c>
      <c r="AU6120" s="77">
        <v>0</v>
      </c>
      <c r="BA6120" s="77">
        <v>2</v>
      </c>
    </row>
    <row r="6121" spans="3:53" x14ac:dyDescent="0.25">
      <c r="C6121" s="77" t="s">
        <v>757</v>
      </c>
      <c r="D6121" s="77" t="s">
        <v>717</v>
      </c>
      <c r="E6121" s="77">
        <v>4.95</v>
      </c>
      <c r="F6121" s="77">
        <v>87.79</v>
      </c>
      <c r="G6121" s="77">
        <v>16.11</v>
      </c>
      <c r="H6121" s="77">
        <v>34.64</v>
      </c>
      <c r="I6121" s="77">
        <v>-9.5869999999999997</v>
      </c>
      <c r="J6121" s="77" t="s">
        <v>75</v>
      </c>
      <c r="K6121" s="77">
        <v>52.47</v>
      </c>
      <c r="L6121" s="77">
        <v>4.8062449999999997</v>
      </c>
      <c r="M6121" s="77">
        <v>0.49425278985986809</v>
      </c>
      <c r="N6121" s="77">
        <v>4.7627279999999992</v>
      </c>
      <c r="O6121" s="77">
        <v>1.4124678125645831</v>
      </c>
      <c r="P6121" s="77">
        <v>69920000</v>
      </c>
      <c r="Q6121" s="77">
        <v>392060</v>
      </c>
      <c r="R6121" s="77">
        <v>178.34</v>
      </c>
      <c r="S6121" s="77">
        <v>175.102</v>
      </c>
      <c r="T6121" s="77">
        <v>8.1539999999999999</v>
      </c>
      <c r="U6121" s="77">
        <v>75.442799999999991</v>
      </c>
      <c r="V6121" s="77">
        <v>2.3762129443825679</v>
      </c>
      <c r="AC6121" s="77">
        <v>8.1999999999999993</v>
      </c>
      <c r="AD6121" s="77">
        <v>4.79</v>
      </c>
      <c r="AH6121" s="77">
        <f>IF(AND(M6121&lt;Variables!$G$6,M6121&gt;Variables!$G$5),0,1)</f>
        <v>1</v>
      </c>
      <c r="AI6121" s="77">
        <f t="shared" si="192"/>
        <v>0</v>
      </c>
      <c r="AJ6121" s="77">
        <f>IF(I6121&gt;Variables!$G$7,0,1)</f>
        <v>1</v>
      </c>
      <c r="AK6121" s="77">
        <f>IF(F6121&gt;Variables!$G$8,0,1)</f>
        <v>0</v>
      </c>
      <c r="AL6121" s="77">
        <f>IF(G6121&gt;Variables!$G$9,0,1)</f>
        <v>0</v>
      </c>
      <c r="AM6121" s="77">
        <f>IF(AND(K6121&gt;Variables!$G$10,K6121&lt;Variables!$G$11),0,1)</f>
        <v>1</v>
      </c>
      <c r="AN6121" s="77">
        <f>IF(H6121&lt;Variables!$G$13,1,0)</f>
        <v>1</v>
      </c>
      <c r="AO6121" s="77">
        <f>IF(R6121&lt;Variables!$G$12,0,1)</f>
        <v>1</v>
      </c>
      <c r="AP6121" s="78">
        <f t="shared" si="193"/>
        <v>1</v>
      </c>
      <c r="AQ6121" s="77">
        <f>IF(V6121&lt;Variables!$G$15,1,0)</f>
        <v>1</v>
      </c>
      <c r="AR6121" s="77">
        <v>0</v>
      </c>
      <c r="AS6121" s="77">
        <v>0</v>
      </c>
      <c r="AT6121" s="77">
        <v>1</v>
      </c>
      <c r="AU6121" s="77">
        <v>0</v>
      </c>
      <c r="BA6121" s="77">
        <v>-2.25</v>
      </c>
    </row>
    <row r="6122" spans="3:53" x14ac:dyDescent="0.25">
      <c r="C6122" s="77" t="s">
        <v>757</v>
      </c>
      <c r="D6122" s="77" t="s">
        <v>756</v>
      </c>
      <c r="E6122" s="77">
        <v>0.16</v>
      </c>
      <c r="F6122" s="77">
        <v>1350</v>
      </c>
      <c r="G6122" s="77">
        <v>216.67</v>
      </c>
      <c r="H6122" s="77">
        <v>-99999</v>
      </c>
      <c r="I6122" s="77">
        <v>-50.939</v>
      </c>
      <c r="J6122" s="77" t="s">
        <v>75</v>
      </c>
      <c r="L6122" s="77">
        <v>0.19</v>
      </c>
      <c r="M6122" s="77">
        <v>0</v>
      </c>
      <c r="N6122" s="77">
        <v>0.24</v>
      </c>
      <c r="O6122" s="77">
        <v>-20.833333333333329</v>
      </c>
      <c r="P6122" s="77">
        <v>287125</v>
      </c>
      <c r="Q6122" s="77">
        <v>23085</v>
      </c>
      <c r="R6122" s="77">
        <v>12.44</v>
      </c>
      <c r="S6122" s="77">
        <v>175.102</v>
      </c>
      <c r="T6122" s="77">
        <v>8.1539999999999999</v>
      </c>
      <c r="U6122" s="77">
        <v>75.442799999999991</v>
      </c>
      <c r="AC6122" s="77">
        <v>0.8</v>
      </c>
      <c r="AD6122" s="77">
        <v>0.16</v>
      </c>
      <c r="AH6122" s="77">
        <f>IF(AND(M6122&lt;Variables!$G$6,M6122&gt;Variables!$G$5),0,1)</f>
        <v>1</v>
      </c>
      <c r="AI6122" s="77">
        <f t="shared" si="192"/>
        <v>1</v>
      </c>
      <c r="AJ6122" s="77">
        <f>IF(I6122&gt;Variables!$G$7,0,1)</f>
        <v>1</v>
      </c>
      <c r="AK6122" s="77">
        <f>IF(F6122&gt;Variables!$G$8,0,1)</f>
        <v>0</v>
      </c>
      <c r="AL6122" s="77">
        <f>IF(G6122&gt;Variables!$G$9,0,1)</f>
        <v>0</v>
      </c>
      <c r="AM6122" s="77">
        <f>IF(AND(K6122&gt;Variables!$G$10,K6122&lt;Variables!$G$11),0,1)</f>
        <v>1</v>
      </c>
      <c r="AN6122" s="77">
        <f>IF(H6122&lt;Variables!$G$13,1,0)</f>
        <v>1</v>
      </c>
      <c r="AO6122" s="77">
        <f>IF(R6122&lt;Variables!$G$12,0,1)</f>
        <v>1</v>
      </c>
      <c r="AP6122" s="78">
        <f t="shared" si="193"/>
        <v>1</v>
      </c>
      <c r="AQ6122" s="77">
        <f>IF(V6122&lt;Variables!$G$15,1,0)</f>
        <v>1</v>
      </c>
      <c r="AR6122" s="77">
        <v>1</v>
      </c>
      <c r="AS6122" s="77">
        <v>0</v>
      </c>
      <c r="AT6122" s="77">
        <v>0</v>
      </c>
      <c r="AU6122" s="77">
        <v>0</v>
      </c>
      <c r="BA6122" s="77">
        <v>2</v>
      </c>
    </row>
    <row r="6123" spans="3:53" x14ac:dyDescent="0.25">
      <c r="C6123" s="77" t="s">
        <v>757</v>
      </c>
      <c r="D6123" s="77" t="s">
        <v>551</v>
      </c>
      <c r="E6123" s="77">
        <v>11.46</v>
      </c>
      <c r="F6123" s="77">
        <v>50.93</v>
      </c>
      <c r="G6123" s="77">
        <v>22.83</v>
      </c>
      <c r="H6123" s="77">
        <v>75.75</v>
      </c>
      <c r="I6123" s="77">
        <v>50.076000000000001</v>
      </c>
      <c r="J6123" s="77" t="s">
        <v>75</v>
      </c>
      <c r="K6123" s="77">
        <v>46.69</v>
      </c>
      <c r="L6123" s="77">
        <v>11.656929999999999</v>
      </c>
      <c r="M6123" s="77">
        <v>-1.689381337968044</v>
      </c>
      <c r="N6123" s="77">
        <v>11.466011999999999</v>
      </c>
      <c r="O6123" s="77">
        <v>-5.2433226129523947E-2</v>
      </c>
      <c r="P6123" s="77">
        <v>147050000</v>
      </c>
      <c r="Q6123" s="77">
        <v>23680000</v>
      </c>
      <c r="R6123" s="77">
        <v>6.21</v>
      </c>
      <c r="S6123" s="77">
        <v>175.102</v>
      </c>
      <c r="T6123" s="77">
        <v>8.1539999999999999</v>
      </c>
      <c r="U6123" s="77">
        <v>75.442799999999991</v>
      </c>
      <c r="V6123" s="77">
        <v>2.3604830455507582</v>
      </c>
      <c r="AC6123" s="77">
        <v>18.82</v>
      </c>
      <c r="AD6123" s="77">
        <v>11.18</v>
      </c>
      <c r="AH6123" s="77">
        <f>IF(AND(M6123&lt;Variables!$G$6,M6123&gt;Variables!$G$5),0,1)</f>
        <v>0</v>
      </c>
      <c r="AI6123" s="77">
        <f t="shared" si="192"/>
        <v>0</v>
      </c>
      <c r="AJ6123" s="77">
        <f>IF(I6123&gt;Variables!$G$7,0,1)</f>
        <v>0</v>
      </c>
      <c r="AK6123" s="77">
        <f>IF(F6123&gt;Variables!$G$8,0,1)</f>
        <v>0</v>
      </c>
      <c r="AL6123" s="77">
        <f>IF(G6123&gt;Variables!$G$9,0,1)</f>
        <v>0</v>
      </c>
      <c r="AM6123" s="77">
        <f>IF(AND(K6123&gt;Variables!$G$10,K6123&lt;Variables!$G$11),0,1)</f>
        <v>1</v>
      </c>
      <c r="AN6123" s="77">
        <f>IF(H6123&lt;Variables!$G$13,1,0)</f>
        <v>1</v>
      </c>
      <c r="AO6123" s="77">
        <f>IF(R6123&lt;Variables!$G$12,0,1)</f>
        <v>1</v>
      </c>
      <c r="AP6123" s="78">
        <f t="shared" si="193"/>
        <v>1</v>
      </c>
      <c r="AQ6123" s="77">
        <f>IF(V6123&lt;Variables!$G$15,1,0)</f>
        <v>1</v>
      </c>
      <c r="AR6123" s="77">
        <v>0</v>
      </c>
      <c r="AS6123" s="77">
        <v>0</v>
      </c>
      <c r="AT6123" s="77">
        <v>1</v>
      </c>
      <c r="AU6123" s="77">
        <v>0</v>
      </c>
      <c r="BA6123" s="77">
        <v>-2.25</v>
      </c>
    </row>
    <row r="6124" spans="3:53" x14ac:dyDescent="0.25">
      <c r="C6124" s="77" t="s">
        <v>757</v>
      </c>
      <c r="D6124" s="77" t="s">
        <v>436</v>
      </c>
      <c r="E6124" s="77">
        <v>7.93</v>
      </c>
      <c r="F6124" s="77">
        <v>39.049999999999997</v>
      </c>
      <c r="G6124" s="77">
        <v>4.66</v>
      </c>
      <c r="H6124" s="77">
        <v>60.08</v>
      </c>
      <c r="I6124" s="77">
        <v>7.4480000000000004</v>
      </c>
      <c r="J6124" s="77" t="s">
        <v>75</v>
      </c>
      <c r="K6124" s="77">
        <v>44.84</v>
      </c>
      <c r="L6124" s="77">
        <v>8.0724249999999991</v>
      </c>
      <c r="M6124" s="77">
        <v>-1.2044088362542731</v>
      </c>
      <c r="N6124" s="77">
        <v>8.1463780000000003</v>
      </c>
      <c r="O6124" s="77">
        <v>-2.1012774020552478</v>
      </c>
      <c r="P6124" s="77">
        <v>44240000</v>
      </c>
      <c r="Q6124" s="77">
        <v>3180000</v>
      </c>
      <c r="R6124" s="77">
        <v>13.91</v>
      </c>
      <c r="S6124" s="77">
        <v>175.102</v>
      </c>
      <c r="T6124" s="77">
        <v>8.1539999999999999</v>
      </c>
      <c r="U6124" s="77">
        <v>75.442799999999991</v>
      </c>
      <c r="V6124" s="77">
        <v>2.3269088329120429</v>
      </c>
      <c r="AC6124" s="77">
        <v>8.0641999999999996</v>
      </c>
      <c r="AD6124" s="77">
        <v>6.75</v>
      </c>
      <c r="AH6124" s="77">
        <f>IF(AND(M6124&lt;Variables!$G$6,M6124&gt;Variables!$G$5),0,1)</f>
        <v>0</v>
      </c>
      <c r="AI6124" s="77">
        <f t="shared" si="192"/>
        <v>1</v>
      </c>
      <c r="AJ6124" s="77">
        <f>IF(I6124&gt;Variables!$G$7,0,1)</f>
        <v>1</v>
      </c>
      <c r="AK6124" s="77">
        <f>IF(F6124&gt;Variables!$G$8,0,1)</f>
        <v>0</v>
      </c>
      <c r="AL6124" s="77">
        <f>IF(G6124&gt;Variables!$G$9,0,1)</f>
        <v>1</v>
      </c>
      <c r="AM6124" s="77">
        <f>IF(AND(K6124&gt;Variables!$G$10,K6124&lt;Variables!$G$11),0,1)</f>
        <v>1</v>
      </c>
      <c r="AN6124" s="77">
        <f>IF(H6124&lt;Variables!$G$13,1,0)</f>
        <v>1</v>
      </c>
      <c r="AO6124" s="77">
        <f>IF(R6124&lt;Variables!$G$12,0,1)</f>
        <v>1</v>
      </c>
      <c r="AP6124" s="78">
        <f t="shared" si="193"/>
        <v>1</v>
      </c>
      <c r="AQ6124" s="77">
        <f>IF(V6124&lt;Variables!$G$15,1,0)</f>
        <v>1</v>
      </c>
      <c r="AR6124" s="77">
        <v>0</v>
      </c>
      <c r="AS6124" s="77">
        <v>0</v>
      </c>
      <c r="AT6124" s="77">
        <v>1</v>
      </c>
      <c r="AU6124" s="77">
        <v>0</v>
      </c>
      <c r="BA6124" s="77">
        <v>-2.25</v>
      </c>
    </row>
    <row r="6125" spans="3:53" x14ac:dyDescent="0.25">
      <c r="C6125" s="77" t="s">
        <v>757</v>
      </c>
      <c r="D6125" s="77" t="s">
        <v>678</v>
      </c>
      <c r="E6125" s="77">
        <v>2.19</v>
      </c>
      <c r="F6125" s="77">
        <v>10.91</v>
      </c>
      <c r="G6125" s="77">
        <v>1.9</v>
      </c>
      <c r="H6125" s="77">
        <v>-99999</v>
      </c>
      <c r="I6125" s="77">
        <v>-11.157999999999999</v>
      </c>
      <c r="J6125" s="77" t="s">
        <v>75</v>
      </c>
      <c r="K6125" s="77">
        <v>41.81</v>
      </c>
      <c r="L6125" s="77">
        <v>2.1879166666666672</v>
      </c>
      <c r="M6125" s="77">
        <v>-2.1900590363740209</v>
      </c>
      <c r="N6125" s="77">
        <v>2.2309259259259271</v>
      </c>
      <c r="O6125" s="77">
        <v>-4.0757034946459951</v>
      </c>
      <c r="P6125" s="77">
        <v>68628</v>
      </c>
      <c r="Q6125" s="77">
        <v>15467</v>
      </c>
      <c r="R6125" s="77">
        <v>4.4400000000000004</v>
      </c>
      <c r="S6125" s="77">
        <v>175.102</v>
      </c>
      <c r="T6125" s="77">
        <v>8.1539999999999999</v>
      </c>
      <c r="U6125" s="77">
        <v>75.442799999999991</v>
      </c>
      <c r="V6125" s="77">
        <v>2.2872922817749002</v>
      </c>
      <c r="AC6125" s="77">
        <v>2.2799999999999998</v>
      </c>
      <c r="AD6125" s="77">
        <v>2.10025</v>
      </c>
      <c r="AH6125" s="77">
        <f>IF(AND(M6125&lt;Variables!$G$6,M6125&gt;Variables!$G$5),0,1)</f>
        <v>0</v>
      </c>
      <c r="AI6125" s="77">
        <f t="shared" si="192"/>
        <v>1</v>
      </c>
      <c r="AJ6125" s="77">
        <f>IF(I6125&gt;Variables!$G$7,0,1)</f>
        <v>1</v>
      </c>
      <c r="AK6125" s="77">
        <f>IF(F6125&gt;Variables!$G$8,0,1)</f>
        <v>0</v>
      </c>
      <c r="AL6125" s="77">
        <f>IF(G6125&gt;Variables!$G$9,0,1)</f>
        <v>1</v>
      </c>
      <c r="AM6125" s="77">
        <f>IF(AND(K6125&gt;Variables!$G$10,K6125&lt;Variables!$G$11),0,1)</f>
        <v>1</v>
      </c>
      <c r="AN6125" s="77">
        <f>IF(H6125&lt;Variables!$G$13,1,0)</f>
        <v>1</v>
      </c>
      <c r="AO6125" s="77">
        <f>IF(R6125&lt;Variables!$G$12,0,1)</f>
        <v>1</v>
      </c>
      <c r="AP6125" s="78">
        <f t="shared" si="193"/>
        <v>1</v>
      </c>
      <c r="AQ6125" s="77">
        <f>IF(V6125&lt;Variables!$G$15,1,0)</f>
        <v>1</v>
      </c>
      <c r="AR6125" s="77">
        <v>1</v>
      </c>
      <c r="AS6125" s="77">
        <v>0</v>
      </c>
      <c r="AT6125" s="77">
        <v>0</v>
      </c>
      <c r="AU6125" s="77">
        <v>0</v>
      </c>
      <c r="BA6125" s="77">
        <v>2</v>
      </c>
    </row>
    <row r="6126" spans="3:53" x14ac:dyDescent="0.25">
      <c r="C6126" s="77" t="s">
        <v>757</v>
      </c>
      <c r="D6126" s="77" t="s">
        <v>713</v>
      </c>
      <c r="E6126" s="77">
        <v>34.9</v>
      </c>
      <c r="F6126" s="77">
        <v>9.07</v>
      </c>
      <c r="G6126" s="77">
        <v>3.95</v>
      </c>
      <c r="H6126" s="77">
        <v>7720</v>
      </c>
      <c r="I6126" s="77">
        <v>-1E-3</v>
      </c>
      <c r="J6126" s="77" t="s">
        <v>75</v>
      </c>
      <c r="K6126" s="77">
        <v>64.66</v>
      </c>
      <c r="L6126" s="77">
        <v>34.754125000000002</v>
      </c>
      <c r="M6126" s="77">
        <v>0.34780044095484508</v>
      </c>
      <c r="N6126" s="77">
        <v>34.658526000000002</v>
      </c>
      <c r="O6126" s="77">
        <v>0.62459090152881303</v>
      </c>
      <c r="P6126" s="77">
        <v>2637000</v>
      </c>
      <c r="Q6126" s="77">
        <v>2038000</v>
      </c>
      <c r="R6126" s="77">
        <v>1.29</v>
      </c>
      <c r="S6126" s="77">
        <v>175.102</v>
      </c>
      <c r="T6126" s="77">
        <v>8.1539999999999999</v>
      </c>
      <c r="U6126" s="77">
        <v>75.442799999999991</v>
      </c>
      <c r="V6126" s="77">
        <v>2.495109585641992</v>
      </c>
      <c r="AC6126" s="77">
        <v>34.880000000000003</v>
      </c>
      <c r="AD6126" s="77">
        <v>33.86</v>
      </c>
      <c r="AH6126" s="77">
        <f>IF(AND(M6126&lt;Variables!$G$6,M6126&gt;Variables!$G$5),0,1)</f>
        <v>1</v>
      </c>
      <c r="AI6126" s="77">
        <f t="shared" si="192"/>
        <v>0</v>
      </c>
      <c r="AJ6126" s="77">
        <f>IF(I6126&gt;Variables!$G$7,0,1)</f>
        <v>1</v>
      </c>
      <c r="AK6126" s="77">
        <f>IF(F6126&gt;Variables!$G$8,0,1)</f>
        <v>0</v>
      </c>
      <c r="AL6126" s="77">
        <f>IF(G6126&gt;Variables!$G$9,0,1)</f>
        <v>1</v>
      </c>
      <c r="AM6126" s="77">
        <f>IF(AND(K6126&gt;Variables!$G$10,K6126&lt;Variables!$G$11),0,1)</f>
        <v>0</v>
      </c>
      <c r="AN6126" s="77">
        <f>IF(H6126&lt;Variables!$G$13,1,0)</f>
        <v>0</v>
      </c>
      <c r="AO6126" s="77">
        <f>IF(R6126&lt;Variables!$G$12,0,1)</f>
        <v>0</v>
      </c>
      <c r="AP6126" s="78">
        <f t="shared" si="193"/>
        <v>1</v>
      </c>
      <c r="AQ6126" s="77">
        <f>IF(V6126&lt;Variables!$G$15,1,0)</f>
        <v>1</v>
      </c>
      <c r="AR6126" s="77">
        <v>0</v>
      </c>
      <c r="AS6126" s="77">
        <v>0</v>
      </c>
      <c r="AT6126" s="77">
        <v>0</v>
      </c>
      <c r="AU6126" s="77">
        <v>1</v>
      </c>
      <c r="BA6126" s="77">
        <v>-1.1100000000000001</v>
      </c>
    </row>
    <row r="6127" spans="3:53" x14ac:dyDescent="0.25">
      <c r="C6127" s="77" t="s">
        <v>757</v>
      </c>
      <c r="D6127" s="77" t="s">
        <v>715</v>
      </c>
      <c r="E6127" s="77">
        <v>32.65</v>
      </c>
      <c r="F6127" s="77">
        <v>8.16</v>
      </c>
      <c r="G6127" s="77">
        <v>2.21</v>
      </c>
      <c r="H6127" s="77">
        <v>3140</v>
      </c>
      <c r="I6127" s="77">
        <v>-44.662999999999997</v>
      </c>
      <c r="J6127" s="77" t="s">
        <v>75</v>
      </c>
      <c r="K6127" s="77">
        <v>55.48</v>
      </c>
      <c r="L6127" s="77">
        <v>32.347999999999992</v>
      </c>
      <c r="M6127" s="77">
        <v>0.79448497588724198</v>
      </c>
      <c r="N6127" s="77">
        <v>32.782367999999998</v>
      </c>
      <c r="O6127" s="77">
        <v>-0.54104694328366187</v>
      </c>
      <c r="P6127" s="77">
        <v>8940000</v>
      </c>
      <c r="Q6127" s="77">
        <v>19248000</v>
      </c>
      <c r="R6127" s="77">
        <v>0.46</v>
      </c>
      <c r="S6127" s="77">
        <v>175.102</v>
      </c>
      <c r="T6127" s="77">
        <v>8.1539999999999999</v>
      </c>
      <c r="U6127" s="77">
        <v>75.442799999999991</v>
      </c>
      <c r="V6127" s="77">
        <v>2.390542480722146</v>
      </c>
      <c r="AC6127" s="77">
        <v>32.619999999999997</v>
      </c>
      <c r="AD6127" s="77">
        <v>31.3</v>
      </c>
      <c r="AH6127" s="77">
        <f>IF(AND(M6127&lt;Variables!$G$6,M6127&gt;Variables!$G$5),0,1)</f>
        <v>1</v>
      </c>
      <c r="AI6127" s="77">
        <f t="shared" si="192"/>
        <v>1</v>
      </c>
      <c r="AJ6127" s="77">
        <f>IF(I6127&gt;Variables!$G$7,0,1)</f>
        <v>1</v>
      </c>
      <c r="AK6127" s="77">
        <f>IF(F6127&gt;Variables!$G$8,0,1)</f>
        <v>1</v>
      </c>
      <c r="AL6127" s="77">
        <f>IF(G6127&gt;Variables!$G$9,0,1)</f>
        <v>1</v>
      </c>
      <c r="AM6127" s="77">
        <f>IF(AND(K6127&gt;Variables!$G$10,K6127&lt;Variables!$G$11),0,1)</f>
        <v>1</v>
      </c>
      <c r="AN6127" s="77">
        <f>IF(H6127&lt;Variables!$G$13,1,0)</f>
        <v>0</v>
      </c>
      <c r="AO6127" s="77">
        <f>IF(R6127&lt;Variables!$G$12,0,1)</f>
        <v>0</v>
      </c>
      <c r="AP6127" s="78">
        <f t="shared" si="193"/>
        <v>1</v>
      </c>
      <c r="AQ6127" s="77">
        <f>IF(V6127&lt;Variables!$G$15,1,0)</f>
        <v>1</v>
      </c>
      <c r="AR6127" s="77">
        <v>0</v>
      </c>
      <c r="AS6127" s="77">
        <v>0</v>
      </c>
      <c r="AT6127" s="77">
        <v>1</v>
      </c>
      <c r="AU6127" s="77">
        <v>0</v>
      </c>
      <c r="BA6127" s="77">
        <v>-2.25</v>
      </c>
    </row>
    <row r="6128" spans="3:53" x14ac:dyDescent="0.25">
      <c r="C6128" s="77" t="s">
        <v>757</v>
      </c>
      <c r="D6128" s="77" t="s">
        <v>158</v>
      </c>
      <c r="E6128" s="77">
        <v>47.68</v>
      </c>
      <c r="F6128" s="77">
        <v>7.72</v>
      </c>
      <c r="G6128" s="77">
        <v>7.45</v>
      </c>
      <c r="H6128" s="77">
        <v>6670</v>
      </c>
      <c r="I6128" s="77">
        <v>60.887999999999998</v>
      </c>
      <c r="J6128" s="77" t="s">
        <v>75</v>
      </c>
      <c r="K6128" s="77">
        <v>70.64</v>
      </c>
      <c r="L6128" s="77">
        <v>47.088850000000001</v>
      </c>
      <c r="M6128" s="77">
        <v>1.0642646826159541</v>
      </c>
      <c r="N6128" s="77">
        <v>46.826240000000013</v>
      </c>
      <c r="O6128" s="77">
        <v>1.6310513079845781</v>
      </c>
      <c r="P6128" s="77">
        <v>179836</v>
      </c>
      <c r="Q6128" s="77">
        <v>677206</v>
      </c>
      <c r="R6128" s="77">
        <v>0.27</v>
      </c>
      <c r="S6128" s="77">
        <v>175.102</v>
      </c>
      <c r="T6128" s="77">
        <v>8.1539999999999999</v>
      </c>
      <c r="U6128" s="77">
        <v>75.442799999999991</v>
      </c>
      <c r="V6128" s="77">
        <v>2.489720488485915</v>
      </c>
      <c r="AC6128" s="77">
        <v>48.42</v>
      </c>
      <c r="AD6128" s="77">
        <v>46.7</v>
      </c>
      <c r="AH6128" s="77">
        <f>IF(AND(M6128&lt;Variables!$G$6,M6128&gt;Variables!$G$5),0,1)</f>
        <v>1</v>
      </c>
      <c r="AI6128" s="77">
        <f t="shared" si="192"/>
        <v>0</v>
      </c>
      <c r="AJ6128" s="77">
        <f>IF(I6128&gt;Variables!$G$7,0,1)</f>
        <v>0</v>
      </c>
      <c r="AK6128" s="77">
        <f>IF(F6128&gt;Variables!$G$8,0,1)</f>
        <v>1</v>
      </c>
      <c r="AL6128" s="77">
        <f>IF(G6128&gt;Variables!$G$9,0,1)</f>
        <v>1</v>
      </c>
      <c r="AM6128" s="77">
        <f>IF(AND(K6128&gt;Variables!$G$10,K6128&lt;Variables!$G$11),0,1)</f>
        <v>1</v>
      </c>
      <c r="AN6128" s="77">
        <f>IF(H6128&lt;Variables!$G$13,1,0)</f>
        <v>0</v>
      </c>
      <c r="AO6128" s="77">
        <f>IF(R6128&lt;Variables!$G$12,0,1)</f>
        <v>0</v>
      </c>
      <c r="AP6128" s="78">
        <f t="shared" si="193"/>
        <v>1</v>
      </c>
      <c r="AQ6128" s="77">
        <f>IF(V6128&lt;Variables!$G$15,1,0)</f>
        <v>1</v>
      </c>
      <c r="AR6128" s="77">
        <v>0</v>
      </c>
      <c r="AS6128" s="77">
        <v>1</v>
      </c>
      <c r="AT6128" s="77">
        <v>0</v>
      </c>
      <c r="AU6128" s="77">
        <v>0</v>
      </c>
      <c r="BA6128" s="77">
        <v>-0.14000000000000001</v>
      </c>
    </row>
    <row r="6129" spans="3:53" x14ac:dyDescent="0.25">
      <c r="C6129" s="77" t="s">
        <v>757</v>
      </c>
      <c r="D6129" s="77" t="s">
        <v>705</v>
      </c>
      <c r="E6129" s="77">
        <v>680.2</v>
      </c>
      <c r="F6129" s="77">
        <v>8.42</v>
      </c>
      <c r="G6129" s="77">
        <v>4.28</v>
      </c>
      <c r="H6129" s="77">
        <v>6440</v>
      </c>
      <c r="I6129" s="77">
        <v>-23.382999999999999</v>
      </c>
      <c r="J6129" s="77" t="s">
        <v>74</v>
      </c>
      <c r="K6129" s="77">
        <v>48.19</v>
      </c>
      <c r="L6129" s="77">
        <v>676.77584999999999</v>
      </c>
      <c r="M6129" s="77">
        <v>0.15169719782406799</v>
      </c>
      <c r="N6129" s="77">
        <v>681.35412653061223</v>
      </c>
      <c r="O6129" s="77">
        <v>-0.52126000156434882</v>
      </c>
      <c r="P6129" s="77">
        <v>871544</v>
      </c>
      <c r="Q6129" s="77">
        <v>763734</v>
      </c>
      <c r="R6129" s="77">
        <v>1.1399999999999999</v>
      </c>
      <c r="S6129" s="77">
        <v>175.102</v>
      </c>
      <c r="T6129" s="77">
        <v>8.1539999999999999</v>
      </c>
      <c r="U6129" s="77">
        <v>75.442799999999991</v>
      </c>
      <c r="V6129" s="77">
        <v>2.3450972365848162</v>
      </c>
      <c r="AC6129" s="77">
        <v>680</v>
      </c>
      <c r="AD6129" s="77">
        <v>650.67049999999995</v>
      </c>
      <c r="AH6129" s="77">
        <f>IF(AND(M6129&lt;Variables!$G$6,M6129&gt;Variables!$G$5),0,1)</f>
        <v>1</v>
      </c>
      <c r="AI6129" s="77">
        <f t="shared" si="192"/>
        <v>1</v>
      </c>
      <c r="AJ6129" s="77">
        <f>IF(I6129&gt;Variables!$G$7,0,1)</f>
        <v>1</v>
      </c>
      <c r="AK6129" s="77">
        <f>IF(F6129&gt;Variables!$G$8,0,1)</f>
        <v>1</v>
      </c>
      <c r="AL6129" s="77">
        <f>IF(G6129&gt;Variables!$G$9,0,1)</f>
        <v>1</v>
      </c>
      <c r="AM6129" s="77">
        <f>IF(AND(K6129&gt;Variables!$G$10,K6129&lt;Variables!$G$11),0,1)</f>
        <v>1</v>
      </c>
      <c r="AN6129" s="77">
        <f>IF(H6129&lt;Variables!$G$13,1,0)</f>
        <v>0</v>
      </c>
      <c r="AO6129" s="77">
        <f>IF(R6129&lt;Variables!$G$12,0,1)</f>
        <v>0</v>
      </c>
      <c r="AP6129" s="78">
        <f t="shared" si="193"/>
        <v>0</v>
      </c>
      <c r="AQ6129" s="77">
        <f>IF(V6129&lt;Variables!$G$15,1,0)</f>
        <v>1</v>
      </c>
      <c r="AR6129" s="77">
        <v>0</v>
      </c>
      <c r="AS6129" s="77">
        <v>0</v>
      </c>
      <c r="AT6129" s="77">
        <v>0</v>
      </c>
      <c r="AU6129" s="77">
        <v>1</v>
      </c>
      <c r="BA6129" s="77">
        <v>-1.25</v>
      </c>
    </row>
    <row r="6130" spans="3:53" x14ac:dyDescent="0.25">
      <c r="C6130" s="77" t="s">
        <v>757</v>
      </c>
      <c r="D6130" s="77" t="s">
        <v>137</v>
      </c>
      <c r="E6130" s="77">
        <v>137.06</v>
      </c>
      <c r="F6130" s="77">
        <v>7.69</v>
      </c>
      <c r="G6130" s="77">
        <v>6.12</v>
      </c>
      <c r="H6130" s="77">
        <v>6180</v>
      </c>
      <c r="I6130" s="77">
        <v>-11.016</v>
      </c>
      <c r="J6130" s="77" t="s">
        <v>75</v>
      </c>
      <c r="K6130" s="77">
        <v>75.42</v>
      </c>
      <c r="L6130" s="77">
        <v>134.86238235294121</v>
      </c>
      <c r="M6130" s="77">
        <v>1.2113219554312371</v>
      </c>
      <c r="N6130" s="77">
        <v>133.79555952380949</v>
      </c>
      <c r="O6130" s="77">
        <v>2.018333407925947</v>
      </c>
      <c r="P6130" s="77">
        <v>183924</v>
      </c>
      <c r="Q6130" s="77">
        <v>710548</v>
      </c>
      <c r="R6130" s="77">
        <v>0.26</v>
      </c>
      <c r="S6130" s="77">
        <v>175.102</v>
      </c>
      <c r="T6130" s="77">
        <v>8.1539999999999999</v>
      </c>
      <c r="U6130" s="77">
        <v>75.442799999999991</v>
      </c>
      <c r="V6130" s="77">
        <v>2.5099300988975921</v>
      </c>
      <c r="AC6130" s="77">
        <v>136.65</v>
      </c>
      <c r="AD6130" s="77">
        <v>134.11000000000001</v>
      </c>
      <c r="AH6130" s="77">
        <f>IF(AND(M6130&lt;Variables!$G$6,M6130&gt;Variables!$G$5),0,1)</f>
        <v>1</v>
      </c>
      <c r="AI6130" s="77">
        <f t="shared" ref="AI6130:AI6193" si="194">IF(L6130&gt;N6130,0,1)</f>
        <v>0</v>
      </c>
      <c r="AJ6130" s="77">
        <f>IF(I6130&gt;Variables!$G$7,0,1)</f>
        <v>1</v>
      </c>
      <c r="AK6130" s="77">
        <f>IF(F6130&gt;Variables!$G$8,0,1)</f>
        <v>1</v>
      </c>
      <c r="AL6130" s="77">
        <f>IF(G6130&gt;Variables!$G$9,0,1)</f>
        <v>1</v>
      </c>
      <c r="AM6130" s="77">
        <f>IF(AND(K6130&gt;Variables!$G$10,K6130&lt;Variables!$G$11),0,1)</f>
        <v>1</v>
      </c>
      <c r="AN6130" s="77">
        <f>IF(H6130&lt;Variables!$G$13,1,0)</f>
        <v>0</v>
      </c>
      <c r="AO6130" s="77">
        <f>IF(R6130&lt;Variables!$G$12,0,1)</f>
        <v>0</v>
      </c>
      <c r="AP6130" s="78">
        <f t="shared" ref="AP6130:AP6193" si="195">IF(J6130="Pass", 0,1)</f>
        <v>1</v>
      </c>
      <c r="AQ6130" s="77">
        <f>IF(V6130&lt;Variables!$G$15,1,0)</f>
        <v>1</v>
      </c>
      <c r="AR6130" s="77">
        <v>0</v>
      </c>
      <c r="AS6130" s="77">
        <v>1</v>
      </c>
      <c r="AT6130" s="77">
        <v>0</v>
      </c>
      <c r="AU6130" s="77">
        <v>0</v>
      </c>
      <c r="BA6130" s="77">
        <v>-0.97</v>
      </c>
    </row>
    <row r="6131" spans="3:53" x14ac:dyDescent="0.25">
      <c r="C6131" s="77" t="s">
        <v>757</v>
      </c>
      <c r="D6131" s="77" t="s">
        <v>741</v>
      </c>
      <c r="E6131" s="77">
        <v>29.52</v>
      </c>
      <c r="F6131" s="77">
        <v>7.42</v>
      </c>
      <c r="G6131" s="77">
        <v>4.8899999999999997</v>
      </c>
      <c r="H6131" s="77">
        <v>3360</v>
      </c>
      <c r="I6131" s="77">
        <v>-2.0920000000000001</v>
      </c>
      <c r="J6131" s="77" t="s">
        <v>75</v>
      </c>
      <c r="K6131" s="77">
        <v>57.96</v>
      </c>
      <c r="L6131" s="77">
        <v>29.239215000000002</v>
      </c>
      <c r="M6131" s="77">
        <v>0.44729313013362182</v>
      </c>
      <c r="N6131" s="77">
        <v>29.092414000000002</v>
      </c>
      <c r="O6131" s="77">
        <v>0.95415251549769309</v>
      </c>
      <c r="P6131" s="77">
        <v>3491000</v>
      </c>
      <c r="Q6131" s="77">
        <v>1038000</v>
      </c>
      <c r="R6131" s="77">
        <v>3.36</v>
      </c>
      <c r="S6131" s="77">
        <v>175.102</v>
      </c>
      <c r="T6131" s="77">
        <v>8.1539999999999999</v>
      </c>
      <c r="U6131" s="77">
        <v>75.442799999999991</v>
      </c>
      <c r="V6131" s="77">
        <v>2.4275533894403121</v>
      </c>
      <c r="AC6131" s="77">
        <v>30.29</v>
      </c>
      <c r="AD6131" s="77">
        <v>29.210100000000001</v>
      </c>
      <c r="AH6131" s="77">
        <f>IF(AND(M6131&lt;Variables!$G$6,M6131&gt;Variables!$G$5),0,1)</f>
        <v>1</v>
      </c>
      <c r="AI6131" s="77">
        <f t="shared" si="194"/>
        <v>0</v>
      </c>
      <c r="AJ6131" s="77">
        <f>IF(I6131&gt;Variables!$G$7,0,1)</f>
        <v>1</v>
      </c>
      <c r="AK6131" s="77">
        <f>IF(F6131&gt;Variables!$G$8,0,1)</f>
        <v>1</v>
      </c>
      <c r="AL6131" s="77">
        <f>IF(G6131&gt;Variables!$G$9,0,1)</f>
        <v>1</v>
      </c>
      <c r="AM6131" s="77">
        <f>IF(AND(K6131&gt;Variables!$G$10,K6131&lt;Variables!$G$11),0,1)</f>
        <v>1</v>
      </c>
      <c r="AN6131" s="77">
        <f>IF(H6131&lt;Variables!$G$13,1,0)</f>
        <v>0</v>
      </c>
      <c r="AO6131" s="77">
        <f>IF(R6131&lt;Variables!$G$12,0,1)</f>
        <v>1</v>
      </c>
      <c r="AP6131" s="78">
        <f t="shared" si="195"/>
        <v>1</v>
      </c>
      <c r="AQ6131" s="77">
        <f>IF(V6131&lt;Variables!$G$15,1,0)</f>
        <v>1</v>
      </c>
      <c r="AR6131" s="77">
        <v>1</v>
      </c>
      <c r="AS6131" s="77">
        <v>0</v>
      </c>
      <c r="AT6131" s="77">
        <v>0</v>
      </c>
      <c r="AU6131" s="77">
        <v>0</v>
      </c>
      <c r="BA6131" s="77">
        <v>2</v>
      </c>
    </row>
    <row r="6132" spans="3:53" x14ac:dyDescent="0.25">
      <c r="C6132" s="77" t="s">
        <v>757</v>
      </c>
      <c r="D6132" s="77" t="s">
        <v>752</v>
      </c>
      <c r="E6132" s="77">
        <v>0.2</v>
      </c>
      <c r="F6132" s="77">
        <v>10</v>
      </c>
      <c r="G6132" s="77">
        <v>3.53</v>
      </c>
      <c r="H6132" s="77">
        <v>-99999</v>
      </c>
      <c r="I6132" s="77">
        <v>4744.1099999999997</v>
      </c>
      <c r="J6132" s="77" t="s">
        <v>75</v>
      </c>
      <c r="L6132" s="77">
        <v>-99999</v>
      </c>
      <c r="M6132" s="77">
        <v>-99999</v>
      </c>
      <c r="N6132" s="77">
        <v>0.2175</v>
      </c>
      <c r="O6132" s="77">
        <v>1.1494252873563231</v>
      </c>
      <c r="P6132" s="77">
        <v>26238</v>
      </c>
      <c r="Q6132" s="77">
        <v>22884</v>
      </c>
      <c r="R6132" s="77">
        <v>1.1499999999999999</v>
      </c>
      <c r="S6132" s="77">
        <v>175.102</v>
      </c>
      <c r="T6132" s="77">
        <v>8.1539999999999999</v>
      </c>
      <c r="U6132" s="77">
        <v>75.442799999999991</v>
      </c>
      <c r="V6132" s="77">
        <v>-99999</v>
      </c>
      <c r="AC6132" s="77">
        <v>0.2</v>
      </c>
      <c r="AD6132" s="77">
        <v>0.2</v>
      </c>
      <c r="AH6132" s="77">
        <f>IF(AND(M6132&lt;Variables!$G$6,M6132&gt;Variables!$G$5),0,1)</f>
        <v>1</v>
      </c>
      <c r="AI6132" s="77">
        <f t="shared" si="194"/>
        <v>1</v>
      </c>
      <c r="AJ6132" s="77">
        <f>IF(I6132&gt;Variables!$G$7,0,1)</f>
        <v>0</v>
      </c>
      <c r="AK6132" s="77">
        <f>IF(F6132&gt;Variables!$G$8,0,1)</f>
        <v>0</v>
      </c>
      <c r="AL6132" s="77">
        <f>IF(G6132&gt;Variables!$G$9,0,1)</f>
        <v>1</v>
      </c>
      <c r="AM6132" s="77">
        <f>IF(AND(K6132&gt;Variables!$G$10,K6132&lt;Variables!$G$11),0,1)</f>
        <v>1</v>
      </c>
      <c r="AN6132" s="77">
        <f>IF(H6132&lt;Variables!$G$13,1,0)</f>
        <v>1</v>
      </c>
      <c r="AO6132" s="77">
        <f>IF(R6132&lt;Variables!$G$12,0,1)</f>
        <v>0</v>
      </c>
      <c r="AP6132" s="78">
        <f t="shared" si="195"/>
        <v>1</v>
      </c>
      <c r="AQ6132" s="77">
        <f>IF(V6132&lt;Variables!$G$15,1,0)</f>
        <v>1</v>
      </c>
      <c r="AR6132" s="77">
        <v>0</v>
      </c>
      <c r="AS6132" s="77">
        <v>0</v>
      </c>
      <c r="AT6132" s="77">
        <v>0</v>
      </c>
      <c r="AU6132" s="77">
        <v>0</v>
      </c>
      <c r="BA6132" s="77">
        <v>0</v>
      </c>
    </row>
    <row r="6133" spans="3:53" x14ac:dyDescent="0.25">
      <c r="C6133" s="77" t="s">
        <v>757</v>
      </c>
      <c r="D6133" s="77" t="s">
        <v>540</v>
      </c>
      <c r="E6133" s="77">
        <v>15.82</v>
      </c>
      <c r="F6133" s="77">
        <v>6.63</v>
      </c>
      <c r="G6133" s="77">
        <v>7.15</v>
      </c>
      <c r="H6133" s="77">
        <v>2690</v>
      </c>
      <c r="I6133" s="77">
        <v>0.29399999999999998</v>
      </c>
      <c r="J6133" s="77" t="s">
        <v>74</v>
      </c>
      <c r="K6133" s="77">
        <v>74.709999999999994</v>
      </c>
      <c r="L6133" s="77">
        <v>15.457305</v>
      </c>
      <c r="M6133" s="77">
        <v>1.9737916797268209</v>
      </c>
      <c r="N6133" s="77">
        <v>15.414202</v>
      </c>
      <c r="O6133" s="77">
        <v>2.2589427594111058</v>
      </c>
      <c r="P6133" s="77">
        <v>3135000</v>
      </c>
      <c r="Q6133" s="77">
        <v>4308000</v>
      </c>
      <c r="R6133" s="77">
        <v>0.73</v>
      </c>
      <c r="S6133" s="77">
        <v>175.102</v>
      </c>
      <c r="T6133" s="77">
        <v>8.1539999999999999</v>
      </c>
      <c r="U6133" s="77">
        <v>75.442799999999991</v>
      </c>
      <c r="V6133" s="77">
        <v>2.4308223470584309</v>
      </c>
      <c r="AC6133" s="77">
        <v>16.2</v>
      </c>
      <c r="AD6133" s="77">
        <v>15.57</v>
      </c>
      <c r="AH6133" s="77">
        <f>IF(AND(M6133&lt;Variables!$G$6,M6133&gt;Variables!$G$5),0,1)</f>
        <v>1</v>
      </c>
      <c r="AI6133" s="77">
        <f t="shared" si="194"/>
        <v>0</v>
      </c>
      <c r="AJ6133" s="77">
        <f>IF(I6133&gt;Variables!$G$7,0,1)</f>
        <v>1</v>
      </c>
      <c r="AK6133" s="77">
        <f>IF(F6133&gt;Variables!$G$8,0,1)</f>
        <v>1</v>
      </c>
      <c r="AL6133" s="77">
        <f>IF(G6133&gt;Variables!$G$9,0,1)</f>
        <v>1</v>
      </c>
      <c r="AM6133" s="77">
        <f>IF(AND(K6133&gt;Variables!$G$10,K6133&lt;Variables!$G$11),0,1)</f>
        <v>1</v>
      </c>
      <c r="AN6133" s="77">
        <f>IF(H6133&lt;Variables!$G$13,1,0)</f>
        <v>0</v>
      </c>
      <c r="AO6133" s="77">
        <f>IF(R6133&lt;Variables!$G$12,0,1)</f>
        <v>0</v>
      </c>
      <c r="AP6133" s="78">
        <f t="shared" si="195"/>
        <v>0</v>
      </c>
      <c r="AQ6133" s="77">
        <f>IF(V6133&lt;Variables!$G$15,1,0)</f>
        <v>1</v>
      </c>
      <c r="AR6133" s="77">
        <v>0</v>
      </c>
      <c r="AS6133" s="77">
        <v>0</v>
      </c>
      <c r="AT6133" s="77">
        <v>1</v>
      </c>
      <c r="AU6133" s="77">
        <v>0</v>
      </c>
      <c r="BA6133" s="77">
        <v>-0.72</v>
      </c>
    </row>
    <row r="6134" spans="3:53" x14ac:dyDescent="0.25">
      <c r="C6134" s="77" t="s">
        <v>757</v>
      </c>
      <c r="D6134" s="77" t="s">
        <v>85</v>
      </c>
      <c r="E6134" s="77">
        <v>4.74</v>
      </c>
      <c r="F6134" s="77">
        <v>9.61</v>
      </c>
      <c r="G6134" s="77">
        <v>6.56</v>
      </c>
      <c r="H6134" s="77">
        <v>2780</v>
      </c>
      <c r="I6134" s="77">
        <v>186.70500000000001</v>
      </c>
      <c r="J6134" s="77" t="s">
        <v>75</v>
      </c>
      <c r="K6134" s="77">
        <v>45.56</v>
      </c>
      <c r="L6134" s="77">
        <v>4.7486750000000004</v>
      </c>
      <c r="M6134" s="77">
        <v>-0.36378568758654978</v>
      </c>
      <c r="N6134" s="77">
        <v>4.7579120000000001</v>
      </c>
      <c r="O6134" s="77">
        <v>-0.55721921716921863</v>
      </c>
      <c r="P6134" s="77">
        <v>35532000</v>
      </c>
      <c r="Q6134" s="77">
        <v>21010000</v>
      </c>
      <c r="R6134" s="77">
        <v>1.69</v>
      </c>
      <c r="S6134" s="77">
        <v>175.102</v>
      </c>
      <c r="T6134" s="77">
        <v>8.1539999999999999</v>
      </c>
      <c r="U6134" s="77">
        <v>75.442799999999991</v>
      </c>
      <c r="V6134" s="77">
        <v>2.32579530586532</v>
      </c>
      <c r="AC6134" s="77">
        <v>4.8</v>
      </c>
      <c r="AD6134" s="77">
        <v>4.5199999999999996</v>
      </c>
      <c r="AH6134" s="77">
        <f>IF(AND(M6134&lt;Variables!$G$6,M6134&gt;Variables!$G$5),0,1)</f>
        <v>1</v>
      </c>
      <c r="AI6134" s="77">
        <f t="shared" si="194"/>
        <v>1</v>
      </c>
      <c r="AJ6134" s="77">
        <f>IF(I6134&gt;Variables!$G$7,0,1)</f>
        <v>0</v>
      </c>
      <c r="AK6134" s="77">
        <f>IF(F6134&gt;Variables!$G$8,0,1)</f>
        <v>0</v>
      </c>
      <c r="AL6134" s="77">
        <f>IF(G6134&gt;Variables!$G$9,0,1)</f>
        <v>1</v>
      </c>
      <c r="AM6134" s="77">
        <f>IF(AND(K6134&gt;Variables!$G$10,K6134&lt;Variables!$G$11),0,1)</f>
        <v>1</v>
      </c>
      <c r="AN6134" s="77">
        <f>IF(H6134&lt;Variables!$G$13,1,0)</f>
        <v>0</v>
      </c>
      <c r="AO6134" s="77">
        <f>IF(R6134&lt;Variables!$G$12,0,1)</f>
        <v>0</v>
      </c>
      <c r="AP6134" s="78">
        <f t="shared" si="195"/>
        <v>1</v>
      </c>
      <c r="AQ6134" s="77">
        <f>IF(V6134&lt;Variables!$G$15,1,0)</f>
        <v>1</v>
      </c>
      <c r="AR6134" s="77">
        <v>0</v>
      </c>
      <c r="AS6134" s="77">
        <v>0</v>
      </c>
      <c r="AT6134" s="77">
        <v>1</v>
      </c>
      <c r="AU6134" s="77">
        <v>0</v>
      </c>
      <c r="BA6134" s="77">
        <v>-1.91</v>
      </c>
    </row>
    <row r="6135" spans="3:53" x14ac:dyDescent="0.25">
      <c r="C6135" s="77" t="s">
        <v>757</v>
      </c>
      <c r="D6135" s="77" t="s">
        <v>749</v>
      </c>
      <c r="E6135" s="77">
        <v>3.6</v>
      </c>
      <c r="F6135" s="77">
        <v>10.59</v>
      </c>
      <c r="G6135" s="77">
        <v>9.74</v>
      </c>
      <c r="H6135" s="77">
        <v>-99999</v>
      </c>
      <c r="I6135" s="77">
        <v>-12.667</v>
      </c>
      <c r="J6135" s="77" t="s">
        <v>75</v>
      </c>
      <c r="K6135" s="77">
        <v>56.21</v>
      </c>
      <c r="L6135" s="77">
        <v>3.61</v>
      </c>
      <c r="M6135" s="77">
        <v>-1.662049861495859</v>
      </c>
      <c r="N6135" s="77">
        <v>3.585</v>
      </c>
      <c r="O6135" s="77">
        <v>-0.97629009762902597</v>
      </c>
      <c r="P6135" s="77">
        <v>15893</v>
      </c>
      <c r="Q6135" s="77">
        <v>9400</v>
      </c>
      <c r="R6135" s="77">
        <v>1.69</v>
      </c>
      <c r="S6135" s="77">
        <v>175.102</v>
      </c>
      <c r="T6135" s="77">
        <v>8.1539999999999999</v>
      </c>
      <c r="U6135" s="77">
        <v>75.442799999999991</v>
      </c>
      <c r="V6135" s="77">
        <v>2.504356896398892</v>
      </c>
      <c r="AC6135" s="77">
        <v>3.64</v>
      </c>
      <c r="AD6135" s="77">
        <v>3.53</v>
      </c>
      <c r="AH6135" s="77">
        <f>IF(AND(M6135&lt;Variables!$G$6,M6135&gt;Variables!$G$5),0,1)</f>
        <v>0</v>
      </c>
      <c r="AI6135" s="77">
        <f t="shared" si="194"/>
        <v>0</v>
      </c>
      <c r="AJ6135" s="77">
        <f>IF(I6135&gt;Variables!$G$7,0,1)</f>
        <v>1</v>
      </c>
      <c r="AK6135" s="77">
        <f>IF(F6135&gt;Variables!$G$8,0,1)</f>
        <v>0</v>
      </c>
      <c r="AL6135" s="77">
        <f>IF(G6135&gt;Variables!$G$9,0,1)</f>
        <v>1</v>
      </c>
      <c r="AM6135" s="77">
        <f>IF(AND(K6135&gt;Variables!$G$10,K6135&lt;Variables!$G$11),0,1)</f>
        <v>1</v>
      </c>
      <c r="AN6135" s="77">
        <f>IF(H6135&lt;Variables!$G$13,1,0)</f>
        <v>1</v>
      </c>
      <c r="AO6135" s="77">
        <f>IF(R6135&lt;Variables!$G$12,0,1)</f>
        <v>0</v>
      </c>
      <c r="AP6135" s="78">
        <f t="shared" si="195"/>
        <v>1</v>
      </c>
      <c r="AQ6135" s="77">
        <f>IF(V6135&lt;Variables!$G$15,1,0)</f>
        <v>1</v>
      </c>
      <c r="AR6135" s="77">
        <v>0</v>
      </c>
      <c r="AS6135" s="77">
        <v>0</v>
      </c>
      <c r="AT6135" s="77">
        <v>0</v>
      </c>
      <c r="AU6135" s="77">
        <v>0</v>
      </c>
      <c r="BA6135" s="77">
        <v>0</v>
      </c>
    </row>
    <row r="6136" spans="3:53" x14ac:dyDescent="0.25">
      <c r="C6136" s="77" t="s">
        <v>758</v>
      </c>
      <c r="D6136" s="77" t="s">
        <v>717</v>
      </c>
      <c r="E6136" s="77">
        <v>5.13</v>
      </c>
      <c r="F6136" s="77">
        <v>81.680000000000007</v>
      </c>
      <c r="G6136" s="77">
        <v>21.39</v>
      </c>
      <c r="H6136" s="77">
        <v>34.64</v>
      </c>
      <c r="I6136" s="77">
        <v>-8.7799999999999994</v>
      </c>
      <c r="J6136" s="77" t="s">
        <v>75</v>
      </c>
      <c r="K6136" s="77">
        <v>61.24</v>
      </c>
      <c r="L6136" s="77">
        <v>4.8587949999999998</v>
      </c>
      <c r="M6136" s="77">
        <v>3.935234970810666</v>
      </c>
      <c r="N6136" s="77">
        <v>4.8213240000000006</v>
      </c>
      <c r="O6136" s="77">
        <v>4.7430125003007308</v>
      </c>
      <c r="P6136" s="77">
        <v>66750000</v>
      </c>
      <c r="Q6136" s="77">
        <v>392060</v>
      </c>
      <c r="R6136" s="77">
        <v>170.25</v>
      </c>
      <c r="S6136" s="77">
        <v>41.941000000000003</v>
      </c>
      <c r="T6136" s="77">
        <v>8.0649999999999995</v>
      </c>
      <c r="U6136" s="77">
        <v>22.0792</v>
      </c>
      <c r="V6136" s="77">
        <v>2.2533881561432412</v>
      </c>
      <c r="AC6136" s="77">
        <v>8.1999999999999993</v>
      </c>
      <c r="AD6136" s="77">
        <v>4.79</v>
      </c>
      <c r="AH6136" s="77">
        <f>IF(AND(M6136&lt;Variables!$G$6,M6136&gt;Variables!$G$5),0,1)</f>
        <v>1</v>
      </c>
      <c r="AI6136" s="77">
        <f t="shared" si="194"/>
        <v>0</v>
      </c>
      <c r="AJ6136" s="77">
        <f>IF(I6136&gt;Variables!$G$7,0,1)</f>
        <v>1</v>
      </c>
      <c r="AK6136" s="77">
        <f>IF(F6136&gt;Variables!$G$8,0,1)</f>
        <v>0</v>
      </c>
      <c r="AL6136" s="77">
        <f>IF(G6136&gt;Variables!$G$9,0,1)</f>
        <v>0</v>
      </c>
      <c r="AM6136" s="77">
        <f>IF(AND(K6136&gt;Variables!$G$10,K6136&lt;Variables!$G$11),0,1)</f>
        <v>1</v>
      </c>
      <c r="AN6136" s="77">
        <f>IF(H6136&lt;Variables!$G$13,1,0)</f>
        <v>1</v>
      </c>
      <c r="AO6136" s="77">
        <f>IF(R6136&lt;Variables!$G$12,0,1)</f>
        <v>1</v>
      </c>
      <c r="AP6136" s="78">
        <f t="shared" si="195"/>
        <v>1</v>
      </c>
      <c r="AQ6136" s="77">
        <f>IF(V6136&lt;Variables!$G$15,1,0)</f>
        <v>1</v>
      </c>
      <c r="AR6136" s="77">
        <v>0</v>
      </c>
      <c r="AS6136" s="77">
        <v>0</v>
      </c>
      <c r="AT6136" s="77">
        <v>1</v>
      </c>
      <c r="AU6136" s="77">
        <v>0</v>
      </c>
      <c r="BA6136" s="77">
        <v>-2.25</v>
      </c>
    </row>
    <row r="6137" spans="3:53" x14ac:dyDescent="0.25">
      <c r="C6137" s="77" t="s">
        <v>758</v>
      </c>
      <c r="D6137" s="77" t="s">
        <v>551</v>
      </c>
      <c r="E6137" s="77">
        <v>12.95</v>
      </c>
      <c r="F6137" s="77">
        <v>63.8</v>
      </c>
      <c r="G6137" s="77">
        <v>40.409999999999997</v>
      </c>
      <c r="H6137" s="77">
        <v>75.75</v>
      </c>
      <c r="I6137" s="77">
        <v>52.679000000000002</v>
      </c>
      <c r="J6137" s="77" t="s">
        <v>75</v>
      </c>
      <c r="K6137" s="77">
        <v>74.95</v>
      </c>
      <c r="L6137" s="77">
        <v>11.795225</v>
      </c>
      <c r="M6137" s="77">
        <v>11.06189157052961</v>
      </c>
      <c r="N6137" s="77">
        <v>11.630710000000001</v>
      </c>
      <c r="O6137" s="77">
        <v>12.632848725486239</v>
      </c>
      <c r="P6137" s="77">
        <v>151710000</v>
      </c>
      <c r="Q6137" s="77">
        <v>23680000</v>
      </c>
      <c r="R6137" s="77">
        <v>6.41</v>
      </c>
      <c r="S6137" s="77">
        <v>41.941000000000003</v>
      </c>
      <c r="T6137" s="77">
        <v>8.0649999999999995</v>
      </c>
      <c r="U6137" s="77">
        <v>22.0792</v>
      </c>
      <c r="V6137" s="77">
        <v>1.540801584916776</v>
      </c>
      <c r="AC6137" s="77">
        <v>18.82</v>
      </c>
      <c r="AD6137" s="77">
        <v>11.6</v>
      </c>
      <c r="AH6137" s="77">
        <f>IF(AND(M6137&lt;Variables!$G$6,M6137&gt;Variables!$G$5),0,1)</f>
        <v>1</v>
      </c>
      <c r="AI6137" s="77">
        <f t="shared" si="194"/>
        <v>0</v>
      </c>
      <c r="AJ6137" s="77">
        <f>IF(I6137&gt;Variables!$G$7,0,1)</f>
        <v>0</v>
      </c>
      <c r="AK6137" s="77">
        <f>IF(F6137&gt;Variables!$G$8,0,1)</f>
        <v>0</v>
      </c>
      <c r="AL6137" s="77">
        <f>IF(G6137&gt;Variables!$G$9,0,1)</f>
        <v>0</v>
      </c>
      <c r="AM6137" s="77">
        <f>IF(AND(K6137&gt;Variables!$G$10,K6137&lt;Variables!$G$11),0,1)</f>
        <v>1</v>
      </c>
      <c r="AN6137" s="77">
        <f>IF(H6137&lt;Variables!$G$13,1,0)</f>
        <v>1</v>
      </c>
      <c r="AO6137" s="77">
        <f>IF(R6137&lt;Variables!$G$12,0,1)</f>
        <v>1</v>
      </c>
      <c r="AP6137" s="78">
        <f t="shared" si="195"/>
        <v>1</v>
      </c>
      <c r="AQ6137" s="77">
        <f>IF(V6137&lt;Variables!$G$15,1,0)</f>
        <v>1</v>
      </c>
      <c r="AR6137" s="77">
        <v>1</v>
      </c>
      <c r="AS6137" s="77">
        <v>0</v>
      </c>
      <c r="AT6137" s="77">
        <v>0</v>
      </c>
      <c r="AU6137" s="77">
        <v>0</v>
      </c>
      <c r="BA6137" s="77">
        <v>2</v>
      </c>
    </row>
    <row r="6138" spans="3:53" x14ac:dyDescent="0.25">
      <c r="C6138" s="77" t="s">
        <v>758</v>
      </c>
      <c r="D6138" s="77" t="s">
        <v>630</v>
      </c>
      <c r="E6138" s="77">
        <v>6.79</v>
      </c>
      <c r="F6138" s="77">
        <v>6.5</v>
      </c>
      <c r="G6138" s="77">
        <v>3.66</v>
      </c>
      <c r="H6138" s="77">
        <v>-99999</v>
      </c>
      <c r="I6138" s="77">
        <v>-21.145</v>
      </c>
      <c r="J6138" s="77" t="s">
        <v>75</v>
      </c>
      <c r="K6138" s="77">
        <v>77.45</v>
      </c>
      <c r="L6138" s="77">
        <v>-99999</v>
      </c>
      <c r="M6138" s="77">
        <v>-99999</v>
      </c>
      <c r="N6138" s="77">
        <v>6.780333333333334</v>
      </c>
      <c r="O6138" s="77">
        <v>0.29005456958850351</v>
      </c>
      <c r="P6138" s="77">
        <v>25664</v>
      </c>
      <c r="Q6138" s="77">
        <v>21578</v>
      </c>
      <c r="R6138" s="77">
        <v>1.19</v>
      </c>
      <c r="S6138" s="77">
        <v>41.941000000000003</v>
      </c>
      <c r="T6138" s="77">
        <v>8.0649999999999995</v>
      </c>
      <c r="U6138" s="77">
        <v>22.0792</v>
      </c>
      <c r="V6138" s="77">
        <v>-99999</v>
      </c>
      <c r="AC6138" s="77">
        <v>6.8</v>
      </c>
      <c r="AD6138" s="77">
        <v>6.66</v>
      </c>
      <c r="AH6138" s="77">
        <f>IF(AND(M6138&lt;Variables!$G$6,M6138&gt;Variables!$G$5),0,1)</f>
        <v>1</v>
      </c>
      <c r="AI6138" s="77">
        <f t="shared" si="194"/>
        <v>1</v>
      </c>
      <c r="AJ6138" s="77">
        <f>IF(I6138&gt;Variables!$G$7,0,1)</f>
        <v>1</v>
      </c>
      <c r="AK6138" s="77">
        <f>IF(F6138&gt;Variables!$G$8,0,1)</f>
        <v>1</v>
      </c>
      <c r="AL6138" s="77">
        <f>IF(G6138&gt;Variables!$G$9,0,1)</f>
        <v>1</v>
      </c>
      <c r="AM6138" s="77">
        <f>IF(AND(K6138&gt;Variables!$G$10,K6138&lt;Variables!$G$11),0,1)</f>
        <v>1</v>
      </c>
      <c r="AN6138" s="77">
        <f>IF(H6138&lt;Variables!$G$13,1,0)</f>
        <v>1</v>
      </c>
      <c r="AO6138" s="77">
        <f>IF(R6138&lt;Variables!$G$12,0,1)</f>
        <v>0</v>
      </c>
      <c r="AP6138" s="78">
        <f t="shared" si="195"/>
        <v>1</v>
      </c>
      <c r="AQ6138" s="77">
        <f>IF(V6138&lt;Variables!$G$15,1,0)</f>
        <v>1</v>
      </c>
      <c r="AR6138" s="77">
        <v>0</v>
      </c>
      <c r="AS6138" s="77">
        <v>0</v>
      </c>
      <c r="AT6138" s="77">
        <v>0</v>
      </c>
      <c r="AU6138" s="77">
        <v>0</v>
      </c>
      <c r="BA6138" s="77">
        <v>0</v>
      </c>
    </row>
    <row r="6139" spans="3:53" x14ac:dyDescent="0.25">
      <c r="C6139" s="77" t="s">
        <v>758</v>
      </c>
      <c r="D6139" s="77" t="s">
        <v>752</v>
      </c>
      <c r="E6139" s="77">
        <v>0.2</v>
      </c>
      <c r="F6139" s="77">
        <v>10</v>
      </c>
      <c r="G6139" s="77">
        <v>3.53</v>
      </c>
      <c r="H6139" s="77">
        <v>-99999</v>
      </c>
      <c r="I6139" s="77">
        <v>4744.1099999999997</v>
      </c>
      <c r="J6139" s="77" t="s">
        <v>75</v>
      </c>
      <c r="L6139" s="77">
        <v>-99999</v>
      </c>
      <c r="M6139" s="77">
        <v>-99999</v>
      </c>
      <c r="N6139" s="77">
        <v>0.22</v>
      </c>
      <c r="O6139" s="77">
        <v>0</v>
      </c>
      <c r="P6139" s="77">
        <v>26238</v>
      </c>
      <c r="Q6139" s="77">
        <v>22884</v>
      </c>
      <c r="R6139" s="77">
        <v>1.1499999999999999</v>
      </c>
      <c r="S6139" s="77">
        <v>41.941000000000003</v>
      </c>
      <c r="T6139" s="77">
        <v>8.0649999999999995</v>
      </c>
      <c r="U6139" s="77">
        <v>22.0792</v>
      </c>
      <c r="V6139" s="77">
        <v>-99999</v>
      </c>
      <c r="AC6139" s="77">
        <v>0.2</v>
      </c>
      <c r="AD6139" s="77">
        <v>0.2</v>
      </c>
      <c r="AH6139" s="77">
        <f>IF(AND(M6139&lt;Variables!$G$6,M6139&gt;Variables!$G$5),0,1)</f>
        <v>1</v>
      </c>
      <c r="AI6139" s="77">
        <f t="shared" si="194"/>
        <v>1</v>
      </c>
      <c r="AJ6139" s="77">
        <f>IF(I6139&gt;Variables!$G$7,0,1)</f>
        <v>0</v>
      </c>
      <c r="AK6139" s="77">
        <f>IF(F6139&gt;Variables!$G$8,0,1)</f>
        <v>0</v>
      </c>
      <c r="AL6139" s="77">
        <f>IF(G6139&gt;Variables!$G$9,0,1)</f>
        <v>1</v>
      </c>
      <c r="AM6139" s="77">
        <f>IF(AND(K6139&gt;Variables!$G$10,K6139&lt;Variables!$G$11),0,1)</f>
        <v>1</v>
      </c>
      <c r="AN6139" s="77">
        <f>IF(H6139&lt;Variables!$G$13,1,0)</f>
        <v>1</v>
      </c>
      <c r="AO6139" s="77">
        <f>IF(R6139&lt;Variables!$G$12,0,1)</f>
        <v>0</v>
      </c>
      <c r="AP6139" s="78">
        <f t="shared" si="195"/>
        <v>1</v>
      </c>
      <c r="AQ6139" s="77">
        <f>IF(V6139&lt;Variables!$G$15,1,0)</f>
        <v>1</v>
      </c>
      <c r="AR6139" s="77">
        <v>0</v>
      </c>
      <c r="AS6139" s="77">
        <v>0</v>
      </c>
      <c r="AT6139" s="77">
        <v>0</v>
      </c>
      <c r="AU6139" s="77">
        <v>0</v>
      </c>
      <c r="BA6139" s="77">
        <v>0</v>
      </c>
    </row>
    <row r="6140" spans="3:53" x14ac:dyDescent="0.25">
      <c r="C6140" s="77" t="s">
        <v>758</v>
      </c>
      <c r="D6140" s="77" t="s">
        <v>678</v>
      </c>
      <c r="E6140" s="77">
        <v>2.29</v>
      </c>
      <c r="F6140" s="77">
        <v>13.2</v>
      </c>
      <c r="G6140" s="77">
        <v>7.14</v>
      </c>
      <c r="H6140" s="77">
        <v>-99999</v>
      </c>
      <c r="I6140" s="77">
        <v>-10.984</v>
      </c>
      <c r="J6140" s="77" t="s">
        <v>75</v>
      </c>
      <c r="K6140" s="77">
        <v>55.77</v>
      </c>
      <c r="L6140" s="77">
        <v>2.2076923076923078</v>
      </c>
      <c r="M6140" s="77">
        <v>1.916376306620202</v>
      </c>
      <c r="N6140" s="77">
        <v>2.2315</v>
      </c>
      <c r="O6140" s="77">
        <v>0.82903876316380942</v>
      </c>
      <c r="P6140" s="77">
        <v>69030</v>
      </c>
      <c r="Q6140" s="77">
        <v>15467</v>
      </c>
      <c r="R6140" s="77">
        <v>4.46</v>
      </c>
      <c r="S6140" s="77">
        <v>41.941000000000003</v>
      </c>
      <c r="T6140" s="77">
        <v>8.0649999999999995</v>
      </c>
      <c r="U6140" s="77">
        <v>22.0792</v>
      </c>
      <c r="V6140" s="77">
        <v>2.3450173811846691</v>
      </c>
      <c r="AC6140" s="77">
        <v>2.2799999999999998</v>
      </c>
      <c r="AD6140" s="77">
        <v>2.10025</v>
      </c>
      <c r="AH6140" s="77">
        <f>IF(AND(M6140&lt;Variables!$G$6,M6140&gt;Variables!$G$5),0,1)</f>
        <v>1</v>
      </c>
      <c r="AI6140" s="77">
        <f t="shared" si="194"/>
        <v>1</v>
      </c>
      <c r="AJ6140" s="77">
        <f>IF(I6140&gt;Variables!$G$7,0,1)</f>
        <v>1</v>
      </c>
      <c r="AK6140" s="77">
        <f>IF(F6140&gt;Variables!$G$8,0,1)</f>
        <v>0</v>
      </c>
      <c r="AL6140" s="77">
        <f>IF(G6140&gt;Variables!$G$9,0,1)</f>
        <v>1</v>
      </c>
      <c r="AM6140" s="77">
        <f>IF(AND(K6140&gt;Variables!$G$10,K6140&lt;Variables!$G$11),0,1)</f>
        <v>1</v>
      </c>
      <c r="AN6140" s="77">
        <f>IF(H6140&lt;Variables!$G$13,1,0)</f>
        <v>1</v>
      </c>
      <c r="AO6140" s="77">
        <f>IF(R6140&lt;Variables!$G$12,0,1)</f>
        <v>1</v>
      </c>
      <c r="AP6140" s="78">
        <f t="shared" si="195"/>
        <v>1</v>
      </c>
      <c r="AQ6140" s="77">
        <f>IF(V6140&lt;Variables!$G$15,1,0)</f>
        <v>1</v>
      </c>
      <c r="AR6140" s="77">
        <v>0</v>
      </c>
      <c r="AS6140" s="77">
        <v>0</v>
      </c>
      <c r="AT6140" s="77">
        <v>1</v>
      </c>
      <c r="AU6140" s="77">
        <v>0</v>
      </c>
      <c r="BA6140" s="77">
        <v>-2.25</v>
      </c>
    </row>
    <row r="6141" spans="3:53" x14ac:dyDescent="0.25">
      <c r="C6141" s="77" t="s">
        <v>758</v>
      </c>
      <c r="D6141" s="77" t="s">
        <v>436</v>
      </c>
      <c r="E6141" s="77">
        <v>7.87</v>
      </c>
      <c r="F6141" s="77">
        <v>32.43</v>
      </c>
      <c r="G6141" s="77">
        <v>3.15</v>
      </c>
      <c r="H6141" s="77">
        <v>60.08</v>
      </c>
      <c r="I6141" s="77">
        <v>7.3460000000000001</v>
      </c>
      <c r="J6141" s="77" t="s">
        <v>75</v>
      </c>
      <c r="K6141" s="77">
        <v>41.56</v>
      </c>
      <c r="L6141" s="77">
        <v>7.9766999999999992</v>
      </c>
      <c r="M6141" s="77">
        <v>-1.463011019594556</v>
      </c>
      <c r="N6141" s="77">
        <v>8.0917060000000003</v>
      </c>
      <c r="O6141" s="77">
        <v>-2.8634999838105828</v>
      </c>
      <c r="P6141" s="77">
        <v>47360000</v>
      </c>
      <c r="Q6141" s="77">
        <v>3180000</v>
      </c>
      <c r="R6141" s="77">
        <v>14.89</v>
      </c>
      <c r="S6141" s="77">
        <v>41.941000000000003</v>
      </c>
      <c r="T6141" s="77">
        <v>8.0649999999999995</v>
      </c>
      <c r="U6141" s="77">
        <v>22.0792</v>
      </c>
      <c r="V6141" s="77">
        <v>2.2819394025499271</v>
      </c>
      <c r="AC6141" s="77">
        <v>8.0641999999999996</v>
      </c>
      <c r="AD6141" s="77">
        <v>6.75</v>
      </c>
      <c r="AH6141" s="77">
        <f>IF(AND(M6141&lt;Variables!$G$6,M6141&gt;Variables!$G$5),0,1)</f>
        <v>0</v>
      </c>
      <c r="AI6141" s="77">
        <f t="shared" si="194"/>
        <v>1</v>
      </c>
      <c r="AJ6141" s="77">
        <f>IF(I6141&gt;Variables!$G$7,0,1)</f>
        <v>1</v>
      </c>
      <c r="AK6141" s="77">
        <f>IF(F6141&gt;Variables!$G$8,0,1)</f>
        <v>0</v>
      </c>
      <c r="AL6141" s="77">
        <f>IF(G6141&gt;Variables!$G$9,0,1)</f>
        <v>1</v>
      </c>
      <c r="AM6141" s="77">
        <f>IF(AND(K6141&gt;Variables!$G$10,K6141&lt;Variables!$G$11),0,1)</f>
        <v>1</v>
      </c>
      <c r="AN6141" s="77">
        <f>IF(H6141&lt;Variables!$G$13,1,0)</f>
        <v>1</v>
      </c>
      <c r="AO6141" s="77">
        <f>IF(R6141&lt;Variables!$G$12,0,1)</f>
        <v>1</v>
      </c>
      <c r="AP6141" s="78">
        <f t="shared" si="195"/>
        <v>1</v>
      </c>
      <c r="AQ6141" s="77">
        <f>IF(V6141&lt;Variables!$G$15,1,0)</f>
        <v>1</v>
      </c>
      <c r="AR6141" s="77">
        <v>0</v>
      </c>
      <c r="AS6141" s="77">
        <v>0</v>
      </c>
      <c r="AT6141" s="77">
        <v>1</v>
      </c>
      <c r="AU6141" s="77">
        <v>0</v>
      </c>
      <c r="BA6141" s="77">
        <v>-2.25</v>
      </c>
    </row>
    <row r="6142" spans="3:53" x14ac:dyDescent="0.25">
      <c r="C6142" s="77" t="s">
        <v>758</v>
      </c>
      <c r="D6142" s="77" t="s">
        <v>540</v>
      </c>
      <c r="E6142" s="77">
        <v>16</v>
      </c>
      <c r="F6142" s="77">
        <v>7.81</v>
      </c>
      <c r="G6142" s="77">
        <v>8.4499999999999993</v>
      </c>
      <c r="H6142" s="77">
        <v>2690</v>
      </c>
      <c r="I6142" s="77">
        <v>0.316</v>
      </c>
      <c r="J6142" s="77" t="s">
        <v>74</v>
      </c>
      <c r="K6142" s="77">
        <v>80.06</v>
      </c>
      <c r="L6142" s="77">
        <v>15.603125</v>
      </c>
      <c r="M6142" s="77">
        <v>2.24554376126577</v>
      </c>
      <c r="N6142" s="77">
        <v>15.501332</v>
      </c>
      <c r="O6142" s="77">
        <v>2.9169622326649112</v>
      </c>
      <c r="P6142" s="77">
        <v>3694000</v>
      </c>
      <c r="Q6142" s="77">
        <v>4308000</v>
      </c>
      <c r="R6142" s="77">
        <v>0.86</v>
      </c>
      <c r="S6142" s="77">
        <v>41.941000000000003</v>
      </c>
      <c r="T6142" s="77">
        <v>8.0649999999999995</v>
      </c>
      <c r="U6142" s="77">
        <v>22.0792</v>
      </c>
      <c r="V6142" s="77">
        <v>2.4250944429080721</v>
      </c>
      <c r="AC6142" s="77">
        <v>16.2</v>
      </c>
      <c r="AD6142" s="77">
        <v>15.57</v>
      </c>
      <c r="AH6142" s="77">
        <f>IF(AND(M6142&lt;Variables!$G$6,M6142&gt;Variables!$G$5),0,1)</f>
        <v>1</v>
      </c>
      <c r="AI6142" s="77">
        <f t="shared" si="194"/>
        <v>0</v>
      </c>
      <c r="AJ6142" s="77">
        <f>IF(I6142&gt;Variables!$G$7,0,1)</f>
        <v>1</v>
      </c>
      <c r="AK6142" s="77">
        <f>IF(F6142&gt;Variables!$G$8,0,1)</f>
        <v>1</v>
      </c>
      <c r="AL6142" s="77">
        <f>IF(G6142&gt;Variables!$G$9,0,1)</f>
        <v>1</v>
      </c>
      <c r="AM6142" s="77">
        <f>IF(AND(K6142&gt;Variables!$G$10,K6142&lt;Variables!$G$11),0,1)</f>
        <v>1</v>
      </c>
      <c r="AN6142" s="77">
        <f>IF(H6142&lt;Variables!$G$13,1,0)</f>
        <v>0</v>
      </c>
      <c r="AO6142" s="77">
        <f>IF(R6142&lt;Variables!$G$12,0,1)</f>
        <v>0</v>
      </c>
      <c r="AP6142" s="78">
        <f t="shared" si="195"/>
        <v>0</v>
      </c>
      <c r="AQ6142" s="77">
        <f>IF(V6142&lt;Variables!$G$15,1,0)</f>
        <v>1</v>
      </c>
      <c r="AR6142" s="77">
        <v>0</v>
      </c>
      <c r="AS6142" s="77">
        <v>0</v>
      </c>
      <c r="AT6142" s="77">
        <v>1</v>
      </c>
      <c r="AU6142" s="77">
        <v>0</v>
      </c>
      <c r="BA6142" s="77">
        <v>-1.68</v>
      </c>
    </row>
    <row r="6143" spans="3:53" x14ac:dyDescent="0.25">
      <c r="C6143" s="77" t="s">
        <v>758</v>
      </c>
      <c r="D6143" s="77" t="s">
        <v>705</v>
      </c>
      <c r="E6143" s="77">
        <v>680.66</v>
      </c>
      <c r="F6143" s="77">
        <v>8.74</v>
      </c>
      <c r="G6143" s="77">
        <v>4.62</v>
      </c>
      <c r="H6143" s="77">
        <v>6440</v>
      </c>
      <c r="I6143" s="77">
        <v>-23.311</v>
      </c>
      <c r="J6143" s="77" t="s">
        <v>74</v>
      </c>
      <c r="K6143" s="77">
        <v>52.18</v>
      </c>
      <c r="L6143" s="77">
        <v>676.97696499999995</v>
      </c>
      <c r="M6143" s="77">
        <v>0.44654916729700689</v>
      </c>
      <c r="N6143" s="77">
        <v>680.52179999999998</v>
      </c>
      <c r="O6143" s="77">
        <v>-7.6676456213450442E-2</v>
      </c>
      <c r="P6143" s="77">
        <v>908966</v>
      </c>
      <c r="Q6143" s="77">
        <v>763734</v>
      </c>
      <c r="R6143" s="77">
        <v>1.19</v>
      </c>
      <c r="S6143" s="77">
        <v>41.941000000000003</v>
      </c>
      <c r="T6143" s="77">
        <v>8.0649999999999995</v>
      </c>
      <c r="U6143" s="77">
        <v>22.0792</v>
      </c>
      <c r="V6143" s="77">
        <v>2.3751631195408418</v>
      </c>
      <c r="AC6143" s="77">
        <v>680</v>
      </c>
      <c r="AD6143" s="77">
        <v>650.67049999999995</v>
      </c>
      <c r="AH6143" s="77">
        <f>IF(AND(M6143&lt;Variables!$G$6,M6143&gt;Variables!$G$5),0,1)</f>
        <v>1</v>
      </c>
      <c r="AI6143" s="77">
        <f t="shared" si="194"/>
        <v>1</v>
      </c>
      <c r="AJ6143" s="77">
        <f>IF(I6143&gt;Variables!$G$7,0,1)</f>
        <v>1</v>
      </c>
      <c r="AK6143" s="77">
        <f>IF(F6143&gt;Variables!$G$8,0,1)</f>
        <v>1</v>
      </c>
      <c r="AL6143" s="77">
        <f>IF(G6143&gt;Variables!$G$9,0,1)</f>
        <v>1</v>
      </c>
      <c r="AM6143" s="77">
        <f>IF(AND(K6143&gt;Variables!$G$10,K6143&lt;Variables!$G$11),0,1)</f>
        <v>1</v>
      </c>
      <c r="AN6143" s="77">
        <f>IF(H6143&lt;Variables!$G$13,1,0)</f>
        <v>0</v>
      </c>
      <c r="AO6143" s="77">
        <f>IF(R6143&lt;Variables!$G$12,0,1)</f>
        <v>0</v>
      </c>
      <c r="AP6143" s="78">
        <f t="shared" si="195"/>
        <v>0</v>
      </c>
      <c r="AQ6143" s="77">
        <f>IF(V6143&lt;Variables!$G$15,1,0)</f>
        <v>1</v>
      </c>
      <c r="AR6143" s="77">
        <v>0</v>
      </c>
      <c r="AS6143" s="77">
        <v>0</v>
      </c>
      <c r="AT6143" s="77">
        <v>0</v>
      </c>
      <c r="AU6143" s="77">
        <v>1</v>
      </c>
      <c r="BA6143" s="77">
        <v>-1.2</v>
      </c>
    </row>
    <row r="6144" spans="3:53" x14ac:dyDescent="0.25">
      <c r="C6144" s="77" t="s">
        <v>758</v>
      </c>
      <c r="D6144" s="77" t="s">
        <v>174</v>
      </c>
      <c r="E6144" s="77">
        <v>29.7</v>
      </c>
      <c r="F6144" s="77">
        <v>9.14</v>
      </c>
      <c r="G6144" s="77">
        <v>8.2799999999999994</v>
      </c>
      <c r="H6144" s="77">
        <v>2440</v>
      </c>
      <c r="I6144" s="77">
        <v>420.226</v>
      </c>
      <c r="J6144" s="77" t="s">
        <v>74</v>
      </c>
      <c r="K6144" s="77">
        <v>57.88</v>
      </c>
      <c r="L6144" s="77">
        <v>29.585840000000001</v>
      </c>
      <c r="M6144" s="77">
        <v>9.8560662803536606E-2</v>
      </c>
      <c r="N6144" s="77">
        <v>29.108528571428572</v>
      </c>
      <c r="O6144" s="77">
        <v>1.7399417058427089</v>
      </c>
      <c r="P6144" s="77">
        <v>188926</v>
      </c>
      <c r="Q6144" s="77">
        <v>609587</v>
      </c>
      <c r="R6144" s="77">
        <v>0.31</v>
      </c>
      <c r="S6144" s="77">
        <v>41.941000000000003</v>
      </c>
      <c r="T6144" s="77">
        <v>8.0649999999999995</v>
      </c>
      <c r="U6144" s="77">
        <v>22.0792</v>
      </c>
      <c r="V6144" s="77">
        <v>2.4438312343969959</v>
      </c>
      <c r="AC6144" s="77">
        <v>30.21</v>
      </c>
      <c r="AD6144" s="77">
        <v>27.83</v>
      </c>
      <c r="AH6144" s="77">
        <f>IF(AND(M6144&lt;Variables!$G$6,M6144&gt;Variables!$G$5),0,1)</f>
        <v>1</v>
      </c>
      <c r="AI6144" s="77">
        <f t="shared" si="194"/>
        <v>0</v>
      </c>
      <c r="AJ6144" s="77">
        <f>IF(I6144&gt;Variables!$G$7,0,1)</f>
        <v>0</v>
      </c>
      <c r="AK6144" s="77">
        <f>IF(F6144&gt;Variables!$G$8,0,1)</f>
        <v>0</v>
      </c>
      <c r="AL6144" s="77">
        <f>IF(G6144&gt;Variables!$G$9,0,1)</f>
        <v>1</v>
      </c>
      <c r="AM6144" s="77">
        <f>IF(AND(K6144&gt;Variables!$G$10,K6144&lt;Variables!$G$11),0,1)</f>
        <v>1</v>
      </c>
      <c r="AN6144" s="77">
        <f>IF(H6144&lt;Variables!$G$13,1,0)</f>
        <v>0</v>
      </c>
      <c r="AO6144" s="77">
        <f>IF(R6144&lt;Variables!$G$12,0,1)</f>
        <v>0</v>
      </c>
      <c r="AP6144" s="78">
        <f t="shared" si="195"/>
        <v>0</v>
      </c>
      <c r="AQ6144" s="77">
        <f>IF(V6144&lt;Variables!$G$15,1,0)</f>
        <v>1</v>
      </c>
      <c r="AR6144" s="77">
        <v>0</v>
      </c>
      <c r="AS6144" s="77">
        <v>0</v>
      </c>
      <c r="AT6144" s="77">
        <v>1</v>
      </c>
      <c r="AU6144" s="77">
        <v>0</v>
      </c>
      <c r="BA6144" s="77">
        <v>-2.25</v>
      </c>
    </row>
    <row r="6145" spans="3:53" x14ac:dyDescent="0.25">
      <c r="C6145" s="77" t="s">
        <v>758</v>
      </c>
      <c r="D6145" s="77" t="s">
        <v>720</v>
      </c>
      <c r="E6145" s="77">
        <v>54.05</v>
      </c>
      <c r="F6145" s="77">
        <v>9.7100000000000009</v>
      </c>
      <c r="G6145" s="77">
        <v>9.59</v>
      </c>
      <c r="H6145" s="77">
        <v>2050</v>
      </c>
      <c r="I6145" s="77">
        <v>12.182</v>
      </c>
      <c r="J6145" s="77" t="s">
        <v>74</v>
      </c>
      <c r="K6145" s="77">
        <v>50.75</v>
      </c>
      <c r="L6145" s="77">
        <v>53.978499999999997</v>
      </c>
      <c r="M6145" s="77">
        <v>-3.427290495289044E-2</v>
      </c>
      <c r="N6145" s="77">
        <v>53.930499999999988</v>
      </c>
      <c r="O6145" s="77">
        <v>5.470003059494323E-2</v>
      </c>
      <c r="P6145" s="77">
        <v>629254</v>
      </c>
      <c r="Q6145" s="77">
        <v>320570</v>
      </c>
      <c r="R6145" s="77">
        <v>1.96</v>
      </c>
      <c r="S6145" s="77">
        <v>41.941000000000003</v>
      </c>
      <c r="T6145" s="77">
        <v>8.0649999999999995</v>
      </c>
      <c r="U6145" s="77">
        <v>22.0792</v>
      </c>
      <c r="V6145" s="77">
        <v>2.3757353306409028</v>
      </c>
      <c r="AC6145" s="77">
        <v>54.4</v>
      </c>
      <c r="AD6145" s="77">
        <v>52.91</v>
      </c>
      <c r="AH6145" s="77">
        <f>IF(AND(M6145&lt;Variables!$G$6,M6145&gt;Variables!$G$5),0,1)</f>
        <v>1</v>
      </c>
      <c r="AI6145" s="77">
        <f t="shared" si="194"/>
        <v>0</v>
      </c>
      <c r="AJ6145" s="77">
        <f>IF(I6145&gt;Variables!$G$7,0,1)</f>
        <v>1</v>
      </c>
      <c r="AK6145" s="77">
        <f>IF(F6145&gt;Variables!$G$8,0,1)</f>
        <v>0</v>
      </c>
      <c r="AL6145" s="77">
        <f>IF(G6145&gt;Variables!$G$9,0,1)</f>
        <v>1</v>
      </c>
      <c r="AM6145" s="77">
        <f>IF(AND(K6145&gt;Variables!$G$10,K6145&lt;Variables!$G$11),0,1)</f>
        <v>1</v>
      </c>
      <c r="AN6145" s="77">
        <f>IF(H6145&lt;Variables!$G$13,1,0)</f>
        <v>0</v>
      </c>
      <c r="AO6145" s="77">
        <f>IF(R6145&lt;Variables!$G$12,0,1)</f>
        <v>0</v>
      </c>
      <c r="AP6145" s="78">
        <f t="shared" si="195"/>
        <v>0</v>
      </c>
      <c r="AQ6145" s="77">
        <f>IF(V6145&lt;Variables!$G$15,1,0)</f>
        <v>1</v>
      </c>
      <c r="AR6145" s="77">
        <v>0</v>
      </c>
      <c r="AS6145" s="77">
        <v>0</v>
      </c>
      <c r="AT6145" s="77">
        <v>0</v>
      </c>
      <c r="AU6145" s="77">
        <v>1</v>
      </c>
      <c r="BA6145" s="77">
        <v>-0.69</v>
      </c>
    </row>
    <row r="6146" spans="3:53" x14ac:dyDescent="0.25">
      <c r="C6146" s="77" t="s">
        <v>758</v>
      </c>
      <c r="D6146" s="77" t="s">
        <v>728</v>
      </c>
      <c r="E6146" s="77">
        <v>42.51</v>
      </c>
      <c r="F6146" s="77">
        <v>10.61</v>
      </c>
      <c r="G6146" s="77">
        <v>9.52</v>
      </c>
      <c r="H6146" s="77">
        <v>67630</v>
      </c>
      <c r="I6146" s="77">
        <v>-26.106000000000002</v>
      </c>
      <c r="J6146" s="77" t="s">
        <v>74</v>
      </c>
      <c r="K6146" s="77">
        <v>44.37</v>
      </c>
      <c r="L6146" s="77">
        <v>42.83314</v>
      </c>
      <c r="M6146" s="77">
        <v>-1.454808122869347</v>
      </c>
      <c r="N6146" s="77">
        <v>42.014305999999998</v>
      </c>
      <c r="O6146" s="77">
        <v>0.46577944188820619</v>
      </c>
      <c r="P6146" s="77">
        <v>4527000</v>
      </c>
      <c r="Q6146" s="77">
        <v>4417000</v>
      </c>
      <c r="R6146" s="77">
        <v>1.02</v>
      </c>
      <c r="S6146" s="77">
        <v>41.941000000000003</v>
      </c>
      <c r="T6146" s="77">
        <v>8.0649999999999995</v>
      </c>
      <c r="U6146" s="77">
        <v>22.0792</v>
      </c>
      <c r="V6146" s="77">
        <v>2.3228438458092961</v>
      </c>
      <c r="AC6146" s="77">
        <v>44.19</v>
      </c>
      <c r="AD6146" s="77">
        <v>41.58</v>
      </c>
      <c r="AH6146" s="77">
        <f>IF(AND(M6146&lt;Variables!$G$6,M6146&gt;Variables!$G$5),0,1)</f>
        <v>0</v>
      </c>
      <c r="AI6146" s="77">
        <f t="shared" si="194"/>
        <v>0</v>
      </c>
      <c r="AJ6146" s="77">
        <f>IF(I6146&gt;Variables!$G$7,0,1)</f>
        <v>1</v>
      </c>
      <c r="AK6146" s="77">
        <f>IF(F6146&gt;Variables!$G$8,0,1)</f>
        <v>0</v>
      </c>
      <c r="AL6146" s="77">
        <f>IF(G6146&gt;Variables!$G$9,0,1)</f>
        <v>1</v>
      </c>
      <c r="AM6146" s="77">
        <f>IF(AND(K6146&gt;Variables!$G$10,K6146&lt;Variables!$G$11),0,1)</f>
        <v>1</v>
      </c>
      <c r="AN6146" s="77">
        <f>IF(H6146&lt;Variables!$G$13,1,0)</f>
        <v>0</v>
      </c>
      <c r="AO6146" s="77">
        <f>IF(R6146&lt;Variables!$G$12,0,1)</f>
        <v>0</v>
      </c>
      <c r="AP6146" s="78">
        <f t="shared" si="195"/>
        <v>0</v>
      </c>
      <c r="AQ6146" s="77">
        <f>IF(V6146&lt;Variables!$G$15,1,0)</f>
        <v>1</v>
      </c>
      <c r="AR6146" s="77">
        <v>1</v>
      </c>
      <c r="AS6146" s="77">
        <v>0</v>
      </c>
      <c r="AT6146" s="77">
        <v>0</v>
      </c>
      <c r="AU6146" s="77">
        <v>0</v>
      </c>
      <c r="BA6146" s="77">
        <v>2</v>
      </c>
    </row>
    <row r="6147" spans="3:53" x14ac:dyDescent="0.25">
      <c r="C6147" s="77" t="s">
        <v>758</v>
      </c>
      <c r="D6147" s="77" t="s">
        <v>729</v>
      </c>
      <c r="E6147" s="77">
        <v>13.14</v>
      </c>
      <c r="F6147" s="77">
        <v>11.98</v>
      </c>
      <c r="G6147" s="77">
        <v>12.02</v>
      </c>
      <c r="H6147" s="77">
        <v>6350</v>
      </c>
      <c r="I6147" s="77">
        <v>43.250999999999998</v>
      </c>
      <c r="J6147" s="77" t="s">
        <v>74</v>
      </c>
      <c r="K6147" s="77">
        <v>47.17</v>
      </c>
      <c r="L6147" s="77">
        <v>13.23024736842105</v>
      </c>
      <c r="M6147" s="77">
        <v>-0.68212910845841468</v>
      </c>
      <c r="N6147" s="77">
        <v>13.1377306122449</v>
      </c>
      <c r="O6147" s="77">
        <v>1.7273818607512079E-2</v>
      </c>
      <c r="P6147" s="77">
        <v>2030000</v>
      </c>
      <c r="Q6147" s="77">
        <v>2203000</v>
      </c>
      <c r="R6147" s="77">
        <v>0.92</v>
      </c>
      <c r="S6147" s="77">
        <v>41.941000000000003</v>
      </c>
      <c r="T6147" s="77">
        <v>8.0649999999999995</v>
      </c>
      <c r="U6147" s="77">
        <v>22.0792</v>
      </c>
      <c r="V6147" s="77">
        <v>2.349841488331323</v>
      </c>
      <c r="AC6147" s="77">
        <v>13.3</v>
      </c>
      <c r="AD6147" s="77">
        <v>12.92</v>
      </c>
      <c r="AH6147" s="77">
        <f>IF(AND(M6147&lt;Variables!$G$6,M6147&gt;Variables!$G$5),0,1)</f>
        <v>1</v>
      </c>
      <c r="AI6147" s="77">
        <f t="shared" si="194"/>
        <v>0</v>
      </c>
      <c r="AJ6147" s="77">
        <f>IF(I6147&gt;Variables!$G$7,0,1)</f>
        <v>1</v>
      </c>
      <c r="AK6147" s="77">
        <f>IF(F6147&gt;Variables!$G$8,0,1)</f>
        <v>0</v>
      </c>
      <c r="AL6147" s="77">
        <f>IF(G6147&gt;Variables!$G$9,0,1)</f>
        <v>0</v>
      </c>
      <c r="AM6147" s="77">
        <f>IF(AND(K6147&gt;Variables!$G$10,K6147&lt;Variables!$G$11),0,1)</f>
        <v>1</v>
      </c>
      <c r="AN6147" s="77">
        <f>IF(H6147&lt;Variables!$G$13,1,0)</f>
        <v>0</v>
      </c>
      <c r="AO6147" s="77">
        <f>IF(R6147&lt;Variables!$G$12,0,1)</f>
        <v>0</v>
      </c>
      <c r="AP6147" s="78">
        <f t="shared" si="195"/>
        <v>0</v>
      </c>
      <c r="AQ6147" s="77">
        <f>IF(V6147&lt;Variables!$G$15,1,0)</f>
        <v>1</v>
      </c>
      <c r="AR6147" s="77">
        <v>0</v>
      </c>
      <c r="AS6147" s="77">
        <v>1</v>
      </c>
      <c r="AT6147" s="77">
        <v>0</v>
      </c>
      <c r="AU6147" s="77">
        <v>0</v>
      </c>
      <c r="BA6147" s="77">
        <v>0.48</v>
      </c>
    </row>
    <row r="6148" spans="3:53" x14ac:dyDescent="0.25">
      <c r="C6148" s="77" t="s">
        <v>758</v>
      </c>
      <c r="D6148" s="77" t="s">
        <v>745</v>
      </c>
      <c r="E6148" s="77">
        <v>1.83</v>
      </c>
      <c r="F6148" s="77">
        <v>24.48</v>
      </c>
      <c r="G6148" s="77">
        <v>19.48</v>
      </c>
      <c r="H6148" s="77">
        <v>65.010000000000005</v>
      </c>
      <c r="I6148" s="77">
        <v>-46.186999999999998</v>
      </c>
      <c r="J6148" s="77" t="s">
        <v>74</v>
      </c>
      <c r="K6148" s="77">
        <v>61.57</v>
      </c>
      <c r="L6148" s="77">
        <v>1.8105500000000001</v>
      </c>
      <c r="M6148" s="77">
        <v>1.6265775593051941</v>
      </c>
      <c r="N6148" s="77">
        <v>1.7981419999999999</v>
      </c>
      <c r="O6148" s="77">
        <v>2.3278473001575919</v>
      </c>
      <c r="P6148" s="77">
        <v>3950000</v>
      </c>
      <c r="Q6148" s="77">
        <v>486440</v>
      </c>
      <c r="R6148" s="77">
        <v>8.1199999999999992</v>
      </c>
      <c r="S6148" s="77">
        <v>41.941000000000003</v>
      </c>
      <c r="T6148" s="77">
        <v>8.0649999999999995</v>
      </c>
      <c r="U6148" s="77">
        <v>22.0792</v>
      </c>
      <c r="V6148" s="77">
        <v>2.390223460639032</v>
      </c>
      <c r="AC6148" s="77">
        <v>2.86</v>
      </c>
      <c r="AD6148" s="77">
        <v>1.81</v>
      </c>
      <c r="AH6148" s="77">
        <f>IF(AND(M6148&lt;Variables!$G$6,M6148&gt;Variables!$G$5),0,1)</f>
        <v>1</v>
      </c>
      <c r="AI6148" s="77">
        <f t="shared" si="194"/>
        <v>0</v>
      </c>
      <c r="AJ6148" s="77">
        <f>IF(I6148&gt;Variables!$G$7,0,1)</f>
        <v>1</v>
      </c>
      <c r="AK6148" s="77">
        <f>IF(F6148&gt;Variables!$G$8,0,1)</f>
        <v>0</v>
      </c>
      <c r="AL6148" s="77">
        <f>IF(G6148&gt;Variables!$G$9,0,1)</f>
        <v>0</v>
      </c>
      <c r="AM6148" s="77">
        <f>IF(AND(K6148&gt;Variables!$G$10,K6148&lt;Variables!$G$11),0,1)</f>
        <v>1</v>
      </c>
      <c r="AN6148" s="77">
        <f>IF(H6148&lt;Variables!$G$13,1,0)</f>
        <v>1</v>
      </c>
      <c r="AO6148" s="77">
        <f>IF(R6148&lt;Variables!$G$12,0,1)</f>
        <v>1</v>
      </c>
      <c r="AP6148" s="78">
        <f t="shared" si="195"/>
        <v>0</v>
      </c>
      <c r="AQ6148" s="77">
        <f>IF(V6148&lt;Variables!$G$15,1,0)</f>
        <v>1</v>
      </c>
      <c r="AR6148" s="77">
        <v>1</v>
      </c>
      <c r="AS6148" s="77">
        <v>0</v>
      </c>
      <c r="AT6148" s="77">
        <v>0</v>
      </c>
      <c r="AU6148" s="77">
        <v>0</v>
      </c>
      <c r="BA6148" s="77">
        <v>2</v>
      </c>
    </row>
    <row r="6149" spans="3:53" x14ac:dyDescent="0.25">
      <c r="C6149" s="77" t="s">
        <v>758</v>
      </c>
      <c r="D6149" s="77" t="s">
        <v>719</v>
      </c>
      <c r="E6149" s="77">
        <v>2.11</v>
      </c>
      <c r="F6149" s="77">
        <v>43.82</v>
      </c>
      <c r="G6149" s="77">
        <v>-4.5</v>
      </c>
      <c r="H6149" s="77">
        <v>82.6</v>
      </c>
      <c r="I6149" s="77">
        <v>-56.545999999999999</v>
      </c>
      <c r="J6149" s="77" t="s">
        <v>74</v>
      </c>
      <c r="K6149" s="77">
        <v>46.86</v>
      </c>
      <c r="L6149" s="77">
        <v>2.1492800000000001</v>
      </c>
      <c r="M6149" s="77">
        <v>-1.362316682796098</v>
      </c>
      <c r="N6149" s="77">
        <v>2.1170399999999998</v>
      </c>
      <c r="O6149" s="77">
        <v>0.13981785889732129</v>
      </c>
      <c r="P6149" s="77">
        <v>204500000</v>
      </c>
      <c r="Q6149" s="77">
        <v>4600000</v>
      </c>
      <c r="R6149" s="77">
        <v>44.46</v>
      </c>
      <c r="S6149" s="77">
        <v>41.941000000000003</v>
      </c>
      <c r="T6149" s="77">
        <v>8.0649999999999995</v>
      </c>
      <c r="U6149" s="77">
        <v>22.0792</v>
      </c>
      <c r="V6149" s="77">
        <v>2.357535910131765</v>
      </c>
      <c r="AC6149" s="77">
        <v>2.37</v>
      </c>
      <c r="AD6149" s="77">
        <v>1.88</v>
      </c>
      <c r="AH6149" s="77">
        <f>IF(AND(M6149&lt;Variables!$G$6,M6149&gt;Variables!$G$5),0,1)</f>
        <v>0</v>
      </c>
      <c r="AI6149" s="77">
        <f t="shared" si="194"/>
        <v>0</v>
      </c>
      <c r="AJ6149" s="77">
        <f>IF(I6149&gt;Variables!$G$7,0,1)</f>
        <v>1</v>
      </c>
      <c r="AK6149" s="77">
        <f>IF(F6149&gt;Variables!$G$8,0,1)</f>
        <v>0</v>
      </c>
      <c r="AL6149" s="77">
        <f>IF(G6149&gt;Variables!$G$9,0,1)</f>
        <v>1</v>
      </c>
      <c r="AM6149" s="77">
        <f>IF(AND(K6149&gt;Variables!$G$10,K6149&lt;Variables!$G$11),0,1)</f>
        <v>1</v>
      </c>
      <c r="AN6149" s="77">
        <f>IF(H6149&lt;Variables!$G$13,1,0)</f>
        <v>1</v>
      </c>
      <c r="AO6149" s="77">
        <f>IF(R6149&lt;Variables!$G$12,0,1)</f>
        <v>1</v>
      </c>
      <c r="AP6149" s="78">
        <f t="shared" si="195"/>
        <v>0</v>
      </c>
      <c r="AQ6149" s="77">
        <f>IF(V6149&lt;Variables!$G$15,1,0)</f>
        <v>1</v>
      </c>
      <c r="AR6149" s="77">
        <v>0</v>
      </c>
      <c r="AS6149" s="77">
        <v>0</v>
      </c>
      <c r="AT6149" s="77">
        <v>1</v>
      </c>
      <c r="AU6149" s="77">
        <v>0</v>
      </c>
      <c r="BA6149" s="77">
        <v>-2.25</v>
      </c>
    </row>
    <row r="6150" spans="3:53" x14ac:dyDescent="0.25">
      <c r="C6150" s="77" t="s">
        <v>758</v>
      </c>
      <c r="D6150" s="77" t="s">
        <v>718</v>
      </c>
      <c r="E6150" s="77">
        <v>25.48</v>
      </c>
      <c r="F6150" s="77">
        <v>102.23</v>
      </c>
      <c r="G6150" s="77">
        <v>26.29</v>
      </c>
      <c r="H6150" s="77">
        <v>1570</v>
      </c>
      <c r="I6150" s="77">
        <v>-5.1999999999999998E-2</v>
      </c>
      <c r="J6150" s="77" t="s">
        <v>74</v>
      </c>
      <c r="K6150" s="77">
        <v>45.95</v>
      </c>
      <c r="L6150" s="77">
        <v>25.622605</v>
      </c>
      <c r="M6150" s="77">
        <v>-0.63461541088426709</v>
      </c>
      <c r="N6150" s="77">
        <v>26.063254000000001</v>
      </c>
      <c r="O6150" s="77">
        <v>-2.3145766833258801</v>
      </c>
      <c r="P6150" s="77">
        <v>44027000</v>
      </c>
      <c r="Q6150" s="77">
        <v>302659</v>
      </c>
      <c r="R6150" s="77">
        <v>145.47</v>
      </c>
      <c r="S6150" s="77">
        <v>41.941000000000003</v>
      </c>
      <c r="T6150" s="77">
        <v>8.0649999999999995</v>
      </c>
      <c r="U6150" s="77">
        <v>22.0792</v>
      </c>
      <c r="V6150" s="77">
        <v>2.3341192849911239</v>
      </c>
      <c r="AC6150" s="77">
        <v>31.09</v>
      </c>
      <c r="AD6150" s="77">
        <v>23.81</v>
      </c>
      <c r="AH6150" s="77">
        <f>IF(AND(M6150&lt;Variables!$G$6,M6150&gt;Variables!$G$5),0,1)</f>
        <v>1</v>
      </c>
      <c r="AI6150" s="77">
        <f t="shared" si="194"/>
        <v>1</v>
      </c>
      <c r="AJ6150" s="77">
        <f>IF(I6150&gt;Variables!$G$7,0,1)</f>
        <v>1</v>
      </c>
      <c r="AK6150" s="77">
        <f>IF(F6150&gt;Variables!$G$8,0,1)</f>
        <v>0</v>
      </c>
      <c r="AL6150" s="77">
        <f>IF(G6150&gt;Variables!$G$9,0,1)</f>
        <v>0</v>
      </c>
      <c r="AM6150" s="77">
        <f>IF(AND(K6150&gt;Variables!$G$10,K6150&lt;Variables!$G$11),0,1)</f>
        <v>1</v>
      </c>
      <c r="AN6150" s="77">
        <f>IF(H6150&lt;Variables!$G$13,1,0)</f>
        <v>0</v>
      </c>
      <c r="AO6150" s="77">
        <f>IF(R6150&lt;Variables!$G$12,0,1)</f>
        <v>1</v>
      </c>
      <c r="AP6150" s="78">
        <f t="shared" si="195"/>
        <v>0</v>
      </c>
      <c r="AQ6150" s="77">
        <f>IF(V6150&lt;Variables!$G$15,1,0)</f>
        <v>1</v>
      </c>
      <c r="AR6150" s="77">
        <v>0</v>
      </c>
      <c r="AS6150" s="77">
        <v>0</v>
      </c>
      <c r="AT6150" s="77">
        <v>1</v>
      </c>
      <c r="AU6150" s="77">
        <v>0</v>
      </c>
      <c r="BA6150" s="77">
        <v>-2.25</v>
      </c>
    </row>
    <row r="6151" spans="3:53" x14ac:dyDescent="0.25">
      <c r="C6151" s="77" t="s">
        <v>758</v>
      </c>
      <c r="D6151" s="77" t="s">
        <v>741</v>
      </c>
      <c r="E6151" s="77">
        <v>29.86</v>
      </c>
      <c r="F6151" s="77">
        <v>7.69</v>
      </c>
      <c r="G6151" s="77">
        <v>6.26</v>
      </c>
      <c r="H6151" s="77">
        <v>3360</v>
      </c>
      <c r="I6151" s="77">
        <v>-1.927</v>
      </c>
      <c r="J6151" s="77" t="s">
        <v>75</v>
      </c>
      <c r="K6151" s="77">
        <v>69.94</v>
      </c>
      <c r="L6151" s="77">
        <v>29.350840000000002</v>
      </c>
      <c r="M6151" s="77">
        <v>1.364730958296261</v>
      </c>
      <c r="N6151" s="77">
        <v>29.141587999999999</v>
      </c>
      <c r="O6151" s="77">
        <v>2.0925832868133258</v>
      </c>
      <c r="P6151" s="77">
        <v>3573000</v>
      </c>
      <c r="Q6151" s="77">
        <v>1038000</v>
      </c>
      <c r="R6151" s="77">
        <v>3.44</v>
      </c>
      <c r="S6151" s="77">
        <v>41.941000000000003</v>
      </c>
      <c r="T6151" s="77">
        <v>8.0649999999999995</v>
      </c>
      <c r="U6151" s="77">
        <v>22.0792</v>
      </c>
      <c r="V6151" s="77">
        <v>2.459505015513558</v>
      </c>
      <c r="AC6151" s="77">
        <v>30.29</v>
      </c>
      <c r="AD6151" s="77">
        <v>29.210100000000001</v>
      </c>
      <c r="AH6151" s="77">
        <f>IF(AND(M6151&lt;Variables!$G$6,M6151&gt;Variables!$G$5),0,1)</f>
        <v>1</v>
      </c>
      <c r="AI6151" s="77">
        <f t="shared" si="194"/>
        <v>0</v>
      </c>
      <c r="AJ6151" s="77">
        <f>IF(I6151&gt;Variables!$G$7,0,1)</f>
        <v>1</v>
      </c>
      <c r="AK6151" s="77">
        <f>IF(F6151&gt;Variables!$G$8,0,1)</f>
        <v>1</v>
      </c>
      <c r="AL6151" s="77">
        <f>IF(G6151&gt;Variables!$G$9,0,1)</f>
        <v>1</v>
      </c>
      <c r="AM6151" s="77">
        <f>IF(AND(K6151&gt;Variables!$G$10,K6151&lt;Variables!$G$11),0,1)</f>
        <v>0</v>
      </c>
      <c r="AN6151" s="77">
        <f>IF(H6151&lt;Variables!$G$13,1,0)</f>
        <v>0</v>
      </c>
      <c r="AO6151" s="77">
        <f>IF(R6151&lt;Variables!$G$12,0,1)</f>
        <v>1</v>
      </c>
      <c r="AP6151" s="78">
        <f t="shared" si="195"/>
        <v>1</v>
      </c>
      <c r="AQ6151" s="77">
        <f>IF(V6151&lt;Variables!$G$15,1,0)</f>
        <v>1</v>
      </c>
      <c r="AR6151" s="77">
        <v>0</v>
      </c>
      <c r="AS6151" s="77">
        <v>0</v>
      </c>
      <c r="AT6151" s="77">
        <v>1</v>
      </c>
      <c r="AU6151" s="77">
        <v>0</v>
      </c>
      <c r="BA6151" s="77">
        <v>-1.74</v>
      </c>
    </row>
    <row r="6152" spans="3:53" x14ac:dyDescent="0.25">
      <c r="C6152" s="77" t="s">
        <v>758</v>
      </c>
      <c r="D6152" s="77" t="s">
        <v>137</v>
      </c>
      <c r="E6152" s="77">
        <v>136.4</v>
      </c>
      <c r="F6152" s="77">
        <v>7.71</v>
      </c>
      <c r="G6152" s="77">
        <v>5.67</v>
      </c>
      <c r="H6152" s="77">
        <v>6180</v>
      </c>
      <c r="I6152" s="77">
        <v>-11.065</v>
      </c>
      <c r="J6152" s="77" t="s">
        <v>75</v>
      </c>
      <c r="K6152" s="77">
        <v>62.61</v>
      </c>
      <c r="L6152" s="77">
        <v>135.42940588235291</v>
      </c>
      <c r="M6152" s="77">
        <v>0.36594276879394572</v>
      </c>
      <c r="N6152" s="77">
        <v>134.15995000000001</v>
      </c>
      <c r="O6152" s="77">
        <v>1.315631080661555</v>
      </c>
      <c r="P6152" s="77">
        <v>195369</v>
      </c>
      <c r="Q6152" s="77">
        <v>710548</v>
      </c>
      <c r="R6152" s="77">
        <v>0.27</v>
      </c>
      <c r="S6152" s="77">
        <v>41.941000000000003</v>
      </c>
      <c r="T6152" s="77">
        <v>8.0649999999999995</v>
      </c>
      <c r="U6152" s="77">
        <v>22.0792</v>
      </c>
      <c r="V6152" s="77">
        <v>2.4747983013591059</v>
      </c>
      <c r="AC6152" s="77">
        <v>136.58359999999999</v>
      </c>
      <c r="AD6152" s="77">
        <v>134.11000000000001</v>
      </c>
      <c r="AH6152" s="77">
        <f>IF(AND(M6152&lt;Variables!$G$6,M6152&gt;Variables!$G$5),0,1)</f>
        <v>1</v>
      </c>
      <c r="AI6152" s="77">
        <f t="shared" si="194"/>
        <v>0</v>
      </c>
      <c r="AJ6152" s="77">
        <f>IF(I6152&gt;Variables!$G$7,0,1)</f>
        <v>1</v>
      </c>
      <c r="AK6152" s="77">
        <f>IF(F6152&gt;Variables!$G$8,0,1)</f>
        <v>1</v>
      </c>
      <c r="AL6152" s="77">
        <f>IF(G6152&gt;Variables!$G$9,0,1)</f>
        <v>1</v>
      </c>
      <c r="AM6152" s="77">
        <f>IF(AND(K6152&gt;Variables!$G$10,K6152&lt;Variables!$G$11),0,1)</f>
        <v>0</v>
      </c>
      <c r="AN6152" s="77">
        <f>IF(H6152&lt;Variables!$G$13,1,0)</f>
        <v>0</v>
      </c>
      <c r="AO6152" s="77">
        <f>IF(R6152&lt;Variables!$G$12,0,1)</f>
        <v>0</v>
      </c>
      <c r="AP6152" s="78">
        <f t="shared" si="195"/>
        <v>1</v>
      </c>
      <c r="AQ6152" s="77">
        <f>IF(V6152&lt;Variables!$G$15,1,0)</f>
        <v>1</v>
      </c>
      <c r="AR6152" s="77">
        <v>0</v>
      </c>
      <c r="AS6152" s="77">
        <v>1</v>
      </c>
      <c r="AT6152" s="77">
        <v>0</v>
      </c>
      <c r="AU6152" s="77">
        <v>0</v>
      </c>
      <c r="BA6152" s="77">
        <v>-0.48</v>
      </c>
    </row>
    <row r="6153" spans="3:53" x14ac:dyDescent="0.25">
      <c r="C6153" s="77" t="s">
        <v>758</v>
      </c>
      <c r="D6153" s="77" t="s">
        <v>715</v>
      </c>
      <c r="E6153" s="77">
        <v>32.5</v>
      </c>
      <c r="F6153" s="77">
        <v>8.01</v>
      </c>
      <c r="G6153" s="77">
        <v>1.5</v>
      </c>
      <c r="H6153" s="77">
        <v>3140</v>
      </c>
      <c r="I6153" s="77">
        <v>-44.771999999999998</v>
      </c>
      <c r="J6153" s="77" t="s">
        <v>75</v>
      </c>
      <c r="K6153" s="77">
        <v>42.05</v>
      </c>
      <c r="L6153" s="77">
        <v>32.392659999999992</v>
      </c>
      <c r="M6153" s="77">
        <v>-3.9082928046013148E-2</v>
      </c>
      <c r="N6153" s="77">
        <v>32.689100000000003</v>
      </c>
      <c r="O6153" s="77">
        <v>-0.94557513054808406</v>
      </c>
      <c r="P6153" s="77">
        <v>9035000</v>
      </c>
      <c r="Q6153" s="77">
        <v>19248000</v>
      </c>
      <c r="R6153" s="77">
        <v>0.47</v>
      </c>
      <c r="S6153" s="77">
        <v>41.941000000000003</v>
      </c>
      <c r="T6153" s="77">
        <v>8.0649999999999995</v>
      </c>
      <c r="U6153" s="77">
        <v>22.0792</v>
      </c>
      <c r="V6153" s="77">
        <v>2.284756827734431</v>
      </c>
      <c r="AC6153" s="77">
        <v>32.479999999999997</v>
      </c>
      <c r="AD6153" s="77">
        <v>31.3</v>
      </c>
      <c r="AH6153" s="77">
        <f>IF(AND(M6153&lt;Variables!$G$6,M6153&gt;Variables!$G$5),0,1)</f>
        <v>1</v>
      </c>
      <c r="AI6153" s="77">
        <f t="shared" si="194"/>
        <v>1</v>
      </c>
      <c r="AJ6153" s="77">
        <f>IF(I6153&gt;Variables!$G$7,0,1)</f>
        <v>1</v>
      </c>
      <c r="AK6153" s="77">
        <f>IF(F6153&gt;Variables!$G$8,0,1)</f>
        <v>1</v>
      </c>
      <c r="AL6153" s="77">
        <f>IF(G6153&gt;Variables!$G$9,0,1)</f>
        <v>1</v>
      </c>
      <c r="AM6153" s="77">
        <f>IF(AND(K6153&gt;Variables!$G$10,K6153&lt;Variables!$G$11),0,1)</f>
        <v>1</v>
      </c>
      <c r="AN6153" s="77">
        <f>IF(H6153&lt;Variables!$G$13,1,0)</f>
        <v>0</v>
      </c>
      <c r="AO6153" s="77">
        <f>IF(R6153&lt;Variables!$G$12,0,1)</f>
        <v>0</v>
      </c>
      <c r="AP6153" s="78">
        <f t="shared" si="195"/>
        <v>1</v>
      </c>
      <c r="AQ6153" s="77">
        <f>IF(V6153&lt;Variables!$G$15,1,0)</f>
        <v>1</v>
      </c>
      <c r="AR6153" s="77">
        <v>0</v>
      </c>
      <c r="AS6153" s="77">
        <v>0</v>
      </c>
      <c r="AT6153" s="77">
        <v>1</v>
      </c>
      <c r="AU6153" s="77">
        <v>0</v>
      </c>
      <c r="BA6153" s="77">
        <v>-2.25</v>
      </c>
    </row>
    <row r="6154" spans="3:53" x14ac:dyDescent="0.25">
      <c r="C6154" s="77" t="s">
        <v>758</v>
      </c>
      <c r="D6154" s="77" t="s">
        <v>177</v>
      </c>
      <c r="E6154" s="77">
        <v>71.040000000000006</v>
      </c>
      <c r="F6154" s="77">
        <v>8.07</v>
      </c>
      <c r="G6154" s="77">
        <v>9.8699999999999992</v>
      </c>
      <c r="H6154" s="77">
        <v>13100</v>
      </c>
      <c r="I6154" s="77">
        <v>509.67899999999997</v>
      </c>
      <c r="J6154" s="77" t="s">
        <v>75</v>
      </c>
      <c r="K6154" s="77">
        <v>71.66</v>
      </c>
      <c r="L6154" s="77">
        <v>69.827799999999996</v>
      </c>
      <c r="M6154" s="77">
        <v>1.2705541345996969</v>
      </c>
      <c r="N6154" s="77">
        <v>68.735342000000003</v>
      </c>
      <c r="O6154" s="77">
        <v>2.8801166072615172</v>
      </c>
      <c r="P6154" s="77">
        <v>908290</v>
      </c>
      <c r="Q6154" s="77">
        <v>1777000</v>
      </c>
      <c r="R6154" s="77">
        <v>0.51</v>
      </c>
      <c r="S6154" s="77">
        <v>41.941000000000003</v>
      </c>
      <c r="T6154" s="77">
        <v>8.0649999999999995</v>
      </c>
      <c r="U6154" s="77">
        <v>22.0792</v>
      </c>
      <c r="V6154" s="77">
        <v>2.4788848475203271</v>
      </c>
      <c r="AC6154" s="77">
        <v>74.25</v>
      </c>
      <c r="AD6154" s="77">
        <v>68.709999999999994</v>
      </c>
      <c r="AH6154" s="77">
        <f>IF(AND(M6154&lt;Variables!$G$6,M6154&gt;Variables!$G$5),0,1)</f>
        <v>1</v>
      </c>
      <c r="AI6154" s="77">
        <f t="shared" si="194"/>
        <v>0</v>
      </c>
      <c r="AJ6154" s="77">
        <f>IF(I6154&gt;Variables!$G$7,0,1)</f>
        <v>0</v>
      </c>
      <c r="AK6154" s="77">
        <f>IF(F6154&gt;Variables!$G$8,0,1)</f>
        <v>1</v>
      </c>
      <c r="AL6154" s="77">
        <f>IF(G6154&gt;Variables!$G$9,0,1)</f>
        <v>1</v>
      </c>
      <c r="AM6154" s="77">
        <f>IF(AND(K6154&gt;Variables!$G$10,K6154&lt;Variables!$G$11),0,1)</f>
        <v>1</v>
      </c>
      <c r="AN6154" s="77">
        <f>IF(H6154&lt;Variables!$G$13,1,0)</f>
        <v>0</v>
      </c>
      <c r="AO6154" s="77">
        <f>IF(R6154&lt;Variables!$G$12,0,1)</f>
        <v>0</v>
      </c>
      <c r="AP6154" s="78">
        <f t="shared" si="195"/>
        <v>1</v>
      </c>
      <c r="AQ6154" s="77">
        <f>IF(V6154&lt;Variables!$G$15,1,0)</f>
        <v>1</v>
      </c>
      <c r="AR6154" s="77">
        <v>0</v>
      </c>
      <c r="AS6154" s="77">
        <v>0</v>
      </c>
      <c r="AT6154" s="77">
        <v>1</v>
      </c>
      <c r="AU6154" s="77">
        <v>0</v>
      </c>
      <c r="BA6154" s="77">
        <v>-2.16</v>
      </c>
    </row>
    <row r="6155" spans="3:53" x14ac:dyDescent="0.25">
      <c r="C6155" s="77" t="s">
        <v>758</v>
      </c>
      <c r="D6155" s="77" t="s">
        <v>158</v>
      </c>
      <c r="E6155" s="77">
        <v>47.69</v>
      </c>
      <c r="F6155" s="77">
        <v>8.09</v>
      </c>
      <c r="G6155" s="77">
        <v>7.36</v>
      </c>
      <c r="H6155" s="77">
        <v>6670</v>
      </c>
      <c r="I6155" s="77">
        <v>60.837000000000003</v>
      </c>
      <c r="J6155" s="77" t="s">
        <v>75</v>
      </c>
      <c r="K6155" s="77">
        <v>67.849999999999994</v>
      </c>
      <c r="L6155" s="77">
        <v>47.294349999999987</v>
      </c>
      <c r="M6155" s="77">
        <v>0.54055082689581913</v>
      </c>
      <c r="N6155" s="77">
        <v>46.942239999999998</v>
      </c>
      <c r="O6155" s="77">
        <v>1.2946974835457341</v>
      </c>
      <c r="P6155" s="77">
        <v>188997</v>
      </c>
      <c r="Q6155" s="77">
        <v>677206</v>
      </c>
      <c r="R6155" s="77">
        <v>0.28000000000000003</v>
      </c>
      <c r="S6155" s="77">
        <v>41.941000000000003</v>
      </c>
      <c r="T6155" s="77">
        <v>8.0649999999999995</v>
      </c>
      <c r="U6155" s="77">
        <v>22.0792</v>
      </c>
      <c r="V6155" s="77">
        <v>2.5100058509335681</v>
      </c>
      <c r="AC6155" s="77">
        <v>48.42</v>
      </c>
      <c r="AD6155" s="77">
        <v>46.7</v>
      </c>
      <c r="AH6155" s="77">
        <f>IF(AND(M6155&lt;Variables!$G$6,M6155&gt;Variables!$G$5),0,1)</f>
        <v>1</v>
      </c>
      <c r="AI6155" s="77">
        <f t="shared" si="194"/>
        <v>0</v>
      </c>
      <c r="AJ6155" s="77">
        <f>IF(I6155&gt;Variables!$G$7,0,1)</f>
        <v>0</v>
      </c>
      <c r="AK6155" s="77">
        <f>IF(F6155&gt;Variables!$G$8,0,1)</f>
        <v>1</v>
      </c>
      <c r="AL6155" s="77">
        <f>IF(G6155&gt;Variables!$G$9,0,1)</f>
        <v>1</v>
      </c>
      <c r="AM6155" s="77">
        <f>IF(AND(K6155&gt;Variables!$G$10,K6155&lt;Variables!$G$11),0,1)</f>
        <v>0</v>
      </c>
      <c r="AN6155" s="77">
        <f>IF(H6155&lt;Variables!$G$13,1,0)</f>
        <v>0</v>
      </c>
      <c r="AO6155" s="77">
        <f>IF(R6155&lt;Variables!$G$12,0,1)</f>
        <v>0</v>
      </c>
      <c r="AP6155" s="78">
        <f t="shared" si="195"/>
        <v>1</v>
      </c>
      <c r="AQ6155" s="77">
        <f>IF(V6155&lt;Variables!$G$15,1,0)</f>
        <v>1</v>
      </c>
      <c r="AR6155" s="77">
        <v>0</v>
      </c>
      <c r="AS6155" s="77">
        <v>1</v>
      </c>
      <c r="AT6155" s="77">
        <v>0</v>
      </c>
      <c r="AU6155" s="77">
        <v>0</v>
      </c>
      <c r="BA6155" s="77">
        <v>0.14000000000000001</v>
      </c>
    </row>
    <row r="6156" spans="3:53" x14ac:dyDescent="0.25">
      <c r="C6156" s="77" t="s">
        <v>758</v>
      </c>
      <c r="D6156" s="77" t="s">
        <v>713</v>
      </c>
      <c r="E6156" s="77">
        <v>34.869999999999997</v>
      </c>
      <c r="F6156" s="77">
        <v>8.89</v>
      </c>
      <c r="G6156" s="77">
        <v>3.64</v>
      </c>
      <c r="H6156" s="77">
        <v>7720</v>
      </c>
      <c r="I6156" s="77">
        <v>-1E-3</v>
      </c>
      <c r="J6156" s="77" t="s">
        <v>75</v>
      </c>
      <c r="K6156" s="77">
        <v>52.05</v>
      </c>
      <c r="L6156" s="77">
        <v>34.768574999999998</v>
      </c>
      <c r="M6156" s="77">
        <v>4.0985286282359066E-3</v>
      </c>
      <c r="N6156" s="77">
        <v>34.654130000000002</v>
      </c>
      <c r="O6156" s="77">
        <v>0.33436130123595947</v>
      </c>
      <c r="P6156" s="77">
        <v>2668000</v>
      </c>
      <c r="Q6156" s="77">
        <v>2038000</v>
      </c>
      <c r="R6156" s="77">
        <v>1.31</v>
      </c>
      <c r="S6156" s="77">
        <v>41.941000000000003</v>
      </c>
      <c r="T6156" s="77">
        <v>8.0649999999999995</v>
      </c>
      <c r="U6156" s="77">
        <v>22.0792</v>
      </c>
      <c r="V6156" s="77">
        <v>2.3881071733267749</v>
      </c>
      <c r="AC6156" s="77">
        <v>34.81</v>
      </c>
      <c r="AD6156" s="77">
        <v>33.86</v>
      </c>
      <c r="AH6156" s="77">
        <f>IF(AND(M6156&lt;Variables!$G$6,M6156&gt;Variables!$G$5),0,1)</f>
        <v>1</v>
      </c>
      <c r="AI6156" s="77">
        <f t="shared" si="194"/>
        <v>0</v>
      </c>
      <c r="AJ6156" s="77">
        <f>IF(I6156&gt;Variables!$G$7,0,1)</f>
        <v>1</v>
      </c>
      <c r="AK6156" s="77">
        <f>IF(F6156&gt;Variables!$G$8,0,1)</f>
        <v>1</v>
      </c>
      <c r="AL6156" s="77">
        <f>IF(G6156&gt;Variables!$G$9,0,1)</f>
        <v>1</v>
      </c>
      <c r="AM6156" s="77">
        <f>IF(AND(K6156&gt;Variables!$G$10,K6156&lt;Variables!$G$11),0,1)</f>
        <v>1</v>
      </c>
      <c r="AN6156" s="77">
        <f>IF(H6156&lt;Variables!$G$13,1,0)</f>
        <v>0</v>
      </c>
      <c r="AO6156" s="77">
        <f>IF(R6156&lt;Variables!$G$12,0,1)</f>
        <v>0</v>
      </c>
      <c r="AP6156" s="78">
        <f t="shared" si="195"/>
        <v>1</v>
      </c>
      <c r="AQ6156" s="77">
        <f>IF(V6156&lt;Variables!$G$15,1,0)</f>
        <v>1</v>
      </c>
      <c r="AR6156" s="77">
        <v>0</v>
      </c>
      <c r="AS6156" s="77">
        <v>0</v>
      </c>
      <c r="AT6156" s="77">
        <v>0</v>
      </c>
      <c r="AU6156" s="77">
        <v>1</v>
      </c>
      <c r="BA6156" s="77">
        <v>-1.1399999999999999</v>
      </c>
    </row>
    <row r="6157" spans="3:53" x14ac:dyDescent="0.25">
      <c r="C6157" s="77" t="s">
        <v>758</v>
      </c>
      <c r="D6157" s="77" t="s">
        <v>85</v>
      </c>
      <c r="E6157" s="77">
        <v>4.75</v>
      </c>
      <c r="F6157" s="77">
        <v>9.6199999999999992</v>
      </c>
      <c r="G6157" s="77">
        <v>6.64</v>
      </c>
      <c r="H6157" s="77">
        <v>2780</v>
      </c>
      <c r="I6157" s="77">
        <v>186.77500000000001</v>
      </c>
      <c r="J6157" s="77" t="s">
        <v>75</v>
      </c>
      <c r="K6157" s="77">
        <v>47.1</v>
      </c>
      <c r="L6157" s="77">
        <v>4.7336049999999998</v>
      </c>
      <c r="M6157" s="77">
        <v>2.9470139565943489E-2</v>
      </c>
      <c r="N6157" s="77">
        <v>4.7585820000000014</v>
      </c>
      <c r="O6157" s="77">
        <v>-0.49556779729760281</v>
      </c>
      <c r="P6157" s="77">
        <v>35855000</v>
      </c>
      <c r="Q6157" s="77">
        <v>21010000</v>
      </c>
      <c r="R6157" s="77">
        <v>1.71</v>
      </c>
      <c r="S6157" s="77">
        <v>41.941000000000003</v>
      </c>
      <c r="T6157" s="77">
        <v>8.0649999999999995</v>
      </c>
      <c r="U6157" s="77">
        <v>22.0792</v>
      </c>
      <c r="V6157" s="77">
        <v>2.3364365946841779</v>
      </c>
      <c r="AC6157" s="77">
        <v>4.8</v>
      </c>
      <c r="AD6157" s="77">
        <v>4.5199999999999996</v>
      </c>
      <c r="AH6157" s="77">
        <f>IF(AND(M6157&lt;Variables!$G$6,M6157&gt;Variables!$G$5),0,1)</f>
        <v>1</v>
      </c>
      <c r="AI6157" s="77">
        <f t="shared" si="194"/>
        <v>1</v>
      </c>
      <c r="AJ6157" s="77">
        <f>IF(I6157&gt;Variables!$G$7,0,1)</f>
        <v>0</v>
      </c>
      <c r="AK6157" s="77">
        <f>IF(F6157&gt;Variables!$G$8,0,1)</f>
        <v>0</v>
      </c>
      <c r="AL6157" s="77">
        <f>IF(G6157&gt;Variables!$G$9,0,1)</f>
        <v>1</v>
      </c>
      <c r="AM6157" s="77">
        <f>IF(AND(K6157&gt;Variables!$G$10,K6157&lt;Variables!$G$11),0,1)</f>
        <v>1</v>
      </c>
      <c r="AN6157" s="77">
        <f>IF(H6157&lt;Variables!$G$13,1,0)</f>
        <v>0</v>
      </c>
      <c r="AO6157" s="77">
        <f>IF(R6157&lt;Variables!$G$12,0,1)</f>
        <v>0</v>
      </c>
      <c r="AP6157" s="78">
        <f t="shared" si="195"/>
        <v>1</v>
      </c>
      <c r="AQ6157" s="77">
        <f>IF(V6157&lt;Variables!$G$15,1,0)</f>
        <v>1</v>
      </c>
      <c r="AR6157" s="77">
        <v>0</v>
      </c>
      <c r="AS6157" s="77">
        <v>0</v>
      </c>
      <c r="AT6157" s="77">
        <v>1</v>
      </c>
      <c r="AU6157" s="77">
        <v>0</v>
      </c>
      <c r="BA6157" s="77">
        <v>-2.25</v>
      </c>
    </row>
    <row r="6158" spans="3:53" x14ac:dyDescent="0.25">
      <c r="C6158" s="77" t="s">
        <v>758</v>
      </c>
      <c r="D6158" s="77" t="s">
        <v>589</v>
      </c>
      <c r="E6158" s="77">
        <v>5.24</v>
      </c>
      <c r="F6158" s="77">
        <v>23.45</v>
      </c>
      <c r="G6158" s="77">
        <v>30.71</v>
      </c>
      <c r="H6158" s="77">
        <v>92.42</v>
      </c>
      <c r="I6158" s="77">
        <v>-10.862</v>
      </c>
      <c r="J6158" s="77" t="s">
        <v>75</v>
      </c>
      <c r="K6158" s="77">
        <v>65.75</v>
      </c>
      <c r="L6158" s="77">
        <v>4.992235</v>
      </c>
      <c r="M6158" s="77">
        <v>3.1602078027176281</v>
      </c>
      <c r="N6158" s="77">
        <v>4.6776448979591834</v>
      </c>
      <c r="O6158" s="77">
        <v>10.09813939161781</v>
      </c>
      <c r="P6158" s="77">
        <v>3320000</v>
      </c>
      <c r="Q6158" s="77">
        <v>792360</v>
      </c>
      <c r="R6158" s="77">
        <v>4.1900000000000004</v>
      </c>
      <c r="S6158" s="77">
        <v>41.941000000000003</v>
      </c>
      <c r="T6158" s="77">
        <v>8.0649999999999995</v>
      </c>
      <c r="U6158" s="77">
        <v>22.0792</v>
      </c>
      <c r="V6158" s="77">
        <v>2.304259385014928</v>
      </c>
      <c r="AC6158" s="77">
        <v>6.0998999999999999</v>
      </c>
      <c r="AD6158" s="77">
        <v>4.8099999999999996</v>
      </c>
      <c r="AH6158" s="77">
        <f>IF(AND(M6158&lt;Variables!$G$6,M6158&gt;Variables!$G$5),0,1)</f>
        <v>1</v>
      </c>
      <c r="AI6158" s="77">
        <f t="shared" si="194"/>
        <v>0</v>
      </c>
      <c r="AJ6158" s="77">
        <f>IF(I6158&gt;Variables!$G$7,0,1)</f>
        <v>1</v>
      </c>
      <c r="AK6158" s="77">
        <f>IF(F6158&gt;Variables!$G$8,0,1)</f>
        <v>0</v>
      </c>
      <c r="AL6158" s="77">
        <f>IF(G6158&gt;Variables!$G$9,0,1)</f>
        <v>0</v>
      </c>
      <c r="AM6158" s="77">
        <f>IF(AND(K6158&gt;Variables!$G$10,K6158&lt;Variables!$G$11),0,1)</f>
        <v>0</v>
      </c>
      <c r="AN6158" s="77">
        <f>IF(H6158&lt;Variables!$G$13,1,0)</f>
        <v>1</v>
      </c>
      <c r="AO6158" s="77">
        <f>IF(R6158&lt;Variables!$G$12,0,1)</f>
        <v>1</v>
      </c>
      <c r="AP6158" s="78">
        <f t="shared" si="195"/>
        <v>1</v>
      </c>
      <c r="AQ6158" s="77">
        <f>IF(V6158&lt;Variables!$G$15,1,0)</f>
        <v>1</v>
      </c>
      <c r="AR6158" s="77">
        <v>0</v>
      </c>
      <c r="AS6158" s="77">
        <v>0</v>
      </c>
      <c r="AT6158" s="77">
        <v>1</v>
      </c>
      <c r="AU6158" s="77">
        <v>0</v>
      </c>
      <c r="BA6158" s="77">
        <v>-2.25</v>
      </c>
    </row>
    <row r="6159" spans="3:53" x14ac:dyDescent="0.25">
      <c r="C6159" s="77" t="s">
        <v>758</v>
      </c>
      <c r="D6159" s="77" t="s">
        <v>733</v>
      </c>
      <c r="E6159" s="77">
        <v>1.4</v>
      </c>
      <c r="F6159" s="77">
        <v>20.61</v>
      </c>
      <c r="G6159" s="77">
        <v>15.03</v>
      </c>
      <c r="H6159" s="77">
        <v>100.35</v>
      </c>
      <c r="I6159" s="77">
        <v>-18.527999999999999</v>
      </c>
      <c r="J6159" s="77" t="s">
        <v>74</v>
      </c>
      <c r="K6159" s="77">
        <v>49.87</v>
      </c>
      <c r="L6159" s="77">
        <v>1.4007849999999999</v>
      </c>
      <c r="M6159" s="77">
        <v>-0.6342872032467689</v>
      </c>
      <c r="N6159" s="77">
        <v>1.376026</v>
      </c>
      <c r="O6159" s="77">
        <v>1.153611923030504</v>
      </c>
      <c r="P6159" s="77">
        <v>13980000</v>
      </c>
      <c r="Q6159" s="77">
        <v>1740000</v>
      </c>
      <c r="R6159" s="77">
        <v>8.0299999999999994</v>
      </c>
      <c r="S6159" s="77">
        <v>41.941000000000003</v>
      </c>
      <c r="T6159" s="77">
        <v>8.0649999999999995</v>
      </c>
      <c r="U6159" s="77">
        <v>22.0792</v>
      </c>
      <c r="V6159" s="77">
        <v>2.381906530496829</v>
      </c>
      <c r="AC6159" s="77">
        <v>1.46</v>
      </c>
      <c r="AD6159" s="77">
        <v>1.31</v>
      </c>
      <c r="AH6159" s="77">
        <f>IF(AND(M6159&lt;Variables!$G$6,M6159&gt;Variables!$G$5),0,1)</f>
        <v>1</v>
      </c>
      <c r="AI6159" s="77">
        <f t="shared" si="194"/>
        <v>0</v>
      </c>
      <c r="AJ6159" s="77">
        <f>IF(I6159&gt;Variables!$G$7,0,1)</f>
        <v>1</v>
      </c>
      <c r="AK6159" s="77">
        <f>IF(F6159&gt;Variables!$G$8,0,1)</f>
        <v>0</v>
      </c>
      <c r="AL6159" s="77">
        <f>IF(G6159&gt;Variables!$G$9,0,1)</f>
        <v>0</v>
      </c>
      <c r="AM6159" s="77">
        <f>IF(AND(K6159&gt;Variables!$G$10,K6159&lt;Variables!$G$11),0,1)</f>
        <v>1</v>
      </c>
      <c r="AN6159" s="77">
        <f>IF(H6159&lt;Variables!$G$13,1,0)</f>
        <v>1</v>
      </c>
      <c r="AO6159" s="77">
        <f>IF(R6159&lt;Variables!$G$12,0,1)</f>
        <v>1</v>
      </c>
      <c r="AP6159" s="78">
        <f t="shared" si="195"/>
        <v>0</v>
      </c>
      <c r="AQ6159" s="77">
        <f>IF(V6159&lt;Variables!$G$15,1,0)</f>
        <v>1</v>
      </c>
      <c r="AR6159" s="77">
        <v>1</v>
      </c>
      <c r="AS6159" s="77">
        <v>0</v>
      </c>
      <c r="AT6159" s="77">
        <v>0</v>
      </c>
      <c r="AU6159" s="77">
        <v>0</v>
      </c>
      <c r="BA6159" s="77">
        <v>2</v>
      </c>
    </row>
    <row r="6160" spans="3:53" x14ac:dyDescent="0.25">
      <c r="C6160" s="77" t="s">
        <v>758</v>
      </c>
      <c r="D6160" s="77" t="s">
        <v>749</v>
      </c>
      <c r="E6160" s="77">
        <v>3.6</v>
      </c>
      <c r="F6160" s="77">
        <v>13.71</v>
      </c>
      <c r="G6160" s="77">
        <v>9.74</v>
      </c>
      <c r="H6160" s="77">
        <v>-99999</v>
      </c>
      <c r="I6160" s="77">
        <v>-12.667</v>
      </c>
      <c r="J6160" s="77" t="s">
        <v>75</v>
      </c>
      <c r="K6160" s="77">
        <v>55.82</v>
      </c>
      <c r="L6160" s="77">
        <v>3.61</v>
      </c>
      <c r="M6160" s="77">
        <v>-1.662049861495859</v>
      </c>
      <c r="N6160" s="77">
        <v>3.5979999999999999</v>
      </c>
      <c r="O6160" s="77">
        <v>-1.3340744858254601</v>
      </c>
      <c r="P6160" s="77">
        <v>20893</v>
      </c>
      <c r="Q6160" s="77">
        <v>9400</v>
      </c>
      <c r="R6160" s="77">
        <v>2.2200000000000002</v>
      </c>
      <c r="S6160" s="77">
        <v>41.941000000000003</v>
      </c>
      <c r="T6160" s="77">
        <v>8.0649999999999995</v>
      </c>
      <c r="U6160" s="77">
        <v>22.0792</v>
      </c>
      <c r="V6160" s="77">
        <v>2.4984444963988932</v>
      </c>
      <c r="AC6160" s="77">
        <v>3.64</v>
      </c>
      <c r="AD6160" s="77">
        <v>3.53</v>
      </c>
      <c r="AH6160" s="77">
        <f>IF(AND(M6160&lt;Variables!$G$6,M6160&gt;Variables!$G$5),0,1)</f>
        <v>0</v>
      </c>
      <c r="AI6160" s="77">
        <f t="shared" si="194"/>
        <v>0</v>
      </c>
      <c r="AJ6160" s="77">
        <f>IF(I6160&gt;Variables!$G$7,0,1)</f>
        <v>1</v>
      </c>
      <c r="AK6160" s="77">
        <f>IF(F6160&gt;Variables!$G$8,0,1)</f>
        <v>0</v>
      </c>
      <c r="AL6160" s="77">
        <f>IF(G6160&gt;Variables!$G$9,0,1)</f>
        <v>1</v>
      </c>
      <c r="AM6160" s="77">
        <f>IF(AND(K6160&gt;Variables!$G$10,K6160&lt;Variables!$G$11),0,1)</f>
        <v>1</v>
      </c>
      <c r="AN6160" s="77">
        <f>IF(H6160&lt;Variables!$G$13,1,0)</f>
        <v>1</v>
      </c>
      <c r="AO6160" s="77">
        <f>IF(R6160&lt;Variables!$G$12,0,1)</f>
        <v>1</v>
      </c>
      <c r="AP6160" s="78">
        <f t="shared" si="195"/>
        <v>1</v>
      </c>
      <c r="AQ6160" s="77">
        <f>IF(V6160&lt;Variables!$G$15,1,0)</f>
        <v>1</v>
      </c>
      <c r="AR6160" s="77">
        <v>0</v>
      </c>
      <c r="AS6160" s="77">
        <v>0</v>
      </c>
      <c r="AT6160" s="77">
        <v>0</v>
      </c>
      <c r="AU6160" s="77">
        <v>0</v>
      </c>
      <c r="BA6160" s="77">
        <v>0</v>
      </c>
    </row>
    <row r="6161" spans="3:53" x14ac:dyDescent="0.25">
      <c r="C6161" s="77" t="s">
        <v>759</v>
      </c>
      <c r="D6161" s="77" t="s">
        <v>137</v>
      </c>
      <c r="E6161" s="77">
        <v>136.16999999999999</v>
      </c>
      <c r="F6161" s="77">
        <v>7.46</v>
      </c>
      <c r="G6161" s="77">
        <v>5.55</v>
      </c>
      <c r="H6161" s="77">
        <v>6180</v>
      </c>
      <c r="I6161" s="77">
        <v>-11.084</v>
      </c>
      <c r="J6161" s="77" t="s">
        <v>75</v>
      </c>
      <c r="K6161" s="77">
        <v>58.54</v>
      </c>
      <c r="L6161" s="77">
        <v>135.84532777777781</v>
      </c>
      <c r="M6161" s="77">
        <v>-5.9131792820414107E-2</v>
      </c>
      <c r="N6161" s="77">
        <v>134.47925348837211</v>
      </c>
      <c r="O6161" s="77">
        <v>0.95609283831951886</v>
      </c>
      <c r="P6161" s="77">
        <v>201181</v>
      </c>
      <c r="Q6161" s="77">
        <v>710548</v>
      </c>
      <c r="R6161" s="77">
        <v>0.28000000000000003</v>
      </c>
      <c r="S6161" s="77">
        <v>42.151000000000003</v>
      </c>
      <c r="T6161" s="77">
        <v>8.5139999999999993</v>
      </c>
      <c r="U6161" s="77">
        <v>22.372800000000002</v>
      </c>
      <c r="V6161" s="77">
        <v>2.4584702247681931</v>
      </c>
      <c r="AC6161" s="77">
        <v>136.58359999999999</v>
      </c>
      <c r="AD6161" s="77">
        <v>134.11000000000001</v>
      </c>
      <c r="AH6161" s="77">
        <f>IF(AND(M6161&lt;Variables!$G$6,M6161&gt;Variables!$G$5),0,1)</f>
        <v>1</v>
      </c>
      <c r="AI6161" s="77">
        <f t="shared" si="194"/>
        <v>0</v>
      </c>
      <c r="AJ6161" s="77">
        <f>IF(I6161&gt;Variables!$G$7,0,1)</f>
        <v>1</v>
      </c>
      <c r="AK6161" s="77">
        <f>IF(F6161&gt;Variables!$G$8,0,1)</f>
        <v>1</v>
      </c>
      <c r="AL6161" s="77">
        <f>IF(G6161&gt;Variables!$G$9,0,1)</f>
        <v>1</v>
      </c>
      <c r="AM6161" s="77">
        <f>IF(AND(K6161&gt;Variables!$G$10,K6161&lt;Variables!$G$11),0,1)</f>
        <v>1</v>
      </c>
      <c r="AN6161" s="77">
        <f>IF(H6161&lt;Variables!$G$13,1,0)</f>
        <v>0</v>
      </c>
      <c r="AO6161" s="77">
        <f>IF(R6161&lt;Variables!$G$12,0,1)</f>
        <v>0</v>
      </c>
      <c r="AP6161" s="78">
        <f t="shared" si="195"/>
        <v>1</v>
      </c>
      <c r="AQ6161" s="77">
        <f>IF(V6161&lt;Variables!$G$15,1,0)</f>
        <v>1</v>
      </c>
      <c r="AR6161" s="77">
        <v>0</v>
      </c>
      <c r="AS6161" s="77">
        <v>1</v>
      </c>
      <c r="AT6161" s="77">
        <v>0</v>
      </c>
      <c r="AU6161" s="77">
        <v>0</v>
      </c>
      <c r="BA6161" s="77">
        <v>-0.27</v>
      </c>
    </row>
    <row r="6162" spans="3:53" x14ac:dyDescent="0.25">
      <c r="C6162" s="77" t="s">
        <v>759</v>
      </c>
      <c r="D6162" s="77" t="s">
        <v>749</v>
      </c>
      <c r="E6162" s="77">
        <v>3.6</v>
      </c>
      <c r="F6162" s="77">
        <v>10.59</v>
      </c>
      <c r="G6162" s="77">
        <v>10.97</v>
      </c>
      <c r="H6162" s="77">
        <v>-99999</v>
      </c>
      <c r="I6162" s="77">
        <v>-12.634</v>
      </c>
      <c r="J6162" s="77" t="s">
        <v>75</v>
      </c>
      <c r="K6162" s="77">
        <v>58.03</v>
      </c>
      <c r="L6162" s="77">
        <v>3.57</v>
      </c>
      <c r="M6162" s="77">
        <v>0.5602240896358549</v>
      </c>
      <c r="N6162" s="77">
        <v>3.5966666666666658</v>
      </c>
      <c r="O6162" s="77">
        <v>-0.1853568118628279</v>
      </c>
      <c r="P6162" s="77">
        <v>21093</v>
      </c>
      <c r="Q6162" s="77">
        <v>9400</v>
      </c>
      <c r="R6162" s="77">
        <v>2.2400000000000002</v>
      </c>
      <c r="S6162" s="77">
        <v>42.151000000000003</v>
      </c>
      <c r="T6162" s="77">
        <v>8.5139999999999993</v>
      </c>
      <c r="U6162" s="77">
        <v>22.372800000000002</v>
      </c>
      <c r="V6162" s="77">
        <v>2.422633018487395</v>
      </c>
      <c r="AC6162" s="77">
        <v>3.64</v>
      </c>
      <c r="AD6162" s="77">
        <v>3.53</v>
      </c>
      <c r="AH6162" s="77">
        <f>IF(AND(M6162&lt;Variables!$G$6,M6162&gt;Variables!$G$5),0,1)</f>
        <v>1</v>
      </c>
      <c r="AI6162" s="77">
        <f t="shared" si="194"/>
        <v>1</v>
      </c>
      <c r="AJ6162" s="77">
        <f>IF(I6162&gt;Variables!$G$7,0,1)</f>
        <v>1</v>
      </c>
      <c r="AK6162" s="77">
        <f>IF(F6162&gt;Variables!$G$8,0,1)</f>
        <v>0</v>
      </c>
      <c r="AL6162" s="77">
        <f>IF(G6162&gt;Variables!$G$9,0,1)</f>
        <v>0</v>
      </c>
      <c r="AM6162" s="77">
        <f>IF(AND(K6162&gt;Variables!$G$10,K6162&lt;Variables!$G$11),0,1)</f>
        <v>1</v>
      </c>
      <c r="AN6162" s="77">
        <f>IF(H6162&lt;Variables!$G$13,1,0)</f>
        <v>1</v>
      </c>
      <c r="AO6162" s="77">
        <f>IF(R6162&lt;Variables!$G$12,0,1)</f>
        <v>1</v>
      </c>
      <c r="AP6162" s="78">
        <f t="shared" si="195"/>
        <v>1</v>
      </c>
      <c r="AQ6162" s="77">
        <f>IF(V6162&lt;Variables!$G$15,1,0)</f>
        <v>1</v>
      </c>
      <c r="AR6162" s="77">
        <v>0</v>
      </c>
      <c r="AS6162" s="77">
        <v>0</v>
      </c>
      <c r="AT6162" s="77">
        <v>0</v>
      </c>
      <c r="AU6162" s="77">
        <v>0</v>
      </c>
      <c r="BA6162" s="77">
        <v>0</v>
      </c>
    </row>
    <row r="6163" spans="3:53" x14ac:dyDescent="0.25">
      <c r="C6163" s="77" t="s">
        <v>759</v>
      </c>
      <c r="D6163" s="77" t="s">
        <v>123</v>
      </c>
      <c r="E6163" s="77">
        <v>13.96</v>
      </c>
      <c r="F6163" s="77">
        <v>8.52</v>
      </c>
      <c r="G6163" s="77">
        <v>9.36</v>
      </c>
      <c r="H6163" s="77">
        <v>5550</v>
      </c>
      <c r="I6163" s="77">
        <v>349.46699999999998</v>
      </c>
      <c r="J6163" s="77" t="s">
        <v>75</v>
      </c>
      <c r="K6163" s="77">
        <v>72.73</v>
      </c>
      <c r="L6163" s="77">
        <v>13.555059999999999</v>
      </c>
      <c r="M6163" s="77">
        <v>2.5454701048907129</v>
      </c>
      <c r="N6163" s="77">
        <v>13.394164</v>
      </c>
      <c r="O6163" s="77">
        <v>3.7772868840489191</v>
      </c>
      <c r="P6163" s="77">
        <v>26129000</v>
      </c>
      <c r="Q6163" s="77">
        <v>56006000</v>
      </c>
      <c r="R6163" s="77">
        <v>0.47</v>
      </c>
      <c r="S6163" s="77">
        <v>42.151000000000003</v>
      </c>
      <c r="T6163" s="77">
        <v>8.5139999999999993</v>
      </c>
      <c r="U6163" s="77">
        <v>22.372800000000002</v>
      </c>
      <c r="V6163" s="77">
        <v>2.36920512679457</v>
      </c>
      <c r="AC6163" s="77">
        <v>14.44</v>
      </c>
      <c r="AD6163" s="77">
        <v>13</v>
      </c>
      <c r="AH6163" s="77">
        <f>IF(AND(M6163&lt;Variables!$G$6,M6163&gt;Variables!$G$5),0,1)</f>
        <v>1</v>
      </c>
      <c r="AI6163" s="77">
        <f t="shared" si="194"/>
        <v>0</v>
      </c>
      <c r="AJ6163" s="77">
        <f>IF(I6163&gt;Variables!$G$7,0,1)</f>
        <v>0</v>
      </c>
      <c r="AK6163" s="77">
        <f>IF(F6163&gt;Variables!$G$8,0,1)</f>
        <v>1</v>
      </c>
      <c r="AL6163" s="77">
        <f>IF(G6163&gt;Variables!$G$9,0,1)</f>
        <v>1</v>
      </c>
      <c r="AM6163" s="77">
        <f>IF(AND(K6163&gt;Variables!$G$10,K6163&lt;Variables!$G$11),0,1)</f>
        <v>1</v>
      </c>
      <c r="AN6163" s="77">
        <f>IF(H6163&lt;Variables!$G$13,1,0)</f>
        <v>0</v>
      </c>
      <c r="AO6163" s="77">
        <f>IF(R6163&lt;Variables!$G$12,0,1)</f>
        <v>0</v>
      </c>
      <c r="AP6163" s="78">
        <f t="shared" si="195"/>
        <v>1</v>
      </c>
      <c r="AQ6163" s="77">
        <f>IF(V6163&lt;Variables!$G$15,1,0)</f>
        <v>1</v>
      </c>
      <c r="AR6163" s="77">
        <v>1</v>
      </c>
      <c r="AS6163" s="77">
        <v>0</v>
      </c>
      <c r="AT6163" s="77">
        <v>0</v>
      </c>
      <c r="AU6163" s="77">
        <v>0</v>
      </c>
      <c r="BA6163" s="77">
        <v>2</v>
      </c>
    </row>
    <row r="6164" spans="3:53" x14ac:dyDescent="0.25">
      <c r="C6164" s="77" t="s">
        <v>759</v>
      </c>
      <c r="D6164" s="77" t="s">
        <v>540</v>
      </c>
      <c r="E6164" s="77">
        <v>16.13</v>
      </c>
      <c r="F6164" s="77">
        <v>8.59</v>
      </c>
      <c r="G6164" s="77">
        <v>9.35</v>
      </c>
      <c r="H6164" s="77">
        <v>2690</v>
      </c>
      <c r="I6164" s="77">
        <v>0.33100000000000002</v>
      </c>
      <c r="J6164" s="77" t="s">
        <v>74</v>
      </c>
      <c r="K6164" s="77">
        <v>83.7</v>
      </c>
      <c r="L6164" s="77">
        <v>15.777715000000001</v>
      </c>
      <c r="M6164" s="77">
        <v>1.9539267885115039</v>
      </c>
      <c r="N6164" s="77">
        <v>15.579704</v>
      </c>
      <c r="O6164" s="77">
        <v>3.2497151422132222</v>
      </c>
      <c r="P6164" s="77">
        <v>4415000</v>
      </c>
      <c r="Q6164" s="77">
        <v>4308000</v>
      </c>
      <c r="R6164" s="77">
        <v>1.02</v>
      </c>
      <c r="S6164" s="77">
        <v>42.151000000000003</v>
      </c>
      <c r="T6164" s="77">
        <v>8.5139999999999993</v>
      </c>
      <c r="U6164" s="77">
        <v>22.372800000000002</v>
      </c>
      <c r="V6164" s="77">
        <v>2.4751628064507458</v>
      </c>
      <c r="AC6164" s="77">
        <v>16.2</v>
      </c>
      <c r="AD6164" s="77">
        <v>15.57</v>
      </c>
      <c r="AH6164" s="77">
        <f>IF(AND(M6164&lt;Variables!$G$6,M6164&gt;Variables!$G$5),0,1)</f>
        <v>1</v>
      </c>
      <c r="AI6164" s="77">
        <f t="shared" si="194"/>
        <v>0</v>
      </c>
      <c r="AJ6164" s="77">
        <f>IF(I6164&gt;Variables!$G$7,0,1)</f>
        <v>1</v>
      </c>
      <c r="AK6164" s="77">
        <f>IF(F6164&gt;Variables!$G$8,0,1)</f>
        <v>1</v>
      </c>
      <c r="AL6164" s="77">
        <f>IF(G6164&gt;Variables!$G$9,0,1)</f>
        <v>1</v>
      </c>
      <c r="AM6164" s="77">
        <f>IF(AND(K6164&gt;Variables!$G$10,K6164&lt;Variables!$G$11),0,1)</f>
        <v>1</v>
      </c>
      <c r="AN6164" s="77">
        <f>IF(H6164&lt;Variables!$G$13,1,0)</f>
        <v>0</v>
      </c>
      <c r="AO6164" s="77">
        <f>IF(R6164&lt;Variables!$G$12,0,1)</f>
        <v>0</v>
      </c>
      <c r="AP6164" s="78">
        <f t="shared" si="195"/>
        <v>0</v>
      </c>
      <c r="AQ6164" s="77">
        <f>IF(V6164&lt;Variables!$G$15,1,0)</f>
        <v>1</v>
      </c>
      <c r="AR6164" s="77">
        <v>0</v>
      </c>
      <c r="AS6164" s="77">
        <v>0</v>
      </c>
      <c r="AT6164" s="77">
        <v>1</v>
      </c>
      <c r="AU6164" s="77">
        <v>0</v>
      </c>
      <c r="BA6164" s="77">
        <v>-2.25</v>
      </c>
    </row>
    <row r="6165" spans="3:53" x14ac:dyDescent="0.25">
      <c r="C6165" s="77" t="s">
        <v>759</v>
      </c>
      <c r="D6165" s="77" t="s">
        <v>174</v>
      </c>
      <c r="E6165" s="77">
        <v>30.14</v>
      </c>
      <c r="F6165" s="77">
        <v>10.48</v>
      </c>
      <c r="G6165" s="77">
        <v>9.8800000000000008</v>
      </c>
      <c r="H6165" s="77">
        <v>2440</v>
      </c>
      <c r="I6165" s="77">
        <v>423.28500000000003</v>
      </c>
      <c r="J6165" s="77" t="s">
        <v>74</v>
      </c>
      <c r="K6165" s="77">
        <v>66.62</v>
      </c>
      <c r="L6165" s="77">
        <v>29.732582352941179</v>
      </c>
      <c r="M6165" s="77">
        <v>1.0719474120191721</v>
      </c>
      <c r="N6165" s="77">
        <v>29.27520697674418</v>
      </c>
      <c r="O6165" s="77">
        <v>2.65102488898656</v>
      </c>
      <c r="P6165" s="77">
        <v>198756</v>
      </c>
      <c r="Q6165" s="77">
        <v>609587</v>
      </c>
      <c r="R6165" s="77">
        <v>0.33</v>
      </c>
      <c r="S6165" s="77">
        <v>42.151000000000003</v>
      </c>
      <c r="T6165" s="77">
        <v>8.5139999999999993</v>
      </c>
      <c r="U6165" s="77">
        <v>22.372800000000002</v>
      </c>
      <c r="V6165" s="77">
        <v>2.459860635114854</v>
      </c>
      <c r="AC6165" s="77">
        <v>30.21</v>
      </c>
      <c r="AD6165" s="77">
        <v>27.83</v>
      </c>
      <c r="AH6165" s="77">
        <f>IF(AND(M6165&lt;Variables!$G$6,M6165&gt;Variables!$G$5),0,1)</f>
        <v>1</v>
      </c>
      <c r="AI6165" s="77">
        <f t="shared" si="194"/>
        <v>0</v>
      </c>
      <c r="AJ6165" s="77">
        <f>IF(I6165&gt;Variables!$G$7,0,1)</f>
        <v>0</v>
      </c>
      <c r="AK6165" s="77">
        <f>IF(F6165&gt;Variables!$G$8,0,1)</f>
        <v>0</v>
      </c>
      <c r="AL6165" s="77">
        <f>IF(G6165&gt;Variables!$G$9,0,1)</f>
        <v>1</v>
      </c>
      <c r="AM6165" s="77">
        <f>IF(AND(K6165&gt;Variables!$G$10,K6165&lt;Variables!$G$11),0,1)</f>
        <v>0</v>
      </c>
      <c r="AN6165" s="77">
        <f>IF(H6165&lt;Variables!$G$13,1,0)</f>
        <v>0</v>
      </c>
      <c r="AO6165" s="77">
        <f>IF(R6165&lt;Variables!$G$12,0,1)</f>
        <v>0</v>
      </c>
      <c r="AP6165" s="78">
        <f t="shared" si="195"/>
        <v>0</v>
      </c>
      <c r="AQ6165" s="77">
        <f>IF(V6165&lt;Variables!$G$15,1,0)</f>
        <v>1</v>
      </c>
      <c r="AR6165" s="77">
        <v>0</v>
      </c>
      <c r="AS6165" s="77">
        <v>0</v>
      </c>
      <c r="AT6165" s="77">
        <v>1</v>
      </c>
      <c r="AU6165" s="77">
        <v>0</v>
      </c>
      <c r="BA6165" s="77">
        <v>-2.25</v>
      </c>
    </row>
    <row r="6166" spans="3:53" x14ac:dyDescent="0.25">
      <c r="C6166" s="77" t="s">
        <v>759</v>
      </c>
      <c r="D6166" s="77" t="s">
        <v>729</v>
      </c>
      <c r="E6166" s="77">
        <v>13.14</v>
      </c>
      <c r="F6166" s="77">
        <v>11.72</v>
      </c>
      <c r="G6166" s="77">
        <v>12.28</v>
      </c>
      <c r="H6166" s="77">
        <v>6350</v>
      </c>
      <c r="I6166" s="77">
        <v>43.326999999999998</v>
      </c>
      <c r="J6166" s="77" t="s">
        <v>74</v>
      </c>
      <c r="K6166" s="77">
        <v>51.5</v>
      </c>
      <c r="L6166" s="77">
        <v>13.19776666666667</v>
      </c>
      <c r="M6166" s="77">
        <v>-0.2103891314944687</v>
      </c>
      <c r="N6166" s="77">
        <v>13.13302916666667</v>
      </c>
      <c r="O6166" s="77">
        <v>0.28151032685718808</v>
      </c>
      <c r="P6166" s="77">
        <v>2059000</v>
      </c>
      <c r="Q6166" s="77">
        <v>2203000</v>
      </c>
      <c r="R6166" s="77">
        <v>0.93</v>
      </c>
      <c r="S6166" s="77">
        <v>42.151000000000003</v>
      </c>
      <c r="T6166" s="77">
        <v>8.5139999999999993</v>
      </c>
      <c r="U6166" s="77">
        <v>22.372800000000002</v>
      </c>
      <c r="V6166" s="77">
        <v>2.38892152313649</v>
      </c>
      <c r="AC6166" s="77">
        <v>13.3</v>
      </c>
      <c r="AD6166" s="77">
        <v>12.92</v>
      </c>
      <c r="AH6166" s="77">
        <f>IF(AND(M6166&lt;Variables!$G$6,M6166&gt;Variables!$G$5),0,1)</f>
        <v>1</v>
      </c>
      <c r="AI6166" s="77">
        <f t="shared" si="194"/>
        <v>0</v>
      </c>
      <c r="AJ6166" s="77">
        <f>IF(I6166&gt;Variables!$G$7,0,1)</f>
        <v>1</v>
      </c>
      <c r="AK6166" s="77">
        <f>IF(F6166&gt;Variables!$G$8,0,1)</f>
        <v>0</v>
      </c>
      <c r="AL6166" s="77">
        <f>IF(G6166&gt;Variables!$G$9,0,1)</f>
        <v>0</v>
      </c>
      <c r="AM6166" s="77">
        <f>IF(AND(K6166&gt;Variables!$G$10,K6166&lt;Variables!$G$11),0,1)</f>
        <v>1</v>
      </c>
      <c r="AN6166" s="77">
        <f>IF(H6166&lt;Variables!$G$13,1,0)</f>
        <v>0</v>
      </c>
      <c r="AO6166" s="77">
        <f>IF(R6166&lt;Variables!$G$12,0,1)</f>
        <v>0</v>
      </c>
      <c r="AP6166" s="78">
        <f t="shared" si="195"/>
        <v>0</v>
      </c>
      <c r="AQ6166" s="77">
        <f>IF(V6166&lt;Variables!$G$15,1,0)</f>
        <v>1</v>
      </c>
      <c r="AR6166" s="77">
        <v>1</v>
      </c>
      <c r="AS6166" s="77">
        <v>0</v>
      </c>
      <c r="AT6166" s="77">
        <v>0</v>
      </c>
      <c r="AU6166" s="77">
        <v>0</v>
      </c>
      <c r="BA6166" s="77">
        <v>0.85</v>
      </c>
    </row>
    <row r="6167" spans="3:53" x14ac:dyDescent="0.25">
      <c r="C6167" s="77" t="s">
        <v>759</v>
      </c>
      <c r="D6167" s="77" t="s">
        <v>728</v>
      </c>
      <c r="E6167" s="77">
        <v>43.28</v>
      </c>
      <c r="F6167" s="77">
        <v>12.05</v>
      </c>
      <c r="G6167" s="77">
        <v>11.47</v>
      </c>
      <c r="H6167" s="77">
        <v>67630</v>
      </c>
      <c r="I6167" s="77">
        <v>-25.484000000000002</v>
      </c>
      <c r="J6167" s="77" t="s">
        <v>74</v>
      </c>
      <c r="K6167" s="77">
        <v>58.52</v>
      </c>
      <c r="L6167" s="77">
        <v>42.792460000000013</v>
      </c>
      <c r="M6167" s="77">
        <v>0.39151757108611029</v>
      </c>
      <c r="N6167" s="77">
        <v>42.213322000000012</v>
      </c>
      <c r="O6167" s="77">
        <v>1.768820752841948</v>
      </c>
      <c r="P6167" s="77">
        <v>4876000</v>
      </c>
      <c r="Q6167" s="77">
        <v>4417000</v>
      </c>
      <c r="R6167" s="77">
        <v>1.1000000000000001</v>
      </c>
      <c r="S6167" s="77">
        <v>42.151000000000003</v>
      </c>
      <c r="T6167" s="77">
        <v>8.5139999999999993</v>
      </c>
      <c r="U6167" s="77">
        <v>22.372800000000002</v>
      </c>
      <c r="V6167" s="77">
        <v>2.4354541557618332</v>
      </c>
      <c r="AC6167" s="77">
        <v>44.19</v>
      </c>
      <c r="AD6167" s="77">
        <v>41.58</v>
      </c>
      <c r="AH6167" s="77">
        <f>IF(AND(M6167&lt;Variables!$G$6,M6167&gt;Variables!$G$5),0,1)</f>
        <v>1</v>
      </c>
      <c r="AI6167" s="77">
        <f t="shared" si="194"/>
        <v>0</v>
      </c>
      <c r="AJ6167" s="77">
        <f>IF(I6167&gt;Variables!$G$7,0,1)</f>
        <v>1</v>
      </c>
      <c r="AK6167" s="77">
        <f>IF(F6167&gt;Variables!$G$8,0,1)</f>
        <v>0</v>
      </c>
      <c r="AL6167" s="77">
        <f>IF(G6167&gt;Variables!$G$9,0,1)</f>
        <v>0</v>
      </c>
      <c r="AM6167" s="77">
        <f>IF(AND(K6167&gt;Variables!$G$10,K6167&lt;Variables!$G$11),0,1)</f>
        <v>1</v>
      </c>
      <c r="AN6167" s="77">
        <f>IF(H6167&lt;Variables!$G$13,1,0)</f>
        <v>0</v>
      </c>
      <c r="AO6167" s="77">
        <f>IF(R6167&lt;Variables!$G$12,0,1)</f>
        <v>0</v>
      </c>
      <c r="AP6167" s="78">
        <f t="shared" si="195"/>
        <v>0</v>
      </c>
      <c r="AQ6167" s="77">
        <f>IF(V6167&lt;Variables!$G$15,1,0)</f>
        <v>1</v>
      </c>
      <c r="AR6167" s="77">
        <v>1</v>
      </c>
      <c r="AS6167" s="77">
        <v>0</v>
      </c>
      <c r="AT6167" s="77">
        <v>0</v>
      </c>
      <c r="AU6167" s="77">
        <v>0</v>
      </c>
      <c r="BA6167" s="77">
        <v>2</v>
      </c>
    </row>
    <row r="6168" spans="3:53" x14ac:dyDescent="0.25">
      <c r="C6168" s="77" t="s">
        <v>759</v>
      </c>
      <c r="D6168" s="77" t="s">
        <v>733</v>
      </c>
      <c r="E6168" s="77">
        <v>1.43</v>
      </c>
      <c r="F6168" s="77">
        <v>22.37</v>
      </c>
      <c r="G6168" s="77">
        <v>16.53</v>
      </c>
      <c r="H6168" s="77">
        <v>100.35</v>
      </c>
      <c r="I6168" s="77">
        <v>-18.204000000000001</v>
      </c>
      <c r="J6168" s="77" t="s">
        <v>74</v>
      </c>
      <c r="K6168" s="77">
        <v>58.42</v>
      </c>
      <c r="L6168" s="77">
        <v>1.4014599999999999</v>
      </c>
      <c r="M6168" s="77">
        <v>0.609364519857862</v>
      </c>
      <c r="N6168" s="77">
        <v>1.383308</v>
      </c>
      <c r="O6168" s="77">
        <v>1.9295775055157429</v>
      </c>
      <c r="P6168" s="77">
        <v>14220000</v>
      </c>
      <c r="Q6168" s="77">
        <v>1740000</v>
      </c>
      <c r="R6168" s="77">
        <v>8.17</v>
      </c>
      <c r="S6168" s="77">
        <v>42.151000000000003</v>
      </c>
      <c r="T6168" s="77">
        <v>8.5139999999999993</v>
      </c>
      <c r="U6168" s="77">
        <v>22.372800000000002</v>
      </c>
      <c r="V6168" s="77">
        <v>2.4235698298288919</v>
      </c>
      <c r="AC6168" s="77">
        <v>1.46</v>
      </c>
      <c r="AD6168" s="77">
        <v>1.31</v>
      </c>
      <c r="AH6168" s="77">
        <f>IF(AND(M6168&lt;Variables!$G$6,M6168&gt;Variables!$G$5),0,1)</f>
        <v>1</v>
      </c>
      <c r="AI6168" s="77">
        <f t="shared" si="194"/>
        <v>0</v>
      </c>
      <c r="AJ6168" s="77">
        <f>IF(I6168&gt;Variables!$G$7,0,1)</f>
        <v>1</v>
      </c>
      <c r="AK6168" s="77">
        <f>IF(F6168&gt;Variables!$G$8,0,1)</f>
        <v>0</v>
      </c>
      <c r="AL6168" s="77">
        <f>IF(G6168&gt;Variables!$G$9,0,1)</f>
        <v>0</v>
      </c>
      <c r="AM6168" s="77">
        <f>IF(AND(K6168&gt;Variables!$G$10,K6168&lt;Variables!$G$11),0,1)</f>
        <v>1</v>
      </c>
      <c r="AN6168" s="77">
        <f>IF(H6168&lt;Variables!$G$13,1,0)</f>
        <v>1</v>
      </c>
      <c r="AO6168" s="77">
        <f>IF(R6168&lt;Variables!$G$12,0,1)</f>
        <v>1</v>
      </c>
      <c r="AP6168" s="78">
        <f t="shared" si="195"/>
        <v>0</v>
      </c>
      <c r="AQ6168" s="77">
        <f>IF(V6168&lt;Variables!$G$15,1,0)</f>
        <v>1</v>
      </c>
      <c r="AR6168" s="77">
        <v>0</v>
      </c>
      <c r="AS6168" s="77">
        <v>0</v>
      </c>
      <c r="AT6168" s="77">
        <v>1</v>
      </c>
      <c r="AU6168" s="77">
        <v>0</v>
      </c>
      <c r="BA6168" s="77">
        <v>-2.25</v>
      </c>
    </row>
    <row r="6169" spans="3:53" x14ac:dyDescent="0.25">
      <c r="C6169" s="77" t="s">
        <v>759</v>
      </c>
      <c r="D6169" s="77" t="s">
        <v>745</v>
      </c>
      <c r="E6169" s="77">
        <v>1.86</v>
      </c>
      <c r="F6169" s="77">
        <v>28.6</v>
      </c>
      <c r="G6169" s="77">
        <v>20.13</v>
      </c>
      <c r="H6169" s="77">
        <v>65.010000000000005</v>
      </c>
      <c r="I6169" s="77">
        <v>-46.095999999999997</v>
      </c>
      <c r="J6169" s="77" t="s">
        <v>74</v>
      </c>
      <c r="K6169" s="77">
        <v>63.64</v>
      </c>
      <c r="L6169" s="77">
        <v>1.8220700000000001</v>
      </c>
      <c r="M6169" s="77">
        <v>1.532871953327809</v>
      </c>
      <c r="N6169" s="77">
        <v>1.8061499999999999</v>
      </c>
      <c r="O6169" s="77">
        <v>2.4278160728621869</v>
      </c>
      <c r="P6169" s="77">
        <v>4040000</v>
      </c>
      <c r="Q6169" s="77">
        <v>486440</v>
      </c>
      <c r="R6169" s="77">
        <v>8.31</v>
      </c>
      <c r="S6169" s="77">
        <v>42.151000000000003</v>
      </c>
      <c r="T6169" s="77">
        <v>8.5139999999999993</v>
      </c>
      <c r="U6169" s="77">
        <v>22.372800000000002</v>
      </c>
      <c r="V6169" s="77">
        <v>2.4080723467089631</v>
      </c>
      <c r="AC6169" s="77">
        <v>2.86</v>
      </c>
      <c r="AD6169" s="77">
        <v>1.81</v>
      </c>
      <c r="AH6169" s="77">
        <f>IF(AND(M6169&lt;Variables!$G$6,M6169&gt;Variables!$G$5),0,1)</f>
        <v>1</v>
      </c>
      <c r="AI6169" s="77">
        <f t="shared" si="194"/>
        <v>0</v>
      </c>
      <c r="AJ6169" s="77">
        <f>IF(I6169&gt;Variables!$G$7,0,1)</f>
        <v>1</v>
      </c>
      <c r="AK6169" s="77">
        <f>IF(F6169&gt;Variables!$G$8,0,1)</f>
        <v>0</v>
      </c>
      <c r="AL6169" s="77">
        <f>IF(G6169&gt;Variables!$G$9,0,1)</f>
        <v>0</v>
      </c>
      <c r="AM6169" s="77">
        <f>IF(AND(K6169&gt;Variables!$G$10,K6169&lt;Variables!$G$11),0,1)</f>
        <v>0</v>
      </c>
      <c r="AN6169" s="77">
        <f>IF(H6169&lt;Variables!$G$13,1,0)</f>
        <v>1</v>
      </c>
      <c r="AO6169" s="77">
        <f>IF(R6169&lt;Variables!$G$12,0,1)</f>
        <v>1</v>
      </c>
      <c r="AP6169" s="78">
        <f t="shared" si="195"/>
        <v>0</v>
      </c>
      <c r="AQ6169" s="77">
        <f>IF(V6169&lt;Variables!$G$15,1,0)</f>
        <v>1</v>
      </c>
      <c r="AR6169" s="77">
        <v>1</v>
      </c>
      <c r="AS6169" s="77">
        <v>0</v>
      </c>
      <c r="AT6169" s="77">
        <v>0</v>
      </c>
      <c r="AU6169" s="77">
        <v>0</v>
      </c>
      <c r="BA6169" s="77">
        <v>2</v>
      </c>
    </row>
    <row r="6170" spans="3:53" x14ac:dyDescent="0.25">
      <c r="C6170" s="77" t="s">
        <v>759</v>
      </c>
      <c r="D6170" s="77" t="s">
        <v>719</v>
      </c>
      <c r="E6170" s="77">
        <v>2.09</v>
      </c>
      <c r="F6170" s="77">
        <v>40.14</v>
      </c>
      <c r="G6170" s="77">
        <v>-5.41</v>
      </c>
      <c r="H6170" s="77">
        <v>82.6</v>
      </c>
      <c r="I6170" s="77">
        <v>-57.061999999999998</v>
      </c>
      <c r="J6170" s="77" t="s">
        <v>74</v>
      </c>
      <c r="K6170" s="77">
        <v>42.35</v>
      </c>
      <c r="L6170" s="77">
        <v>2.1207250000000002</v>
      </c>
      <c r="M6170" s="77">
        <v>-0.97726013509531418</v>
      </c>
      <c r="N6170" s="77">
        <v>2.1205440000000002</v>
      </c>
      <c r="O6170" s="77">
        <v>-0.96880800398386813</v>
      </c>
      <c r="P6170" s="77">
        <v>207040000</v>
      </c>
      <c r="Q6170" s="77">
        <v>4600000</v>
      </c>
      <c r="R6170" s="77">
        <v>45.01</v>
      </c>
      <c r="S6170" s="77">
        <v>42.151000000000003</v>
      </c>
      <c r="T6170" s="77">
        <v>8.5139999999999993</v>
      </c>
      <c r="U6170" s="77">
        <v>22.372800000000002</v>
      </c>
      <c r="V6170" s="77">
        <v>2.29156395989579</v>
      </c>
      <c r="AC6170" s="77">
        <v>2.37</v>
      </c>
      <c r="AD6170" s="77">
        <v>1.88</v>
      </c>
      <c r="AH6170" s="77">
        <f>IF(AND(M6170&lt;Variables!$G$6,M6170&gt;Variables!$G$5),0,1)</f>
        <v>1</v>
      </c>
      <c r="AI6170" s="77">
        <f t="shared" si="194"/>
        <v>0</v>
      </c>
      <c r="AJ6170" s="77">
        <f>IF(I6170&gt;Variables!$G$7,0,1)</f>
        <v>1</v>
      </c>
      <c r="AK6170" s="77">
        <f>IF(F6170&gt;Variables!$G$8,0,1)</f>
        <v>0</v>
      </c>
      <c r="AL6170" s="77">
        <f>IF(G6170&gt;Variables!$G$9,0,1)</f>
        <v>1</v>
      </c>
      <c r="AM6170" s="77">
        <f>IF(AND(K6170&gt;Variables!$G$10,K6170&lt;Variables!$G$11),0,1)</f>
        <v>1</v>
      </c>
      <c r="AN6170" s="77">
        <f>IF(H6170&lt;Variables!$G$13,1,0)</f>
        <v>1</v>
      </c>
      <c r="AO6170" s="77">
        <f>IF(R6170&lt;Variables!$G$12,0,1)</f>
        <v>1</v>
      </c>
      <c r="AP6170" s="78">
        <f t="shared" si="195"/>
        <v>0</v>
      </c>
      <c r="AQ6170" s="77">
        <f>IF(V6170&lt;Variables!$G$15,1,0)</f>
        <v>1</v>
      </c>
      <c r="AR6170" s="77">
        <v>0</v>
      </c>
      <c r="AS6170" s="77">
        <v>0</v>
      </c>
      <c r="AT6170" s="77">
        <v>1</v>
      </c>
      <c r="AU6170" s="77">
        <v>0</v>
      </c>
      <c r="BA6170" s="77">
        <v>-2.25</v>
      </c>
    </row>
    <row r="6171" spans="3:53" x14ac:dyDescent="0.25">
      <c r="C6171" s="77" t="s">
        <v>759</v>
      </c>
      <c r="D6171" s="77" t="s">
        <v>718</v>
      </c>
      <c r="E6171" s="77">
        <v>24.84</v>
      </c>
      <c r="F6171" s="77">
        <v>98.97</v>
      </c>
      <c r="G6171" s="77">
        <v>24.16</v>
      </c>
      <c r="H6171" s="77">
        <v>1570</v>
      </c>
      <c r="I6171" s="77">
        <v>-6.5000000000000002E-2</v>
      </c>
      <c r="J6171" s="77" t="s">
        <v>74</v>
      </c>
      <c r="K6171" s="77">
        <v>38.69</v>
      </c>
      <c r="L6171" s="77">
        <v>25.464974999999999</v>
      </c>
      <c r="M6171" s="77">
        <v>-1.7049889112398631</v>
      </c>
      <c r="N6171" s="77">
        <v>25.959551999999999</v>
      </c>
      <c r="O6171" s="77">
        <v>-3.5776888599618459</v>
      </c>
      <c r="P6171" s="77">
        <v>44635000</v>
      </c>
      <c r="Q6171" s="77">
        <v>302659</v>
      </c>
      <c r="R6171" s="77">
        <v>147.47999999999999</v>
      </c>
      <c r="S6171" s="77">
        <v>42.151000000000003</v>
      </c>
      <c r="T6171" s="77">
        <v>8.5139999999999993</v>
      </c>
      <c r="U6171" s="77">
        <v>22.372800000000002</v>
      </c>
      <c r="V6171" s="77">
        <v>2.2384675814875141</v>
      </c>
      <c r="AC6171" s="77">
        <v>31.09</v>
      </c>
      <c r="AD6171" s="77">
        <v>23.81</v>
      </c>
      <c r="AH6171" s="77">
        <f>IF(AND(M6171&lt;Variables!$G$6,M6171&gt;Variables!$G$5),0,1)</f>
        <v>0</v>
      </c>
      <c r="AI6171" s="77">
        <f t="shared" si="194"/>
        <v>1</v>
      </c>
      <c r="AJ6171" s="77">
        <f>IF(I6171&gt;Variables!$G$7,0,1)</f>
        <v>1</v>
      </c>
      <c r="AK6171" s="77">
        <f>IF(F6171&gt;Variables!$G$8,0,1)</f>
        <v>0</v>
      </c>
      <c r="AL6171" s="77">
        <f>IF(G6171&gt;Variables!$G$9,0,1)</f>
        <v>0</v>
      </c>
      <c r="AM6171" s="77">
        <f>IF(AND(K6171&gt;Variables!$G$10,K6171&lt;Variables!$G$11),0,1)</f>
        <v>1</v>
      </c>
      <c r="AN6171" s="77">
        <f>IF(H6171&lt;Variables!$G$13,1,0)</f>
        <v>0</v>
      </c>
      <c r="AO6171" s="77">
        <f>IF(R6171&lt;Variables!$G$12,0,1)</f>
        <v>1</v>
      </c>
      <c r="AP6171" s="78">
        <f t="shared" si="195"/>
        <v>0</v>
      </c>
      <c r="AQ6171" s="77">
        <f>IF(V6171&lt;Variables!$G$15,1,0)</f>
        <v>1</v>
      </c>
      <c r="AR6171" s="77">
        <v>1</v>
      </c>
      <c r="AS6171" s="77">
        <v>0</v>
      </c>
      <c r="AT6171" s="77">
        <v>0</v>
      </c>
      <c r="AU6171" s="77">
        <v>0</v>
      </c>
      <c r="BA6171" s="77">
        <v>2</v>
      </c>
    </row>
    <row r="6172" spans="3:53" x14ac:dyDescent="0.25">
      <c r="C6172" s="77" t="s">
        <v>759</v>
      </c>
      <c r="D6172" s="77" t="s">
        <v>715</v>
      </c>
      <c r="E6172" s="77">
        <v>32.35</v>
      </c>
      <c r="F6172" s="77">
        <v>6.71</v>
      </c>
      <c r="G6172" s="77">
        <v>1.02</v>
      </c>
      <c r="H6172" s="77">
        <v>3140</v>
      </c>
      <c r="I6172" s="77">
        <v>-44.845999999999997</v>
      </c>
      <c r="J6172" s="77" t="s">
        <v>75</v>
      </c>
      <c r="K6172" s="77">
        <v>37.840000000000003</v>
      </c>
      <c r="L6172" s="77">
        <v>32.385429999999999</v>
      </c>
      <c r="M6172" s="77">
        <v>-0.49537708778298778</v>
      </c>
      <c r="N6172" s="77">
        <v>32.58372</v>
      </c>
      <c r="O6172" s="77">
        <v>-1.100917881690606</v>
      </c>
      <c r="P6172" s="77">
        <v>9195000</v>
      </c>
      <c r="Q6172" s="77">
        <v>19248000</v>
      </c>
      <c r="R6172" s="77">
        <v>0.48</v>
      </c>
      <c r="S6172" s="77">
        <v>42.151000000000003</v>
      </c>
      <c r="T6172" s="77">
        <v>8.5139999999999993</v>
      </c>
      <c r="U6172" s="77">
        <v>22.372800000000002</v>
      </c>
      <c r="V6172" s="77">
        <v>2.236505512083427</v>
      </c>
      <c r="AC6172" s="77">
        <v>32.279899999999998</v>
      </c>
      <c r="AD6172" s="77">
        <v>31.3</v>
      </c>
      <c r="AH6172" s="77">
        <f>IF(AND(M6172&lt;Variables!$G$6,M6172&gt;Variables!$G$5),0,1)</f>
        <v>1</v>
      </c>
      <c r="AI6172" s="77">
        <f t="shared" si="194"/>
        <v>1</v>
      </c>
      <c r="AJ6172" s="77">
        <f>IF(I6172&gt;Variables!$G$7,0,1)</f>
        <v>1</v>
      </c>
      <c r="AK6172" s="77">
        <f>IF(F6172&gt;Variables!$G$8,0,1)</f>
        <v>1</v>
      </c>
      <c r="AL6172" s="77">
        <f>IF(G6172&gt;Variables!$G$9,0,1)</f>
        <v>1</v>
      </c>
      <c r="AM6172" s="77">
        <f>IF(AND(K6172&gt;Variables!$G$10,K6172&lt;Variables!$G$11),0,1)</f>
        <v>1</v>
      </c>
      <c r="AN6172" s="77">
        <f>IF(H6172&lt;Variables!$G$13,1,0)</f>
        <v>0</v>
      </c>
      <c r="AO6172" s="77">
        <f>IF(R6172&lt;Variables!$G$12,0,1)</f>
        <v>0</v>
      </c>
      <c r="AP6172" s="78">
        <f t="shared" si="195"/>
        <v>1</v>
      </c>
      <c r="AQ6172" s="77">
        <f>IF(V6172&lt;Variables!$G$15,1,0)</f>
        <v>1</v>
      </c>
      <c r="AR6172" s="77">
        <v>0</v>
      </c>
      <c r="AS6172" s="77">
        <v>0</v>
      </c>
      <c r="AT6172" s="77">
        <v>1</v>
      </c>
      <c r="AU6172" s="77">
        <v>0</v>
      </c>
      <c r="BA6172" s="77">
        <v>-2.25</v>
      </c>
    </row>
    <row r="6173" spans="3:53" x14ac:dyDescent="0.25">
      <c r="C6173" s="77" t="s">
        <v>759</v>
      </c>
      <c r="D6173" s="77" t="s">
        <v>158</v>
      </c>
      <c r="E6173" s="77">
        <v>47.49</v>
      </c>
      <c r="F6173" s="77">
        <v>7.41</v>
      </c>
      <c r="G6173" s="77">
        <v>6.65</v>
      </c>
      <c r="H6173" s="77">
        <v>6670</v>
      </c>
      <c r="I6173" s="77">
        <v>60.426000000000002</v>
      </c>
      <c r="J6173" s="77" t="s">
        <v>75</v>
      </c>
      <c r="K6173" s="77">
        <v>49.29</v>
      </c>
      <c r="L6173" s="77">
        <v>47.38785</v>
      </c>
      <c r="M6173" s="77">
        <v>-0.32255103365103249</v>
      </c>
      <c r="N6173" s="77">
        <v>47.016939999999998</v>
      </c>
      <c r="O6173" s="77">
        <v>0.46379028494836377</v>
      </c>
      <c r="P6173" s="77">
        <v>195040</v>
      </c>
      <c r="Q6173" s="77">
        <v>677206</v>
      </c>
      <c r="R6173" s="77">
        <v>0.28999999999999998</v>
      </c>
      <c r="S6173" s="77">
        <v>42.151000000000003</v>
      </c>
      <c r="T6173" s="77">
        <v>8.5139999999999993</v>
      </c>
      <c r="U6173" s="77">
        <v>22.372800000000002</v>
      </c>
      <c r="V6173" s="77">
        <v>2.3673693424314459</v>
      </c>
      <c r="AC6173" s="77">
        <v>48.42</v>
      </c>
      <c r="AD6173" s="77">
        <v>46.7</v>
      </c>
      <c r="AH6173" s="77">
        <f>IF(AND(M6173&lt;Variables!$G$6,M6173&gt;Variables!$G$5),0,1)</f>
        <v>1</v>
      </c>
      <c r="AI6173" s="77">
        <f t="shared" si="194"/>
        <v>0</v>
      </c>
      <c r="AJ6173" s="77">
        <f>IF(I6173&gt;Variables!$G$7,0,1)</f>
        <v>0</v>
      </c>
      <c r="AK6173" s="77">
        <f>IF(F6173&gt;Variables!$G$8,0,1)</f>
        <v>1</v>
      </c>
      <c r="AL6173" s="77">
        <f>IF(G6173&gt;Variables!$G$9,0,1)</f>
        <v>1</v>
      </c>
      <c r="AM6173" s="77">
        <f>IF(AND(K6173&gt;Variables!$G$10,K6173&lt;Variables!$G$11),0,1)</f>
        <v>1</v>
      </c>
      <c r="AN6173" s="77">
        <f>IF(H6173&lt;Variables!$G$13,1,0)</f>
        <v>0</v>
      </c>
      <c r="AO6173" s="77">
        <f>IF(R6173&lt;Variables!$G$12,0,1)</f>
        <v>0</v>
      </c>
      <c r="AP6173" s="78">
        <f t="shared" si="195"/>
        <v>1</v>
      </c>
      <c r="AQ6173" s="77">
        <f>IF(V6173&lt;Variables!$G$15,1,0)</f>
        <v>1</v>
      </c>
      <c r="AR6173" s="77">
        <v>1</v>
      </c>
      <c r="AS6173" s="77">
        <v>0</v>
      </c>
      <c r="AT6173" s="77">
        <v>0</v>
      </c>
      <c r="AU6173" s="77">
        <v>0</v>
      </c>
      <c r="BA6173" s="77">
        <v>0.64</v>
      </c>
    </row>
    <row r="6174" spans="3:53" x14ac:dyDescent="0.25">
      <c r="C6174" s="77" t="s">
        <v>759</v>
      </c>
      <c r="D6174" s="77" t="s">
        <v>717</v>
      </c>
      <c r="E6174" s="77">
        <v>5.05</v>
      </c>
      <c r="F6174" s="77">
        <v>79.959999999999994</v>
      </c>
      <c r="G6174" s="77">
        <v>21.15</v>
      </c>
      <c r="H6174" s="77">
        <v>34.64</v>
      </c>
      <c r="I6174" s="77">
        <v>-8.7799999999999994</v>
      </c>
      <c r="J6174" s="77" t="s">
        <v>75</v>
      </c>
      <c r="K6174" s="77">
        <v>58.43</v>
      </c>
      <c r="L6174" s="77">
        <v>4.9286000000000003</v>
      </c>
      <c r="M6174" s="77">
        <v>2.2602767520188229</v>
      </c>
      <c r="N6174" s="77">
        <v>4.8664579999999997</v>
      </c>
      <c r="O6174" s="77">
        <v>3.566084408824659</v>
      </c>
      <c r="P6174" s="77">
        <v>68140000</v>
      </c>
      <c r="Q6174" s="77">
        <v>392060</v>
      </c>
      <c r="R6174" s="77">
        <v>173.8</v>
      </c>
      <c r="S6174" s="77">
        <v>42.151000000000003</v>
      </c>
      <c r="T6174" s="77">
        <v>8.5139999999999993</v>
      </c>
      <c r="U6174" s="77">
        <v>22.372800000000002</v>
      </c>
      <c r="V6174" s="77">
        <v>2.3405392682871402</v>
      </c>
      <c r="AC6174" s="77">
        <v>8.1999999999999993</v>
      </c>
      <c r="AD6174" s="77">
        <v>4.79</v>
      </c>
      <c r="AH6174" s="77">
        <f>IF(AND(M6174&lt;Variables!$G$6,M6174&gt;Variables!$G$5),0,1)</f>
        <v>1</v>
      </c>
      <c r="AI6174" s="77">
        <f t="shared" si="194"/>
        <v>0</v>
      </c>
      <c r="AJ6174" s="77">
        <f>IF(I6174&gt;Variables!$G$7,0,1)</f>
        <v>1</v>
      </c>
      <c r="AK6174" s="77">
        <f>IF(F6174&gt;Variables!$G$8,0,1)</f>
        <v>0</v>
      </c>
      <c r="AL6174" s="77">
        <f>IF(G6174&gt;Variables!$G$9,0,1)</f>
        <v>0</v>
      </c>
      <c r="AM6174" s="77">
        <f>IF(AND(K6174&gt;Variables!$G$10,K6174&lt;Variables!$G$11),0,1)</f>
        <v>1</v>
      </c>
      <c r="AN6174" s="77">
        <f>IF(H6174&lt;Variables!$G$13,1,0)</f>
        <v>1</v>
      </c>
      <c r="AO6174" s="77">
        <f>IF(R6174&lt;Variables!$G$12,0,1)</f>
        <v>1</v>
      </c>
      <c r="AP6174" s="78">
        <f t="shared" si="195"/>
        <v>1</v>
      </c>
      <c r="AQ6174" s="77">
        <f>IF(V6174&lt;Variables!$G$15,1,0)</f>
        <v>1</v>
      </c>
      <c r="AR6174" s="77">
        <v>1</v>
      </c>
      <c r="AS6174" s="77">
        <v>0</v>
      </c>
      <c r="AT6174" s="77">
        <v>0</v>
      </c>
      <c r="AU6174" s="77">
        <v>0</v>
      </c>
      <c r="BA6174" s="77">
        <v>2</v>
      </c>
    </row>
    <row r="6175" spans="3:53" x14ac:dyDescent="0.25">
      <c r="C6175" s="77" t="s">
        <v>759</v>
      </c>
      <c r="D6175" s="77" t="s">
        <v>551</v>
      </c>
      <c r="E6175" s="77">
        <v>13.96</v>
      </c>
      <c r="F6175" s="77">
        <v>69.27</v>
      </c>
      <c r="G6175" s="77">
        <v>44.05</v>
      </c>
      <c r="H6175" s="77">
        <v>75.75</v>
      </c>
      <c r="I6175" s="77">
        <v>53.3</v>
      </c>
      <c r="J6175" s="77" t="s">
        <v>75</v>
      </c>
      <c r="K6175" s="77">
        <v>73.84</v>
      </c>
      <c r="L6175" s="77">
        <v>12.117889999999999</v>
      </c>
      <c r="M6175" s="77">
        <v>10.910397767268069</v>
      </c>
      <c r="N6175" s="77">
        <v>11.84628</v>
      </c>
      <c r="O6175" s="77">
        <v>13.45333725017473</v>
      </c>
      <c r="P6175" s="77">
        <v>159930000</v>
      </c>
      <c r="Q6175" s="77">
        <v>23680000</v>
      </c>
      <c r="R6175" s="77">
        <v>6.75</v>
      </c>
      <c r="S6175" s="77">
        <v>42.151000000000003</v>
      </c>
      <c r="T6175" s="77">
        <v>8.5139999999999993</v>
      </c>
      <c r="U6175" s="77">
        <v>22.372800000000002</v>
      </c>
      <c r="V6175" s="77">
        <v>1.579132044606445</v>
      </c>
      <c r="AC6175" s="77">
        <v>18.82</v>
      </c>
      <c r="AD6175" s="77">
        <v>11.6</v>
      </c>
      <c r="AH6175" s="77">
        <f>IF(AND(M6175&lt;Variables!$G$6,M6175&gt;Variables!$G$5),0,1)</f>
        <v>1</v>
      </c>
      <c r="AI6175" s="77">
        <f t="shared" si="194"/>
        <v>0</v>
      </c>
      <c r="AJ6175" s="77">
        <f>IF(I6175&gt;Variables!$G$7,0,1)</f>
        <v>0</v>
      </c>
      <c r="AK6175" s="77">
        <f>IF(F6175&gt;Variables!$G$8,0,1)</f>
        <v>0</v>
      </c>
      <c r="AL6175" s="77">
        <f>IF(G6175&gt;Variables!$G$9,0,1)</f>
        <v>0</v>
      </c>
      <c r="AM6175" s="77">
        <f>IF(AND(K6175&gt;Variables!$G$10,K6175&lt;Variables!$G$11),0,1)</f>
        <v>1</v>
      </c>
      <c r="AN6175" s="77">
        <f>IF(H6175&lt;Variables!$G$13,1,0)</f>
        <v>1</v>
      </c>
      <c r="AO6175" s="77">
        <f>IF(R6175&lt;Variables!$G$12,0,1)</f>
        <v>1</v>
      </c>
      <c r="AP6175" s="78">
        <f t="shared" si="195"/>
        <v>1</v>
      </c>
      <c r="AQ6175" s="77">
        <f>IF(V6175&lt;Variables!$G$15,1,0)</f>
        <v>1</v>
      </c>
      <c r="AR6175" s="77">
        <v>0</v>
      </c>
      <c r="AS6175" s="77">
        <v>0</v>
      </c>
      <c r="AT6175" s="77">
        <v>1</v>
      </c>
      <c r="AU6175" s="77">
        <v>0</v>
      </c>
      <c r="BA6175" s="77">
        <v>-2.25</v>
      </c>
    </row>
    <row r="6176" spans="3:53" x14ac:dyDescent="0.25">
      <c r="C6176" s="77" t="s">
        <v>759</v>
      </c>
      <c r="D6176" s="77" t="s">
        <v>436</v>
      </c>
      <c r="E6176" s="77">
        <v>7.83</v>
      </c>
      <c r="F6176" s="77">
        <v>34.72</v>
      </c>
      <c r="G6176" s="77">
        <v>3.67</v>
      </c>
      <c r="H6176" s="77">
        <v>60.08</v>
      </c>
      <c r="I6176" s="77">
        <v>7.3810000000000002</v>
      </c>
      <c r="J6176" s="77" t="s">
        <v>75</v>
      </c>
      <c r="K6176" s="77">
        <v>45.6</v>
      </c>
      <c r="L6176" s="77">
        <v>7.894685</v>
      </c>
      <c r="M6176" s="77">
        <v>5.9723725519131222E-2</v>
      </c>
      <c r="N6176" s="77">
        <v>8.0655960000000011</v>
      </c>
      <c r="O6176" s="77">
        <v>-2.060554483512453</v>
      </c>
      <c r="P6176" s="77">
        <v>46470000</v>
      </c>
      <c r="Q6176" s="77">
        <v>3180000</v>
      </c>
      <c r="R6176" s="77">
        <v>14.61</v>
      </c>
      <c r="S6176" s="77">
        <v>42.151000000000003</v>
      </c>
      <c r="T6176" s="77">
        <v>8.5139999999999993</v>
      </c>
      <c r="U6176" s="77">
        <v>22.372800000000002</v>
      </c>
      <c r="V6176" s="77">
        <v>2.3206221044614201</v>
      </c>
      <c r="AC6176" s="77">
        <v>8.0641999999999996</v>
      </c>
      <c r="AD6176" s="77">
        <v>6.75</v>
      </c>
      <c r="AH6176" s="77">
        <f>IF(AND(M6176&lt;Variables!$G$6,M6176&gt;Variables!$G$5),0,1)</f>
        <v>1</v>
      </c>
      <c r="AI6176" s="77">
        <f t="shared" si="194"/>
        <v>1</v>
      </c>
      <c r="AJ6176" s="77">
        <f>IF(I6176&gt;Variables!$G$7,0,1)</f>
        <v>1</v>
      </c>
      <c r="AK6176" s="77">
        <f>IF(F6176&gt;Variables!$G$8,0,1)</f>
        <v>0</v>
      </c>
      <c r="AL6176" s="77">
        <f>IF(G6176&gt;Variables!$G$9,0,1)</f>
        <v>1</v>
      </c>
      <c r="AM6176" s="77">
        <f>IF(AND(K6176&gt;Variables!$G$10,K6176&lt;Variables!$G$11),0,1)</f>
        <v>1</v>
      </c>
      <c r="AN6176" s="77">
        <f>IF(H6176&lt;Variables!$G$13,1,0)</f>
        <v>1</v>
      </c>
      <c r="AO6176" s="77">
        <f>IF(R6176&lt;Variables!$G$12,0,1)</f>
        <v>1</v>
      </c>
      <c r="AP6176" s="78">
        <f t="shared" si="195"/>
        <v>1</v>
      </c>
      <c r="AQ6176" s="77">
        <f>IF(V6176&lt;Variables!$G$15,1,0)</f>
        <v>1</v>
      </c>
      <c r="AR6176" s="77">
        <v>0</v>
      </c>
      <c r="AS6176" s="77">
        <v>0</v>
      </c>
      <c r="AT6176" s="77">
        <v>1</v>
      </c>
      <c r="AU6176" s="77">
        <v>0</v>
      </c>
      <c r="BA6176" s="77">
        <v>-2.25</v>
      </c>
    </row>
    <row r="6177" spans="3:53" x14ac:dyDescent="0.25">
      <c r="C6177" s="77" t="s">
        <v>759</v>
      </c>
      <c r="D6177" s="77" t="s">
        <v>589</v>
      </c>
      <c r="E6177" s="77">
        <v>5.21</v>
      </c>
      <c r="F6177" s="77">
        <v>23.71</v>
      </c>
      <c r="G6177" s="77">
        <v>32.74</v>
      </c>
      <c r="H6177" s="77">
        <v>92.42</v>
      </c>
      <c r="I6177" s="77">
        <v>-10.32</v>
      </c>
      <c r="J6177" s="77" t="s">
        <v>75</v>
      </c>
      <c r="K6177" s="77">
        <v>65.88</v>
      </c>
      <c r="L6177" s="77">
        <v>5.1164949999999987</v>
      </c>
      <c r="M6177" s="77">
        <v>2.2184131910614941</v>
      </c>
      <c r="N6177" s="77">
        <v>4.7705460000000004</v>
      </c>
      <c r="O6177" s="77">
        <v>9.6310569062744804</v>
      </c>
      <c r="P6177" s="77">
        <v>3720000</v>
      </c>
      <c r="Q6177" s="77">
        <v>792360</v>
      </c>
      <c r="R6177" s="77">
        <v>4.6900000000000004</v>
      </c>
      <c r="S6177" s="77">
        <v>42.151000000000003</v>
      </c>
      <c r="T6177" s="77">
        <v>8.5139999999999993</v>
      </c>
      <c r="U6177" s="77">
        <v>22.372800000000002</v>
      </c>
      <c r="V6177" s="77">
        <v>2.3720984335753261</v>
      </c>
      <c r="AC6177" s="77">
        <v>6.0998999999999999</v>
      </c>
      <c r="AD6177" s="77">
        <v>4.8099999999999996</v>
      </c>
      <c r="AH6177" s="77">
        <f>IF(AND(M6177&lt;Variables!$G$6,M6177&gt;Variables!$G$5),0,1)</f>
        <v>1</v>
      </c>
      <c r="AI6177" s="77">
        <f t="shared" si="194"/>
        <v>0</v>
      </c>
      <c r="AJ6177" s="77">
        <f>IF(I6177&gt;Variables!$G$7,0,1)</f>
        <v>1</v>
      </c>
      <c r="AK6177" s="77">
        <f>IF(F6177&gt;Variables!$G$8,0,1)</f>
        <v>0</v>
      </c>
      <c r="AL6177" s="77">
        <f>IF(G6177&gt;Variables!$G$9,0,1)</f>
        <v>0</v>
      </c>
      <c r="AM6177" s="77">
        <f>IF(AND(K6177&gt;Variables!$G$10,K6177&lt;Variables!$G$11),0,1)</f>
        <v>0</v>
      </c>
      <c r="AN6177" s="77">
        <f>IF(H6177&lt;Variables!$G$13,1,0)</f>
        <v>1</v>
      </c>
      <c r="AO6177" s="77">
        <f>IF(R6177&lt;Variables!$G$12,0,1)</f>
        <v>1</v>
      </c>
      <c r="AP6177" s="78">
        <f t="shared" si="195"/>
        <v>1</v>
      </c>
      <c r="AQ6177" s="77">
        <f>IF(V6177&lt;Variables!$G$15,1,0)</f>
        <v>1</v>
      </c>
      <c r="AR6177" s="77">
        <v>1</v>
      </c>
      <c r="AS6177" s="77">
        <v>0</v>
      </c>
      <c r="AT6177" s="77">
        <v>0</v>
      </c>
      <c r="AU6177" s="77">
        <v>0</v>
      </c>
      <c r="BA6177" s="77">
        <v>2</v>
      </c>
    </row>
    <row r="6178" spans="3:53" x14ac:dyDescent="0.25">
      <c r="C6178" s="77" t="s">
        <v>759</v>
      </c>
      <c r="D6178" s="77" t="s">
        <v>705</v>
      </c>
      <c r="E6178" s="77">
        <v>679.04</v>
      </c>
      <c r="F6178" s="77">
        <v>8.16</v>
      </c>
      <c r="G6178" s="77">
        <v>3.85</v>
      </c>
      <c r="H6178" s="77">
        <v>6440</v>
      </c>
      <c r="I6178" s="77">
        <v>-23.475000000000001</v>
      </c>
      <c r="J6178" s="77" t="s">
        <v>74</v>
      </c>
      <c r="K6178" s="77">
        <v>42.4</v>
      </c>
      <c r="L6178" s="77">
        <v>676.82091000000014</v>
      </c>
      <c r="M6178" s="77">
        <v>-0.26903867376085339</v>
      </c>
      <c r="N6178" s="77">
        <v>679.52316938775516</v>
      </c>
      <c r="O6178" s="77">
        <v>-0.6656387289679172</v>
      </c>
      <c r="P6178" s="77">
        <v>922365</v>
      </c>
      <c r="Q6178" s="77">
        <v>763734</v>
      </c>
      <c r="R6178" s="77">
        <v>1.21</v>
      </c>
      <c r="S6178" s="77">
        <v>42.151000000000003</v>
      </c>
      <c r="T6178" s="77">
        <v>8.5139999999999993</v>
      </c>
      <c r="U6178" s="77">
        <v>22.372800000000002</v>
      </c>
      <c r="V6178" s="77">
        <v>2.2893539294751402</v>
      </c>
      <c r="AC6178" s="77">
        <v>678</v>
      </c>
      <c r="AD6178" s="77">
        <v>650.67049999999995</v>
      </c>
      <c r="AH6178" s="77">
        <f>IF(AND(M6178&lt;Variables!$G$6,M6178&gt;Variables!$G$5),0,1)</f>
        <v>1</v>
      </c>
      <c r="AI6178" s="77">
        <f t="shared" si="194"/>
        <v>1</v>
      </c>
      <c r="AJ6178" s="77">
        <f>IF(I6178&gt;Variables!$G$7,0,1)</f>
        <v>1</v>
      </c>
      <c r="AK6178" s="77">
        <f>IF(F6178&gt;Variables!$G$8,0,1)</f>
        <v>1</v>
      </c>
      <c r="AL6178" s="77">
        <f>IF(G6178&gt;Variables!$G$9,0,1)</f>
        <v>1</v>
      </c>
      <c r="AM6178" s="77">
        <f>IF(AND(K6178&gt;Variables!$G$10,K6178&lt;Variables!$G$11),0,1)</f>
        <v>1</v>
      </c>
      <c r="AN6178" s="77">
        <f>IF(H6178&lt;Variables!$G$13,1,0)</f>
        <v>0</v>
      </c>
      <c r="AO6178" s="77">
        <f>IF(R6178&lt;Variables!$G$12,0,1)</f>
        <v>0</v>
      </c>
      <c r="AP6178" s="78">
        <f t="shared" si="195"/>
        <v>0</v>
      </c>
      <c r="AQ6178" s="77">
        <f>IF(V6178&lt;Variables!$G$15,1,0)</f>
        <v>1</v>
      </c>
      <c r="AR6178" s="77">
        <v>0</v>
      </c>
      <c r="AS6178" s="77">
        <v>0</v>
      </c>
      <c r="AT6178" s="77">
        <v>0</v>
      </c>
      <c r="AU6178" s="77">
        <v>1</v>
      </c>
      <c r="BA6178" s="77">
        <v>-1.04</v>
      </c>
    </row>
    <row r="6179" spans="3:53" x14ac:dyDescent="0.25">
      <c r="C6179" s="77" t="s">
        <v>759</v>
      </c>
      <c r="D6179" s="77" t="s">
        <v>741</v>
      </c>
      <c r="E6179" s="77">
        <v>30.13</v>
      </c>
      <c r="F6179" s="77">
        <v>10.53</v>
      </c>
      <c r="G6179" s="77">
        <v>6.82</v>
      </c>
      <c r="H6179" s="77">
        <v>3360</v>
      </c>
      <c r="I6179" s="77">
        <v>-1.861</v>
      </c>
      <c r="J6179" s="77" t="s">
        <v>75</v>
      </c>
      <c r="K6179" s="77">
        <v>64</v>
      </c>
      <c r="L6179" s="77">
        <v>29.537534999999998</v>
      </c>
      <c r="M6179" s="77">
        <v>1.2613273247073651</v>
      </c>
      <c r="N6179" s="77">
        <v>29.247582000000001</v>
      </c>
      <c r="O6179" s="77">
        <v>2.2652060604531421</v>
      </c>
      <c r="P6179" s="77">
        <v>4118000</v>
      </c>
      <c r="Q6179" s="77">
        <v>1038000</v>
      </c>
      <c r="R6179" s="77">
        <v>3.97</v>
      </c>
      <c r="S6179" s="77">
        <v>42.151000000000003</v>
      </c>
      <c r="T6179" s="77">
        <v>8.5139999999999993</v>
      </c>
      <c r="U6179" s="77">
        <v>22.372800000000002</v>
      </c>
      <c r="V6179" s="77">
        <v>2.4282475031650401</v>
      </c>
      <c r="AC6179" s="77">
        <v>30.29</v>
      </c>
      <c r="AD6179" s="77">
        <v>29.210100000000001</v>
      </c>
      <c r="AH6179" s="77">
        <f>IF(AND(M6179&lt;Variables!$G$6,M6179&gt;Variables!$G$5),0,1)</f>
        <v>1</v>
      </c>
      <c r="AI6179" s="77">
        <f t="shared" si="194"/>
        <v>0</v>
      </c>
      <c r="AJ6179" s="77">
        <f>IF(I6179&gt;Variables!$G$7,0,1)</f>
        <v>1</v>
      </c>
      <c r="AK6179" s="77">
        <f>IF(F6179&gt;Variables!$G$8,0,1)</f>
        <v>0</v>
      </c>
      <c r="AL6179" s="77">
        <f>IF(G6179&gt;Variables!$G$9,0,1)</f>
        <v>1</v>
      </c>
      <c r="AM6179" s="77">
        <f>IF(AND(K6179&gt;Variables!$G$10,K6179&lt;Variables!$G$11),0,1)</f>
        <v>0</v>
      </c>
      <c r="AN6179" s="77">
        <f>IF(H6179&lt;Variables!$G$13,1,0)</f>
        <v>0</v>
      </c>
      <c r="AO6179" s="77">
        <f>IF(R6179&lt;Variables!$G$12,0,1)</f>
        <v>1</v>
      </c>
      <c r="AP6179" s="78">
        <f t="shared" si="195"/>
        <v>1</v>
      </c>
      <c r="AQ6179" s="77">
        <f>IF(V6179&lt;Variables!$G$15,1,0)</f>
        <v>1</v>
      </c>
      <c r="AR6179" s="77">
        <v>0</v>
      </c>
      <c r="AS6179" s="77">
        <v>0</v>
      </c>
      <c r="AT6179" s="77">
        <v>1</v>
      </c>
      <c r="AU6179" s="77">
        <v>0</v>
      </c>
      <c r="BA6179" s="77">
        <v>-2.25</v>
      </c>
    </row>
    <row r="6180" spans="3:53" x14ac:dyDescent="0.25">
      <c r="C6180" s="77" t="s">
        <v>759</v>
      </c>
      <c r="D6180" s="77" t="s">
        <v>85</v>
      </c>
      <c r="E6180" s="77">
        <v>4.7699999999999996</v>
      </c>
      <c r="F6180" s="77">
        <v>9.9</v>
      </c>
      <c r="G6180" s="77">
        <v>7.18</v>
      </c>
      <c r="H6180" s="77">
        <v>2780</v>
      </c>
      <c r="I6180" s="77">
        <v>187.22800000000001</v>
      </c>
      <c r="J6180" s="77" t="s">
        <v>75</v>
      </c>
      <c r="K6180" s="77">
        <v>57.5</v>
      </c>
      <c r="L6180" s="77">
        <v>4.7294600000000004</v>
      </c>
      <c r="M6180" s="77">
        <v>0.62036680720419402</v>
      </c>
      <c r="N6180" s="77">
        <v>4.7585920000000002</v>
      </c>
      <c r="O6180" s="77">
        <v>4.3710408456905719E-3</v>
      </c>
      <c r="P6180" s="77">
        <v>36203000</v>
      </c>
      <c r="Q6180" s="77">
        <v>21010000</v>
      </c>
      <c r="R6180" s="77">
        <v>1.72</v>
      </c>
      <c r="S6180" s="77">
        <v>42.151000000000003</v>
      </c>
      <c r="T6180" s="77">
        <v>8.5139999999999993</v>
      </c>
      <c r="U6180" s="77">
        <v>22.372800000000002</v>
      </c>
      <c r="V6180" s="77">
        <v>2.4151333179686478</v>
      </c>
      <c r="AC6180" s="77">
        <v>4.8</v>
      </c>
      <c r="AD6180" s="77">
        <v>4.5199999999999996</v>
      </c>
      <c r="AH6180" s="77">
        <f>IF(AND(M6180&lt;Variables!$G$6,M6180&gt;Variables!$G$5),0,1)</f>
        <v>1</v>
      </c>
      <c r="AI6180" s="77">
        <f t="shared" si="194"/>
        <v>1</v>
      </c>
      <c r="AJ6180" s="77">
        <f>IF(I6180&gt;Variables!$G$7,0,1)</f>
        <v>0</v>
      </c>
      <c r="AK6180" s="77">
        <f>IF(F6180&gt;Variables!$G$8,0,1)</f>
        <v>0</v>
      </c>
      <c r="AL6180" s="77">
        <f>IF(G6180&gt;Variables!$G$9,0,1)</f>
        <v>1</v>
      </c>
      <c r="AM6180" s="77">
        <f>IF(AND(K6180&gt;Variables!$G$10,K6180&lt;Variables!$G$11),0,1)</f>
        <v>1</v>
      </c>
      <c r="AN6180" s="77">
        <f>IF(H6180&lt;Variables!$G$13,1,0)</f>
        <v>0</v>
      </c>
      <c r="AO6180" s="77">
        <f>IF(R6180&lt;Variables!$G$12,0,1)</f>
        <v>0</v>
      </c>
      <c r="AP6180" s="78">
        <f t="shared" si="195"/>
        <v>1</v>
      </c>
      <c r="AQ6180" s="77">
        <f>IF(V6180&lt;Variables!$G$15,1,0)</f>
        <v>1</v>
      </c>
      <c r="AR6180" s="77">
        <v>0</v>
      </c>
      <c r="AS6180" s="77">
        <v>0</v>
      </c>
      <c r="AT6180" s="77">
        <v>1</v>
      </c>
      <c r="AU6180" s="77">
        <v>0</v>
      </c>
      <c r="BA6180" s="77">
        <v>-2.25</v>
      </c>
    </row>
    <row r="6181" spans="3:53" x14ac:dyDescent="0.25">
      <c r="C6181" s="77" t="s">
        <v>759</v>
      </c>
      <c r="D6181" s="77" t="s">
        <v>177</v>
      </c>
      <c r="E6181" s="77">
        <v>72.42</v>
      </c>
      <c r="F6181" s="77">
        <v>9.57</v>
      </c>
      <c r="G6181" s="77">
        <v>11.69</v>
      </c>
      <c r="H6181" s="77">
        <v>13100</v>
      </c>
      <c r="I6181" s="77">
        <v>513.35699999999997</v>
      </c>
      <c r="J6181" s="77" t="s">
        <v>75</v>
      </c>
      <c r="K6181" s="77">
        <v>80.37</v>
      </c>
      <c r="L6181" s="77">
        <v>70.370800000000003</v>
      </c>
      <c r="M6181" s="77">
        <v>2.1517447577688511</v>
      </c>
      <c r="N6181" s="77">
        <v>69.159653999999989</v>
      </c>
      <c r="O6181" s="77">
        <v>3.9406588124342221</v>
      </c>
      <c r="P6181" s="77">
        <v>984683</v>
      </c>
      <c r="Q6181" s="77">
        <v>1777000</v>
      </c>
      <c r="R6181" s="77">
        <v>0.55000000000000004</v>
      </c>
      <c r="S6181" s="77">
        <v>42.151000000000003</v>
      </c>
      <c r="T6181" s="77">
        <v>8.5139999999999993</v>
      </c>
      <c r="U6181" s="77">
        <v>22.372800000000002</v>
      </c>
      <c r="V6181" s="77">
        <v>2.4369614021065549</v>
      </c>
      <c r="AC6181" s="77">
        <v>74.25</v>
      </c>
      <c r="AD6181" s="77">
        <v>68.709999999999994</v>
      </c>
      <c r="AH6181" s="77">
        <f>IF(AND(M6181&lt;Variables!$G$6,M6181&gt;Variables!$G$5),0,1)</f>
        <v>1</v>
      </c>
      <c r="AI6181" s="77">
        <f t="shared" si="194"/>
        <v>0</v>
      </c>
      <c r="AJ6181" s="77">
        <f>IF(I6181&gt;Variables!$G$7,0,1)</f>
        <v>0</v>
      </c>
      <c r="AK6181" s="77">
        <f>IF(F6181&gt;Variables!$G$8,0,1)</f>
        <v>0</v>
      </c>
      <c r="AL6181" s="77">
        <f>IF(G6181&gt;Variables!$G$9,0,1)</f>
        <v>0</v>
      </c>
      <c r="AM6181" s="77">
        <f>IF(AND(K6181&gt;Variables!$G$10,K6181&lt;Variables!$G$11),0,1)</f>
        <v>1</v>
      </c>
      <c r="AN6181" s="77">
        <f>IF(H6181&lt;Variables!$G$13,1,0)</f>
        <v>0</v>
      </c>
      <c r="AO6181" s="77">
        <f>IF(R6181&lt;Variables!$G$12,0,1)</f>
        <v>0</v>
      </c>
      <c r="AP6181" s="78">
        <f t="shared" si="195"/>
        <v>1</v>
      </c>
      <c r="AQ6181" s="77">
        <f>IF(V6181&lt;Variables!$G$15,1,0)</f>
        <v>1</v>
      </c>
      <c r="AR6181" s="77">
        <v>0</v>
      </c>
      <c r="AS6181" s="77">
        <v>0</v>
      </c>
      <c r="AT6181" s="77">
        <v>1</v>
      </c>
      <c r="AU6181" s="77">
        <v>0</v>
      </c>
      <c r="BA6181" s="77">
        <v>-2.25</v>
      </c>
    </row>
    <row r="6182" spans="3:53" x14ac:dyDescent="0.25">
      <c r="C6182" s="77" t="s">
        <v>759</v>
      </c>
      <c r="D6182" s="77" t="s">
        <v>678</v>
      </c>
      <c r="E6182" s="77">
        <v>2.25</v>
      </c>
      <c r="F6182" s="77">
        <v>10.91</v>
      </c>
      <c r="G6182" s="77">
        <v>6.19</v>
      </c>
      <c r="H6182" s="77">
        <v>-99999</v>
      </c>
      <c r="I6182" s="77">
        <v>-11.016</v>
      </c>
      <c r="J6182" s="77" t="s">
        <v>75</v>
      </c>
      <c r="K6182" s="77">
        <v>51.8</v>
      </c>
      <c r="L6182" s="77">
        <v>2.215416666666667</v>
      </c>
      <c r="M6182" s="77">
        <v>0.65826593943953626</v>
      </c>
      <c r="N6182" s="77">
        <v>2.2341666666666669</v>
      </c>
      <c r="O6182" s="77">
        <v>-0.18649757553152729</v>
      </c>
      <c r="P6182" s="77">
        <v>70140</v>
      </c>
      <c r="Q6182" s="77">
        <v>15467</v>
      </c>
      <c r="R6182" s="77">
        <v>4.53</v>
      </c>
      <c r="S6182" s="77">
        <v>42.151000000000003</v>
      </c>
      <c r="T6182" s="77">
        <v>8.5139999999999993</v>
      </c>
      <c r="U6182" s="77">
        <v>22.372800000000002</v>
      </c>
      <c r="V6182" s="77">
        <v>2.36511115591499</v>
      </c>
      <c r="AC6182" s="77">
        <v>2.25</v>
      </c>
      <c r="AD6182" s="77">
        <v>2.10025</v>
      </c>
      <c r="AH6182" s="77">
        <f>IF(AND(M6182&lt;Variables!$G$6,M6182&gt;Variables!$G$5),0,1)</f>
        <v>1</v>
      </c>
      <c r="AI6182" s="77">
        <f t="shared" si="194"/>
        <v>1</v>
      </c>
      <c r="AJ6182" s="77">
        <f>IF(I6182&gt;Variables!$G$7,0,1)</f>
        <v>1</v>
      </c>
      <c r="AK6182" s="77">
        <f>IF(F6182&gt;Variables!$G$8,0,1)</f>
        <v>0</v>
      </c>
      <c r="AL6182" s="77">
        <f>IF(G6182&gt;Variables!$G$9,0,1)</f>
        <v>1</v>
      </c>
      <c r="AM6182" s="77">
        <f>IF(AND(K6182&gt;Variables!$G$10,K6182&lt;Variables!$G$11),0,1)</f>
        <v>1</v>
      </c>
      <c r="AN6182" s="77">
        <f>IF(H6182&lt;Variables!$G$13,1,0)</f>
        <v>1</v>
      </c>
      <c r="AO6182" s="77">
        <f>IF(R6182&lt;Variables!$G$12,0,1)</f>
        <v>1</v>
      </c>
      <c r="AP6182" s="78">
        <f t="shared" si="195"/>
        <v>1</v>
      </c>
      <c r="AQ6182" s="77">
        <f>IF(V6182&lt;Variables!$G$15,1,0)</f>
        <v>1</v>
      </c>
      <c r="AR6182" s="77">
        <v>0</v>
      </c>
      <c r="AS6182" s="77">
        <v>0</v>
      </c>
      <c r="AT6182" s="77">
        <v>1</v>
      </c>
      <c r="AU6182" s="77">
        <v>0</v>
      </c>
      <c r="BA6182" s="77">
        <v>-2.25</v>
      </c>
    </row>
    <row r="6183" spans="3:53" x14ac:dyDescent="0.25">
      <c r="C6183" s="77" t="s">
        <v>759</v>
      </c>
      <c r="D6183" s="77" t="s">
        <v>713</v>
      </c>
      <c r="E6183" s="77">
        <v>34.82</v>
      </c>
      <c r="F6183" s="77">
        <v>8.82</v>
      </c>
      <c r="G6183" s="77">
        <v>3.55</v>
      </c>
      <c r="H6183" s="77">
        <v>7720</v>
      </c>
      <c r="I6183" s="77">
        <v>-1E-3</v>
      </c>
      <c r="J6183" s="77" t="s">
        <v>75</v>
      </c>
      <c r="K6183" s="77">
        <v>48.75</v>
      </c>
      <c r="L6183" s="77">
        <v>34.782350000000001</v>
      </c>
      <c r="M6183" s="77">
        <v>-0.1217571555688417</v>
      </c>
      <c r="N6183" s="77">
        <v>34.674993999999998</v>
      </c>
      <c r="O6183" s="77">
        <v>0.1874722746887971</v>
      </c>
      <c r="P6183" s="77">
        <v>2722000</v>
      </c>
      <c r="Q6183" s="77">
        <v>2038000</v>
      </c>
      <c r="R6183" s="77">
        <v>1.34</v>
      </c>
      <c r="S6183" s="77">
        <v>42.151000000000003</v>
      </c>
      <c r="T6183" s="77">
        <v>8.5139999999999993</v>
      </c>
      <c r="U6183" s="77">
        <v>22.372800000000002</v>
      </c>
      <c r="V6183" s="77">
        <v>2.3567761427131861</v>
      </c>
      <c r="AC6183" s="77">
        <v>34.81</v>
      </c>
      <c r="AD6183" s="77">
        <v>33.86</v>
      </c>
      <c r="AH6183" s="77">
        <f>IF(AND(M6183&lt;Variables!$G$6,M6183&gt;Variables!$G$5),0,1)</f>
        <v>1</v>
      </c>
      <c r="AI6183" s="77">
        <f t="shared" si="194"/>
        <v>0</v>
      </c>
      <c r="AJ6183" s="77">
        <f>IF(I6183&gt;Variables!$G$7,0,1)</f>
        <v>1</v>
      </c>
      <c r="AK6183" s="77">
        <f>IF(F6183&gt;Variables!$G$8,0,1)</f>
        <v>1</v>
      </c>
      <c r="AL6183" s="77">
        <f>IF(G6183&gt;Variables!$G$9,0,1)</f>
        <v>1</v>
      </c>
      <c r="AM6183" s="77">
        <f>IF(AND(K6183&gt;Variables!$G$10,K6183&lt;Variables!$G$11),0,1)</f>
        <v>1</v>
      </c>
      <c r="AN6183" s="77">
        <f>IF(H6183&lt;Variables!$G$13,1,0)</f>
        <v>0</v>
      </c>
      <c r="AO6183" s="77">
        <f>IF(R6183&lt;Variables!$G$12,0,1)</f>
        <v>0</v>
      </c>
      <c r="AP6183" s="78">
        <f t="shared" si="195"/>
        <v>1</v>
      </c>
      <c r="AQ6183" s="77">
        <f>IF(V6183&lt;Variables!$G$15,1,0)</f>
        <v>1</v>
      </c>
      <c r="AR6183" s="77">
        <v>0</v>
      </c>
      <c r="AS6183" s="77">
        <v>0</v>
      </c>
      <c r="AT6183" s="77">
        <v>0</v>
      </c>
      <c r="AU6183" s="77">
        <v>1</v>
      </c>
      <c r="BA6183" s="77">
        <v>-1.1100000000000001</v>
      </c>
    </row>
    <row r="6184" spans="3:53" x14ac:dyDescent="0.25">
      <c r="C6184" s="77" t="s">
        <v>759</v>
      </c>
      <c r="D6184" s="77" t="s">
        <v>720</v>
      </c>
      <c r="E6184" s="77">
        <v>54.23</v>
      </c>
      <c r="F6184" s="77">
        <v>10.16</v>
      </c>
      <c r="G6184" s="77">
        <v>9.77</v>
      </c>
      <c r="H6184" s="77">
        <v>2050</v>
      </c>
      <c r="I6184" s="77">
        <v>12.223000000000001</v>
      </c>
      <c r="J6184" s="77" t="s">
        <v>74</v>
      </c>
      <c r="K6184" s="77">
        <v>53.65</v>
      </c>
      <c r="L6184" s="77">
        <v>53.97025</v>
      </c>
      <c r="M6184" s="77">
        <v>0.14776659363259781</v>
      </c>
      <c r="N6184" s="77">
        <v>53.969400000000007</v>
      </c>
      <c r="O6184" s="77">
        <v>0.14934388746213559</v>
      </c>
      <c r="P6184" s="77">
        <v>647678</v>
      </c>
      <c r="Q6184" s="77">
        <v>320570</v>
      </c>
      <c r="R6184" s="77">
        <v>2.02</v>
      </c>
      <c r="S6184" s="77">
        <v>42.151000000000003</v>
      </c>
      <c r="T6184" s="77">
        <v>8.5139999999999993</v>
      </c>
      <c r="U6184" s="77">
        <v>22.372800000000002</v>
      </c>
      <c r="V6184" s="77">
        <v>2.399414431348752</v>
      </c>
      <c r="AC6184" s="77">
        <v>54.4</v>
      </c>
      <c r="AD6184" s="77">
        <v>52.91</v>
      </c>
      <c r="AH6184" s="77">
        <f>IF(AND(M6184&lt;Variables!$G$6,M6184&gt;Variables!$G$5),0,1)</f>
        <v>1</v>
      </c>
      <c r="AI6184" s="77">
        <f t="shared" si="194"/>
        <v>0</v>
      </c>
      <c r="AJ6184" s="77">
        <f>IF(I6184&gt;Variables!$G$7,0,1)</f>
        <v>1</v>
      </c>
      <c r="AK6184" s="77">
        <f>IF(F6184&gt;Variables!$G$8,0,1)</f>
        <v>0</v>
      </c>
      <c r="AL6184" s="77">
        <f>IF(G6184&gt;Variables!$G$9,0,1)</f>
        <v>1</v>
      </c>
      <c r="AM6184" s="77">
        <f>IF(AND(K6184&gt;Variables!$G$10,K6184&lt;Variables!$G$11),0,1)</f>
        <v>1</v>
      </c>
      <c r="AN6184" s="77">
        <f>IF(H6184&lt;Variables!$G$13,1,0)</f>
        <v>0</v>
      </c>
      <c r="AO6184" s="77">
        <f>IF(R6184&lt;Variables!$G$12,0,1)</f>
        <v>0</v>
      </c>
      <c r="AP6184" s="78">
        <f t="shared" si="195"/>
        <v>0</v>
      </c>
      <c r="AQ6184" s="77">
        <f>IF(V6184&lt;Variables!$G$15,1,0)</f>
        <v>1</v>
      </c>
      <c r="AR6184" s="77">
        <v>0</v>
      </c>
      <c r="AS6184" s="77">
        <v>0</v>
      </c>
      <c r="AT6184" s="77">
        <v>1</v>
      </c>
      <c r="AU6184" s="77">
        <v>0</v>
      </c>
      <c r="BA6184" s="77">
        <v>-1.1499999999999999</v>
      </c>
    </row>
    <row r="6185" spans="3:53" x14ac:dyDescent="0.25">
      <c r="C6185" s="77" t="s">
        <v>759</v>
      </c>
      <c r="D6185" s="77" t="s">
        <v>752</v>
      </c>
      <c r="E6185" s="77">
        <v>0.2</v>
      </c>
      <c r="F6185" s="77">
        <v>10</v>
      </c>
      <c r="G6185" s="77">
        <v>3.53</v>
      </c>
      <c r="H6185" s="77">
        <v>-99999</v>
      </c>
      <c r="I6185" s="77">
        <v>4744.1099999999997</v>
      </c>
      <c r="J6185" s="77" t="s">
        <v>75</v>
      </c>
      <c r="L6185" s="77">
        <v>-99999</v>
      </c>
      <c r="M6185" s="77">
        <v>-99999</v>
      </c>
      <c r="N6185" s="77">
        <v>0.22</v>
      </c>
      <c r="O6185" s="77">
        <v>0</v>
      </c>
      <c r="P6185" s="77">
        <v>26238</v>
      </c>
      <c r="Q6185" s="77">
        <v>22884</v>
      </c>
      <c r="R6185" s="77">
        <v>1.1499999999999999</v>
      </c>
      <c r="S6185" s="77">
        <v>42.151000000000003</v>
      </c>
      <c r="T6185" s="77">
        <v>8.5139999999999993</v>
      </c>
      <c r="U6185" s="77">
        <v>22.372800000000002</v>
      </c>
      <c r="V6185" s="77">
        <v>-99999</v>
      </c>
      <c r="AC6185" s="77">
        <v>0.2</v>
      </c>
      <c r="AD6185" s="77">
        <v>0.2</v>
      </c>
      <c r="AH6185" s="77">
        <f>IF(AND(M6185&lt;Variables!$G$6,M6185&gt;Variables!$G$5),0,1)</f>
        <v>1</v>
      </c>
      <c r="AI6185" s="77">
        <f t="shared" si="194"/>
        <v>1</v>
      </c>
      <c r="AJ6185" s="77">
        <f>IF(I6185&gt;Variables!$G$7,0,1)</f>
        <v>0</v>
      </c>
      <c r="AK6185" s="77">
        <f>IF(F6185&gt;Variables!$G$8,0,1)</f>
        <v>0</v>
      </c>
      <c r="AL6185" s="77">
        <f>IF(G6185&gt;Variables!$G$9,0,1)</f>
        <v>1</v>
      </c>
      <c r="AM6185" s="77">
        <f>IF(AND(K6185&gt;Variables!$G$10,K6185&lt;Variables!$G$11),0,1)</f>
        <v>1</v>
      </c>
      <c r="AN6185" s="77">
        <f>IF(H6185&lt;Variables!$G$13,1,0)</f>
        <v>1</v>
      </c>
      <c r="AO6185" s="77">
        <f>IF(R6185&lt;Variables!$G$12,0,1)</f>
        <v>0</v>
      </c>
      <c r="AP6185" s="78">
        <f t="shared" si="195"/>
        <v>1</v>
      </c>
      <c r="AQ6185" s="77">
        <f>IF(V6185&lt;Variables!$G$15,1,0)</f>
        <v>1</v>
      </c>
      <c r="AR6185" s="77">
        <v>0</v>
      </c>
      <c r="AS6185" s="77">
        <v>0</v>
      </c>
      <c r="AT6185" s="77">
        <v>0</v>
      </c>
      <c r="AU6185" s="77">
        <v>0</v>
      </c>
      <c r="BA6185" s="77">
        <v>0</v>
      </c>
    </row>
    <row r="6186" spans="3:53" x14ac:dyDescent="0.25">
      <c r="C6186" s="77" t="s">
        <v>760</v>
      </c>
      <c r="D6186" s="77" t="s">
        <v>752</v>
      </c>
      <c r="E6186" s="77">
        <v>0.2</v>
      </c>
      <c r="F6186" s="77">
        <v>10</v>
      </c>
      <c r="G6186" s="77">
        <v>3.53</v>
      </c>
      <c r="H6186" s="77">
        <v>-99999</v>
      </c>
      <c r="I6186" s="77">
        <v>4744.1099999999997</v>
      </c>
      <c r="J6186" s="77" t="s">
        <v>75</v>
      </c>
      <c r="L6186" s="77">
        <v>-99999</v>
      </c>
      <c r="M6186" s="77">
        <v>-99999</v>
      </c>
      <c r="N6186" s="77">
        <v>0.22</v>
      </c>
      <c r="O6186" s="77">
        <v>0</v>
      </c>
      <c r="P6186" s="77">
        <v>26238</v>
      </c>
      <c r="Q6186" s="77">
        <v>22884</v>
      </c>
      <c r="R6186" s="77">
        <v>1.1499999999999999</v>
      </c>
      <c r="S6186" s="77">
        <v>46.195999999999991</v>
      </c>
      <c r="T6186" s="77">
        <v>8.0380000000000003</v>
      </c>
      <c r="U6186" s="77">
        <v>23.745200000000001</v>
      </c>
      <c r="V6186" s="77">
        <v>-99999</v>
      </c>
      <c r="AC6186" s="77">
        <v>0.2</v>
      </c>
      <c r="AD6186" s="77">
        <v>0.2</v>
      </c>
      <c r="AH6186" s="77">
        <f>IF(AND(M6186&lt;Variables!$G$6,M6186&gt;Variables!$G$5),0,1)</f>
        <v>1</v>
      </c>
      <c r="AI6186" s="77">
        <f t="shared" si="194"/>
        <v>1</v>
      </c>
      <c r="AJ6186" s="77">
        <f>IF(I6186&gt;Variables!$G$7,0,1)</f>
        <v>0</v>
      </c>
      <c r="AK6186" s="77">
        <f>IF(F6186&gt;Variables!$G$8,0,1)</f>
        <v>0</v>
      </c>
      <c r="AL6186" s="77">
        <f>IF(G6186&gt;Variables!$G$9,0,1)</f>
        <v>1</v>
      </c>
      <c r="AM6186" s="77">
        <f>IF(AND(K6186&gt;Variables!$G$10,K6186&lt;Variables!$G$11),0,1)</f>
        <v>1</v>
      </c>
      <c r="AN6186" s="77">
        <f>IF(H6186&lt;Variables!$G$13,1,0)</f>
        <v>1</v>
      </c>
      <c r="AO6186" s="77">
        <f>IF(R6186&lt;Variables!$G$12,0,1)</f>
        <v>0</v>
      </c>
      <c r="AP6186" s="78">
        <f t="shared" si="195"/>
        <v>1</v>
      </c>
      <c r="AQ6186" s="77">
        <f>IF(V6186&lt;Variables!$G$15,1,0)</f>
        <v>1</v>
      </c>
      <c r="AR6186" s="77">
        <v>0</v>
      </c>
      <c r="AS6186" s="77">
        <v>0</v>
      </c>
      <c r="AT6186" s="77">
        <v>0</v>
      </c>
      <c r="AU6186" s="77">
        <v>0</v>
      </c>
      <c r="BA6186" s="77">
        <v>0</v>
      </c>
    </row>
    <row r="6187" spans="3:53" x14ac:dyDescent="0.25">
      <c r="C6187" s="77" t="s">
        <v>760</v>
      </c>
      <c r="D6187" s="77" t="s">
        <v>174</v>
      </c>
      <c r="E6187" s="77">
        <v>29.84</v>
      </c>
      <c r="F6187" s="77">
        <v>10.28</v>
      </c>
      <c r="G6187" s="77">
        <v>8.9700000000000006</v>
      </c>
      <c r="H6187" s="77">
        <v>2440</v>
      </c>
      <c r="I6187" s="77">
        <v>421.55</v>
      </c>
      <c r="J6187" s="77" t="s">
        <v>74</v>
      </c>
      <c r="K6187" s="77">
        <v>52.81</v>
      </c>
      <c r="L6187" s="77">
        <v>29.88012777777778</v>
      </c>
      <c r="M6187" s="77">
        <v>-0.26080135385410419</v>
      </c>
      <c r="N6187" s="77">
        <v>29.45854883720931</v>
      </c>
      <c r="O6187" s="77">
        <v>1.166558355232435</v>
      </c>
      <c r="P6187" s="77">
        <v>206825</v>
      </c>
      <c r="Q6187" s="77">
        <v>609587</v>
      </c>
      <c r="R6187" s="77">
        <v>0.34</v>
      </c>
      <c r="S6187" s="77">
        <v>46.195999999999991</v>
      </c>
      <c r="T6187" s="77">
        <v>8.0380000000000003</v>
      </c>
      <c r="U6187" s="77">
        <v>23.745200000000001</v>
      </c>
      <c r="V6187" s="77">
        <v>2.4050089112111119</v>
      </c>
      <c r="AC6187" s="77">
        <v>29.85</v>
      </c>
      <c r="AD6187" s="77">
        <v>27.83</v>
      </c>
      <c r="AH6187" s="77">
        <f>IF(AND(M6187&lt;Variables!$G$6,M6187&gt;Variables!$G$5),0,1)</f>
        <v>1</v>
      </c>
      <c r="AI6187" s="77">
        <f t="shared" si="194"/>
        <v>0</v>
      </c>
      <c r="AJ6187" s="77">
        <f>IF(I6187&gt;Variables!$G$7,0,1)</f>
        <v>0</v>
      </c>
      <c r="AK6187" s="77">
        <f>IF(F6187&gt;Variables!$G$8,0,1)</f>
        <v>0</v>
      </c>
      <c r="AL6187" s="77">
        <f>IF(G6187&gt;Variables!$G$9,0,1)</f>
        <v>1</v>
      </c>
      <c r="AM6187" s="77">
        <f>IF(AND(K6187&gt;Variables!$G$10,K6187&lt;Variables!$G$11),0,1)</f>
        <v>1</v>
      </c>
      <c r="AN6187" s="77">
        <f>IF(H6187&lt;Variables!$G$13,1,0)</f>
        <v>0</v>
      </c>
      <c r="AO6187" s="77">
        <f>IF(R6187&lt;Variables!$G$12,0,1)</f>
        <v>0</v>
      </c>
      <c r="AP6187" s="78">
        <f t="shared" si="195"/>
        <v>0</v>
      </c>
      <c r="AQ6187" s="77">
        <f>IF(V6187&lt;Variables!$G$15,1,0)</f>
        <v>1</v>
      </c>
      <c r="AR6187" s="77">
        <v>0</v>
      </c>
      <c r="AS6187" s="77">
        <v>0</v>
      </c>
      <c r="AT6187" s="77">
        <v>1</v>
      </c>
      <c r="AU6187" s="77">
        <v>0</v>
      </c>
      <c r="BA6187" s="77">
        <v>-2.25</v>
      </c>
    </row>
    <row r="6188" spans="3:53" x14ac:dyDescent="0.25">
      <c r="C6188" s="77" t="s">
        <v>760</v>
      </c>
      <c r="D6188" s="77" t="s">
        <v>551</v>
      </c>
      <c r="E6188" s="77">
        <v>13.76</v>
      </c>
      <c r="F6188" s="77">
        <v>80.400000000000006</v>
      </c>
      <c r="G6188" s="77">
        <v>42.56</v>
      </c>
      <c r="H6188" s="77">
        <v>75.75</v>
      </c>
      <c r="I6188" s="77">
        <v>53.128999999999998</v>
      </c>
      <c r="J6188" s="77" t="s">
        <v>75</v>
      </c>
      <c r="K6188" s="77">
        <v>61.93</v>
      </c>
      <c r="L6188" s="77">
        <v>12.588385000000001</v>
      </c>
      <c r="M6188" s="77">
        <v>5.6577154257674884</v>
      </c>
      <c r="N6188" s="77">
        <v>12.109068000000001</v>
      </c>
      <c r="O6188" s="77">
        <v>9.8399975951906349</v>
      </c>
      <c r="P6188" s="77">
        <v>168910000</v>
      </c>
      <c r="Q6188" s="77">
        <v>23680000</v>
      </c>
      <c r="R6188" s="77">
        <v>7.13</v>
      </c>
      <c r="S6188" s="77">
        <v>46.195999999999991</v>
      </c>
      <c r="T6188" s="77">
        <v>8.0380000000000003</v>
      </c>
      <c r="U6188" s="77">
        <v>23.745200000000001</v>
      </c>
      <c r="V6188" s="77">
        <v>2.1485641768851198</v>
      </c>
      <c r="AC6188" s="77">
        <v>18.82</v>
      </c>
      <c r="AD6188" s="77">
        <v>11.6</v>
      </c>
      <c r="AH6188" s="77">
        <f>IF(AND(M6188&lt;Variables!$G$6,M6188&gt;Variables!$G$5),0,1)</f>
        <v>1</v>
      </c>
      <c r="AI6188" s="77">
        <f t="shared" si="194"/>
        <v>0</v>
      </c>
      <c r="AJ6188" s="77">
        <f>IF(I6188&gt;Variables!$G$7,0,1)</f>
        <v>0</v>
      </c>
      <c r="AK6188" s="77">
        <f>IF(F6188&gt;Variables!$G$8,0,1)</f>
        <v>0</v>
      </c>
      <c r="AL6188" s="77">
        <f>IF(G6188&gt;Variables!$G$9,0,1)</f>
        <v>0</v>
      </c>
      <c r="AM6188" s="77">
        <f>IF(AND(K6188&gt;Variables!$G$10,K6188&lt;Variables!$G$11),0,1)</f>
        <v>1</v>
      </c>
      <c r="AN6188" s="77">
        <f>IF(H6188&lt;Variables!$G$13,1,0)</f>
        <v>1</v>
      </c>
      <c r="AO6188" s="77">
        <f>IF(R6188&lt;Variables!$G$12,0,1)</f>
        <v>1</v>
      </c>
      <c r="AP6188" s="78">
        <f t="shared" si="195"/>
        <v>1</v>
      </c>
      <c r="AQ6188" s="77">
        <f>IF(V6188&lt;Variables!$G$15,1,0)</f>
        <v>1</v>
      </c>
      <c r="AR6188" s="77">
        <v>0</v>
      </c>
      <c r="AS6188" s="77">
        <v>0</v>
      </c>
      <c r="AT6188" s="77">
        <v>1</v>
      </c>
      <c r="AU6188" s="77">
        <v>0</v>
      </c>
      <c r="BA6188" s="77">
        <v>-2.25</v>
      </c>
    </row>
    <row r="6189" spans="3:53" x14ac:dyDescent="0.25">
      <c r="C6189" s="77" t="s">
        <v>760</v>
      </c>
      <c r="D6189" s="77" t="s">
        <v>589</v>
      </c>
      <c r="E6189" s="77">
        <v>5.26</v>
      </c>
      <c r="F6189" s="77">
        <v>33.1</v>
      </c>
      <c r="G6189" s="77">
        <v>35.79</v>
      </c>
      <c r="H6189" s="77">
        <v>92.42</v>
      </c>
      <c r="I6189" s="77">
        <v>-9.5519999999999996</v>
      </c>
      <c r="J6189" s="77" t="s">
        <v>75</v>
      </c>
      <c r="K6189" s="77">
        <v>67.849999999999994</v>
      </c>
      <c r="L6189" s="77">
        <v>5.20181</v>
      </c>
      <c r="M6189" s="77">
        <v>2.8488160851703461</v>
      </c>
      <c r="N6189" s="77">
        <v>4.8721380000000014</v>
      </c>
      <c r="O6189" s="77">
        <v>9.8080555189528518</v>
      </c>
      <c r="P6189" s="77">
        <v>6610000</v>
      </c>
      <c r="Q6189" s="77">
        <v>792360</v>
      </c>
      <c r="R6189" s="77">
        <v>8.34</v>
      </c>
      <c r="S6189" s="77">
        <v>46.195999999999991</v>
      </c>
      <c r="T6189" s="77">
        <v>8.0380000000000003</v>
      </c>
      <c r="U6189" s="77">
        <v>23.745200000000001</v>
      </c>
      <c r="V6189" s="77">
        <v>2.3309980335421718</v>
      </c>
      <c r="AC6189" s="77">
        <v>6.0998999999999999</v>
      </c>
      <c r="AD6189" s="77">
        <v>4.8099999999999996</v>
      </c>
      <c r="AH6189" s="77">
        <f>IF(AND(M6189&lt;Variables!$G$6,M6189&gt;Variables!$G$5),0,1)</f>
        <v>1</v>
      </c>
      <c r="AI6189" s="77">
        <f t="shared" si="194"/>
        <v>0</v>
      </c>
      <c r="AJ6189" s="77">
        <f>IF(I6189&gt;Variables!$G$7,0,1)</f>
        <v>1</v>
      </c>
      <c r="AK6189" s="77">
        <f>IF(F6189&gt;Variables!$G$8,0,1)</f>
        <v>0</v>
      </c>
      <c r="AL6189" s="77">
        <f>IF(G6189&gt;Variables!$G$9,0,1)</f>
        <v>0</v>
      </c>
      <c r="AM6189" s="77">
        <f>IF(AND(K6189&gt;Variables!$G$10,K6189&lt;Variables!$G$11),0,1)</f>
        <v>0</v>
      </c>
      <c r="AN6189" s="77">
        <f>IF(H6189&lt;Variables!$G$13,1,0)</f>
        <v>1</v>
      </c>
      <c r="AO6189" s="77">
        <f>IF(R6189&lt;Variables!$G$12,0,1)</f>
        <v>1</v>
      </c>
      <c r="AP6189" s="78">
        <f t="shared" si="195"/>
        <v>1</v>
      </c>
      <c r="AQ6189" s="77">
        <f>IF(V6189&lt;Variables!$G$15,1,0)</f>
        <v>1</v>
      </c>
      <c r="AR6189" s="77">
        <v>1</v>
      </c>
      <c r="AS6189" s="77">
        <v>0</v>
      </c>
      <c r="AT6189" s="77">
        <v>0</v>
      </c>
      <c r="AU6189" s="77">
        <v>0</v>
      </c>
      <c r="BA6189" s="77">
        <v>2</v>
      </c>
    </row>
    <row r="6190" spans="3:53" x14ac:dyDescent="0.25">
      <c r="C6190" s="77" t="s">
        <v>760</v>
      </c>
      <c r="D6190" s="77" t="s">
        <v>436</v>
      </c>
      <c r="E6190" s="77">
        <v>7.52</v>
      </c>
      <c r="F6190" s="77">
        <v>26.96</v>
      </c>
      <c r="G6190" s="77">
        <v>-1.72</v>
      </c>
      <c r="H6190" s="77">
        <v>60.08</v>
      </c>
      <c r="I6190" s="77">
        <v>7.0060000000000002</v>
      </c>
      <c r="J6190" s="77" t="s">
        <v>75</v>
      </c>
      <c r="K6190" s="77">
        <v>28.78</v>
      </c>
      <c r="L6190" s="77">
        <v>7.7786199999999992</v>
      </c>
      <c r="M6190" s="77">
        <v>-3.7232825359768098</v>
      </c>
      <c r="N6190" s="77">
        <v>8.0076920000000005</v>
      </c>
      <c r="O6190" s="77">
        <v>-6.4774219587866337</v>
      </c>
      <c r="P6190" s="77">
        <v>48630000</v>
      </c>
      <c r="Q6190" s="77">
        <v>3180000</v>
      </c>
      <c r="R6190" s="77">
        <v>15.29</v>
      </c>
      <c r="S6190" s="77">
        <v>46.195999999999991</v>
      </c>
      <c r="T6190" s="77">
        <v>8.0380000000000003</v>
      </c>
      <c r="U6190" s="77">
        <v>23.745200000000001</v>
      </c>
      <c r="V6190" s="77">
        <v>2.0157908819014172</v>
      </c>
      <c r="AC6190" s="77">
        <v>8.0641999999999996</v>
      </c>
      <c r="AD6190" s="77">
        <v>6.75</v>
      </c>
      <c r="AH6190" s="77">
        <f>IF(AND(M6190&lt;Variables!$G$6,M6190&gt;Variables!$G$5),0,1)</f>
        <v>0</v>
      </c>
      <c r="AI6190" s="77">
        <f t="shared" si="194"/>
        <v>1</v>
      </c>
      <c r="AJ6190" s="77">
        <f>IF(I6190&gt;Variables!$G$7,0,1)</f>
        <v>1</v>
      </c>
      <c r="AK6190" s="77">
        <f>IF(F6190&gt;Variables!$G$8,0,1)</f>
        <v>0</v>
      </c>
      <c r="AL6190" s="77">
        <f>IF(G6190&gt;Variables!$G$9,0,1)</f>
        <v>1</v>
      </c>
      <c r="AM6190" s="77">
        <f>IF(AND(K6190&gt;Variables!$G$10,K6190&lt;Variables!$G$11),0,1)</f>
        <v>1</v>
      </c>
      <c r="AN6190" s="77">
        <f>IF(H6190&lt;Variables!$G$13,1,0)</f>
        <v>1</v>
      </c>
      <c r="AO6190" s="77">
        <f>IF(R6190&lt;Variables!$G$12,0,1)</f>
        <v>1</v>
      </c>
      <c r="AP6190" s="78">
        <f t="shared" si="195"/>
        <v>1</v>
      </c>
      <c r="AQ6190" s="77">
        <f>IF(V6190&lt;Variables!$G$15,1,0)</f>
        <v>1</v>
      </c>
      <c r="AR6190" s="77">
        <v>0</v>
      </c>
      <c r="AS6190" s="77">
        <v>0</v>
      </c>
      <c r="AT6190" s="77">
        <v>1</v>
      </c>
      <c r="AU6190" s="77">
        <v>0</v>
      </c>
      <c r="BA6190" s="77">
        <v>-2.25</v>
      </c>
    </row>
    <row r="6191" spans="3:53" x14ac:dyDescent="0.25">
      <c r="C6191" s="77" t="s">
        <v>760</v>
      </c>
      <c r="D6191" s="77" t="s">
        <v>741</v>
      </c>
      <c r="E6191" s="77">
        <v>29.91</v>
      </c>
      <c r="F6191" s="77">
        <v>9.85</v>
      </c>
      <c r="G6191" s="77">
        <v>7.32</v>
      </c>
      <c r="H6191" s="77">
        <v>3360</v>
      </c>
      <c r="I6191" s="77">
        <v>-1.804</v>
      </c>
      <c r="J6191" s="77" t="s">
        <v>75</v>
      </c>
      <c r="K6191" s="77">
        <v>63.67</v>
      </c>
      <c r="L6191" s="77">
        <v>29.772805000000002</v>
      </c>
      <c r="M6191" s="77">
        <v>0.93103421058245117</v>
      </c>
      <c r="N6191" s="77">
        <v>29.387014000000001</v>
      </c>
      <c r="O6191" s="77">
        <v>2.2560509209952402</v>
      </c>
      <c r="P6191" s="77">
        <v>4484000</v>
      </c>
      <c r="Q6191" s="77">
        <v>1038000</v>
      </c>
      <c r="R6191" s="77">
        <v>4.32</v>
      </c>
      <c r="S6191" s="77">
        <v>46.195999999999991</v>
      </c>
      <c r="T6191" s="77">
        <v>8.0380000000000003</v>
      </c>
      <c r="U6191" s="77">
        <v>23.745200000000001</v>
      </c>
      <c r="V6191" s="77">
        <v>2.4476580481666401</v>
      </c>
      <c r="AC6191" s="77">
        <v>30.05</v>
      </c>
      <c r="AD6191" s="77">
        <v>29.210100000000001</v>
      </c>
      <c r="AH6191" s="77">
        <f>IF(AND(M6191&lt;Variables!$G$6,M6191&gt;Variables!$G$5),0,1)</f>
        <v>1</v>
      </c>
      <c r="AI6191" s="77">
        <f t="shared" si="194"/>
        <v>0</v>
      </c>
      <c r="AJ6191" s="77">
        <f>IF(I6191&gt;Variables!$G$7,0,1)</f>
        <v>1</v>
      </c>
      <c r="AK6191" s="77">
        <f>IF(F6191&gt;Variables!$G$8,0,1)</f>
        <v>0</v>
      </c>
      <c r="AL6191" s="77">
        <f>IF(G6191&gt;Variables!$G$9,0,1)</f>
        <v>1</v>
      </c>
      <c r="AM6191" s="77">
        <f>IF(AND(K6191&gt;Variables!$G$10,K6191&lt;Variables!$G$11),0,1)</f>
        <v>0</v>
      </c>
      <c r="AN6191" s="77">
        <f>IF(H6191&lt;Variables!$G$13,1,0)</f>
        <v>0</v>
      </c>
      <c r="AO6191" s="77">
        <f>IF(R6191&lt;Variables!$G$12,0,1)</f>
        <v>1</v>
      </c>
      <c r="AP6191" s="78">
        <f t="shared" si="195"/>
        <v>1</v>
      </c>
      <c r="AQ6191" s="77">
        <f>IF(V6191&lt;Variables!$G$15,1,0)</f>
        <v>1</v>
      </c>
      <c r="AR6191" s="77">
        <v>0</v>
      </c>
      <c r="AS6191" s="77">
        <v>0</v>
      </c>
      <c r="AT6191" s="77">
        <v>1</v>
      </c>
      <c r="AU6191" s="77">
        <v>0</v>
      </c>
      <c r="BA6191" s="77">
        <v>-1.99</v>
      </c>
    </row>
    <row r="6192" spans="3:53" x14ac:dyDescent="0.25">
      <c r="C6192" s="77" t="s">
        <v>760</v>
      </c>
      <c r="D6192" s="77" t="s">
        <v>123</v>
      </c>
      <c r="E6192" s="77">
        <v>13.95</v>
      </c>
      <c r="F6192" s="77">
        <v>8.9499999999999993</v>
      </c>
      <c r="G6192" s="77">
        <v>9.91</v>
      </c>
      <c r="H6192" s="77">
        <v>5550</v>
      </c>
      <c r="I6192" s="77">
        <v>350.31799999999998</v>
      </c>
      <c r="J6192" s="77" t="s">
        <v>75</v>
      </c>
      <c r="K6192" s="77">
        <v>68.88</v>
      </c>
      <c r="L6192" s="77">
        <v>13.687695</v>
      </c>
      <c r="M6192" s="77">
        <v>2.0624728999294688</v>
      </c>
      <c r="N6192" s="77">
        <v>13.458672</v>
      </c>
      <c r="O6192" s="77">
        <v>3.799245571925661</v>
      </c>
      <c r="P6192" s="77">
        <v>28271000</v>
      </c>
      <c r="Q6192" s="77">
        <v>56006000</v>
      </c>
      <c r="R6192" s="77">
        <v>0.5</v>
      </c>
      <c r="S6192" s="77">
        <v>46.195999999999991</v>
      </c>
      <c r="T6192" s="77">
        <v>8.0380000000000003</v>
      </c>
      <c r="U6192" s="77">
        <v>23.745200000000001</v>
      </c>
      <c r="V6192" s="77">
        <v>2.3965152622451029</v>
      </c>
      <c r="AC6192" s="77">
        <v>14.44</v>
      </c>
      <c r="AD6192" s="77">
        <v>13</v>
      </c>
      <c r="AH6192" s="77">
        <f>IF(AND(M6192&lt;Variables!$G$6,M6192&gt;Variables!$G$5),0,1)</f>
        <v>1</v>
      </c>
      <c r="AI6192" s="77">
        <f t="shared" si="194"/>
        <v>0</v>
      </c>
      <c r="AJ6192" s="77">
        <f>IF(I6192&gt;Variables!$G$7,0,1)</f>
        <v>0</v>
      </c>
      <c r="AK6192" s="77">
        <f>IF(F6192&gt;Variables!$G$8,0,1)</f>
        <v>1</v>
      </c>
      <c r="AL6192" s="77">
        <f>IF(G6192&gt;Variables!$G$9,0,1)</f>
        <v>1</v>
      </c>
      <c r="AM6192" s="77">
        <f>IF(AND(K6192&gt;Variables!$G$10,K6192&lt;Variables!$G$11),0,1)</f>
        <v>0</v>
      </c>
      <c r="AN6192" s="77">
        <f>IF(H6192&lt;Variables!$G$13,1,0)</f>
        <v>0</v>
      </c>
      <c r="AO6192" s="77">
        <f>IF(R6192&lt;Variables!$G$12,0,1)</f>
        <v>0</v>
      </c>
      <c r="AP6192" s="78">
        <f t="shared" si="195"/>
        <v>1</v>
      </c>
      <c r="AQ6192" s="77">
        <f>IF(V6192&lt;Variables!$G$15,1,0)</f>
        <v>1</v>
      </c>
      <c r="AR6192" s="77">
        <v>1</v>
      </c>
      <c r="AS6192" s="77">
        <v>0</v>
      </c>
      <c r="AT6192" s="77">
        <v>0</v>
      </c>
      <c r="AU6192" s="77">
        <v>0</v>
      </c>
      <c r="BA6192" s="77">
        <v>2</v>
      </c>
    </row>
    <row r="6193" spans="3:53" x14ac:dyDescent="0.25">
      <c r="C6193" s="77" t="s">
        <v>760</v>
      </c>
      <c r="D6193" s="77" t="s">
        <v>177</v>
      </c>
      <c r="E6193" s="77">
        <v>70.900000000000006</v>
      </c>
      <c r="F6193" s="77">
        <v>8.7100000000000009</v>
      </c>
      <c r="G6193" s="77">
        <v>9.85</v>
      </c>
      <c r="H6193" s="77">
        <v>13100</v>
      </c>
      <c r="I6193" s="77">
        <v>509.63099999999997</v>
      </c>
      <c r="J6193" s="77" t="s">
        <v>75</v>
      </c>
      <c r="K6193" s="77">
        <v>52.8</v>
      </c>
      <c r="L6193" s="77">
        <v>70.842230000000001</v>
      </c>
      <c r="M6193" s="77">
        <v>-0.20077007739592309</v>
      </c>
      <c r="N6193" s="77">
        <v>69.530467999999999</v>
      </c>
      <c r="O6193" s="77">
        <v>1.682042468058756</v>
      </c>
      <c r="P6193" s="77">
        <v>1052000</v>
      </c>
      <c r="Q6193" s="77">
        <v>1777000</v>
      </c>
      <c r="R6193" s="77">
        <v>0.59</v>
      </c>
      <c r="S6193" s="77">
        <v>46.195999999999991</v>
      </c>
      <c r="T6193" s="77">
        <v>8.0380000000000003</v>
      </c>
      <c r="U6193" s="77">
        <v>23.745200000000001</v>
      </c>
      <c r="V6193" s="77">
        <v>2.4028515291661479</v>
      </c>
      <c r="AC6193" s="77">
        <v>74.25</v>
      </c>
      <c r="AD6193" s="77">
        <v>68.709999999999994</v>
      </c>
      <c r="AH6193" s="77">
        <f>IF(AND(M6193&lt;Variables!$G$6,M6193&gt;Variables!$G$5),0,1)</f>
        <v>1</v>
      </c>
      <c r="AI6193" s="77">
        <f t="shared" si="194"/>
        <v>0</v>
      </c>
      <c r="AJ6193" s="77">
        <f>IF(I6193&gt;Variables!$G$7,0,1)</f>
        <v>0</v>
      </c>
      <c r="AK6193" s="77">
        <f>IF(F6193&gt;Variables!$G$8,0,1)</f>
        <v>1</v>
      </c>
      <c r="AL6193" s="77">
        <f>IF(G6193&gt;Variables!$G$9,0,1)</f>
        <v>1</v>
      </c>
      <c r="AM6193" s="77">
        <f>IF(AND(K6193&gt;Variables!$G$10,K6193&lt;Variables!$G$11),0,1)</f>
        <v>1</v>
      </c>
      <c r="AN6193" s="77">
        <f>IF(H6193&lt;Variables!$G$13,1,0)</f>
        <v>0</v>
      </c>
      <c r="AO6193" s="77">
        <f>IF(R6193&lt;Variables!$G$12,0,1)</f>
        <v>0</v>
      </c>
      <c r="AP6193" s="78">
        <f t="shared" si="195"/>
        <v>1</v>
      </c>
      <c r="AQ6193" s="77">
        <f>IF(V6193&lt;Variables!$G$15,1,0)</f>
        <v>1</v>
      </c>
      <c r="AR6193" s="77">
        <v>0</v>
      </c>
      <c r="AS6193" s="77">
        <v>0</v>
      </c>
      <c r="AT6193" s="77">
        <v>1</v>
      </c>
      <c r="AU6193" s="77">
        <v>0</v>
      </c>
      <c r="BA6193" s="77">
        <v>-2.25</v>
      </c>
    </row>
    <row r="6194" spans="3:53" x14ac:dyDescent="0.25">
      <c r="C6194" s="77" t="s">
        <v>760</v>
      </c>
      <c r="D6194" s="77" t="s">
        <v>713</v>
      </c>
      <c r="E6194" s="77">
        <v>34.61</v>
      </c>
      <c r="F6194" s="77">
        <v>8.2899999999999991</v>
      </c>
      <c r="G6194" s="77">
        <v>2.95</v>
      </c>
      <c r="H6194" s="77">
        <v>7720</v>
      </c>
      <c r="I6194" s="77">
        <v>-2E-3</v>
      </c>
      <c r="J6194" s="77" t="s">
        <v>75</v>
      </c>
      <c r="K6194" s="77">
        <v>32.78</v>
      </c>
      <c r="L6194" s="77">
        <v>34.754650000000012</v>
      </c>
      <c r="M6194" s="77">
        <v>-0.61761519681540733</v>
      </c>
      <c r="N6194" s="77">
        <v>34.69623</v>
      </c>
      <c r="O6194" s="77">
        <v>-0.45027946840334171</v>
      </c>
      <c r="P6194" s="77">
        <v>2767000</v>
      </c>
      <c r="Q6194" s="77">
        <v>2038000</v>
      </c>
      <c r="R6194" s="77">
        <v>1.36</v>
      </c>
      <c r="S6194" s="77">
        <v>46.195999999999991</v>
      </c>
      <c r="T6194" s="77">
        <v>8.0380000000000003</v>
      </c>
      <c r="U6194" s="77">
        <v>23.745200000000001</v>
      </c>
      <c r="V6194" s="77">
        <v>2.1739439514229031</v>
      </c>
      <c r="AC6194" s="77">
        <v>34.81</v>
      </c>
      <c r="AD6194" s="77">
        <v>33.86</v>
      </c>
      <c r="AH6194" s="77">
        <f>IF(AND(M6194&lt;Variables!$G$6,M6194&gt;Variables!$G$5),0,1)</f>
        <v>1</v>
      </c>
      <c r="AI6194" s="77">
        <f t="shared" ref="AI6194:AI6257" si="196">IF(L6194&gt;N6194,0,1)</f>
        <v>0</v>
      </c>
      <c r="AJ6194" s="77">
        <f>IF(I6194&gt;Variables!$G$7,0,1)</f>
        <v>1</v>
      </c>
      <c r="AK6194" s="77">
        <f>IF(F6194&gt;Variables!$G$8,0,1)</f>
        <v>1</v>
      </c>
      <c r="AL6194" s="77">
        <f>IF(G6194&gt;Variables!$G$9,0,1)</f>
        <v>1</v>
      </c>
      <c r="AM6194" s="77">
        <f>IF(AND(K6194&gt;Variables!$G$10,K6194&lt;Variables!$G$11),0,1)</f>
        <v>1</v>
      </c>
      <c r="AN6194" s="77">
        <f>IF(H6194&lt;Variables!$G$13,1,0)</f>
        <v>0</v>
      </c>
      <c r="AO6194" s="77">
        <f>IF(R6194&lt;Variables!$G$12,0,1)</f>
        <v>0</v>
      </c>
      <c r="AP6194" s="78">
        <f t="shared" ref="AP6194:AP6257" si="197">IF(J6194="Pass", 0,1)</f>
        <v>1</v>
      </c>
      <c r="AQ6194" s="77">
        <f>IF(V6194&lt;Variables!$G$15,1,0)</f>
        <v>1</v>
      </c>
      <c r="AR6194" s="77">
        <v>0</v>
      </c>
      <c r="AS6194" s="77">
        <v>0</v>
      </c>
      <c r="AT6194" s="77">
        <v>0</v>
      </c>
      <c r="AU6194" s="77">
        <v>1</v>
      </c>
      <c r="BA6194" s="77">
        <v>-0.56999999999999995</v>
      </c>
    </row>
    <row r="6195" spans="3:53" x14ac:dyDescent="0.25">
      <c r="C6195" s="77" t="s">
        <v>760</v>
      </c>
      <c r="D6195" s="77" t="s">
        <v>678</v>
      </c>
      <c r="E6195" s="77">
        <v>2.19</v>
      </c>
      <c r="F6195" s="77">
        <v>8.6300000000000008</v>
      </c>
      <c r="G6195" s="77">
        <v>6.81</v>
      </c>
      <c r="H6195" s="77">
        <v>-99999</v>
      </c>
      <c r="I6195" s="77">
        <v>-10.994999999999999</v>
      </c>
      <c r="J6195" s="77" t="s">
        <v>75</v>
      </c>
      <c r="K6195" s="77">
        <v>53.42</v>
      </c>
      <c r="L6195" s="77">
        <v>2.2213333333333329</v>
      </c>
      <c r="M6195" s="77">
        <v>0.97539015606241741</v>
      </c>
      <c r="N6195" s="77">
        <v>2.2261071428571428</v>
      </c>
      <c r="O6195" s="77">
        <v>0.7588519356339497</v>
      </c>
      <c r="P6195" s="77">
        <v>71682</v>
      </c>
      <c r="Q6195" s="77">
        <v>15467</v>
      </c>
      <c r="R6195" s="77">
        <v>4.63</v>
      </c>
      <c r="S6195" s="77">
        <v>46.195999999999991</v>
      </c>
      <c r="T6195" s="77">
        <v>8.0380000000000003</v>
      </c>
      <c r="U6195" s="77">
        <v>23.745200000000001</v>
      </c>
      <c r="V6195" s="77">
        <v>2.367437166386555</v>
      </c>
      <c r="AC6195" s="77">
        <v>2.25</v>
      </c>
      <c r="AD6195" s="77">
        <v>2.10025</v>
      </c>
      <c r="AH6195" s="77">
        <f>IF(AND(M6195&lt;Variables!$G$6,M6195&gt;Variables!$G$5),0,1)</f>
        <v>1</v>
      </c>
      <c r="AI6195" s="77">
        <f t="shared" si="196"/>
        <v>1</v>
      </c>
      <c r="AJ6195" s="77">
        <f>IF(I6195&gt;Variables!$G$7,0,1)</f>
        <v>1</v>
      </c>
      <c r="AK6195" s="77">
        <f>IF(F6195&gt;Variables!$G$8,0,1)</f>
        <v>1</v>
      </c>
      <c r="AL6195" s="77">
        <f>IF(G6195&gt;Variables!$G$9,0,1)</f>
        <v>1</v>
      </c>
      <c r="AM6195" s="77">
        <f>IF(AND(K6195&gt;Variables!$G$10,K6195&lt;Variables!$G$11),0,1)</f>
        <v>1</v>
      </c>
      <c r="AN6195" s="77">
        <f>IF(H6195&lt;Variables!$G$13,1,0)</f>
        <v>1</v>
      </c>
      <c r="AO6195" s="77">
        <f>IF(R6195&lt;Variables!$G$12,0,1)</f>
        <v>1</v>
      </c>
      <c r="AP6195" s="78">
        <f t="shared" si="197"/>
        <v>1</v>
      </c>
      <c r="AQ6195" s="77">
        <f>IF(V6195&lt;Variables!$G$15,1,0)</f>
        <v>1</v>
      </c>
      <c r="AR6195" s="77">
        <v>1</v>
      </c>
      <c r="AS6195" s="77">
        <v>0</v>
      </c>
      <c r="AT6195" s="77">
        <v>0</v>
      </c>
      <c r="AU6195" s="77">
        <v>0</v>
      </c>
      <c r="BA6195" s="77">
        <v>2</v>
      </c>
    </row>
    <row r="6196" spans="3:53" x14ac:dyDescent="0.25">
      <c r="C6196" s="77" t="s">
        <v>760</v>
      </c>
      <c r="D6196" s="77" t="s">
        <v>158</v>
      </c>
      <c r="E6196" s="77">
        <v>47.26</v>
      </c>
      <c r="F6196" s="77">
        <v>7.43</v>
      </c>
      <c r="G6196" s="77">
        <v>6.43</v>
      </c>
      <c r="H6196" s="77">
        <v>6670</v>
      </c>
      <c r="I6196" s="77">
        <v>60.3</v>
      </c>
      <c r="J6196" s="77" t="s">
        <v>75</v>
      </c>
      <c r="K6196" s="77">
        <v>44.98</v>
      </c>
      <c r="L6196" s="77">
        <v>47.386749999999992</v>
      </c>
      <c r="M6196" s="77">
        <v>-0.52071517882106622</v>
      </c>
      <c r="N6196" s="77">
        <v>47.065639999999988</v>
      </c>
      <c r="O6196" s="77">
        <v>0.1579921148421925</v>
      </c>
      <c r="P6196" s="77">
        <v>203859</v>
      </c>
      <c r="Q6196" s="77">
        <v>677206</v>
      </c>
      <c r="R6196" s="77">
        <v>0.3</v>
      </c>
      <c r="S6196" s="77">
        <v>46.195999999999991</v>
      </c>
      <c r="T6196" s="77">
        <v>8.0380000000000003</v>
      </c>
      <c r="U6196" s="77">
        <v>23.745200000000001</v>
      </c>
      <c r="V6196" s="77">
        <v>2.3209821909584432</v>
      </c>
      <c r="AC6196" s="77">
        <v>48.42</v>
      </c>
      <c r="AD6196" s="77">
        <v>46.7</v>
      </c>
      <c r="AH6196" s="77">
        <f>IF(AND(M6196&lt;Variables!$G$6,M6196&gt;Variables!$G$5),0,1)</f>
        <v>1</v>
      </c>
      <c r="AI6196" s="77">
        <f t="shared" si="196"/>
        <v>0</v>
      </c>
      <c r="AJ6196" s="77">
        <f>IF(I6196&gt;Variables!$G$7,0,1)</f>
        <v>0</v>
      </c>
      <c r="AK6196" s="77">
        <f>IF(F6196&gt;Variables!$G$8,0,1)</f>
        <v>1</v>
      </c>
      <c r="AL6196" s="77">
        <f>IF(G6196&gt;Variables!$G$9,0,1)</f>
        <v>1</v>
      </c>
      <c r="AM6196" s="77">
        <f>IF(AND(K6196&gt;Variables!$G$10,K6196&lt;Variables!$G$11),0,1)</f>
        <v>1</v>
      </c>
      <c r="AN6196" s="77">
        <f>IF(H6196&lt;Variables!$G$13,1,0)</f>
        <v>0</v>
      </c>
      <c r="AO6196" s="77">
        <f>IF(R6196&lt;Variables!$G$12,0,1)</f>
        <v>0</v>
      </c>
      <c r="AP6196" s="78">
        <f t="shared" si="197"/>
        <v>1</v>
      </c>
      <c r="AQ6196" s="77">
        <f>IF(V6196&lt;Variables!$G$15,1,0)</f>
        <v>1</v>
      </c>
      <c r="AR6196" s="77">
        <v>1</v>
      </c>
      <c r="AS6196" s="77">
        <v>0</v>
      </c>
      <c r="AT6196" s="77">
        <v>0</v>
      </c>
      <c r="AU6196" s="77">
        <v>0</v>
      </c>
      <c r="BA6196" s="77">
        <v>0.65</v>
      </c>
    </row>
    <row r="6197" spans="3:53" x14ac:dyDescent="0.25">
      <c r="C6197" s="77" t="s">
        <v>760</v>
      </c>
      <c r="D6197" s="77" t="s">
        <v>137</v>
      </c>
      <c r="E6197" s="77">
        <v>135.69</v>
      </c>
      <c r="F6197" s="77">
        <v>7.4</v>
      </c>
      <c r="G6197" s="77">
        <v>5.21</v>
      </c>
      <c r="H6197" s="77">
        <v>6180</v>
      </c>
      <c r="I6197" s="77">
        <v>-11.137</v>
      </c>
      <c r="J6197" s="77" t="s">
        <v>75</v>
      </c>
      <c r="K6197" s="77">
        <v>49.77</v>
      </c>
      <c r="L6197" s="77">
        <v>135.94137222222221</v>
      </c>
      <c r="M6197" s="77">
        <v>-0.45061500572529578</v>
      </c>
      <c r="N6197" s="77">
        <v>134.74658809523811</v>
      </c>
      <c r="O6197" s="77">
        <v>0.43207914426034721</v>
      </c>
      <c r="P6197" s="77">
        <v>204314</v>
      </c>
      <c r="Q6197" s="77">
        <v>710548</v>
      </c>
      <c r="R6197" s="77">
        <v>0.28999999999999998</v>
      </c>
      <c r="S6197" s="77">
        <v>46.195999999999991</v>
      </c>
      <c r="T6197" s="77">
        <v>8.0380000000000003</v>
      </c>
      <c r="U6197" s="77">
        <v>23.745200000000001</v>
      </c>
      <c r="V6197" s="77">
        <v>2.3760338736374549</v>
      </c>
      <c r="AC6197" s="77">
        <v>136.58359999999999</v>
      </c>
      <c r="AD6197" s="77">
        <v>134.11000000000001</v>
      </c>
      <c r="AH6197" s="77">
        <f>IF(AND(M6197&lt;Variables!$G$6,M6197&gt;Variables!$G$5),0,1)</f>
        <v>1</v>
      </c>
      <c r="AI6197" s="77">
        <f t="shared" si="196"/>
        <v>0</v>
      </c>
      <c r="AJ6197" s="77">
        <f>IF(I6197&gt;Variables!$G$7,0,1)</f>
        <v>1</v>
      </c>
      <c r="AK6197" s="77">
        <f>IF(F6197&gt;Variables!$G$8,0,1)</f>
        <v>1</v>
      </c>
      <c r="AL6197" s="77">
        <f>IF(G6197&gt;Variables!$G$9,0,1)</f>
        <v>1</v>
      </c>
      <c r="AM6197" s="77">
        <f>IF(AND(K6197&gt;Variables!$G$10,K6197&lt;Variables!$G$11),0,1)</f>
        <v>1</v>
      </c>
      <c r="AN6197" s="77">
        <f>IF(H6197&lt;Variables!$G$13,1,0)</f>
        <v>0</v>
      </c>
      <c r="AO6197" s="77">
        <f>IF(R6197&lt;Variables!$G$12,0,1)</f>
        <v>0</v>
      </c>
      <c r="AP6197" s="78">
        <f t="shared" si="197"/>
        <v>1</v>
      </c>
      <c r="AQ6197" s="77">
        <f>IF(V6197&lt;Variables!$G$15,1,0)</f>
        <v>1</v>
      </c>
      <c r="AR6197" s="77">
        <v>0</v>
      </c>
      <c r="AS6197" s="77">
        <v>1</v>
      </c>
      <c r="AT6197" s="77">
        <v>0</v>
      </c>
      <c r="AU6197" s="77">
        <v>0</v>
      </c>
      <c r="BA6197" s="77">
        <v>0.37</v>
      </c>
    </row>
    <row r="6198" spans="3:53" x14ac:dyDescent="0.25">
      <c r="C6198" s="77" t="s">
        <v>760</v>
      </c>
      <c r="D6198" s="77" t="s">
        <v>718</v>
      </c>
      <c r="E6198" s="77">
        <v>24.87</v>
      </c>
      <c r="F6198" s="77">
        <v>96.82</v>
      </c>
      <c r="G6198" s="77">
        <v>22.55</v>
      </c>
      <c r="H6198" s="77">
        <v>1570</v>
      </c>
      <c r="I6198" s="77">
        <v>-7.5999999999999998E-2</v>
      </c>
      <c r="J6198" s="77" t="s">
        <v>74</v>
      </c>
      <c r="K6198" s="77">
        <v>37.64</v>
      </c>
      <c r="L6198" s="77">
        <v>25.130749999999999</v>
      </c>
      <c r="M6198" s="77">
        <v>-1.692150055211239</v>
      </c>
      <c r="N6198" s="77">
        <v>25.786662</v>
      </c>
      <c r="O6198" s="77">
        <v>-4.1927179252591866</v>
      </c>
      <c r="P6198" s="77">
        <v>45007000</v>
      </c>
      <c r="Q6198" s="77">
        <v>302659</v>
      </c>
      <c r="R6198" s="77">
        <v>148.71</v>
      </c>
      <c r="S6198" s="77">
        <v>46.195999999999991</v>
      </c>
      <c r="T6198" s="77">
        <v>8.0380000000000003</v>
      </c>
      <c r="U6198" s="77">
        <v>23.745200000000001</v>
      </c>
      <c r="V6198" s="77">
        <v>2.222543854552689</v>
      </c>
      <c r="AC6198" s="77">
        <v>31.09</v>
      </c>
      <c r="AD6198" s="77">
        <v>23.81</v>
      </c>
      <c r="AH6198" s="77">
        <f>IF(AND(M6198&lt;Variables!$G$6,M6198&gt;Variables!$G$5),0,1)</f>
        <v>0</v>
      </c>
      <c r="AI6198" s="77">
        <f t="shared" si="196"/>
        <v>1</v>
      </c>
      <c r="AJ6198" s="77">
        <f>IF(I6198&gt;Variables!$G$7,0,1)</f>
        <v>1</v>
      </c>
      <c r="AK6198" s="77">
        <f>IF(F6198&gt;Variables!$G$8,0,1)</f>
        <v>0</v>
      </c>
      <c r="AL6198" s="77">
        <f>IF(G6198&gt;Variables!$G$9,0,1)</f>
        <v>0</v>
      </c>
      <c r="AM6198" s="77">
        <f>IF(AND(K6198&gt;Variables!$G$10,K6198&lt;Variables!$G$11),0,1)</f>
        <v>1</v>
      </c>
      <c r="AN6198" s="77">
        <f>IF(H6198&lt;Variables!$G$13,1,0)</f>
        <v>0</v>
      </c>
      <c r="AO6198" s="77">
        <f>IF(R6198&lt;Variables!$G$12,0,1)</f>
        <v>1</v>
      </c>
      <c r="AP6198" s="78">
        <f t="shared" si="197"/>
        <v>0</v>
      </c>
      <c r="AQ6198" s="77">
        <f>IF(V6198&lt;Variables!$G$15,1,0)</f>
        <v>1</v>
      </c>
      <c r="AR6198" s="77">
        <v>1</v>
      </c>
      <c r="AS6198" s="77">
        <v>0</v>
      </c>
      <c r="AT6198" s="77">
        <v>0</v>
      </c>
      <c r="AU6198" s="77">
        <v>0</v>
      </c>
      <c r="BA6198" s="77">
        <v>2</v>
      </c>
    </row>
    <row r="6199" spans="3:53" x14ac:dyDescent="0.25">
      <c r="C6199" s="77" t="s">
        <v>760</v>
      </c>
      <c r="D6199" s="77" t="s">
        <v>719</v>
      </c>
      <c r="E6199" s="77">
        <v>2.09</v>
      </c>
      <c r="F6199" s="77">
        <v>40.14</v>
      </c>
      <c r="G6199" s="77">
        <v>-7.21</v>
      </c>
      <c r="H6199" s="77">
        <v>82.6</v>
      </c>
      <c r="I6199" s="77">
        <v>-57.784999999999997</v>
      </c>
      <c r="J6199" s="77" t="s">
        <v>74</v>
      </c>
      <c r="K6199" s="77">
        <v>36.49</v>
      </c>
      <c r="L6199" s="77">
        <v>2.0960649999999998</v>
      </c>
      <c r="M6199" s="77">
        <v>-1.7206050384887981</v>
      </c>
      <c r="N6199" s="77">
        <v>2.1206</v>
      </c>
      <c r="O6199" s="77">
        <v>-2.8576817881731782</v>
      </c>
      <c r="P6199" s="77">
        <v>209580000</v>
      </c>
      <c r="Q6199" s="77">
        <v>4600000</v>
      </c>
      <c r="R6199" s="77">
        <v>45.56</v>
      </c>
      <c r="S6199" s="77">
        <v>46.195999999999991</v>
      </c>
      <c r="T6199" s="77">
        <v>8.0380000000000003</v>
      </c>
      <c r="U6199" s="77">
        <v>23.745200000000001</v>
      </c>
      <c r="V6199" s="77">
        <v>2.204639490686596</v>
      </c>
      <c r="AC6199" s="77">
        <v>2.37</v>
      </c>
      <c r="AD6199" s="77">
        <v>1.88</v>
      </c>
      <c r="AH6199" s="77">
        <f>IF(AND(M6199&lt;Variables!$G$6,M6199&gt;Variables!$G$5),0,1)</f>
        <v>0</v>
      </c>
      <c r="AI6199" s="77">
        <f t="shared" si="196"/>
        <v>1</v>
      </c>
      <c r="AJ6199" s="77">
        <f>IF(I6199&gt;Variables!$G$7,0,1)</f>
        <v>1</v>
      </c>
      <c r="AK6199" s="77">
        <f>IF(F6199&gt;Variables!$G$8,0,1)</f>
        <v>0</v>
      </c>
      <c r="AL6199" s="77">
        <f>IF(G6199&gt;Variables!$G$9,0,1)</f>
        <v>1</v>
      </c>
      <c r="AM6199" s="77">
        <f>IF(AND(K6199&gt;Variables!$G$10,K6199&lt;Variables!$G$11),0,1)</f>
        <v>1</v>
      </c>
      <c r="AN6199" s="77">
        <f>IF(H6199&lt;Variables!$G$13,1,0)</f>
        <v>1</v>
      </c>
      <c r="AO6199" s="77">
        <f>IF(R6199&lt;Variables!$G$12,0,1)</f>
        <v>1</v>
      </c>
      <c r="AP6199" s="78">
        <f t="shared" si="197"/>
        <v>0</v>
      </c>
      <c r="AQ6199" s="77">
        <f>IF(V6199&lt;Variables!$G$15,1,0)</f>
        <v>1</v>
      </c>
      <c r="AR6199" s="77">
        <v>0</v>
      </c>
      <c r="AS6199" s="77">
        <v>0</v>
      </c>
      <c r="AT6199" s="77">
        <v>1</v>
      </c>
      <c r="AU6199" s="77">
        <v>0</v>
      </c>
      <c r="BA6199" s="77">
        <v>-2.25</v>
      </c>
    </row>
    <row r="6200" spans="3:53" x14ac:dyDescent="0.25">
      <c r="C6200" s="77" t="s">
        <v>760</v>
      </c>
      <c r="D6200" s="77" t="s">
        <v>745</v>
      </c>
      <c r="E6200" s="77">
        <v>1.89</v>
      </c>
      <c r="F6200" s="77">
        <v>27.9</v>
      </c>
      <c r="G6200" s="77">
        <v>21.43</v>
      </c>
      <c r="H6200" s="77">
        <v>65.010000000000005</v>
      </c>
      <c r="I6200" s="77">
        <v>-45.915999999999997</v>
      </c>
      <c r="J6200" s="77" t="s">
        <v>74</v>
      </c>
      <c r="K6200" s="77">
        <v>59.56</v>
      </c>
      <c r="L6200" s="77">
        <v>1.83768</v>
      </c>
      <c r="M6200" s="77">
        <v>1.7587392799616981</v>
      </c>
      <c r="N6200" s="77">
        <v>1.8099780000000001</v>
      </c>
      <c r="O6200" s="77">
        <v>3.3161729037590519</v>
      </c>
      <c r="P6200" s="77">
        <v>4180000</v>
      </c>
      <c r="Q6200" s="77">
        <v>486440</v>
      </c>
      <c r="R6200" s="77">
        <v>8.59</v>
      </c>
      <c r="S6200" s="77">
        <v>46.195999999999991</v>
      </c>
      <c r="T6200" s="77">
        <v>8.0380000000000003</v>
      </c>
      <c r="U6200" s="77">
        <v>23.745200000000001</v>
      </c>
      <c r="V6200" s="77">
        <v>2.3717568534935349</v>
      </c>
      <c r="AC6200" s="77">
        <v>2.86</v>
      </c>
      <c r="AD6200" s="77">
        <v>1.81</v>
      </c>
      <c r="AH6200" s="77">
        <f>IF(AND(M6200&lt;Variables!$G$6,M6200&gt;Variables!$G$5),0,1)</f>
        <v>1</v>
      </c>
      <c r="AI6200" s="77">
        <f t="shared" si="196"/>
        <v>0</v>
      </c>
      <c r="AJ6200" s="77">
        <f>IF(I6200&gt;Variables!$G$7,0,1)</f>
        <v>1</v>
      </c>
      <c r="AK6200" s="77">
        <f>IF(F6200&gt;Variables!$G$8,0,1)</f>
        <v>0</v>
      </c>
      <c r="AL6200" s="77">
        <f>IF(G6200&gt;Variables!$G$9,0,1)</f>
        <v>0</v>
      </c>
      <c r="AM6200" s="77">
        <f>IF(AND(K6200&gt;Variables!$G$10,K6200&lt;Variables!$G$11),0,1)</f>
        <v>1</v>
      </c>
      <c r="AN6200" s="77">
        <f>IF(H6200&lt;Variables!$G$13,1,0)</f>
        <v>1</v>
      </c>
      <c r="AO6200" s="77">
        <f>IF(R6200&lt;Variables!$G$12,0,1)</f>
        <v>1</v>
      </c>
      <c r="AP6200" s="78">
        <f t="shared" si="197"/>
        <v>0</v>
      </c>
      <c r="AQ6200" s="77">
        <f>IF(V6200&lt;Variables!$G$15,1,0)</f>
        <v>1</v>
      </c>
      <c r="AR6200" s="77">
        <v>0</v>
      </c>
      <c r="AS6200" s="77">
        <v>0</v>
      </c>
      <c r="AT6200" s="77">
        <v>1</v>
      </c>
      <c r="AU6200" s="77">
        <v>0</v>
      </c>
      <c r="BA6200" s="77">
        <v>-2.25</v>
      </c>
    </row>
    <row r="6201" spans="3:53" x14ac:dyDescent="0.25">
      <c r="C6201" s="77" t="s">
        <v>760</v>
      </c>
      <c r="D6201" s="77" t="s">
        <v>733</v>
      </c>
      <c r="E6201" s="77">
        <v>1.42</v>
      </c>
      <c r="F6201" s="77">
        <v>24.56</v>
      </c>
      <c r="G6201" s="77">
        <v>17.170000000000002</v>
      </c>
      <c r="H6201" s="77">
        <v>100.35</v>
      </c>
      <c r="I6201" s="77">
        <v>-18.065999999999999</v>
      </c>
      <c r="J6201" s="77" t="s">
        <v>74</v>
      </c>
      <c r="K6201" s="77">
        <v>56.32</v>
      </c>
      <c r="L6201" s="77">
        <v>1.40646</v>
      </c>
      <c r="M6201" s="77">
        <v>0.80627959558038664</v>
      </c>
      <c r="N6201" s="77">
        <v>1.3931979999999999</v>
      </c>
      <c r="O6201" s="77">
        <v>1.765865296964235</v>
      </c>
      <c r="P6201" s="77">
        <v>14670000</v>
      </c>
      <c r="Q6201" s="77">
        <v>1740000</v>
      </c>
      <c r="R6201" s="77">
        <v>8.43</v>
      </c>
      <c r="S6201" s="77">
        <v>46.195999999999991</v>
      </c>
      <c r="T6201" s="77">
        <v>8.0380000000000003</v>
      </c>
      <c r="U6201" s="77">
        <v>23.745200000000001</v>
      </c>
      <c r="V6201" s="77">
        <v>2.396795586331641</v>
      </c>
      <c r="AC6201" s="77">
        <v>1.46</v>
      </c>
      <c r="AD6201" s="77">
        <v>1.31</v>
      </c>
      <c r="AH6201" s="77">
        <f>IF(AND(M6201&lt;Variables!$G$6,M6201&gt;Variables!$G$5),0,1)</f>
        <v>1</v>
      </c>
      <c r="AI6201" s="77">
        <f t="shared" si="196"/>
        <v>0</v>
      </c>
      <c r="AJ6201" s="77">
        <f>IF(I6201&gt;Variables!$G$7,0,1)</f>
        <v>1</v>
      </c>
      <c r="AK6201" s="77">
        <f>IF(F6201&gt;Variables!$G$8,0,1)</f>
        <v>0</v>
      </c>
      <c r="AL6201" s="77">
        <f>IF(G6201&gt;Variables!$G$9,0,1)</f>
        <v>0</v>
      </c>
      <c r="AM6201" s="77">
        <f>IF(AND(K6201&gt;Variables!$G$10,K6201&lt;Variables!$G$11),0,1)</f>
        <v>1</v>
      </c>
      <c r="AN6201" s="77">
        <f>IF(H6201&lt;Variables!$G$13,1,0)</f>
        <v>1</v>
      </c>
      <c r="AO6201" s="77">
        <f>IF(R6201&lt;Variables!$G$12,0,1)</f>
        <v>1</v>
      </c>
      <c r="AP6201" s="78">
        <f t="shared" si="197"/>
        <v>0</v>
      </c>
      <c r="AQ6201" s="77">
        <f>IF(V6201&lt;Variables!$G$15,1,0)</f>
        <v>1</v>
      </c>
      <c r="AR6201" s="77">
        <v>1</v>
      </c>
      <c r="AS6201" s="77">
        <v>0</v>
      </c>
      <c r="AT6201" s="77">
        <v>0</v>
      </c>
      <c r="AU6201" s="77">
        <v>0</v>
      </c>
      <c r="BA6201" s="77">
        <v>2</v>
      </c>
    </row>
    <row r="6202" spans="3:53" x14ac:dyDescent="0.25">
      <c r="C6202" s="77" t="s">
        <v>760</v>
      </c>
      <c r="D6202" s="77" t="s">
        <v>728</v>
      </c>
      <c r="E6202" s="77">
        <v>44.23</v>
      </c>
      <c r="F6202" s="77">
        <v>15.03</v>
      </c>
      <c r="G6202" s="77">
        <v>14.15</v>
      </c>
      <c r="H6202" s="77">
        <v>67630</v>
      </c>
      <c r="I6202" s="77">
        <v>-24.611999999999998</v>
      </c>
      <c r="J6202" s="77" t="s">
        <v>74</v>
      </c>
      <c r="K6202" s="77">
        <v>70.61</v>
      </c>
      <c r="L6202" s="77">
        <v>42.931085000000003</v>
      </c>
      <c r="M6202" s="77">
        <v>2.4707388597329758</v>
      </c>
      <c r="N6202" s="77">
        <v>42.474243999999999</v>
      </c>
      <c r="O6202" s="77">
        <v>3.57288525253092</v>
      </c>
      <c r="P6202" s="77">
        <v>5386000</v>
      </c>
      <c r="Q6202" s="77">
        <v>4417000</v>
      </c>
      <c r="R6202" s="77">
        <v>1.22</v>
      </c>
      <c r="S6202" s="77">
        <v>46.195999999999991</v>
      </c>
      <c r="T6202" s="77">
        <v>8.0380000000000003</v>
      </c>
      <c r="U6202" s="77">
        <v>23.745200000000001</v>
      </c>
      <c r="V6202" s="77">
        <v>2.3692178618743509</v>
      </c>
      <c r="AC6202" s="77">
        <v>44.19</v>
      </c>
      <c r="AD6202" s="77">
        <v>41.58</v>
      </c>
      <c r="AH6202" s="77">
        <f>IF(AND(M6202&lt;Variables!$G$6,M6202&gt;Variables!$G$5),0,1)</f>
        <v>1</v>
      </c>
      <c r="AI6202" s="77">
        <f t="shared" si="196"/>
        <v>0</v>
      </c>
      <c r="AJ6202" s="77">
        <f>IF(I6202&gt;Variables!$G$7,0,1)</f>
        <v>1</v>
      </c>
      <c r="AK6202" s="77">
        <f>IF(F6202&gt;Variables!$G$8,0,1)</f>
        <v>0</v>
      </c>
      <c r="AL6202" s="77">
        <f>IF(G6202&gt;Variables!$G$9,0,1)</f>
        <v>0</v>
      </c>
      <c r="AM6202" s="77">
        <f>IF(AND(K6202&gt;Variables!$G$10,K6202&lt;Variables!$G$11),0,1)</f>
        <v>1</v>
      </c>
      <c r="AN6202" s="77">
        <f>IF(H6202&lt;Variables!$G$13,1,0)</f>
        <v>0</v>
      </c>
      <c r="AO6202" s="77">
        <f>IF(R6202&lt;Variables!$G$12,0,1)</f>
        <v>0</v>
      </c>
      <c r="AP6202" s="78">
        <f t="shared" si="197"/>
        <v>0</v>
      </c>
      <c r="AQ6202" s="77">
        <f>IF(V6202&lt;Variables!$G$15,1,0)</f>
        <v>1</v>
      </c>
      <c r="AR6202" s="77">
        <v>0</v>
      </c>
      <c r="AS6202" s="77">
        <v>0</v>
      </c>
      <c r="AT6202" s="77">
        <v>1</v>
      </c>
      <c r="AU6202" s="77">
        <v>0</v>
      </c>
      <c r="BA6202" s="77">
        <v>-1.8</v>
      </c>
    </row>
    <row r="6203" spans="3:53" x14ac:dyDescent="0.25">
      <c r="C6203" s="77" t="s">
        <v>760</v>
      </c>
      <c r="D6203" s="77" t="s">
        <v>729</v>
      </c>
      <c r="E6203" s="77">
        <v>13.19</v>
      </c>
      <c r="F6203" s="77">
        <v>11.71</v>
      </c>
      <c r="G6203" s="77">
        <v>12.19</v>
      </c>
      <c r="H6203" s="77">
        <v>6350</v>
      </c>
      <c r="I6203" s="77">
        <v>43.302</v>
      </c>
      <c r="J6203" s="77" t="s">
        <v>74</v>
      </c>
      <c r="K6203" s="77">
        <v>50.93</v>
      </c>
      <c r="L6203" s="77">
        <v>13.16219444444444</v>
      </c>
      <c r="M6203" s="77">
        <v>-1.6672329630941729E-2</v>
      </c>
      <c r="N6203" s="77">
        <v>13.13372708333333</v>
      </c>
      <c r="O6203" s="77">
        <v>0.2000415913926572</v>
      </c>
      <c r="P6203" s="77">
        <v>2071000</v>
      </c>
      <c r="Q6203" s="77">
        <v>2203000</v>
      </c>
      <c r="R6203" s="77">
        <v>0.94</v>
      </c>
      <c r="S6203" s="77">
        <v>46.195999999999991</v>
      </c>
      <c r="T6203" s="77">
        <v>8.0380000000000003</v>
      </c>
      <c r="U6203" s="77">
        <v>23.745200000000001</v>
      </c>
      <c r="V6203" s="77">
        <v>2.3771130597802199</v>
      </c>
      <c r="AC6203" s="77">
        <v>13.3</v>
      </c>
      <c r="AD6203" s="77">
        <v>12.92</v>
      </c>
      <c r="AH6203" s="77">
        <f>IF(AND(M6203&lt;Variables!$G$6,M6203&gt;Variables!$G$5),0,1)</f>
        <v>1</v>
      </c>
      <c r="AI6203" s="77">
        <f t="shared" si="196"/>
        <v>0</v>
      </c>
      <c r="AJ6203" s="77">
        <f>IF(I6203&gt;Variables!$G$7,0,1)</f>
        <v>1</v>
      </c>
      <c r="AK6203" s="77">
        <f>IF(F6203&gt;Variables!$G$8,0,1)</f>
        <v>0</v>
      </c>
      <c r="AL6203" s="77">
        <f>IF(G6203&gt;Variables!$G$9,0,1)</f>
        <v>0</v>
      </c>
      <c r="AM6203" s="77">
        <f>IF(AND(K6203&gt;Variables!$G$10,K6203&lt;Variables!$G$11),0,1)</f>
        <v>1</v>
      </c>
      <c r="AN6203" s="77">
        <f>IF(H6203&lt;Variables!$G$13,1,0)</f>
        <v>0</v>
      </c>
      <c r="AO6203" s="77">
        <f>IF(R6203&lt;Variables!$G$12,0,1)</f>
        <v>0</v>
      </c>
      <c r="AP6203" s="78">
        <f t="shared" si="197"/>
        <v>0</v>
      </c>
      <c r="AQ6203" s="77">
        <f>IF(V6203&lt;Variables!$G$15,1,0)</f>
        <v>1</v>
      </c>
      <c r="AR6203" s="77">
        <v>1</v>
      </c>
      <c r="AS6203" s="77">
        <v>0</v>
      </c>
      <c r="AT6203" s="77">
        <v>0</v>
      </c>
      <c r="AU6203" s="77">
        <v>0</v>
      </c>
      <c r="BA6203" s="77">
        <v>0.59</v>
      </c>
    </row>
    <row r="6204" spans="3:53" x14ac:dyDescent="0.25">
      <c r="C6204" s="77" t="s">
        <v>760</v>
      </c>
      <c r="D6204" s="77" t="s">
        <v>720</v>
      </c>
      <c r="E6204" s="77">
        <v>54.3</v>
      </c>
      <c r="F6204" s="77">
        <v>10.57</v>
      </c>
      <c r="G6204" s="77">
        <v>10.050000000000001</v>
      </c>
      <c r="H6204" s="77">
        <v>2050</v>
      </c>
      <c r="I6204" s="77">
        <v>12.288</v>
      </c>
      <c r="J6204" s="77" t="s">
        <v>74</v>
      </c>
      <c r="K6204" s="77">
        <v>55.9</v>
      </c>
      <c r="L6204" s="77">
        <v>54.016578947368423</v>
      </c>
      <c r="M6204" s="77">
        <v>0.32105152901398931</v>
      </c>
      <c r="N6204" s="77">
        <v>54.00469387755102</v>
      </c>
      <c r="O6204" s="77">
        <v>0.34312965993129518</v>
      </c>
      <c r="P6204" s="77">
        <v>665035</v>
      </c>
      <c r="Q6204" s="77">
        <v>320570</v>
      </c>
      <c r="R6204" s="77">
        <v>2.0699999999999998</v>
      </c>
      <c r="S6204" s="77">
        <v>46.195999999999991</v>
      </c>
      <c r="T6204" s="77">
        <v>8.0380000000000003</v>
      </c>
      <c r="U6204" s="77">
        <v>23.745200000000001</v>
      </c>
      <c r="V6204" s="77">
        <v>2.414306199032461</v>
      </c>
      <c r="AC6204" s="77">
        <v>54.33</v>
      </c>
      <c r="AD6204" s="77">
        <v>52.91</v>
      </c>
      <c r="AH6204" s="77">
        <f>IF(AND(M6204&lt;Variables!$G$6,M6204&gt;Variables!$G$5),0,1)</f>
        <v>1</v>
      </c>
      <c r="AI6204" s="77">
        <f t="shared" si="196"/>
        <v>0</v>
      </c>
      <c r="AJ6204" s="77">
        <f>IF(I6204&gt;Variables!$G$7,0,1)</f>
        <v>1</v>
      </c>
      <c r="AK6204" s="77">
        <f>IF(F6204&gt;Variables!$G$8,0,1)</f>
        <v>0</v>
      </c>
      <c r="AL6204" s="77">
        <f>IF(G6204&gt;Variables!$G$9,0,1)</f>
        <v>1</v>
      </c>
      <c r="AM6204" s="77">
        <f>IF(AND(K6204&gt;Variables!$G$10,K6204&lt;Variables!$G$11),0,1)</f>
        <v>1</v>
      </c>
      <c r="AN6204" s="77">
        <f>IF(H6204&lt;Variables!$G$13,1,0)</f>
        <v>0</v>
      </c>
      <c r="AO6204" s="77">
        <f>IF(R6204&lt;Variables!$G$12,0,1)</f>
        <v>0</v>
      </c>
      <c r="AP6204" s="78">
        <f t="shared" si="197"/>
        <v>0</v>
      </c>
      <c r="AQ6204" s="77">
        <f>IF(V6204&lt;Variables!$G$15,1,0)</f>
        <v>1</v>
      </c>
      <c r="AR6204" s="77">
        <v>0</v>
      </c>
      <c r="AS6204" s="77">
        <v>0</v>
      </c>
      <c r="AT6204" s="77">
        <v>1</v>
      </c>
      <c r="AU6204" s="77">
        <v>0</v>
      </c>
      <c r="BA6204" s="77">
        <v>-1.29</v>
      </c>
    </row>
    <row r="6205" spans="3:53" x14ac:dyDescent="0.25">
      <c r="C6205" s="77" t="s">
        <v>760</v>
      </c>
      <c r="D6205" s="77" t="s">
        <v>705</v>
      </c>
      <c r="E6205" s="77">
        <v>672.58</v>
      </c>
      <c r="F6205" s="77">
        <v>7.78</v>
      </c>
      <c r="G6205" s="77">
        <v>3.58</v>
      </c>
      <c r="H6205" s="77">
        <v>6440</v>
      </c>
      <c r="I6205" s="77">
        <v>-23.533000000000001</v>
      </c>
      <c r="J6205" s="77" t="s">
        <v>74</v>
      </c>
      <c r="K6205" s="77">
        <v>42.95</v>
      </c>
      <c r="L6205" s="77">
        <v>675.96390499999995</v>
      </c>
      <c r="M6205" s="77">
        <v>-0.40002209881309247</v>
      </c>
      <c r="N6205" s="77">
        <v>678.48041224489782</v>
      </c>
      <c r="O6205" s="77">
        <v>-0.76944185133136278</v>
      </c>
      <c r="P6205" s="77">
        <v>942960</v>
      </c>
      <c r="Q6205" s="77">
        <v>763734</v>
      </c>
      <c r="R6205" s="77">
        <v>1.23</v>
      </c>
      <c r="S6205" s="77">
        <v>46.195999999999991</v>
      </c>
      <c r="T6205" s="77">
        <v>8.0380000000000003</v>
      </c>
      <c r="U6205" s="77">
        <v>23.745200000000001</v>
      </c>
      <c r="V6205" s="77">
        <v>2.2962179646284659</v>
      </c>
      <c r="AC6205" s="77">
        <v>678</v>
      </c>
      <c r="AD6205" s="77">
        <v>650.67049999999995</v>
      </c>
      <c r="AH6205" s="77">
        <f>IF(AND(M6205&lt;Variables!$G$6,M6205&gt;Variables!$G$5),0,1)</f>
        <v>1</v>
      </c>
      <c r="AI6205" s="77">
        <f t="shared" si="196"/>
        <v>1</v>
      </c>
      <c r="AJ6205" s="77">
        <f>IF(I6205&gt;Variables!$G$7,0,1)</f>
        <v>1</v>
      </c>
      <c r="AK6205" s="77">
        <f>IF(F6205&gt;Variables!$G$8,0,1)</f>
        <v>1</v>
      </c>
      <c r="AL6205" s="77">
        <f>IF(G6205&gt;Variables!$G$9,0,1)</f>
        <v>1</v>
      </c>
      <c r="AM6205" s="77">
        <f>IF(AND(K6205&gt;Variables!$G$10,K6205&lt;Variables!$G$11),0,1)</f>
        <v>1</v>
      </c>
      <c r="AN6205" s="77">
        <f>IF(H6205&lt;Variables!$G$13,1,0)</f>
        <v>0</v>
      </c>
      <c r="AO6205" s="77">
        <f>IF(R6205&lt;Variables!$G$12,0,1)</f>
        <v>0</v>
      </c>
      <c r="AP6205" s="78">
        <f t="shared" si="197"/>
        <v>0</v>
      </c>
      <c r="AQ6205" s="77">
        <f>IF(V6205&lt;Variables!$G$15,1,0)</f>
        <v>1</v>
      </c>
      <c r="AR6205" s="77">
        <v>0</v>
      </c>
      <c r="AS6205" s="77">
        <v>1</v>
      </c>
      <c r="AT6205" s="77">
        <v>0</v>
      </c>
      <c r="AU6205" s="77">
        <v>0</v>
      </c>
      <c r="BA6205" s="77">
        <v>0.8</v>
      </c>
    </row>
    <row r="6206" spans="3:53" x14ac:dyDescent="0.25">
      <c r="C6206" s="77" t="s">
        <v>760</v>
      </c>
      <c r="D6206" s="77" t="s">
        <v>85</v>
      </c>
      <c r="E6206" s="77">
        <v>4.7300000000000004</v>
      </c>
      <c r="F6206" s="77">
        <v>9.7200000000000006</v>
      </c>
      <c r="G6206" s="77">
        <v>6.53</v>
      </c>
      <c r="H6206" s="77">
        <v>2780</v>
      </c>
      <c r="I6206" s="77">
        <v>186.68</v>
      </c>
      <c r="J6206" s="77" t="s">
        <v>75</v>
      </c>
      <c r="K6206" s="77">
        <v>45.12</v>
      </c>
      <c r="L6206" s="77">
        <v>4.7357100000000001</v>
      </c>
      <c r="M6206" s="77">
        <v>-0.1205732614539248</v>
      </c>
      <c r="N6206" s="77">
        <v>4.7543559999999996</v>
      </c>
      <c r="O6206" s="77">
        <v>-0.51228809958697152</v>
      </c>
      <c r="P6206" s="77">
        <v>37229000</v>
      </c>
      <c r="Q6206" s="77">
        <v>21010000</v>
      </c>
      <c r="R6206" s="77">
        <v>1.77</v>
      </c>
      <c r="S6206" s="77">
        <v>46.195999999999991</v>
      </c>
      <c r="T6206" s="77">
        <v>8.0380000000000003</v>
      </c>
      <c r="U6206" s="77">
        <v>23.745200000000001</v>
      </c>
      <c r="V6206" s="77">
        <v>2.3178788127718968</v>
      </c>
      <c r="AC6206" s="77">
        <v>4.75</v>
      </c>
      <c r="AD6206" s="77">
        <v>4.5199999999999996</v>
      </c>
      <c r="AH6206" s="77">
        <f>IF(AND(M6206&lt;Variables!$G$6,M6206&gt;Variables!$G$5),0,1)</f>
        <v>1</v>
      </c>
      <c r="AI6206" s="77">
        <f t="shared" si="196"/>
        <v>1</v>
      </c>
      <c r="AJ6206" s="77">
        <f>IF(I6206&gt;Variables!$G$7,0,1)</f>
        <v>0</v>
      </c>
      <c r="AK6206" s="77">
        <f>IF(F6206&gt;Variables!$G$8,0,1)</f>
        <v>0</v>
      </c>
      <c r="AL6206" s="77">
        <f>IF(G6206&gt;Variables!$G$9,0,1)</f>
        <v>1</v>
      </c>
      <c r="AM6206" s="77">
        <f>IF(AND(K6206&gt;Variables!$G$10,K6206&lt;Variables!$G$11),0,1)</f>
        <v>1</v>
      </c>
      <c r="AN6206" s="77">
        <f>IF(H6206&lt;Variables!$G$13,1,0)</f>
        <v>0</v>
      </c>
      <c r="AO6206" s="77">
        <f>IF(R6206&lt;Variables!$G$12,0,1)</f>
        <v>0</v>
      </c>
      <c r="AP6206" s="78">
        <f t="shared" si="197"/>
        <v>1</v>
      </c>
      <c r="AQ6206" s="77">
        <f>IF(V6206&lt;Variables!$G$15,1,0)</f>
        <v>1</v>
      </c>
      <c r="AR6206" s="77">
        <v>0</v>
      </c>
      <c r="AS6206" s="77">
        <v>0</v>
      </c>
      <c r="AT6206" s="77">
        <v>1</v>
      </c>
      <c r="AU6206" s="77">
        <v>0</v>
      </c>
      <c r="BA6206" s="77">
        <v>-1.86</v>
      </c>
    </row>
    <row r="6207" spans="3:53" x14ac:dyDescent="0.25">
      <c r="C6207" s="77" t="s">
        <v>760</v>
      </c>
      <c r="D6207" s="77" t="s">
        <v>717</v>
      </c>
      <c r="E6207" s="77">
        <v>5.41</v>
      </c>
      <c r="F6207" s="77">
        <v>105.34</v>
      </c>
      <c r="G6207" s="77">
        <v>25.72</v>
      </c>
      <c r="H6207" s="77">
        <v>34.64</v>
      </c>
      <c r="I6207" s="77">
        <v>-8.1259999999999994</v>
      </c>
      <c r="J6207" s="77" t="s">
        <v>75</v>
      </c>
      <c r="K6207" s="77">
        <v>60.21</v>
      </c>
      <c r="L6207" s="77">
        <v>5.0615699999999997</v>
      </c>
      <c r="M6207" s="77">
        <v>3.3276236424666799</v>
      </c>
      <c r="N6207" s="77">
        <v>4.9214039999999999</v>
      </c>
      <c r="O6207" s="77">
        <v>6.2704870398772501</v>
      </c>
      <c r="P6207" s="77">
        <v>77790000</v>
      </c>
      <c r="Q6207" s="77">
        <v>392060</v>
      </c>
      <c r="R6207" s="77">
        <v>198.41</v>
      </c>
      <c r="S6207" s="77">
        <v>46.195999999999991</v>
      </c>
      <c r="T6207" s="77">
        <v>8.0380000000000003</v>
      </c>
      <c r="U6207" s="77">
        <v>23.745200000000001</v>
      </c>
      <c r="V6207" s="77">
        <v>2.2881374773147449</v>
      </c>
      <c r="AC6207" s="77">
        <v>8.1999999999999993</v>
      </c>
      <c r="AD6207" s="77">
        <v>4.79</v>
      </c>
      <c r="AH6207" s="77">
        <f>IF(AND(M6207&lt;Variables!$G$6,M6207&gt;Variables!$G$5),0,1)</f>
        <v>1</v>
      </c>
      <c r="AI6207" s="77">
        <f t="shared" si="196"/>
        <v>0</v>
      </c>
      <c r="AJ6207" s="77">
        <f>IF(I6207&gt;Variables!$G$7,0,1)</f>
        <v>1</v>
      </c>
      <c r="AK6207" s="77">
        <f>IF(F6207&gt;Variables!$G$8,0,1)</f>
        <v>0</v>
      </c>
      <c r="AL6207" s="77">
        <f>IF(G6207&gt;Variables!$G$9,0,1)</f>
        <v>0</v>
      </c>
      <c r="AM6207" s="77">
        <f>IF(AND(K6207&gt;Variables!$G$10,K6207&lt;Variables!$G$11),0,1)</f>
        <v>1</v>
      </c>
      <c r="AN6207" s="77">
        <f>IF(H6207&lt;Variables!$G$13,1,0)</f>
        <v>1</v>
      </c>
      <c r="AO6207" s="77">
        <f>IF(R6207&lt;Variables!$G$12,0,1)</f>
        <v>1</v>
      </c>
      <c r="AP6207" s="78">
        <f t="shared" si="197"/>
        <v>1</v>
      </c>
      <c r="AQ6207" s="77">
        <f>IF(V6207&lt;Variables!$G$15,1,0)</f>
        <v>1</v>
      </c>
      <c r="AR6207" s="77">
        <v>0</v>
      </c>
      <c r="AS6207" s="77">
        <v>0</v>
      </c>
      <c r="AT6207" s="77">
        <v>1</v>
      </c>
      <c r="AU6207" s="77">
        <v>0</v>
      </c>
      <c r="BA6207" s="77">
        <v>-2.25</v>
      </c>
    </row>
    <row r="6208" spans="3:53" x14ac:dyDescent="0.25">
      <c r="C6208" s="77" t="s">
        <v>760</v>
      </c>
      <c r="D6208" s="77" t="s">
        <v>630</v>
      </c>
      <c r="E6208" s="77">
        <v>6.79</v>
      </c>
      <c r="F6208" s="77">
        <v>6.5</v>
      </c>
      <c r="G6208" s="77">
        <v>3.66</v>
      </c>
      <c r="H6208" s="77">
        <v>-99999</v>
      </c>
      <c r="I6208" s="77">
        <v>-21.145</v>
      </c>
      <c r="J6208" s="77" t="s">
        <v>75</v>
      </c>
      <c r="K6208" s="77">
        <v>77.45</v>
      </c>
      <c r="L6208" s="77">
        <v>-99999</v>
      </c>
      <c r="M6208" s="77">
        <v>-99999</v>
      </c>
      <c r="N6208" s="77">
        <v>6.780333333333334</v>
      </c>
      <c r="O6208" s="77">
        <v>0.29005456958850351</v>
      </c>
      <c r="P6208" s="77">
        <v>25664</v>
      </c>
      <c r="Q6208" s="77">
        <v>21578</v>
      </c>
      <c r="R6208" s="77">
        <v>1.19</v>
      </c>
      <c r="S6208" s="77">
        <v>46.195999999999991</v>
      </c>
      <c r="T6208" s="77">
        <v>8.0380000000000003</v>
      </c>
      <c r="U6208" s="77">
        <v>23.745200000000001</v>
      </c>
      <c r="V6208" s="77">
        <v>-99999</v>
      </c>
      <c r="AC6208" s="77">
        <v>6.8</v>
      </c>
      <c r="AD6208" s="77">
        <v>6.66</v>
      </c>
      <c r="AH6208" s="77">
        <f>IF(AND(M6208&lt;Variables!$G$6,M6208&gt;Variables!$G$5),0,1)</f>
        <v>1</v>
      </c>
      <c r="AI6208" s="77">
        <f t="shared" si="196"/>
        <v>1</v>
      </c>
      <c r="AJ6208" s="77">
        <f>IF(I6208&gt;Variables!$G$7,0,1)</f>
        <v>1</v>
      </c>
      <c r="AK6208" s="77">
        <f>IF(F6208&gt;Variables!$G$8,0,1)</f>
        <v>1</v>
      </c>
      <c r="AL6208" s="77">
        <f>IF(G6208&gt;Variables!$G$9,0,1)</f>
        <v>1</v>
      </c>
      <c r="AM6208" s="77">
        <f>IF(AND(K6208&gt;Variables!$G$10,K6208&lt;Variables!$G$11),0,1)</f>
        <v>1</v>
      </c>
      <c r="AN6208" s="77">
        <f>IF(H6208&lt;Variables!$G$13,1,0)</f>
        <v>1</v>
      </c>
      <c r="AO6208" s="77">
        <f>IF(R6208&lt;Variables!$G$12,0,1)</f>
        <v>0</v>
      </c>
      <c r="AP6208" s="78">
        <f t="shared" si="197"/>
        <v>1</v>
      </c>
      <c r="AQ6208" s="77">
        <f>IF(V6208&lt;Variables!$G$15,1,0)</f>
        <v>1</v>
      </c>
      <c r="AR6208" s="77">
        <v>0</v>
      </c>
      <c r="AS6208" s="77">
        <v>0</v>
      </c>
      <c r="AT6208" s="77">
        <v>0</v>
      </c>
      <c r="AU6208" s="77">
        <v>0</v>
      </c>
      <c r="BA6208" s="77">
        <v>0</v>
      </c>
    </row>
    <row r="6209" spans="3:53" x14ac:dyDescent="0.25">
      <c r="C6209" s="77" t="s">
        <v>760</v>
      </c>
      <c r="D6209" s="77" t="s">
        <v>749</v>
      </c>
      <c r="E6209" s="77">
        <v>3.6</v>
      </c>
      <c r="F6209" s="77">
        <v>10.59</v>
      </c>
      <c r="G6209" s="77">
        <v>10.97</v>
      </c>
      <c r="H6209" s="77">
        <v>-99999</v>
      </c>
      <c r="I6209" s="77">
        <v>-12.634</v>
      </c>
      <c r="J6209" s="77" t="s">
        <v>75</v>
      </c>
      <c r="K6209" s="77">
        <v>58.16</v>
      </c>
      <c r="L6209" s="77">
        <v>3.59</v>
      </c>
      <c r="M6209" s="77">
        <v>0</v>
      </c>
      <c r="N6209" s="77">
        <v>3.5966666666666658</v>
      </c>
      <c r="O6209" s="77">
        <v>-0.1853568118628279</v>
      </c>
      <c r="P6209" s="77">
        <v>21093</v>
      </c>
      <c r="Q6209" s="77">
        <v>9400</v>
      </c>
      <c r="R6209" s="77">
        <v>2.2400000000000002</v>
      </c>
      <c r="S6209" s="77">
        <v>46.195999999999991</v>
      </c>
      <c r="T6209" s="77">
        <v>8.0380000000000003</v>
      </c>
      <c r="U6209" s="77">
        <v>23.745200000000001</v>
      </c>
      <c r="V6209" s="77">
        <v>2.4515376</v>
      </c>
      <c r="AC6209" s="77">
        <v>3.64</v>
      </c>
      <c r="AD6209" s="77">
        <v>3.53</v>
      </c>
      <c r="AH6209" s="77">
        <f>IF(AND(M6209&lt;Variables!$G$6,M6209&gt;Variables!$G$5),0,1)</f>
        <v>1</v>
      </c>
      <c r="AI6209" s="77">
        <f t="shared" si="196"/>
        <v>1</v>
      </c>
      <c r="AJ6209" s="77">
        <f>IF(I6209&gt;Variables!$G$7,0,1)</f>
        <v>1</v>
      </c>
      <c r="AK6209" s="77">
        <f>IF(F6209&gt;Variables!$G$8,0,1)</f>
        <v>0</v>
      </c>
      <c r="AL6209" s="77">
        <f>IF(G6209&gt;Variables!$G$9,0,1)</f>
        <v>0</v>
      </c>
      <c r="AM6209" s="77">
        <f>IF(AND(K6209&gt;Variables!$G$10,K6209&lt;Variables!$G$11),0,1)</f>
        <v>1</v>
      </c>
      <c r="AN6209" s="77">
        <f>IF(H6209&lt;Variables!$G$13,1,0)</f>
        <v>1</v>
      </c>
      <c r="AO6209" s="77">
        <f>IF(R6209&lt;Variables!$G$12,0,1)</f>
        <v>1</v>
      </c>
      <c r="AP6209" s="78">
        <f t="shared" si="197"/>
        <v>1</v>
      </c>
      <c r="AQ6209" s="77">
        <f>IF(V6209&lt;Variables!$G$15,1,0)</f>
        <v>1</v>
      </c>
      <c r="AR6209" s="77">
        <v>0</v>
      </c>
      <c r="AS6209" s="77">
        <v>0</v>
      </c>
      <c r="AT6209" s="77">
        <v>0</v>
      </c>
      <c r="AU6209" s="77">
        <v>0</v>
      </c>
      <c r="BA6209" s="77">
        <v>0</v>
      </c>
    </row>
    <row r="6210" spans="3:53" x14ac:dyDescent="0.25">
      <c r="C6210" s="77" t="s">
        <v>760</v>
      </c>
      <c r="D6210" s="77" t="s">
        <v>540</v>
      </c>
      <c r="E6210" s="77">
        <v>15.91</v>
      </c>
      <c r="F6210" s="77">
        <v>6.97</v>
      </c>
      <c r="G6210" s="77">
        <v>7.87</v>
      </c>
      <c r="H6210" s="77">
        <v>2690</v>
      </c>
      <c r="I6210" s="77">
        <v>0.30499999999999999</v>
      </c>
      <c r="J6210" s="77" t="s">
        <v>74</v>
      </c>
      <c r="K6210" s="77">
        <v>56.65</v>
      </c>
      <c r="L6210" s="77">
        <v>15.881315000000001</v>
      </c>
      <c r="M6210" s="77">
        <v>-8.6989018226794002E-2</v>
      </c>
      <c r="N6210" s="77">
        <v>15.613315999999999</v>
      </c>
      <c r="O6210" s="77">
        <v>1.6279949755708669</v>
      </c>
      <c r="P6210" s="77">
        <v>4747000</v>
      </c>
      <c r="Q6210" s="77">
        <v>4308000</v>
      </c>
      <c r="R6210" s="77">
        <v>1.1000000000000001</v>
      </c>
      <c r="S6210" s="77">
        <v>46.195999999999991</v>
      </c>
      <c r="T6210" s="77">
        <v>8.0380000000000003</v>
      </c>
      <c r="U6210" s="77">
        <v>23.745200000000001</v>
      </c>
      <c r="V6210" s="77">
        <v>2.439826355966745</v>
      </c>
      <c r="AC6210" s="77">
        <v>16.2</v>
      </c>
      <c r="AD6210" s="77">
        <v>15.57</v>
      </c>
      <c r="AH6210" s="77">
        <f>IF(AND(M6210&lt;Variables!$G$6,M6210&gt;Variables!$G$5),0,1)</f>
        <v>1</v>
      </c>
      <c r="AI6210" s="77">
        <f t="shared" si="196"/>
        <v>0</v>
      </c>
      <c r="AJ6210" s="77">
        <f>IF(I6210&gt;Variables!$G$7,0,1)</f>
        <v>1</v>
      </c>
      <c r="AK6210" s="77">
        <f>IF(F6210&gt;Variables!$G$8,0,1)</f>
        <v>1</v>
      </c>
      <c r="AL6210" s="77">
        <f>IF(G6210&gt;Variables!$G$9,0,1)</f>
        <v>1</v>
      </c>
      <c r="AM6210" s="77">
        <f>IF(AND(K6210&gt;Variables!$G$10,K6210&lt;Variables!$G$11),0,1)</f>
        <v>1</v>
      </c>
      <c r="AN6210" s="77">
        <f>IF(H6210&lt;Variables!$G$13,1,0)</f>
        <v>0</v>
      </c>
      <c r="AO6210" s="77">
        <f>IF(R6210&lt;Variables!$G$12,0,1)</f>
        <v>0</v>
      </c>
      <c r="AP6210" s="78">
        <f t="shared" si="197"/>
        <v>0</v>
      </c>
      <c r="AQ6210" s="77">
        <f>IF(V6210&lt;Variables!$G$15,1,0)</f>
        <v>1</v>
      </c>
      <c r="AR6210" s="77">
        <v>0</v>
      </c>
      <c r="AS6210" s="77">
        <v>0</v>
      </c>
      <c r="AT6210" s="77">
        <v>1</v>
      </c>
      <c r="AU6210" s="77">
        <v>0</v>
      </c>
      <c r="BA6210" s="77">
        <v>-2.0299999999999998</v>
      </c>
    </row>
    <row r="6211" spans="3:53" x14ac:dyDescent="0.25">
      <c r="C6211" s="77" t="s">
        <v>709</v>
      </c>
      <c r="D6211" s="77" t="s">
        <v>717</v>
      </c>
      <c r="E6211" s="77">
        <v>5.37</v>
      </c>
      <c r="F6211" s="77">
        <v>102.29</v>
      </c>
      <c r="G6211" s="77">
        <v>26.44</v>
      </c>
      <c r="H6211" s="77">
        <v>34.64</v>
      </c>
      <c r="I6211" s="77">
        <v>-8.0280000000000005</v>
      </c>
      <c r="J6211" s="77" t="s">
        <v>75</v>
      </c>
      <c r="K6211" s="77">
        <v>57.92</v>
      </c>
      <c r="L6211" s="77">
        <v>5.1659600000000001</v>
      </c>
      <c r="M6211" s="77">
        <v>1.8184422643613181</v>
      </c>
      <c r="N6211" s="77">
        <v>4.9812979999999989</v>
      </c>
      <c r="O6211" s="77">
        <v>5.5929599072370531</v>
      </c>
      <c r="P6211" s="77">
        <v>80730000</v>
      </c>
      <c r="Q6211" s="77">
        <v>392060</v>
      </c>
      <c r="R6211" s="77">
        <v>205.91</v>
      </c>
      <c r="S6211" s="77">
        <v>46.48899999999999</v>
      </c>
      <c r="T6211" s="77">
        <v>7.7439999999999998</v>
      </c>
      <c r="U6211" s="77">
        <v>23.775200000000002</v>
      </c>
      <c r="V6211" s="77">
        <v>2.3601785439515601</v>
      </c>
      <c r="AC6211" s="77">
        <v>8.1999999999999993</v>
      </c>
      <c r="AD6211" s="77">
        <v>4.79</v>
      </c>
      <c r="AH6211" s="77">
        <f>IF(AND(M6211&lt;Variables!$G$6,M6211&gt;Variables!$G$5),0,1)</f>
        <v>1</v>
      </c>
      <c r="AI6211" s="77">
        <f t="shared" si="196"/>
        <v>0</v>
      </c>
      <c r="AJ6211" s="77">
        <f>IF(I6211&gt;Variables!$G$7,0,1)</f>
        <v>1</v>
      </c>
      <c r="AK6211" s="77">
        <f>IF(F6211&gt;Variables!$G$8,0,1)</f>
        <v>0</v>
      </c>
      <c r="AL6211" s="77">
        <f>IF(G6211&gt;Variables!$G$9,0,1)</f>
        <v>0</v>
      </c>
      <c r="AM6211" s="77">
        <f>IF(AND(K6211&gt;Variables!$G$10,K6211&lt;Variables!$G$11),0,1)</f>
        <v>1</v>
      </c>
      <c r="AN6211" s="77">
        <f>IF(H6211&lt;Variables!$G$13,1,0)</f>
        <v>1</v>
      </c>
      <c r="AO6211" s="77">
        <f>IF(R6211&lt;Variables!$G$12,0,1)</f>
        <v>1</v>
      </c>
      <c r="AP6211" s="78">
        <f t="shared" si="197"/>
        <v>1</v>
      </c>
      <c r="AQ6211" s="77">
        <f>IF(V6211&lt;Variables!$G$15,1,0)</f>
        <v>1</v>
      </c>
      <c r="AR6211" s="77">
        <v>0</v>
      </c>
      <c r="AS6211" s="77">
        <v>0</v>
      </c>
      <c r="AT6211" s="77">
        <v>1</v>
      </c>
      <c r="AU6211" s="77">
        <v>0</v>
      </c>
      <c r="BA6211" s="77">
        <v>-2.25</v>
      </c>
    </row>
    <row r="6212" spans="3:53" x14ac:dyDescent="0.25">
      <c r="C6212" s="77" t="s">
        <v>709</v>
      </c>
      <c r="D6212" s="77" t="s">
        <v>678</v>
      </c>
      <c r="E6212" s="77">
        <v>2.2599999999999998</v>
      </c>
      <c r="F6212" s="77">
        <v>13.71</v>
      </c>
      <c r="G6212" s="77">
        <v>7.14</v>
      </c>
      <c r="H6212" s="77">
        <v>-99999</v>
      </c>
      <c r="I6212" s="77">
        <v>-10.984</v>
      </c>
      <c r="J6212" s="77" t="s">
        <v>75</v>
      </c>
      <c r="K6212" s="77">
        <v>53.73</v>
      </c>
      <c r="L6212" s="77">
        <v>2.2341818181818178</v>
      </c>
      <c r="M6212" s="77">
        <v>0.7080078125000161</v>
      </c>
      <c r="N6212" s="77">
        <v>2.220037037037037</v>
      </c>
      <c r="O6212" s="77">
        <v>1.349660499491167</v>
      </c>
      <c r="P6212" s="77">
        <v>95972</v>
      </c>
      <c r="Q6212" s="77">
        <v>15467</v>
      </c>
      <c r="R6212" s="77">
        <v>6.2</v>
      </c>
      <c r="S6212" s="77">
        <v>46.48899999999999</v>
      </c>
      <c r="T6212" s="77">
        <v>7.7439999999999998</v>
      </c>
      <c r="U6212" s="77">
        <v>23.775200000000002</v>
      </c>
      <c r="V6212" s="77">
        <v>2.379607766796874</v>
      </c>
      <c r="AC6212" s="77">
        <v>2.25</v>
      </c>
      <c r="AD6212" s="77">
        <v>2.10025</v>
      </c>
      <c r="AH6212" s="77">
        <f>IF(AND(M6212&lt;Variables!$G$6,M6212&gt;Variables!$G$5),0,1)</f>
        <v>1</v>
      </c>
      <c r="AI6212" s="77">
        <f t="shared" si="196"/>
        <v>0</v>
      </c>
      <c r="AJ6212" s="77">
        <f>IF(I6212&gt;Variables!$G$7,0,1)</f>
        <v>1</v>
      </c>
      <c r="AK6212" s="77">
        <f>IF(F6212&gt;Variables!$G$8,0,1)</f>
        <v>0</v>
      </c>
      <c r="AL6212" s="77">
        <f>IF(G6212&gt;Variables!$G$9,0,1)</f>
        <v>1</v>
      </c>
      <c r="AM6212" s="77">
        <f>IF(AND(K6212&gt;Variables!$G$10,K6212&lt;Variables!$G$11),0,1)</f>
        <v>1</v>
      </c>
      <c r="AN6212" s="77">
        <f>IF(H6212&lt;Variables!$G$13,1,0)</f>
        <v>1</v>
      </c>
      <c r="AO6212" s="77">
        <f>IF(R6212&lt;Variables!$G$12,0,1)</f>
        <v>1</v>
      </c>
      <c r="AP6212" s="78">
        <f t="shared" si="197"/>
        <v>1</v>
      </c>
      <c r="AQ6212" s="77">
        <f>IF(V6212&lt;Variables!$G$15,1,0)</f>
        <v>1</v>
      </c>
      <c r="AR6212" s="77">
        <v>0</v>
      </c>
      <c r="AS6212" s="77">
        <v>0</v>
      </c>
      <c r="AT6212" s="77">
        <v>1</v>
      </c>
      <c r="AU6212" s="77">
        <v>0</v>
      </c>
      <c r="BA6212" s="77">
        <v>-2.25</v>
      </c>
    </row>
    <row r="6213" spans="3:53" x14ac:dyDescent="0.25">
      <c r="C6213" s="77" t="s">
        <v>709</v>
      </c>
      <c r="D6213" s="77" t="s">
        <v>752</v>
      </c>
      <c r="E6213" s="77">
        <v>0.2</v>
      </c>
      <c r="F6213" s="77">
        <v>10</v>
      </c>
      <c r="G6213" s="77">
        <v>3.53</v>
      </c>
      <c r="H6213" s="77">
        <v>-99999</v>
      </c>
      <c r="I6213" s="77">
        <v>4744.1099999999997</v>
      </c>
      <c r="J6213" s="77" t="s">
        <v>75</v>
      </c>
      <c r="L6213" s="77">
        <v>-99999</v>
      </c>
      <c r="M6213" s="77">
        <v>-99999</v>
      </c>
      <c r="N6213" s="77">
        <v>-99999</v>
      </c>
      <c r="O6213" s="77">
        <v>-99999</v>
      </c>
      <c r="P6213" s="77">
        <v>26238</v>
      </c>
      <c r="Q6213" s="77">
        <v>22884</v>
      </c>
      <c r="R6213" s="77">
        <v>1.1499999999999999</v>
      </c>
      <c r="S6213" s="77">
        <v>46.48899999999999</v>
      </c>
      <c r="T6213" s="77">
        <v>7.7439999999999998</v>
      </c>
      <c r="U6213" s="77">
        <v>23.775200000000002</v>
      </c>
      <c r="V6213" s="77">
        <v>-99999</v>
      </c>
      <c r="AC6213" s="77">
        <v>0.2</v>
      </c>
      <c r="AD6213" s="77">
        <v>0.2</v>
      </c>
      <c r="AH6213" s="77">
        <f>IF(AND(M6213&lt;Variables!$G$6,M6213&gt;Variables!$G$5),0,1)</f>
        <v>1</v>
      </c>
      <c r="AI6213" s="77">
        <f t="shared" si="196"/>
        <v>1</v>
      </c>
      <c r="AJ6213" s="77">
        <f>IF(I6213&gt;Variables!$G$7,0,1)</f>
        <v>0</v>
      </c>
      <c r="AK6213" s="77">
        <f>IF(F6213&gt;Variables!$G$8,0,1)</f>
        <v>0</v>
      </c>
      <c r="AL6213" s="77">
        <f>IF(G6213&gt;Variables!$G$9,0,1)</f>
        <v>1</v>
      </c>
      <c r="AM6213" s="77">
        <f>IF(AND(K6213&gt;Variables!$G$10,K6213&lt;Variables!$G$11),0,1)</f>
        <v>1</v>
      </c>
      <c r="AN6213" s="77">
        <f>IF(H6213&lt;Variables!$G$13,1,0)</f>
        <v>1</v>
      </c>
      <c r="AO6213" s="77">
        <f>IF(R6213&lt;Variables!$G$12,0,1)</f>
        <v>0</v>
      </c>
      <c r="AP6213" s="78">
        <f t="shared" si="197"/>
        <v>1</v>
      </c>
      <c r="AQ6213" s="77">
        <f>IF(V6213&lt;Variables!$G$15,1,0)</f>
        <v>1</v>
      </c>
      <c r="AR6213" s="77">
        <v>0</v>
      </c>
      <c r="AS6213" s="77">
        <v>0</v>
      </c>
      <c r="AT6213" s="77">
        <v>0</v>
      </c>
      <c r="AU6213" s="77">
        <v>0</v>
      </c>
      <c r="BA6213" s="77">
        <v>0</v>
      </c>
    </row>
    <row r="6214" spans="3:53" x14ac:dyDescent="0.25">
      <c r="C6214" s="77" t="s">
        <v>709</v>
      </c>
      <c r="D6214" s="77" t="s">
        <v>749</v>
      </c>
      <c r="E6214" s="77">
        <v>3.6</v>
      </c>
      <c r="F6214" s="77">
        <v>10.59</v>
      </c>
      <c r="G6214" s="77">
        <v>10.97</v>
      </c>
      <c r="H6214" s="77">
        <v>-99999</v>
      </c>
      <c r="I6214" s="77">
        <v>-12.634</v>
      </c>
      <c r="J6214" s="77" t="s">
        <v>75</v>
      </c>
      <c r="K6214" s="77">
        <v>58.16</v>
      </c>
      <c r="L6214" s="77">
        <v>3.59</v>
      </c>
      <c r="M6214" s="77">
        <v>0</v>
      </c>
      <c r="N6214" s="77">
        <v>3.5966666666666658</v>
      </c>
      <c r="O6214" s="77">
        <v>-0.1853568118628279</v>
      </c>
      <c r="P6214" s="77">
        <v>21195</v>
      </c>
      <c r="Q6214" s="77">
        <v>9400</v>
      </c>
      <c r="R6214" s="77">
        <v>2.25</v>
      </c>
      <c r="S6214" s="77">
        <v>46.48899999999999</v>
      </c>
      <c r="T6214" s="77">
        <v>7.7439999999999998</v>
      </c>
      <c r="U6214" s="77">
        <v>23.775200000000002</v>
      </c>
      <c r="V6214" s="77">
        <v>2.4515376</v>
      </c>
      <c r="AC6214" s="77">
        <v>3.64</v>
      </c>
      <c r="AD6214" s="77">
        <v>3.53</v>
      </c>
      <c r="AH6214" s="77">
        <f>IF(AND(M6214&lt;Variables!$G$6,M6214&gt;Variables!$G$5),0,1)</f>
        <v>1</v>
      </c>
      <c r="AI6214" s="77">
        <f t="shared" si="196"/>
        <v>1</v>
      </c>
      <c r="AJ6214" s="77">
        <f>IF(I6214&gt;Variables!$G$7,0,1)</f>
        <v>1</v>
      </c>
      <c r="AK6214" s="77">
        <f>IF(F6214&gt;Variables!$G$8,0,1)</f>
        <v>0</v>
      </c>
      <c r="AL6214" s="77">
        <f>IF(G6214&gt;Variables!$G$9,0,1)</f>
        <v>0</v>
      </c>
      <c r="AM6214" s="77">
        <f>IF(AND(K6214&gt;Variables!$G$10,K6214&lt;Variables!$G$11),0,1)</f>
        <v>1</v>
      </c>
      <c r="AN6214" s="77">
        <f>IF(H6214&lt;Variables!$G$13,1,0)</f>
        <v>1</v>
      </c>
      <c r="AO6214" s="77">
        <f>IF(R6214&lt;Variables!$G$12,0,1)</f>
        <v>1</v>
      </c>
      <c r="AP6214" s="78">
        <f t="shared" si="197"/>
        <v>1</v>
      </c>
      <c r="AQ6214" s="77">
        <f>IF(V6214&lt;Variables!$G$15,1,0)</f>
        <v>1</v>
      </c>
      <c r="AR6214" s="77">
        <v>0</v>
      </c>
      <c r="AS6214" s="77">
        <v>0</v>
      </c>
      <c r="AT6214" s="77">
        <v>0</v>
      </c>
      <c r="AU6214" s="77">
        <v>0</v>
      </c>
      <c r="BA6214" s="77">
        <v>0</v>
      </c>
    </row>
    <row r="6215" spans="3:53" x14ac:dyDescent="0.25">
      <c r="C6215" s="77" t="s">
        <v>709</v>
      </c>
      <c r="D6215" s="77" t="s">
        <v>540</v>
      </c>
      <c r="E6215" s="77">
        <v>15.99</v>
      </c>
      <c r="F6215" s="77">
        <v>7.31</v>
      </c>
      <c r="G6215" s="77">
        <v>8.2899999999999991</v>
      </c>
      <c r="H6215" s="77">
        <v>2690</v>
      </c>
      <c r="I6215" s="77">
        <v>0.313</v>
      </c>
      <c r="J6215" s="77" t="s">
        <v>74</v>
      </c>
      <c r="K6215" s="77">
        <v>58.94</v>
      </c>
      <c r="L6215" s="77">
        <v>15.93206</v>
      </c>
      <c r="M6215" s="77">
        <v>-1.292990360318721E-2</v>
      </c>
      <c r="N6215" s="77">
        <v>15.642239999999999</v>
      </c>
      <c r="O6215" s="77">
        <v>1.8396342211857271</v>
      </c>
      <c r="P6215" s="77">
        <v>4889000</v>
      </c>
      <c r="Q6215" s="77">
        <v>4308000</v>
      </c>
      <c r="R6215" s="77">
        <v>1.1299999999999999</v>
      </c>
      <c r="S6215" s="77">
        <v>46.48899999999999</v>
      </c>
      <c r="T6215" s="77">
        <v>7.7439999999999998</v>
      </c>
      <c r="U6215" s="77">
        <v>23.775200000000002</v>
      </c>
      <c r="V6215" s="77">
        <v>2.460288411054441</v>
      </c>
      <c r="AC6215" s="77">
        <v>16.2</v>
      </c>
      <c r="AD6215" s="77">
        <v>15.57</v>
      </c>
      <c r="AH6215" s="77">
        <f>IF(AND(M6215&lt;Variables!$G$6,M6215&gt;Variables!$G$5),0,1)</f>
        <v>1</v>
      </c>
      <c r="AI6215" s="77">
        <f t="shared" si="196"/>
        <v>0</v>
      </c>
      <c r="AJ6215" s="77">
        <f>IF(I6215&gt;Variables!$G$7,0,1)</f>
        <v>1</v>
      </c>
      <c r="AK6215" s="77">
        <f>IF(F6215&gt;Variables!$G$8,0,1)</f>
        <v>1</v>
      </c>
      <c r="AL6215" s="77">
        <f>IF(G6215&gt;Variables!$G$9,0,1)</f>
        <v>1</v>
      </c>
      <c r="AM6215" s="77">
        <f>IF(AND(K6215&gt;Variables!$G$10,K6215&lt;Variables!$G$11),0,1)</f>
        <v>1</v>
      </c>
      <c r="AN6215" s="77">
        <f>IF(H6215&lt;Variables!$G$13,1,0)</f>
        <v>0</v>
      </c>
      <c r="AO6215" s="77">
        <f>IF(R6215&lt;Variables!$G$12,0,1)</f>
        <v>0</v>
      </c>
      <c r="AP6215" s="78">
        <f t="shared" si="197"/>
        <v>0</v>
      </c>
      <c r="AQ6215" s="77">
        <f>IF(V6215&lt;Variables!$G$15,1,0)</f>
        <v>1</v>
      </c>
      <c r="AR6215" s="77">
        <v>0</v>
      </c>
      <c r="AS6215" s="77">
        <v>0</v>
      </c>
      <c r="AT6215" s="77">
        <v>1</v>
      </c>
      <c r="AU6215" s="77">
        <v>0</v>
      </c>
      <c r="BA6215" s="77">
        <v>-2.25</v>
      </c>
    </row>
    <row r="6216" spans="3:53" x14ac:dyDescent="0.25">
      <c r="C6216" s="77" t="s">
        <v>709</v>
      </c>
      <c r="D6216" s="77" t="s">
        <v>705</v>
      </c>
      <c r="E6216" s="77">
        <v>675.09</v>
      </c>
      <c r="F6216" s="77">
        <v>7.71</v>
      </c>
      <c r="G6216" s="77">
        <v>3.6</v>
      </c>
      <c r="H6216" s="77">
        <v>6440</v>
      </c>
      <c r="I6216" s="77">
        <v>-23.529</v>
      </c>
      <c r="J6216" s="77" t="s">
        <v>74</v>
      </c>
      <c r="K6216" s="77">
        <v>47.13</v>
      </c>
      <c r="L6216" s="77">
        <v>674.24446499999999</v>
      </c>
      <c r="M6216" s="77">
        <v>-0.1282272298668363</v>
      </c>
      <c r="N6216" s="77">
        <v>676.87558775510206</v>
      </c>
      <c r="O6216" s="77">
        <v>-0.51644464925906031</v>
      </c>
      <c r="P6216" s="77">
        <v>955310</v>
      </c>
      <c r="Q6216" s="77">
        <v>763734</v>
      </c>
      <c r="R6216" s="77">
        <v>1.25</v>
      </c>
      <c r="S6216" s="77">
        <v>46.48899999999999</v>
      </c>
      <c r="T6216" s="77">
        <v>7.7439999999999998</v>
      </c>
      <c r="U6216" s="77">
        <v>23.775200000000002</v>
      </c>
      <c r="V6216" s="77">
        <v>2.3395378888881528</v>
      </c>
      <c r="AC6216" s="77">
        <v>678</v>
      </c>
      <c r="AD6216" s="77">
        <v>650.67049999999995</v>
      </c>
      <c r="AH6216" s="77">
        <f>IF(AND(M6216&lt;Variables!$G$6,M6216&gt;Variables!$G$5),0,1)</f>
        <v>1</v>
      </c>
      <c r="AI6216" s="77">
        <f t="shared" si="196"/>
        <v>1</v>
      </c>
      <c r="AJ6216" s="77">
        <f>IF(I6216&gt;Variables!$G$7,0,1)</f>
        <v>1</v>
      </c>
      <c r="AK6216" s="77">
        <f>IF(F6216&gt;Variables!$G$8,0,1)</f>
        <v>1</v>
      </c>
      <c r="AL6216" s="77">
        <f>IF(G6216&gt;Variables!$G$9,0,1)</f>
        <v>1</v>
      </c>
      <c r="AM6216" s="77">
        <f>IF(AND(K6216&gt;Variables!$G$10,K6216&lt;Variables!$G$11),0,1)</f>
        <v>1</v>
      </c>
      <c r="AN6216" s="77">
        <f>IF(H6216&lt;Variables!$G$13,1,0)</f>
        <v>0</v>
      </c>
      <c r="AO6216" s="77">
        <f>IF(R6216&lt;Variables!$G$12,0,1)</f>
        <v>0</v>
      </c>
      <c r="AP6216" s="78">
        <f t="shared" si="197"/>
        <v>0</v>
      </c>
      <c r="AQ6216" s="77">
        <f>IF(V6216&lt;Variables!$G$15,1,0)</f>
        <v>1</v>
      </c>
      <c r="AR6216" s="77">
        <v>0</v>
      </c>
      <c r="AS6216" s="77">
        <v>0</v>
      </c>
      <c r="AT6216" s="77">
        <v>0</v>
      </c>
      <c r="AU6216" s="77">
        <v>1</v>
      </c>
      <c r="BA6216" s="77">
        <v>-0.41</v>
      </c>
    </row>
    <row r="6217" spans="3:53" x14ac:dyDescent="0.25">
      <c r="C6217" s="77" t="s">
        <v>709</v>
      </c>
      <c r="D6217" s="77" t="s">
        <v>174</v>
      </c>
      <c r="E6217" s="77">
        <v>29.35</v>
      </c>
      <c r="F6217" s="77">
        <v>7.81</v>
      </c>
      <c r="G6217" s="77">
        <v>7</v>
      </c>
      <c r="H6217" s="77">
        <v>2440</v>
      </c>
      <c r="I6217" s="77">
        <v>417.702</v>
      </c>
      <c r="J6217" s="77" t="s">
        <v>74</v>
      </c>
      <c r="K6217" s="77">
        <v>41.13</v>
      </c>
      <c r="L6217" s="77">
        <v>29.819444444444439</v>
      </c>
      <c r="M6217" s="77">
        <v>-1.8583325570563529</v>
      </c>
      <c r="N6217" s="77">
        <v>29.541854761904759</v>
      </c>
      <c r="O6217" s="77">
        <v>-0.93614556070930666</v>
      </c>
      <c r="P6217" s="77">
        <v>213963</v>
      </c>
      <c r="Q6217" s="77">
        <v>609587</v>
      </c>
      <c r="R6217" s="77">
        <v>0.35</v>
      </c>
      <c r="S6217" s="77">
        <v>46.48899999999999</v>
      </c>
      <c r="T6217" s="77">
        <v>7.7439999999999998</v>
      </c>
      <c r="U6217" s="77">
        <v>23.775200000000002</v>
      </c>
      <c r="V6217" s="77">
        <v>2.275819359035677</v>
      </c>
      <c r="AC6217" s="77">
        <v>29.635000000000002</v>
      </c>
      <c r="AD6217" s="77">
        <v>27.83</v>
      </c>
      <c r="AH6217" s="77">
        <f>IF(AND(M6217&lt;Variables!$G$6,M6217&gt;Variables!$G$5),0,1)</f>
        <v>0</v>
      </c>
      <c r="AI6217" s="77">
        <f t="shared" si="196"/>
        <v>0</v>
      </c>
      <c r="AJ6217" s="77">
        <f>IF(I6217&gt;Variables!$G$7,0,1)</f>
        <v>0</v>
      </c>
      <c r="AK6217" s="77">
        <f>IF(F6217&gt;Variables!$G$8,0,1)</f>
        <v>1</v>
      </c>
      <c r="AL6217" s="77">
        <f>IF(G6217&gt;Variables!$G$9,0,1)</f>
        <v>1</v>
      </c>
      <c r="AM6217" s="77">
        <f>IF(AND(K6217&gt;Variables!$G$10,K6217&lt;Variables!$G$11),0,1)</f>
        <v>1</v>
      </c>
      <c r="AN6217" s="77">
        <f>IF(H6217&lt;Variables!$G$13,1,0)</f>
        <v>0</v>
      </c>
      <c r="AO6217" s="77">
        <f>IF(R6217&lt;Variables!$G$12,0,1)</f>
        <v>0</v>
      </c>
      <c r="AP6217" s="78">
        <f t="shared" si="197"/>
        <v>0</v>
      </c>
      <c r="AQ6217" s="77">
        <f>IF(V6217&lt;Variables!$G$15,1,0)</f>
        <v>1</v>
      </c>
      <c r="AR6217" s="77">
        <v>0</v>
      </c>
      <c r="AS6217" s="77">
        <v>0</v>
      </c>
      <c r="AT6217" s="77">
        <v>1</v>
      </c>
      <c r="AU6217" s="77">
        <v>0</v>
      </c>
      <c r="BA6217" s="77">
        <v>-0.64</v>
      </c>
    </row>
    <row r="6218" spans="3:53" x14ac:dyDescent="0.25">
      <c r="C6218" s="77" t="s">
        <v>709</v>
      </c>
      <c r="D6218" s="77" t="s">
        <v>123</v>
      </c>
      <c r="E6218" s="77">
        <v>14.29</v>
      </c>
      <c r="F6218" s="77">
        <v>10.09</v>
      </c>
      <c r="G6218" s="77">
        <v>11.65</v>
      </c>
      <c r="H6218" s="77">
        <v>5550</v>
      </c>
      <c r="I6218" s="77">
        <v>353.60599999999999</v>
      </c>
      <c r="J6218" s="77" t="s">
        <v>74</v>
      </c>
      <c r="K6218" s="77">
        <v>73.73</v>
      </c>
      <c r="L6218" s="77">
        <v>13.851940000000001</v>
      </c>
      <c r="M6218" s="77">
        <v>2.4412464968805829</v>
      </c>
      <c r="N6218" s="77">
        <v>13.538128</v>
      </c>
      <c r="O6218" s="77">
        <v>4.8158209170425978</v>
      </c>
      <c r="P6218" s="77">
        <v>31327000</v>
      </c>
      <c r="Q6218" s="77">
        <v>56006000</v>
      </c>
      <c r="R6218" s="77">
        <v>0.56000000000000005</v>
      </c>
      <c r="S6218" s="77">
        <v>46.48899999999999</v>
      </c>
      <c r="T6218" s="77">
        <v>7.7439999999999998</v>
      </c>
      <c r="U6218" s="77">
        <v>23.775200000000002</v>
      </c>
      <c r="V6218" s="77">
        <v>2.3820663002577258</v>
      </c>
      <c r="AC6218" s="77">
        <v>14.44</v>
      </c>
      <c r="AD6218" s="77">
        <v>13</v>
      </c>
      <c r="AH6218" s="77">
        <f>IF(AND(M6218&lt;Variables!$G$6,M6218&gt;Variables!$G$5),0,1)</f>
        <v>1</v>
      </c>
      <c r="AI6218" s="77">
        <f t="shared" si="196"/>
        <v>0</v>
      </c>
      <c r="AJ6218" s="77">
        <f>IF(I6218&gt;Variables!$G$7,0,1)</f>
        <v>0</v>
      </c>
      <c r="AK6218" s="77">
        <f>IF(F6218&gt;Variables!$G$8,0,1)</f>
        <v>0</v>
      </c>
      <c r="AL6218" s="77">
        <f>IF(G6218&gt;Variables!$G$9,0,1)</f>
        <v>0</v>
      </c>
      <c r="AM6218" s="77">
        <f>IF(AND(K6218&gt;Variables!$G$10,K6218&lt;Variables!$G$11),0,1)</f>
        <v>1</v>
      </c>
      <c r="AN6218" s="77">
        <f>IF(H6218&lt;Variables!$G$13,1,0)</f>
        <v>0</v>
      </c>
      <c r="AO6218" s="77">
        <f>IF(R6218&lt;Variables!$G$12,0,1)</f>
        <v>0</v>
      </c>
      <c r="AP6218" s="78">
        <f t="shared" si="197"/>
        <v>0</v>
      </c>
      <c r="AQ6218" s="77">
        <f>IF(V6218&lt;Variables!$G$15,1,0)</f>
        <v>1</v>
      </c>
      <c r="AR6218" s="77">
        <v>0</v>
      </c>
      <c r="AS6218" s="77">
        <v>0</v>
      </c>
      <c r="AT6218" s="77">
        <v>1</v>
      </c>
      <c r="AU6218" s="77">
        <v>0</v>
      </c>
      <c r="BA6218" s="77">
        <v>-2.25</v>
      </c>
    </row>
    <row r="6219" spans="3:53" x14ac:dyDescent="0.25">
      <c r="C6219" s="77" t="s">
        <v>709</v>
      </c>
      <c r="D6219" s="77" t="s">
        <v>720</v>
      </c>
      <c r="E6219" s="77">
        <v>54.32</v>
      </c>
      <c r="F6219" s="77">
        <v>10.49</v>
      </c>
      <c r="G6219" s="77">
        <v>10.1</v>
      </c>
      <c r="H6219" s="77">
        <v>2050</v>
      </c>
      <c r="I6219" s="77">
        <v>12.3</v>
      </c>
      <c r="J6219" s="77" t="s">
        <v>74</v>
      </c>
      <c r="K6219" s="77">
        <v>55.35</v>
      </c>
      <c r="L6219" s="77">
        <v>54.089764999999993</v>
      </c>
      <c r="M6219" s="77">
        <v>0.2315317879454972</v>
      </c>
      <c r="N6219" s="77">
        <v>54.025106000000022</v>
      </c>
      <c r="O6219" s="77">
        <v>0.35149213774793547</v>
      </c>
      <c r="P6219" s="77">
        <v>676055</v>
      </c>
      <c r="Q6219" s="77">
        <v>320570</v>
      </c>
      <c r="R6219" s="77">
        <v>2.11</v>
      </c>
      <c r="S6219" s="77">
        <v>46.48899999999999</v>
      </c>
      <c r="T6219" s="77">
        <v>7.7439999999999998</v>
      </c>
      <c r="U6219" s="77">
        <v>23.775200000000002</v>
      </c>
      <c r="V6219" s="77">
        <v>2.412828822164228</v>
      </c>
      <c r="AC6219" s="77">
        <v>54.33</v>
      </c>
      <c r="AD6219" s="77">
        <v>52.91</v>
      </c>
      <c r="AH6219" s="77">
        <f>IF(AND(M6219&lt;Variables!$G$6,M6219&gt;Variables!$G$5),0,1)</f>
        <v>1</v>
      </c>
      <c r="AI6219" s="77">
        <f t="shared" si="196"/>
        <v>0</v>
      </c>
      <c r="AJ6219" s="77">
        <f>IF(I6219&gt;Variables!$G$7,0,1)</f>
        <v>1</v>
      </c>
      <c r="AK6219" s="77">
        <f>IF(F6219&gt;Variables!$G$8,0,1)</f>
        <v>0</v>
      </c>
      <c r="AL6219" s="77">
        <f>IF(G6219&gt;Variables!$G$9,0,1)</f>
        <v>1</v>
      </c>
      <c r="AM6219" s="77">
        <f>IF(AND(K6219&gt;Variables!$G$10,K6219&lt;Variables!$G$11),0,1)</f>
        <v>1</v>
      </c>
      <c r="AN6219" s="77">
        <f>IF(H6219&lt;Variables!$G$13,1,0)</f>
        <v>0</v>
      </c>
      <c r="AO6219" s="77">
        <f>IF(R6219&lt;Variables!$G$12,0,1)</f>
        <v>0</v>
      </c>
      <c r="AP6219" s="78">
        <f t="shared" si="197"/>
        <v>0</v>
      </c>
      <c r="AQ6219" s="77">
        <f>IF(V6219&lt;Variables!$G$15,1,0)</f>
        <v>1</v>
      </c>
      <c r="AR6219" s="77">
        <v>0</v>
      </c>
      <c r="AS6219" s="77">
        <v>0</v>
      </c>
      <c r="AT6219" s="77">
        <v>0</v>
      </c>
      <c r="AU6219" s="77">
        <v>1</v>
      </c>
      <c r="BA6219" s="77">
        <v>-1.26</v>
      </c>
    </row>
    <row r="6220" spans="3:53" x14ac:dyDescent="0.25">
      <c r="C6220" s="77" t="s">
        <v>709</v>
      </c>
      <c r="D6220" s="77" t="s">
        <v>729</v>
      </c>
      <c r="E6220" s="77">
        <v>13.04</v>
      </c>
      <c r="F6220" s="77">
        <v>10.88</v>
      </c>
      <c r="G6220" s="77">
        <v>11.25</v>
      </c>
      <c r="H6220" s="77">
        <v>6350</v>
      </c>
      <c r="I6220" s="77">
        <v>43.018000000000001</v>
      </c>
      <c r="J6220" s="77" t="s">
        <v>74</v>
      </c>
      <c r="K6220" s="77">
        <v>40.85</v>
      </c>
      <c r="L6220" s="77">
        <v>13.12433529411765</v>
      </c>
      <c r="M6220" s="77">
        <v>-0.56639283020270459</v>
      </c>
      <c r="N6220" s="77">
        <v>13.127180851063819</v>
      </c>
      <c r="O6220" s="77">
        <v>-0.58794688623162672</v>
      </c>
      <c r="P6220" s="77">
        <v>2090000</v>
      </c>
      <c r="Q6220" s="77">
        <v>2203000</v>
      </c>
      <c r="R6220" s="77">
        <v>0.95</v>
      </c>
      <c r="S6220" s="77">
        <v>46.48899999999999</v>
      </c>
      <c r="T6220" s="77">
        <v>7.7439999999999998</v>
      </c>
      <c r="U6220" s="77">
        <v>23.775200000000002</v>
      </c>
      <c r="V6220" s="77">
        <v>2.2719651697685981</v>
      </c>
      <c r="AC6220" s="77">
        <v>13.3</v>
      </c>
      <c r="AD6220" s="77">
        <v>12.92</v>
      </c>
      <c r="AH6220" s="77">
        <f>IF(AND(M6220&lt;Variables!$G$6,M6220&gt;Variables!$G$5),0,1)</f>
        <v>1</v>
      </c>
      <c r="AI6220" s="77">
        <f t="shared" si="196"/>
        <v>1</v>
      </c>
      <c r="AJ6220" s="77">
        <f>IF(I6220&gt;Variables!$G$7,0,1)</f>
        <v>1</v>
      </c>
      <c r="AK6220" s="77">
        <f>IF(F6220&gt;Variables!$G$8,0,1)</f>
        <v>0</v>
      </c>
      <c r="AL6220" s="77">
        <f>IF(G6220&gt;Variables!$G$9,0,1)</f>
        <v>0</v>
      </c>
      <c r="AM6220" s="77">
        <f>IF(AND(K6220&gt;Variables!$G$10,K6220&lt;Variables!$G$11),0,1)</f>
        <v>1</v>
      </c>
      <c r="AN6220" s="77">
        <f>IF(H6220&lt;Variables!$G$13,1,0)</f>
        <v>0</v>
      </c>
      <c r="AO6220" s="77">
        <f>IF(R6220&lt;Variables!$G$12,0,1)</f>
        <v>0</v>
      </c>
      <c r="AP6220" s="78">
        <f t="shared" si="197"/>
        <v>0</v>
      </c>
      <c r="AQ6220" s="77">
        <f>IF(V6220&lt;Variables!$G$15,1,0)</f>
        <v>1</v>
      </c>
      <c r="AR6220" s="77">
        <v>1</v>
      </c>
      <c r="AS6220" s="77">
        <v>0</v>
      </c>
      <c r="AT6220" s="77">
        <v>0</v>
      </c>
      <c r="AU6220" s="77">
        <v>0</v>
      </c>
      <c r="BA6220" s="77">
        <v>1.1599999999999999</v>
      </c>
    </row>
    <row r="6221" spans="3:53" x14ac:dyDescent="0.25">
      <c r="C6221" s="77" t="s">
        <v>709</v>
      </c>
      <c r="D6221" s="77" t="s">
        <v>728</v>
      </c>
      <c r="E6221" s="77">
        <v>44.2</v>
      </c>
      <c r="F6221" s="77">
        <v>15.4</v>
      </c>
      <c r="G6221" s="77">
        <v>14.35</v>
      </c>
      <c r="H6221" s="77">
        <v>67630</v>
      </c>
      <c r="I6221" s="77">
        <v>-24.545000000000002</v>
      </c>
      <c r="J6221" s="77" t="s">
        <v>74</v>
      </c>
      <c r="K6221" s="77">
        <v>70.03</v>
      </c>
      <c r="L6221" s="77">
        <v>43.21840000000001</v>
      </c>
      <c r="M6221" s="77">
        <v>1.9704570275623119</v>
      </c>
      <c r="N6221" s="77">
        <v>42.764806000000007</v>
      </c>
      <c r="O6221" s="77">
        <v>3.0520283431193231</v>
      </c>
      <c r="P6221" s="77">
        <v>5846000</v>
      </c>
      <c r="Q6221" s="77">
        <v>4417000</v>
      </c>
      <c r="R6221" s="77">
        <v>1.32</v>
      </c>
      <c r="S6221" s="77">
        <v>46.48899999999999</v>
      </c>
      <c r="T6221" s="77">
        <v>7.7439999999999998</v>
      </c>
      <c r="U6221" s="77">
        <v>23.775200000000002</v>
      </c>
      <c r="V6221" s="77">
        <v>2.4092945989745131</v>
      </c>
      <c r="AC6221" s="77">
        <v>44.12</v>
      </c>
      <c r="AD6221" s="77">
        <v>41.58</v>
      </c>
      <c r="AH6221" s="77">
        <f>IF(AND(M6221&lt;Variables!$G$6,M6221&gt;Variables!$G$5),0,1)</f>
        <v>1</v>
      </c>
      <c r="AI6221" s="77">
        <f t="shared" si="196"/>
        <v>0</v>
      </c>
      <c r="AJ6221" s="77">
        <f>IF(I6221&gt;Variables!$G$7,0,1)</f>
        <v>1</v>
      </c>
      <c r="AK6221" s="77">
        <f>IF(F6221&gt;Variables!$G$8,0,1)</f>
        <v>0</v>
      </c>
      <c r="AL6221" s="77">
        <f>IF(G6221&gt;Variables!$G$9,0,1)</f>
        <v>0</v>
      </c>
      <c r="AM6221" s="77">
        <f>IF(AND(K6221&gt;Variables!$G$10,K6221&lt;Variables!$G$11),0,1)</f>
        <v>1</v>
      </c>
      <c r="AN6221" s="77">
        <f>IF(H6221&lt;Variables!$G$13,1,0)</f>
        <v>0</v>
      </c>
      <c r="AO6221" s="77">
        <f>IF(R6221&lt;Variables!$G$12,0,1)</f>
        <v>0</v>
      </c>
      <c r="AP6221" s="78">
        <f t="shared" si="197"/>
        <v>0</v>
      </c>
      <c r="AQ6221" s="77">
        <f>IF(V6221&lt;Variables!$G$15,1,0)</f>
        <v>1</v>
      </c>
      <c r="AR6221" s="77">
        <v>0</v>
      </c>
      <c r="AS6221" s="77">
        <v>0</v>
      </c>
      <c r="AT6221" s="77">
        <v>1</v>
      </c>
      <c r="AU6221" s="77">
        <v>0</v>
      </c>
      <c r="BA6221" s="77">
        <v>-1.66</v>
      </c>
    </row>
    <row r="6222" spans="3:53" x14ac:dyDescent="0.25">
      <c r="C6222" s="77" t="s">
        <v>709</v>
      </c>
      <c r="D6222" s="77" t="s">
        <v>713</v>
      </c>
      <c r="E6222" s="77">
        <v>34.590000000000003</v>
      </c>
      <c r="F6222" s="77">
        <v>7.76</v>
      </c>
      <c r="G6222" s="77">
        <v>2.89</v>
      </c>
      <c r="H6222" s="77">
        <v>7720</v>
      </c>
      <c r="I6222" s="77">
        <v>-2E-3</v>
      </c>
      <c r="J6222" s="77" t="s">
        <v>75</v>
      </c>
      <c r="K6222" s="77">
        <v>38.909999999999997</v>
      </c>
      <c r="L6222" s="77">
        <v>34.67015</v>
      </c>
      <c r="M6222" s="77">
        <v>-0.43308148363937421</v>
      </c>
      <c r="N6222" s="77">
        <v>34.698030000000003</v>
      </c>
      <c r="O6222" s="77">
        <v>-0.51308388401299032</v>
      </c>
      <c r="P6222" s="77">
        <v>2839000</v>
      </c>
      <c r="Q6222" s="77">
        <v>2038000</v>
      </c>
      <c r="R6222" s="77">
        <v>1.39</v>
      </c>
      <c r="S6222" s="77">
        <v>46.48899999999999</v>
      </c>
      <c r="T6222" s="77">
        <v>7.7439999999999998</v>
      </c>
      <c r="U6222" s="77">
        <v>23.775200000000002</v>
      </c>
      <c r="V6222" s="77">
        <v>2.2494970194631412</v>
      </c>
      <c r="AC6222" s="77">
        <v>34.81</v>
      </c>
      <c r="AD6222" s="77">
        <v>33.86</v>
      </c>
      <c r="AH6222" s="77">
        <f>IF(AND(M6222&lt;Variables!$G$6,M6222&gt;Variables!$G$5),0,1)</f>
        <v>1</v>
      </c>
      <c r="AI6222" s="77">
        <f t="shared" si="196"/>
        <v>1</v>
      </c>
      <c r="AJ6222" s="77">
        <f>IF(I6222&gt;Variables!$G$7,0,1)</f>
        <v>1</v>
      </c>
      <c r="AK6222" s="77">
        <f>IF(F6222&gt;Variables!$G$8,0,1)</f>
        <v>1</v>
      </c>
      <c r="AL6222" s="77">
        <f>IF(G6222&gt;Variables!$G$9,0,1)</f>
        <v>1</v>
      </c>
      <c r="AM6222" s="77">
        <f>IF(AND(K6222&gt;Variables!$G$10,K6222&lt;Variables!$G$11),0,1)</f>
        <v>1</v>
      </c>
      <c r="AN6222" s="77">
        <f>IF(H6222&lt;Variables!$G$13,1,0)</f>
        <v>0</v>
      </c>
      <c r="AO6222" s="77">
        <f>IF(R6222&lt;Variables!$G$12,0,1)</f>
        <v>0</v>
      </c>
      <c r="AP6222" s="78">
        <f t="shared" si="197"/>
        <v>1</v>
      </c>
      <c r="AQ6222" s="77">
        <f>IF(V6222&lt;Variables!$G$15,1,0)</f>
        <v>1</v>
      </c>
      <c r="AR6222" s="77">
        <v>0</v>
      </c>
      <c r="AS6222" s="77">
        <v>0</v>
      </c>
      <c r="AT6222" s="77">
        <v>0</v>
      </c>
      <c r="AU6222" s="77">
        <v>1</v>
      </c>
      <c r="BA6222" s="77">
        <v>-0.5</v>
      </c>
    </row>
    <row r="6223" spans="3:53" x14ac:dyDescent="0.25">
      <c r="C6223" s="77" t="s">
        <v>709</v>
      </c>
      <c r="D6223" s="77" t="s">
        <v>745</v>
      </c>
      <c r="E6223" s="77">
        <v>1.91</v>
      </c>
      <c r="F6223" s="77">
        <v>26.43</v>
      </c>
      <c r="G6223" s="77">
        <v>24.68</v>
      </c>
      <c r="H6223" s="77">
        <v>65.010000000000005</v>
      </c>
      <c r="I6223" s="77">
        <v>-45.51</v>
      </c>
      <c r="J6223" s="77" t="s">
        <v>74</v>
      </c>
      <c r="K6223" s="77">
        <v>68.27</v>
      </c>
      <c r="L6223" s="77">
        <v>1.85944</v>
      </c>
      <c r="M6223" s="77">
        <v>3.2568945488964389</v>
      </c>
      <c r="N6223" s="77">
        <v>1.8184560000000001</v>
      </c>
      <c r="O6223" s="77">
        <v>5.5840779210495111</v>
      </c>
      <c r="P6223" s="77">
        <v>4210000</v>
      </c>
      <c r="Q6223" s="77">
        <v>486440</v>
      </c>
      <c r="R6223" s="77">
        <v>8.65</v>
      </c>
      <c r="S6223" s="77">
        <v>46.48899999999999</v>
      </c>
      <c r="T6223" s="77">
        <v>7.7439999999999998</v>
      </c>
      <c r="U6223" s="77">
        <v>23.775200000000002</v>
      </c>
      <c r="V6223" s="77">
        <v>2.2997519394054118</v>
      </c>
      <c r="AC6223" s="77">
        <v>2.86</v>
      </c>
      <c r="AD6223" s="77">
        <v>1.81</v>
      </c>
      <c r="AH6223" s="77">
        <f>IF(AND(M6223&lt;Variables!$G$6,M6223&gt;Variables!$G$5),0,1)</f>
        <v>1</v>
      </c>
      <c r="AI6223" s="77">
        <f t="shared" si="196"/>
        <v>0</v>
      </c>
      <c r="AJ6223" s="77">
        <f>IF(I6223&gt;Variables!$G$7,0,1)</f>
        <v>1</v>
      </c>
      <c r="AK6223" s="77">
        <f>IF(F6223&gt;Variables!$G$8,0,1)</f>
        <v>0</v>
      </c>
      <c r="AL6223" s="77">
        <f>IF(G6223&gt;Variables!$G$9,0,1)</f>
        <v>0</v>
      </c>
      <c r="AM6223" s="77">
        <f>IF(AND(K6223&gt;Variables!$G$10,K6223&lt;Variables!$G$11),0,1)</f>
        <v>0</v>
      </c>
      <c r="AN6223" s="77">
        <f>IF(H6223&lt;Variables!$G$13,1,0)</f>
        <v>1</v>
      </c>
      <c r="AO6223" s="77">
        <f>IF(R6223&lt;Variables!$G$12,0,1)</f>
        <v>1</v>
      </c>
      <c r="AP6223" s="78">
        <f t="shared" si="197"/>
        <v>0</v>
      </c>
      <c r="AQ6223" s="77">
        <f>IF(V6223&lt;Variables!$G$15,1,0)</f>
        <v>1</v>
      </c>
      <c r="AR6223" s="77">
        <v>0</v>
      </c>
      <c r="AS6223" s="77">
        <v>0</v>
      </c>
      <c r="AT6223" s="77">
        <v>1</v>
      </c>
      <c r="AU6223" s="77">
        <v>0</v>
      </c>
      <c r="BA6223" s="77">
        <v>-2.25</v>
      </c>
    </row>
    <row r="6224" spans="3:53" x14ac:dyDescent="0.25">
      <c r="C6224" s="77" t="s">
        <v>709</v>
      </c>
      <c r="D6224" s="77" t="s">
        <v>719</v>
      </c>
      <c r="E6224" s="77">
        <v>2.1</v>
      </c>
      <c r="F6224" s="77">
        <v>41.84</v>
      </c>
      <c r="G6224" s="77">
        <v>-5.4</v>
      </c>
      <c r="H6224" s="77">
        <v>82.6</v>
      </c>
      <c r="I6224" s="77">
        <v>-57.058</v>
      </c>
      <c r="J6224" s="77" t="s">
        <v>74</v>
      </c>
      <c r="K6224" s="77">
        <v>49.44</v>
      </c>
      <c r="L6224" s="77">
        <v>2.0922499999999991</v>
      </c>
      <c r="M6224" s="77">
        <v>0.37997371251048251</v>
      </c>
      <c r="N6224" s="77">
        <v>2.1243560000000001</v>
      </c>
      <c r="O6224" s="77">
        <v>-1.1370975486217969</v>
      </c>
      <c r="P6224" s="77">
        <v>212070000</v>
      </c>
      <c r="Q6224" s="77">
        <v>4600000</v>
      </c>
      <c r="R6224" s="77">
        <v>46.1</v>
      </c>
      <c r="S6224" s="77">
        <v>46.48899999999999</v>
      </c>
      <c r="T6224" s="77">
        <v>7.7439999999999998</v>
      </c>
      <c r="U6224" s="77">
        <v>23.775200000000002</v>
      </c>
      <c r="V6224" s="77">
        <v>2.3519336073604959</v>
      </c>
      <c r="AC6224" s="77">
        <v>2.37</v>
      </c>
      <c r="AD6224" s="77">
        <v>1.88</v>
      </c>
      <c r="AH6224" s="77">
        <f>IF(AND(M6224&lt;Variables!$G$6,M6224&gt;Variables!$G$5),0,1)</f>
        <v>1</v>
      </c>
      <c r="AI6224" s="77">
        <f t="shared" si="196"/>
        <v>1</v>
      </c>
      <c r="AJ6224" s="77">
        <f>IF(I6224&gt;Variables!$G$7,0,1)</f>
        <v>1</v>
      </c>
      <c r="AK6224" s="77">
        <f>IF(F6224&gt;Variables!$G$8,0,1)</f>
        <v>0</v>
      </c>
      <c r="AL6224" s="77">
        <f>IF(G6224&gt;Variables!$G$9,0,1)</f>
        <v>1</v>
      </c>
      <c r="AM6224" s="77">
        <f>IF(AND(K6224&gt;Variables!$G$10,K6224&lt;Variables!$G$11),0,1)</f>
        <v>1</v>
      </c>
      <c r="AN6224" s="77">
        <f>IF(H6224&lt;Variables!$G$13,1,0)</f>
        <v>1</v>
      </c>
      <c r="AO6224" s="77">
        <f>IF(R6224&lt;Variables!$G$12,0,1)</f>
        <v>1</v>
      </c>
      <c r="AP6224" s="78">
        <f t="shared" si="197"/>
        <v>0</v>
      </c>
      <c r="AQ6224" s="77">
        <f>IF(V6224&lt;Variables!$G$15,1,0)</f>
        <v>1</v>
      </c>
      <c r="AR6224" s="77">
        <v>0</v>
      </c>
      <c r="AS6224" s="77">
        <v>0</v>
      </c>
      <c r="AT6224" s="77">
        <v>1</v>
      </c>
      <c r="AU6224" s="77">
        <v>0</v>
      </c>
      <c r="BA6224" s="77">
        <v>-2.25</v>
      </c>
    </row>
    <row r="6225" spans="3:53" x14ac:dyDescent="0.25">
      <c r="C6225" s="77" t="s">
        <v>709</v>
      </c>
      <c r="D6225" s="77" t="s">
        <v>718</v>
      </c>
      <c r="E6225" s="77">
        <v>24.44</v>
      </c>
      <c r="F6225" s="77">
        <v>97.53</v>
      </c>
      <c r="G6225" s="77">
        <v>23.56</v>
      </c>
      <c r="H6225" s="77">
        <v>1570</v>
      </c>
      <c r="I6225" s="77">
        <v>-6.9000000000000006E-2</v>
      </c>
      <c r="J6225" s="77" t="s">
        <v>74</v>
      </c>
      <c r="K6225" s="77">
        <v>44.9</v>
      </c>
      <c r="L6225" s="77">
        <v>25.00074</v>
      </c>
      <c r="M6225" s="77">
        <v>-0.36294925670200268</v>
      </c>
      <c r="N6225" s="77">
        <v>25.621356000000009</v>
      </c>
      <c r="O6225" s="77">
        <v>-2.776418234850667</v>
      </c>
      <c r="P6225" s="77">
        <v>45409000</v>
      </c>
      <c r="Q6225" s="77">
        <v>302659</v>
      </c>
      <c r="R6225" s="77">
        <v>150.03</v>
      </c>
      <c r="S6225" s="77">
        <v>46.48899999999999</v>
      </c>
      <c r="T6225" s="77">
        <v>7.7439999999999998</v>
      </c>
      <c r="U6225" s="77">
        <v>23.775200000000002</v>
      </c>
      <c r="V6225" s="77">
        <v>2.31825487366214</v>
      </c>
      <c r="AC6225" s="77">
        <v>31.09</v>
      </c>
      <c r="AD6225" s="77">
        <v>23.81</v>
      </c>
      <c r="AH6225" s="77">
        <f>IF(AND(M6225&lt;Variables!$G$6,M6225&gt;Variables!$G$5),0,1)</f>
        <v>1</v>
      </c>
      <c r="AI6225" s="77">
        <f t="shared" si="196"/>
        <v>1</v>
      </c>
      <c r="AJ6225" s="77">
        <f>IF(I6225&gt;Variables!$G$7,0,1)</f>
        <v>1</v>
      </c>
      <c r="AK6225" s="77">
        <f>IF(F6225&gt;Variables!$G$8,0,1)</f>
        <v>0</v>
      </c>
      <c r="AL6225" s="77">
        <f>IF(G6225&gt;Variables!$G$9,0,1)</f>
        <v>0</v>
      </c>
      <c r="AM6225" s="77">
        <f>IF(AND(K6225&gt;Variables!$G$10,K6225&lt;Variables!$G$11),0,1)</f>
        <v>1</v>
      </c>
      <c r="AN6225" s="77">
        <f>IF(H6225&lt;Variables!$G$13,1,0)</f>
        <v>0</v>
      </c>
      <c r="AO6225" s="77">
        <f>IF(R6225&lt;Variables!$G$12,0,1)</f>
        <v>1</v>
      </c>
      <c r="AP6225" s="78">
        <f t="shared" si="197"/>
        <v>0</v>
      </c>
      <c r="AQ6225" s="77">
        <f>IF(V6225&lt;Variables!$G$15,1,0)</f>
        <v>1</v>
      </c>
      <c r="AR6225" s="77">
        <v>1</v>
      </c>
      <c r="AS6225" s="77">
        <v>0</v>
      </c>
      <c r="AT6225" s="77">
        <v>0</v>
      </c>
      <c r="AU6225" s="77">
        <v>0</v>
      </c>
      <c r="BA6225" s="77">
        <v>2</v>
      </c>
    </row>
    <row r="6226" spans="3:53" x14ac:dyDescent="0.25">
      <c r="C6226" s="77" t="s">
        <v>709</v>
      </c>
      <c r="D6226" s="77" t="s">
        <v>158</v>
      </c>
      <c r="E6226" s="77">
        <v>46.95</v>
      </c>
      <c r="F6226" s="77">
        <v>6.43</v>
      </c>
      <c r="G6226" s="77">
        <v>5.75</v>
      </c>
      <c r="H6226" s="77">
        <v>6670</v>
      </c>
      <c r="I6226" s="77">
        <v>59.890999999999998</v>
      </c>
      <c r="J6226" s="77" t="s">
        <v>75</v>
      </c>
      <c r="K6226" s="77">
        <v>38.1</v>
      </c>
      <c r="L6226" s="77">
        <v>47.267499999999998</v>
      </c>
      <c r="M6226" s="77">
        <v>-0.9150050245940603</v>
      </c>
      <c r="N6226" s="77">
        <v>47.084739999999996</v>
      </c>
      <c r="O6226" s="77">
        <v>-0.53040539249022667</v>
      </c>
      <c r="P6226" s="77">
        <v>221910</v>
      </c>
      <c r="Q6226" s="77">
        <v>677206</v>
      </c>
      <c r="R6226" s="77">
        <v>0.33</v>
      </c>
      <c r="S6226" s="77">
        <v>46.48899999999999</v>
      </c>
      <c r="T6226" s="77">
        <v>7.7439999999999998</v>
      </c>
      <c r="U6226" s="77">
        <v>23.775200000000002</v>
      </c>
      <c r="V6226" s="77">
        <v>2.2360599699582169</v>
      </c>
      <c r="AC6226" s="77">
        <v>48.42</v>
      </c>
      <c r="AD6226" s="77">
        <v>46.7</v>
      </c>
      <c r="AH6226" s="77">
        <f>IF(AND(M6226&lt;Variables!$G$6,M6226&gt;Variables!$G$5),0,1)</f>
        <v>1</v>
      </c>
      <c r="AI6226" s="77">
        <f t="shared" si="196"/>
        <v>0</v>
      </c>
      <c r="AJ6226" s="77">
        <f>IF(I6226&gt;Variables!$G$7,0,1)</f>
        <v>0</v>
      </c>
      <c r="AK6226" s="77">
        <f>IF(F6226&gt;Variables!$G$8,0,1)</f>
        <v>1</v>
      </c>
      <c r="AL6226" s="77">
        <f>IF(G6226&gt;Variables!$G$9,0,1)</f>
        <v>1</v>
      </c>
      <c r="AM6226" s="77">
        <f>IF(AND(K6226&gt;Variables!$G$10,K6226&lt;Variables!$G$11),0,1)</f>
        <v>1</v>
      </c>
      <c r="AN6226" s="77">
        <f>IF(H6226&lt;Variables!$G$13,1,0)</f>
        <v>0</v>
      </c>
      <c r="AO6226" s="77">
        <f>IF(R6226&lt;Variables!$G$12,0,1)</f>
        <v>0</v>
      </c>
      <c r="AP6226" s="78">
        <f t="shared" si="197"/>
        <v>1</v>
      </c>
      <c r="AQ6226" s="77">
        <f>IF(V6226&lt;Variables!$G$15,1,0)</f>
        <v>1</v>
      </c>
      <c r="AR6226" s="77">
        <v>1</v>
      </c>
      <c r="AS6226" s="77">
        <v>0</v>
      </c>
      <c r="AT6226" s="77">
        <v>0</v>
      </c>
      <c r="AU6226" s="77">
        <v>0</v>
      </c>
      <c r="BA6226" s="77">
        <v>1.23</v>
      </c>
    </row>
    <row r="6227" spans="3:53" x14ac:dyDescent="0.25">
      <c r="C6227" s="77" t="s">
        <v>709</v>
      </c>
      <c r="D6227" s="77" t="s">
        <v>630</v>
      </c>
      <c r="E6227" s="77">
        <v>6.77</v>
      </c>
      <c r="F6227" s="77">
        <v>6.5</v>
      </c>
      <c r="G6227" s="77">
        <v>3.14</v>
      </c>
      <c r="H6227" s="77">
        <v>-99999</v>
      </c>
      <c r="I6227" s="77">
        <v>-21.268999999999998</v>
      </c>
      <c r="J6227" s="77" t="s">
        <v>75</v>
      </c>
      <c r="K6227" s="77">
        <v>69.84</v>
      </c>
      <c r="L6227" s="77">
        <v>6.766</v>
      </c>
      <c r="M6227" s="77">
        <v>0</v>
      </c>
      <c r="N6227" s="77">
        <v>6.7886666666666668</v>
      </c>
      <c r="O6227" s="77">
        <v>-0.3338898163606035</v>
      </c>
      <c r="P6227" s="77">
        <v>25664</v>
      </c>
      <c r="Q6227" s="77">
        <v>21578</v>
      </c>
      <c r="R6227" s="77">
        <v>1.19</v>
      </c>
      <c r="S6227" s="77">
        <v>46.48899999999999</v>
      </c>
      <c r="T6227" s="77">
        <v>7.7439999999999998</v>
      </c>
      <c r="U6227" s="77">
        <v>23.775200000000002</v>
      </c>
      <c r="V6227" s="77">
        <v>2.5725424000000001</v>
      </c>
      <c r="AC6227" s="77">
        <v>6.8</v>
      </c>
      <c r="AD6227" s="77">
        <v>6.66</v>
      </c>
      <c r="AH6227" s="77">
        <f>IF(AND(M6227&lt;Variables!$G$6,M6227&gt;Variables!$G$5),0,1)</f>
        <v>1</v>
      </c>
      <c r="AI6227" s="77">
        <f t="shared" si="196"/>
        <v>1</v>
      </c>
      <c r="AJ6227" s="77">
        <f>IF(I6227&gt;Variables!$G$7,0,1)</f>
        <v>1</v>
      </c>
      <c r="AK6227" s="77">
        <f>IF(F6227&gt;Variables!$G$8,0,1)</f>
        <v>1</v>
      </c>
      <c r="AL6227" s="77">
        <f>IF(G6227&gt;Variables!$G$9,0,1)</f>
        <v>1</v>
      </c>
      <c r="AM6227" s="77">
        <f>IF(AND(K6227&gt;Variables!$G$10,K6227&lt;Variables!$G$11),0,1)</f>
        <v>0</v>
      </c>
      <c r="AN6227" s="77">
        <f>IF(H6227&lt;Variables!$G$13,1,0)</f>
        <v>1</v>
      </c>
      <c r="AO6227" s="77">
        <f>IF(R6227&lt;Variables!$G$12,0,1)</f>
        <v>0</v>
      </c>
      <c r="AP6227" s="78">
        <f t="shared" si="197"/>
        <v>1</v>
      </c>
      <c r="AQ6227" s="77">
        <f>IF(V6227&lt;Variables!$G$15,1,0)</f>
        <v>1</v>
      </c>
      <c r="AR6227" s="77">
        <v>0</v>
      </c>
      <c r="AS6227" s="77">
        <v>0</v>
      </c>
      <c r="AT6227" s="77">
        <v>0</v>
      </c>
      <c r="AU6227" s="77">
        <v>0</v>
      </c>
      <c r="BA6227" s="77">
        <v>0</v>
      </c>
    </row>
    <row r="6228" spans="3:53" x14ac:dyDescent="0.25">
      <c r="C6228" s="77" t="s">
        <v>709</v>
      </c>
      <c r="D6228" s="77" t="s">
        <v>137</v>
      </c>
      <c r="E6228" s="77">
        <v>135.69999999999999</v>
      </c>
      <c r="F6228" s="77">
        <v>7.03</v>
      </c>
      <c r="G6228" s="77">
        <v>5.18</v>
      </c>
      <c r="H6228" s="77">
        <v>6180</v>
      </c>
      <c r="I6228" s="77">
        <v>-11.141</v>
      </c>
      <c r="J6228" s="77" t="s">
        <v>75</v>
      </c>
      <c r="K6228" s="77">
        <v>49.59</v>
      </c>
      <c r="L6228" s="77">
        <v>135.71506470588241</v>
      </c>
      <c r="M6228" s="77">
        <v>-0.31320377498515051</v>
      </c>
      <c r="N6228" s="77">
        <v>134.97685121951221</v>
      </c>
      <c r="O6228" s="77">
        <v>0.23200184154432191</v>
      </c>
      <c r="P6228" s="77">
        <v>208365</v>
      </c>
      <c r="Q6228" s="77">
        <v>710548</v>
      </c>
      <c r="R6228" s="77">
        <v>0.28999999999999998</v>
      </c>
      <c r="S6228" s="77">
        <v>46.48899999999999</v>
      </c>
      <c r="T6228" s="77">
        <v>7.7439999999999998</v>
      </c>
      <c r="U6228" s="77">
        <v>23.775200000000002</v>
      </c>
      <c r="V6228" s="77">
        <v>2.3705248398237289</v>
      </c>
      <c r="AC6228" s="77">
        <v>136.58359999999999</v>
      </c>
      <c r="AD6228" s="77">
        <v>134.11000000000001</v>
      </c>
      <c r="AH6228" s="77">
        <f>IF(AND(M6228&lt;Variables!$G$6,M6228&gt;Variables!$G$5),0,1)</f>
        <v>1</v>
      </c>
      <c r="AI6228" s="77">
        <f t="shared" si="196"/>
        <v>0</v>
      </c>
      <c r="AJ6228" s="77">
        <f>IF(I6228&gt;Variables!$G$7,0,1)</f>
        <v>1</v>
      </c>
      <c r="AK6228" s="77">
        <f>IF(F6228&gt;Variables!$G$8,0,1)</f>
        <v>1</v>
      </c>
      <c r="AL6228" s="77">
        <f>IF(G6228&gt;Variables!$G$9,0,1)</f>
        <v>1</v>
      </c>
      <c r="AM6228" s="77">
        <f>IF(AND(K6228&gt;Variables!$G$10,K6228&lt;Variables!$G$11),0,1)</f>
        <v>1</v>
      </c>
      <c r="AN6228" s="77">
        <f>IF(H6228&lt;Variables!$G$13,1,0)</f>
        <v>0</v>
      </c>
      <c r="AO6228" s="77">
        <f>IF(R6228&lt;Variables!$G$12,0,1)</f>
        <v>0</v>
      </c>
      <c r="AP6228" s="78">
        <f t="shared" si="197"/>
        <v>1</v>
      </c>
      <c r="AQ6228" s="77">
        <f>IF(V6228&lt;Variables!$G$15,1,0)</f>
        <v>1</v>
      </c>
      <c r="AR6228" s="77">
        <v>0</v>
      </c>
      <c r="AS6228" s="77">
        <v>1</v>
      </c>
      <c r="AT6228" s="77">
        <v>0</v>
      </c>
      <c r="AU6228" s="77">
        <v>0</v>
      </c>
      <c r="BA6228" s="77">
        <v>0.33</v>
      </c>
    </row>
    <row r="6229" spans="3:53" x14ac:dyDescent="0.25">
      <c r="C6229" s="77" t="s">
        <v>709</v>
      </c>
      <c r="D6229" s="77" t="s">
        <v>741</v>
      </c>
      <c r="E6229" s="77">
        <v>29.79</v>
      </c>
      <c r="F6229" s="77">
        <v>8.17</v>
      </c>
      <c r="G6229" s="77">
        <v>5.8</v>
      </c>
      <c r="H6229" s="77">
        <v>3360</v>
      </c>
      <c r="I6229" s="77">
        <v>-1.9810000000000001</v>
      </c>
      <c r="J6229" s="77" t="s">
        <v>75</v>
      </c>
      <c r="K6229" s="77">
        <v>47.92</v>
      </c>
      <c r="L6229" s="77">
        <v>29.810169999999999</v>
      </c>
      <c r="M6229" s="77">
        <v>-0.62854388284266016</v>
      </c>
      <c r="N6229" s="77">
        <v>29.444959999999998</v>
      </c>
      <c r="O6229" s="77">
        <v>0.60397433041172333</v>
      </c>
      <c r="P6229" s="77">
        <v>4806000</v>
      </c>
      <c r="Q6229" s="77">
        <v>1038000</v>
      </c>
      <c r="R6229" s="77">
        <v>4.63</v>
      </c>
      <c r="S6229" s="77">
        <v>46.48899999999999</v>
      </c>
      <c r="T6229" s="77">
        <v>7.7439999999999998</v>
      </c>
      <c r="U6229" s="77">
        <v>23.775200000000002</v>
      </c>
      <c r="V6229" s="77">
        <v>2.3580176527079182</v>
      </c>
      <c r="AC6229" s="77">
        <v>30.04</v>
      </c>
      <c r="AD6229" s="77">
        <v>29.210100000000001</v>
      </c>
      <c r="AH6229" s="77">
        <f>IF(AND(M6229&lt;Variables!$G$6,M6229&gt;Variables!$G$5),0,1)</f>
        <v>1</v>
      </c>
      <c r="AI6229" s="77">
        <f t="shared" si="196"/>
        <v>0</v>
      </c>
      <c r="AJ6229" s="77">
        <f>IF(I6229&gt;Variables!$G$7,0,1)</f>
        <v>1</v>
      </c>
      <c r="AK6229" s="77">
        <f>IF(F6229&gt;Variables!$G$8,0,1)</f>
        <v>1</v>
      </c>
      <c r="AL6229" s="77">
        <f>IF(G6229&gt;Variables!$G$9,0,1)</f>
        <v>1</v>
      </c>
      <c r="AM6229" s="77">
        <f>IF(AND(K6229&gt;Variables!$G$10,K6229&lt;Variables!$G$11),0,1)</f>
        <v>1</v>
      </c>
      <c r="AN6229" s="77">
        <f>IF(H6229&lt;Variables!$G$13,1,0)</f>
        <v>0</v>
      </c>
      <c r="AO6229" s="77">
        <f>IF(R6229&lt;Variables!$G$12,0,1)</f>
        <v>1</v>
      </c>
      <c r="AP6229" s="78">
        <f t="shared" si="197"/>
        <v>1</v>
      </c>
      <c r="AQ6229" s="77">
        <f>IF(V6229&lt;Variables!$G$15,1,0)</f>
        <v>1</v>
      </c>
      <c r="AR6229" s="77">
        <v>0</v>
      </c>
      <c r="AS6229" s="77">
        <v>0</v>
      </c>
      <c r="AT6229" s="77">
        <v>1</v>
      </c>
      <c r="AU6229" s="77">
        <v>0</v>
      </c>
      <c r="BA6229" s="77">
        <v>-1.83</v>
      </c>
    </row>
    <row r="6230" spans="3:53" x14ac:dyDescent="0.25">
      <c r="C6230" s="77" t="s">
        <v>709</v>
      </c>
      <c r="D6230" s="77" t="s">
        <v>85</v>
      </c>
      <c r="E6230" s="77">
        <v>4.74</v>
      </c>
      <c r="F6230" s="77">
        <v>9.24</v>
      </c>
      <c r="G6230" s="77">
        <v>6.51</v>
      </c>
      <c r="H6230" s="77">
        <v>2780</v>
      </c>
      <c r="I6230" s="77">
        <v>186.66300000000001</v>
      </c>
      <c r="J6230" s="77" t="s">
        <v>75</v>
      </c>
      <c r="K6230" s="77">
        <v>48.16</v>
      </c>
      <c r="L6230" s="77">
        <v>4.7348400000000002</v>
      </c>
      <c r="M6230" s="77">
        <v>-0.1191170134576994</v>
      </c>
      <c r="N6230" s="77">
        <v>4.7493060000000007</v>
      </c>
      <c r="O6230" s="77">
        <v>-0.42334606361436938</v>
      </c>
      <c r="P6230" s="77">
        <v>37689000</v>
      </c>
      <c r="Q6230" s="77">
        <v>21010000</v>
      </c>
      <c r="R6230" s="77">
        <v>1.79</v>
      </c>
      <c r="S6230" s="77">
        <v>46.48899999999999</v>
      </c>
      <c r="T6230" s="77">
        <v>7.7439999999999998</v>
      </c>
      <c r="U6230" s="77">
        <v>23.775200000000002</v>
      </c>
      <c r="V6230" s="77">
        <v>2.3504016640697469</v>
      </c>
      <c r="AC6230" s="77">
        <v>4.74</v>
      </c>
      <c r="AD6230" s="77">
        <v>4.5199999999999996</v>
      </c>
      <c r="AH6230" s="77">
        <f>IF(AND(M6230&lt;Variables!$G$6,M6230&gt;Variables!$G$5),0,1)</f>
        <v>1</v>
      </c>
      <c r="AI6230" s="77">
        <f t="shared" si="196"/>
        <v>1</v>
      </c>
      <c r="AJ6230" s="77">
        <f>IF(I6230&gt;Variables!$G$7,0,1)</f>
        <v>0</v>
      </c>
      <c r="AK6230" s="77">
        <f>IF(F6230&gt;Variables!$G$8,0,1)</f>
        <v>0</v>
      </c>
      <c r="AL6230" s="77">
        <f>IF(G6230&gt;Variables!$G$9,0,1)</f>
        <v>1</v>
      </c>
      <c r="AM6230" s="77">
        <f>IF(AND(K6230&gt;Variables!$G$10,K6230&lt;Variables!$G$11),0,1)</f>
        <v>1</v>
      </c>
      <c r="AN6230" s="77">
        <f>IF(H6230&lt;Variables!$G$13,1,0)</f>
        <v>0</v>
      </c>
      <c r="AO6230" s="77">
        <f>IF(R6230&lt;Variables!$G$12,0,1)</f>
        <v>0</v>
      </c>
      <c r="AP6230" s="78">
        <f t="shared" si="197"/>
        <v>1</v>
      </c>
      <c r="AQ6230" s="77">
        <f>IF(V6230&lt;Variables!$G$15,1,0)</f>
        <v>1</v>
      </c>
      <c r="AR6230" s="77">
        <v>0</v>
      </c>
      <c r="AS6230" s="77">
        <v>0</v>
      </c>
      <c r="AT6230" s="77">
        <v>1</v>
      </c>
      <c r="AU6230" s="77">
        <v>0</v>
      </c>
      <c r="BA6230" s="77">
        <v>-1.96</v>
      </c>
    </row>
    <row r="6231" spans="3:53" x14ac:dyDescent="0.25">
      <c r="C6231" s="77" t="s">
        <v>709</v>
      </c>
      <c r="D6231" s="77" t="s">
        <v>177</v>
      </c>
      <c r="E6231" s="77">
        <v>71.3</v>
      </c>
      <c r="F6231" s="77">
        <v>9.48</v>
      </c>
      <c r="G6231" s="77">
        <v>10.81</v>
      </c>
      <c r="H6231" s="77">
        <v>13100</v>
      </c>
      <c r="I6231" s="77">
        <v>511.601</v>
      </c>
      <c r="J6231" s="77" t="s">
        <v>75</v>
      </c>
      <c r="K6231" s="77">
        <v>59.92</v>
      </c>
      <c r="L6231" s="77">
        <v>71.025945000000007</v>
      </c>
      <c r="M6231" s="77">
        <v>0.41401068299758059</v>
      </c>
      <c r="N6231" s="77">
        <v>69.793818000000002</v>
      </c>
      <c r="O6231" s="77">
        <v>2.1867008335895761</v>
      </c>
      <c r="P6231" s="77">
        <v>1096000</v>
      </c>
      <c r="Q6231" s="77">
        <v>1777000</v>
      </c>
      <c r="R6231" s="77">
        <v>0.62</v>
      </c>
      <c r="S6231" s="77">
        <v>46.48899999999999</v>
      </c>
      <c r="T6231" s="77">
        <v>7.7439999999999998</v>
      </c>
      <c r="U6231" s="77">
        <v>23.775200000000002</v>
      </c>
      <c r="V6231" s="77">
        <v>2.4471459467452918</v>
      </c>
      <c r="AC6231" s="77">
        <v>74.25</v>
      </c>
      <c r="AD6231" s="77">
        <v>68.709999999999994</v>
      </c>
      <c r="AH6231" s="77">
        <f>IF(AND(M6231&lt;Variables!$G$6,M6231&gt;Variables!$G$5),0,1)</f>
        <v>1</v>
      </c>
      <c r="AI6231" s="77">
        <f t="shared" si="196"/>
        <v>0</v>
      </c>
      <c r="AJ6231" s="77">
        <f>IF(I6231&gt;Variables!$G$7,0,1)</f>
        <v>0</v>
      </c>
      <c r="AK6231" s="77">
        <f>IF(F6231&gt;Variables!$G$8,0,1)</f>
        <v>0</v>
      </c>
      <c r="AL6231" s="77">
        <f>IF(G6231&gt;Variables!$G$9,0,1)</f>
        <v>0</v>
      </c>
      <c r="AM6231" s="77">
        <f>IF(AND(K6231&gt;Variables!$G$10,K6231&lt;Variables!$G$11),0,1)</f>
        <v>1</v>
      </c>
      <c r="AN6231" s="77">
        <f>IF(H6231&lt;Variables!$G$13,1,0)</f>
        <v>0</v>
      </c>
      <c r="AO6231" s="77">
        <f>IF(R6231&lt;Variables!$G$12,0,1)</f>
        <v>0</v>
      </c>
      <c r="AP6231" s="78">
        <f t="shared" si="197"/>
        <v>1</v>
      </c>
      <c r="AQ6231" s="77">
        <f>IF(V6231&lt;Variables!$G$15,1,0)</f>
        <v>1</v>
      </c>
      <c r="AR6231" s="77">
        <v>0</v>
      </c>
      <c r="AS6231" s="77">
        <v>0</v>
      </c>
      <c r="AT6231" s="77">
        <v>1</v>
      </c>
      <c r="AU6231" s="77">
        <v>0</v>
      </c>
      <c r="BA6231" s="77">
        <v>-2.25</v>
      </c>
    </row>
    <row r="6232" spans="3:53" x14ac:dyDescent="0.25">
      <c r="C6232" s="77" t="s">
        <v>709</v>
      </c>
      <c r="D6232" s="77" t="s">
        <v>436</v>
      </c>
      <c r="E6232" s="77">
        <v>7.28</v>
      </c>
      <c r="F6232" s="77">
        <v>27.13</v>
      </c>
      <c r="G6232" s="77">
        <v>-3.96</v>
      </c>
      <c r="H6232" s="77">
        <v>60.08</v>
      </c>
      <c r="I6232" s="77">
        <v>6.8490000000000002</v>
      </c>
      <c r="J6232" s="77" t="s">
        <v>75</v>
      </c>
      <c r="K6232" s="77">
        <v>24.91</v>
      </c>
      <c r="L6232" s="77">
        <v>7.6426050000000014</v>
      </c>
      <c r="M6232" s="77">
        <v>-4.2446914370165736</v>
      </c>
      <c r="N6232" s="77">
        <v>7.9421079999999993</v>
      </c>
      <c r="O6232" s="77">
        <v>-7.8556977568171993</v>
      </c>
      <c r="P6232" s="77">
        <v>49060000</v>
      </c>
      <c r="Q6232" s="77">
        <v>3180000</v>
      </c>
      <c r="R6232" s="77">
        <v>15.43</v>
      </c>
      <c r="S6232" s="77">
        <v>46.48899999999999</v>
      </c>
      <c r="T6232" s="77">
        <v>7.7439999999999998</v>
      </c>
      <c r="U6232" s="77">
        <v>23.775200000000002</v>
      </c>
      <c r="V6232" s="77">
        <v>1.9098595754115251</v>
      </c>
      <c r="AC6232" s="77">
        <v>8.0641999999999996</v>
      </c>
      <c r="AD6232" s="77">
        <v>6.75</v>
      </c>
      <c r="AH6232" s="77">
        <f>IF(AND(M6232&lt;Variables!$G$6,M6232&gt;Variables!$G$5),0,1)</f>
        <v>0</v>
      </c>
      <c r="AI6232" s="77">
        <f t="shared" si="196"/>
        <v>1</v>
      </c>
      <c r="AJ6232" s="77">
        <f>IF(I6232&gt;Variables!$G$7,0,1)</f>
        <v>1</v>
      </c>
      <c r="AK6232" s="77">
        <f>IF(F6232&gt;Variables!$G$8,0,1)</f>
        <v>0</v>
      </c>
      <c r="AL6232" s="77">
        <f>IF(G6232&gt;Variables!$G$9,0,1)</f>
        <v>1</v>
      </c>
      <c r="AM6232" s="77">
        <f>IF(AND(K6232&gt;Variables!$G$10,K6232&lt;Variables!$G$11),0,1)</f>
        <v>1</v>
      </c>
      <c r="AN6232" s="77">
        <f>IF(H6232&lt;Variables!$G$13,1,0)</f>
        <v>1</v>
      </c>
      <c r="AO6232" s="77">
        <f>IF(R6232&lt;Variables!$G$12,0,1)</f>
        <v>1</v>
      </c>
      <c r="AP6232" s="78">
        <f t="shared" si="197"/>
        <v>1</v>
      </c>
      <c r="AQ6232" s="77">
        <f>IF(V6232&lt;Variables!$G$15,1,0)</f>
        <v>1</v>
      </c>
      <c r="AR6232" s="77">
        <v>1</v>
      </c>
      <c r="AS6232" s="77">
        <v>0</v>
      </c>
      <c r="AT6232" s="77">
        <v>0</v>
      </c>
      <c r="AU6232" s="77">
        <v>0</v>
      </c>
      <c r="BA6232" s="77">
        <v>2</v>
      </c>
    </row>
    <row r="6233" spans="3:53" x14ac:dyDescent="0.25">
      <c r="C6233" s="77" t="s">
        <v>709</v>
      </c>
      <c r="D6233" s="77" t="s">
        <v>589</v>
      </c>
      <c r="E6233" s="77">
        <v>5.14</v>
      </c>
      <c r="F6233" s="77">
        <v>39.33</v>
      </c>
      <c r="G6233" s="77">
        <v>30.01</v>
      </c>
      <c r="H6233" s="77">
        <v>92.42</v>
      </c>
      <c r="I6233" s="77">
        <v>-11.000999999999999</v>
      </c>
      <c r="J6233" s="77" t="s">
        <v>75</v>
      </c>
      <c r="K6233" s="77">
        <v>49.81</v>
      </c>
      <c r="L6233" s="77">
        <v>5.2242150000000001</v>
      </c>
      <c r="M6233" s="77">
        <v>-1.9527335685839831</v>
      </c>
      <c r="N6233" s="77">
        <v>4.9611879999999999</v>
      </c>
      <c r="O6233" s="77">
        <v>3.245432344027285</v>
      </c>
      <c r="P6233" s="77">
        <v>11810000</v>
      </c>
      <c r="Q6233" s="77">
        <v>792360</v>
      </c>
      <c r="R6233" s="77">
        <v>14.9</v>
      </c>
      <c r="S6233" s="77">
        <v>46.48899999999999</v>
      </c>
      <c r="T6233" s="77">
        <v>7.7439999999999998</v>
      </c>
      <c r="U6233" s="77">
        <v>23.775200000000002</v>
      </c>
      <c r="V6233" s="77">
        <v>2.4147311688194302</v>
      </c>
      <c r="AC6233" s="77">
        <v>6.0998999999999999</v>
      </c>
      <c r="AD6233" s="77">
        <v>4.8099999999999996</v>
      </c>
      <c r="AH6233" s="77">
        <f>IF(AND(M6233&lt;Variables!$G$6,M6233&gt;Variables!$G$5),0,1)</f>
        <v>0</v>
      </c>
      <c r="AI6233" s="77">
        <f t="shared" si="196"/>
        <v>0</v>
      </c>
      <c r="AJ6233" s="77">
        <f>IF(I6233&gt;Variables!$G$7,0,1)</f>
        <v>1</v>
      </c>
      <c r="AK6233" s="77">
        <f>IF(F6233&gt;Variables!$G$8,0,1)</f>
        <v>0</v>
      </c>
      <c r="AL6233" s="77">
        <f>IF(G6233&gt;Variables!$G$9,0,1)</f>
        <v>0</v>
      </c>
      <c r="AM6233" s="77">
        <f>IF(AND(K6233&gt;Variables!$G$10,K6233&lt;Variables!$G$11),0,1)</f>
        <v>1</v>
      </c>
      <c r="AN6233" s="77">
        <f>IF(H6233&lt;Variables!$G$13,1,0)</f>
        <v>1</v>
      </c>
      <c r="AO6233" s="77">
        <f>IF(R6233&lt;Variables!$G$12,0,1)</f>
        <v>1</v>
      </c>
      <c r="AP6233" s="78">
        <f t="shared" si="197"/>
        <v>1</v>
      </c>
      <c r="AQ6233" s="77">
        <f>IF(V6233&lt;Variables!$G$15,1,0)</f>
        <v>1</v>
      </c>
      <c r="AR6233" s="77">
        <v>1</v>
      </c>
      <c r="AS6233" s="77">
        <v>0</v>
      </c>
      <c r="AT6233" s="77">
        <v>0</v>
      </c>
      <c r="AU6233" s="77">
        <v>0</v>
      </c>
      <c r="BA6233" s="77">
        <v>2</v>
      </c>
    </row>
    <row r="6234" spans="3:53" x14ac:dyDescent="0.25">
      <c r="C6234" s="77" t="s">
        <v>709</v>
      </c>
      <c r="D6234" s="77" t="s">
        <v>733</v>
      </c>
      <c r="E6234" s="77">
        <v>1.46</v>
      </c>
      <c r="F6234" s="77">
        <v>25.88</v>
      </c>
      <c r="G6234" s="77">
        <v>19.829999999999998</v>
      </c>
      <c r="H6234" s="77">
        <v>100.35</v>
      </c>
      <c r="I6234" s="77">
        <v>-17.327999999999999</v>
      </c>
      <c r="J6234" s="77" t="s">
        <v>74</v>
      </c>
      <c r="K6234" s="77">
        <v>66.63</v>
      </c>
      <c r="L6234" s="77">
        <v>1.414595</v>
      </c>
      <c r="M6234" s="77">
        <v>2.5028365009066289</v>
      </c>
      <c r="N6234" s="77">
        <v>1.4006080000000001</v>
      </c>
      <c r="O6234" s="77">
        <v>3.5264685051063451</v>
      </c>
      <c r="P6234" s="77">
        <v>15110000</v>
      </c>
      <c r="Q6234" s="77">
        <v>1740000</v>
      </c>
      <c r="R6234" s="77">
        <v>8.68</v>
      </c>
      <c r="S6234" s="77">
        <v>46.48899999999999</v>
      </c>
      <c r="T6234" s="77">
        <v>7.7439999999999998</v>
      </c>
      <c r="U6234" s="77">
        <v>23.775200000000002</v>
      </c>
      <c r="V6234" s="77">
        <v>2.3540082210993249</v>
      </c>
      <c r="AC6234" s="77">
        <v>1.46</v>
      </c>
      <c r="AD6234" s="77">
        <v>1.31</v>
      </c>
      <c r="AH6234" s="77">
        <f>IF(AND(M6234&lt;Variables!$G$6,M6234&gt;Variables!$G$5),0,1)</f>
        <v>1</v>
      </c>
      <c r="AI6234" s="77">
        <f t="shared" si="196"/>
        <v>0</v>
      </c>
      <c r="AJ6234" s="77">
        <f>IF(I6234&gt;Variables!$G$7,0,1)</f>
        <v>1</v>
      </c>
      <c r="AK6234" s="77">
        <f>IF(F6234&gt;Variables!$G$8,0,1)</f>
        <v>0</v>
      </c>
      <c r="AL6234" s="77">
        <f>IF(G6234&gt;Variables!$G$9,0,1)</f>
        <v>0</v>
      </c>
      <c r="AM6234" s="77">
        <f>IF(AND(K6234&gt;Variables!$G$10,K6234&lt;Variables!$G$11),0,1)</f>
        <v>0</v>
      </c>
      <c r="AN6234" s="77">
        <f>IF(H6234&lt;Variables!$G$13,1,0)</f>
        <v>1</v>
      </c>
      <c r="AO6234" s="77">
        <f>IF(R6234&lt;Variables!$G$12,0,1)</f>
        <v>1</v>
      </c>
      <c r="AP6234" s="78">
        <f t="shared" si="197"/>
        <v>0</v>
      </c>
      <c r="AQ6234" s="77">
        <f>IF(V6234&lt;Variables!$G$15,1,0)</f>
        <v>1</v>
      </c>
      <c r="AR6234" s="77">
        <v>0</v>
      </c>
      <c r="AS6234" s="77">
        <v>0</v>
      </c>
      <c r="AT6234" s="77">
        <v>1</v>
      </c>
      <c r="AU6234" s="77">
        <v>0</v>
      </c>
      <c r="BA6234" s="77">
        <v>-2.25</v>
      </c>
    </row>
    <row r="6235" spans="3:53" x14ac:dyDescent="0.25">
      <c r="C6235" s="77" t="s">
        <v>709</v>
      </c>
      <c r="D6235" s="77" t="s">
        <v>551</v>
      </c>
      <c r="E6235" s="77">
        <v>13.44</v>
      </c>
      <c r="F6235" s="77">
        <v>75.349999999999994</v>
      </c>
      <c r="G6235" s="77">
        <v>43.51</v>
      </c>
      <c r="H6235" s="77">
        <v>75.75</v>
      </c>
      <c r="I6235" s="77">
        <v>53.167999999999999</v>
      </c>
      <c r="J6235" s="77" t="s">
        <v>75</v>
      </c>
      <c r="K6235" s="77">
        <v>57.97</v>
      </c>
      <c r="L6235" s="77">
        <v>13.051225000000001</v>
      </c>
      <c r="M6235" s="77">
        <v>2.5949671390999849</v>
      </c>
      <c r="N6235" s="77">
        <v>12.329348</v>
      </c>
      <c r="O6235" s="77">
        <v>8.6018498301775672</v>
      </c>
      <c r="P6235" s="77">
        <v>173790000</v>
      </c>
      <c r="Q6235" s="77">
        <v>23680000</v>
      </c>
      <c r="R6235" s="77">
        <v>7.34</v>
      </c>
      <c r="S6235" s="77">
        <v>46.48899999999999</v>
      </c>
      <c r="T6235" s="77">
        <v>7.7439999999999998</v>
      </c>
      <c r="U6235" s="77">
        <v>23.775200000000002</v>
      </c>
      <c r="V6235" s="77">
        <v>2.3223707615545659</v>
      </c>
      <c r="AC6235" s="77">
        <v>18.82</v>
      </c>
      <c r="AD6235" s="77">
        <v>11.6</v>
      </c>
      <c r="AH6235" s="77">
        <f>IF(AND(M6235&lt;Variables!$G$6,M6235&gt;Variables!$G$5),0,1)</f>
        <v>1</v>
      </c>
      <c r="AI6235" s="77">
        <f t="shared" si="196"/>
        <v>0</v>
      </c>
      <c r="AJ6235" s="77">
        <f>IF(I6235&gt;Variables!$G$7,0,1)</f>
        <v>0</v>
      </c>
      <c r="AK6235" s="77">
        <f>IF(F6235&gt;Variables!$G$8,0,1)</f>
        <v>0</v>
      </c>
      <c r="AL6235" s="77">
        <f>IF(G6235&gt;Variables!$G$9,0,1)</f>
        <v>0</v>
      </c>
      <c r="AM6235" s="77">
        <f>IF(AND(K6235&gt;Variables!$G$10,K6235&lt;Variables!$G$11),0,1)</f>
        <v>1</v>
      </c>
      <c r="AN6235" s="77">
        <f>IF(H6235&lt;Variables!$G$13,1,0)</f>
        <v>1</v>
      </c>
      <c r="AO6235" s="77">
        <f>IF(R6235&lt;Variables!$G$12,0,1)</f>
        <v>1</v>
      </c>
      <c r="AP6235" s="78">
        <f t="shared" si="197"/>
        <v>1</v>
      </c>
      <c r="AQ6235" s="77">
        <f>IF(V6235&lt;Variables!$G$15,1,0)</f>
        <v>1</v>
      </c>
      <c r="AR6235" s="77">
        <v>0</v>
      </c>
      <c r="AS6235" s="77">
        <v>0</v>
      </c>
      <c r="AT6235" s="77">
        <v>0</v>
      </c>
      <c r="AU6235" s="77">
        <v>0</v>
      </c>
      <c r="BA6235" s="77">
        <v>0</v>
      </c>
    </row>
    <row r="6236" spans="3:53" x14ac:dyDescent="0.25">
      <c r="C6236" s="77" t="s">
        <v>761</v>
      </c>
      <c r="D6236" s="77" t="s">
        <v>429</v>
      </c>
      <c r="E6236" s="77">
        <v>184.39</v>
      </c>
      <c r="F6236" s="77">
        <v>10.34</v>
      </c>
      <c r="G6236" s="77">
        <v>-0.98</v>
      </c>
      <c r="H6236" s="77">
        <v>3840</v>
      </c>
      <c r="I6236" s="77">
        <v>3.6640000000000001</v>
      </c>
      <c r="J6236" s="77" t="s">
        <v>74</v>
      </c>
      <c r="K6236" s="77">
        <v>59.06</v>
      </c>
      <c r="L6236" s="77">
        <v>183.45155</v>
      </c>
      <c r="M6236" s="77">
        <v>0.19539218938188571</v>
      </c>
      <c r="N6236" s="77">
        <v>183.25054318181819</v>
      </c>
      <c r="O6236" s="77">
        <v>0.3052961308969776</v>
      </c>
      <c r="P6236" s="77">
        <v>586065</v>
      </c>
      <c r="Q6236" s="77">
        <v>177589</v>
      </c>
      <c r="R6236" s="77">
        <v>3.3</v>
      </c>
      <c r="S6236" s="77">
        <v>27.603000000000002</v>
      </c>
      <c r="T6236" s="77">
        <v>7.3970000000000002</v>
      </c>
      <c r="U6236" s="77">
        <v>16.260400000000001</v>
      </c>
      <c r="V6236" s="77">
        <v>2.4506689117310811</v>
      </c>
      <c r="AC6236" s="77">
        <v>184.48</v>
      </c>
      <c r="AD6236" s="77">
        <v>181.905</v>
      </c>
      <c r="AH6236" s="77">
        <f>IF(AND(M6236&lt;Variables!$G$6,M6236&gt;Variables!$G$5),0,1)</f>
        <v>1</v>
      </c>
      <c r="AI6236" s="77">
        <f t="shared" si="196"/>
        <v>0</v>
      </c>
      <c r="AJ6236" s="77">
        <f>IF(I6236&gt;Variables!$G$7,0,1)</f>
        <v>1</v>
      </c>
      <c r="AK6236" s="77">
        <f>IF(F6236&gt;Variables!$G$8,0,1)</f>
        <v>0</v>
      </c>
      <c r="AL6236" s="77">
        <f>IF(G6236&gt;Variables!$G$9,0,1)</f>
        <v>1</v>
      </c>
      <c r="AM6236" s="77">
        <f>IF(AND(K6236&gt;Variables!$G$10,K6236&lt;Variables!$G$11),0,1)</f>
        <v>1</v>
      </c>
      <c r="AN6236" s="77">
        <f>IF(H6236&lt;Variables!$G$13,1,0)</f>
        <v>0</v>
      </c>
      <c r="AO6236" s="77">
        <f>IF(R6236&lt;Variables!$G$12,0,1)</f>
        <v>1</v>
      </c>
      <c r="AP6236" s="78">
        <f t="shared" si="197"/>
        <v>0</v>
      </c>
      <c r="AQ6236" s="77">
        <f>IF(V6236&lt;Variables!$G$15,1,0)</f>
        <v>1</v>
      </c>
      <c r="AR6236" s="77">
        <v>0</v>
      </c>
      <c r="AS6236" s="77">
        <v>0</v>
      </c>
      <c r="AT6236" s="77">
        <v>0</v>
      </c>
      <c r="AU6236" s="77">
        <v>1</v>
      </c>
      <c r="BA6236" s="77">
        <v>-0.7</v>
      </c>
    </row>
    <row r="6237" spans="3:53" x14ac:dyDescent="0.25">
      <c r="C6237" s="77" t="s">
        <v>761</v>
      </c>
      <c r="D6237" s="77" t="s">
        <v>456</v>
      </c>
      <c r="E6237" s="77">
        <v>54.04</v>
      </c>
      <c r="F6237" s="77">
        <v>8.98</v>
      </c>
      <c r="G6237" s="77">
        <v>10.039999999999999</v>
      </c>
      <c r="H6237" s="77">
        <v>6290</v>
      </c>
      <c r="I6237" s="77">
        <v>1.1160000000000001</v>
      </c>
      <c r="J6237" s="77" t="s">
        <v>74</v>
      </c>
      <c r="K6237" s="77">
        <v>63.47</v>
      </c>
      <c r="L6237" s="77">
        <v>53.302004999999987</v>
      </c>
      <c r="M6237" s="77">
        <v>0.54030800529925538</v>
      </c>
      <c r="N6237" s="77">
        <v>53.174762000000001</v>
      </c>
      <c r="O6237" s="77">
        <v>0.78089301086105889</v>
      </c>
      <c r="P6237" s="77">
        <v>2552000</v>
      </c>
      <c r="Q6237" s="77">
        <v>1408000</v>
      </c>
      <c r="R6237" s="77">
        <v>1.81</v>
      </c>
      <c r="S6237" s="77">
        <v>27.603000000000002</v>
      </c>
      <c r="T6237" s="77">
        <v>7.3970000000000002</v>
      </c>
      <c r="U6237" s="77">
        <v>16.260400000000001</v>
      </c>
      <c r="V6237" s="77">
        <v>2.4714824756371909</v>
      </c>
      <c r="AC6237" s="77">
        <v>54.5</v>
      </c>
      <c r="AD6237" s="77">
        <v>52.95</v>
      </c>
      <c r="AH6237" s="77">
        <f>IF(AND(M6237&lt;Variables!$G$6,M6237&gt;Variables!$G$5),0,1)</f>
        <v>1</v>
      </c>
      <c r="AI6237" s="77">
        <f t="shared" si="196"/>
        <v>0</v>
      </c>
      <c r="AJ6237" s="77">
        <f>IF(I6237&gt;Variables!$G$7,0,1)</f>
        <v>1</v>
      </c>
      <c r="AK6237" s="77">
        <f>IF(F6237&gt;Variables!$G$8,0,1)</f>
        <v>1</v>
      </c>
      <c r="AL6237" s="77">
        <f>IF(G6237&gt;Variables!$G$9,0,1)</f>
        <v>1</v>
      </c>
      <c r="AM6237" s="77">
        <f>IF(AND(K6237&gt;Variables!$G$10,K6237&lt;Variables!$G$11),0,1)</f>
        <v>0</v>
      </c>
      <c r="AN6237" s="77">
        <f>IF(H6237&lt;Variables!$G$13,1,0)</f>
        <v>0</v>
      </c>
      <c r="AO6237" s="77">
        <f>IF(R6237&lt;Variables!$G$12,0,1)</f>
        <v>0</v>
      </c>
      <c r="AP6237" s="78">
        <f t="shared" si="197"/>
        <v>0</v>
      </c>
      <c r="AQ6237" s="77">
        <f>IF(V6237&lt;Variables!$G$15,1,0)</f>
        <v>1</v>
      </c>
      <c r="AR6237" s="77">
        <v>0</v>
      </c>
      <c r="AS6237" s="77">
        <v>0</v>
      </c>
      <c r="AT6237" s="77">
        <v>0</v>
      </c>
      <c r="AU6237" s="77">
        <v>1</v>
      </c>
      <c r="BA6237" s="77">
        <v>-0.78</v>
      </c>
    </row>
    <row r="6238" spans="3:53" x14ac:dyDescent="0.25">
      <c r="C6238" s="77" t="s">
        <v>761</v>
      </c>
      <c r="D6238" s="77" t="s">
        <v>449</v>
      </c>
      <c r="E6238" s="77">
        <v>32.89</v>
      </c>
      <c r="F6238" s="77">
        <v>9.81</v>
      </c>
      <c r="G6238" s="77">
        <v>6.24</v>
      </c>
      <c r="H6238" s="77">
        <v>17360</v>
      </c>
      <c r="I6238" s="77">
        <v>-0.24199999999999999</v>
      </c>
      <c r="J6238" s="77" t="s">
        <v>74</v>
      </c>
      <c r="K6238" s="77">
        <v>50.01</v>
      </c>
      <c r="L6238" s="77">
        <v>32.902604999999987</v>
      </c>
      <c r="M6238" s="77">
        <v>-0.32704097441522467</v>
      </c>
      <c r="N6238" s="77">
        <v>32.638168</v>
      </c>
      <c r="O6238" s="77">
        <v>0.48051716628213148</v>
      </c>
      <c r="P6238" s="77">
        <v>36322000</v>
      </c>
      <c r="Q6238" s="77">
        <v>34219000</v>
      </c>
      <c r="R6238" s="77">
        <v>1.06</v>
      </c>
      <c r="S6238" s="77">
        <v>27.603000000000002</v>
      </c>
      <c r="T6238" s="77">
        <v>7.3970000000000002</v>
      </c>
      <c r="U6238" s="77">
        <v>16.260400000000001</v>
      </c>
      <c r="V6238" s="77">
        <v>2.3756161102781368</v>
      </c>
      <c r="AC6238" s="77">
        <v>34.130000000000003</v>
      </c>
      <c r="AD6238" s="77">
        <v>32.57</v>
      </c>
      <c r="AH6238" s="77">
        <f>IF(AND(M6238&lt;Variables!$G$6,M6238&gt;Variables!$G$5),0,1)</f>
        <v>1</v>
      </c>
      <c r="AI6238" s="77">
        <f t="shared" si="196"/>
        <v>0</v>
      </c>
      <c r="AJ6238" s="77">
        <f>IF(I6238&gt;Variables!$G$7,0,1)</f>
        <v>1</v>
      </c>
      <c r="AK6238" s="77">
        <f>IF(F6238&gt;Variables!$G$8,0,1)</f>
        <v>0</v>
      </c>
      <c r="AL6238" s="77">
        <f>IF(G6238&gt;Variables!$G$9,0,1)</f>
        <v>1</v>
      </c>
      <c r="AM6238" s="77">
        <f>IF(AND(K6238&gt;Variables!$G$10,K6238&lt;Variables!$G$11),0,1)</f>
        <v>1</v>
      </c>
      <c r="AN6238" s="77">
        <f>IF(H6238&lt;Variables!$G$13,1,0)</f>
        <v>0</v>
      </c>
      <c r="AO6238" s="77">
        <f>IF(R6238&lt;Variables!$G$12,0,1)</f>
        <v>0</v>
      </c>
      <c r="AP6238" s="78">
        <f t="shared" si="197"/>
        <v>0</v>
      </c>
      <c r="AQ6238" s="77">
        <f>IF(V6238&lt;Variables!$G$15,1,0)</f>
        <v>1</v>
      </c>
      <c r="AR6238" s="77">
        <v>1</v>
      </c>
      <c r="AS6238" s="77">
        <v>0</v>
      </c>
      <c r="AT6238" s="77">
        <v>0</v>
      </c>
      <c r="AU6238" s="77">
        <v>0</v>
      </c>
      <c r="BA6238" s="77">
        <v>2</v>
      </c>
    </row>
    <row r="6239" spans="3:53" x14ac:dyDescent="0.25">
      <c r="C6239" s="77" t="s">
        <v>761</v>
      </c>
      <c r="D6239" s="77" t="s">
        <v>445</v>
      </c>
      <c r="E6239" s="77">
        <v>13.66</v>
      </c>
      <c r="F6239" s="77">
        <v>74.62</v>
      </c>
      <c r="G6239" s="77">
        <v>43.68</v>
      </c>
      <c r="H6239" s="77">
        <v>74.489999999999995</v>
      </c>
      <c r="I6239" s="77">
        <v>2828.63</v>
      </c>
      <c r="J6239" s="77" t="s">
        <v>75</v>
      </c>
      <c r="K6239" s="77">
        <v>61.58</v>
      </c>
      <c r="L6239" s="77">
        <v>13.322355</v>
      </c>
      <c r="M6239" s="77">
        <v>2.2386807737820971</v>
      </c>
      <c r="N6239" s="77">
        <v>12.954003999999999</v>
      </c>
      <c r="O6239" s="77">
        <v>5.1458684125773022</v>
      </c>
      <c r="P6239" s="77">
        <v>106150000</v>
      </c>
      <c r="Q6239" s="77">
        <v>14860000</v>
      </c>
      <c r="R6239" s="77">
        <v>7.14</v>
      </c>
      <c r="S6239" s="77">
        <v>27.603000000000002</v>
      </c>
      <c r="T6239" s="77">
        <v>7.3970000000000002</v>
      </c>
      <c r="U6239" s="77">
        <v>16.260400000000001</v>
      </c>
      <c r="V6239" s="77">
        <v>2.3538948092168388</v>
      </c>
      <c r="AC6239" s="77">
        <v>16.45</v>
      </c>
      <c r="AD6239" s="77">
        <v>12.42</v>
      </c>
      <c r="AH6239" s="77">
        <f>IF(AND(M6239&lt;Variables!$G$6,M6239&gt;Variables!$G$5),0,1)</f>
        <v>1</v>
      </c>
      <c r="AI6239" s="77">
        <f t="shared" si="196"/>
        <v>0</v>
      </c>
      <c r="AJ6239" s="77">
        <f>IF(I6239&gt;Variables!$G$7,0,1)</f>
        <v>0</v>
      </c>
      <c r="AK6239" s="77">
        <f>IF(F6239&gt;Variables!$G$8,0,1)</f>
        <v>0</v>
      </c>
      <c r="AL6239" s="77">
        <f>IF(G6239&gt;Variables!$G$9,0,1)</f>
        <v>0</v>
      </c>
      <c r="AM6239" s="77">
        <f>IF(AND(K6239&gt;Variables!$G$10,K6239&lt;Variables!$G$11),0,1)</f>
        <v>1</v>
      </c>
      <c r="AN6239" s="77">
        <f>IF(H6239&lt;Variables!$G$13,1,0)</f>
        <v>1</v>
      </c>
      <c r="AO6239" s="77">
        <f>IF(R6239&lt;Variables!$G$12,0,1)</f>
        <v>1</v>
      </c>
      <c r="AP6239" s="78">
        <f t="shared" si="197"/>
        <v>1</v>
      </c>
      <c r="AQ6239" s="77">
        <f>IF(V6239&lt;Variables!$G$15,1,0)</f>
        <v>1</v>
      </c>
      <c r="AR6239" s="77">
        <v>0</v>
      </c>
      <c r="AS6239" s="77">
        <v>0</v>
      </c>
      <c r="AT6239" s="77">
        <v>0</v>
      </c>
      <c r="AU6239" s="77">
        <v>0</v>
      </c>
      <c r="BA6239" s="77">
        <v>0</v>
      </c>
    </row>
    <row r="6240" spans="3:53" x14ac:dyDescent="0.25">
      <c r="C6240" s="77" t="s">
        <v>761</v>
      </c>
      <c r="D6240" s="77" t="s">
        <v>435</v>
      </c>
      <c r="E6240" s="77">
        <v>5.4</v>
      </c>
      <c r="F6240" s="77">
        <v>19.010000000000002</v>
      </c>
      <c r="G6240" s="77">
        <v>2.29</v>
      </c>
      <c r="H6240" s="77">
        <v>184.53</v>
      </c>
      <c r="I6240" s="77">
        <v>30.738</v>
      </c>
      <c r="J6240" s="77" t="s">
        <v>75</v>
      </c>
      <c r="K6240" s="77">
        <v>49.41</v>
      </c>
      <c r="L6240" s="77">
        <v>5.3659062500000001</v>
      </c>
      <c r="M6240" s="77">
        <v>7.6291865889382748E-2</v>
      </c>
      <c r="N6240" s="77">
        <v>5.3794204545454551</v>
      </c>
      <c r="O6240" s="77">
        <v>-0.17512024994244549</v>
      </c>
      <c r="P6240" s="77">
        <v>798960</v>
      </c>
      <c r="Q6240" s="77">
        <v>258610</v>
      </c>
      <c r="R6240" s="77">
        <v>3.09</v>
      </c>
      <c r="S6240" s="77">
        <v>27.603000000000002</v>
      </c>
      <c r="T6240" s="77">
        <v>7.3970000000000002</v>
      </c>
      <c r="U6240" s="77">
        <v>16.260400000000001</v>
      </c>
      <c r="V6240" s="77">
        <v>2.359034006723002</v>
      </c>
      <c r="AC6240" s="77">
        <v>5.88</v>
      </c>
      <c r="AD6240" s="77">
        <v>5.3601000000000001</v>
      </c>
      <c r="AH6240" s="77">
        <f>IF(AND(M6240&lt;Variables!$G$6,M6240&gt;Variables!$G$5),0,1)</f>
        <v>1</v>
      </c>
      <c r="AI6240" s="77">
        <f t="shared" si="196"/>
        <v>1</v>
      </c>
      <c r="AJ6240" s="77">
        <f>IF(I6240&gt;Variables!$G$7,0,1)</f>
        <v>1</v>
      </c>
      <c r="AK6240" s="77">
        <f>IF(F6240&gt;Variables!$G$8,0,1)</f>
        <v>0</v>
      </c>
      <c r="AL6240" s="77">
        <f>IF(G6240&gt;Variables!$G$9,0,1)</f>
        <v>1</v>
      </c>
      <c r="AM6240" s="77">
        <f>IF(AND(K6240&gt;Variables!$G$10,K6240&lt;Variables!$G$11),0,1)</f>
        <v>1</v>
      </c>
      <c r="AN6240" s="77">
        <f>IF(H6240&lt;Variables!$G$13,1,0)</f>
        <v>1</v>
      </c>
      <c r="AO6240" s="77">
        <f>IF(R6240&lt;Variables!$G$12,0,1)</f>
        <v>1</v>
      </c>
      <c r="AP6240" s="78">
        <f t="shared" si="197"/>
        <v>1</v>
      </c>
      <c r="AQ6240" s="77">
        <f>IF(V6240&lt;Variables!$G$15,1,0)</f>
        <v>1</v>
      </c>
      <c r="AR6240" s="77">
        <v>1</v>
      </c>
      <c r="AS6240" s="77">
        <v>0</v>
      </c>
      <c r="AT6240" s="77">
        <v>0</v>
      </c>
      <c r="AU6240" s="77">
        <v>0</v>
      </c>
      <c r="BA6240" s="77">
        <v>2</v>
      </c>
    </row>
    <row r="6241" spans="3:53" x14ac:dyDescent="0.25">
      <c r="C6241" s="77" t="s">
        <v>761</v>
      </c>
      <c r="D6241" s="77" t="s">
        <v>442</v>
      </c>
      <c r="E6241" s="77">
        <v>141.41999999999999</v>
      </c>
      <c r="F6241" s="77">
        <v>12.32</v>
      </c>
      <c r="G6241" s="77">
        <v>3.47</v>
      </c>
      <c r="H6241" s="77">
        <v>20120</v>
      </c>
      <c r="I6241" s="77">
        <v>-21.603000000000002</v>
      </c>
      <c r="J6241" s="77" t="s">
        <v>75</v>
      </c>
      <c r="K6241" s="77">
        <v>48.7</v>
      </c>
      <c r="L6241" s="77">
        <v>140.90955</v>
      </c>
      <c r="M6241" s="77">
        <v>8.1931991124810089E-2</v>
      </c>
      <c r="N6241" s="77">
        <v>141.33384000000001</v>
      </c>
      <c r="O6241" s="77">
        <v>-0.2185180845578126</v>
      </c>
      <c r="P6241" s="77">
        <v>6667000</v>
      </c>
      <c r="Q6241" s="77">
        <v>2303000</v>
      </c>
      <c r="R6241" s="77">
        <v>2.89</v>
      </c>
      <c r="S6241" s="77">
        <v>27.603000000000002</v>
      </c>
      <c r="T6241" s="77">
        <v>7.3970000000000002</v>
      </c>
      <c r="U6241" s="77">
        <v>16.260400000000001</v>
      </c>
      <c r="V6241" s="77">
        <v>2.3517093736982342</v>
      </c>
      <c r="AC6241" s="77">
        <v>141.22</v>
      </c>
      <c r="AD6241" s="77">
        <v>136.09</v>
      </c>
      <c r="AH6241" s="77">
        <f>IF(AND(M6241&lt;Variables!$G$6,M6241&gt;Variables!$G$5),0,1)</f>
        <v>1</v>
      </c>
      <c r="AI6241" s="77">
        <f t="shared" si="196"/>
        <v>1</v>
      </c>
      <c r="AJ6241" s="77">
        <f>IF(I6241&gt;Variables!$G$7,0,1)</f>
        <v>1</v>
      </c>
      <c r="AK6241" s="77">
        <f>IF(F6241&gt;Variables!$G$8,0,1)</f>
        <v>0</v>
      </c>
      <c r="AL6241" s="77">
        <f>IF(G6241&gt;Variables!$G$9,0,1)</f>
        <v>1</v>
      </c>
      <c r="AM6241" s="77">
        <f>IF(AND(K6241&gt;Variables!$G$10,K6241&lt;Variables!$G$11),0,1)</f>
        <v>1</v>
      </c>
      <c r="AN6241" s="77">
        <f>IF(H6241&lt;Variables!$G$13,1,0)</f>
        <v>0</v>
      </c>
      <c r="AO6241" s="77">
        <f>IF(R6241&lt;Variables!$G$12,0,1)</f>
        <v>1</v>
      </c>
      <c r="AP6241" s="78">
        <f t="shared" si="197"/>
        <v>1</v>
      </c>
      <c r="AQ6241" s="77">
        <f>IF(V6241&lt;Variables!$G$15,1,0)</f>
        <v>1</v>
      </c>
      <c r="AR6241" s="77">
        <v>0</v>
      </c>
      <c r="AS6241" s="77">
        <v>0</v>
      </c>
      <c r="AT6241" s="77">
        <v>1</v>
      </c>
      <c r="AU6241" s="77">
        <v>0</v>
      </c>
      <c r="BA6241" s="77">
        <v>-1.74</v>
      </c>
    </row>
    <row r="6242" spans="3:53" x14ac:dyDescent="0.25">
      <c r="C6242" s="77" t="s">
        <v>761</v>
      </c>
      <c r="D6242" s="77" t="s">
        <v>475</v>
      </c>
      <c r="E6242" s="77">
        <v>51.55</v>
      </c>
      <c r="F6242" s="77">
        <v>11.18</v>
      </c>
      <c r="G6242" s="77">
        <v>11.14</v>
      </c>
      <c r="H6242" s="77">
        <v>4840</v>
      </c>
      <c r="I6242" s="77">
        <v>5.8999999999999997E-2</v>
      </c>
      <c r="J6242" s="77" t="s">
        <v>75</v>
      </c>
      <c r="K6242" s="77">
        <v>54.6</v>
      </c>
      <c r="L6242" s="77">
        <v>51.219354999999993</v>
      </c>
      <c r="M6242" s="77">
        <v>0.15745024512706979</v>
      </c>
      <c r="N6242" s="77">
        <v>50.640108510638314</v>
      </c>
      <c r="O6242" s="77">
        <v>1.3031004647690729</v>
      </c>
      <c r="P6242" s="77">
        <v>695896</v>
      </c>
      <c r="Q6242" s="77">
        <v>568912</v>
      </c>
      <c r="R6242" s="77">
        <v>1.22</v>
      </c>
      <c r="S6242" s="77">
        <v>27.603000000000002</v>
      </c>
      <c r="T6242" s="77">
        <v>7.3970000000000002</v>
      </c>
      <c r="U6242" s="77">
        <v>16.260400000000001</v>
      </c>
      <c r="V6242" s="77">
        <v>2.4084705986102319</v>
      </c>
      <c r="AC6242" s="77">
        <v>53.601500000000001</v>
      </c>
      <c r="AD6242" s="77">
        <v>51.15</v>
      </c>
      <c r="AH6242" s="77">
        <f>IF(AND(M6242&lt;Variables!$G$6,M6242&gt;Variables!$G$5),0,1)</f>
        <v>1</v>
      </c>
      <c r="AI6242" s="77">
        <f t="shared" si="196"/>
        <v>0</v>
      </c>
      <c r="AJ6242" s="77">
        <f>IF(I6242&gt;Variables!$G$7,0,1)</f>
        <v>1</v>
      </c>
      <c r="AK6242" s="77">
        <f>IF(F6242&gt;Variables!$G$8,0,1)</f>
        <v>0</v>
      </c>
      <c r="AL6242" s="77">
        <f>IF(G6242&gt;Variables!$G$9,0,1)</f>
        <v>0</v>
      </c>
      <c r="AM6242" s="77">
        <f>IF(AND(K6242&gt;Variables!$G$10,K6242&lt;Variables!$G$11),0,1)</f>
        <v>1</v>
      </c>
      <c r="AN6242" s="77">
        <f>IF(H6242&lt;Variables!$G$13,1,0)</f>
        <v>0</v>
      </c>
      <c r="AO6242" s="77">
        <f>IF(R6242&lt;Variables!$G$12,0,1)</f>
        <v>0</v>
      </c>
      <c r="AP6242" s="78">
        <f t="shared" si="197"/>
        <v>1</v>
      </c>
      <c r="AQ6242" s="77">
        <f>IF(V6242&lt;Variables!$G$15,1,0)</f>
        <v>1</v>
      </c>
      <c r="AR6242" s="77">
        <v>1</v>
      </c>
      <c r="AS6242" s="77">
        <v>0</v>
      </c>
      <c r="AT6242" s="77">
        <v>0</v>
      </c>
      <c r="AU6242" s="77">
        <v>0</v>
      </c>
      <c r="BA6242" s="77">
        <v>2</v>
      </c>
    </row>
    <row r="6243" spans="3:53" x14ac:dyDescent="0.25">
      <c r="C6243" s="77" t="s">
        <v>761</v>
      </c>
      <c r="D6243" s="77" t="s">
        <v>123</v>
      </c>
      <c r="E6243" s="77">
        <v>12.39</v>
      </c>
      <c r="F6243" s="77">
        <v>10.63</v>
      </c>
      <c r="G6243" s="77">
        <v>5.34</v>
      </c>
      <c r="H6243" s="77">
        <v>4790</v>
      </c>
      <c r="I6243" s="77">
        <v>186.703</v>
      </c>
      <c r="J6243" s="77" t="s">
        <v>75</v>
      </c>
      <c r="K6243" s="77">
        <v>37.68</v>
      </c>
      <c r="L6243" s="77">
        <v>12.54571</v>
      </c>
      <c r="M6243" s="77">
        <v>-1.002015828518287</v>
      </c>
      <c r="N6243" s="77">
        <v>12.708418</v>
      </c>
      <c r="O6243" s="77">
        <v>-2.2695035684221279</v>
      </c>
      <c r="P6243" s="77">
        <v>96223000</v>
      </c>
      <c r="Q6243" s="77">
        <v>48995000</v>
      </c>
      <c r="R6243" s="77">
        <v>1.96</v>
      </c>
      <c r="S6243" s="77">
        <v>27.603000000000002</v>
      </c>
      <c r="T6243" s="77">
        <v>7.3970000000000002</v>
      </c>
      <c r="U6243" s="77">
        <v>16.260400000000001</v>
      </c>
      <c r="V6243" s="77">
        <v>2.2297653280402621</v>
      </c>
      <c r="AC6243" s="77">
        <v>12.85</v>
      </c>
      <c r="AD6243" s="77">
        <v>11.72</v>
      </c>
      <c r="AH6243" s="77">
        <f>IF(AND(M6243&lt;Variables!$G$6,M6243&gt;Variables!$G$5),0,1)</f>
        <v>0</v>
      </c>
      <c r="AI6243" s="77">
        <f t="shared" si="196"/>
        <v>1</v>
      </c>
      <c r="AJ6243" s="77">
        <f>IF(I6243&gt;Variables!$G$7,0,1)</f>
        <v>0</v>
      </c>
      <c r="AK6243" s="77">
        <f>IF(F6243&gt;Variables!$G$8,0,1)</f>
        <v>0</v>
      </c>
      <c r="AL6243" s="77">
        <f>IF(G6243&gt;Variables!$G$9,0,1)</f>
        <v>1</v>
      </c>
      <c r="AM6243" s="77">
        <f>IF(AND(K6243&gt;Variables!$G$10,K6243&lt;Variables!$G$11),0,1)</f>
        <v>1</v>
      </c>
      <c r="AN6243" s="77">
        <f>IF(H6243&lt;Variables!$G$13,1,0)</f>
        <v>0</v>
      </c>
      <c r="AO6243" s="77">
        <f>IF(R6243&lt;Variables!$G$12,0,1)</f>
        <v>0</v>
      </c>
      <c r="AP6243" s="78">
        <f t="shared" si="197"/>
        <v>1</v>
      </c>
      <c r="AQ6243" s="77">
        <f>IF(V6243&lt;Variables!$G$15,1,0)</f>
        <v>1</v>
      </c>
      <c r="AR6243" s="77">
        <v>0</v>
      </c>
      <c r="AS6243" s="77">
        <v>0</v>
      </c>
      <c r="AT6243" s="77">
        <v>1</v>
      </c>
      <c r="AU6243" s="77">
        <v>0</v>
      </c>
      <c r="BA6243" s="77">
        <v>-2.25</v>
      </c>
    </row>
    <row r="6244" spans="3:53" x14ac:dyDescent="0.25">
      <c r="C6244" s="77" t="s">
        <v>761</v>
      </c>
      <c r="D6244" s="77" t="s">
        <v>438</v>
      </c>
      <c r="E6244" s="77">
        <v>255.96</v>
      </c>
      <c r="F6244" s="77">
        <v>7.43</v>
      </c>
      <c r="G6244" s="77">
        <v>4.76</v>
      </c>
      <c r="H6244" s="77">
        <v>52880</v>
      </c>
      <c r="I6244" s="77">
        <v>63.210999999999999</v>
      </c>
      <c r="J6244" s="77" t="s">
        <v>75</v>
      </c>
      <c r="K6244" s="77">
        <v>44.63</v>
      </c>
      <c r="L6244" s="77">
        <v>256.35075000000001</v>
      </c>
      <c r="M6244" s="77">
        <v>-0.36034612732750437</v>
      </c>
      <c r="N6244" s="77">
        <v>255.237098</v>
      </c>
      <c r="O6244" s="77">
        <v>7.4402193681104054E-2</v>
      </c>
      <c r="P6244" s="77">
        <v>5341000</v>
      </c>
      <c r="Q6244" s="77">
        <v>3755000</v>
      </c>
      <c r="R6244" s="77">
        <v>1.42</v>
      </c>
      <c r="S6244" s="77">
        <v>27.603000000000002</v>
      </c>
      <c r="T6244" s="77">
        <v>7.3970000000000002</v>
      </c>
      <c r="U6244" s="77">
        <v>16.260400000000001</v>
      </c>
      <c r="V6244" s="77">
        <v>2.3151473497740889</v>
      </c>
      <c r="AC6244" s="77">
        <v>256.93</v>
      </c>
      <c r="AD6244" s="77">
        <v>253.01</v>
      </c>
      <c r="AH6244" s="77">
        <f>IF(AND(M6244&lt;Variables!$G$6,M6244&gt;Variables!$G$5),0,1)</f>
        <v>1</v>
      </c>
      <c r="AI6244" s="77">
        <f t="shared" si="196"/>
        <v>0</v>
      </c>
      <c r="AJ6244" s="77">
        <f>IF(I6244&gt;Variables!$G$7,0,1)</f>
        <v>0</v>
      </c>
      <c r="AK6244" s="77">
        <f>IF(F6244&gt;Variables!$G$8,0,1)</f>
        <v>1</v>
      </c>
      <c r="AL6244" s="77">
        <f>IF(G6244&gt;Variables!$G$9,0,1)</f>
        <v>1</v>
      </c>
      <c r="AM6244" s="77">
        <f>IF(AND(K6244&gt;Variables!$G$10,K6244&lt;Variables!$G$11),0,1)</f>
        <v>1</v>
      </c>
      <c r="AN6244" s="77">
        <f>IF(H6244&lt;Variables!$G$13,1,0)</f>
        <v>0</v>
      </c>
      <c r="AO6244" s="77">
        <f>IF(R6244&lt;Variables!$G$12,0,1)</f>
        <v>0</v>
      </c>
      <c r="AP6244" s="78">
        <f t="shared" si="197"/>
        <v>1</v>
      </c>
      <c r="AQ6244" s="77">
        <f>IF(V6244&lt;Variables!$G$15,1,0)</f>
        <v>1</v>
      </c>
      <c r="AR6244" s="77">
        <v>0</v>
      </c>
      <c r="AS6244" s="77">
        <v>0</v>
      </c>
      <c r="AT6244" s="77">
        <v>0</v>
      </c>
      <c r="AU6244" s="77">
        <v>1</v>
      </c>
      <c r="BA6244" s="77">
        <v>-0.65</v>
      </c>
    </row>
    <row r="6245" spans="3:53" x14ac:dyDescent="0.25">
      <c r="C6245" s="77" t="s">
        <v>761</v>
      </c>
      <c r="D6245" s="77" t="s">
        <v>484</v>
      </c>
      <c r="E6245" s="77">
        <v>25.34</v>
      </c>
      <c r="F6245" s="77">
        <v>13.14</v>
      </c>
      <c r="G6245" s="77">
        <v>13.27</v>
      </c>
      <c r="H6245" s="77">
        <v>1450</v>
      </c>
      <c r="I6245" s="77">
        <v>-3.141</v>
      </c>
      <c r="J6245" s="77" t="s">
        <v>74</v>
      </c>
      <c r="K6245" s="77">
        <v>47.95</v>
      </c>
      <c r="L6245" s="77">
        <v>25.447700000000001</v>
      </c>
      <c r="M6245" s="77">
        <v>-0.73759121649501946</v>
      </c>
      <c r="N6245" s="77">
        <v>25.28407</v>
      </c>
      <c r="O6245" s="77">
        <v>-9.5198280972939531E-2</v>
      </c>
      <c r="P6245" s="77">
        <v>3500000</v>
      </c>
      <c r="Q6245" s="77">
        <v>1110000</v>
      </c>
      <c r="R6245" s="77">
        <v>3.15</v>
      </c>
      <c r="S6245" s="77">
        <v>27.603000000000002</v>
      </c>
      <c r="T6245" s="77">
        <v>7.3970000000000002</v>
      </c>
      <c r="U6245" s="77">
        <v>16.260400000000001</v>
      </c>
      <c r="V6245" s="77">
        <v>2.360572536590734</v>
      </c>
      <c r="AC6245" s="77">
        <v>26.33</v>
      </c>
      <c r="AD6245" s="77">
        <v>24.61</v>
      </c>
      <c r="AH6245" s="77">
        <f>IF(AND(M6245&lt;Variables!$G$6,M6245&gt;Variables!$G$5),0,1)</f>
        <v>1</v>
      </c>
      <c r="AI6245" s="77">
        <f t="shared" si="196"/>
        <v>0</v>
      </c>
      <c r="AJ6245" s="77">
        <f>IF(I6245&gt;Variables!$G$7,0,1)</f>
        <v>1</v>
      </c>
      <c r="AK6245" s="77">
        <f>IF(F6245&gt;Variables!$G$8,0,1)</f>
        <v>0</v>
      </c>
      <c r="AL6245" s="77">
        <f>IF(G6245&gt;Variables!$G$9,0,1)</f>
        <v>0</v>
      </c>
      <c r="AM6245" s="77">
        <f>IF(AND(K6245&gt;Variables!$G$10,K6245&lt;Variables!$G$11),0,1)</f>
        <v>1</v>
      </c>
      <c r="AN6245" s="77">
        <f>IF(H6245&lt;Variables!$G$13,1,0)</f>
        <v>1</v>
      </c>
      <c r="AO6245" s="77">
        <f>IF(R6245&lt;Variables!$G$12,0,1)</f>
        <v>1</v>
      </c>
      <c r="AP6245" s="78">
        <f t="shared" si="197"/>
        <v>0</v>
      </c>
      <c r="AQ6245" s="77">
        <f>IF(V6245&lt;Variables!$G$15,1,0)</f>
        <v>1</v>
      </c>
      <c r="AR6245" s="77">
        <v>1</v>
      </c>
      <c r="AS6245" s="77">
        <v>0</v>
      </c>
      <c r="AT6245" s="77">
        <v>0</v>
      </c>
      <c r="AU6245" s="77">
        <v>0</v>
      </c>
      <c r="BA6245" s="77">
        <v>2</v>
      </c>
    </row>
    <row r="6246" spans="3:53" x14ac:dyDescent="0.25">
      <c r="C6246" s="77" t="s">
        <v>761</v>
      </c>
      <c r="D6246" s="77" t="s">
        <v>201</v>
      </c>
      <c r="E6246" s="77">
        <v>41.48</v>
      </c>
      <c r="F6246" s="77">
        <v>7.23</v>
      </c>
      <c r="G6246" s="77">
        <v>5.64</v>
      </c>
      <c r="H6246" s="77">
        <v>-99999</v>
      </c>
      <c r="I6246" s="77">
        <v>945.69600000000003</v>
      </c>
      <c r="J6246" s="77" t="s">
        <v>75</v>
      </c>
      <c r="K6246" s="77">
        <v>60.11</v>
      </c>
      <c r="L6246" s="77">
        <v>41.146111111111097</v>
      </c>
      <c r="M6246" s="77">
        <v>0.56843498102968815</v>
      </c>
      <c r="N6246" s="77">
        <v>41.125589130434783</v>
      </c>
      <c r="O6246" s="77">
        <v>0.6186193923163803</v>
      </c>
      <c r="P6246" s="77">
        <v>232503</v>
      </c>
      <c r="Q6246" s="77">
        <v>2163000</v>
      </c>
      <c r="R6246" s="77">
        <v>0.11</v>
      </c>
      <c r="S6246" s="77">
        <v>27.603000000000002</v>
      </c>
      <c r="T6246" s="77">
        <v>7.3970000000000002</v>
      </c>
      <c r="U6246" s="77">
        <v>16.260400000000001</v>
      </c>
      <c r="V6246" s="77">
        <v>2.4403633078163169</v>
      </c>
      <c r="AC6246" s="77">
        <v>41.38</v>
      </c>
      <c r="AD6246" s="77">
        <v>39.729999999999997</v>
      </c>
      <c r="AH6246" s="77">
        <f>IF(AND(M6246&lt;Variables!$G$6,M6246&gt;Variables!$G$5),0,1)</f>
        <v>1</v>
      </c>
      <c r="AI6246" s="77">
        <f t="shared" si="196"/>
        <v>0</v>
      </c>
      <c r="AJ6246" s="77">
        <f>IF(I6246&gt;Variables!$G$7,0,1)</f>
        <v>0</v>
      </c>
      <c r="AK6246" s="77">
        <f>IF(F6246&gt;Variables!$G$8,0,1)</f>
        <v>1</v>
      </c>
      <c r="AL6246" s="77">
        <f>IF(G6246&gt;Variables!$G$9,0,1)</f>
        <v>1</v>
      </c>
      <c r="AM6246" s="77">
        <f>IF(AND(K6246&gt;Variables!$G$10,K6246&lt;Variables!$G$11),0,1)</f>
        <v>1</v>
      </c>
      <c r="AN6246" s="77">
        <f>IF(H6246&lt;Variables!$G$13,1,0)</f>
        <v>1</v>
      </c>
      <c r="AO6246" s="77">
        <f>IF(R6246&lt;Variables!$G$12,0,1)</f>
        <v>0</v>
      </c>
      <c r="AP6246" s="78">
        <f t="shared" si="197"/>
        <v>1</v>
      </c>
      <c r="AQ6246" s="77">
        <f>IF(V6246&lt;Variables!$G$15,1,0)</f>
        <v>1</v>
      </c>
      <c r="AR6246" s="77">
        <v>0</v>
      </c>
      <c r="AS6246" s="77">
        <v>0</v>
      </c>
      <c r="AT6246" s="77">
        <v>1</v>
      </c>
      <c r="AU6246" s="77">
        <v>0</v>
      </c>
      <c r="BA6246" s="77">
        <v>-1.99</v>
      </c>
    </row>
    <row r="6247" spans="3:53" x14ac:dyDescent="0.25">
      <c r="C6247" s="77" t="s">
        <v>761</v>
      </c>
      <c r="D6247" s="77" t="s">
        <v>183</v>
      </c>
      <c r="E6247" s="77">
        <v>45.86</v>
      </c>
      <c r="F6247" s="77">
        <v>6.97</v>
      </c>
      <c r="G6247" s="77">
        <v>7.97</v>
      </c>
      <c r="H6247" s="77">
        <v>6840</v>
      </c>
      <c r="I6247" s="77">
        <v>3941.23</v>
      </c>
      <c r="J6247" s="77" t="s">
        <v>75</v>
      </c>
      <c r="K6247" s="77">
        <v>34.78</v>
      </c>
      <c r="L6247" s="77">
        <v>46.042445000000001</v>
      </c>
      <c r="M6247" s="77">
        <v>-1.091047619213094</v>
      </c>
      <c r="N6247" s="77">
        <v>45.921208</v>
      </c>
      <c r="O6247" s="77">
        <v>-0.82991719207386161</v>
      </c>
      <c r="P6247" s="77">
        <v>1666000</v>
      </c>
      <c r="Q6247" s="77">
        <v>2260000</v>
      </c>
      <c r="R6247" s="77">
        <v>0.74</v>
      </c>
      <c r="S6247" s="77">
        <v>27.603000000000002</v>
      </c>
      <c r="T6247" s="77">
        <v>7.3970000000000002</v>
      </c>
      <c r="U6247" s="77">
        <v>16.260400000000001</v>
      </c>
      <c r="V6247" s="77">
        <v>2.1897306472198861</v>
      </c>
      <c r="AC6247" s="77">
        <v>49.741199999999999</v>
      </c>
      <c r="AD6247" s="77">
        <v>45.100900000000003</v>
      </c>
      <c r="AH6247" s="77">
        <f>IF(AND(M6247&lt;Variables!$G$6,M6247&gt;Variables!$G$5),0,1)</f>
        <v>0</v>
      </c>
      <c r="AI6247" s="77">
        <f t="shared" si="196"/>
        <v>0</v>
      </c>
      <c r="AJ6247" s="77">
        <f>IF(I6247&gt;Variables!$G$7,0,1)</f>
        <v>0</v>
      </c>
      <c r="AK6247" s="77">
        <f>IF(F6247&gt;Variables!$G$8,0,1)</f>
        <v>1</v>
      </c>
      <c r="AL6247" s="77">
        <f>IF(G6247&gt;Variables!$G$9,0,1)</f>
        <v>1</v>
      </c>
      <c r="AM6247" s="77">
        <f>IF(AND(K6247&gt;Variables!$G$10,K6247&lt;Variables!$G$11),0,1)</f>
        <v>1</v>
      </c>
      <c r="AN6247" s="77">
        <f>IF(H6247&lt;Variables!$G$13,1,0)</f>
        <v>0</v>
      </c>
      <c r="AO6247" s="77">
        <f>IF(R6247&lt;Variables!$G$12,0,1)</f>
        <v>0</v>
      </c>
      <c r="AP6247" s="78">
        <f t="shared" si="197"/>
        <v>1</v>
      </c>
      <c r="AQ6247" s="77">
        <f>IF(V6247&lt;Variables!$G$15,1,0)</f>
        <v>1</v>
      </c>
      <c r="AR6247" s="77">
        <v>1</v>
      </c>
      <c r="AS6247" s="77">
        <v>0</v>
      </c>
      <c r="AT6247" s="77">
        <v>0</v>
      </c>
      <c r="AU6247" s="77">
        <v>0</v>
      </c>
      <c r="BA6247" s="77">
        <v>2.21</v>
      </c>
    </row>
    <row r="6248" spans="3:53" x14ac:dyDescent="0.25">
      <c r="C6248" s="77" t="s">
        <v>761</v>
      </c>
      <c r="D6248" s="77" t="s">
        <v>195</v>
      </c>
      <c r="E6248" s="77">
        <v>32.29</v>
      </c>
      <c r="F6248" s="77">
        <v>6.85</v>
      </c>
      <c r="G6248" s="77">
        <v>6.27</v>
      </c>
      <c r="H6248" s="77">
        <v>3620</v>
      </c>
      <c r="I6248" s="77">
        <v>1.9E-2</v>
      </c>
      <c r="J6248" s="77" t="s">
        <v>75</v>
      </c>
      <c r="K6248" s="77">
        <v>30.14</v>
      </c>
      <c r="L6248" s="77">
        <v>32.560342857142857</v>
      </c>
      <c r="M6248" s="77">
        <v>-1.1066924532209319</v>
      </c>
      <c r="N6248" s="77">
        <v>32.90780263157896</v>
      </c>
      <c r="O6248" s="77">
        <v>-2.1508656761534608</v>
      </c>
      <c r="P6248" s="77">
        <v>260021</v>
      </c>
      <c r="Q6248" s="77">
        <v>706672</v>
      </c>
      <c r="R6248" s="77">
        <v>0.37</v>
      </c>
      <c r="S6248" s="77">
        <v>27.603000000000002</v>
      </c>
      <c r="T6248" s="77">
        <v>7.3970000000000002</v>
      </c>
      <c r="U6248" s="77">
        <v>16.260400000000001</v>
      </c>
      <c r="V6248" s="77">
        <v>2.1265493055783899</v>
      </c>
      <c r="AC6248" s="77">
        <v>33.059899999999999</v>
      </c>
      <c r="AD6248" s="77">
        <v>31.42</v>
      </c>
      <c r="AH6248" s="77">
        <f>IF(AND(M6248&lt;Variables!$G$6,M6248&gt;Variables!$G$5),0,1)</f>
        <v>0</v>
      </c>
      <c r="AI6248" s="77">
        <f t="shared" si="196"/>
        <v>1</v>
      </c>
      <c r="AJ6248" s="77">
        <f>IF(I6248&gt;Variables!$G$7,0,1)</f>
        <v>1</v>
      </c>
      <c r="AK6248" s="77">
        <f>IF(F6248&gt;Variables!$G$8,0,1)</f>
        <v>1</v>
      </c>
      <c r="AL6248" s="77">
        <f>IF(G6248&gt;Variables!$G$9,0,1)</f>
        <v>1</v>
      </c>
      <c r="AM6248" s="77">
        <f>IF(AND(K6248&gt;Variables!$G$10,K6248&lt;Variables!$G$11),0,1)</f>
        <v>1</v>
      </c>
      <c r="AN6248" s="77">
        <f>IF(H6248&lt;Variables!$G$13,1,0)</f>
        <v>0</v>
      </c>
      <c r="AO6248" s="77">
        <f>IF(R6248&lt;Variables!$G$12,0,1)</f>
        <v>0</v>
      </c>
      <c r="AP6248" s="78">
        <f t="shared" si="197"/>
        <v>1</v>
      </c>
      <c r="AQ6248" s="77">
        <f>IF(V6248&lt;Variables!$G$15,1,0)</f>
        <v>1</v>
      </c>
      <c r="AR6248" s="77">
        <v>0</v>
      </c>
      <c r="AS6248" s="77">
        <v>0</v>
      </c>
      <c r="AT6248" s="77">
        <v>1</v>
      </c>
      <c r="AU6248" s="77">
        <v>0</v>
      </c>
      <c r="BA6248" s="77">
        <v>-2.25</v>
      </c>
    </row>
    <row r="6249" spans="3:53" x14ac:dyDescent="0.25">
      <c r="C6249" s="77" t="s">
        <v>761</v>
      </c>
      <c r="D6249" s="77" t="s">
        <v>439</v>
      </c>
      <c r="E6249" s="77">
        <v>212.22</v>
      </c>
      <c r="F6249" s="77">
        <v>6.37</v>
      </c>
      <c r="G6249" s="77">
        <v>-2.4</v>
      </c>
      <c r="H6249" s="77">
        <v>15050</v>
      </c>
      <c r="I6249" s="77">
        <v>208.96799999999999</v>
      </c>
      <c r="J6249" s="77" t="s">
        <v>75</v>
      </c>
      <c r="K6249" s="77">
        <v>48.24</v>
      </c>
      <c r="L6249" s="77">
        <v>212.31478999999999</v>
      </c>
      <c r="M6249" s="77">
        <v>9.1943665347102285E-2</v>
      </c>
      <c r="N6249" s="77">
        <v>212.19761800000001</v>
      </c>
      <c r="O6249" s="77">
        <v>0.14721277408495001</v>
      </c>
      <c r="P6249" s="77">
        <v>4963000</v>
      </c>
      <c r="Q6249" s="77">
        <v>9816000</v>
      </c>
      <c r="R6249" s="77">
        <v>0.51</v>
      </c>
      <c r="S6249" s="77">
        <v>27.603000000000002</v>
      </c>
      <c r="T6249" s="77">
        <v>7.3970000000000002</v>
      </c>
      <c r="U6249" s="77">
        <v>16.260400000000001</v>
      </c>
      <c r="V6249" s="77">
        <v>2.346843203318695</v>
      </c>
      <c r="AC6249" s="77">
        <v>221.23</v>
      </c>
      <c r="AD6249" s="77">
        <v>209.3</v>
      </c>
      <c r="AH6249" s="77">
        <f>IF(AND(M6249&lt;Variables!$G$6,M6249&gt;Variables!$G$5),0,1)</f>
        <v>1</v>
      </c>
      <c r="AI6249" s="77">
        <f t="shared" si="196"/>
        <v>0</v>
      </c>
      <c r="AJ6249" s="77">
        <f>IF(I6249&gt;Variables!$G$7,0,1)</f>
        <v>0</v>
      </c>
      <c r="AK6249" s="77">
        <f>IF(F6249&gt;Variables!$G$8,0,1)</f>
        <v>1</v>
      </c>
      <c r="AL6249" s="77">
        <f>IF(G6249&gt;Variables!$G$9,0,1)</f>
        <v>1</v>
      </c>
      <c r="AM6249" s="77">
        <f>IF(AND(K6249&gt;Variables!$G$10,K6249&lt;Variables!$G$11),0,1)</f>
        <v>1</v>
      </c>
      <c r="AN6249" s="77">
        <f>IF(H6249&lt;Variables!$G$13,1,0)</f>
        <v>0</v>
      </c>
      <c r="AO6249" s="77">
        <f>IF(R6249&lt;Variables!$G$12,0,1)</f>
        <v>0</v>
      </c>
      <c r="AP6249" s="78">
        <f t="shared" si="197"/>
        <v>1</v>
      </c>
      <c r="AQ6249" s="77">
        <f>IF(V6249&lt;Variables!$G$15,1,0)</f>
        <v>1</v>
      </c>
      <c r="AR6249" s="77">
        <v>0</v>
      </c>
      <c r="AS6249" s="77">
        <v>0</v>
      </c>
      <c r="AT6249" s="77">
        <v>0</v>
      </c>
      <c r="AU6249" s="77">
        <v>1</v>
      </c>
      <c r="BA6249" s="77">
        <v>-1.24</v>
      </c>
    </row>
    <row r="6250" spans="3:53" x14ac:dyDescent="0.25">
      <c r="C6250" s="77" t="s">
        <v>761</v>
      </c>
      <c r="D6250" s="77" t="s">
        <v>452</v>
      </c>
      <c r="E6250" s="77">
        <v>34.229999999999997</v>
      </c>
      <c r="F6250" s="77">
        <v>46.34</v>
      </c>
      <c r="G6250" s="77">
        <v>6.97</v>
      </c>
      <c r="H6250" s="77">
        <v>152.74</v>
      </c>
      <c r="I6250" s="77">
        <v>10.173</v>
      </c>
      <c r="J6250" s="77" t="s">
        <v>74</v>
      </c>
      <c r="K6250" s="77">
        <v>53.02</v>
      </c>
      <c r="L6250" s="77">
        <v>34.239999999999988</v>
      </c>
      <c r="M6250" s="77">
        <v>-2.9205607476629709E-2</v>
      </c>
      <c r="N6250" s="77">
        <v>34.187495238095252</v>
      </c>
      <c r="O6250" s="77">
        <v>0.12432838851963809</v>
      </c>
      <c r="P6250" s="77">
        <v>135100</v>
      </c>
      <c r="Q6250" s="77">
        <v>15550</v>
      </c>
      <c r="R6250" s="77">
        <v>8.69</v>
      </c>
      <c r="S6250" s="77">
        <v>27.603000000000002</v>
      </c>
      <c r="T6250" s="77">
        <v>7.3970000000000002</v>
      </c>
      <c r="U6250" s="77">
        <v>16.260400000000001</v>
      </c>
      <c r="V6250" s="77">
        <v>2.3993012700934582</v>
      </c>
      <c r="AC6250" s="77">
        <v>34.6</v>
      </c>
      <c r="AD6250" s="77">
        <v>33.950000000000003</v>
      </c>
      <c r="AH6250" s="77">
        <f>IF(AND(M6250&lt;Variables!$G$6,M6250&gt;Variables!$G$5),0,1)</f>
        <v>1</v>
      </c>
      <c r="AI6250" s="77">
        <f t="shared" si="196"/>
        <v>0</v>
      </c>
      <c r="AJ6250" s="77">
        <f>IF(I6250&gt;Variables!$G$7,0,1)</f>
        <v>1</v>
      </c>
      <c r="AK6250" s="77">
        <f>IF(F6250&gt;Variables!$G$8,0,1)</f>
        <v>0</v>
      </c>
      <c r="AL6250" s="77">
        <f>IF(G6250&gt;Variables!$G$9,0,1)</f>
        <v>1</v>
      </c>
      <c r="AM6250" s="77">
        <f>IF(AND(K6250&gt;Variables!$G$10,K6250&lt;Variables!$G$11),0,1)</f>
        <v>1</v>
      </c>
      <c r="AN6250" s="77">
        <f>IF(H6250&lt;Variables!$G$13,1,0)</f>
        <v>1</v>
      </c>
      <c r="AO6250" s="77">
        <f>IF(R6250&lt;Variables!$G$12,0,1)</f>
        <v>1</v>
      </c>
      <c r="AP6250" s="78">
        <f t="shared" si="197"/>
        <v>0</v>
      </c>
      <c r="AQ6250" s="77">
        <f>IF(V6250&lt;Variables!$G$15,1,0)</f>
        <v>1</v>
      </c>
      <c r="AR6250" s="77">
        <v>1</v>
      </c>
      <c r="AS6250" s="77">
        <v>0</v>
      </c>
      <c r="AT6250" s="77">
        <v>0</v>
      </c>
      <c r="AU6250" s="77">
        <v>0</v>
      </c>
      <c r="BA6250" s="77">
        <v>0.67</v>
      </c>
    </row>
    <row r="6251" spans="3:53" x14ac:dyDescent="0.25">
      <c r="C6251" s="77" t="s">
        <v>761</v>
      </c>
      <c r="D6251" s="77" t="s">
        <v>431</v>
      </c>
      <c r="E6251" s="77">
        <v>36.96</v>
      </c>
      <c r="F6251" s="77">
        <v>27.56</v>
      </c>
      <c r="G6251" s="77">
        <v>24.93</v>
      </c>
      <c r="H6251" s="77">
        <v>3750</v>
      </c>
      <c r="I6251" s="77">
        <v>52.359000000000002</v>
      </c>
      <c r="J6251" s="77" t="s">
        <v>74</v>
      </c>
      <c r="K6251" s="77">
        <v>56.77</v>
      </c>
      <c r="L6251" s="77">
        <v>36.781680000000009</v>
      </c>
      <c r="M6251" s="77">
        <v>0.53918146207565354</v>
      </c>
      <c r="N6251" s="77">
        <v>36.640991999999997</v>
      </c>
      <c r="O6251" s="77">
        <v>0.92521512518001647</v>
      </c>
      <c r="P6251" s="77">
        <v>21087000</v>
      </c>
      <c r="Q6251" s="77">
        <v>5226000</v>
      </c>
      <c r="R6251" s="77">
        <v>4.04</v>
      </c>
      <c r="S6251" s="77">
        <v>27.603000000000002</v>
      </c>
      <c r="T6251" s="77">
        <v>7.3970000000000002</v>
      </c>
      <c r="U6251" s="77">
        <v>16.260400000000001</v>
      </c>
      <c r="V6251" s="77">
        <v>2.412576535443081</v>
      </c>
      <c r="AC6251" s="77">
        <v>38.549999999999997</v>
      </c>
      <c r="AD6251" s="77">
        <v>35.630000000000003</v>
      </c>
      <c r="AH6251" s="77">
        <f>IF(AND(M6251&lt;Variables!$G$6,M6251&gt;Variables!$G$5),0,1)</f>
        <v>1</v>
      </c>
      <c r="AI6251" s="77">
        <f t="shared" si="196"/>
        <v>0</v>
      </c>
      <c r="AJ6251" s="77">
        <f>IF(I6251&gt;Variables!$G$7,0,1)</f>
        <v>0</v>
      </c>
      <c r="AK6251" s="77">
        <f>IF(F6251&gt;Variables!$G$8,0,1)</f>
        <v>0</v>
      </c>
      <c r="AL6251" s="77">
        <f>IF(G6251&gt;Variables!$G$9,0,1)</f>
        <v>0</v>
      </c>
      <c r="AM6251" s="77">
        <f>IF(AND(K6251&gt;Variables!$G$10,K6251&lt;Variables!$G$11),0,1)</f>
        <v>1</v>
      </c>
      <c r="AN6251" s="77">
        <f>IF(H6251&lt;Variables!$G$13,1,0)</f>
        <v>0</v>
      </c>
      <c r="AO6251" s="77">
        <f>IF(R6251&lt;Variables!$G$12,0,1)</f>
        <v>1</v>
      </c>
      <c r="AP6251" s="78">
        <f t="shared" si="197"/>
        <v>0</v>
      </c>
      <c r="AQ6251" s="77">
        <f>IF(V6251&lt;Variables!$G$15,1,0)</f>
        <v>1</v>
      </c>
      <c r="AR6251" s="77">
        <v>1</v>
      </c>
      <c r="AS6251" s="77">
        <v>0</v>
      </c>
      <c r="AT6251" s="77">
        <v>0</v>
      </c>
      <c r="AU6251" s="77">
        <v>0</v>
      </c>
      <c r="BA6251" s="77">
        <v>2</v>
      </c>
    </row>
    <row r="6252" spans="3:53" x14ac:dyDescent="0.25">
      <c r="C6252" s="77" t="s">
        <v>761</v>
      </c>
      <c r="D6252" s="77" t="s">
        <v>131</v>
      </c>
      <c r="E6252" s="77">
        <v>1.86</v>
      </c>
      <c r="F6252" s="77">
        <v>21.02</v>
      </c>
      <c r="G6252" s="77">
        <v>15.09</v>
      </c>
      <c r="H6252" s="77">
        <v>2660</v>
      </c>
      <c r="I6252" s="77">
        <v>7.8710000000000004</v>
      </c>
      <c r="J6252" s="77" t="s">
        <v>74</v>
      </c>
      <c r="K6252" s="77">
        <v>70.42</v>
      </c>
      <c r="L6252" s="77">
        <v>1.7759</v>
      </c>
      <c r="M6252" s="77">
        <v>3.0463426994763489</v>
      </c>
      <c r="N6252" s="77">
        <v>1.729868</v>
      </c>
      <c r="O6252" s="77">
        <v>5.7884185382931017</v>
      </c>
      <c r="P6252" s="77">
        <v>74232000</v>
      </c>
      <c r="Q6252" s="77">
        <v>21404000</v>
      </c>
      <c r="R6252" s="77">
        <v>3.47</v>
      </c>
      <c r="S6252" s="77">
        <v>27.603000000000002</v>
      </c>
      <c r="T6252" s="77">
        <v>7.3970000000000002</v>
      </c>
      <c r="U6252" s="77">
        <v>16.260400000000001</v>
      </c>
      <c r="V6252" s="77">
        <v>2.319694443651104</v>
      </c>
      <c r="AC6252" s="77">
        <v>1.88</v>
      </c>
      <c r="AD6252" s="77">
        <v>1.7</v>
      </c>
      <c r="AH6252" s="77">
        <f>IF(AND(M6252&lt;Variables!$G$6,M6252&gt;Variables!$G$5),0,1)</f>
        <v>1</v>
      </c>
      <c r="AI6252" s="77">
        <f t="shared" si="196"/>
        <v>0</v>
      </c>
      <c r="AJ6252" s="77">
        <f>IF(I6252&gt;Variables!$G$7,0,1)</f>
        <v>1</v>
      </c>
      <c r="AK6252" s="77">
        <f>IF(F6252&gt;Variables!$G$8,0,1)</f>
        <v>0</v>
      </c>
      <c r="AL6252" s="77">
        <f>IF(G6252&gt;Variables!$G$9,0,1)</f>
        <v>0</v>
      </c>
      <c r="AM6252" s="77">
        <f>IF(AND(K6252&gt;Variables!$G$10,K6252&lt;Variables!$G$11),0,1)</f>
        <v>1</v>
      </c>
      <c r="AN6252" s="77">
        <f>IF(H6252&lt;Variables!$G$13,1,0)</f>
        <v>0</v>
      </c>
      <c r="AO6252" s="77">
        <f>IF(R6252&lt;Variables!$G$12,0,1)</f>
        <v>1</v>
      </c>
      <c r="AP6252" s="78">
        <f t="shared" si="197"/>
        <v>0</v>
      </c>
      <c r="AQ6252" s="77">
        <f>IF(V6252&lt;Variables!$G$15,1,0)</f>
        <v>1</v>
      </c>
      <c r="AR6252" s="77">
        <v>0</v>
      </c>
      <c r="AS6252" s="77">
        <v>0</v>
      </c>
      <c r="AT6252" s="77">
        <v>1</v>
      </c>
      <c r="AU6252" s="77">
        <v>0</v>
      </c>
      <c r="BA6252" s="77">
        <v>-2.25</v>
      </c>
    </row>
    <row r="6253" spans="3:53" x14ac:dyDescent="0.25">
      <c r="C6253" s="77" t="s">
        <v>761</v>
      </c>
      <c r="D6253" s="77" t="s">
        <v>466</v>
      </c>
      <c r="E6253" s="77">
        <v>1.34</v>
      </c>
      <c r="F6253" s="77">
        <v>20.98</v>
      </c>
      <c r="G6253" s="77">
        <v>8.8699999999999992</v>
      </c>
      <c r="H6253" s="77">
        <v>59.38</v>
      </c>
      <c r="I6253" s="77">
        <v>-0.95799999999999996</v>
      </c>
      <c r="J6253" s="77" t="s">
        <v>74</v>
      </c>
      <c r="K6253" s="77">
        <v>39.24</v>
      </c>
      <c r="L6253" s="77">
        <v>1.3669500000000001</v>
      </c>
      <c r="M6253" s="77">
        <v>-1.239986831998229</v>
      </c>
      <c r="N6253" s="77">
        <v>1.3720680000000001</v>
      </c>
      <c r="O6253" s="77">
        <v>-1.608375095111902</v>
      </c>
      <c r="P6253" s="77">
        <v>18180000</v>
      </c>
      <c r="Q6253" s="77">
        <v>1080000</v>
      </c>
      <c r="R6253" s="77">
        <v>16.829999999999998</v>
      </c>
      <c r="S6253" s="77">
        <v>27.603000000000002</v>
      </c>
      <c r="T6253" s="77">
        <v>7.3970000000000002</v>
      </c>
      <c r="U6253" s="77">
        <v>16.260400000000001</v>
      </c>
      <c r="V6253" s="77">
        <v>2.2492336156260291</v>
      </c>
      <c r="AC6253" s="77">
        <v>1.64</v>
      </c>
      <c r="AD6253" s="77">
        <v>1.33</v>
      </c>
      <c r="AH6253" s="77">
        <f>IF(AND(M6253&lt;Variables!$G$6,M6253&gt;Variables!$G$5),0,1)</f>
        <v>0</v>
      </c>
      <c r="AI6253" s="77">
        <f t="shared" si="196"/>
        <v>1</v>
      </c>
      <c r="AJ6253" s="77">
        <f>IF(I6253&gt;Variables!$G$7,0,1)</f>
        <v>1</v>
      </c>
      <c r="AK6253" s="77">
        <f>IF(F6253&gt;Variables!$G$8,0,1)</f>
        <v>0</v>
      </c>
      <c r="AL6253" s="77">
        <f>IF(G6253&gt;Variables!$G$9,0,1)</f>
        <v>1</v>
      </c>
      <c r="AM6253" s="77">
        <f>IF(AND(K6253&gt;Variables!$G$10,K6253&lt;Variables!$G$11),0,1)</f>
        <v>1</v>
      </c>
      <c r="AN6253" s="77">
        <f>IF(H6253&lt;Variables!$G$13,1,0)</f>
        <v>1</v>
      </c>
      <c r="AO6253" s="77">
        <f>IF(R6253&lt;Variables!$G$12,0,1)</f>
        <v>1</v>
      </c>
      <c r="AP6253" s="78">
        <f t="shared" si="197"/>
        <v>0</v>
      </c>
      <c r="AQ6253" s="77">
        <f>IF(V6253&lt;Variables!$G$15,1,0)</f>
        <v>1</v>
      </c>
      <c r="AR6253" s="77">
        <v>1</v>
      </c>
      <c r="AS6253" s="77">
        <v>0</v>
      </c>
      <c r="AT6253" s="77">
        <v>0</v>
      </c>
      <c r="AU6253" s="77">
        <v>0</v>
      </c>
      <c r="BA6253" s="77">
        <v>2</v>
      </c>
    </row>
    <row r="6254" spans="3:53" x14ac:dyDescent="0.25">
      <c r="C6254" s="77" t="s">
        <v>761</v>
      </c>
      <c r="D6254" s="77" t="s">
        <v>485</v>
      </c>
      <c r="E6254" s="77">
        <v>5.17</v>
      </c>
      <c r="F6254" s="77">
        <v>14.88</v>
      </c>
      <c r="G6254" s="77">
        <v>16.52</v>
      </c>
      <c r="H6254" s="77">
        <v>147.38</v>
      </c>
      <c r="I6254" s="77">
        <v>-9.0500000000000007</v>
      </c>
      <c r="J6254" s="77" t="s">
        <v>74</v>
      </c>
      <c r="K6254" s="77">
        <v>53.79</v>
      </c>
      <c r="L6254" s="77">
        <v>5.2369400000000006</v>
      </c>
      <c r="M6254" s="77">
        <v>-1.660129770438467</v>
      </c>
      <c r="N6254" s="77">
        <v>5.1638192307692314</v>
      </c>
      <c r="O6254" s="77">
        <v>-0.26761647051637028</v>
      </c>
      <c r="P6254" s="77">
        <v>6410000</v>
      </c>
      <c r="Q6254" s="77">
        <v>1270000</v>
      </c>
      <c r="R6254" s="77">
        <v>5.05</v>
      </c>
      <c r="S6254" s="77">
        <v>27.603000000000002</v>
      </c>
      <c r="T6254" s="77">
        <v>7.3970000000000002</v>
      </c>
      <c r="U6254" s="77">
        <v>16.260400000000001</v>
      </c>
      <c r="V6254" s="77">
        <v>2.4675987576363299</v>
      </c>
      <c r="AC6254" s="77">
        <v>5.68</v>
      </c>
      <c r="AD6254" s="77">
        <v>5.01</v>
      </c>
      <c r="AH6254" s="77">
        <f>IF(AND(M6254&lt;Variables!$G$6,M6254&gt;Variables!$G$5),0,1)</f>
        <v>0</v>
      </c>
      <c r="AI6254" s="77">
        <f t="shared" si="196"/>
        <v>0</v>
      </c>
      <c r="AJ6254" s="77">
        <f>IF(I6254&gt;Variables!$G$7,0,1)</f>
        <v>1</v>
      </c>
      <c r="AK6254" s="77">
        <f>IF(F6254&gt;Variables!$G$8,0,1)</f>
        <v>0</v>
      </c>
      <c r="AL6254" s="77">
        <f>IF(G6254&gt;Variables!$G$9,0,1)</f>
        <v>0</v>
      </c>
      <c r="AM6254" s="77">
        <f>IF(AND(K6254&gt;Variables!$G$10,K6254&lt;Variables!$G$11),0,1)</f>
        <v>1</v>
      </c>
      <c r="AN6254" s="77">
        <f>IF(H6254&lt;Variables!$G$13,1,0)</f>
        <v>1</v>
      </c>
      <c r="AO6254" s="77">
        <f>IF(R6254&lt;Variables!$G$12,0,1)</f>
        <v>1</v>
      </c>
      <c r="AP6254" s="78">
        <f t="shared" si="197"/>
        <v>0</v>
      </c>
      <c r="AQ6254" s="77">
        <f>IF(V6254&lt;Variables!$G$15,1,0)</f>
        <v>1</v>
      </c>
      <c r="AR6254" s="77">
        <v>0</v>
      </c>
      <c r="AS6254" s="77">
        <v>0</v>
      </c>
      <c r="AT6254" s="77">
        <v>1</v>
      </c>
      <c r="AU6254" s="77">
        <v>0</v>
      </c>
      <c r="BA6254" s="77">
        <v>-2.25</v>
      </c>
    </row>
    <row r="6255" spans="3:53" x14ac:dyDescent="0.25">
      <c r="C6255" s="77" t="s">
        <v>761</v>
      </c>
      <c r="D6255" s="77" t="s">
        <v>458</v>
      </c>
      <c r="E6255" s="77">
        <v>38.67</v>
      </c>
      <c r="F6255" s="77">
        <v>6.98</v>
      </c>
      <c r="G6255" s="77">
        <v>7.69</v>
      </c>
      <c r="H6255" s="77">
        <v>8790</v>
      </c>
      <c r="I6255" s="77">
        <v>10.654</v>
      </c>
      <c r="J6255" s="77" t="s">
        <v>75</v>
      </c>
      <c r="K6255" s="77">
        <v>52.32</v>
      </c>
      <c r="L6255" s="77">
        <v>38.643639999999998</v>
      </c>
      <c r="M6255" s="77">
        <v>-0.1781405685385602</v>
      </c>
      <c r="N6255" s="77">
        <v>38.239771999999988</v>
      </c>
      <c r="O6255" s="77">
        <v>0.87612447061663545</v>
      </c>
      <c r="P6255" s="77">
        <v>14179000</v>
      </c>
      <c r="Q6255" s="77">
        <v>19867000</v>
      </c>
      <c r="R6255" s="77">
        <v>0.71</v>
      </c>
      <c r="S6255" s="77">
        <v>27.603000000000002</v>
      </c>
      <c r="T6255" s="77">
        <v>7.3970000000000002</v>
      </c>
      <c r="U6255" s="77">
        <v>16.260400000000001</v>
      </c>
      <c r="V6255" s="77">
        <v>2.3968604250937018</v>
      </c>
      <c r="AC6255" s="77">
        <v>39.799999999999997</v>
      </c>
      <c r="AD6255" s="77">
        <v>38.5</v>
      </c>
      <c r="AH6255" s="77">
        <f>IF(AND(M6255&lt;Variables!$G$6,M6255&gt;Variables!$G$5),0,1)</f>
        <v>1</v>
      </c>
      <c r="AI6255" s="77">
        <f t="shared" si="196"/>
        <v>0</v>
      </c>
      <c r="AJ6255" s="77">
        <f>IF(I6255&gt;Variables!$G$7,0,1)</f>
        <v>1</v>
      </c>
      <c r="AK6255" s="77">
        <f>IF(F6255&gt;Variables!$G$8,0,1)</f>
        <v>1</v>
      </c>
      <c r="AL6255" s="77">
        <f>IF(G6255&gt;Variables!$G$9,0,1)</f>
        <v>1</v>
      </c>
      <c r="AM6255" s="77">
        <f>IF(AND(K6255&gt;Variables!$G$10,K6255&lt;Variables!$G$11),0,1)</f>
        <v>1</v>
      </c>
      <c r="AN6255" s="77">
        <f>IF(H6255&lt;Variables!$G$13,1,0)</f>
        <v>0</v>
      </c>
      <c r="AO6255" s="77">
        <f>IF(R6255&lt;Variables!$G$12,0,1)</f>
        <v>0</v>
      </c>
      <c r="AP6255" s="78">
        <f t="shared" si="197"/>
        <v>1</v>
      </c>
      <c r="AQ6255" s="77">
        <f>IF(V6255&lt;Variables!$G$15,1,0)</f>
        <v>1</v>
      </c>
      <c r="AR6255" s="77">
        <v>1</v>
      </c>
      <c r="AS6255" s="77">
        <v>0</v>
      </c>
      <c r="AT6255" s="77">
        <v>0</v>
      </c>
      <c r="AU6255" s="77">
        <v>0</v>
      </c>
      <c r="BA6255" s="77">
        <v>2</v>
      </c>
    </row>
    <row r="6256" spans="3:53" x14ac:dyDescent="0.25">
      <c r="C6256" s="77" t="s">
        <v>761</v>
      </c>
      <c r="D6256" s="77" t="s">
        <v>453</v>
      </c>
      <c r="E6256" s="77">
        <v>16.989999999999998</v>
      </c>
      <c r="F6256" s="77">
        <v>20.13</v>
      </c>
      <c r="G6256" s="77">
        <v>-1.22</v>
      </c>
      <c r="H6256" s="77">
        <v>177.22</v>
      </c>
      <c r="I6256" s="77">
        <v>-27.402999999999999</v>
      </c>
      <c r="J6256" s="77" t="s">
        <v>75</v>
      </c>
      <c r="K6256" s="77">
        <v>43.66</v>
      </c>
      <c r="L6256" s="77">
        <v>16.964418181818179</v>
      </c>
      <c r="M6256" s="77">
        <v>-0.1439376320276711</v>
      </c>
      <c r="N6256" s="77">
        <v>16.966542105263169</v>
      </c>
      <c r="O6256" s="77">
        <v>-0.15643791821865041</v>
      </c>
      <c r="P6256" s="77">
        <v>526830</v>
      </c>
      <c r="Q6256" s="77">
        <v>77900</v>
      </c>
      <c r="R6256" s="77">
        <v>6.76</v>
      </c>
      <c r="S6256" s="77">
        <v>27.603000000000002</v>
      </c>
      <c r="T6256" s="77">
        <v>7.3970000000000002</v>
      </c>
      <c r="U6256" s="77">
        <v>16.260400000000001</v>
      </c>
      <c r="V6256" s="77">
        <v>2.302424491905303</v>
      </c>
      <c r="AC6256" s="77">
        <v>17</v>
      </c>
      <c r="AD6256" s="77">
        <v>16.850000000000001</v>
      </c>
      <c r="AH6256" s="77">
        <f>IF(AND(M6256&lt;Variables!$G$6,M6256&gt;Variables!$G$5),0,1)</f>
        <v>1</v>
      </c>
      <c r="AI6256" s="77">
        <f t="shared" si="196"/>
        <v>1</v>
      </c>
      <c r="AJ6256" s="77">
        <f>IF(I6256&gt;Variables!$G$7,0,1)</f>
        <v>1</v>
      </c>
      <c r="AK6256" s="77">
        <f>IF(F6256&gt;Variables!$G$8,0,1)</f>
        <v>0</v>
      </c>
      <c r="AL6256" s="77">
        <f>IF(G6256&gt;Variables!$G$9,0,1)</f>
        <v>1</v>
      </c>
      <c r="AM6256" s="77">
        <f>IF(AND(K6256&gt;Variables!$G$10,K6256&lt;Variables!$G$11),0,1)</f>
        <v>1</v>
      </c>
      <c r="AN6256" s="77">
        <f>IF(H6256&lt;Variables!$G$13,1,0)</f>
        <v>1</v>
      </c>
      <c r="AO6256" s="77">
        <f>IF(R6256&lt;Variables!$G$12,0,1)</f>
        <v>1</v>
      </c>
      <c r="AP6256" s="78">
        <f t="shared" si="197"/>
        <v>1</v>
      </c>
      <c r="AQ6256" s="77">
        <f>IF(V6256&lt;Variables!$G$15,1,0)</f>
        <v>1</v>
      </c>
      <c r="AR6256" s="77">
        <v>0</v>
      </c>
      <c r="AS6256" s="77">
        <v>1</v>
      </c>
      <c r="AT6256" s="77">
        <v>0</v>
      </c>
      <c r="AU6256" s="77">
        <v>0</v>
      </c>
      <c r="BA6256" s="77">
        <v>-0.01</v>
      </c>
    </row>
    <row r="6257" spans="3:53" x14ac:dyDescent="0.25">
      <c r="C6257" s="77" t="s">
        <v>761</v>
      </c>
      <c r="D6257" s="77" t="s">
        <v>432</v>
      </c>
      <c r="E6257" s="77">
        <v>21.89</v>
      </c>
      <c r="F6257" s="77">
        <v>12.04</v>
      </c>
      <c r="G6257" s="77">
        <v>1.97</v>
      </c>
      <c r="H6257" s="77">
        <v>2230</v>
      </c>
      <c r="I6257" s="77">
        <v>0.76900000000000002</v>
      </c>
      <c r="J6257" s="77" t="s">
        <v>74</v>
      </c>
      <c r="K6257" s="77">
        <v>50.04</v>
      </c>
      <c r="L6257" s="77">
        <v>21.815519999999999</v>
      </c>
      <c r="M6257" s="77">
        <v>-0.1169809383411452</v>
      </c>
      <c r="N6257" s="77">
        <v>21.767151999999999</v>
      </c>
      <c r="O6257" s="77">
        <v>0.1049655003098235</v>
      </c>
      <c r="P6257" s="77">
        <v>1858000</v>
      </c>
      <c r="Q6257" s="77">
        <v>1300000</v>
      </c>
      <c r="R6257" s="77">
        <v>1.43</v>
      </c>
      <c r="S6257" s="77">
        <v>27.603000000000002</v>
      </c>
      <c r="T6257" s="77">
        <v>7.3970000000000002</v>
      </c>
      <c r="U6257" s="77">
        <v>16.260400000000001</v>
      </c>
      <c r="V6257" s="77">
        <v>2.3704694180348671</v>
      </c>
      <c r="AC6257" s="77">
        <v>22.16</v>
      </c>
      <c r="AD6257" s="77">
        <v>21.46</v>
      </c>
      <c r="AH6257" s="77">
        <f>IF(AND(M6257&lt;Variables!$G$6,M6257&gt;Variables!$G$5),0,1)</f>
        <v>1</v>
      </c>
      <c r="AI6257" s="77">
        <f t="shared" si="196"/>
        <v>0</v>
      </c>
      <c r="AJ6257" s="77">
        <f>IF(I6257&gt;Variables!$G$7,0,1)</f>
        <v>1</v>
      </c>
      <c r="AK6257" s="77">
        <f>IF(F6257&gt;Variables!$G$8,0,1)</f>
        <v>0</v>
      </c>
      <c r="AL6257" s="77">
        <f>IF(G6257&gt;Variables!$G$9,0,1)</f>
        <v>1</v>
      </c>
      <c r="AM6257" s="77">
        <f>IF(AND(K6257&gt;Variables!$G$10,K6257&lt;Variables!$G$11),0,1)</f>
        <v>1</v>
      </c>
      <c r="AN6257" s="77">
        <f>IF(H6257&lt;Variables!$G$13,1,0)</f>
        <v>0</v>
      </c>
      <c r="AO6257" s="77">
        <f>IF(R6257&lt;Variables!$G$12,0,1)</f>
        <v>0</v>
      </c>
      <c r="AP6257" s="78">
        <f t="shared" si="197"/>
        <v>0</v>
      </c>
      <c r="AQ6257" s="77">
        <f>IF(V6257&lt;Variables!$G$15,1,0)</f>
        <v>1</v>
      </c>
      <c r="AR6257" s="77">
        <v>0</v>
      </c>
      <c r="AS6257" s="77">
        <v>1</v>
      </c>
      <c r="AT6257" s="77">
        <v>0</v>
      </c>
      <c r="AU6257" s="77">
        <v>0</v>
      </c>
      <c r="BA6257" s="77">
        <v>0.13</v>
      </c>
    </row>
    <row r="6258" spans="3:53" x14ac:dyDescent="0.25">
      <c r="C6258" s="77" t="s">
        <v>761</v>
      </c>
      <c r="D6258" s="77" t="s">
        <v>444</v>
      </c>
      <c r="E6258" s="77">
        <v>2.5099999999999998</v>
      </c>
      <c r="F6258" s="77">
        <v>18.350000000000001</v>
      </c>
      <c r="G6258" s="77">
        <v>3.2</v>
      </c>
      <c r="H6258" s="77">
        <v>-99999</v>
      </c>
      <c r="I6258" s="77">
        <v>-99999</v>
      </c>
      <c r="J6258" s="77" t="s">
        <v>75</v>
      </c>
      <c r="K6258" s="77">
        <v>-99999</v>
      </c>
      <c r="L6258" s="77">
        <v>-99999</v>
      </c>
      <c r="M6258" s="77">
        <v>-99999</v>
      </c>
      <c r="N6258" s="77">
        <v>-99999</v>
      </c>
      <c r="O6258" s="77">
        <v>-99999</v>
      </c>
      <c r="P6258" s="77">
        <v>123910</v>
      </c>
      <c r="Q6258" s="77">
        <v>1740</v>
      </c>
      <c r="R6258" s="77">
        <v>71.209999999999994</v>
      </c>
      <c r="S6258" s="77">
        <v>27.603000000000002</v>
      </c>
      <c r="T6258" s="77">
        <v>7.3970000000000002</v>
      </c>
      <c r="U6258" s="77">
        <v>16.260400000000001</v>
      </c>
      <c r="V6258" s="77">
        <v>-99999</v>
      </c>
      <c r="AC6258" s="77">
        <v>2.58</v>
      </c>
      <c r="AD6258" s="77">
        <v>2.5</v>
      </c>
      <c r="AH6258" s="77">
        <f>IF(AND(M6258&lt;Variables!$G$6,M6258&gt;Variables!$G$5),0,1)</f>
        <v>1</v>
      </c>
      <c r="AI6258" s="77">
        <f t="shared" ref="AI6258:AI6321" si="198">IF(L6258&gt;N6258,0,1)</f>
        <v>1</v>
      </c>
      <c r="AJ6258" s="77">
        <f>IF(I6258&gt;Variables!$G$7,0,1)</f>
        <v>1</v>
      </c>
      <c r="AK6258" s="77">
        <f>IF(F6258&gt;Variables!$G$8,0,1)</f>
        <v>0</v>
      </c>
      <c r="AL6258" s="77">
        <f>IF(G6258&gt;Variables!$G$9,0,1)</f>
        <v>1</v>
      </c>
      <c r="AM6258" s="77">
        <f>IF(AND(K6258&gt;Variables!$G$10,K6258&lt;Variables!$G$11),0,1)</f>
        <v>1</v>
      </c>
      <c r="AN6258" s="77">
        <f>IF(H6258&lt;Variables!$G$13,1,0)</f>
        <v>1</v>
      </c>
      <c r="AO6258" s="77">
        <f>IF(R6258&lt;Variables!$G$12,0,1)</f>
        <v>1</v>
      </c>
      <c r="AP6258" s="78">
        <f t="shared" ref="AP6258:AP6321" si="199">IF(J6258="Pass", 0,1)</f>
        <v>1</v>
      </c>
      <c r="AQ6258" s="77">
        <f>IF(V6258&lt;Variables!$G$15,1,0)</f>
        <v>1</v>
      </c>
      <c r="AR6258" s="77">
        <v>1</v>
      </c>
      <c r="AS6258" s="77">
        <v>0</v>
      </c>
      <c r="AT6258" s="77">
        <v>0</v>
      </c>
      <c r="AU6258" s="77">
        <v>0</v>
      </c>
      <c r="BA6258" s="77">
        <v>2</v>
      </c>
    </row>
    <row r="6259" spans="3:53" x14ac:dyDescent="0.25">
      <c r="C6259" s="77" t="s">
        <v>761</v>
      </c>
      <c r="D6259" s="77" t="s">
        <v>477</v>
      </c>
      <c r="E6259" s="77">
        <v>1.29</v>
      </c>
      <c r="F6259" s="77">
        <v>6.35</v>
      </c>
      <c r="G6259" s="77">
        <v>4.6900000000000004</v>
      </c>
      <c r="H6259" s="77">
        <v>-99999</v>
      </c>
      <c r="I6259" s="77">
        <v>9.94</v>
      </c>
      <c r="J6259" s="77" t="s">
        <v>75</v>
      </c>
      <c r="L6259" s="77">
        <v>-99999</v>
      </c>
      <c r="M6259" s="77">
        <v>-99999</v>
      </c>
      <c r="N6259" s="77">
        <v>-99999</v>
      </c>
      <c r="O6259" s="77">
        <v>-99999</v>
      </c>
      <c r="P6259" s="77">
        <v>31852</v>
      </c>
      <c r="Q6259" s="77">
        <v>263212</v>
      </c>
      <c r="R6259" s="77">
        <v>0.12</v>
      </c>
      <c r="S6259" s="77">
        <v>27.603000000000002</v>
      </c>
      <c r="T6259" s="77">
        <v>7.3970000000000002</v>
      </c>
      <c r="U6259" s="77">
        <v>16.260400000000001</v>
      </c>
      <c r="V6259" s="77">
        <v>-99999</v>
      </c>
      <c r="AC6259" s="77">
        <v>1.33</v>
      </c>
      <c r="AD6259" s="77">
        <v>1.28</v>
      </c>
      <c r="AH6259" s="77">
        <f>IF(AND(M6259&lt;Variables!$G$6,M6259&gt;Variables!$G$5),0,1)</f>
        <v>1</v>
      </c>
      <c r="AI6259" s="77">
        <f t="shared" si="198"/>
        <v>1</v>
      </c>
      <c r="AJ6259" s="77">
        <f>IF(I6259&gt;Variables!$G$7,0,1)</f>
        <v>1</v>
      </c>
      <c r="AK6259" s="77">
        <f>IF(F6259&gt;Variables!$G$8,0,1)</f>
        <v>1</v>
      </c>
      <c r="AL6259" s="77">
        <f>IF(G6259&gt;Variables!$G$9,0,1)</f>
        <v>1</v>
      </c>
      <c r="AM6259" s="77">
        <f>IF(AND(K6259&gt;Variables!$G$10,K6259&lt;Variables!$G$11),0,1)</f>
        <v>1</v>
      </c>
      <c r="AN6259" s="77">
        <f>IF(H6259&lt;Variables!$G$13,1,0)</f>
        <v>1</v>
      </c>
      <c r="AO6259" s="77">
        <f>IF(R6259&lt;Variables!$G$12,0,1)</f>
        <v>0</v>
      </c>
      <c r="AP6259" s="78">
        <f t="shared" si="199"/>
        <v>1</v>
      </c>
      <c r="AQ6259" s="77">
        <f>IF(V6259&lt;Variables!$G$15,1,0)</f>
        <v>1</v>
      </c>
      <c r="AR6259" s="77">
        <v>1</v>
      </c>
      <c r="AS6259" s="77">
        <v>0</v>
      </c>
      <c r="AT6259" s="77">
        <v>0</v>
      </c>
      <c r="AU6259" s="77">
        <v>0</v>
      </c>
      <c r="BA6259" s="77">
        <v>2</v>
      </c>
    </row>
    <row r="6260" spans="3:53" x14ac:dyDescent="0.25">
      <c r="C6260" s="77" t="s">
        <v>761</v>
      </c>
      <c r="D6260" s="77" t="s">
        <v>198</v>
      </c>
      <c r="E6260" s="77">
        <v>0.16</v>
      </c>
      <c r="F6260" s="77">
        <v>7</v>
      </c>
      <c r="G6260" s="77">
        <v>4.0999999999999996</v>
      </c>
      <c r="H6260" s="77">
        <v>-99999</v>
      </c>
      <c r="I6260" s="77">
        <v>-71.597999999999999</v>
      </c>
      <c r="J6260" s="77" t="s">
        <v>75</v>
      </c>
      <c r="L6260" s="77">
        <v>-99999</v>
      </c>
      <c r="M6260" s="77">
        <v>-99999</v>
      </c>
      <c r="N6260" s="77">
        <v>0.15767999999999999</v>
      </c>
      <c r="O6260" s="77">
        <v>-4.9340436326737747</v>
      </c>
      <c r="P6260" s="77">
        <v>51513</v>
      </c>
      <c r="Q6260" s="77">
        <v>79782</v>
      </c>
      <c r="R6260" s="77">
        <v>0.65</v>
      </c>
      <c r="S6260" s="77">
        <v>27.603000000000002</v>
      </c>
      <c r="T6260" s="77">
        <v>7.3970000000000002</v>
      </c>
      <c r="U6260" s="77">
        <v>16.260400000000001</v>
      </c>
      <c r="V6260" s="77">
        <v>-99999</v>
      </c>
      <c r="AC6260" s="77">
        <v>0.16500000000000001</v>
      </c>
      <c r="AD6260" s="77">
        <v>0.14990000000000001</v>
      </c>
      <c r="AH6260" s="77">
        <f>IF(AND(M6260&lt;Variables!$G$6,M6260&gt;Variables!$G$5),0,1)</f>
        <v>1</v>
      </c>
      <c r="AI6260" s="77">
        <f t="shared" si="198"/>
        <v>1</v>
      </c>
      <c r="AJ6260" s="77">
        <f>IF(I6260&gt;Variables!$G$7,0,1)</f>
        <v>1</v>
      </c>
      <c r="AK6260" s="77">
        <f>IF(F6260&gt;Variables!$G$8,0,1)</f>
        <v>1</v>
      </c>
      <c r="AL6260" s="77">
        <f>IF(G6260&gt;Variables!$G$9,0,1)</f>
        <v>1</v>
      </c>
      <c r="AM6260" s="77">
        <f>IF(AND(K6260&gt;Variables!$G$10,K6260&lt;Variables!$G$11),0,1)</f>
        <v>1</v>
      </c>
      <c r="AN6260" s="77">
        <f>IF(H6260&lt;Variables!$G$13,1,0)</f>
        <v>1</v>
      </c>
      <c r="AO6260" s="77">
        <f>IF(R6260&lt;Variables!$G$12,0,1)</f>
        <v>0</v>
      </c>
      <c r="AP6260" s="78">
        <f t="shared" si="199"/>
        <v>1</v>
      </c>
      <c r="AQ6260" s="77">
        <f>IF(V6260&lt;Variables!$G$15,1,0)</f>
        <v>1</v>
      </c>
      <c r="AR6260" s="77">
        <v>0</v>
      </c>
      <c r="AS6260" s="77">
        <v>0</v>
      </c>
      <c r="AT6260" s="77">
        <v>1</v>
      </c>
      <c r="AU6260" s="77">
        <v>0</v>
      </c>
      <c r="BA6260" s="77">
        <v>-2.25</v>
      </c>
    </row>
    <row r="6261" spans="3:53" x14ac:dyDescent="0.25">
      <c r="C6261" s="77" t="s">
        <v>763</v>
      </c>
      <c r="D6261" s="77" t="s">
        <v>452</v>
      </c>
      <c r="E6261" s="77">
        <v>34.07</v>
      </c>
      <c r="F6261" s="77">
        <v>45.38</v>
      </c>
      <c r="G6261" s="77">
        <v>6.26</v>
      </c>
      <c r="H6261" s="77">
        <v>152.74</v>
      </c>
      <c r="I6261" s="77">
        <v>10.225</v>
      </c>
      <c r="J6261" s="77" t="s">
        <v>74</v>
      </c>
      <c r="K6261" s="77">
        <v>45.51</v>
      </c>
      <c r="L6261" s="77">
        <v>34.209757142857143</v>
      </c>
      <c r="M6261" s="77">
        <v>-0.60350367877501054</v>
      </c>
      <c r="N6261" s="77">
        <v>34.176509523809521</v>
      </c>
      <c r="O6261" s="77">
        <v>-0.50680870054576421</v>
      </c>
      <c r="P6261" s="77">
        <v>137210</v>
      </c>
      <c r="Q6261" s="77">
        <v>15550</v>
      </c>
      <c r="R6261" s="77">
        <v>8.82</v>
      </c>
      <c r="S6261" s="77">
        <v>27.809000000000001</v>
      </c>
      <c r="T6261" s="77">
        <v>7.5009999999999986</v>
      </c>
      <c r="U6261" s="77">
        <v>16.38</v>
      </c>
      <c r="V6261" s="77">
        <v>2.3283489910250328</v>
      </c>
      <c r="AC6261" s="77">
        <v>34.6</v>
      </c>
      <c r="AD6261" s="77">
        <v>33.96</v>
      </c>
      <c r="AH6261" s="77">
        <f>IF(AND(M6261&lt;Variables!$G$6,M6261&gt;Variables!$G$5),0,1)</f>
        <v>1</v>
      </c>
      <c r="AI6261" s="77">
        <f t="shared" si="198"/>
        <v>0</v>
      </c>
      <c r="AJ6261" s="77">
        <f>IF(I6261&gt;Variables!$G$7,0,1)</f>
        <v>1</v>
      </c>
      <c r="AK6261" s="77">
        <f>IF(F6261&gt;Variables!$G$8,0,1)</f>
        <v>0</v>
      </c>
      <c r="AL6261" s="77">
        <f>IF(G6261&gt;Variables!$G$9,0,1)</f>
        <v>1</v>
      </c>
      <c r="AM6261" s="77">
        <f>IF(AND(K6261&gt;Variables!$G$10,K6261&lt;Variables!$G$11),0,1)</f>
        <v>1</v>
      </c>
      <c r="AN6261" s="77">
        <f>IF(H6261&lt;Variables!$G$13,1,0)</f>
        <v>1</v>
      </c>
      <c r="AO6261" s="77">
        <f>IF(R6261&lt;Variables!$G$12,0,1)</f>
        <v>1</v>
      </c>
      <c r="AP6261" s="78">
        <f t="shared" si="199"/>
        <v>0</v>
      </c>
      <c r="AQ6261" s="77">
        <f>IF(V6261&lt;Variables!$G$15,1,0)</f>
        <v>1</v>
      </c>
      <c r="AR6261" s="77">
        <v>1</v>
      </c>
      <c r="AS6261" s="77">
        <v>0</v>
      </c>
      <c r="AT6261" s="77">
        <v>0</v>
      </c>
      <c r="AU6261" s="77">
        <v>0</v>
      </c>
      <c r="BA6261" s="77">
        <v>0.89</v>
      </c>
    </row>
    <row r="6262" spans="3:53" x14ac:dyDescent="0.25">
      <c r="C6262" s="77" t="s">
        <v>763</v>
      </c>
      <c r="D6262" s="77" t="s">
        <v>449</v>
      </c>
      <c r="E6262" s="77">
        <v>33.369999999999997</v>
      </c>
      <c r="F6262" s="77">
        <v>10.8</v>
      </c>
      <c r="G6262" s="77">
        <v>7.35</v>
      </c>
      <c r="H6262" s="77">
        <v>17360</v>
      </c>
      <c r="I6262" s="77">
        <v>-0.22800000000000001</v>
      </c>
      <c r="J6262" s="77" t="s">
        <v>74</v>
      </c>
      <c r="K6262" s="77">
        <v>65.89</v>
      </c>
      <c r="L6262" s="77">
        <v>32.926575</v>
      </c>
      <c r="M6262" s="77">
        <v>0.64818463505542523</v>
      </c>
      <c r="N6262" s="77">
        <v>32.734746000000001</v>
      </c>
      <c r="O6262" s="77">
        <v>1.2379934153147221</v>
      </c>
      <c r="P6262" s="77">
        <v>36948000</v>
      </c>
      <c r="Q6262" s="77">
        <v>34219000</v>
      </c>
      <c r="R6262" s="77">
        <v>1.08</v>
      </c>
      <c r="S6262" s="77">
        <v>27.809000000000001</v>
      </c>
      <c r="T6262" s="77">
        <v>7.5009999999999986</v>
      </c>
      <c r="U6262" s="77">
        <v>16.38</v>
      </c>
      <c r="V6262" s="77">
        <v>2.485022199166782</v>
      </c>
      <c r="AC6262" s="77">
        <v>34.130000000000003</v>
      </c>
      <c r="AD6262" s="77">
        <v>32.57</v>
      </c>
      <c r="AH6262" s="77">
        <f>IF(AND(M6262&lt;Variables!$G$6,M6262&gt;Variables!$G$5),0,1)</f>
        <v>1</v>
      </c>
      <c r="AI6262" s="77">
        <f t="shared" si="198"/>
        <v>0</v>
      </c>
      <c r="AJ6262" s="77">
        <f>IF(I6262&gt;Variables!$G$7,0,1)</f>
        <v>1</v>
      </c>
      <c r="AK6262" s="77">
        <f>IF(F6262&gt;Variables!$G$8,0,1)</f>
        <v>0</v>
      </c>
      <c r="AL6262" s="77">
        <f>IF(G6262&gt;Variables!$G$9,0,1)</f>
        <v>1</v>
      </c>
      <c r="AM6262" s="77">
        <f>IF(AND(K6262&gt;Variables!$G$10,K6262&lt;Variables!$G$11),0,1)</f>
        <v>0</v>
      </c>
      <c r="AN6262" s="77">
        <f>IF(H6262&lt;Variables!$G$13,1,0)</f>
        <v>0</v>
      </c>
      <c r="AO6262" s="77">
        <f>IF(R6262&lt;Variables!$G$12,0,1)</f>
        <v>0</v>
      </c>
      <c r="AP6262" s="78">
        <f t="shared" si="199"/>
        <v>0</v>
      </c>
      <c r="AQ6262" s="77">
        <f>IF(V6262&lt;Variables!$G$15,1,0)</f>
        <v>1</v>
      </c>
      <c r="AR6262" s="77">
        <v>0</v>
      </c>
      <c r="AS6262" s="77">
        <v>0</v>
      </c>
      <c r="AT6262" s="77">
        <v>1</v>
      </c>
      <c r="AU6262" s="77">
        <v>0</v>
      </c>
      <c r="BA6262" s="77">
        <v>-0.86</v>
      </c>
    </row>
    <row r="6263" spans="3:53" x14ac:dyDescent="0.25">
      <c r="C6263" s="77" t="s">
        <v>763</v>
      </c>
      <c r="D6263" s="77" t="s">
        <v>432</v>
      </c>
      <c r="E6263" s="77">
        <v>21.96</v>
      </c>
      <c r="F6263" s="77">
        <v>12.5</v>
      </c>
      <c r="G6263" s="77">
        <v>2.41</v>
      </c>
      <c r="H6263" s="77">
        <v>2230</v>
      </c>
      <c r="I6263" s="77">
        <v>0.79</v>
      </c>
      <c r="J6263" s="77" t="s">
        <v>74</v>
      </c>
      <c r="K6263" s="77">
        <v>58.97</v>
      </c>
      <c r="L6263" s="77">
        <v>21.832944999999999</v>
      </c>
      <c r="M6263" s="77">
        <v>0.23842408800096759</v>
      </c>
      <c r="N6263" s="77">
        <v>21.78631</v>
      </c>
      <c r="O6263" s="77">
        <v>0.45299089198676268</v>
      </c>
      <c r="P6263" s="77">
        <v>1892000</v>
      </c>
      <c r="Q6263" s="77">
        <v>1300000</v>
      </c>
      <c r="R6263" s="77">
        <v>1.46</v>
      </c>
      <c r="S6263" s="77">
        <v>27.809000000000001</v>
      </c>
      <c r="T6263" s="77">
        <v>7.5009999999999986</v>
      </c>
      <c r="U6263" s="77">
        <v>16.38</v>
      </c>
      <c r="V6263" s="77">
        <v>2.447553711879638</v>
      </c>
      <c r="AC6263" s="77">
        <v>22.16</v>
      </c>
      <c r="AD6263" s="77">
        <v>21.46</v>
      </c>
      <c r="AH6263" s="77">
        <f>IF(AND(M6263&lt;Variables!$G$6,M6263&gt;Variables!$G$5),0,1)</f>
        <v>1</v>
      </c>
      <c r="AI6263" s="77">
        <f t="shared" si="198"/>
        <v>0</v>
      </c>
      <c r="AJ6263" s="77">
        <f>IF(I6263&gt;Variables!$G$7,0,1)</f>
        <v>1</v>
      </c>
      <c r="AK6263" s="77">
        <f>IF(F6263&gt;Variables!$G$8,0,1)</f>
        <v>0</v>
      </c>
      <c r="AL6263" s="77">
        <f>IF(G6263&gt;Variables!$G$9,0,1)</f>
        <v>1</v>
      </c>
      <c r="AM6263" s="77">
        <f>IF(AND(K6263&gt;Variables!$G$10,K6263&lt;Variables!$G$11),0,1)</f>
        <v>1</v>
      </c>
      <c r="AN6263" s="77">
        <f>IF(H6263&lt;Variables!$G$13,1,0)</f>
        <v>0</v>
      </c>
      <c r="AO6263" s="77">
        <f>IF(R6263&lt;Variables!$G$12,0,1)</f>
        <v>0</v>
      </c>
      <c r="AP6263" s="78">
        <f t="shared" si="199"/>
        <v>0</v>
      </c>
      <c r="AQ6263" s="77">
        <f>IF(V6263&lt;Variables!$G$15,1,0)</f>
        <v>1</v>
      </c>
      <c r="AR6263" s="77">
        <v>0</v>
      </c>
      <c r="AS6263" s="77">
        <v>1</v>
      </c>
      <c r="AT6263" s="77">
        <v>0</v>
      </c>
      <c r="AU6263" s="77">
        <v>0</v>
      </c>
      <c r="BA6263" s="77">
        <v>0.1</v>
      </c>
    </row>
    <row r="6264" spans="3:53" x14ac:dyDescent="0.25">
      <c r="C6264" s="77" t="s">
        <v>763</v>
      </c>
      <c r="D6264" s="77" t="s">
        <v>484</v>
      </c>
      <c r="E6264" s="77">
        <v>25.89</v>
      </c>
      <c r="F6264" s="77">
        <v>14.24</v>
      </c>
      <c r="G6264" s="77">
        <v>15.25</v>
      </c>
      <c r="H6264" s="77">
        <v>1450</v>
      </c>
      <c r="I6264" s="77">
        <v>-2.9470000000000001</v>
      </c>
      <c r="J6264" s="77" t="s">
        <v>74</v>
      </c>
      <c r="K6264" s="77">
        <v>65.08</v>
      </c>
      <c r="L6264" s="77">
        <v>25.35005</v>
      </c>
      <c r="M6264" s="77">
        <v>1.3804706499592549</v>
      </c>
      <c r="N6264" s="77">
        <v>25.335387999999998</v>
      </c>
      <c r="O6264" s="77">
        <v>1.4391411728133039</v>
      </c>
      <c r="P6264" s="77">
        <v>3570000</v>
      </c>
      <c r="Q6264" s="77">
        <v>1110000</v>
      </c>
      <c r="R6264" s="77">
        <v>3.22</v>
      </c>
      <c r="S6264" s="77">
        <v>27.809000000000001</v>
      </c>
      <c r="T6264" s="77">
        <v>7.5009999999999986</v>
      </c>
      <c r="U6264" s="77">
        <v>16.38</v>
      </c>
      <c r="V6264" s="77">
        <v>2.4272156306058581</v>
      </c>
      <c r="AC6264" s="77">
        <v>26.33</v>
      </c>
      <c r="AD6264" s="77">
        <v>24.61</v>
      </c>
      <c r="AH6264" s="77">
        <f>IF(AND(M6264&lt;Variables!$G$6,M6264&gt;Variables!$G$5),0,1)</f>
        <v>1</v>
      </c>
      <c r="AI6264" s="77">
        <f t="shared" si="198"/>
        <v>0</v>
      </c>
      <c r="AJ6264" s="77">
        <f>IF(I6264&gt;Variables!$G$7,0,1)</f>
        <v>1</v>
      </c>
      <c r="AK6264" s="77">
        <f>IF(F6264&gt;Variables!$G$8,0,1)</f>
        <v>0</v>
      </c>
      <c r="AL6264" s="77">
        <f>IF(G6264&gt;Variables!$G$9,0,1)</f>
        <v>0</v>
      </c>
      <c r="AM6264" s="77">
        <f>IF(AND(K6264&gt;Variables!$G$10,K6264&lt;Variables!$G$11),0,1)</f>
        <v>0</v>
      </c>
      <c r="AN6264" s="77">
        <f>IF(H6264&lt;Variables!$G$13,1,0)</f>
        <v>1</v>
      </c>
      <c r="AO6264" s="77">
        <f>IF(R6264&lt;Variables!$G$12,0,1)</f>
        <v>1</v>
      </c>
      <c r="AP6264" s="78">
        <f t="shared" si="199"/>
        <v>0</v>
      </c>
      <c r="AQ6264" s="77">
        <f>IF(V6264&lt;Variables!$G$15,1,0)</f>
        <v>1</v>
      </c>
      <c r="AR6264" s="77">
        <v>0</v>
      </c>
      <c r="AS6264" s="77">
        <v>0</v>
      </c>
      <c r="AT6264" s="77">
        <v>1</v>
      </c>
      <c r="AU6264" s="77">
        <v>0</v>
      </c>
      <c r="BA6264" s="77">
        <v>-2.25</v>
      </c>
    </row>
    <row r="6265" spans="3:53" x14ac:dyDescent="0.25">
      <c r="C6265" s="77" t="s">
        <v>763</v>
      </c>
      <c r="D6265" s="77" t="s">
        <v>485</v>
      </c>
      <c r="E6265" s="77">
        <v>5.09</v>
      </c>
      <c r="F6265" s="77">
        <v>14.32</v>
      </c>
      <c r="G6265" s="77">
        <v>14.32</v>
      </c>
      <c r="H6265" s="77">
        <v>147.38</v>
      </c>
      <c r="I6265" s="77">
        <v>-9.3780000000000001</v>
      </c>
      <c r="J6265" s="77" t="s">
        <v>74</v>
      </c>
      <c r="K6265" s="77">
        <v>47.98</v>
      </c>
      <c r="L6265" s="77">
        <v>5.2202149999999996</v>
      </c>
      <c r="M6265" s="77">
        <v>-3.203220557007719</v>
      </c>
      <c r="N6265" s="77">
        <v>5.1462838709677419</v>
      </c>
      <c r="O6265" s="77">
        <v>-1.812645266111218</v>
      </c>
      <c r="P6265" s="77">
        <v>6650000</v>
      </c>
      <c r="Q6265" s="77">
        <v>1270000</v>
      </c>
      <c r="R6265" s="77">
        <v>5.24</v>
      </c>
      <c r="S6265" s="77">
        <v>27.809000000000001</v>
      </c>
      <c r="T6265" s="77">
        <v>7.5009999999999986</v>
      </c>
      <c r="U6265" s="77">
        <v>16.38</v>
      </c>
      <c r="V6265" s="77">
        <v>2.4106697145255511</v>
      </c>
      <c r="AC6265" s="77">
        <v>5.68</v>
      </c>
      <c r="AD6265" s="77">
        <v>5.01</v>
      </c>
      <c r="AH6265" s="77">
        <f>IF(AND(M6265&lt;Variables!$G$6,M6265&gt;Variables!$G$5),0,1)</f>
        <v>0</v>
      </c>
      <c r="AI6265" s="77">
        <f t="shared" si="198"/>
        <v>0</v>
      </c>
      <c r="AJ6265" s="77">
        <f>IF(I6265&gt;Variables!$G$7,0,1)</f>
        <v>1</v>
      </c>
      <c r="AK6265" s="77">
        <f>IF(F6265&gt;Variables!$G$8,0,1)</f>
        <v>0</v>
      </c>
      <c r="AL6265" s="77">
        <f>IF(G6265&gt;Variables!$G$9,0,1)</f>
        <v>0</v>
      </c>
      <c r="AM6265" s="77">
        <f>IF(AND(K6265&gt;Variables!$G$10,K6265&lt;Variables!$G$11),0,1)</f>
        <v>1</v>
      </c>
      <c r="AN6265" s="77">
        <f>IF(H6265&lt;Variables!$G$13,1,0)</f>
        <v>1</v>
      </c>
      <c r="AO6265" s="77">
        <f>IF(R6265&lt;Variables!$G$12,0,1)</f>
        <v>1</v>
      </c>
      <c r="AP6265" s="78">
        <f t="shared" si="199"/>
        <v>0</v>
      </c>
      <c r="AQ6265" s="77">
        <f>IF(V6265&lt;Variables!$G$15,1,0)</f>
        <v>1</v>
      </c>
      <c r="AR6265" s="77">
        <v>1</v>
      </c>
      <c r="AS6265" s="77">
        <v>0</v>
      </c>
      <c r="AT6265" s="77">
        <v>0</v>
      </c>
      <c r="AU6265" s="77">
        <v>0</v>
      </c>
      <c r="BA6265" s="77">
        <v>2</v>
      </c>
    </row>
    <row r="6266" spans="3:53" x14ac:dyDescent="0.25">
      <c r="C6266" s="77" t="s">
        <v>763</v>
      </c>
      <c r="D6266" s="77" t="s">
        <v>466</v>
      </c>
      <c r="E6266" s="77">
        <v>1.35</v>
      </c>
      <c r="F6266" s="77">
        <v>20.29</v>
      </c>
      <c r="G6266" s="77">
        <v>8.4700000000000006</v>
      </c>
      <c r="H6266" s="77">
        <v>59.38</v>
      </c>
      <c r="I6266" s="77">
        <v>-0.97399999999999998</v>
      </c>
      <c r="J6266" s="77" t="s">
        <v>74</v>
      </c>
      <c r="K6266" s="77">
        <v>42.01</v>
      </c>
      <c r="L6266" s="77">
        <v>1.3561526315789469</v>
      </c>
      <c r="M6266" s="77">
        <v>-0.82237288924938923</v>
      </c>
      <c r="N6266" s="77">
        <v>1.3701346938775509</v>
      </c>
      <c r="O6266" s="77">
        <v>-1.834468829222788</v>
      </c>
      <c r="P6266" s="77">
        <v>18420000</v>
      </c>
      <c r="Q6266" s="77">
        <v>1080000</v>
      </c>
      <c r="R6266" s="77">
        <v>17.059999999999999</v>
      </c>
      <c r="S6266" s="77">
        <v>27.809000000000001</v>
      </c>
      <c r="T6266" s="77">
        <v>7.5009999999999986</v>
      </c>
      <c r="U6266" s="77">
        <v>16.38</v>
      </c>
      <c r="V6266" s="77">
        <v>2.286628942016308</v>
      </c>
      <c r="AC6266" s="77">
        <v>1.64</v>
      </c>
      <c r="AD6266" s="77">
        <v>1.34</v>
      </c>
      <c r="AH6266" s="77">
        <f>IF(AND(M6266&lt;Variables!$G$6,M6266&gt;Variables!$G$5),0,1)</f>
        <v>1</v>
      </c>
      <c r="AI6266" s="77">
        <f t="shared" si="198"/>
        <v>1</v>
      </c>
      <c r="AJ6266" s="77">
        <f>IF(I6266&gt;Variables!$G$7,0,1)</f>
        <v>1</v>
      </c>
      <c r="AK6266" s="77">
        <f>IF(F6266&gt;Variables!$G$8,0,1)</f>
        <v>0</v>
      </c>
      <c r="AL6266" s="77">
        <f>IF(G6266&gt;Variables!$G$9,0,1)</f>
        <v>1</v>
      </c>
      <c r="AM6266" s="77">
        <f>IF(AND(K6266&gt;Variables!$G$10,K6266&lt;Variables!$G$11),0,1)</f>
        <v>1</v>
      </c>
      <c r="AN6266" s="77">
        <f>IF(H6266&lt;Variables!$G$13,1,0)</f>
        <v>1</v>
      </c>
      <c r="AO6266" s="77">
        <f>IF(R6266&lt;Variables!$G$12,0,1)</f>
        <v>1</v>
      </c>
      <c r="AP6266" s="78">
        <f t="shared" si="199"/>
        <v>0</v>
      </c>
      <c r="AQ6266" s="77">
        <f>IF(V6266&lt;Variables!$G$15,1,0)</f>
        <v>1</v>
      </c>
      <c r="AR6266" s="77">
        <v>1</v>
      </c>
      <c r="AS6266" s="77">
        <v>0</v>
      </c>
      <c r="AT6266" s="77">
        <v>0</v>
      </c>
      <c r="AU6266" s="77">
        <v>0</v>
      </c>
      <c r="BA6266" s="77">
        <v>2</v>
      </c>
    </row>
    <row r="6267" spans="3:53" x14ac:dyDescent="0.25">
      <c r="C6267" s="77" t="s">
        <v>763</v>
      </c>
      <c r="D6267" s="77" t="s">
        <v>198</v>
      </c>
      <c r="E6267" s="77">
        <v>0.16</v>
      </c>
      <c r="F6267" s="77">
        <v>7</v>
      </c>
      <c r="G6267" s="77">
        <v>4.0999999999999996</v>
      </c>
      <c r="H6267" s="77">
        <v>-99999</v>
      </c>
      <c r="I6267" s="77">
        <v>-71.597999999999999</v>
      </c>
      <c r="J6267" s="77" t="s">
        <v>75</v>
      </c>
      <c r="L6267" s="77">
        <v>-99999</v>
      </c>
      <c r="M6267" s="77">
        <v>-99999</v>
      </c>
      <c r="N6267" s="77">
        <v>0.15717500000000001</v>
      </c>
      <c r="O6267" s="77">
        <v>-4.6285986957213314</v>
      </c>
      <c r="P6267" s="77">
        <v>51513</v>
      </c>
      <c r="Q6267" s="77">
        <v>79782</v>
      </c>
      <c r="R6267" s="77">
        <v>0.65</v>
      </c>
      <c r="S6267" s="77">
        <v>27.809000000000001</v>
      </c>
      <c r="T6267" s="77">
        <v>7.5009999999999986</v>
      </c>
      <c r="U6267" s="77">
        <v>16.38</v>
      </c>
      <c r="V6267" s="77">
        <v>-99999</v>
      </c>
      <c r="AC6267" s="77">
        <v>0.16500000000000001</v>
      </c>
      <c r="AD6267" s="77">
        <v>0.14990000000000001</v>
      </c>
      <c r="AH6267" s="77">
        <f>IF(AND(M6267&lt;Variables!$G$6,M6267&gt;Variables!$G$5),0,1)</f>
        <v>1</v>
      </c>
      <c r="AI6267" s="77">
        <f t="shared" si="198"/>
        <v>1</v>
      </c>
      <c r="AJ6267" s="77">
        <f>IF(I6267&gt;Variables!$G$7,0,1)</f>
        <v>1</v>
      </c>
      <c r="AK6267" s="77">
        <f>IF(F6267&gt;Variables!$G$8,0,1)</f>
        <v>1</v>
      </c>
      <c r="AL6267" s="77">
        <f>IF(G6267&gt;Variables!$G$9,0,1)</f>
        <v>1</v>
      </c>
      <c r="AM6267" s="77">
        <f>IF(AND(K6267&gt;Variables!$G$10,K6267&lt;Variables!$G$11),0,1)</f>
        <v>1</v>
      </c>
      <c r="AN6267" s="77">
        <f>IF(H6267&lt;Variables!$G$13,1,0)</f>
        <v>1</v>
      </c>
      <c r="AO6267" s="77">
        <f>IF(R6267&lt;Variables!$G$12,0,1)</f>
        <v>0</v>
      </c>
      <c r="AP6267" s="78">
        <f t="shared" si="199"/>
        <v>1</v>
      </c>
      <c r="AQ6267" s="77">
        <f>IF(V6267&lt;Variables!$G$15,1,0)</f>
        <v>1</v>
      </c>
      <c r="AR6267" s="77">
        <v>0</v>
      </c>
      <c r="AS6267" s="77">
        <v>0</v>
      </c>
      <c r="AT6267" s="77">
        <v>1</v>
      </c>
      <c r="AU6267" s="77">
        <v>0</v>
      </c>
      <c r="BA6267" s="77">
        <v>-2.25</v>
      </c>
    </row>
    <row r="6268" spans="3:53" x14ac:dyDescent="0.25">
      <c r="C6268" s="77" t="s">
        <v>763</v>
      </c>
      <c r="D6268" s="77" t="s">
        <v>131</v>
      </c>
      <c r="E6268" s="77">
        <v>1.82</v>
      </c>
      <c r="F6268" s="77">
        <v>21.85</v>
      </c>
      <c r="G6268" s="77">
        <v>16.97</v>
      </c>
      <c r="H6268" s="77">
        <v>2660</v>
      </c>
      <c r="I6268" s="77">
        <v>8.1189999999999998</v>
      </c>
      <c r="J6268" s="77" t="s">
        <v>74</v>
      </c>
      <c r="K6268" s="77">
        <v>70.650000000000006</v>
      </c>
      <c r="L6268" s="77">
        <v>1.8051950000000001</v>
      </c>
      <c r="M6268" s="77">
        <v>3.030420536285567</v>
      </c>
      <c r="N6268" s="77">
        <v>1.743528</v>
      </c>
      <c r="O6268" s="77">
        <v>6.6745128268659952</v>
      </c>
      <c r="P6268" s="77">
        <v>78015000</v>
      </c>
      <c r="Q6268" s="77">
        <v>21404000</v>
      </c>
      <c r="R6268" s="77">
        <v>3.64</v>
      </c>
      <c r="S6268" s="77">
        <v>27.809000000000001</v>
      </c>
      <c r="T6268" s="77">
        <v>7.5009999999999986</v>
      </c>
      <c r="U6268" s="77">
        <v>16.38</v>
      </c>
      <c r="V6268" s="77">
        <v>2.3214172704500058</v>
      </c>
      <c r="AC6268" s="77">
        <v>1.88</v>
      </c>
      <c r="AD6268" s="77">
        <v>1.7</v>
      </c>
      <c r="AH6268" s="77">
        <f>IF(AND(M6268&lt;Variables!$G$6,M6268&gt;Variables!$G$5),0,1)</f>
        <v>1</v>
      </c>
      <c r="AI6268" s="77">
        <f t="shared" si="198"/>
        <v>0</v>
      </c>
      <c r="AJ6268" s="77">
        <f>IF(I6268&gt;Variables!$G$7,0,1)</f>
        <v>1</v>
      </c>
      <c r="AK6268" s="77">
        <f>IF(F6268&gt;Variables!$G$8,0,1)</f>
        <v>0</v>
      </c>
      <c r="AL6268" s="77">
        <f>IF(G6268&gt;Variables!$G$9,0,1)</f>
        <v>0</v>
      </c>
      <c r="AM6268" s="77">
        <f>IF(AND(K6268&gt;Variables!$G$10,K6268&lt;Variables!$G$11),0,1)</f>
        <v>1</v>
      </c>
      <c r="AN6268" s="77">
        <f>IF(H6268&lt;Variables!$G$13,1,0)</f>
        <v>0</v>
      </c>
      <c r="AO6268" s="77">
        <f>IF(R6268&lt;Variables!$G$12,0,1)</f>
        <v>1</v>
      </c>
      <c r="AP6268" s="78">
        <f t="shared" si="199"/>
        <v>0</v>
      </c>
      <c r="AQ6268" s="77">
        <f>IF(V6268&lt;Variables!$G$15,1,0)</f>
        <v>1</v>
      </c>
      <c r="AR6268" s="77">
        <v>1</v>
      </c>
      <c r="AS6268" s="77">
        <v>0</v>
      </c>
      <c r="AT6268" s="77">
        <v>0</v>
      </c>
      <c r="AU6268" s="77">
        <v>0</v>
      </c>
      <c r="BA6268" s="77">
        <v>2</v>
      </c>
    </row>
    <row r="6269" spans="3:53" x14ac:dyDescent="0.25">
      <c r="C6269" s="77" t="s">
        <v>763</v>
      </c>
      <c r="D6269" s="77" t="s">
        <v>431</v>
      </c>
      <c r="E6269" s="77">
        <v>37.47</v>
      </c>
      <c r="F6269" s="77">
        <v>29.22</v>
      </c>
      <c r="G6269" s="77">
        <v>25.81</v>
      </c>
      <c r="H6269" s="77">
        <v>3750</v>
      </c>
      <c r="I6269" s="77">
        <v>52.639000000000003</v>
      </c>
      <c r="J6269" s="77" t="s">
        <v>74</v>
      </c>
      <c r="K6269" s="77">
        <v>60.77</v>
      </c>
      <c r="L6269" s="77">
        <v>36.890309999999999</v>
      </c>
      <c r="M6269" s="77">
        <v>0.9481893754755617</v>
      </c>
      <c r="N6269" s="77">
        <v>36.804563999999999</v>
      </c>
      <c r="O6269" s="77">
        <v>1.1833749749080009</v>
      </c>
      <c r="P6269" s="77">
        <v>21675000</v>
      </c>
      <c r="Q6269" s="77">
        <v>5226000</v>
      </c>
      <c r="R6269" s="77">
        <v>4.1500000000000004</v>
      </c>
      <c r="S6269" s="77">
        <v>27.809000000000001</v>
      </c>
      <c r="T6269" s="77">
        <v>7.5009999999999986</v>
      </c>
      <c r="U6269" s="77">
        <v>16.38</v>
      </c>
      <c r="V6269" s="77">
        <v>2.4244320214682942</v>
      </c>
      <c r="AC6269" s="77">
        <v>38.549999999999997</v>
      </c>
      <c r="AD6269" s="77">
        <v>35.630000000000003</v>
      </c>
      <c r="AH6269" s="77">
        <f>IF(AND(M6269&lt;Variables!$G$6,M6269&gt;Variables!$G$5),0,1)</f>
        <v>1</v>
      </c>
      <c r="AI6269" s="77">
        <f t="shared" si="198"/>
        <v>0</v>
      </c>
      <c r="AJ6269" s="77">
        <f>IF(I6269&gt;Variables!$G$7,0,1)</f>
        <v>0</v>
      </c>
      <c r="AK6269" s="77">
        <f>IF(F6269&gt;Variables!$G$8,0,1)</f>
        <v>0</v>
      </c>
      <c r="AL6269" s="77">
        <f>IF(G6269&gt;Variables!$G$9,0,1)</f>
        <v>0</v>
      </c>
      <c r="AM6269" s="77">
        <f>IF(AND(K6269&gt;Variables!$G$10,K6269&lt;Variables!$G$11),0,1)</f>
        <v>1</v>
      </c>
      <c r="AN6269" s="77">
        <f>IF(H6269&lt;Variables!$G$13,1,0)</f>
        <v>0</v>
      </c>
      <c r="AO6269" s="77">
        <f>IF(R6269&lt;Variables!$G$12,0,1)</f>
        <v>1</v>
      </c>
      <c r="AP6269" s="78">
        <f t="shared" si="199"/>
        <v>0</v>
      </c>
      <c r="AQ6269" s="77">
        <f>IF(V6269&lt;Variables!$G$15,1,0)</f>
        <v>1</v>
      </c>
      <c r="AR6269" s="77">
        <v>0</v>
      </c>
      <c r="AS6269" s="77">
        <v>0</v>
      </c>
      <c r="AT6269" s="77">
        <v>1</v>
      </c>
      <c r="AU6269" s="77">
        <v>0</v>
      </c>
      <c r="BA6269" s="77">
        <v>-2.25</v>
      </c>
    </row>
    <row r="6270" spans="3:53" x14ac:dyDescent="0.25">
      <c r="C6270" s="77" t="s">
        <v>763</v>
      </c>
      <c r="D6270" s="77" t="s">
        <v>458</v>
      </c>
      <c r="E6270" s="77">
        <v>39.17</v>
      </c>
      <c r="F6270" s="77">
        <v>8.36</v>
      </c>
      <c r="G6270" s="77">
        <v>8.99</v>
      </c>
      <c r="H6270" s="77">
        <v>8790</v>
      </c>
      <c r="I6270" s="77">
        <v>10.811999999999999</v>
      </c>
      <c r="J6270" s="77" t="s">
        <v>74</v>
      </c>
      <c r="K6270" s="77">
        <v>70.540000000000006</v>
      </c>
      <c r="L6270" s="77">
        <v>38.698045</v>
      </c>
      <c r="M6270" s="77">
        <v>0.88364929029360195</v>
      </c>
      <c r="N6270" s="77">
        <v>38.354045999999997</v>
      </c>
      <c r="O6270" s="77">
        <v>1.788478847837859</v>
      </c>
      <c r="P6270" s="77">
        <v>14678000</v>
      </c>
      <c r="Q6270" s="77">
        <v>19867000</v>
      </c>
      <c r="R6270" s="77">
        <v>0.74</v>
      </c>
      <c r="S6270" s="77">
        <v>27.809000000000001</v>
      </c>
      <c r="T6270" s="77">
        <v>7.5009999999999986</v>
      </c>
      <c r="U6270" s="77">
        <v>16.38</v>
      </c>
      <c r="V6270" s="77">
        <v>2.5044018667038088</v>
      </c>
      <c r="AC6270" s="77">
        <v>39.799999999999997</v>
      </c>
      <c r="AD6270" s="77">
        <v>38.72</v>
      </c>
      <c r="AH6270" s="77">
        <f>IF(AND(M6270&lt;Variables!$G$6,M6270&gt;Variables!$G$5),0,1)</f>
        <v>1</v>
      </c>
      <c r="AI6270" s="77">
        <f t="shared" si="198"/>
        <v>0</v>
      </c>
      <c r="AJ6270" s="77">
        <f>IF(I6270&gt;Variables!$G$7,0,1)</f>
        <v>1</v>
      </c>
      <c r="AK6270" s="77">
        <f>IF(F6270&gt;Variables!$G$8,0,1)</f>
        <v>1</v>
      </c>
      <c r="AL6270" s="77">
        <f>IF(G6270&gt;Variables!$G$9,0,1)</f>
        <v>1</v>
      </c>
      <c r="AM6270" s="77">
        <f>IF(AND(K6270&gt;Variables!$G$10,K6270&lt;Variables!$G$11),0,1)</f>
        <v>1</v>
      </c>
      <c r="AN6270" s="77">
        <f>IF(H6270&lt;Variables!$G$13,1,0)</f>
        <v>0</v>
      </c>
      <c r="AO6270" s="77">
        <f>IF(R6270&lt;Variables!$G$12,0,1)</f>
        <v>0</v>
      </c>
      <c r="AP6270" s="78">
        <f t="shared" si="199"/>
        <v>0</v>
      </c>
      <c r="AQ6270" s="77">
        <f>IF(V6270&lt;Variables!$G$15,1,0)</f>
        <v>1</v>
      </c>
      <c r="AR6270" s="77">
        <v>0</v>
      </c>
      <c r="AS6270" s="77">
        <v>0</v>
      </c>
      <c r="AT6270" s="77">
        <v>1</v>
      </c>
      <c r="AU6270" s="77">
        <v>0</v>
      </c>
      <c r="BA6270" s="77">
        <v>-0.45</v>
      </c>
    </row>
    <row r="6271" spans="3:53" x14ac:dyDescent="0.25">
      <c r="C6271" s="77" t="s">
        <v>763</v>
      </c>
      <c r="D6271" s="77" t="s">
        <v>195</v>
      </c>
      <c r="E6271" s="77">
        <v>31.93</v>
      </c>
      <c r="F6271" s="77">
        <v>5.76</v>
      </c>
      <c r="G6271" s="77">
        <v>5.41</v>
      </c>
      <c r="H6271" s="77">
        <v>3620</v>
      </c>
      <c r="I6271" s="77">
        <v>6.0000000000000001E-3</v>
      </c>
      <c r="J6271" s="77" t="s">
        <v>75</v>
      </c>
      <c r="K6271" s="77">
        <v>25.73</v>
      </c>
      <c r="L6271" s="77">
        <v>32.341540000000002</v>
      </c>
      <c r="M6271" s="77">
        <v>-1.2415611625173091</v>
      </c>
      <c r="N6271" s="77">
        <v>32.763863157894747</v>
      </c>
      <c r="O6271" s="77">
        <v>-2.514548281209716</v>
      </c>
      <c r="P6271" s="77">
        <v>274509</v>
      </c>
      <c r="Q6271" s="77">
        <v>706672</v>
      </c>
      <c r="R6271" s="77">
        <v>0.39</v>
      </c>
      <c r="S6271" s="77">
        <v>27.809000000000001</v>
      </c>
      <c r="T6271" s="77">
        <v>7.5009999999999986</v>
      </c>
      <c r="U6271" s="77">
        <v>16.38</v>
      </c>
      <c r="V6271" s="77">
        <v>2.0608201831969661</v>
      </c>
      <c r="AC6271" s="77">
        <v>33.059899999999999</v>
      </c>
      <c r="AD6271" s="77">
        <v>31.42</v>
      </c>
      <c r="AH6271" s="77">
        <f>IF(AND(M6271&lt;Variables!$G$6,M6271&gt;Variables!$G$5),0,1)</f>
        <v>0</v>
      </c>
      <c r="AI6271" s="77">
        <f t="shared" si="198"/>
        <v>1</v>
      </c>
      <c r="AJ6271" s="77">
        <f>IF(I6271&gt;Variables!$G$7,0,1)</f>
        <v>1</v>
      </c>
      <c r="AK6271" s="77">
        <f>IF(F6271&gt;Variables!$G$8,0,1)</f>
        <v>1</v>
      </c>
      <c r="AL6271" s="77">
        <f>IF(G6271&gt;Variables!$G$9,0,1)</f>
        <v>1</v>
      </c>
      <c r="AM6271" s="77">
        <f>IF(AND(K6271&gt;Variables!$G$10,K6271&lt;Variables!$G$11),0,1)</f>
        <v>1</v>
      </c>
      <c r="AN6271" s="77">
        <f>IF(H6271&lt;Variables!$G$13,1,0)</f>
        <v>0</v>
      </c>
      <c r="AO6271" s="77">
        <f>IF(R6271&lt;Variables!$G$12,0,1)</f>
        <v>0</v>
      </c>
      <c r="AP6271" s="78">
        <f t="shared" si="199"/>
        <v>1</v>
      </c>
      <c r="AQ6271" s="77">
        <f>IF(V6271&lt;Variables!$G$15,1,0)</f>
        <v>1</v>
      </c>
      <c r="AR6271" s="77">
        <v>1</v>
      </c>
      <c r="AS6271" s="77">
        <v>0</v>
      </c>
      <c r="AT6271" s="77">
        <v>0</v>
      </c>
      <c r="AU6271" s="77">
        <v>0</v>
      </c>
      <c r="BA6271" s="77">
        <v>0.82</v>
      </c>
    </row>
    <row r="6272" spans="3:53" x14ac:dyDescent="0.25">
      <c r="C6272" s="77" t="s">
        <v>763</v>
      </c>
      <c r="D6272" s="77" t="s">
        <v>764</v>
      </c>
      <c r="E6272" s="77">
        <v>193.78</v>
      </c>
      <c r="F6272" s="77">
        <v>6.71</v>
      </c>
      <c r="G6272" s="77">
        <v>6.96</v>
      </c>
      <c r="H6272" s="77">
        <v>13830</v>
      </c>
      <c r="I6272" s="77">
        <v>-1.7330000000000001</v>
      </c>
      <c r="J6272" s="77" t="s">
        <v>75</v>
      </c>
      <c r="K6272" s="77">
        <v>67.040000000000006</v>
      </c>
      <c r="L6272" s="77">
        <v>191.807005</v>
      </c>
      <c r="M6272" s="77">
        <v>0.65852391574540925</v>
      </c>
      <c r="N6272" s="77">
        <v>190.21294</v>
      </c>
      <c r="O6272" s="77">
        <v>1.502084979076604</v>
      </c>
      <c r="P6272" s="77">
        <v>2249000</v>
      </c>
      <c r="Q6272" s="77">
        <v>3773000</v>
      </c>
      <c r="R6272" s="77">
        <v>0.6</v>
      </c>
      <c r="S6272" s="77">
        <v>27.809000000000001</v>
      </c>
      <c r="T6272" s="77">
        <v>7.5009999999999986</v>
      </c>
      <c r="U6272" s="77">
        <v>16.38</v>
      </c>
      <c r="V6272" s="77">
        <v>2.4940058153404361</v>
      </c>
      <c r="AC6272" s="77">
        <v>195.60990000000001</v>
      </c>
      <c r="AD6272" s="77">
        <v>190.55009999999999</v>
      </c>
      <c r="AH6272" s="77">
        <f>IF(AND(M6272&lt;Variables!$G$6,M6272&gt;Variables!$G$5),0,1)</f>
        <v>1</v>
      </c>
      <c r="AI6272" s="77">
        <f t="shared" si="198"/>
        <v>0</v>
      </c>
      <c r="AJ6272" s="77">
        <f>IF(I6272&gt;Variables!$G$7,0,1)</f>
        <v>1</v>
      </c>
      <c r="AK6272" s="77">
        <f>IF(F6272&gt;Variables!$G$8,0,1)</f>
        <v>1</v>
      </c>
      <c r="AL6272" s="77">
        <f>IF(G6272&gt;Variables!$G$9,0,1)</f>
        <v>1</v>
      </c>
      <c r="AM6272" s="77">
        <f>IF(AND(K6272&gt;Variables!$G$10,K6272&lt;Variables!$G$11),0,1)</f>
        <v>0</v>
      </c>
      <c r="AN6272" s="77">
        <f>IF(H6272&lt;Variables!$G$13,1,0)</f>
        <v>0</v>
      </c>
      <c r="AO6272" s="77">
        <f>IF(R6272&lt;Variables!$G$12,0,1)</f>
        <v>0</v>
      </c>
      <c r="AP6272" s="78">
        <f t="shared" si="199"/>
        <v>1</v>
      </c>
      <c r="AQ6272" s="77">
        <f>IF(V6272&lt;Variables!$G$15,1,0)</f>
        <v>1</v>
      </c>
      <c r="AR6272" s="77">
        <v>0</v>
      </c>
      <c r="AS6272" s="77">
        <v>0</v>
      </c>
      <c r="AT6272" s="77">
        <v>0</v>
      </c>
      <c r="AU6272" s="77">
        <v>1</v>
      </c>
      <c r="BA6272" s="77">
        <v>-0.81</v>
      </c>
    </row>
    <row r="6273" spans="3:53" x14ac:dyDescent="0.25">
      <c r="C6273" s="77" t="s">
        <v>763</v>
      </c>
      <c r="D6273" s="77" t="s">
        <v>201</v>
      </c>
      <c r="E6273" s="77">
        <v>41.43</v>
      </c>
      <c r="F6273" s="77">
        <v>7.05</v>
      </c>
      <c r="G6273" s="77">
        <v>5.46</v>
      </c>
      <c r="H6273" s="77">
        <v>-99999</v>
      </c>
      <c r="I6273" s="77">
        <v>932.99900000000002</v>
      </c>
      <c r="J6273" s="77" t="s">
        <v>75</v>
      </c>
      <c r="K6273" s="77">
        <v>56.73</v>
      </c>
      <c r="L6273" s="77">
        <v>41.19473684210525</v>
      </c>
      <c r="M6273" s="77">
        <v>0.27980068991954637</v>
      </c>
      <c r="N6273" s="77">
        <v>41.107871739130417</v>
      </c>
      <c r="O6273" s="77">
        <v>0.49170208117870862</v>
      </c>
      <c r="P6273" s="77">
        <v>234153</v>
      </c>
      <c r="Q6273" s="77">
        <v>2163000</v>
      </c>
      <c r="R6273" s="77">
        <v>0.11</v>
      </c>
      <c r="S6273" s="77">
        <v>27.809000000000001</v>
      </c>
      <c r="T6273" s="77">
        <v>7.5009999999999986</v>
      </c>
      <c r="U6273" s="77">
        <v>16.38</v>
      </c>
      <c r="V6273" s="77">
        <v>2.42400970870065</v>
      </c>
      <c r="AC6273" s="77">
        <v>41.31</v>
      </c>
      <c r="AD6273" s="77">
        <v>39.729999999999997</v>
      </c>
      <c r="AH6273" s="77">
        <f>IF(AND(M6273&lt;Variables!$G$6,M6273&gt;Variables!$G$5),0,1)</f>
        <v>1</v>
      </c>
      <c r="AI6273" s="77">
        <f t="shared" si="198"/>
        <v>0</v>
      </c>
      <c r="AJ6273" s="77">
        <f>IF(I6273&gt;Variables!$G$7,0,1)</f>
        <v>0</v>
      </c>
      <c r="AK6273" s="77">
        <f>IF(F6273&gt;Variables!$G$8,0,1)</f>
        <v>1</v>
      </c>
      <c r="AL6273" s="77">
        <f>IF(G6273&gt;Variables!$G$9,0,1)</f>
        <v>1</v>
      </c>
      <c r="AM6273" s="77">
        <f>IF(AND(K6273&gt;Variables!$G$10,K6273&lt;Variables!$G$11),0,1)</f>
        <v>1</v>
      </c>
      <c r="AN6273" s="77">
        <f>IF(H6273&lt;Variables!$G$13,1,0)</f>
        <v>1</v>
      </c>
      <c r="AO6273" s="77">
        <f>IF(R6273&lt;Variables!$G$12,0,1)</f>
        <v>0</v>
      </c>
      <c r="AP6273" s="78">
        <f t="shared" si="199"/>
        <v>1</v>
      </c>
      <c r="AQ6273" s="77">
        <f>IF(V6273&lt;Variables!$G$15,1,0)</f>
        <v>1</v>
      </c>
      <c r="AR6273" s="77">
        <v>0</v>
      </c>
      <c r="AS6273" s="77">
        <v>0</v>
      </c>
      <c r="AT6273" s="77">
        <v>1</v>
      </c>
      <c r="AU6273" s="77">
        <v>0</v>
      </c>
      <c r="BA6273" s="77">
        <v>-1.73</v>
      </c>
    </row>
    <row r="6274" spans="3:53" x14ac:dyDescent="0.25">
      <c r="C6274" s="77" t="s">
        <v>763</v>
      </c>
      <c r="D6274" s="77" t="s">
        <v>183</v>
      </c>
      <c r="E6274" s="77">
        <v>46.04</v>
      </c>
      <c r="F6274" s="77">
        <v>7.51</v>
      </c>
      <c r="G6274" s="77">
        <v>8.91</v>
      </c>
      <c r="H6274" s="77">
        <v>6840</v>
      </c>
      <c r="I6274" s="77">
        <v>4072.1770000000001</v>
      </c>
      <c r="J6274" s="77" t="s">
        <v>75</v>
      </c>
      <c r="K6274" s="77">
        <v>51.85</v>
      </c>
      <c r="L6274" s="77">
        <v>45.891485000000003</v>
      </c>
      <c r="M6274" s="77">
        <v>0.1057167794853332</v>
      </c>
      <c r="N6274" s="77">
        <v>45.962004</v>
      </c>
      <c r="O6274" s="77">
        <v>-4.7874326802640227E-2</v>
      </c>
      <c r="P6274" s="77">
        <v>1678000</v>
      </c>
      <c r="Q6274" s="77">
        <v>2260000</v>
      </c>
      <c r="R6274" s="77">
        <v>0.74</v>
      </c>
      <c r="S6274" s="77">
        <v>27.809000000000001</v>
      </c>
      <c r="T6274" s="77">
        <v>7.5009999999999986</v>
      </c>
      <c r="U6274" s="77">
        <v>16.38</v>
      </c>
      <c r="V6274" s="77">
        <v>2.382852540123948</v>
      </c>
      <c r="AC6274" s="77">
        <v>49.741199999999999</v>
      </c>
      <c r="AD6274" s="77">
        <v>45.100900000000003</v>
      </c>
      <c r="AH6274" s="77">
        <f>IF(AND(M6274&lt;Variables!$G$6,M6274&gt;Variables!$G$5),0,1)</f>
        <v>1</v>
      </c>
      <c r="AI6274" s="77">
        <f t="shared" si="198"/>
        <v>1</v>
      </c>
      <c r="AJ6274" s="77">
        <f>IF(I6274&gt;Variables!$G$7,0,1)</f>
        <v>0</v>
      </c>
      <c r="AK6274" s="77">
        <f>IF(F6274&gt;Variables!$G$8,0,1)</f>
        <v>1</v>
      </c>
      <c r="AL6274" s="77">
        <f>IF(G6274&gt;Variables!$G$9,0,1)</f>
        <v>1</v>
      </c>
      <c r="AM6274" s="77">
        <f>IF(AND(K6274&gt;Variables!$G$10,K6274&lt;Variables!$G$11),0,1)</f>
        <v>1</v>
      </c>
      <c r="AN6274" s="77">
        <f>IF(H6274&lt;Variables!$G$13,1,0)</f>
        <v>0</v>
      </c>
      <c r="AO6274" s="77">
        <f>IF(R6274&lt;Variables!$G$12,0,1)</f>
        <v>0</v>
      </c>
      <c r="AP6274" s="78">
        <f t="shared" si="199"/>
        <v>1</v>
      </c>
      <c r="AQ6274" s="77">
        <f>IF(V6274&lt;Variables!$G$15,1,0)</f>
        <v>1</v>
      </c>
      <c r="AR6274" s="77">
        <v>1</v>
      </c>
      <c r="AS6274" s="77">
        <v>0</v>
      </c>
      <c r="AT6274" s="77">
        <v>0</v>
      </c>
      <c r="AU6274" s="77">
        <v>0</v>
      </c>
      <c r="BA6274" s="77">
        <v>2</v>
      </c>
    </row>
    <row r="6275" spans="3:53" x14ac:dyDescent="0.25">
      <c r="C6275" s="77" t="s">
        <v>763</v>
      </c>
      <c r="D6275" s="77" t="s">
        <v>438</v>
      </c>
      <c r="E6275" s="77">
        <v>255.91</v>
      </c>
      <c r="F6275" s="77">
        <v>7.51</v>
      </c>
      <c r="G6275" s="77">
        <v>4.74</v>
      </c>
      <c r="H6275" s="77">
        <v>52880</v>
      </c>
      <c r="I6275" s="77">
        <v>63.203000000000003</v>
      </c>
      <c r="J6275" s="77" t="s">
        <v>75</v>
      </c>
      <c r="K6275" s="77">
        <v>46.83</v>
      </c>
      <c r="L6275" s="77">
        <v>255.99760499999999</v>
      </c>
      <c r="M6275" s="77">
        <v>-0.24125421017121201</v>
      </c>
      <c r="N6275" s="77">
        <v>255.40523999999999</v>
      </c>
      <c r="O6275" s="77">
        <v>-9.882334442303603E-3</v>
      </c>
      <c r="P6275" s="77">
        <v>5427000</v>
      </c>
      <c r="Q6275" s="77">
        <v>3755000</v>
      </c>
      <c r="R6275" s="77">
        <v>1.45</v>
      </c>
      <c r="S6275" s="77">
        <v>27.809000000000001</v>
      </c>
      <c r="T6275" s="77">
        <v>7.5009999999999986</v>
      </c>
      <c r="U6275" s="77">
        <v>16.38</v>
      </c>
      <c r="V6275" s="77">
        <v>2.338222736820502</v>
      </c>
      <c r="AC6275" s="77">
        <v>256.93</v>
      </c>
      <c r="AD6275" s="77">
        <v>253.01</v>
      </c>
      <c r="AH6275" s="77">
        <f>IF(AND(M6275&lt;Variables!$G$6,M6275&gt;Variables!$G$5),0,1)</f>
        <v>1</v>
      </c>
      <c r="AI6275" s="77">
        <f t="shared" si="198"/>
        <v>0</v>
      </c>
      <c r="AJ6275" s="77">
        <f>IF(I6275&gt;Variables!$G$7,0,1)</f>
        <v>0</v>
      </c>
      <c r="AK6275" s="77">
        <f>IF(F6275&gt;Variables!$G$8,0,1)</f>
        <v>1</v>
      </c>
      <c r="AL6275" s="77">
        <f>IF(G6275&gt;Variables!$G$9,0,1)</f>
        <v>1</v>
      </c>
      <c r="AM6275" s="77">
        <f>IF(AND(K6275&gt;Variables!$G$10,K6275&lt;Variables!$G$11),0,1)</f>
        <v>1</v>
      </c>
      <c r="AN6275" s="77">
        <f>IF(H6275&lt;Variables!$G$13,1,0)</f>
        <v>0</v>
      </c>
      <c r="AO6275" s="77">
        <f>IF(R6275&lt;Variables!$G$12,0,1)</f>
        <v>0</v>
      </c>
      <c r="AP6275" s="78">
        <f t="shared" si="199"/>
        <v>1</v>
      </c>
      <c r="AQ6275" s="77">
        <f>IF(V6275&lt;Variables!$G$15,1,0)</f>
        <v>1</v>
      </c>
      <c r="AR6275" s="77">
        <v>0</v>
      </c>
      <c r="AS6275" s="77">
        <v>0</v>
      </c>
      <c r="AT6275" s="77">
        <v>0</v>
      </c>
      <c r="AU6275" s="77">
        <v>1</v>
      </c>
      <c r="BA6275" s="77">
        <v>-0.81</v>
      </c>
    </row>
    <row r="6276" spans="3:53" x14ac:dyDescent="0.25">
      <c r="C6276" s="77" t="s">
        <v>763</v>
      </c>
      <c r="D6276" s="77" t="s">
        <v>123</v>
      </c>
      <c r="E6276" s="77">
        <v>12.3</v>
      </c>
      <c r="F6276" s="77">
        <v>8.7200000000000006</v>
      </c>
      <c r="G6276" s="77">
        <v>3.73</v>
      </c>
      <c r="H6276" s="77">
        <v>4790</v>
      </c>
      <c r="I6276" s="77">
        <v>184.70599999999999</v>
      </c>
      <c r="J6276" s="77" t="s">
        <v>75</v>
      </c>
      <c r="K6276" s="77">
        <v>29.68</v>
      </c>
      <c r="L6276" s="77">
        <v>12.458815</v>
      </c>
      <c r="M6276" s="77">
        <v>-1.836571134574202</v>
      </c>
      <c r="N6276" s="77">
        <v>12.643193999999999</v>
      </c>
      <c r="O6276" s="77">
        <v>-3.2681140540910971</v>
      </c>
      <c r="P6276" s="77">
        <v>98180000</v>
      </c>
      <c r="Q6276" s="77">
        <v>48995000</v>
      </c>
      <c r="R6276" s="77">
        <v>2</v>
      </c>
      <c r="S6276" s="77">
        <v>27.809000000000001</v>
      </c>
      <c r="T6276" s="77">
        <v>7.5009999999999986</v>
      </c>
      <c r="U6276" s="77">
        <v>16.38</v>
      </c>
      <c r="V6276" s="77">
        <v>2.0964580151861951</v>
      </c>
      <c r="AC6276" s="77">
        <v>12.85</v>
      </c>
      <c r="AD6276" s="77">
        <v>11.72</v>
      </c>
      <c r="AH6276" s="77">
        <f>IF(AND(M6276&lt;Variables!$G$6,M6276&gt;Variables!$G$5),0,1)</f>
        <v>0</v>
      </c>
      <c r="AI6276" s="77">
        <f t="shared" si="198"/>
        <v>1</v>
      </c>
      <c r="AJ6276" s="77">
        <f>IF(I6276&gt;Variables!$G$7,0,1)</f>
        <v>0</v>
      </c>
      <c r="AK6276" s="77">
        <f>IF(F6276&gt;Variables!$G$8,0,1)</f>
        <v>1</v>
      </c>
      <c r="AL6276" s="77">
        <f>IF(G6276&gt;Variables!$G$9,0,1)</f>
        <v>1</v>
      </c>
      <c r="AM6276" s="77">
        <f>IF(AND(K6276&gt;Variables!$G$10,K6276&lt;Variables!$G$11),0,1)</f>
        <v>1</v>
      </c>
      <c r="AN6276" s="77">
        <f>IF(H6276&lt;Variables!$G$13,1,0)</f>
        <v>0</v>
      </c>
      <c r="AO6276" s="77">
        <f>IF(R6276&lt;Variables!$G$12,0,1)</f>
        <v>0</v>
      </c>
      <c r="AP6276" s="78">
        <f t="shared" si="199"/>
        <v>1</v>
      </c>
      <c r="AQ6276" s="77">
        <f>IF(V6276&lt;Variables!$G$15,1,0)</f>
        <v>1</v>
      </c>
      <c r="AR6276" s="77">
        <v>0</v>
      </c>
      <c r="AS6276" s="77">
        <v>0</v>
      </c>
      <c r="AT6276" s="77">
        <v>1</v>
      </c>
      <c r="AU6276" s="77">
        <v>0</v>
      </c>
      <c r="BA6276" s="77">
        <v>-2.14</v>
      </c>
    </row>
    <row r="6277" spans="3:53" x14ac:dyDescent="0.25">
      <c r="C6277" s="77" t="s">
        <v>763</v>
      </c>
      <c r="D6277" s="77" t="s">
        <v>475</v>
      </c>
      <c r="E6277" s="77">
        <v>51.58</v>
      </c>
      <c r="F6277" s="77">
        <v>10.81</v>
      </c>
      <c r="G6277" s="77">
        <v>10.94</v>
      </c>
      <c r="H6277" s="77">
        <v>4840</v>
      </c>
      <c r="I6277" s="77">
        <v>5.7000000000000002E-2</v>
      </c>
      <c r="J6277" s="77" t="s">
        <v>75</v>
      </c>
      <c r="K6277" s="77">
        <v>52.12</v>
      </c>
      <c r="L6277" s="77">
        <v>51.403126315789471</v>
      </c>
      <c r="M6277" s="77">
        <v>-0.37376387305543612</v>
      </c>
      <c r="N6277" s="77">
        <v>50.818675510204073</v>
      </c>
      <c r="O6277" s="77">
        <v>0.77200849069186928</v>
      </c>
      <c r="P6277" s="77">
        <v>706417</v>
      </c>
      <c r="Q6277" s="77">
        <v>568912</v>
      </c>
      <c r="R6277" s="77">
        <v>1.24</v>
      </c>
      <c r="S6277" s="77">
        <v>27.809000000000001</v>
      </c>
      <c r="T6277" s="77">
        <v>7.5009999999999986</v>
      </c>
      <c r="U6277" s="77">
        <v>16.38</v>
      </c>
      <c r="V6277" s="77">
        <v>2.4009694524380558</v>
      </c>
      <c r="AC6277" s="77">
        <v>53.601500000000001</v>
      </c>
      <c r="AD6277" s="77">
        <v>51.25</v>
      </c>
      <c r="AH6277" s="77">
        <f>IF(AND(M6277&lt;Variables!$G$6,M6277&gt;Variables!$G$5),0,1)</f>
        <v>1</v>
      </c>
      <c r="AI6277" s="77">
        <f t="shared" si="198"/>
        <v>0</v>
      </c>
      <c r="AJ6277" s="77">
        <f>IF(I6277&gt;Variables!$G$7,0,1)</f>
        <v>1</v>
      </c>
      <c r="AK6277" s="77">
        <f>IF(F6277&gt;Variables!$G$8,0,1)</f>
        <v>0</v>
      </c>
      <c r="AL6277" s="77">
        <f>IF(G6277&gt;Variables!$G$9,0,1)</f>
        <v>0</v>
      </c>
      <c r="AM6277" s="77">
        <f>IF(AND(K6277&gt;Variables!$G$10,K6277&lt;Variables!$G$11),0,1)</f>
        <v>1</v>
      </c>
      <c r="AN6277" s="77">
        <f>IF(H6277&lt;Variables!$G$13,1,0)</f>
        <v>0</v>
      </c>
      <c r="AO6277" s="77">
        <f>IF(R6277&lt;Variables!$G$12,0,1)</f>
        <v>0</v>
      </c>
      <c r="AP6277" s="78">
        <f t="shared" si="199"/>
        <v>1</v>
      </c>
      <c r="AQ6277" s="77">
        <f>IF(V6277&lt;Variables!$G$15,1,0)</f>
        <v>1</v>
      </c>
      <c r="AR6277" s="77">
        <v>1</v>
      </c>
      <c r="AS6277" s="77">
        <v>0</v>
      </c>
      <c r="AT6277" s="77">
        <v>0</v>
      </c>
      <c r="AU6277" s="77">
        <v>0</v>
      </c>
      <c r="BA6277" s="77">
        <v>2</v>
      </c>
    </row>
    <row r="6278" spans="3:53" x14ac:dyDescent="0.25">
      <c r="C6278" s="77" t="s">
        <v>763</v>
      </c>
      <c r="D6278" s="77" t="s">
        <v>442</v>
      </c>
      <c r="E6278" s="77">
        <v>140.75</v>
      </c>
      <c r="F6278" s="77">
        <v>11.9</v>
      </c>
      <c r="G6278" s="77">
        <v>3.01</v>
      </c>
      <c r="H6278" s="77">
        <v>20120</v>
      </c>
      <c r="I6278" s="77">
        <v>-21.791</v>
      </c>
      <c r="J6278" s="77" t="s">
        <v>75</v>
      </c>
      <c r="K6278" s="77">
        <v>37.17</v>
      </c>
      <c r="L6278" s="77">
        <v>140.77005</v>
      </c>
      <c r="M6278" s="77">
        <v>-0.25932362743353188</v>
      </c>
      <c r="N6278" s="77">
        <v>141.30747600000001</v>
      </c>
      <c r="O6278" s="77">
        <v>-0.63866118449386133</v>
      </c>
      <c r="P6278" s="77">
        <v>6738000</v>
      </c>
      <c r="Q6278" s="77">
        <v>2303000</v>
      </c>
      <c r="R6278" s="77">
        <v>2.93</v>
      </c>
      <c r="S6278" s="77">
        <v>27.809000000000001</v>
      </c>
      <c r="T6278" s="77">
        <v>7.5009999999999986</v>
      </c>
      <c r="U6278" s="77">
        <v>16.38</v>
      </c>
      <c r="V6278" s="77">
        <v>2.2312148855730318</v>
      </c>
      <c r="AC6278" s="77">
        <v>140.589</v>
      </c>
      <c r="AD6278" s="77">
        <v>136.09</v>
      </c>
      <c r="AH6278" s="77">
        <f>IF(AND(M6278&lt;Variables!$G$6,M6278&gt;Variables!$G$5),0,1)</f>
        <v>1</v>
      </c>
      <c r="AI6278" s="77">
        <f t="shared" si="198"/>
        <v>1</v>
      </c>
      <c r="AJ6278" s="77">
        <f>IF(I6278&gt;Variables!$G$7,0,1)</f>
        <v>1</v>
      </c>
      <c r="AK6278" s="77">
        <f>IF(F6278&gt;Variables!$G$8,0,1)</f>
        <v>0</v>
      </c>
      <c r="AL6278" s="77">
        <f>IF(G6278&gt;Variables!$G$9,0,1)</f>
        <v>1</v>
      </c>
      <c r="AM6278" s="77">
        <f>IF(AND(K6278&gt;Variables!$G$10,K6278&lt;Variables!$G$11),0,1)</f>
        <v>1</v>
      </c>
      <c r="AN6278" s="77">
        <f>IF(H6278&lt;Variables!$G$13,1,0)</f>
        <v>0</v>
      </c>
      <c r="AO6278" s="77">
        <f>IF(R6278&lt;Variables!$G$12,0,1)</f>
        <v>1</v>
      </c>
      <c r="AP6278" s="78">
        <f t="shared" si="199"/>
        <v>1</v>
      </c>
      <c r="AQ6278" s="77">
        <f>IF(V6278&lt;Variables!$G$15,1,0)</f>
        <v>1</v>
      </c>
      <c r="AR6278" s="77">
        <v>0</v>
      </c>
      <c r="AS6278" s="77">
        <v>0</v>
      </c>
      <c r="AT6278" s="77">
        <v>1</v>
      </c>
      <c r="AU6278" s="77">
        <v>0</v>
      </c>
      <c r="BA6278" s="77">
        <v>-1.66</v>
      </c>
    </row>
    <row r="6279" spans="3:53" x14ac:dyDescent="0.25">
      <c r="C6279" s="77" t="s">
        <v>763</v>
      </c>
      <c r="D6279" s="77" t="s">
        <v>435</v>
      </c>
      <c r="E6279" s="77">
        <v>5.42</v>
      </c>
      <c r="F6279" s="77">
        <v>19.18</v>
      </c>
      <c r="G6279" s="77">
        <v>2.38</v>
      </c>
      <c r="H6279" s="77">
        <v>184.53</v>
      </c>
      <c r="I6279" s="77">
        <v>30.765000000000001</v>
      </c>
      <c r="J6279" s="77" t="s">
        <v>75</v>
      </c>
      <c r="K6279" s="77">
        <v>50.42</v>
      </c>
      <c r="L6279" s="77">
        <v>5.3703142857142856</v>
      </c>
      <c r="M6279" s="77">
        <v>8.7252142731722562E-2</v>
      </c>
      <c r="N6279" s="77">
        <v>5.3744341463414642</v>
      </c>
      <c r="O6279" s="77">
        <v>1.052861832758672E-2</v>
      </c>
      <c r="P6279" s="77">
        <v>811770</v>
      </c>
      <c r="Q6279" s="77">
        <v>258610</v>
      </c>
      <c r="R6279" s="77">
        <v>3.14</v>
      </c>
      <c r="S6279" s="77">
        <v>27.809000000000001</v>
      </c>
      <c r="T6279" s="77">
        <v>7.5009999999999986</v>
      </c>
      <c r="U6279" s="77">
        <v>16.38</v>
      </c>
      <c r="V6279" s="77">
        <v>2.3689768109299272</v>
      </c>
      <c r="AC6279" s="77">
        <v>5.88</v>
      </c>
      <c r="AD6279" s="77">
        <v>5.38</v>
      </c>
      <c r="AH6279" s="77">
        <f>IF(AND(M6279&lt;Variables!$G$6,M6279&gt;Variables!$G$5),0,1)</f>
        <v>1</v>
      </c>
      <c r="AI6279" s="77">
        <f t="shared" si="198"/>
        <v>1</v>
      </c>
      <c r="AJ6279" s="77">
        <f>IF(I6279&gt;Variables!$G$7,0,1)</f>
        <v>1</v>
      </c>
      <c r="AK6279" s="77">
        <f>IF(F6279&gt;Variables!$G$8,0,1)</f>
        <v>0</v>
      </c>
      <c r="AL6279" s="77">
        <f>IF(G6279&gt;Variables!$G$9,0,1)</f>
        <v>1</v>
      </c>
      <c r="AM6279" s="77">
        <f>IF(AND(K6279&gt;Variables!$G$10,K6279&lt;Variables!$G$11),0,1)</f>
        <v>1</v>
      </c>
      <c r="AN6279" s="77">
        <f>IF(H6279&lt;Variables!$G$13,1,0)</f>
        <v>1</v>
      </c>
      <c r="AO6279" s="77">
        <f>IF(R6279&lt;Variables!$G$12,0,1)</f>
        <v>1</v>
      </c>
      <c r="AP6279" s="78">
        <f t="shared" si="199"/>
        <v>1</v>
      </c>
      <c r="AQ6279" s="77">
        <f>IF(V6279&lt;Variables!$G$15,1,0)</f>
        <v>1</v>
      </c>
      <c r="AR6279" s="77">
        <v>1</v>
      </c>
      <c r="AS6279" s="77">
        <v>0</v>
      </c>
      <c r="AT6279" s="77">
        <v>0</v>
      </c>
      <c r="AU6279" s="77">
        <v>0</v>
      </c>
      <c r="BA6279" s="77">
        <v>2</v>
      </c>
    </row>
    <row r="6280" spans="3:53" x14ac:dyDescent="0.25">
      <c r="C6280" s="77" t="s">
        <v>763</v>
      </c>
      <c r="D6280" s="77" t="s">
        <v>445</v>
      </c>
      <c r="E6280" s="77">
        <v>13.44</v>
      </c>
      <c r="F6280" s="77">
        <v>75.13</v>
      </c>
      <c r="G6280" s="77">
        <v>38.51</v>
      </c>
      <c r="H6280" s="77">
        <v>74.489999999999995</v>
      </c>
      <c r="I6280" s="77">
        <v>2705.5619999999999</v>
      </c>
      <c r="J6280" s="77" t="s">
        <v>75</v>
      </c>
      <c r="K6280" s="77">
        <v>45.67</v>
      </c>
      <c r="L6280" s="77">
        <v>13.383150000000001</v>
      </c>
      <c r="M6280" s="77">
        <v>-1.8840855852321789</v>
      </c>
      <c r="N6280" s="77">
        <v>13.104836000000001</v>
      </c>
      <c r="O6280" s="77">
        <v>0.1996514874356414</v>
      </c>
      <c r="P6280" s="77">
        <v>108240000</v>
      </c>
      <c r="Q6280" s="77">
        <v>14860000</v>
      </c>
      <c r="R6280" s="77">
        <v>7.28</v>
      </c>
      <c r="S6280" s="77">
        <v>27.809000000000001</v>
      </c>
      <c r="T6280" s="77">
        <v>7.5009999999999986</v>
      </c>
      <c r="U6280" s="77">
        <v>16.38</v>
      </c>
      <c r="V6280" s="77">
        <v>2.3475668596092851</v>
      </c>
      <c r="AC6280" s="77">
        <v>16.45</v>
      </c>
      <c r="AD6280" s="77">
        <v>12.42</v>
      </c>
      <c r="AH6280" s="77">
        <f>IF(AND(M6280&lt;Variables!$G$6,M6280&gt;Variables!$G$5),0,1)</f>
        <v>0</v>
      </c>
      <c r="AI6280" s="77">
        <f t="shared" si="198"/>
        <v>0</v>
      </c>
      <c r="AJ6280" s="77">
        <f>IF(I6280&gt;Variables!$G$7,0,1)</f>
        <v>0</v>
      </c>
      <c r="AK6280" s="77">
        <f>IF(F6280&gt;Variables!$G$8,0,1)</f>
        <v>0</v>
      </c>
      <c r="AL6280" s="77">
        <f>IF(G6280&gt;Variables!$G$9,0,1)</f>
        <v>0</v>
      </c>
      <c r="AM6280" s="77">
        <f>IF(AND(K6280&gt;Variables!$G$10,K6280&lt;Variables!$G$11),0,1)</f>
        <v>1</v>
      </c>
      <c r="AN6280" s="77">
        <f>IF(H6280&lt;Variables!$G$13,1,0)</f>
        <v>1</v>
      </c>
      <c r="AO6280" s="77">
        <f>IF(R6280&lt;Variables!$G$12,0,1)</f>
        <v>1</v>
      </c>
      <c r="AP6280" s="78">
        <f t="shared" si="199"/>
        <v>1</v>
      </c>
      <c r="AQ6280" s="77">
        <f>IF(V6280&lt;Variables!$G$15,1,0)</f>
        <v>1</v>
      </c>
      <c r="AR6280" s="77">
        <v>0</v>
      </c>
      <c r="AS6280" s="77">
        <v>0</v>
      </c>
      <c r="AT6280" s="77">
        <v>1</v>
      </c>
      <c r="AU6280" s="77">
        <v>0</v>
      </c>
      <c r="BA6280" s="77">
        <v>-2.25</v>
      </c>
    </row>
    <row r="6281" spans="3:53" x14ac:dyDescent="0.25">
      <c r="C6281" s="77" t="s">
        <v>763</v>
      </c>
      <c r="D6281" s="77" t="s">
        <v>477</v>
      </c>
      <c r="E6281" s="77">
        <v>1.29</v>
      </c>
      <c r="F6281" s="77">
        <v>6.35</v>
      </c>
      <c r="G6281" s="77">
        <v>4.6900000000000004</v>
      </c>
      <c r="H6281" s="77">
        <v>-99999</v>
      </c>
      <c r="I6281" s="77">
        <v>9.94</v>
      </c>
      <c r="J6281" s="77" t="s">
        <v>75</v>
      </c>
      <c r="L6281" s="77">
        <v>-99999</v>
      </c>
      <c r="M6281" s="77">
        <v>-99999</v>
      </c>
      <c r="N6281" s="77">
        <v>-99999</v>
      </c>
      <c r="O6281" s="77">
        <v>-99999</v>
      </c>
      <c r="P6281" s="77">
        <v>31852</v>
      </c>
      <c r="Q6281" s="77">
        <v>263212</v>
      </c>
      <c r="R6281" s="77">
        <v>0.12</v>
      </c>
      <c r="S6281" s="77">
        <v>27.809000000000001</v>
      </c>
      <c r="T6281" s="77">
        <v>7.5009999999999986</v>
      </c>
      <c r="U6281" s="77">
        <v>16.38</v>
      </c>
      <c r="V6281" s="77">
        <v>-99999</v>
      </c>
      <c r="AC6281" s="77">
        <v>1.33</v>
      </c>
      <c r="AD6281" s="77">
        <v>1.28</v>
      </c>
      <c r="AH6281" s="77">
        <f>IF(AND(M6281&lt;Variables!$G$6,M6281&gt;Variables!$G$5),0,1)</f>
        <v>1</v>
      </c>
      <c r="AI6281" s="77">
        <f t="shared" si="198"/>
        <v>1</v>
      </c>
      <c r="AJ6281" s="77">
        <f>IF(I6281&gt;Variables!$G$7,0,1)</f>
        <v>1</v>
      </c>
      <c r="AK6281" s="77">
        <f>IF(F6281&gt;Variables!$G$8,0,1)</f>
        <v>1</v>
      </c>
      <c r="AL6281" s="77">
        <f>IF(G6281&gt;Variables!$G$9,0,1)</f>
        <v>1</v>
      </c>
      <c r="AM6281" s="77">
        <f>IF(AND(K6281&gt;Variables!$G$10,K6281&lt;Variables!$G$11),0,1)</f>
        <v>1</v>
      </c>
      <c r="AN6281" s="77">
        <f>IF(H6281&lt;Variables!$G$13,1,0)</f>
        <v>1</v>
      </c>
      <c r="AO6281" s="77">
        <f>IF(R6281&lt;Variables!$G$12,0,1)</f>
        <v>0</v>
      </c>
      <c r="AP6281" s="78">
        <f t="shared" si="199"/>
        <v>1</v>
      </c>
      <c r="AQ6281" s="77">
        <f>IF(V6281&lt;Variables!$G$15,1,0)</f>
        <v>1</v>
      </c>
      <c r="AR6281" s="77">
        <v>1</v>
      </c>
      <c r="AS6281" s="77">
        <v>0</v>
      </c>
      <c r="AT6281" s="77">
        <v>0</v>
      </c>
      <c r="AU6281" s="77">
        <v>0</v>
      </c>
      <c r="BA6281" s="77">
        <v>2</v>
      </c>
    </row>
    <row r="6282" spans="3:53" x14ac:dyDescent="0.25">
      <c r="C6282" s="77" t="s">
        <v>763</v>
      </c>
      <c r="D6282" s="77" t="s">
        <v>453</v>
      </c>
      <c r="E6282" s="77">
        <v>17.03</v>
      </c>
      <c r="F6282" s="77">
        <v>20.13</v>
      </c>
      <c r="G6282" s="77">
        <v>-0.99</v>
      </c>
      <c r="H6282" s="77">
        <v>177.22</v>
      </c>
      <c r="I6282" s="77">
        <v>-27.257000000000001</v>
      </c>
      <c r="J6282" s="77" t="s">
        <v>75</v>
      </c>
      <c r="K6282" s="77">
        <v>53.41</v>
      </c>
      <c r="L6282" s="77">
        <v>16.959872727272721</v>
      </c>
      <c r="M6282" s="77">
        <v>0.11867584769613131</v>
      </c>
      <c r="N6282" s="77">
        <v>16.968070270270271</v>
      </c>
      <c r="O6282" s="77">
        <v>7.0306932607601527E-2</v>
      </c>
      <c r="P6282" s="77">
        <v>531600</v>
      </c>
      <c r="Q6282" s="77">
        <v>77900</v>
      </c>
      <c r="R6282" s="77">
        <v>6.82</v>
      </c>
      <c r="S6282" s="77">
        <v>27.809000000000001</v>
      </c>
      <c r="T6282" s="77">
        <v>7.5009999999999986</v>
      </c>
      <c r="U6282" s="77">
        <v>16.38</v>
      </c>
      <c r="V6282" s="77">
        <v>2.3980732987177209</v>
      </c>
      <c r="AC6282" s="77">
        <v>17</v>
      </c>
      <c r="AD6282" s="77">
        <v>16.850000000000001</v>
      </c>
      <c r="AH6282" s="77">
        <f>IF(AND(M6282&lt;Variables!$G$6,M6282&gt;Variables!$G$5),0,1)</f>
        <v>1</v>
      </c>
      <c r="AI6282" s="77">
        <f t="shared" si="198"/>
        <v>1</v>
      </c>
      <c r="AJ6282" s="77">
        <f>IF(I6282&gt;Variables!$G$7,0,1)</f>
        <v>1</v>
      </c>
      <c r="AK6282" s="77">
        <f>IF(F6282&gt;Variables!$G$8,0,1)</f>
        <v>0</v>
      </c>
      <c r="AL6282" s="77">
        <f>IF(G6282&gt;Variables!$G$9,0,1)</f>
        <v>1</v>
      </c>
      <c r="AM6282" s="77">
        <f>IF(AND(K6282&gt;Variables!$G$10,K6282&lt;Variables!$G$11),0,1)</f>
        <v>1</v>
      </c>
      <c r="AN6282" s="77">
        <f>IF(H6282&lt;Variables!$G$13,1,0)</f>
        <v>1</v>
      </c>
      <c r="AO6282" s="77">
        <f>IF(R6282&lt;Variables!$G$12,0,1)</f>
        <v>1</v>
      </c>
      <c r="AP6282" s="78">
        <f t="shared" si="199"/>
        <v>1</v>
      </c>
      <c r="AQ6282" s="77">
        <f>IF(V6282&lt;Variables!$G$15,1,0)</f>
        <v>1</v>
      </c>
      <c r="AR6282" s="77">
        <v>0</v>
      </c>
      <c r="AS6282" s="77">
        <v>1</v>
      </c>
      <c r="AT6282" s="77">
        <v>0</v>
      </c>
      <c r="AU6282" s="77">
        <v>0</v>
      </c>
      <c r="BA6282" s="77">
        <v>-0.22</v>
      </c>
    </row>
    <row r="6283" spans="3:53" x14ac:dyDescent="0.25">
      <c r="C6283" s="77" t="s">
        <v>763</v>
      </c>
      <c r="D6283" s="77" t="s">
        <v>444</v>
      </c>
      <c r="E6283" s="77">
        <v>2.5099999999999998</v>
      </c>
      <c r="F6283" s="77">
        <v>18.350000000000001</v>
      </c>
      <c r="G6283" s="77">
        <v>3.2</v>
      </c>
      <c r="H6283" s="77">
        <v>-99999</v>
      </c>
      <c r="I6283" s="77">
        <v>-99999</v>
      </c>
      <c r="J6283" s="77" t="s">
        <v>75</v>
      </c>
      <c r="K6283" s="77">
        <v>-99999</v>
      </c>
      <c r="L6283" s="77">
        <v>-99999</v>
      </c>
      <c r="M6283" s="77">
        <v>-99999</v>
      </c>
      <c r="N6283" s="77">
        <v>-99999</v>
      </c>
      <c r="O6283" s="77">
        <v>-99999</v>
      </c>
      <c r="P6283" s="77">
        <v>123910</v>
      </c>
      <c r="Q6283" s="77">
        <v>1740</v>
      </c>
      <c r="R6283" s="77">
        <v>71.209999999999994</v>
      </c>
      <c r="S6283" s="77">
        <v>27.809000000000001</v>
      </c>
      <c r="T6283" s="77">
        <v>7.5009999999999986</v>
      </c>
      <c r="U6283" s="77">
        <v>16.38</v>
      </c>
      <c r="V6283" s="77">
        <v>-99999</v>
      </c>
      <c r="AC6283" s="77">
        <v>2.58</v>
      </c>
      <c r="AD6283" s="77">
        <v>2.5</v>
      </c>
      <c r="AH6283" s="77">
        <f>IF(AND(M6283&lt;Variables!$G$6,M6283&gt;Variables!$G$5),0,1)</f>
        <v>1</v>
      </c>
      <c r="AI6283" s="77">
        <f t="shared" si="198"/>
        <v>1</v>
      </c>
      <c r="AJ6283" s="77">
        <f>IF(I6283&gt;Variables!$G$7,0,1)</f>
        <v>1</v>
      </c>
      <c r="AK6283" s="77">
        <f>IF(F6283&gt;Variables!$G$8,0,1)</f>
        <v>0</v>
      </c>
      <c r="AL6283" s="77">
        <f>IF(G6283&gt;Variables!$G$9,0,1)</f>
        <v>1</v>
      </c>
      <c r="AM6283" s="77">
        <f>IF(AND(K6283&gt;Variables!$G$10,K6283&lt;Variables!$G$11),0,1)</f>
        <v>1</v>
      </c>
      <c r="AN6283" s="77">
        <f>IF(H6283&lt;Variables!$G$13,1,0)</f>
        <v>1</v>
      </c>
      <c r="AO6283" s="77">
        <f>IF(R6283&lt;Variables!$G$12,0,1)</f>
        <v>1</v>
      </c>
      <c r="AP6283" s="78">
        <f t="shared" si="199"/>
        <v>1</v>
      </c>
      <c r="AQ6283" s="77">
        <f>IF(V6283&lt;Variables!$G$15,1,0)</f>
        <v>1</v>
      </c>
      <c r="AR6283" s="77">
        <v>1</v>
      </c>
      <c r="AS6283" s="77">
        <v>0</v>
      </c>
      <c r="AT6283" s="77">
        <v>0</v>
      </c>
      <c r="AU6283" s="77">
        <v>0</v>
      </c>
      <c r="BA6283" s="77">
        <v>2</v>
      </c>
    </row>
    <row r="6284" spans="3:53" x14ac:dyDescent="0.25">
      <c r="C6284" s="77" t="s">
        <v>763</v>
      </c>
      <c r="D6284" s="77" t="s">
        <v>429</v>
      </c>
      <c r="E6284" s="77">
        <v>183.99</v>
      </c>
      <c r="F6284" s="77">
        <v>10.39</v>
      </c>
      <c r="G6284" s="77">
        <v>-1.03</v>
      </c>
      <c r="H6284" s="77">
        <v>3840</v>
      </c>
      <c r="I6284" s="77">
        <v>3.657</v>
      </c>
      <c r="J6284" s="77" t="s">
        <v>74</v>
      </c>
      <c r="K6284" s="77">
        <v>56.23</v>
      </c>
      <c r="L6284" s="77">
        <v>183.47098666666659</v>
      </c>
      <c r="M6284" s="77">
        <v>0.12754786878566529</v>
      </c>
      <c r="N6284" s="77">
        <v>183.37414047619049</v>
      </c>
      <c r="O6284" s="77">
        <v>0.1804286705586548</v>
      </c>
      <c r="P6284" s="77">
        <v>589348</v>
      </c>
      <c r="Q6284" s="77">
        <v>177589</v>
      </c>
      <c r="R6284" s="77">
        <v>3.32</v>
      </c>
      <c r="S6284" s="77">
        <v>27.809000000000001</v>
      </c>
      <c r="T6284" s="77">
        <v>7.5009999999999986</v>
      </c>
      <c r="U6284" s="77">
        <v>16.38</v>
      </c>
      <c r="V6284" s="77">
        <v>2.4259316835448921</v>
      </c>
      <c r="AC6284" s="77">
        <v>184.48</v>
      </c>
      <c r="AD6284" s="77">
        <v>181.905</v>
      </c>
      <c r="AH6284" s="77">
        <f>IF(AND(M6284&lt;Variables!$G$6,M6284&gt;Variables!$G$5),0,1)</f>
        <v>1</v>
      </c>
      <c r="AI6284" s="77">
        <f t="shared" si="198"/>
        <v>0</v>
      </c>
      <c r="AJ6284" s="77">
        <f>IF(I6284&gt;Variables!$G$7,0,1)</f>
        <v>1</v>
      </c>
      <c r="AK6284" s="77">
        <f>IF(F6284&gt;Variables!$G$8,0,1)</f>
        <v>0</v>
      </c>
      <c r="AL6284" s="77">
        <f>IF(G6284&gt;Variables!$G$9,0,1)</f>
        <v>1</v>
      </c>
      <c r="AM6284" s="77">
        <f>IF(AND(K6284&gt;Variables!$G$10,K6284&lt;Variables!$G$11),0,1)</f>
        <v>1</v>
      </c>
      <c r="AN6284" s="77">
        <f>IF(H6284&lt;Variables!$G$13,1,0)</f>
        <v>0</v>
      </c>
      <c r="AO6284" s="77">
        <f>IF(R6284&lt;Variables!$G$12,0,1)</f>
        <v>1</v>
      </c>
      <c r="AP6284" s="78">
        <f t="shared" si="199"/>
        <v>0</v>
      </c>
      <c r="AQ6284" s="77">
        <f>IF(V6284&lt;Variables!$G$15,1,0)</f>
        <v>1</v>
      </c>
      <c r="AR6284" s="77">
        <v>0</v>
      </c>
      <c r="AS6284" s="77">
        <v>0</v>
      </c>
      <c r="AT6284" s="77">
        <v>0</v>
      </c>
      <c r="AU6284" s="77">
        <v>1</v>
      </c>
      <c r="BA6284" s="77">
        <v>-0.44</v>
      </c>
    </row>
    <row r="6285" spans="3:53" x14ac:dyDescent="0.25">
      <c r="C6285" s="77" t="s">
        <v>763</v>
      </c>
      <c r="D6285" s="77" t="s">
        <v>456</v>
      </c>
      <c r="E6285" s="77">
        <v>54.16</v>
      </c>
      <c r="F6285" s="77">
        <v>10.039999999999999</v>
      </c>
      <c r="G6285" s="77">
        <v>10.8</v>
      </c>
      <c r="H6285" s="77">
        <v>6290</v>
      </c>
      <c r="I6285" s="77">
        <v>1.149</v>
      </c>
      <c r="J6285" s="77" t="s">
        <v>74</v>
      </c>
      <c r="K6285" s="77">
        <v>70.510000000000005</v>
      </c>
      <c r="L6285" s="77">
        <v>53.460990000000002</v>
      </c>
      <c r="M6285" s="77">
        <v>0.93340957584212036</v>
      </c>
      <c r="N6285" s="77">
        <v>53.20267599999999</v>
      </c>
      <c r="O6285" s="77">
        <v>1.423469751784687</v>
      </c>
      <c r="P6285" s="77">
        <v>2672000</v>
      </c>
      <c r="Q6285" s="77">
        <v>1408000</v>
      </c>
      <c r="R6285" s="77">
        <v>1.9</v>
      </c>
      <c r="S6285" s="77">
        <v>27.809000000000001</v>
      </c>
      <c r="T6285" s="77">
        <v>7.5009999999999986</v>
      </c>
      <c r="U6285" s="77">
        <v>16.38</v>
      </c>
      <c r="V6285" s="77">
        <v>2.499926413631397</v>
      </c>
      <c r="AC6285" s="77">
        <v>54.5</v>
      </c>
      <c r="AD6285" s="77">
        <v>52.95</v>
      </c>
      <c r="AH6285" s="77">
        <f>IF(AND(M6285&lt;Variables!$G$6,M6285&gt;Variables!$G$5),0,1)</f>
        <v>1</v>
      </c>
      <c r="AI6285" s="77">
        <f t="shared" si="198"/>
        <v>0</v>
      </c>
      <c r="AJ6285" s="77">
        <f>IF(I6285&gt;Variables!$G$7,0,1)</f>
        <v>1</v>
      </c>
      <c r="AK6285" s="77">
        <f>IF(F6285&gt;Variables!$G$8,0,1)</f>
        <v>0</v>
      </c>
      <c r="AL6285" s="77">
        <f>IF(G6285&gt;Variables!$G$9,0,1)</f>
        <v>0</v>
      </c>
      <c r="AM6285" s="77">
        <f>IF(AND(K6285&gt;Variables!$G$10,K6285&lt;Variables!$G$11),0,1)</f>
        <v>1</v>
      </c>
      <c r="AN6285" s="77">
        <f>IF(H6285&lt;Variables!$G$13,1,0)</f>
        <v>0</v>
      </c>
      <c r="AO6285" s="77">
        <f>IF(R6285&lt;Variables!$G$12,0,1)</f>
        <v>0</v>
      </c>
      <c r="AP6285" s="78">
        <f t="shared" si="199"/>
        <v>0</v>
      </c>
      <c r="AQ6285" s="77">
        <f>IF(V6285&lt;Variables!$G$15,1,0)</f>
        <v>1</v>
      </c>
      <c r="AR6285" s="77">
        <v>0</v>
      </c>
      <c r="AS6285" s="77">
        <v>0</v>
      </c>
      <c r="AT6285" s="77">
        <v>0</v>
      </c>
      <c r="AU6285" s="77">
        <v>1</v>
      </c>
      <c r="BA6285" s="77">
        <v>-1.08</v>
      </c>
    </row>
    <row r="6286" spans="3:53" x14ac:dyDescent="0.25">
      <c r="C6286" s="77" t="s">
        <v>765</v>
      </c>
      <c r="D6286" s="77" t="s">
        <v>131</v>
      </c>
      <c r="E6286" s="77">
        <v>1.77</v>
      </c>
      <c r="F6286" s="77">
        <v>16.23</v>
      </c>
      <c r="G6286" s="77">
        <v>10.33</v>
      </c>
      <c r="H6286" s="77">
        <v>2660</v>
      </c>
      <c r="I6286" s="77">
        <v>7.4820000000000002</v>
      </c>
      <c r="J6286" s="77" t="s">
        <v>74</v>
      </c>
      <c r="K6286" s="77">
        <v>44.32</v>
      </c>
      <c r="L6286" s="77">
        <v>1.79969</v>
      </c>
      <c r="M6286" s="77">
        <v>-2.5276575410209552</v>
      </c>
      <c r="N6286" s="77">
        <v>1.749898</v>
      </c>
      <c r="O6286" s="77">
        <v>0.24584290055760871</v>
      </c>
      <c r="P6286" s="77">
        <v>85022000</v>
      </c>
      <c r="Q6286" s="77">
        <v>21404000</v>
      </c>
      <c r="R6286" s="77">
        <v>3.97</v>
      </c>
      <c r="S6286" s="77">
        <v>27.32</v>
      </c>
      <c r="T6286" s="77">
        <v>7.0830000000000011</v>
      </c>
      <c r="U6286" s="77">
        <v>15.9612</v>
      </c>
      <c r="V6286" s="77">
        <v>2.3324110061888441</v>
      </c>
      <c r="AC6286" s="77">
        <v>1.88</v>
      </c>
      <c r="AD6286" s="77">
        <v>1.7</v>
      </c>
      <c r="AH6286" s="77">
        <f>IF(AND(M6286&lt;Variables!$G$6,M6286&gt;Variables!$G$5),0,1)</f>
        <v>0</v>
      </c>
      <c r="AI6286" s="77">
        <f t="shared" si="198"/>
        <v>0</v>
      </c>
      <c r="AJ6286" s="77">
        <f>IF(I6286&gt;Variables!$G$7,0,1)</f>
        <v>1</v>
      </c>
      <c r="AK6286" s="77">
        <f>IF(F6286&gt;Variables!$G$8,0,1)</f>
        <v>0</v>
      </c>
      <c r="AL6286" s="77">
        <f>IF(G6286&gt;Variables!$G$9,0,1)</f>
        <v>1</v>
      </c>
      <c r="AM6286" s="77">
        <f>IF(AND(K6286&gt;Variables!$G$10,K6286&lt;Variables!$G$11),0,1)</f>
        <v>1</v>
      </c>
      <c r="AN6286" s="77">
        <f>IF(H6286&lt;Variables!$G$13,1,0)</f>
        <v>0</v>
      </c>
      <c r="AO6286" s="77">
        <f>IF(R6286&lt;Variables!$G$12,0,1)</f>
        <v>1</v>
      </c>
      <c r="AP6286" s="78">
        <f t="shared" si="199"/>
        <v>0</v>
      </c>
      <c r="AQ6286" s="77">
        <f>IF(V6286&lt;Variables!$G$15,1,0)</f>
        <v>1</v>
      </c>
      <c r="AR6286" s="77">
        <v>0</v>
      </c>
      <c r="AS6286" s="77">
        <v>0</v>
      </c>
      <c r="AT6286" s="77">
        <v>1</v>
      </c>
      <c r="AU6286" s="77">
        <v>0</v>
      </c>
      <c r="BA6286" s="77">
        <v>-2.25</v>
      </c>
    </row>
    <row r="6287" spans="3:53" x14ac:dyDescent="0.25">
      <c r="C6287" s="77" t="s">
        <v>765</v>
      </c>
      <c r="D6287" s="77" t="s">
        <v>466</v>
      </c>
      <c r="E6287" s="77">
        <v>1.37</v>
      </c>
      <c r="F6287" s="77">
        <v>21.43</v>
      </c>
      <c r="G6287" s="77">
        <v>10.75</v>
      </c>
      <c r="H6287" s="77">
        <v>59.38</v>
      </c>
      <c r="I6287" s="77">
        <v>-0.88600000000000001</v>
      </c>
      <c r="J6287" s="77" t="s">
        <v>74</v>
      </c>
      <c r="K6287" s="77">
        <v>56.62</v>
      </c>
      <c r="L6287" s="77">
        <v>1.35589</v>
      </c>
      <c r="M6287" s="77">
        <v>1.284027465354854</v>
      </c>
      <c r="N6287" s="77">
        <v>1.370312</v>
      </c>
      <c r="O6287" s="77">
        <v>0.21805253110238901</v>
      </c>
      <c r="P6287" s="77">
        <v>18570000</v>
      </c>
      <c r="Q6287" s="77">
        <v>1080000</v>
      </c>
      <c r="R6287" s="77">
        <v>17.190000000000001</v>
      </c>
      <c r="S6287" s="77">
        <v>27.32</v>
      </c>
      <c r="T6287" s="77">
        <v>7.0830000000000011</v>
      </c>
      <c r="U6287" s="77">
        <v>15.9612</v>
      </c>
      <c r="V6287" s="77">
        <v>2.377649729762739</v>
      </c>
      <c r="AC6287" s="77">
        <v>1.64</v>
      </c>
      <c r="AD6287" s="77">
        <v>1.34</v>
      </c>
      <c r="AH6287" s="77">
        <f>IF(AND(M6287&lt;Variables!$G$6,M6287&gt;Variables!$G$5),0,1)</f>
        <v>1</v>
      </c>
      <c r="AI6287" s="77">
        <f t="shared" si="198"/>
        <v>1</v>
      </c>
      <c r="AJ6287" s="77">
        <f>IF(I6287&gt;Variables!$G$7,0,1)</f>
        <v>1</v>
      </c>
      <c r="AK6287" s="77">
        <f>IF(F6287&gt;Variables!$G$8,0,1)</f>
        <v>0</v>
      </c>
      <c r="AL6287" s="77">
        <f>IF(G6287&gt;Variables!$G$9,0,1)</f>
        <v>0</v>
      </c>
      <c r="AM6287" s="77">
        <f>IF(AND(K6287&gt;Variables!$G$10,K6287&lt;Variables!$G$11),0,1)</f>
        <v>1</v>
      </c>
      <c r="AN6287" s="77">
        <f>IF(H6287&lt;Variables!$G$13,1,0)</f>
        <v>1</v>
      </c>
      <c r="AO6287" s="77">
        <f>IF(R6287&lt;Variables!$G$12,0,1)</f>
        <v>1</v>
      </c>
      <c r="AP6287" s="78">
        <f t="shared" si="199"/>
        <v>0</v>
      </c>
      <c r="AQ6287" s="77">
        <f>IF(V6287&lt;Variables!$G$15,1,0)</f>
        <v>1</v>
      </c>
      <c r="AR6287" s="77">
        <v>1</v>
      </c>
      <c r="AS6287" s="77">
        <v>0</v>
      </c>
      <c r="AT6287" s="77">
        <v>0</v>
      </c>
      <c r="AU6287" s="77">
        <v>0</v>
      </c>
      <c r="BA6287" s="77">
        <v>2</v>
      </c>
    </row>
    <row r="6288" spans="3:53" x14ac:dyDescent="0.25">
      <c r="C6288" s="77" t="s">
        <v>765</v>
      </c>
      <c r="D6288" s="77" t="s">
        <v>431</v>
      </c>
      <c r="E6288" s="77">
        <v>37.5</v>
      </c>
      <c r="F6288" s="77">
        <v>30.37</v>
      </c>
      <c r="G6288" s="77">
        <v>27.03</v>
      </c>
      <c r="H6288" s="77">
        <v>3750</v>
      </c>
      <c r="I6288" s="77">
        <v>53.009</v>
      </c>
      <c r="J6288" s="77" t="s">
        <v>74</v>
      </c>
      <c r="K6288" s="77">
        <v>64.180000000000007</v>
      </c>
      <c r="L6288" s="77">
        <v>37.067715</v>
      </c>
      <c r="M6288" s="77">
        <v>1.4359800705276859</v>
      </c>
      <c r="N6288" s="77">
        <v>37.005845999999998</v>
      </c>
      <c r="O6288" s="77">
        <v>1.6055679418868121</v>
      </c>
      <c r="P6288" s="77">
        <v>22518000</v>
      </c>
      <c r="Q6288" s="77">
        <v>5226000</v>
      </c>
      <c r="R6288" s="77">
        <v>4.3099999999999996</v>
      </c>
      <c r="S6288" s="77">
        <v>27.32</v>
      </c>
      <c r="T6288" s="77">
        <v>7.0830000000000011</v>
      </c>
      <c r="U6288" s="77">
        <v>15.9612</v>
      </c>
      <c r="V6288" s="77">
        <v>2.417763292074842</v>
      </c>
      <c r="AC6288" s="77">
        <v>38.549999999999997</v>
      </c>
      <c r="AD6288" s="77">
        <v>35.630000000000003</v>
      </c>
      <c r="AH6288" s="77">
        <f>IF(AND(M6288&lt;Variables!$G$6,M6288&gt;Variables!$G$5),0,1)</f>
        <v>1</v>
      </c>
      <c r="AI6288" s="77">
        <f t="shared" si="198"/>
        <v>0</v>
      </c>
      <c r="AJ6288" s="77">
        <f>IF(I6288&gt;Variables!$G$7,0,1)</f>
        <v>0</v>
      </c>
      <c r="AK6288" s="77">
        <f>IF(F6288&gt;Variables!$G$8,0,1)</f>
        <v>0</v>
      </c>
      <c r="AL6288" s="77">
        <f>IF(G6288&gt;Variables!$G$9,0,1)</f>
        <v>0</v>
      </c>
      <c r="AM6288" s="77">
        <f>IF(AND(K6288&gt;Variables!$G$10,K6288&lt;Variables!$G$11),0,1)</f>
        <v>0</v>
      </c>
      <c r="AN6288" s="77">
        <f>IF(H6288&lt;Variables!$G$13,1,0)</f>
        <v>0</v>
      </c>
      <c r="AO6288" s="77">
        <f>IF(R6288&lt;Variables!$G$12,0,1)</f>
        <v>1</v>
      </c>
      <c r="AP6288" s="78">
        <f t="shared" si="199"/>
        <v>0</v>
      </c>
      <c r="AQ6288" s="77">
        <f>IF(V6288&lt;Variables!$G$15,1,0)</f>
        <v>1</v>
      </c>
      <c r="AR6288" s="77">
        <v>0</v>
      </c>
      <c r="AS6288" s="77">
        <v>0</v>
      </c>
      <c r="AT6288" s="77">
        <v>1</v>
      </c>
      <c r="AU6288" s="77">
        <v>0</v>
      </c>
      <c r="BA6288" s="77">
        <v>-2.25</v>
      </c>
    </row>
    <row r="6289" spans="3:53" x14ac:dyDescent="0.25">
      <c r="C6289" s="77" t="s">
        <v>765</v>
      </c>
      <c r="D6289" s="77" t="s">
        <v>764</v>
      </c>
      <c r="E6289" s="77">
        <v>192.65</v>
      </c>
      <c r="F6289" s="77">
        <v>6.15</v>
      </c>
      <c r="G6289" s="77">
        <v>6.24</v>
      </c>
      <c r="H6289" s="77">
        <v>13830</v>
      </c>
      <c r="I6289" s="77">
        <v>-1.7529999999999999</v>
      </c>
      <c r="J6289" s="77" t="s">
        <v>75</v>
      </c>
      <c r="K6289" s="77">
        <v>51.78</v>
      </c>
      <c r="L6289" s="77">
        <v>192.264385</v>
      </c>
      <c r="M6289" s="77">
        <v>-0.25713810698741429</v>
      </c>
      <c r="N6289" s="77">
        <v>190.717006</v>
      </c>
      <c r="O6289" s="77">
        <v>0.55212381008121136</v>
      </c>
      <c r="P6289" s="77">
        <v>2310000</v>
      </c>
      <c r="Q6289" s="77">
        <v>3773000</v>
      </c>
      <c r="R6289" s="77">
        <v>0.61</v>
      </c>
      <c r="S6289" s="77">
        <v>27.32</v>
      </c>
      <c r="T6289" s="77">
        <v>7.0830000000000011</v>
      </c>
      <c r="U6289" s="77">
        <v>15.9612</v>
      </c>
      <c r="V6289" s="77">
        <v>2.393448245219977</v>
      </c>
      <c r="AC6289" s="77">
        <v>195.60990000000001</v>
      </c>
      <c r="AD6289" s="77">
        <v>190.55009999999999</v>
      </c>
      <c r="AH6289" s="77">
        <f>IF(AND(M6289&lt;Variables!$G$6,M6289&gt;Variables!$G$5),0,1)</f>
        <v>1</v>
      </c>
      <c r="AI6289" s="77">
        <f t="shared" si="198"/>
        <v>0</v>
      </c>
      <c r="AJ6289" s="77">
        <f>IF(I6289&gt;Variables!$G$7,0,1)</f>
        <v>1</v>
      </c>
      <c r="AK6289" s="77">
        <f>IF(F6289&gt;Variables!$G$8,0,1)</f>
        <v>1</v>
      </c>
      <c r="AL6289" s="77">
        <f>IF(G6289&gt;Variables!$G$9,0,1)</f>
        <v>1</v>
      </c>
      <c r="AM6289" s="77">
        <f>IF(AND(K6289&gt;Variables!$G$10,K6289&lt;Variables!$G$11),0,1)</f>
        <v>1</v>
      </c>
      <c r="AN6289" s="77">
        <f>IF(H6289&lt;Variables!$G$13,1,0)</f>
        <v>0</v>
      </c>
      <c r="AO6289" s="77">
        <f>IF(R6289&lt;Variables!$G$12,0,1)</f>
        <v>0</v>
      </c>
      <c r="AP6289" s="78">
        <f t="shared" si="199"/>
        <v>1</v>
      </c>
      <c r="AQ6289" s="77">
        <f>IF(V6289&lt;Variables!$G$15,1,0)</f>
        <v>1</v>
      </c>
      <c r="AR6289" s="77">
        <v>0</v>
      </c>
      <c r="AS6289" s="77">
        <v>0</v>
      </c>
      <c r="AT6289" s="77">
        <v>0</v>
      </c>
      <c r="AU6289" s="77">
        <v>1</v>
      </c>
      <c r="BA6289" s="77">
        <v>-0.18</v>
      </c>
    </row>
    <row r="6290" spans="3:53" x14ac:dyDescent="0.25">
      <c r="C6290" s="77" t="s">
        <v>765</v>
      </c>
      <c r="D6290" s="77" t="s">
        <v>84</v>
      </c>
      <c r="E6290" s="77">
        <v>43.07</v>
      </c>
      <c r="F6290" s="77">
        <v>6.29</v>
      </c>
      <c r="G6290" s="77">
        <v>6.79</v>
      </c>
      <c r="H6290" s="77">
        <v>6280</v>
      </c>
      <c r="I6290" s="77">
        <v>474.911</v>
      </c>
      <c r="J6290" s="77" t="s">
        <v>75</v>
      </c>
      <c r="K6290" s="77">
        <v>66.55</v>
      </c>
      <c r="L6290" s="77">
        <v>42.694459999999999</v>
      </c>
      <c r="M6290" s="77">
        <v>0.55168750231294716</v>
      </c>
      <c r="N6290" s="77">
        <v>42.147621999999991</v>
      </c>
      <c r="O6290" s="77">
        <v>1.856280290261711</v>
      </c>
      <c r="P6290" s="77">
        <v>1834000</v>
      </c>
      <c r="Q6290" s="77">
        <v>2908000</v>
      </c>
      <c r="R6290" s="77">
        <v>0.63</v>
      </c>
      <c r="S6290" s="77">
        <v>27.32</v>
      </c>
      <c r="T6290" s="77">
        <v>7.0830000000000011</v>
      </c>
      <c r="U6290" s="77">
        <v>15.9612</v>
      </c>
      <c r="V6290" s="77">
        <v>2.4977454484043129</v>
      </c>
      <c r="AC6290" s="77">
        <v>43.47</v>
      </c>
      <c r="AD6290" s="77">
        <v>42.59</v>
      </c>
      <c r="AH6290" s="77">
        <f>IF(AND(M6290&lt;Variables!$G$6,M6290&gt;Variables!$G$5),0,1)</f>
        <v>1</v>
      </c>
      <c r="AI6290" s="77">
        <f t="shared" si="198"/>
        <v>0</v>
      </c>
      <c r="AJ6290" s="77">
        <f>IF(I6290&gt;Variables!$G$7,0,1)</f>
        <v>0</v>
      </c>
      <c r="AK6290" s="77">
        <f>IF(F6290&gt;Variables!$G$8,0,1)</f>
        <v>1</v>
      </c>
      <c r="AL6290" s="77">
        <f>IF(G6290&gt;Variables!$G$9,0,1)</f>
        <v>1</v>
      </c>
      <c r="AM6290" s="77">
        <f>IF(AND(K6290&gt;Variables!$G$10,K6290&lt;Variables!$G$11),0,1)</f>
        <v>0</v>
      </c>
      <c r="AN6290" s="77">
        <f>IF(H6290&lt;Variables!$G$13,1,0)</f>
        <v>0</v>
      </c>
      <c r="AO6290" s="77">
        <f>IF(R6290&lt;Variables!$G$12,0,1)</f>
        <v>0</v>
      </c>
      <c r="AP6290" s="78">
        <f t="shared" si="199"/>
        <v>1</v>
      </c>
      <c r="AQ6290" s="77">
        <f>IF(V6290&lt;Variables!$G$15,1,0)</f>
        <v>1</v>
      </c>
      <c r="AR6290" s="77">
        <v>1</v>
      </c>
      <c r="AS6290" s="77">
        <v>0</v>
      </c>
      <c r="AT6290" s="77">
        <v>0</v>
      </c>
      <c r="AU6290" s="77">
        <v>0</v>
      </c>
      <c r="BA6290" s="77">
        <v>0.81</v>
      </c>
    </row>
    <row r="6291" spans="3:53" x14ac:dyDescent="0.25">
      <c r="C6291" s="77" t="s">
        <v>765</v>
      </c>
      <c r="D6291" s="77" t="s">
        <v>455</v>
      </c>
      <c r="E6291" s="77">
        <v>18.03</v>
      </c>
      <c r="F6291" s="77">
        <v>6.12</v>
      </c>
      <c r="G6291" s="77">
        <v>5.59</v>
      </c>
      <c r="H6291" s="77">
        <v>5230</v>
      </c>
      <c r="I6291" s="77">
        <v>-38.17</v>
      </c>
      <c r="J6291" s="77" t="s">
        <v>74</v>
      </c>
      <c r="K6291" s="77">
        <v>56.01</v>
      </c>
      <c r="L6291" s="77">
        <v>17.915179999999999</v>
      </c>
      <c r="M6291" s="77">
        <v>0.19436031343251839</v>
      </c>
      <c r="N6291" s="77">
        <v>17.908785999999999</v>
      </c>
      <c r="O6291" s="77">
        <v>0.23013285210957399</v>
      </c>
      <c r="P6291" s="77">
        <v>2180000</v>
      </c>
      <c r="Q6291" s="77">
        <v>5070000</v>
      </c>
      <c r="R6291" s="77">
        <v>0.43</v>
      </c>
      <c r="S6291" s="77">
        <v>27.32</v>
      </c>
      <c r="T6291" s="77">
        <v>7.0830000000000011</v>
      </c>
      <c r="U6291" s="77">
        <v>15.9612</v>
      </c>
      <c r="V6291" s="77">
        <v>2.4208367432137439</v>
      </c>
      <c r="AC6291" s="77">
        <v>18.079999999999998</v>
      </c>
      <c r="AD6291" s="77">
        <v>17.78</v>
      </c>
      <c r="AH6291" s="77">
        <f>IF(AND(M6291&lt;Variables!$G$6,M6291&gt;Variables!$G$5),0,1)</f>
        <v>1</v>
      </c>
      <c r="AI6291" s="77">
        <f t="shared" si="198"/>
        <v>0</v>
      </c>
      <c r="AJ6291" s="77">
        <f>IF(I6291&gt;Variables!$G$7,0,1)</f>
        <v>1</v>
      </c>
      <c r="AK6291" s="77">
        <f>IF(F6291&gt;Variables!$G$8,0,1)</f>
        <v>1</v>
      </c>
      <c r="AL6291" s="77">
        <f>IF(G6291&gt;Variables!$G$9,0,1)</f>
        <v>1</v>
      </c>
      <c r="AM6291" s="77">
        <f>IF(AND(K6291&gt;Variables!$G$10,K6291&lt;Variables!$G$11),0,1)</f>
        <v>1</v>
      </c>
      <c r="AN6291" s="77">
        <f>IF(H6291&lt;Variables!$G$13,1,0)</f>
        <v>0</v>
      </c>
      <c r="AO6291" s="77">
        <f>IF(R6291&lt;Variables!$G$12,0,1)</f>
        <v>0</v>
      </c>
      <c r="AP6291" s="78">
        <f t="shared" si="199"/>
        <v>0</v>
      </c>
      <c r="AQ6291" s="77">
        <f>IF(V6291&lt;Variables!$G$15,1,0)</f>
        <v>1</v>
      </c>
      <c r="AR6291" s="77">
        <v>0</v>
      </c>
      <c r="AS6291" s="77">
        <v>0</v>
      </c>
      <c r="AT6291" s="77">
        <v>0</v>
      </c>
      <c r="AU6291" s="77">
        <v>1</v>
      </c>
      <c r="BA6291" s="77">
        <v>-0.98</v>
      </c>
    </row>
    <row r="6292" spans="3:53" x14ac:dyDescent="0.25">
      <c r="C6292" s="77" t="s">
        <v>765</v>
      </c>
      <c r="D6292" s="77" t="s">
        <v>458</v>
      </c>
      <c r="E6292" s="77">
        <v>39.57</v>
      </c>
      <c r="F6292" s="77">
        <v>8.8000000000000007</v>
      </c>
      <c r="G6292" s="77">
        <v>9.44</v>
      </c>
      <c r="H6292" s="77">
        <v>8790</v>
      </c>
      <c r="I6292" s="77">
        <v>10.866</v>
      </c>
      <c r="J6292" s="77" t="s">
        <v>74</v>
      </c>
      <c r="K6292" s="77">
        <v>69.09</v>
      </c>
      <c r="L6292" s="77">
        <v>38.836784999999999</v>
      </c>
      <c r="M6292" s="77">
        <v>0.93523446907359564</v>
      </c>
      <c r="N6292" s="77">
        <v>38.500667999999997</v>
      </c>
      <c r="O6292" s="77">
        <v>1.8164152372629101</v>
      </c>
      <c r="P6292" s="77">
        <v>15443000</v>
      </c>
      <c r="Q6292" s="77">
        <v>19867000</v>
      </c>
      <c r="R6292" s="77">
        <v>0.78</v>
      </c>
      <c r="S6292" s="77">
        <v>27.32</v>
      </c>
      <c r="T6292" s="77">
        <v>7.0830000000000011</v>
      </c>
      <c r="U6292" s="77">
        <v>15.9612</v>
      </c>
      <c r="V6292" s="77">
        <v>2.4888950318738789</v>
      </c>
      <c r="AC6292" s="77">
        <v>39.799999999999997</v>
      </c>
      <c r="AD6292" s="77">
        <v>38.72</v>
      </c>
      <c r="AH6292" s="77">
        <f>IF(AND(M6292&lt;Variables!$G$6,M6292&gt;Variables!$G$5),0,1)</f>
        <v>1</v>
      </c>
      <c r="AI6292" s="77">
        <f t="shared" si="198"/>
        <v>0</v>
      </c>
      <c r="AJ6292" s="77">
        <f>IF(I6292&gt;Variables!$G$7,0,1)</f>
        <v>1</v>
      </c>
      <c r="AK6292" s="77">
        <f>IF(F6292&gt;Variables!$G$8,0,1)</f>
        <v>1</v>
      </c>
      <c r="AL6292" s="77">
        <f>IF(G6292&gt;Variables!$G$9,0,1)</f>
        <v>1</v>
      </c>
      <c r="AM6292" s="77">
        <f>IF(AND(K6292&gt;Variables!$G$10,K6292&lt;Variables!$G$11),0,1)</f>
        <v>0</v>
      </c>
      <c r="AN6292" s="77">
        <f>IF(H6292&lt;Variables!$G$13,1,0)</f>
        <v>0</v>
      </c>
      <c r="AO6292" s="77">
        <f>IF(R6292&lt;Variables!$G$12,0,1)</f>
        <v>0</v>
      </c>
      <c r="AP6292" s="78">
        <f t="shared" si="199"/>
        <v>0</v>
      </c>
      <c r="AQ6292" s="77">
        <f>IF(V6292&lt;Variables!$G$15,1,0)</f>
        <v>1</v>
      </c>
      <c r="AR6292" s="77">
        <v>0</v>
      </c>
      <c r="AS6292" s="77">
        <v>0</v>
      </c>
      <c r="AT6292" s="77">
        <v>0</v>
      </c>
      <c r="AU6292" s="77">
        <v>1</v>
      </c>
      <c r="BA6292" s="77">
        <v>-1.55</v>
      </c>
    </row>
    <row r="6293" spans="3:53" x14ac:dyDescent="0.25">
      <c r="C6293" s="77" t="s">
        <v>765</v>
      </c>
      <c r="D6293" s="77" t="s">
        <v>456</v>
      </c>
      <c r="E6293" s="77">
        <v>53.83</v>
      </c>
      <c r="F6293" s="77">
        <v>9.6300000000000008</v>
      </c>
      <c r="G6293" s="77">
        <v>10.31</v>
      </c>
      <c r="H6293" s="77">
        <v>6290</v>
      </c>
      <c r="I6293" s="77">
        <v>1.127</v>
      </c>
      <c r="J6293" s="77" t="s">
        <v>74</v>
      </c>
      <c r="K6293" s="77">
        <v>56.6</v>
      </c>
      <c r="L6293" s="77">
        <v>53.567774999999997</v>
      </c>
      <c r="M6293" s="77">
        <v>0.28417271391241139</v>
      </c>
      <c r="N6293" s="77">
        <v>53.250464000000001</v>
      </c>
      <c r="O6293" s="77">
        <v>0.88175006324827132</v>
      </c>
      <c r="P6293" s="77">
        <v>2717000</v>
      </c>
      <c r="Q6293" s="77">
        <v>1408000</v>
      </c>
      <c r="R6293" s="77">
        <v>1.93</v>
      </c>
      <c r="S6293" s="77">
        <v>27.32</v>
      </c>
      <c r="T6293" s="77">
        <v>7.0830000000000011</v>
      </c>
      <c r="U6293" s="77">
        <v>15.9612</v>
      </c>
      <c r="V6293" s="77">
        <v>2.4225709501729349</v>
      </c>
      <c r="AC6293" s="77">
        <v>54.5</v>
      </c>
      <c r="AD6293" s="77">
        <v>52.95</v>
      </c>
      <c r="AH6293" s="77">
        <f>IF(AND(M6293&lt;Variables!$G$6,M6293&gt;Variables!$G$5),0,1)</f>
        <v>1</v>
      </c>
      <c r="AI6293" s="77">
        <f t="shared" si="198"/>
        <v>0</v>
      </c>
      <c r="AJ6293" s="77">
        <f>IF(I6293&gt;Variables!$G$7,0,1)</f>
        <v>1</v>
      </c>
      <c r="AK6293" s="77">
        <f>IF(F6293&gt;Variables!$G$8,0,1)</f>
        <v>0</v>
      </c>
      <c r="AL6293" s="77">
        <f>IF(G6293&gt;Variables!$G$9,0,1)</f>
        <v>1</v>
      </c>
      <c r="AM6293" s="77">
        <f>IF(AND(K6293&gt;Variables!$G$10,K6293&lt;Variables!$G$11),0,1)</f>
        <v>1</v>
      </c>
      <c r="AN6293" s="77">
        <f>IF(H6293&lt;Variables!$G$13,1,0)</f>
        <v>0</v>
      </c>
      <c r="AO6293" s="77">
        <f>IF(R6293&lt;Variables!$G$12,0,1)</f>
        <v>0</v>
      </c>
      <c r="AP6293" s="78">
        <f t="shared" si="199"/>
        <v>0</v>
      </c>
      <c r="AQ6293" s="77">
        <f>IF(V6293&lt;Variables!$G$15,1,0)</f>
        <v>1</v>
      </c>
      <c r="AR6293" s="77">
        <v>0</v>
      </c>
      <c r="AS6293" s="77">
        <v>0</v>
      </c>
      <c r="AT6293" s="77">
        <v>0</v>
      </c>
      <c r="AU6293" s="77">
        <v>1</v>
      </c>
      <c r="BA6293" s="77">
        <v>-0.7</v>
      </c>
    </row>
    <row r="6294" spans="3:53" x14ac:dyDescent="0.25">
      <c r="C6294" s="77" t="s">
        <v>765</v>
      </c>
      <c r="D6294" s="77" t="s">
        <v>429</v>
      </c>
      <c r="E6294" s="77">
        <v>183.77</v>
      </c>
      <c r="F6294" s="77">
        <v>10.17</v>
      </c>
      <c r="G6294" s="77">
        <v>-1.22</v>
      </c>
      <c r="H6294" s="77">
        <v>3840</v>
      </c>
      <c r="I6294" s="77">
        <v>3.637</v>
      </c>
      <c r="J6294" s="77" t="s">
        <v>74</v>
      </c>
      <c r="K6294" s="77">
        <v>48.63</v>
      </c>
      <c r="L6294" s="77">
        <v>183.35432</v>
      </c>
      <c r="M6294" s="77">
        <v>3.0978272014601802E-3</v>
      </c>
      <c r="N6294" s="77">
        <v>183.4795682926829</v>
      </c>
      <c r="O6294" s="77">
        <v>-6.5167088518641295E-2</v>
      </c>
      <c r="P6294" s="77">
        <v>595105</v>
      </c>
      <c r="Q6294" s="77">
        <v>177589</v>
      </c>
      <c r="R6294" s="77">
        <v>3.35</v>
      </c>
      <c r="S6294" s="77">
        <v>27.32</v>
      </c>
      <c r="T6294" s="77">
        <v>7.0830000000000011</v>
      </c>
      <c r="U6294" s="77">
        <v>15.9612</v>
      </c>
      <c r="V6294" s="77">
        <v>2.3527385132319538</v>
      </c>
      <c r="AC6294" s="77">
        <v>184.48</v>
      </c>
      <c r="AD6294" s="77">
        <v>181.905</v>
      </c>
      <c r="AH6294" s="77">
        <f>IF(AND(M6294&lt;Variables!$G$6,M6294&gt;Variables!$G$5),0,1)</f>
        <v>1</v>
      </c>
      <c r="AI6294" s="77">
        <f t="shared" si="198"/>
        <v>1</v>
      </c>
      <c r="AJ6294" s="77">
        <f>IF(I6294&gt;Variables!$G$7,0,1)</f>
        <v>1</v>
      </c>
      <c r="AK6294" s="77">
        <f>IF(F6294&gt;Variables!$G$8,0,1)</f>
        <v>0</v>
      </c>
      <c r="AL6294" s="77">
        <f>IF(G6294&gt;Variables!$G$9,0,1)</f>
        <v>1</v>
      </c>
      <c r="AM6294" s="77">
        <f>IF(AND(K6294&gt;Variables!$G$10,K6294&lt;Variables!$G$11),0,1)</f>
        <v>1</v>
      </c>
      <c r="AN6294" s="77">
        <f>IF(H6294&lt;Variables!$G$13,1,0)</f>
        <v>0</v>
      </c>
      <c r="AO6294" s="77">
        <f>IF(R6294&lt;Variables!$G$12,0,1)</f>
        <v>1</v>
      </c>
      <c r="AP6294" s="78">
        <f t="shared" si="199"/>
        <v>0</v>
      </c>
      <c r="AQ6294" s="77">
        <f>IF(V6294&lt;Variables!$G$15,1,0)</f>
        <v>1</v>
      </c>
      <c r="AR6294" s="77">
        <v>0</v>
      </c>
      <c r="AS6294" s="77">
        <v>0</v>
      </c>
      <c r="AT6294" s="77">
        <v>0</v>
      </c>
      <c r="AU6294" s="77">
        <v>1</v>
      </c>
      <c r="BA6294" s="77">
        <v>-0.54</v>
      </c>
    </row>
    <row r="6295" spans="3:53" x14ac:dyDescent="0.25">
      <c r="C6295" s="77" t="s">
        <v>765</v>
      </c>
      <c r="D6295" s="77" t="s">
        <v>198</v>
      </c>
      <c r="E6295" s="77">
        <v>0.16</v>
      </c>
      <c r="F6295" s="77">
        <v>7</v>
      </c>
      <c r="G6295" s="77">
        <v>4.0999999999999996</v>
      </c>
      <c r="H6295" s="77">
        <v>-99999</v>
      </c>
      <c r="I6295" s="77">
        <v>-71.597999999999999</v>
      </c>
      <c r="J6295" s="77" t="s">
        <v>75</v>
      </c>
      <c r="L6295" s="77">
        <v>-99999</v>
      </c>
      <c r="M6295" s="77">
        <v>-99999</v>
      </c>
      <c r="N6295" s="77">
        <v>0.1563333333333333</v>
      </c>
      <c r="O6295" s="77">
        <v>-4.1151385927505242</v>
      </c>
      <c r="P6295" s="77">
        <v>51513</v>
      </c>
      <c r="Q6295" s="77">
        <v>79782</v>
      </c>
      <c r="R6295" s="77">
        <v>0.65</v>
      </c>
      <c r="S6295" s="77">
        <v>27.32</v>
      </c>
      <c r="T6295" s="77">
        <v>7.0830000000000011</v>
      </c>
      <c r="U6295" s="77">
        <v>15.9612</v>
      </c>
      <c r="V6295" s="77">
        <v>-99999</v>
      </c>
      <c r="AC6295" s="77">
        <v>0.16500000000000001</v>
      </c>
      <c r="AD6295" s="77">
        <v>0.14990000000000001</v>
      </c>
      <c r="AH6295" s="77">
        <f>IF(AND(M6295&lt;Variables!$G$6,M6295&gt;Variables!$G$5),0,1)</f>
        <v>1</v>
      </c>
      <c r="AI6295" s="77">
        <f t="shared" si="198"/>
        <v>1</v>
      </c>
      <c r="AJ6295" s="77">
        <f>IF(I6295&gt;Variables!$G$7,0,1)</f>
        <v>1</v>
      </c>
      <c r="AK6295" s="77">
        <f>IF(F6295&gt;Variables!$G$8,0,1)</f>
        <v>1</v>
      </c>
      <c r="AL6295" s="77">
        <f>IF(G6295&gt;Variables!$G$9,0,1)</f>
        <v>1</v>
      </c>
      <c r="AM6295" s="77">
        <f>IF(AND(K6295&gt;Variables!$G$10,K6295&lt;Variables!$G$11),0,1)</f>
        <v>1</v>
      </c>
      <c r="AN6295" s="77">
        <f>IF(H6295&lt;Variables!$G$13,1,0)</f>
        <v>1</v>
      </c>
      <c r="AO6295" s="77">
        <f>IF(R6295&lt;Variables!$G$12,0,1)</f>
        <v>0</v>
      </c>
      <c r="AP6295" s="78">
        <f t="shared" si="199"/>
        <v>1</v>
      </c>
      <c r="AQ6295" s="77">
        <f>IF(V6295&lt;Variables!$G$15,1,0)</f>
        <v>1</v>
      </c>
      <c r="AR6295" s="77">
        <v>0</v>
      </c>
      <c r="AS6295" s="77">
        <v>0</v>
      </c>
      <c r="AT6295" s="77">
        <v>1</v>
      </c>
      <c r="AU6295" s="77">
        <v>0</v>
      </c>
      <c r="BA6295" s="77">
        <v>-2.25</v>
      </c>
    </row>
    <row r="6296" spans="3:53" x14ac:dyDescent="0.25">
      <c r="C6296" s="77" t="s">
        <v>765</v>
      </c>
      <c r="D6296" s="77" t="s">
        <v>201</v>
      </c>
      <c r="E6296" s="77">
        <v>41.28</v>
      </c>
      <c r="F6296" s="77">
        <v>6.84</v>
      </c>
      <c r="G6296" s="77">
        <v>5.08</v>
      </c>
      <c r="H6296" s="77">
        <v>-99999</v>
      </c>
      <c r="I6296" s="77">
        <v>906.16</v>
      </c>
      <c r="J6296" s="77" t="s">
        <v>75</v>
      </c>
      <c r="K6296" s="77">
        <v>47.22</v>
      </c>
      <c r="L6296" s="77">
        <v>41.230277777777793</v>
      </c>
      <c r="M6296" s="77">
        <v>-0.1704518658752957</v>
      </c>
      <c r="N6296" s="77">
        <v>41.080240000000003</v>
      </c>
      <c r="O6296" s="77">
        <v>0.19415660668000059</v>
      </c>
      <c r="P6296" s="77">
        <v>237515</v>
      </c>
      <c r="Q6296" s="77">
        <v>2163000</v>
      </c>
      <c r="R6296" s="77">
        <v>0.11</v>
      </c>
      <c r="S6296" s="77">
        <v>27.32</v>
      </c>
      <c r="T6296" s="77">
        <v>7.0830000000000011</v>
      </c>
      <c r="U6296" s="77">
        <v>15.9612</v>
      </c>
      <c r="V6296" s="77">
        <v>2.341262451844317</v>
      </c>
      <c r="AC6296" s="77">
        <v>41.3</v>
      </c>
      <c r="AD6296" s="77">
        <v>39.729999999999997</v>
      </c>
      <c r="AH6296" s="77">
        <f>IF(AND(M6296&lt;Variables!$G$6,M6296&gt;Variables!$G$5),0,1)</f>
        <v>1</v>
      </c>
      <c r="AI6296" s="77">
        <f t="shared" si="198"/>
        <v>0</v>
      </c>
      <c r="AJ6296" s="77">
        <f>IF(I6296&gt;Variables!$G$7,0,1)</f>
        <v>0</v>
      </c>
      <c r="AK6296" s="77">
        <f>IF(F6296&gt;Variables!$G$8,0,1)</f>
        <v>1</v>
      </c>
      <c r="AL6296" s="77">
        <f>IF(G6296&gt;Variables!$G$9,0,1)</f>
        <v>1</v>
      </c>
      <c r="AM6296" s="77">
        <f>IF(AND(K6296&gt;Variables!$G$10,K6296&lt;Variables!$G$11),0,1)</f>
        <v>1</v>
      </c>
      <c r="AN6296" s="77">
        <f>IF(H6296&lt;Variables!$G$13,1,0)</f>
        <v>1</v>
      </c>
      <c r="AO6296" s="77">
        <f>IF(R6296&lt;Variables!$G$12,0,1)</f>
        <v>0</v>
      </c>
      <c r="AP6296" s="78">
        <f t="shared" si="199"/>
        <v>1</v>
      </c>
      <c r="AQ6296" s="77">
        <f>IF(V6296&lt;Variables!$G$15,1,0)</f>
        <v>1</v>
      </c>
      <c r="AR6296" s="77">
        <v>0</v>
      </c>
      <c r="AS6296" s="77">
        <v>0</v>
      </c>
      <c r="AT6296" s="77">
        <v>1</v>
      </c>
      <c r="AU6296" s="77">
        <v>0</v>
      </c>
      <c r="BA6296" s="77">
        <v>-1.6</v>
      </c>
    </row>
    <row r="6297" spans="3:53" x14ac:dyDescent="0.25">
      <c r="C6297" s="77" t="s">
        <v>765</v>
      </c>
      <c r="D6297" s="77" t="s">
        <v>475</v>
      </c>
      <c r="E6297" s="77">
        <v>51.88</v>
      </c>
      <c r="F6297" s="77">
        <v>11.6</v>
      </c>
      <c r="G6297" s="77">
        <v>11.6</v>
      </c>
      <c r="H6297" s="77">
        <v>4840</v>
      </c>
      <c r="I6297" s="77">
        <v>6.2E-2</v>
      </c>
      <c r="J6297" s="77" t="s">
        <v>75</v>
      </c>
      <c r="K6297" s="77">
        <v>56.78</v>
      </c>
      <c r="L6297" s="77">
        <v>51.401374999999987</v>
      </c>
      <c r="M6297" s="77">
        <v>0.22105439786388231</v>
      </c>
      <c r="N6297" s="77">
        <v>51.111392000000002</v>
      </c>
      <c r="O6297" s="77">
        <v>0.78966348637111183</v>
      </c>
      <c r="P6297" s="77">
        <v>741296</v>
      </c>
      <c r="Q6297" s="77">
        <v>568912</v>
      </c>
      <c r="R6297" s="77">
        <v>1.3</v>
      </c>
      <c r="S6297" s="77">
        <v>27.32</v>
      </c>
      <c r="T6297" s="77">
        <v>7.0830000000000011</v>
      </c>
      <c r="U6297" s="77">
        <v>15.9612</v>
      </c>
      <c r="V6297" s="77">
        <v>2.4271649990705502</v>
      </c>
      <c r="AC6297" s="77">
        <v>53.601500000000001</v>
      </c>
      <c r="AD6297" s="77">
        <v>51.25</v>
      </c>
      <c r="AH6297" s="77">
        <f>IF(AND(M6297&lt;Variables!$G$6,M6297&gt;Variables!$G$5),0,1)</f>
        <v>1</v>
      </c>
      <c r="AI6297" s="77">
        <f t="shared" si="198"/>
        <v>0</v>
      </c>
      <c r="AJ6297" s="77">
        <f>IF(I6297&gt;Variables!$G$7,0,1)</f>
        <v>1</v>
      </c>
      <c r="AK6297" s="77">
        <f>IF(F6297&gt;Variables!$G$8,0,1)</f>
        <v>0</v>
      </c>
      <c r="AL6297" s="77">
        <f>IF(G6297&gt;Variables!$G$9,0,1)</f>
        <v>0</v>
      </c>
      <c r="AM6297" s="77">
        <f>IF(AND(K6297&gt;Variables!$G$10,K6297&lt;Variables!$G$11),0,1)</f>
        <v>1</v>
      </c>
      <c r="AN6297" s="77">
        <f>IF(H6297&lt;Variables!$G$13,1,0)</f>
        <v>0</v>
      </c>
      <c r="AO6297" s="77">
        <f>IF(R6297&lt;Variables!$G$12,0,1)</f>
        <v>0</v>
      </c>
      <c r="AP6297" s="78">
        <f t="shared" si="199"/>
        <v>1</v>
      </c>
      <c r="AQ6297" s="77">
        <f>IF(V6297&lt;Variables!$G$15,1,0)</f>
        <v>1</v>
      </c>
      <c r="AR6297" s="77">
        <v>1</v>
      </c>
      <c r="AS6297" s="77">
        <v>0</v>
      </c>
      <c r="AT6297" s="77">
        <v>0</v>
      </c>
      <c r="AU6297" s="77">
        <v>0</v>
      </c>
      <c r="BA6297" s="77">
        <v>2</v>
      </c>
    </row>
    <row r="6298" spans="3:53" x14ac:dyDescent="0.25">
      <c r="C6298" s="77" t="s">
        <v>765</v>
      </c>
      <c r="D6298" s="77" t="s">
        <v>183</v>
      </c>
      <c r="E6298" s="77">
        <v>46.2</v>
      </c>
      <c r="F6298" s="77">
        <v>8.1199999999999992</v>
      </c>
      <c r="G6298" s="77">
        <v>9.1999999999999993</v>
      </c>
      <c r="H6298" s="77">
        <v>6840</v>
      </c>
      <c r="I6298" s="77">
        <v>4111.8689999999997</v>
      </c>
      <c r="J6298" s="77" t="s">
        <v>75</v>
      </c>
      <c r="K6298" s="77">
        <v>56.33</v>
      </c>
      <c r="L6298" s="77">
        <v>45.864080000000001</v>
      </c>
      <c r="M6298" s="77">
        <v>0.42717525348813479</v>
      </c>
      <c r="N6298" s="77">
        <v>46.021211999999998</v>
      </c>
      <c r="O6298" s="77">
        <v>8.4282873732234212E-2</v>
      </c>
      <c r="P6298" s="77">
        <v>1693000</v>
      </c>
      <c r="Q6298" s="77">
        <v>2260000</v>
      </c>
      <c r="R6298" s="77">
        <v>0.75</v>
      </c>
      <c r="S6298" s="77">
        <v>27.32</v>
      </c>
      <c r="T6298" s="77">
        <v>7.0830000000000011</v>
      </c>
      <c r="U6298" s="77">
        <v>15.9612</v>
      </c>
      <c r="V6298" s="77">
        <v>2.4136630355132822</v>
      </c>
      <c r="AC6298" s="77">
        <v>49.741199999999999</v>
      </c>
      <c r="AD6298" s="77">
        <v>45.100900000000003</v>
      </c>
      <c r="AH6298" s="77">
        <f>IF(AND(M6298&lt;Variables!$G$6,M6298&gt;Variables!$G$5),0,1)</f>
        <v>1</v>
      </c>
      <c r="AI6298" s="77">
        <f t="shared" si="198"/>
        <v>1</v>
      </c>
      <c r="AJ6298" s="77">
        <f>IF(I6298&gt;Variables!$G$7,0,1)</f>
        <v>0</v>
      </c>
      <c r="AK6298" s="77">
        <f>IF(F6298&gt;Variables!$G$8,0,1)</f>
        <v>1</v>
      </c>
      <c r="AL6298" s="77">
        <f>IF(G6298&gt;Variables!$G$9,0,1)</f>
        <v>1</v>
      </c>
      <c r="AM6298" s="77">
        <f>IF(AND(K6298&gt;Variables!$G$10,K6298&lt;Variables!$G$11),0,1)</f>
        <v>1</v>
      </c>
      <c r="AN6298" s="77">
        <f>IF(H6298&lt;Variables!$G$13,1,0)</f>
        <v>0</v>
      </c>
      <c r="AO6298" s="77">
        <f>IF(R6298&lt;Variables!$G$12,0,1)</f>
        <v>0</v>
      </c>
      <c r="AP6298" s="78">
        <f t="shared" si="199"/>
        <v>1</v>
      </c>
      <c r="AQ6298" s="77">
        <f>IF(V6298&lt;Variables!$G$15,1,0)</f>
        <v>1</v>
      </c>
      <c r="AR6298" s="77">
        <v>1</v>
      </c>
      <c r="AS6298" s="77">
        <v>0</v>
      </c>
      <c r="AT6298" s="77">
        <v>0</v>
      </c>
      <c r="AU6298" s="77">
        <v>0</v>
      </c>
      <c r="BA6298" s="77">
        <v>1.1200000000000001</v>
      </c>
    </row>
    <row r="6299" spans="3:53" x14ac:dyDescent="0.25">
      <c r="C6299" s="77" t="s">
        <v>765</v>
      </c>
      <c r="D6299" s="77" t="s">
        <v>444</v>
      </c>
      <c r="E6299" s="77">
        <v>2.5099999999999998</v>
      </c>
      <c r="F6299" s="77">
        <v>18.350000000000001</v>
      </c>
      <c r="G6299" s="77">
        <v>3.2</v>
      </c>
      <c r="H6299" s="77">
        <v>-99999</v>
      </c>
      <c r="I6299" s="77">
        <v>-99999</v>
      </c>
      <c r="J6299" s="77" t="s">
        <v>75</v>
      </c>
      <c r="K6299" s="77">
        <v>-99999</v>
      </c>
      <c r="L6299" s="77">
        <v>-99999</v>
      </c>
      <c r="M6299" s="77">
        <v>-99999</v>
      </c>
      <c r="N6299" s="77">
        <v>-99999</v>
      </c>
      <c r="O6299" s="77">
        <v>-99999</v>
      </c>
      <c r="P6299" s="77">
        <v>123910</v>
      </c>
      <c r="Q6299" s="77">
        <v>1740</v>
      </c>
      <c r="R6299" s="77">
        <v>71.209999999999994</v>
      </c>
      <c r="S6299" s="77">
        <v>27.32</v>
      </c>
      <c r="T6299" s="77">
        <v>7.0830000000000011</v>
      </c>
      <c r="U6299" s="77">
        <v>15.9612</v>
      </c>
      <c r="V6299" s="77">
        <v>-99999</v>
      </c>
      <c r="AC6299" s="77">
        <v>2.58</v>
      </c>
      <c r="AD6299" s="77">
        <v>2.5</v>
      </c>
      <c r="AH6299" s="77">
        <f>IF(AND(M6299&lt;Variables!$G$6,M6299&gt;Variables!$G$5),0,1)</f>
        <v>1</v>
      </c>
      <c r="AI6299" s="77">
        <f t="shared" si="198"/>
        <v>1</v>
      </c>
      <c r="AJ6299" s="77">
        <f>IF(I6299&gt;Variables!$G$7,0,1)</f>
        <v>1</v>
      </c>
      <c r="AK6299" s="77">
        <f>IF(F6299&gt;Variables!$G$8,0,1)</f>
        <v>0</v>
      </c>
      <c r="AL6299" s="77">
        <f>IF(G6299&gt;Variables!$G$9,0,1)</f>
        <v>1</v>
      </c>
      <c r="AM6299" s="77">
        <f>IF(AND(K6299&gt;Variables!$G$10,K6299&lt;Variables!$G$11),0,1)</f>
        <v>1</v>
      </c>
      <c r="AN6299" s="77">
        <f>IF(H6299&lt;Variables!$G$13,1,0)</f>
        <v>1</v>
      </c>
      <c r="AO6299" s="77">
        <f>IF(R6299&lt;Variables!$G$12,0,1)</f>
        <v>1</v>
      </c>
      <c r="AP6299" s="78">
        <f t="shared" si="199"/>
        <v>1</v>
      </c>
      <c r="AQ6299" s="77">
        <f>IF(V6299&lt;Variables!$G$15,1,0)</f>
        <v>1</v>
      </c>
      <c r="AR6299" s="77">
        <v>1</v>
      </c>
      <c r="AS6299" s="77">
        <v>0</v>
      </c>
      <c r="AT6299" s="77">
        <v>0</v>
      </c>
      <c r="AU6299" s="77">
        <v>0</v>
      </c>
      <c r="BA6299" s="77">
        <v>2</v>
      </c>
    </row>
    <row r="6300" spans="3:53" x14ac:dyDescent="0.25">
      <c r="C6300" s="77" t="s">
        <v>765</v>
      </c>
      <c r="D6300" s="77" t="s">
        <v>477</v>
      </c>
      <c r="E6300" s="77">
        <v>1.31</v>
      </c>
      <c r="F6300" s="77">
        <v>6.35</v>
      </c>
      <c r="G6300" s="77">
        <v>0</v>
      </c>
      <c r="H6300" s="77">
        <v>-99999</v>
      </c>
      <c r="I6300" s="77">
        <v>8.3330000000000002</v>
      </c>
      <c r="J6300" s="77" t="s">
        <v>75</v>
      </c>
      <c r="L6300" s="77">
        <v>1.2849999999999999</v>
      </c>
      <c r="M6300" s="77">
        <v>-0.3891050583657677</v>
      </c>
      <c r="N6300" s="77">
        <v>1.2849999999999999</v>
      </c>
      <c r="O6300" s="77">
        <v>-0.3891050583657677</v>
      </c>
      <c r="P6300" s="77">
        <v>31852</v>
      </c>
      <c r="Q6300" s="77">
        <v>263212</v>
      </c>
      <c r="R6300" s="77">
        <v>0.12</v>
      </c>
      <c r="S6300" s="77">
        <v>27.32</v>
      </c>
      <c r="T6300" s="77">
        <v>7.0830000000000011</v>
      </c>
      <c r="U6300" s="77">
        <v>15.9612</v>
      </c>
      <c r="AC6300" s="77">
        <v>1.33</v>
      </c>
      <c r="AD6300" s="77">
        <v>1.3049999999999999</v>
      </c>
      <c r="AH6300" s="77">
        <f>IF(AND(M6300&lt;Variables!$G$6,M6300&gt;Variables!$G$5),0,1)</f>
        <v>1</v>
      </c>
      <c r="AI6300" s="77">
        <f t="shared" si="198"/>
        <v>1</v>
      </c>
      <c r="AJ6300" s="77">
        <f>IF(I6300&gt;Variables!$G$7,0,1)</f>
        <v>1</v>
      </c>
      <c r="AK6300" s="77">
        <f>IF(F6300&gt;Variables!$G$8,0,1)</f>
        <v>1</v>
      </c>
      <c r="AL6300" s="77">
        <f>IF(G6300&gt;Variables!$G$9,0,1)</f>
        <v>1</v>
      </c>
      <c r="AM6300" s="77">
        <f>IF(AND(K6300&gt;Variables!$G$10,K6300&lt;Variables!$G$11),0,1)</f>
        <v>1</v>
      </c>
      <c r="AN6300" s="77">
        <f>IF(H6300&lt;Variables!$G$13,1,0)</f>
        <v>1</v>
      </c>
      <c r="AO6300" s="77">
        <f>IF(R6300&lt;Variables!$G$12,0,1)</f>
        <v>0</v>
      </c>
      <c r="AP6300" s="78">
        <f t="shared" si="199"/>
        <v>1</v>
      </c>
      <c r="AQ6300" s="77">
        <f>IF(V6300&lt;Variables!$G$15,1,0)</f>
        <v>1</v>
      </c>
      <c r="AR6300" s="77">
        <v>0</v>
      </c>
      <c r="AS6300" s="77">
        <v>0</v>
      </c>
      <c r="AT6300" s="77">
        <v>0</v>
      </c>
      <c r="AU6300" s="77">
        <v>0</v>
      </c>
      <c r="BA6300" s="77">
        <v>0</v>
      </c>
    </row>
    <row r="6301" spans="3:53" x14ac:dyDescent="0.25">
      <c r="C6301" s="77" t="s">
        <v>765</v>
      </c>
      <c r="D6301" s="77" t="s">
        <v>452</v>
      </c>
      <c r="E6301" s="77">
        <v>34.07</v>
      </c>
      <c r="F6301" s="77">
        <v>45.23</v>
      </c>
      <c r="G6301" s="77">
        <v>6.16</v>
      </c>
      <c r="H6301" s="77">
        <v>152.74</v>
      </c>
      <c r="I6301" s="77">
        <v>10.231999999999999</v>
      </c>
      <c r="J6301" s="77" t="s">
        <v>74</v>
      </c>
      <c r="K6301" s="77">
        <v>44.6</v>
      </c>
      <c r="L6301" s="77">
        <v>34.066477777777777</v>
      </c>
      <c r="M6301" s="77">
        <v>-0.28320444046819732</v>
      </c>
      <c r="N6301" s="77">
        <v>34.147486956521753</v>
      </c>
      <c r="O6301" s="77">
        <v>-0.51976579344691531</v>
      </c>
      <c r="P6301" s="77">
        <v>138870</v>
      </c>
      <c r="Q6301" s="77">
        <v>15550</v>
      </c>
      <c r="R6301" s="77">
        <v>8.93</v>
      </c>
      <c r="S6301" s="77">
        <v>27.32</v>
      </c>
      <c r="T6301" s="77">
        <v>7.0830000000000011</v>
      </c>
      <c r="U6301" s="77">
        <v>15.9612</v>
      </c>
      <c r="V6301" s="77">
        <v>2.3140026855621829</v>
      </c>
      <c r="AC6301" s="77">
        <v>34.6</v>
      </c>
      <c r="AD6301" s="77">
        <v>33.97</v>
      </c>
      <c r="AH6301" s="77">
        <f>IF(AND(M6301&lt;Variables!$G$6,M6301&gt;Variables!$G$5),0,1)</f>
        <v>1</v>
      </c>
      <c r="AI6301" s="77">
        <f t="shared" si="198"/>
        <v>1</v>
      </c>
      <c r="AJ6301" s="77">
        <f>IF(I6301&gt;Variables!$G$7,0,1)</f>
        <v>1</v>
      </c>
      <c r="AK6301" s="77">
        <f>IF(F6301&gt;Variables!$G$8,0,1)</f>
        <v>0</v>
      </c>
      <c r="AL6301" s="77">
        <f>IF(G6301&gt;Variables!$G$9,0,1)</f>
        <v>1</v>
      </c>
      <c r="AM6301" s="77">
        <f>IF(AND(K6301&gt;Variables!$G$10,K6301&lt;Variables!$G$11),0,1)</f>
        <v>1</v>
      </c>
      <c r="AN6301" s="77">
        <f>IF(H6301&lt;Variables!$G$13,1,0)</f>
        <v>1</v>
      </c>
      <c r="AO6301" s="77">
        <f>IF(R6301&lt;Variables!$G$12,0,1)</f>
        <v>1</v>
      </c>
      <c r="AP6301" s="78">
        <f t="shared" si="199"/>
        <v>0</v>
      </c>
      <c r="AQ6301" s="77">
        <f>IF(V6301&lt;Variables!$G$15,1,0)</f>
        <v>1</v>
      </c>
      <c r="AR6301" s="77">
        <v>1</v>
      </c>
      <c r="AS6301" s="77">
        <v>0</v>
      </c>
      <c r="AT6301" s="77">
        <v>0</v>
      </c>
      <c r="AU6301" s="77">
        <v>0</v>
      </c>
      <c r="BA6301" s="77">
        <v>0.89</v>
      </c>
    </row>
    <row r="6302" spans="3:53" x14ac:dyDescent="0.25">
      <c r="C6302" s="77" t="s">
        <v>765</v>
      </c>
      <c r="D6302" s="77" t="s">
        <v>453</v>
      </c>
      <c r="E6302" s="77">
        <v>16.989999999999998</v>
      </c>
      <c r="F6302" s="77">
        <v>20.13</v>
      </c>
      <c r="G6302" s="77">
        <v>-1.17</v>
      </c>
      <c r="H6302" s="77">
        <v>177.22</v>
      </c>
      <c r="I6302" s="77">
        <v>-27.367000000000001</v>
      </c>
      <c r="J6302" s="77" t="s">
        <v>75</v>
      </c>
      <c r="K6302" s="77">
        <v>46.11</v>
      </c>
      <c r="L6302" s="77">
        <v>16.958859999999991</v>
      </c>
      <c r="M6302" s="77">
        <v>-5.2244077726893122E-2</v>
      </c>
      <c r="N6302" s="77">
        <v>16.96996</v>
      </c>
      <c r="O6302" s="77">
        <v>-0.1176196054675293</v>
      </c>
      <c r="P6302" s="77">
        <v>536560</v>
      </c>
      <c r="Q6302" s="77">
        <v>77900</v>
      </c>
      <c r="R6302" s="77">
        <v>6.89</v>
      </c>
      <c r="S6302" s="77">
        <v>27.32</v>
      </c>
      <c r="T6302" s="77">
        <v>7.0830000000000011</v>
      </c>
      <c r="U6302" s="77">
        <v>15.9612</v>
      </c>
      <c r="V6302" s="77">
        <v>2.3274710193336099</v>
      </c>
      <c r="AC6302" s="77">
        <v>17</v>
      </c>
      <c r="AD6302" s="77">
        <v>16.850000000000001</v>
      </c>
      <c r="AH6302" s="77">
        <f>IF(AND(M6302&lt;Variables!$G$6,M6302&gt;Variables!$G$5),0,1)</f>
        <v>1</v>
      </c>
      <c r="AI6302" s="77">
        <f t="shared" si="198"/>
        <v>1</v>
      </c>
      <c r="AJ6302" s="77">
        <f>IF(I6302&gt;Variables!$G$7,0,1)</f>
        <v>1</v>
      </c>
      <c r="AK6302" s="77">
        <f>IF(F6302&gt;Variables!$G$8,0,1)</f>
        <v>0</v>
      </c>
      <c r="AL6302" s="77">
        <f>IF(G6302&gt;Variables!$G$9,0,1)</f>
        <v>1</v>
      </c>
      <c r="AM6302" s="77">
        <f>IF(AND(K6302&gt;Variables!$G$10,K6302&lt;Variables!$G$11),0,1)</f>
        <v>1</v>
      </c>
      <c r="AN6302" s="77">
        <f>IF(H6302&lt;Variables!$G$13,1,0)</f>
        <v>1</v>
      </c>
      <c r="AO6302" s="77">
        <f>IF(R6302&lt;Variables!$G$12,0,1)</f>
        <v>1</v>
      </c>
      <c r="AP6302" s="78">
        <f t="shared" si="199"/>
        <v>1</v>
      </c>
      <c r="AQ6302" s="77">
        <f>IF(V6302&lt;Variables!$G$15,1,0)</f>
        <v>1</v>
      </c>
      <c r="AR6302" s="77">
        <v>0</v>
      </c>
      <c r="AS6302" s="77">
        <v>1</v>
      </c>
      <c r="AT6302" s="77">
        <v>0</v>
      </c>
      <c r="AU6302" s="77">
        <v>0</v>
      </c>
      <c r="BA6302" s="77">
        <v>0.04</v>
      </c>
    </row>
    <row r="6303" spans="3:53" x14ac:dyDescent="0.25">
      <c r="C6303" s="77" t="s">
        <v>765</v>
      </c>
      <c r="D6303" s="77" t="s">
        <v>438</v>
      </c>
      <c r="E6303" s="77">
        <v>254.46</v>
      </c>
      <c r="F6303" s="77">
        <v>6.89</v>
      </c>
      <c r="G6303" s="77">
        <v>4.18</v>
      </c>
      <c r="H6303" s="77">
        <v>52880</v>
      </c>
      <c r="I6303" s="77">
        <v>62.968000000000004</v>
      </c>
      <c r="J6303" s="77" t="s">
        <v>75</v>
      </c>
      <c r="K6303" s="77">
        <v>36.81</v>
      </c>
      <c r="L6303" s="77">
        <v>255.28781000000001</v>
      </c>
      <c r="M6303" s="77">
        <v>-0.50053702133289801</v>
      </c>
      <c r="N6303" s="77">
        <v>255.46373399999999</v>
      </c>
      <c r="O6303" s="77">
        <v>-0.56905689791570391</v>
      </c>
      <c r="P6303" s="77">
        <v>5555000</v>
      </c>
      <c r="Q6303" s="77">
        <v>3755000</v>
      </c>
      <c r="R6303" s="77">
        <v>1.48</v>
      </c>
      <c r="S6303" s="77">
        <v>27.32</v>
      </c>
      <c r="T6303" s="77">
        <v>7.0830000000000011</v>
      </c>
      <c r="U6303" s="77">
        <v>15.9612</v>
      </c>
      <c r="V6303" s="77">
        <v>2.224298745951387</v>
      </c>
      <c r="AC6303" s="77">
        <v>256.93</v>
      </c>
      <c r="AD6303" s="77">
        <v>253.01</v>
      </c>
      <c r="AH6303" s="77">
        <f>IF(AND(M6303&lt;Variables!$G$6,M6303&gt;Variables!$G$5),0,1)</f>
        <v>1</v>
      </c>
      <c r="AI6303" s="77">
        <f t="shared" si="198"/>
        <v>1</v>
      </c>
      <c r="AJ6303" s="77">
        <f>IF(I6303&gt;Variables!$G$7,0,1)</f>
        <v>0</v>
      </c>
      <c r="AK6303" s="77">
        <f>IF(F6303&gt;Variables!$G$8,0,1)</f>
        <v>1</v>
      </c>
      <c r="AL6303" s="77">
        <f>IF(G6303&gt;Variables!$G$9,0,1)</f>
        <v>1</v>
      </c>
      <c r="AM6303" s="77">
        <f>IF(AND(K6303&gt;Variables!$G$10,K6303&lt;Variables!$G$11),0,1)</f>
        <v>1</v>
      </c>
      <c r="AN6303" s="77">
        <f>IF(H6303&lt;Variables!$G$13,1,0)</f>
        <v>0</v>
      </c>
      <c r="AO6303" s="77">
        <f>IF(R6303&lt;Variables!$G$12,0,1)</f>
        <v>0</v>
      </c>
      <c r="AP6303" s="78">
        <f t="shared" si="199"/>
        <v>1</v>
      </c>
      <c r="AQ6303" s="77">
        <f>IF(V6303&lt;Variables!$G$15,1,0)</f>
        <v>1</v>
      </c>
      <c r="AR6303" s="77">
        <v>0</v>
      </c>
      <c r="AS6303" s="77">
        <v>0</v>
      </c>
      <c r="AT6303" s="77">
        <v>0</v>
      </c>
      <c r="AU6303" s="77">
        <v>1</v>
      </c>
      <c r="BA6303" s="77">
        <v>-0.35</v>
      </c>
    </row>
    <row r="6304" spans="3:53" x14ac:dyDescent="0.25">
      <c r="C6304" s="77" t="s">
        <v>765</v>
      </c>
      <c r="D6304" s="77" t="s">
        <v>432</v>
      </c>
      <c r="E6304" s="77">
        <v>22</v>
      </c>
      <c r="F6304" s="77">
        <v>12.96</v>
      </c>
      <c r="G6304" s="77">
        <v>2.71</v>
      </c>
      <c r="H6304" s="77">
        <v>2230</v>
      </c>
      <c r="I6304" s="77">
        <v>0.80500000000000005</v>
      </c>
      <c r="J6304" s="77" t="s">
        <v>74</v>
      </c>
      <c r="K6304" s="77">
        <v>64.33</v>
      </c>
      <c r="L6304" s="77">
        <v>21.845195</v>
      </c>
      <c r="M6304" s="77">
        <v>0.47976225435388647</v>
      </c>
      <c r="N6304" s="77">
        <v>21.804718000000001</v>
      </c>
      <c r="O6304" s="77">
        <v>0.66628699348461251</v>
      </c>
      <c r="P6304" s="77">
        <v>1936000</v>
      </c>
      <c r="Q6304" s="77">
        <v>1300000</v>
      </c>
      <c r="R6304" s="77">
        <v>1.49</v>
      </c>
      <c r="S6304" s="77">
        <v>27.32</v>
      </c>
      <c r="T6304" s="77">
        <v>7.0830000000000011</v>
      </c>
      <c r="U6304" s="77">
        <v>15.9612</v>
      </c>
      <c r="V6304" s="77">
        <v>2.4831300012998732</v>
      </c>
      <c r="AC6304" s="77">
        <v>22.16</v>
      </c>
      <c r="AD6304" s="77">
        <v>21.46</v>
      </c>
      <c r="AH6304" s="77">
        <f>IF(AND(M6304&lt;Variables!$G$6,M6304&gt;Variables!$G$5),0,1)</f>
        <v>1</v>
      </c>
      <c r="AI6304" s="77">
        <f t="shared" si="198"/>
        <v>0</v>
      </c>
      <c r="AJ6304" s="77">
        <f>IF(I6304&gt;Variables!$G$7,0,1)</f>
        <v>1</v>
      </c>
      <c r="AK6304" s="77">
        <f>IF(F6304&gt;Variables!$G$8,0,1)</f>
        <v>0</v>
      </c>
      <c r="AL6304" s="77">
        <f>IF(G6304&gt;Variables!$G$9,0,1)</f>
        <v>1</v>
      </c>
      <c r="AM6304" s="77">
        <f>IF(AND(K6304&gt;Variables!$G$10,K6304&lt;Variables!$G$11),0,1)</f>
        <v>0</v>
      </c>
      <c r="AN6304" s="77">
        <f>IF(H6304&lt;Variables!$G$13,1,0)</f>
        <v>0</v>
      </c>
      <c r="AO6304" s="77">
        <f>IF(R6304&lt;Variables!$G$12,0,1)</f>
        <v>0</v>
      </c>
      <c r="AP6304" s="78">
        <f t="shared" si="199"/>
        <v>0</v>
      </c>
      <c r="AQ6304" s="77">
        <f>IF(V6304&lt;Variables!$G$15,1,0)</f>
        <v>1</v>
      </c>
      <c r="AR6304" s="77">
        <v>0</v>
      </c>
      <c r="AS6304" s="77">
        <v>1</v>
      </c>
      <c r="AT6304" s="77">
        <v>0</v>
      </c>
      <c r="AU6304" s="77">
        <v>0</v>
      </c>
      <c r="BA6304" s="77">
        <v>-7.0000000000000007E-2</v>
      </c>
    </row>
    <row r="6305" spans="3:53" x14ac:dyDescent="0.25">
      <c r="C6305" s="77" t="s">
        <v>765</v>
      </c>
      <c r="D6305" s="77" t="s">
        <v>123</v>
      </c>
      <c r="E6305" s="77">
        <v>12.15</v>
      </c>
      <c r="F6305" s="77">
        <v>8.27</v>
      </c>
      <c r="G6305" s="77">
        <v>2.97</v>
      </c>
      <c r="H6305" s="77">
        <v>4790</v>
      </c>
      <c r="I6305" s="77">
        <v>183.89599999999999</v>
      </c>
      <c r="J6305" s="77" t="s">
        <v>75</v>
      </c>
      <c r="K6305" s="77">
        <v>28.42</v>
      </c>
      <c r="L6305" s="77">
        <v>12.370855000000001</v>
      </c>
      <c r="M6305" s="77">
        <v>-1.86612000544829</v>
      </c>
      <c r="N6305" s="77">
        <v>12.576414</v>
      </c>
      <c r="O6305" s="77">
        <v>-3.4700988692007049</v>
      </c>
      <c r="P6305" s="77">
        <v>99588000</v>
      </c>
      <c r="Q6305" s="77">
        <v>48995000</v>
      </c>
      <c r="R6305" s="77">
        <v>2.0299999999999998</v>
      </c>
      <c r="S6305" s="77">
        <v>27.32</v>
      </c>
      <c r="T6305" s="77">
        <v>7.0830000000000011</v>
      </c>
      <c r="U6305" s="77">
        <v>15.9612</v>
      </c>
      <c r="V6305" s="77">
        <v>2.075648048397301</v>
      </c>
      <c r="AC6305" s="77">
        <v>12.85</v>
      </c>
      <c r="AD6305" s="77">
        <v>11.72</v>
      </c>
      <c r="AH6305" s="77">
        <f>IF(AND(M6305&lt;Variables!$G$6,M6305&gt;Variables!$G$5),0,1)</f>
        <v>0</v>
      </c>
      <c r="AI6305" s="77">
        <f t="shared" si="198"/>
        <v>1</v>
      </c>
      <c r="AJ6305" s="77">
        <f>IF(I6305&gt;Variables!$G$7,0,1)</f>
        <v>0</v>
      </c>
      <c r="AK6305" s="77">
        <f>IF(F6305&gt;Variables!$G$8,0,1)</f>
        <v>1</v>
      </c>
      <c r="AL6305" s="77">
        <f>IF(G6305&gt;Variables!$G$9,0,1)</f>
        <v>1</v>
      </c>
      <c r="AM6305" s="77">
        <f>IF(AND(K6305&gt;Variables!$G$10,K6305&lt;Variables!$G$11),0,1)</f>
        <v>1</v>
      </c>
      <c r="AN6305" s="77">
        <f>IF(H6305&lt;Variables!$G$13,1,0)</f>
        <v>0</v>
      </c>
      <c r="AO6305" s="77">
        <f>IF(R6305&lt;Variables!$G$12,0,1)</f>
        <v>0</v>
      </c>
      <c r="AP6305" s="78">
        <f t="shared" si="199"/>
        <v>1</v>
      </c>
      <c r="AQ6305" s="77">
        <f>IF(V6305&lt;Variables!$G$15,1,0)</f>
        <v>1</v>
      </c>
      <c r="AR6305" s="77">
        <v>1</v>
      </c>
      <c r="AS6305" s="77">
        <v>0</v>
      </c>
      <c r="AT6305" s="77">
        <v>0</v>
      </c>
      <c r="AU6305" s="77">
        <v>0</v>
      </c>
      <c r="BA6305" s="77">
        <v>0.89</v>
      </c>
    </row>
    <row r="6306" spans="3:53" x14ac:dyDescent="0.25">
      <c r="C6306" s="77" t="s">
        <v>765</v>
      </c>
      <c r="D6306" s="77" t="s">
        <v>449</v>
      </c>
      <c r="E6306" s="77">
        <v>33.65</v>
      </c>
      <c r="F6306" s="77">
        <v>11.88</v>
      </c>
      <c r="G6306" s="77">
        <v>8.11</v>
      </c>
      <c r="H6306" s="77">
        <v>17360</v>
      </c>
      <c r="I6306" s="77">
        <v>-0.219</v>
      </c>
      <c r="J6306" s="77" t="s">
        <v>74</v>
      </c>
      <c r="K6306" s="77">
        <v>67.400000000000006</v>
      </c>
      <c r="L6306" s="77">
        <v>33.003660000000011</v>
      </c>
      <c r="M6306" s="77">
        <v>1.1251479381377381</v>
      </c>
      <c r="N6306" s="77">
        <v>32.840083999999997</v>
      </c>
      <c r="O6306" s="77">
        <v>1.628850888444751</v>
      </c>
      <c r="P6306" s="77">
        <v>38210000</v>
      </c>
      <c r="Q6306" s="77">
        <v>34219000</v>
      </c>
      <c r="R6306" s="77">
        <v>1.1200000000000001</v>
      </c>
      <c r="S6306" s="77">
        <v>27.32</v>
      </c>
      <c r="T6306" s="77">
        <v>7.0830000000000011</v>
      </c>
      <c r="U6306" s="77">
        <v>15.9612</v>
      </c>
      <c r="V6306" s="77">
        <v>2.4614701195394719</v>
      </c>
      <c r="AC6306" s="77">
        <v>34.130000000000003</v>
      </c>
      <c r="AD6306" s="77">
        <v>32.57</v>
      </c>
      <c r="AH6306" s="77">
        <f>IF(AND(M6306&lt;Variables!$G$6,M6306&gt;Variables!$G$5),0,1)</f>
        <v>1</v>
      </c>
      <c r="AI6306" s="77">
        <f t="shared" si="198"/>
        <v>0</v>
      </c>
      <c r="AJ6306" s="77">
        <f>IF(I6306&gt;Variables!$G$7,0,1)</f>
        <v>1</v>
      </c>
      <c r="AK6306" s="77">
        <f>IF(F6306&gt;Variables!$G$8,0,1)</f>
        <v>0</v>
      </c>
      <c r="AL6306" s="77">
        <f>IF(G6306&gt;Variables!$G$9,0,1)</f>
        <v>1</v>
      </c>
      <c r="AM6306" s="77">
        <f>IF(AND(K6306&gt;Variables!$G$10,K6306&lt;Variables!$G$11),0,1)</f>
        <v>0</v>
      </c>
      <c r="AN6306" s="77">
        <f>IF(H6306&lt;Variables!$G$13,1,0)</f>
        <v>0</v>
      </c>
      <c r="AO6306" s="77">
        <f>IF(R6306&lt;Variables!$G$12,0,1)</f>
        <v>0</v>
      </c>
      <c r="AP6306" s="78">
        <f t="shared" si="199"/>
        <v>0</v>
      </c>
      <c r="AQ6306" s="77">
        <f>IF(V6306&lt;Variables!$G$15,1,0)</f>
        <v>1</v>
      </c>
      <c r="AR6306" s="77">
        <v>0</v>
      </c>
      <c r="AS6306" s="77">
        <v>0</v>
      </c>
      <c r="AT6306" s="77">
        <v>1</v>
      </c>
      <c r="AU6306" s="77">
        <v>0</v>
      </c>
      <c r="BA6306" s="77">
        <v>-1.93</v>
      </c>
    </row>
    <row r="6307" spans="3:53" x14ac:dyDescent="0.25">
      <c r="C6307" s="77" t="s">
        <v>765</v>
      </c>
      <c r="D6307" s="77" t="s">
        <v>442</v>
      </c>
      <c r="E6307" s="77">
        <v>140.36000000000001</v>
      </c>
      <c r="F6307" s="77">
        <v>11.72</v>
      </c>
      <c r="G6307" s="77">
        <v>2.74</v>
      </c>
      <c r="H6307" s="77">
        <v>20120</v>
      </c>
      <c r="I6307" s="77">
        <v>-21.905000000000001</v>
      </c>
      <c r="J6307" s="77" t="s">
        <v>75</v>
      </c>
      <c r="K6307" s="77">
        <v>29.95</v>
      </c>
      <c r="L6307" s="77">
        <v>140.66329999999999</v>
      </c>
      <c r="M6307" s="77">
        <v>-0.45022404564660412</v>
      </c>
      <c r="N6307" s="77">
        <v>141.23825199999999</v>
      </c>
      <c r="O6307" s="77">
        <v>-0.8554707969622759</v>
      </c>
      <c r="P6307" s="77">
        <v>6792000</v>
      </c>
      <c r="Q6307" s="77">
        <v>2303000</v>
      </c>
      <c r="R6307" s="77">
        <v>2.95</v>
      </c>
      <c r="S6307" s="77">
        <v>27.32</v>
      </c>
      <c r="T6307" s="77">
        <v>7.0830000000000011</v>
      </c>
      <c r="U6307" s="77">
        <v>15.9612</v>
      </c>
      <c r="V6307" s="77">
        <v>2.1449178719580728</v>
      </c>
      <c r="AC6307" s="77">
        <v>140.215</v>
      </c>
      <c r="AD6307" s="77">
        <v>136.09</v>
      </c>
      <c r="AH6307" s="77">
        <f>IF(AND(M6307&lt;Variables!$G$6,M6307&gt;Variables!$G$5),0,1)</f>
        <v>1</v>
      </c>
      <c r="AI6307" s="77">
        <f t="shared" si="198"/>
        <v>1</v>
      </c>
      <c r="AJ6307" s="77">
        <f>IF(I6307&gt;Variables!$G$7,0,1)</f>
        <v>1</v>
      </c>
      <c r="AK6307" s="77">
        <f>IF(F6307&gt;Variables!$G$8,0,1)</f>
        <v>0</v>
      </c>
      <c r="AL6307" s="77">
        <f>IF(G6307&gt;Variables!$G$9,0,1)</f>
        <v>1</v>
      </c>
      <c r="AM6307" s="77">
        <f>IF(AND(K6307&gt;Variables!$G$10,K6307&lt;Variables!$G$11),0,1)</f>
        <v>1</v>
      </c>
      <c r="AN6307" s="77">
        <f>IF(H6307&lt;Variables!$G$13,1,0)</f>
        <v>0</v>
      </c>
      <c r="AO6307" s="77">
        <f>IF(R6307&lt;Variables!$G$12,0,1)</f>
        <v>1</v>
      </c>
      <c r="AP6307" s="78">
        <f t="shared" si="199"/>
        <v>1</v>
      </c>
      <c r="AQ6307" s="77">
        <f>IF(V6307&lt;Variables!$G$15,1,0)</f>
        <v>1</v>
      </c>
      <c r="AR6307" s="77">
        <v>0</v>
      </c>
      <c r="AS6307" s="77">
        <v>0</v>
      </c>
      <c r="AT6307" s="77">
        <v>1</v>
      </c>
      <c r="AU6307" s="77">
        <v>0</v>
      </c>
      <c r="BA6307" s="77">
        <v>-1.73</v>
      </c>
    </row>
    <row r="6308" spans="3:53" x14ac:dyDescent="0.25">
      <c r="C6308" s="77" t="s">
        <v>765</v>
      </c>
      <c r="D6308" s="77" t="s">
        <v>435</v>
      </c>
      <c r="E6308" s="77">
        <v>5.44</v>
      </c>
      <c r="F6308" s="77">
        <v>19.45</v>
      </c>
      <c r="G6308" s="77">
        <v>3.24</v>
      </c>
      <c r="H6308" s="77">
        <v>184.53</v>
      </c>
      <c r="I6308" s="77">
        <v>30.991</v>
      </c>
      <c r="J6308" s="77" t="s">
        <v>75</v>
      </c>
      <c r="K6308" s="77">
        <v>60.31</v>
      </c>
      <c r="L6308" s="77">
        <v>5.385646153846154</v>
      </c>
      <c r="M6308" s="77">
        <v>0.63787789194639521</v>
      </c>
      <c r="N6308" s="77">
        <v>5.3738975</v>
      </c>
      <c r="O6308" s="77">
        <v>0.85789689885227505</v>
      </c>
      <c r="P6308" s="77">
        <v>826000</v>
      </c>
      <c r="Q6308" s="77">
        <v>163750</v>
      </c>
      <c r="R6308" s="77">
        <v>5.04</v>
      </c>
      <c r="S6308" s="77">
        <v>27.32</v>
      </c>
      <c r="T6308" s="77">
        <v>7.0830000000000011</v>
      </c>
      <c r="U6308" s="77">
        <v>15.9612</v>
      </c>
      <c r="V6308" s="77">
        <v>2.4382337819708799</v>
      </c>
      <c r="AC6308" s="77">
        <v>5.88</v>
      </c>
      <c r="AD6308" s="77">
        <v>5.4059999999999997</v>
      </c>
      <c r="AH6308" s="77">
        <f>IF(AND(M6308&lt;Variables!$G$6,M6308&gt;Variables!$G$5),0,1)</f>
        <v>1</v>
      </c>
      <c r="AI6308" s="77">
        <f t="shared" si="198"/>
        <v>0</v>
      </c>
      <c r="AJ6308" s="77">
        <f>IF(I6308&gt;Variables!$G$7,0,1)</f>
        <v>1</v>
      </c>
      <c r="AK6308" s="77">
        <f>IF(F6308&gt;Variables!$G$8,0,1)</f>
        <v>0</v>
      </c>
      <c r="AL6308" s="77">
        <f>IF(G6308&gt;Variables!$G$9,0,1)</f>
        <v>1</v>
      </c>
      <c r="AM6308" s="77">
        <f>IF(AND(K6308&gt;Variables!$G$10,K6308&lt;Variables!$G$11),0,1)</f>
        <v>1</v>
      </c>
      <c r="AN6308" s="77">
        <f>IF(H6308&lt;Variables!$G$13,1,0)</f>
        <v>1</v>
      </c>
      <c r="AO6308" s="77">
        <f>IF(R6308&lt;Variables!$G$12,0,1)</f>
        <v>1</v>
      </c>
      <c r="AP6308" s="78">
        <f t="shared" si="199"/>
        <v>1</v>
      </c>
      <c r="AQ6308" s="77">
        <f>IF(V6308&lt;Variables!$G$15,1,0)</f>
        <v>1</v>
      </c>
      <c r="AR6308" s="77">
        <v>1</v>
      </c>
      <c r="AS6308" s="77">
        <v>0</v>
      </c>
      <c r="AT6308" s="77">
        <v>0</v>
      </c>
      <c r="AU6308" s="77">
        <v>0</v>
      </c>
      <c r="BA6308" s="77">
        <v>2</v>
      </c>
    </row>
    <row r="6309" spans="3:53" x14ac:dyDescent="0.25">
      <c r="C6309" s="77" t="s">
        <v>765</v>
      </c>
      <c r="D6309" s="77" t="s">
        <v>766</v>
      </c>
      <c r="E6309" s="77">
        <v>1.2</v>
      </c>
      <c r="F6309" s="77">
        <v>18.149999999999999</v>
      </c>
      <c r="G6309" s="77">
        <v>18.8</v>
      </c>
      <c r="H6309" s="77">
        <v>41.21</v>
      </c>
      <c r="I6309" s="77">
        <v>-25.765000000000001</v>
      </c>
      <c r="J6309" s="77" t="s">
        <v>75</v>
      </c>
      <c r="K6309" s="77">
        <v>66.19</v>
      </c>
      <c r="L6309" s="77">
        <v>1.15608</v>
      </c>
      <c r="M6309" s="77">
        <v>3.7903951283648172</v>
      </c>
      <c r="N6309" s="77">
        <v>1.111934</v>
      </c>
      <c r="O6309" s="77">
        <v>7.9110810533718734</v>
      </c>
      <c r="P6309" s="77">
        <v>9930000</v>
      </c>
      <c r="Q6309" s="77">
        <v>1630000</v>
      </c>
      <c r="R6309" s="77">
        <v>6.09</v>
      </c>
      <c r="S6309" s="77">
        <v>27.32</v>
      </c>
      <c r="T6309" s="77">
        <v>7.0830000000000011</v>
      </c>
      <c r="U6309" s="77">
        <v>15.9612</v>
      </c>
      <c r="V6309" s="77">
        <v>2.2589516829561971</v>
      </c>
      <c r="AC6309" s="77">
        <v>1.23</v>
      </c>
      <c r="AD6309" s="77">
        <v>1.07</v>
      </c>
      <c r="AH6309" s="77">
        <f>IF(AND(M6309&lt;Variables!$G$6,M6309&gt;Variables!$G$5),0,1)</f>
        <v>1</v>
      </c>
      <c r="AI6309" s="77">
        <f t="shared" si="198"/>
        <v>0</v>
      </c>
      <c r="AJ6309" s="77">
        <f>IF(I6309&gt;Variables!$G$7,0,1)</f>
        <v>1</v>
      </c>
      <c r="AK6309" s="77">
        <f>IF(F6309&gt;Variables!$G$8,0,1)</f>
        <v>0</v>
      </c>
      <c r="AL6309" s="77">
        <f>IF(G6309&gt;Variables!$G$9,0,1)</f>
        <v>0</v>
      </c>
      <c r="AM6309" s="77">
        <f>IF(AND(K6309&gt;Variables!$G$10,K6309&lt;Variables!$G$11),0,1)</f>
        <v>0</v>
      </c>
      <c r="AN6309" s="77">
        <f>IF(H6309&lt;Variables!$G$13,1,0)</f>
        <v>1</v>
      </c>
      <c r="AO6309" s="77">
        <f>IF(R6309&lt;Variables!$G$12,0,1)</f>
        <v>1</v>
      </c>
      <c r="AP6309" s="78">
        <f t="shared" si="199"/>
        <v>1</v>
      </c>
      <c r="AQ6309" s="77">
        <f>IF(V6309&lt;Variables!$G$15,1,0)</f>
        <v>1</v>
      </c>
      <c r="AR6309" s="77">
        <v>1</v>
      </c>
      <c r="AS6309" s="77">
        <v>0</v>
      </c>
      <c r="AT6309" s="77">
        <v>0</v>
      </c>
      <c r="AU6309" s="77">
        <v>0</v>
      </c>
      <c r="BA6309" s="77">
        <v>2</v>
      </c>
    </row>
    <row r="6310" spans="3:53" x14ac:dyDescent="0.25">
      <c r="C6310" s="77" t="s">
        <v>765</v>
      </c>
      <c r="D6310" s="77" t="s">
        <v>445</v>
      </c>
      <c r="E6310" s="77">
        <v>13.21</v>
      </c>
      <c r="F6310" s="77">
        <v>70.900000000000006</v>
      </c>
      <c r="G6310" s="77">
        <v>39.81</v>
      </c>
      <c r="H6310" s="77">
        <v>74.489999999999995</v>
      </c>
      <c r="I6310" s="77">
        <v>2735.2809999999999</v>
      </c>
      <c r="J6310" s="77" t="s">
        <v>75</v>
      </c>
      <c r="K6310" s="77">
        <v>47.81</v>
      </c>
      <c r="L6310" s="77">
        <v>13.472845</v>
      </c>
      <c r="M6310" s="77">
        <v>-1.6258258741936189</v>
      </c>
      <c r="N6310" s="77">
        <v>13.221871999999999</v>
      </c>
      <c r="O6310" s="77">
        <v>0.24147866504832929</v>
      </c>
      <c r="P6310" s="77">
        <v>110770000</v>
      </c>
      <c r="Q6310" s="77">
        <v>14860000</v>
      </c>
      <c r="R6310" s="77">
        <v>7.45</v>
      </c>
      <c r="S6310" s="77">
        <v>27.32</v>
      </c>
      <c r="T6310" s="77">
        <v>7.0830000000000011</v>
      </c>
      <c r="U6310" s="77">
        <v>15.9612</v>
      </c>
      <c r="V6310" s="77">
        <v>2.3763001793060039</v>
      </c>
      <c r="AC6310" s="77">
        <v>16.45</v>
      </c>
      <c r="AD6310" s="77">
        <v>12.42</v>
      </c>
      <c r="AH6310" s="77">
        <f>IF(AND(M6310&lt;Variables!$G$6,M6310&gt;Variables!$G$5),0,1)</f>
        <v>0</v>
      </c>
      <c r="AI6310" s="77">
        <f t="shared" si="198"/>
        <v>0</v>
      </c>
      <c r="AJ6310" s="77">
        <f>IF(I6310&gt;Variables!$G$7,0,1)</f>
        <v>0</v>
      </c>
      <c r="AK6310" s="77">
        <f>IF(F6310&gt;Variables!$G$8,0,1)</f>
        <v>0</v>
      </c>
      <c r="AL6310" s="77">
        <f>IF(G6310&gt;Variables!$G$9,0,1)</f>
        <v>0</v>
      </c>
      <c r="AM6310" s="77">
        <f>IF(AND(K6310&gt;Variables!$G$10,K6310&lt;Variables!$G$11),0,1)</f>
        <v>1</v>
      </c>
      <c r="AN6310" s="77">
        <f>IF(H6310&lt;Variables!$G$13,1,0)</f>
        <v>1</v>
      </c>
      <c r="AO6310" s="77">
        <f>IF(R6310&lt;Variables!$G$12,0,1)</f>
        <v>1</v>
      </c>
      <c r="AP6310" s="78">
        <f t="shared" si="199"/>
        <v>1</v>
      </c>
      <c r="AQ6310" s="77">
        <f>IF(V6310&lt;Variables!$G$15,1,0)</f>
        <v>1</v>
      </c>
      <c r="AR6310" s="77">
        <v>0</v>
      </c>
      <c r="AS6310" s="77">
        <v>0</v>
      </c>
      <c r="AT6310" s="77">
        <v>1</v>
      </c>
      <c r="AU6310" s="77">
        <v>0</v>
      </c>
      <c r="BA6310" s="77">
        <v>-2.25</v>
      </c>
    </row>
    <row r="6311" spans="3:53" x14ac:dyDescent="0.25">
      <c r="C6311" s="77" t="s">
        <v>767</v>
      </c>
      <c r="D6311" s="77" t="s">
        <v>430</v>
      </c>
      <c r="E6311" s="77">
        <v>115.47</v>
      </c>
      <c r="F6311" s="77">
        <v>6.75</v>
      </c>
      <c r="G6311" s="77">
        <v>7.04</v>
      </c>
      <c r="H6311" s="77">
        <v>32160</v>
      </c>
      <c r="I6311" s="77">
        <v>-0.19800000000000001</v>
      </c>
      <c r="J6311" s="77" t="s">
        <v>74</v>
      </c>
      <c r="K6311" s="77">
        <v>66.400000000000006</v>
      </c>
      <c r="L6311" s="77">
        <v>113.88957499999999</v>
      </c>
      <c r="M6311" s="77">
        <v>0.98378187819210994</v>
      </c>
      <c r="N6311" s="77">
        <v>113.395662</v>
      </c>
      <c r="O6311" s="77">
        <v>1.4236329428545671</v>
      </c>
      <c r="P6311" s="77">
        <v>5949000</v>
      </c>
      <c r="Q6311" s="77">
        <v>13282000</v>
      </c>
      <c r="R6311" s="77">
        <v>0.45</v>
      </c>
      <c r="S6311" s="77">
        <v>27.646999999999998</v>
      </c>
      <c r="T6311" s="77">
        <v>7.1249999999999982</v>
      </c>
      <c r="U6311" s="77">
        <v>16.124400000000001</v>
      </c>
      <c r="V6311" s="77">
        <v>2.464730613313816</v>
      </c>
      <c r="AC6311" s="77">
        <v>117.66</v>
      </c>
      <c r="AD6311" s="77">
        <v>114</v>
      </c>
      <c r="AH6311" s="77">
        <f>IF(AND(M6311&lt;Variables!$G$6,M6311&gt;Variables!$G$5),0,1)</f>
        <v>1</v>
      </c>
      <c r="AI6311" s="77">
        <f t="shared" si="198"/>
        <v>0</v>
      </c>
      <c r="AJ6311" s="77">
        <f>IF(I6311&gt;Variables!$G$7,0,1)</f>
        <v>1</v>
      </c>
      <c r="AK6311" s="77">
        <f>IF(F6311&gt;Variables!$G$8,0,1)</f>
        <v>1</v>
      </c>
      <c r="AL6311" s="77">
        <f>IF(G6311&gt;Variables!$G$9,0,1)</f>
        <v>1</v>
      </c>
      <c r="AM6311" s="77">
        <f>IF(AND(K6311&gt;Variables!$G$10,K6311&lt;Variables!$G$11),0,1)</f>
        <v>0</v>
      </c>
      <c r="AN6311" s="77">
        <f>IF(H6311&lt;Variables!$G$13,1,0)</f>
        <v>0</v>
      </c>
      <c r="AO6311" s="77">
        <f>IF(R6311&lt;Variables!$G$12,0,1)</f>
        <v>0</v>
      </c>
      <c r="AP6311" s="78">
        <f t="shared" si="199"/>
        <v>0</v>
      </c>
      <c r="AQ6311" s="77">
        <f>IF(V6311&lt;Variables!$G$15,1,0)</f>
        <v>1</v>
      </c>
      <c r="AR6311" s="77">
        <v>0</v>
      </c>
      <c r="AS6311" s="77">
        <v>0</v>
      </c>
      <c r="AT6311" s="77">
        <v>0</v>
      </c>
      <c r="AU6311" s="77">
        <v>1</v>
      </c>
      <c r="BA6311" s="77">
        <v>-1.2</v>
      </c>
    </row>
    <row r="6312" spans="3:53" x14ac:dyDescent="0.25">
      <c r="C6312" s="77" t="s">
        <v>767</v>
      </c>
      <c r="D6312" s="77" t="s">
        <v>198</v>
      </c>
      <c r="E6312" s="77">
        <v>0.16</v>
      </c>
      <c r="F6312" s="77">
        <v>7</v>
      </c>
      <c r="G6312" s="77">
        <v>4.0999999999999996</v>
      </c>
      <c r="H6312" s="77">
        <v>-99999</v>
      </c>
      <c r="I6312" s="77">
        <v>-71.597999999999999</v>
      </c>
      <c r="J6312" s="77" t="s">
        <v>75</v>
      </c>
      <c r="L6312" s="77">
        <v>-99999</v>
      </c>
      <c r="M6312" s="77">
        <v>-99999</v>
      </c>
      <c r="N6312" s="77">
        <v>-99999</v>
      </c>
      <c r="O6312" s="77">
        <v>-99999</v>
      </c>
      <c r="P6312" s="77">
        <v>51513</v>
      </c>
      <c r="Q6312" s="77">
        <v>79782</v>
      </c>
      <c r="R6312" s="77">
        <v>0.65</v>
      </c>
      <c r="S6312" s="77">
        <v>27.646999999999998</v>
      </c>
      <c r="T6312" s="77">
        <v>7.1249999999999982</v>
      </c>
      <c r="U6312" s="77">
        <v>16.124400000000001</v>
      </c>
      <c r="V6312" s="77">
        <v>-99999</v>
      </c>
      <c r="AC6312" s="77">
        <v>0.16500000000000001</v>
      </c>
      <c r="AD6312" s="77">
        <v>0.14990000000000001</v>
      </c>
      <c r="AH6312" s="77">
        <f>IF(AND(M6312&lt;Variables!$G$6,M6312&gt;Variables!$G$5),0,1)</f>
        <v>1</v>
      </c>
      <c r="AI6312" s="77">
        <f t="shared" si="198"/>
        <v>1</v>
      </c>
      <c r="AJ6312" s="77">
        <f>IF(I6312&gt;Variables!$G$7,0,1)</f>
        <v>1</v>
      </c>
      <c r="AK6312" s="77">
        <f>IF(F6312&gt;Variables!$G$8,0,1)</f>
        <v>1</v>
      </c>
      <c r="AL6312" s="77">
        <f>IF(G6312&gt;Variables!$G$9,0,1)</f>
        <v>1</v>
      </c>
      <c r="AM6312" s="77">
        <f>IF(AND(K6312&gt;Variables!$G$10,K6312&lt;Variables!$G$11),0,1)</f>
        <v>1</v>
      </c>
      <c r="AN6312" s="77">
        <f>IF(H6312&lt;Variables!$G$13,1,0)</f>
        <v>1</v>
      </c>
      <c r="AO6312" s="77">
        <f>IF(R6312&lt;Variables!$G$12,0,1)</f>
        <v>0</v>
      </c>
      <c r="AP6312" s="78">
        <f t="shared" si="199"/>
        <v>1</v>
      </c>
      <c r="AQ6312" s="77">
        <f>IF(V6312&lt;Variables!$G$15,1,0)</f>
        <v>1</v>
      </c>
      <c r="AR6312" s="77">
        <v>0</v>
      </c>
      <c r="AS6312" s="77">
        <v>0</v>
      </c>
      <c r="AT6312" s="77">
        <v>1</v>
      </c>
      <c r="AU6312" s="77">
        <v>0</v>
      </c>
      <c r="BA6312" s="77">
        <v>-2.25</v>
      </c>
    </row>
    <row r="6313" spans="3:53" x14ac:dyDescent="0.25">
      <c r="C6313" s="77" t="s">
        <v>767</v>
      </c>
      <c r="D6313" s="77" t="s">
        <v>766</v>
      </c>
      <c r="E6313" s="77">
        <v>1.17</v>
      </c>
      <c r="F6313" s="77">
        <v>20.91</v>
      </c>
      <c r="G6313" s="77">
        <v>14.36</v>
      </c>
      <c r="H6313" s="77">
        <v>41.21</v>
      </c>
      <c r="I6313" s="77">
        <v>-27.335999999999999</v>
      </c>
      <c r="J6313" s="77" t="s">
        <v>75</v>
      </c>
      <c r="K6313" s="77">
        <v>50.27</v>
      </c>
      <c r="L6313" s="77">
        <v>1.16805</v>
      </c>
      <c r="M6313" s="77">
        <v>-1.1172466932066081</v>
      </c>
      <c r="N6313" s="77">
        <v>1.1216699999999999</v>
      </c>
      <c r="O6313" s="77">
        <v>2.971462194763173</v>
      </c>
      <c r="P6313" s="77">
        <v>11170000</v>
      </c>
      <c r="Q6313" s="77">
        <v>1630000</v>
      </c>
      <c r="R6313" s="77">
        <v>6.85</v>
      </c>
      <c r="S6313" s="77">
        <v>27.646999999999998</v>
      </c>
      <c r="T6313" s="77">
        <v>7.1249999999999982</v>
      </c>
      <c r="U6313" s="77">
        <v>16.124400000000001</v>
      </c>
      <c r="V6313" s="77">
        <v>2.399716798304866</v>
      </c>
      <c r="AC6313" s="77">
        <v>1.19</v>
      </c>
      <c r="AD6313" s="77">
        <v>1.07</v>
      </c>
      <c r="AH6313" s="77">
        <f>IF(AND(M6313&lt;Variables!$G$6,M6313&gt;Variables!$G$5),0,1)</f>
        <v>0</v>
      </c>
      <c r="AI6313" s="77">
        <f t="shared" si="198"/>
        <v>0</v>
      </c>
      <c r="AJ6313" s="77">
        <f>IF(I6313&gt;Variables!$G$7,0,1)</f>
        <v>1</v>
      </c>
      <c r="AK6313" s="77">
        <f>IF(F6313&gt;Variables!$G$8,0,1)</f>
        <v>0</v>
      </c>
      <c r="AL6313" s="77">
        <f>IF(G6313&gt;Variables!$G$9,0,1)</f>
        <v>0</v>
      </c>
      <c r="AM6313" s="77">
        <f>IF(AND(K6313&gt;Variables!$G$10,K6313&lt;Variables!$G$11),0,1)</f>
        <v>1</v>
      </c>
      <c r="AN6313" s="77">
        <f>IF(H6313&lt;Variables!$G$13,1,0)</f>
        <v>1</v>
      </c>
      <c r="AO6313" s="77">
        <f>IF(R6313&lt;Variables!$G$12,0,1)</f>
        <v>1</v>
      </c>
      <c r="AP6313" s="78">
        <f t="shared" si="199"/>
        <v>1</v>
      </c>
      <c r="AQ6313" s="77">
        <f>IF(V6313&lt;Variables!$G$15,1,0)</f>
        <v>1</v>
      </c>
      <c r="AR6313" s="77">
        <v>0</v>
      </c>
      <c r="AS6313" s="77">
        <v>0</v>
      </c>
      <c r="AT6313" s="77">
        <v>1</v>
      </c>
      <c r="AU6313" s="77">
        <v>0</v>
      </c>
      <c r="BA6313" s="77">
        <v>-2.25</v>
      </c>
    </row>
    <row r="6314" spans="3:53" x14ac:dyDescent="0.25">
      <c r="C6314" s="77" t="s">
        <v>767</v>
      </c>
      <c r="D6314" s="77" t="s">
        <v>475</v>
      </c>
      <c r="E6314" s="77">
        <v>53.61</v>
      </c>
      <c r="F6314" s="77">
        <v>15.16</v>
      </c>
      <c r="G6314" s="77">
        <v>15.18</v>
      </c>
      <c r="H6314" s="77">
        <v>4840</v>
      </c>
      <c r="I6314" s="77">
        <v>9.0999999999999998E-2</v>
      </c>
      <c r="J6314" s="77" t="s">
        <v>75</v>
      </c>
      <c r="K6314" s="77">
        <v>74.84</v>
      </c>
      <c r="L6314" s="77">
        <v>51.675229999999999</v>
      </c>
      <c r="M6314" s="77">
        <v>2.8829479810733312</v>
      </c>
      <c r="N6314" s="77">
        <v>51.374814000000008</v>
      </c>
      <c r="O6314" s="77">
        <v>3.4845595742691962</v>
      </c>
      <c r="P6314" s="77">
        <v>772349</v>
      </c>
      <c r="Q6314" s="77">
        <v>568912</v>
      </c>
      <c r="R6314" s="77">
        <v>1.36</v>
      </c>
      <c r="S6314" s="77">
        <v>27.646999999999998</v>
      </c>
      <c r="T6314" s="77">
        <v>7.1249999999999982</v>
      </c>
      <c r="U6314" s="77">
        <v>16.124400000000001</v>
      </c>
      <c r="V6314" s="77">
        <v>2.3425690608616931</v>
      </c>
      <c r="AC6314" s="77">
        <v>53.601500000000001</v>
      </c>
      <c r="AD6314" s="77">
        <v>51.25</v>
      </c>
      <c r="AH6314" s="77">
        <f>IF(AND(M6314&lt;Variables!$G$6,M6314&gt;Variables!$G$5),0,1)</f>
        <v>1</v>
      </c>
      <c r="AI6314" s="77">
        <f t="shared" si="198"/>
        <v>0</v>
      </c>
      <c r="AJ6314" s="77">
        <f>IF(I6314&gt;Variables!$G$7,0,1)</f>
        <v>1</v>
      </c>
      <c r="AK6314" s="77">
        <f>IF(F6314&gt;Variables!$G$8,0,1)</f>
        <v>0</v>
      </c>
      <c r="AL6314" s="77">
        <f>IF(G6314&gt;Variables!$G$9,0,1)</f>
        <v>0</v>
      </c>
      <c r="AM6314" s="77">
        <f>IF(AND(K6314&gt;Variables!$G$10,K6314&lt;Variables!$G$11),0,1)</f>
        <v>1</v>
      </c>
      <c r="AN6314" s="77">
        <f>IF(H6314&lt;Variables!$G$13,1,0)</f>
        <v>0</v>
      </c>
      <c r="AO6314" s="77">
        <f>IF(R6314&lt;Variables!$G$12,0,1)</f>
        <v>0</v>
      </c>
      <c r="AP6314" s="78">
        <f t="shared" si="199"/>
        <v>1</v>
      </c>
      <c r="AQ6314" s="77">
        <f>IF(V6314&lt;Variables!$G$15,1,0)</f>
        <v>1</v>
      </c>
      <c r="AR6314" s="77">
        <v>0</v>
      </c>
      <c r="AS6314" s="77">
        <v>0</v>
      </c>
      <c r="AT6314" s="77">
        <v>1</v>
      </c>
      <c r="AU6314" s="77">
        <v>0</v>
      </c>
      <c r="BA6314" s="77">
        <v>-2.25</v>
      </c>
    </row>
    <row r="6315" spans="3:53" x14ac:dyDescent="0.25">
      <c r="C6315" s="77" t="s">
        <v>767</v>
      </c>
      <c r="D6315" s="77" t="s">
        <v>442</v>
      </c>
      <c r="E6315" s="77">
        <v>140.37</v>
      </c>
      <c r="F6315" s="77">
        <v>11.55</v>
      </c>
      <c r="G6315" s="77">
        <v>2.68</v>
      </c>
      <c r="H6315" s="77">
        <v>20120</v>
      </c>
      <c r="I6315" s="77">
        <v>-21.928999999999998</v>
      </c>
      <c r="J6315" s="77" t="s">
        <v>75</v>
      </c>
      <c r="K6315" s="77">
        <v>32.78</v>
      </c>
      <c r="L6315" s="77">
        <v>140.40186</v>
      </c>
      <c r="M6315" s="77">
        <v>-0.32183334323349472</v>
      </c>
      <c r="N6315" s="77">
        <v>141.003568</v>
      </c>
      <c r="O6315" s="77">
        <v>-0.74719243983952555</v>
      </c>
      <c r="P6315" s="77">
        <v>7032000</v>
      </c>
      <c r="Q6315" s="77">
        <v>2303000</v>
      </c>
      <c r="R6315" s="77">
        <v>3.05</v>
      </c>
      <c r="S6315" s="77">
        <v>27.646999999999998</v>
      </c>
      <c r="T6315" s="77">
        <v>7.1249999999999982</v>
      </c>
      <c r="U6315" s="77">
        <v>16.124400000000001</v>
      </c>
      <c r="V6315" s="77">
        <v>2.1809632570717219</v>
      </c>
      <c r="AC6315" s="77">
        <v>140.02000000000001</v>
      </c>
      <c r="AD6315" s="77">
        <v>136.09</v>
      </c>
      <c r="AH6315" s="77">
        <f>IF(AND(M6315&lt;Variables!$G$6,M6315&gt;Variables!$G$5),0,1)</f>
        <v>1</v>
      </c>
      <c r="AI6315" s="77">
        <f t="shared" si="198"/>
        <v>1</v>
      </c>
      <c r="AJ6315" s="77">
        <f>IF(I6315&gt;Variables!$G$7,0,1)</f>
        <v>1</v>
      </c>
      <c r="AK6315" s="77">
        <f>IF(F6315&gt;Variables!$G$8,0,1)</f>
        <v>0</v>
      </c>
      <c r="AL6315" s="77">
        <f>IF(G6315&gt;Variables!$G$9,0,1)</f>
        <v>1</v>
      </c>
      <c r="AM6315" s="77">
        <f>IF(AND(K6315&gt;Variables!$G$10,K6315&lt;Variables!$G$11),0,1)</f>
        <v>1</v>
      </c>
      <c r="AN6315" s="77">
        <f>IF(H6315&lt;Variables!$G$13,1,0)</f>
        <v>0</v>
      </c>
      <c r="AO6315" s="77">
        <f>IF(R6315&lt;Variables!$G$12,0,1)</f>
        <v>1</v>
      </c>
      <c r="AP6315" s="78">
        <f t="shared" si="199"/>
        <v>1</v>
      </c>
      <c r="AQ6315" s="77">
        <f>IF(V6315&lt;Variables!$G$15,1,0)</f>
        <v>1</v>
      </c>
      <c r="AR6315" s="77">
        <v>0</v>
      </c>
      <c r="AS6315" s="77">
        <v>0</v>
      </c>
      <c r="AT6315" s="77">
        <v>1</v>
      </c>
      <c r="AU6315" s="77">
        <v>0</v>
      </c>
      <c r="BA6315" s="77">
        <v>-1.89</v>
      </c>
    </row>
    <row r="6316" spans="3:53" x14ac:dyDescent="0.25">
      <c r="C6316" s="77" t="s">
        <v>767</v>
      </c>
      <c r="D6316" s="77" t="s">
        <v>183</v>
      </c>
      <c r="E6316" s="77">
        <v>46.27</v>
      </c>
      <c r="F6316" s="77">
        <v>8.61</v>
      </c>
      <c r="G6316" s="77">
        <v>9.5299999999999994</v>
      </c>
      <c r="H6316" s="77">
        <v>6840</v>
      </c>
      <c r="I6316" s="77">
        <v>4158.415</v>
      </c>
      <c r="J6316" s="77" t="s">
        <v>75</v>
      </c>
      <c r="K6316" s="77">
        <v>59.68</v>
      </c>
      <c r="L6316" s="77">
        <v>45.922835000000013</v>
      </c>
      <c r="M6316" s="77">
        <v>0.6035450555262899</v>
      </c>
      <c r="N6316" s="77">
        <v>46.052381999999987</v>
      </c>
      <c r="O6316" s="77">
        <v>0.32054368002073907</v>
      </c>
      <c r="P6316" s="77">
        <v>1704000</v>
      </c>
      <c r="Q6316" s="77">
        <v>2260000</v>
      </c>
      <c r="R6316" s="77">
        <v>0.75</v>
      </c>
      <c r="S6316" s="77">
        <v>27.646999999999998</v>
      </c>
      <c r="T6316" s="77">
        <v>7.1249999999999982</v>
      </c>
      <c r="U6316" s="77">
        <v>16.124400000000001</v>
      </c>
      <c r="V6316" s="77">
        <v>2.4347200195512322</v>
      </c>
      <c r="AC6316" s="77">
        <v>49.741199999999999</v>
      </c>
      <c r="AD6316" s="77">
        <v>45.100900000000003</v>
      </c>
      <c r="AH6316" s="77">
        <f>IF(AND(M6316&lt;Variables!$G$6,M6316&gt;Variables!$G$5),0,1)</f>
        <v>1</v>
      </c>
      <c r="AI6316" s="77">
        <f t="shared" si="198"/>
        <v>1</v>
      </c>
      <c r="AJ6316" s="77">
        <f>IF(I6316&gt;Variables!$G$7,0,1)</f>
        <v>0</v>
      </c>
      <c r="AK6316" s="77">
        <f>IF(F6316&gt;Variables!$G$8,0,1)</f>
        <v>1</v>
      </c>
      <c r="AL6316" s="77">
        <f>IF(G6316&gt;Variables!$G$9,0,1)</f>
        <v>1</v>
      </c>
      <c r="AM6316" s="77">
        <f>IF(AND(K6316&gt;Variables!$G$10,K6316&lt;Variables!$G$11),0,1)</f>
        <v>1</v>
      </c>
      <c r="AN6316" s="77">
        <f>IF(H6316&lt;Variables!$G$13,1,0)</f>
        <v>0</v>
      </c>
      <c r="AO6316" s="77">
        <f>IF(R6316&lt;Variables!$G$12,0,1)</f>
        <v>0</v>
      </c>
      <c r="AP6316" s="78">
        <f t="shared" si="199"/>
        <v>1</v>
      </c>
      <c r="AQ6316" s="77">
        <f>IF(V6316&lt;Variables!$G$15,1,0)</f>
        <v>1</v>
      </c>
      <c r="AR6316" s="77">
        <v>1</v>
      </c>
      <c r="AS6316" s="77">
        <v>0</v>
      </c>
      <c r="AT6316" s="77">
        <v>0</v>
      </c>
      <c r="AU6316" s="77">
        <v>0</v>
      </c>
      <c r="BA6316" s="77">
        <v>1.56</v>
      </c>
    </row>
    <row r="6317" spans="3:53" x14ac:dyDescent="0.25">
      <c r="C6317" s="77" t="s">
        <v>767</v>
      </c>
      <c r="D6317" s="77" t="s">
        <v>123</v>
      </c>
      <c r="E6317" s="77">
        <v>12.27</v>
      </c>
      <c r="F6317" s="77">
        <v>7.74</v>
      </c>
      <c r="G6317" s="77">
        <v>3.39</v>
      </c>
      <c r="H6317" s="77">
        <v>4790</v>
      </c>
      <c r="I6317" s="77">
        <v>184.31399999999999</v>
      </c>
      <c r="J6317" s="77" t="s">
        <v>75</v>
      </c>
      <c r="K6317" s="77">
        <v>38.119999999999997</v>
      </c>
      <c r="L6317" s="77">
        <v>12.250220000000001</v>
      </c>
      <c r="M6317" s="77">
        <v>-0.49239932017546673</v>
      </c>
      <c r="N6317" s="77">
        <v>12.486370000000001</v>
      </c>
      <c r="O6317" s="77">
        <v>-2.3743489901388419</v>
      </c>
      <c r="P6317" s="77">
        <v>101257000</v>
      </c>
      <c r="Q6317" s="77">
        <v>48995000</v>
      </c>
      <c r="R6317" s="77">
        <v>2.0699999999999998</v>
      </c>
      <c r="S6317" s="77">
        <v>27.646999999999998</v>
      </c>
      <c r="T6317" s="77">
        <v>7.1249999999999982</v>
      </c>
      <c r="U6317" s="77">
        <v>16.124400000000001</v>
      </c>
      <c r="V6317" s="77">
        <v>2.2398316373929612</v>
      </c>
      <c r="AC6317" s="77">
        <v>12.85</v>
      </c>
      <c r="AD6317" s="77">
        <v>11.72</v>
      </c>
      <c r="AH6317" s="77">
        <f>IF(AND(M6317&lt;Variables!$G$6,M6317&gt;Variables!$G$5),0,1)</f>
        <v>1</v>
      </c>
      <c r="AI6317" s="77">
        <f t="shared" si="198"/>
        <v>1</v>
      </c>
      <c r="AJ6317" s="77">
        <f>IF(I6317&gt;Variables!$G$7,0,1)</f>
        <v>0</v>
      </c>
      <c r="AK6317" s="77">
        <f>IF(F6317&gt;Variables!$G$8,0,1)</f>
        <v>1</v>
      </c>
      <c r="AL6317" s="77">
        <f>IF(G6317&gt;Variables!$G$9,0,1)</f>
        <v>1</v>
      </c>
      <c r="AM6317" s="77">
        <f>IF(AND(K6317&gt;Variables!$G$10,K6317&lt;Variables!$G$11),0,1)</f>
        <v>1</v>
      </c>
      <c r="AN6317" s="77">
        <f>IF(H6317&lt;Variables!$G$13,1,0)</f>
        <v>0</v>
      </c>
      <c r="AO6317" s="77">
        <f>IF(R6317&lt;Variables!$G$12,0,1)</f>
        <v>0</v>
      </c>
      <c r="AP6317" s="78">
        <f t="shared" si="199"/>
        <v>1</v>
      </c>
      <c r="AQ6317" s="77">
        <f>IF(V6317&lt;Variables!$G$15,1,0)</f>
        <v>1</v>
      </c>
      <c r="AR6317" s="77">
        <v>0</v>
      </c>
      <c r="AS6317" s="77">
        <v>0</v>
      </c>
      <c r="AT6317" s="77">
        <v>1</v>
      </c>
      <c r="AU6317" s="77">
        <v>0</v>
      </c>
      <c r="BA6317" s="77">
        <v>-1.23</v>
      </c>
    </row>
    <row r="6318" spans="3:53" x14ac:dyDescent="0.25">
      <c r="C6318" s="77" t="s">
        <v>767</v>
      </c>
      <c r="D6318" s="77" t="s">
        <v>768</v>
      </c>
      <c r="E6318" s="77">
        <v>32.229999999999997</v>
      </c>
      <c r="F6318" s="77">
        <v>6.51</v>
      </c>
      <c r="G6318" s="77">
        <v>4.99</v>
      </c>
      <c r="H6318" s="77">
        <v>3610</v>
      </c>
      <c r="I6318" s="77">
        <v>-5.0449999999999999</v>
      </c>
      <c r="J6318" s="77" t="s">
        <v>75</v>
      </c>
      <c r="K6318" s="77">
        <v>60.27</v>
      </c>
      <c r="L6318" s="77">
        <v>31.89651666666667</v>
      </c>
      <c r="M6318" s="77">
        <v>1.280651858013752</v>
      </c>
      <c r="N6318" s="77">
        <v>31.665377142857139</v>
      </c>
      <c r="O6318" s="77">
        <v>2.019943909896361</v>
      </c>
      <c r="P6318" s="77">
        <v>64483</v>
      </c>
      <c r="Q6318" s="77">
        <v>234448</v>
      </c>
      <c r="R6318" s="77">
        <v>0.28000000000000003</v>
      </c>
      <c r="S6318" s="77">
        <v>27.646999999999998</v>
      </c>
      <c r="T6318" s="77">
        <v>7.1249999999999982</v>
      </c>
      <c r="U6318" s="77">
        <v>16.124400000000001</v>
      </c>
      <c r="V6318" s="77">
        <v>2.4021164249394</v>
      </c>
      <c r="AC6318" s="77">
        <v>33.93</v>
      </c>
      <c r="AD6318" s="77">
        <v>31.65</v>
      </c>
      <c r="AH6318" s="77">
        <f>IF(AND(M6318&lt;Variables!$G$6,M6318&gt;Variables!$G$5),0,1)</f>
        <v>1</v>
      </c>
      <c r="AI6318" s="77">
        <f t="shared" si="198"/>
        <v>0</v>
      </c>
      <c r="AJ6318" s="77">
        <f>IF(I6318&gt;Variables!$G$7,0,1)</f>
        <v>1</v>
      </c>
      <c r="AK6318" s="77">
        <f>IF(F6318&gt;Variables!$G$8,0,1)</f>
        <v>1</v>
      </c>
      <c r="AL6318" s="77">
        <f>IF(G6318&gt;Variables!$G$9,0,1)</f>
        <v>1</v>
      </c>
      <c r="AM6318" s="77">
        <f>IF(AND(K6318&gt;Variables!$G$10,K6318&lt;Variables!$G$11),0,1)</f>
        <v>1</v>
      </c>
      <c r="AN6318" s="77">
        <f>IF(H6318&lt;Variables!$G$13,1,0)</f>
        <v>0</v>
      </c>
      <c r="AO6318" s="77">
        <f>IF(R6318&lt;Variables!$G$12,0,1)</f>
        <v>0</v>
      </c>
      <c r="AP6318" s="78">
        <f t="shared" si="199"/>
        <v>1</v>
      </c>
      <c r="AQ6318" s="77">
        <f>IF(V6318&lt;Variables!$G$15,1,0)</f>
        <v>1</v>
      </c>
      <c r="AR6318" s="77">
        <v>0</v>
      </c>
      <c r="AS6318" s="77">
        <v>0</v>
      </c>
      <c r="AT6318" s="77">
        <v>1</v>
      </c>
      <c r="AU6318" s="77">
        <v>0</v>
      </c>
      <c r="BA6318" s="77">
        <v>-1.21</v>
      </c>
    </row>
    <row r="6319" spans="3:53" x14ac:dyDescent="0.25">
      <c r="C6319" s="77" t="s">
        <v>767</v>
      </c>
      <c r="D6319" s="77" t="s">
        <v>201</v>
      </c>
      <c r="E6319" s="77">
        <v>41.23</v>
      </c>
      <c r="F6319" s="77">
        <v>6.5</v>
      </c>
      <c r="G6319" s="77">
        <v>4.95</v>
      </c>
      <c r="H6319" s="77">
        <v>-99999</v>
      </c>
      <c r="I6319" s="77">
        <v>897.32500000000005</v>
      </c>
      <c r="J6319" s="77" t="s">
        <v>75</v>
      </c>
      <c r="K6319" s="77">
        <v>46.19</v>
      </c>
      <c r="L6319" s="77">
        <v>41.223157894736843</v>
      </c>
      <c r="M6319" s="77">
        <v>-0.2745007915836824</v>
      </c>
      <c r="N6319" s="77">
        <v>41.083186666666663</v>
      </c>
      <c r="O6319" s="77">
        <v>6.5265953079272715E-2</v>
      </c>
      <c r="P6319" s="77">
        <v>241219</v>
      </c>
      <c r="Q6319" s="77">
        <v>2163000</v>
      </c>
      <c r="R6319" s="77">
        <v>0.11</v>
      </c>
      <c r="S6319" s="77">
        <v>27.646999999999998</v>
      </c>
      <c r="T6319" s="77">
        <v>7.1249999999999982</v>
      </c>
      <c r="U6319" s="77">
        <v>16.124400000000001</v>
      </c>
      <c r="V6319" s="77">
        <v>2.3316450115111591</v>
      </c>
      <c r="AC6319" s="77">
        <v>41.3</v>
      </c>
      <c r="AD6319" s="77">
        <v>39.729999999999997</v>
      </c>
      <c r="AH6319" s="77">
        <f>IF(AND(M6319&lt;Variables!$G$6,M6319&gt;Variables!$G$5),0,1)</f>
        <v>1</v>
      </c>
      <c r="AI6319" s="77">
        <f t="shared" si="198"/>
        <v>0</v>
      </c>
      <c r="AJ6319" s="77">
        <f>IF(I6319&gt;Variables!$G$7,0,1)</f>
        <v>0</v>
      </c>
      <c r="AK6319" s="77">
        <f>IF(F6319&gt;Variables!$G$8,0,1)</f>
        <v>1</v>
      </c>
      <c r="AL6319" s="77">
        <f>IF(G6319&gt;Variables!$G$9,0,1)</f>
        <v>1</v>
      </c>
      <c r="AM6319" s="77">
        <f>IF(AND(K6319&gt;Variables!$G$10,K6319&lt;Variables!$G$11),0,1)</f>
        <v>1</v>
      </c>
      <c r="AN6319" s="77">
        <f>IF(H6319&lt;Variables!$G$13,1,0)</f>
        <v>1</v>
      </c>
      <c r="AO6319" s="77">
        <f>IF(R6319&lt;Variables!$G$12,0,1)</f>
        <v>0</v>
      </c>
      <c r="AP6319" s="78">
        <f t="shared" si="199"/>
        <v>1</v>
      </c>
      <c r="AQ6319" s="77">
        <f>IF(V6319&lt;Variables!$G$15,1,0)</f>
        <v>1</v>
      </c>
      <c r="AR6319" s="77">
        <v>0</v>
      </c>
      <c r="AS6319" s="77">
        <v>0</v>
      </c>
      <c r="AT6319" s="77">
        <v>1</v>
      </c>
      <c r="AU6319" s="77">
        <v>0</v>
      </c>
      <c r="BA6319" s="77">
        <v>-1.41</v>
      </c>
    </row>
    <row r="6320" spans="3:53" x14ac:dyDescent="0.25">
      <c r="C6320" s="77" t="s">
        <v>767</v>
      </c>
      <c r="D6320" s="77" t="s">
        <v>431</v>
      </c>
      <c r="E6320" s="77">
        <v>37.36</v>
      </c>
      <c r="F6320" s="77">
        <v>28.03</v>
      </c>
      <c r="G6320" s="77">
        <v>25.17</v>
      </c>
      <c r="H6320" s="77">
        <v>3750</v>
      </c>
      <c r="I6320" s="77">
        <v>52.44</v>
      </c>
      <c r="J6320" s="77" t="s">
        <v>74</v>
      </c>
      <c r="K6320" s="77">
        <v>46.49</v>
      </c>
      <c r="L6320" s="77">
        <v>37.205260000000003</v>
      </c>
      <c r="M6320" s="77">
        <v>-0.41730658514413932</v>
      </c>
      <c r="N6320" s="77">
        <v>37.066171999999987</v>
      </c>
      <c r="O6320" s="77">
        <v>-4.3630078660395283E-2</v>
      </c>
      <c r="P6320" s="77">
        <v>23281000</v>
      </c>
      <c r="Q6320" s="77">
        <v>5226000</v>
      </c>
      <c r="R6320" s="77">
        <v>4.45</v>
      </c>
      <c r="S6320" s="77">
        <v>27.646999999999998</v>
      </c>
      <c r="T6320" s="77">
        <v>7.1249999999999982</v>
      </c>
      <c r="U6320" s="77">
        <v>16.124400000000001</v>
      </c>
      <c r="V6320" s="77">
        <v>2.3372561844369319</v>
      </c>
      <c r="AC6320" s="77">
        <v>38.549999999999997</v>
      </c>
      <c r="AD6320" s="77">
        <v>35.630000000000003</v>
      </c>
      <c r="AH6320" s="77">
        <f>IF(AND(M6320&lt;Variables!$G$6,M6320&gt;Variables!$G$5),0,1)</f>
        <v>1</v>
      </c>
      <c r="AI6320" s="77">
        <f t="shared" si="198"/>
        <v>0</v>
      </c>
      <c r="AJ6320" s="77">
        <f>IF(I6320&gt;Variables!$G$7,0,1)</f>
        <v>0</v>
      </c>
      <c r="AK6320" s="77">
        <f>IF(F6320&gt;Variables!$G$8,0,1)</f>
        <v>0</v>
      </c>
      <c r="AL6320" s="77">
        <f>IF(G6320&gt;Variables!$G$9,0,1)</f>
        <v>0</v>
      </c>
      <c r="AM6320" s="77">
        <f>IF(AND(K6320&gt;Variables!$G$10,K6320&lt;Variables!$G$11),0,1)</f>
        <v>1</v>
      </c>
      <c r="AN6320" s="77">
        <f>IF(H6320&lt;Variables!$G$13,1,0)</f>
        <v>0</v>
      </c>
      <c r="AO6320" s="77">
        <f>IF(R6320&lt;Variables!$G$12,0,1)</f>
        <v>1</v>
      </c>
      <c r="AP6320" s="78">
        <f t="shared" si="199"/>
        <v>0</v>
      </c>
      <c r="AQ6320" s="77">
        <f>IF(V6320&lt;Variables!$G$15,1,0)</f>
        <v>1</v>
      </c>
      <c r="AR6320" s="77">
        <v>0</v>
      </c>
      <c r="AS6320" s="77">
        <v>0</v>
      </c>
      <c r="AT6320" s="77">
        <v>1</v>
      </c>
      <c r="AU6320" s="77">
        <v>0</v>
      </c>
      <c r="BA6320" s="77">
        <v>-2.25</v>
      </c>
    </row>
    <row r="6321" spans="3:53" x14ac:dyDescent="0.25">
      <c r="C6321" s="77" t="s">
        <v>767</v>
      </c>
      <c r="D6321" s="77" t="s">
        <v>435</v>
      </c>
      <c r="E6321" s="77">
        <v>5.49</v>
      </c>
      <c r="F6321" s="77">
        <v>20.57</v>
      </c>
      <c r="G6321" s="77">
        <v>3.9</v>
      </c>
      <c r="H6321" s="77">
        <v>184.53</v>
      </c>
      <c r="I6321" s="77">
        <v>31.149000000000001</v>
      </c>
      <c r="J6321" s="77" t="s">
        <v>74</v>
      </c>
      <c r="K6321" s="77">
        <v>67.36</v>
      </c>
      <c r="L6321" s="77">
        <v>5.4038333333333339</v>
      </c>
      <c r="M6321" s="77">
        <v>0.94685871140855815</v>
      </c>
      <c r="N6321" s="77">
        <v>5.3776710526315794</v>
      </c>
      <c r="O6321" s="77">
        <v>1.437963508953944</v>
      </c>
      <c r="P6321" s="77">
        <v>851430</v>
      </c>
      <c r="Q6321" s="77">
        <v>258610</v>
      </c>
      <c r="R6321" s="77">
        <v>3.29</v>
      </c>
      <c r="S6321" s="77">
        <v>27.646999999999998</v>
      </c>
      <c r="T6321" s="77">
        <v>7.1249999999999982</v>
      </c>
      <c r="U6321" s="77">
        <v>16.124400000000001</v>
      </c>
      <c r="V6321" s="77">
        <v>2.4747598681429861</v>
      </c>
      <c r="AC6321" s="77">
        <v>5.88</v>
      </c>
      <c r="AD6321" s="77">
        <v>5.4550000000000001</v>
      </c>
      <c r="AH6321" s="77">
        <f>IF(AND(M6321&lt;Variables!$G$6,M6321&gt;Variables!$G$5),0,1)</f>
        <v>1</v>
      </c>
      <c r="AI6321" s="77">
        <f t="shared" si="198"/>
        <v>0</v>
      </c>
      <c r="AJ6321" s="77">
        <f>IF(I6321&gt;Variables!$G$7,0,1)</f>
        <v>1</v>
      </c>
      <c r="AK6321" s="77">
        <f>IF(F6321&gt;Variables!$G$8,0,1)</f>
        <v>0</v>
      </c>
      <c r="AL6321" s="77">
        <f>IF(G6321&gt;Variables!$G$9,0,1)</f>
        <v>1</v>
      </c>
      <c r="AM6321" s="77">
        <f>IF(AND(K6321&gt;Variables!$G$10,K6321&lt;Variables!$G$11),0,1)</f>
        <v>0</v>
      </c>
      <c r="AN6321" s="77">
        <f>IF(H6321&lt;Variables!$G$13,1,0)</f>
        <v>1</v>
      </c>
      <c r="AO6321" s="77">
        <f>IF(R6321&lt;Variables!$G$12,0,1)</f>
        <v>1</v>
      </c>
      <c r="AP6321" s="78">
        <f t="shared" si="199"/>
        <v>0</v>
      </c>
      <c r="AQ6321" s="77">
        <f>IF(V6321&lt;Variables!$G$15,1,0)</f>
        <v>1</v>
      </c>
      <c r="AR6321" s="77">
        <v>1</v>
      </c>
      <c r="AS6321" s="77">
        <v>0</v>
      </c>
      <c r="AT6321" s="77">
        <v>0</v>
      </c>
      <c r="AU6321" s="77">
        <v>0</v>
      </c>
      <c r="BA6321" s="77">
        <v>2</v>
      </c>
    </row>
    <row r="6322" spans="3:53" x14ac:dyDescent="0.25">
      <c r="C6322" s="77" t="s">
        <v>767</v>
      </c>
      <c r="D6322" s="77" t="s">
        <v>131</v>
      </c>
      <c r="E6322" s="77">
        <v>1.77</v>
      </c>
      <c r="F6322" s="77">
        <v>16.38</v>
      </c>
      <c r="G6322" s="77">
        <v>10.38</v>
      </c>
      <c r="H6322" s="77">
        <v>2660</v>
      </c>
      <c r="I6322" s="77">
        <v>7.4820000000000002</v>
      </c>
      <c r="J6322" s="77" t="s">
        <v>74</v>
      </c>
      <c r="K6322" s="77">
        <v>45.17</v>
      </c>
      <c r="L6322" s="77">
        <v>1.7898849999999999</v>
      </c>
      <c r="M6322" s="77">
        <v>-1.949007897155407</v>
      </c>
      <c r="N6322" s="77">
        <v>1.7541640000000001</v>
      </c>
      <c r="O6322" s="77">
        <v>4.7658029693920238E-2</v>
      </c>
      <c r="P6322" s="77">
        <v>88032000</v>
      </c>
      <c r="Q6322" s="77">
        <v>21404000</v>
      </c>
      <c r="R6322" s="77">
        <v>4.1100000000000003</v>
      </c>
      <c r="S6322" s="77">
        <v>27.646999999999998</v>
      </c>
      <c r="T6322" s="77">
        <v>7.1249999999999982</v>
      </c>
      <c r="U6322" s="77">
        <v>16.124400000000001</v>
      </c>
      <c r="V6322" s="77">
        <v>2.3404486162083029</v>
      </c>
      <c r="AC6322" s="77">
        <v>1.88</v>
      </c>
      <c r="AD6322" s="77">
        <v>1.7</v>
      </c>
      <c r="AH6322" s="77">
        <f>IF(AND(M6322&lt;Variables!$G$6,M6322&gt;Variables!$G$5),0,1)</f>
        <v>0</v>
      </c>
      <c r="AI6322" s="77">
        <f t="shared" ref="AI6322:AI6385" si="200">IF(L6322&gt;N6322,0,1)</f>
        <v>0</v>
      </c>
      <c r="AJ6322" s="77">
        <f>IF(I6322&gt;Variables!$G$7,0,1)</f>
        <v>1</v>
      </c>
      <c r="AK6322" s="77">
        <f>IF(F6322&gt;Variables!$G$8,0,1)</f>
        <v>0</v>
      </c>
      <c r="AL6322" s="77">
        <f>IF(G6322&gt;Variables!$G$9,0,1)</f>
        <v>1</v>
      </c>
      <c r="AM6322" s="77">
        <f>IF(AND(K6322&gt;Variables!$G$10,K6322&lt;Variables!$G$11),0,1)</f>
        <v>1</v>
      </c>
      <c r="AN6322" s="77">
        <f>IF(H6322&lt;Variables!$G$13,1,0)</f>
        <v>0</v>
      </c>
      <c r="AO6322" s="77">
        <f>IF(R6322&lt;Variables!$G$12,0,1)</f>
        <v>1</v>
      </c>
      <c r="AP6322" s="78">
        <f t="shared" ref="AP6322:AP6385" si="201">IF(J6322="Pass", 0,1)</f>
        <v>0</v>
      </c>
      <c r="AQ6322" s="77">
        <f>IF(V6322&lt;Variables!$G$15,1,0)</f>
        <v>1</v>
      </c>
      <c r="AR6322" s="77">
        <v>0</v>
      </c>
      <c r="AS6322" s="77">
        <v>0</v>
      </c>
      <c r="AT6322" s="77">
        <v>1</v>
      </c>
      <c r="AU6322" s="77">
        <v>0</v>
      </c>
      <c r="BA6322" s="77">
        <v>-2.25</v>
      </c>
    </row>
    <row r="6323" spans="3:53" x14ac:dyDescent="0.25">
      <c r="C6323" s="77" t="s">
        <v>767</v>
      </c>
      <c r="D6323" s="77" t="s">
        <v>432</v>
      </c>
      <c r="E6323" s="77">
        <v>21.96</v>
      </c>
      <c r="F6323" s="77">
        <v>12.6</v>
      </c>
      <c r="G6323" s="77">
        <v>2.56</v>
      </c>
      <c r="H6323" s="77">
        <v>2230</v>
      </c>
      <c r="I6323" s="77">
        <v>0.79700000000000004</v>
      </c>
      <c r="J6323" s="77" t="s">
        <v>74</v>
      </c>
      <c r="K6323" s="77">
        <v>56.37</v>
      </c>
      <c r="L6323" s="77">
        <v>21.885539999999999</v>
      </c>
      <c r="M6323" s="77">
        <v>0.14374788102098071</v>
      </c>
      <c r="N6323" s="77">
        <v>21.826356000000001</v>
      </c>
      <c r="O6323" s="77">
        <v>0.41529607599180118</v>
      </c>
      <c r="P6323" s="77">
        <v>1960000</v>
      </c>
      <c r="Q6323" s="77">
        <v>1300000</v>
      </c>
      <c r="R6323" s="77">
        <v>1.51</v>
      </c>
      <c r="S6323" s="77">
        <v>27.646999999999998</v>
      </c>
      <c r="T6323" s="77">
        <v>7.1249999999999982</v>
      </c>
      <c r="U6323" s="77">
        <v>16.124400000000001</v>
      </c>
      <c r="V6323" s="77">
        <v>2.426611288575379</v>
      </c>
      <c r="AC6323" s="77">
        <v>22.16</v>
      </c>
      <c r="AD6323" s="77">
        <v>21.46</v>
      </c>
      <c r="AH6323" s="77">
        <f>IF(AND(M6323&lt;Variables!$G$6,M6323&gt;Variables!$G$5),0,1)</f>
        <v>1</v>
      </c>
      <c r="AI6323" s="77">
        <f t="shared" si="200"/>
        <v>0</v>
      </c>
      <c r="AJ6323" s="77">
        <f>IF(I6323&gt;Variables!$G$7,0,1)</f>
        <v>1</v>
      </c>
      <c r="AK6323" s="77">
        <f>IF(F6323&gt;Variables!$G$8,0,1)</f>
        <v>0</v>
      </c>
      <c r="AL6323" s="77">
        <f>IF(G6323&gt;Variables!$G$9,0,1)</f>
        <v>1</v>
      </c>
      <c r="AM6323" s="77">
        <f>IF(AND(K6323&gt;Variables!$G$10,K6323&lt;Variables!$G$11),0,1)</f>
        <v>1</v>
      </c>
      <c r="AN6323" s="77">
        <f>IF(H6323&lt;Variables!$G$13,1,0)</f>
        <v>0</v>
      </c>
      <c r="AO6323" s="77">
        <f>IF(R6323&lt;Variables!$G$12,0,1)</f>
        <v>0</v>
      </c>
      <c r="AP6323" s="78">
        <f t="shared" si="201"/>
        <v>0</v>
      </c>
      <c r="AQ6323" s="77">
        <f>IF(V6323&lt;Variables!$G$15,1,0)</f>
        <v>1</v>
      </c>
      <c r="AR6323" s="77">
        <v>0</v>
      </c>
      <c r="AS6323" s="77">
        <v>1</v>
      </c>
      <c r="AT6323" s="77">
        <v>0</v>
      </c>
      <c r="AU6323" s="77">
        <v>0</v>
      </c>
      <c r="BA6323" s="77">
        <v>0.33</v>
      </c>
    </row>
    <row r="6324" spans="3:53" x14ac:dyDescent="0.25">
      <c r="C6324" s="77" t="s">
        <v>767</v>
      </c>
      <c r="D6324" s="77" t="s">
        <v>449</v>
      </c>
      <c r="E6324" s="77">
        <v>33.57</v>
      </c>
      <c r="F6324" s="77">
        <v>11.46</v>
      </c>
      <c r="G6324" s="77">
        <v>8.23</v>
      </c>
      <c r="H6324" s="77">
        <v>17360</v>
      </c>
      <c r="I6324" s="77">
        <v>-0.218</v>
      </c>
      <c r="J6324" s="77" t="s">
        <v>74</v>
      </c>
      <c r="K6324" s="77">
        <v>61.81</v>
      </c>
      <c r="L6324" s="77">
        <v>33.134189999999997</v>
      </c>
      <c r="M6324" s="77">
        <v>0.83240302539461486</v>
      </c>
      <c r="N6324" s="77">
        <v>32.926342000000012</v>
      </c>
      <c r="O6324" s="77">
        <v>1.4689089969362259</v>
      </c>
      <c r="P6324" s="77">
        <v>39392000</v>
      </c>
      <c r="Q6324" s="77">
        <v>34219000</v>
      </c>
      <c r="R6324" s="77">
        <v>1.1499999999999999</v>
      </c>
      <c r="S6324" s="77">
        <v>27.646999999999998</v>
      </c>
      <c r="T6324" s="77">
        <v>7.1249999999999982</v>
      </c>
      <c r="U6324" s="77">
        <v>16.124400000000001</v>
      </c>
      <c r="V6324" s="77">
        <v>2.439318118279759</v>
      </c>
      <c r="AC6324" s="77">
        <v>34.130000000000003</v>
      </c>
      <c r="AD6324" s="77">
        <v>32.57</v>
      </c>
      <c r="AH6324" s="77">
        <f>IF(AND(M6324&lt;Variables!$G$6,M6324&gt;Variables!$G$5),0,1)</f>
        <v>1</v>
      </c>
      <c r="AI6324" s="77">
        <f t="shared" si="200"/>
        <v>0</v>
      </c>
      <c r="AJ6324" s="77">
        <f>IF(I6324&gt;Variables!$G$7,0,1)</f>
        <v>1</v>
      </c>
      <c r="AK6324" s="77">
        <f>IF(F6324&gt;Variables!$G$8,0,1)</f>
        <v>0</v>
      </c>
      <c r="AL6324" s="77">
        <f>IF(G6324&gt;Variables!$G$9,0,1)</f>
        <v>1</v>
      </c>
      <c r="AM6324" s="77">
        <f>IF(AND(K6324&gt;Variables!$G$10,K6324&lt;Variables!$G$11),0,1)</f>
        <v>1</v>
      </c>
      <c r="AN6324" s="77">
        <f>IF(H6324&lt;Variables!$G$13,1,0)</f>
        <v>0</v>
      </c>
      <c r="AO6324" s="77">
        <f>IF(R6324&lt;Variables!$G$12,0,1)</f>
        <v>0</v>
      </c>
      <c r="AP6324" s="78">
        <f t="shared" si="201"/>
        <v>0</v>
      </c>
      <c r="AQ6324" s="77">
        <f>IF(V6324&lt;Variables!$G$15,1,0)</f>
        <v>1</v>
      </c>
      <c r="AR6324" s="77">
        <v>0</v>
      </c>
      <c r="AS6324" s="77">
        <v>0</v>
      </c>
      <c r="AT6324" s="77">
        <v>1</v>
      </c>
      <c r="AU6324" s="77">
        <v>0</v>
      </c>
      <c r="BA6324" s="77">
        <v>-1.74</v>
      </c>
    </row>
    <row r="6325" spans="3:53" x14ac:dyDescent="0.25">
      <c r="C6325" s="77" t="s">
        <v>767</v>
      </c>
      <c r="D6325" s="77" t="s">
        <v>429</v>
      </c>
      <c r="E6325" s="77">
        <v>184.06</v>
      </c>
      <c r="F6325" s="77">
        <v>10.15</v>
      </c>
      <c r="G6325" s="77">
        <v>-1.1499999999999999</v>
      </c>
      <c r="H6325" s="77">
        <v>3840</v>
      </c>
      <c r="I6325" s="77">
        <v>3.6440000000000001</v>
      </c>
      <c r="J6325" s="77" t="s">
        <v>74</v>
      </c>
      <c r="K6325" s="77">
        <v>51.25</v>
      </c>
      <c r="L6325" s="77">
        <v>183.4663333333333</v>
      </c>
      <c r="M6325" s="77">
        <v>7.4491414410422421E-3</v>
      </c>
      <c r="N6325" s="77">
        <v>183.56636428571429</v>
      </c>
      <c r="O6325" s="77">
        <v>-4.7047990545721709E-2</v>
      </c>
      <c r="P6325" s="77">
        <v>598990</v>
      </c>
      <c r="Q6325" s="77">
        <v>177589</v>
      </c>
      <c r="R6325" s="77">
        <v>3.37</v>
      </c>
      <c r="S6325" s="77">
        <v>27.646999999999998</v>
      </c>
      <c r="T6325" s="77">
        <v>7.1249999999999982</v>
      </c>
      <c r="U6325" s="77">
        <v>16.124400000000001</v>
      </c>
      <c r="V6325" s="77">
        <v>2.3797294309219308</v>
      </c>
      <c r="AC6325" s="77">
        <v>184.48</v>
      </c>
      <c r="AD6325" s="77">
        <v>181.905</v>
      </c>
      <c r="AH6325" s="77">
        <f>IF(AND(M6325&lt;Variables!$G$6,M6325&gt;Variables!$G$5),0,1)</f>
        <v>1</v>
      </c>
      <c r="AI6325" s="77">
        <f t="shared" si="200"/>
        <v>1</v>
      </c>
      <c r="AJ6325" s="77">
        <f>IF(I6325&gt;Variables!$G$7,0,1)</f>
        <v>1</v>
      </c>
      <c r="AK6325" s="77">
        <f>IF(F6325&gt;Variables!$G$8,0,1)</f>
        <v>0</v>
      </c>
      <c r="AL6325" s="77">
        <f>IF(G6325&gt;Variables!$G$9,0,1)</f>
        <v>1</v>
      </c>
      <c r="AM6325" s="77">
        <f>IF(AND(K6325&gt;Variables!$G$10,K6325&lt;Variables!$G$11),0,1)</f>
        <v>1</v>
      </c>
      <c r="AN6325" s="77">
        <f>IF(H6325&lt;Variables!$G$13,1,0)</f>
        <v>0</v>
      </c>
      <c r="AO6325" s="77">
        <f>IF(R6325&lt;Variables!$G$12,0,1)</f>
        <v>1</v>
      </c>
      <c r="AP6325" s="78">
        <f t="shared" si="201"/>
        <v>0</v>
      </c>
      <c r="AQ6325" s="77">
        <f>IF(V6325&lt;Variables!$G$15,1,0)</f>
        <v>1</v>
      </c>
      <c r="AR6325" s="77">
        <v>0</v>
      </c>
      <c r="AS6325" s="77">
        <v>0</v>
      </c>
      <c r="AT6325" s="77">
        <v>0</v>
      </c>
      <c r="AU6325" s="77">
        <v>1</v>
      </c>
      <c r="BA6325" s="77">
        <v>-0.67</v>
      </c>
    </row>
    <row r="6326" spans="3:53" x14ac:dyDescent="0.25">
      <c r="C6326" s="77" t="s">
        <v>767</v>
      </c>
      <c r="D6326" s="77" t="s">
        <v>456</v>
      </c>
      <c r="E6326" s="77">
        <v>53.96</v>
      </c>
      <c r="F6326" s="77">
        <v>9.6300000000000008</v>
      </c>
      <c r="G6326" s="77">
        <v>10.27</v>
      </c>
      <c r="H6326" s="77">
        <v>6290</v>
      </c>
      <c r="I6326" s="77">
        <v>1.1259999999999999</v>
      </c>
      <c r="J6326" s="77" t="s">
        <v>74</v>
      </c>
      <c r="K6326" s="77">
        <v>54.38</v>
      </c>
      <c r="L6326" s="77">
        <v>53.692799999999998</v>
      </c>
      <c r="M6326" s="77">
        <v>1.3409619166824109E-2</v>
      </c>
      <c r="N6326" s="77">
        <v>53.328249999999997</v>
      </c>
      <c r="O6326" s="77">
        <v>0.69709769212379147</v>
      </c>
      <c r="P6326" s="77">
        <v>2771000</v>
      </c>
      <c r="Q6326" s="77">
        <v>1408000</v>
      </c>
      <c r="R6326" s="77">
        <v>1.97</v>
      </c>
      <c r="S6326" s="77">
        <v>27.646999999999998</v>
      </c>
      <c r="T6326" s="77">
        <v>7.1249999999999982</v>
      </c>
      <c r="U6326" s="77">
        <v>16.124400000000001</v>
      </c>
      <c r="V6326" s="77">
        <v>2.4118585257285892</v>
      </c>
      <c r="AC6326" s="77">
        <v>54.5</v>
      </c>
      <c r="AD6326" s="77">
        <v>52.95</v>
      </c>
      <c r="AH6326" s="77">
        <f>IF(AND(M6326&lt;Variables!$G$6,M6326&gt;Variables!$G$5),0,1)</f>
        <v>1</v>
      </c>
      <c r="AI6326" s="77">
        <f t="shared" si="200"/>
        <v>0</v>
      </c>
      <c r="AJ6326" s="77">
        <f>IF(I6326&gt;Variables!$G$7,0,1)</f>
        <v>1</v>
      </c>
      <c r="AK6326" s="77">
        <f>IF(F6326&gt;Variables!$G$8,0,1)</f>
        <v>0</v>
      </c>
      <c r="AL6326" s="77">
        <f>IF(G6326&gt;Variables!$G$9,0,1)</f>
        <v>1</v>
      </c>
      <c r="AM6326" s="77">
        <f>IF(AND(K6326&gt;Variables!$G$10,K6326&lt;Variables!$G$11),0,1)</f>
        <v>1</v>
      </c>
      <c r="AN6326" s="77">
        <f>IF(H6326&lt;Variables!$G$13,1,0)</f>
        <v>0</v>
      </c>
      <c r="AO6326" s="77">
        <f>IF(R6326&lt;Variables!$G$12,0,1)</f>
        <v>0</v>
      </c>
      <c r="AP6326" s="78">
        <f t="shared" si="201"/>
        <v>0</v>
      </c>
      <c r="AQ6326" s="77">
        <f>IF(V6326&lt;Variables!$G$15,1,0)</f>
        <v>1</v>
      </c>
      <c r="AR6326" s="77">
        <v>0</v>
      </c>
      <c r="AS6326" s="77">
        <v>0</v>
      </c>
      <c r="AT6326" s="77">
        <v>1</v>
      </c>
      <c r="AU6326" s="77">
        <v>0</v>
      </c>
      <c r="BA6326" s="77">
        <v>-1.18</v>
      </c>
    </row>
    <row r="6327" spans="3:53" x14ac:dyDescent="0.25">
      <c r="C6327" s="77" t="s">
        <v>767</v>
      </c>
      <c r="D6327" s="77" t="s">
        <v>458</v>
      </c>
      <c r="E6327" s="77">
        <v>39.33</v>
      </c>
      <c r="F6327" s="77">
        <v>8.52</v>
      </c>
      <c r="G6327" s="77">
        <v>9.18</v>
      </c>
      <c r="H6327" s="77">
        <v>8790</v>
      </c>
      <c r="I6327" s="77">
        <v>10.836</v>
      </c>
      <c r="J6327" s="77" t="s">
        <v>74</v>
      </c>
      <c r="K6327" s="77">
        <v>57.31</v>
      </c>
      <c r="L6327" s="77">
        <v>38.96522499999999</v>
      </c>
      <c r="M6327" s="77">
        <v>0.37154924679636758</v>
      </c>
      <c r="N6327" s="77">
        <v>38.632325999999999</v>
      </c>
      <c r="O6327" s="77">
        <v>1.2364619205170311</v>
      </c>
      <c r="P6327" s="77">
        <v>16093000</v>
      </c>
      <c r="Q6327" s="77">
        <v>19867000</v>
      </c>
      <c r="R6327" s="77">
        <v>0.81</v>
      </c>
      <c r="S6327" s="77">
        <v>27.646999999999998</v>
      </c>
      <c r="T6327" s="77">
        <v>7.1249999999999982</v>
      </c>
      <c r="U6327" s="77">
        <v>16.124400000000001</v>
      </c>
      <c r="V6327" s="77">
        <v>2.4252274394003872</v>
      </c>
      <c r="AC6327" s="77">
        <v>39.799999999999997</v>
      </c>
      <c r="AD6327" s="77">
        <v>38.72</v>
      </c>
      <c r="AH6327" s="77">
        <f>IF(AND(M6327&lt;Variables!$G$6,M6327&gt;Variables!$G$5),0,1)</f>
        <v>1</v>
      </c>
      <c r="AI6327" s="77">
        <f t="shared" si="200"/>
        <v>0</v>
      </c>
      <c r="AJ6327" s="77">
        <f>IF(I6327&gt;Variables!$G$7,0,1)</f>
        <v>1</v>
      </c>
      <c r="AK6327" s="77">
        <f>IF(F6327&gt;Variables!$G$8,0,1)</f>
        <v>1</v>
      </c>
      <c r="AL6327" s="77">
        <f>IF(G6327&gt;Variables!$G$9,0,1)</f>
        <v>1</v>
      </c>
      <c r="AM6327" s="77">
        <f>IF(AND(K6327&gt;Variables!$G$10,K6327&lt;Variables!$G$11),0,1)</f>
        <v>1</v>
      </c>
      <c r="AN6327" s="77">
        <f>IF(H6327&lt;Variables!$G$13,1,0)</f>
        <v>0</v>
      </c>
      <c r="AO6327" s="77">
        <f>IF(R6327&lt;Variables!$G$12,0,1)</f>
        <v>0</v>
      </c>
      <c r="AP6327" s="78">
        <f t="shared" si="201"/>
        <v>0</v>
      </c>
      <c r="AQ6327" s="77">
        <f>IF(V6327&lt;Variables!$G$15,1,0)</f>
        <v>1</v>
      </c>
      <c r="AR6327" s="77">
        <v>0</v>
      </c>
      <c r="AS6327" s="77">
        <v>0</v>
      </c>
      <c r="AT6327" s="77">
        <v>1</v>
      </c>
      <c r="AU6327" s="77">
        <v>0</v>
      </c>
      <c r="BA6327" s="77">
        <v>-1.37</v>
      </c>
    </row>
    <row r="6328" spans="3:53" x14ac:dyDescent="0.25">
      <c r="C6328" s="77" t="s">
        <v>767</v>
      </c>
      <c r="D6328" s="77" t="s">
        <v>438</v>
      </c>
      <c r="E6328" s="77">
        <v>255.34</v>
      </c>
      <c r="F6328" s="77">
        <v>6.89</v>
      </c>
      <c r="G6328" s="77">
        <v>4.32</v>
      </c>
      <c r="H6328" s="77">
        <v>52880</v>
      </c>
      <c r="I6328" s="77">
        <v>63.03</v>
      </c>
      <c r="J6328" s="77" t="s">
        <v>75</v>
      </c>
      <c r="K6328" s="77">
        <v>45.65</v>
      </c>
      <c r="L6328" s="77">
        <v>254.632305</v>
      </c>
      <c r="M6328" s="77">
        <v>-0.1030132449219269</v>
      </c>
      <c r="N6328" s="77">
        <v>255.453632</v>
      </c>
      <c r="O6328" s="77">
        <v>-0.42419909692260488</v>
      </c>
      <c r="P6328" s="77">
        <v>5663000</v>
      </c>
      <c r="Q6328" s="77">
        <v>3755000</v>
      </c>
      <c r="R6328" s="77">
        <v>1.51</v>
      </c>
      <c r="S6328" s="77">
        <v>27.646999999999998</v>
      </c>
      <c r="T6328" s="77">
        <v>7.1249999999999982</v>
      </c>
      <c r="U6328" s="77">
        <v>16.124400000000001</v>
      </c>
      <c r="V6328" s="77">
        <v>2.3233182095746652</v>
      </c>
      <c r="AC6328" s="77">
        <v>256.93</v>
      </c>
      <c r="AD6328" s="77">
        <v>253.32</v>
      </c>
      <c r="AH6328" s="77">
        <f>IF(AND(M6328&lt;Variables!$G$6,M6328&gt;Variables!$G$5),0,1)</f>
        <v>1</v>
      </c>
      <c r="AI6328" s="77">
        <f t="shared" si="200"/>
        <v>1</v>
      </c>
      <c r="AJ6328" s="77">
        <f>IF(I6328&gt;Variables!$G$7,0,1)</f>
        <v>0</v>
      </c>
      <c r="AK6328" s="77">
        <f>IF(F6328&gt;Variables!$G$8,0,1)</f>
        <v>1</v>
      </c>
      <c r="AL6328" s="77">
        <f>IF(G6328&gt;Variables!$G$9,0,1)</f>
        <v>1</v>
      </c>
      <c r="AM6328" s="77">
        <f>IF(AND(K6328&gt;Variables!$G$10,K6328&lt;Variables!$G$11),0,1)</f>
        <v>1</v>
      </c>
      <c r="AN6328" s="77">
        <f>IF(H6328&lt;Variables!$G$13,1,0)</f>
        <v>0</v>
      </c>
      <c r="AO6328" s="77">
        <f>IF(R6328&lt;Variables!$G$12,0,1)</f>
        <v>0</v>
      </c>
      <c r="AP6328" s="78">
        <f t="shared" si="201"/>
        <v>1</v>
      </c>
      <c r="AQ6328" s="77">
        <f>IF(V6328&lt;Variables!$G$15,1,0)</f>
        <v>1</v>
      </c>
      <c r="AR6328" s="77">
        <v>0</v>
      </c>
      <c r="AS6328" s="77">
        <v>1</v>
      </c>
      <c r="AT6328" s="77">
        <v>0</v>
      </c>
      <c r="AU6328" s="77">
        <v>0</v>
      </c>
      <c r="BA6328" s="77">
        <v>-0.18</v>
      </c>
    </row>
    <row r="6329" spans="3:53" x14ac:dyDescent="0.25">
      <c r="C6329" s="77" t="s">
        <v>767</v>
      </c>
      <c r="D6329" s="77" t="s">
        <v>466</v>
      </c>
      <c r="E6329" s="77">
        <v>1.37</v>
      </c>
      <c r="F6329" s="77">
        <v>21.43</v>
      </c>
      <c r="G6329" s="77">
        <v>9.27</v>
      </c>
      <c r="H6329" s="77">
        <v>59.38</v>
      </c>
      <c r="I6329" s="77">
        <v>-0.94199999999999995</v>
      </c>
      <c r="J6329" s="77" t="s">
        <v>74</v>
      </c>
      <c r="K6329" s="77">
        <v>49.22</v>
      </c>
      <c r="L6329" s="77">
        <v>1.3546400000000001</v>
      </c>
      <c r="M6329" s="77">
        <v>2.6575326285960699E-2</v>
      </c>
      <c r="N6329" s="77">
        <v>1.36866</v>
      </c>
      <c r="O6329" s="77">
        <v>-0.99805649321232337</v>
      </c>
      <c r="P6329" s="77">
        <v>18960000</v>
      </c>
      <c r="Q6329" s="77">
        <v>1080000</v>
      </c>
      <c r="R6329" s="77">
        <v>17.559999999999999</v>
      </c>
      <c r="S6329" s="77">
        <v>27.646999999999998</v>
      </c>
      <c r="T6329" s="77">
        <v>7.1249999999999982</v>
      </c>
      <c r="U6329" s="77">
        <v>16.124400000000001</v>
      </c>
      <c r="V6329" s="77">
        <v>2.35828810615957</v>
      </c>
      <c r="AC6329" s="77">
        <v>1.64</v>
      </c>
      <c r="AD6329" s="77">
        <v>1.34</v>
      </c>
      <c r="AH6329" s="77">
        <f>IF(AND(M6329&lt;Variables!$G$6,M6329&gt;Variables!$G$5),0,1)</f>
        <v>1</v>
      </c>
      <c r="AI6329" s="77">
        <f t="shared" si="200"/>
        <v>1</v>
      </c>
      <c r="AJ6329" s="77">
        <f>IF(I6329&gt;Variables!$G$7,0,1)</f>
        <v>1</v>
      </c>
      <c r="AK6329" s="77">
        <f>IF(F6329&gt;Variables!$G$8,0,1)</f>
        <v>0</v>
      </c>
      <c r="AL6329" s="77">
        <f>IF(G6329&gt;Variables!$G$9,0,1)</f>
        <v>1</v>
      </c>
      <c r="AM6329" s="77">
        <f>IF(AND(K6329&gt;Variables!$G$10,K6329&lt;Variables!$G$11),0,1)</f>
        <v>1</v>
      </c>
      <c r="AN6329" s="77">
        <f>IF(H6329&lt;Variables!$G$13,1,0)</f>
        <v>1</v>
      </c>
      <c r="AO6329" s="77">
        <f>IF(R6329&lt;Variables!$G$12,0,1)</f>
        <v>1</v>
      </c>
      <c r="AP6329" s="78">
        <f t="shared" si="201"/>
        <v>0</v>
      </c>
      <c r="AQ6329" s="77">
        <f>IF(V6329&lt;Variables!$G$15,1,0)</f>
        <v>1</v>
      </c>
      <c r="AR6329" s="77">
        <v>1</v>
      </c>
      <c r="AS6329" s="77">
        <v>0</v>
      </c>
      <c r="AT6329" s="77">
        <v>0</v>
      </c>
      <c r="AU6329" s="77">
        <v>0</v>
      </c>
      <c r="BA6329" s="77">
        <v>2</v>
      </c>
    </row>
    <row r="6330" spans="3:53" x14ac:dyDescent="0.25">
      <c r="C6330" s="77" t="s">
        <v>767</v>
      </c>
      <c r="D6330" s="77" t="s">
        <v>477</v>
      </c>
      <c r="E6330" s="77">
        <v>1.31</v>
      </c>
      <c r="F6330" s="77">
        <v>6.35</v>
      </c>
      <c r="G6330" s="77">
        <v>0</v>
      </c>
      <c r="H6330" s="77">
        <v>-99999</v>
      </c>
      <c r="I6330" s="77">
        <v>8.3330000000000002</v>
      </c>
      <c r="J6330" s="77" t="s">
        <v>75</v>
      </c>
      <c r="L6330" s="77">
        <v>1.2849999999999999</v>
      </c>
      <c r="M6330" s="77">
        <v>-0.3891050583657677</v>
      </c>
      <c r="N6330" s="77">
        <v>1.2849999999999999</v>
      </c>
      <c r="O6330" s="77">
        <v>-0.3891050583657677</v>
      </c>
      <c r="P6330" s="77">
        <v>31852</v>
      </c>
      <c r="Q6330" s="77">
        <v>263212</v>
      </c>
      <c r="R6330" s="77">
        <v>0.12</v>
      </c>
      <c r="S6330" s="77">
        <v>27.646999999999998</v>
      </c>
      <c r="T6330" s="77">
        <v>7.1249999999999982</v>
      </c>
      <c r="U6330" s="77">
        <v>16.124400000000001</v>
      </c>
      <c r="AC6330" s="77">
        <v>1.33</v>
      </c>
      <c r="AD6330" s="77">
        <v>1.3049999999999999</v>
      </c>
      <c r="AH6330" s="77">
        <f>IF(AND(M6330&lt;Variables!$G$6,M6330&gt;Variables!$G$5),0,1)</f>
        <v>1</v>
      </c>
      <c r="AI6330" s="77">
        <f t="shared" si="200"/>
        <v>1</v>
      </c>
      <c r="AJ6330" s="77">
        <f>IF(I6330&gt;Variables!$G$7,0,1)</f>
        <v>1</v>
      </c>
      <c r="AK6330" s="77">
        <f>IF(F6330&gt;Variables!$G$8,0,1)</f>
        <v>1</v>
      </c>
      <c r="AL6330" s="77">
        <f>IF(G6330&gt;Variables!$G$9,0,1)</f>
        <v>1</v>
      </c>
      <c r="AM6330" s="77">
        <f>IF(AND(K6330&gt;Variables!$G$10,K6330&lt;Variables!$G$11),0,1)</f>
        <v>1</v>
      </c>
      <c r="AN6330" s="77">
        <f>IF(H6330&lt;Variables!$G$13,1,0)</f>
        <v>1</v>
      </c>
      <c r="AO6330" s="77">
        <f>IF(R6330&lt;Variables!$G$12,0,1)</f>
        <v>0</v>
      </c>
      <c r="AP6330" s="78">
        <f t="shared" si="201"/>
        <v>1</v>
      </c>
      <c r="AQ6330" s="77">
        <f>IF(V6330&lt;Variables!$G$15,1,0)</f>
        <v>1</v>
      </c>
      <c r="AR6330" s="77">
        <v>0</v>
      </c>
      <c r="AS6330" s="77">
        <v>0</v>
      </c>
      <c r="AT6330" s="77">
        <v>0</v>
      </c>
      <c r="AU6330" s="77">
        <v>0</v>
      </c>
      <c r="BA6330" s="77">
        <v>0</v>
      </c>
    </row>
    <row r="6331" spans="3:53" x14ac:dyDescent="0.25">
      <c r="C6331" s="77" t="s">
        <v>767</v>
      </c>
      <c r="D6331" s="77" t="s">
        <v>445</v>
      </c>
      <c r="E6331" s="77">
        <v>13.27</v>
      </c>
      <c r="F6331" s="77">
        <v>70.39</v>
      </c>
      <c r="G6331" s="77">
        <v>40</v>
      </c>
      <c r="H6331" s="77">
        <v>74.489999999999995</v>
      </c>
      <c r="I6331" s="77">
        <v>2734.3620000000001</v>
      </c>
      <c r="J6331" s="77" t="s">
        <v>75</v>
      </c>
      <c r="K6331" s="77">
        <v>48.82</v>
      </c>
      <c r="L6331" s="77">
        <v>13.39288</v>
      </c>
      <c r="M6331" s="77">
        <v>-0.90107579549730998</v>
      </c>
      <c r="N6331" s="77">
        <v>13.294178</v>
      </c>
      <c r="O6331" s="77">
        <v>-0.1653204884123147</v>
      </c>
      <c r="P6331" s="77">
        <v>112410000</v>
      </c>
      <c r="Q6331" s="77">
        <v>14860000</v>
      </c>
      <c r="R6331" s="77">
        <v>7.56</v>
      </c>
      <c r="S6331" s="77">
        <v>27.646999999999998</v>
      </c>
      <c r="T6331" s="77">
        <v>7.1249999999999982</v>
      </c>
      <c r="U6331" s="77">
        <v>16.124400000000001</v>
      </c>
      <c r="V6331" s="77">
        <v>2.3751324485440022</v>
      </c>
      <c r="AC6331" s="77">
        <v>16.45</v>
      </c>
      <c r="AD6331" s="77">
        <v>12.42</v>
      </c>
      <c r="AH6331" s="77">
        <f>IF(AND(M6331&lt;Variables!$G$6,M6331&gt;Variables!$G$5),0,1)</f>
        <v>1</v>
      </c>
      <c r="AI6331" s="77">
        <f t="shared" si="200"/>
        <v>0</v>
      </c>
      <c r="AJ6331" s="77">
        <f>IF(I6331&gt;Variables!$G$7,0,1)</f>
        <v>0</v>
      </c>
      <c r="AK6331" s="77">
        <f>IF(F6331&gt;Variables!$G$8,0,1)</f>
        <v>0</v>
      </c>
      <c r="AL6331" s="77">
        <f>IF(G6331&gt;Variables!$G$9,0,1)</f>
        <v>0</v>
      </c>
      <c r="AM6331" s="77">
        <f>IF(AND(K6331&gt;Variables!$G$10,K6331&lt;Variables!$G$11),0,1)</f>
        <v>1</v>
      </c>
      <c r="AN6331" s="77">
        <f>IF(H6331&lt;Variables!$G$13,1,0)</f>
        <v>1</v>
      </c>
      <c r="AO6331" s="77">
        <f>IF(R6331&lt;Variables!$G$12,0,1)</f>
        <v>1</v>
      </c>
      <c r="AP6331" s="78">
        <f t="shared" si="201"/>
        <v>1</v>
      </c>
      <c r="AQ6331" s="77">
        <f>IF(V6331&lt;Variables!$G$15,1,0)</f>
        <v>1</v>
      </c>
      <c r="AR6331" s="77">
        <v>0</v>
      </c>
      <c r="AS6331" s="77">
        <v>0</v>
      </c>
      <c r="AT6331" s="77">
        <v>1</v>
      </c>
      <c r="AU6331" s="77">
        <v>0</v>
      </c>
      <c r="BA6331" s="77">
        <v>-2.25</v>
      </c>
    </row>
    <row r="6332" spans="3:53" x14ac:dyDescent="0.25">
      <c r="C6332" s="77" t="s">
        <v>767</v>
      </c>
      <c r="D6332" s="77" t="s">
        <v>452</v>
      </c>
      <c r="E6332" s="77">
        <v>34.200000000000003</v>
      </c>
      <c r="F6332" s="77">
        <v>45.23</v>
      </c>
      <c r="G6332" s="77">
        <v>6.16</v>
      </c>
      <c r="H6332" s="77">
        <v>152.74</v>
      </c>
      <c r="I6332" s="77">
        <v>10.231999999999999</v>
      </c>
      <c r="J6332" s="77" t="s">
        <v>74</v>
      </c>
      <c r="K6332" s="77">
        <v>44.6</v>
      </c>
      <c r="L6332" s="77">
        <v>34.024787500000002</v>
      </c>
      <c r="M6332" s="77">
        <v>-0.16102231351188689</v>
      </c>
      <c r="N6332" s="77">
        <v>34.131463636363641</v>
      </c>
      <c r="O6332" s="77">
        <v>-0.47306390983953839</v>
      </c>
      <c r="P6332" s="77">
        <v>139410</v>
      </c>
      <c r="Q6332" s="77">
        <v>15550</v>
      </c>
      <c r="R6332" s="77">
        <v>8.9700000000000006</v>
      </c>
      <c r="S6332" s="77">
        <v>27.646999999999998</v>
      </c>
      <c r="T6332" s="77">
        <v>7.1249999999999982</v>
      </c>
      <c r="U6332" s="77">
        <v>16.124400000000001</v>
      </c>
      <c r="V6332" s="77">
        <v>2.3127314049676282</v>
      </c>
      <c r="AC6332" s="77">
        <v>34.6</v>
      </c>
      <c r="AD6332" s="77">
        <v>33.990099999999998</v>
      </c>
      <c r="AH6332" s="77">
        <f>IF(AND(M6332&lt;Variables!$G$6,M6332&gt;Variables!$G$5),0,1)</f>
        <v>1</v>
      </c>
      <c r="AI6332" s="77">
        <f t="shared" si="200"/>
        <v>1</v>
      </c>
      <c r="AJ6332" s="77">
        <f>IF(I6332&gt;Variables!$G$7,0,1)</f>
        <v>1</v>
      </c>
      <c r="AK6332" s="77">
        <f>IF(F6332&gt;Variables!$G$8,0,1)</f>
        <v>0</v>
      </c>
      <c r="AL6332" s="77">
        <f>IF(G6332&gt;Variables!$G$9,0,1)</f>
        <v>1</v>
      </c>
      <c r="AM6332" s="77">
        <f>IF(AND(K6332&gt;Variables!$G$10,K6332&lt;Variables!$G$11),0,1)</f>
        <v>1</v>
      </c>
      <c r="AN6332" s="77">
        <f>IF(H6332&lt;Variables!$G$13,1,0)</f>
        <v>1</v>
      </c>
      <c r="AO6332" s="77">
        <f>IF(R6332&lt;Variables!$G$12,0,1)</f>
        <v>1</v>
      </c>
      <c r="AP6332" s="78">
        <f t="shared" si="201"/>
        <v>0</v>
      </c>
      <c r="AQ6332" s="77">
        <f>IF(V6332&lt;Variables!$G$15,1,0)</f>
        <v>1</v>
      </c>
      <c r="AR6332" s="77">
        <v>1</v>
      </c>
      <c r="AS6332" s="77">
        <v>0</v>
      </c>
      <c r="AT6332" s="77">
        <v>0</v>
      </c>
      <c r="AU6332" s="77">
        <v>0</v>
      </c>
      <c r="BA6332" s="77">
        <v>0.7</v>
      </c>
    </row>
    <row r="6333" spans="3:53" x14ac:dyDescent="0.25">
      <c r="C6333" s="77" t="s">
        <v>767</v>
      </c>
      <c r="D6333" s="77" t="s">
        <v>444</v>
      </c>
      <c r="E6333" s="77">
        <v>2.59</v>
      </c>
      <c r="F6333" s="77">
        <v>18.350000000000001</v>
      </c>
      <c r="G6333" s="77">
        <v>0</v>
      </c>
      <c r="H6333" s="77">
        <v>-99999</v>
      </c>
      <c r="I6333" s="77">
        <v>-99999</v>
      </c>
      <c r="J6333" s="77" t="s">
        <v>75</v>
      </c>
      <c r="K6333" s="77">
        <v>-99999</v>
      </c>
      <c r="L6333" s="77">
        <v>2.5</v>
      </c>
      <c r="M6333" s="77">
        <v>0</v>
      </c>
      <c r="N6333" s="77">
        <v>2.5</v>
      </c>
      <c r="O6333" s="77">
        <v>0</v>
      </c>
      <c r="P6333" s="77">
        <v>123910</v>
      </c>
      <c r="Q6333" s="77">
        <v>1740</v>
      </c>
      <c r="R6333" s="77">
        <v>71.209999999999994</v>
      </c>
      <c r="S6333" s="77">
        <v>27.646999999999998</v>
      </c>
      <c r="T6333" s="77">
        <v>7.1249999999999982</v>
      </c>
      <c r="U6333" s="77">
        <v>16.124400000000001</v>
      </c>
      <c r="V6333" s="77">
        <v>-99999</v>
      </c>
      <c r="AC6333" s="77">
        <v>2.58</v>
      </c>
      <c r="AD6333" s="77">
        <v>2.5007999999999999</v>
      </c>
      <c r="AH6333" s="77">
        <f>IF(AND(M6333&lt;Variables!$G$6,M6333&gt;Variables!$G$5),0,1)</f>
        <v>1</v>
      </c>
      <c r="AI6333" s="77">
        <f t="shared" si="200"/>
        <v>1</v>
      </c>
      <c r="AJ6333" s="77">
        <f>IF(I6333&gt;Variables!$G$7,0,1)</f>
        <v>1</v>
      </c>
      <c r="AK6333" s="77">
        <f>IF(F6333&gt;Variables!$G$8,0,1)</f>
        <v>0</v>
      </c>
      <c r="AL6333" s="77">
        <f>IF(G6333&gt;Variables!$G$9,0,1)</f>
        <v>1</v>
      </c>
      <c r="AM6333" s="77">
        <f>IF(AND(K6333&gt;Variables!$G$10,K6333&lt;Variables!$G$11),0,1)</f>
        <v>1</v>
      </c>
      <c r="AN6333" s="77">
        <f>IF(H6333&lt;Variables!$G$13,1,0)</f>
        <v>1</v>
      </c>
      <c r="AO6333" s="77">
        <f>IF(R6333&lt;Variables!$G$12,0,1)</f>
        <v>1</v>
      </c>
      <c r="AP6333" s="78">
        <f t="shared" si="201"/>
        <v>1</v>
      </c>
      <c r="AQ6333" s="77">
        <f>IF(V6333&lt;Variables!$G$15,1,0)</f>
        <v>1</v>
      </c>
      <c r="AR6333" s="77">
        <v>0</v>
      </c>
      <c r="AS6333" s="77">
        <v>0</v>
      </c>
      <c r="AT6333" s="77">
        <v>1</v>
      </c>
      <c r="AU6333" s="77">
        <v>0</v>
      </c>
      <c r="BA6333" s="77">
        <v>-2.25</v>
      </c>
    </row>
    <row r="6334" spans="3:53" x14ac:dyDescent="0.25">
      <c r="C6334" s="77" t="s">
        <v>767</v>
      </c>
      <c r="D6334" s="77" t="s">
        <v>453</v>
      </c>
      <c r="E6334" s="77">
        <v>17</v>
      </c>
      <c r="F6334" s="77">
        <v>20.02</v>
      </c>
      <c r="G6334" s="77">
        <v>-1.17</v>
      </c>
      <c r="H6334" s="77">
        <v>177.22</v>
      </c>
      <c r="I6334" s="77">
        <v>-27.367000000000001</v>
      </c>
      <c r="J6334" s="77" t="s">
        <v>75</v>
      </c>
      <c r="K6334" s="77">
        <v>48.32</v>
      </c>
      <c r="L6334" s="77">
        <v>16.95204285714286</v>
      </c>
      <c r="M6334" s="77">
        <v>-1.205080213678604E-2</v>
      </c>
      <c r="N6334" s="77">
        <v>16.966905555555559</v>
      </c>
      <c r="O6334" s="77">
        <v>-9.9638413735503764E-2</v>
      </c>
      <c r="P6334" s="77">
        <v>544780</v>
      </c>
      <c r="Q6334" s="77">
        <v>77900</v>
      </c>
      <c r="R6334" s="77">
        <v>6.99</v>
      </c>
      <c r="S6334" s="77">
        <v>27.646999999999998</v>
      </c>
      <c r="T6334" s="77">
        <v>7.1249999999999982</v>
      </c>
      <c r="U6334" s="77">
        <v>16.124400000000001</v>
      </c>
      <c r="V6334" s="77">
        <v>2.3498500522917172</v>
      </c>
      <c r="AC6334" s="77">
        <v>17</v>
      </c>
      <c r="AD6334" s="77">
        <v>16.850000000000001</v>
      </c>
      <c r="AH6334" s="77">
        <f>IF(AND(M6334&lt;Variables!$G$6,M6334&gt;Variables!$G$5),0,1)</f>
        <v>1</v>
      </c>
      <c r="AI6334" s="77">
        <f t="shared" si="200"/>
        <v>1</v>
      </c>
      <c r="AJ6334" s="77">
        <f>IF(I6334&gt;Variables!$G$7,0,1)</f>
        <v>1</v>
      </c>
      <c r="AK6334" s="77">
        <f>IF(F6334&gt;Variables!$G$8,0,1)</f>
        <v>0</v>
      </c>
      <c r="AL6334" s="77">
        <f>IF(G6334&gt;Variables!$G$9,0,1)</f>
        <v>1</v>
      </c>
      <c r="AM6334" s="77">
        <f>IF(AND(K6334&gt;Variables!$G$10,K6334&lt;Variables!$G$11),0,1)</f>
        <v>1</v>
      </c>
      <c r="AN6334" s="77">
        <f>IF(H6334&lt;Variables!$G$13,1,0)</f>
        <v>1</v>
      </c>
      <c r="AO6334" s="77">
        <f>IF(R6334&lt;Variables!$G$12,0,1)</f>
        <v>1</v>
      </c>
      <c r="AP6334" s="78">
        <f t="shared" si="201"/>
        <v>1</v>
      </c>
      <c r="AQ6334" s="77">
        <f>IF(V6334&lt;Variables!$G$15,1,0)</f>
        <v>1</v>
      </c>
      <c r="AR6334" s="77">
        <v>0</v>
      </c>
      <c r="AS6334" s="77">
        <v>1</v>
      </c>
      <c r="AT6334" s="77">
        <v>0</v>
      </c>
      <c r="AU6334" s="77">
        <v>0</v>
      </c>
      <c r="BA6334" s="77">
        <v>-0.05</v>
      </c>
    </row>
    <row r="6335" spans="3:53" x14ac:dyDescent="0.25">
      <c r="C6335" s="77" t="s">
        <v>767</v>
      </c>
      <c r="D6335" s="77" t="s">
        <v>769</v>
      </c>
      <c r="E6335" s="77">
        <v>0.97</v>
      </c>
      <c r="F6335" s="77">
        <v>6.38</v>
      </c>
      <c r="G6335" s="77">
        <v>0</v>
      </c>
      <c r="H6335" s="77">
        <v>-99999</v>
      </c>
      <c r="I6335" s="77">
        <v>-54.487000000000002</v>
      </c>
      <c r="J6335" s="77" t="s">
        <v>74</v>
      </c>
      <c r="K6335" s="77">
        <v>-99999</v>
      </c>
      <c r="L6335" s="77">
        <v>1</v>
      </c>
      <c r="M6335" s="77">
        <v>0</v>
      </c>
      <c r="N6335" s="77">
        <v>1</v>
      </c>
      <c r="O6335" s="77">
        <v>0</v>
      </c>
      <c r="P6335" s="77">
        <v>66420</v>
      </c>
      <c r="Q6335" s="77">
        <v>45457</v>
      </c>
      <c r="R6335" s="77">
        <v>1.46</v>
      </c>
      <c r="S6335" s="77">
        <v>27.646999999999998</v>
      </c>
      <c r="T6335" s="77">
        <v>7.1249999999999982</v>
      </c>
      <c r="U6335" s="77">
        <v>16.124400000000001</v>
      </c>
      <c r="V6335" s="77">
        <v>-99999</v>
      </c>
      <c r="AC6335" s="77">
        <v>1</v>
      </c>
      <c r="AD6335" s="77">
        <v>0.97089999999999999</v>
      </c>
      <c r="AH6335" s="77">
        <f>IF(AND(M6335&lt;Variables!$G$6,M6335&gt;Variables!$G$5),0,1)</f>
        <v>1</v>
      </c>
      <c r="AI6335" s="77">
        <f t="shared" si="200"/>
        <v>1</v>
      </c>
      <c r="AJ6335" s="77">
        <f>IF(I6335&gt;Variables!$G$7,0,1)</f>
        <v>1</v>
      </c>
      <c r="AK6335" s="77">
        <f>IF(F6335&gt;Variables!$G$8,0,1)</f>
        <v>1</v>
      </c>
      <c r="AL6335" s="77">
        <f>IF(G6335&gt;Variables!$G$9,0,1)</f>
        <v>1</v>
      </c>
      <c r="AM6335" s="77">
        <f>IF(AND(K6335&gt;Variables!$G$10,K6335&lt;Variables!$G$11),0,1)</f>
        <v>1</v>
      </c>
      <c r="AN6335" s="77">
        <f>IF(H6335&lt;Variables!$G$13,1,0)</f>
        <v>1</v>
      </c>
      <c r="AO6335" s="77">
        <f>IF(R6335&lt;Variables!$G$12,0,1)</f>
        <v>0</v>
      </c>
      <c r="AP6335" s="78">
        <f t="shared" si="201"/>
        <v>0</v>
      </c>
      <c r="AQ6335" s="77">
        <f>IF(V6335&lt;Variables!$G$15,1,0)</f>
        <v>1</v>
      </c>
      <c r="AR6335" s="77">
        <v>1</v>
      </c>
      <c r="AS6335" s="77">
        <v>0</v>
      </c>
      <c r="AT6335" s="77">
        <v>0</v>
      </c>
      <c r="AU6335" s="77">
        <v>0</v>
      </c>
      <c r="BA6335" s="77">
        <v>2</v>
      </c>
    </row>
    <row r="6336" spans="3:53" x14ac:dyDescent="0.25">
      <c r="C6336" s="77" t="s">
        <v>770</v>
      </c>
      <c r="D6336" s="77" t="s">
        <v>432</v>
      </c>
      <c r="E6336" s="77">
        <v>22.01</v>
      </c>
      <c r="F6336" s="77">
        <v>12.86</v>
      </c>
      <c r="G6336" s="77">
        <v>2.71</v>
      </c>
      <c r="H6336" s="77">
        <v>2230</v>
      </c>
      <c r="I6336" s="77">
        <v>0.80500000000000005</v>
      </c>
      <c r="J6336" s="77" t="s">
        <v>74</v>
      </c>
      <c r="K6336" s="77">
        <v>61.11</v>
      </c>
      <c r="L6336" s="77">
        <v>21.918150000000001</v>
      </c>
      <c r="M6336" s="77">
        <v>0.1453133590197852</v>
      </c>
      <c r="N6336" s="77">
        <v>21.844176000000001</v>
      </c>
      <c r="O6336" s="77">
        <v>0.48444949354007188</v>
      </c>
      <c r="P6336" s="77">
        <v>1978000</v>
      </c>
      <c r="Q6336" s="77">
        <v>1300000</v>
      </c>
      <c r="R6336" s="77">
        <v>1.52</v>
      </c>
      <c r="S6336" s="77">
        <v>28.19400000000001</v>
      </c>
      <c r="T6336" s="77">
        <v>7.3209999999999997</v>
      </c>
      <c r="U6336" s="77">
        <v>16.475999999999999</v>
      </c>
      <c r="V6336" s="77">
        <v>2.4736589747282509</v>
      </c>
      <c r="AC6336" s="77">
        <v>22.16</v>
      </c>
      <c r="AD6336" s="77">
        <v>21.46</v>
      </c>
      <c r="AH6336" s="77">
        <f>IF(AND(M6336&lt;Variables!$G$6,M6336&gt;Variables!$G$5),0,1)</f>
        <v>1</v>
      </c>
      <c r="AI6336" s="77">
        <f t="shared" si="200"/>
        <v>0</v>
      </c>
      <c r="AJ6336" s="77">
        <f>IF(I6336&gt;Variables!$G$7,0,1)</f>
        <v>1</v>
      </c>
      <c r="AK6336" s="77">
        <f>IF(F6336&gt;Variables!$G$8,0,1)</f>
        <v>0</v>
      </c>
      <c r="AL6336" s="77">
        <f>IF(G6336&gt;Variables!$G$9,0,1)</f>
        <v>1</v>
      </c>
      <c r="AM6336" s="77">
        <f>IF(AND(K6336&gt;Variables!$G$10,K6336&lt;Variables!$G$11),0,1)</f>
        <v>1</v>
      </c>
      <c r="AN6336" s="77">
        <f>IF(H6336&lt;Variables!$G$13,1,0)</f>
        <v>0</v>
      </c>
      <c r="AO6336" s="77">
        <f>IF(R6336&lt;Variables!$G$12,0,1)</f>
        <v>0</v>
      </c>
      <c r="AP6336" s="78">
        <f t="shared" si="201"/>
        <v>0</v>
      </c>
      <c r="AQ6336" s="77">
        <f>IF(V6336&lt;Variables!$G$15,1,0)</f>
        <v>1</v>
      </c>
      <c r="AR6336" s="77">
        <v>0</v>
      </c>
      <c r="AS6336" s="77">
        <v>1</v>
      </c>
      <c r="AT6336" s="77">
        <v>0</v>
      </c>
      <c r="AU6336" s="77">
        <v>0</v>
      </c>
      <c r="BA6336" s="77">
        <v>-0.04</v>
      </c>
    </row>
    <row r="6337" spans="3:53" x14ac:dyDescent="0.25">
      <c r="C6337" s="77" t="s">
        <v>770</v>
      </c>
      <c r="D6337" s="77" t="s">
        <v>449</v>
      </c>
      <c r="E6337" s="77">
        <v>33.64</v>
      </c>
      <c r="F6337" s="77">
        <v>12.43</v>
      </c>
      <c r="G6337" s="77">
        <v>8.7799999999999994</v>
      </c>
      <c r="H6337" s="77">
        <v>17360</v>
      </c>
      <c r="I6337" s="77">
        <v>-0.21099999999999999</v>
      </c>
      <c r="J6337" s="77" t="s">
        <v>74</v>
      </c>
      <c r="K6337" s="77">
        <v>65.959999999999994</v>
      </c>
      <c r="L6337" s="77">
        <v>33.327325000000002</v>
      </c>
      <c r="M6337" s="77">
        <v>0.7581616586389589</v>
      </c>
      <c r="N6337" s="77">
        <v>33.033138000000001</v>
      </c>
      <c r="O6337" s="77">
        <v>1.6554951576201971</v>
      </c>
      <c r="P6337" s="77">
        <v>40433000</v>
      </c>
      <c r="Q6337" s="77">
        <v>34219000</v>
      </c>
      <c r="R6337" s="77">
        <v>1.18</v>
      </c>
      <c r="S6337" s="77">
        <v>28.19400000000001</v>
      </c>
      <c r="T6337" s="77">
        <v>7.3209999999999997</v>
      </c>
      <c r="U6337" s="77">
        <v>16.475999999999999</v>
      </c>
      <c r="V6337" s="77">
        <v>2.4776878457878042</v>
      </c>
      <c r="AC6337" s="77">
        <v>34.130000000000003</v>
      </c>
      <c r="AD6337" s="77">
        <v>32.57</v>
      </c>
      <c r="AH6337" s="77">
        <f>IF(AND(M6337&lt;Variables!$G$6,M6337&gt;Variables!$G$5),0,1)</f>
        <v>1</v>
      </c>
      <c r="AI6337" s="77">
        <f t="shared" si="200"/>
        <v>0</v>
      </c>
      <c r="AJ6337" s="77">
        <f>IF(I6337&gt;Variables!$G$7,0,1)</f>
        <v>1</v>
      </c>
      <c r="AK6337" s="77">
        <f>IF(F6337&gt;Variables!$G$8,0,1)</f>
        <v>0</v>
      </c>
      <c r="AL6337" s="77">
        <f>IF(G6337&gt;Variables!$G$9,0,1)</f>
        <v>1</v>
      </c>
      <c r="AM6337" s="77">
        <f>IF(AND(K6337&gt;Variables!$G$10,K6337&lt;Variables!$G$11),0,1)</f>
        <v>0</v>
      </c>
      <c r="AN6337" s="77">
        <f>IF(H6337&lt;Variables!$G$13,1,0)</f>
        <v>0</v>
      </c>
      <c r="AO6337" s="77">
        <f>IF(R6337&lt;Variables!$G$12,0,1)</f>
        <v>0</v>
      </c>
      <c r="AP6337" s="78">
        <f t="shared" si="201"/>
        <v>0</v>
      </c>
      <c r="AQ6337" s="77">
        <f>IF(V6337&lt;Variables!$G$15,1,0)</f>
        <v>1</v>
      </c>
      <c r="AR6337" s="77">
        <v>0</v>
      </c>
      <c r="AS6337" s="77">
        <v>0</v>
      </c>
      <c r="AT6337" s="77">
        <v>1</v>
      </c>
      <c r="AU6337" s="77">
        <v>0</v>
      </c>
      <c r="BA6337" s="77">
        <v>-2.25</v>
      </c>
    </row>
    <row r="6338" spans="3:53" x14ac:dyDescent="0.25">
      <c r="C6338" s="77" t="s">
        <v>770</v>
      </c>
      <c r="D6338" s="77" t="s">
        <v>429</v>
      </c>
      <c r="E6338" s="77">
        <v>184.55</v>
      </c>
      <c r="F6338" s="77">
        <v>10.46</v>
      </c>
      <c r="G6338" s="77">
        <v>-0.87</v>
      </c>
      <c r="H6338" s="77">
        <v>3840</v>
      </c>
      <c r="I6338" s="77">
        <v>3.6749999999999998</v>
      </c>
      <c r="J6338" s="77" t="s">
        <v>74</v>
      </c>
      <c r="K6338" s="77">
        <v>62.18</v>
      </c>
      <c r="L6338" s="77">
        <v>183.6032352941177</v>
      </c>
      <c r="M6338" s="77">
        <v>0.21609897300924349</v>
      </c>
      <c r="N6338" s="77">
        <v>183.5767976744186</v>
      </c>
      <c r="O6338" s="77">
        <v>0.2305314892418853</v>
      </c>
      <c r="P6338" s="77">
        <v>605155</v>
      </c>
      <c r="Q6338" s="77">
        <v>177589</v>
      </c>
      <c r="R6338" s="77">
        <v>3.41</v>
      </c>
      <c r="S6338" s="77">
        <v>28.19400000000001</v>
      </c>
      <c r="T6338" s="77">
        <v>7.3209999999999997</v>
      </c>
      <c r="U6338" s="77">
        <v>16.475999999999999</v>
      </c>
      <c r="V6338" s="77">
        <v>2.479964763803022</v>
      </c>
      <c r="AC6338" s="77">
        <v>184.48</v>
      </c>
      <c r="AD6338" s="77">
        <v>181.905</v>
      </c>
      <c r="AH6338" s="77">
        <f>IF(AND(M6338&lt;Variables!$G$6,M6338&gt;Variables!$G$5),0,1)</f>
        <v>1</v>
      </c>
      <c r="AI6338" s="77">
        <f t="shared" si="200"/>
        <v>0</v>
      </c>
      <c r="AJ6338" s="77">
        <f>IF(I6338&gt;Variables!$G$7,0,1)</f>
        <v>1</v>
      </c>
      <c r="AK6338" s="77">
        <f>IF(F6338&gt;Variables!$G$8,0,1)</f>
        <v>0</v>
      </c>
      <c r="AL6338" s="77">
        <f>IF(G6338&gt;Variables!$G$9,0,1)</f>
        <v>1</v>
      </c>
      <c r="AM6338" s="77">
        <f>IF(AND(K6338&gt;Variables!$G$10,K6338&lt;Variables!$G$11),0,1)</f>
        <v>0</v>
      </c>
      <c r="AN6338" s="77">
        <f>IF(H6338&lt;Variables!$G$13,1,0)</f>
        <v>0</v>
      </c>
      <c r="AO6338" s="77">
        <f>IF(R6338&lt;Variables!$G$12,0,1)</f>
        <v>1</v>
      </c>
      <c r="AP6338" s="78">
        <f t="shared" si="201"/>
        <v>0</v>
      </c>
      <c r="AQ6338" s="77">
        <f>IF(V6338&lt;Variables!$G$15,1,0)</f>
        <v>1</v>
      </c>
      <c r="AR6338" s="77">
        <v>0</v>
      </c>
      <c r="AS6338" s="77">
        <v>0</v>
      </c>
      <c r="AT6338" s="77">
        <v>0</v>
      </c>
      <c r="AU6338" s="77">
        <v>1</v>
      </c>
      <c r="BA6338" s="77">
        <v>-0.85</v>
      </c>
    </row>
    <row r="6339" spans="3:53" x14ac:dyDescent="0.25">
      <c r="C6339" s="77" t="s">
        <v>770</v>
      </c>
      <c r="D6339" s="77" t="s">
        <v>456</v>
      </c>
      <c r="E6339" s="77">
        <v>53.82</v>
      </c>
      <c r="F6339" s="77">
        <v>9.6300000000000008</v>
      </c>
      <c r="G6339" s="77">
        <v>10.14</v>
      </c>
      <c r="H6339" s="77">
        <v>6290</v>
      </c>
      <c r="I6339" s="77">
        <v>1.1200000000000001</v>
      </c>
      <c r="J6339" s="77" t="s">
        <v>74</v>
      </c>
      <c r="K6339" s="77">
        <v>49.96</v>
      </c>
      <c r="L6339" s="77">
        <v>53.778799999999997</v>
      </c>
      <c r="M6339" s="77">
        <v>-0.25809426762962978</v>
      </c>
      <c r="N6339" s="77">
        <v>53.398826</v>
      </c>
      <c r="O6339" s="77">
        <v>0.45164663357954887</v>
      </c>
      <c r="P6339" s="77">
        <v>2808000</v>
      </c>
      <c r="Q6339" s="77">
        <v>1408000</v>
      </c>
      <c r="R6339" s="77">
        <v>1.99</v>
      </c>
      <c r="S6339" s="77">
        <v>28.19400000000001</v>
      </c>
      <c r="T6339" s="77">
        <v>7.3209999999999997</v>
      </c>
      <c r="U6339" s="77">
        <v>16.475999999999999</v>
      </c>
      <c r="V6339" s="77">
        <v>2.3732662359085741</v>
      </c>
      <c r="AC6339" s="77">
        <v>54.5</v>
      </c>
      <c r="AD6339" s="77">
        <v>52.95</v>
      </c>
      <c r="AH6339" s="77">
        <f>IF(AND(M6339&lt;Variables!$G$6,M6339&gt;Variables!$G$5),0,1)</f>
        <v>1</v>
      </c>
      <c r="AI6339" s="77">
        <f t="shared" si="200"/>
        <v>0</v>
      </c>
      <c r="AJ6339" s="77">
        <f>IF(I6339&gt;Variables!$G$7,0,1)</f>
        <v>1</v>
      </c>
      <c r="AK6339" s="77">
        <f>IF(F6339&gt;Variables!$G$8,0,1)</f>
        <v>0</v>
      </c>
      <c r="AL6339" s="77">
        <f>IF(G6339&gt;Variables!$G$9,0,1)</f>
        <v>1</v>
      </c>
      <c r="AM6339" s="77">
        <f>IF(AND(K6339&gt;Variables!$G$10,K6339&lt;Variables!$G$11),0,1)</f>
        <v>1</v>
      </c>
      <c r="AN6339" s="77">
        <f>IF(H6339&lt;Variables!$G$13,1,0)</f>
        <v>0</v>
      </c>
      <c r="AO6339" s="77">
        <f>IF(R6339&lt;Variables!$G$12,0,1)</f>
        <v>0</v>
      </c>
      <c r="AP6339" s="78">
        <f t="shared" si="201"/>
        <v>0</v>
      </c>
      <c r="AQ6339" s="77">
        <f>IF(V6339&lt;Variables!$G$15,1,0)</f>
        <v>1</v>
      </c>
      <c r="AR6339" s="77">
        <v>0</v>
      </c>
      <c r="AS6339" s="77">
        <v>0</v>
      </c>
      <c r="AT6339" s="77">
        <v>0</v>
      </c>
      <c r="AU6339" s="77">
        <v>1</v>
      </c>
      <c r="BA6339" s="77">
        <v>-0.92</v>
      </c>
    </row>
    <row r="6340" spans="3:53" x14ac:dyDescent="0.25">
      <c r="C6340" s="77" t="s">
        <v>770</v>
      </c>
      <c r="D6340" s="77" t="s">
        <v>458</v>
      </c>
      <c r="E6340" s="77">
        <v>39.46</v>
      </c>
      <c r="F6340" s="77">
        <v>9.0500000000000007</v>
      </c>
      <c r="G6340" s="77">
        <v>9.77</v>
      </c>
      <c r="H6340" s="77">
        <v>8790</v>
      </c>
      <c r="I6340" s="77">
        <v>10.906000000000001</v>
      </c>
      <c r="J6340" s="77" t="s">
        <v>74</v>
      </c>
      <c r="K6340" s="77">
        <v>61.59</v>
      </c>
      <c r="L6340" s="77">
        <v>39.161514999999987</v>
      </c>
      <c r="M6340" s="77">
        <v>0.40086549256331372</v>
      </c>
      <c r="N6340" s="77">
        <v>38.774842</v>
      </c>
      <c r="O6340" s="77">
        <v>1.4020895301133669</v>
      </c>
      <c r="P6340" s="77">
        <v>16590000</v>
      </c>
      <c r="Q6340" s="77">
        <v>19867000</v>
      </c>
      <c r="R6340" s="77">
        <v>0.84</v>
      </c>
      <c r="S6340" s="77">
        <v>28.19400000000001</v>
      </c>
      <c r="T6340" s="77">
        <v>7.3209999999999997</v>
      </c>
      <c r="U6340" s="77">
        <v>16.475999999999999</v>
      </c>
      <c r="V6340" s="77">
        <v>2.4632321594955142</v>
      </c>
      <c r="AC6340" s="77">
        <v>39.799999999999997</v>
      </c>
      <c r="AD6340" s="77">
        <v>38.72</v>
      </c>
      <c r="AH6340" s="77">
        <f>IF(AND(M6340&lt;Variables!$G$6,M6340&gt;Variables!$G$5),0,1)</f>
        <v>1</v>
      </c>
      <c r="AI6340" s="77">
        <f t="shared" si="200"/>
        <v>0</v>
      </c>
      <c r="AJ6340" s="77">
        <f>IF(I6340&gt;Variables!$G$7,0,1)</f>
        <v>1</v>
      </c>
      <c r="AK6340" s="77">
        <f>IF(F6340&gt;Variables!$G$8,0,1)</f>
        <v>0</v>
      </c>
      <c r="AL6340" s="77">
        <f>IF(G6340&gt;Variables!$G$9,0,1)</f>
        <v>1</v>
      </c>
      <c r="AM6340" s="77">
        <f>IF(AND(K6340&gt;Variables!$G$10,K6340&lt;Variables!$G$11),0,1)</f>
        <v>1</v>
      </c>
      <c r="AN6340" s="77">
        <f>IF(H6340&lt;Variables!$G$13,1,0)</f>
        <v>0</v>
      </c>
      <c r="AO6340" s="77">
        <f>IF(R6340&lt;Variables!$G$12,0,1)</f>
        <v>0</v>
      </c>
      <c r="AP6340" s="78">
        <f t="shared" si="201"/>
        <v>0</v>
      </c>
      <c r="AQ6340" s="77">
        <f>IF(V6340&lt;Variables!$G$15,1,0)</f>
        <v>1</v>
      </c>
      <c r="AR6340" s="77">
        <v>0</v>
      </c>
      <c r="AS6340" s="77">
        <v>0</v>
      </c>
      <c r="AT6340" s="77">
        <v>1</v>
      </c>
      <c r="AU6340" s="77">
        <v>0</v>
      </c>
      <c r="BA6340" s="77">
        <v>-1.33</v>
      </c>
    </row>
    <row r="6341" spans="3:53" x14ac:dyDescent="0.25">
      <c r="C6341" s="77" t="s">
        <v>770</v>
      </c>
      <c r="D6341" s="77" t="s">
        <v>198</v>
      </c>
      <c r="E6341" s="77">
        <v>0.16</v>
      </c>
      <c r="F6341" s="77">
        <v>7</v>
      </c>
      <c r="G6341" s="77">
        <v>4.0999999999999996</v>
      </c>
      <c r="H6341" s="77">
        <v>-99999</v>
      </c>
      <c r="I6341" s="77">
        <v>-71.597999999999999</v>
      </c>
      <c r="J6341" s="77" t="s">
        <v>75</v>
      </c>
      <c r="L6341" s="77">
        <v>-99999</v>
      </c>
      <c r="M6341" s="77">
        <v>-99999</v>
      </c>
      <c r="N6341" s="77">
        <v>-99999</v>
      </c>
      <c r="O6341" s="77">
        <v>-99999</v>
      </c>
      <c r="P6341" s="77">
        <v>51513</v>
      </c>
      <c r="Q6341" s="77">
        <v>79782</v>
      </c>
      <c r="R6341" s="77">
        <v>0.65</v>
      </c>
      <c r="S6341" s="77">
        <v>28.19400000000001</v>
      </c>
      <c r="T6341" s="77">
        <v>7.3209999999999997</v>
      </c>
      <c r="U6341" s="77">
        <v>16.475999999999999</v>
      </c>
      <c r="V6341" s="77">
        <v>-99999</v>
      </c>
      <c r="AC6341" s="77">
        <v>0.16500000000000001</v>
      </c>
      <c r="AD6341" s="77">
        <v>0.14990000000000001</v>
      </c>
      <c r="AH6341" s="77">
        <f>IF(AND(M6341&lt;Variables!$G$6,M6341&gt;Variables!$G$5),0,1)</f>
        <v>1</v>
      </c>
      <c r="AI6341" s="77">
        <f t="shared" si="200"/>
        <v>1</v>
      </c>
      <c r="AJ6341" s="77">
        <f>IF(I6341&gt;Variables!$G$7,0,1)</f>
        <v>1</v>
      </c>
      <c r="AK6341" s="77">
        <f>IF(F6341&gt;Variables!$G$8,0,1)</f>
        <v>1</v>
      </c>
      <c r="AL6341" s="77">
        <f>IF(G6341&gt;Variables!$G$9,0,1)</f>
        <v>1</v>
      </c>
      <c r="AM6341" s="77">
        <f>IF(AND(K6341&gt;Variables!$G$10,K6341&lt;Variables!$G$11),0,1)</f>
        <v>1</v>
      </c>
      <c r="AN6341" s="77">
        <f>IF(H6341&lt;Variables!$G$13,1,0)</f>
        <v>1</v>
      </c>
      <c r="AO6341" s="77">
        <f>IF(R6341&lt;Variables!$G$12,0,1)</f>
        <v>0</v>
      </c>
      <c r="AP6341" s="78">
        <f t="shared" si="201"/>
        <v>1</v>
      </c>
      <c r="AQ6341" s="77">
        <f>IF(V6341&lt;Variables!$G$15,1,0)</f>
        <v>1</v>
      </c>
      <c r="AR6341" s="77">
        <v>0</v>
      </c>
      <c r="AS6341" s="77">
        <v>0</v>
      </c>
      <c r="AT6341" s="77">
        <v>1</v>
      </c>
      <c r="AU6341" s="77">
        <v>0</v>
      </c>
      <c r="BA6341" s="77">
        <v>-2.25</v>
      </c>
    </row>
    <row r="6342" spans="3:53" x14ac:dyDescent="0.25">
      <c r="C6342" s="77" t="s">
        <v>770</v>
      </c>
      <c r="D6342" s="77" t="s">
        <v>771</v>
      </c>
      <c r="E6342" s="77">
        <v>69.930000000000007</v>
      </c>
      <c r="F6342" s="77">
        <v>6.42</v>
      </c>
      <c r="G6342" s="77">
        <v>6.03</v>
      </c>
      <c r="H6342" s="77">
        <v>2300</v>
      </c>
      <c r="I6342" s="77">
        <v>-1.4019999999999999</v>
      </c>
      <c r="J6342" s="77" t="s">
        <v>74</v>
      </c>
      <c r="K6342" s="77">
        <v>91.63</v>
      </c>
      <c r="L6342" s="77">
        <v>68.605131578947365</v>
      </c>
      <c r="M6342" s="77">
        <v>1.588319118371925</v>
      </c>
      <c r="N6342" s="77">
        <v>68.164649999999995</v>
      </c>
      <c r="O6342" s="77">
        <v>2.2447852369226662</v>
      </c>
      <c r="P6342" s="77">
        <v>369105</v>
      </c>
      <c r="Q6342" s="77">
        <v>732606</v>
      </c>
      <c r="R6342" s="77">
        <v>0.5</v>
      </c>
      <c r="S6342" s="77">
        <v>28.19400000000001</v>
      </c>
      <c r="T6342" s="77">
        <v>7.3209999999999997</v>
      </c>
      <c r="U6342" s="77">
        <v>16.475999999999999</v>
      </c>
      <c r="V6342" s="77">
        <v>2.5660309614174159</v>
      </c>
      <c r="AC6342" s="77">
        <v>70.3</v>
      </c>
      <c r="AD6342" s="77">
        <v>68.11</v>
      </c>
      <c r="AH6342" s="77">
        <f>IF(AND(M6342&lt;Variables!$G$6,M6342&gt;Variables!$G$5),0,1)</f>
        <v>1</v>
      </c>
      <c r="AI6342" s="77">
        <f t="shared" si="200"/>
        <v>0</v>
      </c>
      <c r="AJ6342" s="77">
        <f>IF(I6342&gt;Variables!$G$7,0,1)</f>
        <v>1</v>
      </c>
      <c r="AK6342" s="77">
        <f>IF(F6342&gt;Variables!$G$8,0,1)</f>
        <v>1</v>
      </c>
      <c r="AL6342" s="77">
        <f>IF(G6342&gt;Variables!$G$9,0,1)</f>
        <v>1</v>
      </c>
      <c r="AM6342" s="77">
        <f>IF(AND(K6342&gt;Variables!$G$10,K6342&lt;Variables!$G$11),0,1)</f>
        <v>1</v>
      </c>
      <c r="AN6342" s="77">
        <f>IF(H6342&lt;Variables!$G$13,1,0)</f>
        <v>0</v>
      </c>
      <c r="AO6342" s="77">
        <f>IF(R6342&lt;Variables!$G$12,0,1)</f>
        <v>0</v>
      </c>
      <c r="AP6342" s="78">
        <f t="shared" si="201"/>
        <v>0</v>
      </c>
      <c r="AQ6342" s="77">
        <f>IF(V6342&lt;Variables!$G$15,1,0)</f>
        <v>1</v>
      </c>
      <c r="AR6342" s="77">
        <v>0</v>
      </c>
      <c r="AS6342" s="77">
        <v>0</v>
      </c>
      <c r="AT6342" s="77">
        <v>1</v>
      </c>
      <c r="AU6342" s="77">
        <v>0</v>
      </c>
      <c r="BA6342" s="77">
        <v>-2.25</v>
      </c>
    </row>
    <row r="6343" spans="3:53" x14ac:dyDescent="0.25">
      <c r="C6343" s="77" t="s">
        <v>770</v>
      </c>
      <c r="D6343" s="77" t="s">
        <v>131</v>
      </c>
      <c r="E6343" s="77">
        <v>1.79</v>
      </c>
      <c r="F6343" s="77">
        <v>19.21</v>
      </c>
      <c r="G6343" s="77">
        <v>12.26</v>
      </c>
      <c r="H6343" s="77">
        <v>2660</v>
      </c>
      <c r="I6343" s="77">
        <v>7.6449999999999996</v>
      </c>
      <c r="J6343" s="77" t="s">
        <v>74</v>
      </c>
      <c r="K6343" s="77">
        <v>54.77</v>
      </c>
      <c r="L6343" s="77">
        <v>1.782705</v>
      </c>
      <c r="M6343" s="77">
        <v>0.12873694750393011</v>
      </c>
      <c r="N6343" s="77">
        <v>1.763126</v>
      </c>
      <c r="O6343" s="77">
        <v>1.2406373679475831</v>
      </c>
      <c r="P6343" s="77">
        <v>90542000</v>
      </c>
      <c r="Q6343" s="77">
        <v>21404000</v>
      </c>
      <c r="R6343" s="77">
        <v>4.2300000000000004</v>
      </c>
      <c r="S6343" s="77">
        <v>28.19400000000001</v>
      </c>
      <c r="T6343" s="77">
        <v>7.3209999999999997</v>
      </c>
      <c r="U6343" s="77">
        <v>16.475999999999999</v>
      </c>
      <c r="V6343" s="77">
        <v>2.4112965900729511</v>
      </c>
      <c r="AC6343" s="77">
        <v>1.88</v>
      </c>
      <c r="AD6343" s="77">
        <v>1.7</v>
      </c>
      <c r="AH6343" s="77">
        <f>IF(AND(M6343&lt;Variables!$G$6,M6343&gt;Variables!$G$5),0,1)</f>
        <v>1</v>
      </c>
      <c r="AI6343" s="77">
        <f t="shared" si="200"/>
        <v>0</v>
      </c>
      <c r="AJ6343" s="77">
        <f>IF(I6343&gt;Variables!$G$7,0,1)</f>
        <v>1</v>
      </c>
      <c r="AK6343" s="77">
        <f>IF(F6343&gt;Variables!$G$8,0,1)</f>
        <v>0</v>
      </c>
      <c r="AL6343" s="77">
        <f>IF(G6343&gt;Variables!$G$9,0,1)</f>
        <v>0</v>
      </c>
      <c r="AM6343" s="77">
        <f>IF(AND(K6343&gt;Variables!$G$10,K6343&lt;Variables!$G$11),0,1)</f>
        <v>1</v>
      </c>
      <c r="AN6343" s="77">
        <f>IF(H6343&lt;Variables!$G$13,1,0)</f>
        <v>0</v>
      </c>
      <c r="AO6343" s="77">
        <f>IF(R6343&lt;Variables!$G$12,0,1)</f>
        <v>1</v>
      </c>
      <c r="AP6343" s="78">
        <f t="shared" si="201"/>
        <v>0</v>
      </c>
      <c r="AQ6343" s="77">
        <f>IF(V6343&lt;Variables!$G$15,1,0)</f>
        <v>1</v>
      </c>
      <c r="AR6343" s="77">
        <v>0</v>
      </c>
      <c r="AS6343" s="77">
        <v>0</v>
      </c>
      <c r="AT6343" s="77">
        <v>1</v>
      </c>
      <c r="AU6343" s="77">
        <v>0</v>
      </c>
      <c r="BA6343" s="77">
        <v>-2.25</v>
      </c>
    </row>
    <row r="6344" spans="3:53" x14ac:dyDescent="0.25">
      <c r="C6344" s="77" t="s">
        <v>770</v>
      </c>
      <c r="D6344" s="77" t="s">
        <v>453</v>
      </c>
      <c r="E6344" s="77">
        <v>17.02</v>
      </c>
      <c r="F6344" s="77">
        <v>19.97</v>
      </c>
      <c r="G6344" s="77">
        <v>-1.17</v>
      </c>
      <c r="H6344" s="77">
        <v>177.22</v>
      </c>
      <c r="I6344" s="77">
        <v>-27.367000000000001</v>
      </c>
      <c r="J6344" s="77" t="s">
        <v>75</v>
      </c>
      <c r="K6344" s="77">
        <v>48.32</v>
      </c>
      <c r="L6344" s="77">
        <v>16.952857142857141</v>
      </c>
      <c r="M6344" s="77">
        <v>-1.6853459172488809E-2</v>
      </c>
      <c r="N6344" s="77">
        <v>16.96329444444445</v>
      </c>
      <c r="O6344" s="77">
        <v>-7.8371830943517837E-2</v>
      </c>
      <c r="P6344" s="77">
        <v>553950</v>
      </c>
      <c r="Q6344" s="77">
        <v>77900</v>
      </c>
      <c r="R6344" s="77">
        <v>7.11</v>
      </c>
      <c r="S6344" s="77">
        <v>28.19400000000001</v>
      </c>
      <c r="T6344" s="77">
        <v>7.3209999999999997</v>
      </c>
      <c r="U6344" s="77">
        <v>16.475999999999999</v>
      </c>
      <c r="V6344" s="77">
        <v>2.349951619651133</v>
      </c>
      <c r="AC6344" s="77">
        <v>17</v>
      </c>
      <c r="AD6344" s="77">
        <v>16.850000000000001</v>
      </c>
      <c r="AH6344" s="77">
        <f>IF(AND(M6344&lt;Variables!$G$6,M6344&gt;Variables!$G$5),0,1)</f>
        <v>1</v>
      </c>
      <c r="AI6344" s="77">
        <f t="shared" si="200"/>
        <v>1</v>
      </c>
      <c r="AJ6344" s="77">
        <f>IF(I6344&gt;Variables!$G$7,0,1)</f>
        <v>1</v>
      </c>
      <c r="AK6344" s="77">
        <f>IF(F6344&gt;Variables!$G$8,0,1)</f>
        <v>0</v>
      </c>
      <c r="AL6344" s="77">
        <f>IF(G6344&gt;Variables!$G$9,0,1)</f>
        <v>1</v>
      </c>
      <c r="AM6344" s="77">
        <f>IF(AND(K6344&gt;Variables!$G$10,K6344&lt;Variables!$G$11),0,1)</f>
        <v>1</v>
      </c>
      <c r="AN6344" s="77">
        <f>IF(H6344&lt;Variables!$G$13,1,0)</f>
        <v>1</v>
      </c>
      <c r="AO6344" s="77">
        <f>IF(R6344&lt;Variables!$G$12,0,1)</f>
        <v>1</v>
      </c>
      <c r="AP6344" s="78">
        <f t="shared" si="201"/>
        <v>1</v>
      </c>
      <c r="AQ6344" s="77">
        <f>IF(V6344&lt;Variables!$G$15,1,0)</f>
        <v>1</v>
      </c>
      <c r="AR6344" s="77">
        <v>0</v>
      </c>
      <c r="AS6344" s="77">
        <v>1</v>
      </c>
      <c r="AT6344" s="77">
        <v>0</v>
      </c>
      <c r="AU6344" s="77">
        <v>0</v>
      </c>
      <c r="BA6344" s="77">
        <v>-0.13</v>
      </c>
    </row>
    <row r="6345" spans="3:53" x14ac:dyDescent="0.25">
      <c r="C6345" s="77" t="s">
        <v>770</v>
      </c>
      <c r="D6345" s="77" t="s">
        <v>444</v>
      </c>
      <c r="E6345" s="77">
        <v>2.59</v>
      </c>
      <c r="F6345" s="77">
        <v>18.350000000000001</v>
      </c>
      <c r="G6345" s="77">
        <v>0</v>
      </c>
      <c r="H6345" s="77">
        <v>-99999</v>
      </c>
      <c r="I6345" s="77">
        <v>-99999</v>
      </c>
      <c r="J6345" s="77" t="s">
        <v>75</v>
      </c>
      <c r="K6345" s="77">
        <v>-99999</v>
      </c>
      <c r="L6345" s="77">
        <v>2.5</v>
      </c>
      <c r="M6345" s="77">
        <v>0</v>
      </c>
      <c r="N6345" s="77">
        <v>2.5</v>
      </c>
      <c r="O6345" s="77">
        <v>0</v>
      </c>
      <c r="P6345" s="77">
        <v>123910</v>
      </c>
      <c r="Q6345" s="77">
        <v>1740</v>
      </c>
      <c r="R6345" s="77">
        <v>71.209999999999994</v>
      </c>
      <c r="S6345" s="77">
        <v>28.19400000000001</v>
      </c>
      <c r="T6345" s="77">
        <v>7.3209999999999997</v>
      </c>
      <c r="U6345" s="77">
        <v>16.475999999999999</v>
      </c>
      <c r="V6345" s="77">
        <v>-99999</v>
      </c>
      <c r="AC6345" s="77">
        <v>2.58</v>
      </c>
      <c r="AD6345" s="77">
        <v>2.5007999999999999</v>
      </c>
      <c r="AH6345" s="77">
        <f>IF(AND(M6345&lt;Variables!$G$6,M6345&gt;Variables!$G$5),0,1)</f>
        <v>1</v>
      </c>
      <c r="AI6345" s="77">
        <f t="shared" si="200"/>
        <v>1</v>
      </c>
      <c r="AJ6345" s="77">
        <f>IF(I6345&gt;Variables!$G$7,0,1)</f>
        <v>1</v>
      </c>
      <c r="AK6345" s="77">
        <f>IF(F6345&gt;Variables!$G$8,0,1)</f>
        <v>0</v>
      </c>
      <c r="AL6345" s="77">
        <f>IF(G6345&gt;Variables!$G$9,0,1)</f>
        <v>1</v>
      </c>
      <c r="AM6345" s="77">
        <f>IF(AND(K6345&gt;Variables!$G$10,K6345&lt;Variables!$G$11),0,1)</f>
        <v>1</v>
      </c>
      <c r="AN6345" s="77">
        <f>IF(H6345&lt;Variables!$G$13,1,0)</f>
        <v>1</v>
      </c>
      <c r="AO6345" s="77">
        <f>IF(R6345&lt;Variables!$G$12,0,1)</f>
        <v>1</v>
      </c>
      <c r="AP6345" s="78">
        <f t="shared" si="201"/>
        <v>1</v>
      </c>
      <c r="AQ6345" s="77">
        <f>IF(V6345&lt;Variables!$G$15,1,0)</f>
        <v>1</v>
      </c>
      <c r="AR6345" s="77">
        <v>0</v>
      </c>
      <c r="AS6345" s="77">
        <v>0</v>
      </c>
      <c r="AT6345" s="77">
        <v>1</v>
      </c>
      <c r="AU6345" s="77">
        <v>0</v>
      </c>
      <c r="BA6345" s="77">
        <v>-2.25</v>
      </c>
    </row>
    <row r="6346" spans="3:53" x14ac:dyDescent="0.25">
      <c r="C6346" s="77" t="s">
        <v>770</v>
      </c>
      <c r="D6346" s="77" t="s">
        <v>452</v>
      </c>
      <c r="E6346" s="77">
        <v>34.200000000000003</v>
      </c>
      <c r="F6346" s="77">
        <v>45.23</v>
      </c>
      <c r="G6346" s="77">
        <v>6.16</v>
      </c>
      <c r="H6346" s="77">
        <v>152.74</v>
      </c>
      <c r="I6346" s="77">
        <v>10.231999999999999</v>
      </c>
      <c r="J6346" s="77" t="s">
        <v>74</v>
      </c>
      <c r="K6346" s="77">
        <v>44.6</v>
      </c>
      <c r="L6346" s="77">
        <v>33.973883333333333</v>
      </c>
      <c r="M6346" s="77">
        <v>-1.1430348704130131E-2</v>
      </c>
      <c r="N6346" s="77">
        <v>34.111168421052632</v>
      </c>
      <c r="O6346" s="77">
        <v>-0.41384809605497791</v>
      </c>
      <c r="P6346" s="77">
        <v>140400</v>
      </c>
      <c r="Q6346" s="77">
        <v>15550</v>
      </c>
      <c r="R6346" s="77">
        <v>9.0299999999999994</v>
      </c>
      <c r="S6346" s="77">
        <v>28.19400000000001</v>
      </c>
      <c r="T6346" s="77">
        <v>7.3209999999999997</v>
      </c>
      <c r="U6346" s="77">
        <v>16.475999999999999</v>
      </c>
      <c r="V6346" s="77">
        <v>2.3111749304921969</v>
      </c>
      <c r="AC6346" s="77">
        <v>34.6</v>
      </c>
      <c r="AD6346" s="77">
        <v>33.990099999999998</v>
      </c>
      <c r="AH6346" s="77">
        <f>IF(AND(M6346&lt;Variables!$G$6,M6346&gt;Variables!$G$5),0,1)</f>
        <v>1</v>
      </c>
      <c r="AI6346" s="77">
        <f t="shared" si="200"/>
        <v>1</v>
      </c>
      <c r="AJ6346" s="77">
        <f>IF(I6346&gt;Variables!$G$7,0,1)</f>
        <v>1</v>
      </c>
      <c r="AK6346" s="77">
        <f>IF(F6346&gt;Variables!$G$8,0,1)</f>
        <v>0</v>
      </c>
      <c r="AL6346" s="77">
        <f>IF(G6346&gt;Variables!$G$9,0,1)</f>
        <v>1</v>
      </c>
      <c r="AM6346" s="77">
        <f>IF(AND(K6346&gt;Variables!$G$10,K6346&lt;Variables!$G$11),0,1)</f>
        <v>1</v>
      </c>
      <c r="AN6346" s="77">
        <f>IF(H6346&lt;Variables!$G$13,1,0)</f>
        <v>1</v>
      </c>
      <c r="AO6346" s="77">
        <f>IF(R6346&lt;Variables!$G$12,0,1)</f>
        <v>1</v>
      </c>
      <c r="AP6346" s="78">
        <f t="shared" si="201"/>
        <v>0</v>
      </c>
      <c r="AQ6346" s="77">
        <f>IF(V6346&lt;Variables!$G$15,1,0)</f>
        <v>1</v>
      </c>
      <c r="AR6346" s="77">
        <v>1</v>
      </c>
      <c r="AS6346" s="77">
        <v>0</v>
      </c>
      <c r="AT6346" s="77">
        <v>0</v>
      </c>
      <c r="AU6346" s="77">
        <v>0</v>
      </c>
      <c r="BA6346" s="77">
        <v>0.7</v>
      </c>
    </row>
    <row r="6347" spans="3:53" x14ac:dyDescent="0.25">
      <c r="C6347" s="77" t="s">
        <v>770</v>
      </c>
      <c r="D6347" s="77" t="s">
        <v>445</v>
      </c>
      <c r="E6347" s="77">
        <v>12.59</v>
      </c>
      <c r="F6347" s="77">
        <v>68.97</v>
      </c>
      <c r="G6347" s="77">
        <v>32.909999999999997</v>
      </c>
      <c r="H6347" s="77">
        <v>74.489999999999995</v>
      </c>
      <c r="I6347" s="77">
        <v>2574.627</v>
      </c>
      <c r="J6347" s="77" t="s">
        <v>75</v>
      </c>
      <c r="K6347" s="77">
        <v>32.68</v>
      </c>
      <c r="L6347" s="77">
        <v>13.2073</v>
      </c>
      <c r="M6347" s="77">
        <v>-4.5982146237308186</v>
      </c>
      <c r="N6347" s="77">
        <v>13.275306</v>
      </c>
      <c r="O6347" s="77">
        <v>-5.0869335893274394</v>
      </c>
      <c r="P6347" s="77">
        <v>113230000</v>
      </c>
      <c r="Q6347" s="77">
        <v>14860000</v>
      </c>
      <c r="R6347" s="77">
        <v>7.62</v>
      </c>
      <c r="S6347" s="77">
        <v>28.19400000000001</v>
      </c>
      <c r="T6347" s="77">
        <v>7.3209999999999997</v>
      </c>
      <c r="U6347" s="77">
        <v>16.475999999999999</v>
      </c>
      <c r="V6347" s="77">
        <v>2.0771149490236458</v>
      </c>
      <c r="AC6347" s="77">
        <v>16.45</v>
      </c>
      <c r="AD6347" s="77">
        <v>12.42</v>
      </c>
      <c r="AH6347" s="77">
        <f>IF(AND(M6347&lt;Variables!$G$6,M6347&gt;Variables!$G$5),0,1)</f>
        <v>0</v>
      </c>
      <c r="AI6347" s="77">
        <f t="shared" si="200"/>
        <v>1</v>
      </c>
      <c r="AJ6347" s="77">
        <f>IF(I6347&gt;Variables!$G$7,0,1)</f>
        <v>0</v>
      </c>
      <c r="AK6347" s="77">
        <f>IF(F6347&gt;Variables!$G$8,0,1)</f>
        <v>0</v>
      </c>
      <c r="AL6347" s="77">
        <f>IF(G6347&gt;Variables!$G$9,0,1)</f>
        <v>0</v>
      </c>
      <c r="AM6347" s="77">
        <f>IF(AND(K6347&gt;Variables!$G$10,K6347&lt;Variables!$G$11),0,1)</f>
        <v>1</v>
      </c>
      <c r="AN6347" s="77">
        <f>IF(H6347&lt;Variables!$G$13,1,0)</f>
        <v>1</v>
      </c>
      <c r="AO6347" s="77">
        <f>IF(R6347&lt;Variables!$G$12,0,1)</f>
        <v>1</v>
      </c>
      <c r="AP6347" s="78">
        <f t="shared" si="201"/>
        <v>1</v>
      </c>
      <c r="AQ6347" s="77">
        <f>IF(V6347&lt;Variables!$G$15,1,0)</f>
        <v>1</v>
      </c>
      <c r="AR6347" s="77">
        <v>1</v>
      </c>
      <c r="AS6347" s="77">
        <v>0</v>
      </c>
      <c r="AT6347" s="77">
        <v>0</v>
      </c>
      <c r="AU6347" s="77">
        <v>0</v>
      </c>
      <c r="BA6347" s="77">
        <v>2</v>
      </c>
    </row>
    <row r="6348" spans="3:53" x14ac:dyDescent="0.25">
      <c r="C6348" s="77" t="s">
        <v>770</v>
      </c>
      <c r="D6348" s="77" t="s">
        <v>435</v>
      </c>
      <c r="E6348" s="77">
        <v>5.57</v>
      </c>
      <c r="F6348" s="77">
        <v>20.69</v>
      </c>
      <c r="G6348" s="77">
        <v>5.52</v>
      </c>
      <c r="H6348" s="77">
        <v>184.53</v>
      </c>
      <c r="I6348" s="77">
        <v>31.468</v>
      </c>
      <c r="J6348" s="77" t="s">
        <v>74</v>
      </c>
      <c r="K6348" s="77">
        <v>73.69</v>
      </c>
      <c r="L6348" s="77">
        <v>5.4509785714285703</v>
      </c>
      <c r="M6348" s="77">
        <v>1.6276238735640041</v>
      </c>
      <c r="N6348" s="77">
        <v>5.3972825000000002</v>
      </c>
      <c r="O6348" s="77">
        <v>2.6386890069215321</v>
      </c>
      <c r="P6348" s="77">
        <v>854100</v>
      </c>
      <c r="Q6348" s="77">
        <v>258610</v>
      </c>
      <c r="R6348" s="77">
        <v>3.3</v>
      </c>
      <c r="S6348" s="77">
        <v>28.19400000000001</v>
      </c>
      <c r="T6348" s="77">
        <v>7.3209999999999997</v>
      </c>
      <c r="U6348" s="77">
        <v>16.475999999999999</v>
      </c>
      <c r="V6348" s="77">
        <v>2.4587534924643921</v>
      </c>
      <c r="AC6348" s="77">
        <v>5.88</v>
      </c>
      <c r="AD6348" s="77">
        <v>5.5</v>
      </c>
      <c r="AH6348" s="77">
        <f>IF(AND(M6348&lt;Variables!$G$6,M6348&gt;Variables!$G$5),0,1)</f>
        <v>1</v>
      </c>
      <c r="AI6348" s="77">
        <f t="shared" si="200"/>
        <v>0</v>
      </c>
      <c r="AJ6348" s="77">
        <f>IF(I6348&gt;Variables!$G$7,0,1)</f>
        <v>1</v>
      </c>
      <c r="AK6348" s="77">
        <f>IF(F6348&gt;Variables!$G$8,0,1)</f>
        <v>0</v>
      </c>
      <c r="AL6348" s="77">
        <f>IF(G6348&gt;Variables!$G$9,0,1)</f>
        <v>1</v>
      </c>
      <c r="AM6348" s="77">
        <f>IF(AND(K6348&gt;Variables!$G$10,K6348&lt;Variables!$G$11),0,1)</f>
        <v>1</v>
      </c>
      <c r="AN6348" s="77">
        <f>IF(H6348&lt;Variables!$G$13,1,0)</f>
        <v>1</v>
      </c>
      <c r="AO6348" s="77">
        <f>IF(R6348&lt;Variables!$G$12,0,1)</f>
        <v>1</v>
      </c>
      <c r="AP6348" s="78">
        <f t="shared" si="201"/>
        <v>0</v>
      </c>
      <c r="AQ6348" s="77">
        <f>IF(V6348&lt;Variables!$G$15,1,0)</f>
        <v>1</v>
      </c>
      <c r="AR6348" s="77">
        <v>1</v>
      </c>
      <c r="AS6348" s="77">
        <v>0</v>
      </c>
      <c r="AT6348" s="77">
        <v>0</v>
      </c>
      <c r="AU6348" s="77">
        <v>0</v>
      </c>
      <c r="BA6348" s="77">
        <v>2</v>
      </c>
    </row>
    <row r="6349" spans="3:53" x14ac:dyDescent="0.25">
      <c r="C6349" s="77" t="s">
        <v>770</v>
      </c>
      <c r="D6349" s="77" t="s">
        <v>766</v>
      </c>
      <c r="E6349" s="77">
        <v>1.1599999999999999</v>
      </c>
      <c r="F6349" s="77">
        <v>22.49</v>
      </c>
      <c r="G6349" s="77">
        <v>14.85</v>
      </c>
      <c r="H6349" s="77">
        <v>41.21</v>
      </c>
      <c r="I6349" s="77">
        <v>-27.161000000000001</v>
      </c>
      <c r="J6349" s="77" t="s">
        <v>75</v>
      </c>
      <c r="K6349" s="77">
        <v>51.58</v>
      </c>
      <c r="L6349" s="77">
        <v>1.1708499999999999</v>
      </c>
      <c r="M6349" s="77">
        <v>-0.92667720032457157</v>
      </c>
      <c r="N6349" s="77">
        <v>1.1305540000000001</v>
      </c>
      <c r="O6349" s="77">
        <v>2.6045637802351851</v>
      </c>
      <c r="P6349" s="77">
        <v>17040000</v>
      </c>
      <c r="Q6349" s="77">
        <v>1630000</v>
      </c>
      <c r="R6349" s="77">
        <v>10.45</v>
      </c>
      <c r="S6349" s="77">
        <v>28.19400000000001</v>
      </c>
      <c r="T6349" s="77">
        <v>7.3209999999999997</v>
      </c>
      <c r="U6349" s="77">
        <v>16.475999999999999</v>
      </c>
      <c r="V6349" s="77">
        <v>2.4116908723406079</v>
      </c>
      <c r="AC6349" s="77">
        <v>1.19</v>
      </c>
      <c r="AD6349" s="77">
        <v>1.07</v>
      </c>
      <c r="AH6349" s="77">
        <f>IF(AND(M6349&lt;Variables!$G$6,M6349&gt;Variables!$G$5),0,1)</f>
        <v>1</v>
      </c>
      <c r="AI6349" s="77">
        <f t="shared" si="200"/>
        <v>0</v>
      </c>
      <c r="AJ6349" s="77">
        <f>IF(I6349&gt;Variables!$G$7,0,1)</f>
        <v>1</v>
      </c>
      <c r="AK6349" s="77">
        <f>IF(F6349&gt;Variables!$G$8,0,1)</f>
        <v>0</v>
      </c>
      <c r="AL6349" s="77">
        <f>IF(G6349&gt;Variables!$G$9,0,1)</f>
        <v>0</v>
      </c>
      <c r="AM6349" s="77">
        <f>IF(AND(K6349&gt;Variables!$G$10,K6349&lt;Variables!$G$11),0,1)</f>
        <v>1</v>
      </c>
      <c r="AN6349" s="77">
        <f>IF(H6349&lt;Variables!$G$13,1,0)</f>
        <v>1</v>
      </c>
      <c r="AO6349" s="77">
        <f>IF(R6349&lt;Variables!$G$12,0,1)</f>
        <v>1</v>
      </c>
      <c r="AP6349" s="78">
        <f t="shared" si="201"/>
        <v>1</v>
      </c>
      <c r="AQ6349" s="77">
        <f>IF(V6349&lt;Variables!$G$15,1,0)</f>
        <v>1</v>
      </c>
      <c r="AR6349" s="77">
        <v>0</v>
      </c>
      <c r="AS6349" s="77">
        <v>0</v>
      </c>
      <c r="AT6349" s="77">
        <v>1</v>
      </c>
      <c r="AU6349" s="77">
        <v>0</v>
      </c>
      <c r="BA6349" s="77">
        <v>-2.25</v>
      </c>
    </row>
    <row r="6350" spans="3:53" x14ac:dyDescent="0.25">
      <c r="C6350" s="77" t="s">
        <v>770</v>
      </c>
      <c r="D6350" s="77" t="s">
        <v>183</v>
      </c>
      <c r="E6350" s="77">
        <v>46.52</v>
      </c>
      <c r="F6350" s="77">
        <v>8.8800000000000008</v>
      </c>
      <c r="G6350" s="77">
        <v>9.67</v>
      </c>
      <c r="H6350" s="77">
        <v>6840</v>
      </c>
      <c r="I6350" s="77">
        <v>4178.4409999999998</v>
      </c>
      <c r="J6350" s="77" t="s">
        <v>75</v>
      </c>
      <c r="K6350" s="77">
        <v>56.47</v>
      </c>
      <c r="L6350" s="77">
        <v>46.094990000000003</v>
      </c>
      <c r="M6350" s="77">
        <v>0.35797816639074048</v>
      </c>
      <c r="N6350" s="77">
        <v>46.098205999999998</v>
      </c>
      <c r="O6350" s="77">
        <v>0.35097678204657351</v>
      </c>
      <c r="P6350" s="77">
        <v>1722000</v>
      </c>
      <c r="Q6350" s="77">
        <v>2260000</v>
      </c>
      <c r="R6350" s="77">
        <v>0.76</v>
      </c>
      <c r="S6350" s="77">
        <v>28.19400000000001</v>
      </c>
      <c r="T6350" s="77">
        <v>7.3209999999999997</v>
      </c>
      <c r="U6350" s="77">
        <v>16.475999999999999</v>
      </c>
      <c r="V6350" s="77">
        <v>2.4180328167626901</v>
      </c>
      <c r="AC6350" s="77">
        <v>49.741199999999999</v>
      </c>
      <c r="AD6350" s="77">
        <v>45.100900000000003</v>
      </c>
      <c r="AH6350" s="77">
        <f>IF(AND(M6350&lt;Variables!$G$6,M6350&gt;Variables!$G$5),0,1)</f>
        <v>1</v>
      </c>
      <c r="AI6350" s="77">
        <f t="shared" si="200"/>
        <v>1</v>
      </c>
      <c r="AJ6350" s="77">
        <f>IF(I6350&gt;Variables!$G$7,0,1)</f>
        <v>0</v>
      </c>
      <c r="AK6350" s="77">
        <f>IF(F6350&gt;Variables!$G$8,0,1)</f>
        <v>1</v>
      </c>
      <c r="AL6350" s="77">
        <f>IF(G6350&gt;Variables!$G$9,0,1)</f>
        <v>1</v>
      </c>
      <c r="AM6350" s="77">
        <f>IF(AND(K6350&gt;Variables!$G$10,K6350&lt;Variables!$G$11),0,1)</f>
        <v>1</v>
      </c>
      <c r="AN6350" s="77">
        <f>IF(H6350&lt;Variables!$G$13,1,0)</f>
        <v>0</v>
      </c>
      <c r="AO6350" s="77">
        <f>IF(R6350&lt;Variables!$G$12,0,1)</f>
        <v>0</v>
      </c>
      <c r="AP6350" s="78">
        <f t="shared" si="201"/>
        <v>1</v>
      </c>
      <c r="AQ6350" s="77">
        <f>IF(V6350&lt;Variables!$G$15,1,0)</f>
        <v>1</v>
      </c>
      <c r="AR6350" s="77">
        <v>1</v>
      </c>
      <c r="AS6350" s="77">
        <v>0</v>
      </c>
      <c r="AT6350" s="77">
        <v>0</v>
      </c>
      <c r="AU6350" s="77">
        <v>0</v>
      </c>
      <c r="BA6350" s="77">
        <v>0.96</v>
      </c>
    </row>
    <row r="6351" spans="3:53" x14ac:dyDescent="0.25">
      <c r="C6351" s="77" t="s">
        <v>770</v>
      </c>
      <c r="D6351" s="77" t="s">
        <v>475</v>
      </c>
      <c r="E6351" s="77">
        <v>53.04</v>
      </c>
      <c r="F6351" s="77">
        <v>14.6</v>
      </c>
      <c r="G6351" s="77">
        <v>14.56</v>
      </c>
      <c r="H6351" s="77">
        <v>4840</v>
      </c>
      <c r="I6351" s="77">
        <v>8.5000000000000006E-2</v>
      </c>
      <c r="J6351" s="77" t="s">
        <v>75</v>
      </c>
      <c r="K6351" s="77">
        <v>63.63</v>
      </c>
      <c r="L6351" s="77">
        <v>52.110379999999999</v>
      </c>
      <c r="M6351" s="77">
        <v>1.4817009586189951</v>
      </c>
      <c r="N6351" s="77">
        <v>51.545037999999998</v>
      </c>
      <c r="O6351" s="77">
        <v>2.594744425253896</v>
      </c>
      <c r="P6351" s="77">
        <v>810001</v>
      </c>
      <c r="Q6351" s="77">
        <v>568912</v>
      </c>
      <c r="R6351" s="77">
        <v>1.42</v>
      </c>
      <c r="S6351" s="77">
        <v>28.19400000000001</v>
      </c>
      <c r="T6351" s="77">
        <v>7.3209999999999997</v>
      </c>
      <c r="U6351" s="77">
        <v>16.475999999999999</v>
      </c>
      <c r="V6351" s="77">
        <v>2.4113577282933649</v>
      </c>
      <c r="AC6351" s="77">
        <v>53.09</v>
      </c>
      <c r="AD6351" s="77">
        <v>51.25</v>
      </c>
      <c r="AH6351" s="77">
        <f>IF(AND(M6351&lt;Variables!$G$6,M6351&gt;Variables!$G$5),0,1)</f>
        <v>1</v>
      </c>
      <c r="AI6351" s="77">
        <f t="shared" si="200"/>
        <v>0</v>
      </c>
      <c r="AJ6351" s="77">
        <f>IF(I6351&gt;Variables!$G$7,0,1)</f>
        <v>1</v>
      </c>
      <c r="AK6351" s="77">
        <f>IF(F6351&gt;Variables!$G$8,0,1)</f>
        <v>0</v>
      </c>
      <c r="AL6351" s="77">
        <f>IF(G6351&gt;Variables!$G$9,0,1)</f>
        <v>0</v>
      </c>
      <c r="AM6351" s="77">
        <f>IF(AND(K6351&gt;Variables!$G$10,K6351&lt;Variables!$G$11),0,1)</f>
        <v>0</v>
      </c>
      <c r="AN6351" s="77">
        <f>IF(H6351&lt;Variables!$G$13,1,0)</f>
        <v>0</v>
      </c>
      <c r="AO6351" s="77">
        <f>IF(R6351&lt;Variables!$G$12,0,1)</f>
        <v>0</v>
      </c>
      <c r="AP6351" s="78">
        <f t="shared" si="201"/>
        <v>1</v>
      </c>
      <c r="AQ6351" s="77">
        <f>IF(V6351&lt;Variables!$G$15,1,0)</f>
        <v>1</v>
      </c>
      <c r="AR6351" s="77">
        <v>0</v>
      </c>
      <c r="AS6351" s="77">
        <v>0</v>
      </c>
      <c r="AT6351" s="77">
        <v>1</v>
      </c>
      <c r="AU6351" s="77">
        <v>0</v>
      </c>
      <c r="BA6351" s="77">
        <v>-2.25</v>
      </c>
    </row>
    <row r="6352" spans="3:53" x14ac:dyDescent="0.25">
      <c r="C6352" s="77" t="s">
        <v>770</v>
      </c>
      <c r="D6352" s="77" t="s">
        <v>442</v>
      </c>
      <c r="E6352" s="77">
        <v>140.19999999999999</v>
      </c>
      <c r="F6352" s="77">
        <v>11.37</v>
      </c>
      <c r="G6352" s="77">
        <v>2.64</v>
      </c>
      <c r="H6352" s="77">
        <v>20120</v>
      </c>
      <c r="I6352" s="77">
        <v>-21.945</v>
      </c>
      <c r="J6352" s="77" t="s">
        <v>75</v>
      </c>
      <c r="K6352" s="77">
        <v>39.53</v>
      </c>
      <c r="L6352" s="77">
        <v>140.12472</v>
      </c>
      <c r="M6352" s="77">
        <v>-0.16208417758121851</v>
      </c>
      <c r="N6352" s="77">
        <v>140.765368</v>
      </c>
      <c r="O6352" s="77">
        <v>-0.61646412915993931</v>
      </c>
      <c r="P6352" s="77">
        <v>7100000</v>
      </c>
      <c r="Q6352" s="77">
        <v>2303000</v>
      </c>
      <c r="R6352" s="77">
        <v>3.08</v>
      </c>
      <c r="S6352" s="77">
        <v>28.19400000000001</v>
      </c>
      <c r="T6352" s="77">
        <v>7.3209999999999997</v>
      </c>
      <c r="U6352" s="77">
        <v>16.475999999999999</v>
      </c>
      <c r="V6352" s="77">
        <v>2.2578439909892838</v>
      </c>
      <c r="AC6352" s="77">
        <v>140.02000000000001</v>
      </c>
      <c r="AD6352" s="77">
        <v>136.09</v>
      </c>
      <c r="AH6352" s="77">
        <f>IF(AND(M6352&lt;Variables!$G$6,M6352&gt;Variables!$G$5),0,1)</f>
        <v>1</v>
      </c>
      <c r="AI6352" s="77">
        <f t="shared" si="200"/>
        <v>1</v>
      </c>
      <c r="AJ6352" s="77">
        <f>IF(I6352&gt;Variables!$G$7,0,1)</f>
        <v>1</v>
      </c>
      <c r="AK6352" s="77">
        <f>IF(F6352&gt;Variables!$G$8,0,1)</f>
        <v>0</v>
      </c>
      <c r="AL6352" s="77">
        <f>IF(G6352&gt;Variables!$G$9,0,1)</f>
        <v>1</v>
      </c>
      <c r="AM6352" s="77">
        <f>IF(AND(K6352&gt;Variables!$G$10,K6352&lt;Variables!$G$11),0,1)</f>
        <v>1</v>
      </c>
      <c r="AN6352" s="77">
        <f>IF(H6352&lt;Variables!$G$13,1,0)</f>
        <v>0</v>
      </c>
      <c r="AO6352" s="77">
        <f>IF(R6352&lt;Variables!$G$12,0,1)</f>
        <v>1</v>
      </c>
      <c r="AP6352" s="78">
        <f t="shared" si="201"/>
        <v>1</v>
      </c>
      <c r="AQ6352" s="77">
        <f>IF(V6352&lt;Variables!$G$15,1,0)</f>
        <v>1</v>
      </c>
      <c r="AR6352" s="77">
        <v>0</v>
      </c>
      <c r="AS6352" s="77">
        <v>0</v>
      </c>
      <c r="AT6352" s="77">
        <v>1</v>
      </c>
      <c r="AU6352" s="77">
        <v>0</v>
      </c>
      <c r="BA6352" s="77">
        <v>-1.69</v>
      </c>
    </row>
    <row r="6353" spans="3:53" x14ac:dyDescent="0.25">
      <c r="C6353" s="77" t="s">
        <v>770</v>
      </c>
      <c r="D6353" s="77" t="s">
        <v>123</v>
      </c>
      <c r="E6353" s="77">
        <v>12.12</v>
      </c>
      <c r="F6353" s="77">
        <v>8.19</v>
      </c>
      <c r="G6353" s="77">
        <v>2.8</v>
      </c>
      <c r="H6353" s="77">
        <v>4790</v>
      </c>
      <c r="I6353" s="77">
        <v>183.79300000000001</v>
      </c>
      <c r="J6353" s="77" t="s">
        <v>75</v>
      </c>
      <c r="K6353" s="77">
        <v>36.229999999999997</v>
      </c>
      <c r="L6353" s="77">
        <v>12.2003</v>
      </c>
      <c r="M6353" s="77">
        <v>-0.65736088456840902</v>
      </c>
      <c r="N6353" s="77">
        <v>12.425884</v>
      </c>
      <c r="O6353" s="77">
        <v>-2.460863146638077</v>
      </c>
      <c r="P6353" s="77">
        <v>102339000</v>
      </c>
      <c r="Q6353" s="77">
        <v>48995000</v>
      </c>
      <c r="R6353" s="77">
        <v>2.09</v>
      </c>
      <c r="S6353" s="77">
        <v>28.19400000000001</v>
      </c>
      <c r="T6353" s="77">
        <v>7.3209999999999997</v>
      </c>
      <c r="U6353" s="77">
        <v>16.475999999999999</v>
      </c>
      <c r="V6353" s="77">
        <v>2.2152924131078748</v>
      </c>
      <c r="AC6353" s="77">
        <v>12.85</v>
      </c>
      <c r="AD6353" s="77">
        <v>11.72</v>
      </c>
      <c r="AH6353" s="77">
        <f>IF(AND(M6353&lt;Variables!$G$6,M6353&gt;Variables!$G$5),0,1)</f>
        <v>1</v>
      </c>
      <c r="AI6353" s="77">
        <f t="shared" si="200"/>
        <v>1</v>
      </c>
      <c r="AJ6353" s="77">
        <f>IF(I6353&gt;Variables!$G$7,0,1)</f>
        <v>0</v>
      </c>
      <c r="AK6353" s="77">
        <f>IF(F6353&gt;Variables!$G$8,0,1)</f>
        <v>1</v>
      </c>
      <c r="AL6353" s="77">
        <f>IF(G6353&gt;Variables!$G$9,0,1)</f>
        <v>1</v>
      </c>
      <c r="AM6353" s="77">
        <f>IF(AND(K6353&gt;Variables!$G$10,K6353&lt;Variables!$G$11),0,1)</f>
        <v>1</v>
      </c>
      <c r="AN6353" s="77">
        <f>IF(H6353&lt;Variables!$G$13,1,0)</f>
        <v>0</v>
      </c>
      <c r="AO6353" s="77">
        <f>IF(R6353&lt;Variables!$G$12,0,1)</f>
        <v>0</v>
      </c>
      <c r="AP6353" s="78">
        <f t="shared" si="201"/>
        <v>1</v>
      </c>
      <c r="AQ6353" s="77">
        <f>IF(V6353&lt;Variables!$G$15,1,0)</f>
        <v>1</v>
      </c>
      <c r="AR6353" s="77">
        <v>0</v>
      </c>
      <c r="AS6353" s="77">
        <v>0</v>
      </c>
      <c r="AT6353" s="77">
        <v>1</v>
      </c>
      <c r="AU6353" s="77">
        <v>0</v>
      </c>
      <c r="BA6353" s="77">
        <v>-0.7</v>
      </c>
    </row>
    <row r="6354" spans="3:53" x14ac:dyDescent="0.25">
      <c r="C6354" s="77" t="s">
        <v>770</v>
      </c>
      <c r="D6354" s="77" t="s">
        <v>438</v>
      </c>
      <c r="E6354" s="77">
        <v>256.58999999999997</v>
      </c>
      <c r="F6354" s="77">
        <v>7.44</v>
      </c>
      <c r="G6354" s="77">
        <v>4.96</v>
      </c>
      <c r="H6354" s="77">
        <v>52880</v>
      </c>
      <c r="I6354" s="77">
        <v>63.293999999999997</v>
      </c>
      <c r="J6354" s="77" t="s">
        <v>75</v>
      </c>
      <c r="K6354" s="77">
        <v>59.75</v>
      </c>
      <c r="L6354" s="77">
        <v>254.69924499999999</v>
      </c>
      <c r="M6354" s="77">
        <v>0.47929274387916831</v>
      </c>
      <c r="N6354" s="77">
        <v>255.58430000000001</v>
      </c>
      <c r="O6354" s="77">
        <v>0.13134609598475899</v>
      </c>
      <c r="P6354" s="77">
        <v>5769000</v>
      </c>
      <c r="Q6354" s="77">
        <v>3755000</v>
      </c>
      <c r="R6354" s="77">
        <v>1.54</v>
      </c>
      <c r="S6354" s="77">
        <v>28.19400000000001</v>
      </c>
      <c r="T6354" s="77">
        <v>7.3209999999999997</v>
      </c>
      <c r="U6354" s="77">
        <v>16.475999999999999</v>
      </c>
      <c r="V6354" s="77">
        <v>2.4420524635769918</v>
      </c>
      <c r="AC6354" s="77">
        <v>256.93</v>
      </c>
      <c r="AD6354" s="77">
        <v>253.32</v>
      </c>
      <c r="AH6354" s="77">
        <f>IF(AND(M6354&lt;Variables!$G$6,M6354&gt;Variables!$G$5),0,1)</f>
        <v>1</v>
      </c>
      <c r="AI6354" s="77">
        <f t="shared" si="200"/>
        <v>1</v>
      </c>
      <c r="AJ6354" s="77">
        <f>IF(I6354&gt;Variables!$G$7,0,1)</f>
        <v>0</v>
      </c>
      <c r="AK6354" s="77">
        <f>IF(F6354&gt;Variables!$G$8,0,1)</f>
        <v>1</v>
      </c>
      <c r="AL6354" s="77">
        <f>IF(G6354&gt;Variables!$G$9,0,1)</f>
        <v>1</v>
      </c>
      <c r="AM6354" s="77">
        <f>IF(AND(K6354&gt;Variables!$G$10,K6354&lt;Variables!$G$11),0,1)</f>
        <v>1</v>
      </c>
      <c r="AN6354" s="77">
        <f>IF(H6354&lt;Variables!$G$13,1,0)</f>
        <v>0</v>
      </c>
      <c r="AO6354" s="77">
        <f>IF(R6354&lt;Variables!$G$12,0,1)</f>
        <v>0</v>
      </c>
      <c r="AP6354" s="78">
        <f t="shared" si="201"/>
        <v>1</v>
      </c>
      <c r="AQ6354" s="77">
        <f>IF(V6354&lt;Variables!$G$15,1,0)</f>
        <v>1</v>
      </c>
      <c r="AR6354" s="77">
        <v>0</v>
      </c>
      <c r="AS6354" s="77">
        <v>0</v>
      </c>
      <c r="AT6354" s="77">
        <v>0</v>
      </c>
      <c r="AU6354" s="77">
        <v>1</v>
      </c>
      <c r="BA6354" s="77">
        <v>-1.06</v>
      </c>
    </row>
    <row r="6355" spans="3:53" x14ac:dyDescent="0.25">
      <c r="C6355" s="77" t="s">
        <v>770</v>
      </c>
      <c r="D6355" s="77" t="s">
        <v>201</v>
      </c>
      <c r="E6355" s="77">
        <v>41.33</v>
      </c>
      <c r="F6355" s="77">
        <v>6.56</v>
      </c>
      <c r="G6355" s="77">
        <v>5.21</v>
      </c>
      <c r="H6355" s="77">
        <v>-99999</v>
      </c>
      <c r="I6355" s="77">
        <v>915.05100000000004</v>
      </c>
      <c r="J6355" s="77" t="s">
        <v>75</v>
      </c>
      <c r="K6355" s="77">
        <v>51.64</v>
      </c>
      <c r="L6355" s="77">
        <v>41.220000000000013</v>
      </c>
      <c r="M6355" s="77">
        <v>-2.4260067928202608E-2</v>
      </c>
      <c r="N6355" s="77">
        <v>41.133966666666673</v>
      </c>
      <c r="O6355" s="77">
        <v>0.1848431831276543</v>
      </c>
      <c r="P6355" s="77">
        <v>243888</v>
      </c>
      <c r="Q6355" s="77">
        <v>2163000</v>
      </c>
      <c r="R6355" s="77">
        <v>0.11</v>
      </c>
      <c r="S6355" s="77">
        <v>28.19400000000001</v>
      </c>
      <c r="T6355" s="77">
        <v>7.3209999999999997</v>
      </c>
      <c r="U6355" s="77">
        <v>16.475999999999999</v>
      </c>
      <c r="V6355" s="77">
        <v>2.384736065211063</v>
      </c>
      <c r="AC6355" s="77">
        <v>41.22</v>
      </c>
      <c r="AD6355" s="77">
        <v>39.729999999999997</v>
      </c>
      <c r="AH6355" s="77">
        <f>IF(AND(M6355&lt;Variables!$G$6,M6355&gt;Variables!$G$5),0,1)</f>
        <v>1</v>
      </c>
      <c r="AI6355" s="77">
        <f t="shared" si="200"/>
        <v>0</v>
      </c>
      <c r="AJ6355" s="77">
        <f>IF(I6355&gt;Variables!$G$7,0,1)</f>
        <v>0</v>
      </c>
      <c r="AK6355" s="77">
        <f>IF(F6355&gt;Variables!$G$8,0,1)</f>
        <v>1</v>
      </c>
      <c r="AL6355" s="77">
        <f>IF(G6355&gt;Variables!$G$9,0,1)</f>
        <v>1</v>
      </c>
      <c r="AM6355" s="77">
        <f>IF(AND(K6355&gt;Variables!$G$10,K6355&lt;Variables!$G$11),0,1)</f>
        <v>1</v>
      </c>
      <c r="AN6355" s="77">
        <f>IF(H6355&lt;Variables!$G$13,1,0)</f>
        <v>1</v>
      </c>
      <c r="AO6355" s="77">
        <f>IF(R6355&lt;Variables!$G$12,0,1)</f>
        <v>0</v>
      </c>
      <c r="AP6355" s="78">
        <f t="shared" si="201"/>
        <v>1</v>
      </c>
      <c r="AQ6355" s="77">
        <f>IF(V6355&lt;Variables!$G$15,1,0)</f>
        <v>1</v>
      </c>
      <c r="AR6355" s="77">
        <v>0</v>
      </c>
      <c r="AS6355" s="77">
        <v>0</v>
      </c>
      <c r="AT6355" s="77">
        <v>1</v>
      </c>
      <c r="AU6355" s="77">
        <v>0</v>
      </c>
      <c r="BA6355" s="77">
        <v>-1.77</v>
      </c>
    </row>
    <row r="6356" spans="3:53" x14ac:dyDescent="0.25">
      <c r="C6356" s="77" t="s">
        <v>770</v>
      </c>
      <c r="D6356" s="77" t="s">
        <v>479</v>
      </c>
      <c r="E6356" s="77">
        <v>38.840000000000003</v>
      </c>
      <c r="F6356" s="77">
        <v>6.52</v>
      </c>
      <c r="G6356" s="77">
        <v>6.35</v>
      </c>
      <c r="H6356" s="77">
        <v>7750</v>
      </c>
      <c r="I6356" s="77">
        <v>256.49799999999999</v>
      </c>
      <c r="J6356" s="77" t="s">
        <v>75</v>
      </c>
      <c r="K6356" s="77">
        <v>67.209999999999994</v>
      </c>
      <c r="L6356" s="77">
        <v>38.344504999999998</v>
      </c>
      <c r="M6356" s="77">
        <v>0.92710806933093748</v>
      </c>
      <c r="N6356" s="77">
        <v>38.462518000000003</v>
      </c>
      <c r="O6356" s="77">
        <v>0.61743747510238389</v>
      </c>
      <c r="P6356" s="77">
        <v>4428000</v>
      </c>
      <c r="Q6356" s="77">
        <v>2371000</v>
      </c>
      <c r="R6356" s="77">
        <v>1.87</v>
      </c>
      <c r="S6356" s="77">
        <v>28.19400000000001</v>
      </c>
      <c r="T6356" s="77">
        <v>7.3209999999999997</v>
      </c>
      <c r="U6356" s="77">
        <v>16.475999999999999</v>
      </c>
      <c r="V6356" s="77">
        <v>2.4751112199236358</v>
      </c>
      <c r="AC6356" s="77">
        <v>39.39</v>
      </c>
      <c r="AD6356" s="77">
        <v>37.979999999999997</v>
      </c>
      <c r="AH6356" s="77">
        <f>IF(AND(M6356&lt;Variables!$G$6,M6356&gt;Variables!$G$5),0,1)</f>
        <v>1</v>
      </c>
      <c r="AI6356" s="77">
        <f t="shared" si="200"/>
        <v>1</v>
      </c>
      <c r="AJ6356" s="77">
        <f>IF(I6356&gt;Variables!$G$7,0,1)</f>
        <v>0</v>
      </c>
      <c r="AK6356" s="77">
        <f>IF(F6356&gt;Variables!$G$8,0,1)</f>
        <v>1</v>
      </c>
      <c r="AL6356" s="77">
        <f>IF(G6356&gt;Variables!$G$9,0,1)</f>
        <v>1</v>
      </c>
      <c r="AM6356" s="77">
        <f>IF(AND(K6356&gt;Variables!$G$10,K6356&lt;Variables!$G$11),0,1)</f>
        <v>0</v>
      </c>
      <c r="AN6356" s="77">
        <f>IF(H6356&lt;Variables!$G$13,1,0)</f>
        <v>0</v>
      </c>
      <c r="AO6356" s="77">
        <f>IF(R6356&lt;Variables!$G$12,0,1)</f>
        <v>0</v>
      </c>
      <c r="AP6356" s="78">
        <f t="shared" si="201"/>
        <v>1</v>
      </c>
      <c r="AQ6356" s="77">
        <f>IF(V6356&lt;Variables!$G$15,1,0)</f>
        <v>1</v>
      </c>
      <c r="AR6356" s="77">
        <v>0</v>
      </c>
      <c r="AS6356" s="77">
        <v>0</v>
      </c>
      <c r="AT6356" s="77">
        <v>1</v>
      </c>
      <c r="AU6356" s="77">
        <v>0</v>
      </c>
      <c r="BA6356" s="77">
        <v>-1.22</v>
      </c>
    </row>
    <row r="6357" spans="3:53" x14ac:dyDescent="0.25">
      <c r="C6357" s="77" t="s">
        <v>770</v>
      </c>
      <c r="D6357" s="77" t="s">
        <v>768</v>
      </c>
      <c r="E6357" s="77">
        <v>31.97</v>
      </c>
      <c r="F6357" s="77">
        <v>6.5</v>
      </c>
      <c r="G6357" s="77">
        <v>4.97</v>
      </c>
      <c r="H6357" s="77">
        <v>3610</v>
      </c>
      <c r="I6357" s="77">
        <v>-5.0460000000000003</v>
      </c>
      <c r="J6357" s="77" t="s">
        <v>75</v>
      </c>
      <c r="K6357" s="77">
        <v>59.38</v>
      </c>
      <c r="L6357" s="77">
        <v>32.002766666666673</v>
      </c>
      <c r="M6357" s="77">
        <v>0.92877386642612469</v>
      </c>
      <c r="N6357" s="77">
        <v>31.759091428571431</v>
      </c>
      <c r="O6357" s="77">
        <v>1.7031613534824011</v>
      </c>
      <c r="P6357" s="77">
        <v>65197</v>
      </c>
      <c r="Q6357" s="77">
        <v>234448</v>
      </c>
      <c r="R6357" s="77">
        <v>0.28000000000000003</v>
      </c>
      <c r="S6357" s="77">
        <v>28.19400000000001</v>
      </c>
      <c r="T6357" s="77">
        <v>7.3209999999999997</v>
      </c>
      <c r="U6357" s="77">
        <v>16.475999999999999</v>
      </c>
      <c r="V6357" s="77">
        <v>2.4148687155448019</v>
      </c>
      <c r="AC6357" s="77">
        <v>33.93</v>
      </c>
      <c r="AD6357" s="77">
        <v>31.65</v>
      </c>
      <c r="AH6357" s="77">
        <f>IF(AND(M6357&lt;Variables!$G$6,M6357&gt;Variables!$G$5),0,1)</f>
        <v>1</v>
      </c>
      <c r="AI6357" s="77">
        <f t="shared" si="200"/>
        <v>0</v>
      </c>
      <c r="AJ6357" s="77">
        <f>IF(I6357&gt;Variables!$G$7,0,1)</f>
        <v>1</v>
      </c>
      <c r="AK6357" s="77">
        <f>IF(F6357&gt;Variables!$G$8,0,1)</f>
        <v>1</v>
      </c>
      <c r="AL6357" s="77">
        <f>IF(G6357&gt;Variables!$G$9,0,1)</f>
        <v>1</v>
      </c>
      <c r="AM6357" s="77">
        <f>IF(AND(K6357&gt;Variables!$G$10,K6357&lt;Variables!$G$11),0,1)</f>
        <v>1</v>
      </c>
      <c r="AN6357" s="77">
        <f>IF(H6357&lt;Variables!$G$13,1,0)</f>
        <v>0</v>
      </c>
      <c r="AO6357" s="77">
        <f>IF(R6357&lt;Variables!$G$12,0,1)</f>
        <v>0</v>
      </c>
      <c r="AP6357" s="78">
        <f t="shared" si="201"/>
        <v>1</v>
      </c>
      <c r="AQ6357" s="77">
        <f>IF(V6357&lt;Variables!$G$15,1,0)</f>
        <v>1</v>
      </c>
      <c r="AR6357" s="77">
        <v>1</v>
      </c>
      <c r="AS6357" s="77">
        <v>0</v>
      </c>
      <c r="AT6357" s="77">
        <v>0</v>
      </c>
      <c r="AU6357" s="77">
        <v>0</v>
      </c>
      <c r="BA6357" s="77">
        <v>2</v>
      </c>
    </row>
    <row r="6358" spans="3:53" x14ac:dyDescent="0.25">
      <c r="C6358" s="77" t="s">
        <v>770</v>
      </c>
      <c r="D6358" s="77" t="s">
        <v>431</v>
      </c>
      <c r="E6358" s="77">
        <v>37.450000000000003</v>
      </c>
      <c r="F6358" s="77">
        <v>29.22</v>
      </c>
      <c r="G6358" s="77">
        <v>26.05</v>
      </c>
      <c r="H6358" s="77">
        <v>3750</v>
      </c>
      <c r="I6358" s="77">
        <v>52.72</v>
      </c>
      <c r="J6358" s="77" t="s">
        <v>74</v>
      </c>
      <c r="K6358" s="77">
        <v>53.33</v>
      </c>
      <c r="L6358" s="77">
        <v>37.345155000000013</v>
      </c>
      <c r="M6358" s="77">
        <v>-9.4135370438288846E-2</v>
      </c>
      <c r="N6358" s="77">
        <v>37.070111999999988</v>
      </c>
      <c r="O6358" s="77">
        <v>0.64711970657117979</v>
      </c>
      <c r="P6358" s="77">
        <v>23712000</v>
      </c>
      <c r="Q6358" s="77">
        <v>5226000</v>
      </c>
      <c r="R6358" s="77">
        <v>4.54</v>
      </c>
      <c r="S6358" s="77">
        <v>28.19400000000001</v>
      </c>
      <c r="T6358" s="77">
        <v>7.3209999999999997</v>
      </c>
      <c r="U6358" s="77">
        <v>16.475999999999999</v>
      </c>
      <c r="V6358" s="77">
        <v>2.4048516232543151</v>
      </c>
      <c r="AC6358" s="77">
        <v>38.549999999999997</v>
      </c>
      <c r="AD6358" s="77">
        <v>35.630000000000003</v>
      </c>
      <c r="AH6358" s="77">
        <f>IF(AND(M6358&lt;Variables!$G$6,M6358&gt;Variables!$G$5),0,1)</f>
        <v>1</v>
      </c>
      <c r="AI6358" s="77">
        <f t="shared" si="200"/>
        <v>0</v>
      </c>
      <c r="AJ6358" s="77">
        <f>IF(I6358&gt;Variables!$G$7,0,1)</f>
        <v>0</v>
      </c>
      <c r="AK6358" s="77">
        <f>IF(F6358&gt;Variables!$G$8,0,1)</f>
        <v>0</v>
      </c>
      <c r="AL6358" s="77">
        <f>IF(G6358&gt;Variables!$G$9,0,1)</f>
        <v>0</v>
      </c>
      <c r="AM6358" s="77">
        <f>IF(AND(K6358&gt;Variables!$G$10,K6358&lt;Variables!$G$11),0,1)</f>
        <v>1</v>
      </c>
      <c r="AN6358" s="77">
        <f>IF(H6358&lt;Variables!$G$13,1,0)</f>
        <v>0</v>
      </c>
      <c r="AO6358" s="77">
        <f>IF(R6358&lt;Variables!$G$12,0,1)</f>
        <v>1</v>
      </c>
      <c r="AP6358" s="78">
        <f t="shared" si="201"/>
        <v>0</v>
      </c>
      <c r="AQ6358" s="77">
        <f>IF(V6358&lt;Variables!$G$15,1,0)</f>
        <v>1</v>
      </c>
      <c r="AR6358" s="77">
        <v>0</v>
      </c>
      <c r="AS6358" s="77">
        <v>0</v>
      </c>
      <c r="AT6358" s="77">
        <v>1</v>
      </c>
      <c r="AU6358" s="77">
        <v>0</v>
      </c>
      <c r="BA6358" s="77">
        <v>-2.25</v>
      </c>
    </row>
    <row r="6359" spans="3:53" x14ac:dyDescent="0.25">
      <c r="C6359" s="77" t="s">
        <v>770</v>
      </c>
      <c r="D6359" s="77" t="s">
        <v>466</v>
      </c>
      <c r="E6359" s="77">
        <v>1.41</v>
      </c>
      <c r="F6359" s="77">
        <v>23.21</v>
      </c>
      <c r="G6359" s="77">
        <v>12.1</v>
      </c>
      <c r="H6359" s="77">
        <v>59.38</v>
      </c>
      <c r="I6359" s="77">
        <v>-0.83699999999999997</v>
      </c>
      <c r="J6359" s="77" t="s">
        <v>74</v>
      </c>
      <c r="K6359" s="77">
        <v>60.61</v>
      </c>
      <c r="L6359" s="77">
        <v>1.36463</v>
      </c>
      <c r="M6359" s="77">
        <v>1.866439987395859</v>
      </c>
      <c r="N6359" s="77">
        <v>1.368884</v>
      </c>
      <c r="O6359" s="77">
        <v>1.5498756651403549</v>
      </c>
      <c r="P6359" s="77">
        <v>19080000</v>
      </c>
      <c r="Q6359" s="77">
        <v>1080000</v>
      </c>
      <c r="R6359" s="77">
        <v>17.670000000000002</v>
      </c>
      <c r="S6359" s="77">
        <v>28.19400000000001</v>
      </c>
      <c r="T6359" s="77">
        <v>7.3209999999999997</v>
      </c>
      <c r="U6359" s="77">
        <v>16.475999999999999</v>
      </c>
      <c r="V6359" s="77">
        <v>2.3712013034947201</v>
      </c>
      <c r="AC6359" s="77">
        <v>1.64</v>
      </c>
      <c r="AD6359" s="77">
        <v>1.34</v>
      </c>
      <c r="AH6359" s="77">
        <f>IF(AND(M6359&lt;Variables!$G$6,M6359&gt;Variables!$G$5),0,1)</f>
        <v>1</v>
      </c>
      <c r="AI6359" s="77">
        <f t="shared" si="200"/>
        <v>1</v>
      </c>
      <c r="AJ6359" s="77">
        <f>IF(I6359&gt;Variables!$G$7,0,1)</f>
        <v>1</v>
      </c>
      <c r="AK6359" s="77">
        <f>IF(F6359&gt;Variables!$G$8,0,1)</f>
        <v>0</v>
      </c>
      <c r="AL6359" s="77">
        <f>IF(G6359&gt;Variables!$G$9,0,1)</f>
        <v>0</v>
      </c>
      <c r="AM6359" s="77">
        <f>IF(AND(K6359&gt;Variables!$G$10,K6359&lt;Variables!$G$11),0,1)</f>
        <v>1</v>
      </c>
      <c r="AN6359" s="77">
        <f>IF(H6359&lt;Variables!$G$13,1,0)</f>
        <v>1</v>
      </c>
      <c r="AO6359" s="77">
        <f>IF(R6359&lt;Variables!$G$12,0,1)</f>
        <v>1</v>
      </c>
      <c r="AP6359" s="78">
        <f t="shared" si="201"/>
        <v>0</v>
      </c>
      <c r="AQ6359" s="77">
        <f>IF(V6359&lt;Variables!$G$15,1,0)</f>
        <v>1</v>
      </c>
      <c r="AR6359" s="77">
        <v>0</v>
      </c>
      <c r="AS6359" s="77">
        <v>0</v>
      </c>
      <c r="AT6359" s="77">
        <v>1</v>
      </c>
      <c r="AU6359" s="77">
        <v>0</v>
      </c>
      <c r="BA6359" s="77">
        <v>-2.25</v>
      </c>
    </row>
    <row r="6360" spans="3:53" x14ac:dyDescent="0.25">
      <c r="C6360" s="77" t="s">
        <v>770</v>
      </c>
      <c r="D6360" s="77" t="s">
        <v>430</v>
      </c>
      <c r="E6360" s="77">
        <v>115.78</v>
      </c>
      <c r="F6360" s="77">
        <v>6.65</v>
      </c>
      <c r="G6360" s="77">
        <v>7.63</v>
      </c>
      <c r="H6360" s="77">
        <v>32160</v>
      </c>
      <c r="I6360" s="77">
        <v>-0.19</v>
      </c>
      <c r="J6360" s="77" t="s">
        <v>74</v>
      </c>
      <c r="K6360" s="77">
        <v>69.2</v>
      </c>
      <c r="L6360" s="77">
        <v>114.384395</v>
      </c>
      <c r="M6360" s="77">
        <v>1.100504137824041</v>
      </c>
      <c r="N6360" s="77">
        <v>113.66533200000001</v>
      </c>
      <c r="O6360" s="77">
        <v>1.7400802559569979</v>
      </c>
      <c r="P6360" s="77">
        <v>6310000</v>
      </c>
      <c r="Q6360" s="77">
        <v>13282000</v>
      </c>
      <c r="R6360" s="77">
        <v>0.48</v>
      </c>
      <c r="S6360" s="77">
        <v>28.19400000000001</v>
      </c>
      <c r="T6360" s="77">
        <v>7.3209999999999997</v>
      </c>
      <c r="U6360" s="77">
        <v>16.475999999999999</v>
      </c>
      <c r="V6360" s="77">
        <v>2.476276378175887</v>
      </c>
      <c r="AC6360" s="77">
        <v>117.66</v>
      </c>
      <c r="AD6360" s="77">
        <v>114</v>
      </c>
      <c r="AH6360" s="77">
        <f>IF(AND(M6360&lt;Variables!$G$6,M6360&gt;Variables!$G$5),0,1)</f>
        <v>1</v>
      </c>
      <c r="AI6360" s="77">
        <f t="shared" si="200"/>
        <v>0</v>
      </c>
      <c r="AJ6360" s="77">
        <f>IF(I6360&gt;Variables!$G$7,0,1)</f>
        <v>1</v>
      </c>
      <c r="AK6360" s="77">
        <f>IF(F6360&gt;Variables!$G$8,0,1)</f>
        <v>1</v>
      </c>
      <c r="AL6360" s="77">
        <f>IF(G6360&gt;Variables!$G$9,0,1)</f>
        <v>1</v>
      </c>
      <c r="AM6360" s="77">
        <f>IF(AND(K6360&gt;Variables!$G$10,K6360&lt;Variables!$G$11),0,1)</f>
        <v>0</v>
      </c>
      <c r="AN6360" s="77">
        <f>IF(H6360&lt;Variables!$G$13,1,0)</f>
        <v>0</v>
      </c>
      <c r="AO6360" s="77">
        <f>IF(R6360&lt;Variables!$G$12,0,1)</f>
        <v>0</v>
      </c>
      <c r="AP6360" s="78">
        <f t="shared" si="201"/>
        <v>0</v>
      </c>
      <c r="AQ6360" s="77">
        <f>IF(V6360&lt;Variables!$G$15,1,0)</f>
        <v>1</v>
      </c>
      <c r="AR6360" s="77">
        <v>0</v>
      </c>
      <c r="AS6360" s="77">
        <v>0</v>
      </c>
      <c r="AT6360" s="77">
        <v>1</v>
      </c>
      <c r="AU6360" s="77">
        <v>0</v>
      </c>
      <c r="BA6360" s="77">
        <v>-1.46</v>
      </c>
    </row>
    <row r="6361" spans="3:53" x14ac:dyDescent="0.25">
      <c r="C6361" s="77" t="s">
        <v>772</v>
      </c>
      <c r="D6361" s="77" t="s">
        <v>475</v>
      </c>
      <c r="E6361" s="77">
        <v>52.85</v>
      </c>
      <c r="F6361" s="77">
        <v>13.73</v>
      </c>
      <c r="G6361" s="77">
        <v>14.04</v>
      </c>
      <c r="H6361" s="77">
        <v>4840</v>
      </c>
      <c r="I6361" s="77">
        <v>8.1000000000000003E-2</v>
      </c>
      <c r="J6361" s="77" t="s">
        <v>75</v>
      </c>
      <c r="K6361" s="77">
        <v>58.11</v>
      </c>
      <c r="L6361" s="77">
        <v>52.394105000000003</v>
      </c>
      <c r="M6361" s="77">
        <v>0.46931806545793142</v>
      </c>
      <c r="N6361" s="77">
        <v>51.669904000000002</v>
      </c>
      <c r="O6361" s="77">
        <v>1.8774875215560789</v>
      </c>
      <c r="P6361" s="77">
        <v>817797</v>
      </c>
      <c r="Q6361" s="77">
        <v>568912</v>
      </c>
      <c r="R6361" s="77">
        <v>1.44</v>
      </c>
      <c r="S6361" s="77">
        <v>28.161999999999999</v>
      </c>
      <c r="T6361" s="77">
        <v>7.6119999999999992</v>
      </c>
      <c r="U6361" s="77">
        <v>16.597200000000001</v>
      </c>
      <c r="V6361" s="77">
        <v>2.4278251127507189</v>
      </c>
      <c r="AC6361" s="77">
        <v>53.09</v>
      </c>
      <c r="AD6361" s="77">
        <v>51.25</v>
      </c>
      <c r="AH6361" s="77">
        <f>IF(AND(M6361&lt;Variables!$G$6,M6361&gt;Variables!$G$5),0,1)</f>
        <v>1</v>
      </c>
      <c r="AI6361" s="77">
        <f t="shared" si="200"/>
        <v>0</v>
      </c>
      <c r="AJ6361" s="77">
        <f>IF(I6361&gt;Variables!$G$7,0,1)</f>
        <v>1</v>
      </c>
      <c r="AK6361" s="77">
        <f>IF(F6361&gt;Variables!$G$8,0,1)</f>
        <v>0</v>
      </c>
      <c r="AL6361" s="77">
        <f>IF(G6361&gt;Variables!$G$9,0,1)</f>
        <v>0</v>
      </c>
      <c r="AM6361" s="77">
        <f>IF(AND(K6361&gt;Variables!$G$10,K6361&lt;Variables!$G$11),0,1)</f>
        <v>1</v>
      </c>
      <c r="AN6361" s="77">
        <f>IF(H6361&lt;Variables!$G$13,1,0)</f>
        <v>0</v>
      </c>
      <c r="AO6361" s="77">
        <f>IF(R6361&lt;Variables!$G$12,0,1)</f>
        <v>0</v>
      </c>
      <c r="AP6361" s="78">
        <f t="shared" si="201"/>
        <v>1</v>
      </c>
      <c r="AQ6361" s="77">
        <f>IF(V6361&lt;Variables!$G$15,1,0)</f>
        <v>1</v>
      </c>
      <c r="AR6361" s="77">
        <v>0</v>
      </c>
      <c r="AS6361" s="77">
        <v>0</v>
      </c>
      <c r="AT6361" s="77">
        <v>1</v>
      </c>
      <c r="AU6361" s="77">
        <v>0</v>
      </c>
      <c r="BA6361" s="77">
        <v>-2.25</v>
      </c>
    </row>
    <row r="6362" spans="3:53" x14ac:dyDescent="0.25">
      <c r="C6362" s="77" t="s">
        <v>772</v>
      </c>
      <c r="D6362" s="77" t="s">
        <v>442</v>
      </c>
      <c r="E6362" s="77">
        <v>140.28</v>
      </c>
      <c r="F6362" s="77">
        <v>11.4</v>
      </c>
      <c r="G6362" s="77">
        <v>2.52</v>
      </c>
      <c r="H6362" s="77">
        <v>20120</v>
      </c>
      <c r="I6362" s="77">
        <v>-21.992999999999999</v>
      </c>
      <c r="J6362" s="77" t="s">
        <v>75</v>
      </c>
      <c r="K6362" s="77">
        <v>35.15</v>
      </c>
      <c r="L6362" s="77">
        <v>139.96496999999999</v>
      </c>
      <c r="M6362" s="77">
        <v>-0.16073307485436161</v>
      </c>
      <c r="N6362" s="77">
        <v>140.54910799999999</v>
      </c>
      <c r="O6362" s="77">
        <v>-0.57567636786423482</v>
      </c>
      <c r="P6362" s="77">
        <v>7175000</v>
      </c>
      <c r="Q6362" s="77">
        <v>2303000</v>
      </c>
      <c r="R6362" s="77">
        <v>3.12</v>
      </c>
      <c r="S6362" s="77">
        <v>28.161999999999999</v>
      </c>
      <c r="T6362" s="77">
        <v>7.6119999999999992</v>
      </c>
      <c r="U6362" s="77">
        <v>16.597200000000001</v>
      </c>
      <c r="V6362" s="77">
        <v>2.2104397327115488</v>
      </c>
      <c r="AC6362" s="77">
        <v>139.94499999999999</v>
      </c>
      <c r="AD6362" s="77">
        <v>136.09</v>
      </c>
      <c r="AH6362" s="77">
        <f>IF(AND(M6362&lt;Variables!$G$6,M6362&gt;Variables!$G$5),0,1)</f>
        <v>1</v>
      </c>
      <c r="AI6362" s="77">
        <f t="shared" si="200"/>
        <v>1</v>
      </c>
      <c r="AJ6362" s="77">
        <f>IF(I6362&gt;Variables!$G$7,0,1)</f>
        <v>1</v>
      </c>
      <c r="AK6362" s="77">
        <f>IF(F6362&gt;Variables!$G$8,0,1)</f>
        <v>0</v>
      </c>
      <c r="AL6362" s="77">
        <f>IF(G6362&gt;Variables!$G$9,0,1)</f>
        <v>1</v>
      </c>
      <c r="AM6362" s="77">
        <f>IF(AND(K6362&gt;Variables!$G$10,K6362&lt;Variables!$G$11),0,1)</f>
        <v>1</v>
      </c>
      <c r="AN6362" s="77">
        <f>IF(H6362&lt;Variables!$G$13,1,0)</f>
        <v>0</v>
      </c>
      <c r="AO6362" s="77">
        <f>IF(R6362&lt;Variables!$G$12,0,1)</f>
        <v>1</v>
      </c>
      <c r="AP6362" s="78">
        <f t="shared" si="201"/>
        <v>1</v>
      </c>
      <c r="AQ6362" s="77">
        <f>IF(V6362&lt;Variables!$G$15,1,0)</f>
        <v>1</v>
      </c>
      <c r="AR6362" s="77">
        <v>0</v>
      </c>
      <c r="AS6362" s="77">
        <v>0</v>
      </c>
      <c r="AT6362" s="77">
        <v>1</v>
      </c>
      <c r="AU6362" s="77">
        <v>0</v>
      </c>
      <c r="BA6362" s="77">
        <v>-1.92</v>
      </c>
    </row>
    <row r="6363" spans="3:53" x14ac:dyDescent="0.25">
      <c r="C6363" s="77" t="s">
        <v>772</v>
      </c>
      <c r="D6363" s="77" t="s">
        <v>453</v>
      </c>
      <c r="E6363" s="77">
        <v>16.989999999999998</v>
      </c>
      <c r="F6363" s="77">
        <v>20.2</v>
      </c>
      <c r="G6363" s="77">
        <v>-1.05</v>
      </c>
      <c r="H6363" s="77">
        <v>177.22</v>
      </c>
      <c r="I6363" s="77">
        <v>-27.294</v>
      </c>
      <c r="J6363" s="77" t="s">
        <v>75</v>
      </c>
      <c r="K6363" s="77">
        <v>53.12</v>
      </c>
      <c r="L6363" s="77">
        <v>16.950833333333328</v>
      </c>
      <c r="M6363" s="77">
        <v>0.11307212034806741</v>
      </c>
      <c r="N6363" s="77">
        <v>16.964806060606058</v>
      </c>
      <c r="O6363" s="77">
        <v>3.0615966816136621E-2</v>
      </c>
      <c r="P6363" s="77">
        <v>559220</v>
      </c>
      <c r="Q6363" s="77">
        <v>77900</v>
      </c>
      <c r="R6363" s="77">
        <v>7.18</v>
      </c>
      <c r="S6363" s="77">
        <v>28.161999999999999</v>
      </c>
      <c r="T6363" s="77">
        <v>7.6119999999999992</v>
      </c>
      <c r="U6363" s="77">
        <v>16.597200000000001</v>
      </c>
      <c r="V6363" s="77">
        <v>2.3953644817462272</v>
      </c>
      <c r="AC6363" s="77">
        <v>17</v>
      </c>
      <c r="AD6363" s="77">
        <v>16.850000000000001</v>
      </c>
      <c r="AH6363" s="77">
        <f>IF(AND(M6363&lt;Variables!$G$6,M6363&gt;Variables!$G$5),0,1)</f>
        <v>1</v>
      </c>
      <c r="AI6363" s="77">
        <f t="shared" si="200"/>
        <v>1</v>
      </c>
      <c r="AJ6363" s="77">
        <f>IF(I6363&gt;Variables!$G$7,0,1)</f>
        <v>1</v>
      </c>
      <c r="AK6363" s="77">
        <f>IF(F6363&gt;Variables!$G$8,0,1)</f>
        <v>0</v>
      </c>
      <c r="AL6363" s="77">
        <f>IF(G6363&gt;Variables!$G$9,0,1)</f>
        <v>1</v>
      </c>
      <c r="AM6363" s="77">
        <f>IF(AND(K6363&gt;Variables!$G$10,K6363&lt;Variables!$G$11),0,1)</f>
        <v>1</v>
      </c>
      <c r="AN6363" s="77">
        <f>IF(H6363&lt;Variables!$G$13,1,0)</f>
        <v>1</v>
      </c>
      <c r="AO6363" s="77">
        <f>IF(R6363&lt;Variables!$G$12,0,1)</f>
        <v>1</v>
      </c>
      <c r="AP6363" s="78">
        <f t="shared" si="201"/>
        <v>1</v>
      </c>
      <c r="AQ6363" s="77">
        <f>IF(V6363&lt;Variables!$G$15,1,0)</f>
        <v>1</v>
      </c>
      <c r="AR6363" s="77">
        <v>0</v>
      </c>
      <c r="AS6363" s="77">
        <v>0</v>
      </c>
      <c r="AT6363" s="77">
        <v>0</v>
      </c>
      <c r="AU6363" s="77">
        <v>1</v>
      </c>
      <c r="BA6363" s="77">
        <v>-0.35</v>
      </c>
    </row>
    <row r="6364" spans="3:53" x14ac:dyDescent="0.25">
      <c r="C6364" s="77" t="s">
        <v>772</v>
      </c>
      <c r="D6364" s="77" t="s">
        <v>466</v>
      </c>
      <c r="E6364" s="77">
        <v>1.42</v>
      </c>
      <c r="F6364" s="77">
        <v>27.67</v>
      </c>
      <c r="G6364" s="77">
        <v>14.52</v>
      </c>
      <c r="H6364" s="77">
        <v>59.38</v>
      </c>
      <c r="I6364" s="77">
        <v>-0.754</v>
      </c>
      <c r="J6364" s="77" t="s">
        <v>74</v>
      </c>
      <c r="K6364" s="77">
        <v>67.8</v>
      </c>
      <c r="L6364" s="77">
        <v>1.3853500000000001</v>
      </c>
      <c r="M6364" s="77">
        <v>2.5011729887753891</v>
      </c>
      <c r="N6364" s="77">
        <v>1.3723879999999999</v>
      </c>
      <c r="O6364" s="77">
        <v>3.4692812819698209</v>
      </c>
      <c r="P6364" s="77">
        <v>19880000</v>
      </c>
      <c r="Q6364" s="77">
        <v>1080000</v>
      </c>
      <c r="R6364" s="77">
        <v>18.41</v>
      </c>
      <c r="S6364" s="77">
        <v>28.161999999999999</v>
      </c>
      <c r="T6364" s="77">
        <v>7.6119999999999992</v>
      </c>
      <c r="U6364" s="77">
        <v>16.597200000000001</v>
      </c>
      <c r="V6364" s="77">
        <v>2.3578012031616571</v>
      </c>
      <c r="AC6364" s="77">
        <v>1.64</v>
      </c>
      <c r="AD6364" s="77">
        <v>1.34</v>
      </c>
      <c r="AH6364" s="77">
        <f>IF(AND(M6364&lt;Variables!$G$6,M6364&gt;Variables!$G$5),0,1)</f>
        <v>1</v>
      </c>
      <c r="AI6364" s="77">
        <f t="shared" si="200"/>
        <v>0</v>
      </c>
      <c r="AJ6364" s="77">
        <f>IF(I6364&gt;Variables!$G$7,0,1)</f>
        <v>1</v>
      </c>
      <c r="AK6364" s="77">
        <f>IF(F6364&gt;Variables!$G$8,0,1)</f>
        <v>0</v>
      </c>
      <c r="AL6364" s="77">
        <f>IF(G6364&gt;Variables!$G$9,0,1)</f>
        <v>0</v>
      </c>
      <c r="AM6364" s="77">
        <f>IF(AND(K6364&gt;Variables!$G$10,K6364&lt;Variables!$G$11),0,1)</f>
        <v>0</v>
      </c>
      <c r="AN6364" s="77">
        <f>IF(H6364&lt;Variables!$G$13,1,0)</f>
        <v>1</v>
      </c>
      <c r="AO6364" s="77">
        <f>IF(R6364&lt;Variables!$G$12,0,1)</f>
        <v>1</v>
      </c>
      <c r="AP6364" s="78">
        <f t="shared" si="201"/>
        <v>0</v>
      </c>
      <c r="AQ6364" s="77">
        <f>IF(V6364&lt;Variables!$G$15,1,0)</f>
        <v>1</v>
      </c>
      <c r="AR6364" s="77">
        <v>0</v>
      </c>
      <c r="AS6364" s="77">
        <v>0</v>
      </c>
      <c r="AT6364" s="77">
        <v>1</v>
      </c>
      <c r="AU6364" s="77">
        <v>0</v>
      </c>
      <c r="BA6364" s="77">
        <v>-2.25</v>
      </c>
    </row>
    <row r="6365" spans="3:53" x14ac:dyDescent="0.25">
      <c r="C6365" s="77" t="s">
        <v>772</v>
      </c>
      <c r="D6365" s="77" t="s">
        <v>431</v>
      </c>
      <c r="E6365" s="77">
        <v>36.840000000000003</v>
      </c>
      <c r="F6365" s="77">
        <v>28.08</v>
      </c>
      <c r="G6365" s="77">
        <v>24.61</v>
      </c>
      <c r="H6365" s="77">
        <v>3750</v>
      </c>
      <c r="I6365" s="77">
        <v>52.281999999999996</v>
      </c>
      <c r="J6365" s="77" t="s">
        <v>74</v>
      </c>
      <c r="K6365" s="77">
        <v>43.78</v>
      </c>
      <c r="L6365" s="77">
        <v>37.287244999999999</v>
      </c>
      <c r="M6365" s="77">
        <v>-1.0787737200750569</v>
      </c>
      <c r="N6365" s="77">
        <v>37.069671999999997</v>
      </c>
      <c r="O6365" s="77">
        <v>-0.49817543570387968</v>
      </c>
      <c r="P6365" s="77">
        <v>24050000</v>
      </c>
      <c r="Q6365" s="77">
        <v>5226000</v>
      </c>
      <c r="R6365" s="77">
        <v>4.5999999999999996</v>
      </c>
      <c r="S6365" s="77">
        <v>28.161999999999999</v>
      </c>
      <c r="T6365" s="77">
        <v>7.6119999999999992</v>
      </c>
      <c r="U6365" s="77">
        <v>16.597200000000001</v>
      </c>
      <c r="V6365" s="77">
        <v>2.311230516029704</v>
      </c>
      <c r="AC6365" s="77">
        <v>38.549999999999997</v>
      </c>
      <c r="AD6365" s="77">
        <v>35.630000000000003</v>
      </c>
      <c r="AH6365" s="77">
        <f>IF(AND(M6365&lt;Variables!$G$6,M6365&gt;Variables!$G$5),0,1)</f>
        <v>0</v>
      </c>
      <c r="AI6365" s="77">
        <f t="shared" si="200"/>
        <v>0</v>
      </c>
      <c r="AJ6365" s="77">
        <f>IF(I6365&gt;Variables!$G$7,0,1)</f>
        <v>0</v>
      </c>
      <c r="AK6365" s="77">
        <f>IF(F6365&gt;Variables!$G$8,0,1)</f>
        <v>0</v>
      </c>
      <c r="AL6365" s="77">
        <f>IF(G6365&gt;Variables!$G$9,0,1)</f>
        <v>0</v>
      </c>
      <c r="AM6365" s="77">
        <f>IF(AND(K6365&gt;Variables!$G$10,K6365&lt;Variables!$G$11),0,1)</f>
        <v>1</v>
      </c>
      <c r="AN6365" s="77">
        <f>IF(H6365&lt;Variables!$G$13,1,0)</f>
        <v>0</v>
      </c>
      <c r="AO6365" s="77">
        <f>IF(R6365&lt;Variables!$G$12,0,1)</f>
        <v>1</v>
      </c>
      <c r="AP6365" s="78">
        <f t="shared" si="201"/>
        <v>0</v>
      </c>
      <c r="AQ6365" s="77">
        <f>IF(V6365&lt;Variables!$G$15,1,0)</f>
        <v>1</v>
      </c>
      <c r="AR6365" s="77">
        <v>0</v>
      </c>
      <c r="AS6365" s="77">
        <v>0</v>
      </c>
      <c r="AT6365" s="77">
        <v>1</v>
      </c>
      <c r="AU6365" s="77">
        <v>0</v>
      </c>
      <c r="BA6365" s="77">
        <v>-2.25</v>
      </c>
    </row>
    <row r="6366" spans="3:53" x14ac:dyDescent="0.25">
      <c r="C6366" s="77" t="s">
        <v>772</v>
      </c>
      <c r="D6366" s="77" t="s">
        <v>444</v>
      </c>
      <c r="E6366" s="77">
        <v>2.59</v>
      </c>
      <c r="F6366" s="77">
        <v>18.350000000000001</v>
      </c>
      <c r="G6366" s="77">
        <v>0</v>
      </c>
      <c r="H6366" s="77">
        <v>-99999</v>
      </c>
      <c r="I6366" s="77">
        <v>-99999</v>
      </c>
      <c r="J6366" s="77" t="s">
        <v>75</v>
      </c>
      <c r="K6366" s="77">
        <v>-99999</v>
      </c>
      <c r="L6366" s="77">
        <v>2.5</v>
      </c>
      <c r="M6366" s="77">
        <v>0</v>
      </c>
      <c r="N6366" s="77">
        <v>2.5</v>
      </c>
      <c r="O6366" s="77">
        <v>0</v>
      </c>
      <c r="P6366" s="77">
        <v>123910</v>
      </c>
      <c r="Q6366" s="77">
        <v>1740</v>
      </c>
      <c r="R6366" s="77">
        <v>71.209999999999994</v>
      </c>
      <c r="S6366" s="77">
        <v>28.161999999999999</v>
      </c>
      <c r="T6366" s="77">
        <v>7.6119999999999992</v>
      </c>
      <c r="U6366" s="77">
        <v>16.597200000000001</v>
      </c>
      <c r="V6366" s="77">
        <v>-99999</v>
      </c>
      <c r="AC6366" s="77">
        <v>2.58</v>
      </c>
      <c r="AD6366" s="77">
        <v>2.5007999999999999</v>
      </c>
      <c r="AH6366" s="77">
        <f>IF(AND(M6366&lt;Variables!$G$6,M6366&gt;Variables!$G$5),0,1)</f>
        <v>1</v>
      </c>
      <c r="AI6366" s="77">
        <f t="shared" si="200"/>
        <v>1</v>
      </c>
      <c r="AJ6366" s="77">
        <f>IF(I6366&gt;Variables!$G$7,0,1)</f>
        <v>1</v>
      </c>
      <c r="AK6366" s="77">
        <f>IF(F6366&gt;Variables!$G$8,0,1)</f>
        <v>0</v>
      </c>
      <c r="AL6366" s="77">
        <f>IF(G6366&gt;Variables!$G$9,0,1)</f>
        <v>1</v>
      </c>
      <c r="AM6366" s="77">
        <f>IF(AND(K6366&gt;Variables!$G$10,K6366&lt;Variables!$G$11),0,1)</f>
        <v>1</v>
      </c>
      <c r="AN6366" s="77">
        <f>IF(H6366&lt;Variables!$G$13,1,0)</f>
        <v>1</v>
      </c>
      <c r="AO6366" s="77">
        <f>IF(R6366&lt;Variables!$G$12,0,1)</f>
        <v>1</v>
      </c>
      <c r="AP6366" s="78">
        <f t="shared" si="201"/>
        <v>1</v>
      </c>
      <c r="AQ6366" s="77">
        <f>IF(V6366&lt;Variables!$G$15,1,0)</f>
        <v>1</v>
      </c>
      <c r="AR6366" s="77">
        <v>0</v>
      </c>
      <c r="AS6366" s="77">
        <v>0</v>
      </c>
      <c r="AT6366" s="77">
        <v>1</v>
      </c>
      <c r="AU6366" s="77">
        <v>0</v>
      </c>
      <c r="BA6366" s="77">
        <v>-2.25</v>
      </c>
    </row>
    <row r="6367" spans="3:53" x14ac:dyDescent="0.25">
      <c r="C6367" s="77" t="s">
        <v>772</v>
      </c>
      <c r="D6367" s="77" t="s">
        <v>131</v>
      </c>
      <c r="E6367" s="77">
        <v>1.77</v>
      </c>
      <c r="F6367" s="77">
        <v>17.309999999999999</v>
      </c>
      <c r="G6367" s="77">
        <v>11.19</v>
      </c>
      <c r="H6367" s="77">
        <v>2660</v>
      </c>
      <c r="I6367" s="77">
        <v>7.4969999999999999</v>
      </c>
      <c r="J6367" s="77" t="s">
        <v>74</v>
      </c>
      <c r="K6367" s="77">
        <v>48.62</v>
      </c>
      <c r="L6367" s="77">
        <v>1.7689299999999999</v>
      </c>
      <c r="M6367" s="77">
        <v>-5.2574154997646901E-2</v>
      </c>
      <c r="N6367" s="77">
        <v>1.771574</v>
      </c>
      <c r="O6367" s="77">
        <v>-0.2017415021895764</v>
      </c>
      <c r="P6367" s="77">
        <v>92517000</v>
      </c>
      <c r="Q6367" s="77">
        <v>21404000</v>
      </c>
      <c r="R6367" s="77">
        <v>4.32</v>
      </c>
      <c r="S6367" s="77">
        <v>28.161999999999999</v>
      </c>
      <c r="T6367" s="77">
        <v>7.6119999999999992</v>
      </c>
      <c r="U6367" s="77">
        <v>16.597200000000001</v>
      </c>
      <c r="V6367" s="77">
        <v>2.353860596889644</v>
      </c>
      <c r="AC6367" s="77">
        <v>1.88</v>
      </c>
      <c r="AD6367" s="77">
        <v>1.7</v>
      </c>
      <c r="AH6367" s="77">
        <f>IF(AND(M6367&lt;Variables!$G$6,M6367&gt;Variables!$G$5),0,1)</f>
        <v>1</v>
      </c>
      <c r="AI6367" s="77">
        <f t="shared" si="200"/>
        <v>1</v>
      </c>
      <c r="AJ6367" s="77">
        <f>IF(I6367&gt;Variables!$G$7,0,1)</f>
        <v>1</v>
      </c>
      <c r="AK6367" s="77">
        <f>IF(F6367&gt;Variables!$G$8,0,1)</f>
        <v>0</v>
      </c>
      <c r="AL6367" s="77">
        <f>IF(G6367&gt;Variables!$G$9,0,1)</f>
        <v>0</v>
      </c>
      <c r="AM6367" s="77">
        <f>IF(AND(K6367&gt;Variables!$G$10,K6367&lt;Variables!$G$11),0,1)</f>
        <v>1</v>
      </c>
      <c r="AN6367" s="77">
        <f>IF(H6367&lt;Variables!$G$13,1,0)</f>
        <v>0</v>
      </c>
      <c r="AO6367" s="77">
        <f>IF(R6367&lt;Variables!$G$12,0,1)</f>
        <v>1</v>
      </c>
      <c r="AP6367" s="78">
        <f t="shared" si="201"/>
        <v>0</v>
      </c>
      <c r="AQ6367" s="77">
        <f>IF(V6367&lt;Variables!$G$15,1,0)</f>
        <v>1</v>
      </c>
      <c r="AR6367" s="77">
        <v>0</v>
      </c>
      <c r="AS6367" s="77">
        <v>0</v>
      </c>
      <c r="AT6367" s="77">
        <v>1</v>
      </c>
      <c r="AU6367" s="77">
        <v>0</v>
      </c>
      <c r="BA6367" s="77">
        <v>-2.25</v>
      </c>
    </row>
    <row r="6368" spans="3:53" x14ac:dyDescent="0.25">
      <c r="C6368" s="77" t="s">
        <v>772</v>
      </c>
      <c r="D6368" s="77" t="s">
        <v>452</v>
      </c>
      <c r="E6368" s="77">
        <v>34.119999999999997</v>
      </c>
      <c r="F6368" s="77">
        <v>45.79</v>
      </c>
      <c r="G6368" s="77">
        <v>6.49</v>
      </c>
      <c r="H6368" s="77">
        <v>152.74</v>
      </c>
      <c r="I6368" s="77">
        <v>10.208</v>
      </c>
      <c r="J6368" s="77" t="s">
        <v>74</v>
      </c>
      <c r="K6368" s="77">
        <v>49.76</v>
      </c>
      <c r="L6368" s="77">
        <v>34.007916666666667</v>
      </c>
      <c r="M6368" s="77">
        <v>0.20460922089219619</v>
      </c>
      <c r="N6368" s="77">
        <v>34.117147058823527</v>
      </c>
      <c r="O6368" s="77">
        <v>-0.1162085996087775</v>
      </c>
      <c r="P6368" s="77">
        <v>142980</v>
      </c>
      <c r="Q6368" s="77">
        <v>15550</v>
      </c>
      <c r="R6368" s="77">
        <v>9.19</v>
      </c>
      <c r="S6368" s="77">
        <v>28.161999999999999</v>
      </c>
      <c r="T6368" s="77">
        <v>7.6119999999999992</v>
      </c>
      <c r="U6368" s="77">
        <v>16.597200000000001</v>
      </c>
      <c r="V6368" s="77">
        <v>2.3593355789999881</v>
      </c>
      <c r="AC6368" s="77">
        <v>34.6</v>
      </c>
      <c r="AD6368" s="77">
        <v>33.990099999999998</v>
      </c>
      <c r="AH6368" s="77">
        <f>IF(AND(M6368&lt;Variables!$G$6,M6368&gt;Variables!$G$5),0,1)</f>
        <v>1</v>
      </c>
      <c r="AI6368" s="77">
        <f t="shared" si="200"/>
        <v>1</v>
      </c>
      <c r="AJ6368" s="77">
        <f>IF(I6368&gt;Variables!$G$7,0,1)</f>
        <v>1</v>
      </c>
      <c r="AK6368" s="77">
        <f>IF(F6368&gt;Variables!$G$8,0,1)</f>
        <v>0</v>
      </c>
      <c r="AL6368" s="77">
        <f>IF(G6368&gt;Variables!$G$9,0,1)</f>
        <v>1</v>
      </c>
      <c r="AM6368" s="77">
        <f>IF(AND(K6368&gt;Variables!$G$10,K6368&lt;Variables!$G$11),0,1)</f>
        <v>1</v>
      </c>
      <c r="AN6368" s="77">
        <f>IF(H6368&lt;Variables!$G$13,1,0)</f>
        <v>1</v>
      </c>
      <c r="AO6368" s="77">
        <f>IF(R6368&lt;Variables!$G$12,0,1)</f>
        <v>1</v>
      </c>
      <c r="AP6368" s="78">
        <f t="shared" si="201"/>
        <v>0</v>
      </c>
      <c r="AQ6368" s="77">
        <f>IF(V6368&lt;Variables!$G$15,1,0)</f>
        <v>1</v>
      </c>
      <c r="AR6368" s="77">
        <v>1</v>
      </c>
      <c r="AS6368" s="77">
        <v>0</v>
      </c>
      <c r="AT6368" s="77">
        <v>0</v>
      </c>
      <c r="AU6368" s="77">
        <v>0</v>
      </c>
      <c r="BA6368" s="77">
        <v>0.98</v>
      </c>
    </row>
    <row r="6369" spans="3:53" x14ac:dyDescent="0.25">
      <c r="C6369" s="77" t="s">
        <v>772</v>
      </c>
      <c r="D6369" s="77" t="s">
        <v>201</v>
      </c>
      <c r="E6369" s="77">
        <v>41.28</v>
      </c>
      <c r="F6369" s="77">
        <v>6.69</v>
      </c>
      <c r="G6369" s="77">
        <v>5.1100000000000003</v>
      </c>
      <c r="H6369" s="77">
        <v>-99999</v>
      </c>
      <c r="I6369" s="77">
        <v>907.93399999999997</v>
      </c>
      <c r="J6369" s="77" t="s">
        <v>75</v>
      </c>
      <c r="K6369" s="77">
        <v>48.81</v>
      </c>
      <c r="L6369" s="77">
        <v>41.18333333333333</v>
      </c>
      <c r="M6369" s="77">
        <v>-3.2375556454864382E-2</v>
      </c>
      <c r="N6369" s="77">
        <v>41.173728888888903</v>
      </c>
      <c r="O6369" s="77">
        <v>-9.056476033435127E-3</v>
      </c>
      <c r="P6369" s="77">
        <v>244577</v>
      </c>
      <c r="Q6369" s="77">
        <v>2163000</v>
      </c>
      <c r="R6369" s="77">
        <v>0.11</v>
      </c>
      <c r="S6369" s="77">
        <v>28.161999999999999</v>
      </c>
      <c r="T6369" s="77">
        <v>7.6119999999999992</v>
      </c>
      <c r="U6369" s="77">
        <v>16.597200000000001</v>
      </c>
      <c r="V6369" s="77">
        <v>2.3554020987454471</v>
      </c>
      <c r="AC6369" s="77">
        <v>41.22</v>
      </c>
      <c r="AD6369" s="77">
        <v>39.729999999999997</v>
      </c>
      <c r="AH6369" s="77">
        <f>IF(AND(M6369&lt;Variables!$G$6,M6369&gt;Variables!$G$5),0,1)</f>
        <v>1</v>
      </c>
      <c r="AI6369" s="77">
        <f t="shared" si="200"/>
        <v>0</v>
      </c>
      <c r="AJ6369" s="77">
        <f>IF(I6369&gt;Variables!$G$7,0,1)</f>
        <v>0</v>
      </c>
      <c r="AK6369" s="77">
        <f>IF(F6369&gt;Variables!$G$8,0,1)</f>
        <v>1</v>
      </c>
      <c r="AL6369" s="77">
        <f>IF(G6369&gt;Variables!$G$9,0,1)</f>
        <v>1</v>
      </c>
      <c r="AM6369" s="77">
        <f>IF(AND(K6369&gt;Variables!$G$10,K6369&lt;Variables!$G$11),0,1)</f>
        <v>1</v>
      </c>
      <c r="AN6369" s="77">
        <f>IF(H6369&lt;Variables!$G$13,1,0)</f>
        <v>1</v>
      </c>
      <c r="AO6369" s="77">
        <f>IF(R6369&lt;Variables!$G$12,0,1)</f>
        <v>0</v>
      </c>
      <c r="AP6369" s="78">
        <f t="shared" si="201"/>
        <v>1</v>
      </c>
      <c r="AQ6369" s="77">
        <f>IF(V6369&lt;Variables!$G$15,1,0)</f>
        <v>1</v>
      </c>
      <c r="AR6369" s="77">
        <v>0</v>
      </c>
      <c r="AS6369" s="77">
        <v>0</v>
      </c>
      <c r="AT6369" s="77">
        <v>1</v>
      </c>
      <c r="AU6369" s="77">
        <v>0</v>
      </c>
      <c r="BA6369" s="77">
        <v>-1.81</v>
      </c>
    </row>
    <row r="6370" spans="3:53" x14ac:dyDescent="0.25">
      <c r="C6370" s="77" t="s">
        <v>772</v>
      </c>
      <c r="D6370" s="77" t="s">
        <v>721</v>
      </c>
      <c r="E6370" s="77">
        <v>9.4700000000000006</v>
      </c>
      <c r="F6370" s="77">
        <v>6.85</v>
      </c>
      <c r="G6370" s="77">
        <v>6.45</v>
      </c>
      <c r="H6370" s="77">
        <v>2920</v>
      </c>
      <c r="I6370" s="77">
        <v>-20.172999999999998</v>
      </c>
      <c r="J6370" s="77" t="s">
        <v>75</v>
      </c>
      <c r="K6370" s="77">
        <v>71.150000000000006</v>
      </c>
      <c r="L6370" s="77">
        <v>9.375395000000001</v>
      </c>
      <c r="M6370" s="77">
        <v>0.79575313893439426</v>
      </c>
      <c r="N6370" s="77">
        <v>9.3262340000000012</v>
      </c>
      <c r="O6370" s="77">
        <v>1.327073714856372</v>
      </c>
      <c r="P6370" s="77">
        <v>13211000</v>
      </c>
      <c r="Q6370" s="77">
        <v>24196000</v>
      </c>
      <c r="R6370" s="77">
        <v>0.55000000000000004</v>
      </c>
      <c r="S6370" s="77">
        <v>28.161999999999999</v>
      </c>
      <c r="T6370" s="77">
        <v>7.6119999999999992</v>
      </c>
      <c r="U6370" s="77">
        <v>16.597200000000001</v>
      </c>
      <c r="V6370" s="77">
        <v>2.5168188617578262</v>
      </c>
      <c r="AC6370" s="77">
        <v>9.52</v>
      </c>
      <c r="AD6370" s="77">
        <v>9.19</v>
      </c>
      <c r="AH6370" s="77">
        <f>IF(AND(M6370&lt;Variables!$G$6,M6370&gt;Variables!$G$5),0,1)</f>
        <v>1</v>
      </c>
      <c r="AI6370" s="77">
        <f t="shared" si="200"/>
        <v>0</v>
      </c>
      <c r="AJ6370" s="77">
        <f>IF(I6370&gt;Variables!$G$7,0,1)</f>
        <v>1</v>
      </c>
      <c r="AK6370" s="77">
        <f>IF(F6370&gt;Variables!$G$8,0,1)</f>
        <v>1</v>
      </c>
      <c r="AL6370" s="77">
        <f>IF(G6370&gt;Variables!$G$9,0,1)</f>
        <v>1</v>
      </c>
      <c r="AM6370" s="77">
        <f>IF(AND(K6370&gt;Variables!$G$10,K6370&lt;Variables!$G$11),0,1)</f>
        <v>1</v>
      </c>
      <c r="AN6370" s="77">
        <f>IF(H6370&lt;Variables!$G$13,1,0)</f>
        <v>0</v>
      </c>
      <c r="AO6370" s="77">
        <f>IF(R6370&lt;Variables!$G$12,0,1)</f>
        <v>0</v>
      </c>
      <c r="AP6370" s="78">
        <f t="shared" si="201"/>
        <v>1</v>
      </c>
      <c r="AQ6370" s="77">
        <f>IF(V6370&lt;Variables!$G$15,1,0)</f>
        <v>1</v>
      </c>
      <c r="AR6370" s="77">
        <v>0</v>
      </c>
      <c r="AS6370" s="77">
        <v>0</v>
      </c>
      <c r="AT6370" s="77">
        <v>1</v>
      </c>
      <c r="AU6370" s="77">
        <v>0</v>
      </c>
      <c r="BA6370" s="77">
        <v>-1.96</v>
      </c>
    </row>
    <row r="6371" spans="3:53" x14ac:dyDescent="0.25">
      <c r="C6371" s="77" t="s">
        <v>772</v>
      </c>
      <c r="D6371" s="77" t="s">
        <v>768</v>
      </c>
      <c r="E6371" s="77">
        <v>32.26</v>
      </c>
      <c r="F6371" s="77">
        <v>6.94</v>
      </c>
      <c r="G6371" s="77">
        <v>5.41</v>
      </c>
      <c r="H6371" s="77">
        <v>3610</v>
      </c>
      <c r="I6371" s="77">
        <v>-5.0060000000000002</v>
      </c>
      <c r="J6371" s="77" t="s">
        <v>75</v>
      </c>
      <c r="K6371" s="77">
        <v>60.05</v>
      </c>
      <c r="L6371" s="77">
        <v>32.141923076923078</v>
      </c>
      <c r="M6371" s="77">
        <v>0.91182136916799683</v>
      </c>
      <c r="N6371" s="77">
        <v>31.847152941176471</v>
      </c>
      <c r="O6371" s="77">
        <v>1.8458386528595461</v>
      </c>
      <c r="P6371" s="77">
        <v>67334</v>
      </c>
      <c r="Q6371" s="77">
        <v>234448</v>
      </c>
      <c r="R6371" s="77">
        <v>0.28999999999999998</v>
      </c>
      <c r="S6371" s="77">
        <v>28.161999999999999</v>
      </c>
      <c r="T6371" s="77">
        <v>7.6119999999999992</v>
      </c>
      <c r="U6371" s="77">
        <v>16.597200000000001</v>
      </c>
      <c r="V6371" s="77">
        <v>2.4209455762543519</v>
      </c>
      <c r="AC6371" s="77">
        <v>33.93</v>
      </c>
      <c r="AD6371" s="77">
        <v>31.65</v>
      </c>
      <c r="AH6371" s="77">
        <f>IF(AND(M6371&lt;Variables!$G$6,M6371&gt;Variables!$G$5),0,1)</f>
        <v>1</v>
      </c>
      <c r="AI6371" s="77">
        <f t="shared" si="200"/>
        <v>0</v>
      </c>
      <c r="AJ6371" s="77">
        <f>IF(I6371&gt;Variables!$G$7,0,1)</f>
        <v>1</v>
      </c>
      <c r="AK6371" s="77">
        <f>IF(F6371&gt;Variables!$G$8,0,1)</f>
        <v>1</v>
      </c>
      <c r="AL6371" s="77">
        <f>IF(G6371&gt;Variables!$G$9,0,1)</f>
        <v>1</v>
      </c>
      <c r="AM6371" s="77">
        <f>IF(AND(K6371&gt;Variables!$G$10,K6371&lt;Variables!$G$11),0,1)</f>
        <v>1</v>
      </c>
      <c r="AN6371" s="77">
        <f>IF(H6371&lt;Variables!$G$13,1,0)</f>
        <v>0</v>
      </c>
      <c r="AO6371" s="77">
        <f>IF(R6371&lt;Variables!$G$12,0,1)</f>
        <v>0</v>
      </c>
      <c r="AP6371" s="78">
        <f t="shared" si="201"/>
        <v>1</v>
      </c>
      <c r="AQ6371" s="77">
        <f>IF(V6371&lt;Variables!$G$15,1,0)</f>
        <v>1</v>
      </c>
      <c r="AR6371" s="77">
        <v>0</v>
      </c>
      <c r="AS6371" s="77">
        <v>0</v>
      </c>
      <c r="AT6371" s="77">
        <v>1</v>
      </c>
      <c r="AU6371" s="77">
        <v>0</v>
      </c>
      <c r="BA6371" s="77">
        <v>-1.34</v>
      </c>
    </row>
    <row r="6372" spans="3:53" x14ac:dyDescent="0.25">
      <c r="C6372" s="77" t="s">
        <v>772</v>
      </c>
      <c r="D6372" s="77" t="s">
        <v>198</v>
      </c>
      <c r="E6372" s="77">
        <v>0.16</v>
      </c>
      <c r="F6372" s="77">
        <v>7</v>
      </c>
      <c r="G6372" s="77">
        <v>4.0999999999999996</v>
      </c>
      <c r="H6372" s="77">
        <v>-99999</v>
      </c>
      <c r="I6372" s="77">
        <v>-71.597999999999999</v>
      </c>
      <c r="J6372" s="77" t="s">
        <v>75</v>
      </c>
      <c r="L6372" s="77">
        <v>-99999</v>
      </c>
      <c r="M6372" s="77">
        <v>-99999</v>
      </c>
      <c r="N6372" s="77">
        <v>-99999</v>
      </c>
      <c r="O6372" s="77">
        <v>-99999</v>
      </c>
      <c r="P6372" s="77">
        <v>51513</v>
      </c>
      <c r="Q6372" s="77">
        <v>79782</v>
      </c>
      <c r="R6372" s="77">
        <v>0.65</v>
      </c>
      <c r="S6372" s="77">
        <v>28.161999999999999</v>
      </c>
      <c r="T6372" s="77">
        <v>7.6119999999999992</v>
      </c>
      <c r="U6372" s="77">
        <v>16.597200000000001</v>
      </c>
      <c r="V6372" s="77">
        <v>-99999</v>
      </c>
      <c r="AC6372" s="77">
        <v>0.16500000000000001</v>
      </c>
      <c r="AD6372" s="77">
        <v>0.14990000000000001</v>
      </c>
      <c r="AH6372" s="77">
        <f>IF(AND(M6372&lt;Variables!$G$6,M6372&gt;Variables!$G$5),0,1)</f>
        <v>1</v>
      </c>
      <c r="AI6372" s="77">
        <f t="shared" si="200"/>
        <v>1</v>
      </c>
      <c r="AJ6372" s="77">
        <f>IF(I6372&gt;Variables!$G$7,0,1)</f>
        <v>1</v>
      </c>
      <c r="AK6372" s="77">
        <f>IF(F6372&gt;Variables!$G$8,0,1)</f>
        <v>1</v>
      </c>
      <c r="AL6372" s="77">
        <f>IF(G6372&gt;Variables!$G$9,0,1)</f>
        <v>1</v>
      </c>
      <c r="AM6372" s="77">
        <f>IF(AND(K6372&gt;Variables!$G$10,K6372&lt;Variables!$G$11),0,1)</f>
        <v>1</v>
      </c>
      <c r="AN6372" s="77">
        <f>IF(H6372&lt;Variables!$G$13,1,0)</f>
        <v>1</v>
      </c>
      <c r="AO6372" s="77">
        <f>IF(R6372&lt;Variables!$G$12,0,1)</f>
        <v>0</v>
      </c>
      <c r="AP6372" s="78">
        <f t="shared" si="201"/>
        <v>1</v>
      </c>
      <c r="AQ6372" s="77">
        <f>IF(V6372&lt;Variables!$G$15,1,0)</f>
        <v>1</v>
      </c>
      <c r="AR6372" s="77">
        <v>0</v>
      </c>
      <c r="AS6372" s="77">
        <v>0</v>
      </c>
      <c r="AT6372" s="77">
        <v>1</v>
      </c>
      <c r="AU6372" s="77">
        <v>0</v>
      </c>
      <c r="BA6372" s="77">
        <v>-2.25</v>
      </c>
    </row>
    <row r="6373" spans="3:53" x14ac:dyDescent="0.25">
      <c r="C6373" s="77" t="s">
        <v>772</v>
      </c>
      <c r="D6373" s="77" t="s">
        <v>435</v>
      </c>
      <c r="E6373" s="77">
        <v>5.58</v>
      </c>
      <c r="F6373" s="77">
        <v>23.23</v>
      </c>
      <c r="G6373" s="77">
        <v>6.2</v>
      </c>
      <c r="H6373" s="77">
        <v>184.53</v>
      </c>
      <c r="I6373" s="77">
        <v>31.579000000000001</v>
      </c>
      <c r="J6373" s="77" t="s">
        <v>74</v>
      </c>
      <c r="K6373" s="77">
        <v>70.680000000000007</v>
      </c>
      <c r="L6373" s="77">
        <v>5.4834999999999994</v>
      </c>
      <c r="M6373" s="77">
        <v>1.6795842071669611</v>
      </c>
      <c r="N6373" s="77">
        <v>5.4175487179487192</v>
      </c>
      <c r="O6373" s="77">
        <v>2.917394753233054</v>
      </c>
      <c r="P6373" s="77">
        <v>910080</v>
      </c>
      <c r="Q6373" s="77">
        <v>258610</v>
      </c>
      <c r="R6373" s="77">
        <v>3.52</v>
      </c>
      <c r="S6373" s="77">
        <v>28.161999999999999</v>
      </c>
      <c r="T6373" s="77">
        <v>7.6119999999999992</v>
      </c>
      <c r="U6373" s="77">
        <v>16.597200000000001</v>
      </c>
      <c r="V6373" s="77">
        <v>2.4372643921582919</v>
      </c>
      <c r="AC6373" s="77">
        <v>5.88</v>
      </c>
      <c r="AD6373" s="77">
        <v>5.5</v>
      </c>
      <c r="AH6373" s="77">
        <f>IF(AND(M6373&lt;Variables!$G$6,M6373&gt;Variables!$G$5),0,1)</f>
        <v>1</v>
      </c>
      <c r="AI6373" s="77">
        <f t="shared" si="200"/>
        <v>0</v>
      </c>
      <c r="AJ6373" s="77">
        <f>IF(I6373&gt;Variables!$G$7,0,1)</f>
        <v>1</v>
      </c>
      <c r="AK6373" s="77">
        <f>IF(F6373&gt;Variables!$G$8,0,1)</f>
        <v>0</v>
      </c>
      <c r="AL6373" s="77">
        <f>IF(G6373&gt;Variables!$G$9,0,1)</f>
        <v>1</v>
      </c>
      <c r="AM6373" s="77">
        <f>IF(AND(K6373&gt;Variables!$G$10,K6373&lt;Variables!$G$11),0,1)</f>
        <v>1</v>
      </c>
      <c r="AN6373" s="77">
        <f>IF(H6373&lt;Variables!$G$13,1,0)</f>
        <v>1</v>
      </c>
      <c r="AO6373" s="77">
        <f>IF(R6373&lt;Variables!$G$12,0,1)</f>
        <v>1</v>
      </c>
      <c r="AP6373" s="78">
        <f t="shared" si="201"/>
        <v>0</v>
      </c>
      <c r="AQ6373" s="77">
        <f>IF(V6373&lt;Variables!$G$15,1,0)</f>
        <v>1</v>
      </c>
      <c r="AR6373" s="77">
        <v>1</v>
      </c>
      <c r="AS6373" s="77">
        <v>0</v>
      </c>
      <c r="AT6373" s="77">
        <v>0</v>
      </c>
      <c r="AU6373" s="77">
        <v>0</v>
      </c>
      <c r="BA6373" s="77">
        <v>2</v>
      </c>
    </row>
    <row r="6374" spans="3:53" x14ac:dyDescent="0.25">
      <c r="C6374" s="77" t="s">
        <v>772</v>
      </c>
      <c r="D6374" s="77" t="s">
        <v>432</v>
      </c>
      <c r="E6374" s="77">
        <v>21.87</v>
      </c>
      <c r="F6374" s="77">
        <v>12.14</v>
      </c>
      <c r="G6374" s="77">
        <v>2.11</v>
      </c>
      <c r="H6374" s="77">
        <v>2230</v>
      </c>
      <c r="I6374" s="77">
        <v>0.77600000000000002</v>
      </c>
      <c r="J6374" s="77" t="s">
        <v>74</v>
      </c>
      <c r="K6374" s="77">
        <v>39.869999999999997</v>
      </c>
      <c r="L6374" s="77">
        <v>21.909400000000002</v>
      </c>
      <c r="M6374" s="77">
        <v>-0.40804403589325922</v>
      </c>
      <c r="N6374" s="77">
        <v>21.855367999999999</v>
      </c>
      <c r="O6374" s="77">
        <v>-0.16182751990265409</v>
      </c>
      <c r="P6374" s="77">
        <v>2005000</v>
      </c>
      <c r="Q6374" s="77">
        <v>1300000</v>
      </c>
      <c r="R6374" s="77">
        <v>1.54</v>
      </c>
      <c r="S6374" s="77">
        <v>28.161999999999999</v>
      </c>
      <c r="T6374" s="77">
        <v>7.6119999999999992</v>
      </c>
      <c r="U6374" s="77">
        <v>16.597200000000001</v>
      </c>
      <c r="V6374" s="77">
        <v>2.2607248371237918</v>
      </c>
      <c r="AC6374" s="77">
        <v>22.16</v>
      </c>
      <c r="AD6374" s="77">
        <v>21.46</v>
      </c>
      <c r="AH6374" s="77">
        <f>IF(AND(M6374&lt;Variables!$G$6,M6374&gt;Variables!$G$5),0,1)</f>
        <v>1</v>
      </c>
      <c r="AI6374" s="77">
        <f t="shared" si="200"/>
        <v>0</v>
      </c>
      <c r="AJ6374" s="77">
        <f>IF(I6374&gt;Variables!$G$7,0,1)</f>
        <v>1</v>
      </c>
      <c r="AK6374" s="77">
        <f>IF(F6374&gt;Variables!$G$8,0,1)</f>
        <v>0</v>
      </c>
      <c r="AL6374" s="77">
        <f>IF(G6374&gt;Variables!$G$9,0,1)</f>
        <v>1</v>
      </c>
      <c r="AM6374" s="77">
        <f>IF(AND(K6374&gt;Variables!$G$10,K6374&lt;Variables!$G$11),0,1)</f>
        <v>1</v>
      </c>
      <c r="AN6374" s="77">
        <f>IF(H6374&lt;Variables!$G$13,1,0)</f>
        <v>0</v>
      </c>
      <c r="AO6374" s="77">
        <f>IF(R6374&lt;Variables!$G$12,0,1)</f>
        <v>0</v>
      </c>
      <c r="AP6374" s="78">
        <f t="shared" si="201"/>
        <v>0</v>
      </c>
      <c r="AQ6374" s="77">
        <f>IF(V6374&lt;Variables!$G$15,1,0)</f>
        <v>1</v>
      </c>
      <c r="AR6374" s="77">
        <v>0</v>
      </c>
      <c r="AS6374" s="77">
        <v>1</v>
      </c>
      <c r="AT6374" s="77">
        <v>0</v>
      </c>
      <c r="AU6374" s="77">
        <v>0</v>
      </c>
      <c r="BA6374" s="77">
        <v>0.49</v>
      </c>
    </row>
    <row r="6375" spans="3:53" x14ac:dyDescent="0.25">
      <c r="C6375" s="77" t="s">
        <v>772</v>
      </c>
      <c r="D6375" s="77" t="s">
        <v>123</v>
      </c>
      <c r="E6375" s="77">
        <v>12.2</v>
      </c>
      <c r="F6375" s="77">
        <v>8.1</v>
      </c>
      <c r="G6375" s="77">
        <v>3.31</v>
      </c>
      <c r="H6375" s="77">
        <v>4790</v>
      </c>
      <c r="I6375" s="77">
        <v>184.30199999999999</v>
      </c>
      <c r="J6375" s="77" t="s">
        <v>75</v>
      </c>
      <c r="K6375" s="77">
        <v>46.02</v>
      </c>
      <c r="L6375" s="77">
        <v>12.166840000000001</v>
      </c>
      <c r="M6375" s="77">
        <v>0.1081628426115651</v>
      </c>
      <c r="N6375" s="77">
        <v>12.369316</v>
      </c>
      <c r="O6375" s="77">
        <v>-1.5305292548108691</v>
      </c>
      <c r="P6375" s="77">
        <v>103404000</v>
      </c>
      <c r="Q6375" s="77">
        <v>48995000</v>
      </c>
      <c r="R6375" s="77">
        <v>2.11</v>
      </c>
      <c r="S6375" s="77">
        <v>28.161999999999999</v>
      </c>
      <c r="T6375" s="77">
        <v>7.6119999999999992</v>
      </c>
      <c r="U6375" s="77">
        <v>16.597200000000001</v>
      </c>
      <c r="V6375" s="77">
        <v>2.324198215764159</v>
      </c>
      <c r="AC6375" s="77">
        <v>12.85</v>
      </c>
      <c r="AD6375" s="77">
        <v>11.72</v>
      </c>
      <c r="AH6375" s="77">
        <f>IF(AND(M6375&lt;Variables!$G$6,M6375&gt;Variables!$G$5),0,1)</f>
        <v>1</v>
      </c>
      <c r="AI6375" s="77">
        <f t="shared" si="200"/>
        <v>1</v>
      </c>
      <c r="AJ6375" s="77">
        <f>IF(I6375&gt;Variables!$G$7,0,1)</f>
        <v>0</v>
      </c>
      <c r="AK6375" s="77">
        <f>IF(F6375&gt;Variables!$G$8,0,1)</f>
        <v>1</v>
      </c>
      <c r="AL6375" s="77">
        <f>IF(G6375&gt;Variables!$G$9,0,1)</f>
        <v>1</v>
      </c>
      <c r="AM6375" s="77">
        <f>IF(AND(K6375&gt;Variables!$G$10,K6375&lt;Variables!$G$11),0,1)</f>
        <v>1</v>
      </c>
      <c r="AN6375" s="77">
        <f>IF(H6375&lt;Variables!$G$13,1,0)</f>
        <v>0</v>
      </c>
      <c r="AO6375" s="77">
        <f>IF(R6375&lt;Variables!$G$12,0,1)</f>
        <v>0</v>
      </c>
      <c r="AP6375" s="78">
        <f t="shared" si="201"/>
        <v>1</v>
      </c>
      <c r="AQ6375" s="77">
        <f>IF(V6375&lt;Variables!$G$15,1,0)</f>
        <v>1</v>
      </c>
      <c r="AR6375" s="77">
        <v>0</v>
      </c>
      <c r="AS6375" s="77">
        <v>0</v>
      </c>
      <c r="AT6375" s="77">
        <v>1</v>
      </c>
      <c r="AU6375" s="77">
        <v>0</v>
      </c>
      <c r="BA6375" s="77">
        <v>-1.47</v>
      </c>
    </row>
    <row r="6376" spans="3:53" x14ac:dyDescent="0.25">
      <c r="C6376" s="77" t="s">
        <v>772</v>
      </c>
      <c r="D6376" s="77" t="s">
        <v>183</v>
      </c>
      <c r="E6376" s="77">
        <v>46.3</v>
      </c>
      <c r="F6376" s="77">
        <v>8.7100000000000009</v>
      </c>
      <c r="G6376" s="77">
        <v>9.4600000000000009</v>
      </c>
      <c r="H6376" s="77">
        <v>6840</v>
      </c>
      <c r="I6376" s="77">
        <v>4148.4189999999999</v>
      </c>
      <c r="J6376" s="77" t="s">
        <v>75</v>
      </c>
      <c r="K6376" s="77">
        <v>50.12</v>
      </c>
      <c r="L6376" s="77">
        <v>46.211955000000003</v>
      </c>
      <c r="M6376" s="77">
        <v>-9.0788195392299501E-2</v>
      </c>
      <c r="N6376" s="77">
        <v>46.128790000000002</v>
      </c>
      <c r="O6376" s="77">
        <v>8.9336832810918143E-2</v>
      </c>
      <c r="P6376" s="77">
        <v>1734000</v>
      </c>
      <c r="Q6376" s="77">
        <v>2260000</v>
      </c>
      <c r="R6376" s="77">
        <v>0.77</v>
      </c>
      <c r="S6376" s="77">
        <v>28.161999999999999</v>
      </c>
      <c r="T6376" s="77">
        <v>7.6119999999999992</v>
      </c>
      <c r="U6376" s="77">
        <v>16.597200000000001</v>
      </c>
      <c r="V6376" s="77">
        <v>2.3706351566371948</v>
      </c>
      <c r="AC6376" s="77">
        <v>49.741199999999999</v>
      </c>
      <c r="AD6376" s="77">
        <v>45.100900000000003</v>
      </c>
      <c r="AH6376" s="77">
        <f>IF(AND(M6376&lt;Variables!$G$6,M6376&gt;Variables!$G$5),0,1)</f>
        <v>1</v>
      </c>
      <c r="AI6376" s="77">
        <f t="shared" si="200"/>
        <v>0</v>
      </c>
      <c r="AJ6376" s="77">
        <f>IF(I6376&gt;Variables!$G$7,0,1)</f>
        <v>0</v>
      </c>
      <c r="AK6376" s="77">
        <f>IF(F6376&gt;Variables!$G$8,0,1)</f>
        <v>1</v>
      </c>
      <c r="AL6376" s="77">
        <f>IF(G6376&gt;Variables!$G$9,0,1)</f>
        <v>1</v>
      </c>
      <c r="AM6376" s="77">
        <f>IF(AND(K6376&gt;Variables!$G$10,K6376&lt;Variables!$G$11),0,1)</f>
        <v>1</v>
      </c>
      <c r="AN6376" s="77">
        <f>IF(H6376&lt;Variables!$G$13,1,0)</f>
        <v>0</v>
      </c>
      <c r="AO6376" s="77">
        <f>IF(R6376&lt;Variables!$G$12,0,1)</f>
        <v>0</v>
      </c>
      <c r="AP6376" s="78">
        <f t="shared" si="201"/>
        <v>1</v>
      </c>
      <c r="AQ6376" s="77">
        <f>IF(V6376&lt;Variables!$G$15,1,0)</f>
        <v>1</v>
      </c>
      <c r="AR6376" s="77">
        <v>1</v>
      </c>
      <c r="AS6376" s="77">
        <v>0</v>
      </c>
      <c r="AT6376" s="77">
        <v>0</v>
      </c>
      <c r="AU6376" s="77">
        <v>0</v>
      </c>
      <c r="BA6376" s="77">
        <v>1.5</v>
      </c>
    </row>
    <row r="6377" spans="3:53" x14ac:dyDescent="0.25">
      <c r="C6377" s="77" t="s">
        <v>772</v>
      </c>
      <c r="D6377" s="77" t="s">
        <v>455</v>
      </c>
      <c r="E6377" s="77">
        <v>18.079999999999998</v>
      </c>
      <c r="F6377" s="77">
        <v>6.77</v>
      </c>
      <c r="G6377" s="77">
        <v>6.24</v>
      </c>
      <c r="H6377" s="77">
        <v>5230</v>
      </c>
      <c r="I6377" s="77">
        <v>-38.06</v>
      </c>
      <c r="J6377" s="77" t="s">
        <v>74</v>
      </c>
      <c r="K6377" s="77">
        <v>61.41</v>
      </c>
      <c r="L6377" s="77">
        <v>17.983090000000001</v>
      </c>
      <c r="M6377" s="77">
        <v>0.42767955896343751</v>
      </c>
      <c r="N6377" s="77">
        <v>17.954370000000001</v>
      </c>
      <c r="O6377" s="77">
        <v>0.58832473654047157</v>
      </c>
      <c r="P6377" s="77">
        <v>2321000</v>
      </c>
      <c r="Q6377" s="77">
        <v>5070000</v>
      </c>
      <c r="R6377" s="77">
        <v>0.46</v>
      </c>
      <c r="S6377" s="77">
        <v>28.161999999999999</v>
      </c>
      <c r="T6377" s="77">
        <v>7.6119999999999992</v>
      </c>
      <c r="U6377" s="77">
        <v>16.597200000000001</v>
      </c>
      <c r="V6377" s="77">
        <v>2.4599950004256228</v>
      </c>
      <c r="AC6377" s="77">
        <v>18.074999999999999</v>
      </c>
      <c r="AD6377" s="77">
        <v>17.78</v>
      </c>
      <c r="AH6377" s="77">
        <f>IF(AND(M6377&lt;Variables!$G$6,M6377&gt;Variables!$G$5),0,1)</f>
        <v>1</v>
      </c>
      <c r="AI6377" s="77">
        <f t="shared" si="200"/>
        <v>0</v>
      </c>
      <c r="AJ6377" s="77">
        <f>IF(I6377&gt;Variables!$G$7,0,1)</f>
        <v>1</v>
      </c>
      <c r="AK6377" s="77">
        <f>IF(F6377&gt;Variables!$G$8,0,1)</f>
        <v>1</v>
      </c>
      <c r="AL6377" s="77">
        <f>IF(G6377&gt;Variables!$G$9,0,1)</f>
        <v>1</v>
      </c>
      <c r="AM6377" s="77">
        <f>IF(AND(K6377&gt;Variables!$G$10,K6377&lt;Variables!$G$11),0,1)</f>
        <v>1</v>
      </c>
      <c r="AN6377" s="77">
        <f>IF(H6377&lt;Variables!$G$13,1,0)</f>
        <v>0</v>
      </c>
      <c r="AO6377" s="77">
        <f>IF(R6377&lt;Variables!$G$12,0,1)</f>
        <v>0</v>
      </c>
      <c r="AP6377" s="78">
        <f t="shared" si="201"/>
        <v>0</v>
      </c>
      <c r="AQ6377" s="77">
        <f>IF(V6377&lt;Variables!$G$15,1,0)</f>
        <v>1</v>
      </c>
      <c r="AR6377" s="77">
        <v>0</v>
      </c>
      <c r="AS6377" s="77">
        <v>0</v>
      </c>
      <c r="AT6377" s="77">
        <v>0</v>
      </c>
      <c r="AU6377" s="77">
        <v>1</v>
      </c>
      <c r="BA6377" s="77">
        <v>-1.32</v>
      </c>
    </row>
    <row r="6378" spans="3:53" x14ac:dyDescent="0.25">
      <c r="C6378" s="77" t="s">
        <v>772</v>
      </c>
      <c r="D6378" s="77" t="s">
        <v>430</v>
      </c>
      <c r="E6378" s="77">
        <v>116.41</v>
      </c>
      <c r="F6378" s="77">
        <v>7.24</v>
      </c>
      <c r="G6378" s="77">
        <v>7.94</v>
      </c>
      <c r="H6378" s="77">
        <v>32160</v>
      </c>
      <c r="I6378" s="77">
        <v>-0.186</v>
      </c>
      <c r="J6378" s="77" t="s">
        <v>74</v>
      </c>
      <c r="K6378" s="77">
        <v>72.650000000000006</v>
      </c>
      <c r="L6378" s="77">
        <v>114.92238</v>
      </c>
      <c r="M6378" s="77">
        <v>0.92029072144172441</v>
      </c>
      <c r="N6378" s="77">
        <v>113.977816</v>
      </c>
      <c r="O6378" s="77">
        <v>1.7566435910651239</v>
      </c>
      <c r="P6378" s="77">
        <v>6526000</v>
      </c>
      <c r="Q6378" s="77">
        <v>13282000</v>
      </c>
      <c r="R6378" s="77">
        <v>0.49</v>
      </c>
      <c r="S6378" s="77">
        <v>28.161999999999999</v>
      </c>
      <c r="T6378" s="77">
        <v>7.6119999999999992</v>
      </c>
      <c r="U6378" s="77">
        <v>16.597200000000001</v>
      </c>
      <c r="V6378" s="77">
        <v>2.517527280222704</v>
      </c>
      <c r="AC6378" s="77">
        <v>117.66</v>
      </c>
      <c r="AD6378" s="77">
        <v>114</v>
      </c>
      <c r="AH6378" s="77">
        <f>IF(AND(M6378&lt;Variables!$G$6,M6378&gt;Variables!$G$5),0,1)</f>
        <v>1</v>
      </c>
      <c r="AI6378" s="77">
        <f t="shared" si="200"/>
        <v>0</v>
      </c>
      <c r="AJ6378" s="77">
        <f>IF(I6378&gt;Variables!$G$7,0,1)</f>
        <v>1</v>
      </c>
      <c r="AK6378" s="77">
        <f>IF(F6378&gt;Variables!$G$8,0,1)</f>
        <v>1</v>
      </c>
      <c r="AL6378" s="77">
        <f>IF(G6378&gt;Variables!$G$9,0,1)</f>
        <v>1</v>
      </c>
      <c r="AM6378" s="77">
        <f>IF(AND(K6378&gt;Variables!$G$10,K6378&lt;Variables!$G$11),0,1)</f>
        <v>1</v>
      </c>
      <c r="AN6378" s="77">
        <f>IF(H6378&lt;Variables!$G$13,1,0)</f>
        <v>0</v>
      </c>
      <c r="AO6378" s="77">
        <f>IF(R6378&lt;Variables!$G$12,0,1)</f>
        <v>0</v>
      </c>
      <c r="AP6378" s="78">
        <f t="shared" si="201"/>
        <v>0</v>
      </c>
      <c r="AQ6378" s="77">
        <f>IF(V6378&lt;Variables!$G$15,1,0)</f>
        <v>1</v>
      </c>
      <c r="AR6378" s="77">
        <v>0</v>
      </c>
      <c r="AS6378" s="77">
        <v>0</v>
      </c>
      <c r="AT6378" s="77">
        <v>1</v>
      </c>
      <c r="AU6378" s="77">
        <v>0</v>
      </c>
      <c r="BA6378" s="77">
        <v>-2.02</v>
      </c>
    </row>
    <row r="6379" spans="3:53" x14ac:dyDescent="0.25">
      <c r="C6379" s="77" t="s">
        <v>772</v>
      </c>
      <c r="D6379" s="77" t="s">
        <v>458</v>
      </c>
      <c r="E6379" s="77">
        <v>39.659999999999997</v>
      </c>
      <c r="F6379" s="77">
        <v>9.94</v>
      </c>
      <c r="G6379" s="77">
        <v>10.52</v>
      </c>
      <c r="H6379" s="77">
        <v>8790</v>
      </c>
      <c r="I6379" s="77">
        <v>10.997999999999999</v>
      </c>
      <c r="J6379" s="77" t="s">
        <v>74</v>
      </c>
      <c r="K6379" s="77">
        <v>66.75</v>
      </c>
      <c r="L6379" s="77">
        <v>39.333489999999998</v>
      </c>
      <c r="M6379" s="77">
        <v>0.65214147028398906</v>
      </c>
      <c r="N6379" s="77">
        <v>38.913021999999998</v>
      </c>
      <c r="O6379" s="77">
        <v>1.7397209602482311</v>
      </c>
      <c r="P6379" s="77">
        <v>17208000</v>
      </c>
      <c r="Q6379" s="77">
        <v>19867000</v>
      </c>
      <c r="R6379" s="77">
        <v>0.87</v>
      </c>
      <c r="S6379" s="77">
        <v>28.161999999999999</v>
      </c>
      <c r="T6379" s="77">
        <v>7.6119999999999992</v>
      </c>
      <c r="U6379" s="77">
        <v>16.597200000000001</v>
      </c>
      <c r="V6379" s="77">
        <v>2.492027630289098</v>
      </c>
      <c r="AC6379" s="77">
        <v>39.799999999999997</v>
      </c>
      <c r="AD6379" s="77">
        <v>38.72</v>
      </c>
      <c r="AH6379" s="77">
        <f>IF(AND(M6379&lt;Variables!$G$6,M6379&gt;Variables!$G$5),0,1)</f>
        <v>1</v>
      </c>
      <c r="AI6379" s="77">
        <f t="shared" si="200"/>
        <v>0</v>
      </c>
      <c r="AJ6379" s="77">
        <f>IF(I6379&gt;Variables!$G$7,0,1)</f>
        <v>1</v>
      </c>
      <c r="AK6379" s="77">
        <f>IF(F6379&gt;Variables!$G$8,0,1)</f>
        <v>0</v>
      </c>
      <c r="AL6379" s="77">
        <f>IF(G6379&gt;Variables!$G$9,0,1)</f>
        <v>0</v>
      </c>
      <c r="AM6379" s="77">
        <f>IF(AND(K6379&gt;Variables!$G$10,K6379&lt;Variables!$G$11),0,1)</f>
        <v>0</v>
      </c>
      <c r="AN6379" s="77">
        <f>IF(H6379&lt;Variables!$G$13,1,0)</f>
        <v>0</v>
      </c>
      <c r="AO6379" s="77">
        <f>IF(R6379&lt;Variables!$G$12,0,1)</f>
        <v>0</v>
      </c>
      <c r="AP6379" s="78">
        <f t="shared" si="201"/>
        <v>0</v>
      </c>
      <c r="AQ6379" s="77">
        <f>IF(V6379&lt;Variables!$G$15,1,0)</f>
        <v>1</v>
      </c>
      <c r="AR6379" s="77">
        <v>0</v>
      </c>
      <c r="AS6379" s="77">
        <v>0</v>
      </c>
      <c r="AT6379" s="77">
        <v>1</v>
      </c>
      <c r="AU6379" s="77">
        <v>0</v>
      </c>
      <c r="BA6379" s="77">
        <v>-1.81</v>
      </c>
    </row>
    <row r="6380" spans="3:53" x14ac:dyDescent="0.25">
      <c r="C6380" s="77" t="s">
        <v>772</v>
      </c>
      <c r="D6380" s="77" t="s">
        <v>456</v>
      </c>
      <c r="E6380" s="77">
        <v>53.97</v>
      </c>
      <c r="F6380" s="77">
        <v>10.16</v>
      </c>
      <c r="G6380" s="77">
        <v>10.49</v>
      </c>
      <c r="H6380" s="77">
        <v>6290</v>
      </c>
      <c r="I6380" s="77">
        <v>1.135</v>
      </c>
      <c r="J6380" s="77" t="s">
        <v>74</v>
      </c>
      <c r="K6380" s="77">
        <v>54.92</v>
      </c>
      <c r="L6380" s="77">
        <v>53.742570000000001</v>
      </c>
      <c r="M6380" s="77">
        <v>0.12546850662333731</v>
      </c>
      <c r="N6380" s="77">
        <v>53.501052000000001</v>
      </c>
      <c r="O6380" s="77">
        <v>0.57746154225154467</v>
      </c>
      <c r="P6380" s="77">
        <v>2846000</v>
      </c>
      <c r="Q6380" s="77">
        <v>1408000</v>
      </c>
      <c r="R6380" s="77">
        <v>2.02</v>
      </c>
      <c r="S6380" s="77">
        <v>28.161999999999999</v>
      </c>
      <c r="T6380" s="77">
        <v>7.6119999999999992</v>
      </c>
      <c r="U6380" s="77">
        <v>16.597200000000001</v>
      </c>
      <c r="V6380" s="77">
        <v>2.412926241835923</v>
      </c>
      <c r="AC6380" s="77">
        <v>54.5</v>
      </c>
      <c r="AD6380" s="77">
        <v>52.95</v>
      </c>
      <c r="AH6380" s="77">
        <f>IF(AND(M6380&lt;Variables!$G$6,M6380&gt;Variables!$G$5),0,1)</f>
        <v>1</v>
      </c>
      <c r="AI6380" s="77">
        <f t="shared" si="200"/>
        <v>0</v>
      </c>
      <c r="AJ6380" s="77">
        <f>IF(I6380&gt;Variables!$G$7,0,1)</f>
        <v>1</v>
      </c>
      <c r="AK6380" s="77">
        <f>IF(F6380&gt;Variables!$G$8,0,1)</f>
        <v>0</v>
      </c>
      <c r="AL6380" s="77">
        <f>IF(G6380&gt;Variables!$G$9,0,1)</f>
        <v>1</v>
      </c>
      <c r="AM6380" s="77">
        <f>IF(AND(K6380&gt;Variables!$G$10,K6380&lt;Variables!$G$11),0,1)</f>
        <v>1</v>
      </c>
      <c r="AN6380" s="77">
        <f>IF(H6380&lt;Variables!$G$13,1,0)</f>
        <v>0</v>
      </c>
      <c r="AO6380" s="77">
        <f>IF(R6380&lt;Variables!$G$12,0,1)</f>
        <v>0</v>
      </c>
      <c r="AP6380" s="78">
        <f t="shared" si="201"/>
        <v>0</v>
      </c>
      <c r="AQ6380" s="77">
        <f>IF(V6380&lt;Variables!$G$15,1,0)</f>
        <v>1</v>
      </c>
      <c r="AR6380" s="77">
        <v>0</v>
      </c>
      <c r="AS6380" s="77">
        <v>0</v>
      </c>
      <c r="AT6380" s="77">
        <v>1</v>
      </c>
      <c r="AU6380" s="77">
        <v>0</v>
      </c>
      <c r="BA6380" s="77">
        <v>-1.36</v>
      </c>
    </row>
    <row r="6381" spans="3:53" x14ac:dyDescent="0.25">
      <c r="C6381" s="77" t="s">
        <v>772</v>
      </c>
      <c r="D6381" s="77" t="s">
        <v>429</v>
      </c>
      <c r="E6381" s="77">
        <v>184.29</v>
      </c>
      <c r="F6381" s="77">
        <v>10.37</v>
      </c>
      <c r="G6381" s="77">
        <v>-1.02</v>
      </c>
      <c r="H6381" s="77">
        <v>3840</v>
      </c>
      <c r="I6381" s="77">
        <v>3.6579999999999999</v>
      </c>
      <c r="J6381" s="77" t="s">
        <v>74</v>
      </c>
      <c r="K6381" s="77">
        <v>51.72</v>
      </c>
      <c r="L6381" s="77">
        <v>183.65461764705881</v>
      </c>
      <c r="M6381" s="77">
        <v>3.5600712782966767E-2</v>
      </c>
      <c r="N6381" s="77">
        <v>183.58275714285719</v>
      </c>
      <c r="O6381" s="77">
        <v>7.4758032442033773E-2</v>
      </c>
      <c r="P6381" s="77">
        <v>612398</v>
      </c>
      <c r="Q6381" s="77">
        <v>177589</v>
      </c>
      <c r="R6381" s="77">
        <v>3.45</v>
      </c>
      <c r="S6381" s="77">
        <v>28.161999999999999</v>
      </c>
      <c r="T6381" s="77">
        <v>7.6119999999999992</v>
      </c>
      <c r="U6381" s="77">
        <v>16.597200000000001</v>
      </c>
      <c r="V6381" s="77">
        <v>2.3837167399109931</v>
      </c>
      <c r="AC6381" s="77">
        <v>184.48</v>
      </c>
      <c r="AD6381" s="77">
        <v>181.905</v>
      </c>
      <c r="AH6381" s="77">
        <f>IF(AND(M6381&lt;Variables!$G$6,M6381&gt;Variables!$G$5),0,1)</f>
        <v>1</v>
      </c>
      <c r="AI6381" s="77">
        <f t="shared" si="200"/>
        <v>0</v>
      </c>
      <c r="AJ6381" s="77">
        <f>IF(I6381&gt;Variables!$G$7,0,1)</f>
        <v>1</v>
      </c>
      <c r="AK6381" s="77">
        <f>IF(F6381&gt;Variables!$G$8,0,1)</f>
        <v>0</v>
      </c>
      <c r="AL6381" s="77">
        <f>IF(G6381&gt;Variables!$G$9,0,1)</f>
        <v>1</v>
      </c>
      <c r="AM6381" s="77">
        <f>IF(AND(K6381&gt;Variables!$G$10,K6381&lt;Variables!$G$11),0,1)</f>
        <v>1</v>
      </c>
      <c r="AN6381" s="77">
        <f>IF(H6381&lt;Variables!$G$13,1,0)</f>
        <v>0</v>
      </c>
      <c r="AO6381" s="77">
        <f>IF(R6381&lt;Variables!$G$12,0,1)</f>
        <v>1</v>
      </c>
      <c r="AP6381" s="78">
        <f t="shared" si="201"/>
        <v>0</v>
      </c>
      <c r="AQ6381" s="77">
        <f>IF(V6381&lt;Variables!$G$15,1,0)</f>
        <v>1</v>
      </c>
      <c r="AR6381" s="77">
        <v>0</v>
      </c>
      <c r="AS6381" s="77">
        <v>0</v>
      </c>
      <c r="AT6381" s="77">
        <v>0</v>
      </c>
      <c r="AU6381" s="77">
        <v>1</v>
      </c>
      <c r="BA6381" s="77">
        <v>-0.86</v>
      </c>
    </row>
    <row r="6382" spans="3:53" x14ac:dyDescent="0.25">
      <c r="C6382" s="77" t="s">
        <v>772</v>
      </c>
      <c r="D6382" s="77" t="s">
        <v>438</v>
      </c>
      <c r="E6382" s="77">
        <v>257.07</v>
      </c>
      <c r="F6382" s="77">
        <v>7.88</v>
      </c>
      <c r="G6382" s="77">
        <v>5.01</v>
      </c>
      <c r="H6382" s="77">
        <v>52880</v>
      </c>
      <c r="I6382" s="77">
        <v>63.313000000000002</v>
      </c>
      <c r="J6382" s="77" t="s">
        <v>75</v>
      </c>
      <c r="K6382" s="77">
        <v>57.63</v>
      </c>
      <c r="L6382" s="77">
        <v>254.96224000000001</v>
      </c>
      <c r="M6382" s="77">
        <v>0.42083094343694438</v>
      </c>
      <c r="N6382" s="77">
        <v>255.67496</v>
      </c>
      <c r="O6382" s="77">
        <v>0.14089764597987081</v>
      </c>
      <c r="P6382" s="77">
        <v>5846000</v>
      </c>
      <c r="Q6382" s="77">
        <v>3755000</v>
      </c>
      <c r="R6382" s="77">
        <v>1.56</v>
      </c>
      <c r="S6382" s="77">
        <v>28.161999999999999</v>
      </c>
      <c r="T6382" s="77">
        <v>7.6119999999999992</v>
      </c>
      <c r="U6382" s="77">
        <v>16.597200000000001</v>
      </c>
      <c r="V6382" s="77">
        <v>2.4258320004663911</v>
      </c>
      <c r="AC6382" s="77">
        <v>256.93</v>
      </c>
      <c r="AD6382" s="77">
        <v>253.32</v>
      </c>
      <c r="AH6382" s="77">
        <f>IF(AND(M6382&lt;Variables!$G$6,M6382&gt;Variables!$G$5),0,1)</f>
        <v>1</v>
      </c>
      <c r="AI6382" s="77">
        <f t="shared" si="200"/>
        <v>1</v>
      </c>
      <c r="AJ6382" s="77">
        <f>IF(I6382&gt;Variables!$G$7,0,1)</f>
        <v>0</v>
      </c>
      <c r="AK6382" s="77">
        <f>IF(F6382&gt;Variables!$G$8,0,1)</f>
        <v>1</v>
      </c>
      <c r="AL6382" s="77">
        <f>IF(G6382&gt;Variables!$G$9,0,1)</f>
        <v>1</v>
      </c>
      <c r="AM6382" s="77">
        <f>IF(AND(K6382&gt;Variables!$G$10,K6382&lt;Variables!$G$11),0,1)</f>
        <v>1</v>
      </c>
      <c r="AN6382" s="77">
        <f>IF(H6382&lt;Variables!$G$13,1,0)</f>
        <v>0</v>
      </c>
      <c r="AO6382" s="77">
        <f>IF(R6382&lt;Variables!$G$12,0,1)</f>
        <v>0</v>
      </c>
      <c r="AP6382" s="78">
        <f t="shared" si="201"/>
        <v>1</v>
      </c>
      <c r="AQ6382" s="77">
        <f>IF(V6382&lt;Variables!$G$15,1,0)</f>
        <v>1</v>
      </c>
      <c r="AR6382" s="77">
        <v>0</v>
      </c>
      <c r="AS6382" s="77">
        <v>0</v>
      </c>
      <c r="AT6382" s="77">
        <v>1</v>
      </c>
      <c r="AU6382" s="77">
        <v>0</v>
      </c>
      <c r="BA6382" s="77">
        <v>-1.37</v>
      </c>
    </row>
    <row r="6383" spans="3:53" x14ac:dyDescent="0.25">
      <c r="C6383" s="77" t="s">
        <v>772</v>
      </c>
      <c r="D6383" s="77" t="s">
        <v>449</v>
      </c>
      <c r="E6383" s="77">
        <v>33.79</v>
      </c>
      <c r="F6383" s="77">
        <v>13.12</v>
      </c>
      <c r="G6383" s="77">
        <v>9.26</v>
      </c>
      <c r="H6383" s="77">
        <v>17360</v>
      </c>
      <c r="I6383" s="77">
        <v>-0.20599999999999999</v>
      </c>
      <c r="J6383" s="77" t="s">
        <v>74</v>
      </c>
      <c r="K6383" s="77">
        <v>69.81</v>
      </c>
      <c r="L6383" s="77">
        <v>33.496895000000002</v>
      </c>
      <c r="M6383" s="77">
        <v>0.69590032150739578</v>
      </c>
      <c r="N6383" s="77">
        <v>33.133466000000013</v>
      </c>
      <c r="O6383" s="77">
        <v>1.8003972177253991</v>
      </c>
      <c r="P6383" s="77">
        <v>41319000</v>
      </c>
      <c r="Q6383" s="77">
        <v>34219000</v>
      </c>
      <c r="R6383" s="77">
        <v>1.21</v>
      </c>
      <c r="S6383" s="77">
        <v>28.161999999999999</v>
      </c>
      <c r="T6383" s="77">
        <v>7.6119999999999992</v>
      </c>
      <c r="U6383" s="77">
        <v>16.597200000000001</v>
      </c>
      <c r="V6383" s="77">
        <v>2.5143248434949581</v>
      </c>
      <c r="AC6383" s="77">
        <v>34.130000000000003</v>
      </c>
      <c r="AD6383" s="77">
        <v>32.57</v>
      </c>
      <c r="AH6383" s="77">
        <f>IF(AND(M6383&lt;Variables!$G$6,M6383&gt;Variables!$G$5),0,1)</f>
        <v>1</v>
      </c>
      <c r="AI6383" s="77">
        <f t="shared" si="200"/>
        <v>0</v>
      </c>
      <c r="AJ6383" s="77">
        <f>IF(I6383&gt;Variables!$G$7,0,1)</f>
        <v>1</v>
      </c>
      <c r="AK6383" s="77">
        <f>IF(F6383&gt;Variables!$G$8,0,1)</f>
        <v>0</v>
      </c>
      <c r="AL6383" s="77">
        <f>IF(G6383&gt;Variables!$G$9,0,1)</f>
        <v>1</v>
      </c>
      <c r="AM6383" s="77">
        <f>IF(AND(K6383&gt;Variables!$G$10,K6383&lt;Variables!$G$11),0,1)</f>
        <v>0</v>
      </c>
      <c r="AN6383" s="77">
        <f>IF(H6383&lt;Variables!$G$13,1,0)</f>
        <v>0</v>
      </c>
      <c r="AO6383" s="77">
        <f>IF(R6383&lt;Variables!$G$12,0,1)</f>
        <v>0</v>
      </c>
      <c r="AP6383" s="78">
        <f t="shared" si="201"/>
        <v>0</v>
      </c>
      <c r="AQ6383" s="77">
        <f>IF(V6383&lt;Variables!$G$15,1,0)</f>
        <v>1</v>
      </c>
      <c r="AR6383" s="77">
        <v>0</v>
      </c>
      <c r="AS6383" s="77">
        <v>0</v>
      </c>
      <c r="AT6383" s="77">
        <v>1</v>
      </c>
      <c r="AU6383" s="77">
        <v>0</v>
      </c>
      <c r="BA6383" s="77">
        <v>-2.25</v>
      </c>
    </row>
    <row r="6384" spans="3:53" x14ac:dyDescent="0.25">
      <c r="C6384" s="77" t="s">
        <v>772</v>
      </c>
      <c r="D6384" s="77" t="s">
        <v>445</v>
      </c>
      <c r="E6384" s="77">
        <v>12.95</v>
      </c>
      <c r="F6384" s="77">
        <v>63.72</v>
      </c>
      <c r="G6384" s="77">
        <v>34.08</v>
      </c>
      <c r="H6384" s="77">
        <v>74.489999999999995</v>
      </c>
      <c r="I6384" s="77">
        <v>2605.7649999999999</v>
      </c>
      <c r="J6384" s="77" t="s">
        <v>75</v>
      </c>
      <c r="K6384" s="77">
        <v>40.450000000000003</v>
      </c>
      <c r="L6384" s="77">
        <v>13.036949999999999</v>
      </c>
      <c r="M6384" s="77">
        <v>-2.5009684013515332</v>
      </c>
      <c r="N6384" s="77">
        <v>13.202142</v>
      </c>
      <c r="O6384" s="77">
        <v>-3.7209264981394532</v>
      </c>
      <c r="P6384" s="77">
        <v>115010000</v>
      </c>
      <c r="Q6384" s="77">
        <v>14860000</v>
      </c>
      <c r="R6384" s="77">
        <v>7.74</v>
      </c>
      <c r="S6384" s="77">
        <v>28.161999999999999</v>
      </c>
      <c r="T6384" s="77">
        <v>7.6119999999999992</v>
      </c>
      <c r="U6384" s="77">
        <v>16.597200000000001</v>
      </c>
      <c r="V6384" s="77">
        <v>2.264109469538504</v>
      </c>
      <c r="AC6384" s="77">
        <v>16.45</v>
      </c>
      <c r="AD6384" s="77">
        <v>12.5</v>
      </c>
      <c r="AH6384" s="77">
        <f>IF(AND(M6384&lt;Variables!$G$6,M6384&gt;Variables!$G$5),0,1)</f>
        <v>0</v>
      </c>
      <c r="AI6384" s="77">
        <f t="shared" si="200"/>
        <v>1</v>
      </c>
      <c r="AJ6384" s="77">
        <f>IF(I6384&gt;Variables!$G$7,0,1)</f>
        <v>0</v>
      </c>
      <c r="AK6384" s="77">
        <f>IF(F6384&gt;Variables!$G$8,0,1)</f>
        <v>0</v>
      </c>
      <c r="AL6384" s="77">
        <f>IF(G6384&gt;Variables!$G$9,0,1)</f>
        <v>0</v>
      </c>
      <c r="AM6384" s="77">
        <f>IF(AND(K6384&gt;Variables!$G$10,K6384&lt;Variables!$G$11),0,1)</f>
        <v>1</v>
      </c>
      <c r="AN6384" s="77">
        <f>IF(H6384&lt;Variables!$G$13,1,0)</f>
        <v>1</v>
      </c>
      <c r="AO6384" s="77">
        <f>IF(R6384&lt;Variables!$G$12,0,1)</f>
        <v>1</v>
      </c>
      <c r="AP6384" s="78">
        <f t="shared" si="201"/>
        <v>1</v>
      </c>
      <c r="AQ6384" s="77">
        <f>IF(V6384&lt;Variables!$G$15,1,0)</f>
        <v>1</v>
      </c>
      <c r="AR6384" s="77">
        <v>0</v>
      </c>
      <c r="AS6384" s="77">
        <v>0</v>
      </c>
      <c r="AT6384" s="77">
        <v>1</v>
      </c>
      <c r="AU6384" s="77">
        <v>0</v>
      </c>
      <c r="BA6384" s="77">
        <v>-2.25</v>
      </c>
    </row>
    <row r="6385" spans="3:53" x14ac:dyDescent="0.25">
      <c r="C6385" s="77" t="s">
        <v>772</v>
      </c>
      <c r="D6385" s="77" t="s">
        <v>766</v>
      </c>
      <c r="E6385" s="77">
        <v>1.1399999999999999</v>
      </c>
      <c r="F6385" s="77">
        <v>23.54</v>
      </c>
      <c r="G6385" s="77">
        <v>12.86</v>
      </c>
      <c r="H6385" s="77">
        <v>41.21</v>
      </c>
      <c r="I6385" s="77">
        <v>-27.861000000000001</v>
      </c>
      <c r="J6385" s="77" t="s">
        <v>75</v>
      </c>
      <c r="K6385" s="77">
        <v>44.54</v>
      </c>
      <c r="L6385" s="77">
        <v>1.1652100000000001</v>
      </c>
      <c r="M6385" s="77">
        <v>-2.1721406441757418</v>
      </c>
      <c r="N6385" s="77">
        <v>1.1377999999999999</v>
      </c>
      <c r="O6385" s="77">
        <v>0.18456670768148981</v>
      </c>
      <c r="P6385" s="77">
        <v>13100000</v>
      </c>
      <c r="Q6385" s="77">
        <v>1630000</v>
      </c>
      <c r="R6385" s="77">
        <v>8.0399999999999991</v>
      </c>
      <c r="S6385" s="77">
        <v>28.161999999999999</v>
      </c>
      <c r="T6385" s="77">
        <v>7.6119999999999992</v>
      </c>
      <c r="U6385" s="77">
        <v>16.597200000000001</v>
      </c>
      <c r="V6385" s="77">
        <v>2.3326587004436972</v>
      </c>
      <c r="AC6385" s="77">
        <v>1.19</v>
      </c>
      <c r="AD6385" s="77">
        <v>1.07</v>
      </c>
      <c r="AH6385" s="77">
        <f>IF(AND(M6385&lt;Variables!$G$6,M6385&gt;Variables!$G$5),0,1)</f>
        <v>0</v>
      </c>
      <c r="AI6385" s="77">
        <f t="shared" si="200"/>
        <v>0</v>
      </c>
      <c r="AJ6385" s="77">
        <f>IF(I6385&gt;Variables!$G$7,0,1)</f>
        <v>1</v>
      </c>
      <c r="AK6385" s="77">
        <f>IF(F6385&gt;Variables!$G$8,0,1)</f>
        <v>0</v>
      </c>
      <c r="AL6385" s="77">
        <f>IF(G6385&gt;Variables!$G$9,0,1)</f>
        <v>0</v>
      </c>
      <c r="AM6385" s="77">
        <f>IF(AND(K6385&gt;Variables!$G$10,K6385&lt;Variables!$G$11),0,1)</f>
        <v>1</v>
      </c>
      <c r="AN6385" s="77">
        <f>IF(H6385&lt;Variables!$G$13,1,0)</f>
        <v>1</v>
      </c>
      <c r="AO6385" s="77">
        <f>IF(R6385&lt;Variables!$G$12,0,1)</f>
        <v>1</v>
      </c>
      <c r="AP6385" s="78">
        <f t="shared" si="201"/>
        <v>1</v>
      </c>
      <c r="AQ6385" s="77">
        <f>IF(V6385&lt;Variables!$G$15,1,0)</f>
        <v>1</v>
      </c>
      <c r="AR6385" s="77">
        <v>0</v>
      </c>
      <c r="AS6385" s="77">
        <v>0</v>
      </c>
      <c r="AT6385" s="77">
        <v>1</v>
      </c>
      <c r="AU6385" s="77">
        <v>0</v>
      </c>
      <c r="BA6385" s="77">
        <v>-2.25</v>
      </c>
    </row>
    <row r="6386" spans="3:53" x14ac:dyDescent="0.25">
      <c r="C6386" s="77" t="s">
        <v>773</v>
      </c>
      <c r="D6386" s="77" t="s">
        <v>123</v>
      </c>
      <c r="E6386" s="77">
        <v>12.21</v>
      </c>
      <c r="F6386" s="77">
        <v>8.27</v>
      </c>
      <c r="G6386" s="77">
        <v>3.22</v>
      </c>
      <c r="H6386" s="77">
        <v>4790</v>
      </c>
      <c r="I6386" s="77">
        <v>184.15</v>
      </c>
      <c r="J6386" s="77" t="s">
        <v>75</v>
      </c>
      <c r="K6386" s="77">
        <v>44.29</v>
      </c>
      <c r="L6386" s="77">
        <v>12.16028</v>
      </c>
      <c r="M6386" s="77">
        <v>7.9932369978335263E-2</v>
      </c>
      <c r="N6386" s="77">
        <v>12.32728</v>
      </c>
      <c r="O6386" s="77">
        <v>-1.27586945376432</v>
      </c>
      <c r="P6386" s="77">
        <v>104599000</v>
      </c>
      <c r="Q6386" s="77">
        <v>48995000</v>
      </c>
      <c r="R6386" s="77">
        <v>2.13</v>
      </c>
      <c r="S6386" s="77">
        <v>27.04</v>
      </c>
      <c r="T6386" s="77">
        <v>7.6509999999999989</v>
      </c>
      <c r="U6386" s="77">
        <v>16.128</v>
      </c>
      <c r="V6386" s="77">
        <v>2.3070842815290442</v>
      </c>
      <c r="AC6386" s="77">
        <v>12.85</v>
      </c>
      <c r="AD6386" s="77">
        <v>11.72</v>
      </c>
      <c r="AH6386" s="77">
        <f>IF(AND(M6386&lt;Variables!$G$6,M6386&gt;Variables!$G$5),0,1)</f>
        <v>1</v>
      </c>
      <c r="AI6386" s="77">
        <f t="shared" ref="AI6386:AI6449" si="202">IF(L6386&gt;N6386,0,1)</f>
        <v>1</v>
      </c>
      <c r="AJ6386" s="77">
        <f>IF(I6386&gt;Variables!$G$7,0,1)</f>
        <v>0</v>
      </c>
      <c r="AK6386" s="77">
        <f>IF(F6386&gt;Variables!$G$8,0,1)</f>
        <v>1</v>
      </c>
      <c r="AL6386" s="77">
        <f>IF(G6386&gt;Variables!$G$9,0,1)</f>
        <v>1</v>
      </c>
      <c r="AM6386" s="77">
        <f>IF(AND(K6386&gt;Variables!$G$10,K6386&lt;Variables!$G$11),0,1)</f>
        <v>1</v>
      </c>
      <c r="AN6386" s="77">
        <f>IF(H6386&lt;Variables!$G$13,1,0)</f>
        <v>0</v>
      </c>
      <c r="AO6386" s="77">
        <f>IF(R6386&lt;Variables!$G$12,0,1)</f>
        <v>0</v>
      </c>
      <c r="AP6386" s="78">
        <f t="shared" ref="AP6386:AP6449" si="203">IF(J6386="Pass", 0,1)</f>
        <v>1</v>
      </c>
      <c r="AQ6386" s="77">
        <f>IF(V6386&lt;Variables!$G$15,1,0)</f>
        <v>1</v>
      </c>
      <c r="AR6386" s="77">
        <v>0</v>
      </c>
      <c r="AS6386" s="77">
        <v>0</v>
      </c>
      <c r="AT6386" s="77">
        <v>1</v>
      </c>
      <c r="AU6386" s="77">
        <v>0</v>
      </c>
      <c r="BA6386" s="77">
        <v>-1.6</v>
      </c>
    </row>
    <row r="6387" spans="3:53" x14ac:dyDescent="0.25">
      <c r="C6387" s="77" t="s">
        <v>773</v>
      </c>
      <c r="D6387" s="77" t="s">
        <v>198</v>
      </c>
      <c r="E6387" s="77">
        <v>0.16</v>
      </c>
      <c r="F6387" s="77">
        <v>7</v>
      </c>
      <c r="G6387" s="77">
        <v>4.0999999999999996</v>
      </c>
      <c r="H6387" s="77">
        <v>-99999</v>
      </c>
      <c r="I6387" s="77">
        <v>-71.597999999999999</v>
      </c>
      <c r="J6387" s="77" t="s">
        <v>75</v>
      </c>
      <c r="L6387" s="77">
        <v>-99999</v>
      </c>
      <c r="M6387" s="77">
        <v>-99999</v>
      </c>
      <c r="N6387" s="77">
        <v>-99999</v>
      </c>
      <c r="O6387" s="77">
        <v>-99999</v>
      </c>
      <c r="P6387" s="77">
        <v>51513</v>
      </c>
      <c r="Q6387" s="77">
        <v>79782</v>
      </c>
      <c r="R6387" s="77">
        <v>0.65</v>
      </c>
      <c r="S6387" s="77">
        <v>27.04</v>
      </c>
      <c r="T6387" s="77">
        <v>7.6509999999999989</v>
      </c>
      <c r="U6387" s="77">
        <v>16.128</v>
      </c>
      <c r="V6387" s="77">
        <v>-99999</v>
      </c>
      <c r="AC6387" s="77">
        <v>0.16500000000000001</v>
      </c>
      <c r="AD6387" s="77">
        <v>0.14990000000000001</v>
      </c>
      <c r="AH6387" s="77">
        <f>IF(AND(M6387&lt;Variables!$G$6,M6387&gt;Variables!$G$5),0,1)</f>
        <v>1</v>
      </c>
      <c r="AI6387" s="77">
        <f t="shared" si="202"/>
        <v>1</v>
      </c>
      <c r="AJ6387" s="77">
        <f>IF(I6387&gt;Variables!$G$7,0,1)</f>
        <v>1</v>
      </c>
      <c r="AK6387" s="77">
        <f>IF(F6387&gt;Variables!$G$8,0,1)</f>
        <v>1</v>
      </c>
      <c r="AL6387" s="77">
        <f>IF(G6387&gt;Variables!$G$9,0,1)</f>
        <v>1</v>
      </c>
      <c r="AM6387" s="77">
        <f>IF(AND(K6387&gt;Variables!$G$10,K6387&lt;Variables!$G$11),0,1)</f>
        <v>1</v>
      </c>
      <c r="AN6387" s="77">
        <f>IF(H6387&lt;Variables!$G$13,1,0)</f>
        <v>1</v>
      </c>
      <c r="AO6387" s="77">
        <f>IF(R6387&lt;Variables!$G$12,0,1)</f>
        <v>0</v>
      </c>
      <c r="AP6387" s="78">
        <f t="shared" si="203"/>
        <v>1</v>
      </c>
      <c r="AQ6387" s="77">
        <f>IF(V6387&lt;Variables!$G$15,1,0)</f>
        <v>1</v>
      </c>
      <c r="AR6387" s="77">
        <v>0</v>
      </c>
      <c r="AS6387" s="77">
        <v>0</v>
      </c>
      <c r="AT6387" s="77">
        <v>1</v>
      </c>
      <c r="AU6387" s="77">
        <v>0</v>
      </c>
      <c r="BA6387" s="77">
        <v>-2.25</v>
      </c>
    </row>
    <row r="6388" spans="3:53" x14ac:dyDescent="0.25">
      <c r="C6388" s="77" t="s">
        <v>773</v>
      </c>
      <c r="D6388" s="77" t="s">
        <v>764</v>
      </c>
      <c r="E6388" s="77">
        <v>194.17</v>
      </c>
      <c r="F6388" s="77">
        <v>7.17</v>
      </c>
      <c r="G6388" s="77">
        <v>7.5</v>
      </c>
      <c r="H6388" s="77">
        <v>13830</v>
      </c>
      <c r="I6388" s="77">
        <v>-1.714</v>
      </c>
      <c r="J6388" s="77" t="s">
        <v>75</v>
      </c>
      <c r="K6388" s="77">
        <v>67.66</v>
      </c>
      <c r="L6388" s="77">
        <v>193.05098000000001</v>
      </c>
      <c r="M6388" s="77">
        <v>0.51749025050274355</v>
      </c>
      <c r="N6388" s="77">
        <v>192.25594599999999</v>
      </c>
      <c r="O6388" s="77">
        <v>0.93315917521740366</v>
      </c>
      <c r="P6388" s="77">
        <v>2525000</v>
      </c>
      <c r="Q6388" s="77">
        <v>3773000</v>
      </c>
      <c r="R6388" s="77">
        <v>0.67</v>
      </c>
      <c r="S6388" s="77">
        <v>27.04</v>
      </c>
      <c r="T6388" s="77">
        <v>7.6509999999999989</v>
      </c>
      <c r="U6388" s="77">
        <v>16.128</v>
      </c>
      <c r="V6388" s="77">
        <v>2.5101097743315681</v>
      </c>
      <c r="AC6388" s="77">
        <v>195.60990000000001</v>
      </c>
      <c r="AD6388" s="77">
        <v>190.55009999999999</v>
      </c>
      <c r="AH6388" s="77">
        <f>IF(AND(M6388&lt;Variables!$G$6,M6388&gt;Variables!$G$5),0,1)</f>
        <v>1</v>
      </c>
      <c r="AI6388" s="77">
        <f t="shared" si="202"/>
        <v>0</v>
      </c>
      <c r="AJ6388" s="77">
        <f>IF(I6388&gt;Variables!$G$7,0,1)</f>
        <v>1</v>
      </c>
      <c r="AK6388" s="77">
        <f>IF(F6388&gt;Variables!$G$8,0,1)</f>
        <v>1</v>
      </c>
      <c r="AL6388" s="77">
        <f>IF(G6388&gt;Variables!$G$9,0,1)</f>
        <v>1</v>
      </c>
      <c r="AM6388" s="77">
        <f>IF(AND(K6388&gt;Variables!$G$10,K6388&lt;Variables!$G$11),0,1)</f>
        <v>0</v>
      </c>
      <c r="AN6388" s="77">
        <f>IF(H6388&lt;Variables!$G$13,1,0)</f>
        <v>0</v>
      </c>
      <c r="AO6388" s="77">
        <f>IF(R6388&lt;Variables!$G$12,0,1)</f>
        <v>0</v>
      </c>
      <c r="AP6388" s="78">
        <f t="shared" si="203"/>
        <v>1</v>
      </c>
      <c r="AQ6388" s="77">
        <f>IF(V6388&lt;Variables!$G$15,1,0)</f>
        <v>1</v>
      </c>
      <c r="AR6388" s="77">
        <v>0</v>
      </c>
      <c r="AS6388" s="77">
        <v>0</v>
      </c>
      <c r="AT6388" s="77">
        <v>0</v>
      </c>
      <c r="AU6388" s="77">
        <v>1</v>
      </c>
      <c r="BA6388" s="77">
        <v>-0.99</v>
      </c>
    </row>
    <row r="6389" spans="3:53" x14ac:dyDescent="0.25">
      <c r="C6389" s="77" t="s">
        <v>773</v>
      </c>
      <c r="D6389" s="77" t="s">
        <v>438</v>
      </c>
      <c r="E6389" s="77">
        <v>256.95</v>
      </c>
      <c r="F6389" s="77">
        <v>7.87</v>
      </c>
      <c r="G6389" s="77">
        <v>5.18</v>
      </c>
      <c r="H6389" s="77">
        <v>52880</v>
      </c>
      <c r="I6389" s="77">
        <v>63.381999999999998</v>
      </c>
      <c r="J6389" s="77" t="s">
        <v>75</v>
      </c>
      <c r="K6389" s="77">
        <v>61.2</v>
      </c>
      <c r="L6389" s="77">
        <v>255.50577999999999</v>
      </c>
      <c r="M6389" s="77">
        <v>0.36954936988117182</v>
      </c>
      <c r="N6389" s="77">
        <v>255.68430599999999</v>
      </c>
      <c r="O6389" s="77">
        <v>0.29946851724249662</v>
      </c>
      <c r="P6389" s="77">
        <v>5904000</v>
      </c>
      <c r="Q6389" s="77">
        <v>3755000</v>
      </c>
      <c r="R6389" s="77">
        <v>1.57</v>
      </c>
      <c r="S6389" s="77">
        <v>27.04</v>
      </c>
      <c r="T6389" s="77">
        <v>7.6509999999999989</v>
      </c>
      <c r="U6389" s="77">
        <v>16.128</v>
      </c>
      <c r="V6389" s="77">
        <v>2.4614704202846611</v>
      </c>
      <c r="AC6389" s="77">
        <v>256.93</v>
      </c>
      <c r="AD6389" s="77">
        <v>253.32</v>
      </c>
      <c r="AH6389" s="77">
        <f>IF(AND(M6389&lt;Variables!$G$6,M6389&gt;Variables!$G$5),0,1)</f>
        <v>1</v>
      </c>
      <c r="AI6389" s="77">
        <f t="shared" si="202"/>
        <v>1</v>
      </c>
      <c r="AJ6389" s="77">
        <f>IF(I6389&gt;Variables!$G$7,0,1)</f>
        <v>0</v>
      </c>
      <c r="AK6389" s="77">
        <f>IF(F6389&gt;Variables!$G$8,0,1)</f>
        <v>1</v>
      </c>
      <c r="AL6389" s="77">
        <f>IF(G6389&gt;Variables!$G$9,0,1)</f>
        <v>1</v>
      </c>
      <c r="AM6389" s="77">
        <f>IF(AND(K6389&gt;Variables!$G$10,K6389&lt;Variables!$G$11),0,1)</f>
        <v>1</v>
      </c>
      <c r="AN6389" s="77">
        <f>IF(H6389&lt;Variables!$G$13,1,0)</f>
        <v>0</v>
      </c>
      <c r="AO6389" s="77">
        <f>IF(R6389&lt;Variables!$G$12,0,1)</f>
        <v>0</v>
      </c>
      <c r="AP6389" s="78">
        <f t="shared" si="203"/>
        <v>1</v>
      </c>
      <c r="AQ6389" s="77">
        <f>IF(V6389&lt;Variables!$G$15,1,0)</f>
        <v>1</v>
      </c>
      <c r="AR6389" s="77">
        <v>0</v>
      </c>
      <c r="AS6389" s="77">
        <v>0</v>
      </c>
      <c r="AT6389" s="77">
        <v>0</v>
      </c>
      <c r="AU6389" s="77">
        <v>1</v>
      </c>
      <c r="BA6389" s="77">
        <v>-1.07</v>
      </c>
    </row>
    <row r="6390" spans="3:53" x14ac:dyDescent="0.25">
      <c r="C6390" s="77" t="s">
        <v>773</v>
      </c>
      <c r="D6390" s="77" t="s">
        <v>183</v>
      </c>
      <c r="E6390" s="77">
        <v>47.11</v>
      </c>
      <c r="F6390" s="77">
        <v>8.8699999999999992</v>
      </c>
      <c r="G6390" s="77">
        <v>10.1</v>
      </c>
      <c r="H6390" s="77">
        <v>6840</v>
      </c>
      <c r="I6390" s="77">
        <v>4238.8090000000002</v>
      </c>
      <c r="J6390" s="77" t="s">
        <v>75</v>
      </c>
      <c r="K6390" s="77">
        <v>62.27</v>
      </c>
      <c r="L6390" s="77">
        <v>46.275359999999992</v>
      </c>
      <c r="M6390" s="77">
        <v>0.3557832937442425</v>
      </c>
      <c r="N6390" s="77">
        <v>46.113056</v>
      </c>
      <c r="O6390" s="77">
        <v>0.70900527607625363</v>
      </c>
      <c r="P6390" s="77">
        <v>1768000</v>
      </c>
      <c r="Q6390" s="77">
        <v>2260000</v>
      </c>
      <c r="R6390" s="77">
        <v>0.78</v>
      </c>
      <c r="S6390" s="77">
        <v>27.04</v>
      </c>
      <c r="T6390" s="77">
        <v>7.6509999999999989</v>
      </c>
      <c r="U6390" s="77">
        <v>16.128</v>
      </c>
      <c r="V6390" s="77">
        <v>2.4722593829535189</v>
      </c>
      <c r="AC6390" s="77">
        <v>49.741199999999999</v>
      </c>
      <c r="AD6390" s="77">
        <v>45.100900000000003</v>
      </c>
      <c r="AH6390" s="77">
        <f>IF(AND(M6390&lt;Variables!$G$6,M6390&gt;Variables!$G$5),0,1)</f>
        <v>1</v>
      </c>
      <c r="AI6390" s="77">
        <f t="shared" si="202"/>
        <v>0</v>
      </c>
      <c r="AJ6390" s="77">
        <f>IF(I6390&gt;Variables!$G$7,0,1)</f>
        <v>0</v>
      </c>
      <c r="AK6390" s="77">
        <f>IF(F6390&gt;Variables!$G$8,0,1)</f>
        <v>1</v>
      </c>
      <c r="AL6390" s="77">
        <f>IF(G6390&gt;Variables!$G$9,0,1)</f>
        <v>1</v>
      </c>
      <c r="AM6390" s="77">
        <f>IF(AND(K6390&gt;Variables!$G$10,K6390&lt;Variables!$G$11),0,1)</f>
        <v>0</v>
      </c>
      <c r="AN6390" s="77">
        <f>IF(H6390&lt;Variables!$G$13,1,0)</f>
        <v>0</v>
      </c>
      <c r="AO6390" s="77">
        <f>IF(R6390&lt;Variables!$G$12,0,1)</f>
        <v>0</v>
      </c>
      <c r="AP6390" s="78">
        <f t="shared" si="203"/>
        <v>1</v>
      </c>
      <c r="AQ6390" s="77">
        <f>IF(V6390&lt;Variables!$G$15,1,0)</f>
        <v>1</v>
      </c>
      <c r="AR6390" s="77">
        <v>1</v>
      </c>
      <c r="AS6390" s="77">
        <v>0</v>
      </c>
      <c r="AT6390" s="77">
        <v>0</v>
      </c>
      <c r="AU6390" s="77">
        <v>0</v>
      </c>
      <c r="BA6390" s="77">
        <v>0.63</v>
      </c>
    </row>
    <row r="6391" spans="3:53" x14ac:dyDescent="0.25">
      <c r="C6391" s="77" t="s">
        <v>773</v>
      </c>
      <c r="D6391" s="77" t="s">
        <v>445</v>
      </c>
      <c r="E6391" s="77">
        <v>12.8</v>
      </c>
      <c r="F6391" s="77">
        <v>63.72</v>
      </c>
      <c r="G6391" s="77">
        <v>33.020000000000003</v>
      </c>
      <c r="H6391" s="77">
        <v>74.489999999999995</v>
      </c>
      <c r="I6391" s="77">
        <v>2579.2640000000001</v>
      </c>
      <c r="J6391" s="77" t="s">
        <v>75</v>
      </c>
      <c r="K6391" s="77">
        <v>37.1</v>
      </c>
      <c r="L6391" s="77">
        <v>12.911025</v>
      </c>
      <c r="M6391" s="77">
        <v>-2.3315344831258629</v>
      </c>
      <c r="N6391" s="77">
        <v>13.162732</v>
      </c>
      <c r="O6391" s="77">
        <v>-4.1992194325615726</v>
      </c>
      <c r="P6391" s="77">
        <v>116280000</v>
      </c>
      <c r="Q6391" s="77">
        <v>14860000</v>
      </c>
      <c r="R6391" s="77">
        <v>7.83</v>
      </c>
      <c r="S6391" s="77">
        <v>27.04</v>
      </c>
      <c r="T6391" s="77">
        <v>7.6509999999999989</v>
      </c>
      <c r="U6391" s="77">
        <v>16.128</v>
      </c>
      <c r="V6391" s="77">
        <v>2.2071141130855221</v>
      </c>
      <c r="AC6391" s="77">
        <v>16.45</v>
      </c>
      <c r="AD6391" s="77">
        <v>12.5</v>
      </c>
      <c r="AH6391" s="77">
        <f>IF(AND(M6391&lt;Variables!$G$6,M6391&gt;Variables!$G$5),0,1)</f>
        <v>0</v>
      </c>
      <c r="AI6391" s="77">
        <f t="shared" si="202"/>
        <v>1</v>
      </c>
      <c r="AJ6391" s="77">
        <f>IF(I6391&gt;Variables!$G$7,0,1)</f>
        <v>0</v>
      </c>
      <c r="AK6391" s="77">
        <f>IF(F6391&gt;Variables!$G$8,0,1)</f>
        <v>0</v>
      </c>
      <c r="AL6391" s="77">
        <f>IF(G6391&gt;Variables!$G$9,0,1)</f>
        <v>0</v>
      </c>
      <c r="AM6391" s="77">
        <f>IF(AND(K6391&gt;Variables!$G$10,K6391&lt;Variables!$G$11),0,1)</f>
        <v>1</v>
      </c>
      <c r="AN6391" s="77">
        <f>IF(H6391&lt;Variables!$G$13,1,0)</f>
        <v>1</v>
      </c>
      <c r="AO6391" s="77">
        <f>IF(R6391&lt;Variables!$G$12,0,1)</f>
        <v>1</v>
      </c>
      <c r="AP6391" s="78">
        <f t="shared" si="203"/>
        <v>1</v>
      </c>
      <c r="AQ6391" s="77">
        <f>IF(V6391&lt;Variables!$G$15,1,0)</f>
        <v>1</v>
      </c>
      <c r="AR6391" s="77">
        <v>0</v>
      </c>
      <c r="AS6391" s="77">
        <v>0</v>
      </c>
      <c r="AT6391" s="77">
        <v>1</v>
      </c>
      <c r="AU6391" s="77">
        <v>0</v>
      </c>
      <c r="BA6391" s="77">
        <v>-2.25</v>
      </c>
    </row>
    <row r="6392" spans="3:53" x14ac:dyDescent="0.25">
      <c r="C6392" s="77" t="s">
        <v>773</v>
      </c>
      <c r="D6392" s="77" t="s">
        <v>475</v>
      </c>
      <c r="E6392" s="77">
        <v>52.68</v>
      </c>
      <c r="F6392" s="77">
        <v>14.28</v>
      </c>
      <c r="G6392" s="77">
        <v>14.28</v>
      </c>
      <c r="H6392" s="77">
        <v>4840</v>
      </c>
      <c r="I6392" s="77">
        <v>8.3000000000000004E-2</v>
      </c>
      <c r="J6392" s="77" t="s">
        <v>75</v>
      </c>
      <c r="K6392" s="77">
        <v>58.26</v>
      </c>
      <c r="L6392" s="77">
        <v>52.702121052631583</v>
      </c>
      <c r="M6392" s="77">
        <v>9.0848236109135908E-2</v>
      </c>
      <c r="N6392" s="77">
        <v>51.843263265306113</v>
      </c>
      <c r="O6392" s="77">
        <v>1.7489962583059111</v>
      </c>
      <c r="P6392" s="77">
        <v>830539</v>
      </c>
      <c r="Q6392" s="77">
        <v>568912</v>
      </c>
      <c r="R6392" s="77">
        <v>1.46</v>
      </c>
      <c r="S6392" s="77">
        <v>27.04</v>
      </c>
      <c r="T6392" s="77">
        <v>7.6509999999999989</v>
      </c>
      <c r="U6392" s="77">
        <v>16.128</v>
      </c>
      <c r="V6392" s="77">
        <v>2.448044372090568</v>
      </c>
      <c r="AC6392" s="77">
        <v>52.999899999999997</v>
      </c>
      <c r="AD6392" s="77">
        <v>51.25</v>
      </c>
      <c r="AH6392" s="77">
        <f>IF(AND(M6392&lt;Variables!$G$6,M6392&gt;Variables!$G$5),0,1)</f>
        <v>1</v>
      </c>
      <c r="AI6392" s="77">
        <f t="shared" si="202"/>
        <v>0</v>
      </c>
      <c r="AJ6392" s="77">
        <f>IF(I6392&gt;Variables!$G$7,0,1)</f>
        <v>1</v>
      </c>
      <c r="AK6392" s="77">
        <f>IF(F6392&gt;Variables!$G$8,0,1)</f>
        <v>0</v>
      </c>
      <c r="AL6392" s="77">
        <f>IF(G6392&gt;Variables!$G$9,0,1)</f>
        <v>0</v>
      </c>
      <c r="AM6392" s="77">
        <f>IF(AND(K6392&gt;Variables!$G$10,K6392&lt;Variables!$G$11),0,1)</f>
        <v>1</v>
      </c>
      <c r="AN6392" s="77">
        <f>IF(H6392&lt;Variables!$G$13,1,0)</f>
        <v>0</v>
      </c>
      <c r="AO6392" s="77">
        <f>IF(R6392&lt;Variables!$G$12,0,1)</f>
        <v>0</v>
      </c>
      <c r="AP6392" s="78">
        <f t="shared" si="203"/>
        <v>1</v>
      </c>
      <c r="AQ6392" s="77">
        <f>IF(V6392&lt;Variables!$G$15,1,0)</f>
        <v>1</v>
      </c>
      <c r="AR6392" s="77">
        <v>0</v>
      </c>
      <c r="AS6392" s="77">
        <v>0</v>
      </c>
      <c r="AT6392" s="77">
        <v>1</v>
      </c>
      <c r="AU6392" s="77">
        <v>0</v>
      </c>
      <c r="BA6392" s="77">
        <v>-2.25</v>
      </c>
    </row>
    <row r="6393" spans="3:53" x14ac:dyDescent="0.25">
      <c r="C6393" s="77" t="s">
        <v>773</v>
      </c>
      <c r="D6393" s="77" t="s">
        <v>453</v>
      </c>
      <c r="E6393" s="77">
        <v>17.03</v>
      </c>
      <c r="F6393" s="77">
        <v>20.3</v>
      </c>
      <c r="G6393" s="77">
        <v>-1.02</v>
      </c>
      <c r="H6393" s="77">
        <v>177.22</v>
      </c>
      <c r="I6393" s="77">
        <v>-27.274999999999999</v>
      </c>
      <c r="J6393" s="77" t="s">
        <v>75</v>
      </c>
      <c r="K6393" s="77">
        <v>53.84</v>
      </c>
      <c r="L6393" s="77">
        <v>16.95333333333333</v>
      </c>
      <c r="M6393" s="77">
        <v>0.12780180888717169</v>
      </c>
      <c r="N6393" s="77">
        <v>16.959119999999999</v>
      </c>
      <c r="O6393" s="77">
        <v>9.3636933991853494E-2</v>
      </c>
      <c r="P6393" s="77">
        <v>574830</v>
      </c>
      <c r="Q6393" s="77">
        <v>77900</v>
      </c>
      <c r="R6393" s="77">
        <v>7.38</v>
      </c>
      <c r="S6393" s="77">
        <v>27.04</v>
      </c>
      <c r="T6393" s="77">
        <v>7.6509999999999989</v>
      </c>
      <c r="U6393" s="77">
        <v>16.128</v>
      </c>
      <c r="V6393" s="77">
        <v>2.40204224113252</v>
      </c>
      <c r="AC6393" s="77">
        <v>17</v>
      </c>
      <c r="AD6393" s="77">
        <v>16.86</v>
      </c>
      <c r="AH6393" s="77">
        <f>IF(AND(M6393&lt;Variables!$G$6,M6393&gt;Variables!$G$5),0,1)</f>
        <v>1</v>
      </c>
      <c r="AI6393" s="77">
        <f t="shared" si="202"/>
        <v>1</v>
      </c>
      <c r="AJ6393" s="77">
        <f>IF(I6393&gt;Variables!$G$7,0,1)</f>
        <v>1</v>
      </c>
      <c r="AK6393" s="77">
        <f>IF(F6393&gt;Variables!$G$8,0,1)</f>
        <v>0</v>
      </c>
      <c r="AL6393" s="77">
        <f>IF(G6393&gt;Variables!$G$9,0,1)</f>
        <v>1</v>
      </c>
      <c r="AM6393" s="77">
        <f>IF(AND(K6393&gt;Variables!$G$10,K6393&lt;Variables!$G$11),0,1)</f>
        <v>1</v>
      </c>
      <c r="AN6393" s="77">
        <f>IF(H6393&lt;Variables!$G$13,1,0)</f>
        <v>1</v>
      </c>
      <c r="AO6393" s="77">
        <f>IF(R6393&lt;Variables!$G$12,0,1)</f>
        <v>1</v>
      </c>
      <c r="AP6393" s="78">
        <f t="shared" si="203"/>
        <v>1</v>
      </c>
      <c r="AQ6393" s="77">
        <f>IF(V6393&lt;Variables!$G$15,1,0)</f>
        <v>1</v>
      </c>
      <c r="AR6393" s="77">
        <v>0</v>
      </c>
      <c r="AS6393" s="77">
        <v>0</v>
      </c>
      <c r="AT6393" s="77">
        <v>0</v>
      </c>
      <c r="AU6393" s="77">
        <v>1</v>
      </c>
      <c r="BA6393" s="77">
        <v>-0.6</v>
      </c>
    </row>
    <row r="6394" spans="3:53" x14ac:dyDescent="0.25">
      <c r="C6394" s="77" t="s">
        <v>773</v>
      </c>
      <c r="D6394" s="77" t="s">
        <v>766</v>
      </c>
      <c r="E6394" s="77">
        <v>1.1299999999999999</v>
      </c>
      <c r="F6394" s="77">
        <v>20.36</v>
      </c>
      <c r="G6394" s="77">
        <v>11.68</v>
      </c>
      <c r="H6394" s="77">
        <v>41.21</v>
      </c>
      <c r="I6394" s="77">
        <v>-28.273</v>
      </c>
      <c r="J6394" s="77" t="s">
        <v>75</v>
      </c>
      <c r="K6394" s="77">
        <v>41.35</v>
      </c>
      <c r="L6394" s="77">
        <v>1.1502300000000001</v>
      </c>
      <c r="M6394" s="77">
        <v>-1.932656946871512</v>
      </c>
      <c r="N6394" s="77">
        <v>1.1426700000000001</v>
      </c>
      <c r="O6394" s="77">
        <v>-1.2838352280186041</v>
      </c>
      <c r="P6394" s="77">
        <v>17750000</v>
      </c>
      <c r="Q6394" s="77">
        <v>1630000</v>
      </c>
      <c r="R6394" s="77">
        <v>10.89</v>
      </c>
      <c r="S6394" s="77">
        <v>27.04</v>
      </c>
      <c r="T6394" s="77">
        <v>7.6509999999999989</v>
      </c>
      <c r="U6394" s="77">
        <v>16.128</v>
      </c>
      <c r="V6394" s="77">
        <v>2.2793549908974731</v>
      </c>
      <c r="AC6394" s="77">
        <v>1.19</v>
      </c>
      <c r="AD6394" s="77">
        <v>1.07</v>
      </c>
      <c r="AH6394" s="77">
        <f>IF(AND(M6394&lt;Variables!$G$6,M6394&gt;Variables!$G$5),0,1)</f>
        <v>0</v>
      </c>
      <c r="AI6394" s="77">
        <f t="shared" si="202"/>
        <v>0</v>
      </c>
      <c r="AJ6394" s="77">
        <f>IF(I6394&gt;Variables!$G$7,0,1)</f>
        <v>1</v>
      </c>
      <c r="AK6394" s="77">
        <f>IF(F6394&gt;Variables!$G$8,0,1)</f>
        <v>0</v>
      </c>
      <c r="AL6394" s="77">
        <f>IF(G6394&gt;Variables!$G$9,0,1)</f>
        <v>0</v>
      </c>
      <c r="AM6394" s="77">
        <f>IF(AND(K6394&gt;Variables!$G$10,K6394&lt;Variables!$G$11),0,1)</f>
        <v>1</v>
      </c>
      <c r="AN6394" s="77">
        <f>IF(H6394&lt;Variables!$G$13,1,0)</f>
        <v>1</v>
      </c>
      <c r="AO6394" s="77">
        <f>IF(R6394&lt;Variables!$G$12,0,1)</f>
        <v>1</v>
      </c>
      <c r="AP6394" s="78">
        <f t="shared" si="203"/>
        <v>1</v>
      </c>
      <c r="AQ6394" s="77">
        <f>IF(V6394&lt;Variables!$G$15,1,0)</f>
        <v>1</v>
      </c>
      <c r="AR6394" s="77">
        <v>0</v>
      </c>
      <c r="AS6394" s="77">
        <v>0</v>
      </c>
      <c r="AT6394" s="77">
        <v>1</v>
      </c>
      <c r="AU6394" s="77">
        <v>0</v>
      </c>
      <c r="BA6394" s="77">
        <v>-2.25</v>
      </c>
    </row>
    <row r="6395" spans="3:53" x14ac:dyDescent="0.25">
      <c r="C6395" s="77" t="s">
        <v>773</v>
      </c>
      <c r="D6395" s="77" t="s">
        <v>201</v>
      </c>
      <c r="E6395" s="77">
        <v>41.29</v>
      </c>
      <c r="F6395" s="77">
        <v>6.69</v>
      </c>
      <c r="G6395" s="77">
        <v>5.1100000000000003</v>
      </c>
      <c r="H6395" s="77">
        <v>-99999</v>
      </c>
      <c r="I6395" s="77">
        <v>907.93399999999997</v>
      </c>
      <c r="J6395" s="77" t="s">
        <v>75</v>
      </c>
      <c r="K6395" s="77">
        <v>48.86</v>
      </c>
      <c r="L6395" s="77">
        <v>41.166315789473678</v>
      </c>
      <c r="M6395" s="77">
        <v>8.9495755344357174E-3</v>
      </c>
      <c r="N6395" s="77">
        <v>41.181956521739139</v>
      </c>
      <c r="O6395" s="77">
        <v>-2.903339896642659E-2</v>
      </c>
      <c r="P6395" s="77">
        <v>248786</v>
      </c>
      <c r="Q6395" s="77">
        <v>2163000</v>
      </c>
      <c r="R6395" s="77">
        <v>0.12</v>
      </c>
      <c r="S6395" s="77">
        <v>27.04</v>
      </c>
      <c r="T6395" s="77">
        <v>7.6509999999999989</v>
      </c>
      <c r="U6395" s="77">
        <v>16.128</v>
      </c>
      <c r="V6395" s="77">
        <v>2.3549863759026279</v>
      </c>
      <c r="AC6395" s="77">
        <v>41.22</v>
      </c>
      <c r="AD6395" s="77">
        <v>39.729999999999997</v>
      </c>
      <c r="AH6395" s="77">
        <f>IF(AND(M6395&lt;Variables!$G$6,M6395&gt;Variables!$G$5),0,1)</f>
        <v>1</v>
      </c>
      <c r="AI6395" s="77">
        <f t="shared" si="202"/>
        <v>1</v>
      </c>
      <c r="AJ6395" s="77">
        <f>IF(I6395&gt;Variables!$G$7,0,1)</f>
        <v>0</v>
      </c>
      <c r="AK6395" s="77">
        <f>IF(F6395&gt;Variables!$G$8,0,1)</f>
        <v>1</v>
      </c>
      <c r="AL6395" s="77">
        <f>IF(G6395&gt;Variables!$G$9,0,1)</f>
        <v>1</v>
      </c>
      <c r="AM6395" s="77">
        <f>IF(AND(K6395&gt;Variables!$G$10,K6395&lt;Variables!$G$11),0,1)</f>
        <v>1</v>
      </c>
      <c r="AN6395" s="77">
        <f>IF(H6395&lt;Variables!$G$13,1,0)</f>
        <v>1</v>
      </c>
      <c r="AO6395" s="77">
        <f>IF(R6395&lt;Variables!$G$12,0,1)</f>
        <v>0</v>
      </c>
      <c r="AP6395" s="78">
        <f t="shared" si="203"/>
        <v>1</v>
      </c>
      <c r="AQ6395" s="77">
        <f>IF(V6395&lt;Variables!$G$15,1,0)</f>
        <v>1</v>
      </c>
      <c r="AR6395" s="77">
        <v>0</v>
      </c>
      <c r="AS6395" s="77">
        <v>0</v>
      </c>
      <c r="AT6395" s="77">
        <v>1</v>
      </c>
      <c r="AU6395" s="77">
        <v>0</v>
      </c>
      <c r="BA6395" s="77">
        <v>-2.25</v>
      </c>
    </row>
    <row r="6396" spans="3:53" x14ac:dyDescent="0.25">
      <c r="C6396" s="77" t="s">
        <v>773</v>
      </c>
      <c r="D6396" s="77" t="s">
        <v>442</v>
      </c>
      <c r="E6396" s="77">
        <v>140.1</v>
      </c>
      <c r="F6396" s="77">
        <v>11.34</v>
      </c>
      <c r="G6396" s="77">
        <v>2.4900000000000002</v>
      </c>
      <c r="H6396" s="77">
        <v>20120</v>
      </c>
      <c r="I6396" s="77">
        <v>-22.007999999999999</v>
      </c>
      <c r="J6396" s="77" t="s">
        <v>75</v>
      </c>
      <c r="K6396" s="77">
        <v>35.06</v>
      </c>
      <c r="L6396" s="77">
        <v>139.85074499999999</v>
      </c>
      <c r="M6396" s="77">
        <v>-0.11494039591994409</v>
      </c>
      <c r="N6396" s="77">
        <v>140.37450799999999</v>
      </c>
      <c r="O6396" s="77">
        <v>-0.48762984800630182</v>
      </c>
      <c r="P6396" s="77">
        <v>7217000</v>
      </c>
      <c r="Q6396" s="77">
        <v>2303000</v>
      </c>
      <c r="R6396" s="77">
        <v>3.13</v>
      </c>
      <c r="S6396" s="77">
        <v>27.04</v>
      </c>
      <c r="T6396" s="77">
        <v>7.6509999999999989</v>
      </c>
      <c r="U6396" s="77">
        <v>16.128</v>
      </c>
      <c r="V6396" s="77">
        <v>2.2102507492144712</v>
      </c>
      <c r="AC6396" s="77">
        <v>139.72</v>
      </c>
      <c r="AD6396" s="77">
        <v>136.09</v>
      </c>
      <c r="AH6396" s="77">
        <f>IF(AND(M6396&lt;Variables!$G$6,M6396&gt;Variables!$G$5),0,1)</f>
        <v>1</v>
      </c>
      <c r="AI6396" s="77">
        <f t="shared" si="202"/>
        <v>1</v>
      </c>
      <c r="AJ6396" s="77">
        <f>IF(I6396&gt;Variables!$G$7,0,1)</f>
        <v>1</v>
      </c>
      <c r="AK6396" s="77">
        <f>IF(F6396&gt;Variables!$G$8,0,1)</f>
        <v>0</v>
      </c>
      <c r="AL6396" s="77">
        <f>IF(G6396&gt;Variables!$G$9,0,1)</f>
        <v>1</v>
      </c>
      <c r="AM6396" s="77">
        <f>IF(AND(K6396&gt;Variables!$G$10,K6396&lt;Variables!$G$11),0,1)</f>
        <v>1</v>
      </c>
      <c r="AN6396" s="77">
        <f>IF(H6396&lt;Variables!$G$13,1,0)</f>
        <v>0</v>
      </c>
      <c r="AO6396" s="77">
        <f>IF(R6396&lt;Variables!$G$12,0,1)</f>
        <v>1</v>
      </c>
      <c r="AP6396" s="78">
        <f t="shared" si="203"/>
        <v>1</v>
      </c>
      <c r="AQ6396" s="77">
        <f>IF(V6396&lt;Variables!$G$15,1,0)</f>
        <v>1</v>
      </c>
      <c r="AR6396" s="77">
        <v>0</v>
      </c>
      <c r="AS6396" s="77">
        <v>0</v>
      </c>
      <c r="AT6396" s="77">
        <v>1</v>
      </c>
      <c r="AU6396" s="77">
        <v>0</v>
      </c>
      <c r="BA6396" s="77">
        <v>-1.66</v>
      </c>
    </row>
    <row r="6397" spans="3:53" x14ac:dyDescent="0.25">
      <c r="C6397" s="77" t="s">
        <v>773</v>
      </c>
      <c r="D6397" s="77" t="s">
        <v>721</v>
      </c>
      <c r="E6397" s="77">
        <v>9.4600000000000009</v>
      </c>
      <c r="F6397" s="77">
        <v>6.68</v>
      </c>
      <c r="G6397" s="77">
        <v>6.11</v>
      </c>
      <c r="H6397" s="77">
        <v>2920</v>
      </c>
      <c r="I6397" s="77">
        <v>-20.204000000000001</v>
      </c>
      <c r="J6397" s="77" t="s">
        <v>75</v>
      </c>
      <c r="K6397" s="77">
        <v>62.13</v>
      </c>
      <c r="L6397" s="77">
        <v>9.3913499999999992</v>
      </c>
      <c r="M6397" s="77">
        <v>0.3050679614751951</v>
      </c>
      <c r="N6397" s="77">
        <v>9.3427740000000004</v>
      </c>
      <c r="O6397" s="77">
        <v>0.82658533750254015</v>
      </c>
      <c r="P6397" s="77">
        <v>14396000</v>
      </c>
      <c r="Q6397" s="77">
        <v>24196000</v>
      </c>
      <c r="R6397" s="77">
        <v>0.59</v>
      </c>
      <c r="S6397" s="77">
        <v>27.04</v>
      </c>
      <c r="T6397" s="77">
        <v>7.6509999999999989</v>
      </c>
      <c r="U6397" s="77">
        <v>16.128</v>
      </c>
      <c r="V6397" s="77">
        <v>2.4740480630133042</v>
      </c>
      <c r="AC6397" s="77">
        <v>9.52</v>
      </c>
      <c r="AD6397" s="77">
        <v>9.19</v>
      </c>
      <c r="AH6397" s="77">
        <f>IF(AND(M6397&lt;Variables!$G$6,M6397&gt;Variables!$G$5),0,1)</f>
        <v>1</v>
      </c>
      <c r="AI6397" s="77">
        <f t="shared" si="202"/>
        <v>0</v>
      </c>
      <c r="AJ6397" s="77">
        <f>IF(I6397&gt;Variables!$G$7,0,1)</f>
        <v>1</v>
      </c>
      <c r="AK6397" s="77">
        <f>IF(F6397&gt;Variables!$G$8,0,1)</f>
        <v>1</v>
      </c>
      <c r="AL6397" s="77">
        <f>IF(G6397&gt;Variables!$G$9,0,1)</f>
        <v>1</v>
      </c>
      <c r="AM6397" s="77">
        <f>IF(AND(K6397&gt;Variables!$G$10,K6397&lt;Variables!$G$11),0,1)</f>
        <v>0</v>
      </c>
      <c r="AN6397" s="77">
        <f>IF(H6397&lt;Variables!$G$13,1,0)</f>
        <v>0</v>
      </c>
      <c r="AO6397" s="77">
        <f>IF(R6397&lt;Variables!$G$12,0,1)</f>
        <v>0</v>
      </c>
      <c r="AP6397" s="78">
        <f t="shared" si="203"/>
        <v>1</v>
      </c>
      <c r="AQ6397" s="77">
        <f>IF(V6397&lt;Variables!$G$15,1,0)</f>
        <v>1</v>
      </c>
      <c r="AR6397" s="77">
        <v>0</v>
      </c>
      <c r="AS6397" s="77">
        <v>0</v>
      </c>
      <c r="AT6397" s="77">
        <v>1</v>
      </c>
      <c r="AU6397" s="77">
        <v>0</v>
      </c>
      <c r="BA6397" s="77">
        <v>-1.66</v>
      </c>
    </row>
    <row r="6398" spans="3:53" x14ac:dyDescent="0.25">
      <c r="C6398" s="77" t="s">
        <v>773</v>
      </c>
      <c r="D6398" s="77" t="s">
        <v>449</v>
      </c>
      <c r="E6398" s="77">
        <v>33.619999999999997</v>
      </c>
      <c r="F6398" s="77">
        <v>12.46</v>
      </c>
      <c r="G6398" s="77">
        <v>8.81</v>
      </c>
      <c r="H6398" s="77">
        <v>17360</v>
      </c>
      <c r="I6398" s="77">
        <v>-0.21099999999999999</v>
      </c>
      <c r="J6398" s="77" t="s">
        <v>74</v>
      </c>
      <c r="K6398" s="77">
        <v>58.07</v>
      </c>
      <c r="L6398" s="77">
        <v>33.535990000000012</v>
      </c>
      <c r="M6398" s="77">
        <v>0.1607526719801467</v>
      </c>
      <c r="N6398" s="77">
        <v>33.212062000000003</v>
      </c>
      <c r="O6398" s="77">
        <v>1.137652940669559</v>
      </c>
      <c r="P6398" s="77">
        <v>42406000</v>
      </c>
      <c r="Q6398" s="77">
        <v>34219000</v>
      </c>
      <c r="R6398" s="77">
        <v>1.24</v>
      </c>
      <c r="S6398" s="77">
        <v>27.04</v>
      </c>
      <c r="T6398" s="77">
        <v>7.6509999999999989</v>
      </c>
      <c r="U6398" s="77">
        <v>16.128</v>
      </c>
      <c r="V6398" s="77">
        <v>2.4426791030349189</v>
      </c>
      <c r="AC6398" s="77">
        <v>34.130000000000003</v>
      </c>
      <c r="AD6398" s="77">
        <v>32.57</v>
      </c>
      <c r="AH6398" s="77">
        <f>IF(AND(M6398&lt;Variables!$G$6,M6398&gt;Variables!$G$5),0,1)</f>
        <v>1</v>
      </c>
      <c r="AI6398" s="77">
        <f t="shared" si="202"/>
        <v>0</v>
      </c>
      <c r="AJ6398" s="77">
        <f>IF(I6398&gt;Variables!$G$7,0,1)</f>
        <v>1</v>
      </c>
      <c r="AK6398" s="77">
        <f>IF(F6398&gt;Variables!$G$8,0,1)</f>
        <v>0</v>
      </c>
      <c r="AL6398" s="77">
        <f>IF(G6398&gt;Variables!$G$9,0,1)</f>
        <v>1</v>
      </c>
      <c r="AM6398" s="77">
        <f>IF(AND(K6398&gt;Variables!$G$10,K6398&lt;Variables!$G$11),0,1)</f>
        <v>1</v>
      </c>
      <c r="AN6398" s="77">
        <f>IF(H6398&lt;Variables!$G$13,1,0)</f>
        <v>0</v>
      </c>
      <c r="AO6398" s="77">
        <f>IF(R6398&lt;Variables!$G$12,0,1)</f>
        <v>0</v>
      </c>
      <c r="AP6398" s="78">
        <f t="shared" si="203"/>
        <v>0</v>
      </c>
      <c r="AQ6398" s="77">
        <f>IF(V6398&lt;Variables!$G$15,1,0)</f>
        <v>1</v>
      </c>
      <c r="AR6398" s="77">
        <v>0</v>
      </c>
      <c r="AS6398" s="77">
        <v>0</v>
      </c>
      <c r="AT6398" s="77">
        <v>1</v>
      </c>
      <c r="AU6398" s="77">
        <v>0</v>
      </c>
      <c r="BA6398" s="77">
        <v>-2.25</v>
      </c>
    </row>
    <row r="6399" spans="3:53" x14ac:dyDescent="0.25">
      <c r="C6399" s="77" t="s">
        <v>773</v>
      </c>
      <c r="D6399" s="77" t="s">
        <v>431</v>
      </c>
      <c r="E6399" s="77">
        <v>36.61</v>
      </c>
      <c r="F6399" s="77">
        <v>27.01</v>
      </c>
      <c r="G6399" s="77">
        <v>23.75</v>
      </c>
      <c r="H6399" s="77">
        <v>3750</v>
      </c>
      <c r="I6399" s="77">
        <v>52.048999999999999</v>
      </c>
      <c r="J6399" s="77" t="s">
        <v>74</v>
      </c>
      <c r="K6399" s="77">
        <v>39.090000000000003</v>
      </c>
      <c r="L6399" s="77">
        <v>37.066265000000001</v>
      </c>
      <c r="M6399" s="77">
        <v>-1.17671688798427</v>
      </c>
      <c r="N6399" s="77">
        <v>37.017822000000002</v>
      </c>
      <c r="O6399" s="77">
        <v>-1.047392793665701</v>
      </c>
      <c r="P6399" s="77">
        <v>24461000</v>
      </c>
      <c r="Q6399" s="77">
        <v>5226000</v>
      </c>
      <c r="R6399" s="77">
        <v>4.68</v>
      </c>
      <c r="S6399" s="77">
        <v>27.04</v>
      </c>
      <c r="T6399" s="77">
        <v>7.6509999999999989</v>
      </c>
      <c r="U6399" s="77">
        <v>16.128</v>
      </c>
      <c r="V6399" s="77">
        <v>2.2474909492436321</v>
      </c>
      <c r="AC6399" s="77">
        <v>38.549999999999997</v>
      </c>
      <c r="AD6399" s="77">
        <v>35.630000000000003</v>
      </c>
      <c r="AH6399" s="77">
        <f>IF(AND(M6399&lt;Variables!$G$6,M6399&gt;Variables!$G$5),0,1)</f>
        <v>0</v>
      </c>
      <c r="AI6399" s="77">
        <f t="shared" si="202"/>
        <v>0</v>
      </c>
      <c r="AJ6399" s="77">
        <f>IF(I6399&gt;Variables!$G$7,0,1)</f>
        <v>0</v>
      </c>
      <c r="AK6399" s="77">
        <f>IF(F6399&gt;Variables!$G$8,0,1)</f>
        <v>0</v>
      </c>
      <c r="AL6399" s="77">
        <f>IF(G6399&gt;Variables!$G$9,0,1)</f>
        <v>0</v>
      </c>
      <c r="AM6399" s="77">
        <f>IF(AND(K6399&gt;Variables!$G$10,K6399&lt;Variables!$G$11),0,1)</f>
        <v>1</v>
      </c>
      <c r="AN6399" s="77">
        <f>IF(H6399&lt;Variables!$G$13,1,0)</f>
        <v>0</v>
      </c>
      <c r="AO6399" s="77">
        <f>IF(R6399&lt;Variables!$G$12,0,1)</f>
        <v>1</v>
      </c>
      <c r="AP6399" s="78">
        <f t="shared" si="203"/>
        <v>0</v>
      </c>
      <c r="AQ6399" s="77">
        <f>IF(V6399&lt;Variables!$G$15,1,0)</f>
        <v>1</v>
      </c>
      <c r="AR6399" s="77">
        <v>0</v>
      </c>
      <c r="AS6399" s="77">
        <v>0</v>
      </c>
      <c r="AT6399" s="77">
        <v>1</v>
      </c>
      <c r="AU6399" s="77">
        <v>0</v>
      </c>
      <c r="BA6399" s="77">
        <v>-2.25</v>
      </c>
    </row>
    <row r="6400" spans="3:53" x14ac:dyDescent="0.25">
      <c r="C6400" s="77" t="s">
        <v>773</v>
      </c>
      <c r="D6400" s="77" t="s">
        <v>466</v>
      </c>
      <c r="E6400" s="77">
        <v>1.4</v>
      </c>
      <c r="F6400" s="77">
        <v>26.34</v>
      </c>
      <c r="G6400" s="77">
        <v>12.91</v>
      </c>
      <c r="H6400" s="77">
        <v>59.38</v>
      </c>
      <c r="I6400" s="77">
        <v>-0.80800000000000005</v>
      </c>
      <c r="J6400" s="77" t="s">
        <v>74</v>
      </c>
      <c r="K6400" s="77">
        <v>55.88</v>
      </c>
      <c r="L6400" s="77">
        <v>1.3957200000000001</v>
      </c>
      <c r="M6400" s="77">
        <v>0.31381652480438971</v>
      </c>
      <c r="N6400" s="77">
        <v>1.3759319999999999</v>
      </c>
      <c r="O6400" s="77">
        <v>1.7564821517342399</v>
      </c>
      <c r="P6400" s="77">
        <v>20660000</v>
      </c>
      <c r="Q6400" s="77">
        <v>1080000</v>
      </c>
      <c r="R6400" s="77">
        <v>19.13</v>
      </c>
      <c r="S6400" s="77">
        <v>27.04</v>
      </c>
      <c r="T6400" s="77">
        <v>7.6509999999999989</v>
      </c>
      <c r="U6400" s="77">
        <v>16.128</v>
      </c>
      <c r="V6400" s="77">
        <v>2.4144285138681121</v>
      </c>
      <c r="AC6400" s="77">
        <v>1.64</v>
      </c>
      <c r="AD6400" s="77">
        <v>1.34</v>
      </c>
      <c r="AH6400" s="77">
        <f>IF(AND(M6400&lt;Variables!$G$6,M6400&gt;Variables!$G$5),0,1)</f>
        <v>1</v>
      </c>
      <c r="AI6400" s="77">
        <f t="shared" si="202"/>
        <v>0</v>
      </c>
      <c r="AJ6400" s="77">
        <f>IF(I6400&gt;Variables!$G$7,0,1)</f>
        <v>1</v>
      </c>
      <c r="AK6400" s="77">
        <f>IF(F6400&gt;Variables!$G$8,0,1)</f>
        <v>0</v>
      </c>
      <c r="AL6400" s="77">
        <f>IF(G6400&gt;Variables!$G$9,0,1)</f>
        <v>0</v>
      </c>
      <c r="AM6400" s="77">
        <f>IF(AND(K6400&gt;Variables!$G$10,K6400&lt;Variables!$G$11),0,1)</f>
        <v>1</v>
      </c>
      <c r="AN6400" s="77">
        <f>IF(H6400&lt;Variables!$G$13,1,0)</f>
        <v>1</v>
      </c>
      <c r="AO6400" s="77">
        <f>IF(R6400&lt;Variables!$G$12,0,1)</f>
        <v>1</v>
      </c>
      <c r="AP6400" s="78">
        <f t="shared" si="203"/>
        <v>0</v>
      </c>
      <c r="AQ6400" s="77">
        <f>IF(V6400&lt;Variables!$G$15,1,0)</f>
        <v>1</v>
      </c>
      <c r="AR6400" s="77">
        <v>0</v>
      </c>
      <c r="AS6400" s="77">
        <v>0</v>
      </c>
      <c r="AT6400" s="77">
        <v>1</v>
      </c>
      <c r="AU6400" s="77">
        <v>0</v>
      </c>
      <c r="BA6400" s="77">
        <v>-2.25</v>
      </c>
    </row>
    <row r="6401" spans="3:53" x14ac:dyDescent="0.25">
      <c r="C6401" s="77" t="s">
        <v>773</v>
      </c>
      <c r="D6401" s="77" t="s">
        <v>435</v>
      </c>
      <c r="E6401" s="77">
        <v>5.57</v>
      </c>
      <c r="F6401" s="77">
        <v>22.79</v>
      </c>
      <c r="G6401" s="77">
        <v>6.28</v>
      </c>
      <c r="H6401" s="77">
        <v>184.53</v>
      </c>
      <c r="I6401" s="77">
        <v>31.591000000000001</v>
      </c>
      <c r="J6401" s="77" t="s">
        <v>74</v>
      </c>
      <c r="K6401" s="77">
        <v>68.819999999999993</v>
      </c>
      <c r="L6401" s="77">
        <v>5.5247000000000002</v>
      </c>
      <c r="M6401" s="77">
        <v>0.99733922203919645</v>
      </c>
      <c r="N6401" s="77">
        <v>5.444775609756098</v>
      </c>
      <c r="O6401" s="77">
        <v>2.4798889783806932</v>
      </c>
      <c r="P6401" s="77">
        <v>925770</v>
      </c>
      <c r="Q6401" s="77">
        <v>163750</v>
      </c>
      <c r="R6401" s="77">
        <v>5.65</v>
      </c>
      <c r="S6401" s="77">
        <v>27.04</v>
      </c>
      <c r="T6401" s="77">
        <v>7.6509999999999989</v>
      </c>
      <c r="U6401" s="77">
        <v>16.128</v>
      </c>
      <c r="V6401" s="77">
        <v>2.4818368392564309</v>
      </c>
      <c r="AC6401" s="77">
        <v>5.88</v>
      </c>
      <c r="AD6401" s="77">
        <v>5.5</v>
      </c>
      <c r="AH6401" s="77">
        <f>IF(AND(M6401&lt;Variables!$G$6,M6401&gt;Variables!$G$5),0,1)</f>
        <v>1</v>
      </c>
      <c r="AI6401" s="77">
        <f t="shared" si="202"/>
        <v>0</v>
      </c>
      <c r="AJ6401" s="77">
        <f>IF(I6401&gt;Variables!$G$7,0,1)</f>
        <v>1</v>
      </c>
      <c r="AK6401" s="77">
        <f>IF(F6401&gt;Variables!$G$8,0,1)</f>
        <v>0</v>
      </c>
      <c r="AL6401" s="77">
        <f>IF(G6401&gt;Variables!$G$9,0,1)</f>
        <v>1</v>
      </c>
      <c r="AM6401" s="77">
        <f>IF(AND(K6401&gt;Variables!$G$10,K6401&lt;Variables!$G$11),0,1)</f>
        <v>0</v>
      </c>
      <c r="AN6401" s="77">
        <f>IF(H6401&lt;Variables!$G$13,1,0)</f>
        <v>1</v>
      </c>
      <c r="AO6401" s="77">
        <f>IF(R6401&lt;Variables!$G$12,0,1)</f>
        <v>1</v>
      </c>
      <c r="AP6401" s="78">
        <f t="shared" si="203"/>
        <v>0</v>
      </c>
      <c r="AQ6401" s="77">
        <f>IF(V6401&lt;Variables!$G$15,1,0)</f>
        <v>1</v>
      </c>
      <c r="AR6401" s="77">
        <v>1</v>
      </c>
      <c r="AS6401" s="77">
        <v>0</v>
      </c>
      <c r="AT6401" s="77">
        <v>0</v>
      </c>
      <c r="AU6401" s="77">
        <v>0</v>
      </c>
      <c r="BA6401" s="77">
        <v>2</v>
      </c>
    </row>
    <row r="6402" spans="3:53" x14ac:dyDescent="0.25">
      <c r="C6402" s="77" t="s">
        <v>773</v>
      </c>
      <c r="D6402" s="77" t="s">
        <v>131</v>
      </c>
      <c r="E6402" s="77">
        <v>1.77</v>
      </c>
      <c r="F6402" s="77">
        <v>15.56</v>
      </c>
      <c r="G6402" s="77">
        <v>9.61</v>
      </c>
      <c r="H6402" s="77">
        <v>2660</v>
      </c>
      <c r="I6402" s="77">
        <v>7.3650000000000002</v>
      </c>
      <c r="J6402" s="77" t="s">
        <v>74</v>
      </c>
      <c r="K6402" s="77">
        <v>40.69</v>
      </c>
      <c r="L6402" s="77">
        <v>1.764715</v>
      </c>
      <c r="M6402" s="77">
        <v>-1.2418435838081581</v>
      </c>
      <c r="N6402" s="77">
        <v>1.7766839999999999</v>
      </c>
      <c r="O6402" s="77">
        <v>-1.907148373036512</v>
      </c>
      <c r="P6402" s="77">
        <v>93793000</v>
      </c>
      <c r="Q6402" s="77">
        <v>21404000</v>
      </c>
      <c r="R6402" s="77">
        <v>4.38</v>
      </c>
      <c r="S6402" s="77">
        <v>27.04</v>
      </c>
      <c r="T6402" s="77">
        <v>7.6509999999999989</v>
      </c>
      <c r="U6402" s="77">
        <v>16.128</v>
      </c>
      <c r="V6402" s="77">
        <v>2.269446537024959</v>
      </c>
      <c r="AC6402" s="77">
        <v>1.88</v>
      </c>
      <c r="AD6402" s="77">
        <v>1.7</v>
      </c>
      <c r="AH6402" s="77">
        <f>IF(AND(M6402&lt;Variables!$G$6,M6402&gt;Variables!$G$5),0,1)</f>
        <v>0</v>
      </c>
      <c r="AI6402" s="77">
        <f t="shared" si="202"/>
        <v>1</v>
      </c>
      <c r="AJ6402" s="77">
        <f>IF(I6402&gt;Variables!$G$7,0,1)</f>
        <v>1</v>
      </c>
      <c r="AK6402" s="77">
        <f>IF(F6402&gt;Variables!$G$8,0,1)</f>
        <v>0</v>
      </c>
      <c r="AL6402" s="77">
        <f>IF(G6402&gt;Variables!$G$9,0,1)</f>
        <v>1</v>
      </c>
      <c r="AM6402" s="77">
        <f>IF(AND(K6402&gt;Variables!$G$10,K6402&lt;Variables!$G$11),0,1)</f>
        <v>1</v>
      </c>
      <c r="AN6402" s="77">
        <f>IF(H6402&lt;Variables!$G$13,1,0)</f>
        <v>0</v>
      </c>
      <c r="AO6402" s="77">
        <f>IF(R6402&lt;Variables!$G$12,0,1)</f>
        <v>1</v>
      </c>
      <c r="AP6402" s="78">
        <f t="shared" si="203"/>
        <v>0</v>
      </c>
      <c r="AQ6402" s="77">
        <f>IF(V6402&lt;Variables!$G$15,1,0)</f>
        <v>1</v>
      </c>
      <c r="AR6402" s="77">
        <v>0</v>
      </c>
      <c r="AS6402" s="77">
        <v>0</v>
      </c>
      <c r="AT6402" s="77">
        <v>1</v>
      </c>
      <c r="AU6402" s="77">
        <v>0</v>
      </c>
      <c r="BA6402" s="77">
        <v>-2.25</v>
      </c>
    </row>
    <row r="6403" spans="3:53" x14ac:dyDescent="0.25">
      <c r="C6403" s="77" t="s">
        <v>773</v>
      </c>
      <c r="D6403" s="77" t="s">
        <v>432</v>
      </c>
      <c r="E6403" s="77">
        <v>21.84</v>
      </c>
      <c r="F6403" s="77">
        <v>12.35</v>
      </c>
      <c r="G6403" s="77">
        <v>2.2000000000000002</v>
      </c>
      <c r="H6403" s="77">
        <v>2230</v>
      </c>
      <c r="I6403" s="77">
        <v>0.78</v>
      </c>
      <c r="J6403" s="77" t="s">
        <v>74</v>
      </c>
      <c r="K6403" s="77">
        <v>45.96</v>
      </c>
      <c r="L6403" s="77">
        <v>21.87893</v>
      </c>
      <c r="M6403" s="77">
        <v>-0.177933747217074</v>
      </c>
      <c r="N6403" s="77">
        <v>21.860880000000002</v>
      </c>
      <c r="O6403" s="77">
        <v>-9.5513080900669303E-2</v>
      </c>
      <c r="P6403" s="77">
        <v>2020000</v>
      </c>
      <c r="Q6403" s="77">
        <v>1300000</v>
      </c>
      <c r="R6403" s="77">
        <v>1.55</v>
      </c>
      <c r="S6403" s="77">
        <v>27.04</v>
      </c>
      <c r="T6403" s="77">
        <v>7.6509999999999989</v>
      </c>
      <c r="U6403" s="77">
        <v>16.128</v>
      </c>
      <c r="V6403" s="77">
        <v>2.3276958318733141</v>
      </c>
      <c r="AC6403" s="77">
        <v>22.16</v>
      </c>
      <c r="AD6403" s="77">
        <v>21.46</v>
      </c>
      <c r="AH6403" s="77">
        <f>IF(AND(M6403&lt;Variables!$G$6,M6403&gt;Variables!$G$5),0,1)</f>
        <v>1</v>
      </c>
      <c r="AI6403" s="77">
        <f t="shared" si="202"/>
        <v>0</v>
      </c>
      <c r="AJ6403" s="77">
        <f>IF(I6403&gt;Variables!$G$7,0,1)</f>
        <v>1</v>
      </c>
      <c r="AK6403" s="77">
        <f>IF(F6403&gt;Variables!$G$8,0,1)</f>
        <v>0</v>
      </c>
      <c r="AL6403" s="77">
        <f>IF(G6403&gt;Variables!$G$9,0,1)</f>
        <v>1</v>
      </c>
      <c r="AM6403" s="77">
        <f>IF(AND(K6403&gt;Variables!$G$10,K6403&lt;Variables!$G$11),0,1)</f>
        <v>1</v>
      </c>
      <c r="AN6403" s="77">
        <f>IF(H6403&lt;Variables!$G$13,1,0)</f>
        <v>0</v>
      </c>
      <c r="AO6403" s="77">
        <f>IF(R6403&lt;Variables!$G$12,0,1)</f>
        <v>0</v>
      </c>
      <c r="AP6403" s="78">
        <f t="shared" si="203"/>
        <v>0</v>
      </c>
      <c r="AQ6403" s="77">
        <f>IF(V6403&lt;Variables!$G$15,1,0)</f>
        <v>1</v>
      </c>
      <c r="AR6403" s="77">
        <v>1</v>
      </c>
      <c r="AS6403" s="77">
        <v>0</v>
      </c>
      <c r="AT6403" s="77">
        <v>0</v>
      </c>
      <c r="AU6403" s="77">
        <v>0</v>
      </c>
      <c r="BA6403" s="77">
        <v>0.87</v>
      </c>
    </row>
    <row r="6404" spans="3:53" x14ac:dyDescent="0.25">
      <c r="C6404" s="77" t="s">
        <v>773</v>
      </c>
      <c r="D6404" s="77" t="s">
        <v>429</v>
      </c>
      <c r="E6404" s="77">
        <v>183.68</v>
      </c>
      <c r="F6404" s="77">
        <v>10.16</v>
      </c>
      <c r="G6404" s="77">
        <v>-1.17</v>
      </c>
      <c r="H6404" s="77">
        <v>3840</v>
      </c>
      <c r="I6404" s="77">
        <v>3.6419999999999999</v>
      </c>
      <c r="J6404" s="77" t="s">
        <v>74</v>
      </c>
      <c r="K6404" s="77">
        <v>44.62</v>
      </c>
      <c r="L6404" s="77">
        <v>183.72020588235301</v>
      </c>
      <c r="M6404" s="77">
        <v>-0.1525177271640942</v>
      </c>
      <c r="N6404" s="77">
        <v>183.56995853658529</v>
      </c>
      <c r="O6404" s="77">
        <v>-7.0795100473614911E-2</v>
      </c>
      <c r="P6404" s="77">
        <v>615739</v>
      </c>
      <c r="Q6404" s="77">
        <v>177589</v>
      </c>
      <c r="R6404" s="77">
        <v>3.47</v>
      </c>
      <c r="S6404" s="77">
        <v>27.04</v>
      </c>
      <c r="T6404" s="77">
        <v>7.6509999999999989</v>
      </c>
      <c r="U6404" s="77">
        <v>16.128</v>
      </c>
      <c r="V6404" s="77">
        <v>2.312858925871518</v>
      </c>
      <c r="AC6404" s="77">
        <v>184.48</v>
      </c>
      <c r="AD6404" s="77">
        <v>181.905</v>
      </c>
      <c r="AH6404" s="77">
        <f>IF(AND(M6404&lt;Variables!$G$6,M6404&gt;Variables!$G$5),0,1)</f>
        <v>1</v>
      </c>
      <c r="AI6404" s="77">
        <f t="shared" si="202"/>
        <v>0</v>
      </c>
      <c r="AJ6404" s="77">
        <f>IF(I6404&gt;Variables!$G$7,0,1)</f>
        <v>1</v>
      </c>
      <c r="AK6404" s="77">
        <f>IF(F6404&gt;Variables!$G$8,0,1)</f>
        <v>0</v>
      </c>
      <c r="AL6404" s="77">
        <f>IF(G6404&gt;Variables!$G$9,0,1)</f>
        <v>1</v>
      </c>
      <c r="AM6404" s="77">
        <f>IF(AND(K6404&gt;Variables!$G$10,K6404&lt;Variables!$G$11),0,1)</f>
        <v>1</v>
      </c>
      <c r="AN6404" s="77">
        <f>IF(H6404&lt;Variables!$G$13,1,0)</f>
        <v>0</v>
      </c>
      <c r="AO6404" s="77">
        <f>IF(R6404&lt;Variables!$G$12,0,1)</f>
        <v>1</v>
      </c>
      <c r="AP6404" s="78">
        <f t="shared" si="203"/>
        <v>0</v>
      </c>
      <c r="AQ6404" s="77">
        <f>IF(V6404&lt;Variables!$G$15,1,0)</f>
        <v>1</v>
      </c>
      <c r="AR6404" s="77">
        <v>0</v>
      </c>
      <c r="AS6404" s="77">
        <v>0</v>
      </c>
      <c r="AT6404" s="77">
        <v>0</v>
      </c>
      <c r="AU6404" s="77">
        <v>1</v>
      </c>
      <c r="BA6404" s="77">
        <v>-0.52</v>
      </c>
    </row>
    <row r="6405" spans="3:53" x14ac:dyDescent="0.25">
      <c r="C6405" s="77" t="s">
        <v>773</v>
      </c>
      <c r="D6405" s="77" t="s">
        <v>458</v>
      </c>
      <c r="E6405" s="77">
        <v>39.590000000000003</v>
      </c>
      <c r="F6405" s="77">
        <v>9.98</v>
      </c>
      <c r="G6405" s="77">
        <v>10.39</v>
      </c>
      <c r="H6405" s="77">
        <v>8790</v>
      </c>
      <c r="I6405" s="77">
        <v>10.984</v>
      </c>
      <c r="J6405" s="77" t="s">
        <v>74</v>
      </c>
      <c r="K6405" s="77">
        <v>60.53</v>
      </c>
      <c r="L6405" s="77">
        <v>39.393765000000002</v>
      </c>
      <c r="M6405" s="77">
        <v>0.37146741368843661</v>
      </c>
      <c r="N6405" s="77">
        <v>39.027734000000002</v>
      </c>
      <c r="O6405" s="77">
        <v>1.312825387197748</v>
      </c>
      <c r="P6405" s="77">
        <v>17723000</v>
      </c>
      <c r="Q6405" s="77">
        <v>19867000</v>
      </c>
      <c r="R6405" s="77">
        <v>0.89</v>
      </c>
      <c r="S6405" s="77">
        <v>27.04</v>
      </c>
      <c r="T6405" s="77">
        <v>7.6509999999999989</v>
      </c>
      <c r="U6405" s="77">
        <v>16.128</v>
      </c>
      <c r="V6405" s="77">
        <v>2.45513608545469</v>
      </c>
      <c r="AC6405" s="77">
        <v>39.799999999999997</v>
      </c>
      <c r="AD6405" s="77">
        <v>38.72</v>
      </c>
      <c r="AH6405" s="77">
        <f>IF(AND(M6405&lt;Variables!$G$6,M6405&gt;Variables!$G$5),0,1)</f>
        <v>1</v>
      </c>
      <c r="AI6405" s="77">
        <f t="shared" si="202"/>
        <v>0</v>
      </c>
      <c r="AJ6405" s="77">
        <f>IF(I6405&gt;Variables!$G$7,0,1)</f>
        <v>1</v>
      </c>
      <c r="AK6405" s="77">
        <f>IF(F6405&gt;Variables!$G$8,0,1)</f>
        <v>0</v>
      </c>
      <c r="AL6405" s="77">
        <f>IF(G6405&gt;Variables!$G$9,0,1)</f>
        <v>1</v>
      </c>
      <c r="AM6405" s="77">
        <f>IF(AND(K6405&gt;Variables!$G$10,K6405&lt;Variables!$G$11),0,1)</f>
        <v>1</v>
      </c>
      <c r="AN6405" s="77">
        <f>IF(H6405&lt;Variables!$G$13,1,0)</f>
        <v>0</v>
      </c>
      <c r="AO6405" s="77">
        <f>IF(R6405&lt;Variables!$G$12,0,1)</f>
        <v>0</v>
      </c>
      <c r="AP6405" s="78">
        <f t="shared" si="203"/>
        <v>0</v>
      </c>
      <c r="AQ6405" s="77">
        <f>IF(V6405&lt;Variables!$G$15,1,0)</f>
        <v>1</v>
      </c>
      <c r="AR6405" s="77">
        <v>0</v>
      </c>
      <c r="AS6405" s="77">
        <v>0</v>
      </c>
      <c r="AT6405" s="77">
        <v>1</v>
      </c>
      <c r="AU6405" s="77">
        <v>0</v>
      </c>
      <c r="BA6405" s="77">
        <v>-1.47</v>
      </c>
    </row>
    <row r="6406" spans="3:53" x14ac:dyDescent="0.25">
      <c r="C6406" s="77" t="s">
        <v>773</v>
      </c>
      <c r="D6406" s="77" t="s">
        <v>456</v>
      </c>
      <c r="E6406" s="77">
        <v>54.11</v>
      </c>
      <c r="F6406" s="77">
        <v>9.83</v>
      </c>
      <c r="G6406" s="77">
        <v>10.72</v>
      </c>
      <c r="H6406" s="77">
        <v>6290</v>
      </c>
      <c r="I6406" s="77">
        <v>1.145</v>
      </c>
      <c r="J6406" s="77" t="s">
        <v>74</v>
      </c>
      <c r="K6406" s="77">
        <v>58.4</v>
      </c>
      <c r="L6406" s="77">
        <v>53.743645000000001</v>
      </c>
      <c r="M6406" s="77">
        <v>0.32814112254574651</v>
      </c>
      <c r="N6406" s="77">
        <v>53.588771999999999</v>
      </c>
      <c r="O6406" s="77">
        <v>0.61809216303744186</v>
      </c>
      <c r="P6406" s="77">
        <v>2878000</v>
      </c>
      <c r="Q6406" s="77">
        <v>1408000</v>
      </c>
      <c r="R6406" s="77">
        <v>2.04</v>
      </c>
      <c r="S6406" s="77">
        <v>27.04</v>
      </c>
      <c r="T6406" s="77">
        <v>7.6509999999999989</v>
      </c>
      <c r="U6406" s="77">
        <v>16.128</v>
      </c>
      <c r="V6406" s="77">
        <v>2.4375318896937488</v>
      </c>
      <c r="AC6406" s="77">
        <v>54.5</v>
      </c>
      <c r="AD6406" s="77">
        <v>52.95</v>
      </c>
      <c r="AH6406" s="77">
        <f>IF(AND(M6406&lt;Variables!$G$6,M6406&gt;Variables!$G$5),0,1)</f>
        <v>1</v>
      </c>
      <c r="AI6406" s="77">
        <f t="shared" si="202"/>
        <v>0</v>
      </c>
      <c r="AJ6406" s="77">
        <f>IF(I6406&gt;Variables!$G$7,0,1)</f>
        <v>1</v>
      </c>
      <c r="AK6406" s="77">
        <f>IF(F6406&gt;Variables!$G$8,0,1)</f>
        <v>0</v>
      </c>
      <c r="AL6406" s="77">
        <f>IF(G6406&gt;Variables!$G$9,0,1)</f>
        <v>0</v>
      </c>
      <c r="AM6406" s="77">
        <f>IF(AND(K6406&gt;Variables!$G$10,K6406&lt;Variables!$G$11),0,1)</f>
        <v>1</v>
      </c>
      <c r="AN6406" s="77">
        <f>IF(H6406&lt;Variables!$G$13,1,0)</f>
        <v>0</v>
      </c>
      <c r="AO6406" s="77">
        <f>IF(R6406&lt;Variables!$G$12,0,1)</f>
        <v>0</v>
      </c>
      <c r="AP6406" s="78">
        <f t="shared" si="203"/>
        <v>0</v>
      </c>
      <c r="AQ6406" s="77">
        <f>IF(V6406&lt;Variables!$G$15,1,0)</f>
        <v>1</v>
      </c>
      <c r="AR6406" s="77">
        <v>0</v>
      </c>
      <c r="AS6406" s="77">
        <v>0</v>
      </c>
      <c r="AT6406" s="77">
        <v>1</v>
      </c>
      <c r="AU6406" s="77">
        <v>0</v>
      </c>
      <c r="BA6406" s="77">
        <v>-1.37</v>
      </c>
    </row>
    <row r="6407" spans="3:53" x14ac:dyDescent="0.25">
      <c r="C6407" s="77" t="s">
        <v>773</v>
      </c>
      <c r="D6407" s="77" t="s">
        <v>430</v>
      </c>
      <c r="E6407" s="77">
        <v>116.12</v>
      </c>
      <c r="F6407" s="77">
        <v>7.12</v>
      </c>
      <c r="G6407" s="77">
        <v>7.62</v>
      </c>
      <c r="H6407" s="77">
        <v>32160</v>
      </c>
      <c r="I6407" s="77">
        <v>-0.19</v>
      </c>
      <c r="J6407" s="77" t="s">
        <v>74</v>
      </c>
      <c r="K6407" s="77">
        <v>58.66</v>
      </c>
      <c r="L6407" s="77">
        <v>115.473595</v>
      </c>
      <c r="M6407" s="77">
        <v>0.14410653794921471</v>
      </c>
      <c r="N6407" s="77">
        <v>114.28970200000001</v>
      </c>
      <c r="O6407" s="77">
        <v>1.1814695255745871</v>
      </c>
      <c r="P6407" s="77">
        <v>6872000</v>
      </c>
      <c r="Q6407" s="77">
        <v>13282000</v>
      </c>
      <c r="R6407" s="77">
        <v>0.52</v>
      </c>
      <c r="S6407" s="77">
        <v>27.04</v>
      </c>
      <c r="T6407" s="77">
        <v>7.6509999999999989</v>
      </c>
      <c r="U6407" s="77">
        <v>16.128</v>
      </c>
      <c r="V6407" s="77">
        <v>2.4493667139706869</v>
      </c>
      <c r="AC6407" s="77">
        <v>117.66</v>
      </c>
      <c r="AD6407" s="77">
        <v>114</v>
      </c>
      <c r="AH6407" s="77">
        <f>IF(AND(M6407&lt;Variables!$G$6,M6407&gt;Variables!$G$5),0,1)</f>
        <v>1</v>
      </c>
      <c r="AI6407" s="77">
        <f t="shared" si="202"/>
        <v>0</v>
      </c>
      <c r="AJ6407" s="77">
        <f>IF(I6407&gt;Variables!$G$7,0,1)</f>
        <v>1</v>
      </c>
      <c r="AK6407" s="77">
        <f>IF(F6407&gt;Variables!$G$8,0,1)</f>
        <v>1</v>
      </c>
      <c r="AL6407" s="77">
        <f>IF(G6407&gt;Variables!$G$9,0,1)</f>
        <v>1</v>
      </c>
      <c r="AM6407" s="77">
        <f>IF(AND(K6407&gt;Variables!$G$10,K6407&lt;Variables!$G$11),0,1)</f>
        <v>1</v>
      </c>
      <c r="AN6407" s="77">
        <f>IF(H6407&lt;Variables!$G$13,1,0)</f>
        <v>0</v>
      </c>
      <c r="AO6407" s="77">
        <f>IF(R6407&lt;Variables!$G$12,0,1)</f>
        <v>0</v>
      </c>
      <c r="AP6407" s="78">
        <f t="shared" si="203"/>
        <v>0</v>
      </c>
      <c r="AQ6407" s="77">
        <f>IF(V6407&lt;Variables!$G$15,1,0)</f>
        <v>1</v>
      </c>
      <c r="AR6407" s="77">
        <v>0</v>
      </c>
      <c r="AS6407" s="77">
        <v>0</v>
      </c>
      <c r="AT6407" s="77">
        <v>1</v>
      </c>
      <c r="AU6407" s="77">
        <v>0</v>
      </c>
      <c r="BA6407" s="77">
        <v>-1.75</v>
      </c>
    </row>
    <row r="6408" spans="3:53" x14ac:dyDescent="0.25">
      <c r="C6408" s="77" t="s">
        <v>773</v>
      </c>
      <c r="D6408" s="77" t="s">
        <v>444</v>
      </c>
      <c r="E6408" s="77">
        <v>2.58</v>
      </c>
      <c r="F6408" s="77">
        <v>14.68</v>
      </c>
      <c r="G6408" s="77">
        <v>3.2</v>
      </c>
      <c r="H6408" s="77">
        <v>-99999</v>
      </c>
      <c r="I6408" s="77">
        <v>-99999</v>
      </c>
      <c r="J6408" s="77" t="s">
        <v>75</v>
      </c>
      <c r="K6408" s="77">
        <v>-99999</v>
      </c>
      <c r="L6408" s="77">
        <v>2.54</v>
      </c>
      <c r="M6408" s="77">
        <v>1.5748031496063011</v>
      </c>
      <c r="N6408" s="77">
        <v>2.54</v>
      </c>
      <c r="O6408" s="77">
        <v>1.5748031496063011</v>
      </c>
      <c r="P6408" s="77">
        <v>124476</v>
      </c>
      <c r="Q6408" s="77">
        <v>1740</v>
      </c>
      <c r="R6408" s="77">
        <v>71.540000000000006</v>
      </c>
      <c r="S6408" s="77">
        <v>27.04</v>
      </c>
      <c r="T6408" s="77">
        <v>7.6509999999999989</v>
      </c>
      <c r="U6408" s="77">
        <v>16.128</v>
      </c>
      <c r="V6408" s="77">
        <v>-99999</v>
      </c>
      <c r="AC6408" s="77">
        <v>2.58</v>
      </c>
      <c r="AD6408" s="77">
        <v>2.5007999999999999</v>
      </c>
      <c r="AH6408" s="77">
        <f>IF(AND(M6408&lt;Variables!$G$6,M6408&gt;Variables!$G$5),0,1)</f>
        <v>1</v>
      </c>
      <c r="AI6408" s="77">
        <f t="shared" si="202"/>
        <v>1</v>
      </c>
      <c r="AJ6408" s="77">
        <f>IF(I6408&gt;Variables!$G$7,0,1)</f>
        <v>1</v>
      </c>
      <c r="AK6408" s="77">
        <f>IF(F6408&gt;Variables!$G$8,0,1)</f>
        <v>0</v>
      </c>
      <c r="AL6408" s="77">
        <f>IF(G6408&gt;Variables!$G$9,0,1)</f>
        <v>1</v>
      </c>
      <c r="AM6408" s="77">
        <f>IF(AND(K6408&gt;Variables!$G$10,K6408&lt;Variables!$G$11),0,1)</f>
        <v>1</v>
      </c>
      <c r="AN6408" s="77">
        <f>IF(H6408&lt;Variables!$G$13,1,0)</f>
        <v>1</v>
      </c>
      <c r="AO6408" s="77">
        <f>IF(R6408&lt;Variables!$G$12,0,1)</f>
        <v>1</v>
      </c>
      <c r="AP6408" s="78">
        <f t="shared" si="203"/>
        <v>1</v>
      </c>
      <c r="AQ6408" s="77">
        <f>IF(V6408&lt;Variables!$G$15,1,0)</f>
        <v>1</v>
      </c>
      <c r="AR6408" s="77">
        <v>0</v>
      </c>
      <c r="AS6408" s="77">
        <v>0</v>
      </c>
      <c r="AT6408" s="77">
        <v>1</v>
      </c>
      <c r="AU6408" s="77">
        <v>0</v>
      </c>
      <c r="BA6408" s="77">
        <v>-2.25</v>
      </c>
    </row>
    <row r="6409" spans="3:53" x14ac:dyDescent="0.25">
      <c r="C6409" s="77" t="s">
        <v>773</v>
      </c>
      <c r="D6409" s="77" t="s">
        <v>452</v>
      </c>
      <c r="E6409" s="77">
        <v>34.200000000000003</v>
      </c>
      <c r="F6409" s="77">
        <v>45.36</v>
      </c>
      <c r="G6409" s="77">
        <v>6.48</v>
      </c>
      <c r="H6409" s="77">
        <v>152.74</v>
      </c>
      <c r="I6409" s="77">
        <v>10.208</v>
      </c>
      <c r="J6409" s="77" t="s">
        <v>74</v>
      </c>
      <c r="K6409" s="77">
        <v>50.13</v>
      </c>
      <c r="L6409" s="77">
        <v>34.040416666666673</v>
      </c>
      <c r="M6409" s="77">
        <v>0.1015949178060514</v>
      </c>
      <c r="N6409" s="77">
        <v>34.101094736842107</v>
      </c>
      <c r="O6409" s="77">
        <v>-7.6521698331027704E-2</v>
      </c>
      <c r="P6409" s="77">
        <v>145620</v>
      </c>
      <c r="Q6409" s="77">
        <v>15550</v>
      </c>
      <c r="R6409" s="77">
        <v>9.36</v>
      </c>
      <c r="S6409" s="77">
        <v>27.04</v>
      </c>
      <c r="T6409" s="77">
        <v>7.6509999999999989</v>
      </c>
      <c r="U6409" s="77">
        <v>16.128</v>
      </c>
      <c r="V6409" s="77">
        <v>2.3656671893411021</v>
      </c>
      <c r="AC6409" s="77">
        <v>34.6</v>
      </c>
      <c r="AD6409" s="77">
        <v>33.990099999999998</v>
      </c>
      <c r="AH6409" s="77">
        <f>IF(AND(M6409&lt;Variables!$G$6,M6409&gt;Variables!$G$5),0,1)</f>
        <v>1</v>
      </c>
      <c r="AI6409" s="77">
        <f t="shared" si="202"/>
        <v>1</v>
      </c>
      <c r="AJ6409" s="77">
        <f>IF(I6409&gt;Variables!$G$7,0,1)</f>
        <v>1</v>
      </c>
      <c r="AK6409" s="77">
        <f>IF(F6409&gt;Variables!$G$8,0,1)</f>
        <v>0</v>
      </c>
      <c r="AL6409" s="77">
        <f>IF(G6409&gt;Variables!$G$9,0,1)</f>
        <v>1</v>
      </c>
      <c r="AM6409" s="77">
        <f>IF(AND(K6409&gt;Variables!$G$10,K6409&lt;Variables!$G$11),0,1)</f>
        <v>1</v>
      </c>
      <c r="AN6409" s="77">
        <f>IF(H6409&lt;Variables!$G$13,1,0)</f>
        <v>1</v>
      </c>
      <c r="AO6409" s="77">
        <f>IF(R6409&lt;Variables!$G$12,0,1)</f>
        <v>1</v>
      </c>
      <c r="AP6409" s="78">
        <f t="shared" si="203"/>
        <v>0</v>
      </c>
      <c r="AQ6409" s="77">
        <f>IF(V6409&lt;Variables!$G$15,1,0)</f>
        <v>1</v>
      </c>
      <c r="AR6409" s="77">
        <v>1</v>
      </c>
      <c r="AS6409" s="77">
        <v>0</v>
      </c>
      <c r="AT6409" s="77">
        <v>0</v>
      </c>
      <c r="AU6409" s="77">
        <v>0</v>
      </c>
      <c r="BA6409" s="77">
        <v>0.83</v>
      </c>
    </row>
    <row r="6410" spans="3:53" x14ac:dyDescent="0.25">
      <c r="C6410" s="77" t="s">
        <v>773</v>
      </c>
      <c r="D6410" s="77" t="s">
        <v>771</v>
      </c>
      <c r="E6410" s="77">
        <v>69.900000000000006</v>
      </c>
      <c r="F6410" s="77">
        <v>7.01</v>
      </c>
      <c r="G6410" s="77">
        <v>6.21</v>
      </c>
      <c r="H6410" s="77">
        <v>2300</v>
      </c>
      <c r="I6410" s="77">
        <v>-1.383</v>
      </c>
      <c r="J6410" s="77" t="s">
        <v>74</v>
      </c>
      <c r="K6410" s="77">
        <v>66.62</v>
      </c>
      <c r="L6410" s="77">
        <v>69.387499999999989</v>
      </c>
      <c r="M6410" s="77">
        <v>0.60889929742390736</v>
      </c>
      <c r="N6410" s="77">
        <v>68.576393877551027</v>
      </c>
      <c r="O6410" s="77">
        <v>1.798878670481979</v>
      </c>
      <c r="P6410" s="77">
        <v>506349</v>
      </c>
      <c r="Q6410" s="77">
        <v>732606</v>
      </c>
      <c r="R6410" s="77">
        <v>0.69</v>
      </c>
      <c r="S6410" s="77">
        <v>27.04</v>
      </c>
      <c r="T6410" s="77">
        <v>7.6509999999999989</v>
      </c>
      <c r="U6410" s="77">
        <v>16.128</v>
      </c>
      <c r="V6410" s="77">
        <v>2.4941255288056192</v>
      </c>
      <c r="AC6410" s="77">
        <v>70.3</v>
      </c>
      <c r="AD6410" s="77">
        <v>68.11</v>
      </c>
      <c r="AH6410" s="77">
        <f>IF(AND(M6410&lt;Variables!$G$6,M6410&gt;Variables!$G$5),0,1)</f>
        <v>1</v>
      </c>
      <c r="AI6410" s="77">
        <f t="shared" si="202"/>
        <v>0</v>
      </c>
      <c r="AJ6410" s="77">
        <f>IF(I6410&gt;Variables!$G$7,0,1)</f>
        <v>1</v>
      </c>
      <c r="AK6410" s="77">
        <f>IF(F6410&gt;Variables!$G$8,0,1)</f>
        <v>1</v>
      </c>
      <c r="AL6410" s="77">
        <f>IF(G6410&gt;Variables!$G$9,0,1)</f>
        <v>1</v>
      </c>
      <c r="AM6410" s="77">
        <f>IF(AND(K6410&gt;Variables!$G$10,K6410&lt;Variables!$G$11),0,1)</f>
        <v>0</v>
      </c>
      <c r="AN6410" s="77">
        <f>IF(H6410&lt;Variables!$G$13,1,0)</f>
        <v>0</v>
      </c>
      <c r="AO6410" s="77">
        <f>IF(R6410&lt;Variables!$G$12,0,1)</f>
        <v>0</v>
      </c>
      <c r="AP6410" s="78">
        <f t="shared" si="203"/>
        <v>0</v>
      </c>
      <c r="AQ6410" s="77">
        <f>IF(V6410&lt;Variables!$G$15,1,0)</f>
        <v>1</v>
      </c>
      <c r="AR6410" s="77">
        <v>0</v>
      </c>
      <c r="AS6410" s="77">
        <v>0</v>
      </c>
      <c r="AT6410" s="77">
        <v>1</v>
      </c>
      <c r="AU6410" s="77">
        <v>0</v>
      </c>
      <c r="BA6410" s="77">
        <v>-2.25</v>
      </c>
    </row>
    <row r="6411" spans="3:53" x14ac:dyDescent="0.25">
      <c r="C6411" s="77" t="s">
        <v>774</v>
      </c>
      <c r="D6411" s="77" t="s">
        <v>444</v>
      </c>
      <c r="E6411" s="77">
        <v>2.58</v>
      </c>
      <c r="F6411" s="77">
        <v>14.68</v>
      </c>
      <c r="G6411" s="77">
        <v>3.2</v>
      </c>
      <c r="H6411" s="77">
        <v>-99999</v>
      </c>
      <c r="I6411" s="77">
        <v>-99999</v>
      </c>
      <c r="J6411" s="77" t="s">
        <v>75</v>
      </c>
      <c r="K6411" s="77">
        <v>-99999</v>
      </c>
      <c r="L6411" s="77">
        <v>2.58</v>
      </c>
      <c r="M6411" s="77">
        <v>0</v>
      </c>
      <c r="N6411" s="77">
        <v>2.54</v>
      </c>
      <c r="O6411" s="77">
        <v>1.5748031496063011</v>
      </c>
      <c r="P6411" s="77">
        <v>124476</v>
      </c>
      <c r="Q6411" s="77">
        <v>1740</v>
      </c>
      <c r="R6411" s="77">
        <v>71.540000000000006</v>
      </c>
      <c r="S6411" s="77">
        <v>27.091000000000001</v>
      </c>
      <c r="T6411" s="77">
        <v>7.7110000000000003</v>
      </c>
      <c r="U6411" s="77">
        <v>16.160799999999998</v>
      </c>
      <c r="V6411" s="77">
        <v>-99999</v>
      </c>
      <c r="AC6411" s="77">
        <v>2.58</v>
      </c>
      <c r="AD6411" s="77">
        <v>2.5007999999999999</v>
      </c>
      <c r="AH6411" s="77">
        <f>IF(AND(M6411&lt;Variables!$G$6,M6411&gt;Variables!$G$5),0,1)</f>
        <v>1</v>
      </c>
      <c r="AI6411" s="77">
        <f t="shared" si="202"/>
        <v>0</v>
      </c>
      <c r="AJ6411" s="77">
        <f>IF(I6411&gt;Variables!$G$7,0,1)</f>
        <v>1</v>
      </c>
      <c r="AK6411" s="77">
        <f>IF(F6411&gt;Variables!$G$8,0,1)</f>
        <v>0</v>
      </c>
      <c r="AL6411" s="77">
        <f>IF(G6411&gt;Variables!$G$9,0,1)</f>
        <v>1</v>
      </c>
      <c r="AM6411" s="77">
        <f>IF(AND(K6411&gt;Variables!$G$10,K6411&lt;Variables!$G$11),0,1)</f>
        <v>1</v>
      </c>
      <c r="AN6411" s="77">
        <f>IF(H6411&lt;Variables!$G$13,1,0)</f>
        <v>1</v>
      </c>
      <c r="AO6411" s="77">
        <f>IF(R6411&lt;Variables!$G$12,0,1)</f>
        <v>1</v>
      </c>
      <c r="AP6411" s="78">
        <f t="shared" si="203"/>
        <v>1</v>
      </c>
      <c r="AQ6411" s="77">
        <f>IF(V6411&lt;Variables!$G$15,1,0)</f>
        <v>1</v>
      </c>
      <c r="AR6411" s="77">
        <v>0</v>
      </c>
      <c r="AS6411" s="77">
        <v>0</v>
      </c>
      <c r="AT6411" s="77">
        <v>1</v>
      </c>
      <c r="AU6411" s="77">
        <v>0</v>
      </c>
      <c r="BA6411" s="77">
        <v>-2.25</v>
      </c>
    </row>
    <row r="6412" spans="3:53" x14ac:dyDescent="0.25">
      <c r="C6412" s="77" t="s">
        <v>774</v>
      </c>
      <c r="D6412" s="77" t="s">
        <v>475</v>
      </c>
      <c r="E6412" s="77">
        <v>52.34</v>
      </c>
      <c r="F6412" s="77">
        <v>13.42</v>
      </c>
      <c r="G6412" s="77">
        <v>13.42</v>
      </c>
      <c r="H6412" s="77">
        <v>4840</v>
      </c>
      <c r="I6412" s="77">
        <v>7.5999999999999998E-2</v>
      </c>
      <c r="J6412" s="77" t="s">
        <v>75</v>
      </c>
      <c r="K6412" s="77">
        <v>48.57</v>
      </c>
      <c r="L6412" s="77">
        <v>52.681505263157902</v>
      </c>
      <c r="M6412" s="77">
        <v>-0.61977208420094698</v>
      </c>
      <c r="N6412" s="77">
        <v>52.04748163265306</v>
      </c>
      <c r="O6412" s="77">
        <v>0.59084197294573582</v>
      </c>
      <c r="P6412" s="77">
        <v>843109</v>
      </c>
      <c r="Q6412" s="77">
        <v>568912</v>
      </c>
      <c r="R6412" s="77">
        <v>1.48</v>
      </c>
      <c r="S6412" s="77">
        <v>27.091000000000001</v>
      </c>
      <c r="T6412" s="77">
        <v>7.7110000000000003</v>
      </c>
      <c r="U6412" s="77">
        <v>16.160799999999998</v>
      </c>
      <c r="V6412" s="77">
        <v>2.3657397146450081</v>
      </c>
      <c r="AC6412" s="77">
        <v>52.8</v>
      </c>
      <c r="AD6412" s="77">
        <v>51.25</v>
      </c>
      <c r="AH6412" s="77">
        <f>IF(AND(M6412&lt;Variables!$G$6,M6412&gt;Variables!$G$5),0,1)</f>
        <v>1</v>
      </c>
      <c r="AI6412" s="77">
        <f t="shared" si="202"/>
        <v>0</v>
      </c>
      <c r="AJ6412" s="77">
        <f>IF(I6412&gt;Variables!$G$7,0,1)</f>
        <v>1</v>
      </c>
      <c r="AK6412" s="77">
        <f>IF(F6412&gt;Variables!$G$8,0,1)</f>
        <v>0</v>
      </c>
      <c r="AL6412" s="77">
        <f>IF(G6412&gt;Variables!$G$9,0,1)</f>
        <v>0</v>
      </c>
      <c r="AM6412" s="77">
        <f>IF(AND(K6412&gt;Variables!$G$10,K6412&lt;Variables!$G$11),0,1)</f>
        <v>1</v>
      </c>
      <c r="AN6412" s="77">
        <f>IF(H6412&lt;Variables!$G$13,1,0)</f>
        <v>0</v>
      </c>
      <c r="AO6412" s="77">
        <f>IF(R6412&lt;Variables!$G$12,0,1)</f>
        <v>0</v>
      </c>
      <c r="AP6412" s="78">
        <f t="shared" si="203"/>
        <v>1</v>
      </c>
      <c r="AQ6412" s="77">
        <f>IF(V6412&lt;Variables!$G$15,1,0)</f>
        <v>1</v>
      </c>
      <c r="AR6412" s="77">
        <v>0</v>
      </c>
      <c r="AS6412" s="77">
        <v>0</v>
      </c>
      <c r="AT6412" s="77">
        <v>1</v>
      </c>
      <c r="AU6412" s="77">
        <v>0</v>
      </c>
      <c r="BA6412" s="77">
        <v>-1.1100000000000001</v>
      </c>
    </row>
    <row r="6413" spans="3:53" x14ac:dyDescent="0.25">
      <c r="C6413" s="77" t="s">
        <v>774</v>
      </c>
      <c r="D6413" s="77" t="s">
        <v>766</v>
      </c>
      <c r="E6413" s="77">
        <v>1.1299999999999999</v>
      </c>
      <c r="F6413" s="77">
        <v>22.49</v>
      </c>
      <c r="G6413" s="77">
        <v>11.79</v>
      </c>
      <c r="H6413" s="77">
        <v>41.21</v>
      </c>
      <c r="I6413" s="77">
        <v>-28.234999999999999</v>
      </c>
      <c r="J6413" s="77" t="s">
        <v>75</v>
      </c>
      <c r="K6413" s="77">
        <v>44.15</v>
      </c>
      <c r="L6413" s="77">
        <v>1.1407315789473691</v>
      </c>
      <c r="M6413" s="77">
        <v>-1.019659590567477</v>
      </c>
      <c r="N6413" s="77">
        <v>1.1480755102040821</v>
      </c>
      <c r="O6413" s="77">
        <v>-1.652810293001419</v>
      </c>
      <c r="P6413" s="77">
        <v>17120000</v>
      </c>
      <c r="Q6413" s="77">
        <v>1630000</v>
      </c>
      <c r="R6413" s="77">
        <v>10.5</v>
      </c>
      <c r="S6413" s="77">
        <v>27.091000000000001</v>
      </c>
      <c r="T6413" s="77">
        <v>7.7110000000000003</v>
      </c>
      <c r="U6413" s="77">
        <v>16.160799999999998</v>
      </c>
      <c r="V6413" s="77">
        <v>2.3156782045040352</v>
      </c>
      <c r="AC6413" s="77">
        <v>1.19</v>
      </c>
      <c r="AD6413" s="77">
        <v>1.07</v>
      </c>
      <c r="AH6413" s="77">
        <f>IF(AND(M6413&lt;Variables!$G$6,M6413&gt;Variables!$G$5),0,1)</f>
        <v>0</v>
      </c>
      <c r="AI6413" s="77">
        <f t="shared" si="202"/>
        <v>1</v>
      </c>
      <c r="AJ6413" s="77">
        <f>IF(I6413&gt;Variables!$G$7,0,1)</f>
        <v>1</v>
      </c>
      <c r="AK6413" s="77">
        <f>IF(F6413&gt;Variables!$G$8,0,1)</f>
        <v>0</v>
      </c>
      <c r="AL6413" s="77">
        <f>IF(G6413&gt;Variables!$G$9,0,1)</f>
        <v>0</v>
      </c>
      <c r="AM6413" s="77">
        <f>IF(AND(K6413&gt;Variables!$G$10,K6413&lt;Variables!$G$11),0,1)</f>
        <v>1</v>
      </c>
      <c r="AN6413" s="77">
        <f>IF(H6413&lt;Variables!$G$13,1,0)</f>
        <v>1</v>
      </c>
      <c r="AO6413" s="77">
        <f>IF(R6413&lt;Variables!$G$12,0,1)</f>
        <v>1</v>
      </c>
      <c r="AP6413" s="78">
        <f t="shared" si="203"/>
        <v>1</v>
      </c>
      <c r="AQ6413" s="77">
        <f>IF(V6413&lt;Variables!$G$15,1,0)</f>
        <v>1</v>
      </c>
      <c r="AR6413" s="77">
        <v>0</v>
      </c>
      <c r="AS6413" s="77">
        <v>0</v>
      </c>
      <c r="AT6413" s="77">
        <v>1</v>
      </c>
      <c r="AU6413" s="77">
        <v>0</v>
      </c>
      <c r="BA6413" s="77">
        <v>-2.25</v>
      </c>
    </row>
    <row r="6414" spans="3:53" x14ac:dyDescent="0.25">
      <c r="C6414" s="77" t="s">
        <v>774</v>
      </c>
      <c r="D6414" s="77" t="s">
        <v>198</v>
      </c>
      <c r="E6414" s="77">
        <v>0.15</v>
      </c>
      <c r="F6414" s="77">
        <v>7</v>
      </c>
      <c r="G6414" s="77">
        <v>10.9</v>
      </c>
      <c r="H6414" s="77">
        <v>-99999</v>
      </c>
      <c r="I6414" s="77">
        <v>-71.191999999999993</v>
      </c>
      <c r="J6414" s="77" t="s">
        <v>74</v>
      </c>
      <c r="K6414" s="77">
        <v>60.46</v>
      </c>
      <c r="L6414" s="77">
        <v>0.15970000000000001</v>
      </c>
      <c r="M6414" s="77">
        <v>0</v>
      </c>
      <c r="N6414" s="77">
        <v>0.15970000000000001</v>
      </c>
      <c r="O6414" s="77">
        <v>0</v>
      </c>
      <c r="P6414" s="77">
        <v>51513</v>
      </c>
      <c r="Q6414" s="77">
        <v>79782</v>
      </c>
      <c r="R6414" s="77">
        <v>0.65</v>
      </c>
      <c r="S6414" s="77">
        <v>27.091000000000001</v>
      </c>
      <c r="T6414" s="77">
        <v>7.7110000000000003</v>
      </c>
      <c r="U6414" s="77">
        <v>16.160799999999998</v>
      </c>
      <c r="V6414" s="77">
        <v>2.4753655999999999</v>
      </c>
      <c r="AC6414" s="77">
        <v>0.16500000000000001</v>
      </c>
      <c r="AD6414" s="77">
        <v>0.14990000000000001</v>
      </c>
      <c r="AH6414" s="77">
        <f>IF(AND(M6414&lt;Variables!$G$6,M6414&gt;Variables!$G$5),0,1)</f>
        <v>1</v>
      </c>
      <c r="AI6414" s="77">
        <f t="shared" si="202"/>
        <v>1</v>
      </c>
      <c r="AJ6414" s="77">
        <f>IF(I6414&gt;Variables!$G$7,0,1)</f>
        <v>1</v>
      </c>
      <c r="AK6414" s="77">
        <f>IF(F6414&gt;Variables!$G$8,0,1)</f>
        <v>1</v>
      </c>
      <c r="AL6414" s="77">
        <f>IF(G6414&gt;Variables!$G$9,0,1)</f>
        <v>0</v>
      </c>
      <c r="AM6414" s="77">
        <f>IF(AND(K6414&gt;Variables!$G$10,K6414&lt;Variables!$G$11),0,1)</f>
        <v>1</v>
      </c>
      <c r="AN6414" s="77">
        <f>IF(H6414&lt;Variables!$G$13,1,0)</f>
        <v>1</v>
      </c>
      <c r="AO6414" s="77">
        <f>IF(R6414&lt;Variables!$G$12,0,1)</f>
        <v>0</v>
      </c>
      <c r="AP6414" s="78">
        <f t="shared" si="203"/>
        <v>0</v>
      </c>
      <c r="AQ6414" s="77">
        <f>IF(V6414&lt;Variables!$G$15,1,0)</f>
        <v>1</v>
      </c>
      <c r="AR6414" s="77">
        <v>1</v>
      </c>
      <c r="AS6414" s="77">
        <v>0</v>
      </c>
      <c r="AT6414" s="77">
        <v>0</v>
      </c>
      <c r="AU6414" s="77">
        <v>0</v>
      </c>
      <c r="BA6414" s="77">
        <v>2</v>
      </c>
    </row>
    <row r="6415" spans="3:53" x14ac:dyDescent="0.25">
      <c r="C6415" s="77" t="s">
        <v>774</v>
      </c>
      <c r="D6415" s="77" t="s">
        <v>453</v>
      </c>
      <c r="E6415" s="77">
        <v>16.97</v>
      </c>
      <c r="F6415" s="77">
        <v>20.13</v>
      </c>
      <c r="G6415" s="77">
        <v>-1.17</v>
      </c>
      <c r="H6415" s="77">
        <v>177.22</v>
      </c>
      <c r="I6415" s="77">
        <v>-27.367000000000001</v>
      </c>
      <c r="J6415" s="77" t="s">
        <v>75</v>
      </c>
      <c r="K6415" s="77">
        <v>47.3</v>
      </c>
      <c r="L6415" s="77">
        <v>16.96083333333333</v>
      </c>
      <c r="M6415" s="77">
        <v>-6.3872647766897786E-2</v>
      </c>
      <c r="N6415" s="77">
        <v>16.956953333333331</v>
      </c>
      <c r="O6415" s="77">
        <v>-4.1005793886728273E-2</v>
      </c>
      <c r="P6415" s="77">
        <v>580370</v>
      </c>
      <c r="Q6415" s="77">
        <v>77900</v>
      </c>
      <c r="R6415" s="77">
        <v>7.45</v>
      </c>
      <c r="S6415" s="77">
        <v>27.091000000000001</v>
      </c>
      <c r="T6415" s="77">
        <v>7.7110000000000003</v>
      </c>
      <c r="U6415" s="77">
        <v>16.160799999999998</v>
      </c>
      <c r="V6415" s="77">
        <v>2.3401906354837121</v>
      </c>
      <c r="AC6415" s="77">
        <v>17</v>
      </c>
      <c r="AD6415" s="77">
        <v>16.86</v>
      </c>
      <c r="AH6415" s="77">
        <f>IF(AND(M6415&lt;Variables!$G$6,M6415&gt;Variables!$G$5),0,1)</f>
        <v>1</v>
      </c>
      <c r="AI6415" s="77">
        <f t="shared" si="202"/>
        <v>0</v>
      </c>
      <c r="AJ6415" s="77">
        <f>IF(I6415&gt;Variables!$G$7,0,1)</f>
        <v>1</v>
      </c>
      <c r="AK6415" s="77">
        <f>IF(F6415&gt;Variables!$G$8,0,1)</f>
        <v>0</v>
      </c>
      <c r="AL6415" s="77">
        <f>IF(G6415&gt;Variables!$G$9,0,1)</f>
        <v>1</v>
      </c>
      <c r="AM6415" s="77">
        <f>IF(AND(K6415&gt;Variables!$G$10,K6415&lt;Variables!$G$11),0,1)</f>
        <v>1</v>
      </c>
      <c r="AN6415" s="77">
        <f>IF(H6415&lt;Variables!$G$13,1,0)</f>
        <v>1</v>
      </c>
      <c r="AO6415" s="77">
        <f>IF(R6415&lt;Variables!$G$12,0,1)</f>
        <v>1</v>
      </c>
      <c r="AP6415" s="78">
        <f t="shared" si="203"/>
        <v>1</v>
      </c>
      <c r="AQ6415" s="77">
        <f>IF(V6415&lt;Variables!$G$15,1,0)</f>
        <v>1</v>
      </c>
      <c r="AR6415" s="77">
        <v>0</v>
      </c>
      <c r="AS6415" s="77">
        <v>1</v>
      </c>
      <c r="AT6415" s="77">
        <v>0</v>
      </c>
      <c r="AU6415" s="77">
        <v>0</v>
      </c>
      <c r="BA6415" s="77">
        <v>0.14000000000000001</v>
      </c>
    </row>
    <row r="6416" spans="3:53" x14ac:dyDescent="0.25">
      <c r="C6416" s="77" t="s">
        <v>774</v>
      </c>
      <c r="D6416" s="77" t="s">
        <v>445</v>
      </c>
      <c r="E6416" s="77">
        <v>12.93</v>
      </c>
      <c r="F6416" s="77">
        <v>63.97</v>
      </c>
      <c r="G6416" s="77">
        <v>35.65</v>
      </c>
      <c r="H6416" s="77">
        <v>74.489999999999995</v>
      </c>
      <c r="I6416" s="77">
        <v>2639.9110000000001</v>
      </c>
      <c r="J6416" s="77" t="s">
        <v>75</v>
      </c>
      <c r="K6416" s="77">
        <v>47.6</v>
      </c>
      <c r="L6416" s="77">
        <v>12.833170000000001</v>
      </c>
      <c r="M6416" s="77">
        <v>0.20906759592523569</v>
      </c>
      <c r="N6416" s="77">
        <v>13.141232</v>
      </c>
      <c r="O6416" s="77">
        <v>-2.1400733203705919</v>
      </c>
      <c r="P6416" s="77">
        <v>117630000</v>
      </c>
      <c r="Q6416" s="77">
        <v>14860000</v>
      </c>
      <c r="R6416" s="77">
        <v>7.92</v>
      </c>
      <c r="S6416" s="77">
        <v>27.091000000000001</v>
      </c>
      <c r="T6416" s="77">
        <v>7.7110000000000003</v>
      </c>
      <c r="U6416" s="77">
        <v>16.160799999999998</v>
      </c>
      <c r="V6416" s="77">
        <v>2.3381493318268212</v>
      </c>
      <c r="AC6416" s="77">
        <v>16.45</v>
      </c>
      <c r="AD6416" s="77">
        <v>12.605</v>
      </c>
      <c r="AH6416" s="77">
        <f>IF(AND(M6416&lt;Variables!$G$6,M6416&gt;Variables!$G$5),0,1)</f>
        <v>1</v>
      </c>
      <c r="AI6416" s="77">
        <f t="shared" si="202"/>
        <v>1</v>
      </c>
      <c r="AJ6416" s="77">
        <f>IF(I6416&gt;Variables!$G$7,0,1)</f>
        <v>0</v>
      </c>
      <c r="AK6416" s="77">
        <f>IF(F6416&gt;Variables!$G$8,0,1)</f>
        <v>0</v>
      </c>
      <c r="AL6416" s="77">
        <f>IF(G6416&gt;Variables!$G$9,0,1)</f>
        <v>0</v>
      </c>
      <c r="AM6416" s="77">
        <f>IF(AND(K6416&gt;Variables!$G$10,K6416&lt;Variables!$G$11),0,1)</f>
        <v>1</v>
      </c>
      <c r="AN6416" s="77">
        <f>IF(H6416&lt;Variables!$G$13,1,0)</f>
        <v>1</v>
      </c>
      <c r="AO6416" s="77">
        <f>IF(R6416&lt;Variables!$G$12,0,1)</f>
        <v>1</v>
      </c>
      <c r="AP6416" s="78">
        <f t="shared" si="203"/>
        <v>1</v>
      </c>
      <c r="AQ6416" s="77">
        <f>IF(V6416&lt;Variables!$G$15,1,0)</f>
        <v>1</v>
      </c>
      <c r="AR6416" s="77">
        <v>1</v>
      </c>
      <c r="AS6416" s="77">
        <v>0</v>
      </c>
      <c r="AT6416" s="77">
        <v>0</v>
      </c>
      <c r="AU6416" s="77">
        <v>0</v>
      </c>
      <c r="BA6416" s="77">
        <v>2</v>
      </c>
    </row>
    <row r="6417" spans="3:53" x14ac:dyDescent="0.25">
      <c r="C6417" s="77" t="s">
        <v>774</v>
      </c>
      <c r="D6417" s="77" t="s">
        <v>430</v>
      </c>
      <c r="E6417" s="77">
        <v>116.13</v>
      </c>
      <c r="F6417" s="77">
        <v>7.01</v>
      </c>
      <c r="G6417" s="77">
        <v>7.65</v>
      </c>
      <c r="H6417" s="77">
        <v>32160</v>
      </c>
      <c r="I6417" s="77">
        <v>-0.19</v>
      </c>
      <c r="J6417" s="77" t="s">
        <v>74</v>
      </c>
      <c r="K6417" s="77">
        <v>57.95</v>
      </c>
      <c r="L6417" s="77">
        <v>115.65298</v>
      </c>
      <c r="M6417" s="77">
        <v>1.471643878092589E-2</v>
      </c>
      <c r="N6417" s="77">
        <v>114.539276</v>
      </c>
      <c r="O6417" s="77">
        <v>0.98719324889043858</v>
      </c>
      <c r="P6417" s="77">
        <v>7025000</v>
      </c>
      <c r="Q6417" s="77">
        <v>13282000</v>
      </c>
      <c r="R6417" s="77">
        <v>0.53</v>
      </c>
      <c r="S6417" s="77">
        <v>27.091000000000001</v>
      </c>
      <c r="T6417" s="77">
        <v>7.7110000000000003</v>
      </c>
      <c r="U6417" s="77">
        <v>16.160799999999998</v>
      </c>
      <c r="V6417" s="77">
        <v>2.4486414890438608</v>
      </c>
      <c r="AC6417" s="77">
        <v>117.66</v>
      </c>
      <c r="AD6417" s="77">
        <v>114</v>
      </c>
      <c r="AH6417" s="77">
        <f>IF(AND(M6417&lt;Variables!$G$6,M6417&gt;Variables!$G$5),0,1)</f>
        <v>1</v>
      </c>
      <c r="AI6417" s="77">
        <f t="shared" si="202"/>
        <v>0</v>
      </c>
      <c r="AJ6417" s="77">
        <f>IF(I6417&gt;Variables!$G$7,0,1)</f>
        <v>1</v>
      </c>
      <c r="AK6417" s="77">
        <f>IF(F6417&gt;Variables!$G$8,0,1)</f>
        <v>1</v>
      </c>
      <c r="AL6417" s="77">
        <f>IF(G6417&gt;Variables!$G$9,0,1)</f>
        <v>1</v>
      </c>
      <c r="AM6417" s="77">
        <f>IF(AND(K6417&gt;Variables!$G$10,K6417&lt;Variables!$G$11),0,1)</f>
        <v>1</v>
      </c>
      <c r="AN6417" s="77">
        <f>IF(H6417&lt;Variables!$G$13,1,0)</f>
        <v>0</v>
      </c>
      <c r="AO6417" s="77">
        <f>IF(R6417&lt;Variables!$G$12,0,1)</f>
        <v>0</v>
      </c>
      <c r="AP6417" s="78">
        <f t="shared" si="203"/>
        <v>0</v>
      </c>
      <c r="AQ6417" s="77">
        <f>IF(V6417&lt;Variables!$G$15,1,0)</f>
        <v>1</v>
      </c>
      <c r="AR6417" s="77">
        <v>0</v>
      </c>
      <c r="AS6417" s="77">
        <v>0</v>
      </c>
      <c r="AT6417" s="77">
        <v>0</v>
      </c>
      <c r="AU6417" s="77">
        <v>1</v>
      </c>
      <c r="BA6417" s="77">
        <v>-1.78</v>
      </c>
    </row>
    <row r="6418" spans="3:53" x14ac:dyDescent="0.25">
      <c r="C6418" s="77" t="s">
        <v>774</v>
      </c>
      <c r="D6418" s="77" t="s">
        <v>429</v>
      </c>
      <c r="E6418" s="77">
        <v>183.46</v>
      </c>
      <c r="F6418" s="77">
        <v>9.8000000000000007</v>
      </c>
      <c r="G6418" s="77">
        <v>-1.46</v>
      </c>
      <c r="H6418" s="77">
        <v>3840</v>
      </c>
      <c r="I6418" s="77">
        <v>3.61</v>
      </c>
      <c r="J6418" s="77" t="s">
        <v>74</v>
      </c>
      <c r="K6418" s="77">
        <v>37.51</v>
      </c>
      <c r="L6418" s="77">
        <v>183.5168611111111</v>
      </c>
      <c r="M6418" s="77">
        <v>-0.33068411667289488</v>
      </c>
      <c r="N6418" s="77">
        <v>183.47817380952381</v>
      </c>
      <c r="O6418" s="77">
        <v>-0.30966833696178903</v>
      </c>
      <c r="P6418" s="77">
        <v>626859</v>
      </c>
      <c r="Q6418" s="77">
        <v>177589</v>
      </c>
      <c r="R6418" s="77">
        <v>3.53</v>
      </c>
      <c r="S6418" s="77">
        <v>27.091000000000001</v>
      </c>
      <c r="T6418" s="77">
        <v>7.7110000000000003</v>
      </c>
      <c r="U6418" s="77">
        <v>16.160799999999998</v>
      </c>
      <c r="V6418" s="77">
        <v>2.2342732405788932</v>
      </c>
      <c r="AC6418" s="77">
        <v>184.48</v>
      </c>
      <c r="AD6418" s="77">
        <v>181.905</v>
      </c>
      <c r="AH6418" s="77">
        <f>IF(AND(M6418&lt;Variables!$G$6,M6418&gt;Variables!$G$5),0,1)</f>
        <v>1</v>
      </c>
      <c r="AI6418" s="77">
        <f t="shared" si="202"/>
        <v>0</v>
      </c>
      <c r="AJ6418" s="77">
        <f>IF(I6418&gt;Variables!$G$7,0,1)</f>
        <v>1</v>
      </c>
      <c r="AK6418" s="77">
        <f>IF(F6418&gt;Variables!$G$8,0,1)</f>
        <v>0</v>
      </c>
      <c r="AL6418" s="77">
        <f>IF(G6418&gt;Variables!$G$9,0,1)</f>
        <v>1</v>
      </c>
      <c r="AM6418" s="77">
        <f>IF(AND(K6418&gt;Variables!$G$10,K6418&lt;Variables!$G$11),0,1)</f>
        <v>1</v>
      </c>
      <c r="AN6418" s="77">
        <f>IF(H6418&lt;Variables!$G$13,1,0)</f>
        <v>0</v>
      </c>
      <c r="AO6418" s="77">
        <f>IF(R6418&lt;Variables!$G$12,0,1)</f>
        <v>1</v>
      </c>
      <c r="AP6418" s="78">
        <f t="shared" si="203"/>
        <v>0</v>
      </c>
      <c r="AQ6418" s="77">
        <f>IF(V6418&lt;Variables!$G$15,1,0)</f>
        <v>1</v>
      </c>
      <c r="AR6418" s="77">
        <v>0</v>
      </c>
      <c r="AS6418" s="77">
        <v>0</v>
      </c>
      <c r="AT6418" s="77">
        <v>0</v>
      </c>
      <c r="AU6418" s="77">
        <v>1</v>
      </c>
      <c r="BA6418" s="77">
        <v>-0.42</v>
      </c>
    </row>
    <row r="6419" spans="3:53" x14ac:dyDescent="0.25">
      <c r="C6419" s="77" t="s">
        <v>774</v>
      </c>
      <c r="D6419" s="77" t="s">
        <v>458</v>
      </c>
      <c r="E6419" s="77">
        <v>39.82</v>
      </c>
      <c r="F6419" s="77">
        <v>10.08</v>
      </c>
      <c r="G6419" s="77">
        <v>10.97</v>
      </c>
      <c r="H6419" s="77">
        <v>8790</v>
      </c>
      <c r="I6419" s="77">
        <v>11.051</v>
      </c>
      <c r="J6419" s="77" t="s">
        <v>74</v>
      </c>
      <c r="K6419" s="77">
        <v>64.94</v>
      </c>
      <c r="L6419" s="77">
        <v>39.509864999999998</v>
      </c>
      <c r="M6419" s="77">
        <v>0.6077849165012208</v>
      </c>
      <c r="N6419" s="77">
        <v>39.132441999999998</v>
      </c>
      <c r="O6419" s="77">
        <v>1.578122827090634</v>
      </c>
      <c r="P6419" s="77">
        <v>18198000</v>
      </c>
      <c r="Q6419" s="77">
        <v>19867000</v>
      </c>
      <c r="R6419" s="77">
        <v>0.92</v>
      </c>
      <c r="S6419" s="77">
        <v>27.091000000000001</v>
      </c>
      <c r="T6419" s="77">
        <v>7.7110000000000003</v>
      </c>
      <c r="U6419" s="77">
        <v>16.160799999999998</v>
      </c>
      <c r="V6419" s="77">
        <v>2.4797520665584658</v>
      </c>
      <c r="AC6419" s="77">
        <v>39.799999999999997</v>
      </c>
      <c r="AD6419" s="77">
        <v>38.72</v>
      </c>
      <c r="AH6419" s="77">
        <f>IF(AND(M6419&lt;Variables!$G$6,M6419&gt;Variables!$G$5),0,1)</f>
        <v>1</v>
      </c>
      <c r="AI6419" s="77">
        <f t="shared" si="202"/>
        <v>0</v>
      </c>
      <c r="AJ6419" s="77">
        <f>IF(I6419&gt;Variables!$G$7,0,1)</f>
        <v>1</v>
      </c>
      <c r="AK6419" s="77">
        <f>IF(F6419&gt;Variables!$G$8,0,1)</f>
        <v>0</v>
      </c>
      <c r="AL6419" s="77">
        <f>IF(G6419&gt;Variables!$G$9,0,1)</f>
        <v>0</v>
      </c>
      <c r="AM6419" s="77">
        <f>IF(AND(K6419&gt;Variables!$G$10,K6419&lt;Variables!$G$11),0,1)</f>
        <v>0</v>
      </c>
      <c r="AN6419" s="77">
        <f>IF(H6419&lt;Variables!$G$13,1,0)</f>
        <v>0</v>
      </c>
      <c r="AO6419" s="77">
        <f>IF(R6419&lt;Variables!$G$12,0,1)</f>
        <v>0</v>
      </c>
      <c r="AP6419" s="78">
        <f t="shared" si="203"/>
        <v>0</v>
      </c>
      <c r="AQ6419" s="77">
        <f>IF(V6419&lt;Variables!$G$15,1,0)</f>
        <v>1</v>
      </c>
      <c r="AR6419" s="77">
        <v>0</v>
      </c>
      <c r="AS6419" s="77">
        <v>0</v>
      </c>
      <c r="AT6419" s="77">
        <v>1</v>
      </c>
      <c r="AU6419" s="77">
        <v>0</v>
      </c>
      <c r="BA6419" s="77">
        <v>-2.25</v>
      </c>
    </row>
    <row r="6420" spans="3:53" x14ac:dyDescent="0.25">
      <c r="C6420" s="77" t="s">
        <v>774</v>
      </c>
      <c r="D6420" s="77" t="s">
        <v>456</v>
      </c>
      <c r="E6420" s="77">
        <v>54.31</v>
      </c>
      <c r="F6420" s="77">
        <v>10.57</v>
      </c>
      <c r="G6420" s="77">
        <v>11.11</v>
      </c>
      <c r="H6420" s="77">
        <v>6290</v>
      </c>
      <c r="I6420" s="77">
        <v>1.1619999999999999</v>
      </c>
      <c r="J6420" s="77" t="s">
        <v>74</v>
      </c>
      <c r="K6420" s="77">
        <v>62.3</v>
      </c>
      <c r="L6420" s="77">
        <v>53.830075000000001</v>
      </c>
      <c r="M6420" s="77">
        <v>0.5200159947761519</v>
      </c>
      <c r="N6420" s="77">
        <v>53.667924000000014</v>
      </c>
      <c r="O6420" s="77">
        <v>0.82372480068352516</v>
      </c>
      <c r="P6420" s="77">
        <v>2898000</v>
      </c>
      <c r="Q6420" s="77">
        <v>1408000</v>
      </c>
      <c r="R6420" s="77">
        <v>2.06</v>
      </c>
      <c r="S6420" s="77">
        <v>27.091000000000001</v>
      </c>
      <c r="T6420" s="77">
        <v>7.7110000000000003</v>
      </c>
      <c r="U6420" s="77">
        <v>16.160799999999998</v>
      </c>
      <c r="V6420" s="77">
        <v>2.4624353679629838</v>
      </c>
      <c r="AC6420" s="77">
        <v>54.5</v>
      </c>
      <c r="AD6420" s="77">
        <v>52.95</v>
      </c>
      <c r="AH6420" s="77">
        <f>IF(AND(M6420&lt;Variables!$G$6,M6420&gt;Variables!$G$5),0,1)</f>
        <v>1</v>
      </c>
      <c r="AI6420" s="77">
        <f t="shared" si="202"/>
        <v>0</v>
      </c>
      <c r="AJ6420" s="77">
        <f>IF(I6420&gt;Variables!$G$7,0,1)</f>
        <v>1</v>
      </c>
      <c r="AK6420" s="77">
        <f>IF(F6420&gt;Variables!$G$8,0,1)</f>
        <v>0</v>
      </c>
      <c r="AL6420" s="77">
        <f>IF(G6420&gt;Variables!$G$9,0,1)</f>
        <v>0</v>
      </c>
      <c r="AM6420" s="77">
        <f>IF(AND(K6420&gt;Variables!$G$10,K6420&lt;Variables!$G$11),0,1)</f>
        <v>0</v>
      </c>
      <c r="AN6420" s="77">
        <f>IF(H6420&lt;Variables!$G$13,1,0)</f>
        <v>0</v>
      </c>
      <c r="AO6420" s="77">
        <f>IF(R6420&lt;Variables!$G$12,0,1)</f>
        <v>0</v>
      </c>
      <c r="AP6420" s="78">
        <f t="shared" si="203"/>
        <v>0</v>
      </c>
      <c r="AQ6420" s="77">
        <f>IF(V6420&lt;Variables!$G$15,1,0)</f>
        <v>1</v>
      </c>
      <c r="AR6420" s="77">
        <v>0</v>
      </c>
      <c r="AS6420" s="77">
        <v>0</v>
      </c>
      <c r="AT6420" s="77">
        <v>1</v>
      </c>
      <c r="AU6420" s="77">
        <v>0</v>
      </c>
      <c r="BA6420" s="77">
        <v>-1.78</v>
      </c>
    </row>
    <row r="6421" spans="3:53" x14ac:dyDescent="0.25">
      <c r="C6421" s="77" t="s">
        <v>774</v>
      </c>
      <c r="D6421" s="77" t="s">
        <v>432</v>
      </c>
      <c r="E6421" s="77">
        <v>21.85</v>
      </c>
      <c r="F6421" s="77">
        <v>12.09</v>
      </c>
      <c r="G6421" s="77">
        <v>1.96</v>
      </c>
      <c r="H6421" s="77">
        <v>2230</v>
      </c>
      <c r="I6421" s="77">
        <v>0.76900000000000002</v>
      </c>
      <c r="J6421" s="77" t="s">
        <v>74</v>
      </c>
      <c r="K6421" s="77">
        <v>42.25</v>
      </c>
      <c r="L6421" s="77">
        <v>21.841229999999999</v>
      </c>
      <c r="M6421" s="77">
        <v>-0.23913488388704091</v>
      </c>
      <c r="N6421" s="77">
        <v>21.855930000000001</v>
      </c>
      <c r="O6421" s="77">
        <v>-0.30623267918590391</v>
      </c>
      <c r="P6421" s="77">
        <v>2061000</v>
      </c>
      <c r="Q6421" s="77">
        <v>1300000</v>
      </c>
      <c r="R6421" s="77">
        <v>1.59</v>
      </c>
      <c r="S6421" s="77">
        <v>27.091000000000001</v>
      </c>
      <c r="T6421" s="77">
        <v>7.7110000000000003</v>
      </c>
      <c r="U6421" s="77">
        <v>16.160799999999998</v>
      </c>
      <c r="V6421" s="77">
        <v>2.2875751900099028</v>
      </c>
      <c r="AC6421" s="77">
        <v>22.16</v>
      </c>
      <c r="AD6421" s="77">
        <v>21.46</v>
      </c>
      <c r="AH6421" s="77">
        <f>IF(AND(M6421&lt;Variables!$G$6,M6421&gt;Variables!$G$5),0,1)</f>
        <v>1</v>
      </c>
      <c r="AI6421" s="77">
        <f t="shared" si="202"/>
        <v>1</v>
      </c>
      <c r="AJ6421" s="77">
        <f>IF(I6421&gt;Variables!$G$7,0,1)</f>
        <v>1</v>
      </c>
      <c r="AK6421" s="77">
        <f>IF(F6421&gt;Variables!$G$8,0,1)</f>
        <v>0</v>
      </c>
      <c r="AL6421" s="77">
        <f>IF(G6421&gt;Variables!$G$9,0,1)</f>
        <v>1</v>
      </c>
      <c r="AM6421" s="77">
        <f>IF(AND(K6421&gt;Variables!$G$10,K6421&lt;Variables!$G$11),0,1)</f>
        <v>1</v>
      </c>
      <c r="AN6421" s="77">
        <f>IF(H6421&lt;Variables!$G$13,1,0)</f>
        <v>0</v>
      </c>
      <c r="AO6421" s="77">
        <f>IF(R6421&lt;Variables!$G$12,0,1)</f>
        <v>0</v>
      </c>
      <c r="AP6421" s="78">
        <f t="shared" si="203"/>
        <v>0</v>
      </c>
      <c r="AQ6421" s="77">
        <f>IF(V6421&lt;Variables!$G$15,1,0)</f>
        <v>1</v>
      </c>
      <c r="AR6421" s="77">
        <v>0</v>
      </c>
      <c r="AS6421" s="77">
        <v>0</v>
      </c>
      <c r="AT6421" s="77">
        <v>0</v>
      </c>
      <c r="AU6421" s="77">
        <v>1</v>
      </c>
      <c r="BA6421" s="77">
        <v>-0.55000000000000004</v>
      </c>
    </row>
    <row r="6422" spans="3:53" x14ac:dyDescent="0.25">
      <c r="C6422" s="77" t="s">
        <v>774</v>
      </c>
      <c r="D6422" s="77" t="s">
        <v>449</v>
      </c>
      <c r="E6422" s="77">
        <v>33.65</v>
      </c>
      <c r="F6422" s="77">
        <v>12.18</v>
      </c>
      <c r="G6422" s="77">
        <v>8.42</v>
      </c>
      <c r="H6422" s="77">
        <v>17360</v>
      </c>
      <c r="I6422" s="77">
        <v>-0.216</v>
      </c>
      <c r="J6422" s="77" t="s">
        <v>74</v>
      </c>
      <c r="K6422" s="77">
        <v>50.88</v>
      </c>
      <c r="L6422" s="77">
        <v>33.566215000000007</v>
      </c>
      <c r="M6422" s="77">
        <v>-0.28962157335882399</v>
      </c>
      <c r="N6422" s="77">
        <v>33.272882000000003</v>
      </c>
      <c r="O6422" s="77">
        <v>0.58942294208237944</v>
      </c>
      <c r="P6422" s="77">
        <v>43010000</v>
      </c>
      <c r="Q6422" s="77">
        <v>34219000</v>
      </c>
      <c r="R6422" s="77">
        <v>1.26</v>
      </c>
      <c r="S6422" s="77">
        <v>27.091000000000001</v>
      </c>
      <c r="T6422" s="77">
        <v>7.7110000000000003</v>
      </c>
      <c r="U6422" s="77">
        <v>16.160799999999998</v>
      </c>
      <c r="V6422" s="77">
        <v>2.384383016758727</v>
      </c>
      <c r="AC6422" s="77">
        <v>34.130000000000003</v>
      </c>
      <c r="AD6422" s="77">
        <v>32.57</v>
      </c>
      <c r="AH6422" s="77">
        <f>IF(AND(M6422&lt;Variables!$G$6,M6422&gt;Variables!$G$5),0,1)</f>
        <v>1</v>
      </c>
      <c r="AI6422" s="77">
        <f t="shared" si="202"/>
        <v>0</v>
      </c>
      <c r="AJ6422" s="77">
        <f>IF(I6422&gt;Variables!$G$7,0,1)</f>
        <v>1</v>
      </c>
      <c r="AK6422" s="77">
        <f>IF(F6422&gt;Variables!$G$8,0,1)</f>
        <v>0</v>
      </c>
      <c r="AL6422" s="77">
        <f>IF(G6422&gt;Variables!$G$9,0,1)</f>
        <v>1</v>
      </c>
      <c r="AM6422" s="77">
        <f>IF(AND(K6422&gt;Variables!$G$10,K6422&lt;Variables!$G$11),0,1)</f>
        <v>1</v>
      </c>
      <c r="AN6422" s="77">
        <f>IF(H6422&lt;Variables!$G$13,1,0)</f>
        <v>0</v>
      </c>
      <c r="AO6422" s="77">
        <f>IF(R6422&lt;Variables!$G$12,0,1)</f>
        <v>0</v>
      </c>
      <c r="AP6422" s="78">
        <f t="shared" si="203"/>
        <v>0</v>
      </c>
      <c r="AQ6422" s="77">
        <f>IF(V6422&lt;Variables!$G$15,1,0)</f>
        <v>1</v>
      </c>
      <c r="AR6422" s="77">
        <v>0</v>
      </c>
      <c r="AS6422" s="77">
        <v>0</v>
      </c>
      <c r="AT6422" s="77">
        <v>1</v>
      </c>
      <c r="AU6422" s="77">
        <v>0</v>
      </c>
      <c r="BA6422" s="77">
        <v>-2.25</v>
      </c>
    </row>
    <row r="6423" spans="3:53" x14ac:dyDescent="0.25">
      <c r="C6423" s="77" t="s">
        <v>774</v>
      </c>
      <c r="D6423" s="77" t="s">
        <v>131</v>
      </c>
      <c r="E6423" s="77">
        <v>1.76</v>
      </c>
      <c r="F6423" s="77">
        <v>17.22</v>
      </c>
      <c r="G6423" s="77">
        <v>10.06</v>
      </c>
      <c r="H6423" s="77">
        <v>2660</v>
      </c>
      <c r="I6423" s="77">
        <v>7.4160000000000004</v>
      </c>
      <c r="J6423" s="77" t="s">
        <v>74</v>
      </c>
      <c r="K6423" s="77">
        <v>43.58</v>
      </c>
      <c r="L6423" s="77">
        <v>1.76874</v>
      </c>
      <c r="M6423" s="77">
        <v>-1.059511290523196</v>
      </c>
      <c r="N6423" s="77">
        <v>1.78068</v>
      </c>
      <c r="O6423" s="77">
        <v>-1.7229373048498231</v>
      </c>
      <c r="P6423" s="77">
        <v>95158000</v>
      </c>
      <c r="Q6423" s="77">
        <v>21404000</v>
      </c>
      <c r="R6423" s="77">
        <v>4.45</v>
      </c>
      <c r="S6423" s="77">
        <v>27.091000000000001</v>
      </c>
      <c r="T6423" s="77">
        <v>7.7110000000000003</v>
      </c>
      <c r="U6423" s="77">
        <v>16.160799999999998</v>
      </c>
      <c r="V6423" s="77">
        <v>2.3083917370964642</v>
      </c>
      <c r="AC6423" s="77">
        <v>1.88</v>
      </c>
      <c r="AD6423" s="77">
        <v>1.7</v>
      </c>
      <c r="AH6423" s="77">
        <f>IF(AND(M6423&lt;Variables!$G$6,M6423&gt;Variables!$G$5),0,1)</f>
        <v>0</v>
      </c>
      <c r="AI6423" s="77">
        <f t="shared" si="202"/>
        <v>1</v>
      </c>
      <c r="AJ6423" s="77">
        <f>IF(I6423&gt;Variables!$G$7,0,1)</f>
        <v>1</v>
      </c>
      <c r="AK6423" s="77">
        <f>IF(F6423&gt;Variables!$G$8,0,1)</f>
        <v>0</v>
      </c>
      <c r="AL6423" s="77">
        <f>IF(G6423&gt;Variables!$G$9,0,1)</f>
        <v>1</v>
      </c>
      <c r="AM6423" s="77">
        <f>IF(AND(K6423&gt;Variables!$G$10,K6423&lt;Variables!$G$11),0,1)</f>
        <v>1</v>
      </c>
      <c r="AN6423" s="77">
        <f>IF(H6423&lt;Variables!$G$13,1,0)</f>
        <v>0</v>
      </c>
      <c r="AO6423" s="77">
        <f>IF(R6423&lt;Variables!$G$12,0,1)</f>
        <v>1</v>
      </c>
      <c r="AP6423" s="78">
        <f t="shared" si="203"/>
        <v>0</v>
      </c>
      <c r="AQ6423" s="77">
        <f>IF(V6423&lt;Variables!$G$15,1,0)</f>
        <v>1</v>
      </c>
      <c r="AR6423" s="77">
        <v>0</v>
      </c>
      <c r="AS6423" s="77">
        <v>0</v>
      </c>
      <c r="AT6423" s="77">
        <v>1</v>
      </c>
      <c r="AU6423" s="77">
        <v>0</v>
      </c>
      <c r="BA6423" s="77">
        <v>-2.25</v>
      </c>
    </row>
    <row r="6424" spans="3:53" x14ac:dyDescent="0.25">
      <c r="C6424" s="77" t="s">
        <v>774</v>
      </c>
      <c r="D6424" s="77" t="s">
        <v>466</v>
      </c>
      <c r="E6424" s="77">
        <v>1.41</v>
      </c>
      <c r="F6424" s="77">
        <v>24.11</v>
      </c>
      <c r="G6424" s="77">
        <v>12.9</v>
      </c>
      <c r="H6424" s="77">
        <v>59.38</v>
      </c>
      <c r="I6424" s="77">
        <v>-0.80900000000000005</v>
      </c>
      <c r="J6424" s="77" t="s">
        <v>74</v>
      </c>
      <c r="K6424" s="77">
        <v>52.37</v>
      </c>
      <c r="L6424" s="77">
        <v>1.40465</v>
      </c>
      <c r="M6424" s="77">
        <v>-0.33816253159150189</v>
      </c>
      <c r="N6424" s="77">
        <v>1.37707</v>
      </c>
      <c r="O6424" s="77">
        <v>1.65786779176076</v>
      </c>
      <c r="P6424" s="77">
        <v>20950000</v>
      </c>
      <c r="Q6424" s="77">
        <v>1080000</v>
      </c>
      <c r="R6424" s="77">
        <v>19.399999999999999</v>
      </c>
      <c r="S6424" s="77">
        <v>27.091000000000001</v>
      </c>
      <c r="T6424" s="77">
        <v>7.7110000000000003</v>
      </c>
      <c r="U6424" s="77">
        <v>16.160799999999998</v>
      </c>
      <c r="V6424" s="77">
        <v>2.4026599995586091</v>
      </c>
      <c r="AC6424" s="77">
        <v>1.64</v>
      </c>
      <c r="AD6424" s="77">
        <v>1.34</v>
      </c>
      <c r="AH6424" s="77">
        <f>IF(AND(M6424&lt;Variables!$G$6,M6424&gt;Variables!$G$5),0,1)</f>
        <v>1</v>
      </c>
      <c r="AI6424" s="77">
        <f t="shared" si="202"/>
        <v>0</v>
      </c>
      <c r="AJ6424" s="77">
        <f>IF(I6424&gt;Variables!$G$7,0,1)</f>
        <v>1</v>
      </c>
      <c r="AK6424" s="77">
        <f>IF(F6424&gt;Variables!$G$8,0,1)</f>
        <v>0</v>
      </c>
      <c r="AL6424" s="77">
        <f>IF(G6424&gt;Variables!$G$9,0,1)</f>
        <v>0</v>
      </c>
      <c r="AM6424" s="77">
        <f>IF(AND(K6424&gt;Variables!$G$10,K6424&lt;Variables!$G$11),0,1)</f>
        <v>1</v>
      </c>
      <c r="AN6424" s="77">
        <f>IF(H6424&lt;Variables!$G$13,1,0)</f>
        <v>1</v>
      </c>
      <c r="AO6424" s="77">
        <f>IF(R6424&lt;Variables!$G$12,0,1)</f>
        <v>1</v>
      </c>
      <c r="AP6424" s="78">
        <f t="shared" si="203"/>
        <v>0</v>
      </c>
      <c r="AQ6424" s="77">
        <f>IF(V6424&lt;Variables!$G$15,1,0)</f>
        <v>1</v>
      </c>
      <c r="AR6424" s="77">
        <v>0</v>
      </c>
      <c r="AS6424" s="77">
        <v>0</v>
      </c>
      <c r="AT6424" s="77">
        <v>1</v>
      </c>
      <c r="AU6424" s="77">
        <v>0</v>
      </c>
      <c r="BA6424" s="77">
        <v>-2.25</v>
      </c>
    </row>
    <row r="6425" spans="3:53" x14ac:dyDescent="0.25">
      <c r="C6425" s="77" t="s">
        <v>774</v>
      </c>
      <c r="D6425" s="77" t="s">
        <v>431</v>
      </c>
      <c r="E6425" s="77">
        <v>36.5</v>
      </c>
      <c r="F6425" s="77">
        <v>25.83</v>
      </c>
      <c r="G6425" s="77">
        <v>22.57</v>
      </c>
      <c r="H6425" s="77">
        <v>3750</v>
      </c>
      <c r="I6425" s="77">
        <v>51.648000000000003</v>
      </c>
      <c r="J6425" s="77" t="s">
        <v>74</v>
      </c>
      <c r="K6425" s="77">
        <v>33.96</v>
      </c>
      <c r="L6425" s="77">
        <v>36.827640000000002</v>
      </c>
      <c r="M6425" s="77">
        <v>-1.4870352811094989</v>
      </c>
      <c r="N6425" s="77">
        <v>36.971893999999999</v>
      </c>
      <c r="O6425" s="77">
        <v>-1.871405343745705</v>
      </c>
      <c r="P6425" s="77">
        <v>24831000</v>
      </c>
      <c r="Q6425" s="77">
        <v>5226000</v>
      </c>
      <c r="R6425" s="77">
        <v>4.75</v>
      </c>
      <c r="S6425" s="77">
        <v>27.091000000000001</v>
      </c>
      <c r="T6425" s="77">
        <v>7.7110000000000003</v>
      </c>
      <c r="U6425" s="77">
        <v>16.160799999999998</v>
      </c>
      <c r="V6425" s="77">
        <v>2.1706038087236652</v>
      </c>
      <c r="AC6425" s="77">
        <v>38.549999999999997</v>
      </c>
      <c r="AD6425" s="77">
        <v>35.630000000000003</v>
      </c>
      <c r="AH6425" s="77">
        <f>IF(AND(M6425&lt;Variables!$G$6,M6425&gt;Variables!$G$5),0,1)</f>
        <v>0</v>
      </c>
      <c r="AI6425" s="77">
        <f t="shared" si="202"/>
        <v>1</v>
      </c>
      <c r="AJ6425" s="77">
        <f>IF(I6425&gt;Variables!$G$7,0,1)</f>
        <v>0</v>
      </c>
      <c r="AK6425" s="77">
        <f>IF(F6425&gt;Variables!$G$8,0,1)</f>
        <v>0</v>
      </c>
      <c r="AL6425" s="77">
        <f>IF(G6425&gt;Variables!$G$9,0,1)</f>
        <v>0</v>
      </c>
      <c r="AM6425" s="77">
        <f>IF(AND(K6425&gt;Variables!$G$10,K6425&lt;Variables!$G$11),0,1)</f>
        <v>1</v>
      </c>
      <c r="AN6425" s="77">
        <f>IF(H6425&lt;Variables!$G$13,1,0)</f>
        <v>0</v>
      </c>
      <c r="AO6425" s="77">
        <f>IF(R6425&lt;Variables!$G$12,0,1)</f>
        <v>1</v>
      </c>
      <c r="AP6425" s="78">
        <f t="shared" si="203"/>
        <v>0</v>
      </c>
      <c r="AQ6425" s="77">
        <f>IF(V6425&lt;Variables!$G$15,1,0)</f>
        <v>1</v>
      </c>
      <c r="AR6425" s="77">
        <v>0</v>
      </c>
      <c r="AS6425" s="77">
        <v>0</v>
      </c>
      <c r="AT6425" s="77">
        <v>1</v>
      </c>
      <c r="AU6425" s="77">
        <v>0</v>
      </c>
      <c r="BA6425" s="77">
        <v>-2.25</v>
      </c>
    </row>
    <row r="6426" spans="3:53" x14ac:dyDescent="0.25">
      <c r="C6426" s="77" t="s">
        <v>774</v>
      </c>
      <c r="D6426" s="77" t="s">
        <v>442</v>
      </c>
      <c r="E6426" s="77">
        <v>139.66999999999999</v>
      </c>
      <c r="F6426" s="77">
        <v>11.08</v>
      </c>
      <c r="G6426" s="77">
        <v>2.23</v>
      </c>
      <c r="H6426" s="77">
        <v>20120</v>
      </c>
      <c r="I6426" s="77">
        <v>-22.111000000000001</v>
      </c>
      <c r="J6426" s="77" t="s">
        <v>75</v>
      </c>
      <c r="K6426" s="77">
        <v>28.61</v>
      </c>
      <c r="L6426" s="77">
        <v>139.73814999999999</v>
      </c>
      <c r="M6426" s="77">
        <v>-0.28757357958438412</v>
      </c>
      <c r="N6426" s="77">
        <v>140.218468</v>
      </c>
      <c r="O6426" s="77">
        <v>-0.62913823876609976</v>
      </c>
      <c r="P6426" s="77">
        <v>7257000</v>
      </c>
      <c r="Q6426" s="77">
        <v>2303000</v>
      </c>
      <c r="R6426" s="77">
        <v>3.15</v>
      </c>
      <c r="S6426" s="77">
        <v>27.091000000000001</v>
      </c>
      <c r="T6426" s="77">
        <v>7.7110000000000003</v>
      </c>
      <c r="U6426" s="77">
        <v>16.160799999999998</v>
      </c>
      <c r="V6426" s="77">
        <v>2.1351118507404032</v>
      </c>
      <c r="AC6426" s="77">
        <v>139.69999999999999</v>
      </c>
      <c r="AD6426" s="77">
        <v>136.09</v>
      </c>
      <c r="AH6426" s="77">
        <f>IF(AND(M6426&lt;Variables!$G$6,M6426&gt;Variables!$G$5),0,1)</f>
        <v>1</v>
      </c>
      <c r="AI6426" s="77">
        <f t="shared" si="202"/>
        <v>1</v>
      </c>
      <c r="AJ6426" s="77">
        <f>IF(I6426&gt;Variables!$G$7,0,1)</f>
        <v>1</v>
      </c>
      <c r="AK6426" s="77">
        <f>IF(F6426&gt;Variables!$G$8,0,1)</f>
        <v>0</v>
      </c>
      <c r="AL6426" s="77">
        <f>IF(G6426&gt;Variables!$G$9,0,1)</f>
        <v>1</v>
      </c>
      <c r="AM6426" s="77">
        <f>IF(AND(K6426&gt;Variables!$G$10,K6426&lt;Variables!$G$11),0,1)</f>
        <v>1</v>
      </c>
      <c r="AN6426" s="77">
        <f>IF(H6426&lt;Variables!$G$13,1,0)</f>
        <v>0</v>
      </c>
      <c r="AO6426" s="77">
        <f>IF(R6426&lt;Variables!$G$12,0,1)</f>
        <v>1</v>
      </c>
      <c r="AP6426" s="78">
        <f t="shared" si="203"/>
        <v>1</v>
      </c>
      <c r="AQ6426" s="77">
        <f>IF(V6426&lt;Variables!$G$15,1,0)</f>
        <v>1</v>
      </c>
      <c r="AR6426" s="77">
        <v>0</v>
      </c>
      <c r="AS6426" s="77">
        <v>0</v>
      </c>
      <c r="AT6426" s="77">
        <v>0</v>
      </c>
      <c r="AU6426" s="77">
        <v>1</v>
      </c>
      <c r="BA6426" s="77">
        <v>-1.74</v>
      </c>
    </row>
    <row r="6427" spans="3:53" x14ac:dyDescent="0.25">
      <c r="C6427" s="77" t="s">
        <v>774</v>
      </c>
      <c r="D6427" s="77" t="s">
        <v>183</v>
      </c>
      <c r="E6427" s="77">
        <v>46.68</v>
      </c>
      <c r="F6427" s="77">
        <v>9.76</v>
      </c>
      <c r="G6427" s="77">
        <v>10.64</v>
      </c>
      <c r="H6427" s="77">
        <v>6840</v>
      </c>
      <c r="I6427" s="77">
        <v>4316.5820000000003</v>
      </c>
      <c r="J6427" s="77" t="s">
        <v>75</v>
      </c>
      <c r="K6427" s="77">
        <v>58.35</v>
      </c>
      <c r="L6427" s="77">
        <v>46.476239999999997</v>
      </c>
      <c r="M6427" s="77">
        <v>0.41690119510529378</v>
      </c>
      <c r="N6427" s="77">
        <v>46.167098000000003</v>
      </c>
      <c r="O6427" s="77">
        <v>1.089308234188785</v>
      </c>
      <c r="P6427" s="77">
        <v>1828000</v>
      </c>
      <c r="Q6427" s="77">
        <v>2260000</v>
      </c>
      <c r="R6427" s="77">
        <v>0.81</v>
      </c>
      <c r="S6427" s="77">
        <v>27.091000000000001</v>
      </c>
      <c r="T6427" s="77">
        <v>7.7110000000000003</v>
      </c>
      <c r="U6427" s="77">
        <v>16.160799999999998</v>
      </c>
      <c r="V6427" s="77">
        <v>2.432613079987537</v>
      </c>
      <c r="AC6427" s="77">
        <v>49.741199999999999</v>
      </c>
      <c r="AD6427" s="77">
        <v>45.100900000000003</v>
      </c>
      <c r="AH6427" s="77">
        <f>IF(AND(M6427&lt;Variables!$G$6,M6427&gt;Variables!$G$5),0,1)</f>
        <v>1</v>
      </c>
      <c r="AI6427" s="77">
        <f t="shared" si="202"/>
        <v>0</v>
      </c>
      <c r="AJ6427" s="77">
        <f>IF(I6427&gt;Variables!$G$7,0,1)</f>
        <v>0</v>
      </c>
      <c r="AK6427" s="77">
        <f>IF(F6427&gt;Variables!$G$8,0,1)</f>
        <v>0</v>
      </c>
      <c r="AL6427" s="77">
        <f>IF(G6427&gt;Variables!$G$9,0,1)</f>
        <v>0</v>
      </c>
      <c r="AM6427" s="77">
        <f>IF(AND(K6427&gt;Variables!$G$10,K6427&lt;Variables!$G$11),0,1)</f>
        <v>1</v>
      </c>
      <c r="AN6427" s="77">
        <f>IF(H6427&lt;Variables!$G$13,1,0)</f>
        <v>0</v>
      </c>
      <c r="AO6427" s="77">
        <f>IF(R6427&lt;Variables!$G$12,0,1)</f>
        <v>0</v>
      </c>
      <c r="AP6427" s="78">
        <f t="shared" si="203"/>
        <v>1</v>
      </c>
      <c r="AQ6427" s="77">
        <f>IF(V6427&lt;Variables!$G$15,1,0)</f>
        <v>1</v>
      </c>
      <c r="AR6427" s="77">
        <v>1</v>
      </c>
      <c r="AS6427" s="77">
        <v>0</v>
      </c>
      <c r="AT6427" s="77">
        <v>0</v>
      </c>
      <c r="AU6427" s="77">
        <v>0</v>
      </c>
      <c r="BA6427" s="77">
        <v>2.04</v>
      </c>
    </row>
    <row r="6428" spans="3:53" x14ac:dyDescent="0.25">
      <c r="C6428" s="77" t="s">
        <v>774</v>
      </c>
      <c r="D6428" s="77" t="s">
        <v>438</v>
      </c>
      <c r="E6428" s="77">
        <v>256.48</v>
      </c>
      <c r="F6428" s="77">
        <v>7.67</v>
      </c>
      <c r="G6428" s="77">
        <v>4.91</v>
      </c>
      <c r="H6428" s="77">
        <v>52880</v>
      </c>
      <c r="I6428" s="77">
        <v>63.276000000000003</v>
      </c>
      <c r="J6428" s="77" t="s">
        <v>75</v>
      </c>
      <c r="K6428" s="77">
        <v>50.63</v>
      </c>
      <c r="L6428" s="77">
        <v>256.01492999999988</v>
      </c>
      <c r="M6428" s="77">
        <v>-7.8874306275789299E-2</v>
      </c>
      <c r="N6428" s="77">
        <v>255.61303400000011</v>
      </c>
      <c r="O6428" s="77">
        <v>7.8229970072626387E-2</v>
      </c>
      <c r="P6428" s="77">
        <v>5951000</v>
      </c>
      <c r="Q6428" s="77">
        <v>3755000</v>
      </c>
      <c r="R6428" s="77">
        <v>1.58</v>
      </c>
      <c r="S6428" s="77">
        <v>27.091000000000001</v>
      </c>
      <c r="T6428" s="77">
        <v>7.7110000000000003</v>
      </c>
      <c r="U6428" s="77">
        <v>16.160799999999998</v>
      </c>
      <c r="V6428" s="77">
        <v>2.3757210390309811</v>
      </c>
      <c r="AC6428" s="77">
        <v>256.93</v>
      </c>
      <c r="AD6428" s="77">
        <v>253.32</v>
      </c>
      <c r="AH6428" s="77">
        <f>IF(AND(M6428&lt;Variables!$G$6,M6428&gt;Variables!$G$5),0,1)</f>
        <v>1</v>
      </c>
      <c r="AI6428" s="77">
        <f t="shared" si="202"/>
        <v>0</v>
      </c>
      <c r="AJ6428" s="77">
        <f>IF(I6428&gt;Variables!$G$7,0,1)</f>
        <v>0</v>
      </c>
      <c r="AK6428" s="77">
        <f>IF(F6428&gt;Variables!$G$8,0,1)</f>
        <v>1</v>
      </c>
      <c r="AL6428" s="77">
        <f>IF(G6428&gt;Variables!$G$9,0,1)</f>
        <v>1</v>
      </c>
      <c r="AM6428" s="77">
        <f>IF(AND(K6428&gt;Variables!$G$10,K6428&lt;Variables!$G$11),0,1)</f>
        <v>1</v>
      </c>
      <c r="AN6428" s="77">
        <f>IF(H6428&lt;Variables!$G$13,1,0)</f>
        <v>0</v>
      </c>
      <c r="AO6428" s="77">
        <f>IF(R6428&lt;Variables!$G$12,0,1)</f>
        <v>0</v>
      </c>
      <c r="AP6428" s="78">
        <f t="shared" si="203"/>
        <v>1</v>
      </c>
      <c r="AQ6428" s="77">
        <f>IF(V6428&lt;Variables!$G$15,1,0)</f>
        <v>1</v>
      </c>
      <c r="AR6428" s="77">
        <v>0</v>
      </c>
      <c r="AS6428" s="77">
        <v>1</v>
      </c>
      <c r="AT6428" s="77">
        <v>0</v>
      </c>
      <c r="AU6428" s="77">
        <v>0</v>
      </c>
      <c r="BA6428" s="77">
        <v>-0.4</v>
      </c>
    </row>
    <row r="6429" spans="3:53" x14ac:dyDescent="0.25">
      <c r="C6429" s="77" t="s">
        <v>774</v>
      </c>
      <c r="D6429" s="77" t="s">
        <v>721</v>
      </c>
      <c r="E6429" s="77">
        <v>9.5399999999999991</v>
      </c>
      <c r="F6429" s="77">
        <v>7.58</v>
      </c>
      <c r="G6429" s="77">
        <v>6.95</v>
      </c>
      <c r="H6429" s="77">
        <v>2920</v>
      </c>
      <c r="I6429" s="77">
        <v>-20.11</v>
      </c>
      <c r="J6429" s="77" t="s">
        <v>75</v>
      </c>
      <c r="K6429" s="77">
        <v>71.790000000000006</v>
      </c>
      <c r="L6429" s="77">
        <v>9.4227249999999998</v>
      </c>
      <c r="M6429" s="77">
        <v>0.76702864617188149</v>
      </c>
      <c r="N6429" s="77">
        <v>9.3593140000000012</v>
      </c>
      <c r="O6429" s="77">
        <v>1.4497430046689099</v>
      </c>
      <c r="P6429" s="77">
        <v>14945000</v>
      </c>
      <c r="Q6429" s="77">
        <v>24196000</v>
      </c>
      <c r="R6429" s="77">
        <v>0.62</v>
      </c>
      <c r="S6429" s="77">
        <v>27.091000000000001</v>
      </c>
      <c r="T6429" s="77">
        <v>7.7110000000000003</v>
      </c>
      <c r="U6429" s="77">
        <v>16.160799999999998</v>
      </c>
      <c r="V6429" s="77">
        <v>2.5245329106696852</v>
      </c>
      <c r="AC6429" s="77">
        <v>9.52</v>
      </c>
      <c r="AD6429" s="77">
        <v>9.19</v>
      </c>
      <c r="AH6429" s="77">
        <f>IF(AND(M6429&lt;Variables!$G$6,M6429&gt;Variables!$G$5),0,1)</f>
        <v>1</v>
      </c>
      <c r="AI6429" s="77">
        <f t="shared" si="202"/>
        <v>0</v>
      </c>
      <c r="AJ6429" s="77">
        <f>IF(I6429&gt;Variables!$G$7,0,1)</f>
        <v>1</v>
      </c>
      <c r="AK6429" s="77">
        <f>IF(F6429&gt;Variables!$G$8,0,1)</f>
        <v>1</v>
      </c>
      <c r="AL6429" s="77">
        <f>IF(G6429&gt;Variables!$G$9,0,1)</f>
        <v>1</v>
      </c>
      <c r="AM6429" s="77">
        <f>IF(AND(K6429&gt;Variables!$G$10,K6429&lt;Variables!$G$11),0,1)</f>
        <v>1</v>
      </c>
      <c r="AN6429" s="77">
        <f>IF(H6429&lt;Variables!$G$13,1,0)</f>
        <v>0</v>
      </c>
      <c r="AO6429" s="77">
        <f>IF(R6429&lt;Variables!$G$12,0,1)</f>
        <v>0</v>
      </c>
      <c r="AP6429" s="78">
        <f t="shared" si="203"/>
        <v>1</v>
      </c>
      <c r="AQ6429" s="77">
        <f>IF(V6429&lt;Variables!$G$15,1,0)</f>
        <v>1</v>
      </c>
      <c r="AR6429" s="77">
        <v>0</v>
      </c>
      <c r="AS6429" s="77">
        <v>0</v>
      </c>
      <c r="AT6429" s="77">
        <v>1</v>
      </c>
      <c r="AU6429" s="77">
        <v>0</v>
      </c>
      <c r="BA6429" s="77">
        <v>-2.25</v>
      </c>
    </row>
    <row r="6430" spans="3:53" x14ac:dyDescent="0.25">
      <c r="C6430" s="77" t="s">
        <v>774</v>
      </c>
      <c r="D6430" s="77" t="s">
        <v>435</v>
      </c>
      <c r="E6430" s="77">
        <v>5.6</v>
      </c>
      <c r="F6430" s="77">
        <v>23.51</v>
      </c>
      <c r="G6430" s="77">
        <v>6.1</v>
      </c>
      <c r="H6430" s="77">
        <v>184.53</v>
      </c>
      <c r="I6430" s="77">
        <v>31.562999999999999</v>
      </c>
      <c r="J6430" s="77" t="s">
        <v>74</v>
      </c>
      <c r="K6430" s="77">
        <v>62.5</v>
      </c>
      <c r="L6430" s="77">
        <v>5.5487611111111086</v>
      </c>
      <c r="M6430" s="77">
        <v>0.38276812541742011</v>
      </c>
      <c r="N6430" s="77">
        <v>5.4626675000000002</v>
      </c>
      <c r="O6430" s="77">
        <v>1.964836776172082</v>
      </c>
      <c r="P6430" s="77">
        <v>948780</v>
      </c>
      <c r="Q6430" s="77">
        <v>258610</v>
      </c>
      <c r="R6430" s="77">
        <v>3.67</v>
      </c>
      <c r="S6430" s="77">
        <v>27.091000000000001</v>
      </c>
      <c r="T6430" s="77">
        <v>7.7110000000000003</v>
      </c>
      <c r="U6430" s="77">
        <v>16.160799999999998</v>
      </c>
      <c r="V6430" s="77">
        <v>2.472730099411578</v>
      </c>
      <c r="AC6430" s="77">
        <v>5.88</v>
      </c>
      <c r="AD6430" s="77">
        <v>5.5</v>
      </c>
      <c r="AH6430" s="77">
        <f>IF(AND(M6430&lt;Variables!$G$6,M6430&gt;Variables!$G$5),0,1)</f>
        <v>1</v>
      </c>
      <c r="AI6430" s="77">
        <f t="shared" si="202"/>
        <v>0</v>
      </c>
      <c r="AJ6430" s="77">
        <f>IF(I6430&gt;Variables!$G$7,0,1)</f>
        <v>1</v>
      </c>
      <c r="AK6430" s="77">
        <f>IF(F6430&gt;Variables!$G$8,0,1)</f>
        <v>0</v>
      </c>
      <c r="AL6430" s="77">
        <f>IF(G6430&gt;Variables!$G$9,0,1)</f>
        <v>1</v>
      </c>
      <c r="AM6430" s="77">
        <f>IF(AND(K6430&gt;Variables!$G$10,K6430&lt;Variables!$G$11),0,1)</f>
        <v>0</v>
      </c>
      <c r="AN6430" s="77">
        <f>IF(H6430&lt;Variables!$G$13,1,0)</f>
        <v>1</v>
      </c>
      <c r="AO6430" s="77">
        <f>IF(R6430&lt;Variables!$G$12,0,1)</f>
        <v>1</v>
      </c>
      <c r="AP6430" s="78">
        <f t="shared" si="203"/>
        <v>0</v>
      </c>
      <c r="AQ6430" s="77">
        <f>IF(V6430&lt;Variables!$G$15,1,0)</f>
        <v>1</v>
      </c>
      <c r="AR6430" s="77">
        <v>1</v>
      </c>
      <c r="AS6430" s="77">
        <v>0</v>
      </c>
      <c r="AT6430" s="77">
        <v>0</v>
      </c>
      <c r="AU6430" s="77">
        <v>0</v>
      </c>
      <c r="BA6430" s="77">
        <v>2</v>
      </c>
    </row>
    <row r="6431" spans="3:53" x14ac:dyDescent="0.25">
      <c r="C6431" s="77" t="s">
        <v>774</v>
      </c>
      <c r="D6431" s="77" t="s">
        <v>123</v>
      </c>
      <c r="E6431" s="77">
        <v>12.08</v>
      </c>
      <c r="F6431" s="77">
        <v>7.33</v>
      </c>
      <c r="G6431" s="77">
        <v>2.37</v>
      </c>
      <c r="H6431" s="77">
        <v>4790</v>
      </c>
      <c r="I6431" s="77">
        <v>183.18199999999999</v>
      </c>
      <c r="J6431" s="77" t="s">
        <v>75</v>
      </c>
      <c r="K6431" s="77">
        <v>37.36</v>
      </c>
      <c r="L6431" s="77">
        <v>12.145474999999999</v>
      </c>
      <c r="M6431" s="77">
        <v>-0.62142485164228523</v>
      </c>
      <c r="N6431" s="77">
        <v>12.278385999999999</v>
      </c>
      <c r="O6431" s="77">
        <v>-1.6971774629010761</v>
      </c>
      <c r="P6431" s="77">
        <v>105314000</v>
      </c>
      <c r="Q6431" s="77">
        <v>48995000</v>
      </c>
      <c r="R6431" s="77">
        <v>2.15</v>
      </c>
      <c r="S6431" s="77">
        <v>27.091000000000001</v>
      </c>
      <c r="T6431" s="77">
        <v>7.7110000000000003</v>
      </c>
      <c r="U6431" s="77">
        <v>16.160799999999998</v>
      </c>
      <c r="V6431" s="77">
        <v>2.2295219545023972</v>
      </c>
      <c r="AC6431" s="77">
        <v>12.85</v>
      </c>
      <c r="AD6431" s="77">
        <v>11.72</v>
      </c>
      <c r="AH6431" s="77">
        <f>IF(AND(M6431&lt;Variables!$G$6,M6431&gt;Variables!$G$5),0,1)</f>
        <v>1</v>
      </c>
      <c r="AI6431" s="77">
        <f t="shared" si="202"/>
        <v>1</v>
      </c>
      <c r="AJ6431" s="77">
        <f>IF(I6431&gt;Variables!$G$7,0,1)</f>
        <v>0</v>
      </c>
      <c r="AK6431" s="77">
        <f>IF(F6431&gt;Variables!$G$8,0,1)</f>
        <v>1</v>
      </c>
      <c r="AL6431" s="77">
        <f>IF(G6431&gt;Variables!$G$9,0,1)</f>
        <v>1</v>
      </c>
      <c r="AM6431" s="77">
        <f>IF(AND(K6431&gt;Variables!$G$10,K6431&lt;Variables!$G$11),0,1)</f>
        <v>1</v>
      </c>
      <c r="AN6431" s="77">
        <f>IF(H6431&lt;Variables!$G$13,1,0)</f>
        <v>0</v>
      </c>
      <c r="AO6431" s="77">
        <f>IF(R6431&lt;Variables!$G$12,0,1)</f>
        <v>0</v>
      </c>
      <c r="AP6431" s="78">
        <f t="shared" si="203"/>
        <v>1</v>
      </c>
      <c r="AQ6431" s="77">
        <f>IF(V6431&lt;Variables!$G$15,1,0)</f>
        <v>1</v>
      </c>
      <c r="AR6431" s="77">
        <v>1</v>
      </c>
      <c r="AS6431" s="77">
        <v>0</v>
      </c>
      <c r="AT6431" s="77">
        <v>0</v>
      </c>
      <c r="AU6431" s="77">
        <v>0</v>
      </c>
      <c r="BA6431" s="77">
        <v>2</v>
      </c>
    </row>
    <row r="6432" spans="3:53" x14ac:dyDescent="0.25">
      <c r="C6432" s="77" t="s">
        <v>774</v>
      </c>
      <c r="D6432" s="77" t="s">
        <v>764</v>
      </c>
      <c r="E6432" s="77">
        <v>194.08</v>
      </c>
      <c r="F6432" s="77">
        <v>6.9</v>
      </c>
      <c r="G6432" s="77">
        <v>7.2</v>
      </c>
      <c r="H6432" s="77">
        <v>13830</v>
      </c>
      <c r="I6432" s="77">
        <v>-1.7250000000000001</v>
      </c>
      <c r="J6432" s="77" t="s">
        <v>75</v>
      </c>
      <c r="K6432" s="77">
        <v>57.65</v>
      </c>
      <c r="L6432" s="77">
        <v>193.27708999999999</v>
      </c>
      <c r="M6432" s="77">
        <v>0.1153318274814592</v>
      </c>
      <c r="N6432" s="77">
        <v>192.523146</v>
      </c>
      <c r="O6432" s="77">
        <v>0.50739561465506822</v>
      </c>
      <c r="P6432" s="77">
        <v>2552000</v>
      </c>
      <c r="Q6432" s="77">
        <v>3773000</v>
      </c>
      <c r="R6432" s="77">
        <v>0.68</v>
      </c>
      <c r="S6432" s="77">
        <v>27.091000000000001</v>
      </c>
      <c r="T6432" s="77">
        <v>7.7110000000000003</v>
      </c>
      <c r="U6432" s="77">
        <v>16.160799999999998</v>
      </c>
      <c r="V6432" s="77">
        <v>2.4407073233545691</v>
      </c>
      <c r="AC6432" s="77">
        <v>195.60990000000001</v>
      </c>
      <c r="AD6432" s="77">
        <v>190.55009999999999</v>
      </c>
      <c r="AH6432" s="77">
        <f>IF(AND(M6432&lt;Variables!$G$6,M6432&gt;Variables!$G$5),0,1)</f>
        <v>1</v>
      </c>
      <c r="AI6432" s="77">
        <f t="shared" si="202"/>
        <v>0</v>
      </c>
      <c r="AJ6432" s="77">
        <f>IF(I6432&gt;Variables!$G$7,0,1)</f>
        <v>1</v>
      </c>
      <c r="AK6432" s="77">
        <f>IF(F6432&gt;Variables!$G$8,0,1)</f>
        <v>1</v>
      </c>
      <c r="AL6432" s="77">
        <f>IF(G6432&gt;Variables!$G$9,0,1)</f>
        <v>1</v>
      </c>
      <c r="AM6432" s="77">
        <f>IF(AND(K6432&gt;Variables!$G$10,K6432&lt;Variables!$G$11),0,1)</f>
        <v>1</v>
      </c>
      <c r="AN6432" s="77">
        <f>IF(H6432&lt;Variables!$G$13,1,0)</f>
        <v>0</v>
      </c>
      <c r="AO6432" s="77">
        <f>IF(R6432&lt;Variables!$G$12,0,1)</f>
        <v>0</v>
      </c>
      <c r="AP6432" s="78">
        <f t="shared" si="203"/>
        <v>1</v>
      </c>
      <c r="AQ6432" s="77">
        <f>IF(V6432&lt;Variables!$G$15,1,0)</f>
        <v>1</v>
      </c>
      <c r="AR6432" s="77">
        <v>0</v>
      </c>
      <c r="AS6432" s="77">
        <v>0</v>
      </c>
      <c r="AT6432" s="77">
        <v>0</v>
      </c>
      <c r="AU6432" s="77">
        <v>1</v>
      </c>
      <c r="BA6432" s="77">
        <v>-1.19</v>
      </c>
    </row>
    <row r="6433" spans="3:53" x14ac:dyDescent="0.25">
      <c r="C6433" s="77" t="s">
        <v>774</v>
      </c>
      <c r="D6433" s="77" t="s">
        <v>479</v>
      </c>
      <c r="E6433" s="77">
        <v>38.93</v>
      </c>
      <c r="F6433" s="77">
        <v>6.64</v>
      </c>
      <c r="G6433" s="77">
        <v>6.49</v>
      </c>
      <c r="H6433" s="77">
        <v>7750</v>
      </c>
      <c r="I6433" s="77">
        <v>256.65100000000001</v>
      </c>
      <c r="J6433" s="77" t="s">
        <v>75</v>
      </c>
      <c r="K6433" s="77">
        <v>62.24</v>
      </c>
      <c r="L6433" s="77">
        <v>38.673160000000003</v>
      </c>
      <c r="M6433" s="77">
        <v>0.19869077158423121</v>
      </c>
      <c r="N6433" s="77">
        <v>38.421329999999998</v>
      </c>
      <c r="O6433" s="77">
        <v>0.85543629020649548</v>
      </c>
      <c r="P6433" s="77">
        <v>4650000</v>
      </c>
      <c r="Q6433" s="77">
        <v>2371000</v>
      </c>
      <c r="R6433" s="77">
        <v>1.96</v>
      </c>
      <c r="S6433" s="77">
        <v>27.091000000000001</v>
      </c>
      <c r="T6433" s="77">
        <v>7.7110000000000003</v>
      </c>
      <c r="U6433" s="77">
        <v>16.160799999999998</v>
      </c>
      <c r="V6433" s="77">
        <v>2.481616896011186</v>
      </c>
      <c r="AC6433" s="77">
        <v>39.39</v>
      </c>
      <c r="AD6433" s="77">
        <v>37.979999999999997</v>
      </c>
      <c r="AH6433" s="77">
        <f>IF(AND(M6433&lt;Variables!$G$6,M6433&gt;Variables!$G$5),0,1)</f>
        <v>1</v>
      </c>
      <c r="AI6433" s="77">
        <f t="shared" si="202"/>
        <v>0</v>
      </c>
      <c r="AJ6433" s="77">
        <f>IF(I6433&gt;Variables!$G$7,0,1)</f>
        <v>0</v>
      </c>
      <c r="AK6433" s="77">
        <f>IF(F6433&gt;Variables!$G$8,0,1)</f>
        <v>1</v>
      </c>
      <c r="AL6433" s="77">
        <f>IF(G6433&gt;Variables!$G$9,0,1)</f>
        <v>1</v>
      </c>
      <c r="AM6433" s="77">
        <f>IF(AND(K6433&gt;Variables!$G$10,K6433&lt;Variables!$G$11),0,1)</f>
        <v>0</v>
      </c>
      <c r="AN6433" s="77">
        <f>IF(H6433&lt;Variables!$G$13,1,0)</f>
        <v>0</v>
      </c>
      <c r="AO6433" s="77">
        <f>IF(R6433&lt;Variables!$G$12,0,1)</f>
        <v>0</v>
      </c>
      <c r="AP6433" s="78">
        <f t="shared" si="203"/>
        <v>1</v>
      </c>
      <c r="AQ6433" s="77">
        <f>IF(V6433&lt;Variables!$G$15,1,0)</f>
        <v>1</v>
      </c>
      <c r="AR6433" s="77">
        <v>0</v>
      </c>
      <c r="AS6433" s="77">
        <v>0</v>
      </c>
      <c r="AT6433" s="77">
        <v>0</v>
      </c>
      <c r="AU6433" s="77">
        <v>1</v>
      </c>
      <c r="BA6433" s="77">
        <v>-1.6</v>
      </c>
    </row>
    <row r="6434" spans="3:53" x14ac:dyDescent="0.25">
      <c r="C6434" s="77" t="s">
        <v>774</v>
      </c>
      <c r="D6434" s="77" t="s">
        <v>452</v>
      </c>
      <c r="E6434" s="77">
        <v>34.14</v>
      </c>
      <c r="F6434" s="77">
        <v>45.55</v>
      </c>
      <c r="G6434" s="77">
        <v>6.39</v>
      </c>
      <c r="H6434" s="77">
        <v>152.74</v>
      </c>
      <c r="I6434" s="77">
        <v>10.215</v>
      </c>
      <c r="J6434" s="77" t="s">
        <v>74</v>
      </c>
      <c r="K6434" s="77">
        <v>48.3</v>
      </c>
      <c r="L6434" s="77">
        <v>34.06194444444445</v>
      </c>
      <c r="M6434" s="77">
        <v>-4.9745969353231223E-2</v>
      </c>
      <c r="N6434" s="77">
        <v>34.08884761904762</v>
      </c>
      <c r="O6434" s="77">
        <v>-0.1286274606218063</v>
      </c>
      <c r="P6434" s="77">
        <v>150710</v>
      </c>
      <c r="Q6434" s="77">
        <v>15550</v>
      </c>
      <c r="R6434" s="77">
        <v>9.69</v>
      </c>
      <c r="S6434" s="77">
        <v>27.091000000000001</v>
      </c>
      <c r="T6434" s="77">
        <v>7.7110000000000003</v>
      </c>
      <c r="U6434" s="77">
        <v>16.160799999999998</v>
      </c>
      <c r="V6434" s="77">
        <v>2.3504371623920468</v>
      </c>
      <c r="AC6434" s="77">
        <v>34.6</v>
      </c>
      <c r="AD6434" s="77">
        <v>33.990099999999998</v>
      </c>
      <c r="AH6434" s="77">
        <f>IF(AND(M6434&lt;Variables!$G$6,M6434&gt;Variables!$G$5),0,1)</f>
        <v>1</v>
      </c>
      <c r="AI6434" s="77">
        <f t="shared" si="202"/>
        <v>1</v>
      </c>
      <c r="AJ6434" s="77">
        <f>IF(I6434&gt;Variables!$G$7,0,1)</f>
        <v>1</v>
      </c>
      <c r="AK6434" s="77">
        <f>IF(F6434&gt;Variables!$G$8,0,1)</f>
        <v>0</v>
      </c>
      <c r="AL6434" s="77">
        <f>IF(G6434&gt;Variables!$G$9,0,1)</f>
        <v>1</v>
      </c>
      <c r="AM6434" s="77">
        <f>IF(AND(K6434&gt;Variables!$G$10,K6434&lt;Variables!$G$11),0,1)</f>
        <v>1</v>
      </c>
      <c r="AN6434" s="77">
        <f>IF(H6434&lt;Variables!$G$13,1,0)</f>
        <v>1</v>
      </c>
      <c r="AO6434" s="77">
        <f>IF(R6434&lt;Variables!$G$12,0,1)</f>
        <v>1</v>
      </c>
      <c r="AP6434" s="78">
        <f t="shared" si="203"/>
        <v>0</v>
      </c>
      <c r="AQ6434" s="77">
        <f>IF(V6434&lt;Variables!$G$15,1,0)</f>
        <v>1</v>
      </c>
      <c r="AR6434" s="77">
        <v>1</v>
      </c>
      <c r="AS6434" s="77">
        <v>0</v>
      </c>
      <c r="AT6434" s="77">
        <v>0</v>
      </c>
      <c r="AU6434" s="77">
        <v>0</v>
      </c>
      <c r="BA6434" s="77">
        <v>1.02</v>
      </c>
    </row>
    <row r="6435" spans="3:53" x14ac:dyDescent="0.25">
      <c r="C6435" s="77" t="s">
        <v>774</v>
      </c>
      <c r="D6435" s="77" t="s">
        <v>775</v>
      </c>
      <c r="E6435" s="77">
        <v>175.62</v>
      </c>
      <c r="F6435" s="77">
        <v>7.42</v>
      </c>
      <c r="G6435" s="77">
        <v>7.65</v>
      </c>
      <c r="H6435" s="77">
        <v>5660</v>
      </c>
      <c r="I6435" s="77">
        <v>7.37</v>
      </c>
      <c r="J6435" s="77" t="s">
        <v>75</v>
      </c>
      <c r="K6435" s="77">
        <v>77.930000000000007</v>
      </c>
      <c r="L6435" s="77">
        <v>172.95361111111109</v>
      </c>
      <c r="M6435" s="77">
        <v>1.275711374116048</v>
      </c>
      <c r="N6435" s="77">
        <v>170.6237777777778</v>
      </c>
      <c r="O6435" s="77">
        <v>2.658610822771851</v>
      </c>
      <c r="P6435" s="77">
        <v>310106</v>
      </c>
      <c r="Q6435" s="77">
        <v>429387</v>
      </c>
      <c r="R6435" s="77">
        <v>0.72</v>
      </c>
      <c r="S6435" s="77">
        <v>27.091000000000001</v>
      </c>
      <c r="T6435" s="77">
        <v>7.7110000000000003</v>
      </c>
      <c r="U6435" s="77">
        <v>16.160799999999998</v>
      </c>
      <c r="V6435" s="77">
        <v>2.5202850775278538</v>
      </c>
      <c r="AC6435" s="77">
        <v>179.88</v>
      </c>
      <c r="AD6435" s="77">
        <v>174.71</v>
      </c>
      <c r="AH6435" s="77">
        <f>IF(AND(M6435&lt;Variables!$G$6,M6435&gt;Variables!$G$5),0,1)</f>
        <v>1</v>
      </c>
      <c r="AI6435" s="77">
        <f t="shared" si="202"/>
        <v>0</v>
      </c>
      <c r="AJ6435" s="77">
        <f>IF(I6435&gt;Variables!$G$7,0,1)</f>
        <v>1</v>
      </c>
      <c r="AK6435" s="77">
        <f>IF(F6435&gt;Variables!$G$8,0,1)</f>
        <v>1</v>
      </c>
      <c r="AL6435" s="77">
        <f>IF(G6435&gt;Variables!$G$9,0,1)</f>
        <v>1</v>
      </c>
      <c r="AM6435" s="77">
        <f>IF(AND(K6435&gt;Variables!$G$10,K6435&lt;Variables!$G$11),0,1)</f>
        <v>1</v>
      </c>
      <c r="AN6435" s="77">
        <f>IF(H6435&lt;Variables!$G$13,1,0)</f>
        <v>0</v>
      </c>
      <c r="AO6435" s="77">
        <f>IF(R6435&lt;Variables!$G$12,0,1)</f>
        <v>0</v>
      </c>
      <c r="AP6435" s="78">
        <f t="shared" si="203"/>
        <v>1</v>
      </c>
      <c r="AQ6435" s="77">
        <f>IF(V6435&lt;Variables!$G$15,1,0)</f>
        <v>1</v>
      </c>
      <c r="AR6435" s="77">
        <v>1</v>
      </c>
      <c r="AS6435" s="77">
        <v>0</v>
      </c>
      <c r="AT6435" s="77">
        <v>0</v>
      </c>
      <c r="AU6435" s="77">
        <v>0</v>
      </c>
      <c r="BA6435" s="77">
        <v>2</v>
      </c>
    </row>
    <row r="6436" spans="3:53" x14ac:dyDescent="0.25">
      <c r="C6436" s="77" t="s">
        <v>776</v>
      </c>
      <c r="D6436" s="77" t="s">
        <v>432</v>
      </c>
      <c r="E6436" s="77">
        <v>21.86</v>
      </c>
      <c r="F6436" s="77">
        <v>12.09</v>
      </c>
      <c r="G6436" s="77">
        <v>1.92</v>
      </c>
      <c r="H6436" s="77">
        <v>2230</v>
      </c>
      <c r="I6436" s="77">
        <v>0.76700000000000002</v>
      </c>
      <c r="J6436" s="77" t="s">
        <v>74</v>
      </c>
      <c r="K6436" s="77">
        <v>41.93</v>
      </c>
      <c r="L6436" s="77">
        <v>21.805530000000001</v>
      </c>
      <c r="M6436" s="77">
        <v>-0.11708039199232199</v>
      </c>
      <c r="N6436" s="77">
        <v>21.844449999999998</v>
      </c>
      <c r="O6436" s="77">
        <v>-0.29504061672415999</v>
      </c>
      <c r="P6436" s="77">
        <v>2075000</v>
      </c>
      <c r="Q6436" s="77">
        <v>1300000</v>
      </c>
      <c r="R6436" s="77">
        <v>1.6</v>
      </c>
      <c r="S6436" s="77">
        <v>26.99</v>
      </c>
      <c r="T6436" s="77">
        <v>7.5399999999999991</v>
      </c>
      <c r="U6436" s="77">
        <v>15.979200000000001</v>
      </c>
      <c r="V6436" s="77">
        <v>2.283710195843164</v>
      </c>
      <c r="AC6436" s="77">
        <v>22.16</v>
      </c>
      <c r="AD6436" s="77">
        <v>21.46</v>
      </c>
      <c r="AH6436" s="77">
        <f>IF(AND(M6436&lt;Variables!$G$6,M6436&gt;Variables!$G$5),0,1)</f>
        <v>1</v>
      </c>
      <c r="AI6436" s="77">
        <f t="shared" si="202"/>
        <v>1</v>
      </c>
      <c r="AJ6436" s="77">
        <f>IF(I6436&gt;Variables!$G$7,0,1)</f>
        <v>1</v>
      </c>
      <c r="AK6436" s="77">
        <f>IF(F6436&gt;Variables!$G$8,0,1)</f>
        <v>0</v>
      </c>
      <c r="AL6436" s="77">
        <f>IF(G6436&gt;Variables!$G$9,0,1)</f>
        <v>1</v>
      </c>
      <c r="AM6436" s="77">
        <f>IF(AND(K6436&gt;Variables!$G$10,K6436&lt;Variables!$G$11),0,1)</f>
        <v>1</v>
      </c>
      <c r="AN6436" s="77">
        <f>IF(H6436&lt;Variables!$G$13,1,0)</f>
        <v>0</v>
      </c>
      <c r="AO6436" s="77">
        <f>IF(R6436&lt;Variables!$G$12,0,1)</f>
        <v>0</v>
      </c>
      <c r="AP6436" s="78">
        <f t="shared" si="203"/>
        <v>0</v>
      </c>
      <c r="AQ6436" s="77">
        <f>IF(V6436&lt;Variables!$G$15,1,0)</f>
        <v>1</v>
      </c>
      <c r="AR6436" s="77">
        <v>0</v>
      </c>
      <c r="AS6436" s="77">
        <v>0</v>
      </c>
      <c r="AT6436" s="77">
        <v>0</v>
      </c>
      <c r="AU6436" s="77">
        <v>1</v>
      </c>
      <c r="BA6436" s="77">
        <v>-0.76</v>
      </c>
    </row>
    <row r="6437" spans="3:53" x14ac:dyDescent="0.25">
      <c r="C6437" s="77" t="s">
        <v>776</v>
      </c>
      <c r="D6437" s="77" t="s">
        <v>449</v>
      </c>
      <c r="E6437" s="77">
        <v>33.21</v>
      </c>
      <c r="F6437" s="77">
        <v>11.3</v>
      </c>
      <c r="G6437" s="77">
        <v>7.39</v>
      </c>
      <c r="H6437" s="77">
        <v>17360</v>
      </c>
      <c r="I6437" s="77">
        <v>-0.22900000000000001</v>
      </c>
      <c r="J6437" s="77" t="s">
        <v>74</v>
      </c>
      <c r="K6437" s="77">
        <v>34.94</v>
      </c>
      <c r="L6437" s="77">
        <v>33.519275</v>
      </c>
      <c r="M6437" s="77">
        <v>-1.101679556016655</v>
      </c>
      <c r="N6437" s="77">
        <v>33.305985999999997</v>
      </c>
      <c r="O6437" s="77">
        <v>-0.46834223733835301</v>
      </c>
      <c r="P6437" s="77">
        <v>43604000</v>
      </c>
      <c r="Q6437" s="77">
        <v>34219000</v>
      </c>
      <c r="R6437" s="77">
        <v>1.27</v>
      </c>
      <c r="S6437" s="77">
        <v>26.99</v>
      </c>
      <c r="T6437" s="77">
        <v>7.5399999999999991</v>
      </c>
      <c r="U6437" s="77">
        <v>15.979200000000001</v>
      </c>
      <c r="V6437" s="77">
        <v>2.1917064110563249</v>
      </c>
      <c r="AC6437" s="77">
        <v>34.130000000000003</v>
      </c>
      <c r="AD6437" s="77">
        <v>32.57</v>
      </c>
      <c r="AH6437" s="77">
        <f>IF(AND(M6437&lt;Variables!$G$6,M6437&gt;Variables!$G$5),0,1)</f>
        <v>0</v>
      </c>
      <c r="AI6437" s="77">
        <f t="shared" si="202"/>
        <v>0</v>
      </c>
      <c r="AJ6437" s="77">
        <f>IF(I6437&gt;Variables!$G$7,0,1)</f>
        <v>1</v>
      </c>
      <c r="AK6437" s="77">
        <f>IF(F6437&gt;Variables!$G$8,0,1)</f>
        <v>0</v>
      </c>
      <c r="AL6437" s="77">
        <f>IF(G6437&gt;Variables!$G$9,0,1)</f>
        <v>1</v>
      </c>
      <c r="AM6437" s="77">
        <f>IF(AND(K6437&gt;Variables!$G$10,K6437&lt;Variables!$G$11),0,1)</f>
        <v>1</v>
      </c>
      <c r="AN6437" s="77">
        <f>IF(H6437&lt;Variables!$G$13,1,0)</f>
        <v>0</v>
      </c>
      <c r="AO6437" s="77">
        <f>IF(R6437&lt;Variables!$G$12,0,1)</f>
        <v>0</v>
      </c>
      <c r="AP6437" s="78">
        <f t="shared" si="203"/>
        <v>0</v>
      </c>
      <c r="AQ6437" s="77">
        <f>IF(V6437&lt;Variables!$G$15,1,0)</f>
        <v>1</v>
      </c>
      <c r="AR6437" s="77">
        <v>0</v>
      </c>
      <c r="AS6437" s="77">
        <v>0</v>
      </c>
      <c r="AT6437" s="77">
        <v>1</v>
      </c>
      <c r="AU6437" s="77">
        <v>0</v>
      </c>
      <c r="BA6437" s="77">
        <v>-1.3</v>
      </c>
    </row>
    <row r="6438" spans="3:53" x14ac:dyDescent="0.25">
      <c r="C6438" s="77" t="s">
        <v>776</v>
      </c>
      <c r="D6438" s="77" t="s">
        <v>198</v>
      </c>
      <c r="E6438" s="77">
        <v>0.15</v>
      </c>
      <c r="F6438" s="77">
        <v>7</v>
      </c>
      <c r="G6438" s="77">
        <v>10.9</v>
      </c>
      <c r="H6438" s="77">
        <v>-99999</v>
      </c>
      <c r="I6438" s="77">
        <v>-71.191999999999993</v>
      </c>
      <c r="J6438" s="77" t="s">
        <v>74</v>
      </c>
      <c r="K6438" s="77">
        <v>60.46</v>
      </c>
      <c r="L6438" s="77">
        <v>0.15970000000000001</v>
      </c>
      <c r="M6438" s="77">
        <v>0</v>
      </c>
      <c r="N6438" s="77">
        <v>0.15970000000000001</v>
      </c>
      <c r="O6438" s="77">
        <v>0</v>
      </c>
      <c r="P6438" s="77">
        <v>51513</v>
      </c>
      <c r="Q6438" s="77">
        <v>79782</v>
      </c>
      <c r="R6438" s="77">
        <v>0.65</v>
      </c>
      <c r="S6438" s="77">
        <v>26.99</v>
      </c>
      <c r="T6438" s="77">
        <v>7.5399999999999991</v>
      </c>
      <c r="U6438" s="77">
        <v>15.979200000000001</v>
      </c>
      <c r="V6438" s="77">
        <v>2.4753655999999999</v>
      </c>
      <c r="AC6438" s="77">
        <v>0.16500000000000001</v>
      </c>
      <c r="AD6438" s="77">
        <v>0.14990000000000001</v>
      </c>
      <c r="AH6438" s="77">
        <f>IF(AND(M6438&lt;Variables!$G$6,M6438&gt;Variables!$G$5),0,1)</f>
        <v>1</v>
      </c>
      <c r="AI6438" s="77">
        <f t="shared" si="202"/>
        <v>1</v>
      </c>
      <c r="AJ6438" s="77">
        <f>IF(I6438&gt;Variables!$G$7,0,1)</f>
        <v>1</v>
      </c>
      <c r="AK6438" s="77">
        <f>IF(F6438&gt;Variables!$G$8,0,1)</f>
        <v>1</v>
      </c>
      <c r="AL6438" s="77">
        <f>IF(G6438&gt;Variables!$G$9,0,1)</f>
        <v>0</v>
      </c>
      <c r="AM6438" s="77">
        <f>IF(AND(K6438&gt;Variables!$G$10,K6438&lt;Variables!$G$11),0,1)</f>
        <v>1</v>
      </c>
      <c r="AN6438" s="77">
        <f>IF(H6438&lt;Variables!$G$13,1,0)</f>
        <v>1</v>
      </c>
      <c r="AO6438" s="77">
        <f>IF(R6438&lt;Variables!$G$12,0,1)</f>
        <v>0</v>
      </c>
      <c r="AP6438" s="78">
        <f t="shared" si="203"/>
        <v>0</v>
      </c>
      <c r="AQ6438" s="77">
        <f>IF(V6438&lt;Variables!$G$15,1,0)</f>
        <v>1</v>
      </c>
      <c r="AR6438" s="77">
        <v>1</v>
      </c>
      <c r="AS6438" s="77">
        <v>0</v>
      </c>
      <c r="AT6438" s="77">
        <v>0</v>
      </c>
      <c r="AU6438" s="77">
        <v>0</v>
      </c>
      <c r="BA6438" s="77">
        <v>2</v>
      </c>
    </row>
    <row r="6439" spans="3:53" x14ac:dyDescent="0.25">
      <c r="C6439" s="77" t="s">
        <v>776</v>
      </c>
      <c r="D6439" s="77" t="s">
        <v>444</v>
      </c>
      <c r="E6439" s="77">
        <v>2.58</v>
      </c>
      <c r="F6439" s="77">
        <v>14.68</v>
      </c>
      <c r="G6439" s="77">
        <v>3.2</v>
      </c>
      <c r="H6439" s="77">
        <v>-99999</v>
      </c>
      <c r="I6439" s="77">
        <v>-99999</v>
      </c>
      <c r="J6439" s="77" t="s">
        <v>75</v>
      </c>
      <c r="K6439" s="77">
        <v>-99999</v>
      </c>
      <c r="L6439" s="77">
        <v>2.58</v>
      </c>
      <c r="M6439" s="77">
        <v>0</v>
      </c>
      <c r="N6439" s="77">
        <v>2.54</v>
      </c>
      <c r="O6439" s="77">
        <v>1.5748031496063011</v>
      </c>
      <c r="P6439" s="77">
        <v>124476</v>
      </c>
      <c r="Q6439" s="77">
        <v>1740</v>
      </c>
      <c r="R6439" s="77">
        <v>71.540000000000006</v>
      </c>
      <c r="S6439" s="77">
        <v>26.99</v>
      </c>
      <c r="T6439" s="77">
        <v>7.5399999999999991</v>
      </c>
      <c r="U6439" s="77">
        <v>15.979200000000001</v>
      </c>
      <c r="V6439" s="77">
        <v>-99999</v>
      </c>
      <c r="AC6439" s="77">
        <v>2.58</v>
      </c>
      <c r="AD6439" s="77">
        <v>2.5007999999999999</v>
      </c>
      <c r="AH6439" s="77">
        <f>IF(AND(M6439&lt;Variables!$G$6,M6439&gt;Variables!$G$5),0,1)</f>
        <v>1</v>
      </c>
      <c r="AI6439" s="77">
        <f t="shared" si="202"/>
        <v>0</v>
      </c>
      <c r="AJ6439" s="77">
        <f>IF(I6439&gt;Variables!$G$7,0,1)</f>
        <v>1</v>
      </c>
      <c r="AK6439" s="77">
        <f>IF(F6439&gt;Variables!$G$8,0,1)</f>
        <v>0</v>
      </c>
      <c r="AL6439" s="77">
        <f>IF(G6439&gt;Variables!$G$9,0,1)</f>
        <v>1</v>
      </c>
      <c r="AM6439" s="77">
        <f>IF(AND(K6439&gt;Variables!$G$10,K6439&lt;Variables!$G$11),0,1)</f>
        <v>1</v>
      </c>
      <c r="AN6439" s="77">
        <f>IF(H6439&lt;Variables!$G$13,1,0)</f>
        <v>1</v>
      </c>
      <c r="AO6439" s="77">
        <f>IF(R6439&lt;Variables!$G$12,0,1)</f>
        <v>1</v>
      </c>
      <c r="AP6439" s="78">
        <f t="shared" si="203"/>
        <v>1</v>
      </c>
      <c r="AQ6439" s="77">
        <f>IF(V6439&lt;Variables!$G$15,1,0)</f>
        <v>1</v>
      </c>
      <c r="AR6439" s="77">
        <v>0</v>
      </c>
      <c r="AS6439" s="77">
        <v>0</v>
      </c>
      <c r="AT6439" s="77">
        <v>1</v>
      </c>
      <c r="AU6439" s="77">
        <v>0</v>
      </c>
      <c r="BA6439" s="77">
        <v>-2.25</v>
      </c>
    </row>
    <row r="6440" spans="3:53" x14ac:dyDescent="0.25">
      <c r="C6440" s="77" t="s">
        <v>776</v>
      </c>
      <c r="D6440" s="77" t="s">
        <v>541</v>
      </c>
      <c r="E6440" s="77">
        <v>158.65</v>
      </c>
      <c r="F6440" s="77">
        <v>6.61</v>
      </c>
      <c r="G6440" s="77">
        <v>6.61</v>
      </c>
      <c r="H6440" s="77">
        <v>21570</v>
      </c>
      <c r="I6440" s="77">
        <v>0.42799999999999999</v>
      </c>
      <c r="J6440" s="77" t="s">
        <v>74</v>
      </c>
      <c r="K6440" s="77">
        <v>81.489999999999995</v>
      </c>
      <c r="L6440" s="77">
        <v>156.60146499999999</v>
      </c>
      <c r="M6440" s="77">
        <v>0.99522376754264574</v>
      </c>
      <c r="N6440" s="77">
        <v>155.42893000000001</v>
      </c>
      <c r="O6440" s="77">
        <v>1.7571181890012291</v>
      </c>
      <c r="P6440" s="77">
        <v>2074000</v>
      </c>
      <c r="Q6440" s="77">
        <v>7089000</v>
      </c>
      <c r="R6440" s="77">
        <v>0.28999999999999998</v>
      </c>
      <c r="S6440" s="77">
        <v>26.99</v>
      </c>
      <c r="T6440" s="77">
        <v>7.5399999999999991</v>
      </c>
      <c r="U6440" s="77">
        <v>15.979200000000001</v>
      </c>
      <c r="V6440" s="77">
        <v>2.5768518275254082</v>
      </c>
      <c r="AC6440" s="77">
        <v>162.38999999999999</v>
      </c>
      <c r="AD6440" s="77">
        <v>157.41</v>
      </c>
      <c r="AH6440" s="77">
        <f>IF(AND(M6440&lt;Variables!$G$6,M6440&gt;Variables!$G$5),0,1)</f>
        <v>1</v>
      </c>
      <c r="AI6440" s="77">
        <f t="shared" si="202"/>
        <v>0</v>
      </c>
      <c r="AJ6440" s="77">
        <f>IF(I6440&gt;Variables!$G$7,0,1)</f>
        <v>1</v>
      </c>
      <c r="AK6440" s="77">
        <f>IF(F6440&gt;Variables!$G$8,0,1)</f>
        <v>1</v>
      </c>
      <c r="AL6440" s="77">
        <f>IF(G6440&gt;Variables!$G$9,0,1)</f>
        <v>1</v>
      </c>
      <c r="AM6440" s="77">
        <f>IF(AND(K6440&gt;Variables!$G$10,K6440&lt;Variables!$G$11),0,1)</f>
        <v>1</v>
      </c>
      <c r="AN6440" s="77">
        <f>IF(H6440&lt;Variables!$G$13,1,0)</f>
        <v>0</v>
      </c>
      <c r="AO6440" s="77">
        <f>IF(R6440&lt;Variables!$G$12,0,1)</f>
        <v>0</v>
      </c>
      <c r="AP6440" s="78">
        <f t="shared" si="203"/>
        <v>0</v>
      </c>
      <c r="AQ6440" s="77">
        <f>IF(V6440&lt;Variables!$G$15,1,0)</f>
        <v>1</v>
      </c>
      <c r="AR6440" s="77">
        <v>0</v>
      </c>
      <c r="AS6440" s="77">
        <v>1</v>
      </c>
      <c r="AT6440" s="77">
        <v>0</v>
      </c>
      <c r="AU6440" s="77">
        <v>0</v>
      </c>
      <c r="BA6440" s="77">
        <v>0.6</v>
      </c>
    </row>
    <row r="6441" spans="3:53" x14ac:dyDescent="0.25">
      <c r="C6441" s="77" t="s">
        <v>776</v>
      </c>
      <c r="D6441" s="77" t="s">
        <v>430</v>
      </c>
      <c r="E6441" s="77">
        <v>116.01</v>
      </c>
      <c r="F6441" s="77">
        <v>6.95</v>
      </c>
      <c r="G6441" s="77">
        <v>7.71</v>
      </c>
      <c r="H6441" s="77">
        <v>32160</v>
      </c>
      <c r="I6441" s="77">
        <v>-0.189</v>
      </c>
      <c r="J6441" s="77" t="s">
        <v>74</v>
      </c>
      <c r="K6441" s="77">
        <v>56.73</v>
      </c>
      <c r="L6441" s="77">
        <v>115.77512</v>
      </c>
      <c r="M6441" s="77">
        <v>-3.8972103850968123E-2</v>
      </c>
      <c r="N6441" s="77">
        <v>114.745042</v>
      </c>
      <c r="O6441" s="77">
        <v>0.85838828661547395</v>
      </c>
      <c r="P6441" s="77">
        <v>7131000</v>
      </c>
      <c r="Q6441" s="77">
        <v>13282000</v>
      </c>
      <c r="R6441" s="77">
        <v>0.54</v>
      </c>
      <c r="S6441" s="77">
        <v>26.99</v>
      </c>
      <c r="T6441" s="77">
        <v>7.5399999999999991</v>
      </c>
      <c r="U6441" s="77">
        <v>15.979200000000001</v>
      </c>
      <c r="V6441" s="77">
        <v>2.438493545863877</v>
      </c>
      <c r="AC6441" s="77">
        <v>117.66</v>
      </c>
      <c r="AD6441" s="77">
        <v>114</v>
      </c>
      <c r="AH6441" s="77">
        <f>IF(AND(M6441&lt;Variables!$G$6,M6441&gt;Variables!$G$5),0,1)</f>
        <v>1</v>
      </c>
      <c r="AI6441" s="77">
        <f t="shared" si="202"/>
        <v>0</v>
      </c>
      <c r="AJ6441" s="77">
        <f>IF(I6441&gt;Variables!$G$7,0,1)</f>
        <v>1</v>
      </c>
      <c r="AK6441" s="77">
        <f>IF(F6441&gt;Variables!$G$8,0,1)</f>
        <v>1</v>
      </c>
      <c r="AL6441" s="77">
        <f>IF(G6441&gt;Variables!$G$9,0,1)</f>
        <v>1</v>
      </c>
      <c r="AM6441" s="77">
        <f>IF(AND(K6441&gt;Variables!$G$10,K6441&lt;Variables!$G$11),0,1)</f>
        <v>1</v>
      </c>
      <c r="AN6441" s="77">
        <f>IF(H6441&lt;Variables!$G$13,1,0)</f>
        <v>0</v>
      </c>
      <c r="AO6441" s="77">
        <f>IF(R6441&lt;Variables!$G$12,0,1)</f>
        <v>0</v>
      </c>
      <c r="AP6441" s="78">
        <f t="shared" si="203"/>
        <v>0</v>
      </c>
      <c r="AQ6441" s="77">
        <f>IF(V6441&lt;Variables!$G$15,1,0)</f>
        <v>1</v>
      </c>
      <c r="AR6441" s="77">
        <v>0</v>
      </c>
      <c r="AS6441" s="77">
        <v>0</v>
      </c>
      <c r="AT6441" s="77">
        <v>0</v>
      </c>
      <c r="AU6441" s="77">
        <v>1</v>
      </c>
      <c r="BA6441" s="77">
        <v>-1.62</v>
      </c>
    </row>
    <row r="6442" spans="3:53" x14ac:dyDescent="0.25">
      <c r="C6442" s="77" t="s">
        <v>776</v>
      </c>
      <c r="D6442" s="77" t="s">
        <v>458</v>
      </c>
      <c r="E6442" s="77">
        <v>39.06</v>
      </c>
      <c r="F6442" s="77">
        <v>8.5500000000000007</v>
      </c>
      <c r="G6442" s="77">
        <v>8.9600000000000009</v>
      </c>
      <c r="H6442" s="77">
        <v>8790</v>
      </c>
      <c r="I6442" s="77">
        <v>10.819000000000001</v>
      </c>
      <c r="J6442" s="77" t="s">
        <v>74</v>
      </c>
      <c r="K6442" s="77">
        <v>37.22</v>
      </c>
      <c r="L6442" s="77">
        <v>39.499785000000003</v>
      </c>
      <c r="M6442" s="77">
        <v>-1.189335587522822</v>
      </c>
      <c r="N6442" s="77">
        <v>39.191992000000013</v>
      </c>
      <c r="O6442" s="77">
        <v>-0.41332933523768067</v>
      </c>
      <c r="P6442" s="77">
        <v>18908000</v>
      </c>
      <c r="Q6442" s="77">
        <v>19867000</v>
      </c>
      <c r="R6442" s="77">
        <v>0.95</v>
      </c>
      <c r="S6442" s="77">
        <v>26.99</v>
      </c>
      <c r="T6442" s="77">
        <v>7.5399999999999991</v>
      </c>
      <c r="U6442" s="77">
        <v>15.979200000000001</v>
      </c>
      <c r="V6442" s="77">
        <v>2.221625166236525</v>
      </c>
      <c r="AC6442" s="77">
        <v>39.57</v>
      </c>
      <c r="AD6442" s="77">
        <v>38.72</v>
      </c>
      <c r="AH6442" s="77">
        <f>IF(AND(M6442&lt;Variables!$G$6,M6442&gt;Variables!$G$5),0,1)</f>
        <v>0</v>
      </c>
      <c r="AI6442" s="77">
        <f t="shared" si="202"/>
        <v>0</v>
      </c>
      <c r="AJ6442" s="77">
        <f>IF(I6442&gt;Variables!$G$7,0,1)</f>
        <v>1</v>
      </c>
      <c r="AK6442" s="77">
        <f>IF(F6442&gt;Variables!$G$8,0,1)</f>
        <v>1</v>
      </c>
      <c r="AL6442" s="77">
        <f>IF(G6442&gt;Variables!$G$9,0,1)</f>
        <v>1</v>
      </c>
      <c r="AM6442" s="77">
        <f>IF(AND(K6442&gt;Variables!$G$10,K6442&lt;Variables!$G$11),0,1)</f>
        <v>1</v>
      </c>
      <c r="AN6442" s="77">
        <f>IF(H6442&lt;Variables!$G$13,1,0)</f>
        <v>0</v>
      </c>
      <c r="AO6442" s="77">
        <f>IF(R6442&lt;Variables!$G$12,0,1)</f>
        <v>0</v>
      </c>
      <c r="AP6442" s="78">
        <f t="shared" si="203"/>
        <v>0</v>
      </c>
      <c r="AQ6442" s="77">
        <f>IF(V6442&lt;Variables!$G$15,1,0)</f>
        <v>1</v>
      </c>
      <c r="AR6442" s="77">
        <v>0</v>
      </c>
      <c r="AS6442" s="77">
        <v>1</v>
      </c>
      <c r="AT6442" s="77">
        <v>0</v>
      </c>
      <c r="AU6442" s="77">
        <v>0</v>
      </c>
      <c r="BA6442" s="77">
        <v>0.6</v>
      </c>
    </row>
    <row r="6443" spans="3:53" x14ac:dyDescent="0.25">
      <c r="C6443" s="77" t="s">
        <v>776</v>
      </c>
      <c r="D6443" s="77" t="s">
        <v>429</v>
      </c>
      <c r="E6443" s="77">
        <v>184.08</v>
      </c>
      <c r="F6443" s="77">
        <v>10.039999999999999</v>
      </c>
      <c r="G6443" s="77">
        <v>-1.1299999999999999</v>
      </c>
      <c r="H6443" s="77">
        <v>3840</v>
      </c>
      <c r="I6443" s="77">
        <v>3.6469999999999998</v>
      </c>
      <c r="J6443" s="77" t="s">
        <v>74</v>
      </c>
      <c r="K6443" s="77">
        <v>54.23</v>
      </c>
      <c r="L6443" s="77">
        <v>183.35167647058819</v>
      </c>
      <c r="M6443" s="77">
        <v>9.7257648713324513E-2</v>
      </c>
      <c r="N6443" s="77">
        <v>183.42555476190481</v>
      </c>
      <c r="O6443" s="77">
        <v>5.6941486823250238E-2</v>
      </c>
      <c r="P6443" s="77">
        <v>650867</v>
      </c>
      <c r="Q6443" s="77">
        <v>177589</v>
      </c>
      <c r="R6443" s="77">
        <v>3.67</v>
      </c>
      <c r="S6443" s="77">
        <v>26.99</v>
      </c>
      <c r="T6443" s="77">
        <v>7.5399999999999991</v>
      </c>
      <c r="U6443" s="77">
        <v>15.979200000000001</v>
      </c>
      <c r="V6443" s="77">
        <v>2.4071059783549358</v>
      </c>
      <c r="AC6443" s="77">
        <v>184.48</v>
      </c>
      <c r="AD6443" s="77">
        <v>181.905</v>
      </c>
      <c r="AH6443" s="77">
        <f>IF(AND(M6443&lt;Variables!$G$6,M6443&gt;Variables!$G$5),0,1)</f>
        <v>1</v>
      </c>
      <c r="AI6443" s="77">
        <f t="shared" si="202"/>
        <v>1</v>
      </c>
      <c r="AJ6443" s="77">
        <f>IF(I6443&gt;Variables!$G$7,0,1)</f>
        <v>1</v>
      </c>
      <c r="AK6443" s="77">
        <f>IF(F6443&gt;Variables!$G$8,0,1)</f>
        <v>0</v>
      </c>
      <c r="AL6443" s="77">
        <f>IF(G6443&gt;Variables!$G$9,0,1)</f>
        <v>1</v>
      </c>
      <c r="AM6443" s="77">
        <f>IF(AND(K6443&gt;Variables!$G$10,K6443&lt;Variables!$G$11),0,1)</f>
        <v>1</v>
      </c>
      <c r="AN6443" s="77">
        <f>IF(H6443&lt;Variables!$G$13,1,0)</f>
        <v>0</v>
      </c>
      <c r="AO6443" s="77">
        <f>IF(R6443&lt;Variables!$G$12,0,1)</f>
        <v>1</v>
      </c>
      <c r="AP6443" s="78">
        <f t="shared" si="203"/>
        <v>0</v>
      </c>
      <c r="AQ6443" s="77">
        <f>IF(V6443&lt;Variables!$G$15,1,0)</f>
        <v>1</v>
      </c>
      <c r="AR6443" s="77">
        <v>0</v>
      </c>
      <c r="AS6443" s="77">
        <v>0</v>
      </c>
      <c r="AT6443" s="77">
        <v>0</v>
      </c>
      <c r="AU6443" s="77">
        <v>1</v>
      </c>
      <c r="BA6443" s="77">
        <v>-0.73</v>
      </c>
    </row>
    <row r="6444" spans="3:53" x14ac:dyDescent="0.25">
      <c r="C6444" s="77" t="s">
        <v>776</v>
      </c>
      <c r="D6444" s="77" t="s">
        <v>456</v>
      </c>
      <c r="E6444" s="77">
        <v>54.16</v>
      </c>
      <c r="F6444" s="77">
        <v>10.42</v>
      </c>
      <c r="G6444" s="77">
        <v>11.04</v>
      </c>
      <c r="H6444" s="77">
        <v>6290</v>
      </c>
      <c r="I6444" s="77">
        <v>1.159</v>
      </c>
      <c r="J6444" s="77" t="s">
        <v>74</v>
      </c>
      <c r="K6444" s="77">
        <v>57.11</v>
      </c>
      <c r="L6444" s="77">
        <v>53.928455000000007</v>
      </c>
      <c r="M6444" s="77">
        <v>0.27173965951740348</v>
      </c>
      <c r="N6444" s="77">
        <v>53.744902000000003</v>
      </c>
      <c r="O6444" s="77">
        <v>0.61419406811831112</v>
      </c>
      <c r="P6444" s="77">
        <v>2921000</v>
      </c>
      <c r="Q6444" s="77">
        <v>1408000</v>
      </c>
      <c r="R6444" s="77">
        <v>2.0699999999999998</v>
      </c>
      <c r="S6444" s="77">
        <v>26.99</v>
      </c>
      <c r="T6444" s="77">
        <v>7.5399999999999991</v>
      </c>
      <c r="U6444" s="77">
        <v>15.979200000000001</v>
      </c>
      <c r="V6444" s="77">
        <v>2.4280145536407081</v>
      </c>
      <c r="AC6444" s="77">
        <v>54.5</v>
      </c>
      <c r="AD6444" s="77">
        <v>52.95</v>
      </c>
      <c r="AH6444" s="77">
        <f>IF(AND(M6444&lt;Variables!$G$6,M6444&gt;Variables!$G$5),0,1)</f>
        <v>1</v>
      </c>
      <c r="AI6444" s="77">
        <f t="shared" si="202"/>
        <v>0</v>
      </c>
      <c r="AJ6444" s="77">
        <f>IF(I6444&gt;Variables!$G$7,0,1)</f>
        <v>1</v>
      </c>
      <c r="AK6444" s="77">
        <f>IF(F6444&gt;Variables!$G$8,0,1)</f>
        <v>0</v>
      </c>
      <c r="AL6444" s="77">
        <f>IF(G6444&gt;Variables!$G$9,0,1)</f>
        <v>0</v>
      </c>
      <c r="AM6444" s="77">
        <f>IF(AND(K6444&gt;Variables!$G$10,K6444&lt;Variables!$G$11),0,1)</f>
        <v>1</v>
      </c>
      <c r="AN6444" s="77">
        <f>IF(H6444&lt;Variables!$G$13,1,0)</f>
        <v>0</v>
      </c>
      <c r="AO6444" s="77">
        <f>IF(R6444&lt;Variables!$G$12,0,1)</f>
        <v>0</v>
      </c>
      <c r="AP6444" s="78">
        <f t="shared" si="203"/>
        <v>0</v>
      </c>
      <c r="AQ6444" s="77">
        <f>IF(V6444&lt;Variables!$G$15,1,0)</f>
        <v>1</v>
      </c>
      <c r="AR6444" s="77">
        <v>0</v>
      </c>
      <c r="AS6444" s="77">
        <v>0</v>
      </c>
      <c r="AT6444" s="77">
        <v>1</v>
      </c>
      <c r="AU6444" s="77">
        <v>0</v>
      </c>
      <c r="BA6444" s="77">
        <v>-1.64</v>
      </c>
    </row>
    <row r="6445" spans="3:53" x14ac:dyDescent="0.25">
      <c r="C6445" s="77" t="s">
        <v>776</v>
      </c>
      <c r="D6445" s="77" t="s">
        <v>453</v>
      </c>
      <c r="E6445" s="77">
        <v>16.97</v>
      </c>
      <c r="F6445" s="77">
        <v>19.920000000000002</v>
      </c>
      <c r="G6445" s="77">
        <v>-1.22</v>
      </c>
      <c r="H6445" s="77">
        <v>177.22</v>
      </c>
      <c r="I6445" s="77">
        <v>-27.402999999999999</v>
      </c>
      <c r="J6445" s="77" t="s">
        <v>75</v>
      </c>
      <c r="K6445" s="77">
        <v>46.04</v>
      </c>
      <c r="L6445" s="77">
        <v>16.957000000000001</v>
      </c>
      <c r="M6445" s="77">
        <v>-0.10025358259125711</v>
      </c>
      <c r="N6445" s="77">
        <v>16.95408965517241</v>
      </c>
      <c r="O6445" s="77">
        <v>-8.3104757960944492E-2</v>
      </c>
      <c r="P6445" s="77">
        <v>581030</v>
      </c>
      <c r="Q6445" s="77">
        <v>77900</v>
      </c>
      <c r="R6445" s="77">
        <v>7.46</v>
      </c>
      <c r="S6445" s="77">
        <v>26.99</v>
      </c>
      <c r="T6445" s="77">
        <v>7.5399999999999991</v>
      </c>
      <c r="U6445" s="77">
        <v>15.979200000000001</v>
      </c>
      <c r="V6445" s="77">
        <v>2.3274344450551392</v>
      </c>
      <c r="AC6445" s="77">
        <v>17</v>
      </c>
      <c r="AD6445" s="77">
        <v>16.86</v>
      </c>
      <c r="AH6445" s="77">
        <f>IF(AND(M6445&lt;Variables!$G$6,M6445&gt;Variables!$G$5),0,1)</f>
        <v>1</v>
      </c>
      <c r="AI6445" s="77">
        <f t="shared" si="202"/>
        <v>0</v>
      </c>
      <c r="AJ6445" s="77">
        <f>IF(I6445&gt;Variables!$G$7,0,1)</f>
        <v>1</v>
      </c>
      <c r="AK6445" s="77">
        <f>IF(F6445&gt;Variables!$G$8,0,1)</f>
        <v>0</v>
      </c>
      <c r="AL6445" s="77">
        <f>IF(G6445&gt;Variables!$G$9,0,1)</f>
        <v>1</v>
      </c>
      <c r="AM6445" s="77">
        <f>IF(AND(K6445&gt;Variables!$G$10,K6445&lt;Variables!$G$11),0,1)</f>
        <v>1</v>
      </c>
      <c r="AN6445" s="77">
        <f>IF(H6445&lt;Variables!$G$13,1,0)</f>
        <v>1</v>
      </c>
      <c r="AO6445" s="77">
        <f>IF(R6445&lt;Variables!$G$12,0,1)</f>
        <v>1</v>
      </c>
      <c r="AP6445" s="78">
        <f t="shared" si="203"/>
        <v>1</v>
      </c>
      <c r="AQ6445" s="77">
        <f>IF(V6445&lt;Variables!$G$15,1,0)</f>
        <v>1</v>
      </c>
      <c r="AR6445" s="77">
        <v>0</v>
      </c>
      <c r="AS6445" s="77">
        <v>0</v>
      </c>
      <c r="AT6445" s="77">
        <v>0</v>
      </c>
      <c r="AU6445" s="77">
        <v>1</v>
      </c>
      <c r="BA6445" s="77">
        <v>-0.33</v>
      </c>
    </row>
    <row r="6446" spans="3:53" x14ac:dyDescent="0.25">
      <c r="C6446" s="77" t="s">
        <v>776</v>
      </c>
      <c r="D6446" s="77" t="s">
        <v>131</v>
      </c>
      <c r="E6446" s="77">
        <v>1.75</v>
      </c>
      <c r="F6446" s="77">
        <v>16.34</v>
      </c>
      <c r="G6446" s="77">
        <v>10.69</v>
      </c>
      <c r="H6446" s="77">
        <v>2660</v>
      </c>
      <c r="I6446" s="77">
        <v>7.4820000000000002</v>
      </c>
      <c r="J6446" s="77" t="s">
        <v>74</v>
      </c>
      <c r="K6446" s="77">
        <v>48.17</v>
      </c>
      <c r="L6446" s="77">
        <v>1.762885</v>
      </c>
      <c r="M6446" s="77">
        <v>-0.16365219512333631</v>
      </c>
      <c r="N6446" s="77">
        <v>1.7782180000000001</v>
      </c>
      <c r="O6446" s="77">
        <v>-1.024508806006929</v>
      </c>
      <c r="P6446" s="77">
        <v>96224000</v>
      </c>
      <c r="Q6446" s="77">
        <v>21404000</v>
      </c>
      <c r="R6446" s="77">
        <v>4.5</v>
      </c>
      <c r="S6446" s="77">
        <v>26.99</v>
      </c>
      <c r="T6446" s="77">
        <v>7.5399999999999991</v>
      </c>
      <c r="U6446" s="77">
        <v>15.979200000000001</v>
      </c>
      <c r="V6446" s="77">
        <v>2.3514312486758921</v>
      </c>
      <c r="AC6446" s="77">
        <v>1.88</v>
      </c>
      <c r="AD6446" s="77">
        <v>1.7</v>
      </c>
      <c r="AH6446" s="77">
        <f>IF(AND(M6446&lt;Variables!$G$6,M6446&gt;Variables!$G$5),0,1)</f>
        <v>1</v>
      </c>
      <c r="AI6446" s="77">
        <f t="shared" si="202"/>
        <v>1</v>
      </c>
      <c r="AJ6446" s="77">
        <f>IF(I6446&gt;Variables!$G$7,0,1)</f>
        <v>1</v>
      </c>
      <c r="AK6446" s="77">
        <f>IF(F6446&gt;Variables!$G$8,0,1)</f>
        <v>0</v>
      </c>
      <c r="AL6446" s="77">
        <f>IF(G6446&gt;Variables!$G$9,0,1)</f>
        <v>0</v>
      </c>
      <c r="AM6446" s="77">
        <f>IF(AND(K6446&gt;Variables!$G$10,K6446&lt;Variables!$G$11),0,1)</f>
        <v>1</v>
      </c>
      <c r="AN6446" s="77">
        <f>IF(H6446&lt;Variables!$G$13,1,0)</f>
        <v>0</v>
      </c>
      <c r="AO6446" s="77">
        <f>IF(R6446&lt;Variables!$G$12,0,1)</f>
        <v>1</v>
      </c>
      <c r="AP6446" s="78">
        <f t="shared" si="203"/>
        <v>0</v>
      </c>
      <c r="AQ6446" s="77">
        <f>IF(V6446&lt;Variables!$G$15,1,0)</f>
        <v>1</v>
      </c>
      <c r="AR6446" s="77">
        <v>0</v>
      </c>
      <c r="AS6446" s="77">
        <v>0</v>
      </c>
      <c r="AT6446" s="77">
        <v>1</v>
      </c>
      <c r="AU6446" s="77">
        <v>0</v>
      </c>
      <c r="BA6446" s="77">
        <v>-2.25</v>
      </c>
    </row>
    <row r="6447" spans="3:53" x14ac:dyDescent="0.25">
      <c r="C6447" s="77" t="s">
        <v>776</v>
      </c>
      <c r="D6447" s="77" t="s">
        <v>431</v>
      </c>
      <c r="E6447" s="77">
        <v>36.130000000000003</v>
      </c>
      <c r="F6447" s="77">
        <v>25.26</v>
      </c>
      <c r="G6447" s="77">
        <v>22.21</v>
      </c>
      <c r="H6447" s="77">
        <v>3750</v>
      </c>
      <c r="I6447" s="77">
        <v>51.5</v>
      </c>
      <c r="J6447" s="77" t="s">
        <v>74</v>
      </c>
      <c r="K6447" s="77">
        <v>32.729999999999997</v>
      </c>
      <c r="L6447" s="77">
        <v>36.574874999999999</v>
      </c>
      <c r="M6447" s="77">
        <v>-1.09330517192472</v>
      </c>
      <c r="N6447" s="77">
        <v>36.910603999999999</v>
      </c>
      <c r="O6447" s="77">
        <v>-1.9929340630676271</v>
      </c>
      <c r="P6447" s="77">
        <v>25168000</v>
      </c>
      <c r="Q6447" s="77">
        <v>5226000</v>
      </c>
      <c r="R6447" s="77">
        <v>4.82</v>
      </c>
      <c r="S6447" s="77">
        <v>26.99</v>
      </c>
      <c r="T6447" s="77">
        <v>7.5399999999999991</v>
      </c>
      <c r="U6447" s="77">
        <v>15.979200000000001</v>
      </c>
      <c r="V6447" s="77">
        <v>2.1619793081083669</v>
      </c>
      <c r="AC6447" s="77">
        <v>38.549999999999997</v>
      </c>
      <c r="AD6447" s="77">
        <v>35.630000000000003</v>
      </c>
      <c r="AH6447" s="77">
        <f>IF(AND(M6447&lt;Variables!$G$6,M6447&gt;Variables!$G$5),0,1)</f>
        <v>0</v>
      </c>
      <c r="AI6447" s="77">
        <f t="shared" si="202"/>
        <v>1</v>
      </c>
      <c r="AJ6447" s="77">
        <f>IF(I6447&gt;Variables!$G$7,0,1)</f>
        <v>0</v>
      </c>
      <c r="AK6447" s="77">
        <f>IF(F6447&gt;Variables!$G$8,0,1)</f>
        <v>0</v>
      </c>
      <c r="AL6447" s="77">
        <f>IF(G6447&gt;Variables!$G$9,0,1)</f>
        <v>0</v>
      </c>
      <c r="AM6447" s="77">
        <f>IF(AND(K6447&gt;Variables!$G$10,K6447&lt;Variables!$G$11),0,1)</f>
        <v>1</v>
      </c>
      <c r="AN6447" s="77">
        <f>IF(H6447&lt;Variables!$G$13,1,0)</f>
        <v>0</v>
      </c>
      <c r="AO6447" s="77">
        <f>IF(R6447&lt;Variables!$G$12,0,1)</f>
        <v>1</v>
      </c>
      <c r="AP6447" s="78">
        <f t="shared" si="203"/>
        <v>0</v>
      </c>
      <c r="AQ6447" s="77">
        <f>IF(V6447&lt;Variables!$G$15,1,0)</f>
        <v>1</v>
      </c>
      <c r="AR6447" s="77">
        <v>1</v>
      </c>
      <c r="AS6447" s="77">
        <v>0</v>
      </c>
      <c r="AT6447" s="77">
        <v>0</v>
      </c>
      <c r="AU6447" s="77">
        <v>0</v>
      </c>
      <c r="BA6447" s="77">
        <v>1.49</v>
      </c>
    </row>
    <row r="6448" spans="3:53" x14ac:dyDescent="0.25">
      <c r="C6448" s="77" t="s">
        <v>776</v>
      </c>
      <c r="D6448" s="77" t="s">
        <v>445</v>
      </c>
      <c r="E6448" s="77">
        <v>13</v>
      </c>
      <c r="F6448" s="77">
        <v>67.31</v>
      </c>
      <c r="G6448" s="77">
        <v>37.18</v>
      </c>
      <c r="H6448" s="77">
        <v>74.489999999999995</v>
      </c>
      <c r="I6448" s="77">
        <v>2670.3009999999999</v>
      </c>
      <c r="J6448" s="77" t="s">
        <v>75</v>
      </c>
      <c r="K6448" s="77">
        <v>50.97</v>
      </c>
      <c r="L6448" s="77">
        <v>12.873305</v>
      </c>
      <c r="M6448" s="77">
        <v>1.023008465968936</v>
      </c>
      <c r="N6448" s="77">
        <v>13.1492</v>
      </c>
      <c r="O6448" s="77">
        <v>-1.096644662793185</v>
      </c>
      <c r="P6448" s="77">
        <v>118420000</v>
      </c>
      <c r="Q6448" s="77">
        <v>14860000</v>
      </c>
      <c r="R6448" s="77">
        <v>7.97</v>
      </c>
      <c r="S6448" s="77">
        <v>26.99</v>
      </c>
      <c r="T6448" s="77">
        <v>7.5399999999999991</v>
      </c>
      <c r="U6448" s="77">
        <v>15.979200000000001</v>
      </c>
      <c r="V6448" s="77">
        <v>2.347585164888581</v>
      </c>
      <c r="AC6448" s="77">
        <v>16.45</v>
      </c>
      <c r="AD6448" s="77">
        <v>12.605</v>
      </c>
      <c r="AH6448" s="77">
        <f>IF(AND(M6448&lt;Variables!$G$6,M6448&gt;Variables!$G$5),0,1)</f>
        <v>1</v>
      </c>
      <c r="AI6448" s="77">
        <f t="shared" si="202"/>
        <v>1</v>
      </c>
      <c r="AJ6448" s="77">
        <f>IF(I6448&gt;Variables!$G$7,0,1)</f>
        <v>0</v>
      </c>
      <c r="AK6448" s="77">
        <f>IF(F6448&gt;Variables!$G$8,0,1)</f>
        <v>0</v>
      </c>
      <c r="AL6448" s="77">
        <f>IF(G6448&gt;Variables!$G$9,0,1)</f>
        <v>0</v>
      </c>
      <c r="AM6448" s="77">
        <f>IF(AND(K6448&gt;Variables!$G$10,K6448&lt;Variables!$G$11),0,1)</f>
        <v>1</v>
      </c>
      <c r="AN6448" s="77">
        <f>IF(H6448&lt;Variables!$G$13,1,0)</f>
        <v>1</v>
      </c>
      <c r="AO6448" s="77">
        <f>IF(R6448&lt;Variables!$G$12,0,1)</f>
        <v>1</v>
      </c>
      <c r="AP6448" s="78">
        <f t="shared" si="203"/>
        <v>1</v>
      </c>
      <c r="AQ6448" s="77">
        <f>IF(V6448&lt;Variables!$G$15,1,0)</f>
        <v>1</v>
      </c>
      <c r="AR6448" s="77">
        <v>0</v>
      </c>
      <c r="AS6448" s="77">
        <v>0</v>
      </c>
      <c r="AT6448" s="77">
        <v>1</v>
      </c>
      <c r="AU6448" s="77">
        <v>0</v>
      </c>
      <c r="BA6448" s="77">
        <v>-2.25</v>
      </c>
    </row>
    <row r="6449" spans="3:53" x14ac:dyDescent="0.25">
      <c r="C6449" s="77" t="s">
        <v>776</v>
      </c>
      <c r="D6449" s="77" t="s">
        <v>766</v>
      </c>
      <c r="E6449" s="77">
        <v>1.1399999999999999</v>
      </c>
      <c r="F6449" s="77">
        <v>19.32</v>
      </c>
      <c r="G6449" s="77">
        <v>12.86</v>
      </c>
      <c r="H6449" s="77">
        <v>41.21</v>
      </c>
      <c r="I6449" s="77">
        <v>-27.861000000000001</v>
      </c>
      <c r="J6449" s="77" t="s">
        <v>75</v>
      </c>
      <c r="K6449" s="77">
        <v>51.57</v>
      </c>
      <c r="L6449" s="77">
        <v>1.1335249999999999</v>
      </c>
      <c r="M6449" s="77">
        <v>0.56240488740874883</v>
      </c>
      <c r="N6449" s="77">
        <v>1.1484920000000001</v>
      </c>
      <c r="O6449" s="77">
        <v>-0.74811143656204437</v>
      </c>
      <c r="P6449" s="77">
        <v>18310000</v>
      </c>
      <c r="Q6449" s="77">
        <v>1630000</v>
      </c>
      <c r="R6449" s="77">
        <v>11.23</v>
      </c>
      <c r="S6449" s="77">
        <v>26.99</v>
      </c>
      <c r="T6449" s="77">
        <v>7.5399999999999991</v>
      </c>
      <c r="U6449" s="77">
        <v>15.979200000000001</v>
      </c>
      <c r="V6449" s="77">
        <v>2.366092639183079</v>
      </c>
      <c r="AC6449" s="77">
        <v>1.19</v>
      </c>
      <c r="AD6449" s="77">
        <v>1.07</v>
      </c>
      <c r="AH6449" s="77">
        <f>IF(AND(M6449&lt;Variables!$G$6,M6449&gt;Variables!$G$5),0,1)</f>
        <v>1</v>
      </c>
      <c r="AI6449" s="77">
        <f t="shared" si="202"/>
        <v>1</v>
      </c>
      <c r="AJ6449" s="77">
        <f>IF(I6449&gt;Variables!$G$7,0,1)</f>
        <v>1</v>
      </c>
      <c r="AK6449" s="77">
        <f>IF(F6449&gt;Variables!$G$8,0,1)</f>
        <v>0</v>
      </c>
      <c r="AL6449" s="77">
        <f>IF(G6449&gt;Variables!$G$9,0,1)</f>
        <v>0</v>
      </c>
      <c r="AM6449" s="77">
        <f>IF(AND(K6449&gt;Variables!$G$10,K6449&lt;Variables!$G$11),0,1)</f>
        <v>1</v>
      </c>
      <c r="AN6449" s="77">
        <f>IF(H6449&lt;Variables!$G$13,1,0)</f>
        <v>1</v>
      </c>
      <c r="AO6449" s="77">
        <f>IF(R6449&lt;Variables!$G$12,0,1)</f>
        <v>1</v>
      </c>
      <c r="AP6449" s="78">
        <f t="shared" si="203"/>
        <v>1</v>
      </c>
      <c r="AQ6449" s="77">
        <f>IF(V6449&lt;Variables!$G$15,1,0)</f>
        <v>1</v>
      </c>
      <c r="AR6449" s="77">
        <v>0</v>
      </c>
      <c r="AS6449" s="77">
        <v>0</v>
      </c>
      <c r="AT6449" s="77">
        <v>1</v>
      </c>
      <c r="AU6449" s="77">
        <v>0</v>
      </c>
      <c r="BA6449" s="77">
        <v>-2.25</v>
      </c>
    </row>
    <row r="6450" spans="3:53" x14ac:dyDescent="0.25">
      <c r="C6450" s="77" t="s">
        <v>776</v>
      </c>
      <c r="D6450" s="77" t="s">
        <v>475</v>
      </c>
      <c r="E6450" s="77">
        <v>52</v>
      </c>
      <c r="F6450" s="77">
        <v>12.22</v>
      </c>
      <c r="G6450" s="77">
        <v>12.2</v>
      </c>
      <c r="H6450" s="77">
        <v>4840</v>
      </c>
      <c r="I6450" s="77">
        <v>6.6000000000000003E-2</v>
      </c>
      <c r="J6450" s="77" t="s">
        <v>75</v>
      </c>
      <c r="K6450" s="77">
        <v>41.76</v>
      </c>
      <c r="L6450" s="77">
        <v>52.484654999999997</v>
      </c>
      <c r="M6450" s="77">
        <v>-1.323539232562351</v>
      </c>
      <c r="N6450" s="77">
        <v>52.112762000000011</v>
      </c>
      <c r="O6450" s="77">
        <v>-0.61935308667771527</v>
      </c>
      <c r="P6450" s="77">
        <v>855765</v>
      </c>
      <c r="Q6450" s="77">
        <v>568912</v>
      </c>
      <c r="R6450" s="77">
        <v>1.5</v>
      </c>
      <c r="S6450" s="77">
        <v>26.99</v>
      </c>
      <c r="T6450" s="77">
        <v>7.5399999999999991</v>
      </c>
      <c r="U6450" s="77">
        <v>15.979200000000001</v>
      </c>
      <c r="V6450" s="77">
        <v>2.2845491981046271</v>
      </c>
      <c r="AC6450" s="77">
        <v>52.8</v>
      </c>
      <c r="AD6450" s="77">
        <v>51.25</v>
      </c>
      <c r="AH6450" s="77">
        <f>IF(AND(M6450&lt;Variables!$G$6,M6450&gt;Variables!$G$5),0,1)</f>
        <v>0</v>
      </c>
      <c r="AI6450" s="77">
        <f t="shared" ref="AI6450:AI6513" si="204">IF(L6450&gt;N6450,0,1)</f>
        <v>0</v>
      </c>
      <c r="AJ6450" s="77">
        <f>IF(I6450&gt;Variables!$G$7,0,1)</f>
        <v>1</v>
      </c>
      <c r="AK6450" s="77">
        <f>IF(F6450&gt;Variables!$G$8,0,1)</f>
        <v>0</v>
      </c>
      <c r="AL6450" s="77">
        <f>IF(G6450&gt;Variables!$G$9,0,1)</f>
        <v>0</v>
      </c>
      <c r="AM6450" s="77">
        <f>IF(AND(K6450&gt;Variables!$G$10,K6450&lt;Variables!$G$11),0,1)</f>
        <v>1</v>
      </c>
      <c r="AN6450" s="77">
        <f>IF(H6450&lt;Variables!$G$13,1,0)</f>
        <v>0</v>
      </c>
      <c r="AO6450" s="77">
        <f>IF(R6450&lt;Variables!$G$12,0,1)</f>
        <v>0</v>
      </c>
      <c r="AP6450" s="78">
        <f t="shared" ref="AP6450:AP6513" si="205">IF(J6450="Pass", 0,1)</f>
        <v>1</v>
      </c>
      <c r="AQ6450" s="77">
        <f>IF(V6450&lt;Variables!$G$15,1,0)</f>
        <v>1</v>
      </c>
      <c r="AR6450" s="77">
        <v>0</v>
      </c>
      <c r="AS6450" s="77">
        <v>0</v>
      </c>
      <c r="AT6450" s="77">
        <v>1</v>
      </c>
      <c r="AU6450" s="77">
        <v>0</v>
      </c>
      <c r="BA6450" s="77">
        <v>-0.41</v>
      </c>
    </row>
    <row r="6451" spans="3:53" x14ac:dyDescent="0.25">
      <c r="C6451" s="77" t="s">
        <v>776</v>
      </c>
      <c r="D6451" s="77" t="s">
        <v>435</v>
      </c>
      <c r="E6451" s="77">
        <v>5.61</v>
      </c>
      <c r="F6451" s="77">
        <v>23.65</v>
      </c>
      <c r="G6451" s="77">
        <v>6.38</v>
      </c>
      <c r="H6451" s="77">
        <v>184.53</v>
      </c>
      <c r="I6451" s="77">
        <v>31.606000000000002</v>
      </c>
      <c r="J6451" s="77" t="s">
        <v>74</v>
      </c>
      <c r="K6451" s="77">
        <v>61.95</v>
      </c>
      <c r="L6451" s="77">
        <v>5.5742555555555544</v>
      </c>
      <c r="M6451" s="77">
        <v>0.19275119946262881</v>
      </c>
      <c r="N6451" s="77">
        <v>5.491222500000001</v>
      </c>
      <c r="O6451" s="77">
        <v>1.7077709016525731</v>
      </c>
      <c r="P6451" s="77">
        <v>951010</v>
      </c>
      <c r="Q6451" s="77">
        <v>163750</v>
      </c>
      <c r="R6451" s="77">
        <v>5.81</v>
      </c>
      <c r="S6451" s="77">
        <v>26.99</v>
      </c>
      <c r="T6451" s="77">
        <v>7.5399999999999991</v>
      </c>
      <c r="U6451" s="77">
        <v>15.979200000000001</v>
      </c>
      <c r="V6451" s="77">
        <v>2.479138316518597</v>
      </c>
      <c r="AC6451" s="77">
        <v>5.88</v>
      </c>
      <c r="AD6451" s="77">
        <v>5.5</v>
      </c>
      <c r="AH6451" s="77">
        <f>IF(AND(M6451&lt;Variables!$G$6,M6451&gt;Variables!$G$5),0,1)</f>
        <v>1</v>
      </c>
      <c r="AI6451" s="77">
        <f t="shared" si="204"/>
        <v>0</v>
      </c>
      <c r="AJ6451" s="77">
        <f>IF(I6451&gt;Variables!$G$7,0,1)</f>
        <v>1</v>
      </c>
      <c r="AK6451" s="77">
        <f>IF(F6451&gt;Variables!$G$8,0,1)</f>
        <v>0</v>
      </c>
      <c r="AL6451" s="77">
        <f>IF(G6451&gt;Variables!$G$9,0,1)</f>
        <v>1</v>
      </c>
      <c r="AM6451" s="77">
        <f>IF(AND(K6451&gt;Variables!$G$10,K6451&lt;Variables!$G$11),0,1)</f>
        <v>1</v>
      </c>
      <c r="AN6451" s="77">
        <f>IF(H6451&lt;Variables!$G$13,1,0)</f>
        <v>1</v>
      </c>
      <c r="AO6451" s="77">
        <f>IF(R6451&lt;Variables!$G$12,0,1)</f>
        <v>1</v>
      </c>
      <c r="AP6451" s="78">
        <f t="shared" si="205"/>
        <v>0</v>
      </c>
      <c r="AQ6451" s="77">
        <f>IF(V6451&lt;Variables!$G$15,1,0)</f>
        <v>1</v>
      </c>
      <c r="AR6451" s="77">
        <v>1</v>
      </c>
      <c r="AS6451" s="77">
        <v>0</v>
      </c>
      <c r="AT6451" s="77">
        <v>0</v>
      </c>
      <c r="AU6451" s="77">
        <v>0</v>
      </c>
      <c r="BA6451" s="77">
        <v>2</v>
      </c>
    </row>
    <row r="6452" spans="3:53" x14ac:dyDescent="0.25">
      <c r="C6452" s="77" t="s">
        <v>776</v>
      </c>
      <c r="D6452" s="77" t="s">
        <v>183</v>
      </c>
      <c r="E6452" s="77">
        <v>46.45</v>
      </c>
      <c r="F6452" s="77">
        <v>9.1300000000000008</v>
      </c>
      <c r="G6452" s="77">
        <v>10.23</v>
      </c>
      <c r="H6452" s="77">
        <v>6840</v>
      </c>
      <c r="I6452" s="77">
        <v>4257.7129999999997</v>
      </c>
      <c r="J6452" s="77" t="s">
        <v>75</v>
      </c>
      <c r="K6452" s="77">
        <v>47.45</v>
      </c>
      <c r="L6452" s="77">
        <v>46.502315000000003</v>
      </c>
      <c r="M6452" s="77">
        <v>-1.336492602573554E-2</v>
      </c>
      <c r="N6452" s="77">
        <v>46.203218000000007</v>
      </c>
      <c r="O6452" s="77">
        <v>0.63389956950615778</v>
      </c>
      <c r="P6452" s="77">
        <v>1851000</v>
      </c>
      <c r="Q6452" s="77">
        <v>2260000</v>
      </c>
      <c r="R6452" s="77">
        <v>0.82</v>
      </c>
      <c r="S6452" s="77">
        <v>26.99</v>
      </c>
      <c r="T6452" s="77">
        <v>7.5399999999999991</v>
      </c>
      <c r="U6452" s="77">
        <v>15.979200000000001</v>
      </c>
      <c r="V6452" s="77">
        <v>2.340831063415445</v>
      </c>
      <c r="AC6452" s="77">
        <v>49.741199999999999</v>
      </c>
      <c r="AD6452" s="77">
        <v>45.100900000000003</v>
      </c>
      <c r="AH6452" s="77">
        <f>IF(AND(M6452&lt;Variables!$G$6,M6452&gt;Variables!$G$5),0,1)</f>
        <v>1</v>
      </c>
      <c r="AI6452" s="77">
        <f t="shared" si="204"/>
        <v>0</v>
      </c>
      <c r="AJ6452" s="77">
        <f>IF(I6452&gt;Variables!$G$7,0,1)</f>
        <v>0</v>
      </c>
      <c r="AK6452" s="77">
        <f>IF(F6452&gt;Variables!$G$8,0,1)</f>
        <v>0</v>
      </c>
      <c r="AL6452" s="77">
        <f>IF(G6452&gt;Variables!$G$9,0,1)</f>
        <v>1</v>
      </c>
      <c r="AM6452" s="77">
        <f>IF(AND(K6452&gt;Variables!$G$10,K6452&lt;Variables!$G$11),0,1)</f>
        <v>1</v>
      </c>
      <c r="AN6452" s="77">
        <f>IF(H6452&lt;Variables!$G$13,1,0)</f>
        <v>0</v>
      </c>
      <c r="AO6452" s="77">
        <f>IF(R6452&lt;Variables!$G$12,0,1)</f>
        <v>0</v>
      </c>
      <c r="AP6452" s="78">
        <f t="shared" si="205"/>
        <v>1</v>
      </c>
      <c r="AQ6452" s="77">
        <f>IF(V6452&lt;Variables!$G$15,1,0)</f>
        <v>1</v>
      </c>
      <c r="AR6452" s="77">
        <v>1</v>
      </c>
      <c r="AS6452" s="77">
        <v>0</v>
      </c>
      <c r="AT6452" s="77">
        <v>0</v>
      </c>
      <c r="AU6452" s="77">
        <v>0</v>
      </c>
      <c r="BA6452" s="77">
        <v>2</v>
      </c>
    </row>
    <row r="6453" spans="3:53" x14ac:dyDescent="0.25">
      <c r="C6453" s="77" t="s">
        <v>776</v>
      </c>
      <c r="D6453" s="77" t="s">
        <v>775</v>
      </c>
      <c r="E6453" s="77">
        <v>176.71</v>
      </c>
      <c r="F6453" s="77">
        <v>8.35</v>
      </c>
      <c r="G6453" s="77">
        <v>8.5399999999999991</v>
      </c>
      <c r="H6453" s="77">
        <v>5660</v>
      </c>
      <c r="I6453" s="77">
        <v>7.4980000000000002</v>
      </c>
      <c r="J6453" s="77" t="s">
        <v>75</v>
      </c>
      <c r="K6453" s="77">
        <v>83.25</v>
      </c>
      <c r="L6453" s="77">
        <v>174.18105263157901</v>
      </c>
      <c r="M6453" s="77">
        <v>1.394495745503777</v>
      </c>
      <c r="N6453" s="77">
        <v>171.46455555555559</v>
      </c>
      <c r="O6453" s="77">
        <v>3.0008793524544459</v>
      </c>
      <c r="P6453" s="77">
        <v>336073</v>
      </c>
      <c r="Q6453" s="77">
        <v>429387</v>
      </c>
      <c r="R6453" s="77">
        <v>0.78</v>
      </c>
      <c r="S6453" s="77">
        <v>26.99</v>
      </c>
      <c r="T6453" s="77">
        <v>7.5399999999999991</v>
      </c>
      <c r="U6453" s="77">
        <v>15.979200000000001</v>
      </c>
      <c r="V6453" s="77">
        <v>2.5413052621591561</v>
      </c>
      <c r="AC6453" s="77">
        <v>179.88</v>
      </c>
      <c r="AD6453" s="77">
        <v>175.72499999999999</v>
      </c>
      <c r="AH6453" s="77">
        <f>IF(AND(M6453&lt;Variables!$G$6,M6453&gt;Variables!$G$5),0,1)</f>
        <v>1</v>
      </c>
      <c r="AI6453" s="77">
        <f t="shared" si="204"/>
        <v>0</v>
      </c>
      <c r="AJ6453" s="77">
        <f>IF(I6453&gt;Variables!$G$7,0,1)</f>
        <v>1</v>
      </c>
      <c r="AK6453" s="77">
        <f>IF(F6453&gt;Variables!$G$8,0,1)</f>
        <v>1</v>
      </c>
      <c r="AL6453" s="77">
        <f>IF(G6453&gt;Variables!$G$9,0,1)</f>
        <v>1</v>
      </c>
      <c r="AM6453" s="77">
        <f>IF(AND(K6453&gt;Variables!$G$10,K6453&lt;Variables!$G$11),0,1)</f>
        <v>1</v>
      </c>
      <c r="AN6453" s="77">
        <f>IF(H6453&lt;Variables!$G$13,1,0)</f>
        <v>0</v>
      </c>
      <c r="AO6453" s="77">
        <f>IF(R6453&lt;Variables!$G$12,0,1)</f>
        <v>0</v>
      </c>
      <c r="AP6453" s="78">
        <f t="shared" si="205"/>
        <v>1</v>
      </c>
      <c r="AQ6453" s="77">
        <f>IF(V6453&lt;Variables!$G$15,1,0)</f>
        <v>1</v>
      </c>
      <c r="AR6453" s="77">
        <v>1</v>
      </c>
      <c r="AS6453" s="77">
        <v>0</v>
      </c>
      <c r="AT6453" s="77">
        <v>0</v>
      </c>
      <c r="AU6453" s="77">
        <v>0</v>
      </c>
      <c r="BA6453" s="77">
        <v>1.6</v>
      </c>
    </row>
    <row r="6454" spans="3:53" x14ac:dyDescent="0.25">
      <c r="C6454" s="77" t="s">
        <v>776</v>
      </c>
      <c r="D6454" s="77" t="s">
        <v>442</v>
      </c>
      <c r="E6454" s="77">
        <v>139.07</v>
      </c>
      <c r="F6454" s="77">
        <v>10.33</v>
      </c>
      <c r="G6454" s="77">
        <v>1.59</v>
      </c>
      <c r="H6454" s="77">
        <v>20120</v>
      </c>
      <c r="I6454" s="77">
        <v>-22.379000000000001</v>
      </c>
      <c r="J6454" s="77" t="s">
        <v>75</v>
      </c>
      <c r="K6454" s="77">
        <v>16.37</v>
      </c>
      <c r="L6454" s="77">
        <v>139.45615000000001</v>
      </c>
      <c r="M6454" s="77">
        <v>-0.71072519928305511</v>
      </c>
      <c r="N6454" s="77">
        <v>140.021704</v>
      </c>
      <c r="O6454" s="77">
        <v>-1.111759074150388</v>
      </c>
      <c r="P6454" s="77">
        <v>7351000</v>
      </c>
      <c r="Q6454" s="77">
        <v>2303000</v>
      </c>
      <c r="R6454" s="77">
        <v>3.19</v>
      </c>
      <c r="S6454" s="77">
        <v>26.99</v>
      </c>
      <c r="T6454" s="77">
        <v>7.5399999999999991</v>
      </c>
      <c r="U6454" s="77">
        <v>15.979200000000001</v>
      </c>
      <c r="V6454" s="77">
        <v>1.968043978932303</v>
      </c>
      <c r="AC6454" s="77">
        <v>139.69999999999999</v>
      </c>
      <c r="AD6454" s="77">
        <v>136.09</v>
      </c>
      <c r="AH6454" s="77">
        <f>IF(AND(M6454&lt;Variables!$G$6,M6454&gt;Variables!$G$5),0,1)</f>
        <v>1</v>
      </c>
      <c r="AI6454" s="77">
        <f t="shared" si="204"/>
        <v>1</v>
      </c>
      <c r="AJ6454" s="77">
        <f>IF(I6454&gt;Variables!$G$7,0,1)</f>
        <v>1</v>
      </c>
      <c r="AK6454" s="77">
        <f>IF(F6454&gt;Variables!$G$8,0,1)</f>
        <v>0</v>
      </c>
      <c r="AL6454" s="77">
        <f>IF(G6454&gt;Variables!$G$9,0,1)</f>
        <v>1</v>
      </c>
      <c r="AM6454" s="77">
        <f>IF(AND(K6454&gt;Variables!$G$10,K6454&lt;Variables!$G$11),0,1)</f>
        <v>1</v>
      </c>
      <c r="AN6454" s="77">
        <f>IF(H6454&lt;Variables!$G$13,1,0)</f>
        <v>0</v>
      </c>
      <c r="AO6454" s="77">
        <f>IF(R6454&lt;Variables!$G$12,0,1)</f>
        <v>1</v>
      </c>
      <c r="AP6454" s="78">
        <f t="shared" si="205"/>
        <v>1</v>
      </c>
      <c r="AQ6454" s="77">
        <f>IF(V6454&lt;Variables!$G$15,1,0)</f>
        <v>1</v>
      </c>
      <c r="AR6454" s="77">
        <v>0</v>
      </c>
      <c r="AS6454" s="77">
        <v>0</v>
      </c>
      <c r="AT6454" s="77">
        <v>0</v>
      </c>
      <c r="AU6454" s="77">
        <v>1</v>
      </c>
      <c r="BA6454" s="77">
        <v>-1.45</v>
      </c>
    </row>
    <row r="6455" spans="3:53" x14ac:dyDescent="0.25">
      <c r="C6455" s="77" t="s">
        <v>776</v>
      </c>
      <c r="D6455" s="77" t="s">
        <v>123</v>
      </c>
      <c r="E6455" s="77">
        <v>12.16</v>
      </c>
      <c r="F6455" s="77">
        <v>7.9</v>
      </c>
      <c r="G6455" s="77">
        <v>2.74</v>
      </c>
      <c r="H6455" s="77">
        <v>4790</v>
      </c>
      <c r="I6455" s="77">
        <v>183.65700000000001</v>
      </c>
      <c r="J6455" s="77" t="s">
        <v>75</v>
      </c>
      <c r="K6455" s="77">
        <v>45.47</v>
      </c>
      <c r="L6455" s="77">
        <v>12.12406</v>
      </c>
      <c r="M6455" s="77">
        <v>-9.2873179446489443E-2</v>
      </c>
      <c r="N6455" s="77">
        <v>12.230371999999999</v>
      </c>
      <c r="O6455" s="77">
        <v>-0.96131172461474701</v>
      </c>
      <c r="P6455" s="77">
        <v>106474000</v>
      </c>
      <c r="Q6455" s="77">
        <v>48995000</v>
      </c>
      <c r="R6455" s="77">
        <v>2.17</v>
      </c>
      <c r="S6455" s="77">
        <v>26.99</v>
      </c>
      <c r="T6455" s="77">
        <v>7.5399999999999991</v>
      </c>
      <c r="U6455" s="77">
        <v>15.979200000000001</v>
      </c>
      <c r="V6455" s="77">
        <v>2.3212688762932552</v>
      </c>
      <c r="AC6455" s="77">
        <v>12.85</v>
      </c>
      <c r="AD6455" s="77">
        <v>11.72</v>
      </c>
      <c r="AH6455" s="77">
        <f>IF(AND(M6455&lt;Variables!$G$6,M6455&gt;Variables!$G$5),0,1)</f>
        <v>1</v>
      </c>
      <c r="AI6455" s="77">
        <f t="shared" si="204"/>
        <v>1</v>
      </c>
      <c r="AJ6455" s="77">
        <f>IF(I6455&gt;Variables!$G$7,0,1)</f>
        <v>0</v>
      </c>
      <c r="AK6455" s="77">
        <f>IF(F6455&gt;Variables!$G$8,0,1)</f>
        <v>1</v>
      </c>
      <c r="AL6455" s="77">
        <f>IF(G6455&gt;Variables!$G$9,0,1)</f>
        <v>1</v>
      </c>
      <c r="AM6455" s="77">
        <f>IF(AND(K6455&gt;Variables!$G$10,K6455&lt;Variables!$G$11),0,1)</f>
        <v>1</v>
      </c>
      <c r="AN6455" s="77">
        <f>IF(H6455&lt;Variables!$G$13,1,0)</f>
        <v>0</v>
      </c>
      <c r="AO6455" s="77">
        <f>IF(R6455&lt;Variables!$G$12,0,1)</f>
        <v>0</v>
      </c>
      <c r="AP6455" s="78">
        <f t="shared" si="205"/>
        <v>1</v>
      </c>
      <c r="AQ6455" s="77">
        <f>IF(V6455&lt;Variables!$G$15,1,0)</f>
        <v>1</v>
      </c>
      <c r="AR6455" s="77">
        <v>0</v>
      </c>
      <c r="AS6455" s="77">
        <v>0</v>
      </c>
      <c r="AT6455" s="77">
        <v>1</v>
      </c>
      <c r="AU6455" s="77">
        <v>0</v>
      </c>
      <c r="BA6455" s="77">
        <v>-2.25</v>
      </c>
    </row>
    <row r="6456" spans="3:53" x14ac:dyDescent="0.25">
      <c r="C6456" s="77" t="s">
        <v>776</v>
      </c>
      <c r="D6456" s="77" t="s">
        <v>438</v>
      </c>
      <c r="E6456" s="77">
        <v>256.49</v>
      </c>
      <c r="F6456" s="77">
        <v>7.43</v>
      </c>
      <c r="G6456" s="77">
        <v>4.75</v>
      </c>
      <c r="H6456" s="77">
        <v>52880</v>
      </c>
      <c r="I6456" s="77">
        <v>63.244999999999997</v>
      </c>
      <c r="J6456" s="77" t="s">
        <v>75</v>
      </c>
      <c r="K6456" s="77">
        <v>48.73</v>
      </c>
      <c r="L6456" s="77">
        <v>256.04785500000003</v>
      </c>
      <c r="M6456" s="77">
        <v>-0.25302106123873652</v>
      </c>
      <c r="N6456" s="77">
        <v>255.45943399999999</v>
      </c>
      <c r="O6456" s="77">
        <v>-2.3265533423197749E-2</v>
      </c>
      <c r="P6456" s="77">
        <v>5988000</v>
      </c>
      <c r="Q6456" s="77">
        <v>3755000</v>
      </c>
      <c r="R6456" s="77">
        <v>1.59</v>
      </c>
      <c r="S6456" s="77">
        <v>26.99</v>
      </c>
      <c r="T6456" s="77">
        <v>7.5399999999999991</v>
      </c>
      <c r="U6456" s="77">
        <v>15.979200000000001</v>
      </c>
      <c r="V6456" s="77">
        <v>2.3594933270646381</v>
      </c>
      <c r="AC6456" s="77">
        <v>256.93</v>
      </c>
      <c r="AD6456" s="77">
        <v>253.32</v>
      </c>
      <c r="AH6456" s="77">
        <f>IF(AND(M6456&lt;Variables!$G$6,M6456&gt;Variables!$G$5),0,1)</f>
        <v>1</v>
      </c>
      <c r="AI6456" s="77">
        <f t="shared" si="204"/>
        <v>0</v>
      </c>
      <c r="AJ6456" s="77">
        <f>IF(I6456&gt;Variables!$G$7,0,1)</f>
        <v>0</v>
      </c>
      <c r="AK6456" s="77">
        <f>IF(F6456&gt;Variables!$G$8,0,1)</f>
        <v>1</v>
      </c>
      <c r="AL6456" s="77">
        <f>IF(G6456&gt;Variables!$G$9,0,1)</f>
        <v>1</v>
      </c>
      <c r="AM6456" s="77">
        <f>IF(AND(K6456&gt;Variables!$G$10,K6456&lt;Variables!$G$11),0,1)</f>
        <v>1</v>
      </c>
      <c r="AN6456" s="77">
        <f>IF(H6456&lt;Variables!$G$13,1,0)</f>
        <v>0</v>
      </c>
      <c r="AO6456" s="77">
        <f>IF(R6456&lt;Variables!$G$12,0,1)</f>
        <v>0</v>
      </c>
      <c r="AP6456" s="78">
        <f t="shared" si="205"/>
        <v>1</v>
      </c>
      <c r="AQ6456" s="77">
        <f>IF(V6456&lt;Variables!$G$15,1,0)</f>
        <v>1</v>
      </c>
      <c r="AR6456" s="77">
        <v>0</v>
      </c>
      <c r="AS6456" s="77">
        <v>0</v>
      </c>
      <c r="AT6456" s="77">
        <v>0</v>
      </c>
      <c r="AU6456" s="77">
        <v>1</v>
      </c>
      <c r="BA6456" s="77">
        <v>-1.1200000000000001</v>
      </c>
    </row>
    <row r="6457" spans="3:53" x14ac:dyDescent="0.25">
      <c r="C6457" s="77" t="s">
        <v>776</v>
      </c>
      <c r="D6457" s="77" t="s">
        <v>721</v>
      </c>
      <c r="E6457" s="77">
        <v>9.42</v>
      </c>
      <c r="F6457" s="77">
        <v>6.8</v>
      </c>
      <c r="G6457" s="77">
        <v>5.94</v>
      </c>
      <c r="H6457" s="77">
        <v>2920</v>
      </c>
      <c r="I6457" s="77">
        <v>-20.238</v>
      </c>
      <c r="J6457" s="77" t="s">
        <v>75</v>
      </c>
      <c r="K6457" s="77">
        <v>46.66</v>
      </c>
      <c r="L6457" s="77">
        <v>9.4411450000000023</v>
      </c>
      <c r="M6457" s="77">
        <v>-0.38284551291186569</v>
      </c>
      <c r="N6457" s="77">
        <v>9.3701420000000013</v>
      </c>
      <c r="O6457" s="77">
        <v>0.37201143803368247</v>
      </c>
      <c r="P6457" s="77">
        <v>15276000</v>
      </c>
      <c r="Q6457" s="77">
        <v>24196000</v>
      </c>
      <c r="R6457" s="77">
        <v>0.63</v>
      </c>
      <c r="S6457" s="77">
        <v>26.99</v>
      </c>
      <c r="T6457" s="77">
        <v>7.5399999999999991</v>
      </c>
      <c r="U6457" s="77">
        <v>15.979200000000001</v>
      </c>
      <c r="V6457" s="77">
        <v>2.3386586861458021</v>
      </c>
      <c r="AC6457" s="77">
        <v>9.43</v>
      </c>
      <c r="AD6457" s="77">
        <v>9.19</v>
      </c>
      <c r="AH6457" s="77">
        <f>IF(AND(M6457&lt;Variables!$G$6,M6457&gt;Variables!$G$5),0,1)</f>
        <v>1</v>
      </c>
      <c r="AI6457" s="77">
        <f t="shared" si="204"/>
        <v>0</v>
      </c>
      <c r="AJ6457" s="77">
        <f>IF(I6457&gt;Variables!$G$7,0,1)</f>
        <v>1</v>
      </c>
      <c r="AK6457" s="77">
        <f>IF(F6457&gt;Variables!$G$8,0,1)</f>
        <v>1</v>
      </c>
      <c r="AL6457" s="77">
        <f>IF(G6457&gt;Variables!$G$9,0,1)</f>
        <v>1</v>
      </c>
      <c r="AM6457" s="77">
        <f>IF(AND(K6457&gt;Variables!$G$10,K6457&lt;Variables!$G$11),0,1)</f>
        <v>1</v>
      </c>
      <c r="AN6457" s="77">
        <f>IF(H6457&lt;Variables!$G$13,1,0)</f>
        <v>0</v>
      </c>
      <c r="AO6457" s="77">
        <f>IF(R6457&lt;Variables!$G$12,0,1)</f>
        <v>0</v>
      </c>
      <c r="AP6457" s="78">
        <f t="shared" si="205"/>
        <v>1</v>
      </c>
      <c r="AQ6457" s="77">
        <f>IF(V6457&lt;Variables!$G$15,1,0)</f>
        <v>1</v>
      </c>
      <c r="AR6457" s="77">
        <v>0</v>
      </c>
      <c r="AS6457" s="77">
        <v>0</v>
      </c>
      <c r="AT6457" s="77">
        <v>1</v>
      </c>
      <c r="AU6457" s="77">
        <v>0</v>
      </c>
      <c r="BA6457" s="77">
        <v>-1.76</v>
      </c>
    </row>
    <row r="6458" spans="3:53" x14ac:dyDescent="0.25">
      <c r="C6458" s="77" t="s">
        <v>776</v>
      </c>
      <c r="D6458" s="77" t="s">
        <v>764</v>
      </c>
      <c r="E6458" s="77">
        <v>193.81</v>
      </c>
      <c r="F6458" s="77">
        <v>6.68</v>
      </c>
      <c r="G6458" s="77">
        <v>7.1</v>
      </c>
      <c r="H6458" s="77">
        <v>13830</v>
      </c>
      <c r="I6458" s="77">
        <v>-1.728</v>
      </c>
      <c r="J6458" s="77" t="s">
        <v>75</v>
      </c>
      <c r="K6458" s="77">
        <v>53.33</v>
      </c>
      <c r="L6458" s="77">
        <v>193.38432499999999</v>
      </c>
      <c r="M6458" s="77">
        <v>-3.0677253701908241E-2</v>
      </c>
      <c r="N6458" s="77">
        <v>192.80435399999999</v>
      </c>
      <c r="O6458" s="77">
        <v>0.27003850753285941</v>
      </c>
      <c r="P6458" s="77">
        <v>2584000</v>
      </c>
      <c r="Q6458" s="77">
        <v>3773000</v>
      </c>
      <c r="R6458" s="77">
        <v>0.68</v>
      </c>
      <c r="S6458" s="77">
        <v>26.99</v>
      </c>
      <c r="T6458" s="77">
        <v>7.5399999999999991</v>
      </c>
      <c r="U6458" s="77">
        <v>15.979200000000001</v>
      </c>
      <c r="V6458" s="77">
        <v>2.4025914329721911</v>
      </c>
      <c r="AC6458" s="77">
        <v>195.60990000000001</v>
      </c>
      <c r="AD6458" s="77">
        <v>190.55009999999999</v>
      </c>
      <c r="AH6458" s="77">
        <f>IF(AND(M6458&lt;Variables!$G$6,M6458&gt;Variables!$G$5),0,1)</f>
        <v>1</v>
      </c>
      <c r="AI6458" s="77">
        <f t="shared" si="204"/>
        <v>0</v>
      </c>
      <c r="AJ6458" s="77">
        <f>IF(I6458&gt;Variables!$G$7,0,1)</f>
        <v>1</v>
      </c>
      <c r="AK6458" s="77">
        <f>IF(F6458&gt;Variables!$G$8,0,1)</f>
        <v>1</v>
      </c>
      <c r="AL6458" s="77">
        <f>IF(G6458&gt;Variables!$G$9,0,1)</f>
        <v>1</v>
      </c>
      <c r="AM6458" s="77">
        <f>IF(AND(K6458&gt;Variables!$G$10,K6458&lt;Variables!$G$11),0,1)</f>
        <v>1</v>
      </c>
      <c r="AN6458" s="77">
        <f>IF(H6458&lt;Variables!$G$13,1,0)</f>
        <v>0</v>
      </c>
      <c r="AO6458" s="77">
        <f>IF(R6458&lt;Variables!$G$12,0,1)</f>
        <v>0</v>
      </c>
      <c r="AP6458" s="78">
        <f t="shared" si="205"/>
        <v>1</v>
      </c>
      <c r="AQ6458" s="77">
        <f>IF(V6458&lt;Variables!$G$15,1,0)</f>
        <v>1</v>
      </c>
      <c r="AR6458" s="77">
        <v>0</v>
      </c>
      <c r="AS6458" s="77">
        <v>0</v>
      </c>
      <c r="AT6458" s="77">
        <v>1</v>
      </c>
      <c r="AU6458" s="77">
        <v>0</v>
      </c>
      <c r="BA6458" s="77">
        <v>-1.1200000000000001</v>
      </c>
    </row>
    <row r="6459" spans="3:53" x14ac:dyDescent="0.25">
      <c r="C6459" s="77" t="s">
        <v>776</v>
      </c>
      <c r="D6459" s="77" t="s">
        <v>452</v>
      </c>
      <c r="E6459" s="77">
        <v>34.15</v>
      </c>
      <c r="F6459" s="77">
        <v>45.75</v>
      </c>
      <c r="G6459" s="77">
        <v>6.66</v>
      </c>
      <c r="H6459" s="77">
        <v>152.74</v>
      </c>
      <c r="I6459" s="77">
        <v>10.196</v>
      </c>
      <c r="J6459" s="77" t="s">
        <v>74</v>
      </c>
      <c r="K6459" s="77">
        <v>53.69</v>
      </c>
      <c r="L6459" s="77">
        <v>34.062750000000008</v>
      </c>
      <c r="M6459" s="77">
        <v>0.19742974363489221</v>
      </c>
      <c r="N6459" s="77">
        <v>34.061704761904757</v>
      </c>
      <c r="O6459" s="77">
        <v>0.20050446262932911</v>
      </c>
      <c r="P6459" s="77">
        <v>152530</v>
      </c>
      <c r="Q6459" s="77">
        <v>15550</v>
      </c>
      <c r="R6459" s="77">
        <v>9.81</v>
      </c>
      <c r="S6459" s="77">
        <v>26.99</v>
      </c>
      <c r="T6459" s="77">
        <v>7.5399999999999991</v>
      </c>
      <c r="U6459" s="77">
        <v>15.979200000000001</v>
      </c>
      <c r="V6459" s="77">
        <v>2.3979912731679041</v>
      </c>
      <c r="AC6459" s="77">
        <v>34.6</v>
      </c>
      <c r="AD6459" s="77">
        <v>33.990099999999998</v>
      </c>
      <c r="AH6459" s="77">
        <f>IF(AND(M6459&lt;Variables!$G$6,M6459&gt;Variables!$G$5),0,1)</f>
        <v>1</v>
      </c>
      <c r="AI6459" s="77">
        <f t="shared" si="204"/>
        <v>0</v>
      </c>
      <c r="AJ6459" s="77">
        <f>IF(I6459&gt;Variables!$G$7,0,1)</f>
        <v>1</v>
      </c>
      <c r="AK6459" s="77">
        <f>IF(F6459&gt;Variables!$G$8,0,1)</f>
        <v>0</v>
      </c>
      <c r="AL6459" s="77">
        <f>IF(G6459&gt;Variables!$G$9,0,1)</f>
        <v>1</v>
      </c>
      <c r="AM6459" s="77">
        <f>IF(AND(K6459&gt;Variables!$G$10,K6459&lt;Variables!$G$11),0,1)</f>
        <v>1</v>
      </c>
      <c r="AN6459" s="77">
        <f>IF(H6459&lt;Variables!$G$13,1,0)</f>
        <v>1</v>
      </c>
      <c r="AO6459" s="77">
        <f>IF(R6459&lt;Variables!$G$12,0,1)</f>
        <v>1</v>
      </c>
      <c r="AP6459" s="78">
        <f t="shared" si="205"/>
        <v>0</v>
      </c>
      <c r="AQ6459" s="77">
        <f>IF(V6459&lt;Variables!$G$15,1,0)</f>
        <v>1</v>
      </c>
      <c r="AR6459" s="77">
        <v>1</v>
      </c>
      <c r="AS6459" s="77">
        <v>0</v>
      </c>
      <c r="AT6459" s="77">
        <v>0</v>
      </c>
      <c r="AU6459" s="77">
        <v>0</v>
      </c>
      <c r="BA6459" s="77">
        <v>0.98</v>
      </c>
    </row>
    <row r="6460" spans="3:53" x14ac:dyDescent="0.25">
      <c r="C6460" s="77" t="s">
        <v>776</v>
      </c>
      <c r="D6460" s="77" t="s">
        <v>466</v>
      </c>
      <c r="E6460" s="77">
        <v>1.39</v>
      </c>
      <c r="F6460" s="77">
        <v>25.45</v>
      </c>
      <c r="G6460" s="77">
        <v>12.5</v>
      </c>
      <c r="H6460" s="77">
        <v>59.38</v>
      </c>
      <c r="I6460" s="77">
        <v>-0.82299999999999995</v>
      </c>
      <c r="J6460" s="77" t="s">
        <v>74</v>
      </c>
      <c r="K6460" s="77">
        <v>49.24</v>
      </c>
      <c r="L6460" s="77">
        <v>1.408068421052632</v>
      </c>
      <c r="M6460" s="77">
        <v>-0.92810980327661574</v>
      </c>
      <c r="N6460" s="77">
        <v>1.3801469387755101</v>
      </c>
      <c r="O6460" s="77">
        <v>1.0761941940520909</v>
      </c>
      <c r="P6460" s="77">
        <v>21130000</v>
      </c>
      <c r="Q6460" s="77">
        <v>1080000</v>
      </c>
      <c r="R6460" s="77">
        <v>19.559999999999999</v>
      </c>
      <c r="S6460" s="77">
        <v>26.99</v>
      </c>
      <c r="T6460" s="77">
        <v>7.5399999999999991</v>
      </c>
      <c r="U6460" s="77">
        <v>15.979200000000001</v>
      </c>
      <c r="V6460" s="77">
        <v>2.3812201652401761</v>
      </c>
      <c r="AC6460" s="77">
        <v>1.64</v>
      </c>
      <c r="AD6460" s="77">
        <v>1.34</v>
      </c>
      <c r="AH6460" s="77">
        <f>IF(AND(M6460&lt;Variables!$G$6,M6460&gt;Variables!$G$5),0,1)</f>
        <v>1</v>
      </c>
      <c r="AI6460" s="77">
        <f t="shared" si="204"/>
        <v>0</v>
      </c>
      <c r="AJ6460" s="77">
        <f>IF(I6460&gt;Variables!$G$7,0,1)</f>
        <v>1</v>
      </c>
      <c r="AK6460" s="77">
        <f>IF(F6460&gt;Variables!$G$8,0,1)</f>
        <v>0</v>
      </c>
      <c r="AL6460" s="77">
        <f>IF(G6460&gt;Variables!$G$9,0,1)</f>
        <v>0</v>
      </c>
      <c r="AM6460" s="77">
        <f>IF(AND(K6460&gt;Variables!$G$10,K6460&lt;Variables!$G$11),0,1)</f>
        <v>1</v>
      </c>
      <c r="AN6460" s="77">
        <f>IF(H6460&lt;Variables!$G$13,1,0)</f>
        <v>1</v>
      </c>
      <c r="AO6460" s="77">
        <f>IF(R6460&lt;Variables!$G$12,0,1)</f>
        <v>1</v>
      </c>
      <c r="AP6460" s="78">
        <f t="shared" si="205"/>
        <v>0</v>
      </c>
      <c r="AQ6460" s="77">
        <f>IF(V6460&lt;Variables!$G$15,1,0)</f>
        <v>1</v>
      </c>
      <c r="AR6460" s="77">
        <v>0</v>
      </c>
      <c r="AS6460" s="77">
        <v>0</v>
      </c>
      <c r="AT6460" s="77">
        <v>1</v>
      </c>
      <c r="AU6460" s="77">
        <v>0</v>
      </c>
      <c r="BA6460" s="77">
        <v>-1.64</v>
      </c>
    </row>
    <row r="6461" spans="3:53" x14ac:dyDescent="0.25">
      <c r="C6461" s="77" t="s">
        <v>777</v>
      </c>
      <c r="D6461" s="77" t="s">
        <v>444</v>
      </c>
      <c r="E6461" s="77">
        <v>2.58</v>
      </c>
      <c r="F6461" s="77">
        <v>18.350000000000001</v>
      </c>
      <c r="G6461" s="77">
        <v>3.2</v>
      </c>
      <c r="H6461" s="77">
        <v>-99999</v>
      </c>
      <c r="I6461" s="77">
        <v>-99999</v>
      </c>
      <c r="J6461" s="77" t="s">
        <v>75</v>
      </c>
      <c r="K6461" s="77">
        <v>-99999</v>
      </c>
      <c r="L6461" s="77">
        <v>2.58</v>
      </c>
      <c r="M6461" s="77">
        <v>0</v>
      </c>
      <c r="N6461" s="77">
        <v>2.54</v>
      </c>
      <c r="O6461" s="77">
        <v>1.5748031496063011</v>
      </c>
      <c r="P6461" s="77">
        <v>124626</v>
      </c>
      <c r="Q6461" s="77">
        <v>1740</v>
      </c>
      <c r="R6461" s="77">
        <v>71.62</v>
      </c>
      <c r="S6461" s="77">
        <v>27.97000000000001</v>
      </c>
      <c r="T6461" s="77">
        <v>8.1660000000000004</v>
      </c>
      <c r="U6461" s="77">
        <v>16.647200000000002</v>
      </c>
      <c r="V6461" s="77">
        <v>-99999</v>
      </c>
      <c r="AC6461" s="77">
        <v>2.58</v>
      </c>
      <c r="AD6461" s="77">
        <v>2.5007999999999999</v>
      </c>
      <c r="AH6461" s="77">
        <f>IF(AND(M6461&lt;Variables!$G$6,M6461&gt;Variables!$G$5),0,1)</f>
        <v>1</v>
      </c>
      <c r="AI6461" s="77">
        <f t="shared" si="204"/>
        <v>0</v>
      </c>
      <c r="AJ6461" s="77">
        <f>IF(I6461&gt;Variables!$G$7,0,1)</f>
        <v>1</v>
      </c>
      <c r="AK6461" s="77">
        <f>IF(F6461&gt;Variables!$G$8,0,1)</f>
        <v>0</v>
      </c>
      <c r="AL6461" s="77">
        <f>IF(G6461&gt;Variables!$G$9,0,1)</f>
        <v>1</v>
      </c>
      <c r="AM6461" s="77">
        <f>IF(AND(K6461&gt;Variables!$G$10,K6461&lt;Variables!$G$11),0,1)</f>
        <v>1</v>
      </c>
      <c r="AN6461" s="77">
        <f>IF(H6461&lt;Variables!$G$13,1,0)</f>
        <v>1</v>
      </c>
      <c r="AO6461" s="77">
        <f>IF(R6461&lt;Variables!$G$12,0,1)</f>
        <v>1</v>
      </c>
      <c r="AP6461" s="78">
        <f t="shared" si="205"/>
        <v>1</v>
      </c>
      <c r="AQ6461" s="77">
        <f>IF(V6461&lt;Variables!$G$15,1,0)</f>
        <v>1</v>
      </c>
      <c r="AR6461" s="77">
        <v>0</v>
      </c>
      <c r="AS6461" s="77">
        <v>0</v>
      </c>
      <c r="AT6461" s="77">
        <v>1</v>
      </c>
      <c r="AU6461" s="77">
        <v>0</v>
      </c>
      <c r="BA6461" s="77">
        <v>-2.25</v>
      </c>
    </row>
    <row r="6462" spans="3:53" x14ac:dyDescent="0.25">
      <c r="C6462" s="77" t="s">
        <v>777</v>
      </c>
      <c r="D6462" s="77" t="s">
        <v>541</v>
      </c>
      <c r="E6462" s="77">
        <v>159.51</v>
      </c>
      <c r="F6462" s="77">
        <v>7.32</v>
      </c>
      <c r="G6462" s="77">
        <v>7.17</v>
      </c>
      <c r="H6462" s="77">
        <v>21570</v>
      </c>
      <c r="I6462" s="77">
        <v>0.441</v>
      </c>
      <c r="J6462" s="77" t="s">
        <v>74</v>
      </c>
      <c r="K6462" s="77">
        <v>85.32</v>
      </c>
      <c r="L6462" s="77">
        <v>157.36672999999999</v>
      </c>
      <c r="M6462" s="77">
        <v>1.031647540747652</v>
      </c>
      <c r="N6462" s="77">
        <v>155.85109399999999</v>
      </c>
      <c r="O6462" s="77">
        <v>2.0141700128200379</v>
      </c>
      <c r="P6462" s="77">
        <v>2291000</v>
      </c>
      <c r="Q6462" s="77">
        <v>7089000</v>
      </c>
      <c r="R6462" s="77">
        <v>0.32</v>
      </c>
      <c r="S6462" s="77">
        <v>27.97000000000001</v>
      </c>
      <c r="T6462" s="77">
        <v>8.1660000000000004</v>
      </c>
      <c r="U6462" s="77">
        <v>16.647200000000002</v>
      </c>
      <c r="V6462" s="77">
        <v>2.6008600231305312</v>
      </c>
      <c r="AC6462" s="77">
        <v>162.38999999999999</v>
      </c>
      <c r="AD6462" s="77">
        <v>157.41</v>
      </c>
      <c r="AH6462" s="77">
        <f>IF(AND(M6462&lt;Variables!$G$6,M6462&gt;Variables!$G$5),0,1)</f>
        <v>1</v>
      </c>
      <c r="AI6462" s="77">
        <f t="shared" si="204"/>
        <v>0</v>
      </c>
      <c r="AJ6462" s="77">
        <f>IF(I6462&gt;Variables!$G$7,0,1)</f>
        <v>1</v>
      </c>
      <c r="AK6462" s="77">
        <f>IF(F6462&gt;Variables!$G$8,0,1)</f>
        <v>1</v>
      </c>
      <c r="AL6462" s="77">
        <f>IF(G6462&gt;Variables!$G$9,0,1)</f>
        <v>1</v>
      </c>
      <c r="AM6462" s="77">
        <f>IF(AND(K6462&gt;Variables!$G$10,K6462&lt;Variables!$G$11),0,1)</f>
        <v>1</v>
      </c>
      <c r="AN6462" s="77">
        <f>IF(H6462&lt;Variables!$G$13,1,0)</f>
        <v>0</v>
      </c>
      <c r="AO6462" s="77">
        <f>IF(R6462&lt;Variables!$G$12,0,1)</f>
        <v>0</v>
      </c>
      <c r="AP6462" s="78">
        <f t="shared" si="205"/>
        <v>0</v>
      </c>
      <c r="AQ6462" s="77">
        <f>IF(V6462&lt;Variables!$G$15,1,0)</f>
        <v>1</v>
      </c>
      <c r="AR6462" s="77">
        <v>0</v>
      </c>
      <c r="AS6462" s="77">
        <v>1</v>
      </c>
      <c r="AT6462" s="77">
        <v>0</v>
      </c>
      <c r="AU6462" s="77">
        <v>0</v>
      </c>
      <c r="BA6462" s="77">
        <v>0.13</v>
      </c>
    </row>
    <row r="6463" spans="3:53" x14ac:dyDescent="0.25">
      <c r="C6463" s="77" t="s">
        <v>777</v>
      </c>
      <c r="D6463" s="77" t="s">
        <v>458</v>
      </c>
      <c r="E6463" s="77">
        <v>39.26</v>
      </c>
      <c r="F6463" s="77">
        <v>8.14</v>
      </c>
      <c r="G6463" s="77">
        <v>9.08</v>
      </c>
      <c r="H6463" s="77">
        <v>8790</v>
      </c>
      <c r="I6463" s="77">
        <v>10.829000000000001</v>
      </c>
      <c r="J6463" s="77" t="s">
        <v>74</v>
      </c>
      <c r="K6463" s="77">
        <v>43.64</v>
      </c>
      <c r="L6463" s="77">
        <v>39.360824999999998</v>
      </c>
      <c r="M6463" s="77">
        <v>-0.72921489831577424</v>
      </c>
      <c r="N6463" s="77">
        <v>39.215125999999998</v>
      </c>
      <c r="O6463" s="77">
        <v>-0.36038644884119309</v>
      </c>
      <c r="P6463" s="77">
        <v>19413000</v>
      </c>
      <c r="Q6463" s="77">
        <v>19867000</v>
      </c>
      <c r="R6463" s="77">
        <v>0.98</v>
      </c>
      <c r="S6463" s="77">
        <v>27.97000000000001</v>
      </c>
      <c r="T6463" s="77">
        <v>8.1660000000000004</v>
      </c>
      <c r="U6463" s="77">
        <v>16.647200000000002</v>
      </c>
      <c r="V6463" s="77">
        <v>2.306676001452713</v>
      </c>
      <c r="AC6463" s="77">
        <v>39.57</v>
      </c>
      <c r="AD6463" s="77">
        <v>38.72</v>
      </c>
      <c r="AH6463" s="77">
        <f>IF(AND(M6463&lt;Variables!$G$6,M6463&gt;Variables!$G$5),0,1)</f>
        <v>1</v>
      </c>
      <c r="AI6463" s="77">
        <f t="shared" si="204"/>
        <v>0</v>
      </c>
      <c r="AJ6463" s="77">
        <f>IF(I6463&gt;Variables!$G$7,0,1)</f>
        <v>1</v>
      </c>
      <c r="AK6463" s="77">
        <f>IF(F6463&gt;Variables!$G$8,0,1)</f>
        <v>1</v>
      </c>
      <c r="AL6463" s="77">
        <f>IF(G6463&gt;Variables!$G$9,0,1)</f>
        <v>1</v>
      </c>
      <c r="AM6463" s="77">
        <f>IF(AND(K6463&gt;Variables!$G$10,K6463&lt;Variables!$G$11),0,1)</f>
        <v>1</v>
      </c>
      <c r="AN6463" s="77">
        <f>IF(H6463&lt;Variables!$G$13,1,0)</f>
        <v>0</v>
      </c>
      <c r="AO6463" s="77">
        <f>IF(R6463&lt;Variables!$G$12,0,1)</f>
        <v>0</v>
      </c>
      <c r="AP6463" s="78">
        <f t="shared" si="205"/>
        <v>0</v>
      </c>
      <c r="AQ6463" s="77">
        <f>IF(V6463&lt;Variables!$G$15,1,0)</f>
        <v>1</v>
      </c>
      <c r="AR6463" s="77">
        <v>0</v>
      </c>
      <c r="AS6463" s="77">
        <v>1</v>
      </c>
      <c r="AT6463" s="77">
        <v>0</v>
      </c>
      <c r="AU6463" s="77">
        <v>0</v>
      </c>
      <c r="BA6463" s="77">
        <v>0.05</v>
      </c>
    </row>
    <row r="6464" spans="3:53" x14ac:dyDescent="0.25">
      <c r="C6464" s="77" t="s">
        <v>777</v>
      </c>
      <c r="D6464" s="77" t="s">
        <v>456</v>
      </c>
      <c r="E6464" s="77">
        <v>54.06</v>
      </c>
      <c r="F6464" s="77">
        <v>10.16</v>
      </c>
      <c r="G6464" s="77">
        <v>10.79</v>
      </c>
      <c r="H6464" s="77">
        <v>6290</v>
      </c>
      <c r="I6464" s="77">
        <v>1.1479999999999999</v>
      </c>
      <c r="J6464" s="77" t="s">
        <v>74</v>
      </c>
      <c r="K6464" s="77">
        <v>50.92</v>
      </c>
      <c r="L6464" s="77">
        <v>53.988885000000003</v>
      </c>
      <c r="M6464" s="77">
        <v>-6.2762918700762102E-2</v>
      </c>
      <c r="N6464" s="77">
        <v>53.820703999999999</v>
      </c>
      <c r="O6464" s="77">
        <v>0.2495247925408019</v>
      </c>
      <c r="P6464" s="77">
        <v>2942000</v>
      </c>
      <c r="Q6464" s="77">
        <v>1408000</v>
      </c>
      <c r="R6464" s="77">
        <v>2.09</v>
      </c>
      <c r="S6464" s="77">
        <v>27.97000000000001</v>
      </c>
      <c r="T6464" s="77">
        <v>8.1660000000000004</v>
      </c>
      <c r="U6464" s="77">
        <v>16.647200000000002</v>
      </c>
      <c r="V6464" s="77">
        <v>2.3783297944506909</v>
      </c>
      <c r="AC6464" s="77">
        <v>54.5</v>
      </c>
      <c r="AD6464" s="77">
        <v>52.95</v>
      </c>
      <c r="AH6464" s="77">
        <f>IF(AND(M6464&lt;Variables!$G$6,M6464&gt;Variables!$G$5),0,1)</f>
        <v>1</v>
      </c>
      <c r="AI6464" s="77">
        <f t="shared" si="204"/>
        <v>0</v>
      </c>
      <c r="AJ6464" s="77">
        <f>IF(I6464&gt;Variables!$G$7,0,1)</f>
        <v>1</v>
      </c>
      <c r="AK6464" s="77">
        <f>IF(F6464&gt;Variables!$G$8,0,1)</f>
        <v>0</v>
      </c>
      <c r="AL6464" s="77">
        <f>IF(G6464&gt;Variables!$G$9,0,1)</f>
        <v>0</v>
      </c>
      <c r="AM6464" s="77">
        <f>IF(AND(K6464&gt;Variables!$G$10,K6464&lt;Variables!$G$11),0,1)</f>
        <v>1</v>
      </c>
      <c r="AN6464" s="77">
        <f>IF(H6464&lt;Variables!$G$13,1,0)</f>
        <v>0</v>
      </c>
      <c r="AO6464" s="77">
        <f>IF(R6464&lt;Variables!$G$12,0,1)</f>
        <v>0</v>
      </c>
      <c r="AP6464" s="78">
        <f t="shared" si="205"/>
        <v>0</v>
      </c>
      <c r="AQ6464" s="77">
        <f>IF(V6464&lt;Variables!$G$15,1,0)</f>
        <v>1</v>
      </c>
      <c r="AR6464" s="77">
        <v>0</v>
      </c>
      <c r="AS6464" s="77">
        <v>1</v>
      </c>
      <c r="AT6464" s="77">
        <v>0</v>
      </c>
      <c r="AU6464" s="77">
        <v>0</v>
      </c>
      <c r="BA6464" s="77">
        <v>-0.62</v>
      </c>
    </row>
    <row r="6465" spans="3:53" x14ac:dyDescent="0.25">
      <c r="C6465" s="77" t="s">
        <v>777</v>
      </c>
      <c r="D6465" s="77" t="s">
        <v>429</v>
      </c>
      <c r="E6465" s="77">
        <v>184.07</v>
      </c>
      <c r="F6465" s="77">
        <v>10.199999999999999</v>
      </c>
      <c r="G6465" s="77">
        <v>-1.1000000000000001</v>
      </c>
      <c r="H6465" s="77">
        <v>3840</v>
      </c>
      <c r="I6465" s="77">
        <v>3.649</v>
      </c>
      <c r="J6465" s="77" t="s">
        <v>74</v>
      </c>
      <c r="K6465" s="77">
        <v>53.25</v>
      </c>
      <c r="L6465" s="77">
        <v>183.3038235294118</v>
      </c>
      <c r="M6465" s="77">
        <v>0.1452105392365215</v>
      </c>
      <c r="N6465" s="77">
        <v>183.4888658536585</v>
      </c>
      <c r="O6465" s="77">
        <v>4.4217476610367033E-2</v>
      </c>
      <c r="P6465" s="77">
        <v>658299</v>
      </c>
      <c r="Q6465" s="77">
        <v>177589</v>
      </c>
      <c r="R6465" s="77">
        <v>3.71</v>
      </c>
      <c r="S6465" s="77">
        <v>27.97000000000001</v>
      </c>
      <c r="T6465" s="77">
        <v>8.1660000000000004</v>
      </c>
      <c r="U6465" s="77">
        <v>16.647200000000002</v>
      </c>
      <c r="V6465" s="77">
        <v>2.3955315798585759</v>
      </c>
      <c r="AC6465" s="77">
        <v>184.48</v>
      </c>
      <c r="AD6465" s="77">
        <v>181.905</v>
      </c>
      <c r="AH6465" s="77">
        <f>IF(AND(M6465&lt;Variables!$G$6,M6465&gt;Variables!$G$5),0,1)</f>
        <v>1</v>
      </c>
      <c r="AI6465" s="77">
        <f t="shared" si="204"/>
        <v>1</v>
      </c>
      <c r="AJ6465" s="77">
        <f>IF(I6465&gt;Variables!$G$7,0,1)</f>
        <v>1</v>
      </c>
      <c r="AK6465" s="77">
        <f>IF(F6465&gt;Variables!$G$8,0,1)</f>
        <v>0</v>
      </c>
      <c r="AL6465" s="77">
        <f>IF(G6465&gt;Variables!$G$9,0,1)</f>
        <v>1</v>
      </c>
      <c r="AM6465" s="77">
        <f>IF(AND(K6465&gt;Variables!$G$10,K6465&lt;Variables!$G$11),0,1)</f>
        <v>1</v>
      </c>
      <c r="AN6465" s="77">
        <f>IF(H6465&lt;Variables!$G$13,1,0)</f>
        <v>0</v>
      </c>
      <c r="AO6465" s="77">
        <f>IF(R6465&lt;Variables!$G$12,0,1)</f>
        <v>1</v>
      </c>
      <c r="AP6465" s="78">
        <f t="shared" si="205"/>
        <v>0</v>
      </c>
      <c r="AQ6465" s="77">
        <f>IF(V6465&lt;Variables!$G$15,1,0)</f>
        <v>1</v>
      </c>
      <c r="AR6465" s="77">
        <v>0</v>
      </c>
      <c r="AS6465" s="77">
        <v>0</v>
      </c>
      <c r="AT6465" s="77">
        <v>0</v>
      </c>
      <c r="AU6465" s="77">
        <v>1</v>
      </c>
      <c r="BA6465" s="77">
        <v>-0.77</v>
      </c>
    </row>
    <row r="6466" spans="3:53" x14ac:dyDescent="0.25">
      <c r="C6466" s="77" t="s">
        <v>777</v>
      </c>
      <c r="D6466" s="77" t="s">
        <v>449</v>
      </c>
      <c r="E6466" s="77">
        <v>33.26</v>
      </c>
      <c r="F6466" s="77">
        <v>10.5</v>
      </c>
      <c r="G6466" s="77">
        <v>7.09</v>
      </c>
      <c r="H6466" s="77">
        <v>17360</v>
      </c>
      <c r="I6466" s="77">
        <v>-0.23200000000000001</v>
      </c>
      <c r="J6466" s="77" t="s">
        <v>74</v>
      </c>
      <c r="K6466" s="77">
        <v>37.299999999999997</v>
      </c>
      <c r="L6466" s="77">
        <v>33.361449999999998</v>
      </c>
      <c r="M6466" s="77">
        <v>-0.90358782367074164</v>
      </c>
      <c r="N6466" s="77">
        <v>33.323999999999998</v>
      </c>
      <c r="O6466" s="77">
        <v>-0.79222182211017822</v>
      </c>
      <c r="P6466" s="77">
        <v>44535000</v>
      </c>
      <c r="Q6466" s="77">
        <v>34219000</v>
      </c>
      <c r="R6466" s="77">
        <v>1.3</v>
      </c>
      <c r="S6466" s="77">
        <v>27.97000000000001</v>
      </c>
      <c r="T6466" s="77">
        <v>8.1660000000000004</v>
      </c>
      <c r="U6466" s="77">
        <v>16.647200000000002</v>
      </c>
      <c r="V6466" s="77">
        <v>2.2257798506539732</v>
      </c>
      <c r="AC6466" s="77">
        <v>34.130000000000003</v>
      </c>
      <c r="AD6466" s="77">
        <v>32.57</v>
      </c>
      <c r="AH6466" s="77">
        <f>IF(AND(M6466&lt;Variables!$G$6,M6466&gt;Variables!$G$5),0,1)</f>
        <v>1</v>
      </c>
      <c r="AI6466" s="77">
        <f t="shared" si="204"/>
        <v>0</v>
      </c>
      <c r="AJ6466" s="77">
        <f>IF(I6466&gt;Variables!$G$7,0,1)</f>
        <v>1</v>
      </c>
      <c r="AK6466" s="77">
        <f>IF(F6466&gt;Variables!$G$8,0,1)</f>
        <v>0</v>
      </c>
      <c r="AL6466" s="77">
        <f>IF(G6466&gt;Variables!$G$9,0,1)</f>
        <v>1</v>
      </c>
      <c r="AM6466" s="77">
        <f>IF(AND(K6466&gt;Variables!$G$10,K6466&lt;Variables!$G$11),0,1)</f>
        <v>1</v>
      </c>
      <c r="AN6466" s="77">
        <f>IF(H6466&lt;Variables!$G$13,1,0)</f>
        <v>0</v>
      </c>
      <c r="AO6466" s="77">
        <f>IF(R6466&lt;Variables!$G$12,0,1)</f>
        <v>0</v>
      </c>
      <c r="AP6466" s="78">
        <f t="shared" si="205"/>
        <v>0</v>
      </c>
      <c r="AQ6466" s="77">
        <f>IF(V6466&lt;Variables!$G$15,1,0)</f>
        <v>1</v>
      </c>
      <c r="AR6466" s="77">
        <v>0</v>
      </c>
      <c r="AS6466" s="77">
        <v>0</v>
      </c>
      <c r="AT6466" s="77">
        <v>1</v>
      </c>
      <c r="AU6466" s="77">
        <v>0</v>
      </c>
      <c r="BA6466" s="77">
        <v>-1.71</v>
      </c>
    </row>
    <row r="6467" spans="3:53" x14ac:dyDescent="0.25">
      <c r="C6467" s="77" t="s">
        <v>777</v>
      </c>
      <c r="D6467" s="77" t="s">
        <v>198</v>
      </c>
      <c r="E6467" s="77">
        <v>0.15</v>
      </c>
      <c r="F6467" s="77">
        <v>7</v>
      </c>
      <c r="G6467" s="77">
        <v>10.9</v>
      </c>
      <c r="H6467" s="77">
        <v>-99999</v>
      </c>
      <c r="I6467" s="77">
        <v>-71.191999999999993</v>
      </c>
      <c r="J6467" s="77" t="s">
        <v>74</v>
      </c>
      <c r="K6467" s="77">
        <v>60.46</v>
      </c>
      <c r="L6467" s="77">
        <v>0.15970000000000001</v>
      </c>
      <c r="M6467" s="77">
        <v>0</v>
      </c>
      <c r="N6467" s="77">
        <v>0.15970000000000001</v>
      </c>
      <c r="O6467" s="77">
        <v>0</v>
      </c>
      <c r="P6467" s="77">
        <v>51513</v>
      </c>
      <c r="Q6467" s="77">
        <v>79782</v>
      </c>
      <c r="R6467" s="77">
        <v>0.65</v>
      </c>
      <c r="S6467" s="77">
        <v>27.97000000000001</v>
      </c>
      <c r="T6467" s="77">
        <v>8.1660000000000004</v>
      </c>
      <c r="U6467" s="77">
        <v>16.647200000000002</v>
      </c>
      <c r="V6467" s="77">
        <v>2.4753655999999999</v>
      </c>
      <c r="AC6467" s="77">
        <v>0.16500000000000001</v>
      </c>
      <c r="AD6467" s="77">
        <v>0.14990000000000001</v>
      </c>
      <c r="AH6467" s="77">
        <f>IF(AND(M6467&lt;Variables!$G$6,M6467&gt;Variables!$G$5),0,1)</f>
        <v>1</v>
      </c>
      <c r="AI6467" s="77">
        <f t="shared" si="204"/>
        <v>1</v>
      </c>
      <c r="AJ6467" s="77">
        <f>IF(I6467&gt;Variables!$G$7,0,1)</f>
        <v>1</v>
      </c>
      <c r="AK6467" s="77">
        <f>IF(F6467&gt;Variables!$G$8,0,1)</f>
        <v>1</v>
      </c>
      <c r="AL6467" s="77">
        <f>IF(G6467&gt;Variables!$G$9,0,1)</f>
        <v>0</v>
      </c>
      <c r="AM6467" s="77">
        <f>IF(AND(K6467&gt;Variables!$G$10,K6467&lt;Variables!$G$11),0,1)</f>
        <v>1</v>
      </c>
      <c r="AN6467" s="77">
        <f>IF(H6467&lt;Variables!$G$13,1,0)</f>
        <v>1</v>
      </c>
      <c r="AO6467" s="77">
        <f>IF(R6467&lt;Variables!$G$12,0,1)</f>
        <v>0</v>
      </c>
      <c r="AP6467" s="78">
        <f t="shared" si="205"/>
        <v>0</v>
      </c>
      <c r="AQ6467" s="77">
        <f>IF(V6467&lt;Variables!$G$15,1,0)</f>
        <v>1</v>
      </c>
      <c r="AR6467" s="77">
        <v>1</v>
      </c>
      <c r="AS6467" s="77">
        <v>0</v>
      </c>
      <c r="AT6467" s="77">
        <v>0</v>
      </c>
      <c r="AU6467" s="77">
        <v>0</v>
      </c>
      <c r="BA6467" s="77">
        <v>2</v>
      </c>
    </row>
    <row r="6468" spans="3:53" x14ac:dyDescent="0.25">
      <c r="C6468" s="77" t="s">
        <v>777</v>
      </c>
      <c r="D6468" s="77" t="s">
        <v>432</v>
      </c>
      <c r="E6468" s="77">
        <v>21.88</v>
      </c>
      <c r="F6468" s="77">
        <v>12.19</v>
      </c>
      <c r="G6468" s="77">
        <v>2.11</v>
      </c>
      <c r="H6468" s="77">
        <v>2230</v>
      </c>
      <c r="I6468" s="77">
        <v>0.77600000000000002</v>
      </c>
      <c r="J6468" s="77" t="s">
        <v>74</v>
      </c>
      <c r="K6468" s="77">
        <v>50</v>
      </c>
      <c r="L6468" s="77">
        <v>21.800255</v>
      </c>
      <c r="M6468" s="77">
        <v>9.0572335048376015E-2</v>
      </c>
      <c r="N6468" s="77">
        <v>21.851037999999999</v>
      </c>
      <c r="O6468" s="77">
        <v>-0.1420435953660199</v>
      </c>
      <c r="P6468" s="77">
        <v>2119000</v>
      </c>
      <c r="Q6468" s="77">
        <v>1300000</v>
      </c>
      <c r="R6468" s="77">
        <v>1.63</v>
      </c>
      <c r="S6468" s="77">
        <v>27.97000000000001</v>
      </c>
      <c r="T6468" s="77">
        <v>8.1660000000000004</v>
      </c>
      <c r="U6468" s="77">
        <v>16.647200000000002</v>
      </c>
      <c r="V6468" s="77">
        <v>2.3646451192887419</v>
      </c>
      <c r="AC6468" s="77">
        <v>22.16</v>
      </c>
      <c r="AD6468" s="77">
        <v>21.46</v>
      </c>
      <c r="AH6468" s="77">
        <f>IF(AND(M6468&lt;Variables!$G$6,M6468&gt;Variables!$G$5),0,1)</f>
        <v>1</v>
      </c>
      <c r="AI6468" s="77">
        <f t="shared" si="204"/>
        <v>1</v>
      </c>
      <c r="AJ6468" s="77">
        <f>IF(I6468&gt;Variables!$G$7,0,1)</f>
        <v>1</v>
      </c>
      <c r="AK6468" s="77">
        <f>IF(F6468&gt;Variables!$G$8,0,1)</f>
        <v>0</v>
      </c>
      <c r="AL6468" s="77">
        <f>IF(G6468&gt;Variables!$G$9,0,1)</f>
        <v>1</v>
      </c>
      <c r="AM6468" s="77">
        <f>IF(AND(K6468&gt;Variables!$G$10,K6468&lt;Variables!$G$11),0,1)</f>
        <v>1</v>
      </c>
      <c r="AN6468" s="77">
        <f>IF(H6468&lt;Variables!$G$13,1,0)</f>
        <v>0</v>
      </c>
      <c r="AO6468" s="77">
        <f>IF(R6468&lt;Variables!$G$12,0,1)</f>
        <v>0</v>
      </c>
      <c r="AP6468" s="78">
        <f t="shared" si="205"/>
        <v>0</v>
      </c>
      <c r="AQ6468" s="77">
        <f>IF(V6468&lt;Variables!$G$15,1,0)</f>
        <v>1</v>
      </c>
      <c r="AR6468" s="77">
        <v>0</v>
      </c>
      <c r="AS6468" s="77">
        <v>0</v>
      </c>
      <c r="AT6468" s="77">
        <v>0</v>
      </c>
      <c r="AU6468" s="77">
        <v>1</v>
      </c>
      <c r="BA6468" s="77">
        <v>-0.7</v>
      </c>
    </row>
    <row r="6469" spans="3:53" x14ac:dyDescent="0.25">
      <c r="C6469" s="77" t="s">
        <v>777</v>
      </c>
      <c r="D6469" s="77" t="s">
        <v>466</v>
      </c>
      <c r="E6469" s="77">
        <v>1.39</v>
      </c>
      <c r="F6469" s="77">
        <v>23.66</v>
      </c>
      <c r="G6469" s="77">
        <v>11.94</v>
      </c>
      <c r="H6469" s="77">
        <v>59.38</v>
      </c>
      <c r="I6469" s="77">
        <v>-0.84299999999999997</v>
      </c>
      <c r="J6469" s="77" t="s">
        <v>74</v>
      </c>
      <c r="K6469" s="77">
        <v>46.79</v>
      </c>
      <c r="L6469" s="77">
        <v>1.3981699999999999</v>
      </c>
      <c r="M6469" s="77">
        <v>-0.72737936016364335</v>
      </c>
      <c r="N6469" s="77">
        <v>1.382476</v>
      </c>
      <c r="O6469" s="77">
        <v>0.39957294014506312</v>
      </c>
      <c r="P6469" s="77">
        <v>21340000</v>
      </c>
      <c r="Q6469" s="77">
        <v>1080000</v>
      </c>
      <c r="R6469" s="77">
        <v>19.760000000000002</v>
      </c>
      <c r="S6469" s="77">
        <v>27.97000000000001</v>
      </c>
      <c r="T6469" s="77">
        <v>8.1660000000000004</v>
      </c>
      <c r="U6469" s="77">
        <v>16.647200000000002</v>
      </c>
      <c r="V6469" s="77">
        <v>2.3459131075534452</v>
      </c>
      <c r="AC6469" s="77">
        <v>1.64</v>
      </c>
      <c r="AD6469" s="77">
        <v>1.34</v>
      </c>
      <c r="AH6469" s="77">
        <f>IF(AND(M6469&lt;Variables!$G$6,M6469&gt;Variables!$G$5),0,1)</f>
        <v>1</v>
      </c>
      <c r="AI6469" s="77">
        <f t="shared" si="204"/>
        <v>0</v>
      </c>
      <c r="AJ6469" s="77">
        <f>IF(I6469&gt;Variables!$G$7,0,1)</f>
        <v>1</v>
      </c>
      <c r="AK6469" s="77">
        <f>IF(F6469&gt;Variables!$G$8,0,1)</f>
        <v>0</v>
      </c>
      <c r="AL6469" s="77">
        <f>IF(G6469&gt;Variables!$G$9,0,1)</f>
        <v>0</v>
      </c>
      <c r="AM6469" s="77">
        <f>IF(AND(K6469&gt;Variables!$G$10,K6469&lt;Variables!$G$11),0,1)</f>
        <v>1</v>
      </c>
      <c r="AN6469" s="77">
        <f>IF(H6469&lt;Variables!$G$13,1,0)</f>
        <v>1</v>
      </c>
      <c r="AO6469" s="77">
        <f>IF(R6469&lt;Variables!$G$12,0,1)</f>
        <v>1</v>
      </c>
      <c r="AP6469" s="78">
        <f t="shared" si="205"/>
        <v>0</v>
      </c>
      <c r="AQ6469" s="77">
        <f>IF(V6469&lt;Variables!$G$15,1,0)</f>
        <v>1</v>
      </c>
      <c r="AR6469" s="77">
        <v>1</v>
      </c>
      <c r="AS6469" s="77">
        <v>0</v>
      </c>
      <c r="AT6469" s="77">
        <v>0</v>
      </c>
      <c r="AU6469" s="77">
        <v>0</v>
      </c>
      <c r="BA6469" s="77">
        <v>2</v>
      </c>
    </row>
    <row r="6470" spans="3:53" x14ac:dyDescent="0.25">
      <c r="C6470" s="77" t="s">
        <v>777</v>
      </c>
      <c r="D6470" s="77" t="s">
        <v>485</v>
      </c>
      <c r="E6470" s="77">
        <v>5.55</v>
      </c>
      <c r="F6470" s="77">
        <v>23.26</v>
      </c>
      <c r="G6470" s="77">
        <v>24.09</v>
      </c>
      <c r="H6470" s="77">
        <v>147.38</v>
      </c>
      <c r="I6470" s="77">
        <v>-7.9720000000000004</v>
      </c>
      <c r="J6470" s="77" t="s">
        <v>74</v>
      </c>
      <c r="K6470" s="77">
        <v>59.01</v>
      </c>
      <c r="L6470" s="77">
        <v>5.4248700000000003</v>
      </c>
      <c r="M6470" s="77">
        <v>1.102883571403551</v>
      </c>
      <c r="N6470" s="77">
        <v>5.2496739999999988</v>
      </c>
      <c r="O6470" s="77">
        <v>4.4769637124134061</v>
      </c>
      <c r="P6470" s="77">
        <v>11490000</v>
      </c>
      <c r="Q6470" s="77">
        <v>1270000</v>
      </c>
      <c r="R6470" s="77">
        <v>9.0500000000000007</v>
      </c>
      <c r="S6470" s="77">
        <v>27.97000000000001</v>
      </c>
      <c r="T6470" s="77">
        <v>8.1660000000000004</v>
      </c>
      <c r="U6470" s="77">
        <v>16.647200000000002</v>
      </c>
      <c r="V6470" s="77">
        <v>2.4029706260780439</v>
      </c>
      <c r="AC6470" s="77">
        <v>5.68</v>
      </c>
      <c r="AD6470" s="77">
        <v>5.15</v>
      </c>
      <c r="AH6470" s="77">
        <f>IF(AND(M6470&lt;Variables!$G$6,M6470&gt;Variables!$G$5),0,1)</f>
        <v>1</v>
      </c>
      <c r="AI6470" s="77">
        <f t="shared" si="204"/>
        <v>0</v>
      </c>
      <c r="AJ6470" s="77">
        <f>IF(I6470&gt;Variables!$G$7,0,1)</f>
        <v>1</v>
      </c>
      <c r="AK6470" s="77">
        <f>IF(F6470&gt;Variables!$G$8,0,1)</f>
        <v>0</v>
      </c>
      <c r="AL6470" s="77">
        <f>IF(G6470&gt;Variables!$G$9,0,1)</f>
        <v>0</v>
      </c>
      <c r="AM6470" s="77">
        <f>IF(AND(K6470&gt;Variables!$G$10,K6470&lt;Variables!$G$11),0,1)</f>
        <v>1</v>
      </c>
      <c r="AN6470" s="77">
        <f>IF(H6470&lt;Variables!$G$13,1,0)</f>
        <v>1</v>
      </c>
      <c r="AO6470" s="77">
        <f>IF(R6470&lt;Variables!$G$12,0,1)</f>
        <v>1</v>
      </c>
      <c r="AP6470" s="78">
        <f t="shared" si="205"/>
        <v>0</v>
      </c>
      <c r="AQ6470" s="77">
        <f>IF(V6470&lt;Variables!$G$15,1,0)</f>
        <v>1</v>
      </c>
      <c r="AR6470" s="77">
        <v>0</v>
      </c>
      <c r="AS6470" s="77">
        <v>0</v>
      </c>
      <c r="AT6470" s="77">
        <v>1</v>
      </c>
      <c r="AU6470" s="77">
        <v>0</v>
      </c>
      <c r="BA6470" s="77">
        <v>-2.25</v>
      </c>
    </row>
    <row r="6471" spans="3:53" x14ac:dyDescent="0.25">
      <c r="C6471" s="77" t="s">
        <v>777</v>
      </c>
      <c r="D6471" s="77" t="s">
        <v>445</v>
      </c>
      <c r="E6471" s="77">
        <v>12.75</v>
      </c>
      <c r="F6471" s="77">
        <v>62.12</v>
      </c>
      <c r="G6471" s="77">
        <v>35.020000000000003</v>
      </c>
      <c r="H6471" s="77">
        <v>74.489999999999995</v>
      </c>
      <c r="I6471" s="77">
        <v>2618.0880000000002</v>
      </c>
      <c r="J6471" s="77" t="s">
        <v>75</v>
      </c>
      <c r="K6471" s="77">
        <v>43.74</v>
      </c>
      <c r="L6471" s="77">
        <v>12.888299999999999</v>
      </c>
      <c r="M6471" s="77">
        <v>-0.68511750967932361</v>
      </c>
      <c r="N6471" s="77">
        <v>13.081284</v>
      </c>
      <c r="O6471" s="77">
        <v>-2.150278214279266</v>
      </c>
      <c r="P6471" s="77">
        <v>119820000</v>
      </c>
      <c r="Q6471" s="77">
        <v>14860000</v>
      </c>
      <c r="R6471" s="77">
        <v>8.06</v>
      </c>
      <c r="S6471" s="77">
        <v>27.97000000000001</v>
      </c>
      <c r="T6471" s="77">
        <v>8.1660000000000004</v>
      </c>
      <c r="U6471" s="77">
        <v>16.647200000000002</v>
      </c>
      <c r="V6471" s="77">
        <v>2.307573298008271</v>
      </c>
      <c r="AC6471" s="77">
        <v>16.45</v>
      </c>
      <c r="AD6471" s="77">
        <v>12.605</v>
      </c>
      <c r="AH6471" s="77">
        <f>IF(AND(M6471&lt;Variables!$G$6,M6471&gt;Variables!$G$5),0,1)</f>
        <v>1</v>
      </c>
      <c r="AI6471" s="77">
        <f t="shared" si="204"/>
        <v>1</v>
      </c>
      <c r="AJ6471" s="77">
        <f>IF(I6471&gt;Variables!$G$7,0,1)</f>
        <v>0</v>
      </c>
      <c r="AK6471" s="77">
        <f>IF(F6471&gt;Variables!$G$8,0,1)</f>
        <v>0</v>
      </c>
      <c r="AL6471" s="77">
        <f>IF(G6471&gt;Variables!$G$9,0,1)</f>
        <v>0</v>
      </c>
      <c r="AM6471" s="77">
        <f>IF(AND(K6471&gt;Variables!$G$10,K6471&lt;Variables!$G$11),0,1)</f>
        <v>1</v>
      </c>
      <c r="AN6471" s="77">
        <f>IF(H6471&lt;Variables!$G$13,1,0)</f>
        <v>1</v>
      </c>
      <c r="AO6471" s="77">
        <f>IF(R6471&lt;Variables!$G$12,0,1)</f>
        <v>1</v>
      </c>
      <c r="AP6471" s="78">
        <f t="shared" si="205"/>
        <v>1</v>
      </c>
      <c r="AQ6471" s="77">
        <f>IF(V6471&lt;Variables!$G$15,1,0)</f>
        <v>1</v>
      </c>
      <c r="AR6471" s="77">
        <v>1</v>
      </c>
      <c r="AS6471" s="77">
        <v>0</v>
      </c>
      <c r="AT6471" s="77">
        <v>0</v>
      </c>
      <c r="AU6471" s="77">
        <v>0</v>
      </c>
      <c r="BA6471" s="77">
        <v>2</v>
      </c>
    </row>
    <row r="6472" spans="3:53" x14ac:dyDescent="0.25">
      <c r="C6472" s="77" t="s">
        <v>777</v>
      </c>
      <c r="D6472" s="77" t="s">
        <v>766</v>
      </c>
      <c r="E6472" s="77">
        <v>1.1200000000000001</v>
      </c>
      <c r="F6472" s="77">
        <v>21.44</v>
      </c>
      <c r="G6472" s="77">
        <v>11.39</v>
      </c>
      <c r="H6472" s="77">
        <v>41.21</v>
      </c>
      <c r="I6472" s="77">
        <v>-28.29</v>
      </c>
      <c r="J6472" s="77" t="s">
        <v>75</v>
      </c>
      <c r="K6472" s="77">
        <v>45.26</v>
      </c>
      <c r="L6472" s="77">
        <v>1.1315850000000001</v>
      </c>
      <c r="M6472" s="77">
        <v>-0.58192711992469337</v>
      </c>
      <c r="N6472" s="77">
        <v>1.150488</v>
      </c>
      <c r="O6472" s="77">
        <v>-2.2154077226359559</v>
      </c>
      <c r="P6472" s="77">
        <v>18660000</v>
      </c>
      <c r="Q6472" s="77">
        <v>1630000</v>
      </c>
      <c r="R6472" s="77">
        <v>11.45</v>
      </c>
      <c r="S6472" s="77">
        <v>27.97000000000001</v>
      </c>
      <c r="T6472" s="77">
        <v>8.1660000000000004</v>
      </c>
      <c r="U6472" s="77">
        <v>16.647200000000002</v>
      </c>
      <c r="V6472" s="77">
        <v>2.325057634942139</v>
      </c>
      <c r="AC6472" s="77">
        <v>1.19</v>
      </c>
      <c r="AD6472" s="77">
        <v>1.07</v>
      </c>
      <c r="AH6472" s="77">
        <f>IF(AND(M6472&lt;Variables!$G$6,M6472&gt;Variables!$G$5),0,1)</f>
        <v>1</v>
      </c>
      <c r="AI6472" s="77">
        <f t="shared" si="204"/>
        <v>1</v>
      </c>
      <c r="AJ6472" s="77">
        <f>IF(I6472&gt;Variables!$G$7,0,1)</f>
        <v>1</v>
      </c>
      <c r="AK6472" s="77">
        <f>IF(F6472&gt;Variables!$G$8,0,1)</f>
        <v>0</v>
      </c>
      <c r="AL6472" s="77">
        <f>IF(G6472&gt;Variables!$G$9,0,1)</f>
        <v>0</v>
      </c>
      <c r="AM6472" s="77">
        <f>IF(AND(K6472&gt;Variables!$G$10,K6472&lt;Variables!$G$11),0,1)</f>
        <v>1</v>
      </c>
      <c r="AN6472" s="77">
        <f>IF(H6472&lt;Variables!$G$13,1,0)</f>
        <v>1</v>
      </c>
      <c r="AO6472" s="77">
        <f>IF(R6472&lt;Variables!$G$12,0,1)</f>
        <v>1</v>
      </c>
      <c r="AP6472" s="78">
        <f t="shared" si="205"/>
        <v>1</v>
      </c>
      <c r="AQ6472" s="77">
        <f>IF(V6472&lt;Variables!$G$15,1,0)</f>
        <v>1</v>
      </c>
      <c r="AR6472" s="77">
        <v>1</v>
      </c>
      <c r="AS6472" s="77">
        <v>0</v>
      </c>
      <c r="AT6472" s="77">
        <v>0</v>
      </c>
      <c r="AU6472" s="77">
        <v>0</v>
      </c>
      <c r="BA6472" s="77">
        <v>2</v>
      </c>
    </row>
    <row r="6473" spans="3:53" x14ac:dyDescent="0.25">
      <c r="C6473" s="77" t="s">
        <v>777</v>
      </c>
      <c r="D6473" s="77" t="s">
        <v>453</v>
      </c>
      <c r="E6473" s="77">
        <v>16.989999999999998</v>
      </c>
      <c r="F6473" s="77">
        <v>20.059999999999999</v>
      </c>
      <c r="G6473" s="77">
        <v>-1.34</v>
      </c>
      <c r="H6473" s="77">
        <v>177.22</v>
      </c>
      <c r="I6473" s="77">
        <v>-27.475999999999999</v>
      </c>
      <c r="J6473" s="77" t="s">
        <v>75</v>
      </c>
      <c r="K6473" s="77">
        <v>42.86</v>
      </c>
      <c r="L6473" s="77">
        <v>16.945454545454549</v>
      </c>
      <c r="M6473" s="77">
        <v>-0.1502145922746882</v>
      </c>
      <c r="N6473" s="77">
        <v>16.951206249999998</v>
      </c>
      <c r="O6473" s="77">
        <v>-0.18409456849123509</v>
      </c>
      <c r="P6473" s="77">
        <v>590520</v>
      </c>
      <c r="Q6473" s="77">
        <v>77900</v>
      </c>
      <c r="R6473" s="77">
        <v>7.58</v>
      </c>
      <c r="S6473" s="77">
        <v>27.97000000000001</v>
      </c>
      <c r="T6473" s="77">
        <v>8.1660000000000004</v>
      </c>
      <c r="U6473" s="77">
        <v>16.647200000000002</v>
      </c>
      <c r="V6473" s="77">
        <v>2.2938377064377682</v>
      </c>
      <c r="AC6473" s="77">
        <v>17</v>
      </c>
      <c r="AD6473" s="77">
        <v>16.86</v>
      </c>
      <c r="AH6473" s="77">
        <f>IF(AND(M6473&lt;Variables!$G$6,M6473&gt;Variables!$G$5),0,1)</f>
        <v>1</v>
      </c>
      <c r="AI6473" s="77">
        <f t="shared" si="204"/>
        <v>1</v>
      </c>
      <c r="AJ6473" s="77">
        <f>IF(I6473&gt;Variables!$G$7,0,1)</f>
        <v>1</v>
      </c>
      <c r="AK6473" s="77">
        <f>IF(F6473&gt;Variables!$G$8,0,1)</f>
        <v>0</v>
      </c>
      <c r="AL6473" s="77">
        <f>IF(G6473&gt;Variables!$G$9,0,1)</f>
        <v>1</v>
      </c>
      <c r="AM6473" s="77">
        <f>IF(AND(K6473&gt;Variables!$G$10,K6473&lt;Variables!$G$11),0,1)</f>
        <v>1</v>
      </c>
      <c r="AN6473" s="77">
        <f>IF(H6473&lt;Variables!$G$13,1,0)</f>
        <v>1</v>
      </c>
      <c r="AO6473" s="77">
        <f>IF(R6473&lt;Variables!$G$12,0,1)</f>
        <v>1</v>
      </c>
      <c r="AP6473" s="78">
        <f t="shared" si="205"/>
        <v>1</v>
      </c>
      <c r="AQ6473" s="77">
        <f>IF(V6473&lt;Variables!$G$15,1,0)</f>
        <v>1</v>
      </c>
      <c r="AR6473" s="77">
        <v>0</v>
      </c>
      <c r="AS6473" s="77">
        <v>0</v>
      </c>
      <c r="AT6473" s="77">
        <v>0</v>
      </c>
      <c r="AU6473" s="77">
        <v>1</v>
      </c>
      <c r="BA6473" s="77">
        <v>-0.42</v>
      </c>
    </row>
    <row r="6474" spans="3:53" x14ac:dyDescent="0.25">
      <c r="C6474" s="77" t="s">
        <v>777</v>
      </c>
      <c r="D6474" s="77" t="s">
        <v>475</v>
      </c>
      <c r="E6474" s="77">
        <v>52.2</v>
      </c>
      <c r="F6474" s="77">
        <v>11.77</v>
      </c>
      <c r="G6474" s="77">
        <v>12.27</v>
      </c>
      <c r="H6474" s="77">
        <v>4840</v>
      </c>
      <c r="I6474" s="77">
        <v>6.7000000000000004E-2</v>
      </c>
      <c r="J6474" s="77" t="s">
        <v>75</v>
      </c>
      <c r="K6474" s="77">
        <v>43.65</v>
      </c>
      <c r="L6474" s="77">
        <v>52.280625000000001</v>
      </c>
      <c r="M6474" s="77">
        <v>-0.87035110999533605</v>
      </c>
      <c r="N6474" s="77">
        <v>52.120868000000002</v>
      </c>
      <c r="O6474" s="77">
        <v>-0.56650629839856093</v>
      </c>
      <c r="P6474" s="77">
        <v>871693</v>
      </c>
      <c r="Q6474" s="77">
        <v>568912</v>
      </c>
      <c r="R6474" s="77">
        <v>1.53</v>
      </c>
      <c r="S6474" s="77">
        <v>27.97000000000001</v>
      </c>
      <c r="T6474" s="77">
        <v>8.1660000000000004</v>
      </c>
      <c r="U6474" s="77">
        <v>16.647200000000002</v>
      </c>
      <c r="V6474" s="77">
        <v>2.307881933923897</v>
      </c>
      <c r="AC6474" s="77">
        <v>52.8</v>
      </c>
      <c r="AD6474" s="77">
        <v>51.25</v>
      </c>
      <c r="AH6474" s="77">
        <f>IF(AND(M6474&lt;Variables!$G$6,M6474&gt;Variables!$G$5),0,1)</f>
        <v>1</v>
      </c>
      <c r="AI6474" s="77">
        <f t="shared" si="204"/>
        <v>0</v>
      </c>
      <c r="AJ6474" s="77">
        <f>IF(I6474&gt;Variables!$G$7,0,1)</f>
        <v>1</v>
      </c>
      <c r="AK6474" s="77">
        <f>IF(F6474&gt;Variables!$G$8,0,1)</f>
        <v>0</v>
      </c>
      <c r="AL6474" s="77">
        <f>IF(G6474&gt;Variables!$G$9,0,1)</f>
        <v>0</v>
      </c>
      <c r="AM6474" s="77">
        <f>IF(AND(K6474&gt;Variables!$G$10,K6474&lt;Variables!$G$11),0,1)</f>
        <v>1</v>
      </c>
      <c r="AN6474" s="77">
        <f>IF(H6474&lt;Variables!$G$13,1,0)</f>
        <v>0</v>
      </c>
      <c r="AO6474" s="77">
        <f>IF(R6474&lt;Variables!$G$12,0,1)</f>
        <v>0</v>
      </c>
      <c r="AP6474" s="78">
        <f t="shared" si="205"/>
        <v>1</v>
      </c>
      <c r="AQ6474" s="77">
        <f>IF(V6474&lt;Variables!$G$15,1,0)</f>
        <v>1</v>
      </c>
      <c r="AR6474" s="77">
        <v>0</v>
      </c>
      <c r="AS6474" s="77">
        <v>1</v>
      </c>
      <c r="AT6474" s="77">
        <v>0</v>
      </c>
      <c r="AU6474" s="77">
        <v>0</v>
      </c>
      <c r="BA6474" s="77">
        <v>0.11</v>
      </c>
    </row>
    <row r="6475" spans="3:53" x14ac:dyDescent="0.25">
      <c r="C6475" s="77" t="s">
        <v>777</v>
      </c>
      <c r="D6475" s="77" t="s">
        <v>442</v>
      </c>
      <c r="E6475" s="77">
        <v>138.65</v>
      </c>
      <c r="F6475" s="77">
        <v>10.16</v>
      </c>
      <c r="G6475" s="77">
        <v>1.4</v>
      </c>
      <c r="H6475" s="77">
        <v>20120</v>
      </c>
      <c r="I6475" s="77">
        <v>-22.457999999999998</v>
      </c>
      <c r="J6475" s="77" t="s">
        <v>75</v>
      </c>
      <c r="K6475" s="77">
        <v>18.48</v>
      </c>
      <c r="L6475" s="77">
        <v>139.08365000000001</v>
      </c>
      <c r="M6475" s="77">
        <v>-0.62814716179795238</v>
      </c>
      <c r="N6475" s="77">
        <v>139.76530399999999</v>
      </c>
      <c r="O6475" s="77">
        <v>-1.112796921330331</v>
      </c>
      <c r="P6475" s="77">
        <v>7418000</v>
      </c>
      <c r="Q6475" s="77">
        <v>2303000</v>
      </c>
      <c r="R6475" s="77">
        <v>3.22</v>
      </c>
      <c r="S6475" s="77">
        <v>27.97000000000001</v>
      </c>
      <c r="T6475" s="77">
        <v>8.1660000000000004</v>
      </c>
      <c r="U6475" s="77">
        <v>16.647200000000002</v>
      </c>
      <c r="V6475" s="77">
        <v>1.9996045408235981</v>
      </c>
      <c r="AC6475" s="77">
        <v>139.69999999999999</v>
      </c>
      <c r="AD6475" s="77">
        <v>136.09</v>
      </c>
      <c r="AH6475" s="77">
        <f>IF(AND(M6475&lt;Variables!$G$6,M6475&gt;Variables!$G$5),0,1)</f>
        <v>1</v>
      </c>
      <c r="AI6475" s="77">
        <f t="shared" si="204"/>
        <v>1</v>
      </c>
      <c r="AJ6475" s="77">
        <f>IF(I6475&gt;Variables!$G$7,0,1)</f>
        <v>1</v>
      </c>
      <c r="AK6475" s="77">
        <f>IF(F6475&gt;Variables!$G$8,0,1)</f>
        <v>0</v>
      </c>
      <c r="AL6475" s="77">
        <f>IF(G6475&gt;Variables!$G$9,0,1)</f>
        <v>1</v>
      </c>
      <c r="AM6475" s="77">
        <f>IF(AND(K6475&gt;Variables!$G$10,K6475&lt;Variables!$G$11),0,1)</f>
        <v>1</v>
      </c>
      <c r="AN6475" s="77">
        <f>IF(H6475&lt;Variables!$G$13,1,0)</f>
        <v>0</v>
      </c>
      <c r="AO6475" s="77">
        <f>IF(R6475&lt;Variables!$G$12,0,1)</f>
        <v>1</v>
      </c>
      <c r="AP6475" s="78">
        <f t="shared" si="205"/>
        <v>1</v>
      </c>
      <c r="AQ6475" s="77">
        <f>IF(V6475&lt;Variables!$G$15,1,0)</f>
        <v>1</v>
      </c>
      <c r="AR6475" s="77">
        <v>0</v>
      </c>
      <c r="AS6475" s="77">
        <v>0</v>
      </c>
      <c r="AT6475" s="77">
        <v>1</v>
      </c>
      <c r="AU6475" s="77">
        <v>0</v>
      </c>
      <c r="BA6475" s="77">
        <v>-1.2</v>
      </c>
    </row>
    <row r="6476" spans="3:53" x14ac:dyDescent="0.25">
      <c r="C6476" s="77" t="s">
        <v>777</v>
      </c>
      <c r="D6476" s="77" t="s">
        <v>183</v>
      </c>
      <c r="E6476" s="77">
        <v>46.93</v>
      </c>
      <c r="F6476" s="77">
        <v>9.83</v>
      </c>
      <c r="G6476" s="77">
        <v>10.36</v>
      </c>
      <c r="H6476" s="77">
        <v>6840</v>
      </c>
      <c r="I6476" s="77">
        <v>4275.915</v>
      </c>
      <c r="J6476" s="77" t="s">
        <v>75</v>
      </c>
      <c r="K6476" s="77">
        <v>52.24</v>
      </c>
      <c r="L6476" s="77">
        <v>46.571479999999987</v>
      </c>
      <c r="M6476" s="77">
        <v>-4.6122648453510252E-2</v>
      </c>
      <c r="N6476" s="77">
        <v>46.260199999999998</v>
      </c>
      <c r="O6476" s="77">
        <v>0.62645643555365627</v>
      </c>
      <c r="P6476" s="77">
        <v>1864000</v>
      </c>
      <c r="Q6476" s="77">
        <v>2260000</v>
      </c>
      <c r="R6476" s="77">
        <v>0.82</v>
      </c>
      <c r="S6476" s="77">
        <v>27.97000000000001</v>
      </c>
      <c r="T6476" s="77">
        <v>8.1660000000000004</v>
      </c>
      <c r="U6476" s="77">
        <v>16.647200000000002</v>
      </c>
      <c r="V6476" s="77">
        <v>2.3917039618073548</v>
      </c>
      <c r="AC6476" s="77">
        <v>49.741199999999999</v>
      </c>
      <c r="AD6476" s="77">
        <v>45.100900000000003</v>
      </c>
      <c r="AH6476" s="77">
        <f>IF(AND(M6476&lt;Variables!$G$6,M6476&gt;Variables!$G$5),0,1)</f>
        <v>1</v>
      </c>
      <c r="AI6476" s="77">
        <f t="shared" si="204"/>
        <v>0</v>
      </c>
      <c r="AJ6476" s="77">
        <f>IF(I6476&gt;Variables!$G$7,0,1)</f>
        <v>0</v>
      </c>
      <c r="AK6476" s="77">
        <f>IF(F6476&gt;Variables!$G$8,0,1)</f>
        <v>0</v>
      </c>
      <c r="AL6476" s="77">
        <f>IF(G6476&gt;Variables!$G$9,0,1)</f>
        <v>1</v>
      </c>
      <c r="AM6476" s="77">
        <f>IF(AND(K6476&gt;Variables!$G$10,K6476&lt;Variables!$G$11),0,1)</f>
        <v>1</v>
      </c>
      <c r="AN6476" s="77">
        <f>IF(H6476&lt;Variables!$G$13,1,0)</f>
        <v>0</v>
      </c>
      <c r="AO6476" s="77">
        <f>IF(R6476&lt;Variables!$G$12,0,1)</f>
        <v>0</v>
      </c>
      <c r="AP6476" s="78">
        <f t="shared" si="205"/>
        <v>1</v>
      </c>
      <c r="AQ6476" s="77">
        <f>IF(V6476&lt;Variables!$G$15,1,0)</f>
        <v>1</v>
      </c>
      <c r="AR6476" s="77">
        <v>1</v>
      </c>
      <c r="AS6476" s="77">
        <v>0</v>
      </c>
      <c r="AT6476" s="77">
        <v>0</v>
      </c>
      <c r="AU6476" s="77">
        <v>0</v>
      </c>
      <c r="BA6476" s="77">
        <v>2</v>
      </c>
    </row>
    <row r="6477" spans="3:53" x14ac:dyDescent="0.25">
      <c r="C6477" s="77" t="s">
        <v>777</v>
      </c>
      <c r="D6477" s="77" t="s">
        <v>123</v>
      </c>
      <c r="E6477" s="77">
        <v>12.28</v>
      </c>
      <c r="F6477" s="77">
        <v>9.1300000000000008</v>
      </c>
      <c r="G6477" s="77">
        <v>4.07</v>
      </c>
      <c r="H6477" s="77">
        <v>4790</v>
      </c>
      <c r="I6477" s="77">
        <v>185.298</v>
      </c>
      <c r="J6477" s="77" t="s">
        <v>75</v>
      </c>
      <c r="K6477" s="77">
        <v>64.03</v>
      </c>
      <c r="L6477" s="77">
        <v>12.138120000000001</v>
      </c>
      <c r="M6477" s="77">
        <v>1.08649444889323</v>
      </c>
      <c r="N6477" s="77">
        <v>12.186126</v>
      </c>
      <c r="O6477" s="77">
        <v>0.68827451808720652</v>
      </c>
      <c r="P6477" s="77">
        <v>107519000</v>
      </c>
      <c r="Q6477" s="77">
        <v>48995000</v>
      </c>
      <c r="R6477" s="77">
        <v>2.19</v>
      </c>
      <c r="S6477" s="77">
        <v>27.97000000000001</v>
      </c>
      <c r="T6477" s="77">
        <v>8.1660000000000004</v>
      </c>
      <c r="U6477" s="77">
        <v>16.647200000000002</v>
      </c>
      <c r="V6477" s="77">
        <v>2.4400786668920729</v>
      </c>
      <c r="AC6477" s="77">
        <v>12.85</v>
      </c>
      <c r="AD6477" s="77">
        <v>11.72</v>
      </c>
      <c r="AH6477" s="77">
        <f>IF(AND(M6477&lt;Variables!$G$6,M6477&gt;Variables!$G$5),0,1)</f>
        <v>1</v>
      </c>
      <c r="AI6477" s="77">
        <f t="shared" si="204"/>
        <v>1</v>
      </c>
      <c r="AJ6477" s="77">
        <f>IF(I6477&gt;Variables!$G$7,0,1)</f>
        <v>0</v>
      </c>
      <c r="AK6477" s="77">
        <f>IF(F6477&gt;Variables!$G$8,0,1)</f>
        <v>0</v>
      </c>
      <c r="AL6477" s="77">
        <f>IF(G6477&gt;Variables!$G$9,0,1)</f>
        <v>1</v>
      </c>
      <c r="AM6477" s="77">
        <f>IF(AND(K6477&gt;Variables!$G$10,K6477&lt;Variables!$G$11),0,1)</f>
        <v>0</v>
      </c>
      <c r="AN6477" s="77">
        <f>IF(H6477&lt;Variables!$G$13,1,0)</f>
        <v>0</v>
      </c>
      <c r="AO6477" s="77">
        <f>IF(R6477&lt;Variables!$G$12,0,1)</f>
        <v>0</v>
      </c>
      <c r="AP6477" s="78">
        <f t="shared" si="205"/>
        <v>1</v>
      </c>
      <c r="AQ6477" s="77">
        <f>IF(V6477&lt;Variables!$G$15,1,0)</f>
        <v>1</v>
      </c>
      <c r="AR6477" s="77">
        <v>0</v>
      </c>
      <c r="AS6477" s="77">
        <v>0</v>
      </c>
      <c r="AT6477" s="77">
        <v>1</v>
      </c>
      <c r="AU6477" s="77">
        <v>0</v>
      </c>
      <c r="BA6477" s="77">
        <v>-2.25</v>
      </c>
    </row>
    <row r="6478" spans="3:53" x14ac:dyDescent="0.25">
      <c r="C6478" s="77" t="s">
        <v>777</v>
      </c>
      <c r="D6478" s="77" t="s">
        <v>775</v>
      </c>
      <c r="E6478" s="77">
        <v>177.23</v>
      </c>
      <c r="F6478" s="77">
        <v>8.91</v>
      </c>
      <c r="G6478" s="77">
        <v>8.69</v>
      </c>
      <c r="H6478" s="77">
        <v>5660</v>
      </c>
      <c r="I6478" s="77">
        <v>7.5259999999999998</v>
      </c>
      <c r="J6478" s="77" t="s">
        <v>75</v>
      </c>
      <c r="K6478" s="77">
        <v>74.069999999999993</v>
      </c>
      <c r="L6478" s="77">
        <v>175.21247</v>
      </c>
      <c r="M6478" s="77">
        <v>0.93996163629222651</v>
      </c>
      <c r="N6478" s="77">
        <v>172.34432000000001</v>
      </c>
      <c r="O6478" s="77">
        <v>2.6198020335105978</v>
      </c>
      <c r="P6478" s="77">
        <v>374369</v>
      </c>
      <c r="Q6478" s="77">
        <v>429387</v>
      </c>
      <c r="R6478" s="77">
        <v>0.87</v>
      </c>
      <c r="S6478" s="77">
        <v>27.97000000000001</v>
      </c>
      <c r="T6478" s="77">
        <v>8.1660000000000004</v>
      </c>
      <c r="U6478" s="77">
        <v>16.647200000000002</v>
      </c>
      <c r="V6478" s="77">
        <v>2.5265855538773221</v>
      </c>
      <c r="AC6478" s="77">
        <v>179.88</v>
      </c>
      <c r="AD6478" s="77">
        <v>175.76</v>
      </c>
      <c r="AH6478" s="77">
        <f>IF(AND(M6478&lt;Variables!$G$6,M6478&gt;Variables!$G$5),0,1)</f>
        <v>1</v>
      </c>
      <c r="AI6478" s="77">
        <f t="shared" si="204"/>
        <v>0</v>
      </c>
      <c r="AJ6478" s="77">
        <f>IF(I6478&gt;Variables!$G$7,0,1)</f>
        <v>1</v>
      </c>
      <c r="AK6478" s="77">
        <f>IF(F6478&gt;Variables!$G$8,0,1)</f>
        <v>1</v>
      </c>
      <c r="AL6478" s="77">
        <f>IF(G6478&gt;Variables!$G$9,0,1)</f>
        <v>1</v>
      </c>
      <c r="AM6478" s="77">
        <f>IF(AND(K6478&gt;Variables!$G$10,K6478&lt;Variables!$G$11),0,1)</f>
        <v>1</v>
      </c>
      <c r="AN6478" s="77">
        <f>IF(H6478&lt;Variables!$G$13,1,0)</f>
        <v>0</v>
      </c>
      <c r="AO6478" s="77">
        <f>IF(R6478&lt;Variables!$G$12,0,1)</f>
        <v>0</v>
      </c>
      <c r="AP6478" s="78">
        <f t="shared" si="205"/>
        <v>1</v>
      </c>
      <c r="AQ6478" s="77">
        <f>IF(V6478&lt;Variables!$G$15,1,0)</f>
        <v>1</v>
      </c>
      <c r="AR6478" s="77">
        <v>1</v>
      </c>
      <c r="AS6478" s="77">
        <v>0</v>
      </c>
      <c r="AT6478" s="77">
        <v>0</v>
      </c>
      <c r="AU6478" s="77">
        <v>0</v>
      </c>
      <c r="BA6478" s="77">
        <v>1.49</v>
      </c>
    </row>
    <row r="6479" spans="3:53" x14ac:dyDescent="0.25">
      <c r="C6479" s="77" t="s">
        <v>777</v>
      </c>
      <c r="D6479" s="77" t="s">
        <v>131</v>
      </c>
      <c r="E6479" s="77">
        <v>1.75</v>
      </c>
      <c r="F6479" s="77">
        <v>15.23</v>
      </c>
      <c r="G6479" s="77">
        <v>8.81</v>
      </c>
      <c r="H6479" s="77">
        <v>2660</v>
      </c>
      <c r="I6479" s="77">
        <v>7.2830000000000004</v>
      </c>
      <c r="J6479" s="77" t="s">
        <v>74</v>
      </c>
      <c r="K6479" s="77">
        <v>41.34</v>
      </c>
      <c r="L6479" s="77">
        <v>1.7522500000000001</v>
      </c>
      <c r="M6479" s="77">
        <v>-1.269795976601493</v>
      </c>
      <c r="N6479" s="77">
        <v>1.772446</v>
      </c>
      <c r="O6479" s="77">
        <v>-2.3947697137176531</v>
      </c>
      <c r="P6479" s="77">
        <v>97644000</v>
      </c>
      <c r="Q6479" s="77">
        <v>21404000</v>
      </c>
      <c r="R6479" s="77">
        <v>4.5599999999999996</v>
      </c>
      <c r="S6479" s="77">
        <v>27.97000000000001</v>
      </c>
      <c r="T6479" s="77">
        <v>8.1660000000000004</v>
      </c>
      <c r="U6479" s="77">
        <v>16.647200000000002</v>
      </c>
      <c r="V6479" s="77">
        <v>2.2785393964331568</v>
      </c>
      <c r="AC6479" s="77">
        <v>1.88</v>
      </c>
      <c r="AD6479" s="77">
        <v>1.7</v>
      </c>
      <c r="AH6479" s="77">
        <f>IF(AND(M6479&lt;Variables!$G$6,M6479&gt;Variables!$G$5),0,1)</f>
        <v>0</v>
      </c>
      <c r="AI6479" s="77">
        <f t="shared" si="204"/>
        <v>1</v>
      </c>
      <c r="AJ6479" s="77">
        <f>IF(I6479&gt;Variables!$G$7,0,1)</f>
        <v>1</v>
      </c>
      <c r="AK6479" s="77">
        <f>IF(F6479&gt;Variables!$G$8,0,1)</f>
        <v>0</v>
      </c>
      <c r="AL6479" s="77">
        <f>IF(G6479&gt;Variables!$G$9,0,1)</f>
        <v>1</v>
      </c>
      <c r="AM6479" s="77">
        <f>IF(AND(K6479&gt;Variables!$G$10,K6479&lt;Variables!$G$11),0,1)</f>
        <v>1</v>
      </c>
      <c r="AN6479" s="77">
        <f>IF(H6479&lt;Variables!$G$13,1,0)</f>
        <v>0</v>
      </c>
      <c r="AO6479" s="77">
        <f>IF(R6479&lt;Variables!$G$12,0,1)</f>
        <v>1</v>
      </c>
      <c r="AP6479" s="78">
        <f t="shared" si="205"/>
        <v>0</v>
      </c>
      <c r="AQ6479" s="77">
        <f>IF(V6479&lt;Variables!$G$15,1,0)</f>
        <v>1</v>
      </c>
      <c r="AR6479" s="77">
        <v>0</v>
      </c>
      <c r="AS6479" s="77">
        <v>0</v>
      </c>
      <c r="AT6479" s="77">
        <v>1</v>
      </c>
      <c r="AU6479" s="77">
        <v>0</v>
      </c>
      <c r="BA6479" s="77">
        <v>-2.25</v>
      </c>
    </row>
    <row r="6480" spans="3:53" x14ac:dyDescent="0.25">
      <c r="C6480" s="77" t="s">
        <v>777</v>
      </c>
      <c r="D6480" s="77" t="s">
        <v>438</v>
      </c>
      <c r="E6480" s="77">
        <v>256.20999999999998</v>
      </c>
      <c r="F6480" s="77">
        <v>7.6</v>
      </c>
      <c r="G6480" s="77">
        <v>4.8</v>
      </c>
      <c r="H6480" s="77">
        <v>52880</v>
      </c>
      <c r="I6480" s="77">
        <v>63.228000000000002</v>
      </c>
      <c r="J6480" s="77" t="s">
        <v>75</v>
      </c>
      <c r="K6480" s="77">
        <v>46.5</v>
      </c>
      <c r="L6480" s="77">
        <v>255.91389000000001</v>
      </c>
      <c r="M6480" s="77">
        <v>-0.14961673240947371</v>
      </c>
      <c r="N6480" s="77">
        <v>255.399542</v>
      </c>
      <c r="O6480" s="77">
        <v>5.1471509686579313E-2</v>
      </c>
      <c r="P6480" s="77">
        <v>6027000</v>
      </c>
      <c r="Q6480" s="77">
        <v>3755000</v>
      </c>
      <c r="R6480" s="77">
        <v>1.61</v>
      </c>
      <c r="S6480" s="77">
        <v>27.97000000000001</v>
      </c>
      <c r="T6480" s="77">
        <v>8.1660000000000004</v>
      </c>
      <c r="U6480" s="77">
        <v>16.647200000000002</v>
      </c>
      <c r="V6480" s="77">
        <v>2.333117709111451</v>
      </c>
      <c r="AC6480" s="77">
        <v>256.93</v>
      </c>
      <c r="AD6480" s="77">
        <v>253.32</v>
      </c>
      <c r="AH6480" s="77">
        <f>IF(AND(M6480&lt;Variables!$G$6,M6480&gt;Variables!$G$5),0,1)</f>
        <v>1</v>
      </c>
      <c r="AI6480" s="77">
        <f t="shared" si="204"/>
        <v>0</v>
      </c>
      <c r="AJ6480" s="77">
        <f>IF(I6480&gt;Variables!$G$7,0,1)</f>
        <v>0</v>
      </c>
      <c r="AK6480" s="77">
        <f>IF(F6480&gt;Variables!$G$8,0,1)</f>
        <v>1</v>
      </c>
      <c r="AL6480" s="77">
        <f>IF(G6480&gt;Variables!$G$9,0,1)</f>
        <v>1</v>
      </c>
      <c r="AM6480" s="77">
        <f>IF(AND(K6480&gt;Variables!$G$10,K6480&lt;Variables!$G$11),0,1)</f>
        <v>1</v>
      </c>
      <c r="AN6480" s="77">
        <f>IF(H6480&lt;Variables!$G$13,1,0)</f>
        <v>0</v>
      </c>
      <c r="AO6480" s="77">
        <f>IF(R6480&lt;Variables!$G$12,0,1)</f>
        <v>0</v>
      </c>
      <c r="AP6480" s="78">
        <f t="shared" si="205"/>
        <v>1</v>
      </c>
      <c r="AQ6480" s="77">
        <f>IF(V6480&lt;Variables!$G$15,1,0)</f>
        <v>1</v>
      </c>
      <c r="AR6480" s="77">
        <v>0</v>
      </c>
      <c r="AS6480" s="77">
        <v>1</v>
      </c>
      <c r="AT6480" s="77">
        <v>0</v>
      </c>
      <c r="AU6480" s="77">
        <v>0</v>
      </c>
      <c r="BA6480" s="77">
        <v>-0.33</v>
      </c>
    </row>
    <row r="6481" spans="3:53" x14ac:dyDescent="0.25">
      <c r="C6481" s="77" t="s">
        <v>777</v>
      </c>
      <c r="D6481" s="77" t="s">
        <v>435</v>
      </c>
      <c r="E6481" s="77">
        <v>5.75</v>
      </c>
      <c r="F6481" s="77">
        <v>23.89</v>
      </c>
      <c r="G6481" s="77">
        <v>8.86</v>
      </c>
      <c r="H6481" s="77">
        <v>184.53</v>
      </c>
      <c r="I6481" s="77">
        <v>31.882000000000001</v>
      </c>
      <c r="J6481" s="77" t="s">
        <v>74</v>
      </c>
      <c r="K6481" s="77">
        <v>77.64</v>
      </c>
      <c r="L6481" s="77">
        <v>5.5965444444444454</v>
      </c>
      <c r="M6481" s="77">
        <v>2.116583844396041</v>
      </c>
      <c r="N6481" s="77">
        <v>5.5217975609756094</v>
      </c>
      <c r="O6481" s="77">
        <v>3.49890478401122</v>
      </c>
      <c r="P6481" s="77">
        <v>990430</v>
      </c>
      <c r="Q6481" s="77">
        <v>258610</v>
      </c>
      <c r="R6481" s="77">
        <v>3.83</v>
      </c>
      <c r="S6481" s="77">
        <v>27.97000000000001</v>
      </c>
      <c r="T6481" s="77">
        <v>8.1660000000000004</v>
      </c>
      <c r="U6481" s="77">
        <v>16.647200000000002</v>
      </c>
      <c r="V6481" s="77">
        <v>2.4293643539438028</v>
      </c>
      <c r="AC6481" s="77">
        <v>5.88</v>
      </c>
      <c r="AD6481" s="77">
        <v>5.5</v>
      </c>
      <c r="AH6481" s="77">
        <f>IF(AND(M6481&lt;Variables!$G$6,M6481&gt;Variables!$G$5),0,1)</f>
        <v>1</v>
      </c>
      <c r="AI6481" s="77">
        <f t="shared" si="204"/>
        <v>0</v>
      </c>
      <c r="AJ6481" s="77">
        <f>IF(I6481&gt;Variables!$G$7,0,1)</f>
        <v>1</v>
      </c>
      <c r="AK6481" s="77">
        <f>IF(F6481&gt;Variables!$G$8,0,1)</f>
        <v>0</v>
      </c>
      <c r="AL6481" s="77">
        <f>IF(G6481&gt;Variables!$G$9,0,1)</f>
        <v>1</v>
      </c>
      <c r="AM6481" s="77">
        <f>IF(AND(K6481&gt;Variables!$G$10,K6481&lt;Variables!$G$11),0,1)</f>
        <v>1</v>
      </c>
      <c r="AN6481" s="77">
        <f>IF(H6481&lt;Variables!$G$13,1,0)</f>
        <v>1</v>
      </c>
      <c r="AO6481" s="77">
        <f>IF(R6481&lt;Variables!$G$12,0,1)</f>
        <v>1</v>
      </c>
      <c r="AP6481" s="78">
        <f t="shared" si="205"/>
        <v>0</v>
      </c>
      <c r="AQ6481" s="77">
        <f>IF(V6481&lt;Variables!$G$15,1,0)</f>
        <v>1</v>
      </c>
      <c r="AR6481" s="77">
        <v>1</v>
      </c>
      <c r="AS6481" s="77">
        <v>0</v>
      </c>
      <c r="AT6481" s="77">
        <v>0</v>
      </c>
      <c r="AU6481" s="77">
        <v>0</v>
      </c>
      <c r="BA6481" s="77">
        <v>2</v>
      </c>
    </row>
    <row r="6482" spans="3:53" x14ac:dyDescent="0.25">
      <c r="C6482" s="77" t="s">
        <v>777</v>
      </c>
      <c r="D6482" s="77" t="s">
        <v>431</v>
      </c>
      <c r="E6482" s="77">
        <v>36.33</v>
      </c>
      <c r="F6482" s="77">
        <v>26.14</v>
      </c>
      <c r="G6482" s="77">
        <v>22.9</v>
      </c>
      <c r="H6482" s="77">
        <v>3750</v>
      </c>
      <c r="I6482" s="77">
        <v>51.734999999999999</v>
      </c>
      <c r="J6482" s="77" t="s">
        <v>74</v>
      </c>
      <c r="K6482" s="77">
        <v>44.72</v>
      </c>
      <c r="L6482" s="77">
        <v>36.406940000000013</v>
      </c>
      <c r="M6482" s="77">
        <v>-8.0589030552979182E-2</v>
      </c>
      <c r="N6482" s="77">
        <v>36.877374000000003</v>
      </c>
      <c r="O6482" s="77">
        <v>-1.3552320726524669</v>
      </c>
      <c r="P6482" s="77">
        <v>25730000</v>
      </c>
      <c r="Q6482" s="77">
        <v>5226000</v>
      </c>
      <c r="R6482" s="77">
        <v>4.92</v>
      </c>
      <c r="S6482" s="77">
        <v>27.97000000000001</v>
      </c>
      <c r="T6482" s="77">
        <v>8.1660000000000004</v>
      </c>
      <c r="U6482" s="77">
        <v>16.647200000000002</v>
      </c>
      <c r="V6482" s="77">
        <v>2.3131656416795261</v>
      </c>
      <c r="AC6482" s="77">
        <v>38.549999999999997</v>
      </c>
      <c r="AD6482" s="77">
        <v>35.630000000000003</v>
      </c>
      <c r="AH6482" s="77">
        <f>IF(AND(M6482&lt;Variables!$G$6,M6482&gt;Variables!$G$5),0,1)</f>
        <v>1</v>
      </c>
      <c r="AI6482" s="77">
        <f t="shared" si="204"/>
        <v>1</v>
      </c>
      <c r="AJ6482" s="77">
        <f>IF(I6482&gt;Variables!$G$7,0,1)</f>
        <v>0</v>
      </c>
      <c r="AK6482" s="77">
        <f>IF(F6482&gt;Variables!$G$8,0,1)</f>
        <v>0</v>
      </c>
      <c r="AL6482" s="77">
        <f>IF(G6482&gt;Variables!$G$9,0,1)</f>
        <v>0</v>
      </c>
      <c r="AM6482" s="77">
        <f>IF(AND(K6482&gt;Variables!$G$10,K6482&lt;Variables!$G$11),0,1)</f>
        <v>1</v>
      </c>
      <c r="AN6482" s="77">
        <f>IF(H6482&lt;Variables!$G$13,1,0)</f>
        <v>0</v>
      </c>
      <c r="AO6482" s="77">
        <f>IF(R6482&lt;Variables!$G$12,0,1)</f>
        <v>1</v>
      </c>
      <c r="AP6482" s="78">
        <f t="shared" si="205"/>
        <v>0</v>
      </c>
      <c r="AQ6482" s="77">
        <f>IF(V6482&lt;Variables!$G$15,1,0)</f>
        <v>1</v>
      </c>
      <c r="AR6482" s="77">
        <v>1</v>
      </c>
      <c r="AS6482" s="77">
        <v>0</v>
      </c>
      <c r="AT6482" s="77">
        <v>0</v>
      </c>
      <c r="AU6482" s="77">
        <v>0</v>
      </c>
      <c r="BA6482" s="77">
        <v>1.07</v>
      </c>
    </row>
    <row r="6483" spans="3:53" x14ac:dyDescent="0.25">
      <c r="C6483" s="77" t="s">
        <v>777</v>
      </c>
      <c r="D6483" s="77" t="s">
        <v>452</v>
      </c>
      <c r="E6483" s="77">
        <v>34.14</v>
      </c>
      <c r="F6483" s="77">
        <v>45.55</v>
      </c>
      <c r="G6483" s="77">
        <v>6.39</v>
      </c>
      <c r="H6483" s="77">
        <v>152.74</v>
      </c>
      <c r="I6483" s="77">
        <v>10.215</v>
      </c>
      <c r="J6483" s="77" t="s">
        <v>74</v>
      </c>
      <c r="K6483" s="77">
        <v>48.33</v>
      </c>
      <c r="L6483" s="77">
        <v>34.060454545454547</v>
      </c>
      <c r="M6483" s="77">
        <v>-4.5373867321474297E-2</v>
      </c>
      <c r="N6483" s="77">
        <v>34.048218181818179</v>
      </c>
      <c r="O6483" s="77">
        <v>-9.4518362194219545E-3</v>
      </c>
      <c r="P6483" s="77">
        <v>156040</v>
      </c>
      <c r="Q6483" s="77">
        <v>15550</v>
      </c>
      <c r="R6483" s="77">
        <v>10.029999999999999</v>
      </c>
      <c r="S6483" s="77">
        <v>27.97000000000001</v>
      </c>
      <c r="T6483" s="77">
        <v>8.1660000000000004</v>
      </c>
      <c r="U6483" s="77">
        <v>16.647200000000002</v>
      </c>
      <c r="V6483" s="77">
        <v>2.350659684203221</v>
      </c>
      <c r="AC6483" s="77">
        <v>34.6</v>
      </c>
      <c r="AD6483" s="77">
        <v>33.990099999999998</v>
      </c>
      <c r="AH6483" s="77">
        <f>IF(AND(M6483&lt;Variables!$G$6,M6483&gt;Variables!$G$5),0,1)</f>
        <v>1</v>
      </c>
      <c r="AI6483" s="77">
        <f t="shared" si="204"/>
        <v>0</v>
      </c>
      <c r="AJ6483" s="77">
        <f>IF(I6483&gt;Variables!$G$7,0,1)</f>
        <v>1</v>
      </c>
      <c r="AK6483" s="77">
        <f>IF(F6483&gt;Variables!$G$8,0,1)</f>
        <v>0</v>
      </c>
      <c r="AL6483" s="77">
        <f>IF(G6483&gt;Variables!$G$9,0,1)</f>
        <v>1</v>
      </c>
      <c r="AM6483" s="77">
        <f>IF(AND(K6483&gt;Variables!$G$10,K6483&lt;Variables!$G$11),0,1)</f>
        <v>1</v>
      </c>
      <c r="AN6483" s="77">
        <f>IF(H6483&lt;Variables!$G$13,1,0)</f>
        <v>1</v>
      </c>
      <c r="AO6483" s="77">
        <f>IF(R6483&lt;Variables!$G$12,0,1)</f>
        <v>1</v>
      </c>
      <c r="AP6483" s="78">
        <f t="shared" si="205"/>
        <v>0</v>
      </c>
      <c r="AQ6483" s="77">
        <f>IF(V6483&lt;Variables!$G$15,1,0)</f>
        <v>1</v>
      </c>
      <c r="AR6483" s="77">
        <v>0</v>
      </c>
      <c r="AS6483" s="77">
        <v>1</v>
      </c>
      <c r="AT6483" s="77">
        <v>0</v>
      </c>
      <c r="AU6483" s="77">
        <v>0</v>
      </c>
      <c r="BA6483" s="77">
        <v>0.88</v>
      </c>
    </row>
    <row r="6484" spans="3:53" x14ac:dyDescent="0.25">
      <c r="C6484" s="77" t="s">
        <v>777</v>
      </c>
      <c r="D6484" s="77" t="s">
        <v>479</v>
      </c>
      <c r="E6484" s="77">
        <v>38.880000000000003</v>
      </c>
      <c r="F6484" s="77">
        <v>6.69</v>
      </c>
      <c r="G6484" s="77">
        <v>6.51</v>
      </c>
      <c r="H6484" s="77">
        <v>7750</v>
      </c>
      <c r="I6484" s="77">
        <v>256.65100000000001</v>
      </c>
      <c r="J6484" s="77" t="s">
        <v>75</v>
      </c>
      <c r="K6484" s="77">
        <v>57.63</v>
      </c>
      <c r="L6484" s="77">
        <v>38.718175000000002</v>
      </c>
      <c r="M6484" s="77">
        <v>0.1080242031035703</v>
      </c>
      <c r="N6484" s="77">
        <v>38.492736000000001</v>
      </c>
      <c r="O6484" s="77">
        <v>0.69432320944917314</v>
      </c>
      <c r="P6484" s="77">
        <v>4775000</v>
      </c>
      <c r="Q6484" s="77">
        <v>2371000</v>
      </c>
      <c r="R6484" s="77">
        <v>2.0099999999999998</v>
      </c>
      <c r="S6484" s="77">
        <v>27.97000000000001</v>
      </c>
      <c r="T6484" s="77">
        <v>8.1660000000000004</v>
      </c>
      <c r="U6484" s="77">
        <v>16.647200000000002</v>
      </c>
      <c r="V6484" s="77">
        <v>2.4408578098732709</v>
      </c>
      <c r="AC6484" s="77">
        <v>39.39</v>
      </c>
      <c r="AD6484" s="77">
        <v>37.979999999999997</v>
      </c>
      <c r="AH6484" s="77">
        <f>IF(AND(M6484&lt;Variables!$G$6,M6484&gt;Variables!$G$5),0,1)</f>
        <v>1</v>
      </c>
      <c r="AI6484" s="77">
        <f t="shared" si="204"/>
        <v>0</v>
      </c>
      <c r="AJ6484" s="77">
        <f>IF(I6484&gt;Variables!$G$7,0,1)</f>
        <v>0</v>
      </c>
      <c r="AK6484" s="77">
        <f>IF(F6484&gt;Variables!$G$8,0,1)</f>
        <v>1</v>
      </c>
      <c r="AL6484" s="77">
        <f>IF(G6484&gt;Variables!$G$9,0,1)</f>
        <v>1</v>
      </c>
      <c r="AM6484" s="77">
        <f>IF(AND(K6484&gt;Variables!$G$10,K6484&lt;Variables!$G$11),0,1)</f>
        <v>1</v>
      </c>
      <c r="AN6484" s="77">
        <f>IF(H6484&lt;Variables!$G$13,1,0)</f>
        <v>0</v>
      </c>
      <c r="AO6484" s="77">
        <f>IF(R6484&lt;Variables!$G$12,0,1)</f>
        <v>0</v>
      </c>
      <c r="AP6484" s="78">
        <f t="shared" si="205"/>
        <v>1</v>
      </c>
      <c r="AQ6484" s="77">
        <f>IF(V6484&lt;Variables!$G$15,1,0)</f>
        <v>1</v>
      </c>
      <c r="AR6484" s="77">
        <v>0</v>
      </c>
      <c r="AS6484" s="77">
        <v>0</v>
      </c>
      <c r="AT6484" s="77">
        <v>0</v>
      </c>
      <c r="AU6484" s="77">
        <v>1</v>
      </c>
      <c r="BA6484" s="77">
        <v>-1.68</v>
      </c>
    </row>
    <row r="6485" spans="3:53" x14ac:dyDescent="0.25">
      <c r="C6485" s="77" t="s">
        <v>777</v>
      </c>
      <c r="D6485" s="77" t="s">
        <v>764</v>
      </c>
      <c r="E6485" s="77">
        <v>194.08</v>
      </c>
      <c r="F6485" s="77">
        <v>6.88</v>
      </c>
      <c r="G6485" s="77">
        <v>7.08</v>
      </c>
      <c r="H6485" s="77">
        <v>13830</v>
      </c>
      <c r="I6485" s="77">
        <v>-1.7270000000000001</v>
      </c>
      <c r="J6485" s="77" t="s">
        <v>75</v>
      </c>
      <c r="K6485" s="77">
        <v>53.71</v>
      </c>
      <c r="L6485" s="77">
        <v>193.45509999999999</v>
      </c>
      <c r="M6485" s="77">
        <v>-8.2758221416752473E-2</v>
      </c>
      <c r="N6485" s="77">
        <v>192.97499199999999</v>
      </c>
      <c r="O6485" s="77">
        <v>0.16582874116661339</v>
      </c>
      <c r="P6485" s="77">
        <v>2618000</v>
      </c>
      <c r="Q6485" s="77">
        <v>3773000</v>
      </c>
      <c r="R6485" s="77">
        <v>0.69</v>
      </c>
      <c r="S6485" s="77">
        <v>27.97000000000001</v>
      </c>
      <c r="T6485" s="77">
        <v>8.1660000000000004</v>
      </c>
      <c r="U6485" s="77">
        <v>16.647200000000002</v>
      </c>
      <c r="V6485" s="77">
        <v>2.4084740250650412</v>
      </c>
      <c r="AC6485" s="77">
        <v>195.60990000000001</v>
      </c>
      <c r="AD6485" s="77">
        <v>190.55009999999999</v>
      </c>
      <c r="AH6485" s="77">
        <f>IF(AND(M6485&lt;Variables!$G$6,M6485&gt;Variables!$G$5),0,1)</f>
        <v>1</v>
      </c>
      <c r="AI6485" s="77">
        <f t="shared" si="204"/>
        <v>0</v>
      </c>
      <c r="AJ6485" s="77">
        <f>IF(I6485&gt;Variables!$G$7,0,1)</f>
        <v>1</v>
      </c>
      <c r="AK6485" s="77">
        <f>IF(F6485&gt;Variables!$G$8,0,1)</f>
        <v>1</v>
      </c>
      <c r="AL6485" s="77">
        <f>IF(G6485&gt;Variables!$G$9,0,1)</f>
        <v>1</v>
      </c>
      <c r="AM6485" s="77">
        <f>IF(AND(K6485&gt;Variables!$G$10,K6485&lt;Variables!$G$11),0,1)</f>
        <v>1</v>
      </c>
      <c r="AN6485" s="77">
        <f>IF(H6485&lt;Variables!$G$13,1,0)</f>
        <v>0</v>
      </c>
      <c r="AO6485" s="77">
        <f>IF(R6485&lt;Variables!$G$12,0,1)</f>
        <v>0</v>
      </c>
      <c r="AP6485" s="78">
        <f t="shared" si="205"/>
        <v>1</v>
      </c>
      <c r="AQ6485" s="77">
        <f>IF(V6485&lt;Variables!$G$15,1,0)</f>
        <v>1</v>
      </c>
      <c r="AR6485" s="77">
        <v>0</v>
      </c>
      <c r="AS6485" s="77">
        <v>1</v>
      </c>
      <c r="AT6485" s="77">
        <v>0</v>
      </c>
      <c r="AU6485" s="77">
        <v>0</v>
      </c>
      <c r="BA6485" s="77">
        <v>0.09</v>
      </c>
    </row>
    <row r="6486" spans="3:53" x14ac:dyDescent="0.25">
      <c r="C6486" s="77" t="s">
        <v>778</v>
      </c>
      <c r="D6486" s="77" t="s">
        <v>183</v>
      </c>
      <c r="E6486" s="77">
        <v>46.53</v>
      </c>
      <c r="F6486" s="77">
        <v>9.2899999999999991</v>
      </c>
      <c r="G6486" s="77">
        <v>10.41</v>
      </c>
      <c r="H6486" s="77">
        <v>6840</v>
      </c>
      <c r="I6486" s="77">
        <v>4282.6790000000001</v>
      </c>
      <c r="J6486" s="77" t="s">
        <v>75</v>
      </c>
      <c r="K6486" s="77">
        <v>52.03</v>
      </c>
      <c r="L6486" s="77">
        <v>46.64414444444445</v>
      </c>
      <c r="M6486" s="77">
        <v>-0.1589576683794886</v>
      </c>
      <c r="N6486" s="77">
        <v>46.348929166666657</v>
      </c>
      <c r="O6486" s="77">
        <v>0.47697074626769592</v>
      </c>
      <c r="P6486" s="77">
        <v>1872000</v>
      </c>
      <c r="Q6486" s="77">
        <v>2260000</v>
      </c>
      <c r="R6486" s="77">
        <v>0.83</v>
      </c>
      <c r="S6486" s="77">
        <v>28.428999999999998</v>
      </c>
      <c r="T6486" s="77">
        <v>8.495000000000001</v>
      </c>
      <c r="U6486" s="77">
        <v>17.118400000000001</v>
      </c>
      <c r="V6486" s="77">
        <v>2.3930956109628152</v>
      </c>
      <c r="AC6486" s="77">
        <v>49.741199999999999</v>
      </c>
      <c r="AD6486" s="77">
        <v>45.100900000000003</v>
      </c>
      <c r="AH6486" s="77">
        <f>IF(AND(M6486&lt;Variables!$G$6,M6486&gt;Variables!$G$5),0,1)</f>
        <v>1</v>
      </c>
      <c r="AI6486" s="77">
        <f t="shared" si="204"/>
        <v>0</v>
      </c>
      <c r="AJ6486" s="77">
        <f>IF(I6486&gt;Variables!$G$7,0,1)</f>
        <v>0</v>
      </c>
      <c r="AK6486" s="77">
        <f>IF(F6486&gt;Variables!$G$8,0,1)</f>
        <v>0</v>
      </c>
      <c r="AL6486" s="77">
        <f>IF(G6486&gt;Variables!$G$9,0,1)</f>
        <v>1</v>
      </c>
      <c r="AM6486" s="77">
        <f>IF(AND(K6486&gt;Variables!$G$10,K6486&lt;Variables!$G$11),0,1)</f>
        <v>1</v>
      </c>
      <c r="AN6486" s="77">
        <f>IF(H6486&lt;Variables!$G$13,1,0)</f>
        <v>0</v>
      </c>
      <c r="AO6486" s="77">
        <f>IF(R6486&lt;Variables!$G$12,0,1)</f>
        <v>0</v>
      </c>
      <c r="AP6486" s="78">
        <f t="shared" si="205"/>
        <v>1</v>
      </c>
      <c r="AQ6486" s="77">
        <f>IF(V6486&lt;Variables!$G$15,1,0)</f>
        <v>1</v>
      </c>
      <c r="AR6486" s="77">
        <v>1</v>
      </c>
      <c r="AS6486" s="77">
        <v>0</v>
      </c>
      <c r="AT6486" s="77">
        <v>0</v>
      </c>
      <c r="AU6486" s="77">
        <v>0</v>
      </c>
      <c r="BA6486" s="77">
        <v>2</v>
      </c>
    </row>
    <row r="6487" spans="3:53" x14ac:dyDescent="0.25">
      <c r="C6487" s="77" t="s">
        <v>778</v>
      </c>
      <c r="D6487" s="77" t="s">
        <v>198</v>
      </c>
      <c r="E6487" s="77">
        <v>0.15</v>
      </c>
      <c r="F6487" s="77">
        <v>13.99</v>
      </c>
      <c r="G6487" s="77">
        <v>10.9</v>
      </c>
      <c r="H6487" s="77">
        <v>-99999</v>
      </c>
      <c r="I6487" s="77">
        <v>-71.191999999999993</v>
      </c>
      <c r="J6487" s="77" t="s">
        <v>74</v>
      </c>
      <c r="K6487" s="77">
        <v>60.46</v>
      </c>
      <c r="L6487" s="77">
        <v>0.15970000000000001</v>
      </c>
      <c r="M6487" s="77">
        <v>0</v>
      </c>
      <c r="N6487" s="77">
        <v>0.15970000000000001</v>
      </c>
      <c r="O6487" s="77">
        <v>0</v>
      </c>
      <c r="P6487" s="77">
        <v>61513</v>
      </c>
      <c r="Q6487" s="77">
        <v>79782</v>
      </c>
      <c r="R6487" s="77">
        <v>0.77</v>
      </c>
      <c r="S6487" s="77">
        <v>28.428999999999998</v>
      </c>
      <c r="T6487" s="77">
        <v>8.495000000000001</v>
      </c>
      <c r="U6487" s="77">
        <v>17.118400000000001</v>
      </c>
      <c r="V6487" s="77">
        <v>2.4753655999999999</v>
      </c>
      <c r="AC6487" s="77">
        <v>0.16500000000000001</v>
      </c>
      <c r="AD6487" s="77">
        <v>0.14990000000000001</v>
      </c>
      <c r="AH6487" s="77">
        <f>IF(AND(M6487&lt;Variables!$G$6,M6487&gt;Variables!$G$5),0,1)</f>
        <v>1</v>
      </c>
      <c r="AI6487" s="77">
        <f t="shared" si="204"/>
        <v>1</v>
      </c>
      <c r="AJ6487" s="77">
        <f>IF(I6487&gt;Variables!$G$7,0,1)</f>
        <v>1</v>
      </c>
      <c r="AK6487" s="77">
        <f>IF(F6487&gt;Variables!$G$8,0,1)</f>
        <v>0</v>
      </c>
      <c r="AL6487" s="77">
        <f>IF(G6487&gt;Variables!$G$9,0,1)</f>
        <v>0</v>
      </c>
      <c r="AM6487" s="77">
        <f>IF(AND(K6487&gt;Variables!$G$10,K6487&lt;Variables!$G$11),0,1)</f>
        <v>1</v>
      </c>
      <c r="AN6487" s="77">
        <f>IF(H6487&lt;Variables!$G$13,1,0)</f>
        <v>1</v>
      </c>
      <c r="AO6487" s="77">
        <f>IF(R6487&lt;Variables!$G$12,0,1)</f>
        <v>0</v>
      </c>
      <c r="AP6487" s="78">
        <f t="shared" si="205"/>
        <v>0</v>
      </c>
      <c r="AQ6487" s="77">
        <f>IF(V6487&lt;Variables!$G$15,1,0)</f>
        <v>1</v>
      </c>
      <c r="AR6487" s="77">
        <v>1</v>
      </c>
      <c r="AS6487" s="77">
        <v>0</v>
      </c>
      <c r="AT6487" s="77">
        <v>0</v>
      </c>
      <c r="AU6487" s="77">
        <v>0</v>
      </c>
      <c r="BA6487" s="77">
        <v>2</v>
      </c>
    </row>
    <row r="6488" spans="3:53" x14ac:dyDescent="0.25">
      <c r="C6488" s="77" t="s">
        <v>778</v>
      </c>
      <c r="D6488" s="77" t="s">
        <v>445</v>
      </c>
      <c r="E6488" s="77">
        <v>13.23</v>
      </c>
      <c r="F6488" s="77">
        <v>68.11</v>
      </c>
      <c r="G6488" s="77">
        <v>37.659999999999997</v>
      </c>
      <c r="H6488" s="77">
        <v>74.489999999999995</v>
      </c>
      <c r="I6488" s="77">
        <v>2695.636</v>
      </c>
      <c r="J6488" s="77" t="s">
        <v>75</v>
      </c>
      <c r="K6488" s="77">
        <v>55.35</v>
      </c>
      <c r="L6488" s="77">
        <v>12.94106</v>
      </c>
      <c r="M6488" s="77">
        <v>0.8418166672590861</v>
      </c>
      <c r="N6488" s="77">
        <v>13.014058</v>
      </c>
      <c r="O6488" s="77">
        <v>0.27617826814664848</v>
      </c>
      <c r="P6488" s="77">
        <v>120740000</v>
      </c>
      <c r="Q6488" s="77">
        <v>14860000</v>
      </c>
      <c r="R6488" s="77">
        <v>8.1300000000000008</v>
      </c>
      <c r="S6488" s="77">
        <v>28.428999999999998</v>
      </c>
      <c r="T6488" s="77">
        <v>8.495000000000001</v>
      </c>
      <c r="U6488" s="77">
        <v>17.118400000000001</v>
      </c>
      <c r="V6488" s="77">
        <v>2.3875320256887771</v>
      </c>
      <c r="AC6488" s="77">
        <v>16.45</v>
      </c>
      <c r="AD6488" s="77">
        <v>13.02</v>
      </c>
      <c r="AH6488" s="77">
        <f>IF(AND(M6488&lt;Variables!$G$6,M6488&gt;Variables!$G$5),0,1)</f>
        <v>1</v>
      </c>
      <c r="AI6488" s="77">
        <f t="shared" si="204"/>
        <v>1</v>
      </c>
      <c r="AJ6488" s="77">
        <f>IF(I6488&gt;Variables!$G$7,0,1)</f>
        <v>0</v>
      </c>
      <c r="AK6488" s="77">
        <f>IF(F6488&gt;Variables!$G$8,0,1)</f>
        <v>0</v>
      </c>
      <c r="AL6488" s="77">
        <f>IF(G6488&gt;Variables!$G$9,0,1)</f>
        <v>0</v>
      </c>
      <c r="AM6488" s="77">
        <f>IF(AND(K6488&gt;Variables!$G$10,K6488&lt;Variables!$G$11),0,1)</f>
        <v>1</v>
      </c>
      <c r="AN6488" s="77">
        <f>IF(H6488&lt;Variables!$G$13,1,0)</f>
        <v>1</v>
      </c>
      <c r="AO6488" s="77">
        <f>IF(R6488&lt;Variables!$G$12,0,1)</f>
        <v>1</v>
      </c>
      <c r="AP6488" s="78">
        <f t="shared" si="205"/>
        <v>1</v>
      </c>
      <c r="AQ6488" s="77">
        <f>IF(V6488&lt;Variables!$G$15,1,0)</f>
        <v>1</v>
      </c>
      <c r="AR6488" s="77">
        <v>1</v>
      </c>
      <c r="AS6488" s="77">
        <v>0</v>
      </c>
      <c r="AT6488" s="77">
        <v>0</v>
      </c>
      <c r="AU6488" s="77">
        <v>0</v>
      </c>
      <c r="BA6488" s="77">
        <v>2</v>
      </c>
    </row>
    <row r="6489" spans="3:53" x14ac:dyDescent="0.25">
      <c r="C6489" s="77" t="s">
        <v>778</v>
      </c>
      <c r="D6489" s="77" t="s">
        <v>432</v>
      </c>
      <c r="E6489" s="77">
        <v>21.85</v>
      </c>
      <c r="F6489" s="77">
        <v>11.86</v>
      </c>
      <c r="G6489" s="77">
        <v>1.92</v>
      </c>
      <c r="H6489" s="77">
        <v>2230</v>
      </c>
      <c r="I6489" s="77">
        <v>0.76700000000000002</v>
      </c>
      <c r="J6489" s="77" t="s">
        <v>74</v>
      </c>
      <c r="K6489" s="77">
        <v>44.91</v>
      </c>
      <c r="L6489" s="77">
        <v>21.790575</v>
      </c>
      <c r="M6489" s="77">
        <v>-4.8530155812773812E-2</v>
      </c>
      <c r="N6489" s="77">
        <v>21.848901999999999</v>
      </c>
      <c r="O6489" s="77">
        <v>-0.3153568083192364</v>
      </c>
      <c r="P6489" s="77">
        <v>2145000</v>
      </c>
      <c r="Q6489" s="77">
        <v>1300000</v>
      </c>
      <c r="R6489" s="77">
        <v>1.65</v>
      </c>
      <c r="S6489" s="77">
        <v>28.428999999999998</v>
      </c>
      <c r="T6489" s="77">
        <v>8.495000000000001</v>
      </c>
      <c r="U6489" s="77">
        <v>17.118400000000001</v>
      </c>
      <c r="V6489" s="77">
        <v>2.3148159946430971</v>
      </c>
      <c r="AC6489" s="77">
        <v>22.16</v>
      </c>
      <c r="AD6489" s="77">
        <v>21.46</v>
      </c>
      <c r="AH6489" s="77">
        <f>IF(AND(M6489&lt;Variables!$G$6,M6489&gt;Variables!$G$5),0,1)</f>
        <v>1</v>
      </c>
      <c r="AI6489" s="77">
        <f t="shared" si="204"/>
        <v>1</v>
      </c>
      <c r="AJ6489" s="77">
        <f>IF(I6489&gt;Variables!$G$7,0,1)</f>
        <v>1</v>
      </c>
      <c r="AK6489" s="77">
        <f>IF(F6489&gt;Variables!$G$8,0,1)</f>
        <v>0</v>
      </c>
      <c r="AL6489" s="77">
        <f>IF(G6489&gt;Variables!$G$9,0,1)</f>
        <v>1</v>
      </c>
      <c r="AM6489" s="77">
        <f>IF(AND(K6489&gt;Variables!$G$10,K6489&lt;Variables!$G$11),0,1)</f>
        <v>1</v>
      </c>
      <c r="AN6489" s="77">
        <f>IF(H6489&lt;Variables!$G$13,1,0)</f>
        <v>0</v>
      </c>
      <c r="AO6489" s="77">
        <f>IF(R6489&lt;Variables!$G$12,0,1)</f>
        <v>0</v>
      </c>
      <c r="AP6489" s="78">
        <f t="shared" si="205"/>
        <v>0</v>
      </c>
      <c r="AQ6489" s="77">
        <f>IF(V6489&lt;Variables!$G$15,1,0)</f>
        <v>1</v>
      </c>
      <c r="AR6489" s="77">
        <v>0</v>
      </c>
      <c r="AS6489" s="77">
        <v>0</v>
      </c>
      <c r="AT6489" s="77">
        <v>0</v>
      </c>
      <c r="AU6489" s="77">
        <v>1</v>
      </c>
      <c r="BA6489" s="77">
        <v>-0.74</v>
      </c>
    </row>
    <row r="6490" spans="3:53" x14ac:dyDescent="0.25">
      <c r="C6490" s="77" t="s">
        <v>778</v>
      </c>
      <c r="D6490" s="77" t="s">
        <v>453</v>
      </c>
      <c r="E6490" s="77">
        <v>16.989999999999998</v>
      </c>
      <c r="F6490" s="77">
        <v>19.93</v>
      </c>
      <c r="G6490" s="77">
        <v>-1.33</v>
      </c>
      <c r="H6490" s="77">
        <v>177.22</v>
      </c>
      <c r="I6490" s="77">
        <v>-27.466000000000001</v>
      </c>
      <c r="J6490" s="77" t="s">
        <v>75</v>
      </c>
      <c r="K6490" s="77">
        <v>44.26</v>
      </c>
      <c r="L6490" s="77">
        <v>16.937270000000002</v>
      </c>
      <c r="M6490" s="77">
        <v>-8.6023308360787101E-2</v>
      </c>
      <c r="N6490" s="77">
        <v>16.95078275862069</v>
      </c>
      <c r="O6490" s="77">
        <v>-0.16567234103928921</v>
      </c>
      <c r="P6490" s="77">
        <v>593020</v>
      </c>
      <c r="Q6490" s="77">
        <v>77900</v>
      </c>
      <c r="R6490" s="77">
        <v>7.61</v>
      </c>
      <c r="S6490" s="77">
        <v>28.428999999999998</v>
      </c>
      <c r="T6490" s="77">
        <v>8.495000000000001</v>
      </c>
      <c r="U6490" s="77">
        <v>17.118400000000001</v>
      </c>
      <c r="V6490" s="77">
        <v>2.308344187311886</v>
      </c>
      <c r="AC6490" s="77">
        <v>17</v>
      </c>
      <c r="AD6490" s="77">
        <v>16.86</v>
      </c>
      <c r="AH6490" s="77">
        <f>IF(AND(M6490&lt;Variables!$G$6,M6490&gt;Variables!$G$5),0,1)</f>
        <v>1</v>
      </c>
      <c r="AI6490" s="77">
        <f t="shared" si="204"/>
        <v>1</v>
      </c>
      <c r="AJ6490" s="77">
        <f>IF(I6490&gt;Variables!$G$7,0,1)</f>
        <v>1</v>
      </c>
      <c r="AK6490" s="77">
        <f>IF(F6490&gt;Variables!$G$8,0,1)</f>
        <v>0</v>
      </c>
      <c r="AL6490" s="77">
        <f>IF(G6490&gt;Variables!$G$9,0,1)</f>
        <v>1</v>
      </c>
      <c r="AM6490" s="77">
        <f>IF(AND(K6490&gt;Variables!$G$10,K6490&lt;Variables!$G$11),0,1)</f>
        <v>1</v>
      </c>
      <c r="AN6490" s="77">
        <f>IF(H6490&lt;Variables!$G$13,1,0)</f>
        <v>1</v>
      </c>
      <c r="AO6490" s="77">
        <f>IF(R6490&lt;Variables!$G$12,0,1)</f>
        <v>1</v>
      </c>
      <c r="AP6490" s="78">
        <f t="shared" si="205"/>
        <v>1</v>
      </c>
      <c r="AQ6490" s="77">
        <f>IF(V6490&lt;Variables!$G$15,1,0)</f>
        <v>1</v>
      </c>
      <c r="AR6490" s="77">
        <v>0</v>
      </c>
      <c r="AS6490" s="77">
        <v>0</v>
      </c>
      <c r="AT6490" s="77">
        <v>0</v>
      </c>
      <c r="AU6490" s="77">
        <v>1</v>
      </c>
      <c r="BA6490" s="77">
        <v>-0.4</v>
      </c>
    </row>
    <row r="6491" spans="3:53" x14ac:dyDescent="0.25">
      <c r="C6491" s="77" t="s">
        <v>778</v>
      </c>
      <c r="D6491" s="77" t="s">
        <v>766</v>
      </c>
      <c r="E6491" s="77">
        <v>1.1200000000000001</v>
      </c>
      <c r="F6491" s="77">
        <v>18.8</v>
      </c>
      <c r="G6491" s="77">
        <v>11.88</v>
      </c>
      <c r="H6491" s="77">
        <v>41.21</v>
      </c>
      <c r="I6491" s="77">
        <v>-28.204000000000001</v>
      </c>
      <c r="J6491" s="77" t="s">
        <v>75</v>
      </c>
      <c r="K6491" s="77">
        <v>45.85</v>
      </c>
      <c r="L6491" s="77">
        <v>1.134935</v>
      </c>
      <c r="M6491" s="77">
        <v>-0.43482666408207632</v>
      </c>
      <c r="N6491" s="77">
        <v>1.1497820000000001</v>
      </c>
      <c r="O6491" s="77">
        <v>-1.720500060011392</v>
      </c>
      <c r="P6491" s="77">
        <v>18160000</v>
      </c>
      <c r="Q6491" s="77">
        <v>1630000</v>
      </c>
      <c r="R6491" s="77">
        <v>11.14</v>
      </c>
      <c r="S6491" s="77">
        <v>28.428999999999998</v>
      </c>
      <c r="T6491" s="77">
        <v>8.495000000000001</v>
      </c>
      <c r="U6491" s="77">
        <v>17.118400000000001</v>
      </c>
      <c r="V6491" s="77">
        <v>2.3301000087317769</v>
      </c>
      <c r="AC6491" s="77">
        <v>1.19</v>
      </c>
      <c r="AD6491" s="77">
        <v>1.07</v>
      </c>
      <c r="AH6491" s="77">
        <f>IF(AND(M6491&lt;Variables!$G$6,M6491&gt;Variables!$G$5),0,1)</f>
        <v>1</v>
      </c>
      <c r="AI6491" s="77">
        <f t="shared" si="204"/>
        <v>1</v>
      </c>
      <c r="AJ6491" s="77">
        <f>IF(I6491&gt;Variables!$G$7,0,1)</f>
        <v>1</v>
      </c>
      <c r="AK6491" s="77">
        <f>IF(F6491&gt;Variables!$G$8,0,1)</f>
        <v>0</v>
      </c>
      <c r="AL6491" s="77">
        <f>IF(G6491&gt;Variables!$G$9,0,1)</f>
        <v>0</v>
      </c>
      <c r="AM6491" s="77">
        <f>IF(AND(K6491&gt;Variables!$G$10,K6491&lt;Variables!$G$11),0,1)</f>
        <v>1</v>
      </c>
      <c r="AN6491" s="77">
        <f>IF(H6491&lt;Variables!$G$13,1,0)</f>
        <v>1</v>
      </c>
      <c r="AO6491" s="77">
        <f>IF(R6491&lt;Variables!$G$12,0,1)</f>
        <v>1</v>
      </c>
      <c r="AP6491" s="78">
        <f t="shared" si="205"/>
        <v>1</v>
      </c>
      <c r="AQ6491" s="77">
        <f>IF(V6491&lt;Variables!$G$15,1,0)</f>
        <v>1</v>
      </c>
      <c r="AR6491" s="77">
        <v>0</v>
      </c>
      <c r="AS6491" s="77">
        <v>0</v>
      </c>
      <c r="AT6491" s="77">
        <v>1</v>
      </c>
      <c r="AU6491" s="77">
        <v>0</v>
      </c>
      <c r="BA6491" s="77">
        <v>-2.25</v>
      </c>
    </row>
    <row r="6492" spans="3:53" x14ac:dyDescent="0.25">
      <c r="C6492" s="77" t="s">
        <v>778</v>
      </c>
      <c r="D6492" s="77" t="s">
        <v>541</v>
      </c>
      <c r="E6492" s="77">
        <v>159.66</v>
      </c>
      <c r="F6492" s="77">
        <v>7.25</v>
      </c>
      <c r="G6492" s="77">
        <v>7.1</v>
      </c>
      <c r="H6492" s="77">
        <v>21570</v>
      </c>
      <c r="I6492" s="77">
        <v>0.439</v>
      </c>
      <c r="J6492" s="77" t="s">
        <v>74</v>
      </c>
      <c r="K6492" s="77">
        <v>67.540000000000006</v>
      </c>
      <c r="L6492" s="77">
        <v>158.059</v>
      </c>
      <c r="M6492" s="77">
        <v>0.5320165254746857</v>
      </c>
      <c r="N6492" s="77">
        <v>156.390062</v>
      </c>
      <c r="O6492" s="77">
        <v>1.604857730665759</v>
      </c>
      <c r="P6492" s="77">
        <v>2484000</v>
      </c>
      <c r="Q6492" s="77">
        <v>7089000</v>
      </c>
      <c r="R6492" s="77">
        <v>0.35</v>
      </c>
      <c r="S6492" s="77">
        <v>28.428999999999998</v>
      </c>
      <c r="T6492" s="77">
        <v>8.495000000000001</v>
      </c>
      <c r="U6492" s="77">
        <v>17.118400000000001</v>
      </c>
      <c r="V6492" s="77">
        <v>2.5079323965911451</v>
      </c>
      <c r="AC6492" s="77">
        <v>162.38999999999999</v>
      </c>
      <c r="AD6492" s="77">
        <v>157.41</v>
      </c>
      <c r="AH6492" s="77">
        <f>IF(AND(M6492&lt;Variables!$G$6,M6492&gt;Variables!$G$5),0,1)</f>
        <v>1</v>
      </c>
      <c r="AI6492" s="77">
        <f t="shared" si="204"/>
        <v>0</v>
      </c>
      <c r="AJ6492" s="77">
        <f>IF(I6492&gt;Variables!$G$7,0,1)</f>
        <v>1</v>
      </c>
      <c r="AK6492" s="77">
        <f>IF(F6492&gt;Variables!$G$8,0,1)</f>
        <v>1</v>
      </c>
      <c r="AL6492" s="77">
        <f>IF(G6492&gt;Variables!$G$9,0,1)</f>
        <v>1</v>
      </c>
      <c r="AM6492" s="77">
        <f>IF(AND(K6492&gt;Variables!$G$10,K6492&lt;Variables!$G$11),0,1)</f>
        <v>0</v>
      </c>
      <c r="AN6492" s="77">
        <f>IF(H6492&lt;Variables!$G$13,1,0)</f>
        <v>0</v>
      </c>
      <c r="AO6492" s="77">
        <f>IF(R6492&lt;Variables!$G$12,0,1)</f>
        <v>0</v>
      </c>
      <c r="AP6492" s="78">
        <f t="shared" si="205"/>
        <v>0</v>
      </c>
      <c r="AQ6492" s="77">
        <f>IF(V6492&lt;Variables!$G$15,1,0)</f>
        <v>1</v>
      </c>
      <c r="AR6492" s="77">
        <v>0</v>
      </c>
      <c r="AS6492" s="77">
        <v>1</v>
      </c>
      <c r="AT6492" s="77">
        <v>0</v>
      </c>
      <c r="AU6492" s="77">
        <v>0</v>
      </c>
      <c r="BA6492" s="77">
        <v>0.1</v>
      </c>
    </row>
    <row r="6493" spans="3:53" x14ac:dyDescent="0.25">
      <c r="C6493" s="77" t="s">
        <v>778</v>
      </c>
      <c r="D6493" s="77" t="s">
        <v>458</v>
      </c>
      <c r="E6493" s="77">
        <v>39.409999999999997</v>
      </c>
      <c r="F6493" s="77">
        <v>8.76</v>
      </c>
      <c r="G6493" s="77">
        <v>9.69</v>
      </c>
      <c r="H6493" s="77">
        <v>8790</v>
      </c>
      <c r="I6493" s="77">
        <v>10.897</v>
      </c>
      <c r="J6493" s="77" t="s">
        <v>74</v>
      </c>
      <c r="K6493" s="77">
        <v>52.24</v>
      </c>
      <c r="L6493" s="77">
        <v>39.279589999999999</v>
      </c>
      <c r="M6493" s="77">
        <v>2.650231328789392E-2</v>
      </c>
      <c r="N6493" s="77">
        <v>39.281094000000003</v>
      </c>
      <c r="O6493" s="77">
        <v>2.2672484630891599E-2</v>
      </c>
      <c r="P6493" s="77">
        <v>19714000</v>
      </c>
      <c r="Q6493" s="77">
        <v>19867000</v>
      </c>
      <c r="R6493" s="77">
        <v>0.99</v>
      </c>
      <c r="S6493" s="77">
        <v>28.428999999999998</v>
      </c>
      <c r="T6493" s="77">
        <v>8.495000000000001</v>
      </c>
      <c r="U6493" s="77">
        <v>17.118400000000001</v>
      </c>
      <c r="V6493" s="77">
        <v>2.3893458932095779</v>
      </c>
      <c r="AC6493" s="77">
        <v>39.57</v>
      </c>
      <c r="AD6493" s="77">
        <v>38.72</v>
      </c>
      <c r="AH6493" s="77">
        <f>IF(AND(M6493&lt;Variables!$G$6,M6493&gt;Variables!$G$5),0,1)</f>
        <v>1</v>
      </c>
      <c r="AI6493" s="77">
        <f t="shared" si="204"/>
        <v>1</v>
      </c>
      <c r="AJ6493" s="77">
        <f>IF(I6493&gt;Variables!$G$7,0,1)</f>
        <v>1</v>
      </c>
      <c r="AK6493" s="77">
        <f>IF(F6493&gt;Variables!$G$8,0,1)</f>
        <v>1</v>
      </c>
      <c r="AL6493" s="77">
        <f>IF(G6493&gt;Variables!$G$9,0,1)</f>
        <v>1</v>
      </c>
      <c r="AM6493" s="77">
        <f>IF(AND(K6493&gt;Variables!$G$10,K6493&lt;Variables!$G$11),0,1)</f>
        <v>1</v>
      </c>
      <c r="AN6493" s="77">
        <f>IF(H6493&lt;Variables!$G$13,1,0)</f>
        <v>0</v>
      </c>
      <c r="AO6493" s="77">
        <f>IF(R6493&lt;Variables!$G$12,0,1)</f>
        <v>0</v>
      </c>
      <c r="AP6493" s="78">
        <f t="shared" si="205"/>
        <v>0</v>
      </c>
      <c r="AQ6493" s="77">
        <f>IF(V6493&lt;Variables!$G$15,1,0)</f>
        <v>1</v>
      </c>
      <c r="AR6493" s="77">
        <v>0</v>
      </c>
      <c r="AS6493" s="77">
        <v>0</v>
      </c>
      <c r="AT6493" s="77">
        <v>1</v>
      </c>
      <c r="AU6493" s="77">
        <v>0</v>
      </c>
      <c r="BA6493" s="77">
        <v>-1.5</v>
      </c>
    </row>
    <row r="6494" spans="3:53" x14ac:dyDescent="0.25">
      <c r="C6494" s="77" t="s">
        <v>778</v>
      </c>
      <c r="D6494" s="77" t="s">
        <v>442</v>
      </c>
      <c r="E6494" s="77">
        <v>139.04</v>
      </c>
      <c r="F6494" s="77">
        <v>10.4</v>
      </c>
      <c r="G6494" s="77">
        <v>1.72</v>
      </c>
      <c r="H6494" s="77">
        <v>20120</v>
      </c>
      <c r="I6494" s="77">
        <v>-22.324000000000002</v>
      </c>
      <c r="J6494" s="77" t="s">
        <v>75</v>
      </c>
      <c r="K6494" s="77">
        <v>40.44</v>
      </c>
      <c r="L6494" s="77">
        <v>138.7499</v>
      </c>
      <c r="M6494" s="77">
        <v>-7.2000051891922809E-2</v>
      </c>
      <c r="N6494" s="77">
        <v>139.51094800000001</v>
      </c>
      <c r="O6494" s="77">
        <v>-0.61711859344544595</v>
      </c>
      <c r="P6494" s="77">
        <v>7521000</v>
      </c>
      <c r="Q6494" s="77">
        <v>2303000</v>
      </c>
      <c r="R6494" s="77">
        <v>3.27</v>
      </c>
      <c r="S6494" s="77">
        <v>28.428999999999998</v>
      </c>
      <c r="T6494" s="77">
        <v>8.495000000000001</v>
      </c>
      <c r="U6494" s="77">
        <v>17.118400000000001</v>
      </c>
      <c r="V6494" s="77">
        <v>2.2678425317564921</v>
      </c>
      <c r="AC6494" s="77">
        <v>139.69999999999999</v>
      </c>
      <c r="AD6494" s="77">
        <v>136.09</v>
      </c>
      <c r="AH6494" s="77">
        <f>IF(AND(M6494&lt;Variables!$G$6,M6494&gt;Variables!$G$5),0,1)</f>
        <v>1</v>
      </c>
      <c r="AI6494" s="77">
        <f t="shared" si="204"/>
        <v>1</v>
      </c>
      <c r="AJ6494" s="77">
        <f>IF(I6494&gt;Variables!$G$7,0,1)</f>
        <v>1</v>
      </c>
      <c r="AK6494" s="77">
        <f>IF(F6494&gt;Variables!$G$8,0,1)</f>
        <v>0</v>
      </c>
      <c r="AL6494" s="77">
        <f>IF(G6494&gt;Variables!$G$9,0,1)</f>
        <v>1</v>
      </c>
      <c r="AM6494" s="77">
        <f>IF(AND(K6494&gt;Variables!$G$10,K6494&lt;Variables!$G$11),0,1)</f>
        <v>1</v>
      </c>
      <c r="AN6494" s="77">
        <f>IF(H6494&lt;Variables!$G$13,1,0)</f>
        <v>0</v>
      </c>
      <c r="AO6494" s="77">
        <f>IF(R6494&lt;Variables!$G$12,0,1)</f>
        <v>1</v>
      </c>
      <c r="AP6494" s="78">
        <f t="shared" si="205"/>
        <v>1</v>
      </c>
      <c r="AQ6494" s="77">
        <f>IF(V6494&lt;Variables!$G$15,1,0)</f>
        <v>1</v>
      </c>
      <c r="AR6494" s="77">
        <v>0</v>
      </c>
      <c r="AS6494" s="77">
        <v>0</v>
      </c>
      <c r="AT6494" s="77">
        <v>1</v>
      </c>
      <c r="AU6494" s="77">
        <v>0</v>
      </c>
      <c r="BA6494" s="77">
        <v>-1.5</v>
      </c>
    </row>
    <row r="6495" spans="3:53" x14ac:dyDescent="0.25">
      <c r="C6495" s="77" t="s">
        <v>778</v>
      </c>
      <c r="D6495" s="77" t="s">
        <v>456</v>
      </c>
      <c r="E6495" s="77">
        <v>53.95</v>
      </c>
      <c r="F6495" s="77">
        <v>9.7799999999999994</v>
      </c>
      <c r="G6495" s="77">
        <v>10.53</v>
      </c>
      <c r="H6495" s="77">
        <v>6290</v>
      </c>
      <c r="I6495" s="77">
        <v>1.137</v>
      </c>
      <c r="J6495" s="77" t="s">
        <v>74</v>
      </c>
      <c r="K6495" s="77">
        <v>46.23</v>
      </c>
      <c r="L6495" s="77">
        <v>54.001084999999989</v>
      </c>
      <c r="M6495" s="77">
        <v>-0.31681770838491652</v>
      </c>
      <c r="N6495" s="77">
        <v>53.863201999999987</v>
      </c>
      <c r="O6495" s="77">
        <v>-6.1641340965945063E-2</v>
      </c>
      <c r="P6495" s="77">
        <v>2962000</v>
      </c>
      <c r="Q6495" s="77">
        <v>1408000</v>
      </c>
      <c r="R6495" s="77">
        <v>2.1</v>
      </c>
      <c r="S6495" s="77">
        <v>28.428999999999998</v>
      </c>
      <c r="T6495" s="77">
        <v>8.495000000000001</v>
      </c>
      <c r="U6495" s="77">
        <v>17.118400000000001</v>
      </c>
      <c r="V6495" s="77">
        <v>2.3327306252453619</v>
      </c>
      <c r="AC6495" s="77">
        <v>54.5</v>
      </c>
      <c r="AD6495" s="77">
        <v>52.95</v>
      </c>
      <c r="AH6495" s="77">
        <f>IF(AND(M6495&lt;Variables!$G$6,M6495&gt;Variables!$G$5),0,1)</f>
        <v>1</v>
      </c>
      <c r="AI6495" s="77">
        <f t="shared" si="204"/>
        <v>0</v>
      </c>
      <c r="AJ6495" s="77">
        <f>IF(I6495&gt;Variables!$G$7,0,1)</f>
        <v>1</v>
      </c>
      <c r="AK6495" s="77">
        <f>IF(F6495&gt;Variables!$G$8,0,1)</f>
        <v>0</v>
      </c>
      <c r="AL6495" s="77">
        <f>IF(G6495&gt;Variables!$G$9,0,1)</f>
        <v>0</v>
      </c>
      <c r="AM6495" s="77">
        <f>IF(AND(K6495&gt;Variables!$G$10,K6495&lt;Variables!$G$11),0,1)</f>
        <v>1</v>
      </c>
      <c r="AN6495" s="77">
        <f>IF(H6495&lt;Variables!$G$13,1,0)</f>
        <v>0</v>
      </c>
      <c r="AO6495" s="77">
        <f>IF(R6495&lt;Variables!$G$12,0,1)</f>
        <v>0</v>
      </c>
      <c r="AP6495" s="78">
        <f t="shared" si="205"/>
        <v>0</v>
      </c>
      <c r="AQ6495" s="77">
        <f>IF(V6495&lt;Variables!$G$15,1,0)</f>
        <v>1</v>
      </c>
      <c r="AR6495" s="77">
        <v>0</v>
      </c>
      <c r="AS6495" s="77">
        <v>1</v>
      </c>
      <c r="AT6495" s="77">
        <v>0</v>
      </c>
      <c r="AU6495" s="77">
        <v>0</v>
      </c>
      <c r="BA6495" s="77">
        <v>-0.3</v>
      </c>
    </row>
    <row r="6496" spans="3:53" x14ac:dyDescent="0.25">
      <c r="C6496" s="77" t="s">
        <v>778</v>
      </c>
      <c r="D6496" s="77" t="s">
        <v>449</v>
      </c>
      <c r="E6496" s="77">
        <v>33.15</v>
      </c>
      <c r="F6496" s="77">
        <v>10.55</v>
      </c>
      <c r="G6496" s="77">
        <v>7.08</v>
      </c>
      <c r="H6496" s="77">
        <v>17360</v>
      </c>
      <c r="I6496" s="77">
        <v>-0.23100000000000001</v>
      </c>
      <c r="J6496" s="77" t="s">
        <v>74</v>
      </c>
      <c r="K6496" s="77">
        <v>41.95</v>
      </c>
      <c r="L6496" s="77">
        <v>33.245094999999999</v>
      </c>
      <c r="M6496" s="77">
        <v>-0.57179863676130105</v>
      </c>
      <c r="N6496" s="77">
        <v>33.347796000000002</v>
      </c>
      <c r="O6496" s="77">
        <v>-0.87800705030102355</v>
      </c>
      <c r="P6496" s="77">
        <v>45252000</v>
      </c>
      <c r="Q6496" s="77">
        <v>34219000</v>
      </c>
      <c r="R6496" s="77">
        <v>1.32</v>
      </c>
      <c r="S6496" s="77">
        <v>28.428999999999998</v>
      </c>
      <c r="T6496" s="77">
        <v>8.495000000000001</v>
      </c>
      <c r="U6496" s="77">
        <v>17.118400000000001</v>
      </c>
      <c r="V6496" s="77">
        <v>2.2851753611289118</v>
      </c>
      <c r="AC6496" s="77">
        <v>34.130000000000003</v>
      </c>
      <c r="AD6496" s="77">
        <v>32.57</v>
      </c>
      <c r="AH6496" s="77">
        <f>IF(AND(M6496&lt;Variables!$G$6,M6496&gt;Variables!$G$5),0,1)</f>
        <v>1</v>
      </c>
      <c r="AI6496" s="77">
        <f t="shared" si="204"/>
        <v>1</v>
      </c>
      <c r="AJ6496" s="77">
        <f>IF(I6496&gt;Variables!$G$7,0,1)</f>
        <v>1</v>
      </c>
      <c r="AK6496" s="77">
        <f>IF(F6496&gt;Variables!$G$8,0,1)</f>
        <v>0</v>
      </c>
      <c r="AL6496" s="77">
        <f>IF(G6496&gt;Variables!$G$9,0,1)</f>
        <v>1</v>
      </c>
      <c r="AM6496" s="77">
        <f>IF(AND(K6496&gt;Variables!$G$10,K6496&lt;Variables!$G$11),0,1)</f>
        <v>1</v>
      </c>
      <c r="AN6496" s="77">
        <f>IF(H6496&lt;Variables!$G$13,1,0)</f>
        <v>0</v>
      </c>
      <c r="AO6496" s="77">
        <f>IF(R6496&lt;Variables!$G$12,0,1)</f>
        <v>0</v>
      </c>
      <c r="AP6496" s="78">
        <f t="shared" si="205"/>
        <v>0</v>
      </c>
      <c r="AQ6496" s="77">
        <f>IF(V6496&lt;Variables!$G$15,1,0)</f>
        <v>1</v>
      </c>
      <c r="AR6496" s="77">
        <v>0</v>
      </c>
      <c r="AS6496" s="77">
        <v>0</v>
      </c>
      <c r="AT6496" s="77">
        <v>1</v>
      </c>
      <c r="AU6496" s="77">
        <v>0</v>
      </c>
      <c r="BA6496" s="77">
        <v>-1.29</v>
      </c>
    </row>
    <row r="6497" spans="3:53" x14ac:dyDescent="0.25">
      <c r="C6497" s="77" t="s">
        <v>778</v>
      </c>
      <c r="D6497" s="77" t="s">
        <v>131</v>
      </c>
      <c r="E6497" s="77">
        <v>1.73</v>
      </c>
      <c r="F6497" s="77">
        <v>13.91</v>
      </c>
      <c r="G6497" s="77">
        <v>8.67</v>
      </c>
      <c r="H6497" s="77">
        <v>2660</v>
      </c>
      <c r="I6497" s="77">
        <v>7.2679999999999998</v>
      </c>
      <c r="J6497" s="77" t="s">
        <v>74</v>
      </c>
      <c r="K6497" s="77">
        <v>40.369999999999997</v>
      </c>
      <c r="L6497" s="77">
        <v>1.7454700000000001</v>
      </c>
      <c r="M6497" s="77">
        <v>-1.012334786619068</v>
      </c>
      <c r="N6497" s="77">
        <v>1.76447</v>
      </c>
      <c r="O6497" s="77">
        <v>-2.0782444586759752</v>
      </c>
      <c r="P6497" s="77">
        <v>98659000</v>
      </c>
      <c r="Q6497" s="77">
        <v>21404000</v>
      </c>
      <c r="R6497" s="77">
        <v>4.6100000000000003</v>
      </c>
      <c r="S6497" s="77">
        <v>28.428999999999998</v>
      </c>
      <c r="T6497" s="77">
        <v>8.495000000000001</v>
      </c>
      <c r="U6497" s="77">
        <v>17.118400000000001</v>
      </c>
      <c r="V6497" s="77">
        <v>2.2653994162741271</v>
      </c>
      <c r="AC6497" s="77">
        <v>1.88</v>
      </c>
      <c r="AD6497" s="77">
        <v>1.7</v>
      </c>
      <c r="AH6497" s="77">
        <f>IF(AND(M6497&lt;Variables!$G$6,M6497&gt;Variables!$G$5),0,1)</f>
        <v>0</v>
      </c>
      <c r="AI6497" s="77">
        <f t="shared" si="204"/>
        <v>1</v>
      </c>
      <c r="AJ6497" s="77">
        <f>IF(I6497&gt;Variables!$G$7,0,1)</f>
        <v>1</v>
      </c>
      <c r="AK6497" s="77">
        <f>IF(F6497&gt;Variables!$G$8,0,1)</f>
        <v>0</v>
      </c>
      <c r="AL6497" s="77">
        <f>IF(G6497&gt;Variables!$G$9,0,1)</f>
        <v>1</v>
      </c>
      <c r="AM6497" s="77">
        <f>IF(AND(K6497&gt;Variables!$G$10,K6497&lt;Variables!$G$11),0,1)</f>
        <v>1</v>
      </c>
      <c r="AN6497" s="77">
        <f>IF(H6497&lt;Variables!$G$13,1,0)</f>
        <v>0</v>
      </c>
      <c r="AO6497" s="77">
        <f>IF(R6497&lt;Variables!$G$12,0,1)</f>
        <v>1</v>
      </c>
      <c r="AP6497" s="78">
        <f t="shared" si="205"/>
        <v>0</v>
      </c>
      <c r="AQ6497" s="77">
        <f>IF(V6497&lt;Variables!$G$15,1,0)</f>
        <v>1</v>
      </c>
      <c r="AR6497" s="77">
        <v>1</v>
      </c>
      <c r="AS6497" s="77">
        <v>0</v>
      </c>
      <c r="AT6497" s="77">
        <v>0</v>
      </c>
      <c r="AU6497" s="77">
        <v>0</v>
      </c>
      <c r="BA6497" s="77">
        <v>2</v>
      </c>
    </row>
    <row r="6498" spans="3:53" x14ac:dyDescent="0.25">
      <c r="C6498" s="77" t="s">
        <v>778</v>
      </c>
      <c r="D6498" s="77" t="s">
        <v>485</v>
      </c>
      <c r="E6498" s="77">
        <v>5.47</v>
      </c>
      <c r="F6498" s="77">
        <v>23.06</v>
      </c>
      <c r="G6498" s="77">
        <v>23.98</v>
      </c>
      <c r="H6498" s="77">
        <v>147.38</v>
      </c>
      <c r="I6498" s="77">
        <v>-7.9249999999999998</v>
      </c>
      <c r="J6498" s="77" t="s">
        <v>74</v>
      </c>
      <c r="K6498" s="77">
        <v>56.45</v>
      </c>
      <c r="L6498" s="77">
        <v>5.4851100000000006</v>
      </c>
      <c r="M6498" s="77">
        <v>-9.3161303966559819E-2</v>
      </c>
      <c r="N6498" s="77">
        <v>5.2879360000000011</v>
      </c>
      <c r="O6498" s="77">
        <v>3.632116576297431</v>
      </c>
      <c r="P6498" s="77">
        <v>12020000</v>
      </c>
      <c r="Q6498" s="77">
        <v>1270000</v>
      </c>
      <c r="R6498" s="77">
        <v>9.4600000000000009</v>
      </c>
      <c r="S6498" s="77">
        <v>28.428999999999998</v>
      </c>
      <c r="T6498" s="77">
        <v>8.495000000000001</v>
      </c>
      <c r="U6498" s="77">
        <v>17.118400000000001</v>
      </c>
      <c r="V6498" s="77">
        <v>2.4379795654088978</v>
      </c>
      <c r="AC6498" s="77">
        <v>5.68</v>
      </c>
      <c r="AD6498" s="77">
        <v>5.15</v>
      </c>
      <c r="AH6498" s="77">
        <f>IF(AND(M6498&lt;Variables!$G$6,M6498&gt;Variables!$G$5),0,1)</f>
        <v>1</v>
      </c>
      <c r="AI6498" s="77">
        <f t="shared" si="204"/>
        <v>0</v>
      </c>
      <c r="AJ6498" s="77">
        <f>IF(I6498&gt;Variables!$G$7,0,1)</f>
        <v>1</v>
      </c>
      <c r="AK6498" s="77">
        <f>IF(F6498&gt;Variables!$G$8,0,1)</f>
        <v>0</v>
      </c>
      <c r="AL6498" s="77">
        <f>IF(G6498&gt;Variables!$G$9,0,1)</f>
        <v>0</v>
      </c>
      <c r="AM6498" s="77">
        <f>IF(AND(K6498&gt;Variables!$G$10,K6498&lt;Variables!$G$11),0,1)</f>
        <v>1</v>
      </c>
      <c r="AN6498" s="77">
        <f>IF(H6498&lt;Variables!$G$13,1,0)</f>
        <v>1</v>
      </c>
      <c r="AO6498" s="77">
        <f>IF(R6498&lt;Variables!$G$12,0,1)</f>
        <v>1</v>
      </c>
      <c r="AP6498" s="78">
        <f t="shared" si="205"/>
        <v>0</v>
      </c>
      <c r="AQ6498" s="77">
        <f>IF(V6498&lt;Variables!$G$15,1,0)</f>
        <v>1</v>
      </c>
      <c r="AR6498" s="77">
        <v>0</v>
      </c>
      <c r="AS6498" s="77">
        <v>0</v>
      </c>
      <c r="AT6498" s="77">
        <v>1</v>
      </c>
      <c r="AU6498" s="77">
        <v>0</v>
      </c>
      <c r="BA6498" s="77">
        <v>-2.25</v>
      </c>
    </row>
    <row r="6499" spans="3:53" x14ac:dyDescent="0.25">
      <c r="C6499" s="77" t="s">
        <v>778</v>
      </c>
      <c r="D6499" s="77" t="s">
        <v>466</v>
      </c>
      <c r="E6499" s="77">
        <v>1.4</v>
      </c>
      <c r="F6499" s="77">
        <v>25.03</v>
      </c>
      <c r="G6499" s="77">
        <v>13.06</v>
      </c>
      <c r="H6499" s="77">
        <v>59.38</v>
      </c>
      <c r="I6499" s="77">
        <v>-0.80300000000000005</v>
      </c>
      <c r="J6499" s="77" t="s">
        <v>74</v>
      </c>
      <c r="K6499" s="77">
        <v>53.61</v>
      </c>
      <c r="L6499" s="77">
        <v>1.39659</v>
      </c>
      <c r="M6499" s="77">
        <v>0.38737209918443599</v>
      </c>
      <c r="N6499" s="77">
        <v>1.387656</v>
      </c>
      <c r="O6499" s="77">
        <v>1.0336855820174391</v>
      </c>
      <c r="P6499" s="77">
        <v>21820000</v>
      </c>
      <c r="Q6499" s="77">
        <v>1080000</v>
      </c>
      <c r="R6499" s="77">
        <v>20.2</v>
      </c>
      <c r="S6499" s="77">
        <v>28.428999999999998</v>
      </c>
      <c r="T6499" s="77">
        <v>8.495000000000001</v>
      </c>
      <c r="U6499" s="77">
        <v>17.118400000000001</v>
      </c>
      <c r="V6499" s="77">
        <v>2.39028930787418</v>
      </c>
      <c r="AC6499" s="77">
        <v>1.64</v>
      </c>
      <c r="AD6499" s="77">
        <v>1.34</v>
      </c>
      <c r="AH6499" s="77">
        <f>IF(AND(M6499&lt;Variables!$G$6,M6499&gt;Variables!$G$5),0,1)</f>
        <v>1</v>
      </c>
      <c r="AI6499" s="77">
        <f t="shared" si="204"/>
        <v>0</v>
      </c>
      <c r="AJ6499" s="77">
        <f>IF(I6499&gt;Variables!$G$7,0,1)</f>
        <v>1</v>
      </c>
      <c r="AK6499" s="77">
        <f>IF(F6499&gt;Variables!$G$8,0,1)</f>
        <v>0</v>
      </c>
      <c r="AL6499" s="77">
        <f>IF(G6499&gt;Variables!$G$9,0,1)</f>
        <v>0</v>
      </c>
      <c r="AM6499" s="77">
        <f>IF(AND(K6499&gt;Variables!$G$10,K6499&lt;Variables!$G$11),0,1)</f>
        <v>1</v>
      </c>
      <c r="AN6499" s="77">
        <f>IF(H6499&lt;Variables!$G$13,1,0)</f>
        <v>1</v>
      </c>
      <c r="AO6499" s="77">
        <f>IF(R6499&lt;Variables!$G$12,0,1)</f>
        <v>1</v>
      </c>
      <c r="AP6499" s="78">
        <f t="shared" si="205"/>
        <v>0</v>
      </c>
      <c r="AQ6499" s="77">
        <f>IF(V6499&lt;Variables!$G$15,1,0)</f>
        <v>1</v>
      </c>
      <c r="AR6499" s="77">
        <v>0</v>
      </c>
      <c r="AS6499" s="77">
        <v>0</v>
      </c>
      <c r="AT6499" s="77">
        <v>1</v>
      </c>
      <c r="AU6499" s="77">
        <v>0</v>
      </c>
      <c r="BA6499" s="77">
        <v>-2.25</v>
      </c>
    </row>
    <row r="6500" spans="3:53" x14ac:dyDescent="0.25">
      <c r="C6500" s="77" t="s">
        <v>778</v>
      </c>
      <c r="D6500" s="77" t="s">
        <v>475</v>
      </c>
      <c r="E6500" s="77">
        <v>51.98</v>
      </c>
      <c r="F6500" s="77">
        <v>12</v>
      </c>
      <c r="G6500" s="77">
        <v>12.33</v>
      </c>
      <c r="H6500" s="77">
        <v>4840</v>
      </c>
      <c r="I6500" s="77">
        <v>6.7000000000000004E-2</v>
      </c>
      <c r="J6500" s="77" t="s">
        <v>75</v>
      </c>
      <c r="K6500" s="77">
        <v>45.78</v>
      </c>
      <c r="L6500" s="77">
        <v>52.053604999999997</v>
      </c>
      <c r="M6500" s="77">
        <v>-0.39114485922733522</v>
      </c>
      <c r="N6500" s="77">
        <v>52.188497999999989</v>
      </c>
      <c r="O6500" s="77">
        <v>-0.64860651862405994</v>
      </c>
      <c r="P6500" s="77">
        <v>883345</v>
      </c>
      <c r="Q6500" s="77">
        <v>568912</v>
      </c>
      <c r="R6500" s="77">
        <v>1.55</v>
      </c>
      <c r="S6500" s="77">
        <v>28.428999999999998</v>
      </c>
      <c r="T6500" s="77">
        <v>8.495000000000001</v>
      </c>
      <c r="U6500" s="77">
        <v>17.118400000000001</v>
      </c>
      <c r="V6500" s="77">
        <v>2.3286835431283581</v>
      </c>
      <c r="AC6500" s="77">
        <v>52.8</v>
      </c>
      <c r="AD6500" s="77">
        <v>51.25</v>
      </c>
      <c r="AH6500" s="77">
        <f>IF(AND(M6500&lt;Variables!$G$6,M6500&gt;Variables!$G$5),0,1)</f>
        <v>1</v>
      </c>
      <c r="AI6500" s="77">
        <f t="shared" si="204"/>
        <v>1</v>
      </c>
      <c r="AJ6500" s="77">
        <f>IF(I6500&gt;Variables!$G$7,0,1)</f>
        <v>1</v>
      </c>
      <c r="AK6500" s="77">
        <f>IF(F6500&gt;Variables!$G$8,0,1)</f>
        <v>0</v>
      </c>
      <c r="AL6500" s="77">
        <f>IF(G6500&gt;Variables!$G$9,0,1)</f>
        <v>0</v>
      </c>
      <c r="AM6500" s="77">
        <f>IF(AND(K6500&gt;Variables!$G$10,K6500&lt;Variables!$G$11),0,1)</f>
        <v>1</v>
      </c>
      <c r="AN6500" s="77">
        <f>IF(H6500&lt;Variables!$G$13,1,0)</f>
        <v>0</v>
      </c>
      <c r="AO6500" s="77">
        <f>IF(R6500&lt;Variables!$G$12,0,1)</f>
        <v>0</v>
      </c>
      <c r="AP6500" s="78">
        <f t="shared" si="205"/>
        <v>1</v>
      </c>
      <c r="AQ6500" s="77">
        <f>IF(V6500&lt;Variables!$G$15,1,0)</f>
        <v>1</v>
      </c>
      <c r="AR6500" s="77">
        <v>0</v>
      </c>
      <c r="AS6500" s="77">
        <v>1</v>
      </c>
      <c r="AT6500" s="77">
        <v>0</v>
      </c>
      <c r="AU6500" s="77">
        <v>0</v>
      </c>
      <c r="BA6500" s="77">
        <v>0.59</v>
      </c>
    </row>
    <row r="6501" spans="3:53" x14ac:dyDescent="0.25">
      <c r="C6501" s="77" t="s">
        <v>778</v>
      </c>
      <c r="D6501" s="77" t="s">
        <v>435</v>
      </c>
      <c r="E6501" s="77">
        <v>5.72</v>
      </c>
      <c r="F6501" s="77">
        <v>25.89</v>
      </c>
      <c r="G6501" s="77">
        <v>8.1999999999999993</v>
      </c>
      <c r="H6501" s="77">
        <v>184.53</v>
      </c>
      <c r="I6501" s="77">
        <v>31.824999999999999</v>
      </c>
      <c r="J6501" s="77" t="s">
        <v>74</v>
      </c>
      <c r="K6501" s="77">
        <v>63.96</v>
      </c>
      <c r="L6501" s="77">
        <v>5.6381333333333323</v>
      </c>
      <c r="M6501" s="77">
        <v>0.7514307335761482</v>
      </c>
      <c r="N6501" s="77">
        <v>5.5584809523809513</v>
      </c>
      <c r="O6501" s="77">
        <v>2.1951869344228432</v>
      </c>
      <c r="P6501" s="77">
        <v>1050000</v>
      </c>
      <c r="Q6501" s="77">
        <v>258610</v>
      </c>
      <c r="R6501" s="77">
        <v>4.0599999999999996</v>
      </c>
      <c r="S6501" s="77">
        <v>28.428999999999998</v>
      </c>
      <c r="T6501" s="77">
        <v>8.495000000000001</v>
      </c>
      <c r="U6501" s="77">
        <v>17.118400000000001</v>
      </c>
      <c r="V6501" s="77">
        <v>2.4617933587854122</v>
      </c>
      <c r="AC6501" s="77">
        <v>5.88</v>
      </c>
      <c r="AD6501" s="77">
        <v>5.5</v>
      </c>
      <c r="AH6501" s="77">
        <f>IF(AND(M6501&lt;Variables!$G$6,M6501&gt;Variables!$G$5),0,1)</f>
        <v>1</v>
      </c>
      <c r="AI6501" s="77">
        <f t="shared" si="204"/>
        <v>0</v>
      </c>
      <c r="AJ6501" s="77">
        <f>IF(I6501&gt;Variables!$G$7,0,1)</f>
        <v>1</v>
      </c>
      <c r="AK6501" s="77">
        <f>IF(F6501&gt;Variables!$G$8,0,1)</f>
        <v>0</v>
      </c>
      <c r="AL6501" s="77">
        <f>IF(G6501&gt;Variables!$G$9,0,1)</f>
        <v>1</v>
      </c>
      <c r="AM6501" s="77">
        <f>IF(AND(K6501&gt;Variables!$G$10,K6501&lt;Variables!$G$11),0,1)</f>
        <v>0</v>
      </c>
      <c r="AN6501" s="77">
        <f>IF(H6501&lt;Variables!$G$13,1,0)</f>
        <v>1</v>
      </c>
      <c r="AO6501" s="77">
        <f>IF(R6501&lt;Variables!$G$12,0,1)</f>
        <v>1</v>
      </c>
      <c r="AP6501" s="78">
        <f t="shared" si="205"/>
        <v>0</v>
      </c>
      <c r="AQ6501" s="77">
        <f>IF(V6501&lt;Variables!$G$15,1,0)</f>
        <v>1</v>
      </c>
      <c r="AR6501" s="77">
        <v>1</v>
      </c>
      <c r="AS6501" s="77">
        <v>0</v>
      </c>
      <c r="AT6501" s="77">
        <v>0</v>
      </c>
      <c r="AU6501" s="77">
        <v>0</v>
      </c>
      <c r="BA6501" s="77">
        <v>2</v>
      </c>
    </row>
    <row r="6502" spans="3:53" x14ac:dyDescent="0.25">
      <c r="C6502" s="77" t="s">
        <v>778</v>
      </c>
      <c r="D6502" s="77" t="s">
        <v>452</v>
      </c>
      <c r="E6502" s="77">
        <v>34.15</v>
      </c>
      <c r="F6502" s="77">
        <v>45.47</v>
      </c>
      <c r="G6502" s="77">
        <v>6.53</v>
      </c>
      <c r="H6502" s="77">
        <v>152.74</v>
      </c>
      <c r="I6502" s="77">
        <v>10.205</v>
      </c>
      <c r="J6502" s="77" t="s">
        <v>74</v>
      </c>
      <c r="K6502" s="77">
        <v>51.73</v>
      </c>
      <c r="L6502" s="77">
        <v>34.064109090909099</v>
      </c>
      <c r="M6502" s="77">
        <v>7.6006417845268029E-2</v>
      </c>
      <c r="N6502" s="77">
        <v>34.04004347826087</v>
      </c>
      <c r="O6502" s="77">
        <v>0.14675810203073769</v>
      </c>
      <c r="P6502" s="77">
        <v>159940</v>
      </c>
      <c r="Q6502" s="77">
        <v>15550</v>
      </c>
      <c r="R6502" s="77">
        <v>10.29</v>
      </c>
      <c r="S6502" s="77">
        <v>28.428999999999998</v>
      </c>
      <c r="T6502" s="77">
        <v>8.495000000000001</v>
      </c>
      <c r="U6502" s="77">
        <v>17.118400000000001</v>
      </c>
      <c r="V6502" s="77">
        <v>2.382566886830928</v>
      </c>
      <c r="AC6502" s="77">
        <v>34.6</v>
      </c>
      <c r="AD6502" s="77">
        <v>33.990099999999998</v>
      </c>
      <c r="AH6502" s="77">
        <f>IF(AND(M6502&lt;Variables!$G$6,M6502&gt;Variables!$G$5),0,1)</f>
        <v>1</v>
      </c>
      <c r="AI6502" s="77">
        <f t="shared" si="204"/>
        <v>0</v>
      </c>
      <c r="AJ6502" s="77">
        <f>IF(I6502&gt;Variables!$G$7,0,1)</f>
        <v>1</v>
      </c>
      <c r="AK6502" s="77">
        <f>IF(F6502&gt;Variables!$G$8,0,1)</f>
        <v>0</v>
      </c>
      <c r="AL6502" s="77">
        <f>IF(G6502&gt;Variables!$G$9,0,1)</f>
        <v>1</v>
      </c>
      <c r="AM6502" s="77">
        <f>IF(AND(K6502&gt;Variables!$G$10,K6502&lt;Variables!$G$11),0,1)</f>
        <v>1</v>
      </c>
      <c r="AN6502" s="77">
        <f>IF(H6502&lt;Variables!$G$13,1,0)</f>
        <v>1</v>
      </c>
      <c r="AO6502" s="77">
        <f>IF(R6502&lt;Variables!$G$12,0,1)</f>
        <v>1</v>
      </c>
      <c r="AP6502" s="78">
        <f t="shared" si="205"/>
        <v>0</v>
      </c>
      <c r="AQ6502" s="77">
        <f>IF(V6502&lt;Variables!$G$15,1,0)</f>
        <v>1</v>
      </c>
      <c r="AR6502" s="77">
        <v>1</v>
      </c>
      <c r="AS6502" s="77">
        <v>0</v>
      </c>
      <c r="AT6502" s="77">
        <v>0</v>
      </c>
      <c r="AU6502" s="77">
        <v>0</v>
      </c>
      <c r="BA6502" s="77">
        <v>0.99</v>
      </c>
    </row>
    <row r="6503" spans="3:53" x14ac:dyDescent="0.25">
      <c r="C6503" s="77" t="s">
        <v>778</v>
      </c>
      <c r="D6503" s="77" t="s">
        <v>84</v>
      </c>
      <c r="E6503" s="77">
        <v>43.39</v>
      </c>
      <c r="F6503" s="77">
        <v>7</v>
      </c>
      <c r="G6503" s="77">
        <v>7.54</v>
      </c>
      <c r="H6503" s="77">
        <v>6280</v>
      </c>
      <c r="I6503" s="77">
        <v>476.35399999999998</v>
      </c>
      <c r="J6503" s="77" t="s">
        <v>75</v>
      </c>
      <c r="K6503" s="77">
        <v>63.69</v>
      </c>
      <c r="L6503" s="77">
        <v>42.989195000000002</v>
      </c>
      <c r="M6503" s="77">
        <v>0.56015238247656085</v>
      </c>
      <c r="N6503" s="77">
        <v>42.901162000000006</v>
      </c>
      <c r="O6503" s="77">
        <v>0.7665013828762568</v>
      </c>
      <c r="P6503" s="77">
        <v>2074000</v>
      </c>
      <c r="Q6503" s="77">
        <v>2908000</v>
      </c>
      <c r="R6503" s="77">
        <v>0.71</v>
      </c>
      <c r="S6503" s="77">
        <v>28.428999999999998</v>
      </c>
      <c r="T6503" s="77">
        <v>8.495000000000001</v>
      </c>
      <c r="U6503" s="77">
        <v>17.118400000000001</v>
      </c>
      <c r="V6503" s="77">
        <v>2.4721178501523</v>
      </c>
      <c r="AC6503" s="77">
        <v>43.309899999999999</v>
      </c>
      <c r="AD6503" s="77">
        <v>42.59</v>
      </c>
      <c r="AH6503" s="77">
        <f>IF(AND(M6503&lt;Variables!$G$6,M6503&gt;Variables!$G$5),0,1)</f>
        <v>1</v>
      </c>
      <c r="AI6503" s="77">
        <f t="shared" si="204"/>
        <v>0</v>
      </c>
      <c r="AJ6503" s="77">
        <f>IF(I6503&gt;Variables!$G$7,0,1)</f>
        <v>0</v>
      </c>
      <c r="AK6503" s="77">
        <f>IF(F6503&gt;Variables!$G$8,0,1)</f>
        <v>1</v>
      </c>
      <c r="AL6503" s="77">
        <f>IF(G6503&gt;Variables!$G$9,0,1)</f>
        <v>1</v>
      </c>
      <c r="AM6503" s="77">
        <f>IF(AND(K6503&gt;Variables!$G$10,K6503&lt;Variables!$G$11),0,1)</f>
        <v>0</v>
      </c>
      <c r="AN6503" s="77">
        <f>IF(H6503&lt;Variables!$G$13,1,0)</f>
        <v>0</v>
      </c>
      <c r="AO6503" s="77">
        <f>IF(R6503&lt;Variables!$G$12,0,1)</f>
        <v>0</v>
      </c>
      <c r="AP6503" s="78">
        <f t="shared" si="205"/>
        <v>1</v>
      </c>
      <c r="AQ6503" s="77">
        <f>IF(V6503&lt;Variables!$G$15,1,0)</f>
        <v>1</v>
      </c>
      <c r="AR6503" s="77">
        <v>0</v>
      </c>
      <c r="AS6503" s="77">
        <v>0</v>
      </c>
      <c r="AT6503" s="77">
        <v>1</v>
      </c>
      <c r="AU6503" s="77">
        <v>0</v>
      </c>
      <c r="BA6503" s="77">
        <v>-1.62</v>
      </c>
    </row>
    <row r="6504" spans="3:53" x14ac:dyDescent="0.25">
      <c r="C6504" s="77" t="s">
        <v>778</v>
      </c>
      <c r="D6504" s="77" t="s">
        <v>764</v>
      </c>
      <c r="E6504" s="77">
        <v>194.46</v>
      </c>
      <c r="F6504" s="77">
        <v>7.03</v>
      </c>
      <c r="G6504" s="77">
        <v>7.38</v>
      </c>
      <c r="H6504" s="77">
        <v>13830</v>
      </c>
      <c r="I6504" s="77">
        <v>-1.718</v>
      </c>
      <c r="J6504" s="77" t="s">
        <v>75</v>
      </c>
      <c r="K6504" s="77">
        <v>61.69</v>
      </c>
      <c r="L6504" s="77">
        <v>193.403425</v>
      </c>
      <c r="M6504" s="77">
        <v>0.22573281729626879</v>
      </c>
      <c r="N6504" s="77">
        <v>193.11211599999999</v>
      </c>
      <c r="O6504" s="77">
        <v>0.37692300984367932</v>
      </c>
      <c r="P6504" s="77">
        <v>2641000</v>
      </c>
      <c r="Q6504" s="77">
        <v>3773000</v>
      </c>
      <c r="R6504" s="77">
        <v>0.7</v>
      </c>
      <c r="S6504" s="77">
        <v>28.428999999999998</v>
      </c>
      <c r="T6504" s="77">
        <v>8.495000000000001</v>
      </c>
      <c r="U6504" s="77">
        <v>17.118400000000001</v>
      </c>
      <c r="V6504" s="77">
        <v>2.474618444310746</v>
      </c>
      <c r="AC6504" s="77">
        <v>195.60990000000001</v>
      </c>
      <c r="AD6504" s="77">
        <v>190.55009999999999</v>
      </c>
      <c r="AH6504" s="77">
        <f>IF(AND(M6504&lt;Variables!$G$6,M6504&gt;Variables!$G$5),0,1)</f>
        <v>1</v>
      </c>
      <c r="AI6504" s="77">
        <f t="shared" si="204"/>
        <v>0</v>
      </c>
      <c r="AJ6504" s="77">
        <f>IF(I6504&gt;Variables!$G$7,0,1)</f>
        <v>1</v>
      </c>
      <c r="AK6504" s="77">
        <f>IF(F6504&gt;Variables!$G$8,0,1)</f>
        <v>1</v>
      </c>
      <c r="AL6504" s="77">
        <f>IF(G6504&gt;Variables!$G$9,0,1)</f>
        <v>1</v>
      </c>
      <c r="AM6504" s="77">
        <f>IF(AND(K6504&gt;Variables!$G$10,K6504&lt;Variables!$G$11),0,1)</f>
        <v>1</v>
      </c>
      <c r="AN6504" s="77">
        <f>IF(H6504&lt;Variables!$G$13,1,0)</f>
        <v>0</v>
      </c>
      <c r="AO6504" s="77">
        <f>IF(R6504&lt;Variables!$G$12,0,1)</f>
        <v>0</v>
      </c>
      <c r="AP6504" s="78">
        <f t="shared" si="205"/>
        <v>1</v>
      </c>
      <c r="AQ6504" s="77">
        <f>IF(V6504&lt;Variables!$G$15,1,0)</f>
        <v>1</v>
      </c>
      <c r="AR6504" s="77">
        <v>0</v>
      </c>
      <c r="AS6504" s="77">
        <v>1</v>
      </c>
      <c r="AT6504" s="77">
        <v>0</v>
      </c>
      <c r="AU6504" s="77">
        <v>0</v>
      </c>
      <c r="BA6504" s="77">
        <v>0.08</v>
      </c>
    </row>
    <row r="6505" spans="3:53" x14ac:dyDescent="0.25">
      <c r="C6505" s="77" t="s">
        <v>778</v>
      </c>
      <c r="D6505" s="77" t="s">
        <v>438</v>
      </c>
      <c r="E6505" s="77">
        <v>256.48</v>
      </c>
      <c r="F6505" s="77">
        <v>7.44</v>
      </c>
      <c r="G6505" s="77">
        <v>4.84</v>
      </c>
      <c r="H6505" s="77">
        <v>52880</v>
      </c>
      <c r="I6505" s="77">
        <v>63.244</v>
      </c>
      <c r="J6505" s="77" t="s">
        <v>75</v>
      </c>
      <c r="K6505" s="77">
        <v>50.41</v>
      </c>
      <c r="L6505" s="77">
        <v>255.65298999999999</v>
      </c>
      <c r="M6505" s="77">
        <v>-1.094843443841139E-2</v>
      </c>
      <c r="N6505" s="77">
        <v>255.40443999999999</v>
      </c>
      <c r="O6505" s="77">
        <v>8.6357151817712197E-2</v>
      </c>
      <c r="P6505" s="77">
        <v>6065000</v>
      </c>
      <c r="Q6505" s="77">
        <v>3755000</v>
      </c>
      <c r="R6505" s="77">
        <v>1.62</v>
      </c>
      <c r="S6505" s="77">
        <v>28.428999999999998</v>
      </c>
      <c r="T6505" s="77">
        <v>8.495000000000001</v>
      </c>
      <c r="U6505" s="77">
        <v>17.118400000000001</v>
      </c>
      <c r="V6505" s="77">
        <v>2.371545223117649</v>
      </c>
      <c r="AC6505" s="77">
        <v>256.93</v>
      </c>
      <c r="AD6505" s="77">
        <v>253.32</v>
      </c>
      <c r="AH6505" s="77">
        <f>IF(AND(M6505&lt;Variables!$G$6,M6505&gt;Variables!$G$5),0,1)</f>
        <v>1</v>
      </c>
      <c r="AI6505" s="77">
        <f t="shared" si="204"/>
        <v>0</v>
      </c>
      <c r="AJ6505" s="77">
        <f>IF(I6505&gt;Variables!$G$7,0,1)</f>
        <v>0</v>
      </c>
      <c r="AK6505" s="77">
        <f>IF(F6505&gt;Variables!$G$8,0,1)</f>
        <v>1</v>
      </c>
      <c r="AL6505" s="77">
        <f>IF(G6505&gt;Variables!$G$9,0,1)</f>
        <v>1</v>
      </c>
      <c r="AM6505" s="77">
        <f>IF(AND(K6505&gt;Variables!$G$10,K6505&lt;Variables!$G$11),0,1)</f>
        <v>1</v>
      </c>
      <c r="AN6505" s="77">
        <f>IF(H6505&lt;Variables!$G$13,1,0)</f>
        <v>0</v>
      </c>
      <c r="AO6505" s="77">
        <f>IF(R6505&lt;Variables!$G$12,0,1)</f>
        <v>0</v>
      </c>
      <c r="AP6505" s="78">
        <f t="shared" si="205"/>
        <v>1</v>
      </c>
      <c r="AQ6505" s="77">
        <f>IF(V6505&lt;Variables!$G$15,1,0)</f>
        <v>1</v>
      </c>
      <c r="AR6505" s="77">
        <v>0</v>
      </c>
      <c r="AS6505" s="77">
        <v>1</v>
      </c>
      <c r="AT6505" s="77">
        <v>0</v>
      </c>
      <c r="AU6505" s="77">
        <v>0</v>
      </c>
      <c r="BA6505" s="77">
        <v>-0.17</v>
      </c>
    </row>
    <row r="6506" spans="3:53" x14ac:dyDescent="0.25">
      <c r="C6506" s="77" t="s">
        <v>778</v>
      </c>
      <c r="D6506" s="77" t="s">
        <v>123</v>
      </c>
      <c r="E6506" s="77">
        <v>12.26</v>
      </c>
      <c r="F6506" s="77">
        <v>9.16</v>
      </c>
      <c r="G6506" s="77">
        <v>3.73</v>
      </c>
      <c r="H6506" s="77">
        <v>4790</v>
      </c>
      <c r="I6506" s="77">
        <v>184.80699999999999</v>
      </c>
      <c r="J6506" s="77" t="s">
        <v>75</v>
      </c>
      <c r="K6506" s="77">
        <v>55.11</v>
      </c>
      <c r="L6506" s="77">
        <v>12.151339999999999</v>
      </c>
      <c r="M6506" s="77">
        <v>0.6473360139704698</v>
      </c>
      <c r="N6506" s="77">
        <v>12.170912</v>
      </c>
      <c r="O6506" s="77">
        <v>0.48548539337070801</v>
      </c>
      <c r="P6506" s="77">
        <v>109134000</v>
      </c>
      <c r="Q6506" s="77">
        <v>48995000</v>
      </c>
      <c r="R6506" s="77">
        <v>2.23</v>
      </c>
      <c r="S6506" s="77">
        <v>28.428999999999998</v>
      </c>
      <c r="T6506" s="77">
        <v>8.495000000000001</v>
      </c>
      <c r="U6506" s="77">
        <v>17.118400000000001</v>
      </c>
      <c r="V6506" s="77">
        <v>2.3935556858901159</v>
      </c>
      <c r="AC6506" s="77">
        <v>12.85</v>
      </c>
      <c r="AD6506" s="77">
        <v>11.72</v>
      </c>
      <c r="AH6506" s="77">
        <f>IF(AND(M6506&lt;Variables!$G$6,M6506&gt;Variables!$G$5),0,1)</f>
        <v>1</v>
      </c>
      <c r="AI6506" s="77">
        <f t="shared" si="204"/>
        <v>1</v>
      </c>
      <c r="AJ6506" s="77">
        <f>IF(I6506&gt;Variables!$G$7,0,1)</f>
        <v>0</v>
      </c>
      <c r="AK6506" s="77">
        <f>IF(F6506&gt;Variables!$G$8,0,1)</f>
        <v>0</v>
      </c>
      <c r="AL6506" s="77">
        <f>IF(G6506&gt;Variables!$G$9,0,1)</f>
        <v>1</v>
      </c>
      <c r="AM6506" s="77">
        <f>IF(AND(K6506&gt;Variables!$G$10,K6506&lt;Variables!$G$11),0,1)</f>
        <v>1</v>
      </c>
      <c r="AN6506" s="77">
        <f>IF(H6506&lt;Variables!$G$13,1,0)</f>
        <v>0</v>
      </c>
      <c r="AO6506" s="77">
        <f>IF(R6506&lt;Variables!$G$12,0,1)</f>
        <v>1</v>
      </c>
      <c r="AP6506" s="78">
        <f t="shared" si="205"/>
        <v>1</v>
      </c>
      <c r="AQ6506" s="77">
        <f>IF(V6506&lt;Variables!$G$15,1,0)</f>
        <v>1</v>
      </c>
      <c r="AR6506" s="77">
        <v>0</v>
      </c>
      <c r="AS6506" s="77">
        <v>0</v>
      </c>
      <c r="AT6506" s="77">
        <v>1</v>
      </c>
      <c r="AU6506" s="77">
        <v>0</v>
      </c>
      <c r="BA6506" s="77">
        <v>-2.25</v>
      </c>
    </row>
    <row r="6507" spans="3:53" x14ac:dyDescent="0.25">
      <c r="C6507" s="77" t="s">
        <v>778</v>
      </c>
      <c r="D6507" s="77" t="s">
        <v>775</v>
      </c>
      <c r="E6507" s="77">
        <v>179.21</v>
      </c>
      <c r="F6507" s="77">
        <v>9.23</v>
      </c>
      <c r="G6507" s="77">
        <v>9.6999999999999993</v>
      </c>
      <c r="H6507" s="77">
        <v>5660</v>
      </c>
      <c r="I6507" s="77">
        <v>7.6719999999999997</v>
      </c>
      <c r="J6507" s="77" t="s">
        <v>75</v>
      </c>
      <c r="K6507" s="77">
        <v>80.13</v>
      </c>
      <c r="L6507" s="77">
        <v>176.28620000000001</v>
      </c>
      <c r="M6507" s="77">
        <v>1.2557988089822241</v>
      </c>
      <c r="N6507" s="77">
        <v>173.23052173913041</v>
      </c>
      <c r="O6507" s="77">
        <v>3.041887889020459</v>
      </c>
      <c r="P6507" s="77">
        <v>419596</v>
      </c>
      <c r="Q6507" s="77">
        <v>429387</v>
      </c>
      <c r="R6507" s="77">
        <v>0.98</v>
      </c>
      <c r="S6507" s="77">
        <v>28.428999999999998</v>
      </c>
      <c r="T6507" s="77">
        <v>8.495000000000001</v>
      </c>
      <c r="U6507" s="77">
        <v>17.118400000000001</v>
      </c>
      <c r="V6507" s="77">
        <v>2.5372221450513979</v>
      </c>
      <c r="AC6507" s="77">
        <v>179.88</v>
      </c>
      <c r="AD6507" s="77">
        <v>175.76</v>
      </c>
      <c r="AH6507" s="77">
        <f>IF(AND(M6507&lt;Variables!$G$6,M6507&gt;Variables!$G$5),0,1)</f>
        <v>1</v>
      </c>
      <c r="AI6507" s="77">
        <f t="shared" si="204"/>
        <v>0</v>
      </c>
      <c r="AJ6507" s="77">
        <f>IF(I6507&gt;Variables!$G$7,0,1)</f>
        <v>1</v>
      </c>
      <c r="AK6507" s="77">
        <f>IF(F6507&gt;Variables!$G$8,0,1)</f>
        <v>0</v>
      </c>
      <c r="AL6507" s="77">
        <f>IF(G6507&gt;Variables!$G$9,0,1)</f>
        <v>1</v>
      </c>
      <c r="AM6507" s="77">
        <f>IF(AND(K6507&gt;Variables!$G$10,K6507&lt;Variables!$G$11),0,1)</f>
        <v>1</v>
      </c>
      <c r="AN6507" s="77">
        <f>IF(H6507&lt;Variables!$G$13,1,0)</f>
        <v>0</v>
      </c>
      <c r="AO6507" s="77">
        <f>IF(R6507&lt;Variables!$G$12,0,1)</f>
        <v>0</v>
      </c>
      <c r="AP6507" s="78">
        <f t="shared" si="205"/>
        <v>1</v>
      </c>
      <c r="AQ6507" s="77">
        <f>IF(V6507&lt;Variables!$G$15,1,0)</f>
        <v>1</v>
      </c>
      <c r="AR6507" s="77">
        <v>0</v>
      </c>
      <c r="AS6507" s="77">
        <v>0</v>
      </c>
      <c r="AT6507" s="77">
        <v>1</v>
      </c>
      <c r="AU6507" s="77">
        <v>0</v>
      </c>
      <c r="BA6507" s="77">
        <v>-1.19</v>
      </c>
    </row>
    <row r="6508" spans="3:53" x14ac:dyDescent="0.25">
      <c r="C6508" s="77" t="s">
        <v>778</v>
      </c>
      <c r="D6508" s="77" t="s">
        <v>429</v>
      </c>
      <c r="E6508" s="77">
        <v>183.97</v>
      </c>
      <c r="F6508" s="77">
        <v>10.01</v>
      </c>
      <c r="G6508" s="77">
        <v>-1.17</v>
      </c>
      <c r="H6508" s="77">
        <v>3840</v>
      </c>
      <c r="I6508" s="77">
        <v>3.6419999999999999</v>
      </c>
      <c r="J6508" s="77" t="s">
        <v>74</v>
      </c>
      <c r="K6508" s="77">
        <v>50.4</v>
      </c>
      <c r="L6508" s="77">
        <v>183.26638888888891</v>
      </c>
      <c r="M6508" s="77">
        <v>0.1001880989876574</v>
      </c>
      <c r="N6508" s="77">
        <v>183.47973255813949</v>
      </c>
      <c r="O6508" s="77">
        <v>-1.6204818769346669E-2</v>
      </c>
      <c r="P6508" s="77">
        <v>662649</v>
      </c>
      <c r="Q6508" s="77">
        <v>177589</v>
      </c>
      <c r="R6508" s="77">
        <v>3.73</v>
      </c>
      <c r="S6508" s="77">
        <v>28.428999999999998</v>
      </c>
      <c r="T6508" s="77">
        <v>8.495000000000001</v>
      </c>
      <c r="U6508" s="77">
        <v>17.118400000000001</v>
      </c>
      <c r="V6508" s="77">
        <v>2.3684233721343699</v>
      </c>
      <c r="AC6508" s="77">
        <v>184.48</v>
      </c>
      <c r="AD6508" s="77">
        <v>181.905</v>
      </c>
      <c r="AH6508" s="77">
        <f>IF(AND(M6508&lt;Variables!$G$6,M6508&gt;Variables!$G$5),0,1)</f>
        <v>1</v>
      </c>
      <c r="AI6508" s="77">
        <f t="shared" si="204"/>
        <v>1</v>
      </c>
      <c r="AJ6508" s="77">
        <f>IF(I6508&gt;Variables!$G$7,0,1)</f>
        <v>1</v>
      </c>
      <c r="AK6508" s="77">
        <f>IF(F6508&gt;Variables!$G$8,0,1)</f>
        <v>0</v>
      </c>
      <c r="AL6508" s="77">
        <f>IF(G6508&gt;Variables!$G$9,0,1)</f>
        <v>1</v>
      </c>
      <c r="AM6508" s="77">
        <f>IF(AND(K6508&gt;Variables!$G$10,K6508&lt;Variables!$G$11),0,1)</f>
        <v>1</v>
      </c>
      <c r="AN6508" s="77">
        <f>IF(H6508&lt;Variables!$G$13,1,0)</f>
        <v>0</v>
      </c>
      <c r="AO6508" s="77">
        <f>IF(R6508&lt;Variables!$G$12,0,1)</f>
        <v>1</v>
      </c>
      <c r="AP6508" s="78">
        <f t="shared" si="205"/>
        <v>0</v>
      </c>
      <c r="AQ6508" s="77">
        <f>IF(V6508&lt;Variables!$G$15,1,0)</f>
        <v>1</v>
      </c>
      <c r="AR6508" s="77">
        <v>0</v>
      </c>
      <c r="AS6508" s="77">
        <v>0</v>
      </c>
      <c r="AT6508" s="77">
        <v>0</v>
      </c>
      <c r="AU6508" s="77">
        <v>1</v>
      </c>
      <c r="BA6508" s="77">
        <v>-0.73</v>
      </c>
    </row>
    <row r="6509" spans="3:53" x14ac:dyDescent="0.25">
      <c r="C6509" s="77" t="s">
        <v>778</v>
      </c>
      <c r="D6509" s="77" t="s">
        <v>431</v>
      </c>
      <c r="E6509" s="77">
        <v>36.32</v>
      </c>
      <c r="F6509" s="77">
        <v>25.66</v>
      </c>
      <c r="G6509" s="77">
        <v>22.64</v>
      </c>
      <c r="H6509" s="77">
        <v>3750</v>
      </c>
      <c r="I6509" s="77">
        <v>51.637</v>
      </c>
      <c r="J6509" s="77" t="s">
        <v>74</v>
      </c>
      <c r="K6509" s="77">
        <v>45.44</v>
      </c>
      <c r="L6509" s="77">
        <v>36.28931</v>
      </c>
      <c r="M6509" s="77">
        <v>2.945771082447354E-2</v>
      </c>
      <c r="N6509" s="77">
        <v>36.819574000000003</v>
      </c>
      <c r="O6509" s="77">
        <v>-1.4111352836401789</v>
      </c>
      <c r="P6509" s="77">
        <v>25992000</v>
      </c>
      <c r="Q6509" s="77">
        <v>5226000</v>
      </c>
      <c r="R6509" s="77">
        <v>4.97</v>
      </c>
      <c r="S6509" s="77">
        <v>28.428999999999998</v>
      </c>
      <c r="T6509" s="77">
        <v>8.495000000000001</v>
      </c>
      <c r="U6509" s="77">
        <v>17.118400000000001</v>
      </c>
      <c r="V6509" s="77">
        <v>2.3193804363605701</v>
      </c>
      <c r="AC6509" s="77">
        <v>38.549999999999997</v>
      </c>
      <c r="AD6509" s="77">
        <v>35.630000000000003</v>
      </c>
      <c r="AH6509" s="77">
        <f>IF(AND(M6509&lt;Variables!$G$6,M6509&gt;Variables!$G$5),0,1)</f>
        <v>1</v>
      </c>
      <c r="AI6509" s="77">
        <f t="shared" si="204"/>
        <v>1</v>
      </c>
      <c r="AJ6509" s="77">
        <f>IF(I6509&gt;Variables!$G$7,0,1)</f>
        <v>0</v>
      </c>
      <c r="AK6509" s="77">
        <f>IF(F6509&gt;Variables!$G$8,0,1)</f>
        <v>0</v>
      </c>
      <c r="AL6509" s="77">
        <f>IF(G6509&gt;Variables!$G$9,0,1)</f>
        <v>0</v>
      </c>
      <c r="AM6509" s="77">
        <f>IF(AND(K6509&gt;Variables!$G$10,K6509&lt;Variables!$G$11),0,1)</f>
        <v>1</v>
      </c>
      <c r="AN6509" s="77">
        <f>IF(H6509&lt;Variables!$G$13,1,0)</f>
        <v>0</v>
      </c>
      <c r="AO6509" s="77">
        <f>IF(R6509&lt;Variables!$G$12,0,1)</f>
        <v>1</v>
      </c>
      <c r="AP6509" s="78">
        <f t="shared" si="205"/>
        <v>0</v>
      </c>
      <c r="AQ6509" s="77">
        <f>IF(V6509&lt;Variables!$G$15,1,0)</f>
        <v>1</v>
      </c>
      <c r="AR6509" s="77">
        <v>1</v>
      </c>
      <c r="AS6509" s="77">
        <v>0</v>
      </c>
      <c r="AT6509" s="77">
        <v>0</v>
      </c>
      <c r="AU6509" s="77">
        <v>0</v>
      </c>
      <c r="BA6509" s="77">
        <v>1.21</v>
      </c>
    </row>
    <row r="6510" spans="3:53" x14ac:dyDescent="0.25">
      <c r="C6510" s="77" t="s">
        <v>778</v>
      </c>
      <c r="D6510" s="77" t="s">
        <v>444</v>
      </c>
      <c r="E6510" s="77">
        <v>2.58</v>
      </c>
      <c r="F6510" s="77">
        <v>18.350000000000001</v>
      </c>
      <c r="G6510" s="77">
        <v>3.2</v>
      </c>
      <c r="H6510" s="77">
        <v>-99999</v>
      </c>
      <c r="I6510" s="77">
        <v>-99999</v>
      </c>
      <c r="J6510" s="77" t="s">
        <v>75</v>
      </c>
      <c r="K6510" s="77">
        <v>-99999</v>
      </c>
      <c r="L6510" s="77">
        <v>-99999</v>
      </c>
      <c r="M6510" s="77">
        <v>-99999</v>
      </c>
      <c r="N6510" s="77">
        <v>2.54</v>
      </c>
      <c r="O6510" s="77">
        <v>1.5748031496063011</v>
      </c>
      <c r="P6510" s="77">
        <v>124636</v>
      </c>
      <c r="Q6510" s="77">
        <v>1740</v>
      </c>
      <c r="R6510" s="77">
        <v>71.63</v>
      </c>
      <c r="S6510" s="77">
        <v>28.428999999999998</v>
      </c>
      <c r="T6510" s="77">
        <v>8.495000000000001</v>
      </c>
      <c r="U6510" s="77">
        <v>17.118400000000001</v>
      </c>
      <c r="V6510" s="77">
        <v>-99999</v>
      </c>
      <c r="AC6510" s="77">
        <v>2.58</v>
      </c>
      <c r="AD6510" s="77">
        <v>2.5007999999999999</v>
      </c>
      <c r="AH6510" s="77">
        <f>IF(AND(M6510&lt;Variables!$G$6,M6510&gt;Variables!$G$5),0,1)</f>
        <v>1</v>
      </c>
      <c r="AI6510" s="77">
        <f t="shared" si="204"/>
        <v>1</v>
      </c>
      <c r="AJ6510" s="77">
        <f>IF(I6510&gt;Variables!$G$7,0,1)</f>
        <v>1</v>
      </c>
      <c r="AK6510" s="77">
        <f>IF(F6510&gt;Variables!$G$8,0,1)</f>
        <v>0</v>
      </c>
      <c r="AL6510" s="77">
        <f>IF(G6510&gt;Variables!$G$9,0,1)</f>
        <v>1</v>
      </c>
      <c r="AM6510" s="77">
        <f>IF(AND(K6510&gt;Variables!$G$10,K6510&lt;Variables!$G$11),0,1)</f>
        <v>1</v>
      </c>
      <c r="AN6510" s="77">
        <f>IF(H6510&lt;Variables!$G$13,1,0)</f>
        <v>1</v>
      </c>
      <c r="AO6510" s="77">
        <f>IF(R6510&lt;Variables!$G$12,0,1)</f>
        <v>1</v>
      </c>
      <c r="AP6510" s="78">
        <f t="shared" si="205"/>
        <v>1</v>
      </c>
      <c r="AQ6510" s="77">
        <f>IF(V6510&lt;Variables!$G$15,1,0)</f>
        <v>1</v>
      </c>
      <c r="AR6510" s="77">
        <v>0</v>
      </c>
      <c r="AS6510" s="77">
        <v>0</v>
      </c>
      <c r="AT6510" s="77">
        <v>1</v>
      </c>
      <c r="AU6510" s="77">
        <v>0</v>
      </c>
      <c r="BA6510" s="77">
        <v>-2.25</v>
      </c>
    </row>
    <row r="6511" spans="3:53" x14ac:dyDescent="0.25">
      <c r="C6511" s="77" t="s">
        <v>779</v>
      </c>
      <c r="D6511" s="77" t="s">
        <v>442</v>
      </c>
      <c r="E6511" s="77">
        <v>138.47</v>
      </c>
      <c r="F6511" s="77">
        <v>10.19</v>
      </c>
      <c r="G6511" s="77">
        <v>1.39</v>
      </c>
      <c r="H6511" s="77">
        <v>20120</v>
      </c>
      <c r="I6511" s="77">
        <v>-22.481999999999999</v>
      </c>
      <c r="J6511" s="77" t="s">
        <v>75</v>
      </c>
      <c r="K6511" s="77">
        <v>31.45</v>
      </c>
      <c r="L6511" s="77">
        <v>138.47675000000001</v>
      </c>
      <c r="M6511" s="77">
        <v>-0.20707447279058791</v>
      </c>
      <c r="N6511" s="77">
        <v>139.30204800000001</v>
      </c>
      <c r="O6511" s="77">
        <v>-0.79829982111963449</v>
      </c>
      <c r="P6511" s="77">
        <v>7598000</v>
      </c>
      <c r="Q6511" s="77">
        <v>2303000</v>
      </c>
      <c r="R6511" s="77">
        <v>3.3</v>
      </c>
      <c r="S6511" s="77">
        <v>28.887</v>
      </c>
      <c r="T6511" s="77">
        <v>8.2349999999999994</v>
      </c>
      <c r="U6511" s="77">
        <v>17.137599999999999</v>
      </c>
      <c r="V6511" s="77">
        <v>2.1691124598064291</v>
      </c>
      <c r="AC6511" s="77">
        <v>139.69999999999999</v>
      </c>
      <c r="AD6511" s="77">
        <v>136.09</v>
      </c>
      <c r="AH6511" s="77">
        <f>IF(AND(M6511&lt;Variables!$G$6,M6511&gt;Variables!$G$5),0,1)</f>
        <v>1</v>
      </c>
      <c r="AI6511" s="77">
        <f t="shared" si="204"/>
        <v>1</v>
      </c>
      <c r="AJ6511" s="77">
        <f>IF(I6511&gt;Variables!$G$7,0,1)</f>
        <v>1</v>
      </c>
      <c r="AK6511" s="77">
        <f>IF(F6511&gt;Variables!$G$8,0,1)</f>
        <v>0</v>
      </c>
      <c r="AL6511" s="77">
        <f>IF(G6511&gt;Variables!$G$9,0,1)</f>
        <v>1</v>
      </c>
      <c r="AM6511" s="77">
        <f>IF(AND(K6511&gt;Variables!$G$10,K6511&lt;Variables!$G$11),0,1)</f>
        <v>1</v>
      </c>
      <c r="AN6511" s="77">
        <f>IF(H6511&lt;Variables!$G$13,1,0)</f>
        <v>0</v>
      </c>
      <c r="AO6511" s="77">
        <f>IF(R6511&lt;Variables!$G$12,0,1)</f>
        <v>1</v>
      </c>
      <c r="AP6511" s="78">
        <f t="shared" si="205"/>
        <v>1</v>
      </c>
      <c r="AQ6511" s="77">
        <f>IF(V6511&lt;Variables!$G$15,1,0)</f>
        <v>1</v>
      </c>
      <c r="AR6511" s="77">
        <v>0</v>
      </c>
      <c r="AS6511" s="77">
        <v>0</v>
      </c>
      <c r="AT6511" s="77">
        <v>1</v>
      </c>
      <c r="AU6511" s="77">
        <v>0</v>
      </c>
      <c r="BA6511" s="77">
        <v>-1.32</v>
      </c>
    </row>
    <row r="6512" spans="3:53" x14ac:dyDescent="0.25">
      <c r="C6512" s="77" t="s">
        <v>779</v>
      </c>
      <c r="D6512" s="77" t="s">
        <v>183</v>
      </c>
      <c r="E6512" s="77">
        <v>46.97</v>
      </c>
      <c r="F6512" s="77">
        <v>9.99</v>
      </c>
      <c r="G6512" s="77">
        <v>10.69</v>
      </c>
      <c r="H6512" s="77">
        <v>6840</v>
      </c>
      <c r="I6512" s="77">
        <v>4323.3789999999999</v>
      </c>
      <c r="J6512" s="77" t="s">
        <v>75</v>
      </c>
      <c r="K6512" s="77">
        <v>53.73</v>
      </c>
      <c r="L6512" s="77">
        <v>46.594810526315783</v>
      </c>
      <c r="M6512" s="77">
        <v>0.20429200721924581</v>
      </c>
      <c r="N6512" s="77">
        <v>46.44360408163265</v>
      </c>
      <c r="O6512" s="77">
        <v>0.5305271269091536</v>
      </c>
      <c r="P6512" s="77">
        <v>1884000</v>
      </c>
      <c r="Q6512" s="77">
        <v>2260000</v>
      </c>
      <c r="R6512" s="77">
        <v>0.83</v>
      </c>
      <c r="S6512" s="77">
        <v>28.887</v>
      </c>
      <c r="T6512" s="77">
        <v>8.2349999999999994</v>
      </c>
      <c r="U6512" s="77">
        <v>17.137599999999999</v>
      </c>
      <c r="V6512" s="77">
        <v>2.3981305252804521</v>
      </c>
      <c r="AC6512" s="77">
        <v>49.741199999999999</v>
      </c>
      <c r="AD6512" s="77">
        <v>45.100900000000003</v>
      </c>
      <c r="AH6512" s="77">
        <f>IF(AND(M6512&lt;Variables!$G$6,M6512&gt;Variables!$G$5),0,1)</f>
        <v>1</v>
      </c>
      <c r="AI6512" s="77">
        <f t="shared" si="204"/>
        <v>0</v>
      </c>
      <c r="AJ6512" s="77">
        <f>IF(I6512&gt;Variables!$G$7,0,1)</f>
        <v>0</v>
      </c>
      <c r="AK6512" s="77">
        <f>IF(F6512&gt;Variables!$G$8,0,1)</f>
        <v>0</v>
      </c>
      <c r="AL6512" s="77">
        <f>IF(G6512&gt;Variables!$G$9,0,1)</f>
        <v>0</v>
      </c>
      <c r="AM6512" s="77">
        <f>IF(AND(K6512&gt;Variables!$G$10,K6512&lt;Variables!$G$11),0,1)</f>
        <v>1</v>
      </c>
      <c r="AN6512" s="77">
        <f>IF(H6512&lt;Variables!$G$13,1,0)</f>
        <v>0</v>
      </c>
      <c r="AO6512" s="77">
        <f>IF(R6512&lt;Variables!$G$12,0,1)</f>
        <v>0</v>
      </c>
      <c r="AP6512" s="78">
        <f t="shared" si="205"/>
        <v>1</v>
      </c>
      <c r="AQ6512" s="77">
        <f>IF(V6512&lt;Variables!$G$15,1,0)</f>
        <v>1</v>
      </c>
      <c r="AR6512" s="77">
        <v>1</v>
      </c>
      <c r="AS6512" s="77">
        <v>0</v>
      </c>
      <c r="AT6512" s="77">
        <v>0</v>
      </c>
      <c r="AU6512" s="77">
        <v>0</v>
      </c>
      <c r="BA6512" s="77">
        <v>2</v>
      </c>
    </row>
    <row r="6513" spans="3:53" x14ac:dyDescent="0.25">
      <c r="C6513" s="77" t="s">
        <v>779</v>
      </c>
      <c r="D6513" s="77" t="s">
        <v>198</v>
      </c>
      <c r="E6513" s="77">
        <v>0.17</v>
      </c>
      <c r="F6513" s="77">
        <v>13.99</v>
      </c>
      <c r="G6513" s="77">
        <v>4.0999999999999996</v>
      </c>
      <c r="H6513" s="77">
        <v>-99999</v>
      </c>
      <c r="I6513" s="77">
        <v>-71.597999999999999</v>
      </c>
      <c r="J6513" s="77" t="s">
        <v>75</v>
      </c>
      <c r="K6513" s="77">
        <v>45.2</v>
      </c>
      <c r="L6513" s="77">
        <v>0.14990000000000001</v>
      </c>
      <c r="M6513" s="77">
        <v>0</v>
      </c>
      <c r="N6513" s="77">
        <v>0.15643333333333331</v>
      </c>
      <c r="O6513" s="77">
        <v>-4.1764329852972519</v>
      </c>
      <c r="P6513" s="77">
        <v>61513</v>
      </c>
      <c r="Q6513" s="77">
        <v>79782</v>
      </c>
      <c r="R6513" s="77">
        <v>0.77</v>
      </c>
      <c r="S6513" s="77">
        <v>28.887</v>
      </c>
      <c r="T6513" s="77">
        <v>8.2349999999999994</v>
      </c>
      <c r="U6513" s="77">
        <v>17.137599999999999</v>
      </c>
      <c r="V6513" s="77">
        <v>2.317272</v>
      </c>
      <c r="AC6513" s="77">
        <v>0.16500000000000001</v>
      </c>
      <c r="AD6513" s="77">
        <v>0.1575</v>
      </c>
      <c r="AH6513" s="77">
        <f>IF(AND(M6513&lt;Variables!$G$6,M6513&gt;Variables!$G$5),0,1)</f>
        <v>1</v>
      </c>
      <c r="AI6513" s="77">
        <f t="shared" si="204"/>
        <v>1</v>
      </c>
      <c r="AJ6513" s="77">
        <f>IF(I6513&gt;Variables!$G$7,0,1)</f>
        <v>1</v>
      </c>
      <c r="AK6513" s="77">
        <f>IF(F6513&gt;Variables!$G$8,0,1)</f>
        <v>0</v>
      </c>
      <c r="AL6513" s="77">
        <f>IF(G6513&gt;Variables!$G$9,0,1)</f>
        <v>1</v>
      </c>
      <c r="AM6513" s="77">
        <f>IF(AND(K6513&gt;Variables!$G$10,K6513&lt;Variables!$G$11),0,1)</f>
        <v>1</v>
      </c>
      <c r="AN6513" s="77">
        <f>IF(H6513&lt;Variables!$G$13,1,0)</f>
        <v>1</v>
      </c>
      <c r="AO6513" s="77">
        <f>IF(R6513&lt;Variables!$G$12,0,1)</f>
        <v>0</v>
      </c>
      <c r="AP6513" s="78">
        <f t="shared" si="205"/>
        <v>1</v>
      </c>
      <c r="AQ6513" s="77">
        <f>IF(V6513&lt;Variables!$G$15,1,0)</f>
        <v>1</v>
      </c>
      <c r="AR6513" s="77">
        <v>0</v>
      </c>
      <c r="AS6513" s="77">
        <v>0</v>
      </c>
      <c r="AT6513" s="77">
        <v>1</v>
      </c>
      <c r="AU6513" s="77">
        <v>0</v>
      </c>
      <c r="BA6513" s="77">
        <v>-2.25</v>
      </c>
    </row>
    <row r="6514" spans="3:53" x14ac:dyDescent="0.25">
      <c r="C6514" s="77" t="s">
        <v>779</v>
      </c>
      <c r="D6514" s="77" t="s">
        <v>775</v>
      </c>
      <c r="E6514" s="77">
        <v>178.38</v>
      </c>
      <c r="F6514" s="77">
        <v>8.9700000000000006</v>
      </c>
      <c r="G6514" s="77">
        <v>9.3000000000000007</v>
      </c>
      <c r="H6514" s="77">
        <v>5660</v>
      </c>
      <c r="I6514" s="77">
        <v>7.6139999999999999</v>
      </c>
      <c r="J6514" s="77" t="s">
        <v>75</v>
      </c>
      <c r="K6514" s="77">
        <v>63.36</v>
      </c>
      <c r="L6514" s="77">
        <v>177.057625</v>
      </c>
      <c r="M6514" s="77">
        <v>0.44752379345426169</v>
      </c>
      <c r="N6514" s="77">
        <v>173.9796354166667</v>
      </c>
      <c r="O6514" s="77">
        <v>2.2246078249699162</v>
      </c>
      <c r="P6514" s="77">
        <v>462978</v>
      </c>
      <c r="Q6514" s="77">
        <v>429387</v>
      </c>
      <c r="R6514" s="77">
        <v>1.08</v>
      </c>
      <c r="S6514" s="77">
        <v>28.887</v>
      </c>
      <c r="T6514" s="77">
        <v>8.2349999999999994</v>
      </c>
      <c r="U6514" s="77">
        <v>17.137599999999999</v>
      </c>
      <c r="V6514" s="77">
        <v>2.4765068665311638</v>
      </c>
      <c r="AC6514" s="77">
        <v>179.88</v>
      </c>
      <c r="AD6514" s="77">
        <v>175.76</v>
      </c>
      <c r="AH6514" s="77">
        <f>IF(AND(M6514&lt;Variables!$G$6,M6514&gt;Variables!$G$5),0,1)</f>
        <v>1</v>
      </c>
      <c r="AI6514" s="77">
        <f t="shared" ref="AI6514:AI6577" si="206">IF(L6514&gt;N6514,0,1)</f>
        <v>0</v>
      </c>
      <c r="AJ6514" s="77">
        <f>IF(I6514&gt;Variables!$G$7,0,1)</f>
        <v>1</v>
      </c>
      <c r="AK6514" s="77">
        <f>IF(F6514&gt;Variables!$G$8,0,1)</f>
        <v>1</v>
      </c>
      <c r="AL6514" s="77">
        <f>IF(G6514&gt;Variables!$G$9,0,1)</f>
        <v>1</v>
      </c>
      <c r="AM6514" s="77">
        <f>IF(AND(K6514&gt;Variables!$G$10,K6514&lt;Variables!$G$11),0,1)</f>
        <v>0</v>
      </c>
      <c r="AN6514" s="77">
        <f>IF(H6514&lt;Variables!$G$13,1,0)</f>
        <v>0</v>
      </c>
      <c r="AO6514" s="77">
        <f>IF(R6514&lt;Variables!$G$12,0,1)</f>
        <v>0</v>
      </c>
      <c r="AP6514" s="78">
        <f t="shared" ref="AP6514:AP6577" si="207">IF(J6514="Pass", 0,1)</f>
        <v>1</v>
      </c>
      <c r="AQ6514" s="77">
        <f>IF(V6514&lt;Variables!$G$15,1,0)</f>
        <v>1</v>
      </c>
      <c r="AR6514" s="77">
        <v>0</v>
      </c>
      <c r="AS6514" s="77">
        <v>0</v>
      </c>
      <c r="AT6514" s="77">
        <v>1</v>
      </c>
      <c r="AU6514" s="77">
        <v>0</v>
      </c>
      <c r="BA6514" s="77">
        <v>-0.78</v>
      </c>
    </row>
    <row r="6515" spans="3:53" x14ac:dyDescent="0.25">
      <c r="C6515" s="77" t="s">
        <v>779</v>
      </c>
      <c r="D6515" s="77" t="s">
        <v>123</v>
      </c>
      <c r="E6515" s="77">
        <v>12.15</v>
      </c>
      <c r="F6515" s="77">
        <v>7.92</v>
      </c>
      <c r="G6515" s="77">
        <v>2.69</v>
      </c>
      <c r="H6515" s="77">
        <v>4790</v>
      </c>
      <c r="I6515" s="77">
        <v>183.55600000000001</v>
      </c>
      <c r="J6515" s="77" t="s">
        <v>75</v>
      </c>
      <c r="K6515" s="77">
        <v>41.15</v>
      </c>
      <c r="L6515" s="77">
        <v>12.166589999999999</v>
      </c>
      <c r="M6515" s="77">
        <v>-0.49307160017722829</v>
      </c>
      <c r="N6515" s="77">
        <v>12.160456</v>
      </c>
      <c r="O6515" s="77">
        <v>-0.44287812891228301</v>
      </c>
      <c r="P6515" s="77">
        <v>109966000</v>
      </c>
      <c r="Q6515" s="77">
        <v>48995000</v>
      </c>
      <c r="R6515" s="77">
        <v>2.2400000000000002</v>
      </c>
      <c r="S6515" s="77">
        <v>28.887</v>
      </c>
      <c r="T6515" s="77">
        <v>8.2349999999999994</v>
      </c>
      <c r="U6515" s="77">
        <v>17.137599999999999</v>
      </c>
      <c r="V6515" s="77">
        <v>2.2755315431899978</v>
      </c>
      <c r="AC6515" s="77">
        <v>12.85</v>
      </c>
      <c r="AD6515" s="77">
        <v>11.72</v>
      </c>
      <c r="AH6515" s="77">
        <f>IF(AND(M6515&lt;Variables!$G$6,M6515&gt;Variables!$G$5),0,1)</f>
        <v>1</v>
      </c>
      <c r="AI6515" s="77">
        <f t="shared" si="206"/>
        <v>0</v>
      </c>
      <c r="AJ6515" s="77">
        <f>IF(I6515&gt;Variables!$G$7,0,1)</f>
        <v>0</v>
      </c>
      <c r="AK6515" s="77">
        <f>IF(F6515&gt;Variables!$G$8,0,1)</f>
        <v>1</v>
      </c>
      <c r="AL6515" s="77">
        <f>IF(G6515&gt;Variables!$G$9,0,1)</f>
        <v>1</v>
      </c>
      <c r="AM6515" s="77">
        <f>IF(AND(K6515&gt;Variables!$G$10,K6515&lt;Variables!$G$11),0,1)</f>
        <v>1</v>
      </c>
      <c r="AN6515" s="77">
        <f>IF(H6515&lt;Variables!$G$13,1,0)</f>
        <v>0</v>
      </c>
      <c r="AO6515" s="77">
        <f>IF(R6515&lt;Variables!$G$12,0,1)</f>
        <v>1</v>
      </c>
      <c r="AP6515" s="78">
        <f t="shared" si="207"/>
        <v>1</v>
      </c>
      <c r="AQ6515" s="77">
        <f>IF(V6515&lt;Variables!$G$15,1,0)</f>
        <v>1</v>
      </c>
      <c r="AR6515" s="77">
        <v>0</v>
      </c>
      <c r="AS6515" s="77">
        <v>0</v>
      </c>
      <c r="AT6515" s="77">
        <v>1</v>
      </c>
      <c r="AU6515" s="77">
        <v>0</v>
      </c>
      <c r="BA6515" s="77">
        <v>-2.25</v>
      </c>
    </row>
    <row r="6516" spans="3:53" x14ac:dyDescent="0.25">
      <c r="C6516" s="77" t="s">
        <v>779</v>
      </c>
      <c r="D6516" s="77" t="s">
        <v>453</v>
      </c>
      <c r="E6516" s="77">
        <v>16.97</v>
      </c>
      <c r="F6516" s="77">
        <v>19.93</v>
      </c>
      <c r="G6516" s="77">
        <v>-1.22</v>
      </c>
      <c r="H6516" s="77">
        <v>177.22</v>
      </c>
      <c r="I6516" s="77">
        <v>-27.402999999999999</v>
      </c>
      <c r="J6516" s="77" t="s">
        <v>75</v>
      </c>
      <c r="K6516" s="77">
        <v>48.45</v>
      </c>
      <c r="L6516" s="77">
        <v>16.932837500000002</v>
      </c>
      <c r="M6516" s="77">
        <v>4.2299466938129762E-2</v>
      </c>
      <c r="N6516" s="77">
        <v>16.9463962962963</v>
      </c>
      <c r="O6516" s="77">
        <v>-3.7744286068021528E-2</v>
      </c>
      <c r="P6516" s="77">
        <v>593030</v>
      </c>
      <c r="Q6516" s="77">
        <v>77900</v>
      </c>
      <c r="R6516" s="77">
        <v>7.61</v>
      </c>
      <c r="S6516" s="77">
        <v>28.887</v>
      </c>
      <c r="T6516" s="77">
        <v>8.2349999999999994</v>
      </c>
      <c r="U6516" s="77">
        <v>17.137599999999999</v>
      </c>
      <c r="V6516" s="77">
        <v>2.3500315631934101</v>
      </c>
      <c r="AC6516" s="77">
        <v>17</v>
      </c>
      <c r="AD6516" s="77">
        <v>16.86</v>
      </c>
      <c r="AH6516" s="77">
        <f>IF(AND(M6516&lt;Variables!$G$6,M6516&gt;Variables!$G$5),0,1)</f>
        <v>1</v>
      </c>
      <c r="AI6516" s="77">
        <f t="shared" si="206"/>
        <v>1</v>
      </c>
      <c r="AJ6516" s="77">
        <f>IF(I6516&gt;Variables!$G$7,0,1)</f>
        <v>1</v>
      </c>
      <c r="AK6516" s="77">
        <f>IF(F6516&gt;Variables!$G$8,0,1)</f>
        <v>0</v>
      </c>
      <c r="AL6516" s="77">
        <f>IF(G6516&gt;Variables!$G$9,0,1)</f>
        <v>1</v>
      </c>
      <c r="AM6516" s="77">
        <f>IF(AND(K6516&gt;Variables!$G$10,K6516&lt;Variables!$G$11),0,1)</f>
        <v>1</v>
      </c>
      <c r="AN6516" s="77">
        <f>IF(H6516&lt;Variables!$G$13,1,0)</f>
        <v>1</v>
      </c>
      <c r="AO6516" s="77">
        <f>IF(R6516&lt;Variables!$G$12,0,1)</f>
        <v>1</v>
      </c>
      <c r="AP6516" s="78">
        <f t="shared" si="207"/>
        <v>1</v>
      </c>
      <c r="AQ6516" s="77">
        <f>IF(V6516&lt;Variables!$G$15,1,0)</f>
        <v>1</v>
      </c>
      <c r="AR6516" s="77">
        <v>0</v>
      </c>
      <c r="AS6516" s="77">
        <v>0</v>
      </c>
      <c r="AT6516" s="77">
        <v>0</v>
      </c>
      <c r="AU6516" s="77">
        <v>1</v>
      </c>
      <c r="BA6516" s="77">
        <v>-0.26</v>
      </c>
    </row>
    <row r="6517" spans="3:53" x14ac:dyDescent="0.25">
      <c r="C6517" s="77" t="s">
        <v>779</v>
      </c>
      <c r="D6517" s="77" t="s">
        <v>438</v>
      </c>
      <c r="E6517" s="77">
        <v>256.56</v>
      </c>
      <c r="F6517" s="77">
        <v>7.62</v>
      </c>
      <c r="G6517" s="77">
        <v>4.8600000000000003</v>
      </c>
      <c r="H6517" s="77">
        <v>52880</v>
      </c>
      <c r="I6517" s="77">
        <v>63.256</v>
      </c>
      <c r="J6517" s="77" t="s">
        <v>75</v>
      </c>
      <c r="K6517" s="77">
        <v>50.69</v>
      </c>
      <c r="L6517" s="77">
        <v>255.61997500000001</v>
      </c>
      <c r="M6517" s="77">
        <v>2.821571358028643E-2</v>
      </c>
      <c r="N6517" s="77">
        <v>255.46432999999999</v>
      </c>
      <c r="O6517" s="77">
        <v>8.9159218431805867E-2</v>
      </c>
      <c r="P6517" s="77">
        <v>6098000</v>
      </c>
      <c r="Q6517" s="77">
        <v>3755000</v>
      </c>
      <c r="R6517" s="77">
        <v>1.62</v>
      </c>
      <c r="S6517" s="77">
        <v>28.887</v>
      </c>
      <c r="T6517" s="77">
        <v>8.2349999999999994</v>
      </c>
      <c r="U6517" s="77">
        <v>17.137599999999999</v>
      </c>
      <c r="V6517" s="77">
        <v>2.3733585654301468</v>
      </c>
      <c r="AC6517" s="77">
        <v>256.93</v>
      </c>
      <c r="AD6517" s="77">
        <v>253.32</v>
      </c>
      <c r="AH6517" s="77">
        <f>IF(AND(M6517&lt;Variables!$G$6,M6517&gt;Variables!$G$5),0,1)</f>
        <v>1</v>
      </c>
      <c r="AI6517" s="77">
        <f t="shared" si="206"/>
        <v>0</v>
      </c>
      <c r="AJ6517" s="77">
        <f>IF(I6517&gt;Variables!$G$7,0,1)</f>
        <v>0</v>
      </c>
      <c r="AK6517" s="77">
        <f>IF(F6517&gt;Variables!$G$8,0,1)</f>
        <v>1</v>
      </c>
      <c r="AL6517" s="77">
        <f>IF(G6517&gt;Variables!$G$9,0,1)</f>
        <v>1</v>
      </c>
      <c r="AM6517" s="77">
        <f>IF(AND(K6517&gt;Variables!$G$10,K6517&lt;Variables!$G$11),0,1)</f>
        <v>1</v>
      </c>
      <c r="AN6517" s="77">
        <f>IF(H6517&lt;Variables!$G$13,1,0)</f>
        <v>0</v>
      </c>
      <c r="AO6517" s="77">
        <f>IF(R6517&lt;Variables!$G$12,0,1)</f>
        <v>0</v>
      </c>
      <c r="AP6517" s="78">
        <f t="shared" si="207"/>
        <v>1</v>
      </c>
      <c r="AQ6517" s="77">
        <f>IF(V6517&lt;Variables!$G$15,1,0)</f>
        <v>1</v>
      </c>
      <c r="AR6517" s="77">
        <v>0</v>
      </c>
      <c r="AS6517" s="77">
        <v>1</v>
      </c>
      <c r="AT6517" s="77">
        <v>0</v>
      </c>
      <c r="AU6517" s="77">
        <v>0</v>
      </c>
      <c r="BA6517" s="77">
        <v>-0.2</v>
      </c>
    </row>
    <row r="6518" spans="3:53" x14ac:dyDescent="0.25">
      <c r="C6518" s="77" t="s">
        <v>779</v>
      </c>
      <c r="D6518" s="77" t="s">
        <v>458</v>
      </c>
      <c r="E6518" s="77">
        <v>39.24</v>
      </c>
      <c r="F6518" s="77">
        <v>8.44</v>
      </c>
      <c r="G6518" s="77">
        <v>9.35</v>
      </c>
      <c r="H6518" s="77">
        <v>8790</v>
      </c>
      <c r="I6518" s="77">
        <v>10.853</v>
      </c>
      <c r="J6518" s="77" t="s">
        <v>74</v>
      </c>
      <c r="K6518" s="77">
        <v>48.28</v>
      </c>
      <c r="L6518" s="77">
        <v>39.142819999999993</v>
      </c>
      <c r="M6518" s="77">
        <v>6.9438022094495053E-2</v>
      </c>
      <c r="N6518" s="77">
        <v>39.309525999999998</v>
      </c>
      <c r="O6518" s="77">
        <v>-0.35494195478214741</v>
      </c>
      <c r="P6518" s="77">
        <v>19923000</v>
      </c>
      <c r="Q6518" s="77">
        <v>19867000</v>
      </c>
      <c r="R6518" s="77">
        <v>1</v>
      </c>
      <c r="S6518" s="77">
        <v>28.887</v>
      </c>
      <c r="T6518" s="77">
        <v>8.2349999999999994</v>
      </c>
      <c r="U6518" s="77">
        <v>17.137599999999999</v>
      </c>
      <c r="V6518" s="77">
        <v>2.347720335078975</v>
      </c>
      <c r="AC6518" s="77">
        <v>39.57</v>
      </c>
      <c r="AD6518" s="77">
        <v>38.72</v>
      </c>
      <c r="AH6518" s="77">
        <f>IF(AND(M6518&lt;Variables!$G$6,M6518&gt;Variables!$G$5),0,1)</f>
        <v>1</v>
      </c>
      <c r="AI6518" s="77">
        <f t="shared" si="206"/>
        <v>1</v>
      </c>
      <c r="AJ6518" s="77">
        <f>IF(I6518&gt;Variables!$G$7,0,1)</f>
        <v>1</v>
      </c>
      <c r="AK6518" s="77">
        <f>IF(F6518&gt;Variables!$G$8,0,1)</f>
        <v>1</v>
      </c>
      <c r="AL6518" s="77">
        <f>IF(G6518&gt;Variables!$G$9,0,1)</f>
        <v>1</v>
      </c>
      <c r="AM6518" s="77">
        <f>IF(AND(K6518&gt;Variables!$G$10,K6518&lt;Variables!$G$11),0,1)</f>
        <v>1</v>
      </c>
      <c r="AN6518" s="77">
        <f>IF(H6518&lt;Variables!$G$13,1,0)</f>
        <v>0</v>
      </c>
      <c r="AO6518" s="77">
        <f>IF(R6518&lt;Variables!$G$12,0,1)</f>
        <v>0</v>
      </c>
      <c r="AP6518" s="78">
        <f t="shared" si="207"/>
        <v>0</v>
      </c>
      <c r="AQ6518" s="77">
        <f>IF(V6518&lt;Variables!$G$15,1,0)</f>
        <v>1</v>
      </c>
      <c r="AR6518" s="77">
        <v>0</v>
      </c>
      <c r="AS6518" s="77">
        <v>1</v>
      </c>
      <c r="AT6518" s="77">
        <v>0</v>
      </c>
      <c r="AU6518" s="77">
        <v>0</v>
      </c>
      <c r="BA6518" s="77">
        <v>0.46</v>
      </c>
    </row>
    <row r="6519" spans="3:53" x14ac:dyDescent="0.25">
      <c r="C6519" s="77" t="s">
        <v>779</v>
      </c>
      <c r="D6519" s="77" t="s">
        <v>764</v>
      </c>
      <c r="E6519" s="77">
        <v>193.3</v>
      </c>
      <c r="F6519" s="77">
        <v>6.54</v>
      </c>
      <c r="G6519" s="77">
        <v>6.87</v>
      </c>
      <c r="H6519" s="77">
        <v>13830</v>
      </c>
      <c r="I6519" s="77">
        <v>-1.736</v>
      </c>
      <c r="J6519" s="77" t="s">
        <v>75</v>
      </c>
      <c r="K6519" s="77">
        <v>42.92</v>
      </c>
      <c r="L6519" s="77">
        <v>193.33183500000001</v>
      </c>
      <c r="M6519" s="77">
        <v>-0.21819220823098659</v>
      </c>
      <c r="N6519" s="77">
        <v>193.13007999999999</v>
      </c>
      <c r="O6519" s="77">
        <v>-0.11395428407632011</v>
      </c>
      <c r="P6519" s="77">
        <v>2671000</v>
      </c>
      <c r="Q6519" s="77">
        <v>3773000</v>
      </c>
      <c r="R6519" s="77">
        <v>0.71</v>
      </c>
      <c r="S6519" s="77">
        <v>28.887</v>
      </c>
      <c r="T6519" s="77">
        <v>8.2349999999999994</v>
      </c>
      <c r="U6519" s="77">
        <v>17.137599999999999</v>
      </c>
      <c r="V6519" s="77">
        <v>2.294862812604618</v>
      </c>
      <c r="AC6519" s="77">
        <v>195.60990000000001</v>
      </c>
      <c r="AD6519" s="77">
        <v>190.55009999999999</v>
      </c>
      <c r="AH6519" s="77">
        <f>IF(AND(M6519&lt;Variables!$G$6,M6519&gt;Variables!$G$5),0,1)</f>
        <v>1</v>
      </c>
      <c r="AI6519" s="77">
        <f t="shared" si="206"/>
        <v>0</v>
      </c>
      <c r="AJ6519" s="77">
        <f>IF(I6519&gt;Variables!$G$7,0,1)</f>
        <v>1</v>
      </c>
      <c r="AK6519" s="77">
        <f>IF(F6519&gt;Variables!$G$8,0,1)</f>
        <v>1</v>
      </c>
      <c r="AL6519" s="77">
        <f>IF(G6519&gt;Variables!$G$9,0,1)</f>
        <v>1</v>
      </c>
      <c r="AM6519" s="77">
        <f>IF(AND(K6519&gt;Variables!$G$10,K6519&lt;Variables!$G$11),0,1)</f>
        <v>1</v>
      </c>
      <c r="AN6519" s="77">
        <f>IF(H6519&lt;Variables!$G$13,1,0)</f>
        <v>0</v>
      </c>
      <c r="AO6519" s="77">
        <f>IF(R6519&lt;Variables!$G$12,0,1)</f>
        <v>0</v>
      </c>
      <c r="AP6519" s="78">
        <f t="shared" si="207"/>
        <v>1</v>
      </c>
      <c r="AQ6519" s="77">
        <f>IF(V6519&lt;Variables!$G$15,1,0)</f>
        <v>1</v>
      </c>
      <c r="AR6519" s="77">
        <v>0</v>
      </c>
      <c r="AS6519" s="77">
        <v>1</v>
      </c>
      <c r="AT6519" s="77">
        <v>0</v>
      </c>
      <c r="AU6519" s="77">
        <v>0</v>
      </c>
      <c r="BA6519" s="77">
        <v>0.75</v>
      </c>
    </row>
    <row r="6520" spans="3:53" x14ac:dyDescent="0.25">
      <c r="C6520" s="77" t="s">
        <v>779</v>
      </c>
      <c r="D6520" s="77" t="s">
        <v>452</v>
      </c>
      <c r="E6520" s="77">
        <v>34.15</v>
      </c>
      <c r="F6520" s="77">
        <v>45.79</v>
      </c>
      <c r="G6520" s="77">
        <v>6.41</v>
      </c>
      <c r="H6520" s="77">
        <v>152.74</v>
      </c>
      <c r="I6520" s="77">
        <v>10.214</v>
      </c>
      <c r="J6520" s="77" t="s">
        <v>74</v>
      </c>
      <c r="K6520" s="77">
        <v>48.53</v>
      </c>
      <c r="L6520" s="77">
        <v>34.066274999999997</v>
      </c>
      <c r="M6520" s="77">
        <v>-4.7774521869524522E-2</v>
      </c>
      <c r="N6520" s="77">
        <v>34.045349999999999</v>
      </c>
      <c r="O6520" s="77">
        <v>1.365825288915533E-2</v>
      </c>
      <c r="P6520" s="77">
        <v>166530</v>
      </c>
      <c r="Q6520" s="77">
        <v>15550</v>
      </c>
      <c r="R6520" s="77">
        <v>10.71</v>
      </c>
      <c r="S6520" s="77">
        <v>28.887</v>
      </c>
      <c r="T6520" s="77">
        <v>8.2349999999999994</v>
      </c>
      <c r="U6520" s="77">
        <v>17.137599999999999</v>
      </c>
      <c r="V6520" s="77">
        <v>2.3528101175244429</v>
      </c>
      <c r="AC6520" s="77">
        <v>34.6</v>
      </c>
      <c r="AD6520" s="77">
        <v>33.990099999999998</v>
      </c>
      <c r="AH6520" s="77">
        <f>IF(AND(M6520&lt;Variables!$G$6,M6520&gt;Variables!$G$5),0,1)</f>
        <v>1</v>
      </c>
      <c r="AI6520" s="77">
        <f t="shared" si="206"/>
        <v>0</v>
      </c>
      <c r="AJ6520" s="77">
        <f>IF(I6520&gt;Variables!$G$7,0,1)</f>
        <v>1</v>
      </c>
      <c r="AK6520" s="77">
        <f>IF(F6520&gt;Variables!$G$8,0,1)</f>
        <v>0</v>
      </c>
      <c r="AL6520" s="77">
        <f>IF(G6520&gt;Variables!$G$9,0,1)</f>
        <v>1</v>
      </c>
      <c r="AM6520" s="77">
        <f>IF(AND(K6520&gt;Variables!$G$10,K6520&lt;Variables!$G$11),0,1)</f>
        <v>1</v>
      </c>
      <c r="AN6520" s="77">
        <f>IF(H6520&lt;Variables!$G$13,1,0)</f>
        <v>1</v>
      </c>
      <c r="AO6520" s="77">
        <f>IF(R6520&lt;Variables!$G$12,0,1)</f>
        <v>1</v>
      </c>
      <c r="AP6520" s="78">
        <f t="shared" si="207"/>
        <v>0</v>
      </c>
      <c r="AQ6520" s="77">
        <f>IF(V6520&lt;Variables!$G$15,1,0)</f>
        <v>1</v>
      </c>
      <c r="AR6520" s="77">
        <v>0</v>
      </c>
      <c r="AS6520" s="77">
        <v>1</v>
      </c>
      <c r="AT6520" s="77">
        <v>0</v>
      </c>
      <c r="AU6520" s="77">
        <v>0</v>
      </c>
      <c r="BA6520" s="77">
        <v>0.76</v>
      </c>
    </row>
    <row r="6521" spans="3:53" x14ac:dyDescent="0.25">
      <c r="C6521" s="77" t="s">
        <v>779</v>
      </c>
      <c r="D6521" s="77" t="s">
        <v>435</v>
      </c>
      <c r="E6521" s="77">
        <v>5.8</v>
      </c>
      <c r="F6521" s="77">
        <v>27.88</v>
      </c>
      <c r="G6521" s="77">
        <v>10.29</v>
      </c>
      <c r="H6521" s="77">
        <v>184.53</v>
      </c>
      <c r="I6521" s="77">
        <v>31.972000000000001</v>
      </c>
      <c r="J6521" s="77" t="s">
        <v>74</v>
      </c>
      <c r="K6521" s="77">
        <v>77.430000000000007</v>
      </c>
      <c r="L6521" s="77">
        <v>5.6801200000000014</v>
      </c>
      <c r="M6521" s="77">
        <v>1.9344661732498369</v>
      </c>
      <c r="N6521" s="77">
        <v>5.585667391304348</v>
      </c>
      <c r="O6521" s="77">
        <v>3.6581592562019161</v>
      </c>
      <c r="P6521" s="77">
        <v>1070000</v>
      </c>
      <c r="Q6521" s="77">
        <v>258610</v>
      </c>
      <c r="R6521" s="77">
        <v>4.1399999999999997</v>
      </c>
      <c r="S6521" s="77">
        <v>28.887</v>
      </c>
      <c r="T6521" s="77">
        <v>8.2349999999999994</v>
      </c>
      <c r="U6521" s="77">
        <v>17.137599999999999</v>
      </c>
      <c r="V6521" s="77">
        <v>2.4476344476975869</v>
      </c>
      <c r="AC6521" s="77">
        <v>5.88</v>
      </c>
      <c r="AD6521" s="77">
        <v>5.5</v>
      </c>
      <c r="AH6521" s="77">
        <f>IF(AND(M6521&lt;Variables!$G$6,M6521&gt;Variables!$G$5),0,1)</f>
        <v>1</v>
      </c>
      <c r="AI6521" s="77">
        <f t="shared" si="206"/>
        <v>0</v>
      </c>
      <c r="AJ6521" s="77">
        <f>IF(I6521&gt;Variables!$G$7,0,1)</f>
        <v>1</v>
      </c>
      <c r="AK6521" s="77">
        <f>IF(F6521&gt;Variables!$G$8,0,1)</f>
        <v>0</v>
      </c>
      <c r="AL6521" s="77">
        <f>IF(G6521&gt;Variables!$G$9,0,1)</f>
        <v>1</v>
      </c>
      <c r="AM6521" s="77">
        <f>IF(AND(K6521&gt;Variables!$G$10,K6521&lt;Variables!$G$11),0,1)</f>
        <v>1</v>
      </c>
      <c r="AN6521" s="77">
        <f>IF(H6521&lt;Variables!$G$13,1,0)</f>
        <v>1</v>
      </c>
      <c r="AO6521" s="77">
        <f>IF(R6521&lt;Variables!$G$12,0,1)</f>
        <v>1</v>
      </c>
      <c r="AP6521" s="78">
        <f t="shared" si="207"/>
        <v>0</v>
      </c>
      <c r="AQ6521" s="77">
        <f>IF(V6521&lt;Variables!$G$15,1,0)</f>
        <v>1</v>
      </c>
      <c r="AR6521" s="77">
        <v>0</v>
      </c>
      <c r="AS6521" s="77">
        <v>0</v>
      </c>
      <c r="AT6521" s="77">
        <v>1</v>
      </c>
      <c r="AU6521" s="77">
        <v>0</v>
      </c>
      <c r="BA6521" s="77">
        <v>-0.85</v>
      </c>
    </row>
    <row r="6522" spans="3:53" x14ac:dyDescent="0.25">
      <c r="C6522" s="77" t="s">
        <v>779</v>
      </c>
      <c r="D6522" s="77" t="s">
        <v>466</v>
      </c>
      <c r="E6522" s="77">
        <v>1.4</v>
      </c>
      <c r="F6522" s="77">
        <v>26.64</v>
      </c>
      <c r="G6522" s="77">
        <v>12.92</v>
      </c>
      <c r="H6522" s="77">
        <v>59.38</v>
      </c>
      <c r="I6522" s="77">
        <v>-0.78100000000000003</v>
      </c>
      <c r="J6522" s="77" t="s">
        <v>74</v>
      </c>
      <c r="K6522" s="77">
        <v>54.36</v>
      </c>
      <c r="L6522" s="77">
        <v>1.399775</v>
      </c>
      <c r="M6522" s="77">
        <v>3.0362022467873451E-2</v>
      </c>
      <c r="N6522" s="77">
        <v>1.39476</v>
      </c>
      <c r="O6522" s="77">
        <v>0.39003125985833498</v>
      </c>
      <c r="P6522" s="77">
        <v>22080000</v>
      </c>
      <c r="Q6522" s="77">
        <v>1080000</v>
      </c>
      <c r="R6522" s="77">
        <v>20.440000000000001</v>
      </c>
      <c r="S6522" s="77">
        <v>28.887</v>
      </c>
      <c r="T6522" s="77">
        <v>8.2349999999999994</v>
      </c>
      <c r="U6522" s="77">
        <v>17.137599999999999</v>
      </c>
      <c r="V6522" s="77">
        <v>2.4109978785447672</v>
      </c>
      <c r="AC6522" s="77">
        <v>1.64</v>
      </c>
      <c r="AD6522" s="77">
        <v>1.34</v>
      </c>
      <c r="AH6522" s="77">
        <f>IF(AND(M6522&lt;Variables!$G$6,M6522&gt;Variables!$G$5),0,1)</f>
        <v>1</v>
      </c>
      <c r="AI6522" s="77">
        <f t="shared" si="206"/>
        <v>0</v>
      </c>
      <c r="AJ6522" s="77">
        <f>IF(I6522&gt;Variables!$G$7,0,1)</f>
        <v>1</v>
      </c>
      <c r="AK6522" s="77">
        <f>IF(F6522&gt;Variables!$G$8,0,1)</f>
        <v>0</v>
      </c>
      <c r="AL6522" s="77">
        <f>IF(G6522&gt;Variables!$G$9,0,1)</f>
        <v>0</v>
      </c>
      <c r="AM6522" s="77">
        <f>IF(AND(K6522&gt;Variables!$G$10,K6522&lt;Variables!$G$11),0,1)</f>
        <v>1</v>
      </c>
      <c r="AN6522" s="77">
        <f>IF(H6522&lt;Variables!$G$13,1,0)</f>
        <v>1</v>
      </c>
      <c r="AO6522" s="77">
        <f>IF(R6522&lt;Variables!$G$12,0,1)</f>
        <v>1</v>
      </c>
      <c r="AP6522" s="78">
        <f t="shared" si="207"/>
        <v>0</v>
      </c>
      <c r="AQ6522" s="77">
        <f>IF(V6522&lt;Variables!$G$15,1,0)</f>
        <v>1</v>
      </c>
      <c r="AR6522" s="77">
        <v>0</v>
      </c>
      <c r="AS6522" s="77">
        <v>0</v>
      </c>
      <c r="AT6522" s="77">
        <v>1</v>
      </c>
      <c r="AU6522" s="77">
        <v>0</v>
      </c>
      <c r="BA6522" s="77">
        <v>-2.25</v>
      </c>
    </row>
    <row r="6523" spans="3:53" x14ac:dyDescent="0.25">
      <c r="C6523" s="77" t="s">
        <v>779</v>
      </c>
      <c r="D6523" s="77" t="s">
        <v>431</v>
      </c>
      <c r="E6523" s="77">
        <v>35.83</v>
      </c>
      <c r="F6523" s="77">
        <v>24.27</v>
      </c>
      <c r="G6523" s="77">
        <v>20.98</v>
      </c>
      <c r="H6523" s="77">
        <v>3750</v>
      </c>
      <c r="I6523" s="77">
        <v>51.094000000000001</v>
      </c>
      <c r="J6523" s="77" t="s">
        <v>74</v>
      </c>
      <c r="K6523" s="77">
        <v>35.369999999999997</v>
      </c>
      <c r="L6523" s="77">
        <v>36.176090000000002</v>
      </c>
      <c r="M6523" s="77">
        <v>-1.0147310005033841</v>
      </c>
      <c r="N6523" s="77">
        <v>36.686594000000007</v>
      </c>
      <c r="O6523" s="77">
        <v>-2.3921381199901219</v>
      </c>
      <c r="P6523" s="77">
        <v>26520000</v>
      </c>
      <c r="Q6523" s="77">
        <v>5226000</v>
      </c>
      <c r="R6523" s="77">
        <v>5.07</v>
      </c>
      <c r="S6523" s="77">
        <v>28.887</v>
      </c>
      <c r="T6523" s="77">
        <v>8.2349999999999994</v>
      </c>
      <c r="U6523" s="77">
        <v>17.137599999999999</v>
      </c>
      <c r="V6523" s="77">
        <v>2.19894236002918</v>
      </c>
      <c r="AC6523" s="77">
        <v>38.549999999999997</v>
      </c>
      <c r="AD6523" s="77">
        <v>35.700000000000003</v>
      </c>
      <c r="AH6523" s="77">
        <f>IF(AND(M6523&lt;Variables!$G$6,M6523&gt;Variables!$G$5),0,1)</f>
        <v>0</v>
      </c>
      <c r="AI6523" s="77">
        <f t="shared" si="206"/>
        <v>1</v>
      </c>
      <c r="AJ6523" s="77">
        <f>IF(I6523&gt;Variables!$G$7,0,1)</f>
        <v>0</v>
      </c>
      <c r="AK6523" s="77">
        <f>IF(F6523&gt;Variables!$G$8,0,1)</f>
        <v>0</v>
      </c>
      <c r="AL6523" s="77">
        <f>IF(G6523&gt;Variables!$G$9,0,1)</f>
        <v>0</v>
      </c>
      <c r="AM6523" s="77">
        <f>IF(AND(K6523&gt;Variables!$G$10,K6523&lt;Variables!$G$11),0,1)</f>
        <v>1</v>
      </c>
      <c r="AN6523" s="77">
        <f>IF(H6523&lt;Variables!$G$13,1,0)</f>
        <v>0</v>
      </c>
      <c r="AO6523" s="77">
        <f>IF(R6523&lt;Variables!$G$12,0,1)</f>
        <v>1</v>
      </c>
      <c r="AP6523" s="78">
        <f t="shared" si="207"/>
        <v>0</v>
      </c>
      <c r="AQ6523" s="77">
        <f>IF(V6523&lt;Variables!$G$15,1,0)</f>
        <v>1</v>
      </c>
      <c r="AR6523" s="77">
        <v>1</v>
      </c>
      <c r="AS6523" s="77">
        <v>0</v>
      </c>
      <c r="AT6523" s="77">
        <v>0</v>
      </c>
      <c r="AU6523" s="77">
        <v>0</v>
      </c>
      <c r="BA6523" s="77">
        <v>2</v>
      </c>
    </row>
    <row r="6524" spans="3:53" x14ac:dyDescent="0.25">
      <c r="C6524" s="77" t="s">
        <v>779</v>
      </c>
      <c r="D6524" s="77" t="s">
        <v>286</v>
      </c>
      <c r="E6524" s="77">
        <v>9.9499999999999993</v>
      </c>
      <c r="F6524" s="77">
        <v>21.01</v>
      </c>
      <c r="G6524" s="77">
        <v>15.34</v>
      </c>
      <c r="H6524" s="77">
        <v>38.950000000000003</v>
      </c>
      <c r="I6524" s="77">
        <v>6.0780000000000003</v>
      </c>
      <c r="J6524" s="77" t="s">
        <v>74</v>
      </c>
      <c r="K6524" s="77">
        <v>50.67</v>
      </c>
      <c r="L6524" s="77">
        <v>10.193015789473691</v>
      </c>
      <c r="M6524" s="77">
        <v>-0.42201238928823659</v>
      </c>
      <c r="N6524" s="77">
        <v>9.9924219512195123</v>
      </c>
      <c r="O6524" s="77">
        <v>1.576975527552223</v>
      </c>
      <c r="P6524" s="77">
        <v>954460</v>
      </c>
      <c r="Q6524" s="77">
        <v>108820</v>
      </c>
      <c r="R6524" s="77">
        <v>8.77</v>
      </c>
      <c r="S6524" s="77">
        <v>28.887</v>
      </c>
      <c r="T6524" s="77">
        <v>8.2349999999999994</v>
      </c>
      <c r="U6524" s="77">
        <v>17.137599999999999</v>
      </c>
      <c r="V6524" s="77">
        <v>2.3857300992142711</v>
      </c>
      <c r="AC6524" s="77">
        <v>10.48</v>
      </c>
      <c r="AD6524" s="77">
        <v>9.3792000000000009</v>
      </c>
      <c r="AH6524" s="77">
        <f>IF(AND(M6524&lt;Variables!$G$6,M6524&gt;Variables!$G$5),0,1)</f>
        <v>1</v>
      </c>
      <c r="AI6524" s="77">
        <f t="shared" si="206"/>
        <v>0</v>
      </c>
      <c r="AJ6524" s="77">
        <f>IF(I6524&gt;Variables!$G$7,0,1)</f>
        <v>1</v>
      </c>
      <c r="AK6524" s="77">
        <f>IF(F6524&gt;Variables!$G$8,0,1)</f>
        <v>0</v>
      </c>
      <c r="AL6524" s="77">
        <f>IF(G6524&gt;Variables!$G$9,0,1)</f>
        <v>0</v>
      </c>
      <c r="AM6524" s="77">
        <f>IF(AND(K6524&gt;Variables!$G$10,K6524&lt;Variables!$G$11),0,1)</f>
        <v>1</v>
      </c>
      <c r="AN6524" s="77">
        <f>IF(H6524&lt;Variables!$G$13,1,0)</f>
        <v>1</v>
      </c>
      <c r="AO6524" s="77">
        <f>IF(R6524&lt;Variables!$G$12,0,1)</f>
        <v>1</v>
      </c>
      <c r="AP6524" s="78">
        <f t="shared" si="207"/>
        <v>0</v>
      </c>
      <c r="AQ6524" s="77">
        <f>IF(V6524&lt;Variables!$G$15,1,0)</f>
        <v>1</v>
      </c>
      <c r="AR6524" s="77">
        <v>1</v>
      </c>
      <c r="AS6524" s="77">
        <v>0</v>
      </c>
      <c r="AT6524" s="77">
        <v>0</v>
      </c>
      <c r="AU6524" s="77">
        <v>0</v>
      </c>
      <c r="BA6524" s="77">
        <v>2</v>
      </c>
    </row>
    <row r="6525" spans="3:53" x14ac:dyDescent="0.25">
      <c r="C6525" s="77" t="s">
        <v>779</v>
      </c>
      <c r="D6525" s="77" t="s">
        <v>485</v>
      </c>
      <c r="E6525" s="77">
        <v>5.48</v>
      </c>
      <c r="F6525" s="77">
        <v>21.01</v>
      </c>
      <c r="G6525" s="77">
        <v>23.76</v>
      </c>
      <c r="H6525" s="77">
        <v>147.38</v>
      </c>
      <c r="I6525" s="77">
        <v>-7.9859999999999998</v>
      </c>
      <c r="J6525" s="77" t="s">
        <v>74</v>
      </c>
      <c r="K6525" s="77">
        <v>55.15</v>
      </c>
      <c r="L6525" s="77">
        <v>5.4799349999999993</v>
      </c>
      <c r="M6525" s="77">
        <v>-0.17399841421476039</v>
      </c>
      <c r="N6525" s="77">
        <v>5.3236739999999996</v>
      </c>
      <c r="O6525" s="77">
        <v>2.7561041491270899</v>
      </c>
      <c r="P6525" s="77">
        <v>12480000</v>
      </c>
      <c r="Q6525" s="77">
        <v>1270000</v>
      </c>
      <c r="R6525" s="77">
        <v>9.83</v>
      </c>
      <c r="S6525" s="77">
        <v>28.887</v>
      </c>
      <c r="T6525" s="77">
        <v>8.2349999999999994</v>
      </c>
      <c r="U6525" s="77">
        <v>17.137599999999999</v>
      </c>
      <c r="V6525" s="77">
        <v>2.4274658719838822</v>
      </c>
      <c r="AC6525" s="77">
        <v>5.68</v>
      </c>
      <c r="AD6525" s="77">
        <v>5.15</v>
      </c>
      <c r="AH6525" s="77">
        <f>IF(AND(M6525&lt;Variables!$G$6,M6525&gt;Variables!$G$5),0,1)</f>
        <v>1</v>
      </c>
      <c r="AI6525" s="77">
        <f t="shared" si="206"/>
        <v>0</v>
      </c>
      <c r="AJ6525" s="77">
        <f>IF(I6525&gt;Variables!$G$7,0,1)</f>
        <v>1</v>
      </c>
      <c r="AK6525" s="77">
        <f>IF(F6525&gt;Variables!$G$8,0,1)</f>
        <v>0</v>
      </c>
      <c r="AL6525" s="77">
        <f>IF(G6525&gt;Variables!$G$9,0,1)</f>
        <v>0</v>
      </c>
      <c r="AM6525" s="77">
        <f>IF(AND(K6525&gt;Variables!$G$10,K6525&lt;Variables!$G$11),0,1)</f>
        <v>1</v>
      </c>
      <c r="AN6525" s="77">
        <f>IF(H6525&lt;Variables!$G$13,1,0)</f>
        <v>1</v>
      </c>
      <c r="AO6525" s="77">
        <f>IF(R6525&lt;Variables!$G$12,0,1)</f>
        <v>1</v>
      </c>
      <c r="AP6525" s="78">
        <f t="shared" si="207"/>
        <v>0</v>
      </c>
      <c r="AQ6525" s="77">
        <f>IF(V6525&lt;Variables!$G$15,1,0)</f>
        <v>1</v>
      </c>
      <c r="AR6525" s="77">
        <v>1</v>
      </c>
      <c r="AS6525" s="77">
        <v>0</v>
      </c>
      <c r="AT6525" s="77">
        <v>0</v>
      </c>
      <c r="AU6525" s="77">
        <v>0</v>
      </c>
      <c r="BA6525" s="77">
        <v>2</v>
      </c>
    </row>
    <row r="6526" spans="3:53" x14ac:dyDescent="0.25">
      <c r="C6526" s="77" t="s">
        <v>779</v>
      </c>
      <c r="D6526" s="77" t="s">
        <v>131</v>
      </c>
      <c r="E6526" s="77">
        <v>1.72</v>
      </c>
      <c r="F6526" s="77">
        <v>12.91</v>
      </c>
      <c r="G6526" s="77">
        <v>7.23</v>
      </c>
      <c r="H6526" s="77">
        <v>2660</v>
      </c>
      <c r="I6526" s="77">
        <v>7.1479999999999997</v>
      </c>
      <c r="J6526" s="77" t="s">
        <v>74</v>
      </c>
      <c r="K6526" s="77">
        <v>38.15</v>
      </c>
      <c r="L6526" s="77">
        <v>1.7340599999999999</v>
      </c>
      <c r="M6526" s="77">
        <v>-1.675835899565175</v>
      </c>
      <c r="N6526" s="77">
        <v>1.7530460000000001</v>
      </c>
      <c r="O6526" s="77">
        <v>-2.7407153035345231</v>
      </c>
      <c r="P6526" s="77">
        <v>100200000</v>
      </c>
      <c r="Q6526" s="77">
        <v>21404000</v>
      </c>
      <c r="R6526" s="77">
        <v>4.68</v>
      </c>
      <c r="S6526" s="77">
        <v>28.887</v>
      </c>
      <c r="T6526" s="77">
        <v>8.2349999999999994</v>
      </c>
      <c r="U6526" s="77">
        <v>17.137599999999999</v>
      </c>
      <c r="V6526" s="77">
        <v>2.230453936565056</v>
      </c>
      <c r="AC6526" s="77">
        <v>1.88</v>
      </c>
      <c r="AD6526" s="77">
        <v>1.7</v>
      </c>
      <c r="AH6526" s="77">
        <f>IF(AND(M6526&lt;Variables!$G$6,M6526&gt;Variables!$G$5),0,1)</f>
        <v>0</v>
      </c>
      <c r="AI6526" s="77">
        <f t="shared" si="206"/>
        <v>1</v>
      </c>
      <c r="AJ6526" s="77">
        <f>IF(I6526&gt;Variables!$G$7,0,1)</f>
        <v>1</v>
      </c>
      <c r="AK6526" s="77">
        <f>IF(F6526&gt;Variables!$G$8,0,1)</f>
        <v>0</v>
      </c>
      <c r="AL6526" s="77">
        <f>IF(G6526&gt;Variables!$G$9,0,1)</f>
        <v>1</v>
      </c>
      <c r="AM6526" s="77">
        <f>IF(AND(K6526&gt;Variables!$G$10,K6526&lt;Variables!$G$11),0,1)</f>
        <v>1</v>
      </c>
      <c r="AN6526" s="77">
        <f>IF(H6526&lt;Variables!$G$13,1,0)</f>
        <v>0</v>
      </c>
      <c r="AO6526" s="77">
        <f>IF(R6526&lt;Variables!$G$12,0,1)</f>
        <v>1</v>
      </c>
      <c r="AP6526" s="78">
        <f t="shared" si="207"/>
        <v>0</v>
      </c>
      <c r="AQ6526" s="77">
        <f>IF(V6526&lt;Variables!$G$15,1,0)</f>
        <v>1</v>
      </c>
      <c r="AR6526" s="77">
        <v>1</v>
      </c>
      <c r="AS6526" s="77">
        <v>0</v>
      </c>
      <c r="AT6526" s="77">
        <v>0</v>
      </c>
      <c r="AU6526" s="77">
        <v>0</v>
      </c>
      <c r="BA6526" s="77">
        <v>2</v>
      </c>
    </row>
    <row r="6527" spans="3:53" x14ac:dyDescent="0.25">
      <c r="C6527" s="77" t="s">
        <v>779</v>
      </c>
      <c r="D6527" s="77" t="s">
        <v>432</v>
      </c>
      <c r="E6527" s="77">
        <v>21.84</v>
      </c>
      <c r="F6527" s="77">
        <v>12.04</v>
      </c>
      <c r="G6527" s="77">
        <v>1.92</v>
      </c>
      <c r="H6527" s="77">
        <v>2230</v>
      </c>
      <c r="I6527" s="77">
        <v>0.76700000000000002</v>
      </c>
      <c r="J6527" s="77" t="s">
        <v>74</v>
      </c>
      <c r="K6527" s="77">
        <v>45.82</v>
      </c>
      <c r="L6527" s="77">
        <v>21.79007</v>
      </c>
      <c r="M6527" s="77">
        <v>-4.6672635746443807E-2</v>
      </c>
      <c r="N6527" s="77">
        <v>21.8385</v>
      </c>
      <c r="O6527" s="77">
        <v>-0.26833344781005303</v>
      </c>
      <c r="P6527" s="77">
        <v>2166000</v>
      </c>
      <c r="Q6527" s="77">
        <v>1300000</v>
      </c>
      <c r="R6527" s="77">
        <v>1.67</v>
      </c>
      <c r="S6527" s="77">
        <v>28.887</v>
      </c>
      <c r="T6527" s="77">
        <v>8.2349999999999994</v>
      </c>
      <c r="U6527" s="77">
        <v>17.137599999999999</v>
      </c>
      <c r="V6527" s="77">
        <v>2.324345263938298</v>
      </c>
      <c r="AC6527" s="77">
        <v>22.16</v>
      </c>
      <c r="AD6527" s="77">
        <v>21.46</v>
      </c>
      <c r="AH6527" s="77">
        <f>IF(AND(M6527&lt;Variables!$G$6,M6527&gt;Variables!$G$5),0,1)</f>
        <v>1</v>
      </c>
      <c r="AI6527" s="77">
        <f t="shared" si="206"/>
        <v>1</v>
      </c>
      <c r="AJ6527" s="77">
        <f>IF(I6527&gt;Variables!$G$7,0,1)</f>
        <v>1</v>
      </c>
      <c r="AK6527" s="77">
        <f>IF(F6527&gt;Variables!$G$8,0,1)</f>
        <v>0</v>
      </c>
      <c r="AL6527" s="77">
        <f>IF(G6527&gt;Variables!$G$9,0,1)</f>
        <v>1</v>
      </c>
      <c r="AM6527" s="77">
        <f>IF(AND(K6527&gt;Variables!$G$10,K6527&lt;Variables!$G$11),0,1)</f>
        <v>1</v>
      </c>
      <c r="AN6527" s="77">
        <f>IF(H6527&lt;Variables!$G$13,1,0)</f>
        <v>0</v>
      </c>
      <c r="AO6527" s="77">
        <f>IF(R6527&lt;Variables!$G$12,0,1)</f>
        <v>0</v>
      </c>
      <c r="AP6527" s="78">
        <f t="shared" si="207"/>
        <v>0</v>
      </c>
      <c r="AQ6527" s="77">
        <f>IF(V6527&lt;Variables!$G$15,1,0)</f>
        <v>1</v>
      </c>
      <c r="AR6527" s="77">
        <v>0</v>
      </c>
      <c r="AS6527" s="77">
        <v>0</v>
      </c>
      <c r="AT6527" s="77">
        <v>0</v>
      </c>
      <c r="AU6527" s="77">
        <v>1</v>
      </c>
      <c r="BA6527" s="77">
        <v>-0.6</v>
      </c>
    </row>
    <row r="6528" spans="3:53" x14ac:dyDescent="0.25">
      <c r="C6528" s="77" t="s">
        <v>779</v>
      </c>
      <c r="D6528" s="77" t="s">
        <v>449</v>
      </c>
      <c r="E6528" s="77">
        <v>33.04</v>
      </c>
      <c r="F6528" s="77">
        <v>10.14</v>
      </c>
      <c r="G6528" s="77">
        <v>6.67</v>
      </c>
      <c r="H6528" s="77">
        <v>17360</v>
      </c>
      <c r="I6528" s="77">
        <v>-0.23699999999999999</v>
      </c>
      <c r="J6528" s="77" t="s">
        <v>74</v>
      </c>
      <c r="K6528" s="77">
        <v>41.37</v>
      </c>
      <c r="L6528" s="77">
        <v>33.09301</v>
      </c>
      <c r="M6528" s="77">
        <v>-0.49227918524182768</v>
      </c>
      <c r="N6528" s="77">
        <v>33.338622000000001</v>
      </c>
      <c r="O6528" s="77">
        <v>-1.2253715825447069</v>
      </c>
      <c r="P6528" s="77">
        <v>45746000</v>
      </c>
      <c r="Q6528" s="77">
        <v>34219000</v>
      </c>
      <c r="R6528" s="77">
        <v>1.34</v>
      </c>
      <c r="S6528" s="77">
        <v>28.887</v>
      </c>
      <c r="T6528" s="77">
        <v>8.2349999999999994</v>
      </c>
      <c r="U6528" s="77">
        <v>17.137599999999999</v>
      </c>
      <c r="V6528" s="77">
        <v>2.2781231680796639</v>
      </c>
      <c r="AC6528" s="77">
        <v>34.130000000000003</v>
      </c>
      <c r="AD6528" s="77">
        <v>32.57</v>
      </c>
      <c r="AH6528" s="77">
        <f>IF(AND(M6528&lt;Variables!$G$6,M6528&gt;Variables!$G$5),0,1)</f>
        <v>1</v>
      </c>
      <c r="AI6528" s="77">
        <f t="shared" si="206"/>
        <v>1</v>
      </c>
      <c r="AJ6528" s="77">
        <f>IF(I6528&gt;Variables!$G$7,0,1)</f>
        <v>1</v>
      </c>
      <c r="AK6528" s="77">
        <f>IF(F6528&gt;Variables!$G$8,0,1)</f>
        <v>0</v>
      </c>
      <c r="AL6528" s="77">
        <f>IF(G6528&gt;Variables!$G$9,0,1)</f>
        <v>1</v>
      </c>
      <c r="AM6528" s="77">
        <f>IF(AND(K6528&gt;Variables!$G$10,K6528&lt;Variables!$G$11),0,1)</f>
        <v>1</v>
      </c>
      <c r="AN6528" s="77">
        <f>IF(H6528&lt;Variables!$G$13,1,0)</f>
        <v>0</v>
      </c>
      <c r="AO6528" s="77">
        <f>IF(R6528&lt;Variables!$G$12,0,1)</f>
        <v>0</v>
      </c>
      <c r="AP6528" s="78">
        <f t="shared" si="207"/>
        <v>0</v>
      </c>
      <c r="AQ6528" s="77">
        <f>IF(V6528&lt;Variables!$G$15,1,0)</f>
        <v>1</v>
      </c>
      <c r="AR6528" s="77">
        <v>0</v>
      </c>
      <c r="AS6528" s="77">
        <v>0</v>
      </c>
      <c r="AT6528" s="77">
        <v>1</v>
      </c>
      <c r="AU6528" s="77">
        <v>0</v>
      </c>
      <c r="BA6528" s="77">
        <v>-1.35</v>
      </c>
    </row>
    <row r="6529" spans="3:53" x14ac:dyDescent="0.25">
      <c r="C6529" s="77" t="s">
        <v>779</v>
      </c>
      <c r="D6529" s="77" t="s">
        <v>429</v>
      </c>
      <c r="E6529" s="77">
        <v>184.06</v>
      </c>
      <c r="F6529" s="77">
        <v>10.11</v>
      </c>
      <c r="G6529" s="77">
        <v>-1.22</v>
      </c>
      <c r="H6529" s="77">
        <v>3840</v>
      </c>
      <c r="I6529" s="77">
        <v>3.6360000000000001</v>
      </c>
      <c r="J6529" s="77" t="s">
        <v>74</v>
      </c>
      <c r="K6529" s="77">
        <v>48.7</v>
      </c>
      <c r="L6529" s="77">
        <v>183.40088235294121</v>
      </c>
      <c r="M6529" s="77">
        <v>-2.7743788518552151E-2</v>
      </c>
      <c r="N6529" s="77">
        <v>183.45101162790701</v>
      </c>
      <c r="O6529" s="77">
        <v>-5.5061908359418772E-2</v>
      </c>
      <c r="P6529" s="77">
        <v>665627</v>
      </c>
      <c r="Q6529" s="77">
        <v>177589</v>
      </c>
      <c r="R6529" s="77">
        <v>3.75</v>
      </c>
      <c r="S6529" s="77">
        <v>28.887</v>
      </c>
      <c r="T6529" s="77">
        <v>8.2349999999999994</v>
      </c>
      <c r="U6529" s="77">
        <v>17.137599999999999</v>
      </c>
      <c r="V6529" s="77">
        <v>2.3541491772218679</v>
      </c>
      <c r="AC6529" s="77">
        <v>184.48</v>
      </c>
      <c r="AD6529" s="77">
        <v>181.905</v>
      </c>
      <c r="AH6529" s="77">
        <f>IF(AND(M6529&lt;Variables!$G$6,M6529&gt;Variables!$G$5),0,1)</f>
        <v>1</v>
      </c>
      <c r="AI6529" s="77">
        <f t="shared" si="206"/>
        <v>1</v>
      </c>
      <c r="AJ6529" s="77">
        <f>IF(I6529&gt;Variables!$G$7,0,1)</f>
        <v>1</v>
      </c>
      <c r="AK6529" s="77">
        <f>IF(F6529&gt;Variables!$G$8,0,1)</f>
        <v>0</v>
      </c>
      <c r="AL6529" s="77">
        <f>IF(G6529&gt;Variables!$G$9,0,1)</f>
        <v>1</v>
      </c>
      <c r="AM6529" s="77">
        <f>IF(AND(K6529&gt;Variables!$G$10,K6529&lt;Variables!$G$11),0,1)</f>
        <v>1</v>
      </c>
      <c r="AN6529" s="77">
        <f>IF(H6529&lt;Variables!$G$13,1,0)</f>
        <v>0</v>
      </c>
      <c r="AO6529" s="77">
        <f>IF(R6529&lt;Variables!$G$12,0,1)</f>
        <v>1</v>
      </c>
      <c r="AP6529" s="78">
        <f t="shared" si="207"/>
        <v>0</v>
      </c>
      <c r="AQ6529" s="77">
        <f>IF(V6529&lt;Variables!$G$15,1,0)</f>
        <v>1</v>
      </c>
      <c r="AR6529" s="77">
        <v>0</v>
      </c>
      <c r="AS6529" s="77">
        <v>0</v>
      </c>
      <c r="AT6529" s="77">
        <v>0</v>
      </c>
      <c r="AU6529" s="77">
        <v>1</v>
      </c>
      <c r="BA6529" s="77">
        <v>-0.86</v>
      </c>
    </row>
    <row r="6530" spans="3:53" x14ac:dyDescent="0.25">
      <c r="C6530" s="77" t="s">
        <v>779</v>
      </c>
      <c r="D6530" s="77" t="s">
        <v>456</v>
      </c>
      <c r="E6530" s="77">
        <v>53.88</v>
      </c>
      <c r="F6530" s="77">
        <v>9.6300000000000008</v>
      </c>
      <c r="G6530" s="77">
        <v>10.41</v>
      </c>
      <c r="H6530" s="77">
        <v>6290</v>
      </c>
      <c r="I6530" s="77">
        <v>1.1319999999999999</v>
      </c>
      <c r="J6530" s="77" t="s">
        <v>74</v>
      </c>
      <c r="K6530" s="77">
        <v>45.4</v>
      </c>
      <c r="L6530" s="77">
        <v>53.916060000000002</v>
      </c>
      <c r="M6530" s="77">
        <v>-0.27090258449893873</v>
      </c>
      <c r="N6530" s="77">
        <v>53.850253999999993</v>
      </c>
      <c r="O6530" s="77">
        <v>-0.1490317947246626</v>
      </c>
      <c r="P6530" s="77">
        <v>2981000</v>
      </c>
      <c r="Q6530" s="77">
        <v>1408000</v>
      </c>
      <c r="R6530" s="77">
        <v>2.12</v>
      </c>
      <c r="S6530" s="77">
        <v>28.887</v>
      </c>
      <c r="T6530" s="77">
        <v>8.2349999999999994</v>
      </c>
      <c r="U6530" s="77">
        <v>17.137599999999999</v>
      </c>
      <c r="V6530" s="77">
        <v>2.3227885805424209</v>
      </c>
      <c r="AC6530" s="77">
        <v>54.5</v>
      </c>
      <c r="AD6530" s="77">
        <v>52.95</v>
      </c>
      <c r="AH6530" s="77">
        <f>IF(AND(M6530&lt;Variables!$G$6,M6530&gt;Variables!$G$5),0,1)</f>
        <v>1</v>
      </c>
      <c r="AI6530" s="77">
        <f t="shared" si="206"/>
        <v>0</v>
      </c>
      <c r="AJ6530" s="77">
        <f>IF(I6530&gt;Variables!$G$7,0,1)</f>
        <v>1</v>
      </c>
      <c r="AK6530" s="77">
        <f>IF(F6530&gt;Variables!$G$8,0,1)</f>
        <v>0</v>
      </c>
      <c r="AL6530" s="77">
        <f>IF(G6530&gt;Variables!$G$9,0,1)</f>
        <v>1</v>
      </c>
      <c r="AM6530" s="77">
        <f>IF(AND(K6530&gt;Variables!$G$10,K6530&lt;Variables!$G$11),0,1)</f>
        <v>1</v>
      </c>
      <c r="AN6530" s="77">
        <f>IF(H6530&lt;Variables!$G$13,1,0)</f>
        <v>0</v>
      </c>
      <c r="AO6530" s="77">
        <f>IF(R6530&lt;Variables!$G$12,0,1)</f>
        <v>0</v>
      </c>
      <c r="AP6530" s="78">
        <f t="shared" si="207"/>
        <v>0</v>
      </c>
      <c r="AQ6530" s="77">
        <f>IF(V6530&lt;Variables!$G$15,1,0)</f>
        <v>1</v>
      </c>
      <c r="AR6530" s="77">
        <v>0</v>
      </c>
      <c r="AS6530" s="77">
        <v>1</v>
      </c>
      <c r="AT6530" s="77">
        <v>0</v>
      </c>
      <c r="AU6530" s="77">
        <v>0</v>
      </c>
      <c r="BA6530" s="77">
        <v>0.06</v>
      </c>
    </row>
    <row r="6531" spans="3:53" x14ac:dyDescent="0.25">
      <c r="C6531" s="77" t="s">
        <v>779</v>
      </c>
      <c r="D6531" s="77" t="s">
        <v>444</v>
      </c>
      <c r="E6531" s="77">
        <v>2.58</v>
      </c>
      <c r="F6531" s="77">
        <v>18.350000000000001</v>
      </c>
      <c r="G6531" s="77">
        <v>3.2</v>
      </c>
      <c r="H6531" s="77">
        <v>-99999</v>
      </c>
      <c r="I6531" s="77">
        <v>-99999</v>
      </c>
      <c r="J6531" s="77" t="s">
        <v>75</v>
      </c>
      <c r="K6531" s="77">
        <v>-99999</v>
      </c>
      <c r="L6531" s="77">
        <v>-99999</v>
      </c>
      <c r="M6531" s="77">
        <v>-99999</v>
      </c>
      <c r="N6531" s="77">
        <v>2.54</v>
      </c>
      <c r="O6531" s="77">
        <v>1.5748031496063011</v>
      </c>
      <c r="P6531" s="77">
        <v>124636</v>
      </c>
      <c r="Q6531" s="77">
        <v>1740</v>
      </c>
      <c r="R6531" s="77">
        <v>71.63</v>
      </c>
      <c r="S6531" s="77">
        <v>28.887</v>
      </c>
      <c r="T6531" s="77">
        <v>8.2349999999999994</v>
      </c>
      <c r="U6531" s="77">
        <v>17.137599999999999</v>
      </c>
      <c r="V6531" s="77">
        <v>-99999</v>
      </c>
      <c r="AC6531" s="77">
        <v>2.58</v>
      </c>
      <c r="AD6531" s="77">
        <v>2.5007999999999999</v>
      </c>
      <c r="AH6531" s="77">
        <f>IF(AND(M6531&lt;Variables!$G$6,M6531&gt;Variables!$G$5),0,1)</f>
        <v>1</v>
      </c>
      <c r="AI6531" s="77">
        <f t="shared" si="206"/>
        <v>1</v>
      </c>
      <c r="AJ6531" s="77">
        <f>IF(I6531&gt;Variables!$G$7,0,1)</f>
        <v>1</v>
      </c>
      <c r="AK6531" s="77">
        <f>IF(F6531&gt;Variables!$G$8,0,1)</f>
        <v>0</v>
      </c>
      <c r="AL6531" s="77">
        <f>IF(G6531&gt;Variables!$G$9,0,1)</f>
        <v>1</v>
      </c>
      <c r="AM6531" s="77">
        <f>IF(AND(K6531&gt;Variables!$G$10,K6531&lt;Variables!$G$11),0,1)</f>
        <v>1</v>
      </c>
      <c r="AN6531" s="77">
        <f>IF(H6531&lt;Variables!$G$13,1,0)</f>
        <v>1</v>
      </c>
      <c r="AO6531" s="77">
        <f>IF(R6531&lt;Variables!$G$12,0,1)</f>
        <v>1</v>
      </c>
      <c r="AP6531" s="78">
        <f t="shared" si="207"/>
        <v>1</v>
      </c>
      <c r="AQ6531" s="77">
        <f>IF(V6531&lt;Variables!$G$15,1,0)</f>
        <v>1</v>
      </c>
      <c r="AR6531" s="77">
        <v>0</v>
      </c>
      <c r="AS6531" s="77">
        <v>0</v>
      </c>
      <c r="AT6531" s="77">
        <v>1</v>
      </c>
      <c r="AU6531" s="77">
        <v>0</v>
      </c>
      <c r="BA6531" s="77">
        <v>-2.25</v>
      </c>
    </row>
    <row r="6532" spans="3:53" x14ac:dyDescent="0.25">
      <c r="C6532" s="77" t="s">
        <v>779</v>
      </c>
      <c r="D6532" s="77" t="s">
        <v>475</v>
      </c>
      <c r="E6532" s="77">
        <v>52.11</v>
      </c>
      <c r="F6532" s="77">
        <v>11.94</v>
      </c>
      <c r="G6532" s="77">
        <v>11.94</v>
      </c>
      <c r="H6532" s="77">
        <v>4840</v>
      </c>
      <c r="I6532" s="77">
        <v>6.5000000000000002E-2</v>
      </c>
      <c r="J6532" s="77" t="s">
        <v>75</v>
      </c>
      <c r="K6532" s="77">
        <v>41.45</v>
      </c>
      <c r="L6532" s="77">
        <v>51.862821052631567</v>
      </c>
      <c r="M6532" s="77">
        <v>-0.37179052106689908</v>
      </c>
      <c r="N6532" s="77">
        <v>52.241118367346942</v>
      </c>
      <c r="O6532" s="77">
        <v>-1.093235338744041</v>
      </c>
      <c r="P6532" s="77">
        <v>890424</v>
      </c>
      <c r="Q6532" s="77">
        <v>568912</v>
      </c>
      <c r="R6532" s="77">
        <v>1.57</v>
      </c>
      <c r="S6532" s="77">
        <v>28.887</v>
      </c>
      <c r="T6532" s="77">
        <v>8.2349999999999994</v>
      </c>
      <c r="U6532" s="77">
        <v>17.137599999999999</v>
      </c>
      <c r="V6532" s="77">
        <v>2.278908153285347</v>
      </c>
      <c r="AC6532" s="77">
        <v>52.8</v>
      </c>
      <c r="AD6532" s="77">
        <v>51.25</v>
      </c>
      <c r="AH6532" s="77">
        <f>IF(AND(M6532&lt;Variables!$G$6,M6532&gt;Variables!$G$5),0,1)</f>
        <v>1</v>
      </c>
      <c r="AI6532" s="77">
        <f t="shared" si="206"/>
        <v>1</v>
      </c>
      <c r="AJ6532" s="77">
        <f>IF(I6532&gt;Variables!$G$7,0,1)</f>
        <v>1</v>
      </c>
      <c r="AK6532" s="77">
        <f>IF(F6532&gt;Variables!$G$8,0,1)</f>
        <v>0</v>
      </c>
      <c r="AL6532" s="77">
        <f>IF(G6532&gt;Variables!$G$9,0,1)</f>
        <v>0</v>
      </c>
      <c r="AM6532" s="77">
        <f>IF(AND(K6532&gt;Variables!$G$10,K6532&lt;Variables!$G$11),0,1)</f>
        <v>1</v>
      </c>
      <c r="AN6532" s="77">
        <f>IF(H6532&lt;Variables!$G$13,1,0)</f>
        <v>0</v>
      </c>
      <c r="AO6532" s="77">
        <f>IF(R6532&lt;Variables!$G$12,0,1)</f>
        <v>0</v>
      </c>
      <c r="AP6532" s="78">
        <f t="shared" si="207"/>
        <v>1</v>
      </c>
      <c r="AQ6532" s="77">
        <f>IF(V6532&lt;Variables!$G$15,1,0)</f>
        <v>1</v>
      </c>
      <c r="AR6532" s="77">
        <v>1</v>
      </c>
      <c r="AS6532" s="77">
        <v>0</v>
      </c>
      <c r="AT6532" s="77">
        <v>0</v>
      </c>
      <c r="AU6532" s="77">
        <v>0</v>
      </c>
      <c r="BA6532" s="77">
        <v>0.85</v>
      </c>
    </row>
    <row r="6533" spans="3:53" x14ac:dyDescent="0.25">
      <c r="C6533" s="77" t="s">
        <v>779</v>
      </c>
      <c r="D6533" s="77" t="s">
        <v>84</v>
      </c>
      <c r="E6533" s="77">
        <v>43.2</v>
      </c>
      <c r="F6533" s="77">
        <v>6.7</v>
      </c>
      <c r="G6533" s="77">
        <v>7.14</v>
      </c>
      <c r="H6533" s="77">
        <v>6280</v>
      </c>
      <c r="I6533" s="77">
        <v>475.59100000000001</v>
      </c>
      <c r="J6533" s="77" t="s">
        <v>75</v>
      </c>
      <c r="K6533" s="77">
        <v>52.26</v>
      </c>
      <c r="L6533" s="77">
        <v>43.069445000000002</v>
      </c>
      <c r="M6533" s="77">
        <v>1.288616558672927E-3</v>
      </c>
      <c r="N6533" s="77">
        <v>42.930490000000013</v>
      </c>
      <c r="O6533" s="77">
        <v>0.32496717368004469</v>
      </c>
      <c r="P6533" s="77">
        <v>2086000</v>
      </c>
      <c r="Q6533" s="77">
        <v>2908000</v>
      </c>
      <c r="R6533" s="77">
        <v>0.72</v>
      </c>
      <c r="S6533" s="77">
        <v>28.887</v>
      </c>
      <c r="T6533" s="77">
        <v>8.2349999999999994</v>
      </c>
      <c r="U6533" s="77">
        <v>17.137599999999999</v>
      </c>
      <c r="V6533" s="77">
        <v>2.3903716853238302</v>
      </c>
      <c r="AC6533" s="77">
        <v>43.2</v>
      </c>
      <c r="AD6533" s="77">
        <v>42.59</v>
      </c>
      <c r="AH6533" s="77">
        <f>IF(AND(M6533&lt;Variables!$G$6,M6533&gt;Variables!$G$5),0,1)</f>
        <v>1</v>
      </c>
      <c r="AI6533" s="77">
        <f t="shared" si="206"/>
        <v>0</v>
      </c>
      <c r="AJ6533" s="77">
        <f>IF(I6533&gt;Variables!$G$7,0,1)</f>
        <v>0</v>
      </c>
      <c r="AK6533" s="77">
        <f>IF(F6533&gt;Variables!$G$8,0,1)</f>
        <v>1</v>
      </c>
      <c r="AL6533" s="77">
        <f>IF(G6533&gt;Variables!$G$9,0,1)</f>
        <v>1</v>
      </c>
      <c r="AM6533" s="77">
        <f>IF(AND(K6533&gt;Variables!$G$10,K6533&lt;Variables!$G$11),0,1)</f>
        <v>1</v>
      </c>
      <c r="AN6533" s="77">
        <f>IF(H6533&lt;Variables!$G$13,1,0)</f>
        <v>0</v>
      </c>
      <c r="AO6533" s="77">
        <f>IF(R6533&lt;Variables!$G$12,0,1)</f>
        <v>0</v>
      </c>
      <c r="AP6533" s="78">
        <f t="shared" si="207"/>
        <v>1</v>
      </c>
      <c r="AQ6533" s="77">
        <f>IF(V6533&lt;Variables!$G$15,1,0)</f>
        <v>1</v>
      </c>
      <c r="AR6533" s="77">
        <v>0</v>
      </c>
      <c r="AS6533" s="77">
        <v>0</v>
      </c>
      <c r="AT6533" s="77">
        <v>0</v>
      </c>
      <c r="AU6533" s="77">
        <v>1</v>
      </c>
      <c r="BA6533" s="77">
        <v>-1.1599999999999999</v>
      </c>
    </row>
    <row r="6534" spans="3:53" x14ac:dyDescent="0.25">
      <c r="C6534" s="77" t="s">
        <v>779</v>
      </c>
      <c r="D6534" s="77" t="s">
        <v>541</v>
      </c>
      <c r="E6534" s="77">
        <v>159.07</v>
      </c>
      <c r="F6534" s="77">
        <v>6.43</v>
      </c>
      <c r="G6534" s="77">
        <v>6.82</v>
      </c>
      <c r="H6534" s="77">
        <v>21570</v>
      </c>
      <c r="I6534" s="77">
        <v>0.433</v>
      </c>
      <c r="J6534" s="77" t="s">
        <v>74</v>
      </c>
      <c r="K6534" s="77">
        <v>56.29</v>
      </c>
      <c r="L6534" s="77">
        <v>158.44769500000001</v>
      </c>
      <c r="M6534" s="77">
        <v>1.527633456579783E-2</v>
      </c>
      <c r="N6534" s="77">
        <v>156.77730600000001</v>
      </c>
      <c r="O6534" s="77">
        <v>1.0808924092623611</v>
      </c>
      <c r="P6534" s="77">
        <v>2584000</v>
      </c>
      <c r="Q6534" s="77">
        <v>7089000</v>
      </c>
      <c r="R6534" s="77">
        <v>0.36</v>
      </c>
      <c r="S6534" s="77">
        <v>28.887</v>
      </c>
      <c r="T6534" s="77">
        <v>8.2349999999999994</v>
      </c>
      <c r="U6534" s="77">
        <v>17.137599999999999</v>
      </c>
      <c r="V6534" s="77">
        <v>2.4314897127402069</v>
      </c>
      <c r="AC6534" s="77">
        <v>162.38999999999999</v>
      </c>
      <c r="AD6534" s="77">
        <v>157.65</v>
      </c>
      <c r="AH6534" s="77">
        <f>IF(AND(M6534&lt;Variables!$G$6,M6534&gt;Variables!$G$5),0,1)</f>
        <v>1</v>
      </c>
      <c r="AI6534" s="77">
        <f t="shared" si="206"/>
        <v>0</v>
      </c>
      <c r="AJ6534" s="77">
        <f>IF(I6534&gt;Variables!$G$7,0,1)</f>
        <v>1</v>
      </c>
      <c r="AK6534" s="77">
        <f>IF(F6534&gt;Variables!$G$8,0,1)</f>
        <v>1</v>
      </c>
      <c r="AL6534" s="77">
        <f>IF(G6534&gt;Variables!$G$9,0,1)</f>
        <v>1</v>
      </c>
      <c r="AM6534" s="77">
        <f>IF(AND(K6534&gt;Variables!$G$10,K6534&lt;Variables!$G$11),0,1)</f>
        <v>1</v>
      </c>
      <c r="AN6534" s="77">
        <f>IF(H6534&lt;Variables!$G$13,1,0)</f>
        <v>0</v>
      </c>
      <c r="AO6534" s="77">
        <f>IF(R6534&lt;Variables!$G$12,0,1)</f>
        <v>0</v>
      </c>
      <c r="AP6534" s="78">
        <f t="shared" si="207"/>
        <v>0</v>
      </c>
      <c r="AQ6534" s="77">
        <f>IF(V6534&lt;Variables!$G$15,1,0)</f>
        <v>1</v>
      </c>
      <c r="AR6534" s="77">
        <v>0</v>
      </c>
      <c r="AS6534" s="77">
        <v>1</v>
      </c>
      <c r="AT6534" s="77">
        <v>0</v>
      </c>
      <c r="AU6534" s="77">
        <v>0</v>
      </c>
      <c r="BA6534" s="77">
        <v>0.57999999999999996</v>
      </c>
    </row>
    <row r="6535" spans="3:53" x14ac:dyDescent="0.25">
      <c r="C6535" s="77" t="s">
        <v>779</v>
      </c>
      <c r="D6535" s="77" t="s">
        <v>445</v>
      </c>
      <c r="E6535" s="77">
        <v>13.29</v>
      </c>
      <c r="F6535" s="77">
        <v>70</v>
      </c>
      <c r="G6535" s="77">
        <v>39.24</v>
      </c>
      <c r="H6535" s="77">
        <v>74.489999999999995</v>
      </c>
      <c r="I6535" s="77">
        <v>2722.1669999999999</v>
      </c>
      <c r="J6535" s="77" t="s">
        <v>75</v>
      </c>
      <c r="K6535" s="77">
        <v>56.71</v>
      </c>
      <c r="L6535" s="77">
        <v>13.027035</v>
      </c>
      <c r="M6535" s="77">
        <v>1.326971179550819</v>
      </c>
      <c r="N6535" s="77">
        <v>12.994884000000001</v>
      </c>
      <c r="O6535" s="77">
        <v>1.577667026500559</v>
      </c>
      <c r="P6535" s="77">
        <v>122210000</v>
      </c>
      <c r="Q6535" s="77">
        <v>14860000</v>
      </c>
      <c r="R6535" s="77">
        <v>8.2200000000000006</v>
      </c>
      <c r="S6535" s="77">
        <v>28.887</v>
      </c>
      <c r="T6535" s="77">
        <v>8.2349999999999994</v>
      </c>
      <c r="U6535" s="77">
        <v>17.137599999999999</v>
      </c>
      <c r="V6535" s="77">
        <v>2.376299664868176</v>
      </c>
      <c r="AC6535" s="77">
        <v>16.45</v>
      </c>
      <c r="AD6535" s="77">
        <v>13.03</v>
      </c>
      <c r="AH6535" s="77">
        <f>IF(AND(M6535&lt;Variables!$G$6,M6535&gt;Variables!$G$5),0,1)</f>
        <v>1</v>
      </c>
      <c r="AI6535" s="77">
        <f t="shared" si="206"/>
        <v>0</v>
      </c>
      <c r="AJ6535" s="77">
        <f>IF(I6535&gt;Variables!$G$7,0,1)</f>
        <v>0</v>
      </c>
      <c r="AK6535" s="77">
        <f>IF(F6535&gt;Variables!$G$8,0,1)</f>
        <v>0</v>
      </c>
      <c r="AL6535" s="77">
        <f>IF(G6535&gt;Variables!$G$9,0,1)</f>
        <v>0</v>
      </c>
      <c r="AM6535" s="77">
        <f>IF(AND(K6535&gt;Variables!$G$10,K6535&lt;Variables!$G$11),0,1)</f>
        <v>1</v>
      </c>
      <c r="AN6535" s="77">
        <f>IF(H6535&lt;Variables!$G$13,1,0)</f>
        <v>1</v>
      </c>
      <c r="AO6535" s="77">
        <f>IF(R6535&lt;Variables!$G$12,0,1)</f>
        <v>1</v>
      </c>
      <c r="AP6535" s="78">
        <f t="shared" si="207"/>
        <v>1</v>
      </c>
      <c r="AQ6535" s="77">
        <f>IF(V6535&lt;Variables!$G$15,1,0)</f>
        <v>1</v>
      </c>
      <c r="AR6535" s="77">
        <v>1</v>
      </c>
      <c r="AS6535" s="77">
        <v>0</v>
      </c>
      <c r="AT6535" s="77">
        <v>0</v>
      </c>
      <c r="AU6535" s="77">
        <v>0</v>
      </c>
      <c r="BA6535" s="77">
        <v>2</v>
      </c>
    </row>
    <row r="6536" spans="3:53" x14ac:dyDescent="0.25">
      <c r="C6536" s="77" t="s">
        <v>780</v>
      </c>
      <c r="D6536" s="77" t="s">
        <v>466</v>
      </c>
      <c r="E6536" s="77">
        <v>1.39</v>
      </c>
      <c r="F6536" s="77">
        <v>23.66</v>
      </c>
      <c r="G6536" s="77">
        <v>12.9</v>
      </c>
      <c r="H6536" s="77">
        <v>59.38</v>
      </c>
      <c r="I6536" s="77">
        <v>-0.82299999999999995</v>
      </c>
      <c r="J6536" s="77" t="s">
        <v>74</v>
      </c>
      <c r="K6536" s="77">
        <v>49.45</v>
      </c>
      <c r="L6536" s="77">
        <v>1.396415</v>
      </c>
      <c r="M6536" s="77">
        <v>0.25672883777386729</v>
      </c>
      <c r="N6536" s="77">
        <v>1.39662</v>
      </c>
      <c r="O6536" s="77">
        <v>0.24201285961821681</v>
      </c>
      <c r="P6536" s="77">
        <v>22410000</v>
      </c>
      <c r="Q6536" s="77">
        <v>1080000</v>
      </c>
      <c r="R6536" s="77">
        <v>20.75</v>
      </c>
      <c r="S6536" s="77">
        <v>29.396999999999998</v>
      </c>
      <c r="T6536" s="77">
        <v>8.3580000000000005</v>
      </c>
      <c r="U6536" s="77">
        <v>17.475200000000001</v>
      </c>
      <c r="V6536" s="77">
        <v>2.3550348383038</v>
      </c>
      <c r="AC6536" s="77">
        <v>1.64</v>
      </c>
      <c r="AD6536" s="77">
        <v>1.34</v>
      </c>
      <c r="AH6536" s="77">
        <f>IF(AND(M6536&lt;Variables!$G$6,M6536&gt;Variables!$G$5),0,1)</f>
        <v>1</v>
      </c>
      <c r="AI6536" s="77">
        <f t="shared" si="206"/>
        <v>1</v>
      </c>
      <c r="AJ6536" s="77">
        <f>IF(I6536&gt;Variables!$G$7,0,1)</f>
        <v>1</v>
      </c>
      <c r="AK6536" s="77">
        <f>IF(F6536&gt;Variables!$G$8,0,1)</f>
        <v>0</v>
      </c>
      <c r="AL6536" s="77">
        <f>IF(G6536&gt;Variables!$G$9,0,1)</f>
        <v>0</v>
      </c>
      <c r="AM6536" s="77">
        <f>IF(AND(K6536&gt;Variables!$G$10,K6536&lt;Variables!$G$11),0,1)</f>
        <v>1</v>
      </c>
      <c r="AN6536" s="77">
        <f>IF(H6536&lt;Variables!$G$13,1,0)</f>
        <v>1</v>
      </c>
      <c r="AO6536" s="77">
        <f>IF(R6536&lt;Variables!$G$12,0,1)</f>
        <v>1</v>
      </c>
      <c r="AP6536" s="78">
        <f t="shared" si="207"/>
        <v>0</v>
      </c>
      <c r="AQ6536" s="77">
        <f>IF(V6536&lt;Variables!$G$15,1,0)</f>
        <v>1</v>
      </c>
      <c r="AR6536" s="77">
        <v>0</v>
      </c>
      <c r="AS6536" s="77">
        <v>0</v>
      </c>
      <c r="AT6536" s="77">
        <v>1</v>
      </c>
      <c r="AU6536" s="77">
        <v>0</v>
      </c>
      <c r="BA6536" s="77">
        <v>-2.25</v>
      </c>
    </row>
    <row r="6537" spans="3:53" x14ac:dyDescent="0.25">
      <c r="C6537" s="77" t="s">
        <v>780</v>
      </c>
      <c r="D6537" s="77" t="s">
        <v>431</v>
      </c>
      <c r="E6537" s="77">
        <v>36.07</v>
      </c>
      <c r="F6537" s="77">
        <v>24.96</v>
      </c>
      <c r="G6537" s="77">
        <v>22.03</v>
      </c>
      <c r="H6537" s="77">
        <v>3750</v>
      </c>
      <c r="I6537" s="77">
        <v>51.44</v>
      </c>
      <c r="J6537" s="77" t="s">
        <v>74</v>
      </c>
      <c r="K6537" s="77">
        <v>47.48</v>
      </c>
      <c r="L6537" s="77">
        <v>36.125729999999997</v>
      </c>
      <c r="M6537" s="77">
        <v>-1.58612711770998E-2</v>
      </c>
      <c r="N6537" s="77">
        <v>36.535206000000002</v>
      </c>
      <c r="O6537" s="77">
        <v>-1.1364545200593581</v>
      </c>
      <c r="P6537" s="77">
        <v>26928000</v>
      </c>
      <c r="Q6537" s="77">
        <v>5226000</v>
      </c>
      <c r="R6537" s="77">
        <v>5.15</v>
      </c>
      <c r="S6537" s="77">
        <v>29.396999999999998</v>
      </c>
      <c r="T6537" s="77">
        <v>8.3580000000000005</v>
      </c>
      <c r="U6537" s="77">
        <v>17.475200000000001</v>
      </c>
      <c r="V6537" s="77">
        <v>2.3411897585256831</v>
      </c>
      <c r="AC6537" s="77">
        <v>38.549999999999997</v>
      </c>
      <c r="AD6537" s="77">
        <v>35.78</v>
      </c>
      <c r="AH6537" s="77">
        <f>IF(AND(M6537&lt;Variables!$G$6,M6537&gt;Variables!$G$5),0,1)</f>
        <v>1</v>
      </c>
      <c r="AI6537" s="77">
        <f t="shared" si="206"/>
        <v>1</v>
      </c>
      <c r="AJ6537" s="77">
        <f>IF(I6537&gt;Variables!$G$7,0,1)</f>
        <v>0</v>
      </c>
      <c r="AK6537" s="77">
        <f>IF(F6537&gt;Variables!$G$8,0,1)</f>
        <v>0</v>
      </c>
      <c r="AL6537" s="77">
        <f>IF(G6537&gt;Variables!$G$9,0,1)</f>
        <v>0</v>
      </c>
      <c r="AM6537" s="77">
        <f>IF(AND(K6537&gt;Variables!$G$10,K6537&lt;Variables!$G$11),0,1)</f>
        <v>1</v>
      </c>
      <c r="AN6537" s="77">
        <f>IF(H6537&lt;Variables!$G$13,1,0)</f>
        <v>0</v>
      </c>
      <c r="AO6537" s="77">
        <f>IF(R6537&lt;Variables!$G$12,0,1)</f>
        <v>1</v>
      </c>
      <c r="AP6537" s="78">
        <f t="shared" si="207"/>
        <v>0</v>
      </c>
      <c r="AQ6537" s="77">
        <f>IF(V6537&lt;Variables!$G$15,1,0)</f>
        <v>1</v>
      </c>
      <c r="AR6537" s="77">
        <v>1</v>
      </c>
      <c r="AS6537" s="77">
        <v>0</v>
      </c>
      <c r="AT6537" s="77">
        <v>0</v>
      </c>
      <c r="AU6537" s="77">
        <v>0</v>
      </c>
      <c r="BA6537" s="77">
        <v>2</v>
      </c>
    </row>
    <row r="6538" spans="3:53" x14ac:dyDescent="0.25">
      <c r="C6538" s="77" t="s">
        <v>780</v>
      </c>
      <c r="D6538" s="77" t="s">
        <v>435</v>
      </c>
      <c r="E6538" s="77">
        <v>5.85</v>
      </c>
      <c r="F6538" s="77">
        <v>28.98</v>
      </c>
      <c r="G6538" s="77">
        <v>10.48</v>
      </c>
      <c r="H6538" s="77">
        <v>184.53</v>
      </c>
      <c r="I6538" s="77">
        <v>31.981000000000002</v>
      </c>
      <c r="J6538" s="77" t="s">
        <v>74</v>
      </c>
      <c r="K6538" s="77">
        <v>67.88</v>
      </c>
      <c r="L6538" s="77">
        <v>5.7321450000000009</v>
      </c>
      <c r="M6538" s="77">
        <v>1.185507344981654</v>
      </c>
      <c r="N6538" s="77">
        <v>5.6231829787234036</v>
      </c>
      <c r="O6538" s="77">
        <v>3.146207796296189</v>
      </c>
      <c r="P6538" s="77">
        <v>1110000</v>
      </c>
      <c r="Q6538" s="77">
        <v>258610</v>
      </c>
      <c r="R6538" s="77">
        <v>4.29</v>
      </c>
      <c r="S6538" s="77">
        <v>29.396999999999998</v>
      </c>
      <c r="T6538" s="77">
        <v>8.3580000000000005</v>
      </c>
      <c r="U6538" s="77">
        <v>17.475200000000001</v>
      </c>
      <c r="V6538" s="77">
        <v>2.4601970446344268</v>
      </c>
      <c r="AC6538" s="77">
        <v>5.88</v>
      </c>
      <c r="AD6538" s="77">
        <v>5.5</v>
      </c>
      <c r="AH6538" s="77">
        <f>IF(AND(M6538&lt;Variables!$G$6,M6538&gt;Variables!$G$5),0,1)</f>
        <v>1</v>
      </c>
      <c r="AI6538" s="77">
        <f t="shared" si="206"/>
        <v>0</v>
      </c>
      <c r="AJ6538" s="77">
        <f>IF(I6538&gt;Variables!$G$7,0,1)</f>
        <v>1</v>
      </c>
      <c r="AK6538" s="77">
        <f>IF(F6538&gt;Variables!$G$8,0,1)</f>
        <v>0</v>
      </c>
      <c r="AL6538" s="77">
        <f>IF(G6538&gt;Variables!$G$9,0,1)</f>
        <v>1</v>
      </c>
      <c r="AM6538" s="77">
        <f>IF(AND(K6538&gt;Variables!$G$10,K6538&lt;Variables!$G$11),0,1)</f>
        <v>0</v>
      </c>
      <c r="AN6538" s="77">
        <f>IF(H6538&lt;Variables!$G$13,1,0)</f>
        <v>1</v>
      </c>
      <c r="AO6538" s="77">
        <f>IF(R6538&lt;Variables!$G$12,0,1)</f>
        <v>1</v>
      </c>
      <c r="AP6538" s="78">
        <f t="shared" si="207"/>
        <v>0</v>
      </c>
      <c r="AQ6538" s="77">
        <f>IF(V6538&lt;Variables!$G$15,1,0)</f>
        <v>1</v>
      </c>
      <c r="AR6538" s="77">
        <v>0</v>
      </c>
      <c r="AS6538" s="77">
        <v>0</v>
      </c>
      <c r="AT6538" s="77">
        <v>1</v>
      </c>
      <c r="AU6538" s="77">
        <v>0</v>
      </c>
      <c r="BA6538" s="77">
        <v>-1.74</v>
      </c>
    </row>
    <row r="6539" spans="3:53" x14ac:dyDescent="0.25">
      <c r="C6539" s="77" t="s">
        <v>780</v>
      </c>
      <c r="D6539" s="77" t="s">
        <v>84</v>
      </c>
      <c r="E6539" s="77">
        <v>43.28</v>
      </c>
      <c r="F6539" s="77">
        <v>6.65</v>
      </c>
      <c r="G6539" s="77">
        <v>7.26</v>
      </c>
      <c r="H6539" s="77">
        <v>6280</v>
      </c>
      <c r="I6539" s="77">
        <v>475.83300000000003</v>
      </c>
      <c r="J6539" s="77" t="s">
        <v>75</v>
      </c>
      <c r="K6539" s="77">
        <v>54.56</v>
      </c>
      <c r="L6539" s="77">
        <v>43.116504999999997</v>
      </c>
      <c r="M6539" s="77">
        <v>8.1059445796773377E-3</v>
      </c>
      <c r="N6539" s="77">
        <v>42.947330000000001</v>
      </c>
      <c r="O6539" s="77">
        <v>0.40205060477565557</v>
      </c>
      <c r="P6539" s="77">
        <v>2096000</v>
      </c>
      <c r="Q6539" s="77">
        <v>2908000</v>
      </c>
      <c r="R6539" s="77">
        <v>0.72</v>
      </c>
      <c r="S6539" s="77">
        <v>29.396999999999998</v>
      </c>
      <c r="T6539" s="77">
        <v>8.3580000000000005</v>
      </c>
      <c r="U6539" s="77">
        <v>17.475200000000001</v>
      </c>
      <c r="V6539" s="77">
        <v>2.413924095987094</v>
      </c>
      <c r="AC6539" s="77">
        <v>43.2</v>
      </c>
      <c r="AD6539" s="77">
        <v>42.59</v>
      </c>
      <c r="AH6539" s="77">
        <f>IF(AND(M6539&lt;Variables!$G$6,M6539&gt;Variables!$G$5),0,1)</f>
        <v>1</v>
      </c>
      <c r="AI6539" s="77">
        <f t="shared" si="206"/>
        <v>0</v>
      </c>
      <c r="AJ6539" s="77">
        <f>IF(I6539&gt;Variables!$G$7,0,1)</f>
        <v>0</v>
      </c>
      <c r="AK6539" s="77">
        <f>IF(F6539&gt;Variables!$G$8,0,1)</f>
        <v>1</v>
      </c>
      <c r="AL6539" s="77">
        <f>IF(G6539&gt;Variables!$G$9,0,1)</f>
        <v>1</v>
      </c>
      <c r="AM6539" s="77">
        <f>IF(AND(K6539&gt;Variables!$G$10,K6539&lt;Variables!$G$11),0,1)</f>
        <v>1</v>
      </c>
      <c r="AN6539" s="77">
        <f>IF(H6539&lt;Variables!$G$13,1,0)</f>
        <v>0</v>
      </c>
      <c r="AO6539" s="77">
        <f>IF(R6539&lt;Variables!$G$12,0,1)</f>
        <v>0</v>
      </c>
      <c r="AP6539" s="78">
        <f t="shared" si="207"/>
        <v>1</v>
      </c>
      <c r="AQ6539" s="77">
        <f>IF(V6539&lt;Variables!$G$15,1,0)</f>
        <v>1</v>
      </c>
      <c r="AR6539" s="77">
        <v>0</v>
      </c>
      <c r="AS6539" s="77">
        <v>0</v>
      </c>
      <c r="AT6539" s="77">
        <v>0</v>
      </c>
      <c r="AU6539" s="77">
        <v>1</v>
      </c>
      <c r="BA6539" s="77">
        <v>-1.27</v>
      </c>
    </row>
    <row r="6540" spans="3:53" x14ac:dyDescent="0.25">
      <c r="C6540" s="77" t="s">
        <v>780</v>
      </c>
      <c r="D6540" s="77" t="s">
        <v>764</v>
      </c>
      <c r="E6540" s="77">
        <v>193.86</v>
      </c>
      <c r="F6540" s="77">
        <v>6.79</v>
      </c>
      <c r="G6540" s="77">
        <v>7.07</v>
      </c>
      <c r="H6540" s="77">
        <v>13830</v>
      </c>
      <c r="I6540" s="77">
        <v>-1.7290000000000001</v>
      </c>
      <c r="J6540" s="77" t="s">
        <v>75</v>
      </c>
      <c r="K6540" s="77">
        <v>50.47</v>
      </c>
      <c r="L6540" s="77">
        <v>193.30443500000001</v>
      </c>
      <c r="M6540" s="77">
        <v>-1.2640682558582309E-2</v>
      </c>
      <c r="N6540" s="77">
        <v>193.21606600000001</v>
      </c>
      <c r="O6540" s="77">
        <v>3.3089380879931907E-2</v>
      </c>
      <c r="P6540" s="77">
        <v>2720000</v>
      </c>
      <c r="Q6540" s="77">
        <v>3773000</v>
      </c>
      <c r="R6540" s="77">
        <v>0.72</v>
      </c>
      <c r="S6540" s="77">
        <v>29.396999999999998</v>
      </c>
      <c r="T6540" s="77">
        <v>8.3580000000000005</v>
      </c>
      <c r="U6540" s="77">
        <v>17.475200000000001</v>
      </c>
      <c r="V6540" s="77">
        <v>2.372215015703401</v>
      </c>
      <c r="AC6540" s="77">
        <v>195.60990000000001</v>
      </c>
      <c r="AD6540" s="77">
        <v>190.55009999999999</v>
      </c>
      <c r="AH6540" s="77">
        <f>IF(AND(M6540&lt;Variables!$G$6,M6540&gt;Variables!$G$5),0,1)</f>
        <v>1</v>
      </c>
      <c r="AI6540" s="77">
        <f t="shared" si="206"/>
        <v>0</v>
      </c>
      <c r="AJ6540" s="77">
        <f>IF(I6540&gt;Variables!$G$7,0,1)</f>
        <v>1</v>
      </c>
      <c r="AK6540" s="77">
        <f>IF(F6540&gt;Variables!$G$8,0,1)</f>
        <v>1</v>
      </c>
      <c r="AL6540" s="77">
        <f>IF(G6540&gt;Variables!$G$9,0,1)</f>
        <v>1</v>
      </c>
      <c r="AM6540" s="77">
        <f>IF(AND(K6540&gt;Variables!$G$10,K6540&lt;Variables!$G$11),0,1)</f>
        <v>1</v>
      </c>
      <c r="AN6540" s="77">
        <f>IF(H6540&lt;Variables!$G$13,1,0)</f>
        <v>0</v>
      </c>
      <c r="AO6540" s="77">
        <f>IF(R6540&lt;Variables!$G$12,0,1)</f>
        <v>0</v>
      </c>
      <c r="AP6540" s="78">
        <f t="shared" si="207"/>
        <v>1</v>
      </c>
      <c r="AQ6540" s="77">
        <f>IF(V6540&lt;Variables!$G$15,1,0)</f>
        <v>1</v>
      </c>
      <c r="AR6540" s="77">
        <v>0</v>
      </c>
      <c r="AS6540" s="77">
        <v>1</v>
      </c>
      <c r="AT6540" s="77">
        <v>0</v>
      </c>
      <c r="AU6540" s="77">
        <v>0</v>
      </c>
      <c r="BA6540" s="77">
        <v>0.52</v>
      </c>
    </row>
    <row r="6541" spans="3:53" x14ac:dyDescent="0.25">
      <c r="C6541" s="77" t="s">
        <v>780</v>
      </c>
      <c r="D6541" s="77" t="s">
        <v>485</v>
      </c>
      <c r="E6541" s="77">
        <v>5.54</v>
      </c>
      <c r="F6541" s="77">
        <v>22.82</v>
      </c>
      <c r="G6541" s="77">
        <v>24.2</v>
      </c>
      <c r="H6541" s="77">
        <v>147.38</v>
      </c>
      <c r="I6541" s="77">
        <v>-7.9560000000000004</v>
      </c>
      <c r="J6541" s="77" t="s">
        <v>74</v>
      </c>
      <c r="K6541" s="77">
        <v>55.48</v>
      </c>
      <c r="L6541" s="77">
        <v>5.4812849999999997</v>
      </c>
      <c r="M6541" s="77">
        <v>0.1516980051210714</v>
      </c>
      <c r="N6541" s="77">
        <v>5.3667960000000008</v>
      </c>
      <c r="O6541" s="77">
        <v>2.288218147289359</v>
      </c>
      <c r="P6541" s="77">
        <v>12980000</v>
      </c>
      <c r="Q6541" s="77">
        <v>1270000</v>
      </c>
      <c r="R6541" s="77">
        <v>10.220000000000001</v>
      </c>
      <c r="S6541" s="77">
        <v>29.396999999999998</v>
      </c>
      <c r="T6541" s="77">
        <v>8.3580000000000005</v>
      </c>
      <c r="U6541" s="77">
        <v>17.475200000000001</v>
      </c>
      <c r="V6541" s="77">
        <v>2.4174278428302851</v>
      </c>
      <c r="AC6541" s="77">
        <v>5.68</v>
      </c>
      <c r="AD6541" s="77">
        <v>5.15</v>
      </c>
      <c r="AH6541" s="77">
        <f>IF(AND(M6541&lt;Variables!$G$6,M6541&gt;Variables!$G$5),0,1)</f>
        <v>1</v>
      </c>
      <c r="AI6541" s="77">
        <f t="shared" si="206"/>
        <v>0</v>
      </c>
      <c r="AJ6541" s="77">
        <f>IF(I6541&gt;Variables!$G$7,0,1)</f>
        <v>1</v>
      </c>
      <c r="AK6541" s="77">
        <f>IF(F6541&gt;Variables!$G$8,0,1)</f>
        <v>0</v>
      </c>
      <c r="AL6541" s="77">
        <f>IF(G6541&gt;Variables!$G$9,0,1)</f>
        <v>0</v>
      </c>
      <c r="AM6541" s="77">
        <f>IF(AND(K6541&gt;Variables!$G$10,K6541&lt;Variables!$G$11),0,1)</f>
        <v>1</v>
      </c>
      <c r="AN6541" s="77">
        <f>IF(H6541&lt;Variables!$G$13,1,0)</f>
        <v>1</v>
      </c>
      <c r="AO6541" s="77">
        <f>IF(R6541&lt;Variables!$G$12,0,1)</f>
        <v>1</v>
      </c>
      <c r="AP6541" s="78">
        <f t="shared" si="207"/>
        <v>0</v>
      </c>
      <c r="AQ6541" s="77">
        <f>IF(V6541&lt;Variables!$G$15,1,0)</f>
        <v>1</v>
      </c>
      <c r="AR6541" s="77">
        <v>1</v>
      </c>
      <c r="AS6541" s="77">
        <v>0</v>
      </c>
      <c r="AT6541" s="77">
        <v>0</v>
      </c>
      <c r="AU6541" s="77">
        <v>0</v>
      </c>
      <c r="BA6541" s="77">
        <v>2</v>
      </c>
    </row>
    <row r="6542" spans="3:53" x14ac:dyDescent="0.25">
      <c r="C6542" s="77" t="s">
        <v>780</v>
      </c>
      <c r="D6542" s="77" t="s">
        <v>438</v>
      </c>
      <c r="E6542" s="77">
        <v>256.14999999999998</v>
      </c>
      <c r="F6542" s="77">
        <v>7.41</v>
      </c>
      <c r="G6542" s="77">
        <v>4.8</v>
      </c>
      <c r="H6542" s="77">
        <v>52880</v>
      </c>
      <c r="I6542" s="77">
        <v>63.228000000000002</v>
      </c>
      <c r="J6542" s="77" t="s">
        <v>75</v>
      </c>
      <c r="K6542" s="77">
        <v>48.06</v>
      </c>
      <c r="L6542" s="77">
        <v>255.59292500000001</v>
      </c>
      <c r="M6542" s="77">
        <v>-2.4619226060337389E-2</v>
      </c>
      <c r="N6542" s="77">
        <v>255.58964</v>
      </c>
      <c r="O6542" s="77">
        <v>-2.3334279120245289E-2</v>
      </c>
      <c r="P6542" s="77">
        <v>6128000</v>
      </c>
      <c r="Q6542" s="77">
        <v>3755000</v>
      </c>
      <c r="R6542" s="77">
        <v>1.63</v>
      </c>
      <c r="S6542" s="77">
        <v>29.396999999999998</v>
      </c>
      <c r="T6542" s="77">
        <v>8.3580000000000005</v>
      </c>
      <c r="U6542" s="77">
        <v>17.475200000000001</v>
      </c>
      <c r="V6542" s="77">
        <v>2.3474037652473361</v>
      </c>
      <c r="AC6542" s="77">
        <v>256.93</v>
      </c>
      <c r="AD6542" s="77">
        <v>253.32</v>
      </c>
      <c r="AH6542" s="77">
        <f>IF(AND(M6542&lt;Variables!$G$6,M6542&gt;Variables!$G$5),0,1)</f>
        <v>1</v>
      </c>
      <c r="AI6542" s="77">
        <f t="shared" si="206"/>
        <v>0</v>
      </c>
      <c r="AJ6542" s="77">
        <f>IF(I6542&gt;Variables!$G$7,0,1)</f>
        <v>0</v>
      </c>
      <c r="AK6542" s="77">
        <f>IF(F6542&gt;Variables!$G$8,0,1)</f>
        <v>1</v>
      </c>
      <c r="AL6542" s="77">
        <f>IF(G6542&gt;Variables!$G$9,0,1)</f>
        <v>1</v>
      </c>
      <c r="AM6542" s="77">
        <f>IF(AND(K6542&gt;Variables!$G$10,K6542&lt;Variables!$G$11),0,1)</f>
        <v>1</v>
      </c>
      <c r="AN6542" s="77">
        <f>IF(H6542&lt;Variables!$G$13,1,0)</f>
        <v>0</v>
      </c>
      <c r="AO6542" s="77">
        <f>IF(R6542&lt;Variables!$G$12,0,1)</f>
        <v>0</v>
      </c>
      <c r="AP6542" s="78">
        <f t="shared" si="207"/>
        <v>1</v>
      </c>
      <c r="AQ6542" s="77">
        <f>IF(V6542&lt;Variables!$G$15,1,0)</f>
        <v>1</v>
      </c>
      <c r="AR6542" s="77">
        <v>0</v>
      </c>
      <c r="AS6542" s="77">
        <v>1</v>
      </c>
      <c r="AT6542" s="77">
        <v>0</v>
      </c>
      <c r="AU6542" s="77">
        <v>0</v>
      </c>
      <c r="BA6542" s="77">
        <v>0.01</v>
      </c>
    </row>
    <row r="6543" spans="3:53" x14ac:dyDescent="0.25">
      <c r="C6543" s="77" t="s">
        <v>780</v>
      </c>
      <c r="D6543" s="77" t="s">
        <v>183</v>
      </c>
      <c r="E6543" s="77">
        <v>46.78</v>
      </c>
      <c r="F6543" s="77">
        <v>9.36</v>
      </c>
      <c r="G6543" s="77">
        <v>10.57</v>
      </c>
      <c r="H6543" s="77">
        <v>6840</v>
      </c>
      <c r="I6543" s="77">
        <v>4306.3959999999997</v>
      </c>
      <c r="J6543" s="77" t="s">
        <v>75</v>
      </c>
      <c r="K6543" s="77">
        <v>50.92</v>
      </c>
      <c r="L6543" s="77">
        <v>46.655021052631582</v>
      </c>
      <c r="M6543" s="77">
        <v>-3.2196004401389811E-2</v>
      </c>
      <c r="N6543" s="77">
        <v>46.515402040816333</v>
      </c>
      <c r="O6543" s="77">
        <v>0.26786387673128598</v>
      </c>
      <c r="P6543" s="77">
        <v>1891000</v>
      </c>
      <c r="Q6543" s="77">
        <v>2260000</v>
      </c>
      <c r="R6543" s="77">
        <v>0.84</v>
      </c>
      <c r="S6543" s="77">
        <v>29.396999999999998</v>
      </c>
      <c r="T6543" s="77">
        <v>8.3580000000000005</v>
      </c>
      <c r="U6543" s="77">
        <v>17.475200000000001</v>
      </c>
      <c r="V6543" s="77">
        <v>2.3774538396102911</v>
      </c>
      <c r="AC6543" s="77">
        <v>49.741199999999999</v>
      </c>
      <c r="AD6543" s="77">
        <v>45.100900000000003</v>
      </c>
      <c r="AH6543" s="77">
        <f>IF(AND(M6543&lt;Variables!$G$6,M6543&gt;Variables!$G$5),0,1)</f>
        <v>1</v>
      </c>
      <c r="AI6543" s="77">
        <f t="shared" si="206"/>
        <v>0</v>
      </c>
      <c r="AJ6543" s="77">
        <f>IF(I6543&gt;Variables!$G$7,0,1)</f>
        <v>0</v>
      </c>
      <c r="AK6543" s="77">
        <f>IF(F6543&gt;Variables!$G$8,0,1)</f>
        <v>0</v>
      </c>
      <c r="AL6543" s="77">
        <f>IF(G6543&gt;Variables!$G$9,0,1)</f>
        <v>0</v>
      </c>
      <c r="AM6543" s="77">
        <f>IF(AND(K6543&gt;Variables!$G$10,K6543&lt;Variables!$G$11),0,1)</f>
        <v>1</v>
      </c>
      <c r="AN6543" s="77">
        <f>IF(H6543&lt;Variables!$G$13,1,0)</f>
        <v>0</v>
      </c>
      <c r="AO6543" s="77">
        <f>IF(R6543&lt;Variables!$G$12,0,1)</f>
        <v>0</v>
      </c>
      <c r="AP6543" s="78">
        <f t="shared" si="207"/>
        <v>1</v>
      </c>
      <c r="AQ6543" s="77">
        <f>IF(V6543&lt;Variables!$G$15,1,0)</f>
        <v>1</v>
      </c>
      <c r="AR6543" s="77">
        <v>1</v>
      </c>
      <c r="AS6543" s="77">
        <v>0</v>
      </c>
      <c r="AT6543" s="77">
        <v>0</v>
      </c>
      <c r="AU6543" s="77">
        <v>0</v>
      </c>
      <c r="BA6543" s="77">
        <v>2</v>
      </c>
    </row>
    <row r="6544" spans="3:53" x14ac:dyDescent="0.25">
      <c r="C6544" s="77" t="s">
        <v>780</v>
      </c>
      <c r="D6544" s="77" t="s">
        <v>775</v>
      </c>
      <c r="E6544" s="77">
        <v>179.1</v>
      </c>
      <c r="F6544" s="77">
        <v>9.65</v>
      </c>
      <c r="G6544" s="77">
        <v>9.89</v>
      </c>
      <c r="H6544" s="77">
        <v>5660</v>
      </c>
      <c r="I6544" s="77">
        <v>7.6989999999999998</v>
      </c>
      <c r="J6544" s="77" t="s">
        <v>75</v>
      </c>
      <c r="K6544" s="77">
        <v>68.59</v>
      </c>
      <c r="L6544" s="77">
        <v>177.685125</v>
      </c>
      <c r="M6544" s="77">
        <v>0.63307212688738179</v>
      </c>
      <c r="N6544" s="77">
        <v>174.92619791666669</v>
      </c>
      <c r="O6544" s="77">
        <v>2.2202518145301169</v>
      </c>
      <c r="P6544" s="77">
        <v>508611</v>
      </c>
      <c r="Q6544" s="77">
        <v>429387</v>
      </c>
      <c r="R6544" s="77">
        <v>1.18</v>
      </c>
      <c r="S6544" s="77">
        <v>29.396999999999998</v>
      </c>
      <c r="T6544" s="77">
        <v>8.3580000000000005</v>
      </c>
      <c r="U6544" s="77">
        <v>17.475200000000001</v>
      </c>
      <c r="V6544" s="77">
        <v>2.5091441989983689</v>
      </c>
      <c r="AC6544" s="77">
        <v>179.88</v>
      </c>
      <c r="AD6544" s="77">
        <v>175.76</v>
      </c>
      <c r="AH6544" s="77">
        <f>IF(AND(M6544&lt;Variables!$G$6,M6544&gt;Variables!$G$5),0,1)</f>
        <v>1</v>
      </c>
      <c r="AI6544" s="77">
        <f t="shared" si="206"/>
        <v>0</v>
      </c>
      <c r="AJ6544" s="77">
        <f>IF(I6544&gt;Variables!$G$7,0,1)</f>
        <v>1</v>
      </c>
      <c r="AK6544" s="77">
        <f>IF(F6544&gt;Variables!$G$8,0,1)</f>
        <v>0</v>
      </c>
      <c r="AL6544" s="77">
        <f>IF(G6544&gt;Variables!$G$9,0,1)</f>
        <v>1</v>
      </c>
      <c r="AM6544" s="77">
        <f>IF(AND(K6544&gt;Variables!$G$10,K6544&lt;Variables!$G$11),0,1)</f>
        <v>0</v>
      </c>
      <c r="AN6544" s="77">
        <f>IF(H6544&lt;Variables!$G$13,1,0)</f>
        <v>0</v>
      </c>
      <c r="AO6544" s="77">
        <f>IF(R6544&lt;Variables!$G$12,0,1)</f>
        <v>0</v>
      </c>
      <c r="AP6544" s="78">
        <f t="shared" si="207"/>
        <v>1</v>
      </c>
      <c r="AQ6544" s="77">
        <f>IF(V6544&lt;Variables!$G$15,1,0)</f>
        <v>1</v>
      </c>
      <c r="AR6544" s="77">
        <v>0</v>
      </c>
      <c r="AS6544" s="77">
        <v>0</v>
      </c>
      <c r="AT6544" s="77">
        <v>1</v>
      </c>
      <c r="AU6544" s="77">
        <v>0</v>
      </c>
      <c r="BA6544" s="77">
        <v>-1.19</v>
      </c>
    </row>
    <row r="6545" spans="3:53" x14ac:dyDescent="0.25">
      <c r="C6545" s="77" t="s">
        <v>780</v>
      </c>
      <c r="D6545" s="77" t="s">
        <v>442</v>
      </c>
      <c r="E6545" s="77">
        <v>139.02000000000001</v>
      </c>
      <c r="F6545" s="77">
        <v>10.35</v>
      </c>
      <c r="G6545" s="77">
        <v>1.58</v>
      </c>
      <c r="H6545" s="77">
        <v>20120</v>
      </c>
      <c r="I6545" s="77">
        <v>-22.385000000000002</v>
      </c>
      <c r="J6545" s="77" t="s">
        <v>75</v>
      </c>
      <c r="K6545" s="77">
        <v>45.22</v>
      </c>
      <c r="L6545" s="77">
        <v>138.35584499999999</v>
      </c>
      <c r="M6545" s="77">
        <v>6.8052780856494119E-2</v>
      </c>
      <c r="N6545" s="77">
        <v>139.10549399999999</v>
      </c>
      <c r="O6545" s="77">
        <v>-0.47122078442135762</v>
      </c>
      <c r="P6545" s="77">
        <v>7681000</v>
      </c>
      <c r="Q6545" s="77">
        <v>2303000</v>
      </c>
      <c r="R6545" s="77">
        <v>3.34</v>
      </c>
      <c r="S6545" s="77">
        <v>29.396999999999998</v>
      </c>
      <c r="T6545" s="77">
        <v>8.3580000000000005</v>
      </c>
      <c r="U6545" s="77">
        <v>17.475200000000001</v>
      </c>
      <c r="V6545" s="77">
        <v>2.3166492718384539</v>
      </c>
      <c r="AC6545" s="77">
        <v>139.69999999999999</v>
      </c>
      <c r="AD6545" s="77">
        <v>136.09</v>
      </c>
      <c r="AH6545" s="77">
        <f>IF(AND(M6545&lt;Variables!$G$6,M6545&gt;Variables!$G$5),0,1)</f>
        <v>1</v>
      </c>
      <c r="AI6545" s="77">
        <f t="shared" si="206"/>
        <v>1</v>
      </c>
      <c r="AJ6545" s="77">
        <f>IF(I6545&gt;Variables!$G$7,0,1)</f>
        <v>1</v>
      </c>
      <c r="AK6545" s="77">
        <f>IF(F6545&gt;Variables!$G$8,0,1)</f>
        <v>0</v>
      </c>
      <c r="AL6545" s="77">
        <f>IF(G6545&gt;Variables!$G$9,0,1)</f>
        <v>1</v>
      </c>
      <c r="AM6545" s="77">
        <f>IF(AND(K6545&gt;Variables!$G$10,K6545&lt;Variables!$G$11),0,1)</f>
        <v>1</v>
      </c>
      <c r="AN6545" s="77">
        <f>IF(H6545&lt;Variables!$G$13,1,0)</f>
        <v>0</v>
      </c>
      <c r="AO6545" s="77">
        <f>IF(R6545&lt;Variables!$G$12,0,1)</f>
        <v>1</v>
      </c>
      <c r="AP6545" s="78">
        <f t="shared" si="207"/>
        <v>1</v>
      </c>
      <c r="AQ6545" s="77">
        <f>IF(V6545&lt;Variables!$G$15,1,0)</f>
        <v>1</v>
      </c>
      <c r="AR6545" s="77">
        <v>0</v>
      </c>
      <c r="AS6545" s="77">
        <v>0</v>
      </c>
      <c r="AT6545" s="77">
        <v>1</v>
      </c>
      <c r="AU6545" s="77">
        <v>0</v>
      </c>
      <c r="BA6545" s="77">
        <v>-1.59</v>
      </c>
    </row>
    <row r="6546" spans="3:53" x14ac:dyDescent="0.25">
      <c r="C6546" s="77" t="s">
        <v>780</v>
      </c>
      <c r="D6546" s="77" t="s">
        <v>475</v>
      </c>
      <c r="E6546" s="77">
        <v>52.33</v>
      </c>
      <c r="F6546" s="77">
        <v>12.05</v>
      </c>
      <c r="G6546" s="77">
        <v>12.42</v>
      </c>
      <c r="H6546" s="77">
        <v>4840</v>
      </c>
      <c r="I6546" s="77">
        <v>6.8000000000000005E-2</v>
      </c>
      <c r="J6546" s="77" t="s">
        <v>75</v>
      </c>
      <c r="K6546" s="77">
        <v>48.96</v>
      </c>
      <c r="L6546" s="77">
        <v>51.794879999999999</v>
      </c>
      <c r="M6546" s="77">
        <v>0.19330095947708339</v>
      </c>
      <c r="N6546" s="77">
        <v>52.265450000000001</v>
      </c>
      <c r="O6546" s="77">
        <v>-0.70878563180838994</v>
      </c>
      <c r="P6546" s="77">
        <v>897733</v>
      </c>
      <c r="Q6546" s="77">
        <v>568912</v>
      </c>
      <c r="R6546" s="77">
        <v>1.58</v>
      </c>
      <c r="S6546" s="77">
        <v>29.396999999999998</v>
      </c>
      <c r="T6546" s="77">
        <v>8.3580000000000005</v>
      </c>
      <c r="U6546" s="77">
        <v>17.475200000000001</v>
      </c>
      <c r="V6546" s="77">
        <v>2.3517803583514052</v>
      </c>
      <c r="AC6546" s="77">
        <v>52.8</v>
      </c>
      <c r="AD6546" s="77">
        <v>51.25</v>
      </c>
      <c r="AH6546" s="77">
        <f>IF(AND(M6546&lt;Variables!$G$6,M6546&gt;Variables!$G$5),0,1)</f>
        <v>1</v>
      </c>
      <c r="AI6546" s="77">
        <f t="shared" si="206"/>
        <v>1</v>
      </c>
      <c r="AJ6546" s="77">
        <f>IF(I6546&gt;Variables!$G$7,0,1)</f>
        <v>1</v>
      </c>
      <c r="AK6546" s="77">
        <f>IF(F6546&gt;Variables!$G$8,0,1)</f>
        <v>0</v>
      </c>
      <c r="AL6546" s="77">
        <f>IF(G6546&gt;Variables!$G$9,0,1)</f>
        <v>0</v>
      </c>
      <c r="AM6546" s="77">
        <f>IF(AND(K6546&gt;Variables!$G$10,K6546&lt;Variables!$G$11),0,1)</f>
        <v>1</v>
      </c>
      <c r="AN6546" s="77">
        <f>IF(H6546&lt;Variables!$G$13,1,0)</f>
        <v>0</v>
      </c>
      <c r="AO6546" s="77">
        <f>IF(R6546&lt;Variables!$G$12,0,1)</f>
        <v>0</v>
      </c>
      <c r="AP6546" s="78">
        <f t="shared" si="207"/>
        <v>1</v>
      </c>
      <c r="AQ6546" s="77">
        <f>IF(V6546&lt;Variables!$G$15,1,0)</f>
        <v>1</v>
      </c>
      <c r="AR6546" s="77">
        <v>1</v>
      </c>
      <c r="AS6546" s="77">
        <v>0</v>
      </c>
      <c r="AT6546" s="77">
        <v>0</v>
      </c>
      <c r="AU6546" s="77">
        <v>0</v>
      </c>
      <c r="BA6546" s="77">
        <v>0.64</v>
      </c>
    </row>
    <row r="6547" spans="3:53" x14ac:dyDescent="0.25">
      <c r="C6547" s="77" t="s">
        <v>780</v>
      </c>
      <c r="D6547" s="77" t="s">
        <v>445</v>
      </c>
      <c r="E6547" s="77">
        <v>13.71</v>
      </c>
      <c r="F6547" s="77">
        <v>73.849999999999994</v>
      </c>
      <c r="G6547" s="77">
        <v>43.29</v>
      </c>
      <c r="H6547" s="77">
        <v>74.489999999999995</v>
      </c>
      <c r="I6547" s="77">
        <v>2814.1390000000001</v>
      </c>
      <c r="J6547" s="77" t="s">
        <v>75</v>
      </c>
      <c r="K6547" s="77">
        <v>65.55</v>
      </c>
      <c r="L6547" s="77">
        <v>13.131315000000001</v>
      </c>
      <c r="M6547" s="77">
        <v>3.44889297073445</v>
      </c>
      <c r="N6547" s="77">
        <v>13.01314</v>
      </c>
      <c r="O6547" s="77">
        <v>4.3883336381534299</v>
      </c>
      <c r="P6547" s="77">
        <v>123650000</v>
      </c>
      <c r="Q6547" s="77">
        <v>14860000</v>
      </c>
      <c r="R6547" s="77">
        <v>8.32</v>
      </c>
      <c r="S6547" s="77">
        <v>29.396999999999998</v>
      </c>
      <c r="T6547" s="77">
        <v>8.3580000000000005</v>
      </c>
      <c r="U6547" s="77">
        <v>17.475200000000001</v>
      </c>
      <c r="V6547" s="77">
        <v>2.2835425176739732</v>
      </c>
      <c r="AC6547" s="77">
        <v>16.45</v>
      </c>
      <c r="AD6547" s="77">
        <v>13.03</v>
      </c>
      <c r="AH6547" s="77">
        <f>IF(AND(M6547&lt;Variables!$G$6,M6547&gt;Variables!$G$5),0,1)</f>
        <v>1</v>
      </c>
      <c r="AI6547" s="77">
        <f t="shared" si="206"/>
        <v>0</v>
      </c>
      <c r="AJ6547" s="77">
        <f>IF(I6547&gt;Variables!$G$7,0,1)</f>
        <v>0</v>
      </c>
      <c r="AK6547" s="77">
        <f>IF(F6547&gt;Variables!$G$8,0,1)</f>
        <v>0</v>
      </c>
      <c r="AL6547" s="77">
        <f>IF(G6547&gt;Variables!$G$9,0,1)</f>
        <v>0</v>
      </c>
      <c r="AM6547" s="77">
        <f>IF(AND(K6547&gt;Variables!$G$10,K6547&lt;Variables!$G$11),0,1)</f>
        <v>0</v>
      </c>
      <c r="AN6547" s="77">
        <f>IF(H6547&lt;Variables!$G$13,1,0)</f>
        <v>1</v>
      </c>
      <c r="AO6547" s="77">
        <f>IF(R6547&lt;Variables!$G$12,0,1)</f>
        <v>1</v>
      </c>
      <c r="AP6547" s="78">
        <f t="shared" si="207"/>
        <v>1</v>
      </c>
      <c r="AQ6547" s="77">
        <f>IF(V6547&lt;Variables!$G$15,1,0)</f>
        <v>1</v>
      </c>
      <c r="AR6547" s="77">
        <v>1</v>
      </c>
      <c r="AS6547" s="77">
        <v>0</v>
      </c>
      <c r="AT6547" s="77">
        <v>0</v>
      </c>
      <c r="AU6547" s="77">
        <v>0</v>
      </c>
      <c r="BA6547" s="77">
        <v>2</v>
      </c>
    </row>
    <row r="6548" spans="3:53" x14ac:dyDescent="0.25">
      <c r="C6548" s="77" t="s">
        <v>780</v>
      </c>
      <c r="D6548" s="77" t="s">
        <v>444</v>
      </c>
      <c r="E6548" s="77">
        <v>2.58</v>
      </c>
      <c r="F6548" s="77">
        <v>18.350000000000001</v>
      </c>
      <c r="G6548" s="77">
        <v>3.04</v>
      </c>
      <c r="H6548" s="77">
        <v>-99999</v>
      </c>
      <c r="I6548" s="77">
        <v>-99999</v>
      </c>
      <c r="J6548" s="77" t="s">
        <v>75</v>
      </c>
      <c r="K6548" s="77">
        <v>-99999</v>
      </c>
      <c r="L6548" s="77">
        <v>2.5760000000000001</v>
      </c>
      <c r="M6548" s="77">
        <v>0</v>
      </c>
      <c r="N6548" s="77">
        <v>2.552</v>
      </c>
      <c r="O6548" s="77">
        <v>0.94043887147335492</v>
      </c>
      <c r="P6548" s="77">
        <v>124636</v>
      </c>
      <c r="Q6548" s="77">
        <v>1740</v>
      </c>
      <c r="R6548" s="77">
        <v>71.63</v>
      </c>
      <c r="S6548" s="77">
        <v>29.396999999999998</v>
      </c>
      <c r="T6548" s="77">
        <v>8.3580000000000005</v>
      </c>
      <c r="U6548" s="77">
        <v>17.475200000000001</v>
      </c>
      <c r="V6548" s="77">
        <v>-99999</v>
      </c>
      <c r="AC6548" s="77">
        <v>2.58</v>
      </c>
      <c r="AD6548" s="77">
        <v>2.5007999999999999</v>
      </c>
      <c r="AH6548" s="77">
        <f>IF(AND(M6548&lt;Variables!$G$6,M6548&gt;Variables!$G$5),0,1)</f>
        <v>1</v>
      </c>
      <c r="AI6548" s="77">
        <f t="shared" si="206"/>
        <v>0</v>
      </c>
      <c r="AJ6548" s="77">
        <f>IF(I6548&gt;Variables!$G$7,0,1)</f>
        <v>1</v>
      </c>
      <c r="AK6548" s="77">
        <f>IF(F6548&gt;Variables!$G$8,0,1)</f>
        <v>0</v>
      </c>
      <c r="AL6548" s="77">
        <f>IF(G6548&gt;Variables!$G$9,0,1)</f>
        <v>1</v>
      </c>
      <c r="AM6548" s="77">
        <f>IF(AND(K6548&gt;Variables!$G$10,K6548&lt;Variables!$G$11),0,1)</f>
        <v>1</v>
      </c>
      <c r="AN6548" s="77">
        <f>IF(H6548&lt;Variables!$G$13,1,0)</f>
        <v>1</v>
      </c>
      <c r="AO6548" s="77">
        <f>IF(R6548&lt;Variables!$G$12,0,1)</f>
        <v>1</v>
      </c>
      <c r="AP6548" s="78">
        <f t="shared" si="207"/>
        <v>1</v>
      </c>
      <c r="AQ6548" s="77">
        <f>IF(V6548&lt;Variables!$G$15,1,0)</f>
        <v>1</v>
      </c>
      <c r="AR6548" s="77">
        <v>0</v>
      </c>
      <c r="AS6548" s="77">
        <v>0</v>
      </c>
      <c r="AT6548" s="77">
        <v>1</v>
      </c>
      <c r="AU6548" s="77">
        <v>0</v>
      </c>
      <c r="BA6548" s="77">
        <v>-2.25</v>
      </c>
    </row>
    <row r="6549" spans="3:53" x14ac:dyDescent="0.25">
      <c r="C6549" s="77" t="s">
        <v>780</v>
      </c>
      <c r="D6549" s="77" t="s">
        <v>123</v>
      </c>
      <c r="E6549" s="77">
        <v>12.13</v>
      </c>
      <c r="F6549" s="77">
        <v>7.56</v>
      </c>
      <c r="G6549" s="77">
        <v>2.63</v>
      </c>
      <c r="H6549" s="77">
        <v>4790</v>
      </c>
      <c r="I6549" s="77">
        <v>183.488</v>
      </c>
      <c r="J6549" s="77" t="s">
        <v>75</v>
      </c>
      <c r="K6549" s="77">
        <v>41.56</v>
      </c>
      <c r="L6549" s="77">
        <v>12.17057</v>
      </c>
      <c r="M6549" s="77">
        <v>-0.58066302564298988</v>
      </c>
      <c r="N6549" s="77">
        <v>12.150582</v>
      </c>
      <c r="O6549" s="77">
        <v>-0.41711582210631459</v>
      </c>
      <c r="P6549" s="77">
        <v>110548000</v>
      </c>
      <c r="Q6549" s="77">
        <v>48995000</v>
      </c>
      <c r="R6549" s="77">
        <v>2.2599999999999998</v>
      </c>
      <c r="S6549" s="77">
        <v>29.396999999999998</v>
      </c>
      <c r="T6549" s="77">
        <v>8.3580000000000005</v>
      </c>
      <c r="U6549" s="77">
        <v>17.475200000000001</v>
      </c>
      <c r="V6549" s="77">
        <v>2.2805053400023172</v>
      </c>
      <c r="AC6549" s="77">
        <v>12.85</v>
      </c>
      <c r="AD6549" s="77">
        <v>11.72</v>
      </c>
      <c r="AH6549" s="77">
        <f>IF(AND(M6549&lt;Variables!$G$6,M6549&gt;Variables!$G$5),0,1)</f>
        <v>1</v>
      </c>
      <c r="AI6549" s="77">
        <f t="shared" si="206"/>
        <v>0</v>
      </c>
      <c r="AJ6549" s="77">
        <f>IF(I6549&gt;Variables!$G$7,0,1)</f>
        <v>0</v>
      </c>
      <c r="AK6549" s="77">
        <f>IF(F6549&gt;Variables!$G$8,0,1)</f>
        <v>1</v>
      </c>
      <c r="AL6549" s="77">
        <f>IF(G6549&gt;Variables!$G$9,0,1)</f>
        <v>1</v>
      </c>
      <c r="AM6549" s="77">
        <f>IF(AND(K6549&gt;Variables!$G$10,K6549&lt;Variables!$G$11),0,1)</f>
        <v>1</v>
      </c>
      <c r="AN6549" s="77">
        <f>IF(H6549&lt;Variables!$G$13,1,0)</f>
        <v>0</v>
      </c>
      <c r="AO6549" s="77">
        <f>IF(R6549&lt;Variables!$G$12,0,1)</f>
        <v>1</v>
      </c>
      <c r="AP6549" s="78">
        <f t="shared" si="207"/>
        <v>1</v>
      </c>
      <c r="AQ6549" s="77">
        <f>IF(V6549&lt;Variables!$G$15,1,0)</f>
        <v>1</v>
      </c>
      <c r="AR6549" s="77">
        <v>0</v>
      </c>
      <c r="AS6549" s="77">
        <v>0</v>
      </c>
      <c r="AT6549" s="77">
        <v>1</v>
      </c>
      <c r="AU6549" s="77">
        <v>0</v>
      </c>
      <c r="BA6549" s="77">
        <v>-2.25</v>
      </c>
    </row>
    <row r="6550" spans="3:53" x14ac:dyDescent="0.25">
      <c r="C6550" s="77" t="s">
        <v>780</v>
      </c>
      <c r="D6550" s="77" t="s">
        <v>286</v>
      </c>
      <c r="E6550" s="77">
        <v>9.85</v>
      </c>
      <c r="F6550" s="77">
        <v>21.75</v>
      </c>
      <c r="G6550" s="77">
        <v>11.65</v>
      </c>
      <c r="H6550" s="77">
        <v>38.950000000000003</v>
      </c>
      <c r="I6550" s="77">
        <v>5.7830000000000004</v>
      </c>
      <c r="J6550" s="77" t="s">
        <v>74</v>
      </c>
      <c r="K6550" s="77">
        <v>40.76</v>
      </c>
      <c r="L6550" s="77">
        <v>10.172385</v>
      </c>
      <c r="M6550" s="77">
        <v>-3.4149808525729308</v>
      </c>
      <c r="N6550" s="77">
        <v>9.9977279069767437</v>
      </c>
      <c r="O6550" s="77">
        <v>-1.7276716128292431</v>
      </c>
      <c r="P6550" s="77">
        <v>757620</v>
      </c>
      <c r="Q6550" s="77">
        <v>108820</v>
      </c>
      <c r="R6550" s="77">
        <v>6.96</v>
      </c>
      <c r="S6550" s="77">
        <v>29.396999999999998</v>
      </c>
      <c r="T6550" s="77">
        <v>8.3580000000000005</v>
      </c>
      <c r="U6550" s="77">
        <v>17.475200000000001</v>
      </c>
      <c r="V6550" s="77">
        <v>2.268933928318285</v>
      </c>
      <c r="AC6550" s="77">
        <v>10.48</v>
      </c>
      <c r="AD6550" s="77">
        <v>9.3792000000000009</v>
      </c>
      <c r="AH6550" s="77">
        <f>IF(AND(M6550&lt;Variables!$G$6,M6550&gt;Variables!$G$5),0,1)</f>
        <v>0</v>
      </c>
      <c r="AI6550" s="77">
        <f t="shared" si="206"/>
        <v>0</v>
      </c>
      <c r="AJ6550" s="77">
        <f>IF(I6550&gt;Variables!$G$7,0,1)</f>
        <v>1</v>
      </c>
      <c r="AK6550" s="77">
        <f>IF(F6550&gt;Variables!$G$8,0,1)</f>
        <v>0</v>
      </c>
      <c r="AL6550" s="77">
        <f>IF(G6550&gt;Variables!$G$9,0,1)</f>
        <v>0</v>
      </c>
      <c r="AM6550" s="77">
        <f>IF(AND(K6550&gt;Variables!$G$10,K6550&lt;Variables!$G$11),0,1)</f>
        <v>1</v>
      </c>
      <c r="AN6550" s="77">
        <f>IF(H6550&lt;Variables!$G$13,1,0)</f>
        <v>1</v>
      </c>
      <c r="AO6550" s="77">
        <f>IF(R6550&lt;Variables!$G$12,0,1)</f>
        <v>1</v>
      </c>
      <c r="AP6550" s="78">
        <f t="shared" si="207"/>
        <v>0</v>
      </c>
      <c r="AQ6550" s="77">
        <f>IF(V6550&lt;Variables!$G$15,1,0)</f>
        <v>1</v>
      </c>
      <c r="AR6550" s="77">
        <v>1</v>
      </c>
      <c r="AS6550" s="77">
        <v>0</v>
      </c>
      <c r="AT6550" s="77">
        <v>0</v>
      </c>
      <c r="AU6550" s="77">
        <v>0</v>
      </c>
      <c r="BA6550" s="77">
        <v>2</v>
      </c>
    </row>
    <row r="6551" spans="3:53" x14ac:dyDescent="0.25">
      <c r="C6551" s="77" t="s">
        <v>780</v>
      </c>
      <c r="D6551" s="77" t="s">
        <v>452</v>
      </c>
      <c r="E6551" s="77">
        <v>34.159999999999997</v>
      </c>
      <c r="F6551" s="77">
        <v>45.55</v>
      </c>
      <c r="G6551" s="77">
        <v>6.56</v>
      </c>
      <c r="H6551" s="77">
        <v>152.74</v>
      </c>
      <c r="I6551" s="77">
        <v>10.202999999999999</v>
      </c>
      <c r="J6551" s="77" t="s">
        <v>74</v>
      </c>
      <c r="K6551" s="77">
        <v>52.76</v>
      </c>
      <c r="L6551" s="77">
        <v>34.06057777777778</v>
      </c>
      <c r="M6551" s="77">
        <v>0.11574149587075259</v>
      </c>
      <c r="N6551" s="77">
        <v>34.059176190476187</v>
      </c>
      <c r="O6551" s="77">
        <v>0.1198614120773214</v>
      </c>
      <c r="P6551" s="77">
        <v>166900</v>
      </c>
      <c r="Q6551" s="77">
        <v>15550</v>
      </c>
      <c r="R6551" s="77">
        <v>10.73</v>
      </c>
      <c r="S6551" s="77">
        <v>29.396999999999998</v>
      </c>
      <c r="T6551" s="77">
        <v>8.3580000000000005</v>
      </c>
      <c r="U6551" s="77">
        <v>17.475200000000001</v>
      </c>
      <c r="V6551" s="77">
        <v>2.3916617595327541</v>
      </c>
      <c r="AC6551" s="77">
        <v>34.6</v>
      </c>
      <c r="AD6551" s="77">
        <v>33.9908</v>
      </c>
      <c r="AH6551" s="77">
        <f>IF(AND(M6551&lt;Variables!$G$6,M6551&gt;Variables!$G$5),0,1)</f>
        <v>1</v>
      </c>
      <c r="AI6551" s="77">
        <f t="shared" si="206"/>
        <v>0</v>
      </c>
      <c r="AJ6551" s="77">
        <f>IF(I6551&gt;Variables!$G$7,0,1)</f>
        <v>1</v>
      </c>
      <c r="AK6551" s="77">
        <f>IF(F6551&gt;Variables!$G$8,0,1)</f>
        <v>0</v>
      </c>
      <c r="AL6551" s="77">
        <f>IF(G6551&gt;Variables!$G$9,0,1)</f>
        <v>1</v>
      </c>
      <c r="AM6551" s="77">
        <f>IF(AND(K6551&gt;Variables!$G$10,K6551&lt;Variables!$G$11),0,1)</f>
        <v>1</v>
      </c>
      <c r="AN6551" s="77">
        <f>IF(H6551&lt;Variables!$G$13,1,0)</f>
        <v>1</v>
      </c>
      <c r="AO6551" s="77">
        <f>IF(R6551&lt;Variables!$G$12,0,1)</f>
        <v>1</v>
      </c>
      <c r="AP6551" s="78">
        <f t="shared" si="207"/>
        <v>0</v>
      </c>
      <c r="AQ6551" s="77">
        <f>IF(V6551&lt;Variables!$G$15,1,0)</f>
        <v>1</v>
      </c>
      <c r="AR6551" s="77">
        <v>1</v>
      </c>
      <c r="AS6551" s="77">
        <v>0</v>
      </c>
      <c r="AT6551" s="77">
        <v>0</v>
      </c>
      <c r="AU6551" s="77">
        <v>0</v>
      </c>
      <c r="BA6551" s="77">
        <v>0.99</v>
      </c>
    </row>
    <row r="6552" spans="3:53" x14ac:dyDescent="0.25">
      <c r="C6552" s="77" t="s">
        <v>780</v>
      </c>
      <c r="D6552" s="77" t="s">
        <v>449</v>
      </c>
      <c r="E6552" s="77">
        <v>33.31</v>
      </c>
      <c r="F6552" s="77">
        <v>11.07</v>
      </c>
      <c r="G6552" s="77">
        <v>7.51</v>
      </c>
      <c r="H6552" s="77">
        <v>17360</v>
      </c>
      <c r="I6552" s="77">
        <v>-0.22700000000000001</v>
      </c>
      <c r="J6552" s="77" t="s">
        <v>74</v>
      </c>
      <c r="K6552" s="77">
        <v>53.25</v>
      </c>
      <c r="L6552" s="77">
        <v>33.03434</v>
      </c>
      <c r="M6552" s="77">
        <v>0.4687849068575286</v>
      </c>
      <c r="N6552" s="77">
        <v>33.313775999999997</v>
      </c>
      <c r="O6552" s="77">
        <v>-0.37394740241996183</v>
      </c>
      <c r="P6552" s="77">
        <v>46271000</v>
      </c>
      <c r="Q6552" s="77">
        <v>34219000</v>
      </c>
      <c r="R6552" s="77">
        <v>1.35</v>
      </c>
      <c r="S6552" s="77">
        <v>29.396999999999998</v>
      </c>
      <c r="T6552" s="77">
        <v>8.3580000000000005</v>
      </c>
      <c r="U6552" s="77">
        <v>17.475200000000001</v>
      </c>
      <c r="V6552" s="77">
        <v>2.3840815772859392</v>
      </c>
      <c r="AC6552" s="77">
        <v>34.130000000000003</v>
      </c>
      <c r="AD6552" s="77">
        <v>32.57</v>
      </c>
      <c r="AH6552" s="77">
        <f>IF(AND(M6552&lt;Variables!$G$6,M6552&gt;Variables!$G$5),0,1)</f>
        <v>1</v>
      </c>
      <c r="AI6552" s="77">
        <f t="shared" si="206"/>
        <v>1</v>
      </c>
      <c r="AJ6552" s="77">
        <f>IF(I6552&gt;Variables!$G$7,0,1)</f>
        <v>1</v>
      </c>
      <c r="AK6552" s="77">
        <f>IF(F6552&gt;Variables!$G$8,0,1)</f>
        <v>0</v>
      </c>
      <c r="AL6552" s="77">
        <f>IF(G6552&gt;Variables!$G$9,0,1)</f>
        <v>1</v>
      </c>
      <c r="AM6552" s="77">
        <f>IF(AND(K6552&gt;Variables!$G$10,K6552&lt;Variables!$G$11),0,1)</f>
        <v>1</v>
      </c>
      <c r="AN6552" s="77">
        <f>IF(H6552&lt;Variables!$G$13,1,0)</f>
        <v>0</v>
      </c>
      <c r="AO6552" s="77">
        <f>IF(R6552&lt;Variables!$G$12,0,1)</f>
        <v>0</v>
      </c>
      <c r="AP6552" s="78">
        <f t="shared" si="207"/>
        <v>0</v>
      </c>
      <c r="AQ6552" s="77">
        <f>IF(V6552&lt;Variables!$G$15,1,0)</f>
        <v>1</v>
      </c>
      <c r="AR6552" s="77">
        <v>0</v>
      </c>
      <c r="AS6552" s="77">
        <v>0</v>
      </c>
      <c r="AT6552" s="77">
        <v>1</v>
      </c>
      <c r="AU6552" s="77">
        <v>0</v>
      </c>
      <c r="BA6552" s="77">
        <v>-2.1</v>
      </c>
    </row>
    <row r="6553" spans="3:53" x14ac:dyDescent="0.25">
      <c r="C6553" s="77" t="s">
        <v>780</v>
      </c>
      <c r="D6553" s="77" t="s">
        <v>429</v>
      </c>
      <c r="E6553" s="77">
        <v>184.54</v>
      </c>
      <c r="F6553" s="77">
        <v>10.64</v>
      </c>
      <c r="G6553" s="77">
        <v>-0.7</v>
      </c>
      <c r="H6553" s="77">
        <v>3840</v>
      </c>
      <c r="I6553" s="77">
        <v>3.6930000000000001</v>
      </c>
      <c r="J6553" s="77" t="s">
        <v>74</v>
      </c>
      <c r="K6553" s="77">
        <v>68.87</v>
      </c>
      <c r="L6553" s="77">
        <v>183.63805555555561</v>
      </c>
      <c r="M6553" s="77">
        <v>0.36862971697042951</v>
      </c>
      <c r="N6553" s="77">
        <v>183.54132954545449</v>
      </c>
      <c r="O6553" s="77">
        <v>0.42152383687176642</v>
      </c>
      <c r="P6553" s="77">
        <v>675632</v>
      </c>
      <c r="Q6553" s="77">
        <v>177589</v>
      </c>
      <c r="R6553" s="77">
        <v>3.8</v>
      </c>
      <c r="S6553" s="77">
        <v>29.396999999999998</v>
      </c>
      <c r="T6553" s="77">
        <v>8.3580000000000005</v>
      </c>
      <c r="U6553" s="77">
        <v>17.475200000000001</v>
      </c>
      <c r="V6553" s="77">
        <v>2.5328197758701072</v>
      </c>
      <c r="AC6553" s="77">
        <v>184.41</v>
      </c>
      <c r="AD6553" s="77">
        <v>181.905</v>
      </c>
      <c r="AH6553" s="77">
        <f>IF(AND(M6553&lt;Variables!$G$6,M6553&gt;Variables!$G$5),0,1)</f>
        <v>1</v>
      </c>
      <c r="AI6553" s="77">
        <f t="shared" si="206"/>
        <v>0</v>
      </c>
      <c r="AJ6553" s="77">
        <f>IF(I6553&gt;Variables!$G$7,0,1)</f>
        <v>1</v>
      </c>
      <c r="AK6553" s="77">
        <f>IF(F6553&gt;Variables!$G$8,0,1)</f>
        <v>0</v>
      </c>
      <c r="AL6553" s="77">
        <f>IF(G6553&gt;Variables!$G$9,0,1)</f>
        <v>1</v>
      </c>
      <c r="AM6553" s="77">
        <f>IF(AND(K6553&gt;Variables!$G$10,K6553&lt;Variables!$G$11),0,1)</f>
        <v>0</v>
      </c>
      <c r="AN6553" s="77">
        <f>IF(H6553&lt;Variables!$G$13,1,0)</f>
        <v>0</v>
      </c>
      <c r="AO6553" s="77">
        <f>IF(R6553&lt;Variables!$G$12,0,1)</f>
        <v>1</v>
      </c>
      <c r="AP6553" s="78">
        <f t="shared" si="207"/>
        <v>0</v>
      </c>
      <c r="AQ6553" s="77">
        <f>IF(V6553&lt;Variables!$G$15,1,0)</f>
        <v>1</v>
      </c>
      <c r="AR6553" s="77">
        <v>0</v>
      </c>
      <c r="AS6553" s="77">
        <v>0</v>
      </c>
      <c r="AT6553" s="77">
        <v>0</v>
      </c>
      <c r="AU6553" s="77">
        <v>1</v>
      </c>
      <c r="BA6553" s="77">
        <v>-1.22</v>
      </c>
    </row>
    <row r="6554" spans="3:53" x14ac:dyDescent="0.25">
      <c r="C6554" s="77" t="s">
        <v>780</v>
      </c>
      <c r="D6554" s="77" t="s">
        <v>456</v>
      </c>
      <c r="E6554" s="77">
        <v>54.01</v>
      </c>
      <c r="F6554" s="77">
        <v>9.98</v>
      </c>
      <c r="G6554" s="77">
        <v>10.51</v>
      </c>
      <c r="H6554" s="77">
        <v>6290</v>
      </c>
      <c r="I6554" s="77">
        <v>1.1359999999999999</v>
      </c>
      <c r="J6554" s="77" t="s">
        <v>74</v>
      </c>
      <c r="K6554" s="77">
        <v>47.83</v>
      </c>
      <c r="L6554" s="77">
        <v>53.858774999999987</v>
      </c>
      <c r="M6554" s="77">
        <v>-7.1993839443979205E-2</v>
      </c>
      <c r="N6554" s="77">
        <v>53.860602000000007</v>
      </c>
      <c r="O6554" s="77">
        <v>-7.5383487173067434E-2</v>
      </c>
      <c r="P6554" s="77">
        <v>3032000</v>
      </c>
      <c r="Q6554" s="77">
        <v>1408000</v>
      </c>
      <c r="R6554" s="77">
        <v>2.15</v>
      </c>
      <c r="S6554" s="77">
        <v>29.396999999999998</v>
      </c>
      <c r="T6554" s="77">
        <v>8.3580000000000005</v>
      </c>
      <c r="U6554" s="77">
        <v>17.475200000000001</v>
      </c>
      <c r="V6554" s="77">
        <v>2.3459394573135022</v>
      </c>
      <c r="AC6554" s="77">
        <v>54.5</v>
      </c>
      <c r="AD6554" s="77">
        <v>52.95</v>
      </c>
      <c r="AH6554" s="77">
        <f>IF(AND(M6554&lt;Variables!$G$6,M6554&gt;Variables!$G$5),0,1)</f>
        <v>1</v>
      </c>
      <c r="AI6554" s="77">
        <f t="shared" si="206"/>
        <v>1</v>
      </c>
      <c r="AJ6554" s="77">
        <f>IF(I6554&gt;Variables!$G$7,0,1)</f>
        <v>1</v>
      </c>
      <c r="AK6554" s="77">
        <f>IF(F6554&gt;Variables!$G$8,0,1)</f>
        <v>0</v>
      </c>
      <c r="AL6554" s="77">
        <f>IF(G6554&gt;Variables!$G$9,0,1)</f>
        <v>0</v>
      </c>
      <c r="AM6554" s="77">
        <f>IF(AND(K6554&gt;Variables!$G$10,K6554&lt;Variables!$G$11),0,1)</f>
        <v>1</v>
      </c>
      <c r="AN6554" s="77">
        <f>IF(H6554&lt;Variables!$G$13,1,0)</f>
        <v>0</v>
      </c>
      <c r="AO6554" s="77">
        <f>IF(R6554&lt;Variables!$G$12,0,1)</f>
        <v>0</v>
      </c>
      <c r="AP6554" s="78">
        <f t="shared" si="207"/>
        <v>0</v>
      </c>
      <c r="AQ6554" s="77">
        <f>IF(V6554&lt;Variables!$G$15,1,0)</f>
        <v>1</v>
      </c>
      <c r="AR6554" s="77">
        <v>0</v>
      </c>
      <c r="AS6554" s="77">
        <v>1</v>
      </c>
      <c r="AT6554" s="77">
        <v>0</v>
      </c>
      <c r="AU6554" s="77">
        <v>0</v>
      </c>
      <c r="BA6554" s="77">
        <v>-0.16</v>
      </c>
    </row>
    <row r="6555" spans="3:53" x14ac:dyDescent="0.25">
      <c r="C6555" s="77" t="s">
        <v>780</v>
      </c>
      <c r="D6555" s="77" t="s">
        <v>458</v>
      </c>
      <c r="E6555" s="77">
        <v>39.44</v>
      </c>
      <c r="F6555" s="77">
        <v>9.16</v>
      </c>
      <c r="G6555" s="77">
        <v>9.86</v>
      </c>
      <c r="H6555" s="77">
        <v>8790</v>
      </c>
      <c r="I6555" s="77">
        <v>10.917</v>
      </c>
      <c r="J6555" s="77" t="s">
        <v>74</v>
      </c>
      <c r="K6555" s="77">
        <v>57.86</v>
      </c>
      <c r="L6555" s="77">
        <v>39.141575000000003</v>
      </c>
      <c r="M6555" s="77">
        <v>0.53300103534412668</v>
      </c>
      <c r="N6555" s="77">
        <v>39.306628000000003</v>
      </c>
      <c r="O6555" s="77">
        <v>0.1108515337413441</v>
      </c>
      <c r="P6555" s="77">
        <v>20090000</v>
      </c>
      <c r="Q6555" s="77">
        <v>19867000</v>
      </c>
      <c r="R6555" s="77">
        <v>1.01</v>
      </c>
      <c r="S6555" s="77">
        <v>29.396999999999998</v>
      </c>
      <c r="T6555" s="77">
        <v>8.3580000000000005</v>
      </c>
      <c r="U6555" s="77">
        <v>17.475200000000001</v>
      </c>
      <c r="V6555" s="77">
        <v>2.4224726201390721</v>
      </c>
      <c r="AC6555" s="77">
        <v>39.57</v>
      </c>
      <c r="AD6555" s="77">
        <v>38.72</v>
      </c>
      <c r="AH6555" s="77">
        <f>IF(AND(M6555&lt;Variables!$G$6,M6555&gt;Variables!$G$5),0,1)</f>
        <v>1</v>
      </c>
      <c r="AI6555" s="77">
        <f t="shared" si="206"/>
        <v>1</v>
      </c>
      <c r="AJ6555" s="77">
        <f>IF(I6555&gt;Variables!$G$7,0,1)</f>
        <v>1</v>
      </c>
      <c r="AK6555" s="77">
        <f>IF(F6555&gt;Variables!$G$8,0,1)</f>
        <v>0</v>
      </c>
      <c r="AL6555" s="77">
        <f>IF(G6555&gt;Variables!$G$9,0,1)</f>
        <v>1</v>
      </c>
      <c r="AM6555" s="77">
        <f>IF(AND(K6555&gt;Variables!$G$10,K6555&lt;Variables!$G$11),0,1)</f>
        <v>1</v>
      </c>
      <c r="AN6555" s="77">
        <f>IF(H6555&lt;Variables!$G$13,1,0)</f>
        <v>0</v>
      </c>
      <c r="AO6555" s="77">
        <f>IF(R6555&lt;Variables!$G$12,0,1)</f>
        <v>0</v>
      </c>
      <c r="AP6555" s="78">
        <f t="shared" si="207"/>
        <v>0</v>
      </c>
      <c r="AQ6555" s="77">
        <f>IF(V6555&lt;Variables!$G$15,1,0)</f>
        <v>1</v>
      </c>
      <c r="AR6555" s="77">
        <v>0</v>
      </c>
      <c r="AS6555" s="77">
        <v>1</v>
      </c>
      <c r="AT6555" s="77">
        <v>0</v>
      </c>
      <c r="AU6555" s="77">
        <v>0</v>
      </c>
      <c r="BA6555" s="77">
        <v>0.02</v>
      </c>
    </row>
    <row r="6556" spans="3:53" x14ac:dyDescent="0.25">
      <c r="C6556" s="77" t="s">
        <v>780</v>
      </c>
      <c r="D6556" s="77" t="s">
        <v>541</v>
      </c>
      <c r="E6556" s="77">
        <v>158.66</v>
      </c>
      <c r="F6556" s="77">
        <v>6.67</v>
      </c>
      <c r="G6556" s="77">
        <v>6.55</v>
      </c>
      <c r="H6556" s="77">
        <v>21570</v>
      </c>
      <c r="I6556" s="77">
        <v>0.42699999999999999</v>
      </c>
      <c r="J6556" s="77" t="s">
        <v>74</v>
      </c>
      <c r="K6556" s="77">
        <v>50.63</v>
      </c>
      <c r="L6556" s="77">
        <v>158.65414999999999</v>
      </c>
      <c r="M6556" s="77">
        <v>-0.3656065725353092</v>
      </c>
      <c r="N6556" s="77">
        <v>157.13384600000001</v>
      </c>
      <c r="O6556" s="77">
        <v>0.59837776770256212</v>
      </c>
      <c r="P6556" s="77">
        <v>2697000</v>
      </c>
      <c r="Q6556" s="77">
        <v>7089000</v>
      </c>
      <c r="R6556" s="77">
        <v>0.38</v>
      </c>
      <c r="S6556" s="77">
        <v>29.396999999999998</v>
      </c>
      <c r="T6556" s="77">
        <v>8.3580000000000005</v>
      </c>
      <c r="U6556" s="77">
        <v>17.475200000000001</v>
      </c>
      <c r="V6556" s="77">
        <v>2.383697770108252</v>
      </c>
      <c r="AC6556" s="77">
        <v>162.38999999999999</v>
      </c>
      <c r="AD6556" s="77">
        <v>157.75</v>
      </c>
      <c r="AH6556" s="77">
        <f>IF(AND(M6556&lt;Variables!$G$6,M6556&gt;Variables!$G$5),0,1)</f>
        <v>1</v>
      </c>
      <c r="AI6556" s="77">
        <f t="shared" si="206"/>
        <v>0</v>
      </c>
      <c r="AJ6556" s="77">
        <f>IF(I6556&gt;Variables!$G$7,0,1)</f>
        <v>1</v>
      </c>
      <c r="AK6556" s="77">
        <f>IF(F6556&gt;Variables!$G$8,0,1)</f>
        <v>1</v>
      </c>
      <c r="AL6556" s="77">
        <f>IF(G6556&gt;Variables!$G$9,0,1)</f>
        <v>1</v>
      </c>
      <c r="AM6556" s="77">
        <f>IF(AND(K6556&gt;Variables!$G$10,K6556&lt;Variables!$G$11),0,1)</f>
        <v>1</v>
      </c>
      <c r="AN6556" s="77">
        <f>IF(H6556&lt;Variables!$G$13,1,0)</f>
        <v>0</v>
      </c>
      <c r="AO6556" s="77">
        <f>IF(R6556&lt;Variables!$G$12,0,1)</f>
        <v>0</v>
      </c>
      <c r="AP6556" s="78">
        <f t="shared" si="207"/>
        <v>0</v>
      </c>
      <c r="AQ6556" s="77">
        <f>IF(V6556&lt;Variables!$G$15,1,0)</f>
        <v>1</v>
      </c>
      <c r="AR6556" s="77">
        <v>0</v>
      </c>
      <c r="AS6556" s="77">
        <v>1</v>
      </c>
      <c r="AT6556" s="77">
        <v>0</v>
      </c>
      <c r="AU6556" s="77">
        <v>0</v>
      </c>
      <c r="BA6556" s="77">
        <v>0.88</v>
      </c>
    </row>
    <row r="6557" spans="3:53" x14ac:dyDescent="0.25">
      <c r="C6557" s="77" t="s">
        <v>780</v>
      </c>
      <c r="D6557" s="77" t="s">
        <v>432</v>
      </c>
      <c r="E6557" s="77">
        <v>21.85</v>
      </c>
      <c r="F6557" s="77">
        <v>11.99</v>
      </c>
      <c r="G6557" s="77">
        <v>1.92</v>
      </c>
      <c r="H6557" s="77">
        <v>2230</v>
      </c>
      <c r="I6557" s="77">
        <v>0.76700000000000002</v>
      </c>
      <c r="J6557" s="77" t="s">
        <v>74</v>
      </c>
      <c r="K6557" s="77">
        <v>46.91</v>
      </c>
      <c r="L6557" s="77">
        <v>21.788025000000001</v>
      </c>
      <c r="M6557" s="77">
        <v>-3.6832158949681747E-2</v>
      </c>
      <c r="N6557" s="77">
        <v>21.822182000000002</v>
      </c>
      <c r="O6557" s="77">
        <v>-0.1932987269559038</v>
      </c>
      <c r="P6557" s="77">
        <v>2200000</v>
      </c>
      <c r="Q6557" s="77">
        <v>1300000</v>
      </c>
      <c r="R6557" s="77">
        <v>1.69</v>
      </c>
      <c r="S6557" s="77">
        <v>29.396999999999998</v>
      </c>
      <c r="T6557" s="77">
        <v>8.3580000000000005</v>
      </c>
      <c r="U6557" s="77">
        <v>17.475200000000001</v>
      </c>
      <c r="V6557" s="77">
        <v>2.3356165488927969</v>
      </c>
      <c r="AC6557" s="77">
        <v>22.16</v>
      </c>
      <c r="AD6557" s="77">
        <v>21.46</v>
      </c>
      <c r="AH6557" s="77">
        <f>IF(AND(M6557&lt;Variables!$G$6,M6557&gt;Variables!$G$5),0,1)</f>
        <v>1</v>
      </c>
      <c r="AI6557" s="77">
        <f t="shared" si="206"/>
        <v>1</v>
      </c>
      <c r="AJ6557" s="77">
        <f>IF(I6557&gt;Variables!$G$7,0,1)</f>
        <v>1</v>
      </c>
      <c r="AK6557" s="77">
        <f>IF(F6557&gt;Variables!$G$8,0,1)</f>
        <v>0</v>
      </c>
      <c r="AL6557" s="77">
        <f>IF(G6557&gt;Variables!$G$9,0,1)</f>
        <v>1</v>
      </c>
      <c r="AM6557" s="77">
        <f>IF(AND(K6557&gt;Variables!$G$10,K6557&lt;Variables!$G$11),0,1)</f>
        <v>1</v>
      </c>
      <c r="AN6557" s="77">
        <f>IF(H6557&lt;Variables!$G$13,1,0)</f>
        <v>0</v>
      </c>
      <c r="AO6557" s="77">
        <f>IF(R6557&lt;Variables!$G$12,0,1)</f>
        <v>0</v>
      </c>
      <c r="AP6557" s="78">
        <f t="shared" si="207"/>
        <v>0</v>
      </c>
      <c r="AQ6557" s="77">
        <f>IF(V6557&lt;Variables!$G$15,1,0)</f>
        <v>1</v>
      </c>
      <c r="AR6557" s="77">
        <v>0</v>
      </c>
      <c r="AS6557" s="77">
        <v>0</v>
      </c>
      <c r="AT6557" s="77">
        <v>1</v>
      </c>
      <c r="AU6557" s="77">
        <v>0</v>
      </c>
      <c r="BA6557" s="77">
        <v>-0.84</v>
      </c>
    </row>
    <row r="6558" spans="3:53" x14ac:dyDescent="0.25">
      <c r="C6558" s="77" t="s">
        <v>780</v>
      </c>
      <c r="D6558" s="77" t="s">
        <v>131</v>
      </c>
      <c r="E6558" s="77">
        <v>1.75</v>
      </c>
      <c r="F6558" s="77">
        <v>13.58</v>
      </c>
      <c r="G6558" s="77">
        <v>8.18</v>
      </c>
      <c r="H6558" s="77">
        <v>2660</v>
      </c>
      <c r="I6558" s="77">
        <v>7.2489999999999997</v>
      </c>
      <c r="J6558" s="77" t="s">
        <v>74</v>
      </c>
      <c r="K6558" s="77">
        <v>46.84</v>
      </c>
      <c r="L6558" s="77">
        <v>1.725805</v>
      </c>
      <c r="M6558" s="77">
        <v>-0.33636476890494932</v>
      </c>
      <c r="N6558" s="77">
        <v>1.748254</v>
      </c>
      <c r="O6558" s="77">
        <v>-1.6161267184287871</v>
      </c>
      <c r="P6558" s="77">
        <v>101259000</v>
      </c>
      <c r="Q6558" s="77">
        <v>21404000</v>
      </c>
      <c r="R6558" s="77">
        <v>4.7300000000000004</v>
      </c>
      <c r="S6558" s="77">
        <v>29.396999999999998</v>
      </c>
      <c r="T6558" s="77">
        <v>8.3580000000000005</v>
      </c>
      <c r="U6558" s="77">
        <v>17.475200000000001</v>
      </c>
      <c r="V6558" s="77">
        <v>2.3399381922013212</v>
      </c>
      <c r="AC6558" s="77">
        <v>1.88</v>
      </c>
      <c r="AD6558" s="77">
        <v>1.71</v>
      </c>
      <c r="AH6558" s="77">
        <f>IF(AND(M6558&lt;Variables!$G$6,M6558&gt;Variables!$G$5),0,1)</f>
        <v>1</v>
      </c>
      <c r="AI6558" s="77">
        <f t="shared" si="206"/>
        <v>1</v>
      </c>
      <c r="AJ6558" s="77">
        <f>IF(I6558&gt;Variables!$G$7,0,1)</f>
        <v>1</v>
      </c>
      <c r="AK6558" s="77">
        <f>IF(F6558&gt;Variables!$G$8,0,1)</f>
        <v>0</v>
      </c>
      <c r="AL6558" s="77">
        <f>IF(G6558&gt;Variables!$G$9,0,1)</f>
        <v>1</v>
      </c>
      <c r="AM6558" s="77">
        <f>IF(AND(K6558&gt;Variables!$G$10,K6558&lt;Variables!$G$11),0,1)</f>
        <v>1</v>
      </c>
      <c r="AN6558" s="77">
        <f>IF(H6558&lt;Variables!$G$13,1,0)</f>
        <v>0</v>
      </c>
      <c r="AO6558" s="77">
        <f>IF(R6558&lt;Variables!$G$12,0,1)</f>
        <v>1</v>
      </c>
      <c r="AP6558" s="78">
        <f t="shared" si="207"/>
        <v>0</v>
      </c>
      <c r="AQ6558" s="77">
        <f>IF(V6558&lt;Variables!$G$15,1,0)</f>
        <v>1</v>
      </c>
      <c r="AR6558" s="77">
        <v>1</v>
      </c>
      <c r="AS6558" s="77">
        <v>0</v>
      </c>
      <c r="AT6558" s="77">
        <v>0</v>
      </c>
      <c r="AU6558" s="77">
        <v>0</v>
      </c>
      <c r="BA6558" s="77">
        <v>2</v>
      </c>
    </row>
    <row r="6559" spans="3:53" x14ac:dyDescent="0.25">
      <c r="C6559" s="77" t="s">
        <v>780</v>
      </c>
      <c r="D6559" s="77" t="s">
        <v>198</v>
      </c>
      <c r="E6559" s="77">
        <v>0.17</v>
      </c>
      <c r="F6559" s="77">
        <v>13.99</v>
      </c>
      <c r="G6559" s="77">
        <v>4.0999999999999996</v>
      </c>
      <c r="H6559" s="77">
        <v>-99999</v>
      </c>
      <c r="I6559" s="77">
        <v>-71.597999999999999</v>
      </c>
      <c r="J6559" s="77" t="s">
        <v>75</v>
      </c>
      <c r="K6559" s="77">
        <v>45.2</v>
      </c>
      <c r="L6559" s="77">
        <v>0.14990000000000001</v>
      </c>
      <c r="M6559" s="77">
        <v>0</v>
      </c>
      <c r="N6559" s="77">
        <v>0.15643333333333331</v>
      </c>
      <c r="O6559" s="77">
        <v>-4.1764329852972519</v>
      </c>
      <c r="P6559" s="77">
        <v>61513</v>
      </c>
      <c r="Q6559" s="77">
        <v>79782</v>
      </c>
      <c r="R6559" s="77">
        <v>0.77</v>
      </c>
      <c r="S6559" s="77">
        <v>29.396999999999998</v>
      </c>
      <c r="T6559" s="77">
        <v>8.3580000000000005</v>
      </c>
      <c r="U6559" s="77">
        <v>17.475200000000001</v>
      </c>
      <c r="V6559" s="77">
        <v>2.317272</v>
      </c>
      <c r="AC6559" s="77">
        <v>0.16500000000000001</v>
      </c>
      <c r="AD6559" s="77">
        <v>0.1575</v>
      </c>
      <c r="AH6559" s="77">
        <f>IF(AND(M6559&lt;Variables!$G$6,M6559&gt;Variables!$G$5),0,1)</f>
        <v>1</v>
      </c>
      <c r="AI6559" s="77">
        <f t="shared" si="206"/>
        <v>1</v>
      </c>
      <c r="AJ6559" s="77">
        <f>IF(I6559&gt;Variables!$G$7,0,1)</f>
        <v>1</v>
      </c>
      <c r="AK6559" s="77">
        <f>IF(F6559&gt;Variables!$G$8,0,1)</f>
        <v>0</v>
      </c>
      <c r="AL6559" s="77">
        <f>IF(G6559&gt;Variables!$G$9,0,1)</f>
        <v>1</v>
      </c>
      <c r="AM6559" s="77">
        <f>IF(AND(K6559&gt;Variables!$G$10,K6559&lt;Variables!$G$11),0,1)</f>
        <v>1</v>
      </c>
      <c r="AN6559" s="77">
        <f>IF(H6559&lt;Variables!$G$13,1,0)</f>
        <v>1</v>
      </c>
      <c r="AO6559" s="77">
        <f>IF(R6559&lt;Variables!$G$12,0,1)</f>
        <v>0</v>
      </c>
      <c r="AP6559" s="78">
        <f t="shared" si="207"/>
        <v>1</v>
      </c>
      <c r="AQ6559" s="77">
        <f>IF(V6559&lt;Variables!$G$15,1,0)</f>
        <v>1</v>
      </c>
      <c r="AR6559" s="77">
        <v>0</v>
      </c>
      <c r="AS6559" s="77">
        <v>0</v>
      </c>
      <c r="AT6559" s="77">
        <v>1</v>
      </c>
      <c r="AU6559" s="77">
        <v>0</v>
      </c>
      <c r="BA6559" s="77">
        <v>-2.25</v>
      </c>
    </row>
    <row r="6560" spans="3:53" x14ac:dyDescent="0.25">
      <c r="C6560" s="77" t="s">
        <v>780</v>
      </c>
      <c r="D6560" s="77" t="s">
        <v>453</v>
      </c>
      <c r="E6560" s="77">
        <v>16.989999999999998</v>
      </c>
      <c r="F6560" s="77">
        <v>20.059999999999999</v>
      </c>
      <c r="G6560" s="77">
        <v>-1.22</v>
      </c>
      <c r="H6560" s="77">
        <v>177.22</v>
      </c>
      <c r="I6560" s="77">
        <v>-27.402999999999999</v>
      </c>
      <c r="J6560" s="77" t="s">
        <v>75</v>
      </c>
      <c r="K6560" s="77">
        <v>49.04</v>
      </c>
      <c r="L6560" s="77">
        <v>16.933633333333329</v>
      </c>
      <c r="M6560" s="77">
        <v>3.7597759094829472E-2</v>
      </c>
      <c r="N6560" s="77">
        <v>16.945274999999999</v>
      </c>
      <c r="O6560" s="77">
        <v>-3.1129621679184771E-2</v>
      </c>
      <c r="P6560" s="77">
        <v>594690</v>
      </c>
      <c r="Q6560" s="77">
        <v>77900</v>
      </c>
      <c r="R6560" s="77">
        <v>7.63</v>
      </c>
      <c r="S6560" s="77">
        <v>29.396999999999998</v>
      </c>
      <c r="T6560" s="77">
        <v>8.3580000000000005</v>
      </c>
      <c r="U6560" s="77">
        <v>17.475200000000001</v>
      </c>
      <c r="V6560" s="77">
        <v>2.3561810972986699</v>
      </c>
      <c r="AC6560" s="77">
        <v>17</v>
      </c>
      <c r="AD6560" s="77">
        <v>16.86</v>
      </c>
      <c r="AH6560" s="77">
        <f>IF(AND(M6560&lt;Variables!$G$6,M6560&gt;Variables!$G$5),0,1)</f>
        <v>1</v>
      </c>
      <c r="AI6560" s="77">
        <f t="shared" si="206"/>
        <v>1</v>
      </c>
      <c r="AJ6560" s="77">
        <f>IF(I6560&gt;Variables!$G$7,0,1)</f>
        <v>1</v>
      </c>
      <c r="AK6560" s="77">
        <f>IF(F6560&gt;Variables!$G$8,0,1)</f>
        <v>0</v>
      </c>
      <c r="AL6560" s="77">
        <f>IF(G6560&gt;Variables!$G$9,0,1)</f>
        <v>1</v>
      </c>
      <c r="AM6560" s="77">
        <f>IF(AND(K6560&gt;Variables!$G$10,K6560&lt;Variables!$G$11),0,1)</f>
        <v>1</v>
      </c>
      <c r="AN6560" s="77">
        <f>IF(H6560&lt;Variables!$G$13,1,0)</f>
        <v>1</v>
      </c>
      <c r="AO6560" s="77">
        <f>IF(R6560&lt;Variables!$G$12,0,1)</f>
        <v>1</v>
      </c>
      <c r="AP6560" s="78">
        <f t="shared" si="207"/>
        <v>1</v>
      </c>
      <c r="AQ6560" s="77">
        <f>IF(V6560&lt;Variables!$G$15,1,0)</f>
        <v>1</v>
      </c>
      <c r="AR6560" s="77">
        <v>0</v>
      </c>
      <c r="AS6560" s="77">
        <v>0</v>
      </c>
      <c r="AT6560" s="77">
        <v>0</v>
      </c>
      <c r="AU6560" s="77">
        <v>1</v>
      </c>
      <c r="BA6560" s="77">
        <v>-0.39</v>
      </c>
    </row>
    <row r="6561" spans="3:53" x14ac:dyDescent="0.25">
      <c r="C6561" s="77" t="s">
        <v>781</v>
      </c>
      <c r="D6561" s="77" t="s">
        <v>452</v>
      </c>
      <c r="E6561" s="77">
        <v>34.11</v>
      </c>
      <c r="F6561" s="77">
        <v>45.6</v>
      </c>
      <c r="G6561" s="77">
        <v>6.25</v>
      </c>
      <c r="H6561" s="77">
        <v>152.74</v>
      </c>
      <c r="I6561" s="77">
        <v>10.226000000000001</v>
      </c>
      <c r="J6561" s="77" t="s">
        <v>74</v>
      </c>
      <c r="K6561" s="77">
        <v>44.63</v>
      </c>
      <c r="L6561" s="77">
        <v>34.061428571428571</v>
      </c>
      <c r="M6561" s="77">
        <v>-0.1803464329153209</v>
      </c>
      <c r="N6561" s="77">
        <v>34.06035</v>
      </c>
      <c r="O6561" s="77">
        <v>-0.1771854957450516</v>
      </c>
      <c r="P6561" s="77">
        <v>168600</v>
      </c>
      <c r="Q6561" s="77">
        <v>15550</v>
      </c>
      <c r="R6561" s="77">
        <v>10.84</v>
      </c>
      <c r="S6561" s="77">
        <v>29.515000000000001</v>
      </c>
      <c r="T6561" s="77">
        <v>8.6439999999999984</v>
      </c>
      <c r="U6561" s="77">
        <v>17.697199999999999</v>
      </c>
      <c r="V6561" s="77">
        <v>2.3132588937801448</v>
      </c>
      <c r="AC6561" s="77">
        <v>34.6</v>
      </c>
      <c r="AD6561" s="77">
        <v>34</v>
      </c>
      <c r="AH6561" s="77">
        <f>IF(AND(M6561&lt;Variables!$G$6,M6561&gt;Variables!$G$5),0,1)</f>
        <v>1</v>
      </c>
      <c r="AI6561" s="77">
        <f t="shared" si="206"/>
        <v>0</v>
      </c>
      <c r="AJ6561" s="77">
        <f>IF(I6561&gt;Variables!$G$7,0,1)</f>
        <v>1</v>
      </c>
      <c r="AK6561" s="77">
        <f>IF(F6561&gt;Variables!$G$8,0,1)</f>
        <v>0</v>
      </c>
      <c r="AL6561" s="77">
        <f>IF(G6561&gt;Variables!$G$9,0,1)</f>
        <v>1</v>
      </c>
      <c r="AM6561" s="77">
        <f>IF(AND(K6561&gt;Variables!$G$10,K6561&lt;Variables!$G$11),0,1)</f>
        <v>1</v>
      </c>
      <c r="AN6561" s="77">
        <f>IF(H6561&lt;Variables!$G$13,1,0)</f>
        <v>1</v>
      </c>
      <c r="AO6561" s="77">
        <f>IF(R6561&lt;Variables!$G$12,0,1)</f>
        <v>1</v>
      </c>
      <c r="AP6561" s="78">
        <f t="shared" si="207"/>
        <v>0</v>
      </c>
      <c r="AQ6561" s="77">
        <f>IF(V6561&lt;Variables!$G$15,1,0)</f>
        <v>1</v>
      </c>
      <c r="AR6561" s="77">
        <v>0</v>
      </c>
      <c r="AS6561" s="77">
        <v>1</v>
      </c>
      <c r="AT6561" s="77">
        <v>0</v>
      </c>
      <c r="AU6561" s="77">
        <v>0</v>
      </c>
      <c r="BA6561" s="77">
        <v>1.0900000000000001</v>
      </c>
    </row>
    <row r="6562" spans="3:53" x14ac:dyDescent="0.25">
      <c r="C6562" s="77" t="s">
        <v>781</v>
      </c>
      <c r="D6562" s="77" t="s">
        <v>445</v>
      </c>
      <c r="E6562" s="77">
        <v>13.79</v>
      </c>
      <c r="F6562" s="77">
        <v>77.3</v>
      </c>
      <c r="G6562" s="77">
        <v>45.03</v>
      </c>
      <c r="H6562" s="77">
        <v>74.489999999999995</v>
      </c>
      <c r="I6562" s="77">
        <v>2858.7350000000001</v>
      </c>
      <c r="J6562" s="77" t="s">
        <v>75</v>
      </c>
      <c r="K6562" s="77">
        <v>64.06</v>
      </c>
      <c r="L6562" s="77">
        <v>13.380685</v>
      </c>
      <c r="M6562" s="77">
        <v>2.749597647654062</v>
      </c>
      <c r="N6562" s="77">
        <v>13.074666000000001</v>
      </c>
      <c r="O6562" s="77">
        <v>5.1545026083266894</v>
      </c>
      <c r="P6562" s="77">
        <v>126760000</v>
      </c>
      <c r="Q6562" s="77">
        <v>14860000</v>
      </c>
      <c r="R6562" s="77">
        <v>8.5299999999999994</v>
      </c>
      <c r="S6562" s="77">
        <v>29.515000000000001</v>
      </c>
      <c r="T6562" s="77">
        <v>8.6439999999999984</v>
      </c>
      <c r="U6562" s="77">
        <v>17.697199999999999</v>
      </c>
      <c r="V6562" s="77">
        <v>2.3295238787906598</v>
      </c>
      <c r="AC6562" s="77">
        <v>16.45</v>
      </c>
      <c r="AD6562" s="77">
        <v>13.03</v>
      </c>
      <c r="AH6562" s="77">
        <f>IF(AND(M6562&lt;Variables!$G$6,M6562&gt;Variables!$G$5),0,1)</f>
        <v>1</v>
      </c>
      <c r="AI6562" s="77">
        <f t="shared" si="206"/>
        <v>0</v>
      </c>
      <c r="AJ6562" s="77">
        <f>IF(I6562&gt;Variables!$G$7,0,1)</f>
        <v>0</v>
      </c>
      <c r="AK6562" s="77">
        <f>IF(F6562&gt;Variables!$G$8,0,1)</f>
        <v>0</v>
      </c>
      <c r="AL6562" s="77">
        <f>IF(G6562&gt;Variables!$G$9,0,1)</f>
        <v>0</v>
      </c>
      <c r="AM6562" s="77">
        <f>IF(AND(K6562&gt;Variables!$G$10,K6562&lt;Variables!$G$11),0,1)</f>
        <v>0</v>
      </c>
      <c r="AN6562" s="77">
        <f>IF(H6562&lt;Variables!$G$13,1,0)</f>
        <v>1</v>
      </c>
      <c r="AO6562" s="77">
        <f>IF(R6562&lt;Variables!$G$12,0,1)</f>
        <v>1</v>
      </c>
      <c r="AP6562" s="78">
        <f t="shared" si="207"/>
        <v>1</v>
      </c>
      <c r="AQ6562" s="77">
        <f>IF(V6562&lt;Variables!$G$15,1,0)</f>
        <v>1</v>
      </c>
      <c r="AR6562" s="77">
        <v>0</v>
      </c>
      <c r="AS6562" s="77">
        <v>0</v>
      </c>
      <c r="AT6562" s="77">
        <v>1</v>
      </c>
      <c r="AU6562" s="77">
        <v>0</v>
      </c>
      <c r="BA6562" s="77">
        <v>-2.25</v>
      </c>
    </row>
    <row r="6563" spans="3:53" x14ac:dyDescent="0.25">
      <c r="C6563" s="77" t="s">
        <v>781</v>
      </c>
      <c r="D6563" s="77" t="s">
        <v>442</v>
      </c>
      <c r="E6563" s="77">
        <v>138.54</v>
      </c>
      <c r="F6563" s="77">
        <v>10.18</v>
      </c>
      <c r="G6563" s="77">
        <v>1.38</v>
      </c>
      <c r="H6563" s="77">
        <v>20120</v>
      </c>
      <c r="I6563" s="77">
        <v>-22.466000000000001</v>
      </c>
      <c r="J6563" s="77" t="s">
        <v>75</v>
      </c>
      <c r="K6563" s="77">
        <v>40.51</v>
      </c>
      <c r="L6563" s="77">
        <v>138.37034499999999</v>
      </c>
      <c r="M6563" s="77">
        <v>-0.13394849886369239</v>
      </c>
      <c r="N6563" s="77">
        <v>138.95419799999999</v>
      </c>
      <c r="O6563" s="77">
        <v>-0.55356226085376492</v>
      </c>
      <c r="P6563" s="77">
        <v>7751000</v>
      </c>
      <c r="Q6563" s="77">
        <v>2303000</v>
      </c>
      <c r="R6563" s="77">
        <v>3.37</v>
      </c>
      <c r="S6563" s="77">
        <v>29.515000000000001</v>
      </c>
      <c r="T6563" s="77">
        <v>8.6439999999999984</v>
      </c>
      <c r="U6563" s="77">
        <v>17.697199999999999</v>
      </c>
      <c r="V6563" s="77">
        <v>2.2684951183882789</v>
      </c>
      <c r="AC6563" s="77">
        <v>139.69999999999999</v>
      </c>
      <c r="AD6563" s="77">
        <v>136.09</v>
      </c>
      <c r="AH6563" s="77">
        <f>IF(AND(M6563&lt;Variables!$G$6,M6563&gt;Variables!$G$5),0,1)</f>
        <v>1</v>
      </c>
      <c r="AI6563" s="77">
        <f t="shared" si="206"/>
        <v>1</v>
      </c>
      <c r="AJ6563" s="77">
        <f>IF(I6563&gt;Variables!$G$7,0,1)</f>
        <v>1</v>
      </c>
      <c r="AK6563" s="77">
        <f>IF(F6563&gt;Variables!$G$8,0,1)</f>
        <v>0</v>
      </c>
      <c r="AL6563" s="77">
        <f>IF(G6563&gt;Variables!$G$9,0,1)</f>
        <v>1</v>
      </c>
      <c r="AM6563" s="77">
        <f>IF(AND(K6563&gt;Variables!$G$10,K6563&lt;Variables!$G$11),0,1)</f>
        <v>1</v>
      </c>
      <c r="AN6563" s="77">
        <f>IF(H6563&lt;Variables!$G$13,1,0)</f>
        <v>0</v>
      </c>
      <c r="AO6563" s="77">
        <f>IF(R6563&lt;Variables!$G$12,0,1)</f>
        <v>1</v>
      </c>
      <c r="AP6563" s="78">
        <f t="shared" si="207"/>
        <v>1</v>
      </c>
      <c r="AQ6563" s="77">
        <f>IF(V6563&lt;Variables!$G$15,1,0)</f>
        <v>1</v>
      </c>
      <c r="AR6563" s="77">
        <v>0</v>
      </c>
      <c r="AS6563" s="77">
        <v>0</v>
      </c>
      <c r="AT6563" s="77">
        <v>0</v>
      </c>
      <c r="AU6563" s="77">
        <v>1</v>
      </c>
      <c r="BA6563" s="77">
        <v>-1.42</v>
      </c>
    </row>
    <row r="6564" spans="3:53" x14ac:dyDescent="0.25">
      <c r="C6564" s="77" t="s">
        <v>781</v>
      </c>
      <c r="D6564" s="77" t="s">
        <v>775</v>
      </c>
      <c r="E6564" s="77">
        <v>179.48</v>
      </c>
      <c r="F6564" s="77">
        <v>10.210000000000001</v>
      </c>
      <c r="G6564" s="77">
        <v>9.7899999999999991</v>
      </c>
      <c r="H6564" s="77">
        <v>5660</v>
      </c>
      <c r="I6564" s="77">
        <v>7.6840000000000002</v>
      </c>
      <c r="J6564" s="77" t="s">
        <v>75</v>
      </c>
      <c r="K6564" s="77">
        <v>61.82</v>
      </c>
      <c r="L6564" s="77">
        <v>178.252375</v>
      </c>
      <c r="M6564" s="77">
        <v>0.22026354487563471</v>
      </c>
      <c r="N6564" s="77">
        <v>175.85942708333329</v>
      </c>
      <c r="O6564" s="77">
        <v>1.5839770223672369</v>
      </c>
      <c r="P6564" s="77">
        <v>554163</v>
      </c>
      <c r="Q6564" s="77">
        <v>429387</v>
      </c>
      <c r="R6564" s="77">
        <v>1.29</v>
      </c>
      <c r="S6564" s="77">
        <v>29.515000000000001</v>
      </c>
      <c r="T6564" s="77">
        <v>8.6439999999999984</v>
      </c>
      <c r="U6564" s="77">
        <v>17.697199999999999</v>
      </c>
      <c r="V6564" s="77">
        <v>2.4762093962231919</v>
      </c>
      <c r="AC6564" s="77">
        <v>179.88</v>
      </c>
      <c r="AD6564" s="77">
        <v>175.76</v>
      </c>
      <c r="AH6564" s="77">
        <f>IF(AND(M6564&lt;Variables!$G$6,M6564&gt;Variables!$G$5),0,1)</f>
        <v>1</v>
      </c>
      <c r="AI6564" s="77">
        <f t="shared" si="206"/>
        <v>0</v>
      </c>
      <c r="AJ6564" s="77">
        <f>IF(I6564&gt;Variables!$G$7,0,1)</f>
        <v>1</v>
      </c>
      <c r="AK6564" s="77">
        <f>IF(F6564&gt;Variables!$G$8,0,1)</f>
        <v>0</v>
      </c>
      <c r="AL6564" s="77">
        <f>IF(G6564&gt;Variables!$G$9,0,1)</f>
        <v>1</v>
      </c>
      <c r="AM6564" s="77">
        <f>IF(AND(K6564&gt;Variables!$G$10,K6564&lt;Variables!$G$11),0,1)</f>
        <v>1</v>
      </c>
      <c r="AN6564" s="77">
        <f>IF(H6564&lt;Variables!$G$13,1,0)</f>
        <v>0</v>
      </c>
      <c r="AO6564" s="77">
        <f>IF(R6564&lt;Variables!$G$12,0,1)</f>
        <v>0</v>
      </c>
      <c r="AP6564" s="78">
        <f t="shared" si="207"/>
        <v>1</v>
      </c>
      <c r="AQ6564" s="77">
        <f>IF(V6564&lt;Variables!$G$15,1,0)</f>
        <v>1</v>
      </c>
      <c r="AR6564" s="77">
        <v>0</v>
      </c>
      <c r="AS6564" s="77">
        <v>0</v>
      </c>
      <c r="AT6564" s="77">
        <v>1</v>
      </c>
      <c r="AU6564" s="77">
        <v>0</v>
      </c>
      <c r="BA6564" s="77">
        <v>-1.57</v>
      </c>
    </row>
    <row r="6565" spans="3:53" x14ac:dyDescent="0.25">
      <c r="C6565" s="77" t="s">
        <v>781</v>
      </c>
      <c r="D6565" s="77" t="s">
        <v>541</v>
      </c>
      <c r="E6565" s="77">
        <v>160.1</v>
      </c>
      <c r="F6565" s="77">
        <v>7.48</v>
      </c>
      <c r="G6565" s="77">
        <v>7.64</v>
      </c>
      <c r="H6565" s="77">
        <v>21570</v>
      </c>
      <c r="I6565" s="77">
        <v>0.45100000000000001</v>
      </c>
      <c r="J6565" s="77" t="s">
        <v>74</v>
      </c>
      <c r="K6565" s="77">
        <v>67.02</v>
      </c>
      <c r="L6565" s="77">
        <v>158.68210999999999</v>
      </c>
      <c r="M6565" s="77">
        <v>0.63509994920034063</v>
      </c>
      <c r="N6565" s="77">
        <v>157.55273</v>
      </c>
      <c r="O6565" s="77">
        <v>1.356479192712178</v>
      </c>
      <c r="P6565" s="77">
        <v>2753000</v>
      </c>
      <c r="Q6565" s="77">
        <v>7089000</v>
      </c>
      <c r="R6565" s="77">
        <v>0.39</v>
      </c>
      <c r="S6565" s="77">
        <v>29.515000000000001</v>
      </c>
      <c r="T6565" s="77">
        <v>8.6439999999999984</v>
      </c>
      <c r="U6565" s="77">
        <v>17.697199999999999</v>
      </c>
      <c r="V6565" s="77">
        <v>2.4955970508417851</v>
      </c>
      <c r="AC6565" s="77">
        <v>162.38999999999999</v>
      </c>
      <c r="AD6565" s="77">
        <v>157.75</v>
      </c>
      <c r="AH6565" s="77">
        <f>IF(AND(M6565&lt;Variables!$G$6,M6565&gt;Variables!$G$5),0,1)</f>
        <v>1</v>
      </c>
      <c r="AI6565" s="77">
        <f t="shared" si="206"/>
        <v>0</v>
      </c>
      <c r="AJ6565" s="77">
        <f>IF(I6565&gt;Variables!$G$7,0,1)</f>
        <v>1</v>
      </c>
      <c r="AK6565" s="77">
        <f>IF(F6565&gt;Variables!$G$8,0,1)</f>
        <v>1</v>
      </c>
      <c r="AL6565" s="77">
        <f>IF(G6565&gt;Variables!$G$9,0,1)</f>
        <v>1</v>
      </c>
      <c r="AM6565" s="77">
        <f>IF(AND(K6565&gt;Variables!$G$10,K6565&lt;Variables!$G$11),0,1)</f>
        <v>0</v>
      </c>
      <c r="AN6565" s="77">
        <f>IF(H6565&lt;Variables!$G$13,1,0)</f>
        <v>0</v>
      </c>
      <c r="AO6565" s="77">
        <f>IF(R6565&lt;Variables!$G$12,0,1)</f>
        <v>0</v>
      </c>
      <c r="AP6565" s="78">
        <f t="shared" si="207"/>
        <v>0</v>
      </c>
      <c r="AQ6565" s="77">
        <f>IF(V6565&lt;Variables!$G$15,1,0)</f>
        <v>1</v>
      </c>
      <c r="AR6565" s="77">
        <v>0</v>
      </c>
      <c r="AS6565" s="77">
        <v>1</v>
      </c>
      <c r="AT6565" s="77">
        <v>0</v>
      </c>
      <c r="AU6565" s="77">
        <v>0</v>
      </c>
      <c r="BA6565" s="77">
        <v>-0.11</v>
      </c>
    </row>
    <row r="6566" spans="3:53" x14ac:dyDescent="0.25">
      <c r="C6566" s="77" t="s">
        <v>781</v>
      </c>
      <c r="D6566" s="77" t="s">
        <v>183</v>
      </c>
      <c r="E6566" s="77">
        <v>47.46</v>
      </c>
      <c r="F6566" s="77">
        <v>10.06</v>
      </c>
      <c r="G6566" s="77">
        <v>12</v>
      </c>
      <c r="H6566" s="77">
        <v>6840</v>
      </c>
      <c r="I6566" s="77">
        <v>4512.6899999999996</v>
      </c>
      <c r="J6566" s="77" t="s">
        <v>75</v>
      </c>
      <c r="K6566" s="77">
        <v>68.06</v>
      </c>
      <c r="L6566" s="77">
        <v>46.755973684210517</v>
      </c>
      <c r="M6566" s="77">
        <v>1.0365013871011199</v>
      </c>
      <c r="N6566" s="77">
        <v>46.596363265306117</v>
      </c>
      <c r="O6566" s="77">
        <v>1.3825901627253341</v>
      </c>
      <c r="P6566" s="77">
        <v>1899000</v>
      </c>
      <c r="Q6566" s="77">
        <v>2260000</v>
      </c>
      <c r="R6566" s="77">
        <v>0.84</v>
      </c>
      <c r="S6566" s="77">
        <v>29.515000000000001</v>
      </c>
      <c r="T6566" s="77">
        <v>8.6439999999999984</v>
      </c>
      <c r="U6566" s="77">
        <v>17.697199999999999</v>
      </c>
      <c r="V6566" s="77">
        <v>2.4730914708679488</v>
      </c>
      <c r="AC6566" s="77">
        <v>49.741199999999999</v>
      </c>
      <c r="AD6566" s="77">
        <v>45.100900000000003</v>
      </c>
      <c r="AH6566" s="77">
        <f>IF(AND(M6566&lt;Variables!$G$6,M6566&gt;Variables!$G$5),0,1)</f>
        <v>1</v>
      </c>
      <c r="AI6566" s="77">
        <f t="shared" si="206"/>
        <v>0</v>
      </c>
      <c r="AJ6566" s="77">
        <f>IF(I6566&gt;Variables!$G$7,0,1)</f>
        <v>0</v>
      </c>
      <c r="AK6566" s="77">
        <f>IF(F6566&gt;Variables!$G$8,0,1)</f>
        <v>0</v>
      </c>
      <c r="AL6566" s="77">
        <f>IF(G6566&gt;Variables!$G$9,0,1)</f>
        <v>0</v>
      </c>
      <c r="AM6566" s="77">
        <f>IF(AND(K6566&gt;Variables!$G$10,K6566&lt;Variables!$G$11),0,1)</f>
        <v>0</v>
      </c>
      <c r="AN6566" s="77">
        <f>IF(H6566&lt;Variables!$G$13,1,0)</f>
        <v>0</v>
      </c>
      <c r="AO6566" s="77">
        <f>IF(R6566&lt;Variables!$G$12,0,1)</f>
        <v>0</v>
      </c>
      <c r="AP6566" s="78">
        <f t="shared" si="207"/>
        <v>1</v>
      </c>
      <c r="AQ6566" s="77">
        <f>IF(V6566&lt;Variables!$G$15,1,0)</f>
        <v>1</v>
      </c>
      <c r="AR6566" s="77">
        <v>1</v>
      </c>
      <c r="AS6566" s="77">
        <v>0</v>
      </c>
      <c r="AT6566" s="77">
        <v>0</v>
      </c>
      <c r="AU6566" s="77">
        <v>0</v>
      </c>
      <c r="BA6566" s="77">
        <v>2</v>
      </c>
    </row>
    <row r="6567" spans="3:53" x14ac:dyDescent="0.25">
      <c r="C6567" s="77" t="s">
        <v>781</v>
      </c>
      <c r="D6567" s="77" t="s">
        <v>123</v>
      </c>
      <c r="E6567" s="77">
        <v>12.18</v>
      </c>
      <c r="F6567" s="77">
        <v>8.14</v>
      </c>
      <c r="G6567" s="77">
        <v>3.05</v>
      </c>
      <c r="H6567" s="77">
        <v>4790</v>
      </c>
      <c r="I6567" s="77">
        <v>183.99799999999999</v>
      </c>
      <c r="J6567" s="77" t="s">
        <v>75</v>
      </c>
      <c r="K6567" s="77">
        <v>50.23</v>
      </c>
      <c r="L6567" s="77">
        <v>12.16011</v>
      </c>
      <c r="M6567" s="77">
        <v>-8.3140695273309001E-2</v>
      </c>
      <c r="N6567" s="77">
        <v>12.148756000000001</v>
      </c>
      <c r="O6567" s="77">
        <v>1.0239731541250619E-2</v>
      </c>
      <c r="P6567" s="77">
        <v>110983000</v>
      </c>
      <c r="Q6567" s="77">
        <v>48995000</v>
      </c>
      <c r="R6567" s="77">
        <v>2.27</v>
      </c>
      <c r="S6567" s="77">
        <v>29.515000000000001</v>
      </c>
      <c r="T6567" s="77">
        <v>8.6439999999999984</v>
      </c>
      <c r="U6567" s="77">
        <v>17.697199999999999</v>
      </c>
      <c r="V6567" s="77">
        <v>2.3715996834525339</v>
      </c>
      <c r="AC6567" s="77">
        <v>12.85</v>
      </c>
      <c r="AD6567" s="77">
        <v>11.72</v>
      </c>
      <c r="AH6567" s="77">
        <f>IF(AND(M6567&lt;Variables!$G$6,M6567&gt;Variables!$G$5),0,1)</f>
        <v>1</v>
      </c>
      <c r="AI6567" s="77">
        <f t="shared" si="206"/>
        <v>0</v>
      </c>
      <c r="AJ6567" s="77">
        <f>IF(I6567&gt;Variables!$G$7,0,1)</f>
        <v>0</v>
      </c>
      <c r="AK6567" s="77">
        <f>IF(F6567&gt;Variables!$G$8,0,1)</f>
        <v>1</v>
      </c>
      <c r="AL6567" s="77">
        <f>IF(G6567&gt;Variables!$G$9,0,1)</f>
        <v>1</v>
      </c>
      <c r="AM6567" s="77">
        <f>IF(AND(K6567&gt;Variables!$G$10,K6567&lt;Variables!$G$11),0,1)</f>
        <v>1</v>
      </c>
      <c r="AN6567" s="77">
        <f>IF(H6567&lt;Variables!$G$13,1,0)</f>
        <v>0</v>
      </c>
      <c r="AO6567" s="77">
        <f>IF(R6567&lt;Variables!$G$12,0,1)</f>
        <v>1</v>
      </c>
      <c r="AP6567" s="78">
        <f t="shared" si="207"/>
        <v>1</v>
      </c>
      <c r="AQ6567" s="77">
        <f>IF(V6567&lt;Variables!$G$15,1,0)</f>
        <v>1</v>
      </c>
      <c r="AR6567" s="77">
        <v>0</v>
      </c>
      <c r="AS6567" s="77">
        <v>0</v>
      </c>
      <c r="AT6567" s="77">
        <v>1</v>
      </c>
      <c r="AU6567" s="77">
        <v>0</v>
      </c>
      <c r="BA6567" s="77">
        <v>-2.25</v>
      </c>
    </row>
    <row r="6568" spans="3:53" x14ac:dyDescent="0.25">
      <c r="C6568" s="77" t="s">
        <v>781</v>
      </c>
      <c r="D6568" s="77" t="s">
        <v>475</v>
      </c>
      <c r="E6568" s="77">
        <v>52.51</v>
      </c>
      <c r="F6568" s="77">
        <v>12.86</v>
      </c>
      <c r="G6568" s="77">
        <v>13.04</v>
      </c>
      <c r="H6568" s="77">
        <v>4840</v>
      </c>
      <c r="I6568" s="77">
        <v>7.2999999999999995E-2</v>
      </c>
      <c r="J6568" s="77" t="s">
        <v>75</v>
      </c>
      <c r="K6568" s="77">
        <v>54.73</v>
      </c>
      <c r="L6568" s="77">
        <v>51.921726315789478</v>
      </c>
      <c r="M6568" s="77">
        <v>0.49665853296580997</v>
      </c>
      <c r="N6568" s="77">
        <v>52.224102040816319</v>
      </c>
      <c r="O6568" s="77">
        <v>-8.5213606509763923E-2</v>
      </c>
      <c r="P6568" s="77">
        <v>907539</v>
      </c>
      <c r="Q6568" s="77">
        <v>568912</v>
      </c>
      <c r="R6568" s="77">
        <v>1.6</v>
      </c>
      <c r="S6568" s="77">
        <v>29.515000000000001</v>
      </c>
      <c r="T6568" s="77">
        <v>8.6439999999999984</v>
      </c>
      <c r="U6568" s="77">
        <v>17.697199999999999</v>
      </c>
      <c r="V6568" s="77">
        <v>2.3963052033845278</v>
      </c>
      <c r="AC6568" s="77">
        <v>52.8</v>
      </c>
      <c r="AD6568" s="77">
        <v>51.25</v>
      </c>
      <c r="AH6568" s="77">
        <f>IF(AND(M6568&lt;Variables!$G$6,M6568&gt;Variables!$G$5),0,1)</f>
        <v>1</v>
      </c>
      <c r="AI6568" s="77">
        <f t="shared" si="206"/>
        <v>1</v>
      </c>
      <c r="AJ6568" s="77">
        <f>IF(I6568&gt;Variables!$G$7,0,1)</f>
        <v>1</v>
      </c>
      <c r="AK6568" s="77">
        <f>IF(F6568&gt;Variables!$G$8,0,1)</f>
        <v>0</v>
      </c>
      <c r="AL6568" s="77">
        <f>IF(G6568&gt;Variables!$G$9,0,1)</f>
        <v>0</v>
      </c>
      <c r="AM6568" s="77">
        <f>IF(AND(K6568&gt;Variables!$G$10,K6568&lt;Variables!$G$11),0,1)</f>
        <v>1</v>
      </c>
      <c r="AN6568" s="77">
        <f>IF(H6568&lt;Variables!$G$13,1,0)</f>
        <v>0</v>
      </c>
      <c r="AO6568" s="77">
        <f>IF(R6568&lt;Variables!$G$12,0,1)</f>
        <v>0</v>
      </c>
      <c r="AP6568" s="78">
        <f t="shared" si="207"/>
        <v>1</v>
      </c>
      <c r="AQ6568" s="77">
        <f>IF(V6568&lt;Variables!$G$15,1,0)</f>
        <v>1</v>
      </c>
      <c r="AR6568" s="77">
        <v>1</v>
      </c>
      <c r="AS6568" s="77">
        <v>0</v>
      </c>
      <c r="AT6568" s="77">
        <v>0</v>
      </c>
      <c r="AU6568" s="77">
        <v>0</v>
      </c>
      <c r="BA6568" s="77">
        <v>0.31</v>
      </c>
    </row>
    <row r="6569" spans="3:53" x14ac:dyDescent="0.25">
      <c r="C6569" s="77" t="s">
        <v>781</v>
      </c>
      <c r="D6569" s="77" t="s">
        <v>435</v>
      </c>
      <c r="E6569" s="77">
        <v>5.82</v>
      </c>
      <c r="F6569" s="77">
        <v>28.98</v>
      </c>
      <c r="G6569" s="77">
        <v>10.48</v>
      </c>
      <c r="H6569" s="77">
        <v>184.53</v>
      </c>
      <c r="I6569" s="77">
        <v>31.981000000000002</v>
      </c>
      <c r="J6569" s="77" t="s">
        <v>74</v>
      </c>
      <c r="K6569" s="77">
        <v>62.92</v>
      </c>
      <c r="L6569" s="77">
        <v>5.7734842105263153</v>
      </c>
      <c r="M6569" s="77">
        <v>0.46100047221325902</v>
      </c>
      <c r="N6569" s="77">
        <v>5.6555297872340429</v>
      </c>
      <c r="O6569" s="77">
        <v>2.5562629533361871</v>
      </c>
      <c r="P6569" s="77">
        <v>1150000</v>
      </c>
      <c r="Q6569" s="77">
        <v>258610</v>
      </c>
      <c r="R6569" s="77">
        <v>4.45</v>
      </c>
      <c r="S6569" s="77">
        <v>29.515000000000001</v>
      </c>
      <c r="T6569" s="77">
        <v>8.6439999999999984</v>
      </c>
      <c r="U6569" s="77">
        <v>17.697199999999999</v>
      </c>
      <c r="V6569" s="77">
        <v>2.4716638955427812</v>
      </c>
      <c r="AC6569" s="77">
        <v>5.88</v>
      </c>
      <c r="AD6569" s="77">
        <v>5.5</v>
      </c>
      <c r="AH6569" s="77">
        <f>IF(AND(M6569&lt;Variables!$G$6,M6569&gt;Variables!$G$5),0,1)</f>
        <v>1</v>
      </c>
      <c r="AI6569" s="77">
        <f t="shared" si="206"/>
        <v>0</v>
      </c>
      <c r="AJ6569" s="77">
        <f>IF(I6569&gt;Variables!$G$7,0,1)</f>
        <v>1</v>
      </c>
      <c r="AK6569" s="77">
        <f>IF(F6569&gt;Variables!$G$8,0,1)</f>
        <v>0</v>
      </c>
      <c r="AL6569" s="77">
        <f>IF(G6569&gt;Variables!$G$9,0,1)</f>
        <v>1</v>
      </c>
      <c r="AM6569" s="77">
        <f>IF(AND(K6569&gt;Variables!$G$10,K6569&lt;Variables!$G$11),0,1)</f>
        <v>0</v>
      </c>
      <c r="AN6569" s="77">
        <f>IF(H6569&lt;Variables!$G$13,1,0)</f>
        <v>1</v>
      </c>
      <c r="AO6569" s="77">
        <f>IF(R6569&lt;Variables!$G$12,0,1)</f>
        <v>1</v>
      </c>
      <c r="AP6569" s="78">
        <f t="shared" si="207"/>
        <v>0</v>
      </c>
      <c r="AQ6569" s="77">
        <f>IF(V6569&lt;Variables!$G$15,1,0)</f>
        <v>1</v>
      </c>
      <c r="AR6569" s="77">
        <v>0</v>
      </c>
      <c r="AS6569" s="77">
        <v>0</v>
      </c>
      <c r="AT6569" s="77">
        <v>1</v>
      </c>
      <c r="AU6569" s="77">
        <v>0</v>
      </c>
      <c r="BA6569" s="77">
        <v>-1.53</v>
      </c>
    </row>
    <row r="6570" spans="3:53" x14ac:dyDescent="0.25">
      <c r="C6570" s="77" t="s">
        <v>781</v>
      </c>
      <c r="D6570" s="77" t="s">
        <v>458</v>
      </c>
      <c r="E6570" s="77">
        <v>39.35</v>
      </c>
      <c r="F6570" s="77">
        <v>9.4700000000000006</v>
      </c>
      <c r="G6570" s="77">
        <v>9.85</v>
      </c>
      <c r="H6570" s="77">
        <v>8790</v>
      </c>
      <c r="I6570" s="77">
        <v>10.916</v>
      </c>
      <c r="J6570" s="77" t="s">
        <v>74</v>
      </c>
      <c r="K6570" s="77">
        <v>53.76</v>
      </c>
      <c r="L6570" s="77">
        <v>39.233984999999997</v>
      </c>
      <c r="M6570" s="77">
        <v>0.2931514603984085</v>
      </c>
      <c r="N6570" s="77">
        <v>39.322083999999997</v>
      </c>
      <c r="O6570" s="77">
        <v>6.8450085198943023E-2</v>
      </c>
      <c r="P6570" s="77">
        <v>20281000</v>
      </c>
      <c r="Q6570" s="77">
        <v>19867000</v>
      </c>
      <c r="R6570" s="77">
        <v>1.02</v>
      </c>
      <c r="S6570" s="77">
        <v>29.515000000000001</v>
      </c>
      <c r="T6570" s="77">
        <v>8.6439999999999984</v>
      </c>
      <c r="U6570" s="77">
        <v>17.697199999999999</v>
      </c>
      <c r="V6570" s="77">
        <v>2.3951483654993511</v>
      </c>
      <c r="AC6570" s="77">
        <v>39.57</v>
      </c>
      <c r="AD6570" s="77">
        <v>38.72</v>
      </c>
      <c r="AH6570" s="77">
        <f>IF(AND(M6570&lt;Variables!$G$6,M6570&gt;Variables!$G$5),0,1)</f>
        <v>1</v>
      </c>
      <c r="AI6570" s="77">
        <f t="shared" si="206"/>
        <v>1</v>
      </c>
      <c r="AJ6570" s="77">
        <f>IF(I6570&gt;Variables!$G$7,0,1)</f>
        <v>1</v>
      </c>
      <c r="AK6570" s="77">
        <f>IF(F6570&gt;Variables!$G$8,0,1)</f>
        <v>0</v>
      </c>
      <c r="AL6570" s="77">
        <f>IF(G6570&gt;Variables!$G$9,0,1)</f>
        <v>1</v>
      </c>
      <c r="AM6570" s="77">
        <f>IF(AND(K6570&gt;Variables!$G$10,K6570&lt;Variables!$G$11),0,1)</f>
        <v>1</v>
      </c>
      <c r="AN6570" s="77">
        <f>IF(H6570&lt;Variables!$G$13,1,0)</f>
        <v>0</v>
      </c>
      <c r="AO6570" s="77">
        <f>IF(R6570&lt;Variables!$G$12,0,1)</f>
        <v>0</v>
      </c>
      <c r="AP6570" s="78">
        <f t="shared" si="207"/>
        <v>0</v>
      </c>
      <c r="AQ6570" s="77">
        <f>IF(V6570&lt;Variables!$G$15,1,0)</f>
        <v>1</v>
      </c>
      <c r="AR6570" s="77">
        <v>0</v>
      </c>
      <c r="AS6570" s="77">
        <v>1</v>
      </c>
      <c r="AT6570" s="77">
        <v>0</v>
      </c>
      <c r="AU6570" s="77">
        <v>0</v>
      </c>
      <c r="BA6570" s="77">
        <v>0.21</v>
      </c>
    </row>
    <row r="6571" spans="3:53" x14ac:dyDescent="0.25">
      <c r="C6571" s="77" t="s">
        <v>781</v>
      </c>
      <c r="D6571" s="77" t="s">
        <v>485</v>
      </c>
      <c r="E6571" s="77">
        <v>5.51</v>
      </c>
      <c r="F6571" s="77">
        <v>24.38</v>
      </c>
      <c r="G6571" s="77">
        <v>23.95</v>
      </c>
      <c r="H6571" s="77">
        <v>147.38</v>
      </c>
      <c r="I6571" s="77">
        <v>-7.9909999999999997</v>
      </c>
      <c r="J6571" s="77" t="s">
        <v>74</v>
      </c>
      <c r="K6571" s="77">
        <v>51.31</v>
      </c>
      <c r="L6571" s="77">
        <v>5.4850499999999993</v>
      </c>
      <c r="M6571" s="77">
        <v>-0.1212386395748371</v>
      </c>
      <c r="N6571" s="77">
        <v>5.4075040000000003</v>
      </c>
      <c r="O6571" s="77">
        <v>1.3110669913512669</v>
      </c>
      <c r="P6571" s="77">
        <v>13340000</v>
      </c>
      <c r="Q6571" s="77">
        <v>1270000</v>
      </c>
      <c r="R6571" s="77">
        <v>10.5</v>
      </c>
      <c r="S6571" s="77">
        <v>29.515000000000001</v>
      </c>
      <c r="T6571" s="77">
        <v>8.6439999999999984</v>
      </c>
      <c r="U6571" s="77">
        <v>17.697199999999999</v>
      </c>
      <c r="V6571" s="77">
        <v>2.3841824843492772</v>
      </c>
      <c r="AC6571" s="77">
        <v>5.68</v>
      </c>
      <c r="AD6571" s="77">
        <v>5.15</v>
      </c>
      <c r="AH6571" s="77">
        <f>IF(AND(M6571&lt;Variables!$G$6,M6571&gt;Variables!$G$5),0,1)</f>
        <v>1</v>
      </c>
      <c r="AI6571" s="77">
        <f t="shared" si="206"/>
        <v>0</v>
      </c>
      <c r="AJ6571" s="77">
        <f>IF(I6571&gt;Variables!$G$7,0,1)</f>
        <v>1</v>
      </c>
      <c r="AK6571" s="77">
        <f>IF(F6571&gt;Variables!$G$8,0,1)</f>
        <v>0</v>
      </c>
      <c r="AL6571" s="77">
        <f>IF(G6571&gt;Variables!$G$9,0,1)</f>
        <v>0</v>
      </c>
      <c r="AM6571" s="77">
        <f>IF(AND(K6571&gt;Variables!$G$10,K6571&lt;Variables!$G$11),0,1)</f>
        <v>1</v>
      </c>
      <c r="AN6571" s="77">
        <f>IF(H6571&lt;Variables!$G$13,1,0)</f>
        <v>1</v>
      </c>
      <c r="AO6571" s="77">
        <f>IF(R6571&lt;Variables!$G$12,0,1)</f>
        <v>1</v>
      </c>
      <c r="AP6571" s="78">
        <f t="shared" si="207"/>
        <v>0</v>
      </c>
      <c r="AQ6571" s="77">
        <f>IF(V6571&lt;Variables!$G$15,1,0)</f>
        <v>1</v>
      </c>
      <c r="AR6571" s="77">
        <v>1</v>
      </c>
      <c r="AS6571" s="77">
        <v>0</v>
      </c>
      <c r="AT6571" s="77">
        <v>0</v>
      </c>
      <c r="AU6571" s="77">
        <v>0</v>
      </c>
      <c r="BA6571" s="77">
        <v>2</v>
      </c>
    </row>
    <row r="6572" spans="3:53" x14ac:dyDescent="0.25">
      <c r="C6572" s="77" t="s">
        <v>781</v>
      </c>
      <c r="D6572" s="77" t="s">
        <v>466</v>
      </c>
      <c r="E6572" s="77">
        <v>1.38</v>
      </c>
      <c r="F6572" s="77">
        <v>23.21</v>
      </c>
      <c r="G6572" s="77">
        <v>11.45</v>
      </c>
      <c r="H6572" s="77">
        <v>59.38</v>
      </c>
      <c r="I6572" s="77">
        <v>-0.86</v>
      </c>
      <c r="J6572" s="77" t="s">
        <v>74</v>
      </c>
      <c r="K6572" s="77">
        <v>46.27</v>
      </c>
      <c r="L6572" s="77">
        <v>1.3934249999999999</v>
      </c>
      <c r="M6572" s="77">
        <v>-0.81992213430936278</v>
      </c>
      <c r="N6572" s="77">
        <v>1.3978699999999999</v>
      </c>
      <c r="O6572" s="77">
        <v>-1.135298704457484</v>
      </c>
      <c r="P6572" s="77">
        <v>22760000</v>
      </c>
      <c r="Q6572" s="77">
        <v>1080000</v>
      </c>
      <c r="R6572" s="77">
        <v>21.07</v>
      </c>
      <c r="S6572" s="77">
        <v>29.515000000000001</v>
      </c>
      <c r="T6572" s="77">
        <v>8.6439999999999984</v>
      </c>
      <c r="U6572" s="77">
        <v>17.697199999999999</v>
      </c>
      <c r="V6572" s="77">
        <v>2.340842777479951</v>
      </c>
      <c r="AC6572" s="77">
        <v>1.64</v>
      </c>
      <c r="AD6572" s="77">
        <v>1.34</v>
      </c>
      <c r="AH6572" s="77">
        <f>IF(AND(M6572&lt;Variables!$G$6,M6572&gt;Variables!$G$5),0,1)</f>
        <v>1</v>
      </c>
      <c r="AI6572" s="77">
        <f t="shared" si="206"/>
        <v>1</v>
      </c>
      <c r="AJ6572" s="77">
        <f>IF(I6572&gt;Variables!$G$7,0,1)</f>
        <v>1</v>
      </c>
      <c r="AK6572" s="77">
        <f>IF(F6572&gt;Variables!$G$8,0,1)</f>
        <v>0</v>
      </c>
      <c r="AL6572" s="77">
        <f>IF(G6572&gt;Variables!$G$9,0,1)</f>
        <v>0</v>
      </c>
      <c r="AM6572" s="77">
        <f>IF(AND(K6572&gt;Variables!$G$10,K6572&lt;Variables!$G$11),0,1)</f>
        <v>1</v>
      </c>
      <c r="AN6572" s="77">
        <f>IF(H6572&lt;Variables!$G$13,1,0)</f>
        <v>1</v>
      </c>
      <c r="AO6572" s="77">
        <f>IF(R6572&lt;Variables!$G$12,0,1)</f>
        <v>1</v>
      </c>
      <c r="AP6572" s="78">
        <f t="shared" si="207"/>
        <v>0</v>
      </c>
      <c r="AQ6572" s="77">
        <f>IF(V6572&lt;Variables!$G$15,1,0)</f>
        <v>1</v>
      </c>
      <c r="AR6572" s="77">
        <v>0</v>
      </c>
      <c r="AS6572" s="77">
        <v>0</v>
      </c>
      <c r="AT6572" s="77">
        <v>1</v>
      </c>
      <c r="AU6572" s="77">
        <v>0</v>
      </c>
      <c r="BA6572" s="77">
        <v>-2.25</v>
      </c>
    </row>
    <row r="6573" spans="3:53" x14ac:dyDescent="0.25">
      <c r="C6573" s="77" t="s">
        <v>781</v>
      </c>
      <c r="D6573" s="77" t="s">
        <v>456</v>
      </c>
      <c r="E6573" s="77">
        <v>53.77</v>
      </c>
      <c r="F6573" s="77">
        <v>9.8800000000000008</v>
      </c>
      <c r="G6573" s="77">
        <v>10.119999999999999</v>
      </c>
      <c r="H6573" s="77">
        <v>6290</v>
      </c>
      <c r="I6573" s="77">
        <v>1.1200000000000001</v>
      </c>
      <c r="J6573" s="77" t="s">
        <v>74</v>
      </c>
      <c r="K6573" s="77">
        <v>37.72</v>
      </c>
      <c r="L6573" s="77">
        <v>53.806235000000001</v>
      </c>
      <c r="M6573" s="77">
        <v>-0.32753639053168898</v>
      </c>
      <c r="N6573" s="77">
        <v>53.862978000000012</v>
      </c>
      <c r="O6573" s="77">
        <v>-0.43253828260294619</v>
      </c>
      <c r="P6573" s="77">
        <v>3054000</v>
      </c>
      <c r="Q6573" s="77">
        <v>1408000</v>
      </c>
      <c r="R6573" s="77">
        <v>2.17</v>
      </c>
      <c r="S6573" s="77">
        <v>29.515000000000001</v>
      </c>
      <c r="T6573" s="77">
        <v>8.6439999999999984</v>
      </c>
      <c r="U6573" s="77">
        <v>17.697199999999999</v>
      </c>
      <c r="V6573" s="77">
        <v>2.236679185976719</v>
      </c>
      <c r="AC6573" s="77">
        <v>54.5</v>
      </c>
      <c r="AD6573" s="77">
        <v>52.95</v>
      </c>
      <c r="AH6573" s="77">
        <f>IF(AND(M6573&lt;Variables!$G$6,M6573&gt;Variables!$G$5),0,1)</f>
        <v>1</v>
      </c>
      <c r="AI6573" s="77">
        <f t="shared" si="206"/>
        <v>1</v>
      </c>
      <c r="AJ6573" s="77">
        <f>IF(I6573&gt;Variables!$G$7,0,1)</f>
        <v>1</v>
      </c>
      <c r="AK6573" s="77">
        <f>IF(F6573&gt;Variables!$G$8,0,1)</f>
        <v>0</v>
      </c>
      <c r="AL6573" s="77">
        <f>IF(G6573&gt;Variables!$G$9,0,1)</f>
        <v>1</v>
      </c>
      <c r="AM6573" s="77">
        <f>IF(AND(K6573&gt;Variables!$G$10,K6573&lt;Variables!$G$11),0,1)</f>
        <v>1</v>
      </c>
      <c r="AN6573" s="77">
        <f>IF(H6573&lt;Variables!$G$13,1,0)</f>
        <v>0</v>
      </c>
      <c r="AO6573" s="77">
        <f>IF(R6573&lt;Variables!$G$12,0,1)</f>
        <v>0</v>
      </c>
      <c r="AP6573" s="78">
        <f t="shared" si="207"/>
        <v>0</v>
      </c>
      <c r="AQ6573" s="77">
        <f>IF(V6573&lt;Variables!$G$15,1,0)</f>
        <v>1</v>
      </c>
      <c r="AR6573" s="77">
        <v>0</v>
      </c>
      <c r="AS6573" s="77">
        <v>0</v>
      </c>
      <c r="AT6573" s="77">
        <v>0</v>
      </c>
      <c r="AU6573" s="77">
        <v>1</v>
      </c>
      <c r="BA6573" s="77">
        <v>-0.53</v>
      </c>
    </row>
    <row r="6574" spans="3:53" x14ac:dyDescent="0.25">
      <c r="C6574" s="77" t="s">
        <v>781</v>
      </c>
      <c r="D6574" s="77" t="s">
        <v>429</v>
      </c>
      <c r="E6574" s="77">
        <v>184.22</v>
      </c>
      <c r="F6574" s="77">
        <v>10.35</v>
      </c>
      <c r="G6574" s="77">
        <v>-0.96</v>
      </c>
      <c r="H6574" s="77">
        <v>3840</v>
      </c>
      <c r="I6574" s="77">
        <v>3.665</v>
      </c>
      <c r="J6574" s="77" t="s">
        <v>74</v>
      </c>
      <c r="K6574" s="77">
        <v>54.12</v>
      </c>
      <c r="L6574" s="77">
        <v>183.6555647058824</v>
      </c>
      <c r="M6574" s="77">
        <v>9.4979585506703657E-2</v>
      </c>
      <c r="N6574" s="77">
        <v>183.56193255813949</v>
      </c>
      <c r="O6574" s="77">
        <v>0.1460365110154799</v>
      </c>
      <c r="P6574" s="77">
        <v>678796</v>
      </c>
      <c r="Q6574" s="77">
        <v>177589</v>
      </c>
      <c r="R6574" s="77">
        <v>3.82</v>
      </c>
      <c r="S6574" s="77">
        <v>29.515000000000001</v>
      </c>
      <c r="T6574" s="77">
        <v>8.6439999999999984</v>
      </c>
      <c r="U6574" s="77">
        <v>17.697199999999999</v>
      </c>
      <c r="V6574" s="77">
        <v>2.4060836104798988</v>
      </c>
      <c r="AC6574" s="77">
        <v>184.215</v>
      </c>
      <c r="AD6574" s="77">
        <v>181.905</v>
      </c>
      <c r="AH6574" s="77">
        <f>IF(AND(M6574&lt;Variables!$G$6,M6574&gt;Variables!$G$5),0,1)</f>
        <v>1</v>
      </c>
      <c r="AI6574" s="77">
        <f t="shared" si="206"/>
        <v>0</v>
      </c>
      <c r="AJ6574" s="77">
        <f>IF(I6574&gt;Variables!$G$7,0,1)</f>
        <v>1</v>
      </c>
      <c r="AK6574" s="77">
        <f>IF(F6574&gt;Variables!$G$8,0,1)</f>
        <v>0</v>
      </c>
      <c r="AL6574" s="77">
        <f>IF(G6574&gt;Variables!$G$9,0,1)</f>
        <v>1</v>
      </c>
      <c r="AM6574" s="77">
        <f>IF(AND(K6574&gt;Variables!$G$10,K6574&lt;Variables!$G$11),0,1)</f>
        <v>1</v>
      </c>
      <c r="AN6574" s="77">
        <f>IF(H6574&lt;Variables!$G$13,1,0)</f>
        <v>0</v>
      </c>
      <c r="AO6574" s="77">
        <f>IF(R6574&lt;Variables!$G$12,0,1)</f>
        <v>1</v>
      </c>
      <c r="AP6574" s="78">
        <f t="shared" si="207"/>
        <v>0</v>
      </c>
      <c r="AQ6574" s="77">
        <f>IF(V6574&lt;Variables!$G$15,1,0)</f>
        <v>1</v>
      </c>
      <c r="AR6574" s="77">
        <v>0</v>
      </c>
      <c r="AS6574" s="77">
        <v>0</v>
      </c>
      <c r="AT6574" s="77">
        <v>0</v>
      </c>
      <c r="AU6574" s="77">
        <v>1</v>
      </c>
      <c r="BA6574" s="77">
        <v>-1.08</v>
      </c>
    </row>
    <row r="6575" spans="3:53" x14ac:dyDescent="0.25">
      <c r="C6575" s="77" t="s">
        <v>781</v>
      </c>
      <c r="D6575" s="77" t="s">
        <v>449</v>
      </c>
      <c r="E6575" s="77">
        <v>33.200000000000003</v>
      </c>
      <c r="F6575" s="77">
        <v>11.19</v>
      </c>
      <c r="G6575" s="77">
        <v>7.09</v>
      </c>
      <c r="H6575" s="77">
        <v>17360</v>
      </c>
      <c r="I6575" s="77">
        <v>-0.23200000000000001</v>
      </c>
      <c r="J6575" s="77" t="s">
        <v>74</v>
      </c>
      <c r="K6575" s="77">
        <v>45.15</v>
      </c>
      <c r="L6575" s="77">
        <v>33.060895000000002</v>
      </c>
      <c r="M6575" s="77">
        <v>-2.7071257447590659E-3</v>
      </c>
      <c r="N6575" s="77">
        <v>33.295064000000004</v>
      </c>
      <c r="O6575" s="77">
        <v>-0.70600254740462809</v>
      </c>
      <c r="P6575" s="77">
        <v>46628000</v>
      </c>
      <c r="Q6575" s="77">
        <v>34219000</v>
      </c>
      <c r="R6575" s="77">
        <v>1.36</v>
      </c>
      <c r="S6575" s="77">
        <v>29.515000000000001</v>
      </c>
      <c r="T6575" s="77">
        <v>8.6439999999999984</v>
      </c>
      <c r="U6575" s="77">
        <v>17.697199999999999</v>
      </c>
      <c r="V6575" s="77">
        <v>2.3167864671004819</v>
      </c>
      <c r="AC6575" s="77">
        <v>34.130000000000003</v>
      </c>
      <c r="AD6575" s="77">
        <v>32.57</v>
      </c>
      <c r="AH6575" s="77">
        <f>IF(AND(M6575&lt;Variables!$G$6,M6575&gt;Variables!$G$5),0,1)</f>
        <v>1</v>
      </c>
      <c r="AI6575" s="77">
        <f t="shared" si="206"/>
        <v>1</v>
      </c>
      <c r="AJ6575" s="77">
        <f>IF(I6575&gt;Variables!$G$7,0,1)</f>
        <v>1</v>
      </c>
      <c r="AK6575" s="77">
        <f>IF(F6575&gt;Variables!$G$8,0,1)</f>
        <v>0</v>
      </c>
      <c r="AL6575" s="77">
        <f>IF(G6575&gt;Variables!$G$9,0,1)</f>
        <v>1</v>
      </c>
      <c r="AM6575" s="77">
        <f>IF(AND(K6575&gt;Variables!$G$10,K6575&lt;Variables!$G$11),0,1)</f>
        <v>1</v>
      </c>
      <c r="AN6575" s="77">
        <f>IF(H6575&lt;Variables!$G$13,1,0)</f>
        <v>0</v>
      </c>
      <c r="AO6575" s="77">
        <f>IF(R6575&lt;Variables!$G$12,0,1)</f>
        <v>0</v>
      </c>
      <c r="AP6575" s="78">
        <f t="shared" si="207"/>
        <v>0</v>
      </c>
      <c r="AQ6575" s="77">
        <f>IF(V6575&lt;Variables!$G$15,1,0)</f>
        <v>1</v>
      </c>
      <c r="AR6575" s="77">
        <v>1</v>
      </c>
      <c r="AS6575" s="77">
        <v>0</v>
      </c>
      <c r="AT6575" s="77">
        <v>0</v>
      </c>
      <c r="AU6575" s="77">
        <v>0</v>
      </c>
      <c r="BA6575" s="77">
        <v>0.22</v>
      </c>
    </row>
    <row r="6576" spans="3:53" x14ac:dyDescent="0.25">
      <c r="C6576" s="77" t="s">
        <v>781</v>
      </c>
      <c r="D6576" s="77" t="s">
        <v>432</v>
      </c>
      <c r="E6576" s="77">
        <v>21.94</v>
      </c>
      <c r="F6576" s="77">
        <v>12.45</v>
      </c>
      <c r="G6576" s="77">
        <v>2.34</v>
      </c>
      <c r="H6576" s="77">
        <v>2230</v>
      </c>
      <c r="I6576" s="77">
        <v>0.78700000000000003</v>
      </c>
      <c r="J6576" s="77" t="s">
        <v>74</v>
      </c>
      <c r="K6576" s="77">
        <v>66.13</v>
      </c>
      <c r="L6576" s="77">
        <v>21.791544999999999</v>
      </c>
      <c r="M6576" s="77">
        <v>0.36002495463264178</v>
      </c>
      <c r="N6576" s="77">
        <v>21.81372</v>
      </c>
      <c r="O6576" s="77">
        <v>0.25800276156474461</v>
      </c>
      <c r="P6576" s="77">
        <v>2226000</v>
      </c>
      <c r="Q6576" s="77">
        <v>1300000</v>
      </c>
      <c r="R6576" s="77">
        <v>1.71</v>
      </c>
      <c r="S6576" s="77">
        <v>29.515000000000001</v>
      </c>
      <c r="T6576" s="77">
        <v>8.6439999999999984</v>
      </c>
      <c r="U6576" s="77">
        <v>17.697199999999999</v>
      </c>
      <c r="V6576" s="77">
        <v>2.5079749503069189</v>
      </c>
      <c r="AC6576" s="77">
        <v>22.16</v>
      </c>
      <c r="AD6576" s="77">
        <v>21.46</v>
      </c>
      <c r="AH6576" s="77">
        <f>IF(AND(M6576&lt;Variables!$G$6,M6576&gt;Variables!$G$5),0,1)</f>
        <v>1</v>
      </c>
      <c r="AI6576" s="77">
        <f t="shared" si="206"/>
        <v>1</v>
      </c>
      <c r="AJ6576" s="77">
        <f>IF(I6576&gt;Variables!$G$7,0,1)</f>
        <v>1</v>
      </c>
      <c r="AK6576" s="77">
        <f>IF(F6576&gt;Variables!$G$8,0,1)</f>
        <v>0</v>
      </c>
      <c r="AL6576" s="77">
        <f>IF(G6576&gt;Variables!$G$9,0,1)</f>
        <v>1</v>
      </c>
      <c r="AM6576" s="77">
        <f>IF(AND(K6576&gt;Variables!$G$10,K6576&lt;Variables!$G$11),0,1)</f>
        <v>0</v>
      </c>
      <c r="AN6576" s="77">
        <f>IF(H6576&lt;Variables!$G$13,1,0)</f>
        <v>0</v>
      </c>
      <c r="AO6576" s="77">
        <f>IF(R6576&lt;Variables!$G$12,0,1)</f>
        <v>0</v>
      </c>
      <c r="AP6576" s="78">
        <f t="shared" si="207"/>
        <v>0</v>
      </c>
      <c r="AQ6576" s="77">
        <f>IF(V6576&lt;Variables!$G$15,1,0)</f>
        <v>1</v>
      </c>
      <c r="AR6576" s="77">
        <v>0</v>
      </c>
      <c r="AS6576" s="77">
        <v>0</v>
      </c>
      <c r="AT6576" s="77">
        <v>1</v>
      </c>
      <c r="AU6576" s="77">
        <v>0</v>
      </c>
      <c r="BA6576" s="77">
        <v>-1.34</v>
      </c>
    </row>
    <row r="6577" spans="3:53" x14ac:dyDescent="0.25">
      <c r="C6577" s="77" t="s">
        <v>781</v>
      </c>
      <c r="D6577" s="77" t="s">
        <v>286</v>
      </c>
      <c r="E6577" s="77">
        <v>9.84</v>
      </c>
      <c r="F6577" s="77">
        <v>14.95</v>
      </c>
      <c r="G6577" s="77">
        <v>11.59</v>
      </c>
      <c r="H6577" s="77">
        <v>38.950000000000003</v>
      </c>
      <c r="I6577" s="77">
        <v>5.7779999999999996</v>
      </c>
      <c r="J6577" s="77" t="s">
        <v>74</v>
      </c>
      <c r="K6577" s="77">
        <v>43.53</v>
      </c>
      <c r="L6577" s="77">
        <v>10.059015</v>
      </c>
      <c r="M6577" s="77">
        <v>-2.3761272848285691</v>
      </c>
      <c r="N6577" s="77">
        <v>9.996661363636365</v>
      </c>
      <c r="O6577" s="77">
        <v>-1.7672036413975589</v>
      </c>
      <c r="P6577" s="77">
        <v>1040000</v>
      </c>
      <c r="Q6577" s="77">
        <v>108820</v>
      </c>
      <c r="R6577" s="77">
        <v>9.56</v>
      </c>
      <c r="S6577" s="77">
        <v>29.515000000000001</v>
      </c>
      <c r="T6577" s="77">
        <v>8.6439999999999984</v>
      </c>
      <c r="U6577" s="77">
        <v>17.697199999999999</v>
      </c>
      <c r="V6577" s="77">
        <v>2.3173513156826981</v>
      </c>
      <c r="AC6577" s="77">
        <v>10.48</v>
      </c>
      <c r="AD6577" s="77">
        <v>9.3792000000000009</v>
      </c>
      <c r="AH6577" s="77">
        <f>IF(AND(M6577&lt;Variables!$G$6,M6577&gt;Variables!$G$5),0,1)</f>
        <v>0</v>
      </c>
      <c r="AI6577" s="77">
        <f t="shared" si="206"/>
        <v>0</v>
      </c>
      <c r="AJ6577" s="77">
        <f>IF(I6577&gt;Variables!$G$7,0,1)</f>
        <v>1</v>
      </c>
      <c r="AK6577" s="77">
        <f>IF(F6577&gt;Variables!$G$8,0,1)</f>
        <v>0</v>
      </c>
      <c r="AL6577" s="77">
        <f>IF(G6577&gt;Variables!$G$9,0,1)</f>
        <v>0</v>
      </c>
      <c r="AM6577" s="77">
        <f>IF(AND(K6577&gt;Variables!$G$10,K6577&lt;Variables!$G$11),0,1)</f>
        <v>1</v>
      </c>
      <c r="AN6577" s="77">
        <f>IF(H6577&lt;Variables!$G$13,1,0)</f>
        <v>1</v>
      </c>
      <c r="AO6577" s="77">
        <f>IF(R6577&lt;Variables!$G$12,0,1)</f>
        <v>1</v>
      </c>
      <c r="AP6577" s="78">
        <f t="shared" si="207"/>
        <v>0</v>
      </c>
      <c r="AQ6577" s="77">
        <f>IF(V6577&lt;Variables!$G$15,1,0)</f>
        <v>1</v>
      </c>
      <c r="AR6577" s="77">
        <v>1</v>
      </c>
      <c r="AS6577" s="77">
        <v>0</v>
      </c>
      <c r="AT6577" s="77">
        <v>0</v>
      </c>
      <c r="AU6577" s="77">
        <v>0</v>
      </c>
      <c r="BA6577" s="77">
        <v>2</v>
      </c>
    </row>
    <row r="6578" spans="3:53" x14ac:dyDescent="0.25">
      <c r="C6578" s="77" t="s">
        <v>781</v>
      </c>
      <c r="D6578" s="77" t="s">
        <v>131</v>
      </c>
      <c r="E6578" s="77">
        <v>1.77</v>
      </c>
      <c r="F6578" s="77">
        <v>16.55</v>
      </c>
      <c r="G6578" s="77">
        <v>10.69</v>
      </c>
      <c r="H6578" s="77">
        <v>2660</v>
      </c>
      <c r="I6578" s="77">
        <v>7.4809999999999999</v>
      </c>
      <c r="J6578" s="77" t="s">
        <v>74</v>
      </c>
      <c r="K6578" s="77">
        <v>59.23</v>
      </c>
      <c r="L6578" s="77">
        <v>1.7324349999999999</v>
      </c>
      <c r="M6578" s="77">
        <v>1.58534086415941</v>
      </c>
      <c r="N6578" s="77">
        <v>1.749266</v>
      </c>
      <c r="O6578" s="77">
        <v>0.60791211856860283</v>
      </c>
      <c r="P6578" s="77">
        <v>102507000</v>
      </c>
      <c r="Q6578" s="77">
        <v>21404000</v>
      </c>
      <c r="R6578" s="77">
        <v>4.79</v>
      </c>
      <c r="S6578" s="77">
        <v>29.515000000000001</v>
      </c>
      <c r="T6578" s="77">
        <v>8.6439999999999984</v>
      </c>
      <c r="U6578" s="77">
        <v>17.697199999999999</v>
      </c>
      <c r="V6578" s="77">
        <v>2.379144710975015</v>
      </c>
      <c r="AC6578" s="77">
        <v>1.88</v>
      </c>
      <c r="AD6578" s="77">
        <v>1.73</v>
      </c>
      <c r="AH6578" s="77">
        <f>IF(AND(M6578&lt;Variables!$G$6,M6578&gt;Variables!$G$5),0,1)</f>
        <v>1</v>
      </c>
      <c r="AI6578" s="77">
        <f t="shared" ref="AI6578:AI6641" si="208">IF(L6578&gt;N6578,0,1)</f>
        <v>1</v>
      </c>
      <c r="AJ6578" s="77">
        <f>IF(I6578&gt;Variables!$G$7,0,1)</f>
        <v>1</v>
      </c>
      <c r="AK6578" s="77">
        <f>IF(F6578&gt;Variables!$G$8,0,1)</f>
        <v>0</v>
      </c>
      <c r="AL6578" s="77">
        <f>IF(G6578&gt;Variables!$G$9,0,1)</f>
        <v>0</v>
      </c>
      <c r="AM6578" s="77">
        <f>IF(AND(K6578&gt;Variables!$G$10,K6578&lt;Variables!$G$11),0,1)</f>
        <v>1</v>
      </c>
      <c r="AN6578" s="77">
        <f>IF(H6578&lt;Variables!$G$13,1,0)</f>
        <v>0</v>
      </c>
      <c r="AO6578" s="77">
        <f>IF(R6578&lt;Variables!$G$12,0,1)</f>
        <v>1</v>
      </c>
      <c r="AP6578" s="78">
        <f t="shared" ref="AP6578:AP6641" si="209">IF(J6578="Pass", 0,1)</f>
        <v>0</v>
      </c>
      <c r="AQ6578" s="77">
        <f>IF(V6578&lt;Variables!$G$15,1,0)</f>
        <v>1</v>
      </c>
      <c r="AR6578" s="77">
        <v>0</v>
      </c>
      <c r="AS6578" s="77">
        <v>0</v>
      </c>
      <c r="AT6578" s="77">
        <v>1</v>
      </c>
      <c r="AU6578" s="77">
        <v>0</v>
      </c>
      <c r="BA6578" s="77">
        <v>-2.25</v>
      </c>
    </row>
    <row r="6579" spans="3:53" x14ac:dyDescent="0.25">
      <c r="C6579" s="77" t="s">
        <v>781</v>
      </c>
      <c r="D6579" s="77" t="s">
        <v>431</v>
      </c>
      <c r="E6579" s="77">
        <v>36.49</v>
      </c>
      <c r="F6579" s="77">
        <v>25.8</v>
      </c>
      <c r="G6579" s="77">
        <v>22.68</v>
      </c>
      <c r="H6579" s="77">
        <v>3750</v>
      </c>
      <c r="I6579" s="77">
        <v>51.658999999999999</v>
      </c>
      <c r="J6579" s="77" t="s">
        <v>74</v>
      </c>
      <c r="K6579" s="77">
        <v>54.02</v>
      </c>
      <c r="L6579" s="77">
        <v>36.089325000000009</v>
      </c>
      <c r="M6579" s="77">
        <v>0.62088997231173471</v>
      </c>
      <c r="N6579" s="77">
        <v>36.423009999999998</v>
      </c>
      <c r="O6579" s="77">
        <v>-0.30093613899564159</v>
      </c>
      <c r="P6579" s="77">
        <v>27295000</v>
      </c>
      <c r="Q6579" s="77">
        <v>5226000</v>
      </c>
      <c r="R6579" s="77">
        <v>5.22</v>
      </c>
      <c r="S6579" s="77">
        <v>29.515000000000001</v>
      </c>
      <c r="T6579" s="77">
        <v>8.6439999999999984</v>
      </c>
      <c r="U6579" s="77">
        <v>17.697199999999999</v>
      </c>
      <c r="V6579" s="77">
        <v>2.3852956771549492</v>
      </c>
      <c r="AC6579" s="77">
        <v>38.549999999999997</v>
      </c>
      <c r="AD6579" s="77">
        <v>36.1</v>
      </c>
      <c r="AH6579" s="77">
        <f>IF(AND(M6579&lt;Variables!$G$6,M6579&gt;Variables!$G$5),0,1)</f>
        <v>1</v>
      </c>
      <c r="AI6579" s="77">
        <f t="shared" si="208"/>
        <v>1</v>
      </c>
      <c r="AJ6579" s="77">
        <f>IF(I6579&gt;Variables!$G$7,0,1)</f>
        <v>0</v>
      </c>
      <c r="AK6579" s="77">
        <f>IF(F6579&gt;Variables!$G$8,0,1)</f>
        <v>0</v>
      </c>
      <c r="AL6579" s="77">
        <f>IF(G6579&gt;Variables!$G$9,0,1)</f>
        <v>0</v>
      </c>
      <c r="AM6579" s="77">
        <f>IF(AND(K6579&gt;Variables!$G$10,K6579&lt;Variables!$G$11),0,1)</f>
        <v>1</v>
      </c>
      <c r="AN6579" s="77">
        <f>IF(H6579&lt;Variables!$G$13,1,0)</f>
        <v>0</v>
      </c>
      <c r="AO6579" s="77">
        <f>IF(R6579&lt;Variables!$G$12,0,1)</f>
        <v>1</v>
      </c>
      <c r="AP6579" s="78">
        <f t="shared" si="209"/>
        <v>0</v>
      </c>
      <c r="AQ6579" s="77">
        <f>IF(V6579&lt;Variables!$G$15,1,0)</f>
        <v>1</v>
      </c>
      <c r="AR6579" s="77">
        <v>1</v>
      </c>
      <c r="AS6579" s="77">
        <v>0</v>
      </c>
      <c r="AT6579" s="77">
        <v>0</v>
      </c>
      <c r="AU6579" s="77">
        <v>0</v>
      </c>
      <c r="BA6579" s="77">
        <v>2</v>
      </c>
    </row>
    <row r="6580" spans="3:53" x14ac:dyDescent="0.25">
      <c r="C6580" s="77" t="s">
        <v>781</v>
      </c>
      <c r="D6580" s="77" t="s">
        <v>440</v>
      </c>
      <c r="E6580" s="77">
        <v>1.0900000000000001</v>
      </c>
      <c r="F6580" s="77">
        <v>6.8</v>
      </c>
      <c r="G6580" s="77">
        <v>5.34</v>
      </c>
      <c r="H6580" s="77">
        <v>-99999</v>
      </c>
      <c r="I6580" s="77">
        <v>78.716999999999999</v>
      </c>
      <c r="J6580" s="77" t="s">
        <v>74</v>
      </c>
      <c r="K6580" s="77">
        <v>59.77</v>
      </c>
      <c r="L6580" s="77">
        <v>1.085</v>
      </c>
      <c r="M6580" s="77">
        <v>0</v>
      </c>
      <c r="N6580" s="77">
        <v>1.0854999999999999</v>
      </c>
      <c r="O6580" s="77">
        <v>-4.6061722708424228E-2</v>
      </c>
      <c r="P6580" s="77">
        <v>65443</v>
      </c>
      <c r="Q6580" s="77">
        <v>137957</v>
      </c>
      <c r="R6580" s="77">
        <v>0.47</v>
      </c>
      <c r="S6580" s="77">
        <v>29.515000000000001</v>
      </c>
      <c r="T6580" s="77">
        <v>8.6439999999999984</v>
      </c>
      <c r="U6580" s="77">
        <v>17.697199999999999</v>
      </c>
      <c r="V6580" s="77">
        <v>2.4682171999999998</v>
      </c>
      <c r="AC6580" s="77">
        <v>1.1000000000000001</v>
      </c>
      <c r="AD6580" s="77">
        <v>1.06</v>
      </c>
      <c r="AH6580" s="77">
        <f>IF(AND(M6580&lt;Variables!$G$6,M6580&gt;Variables!$G$5),0,1)</f>
        <v>1</v>
      </c>
      <c r="AI6580" s="77">
        <f t="shared" si="208"/>
        <v>1</v>
      </c>
      <c r="AJ6580" s="77">
        <f>IF(I6580&gt;Variables!$G$7,0,1)</f>
        <v>0</v>
      </c>
      <c r="AK6580" s="77">
        <f>IF(F6580&gt;Variables!$G$8,0,1)</f>
        <v>1</v>
      </c>
      <c r="AL6580" s="77">
        <f>IF(G6580&gt;Variables!$G$9,0,1)</f>
        <v>1</v>
      </c>
      <c r="AM6580" s="77">
        <f>IF(AND(K6580&gt;Variables!$G$10,K6580&lt;Variables!$G$11),0,1)</f>
        <v>1</v>
      </c>
      <c r="AN6580" s="77">
        <f>IF(H6580&lt;Variables!$G$13,1,0)</f>
        <v>1</v>
      </c>
      <c r="AO6580" s="77">
        <f>IF(R6580&lt;Variables!$G$12,0,1)</f>
        <v>0</v>
      </c>
      <c r="AP6580" s="78">
        <f t="shared" si="209"/>
        <v>0</v>
      </c>
      <c r="AQ6580" s="77">
        <f>IF(V6580&lt;Variables!$G$15,1,0)</f>
        <v>1</v>
      </c>
      <c r="AR6580" s="77">
        <v>0</v>
      </c>
      <c r="AS6580" s="77">
        <v>0</v>
      </c>
      <c r="AT6580" s="77">
        <v>1</v>
      </c>
      <c r="AU6580" s="77">
        <v>0</v>
      </c>
      <c r="BA6580" s="77">
        <v>-2.25</v>
      </c>
    </row>
    <row r="6581" spans="3:53" x14ac:dyDescent="0.25">
      <c r="C6581" s="77" t="s">
        <v>781</v>
      </c>
      <c r="D6581" s="77" t="s">
        <v>764</v>
      </c>
      <c r="E6581" s="77">
        <v>193.54</v>
      </c>
      <c r="F6581" s="77">
        <v>6.91</v>
      </c>
      <c r="G6581" s="77">
        <v>6.92</v>
      </c>
      <c r="H6581" s="77">
        <v>13830</v>
      </c>
      <c r="I6581" s="77">
        <v>-1.7350000000000001</v>
      </c>
      <c r="J6581" s="77" t="s">
        <v>75</v>
      </c>
      <c r="K6581" s="77">
        <v>44.8</v>
      </c>
      <c r="L6581" s="77">
        <v>193.32568499999999</v>
      </c>
      <c r="M6581" s="77">
        <v>-0.16587811391952259</v>
      </c>
      <c r="N6581" s="77">
        <v>193.29861</v>
      </c>
      <c r="O6581" s="77">
        <v>-0.15189452215926491</v>
      </c>
      <c r="P6581" s="77">
        <v>2729000</v>
      </c>
      <c r="Q6581" s="77">
        <v>3773000</v>
      </c>
      <c r="R6581" s="77">
        <v>0.72</v>
      </c>
      <c r="S6581" s="77">
        <v>29.515000000000001</v>
      </c>
      <c r="T6581" s="77">
        <v>8.6439999999999984</v>
      </c>
      <c r="U6581" s="77">
        <v>17.697199999999999</v>
      </c>
      <c r="V6581" s="77">
        <v>2.3149497397983101</v>
      </c>
      <c r="AC6581" s="77">
        <v>195.60990000000001</v>
      </c>
      <c r="AD6581" s="77">
        <v>190.55009999999999</v>
      </c>
      <c r="AH6581" s="77">
        <f>IF(AND(M6581&lt;Variables!$G$6,M6581&gt;Variables!$G$5),0,1)</f>
        <v>1</v>
      </c>
      <c r="AI6581" s="77">
        <f t="shared" si="208"/>
        <v>0</v>
      </c>
      <c r="AJ6581" s="77">
        <f>IF(I6581&gt;Variables!$G$7,0,1)</f>
        <v>1</v>
      </c>
      <c r="AK6581" s="77">
        <f>IF(F6581&gt;Variables!$G$8,0,1)</f>
        <v>1</v>
      </c>
      <c r="AL6581" s="77">
        <f>IF(G6581&gt;Variables!$G$9,0,1)</f>
        <v>1</v>
      </c>
      <c r="AM6581" s="77">
        <f>IF(AND(K6581&gt;Variables!$G$10,K6581&lt;Variables!$G$11),0,1)</f>
        <v>1</v>
      </c>
      <c r="AN6581" s="77">
        <f>IF(H6581&lt;Variables!$G$13,1,0)</f>
        <v>0</v>
      </c>
      <c r="AO6581" s="77">
        <f>IF(R6581&lt;Variables!$G$12,0,1)</f>
        <v>0</v>
      </c>
      <c r="AP6581" s="78">
        <f t="shared" si="209"/>
        <v>1</v>
      </c>
      <c r="AQ6581" s="77">
        <f>IF(V6581&lt;Variables!$G$15,1,0)</f>
        <v>1</v>
      </c>
      <c r="AR6581" s="77">
        <v>1</v>
      </c>
      <c r="AS6581" s="77">
        <v>0</v>
      </c>
      <c r="AT6581" s="77">
        <v>0</v>
      </c>
      <c r="AU6581" s="77">
        <v>0</v>
      </c>
      <c r="BA6581" s="77">
        <v>0.65</v>
      </c>
    </row>
    <row r="6582" spans="3:53" x14ac:dyDescent="0.25">
      <c r="C6582" s="77" t="s">
        <v>781</v>
      </c>
      <c r="D6582" s="77" t="s">
        <v>444</v>
      </c>
      <c r="E6582" s="77">
        <v>2.58</v>
      </c>
      <c r="F6582" s="77">
        <v>18.350000000000001</v>
      </c>
      <c r="G6582" s="77">
        <v>3.04</v>
      </c>
      <c r="H6582" s="77">
        <v>-99999</v>
      </c>
      <c r="I6582" s="77">
        <v>-99999</v>
      </c>
      <c r="J6582" s="77" t="s">
        <v>75</v>
      </c>
      <c r="K6582" s="77">
        <v>-99999</v>
      </c>
      <c r="L6582" s="77">
        <v>2.5760000000000001</v>
      </c>
      <c r="M6582" s="77">
        <v>0</v>
      </c>
      <c r="N6582" s="77">
        <v>2.5779999999999998</v>
      </c>
      <c r="O6582" s="77">
        <v>-7.7579519006990824E-2</v>
      </c>
      <c r="P6582" s="77">
        <v>124636</v>
      </c>
      <c r="Q6582" s="77">
        <v>1740</v>
      </c>
      <c r="R6582" s="77">
        <v>71.63</v>
      </c>
      <c r="S6582" s="77">
        <v>29.515000000000001</v>
      </c>
      <c r="T6582" s="77">
        <v>8.6439999999999984</v>
      </c>
      <c r="U6582" s="77">
        <v>17.697199999999999</v>
      </c>
      <c r="V6582" s="77">
        <v>-99999</v>
      </c>
      <c r="AC6582" s="77">
        <v>2.58</v>
      </c>
      <c r="AD6582" s="77">
        <v>2.5007999999999999</v>
      </c>
      <c r="AH6582" s="77">
        <f>IF(AND(M6582&lt;Variables!$G$6,M6582&gt;Variables!$G$5),0,1)</f>
        <v>1</v>
      </c>
      <c r="AI6582" s="77">
        <f t="shared" si="208"/>
        <v>1</v>
      </c>
      <c r="AJ6582" s="77">
        <f>IF(I6582&gt;Variables!$G$7,0,1)</f>
        <v>1</v>
      </c>
      <c r="AK6582" s="77">
        <f>IF(F6582&gt;Variables!$G$8,0,1)</f>
        <v>0</v>
      </c>
      <c r="AL6582" s="77">
        <f>IF(G6582&gt;Variables!$G$9,0,1)</f>
        <v>1</v>
      </c>
      <c r="AM6582" s="77">
        <f>IF(AND(K6582&gt;Variables!$G$10,K6582&lt;Variables!$G$11),0,1)</f>
        <v>1</v>
      </c>
      <c r="AN6582" s="77">
        <f>IF(H6582&lt;Variables!$G$13,1,0)</f>
        <v>1</v>
      </c>
      <c r="AO6582" s="77">
        <f>IF(R6582&lt;Variables!$G$12,0,1)</f>
        <v>1</v>
      </c>
      <c r="AP6582" s="78">
        <f t="shared" si="209"/>
        <v>1</v>
      </c>
      <c r="AQ6582" s="77">
        <f>IF(V6582&lt;Variables!$G$15,1,0)</f>
        <v>1</v>
      </c>
      <c r="AR6582" s="77">
        <v>0</v>
      </c>
      <c r="AS6582" s="77">
        <v>0</v>
      </c>
      <c r="AT6582" s="77">
        <v>1</v>
      </c>
      <c r="AU6582" s="77">
        <v>0</v>
      </c>
      <c r="BA6582" s="77">
        <v>-2.25</v>
      </c>
    </row>
    <row r="6583" spans="3:53" x14ac:dyDescent="0.25">
      <c r="C6583" s="77" t="s">
        <v>781</v>
      </c>
      <c r="D6583" s="77" t="s">
        <v>198</v>
      </c>
      <c r="E6583" s="77">
        <v>0.17</v>
      </c>
      <c r="F6583" s="77">
        <v>13.99</v>
      </c>
      <c r="G6583" s="77">
        <v>4.0999999999999996</v>
      </c>
      <c r="H6583" s="77">
        <v>-99999</v>
      </c>
      <c r="I6583" s="77">
        <v>-71.597999999999999</v>
      </c>
      <c r="J6583" s="77" t="s">
        <v>75</v>
      </c>
      <c r="K6583" s="77">
        <v>45.2</v>
      </c>
      <c r="L6583" s="77">
        <v>0.14990000000000001</v>
      </c>
      <c r="M6583" s="77">
        <v>0</v>
      </c>
      <c r="N6583" s="77">
        <v>0.15643333333333331</v>
      </c>
      <c r="O6583" s="77">
        <v>-4.1764329852972519</v>
      </c>
      <c r="P6583" s="77">
        <v>61513</v>
      </c>
      <c r="Q6583" s="77">
        <v>79782</v>
      </c>
      <c r="R6583" s="77">
        <v>0.77</v>
      </c>
      <c r="S6583" s="77">
        <v>29.515000000000001</v>
      </c>
      <c r="T6583" s="77">
        <v>8.6439999999999984</v>
      </c>
      <c r="U6583" s="77">
        <v>17.697199999999999</v>
      </c>
      <c r="V6583" s="77">
        <v>2.317272</v>
      </c>
      <c r="AC6583" s="77">
        <v>0.16500000000000001</v>
      </c>
      <c r="AD6583" s="77">
        <v>0.1575</v>
      </c>
      <c r="AH6583" s="77">
        <f>IF(AND(M6583&lt;Variables!$G$6,M6583&gt;Variables!$G$5),0,1)</f>
        <v>1</v>
      </c>
      <c r="AI6583" s="77">
        <f t="shared" si="208"/>
        <v>1</v>
      </c>
      <c r="AJ6583" s="77">
        <f>IF(I6583&gt;Variables!$G$7,0,1)</f>
        <v>1</v>
      </c>
      <c r="AK6583" s="77">
        <f>IF(F6583&gt;Variables!$G$8,0,1)</f>
        <v>0</v>
      </c>
      <c r="AL6583" s="77">
        <f>IF(G6583&gt;Variables!$G$9,0,1)</f>
        <v>1</v>
      </c>
      <c r="AM6583" s="77">
        <f>IF(AND(K6583&gt;Variables!$G$10,K6583&lt;Variables!$G$11),0,1)</f>
        <v>1</v>
      </c>
      <c r="AN6583" s="77">
        <f>IF(H6583&lt;Variables!$G$13,1,0)</f>
        <v>1</v>
      </c>
      <c r="AO6583" s="77">
        <f>IF(R6583&lt;Variables!$G$12,0,1)</f>
        <v>0</v>
      </c>
      <c r="AP6583" s="78">
        <f t="shared" si="209"/>
        <v>1</v>
      </c>
      <c r="AQ6583" s="77">
        <f>IF(V6583&lt;Variables!$G$15,1,0)</f>
        <v>1</v>
      </c>
      <c r="AR6583" s="77">
        <v>0</v>
      </c>
      <c r="AS6583" s="77">
        <v>0</v>
      </c>
      <c r="AT6583" s="77">
        <v>1</v>
      </c>
      <c r="AU6583" s="77">
        <v>0</v>
      </c>
      <c r="BA6583" s="77">
        <v>-2.25</v>
      </c>
    </row>
    <row r="6584" spans="3:53" x14ac:dyDescent="0.25">
      <c r="C6584" s="77" t="s">
        <v>781</v>
      </c>
      <c r="D6584" s="77" t="s">
        <v>453</v>
      </c>
      <c r="E6584" s="77">
        <v>16.93</v>
      </c>
      <c r="F6584" s="77">
        <v>20.03</v>
      </c>
      <c r="G6584" s="77">
        <v>-1.22</v>
      </c>
      <c r="H6584" s="77">
        <v>177.22</v>
      </c>
      <c r="I6584" s="77">
        <v>-27.44</v>
      </c>
      <c r="J6584" s="77" t="s">
        <v>75</v>
      </c>
      <c r="K6584" s="77">
        <v>46.34</v>
      </c>
      <c r="L6584" s="77">
        <v>16.93477</v>
      </c>
      <c r="M6584" s="77">
        <v>3.0883206562598471E-2</v>
      </c>
      <c r="N6584" s="77">
        <v>16.944917857142858</v>
      </c>
      <c r="O6584" s="77">
        <v>-2.9022608337897191E-2</v>
      </c>
      <c r="P6584" s="77">
        <v>595430</v>
      </c>
      <c r="Q6584" s="77">
        <v>77900</v>
      </c>
      <c r="R6584" s="77">
        <v>7.64</v>
      </c>
      <c r="S6584" s="77">
        <v>29.515000000000001</v>
      </c>
      <c r="T6584" s="77">
        <v>8.6439999999999984</v>
      </c>
      <c r="U6584" s="77">
        <v>17.697199999999999</v>
      </c>
      <c r="V6584" s="77">
        <v>2.328605874593396</v>
      </c>
      <c r="AC6584" s="77">
        <v>17</v>
      </c>
      <c r="AD6584" s="77">
        <v>16.86</v>
      </c>
      <c r="AH6584" s="77">
        <f>IF(AND(M6584&lt;Variables!$G$6,M6584&gt;Variables!$G$5),0,1)</f>
        <v>1</v>
      </c>
      <c r="AI6584" s="77">
        <f t="shared" si="208"/>
        <v>1</v>
      </c>
      <c r="AJ6584" s="77">
        <f>IF(I6584&gt;Variables!$G$7,0,1)</f>
        <v>1</v>
      </c>
      <c r="AK6584" s="77">
        <f>IF(F6584&gt;Variables!$G$8,0,1)</f>
        <v>0</v>
      </c>
      <c r="AL6584" s="77">
        <f>IF(G6584&gt;Variables!$G$9,0,1)</f>
        <v>1</v>
      </c>
      <c r="AM6584" s="77">
        <f>IF(AND(K6584&gt;Variables!$G$10,K6584&lt;Variables!$G$11),0,1)</f>
        <v>1</v>
      </c>
      <c r="AN6584" s="77">
        <f>IF(H6584&lt;Variables!$G$13,1,0)</f>
        <v>1</v>
      </c>
      <c r="AO6584" s="77">
        <f>IF(R6584&lt;Variables!$G$12,0,1)</f>
        <v>1</v>
      </c>
      <c r="AP6584" s="78">
        <f t="shared" si="209"/>
        <v>1</v>
      </c>
      <c r="AQ6584" s="77">
        <f>IF(V6584&lt;Variables!$G$15,1,0)</f>
        <v>1</v>
      </c>
      <c r="AR6584" s="77">
        <v>0</v>
      </c>
      <c r="AS6584" s="77">
        <v>1</v>
      </c>
      <c r="AT6584" s="77">
        <v>0</v>
      </c>
      <c r="AU6584" s="77">
        <v>0</v>
      </c>
      <c r="BA6584" s="77">
        <v>0.35</v>
      </c>
    </row>
    <row r="6585" spans="3:53" x14ac:dyDescent="0.25">
      <c r="C6585" s="77" t="s">
        <v>781</v>
      </c>
      <c r="D6585" s="77" t="s">
        <v>438</v>
      </c>
      <c r="E6585" s="77">
        <v>255.5</v>
      </c>
      <c r="F6585" s="77">
        <v>7.31</v>
      </c>
      <c r="G6585" s="77">
        <v>4.5199999999999996</v>
      </c>
      <c r="H6585" s="77">
        <v>52880</v>
      </c>
      <c r="I6585" s="77">
        <v>63.113</v>
      </c>
      <c r="J6585" s="77" t="s">
        <v>75</v>
      </c>
      <c r="K6585" s="77">
        <v>35.159999999999997</v>
      </c>
      <c r="L6585" s="77">
        <v>255.41268500000001</v>
      </c>
      <c r="M6585" s="77">
        <v>-0.22018679299346711</v>
      </c>
      <c r="N6585" s="77">
        <v>255.70668800000001</v>
      </c>
      <c r="O6585" s="77">
        <v>-0.3349102859601315</v>
      </c>
      <c r="P6585" s="77">
        <v>6165000</v>
      </c>
      <c r="Q6585" s="77">
        <v>3755000</v>
      </c>
      <c r="R6585" s="77">
        <v>1.64</v>
      </c>
      <c r="S6585" s="77">
        <v>29.515000000000001</v>
      </c>
      <c r="T6585" s="77">
        <v>8.6439999999999984</v>
      </c>
      <c r="U6585" s="77">
        <v>17.697199999999999</v>
      </c>
      <c r="V6585" s="77">
        <v>2.2095457086586601</v>
      </c>
      <c r="AC6585" s="77">
        <v>256.93</v>
      </c>
      <c r="AD6585" s="77">
        <v>253.32</v>
      </c>
      <c r="AH6585" s="77">
        <f>IF(AND(M6585&lt;Variables!$G$6,M6585&gt;Variables!$G$5),0,1)</f>
        <v>1</v>
      </c>
      <c r="AI6585" s="77">
        <f t="shared" si="208"/>
        <v>1</v>
      </c>
      <c r="AJ6585" s="77">
        <f>IF(I6585&gt;Variables!$G$7,0,1)</f>
        <v>0</v>
      </c>
      <c r="AK6585" s="77">
        <f>IF(F6585&gt;Variables!$G$8,0,1)</f>
        <v>1</v>
      </c>
      <c r="AL6585" s="77">
        <f>IF(G6585&gt;Variables!$G$9,0,1)</f>
        <v>1</v>
      </c>
      <c r="AM6585" s="77">
        <f>IF(AND(K6585&gt;Variables!$G$10,K6585&lt;Variables!$G$11),0,1)</f>
        <v>1</v>
      </c>
      <c r="AN6585" s="77">
        <f>IF(H6585&lt;Variables!$G$13,1,0)</f>
        <v>0</v>
      </c>
      <c r="AO6585" s="77">
        <f>IF(R6585&lt;Variables!$G$12,0,1)</f>
        <v>0</v>
      </c>
      <c r="AP6585" s="78">
        <f t="shared" si="209"/>
        <v>1</v>
      </c>
      <c r="AQ6585" s="77">
        <f>IF(V6585&lt;Variables!$G$15,1,0)</f>
        <v>1</v>
      </c>
      <c r="AR6585" s="77">
        <v>0</v>
      </c>
      <c r="AS6585" s="77">
        <v>1</v>
      </c>
      <c r="AT6585" s="77">
        <v>0</v>
      </c>
      <c r="AU6585" s="77">
        <v>0</v>
      </c>
      <c r="BA6585" s="77">
        <v>0.22</v>
      </c>
    </row>
    <row r="6586" spans="3:53" x14ac:dyDescent="0.25">
      <c r="C6586" s="77" t="s">
        <v>782</v>
      </c>
      <c r="D6586" s="77" t="s">
        <v>442</v>
      </c>
      <c r="E6586" s="77">
        <v>138.24</v>
      </c>
      <c r="F6586" s="77">
        <v>9.73</v>
      </c>
      <c r="G6586" s="77">
        <v>1.01</v>
      </c>
      <c r="H6586" s="77">
        <v>20120</v>
      </c>
      <c r="I6586" s="77">
        <v>-22.622</v>
      </c>
      <c r="J6586" s="77" t="s">
        <v>75</v>
      </c>
      <c r="K6586" s="77">
        <v>31.07</v>
      </c>
      <c r="L6586" s="77">
        <v>138.211465</v>
      </c>
      <c r="M6586" s="77">
        <v>-0.39176561799706322</v>
      </c>
      <c r="N6586" s="77">
        <v>138.748346</v>
      </c>
      <c r="O6586" s="77">
        <v>-0.77719557103766157</v>
      </c>
      <c r="P6586" s="77">
        <v>7843000</v>
      </c>
      <c r="Q6586" s="77">
        <v>2303000</v>
      </c>
      <c r="R6586" s="77">
        <v>3.41</v>
      </c>
      <c r="S6586" s="77">
        <v>29.731000000000002</v>
      </c>
      <c r="T6586" s="77">
        <v>7.9329999999999998</v>
      </c>
      <c r="U6586" s="77">
        <v>17.457999999999998</v>
      </c>
      <c r="V6586" s="77">
        <v>2.159653342414523</v>
      </c>
      <c r="AC6586" s="77">
        <v>139.69999999999999</v>
      </c>
      <c r="AD6586" s="77">
        <v>136.09</v>
      </c>
      <c r="AH6586" s="77">
        <f>IF(AND(M6586&lt;Variables!$G$6,M6586&gt;Variables!$G$5),0,1)</f>
        <v>1</v>
      </c>
      <c r="AI6586" s="77">
        <f t="shared" si="208"/>
        <v>1</v>
      </c>
      <c r="AJ6586" s="77">
        <f>IF(I6586&gt;Variables!$G$7,0,1)</f>
        <v>1</v>
      </c>
      <c r="AK6586" s="77">
        <f>IF(F6586&gt;Variables!$G$8,0,1)</f>
        <v>0</v>
      </c>
      <c r="AL6586" s="77">
        <f>IF(G6586&gt;Variables!$G$9,0,1)</f>
        <v>1</v>
      </c>
      <c r="AM6586" s="77">
        <f>IF(AND(K6586&gt;Variables!$G$10,K6586&lt;Variables!$G$11),0,1)</f>
        <v>1</v>
      </c>
      <c r="AN6586" s="77">
        <f>IF(H6586&lt;Variables!$G$13,1,0)</f>
        <v>0</v>
      </c>
      <c r="AO6586" s="77">
        <f>IF(R6586&lt;Variables!$G$12,0,1)</f>
        <v>1</v>
      </c>
      <c r="AP6586" s="78">
        <f t="shared" si="209"/>
        <v>1</v>
      </c>
      <c r="AQ6586" s="77">
        <f>IF(V6586&lt;Variables!$G$15,1,0)</f>
        <v>1</v>
      </c>
      <c r="AR6586" s="77">
        <v>0</v>
      </c>
      <c r="AS6586" s="77">
        <v>0</v>
      </c>
      <c r="AT6586" s="77">
        <v>0</v>
      </c>
      <c r="AU6586" s="77">
        <v>1</v>
      </c>
      <c r="BA6586" s="77">
        <v>-1.42</v>
      </c>
    </row>
    <row r="6587" spans="3:53" x14ac:dyDescent="0.25">
      <c r="C6587" s="77" t="s">
        <v>782</v>
      </c>
      <c r="D6587" s="77" t="s">
        <v>444</v>
      </c>
      <c r="E6587" s="77">
        <v>2.58</v>
      </c>
      <c r="F6587" s="77">
        <v>18.350000000000001</v>
      </c>
      <c r="G6587" s="77">
        <v>3.04</v>
      </c>
      <c r="H6587" s="77">
        <v>-99999</v>
      </c>
      <c r="I6587" s="77">
        <v>-99999</v>
      </c>
      <c r="J6587" s="77" t="s">
        <v>75</v>
      </c>
      <c r="K6587" s="77">
        <v>-99999</v>
      </c>
      <c r="L6587" s="77">
        <v>2.5760000000000001</v>
      </c>
      <c r="M6587" s="77">
        <v>0</v>
      </c>
      <c r="N6587" s="77">
        <v>2.5779999999999998</v>
      </c>
      <c r="O6587" s="77">
        <v>-7.7579519006990824E-2</v>
      </c>
      <c r="P6587" s="77">
        <v>124636</v>
      </c>
      <c r="Q6587" s="77">
        <v>1740</v>
      </c>
      <c r="R6587" s="77">
        <v>71.63</v>
      </c>
      <c r="S6587" s="77">
        <v>29.731000000000002</v>
      </c>
      <c r="T6587" s="77">
        <v>7.9329999999999998</v>
      </c>
      <c r="U6587" s="77">
        <v>17.457999999999998</v>
      </c>
      <c r="V6587" s="77">
        <v>-99999</v>
      </c>
      <c r="AC6587" s="77">
        <v>2.58</v>
      </c>
      <c r="AD6587" s="77">
        <v>2.5007999999999999</v>
      </c>
      <c r="AH6587" s="77">
        <f>IF(AND(M6587&lt;Variables!$G$6,M6587&gt;Variables!$G$5),0,1)</f>
        <v>1</v>
      </c>
      <c r="AI6587" s="77">
        <f t="shared" si="208"/>
        <v>1</v>
      </c>
      <c r="AJ6587" s="77">
        <f>IF(I6587&gt;Variables!$G$7,0,1)</f>
        <v>1</v>
      </c>
      <c r="AK6587" s="77">
        <f>IF(F6587&gt;Variables!$G$8,0,1)</f>
        <v>0</v>
      </c>
      <c r="AL6587" s="77">
        <f>IF(G6587&gt;Variables!$G$9,0,1)</f>
        <v>1</v>
      </c>
      <c r="AM6587" s="77">
        <f>IF(AND(K6587&gt;Variables!$G$10,K6587&lt;Variables!$G$11),0,1)</f>
        <v>1</v>
      </c>
      <c r="AN6587" s="77">
        <f>IF(H6587&lt;Variables!$G$13,1,0)</f>
        <v>1</v>
      </c>
      <c r="AO6587" s="77">
        <f>IF(R6587&lt;Variables!$G$12,0,1)</f>
        <v>1</v>
      </c>
      <c r="AP6587" s="78">
        <f t="shared" si="209"/>
        <v>1</v>
      </c>
      <c r="AQ6587" s="77">
        <f>IF(V6587&lt;Variables!$G$15,1,0)</f>
        <v>1</v>
      </c>
      <c r="AR6587" s="77">
        <v>0</v>
      </c>
      <c r="AS6587" s="77">
        <v>0</v>
      </c>
      <c r="AT6587" s="77">
        <v>1</v>
      </c>
      <c r="AU6587" s="77">
        <v>0</v>
      </c>
      <c r="BA6587" s="77">
        <v>-2.25</v>
      </c>
    </row>
    <row r="6588" spans="3:53" x14ac:dyDescent="0.25">
      <c r="C6588" s="77" t="s">
        <v>782</v>
      </c>
      <c r="D6588" s="77" t="s">
        <v>769</v>
      </c>
      <c r="E6588" s="77">
        <v>1</v>
      </c>
      <c r="F6588" s="77">
        <v>6.38</v>
      </c>
      <c r="G6588" s="77">
        <v>-2.91</v>
      </c>
      <c r="H6588" s="77">
        <v>-99999</v>
      </c>
      <c r="I6588" s="77">
        <v>-55.420999999999999</v>
      </c>
      <c r="J6588" s="77" t="s">
        <v>75</v>
      </c>
      <c r="K6588" s="77">
        <v>-99999</v>
      </c>
      <c r="L6588" s="77">
        <v>0.97089999999999999</v>
      </c>
      <c r="M6588" s="77">
        <v>0</v>
      </c>
      <c r="N6588" s="77">
        <v>0.97089999999999999</v>
      </c>
      <c r="O6588" s="77">
        <v>0</v>
      </c>
      <c r="P6588" s="77">
        <v>66420</v>
      </c>
      <c r="Q6588" s="77">
        <v>45457</v>
      </c>
      <c r="R6588" s="77">
        <v>1.46</v>
      </c>
      <c r="S6588" s="77">
        <v>29.731000000000002</v>
      </c>
      <c r="T6588" s="77">
        <v>7.9329999999999998</v>
      </c>
      <c r="U6588" s="77">
        <v>17.457999999999998</v>
      </c>
      <c r="V6588" s="77">
        <v>-99999</v>
      </c>
      <c r="AC6588" s="77">
        <v>1</v>
      </c>
      <c r="AD6588" s="77">
        <v>0.98550000000000004</v>
      </c>
      <c r="AH6588" s="77">
        <f>IF(AND(M6588&lt;Variables!$G$6,M6588&gt;Variables!$G$5),0,1)</f>
        <v>1</v>
      </c>
      <c r="AI6588" s="77">
        <f t="shared" si="208"/>
        <v>1</v>
      </c>
      <c r="AJ6588" s="77">
        <f>IF(I6588&gt;Variables!$G$7,0,1)</f>
        <v>1</v>
      </c>
      <c r="AK6588" s="77">
        <f>IF(F6588&gt;Variables!$G$8,0,1)</f>
        <v>1</v>
      </c>
      <c r="AL6588" s="77">
        <f>IF(G6588&gt;Variables!$G$9,0,1)</f>
        <v>1</v>
      </c>
      <c r="AM6588" s="77">
        <f>IF(AND(K6588&gt;Variables!$G$10,K6588&lt;Variables!$G$11),0,1)</f>
        <v>1</v>
      </c>
      <c r="AN6588" s="77">
        <f>IF(H6588&lt;Variables!$G$13,1,0)</f>
        <v>1</v>
      </c>
      <c r="AO6588" s="77">
        <f>IF(R6588&lt;Variables!$G$12,0,1)</f>
        <v>0</v>
      </c>
      <c r="AP6588" s="78">
        <f t="shared" si="209"/>
        <v>1</v>
      </c>
      <c r="AQ6588" s="77">
        <f>IF(V6588&lt;Variables!$G$15,1,0)</f>
        <v>1</v>
      </c>
      <c r="AR6588" s="77">
        <v>0</v>
      </c>
      <c r="AS6588" s="77">
        <v>0</v>
      </c>
      <c r="AT6588" s="77">
        <v>0</v>
      </c>
      <c r="AU6588" s="77">
        <v>0</v>
      </c>
      <c r="BA6588" s="77">
        <v>0</v>
      </c>
    </row>
    <row r="6589" spans="3:53" x14ac:dyDescent="0.25">
      <c r="C6589" s="77" t="s">
        <v>782</v>
      </c>
      <c r="D6589" s="77" t="s">
        <v>438</v>
      </c>
      <c r="E6589" s="77">
        <v>255.66</v>
      </c>
      <c r="F6589" s="77">
        <v>7.41</v>
      </c>
      <c r="G6589" s="77">
        <v>4.7300000000000004</v>
      </c>
      <c r="H6589" s="77">
        <v>52880</v>
      </c>
      <c r="I6589" s="77">
        <v>63.192999999999998</v>
      </c>
      <c r="J6589" s="77" t="s">
        <v>75</v>
      </c>
      <c r="K6589" s="77">
        <v>50.65</v>
      </c>
      <c r="L6589" s="77">
        <v>255.32865000000001</v>
      </c>
      <c r="M6589" s="77">
        <v>1.227829309401954E-2</v>
      </c>
      <c r="N6589" s="77">
        <v>255.65989999999999</v>
      </c>
      <c r="O6589" s="77">
        <v>-0.11730427806629359</v>
      </c>
      <c r="P6589" s="77">
        <v>6326000</v>
      </c>
      <c r="Q6589" s="77">
        <v>3755000</v>
      </c>
      <c r="R6589" s="77">
        <v>1.68</v>
      </c>
      <c r="S6589" s="77">
        <v>29.731000000000002</v>
      </c>
      <c r="T6589" s="77">
        <v>7.9329999999999998</v>
      </c>
      <c r="U6589" s="77">
        <v>17.457999999999998</v>
      </c>
      <c r="V6589" s="77">
        <v>2.3733917155677591</v>
      </c>
      <c r="AC6589" s="77">
        <v>256.93</v>
      </c>
      <c r="AD6589" s="77">
        <v>253.32</v>
      </c>
      <c r="AH6589" s="77">
        <f>IF(AND(M6589&lt;Variables!$G$6,M6589&gt;Variables!$G$5),0,1)</f>
        <v>1</v>
      </c>
      <c r="AI6589" s="77">
        <f t="shared" si="208"/>
        <v>1</v>
      </c>
      <c r="AJ6589" s="77">
        <f>IF(I6589&gt;Variables!$G$7,0,1)</f>
        <v>0</v>
      </c>
      <c r="AK6589" s="77">
        <f>IF(F6589&gt;Variables!$G$8,0,1)</f>
        <v>1</v>
      </c>
      <c r="AL6589" s="77">
        <f>IF(G6589&gt;Variables!$G$9,0,1)</f>
        <v>1</v>
      </c>
      <c r="AM6589" s="77">
        <f>IF(AND(K6589&gt;Variables!$G$10,K6589&lt;Variables!$G$11),0,1)</f>
        <v>1</v>
      </c>
      <c r="AN6589" s="77">
        <f>IF(H6589&lt;Variables!$G$13,1,0)</f>
        <v>0</v>
      </c>
      <c r="AO6589" s="77">
        <f>IF(R6589&lt;Variables!$G$12,0,1)</f>
        <v>0</v>
      </c>
      <c r="AP6589" s="78">
        <f t="shared" si="209"/>
        <v>1</v>
      </c>
      <c r="AQ6589" s="77">
        <f>IF(V6589&lt;Variables!$G$15,1,0)</f>
        <v>1</v>
      </c>
      <c r="AR6589" s="77">
        <v>0</v>
      </c>
      <c r="AS6589" s="77">
        <v>1</v>
      </c>
      <c r="AT6589" s="77">
        <v>0</v>
      </c>
      <c r="AU6589" s="77">
        <v>0</v>
      </c>
      <c r="BA6589" s="77">
        <v>0.24</v>
      </c>
    </row>
    <row r="6590" spans="3:53" x14ac:dyDescent="0.25">
      <c r="C6590" s="77" t="s">
        <v>782</v>
      </c>
      <c r="D6590" s="77" t="s">
        <v>198</v>
      </c>
      <c r="E6590" s="77">
        <v>0.17</v>
      </c>
      <c r="F6590" s="77">
        <v>7</v>
      </c>
      <c r="G6590" s="77">
        <v>4.0999999999999996</v>
      </c>
      <c r="H6590" s="77">
        <v>-99999</v>
      </c>
      <c r="I6590" s="77">
        <v>-71.597999999999999</v>
      </c>
      <c r="J6590" s="77" t="s">
        <v>75</v>
      </c>
      <c r="K6590" s="77">
        <v>45.2</v>
      </c>
      <c r="L6590" s="77">
        <v>0.14990000000000001</v>
      </c>
      <c r="M6590" s="77">
        <v>0</v>
      </c>
      <c r="N6590" s="77">
        <v>0.15643333333333331</v>
      </c>
      <c r="O6590" s="77">
        <v>-4.1764329852972519</v>
      </c>
      <c r="P6590" s="77">
        <v>62013</v>
      </c>
      <c r="Q6590" s="77">
        <v>79782</v>
      </c>
      <c r="R6590" s="77">
        <v>0.78</v>
      </c>
      <c r="S6590" s="77">
        <v>29.731000000000002</v>
      </c>
      <c r="T6590" s="77">
        <v>7.9329999999999998</v>
      </c>
      <c r="U6590" s="77">
        <v>17.457999999999998</v>
      </c>
      <c r="V6590" s="77">
        <v>2.317272</v>
      </c>
      <c r="AC6590" s="77">
        <v>0.16500000000000001</v>
      </c>
      <c r="AD6590" s="77">
        <v>0.1575</v>
      </c>
      <c r="AH6590" s="77">
        <f>IF(AND(M6590&lt;Variables!$G$6,M6590&gt;Variables!$G$5),0,1)</f>
        <v>1</v>
      </c>
      <c r="AI6590" s="77">
        <f t="shared" si="208"/>
        <v>1</v>
      </c>
      <c r="AJ6590" s="77">
        <f>IF(I6590&gt;Variables!$G$7,0,1)</f>
        <v>1</v>
      </c>
      <c r="AK6590" s="77">
        <f>IF(F6590&gt;Variables!$G$8,0,1)</f>
        <v>1</v>
      </c>
      <c r="AL6590" s="77">
        <f>IF(G6590&gt;Variables!$G$9,0,1)</f>
        <v>1</v>
      </c>
      <c r="AM6590" s="77">
        <f>IF(AND(K6590&gt;Variables!$G$10,K6590&lt;Variables!$G$11),0,1)</f>
        <v>1</v>
      </c>
      <c r="AN6590" s="77">
        <f>IF(H6590&lt;Variables!$G$13,1,0)</f>
        <v>1</v>
      </c>
      <c r="AO6590" s="77">
        <f>IF(R6590&lt;Variables!$G$12,0,1)</f>
        <v>0</v>
      </c>
      <c r="AP6590" s="78">
        <f t="shared" si="209"/>
        <v>1</v>
      </c>
      <c r="AQ6590" s="77">
        <f>IF(V6590&lt;Variables!$G$15,1,0)</f>
        <v>1</v>
      </c>
      <c r="AR6590" s="77">
        <v>0</v>
      </c>
      <c r="AS6590" s="77">
        <v>0</v>
      </c>
      <c r="AT6590" s="77">
        <v>1</v>
      </c>
      <c r="AU6590" s="77">
        <v>0</v>
      </c>
      <c r="BA6590" s="77">
        <v>-2.25</v>
      </c>
    </row>
    <row r="6591" spans="3:53" x14ac:dyDescent="0.25">
      <c r="C6591" s="77" t="s">
        <v>782</v>
      </c>
      <c r="D6591" s="77" t="s">
        <v>466</v>
      </c>
      <c r="E6591" s="77">
        <v>1.38</v>
      </c>
      <c r="F6591" s="77">
        <v>22.32</v>
      </c>
      <c r="G6591" s="77">
        <v>11.29</v>
      </c>
      <c r="H6591" s="77">
        <v>59.38</v>
      </c>
      <c r="I6591" s="77">
        <v>-0.86599999999999999</v>
      </c>
      <c r="J6591" s="77" t="s">
        <v>74</v>
      </c>
      <c r="K6591" s="77">
        <v>47.22</v>
      </c>
      <c r="L6591" s="77">
        <v>1.387135</v>
      </c>
      <c r="M6591" s="77">
        <v>-0.51436954586252337</v>
      </c>
      <c r="N6591" s="77">
        <v>1.396334</v>
      </c>
      <c r="O6591" s="77">
        <v>-1.1697774314741369</v>
      </c>
      <c r="P6591" s="77">
        <v>22930000</v>
      </c>
      <c r="Q6591" s="77">
        <v>1080000</v>
      </c>
      <c r="R6591" s="77">
        <v>21.23</v>
      </c>
      <c r="S6591" s="77">
        <v>29.731000000000002</v>
      </c>
      <c r="T6591" s="77">
        <v>7.9329999999999998</v>
      </c>
      <c r="U6591" s="77">
        <v>17.457999999999998</v>
      </c>
      <c r="V6591" s="77">
        <v>2.3474431202817319</v>
      </c>
      <c r="AC6591" s="77">
        <v>1.64</v>
      </c>
      <c r="AD6591" s="77">
        <v>1.34</v>
      </c>
      <c r="AH6591" s="77">
        <f>IF(AND(M6591&lt;Variables!$G$6,M6591&gt;Variables!$G$5),0,1)</f>
        <v>1</v>
      </c>
      <c r="AI6591" s="77">
        <f t="shared" si="208"/>
        <v>1</v>
      </c>
      <c r="AJ6591" s="77">
        <f>IF(I6591&gt;Variables!$G$7,0,1)</f>
        <v>1</v>
      </c>
      <c r="AK6591" s="77">
        <f>IF(F6591&gt;Variables!$G$8,0,1)</f>
        <v>0</v>
      </c>
      <c r="AL6591" s="77">
        <f>IF(G6591&gt;Variables!$G$9,0,1)</f>
        <v>0</v>
      </c>
      <c r="AM6591" s="77">
        <f>IF(AND(K6591&gt;Variables!$G$10,K6591&lt;Variables!$G$11),0,1)</f>
        <v>1</v>
      </c>
      <c r="AN6591" s="77">
        <f>IF(H6591&lt;Variables!$G$13,1,0)</f>
        <v>1</v>
      </c>
      <c r="AO6591" s="77">
        <f>IF(R6591&lt;Variables!$G$12,0,1)</f>
        <v>1</v>
      </c>
      <c r="AP6591" s="78">
        <f t="shared" si="209"/>
        <v>0</v>
      </c>
      <c r="AQ6591" s="77">
        <f>IF(V6591&lt;Variables!$G$15,1,0)</f>
        <v>1</v>
      </c>
      <c r="AR6591" s="77">
        <v>0</v>
      </c>
      <c r="AS6591" s="77">
        <v>0</v>
      </c>
      <c r="AT6591" s="77">
        <v>1</v>
      </c>
      <c r="AU6591" s="77">
        <v>0</v>
      </c>
      <c r="BA6591" s="77">
        <v>-2.25</v>
      </c>
    </row>
    <row r="6592" spans="3:53" x14ac:dyDescent="0.25">
      <c r="C6592" s="77" t="s">
        <v>782</v>
      </c>
      <c r="D6592" s="77" t="s">
        <v>471</v>
      </c>
      <c r="E6592" s="77">
        <v>25.26</v>
      </c>
      <c r="F6592" s="77">
        <v>6.34</v>
      </c>
      <c r="G6592" s="77">
        <v>5.44</v>
      </c>
      <c r="H6592" s="77">
        <v>2120</v>
      </c>
      <c r="I6592" s="77">
        <v>910.28599999999994</v>
      </c>
      <c r="J6592" s="77" t="s">
        <v>74</v>
      </c>
      <c r="K6592" s="77">
        <v>58.07</v>
      </c>
      <c r="L6592" s="77">
        <v>25.116630000000001</v>
      </c>
      <c r="M6592" s="77">
        <v>0.29211721476964481</v>
      </c>
      <c r="N6592" s="77">
        <v>25.012737999999999</v>
      </c>
      <c r="O6592" s="77">
        <v>0.70868690984570537</v>
      </c>
      <c r="P6592" s="77">
        <v>1063000</v>
      </c>
      <c r="Q6592" s="77">
        <v>1190000</v>
      </c>
      <c r="R6592" s="77">
        <v>0.89</v>
      </c>
      <c r="S6592" s="77">
        <v>29.731000000000002</v>
      </c>
      <c r="T6592" s="77">
        <v>7.9329999999999998</v>
      </c>
      <c r="U6592" s="77">
        <v>17.457999999999998</v>
      </c>
      <c r="V6592" s="77">
        <v>2.4362020218698142</v>
      </c>
      <c r="AC6592" s="77">
        <v>25.26</v>
      </c>
      <c r="AD6592" s="77">
        <v>24.524999999999999</v>
      </c>
      <c r="AH6592" s="77">
        <f>IF(AND(M6592&lt;Variables!$G$6,M6592&gt;Variables!$G$5),0,1)</f>
        <v>1</v>
      </c>
      <c r="AI6592" s="77">
        <f t="shared" si="208"/>
        <v>0</v>
      </c>
      <c r="AJ6592" s="77">
        <f>IF(I6592&gt;Variables!$G$7,0,1)</f>
        <v>0</v>
      </c>
      <c r="AK6592" s="77">
        <f>IF(F6592&gt;Variables!$G$8,0,1)</f>
        <v>1</v>
      </c>
      <c r="AL6592" s="77">
        <f>IF(G6592&gt;Variables!$G$9,0,1)</f>
        <v>1</v>
      </c>
      <c r="AM6592" s="77">
        <f>IF(AND(K6592&gt;Variables!$G$10,K6592&lt;Variables!$G$11),0,1)</f>
        <v>1</v>
      </c>
      <c r="AN6592" s="77">
        <f>IF(H6592&lt;Variables!$G$13,1,0)</f>
        <v>0</v>
      </c>
      <c r="AO6592" s="77">
        <f>IF(R6592&lt;Variables!$G$12,0,1)</f>
        <v>0</v>
      </c>
      <c r="AP6592" s="78">
        <f t="shared" si="209"/>
        <v>0</v>
      </c>
      <c r="AQ6592" s="77">
        <f>IF(V6592&lt;Variables!$G$15,1,0)</f>
        <v>1</v>
      </c>
      <c r="AR6592" s="77">
        <v>0</v>
      </c>
      <c r="AS6592" s="77">
        <v>0</v>
      </c>
      <c r="AT6592" s="77">
        <v>0</v>
      </c>
      <c r="AU6592" s="77">
        <v>1</v>
      </c>
      <c r="BA6592" s="77">
        <v>-1.41</v>
      </c>
    </row>
    <row r="6593" spans="3:53" x14ac:dyDescent="0.25">
      <c r="C6593" s="77" t="s">
        <v>782</v>
      </c>
      <c r="D6593" s="77" t="s">
        <v>541</v>
      </c>
      <c r="E6593" s="77">
        <v>159.72</v>
      </c>
      <c r="F6593" s="77">
        <v>7.76</v>
      </c>
      <c r="G6593" s="77">
        <v>7.68</v>
      </c>
      <c r="H6593" s="77">
        <v>21570</v>
      </c>
      <c r="I6593" s="77">
        <v>0.45200000000000001</v>
      </c>
      <c r="J6593" s="77" t="s">
        <v>74</v>
      </c>
      <c r="K6593" s="77">
        <v>61.07</v>
      </c>
      <c r="L6593" s="77">
        <v>158.81238999999999</v>
      </c>
      <c r="M6593" s="77">
        <v>0.59662221568478724</v>
      </c>
      <c r="N6593" s="77">
        <v>157.98374999999999</v>
      </c>
      <c r="O6593" s="77">
        <v>1.1242611977497701</v>
      </c>
      <c r="P6593" s="77">
        <v>3010000</v>
      </c>
      <c r="Q6593" s="77">
        <v>7089000</v>
      </c>
      <c r="R6593" s="77">
        <v>0.42</v>
      </c>
      <c r="S6593" s="77">
        <v>29.731000000000002</v>
      </c>
      <c r="T6593" s="77">
        <v>7.9329999999999998</v>
      </c>
      <c r="U6593" s="77">
        <v>17.457999999999998</v>
      </c>
      <c r="V6593" s="77">
        <v>2.447098914697198</v>
      </c>
      <c r="AC6593" s="77">
        <v>162.38999999999999</v>
      </c>
      <c r="AD6593" s="77">
        <v>157.75</v>
      </c>
      <c r="AH6593" s="77">
        <f>IF(AND(M6593&lt;Variables!$G$6,M6593&gt;Variables!$G$5),0,1)</f>
        <v>1</v>
      </c>
      <c r="AI6593" s="77">
        <f t="shared" si="208"/>
        <v>0</v>
      </c>
      <c r="AJ6593" s="77">
        <f>IF(I6593&gt;Variables!$G$7,0,1)</f>
        <v>1</v>
      </c>
      <c r="AK6593" s="77">
        <f>IF(F6593&gt;Variables!$G$8,0,1)</f>
        <v>1</v>
      </c>
      <c r="AL6593" s="77">
        <f>IF(G6593&gt;Variables!$G$9,0,1)</f>
        <v>1</v>
      </c>
      <c r="AM6593" s="77">
        <f>IF(AND(K6593&gt;Variables!$G$10,K6593&lt;Variables!$G$11),0,1)</f>
        <v>1</v>
      </c>
      <c r="AN6593" s="77">
        <f>IF(H6593&lt;Variables!$G$13,1,0)</f>
        <v>0</v>
      </c>
      <c r="AO6593" s="77">
        <f>IF(R6593&lt;Variables!$G$12,0,1)</f>
        <v>0</v>
      </c>
      <c r="AP6593" s="78">
        <f t="shared" si="209"/>
        <v>0</v>
      </c>
      <c r="AQ6593" s="77">
        <f>IF(V6593&lt;Variables!$G$15,1,0)</f>
        <v>1</v>
      </c>
      <c r="AR6593" s="77">
        <v>0</v>
      </c>
      <c r="AS6593" s="77">
        <v>1</v>
      </c>
      <c r="AT6593" s="77">
        <v>0</v>
      </c>
      <c r="AU6593" s="77">
        <v>0</v>
      </c>
      <c r="BA6593" s="77">
        <v>0.27</v>
      </c>
    </row>
    <row r="6594" spans="3:53" x14ac:dyDescent="0.25">
      <c r="C6594" s="77" t="s">
        <v>782</v>
      </c>
      <c r="D6594" s="77" t="s">
        <v>458</v>
      </c>
      <c r="E6594" s="77">
        <v>39.22</v>
      </c>
      <c r="F6594" s="77">
        <v>8.7200000000000006</v>
      </c>
      <c r="G6594" s="77">
        <v>9.44</v>
      </c>
      <c r="H6594" s="77">
        <v>8790</v>
      </c>
      <c r="I6594" s="77">
        <v>10.87</v>
      </c>
      <c r="J6594" s="77" t="s">
        <v>74</v>
      </c>
      <c r="K6594" s="77">
        <v>49.04</v>
      </c>
      <c r="L6594" s="77">
        <v>39.228745000000011</v>
      </c>
      <c r="M6594" s="77">
        <v>-7.1236028580597341E-2</v>
      </c>
      <c r="N6594" s="77">
        <v>39.307755999999998</v>
      </c>
      <c r="O6594" s="77">
        <v>-0.27209897201966132</v>
      </c>
      <c r="P6594" s="77">
        <v>20512000</v>
      </c>
      <c r="Q6594" s="77">
        <v>19867000</v>
      </c>
      <c r="R6594" s="77">
        <v>1.03</v>
      </c>
      <c r="S6594" s="77">
        <v>29.731000000000002</v>
      </c>
      <c r="T6594" s="77">
        <v>7.9329999999999998</v>
      </c>
      <c r="U6594" s="77">
        <v>17.457999999999998</v>
      </c>
      <c r="V6594" s="77">
        <v>2.3587090362785759</v>
      </c>
      <c r="AC6594" s="77">
        <v>39.57</v>
      </c>
      <c r="AD6594" s="77">
        <v>38.72</v>
      </c>
      <c r="AH6594" s="77">
        <f>IF(AND(M6594&lt;Variables!$G$6,M6594&gt;Variables!$G$5),0,1)</f>
        <v>1</v>
      </c>
      <c r="AI6594" s="77">
        <f t="shared" si="208"/>
        <v>1</v>
      </c>
      <c r="AJ6594" s="77">
        <f>IF(I6594&gt;Variables!$G$7,0,1)</f>
        <v>1</v>
      </c>
      <c r="AK6594" s="77">
        <f>IF(F6594&gt;Variables!$G$8,0,1)</f>
        <v>1</v>
      </c>
      <c r="AL6594" s="77">
        <f>IF(G6594&gt;Variables!$G$9,0,1)</f>
        <v>1</v>
      </c>
      <c r="AM6594" s="77">
        <f>IF(AND(K6594&gt;Variables!$G$10,K6594&lt;Variables!$G$11),0,1)</f>
        <v>1</v>
      </c>
      <c r="AN6594" s="77">
        <f>IF(H6594&lt;Variables!$G$13,1,0)</f>
        <v>0</v>
      </c>
      <c r="AO6594" s="77">
        <f>IF(R6594&lt;Variables!$G$12,0,1)</f>
        <v>0</v>
      </c>
      <c r="AP6594" s="78">
        <f t="shared" si="209"/>
        <v>0</v>
      </c>
      <c r="AQ6594" s="77">
        <f>IF(V6594&lt;Variables!$G$15,1,0)</f>
        <v>1</v>
      </c>
      <c r="AR6594" s="77">
        <v>0</v>
      </c>
      <c r="AS6594" s="77">
        <v>1</v>
      </c>
      <c r="AT6594" s="77">
        <v>0</v>
      </c>
      <c r="AU6594" s="77">
        <v>0</v>
      </c>
      <c r="BA6594" s="77">
        <v>0.43</v>
      </c>
    </row>
    <row r="6595" spans="3:53" x14ac:dyDescent="0.25">
      <c r="C6595" s="77" t="s">
        <v>782</v>
      </c>
      <c r="D6595" s="77" t="s">
        <v>456</v>
      </c>
      <c r="E6595" s="77">
        <v>53.76</v>
      </c>
      <c r="F6595" s="77">
        <v>9.35</v>
      </c>
      <c r="G6595" s="77">
        <v>10.06</v>
      </c>
      <c r="H6595" s="77">
        <v>6290</v>
      </c>
      <c r="I6595" s="77">
        <v>1.117</v>
      </c>
      <c r="J6595" s="77" t="s">
        <v>74</v>
      </c>
      <c r="K6595" s="77">
        <v>39.54</v>
      </c>
      <c r="L6595" s="77">
        <v>53.749600000000001</v>
      </c>
      <c r="M6595" s="77">
        <v>-0.27609507791686322</v>
      </c>
      <c r="N6595" s="77">
        <v>53.850321999999998</v>
      </c>
      <c r="O6595" s="77">
        <v>-0.4626193321555252</v>
      </c>
      <c r="P6595" s="77">
        <v>3079000</v>
      </c>
      <c r="Q6595" s="77">
        <v>1408000</v>
      </c>
      <c r="R6595" s="77">
        <v>2.19</v>
      </c>
      <c r="S6595" s="77">
        <v>29.731000000000002</v>
      </c>
      <c r="T6595" s="77">
        <v>7.9329999999999998</v>
      </c>
      <c r="U6595" s="77">
        <v>17.457999999999998</v>
      </c>
      <c r="V6595" s="77">
        <v>2.2574724593864879</v>
      </c>
      <c r="AC6595" s="77">
        <v>54.5</v>
      </c>
      <c r="AD6595" s="77">
        <v>52.95</v>
      </c>
      <c r="AH6595" s="77">
        <f>IF(AND(M6595&lt;Variables!$G$6,M6595&gt;Variables!$G$5),0,1)</f>
        <v>1</v>
      </c>
      <c r="AI6595" s="77">
        <f t="shared" si="208"/>
        <v>1</v>
      </c>
      <c r="AJ6595" s="77">
        <f>IF(I6595&gt;Variables!$G$7,0,1)</f>
        <v>1</v>
      </c>
      <c r="AK6595" s="77">
        <f>IF(F6595&gt;Variables!$G$8,0,1)</f>
        <v>0</v>
      </c>
      <c r="AL6595" s="77">
        <f>IF(G6595&gt;Variables!$G$9,0,1)</f>
        <v>1</v>
      </c>
      <c r="AM6595" s="77">
        <f>IF(AND(K6595&gt;Variables!$G$10,K6595&lt;Variables!$G$11),0,1)</f>
        <v>1</v>
      </c>
      <c r="AN6595" s="77">
        <f>IF(H6595&lt;Variables!$G$13,1,0)</f>
        <v>0</v>
      </c>
      <c r="AO6595" s="77">
        <f>IF(R6595&lt;Variables!$G$12,0,1)</f>
        <v>0</v>
      </c>
      <c r="AP6595" s="78">
        <f t="shared" si="209"/>
        <v>0</v>
      </c>
      <c r="AQ6595" s="77">
        <f>IF(V6595&lt;Variables!$G$15,1,0)</f>
        <v>1</v>
      </c>
      <c r="AR6595" s="77">
        <v>0</v>
      </c>
      <c r="AS6595" s="77">
        <v>1</v>
      </c>
      <c r="AT6595" s="77">
        <v>0</v>
      </c>
      <c r="AU6595" s="77">
        <v>0</v>
      </c>
      <c r="BA6595" s="77">
        <v>0.26</v>
      </c>
    </row>
    <row r="6596" spans="3:53" x14ac:dyDescent="0.25">
      <c r="C6596" s="77" t="s">
        <v>782</v>
      </c>
      <c r="D6596" s="77" t="s">
        <v>429</v>
      </c>
      <c r="E6596" s="77">
        <v>184.36</v>
      </c>
      <c r="F6596" s="77">
        <v>10.27</v>
      </c>
      <c r="G6596" s="77">
        <v>-1.04</v>
      </c>
      <c r="H6596" s="77">
        <v>3840</v>
      </c>
      <c r="I6596" s="77">
        <v>3.6560000000000001</v>
      </c>
      <c r="J6596" s="77" t="s">
        <v>74</v>
      </c>
      <c r="K6596" s="77">
        <v>50.46</v>
      </c>
      <c r="L6596" s="77">
        <v>183.77091250000001</v>
      </c>
      <c r="M6596" s="77">
        <v>-4.4029002685618608E-2</v>
      </c>
      <c r="N6596" s="77">
        <v>183.54066904761899</v>
      </c>
      <c r="O6596" s="77">
        <v>8.1361233537950439E-2</v>
      </c>
      <c r="P6596" s="77">
        <v>680368</v>
      </c>
      <c r="Q6596" s="77">
        <v>177589</v>
      </c>
      <c r="R6596" s="77">
        <v>3.83</v>
      </c>
      <c r="S6596" s="77">
        <v>29.731000000000002</v>
      </c>
      <c r="T6596" s="77">
        <v>7.9329999999999998</v>
      </c>
      <c r="U6596" s="77">
        <v>17.457999999999998</v>
      </c>
      <c r="V6596" s="77">
        <v>2.3729688457193139</v>
      </c>
      <c r="AC6596" s="77">
        <v>184.215</v>
      </c>
      <c r="AD6596" s="77">
        <v>181.905</v>
      </c>
      <c r="AH6596" s="77">
        <f>IF(AND(M6596&lt;Variables!$G$6,M6596&gt;Variables!$G$5),0,1)</f>
        <v>1</v>
      </c>
      <c r="AI6596" s="77">
        <f t="shared" si="208"/>
        <v>0</v>
      </c>
      <c r="AJ6596" s="77">
        <f>IF(I6596&gt;Variables!$G$7,0,1)</f>
        <v>1</v>
      </c>
      <c r="AK6596" s="77">
        <f>IF(F6596&gt;Variables!$G$8,0,1)</f>
        <v>0</v>
      </c>
      <c r="AL6596" s="77">
        <f>IF(G6596&gt;Variables!$G$9,0,1)</f>
        <v>1</v>
      </c>
      <c r="AM6596" s="77">
        <f>IF(AND(K6596&gt;Variables!$G$10,K6596&lt;Variables!$G$11),0,1)</f>
        <v>1</v>
      </c>
      <c r="AN6596" s="77">
        <f>IF(H6596&lt;Variables!$G$13,1,0)</f>
        <v>0</v>
      </c>
      <c r="AO6596" s="77">
        <f>IF(R6596&lt;Variables!$G$12,0,1)</f>
        <v>1</v>
      </c>
      <c r="AP6596" s="78">
        <f t="shared" si="209"/>
        <v>0</v>
      </c>
      <c r="AQ6596" s="77">
        <f>IF(V6596&lt;Variables!$G$15,1,0)</f>
        <v>1</v>
      </c>
      <c r="AR6596" s="77">
        <v>0</v>
      </c>
      <c r="AS6596" s="77">
        <v>0</v>
      </c>
      <c r="AT6596" s="77">
        <v>0</v>
      </c>
      <c r="AU6596" s="77">
        <v>1</v>
      </c>
      <c r="BA6596" s="77">
        <v>-1.0900000000000001</v>
      </c>
    </row>
    <row r="6597" spans="3:53" x14ac:dyDescent="0.25">
      <c r="C6597" s="77" t="s">
        <v>782</v>
      </c>
      <c r="D6597" s="77" t="s">
        <v>432</v>
      </c>
      <c r="E6597" s="77">
        <v>21.92</v>
      </c>
      <c r="F6597" s="77">
        <v>12.5</v>
      </c>
      <c r="G6597" s="77">
        <v>2.29</v>
      </c>
      <c r="H6597" s="77">
        <v>2230</v>
      </c>
      <c r="I6597" s="77">
        <v>0.78500000000000003</v>
      </c>
      <c r="J6597" s="77" t="s">
        <v>74</v>
      </c>
      <c r="K6597" s="77">
        <v>59.03</v>
      </c>
      <c r="L6597" s="77">
        <v>21.81588</v>
      </c>
      <c r="M6597" s="77">
        <v>0.20223800277595719</v>
      </c>
      <c r="N6597" s="77">
        <v>21.808294</v>
      </c>
      <c r="O6597" s="77">
        <v>0.23709328203298671</v>
      </c>
      <c r="P6597" s="77">
        <v>2244000</v>
      </c>
      <c r="Q6597" s="77">
        <v>1300000</v>
      </c>
      <c r="R6597" s="77">
        <v>1.73</v>
      </c>
      <c r="S6597" s="77">
        <v>29.731000000000002</v>
      </c>
      <c r="T6597" s="77">
        <v>7.9329999999999998</v>
      </c>
      <c r="U6597" s="77">
        <v>17.457999999999998</v>
      </c>
      <c r="V6597" s="77">
        <v>2.4500185198591118</v>
      </c>
      <c r="AC6597" s="77">
        <v>22.16</v>
      </c>
      <c r="AD6597" s="77">
        <v>21.46</v>
      </c>
      <c r="AH6597" s="77">
        <f>IF(AND(M6597&lt;Variables!$G$6,M6597&gt;Variables!$G$5),0,1)</f>
        <v>1</v>
      </c>
      <c r="AI6597" s="77">
        <f t="shared" si="208"/>
        <v>0</v>
      </c>
      <c r="AJ6597" s="77">
        <f>IF(I6597&gt;Variables!$G$7,0,1)</f>
        <v>1</v>
      </c>
      <c r="AK6597" s="77">
        <f>IF(F6597&gt;Variables!$G$8,0,1)</f>
        <v>0</v>
      </c>
      <c r="AL6597" s="77">
        <f>IF(G6597&gt;Variables!$G$9,0,1)</f>
        <v>1</v>
      </c>
      <c r="AM6597" s="77">
        <f>IF(AND(K6597&gt;Variables!$G$10,K6597&lt;Variables!$G$11),0,1)</f>
        <v>1</v>
      </c>
      <c r="AN6597" s="77">
        <f>IF(H6597&lt;Variables!$G$13,1,0)</f>
        <v>0</v>
      </c>
      <c r="AO6597" s="77">
        <f>IF(R6597&lt;Variables!$G$12,0,1)</f>
        <v>0</v>
      </c>
      <c r="AP6597" s="78">
        <f t="shared" si="209"/>
        <v>0</v>
      </c>
      <c r="AQ6597" s="77">
        <f>IF(V6597&lt;Variables!$G$15,1,0)</f>
        <v>1</v>
      </c>
      <c r="AR6597" s="77">
        <v>0</v>
      </c>
      <c r="AS6597" s="77">
        <v>0</v>
      </c>
      <c r="AT6597" s="77">
        <v>1</v>
      </c>
      <c r="AU6597" s="77">
        <v>0</v>
      </c>
      <c r="BA6597" s="77">
        <v>-1.46</v>
      </c>
    </row>
    <row r="6598" spans="3:53" x14ac:dyDescent="0.25">
      <c r="C6598" s="77" t="s">
        <v>782</v>
      </c>
      <c r="D6598" s="77" t="s">
        <v>131</v>
      </c>
      <c r="E6598" s="77">
        <v>1.76</v>
      </c>
      <c r="F6598" s="77">
        <v>16.559999999999999</v>
      </c>
      <c r="G6598" s="77">
        <v>10.69</v>
      </c>
      <c r="H6598" s="77">
        <v>2660</v>
      </c>
      <c r="I6598" s="77">
        <v>7.4820000000000002</v>
      </c>
      <c r="J6598" s="77" t="s">
        <v>74</v>
      </c>
      <c r="K6598" s="77">
        <v>54.73</v>
      </c>
      <c r="L6598" s="77">
        <v>1.7395149999999999</v>
      </c>
      <c r="M6598" s="77">
        <v>1.177627097208122</v>
      </c>
      <c r="N6598" s="77">
        <v>1.7473540000000001</v>
      </c>
      <c r="O6598" s="77">
        <v>0.72372284036322243</v>
      </c>
      <c r="P6598" s="77">
        <v>103703000</v>
      </c>
      <c r="Q6598" s="77">
        <v>21404000</v>
      </c>
      <c r="R6598" s="77">
        <v>4.8499999999999996</v>
      </c>
      <c r="S6598" s="77">
        <v>29.731000000000002</v>
      </c>
      <c r="T6598" s="77">
        <v>7.9329999999999998</v>
      </c>
      <c r="U6598" s="77">
        <v>17.457999999999998</v>
      </c>
      <c r="V6598" s="77">
        <v>2.369297826694222</v>
      </c>
      <c r="AC6598" s="77">
        <v>1.88</v>
      </c>
      <c r="AD6598" s="77">
        <v>1.73</v>
      </c>
      <c r="AH6598" s="77">
        <f>IF(AND(M6598&lt;Variables!$G$6,M6598&gt;Variables!$G$5),0,1)</f>
        <v>1</v>
      </c>
      <c r="AI6598" s="77">
        <f t="shared" si="208"/>
        <v>1</v>
      </c>
      <c r="AJ6598" s="77">
        <f>IF(I6598&gt;Variables!$G$7,0,1)</f>
        <v>1</v>
      </c>
      <c r="AK6598" s="77">
        <f>IF(F6598&gt;Variables!$G$8,0,1)</f>
        <v>0</v>
      </c>
      <c r="AL6598" s="77">
        <f>IF(G6598&gt;Variables!$G$9,0,1)</f>
        <v>0</v>
      </c>
      <c r="AM6598" s="77">
        <f>IF(AND(K6598&gt;Variables!$G$10,K6598&lt;Variables!$G$11),0,1)</f>
        <v>1</v>
      </c>
      <c r="AN6598" s="77">
        <f>IF(H6598&lt;Variables!$G$13,1,0)</f>
        <v>0</v>
      </c>
      <c r="AO6598" s="77">
        <f>IF(R6598&lt;Variables!$G$12,0,1)</f>
        <v>1</v>
      </c>
      <c r="AP6598" s="78">
        <f t="shared" si="209"/>
        <v>0</v>
      </c>
      <c r="AQ6598" s="77">
        <f>IF(V6598&lt;Variables!$G$15,1,0)</f>
        <v>1</v>
      </c>
      <c r="AR6598" s="77">
        <v>1</v>
      </c>
      <c r="AS6598" s="77">
        <v>0</v>
      </c>
      <c r="AT6598" s="77">
        <v>0</v>
      </c>
      <c r="AU6598" s="77">
        <v>0</v>
      </c>
      <c r="BA6598" s="77">
        <v>2</v>
      </c>
    </row>
    <row r="6599" spans="3:53" x14ac:dyDescent="0.25">
      <c r="C6599" s="77" t="s">
        <v>782</v>
      </c>
      <c r="D6599" s="77" t="s">
        <v>642</v>
      </c>
      <c r="E6599" s="77">
        <v>7.4</v>
      </c>
      <c r="F6599" s="77">
        <v>20.89</v>
      </c>
      <c r="G6599" s="77">
        <v>17.440000000000001</v>
      </c>
      <c r="H6599" s="77">
        <v>711.65</v>
      </c>
      <c r="I6599" s="77">
        <v>9342.7990000000009</v>
      </c>
      <c r="J6599" s="77" t="s">
        <v>74</v>
      </c>
      <c r="K6599" s="77">
        <v>67.5</v>
      </c>
      <c r="L6599" s="77">
        <v>7.1583099999999984</v>
      </c>
      <c r="M6599" s="77">
        <v>2.538168925346926</v>
      </c>
      <c r="N6599" s="77">
        <v>6.9175079999999989</v>
      </c>
      <c r="O6599" s="77">
        <v>6.1075751556774636</v>
      </c>
      <c r="P6599" s="77">
        <v>30850000</v>
      </c>
      <c r="Q6599" s="77">
        <v>19010000</v>
      </c>
      <c r="R6599" s="77">
        <v>1.62</v>
      </c>
      <c r="S6599" s="77">
        <v>29.731000000000002</v>
      </c>
      <c r="T6599" s="77">
        <v>7.9329999999999998</v>
      </c>
      <c r="U6599" s="77">
        <v>17.457999999999998</v>
      </c>
      <c r="V6599" s="77">
        <v>2.354028550453946</v>
      </c>
      <c r="AC6599" s="77">
        <v>7.66</v>
      </c>
      <c r="AD6599" s="77">
        <v>6.51</v>
      </c>
      <c r="AH6599" s="77">
        <f>IF(AND(M6599&lt;Variables!$G$6,M6599&gt;Variables!$G$5),0,1)</f>
        <v>1</v>
      </c>
      <c r="AI6599" s="77">
        <f t="shared" si="208"/>
        <v>0</v>
      </c>
      <c r="AJ6599" s="77">
        <f>IF(I6599&gt;Variables!$G$7,0,1)</f>
        <v>0</v>
      </c>
      <c r="AK6599" s="77">
        <f>IF(F6599&gt;Variables!$G$8,0,1)</f>
        <v>0</v>
      </c>
      <c r="AL6599" s="77">
        <f>IF(G6599&gt;Variables!$G$9,0,1)</f>
        <v>0</v>
      </c>
      <c r="AM6599" s="77">
        <f>IF(AND(K6599&gt;Variables!$G$10,K6599&lt;Variables!$G$11),0,1)</f>
        <v>0</v>
      </c>
      <c r="AN6599" s="77">
        <f>IF(H6599&lt;Variables!$G$13,1,0)</f>
        <v>1</v>
      </c>
      <c r="AO6599" s="77">
        <f>IF(R6599&lt;Variables!$G$12,0,1)</f>
        <v>0</v>
      </c>
      <c r="AP6599" s="78">
        <f t="shared" si="209"/>
        <v>0</v>
      </c>
      <c r="AQ6599" s="77">
        <f>IF(V6599&lt;Variables!$G$15,1,0)</f>
        <v>1</v>
      </c>
      <c r="AR6599" s="77">
        <v>0</v>
      </c>
      <c r="AS6599" s="77">
        <v>0</v>
      </c>
      <c r="AT6599" s="77">
        <v>1</v>
      </c>
      <c r="AU6599" s="77">
        <v>0</v>
      </c>
      <c r="BA6599" s="77">
        <v>-2.25</v>
      </c>
    </row>
    <row r="6600" spans="3:53" x14ac:dyDescent="0.25">
      <c r="C6600" s="77" t="s">
        <v>782</v>
      </c>
      <c r="D6600" s="77" t="s">
        <v>485</v>
      </c>
      <c r="E6600" s="77">
        <v>5.65</v>
      </c>
      <c r="F6600" s="77">
        <v>23.53</v>
      </c>
      <c r="G6600" s="77">
        <v>25.97</v>
      </c>
      <c r="H6600" s="77">
        <v>147.38</v>
      </c>
      <c r="I6600" s="77">
        <v>-7.718</v>
      </c>
      <c r="J6600" s="77" t="s">
        <v>74</v>
      </c>
      <c r="K6600" s="77">
        <v>59.75</v>
      </c>
      <c r="L6600" s="77">
        <v>5.4963300000000004</v>
      </c>
      <c r="M6600" s="77">
        <v>1.303961006708098</v>
      </c>
      <c r="N6600" s="77">
        <v>5.4385499999999993</v>
      </c>
      <c r="O6600" s="77">
        <v>2.3802300245469898</v>
      </c>
      <c r="P6600" s="77">
        <v>13860000</v>
      </c>
      <c r="Q6600" s="77">
        <v>1270000</v>
      </c>
      <c r="R6600" s="77">
        <v>10.91</v>
      </c>
      <c r="S6600" s="77">
        <v>29.731000000000002</v>
      </c>
      <c r="T6600" s="77">
        <v>7.9329999999999998</v>
      </c>
      <c r="U6600" s="77">
        <v>17.457999999999998</v>
      </c>
      <c r="V6600" s="77">
        <v>2.3973900797987029</v>
      </c>
      <c r="AC6600" s="77">
        <v>5.68</v>
      </c>
      <c r="AD6600" s="77">
        <v>5.15</v>
      </c>
      <c r="AH6600" s="77">
        <f>IF(AND(M6600&lt;Variables!$G$6,M6600&gt;Variables!$G$5),0,1)</f>
        <v>1</v>
      </c>
      <c r="AI6600" s="77">
        <f t="shared" si="208"/>
        <v>0</v>
      </c>
      <c r="AJ6600" s="77">
        <f>IF(I6600&gt;Variables!$G$7,0,1)</f>
        <v>1</v>
      </c>
      <c r="AK6600" s="77">
        <f>IF(F6600&gt;Variables!$G$8,0,1)</f>
        <v>0</v>
      </c>
      <c r="AL6600" s="77">
        <f>IF(G6600&gt;Variables!$G$9,0,1)</f>
        <v>0</v>
      </c>
      <c r="AM6600" s="77">
        <f>IF(AND(K6600&gt;Variables!$G$10,K6600&lt;Variables!$G$11),0,1)</f>
        <v>1</v>
      </c>
      <c r="AN6600" s="77">
        <f>IF(H6600&lt;Variables!$G$13,1,0)</f>
        <v>1</v>
      </c>
      <c r="AO6600" s="77">
        <f>IF(R6600&lt;Variables!$G$12,0,1)</f>
        <v>1</v>
      </c>
      <c r="AP6600" s="78">
        <f t="shared" si="209"/>
        <v>0</v>
      </c>
      <c r="AQ6600" s="77">
        <f>IF(V6600&lt;Variables!$G$15,1,0)</f>
        <v>1</v>
      </c>
      <c r="AR6600" s="77">
        <v>0</v>
      </c>
      <c r="AS6600" s="77">
        <v>0</v>
      </c>
      <c r="AT6600" s="77">
        <v>1</v>
      </c>
      <c r="AU6600" s="77">
        <v>0</v>
      </c>
      <c r="BA6600" s="77">
        <v>-2.25</v>
      </c>
    </row>
    <row r="6601" spans="3:53" x14ac:dyDescent="0.25">
      <c r="C6601" s="77" t="s">
        <v>782</v>
      </c>
      <c r="D6601" s="77" t="s">
        <v>431</v>
      </c>
      <c r="E6601" s="77">
        <v>36.590000000000003</v>
      </c>
      <c r="F6601" s="77">
        <v>26.28</v>
      </c>
      <c r="G6601" s="77">
        <v>23.33</v>
      </c>
      <c r="H6601" s="77">
        <v>3750</v>
      </c>
      <c r="I6601" s="77">
        <v>51.859000000000002</v>
      </c>
      <c r="J6601" s="77" t="s">
        <v>74</v>
      </c>
      <c r="K6601" s="77">
        <v>55.99</v>
      </c>
      <c r="L6601" s="77">
        <v>36.167330000000007</v>
      </c>
      <c r="M6601" s="77">
        <v>0.93169719744308943</v>
      </c>
      <c r="N6601" s="77">
        <v>36.346386000000003</v>
      </c>
      <c r="O6601" s="77">
        <v>0.43446960586397249</v>
      </c>
      <c r="P6601" s="77">
        <v>27643000</v>
      </c>
      <c r="Q6601" s="77">
        <v>5226000</v>
      </c>
      <c r="R6601" s="77">
        <v>5.29</v>
      </c>
      <c r="S6601" s="77">
        <v>29.731000000000002</v>
      </c>
      <c r="T6601" s="77">
        <v>7.9329999999999998</v>
      </c>
      <c r="U6601" s="77">
        <v>17.457999999999998</v>
      </c>
      <c r="V6601" s="77">
        <v>2.388714731244248</v>
      </c>
      <c r="AC6601" s="77">
        <v>38.549999999999997</v>
      </c>
      <c r="AD6601" s="77">
        <v>36.1</v>
      </c>
      <c r="AH6601" s="77">
        <f>IF(AND(M6601&lt;Variables!$G$6,M6601&gt;Variables!$G$5),0,1)</f>
        <v>1</v>
      </c>
      <c r="AI6601" s="77">
        <f t="shared" si="208"/>
        <v>1</v>
      </c>
      <c r="AJ6601" s="77">
        <f>IF(I6601&gt;Variables!$G$7,0,1)</f>
        <v>0</v>
      </c>
      <c r="AK6601" s="77">
        <f>IF(F6601&gt;Variables!$G$8,0,1)</f>
        <v>0</v>
      </c>
      <c r="AL6601" s="77">
        <f>IF(G6601&gt;Variables!$G$9,0,1)</f>
        <v>0</v>
      </c>
      <c r="AM6601" s="77">
        <f>IF(AND(K6601&gt;Variables!$G$10,K6601&lt;Variables!$G$11),0,1)</f>
        <v>1</v>
      </c>
      <c r="AN6601" s="77">
        <f>IF(H6601&lt;Variables!$G$13,1,0)</f>
        <v>0</v>
      </c>
      <c r="AO6601" s="77">
        <f>IF(R6601&lt;Variables!$G$12,0,1)</f>
        <v>1</v>
      </c>
      <c r="AP6601" s="78">
        <f t="shared" si="209"/>
        <v>0</v>
      </c>
      <c r="AQ6601" s="77">
        <f>IF(V6601&lt;Variables!$G$15,1,0)</f>
        <v>1</v>
      </c>
      <c r="AR6601" s="77">
        <v>1</v>
      </c>
      <c r="AS6601" s="77">
        <v>0</v>
      </c>
      <c r="AT6601" s="77">
        <v>0</v>
      </c>
      <c r="AU6601" s="77">
        <v>0</v>
      </c>
      <c r="BA6601" s="77">
        <v>2</v>
      </c>
    </row>
    <row r="6602" spans="3:53" x14ac:dyDescent="0.25">
      <c r="C6602" s="77" t="s">
        <v>782</v>
      </c>
      <c r="D6602" s="77" t="s">
        <v>435</v>
      </c>
      <c r="E6602" s="77">
        <v>5.83</v>
      </c>
      <c r="F6602" s="77">
        <v>28.76</v>
      </c>
      <c r="G6602" s="77">
        <v>10.67</v>
      </c>
      <c r="H6602" s="77">
        <v>184.53</v>
      </c>
      <c r="I6602" s="77">
        <v>31.988</v>
      </c>
      <c r="J6602" s="77" t="s">
        <v>74</v>
      </c>
      <c r="K6602" s="77">
        <v>57.63</v>
      </c>
      <c r="L6602" s="77">
        <v>5.8082900000000004</v>
      </c>
      <c r="M6602" s="77">
        <v>2.944067875397427E-2</v>
      </c>
      <c r="N6602" s="77">
        <v>5.694116666666666</v>
      </c>
      <c r="O6602" s="77">
        <v>2.0351415349761641</v>
      </c>
      <c r="P6602" s="77">
        <v>1170000</v>
      </c>
      <c r="Q6602" s="77">
        <v>258610</v>
      </c>
      <c r="R6602" s="77">
        <v>4.5199999999999996</v>
      </c>
      <c r="S6602" s="77">
        <v>29.731000000000002</v>
      </c>
      <c r="T6602" s="77">
        <v>7.9329999999999998</v>
      </c>
      <c r="U6602" s="77">
        <v>17.457999999999998</v>
      </c>
      <c r="V6602" s="77">
        <v>2.444632604042154</v>
      </c>
      <c r="AC6602" s="77">
        <v>5.88</v>
      </c>
      <c r="AD6602" s="77">
        <v>5.5</v>
      </c>
      <c r="AH6602" s="77">
        <f>IF(AND(M6602&lt;Variables!$G$6,M6602&gt;Variables!$G$5),0,1)</f>
        <v>1</v>
      </c>
      <c r="AI6602" s="77">
        <f t="shared" si="208"/>
        <v>0</v>
      </c>
      <c r="AJ6602" s="77">
        <f>IF(I6602&gt;Variables!$G$7,0,1)</f>
        <v>1</v>
      </c>
      <c r="AK6602" s="77">
        <f>IF(F6602&gt;Variables!$G$8,0,1)</f>
        <v>0</v>
      </c>
      <c r="AL6602" s="77">
        <f>IF(G6602&gt;Variables!$G$9,0,1)</f>
        <v>0</v>
      </c>
      <c r="AM6602" s="77">
        <f>IF(AND(K6602&gt;Variables!$G$10,K6602&lt;Variables!$G$11),0,1)</f>
        <v>1</v>
      </c>
      <c r="AN6602" s="77">
        <f>IF(H6602&lt;Variables!$G$13,1,0)</f>
        <v>1</v>
      </c>
      <c r="AO6602" s="77">
        <f>IF(R6602&lt;Variables!$G$12,0,1)</f>
        <v>1</v>
      </c>
      <c r="AP6602" s="78">
        <f t="shared" si="209"/>
        <v>0</v>
      </c>
      <c r="AQ6602" s="77">
        <f>IF(V6602&lt;Variables!$G$15,1,0)</f>
        <v>1</v>
      </c>
      <c r="AR6602" s="77">
        <v>0</v>
      </c>
      <c r="AS6602" s="77">
        <v>0</v>
      </c>
      <c r="AT6602" s="77">
        <v>1</v>
      </c>
      <c r="AU6602" s="77">
        <v>0</v>
      </c>
      <c r="BA6602" s="77">
        <v>-2.67</v>
      </c>
    </row>
    <row r="6603" spans="3:53" x14ac:dyDescent="0.25">
      <c r="C6603" s="77" t="s">
        <v>782</v>
      </c>
      <c r="D6603" s="77" t="s">
        <v>452</v>
      </c>
      <c r="E6603" s="77">
        <v>34.1</v>
      </c>
      <c r="F6603" s="77">
        <v>45.4</v>
      </c>
      <c r="G6603" s="77">
        <v>6.25</v>
      </c>
      <c r="H6603" s="77">
        <v>152.74</v>
      </c>
      <c r="I6603" s="77">
        <v>10.226000000000001</v>
      </c>
      <c r="J6603" s="77" t="s">
        <v>74</v>
      </c>
      <c r="K6603" s="77">
        <v>44.75</v>
      </c>
      <c r="L6603" s="77">
        <v>34.034999999999997</v>
      </c>
      <c r="M6603" s="77">
        <v>-0.1028353165858783</v>
      </c>
      <c r="N6603" s="77">
        <v>34.053813043478257</v>
      </c>
      <c r="O6603" s="77">
        <v>-0.15802354764076329</v>
      </c>
      <c r="P6603" s="77">
        <v>169260</v>
      </c>
      <c r="Q6603" s="77">
        <v>15550</v>
      </c>
      <c r="R6603" s="77">
        <v>10.88</v>
      </c>
      <c r="S6603" s="77">
        <v>29.731000000000002</v>
      </c>
      <c r="T6603" s="77">
        <v>7.9329999999999998</v>
      </c>
      <c r="U6603" s="77">
        <v>17.457999999999998</v>
      </c>
      <c r="V6603" s="77">
        <v>2.3137245291611581</v>
      </c>
      <c r="AC6603" s="77">
        <v>34.6</v>
      </c>
      <c r="AD6603" s="77">
        <v>34</v>
      </c>
      <c r="AH6603" s="77">
        <f>IF(AND(M6603&lt;Variables!$G$6,M6603&gt;Variables!$G$5),0,1)</f>
        <v>1</v>
      </c>
      <c r="AI6603" s="77">
        <f t="shared" si="208"/>
        <v>1</v>
      </c>
      <c r="AJ6603" s="77">
        <f>IF(I6603&gt;Variables!$G$7,0,1)</f>
        <v>1</v>
      </c>
      <c r="AK6603" s="77">
        <f>IF(F6603&gt;Variables!$G$8,0,1)</f>
        <v>0</v>
      </c>
      <c r="AL6603" s="77">
        <f>IF(G6603&gt;Variables!$G$9,0,1)</f>
        <v>1</v>
      </c>
      <c r="AM6603" s="77">
        <f>IF(AND(K6603&gt;Variables!$G$10,K6603&lt;Variables!$G$11),0,1)</f>
        <v>1</v>
      </c>
      <c r="AN6603" s="77">
        <f>IF(H6603&lt;Variables!$G$13,1,0)</f>
        <v>1</v>
      </c>
      <c r="AO6603" s="77">
        <f>IF(R6603&lt;Variables!$G$12,0,1)</f>
        <v>1</v>
      </c>
      <c r="AP6603" s="78">
        <f t="shared" si="209"/>
        <v>0</v>
      </c>
      <c r="AQ6603" s="77">
        <f>IF(V6603&lt;Variables!$G$15,1,0)</f>
        <v>1</v>
      </c>
      <c r="AR6603" s="77">
        <v>0</v>
      </c>
      <c r="AS6603" s="77">
        <v>1</v>
      </c>
      <c r="AT6603" s="77">
        <v>0</v>
      </c>
      <c r="AU6603" s="77">
        <v>0</v>
      </c>
      <c r="BA6603" s="77">
        <v>1.1599999999999999</v>
      </c>
    </row>
    <row r="6604" spans="3:53" x14ac:dyDescent="0.25">
      <c r="C6604" s="77" t="s">
        <v>782</v>
      </c>
      <c r="D6604" s="77" t="s">
        <v>764</v>
      </c>
      <c r="E6604" s="77">
        <v>194.43</v>
      </c>
      <c r="F6604" s="77">
        <v>6.89</v>
      </c>
      <c r="G6604" s="77">
        <v>7.47</v>
      </c>
      <c r="H6604" s="77">
        <v>13830</v>
      </c>
      <c r="I6604" s="77">
        <v>-1.7150000000000001</v>
      </c>
      <c r="J6604" s="77" t="s">
        <v>75</v>
      </c>
      <c r="K6604" s="77">
        <v>61.11</v>
      </c>
      <c r="L6604" s="77">
        <v>193.28900999999999</v>
      </c>
      <c r="M6604" s="77">
        <v>0.36266417837206072</v>
      </c>
      <c r="N6604" s="77">
        <v>193.34650400000001</v>
      </c>
      <c r="O6604" s="77">
        <v>0.33282008553929038</v>
      </c>
      <c r="P6604" s="77">
        <v>2757000</v>
      </c>
      <c r="Q6604" s="77">
        <v>3773000</v>
      </c>
      <c r="R6604" s="77">
        <v>0.73</v>
      </c>
      <c r="S6604" s="77">
        <v>29.731000000000002</v>
      </c>
      <c r="T6604" s="77">
        <v>7.9329999999999998</v>
      </c>
      <c r="U6604" s="77">
        <v>17.457999999999998</v>
      </c>
      <c r="V6604" s="77">
        <v>2.461034004587618</v>
      </c>
      <c r="AC6604" s="77">
        <v>195.60990000000001</v>
      </c>
      <c r="AD6604" s="77">
        <v>190.55009999999999</v>
      </c>
      <c r="AH6604" s="77">
        <f>IF(AND(M6604&lt;Variables!$G$6,M6604&gt;Variables!$G$5),0,1)</f>
        <v>1</v>
      </c>
      <c r="AI6604" s="77">
        <f t="shared" si="208"/>
        <v>1</v>
      </c>
      <c r="AJ6604" s="77">
        <f>IF(I6604&gt;Variables!$G$7,0,1)</f>
        <v>1</v>
      </c>
      <c r="AK6604" s="77">
        <f>IF(F6604&gt;Variables!$G$8,0,1)</f>
        <v>1</v>
      </c>
      <c r="AL6604" s="77">
        <f>IF(G6604&gt;Variables!$G$9,0,1)</f>
        <v>1</v>
      </c>
      <c r="AM6604" s="77">
        <f>IF(AND(K6604&gt;Variables!$G$10,K6604&lt;Variables!$G$11),0,1)</f>
        <v>1</v>
      </c>
      <c r="AN6604" s="77">
        <f>IF(H6604&lt;Variables!$G$13,1,0)</f>
        <v>0</v>
      </c>
      <c r="AO6604" s="77">
        <f>IF(R6604&lt;Variables!$G$12,0,1)</f>
        <v>0</v>
      </c>
      <c r="AP6604" s="78">
        <f t="shared" si="209"/>
        <v>1</v>
      </c>
      <c r="AQ6604" s="77">
        <f>IF(V6604&lt;Variables!$G$15,1,0)</f>
        <v>1</v>
      </c>
      <c r="AR6604" s="77">
        <v>1</v>
      </c>
      <c r="AS6604" s="77">
        <v>0</v>
      </c>
      <c r="AT6604" s="77">
        <v>0</v>
      </c>
      <c r="AU6604" s="77">
        <v>0</v>
      </c>
      <c r="BA6604" s="77">
        <v>0.55000000000000004</v>
      </c>
    </row>
    <row r="6605" spans="3:53" x14ac:dyDescent="0.25">
      <c r="C6605" s="77" t="s">
        <v>782</v>
      </c>
      <c r="D6605" s="77" t="s">
        <v>445</v>
      </c>
      <c r="E6605" s="77">
        <v>13.85</v>
      </c>
      <c r="F6605" s="77">
        <v>75.38</v>
      </c>
      <c r="G6605" s="77">
        <v>44.2</v>
      </c>
      <c r="H6605" s="77">
        <v>74.489999999999995</v>
      </c>
      <c r="I6605" s="77">
        <v>2835.8739999999998</v>
      </c>
      <c r="J6605" s="77" t="s">
        <v>75</v>
      </c>
      <c r="K6605" s="77">
        <v>58.26</v>
      </c>
      <c r="L6605" s="77">
        <v>13.554885000000001</v>
      </c>
      <c r="M6605" s="77">
        <v>0.84925102647493955</v>
      </c>
      <c r="N6605" s="77">
        <v>13.156446000000001</v>
      </c>
      <c r="O6605" s="77">
        <v>3.9034401843780682</v>
      </c>
      <c r="P6605" s="77">
        <v>129320000</v>
      </c>
      <c r="Q6605" s="77">
        <v>14860000</v>
      </c>
      <c r="R6605" s="77">
        <v>8.6999999999999993</v>
      </c>
      <c r="S6605" s="77">
        <v>29.731000000000002</v>
      </c>
      <c r="T6605" s="77">
        <v>7.9329999999999998</v>
      </c>
      <c r="U6605" s="77">
        <v>17.457999999999998</v>
      </c>
      <c r="V6605" s="77">
        <v>2.4102342919852151</v>
      </c>
      <c r="AC6605" s="77">
        <v>16.45</v>
      </c>
      <c r="AD6605" s="77">
        <v>13.03</v>
      </c>
      <c r="AH6605" s="77">
        <f>IF(AND(M6605&lt;Variables!$G$6,M6605&gt;Variables!$G$5),0,1)</f>
        <v>1</v>
      </c>
      <c r="AI6605" s="77">
        <f t="shared" si="208"/>
        <v>0</v>
      </c>
      <c r="AJ6605" s="77">
        <f>IF(I6605&gt;Variables!$G$7,0,1)</f>
        <v>0</v>
      </c>
      <c r="AK6605" s="77">
        <f>IF(F6605&gt;Variables!$G$8,0,1)</f>
        <v>0</v>
      </c>
      <c r="AL6605" s="77">
        <f>IF(G6605&gt;Variables!$G$9,0,1)</f>
        <v>0</v>
      </c>
      <c r="AM6605" s="77">
        <f>IF(AND(K6605&gt;Variables!$G$10,K6605&lt;Variables!$G$11),0,1)</f>
        <v>1</v>
      </c>
      <c r="AN6605" s="77">
        <f>IF(H6605&lt;Variables!$G$13,1,0)</f>
        <v>1</v>
      </c>
      <c r="AO6605" s="77">
        <f>IF(R6605&lt;Variables!$G$12,0,1)</f>
        <v>1</v>
      </c>
      <c r="AP6605" s="78">
        <f t="shared" si="209"/>
        <v>1</v>
      </c>
      <c r="AQ6605" s="77">
        <f>IF(V6605&lt;Variables!$G$15,1,0)</f>
        <v>1</v>
      </c>
      <c r="AR6605" s="77">
        <v>0</v>
      </c>
      <c r="AS6605" s="77">
        <v>0</v>
      </c>
      <c r="AT6605" s="77">
        <v>1</v>
      </c>
      <c r="AU6605" s="77">
        <v>0</v>
      </c>
      <c r="BA6605" s="77">
        <v>-2.25</v>
      </c>
    </row>
    <row r="6606" spans="3:53" x14ac:dyDescent="0.25">
      <c r="C6606" s="77" t="s">
        <v>782</v>
      </c>
      <c r="D6606" s="77" t="s">
        <v>453</v>
      </c>
      <c r="E6606" s="77">
        <v>16.96</v>
      </c>
      <c r="F6606" s="77">
        <v>19.84</v>
      </c>
      <c r="G6606" s="77">
        <v>-1.4</v>
      </c>
      <c r="H6606" s="77">
        <v>177.22</v>
      </c>
      <c r="I6606" s="77">
        <v>-27.513000000000002</v>
      </c>
      <c r="J6606" s="77" t="s">
        <v>75</v>
      </c>
      <c r="K6606" s="77">
        <v>44.33</v>
      </c>
      <c r="L6606" s="77">
        <v>16.923214285714291</v>
      </c>
      <c r="M6606" s="77">
        <v>-7.8083781787495449E-2</v>
      </c>
      <c r="N6606" s="77">
        <v>16.935782758620689</v>
      </c>
      <c r="O6606" s="77">
        <v>-0.1522383641084753</v>
      </c>
      <c r="P6606" s="77">
        <v>642240</v>
      </c>
      <c r="Q6606" s="77">
        <v>77900</v>
      </c>
      <c r="R6606" s="77">
        <v>8.24</v>
      </c>
      <c r="S6606" s="77">
        <v>29.731000000000002</v>
      </c>
      <c r="T6606" s="77">
        <v>7.9329999999999998</v>
      </c>
      <c r="U6606" s="77">
        <v>17.457999999999998</v>
      </c>
      <c r="V6606" s="77">
        <v>2.309010359523056</v>
      </c>
      <c r="AC6606" s="77">
        <v>17</v>
      </c>
      <c r="AD6606" s="77">
        <v>16.86</v>
      </c>
      <c r="AH6606" s="77">
        <f>IF(AND(M6606&lt;Variables!$G$6,M6606&gt;Variables!$G$5),0,1)</f>
        <v>1</v>
      </c>
      <c r="AI6606" s="77">
        <f t="shared" si="208"/>
        <v>1</v>
      </c>
      <c r="AJ6606" s="77">
        <f>IF(I6606&gt;Variables!$G$7,0,1)</f>
        <v>1</v>
      </c>
      <c r="AK6606" s="77">
        <f>IF(F6606&gt;Variables!$G$8,0,1)</f>
        <v>0</v>
      </c>
      <c r="AL6606" s="77">
        <f>IF(G6606&gt;Variables!$G$9,0,1)</f>
        <v>1</v>
      </c>
      <c r="AM6606" s="77">
        <f>IF(AND(K6606&gt;Variables!$G$10,K6606&lt;Variables!$G$11),0,1)</f>
        <v>1</v>
      </c>
      <c r="AN6606" s="77">
        <f>IF(H6606&lt;Variables!$G$13,1,0)</f>
        <v>1</v>
      </c>
      <c r="AO6606" s="77">
        <f>IF(R6606&lt;Variables!$G$12,0,1)</f>
        <v>1</v>
      </c>
      <c r="AP6606" s="78">
        <f t="shared" si="209"/>
        <v>1</v>
      </c>
      <c r="AQ6606" s="77">
        <f>IF(V6606&lt;Variables!$G$15,1,0)</f>
        <v>1</v>
      </c>
      <c r="AR6606" s="77">
        <v>0</v>
      </c>
      <c r="AS6606" s="77">
        <v>0</v>
      </c>
      <c r="AT6606" s="77">
        <v>0</v>
      </c>
      <c r="AU6606" s="77">
        <v>1</v>
      </c>
      <c r="BA6606" s="77">
        <v>-0.2</v>
      </c>
    </row>
    <row r="6607" spans="3:53" x14ac:dyDescent="0.25">
      <c r="C6607" s="77" t="s">
        <v>782</v>
      </c>
      <c r="D6607" s="77" t="s">
        <v>475</v>
      </c>
      <c r="E6607" s="77">
        <v>52.9</v>
      </c>
      <c r="F6607" s="77">
        <v>13.49</v>
      </c>
      <c r="G6607" s="77">
        <v>13.69</v>
      </c>
      <c r="H6607" s="77">
        <v>4840</v>
      </c>
      <c r="I6607" s="77">
        <v>7.8E-2</v>
      </c>
      <c r="J6607" s="77" t="s">
        <v>75</v>
      </c>
      <c r="K6607" s="77">
        <v>60.09</v>
      </c>
      <c r="L6607" s="77">
        <v>52.095604999999999</v>
      </c>
      <c r="M6607" s="77">
        <v>0.73786454730681761</v>
      </c>
      <c r="N6607" s="77">
        <v>52.182040000000001</v>
      </c>
      <c r="O6607" s="77">
        <v>0.5710010570686701</v>
      </c>
      <c r="P6607" s="77">
        <v>913188</v>
      </c>
      <c r="Q6607" s="77">
        <v>568912</v>
      </c>
      <c r="R6607" s="77">
        <v>1.61</v>
      </c>
      <c r="S6607" s="77">
        <v>29.731000000000002</v>
      </c>
      <c r="T6607" s="77">
        <v>7.9329999999999998</v>
      </c>
      <c r="U6607" s="77">
        <v>17.457999999999998</v>
      </c>
      <c r="V6607" s="77">
        <v>2.4308466078906661</v>
      </c>
      <c r="AC6607" s="77">
        <v>52.8</v>
      </c>
      <c r="AD6607" s="77">
        <v>51.25</v>
      </c>
      <c r="AH6607" s="77">
        <f>IF(AND(M6607&lt;Variables!$G$6,M6607&gt;Variables!$G$5),0,1)</f>
        <v>1</v>
      </c>
      <c r="AI6607" s="77">
        <f t="shared" si="208"/>
        <v>1</v>
      </c>
      <c r="AJ6607" s="77">
        <f>IF(I6607&gt;Variables!$G$7,0,1)</f>
        <v>1</v>
      </c>
      <c r="AK6607" s="77">
        <f>IF(F6607&gt;Variables!$G$8,0,1)</f>
        <v>0</v>
      </c>
      <c r="AL6607" s="77">
        <f>IF(G6607&gt;Variables!$G$9,0,1)</f>
        <v>0</v>
      </c>
      <c r="AM6607" s="77">
        <f>IF(AND(K6607&gt;Variables!$G$10,K6607&lt;Variables!$G$11),0,1)</f>
        <v>1</v>
      </c>
      <c r="AN6607" s="77">
        <f>IF(H6607&lt;Variables!$G$13,1,0)</f>
        <v>0</v>
      </c>
      <c r="AO6607" s="77">
        <f>IF(R6607&lt;Variables!$G$12,0,1)</f>
        <v>0</v>
      </c>
      <c r="AP6607" s="78">
        <f t="shared" si="209"/>
        <v>1</v>
      </c>
      <c r="AQ6607" s="77">
        <f>IF(V6607&lt;Variables!$G$15,1,0)</f>
        <v>1</v>
      </c>
      <c r="AR6607" s="77">
        <v>0</v>
      </c>
      <c r="AS6607" s="77">
        <v>0</v>
      </c>
      <c r="AT6607" s="77">
        <v>1</v>
      </c>
      <c r="AU6607" s="77">
        <v>0</v>
      </c>
      <c r="BA6607" s="77">
        <v>-2.25</v>
      </c>
    </row>
    <row r="6608" spans="3:53" x14ac:dyDescent="0.25">
      <c r="C6608" s="77" t="s">
        <v>782</v>
      </c>
      <c r="D6608" s="77" t="s">
        <v>183</v>
      </c>
      <c r="E6608" s="77">
        <v>48.18</v>
      </c>
      <c r="F6608" s="77">
        <v>12.8</v>
      </c>
      <c r="G6608" s="77">
        <v>13.7</v>
      </c>
      <c r="H6608" s="77">
        <v>6840</v>
      </c>
      <c r="I6608" s="77">
        <v>4766.6419999999998</v>
      </c>
      <c r="J6608" s="77" t="s">
        <v>75</v>
      </c>
      <c r="K6608" s="77">
        <v>79.099999999999994</v>
      </c>
      <c r="L6608" s="77">
        <v>47.076644999999999</v>
      </c>
      <c r="M6608" s="77">
        <v>1.876418763486654</v>
      </c>
      <c r="N6608" s="77">
        <v>46.749422448979587</v>
      </c>
      <c r="O6608" s="77">
        <v>2.5895026881702798</v>
      </c>
      <c r="P6608" s="77">
        <v>1985000</v>
      </c>
      <c r="Q6608" s="77">
        <v>2260000</v>
      </c>
      <c r="R6608" s="77">
        <v>0.88</v>
      </c>
      <c r="S6608" s="77">
        <v>29.731000000000002</v>
      </c>
      <c r="T6608" s="77">
        <v>7.9329999999999998</v>
      </c>
      <c r="U6608" s="77">
        <v>17.457999999999998</v>
      </c>
      <c r="V6608" s="77">
        <v>2.4619933781309178</v>
      </c>
      <c r="AC6608" s="77">
        <v>49.741199999999999</v>
      </c>
      <c r="AD6608" s="77">
        <v>45.100900000000003</v>
      </c>
      <c r="AH6608" s="77">
        <f>IF(AND(M6608&lt;Variables!$G$6,M6608&gt;Variables!$G$5),0,1)</f>
        <v>1</v>
      </c>
      <c r="AI6608" s="77">
        <f t="shared" si="208"/>
        <v>0</v>
      </c>
      <c r="AJ6608" s="77">
        <f>IF(I6608&gt;Variables!$G$7,0,1)</f>
        <v>0</v>
      </c>
      <c r="AK6608" s="77">
        <f>IF(F6608&gt;Variables!$G$8,0,1)</f>
        <v>0</v>
      </c>
      <c r="AL6608" s="77">
        <f>IF(G6608&gt;Variables!$G$9,0,1)</f>
        <v>0</v>
      </c>
      <c r="AM6608" s="77">
        <f>IF(AND(K6608&gt;Variables!$G$10,K6608&lt;Variables!$G$11),0,1)</f>
        <v>1</v>
      </c>
      <c r="AN6608" s="77">
        <f>IF(H6608&lt;Variables!$G$13,1,0)</f>
        <v>0</v>
      </c>
      <c r="AO6608" s="77">
        <f>IF(R6608&lt;Variables!$G$12,0,1)</f>
        <v>0</v>
      </c>
      <c r="AP6608" s="78">
        <f t="shared" si="209"/>
        <v>1</v>
      </c>
      <c r="AQ6608" s="77">
        <f>IF(V6608&lt;Variables!$G$15,1,0)</f>
        <v>1</v>
      </c>
      <c r="AR6608" s="77">
        <v>1</v>
      </c>
      <c r="AS6608" s="77">
        <v>0</v>
      </c>
      <c r="AT6608" s="77">
        <v>0</v>
      </c>
      <c r="AU6608" s="77">
        <v>0</v>
      </c>
      <c r="BA6608" s="77">
        <v>2</v>
      </c>
    </row>
    <row r="6609" spans="3:53" x14ac:dyDescent="0.25">
      <c r="C6609" s="77" t="s">
        <v>782</v>
      </c>
      <c r="D6609" s="77" t="s">
        <v>775</v>
      </c>
      <c r="E6609" s="77">
        <v>179.37</v>
      </c>
      <c r="F6609" s="77">
        <v>9.75</v>
      </c>
      <c r="G6609" s="77">
        <v>9.64</v>
      </c>
      <c r="H6609" s="77">
        <v>5660</v>
      </c>
      <c r="I6609" s="77">
        <v>7.6630000000000003</v>
      </c>
      <c r="J6609" s="77" t="s">
        <v>75</v>
      </c>
      <c r="K6609" s="77">
        <v>55.61</v>
      </c>
      <c r="L6609" s="77">
        <v>178.50342499999999</v>
      </c>
      <c r="M6609" s="77">
        <v>-5.513899803324232E-2</v>
      </c>
      <c r="N6609" s="77">
        <v>176.55117346938781</v>
      </c>
      <c r="O6609" s="77">
        <v>1.050022208395947</v>
      </c>
      <c r="P6609" s="77">
        <v>599623</v>
      </c>
      <c r="Q6609" s="77">
        <v>429387</v>
      </c>
      <c r="R6609" s="77">
        <v>1.4</v>
      </c>
      <c r="S6609" s="77">
        <v>29.731000000000002</v>
      </c>
      <c r="T6609" s="77">
        <v>7.9329999999999998</v>
      </c>
      <c r="U6609" s="77">
        <v>17.457999999999998</v>
      </c>
      <c r="V6609" s="77">
        <v>2.4274465583505189</v>
      </c>
      <c r="AC6609" s="77">
        <v>179.88</v>
      </c>
      <c r="AD6609" s="77">
        <v>175.76</v>
      </c>
      <c r="AH6609" s="77">
        <f>IF(AND(M6609&lt;Variables!$G$6,M6609&gt;Variables!$G$5),0,1)</f>
        <v>1</v>
      </c>
      <c r="AI6609" s="77">
        <f t="shared" si="208"/>
        <v>0</v>
      </c>
      <c r="AJ6609" s="77">
        <f>IF(I6609&gt;Variables!$G$7,0,1)</f>
        <v>1</v>
      </c>
      <c r="AK6609" s="77">
        <f>IF(F6609&gt;Variables!$G$8,0,1)</f>
        <v>0</v>
      </c>
      <c r="AL6609" s="77">
        <f>IF(G6609&gt;Variables!$G$9,0,1)</f>
        <v>1</v>
      </c>
      <c r="AM6609" s="77">
        <f>IF(AND(K6609&gt;Variables!$G$10,K6609&lt;Variables!$G$11),0,1)</f>
        <v>1</v>
      </c>
      <c r="AN6609" s="77">
        <f>IF(H6609&lt;Variables!$G$13,1,0)</f>
        <v>0</v>
      </c>
      <c r="AO6609" s="77">
        <f>IF(R6609&lt;Variables!$G$12,0,1)</f>
        <v>0</v>
      </c>
      <c r="AP6609" s="78">
        <f t="shared" si="209"/>
        <v>1</v>
      </c>
      <c r="AQ6609" s="77">
        <f>IF(V6609&lt;Variables!$G$15,1,0)</f>
        <v>1</v>
      </c>
      <c r="AR6609" s="77">
        <v>0</v>
      </c>
      <c r="AS6609" s="77">
        <v>0</v>
      </c>
      <c r="AT6609" s="77">
        <v>1</v>
      </c>
      <c r="AU6609" s="77">
        <v>0</v>
      </c>
      <c r="BA6609" s="77">
        <v>-1.92</v>
      </c>
    </row>
    <row r="6610" spans="3:53" x14ac:dyDescent="0.25">
      <c r="C6610" s="77" t="s">
        <v>782</v>
      </c>
      <c r="D6610" s="77" t="s">
        <v>449</v>
      </c>
      <c r="E6610" s="77">
        <v>33.19</v>
      </c>
      <c r="F6610" s="77">
        <v>10.75</v>
      </c>
      <c r="G6610" s="77">
        <v>7.32</v>
      </c>
      <c r="H6610" s="77">
        <v>17360</v>
      </c>
      <c r="I6610" s="77">
        <v>-0.23</v>
      </c>
      <c r="J6610" s="77" t="s">
        <v>74</v>
      </c>
      <c r="K6610" s="77">
        <v>48.81</v>
      </c>
      <c r="L6610" s="77">
        <v>33.07591</v>
      </c>
      <c r="M6610" s="77">
        <v>0.16353291564767891</v>
      </c>
      <c r="N6610" s="77">
        <v>33.248230000000007</v>
      </c>
      <c r="O6610" s="77">
        <v>-0.35559787693962658</v>
      </c>
      <c r="P6610" s="77">
        <v>46985000</v>
      </c>
      <c r="Q6610" s="77">
        <v>34219000</v>
      </c>
      <c r="R6610" s="77">
        <v>1.37</v>
      </c>
      <c r="S6610" s="77">
        <v>29.731000000000002</v>
      </c>
      <c r="T6610" s="77">
        <v>7.9329999999999998</v>
      </c>
      <c r="U6610" s="77">
        <v>17.457999999999998</v>
      </c>
      <c r="V6610" s="77">
        <v>2.3509817610350252</v>
      </c>
      <c r="AC6610" s="77">
        <v>34.130000000000003</v>
      </c>
      <c r="AD6610" s="77">
        <v>32.57</v>
      </c>
      <c r="AH6610" s="77">
        <f>IF(AND(M6610&lt;Variables!$G$6,M6610&gt;Variables!$G$5),0,1)</f>
        <v>1</v>
      </c>
      <c r="AI6610" s="77">
        <f t="shared" si="208"/>
        <v>1</v>
      </c>
      <c r="AJ6610" s="77">
        <f>IF(I6610&gt;Variables!$G$7,0,1)</f>
        <v>1</v>
      </c>
      <c r="AK6610" s="77">
        <f>IF(F6610&gt;Variables!$G$8,0,1)</f>
        <v>0</v>
      </c>
      <c r="AL6610" s="77">
        <f>IF(G6610&gt;Variables!$G$9,0,1)</f>
        <v>1</v>
      </c>
      <c r="AM6610" s="77">
        <f>IF(AND(K6610&gt;Variables!$G$10,K6610&lt;Variables!$G$11),0,1)</f>
        <v>1</v>
      </c>
      <c r="AN6610" s="77">
        <f>IF(H6610&lt;Variables!$G$13,1,0)</f>
        <v>0</v>
      </c>
      <c r="AO6610" s="77">
        <f>IF(R6610&lt;Variables!$G$12,0,1)</f>
        <v>0</v>
      </c>
      <c r="AP6610" s="78">
        <f t="shared" si="209"/>
        <v>0</v>
      </c>
      <c r="AQ6610" s="77">
        <f>IF(V6610&lt;Variables!$G$15,1,0)</f>
        <v>1</v>
      </c>
      <c r="AR6610" s="77">
        <v>0</v>
      </c>
      <c r="AS6610" s="77">
        <v>1</v>
      </c>
      <c r="AT6610" s="77">
        <v>0</v>
      </c>
      <c r="AU6610" s="77">
        <v>0</v>
      </c>
      <c r="BA6610" s="77">
        <v>0.25</v>
      </c>
    </row>
    <row r="6611" spans="3:53" x14ac:dyDescent="0.25">
      <c r="C6611" s="77" t="s">
        <v>783</v>
      </c>
      <c r="D6611" s="77" t="s">
        <v>764</v>
      </c>
      <c r="E6611" s="77">
        <v>193.73</v>
      </c>
      <c r="F6611" s="77">
        <v>6.48</v>
      </c>
      <c r="G6611" s="77">
        <v>6.98</v>
      </c>
      <c r="H6611" s="77">
        <v>13830</v>
      </c>
      <c r="I6611" s="77">
        <v>-1.732</v>
      </c>
      <c r="J6611" s="77" t="s">
        <v>75</v>
      </c>
      <c r="K6611" s="77">
        <v>47.55</v>
      </c>
      <c r="L6611" s="77">
        <v>193.28909999999999</v>
      </c>
      <c r="M6611" s="77">
        <v>-9.265913080457043E-2</v>
      </c>
      <c r="N6611" s="77">
        <v>193.372074</v>
      </c>
      <c r="O6611" s="77">
        <v>-0.13552835969479879</v>
      </c>
      <c r="P6611" s="77">
        <v>2828000</v>
      </c>
      <c r="Q6611" s="77">
        <v>3773000</v>
      </c>
      <c r="R6611" s="77">
        <v>0.75</v>
      </c>
      <c r="S6611" s="77">
        <v>30.292999999999999</v>
      </c>
      <c r="T6611" s="77">
        <v>7.5839999999999987</v>
      </c>
      <c r="U6611" s="77">
        <v>17.489599999999999</v>
      </c>
      <c r="V6611" s="77">
        <v>2.3433715184549979</v>
      </c>
      <c r="AC6611" s="77">
        <v>195.60990000000001</v>
      </c>
      <c r="AD6611" s="77">
        <v>190.55009999999999</v>
      </c>
      <c r="AH6611" s="77">
        <f>IF(AND(M6611&lt;Variables!$G$6,M6611&gt;Variables!$G$5),0,1)</f>
        <v>1</v>
      </c>
      <c r="AI6611" s="77">
        <f t="shared" si="208"/>
        <v>1</v>
      </c>
      <c r="AJ6611" s="77">
        <f>IF(I6611&gt;Variables!$G$7,0,1)</f>
        <v>1</v>
      </c>
      <c r="AK6611" s="77">
        <f>IF(F6611&gt;Variables!$G$8,0,1)</f>
        <v>1</v>
      </c>
      <c r="AL6611" s="77">
        <f>IF(G6611&gt;Variables!$G$9,0,1)</f>
        <v>1</v>
      </c>
      <c r="AM6611" s="77">
        <f>IF(AND(K6611&gt;Variables!$G$10,K6611&lt;Variables!$G$11),0,1)</f>
        <v>1</v>
      </c>
      <c r="AN6611" s="77">
        <f>IF(H6611&lt;Variables!$G$13,1,0)</f>
        <v>0</v>
      </c>
      <c r="AO6611" s="77">
        <f>IF(R6611&lt;Variables!$G$12,0,1)</f>
        <v>0</v>
      </c>
      <c r="AP6611" s="78">
        <f t="shared" si="209"/>
        <v>1</v>
      </c>
      <c r="AQ6611" s="77">
        <f>IF(V6611&lt;Variables!$G$15,1,0)</f>
        <v>1</v>
      </c>
      <c r="AR6611" s="77">
        <v>1</v>
      </c>
      <c r="AS6611" s="77">
        <v>0</v>
      </c>
      <c r="AT6611" s="77">
        <v>0</v>
      </c>
      <c r="AU6611" s="77">
        <v>0</v>
      </c>
      <c r="BA6611" s="77">
        <v>0.8</v>
      </c>
    </row>
    <row r="6612" spans="3:53" x14ac:dyDescent="0.25">
      <c r="C6612" s="77" t="s">
        <v>783</v>
      </c>
      <c r="D6612" s="77" t="s">
        <v>453</v>
      </c>
      <c r="E6612" s="77">
        <v>16.97</v>
      </c>
      <c r="F6612" s="77">
        <v>19.84</v>
      </c>
      <c r="G6612" s="77">
        <v>-1.4</v>
      </c>
      <c r="H6612" s="77">
        <v>177.22</v>
      </c>
      <c r="I6612" s="77">
        <v>-27.513000000000002</v>
      </c>
      <c r="J6612" s="77" t="s">
        <v>75</v>
      </c>
      <c r="K6612" s="77">
        <v>44.33</v>
      </c>
      <c r="L6612" s="77">
        <v>16.919583333333328</v>
      </c>
      <c r="M6612" s="77">
        <v>-5.6640480705287599E-2</v>
      </c>
      <c r="N6612" s="77">
        <v>16.931766666666672</v>
      </c>
      <c r="O6612" s="77">
        <v>-0.12855520097332651</v>
      </c>
      <c r="P6612" s="77">
        <v>642910</v>
      </c>
      <c r="Q6612" s="77">
        <v>77900</v>
      </c>
      <c r="R6612" s="77">
        <v>8.25</v>
      </c>
      <c r="S6612" s="77">
        <v>30.292999999999999</v>
      </c>
      <c r="T6612" s="77">
        <v>7.5839999999999987</v>
      </c>
      <c r="U6612" s="77">
        <v>17.489599999999999</v>
      </c>
      <c r="V6612" s="77">
        <v>2.3088039668924081</v>
      </c>
      <c r="AC6612" s="77">
        <v>17</v>
      </c>
      <c r="AD6612" s="77">
        <v>16.86</v>
      </c>
      <c r="AH6612" s="77">
        <f>IF(AND(M6612&lt;Variables!$G$6,M6612&gt;Variables!$G$5),0,1)</f>
        <v>1</v>
      </c>
      <c r="AI6612" s="77">
        <f t="shared" si="208"/>
        <v>1</v>
      </c>
      <c r="AJ6612" s="77">
        <f>IF(I6612&gt;Variables!$G$7,0,1)</f>
        <v>1</v>
      </c>
      <c r="AK6612" s="77">
        <f>IF(F6612&gt;Variables!$G$8,0,1)</f>
        <v>0</v>
      </c>
      <c r="AL6612" s="77">
        <f>IF(G6612&gt;Variables!$G$9,0,1)</f>
        <v>1</v>
      </c>
      <c r="AM6612" s="77">
        <f>IF(AND(K6612&gt;Variables!$G$10,K6612&lt;Variables!$G$11),0,1)</f>
        <v>1</v>
      </c>
      <c r="AN6612" s="77">
        <f>IF(H6612&lt;Variables!$G$13,1,0)</f>
        <v>1</v>
      </c>
      <c r="AO6612" s="77">
        <f>IF(R6612&lt;Variables!$G$12,0,1)</f>
        <v>1</v>
      </c>
      <c r="AP6612" s="78">
        <f t="shared" si="209"/>
        <v>1</v>
      </c>
      <c r="AQ6612" s="77">
        <f>IF(V6612&lt;Variables!$G$15,1,0)</f>
        <v>1</v>
      </c>
      <c r="AR6612" s="77">
        <v>0</v>
      </c>
      <c r="AS6612" s="77">
        <v>0</v>
      </c>
      <c r="AT6612" s="77">
        <v>0</v>
      </c>
      <c r="AU6612" s="77">
        <v>1</v>
      </c>
      <c r="BA6612" s="77">
        <v>-0.38</v>
      </c>
    </row>
    <row r="6613" spans="3:53" x14ac:dyDescent="0.25">
      <c r="C6613" s="77" t="s">
        <v>783</v>
      </c>
      <c r="D6613" s="77" t="s">
        <v>775</v>
      </c>
      <c r="E6613" s="77">
        <v>179.49</v>
      </c>
      <c r="F6613" s="77">
        <v>9.8699999999999992</v>
      </c>
      <c r="G6613" s="77">
        <v>10</v>
      </c>
      <c r="H6613" s="77">
        <v>5660</v>
      </c>
      <c r="I6613" s="77">
        <v>7.7140000000000004</v>
      </c>
      <c r="J6613" s="77" t="s">
        <v>75</v>
      </c>
      <c r="K6613" s="77">
        <v>61.39</v>
      </c>
      <c r="L6613" s="77">
        <v>178.79875000000001</v>
      </c>
      <c r="M6613" s="77">
        <v>0.1041673949062849</v>
      </c>
      <c r="N6613" s="77">
        <v>177.16194999999999</v>
      </c>
      <c r="O6613" s="77">
        <v>1.0290302178317441</v>
      </c>
      <c r="P6613" s="77">
        <v>645782</v>
      </c>
      <c r="Q6613" s="77">
        <v>429387</v>
      </c>
      <c r="R6613" s="77">
        <v>1.5</v>
      </c>
      <c r="S6613" s="77">
        <v>30.292999999999999</v>
      </c>
      <c r="T6613" s="77">
        <v>7.5839999999999987</v>
      </c>
      <c r="U6613" s="77">
        <v>17.489599999999999</v>
      </c>
      <c r="V6613" s="77">
        <v>2.4788655321108228</v>
      </c>
      <c r="AC6613" s="77">
        <v>179.88</v>
      </c>
      <c r="AD6613" s="77">
        <v>175.76</v>
      </c>
      <c r="AH6613" s="77">
        <f>IF(AND(M6613&lt;Variables!$G$6,M6613&gt;Variables!$G$5),0,1)</f>
        <v>1</v>
      </c>
      <c r="AI6613" s="77">
        <f t="shared" si="208"/>
        <v>0</v>
      </c>
      <c r="AJ6613" s="77">
        <f>IF(I6613&gt;Variables!$G$7,0,1)</f>
        <v>1</v>
      </c>
      <c r="AK6613" s="77">
        <f>IF(F6613&gt;Variables!$G$8,0,1)</f>
        <v>0</v>
      </c>
      <c r="AL6613" s="77">
        <f>IF(G6613&gt;Variables!$G$9,0,1)</f>
        <v>1</v>
      </c>
      <c r="AM6613" s="77">
        <f>IF(AND(K6613&gt;Variables!$G$10,K6613&lt;Variables!$G$11),0,1)</f>
        <v>1</v>
      </c>
      <c r="AN6613" s="77">
        <f>IF(H6613&lt;Variables!$G$13,1,0)</f>
        <v>0</v>
      </c>
      <c r="AO6613" s="77">
        <f>IF(R6613&lt;Variables!$G$12,0,1)</f>
        <v>0</v>
      </c>
      <c r="AP6613" s="78">
        <f t="shared" si="209"/>
        <v>1</v>
      </c>
      <c r="AQ6613" s="77">
        <f>IF(V6613&lt;Variables!$G$15,1,0)</f>
        <v>1</v>
      </c>
      <c r="AR6613" s="77">
        <v>0</v>
      </c>
      <c r="AS6613" s="77">
        <v>0</v>
      </c>
      <c r="AT6613" s="77">
        <v>1</v>
      </c>
      <c r="AU6613" s="77">
        <v>0</v>
      </c>
      <c r="BA6613" s="77">
        <v>-2.04</v>
      </c>
    </row>
    <row r="6614" spans="3:53" x14ac:dyDescent="0.25">
      <c r="C6614" s="77" t="s">
        <v>783</v>
      </c>
      <c r="D6614" s="77" t="s">
        <v>442</v>
      </c>
      <c r="E6614" s="77">
        <v>138.86000000000001</v>
      </c>
      <c r="F6614" s="77">
        <v>10.09</v>
      </c>
      <c r="G6614" s="77">
        <v>1.37</v>
      </c>
      <c r="H6614" s="77">
        <v>20120</v>
      </c>
      <c r="I6614" s="77">
        <v>-22.472000000000001</v>
      </c>
      <c r="J6614" s="77" t="s">
        <v>75</v>
      </c>
      <c r="K6614" s="77">
        <v>47.46</v>
      </c>
      <c r="L6614" s="77">
        <v>138.15620999999999</v>
      </c>
      <c r="M6614" s="77">
        <v>5.2766357733636179E-3</v>
      </c>
      <c r="N6614" s="77">
        <v>138.57474400000001</v>
      </c>
      <c r="O6614" s="77">
        <v>-0.29676692024051821</v>
      </c>
      <c r="P6614" s="77">
        <v>7916000</v>
      </c>
      <c r="Q6614" s="77">
        <v>2303000</v>
      </c>
      <c r="R6614" s="77">
        <v>3.44</v>
      </c>
      <c r="S6614" s="77">
        <v>30.292999999999999</v>
      </c>
      <c r="T6614" s="77">
        <v>7.5839999999999987</v>
      </c>
      <c r="U6614" s="77">
        <v>17.489599999999999</v>
      </c>
      <c r="V6614" s="77">
        <v>2.3405871143371408</v>
      </c>
      <c r="AC6614" s="77">
        <v>139.69999999999999</v>
      </c>
      <c r="AD6614" s="77">
        <v>136.09</v>
      </c>
      <c r="AH6614" s="77">
        <f>IF(AND(M6614&lt;Variables!$G$6,M6614&gt;Variables!$G$5),0,1)</f>
        <v>1</v>
      </c>
      <c r="AI6614" s="77">
        <f t="shared" si="208"/>
        <v>1</v>
      </c>
      <c r="AJ6614" s="77">
        <f>IF(I6614&gt;Variables!$G$7,0,1)</f>
        <v>1</v>
      </c>
      <c r="AK6614" s="77">
        <f>IF(F6614&gt;Variables!$G$8,0,1)</f>
        <v>0</v>
      </c>
      <c r="AL6614" s="77">
        <f>IF(G6614&gt;Variables!$G$9,0,1)</f>
        <v>1</v>
      </c>
      <c r="AM6614" s="77">
        <f>IF(AND(K6614&gt;Variables!$G$10,K6614&lt;Variables!$G$11),0,1)</f>
        <v>1</v>
      </c>
      <c r="AN6614" s="77">
        <f>IF(H6614&lt;Variables!$G$13,1,0)</f>
        <v>0</v>
      </c>
      <c r="AO6614" s="77">
        <f>IF(R6614&lt;Variables!$G$12,0,1)</f>
        <v>1</v>
      </c>
      <c r="AP6614" s="78">
        <f t="shared" si="209"/>
        <v>1</v>
      </c>
      <c r="AQ6614" s="77">
        <f>IF(V6614&lt;Variables!$G$15,1,0)</f>
        <v>1</v>
      </c>
      <c r="AR6614" s="77">
        <v>0</v>
      </c>
      <c r="AS6614" s="77">
        <v>0</v>
      </c>
      <c r="AT6614" s="77">
        <v>0</v>
      </c>
      <c r="AU6614" s="77">
        <v>1</v>
      </c>
      <c r="BA6614" s="77">
        <v>-1.85</v>
      </c>
    </row>
    <row r="6615" spans="3:53" x14ac:dyDescent="0.25">
      <c r="C6615" s="77" t="s">
        <v>783</v>
      </c>
      <c r="D6615" s="77" t="s">
        <v>475</v>
      </c>
      <c r="E6615" s="77">
        <v>52.25</v>
      </c>
      <c r="F6615" s="77">
        <v>12.8</v>
      </c>
      <c r="G6615" s="77">
        <v>12.62</v>
      </c>
      <c r="H6615" s="77">
        <v>4840</v>
      </c>
      <c r="I6615" s="77">
        <v>7.0000000000000007E-2</v>
      </c>
      <c r="J6615" s="77" t="s">
        <v>75</v>
      </c>
      <c r="K6615" s="77">
        <v>45.3</v>
      </c>
      <c r="L6615" s="77">
        <v>52.204945000000002</v>
      </c>
      <c r="M6615" s="77">
        <v>-0.4238008487510066</v>
      </c>
      <c r="N6615" s="77">
        <v>52.158727999999989</v>
      </c>
      <c r="O6615" s="77">
        <v>-0.33556799928094572</v>
      </c>
      <c r="P6615" s="77">
        <v>925706</v>
      </c>
      <c r="Q6615" s="77">
        <v>568912</v>
      </c>
      <c r="R6615" s="77">
        <v>1.63</v>
      </c>
      <c r="S6615" s="77">
        <v>30.292999999999999</v>
      </c>
      <c r="T6615" s="77">
        <v>7.5839999999999987</v>
      </c>
      <c r="U6615" s="77">
        <v>17.489599999999999</v>
      </c>
      <c r="V6615" s="77">
        <v>2.3235743188669189</v>
      </c>
      <c r="AC6615" s="77">
        <v>52.8</v>
      </c>
      <c r="AD6615" s="77">
        <v>51.25</v>
      </c>
      <c r="AH6615" s="77">
        <f>IF(AND(M6615&lt;Variables!$G$6,M6615&gt;Variables!$G$5),0,1)</f>
        <v>1</v>
      </c>
      <c r="AI6615" s="77">
        <f t="shared" si="208"/>
        <v>0</v>
      </c>
      <c r="AJ6615" s="77">
        <f>IF(I6615&gt;Variables!$G$7,0,1)</f>
        <v>1</v>
      </c>
      <c r="AK6615" s="77">
        <f>IF(F6615&gt;Variables!$G$8,0,1)</f>
        <v>0</v>
      </c>
      <c r="AL6615" s="77">
        <f>IF(G6615&gt;Variables!$G$9,0,1)</f>
        <v>0</v>
      </c>
      <c r="AM6615" s="77">
        <f>IF(AND(K6615&gt;Variables!$G$10,K6615&lt;Variables!$G$11),0,1)</f>
        <v>1</v>
      </c>
      <c r="AN6615" s="77">
        <f>IF(H6615&lt;Variables!$G$13,1,0)</f>
        <v>0</v>
      </c>
      <c r="AO6615" s="77">
        <f>IF(R6615&lt;Variables!$G$12,0,1)</f>
        <v>0</v>
      </c>
      <c r="AP6615" s="78">
        <f t="shared" si="209"/>
        <v>1</v>
      </c>
      <c r="AQ6615" s="77">
        <f>IF(V6615&lt;Variables!$G$15,1,0)</f>
        <v>1</v>
      </c>
      <c r="AR6615" s="77">
        <v>1</v>
      </c>
      <c r="AS6615" s="77">
        <v>0</v>
      </c>
      <c r="AT6615" s="77">
        <v>0</v>
      </c>
      <c r="AU6615" s="77">
        <v>0</v>
      </c>
      <c r="BA6615" s="77">
        <v>0.61</v>
      </c>
    </row>
    <row r="6616" spans="3:53" x14ac:dyDescent="0.25">
      <c r="C6616" s="77" t="s">
        <v>783</v>
      </c>
      <c r="D6616" s="77" t="s">
        <v>183</v>
      </c>
      <c r="E6616" s="77">
        <v>48.45</v>
      </c>
      <c r="F6616" s="77">
        <v>12.84</v>
      </c>
      <c r="G6616" s="77">
        <v>13.87</v>
      </c>
      <c r="H6616" s="77">
        <v>6840</v>
      </c>
      <c r="I6616" s="77">
        <v>4835.0469999999996</v>
      </c>
      <c r="J6616" s="77" t="s">
        <v>75</v>
      </c>
      <c r="K6616" s="77">
        <v>66.959999999999994</v>
      </c>
      <c r="L6616" s="77">
        <v>47.484009999999998</v>
      </c>
      <c r="M6616" s="77">
        <v>1.149839703934026</v>
      </c>
      <c r="N6616" s="77">
        <v>46.965871428571432</v>
      </c>
      <c r="O6616" s="77">
        <v>2.265748593735704</v>
      </c>
      <c r="P6616" s="77">
        <v>2062000</v>
      </c>
      <c r="Q6616" s="77">
        <v>2260000</v>
      </c>
      <c r="R6616" s="77">
        <v>0.91</v>
      </c>
      <c r="S6616" s="77">
        <v>30.292999999999999</v>
      </c>
      <c r="T6616" s="77">
        <v>7.5839999999999987</v>
      </c>
      <c r="U6616" s="77">
        <v>17.489599999999999</v>
      </c>
      <c r="V6616" s="77">
        <v>2.456490067075968</v>
      </c>
      <c r="AC6616" s="77">
        <v>49.741199999999999</v>
      </c>
      <c r="AD6616" s="77">
        <v>45.100900000000003</v>
      </c>
      <c r="AH6616" s="77">
        <f>IF(AND(M6616&lt;Variables!$G$6,M6616&gt;Variables!$G$5),0,1)</f>
        <v>1</v>
      </c>
      <c r="AI6616" s="77">
        <f t="shared" si="208"/>
        <v>0</v>
      </c>
      <c r="AJ6616" s="77">
        <f>IF(I6616&gt;Variables!$G$7,0,1)</f>
        <v>0</v>
      </c>
      <c r="AK6616" s="77">
        <f>IF(F6616&gt;Variables!$G$8,0,1)</f>
        <v>0</v>
      </c>
      <c r="AL6616" s="77">
        <f>IF(G6616&gt;Variables!$G$9,0,1)</f>
        <v>0</v>
      </c>
      <c r="AM6616" s="77">
        <f>IF(AND(K6616&gt;Variables!$G$10,K6616&lt;Variables!$G$11),0,1)</f>
        <v>0</v>
      </c>
      <c r="AN6616" s="77">
        <f>IF(H6616&lt;Variables!$G$13,1,0)</f>
        <v>0</v>
      </c>
      <c r="AO6616" s="77">
        <f>IF(R6616&lt;Variables!$G$12,0,1)</f>
        <v>0</v>
      </c>
      <c r="AP6616" s="78">
        <f t="shared" si="209"/>
        <v>1</v>
      </c>
      <c r="AQ6616" s="77">
        <f>IF(V6616&lt;Variables!$G$15,1,0)</f>
        <v>1</v>
      </c>
      <c r="AR6616" s="77">
        <v>1</v>
      </c>
      <c r="AS6616" s="77">
        <v>0</v>
      </c>
      <c r="AT6616" s="77">
        <v>0</v>
      </c>
      <c r="AU6616" s="77">
        <v>0</v>
      </c>
      <c r="BA6616" s="77">
        <v>2</v>
      </c>
    </row>
    <row r="6617" spans="3:53" x14ac:dyDescent="0.25">
      <c r="C6617" s="77" t="s">
        <v>783</v>
      </c>
      <c r="D6617" s="77" t="s">
        <v>438</v>
      </c>
      <c r="E6617" s="77">
        <v>255.03</v>
      </c>
      <c r="F6617" s="77">
        <v>6.77</v>
      </c>
      <c r="G6617" s="77">
        <v>4.24</v>
      </c>
      <c r="H6617" s="77">
        <v>52880</v>
      </c>
      <c r="I6617" s="77">
        <v>62.994999999999997</v>
      </c>
      <c r="J6617" s="77" t="s">
        <v>75</v>
      </c>
      <c r="K6617" s="77">
        <v>40.65</v>
      </c>
      <c r="L6617" s="77">
        <v>254.90726000000001</v>
      </c>
      <c r="M6617" s="77">
        <v>-0.29118825411250188</v>
      </c>
      <c r="N6617" s="77">
        <v>255.43890600000009</v>
      </c>
      <c r="O6617" s="77">
        <v>-0.49871259627148079</v>
      </c>
      <c r="P6617" s="77">
        <v>6618000</v>
      </c>
      <c r="Q6617" s="77">
        <v>3755000</v>
      </c>
      <c r="R6617" s="77">
        <v>1.76</v>
      </c>
      <c r="S6617" s="77">
        <v>30.292999999999999</v>
      </c>
      <c r="T6617" s="77">
        <v>7.5839999999999987</v>
      </c>
      <c r="U6617" s="77">
        <v>17.489599999999999</v>
      </c>
      <c r="V6617" s="77">
        <v>2.2698419964187759</v>
      </c>
      <c r="AC6617" s="77">
        <v>256.93</v>
      </c>
      <c r="AD6617" s="77">
        <v>253.5241</v>
      </c>
      <c r="AH6617" s="77">
        <f>IF(AND(M6617&lt;Variables!$G$6,M6617&gt;Variables!$G$5),0,1)</f>
        <v>1</v>
      </c>
      <c r="AI6617" s="77">
        <f t="shared" si="208"/>
        <v>1</v>
      </c>
      <c r="AJ6617" s="77">
        <f>IF(I6617&gt;Variables!$G$7,0,1)</f>
        <v>0</v>
      </c>
      <c r="AK6617" s="77">
        <f>IF(F6617&gt;Variables!$G$8,0,1)</f>
        <v>1</v>
      </c>
      <c r="AL6617" s="77">
        <f>IF(G6617&gt;Variables!$G$9,0,1)</f>
        <v>1</v>
      </c>
      <c r="AM6617" s="77">
        <f>IF(AND(K6617&gt;Variables!$G$10,K6617&lt;Variables!$G$11),0,1)</f>
        <v>1</v>
      </c>
      <c r="AN6617" s="77">
        <f>IF(H6617&lt;Variables!$G$13,1,0)</f>
        <v>0</v>
      </c>
      <c r="AO6617" s="77">
        <f>IF(R6617&lt;Variables!$G$12,0,1)</f>
        <v>0</v>
      </c>
      <c r="AP6617" s="78">
        <f t="shared" si="209"/>
        <v>1</v>
      </c>
      <c r="AQ6617" s="77">
        <f>IF(V6617&lt;Variables!$G$15,1,0)</f>
        <v>1</v>
      </c>
      <c r="AR6617" s="77">
        <v>0</v>
      </c>
      <c r="AS6617" s="77">
        <v>1</v>
      </c>
      <c r="AT6617" s="77">
        <v>0</v>
      </c>
      <c r="AU6617" s="77">
        <v>0</v>
      </c>
      <c r="BA6617" s="77">
        <v>0.36</v>
      </c>
    </row>
    <row r="6618" spans="3:53" x14ac:dyDescent="0.25">
      <c r="C6618" s="77" t="s">
        <v>783</v>
      </c>
      <c r="D6618" s="77" t="s">
        <v>174</v>
      </c>
      <c r="E6618" s="77">
        <v>26.32</v>
      </c>
      <c r="F6618" s="77">
        <v>6.24</v>
      </c>
      <c r="G6618" s="77">
        <v>5.76</v>
      </c>
      <c r="H6618" s="77">
        <v>403.19</v>
      </c>
      <c r="I6618" s="77">
        <v>135.71100000000001</v>
      </c>
      <c r="J6618" s="77" t="s">
        <v>75</v>
      </c>
      <c r="K6618" s="77">
        <v>62.45</v>
      </c>
      <c r="L6618" s="77">
        <v>26.18233076923077</v>
      </c>
      <c r="M6618" s="77">
        <v>0.22026011082633309</v>
      </c>
      <c r="N6618" s="77">
        <v>26.049418518518522</v>
      </c>
      <c r="O6618" s="77">
        <v>0.73161510820671893</v>
      </c>
      <c r="P6618" s="77">
        <v>214198</v>
      </c>
      <c r="Q6618" s="77">
        <v>702133</v>
      </c>
      <c r="R6618" s="77">
        <v>0.31</v>
      </c>
      <c r="S6618" s="77">
        <v>30.292999999999999</v>
      </c>
      <c r="T6618" s="77">
        <v>7.5839999999999987</v>
      </c>
      <c r="U6618" s="77">
        <v>17.489599999999999</v>
      </c>
      <c r="V6618" s="77">
        <v>2.4823356526776879</v>
      </c>
      <c r="AC6618" s="77">
        <v>26.48</v>
      </c>
      <c r="AD6618" s="77">
        <v>25.63</v>
      </c>
      <c r="AH6618" s="77">
        <f>IF(AND(M6618&lt;Variables!$G$6,M6618&gt;Variables!$G$5),0,1)</f>
        <v>1</v>
      </c>
      <c r="AI6618" s="77">
        <f t="shared" si="208"/>
        <v>0</v>
      </c>
      <c r="AJ6618" s="77">
        <f>IF(I6618&gt;Variables!$G$7,0,1)</f>
        <v>0</v>
      </c>
      <c r="AK6618" s="77">
        <f>IF(F6618&gt;Variables!$G$8,0,1)</f>
        <v>1</v>
      </c>
      <c r="AL6618" s="77">
        <f>IF(G6618&gt;Variables!$G$9,0,1)</f>
        <v>1</v>
      </c>
      <c r="AM6618" s="77">
        <f>IF(AND(K6618&gt;Variables!$G$10,K6618&lt;Variables!$G$11),0,1)</f>
        <v>0</v>
      </c>
      <c r="AN6618" s="77">
        <f>IF(H6618&lt;Variables!$G$13,1,0)</f>
        <v>1</v>
      </c>
      <c r="AO6618" s="77">
        <f>IF(R6618&lt;Variables!$G$12,0,1)</f>
        <v>0</v>
      </c>
      <c r="AP6618" s="78">
        <f t="shared" si="209"/>
        <v>1</v>
      </c>
      <c r="AQ6618" s="77">
        <f>IF(V6618&lt;Variables!$G$15,1,0)</f>
        <v>1</v>
      </c>
      <c r="AR6618" s="77">
        <v>0</v>
      </c>
      <c r="AS6618" s="77">
        <v>0</v>
      </c>
      <c r="AT6618" s="77">
        <v>1</v>
      </c>
      <c r="AU6618" s="77">
        <v>0</v>
      </c>
      <c r="BA6618" s="77">
        <v>-1.65</v>
      </c>
    </row>
    <row r="6619" spans="3:53" x14ac:dyDescent="0.25">
      <c r="C6619" s="77" t="s">
        <v>783</v>
      </c>
      <c r="D6619" s="77" t="s">
        <v>466</v>
      </c>
      <c r="E6619" s="77">
        <v>1.37</v>
      </c>
      <c r="F6619" s="77">
        <v>23.04</v>
      </c>
      <c r="G6619" s="77">
        <v>10.89</v>
      </c>
      <c r="H6619" s="77">
        <v>59.38</v>
      </c>
      <c r="I6619" s="77">
        <v>-0.88100000000000001</v>
      </c>
      <c r="J6619" s="77" t="s">
        <v>74</v>
      </c>
      <c r="K6619" s="77">
        <v>46.26</v>
      </c>
      <c r="L6619" s="77">
        <v>1.3775999999999999</v>
      </c>
      <c r="M6619" s="77">
        <v>-0.1887340301974402</v>
      </c>
      <c r="N6619" s="77">
        <v>1.3913740000000001</v>
      </c>
      <c r="O6619" s="77">
        <v>-1.176822335331845</v>
      </c>
      <c r="P6619" s="77">
        <v>22980000</v>
      </c>
      <c r="Q6619" s="77">
        <v>1080000</v>
      </c>
      <c r="R6619" s="77">
        <v>21.28</v>
      </c>
      <c r="S6619" s="77">
        <v>30.292999999999999</v>
      </c>
      <c r="T6619" s="77">
        <v>7.5839999999999987</v>
      </c>
      <c r="U6619" s="77">
        <v>17.489599999999999</v>
      </c>
      <c r="V6619" s="77">
        <v>2.3311221458768872</v>
      </c>
      <c r="AC6619" s="77">
        <v>1.64</v>
      </c>
      <c r="AD6619" s="77">
        <v>1.34</v>
      </c>
      <c r="AH6619" s="77">
        <f>IF(AND(M6619&lt;Variables!$G$6,M6619&gt;Variables!$G$5),0,1)</f>
        <v>1</v>
      </c>
      <c r="AI6619" s="77">
        <f t="shared" si="208"/>
        <v>1</v>
      </c>
      <c r="AJ6619" s="77">
        <f>IF(I6619&gt;Variables!$G$7,0,1)</f>
        <v>1</v>
      </c>
      <c r="AK6619" s="77">
        <f>IF(F6619&gt;Variables!$G$8,0,1)</f>
        <v>0</v>
      </c>
      <c r="AL6619" s="77">
        <f>IF(G6619&gt;Variables!$G$9,0,1)</f>
        <v>0</v>
      </c>
      <c r="AM6619" s="77">
        <f>IF(AND(K6619&gt;Variables!$G$10,K6619&lt;Variables!$G$11),0,1)</f>
        <v>1</v>
      </c>
      <c r="AN6619" s="77">
        <f>IF(H6619&lt;Variables!$G$13,1,0)</f>
        <v>1</v>
      </c>
      <c r="AO6619" s="77">
        <f>IF(R6619&lt;Variables!$G$12,0,1)</f>
        <v>1</v>
      </c>
      <c r="AP6619" s="78">
        <f t="shared" si="209"/>
        <v>0</v>
      </c>
      <c r="AQ6619" s="77">
        <f>IF(V6619&lt;Variables!$G$15,1,0)</f>
        <v>1</v>
      </c>
      <c r="AR6619" s="77">
        <v>0</v>
      </c>
      <c r="AS6619" s="77">
        <v>0</v>
      </c>
      <c r="AT6619" s="77">
        <v>1</v>
      </c>
      <c r="AU6619" s="77">
        <v>0</v>
      </c>
      <c r="BA6619" s="77">
        <v>-2.25</v>
      </c>
    </row>
    <row r="6620" spans="3:53" x14ac:dyDescent="0.25">
      <c r="C6620" s="77" t="s">
        <v>783</v>
      </c>
      <c r="D6620" s="77" t="s">
        <v>431</v>
      </c>
      <c r="E6620" s="77">
        <v>36.49</v>
      </c>
      <c r="F6620" s="77">
        <v>25.9</v>
      </c>
      <c r="G6620" s="77">
        <v>22.09</v>
      </c>
      <c r="H6620" s="77">
        <v>3750</v>
      </c>
      <c r="I6620" s="77">
        <v>51.453000000000003</v>
      </c>
      <c r="J6620" s="77" t="s">
        <v>74</v>
      </c>
      <c r="K6620" s="77">
        <v>45.04</v>
      </c>
      <c r="L6620" s="77">
        <v>36.238160000000008</v>
      </c>
      <c r="M6620" s="77">
        <v>-0.27087468017141902</v>
      </c>
      <c r="N6620" s="77">
        <v>36.268016000000003</v>
      </c>
      <c r="O6620" s="77">
        <v>-0.35297216147693972</v>
      </c>
      <c r="P6620" s="77">
        <v>27946000</v>
      </c>
      <c r="Q6620" s="77">
        <v>5226000</v>
      </c>
      <c r="R6620" s="77">
        <v>5.35</v>
      </c>
      <c r="S6620" s="77">
        <v>30.292999999999999</v>
      </c>
      <c r="T6620" s="77">
        <v>7.5839999999999987</v>
      </c>
      <c r="U6620" s="77">
        <v>17.489599999999999</v>
      </c>
      <c r="V6620" s="77">
        <v>2.318777002745835</v>
      </c>
      <c r="AC6620" s="77">
        <v>38.549999999999997</v>
      </c>
      <c r="AD6620" s="77">
        <v>36.119999999999997</v>
      </c>
      <c r="AH6620" s="77">
        <f>IF(AND(M6620&lt;Variables!$G$6,M6620&gt;Variables!$G$5),0,1)</f>
        <v>1</v>
      </c>
      <c r="AI6620" s="77">
        <f t="shared" si="208"/>
        <v>1</v>
      </c>
      <c r="AJ6620" s="77">
        <f>IF(I6620&gt;Variables!$G$7,0,1)</f>
        <v>0</v>
      </c>
      <c r="AK6620" s="77">
        <f>IF(F6620&gt;Variables!$G$8,0,1)</f>
        <v>0</v>
      </c>
      <c r="AL6620" s="77">
        <f>IF(G6620&gt;Variables!$G$9,0,1)</f>
        <v>0</v>
      </c>
      <c r="AM6620" s="77">
        <f>IF(AND(K6620&gt;Variables!$G$10,K6620&lt;Variables!$G$11),0,1)</f>
        <v>1</v>
      </c>
      <c r="AN6620" s="77">
        <f>IF(H6620&lt;Variables!$G$13,1,0)</f>
        <v>0</v>
      </c>
      <c r="AO6620" s="77">
        <f>IF(R6620&lt;Variables!$G$12,0,1)</f>
        <v>1</v>
      </c>
      <c r="AP6620" s="78">
        <f t="shared" si="209"/>
        <v>0</v>
      </c>
      <c r="AQ6620" s="77">
        <f>IF(V6620&lt;Variables!$G$15,1,0)</f>
        <v>1</v>
      </c>
      <c r="AR6620" s="77">
        <v>1</v>
      </c>
      <c r="AS6620" s="77">
        <v>0</v>
      </c>
      <c r="AT6620" s="77">
        <v>0</v>
      </c>
      <c r="AU6620" s="77">
        <v>0</v>
      </c>
      <c r="BA6620" s="77">
        <v>2</v>
      </c>
    </row>
    <row r="6621" spans="3:53" x14ac:dyDescent="0.25">
      <c r="C6621" s="77" t="s">
        <v>783</v>
      </c>
      <c r="D6621" s="77" t="s">
        <v>642</v>
      </c>
      <c r="E6621" s="77">
        <v>7.37</v>
      </c>
      <c r="F6621" s="77">
        <v>25.81</v>
      </c>
      <c r="G6621" s="77">
        <v>17.12</v>
      </c>
      <c r="H6621" s="77">
        <v>711.65</v>
      </c>
      <c r="I6621" s="77">
        <v>9334.3940000000002</v>
      </c>
      <c r="J6621" s="77" t="s">
        <v>74</v>
      </c>
      <c r="K6621" s="77">
        <v>58.74</v>
      </c>
      <c r="L6621" s="77">
        <v>7.237074999999999</v>
      </c>
      <c r="M6621" s="77">
        <v>1.147217625905508</v>
      </c>
      <c r="N6621" s="77">
        <v>6.9953660000000006</v>
      </c>
      <c r="O6621" s="77">
        <v>4.6421302330714269</v>
      </c>
      <c r="P6621" s="77">
        <v>38370000</v>
      </c>
      <c r="Q6621" s="77">
        <v>19010000</v>
      </c>
      <c r="R6621" s="77">
        <v>2.02</v>
      </c>
      <c r="S6621" s="77">
        <v>30.292999999999999</v>
      </c>
      <c r="T6621" s="77">
        <v>7.5839999999999987</v>
      </c>
      <c r="U6621" s="77">
        <v>17.489599999999999</v>
      </c>
      <c r="V6621" s="77">
        <v>2.3987616839648611</v>
      </c>
      <c r="AC6621" s="77">
        <v>7.66</v>
      </c>
      <c r="AD6621" s="77">
        <v>6.51</v>
      </c>
      <c r="AH6621" s="77">
        <f>IF(AND(M6621&lt;Variables!$G$6,M6621&gt;Variables!$G$5),0,1)</f>
        <v>1</v>
      </c>
      <c r="AI6621" s="77">
        <f t="shared" si="208"/>
        <v>0</v>
      </c>
      <c r="AJ6621" s="77">
        <f>IF(I6621&gt;Variables!$G$7,0,1)</f>
        <v>0</v>
      </c>
      <c r="AK6621" s="77">
        <f>IF(F6621&gt;Variables!$G$8,0,1)</f>
        <v>0</v>
      </c>
      <c r="AL6621" s="77">
        <f>IF(G6621&gt;Variables!$G$9,0,1)</f>
        <v>0</v>
      </c>
      <c r="AM6621" s="77">
        <f>IF(AND(K6621&gt;Variables!$G$10,K6621&lt;Variables!$G$11),0,1)</f>
        <v>1</v>
      </c>
      <c r="AN6621" s="77">
        <f>IF(H6621&lt;Variables!$G$13,1,0)</f>
        <v>1</v>
      </c>
      <c r="AO6621" s="77">
        <f>IF(R6621&lt;Variables!$G$12,0,1)</f>
        <v>0</v>
      </c>
      <c r="AP6621" s="78">
        <f t="shared" si="209"/>
        <v>0</v>
      </c>
      <c r="AQ6621" s="77">
        <f>IF(V6621&lt;Variables!$G$15,1,0)</f>
        <v>1</v>
      </c>
      <c r="AR6621" s="77">
        <v>0</v>
      </c>
      <c r="AS6621" s="77">
        <v>0</v>
      </c>
      <c r="AT6621" s="77">
        <v>1</v>
      </c>
      <c r="AU6621" s="77">
        <v>0</v>
      </c>
      <c r="BA6621" s="77">
        <v>-2.25</v>
      </c>
    </row>
    <row r="6622" spans="3:53" x14ac:dyDescent="0.25">
      <c r="C6622" s="77" t="s">
        <v>783</v>
      </c>
      <c r="D6622" s="77" t="s">
        <v>485</v>
      </c>
      <c r="E6622" s="77">
        <v>5.63</v>
      </c>
      <c r="F6622" s="77">
        <v>25.16</v>
      </c>
      <c r="G6622" s="77">
        <v>27.6</v>
      </c>
      <c r="H6622" s="77">
        <v>147.38</v>
      </c>
      <c r="I6622" s="77">
        <v>-7.5039999999999996</v>
      </c>
      <c r="J6622" s="77" t="s">
        <v>74</v>
      </c>
      <c r="K6622" s="77">
        <v>64.239999999999995</v>
      </c>
      <c r="L6622" s="77">
        <v>5.5456399999999988</v>
      </c>
      <c r="M6622" s="77">
        <v>1.701516867304782</v>
      </c>
      <c r="N6622" s="77">
        <v>5.4819760000000004</v>
      </c>
      <c r="O6622" s="77">
        <v>2.8826102120841131</v>
      </c>
      <c r="P6622" s="77">
        <v>14740000</v>
      </c>
      <c r="Q6622" s="77">
        <v>1270000</v>
      </c>
      <c r="R6622" s="77">
        <v>11.61</v>
      </c>
      <c r="S6622" s="77">
        <v>30.292999999999999</v>
      </c>
      <c r="T6622" s="77">
        <v>7.5839999999999987</v>
      </c>
      <c r="U6622" s="77">
        <v>17.489599999999999</v>
      </c>
      <c r="V6622" s="77">
        <v>2.4003118761001421</v>
      </c>
      <c r="AC6622" s="77">
        <v>5.68</v>
      </c>
      <c r="AD6622" s="77">
        <v>5.15</v>
      </c>
      <c r="AH6622" s="77">
        <f>IF(AND(M6622&lt;Variables!$G$6,M6622&gt;Variables!$G$5),0,1)</f>
        <v>1</v>
      </c>
      <c r="AI6622" s="77">
        <f t="shared" si="208"/>
        <v>0</v>
      </c>
      <c r="AJ6622" s="77">
        <f>IF(I6622&gt;Variables!$G$7,0,1)</f>
        <v>1</v>
      </c>
      <c r="AK6622" s="77">
        <f>IF(F6622&gt;Variables!$G$8,0,1)</f>
        <v>0</v>
      </c>
      <c r="AL6622" s="77">
        <f>IF(G6622&gt;Variables!$G$9,0,1)</f>
        <v>0</v>
      </c>
      <c r="AM6622" s="77">
        <f>IF(AND(K6622&gt;Variables!$G$10,K6622&lt;Variables!$G$11),0,1)</f>
        <v>0</v>
      </c>
      <c r="AN6622" s="77">
        <f>IF(H6622&lt;Variables!$G$13,1,0)</f>
        <v>1</v>
      </c>
      <c r="AO6622" s="77">
        <f>IF(R6622&lt;Variables!$G$12,0,1)</f>
        <v>1</v>
      </c>
      <c r="AP6622" s="78">
        <f t="shared" si="209"/>
        <v>0</v>
      </c>
      <c r="AQ6622" s="77">
        <f>IF(V6622&lt;Variables!$G$15,1,0)</f>
        <v>1</v>
      </c>
      <c r="AR6622" s="77">
        <v>0</v>
      </c>
      <c r="AS6622" s="77">
        <v>0</v>
      </c>
      <c r="AT6622" s="77">
        <v>1</v>
      </c>
      <c r="AU6622" s="77">
        <v>0</v>
      </c>
      <c r="BA6622" s="77">
        <v>-2.25</v>
      </c>
    </row>
    <row r="6623" spans="3:53" x14ac:dyDescent="0.25">
      <c r="C6623" s="77" t="s">
        <v>783</v>
      </c>
      <c r="D6623" s="77" t="s">
        <v>131</v>
      </c>
      <c r="E6623" s="77">
        <v>1.77</v>
      </c>
      <c r="F6623" s="77">
        <v>15.56</v>
      </c>
      <c r="G6623" s="77">
        <v>11.01</v>
      </c>
      <c r="H6623" s="77">
        <v>2660</v>
      </c>
      <c r="I6623" s="77">
        <v>7.5190000000000001</v>
      </c>
      <c r="J6623" s="77" t="s">
        <v>74</v>
      </c>
      <c r="K6623" s="77">
        <v>59.1</v>
      </c>
      <c r="L6623" s="77">
        <v>1.7488250000000001</v>
      </c>
      <c r="M6623" s="77">
        <v>0.92490672308549038</v>
      </c>
      <c r="N6623" s="77">
        <v>1.745204</v>
      </c>
      <c r="O6623" s="77">
        <v>1.134308653888022</v>
      </c>
      <c r="P6623" s="77">
        <v>104322000</v>
      </c>
      <c r="Q6623" s="77">
        <v>21404000</v>
      </c>
      <c r="R6623" s="77">
        <v>4.87</v>
      </c>
      <c r="S6623" s="77">
        <v>30.292999999999999</v>
      </c>
      <c r="T6623" s="77">
        <v>7.5839999999999987</v>
      </c>
      <c r="U6623" s="77">
        <v>17.489599999999999</v>
      </c>
      <c r="V6623" s="77">
        <v>2.412921136591712</v>
      </c>
      <c r="AC6623" s="77">
        <v>1.88</v>
      </c>
      <c r="AD6623" s="77">
        <v>1.73</v>
      </c>
      <c r="AH6623" s="77">
        <f>IF(AND(M6623&lt;Variables!$G$6,M6623&gt;Variables!$G$5),0,1)</f>
        <v>1</v>
      </c>
      <c r="AI6623" s="77">
        <f t="shared" si="208"/>
        <v>0</v>
      </c>
      <c r="AJ6623" s="77">
        <f>IF(I6623&gt;Variables!$G$7,0,1)</f>
        <v>1</v>
      </c>
      <c r="AK6623" s="77">
        <f>IF(F6623&gt;Variables!$G$8,0,1)</f>
        <v>0</v>
      </c>
      <c r="AL6623" s="77">
        <f>IF(G6623&gt;Variables!$G$9,0,1)</f>
        <v>0</v>
      </c>
      <c r="AM6623" s="77">
        <f>IF(AND(K6623&gt;Variables!$G$10,K6623&lt;Variables!$G$11),0,1)</f>
        <v>1</v>
      </c>
      <c r="AN6623" s="77">
        <f>IF(H6623&lt;Variables!$G$13,1,0)</f>
        <v>0</v>
      </c>
      <c r="AO6623" s="77">
        <f>IF(R6623&lt;Variables!$G$12,0,1)</f>
        <v>1</v>
      </c>
      <c r="AP6623" s="78">
        <f t="shared" si="209"/>
        <v>0</v>
      </c>
      <c r="AQ6623" s="77">
        <f>IF(V6623&lt;Variables!$G$15,1,0)</f>
        <v>1</v>
      </c>
      <c r="AR6623" s="77">
        <v>1</v>
      </c>
      <c r="AS6623" s="77">
        <v>0</v>
      </c>
      <c r="AT6623" s="77">
        <v>0</v>
      </c>
      <c r="AU6623" s="77">
        <v>0</v>
      </c>
      <c r="BA6623" s="77">
        <v>2</v>
      </c>
    </row>
    <row r="6624" spans="3:53" x14ac:dyDescent="0.25">
      <c r="C6624" s="77" t="s">
        <v>783</v>
      </c>
      <c r="D6624" s="77" t="s">
        <v>432</v>
      </c>
      <c r="E6624" s="77">
        <v>22.02</v>
      </c>
      <c r="F6624" s="77">
        <v>12.5</v>
      </c>
      <c r="G6624" s="77">
        <v>2.57</v>
      </c>
      <c r="H6624" s="77">
        <v>2230</v>
      </c>
      <c r="I6624" s="77">
        <v>0.79800000000000004</v>
      </c>
      <c r="J6624" s="77" t="s">
        <v>74</v>
      </c>
      <c r="K6624" s="77">
        <v>65.349999999999994</v>
      </c>
      <c r="L6624" s="77">
        <v>21.845115</v>
      </c>
      <c r="M6624" s="77">
        <v>0.34279975179806499</v>
      </c>
      <c r="N6624" s="77">
        <v>21.812988000000001</v>
      </c>
      <c r="O6624" s="77">
        <v>0.49058845124747441</v>
      </c>
      <c r="P6624" s="77">
        <v>2265000</v>
      </c>
      <c r="Q6624" s="77">
        <v>1300000</v>
      </c>
      <c r="R6624" s="77">
        <v>1.74</v>
      </c>
      <c r="S6624" s="77">
        <v>30.292999999999999</v>
      </c>
      <c r="T6624" s="77">
        <v>7.5839999999999987</v>
      </c>
      <c r="U6624" s="77">
        <v>17.489599999999999</v>
      </c>
      <c r="V6624" s="77">
        <v>2.501916619216241</v>
      </c>
      <c r="AC6624" s="77">
        <v>22.16</v>
      </c>
      <c r="AD6624" s="77">
        <v>21.46</v>
      </c>
      <c r="AH6624" s="77">
        <f>IF(AND(M6624&lt;Variables!$G$6,M6624&gt;Variables!$G$5),0,1)</f>
        <v>1</v>
      </c>
      <c r="AI6624" s="77">
        <f t="shared" si="208"/>
        <v>0</v>
      </c>
      <c r="AJ6624" s="77">
        <f>IF(I6624&gt;Variables!$G$7,0,1)</f>
        <v>1</v>
      </c>
      <c r="AK6624" s="77">
        <f>IF(F6624&gt;Variables!$G$8,0,1)</f>
        <v>0</v>
      </c>
      <c r="AL6624" s="77">
        <f>IF(G6624&gt;Variables!$G$9,0,1)</f>
        <v>1</v>
      </c>
      <c r="AM6624" s="77">
        <f>IF(AND(K6624&gt;Variables!$G$10,K6624&lt;Variables!$G$11),0,1)</f>
        <v>0</v>
      </c>
      <c r="AN6624" s="77">
        <f>IF(H6624&lt;Variables!$G$13,1,0)</f>
        <v>0</v>
      </c>
      <c r="AO6624" s="77">
        <f>IF(R6624&lt;Variables!$G$12,0,1)</f>
        <v>0</v>
      </c>
      <c r="AP6624" s="78">
        <f t="shared" si="209"/>
        <v>0</v>
      </c>
      <c r="AQ6624" s="77">
        <f>IF(V6624&lt;Variables!$G$15,1,0)</f>
        <v>1</v>
      </c>
      <c r="AR6624" s="77">
        <v>0</v>
      </c>
      <c r="AS6624" s="77">
        <v>0</v>
      </c>
      <c r="AT6624" s="77">
        <v>1</v>
      </c>
      <c r="AU6624" s="77">
        <v>0</v>
      </c>
      <c r="BA6624" s="77">
        <v>-1.69</v>
      </c>
    </row>
    <row r="6625" spans="3:53" x14ac:dyDescent="0.25">
      <c r="C6625" s="77" t="s">
        <v>783</v>
      </c>
      <c r="D6625" s="77" t="s">
        <v>429</v>
      </c>
      <c r="E6625" s="77">
        <v>184.14</v>
      </c>
      <c r="F6625" s="77">
        <v>10.24</v>
      </c>
      <c r="G6625" s="77">
        <v>-1.05</v>
      </c>
      <c r="H6625" s="77">
        <v>3840</v>
      </c>
      <c r="I6625" s="77">
        <v>3.6549999999999998</v>
      </c>
      <c r="J6625" s="77" t="s">
        <v>74</v>
      </c>
      <c r="K6625" s="77">
        <v>49.17</v>
      </c>
      <c r="L6625" s="77">
        <v>183.84777058823531</v>
      </c>
      <c r="M6625" s="77">
        <v>-9.6694448709688671E-2</v>
      </c>
      <c r="N6625" s="77">
        <v>183.5310953488372</v>
      </c>
      <c r="O6625" s="77">
        <v>7.5684532312507477E-2</v>
      </c>
      <c r="P6625" s="77">
        <v>687103</v>
      </c>
      <c r="Q6625" s="77">
        <v>177589</v>
      </c>
      <c r="R6625" s="77">
        <v>3.87</v>
      </c>
      <c r="S6625" s="77">
        <v>30.292999999999999</v>
      </c>
      <c r="T6625" s="77">
        <v>7.5839999999999987</v>
      </c>
      <c r="U6625" s="77">
        <v>17.489599999999999</v>
      </c>
      <c r="V6625" s="77">
        <v>2.360683475205116</v>
      </c>
      <c r="AC6625" s="77">
        <v>184.215</v>
      </c>
      <c r="AD6625" s="77">
        <v>181.905</v>
      </c>
      <c r="AH6625" s="77">
        <f>IF(AND(M6625&lt;Variables!$G$6,M6625&gt;Variables!$G$5),0,1)</f>
        <v>1</v>
      </c>
      <c r="AI6625" s="77">
        <f t="shared" si="208"/>
        <v>0</v>
      </c>
      <c r="AJ6625" s="77">
        <f>IF(I6625&gt;Variables!$G$7,0,1)</f>
        <v>1</v>
      </c>
      <c r="AK6625" s="77">
        <f>IF(F6625&gt;Variables!$G$8,0,1)</f>
        <v>0</v>
      </c>
      <c r="AL6625" s="77">
        <f>IF(G6625&gt;Variables!$G$9,0,1)</f>
        <v>1</v>
      </c>
      <c r="AM6625" s="77">
        <f>IF(AND(K6625&gt;Variables!$G$10,K6625&lt;Variables!$G$11),0,1)</f>
        <v>1</v>
      </c>
      <c r="AN6625" s="77">
        <f>IF(H6625&lt;Variables!$G$13,1,0)</f>
        <v>0</v>
      </c>
      <c r="AO6625" s="77">
        <f>IF(R6625&lt;Variables!$G$12,0,1)</f>
        <v>1</v>
      </c>
      <c r="AP6625" s="78">
        <f t="shared" si="209"/>
        <v>0</v>
      </c>
      <c r="AQ6625" s="77">
        <f>IF(V6625&lt;Variables!$G$15,1,0)</f>
        <v>1</v>
      </c>
      <c r="AR6625" s="77">
        <v>0</v>
      </c>
      <c r="AS6625" s="77">
        <v>0</v>
      </c>
      <c r="AT6625" s="77">
        <v>0</v>
      </c>
      <c r="AU6625" s="77">
        <v>1</v>
      </c>
      <c r="BA6625" s="77">
        <v>-0.94</v>
      </c>
    </row>
    <row r="6626" spans="3:53" x14ac:dyDescent="0.25">
      <c r="C6626" s="77" t="s">
        <v>783</v>
      </c>
      <c r="D6626" s="77" t="s">
        <v>449</v>
      </c>
      <c r="E6626" s="77">
        <v>32.97</v>
      </c>
      <c r="F6626" s="77">
        <v>9.65</v>
      </c>
      <c r="G6626" s="77">
        <v>6.15</v>
      </c>
      <c r="H6626" s="77">
        <v>17360</v>
      </c>
      <c r="I6626" s="77">
        <v>-0.24399999999999999</v>
      </c>
      <c r="J6626" s="77" t="s">
        <v>74</v>
      </c>
      <c r="K6626" s="77">
        <v>35.18</v>
      </c>
      <c r="L6626" s="77">
        <v>33.046939999999999</v>
      </c>
      <c r="M6626" s="77">
        <v>-0.83832270098229822</v>
      </c>
      <c r="N6626" s="77">
        <v>33.159644</v>
      </c>
      <c r="O6626" s="77">
        <v>-1.1753564061182331</v>
      </c>
      <c r="P6626" s="77">
        <v>47473000</v>
      </c>
      <c r="Q6626" s="77">
        <v>34219000</v>
      </c>
      <c r="R6626" s="77">
        <v>1.39</v>
      </c>
      <c r="S6626" s="77">
        <v>30.292999999999999</v>
      </c>
      <c r="T6626" s="77">
        <v>7.5839999999999987</v>
      </c>
      <c r="U6626" s="77">
        <v>17.489599999999999</v>
      </c>
      <c r="V6626" s="77">
        <v>2.199380844491865</v>
      </c>
      <c r="AC6626" s="77">
        <v>34.130000000000003</v>
      </c>
      <c r="AD6626" s="77">
        <v>32.57</v>
      </c>
      <c r="AH6626" s="77">
        <f>IF(AND(M6626&lt;Variables!$G$6,M6626&gt;Variables!$G$5),0,1)</f>
        <v>1</v>
      </c>
      <c r="AI6626" s="77">
        <f t="shared" si="208"/>
        <v>1</v>
      </c>
      <c r="AJ6626" s="77">
        <f>IF(I6626&gt;Variables!$G$7,0,1)</f>
        <v>1</v>
      </c>
      <c r="AK6626" s="77">
        <f>IF(F6626&gt;Variables!$G$8,0,1)</f>
        <v>0</v>
      </c>
      <c r="AL6626" s="77">
        <f>IF(G6626&gt;Variables!$G$9,0,1)</f>
        <v>1</v>
      </c>
      <c r="AM6626" s="77">
        <f>IF(AND(K6626&gt;Variables!$G$10,K6626&lt;Variables!$G$11),0,1)</f>
        <v>1</v>
      </c>
      <c r="AN6626" s="77">
        <f>IF(H6626&lt;Variables!$G$13,1,0)</f>
        <v>0</v>
      </c>
      <c r="AO6626" s="77">
        <f>IF(R6626&lt;Variables!$G$12,0,1)</f>
        <v>0</v>
      </c>
      <c r="AP6626" s="78">
        <f t="shared" si="209"/>
        <v>0</v>
      </c>
      <c r="AQ6626" s="77">
        <f>IF(V6626&lt;Variables!$G$15,1,0)</f>
        <v>1</v>
      </c>
      <c r="AR6626" s="77">
        <v>1</v>
      </c>
      <c r="AS6626" s="77">
        <v>0</v>
      </c>
      <c r="AT6626" s="77">
        <v>0</v>
      </c>
      <c r="AU6626" s="77">
        <v>0</v>
      </c>
      <c r="BA6626" s="77">
        <v>1.01</v>
      </c>
    </row>
    <row r="6627" spans="3:53" x14ac:dyDescent="0.25">
      <c r="C6627" s="77" t="s">
        <v>783</v>
      </c>
      <c r="D6627" s="77" t="s">
        <v>456</v>
      </c>
      <c r="E6627" s="77">
        <v>53.43</v>
      </c>
      <c r="F6627" s="77">
        <v>8.82</v>
      </c>
      <c r="G6627" s="77">
        <v>9.4</v>
      </c>
      <c r="H6627" s="77">
        <v>6290</v>
      </c>
      <c r="I6627" s="77">
        <v>1.089</v>
      </c>
      <c r="J6627" s="77" t="s">
        <v>74</v>
      </c>
      <c r="K6627" s="77">
        <v>29.31</v>
      </c>
      <c r="L6627" s="77">
        <v>53.650169999999989</v>
      </c>
      <c r="M6627" s="77">
        <v>-0.68996985470873162</v>
      </c>
      <c r="N6627" s="77">
        <v>53.812294000000001</v>
      </c>
      <c r="O6627" s="77">
        <v>-0.98916801428313061</v>
      </c>
      <c r="P6627" s="77">
        <v>3112000</v>
      </c>
      <c r="Q6627" s="77">
        <v>1408000</v>
      </c>
      <c r="R6627" s="77">
        <v>2.21</v>
      </c>
      <c r="S6627" s="77">
        <v>30.292999999999999</v>
      </c>
      <c r="T6627" s="77">
        <v>7.5839999999999987</v>
      </c>
      <c r="U6627" s="77">
        <v>17.489599999999999</v>
      </c>
      <c r="V6627" s="77">
        <v>2.1293632406855751</v>
      </c>
      <c r="AC6627" s="77">
        <v>54.5</v>
      </c>
      <c r="AD6627" s="77">
        <v>52.95</v>
      </c>
      <c r="AH6627" s="77">
        <f>IF(AND(M6627&lt;Variables!$G$6,M6627&gt;Variables!$G$5),0,1)</f>
        <v>1</v>
      </c>
      <c r="AI6627" s="77">
        <f t="shared" si="208"/>
        <v>1</v>
      </c>
      <c r="AJ6627" s="77">
        <f>IF(I6627&gt;Variables!$G$7,0,1)</f>
        <v>1</v>
      </c>
      <c r="AK6627" s="77">
        <f>IF(F6627&gt;Variables!$G$8,0,1)</f>
        <v>1</v>
      </c>
      <c r="AL6627" s="77">
        <f>IF(G6627&gt;Variables!$G$9,0,1)</f>
        <v>1</v>
      </c>
      <c r="AM6627" s="77">
        <f>IF(AND(K6627&gt;Variables!$G$10,K6627&lt;Variables!$G$11),0,1)</f>
        <v>1</v>
      </c>
      <c r="AN6627" s="77">
        <f>IF(H6627&lt;Variables!$G$13,1,0)</f>
        <v>0</v>
      </c>
      <c r="AO6627" s="77">
        <f>IF(R6627&lt;Variables!$G$12,0,1)</f>
        <v>1</v>
      </c>
      <c r="AP6627" s="78">
        <f t="shared" si="209"/>
        <v>0</v>
      </c>
      <c r="AQ6627" s="77">
        <f>IF(V6627&lt;Variables!$G$15,1,0)</f>
        <v>1</v>
      </c>
      <c r="AR6627" s="77">
        <v>1</v>
      </c>
      <c r="AS6627" s="77">
        <v>0</v>
      </c>
      <c r="AT6627" s="77">
        <v>0</v>
      </c>
      <c r="AU6627" s="77">
        <v>0</v>
      </c>
      <c r="BA6627" s="77">
        <v>0.83</v>
      </c>
    </row>
    <row r="6628" spans="3:53" x14ac:dyDescent="0.25">
      <c r="C6628" s="77" t="s">
        <v>783</v>
      </c>
      <c r="D6628" s="77" t="s">
        <v>458</v>
      </c>
      <c r="E6628" s="77">
        <v>39</v>
      </c>
      <c r="F6628" s="77">
        <v>7.66</v>
      </c>
      <c r="G6628" s="77">
        <v>8.43</v>
      </c>
      <c r="H6628" s="77">
        <v>8790</v>
      </c>
      <c r="I6628" s="77">
        <v>10.754</v>
      </c>
      <c r="J6628" s="77" t="s">
        <v>74</v>
      </c>
      <c r="K6628" s="77">
        <v>37.869999999999997</v>
      </c>
      <c r="L6628" s="77">
        <v>39.157474999999998</v>
      </c>
      <c r="M6628" s="77">
        <v>-0.8107647390440641</v>
      </c>
      <c r="N6628" s="77">
        <v>39.238893999999988</v>
      </c>
      <c r="O6628" s="77">
        <v>-1.0165780921347869</v>
      </c>
      <c r="P6628" s="77">
        <v>20839000</v>
      </c>
      <c r="Q6628" s="77">
        <v>19867000</v>
      </c>
      <c r="R6628" s="77">
        <v>1.05</v>
      </c>
      <c r="S6628" s="77">
        <v>30.292999999999999</v>
      </c>
      <c r="T6628" s="77">
        <v>7.5839999999999987</v>
      </c>
      <c r="U6628" s="77">
        <v>17.489599999999999</v>
      </c>
      <c r="V6628" s="77">
        <v>2.234010826905207</v>
      </c>
      <c r="AC6628" s="77">
        <v>39.57</v>
      </c>
      <c r="AD6628" s="77">
        <v>38.729999999999997</v>
      </c>
      <c r="AH6628" s="77">
        <f>IF(AND(M6628&lt;Variables!$G$6,M6628&gt;Variables!$G$5),0,1)</f>
        <v>1</v>
      </c>
      <c r="AI6628" s="77">
        <f t="shared" si="208"/>
        <v>1</v>
      </c>
      <c r="AJ6628" s="77">
        <f>IF(I6628&gt;Variables!$G$7,0,1)</f>
        <v>1</v>
      </c>
      <c r="AK6628" s="77">
        <f>IF(F6628&gt;Variables!$G$8,0,1)</f>
        <v>1</v>
      </c>
      <c r="AL6628" s="77">
        <f>IF(G6628&gt;Variables!$G$9,0,1)</f>
        <v>1</v>
      </c>
      <c r="AM6628" s="77">
        <f>IF(AND(K6628&gt;Variables!$G$10,K6628&lt;Variables!$G$11),0,1)</f>
        <v>1</v>
      </c>
      <c r="AN6628" s="77">
        <f>IF(H6628&lt;Variables!$G$13,1,0)</f>
        <v>0</v>
      </c>
      <c r="AO6628" s="77">
        <f>IF(R6628&lt;Variables!$G$12,0,1)</f>
        <v>0</v>
      </c>
      <c r="AP6628" s="78">
        <f t="shared" si="209"/>
        <v>0</v>
      </c>
      <c r="AQ6628" s="77">
        <f>IF(V6628&lt;Variables!$G$15,1,0)</f>
        <v>1</v>
      </c>
      <c r="AR6628" s="77">
        <v>1</v>
      </c>
      <c r="AS6628" s="77">
        <v>0</v>
      </c>
      <c r="AT6628" s="77">
        <v>0</v>
      </c>
      <c r="AU6628" s="77">
        <v>0</v>
      </c>
      <c r="BA6628" s="77">
        <v>1.1299999999999999</v>
      </c>
    </row>
    <row r="6629" spans="3:53" x14ac:dyDescent="0.25">
      <c r="C6629" s="77" t="s">
        <v>783</v>
      </c>
      <c r="D6629" s="77" t="s">
        <v>541</v>
      </c>
      <c r="E6629" s="77">
        <v>159.21</v>
      </c>
      <c r="F6629" s="77">
        <v>7.03</v>
      </c>
      <c r="G6629" s="77">
        <v>6.9</v>
      </c>
      <c r="H6629" s="77">
        <v>21570</v>
      </c>
      <c r="I6629" s="77">
        <v>0.435</v>
      </c>
      <c r="J6629" s="77" t="s">
        <v>74</v>
      </c>
      <c r="K6629" s="77">
        <v>48.05</v>
      </c>
      <c r="L6629" s="77">
        <v>158.91746499999999</v>
      </c>
      <c r="M6629" s="77">
        <v>-0.2060597933650587</v>
      </c>
      <c r="N6629" s="77">
        <v>158.26565199999999</v>
      </c>
      <c r="O6629" s="77">
        <v>0.2049389718496761</v>
      </c>
      <c r="P6629" s="77">
        <v>3062000</v>
      </c>
      <c r="Q6629" s="77">
        <v>7089000</v>
      </c>
      <c r="R6629" s="77">
        <v>0.43</v>
      </c>
      <c r="S6629" s="77">
        <v>30.292999999999999</v>
      </c>
      <c r="T6629" s="77">
        <v>7.5839999999999987</v>
      </c>
      <c r="U6629" s="77">
        <v>17.489599999999999</v>
      </c>
      <c r="V6629" s="77">
        <v>2.350995108295177</v>
      </c>
      <c r="AC6629" s="77">
        <v>162.38999999999999</v>
      </c>
      <c r="AD6629" s="77">
        <v>157.75</v>
      </c>
      <c r="AH6629" s="77">
        <f>IF(AND(M6629&lt;Variables!$G$6,M6629&gt;Variables!$G$5),0,1)</f>
        <v>1</v>
      </c>
      <c r="AI6629" s="77">
        <f t="shared" si="208"/>
        <v>0</v>
      </c>
      <c r="AJ6629" s="77">
        <f>IF(I6629&gt;Variables!$G$7,0,1)</f>
        <v>1</v>
      </c>
      <c r="AK6629" s="77">
        <f>IF(F6629&gt;Variables!$G$8,0,1)</f>
        <v>1</v>
      </c>
      <c r="AL6629" s="77">
        <f>IF(G6629&gt;Variables!$G$9,0,1)</f>
        <v>1</v>
      </c>
      <c r="AM6629" s="77">
        <f>IF(AND(K6629&gt;Variables!$G$10,K6629&lt;Variables!$G$11),0,1)</f>
        <v>1</v>
      </c>
      <c r="AN6629" s="77">
        <f>IF(H6629&lt;Variables!$G$13,1,0)</f>
        <v>0</v>
      </c>
      <c r="AO6629" s="77">
        <f>IF(R6629&lt;Variables!$G$12,0,1)</f>
        <v>0</v>
      </c>
      <c r="AP6629" s="78">
        <f t="shared" si="209"/>
        <v>0</v>
      </c>
      <c r="AQ6629" s="77">
        <f>IF(V6629&lt;Variables!$G$15,1,0)</f>
        <v>1</v>
      </c>
      <c r="AR6629" s="77">
        <v>1</v>
      </c>
      <c r="AS6629" s="77">
        <v>0</v>
      </c>
      <c r="AT6629" s="77">
        <v>0</v>
      </c>
      <c r="AU6629" s="77">
        <v>0</v>
      </c>
      <c r="BA6629" s="77">
        <v>0.84</v>
      </c>
    </row>
    <row r="6630" spans="3:53" x14ac:dyDescent="0.25">
      <c r="C6630" s="77" t="s">
        <v>783</v>
      </c>
      <c r="D6630" s="77" t="s">
        <v>435</v>
      </c>
      <c r="E6630" s="77">
        <v>5.87</v>
      </c>
      <c r="F6630" s="77">
        <v>29.09</v>
      </c>
      <c r="G6630" s="77">
        <v>11.14</v>
      </c>
      <c r="H6630" s="77">
        <v>184.53</v>
      </c>
      <c r="I6630" s="77">
        <v>32.003999999999998</v>
      </c>
      <c r="J6630" s="77" t="s">
        <v>74</v>
      </c>
      <c r="K6630" s="77">
        <v>57.32</v>
      </c>
      <c r="L6630" s="77">
        <v>5.8277789473684214</v>
      </c>
      <c r="M6630" s="77">
        <v>0.12390745594151591</v>
      </c>
      <c r="N6630" s="77">
        <v>5.7207340425531914</v>
      </c>
      <c r="O6630" s="77">
        <v>1.9974002741055781</v>
      </c>
      <c r="P6630" s="77">
        <v>1190000</v>
      </c>
      <c r="Q6630" s="77">
        <v>258610</v>
      </c>
      <c r="R6630" s="77">
        <v>4.5999999999999996</v>
      </c>
      <c r="S6630" s="77">
        <v>30.292999999999999</v>
      </c>
      <c r="T6630" s="77">
        <v>7.5839999999999987</v>
      </c>
      <c r="U6630" s="77">
        <v>17.489599999999999</v>
      </c>
      <c r="V6630" s="77">
        <v>2.4369941827017239</v>
      </c>
      <c r="AC6630" s="77">
        <v>5.8738999999999999</v>
      </c>
      <c r="AD6630" s="77">
        <v>5.5</v>
      </c>
      <c r="AH6630" s="77">
        <f>IF(AND(M6630&lt;Variables!$G$6,M6630&gt;Variables!$G$5),0,1)</f>
        <v>1</v>
      </c>
      <c r="AI6630" s="77">
        <f t="shared" si="208"/>
        <v>0</v>
      </c>
      <c r="AJ6630" s="77">
        <f>IF(I6630&gt;Variables!$G$7,0,1)</f>
        <v>1</v>
      </c>
      <c r="AK6630" s="77">
        <f>IF(F6630&gt;Variables!$G$8,0,1)</f>
        <v>0</v>
      </c>
      <c r="AL6630" s="77">
        <f>IF(G6630&gt;Variables!$G$9,0,1)</f>
        <v>0</v>
      </c>
      <c r="AM6630" s="77">
        <f>IF(AND(K6630&gt;Variables!$G$10,K6630&lt;Variables!$G$11),0,1)</f>
        <v>1</v>
      </c>
      <c r="AN6630" s="77">
        <f>IF(H6630&lt;Variables!$G$13,1,0)</f>
        <v>1</v>
      </c>
      <c r="AO6630" s="77">
        <f>IF(R6630&lt;Variables!$G$12,0,1)</f>
        <v>1</v>
      </c>
      <c r="AP6630" s="78">
        <f t="shared" si="209"/>
        <v>0</v>
      </c>
      <c r="AQ6630" s="77">
        <f>IF(V6630&lt;Variables!$G$15,1,0)</f>
        <v>1</v>
      </c>
      <c r="AR6630" s="77">
        <v>0</v>
      </c>
      <c r="AS6630" s="77">
        <v>0</v>
      </c>
      <c r="AT6630" s="77">
        <v>1</v>
      </c>
      <c r="AU6630" s="77">
        <v>0</v>
      </c>
      <c r="BA6630" s="77">
        <v>-2.25</v>
      </c>
    </row>
    <row r="6631" spans="3:53" x14ac:dyDescent="0.25">
      <c r="C6631" s="77" t="s">
        <v>783</v>
      </c>
      <c r="D6631" s="77" t="s">
        <v>471</v>
      </c>
      <c r="E6631" s="77">
        <v>25.24</v>
      </c>
      <c r="F6631" s="77">
        <v>6.32</v>
      </c>
      <c r="G6631" s="77">
        <v>5.36</v>
      </c>
      <c r="H6631" s="77">
        <v>2120</v>
      </c>
      <c r="I6631" s="77">
        <v>909.95100000000002</v>
      </c>
      <c r="J6631" s="77" t="s">
        <v>74</v>
      </c>
      <c r="K6631" s="77">
        <v>54.04</v>
      </c>
      <c r="L6631" s="77">
        <v>25.152940000000001</v>
      </c>
      <c r="M6631" s="77">
        <v>6.7825073331390845E-2</v>
      </c>
      <c r="N6631" s="77">
        <v>25.049261999999999</v>
      </c>
      <c r="O6631" s="77">
        <v>0.48200222425715739</v>
      </c>
      <c r="P6631" s="77">
        <v>1087000</v>
      </c>
      <c r="Q6631" s="77">
        <v>1190000</v>
      </c>
      <c r="R6631" s="77">
        <v>0.91</v>
      </c>
      <c r="S6631" s="77">
        <v>30.292999999999999</v>
      </c>
      <c r="T6631" s="77">
        <v>7.5839999999999987</v>
      </c>
      <c r="U6631" s="77">
        <v>17.489599999999999</v>
      </c>
      <c r="V6631" s="77">
        <v>2.406299597693788</v>
      </c>
      <c r="AC6631" s="77">
        <v>25.18</v>
      </c>
      <c r="AD6631" s="77">
        <v>24.524999999999999</v>
      </c>
      <c r="AH6631" s="77">
        <f>IF(AND(M6631&lt;Variables!$G$6,M6631&gt;Variables!$G$5),0,1)</f>
        <v>1</v>
      </c>
      <c r="AI6631" s="77">
        <f t="shared" si="208"/>
        <v>0</v>
      </c>
      <c r="AJ6631" s="77">
        <f>IF(I6631&gt;Variables!$G$7,0,1)</f>
        <v>0</v>
      </c>
      <c r="AK6631" s="77">
        <f>IF(F6631&gt;Variables!$G$8,0,1)</f>
        <v>1</v>
      </c>
      <c r="AL6631" s="77">
        <f>IF(G6631&gt;Variables!$G$9,0,1)</f>
        <v>1</v>
      </c>
      <c r="AM6631" s="77">
        <f>IF(AND(K6631&gt;Variables!$G$10,K6631&lt;Variables!$G$11),0,1)</f>
        <v>1</v>
      </c>
      <c r="AN6631" s="77">
        <f>IF(H6631&lt;Variables!$G$13,1,0)</f>
        <v>0</v>
      </c>
      <c r="AO6631" s="77">
        <f>IF(R6631&lt;Variables!$G$12,0,1)</f>
        <v>0</v>
      </c>
      <c r="AP6631" s="78">
        <f t="shared" si="209"/>
        <v>0</v>
      </c>
      <c r="AQ6631" s="77">
        <f>IF(V6631&lt;Variables!$G$15,1,0)</f>
        <v>1</v>
      </c>
      <c r="AR6631" s="77">
        <v>0</v>
      </c>
      <c r="AS6631" s="77">
        <v>0</v>
      </c>
      <c r="AT6631" s="77">
        <v>0</v>
      </c>
      <c r="AU6631" s="77">
        <v>1</v>
      </c>
      <c r="BA6631" s="77">
        <v>-1.04</v>
      </c>
    </row>
    <row r="6632" spans="3:53" x14ac:dyDescent="0.25">
      <c r="C6632" s="77" t="s">
        <v>783</v>
      </c>
      <c r="D6632" s="77" t="s">
        <v>445</v>
      </c>
      <c r="E6632" s="77">
        <v>13.73</v>
      </c>
      <c r="F6632" s="77">
        <v>75</v>
      </c>
      <c r="G6632" s="77">
        <v>44.83</v>
      </c>
      <c r="H6632" s="77">
        <v>74.489999999999995</v>
      </c>
      <c r="I6632" s="77">
        <v>2855.1869999999999</v>
      </c>
      <c r="J6632" s="77" t="s">
        <v>75</v>
      </c>
      <c r="K6632" s="77">
        <v>58.56</v>
      </c>
      <c r="L6632" s="77">
        <v>13.686360000000001</v>
      </c>
      <c r="M6632" s="77">
        <v>0.31885760713587602</v>
      </c>
      <c r="N6632" s="77">
        <v>13.252122</v>
      </c>
      <c r="O6632" s="77">
        <v>3.606048902960588</v>
      </c>
      <c r="P6632" s="77">
        <v>130800000</v>
      </c>
      <c r="Q6632" s="77">
        <v>14860000</v>
      </c>
      <c r="R6632" s="77">
        <v>8.8000000000000007</v>
      </c>
      <c r="S6632" s="77">
        <v>30.292999999999999</v>
      </c>
      <c r="T6632" s="77">
        <v>7.5839999999999987</v>
      </c>
      <c r="U6632" s="77">
        <v>17.489599999999999</v>
      </c>
      <c r="V6632" s="77">
        <v>2.439508734028331</v>
      </c>
      <c r="AC6632" s="77">
        <v>16.45</v>
      </c>
      <c r="AD6632" s="77">
        <v>13.03</v>
      </c>
      <c r="AH6632" s="77">
        <f>IF(AND(M6632&lt;Variables!$G$6,M6632&gt;Variables!$G$5),0,1)</f>
        <v>1</v>
      </c>
      <c r="AI6632" s="77">
        <f t="shared" si="208"/>
        <v>0</v>
      </c>
      <c r="AJ6632" s="77">
        <f>IF(I6632&gt;Variables!$G$7,0,1)</f>
        <v>0</v>
      </c>
      <c r="AK6632" s="77">
        <f>IF(F6632&gt;Variables!$G$8,0,1)</f>
        <v>0</v>
      </c>
      <c r="AL6632" s="77">
        <f>IF(G6632&gt;Variables!$G$9,0,1)</f>
        <v>0</v>
      </c>
      <c r="AM6632" s="77">
        <f>IF(AND(K6632&gt;Variables!$G$10,K6632&lt;Variables!$G$11),0,1)</f>
        <v>1</v>
      </c>
      <c r="AN6632" s="77">
        <f>IF(H6632&lt;Variables!$G$13,1,0)</f>
        <v>1</v>
      </c>
      <c r="AO6632" s="77">
        <f>IF(R6632&lt;Variables!$G$12,0,1)</f>
        <v>1</v>
      </c>
      <c r="AP6632" s="78">
        <f t="shared" si="209"/>
        <v>1</v>
      </c>
      <c r="AQ6632" s="77">
        <f>IF(V6632&lt;Variables!$G$15,1,0)</f>
        <v>1</v>
      </c>
      <c r="AR6632" s="77">
        <v>1</v>
      </c>
      <c r="AS6632" s="77">
        <v>0</v>
      </c>
      <c r="AT6632" s="77">
        <v>0</v>
      </c>
      <c r="AU6632" s="77">
        <v>0</v>
      </c>
      <c r="BA6632" s="77">
        <v>2</v>
      </c>
    </row>
    <row r="6633" spans="3:53" x14ac:dyDescent="0.25">
      <c r="C6633" s="77" t="s">
        <v>783</v>
      </c>
      <c r="D6633" s="77" t="s">
        <v>444</v>
      </c>
      <c r="E6633" s="77">
        <v>2.58</v>
      </c>
      <c r="F6633" s="77">
        <v>18.170000000000002</v>
      </c>
      <c r="G6633" s="77">
        <v>3.04</v>
      </c>
      <c r="H6633" s="77">
        <v>-99999</v>
      </c>
      <c r="I6633" s="77">
        <v>-99999</v>
      </c>
      <c r="J6633" s="77" t="s">
        <v>75</v>
      </c>
      <c r="K6633" s="77">
        <v>-99999</v>
      </c>
      <c r="L6633" s="77">
        <v>2.5760000000000001</v>
      </c>
      <c r="M6633" s="77">
        <v>0</v>
      </c>
      <c r="N6633" s="77">
        <v>2.5779999999999998</v>
      </c>
      <c r="O6633" s="77">
        <v>-7.7579519006990824E-2</v>
      </c>
      <c r="P6633" s="77">
        <v>124936</v>
      </c>
      <c r="Q6633" s="77">
        <v>1740</v>
      </c>
      <c r="R6633" s="77">
        <v>71.8</v>
      </c>
      <c r="S6633" s="77">
        <v>30.292999999999999</v>
      </c>
      <c r="T6633" s="77">
        <v>7.5839999999999987</v>
      </c>
      <c r="U6633" s="77">
        <v>17.489599999999999</v>
      </c>
      <c r="V6633" s="77">
        <v>-99999</v>
      </c>
      <c r="AC6633" s="77">
        <v>2.58</v>
      </c>
      <c r="AD6633" s="77">
        <v>2.5007999999999999</v>
      </c>
      <c r="AH6633" s="77">
        <f>IF(AND(M6633&lt;Variables!$G$6,M6633&gt;Variables!$G$5),0,1)</f>
        <v>1</v>
      </c>
      <c r="AI6633" s="77">
        <f t="shared" si="208"/>
        <v>1</v>
      </c>
      <c r="AJ6633" s="77">
        <f>IF(I6633&gt;Variables!$G$7,0,1)</f>
        <v>1</v>
      </c>
      <c r="AK6633" s="77">
        <f>IF(F6633&gt;Variables!$G$8,0,1)</f>
        <v>0</v>
      </c>
      <c r="AL6633" s="77">
        <f>IF(G6633&gt;Variables!$G$9,0,1)</f>
        <v>1</v>
      </c>
      <c r="AM6633" s="77">
        <f>IF(AND(K6633&gt;Variables!$G$10,K6633&lt;Variables!$G$11),0,1)</f>
        <v>1</v>
      </c>
      <c r="AN6633" s="77">
        <f>IF(H6633&lt;Variables!$G$13,1,0)</f>
        <v>1</v>
      </c>
      <c r="AO6633" s="77">
        <f>IF(R6633&lt;Variables!$G$12,0,1)</f>
        <v>1</v>
      </c>
      <c r="AP6633" s="78">
        <f t="shared" si="209"/>
        <v>1</v>
      </c>
      <c r="AQ6633" s="77">
        <f>IF(V6633&lt;Variables!$G$15,1,0)</f>
        <v>1</v>
      </c>
      <c r="AR6633" s="77">
        <v>0</v>
      </c>
      <c r="AS6633" s="77">
        <v>0</v>
      </c>
      <c r="AT6633" s="77">
        <v>1</v>
      </c>
      <c r="AU6633" s="77">
        <v>0</v>
      </c>
      <c r="BA6633" s="77">
        <v>-2.25</v>
      </c>
    </row>
    <row r="6634" spans="3:53" x14ac:dyDescent="0.25">
      <c r="C6634" s="77" t="s">
        <v>783</v>
      </c>
      <c r="D6634" s="77" t="s">
        <v>452</v>
      </c>
      <c r="E6634" s="77">
        <v>34.1</v>
      </c>
      <c r="F6634" s="77">
        <v>45.36</v>
      </c>
      <c r="G6634" s="77">
        <v>6.25</v>
      </c>
      <c r="H6634" s="77">
        <v>152.74</v>
      </c>
      <c r="I6634" s="77">
        <v>10.226000000000001</v>
      </c>
      <c r="J6634" s="77" t="s">
        <v>74</v>
      </c>
      <c r="K6634" s="77">
        <v>44.75</v>
      </c>
      <c r="L6634" s="77">
        <v>34.021000000000001</v>
      </c>
      <c r="M6634" s="77">
        <v>-6.1726580641370897E-2</v>
      </c>
      <c r="N6634" s="77">
        <v>34.045608000000001</v>
      </c>
      <c r="O6634" s="77">
        <v>-0.13396147896668911</v>
      </c>
      <c r="P6634" s="77">
        <v>172800</v>
      </c>
      <c r="Q6634" s="77">
        <v>15550</v>
      </c>
      <c r="R6634" s="77">
        <v>11.11</v>
      </c>
      <c r="S6634" s="77">
        <v>30.292999999999999</v>
      </c>
      <c r="T6634" s="77">
        <v>7.5839999999999987</v>
      </c>
      <c r="U6634" s="77">
        <v>17.489599999999999</v>
      </c>
      <c r="V6634" s="77">
        <v>2.3132789926809911</v>
      </c>
      <c r="AC6634" s="77">
        <v>34.6</v>
      </c>
      <c r="AD6634" s="77">
        <v>34</v>
      </c>
      <c r="AH6634" s="77">
        <f>IF(AND(M6634&lt;Variables!$G$6,M6634&gt;Variables!$G$5),0,1)</f>
        <v>1</v>
      </c>
      <c r="AI6634" s="77">
        <f t="shared" si="208"/>
        <v>1</v>
      </c>
      <c r="AJ6634" s="77">
        <f>IF(I6634&gt;Variables!$G$7,0,1)</f>
        <v>1</v>
      </c>
      <c r="AK6634" s="77">
        <f>IF(F6634&gt;Variables!$G$8,0,1)</f>
        <v>0</v>
      </c>
      <c r="AL6634" s="77">
        <f>IF(G6634&gt;Variables!$G$9,0,1)</f>
        <v>1</v>
      </c>
      <c r="AM6634" s="77">
        <f>IF(AND(K6634&gt;Variables!$G$10,K6634&lt;Variables!$G$11),0,1)</f>
        <v>1</v>
      </c>
      <c r="AN6634" s="77">
        <f>IF(H6634&lt;Variables!$G$13,1,0)</f>
        <v>1</v>
      </c>
      <c r="AO6634" s="77">
        <f>IF(R6634&lt;Variables!$G$12,0,1)</f>
        <v>1</v>
      </c>
      <c r="AP6634" s="78">
        <f t="shared" si="209"/>
        <v>0</v>
      </c>
      <c r="AQ6634" s="77">
        <f>IF(V6634&lt;Variables!$G$15,1,0)</f>
        <v>1</v>
      </c>
      <c r="AR6634" s="77">
        <v>0</v>
      </c>
      <c r="AS6634" s="77">
        <v>1</v>
      </c>
      <c r="AT6634" s="77">
        <v>0</v>
      </c>
      <c r="AU6634" s="77">
        <v>0</v>
      </c>
      <c r="BA6634" s="77">
        <v>1.1299999999999999</v>
      </c>
    </row>
    <row r="6635" spans="3:53" x14ac:dyDescent="0.25">
      <c r="C6635" s="77" t="s">
        <v>783</v>
      </c>
      <c r="D6635" s="77" t="s">
        <v>198</v>
      </c>
      <c r="E6635" s="77">
        <v>0.17</v>
      </c>
      <c r="F6635" s="77">
        <v>7</v>
      </c>
      <c r="G6635" s="77">
        <v>4.0999999999999996</v>
      </c>
      <c r="H6635" s="77">
        <v>-99999</v>
      </c>
      <c r="I6635" s="77">
        <v>-71.597999999999999</v>
      </c>
      <c r="J6635" s="77" t="s">
        <v>75</v>
      </c>
      <c r="K6635" s="77">
        <v>45.2</v>
      </c>
      <c r="L6635" s="77">
        <v>-99999</v>
      </c>
      <c r="M6635" s="77">
        <v>-99999</v>
      </c>
      <c r="N6635" s="77">
        <v>0.15643333333333331</v>
      </c>
      <c r="O6635" s="77">
        <v>-4.1764329852972519</v>
      </c>
      <c r="P6635" s="77">
        <v>62013</v>
      </c>
      <c r="Q6635" s="77">
        <v>79782</v>
      </c>
      <c r="R6635" s="77">
        <v>0.78</v>
      </c>
      <c r="S6635" s="77">
        <v>30.292999999999999</v>
      </c>
      <c r="T6635" s="77">
        <v>7.5839999999999987</v>
      </c>
      <c r="U6635" s="77">
        <v>17.489599999999999</v>
      </c>
      <c r="V6635" s="77">
        <v>-99999</v>
      </c>
      <c r="AC6635" s="77">
        <v>0.16500000000000001</v>
      </c>
      <c r="AD6635" s="77">
        <v>0.1575</v>
      </c>
      <c r="AH6635" s="77">
        <f>IF(AND(M6635&lt;Variables!$G$6,M6635&gt;Variables!$G$5),0,1)</f>
        <v>1</v>
      </c>
      <c r="AI6635" s="77">
        <f t="shared" si="208"/>
        <v>1</v>
      </c>
      <c r="AJ6635" s="77">
        <f>IF(I6635&gt;Variables!$G$7,0,1)</f>
        <v>1</v>
      </c>
      <c r="AK6635" s="77">
        <f>IF(F6635&gt;Variables!$G$8,0,1)</f>
        <v>1</v>
      </c>
      <c r="AL6635" s="77">
        <f>IF(G6635&gt;Variables!$G$9,0,1)</f>
        <v>1</v>
      </c>
      <c r="AM6635" s="77">
        <f>IF(AND(K6635&gt;Variables!$G$10,K6635&lt;Variables!$G$11),0,1)</f>
        <v>1</v>
      </c>
      <c r="AN6635" s="77">
        <f>IF(H6635&lt;Variables!$G$13,1,0)</f>
        <v>1</v>
      </c>
      <c r="AO6635" s="77">
        <f>IF(R6635&lt;Variables!$G$12,0,1)</f>
        <v>0</v>
      </c>
      <c r="AP6635" s="78">
        <f t="shared" si="209"/>
        <v>1</v>
      </c>
      <c r="AQ6635" s="77">
        <f>IF(V6635&lt;Variables!$G$15,1,0)</f>
        <v>1</v>
      </c>
      <c r="AR6635" s="77">
        <v>0</v>
      </c>
      <c r="AS6635" s="77">
        <v>0</v>
      </c>
      <c r="AT6635" s="77">
        <v>1</v>
      </c>
      <c r="AU6635" s="77">
        <v>0</v>
      </c>
      <c r="BA6635" s="77">
        <v>-2.25</v>
      </c>
    </row>
    <row r="6636" spans="3:53" x14ac:dyDescent="0.25">
      <c r="C6636" s="77" t="s">
        <v>784</v>
      </c>
      <c r="D6636" s="77" t="s">
        <v>453</v>
      </c>
      <c r="E6636" s="77">
        <v>16.97</v>
      </c>
      <c r="F6636" s="77">
        <v>19.809999999999999</v>
      </c>
      <c r="G6636" s="77">
        <v>-1.34</v>
      </c>
      <c r="H6636" s="77">
        <v>177.22</v>
      </c>
      <c r="I6636" s="77">
        <v>-27.475999999999999</v>
      </c>
      <c r="J6636" s="77" t="s">
        <v>75</v>
      </c>
      <c r="K6636" s="77">
        <v>48.33</v>
      </c>
      <c r="L6636" s="77">
        <v>16.91392307692308</v>
      </c>
      <c r="M6636" s="77">
        <v>3.592852497486497E-2</v>
      </c>
      <c r="N6636" s="77">
        <v>16.926679310344831</v>
      </c>
      <c r="O6636" s="77">
        <v>-3.9460252199301438E-2</v>
      </c>
      <c r="P6636" s="77">
        <v>644080</v>
      </c>
      <c r="Q6636" s="77">
        <v>77900</v>
      </c>
      <c r="R6636" s="77">
        <v>8.27</v>
      </c>
      <c r="S6636" s="77">
        <v>30.495999999999999</v>
      </c>
      <c r="T6636" s="77">
        <v>7.7960000000000012</v>
      </c>
      <c r="U6636" s="77">
        <v>17.7012</v>
      </c>
      <c r="V6636" s="77">
        <v>2.3489379401894661</v>
      </c>
      <c r="AC6636" s="77">
        <v>17</v>
      </c>
      <c r="AD6636" s="77">
        <v>16.87</v>
      </c>
      <c r="AH6636" s="77">
        <f>IF(AND(M6636&lt;Variables!$G$6,M6636&gt;Variables!$G$5),0,1)</f>
        <v>1</v>
      </c>
      <c r="AI6636" s="77">
        <f t="shared" si="208"/>
        <v>1</v>
      </c>
      <c r="AJ6636" s="77">
        <f>IF(I6636&gt;Variables!$G$7,0,1)</f>
        <v>1</v>
      </c>
      <c r="AK6636" s="77">
        <f>IF(F6636&gt;Variables!$G$8,0,1)</f>
        <v>0</v>
      </c>
      <c r="AL6636" s="77">
        <f>IF(G6636&gt;Variables!$G$9,0,1)</f>
        <v>1</v>
      </c>
      <c r="AM6636" s="77">
        <f>IF(AND(K6636&gt;Variables!$G$10,K6636&lt;Variables!$G$11),0,1)</f>
        <v>1</v>
      </c>
      <c r="AN6636" s="77">
        <f>IF(H6636&lt;Variables!$G$13,1,0)</f>
        <v>1</v>
      </c>
      <c r="AO6636" s="77">
        <f>IF(R6636&lt;Variables!$G$12,0,1)</f>
        <v>1</v>
      </c>
      <c r="AP6636" s="78">
        <f t="shared" si="209"/>
        <v>1</v>
      </c>
      <c r="AQ6636" s="77">
        <f>IF(V6636&lt;Variables!$G$15,1,0)</f>
        <v>1</v>
      </c>
      <c r="AR6636" s="77">
        <v>0</v>
      </c>
      <c r="AS6636" s="77">
        <v>0</v>
      </c>
      <c r="AT6636" s="77">
        <v>0</v>
      </c>
      <c r="AU6636" s="77">
        <v>0</v>
      </c>
      <c r="BA6636" s="77">
        <v>0</v>
      </c>
    </row>
    <row r="6637" spans="3:53" x14ac:dyDescent="0.25">
      <c r="C6637" s="77" t="s">
        <v>784</v>
      </c>
      <c r="D6637" s="77" t="s">
        <v>444</v>
      </c>
      <c r="E6637" s="77">
        <v>2.58</v>
      </c>
      <c r="F6637" s="77">
        <v>18.170000000000002</v>
      </c>
      <c r="G6637" s="77">
        <v>3.04</v>
      </c>
      <c r="H6637" s="77">
        <v>-99999</v>
      </c>
      <c r="I6637" s="77">
        <v>-99999</v>
      </c>
      <c r="J6637" s="77" t="s">
        <v>75</v>
      </c>
      <c r="K6637" s="77">
        <v>-99999</v>
      </c>
      <c r="L6637" s="77">
        <v>-99999</v>
      </c>
      <c r="M6637" s="77">
        <v>-99999</v>
      </c>
      <c r="N6637" s="77">
        <v>2.5760000000000001</v>
      </c>
      <c r="O6637" s="77">
        <v>0</v>
      </c>
      <c r="P6637" s="77">
        <v>124936</v>
      </c>
      <c r="Q6637" s="77">
        <v>1740</v>
      </c>
      <c r="R6637" s="77">
        <v>71.8</v>
      </c>
      <c r="S6637" s="77">
        <v>30.495999999999999</v>
      </c>
      <c r="T6637" s="77">
        <v>7.7960000000000012</v>
      </c>
      <c r="U6637" s="77">
        <v>17.7012</v>
      </c>
      <c r="V6637" s="77">
        <v>-99999</v>
      </c>
      <c r="AC6637" s="77">
        <v>2.58</v>
      </c>
      <c r="AD6637" s="77">
        <v>2.5007999999999999</v>
      </c>
      <c r="AH6637" s="77">
        <f>IF(AND(M6637&lt;Variables!$G$6,M6637&gt;Variables!$G$5),0,1)</f>
        <v>1</v>
      </c>
      <c r="AI6637" s="77">
        <f t="shared" si="208"/>
        <v>1</v>
      </c>
      <c r="AJ6637" s="77">
        <f>IF(I6637&gt;Variables!$G$7,0,1)</f>
        <v>1</v>
      </c>
      <c r="AK6637" s="77">
        <f>IF(F6637&gt;Variables!$G$8,0,1)</f>
        <v>0</v>
      </c>
      <c r="AL6637" s="77">
        <f>IF(G6637&gt;Variables!$G$9,0,1)</f>
        <v>1</v>
      </c>
      <c r="AM6637" s="77">
        <f>IF(AND(K6637&gt;Variables!$G$10,K6637&lt;Variables!$G$11),0,1)</f>
        <v>1</v>
      </c>
      <c r="AN6637" s="77">
        <f>IF(H6637&lt;Variables!$G$13,1,0)</f>
        <v>1</v>
      </c>
      <c r="AO6637" s="77">
        <f>IF(R6637&lt;Variables!$G$12,0,1)</f>
        <v>1</v>
      </c>
      <c r="AP6637" s="78">
        <f t="shared" si="209"/>
        <v>1</v>
      </c>
      <c r="AQ6637" s="77">
        <f>IF(V6637&lt;Variables!$G$15,1,0)</f>
        <v>1</v>
      </c>
      <c r="AR6637" s="77">
        <v>0</v>
      </c>
      <c r="AS6637" s="77">
        <v>0</v>
      </c>
      <c r="AT6637" s="77">
        <v>1</v>
      </c>
      <c r="AU6637" s="77">
        <v>0</v>
      </c>
      <c r="BA6637" s="77">
        <v>-2.25</v>
      </c>
    </row>
    <row r="6638" spans="3:53" x14ac:dyDescent="0.25">
      <c r="C6638" s="77" t="s">
        <v>784</v>
      </c>
      <c r="D6638" s="77" t="s">
        <v>452</v>
      </c>
      <c r="E6638" s="77">
        <v>34.1</v>
      </c>
      <c r="F6638" s="77">
        <v>45.36</v>
      </c>
      <c r="G6638" s="77">
        <v>6.25</v>
      </c>
      <c r="H6638" s="77">
        <v>152.74</v>
      </c>
      <c r="I6638" s="77">
        <v>10.226000000000001</v>
      </c>
      <c r="J6638" s="77" t="s">
        <v>74</v>
      </c>
      <c r="K6638" s="77">
        <v>44.75</v>
      </c>
      <c r="L6638" s="77">
        <v>34.001249999999999</v>
      </c>
      <c r="M6638" s="77">
        <v>-3.6763354288411841E-3</v>
      </c>
      <c r="N6638" s="77">
        <v>34.041965217391308</v>
      </c>
      <c r="O6638" s="77">
        <v>-0.12327495525983539</v>
      </c>
      <c r="P6638" s="77">
        <v>172950</v>
      </c>
      <c r="Q6638" s="77">
        <v>15550</v>
      </c>
      <c r="R6638" s="77">
        <v>11.12</v>
      </c>
      <c r="S6638" s="77">
        <v>30.495999999999999</v>
      </c>
      <c r="T6638" s="77">
        <v>7.7960000000000012</v>
      </c>
      <c r="U6638" s="77">
        <v>17.7012</v>
      </c>
      <c r="V6638" s="77">
        <v>2.3126498441233778</v>
      </c>
      <c r="AC6638" s="77">
        <v>34.6</v>
      </c>
      <c r="AD6638" s="77">
        <v>34</v>
      </c>
      <c r="AH6638" s="77">
        <f>IF(AND(M6638&lt;Variables!$G$6,M6638&gt;Variables!$G$5),0,1)</f>
        <v>1</v>
      </c>
      <c r="AI6638" s="77">
        <f t="shared" si="208"/>
        <v>1</v>
      </c>
      <c r="AJ6638" s="77">
        <f>IF(I6638&gt;Variables!$G$7,0,1)</f>
        <v>1</v>
      </c>
      <c r="AK6638" s="77">
        <f>IF(F6638&gt;Variables!$G$8,0,1)</f>
        <v>0</v>
      </c>
      <c r="AL6638" s="77">
        <f>IF(G6638&gt;Variables!$G$9,0,1)</f>
        <v>1</v>
      </c>
      <c r="AM6638" s="77">
        <f>IF(AND(K6638&gt;Variables!$G$10,K6638&lt;Variables!$G$11),0,1)</f>
        <v>1</v>
      </c>
      <c r="AN6638" s="77">
        <f>IF(H6638&lt;Variables!$G$13,1,0)</f>
        <v>1</v>
      </c>
      <c r="AO6638" s="77">
        <f>IF(R6638&lt;Variables!$G$12,0,1)</f>
        <v>1</v>
      </c>
      <c r="AP6638" s="78">
        <f t="shared" si="209"/>
        <v>0</v>
      </c>
      <c r="AQ6638" s="77">
        <f>IF(V6638&lt;Variables!$G$15,1,0)</f>
        <v>1</v>
      </c>
      <c r="AR6638" s="77">
        <v>0</v>
      </c>
      <c r="AS6638" s="77">
        <v>1</v>
      </c>
      <c r="AT6638" s="77">
        <v>0</v>
      </c>
      <c r="AU6638" s="77">
        <v>0</v>
      </c>
      <c r="BA6638" s="77">
        <v>1.29</v>
      </c>
    </row>
    <row r="6639" spans="3:53" x14ac:dyDescent="0.25">
      <c r="C6639" s="77" t="s">
        <v>784</v>
      </c>
      <c r="D6639" s="77" t="s">
        <v>198</v>
      </c>
      <c r="E6639" s="77">
        <v>0.17</v>
      </c>
      <c r="F6639" s="77">
        <v>7</v>
      </c>
      <c r="G6639" s="77">
        <v>4.0999999999999996</v>
      </c>
      <c r="H6639" s="77">
        <v>-99999</v>
      </c>
      <c r="I6639" s="77">
        <v>-71.597999999999999</v>
      </c>
      <c r="J6639" s="77" t="s">
        <v>75</v>
      </c>
      <c r="K6639" s="77">
        <v>45.2</v>
      </c>
      <c r="L6639" s="77">
        <v>-99999</v>
      </c>
      <c r="M6639" s="77">
        <v>-99999</v>
      </c>
      <c r="N6639" s="77">
        <v>0.15479999999999999</v>
      </c>
      <c r="O6639" s="77">
        <v>-3.1653746770025761</v>
      </c>
      <c r="P6639" s="77">
        <v>62013</v>
      </c>
      <c r="Q6639" s="77">
        <v>79782</v>
      </c>
      <c r="R6639" s="77">
        <v>0.78</v>
      </c>
      <c r="S6639" s="77">
        <v>30.495999999999999</v>
      </c>
      <c r="T6639" s="77">
        <v>7.7960000000000012</v>
      </c>
      <c r="U6639" s="77">
        <v>17.7012</v>
      </c>
      <c r="V6639" s="77">
        <v>-99999</v>
      </c>
      <c r="AC6639" s="77">
        <v>0.16500000000000001</v>
      </c>
      <c r="AD6639" s="77">
        <v>0.1575</v>
      </c>
      <c r="AH6639" s="77">
        <f>IF(AND(M6639&lt;Variables!$G$6,M6639&gt;Variables!$G$5),0,1)</f>
        <v>1</v>
      </c>
      <c r="AI6639" s="77">
        <f t="shared" si="208"/>
        <v>1</v>
      </c>
      <c r="AJ6639" s="77">
        <f>IF(I6639&gt;Variables!$G$7,0,1)</f>
        <v>1</v>
      </c>
      <c r="AK6639" s="77">
        <f>IF(F6639&gt;Variables!$G$8,0,1)</f>
        <v>1</v>
      </c>
      <c r="AL6639" s="77">
        <f>IF(G6639&gt;Variables!$G$9,0,1)</f>
        <v>1</v>
      </c>
      <c r="AM6639" s="77">
        <f>IF(AND(K6639&gt;Variables!$G$10,K6639&lt;Variables!$G$11),0,1)</f>
        <v>1</v>
      </c>
      <c r="AN6639" s="77">
        <f>IF(H6639&lt;Variables!$G$13,1,0)</f>
        <v>1</v>
      </c>
      <c r="AO6639" s="77">
        <f>IF(R6639&lt;Variables!$G$12,0,1)</f>
        <v>0</v>
      </c>
      <c r="AP6639" s="78">
        <f t="shared" si="209"/>
        <v>1</v>
      </c>
      <c r="AQ6639" s="77">
        <f>IF(V6639&lt;Variables!$G$15,1,0)</f>
        <v>1</v>
      </c>
      <c r="AR6639" s="77">
        <v>0</v>
      </c>
      <c r="AS6639" s="77">
        <v>0</v>
      </c>
      <c r="AT6639" s="77">
        <v>1</v>
      </c>
      <c r="AU6639" s="77">
        <v>0</v>
      </c>
      <c r="BA6639" s="77">
        <v>-2.25</v>
      </c>
    </row>
    <row r="6640" spans="3:53" x14ac:dyDescent="0.25">
      <c r="C6640" s="77" t="s">
        <v>784</v>
      </c>
      <c r="D6640" s="77" t="s">
        <v>541</v>
      </c>
      <c r="E6640" s="77">
        <v>159.65</v>
      </c>
      <c r="F6640" s="77">
        <v>7.51</v>
      </c>
      <c r="G6640" s="77">
        <v>7.14</v>
      </c>
      <c r="H6640" s="77">
        <v>21570</v>
      </c>
      <c r="I6640" s="77">
        <v>0.44</v>
      </c>
      <c r="J6640" s="77" t="s">
        <v>74</v>
      </c>
      <c r="K6640" s="77">
        <v>51.55</v>
      </c>
      <c r="L6640" s="77">
        <v>159.12317999999999</v>
      </c>
      <c r="M6640" s="77">
        <v>-0.1088339235050494</v>
      </c>
      <c r="N6640" s="77">
        <v>158.524778</v>
      </c>
      <c r="O6640" s="77">
        <v>0.26823693138998811</v>
      </c>
      <c r="P6640" s="77">
        <v>3114000</v>
      </c>
      <c r="Q6640" s="77">
        <v>7089000</v>
      </c>
      <c r="R6640" s="77">
        <v>0.44</v>
      </c>
      <c r="S6640" s="77">
        <v>30.495999999999999</v>
      </c>
      <c r="T6640" s="77">
        <v>7.7960000000000012</v>
      </c>
      <c r="U6640" s="77">
        <v>17.7012</v>
      </c>
      <c r="V6640" s="77">
        <v>2.3863748661863098</v>
      </c>
      <c r="AC6640" s="77">
        <v>162.38999999999999</v>
      </c>
      <c r="AD6640" s="77">
        <v>157.75</v>
      </c>
      <c r="AH6640" s="77">
        <f>IF(AND(M6640&lt;Variables!$G$6,M6640&gt;Variables!$G$5),0,1)</f>
        <v>1</v>
      </c>
      <c r="AI6640" s="77">
        <f t="shared" si="208"/>
        <v>0</v>
      </c>
      <c r="AJ6640" s="77">
        <f>IF(I6640&gt;Variables!$G$7,0,1)</f>
        <v>1</v>
      </c>
      <c r="AK6640" s="77">
        <f>IF(F6640&gt;Variables!$G$8,0,1)</f>
        <v>1</v>
      </c>
      <c r="AL6640" s="77">
        <f>IF(G6640&gt;Variables!$G$9,0,1)</f>
        <v>1</v>
      </c>
      <c r="AM6640" s="77">
        <f>IF(AND(K6640&gt;Variables!$G$10,K6640&lt;Variables!$G$11),0,1)</f>
        <v>1</v>
      </c>
      <c r="AN6640" s="77">
        <f>IF(H6640&lt;Variables!$G$13,1,0)</f>
        <v>0</v>
      </c>
      <c r="AO6640" s="77">
        <f>IF(R6640&lt;Variables!$G$12,0,1)</f>
        <v>0</v>
      </c>
      <c r="AP6640" s="78">
        <f t="shared" si="209"/>
        <v>0</v>
      </c>
      <c r="AQ6640" s="77">
        <f>IF(V6640&lt;Variables!$G$15,1,0)</f>
        <v>1</v>
      </c>
      <c r="AR6640" s="77">
        <v>0</v>
      </c>
      <c r="AS6640" s="77">
        <v>1</v>
      </c>
      <c r="AT6640" s="77">
        <v>0</v>
      </c>
      <c r="AU6640" s="77">
        <v>0</v>
      </c>
      <c r="BA6640" s="77">
        <v>0.6</v>
      </c>
    </row>
    <row r="6641" spans="3:53" x14ac:dyDescent="0.25">
      <c r="C6641" s="77" t="s">
        <v>784</v>
      </c>
      <c r="D6641" s="77" t="s">
        <v>458</v>
      </c>
      <c r="E6641" s="77">
        <v>39.24</v>
      </c>
      <c r="F6641" s="77">
        <v>8.3800000000000008</v>
      </c>
      <c r="G6641" s="77">
        <v>9.0500000000000007</v>
      </c>
      <c r="H6641" s="77">
        <v>8790</v>
      </c>
      <c r="I6641" s="77">
        <v>10.819000000000001</v>
      </c>
      <c r="J6641" s="77" t="s">
        <v>74</v>
      </c>
      <c r="K6641" s="77">
        <v>48.63</v>
      </c>
      <c r="L6641" s="77">
        <v>39.101005000000001</v>
      </c>
      <c r="M6641" s="77">
        <v>-0.1048694272691927</v>
      </c>
      <c r="N6641" s="77">
        <v>39.189443999999988</v>
      </c>
      <c r="O6641" s="77">
        <v>-0.33030323165593362</v>
      </c>
      <c r="P6641" s="77">
        <v>21075000</v>
      </c>
      <c r="Q6641" s="77">
        <v>19867000</v>
      </c>
      <c r="R6641" s="77">
        <v>1.06</v>
      </c>
      <c r="S6641" s="77">
        <v>30.495999999999999</v>
      </c>
      <c r="T6641" s="77">
        <v>7.7960000000000012</v>
      </c>
      <c r="U6641" s="77">
        <v>17.7012</v>
      </c>
      <c r="V6641" s="77">
        <v>2.3551184829278431</v>
      </c>
      <c r="AC6641" s="77">
        <v>39.57</v>
      </c>
      <c r="AD6641" s="77">
        <v>38.82</v>
      </c>
      <c r="AH6641" s="77">
        <f>IF(AND(M6641&lt;Variables!$G$6,M6641&gt;Variables!$G$5),0,1)</f>
        <v>1</v>
      </c>
      <c r="AI6641" s="77">
        <f t="shared" si="208"/>
        <v>1</v>
      </c>
      <c r="AJ6641" s="77">
        <f>IF(I6641&gt;Variables!$G$7,0,1)</f>
        <v>1</v>
      </c>
      <c r="AK6641" s="77">
        <f>IF(F6641&gt;Variables!$G$8,0,1)</f>
        <v>1</v>
      </c>
      <c r="AL6641" s="77">
        <f>IF(G6641&gt;Variables!$G$9,0,1)</f>
        <v>1</v>
      </c>
      <c r="AM6641" s="77">
        <f>IF(AND(K6641&gt;Variables!$G$10,K6641&lt;Variables!$G$11),0,1)</f>
        <v>1</v>
      </c>
      <c r="AN6641" s="77">
        <f>IF(H6641&lt;Variables!$G$13,1,0)</f>
        <v>0</v>
      </c>
      <c r="AO6641" s="77">
        <f>IF(R6641&lt;Variables!$G$12,0,1)</f>
        <v>0</v>
      </c>
      <c r="AP6641" s="78">
        <f t="shared" si="209"/>
        <v>0</v>
      </c>
      <c r="AQ6641" s="77">
        <f>IF(V6641&lt;Variables!$G$15,1,0)</f>
        <v>1</v>
      </c>
      <c r="AR6641" s="77">
        <v>0</v>
      </c>
      <c r="AS6641" s="77">
        <v>0</v>
      </c>
      <c r="AT6641" s="77">
        <v>0</v>
      </c>
      <c r="AU6641" s="77">
        <v>1</v>
      </c>
      <c r="BA6641" s="77">
        <v>-0.32</v>
      </c>
    </row>
    <row r="6642" spans="3:53" x14ac:dyDescent="0.25">
      <c r="C6642" s="77" t="s">
        <v>784</v>
      </c>
      <c r="D6642" s="77" t="s">
        <v>456</v>
      </c>
      <c r="E6642" s="77">
        <v>53.61</v>
      </c>
      <c r="F6642" s="77">
        <v>9.06</v>
      </c>
      <c r="G6642" s="77">
        <v>9.8699999999999992</v>
      </c>
      <c r="H6642" s="77">
        <v>6290</v>
      </c>
      <c r="I6642" s="77">
        <v>1.109</v>
      </c>
      <c r="J6642" s="77" t="s">
        <v>74</v>
      </c>
      <c r="K6642" s="77">
        <v>46.43</v>
      </c>
      <c r="L6642" s="77">
        <v>53.533884999999998</v>
      </c>
      <c r="M6642" s="77">
        <v>-4.6484577011359447E-2</v>
      </c>
      <c r="N6642" s="77">
        <v>53.776698000000003</v>
      </c>
      <c r="O6642" s="77">
        <v>-0.49779553218385192</v>
      </c>
      <c r="P6642" s="77">
        <v>3132000</v>
      </c>
      <c r="Q6642" s="77">
        <v>1408000</v>
      </c>
      <c r="R6642" s="77">
        <v>2.2200000000000002</v>
      </c>
      <c r="S6642" s="77">
        <v>30.495999999999999</v>
      </c>
      <c r="T6642" s="77">
        <v>7.7960000000000012</v>
      </c>
      <c r="U6642" s="77">
        <v>17.7012</v>
      </c>
      <c r="V6642" s="77">
        <v>2.3307441355757761</v>
      </c>
      <c r="AC6642" s="77">
        <v>54.5</v>
      </c>
      <c r="AD6642" s="77">
        <v>52.95</v>
      </c>
      <c r="AH6642" s="77">
        <f>IF(AND(M6642&lt;Variables!$G$6,M6642&gt;Variables!$G$5),0,1)</f>
        <v>1</v>
      </c>
      <c r="AI6642" s="77">
        <f t="shared" ref="AI6642:AI6705" si="210">IF(L6642&gt;N6642,0,1)</f>
        <v>1</v>
      </c>
      <c r="AJ6642" s="77">
        <f>IF(I6642&gt;Variables!$G$7,0,1)</f>
        <v>1</v>
      </c>
      <c r="AK6642" s="77">
        <f>IF(F6642&gt;Variables!$G$8,0,1)</f>
        <v>0</v>
      </c>
      <c r="AL6642" s="77">
        <f>IF(G6642&gt;Variables!$G$9,0,1)</f>
        <v>1</v>
      </c>
      <c r="AM6642" s="77">
        <f>IF(AND(K6642&gt;Variables!$G$10,K6642&lt;Variables!$G$11),0,1)</f>
        <v>1</v>
      </c>
      <c r="AN6642" s="77">
        <f>IF(H6642&lt;Variables!$G$13,1,0)</f>
        <v>0</v>
      </c>
      <c r="AO6642" s="77">
        <f>IF(R6642&lt;Variables!$G$12,0,1)</f>
        <v>1</v>
      </c>
      <c r="AP6642" s="78">
        <f t="shared" ref="AP6642:AP6705" si="211">IF(J6642="Pass", 0,1)</f>
        <v>0</v>
      </c>
      <c r="AQ6642" s="77">
        <f>IF(V6642&lt;Variables!$G$15,1,0)</f>
        <v>1</v>
      </c>
      <c r="AR6642" s="77">
        <v>0</v>
      </c>
      <c r="AS6642" s="77">
        <v>1</v>
      </c>
      <c r="AT6642" s="77">
        <v>0</v>
      </c>
      <c r="AU6642" s="77">
        <v>0</v>
      </c>
      <c r="BA6642" s="77">
        <v>0.49</v>
      </c>
    </row>
    <row r="6643" spans="3:53" x14ac:dyDescent="0.25">
      <c r="C6643" s="77" t="s">
        <v>784</v>
      </c>
      <c r="D6643" s="77" t="s">
        <v>429</v>
      </c>
      <c r="E6643" s="77">
        <v>184.38</v>
      </c>
      <c r="F6643" s="77">
        <v>10.32</v>
      </c>
      <c r="G6643" s="77">
        <v>-1</v>
      </c>
      <c r="H6643" s="77">
        <v>3840</v>
      </c>
      <c r="I6643" s="77">
        <v>3.661</v>
      </c>
      <c r="J6643" s="77" t="s">
        <v>74</v>
      </c>
      <c r="K6643" s="77">
        <v>53.17</v>
      </c>
      <c r="L6643" s="77">
        <v>183.73747647058821</v>
      </c>
      <c r="M6643" s="77">
        <v>1.497981246966045E-2</v>
      </c>
      <c r="N6643" s="77">
        <v>183.54766136363639</v>
      </c>
      <c r="O6643" s="77">
        <v>0.1184099185731444</v>
      </c>
      <c r="P6643" s="77">
        <v>689652</v>
      </c>
      <c r="Q6643" s="77">
        <v>177589</v>
      </c>
      <c r="R6643" s="77">
        <v>3.88</v>
      </c>
      <c r="S6643" s="77">
        <v>30.495999999999999</v>
      </c>
      <c r="T6643" s="77">
        <v>7.7960000000000012</v>
      </c>
      <c r="U6643" s="77">
        <v>17.7012</v>
      </c>
      <c r="V6643" s="77">
        <v>2.3993145852918221</v>
      </c>
      <c r="AC6643" s="77">
        <v>184.215</v>
      </c>
      <c r="AD6643" s="77">
        <v>181.905</v>
      </c>
      <c r="AH6643" s="77">
        <f>IF(AND(M6643&lt;Variables!$G$6,M6643&gt;Variables!$G$5),0,1)</f>
        <v>1</v>
      </c>
      <c r="AI6643" s="77">
        <f t="shared" si="210"/>
        <v>0</v>
      </c>
      <c r="AJ6643" s="77">
        <f>IF(I6643&gt;Variables!$G$7,0,1)</f>
        <v>1</v>
      </c>
      <c r="AK6643" s="77">
        <f>IF(F6643&gt;Variables!$G$8,0,1)</f>
        <v>0</v>
      </c>
      <c r="AL6643" s="77">
        <f>IF(G6643&gt;Variables!$G$9,0,1)</f>
        <v>1</v>
      </c>
      <c r="AM6643" s="77">
        <f>IF(AND(K6643&gt;Variables!$G$10,K6643&lt;Variables!$G$11),0,1)</f>
        <v>1</v>
      </c>
      <c r="AN6643" s="77">
        <f>IF(H6643&lt;Variables!$G$13,1,0)</f>
        <v>0</v>
      </c>
      <c r="AO6643" s="77">
        <f>IF(R6643&lt;Variables!$G$12,0,1)</f>
        <v>1</v>
      </c>
      <c r="AP6643" s="78">
        <f t="shared" si="211"/>
        <v>0</v>
      </c>
      <c r="AQ6643" s="77">
        <f>IF(V6643&lt;Variables!$G$15,1,0)</f>
        <v>1</v>
      </c>
      <c r="AR6643" s="77">
        <v>0</v>
      </c>
      <c r="AS6643" s="77">
        <v>0</v>
      </c>
      <c r="AT6643" s="77">
        <v>0</v>
      </c>
      <c r="AU6643" s="77">
        <v>1</v>
      </c>
      <c r="BA6643" s="77">
        <v>-1.23</v>
      </c>
    </row>
    <row r="6644" spans="3:53" x14ac:dyDescent="0.25">
      <c r="C6644" s="77" t="s">
        <v>784</v>
      </c>
      <c r="D6644" s="77" t="s">
        <v>449</v>
      </c>
      <c r="E6644" s="77">
        <v>33.14</v>
      </c>
      <c r="F6644" s="77">
        <v>10.57</v>
      </c>
      <c r="G6644" s="77">
        <v>6.8</v>
      </c>
      <c r="H6644" s="77">
        <v>17360</v>
      </c>
      <c r="I6644" s="77">
        <v>-0.23499999999999999</v>
      </c>
      <c r="J6644" s="77" t="s">
        <v>74</v>
      </c>
      <c r="K6644" s="77">
        <v>47.35</v>
      </c>
      <c r="L6644" s="77">
        <v>33.018510000000013</v>
      </c>
      <c r="M6644" s="77">
        <v>-0.14691759258672599</v>
      </c>
      <c r="N6644" s="77">
        <v>33.108781999999998</v>
      </c>
      <c r="O6644" s="77">
        <v>-0.41916975381335098</v>
      </c>
      <c r="P6644" s="77">
        <v>48079000</v>
      </c>
      <c r="Q6644" s="77">
        <v>34219000</v>
      </c>
      <c r="R6644" s="77">
        <v>1.41</v>
      </c>
      <c r="S6644" s="77">
        <v>30.495999999999999</v>
      </c>
      <c r="T6644" s="77">
        <v>7.7960000000000012</v>
      </c>
      <c r="U6644" s="77">
        <v>17.7012</v>
      </c>
      <c r="V6644" s="77">
        <v>2.3422414676876699</v>
      </c>
      <c r="AC6644" s="77">
        <v>34.130000000000003</v>
      </c>
      <c r="AD6644" s="77">
        <v>32.57</v>
      </c>
      <c r="AH6644" s="77">
        <f>IF(AND(M6644&lt;Variables!$G$6,M6644&gt;Variables!$G$5),0,1)</f>
        <v>1</v>
      </c>
      <c r="AI6644" s="77">
        <f t="shared" si="210"/>
        <v>1</v>
      </c>
      <c r="AJ6644" s="77">
        <f>IF(I6644&gt;Variables!$G$7,0,1)</f>
        <v>1</v>
      </c>
      <c r="AK6644" s="77">
        <f>IF(F6644&gt;Variables!$G$8,0,1)</f>
        <v>0</v>
      </c>
      <c r="AL6644" s="77">
        <f>IF(G6644&gt;Variables!$G$9,0,1)</f>
        <v>1</v>
      </c>
      <c r="AM6644" s="77">
        <f>IF(AND(K6644&gt;Variables!$G$10,K6644&lt;Variables!$G$11),0,1)</f>
        <v>1</v>
      </c>
      <c r="AN6644" s="77">
        <f>IF(H6644&lt;Variables!$G$13,1,0)</f>
        <v>0</v>
      </c>
      <c r="AO6644" s="77">
        <f>IF(R6644&lt;Variables!$G$12,0,1)</f>
        <v>0</v>
      </c>
      <c r="AP6644" s="78">
        <f t="shared" si="211"/>
        <v>0</v>
      </c>
      <c r="AQ6644" s="77">
        <f>IF(V6644&lt;Variables!$G$15,1,0)</f>
        <v>1</v>
      </c>
      <c r="AR6644" s="77">
        <v>1</v>
      </c>
      <c r="AS6644" s="77">
        <v>0</v>
      </c>
      <c r="AT6644" s="77">
        <v>0</v>
      </c>
      <c r="AU6644" s="77">
        <v>0</v>
      </c>
      <c r="BA6644" s="77">
        <v>1.02</v>
      </c>
    </row>
    <row r="6645" spans="3:53" x14ac:dyDescent="0.25">
      <c r="C6645" s="77" t="s">
        <v>784</v>
      </c>
      <c r="D6645" s="77" t="s">
        <v>131</v>
      </c>
      <c r="E6645" s="77">
        <v>1.78</v>
      </c>
      <c r="F6645" s="77">
        <v>17.21</v>
      </c>
      <c r="G6645" s="77">
        <v>11.51</v>
      </c>
      <c r="H6645" s="77">
        <v>2660</v>
      </c>
      <c r="I6645" s="77">
        <v>7.5670000000000002</v>
      </c>
      <c r="J6645" s="77" t="s">
        <v>74</v>
      </c>
      <c r="K6645" s="77">
        <v>58.58</v>
      </c>
      <c r="L6645" s="77">
        <v>1.7612000000000001</v>
      </c>
      <c r="M6645" s="77">
        <v>0.66999772882126019</v>
      </c>
      <c r="N6645" s="77">
        <v>1.74675</v>
      </c>
      <c r="O6645" s="77">
        <v>1.502790897380843</v>
      </c>
      <c r="P6645" s="77">
        <v>105531000</v>
      </c>
      <c r="Q6645" s="77">
        <v>21404000</v>
      </c>
      <c r="R6645" s="77">
        <v>4.93</v>
      </c>
      <c r="S6645" s="77">
        <v>30.495999999999999</v>
      </c>
      <c r="T6645" s="77">
        <v>7.7960000000000012</v>
      </c>
      <c r="U6645" s="77">
        <v>17.7012</v>
      </c>
      <c r="V6645" s="77">
        <v>2.4218669585282759</v>
      </c>
      <c r="AC6645" s="77">
        <v>1.88</v>
      </c>
      <c r="AD6645" s="77">
        <v>1.73</v>
      </c>
      <c r="AH6645" s="77">
        <f>IF(AND(M6645&lt;Variables!$G$6,M6645&gt;Variables!$G$5),0,1)</f>
        <v>1</v>
      </c>
      <c r="AI6645" s="77">
        <f t="shared" si="210"/>
        <v>0</v>
      </c>
      <c r="AJ6645" s="77">
        <f>IF(I6645&gt;Variables!$G$7,0,1)</f>
        <v>1</v>
      </c>
      <c r="AK6645" s="77">
        <f>IF(F6645&gt;Variables!$G$8,0,1)</f>
        <v>0</v>
      </c>
      <c r="AL6645" s="77">
        <f>IF(G6645&gt;Variables!$G$9,0,1)</f>
        <v>0</v>
      </c>
      <c r="AM6645" s="77">
        <f>IF(AND(K6645&gt;Variables!$G$10,K6645&lt;Variables!$G$11),0,1)</f>
        <v>1</v>
      </c>
      <c r="AN6645" s="77">
        <f>IF(H6645&lt;Variables!$G$13,1,0)</f>
        <v>0</v>
      </c>
      <c r="AO6645" s="77">
        <f>IF(R6645&lt;Variables!$G$12,0,1)</f>
        <v>1</v>
      </c>
      <c r="AP6645" s="78">
        <f t="shared" si="211"/>
        <v>0</v>
      </c>
      <c r="AQ6645" s="77">
        <f>IF(V6645&lt;Variables!$G$15,1,0)</f>
        <v>1</v>
      </c>
      <c r="AR6645" s="77">
        <v>1</v>
      </c>
      <c r="AS6645" s="77">
        <v>0</v>
      </c>
      <c r="AT6645" s="77">
        <v>0</v>
      </c>
      <c r="AU6645" s="77">
        <v>0</v>
      </c>
      <c r="BA6645" s="77">
        <v>2</v>
      </c>
    </row>
    <row r="6646" spans="3:53" x14ac:dyDescent="0.25">
      <c r="C6646" s="77" t="s">
        <v>784</v>
      </c>
      <c r="D6646" s="77" t="s">
        <v>642</v>
      </c>
      <c r="E6646" s="77">
        <v>7.24</v>
      </c>
      <c r="F6646" s="77">
        <v>21.39</v>
      </c>
      <c r="G6646" s="77">
        <v>16.079999999999998</v>
      </c>
      <c r="H6646" s="77">
        <v>711.65</v>
      </c>
      <c r="I6646" s="77">
        <v>9306.7049999999999</v>
      </c>
      <c r="J6646" s="77" t="s">
        <v>74</v>
      </c>
      <c r="K6646" s="77">
        <v>53.02</v>
      </c>
      <c r="L6646" s="77">
        <v>7.2778349999999996</v>
      </c>
      <c r="M6646" s="77">
        <v>-0.31376089180368338</v>
      </c>
      <c r="N6646" s="77">
        <v>7.0539280000000009</v>
      </c>
      <c r="O6646" s="77">
        <v>2.8504969146268428</v>
      </c>
      <c r="P6646" s="77">
        <v>32860000</v>
      </c>
      <c r="Q6646" s="77">
        <v>19010000</v>
      </c>
      <c r="R6646" s="77">
        <v>1.73</v>
      </c>
      <c r="S6646" s="77">
        <v>30.495999999999999</v>
      </c>
      <c r="T6646" s="77">
        <v>7.7960000000000012</v>
      </c>
      <c r="U6646" s="77">
        <v>17.7012</v>
      </c>
      <c r="V6646" s="77">
        <v>2.4091815303825932</v>
      </c>
      <c r="AC6646" s="77">
        <v>7.66</v>
      </c>
      <c r="AD6646" s="77">
        <v>6.51</v>
      </c>
      <c r="AH6646" s="77">
        <f>IF(AND(M6646&lt;Variables!$G$6,M6646&gt;Variables!$G$5),0,1)</f>
        <v>1</v>
      </c>
      <c r="AI6646" s="77">
        <f t="shared" si="210"/>
        <v>0</v>
      </c>
      <c r="AJ6646" s="77">
        <f>IF(I6646&gt;Variables!$G$7,0,1)</f>
        <v>0</v>
      </c>
      <c r="AK6646" s="77">
        <f>IF(F6646&gt;Variables!$G$8,0,1)</f>
        <v>0</v>
      </c>
      <c r="AL6646" s="77">
        <f>IF(G6646&gt;Variables!$G$9,0,1)</f>
        <v>0</v>
      </c>
      <c r="AM6646" s="77">
        <f>IF(AND(K6646&gt;Variables!$G$10,K6646&lt;Variables!$G$11),0,1)</f>
        <v>1</v>
      </c>
      <c r="AN6646" s="77">
        <f>IF(H6646&lt;Variables!$G$13,1,0)</f>
        <v>1</v>
      </c>
      <c r="AO6646" s="77">
        <f>IF(R6646&lt;Variables!$G$12,0,1)</f>
        <v>0</v>
      </c>
      <c r="AP6646" s="78">
        <f t="shared" si="211"/>
        <v>0</v>
      </c>
      <c r="AQ6646" s="77">
        <f>IF(V6646&lt;Variables!$G$15,1,0)</f>
        <v>1</v>
      </c>
      <c r="AR6646" s="77">
        <v>1</v>
      </c>
      <c r="AS6646" s="77">
        <v>0</v>
      </c>
      <c r="AT6646" s="77">
        <v>0</v>
      </c>
      <c r="AU6646" s="77">
        <v>0</v>
      </c>
      <c r="BA6646" s="77">
        <v>2</v>
      </c>
    </row>
    <row r="6647" spans="3:53" x14ac:dyDescent="0.25">
      <c r="C6647" s="77" t="s">
        <v>784</v>
      </c>
      <c r="D6647" s="77" t="s">
        <v>432</v>
      </c>
      <c r="E6647" s="77">
        <v>21.95</v>
      </c>
      <c r="F6647" s="77">
        <v>12.55</v>
      </c>
      <c r="G6647" s="77">
        <v>2.39</v>
      </c>
      <c r="H6647" s="77">
        <v>2230</v>
      </c>
      <c r="I6647" s="77">
        <v>0.78900000000000003</v>
      </c>
      <c r="J6647" s="77" t="s">
        <v>74</v>
      </c>
      <c r="K6647" s="77">
        <v>53.41</v>
      </c>
      <c r="L6647" s="77">
        <v>21.873515000000001</v>
      </c>
      <c r="M6647" s="77">
        <v>2.9647726942824928E-2</v>
      </c>
      <c r="N6647" s="77">
        <v>21.821415999999999</v>
      </c>
      <c r="O6647" s="77">
        <v>0.26847020376677749</v>
      </c>
      <c r="P6647" s="77">
        <v>2306000</v>
      </c>
      <c r="Q6647" s="77">
        <v>1300000</v>
      </c>
      <c r="R6647" s="77">
        <v>1.77</v>
      </c>
      <c r="S6647" s="77">
        <v>30.495999999999999</v>
      </c>
      <c r="T6647" s="77">
        <v>7.7960000000000012</v>
      </c>
      <c r="U6647" s="77">
        <v>17.7012</v>
      </c>
      <c r="V6647" s="77">
        <v>2.4012647859127361</v>
      </c>
      <c r="AC6647" s="77">
        <v>22.16</v>
      </c>
      <c r="AD6647" s="77">
        <v>21.46</v>
      </c>
      <c r="AH6647" s="77">
        <f>IF(AND(M6647&lt;Variables!$G$6,M6647&gt;Variables!$G$5),0,1)</f>
        <v>1</v>
      </c>
      <c r="AI6647" s="77">
        <f t="shared" si="210"/>
        <v>0</v>
      </c>
      <c r="AJ6647" s="77">
        <f>IF(I6647&gt;Variables!$G$7,0,1)</f>
        <v>1</v>
      </c>
      <c r="AK6647" s="77">
        <f>IF(F6647&gt;Variables!$G$8,0,1)</f>
        <v>0</v>
      </c>
      <c r="AL6647" s="77">
        <f>IF(G6647&gt;Variables!$G$9,0,1)</f>
        <v>1</v>
      </c>
      <c r="AM6647" s="77">
        <f>IF(AND(K6647&gt;Variables!$G$10,K6647&lt;Variables!$G$11),0,1)</f>
        <v>1</v>
      </c>
      <c r="AN6647" s="77">
        <f>IF(H6647&lt;Variables!$G$13,1,0)</f>
        <v>0</v>
      </c>
      <c r="AO6647" s="77">
        <f>IF(R6647&lt;Variables!$G$12,0,1)</f>
        <v>0</v>
      </c>
      <c r="AP6647" s="78">
        <f t="shared" si="211"/>
        <v>0</v>
      </c>
      <c r="AQ6647" s="77">
        <f>IF(V6647&lt;Variables!$G$15,1,0)</f>
        <v>1</v>
      </c>
      <c r="AR6647" s="77">
        <v>0</v>
      </c>
      <c r="AS6647" s="77">
        <v>0</v>
      </c>
      <c r="AT6647" s="77">
        <v>1</v>
      </c>
      <c r="AU6647" s="77">
        <v>0</v>
      </c>
      <c r="BA6647" s="77">
        <v>-1.55</v>
      </c>
    </row>
    <row r="6648" spans="3:53" x14ac:dyDescent="0.25">
      <c r="C6648" s="77" t="s">
        <v>784</v>
      </c>
      <c r="D6648" s="77" t="s">
        <v>485</v>
      </c>
      <c r="E6648" s="77">
        <v>5.62</v>
      </c>
      <c r="F6648" s="77">
        <v>23.83</v>
      </c>
      <c r="G6648" s="77">
        <v>26.47</v>
      </c>
      <c r="H6648" s="77">
        <v>147.38</v>
      </c>
      <c r="I6648" s="77">
        <v>-7.6520000000000001</v>
      </c>
      <c r="J6648" s="77" t="s">
        <v>74</v>
      </c>
      <c r="K6648" s="77">
        <v>56.14</v>
      </c>
      <c r="L6648" s="77">
        <v>5.5651400000000004</v>
      </c>
      <c r="M6648" s="77">
        <v>0.44311553707545182</v>
      </c>
      <c r="N6648" s="77">
        <v>5.5109660000000007</v>
      </c>
      <c r="O6648" s="77">
        <v>1.43049331097306</v>
      </c>
      <c r="P6648" s="77">
        <v>15230000</v>
      </c>
      <c r="Q6648" s="77">
        <v>1270000</v>
      </c>
      <c r="R6648" s="77">
        <v>11.99</v>
      </c>
      <c r="S6648" s="77">
        <v>30.495999999999999</v>
      </c>
      <c r="T6648" s="77">
        <v>7.7960000000000012</v>
      </c>
      <c r="U6648" s="77">
        <v>17.7012</v>
      </c>
      <c r="V6648" s="77">
        <v>2.4112319295356439</v>
      </c>
      <c r="AC6648" s="77">
        <v>5.68</v>
      </c>
      <c r="AD6648" s="77">
        <v>5.15</v>
      </c>
      <c r="AH6648" s="77">
        <f>IF(AND(M6648&lt;Variables!$G$6,M6648&gt;Variables!$G$5),0,1)</f>
        <v>1</v>
      </c>
      <c r="AI6648" s="77">
        <f t="shared" si="210"/>
        <v>0</v>
      </c>
      <c r="AJ6648" s="77">
        <f>IF(I6648&gt;Variables!$G$7,0,1)</f>
        <v>1</v>
      </c>
      <c r="AK6648" s="77">
        <f>IF(F6648&gt;Variables!$G$8,0,1)</f>
        <v>0</v>
      </c>
      <c r="AL6648" s="77">
        <f>IF(G6648&gt;Variables!$G$9,0,1)</f>
        <v>0</v>
      </c>
      <c r="AM6648" s="77">
        <f>IF(AND(K6648&gt;Variables!$G$10,K6648&lt;Variables!$G$11),0,1)</f>
        <v>1</v>
      </c>
      <c r="AN6648" s="77">
        <f>IF(H6648&lt;Variables!$G$13,1,0)</f>
        <v>1</v>
      </c>
      <c r="AO6648" s="77">
        <f>IF(R6648&lt;Variables!$G$12,0,1)</f>
        <v>1</v>
      </c>
      <c r="AP6648" s="78">
        <f t="shared" si="211"/>
        <v>0</v>
      </c>
      <c r="AQ6648" s="77">
        <f>IF(V6648&lt;Variables!$G$15,1,0)</f>
        <v>1</v>
      </c>
      <c r="AR6648" s="77">
        <v>0</v>
      </c>
      <c r="AS6648" s="77">
        <v>0</v>
      </c>
      <c r="AT6648" s="77">
        <v>1</v>
      </c>
      <c r="AU6648" s="77">
        <v>0</v>
      </c>
      <c r="BA6648" s="77">
        <v>-2.25</v>
      </c>
    </row>
    <row r="6649" spans="3:53" x14ac:dyDescent="0.25">
      <c r="C6649" s="77" t="s">
        <v>784</v>
      </c>
      <c r="D6649" s="77" t="s">
        <v>431</v>
      </c>
      <c r="E6649" s="77">
        <v>36.58</v>
      </c>
      <c r="F6649" s="77">
        <v>26.42</v>
      </c>
      <c r="G6649" s="77">
        <v>23.4</v>
      </c>
      <c r="H6649" s="77">
        <v>3750</v>
      </c>
      <c r="I6649" s="77">
        <v>51.881</v>
      </c>
      <c r="J6649" s="77" t="s">
        <v>74</v>
      </c>
      <c r="K6649" s="77">
        <v>56.94</v>
      </c>
      <c r="L6649" s="77">
        <v>36.344714999999987</v>
      </c>
      <c r="M6649" s="77">
        <v>0.49604185918091509</v>
      </c>
      <c r="N6649" s="77">
        <v>36.247044000000002</v>
      </c>
      <c r="O6649" s="77">
        <v>0.76683770406214657</v>
      </c>
      <c r="P6649" s="77">
        <v>28208000</v>
      </c>
      <c r="Q6649" s="77">
        <v>5226000</v>
      </c>
      <c r="R6649" s="77">
        <v>5.4</v>
      </c>
      <c r="S6649" s="77">
        <v>30.495999999999999</v>
      </c>
      <c r="T6649" s="77">
        <v>7.7960000000000012</v>
      </c>
      <c r="U6649" s="77">
        <v>17.7012</v>
      </c>
      <c r="V6649" s="77">
        <v>2.416059283569453</v>
      </c>
      <c r="AC6649" s="77">
        <v>38.549999999999997</v>
      </c>
      <c r="AD6649" s="77">
        <v>36.35</v>
      </c>
      <c r="AH6649" s="77">
        <f>IF(AND(M6649&lt;Variables!$G$6,M6649&gt;Variables!$G$5),0,1)</f>
        <v>1</v>
      </c>
      <c r="AI6649" s="77">
        <f t="shared" si="210"/>
        <v>0</v>
      </c>
      <c r="AJ6649" s="77">
        <f>IF(I6649&gt;Variables!$G$7,0,1)</f>
        <v>0</v>
      </c>
      <c r="AK6649" s="77">
        <f>IF(F6649&gt;Variables!$G$8,0,1)</f>
        <v>0</v>
      </c>
      <c r="AL6649" s="77">
        <f>IF(G6649&gt;Variables!$G$9,0,1)</f>
        <v>0</v>
      </c>
      <c r="AM6649" s="77">
        <f>IF(AND(K6649&gt;Variables!$G$10,K6649&lt;Variables!$G$11),0,1)</f>
        <v>1</v>
      </c>
      <c r="AN6649" s="77">
        <f>IF(H6649&lt;Variables!$G$13,1,0)</f>
        <v>0</v>
      </c>
      <c r="AO6649" s="77">
        <f>IF(R6649&lt;Variables!$G$12,0,1)</f>
        <v>1</v>
      </c>
      <c r="AP6649" s="78">
        <f t="shared" si="211"/>
        <v>0</v>
      </c>
      <c r="AQ6649" s="77">
        <f>IF(V6649&lt;Variables!$G$15,1,0)</f>
        <v>1</v>
      </c>
      <c r="AR6649" s="77">
        <v>1</v>
      </c>
      <c r="AS6649" s="77">
        <v>0</v>
      </c>
      <c r="AT6649" s="77">
        <v>0</v>
      </c>
      <c r="AU6649" s="77">
        <v>0</v>
      </c>
      <c r="BA6649" s="77">
        <v>2</v>
      </c>
    </row>
    <row r="6650" spans="3:53" x14ac:dyDescent="0.25">
      <c r="C6650" s="77" t="s">
        <v>784</v>
      </c>
      <c r="D6650" s="77" t="s">
        <v>435</v>
      </c>
      <c r="E6650" s="77">
        <v>5.87</v>
      </c>
      <c r="F6650" s="77">
        <v>29.04</v>
      </c>
      <c r="G6650" s="77">
        <v>11.34</v>
      </c>
      <c r="H6650" s="77">
        <v>184.53</v>
      </c>
      <c r="I6650" s="77">
        <v>32.01</v>
      </c>
      <c r="J6650" s="77" t="s">
        <v>74</v>
      </c>
      <c r="K6650" s="77">
        <v>58.27</v>
      </c>
      <c r="L6650" s="77">
        <v>5.8366611111111109</v>
      </c>
      <c r="M6650" s="77">
        <v>0.14972410976975931</v>
      </c>
      <c r="N6650" s="77">
        <v>5.7486869565217376</v>
      </c>
      <c r="O6650" s="77">
        <v>1.682350147254805</v>
      </c>
      <c r="P6650" s="77">
        <v>1190000</v>
      </c>
      <c r="Q6650" s="77">
        <v>258610</v>
      </c>
      <c r="R6650" s="77">
        <v>4.5999999999999996</v>
      </c>
      <c r="S6650" s="77">
        <v>30.495999999999999</v>
      </c>
      <c r="T6650" s="77">
        <v>7.7960000000000012</v>
      </c>
      <c r="U6650" s="77">
        <v>17.7012</v>
      </c>
      <c r="V6650" s="77">
        <v>2.4452083984420319</v>
      </c>
      <c r="AC6650" s="77">
        <v>5.8738999999999999</v>
      </c>
      <c r="AD6650" s="77">
        <v>5.5</v>
      </c>
      <c r="AH6650" s="77">
        <f>IF(AND(M6650&lt;Variables!$G$6,M6650&gt;Variables!$G$5),0,1)</f>
        <v>1</v>
      </c>
      <c r="AI6650" s="77">
        <f t="shared" si="210"/>
        <v>0</v>
      </c>
      <c r="AJ6650" s="77">
        <f>IF(I6650&gt;Variables!$G$7,0,1)</f>
        <v>1</v>
      </c>
      <c r="AK6650" s="77">
        <f>IF(F6650&gt;Variables!$G$8,0,1)</f>
        <v>0</v>
      </c>
      <c r="AL6650" s="77">
        <f>IF(G6650&gt;Variables!$G$9,0,1)</f>
        <v>0</v>
      </c>
      <c r="AM6650" s="77">
        <f>IF(AND(K6650&gt;Variables!$G$10,K6650&lt;Variables!$G$11),0,1)</f>
        <v>1</v>
      </c>
      <c r="AN6650" s="77">
        <f>IF(H6650&lt;Variables!$G$13,1,0)</f>
        <v>1</v>
      </c>
      <c r="AO6650" s="77">
        <f>IF(R6650&lt;Variables!$G$12,0,1)</f>
        <v>1</v>
      </c>
      <c r="AP6650" s="78">
        <f t="shared" si="211"/>
        <v>0</v>
      </c>
      <c r="AQ6650" s="77">
        <f>IF(V6650&lt;Variables!$G$15,1,0)</f>
        <v>1</v>
      </c>
      <c r="AR6650" s="77">
        <v>0</v>
      </c>
      <c r="AS6650" s="77">
        <v>0</v>
      </c>
      <c r="AT6650" s="77">
        <v>1</v>
      </c>
      <c r="AU6650" s="77">
        <v>0</v>
      </c>
      <c r="BA6650" s="77">
        <v>-2.25</v>
      </c>
    </row>
    <row r="6651" spans="3:53" x14ac:dyDescent="0.25">
      <c r="C6651" s="77" t="s">
        <v>784</v>
      </c>
      <c r="D6651" s="77" t="s">
        <v>174</v>
      </c>
      <c r="E6651" s="77">
        <v>26.29</v>
      </c>
      <c r="F6651" s="77">
        <v>6.28</v>
      </c>
      <c r="G6651" s="77">
        <v>6.05</v>
      </c>
      <c r="H6651" s="77">
        <v>403.19</v>
      </c>
      <c r="I6651" s="77">
        <v>135.99700000000001</v>
      </c>
      <c r="J6651" s="77" t="s">
        <v>75</v>
      </c>
      <c r="K6651" s="77">
        <v>66.760000000000005</v>
      </c>
      <c r="L6651" s="77">
        <v>26.24953</v>
      </c>
      <c r="M6651" s="77">
        <v>0.2303660294108073</v>
      </c>
      <c r="N6651" s="77">
        <v>26.083372000000001</v>
      </c>
      <c r="O6651" s="77">
        <v>0.86886005383045584</v>
      </c>
      <c r="P6651" s="77">
        <v>217370</v>
      </c>
      <c r="Q6651" s="77">
        <v>702133</v>
      </c>
      <c r="R6651" s="77">
        <v>0.31</v>
      </c>
      <c r="S6651" s="77">
        <v>30.495999999999999</v>
      </c>
      <c r="T6651" s="77">
        <v>7.7960000000000012</v>
      </c>
      <c r="U6651" s="77">
        <v>17.7012</v>
      </c>
      <c r="V6651" s="77">
        <v>2.523493703957671</v>
      </c>
      <c r="AC6651" s="77">
        <v>26.48</v>
      </c>
      <c r="AD6651" s="77">
        <v>25.63</v>
      </c>
      <c r="AH6651" s="77">
        <f>IF(AND(M6651&lt;Variables!$G$6,M6651&gt;Variables!$G$5),0,1)</f>
        <v>1</v>
      </c>
      <c r="AI6651" s="77">
        <f t="shared" si="210"/>
        <v>0</v>
      </c>
      <c r="AJ6651" s="77">
        <f>IF(I6651&gt;Variables!$G$7,0,1)</f>
        <v>0</v>
      </c>
      <c r="AK6651" s="77">
        <f>IF(F6651&gt;Variables!$G$8,0,1)</f>
        <v>1</v>
      </c>
      <c r="AL6651" s="77">
        <f>IF(G6651&gt;Variables!$G$9,0,1)</f>
        <v>1</v>
      </c>
      <c r="AM6651" s="77">
        <f>IF(AND(K6651&gt;Variables!$G$10,K6651&lt;Variables!$G$11),0,1)</f>
        <v>0</v>
      </c>
      <c r="AN6651" s="77">
        <f>IF(H6651&lt;Variables!$G$13,1,0)</f>
        <v>1</v>
      </c>
      <c r="AO6651" s="77">
        <f>IF(R6651&lt;Variables!$G$12,0,1)</f>
        <v>0</v>
      </c>
      <c r="AP6651" s="78">
        <f t="shared" si="211"/>
        <v>1</v>
      </c>
      <c r="AQ6651" s="77">
        <f>IF(V6651&lt;Variables!$G$15,1,0)</f>
        <v>1</v>
      </c>
      <c r="AR6651" s="77">
        <v>0</v>
      </c>
      <c r="AS6651" s="77">
        <v>0</v>
      </c>
      <c r="AT6651" s="77">
        <v>1</v>
      </c>
      <c r="AU6651" s="77">
        <v>0</v>
      </c>
      <c r="BA6651" s="77">
        <v>-1.71</v>
      </c>
    </row>
    <row r="6652" spans="3:53" x14ac:dyDescent="0.25">
      <c r="C6652" s="77" t="s">
        <v>784</v>
      </c>
      <c r="D6652" s="77" t="s">
        <v>84</v>
      </c>
      <c r="E6652" s="77">
        <v>43.09</v>
      </c>
      <c r="F6652" s="77">
        <v>6.33</v>
      </c>
      <c r="G6652" s="77">
        <v>6.87</v>
      </c>
      <c r="H6652" s="77">
        <v>6280</v>
      </c>
      <c r="I6652" s="77">
        <v>475.05700000000002</v>
      </c>
      <c r="J6652" s="77" t="s">
        <v>75</v>
      </c>
      <c r="K6652" s="77">
        <v>45.81</v>
      </c>
      <c r="L6652" s="77">
        <v>43.006515</v>
      </c>
      <c r="M6652" s="77">
        <v>-0.1081580314052404</v>
      </c>
      <c r="N6652" s="77">
        <v>43.023724000000001</v>
      </c>
      <c r="O6652" s="77">
        <v>-0.14811363144668871</v>
      </c>
      <c r="P6652" s="77">
        <v>2133000</v>
      </c>
      <c r="Q6652" s="77">
        <v>2908000</v>
      </c>
      <c r="R6652" s="77">
        <v>0.73</v>
      </c>
      <c r="S6652" s="77">
        <v>30.495999999999999</v>
      </c>
      <c r="T6652" s="77">
        <v>7.7960000000000012</v>
      </c>
      <c r="U6652" s="77">
        <v>17.7012</v>
      </c>
      <c r="V6652" s="77">
        <v>2.3250949187627499</v>
      </c>
      <c r="AC6652" s="77">
        <v>43.19</v>
      </c>
      <c r="AD6652" s="77">
        <v>42.59</v>
      </c>
      <c r="AH6652" s="77">
        <f>IF(AND(M6652&lt;Variables!$G$6,M6652&gt;Variables!$G$5),0,1)</f>
        <v>1</v>
      </c>
      <c r="AI6652" s="77">
        <f t="shared" si="210"/>
        <v>1</v>
      </c>
      <c r="AJ6652" s="77">
        <f>IF(I6652&gt;Variables!$G$7,0,1)</f>
        <v>0</v>
      </c>
      <c r="AK6652" s="77">
        <f>IF(F6652&gt;Variables!$G$8,0,1)</f>
        <v>1</v>
      </c>
      <c r="AL6652" s="77">
        <f>IF(G6652&gt;Variables!$G$9,0,1)</f>
        <v>1</v>
      </c>
      <c r="AM6652" s="77">
        <f>IF(AND(K6652&gt;Variables!$G$10,K6652&lt;Variables!$G$11),0,1)</f>
        <v>1</v>
      </c>
      <c r="AN6652" s="77">
        <f>IF(H6652&lt;Variables!$G$13,1,0)</f>
        <v>0</v>
      </c>
      <c r="AO6652" s="77">
        <f>IF(R6652&lt;Variables!$G$12,0,1)</f>
        <v>0</v>
      </c>
      <c r="AP6652" s="78">
        <f t="shared" si="211"/>
        <v>1</v>
      </c>
      <c r="AQ6652" s="77">
        <f>IF(V6652&lt;Variables!$G$15,1,0)</f>
        <v>1</v>
      </c>
      <c r="AR6652" s="77">
        <v>0</v>
      </c>
      <c r="AS6652" s="77">
        <v>0</v>
      </c>
      <c r="AT6652" s="77">
        <v>0</v>
      </c>
      <c r="AU6652" s="77">
        <v>1</v>
      </c>
      <c r="BA6652" s="77">
        <v>-1.1299999999999999</v>
      </c>
    </row>
    <row r="6653" spans="3:53" x14ac:dyDescent="0.25">
      <c r="C6653" s="77" t="s">
        <v>784</v>
      </c>
      <c r="D6653" s="77" t="s">
        <v>764</v>
      </c>
      <c r="E6653" s="77">
        <v>193.37</v>
      </c>
      <c r="F6653" s="77">
        <v>6.42</v>
      </c>
      <c r="G6653" s="77">
        <v>6.75</v>
      </c>
      <c r="H6653" s="77">
        <v>13830</v>
      </c>
      <c r="I6653" s="77">
        <v>-1.7410000000000001</v>
      </c>
      <c r="J6653" s="77" t="s">
        <v>75</v>
      </c>
      <c r="K6653" s="77">
        <v>42.68</v>
      </c>
      <c r="L6653" s="77">
        <v>193.16550000000001</v>
      </c>
      <c r="M6653" s="77">
        <v>-0.2409850620323091</v>
      </c>
      <c r="N6653" s="77">
        <v>193.271074</v>
      </c>
      <c r="O6653" s="77">
        <v>-0.29547825661692662</v>
      </c>
      <c r="P6653" s="77">
        <v>2894000</v>
      </c>
      <c r="Q6653" s="77">
        <v>3773000</v>
      </c>
      <c r="R6653" s="77">
        <v>0.77</v>
      </c>
      <c r="S6653" s="77">
        <v>30.495999999999999</v>
      </c>
      <c r="T6653" s="77">
        <v>7.7960000000000012</v>
      </c>
      <c r="U6653" s="77">
        <v>17.7012</v>
      </c>
      <c r="V6653" s="77">
        <v>2.292335948843867</v>
      </c>
      <c r="AC6653" s="77">
        <v>195.60990000000001</v>
      </c>
      <c r="AD6653" s="77">
        <v>190.55009999999999</v>
      </c>
      <c r="AH6653" s="77">
        <f>IF(AND(M6653&lt;Variables!$G$6,M6653&gt;Variables!$G$5),0,1)</f>
        <v>1</v>
      </c>
      <c r="AI6653" s="77">
        <f t="shared" si="210"/>
        <v>1</v>
      </c>
      <c r="AJ6653" s="77">
        <f>IF(I6653&gt;Variables!$G$7,0,1)</f>
        <v>1</v>
      </c>
      <c r="AK6653" s="77">
        <f>IF(F6653&gt;Variables!$G$8,0,1)</f>
        <v>1</v>
      </c>
      <c r="AL6653" s="77">
        <f>IF(G6653&gt;Variables!$G$9,0,1)</f>
        <v>1</v>
      </c>
      <c r="AM6653" s="77">
        <f>IF(AND(K6653&gt;Variables!$G$10,K6653&lt;Variables!$G$11),0,1)</f>
        <v>1</v>
      </c>
      <c r="AN6653" s="77">
        <f>IF(H6653&lt;Variables!$G$13,1,0)</f>
        <v>0</v>
      </c>
      <c r="AO6653" s="77">
        <f>IF(R6653&lt;Variables!$G$12,0,1)</f>
        <v>0</v>
      </c>
      <c r="AP6653" s="78">
        <f t="shared" si="211"/>
        <v>1</v>
      </c>
      <c r="AQ6653" s="77">
        <f>IF(V6653&lt;Variables!$G$15,1,0)</f>
        <v>1</v>
      </c>
      <c r="AR6653" s="77">
        <v>1</v>
      </c>
      <c r="AS6653" s="77">
        <v>0</v>
      </c>
      <c r="AT6653" s="77">
        <v>0</v>
      </c>
      <c r="AU6653" s="77">
        <v>0</v>
      </c>
      <c r="BA6653" s="77">
        <v>1.07</v>
      </c>
    </row>
    <row r="6654" spans="3:53" x14ac:dyDescent="0.25">
      <c r="C6654" s="77" t="s">
        <v>784</v>
      </c>
      <c r="D6654" s="77" t="s">
        <v>438</v>
      </c>
      <c r="E6654" s="77">
        <v>255.22</v>
      </c>
      <c r="F6654" s="77">
        <v>7.24</v>
      </c>
      <c r="G6654" s="77">
        <v>4.3499999999999996</v>
      </c>
      <c r="H6654" s="77">
        <v>52880</v>
      </c>
      <c r="I6654" s="77">
        <v>63.042000000000002</v>
      </c>
      <c r="J6654" s="77" t="s">
        <v>75</v>
      </c>
      <c r="K6654" s="77">
        <v>45.46</v>
      </c>
      <c r="L6654" s="77">
        <v>254.65266</v>
      </c>
      <c r="M6654" s="77">
        <v>-8.3509828642680597E-2</v>
      </c>
      <c r="N6654" s="77">
        <v>255.24943200000001</v>
      </c>
      <c r="O6654" s="77">
        <v>-0.31711412388177818</v>
      </c>
      <c r="P6654" s="77">
        <v>6764000</v>
      </c>
      <c r="Q6654" s="77">
        <v>3755000</v>
      </c>
      <c r="R6654" s="77">
        <v>1.8</v>
      </c>
      <c r="S6654" s="77">
        <v>30.495999999999999</v>
      </c>
      <c r="T6654" s="77">
        <v>7.7960000000000012</v>
      </c>
      <c r="U6654" s="77">
        <v>17.7012</v>
      </c>
      <c r="V6654" s="77">
        <v>2.3210419147562651</v>
      </c>
      <c r="AC6654" s="77">
        <v>256.93</v>
      </c>
      <c r="AD6654" s="77">
        <v>253.5241</v>
      </c>
      <c r="AH6654" s="77">
        <f>IF(AND(M6654&lt;Variables!$G$6,M6654&gt;Variables!$G$5),0,1)</f>
        <v>1</v>
      </c>
      <c r="AI6654" s="77">
        <f t="shared" si="210"/>
        <v>1</v>
      </c>
      <c r="AJ6654" s="77">
        <f>IF(I6654&gt;Variables!$G$7,0,1)</f>
        <v>0</v>
      </c>
      <c r="AK6654" s="77">
        <f>IF(F6654&gt;Variables!$G$8,0,1)</f>
        <v>1</v>
      </c>
      <c r="AL6654" s="77">
        <f>IF(G6654&gt;Variables!$G$9,0,1)</f>
        <v>1</v>
      </c>
      <c r="AM6654" s="77">
        <f>IF(AND(K6654&gt;Variables!$G$10,K6654&lt;Variables!$G$11),0,1)</f>
        <v>1</v>
      </c>
      <c r="AN6654" s="77">
        <f>IF(H6654&lt;Variables!$G$13,1,0)</f>
        <v>0</v>
      </c>
      <c r="AO6654" s="77">
        <f>IF(R6654&lt;Variables!$G$12,0,1)</f>
        <v>0</v>
      </c>
      <c r="AP6654" s="78">
        <f t="shared" si="211"/>
        <v>1</v>
      </c>
      <c r="AQ6654" s="77">
        <f>IF(V6654&lt;Variables!$G$15,1,0)</f>
        <v>1</v>
      </c>
      <c r="AR6654" s="77">
        <v>0</v>
      </c>
      <c r="AS6654" s="77">
        <v>0</v>
      </c>
      <c r="AT6654" s="77">
        <v>0</v>
      </c>
      <c r="AU6654" s="77">
        <v>1</v>
      </c>
      <c r="BA6654" s="77">
        <v>-0.4</v>
      </c>
    </row>
    <row r="6655" spans="3:53" x14ac:dyDescent="0.25">
      <c r="C6655" s="77" t="s">
        <v>784</v>
      </c>
      <c r="D6655" s="77" t="s">
        <v>775</v>
      </c>
      <c r="E6655" s="77">
        <v>179.51</v>
      </c>
      <c r="F6655" s="77">
        <v>9.86</v>
      </c>
      <c r="G6655" s="77">
        <v>9.9600000000000009</v>
      </c>
      <c r="H6655" s="77">
        <v>5660</v>
      </c>
      <c r="I6655" s="77">
        <v>7.7080000000000002</v>
      </c>
      <c r="J6655" s="77" t="s">
        <v>75</v>
      </c>
      <c r="K6655" s="77">
        <v>59.65</v>
      </c>
      <c r="L6655" s="77">
        <v>178.89404999999999</v>
      </c>
      <c r="M6655" s="77">
        <v>1.450579267447194E-2</v>
      </c>
      <c r="N6655" s="77">
        <v>177.70626999999999</v>
      </c>
      <c r="O6655" s="77">
        <v>0.68299784807819497</v>
      </c>
      <c r="P6655" s="77">
        <v>684969</v>
      </c>
      <c r="Q6655" s="77">
        <v>429387</v>
      </c>
      <c r="R6655" s="77">
        <v>1.6</v>
      </c>
      <c r="S6655" s="77">
        <v>30.495999999999999</v>
      </c>
      <c r="T6655" s="77">
        <v>7.7960000000000012</v>
      </c>
      <c r="U6655" s="77">
        <v>17.7012</v>
      </c>
      <c r="V6655" s="77">
        <v>2.46619258455326</v>
      </c>
      <c r="AC6655" s="77">
        <v>179.88</v>
      </c>
      <c r="AD6655" s="77">
        <v>175.76</v>
      </c>
      <c r="AH6655" s="77">
        <f>IF(AND(M6655&lt;Variables!$G$6,M6655&gt;Variables!$G$5),0,1)</f>
        <v>1</v>
      </c>
      <c r="AI6655" s="77">
        <f t="shared" si="210"/>
        <v>0</v>
      </c>
      <c r="AJ6655" s="77">
        <f>IF(I6655&gt;Variables!$G$7,0,1)</f>
        <v>1</v>
      </c>
      <c r="AK6655" s="77">
        <f>IF(F6655&gt;Variables!$G$8,0,1)</f>
        <v>0</v>
      </c>
      <c r="AL6655" s="77">
        <f>IF(G6655&gt;Variables!$G$9,0,1)</f>
        <v>1</v>
      </c>
      <c r="AM6655" s="77">
        <f>IF(AND(K6655&gt;Variables!$G$10,K6655&lt;Variables!$G$11),0,1)</f>
        <v>1</v>
      </c>
      <c r="AN6655" s="77">
        <f>IF(H6655&lt;Variables!$G$13,1,0)</f>
        <v>0</v>
      </c>
      <c r="AO6655" s="77">
        <f>IF(R6655&lt;Variables!$G$12,0,1)</f>
        <v>0</v>
      </c>
      <c r="AP6655" s="78">
        <f t="shared" si="211"/>
        <v>1</v>
      </c>
      <c r="AQ6655" s="77">
        <f>IF(V6655&lt;Variables!$G$15,1,0)</f>
        <v>1</v>
      </c>
      <c r="AR6655" s="77">
        <v>0</v>
      </c>
      <c r="AS6655" s="77">
        <v>0</v>
      </c>
      <c r="AT6655" s="77">
        <v>0</v>
      </c>
      <c r="AU6655" s="77">
        <v>1</v>
      </c>
      <c r="BA6655" s="77">
        <v>-1.77</v>
      </c>
    </row>
    <row r="6656" spans="3:53" x14ac:dyDescent="0.25">
      <c r="C6656" s="77" t="s">
        <v>784</v>
      </c>
      <c r="D6656" s="77" t="s">
        <v>466</v>
      </c>
      <c r="E6656" s="77">
        <v>1.36</v>
      </c>
      <c r="F6656" s="77">
        <v>22.32</v>
      </c>
      <c r="G6656" s="77">
        <v>9.68</v>
      </c>
      <c r="H6656" s="77">
        <v>59.38</v>
      </c>
      <c r="I6656" s="77">
        <v>-0.92700000000000005</v>
      </c>
      <c r="J6656" s="77" t="s">
        <v>74</v>
      </c>
      <c r="K6656" s="77">
        <v>40.46</v>
      </c>
      <c r="L6656" s="77">
        <v>1.3721099999999999</v>
      </c>
      <c r="M6656" s="77">
        <v>-0.88258230025288387</v>
      </c>
      <c r="N6656" s="77">
        <v>1.3872100000000001</v>
      </c>
      <c r="O6656" s="77">
        <v>-1.961491050381682</v>
      </c>
      <c r="P6656" s="77">
        <v>23300000</v>
      </c>
      <c r="Q6656" s="77">
        <v>1080000</v>
      </c>
      <c r="R6656" s="77">
        <v>21.57</v>
      </c>
      <c r="S6656" s="77">
        <v>30.495999999999999</v>
      </c>
      <c r="T6656" s="77">
        <v>7.7960000000000012</v>
      </c>
      <c r="U6656" s="77">
        <v>17.7012</v>
      </c>
      <c r="V6656" s="77">
        <v>2.2667962559095121</v>
      </c>
      <c r="AC6656" s="77">
        <v>1.64</v>
      </c>
      <c r="AD6656" s="77">
        <v>1.35</v>
      </c>
      <c r="AH6656" s="77">
        <f>IF(AND(M6656&lt;Variables!$G$6,M6656&gt;Variables!$G$5),0,1)</f>
        <v>1</v>
      </c>
      <c r="AI6656" s="77">
        <f t="shared" si="210"/>
        <v>1</v>
      </c>
      <c r="AJ6656" s="77">
        <f>IF(I6656&gt;Variables!$G$7,0,1)</f>
        <v>1</v>
      </c>
      <c r="AK6656" s="77">
        <f>IF(F6656&gt;Variables!$G$8,0,1)</f>
        <v>0</v>
      </c>
      <c r="AL6656" s="77">
        <f>IF(G6656&gt;Variables!$G$9,0,1)</f>
        <v>1</v>
      </c>
      <c r="AM6656" s="77">
        <f>IF(AND(K6656&gt;Variables!$G$10,K6656&lt;Variables!$G$11),0,1)</f>
        <v>1</v>
      </c>
      <c r="AN6656" s="77">
        <f>IF(H6656&lt;Variables!$G$13,1,0)</f>
        <v>1</v>
      </c>
      <c r="AO6656" s="77">
        <f>IF(R6656&lt;Variables!$G$12,0,1)</f>
        <v>1</v>
      </c>
      <c r="AP6656" s="78">
        <f t="shared" si="211"/>
        <v>0</v>
      </c>
      <c r="AQ6656" s="77">
        <f>IF(V6656&lt;Variables!$G$15,1,0)</f>
        <v>1</v>
      </c>
      <c r="AR6656" s="77">
        <v>1</v>
      </c>
      <c r="AS6656" s="77">
        <v>0</v>
      </c>
      <c r="AT6656" s="77">
        <v>0</v>
      </c>
      <c r="AU6656" s="77">
        <v>0</v>
      </c>
      <c r="BA6656" s="77">
        <v>2</v>
      </c>
    </row>
    <row r="6657" spans="3:53" x14ac:dyDescent="0.25">
      <c r="C6657" s="77" t="s">
        <v>784</v>
      </c>
      <c r="D6657" s="77" t="s">
        <v>442</v>
      </c>
      <c r="E6657" s="77">
        <v>138.41</v>
      </c>
      <c r="F6657" s="77">
        <v>9.8800000000000008</v>
      </c>
      <c r="G6657" s="77">
        <v>1.19</v>
      </c>
      <c r="H6657" s="77">
        <v>20120</v>
      </c>
      <c r="I6657" s="77">
        <v>-22.545999999999999</v>
      </c>
      <c r="J6657" s="77" t="s">
        <v>75</v>
      </c>
      <c r="K6657" s="77">
        <v>42.2</v>
      </c>
      <c r="L6657" s="77">
        <v>138.09455</v>
      </c>
      <c r="M6657" s="77">
        <v>-0.1263989056773136</v>
      </c>
      <c r="N6657" s="77">
        <v>138.40501800000001</v>
      </c>
      <c r="O6657" s="77">
        <v>-0.35043382603367512</v>
      </c>
      <c r="P6657" s="77">
        <v>7975000</v>
      </c>
      <c r="Q6657" s="77">
        <v>2303000</v>
      </c>
      <c r="R6657" s="77">
        <v>3.46</v>
      </c>
      <c r="S6657" s="77">
        <v>30.495999999999999</v>
      </c>
      <c r="T6657" s="77">
        <v>7.7960000000000012</v>
      </c>
      <c r="U6657" s="77">
        <v>17.7012</v>
      </c>
      <c r="V6657" s="77">
        <v>2.28663105923876</v>
      </c>
      <c r="AC6657" s="77">
        <v>139.69999999999999</v>
      </c>
      <c r="AD6657" s="77">
        <v>136.09</v>
      </c>
      <c r="AH6657" s="77">
        <f>IF(AND(M6657&lt;Variables!$G$6,M6657&gt;Variables!$G$5),0,1)</f>
        <v>1</v>
      </c>
      <c r="AI6657" s="77">
        <f t="shared" si="210"/>
        <v>1</v>
      </c>
      <c r="AJ6657" s="77">
        <f>IF(I6657&gt;Variables!$G$7,0,1)</f>
        <v>1</v>
      </c>
      <c r="AK6657" s="77">
        <f>IF(F6657&gt;Variables!$G$8,0,1)</f>
        <v>0</v>
      </c>
      <c r="AL6657" s="77">
        <f>IF(G6657&gt;Variables!$G$9,0,1)</f>
        <v>1</v>
      </c>
      <c r="AM6657" s="77">
        <f>IF(AND(K6657&gt;Variables!$G$10,K6657&lt;Variables!$G$11),0,1)</f>
        <v>1</v>
      </c>
      <c r="AN6657" s="77">
        <f>IF(H6657&lt;Variables!$G$13,1,0)</f>
        <v>0</v>
      </c>
      <c r="AO6657" s="77">
        <f>IF(R6657&lt;Variables!$G$12,0,1)</f>
        <v>1</v>
      </c>
      <c r="AP6657" s="78">
        <f t="shared" si="211"/>
        <v>1</v>
      </c>
      <c r="AQ6657" s="77">
        <f>IF(V6657&lt;Variables!$G$15,1,0)</f>
        <v>1</v>
      </c>
      <c r="AR6657" s="77">
        <v>0</v>
      </c>
      <c r="AS6657" s="77">
        <v>0</v>
      </c>
      <c r="AT6657" s="77">
        <v>1</v>
      </c>
      <c r="AU6657" s="77">
        <v>0</v>
      </c>
      <c r="BA6657" s="77">
        <v>-1.56</v>
      </c>
    </row>
    <row r="6658" spans="3:53" x14ac:dyDescent="0.25">
      <c r="C6658" s="77" t="s">
        <v>784</v>
      </c>
      <c r="D6658" s="77" t="s">
        <v>475</v>
      </c>
      <c r="E6658" s="77">
        <v>52.09</v>
      </c>
      <c r="F6658" s="77">
        <v>12.7</v>
      </c>
      <c r="G6658" s="77">
        <v>12.65</v>
      </c>
      <c r="H6658" s="77">
        <v>4840</v>
      </c>
      <c r="I6658" s="77">
        <v>7.0000000000000007E-2</v>
      </c>
      <c r="J6658" s="77" t="s">
        <v>75</v>
      </c>
      <c r="K6658" s="77">
        <v>45.95</v>
      </c>
      <c r="L6658" s="77">
        <v>52.243740000000003</v>
      </c>
      <c r="M6658" s="77">
        <v>-0.46654393425892271</v>
      </c>
      <c r="N6658" s="77">
        <v>52.091340000000002</v>
      </c>
      <c r="O6658" s="77">
        <v>-0.17534584443403151</v>
      </c>
      <c r="P6658" s="77">
        <v>932508</v>
      </c>
      <c r="Q6658" s="77">
        <v>568912</v>
      </c>
      <c r="R6658" s="77">
        <v>1.64</v>
      </c>
      <c r="S6658" s="77">
        <v>30.495999999999999</v>
      </c>
      <c r="T6658" s="77">
        <v>7.7960000000000012</v>
      </c>
      <c r="U6658" s="77">
        <v>17.7012</v>
      </c>
      <c r="V6658" s="77">
        <v>2.331715257818066</v>
      </c>
      <c r="AC6658" s="77">
        <v>52.8</v>
      </c>
      <c r="AD6658" s="77">
        <v>51.25</v>
      </c>
      <c r="AH6658" s="77">
        <f>IF(AND(M6658&lt;Variables!$G$6,M6658&gt;Variables!$G$5),0,1)</f>
        <v>1</v>
      </c>
      <c r="AI6658" s="77">
        <f t="shared" si="210"/>
        <v>0</v>
      </c>
      <c r="AJ6658" s="77">
        <f>IF(I6658&gt;Variables!$G$7,0,1)</f>
        <v>1</v>
      </c>
      <c r="AK6658" s="77">
        <f>IF(F6658&gt;Variables!$G$8,0,1)</f>
        <v>0</v>
      </c>
      <c r="AL6658" s="77">
        <f>IF(G6658&gt;Variables!$G$9,0,1)</f>
        <v>0</v>
      </c>
      <c r="AM6658" s="77">
        <f>IF(AND(K6658&gt;Variables!$G$10,K6658&lt;Variables!$G$11),0,1)</f>
        <v>1</v>
      </c>
      <c r="AN6658" s="77">
        <f>IF(H6658&lt;Variables!$G$13,1,0)</f>
        <v>0</v>
      </c>
      <c r="AO6658" s="77">
        <f>IF(R6658&lt;Variables!$G$12,0,1)</f>
        <v>0</v>
      </c>
      <c r="AP6658" s="78">
        <f t="shared" si="211"/>
        <v>1</v>
      </c>
      <c r="AQ6658" s="77">
        <f>IF(V6658&lt;Variables!$G$15,1,0)</f>
        <v>1</v>
      </c>
      <c r="AR6658" s="77">
        <v>1</v>
      </c>
      <c r="AS6658" s="77">
        <v>0</v>
      </c>
      <c r="AT6658" s="77">
        <v>0</v>
      </c>
      <c r="AU6658" s="77">
        <v>0</v>
      </c>
      <c r="BA6658" s="77">
        <v>1</v>
      </c>
    </row>
    <row r="6659" spans="3:53" x14ac:dyDescent="0.25">
      <c r="C6659" s="77" t="s">
        <v>784</v>
      </c>
      <c r="D6659" s="77" t="s">
        <v>445</v>
      </c>
      <c r="E6659" s="77">
        <v>14.13</v>
      </c>
      <c r="F6659" s="77">
        <v>81.41</v>
      </c>
      <c r="G6659" s="77">
        <v>48.94</v>
      </c>
      <c r="H6659" s="77">
        <v>74.489999999999995</v>
      </c>
      <c r="I6659" s="77">
        <v>2944.201</v>
      </c>
      <c r="J6659" s="77" t="s">
        <v>75</v>
      </c>
      <c r="K6659" s="77">
        <v>64.849999999999994</v>
      </c>
      <c r="L6659" s="77">
        <v>13.842549999999999</v>
      </c>
      <c r="M6659" s="77">
        <v>1.9978255451488369</v>
      </c>
      <c r="N6659" s="77">
        <v>13.384622</v>
      </c>
      <c r="O6659" s="77">
        <v>5.487476598143731</v>
      </c>
      <c r="P6659" s="77">
        <v>133120000</v>
      </c>
      <c r="Q6659" s="77">
        <v>14860000</v>
      </c>
      <c r="R6659" s="77">
        <v>8.9600000000000009</v>
      </c>
      <c r="S6659" s="77">
        <v>30.495999999999999</v>
      </c>
      <c r="T6659" s="77">
        <v>7.7960000000000012</v>
      </c>
      <c r="U6659" s="77">
        <v>17.7012</v>
      </c>
      <c r="V6659" s="77">
        <v>2.3832221912364409</v>
      </c>
      <c r="AC6659" s="77">
        <v>16.45</v>
      </c>
      <c r="AD6659" s="77">
        <v>13.03</v>
      </c>
      <c r="AH6659" s="77">
        <f>IF(AND(M6659&lt;Variables!$G$6,M6659&gt;Variables!$G$5),0,1)</f>
        <v>1</v>
      </c>
      <c r="AI6659" s="77">
        <f t="shared" si="210"/>
        <v>0</v>
      </c>
      <c r="AJ6659" s="77">
        <f>IF(I6659&gt;Variables!$G$7,0,1)</f>
        <v>0</v>
      </c>
      <c r="AK6659" s="77">
        <f>IF(F6659&gt;Variables!$G$8,0,1)</f>
        <v>0</v>
      </c>
      <c r="AL6659" s="77">
        <f>IF(G6659&gt;Variables!$G$9,0,1)</f>
        <v>0</v>
      </c>
      <c r="AM6659" s="77">
        <f>IF(AND(K6659&gt;Variables!$G$10,K6659&lt;Variables!$G$11),0,1)</f>
        <v>0</v>
      </c>
      <c r="AN6659" s="77">
        <f>IF(H6659&lt;Variables!$G$13,1,0)</f>
        <v>1</v>
      </c>
      <c r="AO6659" s="77">
        <f>IF(R6659&lt;Variables!$G$12,0,1)</f>
        <v>1</v>
      </c>
      <c r="AP6659" s="78">
        <f t="shared" si="211"/>
        <v>1</v>
      </c>
      <c r="AQ6659" s="77">
        <f>IF(V6659&lt;Variables!$G$15,1,0)</f>
        <v>1</v>
      </c>
      <c r="AR6659" s="77">
        <v>1</v>
      </c>
      <c r="AS6659" s="77">
        <v>0</v>
      </c>
      <c r="AT6659" s="77">
        <v>0</v>
      </c>
      <c r="AU6659" s="77">
        <v>0</v>
      </c>
      <c r="BA6659" s="77">
        <v>2</v>
      </c>
    </row>
    <row r="6660" spans="3:53" x14ac:dyDescent="0.25">
      <c r="C6660" s="77" t="s">
        <v>784</v>
      </c>
      <c r="D6660" s="77" t="s">
        <v>183</v>
      </c>
      <c r="E6660" s="77">
        <v>48.84</v>
      </c>
      <c r="F6660" s="77">
        <v>13.47</v>
      </c>
      <c r="G6660" s="77">
        <v>15.29</v>
      </c>
      <c r="H6660" s="77">
        <v>6840</v>
      </c>
      <c r="I6660" s="77">
        <v>5010.2299999999996</v>
      </c>
      <c r="J6660" s="77" t="s">
        <v>75</v>
      </c>
      <c r="K6660" s="77">
        <v>69.8</v>
      </c>
      <c r="L6660" s="77">
        <v>47.961739999999999</v>
      </c>
      <c r="M6660" s="77">
        <v>1.3933189246261779</v>
      </c>
      <c r="N6660" s="77">
        <v>47.192904081632648</v>
      </c>
      <c r="O6660" s="77">
        <v>3.0451525421735202</v>
      </c>
      <c r="P6660" s="77">
        <v>2130000</v>
      </c>
      <c r="Q6660" s="77">
        <v>2260000</v>
      </c>
      <c r="R6660" s="77">
        <v>0.94</v>
      </c>
      <c r="S6660" s="77">
        <v>30.495999999999999</v>
      </c>
      <c r="T6660" s="77">
        <v>7.7960000000000012</v>
      </c>
      <c r="U6660" s="77">
        <v>17.7012</v>
      </c>
      <c r="V6660" s="77">
        <v>2.4562283878841749</v>
      </c>
      <c r="AC6660" s="77">
        <v>49.741199999999999</v>
      </c>
      <c r="AD6660" s="77">
        <v>45.100900000000003</v>
      </c>
      <c r="AH6660" s="77">
        <f>IF(AND(M6660&lt;Variables!$G$6,M6660&gt;Variables!$G$5),0,1)</f>
        <v>1</v>
      </c>
      <c r="AI6660" s="77">
        <f t="shared" si="210"/>
        <v>0</v>
      </c>
      <c r="AJ6660" s="77">
        <f>IF(I6660&gt;Variables!$G$7,0,1)</f>
        <v>0</v>
      </c>
      <c r="AK6660" s="77">
        <f>IF(F6660&gt;Variables!$G$8,0,1)</f>
        <v>0</v>
      </c>
      <c r="AL6660" s="77">
        <f>IF(G6660&gt;Variables!$G$9,0,1)</f>
        <v>0</v>
      </c>
      <c r="AM6660" s="77">
        <f>IF(AND(K6660&gt;Variables!$G$10,K6660&lt;Variables!$G$11),0,1)</f>
        <v>0</v>
      </c>
      <c r="AN6660" s="77">
        <f>IF(H6660&lt;Variables!$G$13,1,0)</f>
        <v>0</v>
      </c>
      <c r="AO6660" s="77">
        <f>IF(R6660&lt;Variables!$G$12,0,1)</f>
        <v>0</v>
      </c>
      <c r="AP6660" s="78">
        <f t="shared" si="211"/>
        <v>1</v>
      </c>
      <c r="AQ6660" s="77">
        <f>IF(V6660&lt;Variables!$G$15,1,0)</f>
        <v>1</v>
      </c>
      <c r="AR6660" s="77">
        <v>1</v>
      </c>
      <c r="AS6660" s="77">
        <v>0</v>
      </c>
      <c r="AT6660" s="77">
        <v>0</v>
      </c>
      <c r="AU6660" s="77">
        <v>0</v>
      </c>
      <c r="BA6660" s="77">
        <v>1.42</v>
      </c>
    </row>
    <row r="6661" spans="3:53" x14ac:dyDescent="0.25">
      <c r="C6661" s="77" t="s">
        <v>785</v>
      </c>
      <c r="D6661" s="77" t="s">
        <v>152</v>
      </c>
      <c r="E6661" s="77">
        <v>0.04</v>
      </c>
      <c r="F6661" s="77">
        <v>7.82</v>
      </c>
      <c r="G6661" s="77">
        <v>7.78</v>
      </c>
      <c r="H6661" s="77">
        <v>-99999</v>
      </c>
      <c r="I6661" s="77">
        <v>1.5649999999999999</v>
      </c>
      <c r="J6661" s="77" t="s">
        <v>75</v>
      </c>
      <c r="K6661" s="77">
        <v>51.22</v>
      </c>
      <c r="L6661" s="77">
        <v>3.8792307692307688E-2</v>
      </c>
      <c r="M6661" s="77">
        <v>1.982946658736175E-2</v>
      </c>
      <c r="N6661" s="77">
        <v>3.8802941176470589E-2</v>
      </c>
      <c r="O6661" s="77">
        <v>-7.579777154549769E-3</v>
      </c>
      <c r="P6661" s="77">
        <v>13967000</v>
      </c>
      <c r="Q6661" s="77">
        <v>14053000</v>
      </c>
      <c r="R6661" s="77">
        <v>0.99</v>
      </c>
      <c r="S6661" s="77">
        <v>31.559000000000001</v>
      </c>
      <c r="T6661" s="77">
        <v>8.0109999999999992</v>
      </c>
      <c r="U6661" s="77">
        <v>18.202400000000001</v>
      </c>
      <c r="V6661" s="77">
        <v>2.3790537675193328</v>
      </c>
      <c r="AC6661" s="77">
        <v>3.9E-2</v>
      </c>
      <c r="AD6661" s="77">
        <v>3.5900000000000001E-2</v>
      </c>
      <c r="AH6661" s="77">
        <f>IF(AND(M6661&lt;Variables!$G$6,M6661&gt;Variables!$G$5),0,1)</f>
        <v>1</v>
      </c>
      <c r="AI6661" s="77">
        <f t="shared" si="210"/>
        <v>1</v>
      </c>
      <c r="AJ6661" s="77">
        <f>IF(I6661&gt;Variables!$G$7,0,1)</f>
        <v>1</v>
      </c>
      <c r="AK6661" s="77">
        <f>IF(F6661&gt;Variables!$G$8,0,1)</f>
        <v>1</v>
      </c>
      <c r="AL6661" s="77">
        <f>IF(G6661&gt;Variables!$G$9,0,1)</f>
        <v>1</v>
      </c>
      <c r="AM6661" s="77">
        <f>IF(AND(K6661&gt;Variables!$G$10,K6661&lt;Variables!$G$11),0,1)</f>
        <v>1</v>
      </c>
      <c r="AN6661" s="77">
        <f>IF(H6661&lt;Variables!$G$13,1,0)</f>
        <v>1</v>
      </c>
      <c r="AO6661" s="77">
        <f>IF(R6661&lt;Variables!$G$12,0,1)</f>
        <v>0</v>
      </c>
      <c r="AP6661" s="78">
        <f t="shared" si="211"/>
        <v>1</v>
      </c>
      <c r="AQ6661" s="77">
        <f>IF(V6661&lt;Variables!$G$15,1,0)</f>
        <v>1</v>
      </c>
      <c r="AR6661" s="77">
        <v>0</v>
      </c>
      <c r="AS6661" s="77">
        <v>0</v>
      </c>
      <c r="AT6661" s="77">
        <v>1</v>
      </c>
      <c r="AU6661" s="77">
        <v>0</v>
      </c>
      <c r="BA6661" s="77">
        <v>-2.25</v>
      </c>
    </row>
    <row r="6662" spans="3:53" x14ac:dyDescent="0.25">
      <c r="C6662" s="77" t="s">
        <v>785</v>
      </c>
      <c r="D6662" s="77" t="s">
        <v>445</v>
      </c>
      <c r="E6662" s="77">
        <v>14.21</v>
      </c>
      <c r="F6662" s="77">
        <v>84.62</v>
      </c>
      <c r="G6662" s="77">
        <v>50.42</v>
      </c>
      <c r="H6662" s="77">
        <v>74.489999999999995</v>
      </c>
      <c r="I6662" s="77">
        <v>2978.1439999999998</v>
      </c>
      <c r="J6662" s="77" t="s">
        <v>75</v>
      </c>
      <c r="K6662" s="77">
        <v>64</v>
      </c>
      <c r="L6662" s="77">
        <v>13.979865</v>
      </c>
      <c r="M6662" s="77">
        <v>2.0038462460116722</v>
      </c>
      <c r="N6662" s="77">
        <v>13.532142</v>
      </c>
      <c r="O6662" s="77">
        <v>5.3787345713635082</v>
      </c>
      <c r="P6662" s="77">
        <v>135940000</v>
      </c>
      <c r="Q6662" s="77">
        <v>14860000</v>
      </c>
      <c r="R6662" s="77">
        <v>9.15</v>
      </c>
      <c r="S6662" s="77">
        <v>31.559000000000001</v>
      </c>
      <c r="T6662" s="77">
        <v>8.0109999999999992</v>
      </c>
      <c r="U6662" s="77">
        <v>18.202400000000001</v>
      </c>
      <c r="V6662" s="77">
        <v>2.3789204861849522</v>
      </c>
      <c r="AC6662" s="77">
        <v>16.45</v>
      </c>
      <c r="AD6662" s="77">
        <v>13.03</v>
      </c>
      <c r="AH6662" s="77">
        <f>IF(AND(M6662&lt;Variables!$G$6,M6662&gt;Variables!$G$5),0,1)</f>
        <v>1</v>
      </c>
      <c r="AI6662" s="77">
        <f t="shared" si="210"/>
        <v>0</v>
      </c>
      <c r="AJ6662" s="77">
        <f>IF(I6662&gt;Variables!$G$7,0,1)</f>
        <v>0</v>
      </c>
      <c r="AK6662" s="77">
        <f>IF(F6662&gt;Variables!$G$8,0,1)</f>
        <v>0</v>
      </c>
      <c r="AL6662" s="77">
        <f>IF(G6662&gt;Variables!$G$9,0,1)</f>
        <v>0</v>
      </c>
      <c r="AM6662" s="77">
        <f>IF(AND(K6662&gt;Variables!$G$10,K6662&lt;Variables!$G$11),0,1)</f>
        <v>0</v>
      </c>
      <c r="AN6662" s="77">
        <f>IF(H6662&lt;Variables!$G$13,1,0)</f>
        <v>1</v>
      </c>
      <c r="AO6662" s="77">
        <f>IF(R6662&lt;Variables!$G$12,0,1)</f>
        <v>1</v>
      </c>
      <c r="AP6662" s="78">
        <f t="shared" si="211"/>
        <v>1</v>
      </c>
      <c r="AQ6662" s="77">
        <f>IF(V6662&lt;Variables!$G$15,1,0)</f>
        <v>1</v>
      </c>
      <c r="AR6662" s="77">
        <v>1</v>
      </c>
      <c r="AS6662" s="77">
        <v>0</v>
      </c>
      <c r="AT6662" s="77">
        <v>0</v>
      </c>
      <c r="AU6662" s="77">
        <v>0</v>
      </c>
      <c r="BA6662" s="77">
        <v>2</v>
      </c>
    </row>
    <row r="6663" spans="3:53" x14ac:dyDescent="0.25">
      <c r="C6663" s="77" t="s">
        <v>785</v>
      </c>
      <c r="D6663" s="77" t="s">
        <v>453</v>
      </c>
      <c r="E6663" s="77">
        <v>16.93</v>
      </c>
      <c r="F6663" s="77">
        <v>19.84</v>
      </c>
      <c r="G6663" s="77">
        <v>-1.28</v>
      </c>
      <c r="H6663" s="77">
        <v>177.22</v>
      </c>
      <c r="I6663" s="77">
        <v>-27.44</v>
      </c>
      <c r="J6663" s="77" t="s">
        <v>75</v>
      </c>
      <c r="K6663" s="77">
        <v>52.56</v>
      </c>
      <c r="L6663" s="77">
        <v>16.910076923076929</v>
      </c>
      <c r="M6663" s="77">
        <v>0.1178177782023319</v>
      </c>
      <c r="N6663" s="77">
        <v>16.921334482758621</v>
      </c>
      <c r="O6663" s="77">
        <v>5.1210601919184452E-2</v>
      </c>
      <c r="P6663" s="77">
        <v>651780</v>
      </c>
      <c r="Q6663" s="77">
        <v>77900</v>
      </c>
      <c r="R6663" s="77">
        <v>8.3699999999999992</v>
      </c>
      <c r="S6663" s="77">
        <v>31.559000000000001</v>
      </c>
      <c r="T6663" s="77">
        <v>8.0109999999999992</v>
      </c>
      <c r="U6663" s="77">
        <v>18.202400000000001</v>
      </c>
      <c r="V6663" s="77">
        <v>2.389587277943511</v>
      </c>
      <c r="AC6663" s="77">
        <v>17</v>
      </c>
      <c r="AD6663" s="77">
        <v>16.87</v>
      </c>
      <c r="AH6663" s="77">
        <f>IF(AND(M6663&lt;Variables!$G$6,M6663&gt;Variables!$G$5),0,1)</f>
        <v>1</v>
      </c>
      <c r="AI6663" s="77">
        <f t="shared" si="210"/>
        <v>1</v>
      </c>
      <c r="AJ6663" s="77">
        <f>IF(I6663&gt;Variables!$G$7,0,1)</f>
        <v>1</v>
      </c>
      <c r="AK6663" s="77">
        <f>IF(F6663&gt;Variables!$G$8,0,1)</f>
        <v>0</v>
      </c>
      <c r="AL6663" s="77">
        <f>IF(G6663&gt;Variables!$G$9,0,1)</f>
        <v>1</v>
      </c>
      <c r="AM6663" s="77">
        <f>IF(AND(K6663&gt;Variables!$G$10,K6663&lt;Variables!$G$11),0,1)</f>
        <v>1</v>
      </c>
      <c r="AN6663" s="77">
        <f>IF(H6663&lt;Variables!$G$13,1,0)</f>
        <v>1</v>
      </c>
      <c r="AO6663" s="77">
        <f>IF(R6663&lt;Variables!$G$12,0,1)</f>
        <v>1</v>
      </c>
      <c r="AP6663" s="78">
        <f t="shared" si="211"/>
        <v>1</v>
      </c>
      <c r="AQ6663" s="77">
        <f>IF(V6663&lt;Variables!$G$15,1,0)</f>
        <v>1</v>
      </c>
      <c r="AR6663" s="77">
        <v>0</v>
      </c>
      <c r="AS6663" s="77">
        <v>0</v>
      </c>
      <c r="AT6663" s="77">
        <v>0</v>
      </c>
      <c r="AU6663" s="77">
        <v>0</v>
      </c>
      <c r="BA6663" s="77">
        <v>0</v>
      </c>
    </row>
    <row r="6664" spans="3:53" x14ac:dyDescent="0.25">
      <c r="C6664" s="77" t="s">
        <v>785</v>
      </c>
      <c r="D6664" s="77" t="s">
        <v>452</v>
      </c>
      <c r="E6664" s="77">
        <v>34.1</v>
      </c>
      <c r="F6664" s="77">
        <v>45.36</v>
      </c>
      <c r="G6664" s="77">
        <v>6.25</v>
      </c>
      <c r="H6664" s="77">
        <v>152.74</v>
      </c>
      <c r="I6664" s="77">
        <v>10.226000000000001</v>
      </c>
      <c r="J6664" s="77" t="s">
        <v>74</v>
      </c>
      <c r="K6664" s="77">
        <v>44.75</v>
      </c>
      <c r="L6664" s="77">
        <v>34.001428571428569</v>
      </c>
      <c r="M6664" s="77">
        <v>-4.2015041384747707E-3</v>
      </c>
      <c r="N6664" s="77">
        <v>34.038957894736839</v>
      </c>
      <c r="O6664" s="77">
        <v>-0.1144509031601785</v>
      </c>
      <c r="P6664" s="77">
        <v>173270</v>
      </c>
      <c r="Q6664" s="77">
        <v>15550</v>
      </c>
      <c r="R6664" s="77">
        <v>11.14</v>
      </c>
      <c r="S6664" s="77">
        <v>31.559000000000001</v>
      </c>
      <c r="T6664" s="77">
        <v>8.0109999999999992</v>
      </c>
      <c r="U6664" s="77">
        <v>18.202400000000001</v>
      </c>
      <c r="V6664" s="77">
        <v>2.312655535901853</v>
      </c>
      <c r="AC6664" s="77">
        <v>34.6</v>
      </c>
      <c r="AD6664" s="77">
        <v>34</v>
      </c>
      <c r="AH6664" s="77">
        <f>IF(AND(M6664&lt;Variables!$G$6,M6664&gt;Variables!$G$5),0,1)</f>
        <v>1</v>
      </c>
      <c r="AI6664" s="77">
        <f t="shared" si="210"/>
        <v>1</v>
      </c>
      <c r="AJ6664" s="77">
        <f>IF(I6664&gt;Variables!$G$7,0,1)</f>
        <v>1</v>
      </c>
      <c r="AK6664" s="77">
        <f>IF(F6664&gt;Variables!$G$8,0,1)</f>
        <v>0</v>
      </c>
      <c r="AL6664" s="77">
        <f>IF(G6664&gt;Variables!$G$9,0,1)</f>
        <v>1</v>
      </c>
      <c r="AM6664" s="77">
        <f>IF(AND(K6664&gt;Variables!$G$10,K6664&lt;Variables!$G$11),0,1)</f>
        <v>1</v>
      </c>
      <c r="AN6664" s="77">
        <f>IF(H6664&lt;Variables!$G$13,1,0)</f>
        <v>1</v>
      </c>
      <c r="AO6664" s="77">
        <f>IF(R6664&lt;Variables!$G$12,0,1)</f>
        <v>1</v>
      </c>
      <c r="AP6664" s="78">
        <f t="shared" si="211"/>
        <v>0</v>
      </c>
      <c r="AQ6664" s="77">
        <f>IF(V6664&lt;Variables!$G$15,1,0)</f>
        <v>1</v>
      </c>
      <c r="AR6664" s="77">
        <v>0</v>
      </c>
      <c r="AS6664" s="77">
        <v>1</v>
      </c>
      <c r="AT6664" s="77">
        <v>0</v>
      </c>
      <c r="AU6664" s="77">
        <v>0</v>
      </c>
      <c r="BA6664" s="77">
        <v>1.29</v>
      </c>
    </row>
    <row r="6665" spans="3:53" x14ac:dyDescent="0.25">
      <c r="C6665" s="77" t="s">
        <v>785</v>
      </c>
      <c r="D6665" s="77" t="s">
        <v>198</v>
      </c>
      <c r="E6665" s="77">
        <v>0.17</v>
      </c>
      <c r="F6665" s="77">
        <v>7</v>
      </c>
      <c r="G6665" s="77">
        <v>4.0999999999999996</v>
      </c>
      <c r="H6665" s="77">
        <v>-99999</v>
      </c>
      <c r="I6665" s="77">
        <v>-71.597999999999999</v>
      </c>
      <c r="J6665" s="77" t="s">
        <v>75</v>
      </c>
      <c r="K6665" s="77">
        <v>45.2</v>
      </c>
      <c r="L6665" s="77">
        <v>-99999</v>
      </c>
      <c r="M6665" s="77">
        <v>-99999</v>
      </c>
      <c r="N6665" s="77">
        <v>0.14990000000000001</v>
      </c>
      <c r="O6665" s="77">
        <v>0</v>
      </c>
      <c r="P6665" s="77">
        <v>62013</v>
      </c>
      <c r="Q6665" s="77">
        <v>79782</v>
      </c>
      <c r="R6665" s="77">
        <v>0.78</v>
      </c>
      <c r="S6665" s="77">
        <v>31.559000000000001</v>
      </c>
      <c r="T6665" s="77">
        <v>8.0109999999999992</v>
      </c>
      <c r="U6665" s="77">
        <v>18.202400000000001</v>
      </c>
      <c r="V6665" s="77">
        <v>-99999</v>
      </c>
      <c r="AC6665" s="77">
        <v>0.16500000000000001</v>
      </c>
      <c r="AD6665" s="77">
        <v>0.1575</v>
      </c>
      <c r="AH6665" s="77">
        <f>IF(AND(M6665&lt;Variables!$G$6,M6665&gt;Variables!$G$5),0,1)</f>
        <v>1</v>
      </c>
      <c r="AI6665" s="77">
        <f t="shared" si="210"/>
        <v>1</v>
      </c>
      <c r="AJ6665" s="77">
        <f>IF(I6665&gt;Variables!$G$7,0,1)</f>
        <v>1</v>
      </c>
      <c r="AK6665" s="77">
        <f>IF(F6665&gt;Variables!$G$8,0,1)</f>
        <v>1</v>
      </c>
      <c r="AL6665" s="77">
        <f>IF(G6665&gt;Variables!$G$9,0,1)</f>
        <v>1</v>
      </c>
      <c r="AM6665" s="77">
        <f>IF(AND(K6665&gt;Variables!$G$10,K6665&lt;Variables!$G$11),0,1)</f>
        <v>1</v>
      </c>
      <c r="AN6665" s="77">
        <f>IF(H6665&lt;Variables!$G$13,1,0)</f>
        <v>1</v>
      </c>
      <c r="AO6665" s="77">
        <f>IF(R6665&lt;Variables!$G$12,0,1)</f>
        <v>0</v>
      </c>
      <c r="AP6665" s="78">
        <f t="shared" si="211"/>
        <v>1</v>
      </c>
      <c r="AQ6665" s="77">
        <f>IF(V6665&lt;Variables!$G$15,1,0)</f>
        <v>1</v>
      </c>
      <c r="AR6665" s="77">
        <v>0</v>
      </c>
      <c r="AS6665" s="77">
        <v>0</v>
      </c>
      <c r="AT6665" s="77">
        <v>1</v>
      </c>
      <c r="AU6665" s="77">
        <v>0</v>
      </c>
      <c r="BA6665" s="77">
        <v>-2.25</v>
      </c>
    </row>
    <row r="6666" spans="3:53" x14ac:dyDescent="0.25">
      <c r="C6666" s="77" t="s">
        <v>785</v>
      </c>
      <c r="D6666" s="77" t="s">
        <v>775</v>
      </c>
      <c r="E6666" s="77">
        <v>180.15</v>
      </c>
      <c r="F6666" s="77">
        <v>9.7200000000000006</v>
      </c>
      <c r="G6666" s="77">
        <v>9.98</v>
      </c>
      <c r="H6666" s="77">
        <v>5660</v>
      </c>
      <c r="I6666" s="77">
        <v>7.72</v>
      </c>
      <c r="J6666" s="77" t="s">
        <v>75</v>
      </c>
      <c r="K6666" s="77">
        <v>59.73</v>
      </c>
      <c r="L6666" s="77">
        <v>178.85579999999999</v>
      </c>
      <c r="M6666" s="77">
        <v>5.8259223352007623E-2</v>
      </c>
      <c r="N6666" s="77">
        <v>178.11136999999999</v>
      </c>
      <c r="O6666" s="77">
        <v>0.47646031805831052</v>
      </c>
      <c r="P6666" s="77">
        <v>737632</v>
      </c>
      <c r="Q6666" s="77">
        <v>429387</v>
      </c>
      <c r="R6666" s="77">
        <v>1.72</v>
      </c>
      <c r="S6666" s="77">
        <v>31.559000000000001</v>
      </c>
      <c r="T6666" s="77">
        <v>8.0109999999999992</v>
      </c>
      <c r="U6666" s="77">
        <v>18.202400000000001</v>
      </c>
      <c r="V6666" s="77">
        <v>2.464650962034443</v>
      </c>
      <c r="AC6666" s="77">
        <v>179.88</v>
      </c>
      <c r="AD6666" s="77">
        <v>175.76</v>
      </c>
      <c r="AH6666" s="77">
        <f>IF(AND(M6666&lt;Variables!$G$6,M6666&gt;Variables!$G$5),0,1)</f>
        <v>1</v>
      </c>
      <c r="AI6666" s="77">
        <f t="shared" si="210"/>
        <v>0</v>
      </c>
      <c r="AJ6666" s="77">
        <f>IF(I6666&gt;Variables!$G$7,0,1)</f>
        <v>1</v>
      </c>
      <c r="AK6666" s="77">
        <f>IF(F6666&gt;Variables!$G$8,0,1)</f>
        <v>0</v>
      </c>
      <c r="AL6666" s="77">
        <f>IF(G6666&gt;Variables!$G$9,0,1)</f>
        <v>1</v>
      </c>
      <c r="AM6666" s="77">
        <f>IF(AND(K6666&gt;Variables!$G$10,K6666&lt;Variables!$G$11),0,1)</f>
        <v>1</v>
      </c>
      <c r="AN6666" s="77">
        <f>IF(H6666&lt;Variables!$G$13,1,0)</f>
        <v>0</v>
      </c>
      <c r="AO6666" s="77">
        <f>IF(R6666&lt;Variables!$G$12,0,1)</f>
        <v>0</v>
      </c>
      <c r="AP6666" s="78">
        <f t="shared" si="211"/>
        <v>1</v>
      </c>
      <c r="AQ6666" s="77">
        <f>IF(V6666&lt;Variables!$G$15,1,0)</f>
        <v>1</v>
      </c>
      <c r="AR6666" s="77">
        <v>0</v>
      </c>
      <c r="AS6666" s="77">
        <v>0</v>
      </c>
      <c r="AT6666" s="77">
        <v>1</v>
      </c>
      <c r="AU6666" s="77">
        <v>0</v>
      </c>
      <c r="BA6666" s="77">
        <v>-2.25</v>
      </c>
    </row>
    <row r="6667" spans="3:53" x14ac:dyDescent="0.25">
      <c r="C6667" s="77" t="s">
        <v>785</v>
      </c>
      <c r="D6667" s="77" t="s">
        <v>444</v>
      </c>
      <c r="E6667" s="77">
        <v>2.58</v>
      </c>
      <c r="F6667" s="77">
        <v>18.170000000000002</v>
      </c>
      <c r="G6667" s="77">
        <v>3.04</v>
      </c>
      <c r="H6667" s="77">
        <v>-99999</v>
      </c>
      <c r="I6667" s="77">
        <v>-99999</v>
      </c>
      <c r="J6667" s="77" t="s">
        <v>75</v>
      </c>
      <c r="K6667" s="77">
        <v>-99999</v>
      </c>
      <c r="L6667" s="77">
        <v>-99999</v>
      </c>
      <c r="M6667" s="77">
        <v>-99999</v>
      </c>
      <c r="N6667" s="77">
        <v>2.5760000000000001</v>
      </c>
      <c r="O6667" s="77">
        <v>0</v>
      </c>
      <c r="P6667" s="77">
        <v>124936</v>
      </c>
      <c r="Q6667" s="77">
        <v>1740</v>
      </c>
      <c r="R6667" s="77">
        <v>71.8</v>
      </c>
      <c r="S6667" s="77">
        <v>31.559000000000001</v>
      </c>
      <c r="T6667" s="77">
        <v>8.0109999999999992</v>
      </c>
      <c r="U6667" s="77">
        <v>18.202400000000001</v>
      </c>
      <c r="V6667" s="77">
        <v>-99999</v>
      </c>
      <c r="AC6667" s="77">
        <v>2.58</v>
      </c>
      <c r="AD6667" s="77">
        <v>2.5007999999999999</v>
      </c>
      <c r="AH6667" s="77">
        <f>IF(AND(M6667&lt;Variables!$G$6,M6667&gt;Variables!$G$5),0,1)</f>
        <v>1</v>
      </c>
      <c r="AI6667" s="77">
        <f t="shared" si="210"/>
        <v>1</v>
      </c>
      <c r="AJ6667" s="77">
        <f>IF(I6667&gt;Variables!$G$7,0,1)</f>
        <v>1</v>
      </c>
      <c r="AK6667" s="77">
        <f>IF(F6667&gt;Variables!$G$8,0,1)</f>
        <v>0</v>
      </c>
      <c r="AL6667" s="77">
        <f>IF(G6667&gt;Variables!$G$9,0,1)</f>
        <v>1</v>
      </c>
      <c r="AM6667" s="77">
        <f>IF(AND(K6667&gt;Variables!$G$10,K6667&lt;Variables!$G$11),0,1)</f>
        <v>1</v>
      </c>
      <c r="AN6667" s="77">
        <f>IF(H6667&lt;Variables!$G$13,1,0)</f>
        <v>1</v>
      </c>
      <c r="AO6667" s="77">
        <f>IF(R6667&lt;Variables!$G$12,0,1)</f>
        <v>1</v>
      </c>
      <c r="AP6667" s="78">
        <f t="shared" si="211"/>
        <v>1</v>
      </c>
      <c r="AQ6667" s="77">
        <f>IF(V6667&lt;Variables!$G$15,1,0)</f>
        <v>1</v>
      </c>
      <c r="AR6667" s="77">
        <v>0</v>
      </c>
      <c r="AS6667" s="77">
        <v>0</v>
      </c>
      <c r="AT6667" s="77">
        <v>1</v>
      </c>
      <c r="AU6667" s="77">
        <v>0</v>
      </c>
      <c r="BA6667" s="77">
        <v>-2.25</v>
      </c>
    </row>
    <row r="6668" spans="3:53" x14ac:dyDescent="0.25">
      <c r="C6668" s="77" t="s">
        <v>785</v>
      </c>
      <c r="D6668" s="77" t="s">
        <v>183</v>
      </c>
      <c r="E6668" s="77">
        <v>48.53</v>
      </c>
      <c r="F6668" s="77">
        <v>13.99</v>
      </c>
      <c r="G6668" s="77">
        <v>14.77</v>
      </c>
      <c r="H6668" s="77">
        <v>6840</v>
      </c>
      <c r="I6668" s="77">
        <v>4929.4719999999998</v>
      </c>
      <c r="J6668" s="77" t="s">
        <v>75</v>
      </c>
      <c r="K6668" s="77">
        <v>59.8</v>
      </c>
      <c r="L6668" s="77">
        <v>48.344889999999992</v>
      </c>
      <c r="M6668" s="77">
        <v>0.13467814281923951</v>
      </c>
      <c r="N6668" s="77">
        <v>47.363351020408167</v>
      </c>
      <c r="O6668" s="77">
        <v>2.2098288170970921</v>
      </c>
      <c r="P6668" s="77">
        <v>2171000</v>
      </c>
      <c r="Q6668" s="77">
        <v>2260000</v>
      </c>
      <c r="R6668" s="77">
        <v>0.96</v>
      </c>
      <c r="S6668" s="77">
        <v>31.559000000000001</v>
      </c>
      <c r="T6668" s="77">
        <v>8.0109999999999992</v>
      </c>
      <c r="U6668" s="77">
        <v>18.202400000000001</v>
      </c>
      <c r="V6668" s="77">
        <v>2.4612146536173731</v>
      </c>
      <c r="AC6668" s="77">
        <v>49.741199999999999</v>
      </c>
      <c r="AD6668" s="77">
        <v>45.100900000000003</v>
      </c>
      <c r="AH6668" s="77">
        <f>IF(AND(M6668&lt;Variables!$G$6,M6668&gt;Variables!$G$5),0,1)</f>
        <v>1</v>
      </c>
      <c r="AI6668" s="77">
        <f t="shared" si="210"/>
        <v>0</v>
      </c>
      <c r="AJ6668" s="77">
        <f>IF(I6668&gt;Variables!$G$7,0,1)</f>
        <v>0</v>
      </c>
      <c r="AK6668" s="77">
        <f>IF(F6668&gt;Variables!$G$8,0,1)</f>
        <v>0</v>
      </c>
      <c r="AL6668" s="77">
        <f>IF(G6668&gt;Variables!$G$9,0,1)</f>
        <v>0</v>
      </c>
      <c r="AM6668" s="77">
        <f>IF(AND(K6668&gt;Variables!$G$10,K6668&lt;Variables!$G$11),0,1)</f>
        <v>1</v>
      </c>
      <c r="AN6668" s="77">
        <f>IF(H6668&lt;Variables!$G$13,1,0)</f>
        <v>0</v>
      </c>
      <c r="AO6668" s="77">
        <f>IF(R6668&lt;Variables!$G$12,0,1)</f>
        <v>0</v>
      </c>
      <c r="AP6668" s="78">
        <f t="shared" si="211"/>
        <v>1</v>
      </c>
      <c r="AQ6668" s="77">
        <f>IF(V6668&lt;Variables!$G$15,1,0)</f>
        <v>1</v>
      </c>
      <c r="AR6668" s="77">
        <v>1</v>
      </c>
      <c r="AS6668" s="77">
        <v>0</v>
      </c>
      <c r="AT6668" s="77">
        <v>0</v>
      </c>
      <c r="AU6668" s="77">
        <v>0</v>
      </c>
      <c r="BA6668" s="77">
        <v>2</v>
      </c>
    </row>
    <row r="6669" spans="3:53" x14ac:dyDescent="0.25">
      <c r="C6669" s="77" t="s">
        <v>785</v>
      </c>
      <c r="D6669" s="77" t="s">
        <v>442</v>
      </c>
      <c r="E6669" s="77">
        <v>138.35</v>
      </c>
      <c r="F6669" s="77">
        <v>9.93</v>
      </c>
      <c r="G6669" s="77">
        <v>1.2</v>
      </c>
      <c r="H6669" s="77">
        <v>20120</v>
      </c>
      <c r="I6669" s="77">
        <v>-22.542999999999999</v>
      </c>
      <c r="J6669" s="77" t="s">
        <v>75</v>
      </c>
      <c r="K6669" s="77">
        <v>43.51</v>
      </c>
      <c r="L6669" s="77">
        <v>138.00423499999999</v>
      </c>
      <c r="M6669" s="77">
        <v>-5.3791827475430307E-2</v>
      </c>
      <c r="N6669" s="77">
        <v>138.26076</v>
      </c>
      <c r="O6669" s="77">
        <v>-0.23922912039540209</v>
      </c>
      <c r="P6669" s="77">
        <v>8007000</v>
      </c>
      <c r="Q6669" s="77">
        <v>2303000</v>
      </c>
      <c r="R6669" s="77">
        <v>3.48</v>
      </c>
      <c r="S6669" s="77">
        <v>31.559000000000001</v>
      </c>
      <c r="T6669" s="77">
        <v>8.0109999999999992</v>
      </c>
      <c r="U6669" s="77">
        <v>18.202400000000001</v>
      </c>
      <c r="V6669" s="77">
        <v>2.3001539608369699</v>
      </c>
      <c r="AC6669" s="77">
        <v>139.69999999999999</v>
      </c>
      <c r="AD6669" s="77">
        <v>136.09</v>
      </c>
      <c r="AH6669" s="77">
        <f>IF(AND(M6669&lt;Variables!$G$6,M6669&gt;Variables!$G$5),0,1)</f>
        <v>1</v>
      </c>
      <c r="AI6669" s="77">
        <f t="shared" si="210"/>
        <v>1</v>
      </c>
      <c r="AJ6669" s="77">
        <f>IF(I6669&gt;Variables!$G$7,0,1)</f>
        <v>1</v>
      </c>
      <c r="AK6669" s="77">
        <f>IF(F6669&gt;Variables!$G$8,0,1)</f>
        <v>0</v>
      </c>
      <c r="AL6669" s="77">
        <f>IF(G6669&gt;Variables!$G$9,0,1)</f>
        <v>1</v>
      </c>
      <c r="AM6669" s="77">
        <f>IF(AND(K6669&gt;Variables!$G$10,K6669&lt;Variables!$G$11),0,1)</f>
        <v>1</v>
      </c>
      <c r="AN6669" s="77">
        <f>IF(H6669&lt;Variables!$G$13,1,0)</f>
        <v>0</v>
      </c>
      <c r="AO6669" s="77">
        <f>IF(R6669&lt;Variables!$G$12,0,1)</f>
        <v>1</v>
      </c>
      <c r="AP6669" s="78">
        <f t="shared" si="211"/>
        <v>1</v>
      </c>
      <c r="AQ6669" s="77">
        <f>IF(V6669&lt;Variables!$G$15,1,0)</f>
        <v>1</v>
      </c>
      <c r="AR6669" s="77">
        <v>0</v>
      </c>
      <c r="AS6669" s="77">
        <v>0</v>
      </c>
      <c r="AT6669" s="77">
        <v>1</v>
      </c>
      <c r="AU6669" s="77">
        <v>0</v>
      </c>
      <c r="BA6669" s="77">
        <v>-1.6</v>
      </c>
    </row>
    <row r="6670" spans="3:53" x14ac:dyDescent="0.25">
      <c r="C6670" s="77" t="s">
        <v>785</v>
      </c>
      <c r="D6670" s="77" t="s">
        <v>541</v>
      </c>
      <c r="E6670" s="77">
        <v>159.82</v>
      </c>
      <c r="F6670" s="77">
        <v>7.18</v>
      </c>
      <c r="G6670" s="77">
        <v>7.38</v>
      </c>
      <c r="H6670" s="77">
        <v>21570</v>
      </c>
      <c r="I6670" s="77">
        <v>0.44500000000000001</v>
      </c>
      <c r="J6670" s="77" t="s">
        <v>74</v>
      </c>
      <c r="K6670" s="77">
        <v>56.6</v>
      </c>
      <c r="L6670" s="77">
        <v>159.14931999999999</v>
      </c>
      <c r="M6670" s="77">
        <v>0.10096178858950949</v>
      </c>
      <c r="N6670" s="77">
        <v>158.76108400000001</v>
      </c>
      <c r="O6670" s="77">
        <v>0.34574971785908182</v>
      </c>
      <c r="P6670" s="77">
        <v>3153000</v>
      </c>
      <c r="Q6670" s="77">
        <v>7089000</v>
      </c>
      <c r="R6670" s="77">
        <v>0.44</v>
      </c>
      <c r="S6670" s="77">
        <v>31.559000000000001</v>
      </c>
      <c r="T6670" s="77">
        <v>8.0109999999999992</v>
      </c>
      <c r="U6670" s="77">
        <v>18.202400000000001</v>
      </c>
      <c r="V6670" s="77">
        <v>2.430826581036726</v>
      </c>
      <c r="AC6670" s="77">
        <v>162.38999999999999</v>
      </c>
      <c r="AD6670" s="77">
        <v>157.75</v>
      </c>
      <c r="AH6670" s="77">
        <f>IF(AND(M6670&lt;Variables!$G$6,M6670&gt;Variables!$G$5),0,1)</f>
        <v>1</v>
      </c>
      <c r="AI6670" s="77">
        <f t="shared" si="210"/>
        <v>0</v>
      </c>
      <c r="AJ6670" s="77">
        <f>IF(I6670&gt;Variables!$G$7,0,1)</f>
        <v>1</v>
      </c>
      <c r="AK6670" s="77">
        <f>IF(F6670&gt;Variables!$G$8,0,1)</f>
        <v>1</v>
      </c>
      <c r="AL6670" s="77">
        <f>IF(G6670&gt;Variables!$G$9,0,1)</f>
        <v>1</v>
      </c>
      <c r="AM6670" s="77">
        <f>IF(AND(K6670&gt;Variables!$G$10,K6670&lt;Variables!$G$11),0,1)</f>
        <v>1</v>
      </c>
      <c r="AN6670" s="77">
        <f>IF(H6670&lt;Variables!$G$13,1,0)</f>
        <v>0</v>
      </c>
      <c r="AO6670" s="77">
        <f>IF(R6670&lt;Variables!$G$12,0,1)</f>
        <v>0</v>
      </c>
      <c r="AP6670" s="78">
        <f t="shared" si="211"/>
        <v>0</v>
      </c>
      <c r="AQ6670" s="77">
        <f>IF(V6670&lt;Variables!$G$15,1,0)</f>
        <v>1</v>
      </c>
      <c r="AR6670" s="77">
        <v>0</v>
      </c>
      <c r="AS6670" s="77">
        <v>1</v>
      </c>
      <c r="AT6670" s="77">
        <v>0</v>
      </c>
      <c r="AU6670" s="77">
        <v>0</v>
      </c>
      <c r="BA6670" s="77">
        <v>0.64</v>
      </c>
    </row>
    <row r="6671" spans="3:53" x14ac:dyDescent="0.25">
      <c r="C6671" s="77" t="s">
        <v>785</v>
      </c>
      <c r="D6671" s="77" t="s">
        <v>195</v>
      </c>
      <c r="E6671" s="77">
        <v>32.090000000000003</v>
      </c>
      <c r="F6671" s="77">
        <v>6.41</v>
      </c>
      <c r="G6671" s="77">
        <v>6.3</v>
      </c>
      <c r="H6671" s="77">
        <v>3620</v>
      </c>
      <c r="I6671" s="77">
        <v>0.02</v>
      </c>
      <c r="J6671" s="77" t="s">
        <v>75</v>
      </c>
      <c r="K6671" s="77">
        <v>58.89</v>
      </c>
      <c r="L6671" s="77">
        <v>32.034829411764697</v>
      </c>
      <c r="M6671" s="77">
        <v>0.54025756157683225</v>
      </c>
      <c r="N6671" s="77">
        <v>31.936585000000001</v>
      </c>
      <c r="O6671" s="77">
        <v>0.84954293015361937</v>
      </c>
      <c r="P6671" s="77">
        <v>371378</v>
      </c>
      <c r="Q6671" s="77">
        <v>706672</v>
      </c>
      <c r="R6671" s="77">
        <v>0.53</v>
      </c>
      <c r="S6671" s="77">
        <v>31.559000000000001</v>
      </c>
      <c r="T6671" s="77">
        <v>8.0109999999999992</v>
      </c>
      <c r="U6671" s="77">
        <v>18.202400000000001</v>
      </c>
      <c r="V6671" s="77">
        <v>2.431182957880659</v>
      </c>
      <c r="AC6671" s="77">
        <v>33.059899999999999</v>
      </c>
      <c r="AD6671" s="77">
        <v>31.8</v>
      </c>
      <c r="AH6671" s="77">
        <f>IF(AND(M6671&lt;Variables!$G$6,M6671&gt;Variables!$G$5),0,1)</f>
        <v>1</v>
      </c>
      <c r="AI6671" s="77">
        <f t="shared" si="210"/>
        <v>0</v>
      </c>
      <c r="AJ6671" s="77">
        <f>IF(I6671&gt;Variables!$G$7,0,1)</f>
        <v>1</v>
      </c>
      <c r="AK6671" s="77">
        <f>IF(F6671&gt;Variables!$G$8,0,1)</f>
        <v>1</v>
      </c>
      <c r="AL6671" s="77">
        <f>IF(G6671&gt;Variables!$G$9,0,1)</f>
        <v>1</v>
      </c>
      <c r="AM6671" s="77">
        <f>IF(AND(K6671&gt;Variables!$G$10,K6671&lt;Variables!$G$11),0,1)</f>
        <v>1</v>
      </c>
      <c r="AN6671" s="77">
        <f>IF(H6671&lt;Variables!$G$13,1,0)</f>
        <v>0</v>
      </c>
      <c r="AO6671" s="77">
        <f>IF(R6671&lt;Variables!$G$12,0,1)</f>
        <v>0</v>
      </c>
      <c r="AP6671" s="78">
        <f t="shared" si="211"/>
        <v>1</v>
      </c>
      <c r="AQ6671" s="77">
        <f>IF(V6671&lt;Variables!$G$15,1,0)</f>
        <v>1</v>
      </c>
      <c r="AR6671" s="77">
        <v>0</v>
      </c>
      <c r="AS6671" s="77">
        <v>0</v>
      </c>
      <c r="AT6671" s="77">
        <v>0</v>
      </c>
      <c r="AU6671" s="77">
        <v>1</v>
      </c>
      <c r="BA6671" s="77">
        <v>-0.7</v>
      </c>
    </row>
    <row r="6672" spans="3:53" x14ac:dyDescent="0.25">
      <c r="C6672" s="77" t="s">
        <v>785</v>
      </c>
      <c r="D6672" s="77" t="s">
        <v>435</v>
      </c>
      <c r="E6672" s="77">
        <v>5.86</v>
      </c>
      <c r="F6672" s="77">
        <v>29.43</v>
      </c>
      <c r="G6672" s="77">
        <v>11.62</v>
      </c>
      <c r="H6672" s="77">
        <v>184.53</v>
      </c>
      <c r="I6672" s="77">
        <v>32.015999999999998</v>
      </c>
      <c r="J6672" s="77" t="s">
        <v>74</v>
      </c>
      <c r="K6672" s="77">
        <v>58.59</v>
      </c>
      <c r="L6672" s="77">
        <v>5.849105555555556</v>
      </c>
      <c r="M6672" s="77">
        <v>0.1862582978024159</v>
      </c>
      <c r="N6672" s="77">
        <v>5.7725530612244897</v>
      </c>
      <c r="O6672" s="77">
        <v>1.514874577124478</v>
      </c>
      <c r="P6672" s="77">
        <v>1210000</v>
      </c>
      <c r="Q6672" s="77">
        <v>258610</v>
      </c>
      <c r="R6672" s="77">
        <v>4.68</v>
      </c>
      <c r="S6672" s="77">
        <v>31.559000000000001</v>
      </c>
      <c r="T6672" s="77">
        <v>8.0109999999999992</v>
      </c>
      <c r="U6672" s="77">
        <v>18.202400000000001</v>
      </c>
      <c r="V6672" s="77">
        <v>2.446529003305919</v>
      </c>
      <c r="AC6672" s="77">
        <v>5.8550000000000004</v>
      </c>
      <c r="AD6672" s="77">
        <v>5.5</v>
      </c>
      <c r="AH6672" s="77">
        <f>IF(AND(M6672&lt;Variables!$G$6,M6672&gt;Variables!$G$5),0,1)</f>
        <v>1</v>
      </c>
      <c r="AI6672" s="77">
        <f t="shared" si="210"/>
        <v>0</v>
      </c>
      <c r="AJ6672" s="77">
        <f>IF(I6672&gt;Variables!$G$7,0,1)</f>
        <v>1</v>
      </c>
      <c r="AK6672" s="77">
        <f>IF(F6672&gt;Variables!$G$8,0,1)</f>
        <v>0</v>
      </c>
      <c r="AL6672" s="77">
        <f>IF(G6672&gt;Variables!$G$9,0,1)</f>
        <v>0</v>
      </c>
      <c r="AM6672" s="77">
        <f>IF(AND(K6672&gt;Variables!$G$10,K6672&lt;Variables!$G$11),0,1)</f>
        <v>1</v>
      </c>
      <c r="AN6672" s="77">
        <f>IF(H6672&lt;Variables!$G$13,1,0)</f>
        <v>1</v>
      </c>
      <c r="AO6672" s="77">
        <f>IF(R6672&lt;Variables!$G$12,0,1)</f>
        <v>1</v>
      </c>
      <c r="AP6672" s="78">
        <f t="shared" si="211"/>
        <v>0</v>
      </c>
      <c r="AQ6672" s="77">
        <f>IF(V6672&lt;Variables!$G$15,1,0)</f>
        <v>1</v>
      </c>
      <c r="AR6672" s="77">
        <v>0</v>
      </c>
      <c r="AS6672" s="77">
        <v>0</v>
      </c>
      <c r="AT6672" s="77">
        <v>1</v>
      </c>
      <c r="AU6672" s="77">
        <v>0</v>
      </c>
      <c r="BA6672" s="77">
        <v>-2.25</v>
      </c>
    </row>
    <row r="6673" spans="3:53" x14ac:dyDescent="0.25">
      <c r="C6673" s="77" t="s">
        <v>785</v>
      </c>
      <c r="D6673" s="77" t="s">
        <v>431</v>
      </c>
      <c r="E6673" s="77">
        <v>37.08</v>
      </c>
      <c r="F6673" s="77">
        <v>27.58</v>
      </c>
      <c r="G6673" s="77">
        <v>25.27</v>
      </c>
      <c r="H6673" s="77">
        <v>3750</v>
      </c>
      <c r="I6673" s="77">
        <v>52.472000000000001</v>
      </c>
      <c r="J6673" s="77" t="s">
        <v>74</v>
      </c>
      <c r="K6673" s="77">
        <v>67.81</v>
      </c>
      <c r="L6673" s="77">
        <v>36.510415000000002</v>
      </c>
      <c r="M6673" s="77">
        <v>1.560061697463577</v>
      </c>
      <c r="N6673" s="77">
        <v>36.295712000000002</v>
      </c>
      <c r="O6673" s="77">
        <v>2.1608282543127859</v>
      </c>
      <c r="P6673" s="77">
        <v>28708000</v>
      </c>
      <c r="Q6673" s="77">
        <v>5226000</v>
      </c>
      <c r="R6673" s="77">
        <v>5.49</v>
      </c>
      <c r="S6673" s="77">
        <v>31.559000000000001</v>
      </c>
      <c r="T6673" s="77">
        <v>8.0109999999999992</v>
      </c>
      <c r="U6673" s="77">
        <v>18.202400000000001</v>
      </c>
      <c r="V6673" s="77">
        <v>2.430707785639632</v>
      </c>
      <c r="AC6673" s="77">
        <v>38.549999999999997</v>
      </c>
      <c r="AD6673" s="77">
        <v>36.549999999999997</v>
      </c>
      <c r="AH6673" s="77">
        <f>IF(AND(M6673&lt;Variables!$G$6,M6673&gt;Variables!$G$5),0,1)</f>
        <v>1</v>
      </c>
      <c r="AI6673" s="77">
        <f t="shared" si="210"/>
        <v>0</v>
      </c>
      <c r="AJ6673" s="77">
        <f>IF(I6673&gt;Variables!$G$7,0,1)</f>
        <v>0</v>
      </c>
      <c r="AK6673" s="77">
        <f>IF(F6673&gt;Variables!$G$8,0,1)</f>
        <v>0</v>
      </c>
      <c r="AL6673" s="77">
        <f>IF(G6673&gt;Variables!$G$9,0,1)</f>
        <v>0</v>
      </c>
      <c r="AM6673" s="77">
        <f>IF(AND(K6673&gt;Variables!$G$10,K6673&lt;Variables!$G$11),0,1)</f>
        <v>0</v>
      </c>
      <c r="AN6673" s="77">
        <f>IF(H6673&lt;Variables!$G$13,1,0)</f>
        <v>0</v>
      </c>
      <c r="AO6673" s="77">
        <f>IF(R6673&lt;Variables!$G$12,0,1)</f>
        <v>1</v>
      </c>
      <c r="AP6673" s="78">
        <f t="shared" si="211"/>
        <v>0</v>
      </c>
      <c r="AQ6673" s="77">
        <f>IF(V6673&lt;Variables!$G$15,1,0)</f>
        <v>1</v>
      </c>
      <c r="AR6673" s="77">
        <v>1</v>
      </c>
      <c r="AS6673" s="77">
        <v>0</v>
      </c>
      <c r="AT6673" s="77">
        <v>0</v>
      </c>
      <c r="AU6673" s="77">
        <v>0</v>
      </c>
      <c r="BA6673" s="77">
        <v>2</v>
      </c>
    </row>
    <row r="6674" spans="3:53" x14ac:dyDescent="0.25">
      <c r="C6674" s="77" t="s">
        <v>785</v>
      </c>
      <c r="D6674" s="77" t="s">
        <v>485</v>
      </c>
      <c r="E6674" s="77">
        <v>5.48</v>
      </c>
      <c r="F6674" s="77">
        <v>26.17</v>
      </c>
      <c r="G6674" s="77">
        <v>25.56</v>
      </c>
      <c r="H6674" s="77">
        <v>147.38</v>
      </c>
      <c r="I6674" s="77">
        <v>-7.7720000000000002</v>
      </c>
      <c r="J6674" s="77" t="s">
        <v>74</v>
      </c>
      <c r="K6674" s="77">
        <v>48.22</v>
      </c>
      <c r="L6674" s="77">
        <v>5.5799149999999997</v>
      </c>
      <c r="M6674" s="77">
        <v>-0.5379114197976077</v>
      </c>
      <c r="N6674" s="77">
        <v>5.5255660000000013</v>
      </c>
      <c r="O6674" s="77">
        <v>0.44038927414854401</v>
      </c>
      <c r="P6674" s="77">
        <v>15690000</v>
      </c>
      <c r="Q6674" s="77">
        <v>1270000</v>
      </c>
      <c r="R6674" s="77">
        <v>12.35</v>
      </c>
      <c r="S6674" s="77">
        <v>31.559000000000001</v>
      </c>
      <c r="T6674" s="77">
        <v>8.0109999999999992</v>
      </c>
      <c r="U6674" s="77">
        <v>18.202400000000001</v>
      </c>
      <c r="V6674" s="77">
        <v>2.3597796879536701</v>
      </c>
      <c r="AC6674" s="77">
        <v>5.56</v>
      </c>
      <c r="AD6674" s="77">
        <v>5.15</v>
      </c>
      <c r="AH6674" s="77">
        <f>IF(AND(M6674&lt;Variables!$G$6,M6674&gt;Variables!$G$5),0,1)</f>
        <v>1</v>
      </c>
      <c r="AI6674" s="77">
        <f t="shared" si="210"/>
        <v>0</v>
      </c>
      <c r="AJ6674" s="77">
        <f>IF(I6674&gt;Variables!$G$7,0,1)</f>
        <v>1</v>
      </c>
      <c r="AK6674" s="77">
        <f>IF(F6674&gt;Variables!$G$8,0,1)</f>
        <v>0</v>
      </c>
      <c r="AL6674" s="77">
        <f>IF(G6674&gt;Variables!$G$9,0,1)</f>
        <v>0</v>
      </c>
      <c r="AM6674" s="77">
        <f>IF(AND(K6674&gt;Variables!$G$10,K6674&lt;Variables!$G$11),0,1)</f>
        <v>1</v>
      </c>
      <c r="AN6674" s="77">
        <f>IF(H6674&lt;Variables!$G$13,1,0)</f>
        <v>1</v>
      </c>
      <c r="AO6674" s="77">
        <f>IF(R6674&lt;Variables!$G$12,0,1)</f>
        <v>1</v>
      </c>
      <c r="AP6674" s="78">
        <f t="shared" si="211"/>
        <v>0</v>
      </c>
      <c r="AQ6674" s="77">
        <f>IF(V6674&lt;Variables!$G$15,1,0)</f>
        <v>1</v>
      </c>
      <c r="AR6674" s="77">
        <v>0</v>
      </c>
      <c r="AS6674" s="77">
        <v>0</v>
      </c>
      <c r="AT6674" s="77">
        <v>1</v>
      </c>
      <c r="AU6674" s="77">
        <v>0</v>
      </c>
      <c r="BA6674" s="77">
        <v>-2.25</v>
      </c>
    </row>
    <row r="6675" spans="3:53" x14ac:dyDescent="0.25">
      <c r="C6675" s="77" t="s">
        <v>785</v>
      </c>
      <c r="D6675" s="77" t="s">
        <v>642</v>
      </c>
      <c r="E6675" s="77">
        <v>7.34</v>
      </c>
      <c r="F6675" s="77">
        <v>24.45</v>
      </c>
      <c r="G6675" s="77">
        <v>17.12</v>
      </c>
      <c r="H6675" s="77">
        <v>711.65</v>
      </c>
      <c r="I6675" s="77">
        <v>9334.3520000000008</v>
      </c>
      <c r="J6675" s="77" t="s">
        <v>74</v>
      </c>
      <c r="K6675" s="77">
        <v>57.32</v>
      </c>
      <c r="L6675" s="77">
        <v>7.3001049999999994</v>
      </c>
      <c r="M6675" s="77">
        <v>0.27253032661860188</v>
      </c>
      <c r="N6675" s="77">
        <v>7.1160299999999994</v>
      </c>
      <c r="O6675" s="77">
        <v>2.8663454201289329</v>
      </c>
      <c r="P6675" s="77">
        <v>40660000</v>
      </c>
      <c r="Q6675" s="77">
        <v>19010000</v>
      </c>
      <c r="R6675" s="77">
        <v>2.14</v>
      </c>
      <c r="S6675" s="77">
        <v>31.559000000000001</v>
      </c>
      <c r="T6675" s="77">
        <v>8.0109999999999992</v>
      </c>
      <c r="U6675" s="77">
        <v>18.202400000000001</v>
      </c>
      <c r="V6675" s="77">
        <v>2.4299880767983471</v>
      </c>
      <c r="AC6675" s="77">
        <v>7.66</v>
      </c>
      <c r="AD6675" s="77">
        <v>6.51</v>
      </c>
      <c r="AH6675" s="77">
        <f>IF(AND(M6675&lt;Variables!$G$6,M6675&gt;Variables!$G$5),0,1)</f>
        <v>1</v>
      </c>
      <c r="AI6675" s="77">
        <f t="shared" si="210"/>
        <v>0</v>
      </c>
      <c r="AJ6675" s="77">
        <f>IF(I6675&gt;Variables!$G$7,0,1)</f>
        <v>0</v>
      </c>
      <c r="AK6675" s="77">
        <f>IF(F6675&gt;Variables!$G$8,0,1)</f>
        <v>0</v>
      </c>
      <c r="AL6675" s="77">
        <f>IF(G6675&gt;Variables!$G$9,0,1)</f>
        <v>0</v>
      </c>
      <c r="AM6675" s="77">
        <f>IF(AND(K6675&gt;Variables!$G$10,K6675&lt;Variables!$G$11),0,1)</f>
        <v>1</v>
      </c>
      <c r="AN6675" s="77">
        <f>IF(H6675&lt;Variables!$G$13,1,0)</f>
        <v>1</v>
      </c>
      <c r="AO6675" s="77">
        <f>IF(R6675&lt;Variables!$G$12,0,1)</f>
        <v>0</v>
      </c>
      <c r="AP6675" s="78">
        <f t="shared" si="211"/>
        <v>0</v>
      </c>
      <c r="AQ6675" s="77">
        <f>IF(V6675&lt;Variables!$G$15,1,0)</f>
        <v>1</v>
      </c>
      <c r="AR6675" s="77">
        <v>0</v>
      </c>
      <c r="AS6675" s="77">
        <v>0</v>
      </c>
      <c r="AT6675" s="77">
        <v>1</v>
      </c>
      <c r="AU6675" s="77">
        <v>0</v>
      </c>
      <c r="BA6675" s="77">
        <v>-2.25</v>
      </c>
    </row>
    <row r="6676" spans="3:53" x14ac:dyDescent="0.25">
      <c r="C6676" s="77" t="s">
        <v>785</v>
      </c>
      <c r="D6676" s="77" t="s">
        <v>466</v>
      </c>
      <c r="E6676" s="77">
        <v>1.38</v>
      </c>
      <c r="F6676" s="77">
        <v>21.43</v>
      </c>
      <c r="G6676" s="77">
        <v>10.08</v>
      </c>
      <c r="H6676" s="77">
        <v>59.38</v>
      </c>
      <c r="I6676" s="77">
        <v>-0.91100000000000003</v>
      </c>
      <c r="J6676" s="77" t="s">
        <v>74</v>
      </c>
      <c r="K6676" s="77">
        <v>44.54</v>
      </c>
      <c r="L6676" s="77">
        <v>1.3691800000000001</v>
      </c>
      <c r="M6676" s="77">
        <v>-0.3052922187002492</v>
      </c>
      <c r="N6676" s="77">
        <v>1.38354</v>
      </c>
      <c r="O6676" s="77">
        <v>-1.3400407649941299</v>
      </c>
      <c r="P6676" s="77">
        <v>23530000</v>
      </c>
      <c r="Q6676" s="77">
        <v>1080000</v>
      </c>
      <c r="R6676" s="77">
        <v>21.79</v>
      </c>
      <c r="S6676" s="77">
        <v>31.559000000000001</v>
      </c>
      <c r="T6676" s="77">
        <v>8.0109999999999992</v>
      </c>
      <c r="U6676" s="77">
        <v>18.202400000000001</v>
      </c>
      <c r="V6676" s="77">
        <v>2.313558003441476</v>
      </c>
      <c r="AC6676" s="77">
        <v>1.64</v>
      </c>
      <c r="AD6676" s="77">
        <v>1.35</v>
      </c>
      <c r="AH6676" s="77">
        <f>IF(AND(M6676&lt;Variables!$G$6,M6676&gt;Variables!$G$5),0,1)</f>
        <v>1</v>
      </c>
      <c r="AI6676" s="77">
        <f t="shared" si="210"/>
        <v>1</v>
      </c>
      <c r="AJ6676" s="77">
        <f>IF(I6676&gt;Variables!$G$7,0,1)</f>
        <v>1</v>
      </c>
      <c r="AK6676" s="77">
        <f>IF(F6676&gt;Variables!$G$8,0,1)</f>
        <v>0</v>
      </c>
      <c r="AL6676" s="77">
        <f>IF(G6676&gt;Variables!$G$9,0,1)</f>
        <v>1</v>
      </c>
      <c r="AM6676" s="77">
        <f>IF(AND(K6676&gt;Variables!$G$10,K6676&lt;Variables!$G$11),0,1)</f>
        <v>1</v>
      </c>
      <c r="AN6676" s="77">
        <f>IF(H6676&lt;Variables!$G$13,1,0)</f>
        <v>1</v>
      </c>
      <c r="AO6676" s="77">
        <f>IF(R6676&lt;Variables!$G$12,0,1)</f>
        <v>1</v>
      </c>
      <c r="AP6676" s="78">
        <f t="shared" si="211"/>
        <v>0</v>
      </c>
      <c r="AQ6676" s="77">
        <f>IF(V6676&lt;Variables!$G$15,1,0)</f>
        <v>1</v>
      </c>
      <c r="AR6676" s="77">
        <v>0</v>
      </c>
      <c r="AS6676" s="77">
        <v>0</v>
      </c>
      <c r="AT6676" s="77">
        <v>1</v>
      </c>
      <c r="AU6676" s="77">
        <v>0</v>
      </c>
      <c r="BA6676" s="77">
        <v>-2.25</v>
      </c>
    </row>
    <row r="6677" spans="3:53" x14ac:dyDescent="0.25">
      <c r="C6677" s="77" t="s">
        <v>785</v>
      </c>
      <c r="D6677" s="77" t="s">
        <v>764</v>
      </c>
      <c r="E6677" s="77">
        <v>193.88</v>
      </c>
      <c r="F6677" s="77">
        <v>6.74</v>
      </c>
      <c r="G6677" s="77">
        <v>6.93</v>
      </c>
      <c r="H6677" s="77">
        <v>13830</v>
      </c>
      <c r="I6677" s="77">
        <v>-1.734</v>
      </c>
      <c r="J6677" s="77" t="s">
        <v>75</v>
      </c>
      <c r="K6677" s="77">
        <v>49.21</v>
      </c>
      <c r="L6677" s="77">
        <v>193.07787999999999</v>
      </c>
      <c r="M6677" s="77">
        <v>-2.7387912069465229E-2</v>
      </c>
      <c r="N6677" s="77">
        <v>193.21802600000001</v>
      </c>
      <c r="O6677" s="77">
        <v>-9.9900616933138328E-2</v>
      </c>
      <c r="P6677" s="77">
        <v>2938000</v>
      </c>
      <c r="Q6677" s="77">
        <v>3773000</v>
      </c>
      <c r="R6677" s="77">
        <v>0.78</v>
      </c>
      <c r="S6677" s="77">
        <v>31.559000000000001</v>
      </c>
      <c r="T6677" s="77">
        <v>8.0109999999999992</v>
      </c>
      <c r="U6677" s="77">
        <v>18.202400000000001</v>
      </c>
      <c r="V6677" s="77">
        <v>2.3594651996446609</v>
      </c>
      <c r="AC6677" s="77">
        <v>195.60990000000001</v>
      </c>
      <c r="AD6677" s="77">
        <v>190.55009999999999</v>
      </c>
      <c r="AH6677" s="77">
        <f>IF(AND(M6677&lt;Variables!$G$6,M6677&gt;Variables!$G$5),0,1)</f>
        <v>1</v>
      </c>
      <c r="AI6677" s="77">
        <f t="shared" si="210"/>
        <v>1</v>
      </c>
      <c r="AJ6677" s="77">
        <f>IF(I6677&gt;Variables!$G$7,0,1)</f>
        <v>1</v>
      </c>
      <c r="AK6677" s="77">
        <f>IF(F6677&gt;Variables!$G$8,0,1)</f>
        <v>1</v>
      </c>
      <c r="AL6677" s="77">
        <f>IF(G6677&gt;Variables!$G$9,0,1)</f>
        <v>1</v>
      </c>
      <c r="AM6677" s="77">
        <f>IF(AND(K6677&gt;Variables!$G$10,K6677&lt;Variables!$G$11),0,1)</f>
        <v>1</v>
      </c>
      <c r="AN6677" s="77">
        <f>IF(H6677&lt;Variables!$G$13,1,0)</f>
        <v>0</v>
      </c>
      <c r="AO6677" s="77">
        <f>IF(R6677&lt;Variables!$G$12,0,1)</f>
        <v>0</v>
      </c>
      <c r="AP6677" s="78">
        <f t="shared" si="211"/>
        <v>1</v>
      </c>
      <c r="AQ6677" s="77">
        <f>IF(V6677&lt;Variables!$G$15,1,0)</f>
        <v>1</v>
      </c>
      <c r="AR6677" s="77">
        <v>0</v>
      </c>
      <c r="AS6677" s="77">
        <v>1</v>
      </c>
      <c r="AT6677" s="77">
        <v>0</v>
      </c>
      <c r="AU6677" s="77">
        <v>0</v>
      </c>
      <c r="BA6677" s="77">
        <v>0.82</v>
      </c>
    </row>
    <row r="6678" spans="3:53" x14ac:dyDescent="0.25">
      <c r="C6678" s="77" t="s">
        <v>785</v>
      </c>
      <c r="D6678" s="77" t="s">
        <v>432</v>
      </c>
      <c r="E6678" s="77">
        <v>21.98</v>
      </c>
      <c r="F6678" s="77">
        <v>12.71</v>
      </c>
      <c r="G6678" s="77">
        <v>2.48</v>
      </c>
      <c r="H6678" s="77">
        <v>2230</v>
      </c>
      <c r="I6678" s="77">
        <v>0.79400000000000004</v>
      </c>
      <c r="J6678" s="77" t="s">
        <v>74</v>
      </c>
      <c r="K6678" s="77">
        <v>57.03</v>
      </c>
      <c r="L6678" s="77">
        <v>21.887389473684209</v>
      </c>
      <c r="M6678" s="77">
        <v>5.8072372363401507E-2</v>
      </c>
      <c r="N6678" s="77">
        <v>21.831240816326531</v>
      </c>
      <c r="O6678" s="77">
        <v>0.31541580367695299</v>
      </c>
      <c r="P6678" s="77">
        <v>2314000</v>
      </c>
      <c r="Q6678" s="77">
        <v>1300000</v>
      </c>
      <c r="R6678" s="77">
        <v>1.78</v>
      </c>
      <c r="S6678" s="77">
        <v>31.559000000000001</v>
      </c>
      <c r="T6678" s="77">
        <v>8.0109999999999992</v>
      </c>
      <c r="U6678" s="77">
        <v>18.202400000000001</v>
      </c>
      <c r="V6678" s="77">
        <v>2.4371418958485118</v>
      </c>
      <c r="AC6678" s="77">
        <v>22.16</v>
      </c>
      <c r="AD6678" s="77">
        <v>21.46</v>
      </c>
      <c r="AH6678" s="77">
        <f>IF(AND(M6678&lt;Variables!$G$6,M6678&gt;Variables!$G$5),0,1)</f>
        <v>1</v>
      </c>
      <c r="AI6678" s="77">
        <f t="shared" si="210"/>
        <v>0</v>
      </c>
      <c r="AJ6678" s="77">
        <f>IF(I6678&gt;Variables!$G$7,0,1)</f>
        <v>1</v>
      </c>
      <c r="AK6678" s="77">
        <f>IF(F6678&gt;Variables!$G$8,0,1)</f>
        <v>0</v>
      </c>
      <c r="AL6678" s="77">
        <f>IF(G6678&gt;Variables!$G$9,0,1)</f>
        <v>1</v>
      </c>
      <c r="AM6678" s="77">
        <f>IF(AND(K6678&gt;Variables!$G$10,K6678&lt;Variables!$G$11),0,1)</f>
        <v>1</v>
      </c>
      <c r="AN6678" s="77">
        <f>IF(H6678&lt;Variables!$G$13,1,0)</f>
        <v>0</v>
      </c>
      <c r="AO6678" s="77">
        <f>IF(R6678&lt;Variables!$G$12,0,1)</f>
        <v>0</v>
      </c>
      <c r="AP6678" s="78">
        <f t="shared" si="211"/>
        <v>0</v>
      </c>
      <c r="AQ6678" s="77">
        <f>IF(V6678&lt;Variables!$G$15,1,0)</f>
        <v>1</v>
      </c>
      <c r="AR6678" s="77">
        <v>0</v>
      </c>
      <c r="AS6678" s="77">
        <v>0</v>
      </c>
      <c r="AT6678" s="77">
        <v>1</v>
      </c>
      <c r="AU6678" s="77">
        <v>0</v>
      </c>
      <c r="BA6678" s="77">
        <v>-1.57</v>
      </c>
    </row>
    <row r="6679" spans="3:53" x14ac:dyDescent="0.25">
      <c r="C6679" s="77" t="s">
        <v>785</v>
      </c>
      <c r="D6679" s="77" t="s">
        <v>475</v>
      </c>
      <c r="E6679" s="77">
        <v>52.11</v>
      </c>
      <c r="F6679" s="77">
        <v>12.12</v>
      </c>
      <c r="G6679" s="77">
        <v>12.2</v>
      </c>
      <c r="H6679" s="77">
        <v>4840</v>
      </c>
      <c r="I6679" s="77">
        <v>6.6000000000000003E-2</v>
      </c>
      <c r="J6679" s="77" t="s">
        <v>75</v>
      </c>
      <c r="K6679" s="77">
        <v>42.34</v>
      </c>
      <c r="L6679" s="77">
        <v>52.134978947368431</v>
      </c>
      <c r="M6679" s="77">
        <v>-0.66170343660577069</v>
      </c>
      <c r="N6679" s="77">
        <v>52.015640816326531</v>
      </c>
      <c r="O6679" s="77">
        <v>-0.4337941680336051</v>
      </c>
      <c r="P6679" s="77">
        <v>939459</v>
      </c>
      <c r="Q6679" s="77">
        <v>568912</v>
      </c>
      <c r="R6679" s="77">
        <v>1.65</v>
      </c>
      <c r="S6679" s="77">
        <v>31.559000000000001</v>
      </c>
      <c r="T6679" s="77">
        <v>8.0109999999999992</v>
      </c>
      <c r="U6679" s="77">
        <v>18.202400000000001</v>
      </c>
      <c r="V6679" s="77">
        <v>2.2902084329908821</v>
      </c>
      <c r="AC6679" s="77">
        <v>52.8</v>
      </c>
      <c r="AD6679" s="77">
        <v>51.25</v>
      </c>
      <c r="AH6679" s="77">
        <f>IF(AND(M6679&lt;Variables!$G$6,M6679&gt;Variables!$G$5),0,1)</f>
        <v>1</v>
      </c>
      <c r="AI6679" s="77">
        <f t="shared" si="210"/>
        <v>0</v>
      </c>
      <c r="AJ6679" s="77">
        <f>IF(I6679&gt;Variables!$G$7,0,1)</f>
        <v>1</v>
      </c>
      <c r="AK6679" s="77">
        <f>IF(F6679&gt;Variables!$G$8,0,1)</f>
        <v>0</v>
      </c>
      <c r="AL6679" s="77">
        <f>IF(G6679&gt;Variables!$G$9,0,1)</f>
        <v>0</v>
      </c>
      <c r="AM6679" s="77">
        <f>IF(AND(K6679&gt;Variables!$G$10,K6679&lt;Variables!$G$11),0,1)</f>
        <v>1</v>
      </c>
      <c r="AN6679" s="77">
        <f>IF(H6679&lt;Variables!$G$13,1,0)</f>
        <v>0</v>
      </c>
      <c r="AO6679" s="77">
        <f>IF(R6679&lt;Variables!$G$12,0,1)</f>
        <v>0</v>
      </c>
      <c r="AP6679" s="78">
        <f t="shared" si="211"/>
        <v>1</v>
      </c>
      <c r="AQ6679" s="77">
        <f>IF(V6679&lt;Variables!$G$15,1,0)</f>
        <v>1</v>
      </c>
      <c r="AR6679" s="77">
        <v>1</v>
      </c>
      <c r="AS6679" s="77">
        <v>0</v>
      </c>
      <c r="AT6679" s="77">
        <v>0</v>
      </c>
      <c r="AU6679" s="77">
        <v>0</v>
      </c>
      <c r="BA6679" s="77">
        <v>1.19</v>
      </c>
    </row>
    <row r="6680" spans="3:53" x14ac:dyDescent="0.25">
      <c r="C6680" s="77" t="s">
        <v>785</v>
      </c>
      <c r="D6680" s="77" t="s">
        <v>429</v>
      </c>
      <c r="E6680" s="77">
        <v>184.25</v>
      </c>
      <c r="F6680" s="77">
        <v>10.34</v>
      </c>
      <c r="G6680" s="77">
        <v>-0.99</v>
      </c>
      <c r="H6680" s="77">
        <v>3840</v>
      </c>
      <c r="I6680" s="77">
        <v>3.6619999999999999</v>
      </c>
      <c r="J6680" s="77" t="s">
        <v>74</v>
      </c>
      <c r="K6680" s="77">
        <v>51.89</v>
      </c>
      <c r="L6680" s="77">
        <v>183.7492647058823</v>
      </c>
      <c r="M6680" s="77">
        <v>2.2168956258339138E-2</v>
      </c>
      <c r="N6680" s="77">
        <v>183.65737441860469</v>
      </c>
      <c r="O6680" s="77">
        <v>7.2213588926215155E-2</v>
      </c>
      <c r="P6680" s="77">
        <v>711174</v>
      </c>
      <c r="Q6680" s="77">
        <v>177589</v>
      </c>
      <c r="R6680" s="77">
        <v>4</v>
      </c>
      <c r="S6680" s="77">
        <v>31.559000000000001</v>
      </c>
      <c r="T6680" s="77">
        <v>8.0109999999999992</v>
      </c>
      <c r="U6680" s="77">
        <v>18.202400000000001</v>
      </c>
      <c r="V6680" s="77">
        <v>2.3858830018799591</v>
      </c>
      <c r="AC6680" s="77">
        <v>184.17</v>
      </c>
      <c r="AD6680" s="77">
        <v>181.905</v>
      </c>
      <c r="AH6680" s="77">
        <f>IF(AND(M6680&lt;Variables!$G$6,M6680&gt;Variables!$G$5),0,1)</f>
        <v>1</v>
      </c>
      <c r="AI6680" s="77">
        <f t="shared" si="210"/>
        <v>0</v>
      </c>
      <c r="AJ6680" s="77">
        <f>IF(I6680&gt;Variables!$G$7,0,1)</f>
        <v>1</v>
      </c>
      <c r="AK6680" s="77">
        <f>IF(F6680&gt;Variables!$G$8,0,1)</f>
        <v>0</v>
      </c>
      <c r="AL6680" s="77">
        <f>IF(G6680&gt;Variables!$G$9,0,1)</f>
        <v>1</v>
      </c>
      <c r="AM6680" s="77">
        <f>IF(AND(K6680&gt;Variables!$G$10,K6680&lt;Variables!$G$11),0,1)</f>
        <v>1</v>
      </c>
      <c r="AN6680" s="77">
        <f>IF(H6680&lt;Variables!$G$13,1,0)</f>
        <v>0</v>
      </c>
      <c r="AO6680" s="77">
        <f>IF(R6680&lt;Variables!$G$12,0,1)</f>
        <v>1</v>
      </c>
      <c r="AP6680" s="78">
        <f t="shared" si="211"/>
        <v>0</v>
      </c>
      <c r="AQ6680" s="77">
        <f>IF(V6680&lt;Variables!$G$15,1,0)</f>
        <v>1</v>
      </c>
      <c r="AR6680" s="77">
        <v>0</v>
      </c>
      <c r="AS6680" s="77">
        <v>0</v>
      </c>
      <c r="AT6680" s="77">
        <v>0</v>
      </c>
      <c r="AU6680" s="77">
        <v>1</v>
      </c>
      <c r="BA6680" s="77">
        <v>-1.1000000000000001</v>
      </c>
    </row>
    <row r="6681" spans="3:53" x14ac:dyDescent="0.25">
      <c r="C6681" s="77" t="s">
        <v>785</v>
      </c>
      <c r="D6681" s="77" t="s">
        <v>438</v>
      </c>
      <c r="E6681" s="77">
        <v>255.95</v>
      </c>
      <c r="F6681" s="77">
        <v>7.26</v>
      </c>
      <c r="G6681" s="77">
        <v>4.63</v>
      </c>
      <c r="H6681" s="77">
        <v>52880</v>
      </c>
      <c r="I6681" s="77">
        <v>63.158999999999999</v>
      </c>
      <c r="J6681" s="77" t="s">
        <v>75</v>
      </c>
      <c r="K6681" s="77">
        <v>54.11</v>
      </c>
      <c r="L6681" s="77">
        <v>254.62165500000009</v>
      </c>
      <c r="M6681" s="77">
        <v>0.19568052842950071</v>
      </c>
      <c r="N6681" s="77">
        <v>255.14923200000001</v>
      </c>
      <c r="O6681" s="77">
        <v>-1.149601735817977E-2</v>
      </c>
      <c r="P6681" s="77">
        <v>6821000</v>
      </c>
      <c r="Q6681" s="77">
        <v>3755000</v>
      </c>
      <c r="R6681" s="77">
        <v>1.82</v>
      </c>
      <c r="S6681" s="77">
        <v>31.559000000000001</v>
      </c>
      <c r="T6681" s="77">
        <v>8.0109999999999992</v>
      </c>
      <c r="U6681" s="77">
        <v>18.202400000000001</v>
      </c>
      <c r="V6681" s="77">
        <v>2.4021692410061442</v>
      </c>
      <c r="AC6681" s="77">
        <v>256.93</v>
      </c>
      <c r="AD6681" s="77">
        <v>253.5241</v>
      </c>
      <c r="AH6681" s="77">
        <f>IF(AND(M6681&lt;Variables!$G$6,M6681&gt;Variables!$G$5),0,1)</f>
        <v>1</v>
      </c>
      <c r="AI6681" s="77">
        <f t="shared" si="210"/>
        <v>1</v>
      </c>
      <c r="AJ6681" s="77">
        <f>IF(I6681&gt;Variables!$G$7,0,1)</f>
        <v>0</v>
      </c>
      <c r="AK6681" s="77">
        <f>IF(F6681&gt;Variables!$G$8,0,1)</f>
        <v>1</v>
      </c>
      <c r="AL6681" s="77">
        <f>IF(G6681&gt;Variables!$G$9,0,1)</f>
        <v>1</v>
      </c>
      <c r="AM6681" s="77">
        <f>IF(AND(K6681&gt;Variables!$G$10,K6681&lt;Variables!$G$11),0,1)</f>
        <v>1</v>
      </c>
      <c r="AN6681" s="77">
        <f>IF(H6681&lt;Variables!$G$13,1,0)</f>
        <v>0</v>
      </c>
      <c r="AO6681" s="77">
        <f>IF(R6681&lt;Variables!$G$12,0,1)</f>
        <v>0</v>
      </c>
      <c r="AP6681" s="78">
        <f t="shared" si="211"/>
        <v>1</v>
      </c>
      <c r="AQ6681" s="77">
        <f>IF(V6681&lt;Variables!$G$15,1,0)</f>
        <v>1</v>
      </c>
      <c r="AR6681" s="77">
        <v>0</v>
      </c>
      <c r="AS6681" s="77">
        <v>0</v>
      </c>
      <c r="AT6681" s="77">
        <v>0</v>
      </c>
      <c r="AU6681" s="77">
        <v>1</v>
      </c>
      <c r="BA6681" s="77">
        <v>-0.77</v>
      </c>
    </row>
    <row r="6682" spans="3:53" x14ac:dyDescent="0.25">
      <c r="C6682" s="77" t="s">
        <v>785</v>
      </c>
      <c r="D6682" s="77" t="s">
        <v>456</v>
      </c>
      <c r="E6682" s="77">
        <v>53.69</v>
      </c>
      <c r="F6682" s="77">
        <v>9.14</v>
      </c>
      <c r="G6682" s="77">
        <v>9.98</v>
      </c>
      <c r="H6682" s="77">
        <v>6290</v>
      </c>
      <c r="I6682" s="77">
        <v>1.113</v>
      </c>
      <c r="J6682" s="77" t="s">
        <v>74</v>
      </c>
      <c r="K6682" s="77">
        <v>51.16</v>
      </c>
      <c r="L6682" s="77">
        <v>53.460974999999998</v>
      </c>
      <c r="M6682" s="77">
        <v>0.1852285709342274</v>
      </c>
      <c r="N6682" s="77">
        <v>53.714035999999993</v>
      </c>
      <c r="O6682" s="77">
        <v>-0.28677048211381989</v>
      </c>
      <c r="P6682" s="77">
        <v>3146000</v>
      </c>
      <c r="Q6682" s="77">
        <v>1408000</v>
      </c>
      <c r="R6682" s="77">
        <v>2.23</v>
      </c>
      <c r="S6682" s="77">
        <v>31.559000000000001</v>
      </c>
      <c r="T6682" s="77">
        <v>8.0109999999999992</v>
      </c>
      <c r="U6682" s="77">
        <v>18.202400000000001</v>
      </c>
      <c r="V6682" s="77">
        <v>2.3735811266247948</v>
      </c>
      <c r="AC6682" s="77">
        <v>54.5</v>
      </c>
      <c r="AD6682" s="77">
        <v>52.95</v>
      </c>
      <c r="AH6682" s="77">
        <f>IF(AND(M6682&lt;Variables!$G$6,M6682&gt;Variables!$G$5),0,1)</f>
        <v>1</v>
      </c>
      <c r="AI6682" s="77">
        <f t="shared" si="210"/>
        <v>1</v>
      </c>
      <c r="AJ6682" s="77">
        <f>IF(I6682&gt;Variables!$G$7,0,1)</f>
        <v>1</v>
      </c>
      <c r="AK6682" s="77">
        <f>IF(F6682&gt;Variables!$G$8,0,1)</f>
        <v>0</v>
      </c>
      <c r="AL6682" s="77">
        <f>IF(G6682&gt;Variables!$G$9,0,1)</f>
        <v>1</v>
      </c>
      <c r="AM6682" s="77">
        <f>IF(AND(K6682&gt;Variables!$G$10,K6682&lt;Variables!$G$11),0,1)</f>
        <v>1</v>
      </c>
      <c r="AN6682" s="77">
        <f>IF(H6682&lt;Variables!$G$13,1,0)</f>
        <v>0</v>
      </c>
      <c r="AO6682" s="77">
        <f>IF(R6682&lt;Variables!$G$12,0,1)</f>
        <v>1</v>
      </c>
      <c r="AP6682" s="78">
        <f t="shared" si="211"/>
        <v>0</v>
      </c>
      <c r="AQ6682" s="77">
        <f>IF(V6682&lt;Variables!$G$15,1,0)</f>
        <v>1</v>
      </c>
      <c r="AR6682" s="77">
        <v>0</v>
      </c>
      <c r="AS6682" s="77">
        <v>0</v>
      </c>
      <c r="AT6682" s="77">
        <v>0</v>
      </c>
      <c r="AU6682" s="77">
        <v>1</v>
      </c>
      <c r="BA6682" s="77">
        <v>-0.41</v>
      </c>
    </row>
    <row r="6683" spans="3:53" x14ac:dyDescent="0.25">
      <c r="C6683" s="77" t="s">
        <v>785</v>
      </c>
      <c r="D6683" s="77" t="s">
        <v>458</v>
      </c>
      <c r="E6683" s="77">
        <v>39.35</v>
      </c>
      <c r="F6683" s="77">
        <v>8.91</v>
      </c>
      <c r="G6683" s="77">
        <v>9.58</v>
      </c>
      <c r="H6683" s="77">
        <v>8790</v>
      </c>
      <c r="I6683" s="77">
        <v>10.882999999999999</v>
      </c>
      <c r="J6683" s="77" t="s">
        <v>74</v>
      </c>
      <c r="K6683" s="77">
        <v>56.88</v>
      </c>
      <c r="L6683" s="77">
        <v>39.067455000000002</v>
      </c>
      <c r="M6683" s="77">
        <v>0.4672559295198459</v>
      </c>
      <c r="N6683" s="77">
        <v>39.144129999999997</v>
      </c>
      <c r="O6683" s="77">
        <v>0.2704620079690187</v>
      </c>
      <c r="P6683" s="77">
        <v>21206000</v>
      </c>
      <c r="Q6683" s="77">
        <v>19867000</v>
      </c>
      <c r="R6683" s="77">
        <v>1.07</v>
      </c>
      <c r="S6683" s="77">
        <v>31.559000000000001</v>
      </c>
      <c r="T6683" s="77">
        <v>8.0109999999999992</v>
      </c>
      <c r="U6683" s="77">
        <v>18.202400000000001</v>
      </c>
      <c r="V6683" s="77">
        <v>2.416844032176245</v>
      </c>
      <c r="AC6683" s="77">
        <v>39.57</v>
      </c>
      <c r="AD6683" s="77">
        <v>38.82</v>
      </c>
      <c r="AH6683" s="77">
        <f>IF(AND(M6683&lt;Variables!$G$6,M6683&gt;Variables!$G$5),0,1)</f>
        <v>1</v>
      </c>
      <c r="AI6683" s="77">
        <f t="shared" si="210"/>
        <v>1</v>
      </c>
      <c r="AJ6683" s="77">
        <f>IF(I6683&gt;Variables!$G$7,0,1)</f>
        <v>1</v>
      </c>
      <c r="AK6683" s="77">
        <f>IF(F6683&gt;Variables!$G$8,0,1)</f>
        <v>1</v>
      </c>
      <c r="AL6683" s="77">
        <f>IF(G6683&gt;Variables!$G$9,0,1)</f>
        <v>1</v>
      </c>
      <c r="AM6683" s="77">
        <f>IF(AND(K6683&gt;Variables!$G$10,K6683&lt;Variables!$G$11),0,1)</f>
        <v>1</v>
      </c>
      <c r="AN6683" s="77">
        <f>IF(H6683&lt;Variables!$G$13,1,0)</f>
        <v>0</v>
      </c>
      <c r="AO6683" s="77">
        <f>IF(R6683&lt;Variables!$G$12,0,1)</f>
        <v>0</v>
      </c>
      <c r="AP6683" s="78">
        <f t="shared" si="211"/>
        <v>0</v>
      </c>
      <c r="AQ6683" s="77">
        <f>IF(V6683&lt;Variables!$G$15,1,0)</f>
        <v>1</v>
      </c>
      <c r="AR6683" s="77">
        <v>0</v>
      </c>
      <c r="AS6683" s="77">
        <v>0</v>
      </c>
      <c r="AT6683" s="77">
        <v>0</v>
      </c>
      <c r="AU6683" s="77">
        <v>1</v>
      </c>
      <c r="BA6683" s="77">
        <v>-0.54</v>
      </c>
    </row>
    <row r="6684" spans="3:53" x14ac:dyDescent="0.25">
      <c r="C6684" s="77" t="s">
        <v>785</v>
      </c>
      <c r="D6684" s="77" t="s">
        <v>449</v>
      </c>
      <c r="E6684" s="77">
        <v>32.99</v>
      </c>
      <c r="F6684" s="77">
        <v>10.199999999999999</v>
      </c>
      <c r="G6684" s="77">
        <v>6.39</v>
      </c>
      <c r="H6684" s="77">
        <v>17360</v>
      </c>
      <c r="I6684" s="77">
        <v>-0.24</v>
      </c>
      <c r="J6684" s="77" t="s">
        <v>74</v>
      </c>
      <c r="K6684" s="77">
        <v>40.39</v>
      </c>
      <c r="L6684" s="77">
        <v>32.962090000000003</v>
      </c>
      <c r="M6684" s="77">
        <v>-0.36463100489077271</v>
      </c>
      <c r="N6684" s="77">
        <v>33.052512</v>
      </c>
      <c r="O6684" s="77">
        <v>-0.6372042161273479</v>
      </c>
      <c r="P6684" s="77">
        <v>48326000</v>
      </c>
      <c r="Q6684" s="77">
        <v>34219000</v>
      </c>
      <c r="R6684" s="77">
        <v>1.41</v>
      </c>
      <c r="S6684" s="77">
        <v>31.559000000000001</v>
      </c>
      <c r="T6684" s="77">
        <v>8.0109999999999992</v>
      </c>
      <c r="U6684" s="77">
        <v>18.202400000000001</v>
      </c>
      <c r="V6684" s="77">
        <v>2.266800953899343</v>
      </c>
      <c r="AC6684" s="77">
        <v>34.130000000000003</v>
      </c>
      <c r="AD6684" s="77">
        <v>32.57</v>
      </c>
      <c r="AH6684" s="77">
        <f>IF(AND(M6684&lt;Variables!$G$6,M6684&gt;Variables!$G$5),0,1)</f>
        <v>1</v>
      </c>
      <c r="AI6684" s="77">
        <f t="shared" si="210"/>
        <v>1</v>
      </c>
      <c r="AJ6684" s="77">
        <f>IF(I6684&gt;Variables!$G$7,0,1)</f>
        <v>1</v>
      </c>
      <c r="AK6684" s="77">
        <f>IF(F6684&gt;Variables!$G$8,0,1)</f>
        <v>0</v>
      </c>
      <c r="AL6684" s="77">
        <f>IF(G6684&gt;Variables!$G$9,0,1)</f>
        <v>1</v>
      </c>
      <c r="AM6684" s="77">
        <f>IF(AND(K6684&gt;Variables!$G$10,K6684&lt;Variables!$G$11),0,1)</f>
        <v>1</v>
      </c>
      <c r="AN6684" s="77">
        <f>IF(H6684&lt;Variables!$G$13,1,0)</f>
        <v>0</v>
      </c>
      <c r="AO6684" s="77">
        <f>IF(R6684&lt;Variables!$G$12,0,1)</f>
        <v>0</v>
      </c>
      <c r="AP6684" s="78">
        <f t="shared" si="211"/>
        <v>0</v>
      </c>
      <c r="AQ6684" s="77">
        <f>IF(V6684&lt;Variables!$G$15,1,0)</f>
        <v>1</v>
      </c>
      <c r="AR6684" s="77">
        <v>1</v>
      </c>
      <c r="AS6684" s="77">
        <v>0</v>
      </c>
      <c r="AT6684" s="77">
        <v>0</v>
      </c>
      <c r="AU6684" s="77">
        <v>0</v>
      </c>
      <c r="BA6684" s="77">
        <v>1.33</v>
      </c>
    </row>
    <row r="6685" spans="3:53" x14ac:dyDescent="0.25">
      <c r="C6685" s="77" t="s">
        <v>785</v>
      </c>
      <c r="D6685" s="77" t="s">
        <v>131</v>
      </c>
      <c r="E6685" s="77">
        <v>1.8</v>
      </c>
      <c r="F6685" s="77">
        <v>18.54</v>
      </c>
      <c r="G6685" s="77">
        <v>12.89</v>
      </c>
      <c r="H6685" s="77">
        <v>2660</v>
      </c>
      <c r="I6685" s="77">
        <v>7.6929999999999996</v>
      </c>
      <c r="J6685" s="77" t="s">
        <v>74</v>
      </c>
      <c r="K6685" s="77">
        <v>64.989999999999995</v>
      </c>
      <c r="L6685" s="77">
        <v>1.7682549999999999</v>
      </c>
      <c r="M6685" s="77">
        <v>1.512508094137982</v>
      </c>
      <c r="N6685" s="77">
        <v>1.749468</v>
      </c>
      <c r="O6685" s="77">
        <v>2.602619767837989</v>
      </c>
      <c r="P6685" s="77">
        <v>106341000</v>
      </c>
      <c r="Q6685" s="77">
        <v>21404000</v>
      </c>
      <c r="R6685" s="77">
        <v>4.97</v>
      </c>
      <c r="S6685" s="77">
        <v>31.559000000000001</v>
      </c>
      <c r="T6685" s="77">
        <v>8.0109999999999992</v>
      </c>
      <c r="U6685" s="77">
        <v>18.202400000000001</v>
      </c>
      <c r="V6685" s="77">
        <v>2.4174930201481142</v>
      </c>
      <c r="AC6685" s="77">
        <v>1.88</v>
      </c>
      <c r="AD6685" s="77">
        <v>1.73</v>
      </c>
      <c r="AH6685" s="77">
        <f>IF(AND(M6685&lt;Variables!$G$6,M6685&gt;Variables!$G$5),0,1)</f>
        <v>1</v>
      </c>
      <c r="AI6685" s="77">
        <f t="shared" si="210"/>
        <v>0</v>
      </c>
      <c r="AJ6685" s="77">
        <f>IF(I6685&gt;Variables!$G$7,0,1)</f>
        <v>1</v>
      </c>
      <c r="AK6685" s="77">
        <f>IF(F6685&gt;Variables!$G$8,0,1)</f>
        <v>0</v>
      </c>
      <c r="AL6685" s="77">
        <f>IF(G6685&gt;Variables!$G$9,0,1)</f>
        <v>0</v>
      </c>
      <c r="AM6685" s="77">
        <f>IF(AND(K6685&gt;Variables!$G$10,K6685&lt;Variables!$G$11),0,1)</f>
        <v>0</v>
      </c>
      <c r="AN6685" s="77">
        <f>IF(H6685&lt;Variables!$G$13,1,0)</f>
        <v>0</v>
      </c>
      <c r="AO6685" s="77">
        <f>IF(R6685&lt;Variables!$G$12,0,1)</f>
        <v>1</v>
      </c>
      <c r="AP6685" s="78">
        <f t="shared" si="211"/>
        <v>0</v>
      </c>
      <c r="AQ6685" s="77">
        <f>IF(V6685&lt;Variables!$G$15,1,0)</f>
        <v>1</v>
      </c>
      <c r="AR6685" s="77">
        <v>0</v>
      </c>
      <c r="AS6685" s="77">
        <v>0</v>
      </c>
      <c r="AT6685" s="77">
        <v>1</v>
      </c>
      <c r="AU6685" s="77">
        <v>0</v>
      </c>
      <c r="BA6685" s="77">
        <v>-0.57999999999999996</v>
      </c>
    </row>
    <row r="6686" spans="3:53" x14ac:dyDescent="0.25">
      <c r="C6686" s="77" t="s">
        <v>786</v>
      </c>
      <c r="D6686" s="77" t="s">
        <v>131</v>
      </c>
      <c r="E6686" s="77">
        <v>1.8</v>
      </c>
      <c r="F6686" s="77">
        <v>19.86</v>
      </c>
      <c r="G6686" s="77">
        <v>13.21</v>
      </c>
      <c r="H6686" s="77">
        <v>2660</v>
      </c>
      <c r="I6686" s="77">
        <v>7.7430000000000003</v>
      </c>
      <c r="J6686" s="77" t="s">
        <v>74</v>
      </c>
      <c r="K6686" s="77">
        <v>59.64</v>
      </c>
      <c r="L6686" s="77">
        <v>1.7812600000000001</v>
      </c>
      <c r="M6686" s="77">
        <v>1.05767827268338</v>
      </c>
      <c r="N6686" s="77">
        <v>1.755012</v>
      </c>
      <c r="O6686" s="77">
        <v>2.5690992426262622</v>
      </c>
      <c r="P6686" s="77">
        <v>110008000</v>
      </c>
      <c r="Q6686" s="77">
        <v>21404000</v>
      </c>
      <c r="R6686" s="77">
        <v>5.14</v>
      </c>
      <c r="S6686" s="77">
        <v>31.809000000000001</v>
      </c>
      <c r="T6686" s="77">
        <v>7.8740000000000014</v>
      </c>
      <c r="U6686" s="77">
        <v>18.246400000000001</v>
      </c>
      <c r="V6686" s="77">
        <v>2.40992466334168</v>
      </c>
      <c r="AC6686" s="77">
        <v>1.88</v>
      </c>
      <c r="AD6686" s="77">
        <v>1.73</v>
      </c>
      <c r="AH6686" s="77">
        <f>IF(AND(M6686&lt;Variables!$G$6,M6686&gt;Variables!$G$5),0,1)</f>
        <v>1</v>
      </c>
      <c r="AI6686" s="77">
        <f t="shared" si="210"/>
        <v>0</v>
      </c>
      <c r="AJ6686" s="77">
        <f>IF(I6686&gt;Variables!$G$7,0,1)</f>
        <v>1</v>
      </c>
      <c r="AK6686" s="77">
        <f>IF(F6686&gt;Variables!$G$8,0,1)</f>
        <v>0</v>
      </c>
      <c r="AL6686" s="77">
        <f>IF(G6686&gt;Variables!$G$9,0,1)</f>
        <v>0</v>
      </c>
      <c r="AM6686" s="77">
        <f>IF(AND(K6686&gt;Variables!$G$10,K6686&lt;Variables!$G$11),0,1)</f>
        <v>1</v>
      </c>
      <c r="AN6686" s="77">
        <f>IF(H6686&lt;Variables!$G$13,1,0)</f>
        <v>0</v>
      </c>
      <c r="AO6686" s="77">
        <f>IF(R6686&lt;Variables!$G$12,0,1)</f>
        <v>1</v>
      </c>
      <c r="AP6686" s="78">
        <f t="shared" si="211"/>
        <v>0</v>
      </c>
      <c r="AQ6686" s="77">
        <f>IF(V6686&lt;Variables!$G$15,1,0)</f>
        <v>1</v>
      </c>
      <c r="AR6686" s="77">
        <v>0</v>
      </c>
      <c r="AS6686" s="77">
        <v>0</v>
      </c>
      <c r="AT6686" s="77">
        <v>1</v>
      </c>
      <c r="AU6686" s="77">
        <v>0</v>
      </c>
      <c r="BA6686" s="77">
        <v>-2.33</v>
      </c>
    </row>
    <row r="6687" spans="3:53" x14ac:dyDescent="0.25">
      <c r="C6687" s="77" t="s">
        <v>786</v>
      </c>
      <c r="D6687" s="77" t="s">
        <v>432</v>
      </c>
      <c r="E6687" s="77">
        <v>22.04</v>
      </c>
      <c r="F6687" s="77">
        <v>13.32</v>
      </c>
      <c r="G6687" s="77">
        <v>2.95</v>
      </c>
      <c r="H6687" s="77">
        <v>2230</v>
      </c>
      <c r="I6687" s="77">
        <v>0.81599999999999995</v>
      </c>
      <c r="J6687" s="77" t="s">
        <v>74</v>
      </c>
      <c r="K6687" s="77">
        <v>68.790000000000006</v>
      </c>
      <c r="L6687" s="77">
        <v>21.913354999999999</v>
      </c>
      <c r="M6687" s="77">
        <v>0.39539814875447959</v>
      </c>
      <c r="N6687" s="77">
        <v>21.851023999999999</v>
      </c>
      <c r="O6687" s="77">
        <v>0.68178040534849782</v>
      </c>
      <c r="P6687" s="77">
        <v>2348000</v>
      </c>
      <c r="Q6687" s="77">
        <v>1300000</v>
      </c>
      <c r="R6687" s="77">
        <v>1.81</v>
      </c>
      <c r="S6687" s="77">
        <v>31.809000000000001</v>
      </c>
      <c r="T6687" s="77">
        <v>7.8740000000000014</v>
      </c>
      <c r="U6687" s="77">
        <v>18.246400000000001</v>
      </c>
      <c r="V6687" s="77">
        <v>2.5299275619831838</v>
      </c>
      <c r="AC6687" s="77">
        <v>22.16</v>
      </c>
      <c r="AD6687" s="77">
        <v>21.46</v>
      </c>
      <c r="AH6687" s="77">
        <f>IF(AND(M6687&lt;Variables!$G$6,M6687&gt;Variables!$G$5),0,1)</f>
        <v>1</v>
      </c>
      <c r="AI6687" s="77">
        <f t="shared" si="210"/>
        <v>0</v>
      </c>
      <c r="AJ6687" s="77">
        <f>IF(I6687&gt;Variables!$G$7,0,1)</f>
        <v>1</v>
      </c>
      <c r="AK6687" s="77">
        <f>IF(F6687&gt;Variables!$G$8,0,1)</f>
        <v>0</v>
      </c>
      <c r="AL6687" s="77">
        <f>IF(G6687&gt;Variables!$G$9,0,1)</f>
        <v>1</v>
      </c>
      <c r="AM6687" s="77">
        <f>IF(AND(K6687&gt;Variables!$G$10,K6687&lt;Variables!$G$11),0,1)</f>
        <v>0</v>
      </c>
      <c r="AN6687" s="77">
        <f>IF(H6687&lt;Variables!$G$13,1,0)</f>
        <v>0</v>
      </c>
      <c r="AO6687" s="77">
        <f>IF(R6687&lt;Variables!$G$12,0,1)</f>
        <v>0</v>
      </c>
      <c r="AP6687" s="78">
        <f t="shared" si="211"/>
        <v>0</v>
      </c>
      <c r="AQ6687" s="77">
        <f>IF(V6687&lt;Variables!$G$15,1,0)</f>
        <v>1</v>
      </c>
      <c r="AR6687" s="77">
        <v>0</v>
      </c>
      <c r="AS6687" s="77">
        <v>0</v>
      </c>
      <c r="AT6687" s="77">
        <v>1</v>
      </c>
      <c r="AU6687" s="77">
        <v>0</v>
      </c>
      <c r="BA6687" s="77">
        <v>-2.02</v>
      </c>
    </row>
    <row r="6688" spans="3:53" x14ac:dyDescent="0.25">
      <c r="C6688" s="77" t="s">
        <v>786</v>
      </c>
      <c r="D6688" s="77" t="s">
        <v>429</v>
      </c>
      <c r="E6688" s="77">
        <v>183.57</v>
      </c>
      <c r="F6688" s="77">
        <v>10.16</v>
      </c>
      <c r="G6688" s="77">
        <v>-1.22</v>
      </c>
      <c r="H6688" s="77">
        <v>3840</v>
      </c>
      <c r="I6688" s="77">
        <v>3.6360000000000001</v>
      </c>
      <c r="J6688" s="77" t="s">
        <v>74</v>
      </c>
      <c r="K6688" s="77">
        <v>37.11</v>
      </c>
      <c r="L6688" s="77">
        <v>183.70625000000001</v>
      </c>
      <c r="M6688" s="77">
        <v>-0.19392372333548191</v>
      </c>
      <c r="N6688" s="77">
        <v>183.68743409090911</v>
      </c>
      <c r="O6688" s="77">
        <v>-0.1837001494299893</v>
      </c>
      <c r="P6688" s="77">
        <v>714412</v>
      </c>
      <c r="Q6688" s="77">
        <v>177589</v>
      </c>
      <c r="R6688" s="77">
        <v>4.0199999999999996</v>
      </c>
      <c r="S6688" s="77">
        <v>31.809000000000001</v>
      </c>
      <c r="T6688" s="77">
        <v>7.8740000000000014</v>
      </c>
      <c r="U6688" s="77">
        <v>18.246400000000001</v>
      </c>
      <c r="V6688" s="77">
        <v>2.2312825502262439</v>
      </c>
      <c r="AC6688" s="77">
        <v>184.17</v>
      </c>
      <c r="AD6688" s="77">
        <v>181.905</v>
      </c>
      <c r="AH6688" s="77">
        <f>IF(AND(M6688&lt;Variables!$G$6,M6688&gt;Variables!$G$5),0,1)</f>
        <v>1</v>
      </c>
      <c r="AI6688" s="77">
        <f t="shared" si="210"/>
        <v>0</v>
      </c>
      <c r="AJ6688" s="77">
        <f>IF(I6688&gt;Variables!$G$7,0,1)</f>
        <v>1</v>
      </c>
      <c r="AK6688" s="77">
        <f>IF(F6688&gt;Variables!$G$8,0,1)</f>
        <v>0</v>
      </c>
      <c r="AL6688" s="77">
        <f>IF(G6688&gt;Variables!$G$9,0,1)</f>
        <v>1</v>
      </c>
      <c r="AM6688" s="77">
        <f>IF(AND(K6688&gt;Variables!$G$10,K6688&lt;Variables!$G$11),0,1)</f>
        <v>1</v>
      </c>
      <c r="AN6688" s="77">
        <f>IF(H6688&lt;Variables!$G$13,1,0)</f>
        <v>0</v>
      </c>
      <c r="AO6688" s="77">
        <f>IF(R6688&lt;Variables!$G$12,0,1)</f>
        <v>1</v>
      </c>
      <c r="AP6688" s="78">
        <f t="shared" si="211"/>
        <v>0</v>
      </c>
      <c r="AQ6688" s="77">
        <f>IF(V6688&lt;Variables!$G$15,1,0)</f>
        <v>1</v>
      </c>
      <c r="AR6688" s="77">
        <v>0</v>
      </c>
      <c r="AS6688" s="77">
        <v>1</v>
      </c>
      <c r="AT6688" s="77">
        <v>0</v>
      </c>
      <c r="AU6688" s="77">
        <v>0</v>
      </c>
      <c r="BA6688" s="77">
        <v>-0.05</v>
      </c>
    </row>
    <row r="6689" spans="3:53" x14ac:dyDescent="0.25">
      <c r="C6689" s="77" t="s">
        <v>786</v>
      </c>
      <c r="D6689" s="77" t="s">
        <v>449</v>
      </c>
      <c r="E6689" s="77">
        <v>32.76</v>
      </c>
      <c r="F6689" s="77">
        <v>9.7200000000000006</v>
      </c>
      <c r="G6689" s="77">
        <v>5.8</v>
      </c>
      <c r="H6689" s="77">
        <v>17360</v>
      </c>
      <c r="I6689" s="77">
        <v>-0.248</v>
      </c>
      <c r="J6689" s="77" t="s">
        <v>74</v>
      </c>
      <c r="K6689" s="77">
        <v>31.64</v>
      </c>
      <c r="L6689" s="77">
        <v>32.880000000000003</v>
      </c>
      <c r="M6689" s="77">
        <v>-0.6690997566909942</v>
      </c>
      <c r="N6689" s="77">
        <v>32.992918000000003</v>
      </c>
      <c r="O6689" s="77">
        <v>-1.0090589744138621</v>
      </c>
      <c r="P6689" s="77">
        <v>48690000</v>
      </c>
      <c r="Q6689" s="77">
        <v>34219000</v>
      </c>
      <c r="R6689" s="77">
        <v>1.42</v>
      </c>
      <c r="S6689" s="77">
        <v>31.809000000000001</v>
      </c>
      <c r="T6689" s="77">
        <v>7.8740000000000014</v>
      </c>
      <c r="U6689" s="77">
        <v>18.246400000000001</v>
      </c>
      <c r="V6689" s="77">
        <v>2.1587088622871051</v>
      </c>
      <c r="AC6689" s="77">
        <v>34.130000000000003</v>
      </c>
      <c r="AD6689" s="77">
        <v>32.57</v>
      </c>
      <c r="AH6689" s="77">
        <f>IF(AND(M6689&lt;Variables!$G$6,M6689&gt;Variables!$G$5),0,1)</f>
        <v>1</v>
      </c>
      <c r="AI6689" s="77">
        <f t="shared" si="210"/>
        <v>1</v>
      </c>
      <c r="AJ6689" s="77">
        <f>IF(I6689&gt;Variables!$G$7,0,1)</f>
        <v>1</v>
      </c>
      <c r="AK6689" s="77">
        <f>IF(F6689&gt;Variables!$G$8,0,1)</f>
        <v>0</v>
      </c>
      <c r="AL6689" s="77">
        <f>IF(G6689&gt;Variables!$G$9,0,1)</f>
        <v>1</v>
      </c>
      <c r="AM6689" s="77">
        <f>IF(AND(K6689&gt;Variables!$G$10,K6689&lt;Variables!$G$11),0,1)</f>
        <v>1</v>
      </c>
      <c r="AN6689" s="77">
        <f>IF(H6689&lt;Variables!$G$13,1,0)</f>
        <v>0</v>
      </c>
      <c r="AO6689" s="77">
        <f>IF(R6689&lt;Variables!$G$12,0,1)</f>
        <v>0</v>
      </c>
      <c r="AP6689" s="78">
        <f t="shared" si="211"/>
        <v>0</v>
      </c>
      <c r="AQ6689" s="77">
        <f>IF(V6689&lt;Variables!$G$15,1,0)</f>
        <v>1</v>
      </c>
      <c r="AR6689" s="77">
        <v>1</v>
      </c>
      <c r="AS6689" s="77">
        <v>0</v>
      </c>
      <c r="AT6689" s="77">
        <v>0</v>
      </c>
      <c r="AU6689" s="77">
        <v>0</v>
      </c>
      <c r="BA6689" s="77">
        <v>1.47</v>
      </c>
    </row>
    <row r="6690" spans="3:53" x14ac:dyDescent="0.25">
      <c r="C6690" s="77" t="s">
        <v>786</v>
      </c>
      <c r="D6690" s="77" t="s">
        <v>456</v>
      </c>
      <c r="E6690" s="77">
        <v>53.59</v>
      </c>
      <c r="F6690" s="77">
        <v>9.11</v>
      </c>
      <c r="G6690" s="77">
        <v>9.5500000000000007</v>
      </c>
      <c r="H6690" s="77">
        <v>6290</v>
      </c>
      <c r="I6690" s="77">
        <v>1.095</v>
      </c>
      <c r="J6690" s="77" t="s">
        <v>74</v>
      </c>
      <c r="K6690" s="77">
        <v>40.19</v>
      </c>
      <c r="L6690" s="77">
        <v>53.439509999999999</v>
      </c>
      <c r="M6690" s="77">
        <v>-0.16749779329937181</v>
      </c>
      <c r="N6690" s="77">
        <v>53.656244000000008</v>
      </c>
      <c r="O6690" s="77">
        <v>-0.5707518401772711</v>
      </c>
      <c r="P6690" s="77">
        <v>3161000</v>
      </c>
      <c r="Q6690" s="77">
        <v>1408000</v>
      </c>
      <c r="R6690" s="77">
        <v>2.25</v>
      </c>
      <c r="S6690" s="77">
        <v>31.809000000000001</v>
      </c>
      <c r="T6690" s="77">
        <v>7.8740000000000014</v>
      </c>
      <c r="U6690" s="77">
        <v>18.246400000000001</v>
      </c>
      <c r="V6690" s="77">
        <v>2.2649779157444372</v>
      </c>
      <c r="AC6690" s="77">
        <v>54.5</v>
      </c>
      <c r="AD6690" s="77">
        <v>52.95</v>
      </c>
      <c r="AH6690" s="77">
        <f>IF(AND(M6690&lt;Variables!$G$6,M6690&gt;Variables!$G$5),0,1)</f>
        <v>1</v>
      </c>
      <c r="AI6690" s="77">
        <f t="shared" si="210"/>
        <v>1</v>
      </c>
      <c r="AJ6690" s="77">
        <f>IF(I6690&gt;Variables!$G$7,0,1)</f>
        <v>1</v>
      </c>
      <c r="AK6690" s="77">
        <f>IF(F6690&gt;Variables!$G$8,0,1)</f>
        <v>0</v>
      </c>
      <c r="AL6690" s="77">
        <f>IF(G6690&gt;Variables!$G$9,0,1)</f>
        <v>1</v>
      </c>
      <c r="AM6690" s="77">
        <f>IF(AND(K6690&gt;Variables!$G$10,K6690&lt;Variables!$G$11),0,1)</f>
        <v>1</v>
      </c>
      <c r="AN6690" s="77">
        <f>IF(H6690&lt;Variables!$G$13,1,0)</f>
        <v>0</v>
      </c>
      <c r="AO6690" s="77">
        <f>IF(R6690&lt;Variables!$G$12,0,1)</f>
        <v>1</v>
      </c>
      <c r="AP6690" s="78">
        <f t="shared" si="211"/>
        <v>0</v>
      </c>
      <c r="AQ6690" s="77">
        <f>IF(V6690&lt;Variables!$G$15,1,0)</f>
        <v>1</v>
      </c>
      <c r="AR6690" s="77">
        <v>0</v>
      </c>
      <c r="AS6690" s="77">
        <v>0</v>
      </c>
      <c r="AT6690" s="77">
        <v>0</v>
      </c>
      <c r="AU6690" s="77">
        <v>1</v>
      </c>
      <c r="BA6690" s="77">
        <v>-0.35</v>
      </c>
    </row>
    <row r="6691" spans="3:53" x14ac:dyDescent="0.25">
      <c r="C6691" s="77" t="s">
        <v>786</v>
      </c>
      <c r="D6691" s="77" t="s">
        <v>458</v>
      </c>
      <c r="E6691" s="77">
        <v>39.06</v>
      </c>
      <c r="F6691" s="77">
        <v>8.4700000000000006</v>
      </c>
      <c r="G6691" s="77">
        <v>8.69</v>
      </c>
      <c r="H6691" s="77">
        <v>8790</v>
      </c>
      <c r="I6691" s="77">
        <v>10.782999999999999</v>
      </c>
      <c r="J6691" s="77" t="s">
        <v>74</v>
      </c>
      <c r="K6691" s="77">
        <v>41.01</v>
      </c>
      <c r="L6691" s="77">
        <v>39.045315000000002</v>
      </c>
      <c r="M6691" s="77">
        <v>-0.29021407561957191</v>
      </c>
      <c r="N6691" s="77">
        <v>39.126165999999998</v>
      </c>
      <c r="O6691" s="77">
        <v>-0.49625613713338451</v>
      </c>
      <c r="P6691" s="77">
        <v>21409000</v>
      </c>
      <c r="Q6691" s="77">
        <v>19867000</v>
      </c>
      <c r="R6691" s="77">
        <v>1.08</v>
      </c>
      <c r="S6691" s="77">
        <v>31.809000000000001</v>
      </c>
      <c r="T6691" s="77">
        <v>7.8740000000000014</v>
      </c>
      <c r="U6691" s="77">
        <v>18.246400000000001</v>
      </c>
      <c r="V6691" s="77">
        <v>2.2738743030951092</v>
      </c>
      <c r="AC6691" s="77">
        <v>39.57</v>
      </c>
      <c r="AD6691" s="77">
        <v>38.82</v>
      </c>
      <c r="AH6691" s="77">
        <f>IF(AND(M6691&lt;Variables!$G$6,M6691&gt;Variables!$G$5),0,1)</f>
        <v>1</v>
      </c>
      <c r="AI6691" s="77">
        <f t="shared" si="210"/>
        <v>1</v>
      </c>
      <c r="AJ6691" s="77">
        <f>IF(I6691&gt;Variables!$G$7,0,1)</f>
        <v>1</v>
      </c>
      <c r="AK6691" s="77">
        <f>IF(F6691&gt;Variables!$G$8,0,1)</f>
        <v>1</v>
      </c>
      <c r="AL6691" s="77">
        <f>IF(G6691&gt;Variables!$G$9,0,1)</f>
        <v>1</v>
      </c>
      <c r="AM6691" s="77">
        <f>IF(AND(K6691&gt;Variables!$G$10,K6691&lt;Variables!$G$11),0,1)</f>
        <v>1</v>
      </c>
      <c r="AN6691" s="77">
        <f>IF(H6691&lt;Variables!$G$13,1,0)</f>
        <v>0</v>
      </c>
      <c r="AO6691" s="77">
        <f>IF(R6691&lt;Variables!$G$12,0,1)</f>
        <v>0</v>
      </c>
      <c r="AP6691" s="78">
        <f t="shared" si="211"/>
        <v>0</v>
      </c>
      <c r="AQ6691" s="77">
        <f>IF(V6691&lt;Variables!$G$15,1,0)</f>
        <v>1</v>
      </c>
      <c r="AR6691" s="77">
        <v>0</v>
      </c>
      <c r="AS6691" s="77">
        <v>0</v>
      </c>
      <c r="AT6691" s="77">
        <v>0</v>
      </c>
      <c r="AU6691" s="77">
        <v>1</v>
      </c>
      <c r="BA6691" s="77">
        <v>-0.05</v>
      </c>
    </row>
    <row r="6692" spans="3:53" x14ac:dyDescent="0.25">
      <c r="C6692" s="77" t="s">
        <v>786</v>
      </c>
      <c r="D6692" s="77" t="s">
        <v>466</v>
      </c>
      <c r="E6692" s="77">
        <v>1.38</v>
      </c>
      <c r="F6692" s="77">
        <v>24.99</v>
      </c>
      <c r="G6692" s="77">
        <v>10.89</v>
      </c>
      <c r="H6692" s="77">
        <v>59.38</v>
      </c>
      <c r="I6692" s="77">
        <v>-0.88100000000000001</v>
      </c>
      <c r="J6692" s="77" t="s">
        <v>74</v>
      </c>
      <c r="K6692" s="77">
        <v>47.95</v>
      </c>
      <c r="L6692" s="77">
        <v>1.37463</v>
      </c>
      <c r="M6692" s="77">
        <v>2.691633384983461E-2</v>
      </c>
      <c r="N6692" s="77">
        <v>1.383318</v>
      </c>
      <c r="O6692" s="77">
        <v>-0.60130786991856155</v>
      </c>
      <c r="P6692" s="77">
        <v>24000000</v>
      </c>
      <c r="Q6692" s="77">
        <v>1080000</v>
      </c>
      <c r="R6692" s="77">
        <v>22.22</v>
      </c>
      <c r="S6692" s="77">
        <v>31.809000000000001</v>
      </c>
      <c r="T6692" s="77">
        <v>7.8740000000000014</v>
      </c>
      <c r="U6692" s="77">
        <v>18.246400000000001</v>
      </c>
      <c r="V6692" s="77">
        <v>2.3452215307828288</v>
      </c>
      <c r="AC6692" s="77">
        <v>1.64</v>
      </c>
      <c r="AD6692" s="77">
        <v>1.37</v>
      </c>
      <c r="AH6692" s="77">
        <f>IF(AND(M6692&lt;Variables!$G$6,M6692&gt;Variables!$G$5),0,1)</f>
        <v>1</v>
      </c>
      <c r="AI6692" s="77">
        <f t="shared" si="210"/>
        <v>1</v>
      </c>
      <c r="AJ6692" s="77">
        <f>IF(I6692&gt;Variables!$G$7,0,1)</f>
        <v>1</v>
      </c>
      <c r="AK6692" s="77">
        <f>IF(F6692&gt;Variables!$G$8,0,1)</f>
        <v>0</v>
      </c>
      <c r="AL6692" s="77">
        <f>IF(G6692&gt;Variables!$G$9,0,1)</f>
        <v>0</v>
      </c>
      <c r="AM6692" s="77">
        <f>IF(AND(K6692&gt;Variables!$G$10,K6692&lt;Variables!$G$11),0,1)</f>
        <v>1</v>
      </c>
      <c r="AN6692" s="77">
        <f>IF(H6692&lt;Variables!$G$13,1,0)</f>
        <v>1</v>
      </c>
      <c r="AO6692" s="77">
        <f>IF(R6692&lt;Variables!$G$12,0,1)</f>
        <v>1</v>
      </c>
      <c r="AP6692" s="78">
        <f t="shared" si="211"/>
        <v>0</v>
      </c>
      <c r="AQ6692" s="77">
        <f>IF(V6692&lt;Variables!$G$15,1,0)</f>
        <v>1</v>
      </c>
      <c r="AR6692" s="77">
        <v>1</v>
      </c>
      <c r="AS6692" s="77">
        <v>0</v>
      </c>
      <c r="AT6692" s="77">
        <v>0</v>
      </c>
      <c r="AU6692" s="77">
        <v>0</v>
      </c>
      <c r="BA6692" s="77">
        <v>2</v>
      </c>
    </row>
    <row r="6693" spans="3:53" x14ac:dyDescent="0.25">
      <c r="C6693" s="77" t="s">
        <v>786</v>
      </c>
      <c r="D6693" s="77" t="s">
        <v>642</v>
      </c>
      <c r="E6693" s="77">
        <v>7.13</v>
      </c>
      <c r="F6693" s="77">
        <v>25.69</v>
      </c>
      <c r="G6693" s="77">
        <v>15.96</v>
      </c>
      <c r="H6693" s="77">
        <v>711.65</v>
      </c>
      <c r="I6693" s="77">
        <v>9303.5810000000001</v>
      </c>
      <c r="J6693" s="77" t="s">
        <v>74</v>
      </c>
      <c r="K6693" s="77">
        <v>49.3</v>
      </c>
      <c r="L6693" s="77">
        <v>7.2995549999999998</v>
      </c>
      <c r="M6693" s="77">
        <v>-0.71038577009146131</v>
      </c>
      <c r="N6693" s="77">
        <v>7.1758640000000007</v>
      </c>
      <c r="O6693" s="77">
        <v>1.001078058335545</v>
      </c>
      <c r="P6693" s="77">
        <v>38140000</v>
      </c>
      <c r="Q6693" s="77">
        <v>19010000</v>
      </c>
      <c r="R6693" s="77">
        <v>2.0099999999999998</v>
      </c>
      <c r="S6693" s="77">
        <v>31.809000000000001</v>
      </c>
      <c r="T6693" s="77">
        <v>7.8740000000000014</v>
      </c>
      <c r="U6693" s="77">
        <v>18.246400000000001</v>
      </c>
      <c r="V6693" s="77">
        <v>2.3767819141495612</v>
      </c>
      <c r="AC6693" s="77">
        <v>7.66</v>
      </c>
      <c r="AD6693" s="77">
        <v>6.51</v>
      </c>
      <c r="AH6693" s="77">
        <f>IF(AND(M6693&lt;Variables!$G$6,M6693&gt;Variables!$G$5),0,1)</f>
        <v>1</v>
      </c>
      <c r="AI6693" s="77">
        <f t="shared" si="210"/>
        <v>0</v>
      </c>
      <c r="AJ6693" s="77">
        <f>IF(I6693&gt;Variables!$G$7,0,1)</f>
        <v>0</v>
      </c>
      <c r="AK6693" s="77">
        <f>IF(F6693&gt;Variables!$G$8,0,1)</f>
        <v>0</v>
      </c>
      <c r="AL6693" s="77">
        <f>IF(G6693&gt;Variables!$G$9,0,1)</f>
        <v>0</v>
      </c>
      <c r="AM6693" s="77">
        <f>IF(AND(K6693&gt;Variables!$G$10,K6693&lt;Variables!$G$11),0,1)</f>
        <v>1</v>
      </c>
      <c r="AN6693" s="77">
        <f>IF(H6693&lt;Variables!$G$13,1,0)</f>
        <v>1</v>
      </c>
      <c r="AO6693" s="77">
        <f>IF(R6693&lt;Variables!$G$12,0,1)</f>
        <v>0</v>
      </c>
      <c r="AP6693" s="78">
        <f t="shared" si="211"/>
        <v>0</v>
      </c>
      <c r="AQ6693" s="77">
        <f>IF(V6693&lt;Variables!$G$15,1,0)</f>
        <v>1</v>
      </c>
      <c r="AR6693" s="77">
        <v>1</v>
      </c>
      <c r="AS6693" s="77">
        <v>0</v>
      </c>
      <c r="AT6693" s="77">
        <v>0</v>
      </c>
      <c r="AU6693" s="77">
        <v>0</v>
      </c>
      <c r="BA6693" s="77">
        <v>2</v>
      </c>
    </row>
    <row r="6694" spans="3:53" x14ac:dyDescent="0.25">
      <c r="C6694" s="77" t="s">
        <v>786</v>
      </c>
      <c r="D6694" s="77" t="s">
        <v>431</v>
      </c>
      <c r="E6694" s="77">
        <v>37.14</v>
      </c>
      <c r="F6694" s="77">
        <v>28.33</v>
      </c>
      <c r="G6694" s="77">
        <v>25.24</v>
      </c>
      <c r="H6694" s="77">
        <v>3750</v>
      </c>
      <c r="I6694" s="77">
        <v>52.460999999999999</v>
      </c>
      <c r="J6694" s="77" t="s">
        <v>74</v>
      </c>
      <c r="K6694" s="77">
        <v>63.55</v>
      </c>
      <c r="L6694" s="77">
        <v>36.662995000000002</v>
      </c>
      <c r="M6694" s="77">
        <v>1.110124800224328</v>
      </c>
      <c r="N6694" s="77">
        <v>36.385043999999994</v>
      </c>
      <c r="O6694" s="77">
        <v>1.8825207412144589</v>
      </c>
      <c r="P6694" s="77">
        <v>29186000</v>
      </c>
      <c r="Q6694" s="77">
        <v>5226000</v>
      </c>
      <c r="R6694" s="77">
        <v>5.58</v>
      </c>
      <c r="S6694" s="77">
        <v>31.809000000000001</v>
      </c>
      <c r="T6694" s="77">
        <v>7.8740000000000014</v>
      </c>
      <c r="U6694" s="77">
        <v>18.246400000000001</v>
      </c>
      <c r="V6694" s="77">
        <v>2.4350729074618691</v>
      </c>
      <c r="AC6694" s="77">
        <v>38.549999999999997</v>
      </c>
      <c r="AD6694" s="77">
        <v>36.549999999999997</v>
      </c>
      <c r="AH6694" s="77">
        <f>IF(AND(M6694&lt;Variables!$G$6,M6694&gt;Variables!$G$5),0,1)</f>
        <v>1</v>
      </c>
      <c r="AI6694" s="77">
        <f t="shared" si="210"/>
        <v>0</v>
      </c>
      <c r="AJ6694" s="77">
        <f>IF(I6694&gt;Variables!$G$7,0,1)</f>
        <v>0</v>
      </c>
      <c r="AK6694" s="77">
        <f>IF(F6694&gt;Variables!$G$8,0,1)</f>
        <v>0</v>
      </c>
      <c r="AL6694" s="77">
        <f>IF(G6694&gt;Variables!$G$9,0,1)</f>
        <v>0</v>
      </c>
      <c r="AM6694" s="77">
        <f>IF(AND(K6694&gt;Variables!$G$10,K6694&lt;Variables!$G$11),0,1)</f>
        <v>0</v>
      </c>
      <c r="AN6694" s="77">
        <f>IF(H6694&lt;Variables!$G$13,1,0)</f>
        <v>0</v>
      </c>
      <c r="AO6694" s="77">
        <f>IF(R6694&lt;Variables!$G$12,0,1)</f>
        <v>1</v>
      </c>
      <c r="AP6694" s="78">
        <f t="shared" si="211"/>
        <v>0</v>
      </c>
      <c r="AQ6694" s="77">
        <f>IF(V6694&lt;Variables!$G$15,1,0)</f>
        <v>1</v>
      </c>
      <c r="AR6694" s="77">
        <v>1</v>
      </c>
      <c r="AS6694" s="77">
        <v>0</v>
      </c>
      <c r="AT6694" s="77">
        <v>0</v>
      </c>
      <c r="AU6694" s="77">
        <v>0</v>
      </c>
      <c r="BA6694" s="77">
        <v>2</v>
      </c>
    </row>
    <row r="6695" spans="3:53" x14ac:dyDescent="0.25">
      <c r="C6695" s="77" t="s">
        <v>786</v>
      </c>
      <c r="D6695" s="77" t="s">
        <v>435</v>
      </c>
      <c r="E6695" s="77">
        <v>5.82</v>
      </c>
      <c r="F6695" s="77">
        <v>29.29</v>
      </c>
      <c r="G6695" s="77">
        <v>11.11</v>
      </c>
      <c r="H6695" s="77">
        <v>184.53</v>
      </c>
      <c r="I6695" s="77">
        <v>32.003</v>
      </c>
      <c r="J6695" s="77" t="s">
        <v>74</v>
      </c>
      <c r="K6695" s="77">
        <v>51.77</v>
      </c>
      <c r="L6695" s="77">
        <v>5.8481294117647069</v>
      </c>
      <c r="M6695" s="77">
        <v>-0.25528524958209081</v>
      </c>
      <c r="N6695" s="77">
        <v>5.7955319148936164</v>
      </c>
      <c r="O6695" s="77">
        <v>0.64995043870920954</v>
      </c>
      <c r="P6695" s="77">
        <v>1220000</v>
      </c>
      <c r="Q6695" s="77">
        <v>258610</v>
      </c>
      <c r="R6695" s="77">
        <v>4.72</v>
      </c>
      <c r="S6695" s="77">
        <v>31.809000000000001</v>
      </c>
      <c r="T6695" s="77">
        <v>7.8740000000000014</v>
      </c>
      <c r="U6695" s="77">
        <v>18.246400000000001</v>
      </c>
      <c r="V6695" s="77">
        <v>2.393279573416538</v>
      </c>
      <c r="AC6695" s="77">
        <v>5.8316999999999997</v>
      </c>
      <c r="AD6695" s="77">
        <v>5.5</v>
      </c>
      <c r="AH6695" s="77">
        <f>IF(AND(M6695&lt;Variables!$G$6,M6695&gt;Variables!$G$5),0,1)</f>
        <v>1</v>
      </c>
      <c r="AI6695" s="77">
        <f t="shared" si="210"/>
        <v>0</v>
      </c>
      <c r="AJ6695" s="77">
        <f>IF(I6695&gt;Variables!$G$7,0,1)</f>
        <v>1</v>
      </c>
      <c r="AK6695" s="77">
        <f>IF(F6695&gt;Variables!$G$8,0,1)</f>
        <v>0</v>
      </c>
      <c r="AL6695" s="77">
        <f>IF(G6695&gt;Variables!$G$9,0,1)</f>
        <v>0</v>
      </c>
      <c r="AM6695" s="77">
        <f>IF(AND(K6695&gt;Variables!$G$10,K6695&lt;Variables!$G$11),0,1)</f>
        <v>1</v>
      </c>
      <c r="AN6695" s="77">
        <f>IF(H6695&lt;Variables!$G$13,1,0)</f>
        <v>1</v>
      </c>
      <c r="AO6695" s="77">
        <f>IF(R6695&lt;Variables!$G$12,0,1)</f>
        <v>1</v>
      </c>
      <c r="AP6695" s="78">
        <f t="shared" si="211"/>
        <v>0</v>
      </c>
      <c r="AQ6695" s="77">
        <f>IF(V6695&lt;Variables!$G$15,1,0)</f>
        <v>1</v>
      </c>
      <c r="AR6695" s="77">
        <v>0</v>
      </c>
      <c r="AS6695" s="77">
        <v>0</v>
      </c>
      <c r="AT6695" s="77">
        <v>1</v>
      </c>
      <c r="AU6695" s="77">
        <v>0</v>
      </c>
      <c r="BA6695" s="77">
        <v>-2.25</v>
      </c>
    </row>
    <row r="6696" spans="3:53" x14ac:dyDescent="0.25">
      <c r="C6696" s="77" t="s">
        <v>786</v>
      </c>
      <c r="D6696" s="77" t="s">
        <v>768</v>
      </c>
      <c r="E6696" s="77">
        <v>32.200000000000003</v>
      </c>
      <c r="F6696" s="77">
        <v>6.18</v>
      </c>
      <c r="G6696" s="77">
        <v>4.32</v>
      </c>
      <c r="H6696" s="77">
        <v>3610</v>
      </c>
      <c r="I6696" s="77">
        <v>-5.1050000000000004</v>
      </c>
      <c r="J6696" s="77" t="s">
        <v>75</v>
      </c>
      <c r="K6696" s="77">
        <v>50.11</v>
      </c>
      <c r="L6696" s="77">
        <v>32.141111111111108</v>
      </c>
      <c r="M6696" s="77">
        <v>-0.12790818266669959</v>
      </c>
      <c r="N6696" s="77">
        <v>32.104469696969687</v>
      </c>
      <c r="O6696" s="77">
        <v>-1.392235103673055E-2</v>
      </c>
      <c r="P6696" s="77">
        <v>91504</v>
      </c>
      <c r="Q6696" s="77">
        <v>234448</v>
      </c>
      <c r="R6696" s="77">
        <v>0.39</v>
      </c>
      <c r="S6696" s="77">
        <v>31.809000000000001</v>
      </c>
      <c r="T6696" s="77">
        <v>7.8740000000000014</v>
      </c>
      <c r="U6696" s="77">
        <v>18.246400000000001</v>
      </c>
      <c r="V6696" s="77">
        <v>2.3715058466208041</v>
      </c>
      <c r="AC6696" s="77">
        <v>33.93</v>
      </c>
      <c r="AD6696" s="77">
        <v>31.65</v>
      </c>
      <c r="AH6696" s="77">
        <f>IF(AND(M6696&lt;Variables!$G$6,M6696&gt;Variables!$G$5),0,1)</f>
        <v>1</v>
      </c>
      <c r="AI6696" s="77">
        <f t="shared" si="210"/>
        <v>0</v>
      </c>
      <c r="AJ6696" s="77">
        <f>IF(I6696&gt;Variables!$G$7,0,1)</f>
        <v>1</v>
      </c>
      <c r="AK6696" s="77">
        <f>IF(F6696&gt;Variables!$G$8,0,1)</f>
        <v>1</v>
      </c>
      <c r="AL6696" s="77">
        <f>IF(G6696&gt;Variables!$G$9,0,1)</f>
        <v>1</v>
      </c>
      <c r="AM6696" s="77">
        <f>IF(AND(K6696&gt;Variables!$G$10,K6696&lt;Variables!$G$11),0,1)</f>
        <v>1</v>
      </c>
      <c r="AN6696" s="77">
        <f>IF(H6696&lt;Variables!$G$13,1,0)</f>
        <v>0</v>
      </c>
      <c r="AO6696" s="77">
        <f>IF(R6696&lt;Variables!$G$12,0,1)</f>
        <v>0</v>
      </c>
      <c r="AP6696" s="78">
        <f t="shared" si="211"/>
        <v>1</v>
      </c>
      <c r="AQ6696" s="77">
        <f>IF(V6696&lt;Variables!$G$15,1,0)</f>
        <v>1</v>
      </c>
      <c r="AR6696" s="77">
        <v>1</v>
      </c>
      <c r="AS6696" s="77">
        <v>0</v>
      </c>
      <c r="AT6696" s="77">
        <v>0</v>
      </c>
      <c r="AU6696" s="77">
        <v>0</v>
      </c>
      <c r="BA6696" s="77">
        <v>0.43</v>
      </c>
    </row>
    <row r="6697" spans="3:53" x14ac:dyDescent="0.25">
      <c r="C6697" s="77" t="s">
        <v>786</v>
      </c>
      <c r="D6697" s="77" t="s">
        <v>764</v>
      </c>
      <c r="E6697" s="77">
        <v>193.54</v>
      </c>
      <c r="F6697" s="77">
        <v>6.67</v>
      </c>
      <c r="G6697" s="77">
        <v>6.86</v>
      </c>
      <c r="H6697" s="77">
        <v>13830</v>
      </c>
      <c r="I6697" s="77">
        <v>-1.7370000000000001</v>
      </c>
      <c r="J6697" s="77" t="s">
        <v>75</v>
      </c>
      <c r="K6697" s="77">
        <v>46.61</v>
      </c>
      <c r="L6697" s="77">
        <v>193.03412499999999</v>
      </c>
      <c r="M6697" s="77">
        <v>-6.9482533204965696E-2</v>
      </c>
      <c r="N6697" s="77">
        <v>193.20542399999999</v>
      </c>
      <c r="O6697" s="77">
        <v>-0.15808251842868359</v>
      </c>
      <c r="P6697" s="77">
        <v>3020000</v>
      </c>
      <c r="Q6697" s="77">
        <v>3773000</v>
      </c>
      <c r="R6697" s="77">
        <v>0.8</v>
      </c>
      <c r="S6697" s="77">
        <v>31.809000000000001</v>
      </c>
      <c r="T6697" s="77">
        <v>7.8740000000000014</v>
      </c>
      <c r="U6697" s="77">
        <v>18.246400000000001</v>
      </c>
      <c r="V6697" s="77">
        <v>2.3330058896288421</v>
      </c>
      <c r="AC6697" s="77">
        <v>195.60990000000001</v>
      </c>
      <c r="AD6697" s="77">
        <v>190.55009999999999</v>
      </c>
      <c r="AH6697" s="77">
        <f>IF(AND(M6697&lt;Variables!$G$6,M6697&gt;Variables!$G$5),0,1)</f>
        <v>1</v>
      </c>
      <c r="AI6697" s="77">
        <f t="shared" si="210"/>
        <v>1</v>
      </c>
      <c r="AJ6697" s="77">
        <f>IF(I6697&gt;Variables!$G$7,0,1)</f>
        <v>1</v>
      </c>
      <c r="AK6697" s="77">
        <f>IF(F6697&gt;Variables!$G$8,0,1)</f>
        <v>1</v>
      </c>
      <c r="AL6697" s="77">
        <f>IF(G6697&gt;Variables!$G$9,0,1)</f>
        <v>1</v>
      </c>
      <c r="AM6697" s="77">
        <f>IF(AND(K6697&gt;Variables!$G$10,K6697&lt;Variables!$G$11),0,1)</f>
        <v>1</v>
      </c>
      <c r="AN6697" s="77">
        <f>IF(H6697&lt;Variables!$G$13,1,0)</f>
        <v>0</v>
      </c>
      <c r="AO6697" s="77">
        <f>IF(R6697&lt;Variables!$G$12,0,1)</f>
        <v>0</v>
      </c>
      <c r="AP6697" s="78">
        <f t="shared" si="211"/>
        <v>1</v>
      </c>
      <c r="AQ6697" s="77">
        <f>IF(V6697&lt;Variables!$G$15,1,0)</f>
        <v>1</v>
      </c>
      <c r="AR6697" s="77">
        <v>0</v>
      </c>
      <c r="AS6697" s="77">
        <v>0</v>
      </c>
      <c r="AT6697" s="77">
        <v>0</v>
      </c>
      <c r="AU6697" s="77">
        <v>1</v>
      </c>
      <c r="BA6697" s="77">
        <v>-0.2</v>
      </c>
    </row>
    <row r="6698" spans="3:53" x14ac:dyDescent="0.25">
      <c r="C6698" s="77" t="s">
        <v>786</v>
      </c>
      <c r="D6698" s="77" t="s">
        <v>174</v>
      </c>
      <c r="E6698" s="77">
        <v>26.5</v>
      </c>
      <c r="F6698" s="77">
        <v>6.89</v>
      </c>
      <c r="G6698" s="77">
        <v>6.69</v>
      </c>
      <c r="H6698" s="77">
        <v>403.19</v>
      </c>
      <c r="I6698" s="77">
        <v>136.64599999999999</v>
      </c>
      <c r="J6698" s="77" t="s">
        <v>75</v>
      </c>
      <c r="K6698" s="77">
        <v>69.150000000000006</v>
      </c>
      <c r="L6698" s="77">
        <v>26.3445</v>
      </c>
      <c r="M6698" s="77">
        <v>0.4763802691263922</v>
      </c>
      <c r="N6698" s="77">
        <v>26.168280769230769</v>
      </c>
      <c r="O6698" s="77">
        <v>1.152996000883626</v>
      </c>
      <c r="P6698" s="77">
        <v>219703</v>
      </c>
      <c r="Q6698" s="77">
        <v>702133</v>
      </c>
      <c r="R6698" s="77">
        <v>0.31</v>
      </c>
      <c r="S6698" s="77">
        <v>31.809000000000001</v>
      </c>
      <c r="T6698" s="77">
        <v>7.8740000000000014</v>
      </c>
      <c r="U6698" s="77">
        <v>18.246400000000001</v>
      </c>
      <c r="V6698" s="77">
        <v>2.526661806942625</v>
      </c>
      <c r="AC6698" s="77">
        <v>26.423200000000001</v>
      </c>
      <c r="AD6698" s="77">
        <v>25.63</v>
      </c>
      <c r="AH6698" s="77">
        <f>IF(AND(M6698&lt;Variables!$G$6,M6698&gt;Variables!$G$5),0,1)</f>
        <v>1</v>
      </c>
      <c r="AI6698" s="77">
        <f t="shared" si="210"/>
        <v>0</v>
      </c>
      <c r="AJ6698" s="77">
        <f>IF(I6698&gt;Variables!$G$7,0,1)</f>
        <v>0</v>
      </c>
      <c r="AK6698" s="77">
        <f>IF(F6698&gt;Variables!$G$8,0,1)</f>
        <v>1</v>
      </c>
      <c r="AL6698" s="77">
        <f>IF(G6698&gt;Variables!$G$9,0,1)</f>
        <v>1</v>
      </c>
      <c r="AM6698" s="77">
        <f>IF(AND(K6698&gt;Variables!$G$10,K6698&lt;Variables!$G$11),0,1)</f>
        <v>0</v>
      </c>
      <c r="AN6698" s="77">
        <f>IF(H6698&lt;Variables!$G$13,1,0)</f>
        <v>1</v>
      </c>
      <c r="AO6698" s="77">
        <f>IF(R6698&lt;Variables!$G$12,0,1)</f>
        <v>0</v>
      </c>
      <c r="AP6698" s="78">
        <f t="shared" si="211"/>
        <v>1</v>
      </c>
      <c r="AQ6698" s="77">
        <f>IF(V6698&lt;Variables!$G$15,1,0)</f>
        <v>1</v>
      </c>
      <c r="AR6698" s="77">
        <v>0</v>
      </c>
      <c r="AS6698" s="77">
        <v>0</v>
      </c>
      <c r="AT6698" s="77">
        <v>1</v>
      </c>
      <c r="AU6698" s="77">
        <v>0</v>
      </c>
      <c r="BA6698" s="77">
        <v>-2.14</v>
      </c>
    </row>
    <row r="6699" spans="3:53" x14ac:dyDescent="0.25">
      <c r="C6699" s="77" t="s">
        <v>786</v>
      </c>
      <c r="D6699" s="77" t="s">
        <v>438</v>
      </c>
      <c r="E6699" s="77">
        <v>255.91</v>
      </c>
      <c r="F6699" s="77">
        <v>7.54</v>
      </c>
      <c r="G6699" s="77">
        <v>4.53</v>
      </c>
      <c r="H6699" s="77">
        <v>52880</v>
      </c>
      <c r="I6699" s="77">
        <v>63.137</v>
      </c>
      <c r="J6699" s="77" t="s">
        <v>75</v>
      </c>
      <c r="K6699" s="77">
        <v>49.14</v>
      </c>
      <c r="L6699" s="77">
        <v>254.77694500000001</v>
      </c>
      <c r="M6699" s="77">
        <v>3.6524105428767328E-2</v>
      </c>
      <c r="N6699" s="77">
        <v>255.14113599999999</v>
      </c>
      <c r="O6699" s="77">
        <v>-0.10626902594022029</v>
      </c>
      <c r="P6699" s="77">
        <v>6902000</v>
      </c>
      <c r="Q6699" s="77">
        <v>3755000</v>
      </c>
      <c r="R6699" s="77">
        <v>1.84</v>
      </c>
      <c r="S6699" s="77">
        <v>31.809000000000001</v>
      </c>
      <c r="T6699" s="77">
        <v>7.8740000000000014</v>
      </c>
      <c r="U6699" s="77">
        <v>18.246400000000001</v>
      </c>
      <c r="V6699" s="77">
        <v>2.357231487449023</v>
      </c>
      <c r="AC6699" s="77">
        <v>256.93</v>
      </c>
      <c r="AD6699" s="77">
        <v>253.5241</v>
      </c>
      <c r="AH6699" s="77">
        <f>IF(AND(M6699&lt;Variables!$G$6,M6699&gt;Variables!$G$5),0,1)</f>
        <v>1</v>
      </c>
      <c r="AI6699" s="77">
        <f t="shared" si="210"/>
        <v>1</v>
      </c>
      <c r="AJ6699" s="77">
        <f>IF(I6699&gt;Variables!$G$7,0,1)</f>
        <v>0</v>
      </c>
      <c r="AK6699" s="77">
        <f>IF(F6699&gt;Variables!$G$8,0,1)</f>
        <v>1</v>
      </c>
      <c r="AL6699" s="77">
        <f>IF(G6699&gt;Variables!$G$9,0,1)</f>
        <v>1</v>
      </c>
      <c r="AM6699" s="77">
        <f>IF(AND(K6699&gt;Variables!$G$10,K6699&lt;Variables!$G$11),0,1)</f>
        <v>1</v>
      </c>
      <c r="AN6699" s="77">
        <f>IF(H6699&lt;Variables!$G$13,1,0)</f>
        <v>0</v>
      </c>
      <c r="AO6699" s="77">
        <f>IF(R6699&lt;Variables!$G$12,0,1)</f>
        <v>0</v>
      </c>
      <c r="AP6699" s="78">
        <f t="shared" si="211"/>
        <v>1</v>
      </c>
      <c r="AQ6699" s="77">
        <f>IF(V6699&lt;Variables!$G$15,1,0)</f>
        <v>1</v>
      </c>
      <c r="AR6699" s="77">
        <v>0</v>
      </c>
      <c r="AS6699" s="77">
        <v>0</v>
      </c>
      <c r="AT6699" s="77">
        <v>0</v>
      </c>
      <c r="AU6699" s="77">
        <v>1</v>
      </c>
      <c r="BA6699" s="77">
        <v>-0.68</v>
      </c>
    </row>
    <row r="6700" spans="3:53" x14ac:dyDescent="0.25">
      <c r="C6700" s="77" t="s">
        <v>786</v>
      </c>
      <c r="D6700" s="77" t="s">
        <v>775</v>
      </c>
      <c r="E6700" s="77">
        <v>179.41</v>
      </c>
      <c r="F6700" s="77">
        <v>9.73</v>
      </c>
      <c r="G6700" s="77">
        <v>9.8800000000000008</v>
      </c>
      <c r="H6700" s="77">
        <v>5660</v>
      </c>
      <c r="I6700" s="77">
        <v>7.6980000000000004</v>
      </c>
      <c r="J6700" s="77" t="s">
        <v>75</v>
      </c>
      <c r="K6700" s="77">
        <v>50.79</v>
      </c>
      <c r="L6700" s="77">
        <v>178.97133684210519</v>
      </c>
      <c r="M6700" s="77">
        <v>-9.606948528128964E-2</v>
      </c>
      <c r="N6700" s="77">
        <v>178.4249571428571</v>
      </c>
      <c r="O6700" s="77">
        <v>0.20986013567769379</v>
      </c>
      <c r="P6700" s="77">
        <v>767080</v>
      </c>
      <c r="Q6700" s="77">
        <v>429387</v>
      </c>
      <c r="R6700" s="77">
        <v>1.79</v>
      </c>
      <c r="S6700" s="77">
        <v>31.809000000000001</v>
      </c>
      <c r="T6700" s="77">
        <v>7.8740000000000014</v>
      </c>
      <c r="U6700" s="77">
        <v>18.246400000000001</v>
      </c>
      <c r="V6700" s="77">
        <v>2.377901391069372</v>
      </c>
      <c r="AC6700" s="77">
        <v>179.23</v>
      </c>
      <c r="AD6700" s="77">
        <v>175.76</v>
      </c>
      <c r="AH6700" s="77">
        <f>IF(AND(M6700&lt;Variables!$G$6,M6700&gt;Variables!$G$5),0,1)</f>
        <v>1</v>
      </c>
      <c r="AI6700" s="77">
        <f t="shared" si="210"/>
        <v>0</v>
      </c>
      <c r="AJ6700" s="77">
        <f>IF(I6700&gt;Variables!$G$7,0,1)</f>
        <v>1</v>
      </c>
      <c r="AK6700" s="77">
        <f>IF(F6700&gt;Variables!$G$8,0,1)</f>
        <v>0</v>
      </c>
      <c r="AL6700" s="77">
        <f>IF(G6700&gt;Variables!$G$9,0,1)</f>
        <v>1</v>
      </c>
      <c r="AM6700" s="77">
        <f>IF(AND(K6700&gt;Variables!$G$10,K6700&lt;Variables!$G$11),0,1)</f>
        <v>1</v>
      </c>
      <c r="AN6700" s="77">
        <f>IF(H6700&lt;Variables!$G$13,1,0)</f>
        <v>0</v>
      </c>
      <c r="AO6700" s="77">
        <f>IF(R6700&lt;Variables!$G$12,0,1)</f>
        <v>0</v>
      </c>
      <c r="AP6700" s="78">
        <f t="shared" si="211"/>
        <v>1</v>
      </c>
      <c r="AQ6700" s="77">
        <f>IF(V6700&lt;Variables!$G$15,1,0)</f>
        <v>1</v>
      </c>
      <c r="AR6700" s="77">
        <v>0</v>
      </c>
      <c r="AS6700" s="77">
        <v>0</v>
      </c>
      <c r="AT6700" s="77">
        <v>0</v>
      </c>
      <c r="AU6700" s="77">
        <v>1</v>
      </c>
      <c r="BA6700" s="77">
        <v>-1.7</v>
      </c>
    </row>
    <row r="6701" spans="3:53" x14ac:dyDescent="0.25">
      <c r="C6701" s="77" t="s">
        <v>786</v>
      </c>
      <c r="D6701" s="77" t="s">
        <v>442</v>
      </c>
      <c r="E6701" s="77">
        <v>138.13999999999999</v>
      </c>
      <c r="F6701" s="77">
        <v>9.91</v>
      </c>
      <c r="G6701" s="77">
        <v>1.05</v>
      </c>
      <c r="H6701" s="77">
        <v>20120</v>
      </c>
      <c r="I6701" s="77">
        <v>-22.605</v>
      </c>
      <c r="J6701" s="77" t="s">
        <v>75</v>
      </c>
      <c r="K6701" s="77">
        <v>39.1</v>
      </c>
      <c r="L6701" s="77">
        <v>138.01392000000001</v>
      </c>
      <c r="M6701" s="77">
        <v>-0.20861663808984909</v>
      </c>
      <c r="N6701" s="77">
        <v>138.17095399999999</v>
      </c>
      <c r="O6701" s="77">
        <v>-0.32203150309000228</v>
      </c>
      <c r="P6701" s="77">
        <v>8045000</v>
      </c>
      <c r="Q6701" s="77">
        <v>2303000</v>
      </c>
      <c r="R6701" s="77">
        <v>3.49</v>
      </c>
      <c r="S6701" s="77">
        <v>31.809000000000001</v>
      </c>
      <c r="T6701" s="77">
        <v>7.8740000000000014</v>
      </c>
      <c r="U6701" s="77">
        <v>18.246400000000001</v>
      </c>
      <c r="V6701" s="77">
        <v>2.252932947716578</v>
      </c>
      <c r="AC6701" s="77">
        <v>139.69999999999999</v>
      </c>
      <c r="AD6701" s="77">
        <v>136.09</v>
      </c>
      <c r="AH6701" s="77">
        <f>IF(AND(M6701&lt;Variables!$G$6,M6701&gt;Variables!$G$5),0,1)</f>
        <v>1</v>
      </c>
      <c r="AI6701" s="77">
        <f t="shared" si="210"/>
        <v>1</v>
      </c>
      <c r="AJ6701" s="77">
        <f>IF(I6701&gt;Variables!$G$7,0,1)</f>
        <v>1</v>
      </c>
      <c r="AK6701" s="77">
        <f>IF(F6701&gt;Variables!$G$8,0,1)</f>
        <v>0</v>
      </c>
      <c r="AL6701" s="77">
        <f>IF(G6701&gt;Variables!$G$9,0,1)</f>
        <v>1</v>
      </c>
      <c r="AM6701" s="77">
        <f>IF(AND(K6701&gt;Variables!$G$10,K6701&lt;Variables!$G$11),0,1)</f>
        <v>1</v>
      </c>
      <c r="AN6701" s="77">
        <f>IF(H6701&lt;Variables!$G$13,1,0)</f>
        <v>0</v>
      </c>
      <c r="AO6701" s="77">
        <f>IF(R6701&lt;Variables!$G$12,0,1)</f>
        <v>1</v>
      </c>
      <c r="AP6701" s="78">
        <f t="shared" si="211"/>
        <v>1</v>
      </c>
      <c r="AQ6701" s="77">
        <f>IF(V6701&lt;Variables!$G$15,1,0)</f>
        <v>1</v>
      </c>
      <c r="AR6701" s="77">
        <v>0</v>
      </c>
      <c r="AS6701" s="77">
        <v>1</v>
      </c>
      <c r="AT6701" s="77">
        <v>0</v>
      </c>
      <c r="AU6701" s="77">
        <v>0</v>
      </c>
      <c r="BA6701" s="77">
        <v>-0.48</v>
      </c>
    </row>
    <row r="6702" spans="3:53" x14ac:dyDescent="0.25">
      <c r="C6702" s="77" t="s">
        <v>786</v>
      </c>
      <c r="D6702" s="77" t="s">
        <v>475</v>
      </c>
      <c r="E6702" s="77">
        <v>52.11</v>
      </c>
      <c r="F6702" s="77">
        <v>12.76</v>
      </c>
      <c r="G6702" s="77">
        <v>12.76</v>
      </c>
      <c r="H6702" s="77">
        <v>4840</v>
      </c>
      <c r="I6702" s="77">
        <v>7.0999999999999994E-2</v>
      </c>
      <c r="J6702" s="77" t="s">
        <v>75</v>
      </c>
      <c r="K6702" s="77">
        <v>51.08</v>
      </c>
      <c r="L6702" s="77">
        <v>52.008631578947373</v>
      </c>
      <c r="M6702" s="77">
        <v>7.9541452633367968E-2</v>
      </c>
      <c r="N6702" s="77">
        <v>51.996251999999998</v>
      </c>
      <c r="O6702" s="77">
        <v>0.1033689889802034</v>
      </c>
      <c r="P6702" s="77">
        <v>945222</v>
      </c>
      <c r="Q6702" s="77">
        <v>568912</v>
      </c>
      <c r="R6702" s="77">
        <v>1.66</v>
      </c>
      <c r="S6702" s="77">
        <v>31.809000000000001</v>
      </c>
      <c r="T6702" s="77">
        <v>7.8740000000000014</v>
      </c>
      <c r="U6702" s="77">
        <v>18.246400000000001</v>
      </c>
      <c r="V6702" s="77">
        <v>2.3758726292591108</v>
      </c>
      <c r="AC6702" s="77">
        <v>52.8</v>
      </c>
      <c r="AD6702" s="77">
        <v>51.25</v>
      </c>
      <c r="AH6702" s="77">
        <f>IF(AND(M6702&lt;Variables!$G$6,M6702&gt;Variables!$G$5),0,1)</f>
        <v>1</v>
      </c>
      <c r="AI6702" s="77">
        <f t="shared" si="210"/>
        <v>0</v>
      </c>
      <c r="AJ6702" s="77">
        <f>IF(I6702&gt;Variables!$G$7,0,1)</f>
        <v>1</v>
      </c>
      <c r="AK6702" s="77">
        <f>IF(F6702&gt;Variables!$G$8,0,1)</f>
        <v>0</v>
      </c>
      <c r="AL6702" s="77">
        <f>IF(G6702&gt;Variables!$G$9,0,1)</f>
        <v>0</v>
      </c>
      <c r="AM6702" s="77">
        <f>IF(AND(K6702&gt;Variables!$G$10,K6702&lt;Variables!$G$11),0,1)</f>
        <v>1</v>
      </c>
      <c r="AN6702" s="77">
        <f>IF(H6702&lt;Variables!$G$13,1,0)</f>
        <v>0</v>
      </c>
      <c r="AO6702" s="77">
        <f>IF(R6702&lt;Variables!$G$12,0,1)</f>
        <v>0</v>
      </c>
      <c r="AP6702" s="78">
        <f t="shared" si="211"/>
        <v>1</v>
      </c>
      <c r="AQ6702" s="77">
        <f>IF(V6702&lt;Variables!$G$15,1,0)</f>
        <v>1</v>
      </c>
      <c r="AR6702" s="77">
        <v>1</v>
      </c>
      <c r="AS6702" s="77">
        <v>0</v>
      </c>
      <c r="AT6702" s="77">
        <v>0</v>
      </c>
      <c r="AU6702" s="77">
        <v>0</v>
      </c>
      <c r="BA6702" s="77">
        <v>1.0900000000000001</v>
      </c>
    </row>
    <row r="6703" spans="3:53" x14ac:dyDescent="0.25">
      <c r="C6703" s="77" t="s">
        <v>786</v>
      </c>
      <c r="D6703" s="77" t="s">
        <v>183</v>
      </c>
      <c r="E6703" s="77">
        <v>48.53</v>
      </c>
      <c r="F6703" s="77">
        <v>13.18</v>
      </c>
      <c r="G6703" s="77">
        <v>14.6</v>
      </c>
      <c r="H6703" s="77">
        <v>6840</v>
      </c>
      <c r="I6703" s="77">
        <v>4903.9359999999997</v>
      </c>
      <c r="J6703" s="77" t="s">
        <v>75</v>
      </c>
      <c r="K6703" s="77">
        <v>57.08</v>
      </c>
      <c r="L6703" s="77">
        <v>48.453640000000007</v>
      </c>
      <c r="M6703" s="77">
        <v>-0.23453346332702929</v>
      </c>
      <c r="N6703" s="77">
        <v>47.548942857142869</v>
      </c>
      <c r="O6703" s="77">
        <v>1.663669253875538</v>
      </c>
      <c r="P6703" s="77">
        <v>2215000</v>
      </c>
      <c r="Q6703" s="77">
        <v>2260000</v>
      </c>
      <c r="R6703" s="77">
        <v>0.98</v>
      </c>
      <c r="S6703" s="77">
        <v>31.809000000000001</v>
      </c>
      <c r="T6703" s="77">
        <v>7.8740000000000014</v>
      </c>
      <c r="U6703" s="77">
        <v>18.246400000000001</v>
      </c>
      <c r="V6703" s="77">
        <v>2.451242185152489</v>
      </c>
      <c r="AC6703" s="77">
        <v>49.741199999999999</v>
      </c>
      <c r="AD6703" s="77">
        <v>45.100900000000003</v>
      </c>
      <c r="AH6703" s="77">
        <f>IF(AND(M6703&lt;Variables!$G$6,M6703&gt;Variables!$G$5),0,1)</f>
        <v>1</v>
      </c>
      <c r="AI6703" s="77">
        <f t="shared" si="210"/>
        <v>0</v>
      </c>
      <c r="AJ6703" s="77">
        <f>IF(I6703&gt;Variables!$G$7,0,1)</f>
        <v>0</v>
      </c>
      <c r="AK6703" s="77">
        <f>IF(F6703&gt;Variables!$G$8,0,1)</f>
        <v>0</v>
      </c>
      <c r="AL6703" s="77">
        <f>IF(G6703&gt;Variables!$G$9,0,1)</f>
        <v>0</v>
      </c>
      <c r="AM6703" s="77">
        <f>IF(AND(K6703&gt;Variables!$G$10,K6703&lt;Variables!$G$11),0,1)</f>
        <v>1</v>
      </c>
      <c r="AN6703" s="77">
        <f>IF(H6703&lt;Variables!$G$13,1,0)</f>
        <v>0</v>
      </c>
      <c r="AO6703" s="77">
        <f>IF(R6703&lt;Variables!$G$12,0,1)</f>
        <v>0</v>
      </c>
      <c r="AP6703" s="78">
        <f t="shared" si="211"/>
        <v>1</v>
      </c>
      <c r="AQ6703" s="77">
        <f>IF(V6703&lt;Variables!$G$15,1,0)</f>
        <v>1</v>
      </c>
      <c r="AR6703" s="77">
        <v>1</v>
      </c>
      <c r="AS6703" s="77">
        <v>0</v>
      </c>
      <c r="AT6703" s="77">
        <v>0</v>
      </c>
      <c r="AU6703" s="77">
        <v>0</v>
      </c>
      <c r="BA6703" s="77">
        <v>2</v>
      </c>
    </row>
    <row r="6704" spans="3:53" x14ac:dyDescent="0.25">
      <c r="C6704" s="77" t="s">
        <v>786</v>
      </c>
      <c r="D6704" s="77" t="s">
        <v>453</v>
      </c>
      <c r="E6704" s="77">
        <v>16.920000000000002</v>
      </c>
      <c r="F6704" s="77">
        <v>19.989999999999998</v>
      </c>
      <c r="G6704" s="77">
        <v>-1.57</v>
      </c>
      <c r="H6704" s="77">
        <v>177.22</v>
      </c>
      <c r="I6704" s="77">
        <v>-27.622</v>
      </c>
      <c r="J6704" s="77" t="s">
        <v>75</v>
      </c>
      <c r="K6704" s="77">
        <v>41.05</v>
      </c>
      <c r="L6704" s="77">
        <v>16.909099999999999</v>
      </c>
      <c r="M6704" s="77">
        <v>-0.17209668166846981</v>
      </c>
      <c r="N6704" s="77">
        <v>16.919239285714291</v>
      </c>
      <c r="O6704" s="77">
        <v>-0.23192109912068931</v>
      </c>
      <c r="P6704" s="77">
        <v>652380</v>
      </c>
      <c r="Q6704" s="77">
        <v>77900</v>
      </c>
      <c r="R6704" s="77">
        <v>8.3699999999999992</v>
      </c>
      <c r="S6704" s="77">
        <v>31.809000000000001</v>
      </c>
      <c r="T6704" s="77">
        <v>7.8740000000000014</v>
      </c>
      <c r="U6704" s="77">
        <v>18.246400000000001</v>
      </c>
      <c r="V6704" s="77">
        <v>2.274304227534286</v>
      </c>
      <c r="AC6704" s="77">
        <v>17</v>
      </c>
      <c r="AD6704" s="77">
        <v>16.87</v>
      </c>
      <c r="AH6704" s="77">
        <f>IF(AND(M6704&lt;Variables!$G$6,M6704&gt;Variables!$G$5),0,1)</f>
        <v>1</v>
      </c>
      <c r="AI6704" s="77">
        <f t="shared" si="210"/>
        <v>1</v>
      </c>
      <c r="AJ6704" s="77">
        <f>IF(I6704&gt;Variables!$G$7,0,1)</f>
        <v>1</v>
      </c>
      <c r="AK6704" s="77">
        <f>IF(F6704&gt;Variables!$G$8,0,1)</f>
        <v>0</v>
      </c>
      <c r="AL6704" s="77">
        <f>IF(G6704&gt;Variables!$G$9,0,1)</f>
        <v>1</v>
      </c>
      <c r="AM6704" s="77">
        <f>IF(AND(K6704&gt;Variables!$G$10,K6704&lt;Variables!$G$11),0,1)</f>
        <v>1</v>
      </c>
      <c r="AN6704" s="77">
        <f>IF(H6704&lt;Variables!$G$13,1,0)</f>
        <v>1</v>
      </c>
      <c r="AO6704" s="77">
        <f>IF(R6704&lt;Variables!$G$12,0,1)</f>
        <v>1</v>
      </c>
      <c r="AP6704" s="78">
        <f t="shared" si="211"/>
        <v>1</v>
      </c>
      <c r="AQ6704" s="77">
        <f>IF(V6704&lt;Variables!$G$15,1,0)</f>
        <v>1</v>
      </c>
      <c r="AR6704" s="77">
        <v>0</v>
      </c>
      <c r="AS6704" s="77">
        <v>0</v>
      </c>
      <c r="AT6704" s="77">
        <v>0</v>
      </c>
      <c r="AU6704" s="77">
        <v>1</v>
      </c>
      <c r="BA6704" s="77">
        <v>-0.05</v>
      </c>
    </row>
    <row r="6705" spans="3:53" x14ac:dyDescent="0.25">
      <c r="C6705" s="77" t="s">
        <v>786</v>
      </c>
      <c r="D6705" s="77" t="s">
        <v>485</v>
      </c>
      <c r="E6705" s="77">
        <v>5.4</v>
      </c>
      <c r="F6705" s="77">
        <v>22.31</v>
      </c>
      <c r="G6705" s="77">
        <v>22.17</v>
      </c>
      <c r="H6705" s="77">
        <v>147.38</v>
      </c>
      <c r="I6705" s="77">
        <v>-8.2360000000000007</v>
      </c>
      <c r="J6705" s="77" t="s">
        <v>74</v>
      </c>
      <c r="K6705" s="77">
        <v>35.049999999999997</v>
      </c>
      <c r="L6705" s="77">
        <v>5.5454750000000006</v>
      </c>
      <c r="M6705" s="77">
        <v>-2.6233099959877242</v>
      </c>
      <c r="N6705" s="77">
        <v>5.518796</v>
      </c>
      <c r="O6705" s="77">
        <v>-2.1525709593179321</v>
      </c>
      <c r="P6705" s="77">
        <v>16480000</v>
      </c>
      <c r="Q6705" s="77">
        <v>1270000</v>
      </c>
      <c r="R6705" s="77">
        <v>12.98</v>
      </c>
      <c r="S6705" s="77">
        <v>31.809000000000001</v>
      </c>
      <c r="T6705" s="77">
        <v>7.8740000000000014</v>
      </c>
      <c r="U6705" s="77">
        <v>18.246400000000001</v>
      </c>
      <c r="V6705" s="77">
        <v>2.1670610768329128</v>
      </c>
      <c r="AC6705" s="77">
        <v>5.49</v>
      </c>
      <c r="AD6705" s="77">
        <v>5.15</v>
      </c>
      <c r="AH6705" s="77">
        <f>IF(AND(M6705&lt;Variables!$G$6,M6705&gt;Variables!$G$5),0,1)</f>
        <v>0</v>
      </c>
      <c r="AI6705" s="77">
        <f t="shared" si="210"/>
        <v>0</v>
      </c>
      <c r="AJ6705" s="77">
        <f>IF(I6705&gt;Variables!$G$7,0,1)</f>
        <v>1</v>
      </c>
      <c r="AK6705" s="77">
        <f>IF(F6705&gt;Variables!$G$8,0,1)</f>
        <v>0</v>
      </c>
      <c r="AL6705" s="77">
        <f>IF(G6705&gt;Variables!$G$9,0,1)</f>
        <v>0</v>
      </c>
      <c r="AM6705" s="77">
        <f>IF(AND(K6705&gt;Variables!$G$10,K6705&lt;Variables!$G$11),0,1)</f>
        <v>1</v>
      </c>
      <c r="AN6705" s="77">
        <f>IF(H6705&lt;Variables!$G$13,1,0)</f>
        <v>1</v>
      </c>
      <c r="AO6705" s="77">
        <f>IF(R6705&lt;Variables!$G$12,0,1)</f>
        <v>1</v>
      </c>
      <c r="AP6705" s="78">
        <f t="shared" si="211"/>
        <v>0</v>
      </c>
      <c r="AQ6705" s="77">
        <f>IF(V6705&lt;Variables!$G$15,1,0)</f>
        <v>1</v>
      </c>
      <c r="AR6705" s="77">
        <v>0</v>
      </c>
      <c r="AS6705" s="77">
        <v>0</v>
      </c>
      <c r="AT6705" s="77">
        <v>1</v>
      </c>
      <c r="AU6705" s="77">
        <v>0</v>
      </c>
      <c r="BA6705" s="77">
        <v>-2.25</v>
      </c>
    </row>
    <row r="6706" spans="3:53" x14ac:dyDescent="0.25">
      <c r="C6706" s="77" t="s">
        <v>786</v>
      </c>
      <c r="D6706" s="77" t="s">
        <v>445</v>
      </c>
      <c r="E6706" s="77">
        <v>14.52</v>
      </c>
      <c r="F6706" s="77">
        <v>84.1</v>
      </c>
      <c r="G6706" s="77">
        <v>52.48</v>
      </c>
      <c r="H6706" s="77">
        <v>74.489999999999995</v>
      </c>
      <c r="I6706" s="77">
        <v>3029.8989999999999</v>
      </c>
      <c r="J6706" s="77" t="s">
        <v>75</v>
      </c>
      <c r="K6706" s="77">
        <v>66.48</v>
      </c>
      <c r="L6706" s="77">
        <v>14.116415</v>
      </c>
      <c r="M6706" s="77">
        <v>2.4020617132607729</v>
      </c>
      <c r="N6706" s="77">
        <v>13.657679999999999</v>
      </c>
      <c r="O6706" s="77">
        <v>5.8415484913982443</v>
      </c>
      <c r="P6706" s="77">
        <v>137680000</v>
      </c>
      <c r="Q6706" s="77">
        <v>14860000</v>
      </c>
      <c r="R6706" s="77">
        <v>9.27</v>
      </c>
      <c r="S6706" s="77">
        <v>31.809000000000001</v>
      </c>
      <c r="T6706" s="77">
        <v>7.8740000000000014</v>
      </c>
      <c r="U6706" s="77">
        <v>18.246400000000001</v>
      </c>
      <c r="V6706" s="77">
        <v>2.3609548937794749</v>
      </c>
      <c r="AC6706" s="77">
        <v>16.45</v>
      </c>
      <c r="AD6706" s="77">
        <v>13.03</v>
      </c>
      <c r="AH6706" s="77">
        <f>IF(AND(M6706&lt;Variables!$G$6,M6706&gt;Variables!$G$5),0,1)</f>
        <v>1</v>
      </c>
      <c r="AI6706" s="77">
        <f t="shared" ref="AI6706:AI6769" si="212">IF(L6706&gt;N6706,0,1)</f>
        <v>0</v>
      </c>
      <c r="AJ6706" s="77">
        <f>IF(I6706&gt;Variables!$G$7,0,1)</f>
        <v>0</v>
      </c>
      <c r="AK6706" s="77">
        <f>IF(F6706&gt;Variables!$G$8,0,1)</f>
        <v>0</v>
      </c>
      <c r="AL6706" s="77">
        <f>IF(G6706&gt;Variables!$G$9,0,1)</f>
        <v>0</v>
      </c>
      <c r="AM6706" s="77">
        <f>IF(AND(K6706&gt;Variables!$G$10,K6706&lt;Variables!$G$11),0,1)</f>
        <v>0</v>
      </c>
      <c r="AN6706" s="77">
        <f>IF(H6706&lt;Variables!$G$13,1,0)</f>
        <v>1</v>
      </c>
      <c r="AO6706" s="77">
        <f>IF(R6706&lt;Variables!$G$12,0,1)</f>
        <v>1</v>
      </c>
      <c r="AP6706" s="78">
        <f t="shared" ref="AP6706:AP6769" si="213">IF(J6706="Pass", 0,1)</f>
        <v>1</v>
      </c>
      <c r="AQ6706" s="77">
        <f>IF(V6706&lt;Variables!$G$15,1,0)</f>
        <v>1</v>
      </c>
      <c r="AR6706" s="77">
        <v>1</v>
      </c>
      <c r="AS6706" s="77">
        <v>0</v>
      </c>
      <c r="AT6706" s="77">
        <v>0</v>
      </c>
      <c r="AU6706" s="77">
        <v>0</v>
      </c>
      <c r="BA6706" s="77">
        <v>2</v>
      </c>
    </row>
    <row r="6707" spans="3:53" x14ac:dyDescent="0.25">
      <c r="C6707" s="77" t="s">
        <v>786</v>
      </c>
      <c r="D6707" s="77" t="s">
        <v>452</v>
      </c>
      <c r="E6707" s="77">
        <v>34.1</v>
      </c>
      <c r="F6707" s="77">
        <v>45.36</v>
      </c>
      <c r="G6707" s="77">
        <v>6.25</v>
      </c>
      <c r="H6707" s="77">
        <v>152.74</v>
      </c>
      <c r="I6707" s="77">
        <v>10.226000000000001</v>
      </c>
      <c r="J6707" s="77" t="s">
        <v>74</v>
      </c>
      <c r="K6707" s="77">
        <v>44.75</v>
      </c>
      <c r="L6707" s="77">
        <v>34</v>
      </c>
      <c r="M6707" s="77">
        <v>0</v>
      </c>
      <c r="N6707" s="77">
        <v>34.03051</v>
      </c>
      <c r="O6707" s="77">
        <v>-8.9654842081413388E-2</v>
      </c>
      <c r="P6707" s="77">
        <v>176030</v>
      </c>
      <c r="Q6707" s="77">
        <v>15550</v>
      </c>
      <c r="R6707" s="77">
        <v>11.32</v>
      </c>
      <c r="S6707" s="77">
        <v>31.809000000000001</v>
      </c>
      <c r="T6707" s="77">
        <v>7.8740000000000014</v>
      </c>
      <c r="U6707" s="77">
        <v>18.246400000000001</v>
      </c>
      <c r="V6707" s="77">
        <v>2.3126099999999998</v>
      </c>
      <c r="AC6707" s="77">
        <v>34.6</v>
      </c>
      <c r="AD6707" s="77">
        <v>34</v>
      </c>
      <c r="AH6707" s="77">
        <f>IF(AND(M6707&lt;Variables!$G$6,M6707&gt;Variables!$G$5),0,1)</f>
        <v>1</v>
      </c>
      <c r="AI6707" s="77">
        <f t="shared" si="212"/>
        <v>1</v>
      </c>
      <c r="AJ6707" s="77">
        <f>IF(I6707&gt;Variables!$G$7,0,1)</f>
        <v>1</v>
      </c>
      <c r="AK6707" s="77">
        <f>IF(F6707&gt;Variables!$G$8,0,1)</f>
        <v>0</v>
      </c>
      <c r="AL6707" s="77">
        <f>IF(G6707&gt;Variables!$G$9,0,1)</f>
        <v>1</v>
      </c>
      <c r="AM6707" s="77">
        <f>IF(AND(K6707&gt;Variables!$G$10,K6707&lt;Variables!$G$11),0,1)</f>
        <v>1</v>
      </c>
      <c r="AN6707" s="77">
        <f>IF(H6707&lt;Variables!$G$13,1,0)</f>
        <v>1</v>
      </c>
      <c r="AO6707" s="77">
        <f>IF(R6707&lt;Variables!$G$12,0,1)</f>
        <v>1</v>
      </c>
      <c r="AP6707" s="78">
        <f t="shared" si="213"/>
        <v>0</v>
      </c>
      <c r="AQ6707" s="77">
        <f>IF(V6707&lt;Variables!$G$15,1,0)</f>
        <v>1</v>
      </c>
      <c r="AR6707" s="77">
        <v>0</v>
      </c>
      <c r="AS6707" s="77">
        <v>1</v>
      </c>
      <c r="AT6707" s="77">
        <v>0</v>
      </c>
      <c r="AU6707" s="77">
        <v>0</v>
      </c>
      <c r="BA6707" s="77">
        <v>1.26</v>
      </c>
    </row>
    <row r="6708" spans="3:53" x14ac:dyDescent="0.25">
      <c r="C6708" s="77" t="s">
        <v>786</v>
      </c>
      <c r="D6708" s="77" t="s">
        <v>541</v>
      </c>
      <c r="E6708" s="77">
        <v>158.97</v>
      </c>
      <c r="F6708" s="77">
        <v>7.43</v>
      </c>
      <c r="G6708" s="77">
        <v>6.59</v>
      </c>
      <c r="H6708" s="77">
        <v>21570</v>
      </c>
      <c r="I6708" s="77">
        <v>0.42799999999999999</v>
      </c>
      <c r="J6708" s="77" t="s">
        <v>74</v>
      </c>
      <c r="K6708" s="77">
        <v>39.200000000000003</v>
      </c>
      <c r="L6708" s="77">
        <v>159.01109500000001</v>
      </c>
      <c r="M6708" s="77">
        <v>-0.54782026373692261</v>
      </c>
      <c r="N6708" s="77">
        <v>158.936804</v>
      </c>
      <c r="O6708" s="77">
        <v>-0.50133385090594695</v>
      </c>
      <c r="P6708" s="77">
        <v>3233000</v>
      </c>
      <c r="Q6708" s="77">
        <v>7089000</v>
      </c>
      <c r="R6708" s="77">
        <v>0.46</v>
      </c>
      <c r="S6708" s="77">
        <v>31.809000000000001</v>
      </c>
      <c r="T6708" s="77">
        <v>7.8740000000000014</v>
      </c>
      <c r="U6708" s="77">
        <v>18.246400000000001</v>
      </c>
      <c r="V6708" s="77">
        <v>2.2522685937031</v>
      </c>
      <c r="AC6708" s="77">
        <v>162.38999999999999</v>
      </c>
      <c r="AD6708" s="77">
        <v>157.75</v>
      </c>
      <c r="AH6708" s="77">
        <f>IF(AND(M6708&lt;Variables!$G$6,M6708&gt;Variables!$G$5),0,1)</f>
        <v>1</v>
      </c>
      <c r="AI6708" s="77">
        <f t="shared" si="212"/>
        <v>0</v>
      </c>
      <c r="AJ6708" s="77">
        <f>IF(I6708&gt;Variables!$G$7,0,1)</f>
        <v>1</v>
      </c>
      <c r="AK6708" s="77">
        <f>IF(F6708&gt;Variables!$G$8,0,1)</f>
        <v>1</v>
      </c>
      <c r="AL6708" s="77">
        <f>IF(G6708&gt;Variables!$G$9,0,1)</f>
        <v>1</v>
      </c>
      <c r="AM6708" s="77">
        <f>IF(AND(K6708&gt;Variables!$G$10,K6708&lt;Variables!$G$11),0,1)</f>
        <v>1</v>
      </c>
      <c r="AN6708" s="77">
        <f>IF(H6708&lt;Variables!$G$13,1,0)</f>
        <v>0</v>
      </c>
      <c r="AO6708" s="77">
        <f>IF(R6708&lt;Variables!$G$12,0,1)</f>
        <v>0</v>
      </c>
      <c r="AP6708" s="78">
        <f t="shared" si="213"/>
        <v>0</v>
      </c>
      <c r="AQ6708" s="77">
        <f>IF(V6708&lt;Variables!$G$15,1,0)</f>
        <v>1</v>
      </c>
      <c r="AR6708" s="77">
        <v>0</v>
      </c>
      <c r="AS6708" s="77">
        <v>1</v>
      </c>
      <c r="AT6708" s="77">
        <v>0</v>
      </c>
      <c r="AU6708" s="77">
        <v>0</v>
      </c>
      <c r="BA6708" s="77">
        <v>1.02</v>
      </c>
    </row>
    <row r="6709" spans="3:53" x14ac:dyDescent="0.25">
      <c r="C6709" s="77" t="s">
        <v>786</v>
      </c>
      <c r="D6709" s="77" t="s">
        <v>198</v>
      </c>
      <c r="E6709" s="77">
        <v>0.17</v>
      </c>
      <c r="F6709" s="77">
        <v>7</v>
      </c>
      <c r="G6709" s="77">
        <v>4.0999999999999996</v>
      </c>
      <c r="H6709" s="77">
        <v>-99999</v>
      </c>
      <c r="I6709" s="77">
        <v>-71.597999999999999</v>
      </c>
      <c r="J6709" s="77" t="s">
        <v>75</v>
      </c>
      <c r="K6709" s="77">
        <v>45.2</v>
      </c>
      <c r="L6709" s="77">
        <v>-99999</v>
      </c>
      <c r="M6709" s="77">
        <v>-99999</v>
      </c>
      <c r="N6709" s="77">
        <v>0.14990000000000001</v>
      </c>
      <c r="O6709" s="77">
        <v>0</v>
      </c>
      <c r="P6709" s="77">
        <v>62013</v>
      </c>
      <c r="Q6709" s="77">
        <v>79782</v>
      </c>
      <c r="R6709" s="77">
        <v>0.78</v>
      </c>
      <c r="S6709" s="77">
        <v>31.809000000000001</v>
      </c>
      <c r="T6709" s="77">
        <v>7.8740000000000014</v>
      </c>
      <c r="U6709" s="77">
        <v>18.246400000000001</v>
      </c>
      <c r="V6709" s="77">
        <v>-99999</v>
      </c>
      <c r="AC6709" s="77">
        <v>0.16500000000000001</v>
      </c>
      <c r="AD6709" s="77">
        <v>0.1575</v>
      </c>
      <c r="AH6709" s="77">
        <f>IF(AND(M6709&lt;Variables!$G$6,M6709&gt;Variables!$G$5),0,1)</f>
        <v>1</v>
      </c>
      <c r="AI6709" s="77">
        <f t="shared" si="212"/>
        <v>1</v>
      </c>
      <c r="AJ6709" s="77">
        <f>IF(I6709&gt;Variables!$G$7,0,1)</f>
        <v>1</v>
      </c>
      <c r="AK6709" s="77">
        <f>IF(F6709&gt;Variables!$G$8,0,1)</f>
        <v>1</v>
      </c>
      <c r="AL6709" s="77">
        <f>IF(G6709&gt;Variables!$G$9,0,1)</f>
        <v>1</v>
      </c>
      <c r="AM6709" s="77">
        <f>IF(AND(K6709&gt;Variables!$G$10,K6709&lt;Variables!$G$11),0,1)</f>
        <v>1</v>
      </c>
      <c r="AN6709" s="77">
        <f>IF(H6709&lt;Variables!$G$13,1,0)</f>
        <v>1</v>
      </c>
      <c r="AO6709" s="77">
        <f>IF(R6709&lt;Variables!$G$12,0,1)</f>
        <v>0</v>
      </c>
      <c r="AP6709" s="78">
        <f t="shared" si="213"/>
        <v>1</v>
      </c>
      <c r="AQ6709" s="77">
        <f>IF(V6709&lt;Variables!$G$15,1,0)</f>
        <v>1</v>
      </c>
      <c r="AR6709" s="77">
        <v>0</v>
      </c>
      <c r="AS6709" s="77">
        <v>0</v>
      </c>
      <c r="AT6709" s="77">
        <v>1</v>
      </c>
      <c r="AU6709" s="77">
        <v>0</v>
      </c>
      <c r="BA6709" s="77">
        <v>-2.25</v>
      </c>
    </row>
    <row r="6710" spans="3:53" x14ac:dyDescent="0.25">
      <c r="C6710" s="77" t="s">
        <v>786</v>
      </c>
      <c r="D6710" s="77" t="s">
        <v>444</v>
      </c>
      <c r="E6710" s="77">
        <v>2.58</v>
      </c>
      <c r="F6710" s="77">
        <v>18.170000000000002</v>
      </c>
      <c r="G6710" s="77">
        <v>3.04</v>
      </c>
      <c r="H6710" s="77">
        <v>-99999</v>
      </c>
      <c r="I6710" s="77">
        <v>-99999</v>
      </c>
      <c r="J6710" s="77" t="s">
        <v>75</v>
      </c>
      <c r="K6710" s="77">
        <v>-99999</v>
      </c>
      <c r="L6710" s="77">
        <v>-99999</v>
      </c>
      <c r="M6710" s="77">
        <v>-99999</v>
      </c>
      <c r="N6710" s="77">
        <v>2.5760000000000001</v>
      </c>
      <c r="O6710" s="77">
        <v>0</v>
      </c>
      <c r="P6710" s="77">
        <v>124936</v>
      </c>
      <c r="Q6710" s="77">
        <v>1740</v>
      </c>
      <c r="R6710" s="77">
        <v>71.8</v>
      </c>
      <c r="S6710" s="77">
        <v>31.809000000000001</v>
      </c>
      <c r="T6710" s="77">
        <v>7.8740000000000014</v>
      </c>
      <c r="U6710" s="77">
        <v>18.246400000000001</v>
      </c>
      <c r="V6710" s="77">
        <v>-99999</v>
      </c>
      <c r="AC6710" s="77">
        <v>2.58</v>
      </c>
      <c r="AD6710" s="77">
        <v>2.5007999999999999</v>
      </c>
      <c r="AH6710" s="77">
        <f>IF(AND(M6710&lt;Variables!$G$6,M6710&gt;Variables!$G$5),0,1)</f>
        <v>1</v>
      </c>
      <c r="AI6710" s="77">
        <f t="shared" si="212"/>
        <v>1</v>
      </c>
      <c r="AJ6710" s="77">
        <f>IF(I6710&gt;Variables!$G$7,0,1)</f>
        <v>1</v>
      </c>
      <c r="AK6710" s="77">
        <f>IF(F6710&gt;Variables!$G$8,0,1)</f>
        <v>0</v>
      </c>
      <c r="AL6710" s="77">
        <f>IF(G6710&gt;Variables!$G$9,0,1)</f>
        <v>1</v>
      </c>
      <c r="AM6710" s="77">
        <f>IF(AND(K6710&gt;Variables!$G$10,K6710&lt;Variables!$G$11),0,1)</f>
        <v>1</v>
      </c>
      <c r="AN6710" s="77">
        <f>IF(H6710&lt;Variables!$G$13,1,0)</f>
        <v>1</v>
      </c>
      <c r="AO6710" s="77">
        <f>IF(R6710&lt;Variables!$G$12,0,1)</f>
        <v>1</v>
      </c>
      <c r="AP6710" s="78">
        <f t="shared" si="213"/>
        <v>1</v>
      </c>
      <c r="AQ6710" s="77">
        <f>IF(V6710&lt;Variables!$G$15,1,0)</f>
        <v>1</v>
      </c>
      <c r="AR6710" s="77">
        <v>0</v>
      </c>
      <c r="AS6710" s="77">
        <v>0</v>
      </c>
      <c r="AT6710" s="77">
        <v>1</v>
      </c>
      <c r="AU6710" s="77">
        <v>0</v>
      </c>
      <c r="BA6710" s="77">
        <v>-2.25</v>
      </c>
    </row>
    <row r="6711" spans="3:53" x14ac:dyDescent="0.25">
      <c r="C6711" s="77" t="s">
        <v>787</v>
      </c>
      <c r="D6711" s="77" t="s">
        <v>131</v>
      </c>
      <c r="E6711" s="77">
        <v>1.82</v>
      </c>
      <c r="F6711" s="77">
        <v>18.75</v>
      </c>
      <c r="G6711" s="77">
        <v>12.67</v>
      </c>
      <c r="H6711" s="77">
        <v>2660</v>
      </c>
      <c r="I6711" s="77">
        <v>7.6879999999999997</v>
      </c>
      <c r="J6711" s="77" t="s">
        <v>74</v>
      </c>
      <c r="K6711" s="77">
        <v>53.39</v>
      </c>
      <c r="L6711" s="77">
        <v>1.7919849999999999</v>
      </c>
      <c r="M6711" s="77">
        <v>-2.7064958691051921E-2</v>
      </c>
      <c r="N6711" s="77">
        <v>1.7609520000000001</v>
      </c>
      <c r="O6711" s="77">
        <v>1.734743479663287</v>
      </c>
      <c r="P6711" s="77">
        <v>111226000</v>
      </c>
      <c r="Q6711" s="77">
        <v>21404000</v>
      </c>
      <c r="R6711" s="77">
        <v>5.2</v>
      </c>
      <c r="S6711" s="77">
        <v>31.015000000000001</v>
      </c>
      <c r="T6711" s="77">
        <v>7.6570000000000009</v>
      </c>
      <c r="U6711" s="77">
        <v>17.794</v>
      </c>
      <c r="V6711" s="77">
        <v>2.403089063532339</v>
      </c>
      <c r="AC6711" s="77">
        <v>1.88</v>
      </c>
      <c r="AD6711" s="77">
        <v>1.73</v>
      </c>
      <c r="AH6711" s="77">
        <f>IF(AND(M6711&lt;Variables!$G$6,M6711&gt;Variables!$G$5),0,1)</f>
        <v>1</v>
      </c>
      <c r="AI6711" s="77">
        <f t="shared" si="212"/>
        <v>0</v>
      </c>
      <c r="AJ6711" s="77">
        <f>IF(I6711&gt;Variables!$G$7,0,1)</f>
        <v>1</v>
      </c>
      <c r="AK6711" s="77">
        <f>IF(F6711&gt;Variables!$G$8,0,1)</f>
        <v>0</v>
      </c>
      <c r="AL6711" s="77">
        <f>IF(G6711&gt;Variables!$G$9,0,1)</f>
        <v>0</v>
      </c>
      <c r="AM6711" s="77">
        <f>IF(AND(K6711&gt;Variables!$G$10,K6711&lt;Variables!$G$11),0,1)</f>
        <v>1</v>
      </c>
      <c r="AN6711" s="77">
        <f>IF(H6711&lt;Variables!$G$13,1,0)</f>
        <v>0</v>
      </c>
      <c r="AO6711" s="77">
        <f>IF(R6711&lt;Variables!$G$12,0,1)</f>
        <v>1</v>
      </c>
      <c r="AP6711" s="78">
        <f t="shared" si="213"/>
        <v>0</v>
      </c>
      <c r="AQ6711" s="77">
        <f>IF(V6711&lt;Variables!$G$15,1,0)</f>
        <v>1</v>
      </c>
      <c r="AR6711" s="77">
        <v>0</v>
      </c>
      <c r="AS6711" s="77">
        <v>0</v>
      </c>
      <c r="AT6711" s="77">
        <v>1</v>
      </c>
      <c r="AU6711" s="77">
        <v>0</v>
      </c>
      <c r="BA6711" s="77">
        <v>-2.25</v>
      </c>
    </row>
    <row r="6712" spans="3:53" x14ac:dyDescent="0.25">
      <c r="C6712" s="77" t="s">
        <v>787</v>
      </c>
      <c r="D6712" s="77" t="s">
        <v>764</v>
      </c>
      <c r="E6712" s="77">
        <v>192.78</v>
      </c>
      <c r="F6712" s="77">
        <v>6.28</v>
      </c>
      <c r="G6712" s="77">
        <v>6.49</v>
      </c>
      <c r="H6712" s="77">
        <v>13830</v>
      </c>
      <c r="I6712" s="77">
        <v>-1.75</v>
      </c>
      <c r="J6712" s="77" t="s">
        <v>75</v>
      </c>
      <c r="K6712" s="77">
        <v>39.24</v>
      </c>
      <c r="L6712" s="77">
        <v>192.81362999999999</v>
      </c>
      <c r="M6712" s="77">
        <v>-0.30269125683699222</v>
      </c>
      <c r="N6712" s="77">
        <v>193.113426</v>
      </c>
      <c r="O6712" s="77">
        <v>-0.45746482691472001</v>
      </c>
      <c r="P6712" s="77">
        <v>3068000</v>
      </c>
      <c r="Q6712" s="77">
        <v>3773000</v>
      </c>
      <c r="R6712" s="77">
        <v>0.81</v>
      </c>
      <c r="S6712" s="77">
        <v>31.015000000000001</v>
      </c>
      <c r="T6712" s="77">
        <v>7.6570000000000009</v>
      </c>
      <c r="U6712" s="77">
        <v>17.794</v>
      </c>
      <c r="V6712" s="77">
        <v>2.2539902781945029</v>
      </c>
      <c r="AC6712" s="77">
        <v>195.60990000000001</v>
      </c>
      <c r="AD6712" s="77">
        <v>190.55009999999999</v>
      </c>
      <c r="AH6712" s="77">
        <f>IF(AND(M6712&lt;Variables!$G$6,M6712&gt;Variables!$G$5),0,1)</f>
        <v>1</v>
      </c>
      <c r="AI6712" s="77">
        <f t="shared" si="212"/>
        <v>1</v>
      </c>
      <c r="AJ6712" s="77">
        <f>IF(I6712&gt;Variables!$G$7,0,1)</f>
        <v>1</v>
      </c>
      <c r="AK6712" s="77">
        <f>IF(F6712&gt;Variables!$G$8,0,1)</f>
        <v>1</v>
      </c>
      <c r="AL6712" s="77">
        <f>IF(G6712&gt;Variables!$G$9,0,1)</f>
        <v>1</v>
      </c>
      <c r="AM6712" s="77">
        <f>IF(AND(K6712&gt;Variables!$G$10,K6712&lt;Variables!$G$11),0,1)</f>
        <v>1</v>
      </c>
      <c r="AN6712" s="77">
        <f>IF(H6712&lt;Variables!$G$13,1,0)</f>
        <v>0</v>
      </c>
      <c r="AO6712" s="77">
        <f>IF(R6712&lt;Variables!$G$12,0,1)</f>
        <v>0</v>
      </c>
      <c r="AP6712" s="78">
        <f t="shared" si="213"/>
        <v>1</v>
      </c>
      <c r="AQ6712" s="77">
        <f>IF(V6712&lt;Variables!$G$15,1,0)</f>
        <v>1</v>
      </c>
      <c r="AR6712" s="77">
        <v>0</v>
      </c>
      <c r="AS6712" s="77">
        <v>0</v>
      </c>
      <c r="AT6712" s="77">
        <v>0</v>
      </c>
      <c r="AU6712" s="77">
        <v>1</v>
      </c>
      <c r="BA6712" s="77">
        <v>0.11</v>
      </c>
    </row>
    <row r="6713" spans="3:53" x14ac:dyDescent="0.25">
      <c r="C6713" s="77" t="s">
        <v>787</v>
      </c>
      <c r="D6713" s="77" t="s">
        <v>768</v>
      </c>
      <c r="E6713" s="77">
        <v>32.25</v>
      </c>
      <c r="F6713" s="77">
        <v>6.17</v>
      </c>
      <c r="G6713" s="77">
        <v>4.3499999999999996</v>
      </c>
      <c r="H6713" s="77">
        <v>3610</v>
      </c>
      <c r="I6713" s="77">
        <v>-5.1020000000000003</v>
      </c>
      <c r="J6713" s="77" t="s">
        <v>75</v>
      </c>
      <c r="K6713" s="77">
        <v>50.17</v>
      </c>
      <c r="L6713" s="77">
        <v>32.159374999999997</v>
      </c>
      <c r="M6713" s="77">
        <v>-0.15353221261295569</v>
      </c>
      <c r="N6713" s="77">
        <v>32.131209677419363</v>
      </c>
      <c r="O6713" s="77">
        <v>-6.6009582683932852E-2</v>
      </c>
      <c r="P6713" s="77">
        <v>92025</v>
      </c>
      <c r="Q6713" s="77">
        <v>234448</v>
      </c>
      <c r="R6713" s="77">
        <v>0.39</v>
      </c>
      <c r="S6713" s="77">
        <v>31.015000000000001</v>
      </c>
      <c r="T6713" s="77">
        <v>7.6570000000000009</v>
      </c>
      <c r="U6713" s="77">
        <v>17.794</v>
      </c>
      <c r="V6713" s="77">
        <v>2.372828415703041</v>
      </c>
      <c r="AC6713" s="77">
        <v>33.93</v>
      </c>
      <c r="AD6713" s="77">
        <v>31.65</v>
      </c>
      <c r="AH6713" s="77">
        <f>IF(AND(M6713&lt;Variables!$G$6,M6713&gt;Variables!$G$5),0,1)</f>
        <v>1</v>
      </c>
      <c r="AI6713" s="77">
        <f t="shared" si="212"/>
        <v>0</v>
      </c>
      <c r="AJ6713" s="77">
        <f>IF(I6713&gt;Variables!$G$7,0,1)</f>
        <v>1</v>
      </c>
      <c r="AK6713" s="77">
        <f>IF(F6713&gt;Variables!$G$8,0,1)</f>
        <v>1</v>
      </c>
      <c r="AL6713" s="77">
        <f>IF(G6713&gt;Variables!$G$9,0,1)</f>
        <v>1</v>
      </c>
      <c r="AM6713" s="77">
        <f>IF(AND(K6713&gt;Variables!$G$10,K6713&lt;Variables!$G$11),0,1)</f>
        <v>1</v>
      </c>
      <c r="AN6713" s="77">
        <f>IF(H6713&lt;Variables!$G$13,1,0)</f>
        <v>0</v>
      </c>
      <c r="AO6713" s="77">
        <f>IF(R6713&lt;Variables!$G$12,0,1)</f>
        <v>0</v>
      </c>
      <c r="AP6713" s="78">
        <f t="shared" si="213"/>
        <v>1</v>
      </c>
      <c r="AQ6713" s="77">
        <f>IF(V6713&lt;Variables!$G$15,1,0)</f>
        <v>1</v>
      </c>
      <c r="AR6713" s="77">
        <v>1</v>
      </c>
      <c r="AS6713" s="77">
        <v>0</v>
      </c>
      <c r="AT6713" s="77">
        <v>0</v>
      </c>
      <c r="AU6713" s="77">
        <v>0</v>
      </c>
      <c r="BA6713" s="77">
        <v>0.88</v>
      </c>
    </row>
    <row r="6714" spans="3:53" x14ac:dyDescent="0.25">
      <c r="C6714" s="77" t="s">
        <v>787</v>
      </c>
      <c r="D6714" s="77" t="s">
        <v>452</v>
      </c>
      <c r="E6714" s="77">
        <v>34.159999999999997</v>
      </c>
      <c r="F6714" s="77">
        <v>45.83</v>
      </c>
      <c r="G6714" s="77">
        <v>6.59</v>
      </c>
      <c r="H6714" s="77">
        <v>152.74</v>
      </c>
      <c r="I6714" s="77">
        <v>10.199999999999999</v>
      </c>
      <c r="J6714" s="77" t="s">
        <v>74</v>
      </c>
      <c r="K6714" s="77">
        <v>60.02</v>
      </c>
      <c r="L6714" s="77">
        <v>34.036666666666669</v>
      </c>
      <c r="M6714" s="77">
        <v>0.21545392224071269</v>
      </c>
      <c r="N6714" s="77">
        <v>34.034736842105261</v>
      </c>
      <c r="O6714" s="77">
        <v>0.22113630037423609</v>
      </c>
      <c r="P6714" s="77">
        <v>178900</v>
      </c>
      <c r="Q6714" s="77">
        <v>15550</v>
      </c>
      <c r="R6714" s="77">
        <v>11.5</v>
      </c>
      <c r="S6714" s="77">
        <v>31.015000000000001</v>
      </c>
      <c r="T6714" s="77">
        <v>7.6570000000000009</v>
      </c>
      <c r="U6714" s="77">
        <v>17.794</v>
      </c>
      <c r="V6714" s="77">
        <v>2.4589706441288808</v>
      </c>
      <c r="AC6714" s="77">
        <v>34.6</v>
      </c>
      <c r="AD6714" s="77">
        <v>34.049999999999997</v>
      </c>
      <c r="AH6714" s="77">
        <f>IF(AND(M6714&lt;Variables!$G$6,M6714&gt;Variables!$G$5),0,1)</f>
        <v>1</v>
      </c>
      <c r="AI6714" s="77">
        <f t="shared" si="212"/>
        <v>0</v>
      </c>
      <c r="AJ6714" s="77">
        <f>IF(I6714&gt;Variables!$G$7,0,1)</f>
        <v>1</v>
      </c>
      <c r="AK6714" s="77">
        <f>IF(F6714&gt;Variables!$G$8,0,1)</f>
        <v>0</v>
      </c>
      <c r="AL6714" s="77">
        <f>IF(G6714&gt;Variables!$G$9,0,1)</f>
        <v>1</v>
      </c>
      <c r="AM6714" s="77">
        <f>IF(AND(K6714&gt;Variables!$G$10,K6714&lt;Variables!$G$11),0,1)</f>
        <v>1</v>
      </c>
      <c r="AN6714" s="77">
        <f>IF(H6714&lt;Variables!$G$13,1,0)</f>
        <v>1</v>
      </c>
      <c r="AO6714" s="77">
        <f>IF(R6714&lt;Variables!$G$12,0,1)</f>
        <v>1</v>
      </c>
      <c r="AP6714" s="78">
        <f t="shared" si="213"/>
        <v>0</v>
      </c>
      <c r="AQ6714" s="77">
        <f>IF(V6714&lt;Variables!$G$15,1,0)</f>
        <v>1</v>
      </c>
      <c r="AR6714" s="77">
        <v>0</v>
      </c>
      <c r="AS6714" s="77">
        <v>1</v>
      </c>
      <c r="AT6714" s="77">
        <v>0</v>
      </c>
      <c r="AU6714" s="77">
        <v>0</v>
      </c>
      <c r="BA6714" s="77">
        <v>1.1100000000000001</v>
      </c>
    </row>
    <row r="6715" spans="3:53" x14ac:dyDescent="0.25">
      <c r="C6715" s="77" t="s">
        <v>787</v>
      </c>
      <c r="D6715" s="77" t="s">
        <v>435</v>
      </c>
      <c r="E6715" s="77">
        <v>5.78</v>
      </c>
      <c r="F6715" s="77">
        <v>27.91</v>
      </c>
      <c r="G6715" s="77">
        <v>10.119999999999999</v>
      </c>
      <c r="H6715" s="77">
        <v>184.53</v>
      </c>
      <c r="I6715" s="77">
        <v>31.963999999999999</v>
      </c>
      <c r="J6715" s="77" t="s">
        <v>74</v>
      </c>
      <c r="K6715" s="77">
        <v>43.33</v>
      </c>
      <c r="L6715" s="77">
        <v>5.8305812499999998</v>
      </c>
      <c r="M6715" s="77">
        <v>-0.84179000164005136</v>
      </c>
      <c r="N6715" s="77">
        <v>5.8095652173913033</v>
      </c>
      <c r="O6715" s="77">
        <v>-0.48308636431669533</v>
      </c>
      <c r="P6715" s="77">
        <v>1250000</v>
      </c>
      <c r="Q6715" s="77">
        <v>258610</v>
      </c>
      <c r="R6715" s="77">
        <v>4.83</v>
      </c>
      <c r="S6715" s="77">
        <v>31.015000000000001</v>
      </c>
      <c r="T6715" s="77">
        <v>7.6570000000000009</v>
      </c>
      <c r="U6715" s="77">
        <v>17.794</v>
      </c>
      <c r="V6715" s="77">
        <v>2.3035699729126491</v>
      </c>
      <c r="AC6715" s="77">
        <v>5.79</v>
      </c>
      <c r="AD6715" s="77">
        <v>5.5</v>
      </c>
      <c r="AH6715" s="77">
        <f>IF(AND(M6715&lt;Variables!$G$6,M6715&gt;Variables!$G$5),0,1)</f>
        <v>1</v>
      </c>
      <c r="AI6715" s="77">
        <f t="shared" si="212"/>
        <v>0</v>
      </c>
      <c r="AJ6715" s="77">
        <f>IF(I6715&gt;Variables!$G$7,0,1)</f>
        <v>1</v>
      </c>
      <c r="AK6715" s="77">
        <f>IF(F6715&gt;Variables!$G$8,0,1)</f>
        <v>0</v>
      </c>
      <c r="AL6715" s="77">
        <f>IF(G6715&gt;Variables!$G$9,0,1)</f>
        <v>1</v>
      </c>
      <c r="AM6715" s="77">
        <f>IF(AND(K6715&gt;Variables!$G$10,K6715&lt;Variables!$G$11),0,1)</f>
        <v>1</v>
      </c>
      <c r="AN6715" s="77">
        <f>IF(H6715&lt;Variables!$G$13,1,0)</f>
        <v>1</v>
      </c>
      <c r="AO6715" s="77">
        <f>IF(R6715&lt;Variables!$G$12,0,1)</f>
        <v>1</v>
      </c>
      <c r="AP6715" s="78">
        <f t="shared" si="213"/>
        <v>0</v>
      </c>
      <c r="AQ6715" s="77">
        <f>IF(V6715&lt;Variables!$G$15,1,0)</f>
        <v>1</v>
      </c>
      <c r="AR6715" s="77">
        <v>0</v>
      </c>
      <c r="AS6715" s="77">
        <v>0</v>
      </c>
      <c r="AT6715" s="77">
        <v>1</v>
      </c>
      <c r="AU6715" s="77">
        <v>0</v>
      </c>
      <c r="BA6715" s="77">
        <v>-2.25</v>
      </c>
    </row>
    <row r="6716" spans="3:53" x14ac:dyDescent="0.25">
      <c r="C6716" s="77" t="s">
        <v>787</v>
      </c>
      <c r="D6716" s="77" t="s">
        <v>431</v>
      </c>
      <c r="E6716" s="77">
        <v>36.94</v>
      </c>
      <c r="F6716" s="77">
        <v>27.7</v>
      </c>
      <c r="G6716" s="77">
        <v>24.59</v>
      </c>
      <c r="H6716" s="77">
        <v>3750</v>
      </c>
      <c r="I6716" s="77">
        <v>52.286000000000001</v>
      </c>
      <c r="J6716" s="77" t="s">
        <v>74</v>
      </c>
      <c r="K6716" s="77">
        <v>54.16</v>
      </c>
      <c r="L6716" s="77">
        <v>36.856484999999999</v>
      </c>
      <c r="M6716" s="77">
        <v>6.3801526379966195E-2</v>
      </c>
      <c r="N6716" s="77">
        <v>36.456221999999997</v>
      </c>
      <c r="O6716" s="77">
        <v>1.162429831593627</v>
      </c>
      <c r="P6716" s="77">
        <v>29421000</v>
      </c>
      <c r="Q6716" s="77">
        <v>5226000</v>
      </c>
      <c r="R6716" s="77">
        <v>5.63</v>
      </c>
      <c r="S6716" s="77">
        <v>31.015000000000001</v>
      </c>
      <c r="T6716" s="77">
        <v>7.6570000000000009</v>
      </c>
      <c r="U6716" s="77">
        <v>17.794</v>
      </c>
      <c r="V6716" s="77">
        <v>2.4076722436720699</v>
      </c>
      <c r="AC6716" s="77">
        <v>38.549999999999997</v>
      </c>
      <c r="AD6716" s="77">
        <v>36.549999999999997</v>
      </c>
      <c r="AH6716" s="77">
        <f>IF(AND(M6716&lt;Variables!$G$6,M6716&gt;Variables!$G$5),0,1)</f>
        <v>1</v>
      </c>
      <c r="AI6716" s="77">
        <f t="shared" si="212"/>
        <v>0</v>
      </c>
      <c r="AJ6716" s="77">
        <f>IF(I6716&gt;Variables!$G$7,0,1)</f>
        <v>0</v>
      </c>
      <c r="AK6716" s="77">
        <f>IF(F6716&gt;Variables!$G$8,0,1)</f>
        <v>0</v>
      </c>
      <c r="AL6716" s="77">
        <f>IF(G6716&gt;Variables!$G$9,0,1)</f>
        <v>0</v>
      </c>
      <c r="AM6716" s="77">
        <f>IF(AND(K6716&gt;Variables!$G$10,K6716&lt;Variables!$G$11),0,1)</f>
        <v>1</v>
      </c>
      <c r="AN6716" s="77">
        <f>IF(H6716&lt;Variables!$G$13,1,0)</f>
        <v>0</v>
      </c>
      <c r="AO6716" s="77">
        <f>IF(R6716&lt;Variables!$G$12,0,1)</f>
        <v>1</v>
      </c>
      <c r="AP6716" s="78">
        <f t="shared" si="213"/>
        <v>0</v>
      </c>
      <c r="AQ6716" s="77">
        <f>IF(V6716&lt;Variables!$G$15,1,0)</f>
        <v>1</v>
      </c>
      <c r="AR6716" s="77">
        <v>1</v>
      </c>
      <c r="AS6716" s="77">
        <v>0</v>
      </c>
      <c r="AT6716" s="77">
        <v>0</v>
      </c>
      <c r="AU6716" s="77">
        <v>0</v>
      </c>
      <c r="BA6716" s="77">
        <v>2</v>
      </c>
    </row>
    <row r="6717" spans="3:53" x14ac:dyDescent="0.25">
      <c r="C6717" s="77" t="s">
        <v>787</v>
      </c>
      <c r="D6717" s="77" t="s">
        <v>466</v>
      </c>
      <c r="E6717" s="77">
        <v>1.38</v>
      </c>
      <c r="F6717" s="77">
        <v>23.92</v>
      </c>
      <c r="G6717" s="77">
        <v>11.31</v>
      </c>
      <c r="H6717" s="77">
        <v>59.38</v>
      </c>
      <c r="I6717" s="77">
        <v>-0.86599999999999999</v>
      </c>
      <c r="J6717" s="77" t="s">
        <v>74</v>
      </c>
      <c r="K6717" s="77">
        <v>49.26</v>
      </c>
      <c r="L6717" s="77">
        <v>1.3780300000000001</v>
      </c>
      <c r="M6717" s="77">
        <v>0.1574711726159973</v>
      </c>
      <c r="N6717" s="77">
        <v>1.383238</v>
      </c>
      <c r="O6717" s="77">
        <v>-0.21962959375030719</v>
      </c>
      <c r="P6717" s="77">
        <v>24210000</v>
      </c>
      <c r="Q6717" s="77">
        <v>1080000</v>
      </c>
      <c r="R6717" s="77">
        <v>22.42</v>
      </c>
      <c r="S6717" s="77">
        <v>31.015000000000001</v>
      </c>
      <c r="T6717" s="77">
        <v>7.6570000000000009</v>
      </c>
      <c r="U6717" s="77">
        <v>17.794</v>
      </c>
      <c r="V6717" s="77">
        <v>2.3555758843044048</v>
      </c>
      <c r="AC6717" s="77">
        <v>1.64</v>
      </c>
      <c r="AD6717" s="77">
        <v>1.37</v>
      </c>
      <c r="AH6717" s="77">
        <f>IF(AND(M6717&lt;Variables!$G$6,M6717&gt;Variables!$G$5),0,1)</f>
        <v>1</v>
      </c>
      <c r="AI6717" s="77">
        <f t="shared" si="212"/>
        <v>1</v>
      </c>
      <c r="AJ6717" s="77">
        <f>IF(I6717&gt;Variables!$G$7,0,1)</f>
        <v>1</v>
      </c>
      <c r="AK6717" s="77">
        <f>IF(F6717&gt;Variables!$G$8,0,1)</f>
        <v>0</v>
      </c>
      <c r="AL6717" s="77">
        <f>IF(G6717&gt;Variables!$G$9,0,1)</f>
        <v>0</v>
      </c>
      <c r="AM6717" s="77">
        <f>IF(AND(K6717&gt;Variables!$G$10,K6717&lt;Variables!$G$11),0,1)</f>
        <v>1</v>
      </c>
      <c r="AN6717" s="77">
        <f>IF(H6717&lt;Variables!$G$13,1,0)</f>
        <v>1</v>
      </c>
      <c r="AO6717" s="77">
        <f>IF(R6717&lt;Variables!$G$12,0,1)</f>
        <v>1</v>
      </c>
      <c r="AP6717" s="78">
        <f t="shared" si="213"/>
        <v>0</v>
      </c>
      <c r="AQ6717" s="77">
        <f>IF(V6717&lt;Variables!$G$15,1,0)</f>
        <v>1</v>
      </c>
      <c r="AR6717" s="77">
        <v>1</v>
      </c>
      <c r="AS6717" s="77">
        <v>0</v>
      </c>
      <c r="AT6717" s="77">
        <v>0</v>
      </c>
      <c r="AU6717" s="77">
        <v>0</v>
      </c>
      <c r="BA6717" s="77">
        <v>2</v>
      </c>
    </row>
    <row r="6718" spans="3:53" x14ac:dyDescent="0.25">
      <c r="C6718" s="77" t="s">
        <v>787</v>
      </c>
      <c r="D6718" s="77" t="s">
        <v>642</v>
      </c>
      <c r="E6718" s="77">
        <v>7.15</v>
      </c>
      <c r="F6718" s="77">
        <v>20.54</v>
      </c>
      <c r="G6718" s="77">
        <v>13.36</v>
      </c>
      <c r="H6718" s="77">
        <v>711.65</v>
      </c>
      <c r="I6718" s="77">
        <v>9232.9619999999995</v>
      </c>
      <c r="J6718" s="77" t="s">
        <v>74</v>
      </c>
      <c r="K6718" s="77">
        <v>40.22</v>
      </c>
      <c r="L6718" s="77">
        <v>7.2163249999999994</v>
      </c>
      <c r="M6718" s="77">
        <v>-1.8198321167630269</v>
      </c>
      <c r="N6718" s="77">
        <v>7.2041480000000009</v>
      </c>
      <c r="O6718" s="77">
        <v>-1.6538805143925539</v>
      </c>
      <c r="P6718" s="77">
        <v>43360000</v>
      </c>
      <c r="Q6718" s="77">
        <v>19010000</v>
      </c>
      <c r="R6718" s="77">
        <v>2.2799999999999998</v>
      </c>
      <c r="S6718" s="77">
        <v>31.015000000000001</v>
      </c>
      <c r="T6718" s="77">
        <v>7.6570000000000009</v>
      </c>
      <c r="U6718" s="77">
        <v>17.794</v>
      </c>
      <c r="V6718" s="77">
        <v>2.2615943320374292</v>
      </c>
      <c r="AC6718" s="77">
        <v>7.66</v>
      </c>
      <c r="AD6718" s="77">
        <v>6.51</v>
      </c>
      <c r="AH6718" s="77">
        <f>IF(AND(M6718&lt;Variables!$G$6,M6718&gt;Variables!$G$5),0,1)</f>
        <v>0</v>
      </c>
      <c r="AI6718" s="77">
        <f t="shared" si="212"/>
        <v>0</v>
      </c>
      <c r="AJ6718" s="77">
        <f>IF(I6718&gt;Variables!$G$7,0,1)</f>
        <v>0</v>
      </c>
      <c r="AK6718" s="77">
        <f>IF(F6718&gt;Variables!$G$8,0,1)</f>
        <v>0</v>
      </c>
      <c r="AL6718" s="77">
        <f>IF(G6718&gt;Variables!$G$9,0,1)</f>
        <v>0</v>
      </c>
      <c r="AM6718" s="77">
        <f>IF(AND(K6718&gt;Variables!$G$10,K6718&lt;Variables!$G$11),0,1)</f>
        <v>1</v>
      </c>
      <c r="AN6718" s="77">
        <f>IF(H6718&lt;Variables!$G$13,1,0)</f>
        <v>1</v>
      </c>
      <c r="AO6718" s="77">
        <f>IF(R6718&lt;Variables!$G$12,0,1)</f>
        <v>1</v>
      </c>
      <c r="AP6718" s="78">
        <f t="shared" si="213"/>
        <v>0</v>
      </c>
      <c r="AQ6718" s="77">
        <f>IF(V6718&lt;Variables!$G$15,1,0)</f>
        <v>1</v>
      </c>
      <c r="AR6718" s="77">
        <v>1</v>
      </c>
      <c r="AS6718" s="77">
        <v>0</v>
      </c>
      <c r="AT6718" s="77">
        <v>0</v>
      </c>
      <c r="AU6718" s="77">
        <v>0</v>
      </c>
      <c r="BA6718" s="77">
        <v>2</v>
      </c>
    </row>
    <row r="6719" spans="3:53" x14ac:dyDescent="0.25">
      <c r="C6719" s="77" t="s">
        <v>787</v>
      </c>
      <c r="D6719" s="77" t="s">
        <v>485</v>
      </c>
      <c r="E6719" s="77">
        <v>5.36</v>
      </c>
      <c r="F6719" s="77">
        <v>19.91</v>
      </c>
      <c r="G6719" s="77">
        <v>20.36</v>
      </c>
      <c r="H6719" s="77">
        <v>147.38</v>
      </c>
      <c r="I6719" s="77">
        <v>-8.4909999999999997</v>
      </c>
      <c r="J6719" s="77" t="s">
        <v>74</v>
      </c>
      <c r="K6719" s="77">
        <v>31.08</v>
      </c>
      <c r="L6719" s="77">
        <v>5.4886900000000001</v>
      </c>
      <c r="M6719" s="77">
        <v>-3.073410959627886</v>
      </c>
      <c r="N6719" s="77">
        <v>5.5061179999999998</v>
      </c>
      <c r="O6719" s="77">
        <v>-3.3802036207723769</v>
      </c>
      <c r="P6719" s="77">
        <v>16870000</v>
      </c>
      <c r="Q6719" s="77">
        <v>1270000</v>
      </c>
      <c r="R6719" s="77">
        <v>13.28</v>
      </c>
      <c r="S6719" s="77">
        <v>31.015000000000001</v>
      </c>
      <c r="T6719" s="77">
        <v>7.6570000000000009</v>
      </c>
      <c r="U6719" s="77">
        <v>17.794</v>
      </c>
      <c r="V6719" s="77">
        <v>2.0829633596417358</v>
      </c>
      <c r="AC6719" s="77">
        <v>5.49</v>
      </c>
      <c r="AD6719" s="77">
        <v>5.15</v>
      </c>
      <c r="AH6719" s="77">
        <f>IF(AND(M6719&lt;Variables!$G$6,M6719&gt;Variables!$G$5),0,1)</f>
        <v>0</v>
      </c>
      <c r="AI6719" s="77">
        <f t="shared" si="212"/>
        <v>1</v>
      </c>
      <c r="AJ6719" s="77">
        <f>IF(I6719&gt;Variables!$G$7,0,1)</f>
        <v>1</v>
      </c>
      <c r="AK6719" s="77">
        <f>IF(F6719&gt;Variables!$G$8,0,1)</f>
        <v>0</v>
      </c>
      <c r="AL6719" s="77">
        <f>IF(G6719&gt;Variables!$G$9,0,1)</f>
        <v>0</v>
      </c>
      <c r="AM6719" s="77">
        <f>IF(AND(K6719&gt;Variables!$G$10,K6719&lt;Variables!$G$11),0,1)</f>
        <v>1</v>
      </c>
      <c r="AN6719" s="77">
        <f>IF(H6719&lt;Variables!$G$13,1,0)</f>
        <v>1</v>
      </c>
      <c r="AO6719" s="77">
        <f>IF(R6719&lt;Variables!$G$12,0,1)</f>
        <v>1</v>
      </c>
      <c r="AP6719" s="78">
        <f t="shared" si="213"/>
        <v>0</v>
      </c>
      <c r="AQ6719" s="77">
        <f>IF(V6719&lt;Variables!$G$15,1,0)</f>
        <v>1</v>
      </c>
      <c r="AR6719" s="77">
        <v>0</v>
      </c>
      <c r="AS6719" s="77">
        <v>0</v>
      </c>
      <c r="AT6719" s="77">
        <v>1</v>
      </c>
      <c r="AU6719" s="77">
        <v>0</v>
      </c>
      <c r="BA6719" s="77">
        <v>-2.25</v>
      </c>
    </row>
    <row r="6720" spans="3:53" x14ac:dyDescent="0.25">
      <c r="C6720" s="77" t="s">
        <v>787</v>
      </c>
      <c r="D6720" s="77" t="s">
        <v>775</v>
      </c>
      <c r="E6720" s="77">
        <v>178.44</v>
      </c>
      <c r="F6720" s="77">
        <v>9.2799999999999994</v>
      </c>
      <c r="G6720" s="77">
        <v>9.2899999999999991</v>
      </c>
      <c r="H6720" s="77">
        <v>5660</v>
      </c>
      <c r="I6720" s="77">
        <v>7.6130000000000004</v>
      </c>
      <c r="J6720" s="77" t="s">
        <v>75</v>
      </c>
      <c r="K6720" s="77">
        <v>36.25</v>
      </c>
      <c r="L6720" s="77">
        <v>178.76578947368421</v>
      </c>
      <c r="M6720" s="77">
        <v>-0.51787843547128376</v>
      </c>
      <c r="N6720" s="77">
        <v>178.58221428571429</v>
      </c>
      <c r="O6720" s="77">
        <v>-0.41561489686022818</v>
      </c>
      <c r="P6720" s="77">
        <v>800851</v>
      </c>
      <c r="Q6720" s="77">
        <v>429387</v>
      </c>
      <c r="R6720" s="77">
        <v>1.87</v>
      </c>
      <c r="S6720" s="77">
        <v>31.015000000000001</v>
      </c>
      <c r="T6720" s="77">
        <v>7.6570000000000009</v>
      </c>
      <c r="U6720" s="77">
        <v>17.794</v>
      </c>
      <c r="V6720" s="77">
        <v>2.217449886649689</v>
      </c>
      <c r="AC6720" s="77">
        <v>178.77</v>
      </c>
      <c r="AD6720" s="77">
        <v>175.76</v>
      </c>
      <c r="AH6720" s="77">
        <f>IF(AND(M6720&lt;Variables!$G$6,M6720&gt;Variables!$G$5),0,1)</f>
        <v>1</v>
      </c>
      <c r="AI6720" s="77">
        <f t="shared" si="212"/>
        <v>0</v>
      </c>
      <c r="AJ6720" s="77">
        <f>IF(I6720&gt;Variables!$G$7,0,1)</f>
        <v>1</v>
      </c>
      <c r="AK6720" s="77">
        <f>IF(F6720&gt;Variables!$G$8,0,1)</f>
        <v>0</v>
      </c>
      <c r="AL6720" s="77">
        <f>IF(G6720&gt;Variables!$G$9,0,1)</f>
        <v>1</v>
      </c>
      <c r="AM6720" s="77">
        <f>IF(AND(K6720&gt;Variables!$G$10,K6720&lt;Variables!$G$11),0,1)</f>
        <v>1</v>
      </c>
      <c r="AN6720" s="77">
        <f>IF(H6720&lt;Variables!$G$13,1,0)</f>
        <v>0</v>
      </c>
      <c r="AO6720" s="77">
        <f>IF(R6720&lt;Variables!$G$12,0,1)</f>
        <v>0</v>
      </c>
      <c r="AP6720" s="78">
        <f t="shared" si="213"/>
        <v>1</v>
      </c>
      <c r="AQ6720" s="77">
        <f>IF(V6720&lt;Variables!$G$15,1,0)</f>
        <v>1</v>
      </c>
      <c r="AR6720" s="77">
        <v>0</v>
      </c>
      <c r="AS6720" s="77">
        <v>0</v>
      </c>
      <c r="AT6720" s="77">
        <v>0</v>
      </c>
      <c r="AU6720" s="77">
        <v>1</v>
      </c>
      <c r="BA6720" s="77">
        <v>-1.19</v>
      </c>
    </row>
    <row r="6721" spans="3:53" x14ac:dyDescent="0.25">
      <c r="C6721" s="77" t="s">
        <v>787</v>
      </c>
      <c r="D6721" s="77" t="s">
        <v>432</v>
      </c>
      <c r="E6721" s="77">
        <v>21.91</v>
      </c>
      <c r="F6721" s="77">
        <v>12.31</v>
      </c>
      <c r="G6721" s="77">
        <v>2.15</v>
      </c>
      <c r="H6721" s="77">
        <v>2230</v>
      </c>
      <c r="I6721" s="77">
        <v>0.77800000000000002</v>
      </c>
      <c r="J6721" s="77" t="s">
        <v>74</v>
      </c>
      <c r="K6721" s="77">
        <v>40.1</v>
      </c>
      <c r="L6721" s="77">
        <v>21.913125000000001</v>
      </c>
      <c r="M6721" s="77">
        <v>-0.37933886654688709</v>
      </c>
      <c r="N6721" s="77">
        <v>21.859096000000001</v>
      </c>
      <c r="O6721" s="77">
        <v>-0.1331070598711066</v>
      </c>
      <c r="P6721" s="77">
        <v>2392000</v>
      </c>
      <c r="Q6721" s="77">
        <v>1300000</v>
      </c>
      <c r="R6721" s="77">
        <v>1.84</v>
      </c>
      <c r="S6721" s="77">
        <v>31.015000000000001</v>
      </c>
      <c r="T6721" s="77">
        <v>7.6570000000000009</v>
      </c>
      <c r="U6721" s="77">
        <v>17.794</v>
      </c>
      <c r="V6721" s="77">
        <v>2.2634530571290039</v>
      </c>
      <c r="AC6721" s="77">
        <v>22.16</v>
      </c>
      <c r="AD6721" s="77">
        <v>21.46</v>
      </c>
      <c r="AH6721" s="77">
        <f>IF(AND(M6721&lt;Variables!$G$6,M6721&gt;Variables!$G$5),0,1)</f>
        <v>1</v>
      </c>
      <c r="AI6721" s="77">
        <f t="shared" si="212"/>
        <v>0</v>
      </c>
      <c r="AJ6721" s="77">
        <f>IF(I6721&gt;Variables!$G$7,0,1)</f>
        <v>1</v>
      </c>
      <c r="AK6721" s="77">
        <f>IF(F6721&gt;Variables!$G$8,0,1)</f>
        <v>0</v>
      </c>
      <c r="AL6721" s="77">
        <f>IF(G6721&gt;Variables!$G$9,0,1)</f>
        <v>1</v>
      </c>
      <c r="AM6721" s="77">
        <f>IF(AND(K6721&gt;Variables!$G$10,K6721&lt;Variables!$G$11),0,1)</f>
        <v>1</v>
      </c>
      <c r="AN6721" s="77">
        <f>IF(H6721&lt;Variables!$G$13,1,0)</f>
        <v>0</v>
      </c>
      <c r="AO6721" s="77">
        <f>IF(R6721&lt;Variables!$G$12,0,1)</f>
        <v>0</v>
      </c>
      <c r="AP6721" s="78">
        <f t="shared" si="213"/>
        <v>0</v>
      </c>
      <c r="AQ6721" s="77">
        <f>IF(V6721&lt;Variables!$G$15,1,0)</f>
        <v>1</v>
      </c>
      <c r="AR6721" s="77">
        <v>0</v>
      </c>
      <c r="AS6721" s="77">
        <v>0</v>
      </c>
      <c r="AT6721" s="77">
        <v>1</v>
      </c>
      <c r="AU6721" s="77">
        <v>0</v>
      </c>
      <c r="BA6721" s="77">
        <v>-1.98</v>
      </c>
    </row>
    <row r="6722" spans="3:53" x14ac:dyDescent="0.25">
      <c r="C6722" s="77" t="s">
        <v>787</v>
      </c>
      <c r="D6722" s="77" t="s">
        <v>429</v>
      </c>
      <c r="E6722" s="77">
        <v>183.54</v>
      </c>
      <c r="F6722" s="77">
        <v>9.73</v>
      </c>
      <c r="G6722" s="77">
        <v>-1.52</v>
      </c>
      <c r="H6722" s="77">
        <v>3840</v>
      </c>
      <c r="I6722" s="77">
        <v>3.6030000000000002</v>
      </c>
      <c r="J6722" s="77" t="s">
        <v>74</v>
      </c>
      <c r="K6722" s="77">
        <v>26.47</v>
      </c>
      <c r="L6722" s="77">
        <v>183.48916666666659</v>
      </c>
      <c r="M6722" s="77">
        <v>-0.37286488303122778</v>
      </c>
      <c r="N6722" s="77">
        <v>183.60138000000001</v>
      </c>
      <c r="O6722" s="77">
        <v>-0.43375490968530339</v>
      </c>
      <c r="P6722" s="77">
        <v>718012</v>
      </c>
      <c r="Q6722" s="77">
        <v>177589</v>
      </c>
      <c r="R6722" s="77">
        <v>4.04</v>
      </c>
      <c r="S6722" s="77">
        <v>31.015000000000001</v>
      </c>
      <c r="T6722" s="77">
        <v>7.6570000000000009</v>
      </c>
      <c r="U6722" s="77">
        <v>17.794</v>
      </c>
      <c r="V6722" s="77">
        <v>2.1075857880637821</v>
      </c>
      <c r="AC6722" s="77">
        <v>184.17</v>
      </c>
      <c r="AD6722" s="77">
        <v>181.905</v>
      </c>
      <c r="AH6722" s="77">
        <f>IF(AND(M6722&lt;Variables!$G$6,M6722&gt;Variables!$G$5),0,1)</f>
        <v>1</v>
      </c>
      <c r="AI6722" s="77">
        <f t="shared" si="212"/>
        <v>1</v>
      </c>
      <c r="AJ6722" s="77">
        <f>IF(I6722&gt;Variables!$G$7,0,1)</f>
        <v>1</v>
      </c>
      <c r="AK6722" s="77">
        <f>IF(F6722&gt;Variables!$G$8,0,1)</f>
        <v>0</v>
      </c>
      <c r="AL6722" s="77">
        <f>IF(G6722&gt;Variables!$G$9,0,1)</f>
        <v>1</v>
      </c>
      <c r="AM6722" s="77">
        <f>IF(AND(K6722&gt;Variables!$G$10,K6722&lt;Variables!$G$11),0,1)</f>
        <v>1</v>
      </c>
      <c r="AN6722" s="77">
        <f>IF(H6722&lt;Variables!$G$13,1,0)</f>
        <v>0</v>
      </c>
      <c r="AO6722" s="77">
        <f>IF(R6722&lt;Variables!$G$12,0,1)</f>
        <v>1</v>
      </c>
      <c r="AP6722" s="78">
        <f t="shared" si="213"/>
        <v>0</v>
      </c>
      <c r="AQ6722" s="77">
        <f>IF(V6722&lt;Variables!$G$15,1,0)</f>
        <v>1</v>
      </c>
      <c r="AR6722" s="77">
        <v>0</v>
      </c>
      <c r="AS6722" s="77">
        <v>1</v>
      </c>
      <c r="AT6722" s="77">
        <v>0</v>
      </c>
      <c r="AU6722" s="77">
        <v>0</v>
      </c>
      <c r="BA6722" s="77">
        <v>0.06</v>
      </c>
    </row>
    <row r="6723" spans="3:53" x14ac:dyDescent="0.25">
      <c r="C6723" s="77" t="s">
        <v>787</v>
      </c>
      <c r="D6723" s="77" t="s">
        <v>456</v>
      </c>
      <c r="E6723" s="77">
        <v>53.63</v>
      </c>
      <c r="F6723" s="77">
        <v>9.18</v>
      </c>
      <c r="G6723" s="77">
        <v>9.92</v>
      </c>
      <c r="H6723" s="77">
        <v>6290</v>
      </c>
      <c r="I6723" s="77">
        <v>1.111</v>
      </c>
      <c r="J6723" s="77" t="s">
        <v>74</v>
      </c>
      <c r="K6723" s="77">
        <v>51.7</v>
      </c>
      <c r="L6723" s="77">
        <v>53.459600000000002</v>
      </c>
      <c r="M6723" s="77">
        <v>0.13168822811992489</v>
      </c>
      <c r="N6723" s="77">
        <v>53.601481999999997</v>
      </c>
      <c r="O6723" s="77">
        <v>-0.13335825304233781</v>
      </c>
      <c r="P6723" s="77">
        <v>3174000</v>
      </c>
      <c r="Q6723" s="77">
        <v>1408000</v>
      </c>
      <c r="R6723" s="77">
        <v>2.25</v>
      </c>
      <c r="S6723" s="77">
        <v>31.015000000000001</v>
      </c>
      <c r="T6723" s="77">
        <v>7.6570000000000009</v>
      </c>
      <c r="U6723" s="77">
        <v>17.794</v>
      </c>
      <c r="V6723" s="77">
        <v>2.3805415695441039</v>
      </c>
      <c r="AC6723" s="77">
        <v>54.5</v>
      </c>
      <c r="AD6723" s="77">
        <v>52.95</v>
      </c>
      <c r="AH6723" s="77">
        <f>IF(AND(M6723&lt;Variables!$G$6,M6723&gt;Variables!$G$5),0,1)</f>
        <v>1</v>
      </c>
      <c r="AI6723" s="77">
        <f t="shared" si="212"/>
        <v>1</v>
      </c>
      <c r="AJ6723" s="77">
        <f>IF(I6723&gt;Variables!$G$7,0,1)</f>
        <v>1</v>
      </c>
      <c r="AK6723" s="77">
        <f>IF(F6723&gt;Variables!$G$8,0,1)</f>
        <v>0</v>
      </c>
      <c r="AL6723" s="77">
        <f>IF(G6723&gt;Variables!$G$9,0,1)</f>
        <v>1</v>
      </c>
      <c r="AM6723" s="77">
        <f>IF(AND(K6723&gt;Variables!$G$10,K6723&lt;Variables!$G$11),0,1)</f>
        <v>1</v>
      </c>
      <c r="AN6723" s="77">
        <f>IF(H6723&lt;Variables!$G$13,1,0)</f>
        <v>0</v>
      </c>
      <c r="AO6723" s="77">
        <f>IF(R6723&lt;Variables!$G$12,0,1)</f>
        <v>1</v>
      </c>
      <c r="AP6723" s="78">
        <f t="shared" si="213"/>
        <v>0</v>
      </c>
      <c r="AQ6723" s="77">
        <f>IF(V6723&lt;Variables!$G$15,1,0)</f>
        <v>1</v>
      </c>
      <c r="AR6723" s="77">
        <v>0</v>
      </c>
      <c r="AS6723" s="77">
        <v>0</v>
      </c>
      <c r="AT6723" s="77">
        <v>0</v>
      </c>
      <c r="AU6723" s="77">
        <v>1</v>
      </c>
      <c r="BA6723" s="77">
        <v>-0.55000000000000004</v>
      </c>
    </row>
    <row r="6724" spans="3:53" x14ac:dyDescent="0.25">
      <c r="C6724" s="77" t="s">
        <v>787</v>
      </c>
      <c r="D6724" s="77" t="s">
        <v>174</v>
      </c>
      <c r="E6724" s="77">
        <v>26.4</v>
      </c>
      <c r="F6724" s="77">
        <v>7.02</v>
      </c>
      <c r="G6724" s="77">
        <v>6.09</v>
      </c>
      <c r="H6724" s="77">
        <v>403.19</v>
      </c>
      <c r="I6724" s="77">
        <v>136.03800000000001</v>
      </c>
      <c r="J6724" s="77" t="s">
        <v>75</v>
      </c>
      <c r="K6724" s="77">
        <v>56.05</v>
      </c>
      <c r="L6724" s="77">
        <v>26.385400000000001</v>
      </c>
      <c r="M6724" s="77">
        <v>-0.2478643492234355</v>
      </c>
      <c r="N6724" s="77">
        <v>26.19272222222223</v>
      </c>
      <c r="O6724" s="77">
        <v>0.48592802496026938</v>
      </c>
      <c r="P6724" s="77">
        <v>220511</v>
      </c>
      <c r="Q6724" s="77">
        <v>702133</v>
      </c>
      <c r="R6724" s="77">
        <v>0.31</v>
      </c>
      <c r="S6724" s="77">
        <v>31.015000000000001</v>
      </c>
      <c r="T6724" s="77">
        <v>7.6570000000000009</v>
      </c>
      <c r="U6724" s="77">
        <v>17.794</v>
      </c>
      <c r="V6724" s="77">
        <v>2.440453258135181</v>
      </c>
      <c r="AC6724" s="77">
        <v>26.41</v>
      </c>
      <c r="AD6724" s="77">
        <v>25.63</v>
      </c>
      <c r="AH6724" s="77">
        <f>IF(AND(M6724&lt;Variables!$G$6,M6724&gt;Variables!$G$5),0,1)</f>
        <v>1</v>
      </c>
      <c r="AI6724" s="77">
        <f t="shared" si="212"/>
        <v>0</v>
      </c>
      <c r="AJ6724" s="77">
        <f>IF(I6724&gt;Variables!$G$7,0,1)</f>
        <v>0</v>
      </c>
      <c r="AK6724" s="77">
        <f>IF(F6724&gt;Variables!$G$8,0,1)</f>
        <v>1</v>
      </c>
      <c r="AL6724" s="77">
        <f>IF(G6724&gt;Variables!$G$9,0,1)</f>
        <v>1</v>
      </c>
      <c r="AM6724" s="77">
        <f>IF(AND(K6724&gt;Variables!$G$10,K6724&lt;Variables!$G$11),0,1)</f>
        <v>1</v>
      </c>
      <c r="AN6724" s="77">
        <f>IF(H6724&lt;Variables!$G$13,1,0)</f>
        <v>1</v>
      </c>
      <c r="AO6724" s="77">
        <f>IF(R6724&lt;Variables!$G$12,0,1)</f>
        <v>0</v>
      </c>
      <c r="AP6724" s="78">
        <f t="shared" si="213"/>
        <v>1</v>
      </c>
      <c r="AQ6724" s="77">
        <f>IF(V6724&lt;Variables!$G$15,1,0)</f>
        <v>1</v>
      </c>
      <c r="AR6724" s="77">
        <v>0</v>
      </c>
      <c r="AS6724" s="77">
        <v>0</v>
      </c>
      <c r="AT6724" s="77">
        <v>1</v>
      </c>
      <c r="AU6724" s="77">
        <v>0</v>
      </c>
      <c r="BA6724" s="77">
        <v>-2.0699999999999998</v>
      </c>
    </row>
    <row r="6725" spans="3:53" x14ac:dyDescent="0.25">
      <c r="C6725" s="77" t="s">
        <v>787</v>
      </c>
      <c r="D6725" s="77" t="s">
        <v>458</v>
      </c>
      <c r="E6725" s="77">
        <v>38.979999999999997</v>
      </c>
      <c r="F6725" s="77">
        <v>8.1300000000000008</v>
      </c>
      <c r="G6725" s="77">
        <v>8.65</v>
      </c>
      <c r="H6725" s="77">
        <v>8790</v>
      </c>
      <c r="I6725" s="77">
        <v>10.775</v>
      </c>
      <c r="J6725" s="77" t="s">
        <v>74</v>
      </c>
      <c r="K6725" s="77">
        <v>41.11</v>
      </c>
      <c r="L6725" s="77">
        <v>39.071244999999998</v>
      </c>
      <c r="M6725" s="77">
        <v>-0.38710053902813418</v>
      </c>
      <c r="N6725" s="77">
        <v>39.122275999999999</v>
      </c>
      <c r="O6725" s="77">
        <v>-0.5170353585767804</v>
      </c>
      <c r="P6725" s="77">
        <v>21570000</v>
      </c>
      <c r="Q6725" s="77">
        <v>19867000</v>
      </c>
      <c r="R6725" s="77">
        <v>1.0900000000000001</v>
      </c>
      <c r="S6725" s="77">
        <v>31.015000000000001</v>
      </c>
      <c r="T6725" s="77">
        <v>7.6570000000000009</v>
      </c>
      <c r="U6725" s="77">
        <v>17.794</v>
      </c>
      <c r="V6725" s="77">
        <v>2.2750256709035499</v>
      </c>
      <c r="AC6725" s="77">
        <v>39.57</v>
      </c>
      <c r="AD6725" s="77">
        <v>38.82</v>
      </c>
      <c r="AH6725" s="77">
        <f>IF(AND(M6725&lt;Variables!$G$6,M6725&gt;Variables!$G$5),0,1)</f>
        <v>1</v>
      </c>
      <c r="AI6725" s="77">
        <f t="shared" si="212"/>
        <v>1</v>
      </c>
      <c r="AJ6725" s="77">
        <f>IF(I6725&gt;Variables!$G$7,0,1)</f>
        <v>1</v>
      </c>
      <c r="AK6725" s="77">
        <f>IF(F6725&gt;Variables!$G$8,0,1)</f>
        <v>1</v>
      </c>
      <c r="AL6725" s="77">
        <f>IF(G6725&gt;Variables!$G$9,0,1)</f>
        <v>1</v>
      </c>
      <c r="AM6725" s="77">
        <f>IF(AND(K6725&gt;Variables!$G$10,K6725&lt;Variables!$G$11),0,1)</f>
        <v>1</v>
      </c>
      <c r="AN6725" s="77">
        <f>IF(H6725&lt;Variables!$G$13,1,0)</f>
        <v>0</v>
      </c>
      <c r="AO6725" s="77">
        <f>IF(R6725&lt;Variables!$G$12,0,1)</f>
        <v>0</v>
      </c>
      <c r="AP6725" s="78">
        <f t="shared" si="213"/>
        <v>0</v>
      </c>
      <c r="AQ6725" s="77">
        <f>IF(V6725&lt;Variables!$G$15,1,0)</f>
        <v>1</v>
      </c>
      <c r="AR6725" s="77">
        <v>1</v>
      </c>
      <c r="AS6725" s="77">
        <v>0</v>
      </c>
      <c r="AT6725" s="77">
        <v>0</v>
      </c>
      <c r="AU6725" s="77">
        <v>0</v>
      </c>
      <c r="BA6725" s="77">
        <v>1.5</v>
      </c>
    </row>
    <row r="6726" spans="3:53" x14ac:dyDescent="0.25">
      <c r="C6726" s="77" t="s">
        <v>787</v>
      </c>
      <c r="D6726" s="77" t="s">
        <v>541</v>
      </c>
      <c r="E6726" s="77">
        <v>158.59</v>
      </c>
      <c r="F6726" s="77">
        <v>6.93</v>
      </c>
      <c r="G6726" s="77">
        <v>6.65</v>
      </c>
      <c r="H6726" s="77">
        <v>21570</v>
      </c>
      <c r="I6726" s="77">
        <v>0.42899999999999999</v>
      </c>
      <c r="J6726" s="77" t="s">
        <v>74</v>
      </c>
      <c r="K6726" s="77">
        <v>40.47</v>
      </c>
      <c r="L6726" s="77">
        <v>158.93212</v>
      </c>
      <c r="M6726" s="77">
        <v>-0.4481284211146434</v>
      </c>
      <c r="N6726" s="77">
        <v>158.89380600000001</v>
      </c>
      <c r="O6726" s="77">
        <v>-0.42412351806842402</v>
      </c>
      <c r="P6726" s="77">
        <v>3289000</v>
      </c>
      <c r="Q6726" s="77">
        <v>7089000</v>
      </c>
      <c r="R6726" s="77">
        <v>0.46</v>
      </c>
      <c r="S6726" s="77">
        <v>31.015000000000001</v>
      </c>
      <c r="T6726" s="77">
        <v>7.6570000000000009</v>
      </c>
      <c r="U6726" s="77">
        <v>17.794</v>
      </c>
      <c r="V6726" s="77">
        <v>2.2675868617408739</v>
      </c>
      <c r="AC6726" s="77">
        <v>162.38999999999999</v>
      </c>
      <c r="AD6726" s="77">
        <v>157.75</v>
      </c>
      <c r="AH6726" s="77">
        <f>IF(AND(M6726&lt;Variables!$G$6,M6726&gt;Variables!$G$5),0,1)</f>
        <v>1</v>
      </c>
      <c r="AI6726" s="77">
        <f t="shared" si="212"/>
        <v>0</v>
      </c>
      <c r="AJ6726" s="77">
        <f>IF(I6726&gt;Variables!$G$7,0,1)</f>
        <v>1</v>
      </c>
      <c r="AK6726" s="77">
        <f>IF(F6726&gt;Variables!$G$8,0,1)</f>
        <v>1</v>
      </c>
      <c r="AL6726" s="77">
        <f>IF(G6726&gt;Variables!$G$9,0,1)</f>
        <v>1</v>
      </c>
      <c r="AM6726" s="77">
        <f>IF(AND(K6726&gt;Variables!$G$10,K6726&lt;Variables!$G$11),0,1)</f>
        <v>1</v>
      </c>
      <c r="AN6726" s="77">
        <f>IF(H6726&lt;Variables!$G$13,1,0)</f>
        <v>0</v>
      </c>
      <c r="AO6726" s="77">
        <f>IF(R6726&lt;Variables!$G$12,0,1)</f>
        <v>0</v>
      </c>
      <c r="AP6726" s="78">
        <f t="shared" si="213"/>
        <v>0</v>
      </c>
      <c r="AQ6726" s="77">
        <f>IF(V6726&lt;Variables!$G$15,1,0)</f>
        <v>1</v>
      </c>
      <c r="AR6726" s="77">
        <v>1</v>
      </c>
      <c r="AS6726" s="77">
        <v>0</v>
      </c>
      <c r="AT6726" s="77">
        <v>0</v>
      </c>
      <c r="AU6726" s="77">
        <v>0</v>
      </c>
      <c r="BA6726" s="77">
        <v>1.17</v>
      </c>
    </row>
    <row r="6727" spans="3:53" x14ac:dyDescent="0.25">
      <c r="C6727" s="77" t="s">
        <v>787</v>
      </c>
      <c r="D6727" s="77" t="s">
        <v>444</v>
      </c>
      <c r="E6727" s="77">
        <v>2.58</v>
      </c>
      <c r="F6727" s="77">
        <v>18.170000000000002</v>
      </c>
      <c r="G6727" s="77">
        <v>3.04</v>
      </c>
      <c r="H6727" s="77">
        <v>-99999</v>
      </c>
      <c r="I6727" s="77">
        <v>-99999</v>
      </c>
      <c r="J6727" s="77" t="s">
        <v>75</v>
      </c>
      <c r="K6727" s="77">
        <v>-99999</v>
      </c>
      <c r="L6727" s="77">
        <v>-99999</v>
      </c>
      <c r="M6727" s="77">
        <v>-99999</v>
      </c>
      <c r="N6727" s="77">
        <v>2.5760000000000001</v>
      </c>
      <c r="O6727" s="77">
        <v>0</v>
      </c>
      <c r="P6727" s="77">
        <v>124936</v>
      </c>
      <c r="Q6727" s="77">
        <v>1740</v>
      </c>
      <c r="R6727" s="77">
        <v>71.8</v>
      </c>
      <c r="S6727" s="77">
        <v>31.015000000000001</v>
      </c>
      <c r="T6727" s="77">
        <v>7.6570000000000009</v>
      </c>
      <c r="U6727" s="77">
        <v>17.794</v>
      </c>
      <c r="V6727" s="77">
        <v>-99999</v>
      </c>
      <c r="AC6727" s="77">
        <v>2.58</v>
      </c>
      <c r="AD6727" s="77">
        <v>2.5007999999999999</v>
      </c>
      <c r="AH6727" s="77">
        <f>IF(AND(M6727&lt;Variables!$G$6,M6727&gt;Variables!$G$5),0,1)</f>
        <v>1</v>
      </c>
      <c r="AI6727" s="77">
        <f t="shared" si="212"/>
        <v>1</v>
      </c>
      <c r="AJ6727" s="77">
        <f>IF(I6727&gt;Variables!$G$7,0,1)</f>
        <v>1</v>
      </c>
      <c r="AK6727" s="77">
        <f>IF(F6727&gt;Variables!$G$8,0,1)</f>
        <v>0</v>
      </c>
      <c r="AL6727" s="77">
        <f>IF(G6727&gt;Variables!$G$9,0,1)</f>
        <v>1</v>
      </c>
      <c r="AM6727" s="77">
        <f>IF(AND(K6727&gt;Variables!$G$10,K6727&lt;Variables!$G$11),0,1)</f>
        <v>1</v>
      </c>
      <c r="AN6727" s="77">
        <f>IF(H6727&lt;Variables!$G$13,1,0)</f>
        <v>1</v>
      </c>
      <c r="AO6727" s="77">
        <f>IF(R6727&lt;Variables!$G$12,0,1)</f>
        <v>1</v>
      </c>
      <c r="AP6727" s="78">
        <f t="shared" si="213"/>
        <v>1</v>
      </c>
      <c r="AQ6727" s="77">
        <f>IF(V6727&lt;Variables!$G$15,1,0)</f>
        <v>1</v>
      </c>
      <c r="AR6727" s="77">
        <v>0</v>
      </c>
      <c r="AS6727" s="77">
        <v>0</v>
      </c>
      <c r="AT6727" s="77">
        <v>1</v>
      </c>
      <c r="AU6727" s="77">
        <v>0</v>
      </c>
      <c r="BA6727" s="77">
        <v>-2.25</v>
      </c>
    </row>
    <row r="6728" spans="3:53" x14ac:dyDescent="0.25">
      <c r="C6728" s="77" t="s">
        <v>787</v>
      </c>
      <c r="D6728" s="77" t="s">
        <v>198</v>
      </c>
      <c r="E6728" s="77">
        <v>0.17</v>
      </c>
      <c r="F6728" s="77">
        <v>7</v>
      </c>
      <c r="G6728" s="77">
        <v>4.0999999999999996</v>
      </c>
      <c r="H6728" s="77">
        <v>-99999</v>
      </c>
      <c r="I6728" s="77">
        <v>-71.597999999999999</v>
      </c>
      <c r="J6728" s="77" t="s">
        <v>75</v>
      </c>
      <c r="K6728" s="77">
        <v>45.2</v>
      </c>
      <c r="L6728" s="77">
        <v>-99999</v>
      </c>
      <c r="M6728" s="77">
        <v>-99999</v>
      </c>
      <c r="N6728" s="77">
        <v>0.14990000000000001</v>
      </c>
      <c r="O6728" s="77">
        <v>0</v>
      </c>
      <c r="P6728" s="77">
        <v>62013</v>
      </c>
      <c r="Q6728" s="77">
        <v>79782</v>
      </c>
      <c r="R6728" s="77">
        <v>0.78</v>
      </c>
      <c r="S6728" s="77">
        <v>31.015000000000001</v>
      </c>
      <c r="T6728" s="77">
        <v>7.6570000000000009</v>
      </c>
      <c r="U6728" s="77">
        <v>17.794</v>
      </c>
      <c r="V6728" s="77">
        <v>-99999</v>
      </c>
      <c r="AC6728" s="77">
        <v>0.16500000000000001</v>
      </c>
      <c r="AD6728" s="77">
        <v>0.1575</v>
      </c>
      <c r="AH6728" s="77">
        <f>IF(AND(M6728&lt;Variables!$G$6,M6728&gt;Variables!$G$5),0,1)</f>
        <v>1</v>
      </c>
      <c r="AI6728" s="77">
        <f t="shared" si="212"/>
        <v>1</v>
      </c>
      <c r="AJ6728" s="77">
        <f>IF(I6728&gt;Variables!$G$7,0,1)</f>
        <v>1</v>
      </c>
      <c r="AK6728" s="77">
        <f>IF(F6728&gt;Variables!$G$8,0,1)</f>
        <v>1</v>
      </c>
      <c r="AL6728" s="77">
        <f>IF(G6728&gt;Variables!$G$9,0,1)</f>
        <v>1</v>
      </c>
      <c r="AM6728" s="77">
        <f>IF(AND(K6728&gt;Variables!$G$10,K6728&lt;Variables!$G$11),0,1)</f>
        <v>1</v>
      </c>
      <c r="AN6728" s="77">
        <f>IF(H6728&lt;Variables!$G$13,1,0)</f>
        <v>1</v>
      </c>
      <c r="AO6728" s="77">
        <f>IF(R6728&lt;Variables!$G$12,0,1)</f>
        <v>0</v>
      </c>
      <c r="AP6728" s="78">
        <f t="shared" si="213"/>
        <v>1</v>
      </c>
      <c r="AQ6728" s="77">
        <f>IF(V6728&lt;Variables!$G$15,1,0)</f>
        <v>1</v>
      </c>
      <c r="AR6728" s="77">
        <v>0</v>
      </c>
      <c r="AS6728" s="77">
        <v>0</v>
      </c>
      <c r="AT6728" s="77">
        <v>1</v>
      </c>
      <c r="AU6728" s="77">
        <v>0</v>
      </c>
      <c r="BA6728" s="77">
        <v>-2.25</v>
      </c>
    </row>
    <row r="6729" spans="3:53" x14ac:dyDescent="0.25">
      <c r="C6729" s="77" t="s">
        <v>787</v>
      </c>
      <c r="D6729" s="77" t="s">
        <v>453</v>
      </c>
      <c r="E6729" s="77">
        <v>16.96</v>
      </c>
      <c r="F6729" s="77">
        <v>19.920000000000002</v>
      </c>
      <c r="G6729" s="77">
        <v>-1.34</v>
      </c>
      <c r="H6729" s="77">
        <v>177.22</v>
      </c>
      <c r="I6729" s="77">
        <v>-27.475999999999999</v>
      </c>
      <c r="J6729" s="77" t="s">
        <v>75</v>
      </c>
      <c r="K6729" s="77">
        <v>51.21</v>
      </c>
      <c r="L6729" s="77">
        <v>16.905545454545461</v>
      </c>
      <c r="M6729" s="77">
        <v>8.5501798764250694E-2</v>
      </c>
      <c r="N6729" s="77">
        <v>16.915667857142861</v>
      </c>
      <c r="O6729" s="77">
        <v>2.561023835255612E-2</v>
      </c>
      <c r="P6729" s="77">
        <v>655760</v>
      </c>
      <c r="Q6729" s="77">
        <v>77900</v>
      </c>
      <c r="R6729" s="77">
        <v>8.42</v>
      </c>
      <c r="S6729" s="77">
        <v>31.015000000000001</v>
      </c>
      <c r="T6729" s="77">
        <v>7.6570000000000009</v>
      </c>
      <c r="U6729" s="77">
        <v>17.794</v>
      </c>
      <c r="V6729" s="77">
        <v>2.3770137689063842</v>
      </c>
      <c r="AC6729" s="77">
        <v>17</v>
      </c>
      <c r="AD6729" s="77">
        <v>16.87</v>
      </c>
      <c r="AH6729" s="77">
        <f>IF(AND(M6729&lt;Variables!$G$6,M6729&gt;Variables!$G$5),0,1)</f>
        <v>1</v>
      </c>
      <c r="AI6729" s="77">
        <f t="shared" si="212"/>
        <v>1</v>
      </c>
      <c r="AJ6729" s="77">
        <f>IF(I6729&gt;Variables!$G$7,0,1)</f>
        <v>1</v>
      </c>
      <c r="AK6729" s="77">
        <f>IF(F6729&gt;Variables!$G$8,0,1)</f>
        <v>0</v>
      </c>
      <c r="AL6729" s="77">
        <f>IF(G6729&gt;Variables!$G$9,0,1)</f>
        <v>1</v>
      </c>
      <c r="AM6729" s="77">
        <f>IF(AND(K6729&gt;Variables!$G$10,K6729&lt;Variables!$G$11),0,1)</f>
        <v>1</v>
      </c>
      <c r="AN6729" s="77">
        <f>IF(H6729&lt;Variables!$G$13,1,0)</f>
        <v>1</v>
      </c>
      <c r="AO6729" s="77">
        <f>IF(R6729&lt;Variables!$G$12,0,1)</f>
        <v>1</v>
      </c>
      <c r="AP6729" s="78">
        <f t="shared" si="213"/>
        <v>1</v>
      </c>
      <c r="AQ6729" s="77">
        <f>IF(V6729&lt;Variables!$G$15,1,0)</f>
        <v>1</v>
      </c>
      <c r="AR6729" s="77">
        <v>0</v>
      </c>
      <c r="AS6729" s="77">
        <v>0</v>
      </c>
      <c r="AT6729" s="77">
        <v>0</v>
      </c>
      <c r="AU6729" s="77">
        <v>1</v>
      </c>
      <c r="BA6729" s="77">
        <v>-0.35</v>
      </c>
    </row>
    <row r="6730" spans="3:53" x14ac:dyDescent="0.25">
      <c r="C6730" s="77" t="s">
        <v>787</v>
      </c>
      <c r="D6730" s="77" t="s">
        <v>442</v>
      </c>
      <c r="E6730" s="77">
        <v>137.57</v>
      </c>
      <c r="F6730" s="77">
        <v>9.6300000000000008</v>
      </c>
      <c r="G6730" s="77">
        <v>0.79</v>
      </c>
      <c r="H6730" s="77">
        <v>20120</v>
      </c>
      <c r="I6730" s="77">
        <v>-22.71</v>
      </c>
      <c r="J6730" s="77" t="s">
        <v>75</v>
      </c>
      <c r="K6730" s="77">
        <v>32.299999999999997</v>
      </c>
      <c r="L6730" s="77">
        <v>137.89039</v>
      </c>
      <c r="M6730" s="77">
        <v>-0.36977921376535688</v>
      </c>
      <c r="N6730" s="77">
        <v>138.10127</v>
      </c>
      <c r="O6730" s="77">
        <v>-0.52191409970380132</v>
      </c>
      <c r="P6730" s="77">
        <v>8077000</v>
      </c>
      <c r="Q6730" s="77">
        <v>2303000</v>
      </c>
      <c r="R6730" s="77">
        <v>3.51</v>
      </c>
      <c r="S6730" s="77">
        <v>31.015000000000001</v>
      </c>
      <c r="T6730" s="77">
        <v>7.6570000000000009</v>
      </c>
      <c r="U6730" s="77">
        <v>17.794</v>
      </c>
      <c r="V6730" s="77">
        <v>2.1743400336203269</v>
      </c>
      <c r="AC6730" s="77">
        <v>139.69999999999999</v>
      </c>
      <c r="AD6730" s="77">
        <v>136.09</v>
      </c>
      <c r="AH6730" s="77">
        <f>IF(AND(M6730&lt;Variables!$G$6,M6730&gt;Variables!$G$5),0,1)</f>
        <v>1</v>
      </c>
      <c r="AI6730" s="77">
        <f t="shared" si="212"/>
        <v>1</v>
      </c>
      <c r="AJ6730" s="77">
        <f>IF(I6730&gt;Variables!$G$7,0,1)</f>
        <v>1</v>
      </c>
      <c r="AK6730" s="77">
        <f>IF(F6730&gt;Variables!$G$8,0,1)</f>
        <v>0</v>
      </c>
      <c r="AL6730" s="77">
        <f>IF(G6730&gt;Variables!$G$9,0,1)</f>
        <v>1</v>
      </c>
      <c r="AM6730" s="77">
        <f>IF(AND(K6730&gt;Variables!$G$10,K6730&lt;Variables!$G$11),0,1)</f>
        <v>1</v>
      </c>
      <c r="AN6730" s="77">
        <f>IF(H6730&lt;Variables!$G$13,1,0)</f>
        <v>0</v>
      </c>
      <c r="AO6730" s="77">
        <f>IF(R6730&lt;Variables!$G$12,0,1)</f>
        <v>1</v>
      </c>
      <c r="AP6730" s="78">
        <f t="shared" si="213"/>
        <v>1</v>
      </c>
      <c r="AQ6730" s="77">
        <f>IF(V6730&lt;Variables!$G$15,1,0)</f>
        <v>1</v>
      </c>
      <c r="AR6730" s="77">
        <v>0</v>
      </c>
      <c r="AS6730" s="77">
        <v>1</v>
      </c>
      <c r="AT6730" s="77">
        <v>0</v>
      </c>
      <c r="AU6730" s="77">
        <v>0</v>
      </c>
      <c r="BA6730" s="77">
        <v>0.01</v>
      </c>
    </row>
    <row r="6731" spans="3:53" x14ac:dyDescent="0.25">
      <c r="C6731" s="77" t="s">
        <v>787</v>
      </c>
      <c r="D6731" s="77" t="s">
        <v>475</v>
      </c>
      <c r="E6731" s="77">
        <v>51.93</v>
      </c>
      <c r="F6731" s="77">
        <v>12.05</v>
      </c>
      <c r="G6731" s="77">
        <v>12.05</v>
      </c>
      <c r="H6731" s="77">
        <v>4840</v>
      </c>
      <c r="I6731" s="77">
        <v>6.5000000000000002E-2</v>
      </c>
      <c r="J6731" s="77" t="s">
        <v>75</v>
      </c>
      <c r="K6731" s="77">
        <v>42.06</v>
      </c>
      <c r="L6731" s="77">
        <v>51.908547368421047</v>
      </c>
      <c r="M6731" s="77">
        <v>-0.3632299071727681</v>
      </c>
      <c r="N6731" s="77">
        <v>52.009759183673467</v>
      </c>
      <c r="O6731" s="77">
        <v>-0.55712464010874863</v>
      </c>
      <c r="P6731" s="77">
        <v>949015</v>
      </c>
      <c r="Q6731" s="77">
        <v>568912</v>
      </c>
      <c r="R6731" s="77">
        <v>1.67</v>
      </c>
      <c r="S6731" s="77">
        <v>31.015000000000001</v>
      </c>
      <c r="T6731" s="77">
        <v>7.6570000000000009</v>
      </c>
      <c r="U6731" s="77">
        <v>17.794</v>
      </c>
      <c r="V6731" s="77">
        <v>2.2858564542894868</v>
      </c>
      <c r="AC6731" s="77">
        <v>52.8</v>
      </c>
      <c r="AD6731" s="77">
        <v>51.25</v>
      </c>
      <c r="AH6731" s="77">
        <f>IF(AND(M6731&lt;Variables!$G$6,M6731&gt;Variables!$G$5),0,1)</f>
        <v>1</v>
      </c>
      <c r="AI6731" s="77">
        <f t="shared" si="212"/>
        <v>1</v>
      </c>
      <c r="AJ6731" s="77">
        <f>IF(I6731&gt;Variables!$G$7,0,1)</f>
        <v>1</v>
      </c>
      <c r="AK6731" s="77">
        <f>IF(F6731&gt;Variables!$G$8,0,1)</f>
        <v>0</v>
      </c>
      <c r="AL6731" s="77">
        <f>IF(G6731&gt;Variables!$G$9,0,1)</f>
        <v>0</v>
      </c>
      <c r="AM6731" s="77">
        <f>IF(AND(K6731&gt;Variables!$G$10,K6731&lt;Variables!$G$11),0,1)</f>
        <v>1</v>
      </c>
      <c r="AN6731" s="77">
        <f>IF(H6731&lt;Variables!$G$13,1,0)</f>
        <v>0</v>
      </c>
      <c r="AO6731" s="77">
        <f>IF(R6731&lt;Variables!$G$12,0,1)</f>
        <v>0</v>
      </c>
      <c r="AP6731" s="78">
        <f t="shared" si="213"/>
        <v>1</v>
      </c>
      <c r="AQ6731" s="77">
        <f>IF(V6731&lt;Variables!$G$15,1,0)</f>
        <v>1</v>
      </c>
      <c r="AR6731" s="77">
        <v>1</v>
      </c>
      <c r="AS6731" s="77">
        <v>0</v>
      </c>
      <c r="AT6731" s="77">
        <v>0</v>
      </c>
      <c r="AU6731" s="77">
        <v>0</v>
      </c>
      <c r="BA6731" s="77">
        <v>1.4</v>
      </c>
    </row>
    <row r="6732" spans="3:53" x14ac:dyDescent="0.25">
      <c r="C6732" s="77" t="s">
        <v>787</v>
      </c>
      <c r="D6732" s="77" t="s">
        <v>183</v>
      </c>
      <c r="E6732" s="77">
        <v>49.08</v>
      </c>
      <c r="F6732" s="77">
        <v>14.41</v>
      </c>
      <c r="G6732" s="77">
        <v>15.72</v>
      </c>
      <c r="H6732" s="77">
        <v>6840</v>
      </c>
      <c r="I6732" s="77">
        <v>5076.88</v>
      </c>
      <c r="J6732" s="77" t="s">
        <v>75</v>
      </c>
      <c r="K6732" s="77">
        <v>65.59</v>
      </c>
      <c r="L6732" s="77">
        <v>48.541250000000012</v>
      </c>
      <c r="M6732" s="77">
        <v>0.55365282105425206</v>
      </c>
      <c r="N6732" s="77">
        <v>47.768067346938793</v>
      </c>
      <c r="O6732" s="77">
        <v>2.181232590997821</v>
      </c>
      <c r="P6732" s="77">
        <v>2251000</v>
      </c>
      <c r="Q6732" s="77">
        <v>2260000</v>
      </c>
      <c r="R6732" s="77">
        <v>1</v>
      </c>
      <c r="S6732" s="77">
        <v>31.015000000000001</v>
      </c>
      <c r="T6732" s="77">
        <v>7.6570000000000009</v>
      </c>
      <c r="U6732" s="77">
        <v>17.794</v>
      </c>
      <c r="V6732" s="77">
        <v>2.489189806329668</v>
      </c>
      <c r="AC6732" s="77">
        <v>49.741199999999999</v>
      </c>
      <c r="AD6732" s="77">
        <v>45.100900000000003</v>
      </c>
      <c r="AH6732" s="77">
        <f>IF(AND(M6732&lt;Variables!$G$6,M6732&gt;Variables!$G$5),0,1)</f>
        <v>1</v>
      </c>
      <c r="AI6732" s="77">
        <f t="shared" si="212"/>
        <v>0</v>
      </c>
      <c r="AJ6732" s="77">
        <f>IF(I6732&gt;Variables!$G$7,0,1)</f>
        <v>0</v>
      </c>
      <c r="AK6732" s="77">
        <f>IF(F6732&gt;Variables!$G$8,0,1)</f>
        <v>0</v>
      </c>
      <c r="AL6732" s="77">
        <f>IF(G6732&gt;Variables!$G$9,0,1)</f>
        <v>0</v>
      </c>
      <c r="AM6732" s="77">
        <f>IF(AND(K6732&gt;Variables!$G$10,K6732&lt;Variables!$G$11),0,1)</f>
        <v>0</v>
      </c>
      <c r="AN6732" s="77">
        <f>IF(H6732&lt;Variables!$G$13,1,0)</f>
        <v>0</v>
      </c>
      <c r="AO6732" s="77">
        <f>IF(R6732&lt;Variables!$G$12,0,1)</f>
        <v>0</v>
      </c>
      <c r="AP6732" s="78">
        <f t="shared" si="213"/>
        <v>1</v>
      </c>
      <c r="AQ6732" s="77">
        <f>IF(V6732&lt;Variables!$G$15,1,0)</f>
        <v>1</v>
      </c>
      <c r="AR6732" s="77">
        <v>0</v>
      </c>
      <c r="AS6732" s="77">
        <v>0</v>
      </c>
      <c r="AT6732" s="77">
        <v>1</v>
      </c>
      <c r="AU6732" s="77">
        <v>0</v>
      </c>
      <c r="BA6732" s="77">
        <v>-1.29</v>
      </c>
    </row>
    <row r="6733" spans="3:53" x14ac:dyDescent="0.25">
      <c r="C6733" s="77" t="s">
        <v>787</v>
      </c>
      <c r="D6733" s="77" t="s">
        <v>445</v>
      </c>
      <c r="E6733" s="77">
        <v>14.77</v>
      </c>
      <c r="F6733" s="77">
        <v>87.5</v>
      </c>
      <c r="G6733" s="77">
        <v>54.01</v>
      </c>
      <c r="H6733" s="77">
        <v>74.489999999999995</v>
      </c>
      <c r="I6733" s="77">
        <v>3059.944</v>
      </c>
      <c r="J6733" s="77" t="s">
        <v>75</v>
      </c>
      <c r="K6733" s="77">
        <v>64.930000000000007</v>
      </c>
      <c r="L6733" s="77">
        <v>14.364235000000001</v>
      </c>
      <c r="M6733" s="77">
        <v>1.6406373190079451</v>
      </c>
      <c r="N6733" s="77">
        <v>13.842790000000001</v>
      </c>
      <c r="O6733" s="77">
        <v>5.4693454137497053</v>
      </c>
      <c r="P6733" s="77">
        <v>140990000</v>
      </c>
      <c r="Q6733" s="77">
        <v>14860000</v>
      </c>
      <c r="R6733" s="77">
        <v>9.49</v>
      </c>
      <c r="S6733" s="77">
        <v>31.015000000000001</v>
      </c>
      <c r="T6733" s="77">
        <v>7.6570000000000009</v>
      </c>
      <c r="U6733" s="77">
        <v>17.794</v>
      </c>
      <c r="V6733" s="77">
        <v>2.4082774922867798</v>
      </c>
      <c r="AC6733" s="77">
        <v>16.45</v>
      </c>
      <c r="AD6733" s="77">
        <v>13.03</v>
      </c>
      <c r="AH6733" s="77">
        <f>IF(AND(M6733&lt;Variables!$G$6,M6733&gt;Variables!$G$5),0,1)</f>
        <v>1</v>
      </c>
      <c r="AI6733" s="77">
        <f t="shared" si="212"/>
        <v>0</v>
      </c>
      <c r="AJ6733" s="77">
        <f>IF(I6733&gt;Variables!$G$7,0,1)</f>
        <v>0</v>
      </c>
      <c r="AK6733" s="77">
        <f>IF(F6733&gt;Variables!$G$8,0,1)</f>
        <v>0</v>
      </c>
      <c r="AL6733" s="77">
        <f>IF(G6733&gt;Variables!$G$9,0,1)</f>
        <v>0</v>
      </c>
      <c r="AM6733" s="77">
        <f>IF(AND(K6733&gt;Variables!$G$10,K6733&lt;Variables!$G$11),0,1)</f>
        <v>0</v>
      </c>
      <c r="AN6733" s="77">
        <f>IF(H6733&lt;Variables!$G$13,1,0)</f>
        <v>1</v>
      </c>
      <c r="AO6733" s="77">
        <f>IF(R6733&lt;Variables!$G$12,0,1)</f>
        <v>1</v>
      </c>
      <c r="AP6733" s="78">
        <f t="shared" si="213"/>
        <v>1</v>
      </c>
      <c r="AQ6733" s="77">
        <f>IF(V6733&lt;Variables!$G$15,1,0)</f>
        <v>1</v>
      </c>
      <c r="AR6733" s="77">
        <v>0</v>
      </c>
      <c r="AS6733" s="77">
        <v>0</v>
      </c>
      <c r="AT6733" s="77">
        <v>1</v>
      </c>
      <c r="AU6733" s="77">
        <v>0</v>
      </c>
      <c r="BA6733" s="77">
        <v>-2.25</v>
      </c>
    </row>
    <row r="6734" spans="3:53" x14ac:dyDescent="0.25">
      <c r="C6734" s="77" t="s">
        <v>787</v>
      </c>
      <c r="D6734" s="77" t="s">
        <v>449</v>
      </c>
      <c r="E6734" s="77">
        <v>32.78</v>
      </c>
      <c r="F6734" s="77">
        <v>9.41</v>
      </c>
      <c r="G6734" s="77">
        <v>5.78</v>
      </c>
      <c r="H6734" s="77">
        <v>17360</v>
      </c>
      <c r="I6734" s="77">
        <v>-0.248</v>
      </c>
      <c r="J6734" s="77" t="s">
        <v>74</v>
      </c>
      <c r="K6734" s="77">
        <v>37.36</v>
      </c>
      <c r="L6734" s="77">
        <v>32.852334999999997</v>
      </c>
      <c r="M6734" s="77">
        <v>-0.60067267669100355</v>
      </c>
      <c r="N6734" s="77">
        <v>32.955998000000001</v>
      </c>
      <c r="O6734" s="77">
        <v>-0.91333298418090658</v>
      </c>
      <c r="P6734" s="77">
        <v>49188000</v>
      </c>
      <c r="Q6734" s="77">
        <v>34219000</v>
      </c>
      <c r="R6734" s="77">
        <v>1.44</v>
      </c>
      <c r="S6734" s="77">
        <v>31.015000000000001</v>
      </c>
      <c r="T6734" s="77">
        <v>7.6570000000000009</v>
      </c>
      <c r="U6734" s="77">
        <v>17.794</v>
      </c>
      <c r="V6734" s="77">
        <v>2.2297399419887811</v>
      </c>
      <c r="AC6734" s="77">
        <v>34.130000000000003</v>
      </c>
      <c r="AD6734" s="77">
        <v>32.65</v>
      </c>
      <c r="AH6734" s="77">
        <f>IF(AND(M6734&lt;Variables!$G$6,M6734&gt;Variables!$G$5),0,1)</f>
        <v>1</v>
      </c>
      <c r="AI6734" s="77">
        <f t="shared" si="212"/>
        <v>1</v>
      </c>
      <c r="AJ6734" s="77">
        <f>IF(I6734&gt;Variables!$G$7,0,1)</f>
        <v>1</v>
      </c>
      <c r="AK6734" s="77">
        <f>IF(F6734&gt;Variables!$G$8,0,1)</f>
        <v>0</v>
      </c>
      <c r="AL6734" s="77">
        <f>IF(G6734&gt;Variables!$G$9,0,1)</f>
        <v>1</v>
      </c>
      <c r="AM6734" s="77">
        <f>IF(AND(K6734&gt;Variables!$G$10,K6734&lt;Variables!$G$11),0,1)</f>
        <v>1</v>
      </c>
      <c r="AN6734" s="77">
        <f>IF(H6734&lt;Variables!$G$13,1,0)</f>
        <v>0</v>
      </c>
      <c r="AO6734" s="77">
        <f>IF(R6734&lt;Variables!$G$12,0,1)</f>
        <v>0</v>
      </c>
      <c r="AP6734" s="78">
        <f t="shared" si="213"/>
        <v>0</v>
      </c>
      <c r="AQ6734" s="77">
        <f>IF(V6734&lt;Variables!$G$15,1,0)</f>
        <v>1</v>
      </c>
      <c r="AR6734" s="77">
        <v>1</v>
      </c>
      <c r="AS6734" s="77">
        <v>0</v>
      </c>
      <c r="AT6734" s="77">
        <v>0</v>
      </c>
      <c r="AU6734" s="77">
        <v>0</v>
      </c>
      <c r="BA6734" s="77">
        <v>1.56</v>
      </c>
    </row>
    <row r="6735" spans="3:53" x14ac:dyDescent="0.25">
      <c r="C6735" s="77" t="s">
        <v>787</v>
      </c>
      <c r="D6735" s="77" t="s">
        <v>438</v>
      </c>
      <c r="E6735" s="77">
        <v>255.04</v>
      </c>
      <c r="F6735" s="77">
        <v>7.17</v>
      </c>
      <c r="G6735" s="77">
        <v>4.3</v>
      </c>
      <c r="H6735" s="77">
        <v>52880</v>
      </c>
      <c r="I6735" s="77">
        <v>63.02</v>
      </c>
      <c r="J6735" s="77" t="s">
        <v>75</v>
      </c>
      <c r="K6735" s="77">
        <v>39.06</v>
      </c>
      <c r="L6735" s="77">
        <v>254.94361000000001</v>
      </c>
      <c r="M6735" s="77">
        <v>-0.24852946892845551</v>
      </c>
      <c r="N6735" s="77">
        <v>255.05413200000001</v>
      </c>
      <c r="O6735" s="77">
        <v>-0.2917545362488132</v>
      </c>
      <c r="P6735" s="77">
        <v>6941000</v>
      </c>
      <c r="Q6735" s="77">
        <v>3755000</v>
      </c>
      <c r="R6735" s="77">
        <v>1.85</v>
      </c>
      <c r="S6735" s="77">
        <v>31.015000000000001</v>
      </c>
      <c r="T6735" s="77">
        <v>7.6570000000000009</v>
      </c>
      <c r="U6735" s="77">
        <v>17.794</v>
      </c>
      <c r="V6735" s="77">
        <v>2.2522711472095969</v>
      </c>
      <c r="AC6735" s="77">
        <v>256.93</v>
      </c>
      <c r="AD6735" s="77">
        <v>253.5241</v>
      </c>
      <c r="AH6735" s="77">
        <f>IF(AND(M6735&lt;Variables!$G$6,M6735&gt;Variables!$G$5),0,1)</f>
        <v>1</v>
      </c>
      <c r="AI6735" s="77">
        <f t="shared" si="212"/>
        <v>1</v>
      </c>
      <c r="AJ6735" s="77">
        <f>IF(I6735&gt;Variables!$G$7,0,1)</f>
        <v>0</v>
      </c>
      <c r="AK6735" s="77">
        <f>IF(F6735&gt;Variables!$G$8,0,1)</f>
        <v>1</v>
      </c>
      <c r="AL6735" s="77">
        <f>IF(G6735&gt;Variables!$G$9,0,1)</f>
        <v>1</v>
      </c>
      <c r="AM6735" s="77">
        <f>IF(AND(K6735&gt;Variables!$G$10,K6735&lt;Variables!$G$11),0,1)</f>
        <v>1</v>
      </c>
      <c r="AN6735" s="77">
        <f>IF(H6735&lt;Variables!$G$13,1,0)</f>
        <v>0</v>
      </c>
      <c r="AO6735" s="77">
        <f>IF(R6735&lt;Variables!$G$12,0,1)</f>
        <v>0</v>
      </c>
      <c r="AP6735" s="78">
        <f t="shared" si="213"/>
        <v>1</v>
      </c>
      <c r="AQ6735" s="77">
        <f>IF(V6735&lt;Variables!$G$15,1,0)</f>
        <v>1</v>
      </c>
      <c r="AR6735" s="77">
        <v>0</v>
      </c>
      <c r="AS6735" s="77">
        <v>1</v>
      </c>
      <c r="AT6735" s="77">
        <v>0</v>
      </c>
      <c r="AU6735" s="77">
        <v>0</v>
      </c>
      <c r="BA6735" s="77">
        <v>0.31</v>
      </c>
    </row>
    <row r="6736" spans="3:53" x14ac:dyDescent="0.25">
      <c r="C6736" s="77" t="s">
        <v>788</v>
      </c>
      <c r="D6736" s="77" t="s">
        <v>485</v>
      </c>
      <c r="E6736" s="77">
        <v>5.37</v>
      </c>
      <c r="F6736" s="77">
        <v>19.46</v>
      </c>
      <c r="G6736" s="77">
        <v>20.38</v>
      </c>
      <c r="H6736" s="77">
        <v>147.38</v>
      </c>
      <c r="I6736" s="77">
        <v>-8.4890000000000008</v>
      </c>
      <c r="J6736" s="77" t="s">
        <v>74</v>
      </c>
      <c r="K6736" s="77">
        <v>33.14</v>
      </c>
      <c r="L6736" s="77">
        <v>5.4258749999999996</v>
      </c>
      <c r="M6736" s="77">
        <v>-1.940240053447597</v>
      </c>
      <c r="N6736" s="77">
        <v>5.4884540000000008</v>
      </c>
      <c r="O6736" s="77">
        <v>-3.058311138254981</v>
      </c>
      <c r="P6736" s="77">
        <v>17140000</v>
      </c>
      <c r="Q6736" s="77">
        <v>1270000</v>
      </c>
      <c r="R6736" s="77">
        <v>13.5</v>
      </c>
      <c r="S6736" s="77">
        <v>31.606000000000009</v>
      </c>
      <c r="T6736" s="77">
        <v>7.604000000000001</v>
      </c>
      <c r="U6736" s="77">
        <v>18.064</v>
      </c>
      <c r="V6736" s="77">
        <v>2.148303093583984</v>
      </c>
      <c r="AC6736" s="77">
        <v>5.49</v>
      </c>
      <c r="AD6736" s="77">
        <v>5.15</v>
      </c>
      <c r="AH6736" s="77">
        <f>IF(AND(M6736&lt;Variables!$G$6,M6736&gt;Variables!$G$5),0,1)</f>
        <v>0</v>
      </c>
      <c r="AI6736" s="77">
        <f t="shared" si="212"/>
        <v>1</v>
      </c>
      <c r="AJ6736" s="77">
        <f>IF(I6736&gt;Variables!$G$7,0,1)</f>
        <v>1</v>
      </c>
      <c r="AK6736" s="77">
        <f>IF(F6736&gt;Variables!$G$8,0,1)</f>
        <v>0</v>
      </c>
      <c r="AL6736" s="77">
        <f>IF(G6736&gt;Variables!$G$9,0,1)</f>
        <v>0</v>
      </c>
      <c r="AM6736" s="77">
        <f>IF(AND(K6736&gt;Variables!$G$10,K6736&lt;Variables!$G$11),0,1)</f>
        <v>1</v>
      </c>
      <c r="AN6736" s="77">
        <f>IF(H6736&lt;Variables!$G$13,1,0)</f>
        <v>1</v>
      </c>
      <c r="AO6736" s="77">
        <f>IF(R6736&lt;Variables!$G$12,0,1)</f>
        <v>1</v>
      </c>
      <c r="AP6736" s="78">
        <f t="shared" si="213"/>
        <v>0</v>
      </c>
      <c r="AQ6736" s="77">
        <f>IF(V6736&lt;Variables!$G$15,1,0)</f>
        <v>1</v>
      </c>
      <c r="AR6736" s="77">
        <v>0</v>
      </c>
      <c r="AS6736" s="77">
        <v>0</v>
      </c>
      <c r="AT6736" s="77">
        <v>1</v>
      </c>
      <c r="AU6736" s="77">
        <v>0</v>
      </c>
      <c r="BA6736" s="77">
        <v>-2.25</v>
      </c>
    </row>
    <row r="6737" spans="3:53" x14ac:dyDescent="0.25">
      <c r="C6737" s="77" t="s">
        <v>788</v>
      </c>
      <c r="D6737" s="77" t="s">
        <v>432</v>
      </c>
      <c r="E6737" s="77">
        <v>21.84</v>
      </c>
      <c r="F6737" s="77">
        <v>12.24</v>
      </c>
      <c r="G6737" s="77">
        <v>2.0099999999999998</v>
      </c>
      <c r="H6737" s="77">
        <v>2230</v>
      </c>
      <c r="I6737" s="77">
        <v>0.77100000000000002</v>
      </c>
      <c r="J6737" s="77" t="s">
        <v>74</v>
      </c>
      <c r="K6737" s="77">
        <v>39.83</v>
      </c>
      <c r="L6737" s="77">
        <v>21.894680000000001</v>
      </c>
      <c r="M6737" s="77">
        <v>-0.43243381497240557</v>
      </c>
      <c r="N6737" s="77">
        <v>21.86295599999999</v>
      </c>
      <c r="O6737" s="77">
        <v>-0.28795740155170563</v>
      </c>
      <c r="P6737" s="77">
        <v>2408000</v>
      </c>
      <c r="Q6737" s="77">
        <v>1300000</v>
      </c>
      <c r="R6737" s="77">
        <v>1.85</v>
      </c>
      <c r="S6737" s="77">
        <v>31.606000000000009</v>
      </c>
      <c r="T6737" s="77">
        <v>7.604000000000001</v>
      </c>
      <c r="U6737" s="77">
        <v>18.064</v>
      </c>
      <c r="V6737" s="77">
        <v>2.260181082907081</v>
      </c>
      <c r="AC6737" s="77">
        <v>22.16</v>
      </c>
      <c r="AD6737" s="77">
        <v>21.46</v>
      </c>
      <c r="AH6737" s="77">
        <f>IF(AND(M6737&lt;Variables!$G$6,M6737&gt;Variables!$G$5),0,1)</f>
        <v>1</v>
      </c>
      <c r="AI6737" s="77">
        <f t="shared" si="212"/>
        <v>0</v>
      </c>
      <c r="AJ6737" s="77">
        <f>IF(I6737&gt;Variables!$G$7,0,1)</f>
        <v>1</v>
      </c>
      <c r="AK6737" s="77">
        <f>IF(F6737&gt;Variables!$G$8,0,1)</f>
        <v>0</v>
      </c>
      <c r="AL6737" s="77">
        <f>IF(G6737&gt;Variables!$G$9,0,1)</f>
        <v>1</v>
      </c>
      <c r="AM6737" s="77">
        <f>IF(AND(K6737&gt;Variables!$G$10,K6737&lt;Variables!$G$11),0,1)</f>
        <v>1</v>
      </c>
      <c r="AN6737" s="77">
        <f>IF(H6737&lt;Variables!$G$13,1,0)</f>
        <v>0</v>
      </c>
      <c r="AO6737" s="77">
        <f>IF(R6737&lt;Variables!$G$12,0,1)</f>
        <v>0</v>
      </c>
      <c r="AP6737" s="78">
        <f t="shared" si="213"/>
        <v>0</v>
      </c>
      <c r="AQ6737" s="77">
        <f>IF(V6737&lt;Variables!$G$15,1,0)</f>
        <v>1</v>
      </c>
      <c r="AR6737" s="77">
        <v>0</v>
      </c>
      <c r="AS6737" s="77">
        <v>1</v>
      </c>
      <c r="AT6737" s="77">
        <v>0</v>
      </c>
      <c r="AU6737" s="77">
        <v>0</v>
      </c>
      <c r="BA6737" s="77">
        <v>-0.13</v>
      </c>
    </row>
    <row r="6738" spans="3:53" x14ac:dyDescent="0.25">
      <c r="C6738" s="77" t="s">
        <v>788</v>
      </c>
      <c r="D6738" s="77" t="s">
        <v>198</v>
      </c>
      <c r="E6738" s="77">
        <v>0.17</v>
      </c>
      <c r="F6738" s="77">
        <v>7</v>
      </c>
      <c r="G6738" s="77">
        <v>4.0999999999999996</v>
      </c>
      <c r="H6738" s="77">
        <v>-99999</v>
      </c>
      <c r="I6738" s="77">
        <v>-71.597999999999999</v>
      </c>
      <c r="J6738" s="77" t="s">
        <v>75</v>
      </c>
      <c r="K6738" s="77">
        <v>45.2</v>
      </c>
      <c r="L6738" s="77">
        <v>-99999</v>
      </c>
      <c r="M6738" s="77">
        <v>-99999</v>
      </c>
      <c r="N6738" s="77">
        <v>0.14990000000000001</v>
      </c>
      <c r="O6738" s="77">
        <v>0</v>
      </c>
      <c r="P6738" s="77">
        <v>62013</v>
      </c>
      <c r="Q6738" s="77">
        <v>79782</v>
      </c>
      <c r="R6738" s="77">
        <v>0.78</v>
      </c>
      <c r="S6738" s="77">
        <v>31.606000000000009</v>
      </c>
      <c r="T6738" s="77">
        <v>7.604000000000001</v>
      </c>
      <c r="U6738" s="77">
        <v>18.064</v>
      </c>
      <c r="V6738" s="77">
        <v>-99999</v>
      </c>
      <c r="AC6738" s="77">
        <v>0.16500000000000001</v>
      </c>
      <c r="AD6738" s="77">
        <v>0.1575</v>
      </c>
      <c r="AH6738" s="77">
        <f>IF(AND(M6738&lt;Variables!$G$6,M6738&gt;Variables!$G$5),0,1)</f>
        <v>1</v>
      </c>
      <c r="AI6738" s="77">
        <f t="shared" si="212"/>
        <v>1</v>
      </c>
      <c r="AJ6738" s="77">
        <f>IF(I6738&gt;Variables!$G$7,0,1)</f>
        <v>1</v>
      </c>
      <c r="AK6738" s="77">
        <f>IF(F6738&gt;Variables!$G$8,0,1)</f>
        <v>1</v>
      </c>
      <c r="AL6738" s="77">
        <f>IF(G6738&gt;Variables!$G$9,0,1)</f>
        <v>1</v>
      </c>
      <c r="AM6738" s="77">
        <f>IF(AND(K6738&gt;Variables!$G$10,K6738&lt;Variables!$G$11),0,1)</f>
        <v>1</v>
      </c>
      <c r="AN6738" s="77">
        <f>IF(H6738&lt;Variables!$G$13,1,0)</f>
        <v>1</v>
      </c>
      <c r="AO6738" s="77">
        <f>IF(R6738&lt;Variables!$G$12,0,1)</f>
        <v>0</v>
      </c>
      <c r="AP6738" s="78">
        <f t="shared" si="213"/>
        <v>1</v>
      </c>
      <c r="AQ6738" s="77">
        <f>IF(V6738&lt;Variables!$G$15,1,0)</f>
        <v>1</v>
      </c>
      <c r="AR6738" s="77">
        <v>0</v>
      </c>
      <c r="AS6738" s="77">
        <v>0</v>
      </c>
      <c r="AT6738" s="77">
        <v>1</v>
      </c>
      <c r="AU6738" s="77">
        <v>0</v>
      </c>
      <c r="BA6738" s="77">
        <v>-2.25</v>
      </c>
    </row>
    <row r="6739" spans="3:53" x14ac:dyDescent="0.25">
      <c r="C6739" s="77" t="s">
        <v>788</v>
      </c>
      <c r="D6739" s="77" t="s">
        <v>541</v>
      </c>
      <c r="E6739" s="77">
        <v>159.15</v>
      </c>
      <c r="F6739" s="77">
        <v>7.02</v>
      </c>
      <c r="G6739" s="77">
        <v>6.97</v>
      </c>
      <c r="H6739" s="77">
        <v>21570</v>
      </c>
      <c r="I6739" s="77">
        <v>0.437</v>
      </c>
      <c r="J6739" s="77" t="s">
        <v>74</v>
      </c>
      <c r="K6739" s="77">
        <v>50.94</v>
      </c>
      <c r="L6739" s="77">
        <v>158.755145</v>
      </c>
      <c r="M6739" s="77">
        <v>-3.4735882103228977E-2</v>
      </c>
      <c r="N6739" s="77">
        <v>158.80189999999999</v>
      </c>
      <c r="O6739" s="77">
        <v>-6.4167997989948836E-2</v>
      </c>
      <c r="P6739" s="77">
        <v>3361000</v>
      </c>
      <c r="Q6739" s="77">
        <v>7089000</v>
      </c>
      <c r="R6739" s="77">
        <v>0.47</v>
      </c>
      <c r="S6739" s="77">
        <v>31.606000000000009</v>
      </c>
      <c r="T6739" s="77">
        <v>7.604000000000001</v>
      </c>
      <c r="U6739" s="77">
        <v>18.064</v>
      </c>
      <c r="V6739" s="77">
        <v>2.3777358311285468</v>
      </c>
      <c r="AC6739" s="77">
        <v>162.38999999999999</v>
      </c>
      <c r="AD6739" s="77">
        <v>158.34</v>
      </c>
      <c r="AH6739" s="77">
        <f>IF(AND(M6739&lt;Variables!$G$6,M6739&gt;Variables!$G$5),0,1)</f>
        <v>1</v>
      </c>
      <c r="AI6739" s="77">
        <f t="shared" si="212"/>
        <v>1</v>
      </c>
      <c r="AJ6739" s="77">
        <f>IF(I6739&gt;Variables!$G$7,0,1)</f>
        <v>1</v>
      </c>
      <c r="AK6739" s="77">
        <f>IF(F6739&gt;Variables!$G$8,0,1)</f>
        <v>1</v>
      </c>
      <c r="AL6739" s="77">
        <f>IF(G6739&gt;Variables!$G$9,0,1)</f>
        <v>1</v>
      </c>
      <c r="AM6739" s="77">
        <f>IF(AND(K6739&gt;Variables!$G$10,K6739&lt;Variables!$G$11),0,1)</f>
        <v>1</v>
      </c>
      <c r="AN6739" s="77">
        <f>IF(H6739&lt;Variables!$G$13,1,0)</f>
        <v>0</v>
      </c>
      <c r="AO6739" s="77">
        <f>IF(R6739&lt;Variables!$G$12,0,1)</f>
        <v>0</v>
      </c>
      <c r="AP6739" s="78">
        <f t="shared" si="213"/>
        <v>0</v>
      </c>
      <c r="AQ6739" s="77">
        <f>IF(V6739&lt;Variables!$G$15,1,0)</f>
        <v>1</v>
      </c>
      <c r="AR6739" s="77">
        <v>0</v>
      </c>
      <c r="AS6739" s="77">
        <v>1</v>
      </c>
      <c r="AT6739" s="77">
        <v>0</v>
      </c>
      <c r="AU6739" s="77">
        <v>0</v>
      </c>
      <c r="BA6739" s="77">
        <v>0.66</v>
      </c>
    </row>
    <row r="6740" spans="3:53" x14ac:dyDescent="0.25">
      <c r="C6740" s="77" t="s">
        <v>788</v>
      </c>
      <c r="D6740" s="77" t="s">
        <v>458</v>
      </c>
      <c r="E6740" s="77">
        <v>39.229999999999997</v>
      </c>
      <c r="F6740" s="77">
        <v>8.66</v>
      </c>
      <c r="G6740" s="77">
        <v>9.1</v>
      </c>
      <c r="H6740" s="77">
        <v>8790</v>
      </c>
      <c r="I6740" s="77">
        <v>10.826000000000001</v>
      </c>
      <c r="J6740" s="77" t="s">
        <v>74</v>
      </c>
      <c r="K6740" s="77">
        <v>51.72</v>
      </c>
      <c r="L6740" s="77">
        <v>39.064874999999986</v>
      </c>
      <c r="M6740" s="77">
        <v>3.8717645967137282E-2</v>
      </c>
      <c r="N6740" s="77">
        <v>39.104520000000001</v>
      </c>
      <c r="O6740" s="77">
        <v>-6.2703748824950514E-2</v>
      </c>
      <c r="P6740" s="77">
        <v>21700000</v>
      </c>
      <c r="Q6740" s="77">
        <v>19867000</v>
      </c>
      <c r="R6740" s="77">
        <v>1.0900000000000001</v>
      </c>
      <c r="S6740" s="77">
        <v>31.606000000000009</v>
      </c>
      <c r="T6740" s="77">
        <v>7.604000000000001</v>
      </c>
      <c r="U6740" s="77">
        <v>18.064</v>
      </c>
      <c r="V6740" s="77">
        <v>2.3836202167189828</v>
      </c>
      <c r="AC6740" s="77">
        <v>39.57</v>
      </c>
      <c r="AD6740" s="77">
        <v>38.99</v>
      </c>
      <c r="AH6740" s="77">
        <f>IF(AND(M6740&lt;Variables!$G$6,M6740&gt;Variables!$G$5),0,1)</f>
        <v>1</v>
      </c>
      <c r="AI6740" s="77">
        <f t="shared" si="212"/>
        <v>1</v>
      </c>
      <c r="AJ6740" s="77">
        <f>IF(I6740&gt;Variables!$G$7,0,1)</f>
        <v>1</v>
      </c>
      <c r="AK6740" s="77">
        <f>IF(F6740&gt;Variables!$G$8,0,1)</f>
        <v>1</v>
      </c>
      <c r="AL6740" s="77">
        <f>IF(G6740&gt;Variables!$G$9,0,1)</f>
        <v>1</v>
      </c>
      <c r="AM6740" s="77">
        <f>IF(AND(K6740&gt;Variables!$G$10,K6740&lt;Variables!$G$11),0,1)</f>
        <v>1</v>
      </c>
      <c r="AN6740" s="77">
        <f>IF(H6740&lt;Variables!$G$13,1,0)</f>
        <v>0</v>
      </c>
      <c r="AO6740" s="77">
        <f>IF(R6740&lt;Variables!$G$12,0,1)</f>
        <v>0</v>
      </c>
      <c r="AP6740" s="78">
        <f t="shared" si="213"/>
        <v>0</v>
      </c>
      <c r="AQ6740" s="77">
        <f>IF(V6740&lt;Variables!$G$15,1,0)</f>
        <v>1</v>
      </c>
      <c r="AR6740" s="77">
        <v>0</v>
      </c>
      <c r="AS6740" s="77">
        <v>0</v>
      </c>
      <c r="AT6740" s="77">
        <v>0</v>
      </c>
      <c r="AU6740" s="77">
        <v>1</v>
      </c>
      <c r="BA6740" s="77">
        <v>-0.49</v>
      </c>
    </row>
    <row r="6741" spans="3:53" x14ac:dyDescent="0.25">
      <c r="C6741" s="77" t="s">
        <v>788</v>
      </c>
      <c r="D6741" s="77" t="s">
        <v>456</v>
      </c>
      <c r="E6741" s="77">
        <v>53.43</v>
      </c>
      <c r="F6741" s="77">
        <v>8.7799999999999994</v>
      </c>
      <c r="G6741" s="77">
        <v>9.39</v>
      </c>
      <c r="H6741" s="77">
        <v>6290</v>
      </c>
      <c r="I6741" s="77">
        <v>1.0880000000000001</v>
      </c>
      <c r="J6741" s="77" t="s">
        <v>74</v>
      </c>
      <c r="K6741" s="77">
        <v>41.04</v>
      </c>
      <c r="L6741" s="77">
        <v>53.443244999999997</v>
      </c>
      <c r="M6741" s="77">
        <v>-0.31481059954350821</v>
      </c>
      <c r="N6741" s="77">
        <v>53.553182000000007</v>
      </c>
      <c r="O6741" s="77">
        <v>-0.51944999271940206</v>
      </c>
      <c r="P6741" s="77">
        <v>3197000</v>
      </c>
      <c r="Q6741" s="77">
        <v>1408000</v>
      </c>
      <c r="R6741" s="77">
        <v>2.27</v>
      </c>
      <c r="S6741" s="77">
        <v>31.606000000000009</v>
      </c>
      <c r="T6741" s="77">
        <v>7.604000000000001</v>
      </c>
      <c r="U6741" s="77">
        <v>18.064</v>
      </c>
      <c r="V6741" s="77">
        <v>2.274213285405255</v>
      </c>
      <c r="AC6741" s="77">
        <v>54.5</v>
      </c>
      <c r="AD6741" s="77">
        <v>52.95</v>
      </c>
      <c r="AH6741" s="77">
        <f>IF(AND(M6741&lt;Variables!$G$6,M6741&gt;Variables!$G$5),0,1)</f>
        <v>1</v>
      </c>
      <c r="AI6741" s="77">
        <f t="shared" si="212"/>
        <v>1</v>
      </c>
      <c r="AJ6741" s="77">
        <f>IF(I6741&gt;Variables!$G$7,0,1)</f>
        <v>1</v>
      </c>
      <c r="AK6741" s="77">
        <f>IF(F6741&gt;Variables!$G$8,0,1)</f>
        <v>1</v>
      </c>
      <c r="AL6741" s="77">
        <f>IF(G6741&gt;Variables!$G$9,0,1)</f>
        <v>1</v>
      </c>
      <c r="AM6741" s="77">
        <f>IF(AND(K6741&gt;Variables!$G$10,K6741&lt;Variables!$G$11),0,1)</f>
        <v>1</v>
      </c>
      <c r="AN6741" s="77">
        <f>IF(H6741&lt;Variables!$G$13,1,0)</f>
        <v>0</v>
      </c>
      <c r="AO6741" s="77">
        <f>IF(R6741&lt;Variables!$G$12,0,1)</f>
        <v>1</v>
      </c>
      <c r="AP6741" s="78">
        <f t="shared" si="213"/>
        <v>0</v>
      </c>
      <c r="AQ6741" s="77">
        <f>IF(V6741&lt;Variables!$G$15,1,0)</f>
        <v>1</v>
      </c>
      <c r="AR6741" s="77">
        <v>0</v>
      </c>
      <c r="AS6741" s="77">
        <v>0</v>
      </c>
      <c r="AT6741" s="77">
        <v>0</v>
      </c>
      <c r="AU6741" s="77">
        <v>1</v>
      </c>
      <c r="BA6741" s="77">
        <v>-0.5</v>
      </c>
    </row>
    <row r="6742" spans="3:53" x14ac:dyDescent="0.25">
      <c r="C6742" s="77" t="s">
        <v>788</v>
      </c>
      <c r="D6742" s="77" t="s">
        <v>449</v>
      </c>
      <c r="E6742" s="77">
        <v>33</v>
      </c>
      <c r="F6742" s="77">
        <v>9.9499999999999993</v>
      </c>
      <c r="G6742" s="77">
        <v>6.31</v>
      </c>
      <c r="H6742" s="77">
        <v>17360</v>
      </c>
      <c r="I6742" s="77">
        <v>-0.24099999999999999</v>
      </c>
      <c r="J6742" s="77" t="s">
        <v>74</v>
      </c>
      <c r="K6742" s="77">
        <v>48.23</v>
      </c>
      <c r="L6742" s="77">
        <v>32.795630000000003</v>
      </c>
      <c r="M6742" s="77">
        <v>6.8515225961502904E-2</v>
      </c>
      <c r="N6742" s="77">
        <v>32.930196000000002</v>
      </c>
      <c r="O6742" s="77">
        <v>-0.34040489768114668</v>
      </c>
      <c r="P6742" s="77">
        <v>49579000</v>
      </c>
      <c r="Q6742" s="77">
        <v>34219000</v>
      </c>
      <c r="R6742" s="77">
        <v>1.45</v>
      </c>
      <c r="S6742" s="77">
        <v>31.606000000000009</v>
      </c>
      <c r="T6742" s="77">
        <v>7.604000000000001</v>
      </c>
      <c r="U6742" s="77">
        <v>18.064</v>
      </c>
      <c r="V6742" s="77">
        <v>2.3472316375164621</v>
      </c>
      <c r="AC6742" s="77">
        <v>34.130000000000003</v>
      </c>
      <c r="AD6742" s="77">
        <v>32.799999999999997</v>
      </c>
      <c r="AH6742" s="77">
        <f>IF(AND(M6742&lt;Variables!$G$6,M6742&gt;Variables!$G$5),0,1)</f>
        <v>1</v>
      </c>
      <c r="AI6742" s="77">
        <f t="shared" si="212"/>
        <v>1</v>
      </c>
      <c r="AJ6742" s="77">
        <f>IF(I6742&gt;Variables!$G$7,0,1)</f>
        <v>1</v>
      </c>
      <c r="AK6742" s="77">
        <f>IF(F6742&gt;Variables!$G$8,0,1)</f>
        <v>0</v>
      </c>
      <c r="AL6742" s="77">
        <f>IF(G6742&gt;Variables!$G$9,0,1)</f>
        <v>1</v>
      </c>
      <c r="AM6742" s="77">
        <f>IF(AND(K6742&gt;Variables!$G$10,K6742&lt;Variables!$G$11),0,1)</f>
        <v>1</v>
      </c>
      <c r="AN6742" s="77">
        <f>IF(H6742&lt;Variables!$G$13,1,0)</f>
        <v>0</v>
      </c>
      <c r="AO6742" s="77">
        <f>IF(R6742&lt;Variables!$G$12,0,1)</f>
        <v>0</v>
      </c>
      <c r="AP6742" s="78">
        <f t="shared" si="213"/>
        <v>0</v>
      </c>
      <c r="AQ6742" s="77">
        <f>IF(V6742&lt;Variables!$G$15,1,0)</f>
        <v>1</v>
      </c>
      <c r="AR6742" s="77">
        <v>1</v>
      </c>
      <c r="AS6742" s="77">
        <v>0</v>
      </c>
      <c r="AT6742" s="77">
        <v>0</v>
      </c>
      <c r="AU6742" s="77">
        <v>0</v>
      </c>
      <c r="BA6742" s="77">
        <v>1.24</v>
      </c>
    </row>
    <row r="6743" spans="3:53" x14ac:dyDescent="0.25">
      <c r="C6743" s="77" t="s">
        <v>788</v>
      </c>
      <c r="D6743" s="77" t="s">
        <v>429</v>
      </c>
      <c r="E6743" s="77">
        <v>183.62</v>
      </c>
      <c r="F6743" s="77">
        <v>9.98</v>
      </c>
      <c r="G6743" s="77">
        <v>-1.33</v>
      </c>
      <c r="H6743" s="77">
        <v>3840</v>
      </c>
      <c r="I6743" s="77">
        <v>3.625</v>
      </c>
      <c r="J6743" s="77" t="s">
        <v>74</v>
      </c>
      <c r="K6743" s="77">
        <v>41.31</v>
      </c>
      <c r="L6743" s="77">
        <v>183.38499999999999</v>
      </c>
      <c r="M6743" s="77">
        <v>-0.1226926956948311</v>
      </c>
      <c r="N6743" s="77">
        <v>183.61683571428571</v>
      </c>
      <c r="O6743" s="77">
        <v>-0.24879838088298681</v>
      </c>
      <c r="P6743" s="77">
        <v>722090</v>
      </c>
      <c r="Q6743" s="77">
        <v>177589</v>
      </c>
      <c r="R6743" s="77">
        <v>4.07</v>
      </c>
      <c r="S6743" s="77">
        <v>31.606000000000009</v>
      </c>
      <c r="T6743" s="77">
        <v>7.604000000000001</v>
      </c>
      <c r="U6743" s="77">
        <v>18.064</v>
      </c>
      <c r="V6743" s="77">
        <v>2.277082425858167</v>
      </c>
      <c r="AC6743" s="77">
        <v>184.17</v>
      </c>
      <c r="AD6743" s="77">
        <v>181.905</v>
      </c>
      <c r="AH6743" s="77">
        <f>IF(AND(M6743&lt;Variables!$G$6,M6743&gt;Variables!$G$5),0,1)</f>
        <v>1</v>
      </c>
      <c r="AI6743" s="77">
        <f t="shared" si="212"/>
        <v>1</v>
      </c>
      <c r="AJ6743" s="77">
        <f>IF(I6743&gt;Variables!$G$7,0,1)</f>
        <v>1</v>
      </c>
      <c r="AK6743" s="77">
        <f>IF(F6743&gt;Variables!$G$8,0,1)</f>
        <v>0</v>
      </c>
      <c r="AL6743" s="77">
        <f>IF(G6743&gt;Variables!$G$9,0,1)</f>
        <v>1</v>
      </c>
      <c r="AM6743" s="77">
        <f>IF(AND(K6743&gt;Variables!$G$10,K6743&lt;Variables!$G$11),0,1)</f>
        <v>1</v>
      </c>
      <c r="AN6743" s="77">
        <f>IF(H6743&lt;Variables!$G$13,1,0)</f>
        <v>0</v>
      </c>
      <c r="AO6743" s="77">
        <f>IF(R6743&lt;Variables!$G$12,0,1)</f>
        <v>1</v>
      </c>
      <c r="AP6743" s="78">
        <f t="shared" si="213"/>
        <v>0</v>
      </c>
      <c r="AQ6743" s="77">
        <f>IF(V6743&lt;Variables!$G$15,1,0)</f>
        <v>1</v>
      </c>
      <c r="AR6743" s="77">
        <v>0</v>
      </c>
      <c r="AS6743" s="77">
        <v>1</v>
      </c>
      <c r="AT6743" s="77">
        <v>0</v>
      </c>
      <c r="AU6743" s="77">
        <v>0</v>
      </c>
      <c r="BA6743" s="77">
        <v>0.01</v>
      </c>
    </row>
    <row r="6744" spans="3:53" x14ac:dyDescent="0.25">
      <c r="C6744" s="77" t="s">
        <v>788</v>
      </c>
      <c r="D6744" s="77" t="s">
        <v>131</v>
      </c>
      <c r="E6744" s="77">
        <v>1.82</v>
      </c>
      <c r="F6744" s="77">
        <v>19.21</v>
      </c>
      <c r="G6744" s="77">
        <v>13.52</v>
      </c>
      <c r="H6744" s="77">
        <v>2660</v>
      </c>
      <c r="I6744" s="77">
        <v>7.7430000000000003</v>
      </c>
      <c r="J6744" s="77" t="s">
        <v>74</v>
      </c>
      <c r="K6744" s="77">
        <v>56.42</v>
      </c>
      <c r="L6744" s="77">
        <v>1.80063</v>
      </c>
      <c r="M6744" s="77">
        <v>0.2426928352854518</v>
      </c>
      <c r="N6744" s="77">
        <v>1.768546</v>
      </c>
      <c r="O6744" s="77">
        <v>2.0612412682508681</v>
      </c>
      <c r="P6744" s="77">
        <v>111919000</v>
      </c>
      <c r="Q6744" s="77">
        <v>21404000</v>
      </c>
      <c r="R6744" s="77">
        <v>5.23</v>
      </c>
      <c r="S6744" s="77">
        <v>31.606000000000009</v>
      </c>
      <c r="T6744" s="77">
        <v>7.604000000000001</v>
      </c>
      <c r="U6744" s="77">
        <v>18.064</v>
      </c>
      <c r="V6744" s="77">
        <v>2.4227014281312642</v>
      </c>
      <c r="AC6744" s="77">
        <v>1.88</v>
      </c>
      <c r="AD6744" s="77">
        <v>1.73</v>
      </c>
      <c r="AH6744" s="77">
        <f>IF(AND(M6744&lt;Variables!$G$6,M6744&gt;Variables!$G$5),0,1)</f>
        <v>1</v>
      </c>
      <c r="AI6744" s="77">
        <f t="shared" si="212"/>
        <v>0</v>
      </c>
      <c r="AJ6744" s="77">
        <f>IF(I6744&gt;Variables!$G$7,0,1)</f>
        <v>1</v>
      </c>
      <c r="AK6744" s="77">
        <f>IF(F6744&gt;Variables!$G$8,0,1)</f>
        <v>0</v>
      </c>
      <c r="AL6744" s="77">
        <f>IF(G6744&gt;Variables!$G$9,0,1)</f>
        <v>0</v>
      </c>
      <c r="AM6744" s="77">
        <f>IF(AND(K6744&gt;Variables!$G$10,K6744&lt;Variables!$G$11),0,1)</f>
        <v>1</v>
      </c>
      <c r="AN6744" s="77">
        <f>IF(H6744&lt;Variables!$G$13,1,0)</f>
        <v>0</v>
      </c>
      <c r="AO6744" s="77">
        <f>IF(R6744&lt;Variables!$G$12,0,1)</f>
        <v>1</v>
      </c>
      <c r="AP6744" s="78">
        <f t="shared" si="213"/>
        <v>0</v>
      </c>
      <c r="AQ6744" s="77">
        <f>IF(V6744&lt;Variables!$G$15,1,0)</f>
        <v>1</v>
      </c>
      <c r="AR6744" s="77">
        <v>0</v>
      </c>
      <c r="AS6744" s="77">
        <v>0</v>
      </c>
      <c r="AT6744" s="77">
        <v>1</v>
      </c>
      <c r="AU6744" s="77">
        <v>0</v>
      </c>
      <c r="BA6744" s="77">
        <v>-2.25</v>
      </c>
    </row>
    <row r="6745" spans="3:53" x14ac:dyDescent="0.25">
      <c r="C6745" s="77" t="s">
        <v>788</v>
      </c>
      <c r="D6745" s="77" t="s">
        <v>642</v>
      </c>
      <c r="E6745" s="77">
        <v>7.34</v>
      </c>
      <c r="F6745" s="77">
        <v>22.5</v>
      </c>
      <c r="G6745" s="77">
        <v>15.52</v>
      </c>
      <c r="H6745" s="77">
        <v>711.65</v>
      </c>
      <c r="I6745" s="77">
        <v>9298.1380000000008</v>
      </c>
      <c r="J6745" s="77" t="s">
        <v>74</v>
      </c>
      <c r="K6745" s="77">
        <v>54.39</v>
      </c>
      <c r="L6745" s="77">
        <v>7.2115900000000011</v>
      </c>
      <c r="M6745" s="77">
        <v>0.11800448999456919</v>
      </c>
      <c r="N6745" s="77">
        <v>7.2128999999999994</v>
      </c>
      <c r="O6745" s="77">
        <v>9.9821153766182585E-2</v>
      </c>
      <c r="P6745" s="77">
        <v>44190000</v>
      </c>
      <c r="Q6745" s="77">
        <v>19010000</v>
      </c>
      <c r="R6745" s="77">
        <v>2.3199999999999998</v>
      </c>
      <c r="S6745" s="77">
        <v>31.606000000000009</v>
      </c>
      <c r="T6745" s="77">
        <v>7.604000000000001</v>
      </c>
      <c r="U6745" s="77">
        <v>18.064</v>
      </c>
      <c r="V6745" s="77">
        <v>2.4079161845745531</v>
      </c>
      <c r="AC6745" s="77">
        <v>7.66</v>
      </c>
      <c r="AD6745" s="77">
        <v>6.51</v>
      </c>
      <c r="AH6745" s="77">
        <f>IF(AND(M6745&lt;Variables!$G$6,M6745&gt;Variables!$G$5),0,1)</f>
        <v>1</v>
      </c>
      <c r="AI6745" s="77">
        <f t="shared" si="212"/>
        <v>1</v>
      </c>
      <c r="AJ6745" s="77">
        <f>IF(I6745&gt;Variables!$G$7,0,1)</f>
        <v>0</v>
      </c>
      <c r="AK6745" s="77">
        <f>IF(F6745&gt;Variables!$G$8,0,1)</f>
        <v>0</v>
      </c>
      <c r="AL6745" s="77">
        <f>IF(G6745&gt;Variables!$G$9,0,1)</f>
        <v>0</v>
      </c>
      <c r="AM6745" s="77">
        <f>IF(AND(K6745&gt;Variables!$G$10,K6745&lt;Variables!$G$11),0,1)</f>
        <v>1</v>
      </c>
      <c r="AN6745" s="77">
        <f>IF(H6745&lt;Variables!$G$13,1,0)</f>
        <v>1</v>
      </c>
      <c r="AO6745" s="77">
        <f>IF(R6745&lt;Variables!$G$12,0,1)</f>
        <v>1</v>
      </c>
      <c r="AP6745" s="78">
        <f t="shared" si="213"/>
        <v>0</v>
      </c>
      <c r="AQ6745" s="77">
        <f>IF(V6745&lt;Variables!$G$15,1,0)</f>
        <v>1</v>
      </c>
      <c r="AR6745" s="77">
        <v>1</v>
      </c>
      <c r="AS6745" s="77">
        <v>0</v>
      </c>
      <c r="AT6745" s="77">
        <v>0</v>
      </c>
      <c r="AU6745" s="77">
        <v>0</v>
      </c>
      <c r="BA6745" s="77">
        <v>2</v>
      </c>
    </row>
    <row r="6746" spans="3:53" x14ac:dyDescent="0.25">
      <c r="C6746" s="77" t="s">
        <v>788</v>
      </c>
      <c r="D6746" s="77" t="s">
        <v>452</v>
      </c>
      <c r="E6746" s="77">
        <v>34.200000000000003</v>
      </c>
      <c r="F6746" s="77">
        <v>45.62</v>
      </c>
      <c r="G6746" s="77">
        <v>6.52</v>
      </c>
      <c r="H6746" s="77">
        <v>152.74</v>
      </c>
      <c r="I6746" s="77">
        <v>10.206</v>
      </c>
      <c r="J6746" s="77" t="s">
        <v>74</v>
      </c>
      <c r="K6746" s="77">
        <v>55.44</v>
      </c>
      <c r="L6746" s="77">
        <v>34.052142857142861</v>
      </c>
      <c r="M6746" s="77">
        <v>9.6490676064009198E-2</v>
      </c>
      <c r="N6746" s="77">
        <v>34.031944444444449</v>
      </c>
      <c r="O6746" s="77">
        <v>0.15589927763946321</v>
      </c>
      <c r="P6746" s="77">
        <v>179020</v>
      </c>
      <c r="Q6746" s="77">
        <v>15550</v>
      </c>
      <c r="R6746" s="77">
        <v>11.51</v>
      </c>
      <c r="S6746" s="77">
        <v>31.606000000000009</v>
      </c>
      <c r="T6746" s="77">
        <v>7.604000000000001</v>
      </c>
      <c r="U6746" s="77">
        <v>18.064</v>
      </c>
      <c r="V6746" s="77">
        <v>2.4193337044280829</v>
      </c>
      <c r="AC6746" s="77">
        <v>34.6</v>
      </c>
      <c r="AD6746" s="77">
        <v>34.049999999999997</v>
      </c>
      <c r="AH6746" s="77">
        <f>IF(AND(M6746&lt;Variables!$G$6,M6746&gt;Variables!$G$5),0,1)</f>
        <v>1</v>
      </c>
      <c r="AI6746" s="77">
        <f t="shared" si="212"/>
        <v>0</v>
      </c>
      <c r="AJ6746" s="77">
        <f>IF(I6746&gt;Variables!$G$7,0,1)</f>
        <v>1</v>
      </c>
      <c r="AK6746" s="77">
        <f>IF(F6746&gt;Variables!$G$8,0,1)</f>
        <v>0</v>
      </c>
      <c r="AL6746" s="77">
        <f>IF(G6746&gt;Variables!$G$9,0,1)</f>
        <v>1</v>
      </c>
      <c r="AM6746" s="77">
        <f>IF(AND(K6746&gt;Variables!$G$10,K6746&lt;Variables!$G$11),0,1)</f>
        <v>1</v>
      </c>
      <c r="AN6746" s="77">
        <f>IF(H6746&lt;Variables!$G$13,1,0)</f>
        <v>1</v>
      </c>
      <c r="AO6746" s="77">
        <f>IF(R6746&lt;Variables!$G$12,0,1)</f>
        <v>1</v>
      </c>
      <c r="AP6746" s="78">
        <f t="shared" si="213"/>
        <v>0</v>
      </c>
      <c r="AQ6746" s="77">
        <f>IF(V6746&lt;Variables!$G$15,1,0)</f>
        <v>1</v>
      </c>
      <c r="AR6746" s="77">
        <v>0</v>
      </c>
      <c r="AS6746" s="77">
        <v>0</v>
      </c>
      <c r="AT6746" s="77">
        <v>0</v>
      </c>
      <c r="AU6746" s="77">
        <v>0</v>
      </c>
      <c r="BA6746" s="77">
        <v>0</v>
      </c>
    </row>
    <row r="6747" spans="3:53" x14ac:dyDescent="0.25">
      <c r="C6747" s="77" t="s">
        <v>788</v>
      </c>
      <c r="D6747" s="77" t="s">
        <v>435</v>
      </c>
      <c r="E6747" s="77">
        <v>5.8</v>
      </c>
      <c r="F6747" s="77">
        <v>28.1</v>
      </c>
      <c r="G6747" s="77">
        <v>9.91</v>
      </c>
      <c r="H6747" s="77">
        <v>184.53</v>
      </c>
      <c r="I6747" s="77">
        <v>31.952999999999999</v>
      </c>
      <c r="J6747" s="77" t="s">
        <v>74</v>
      </c>
      <c r="K6747" s="77">
        <v>42.92</v>
      </c>
      <c r="L6747" s="77">
        <v>5.8133749999999997</v>
      </c>
      <c r="M6747" s="77">
        <v>-0.74440406820477789</v>
      </c>
      <c r="N6747" s="77">
        <v>5.8177288888888894</v>
      </c>
      <c r="O6747" s="77">
        <v>-0.81868526015114429</v>
      </c>
      <c r="P6747" s="77">
        <v>1250000</v>
      </c>
      <c r="Q6747" s="77">
        <v>258610</v>
      </c>
      <c r="R6747" s="77">
        <v>4.83</v>
      </c>
      <c r="S6747" s="77">
        <v>31.606000000000009</v>
      </c>
      <c r="T6747" s="77">
        <v>7.604000000000001</v>
      </c>
      <c r="U6747" s="77">
        <v>18.064</v>
      </c>
      <c r="V6747" s="77">
        <v>2.297784846014578</v>
      </c>
      <c r="AC6747" s="77">
        <v>5.7798999999999996</v>
      </c>
      <c r="AD6747" s="77">
        <v>5.5</v>
      </c>
      <c r="AH6747" s="77">
        <f>IF(AND(M6747&lt;Variables!$G$6,M6747&gt;Variables!$G$5),0,1)</f>
        <v>1</v>
      </c>
      <c r="AI6747" s="77">
        <f t="shared" si="212"/>
        <v>1</v>
      </c>
      <c r="AJ6747" s="77">
        <f>IF(I6747&gt;Variables!$G$7,0,1)</f>
        <v>1</v>
      </c>
      <c r="AK6747" s="77">
        <f>IF(F6747&gt;Variables!$G$8,0,1)</f>
        <v>0</v>
      </c>
      <c r="AL6747" s="77">
        <f>IF(G6747&gt;Variables!$G$9,0,1)</f>
        <v>1</v>
      </c>
      <c r="AM6747" s="77">
        <f>IF(AND(K6747&gt;Variables!$G$10,K6747&lt;Variables!$G$11),0,1)</f>
        <v>1</v>
      </c>
      <c r="AN6747" s="77">
        <f>IF(H6747&lt;Variables!$G$13,1,0)</f>
        <v>1</v>
      </c>
      <c r="AO6747" s="77">
        <f>IF(R6747&lt;Variables!$G$12,0,1)</f>
        <v>1</v>
      </c>
      <c r="AP6747" s="78">
        <f t="shared" si="213"/>
        <v>0</v>
      </c>
      <c r="AQ6747" s="77">
        <f>IF(V6747&lt;Variables!$G$15,1,0)</f>
        <v>1</v>
      </c>
      <c r="AR6747" s="77">
        <v>0</v>
      </c>
      <c r="AS6747" s="77">
        <v>0</v>
      </c>
      <c r="AT6747" s="77">
        <v>1</v>
      </c>
      <c r="AU6747" s="77">
        <v>0</v>
      </c>
      <c r="BA6747" s="77">
        <v>-2.25</v>
      </c>
    </row>
    <row r="6748" spans="3:53" x14ac:dyDescent="0.25">
      <c r="C6748" s="77" t="s">
        <v>788</v>
      </c>
      <c r="D6748" s="77" t="s">
        <v>466</v>
      </c>
      <c r="E6748" s="77">
        <v>1.39</v>
      </c>
      <c r="F6748" s="77">
        <v>24.35</v>
      </c>
      <c r="G6748" s="77">
        <v>11.3</v>
      </c>
      <c r="H6748" s="77">
        <v>59.38</v>
      </c>
      <c r="I6748" s="77">
        <v>-0.86599999999999999</v>
      </c>
      <c r="J6748" s="77" t="s">
        <v>74</v>
      </c>
      <c r="K6748" s="77">
        <v>48.4</v>
      </c>
      <c r="L6748" s="77">
        <v>1.3832</v>
      </c>
      <c r="M6748" s="77">
        <v>-0.22411798727588941</v>
      </c>
      <c r="N6748" s="77">
        <v>1.3819530612244899</v>
      </c>
      <c r="O6748" s="77">
        <v>-0.13409002638972881</v>
      </c>
      <c r="P6748" s="77">
        <v>24300000</v>
      </c>
      <c r="Q6748" s="77">
        <v>1080000</v>
      </c>
      <c r="R6748" s="77">
        <v>22.5</v>
      </c>
      <c r="S6748" s="77">
        <v>31.606000000000009</v>
      </c>
      <c r="T6748" s="77">
        <v>7.604000000000001</v>
      </c>
      <c r="U6748" s="77">
        <v>18.064</v>
      </c>
      <c r="V6748" s="77">
        <v>2.3552154632735691</v>
      </c>
      <c r="AC6748" s="77">
        <v>1.64</v>
      </c>
      <c r="AD6748" s="77">
        <v>1.37</v>
      </c>
      <c r="AH6748" s="77">
        <f>IF(AND(M6748&lt;Variables!$G$6,M6748&gt;Variables!$G$5),0,1)</f>
        <v>1</v>
      </c>
      <c r="AI6748" s="77">
        <f t="shared" si="212"/>
        <v>0</v>
      </c>
      <c r="AJ6748" s="77">
        <f>IF(I6748&gt;Variables!$G$7,0,1)</f>
        <v>1</v>
      </c>
      <c r="AK6748" s="77">
        <f>IF(F6748&gt;Variables!$G$8,0,1)</f>
        <v>0</v>
      </c>
      <c r="AL6748" s="77">
        <f>IF(G6748&gt;Variables!$G$9,0,1)</f>
        <v>0</v>
      </c>
      <c r="AM6748" s="77">
        <f>IF(AND(K6748&gt;Variables!$G$10,K6748&lt;Variables!$G$11),0,1)</f>
        <v>1</v>
      </c>
      <c r="AN6748" s="77">
        <f>IF(H6748&lt;Variables!$G$13,1,0)</f>
        <v>1</v>
      </c>
      <c r="AO6748" s="77">
        <f>IF(R6748&lt;Variables!$G$12,0,1)</f>
        <v>1</v>
      </c>
      <c r="AP6748" s="78">
        <f t="shared" si="213"/>
        <v>0</v>
      </c>
      <c r="AQ6748" s="77">
        <f>IF(V6748&lt;Variables!$G$15,1,0)</f>
        <v>1</v>
      </c>
      <c r="AR6748" s="77">
        <v>0</v>
      </c>
      <c r="AS6748" s="77">
        <v>0</v>
      </c>
      <c r="AT6748" s="77">
        <v>1</v>
      </c>
      <c r="AU6748" s="77">
        <v>0</v>
      </c>
      <c r="BA6748" s="77">
        <v>-0.99</v>
      </c>
    </row>
    <row r="6749" spans="3:53" x14ac:dyDescent="0.25">
      <c r="C6749" s="77" t="s">
        <v>788</v>
      </c>
      <c r="D6749" s="77" t="s">
        <v>445</v>
      </c>
      <c r="E6749" s="77">
        <v>14.25</v>
      </c>
      <c r="F6749" s="77">
        <v>89.62</v>
      </c>
      <c r="G6749" s="77">
        <v>54.96</v>
      </c>
      <c r="H6749" s="77">
        <v>74.489999999999995</v>
      </c>
      <c r="I6749" s="77">
        <v>3081.585</v>
      </c>
      <c r="J6749" s="77" t="s">
        <v>75</v>
      </c>
      <c r="K6749" s="77">
        <v>61.42</v>
      </c>
      <c r="L6749" s="77">
        <v>14.528494999999999</v>
      </c>
      <c r="M6749" s="77">
        <v>1.1109547134785951</v>
      </c>
      <c r="N6749" s="77">
        <v>14.017396</v>
      </c>
      <c r="O6749" s="77">
        <v>4.797638591361749</v>
      </c>
      <c r="P6749" s="77">
        <v>142700000</v>
      </c>
      <c r="Q6749" s="77">
        <v>14860000</v>
      </c>
      <c r="R6749" s="77">
        <v>9.6</v>
      </c>
      <c r="S6749" s="77">
        <v>31.606000000000009</v>
      </c>
      <c r="T6749" s="77">
        <v>7.604000000000001</v>
      </c>
      <c r="U6749" s="77">
        <v>18.064</v>
      </c>
      <c r="V6749" s="77">
        <v>2.4197860244825078</v>
      </c>
      <c r="AC6749" s="77">
        <v>16.45</v>
      </c>
      <c r="AD6749" s="77">
        <v>13.03</v>
      </c>
      <c r="AH6749" s="77">
        <f>IF(AND(M6749&lt;Variables!$G$6,M6749&gt;Variables!$G$5),0,1)</f>
        <v>1</v>
      </c>
      <c r="AI6749" s="77">
        <f t="shared" si="212"/>
        <v>0</v>
      </c>
      <c r="AJ6749" s="77">
        <f>IF(I6749&gt;Variables!$G$7,0,1)</f>
        <v>0</v>
      </c>
      <c r="AK6749" s="77">
        <f>IF(F6749&gt;Variables!$G$8,0,1)</f>
        <v>0</v>
      </c>
      <c r="AL6749" s="77">
        <f>IF(G6749&gt;Variables!$G$9,0,1)</f>
        <v>0</v>
      </c>
      <c r="AM6749" s="77">
        <f>IF(AND(K6749&gt;Variables!$G$10,K6749&lt;Variables!$G$11),0,1)</f>
        <v>1</v>
      </c>
      <c r="AN6749" s="77">
        <f>IF(H6749&lt;Variables!$G$13,1,0)</f>
        <v>1</v>
      </c>
      <c r="AO6749" s="77">
        <f>IF(R6749&lt;Variables!$G$12,0,1)</f>
        <v>1</v>
      </c>
      <c r="AP6749" s="78">
        <f t="shared" si="213"/>
        <v>1</v>
      </c>
      <c r="AQ6749" s="77">
        <f>IF(V6749&lt;Variables!$G$15,1,0)</f>
        <v>1</v>
      </c>
      <c r="AR6749" s="77">
        <v>1</v>
      </c>
      <c r="AS6749" s="77">
        <v>0</v>
      </c>
      <c r="AT6749" s="77">
        <v>0</v>
      </c>
      <c r="AU6749" s="77">
        <v>0</v>
      </c>
      <c r="BA6749" s="77">
        <v>2</v>
      </c>
    </row>
    <row r="6750" spans="3:53" x14ac:dyDescent="0.25">
      <c r="C6750" s="77" t="s">
        <v>788</v>
      </c>
      <c r="D6750" s="77" t="s">
        <v>453</v>
      </c>
      <c r="E6750" s="77">
        <v>16.96</v>
      </c>
      <c r="F6750" s="77">
        <v>19.84</v>
      </c>
      <c r="G6750" s="77">
        <v>-1.4</v>
      </c>
      <c r="H6750" s="77">
        <v>177.22</v>
      </c>
      <c r="I6750" s="77">
        <v>-27.513000000000002</v>
      </c>
      <c r="J6750" s="77" t="s">
        <v>75</v>
      </c>
      <c r="K6750" s="77">
        <v>49.5</v>
      </c>
      <c r="L6750" s="77">
        <v>16.90208333333333</v>
      </c>
      <c r="M6750" s="77">
        <v>4.6838407494165672E-2</v>
      </c>
      <c r="N6750" s="77">
        <v>16.913937499999999</v>
      </c>
      <c r="O6750" s="77">
        <v>-2.3279617770842899E-2</v>
      </c>
      <c r="P6750" s="77">
        <v>659460</v>
      </c>
      <c r="Q6750" s="77">
        <v>77900</v>
      </c>
      <c r="R6750" s="77">
        <v>8.4700000000000006</v>
      </c>
      <c r="S6750" s="77">
        <v>31.606000000000009</v>
      </c>
      <c r="T6750" s="77">
        <v>7.604000000000001</v>
      </c>
      <c r="U6750" s="77">
        <v>18.064</v>
      </c>
      <c r="V6750" s="77">
        <v>2.3606698360655729</v>
      </c>
      <c r="AC6750" s="77">
        <v>17</v>
      </c>
      <c r="AD6750" s="77">
        <v>16.89</v>
      </c>
      <c r="AH6750" s="77">
        <f>IF(AND(M6750&lt;Variables!$G$6,M6750&gt;Variables!$G$5),0,1)</f>
        <v>1</v>
      </c>
      <c r="AI6750" s="77">
        <f t="shared" si="212"/>
        <v>1</v>
      </c>
      <c r="AJ6750" s="77">
        <f>IF(I6750&gt;Variables!$G$7,0,1)</f>
        <v>1</v>
      </c>
      <c r="AK6750" s="77">
        <f>IF(F6750&gt;Variables!$G$8,0,1)</f>
        <v>0</v>
      </c>
      <c r="AL6750" s="77">
        <f>IF(G6750&gt;Variables!$G$9,0,1)</f>
        <v>1</v>
      </c>
      <c r="AM6750" s="77">
        <f>IF(AND(K6750&gt;Variables!$G$10,K6750&lt;Variables!$G$11),0,1)</f>
        <v>1</v>
      </c>
      <c r="AN6750" s="77">
        <f>IF(H6750&lt;Variables!$G$13,1,0)</f>
        <v>1</v>
      </c>
      <c r="AO6750" s="77">
        <f>IF(R6750&lt;Variables!$G$12,0,1)</f>
        <v>1</v>
      </c>
      <c r="AP6750" s="78">
        <f t="shared" si="213"/>
        <v>1</v>
      </c>
      <c r="AQ6750" s="77">
        <f>IF(V6750&lt;Variables!$G$15,1,0)</f>
        <v>1</v>
      </c>
      <c r="AR6750" s="77">
        <v>0</v>
      </c>
      <c r="AS6750" s="77">
        <v>0</v>
      </c>
      <c r="AT6750" s="77">
        <v>0</v>
      </c>
      <c r="AU6750" s="77">
        <v>0</v>
      </c>
      <c r="BA6750" s="77">
        <v>0</v>
      </c>
    </row>
    <row r="6751" spans="3:53" x14ac:dyDescent="0.25">
      <c r="C6751" s="77" t="s">
        <v>788</v>
      </c>
      <c r="D6751" s="77" t="s">
        <v>183</v>
      </c>
      <c r="E6751" s="77">
        <v>49.19</v>
      </c>
      <c r="F6751" s="77">
        <v>15.35</v>
      </c>
      <c r="G6751" s="77">
        <v>15.84</v>
      </c>
      <c r="H6751" s="77">
        <v>6840</v>
      </c>
      <c r="I6751" s="77">
        <v>5140.3090000000002</v>
      </c>
      <c r="J6751" s="77" t="s">
        <v>75</v>
      </c>
      <c r="K6751" s="77">
        <v>61.22</v>
      </c>
      <c r="L6751" s="77">
        <v>48.679625000000001</v>
      </c>
      <c r="M6751" s="77">
        <v>0.37053490038182912</v>
      </c>
      <c r="N6751" s="77">
        <v>48.002504000000002</v>
      </c>
      <c r="O6751" s="77">
        <v>1.78635681171965</v>
      </c>
      <c r="P6751" s="77">
        <v>2330000</v>
      </c>
      <c r="Q6751" s="77">
        <v>2260000</v>
      </c>
      <c r="R6751" s="77">
        <v>1.03</v>
      </c>
      <c r="S6751" s="77">
        <v>31.606000000000009</v>
      </c>
      <c r="T6751" s="77">
        <v>7.604000000000001</v>
      </c>
      <c r="U6751" s="77">
        <v>18.064</v>
      </c>
      <c r="V6751" s="77">
        <v>2.4615987168204359</v>
      </c>
      <c r="AC6751" s="77">
        <v>49.741199999999999</v>
      </c>
      <c r="AD6751" s="77">
        <v>45.100900000000003</v>
      </c>
      <c r="AH6751" s="77">
        <f>IF(AND(M6751&lt;Variables!$G$6,M6751&gt;Variables!$G$5),0,1)</f>
        <v>1</v>
      </c>
      <c r="AI6751" s="77">
        <f t="shared" si="212"/>
        <v>0</v>
      </c>
      <c r="AJ6751" s="77">
        <f>IF(I6751&gt;Variables!$G$7,0,1)</f>
        <v>0</v>
      </c>
      <c r="AK6751" s="77">
        <f>IF(F6751&gt;Variables!$G$8,0,1)</f>
        <v>0</v>
      </c>
      <c r="AL6751" s="77">
        <f>IF(G6751&gt;Variables!$G$9,0,1)</f>
        <v>0</v>
      </c>
      <c r="AM6751" s="77">
        <f>IF(AND(K6751&gt;Variables!$G$10,K6751&lt;Variables!$G$11),0,1)</f>
        <v>1</v>
      </c>
      <c r="AN6751" s="77">
        <f>IF(H6751&lt;Variables!$G$13,1,0)</f>
        <v>0</v>
      </c>
      <c r="AO6751" s="77">
        <f>IF(R6751&lt;Variables!$G$12,0,1)</f>
        <v>0</v>
      </c>
      <c r="AP6751" s="78">
        <f t="shared" si="213"/>
        <v>1</v>
      </c>
      <c r="AQ6751" s="77">
        <f>IF(V6751&lt;Variables!$G$15,1,0)</f>
        <v>1</v>
      </c>
      <c r="AR6751" s="77">
        <v>0</v>
      </c>
      <c r="AS6751" s="77">
        <v>0</v>
      </c>
      <c r="AT6751" s="77">
        <v>1</v>
      </c>
      <c r="AU6751" s="77">
        <v>0</v>
      </c>
      <c r="BA6751" s="77">
        <v>-1.67</v>
      </c>
    </row>
    <row r="6752" spans="3:53" x14ac:dyDescent="0.25">
      <c r="C6752" s="77" t="s">
        <v>788</v>
      </c>
      <c r="D6752" s="77" t="s">
        <v>475</v>
      </c>
      <c r="E6752" s="77">
        <v>51.97</v>
      </c>
      <c r="F6752" s="77">
        <v>11.98</v>
      </c>
      <c r="G6752" s="77">
        <v>12.15</v>
      </c>
      <c r="H6752" s="77">
        <v>4840</v>
      </c>
      <c r="I6752" s="77">
        <v>6.6000000000000003E-2</v>
      </c>
      <c r="J6752" s="77" t="s">
        <v>75</v>
      </c>
      <c r="K6752" s="77">
        <v>44.92</v>
      </c>
      <c r="L6752" s="77">
        <v>51.837799999999987</v>
      </c>
      <c r="M6752" s="77">
        <v>-0.13079258764837859</v>
      </c>
      <c r="N6752" s="77">
        <v>52.00761428571429</v>
      </c>
      <c r="O6752" s="77">
        <v>-0.45688364863057318</v>
      </c>
      <c r="P6752" s="77">
        <v>954822</v>
      </c>
      <c r="Q6752" s="77">
        <v>568912</v>
      </c>
      <c r="R6752" s="77">
        <v>1.68</v>
      </c>
      <c r="S6752" s="77">
        <v>31.606000000000009</v>
      </c>
      <c r="T6752" s="77">
        <v>7.604000000000001</v>
      </c>
      <c r="U6752" s="77">
        <v>18.064</v>
      </c>
      <c r="V6752" s="77">
        <v>2.315852943993765</v>
      </c>
      <c r="AC6752" s="77">
        <v>52.8</v>
      </c>
      <c r="AD6752" s="77">
        <v>51.25</v>
      </c>
      <c r="AH6752" s="77">
        <f>IF(AND(M6752&lt;Variables!$G$6,M6752&gt;Variables!$G$5),0,1)</f>
        <v>1</v>
      </c>
      <c r="AI6752" s="77">
        <f t="shared" si="212"/>
        <v>1</v>
      </c>
      <c r="AJ6752" s="77">
        <f>IF(I6752&gt;Variables!$G$7,0,1)</f>
        <v>1</v>
      </c>
      <c r="AK6752" s="77">
        <f>IF(F6752&gt;Variables!$G$8,0,1)</f>
        <v>0</v>
      </c>
      <c r="AL6752" s="77">
        <f>IF(G6752&gt;Variables!$G$9,0,1)</f>
        <v>0</v>
      </c>
      <c r="AM6752" s="77">
        <f>IF(AND(K6752&gt;Variables!$G$10,K6752&lt;Variables!$G$11),0,1)</f>
        <v>1</v>
      </c>
      <c r="AN6752" s="77">
        <f>IF(H6752&lt;Variables!$G$13,1,0)</f>
        <v>0</v>
      </c>
      <c r="AO6752" s="77">
        <f>IF(R6752&lt;Variables!$G$12,0,1)</f>
        <v>0</v>
      </c>
      <c r="AP6752" s="78">
        <f t="shared" si="213"/>
        <v>1</v>
      </c>
      <c r="AQ6752" s="77">
        <f>IF(V6752&lt;Variables!$G$15,1,0)</f>
        <v>1</v>
      </c>
      <c r="AR6752" s="77">
        <v>1</v>
      </c>
      <c r="AS6752" s="77">
        <v>0</v>
      </c>
      <c r="AT6752" s="77">
        <v>0</v>
      </c>
      <c r="AU6752" s="77">
        <v>0</v>
      </c>
      <c r="BA6752" s="77">
        <v>1.49</v>
      </c>
    </row>
    <row r="6753" spans="3:53" x14ac:dyDescent="0.25">
      <c r="C6753" s="77" t="s">
        <v>788</v>
      </c>
      <c r="D6753" s="77" t="s">
        <v>442</v>
      </c>
      <c r="E6753" s="77">
        <v>137.63999999999999</v>
      </c>
      <c r="F6753" s="77">
        <v>9.39</v>
      </c>
      <c r="G6753" s="77">
        <v>0.61</v>
      </c>
      <c r="H6753" s="77">
        <v>20120</v>
      </c>
      <c r="I6753" s="77">
        <v>-22.786000000000001</v>
      </c>
      <c r="J6753" s="77" t="s">
        <v>75</v>
      </c>
      <c r="K6753" s="77">
        <v>32.99</v>
      </c>
      <c r="L6753" s="77">
        <v>137.66517999999999</v>
      </c>
      <c r="M6753" s="77">
        <v>-0.38875480350225472</v>
      </c>
      <c r="N6753" s="77">
        <v>137.97322800000001</v>
      </c>
      <c r="O6753" s="77">
        <v>-0.61115334635789664</v>
      </c>
      <c r="P6753" s="77">
        <v>8148000</v>
      </c>
      <c r="Q6753" s="77">
        <v>2303000</v>
      </c>
      <c r="R6753" s="77">
        <v>3.54</v>
      </c>
      <c r="S6753" s="77">
        <v>31.606000000000009</v>
      </c>
      <c r="T6753" s="77">
        <v>7.604000000000001</v>
      </c>
      <c r="U6753" s="77">
        <v>18.064</v>
      </c>
      <c r="V6753" s="77">
        <v>2.1817864918195871</v>
      </c>
      <c r="AC6753" s="77">
        <v>139.69999999999999</v>
      </c>
      <c r="AD6753" s="77">
        <v>136.09</v>
      </c>
      <c r="AH6753" s="77">
        <f>IF(AND(M6753&lt;Variables!$G$6,M6753&gt;Variables!$G$5),0,1)</f>
        <v>1</v>
      </c>
      <c r="AI6753" s="77">
        <f t="shared" si="212"/>
        <v>1</v>
      </c>
      <c r="AJ6753" s="77">
        <f>IF(I6753&gt;Variables!$G$7,0,1)</f>
        <v>1</v>
      </c>
      <c r="AK6753" s="77">
        <f>IF(F6753&gt;Variables!$G$8,0,1)</f>
        <v>0</v>
      </c>
      <c r="AL6753" s="77">
        <f>IF(G6753&gt;Variables!$G$9,0,1)</f>
        <v>1</v>
      </c>
      <c r="AM6753" s="77">
        <f>IF(AND(K6753&gt;Variables!$G$10,K6753&lt;Variables!$G$11),0,1)</f>
        <v>1</v>
      </c>
      <c r="AN6753" s="77">
        <f>IF(H6753&lt;Variables!$G$13,1,0)</f>
        <v>0</v>
      </c>
      <c r="AO6753" s="77">
        <f>IF(R6753&lt;Variables!$G$12,0,1)</f>
        <v>1</v>
      </c>
      <c r="AP6753" s="78">
        <f t="shared" si="213"/>
        <v>1</v>
      </c>
      <c r="AQ6753" s="77">
        <f>IF(V6753&lt;Variables!$G$15,1,0)</f>
        <v>1</v>
      </c>
      <c r="AR6753" s="77">
        <v>0</v>
      </c>
      <c r="AS6753" s="77">
        <v>1</v>
      </c>
      <c r="AT6753" s="77">
        <v>0</v>
      </c>
      <c r="AU6753" s="77">
        <v>0</v>
      </c>
      <c r="BA6753" s="77">
        <v>-0.12</v>
      </c>
    </row>
    <row r="6754" spans="3:53" x14ac:dyDescent="0.25">
      <c r="C6754" s="77" t="s">
        <v>788</v>
      </c>
      <c r="D6754" s="77" t="s">
        <v>444</v>
      </c>
      <c r="E6754" s="77">
        <v>2.58</v>
      </c>
      <c r="F6754" s="77">
        <v>18.170000000000002</v>
      </c>
      <c r="G6754" s="77">
        <v>3.04</v>
      </c>
      <c r="H6754" s="77">
        <v>-99999</v>
      </c>
      <c r="I6754" s="77">
        <v>-99999</v>
      </c>
      <c r="J6754" s="77" t="s">
        <v>75</v>
      </c>
      <c r="K6754" s="77">
        <v>-99999</v>
      </c>
      <c r="L6754" s="77">
        <v>-99999</v>
      </c>
      <c r="M6754" s="77">
        <v>-99999</v>
      </c>
      <c r="N6754" s="77">
        <v>2.5760000000000001</v>
      </c>
      <c r="O6754" s="77">
        <v>0</v>
      </c>
      <c r="P6754" s="77">
        <v>124936</v>
      </c>
      <c r="Q6754" s="77">
        <v>1740</v>
      </c>
      <c r="R6754" s="77">
        <v>71.8</v>
      </c>
      <c r="S6754" s="77">
        <v>31.606000000000009</v>
      </c>
      <c r="T6754" s="77">
        <v>7.604000000000001</v>
      </c>
      <c r="U6754" s="77">
        <v>18.064</v>
      </c>
      <c r="V6754" s="77">
        <v>-99999</v>
      </c>
      <c r="AC6754" s="77">
        <v>2.58</v>
      </c>
      <c r="AD6754" s="77">
        <v>2.5007999999999999</v>
      </c>
      <c r="AH6754" s="77">
        <f>IF(AND(M6754&lt;Variables!$G$6,M6754&gt;Variables!$G$5),0,1)</f>
        <v>1</v>
      </c>
      <c r="AI6754" s="77">
        <f t="shared" si="212"/>
        <v>1</v>
      </c>
      <c r="AJ6754" s="77">
        <f>IF(I6754&gt;Variables!$G$7,0,1)</f>
        <v>1</v>
      </c>
      <c r="AK6754" s="77">
        <f>IF(F6754&gt;Variables!$G$8,0,1)</f>
        <v>0</v>
      </c>
      <c r="AL6754" s="77">
        <f>IF(G6754&gt;Variables!$G$9,0,1)</f>
        <v>1</v>
      </c>
      <c r="AM6754" s="77">
        <f>IF(AND(K6754&gt;Variables!$G$10,K6754&lt;Variables!$G$11),0,1)</f>
        <v>1</v>
      </c>
      <c r="AN6754" s="77">
        <f>IF(H6754&lt;Variables!$G$13,1,0)</f>
        <v>1</v>
      </c>
      <c r="AO6754" s="77">
        <f>IF(R6754&lt;Variables!$G$12,0,1)</f>
        <v>1</v>
      </c>
      <c r="AP6754" s="78">
        <f t="shared" si="213"/>
        <v>1</v>
      </c>
      <c r="AQ6754" s="77">
        <f>IF(V6754&lt;Variables!$G$15,1,0)</f>
        <v>1</v>
      </c>
      <c r="AR6754" s="77">
        <v>0</v>
      </c>
      <c r="AS6754" s="77">
        <v>0</v>
      </c>
      <c r="AT6754" s="77">
        <v>1</v>
      </c>
      <c r="AU6754" s="77">
        <v>0</v>
      </c>
      <c r="BA6754" s="77">
        <v>-2.25</v>
      </c>
    </row>
    <row r="6755" spans="3:53" x14ac:dyDescent="0.25">
      <c r="C6755" s="77" t="s">
        <v>788</v>
      </c>
      <c r="D6755" s="77" t="s">
        <v>438</v>
      </c>
      <c r="E6755" s="77">
        <v>255.2</v>
      </c>
      <c r="F6755" s="77">
        <v>7.01</v>
      </c>
      <c r="G6755" s="77">
        <v>4.41</v>
      </c>
      <c r="H6755" s="77">
        <v>52880</v>
      </c>
      <c r="I6755" s="77">
        <v>63.067999999999998</v>
      </c>
      <c r="J6755" s="77" t="s">
        <v>75</v>
      </c>
      <c r="K6755" s="77">
        <v>46.14</v>
      </c>
      <c r="L6755" s="77">
        <v>254.91640000000001</v>
      </c>
      <c r="M6755" s="77">
        <v>-0.12804197768366679</v>
      </c>
      <c r="N6755" s="77">
        <v>254.95449600000001</v>
      </c>
      <c r="O6755" s="77">
        <v>-0.14296511954823601</v>
      </c>
      <c r="P6755" s="77">
        <v>6977000</v>
      </c>
      <c r="Q6755" s="77">
        <v>3755000</v>
      </c>
      <c r="R6755" s="77">
        <v>1.86</v>
      </c>
      <c r="S6755" s="77">
        <v>31.606000000000009</v>
      </c>
      <c r="T6755" s="77">
        <v>7.604000000000001</v>
      </c>
      <c r="U6755" s="77">
        <v>18.064</v>
      </c>
      <c r="V6755" s="77">
        <v>2.3289121204259908</v>
      </c>
      <c r="AC6755" s="77">
        <v>256.93</v>
      </c>
      <c r="AD6755" s="77">
        <v>253.5241</v>
      </c>
      <c r="AH6755" s="77">
        <f>IF(AND(M6755&lt;Variables!$G$6,M6755&gt;Variables!$G$5),0,1)</f>
        <v>1</v>
      </c>
      <c r="AI6755" s="77">
        <f t="shared" si="212"/>
        <v>1</v>
      </c>
      <c r="AJ6755" s="77">
        <f>IF(I6755&gt;Variables!$G$7,0,1)</f>
        <v>0</v>
      </c>
      <c r="AK6755" s="77">
        <f>IF(F6755&gt;Variables!$G$8,0,1)</f>
        <v>1</v>
      </c>
      <c r="AL6755" s="77">
        <f>IF(G6755&gt;Variables!$G$9,0,1)</f>
        <v>1</v>
      </c>
      <c r="AM6755" s="77">
        <f>IF(AND(K6755&gt;Variables!$G$10,K6755&lt;Variables!$G$11),0,1)</f>
        <v>1</v>
      </c>
      <c r="AN6755" s="77">
        <f>IF(H6755&lt;Variables!$G$13,1,0)</f>
        <v>0</v>
      </c>
      <c r="AO6755" s="77">
        <f>IF(R6755&lt;Variables!$G$12,0,1)</f>
        <v>0</v>
      </c>
      <c r="AP6755" s="78">
        <f t="shared" si="213"/>
        <v>1</v>
      </c>
      <c r="AQ6755" s="77">
        <f>IF(V6755&lt;Variables!$G$15,1,0)</f>
        <v>1</v>
      </c>
      <c r="AR6755" s="77">
        <v>0</v>
      </c>
      <c r="AS6755" s="77">
        <v>1</v>
      </c>
      <c r="AT6755" s="77">
        <v>0</v>
      </c>
      <c r="AU6755" s="77">
        <v>0</v>
      </c>
      <c r="BA6755" s="77">
        <v>0.2</v>
      </c>
    </row>
    <row r="6756" spans="3:53" x14ac:dyDescent="0.25">
      <c r="C6756" s="77" t="s">
        <v>788</v>
      </c>
      <c r="D6756" s="77" t="s">
        <v>174</v>
      </c>
      <c r="E6756" s="77">
        <v>26.39</v>
      </c>
      <c r="F6756" s="77">
        <v>6.89</v>
      </c>
      <c r="G6756" s="77">
        <v>6.07</v>
      </c>
      <c r="H6756" s="77">
        <v>403.19</v>
      </c>
      <c r="I6756" s="77">
        <v>136.018</v>
      </c>
      <c r="J6756" s="77" t="s">
        <v>75</v>
      </c>
      <c r="K6756" s="77">
        <v>55.66</v>
      </c>
      <c r="L6756" s="77">
        <v>26.386025</v>
      </c>
      <c r="M6756" s="77">
        <v>-0.26917658116369853</v>
      </c>
      <c r="N6756" s="77">
        <v>26.228339999999999</v>
      </c>
      <c r="O6756" s="77">
        <v>0.33040596545568041</v>
      </c>
      <c r="P6756" s="77">
        <v>221530</v>
      </c>
      <c r="Q6756" s="77">
        <v>702133</v>
      </c>
      <c r="R6756" s="77">
        <v>0.32</v>
      </c>
      <c r="S6756" s="77">
        <v>31.606000000000009</v>
      </c>
      <c r="T6756" s="77">
        <v>7.604000000000001</v>
      </c>
      <c r="U6756" s="77">
        <v>18.064</v>
      </c>
      <c r="V6756" s="77">
        <v>2.437036173040084</v>
      </c>
      <c r="AC6756" s="77">
        <v>26.315000000000001</v>
      </c>
      <c r="AD6756" s="77">
        <v>25.63</v>
      </c>
      <c r="AH6756" s="77">
        <f>IF(AND(M6756&lt;Variables!$G$6,M6756&gt;Variables!$G$5),0,1)</f>
        <v>1</v>
      </c>
      <c r="AI6756" s="77">
        <f t="shared" si="212"/>
        <v>0</v>
      </c>
      <c r="AJ6756" s="77">
        <f>IF(I6756&gt;Variables!$G$7,0,1)</f>
        <v>0</v>
      </c>
      <c r="AK6756" s="77">
        <f>IF(F6756&gt;Variables!$G$8,0,1)</f>
        <v>1</v>
      </c>
      <c r="AL6756" s="77">
        <f>IF(G6756&gt;Variables!$G$9,0,1)</f>
        <v>1</v>
      </c>
      <c r="AM6756" s="77">
        <f>IF(AND(K6756&gt;Variables!$G$10,K6756&lt;Variables!$G$11),0,1)</f>
        <v>1</v>
      </c>
      <c r="AN6756" s="77">
        <f>IF(H6756&lt;Variables!$G$13,1,0)</f>
        <v>1</v>
      </c>
      <c r="AO6756" s="77">
        <f>IF(R6756&lt;Variables!$G$12,0,1)</f>
        <v>0</v>
      </c>
      <c r="AP6756" s="78">
        <f t="shared" si="213"/>
        <v>1</v>
      </c>
      <c r="AQ6756" s="77">
        <f>IF(V6756&lt;Variables!$G$15,1,0)</f>
        <v>1</v>
      </c>
      <c r="AR6756" s="77">
        <v>0</v>
      </c>
      <c r="AS6756" s="77">
        <v>0</v>
      </c>
      <c r="AT6756" s="77">
        <v>1</v>
      </c>
      <c r="AU6756" s="77">
        <v>0</v>
      </c>
      <c r="BA6756" s="77">
        <v>-2.06</v>
      </c>
    </row>
    <row r="6757" spans="3:53" x14ac:dyDescent="0.25">
      <c r="C6757" s="77" t="s">
        <v>788</v>
      </c>
      <c r="D6757" s="77" t="s">
        <v>764</v>
      </c>
      <c r="E6757" s="77">
        <v>193.26</v>
      </c>
      <c r="F6757" s="77">
        <v>6.43</v>
      </c>
      <c r="G6757" s="77">
        <v>6.65</v>
      </c>
      <c r="H6757" s="77">
        <v>13830</v>
      </c>
      <c r="I6757" s="77">
        <v>-1.7450000000000001</v>
      </c>
      <c r="J6757" s="77" t="s">
        <v>75</v>
      </c>
      <c r="K6757" s="77">
        <v>45.79</v>
      </c>
      <c r="L6757" s="77">
        <v>192.74238</v>
      </c>
      <c r="M6757" s="77">
        <v>-0.1205650775921758</v>
      </c>
      <c r="N6757" s="77">
        <v>193.007756</v>
      </c>
      <c r="O6757" s="77">
        <v>-0.25789429933583058</v>
      </c>
      <c r="P6757" s="77">
        <v>3149000</v>
      </c>
      <c r="Q6757" s="77">
        <v>3773000</v>
      </c>
      <c r="R6757" s="77">
        <v>0.83</v>
      </c>
      <c r="S6757" s="77">
        <v>31.606000000000009</v>
      </c>
      <c r="T6757" s="77">
        <v>7.604000000000001</v>
      </c>
      <c r="U6757" s="77">
        <v>18.064</v>
      </c>
      <c r="V6757" s="77">
        <v>2.3250532039327938</v>
      </c>
      <c r="AC6757" s="77">
        <v>195.60990000000001</v>
      </c>
      <c r="AD6757" s="77">
        <v>190.55009999999999</v>
      </c>
      <c r="AH6757" s="77">
        <f>IF(AND(M6757&lt;Variables!$G$6,M6757&gt;Variables!$G$5),0,1)</f>
        <v>1</v>
      </c>
      <c r="AI6757" s="77">
        <f t="shared" si="212"/>
        <v>1</v>
      </c>
      <c r="AJ6757" s="77">
        <f>IF(I6757&gt;Variables!$G$7,0,1)</f>
        <v>1</v>
      </c>
      <c r="AK6757" s="77">
        <f>IF(F6757&gt;Variables!$G$8,0,1)</f>
        <v>1</v>
      </c>
      <c r="AL6757" s="77">
        <f>IF(G6757&gt;Variables!$G$9,0,1)</f>
        <v>1</v>
      </c>
      <c r="AM6757" s="77">
        <f>IF(AND(K6757&gt;Variables!$G$10,K6757&lt;Variables!$G$11),0,1)</f>
        <v>1</v>
      </c>
      <c r="AN6757" s="77">
        <f>IF(H6757&lt;Variables!$G$13,1,0)</f>
        <v>0</v>
      </c>
      <c r="AO6757" s="77">
        <f>IF(R6757&lt;Variables!$G$12,0,1)</f>
        <v>0</v>
      </c>
      <c r="AP6757" s="78">
        <f t="shared" si="213"/>
        <v>1</v>
      </c>
      <c r="AQ6757" s="77">
        <f>IF(V6757&lt;Variables!$G$15,1,0)</f>
        <v>1</v>
      </c>
      <c r="AR6757" s="77">
        <v>0</v>
      </c>
      <c r="AS6757" s="77">
        <v>0</v>
      </c>
      <c r="AT6757" s="77">
        <v>0</v>
      </c>
      <c r="AU6757" s="77">
        <v>1</v>
      </c>
      <c r="BA6757" s="77">
        <v>-0.31</v>
      </c>
    </row>
    <row r="6758" spans="3:53" x14ac:dyDescent="0.25">
      <c r="C6758" s="77" t="s">
        <v>788</v>
      </c>
      <c r="D6758" s="77" t="s">
        <v>195</v>
      </c>
      <c r="E6758" s="77">
        <v>32.1</v>
      </c>
      <c r="F6758" s="77">
        <v>6.26</v>
      </c>
      <c r="G6758" s="77">
        <v>5.91</v>
      </c>
      <c r="H6758" s="77">
        <v>3620</v>
      </c>
      <c r="I6758" s="77">
        <v>1.2E-2</v>
      </c>
      <c r="J6758" s="77" t="s">
        <v>75</v>
      </c>
      <c r="K6758" s="77">
        <v>53.96</v>
      </c>
      <c r="L6758" s="77">
        <v>32.030561538461541</v>
      </c>
      <c r="M6758" s="77">
        <v>0.18525576414639849</v>
      </c>
      <c r="N6758" s="77">
        <v>32.001647368421047</v>
      </c>
      <c r="O6758" s="77">
        <v>0.2757752767004123</v>
      </c>
      <c r="P6758" s="77">
        <v>379425</v>
      </c>
      <c r="Q6758" s="77">
        <v>706672</v>
      </c>
      <c r="R6758" s="77">
        <v>0.54</v>
      </c>
      <c r="S6758" s="77">
        <v>31.606000000000009</v>
      </c>
      <c r="T6758" s="77">
        <v>7.604000000000001</v>
      </c>
      <c r="U6758" s="77">
        <v>18.064</v>
      </c>
      <c r="V6758" s="77">
        <v>2.401090276290649</v>
      </c>
      <c r="AC6758" s="77">
        <v>33.059899999999999</v>
      </c>
      <c r="AD6758" s="77">
        <v>31.8</v>
      </c>
      <c r="AH6758" s="77">
        <f>IF(AND(M6758&lt;Variables!$G$6,M6758&gt;Variables!$G$5),0,1)</f>
        <v>1</v>
      </c>
      <c r="AI6758" s="77">
        <f t="shared" si="212"/>
        <v>0</v>
      </c>
      <c r="AJ6758" s="77">
        <f>IF(I6758&gt;Variables!$G$7,0,1)</f>
        <v>1</v>
      </c>
      <c r="AK6758" s="77">
        <f>IF(F6758&gt;Variables!$G$8,0,1)</f>
        <v>1</v>
      </c>
      <c r="AL6758" s="77">
        <f>IF(G6758&gt;Variables!$G$9,0,1)</f>
        <v>1</v>
      </c>
      <c r="AM6758" s="77">
        <f>IF(AND(K6758&gt;Variables!$G$10,K6758&lt;Variables!$G$11),0,1)</f>
        <v>1</v>
      </c>
      <c r="AN6758" s="77">
        <f>IF(H6758&lt;Variables!$G$13,1,0)</f>
        <v>0</v>
      </c>
      <c r="AO6758" s="77">
        <f>IF(R6758&lt;Variables!$G$12,0,1)</f>
        <v>0</v>
      </c>
      <c r="AP6758" s="78">
        <f t="shared" si="213"/>
        <v>1</v>
      </c>
      <c r="AQ6758" s="77">
        <f>IF(V6758&lt;Variables!$G$15,1,0)</f>
        <v>1</v>
      </c>
      <c r="AR6758" s="77">
        <v>0</v>
      </c>
      <c r="AS6758" s="77">
        <v>1</v>
      </c>
      <c r="AT6758" s="77">
        <v>0</v>
      </c>
      <c r="AU6758" s="77">
        <v>0</v>
      </c>
      <c r="BA6758" s="77">
        <v>0.18</v>
      </c>
    </row>
    <row r="6759" spans="3:53" x14ac:dyDescent="0.25">
      <c r="C6759" s="77" t="s">
        <v>788</v>
      </c>
      <c r="D6759" s="77" t="s">
        <v>431</v>
      </c>
      <c r="E6759" s="77">
        <v>37.69</v>
      </c>
      <c r="F6759" s="77">
        <v>29.19</v>
      </c>
      <c r="G6759" s="77">
        <v>26.01</v>
      </c>
      <c r="H6759" s="77">
        <v>3750</v>
      </c>
      <c r="I6759" s="77">
        <v>52.701000000000001</v>
      </c>
      <c r="J6759" s="77" t="s">
        <v>74</v>
      </c>
      <c r="K6759" s="77">
        <v>62.52</v>
      </c>
      <c r="L6759" s="77">
        <v>37.062624999999997</v>
      </c>
      <c r="M6759" s="77">
        <v>0.64047001527817571</v>
      </c>
      <c r="N6759" s="77">
        <v>36.556891999999998</v>
      </c>
      <c r="O6759" s="77">
        <v>2.0327439214471301</v>
      </c>
      <c r="P6759" s="77">
        <v>29721000</v>
      </c>
      <c r="Q6759" s="77">
        <v>5226000</v>
      </c>
      <c r="R6759" s="77">
        <v>5.69</v>
      </c>
      <c r="S6759" s="77">
        <v>31.606000000000009</v>
      </c>
      <c r="T6759" s="77">
        <v>7.604000000000001</v>
      </c>
      <c r="U6759" s="77">
        <v>18.064</v>
      </c>
      <c r="V6759" s="77">
        <v>2.4568970185031431</v>
      </c>
      <c r="AC6759" s="77">
        <v>38.549999999999997</v>
      </c>
      <c r="AD6759" s="77">
        <v>36.549999999999997</v>
      </c>
      <c r="AH6759" s="77">
        <f>IF(AND(M6759&lt;Variables!$G$6,M6759&gt;Variables!$G$5),0,1)</f>
        <v>1</v>
      </c>
      <c r="AI6759" s="77">
        <f t="shared" si="212"/>
        <v>0</v>
      </c>
      <c r="AJ6759" s="77">
        <f>IF(I6759&gt;Variables!$G$7,0,1)</f>
        <v>0</v>
      </c>
      <c r="AK6759" s="77">
        <f>IF(F6759&gt;Variables!$G$8,0,1)</f>
        <v>0</v>
      </c>
      <c r="AL6759" s="77">
        <f>IF(G6759&gt;Variables!$G$9,0,1)</f>
        <v>0</v>
      </c>
      <c r="AM6759" s="77">
        <f>IF(AND(K6759&gt;Variables!$G$10,K6759&lt;Variables!$G$11),0,1)</f>
        <v>0</v>
      </c>
      <c r="AN6759" s="77">
        <f>IF(H6759&lt;Variables!$G$13,1,0)</f>
        <v>0</v>
      </c>
      <c r="AO6759" s="77">
        <f>IF(R6759&lt;Variables!$G$12,0,1)</f>
        <v>1</v>
      </c>
      <c r="AP6759" s="78">
        <f t="shared" si="213"/>
        <v>0</v>
      </c>
      <c r="AQ6759" s="77">
        <f>IF(V6759&lt;Variables!$G$15,1,0)</f>
        <v>1</v>
      </c>
      <c r="AR6759" s="77">
        <v>1</v>
      </c>
      <c r="AS6759" s="77">
        <v>0</v>
      </c>
      <c r="AT6759" s="77">
        <v>0</v>
      </c>
      <c r="AU6759" s="77">
        <v>0</v>
      </c>
      <c r="BA6759" s="77">
        <v>0.8</v>
      </c>
    </row>
    <row r="6760" spans="3:53" x14ac:dyDescent="0.25">
      <c r="C6760" s="77" t="s">
        <v>788</v>
      </c>
      <c r="D6760" s="77" t="s">
        <v>775</v>
      </c>
      <c r="E6760" s="77">
        <v>177.42</v>
      </c>
      <c r="F6760" s="77">
        <v>8.6</v>
      </c>
      <c r="G6760" s="77">
        <v>8.56</v>
      </c>
      <c r="H6760" s="77">
        <v>5660</v>
      </c>
      <c r="I6760" s="77">
        <v>7.5069999999999997</v>
      </c>
      <c r="J6760" s="77" t="s">
        <v>75</v>
      </c>
      <c r="K6760" s="77">
        <v>26.25</v>
      </c>
      <c r="L6760" s="77">
        <v>178.4089526315789</v>
      </c>
      <c r="M6760" s="77">
        <v>-0.98310796947555823</v>
      </c>
      <c r="N6760" s="77">
        <v>178.55652244897959</v>
      </c>
      <c r="O6760" s="77">
        <v>-1.064941466656844</v>
      </c>
      <c r="P6760" s="77">
        <v>861142</v>
      </c>
      <c r="Q6760" s="77">
        <v>429387</v>
      </c>
      <c r="R6760" s="77">
        <v>2.0099999999999998</v>
      </c>
      <c r="S6760" s="77">
        <v>31.606000000000009</v>
      </c>
      <c r="T6760" s="77">
        <v>7.604000000000001</v>
      </c>
      <c r="U6760" s="77">
        <v>18.064</v>
      </c>
      <c r="V6760" s="77">
        <v>2.0790794315800358</v>
      </c>
      <c r="AC6760" s="77">
        <v>178.77</v>
      </c>
      <c r="AD6760" s="77">
        <v>175.76</v>
      </c>
      <c r="AH6760" s="77">
        <f>IF(AND(M6760&lt;Variables!$G$6,M6760&gt;Variables!$G$5),0,1)</f>
        <v>1</v>
      </c>
      <c r="AI6760" s="77">
        <f t="shared" si="212"/>
        <v>1</v>
      </c>
      <c r="AJ6760" s="77">
        <f>IF(I6760&gt;Variables!$G$7,0,1)</f>
        <v>1</v>
      </c>
      <c r="AK6760" s="77">
        <f>IF(F6760&gt;Variables!$G$8,0,1)</f>
        <v>1</v>
      </c>
      <c r="AL6760" s="77">
        <f>IF(G6760&gt;Variables!$G$9,0,1)</f>
        <v>1</v>
      </c>
      <c r="AM6760" s="77">
        <f>IF(AND(K6760&gt;Variables!$G$10,K6760&lt;Variables!$G$11),0,1)</f>
        <v>1</v>
      </c>
      <c r="AN6760" s="77">
        <f>IF(H6760&lt;Variables!$G$13,1,0)</f>
        <v>0</v>
      </c>
      <c r="AO6760" s="77">
        <f>IF(R6760&lt;Variables!$G$12,0,1)</f>
        <v>0</v>
      </c>
      <c r="AP6760" s="78">
        <f t="shared" si="213"/>
        <v>1</v>
      </c>
      <c r="AQ6760" s="77">
        <f>IF(V6760&lt;Variables!$G$15,1,0)</f>
        <v>1</v>
      </c>
      <c r="AR6760" s="77">
        <v>0</v>
      </c>
      <c r="AS6760" s="77">
        <v>1</v>
      </c>
      <c r="AT6760" s="77">
        <v>0</v>
      </c>
      <c r="AU6760" s="77">
        <v>0</v>
      </c>
      <c r="BA6760" s="77">
        <v>-0.09</v>
      </c>
    </row>
    <row r="6761" spans="3:53" x14ac:dyDescent="0.25">
      <c r="C6761" s="77" t="s">
        <v>762</v>
      </c>
      <c r="D6761" s="77" t="s">
        <v>764</v>
      </c>
      <c r="E6761" s="77">
        <v>193.53</v>
      </c>
      <c r="F6761" s="77">
        <v>6.56</v>
      </c>
      <c r="G6761" s="77">
        <v>7.08</v>
      </c>
      <c r="H6761" s="77">
        <v>13830</v>
      </c>
      <c r="I6761" s="77">
        <v>-1.7290000000000001</v>
      </c>
      <c r="J6761" s="77" t="s">
        <v>75</v>
      </c>
      <c r="K6761" s="77">
        <v>57.6</v>
      </c>
      <c r="L6761" s="77">
        <v>192.71074999999999</v>
      </c>
      <c r="M6761" s="77">
        <v>0.29798545229054763</v>
      </c>
      <c r="N6761" s="77">
        <v>192.97889200000009</v>
      </c>
      <c r="O6761" s="77">
        <v>0.1586225295562054</v>
      </c>
      <c r="P6761" s="77">
        <v>3194000</v>
      </c>
      <c r="Q6761" s="77">
        <v>3773000</v>
      </c>
      <c r="R6761" s="77">
        <v>0.85</v>
      </c>
      <c r="S6761" s="77">
        <v>31.62</v>
      </c>
      <c r="T6761" s="77">
        <v>7.6710000000000012</v>
      </c>
      <c r="U6761" s="77">
        <v>18.1876</v>
      </c>
      <c r="V6761" s="77">
        <v>2.4314479551452108</v>
      </c>
      <c r="AC6761" s="77">
        <v>195.60990000000001</v>
      </c>
      <c r="AD6761" s="77">
        <v>190.55009999999999</v>
      </c>
      <c r="AH6761" s="77">
        <f>IF(AND(M6761&lt;Variables!$G$6,M6761&gt;Variables!$G$5),0,1)</f>
        <v>1</v>
      </c>
      <c r="AI6761" s="77">
        <f t="shared" si="212"/>
        <v>1</v>
      </c>
      <c r="AJ6761" s="77">
        <f>IF(I6761&gt;Variables!$G$7,0,1)</f>
        <v>1</v>
      </c>
      <c r="AK6761" s="77">
        <f>IF(F6761&gt;Variables!$G$8,0,1)</f>
        <v>1</v>
      </c>
      <c r="AL6761" s="77">
        <f>IF(G6761&gt;Variables!$G$9,0,1)</f>
        <v>1</v>
      </c>
      <c r="AM6761" s="77">
        <f>IF(AND(K6761&gt;Variables!$G$10,K6761&lt;Variables!$G$11),0,1)</f>
        <v>1</v>
      </c>
      <c r="AN6761" s="77">
        <f>IF(H6761&lt;Variables!$G$13,1,0)</f>
        <v>0</v>
      </c>
      <c r="AO6761" s="77">
        <f>IF(R6761&lt;Variables!$G$12,0,1)</f>
        <v>0</v>
      </c>
      <c r="AP6761" s="78">
        <f t="shared" si="213"/>
        <v>1</v>
      </c>
      <c r="AQ6761" s="77">
        <f>IF(V6761&lt;Variables!$G$15,1,0)</f>
        <v>1</v>
      </c>
      <c r="AR6761" s="77">
        <v>0</v>
      </c>
      <c r="AS6761" s="77">
        <v>0</v>
      </c>
      <c r="AT6761" s="77">
        <v>0</v>
      </c>
      <c r="AU6761" s="77">
        <v>1</v>
      </c>
      <c r="BA6761" s="77">
        <v>-0.47</v>
      </c>
    </row>
    <row r="6762" spans="3:53" x14ac:dyDescent="0.25">
      <c r="C6762" s="77" t="s">
        <v>762</v>
      </c>
      <c r="D6762" s="77" t="s">
        <v>438</v>
      </c>
      <c r="E6762" s="77">
        <v>254.4</v>
      </c>
      <c r="F6762" s="77">
        <v>6.89</v>
      </c>
      <c r="G6762" s="77">
        <v>4.0999999999999996</v>
      </c>
      <c r="H6762" s="77">
        <v>52880</v>
      </c>
      <c r="I6762" s="77">
        <v>62.936999999999998</v>
      </c>
      <c r="J6762" s="77" t="s">
        <v>75</v>
      </c>
      <c r="K6762" s="77">
        <v>35.28</v>
      </c>
      <c r="L6762" s="77">
        <v>254.75108000000009</v>
      </c>
      <c r="M6762" s="77">
        <v>-0.35959808296006063</v>
      </c>
      <c r="N6762" s="77">
        <v>254.80091399999989</v>
      </c>
      <c r="O6762" s="77">
        <v>-0.3790857673296813</v>
      </c>
      <c r="P6762" s="77">
        <v>7025000</v>
      </c>
      <c r="Q6762" s="77">
        <v>3755000</v>
      </c>
      <c r="R6762" s="77">
        <v>1.87</v>
      </c>
      <c r="S6762" s="77">
        <v>31.62</v>
      </c>
      <c r="T6762" s="77">
        <v>7.6710000000000012</v>
      </c>
      <c r="U6762" s="77">
        <v>18.1876</v>
      </c>
      <c r="V6762" s="77">
        <v>2.2085633465969372</v>
      </c>
      <c r="AC6762" s="77">
        <v>256.93</v>
      </c>
      <c r="AD6762" s="77">
        <v>253.5241</v>
      </c>
      <c r="AH6762" s="77">
        <f>IF(AND(M6762&lt;Variables!$G$6,M6762&gt;Variables!$G$5),0,1)</f>
        <v>1</v>
      </c>
      <c r="AI6762" s="77">
        <f t="shared" si="212"/>
        <v>1</v>
      </c>
      <c r="AJ6762" s="77">
        <f>IF(I6762&gt;Variables!$G$7,0,1)</f>
        <v>0</v>
      </c>
      <c r="AK6762" s="77">
        <f>IF(F6762&gt;Variables!$G$8,0,1)</f>
        <v>1</v>
      </c>
      <c r="AL6762" s="77">
        <f>IF(G6762&gt;Variables!$G$9,0,1)</f>
        <v>1</v>
      </c>
      <c r="AM6762" s="77">
        <f>IF(AND(K6762&gt;Variables!$G$10,K6762&lt;Variables!$G$11),0,1)</f>
        <v>1</v>
      </c>
      <c r="AN6762" s="77">
        <f>IF(H6762&lt;Variables!$G$13,1,0)</f>
        <v>0</v>
      </c>
      <c r="AO6762" s="77">
        <f>IF(R6762&lt;Variables!$G$12,0,1)</f>
        <v>0</v>
      </c>
      <c r="AP6762" s="78">
        <f t="shared" si="213"/>
        <v>1</v>
      </c>
      <c r="AQ6762" s="77">
        <f>IF(V6762&lt;Variables!$G$15,1,0)</f>
        <v>1</v>
      </c>
      <c r="AR6762" s="77">
        <v>0</v>
      </c>
      <c r="AS6762" s="77">
        <v>1</v>
      </c>
      <c r="AT6762" s="77">
        <v>0</v>
      </c>
      <c r="AU6762" s="77">
        <v>0</v>
      </c>
      <c r="BA6762" s="77">
        <v>0.56000000000000005</v>
      </c>
    </row>
    <row r="6763" spans="3:53" x14ac:dyDescent="0.25">
      <c r="C6763" s="77" t="s">
        <v>762</v>
      </c>
      <c r="D6763" s="77" t="s">
        <v>174</v>
      </c>
      <c r="E6763" s="77">
        <v>26.39</v>
      </c>
      <c r="F6763" s="77">
        <v>6.89</v>
      </c>
      <c r="G6763" s="77">
        <v>5.8</v>
      </c>
      <c r="H6763" s="77">
        <v>403.19</v>
      </c>
      <c r="I6763" s="77">
        <v>135.75200000000001</v>
      </c>
      <c r="J6763" s="77" t="s">
        <v>75</v>
      </c>
      <c r="K6763" s="77">
        <v>50.41</v>
      </c>
      <c r="L6763" s="77">
        <v>26.382577777777779</v>
      </c>
      <c r="M6763" s="77">
        <v>-0.5025201816687036</v>
      </c>
      <c r="N6763" s="77">
        <v>26.263895833333329</v>
      </c>
      <c r="O6763" s="77">
        <v>-5.290850002419141E-2</v>
      </c>
      <c r="P6763" s="77">
        <v>221994</v>
      </c>
      <c r="Q6763" s="77">
        <v>702133</v>
      </c>
      <c r="R6763" s="77">
        <v>0.32</v>
      </c>
      <c r="S6763" s="77">
        <v>31.62</v>
      </c>
      <c r="T6763" s="77">
        <v>7.6710000000000012</v>
      </c>
      <c r="U6763" s="77">
        <v>18.1876</v>
      </c>
      <c r="V6763" s="77">
        <v>2.3849081488200961</v>
      </c>
      <c r="AC6763" s="77">
        <v>26.315000000000001</v>
      </c>
      <c r="AD6763" s="77">
        <v>25.63</v>
      </c>
      <c r="AH6763" s="77">
        <f>IF(AND(M6763&lt;Variables!$G$6,M6763&gt;Variables!$G$5),0,1)</f>
        <v>1</v>
      </c>
      <c r="AI6763" s="77">
        <f t="shared" si="212"/>
        <v>0</v>
      </c>
      <c r="AJ6763" s="77">
        <f>IF(I6763&gt;Variables!$G$7,0,1)</f>
        <v>0</v>
      </c>
      <c r="AK6763" s="77">
        <f>IF(F6763&gt;Variables!$G$8,0,1)</f>
        <v>1</v>
      </c>
      <c r="AL6763" s="77">
        <f>IF(G6763&gt;Variables!$G$9,0,1)</f>
        <v>1</v>
      </c>
      <c r="AM6763" s="77">
        <f>IF(AND(K6763&gt;Variables!$G$10,K6763&lt;Variables!$G$11),0,1)</f>
        <v>1</v>
      </c>
      <c r="AN6763" s="77">
        <f>IF(H6763&lt;Variables!$G$13,1,0)</f>
        <v>1</v>
      </c>
      <c r="AO6763" s="77">
        <f>IF(R6763&lt;Variables!$G$12,0,1)</f>
        <v>0</v>
      </c>
      <c r="AP6763" s="78">
        <f t="shared" si="213"/>
        <v>1</v>
      </c>
      <c r="AQ6763" s="77">
        <f>IF(V6763&lt;Variables!$G$15,1,0)</f>
        <v>1</v>
      </c>
      <c r="AR6763" s="77">
        <v>0</v>
      </c>
      <c r="AS6763" s="77">
        <v>0</v>
      </c>
      <c r="AT6763" s="77">
        <v>1</v>
      </c>
      <c r="AU6763" s="77">
        <v>0</v>
      </c>
      <c r="BA6763" s="77">
        <v>-2.1800000000000002</v>
      </c>
    </row>
    <row r="6764" spans="3:53" x14ac:dyDescent="0.25">
      <c r="C6764" s="77" t="s">
        <v>762</v>
      </c>
      <c r="D6764" s="77" t="s">
        <v>198</v>
      </c>
      <c r="E6764" s="77">
        <v>0.17</v>
      </c>
      <c r="F6764" s="77">
        <v>7</v>
      </c>
      <c r="G6764" s="77">
        <v>4.0999999999999996</v>
      </c>
      <c r="H6764" s="77">
        <v>-99999</v>
      </c>
      <c r="I6764" s="77">
        <v>-71.597999999999999</v>
      </c>
      <c r="J6764" s="77" t="s">
        <v>75</v>
      </c>
      <c r="K6764" s="77">
        <v>45.2</v>
      </c>
      <c r="L6764" s="77">
        <v>-99999</v>
      </c>
      <c r="M6764" s="77">
        <v>-99999</v>
      </c>
      <c r="N6764" s="77">
        <v>-99999</v>
      </c>
      <c r="O6764" s="77">
        <v>-99999</v>
      </c>
      <c r="P6764" s="77">
        <v>62013</v>
      </c>
      <c r="Q6764" s="77">
        <v>79782</v>
      </c>
      <c r="R6764" s="77">
        <v>0.78</v>
      </c>
      <c r="S6764" s="77">
        <v>31.62</v>
      </c>
      <c r="T6764" s="77">
        <v>7.6710000000000012</v>
      </c>
      <c r="U6764" s="77">
        <v>18.1876</v>
      </c>
      <c r="V6764" s="77">
        <v>-99999</v>
      </c>
      <c r="AC6764" s="77">
        <v>0.16500000000000001</v>
      </c>
      <c r="AD6764" s="77">
        <v>0.1575</v>
      </c>
      <c r="AH6764" s="77">
        <f>IF(AND(M6764&lt;Variables!$G$6,M6764&gt;Variables!$G$5),0,1)</f>
        <v>1</v>
      </c>
      <c r="AI6764" s="77">
        <f t="shared" si="212"/>
        <v>1</v>
      </c>
      <c r="AJ6764" s="77">
        <f>IF(I6764&gt;Variables!$G$7,0,1)</f>
        <v>1</v>
      </c>
      <c r="AK6764" s="77">
        <f>IF(F6764&gt;Variables!$G$8,0,1)</f>
        <v>1</v>
      </c>
      <c r="AL6764" s="77">
        <f>IF(G6764&gt;Variables!$G$9,0,1)</f>
        <v>1</v>
      </c>
      <c r="AM6764" s="77">
        <f>IF(AND(K6764&gt;Variables!$G$10,K6764&lt;Variables!$G$11),0,1)</f>
        <v>1</v>
      </c>
      <c r="AN6764" s="77">
        <f>IF(H6764&lt;Variables!$G$13,1,0)</f>
        <v>1</v>
      </c>
      <c r="AO6764" s="77">
        <f>IF(R6764&lt;Variables!$G$12,0,1)</f>
        <v>0</v>
      </c>
      <c r="AP6764" s="78">
        <f t="shared" si="213"/>
        <v>1</v>
      </c>
      <c r="AQ6764" s="77">
        <f>IF(V6764&lt;Variables!$G$15,1,0)</f>
        <v>1</v>
      </c>
      <c r="AR6764" s="77">
        <v>0</v>
      </c>
      <c r="AS6764" s="77">
        <v>0</v>
      </c>
      <c r="AT6764" s="77">
        <v>1</v>
      </c>
      <c r="AU6764" s="77">
        <v>0</v>
      </c>
      <c r="BA6764" s="77">
        <v>-2.25</v>
      </c>
    </row>
    <row r="6765" spans="3:53" x14ac:dyDescent="0.25">
      <c r="C6765" s="77" t="s">
        <v>762</v>
      </c>
      <c r="D6765" s="77" t="s">
        <v>442</v>
      </c>
      <c r="E6765" s="77">
        <v>137.13</v>
      </c>
      <c r="F6765" s="77">
        <v>8.9600000000000009</v>
      </c>
      <c r="G6765" s="77">
        <v>0.39</v>
      </c>
      <c r="H6765" s="77">
        <v>20120</v>
      </c>
      <c r="I6765" s="77">
        <v>-22.876999999999999</v>
      </c>
      <c r="J6765" s="77" t="s">
        <v>75</v>
      </c>
      <c r="K6765" s="77">
        <v>29.8</v>
      </c>
      <c r="L6765" s="77">
        <v>137.41792000000001</v>
      </c>
      <c r="M6765" s="77">
        <v>-0.4278335751261324</v>
      </c>
      <c r="N6765" s="77">
        <v>137.83882800000001</v>
      </c>
      <c r="O6765" s="77">
        <v>-0.73188956597918409</v>
      </c>
      <c r="P6765" s="77">
        <v>8208000</v>
      </c>
      <c r="Q6765" s="77">
        <v>2303000</v>
      </c>
      <c r="R6765" s="77">
        <v>3.56</v>
      </c>
      <c r="S6765" s="77">
        <v>31.62</v>
      </c>
      <c r="T6765" s="77">
        <v>7.6710000000000012</v>
      </c>
      <c r="U6765" s="77">
        <v>18.1876</v>
      </c>
      <c r="V6765" s="77">
        <v>2.1438928889810009</v>
      </c>
      <c r="AC6765" s="77">
        <v>139.69999999999999</v>
      </c>
      <c r="AD6765" s="77">
        <v>136.09</v>
      </c>
      <c r="AH6765" s="77">
        <f>IF(AND(M6765&lt;Variables!$G$6,M6765&gt;Variables!$G$5),0,1)</f>
        <v>1</v>
      </c>
      <c r="AI6765" s="77">
        <f t="shared" si="212"/>
        <v>1</v>
      </c>
      <c r="AJ6765" s="77">
        <f>IF(I6765&gt;Variables!$G$7,0,1)</f>
        <v>1</v>
      </c>
      <c r="AK6765" s="77">
        <f>IF(F6765&gt;Variables!$G$8,0,1)</f>
        <v>1</v>
      </c>
      <c r="AL6765" s="77">
        <f>IF(G6765&gt;Variables!$G$9,0,1)</f>
        <v>1</v>
      </c>
      <c r="AM6765" s="77">
        <f>IF(AND(K6765&gt;Variables!$G$10,K6765&lt;Variables!$G$11),0,1)</f>
        <v>1</v>
      </c>
      <c r="AN6765" s="77">
        <f>IF(H6765&lt;Variables!$G$13,1,0)</f>
        <v>0</v>
      </c>
      <c r="AO6765" s="77">
        <f>IF(R6765&lt;Variables!$G$12,0,1)</f>
        <v>1</v>
      </c>
      <c r="AP6765" s="78">
        <f t="shared" si="213"/>
        <v>1</v>
      </c>
      <c r="AQ6765" s="77">
        <f>IF(V6765&lt;Variables!$G$15,1,0)</f>
        <v>1</v>
      </c>
      <c r="AR6765" s="77">
        <v>0</v>
      </c>
      <c r="AS6765" s="77">
        <v>1</v>
      </c>
      <c r="AT6765" s="77">
        <v>0</v>
      </c>
      <c r="AU6765" s="77">
        <v>0</v>
      </c>
      <c r="BA6765" s="77">
        <v>0.25</v>
      </c>
    </row>
    <row r="6766" spans="3:53" x14ac:dyDescent="0.25">
      <c r="C6766" s="77" t="s">
        <v>762</v>
      </c>
      <c r="D6766" s="77" t="s">
        <v>475</v>
      </c>
      <c r="E6766" s="77">
        <v>52.37</v>
      </c>
      <c r="F6766" s="77">
        <v>12.66</v>
      </c>
      <c r="G6766" s="77">
        <v>12.66</v>
      </c>
      <c r="H6766" s="77">
        <v>4840</v>
      </c>
      <c r="I6766" s="77">
        <v>7.0000000000000007E-2</v>
      </c>
      <c r="J6766" s="77" t="s">
        <v>75</v>
      </c>
      <c r="K6766" s="77">
        <v>52.88</v>
      </c>
      <c r="L6766" s="77">
        <v>51.884800000000013</v>
      </c>
      <c r="M6766" s="77">
        <v>0.23166707783396481</v>
      </c>
      <c r="N6766" s="77">
        <v>52.027095833333327</v>
      </c>
      <c r="O6766" s="77">
        <v>-4.2469857253050247E-2</v>
      </c>
      <c r="P6766" s="77">
        <v>977107</v>
      </c>
      <c r="Q6766" s="77">
        <v>568912</v>
      </c>
      <c r="R6766" s="77">
        <v>1.72</v>
      </c>
      <c r="S6766" s="77">
        <v>31.62</v>
      </c>
      <c r="T6766" s="77">
        <v>7.6710000000000012</v>
      </c>
      <c r="U6766" s="77">
        <v>18.1876</v>
      </c>
      <c r="V6766" s="77">
        <v>2.3888865789564582</v>
      </c>
      <c r="AC6766" s="77">
        <v>52.8</v>
      </c>
      <c r="AD6766" s="77">
        <v>51.25</v>
      </c>
      <c r="AH6766" s="77">
        <f>IF(AND(M6766&lt;Variables!$G$6,M6766&gt;Variables!$G$5),0,1)</f>
        <v>1</v>
      </c>
      <c r="AI6766" s="77">
        <f t="shared" si="212"/>
        <v>1</v>
      </c>
      <c r="AJ6766" s="77">
        <f>IF(I6766&gt;Variables!$G$7,0,1)</f>
        <v>1</v>
      </c>
      <c r="AK6766" s="77">
        <f>IF(F6766&gt;Variables!$G$8,0,1)</f>
        <v>0</v>
      </c>
      <c r="AL6766" s="77">
        <f>IF(G6766&gt;Variables!$G$9,0,1)</f>
        <v>0</v>
      </c>
      <c r="AM6766" s="77">
        <f>IF(AND(K6766&gt;Variables!$G$10,K6766&lt;Variables!$G$11),0,1)</f>
        <v>1</v>
      </c>
      <c r="AN6766" s="77">
        <f>IF(H6766&lt;Variables!$G$13,1,0)</f>
        <v>0</v>
      </c>
      <c r="AO6766" s="77">
        <f>IF(R6766&lt;Variables!$G$12,0,1)</f>
        <v>0</v>
      </c>
      <c r="AP6766" s="78">
        <f t="shared" si="213"/>
        <v>1</v>
      </c>
      <c r="AQ6766" s="77">
        <f>IF(V6766&lt;Variables!$G$15,1,0)</f>
        <v>1</v>
      </c>
      <c r="AR6766" s="77">
        <v>0</v>
      </c>
      <c r="AS6766" s="77">
        <v>0</v>
      </c>
      <c r="AT6766" s="77">
        <v>1</v>
      </c>
      <c r="AU6766" s="77">
        <v>0</v>
      </c>
      <c r="BA6766" s="77">
        <v>-1.03</v>
      </c>
    </row>
    <row r="6767" spans="3:53" x14ac:dyDescent="0.25">
      <c r="C6767" s="77" t="s">
        <v>762</v>
      </c>
      <c r="D6767" s="77" t="s">
        <v>183</v>
      </c>
      <c r="E6767" s="77">
        <v>49.6</v>
      </c>
      <c r="F6767" s="77">
        <v>16.21</v>
      </c>
      <c r="G6767" s="77">
        <v>17.350000000000001</v>
      </c>
      <c r="H6767" s="77">
        <v>6840</v>
      </c>
      <c r="I6767" s="77">
        <v>5337.2879999999996</v>
      </c>
      <c r="J6767" s="77" t="s">
        <v>75</v>
      </c>
      <c r="K6767" s="77">
        <v>69.3</v>
      </c>
      <c r="L6767" s="77">
        <v>48.883225000000003</v>
      </c>
      <c r="M6767" s="77">
        <v>1.261731401723182</v>
      </c>
      <c r="N6767" s="77">
        <v>48.259545999999993</v>
      </c>
      <c r="O6767" s="77">
        <v>2.5703805833565179</v>
      </c>
      <c r="P6767" s="77">
        <v>2397000</v>
      </c>
      <c r="Q6767" s="77">
        <v>2260000</v>
      </c>
      <c r="R6767" s="77">
        <v>1.06</v>
      </c>
      <c r="S6767" s="77">
        <v>31.62</v>
      </c>
      <c r="T6767" s="77">
        <v>7.6710000000000012</v>
      </c>
      <c r="U6767" s="77">
        <v>18.1876</v>
      </c>
      <c r="V6767" s="77">
        <v>2.46381609399339</v>
      </c>
      <c r="AC6767" s="77">
        <v>49.741199999999999</v>
      </c>
      <c r="AD6767" s="77">
        <v>45.100900000000003</v>
      </c>
      <c r="AH6767" s="77">
        <f>IF(AND(M6767&lt;Variables!$G$6,M6767&gt;Variables!$G$5),0,1)</f>
        <v>1</v>
      </c>
      <c r="AI6767" s="77">
        <f t="shared" si="212"/>
        <v>0</v>
      </c>
      <c r="AJ6767" s="77">
        <f>IF(I6767&gt;Variables!$G$7,0,1)</f>
        <v>0</v>
      </c>
      <c r="AK6767" s="77">
        <f>IF(F6767&gt;Variables!$G$8,0,1)</f>
        <v>0</v>
      </c>
      <c r="AL6767" s="77">
        <f>IF(G6767&gt;Variables!$G$9,0,1)</f>
        <v>0</v>
      </c>
      <c r="AM6767" s="77">
        <f>IF(AND(K6767&gt;Variables!$G$10,K6767&lt;Variables!$G$11),0,1)</f>
        <v>0</v>
      </c>
      <c r="AN6767" s="77">
        <f>IF(H6767&lt;Variables!$G$13,1,0)</f>
        <v>0</v>
      </c>
      <c r="AO6767" s="77">
        <f>IF(R6767&lt;Variables!$G$12,0,1)</f>
        <v>0</v>
      </c>
      <c r="AP6767" s="78">
        <f t="shared" si="213"/>
        <v>1</v>
      </c>
      <c r="AQ6767" s="77">
        <f>IF(V6767&lt;Variables!$G$15,1,0)</f>
        <v>1</v>
      </c>
      <c r="AR6767" s="77">
        <v>0</v>
      </c>
      <c r="AS6767" s="77">
        <v>0</v>
      </c>
      <c r="AT6767" s="77">
        <v>1</v>
      </c>
      <c r="AU6767" s="77">
        <v>0</v>
      </c>
      <c r="BA6767" s="77">
        <v>-2.25</v>
      </c>
    </row>
    <row r="6768" spans="3:53" x14ac:dyDescent="0.25">
      <c r="C6768" s="77" t="s">
        <v>762</v>
      </c>
      <c r="D6768" s="77" t="s">
        <v>445</v>
      </c>
      <c r="E6768" s="77">
        <v>14.41</v>
      </c>
      <c r="F6768" s="77">
        <v>82.95</v>
      </c>
      <c r="G6768" s="77">
        <v>52.37</v>
      </c>
      <c r="H6768" s="77">
        <v>74.489999999999995</v>
      </c>
      <c r="I6768" s="77">
        <v>3022.873</v>
      </c>
      <c r="J6768" s="77" t="s">
        <v>75</v>
      </c>
      <c r="K6768" s="77">
        <v>53.14</v>
      </c>
      <c r="L6768" s="77">
        <v>14.491294999999999</v>
      </c>
      <c r="M6768" s="77">
        <v>-0.3194676528219349</v>
      </c>
      <c r="N6768" s="77">
        <v>14.114476</v>
      </c>
      <c r="O6768" s="77">
        <v>2.3417376599740609</v>
      </c>
      <c r="P6768" s="77">
        <v>145330000</v>
      </c>
      <c r="Q6768" s="77">
        <v>14860000</v>
      </c>
      <c r="R6768" s="77">
        <v>9.7799999999999994</v>
      </c>
      <c r="S6768" s="77">
        <v>31.62</v>
      </c>
      <c r="T6768" s="77">
        <v>7.6710000000000012</v>
      </c>
      <c r="U6768" s="77">
        <v>18.1876</v>
      </c>
      <c r="V6768" s="77">
        <v>2.4107335938788079</v>
      </c>
      <c r="AC6768" s="77">
        <v>16.45</v>
      </c>
      <c r="AD6768" s="77">
        <v>13.03</v>
      </c>
      <c r="AH6768" s="77">
        <f>IF(AND(M6768&lt;Variables!$G$6,M6768&gt;Variables!$G$5),0,1)</f>
        <v>1</v>
      </c>
      <c r="AI6768" s="77">
        <f t="shared" si="212"/>
        <v>0</v>
      </c>
      <c r="AJ6768" s="77">
        <f>IF(I6768&gt;Variables!$G$7,0,1)</f>
        <v>0</v>
      </c>
      <c r="AK6768" s="77">
        <f>IF(F6768&gt;Variables!$G$8,0,1)</f>
        <v>0</v>
      </c>
      <c r="AL6768" s="77">
        <f>IF(G6768&gt;Variables!$G$9,0,1)</f>
        <v>0</v>
      </c>
      <c r="AM6768" s="77">
        <f>IF(AND(K6768&gt;Variables!$G$10,K6768&lt;Variables!$G$11),0,1)</f>
        <v>1</v>
      </c>
      <c r="AN6768" s="77">
        <f>IF(H6768&lt;Variables!$G$13,1,0)</f>
        <v>1</v>
      </c>
      <c r="AO6768" s="77">
        <f>IF(R6768&lt;Variables!$G$12,0,1)</f>
        <v>1</v>
      </c>
      <c r="AP6768" s="78">
        <f t="shared" si="213"/>
        <v>1</v>
      </c>
      <c r="AQ6768" s="77">
        <f>IF(V6768&lt;Variables!$G$15,1,0)</f>
        <v>1</v>
      </c>
      <c r="AR6768" s="77">
        <v>0</v>
      </c>
      <c r="AS6768" s="77">
        <v>0</v>
      </c>
      <c r="AT6768" s="77">
        <v>1</v>
      </c>
      <c r="AU6768" s="77">
        <v>0</v>
      </c>
      <c r="BA6768" s="77">
        <v>-2.25</v>
      </c>
    </row>
    <row r="6769" spans="3:53" x14ac:dyDescent="0.25">
      <c r="C6769" s="77" t="s">
        <v>762</v>
      </c>
      <c r="D6769" s="77" t="s">
        <v>444</v>
      </c>
      <c r="E6769" s="77">
        <v>2.58</v>
      </c>
      <c r="F6769" s="77">
        <v>18.170000000000002</v>
      </c>
      <c r="G6769" s="77">
        <v>3.04</v>
      </c>
      <c r="H6769" s="77">
        <v>-99999</v>
      </c>
      <c r="I6769" s="77">
        <v>-99999</v>
      </c>
      <c r="J6769" s="77" t="s">
        <v>75</v>
      </c>
      <c r="K6769" s="77">
        <v>-99999</v>
      </c>
      <c r="L6769" s="77">
        <v>-99999</v>
      </c>
      <c r="M6769" s="77">
        <v>-99999</v>
      </c>
      <c r="N6769" s="77">
        <v>2.5760000000000001</v>
      </c>
      <c r="O6769" s="77">
        <v>0</v>
      </c>
      <c r="P6769" s="77">
        <v>124936</v>
      </c>
      <c r="Q6769" s="77">
        <v>1740</v>
      </c>
      <c r="R6769" s="77">
        <v>71.8</v>
      </c>
      <c r="S6769" s="77">
        <v>31.62</v>
      </c>
      <c r="T6769" s="77">
        <v>7.6710000000000012</v>
      </c>
      <c r="U6769" s="77">
        <v>18.1876</v>
      </c>
      <c r="V6769" s="77">
        <v>-99999</v>
      </c>
      <c r="AC6769" s="77">
        <v>2.58</v>
      </c>
      <c r="AD6769" s="77">
        <v>2.5007999999999999</v>
      </c>
      <c r="AH6769" s="77">
        <f>IF(AND(M6769&lt;Variables!$G$6,M6769&gt;Variables!$G$5),0,1)</f>
        <v>1</v>
      </c>
      <c r="AI6769" s="77">
        <f t="shared" si="212"/>
        <v>1</v>
      </c>
      <c r="AJ6769" s="77">
        <f>IF(I6769&gt;Variables!$G$7,0,1)</f>
        <v>1</v>
      </c>
      <c r="AK6769" s="77">
        <f>IF(F6769&gt;Variables!$G$8,0,1)</f>
        <v>0</v>
      </c>
      <c r="AL6769" s="77">
        <f>IF(G6769&gt;Variables!$G$9,0,1)</f>
        <v>1</v>
      </c>
      <c r="AM6769" s="77">
        <f>IF(AND(K6769&gt;Variables!$G$10,K6769&lt;Variables!$G$11),0,1)</f>
        <v>1</v>
      </c>
      <c r="AN6769" s="77">
        <f>IF(H6769&lt;Variables!$G$13,1,0)</f>
        <v>1</v>
      </c>
      <c r="AO6769" s="77">
        <f>IF(R6769&lt;Variables!$G$12,0,1)</f>
        <v>1</v>
      </c>
      <c r="AP6769" s="78">
        <f t="shared" si="213"/>
        <v>1</v>
      </c>
      <c r="AQ6769" s="77">
        <f>IF(V6769&lt;Variables!$G$15,1,0)</f>
        <v>1</v>
      </c>
      <c r="AR6769" s="77">
        <v>0</v>
      </c>
      <c r="AS6769" s="77">
        <v>0</v>
      </c>
      <c r="AT6769" s="77">
        <v>1</v>
      </c>
      <c r="AU6769" s="77">
        <v>0</v>
      </c>
      <c r="BA6769" s="77">
        <v>-2.25</v>
      </c>
    </row>
    <row r="6770" spans="3:53" x14ac:dyDescent="0.25">
      <c r="C6770" s="77" t="s">
        <v>762</v>
      </c>
      <c r="D6770" s="77" t="s">
        <v>775</v>
      </c>
      <c r="E6770" s="77">
        <v>176.8</v>
      </c>
      <c r="F6770" s="77">
        <v>8.1999999999999993</v>
      </c>
      <c r="G6770" s="77">
        <v>8.33</v>
      </c>
      <c r="H6770" s="77">
        <v>5660</v>
      </c>
      <c r="I6770" s="77">
        <v>7.4720000000000004</v>
      </c>
      <c r="J6770" s="77" t="s">
        <v>75</v>
      </c>
      <c r="K6770" s="77">
        <v>25.36</v>
      </c>
      <c r="L6770" s="77">
        <v>177.7231157894737</v>
      </c>
      <c r="M6770" s="77">
        <v>-0.81762903098942363</v>
      </c>
      <c r="N6770" s="77">
        <v>178.40245306122449</v>
      </c>
      <c r="O6770" s="77">
        <v>-1.195304786808447</v>
      </c>
      <c r="P6770" s="77">
        <v>891943</v>
      </c>
      <c r="Q6770" s="77">
        <v>429387</v>
      </c>
      <c r="R6770" s="77">
        <v>2.08</v>
      </c>
      <c r="S6770" s="77">
        <v>31.62</v>
      </c>
      <c r="T6770" s="77">
        <v>7.6710000000000012</v>
      </c>
      <c r="U6770" s="77">
        <v>18.1876</v>
      </c>
      <c r="V6770" s="77">
        <v>2.074805211319227</v>
      </c>
      <c r="AC6770" s="77">
        <v>178.77</v>
      </c>
      <c r="AD6770" s="77">
        <v>175.79</v>
      </c>
      <c r="AH6770" s="77">
        <f>IF(AND(M6770&lt;Variables!$G$6,M6770&gt;Variables!$G$5),0,1)</f>
        <v>1</v>
      </c>
      <c r="AI6770" s="77">
        <f t="shared" ref="AI6770:AI6833" si="214">IF(L6770&gt;N6770,0,1)</f>
        <v>1</v>
      </c>
      <c r="AJ6770" s="77">
        <f>IF(I6770&gt;Variables!$G$7,0,1)</f>
        <v>1</v>
      </c>
      <c r="AK6770" s="77">
        <f>IF(F6770&gt;Variables!$G$8,0,1)</f>
        <v>1</v>
      </c>
      <c r="AL6770" s="77">
        <f>IF(G6770&gt;Variables!$G$9,0,1)</f>
        <v>1</v>
      </c>
      <c r="AM6770" s="77">
        <f>IF(AND(K6770&gt;Variables!$G$10,K6770&lt;Variables!$G$11),0,1)</f>
        <v>1</v>
      </c>
      <c r="AN6770" s="77">
        <f>IF(H6770&lt;Variables!$G$13,1,0)</f>
        <v>0</v>
      </c>
      <c r="AO6770" s="77">
        <f>IF(R6770&lt;Variables!$G$12,0,1)</f>
        <v>0</v>
      </c>
      <c r="AP6770" s="78">
        <f t="shared" ref="AP6770:AP6833" si="215">IF(J6770="Pass", 0,1)</f>
        <v>1</v>
      </c>
      <c r="AQ6770" s="77">
        <f>IF(V6770&lt;Variables!$G$15,1,0)</f>
        <v>1</v>
      </c>
      <c r="AR6770" s="77">
        <v>0</v>
      </c>
      <c r="AS6770" s="77">
        <v>1</v>
      </c>
      <c r="AT6770" s="77">
        <v>0</v>
      </c>
      <c r="AU6770" s="77">
        <v>0</v>
      </c>
      <c r="BA6770" s="77">
        <v>0.23</v>
      </c>
    </row>
    <row r="6771" spans="3:53" x14ac:dyDescent="0.25">
      <c r="C6771" s="77" t="s">
        <v>762</v>
      </c>
      <c r="D6771" s="77" t="s">
        <v>452</v>
      </c>
      <c r="E6771" s="77">
        <v>34.26</v>
      </c>
      <c r="F6771" s="77">
        <v>45.83</v>
      </c>
      <c r="G6771" s="77">
        <v>6.56</v>
      </c>
      <c r="H6771" s="77">
        <v>152.74</v>
      </c>
      <c r="I6771" s="77">
        <v>10.199999999999999</v>
      </c>
      <c r="J6771" s="77" t="s">
        <v>74</v>
      </c>
      <c r="K6771" s="77">
        <v>58.49</v>
      </c>
      <c r="L6771" s="77">
        <v>34.07500000000001</v>
      </c>
      <c r="M6771" s="77">
        <v>7.3367571533357198E-2</v>
      </c>
      <c r="N6771" s="77">
        <v>34.042142857142863</v>
      </c>
      <c r="O6771" s="77">
        <v>0.1699574057365725</v>
      </c>
      <c r="P6771" s="77">
        <v>181340</v>
      </c>
      <c r="Q6771" s="77">
        <v>15550</v>
      </c>
      <c r="R6771" s="77">
        <v>11.66</v>
      </c>
      <c r="S6771" s="77">
        <v>31.62</v>
      </c>
      <c r="T6771" s="77">
        <v>7.6710000000000012</v>
      </c>
      <c r="U6771" s="77">
        <v>18.1876</v>
      </c>
      <c r="V6771" s="77">
        <v>2.451249934849598</v>
      </c>
      <c r="AC6771" s="77">
        <v>34.6</v>
      </c>
      <c r="AD6771" s="77">
        <v>34.049999999999997</v>
      </c>
      <c r="AH6771" s="77">
        <f>IF(AND(M6771&lt;Variables!$G$6,M6771&gt;Variables!$G$5),0,1)</f>
        <v>1</v>
      </c>
      <c r="AI6771" s="77">
        <f t="shared" si="214"/>
        <v>0</v>
      </c>
      <c r="AJ6771" s="77">
        <f>IF(I6771&gt;Variables!$G$7,0,1)</f>
        <v>1</v>
      </c>
      <c r="AK6771" s="77">
        <f>IF(F6771&gt;Variables!$G$8,0,1)</f>
        <v>0</v>
      </c>
      <c r="AL6771" s="77">
        <f>IF(G6771&gt;Variables!$G$9,0,1)</f>
        <v>1</v>
      </c>
      <c r="AM6771" s="77">
        <f>IF(AND(K6771&gt;Variables!$G$10,K6771&lt;Variables!$G$11),0,1)</f>
        <v>1</v>
      </c>
      <c r="AN6771" s="77">
        <f>IF(H6771&lt;Variables!$G$13,1,0)</f>
        <v>1</v>
      </c>
      <c r="AO6771" s="77">
        <f>IF(R6771&lt;Variables!$G$12,0,1)</f>
        <v>1</v>
      </c>
      <c r="AP6771" s="78">
        <f t="shared" si="215"/>
        <v>0</v>
      </c>
      <c r="AQ6771" s="77">
        <f>IF(V6771&lt;Variables!$G$15,1,0)</f>
        <v>1</v>
      </c>
      <c r="AR6771" s="77">
        <v>0</v>
      </c>
      <c r="AS6771" s="77">
        <v>0</v>
      </c>
      <c r="AT6771" s="77">
        <v>0</v>
      </c>
      <c r="AU6771" s="77">
        <v>0</v>
      </c>
      <c r="BA6771" s="77">
        <v>0</v>
      </c>
    </row>
    <row r="6772" spans="3:53" x14ac:dyDescent="0.25">
      <c r="C6772" s="77" t="s">
        <v>762</v>
      </c>
      <c r="D6772" s="77" t="s">
        <v>435</v>
      </c>
      <c r="E6772" s="77">
        <v>5.67</v>
      </c>
      <c r="F6772" s="77">
        <v>26.33</v>
      </c>
      <c r="G6772" s="77">
        <v>8.9499999999999993</v>
      </c>
      <c r="H6772" s="77">
        <v>184.53</v>
      </c>
      <c r="I6772" s="77">
        <v>31.89</v>
      </c>
      <c r="J6772" s="77" t="s">
        <v>74</v>
      </c>
      <c r="K6772" s="77">
        <v>37.61</v>
      </c>
      <c r="L6772" s="77">
        <v>5.7785866666666674</v>
      </c>
      <c r="M6772" s="77">
        <v>-1.0138580598716349</v>
      </c>
      <c r="N6772" s="77">
        <v>5.8133555555555558</v>
      </c>
      <c r="O6772" s="77">
        <v>-1.605880711465179</v>
      </c>
      <c r="P6772" s="77">
        <v>1270000</v>
      </c>
      <c r="Q6772" s="77">
        <v>258610</v>
      </c>
      <c r="R6772" s="77">
        <v>4.91</v>
      </c>
      <c r="S6772" s="77">
        <v>31.62</v>
      </c>
      <c r="T6772" s="77">
        <v>7.6710000000000012</v>
      </c>
      <c r="U6772" s="77">
        <v>18.1876</v>
      </c>
      <c r="V6772" s="77">
        <v>2.228721716023756</v>
      </c>
      <c r="AC6772" s="77">
        <v>5.73</v>
      </c>
      <c r="AD6772" s="77">
        <v>5.5</v>
      </c>
      <c r="AH6772" s="77">
        <f>IF(AND(M6772&lt;Variables!$G$6,M6772&gt;Variables!$G$5),0,1)</f>
        <v>0</v>
      </c>
      <c r="AI6772" s="77">
        <f t="shared" si="214"/>
        <v>1</v>
      </c>
      <c r="AJ6772" s="77">
        <f>IF(I6772&gt;Variables!$G$7,0,1)</f>
        <v>1</v>
      </c>
      <c r="AK6772" s="77">
        <f>IF(F6772&gt;Variables!$G$8,0,1)</f>
        <v>0</v>
      </c>
      <c r="AL6772" s="77">
        <f>IF(G6772&gt;Variables!$G$9,0,1)</f>
        <v>1</v>
      </c>
      <c r="AM6772" s="77">
        <f>IF(AND(K6772&gt;Variables!$G$10,K6772&lt;Variables!$G$11),0,1)</f>
        <v>1</v>
      </c>
      <c r="AN6772" s="77">
        <f>IF(H6772&lt;Variables!$G$13,1,0)</f>
        <v>1</v>
      </c>
      <c r="AO6772" s="77">
        <f>IF(R6772&lt;Variables!$G$12,0,1)</f>
        <v>1</v>
      </c>
      <c r="AP6772" s="78">
        <f t="shared" si="215"/>
        <v>0</v>
      </c>
      <c r="AQ6772" s="77">
        <f>IF(V6772&lt;Variables!$G$15,1,0)</f>
        <v>1</v>
      </c>
      <c r="AR6772" s="77">
        <v>0</v>
      </c>
      <c r="AS6772" s="77">
        <v>0</v>
      </c>
      <c r="AT6772" s="77">
        <v>1</v>
      </c>
      <c r="AU6772" s="77">
        <v>0</v>
      </c>
      <c r="BA6772" s="77">
        <v>-1.98</v>
      </c>
    </row>
    <row r="6773" spans="3:53" x14ac:dyDescent="0.25">
      <c r="C6773" s="77" t="s">
        <v>762</v>
      </c>
      <c r="D6773" s="77" t="s">
        <v>789</v>
      </c>
      <c r="E6773" s="77">
        <v>8.75</v>
      </c>
      <c r="F6773" s="77">
        <v>7.49</v>
      </c>
      <c r="G6773" s="77">
        <v>3.31</v>
      </c>
      <c r="H6773" s="77">
        <v>-99999</v>
      </c>
      <c r="I6773" s="77">
        <v>40.322000000000003</v>
      </c>
      <c r="J6773" s="77" t="s">
        <v>75</v>
      </c>
      <c r="L6773" s="77">
        <v>-99999</v>
      </c>
      <c r="M6773" s="77">
        <v>-99999</v>
      </c>
      <c r="N6773" s="77">
        <v>8.61</v>
      </c>
      <c r="O6773" s="77">
        <v>1.626016260162608</v>
      </c>
      <c r="P6773" s="77">
        <v>21046</v>
      </c>
      <c r="Q6773" s="77">
        <v>1432</v>
      </c>
      <c r="R6773" s="77">
        <v>14.7</v>
      </c>
      <c r="S6773" s="77">
        <v>31.62</v>
      </c>
      <c r="T6773" s="77">
        <v>7.6710000000000012</v>
      </c>
      <c r="U6773" s="77">
        <v>18.1876</v>
      </c>
      <c r="V6773" s="77">
        <v>-99999</v>
      </c>
      <c r="AC6773" s="77">
        <v>-99999</v>
      </c>
      <c r="AD6773" s="77">
        <v>-99999</v>
      </c>
      <c r="AH6773" s="77">
        <f>IF(AND(M6773&lt;Variables!$G$6,M6773&gt;Variables!$G$5),0,1)</f>
        <v>1</v>
      </c>
      <c r="AI6773" s="77">
        <f t="shared" si="214"/>
        <v>1</v>
      </c>
      <c r="AJ6773" s="77">
        <f>IF(I6773&gt;Variables!$G$7,0,1)</f>
        <v>1</v>
      </c>
      <c r="AK6773" s="77">
        <f>IF(F6773&gt;Variables!$G$8,0,1)</f>
        <v>1</v>
      </c>
      <c r="AL6773" s="77">
        <f>IF(G6773&gt;Variables!$G$9,0,1)</f>
        <v>1</v>
      </c>
      <c r="AM6773" s="77">
        <f>IF(AND(K6773&gt;Variables!$G$10,K6773&lt;Variables!$G$11),0,1)</f>
        <v>1</v>
      </c>
      <c r="AN6773" s="77">
        <f>IF(H6773&lt;Variables!$G$13,1,0)</f>
        <v>1</v>
      </c>
      <c r="AO6773" s="77">
        <f>IF(R6773&lt;Variables!$G$12,0,1)</f>
        <v>1</v>
      </c>
      <c r="AP6773" s="78">
        <f t="shared" si="215"/>
        <v>1</v>
      </c>
      <c r="AQ6773" s="77">
        <f>IF(V6773&lt;Variables!$G$15,1,0)</f>
        <v>1</v>
      </c>
      <c r="AR6773" s="77">
        <v>0</v>
      </c>
      <c r="AS6773" s="77">
        <v>0</v>
      </c>
      <c r="AT6773" s="77">
        <v>0</v>
      </c>
      <c r="AU6773" s="77">
        <v>0</v>
      </c>
      <c r="BA6773" s="77">
        <v>0</v>
      </c>
    </row>
    <row r="6774" spans="3:53" x14ac:dyDescent="0.25">
      <c r="C6774" s="77" t="s">
        <v>762</v>
      </c>
      <c r="D6774" s="77" t="s">
        <v>642</v>
      </c>
      <c r="E6774" s="77">
        <v>7.47</v>
      </c>
      <c r="F6774" s="77">
        <v>25.83</v>
      </c>
      <c r="G6774" s="77">
        <v>19.36</v>
      </c>
      <c r="H6774" s="77">
        <v>711.65</v>
      </c>
      <c r="I6774" s="77">
        <v>9392.8629999999994</v>
      </c>
      <c r="J6774" s="77" t="s">
        <v>74</v>
      </c>
      <c r="K6774" s="77">
        <v>69.22</v>
      </c>
      <c r="L6774" s="77">
        <v>7.2417299999999996</v>
      </c>
      <c r="M6774" s="77">
        <v>3.0140587953431082</v>
      </c>
      <c r="N6774" s="77">
        <v>7.2417160000000003</v>
      </c>
      <c r="O6774" s="77">
        <v>3.014257946597183</v>
      </c>
      <c r="P6774" s="77">
        <v>46130000</v>
      </c>
      <c r="Q6774" s="77">
        <v>19010000</v>
      </c>
      <c r="R6774" s="77">
        <v>2.4300000000000002</v>
      </c>
      <c r="S6774" s="77">
        <v>31.62</v>
      </c>
      <c r="T6774" s="77">
        <v>7.6710000000000012</v>
      </c>
      <c r="U6774" s="77">
        <v>18.1876</v>
      </c>
      <c r="V6774" s="77">
        <v>2.3204512247068032</v>
      </c>
      <c r="AC6774" s="77">
        <v>7.66</v>
      </c>
      <c r="AD6774" s="77">
        <v>6.51</v>
      </c>
      <c r="AH6774" s="77">
        <f>IF(AND(M6774&lt;Variables!$G$6,M6774&gt;Variables!$G$5),0,1)</f>
        <v>1</v>
      </c>
      <c r="AI6774" s="77">
        <f t="shared" si="214"/>
        <v>0</v>
      </c>
      <c r="AJ6774" s="77">
        <f>IF(I6774&gt;Variables!$G$7,0,1)</f>
        <v>0</v>
      </c>
      <c r="AK6774" s="77">
        <f>IF(F6774&gt;Variables!$G$8,0,1)</f>
        <v>0</v>
      </c>
      <c r="AL6774" s="77">
        <f>IF(G6774&gt;Variables!$G$9,0,1)</f>
        <v>0</v>
      </c>
      <c r="AM6774" s="77">
        <f>IF(AND(K6774&gt;Variables!$G$10,K6774&lt;Variables!$G$11),0,1)</f>
        <v>0</v>
      </c>
      <c r="AN6774" s="77">
        <f>IF(H6774&lt;Variables!$G$13,1,0)</f>
        <v>1</v>
      </c>
      <c r="AO6774" s="77">
        <f>IF(R6774&lt;Variables!$G$12,0,1)</f>
        <v>1</v>
      </c>
      <c r="AP6774" s="78">
        <f t="shared" si="215"/>
        <v>0</v>
      </c>
      <c r="AQ6774" s="77">
        <f>IF(V6774&lt;Variables!$G$15,1,0)</f>
        <v>1</v>
      </c>
      <c r="AR6774" s="77">
        <v>1</v>
      </c>
      <c r="AS6774" s="77">
        <v>0</v>
      </c>
      <c r="AT6774" s="77">
        <v>0</v>
      </c>
      <c r="AU6774" s="77">
        <v>0</v>
      </c>
      <c r="BA6774" s="77">
        <v>2</v>
      </c>
    </row>
    <row r="6775" spans="3:53" x14ac:dyDescent="0.25">
      <c r="C6775" s="77" t="s">
        <v>762</v>
      </c>
      <c r="D6775" s="77" t="s">
        <v>466</v>
      </c>
      <c r="E6775" s="77">
        <v>1.41</v>
      </c>
      <c r="F6775" s="77">
        <v>24.81</v>
      </c>
      <c r="G6775" s="77">
        <v>12.87</v>
      </c>
      <c r="H6775" s="77">
        <v>59.38</v>
      </c>
      <c r="I6775" s="77">
        <v>-0.81</v>
      </c>
      <c r="J6775" s="77" t="s">
        <v>74</v>
      </c>
      <c r="K6775" s="77">
        <v>58.35</v>
      </c>
      <c r="L6775" s="77">
        <v>1.39035</v>
      </c>
      <c r="M6775" s="77">
        <v>0.6653001042902853</v>
      </c>
      <c r="N6775" s="77">
        <v>1.3803559999999999</v>
      </c>
      <c r="O6775" s="77">
        <v>1.3941331076910459</v>
      </c>
      <c r="P6775" s="77">
        <v>24410000</v>
      </c>
      <c r="Q6775" s="77">
        <v>1080000</v>
      </c>
      <c r="R6775" s="77">
        <v>22.6</v>
      </c>
      <c r="S6775" s="77">
        <v>31.62</v>
      </c>
      <c r="T6775" s="77">
        <v>7.6710000000000012</v>
      </c>
      <c r="U6775" s="77">
        <v>18.1876</v>
      </c>
      <c r="V6775" s="77">
        <v>2.420164618333513</v>
      </c>
      <c r="AC6775" s="77">
        <v>1.64</v>
      </c>
      <c r="AD6775" s="77">
        <v>1.37</v>
      </c>
      <c r="AH6775" s="77">
        <f>IF(AND(M6775&lt;Variables!$G$6,M6775&gt;Variables!$G$5),0,1)</f>
        <v>1</v>
      </c>
      <c r="AI6775" s="77">
        <f t="shared" si="214"/>
        <v>0</v>
      </c>
      <c r="AJ6775" s="77">
        <f>IF(I6775&gt;Variables!$G$7,0,1)</f>
        <v>1</v>
      </c>
      <c r="AK6775" s="77">
        <f>IF(F6775&gt;Variables!$G$8,0,1)</f>
        <v>0</v>
      </c>
      <c r="AL6775" s="77">
        <f>IF(G6775&gt;Variables!$G$9,0,1)</f>
        <v>0</v>
      </c>
      <c r="AM6775" s="77">
        <f>IF(AND(K6775&gt;Variables!$G$10,K6775&lt;Variables!$G$11),0,1)</f>
        <v>1</v>
      </c>
      <c r="AN6775" s="77">
        <f>IF(H6775&lt;Variables!$G$13,1,0)</f>
        <v>1</v>
      </c>
      <c r="AO6775" s="77">
        <f>IF(R6775&lt;Variables!$G$12,0,1)</f>
        <v>1</v>
      </c>
      <c r="AP6775" s="78">
        <f t="shared" si="215"/>
        <v>0</v>
      </c>
      <c r="AQ6775" s="77">
        <f>IF(V6775&lt;Variables!$G$15,1,0)</f>
        <v>1</v>
      </c>
      <c r="AR6775" s="77">
        <v>0</v>
      </c>
      <c r="AS6775" s="77">
        <v>0</v>
      </c>
      <c r="AT6775" s="77">
        <v>1</v>
      </c>
      <c r="AU6775" s="77">
        <v>0</v>
      </c>
      <c r="BA6775" s="77">
        <v>-2.25</v>
      </c>
    </row>
    <row r="6776" spans="3:53" x14ac:dyDescent="0.25">
      <c r="C6776" s="77" t="s">
        <v>762</v>
      </c>
      <c r="D6776" s="77" t="s">
        <v>131</v>
      </c>
      <c r="E6776" s="77">
        <v>1.83</v>
      </c>
      <c r="F6776" s="77">
        <v>20.66</v>
      </c>
      <c r="G6776" s="77">
        <v>14.47</v>
      </c>
      <c r="H6776" s="77">
        <v>2660</v>
      </c>
      <c r="I6776" s="77">
        <v>7.9340000000000002</v>
      </c>
      <c r="J6776" s="77" t="s">
        <v>74</v>
      </c>
      <c r="K6776" s="77">
        <v>64.8</v>
      </c>
      <c r="L6776" s="77">
        <v>1.8089249999999999</v>
      </c>
      <c r="M6776" s="77">
        <v>0.61777022264603076</v>
      </c>
      <c r="N6776" s="77">
        <v>1.779274</v>
      </c>
      <c r="O6776" s="77">
        <v>2.2945313650399002</v>
      </c>
      <c r="P6776" s="77">
        <v>113236000</v>
      </c>
      <c r="Q6776" s="77">
        <v>21404000</v>
      </c>
      <c r="R6776" s="77">
        <v>5.29</v>
      </c>
      <c r="S6776" s="77">
        <v>31.62</v>
      </c>
      <c r="T6776" s="77">
        <v>7.6710000000000012</v>
      </c>
      <c r="U6776" s="77">
        <v>18.1876</v>
      </c>
      <c r="V6776" s="77">
        <v>2.4778609922467778</v>
      </c>
      <c r="AC6776" s="77">
        <v>1.88</v>
      </c>
      <c r="AD6776" s="77">
        <v>1.73</v>
      </c>
      <c r="AH6776" s="77">
        <f>IF(AND(M6776&lt;Variables!$G$6,M6776&gt;Variables!$G$5),0,1)</f>
        <v>1</v>
      </c>
      <c r="AI6776" s="77">
        <f t="shared" si="214"/>
        <v>0</v>
      </c>
      <c r="AJ6776" s="77">
        <f>IF(I6776&gt;Variables!$G$7,0,1)</f>
        <v>1</v>
      </c>
      <c r="AK6776" s="77">
        <f>IF(F6776&gt;Variables!$G$8,0,1)</f>
        <v>0</v>
      </c>
      <c r="AL6776" s="77">
        <f>IF(G6776&gt;Variables!$G$9,0,1)</f>
        <v>0</v>
      </c>
      <c r="AM6776" s="77">
        <f>IF(AND(K6776&gt;Variables!$G$10,K6776&lt;Variables!$G$11),0,1)</f>
        <v>0</v>
      </c>
      <c r="AN6776" s="77">
        <f>IF(H6776&lt;Variables!$G$13,1,0)</f>
        <v>0</v>
      </c>
      <c r="AO6776" s="77">
        <f>IF(R6776&lt;Variables!$G$12,0,1)</f>
        <v>1</v>
      </c>
      <c r="AP6776" s="78">
        <f t="shared" si="215"/>
        <v>0</v>
      </c>
      <c r="AQ6776" s="77">
        <f>IF(V6776&lt;Variables!$G$15,1,0)</f>
        <v>1</v>
      </c>
      <c r="AR6776" s="77">
        <v>0</v>
      </c>
      <c r="AS6776" s="77">
        <v>0</v>
      </c>
      <c r="AT6776" s="77">
        <v>1</v>
      </c>
      <c r="AU6776" s="77">
        <v>0</v>
      </c>
      <c r="BA6776" s="77">
        <v>-2.25</v>
      </c>
    </row>
    <row r="6777" spans="3:53" x14ac:dyDescent="0.25">
      <c r="C6777" s="77" t="s">
        <v>762</v>
      </c>
      <c r="D6777" s="77" t="s">
        <v>453</v>
      </c>
      <c r="E6777" s="77">
        <v>16.98</v>
      </c>
      <c r="F6777" s="77">
        <v>20.059999999999999</v>
      </c>
      <c r="G6777" s="77">
        <v>-1.22</v>
      </c>
      <c r="H6777" s="77">
        <v>177.22</v>
      </c>
      <c r="I6777" s="77">
        <v>-27.402999999999999</v>
      </c>
      <c r="J6777" s="77" t="s">
        <v>75</v>
      </c>
      <c r="K6777" s="77">
        <v>55.83</v>
      </c>
      <c r="L6777" s="77">
        <v>16.907777777777781</v>
      </c>
      <c r="M6777" s="77">
        <v>0.1905763291055933</v>
      </c>
      <c r="N6777" s="77">
        <v>16.91286666666667</v>
      </c>
      <c r="O6777" s="77">
        <v>0.1604301261761375</v>
      </c>
      <c r="P6777" s="77">
        <v>663160</v>
      </c>
      <c r="Q6777" s="77">
        <v>77900</v>
      </c>
      <c r="R6777" s="77">
        <v>8.51</v>
      </c>
      <c r="S6777" s="77">
        <v>31.62</v>
      </c>
      <c r="T6777" s="77">
        <v>7.6710000000000012</v>
      </c>
      <c r="U6777" s="77">
        <v>18.1876</v>
      </c>
      <c r="V6777" s="77">
        <v>2.4192350741670499</v>
      </c>
      <c r="AC6777" s="77">
        <v>17</v>
      </c>
      <c r="AD6777" s="77">
        <v>16.89</v>
      </c>
      <c r="AH6777" s="77">
        <f>IF(AND(M6777&lt;Variables!$G$6,M6777&gt;Variables!$G$5),0,1)</f>
        <v>1</v>
      </c>
      <c r="AI6777" s="77">
        <f t="shared" si="214"/>
        <v>1</v>
      </c>
      <c r="AJ6777" s="77">
        <f>IF(I6777&gt;Variables!$G$7,0,1)</f>
        <v>1</v>
      </c>
      <c r="AK6777" s="77">
        <f>IF(F6777&gt;Variables!$G$8,0,1)</f>
        <v>0</v>
      </c>
      <c r="AL6777" s="77">
        <f>IF(G6777&gt;Variables!$G$9,0,1)</f>
        <v>1</v>
      </c>
      <c r="AM6777" s="77">
        <f>IF(AND(K6777&gt;Variables!$G$10,K6777&lt;Variables!$G$11),0,1)</f>
        <v>1</v>
      </c>
      <c r="AN6777" s="77">
        <f>IF(H6777&lt;Variables!$G$13,1,0)</f>
        <v>1</v>
      </c>
      <c r="AO6777" s="77">
        <f>IF(R6777&lt;Variables!$G$12,0,1)</f>
        <v>1</v>
      </c>
      <c r="AP6777" s="78">
        <f t="shared" si="215"/>
        <v>1</v>
      </c>
      <c r="AQ6777" s="77">
        <f>IF(V6777&lt;Variables!$G$15,1,0)</f>
        <v>1</v>
      </c>
      <c r="AR6777" s="77">
        <v>0</v>
      </c>
      <c r="AS6777" s="77">
        <v>0</v>
      </c>
      <c r="AT6777" s="77">
        <v>0</v>
      </c>
      <c r="AU6777" s="77">
        <v>0</v>
      </c>
      <c r="BA6777" s="77">
        <v>0</v>
      </c>
    </row>
    <row r="6778" spans="3:53" x14ac:dyDescent="0.25">
      <c r="C6778" s="77" t="s">
        <v>762</v>
      </c>
      <c r="D6778" s="77" t="s">
        <v>432</v>
      </c>
      <c r="E6778" s="77">
        <v>21.84</v>
      </c>
      <c r="F6778" s="77">
        <v>12.09</v>
      </c>
      <c r="G6778" s="77">
        <v>1.97</v>
      </c>
      <c r="H6778" s="77">
        <v>2230</v>
      </c>
      <c r="I6778" s="77">
        <v>0.76900000000000002</v>
      </c>
      <c r="J6778" s="77" t="s">
        <v>74</v>
      </c>
      <c r="K6778" s="77">
        <v>43.18</v>
      </c>
      <c r="L6778" s="77">
        <v>21.860655000000001</v>
      </c>
      <c r="M6778" s="77">
        <v>-0.32320623512882912</v>
      </c>
      <c r="N6778" s="77">
        <v>21.861248</v>
      </c>
      <c r="O6778" s="77">
        <v>-0.32591003038802108</v>
      </c>
      <c r="P6778" s="77">
        <v>2428000</v>
      </c>
      <c r="Q6778" s="77">
        <v>1300000</v>
      </c>
      <c r="R6778" s="77">
        <v>1.87</v>
      </c>
      <c r="S6778" s="77">
        <v>31.62</v>
      </c>
      <c r="T6778" s="77">
        <v>7.6710000000000012</v>
      </c>
      <c r="U6778" s="77">
        <v>18.1876</v>
      </c>
      <c r="V6778" s="77">
        <v>2.2983822403932539</v>
      </c>
      <c r="AC6778" s="77">
        <v>22.16</v>
      </c>
      <c r="AD6778" s="77">
        <v>21.46</v>
      </c>
      <c r="AH6778" s="77">
        <f>IF(AND(M6778&lt;Variables!$G$6,M6778&gt;Variables!$G$5),0,1)</f>
        <v>1</v>
      </c>
      <c r="AI6778" s="77">
        <f t="shared" si="214"/>
        <v>1</v>
      </c>
      <c r="AJ6778" s="77">
        <f>IF(I6778&gt;Variables!$G$7,0,1)</f>
        <v>1</v>
      </c>
      <c r="AK6778" s="77">
        <f>IF(F6778&gt;Variables!$G$8,0,1)</f>
        <v>0</v>
      </c>
      <c r="AL6778" s="77">
        <f>IF(G6778&gt;Variables!$G$9,0,1)</f>
        <v>1</v>
      </c>
      <c r="AM6778" s="77">
        <f>IF(AND(K6778&gt;Variables!$G$10,K6778&lt;Variables!$G$11),0,1)</f>
        <v>1</v>
      </c>
      <c r="AN6778" s="77">
        <f>IF(H6778&lt;Variables!$G$13,1,0)</f>
        <v>0</v>
      </c>
      <c r="AO6778" s="77">
        <f>IF(R6778&lt;Variables!$G$12,0,1)</f>
        <v>0</v>
      </c>
      <c r="AP6778" s="78">
        <f t="shared" si="215"/>
        <v>0</v>
      </c>
      <c r="AQ6778" s="77">
        <f>IF(V6778&lt;Variables!$G$15,1,0)</f>
        <v>1</v>
      </c>
      <c r="AR6778" s="77">
        <v>0</v>
      </c>
      <c r="AS6778" s="77">
        <v>1</v>
      </c>
      <c r="AT6778" s="77">
        <v>0</v>
      </c>
      <c r="AU6778" s="77">
        <v>0</v>
      </c>
      <c r="BA6778" s="77">
        <v>0.28000000000000003</v>
      </c>
    </row>
    <row r="6779" spans="3:53" x14ac:dyDescent="0.25">
      <c r="C6779" s="77" t="s">
        <v>762</v>
      </c>
      <c r="D6779" s="77" t="s">
        <v>449</v>
      </c>
      <c r="E6779" s="77">
        <v>33.07</v>
      </c>
      <c r="F6779" s="77">
        <v>10.67</v>
      </c>
      <c r="G6779" s="77">
        <v>7.06</v>
      </c>
      <c r="H6779" s="77">
        <v>17360</v>
      </c>
      <c r="I6779" s="77">
        <v>-0.23200000000000001</v>
      </c>
      <c r="J6779" s="77" t="s">
        <v>74</v>
      </c>
      <c r="K6779" s="77">
        <v>60.25</v>
      </c>
      <c r="L6779" s="77">
        <v>32.81103499999999</v>
      </c>
      <c r="M6779" s="77">
        <v>0.7283068028789933</v>
      </c>
      <c r="N6779" s="77">
        <v>32.940587999999998</v>
      </c>
      <c r="O6779" s="77">
        <v>0.33214950504222618</v>
      </c>
      <c r="P6779" s="77">
        <v>49924000</v>
      </c>
      <c r="Q6779" s="77">
        <v>34219000</v>
      </c>
      <c r="R6779" s="77">
        <v>1.46</v>
      </c>
      <c r="S6779" s="77">
        <v>31.62</v>
      </c>
      <c r="T6779" s="77">
        <v>7.6710000000000012</v>
      </c>
      <c r="U6779" s="77">
        <v>18.1876</v>
      </c>
      <c r="V6779" s="77">
        <v>2.432694685146322</v>
      </c>
      <c r="AC6779" s="77">
        <v>34.130000000000003</v>
      </c>
      <c r="AD6779" s="77">
        <v>32.950000000000003</v>
      </c>
      <c r="AH6779" s="77">
        <f>IF(AND(M6779&lt;Variables!$G$6,M6779&gt;Variables!$G$5),0,1)</f>
        <v>1</v>
      </c>
      <c r="AI6779" s="77">
        <f t="shared" si="214"/>
        <v>1</v>
      </c>
      <c r="AJ6779" s="77">
        <f>IF(I6779&gt;Variables!$G$7,0,1)</f>
        <v>1</v>
      </c>
      <c r="AK6779" s="77">
        <f>IF(F6779&gt;Variables!$G$8,0,1)</f>
        <v>0</v>
      </c>
      <c r="AL6779" s="77">
        <f>IF(G6779&gt;Variables!$G$9,0,1)</f>
        <v>1</v>
      </c>
      <c r="AM6779" s="77">
        <f>IF(AND(K6779&gt;Variables!$G$10,K6779&lt;Variables!$G$11),0,1)</f>
        <v>1</v>
      </c>
      <c r="AN6779" s="77">
        <f>IF(H6779&lt;Variables!$G$13,1,0)</f>
        <v>0</v>
      </c>
      <c r="AO6779" s="77">
        <f>IF(R6779&lt;Variables!$G$12,0,1)</f>
        <v>0</v>
      </c>
      <c r="AP6779" s="78">
        <f t="shared" si="215"/>
        <v>0</v>
      </c>
      <c r="AQ6779" s="77">
        <f>IF(V6779&lt;Variables!$G$15,1,0)</f>
        <v>1</v>
      </c>
      <c r="AR6779" s="77">
        <v>1</v>
      </c>
      <c r="AS6779" s="77">
        <v>0</v>
      </c>
      <c r="AT6779" s="77">
        <v>0</v>
      </c>
      <c r="AU6779" s="77">
        <v>0</v>
      </c>
      <c r="BA6779" s="77">
        <v>1.45</v>
      </c>
    </row>
    <row r="6780" spans="3:53" x14ac:dyDescent="0.25">
      <c r="C6780" s="77" t="s">
        <v>762</v>
      </c>
      <c r="D6780" s="77" t="s">
        <v>429</v>
      </c>
      <c r="E6780" s="77">
        <v>183.93</v>
      </c>
      <c r="F6780" s="77">
        <v>10.15</v>
      </c>
      <c r="G6780" s="77">
        <v>-1.18</v>
      </c>
      <c r="H6780" s="77">
        <v>3840</v>
      </c>
      <c r="I6780" s="77">
        <v>3.641</v>
      </c>
      <c r="J6780" s="77" t="s">
        <v>74</v>
      </c>
      <c r="K6780" s="77">
        <v>50.17</v>
      </c>
      <c r="L6780" s="77">
        <v>183.27906250000001</v>
      </c>
      <c r="M6780" s="77">
        <v>8.2353924087754285E-2</v>
      </c>
      <c r="N6780" s="77">
        <v>183.6152813953488</v>
      </c>
      <c r="O6780" s="77">
        <v>-0.1009073939493563</v>
      </c>
      <c r="P6780" s="77">
        <v>728055</v>
      </c>
      <c r="Q6780" s="77">
        <v>177589</v>
      </c>
      <c r="R6780" s="77">
        <v>4.0999999999999996</v>
      </c>
      <c r="S6780" s="77">
        <v>31.62</v>
      </c>
      <c r="T6780" s="77">
        <v>7.6710000000000012</v>
      </c>
      <c r="U6780" s="77">
        <v>18.1876</v>
      </c>
      <c r="V6780" s="77">
        <v>2.3665795654911479</v>
      </c>
      <c r="AC6780" s="77">
        <v>184.17</v>
      </c>
      <c r="AD6780" s="77">
        <v>181.905</v>
      </c>
      <c r="AH6780" s="77">
        <f>IF(AND(M6780&lt;Variables!$G$6,M6780&gt;Variables!$G$5),0,1)</f>
        <v>1</v>
      </c>
      <c r="AI6780" s="77">
        <f t="shared" si="214"/>
        <v>1</v>
      </c>
      <c r="AJ6780" s="77">
        <f>IF(I6780&gt;Variables!$G$7,0,1)</f>
        <v>1</v>
      </c>
      <c r="AK6780" s="77">
        <f>IF(F6780&gt;Variables!$G$8,0,1)</f>
        <v>0</v>
      </c>
      <c r="AL6780" s="77">
        <f>IF(G6780&gt;Variables!$G$9,0,1)</f>
        <v>1</v>
      </c>
      <c r="AM6780" s="77">
        <f>IF(AND(K6780&gt;Variables!$G$10,K6780&lt;Variables!$G$11),0,1)</f>
        <v>1</v>
      </c>
      <c r="AN6780" s="77">
        <f>IF(H6780&lt;Variables!$G$13,1,0)</f>
        <v>0</v>
      </c>
      <c r="AO6780" s="77">
        <f>IF(R6780&lt;Variables!$G$12,0,1)</f>
        <v>1</v>
      </c>
      <c r="AP6780" s="78">
        <f t="shared" si="215"/>
        <v>0</v>
      </c>
      <c r="AQ6780" s="77">
        <f>IF(V6780&lt;Variables!$G$15,1,0)</f>
        <v>1</v>
      </c>
      <c r="AR6780" s="77">
        <v>0</v>
      </c>
      <c r="AS6780" s="77">
        <v>1</v>
      </c>
      <c r="AT6780" s="77">
        <v>0</v>
      </c>
      <c r="AU6780" s="77">
        <v>0</v>
      </c>
      <c r="BA6780" s="77">
        <v>-0.16</v>
      </c>
    </row>
    <row r="6781" spans="3:53" x14ac:dyDescent="0.25">
      <c r="C6781" s="77" t="s">
        <v>762</v>
      </c>
      <c r="D6781" s="77" t="s">
        <v>456</v>
      </c>
      <c r="E6781" s="77">
        <v>53.41</v>
      </c>
      <c r="F6781" s="77">
        <v>8.7799999999999994</v>
      </c>
      <c r="G6781" s="77">
        <v>9.51</v>
      </c>
      <c r="H6781" s="77">
        <v>6290</v>
      </c>
      <c r="I6781" s="77">
        <v>1.093</v>
      </c>
      <c r="J6781" s="77" t="s">
        <v>74</v>
      </c>
      <c r="K6781" s="77">
        <v>44.81</v>
      </c>
      <c r="L6781" s="77">
        <v>53.413147368421058</v>
      </c>
      <c r="M6781" s="77">
        <v>-0.15566835604640819</v>
      </c>
      <c r="N6781" s="77">
        <v>53.515314285714283</v>
      </c>
      <c r="O6781" s="77">
        <v>-0.34628271960602719</v>
      </c>
      <c r="P6781" s="77">
        <v>3206000</v>
      </c>
      <c r="Q6781" s="77">
        <v>1408000</v>
      </c>
      <c r="R6781" s="77">
        <v>2.2799999999999998</v>
      </c>
      <c r="S6781" s="77">
        <v>31.62</v>
      </c>
      <c r="T6781" s="77">
        <v>7.6710000000000012</v>
      </c>
      <c r="U6781" s="77">
        <v>18.1876</v>
      </c>
      <c r="V6781" s="77">
        <v>2.314945707855566</v>
      </c>
      <c r="AC6781" s="77">
        <v>54.5</v>
      </c>
      <c r="AD6781" s="77">
        <v>52.95</v>
      </c>
      <c r="AH6781" s="77">
        <f>IF(AND(M6781&lt;Variables!$G$6,M6781&gt;Variables!$G$5),0,1)</f>
        <v>1</v>
      </c>
      <c r="AI6781" s="77">
        <f t="shared" si="214"/>
        <v>1</v>
      </c>
      <c r="AJ6781" s="77">
        <f>IF(I6781&gt;Variables!$G$7,0,1)</f>
        <v>1</v>
      </c>
      <c r="AK6781" s="77">
        <f>IF(F6781&gt;Variables!$G$8,0,1)</f>
        <v>1</v>
      </c>
      <c r="AL6781" s="77">
        <f>IF(G6781&gt;Variables!$G$9,0,1)</f>
        <v>1</v>
      </c>
      <c r="AM6781" s="77">
        <f>IF(AND(K6781&gt;Variables!$G$10,K6781&lt;Variables!$G$11),0,1)</f>
        <v>1</v>
      </c>
      <c r="AN6781" s="77">
        <f>IF(H6781&lt;Variables!$G$13,1,0)</f>
        <v>0</v>
      </c>
      <c r="AO6781" s="77">
        <f>IF(R6781&lt;Variables!$G$12,0,1)</f>
        <v>1</v>
      </c>
      <c r="AP6781" s="78">
        <f t="shared" si="215"/>
        <v>0</v>
      </c>
      <c r="AQ6781" s="77">
        <f>IF(V6781&lt;Variables!$G$15,1,0)</f>
        <v>1</v>
      </c>
      <c r="AR6781" s="77">
        <v>0</v>
      </c>
      <c r="AS6781" s="77">
        <v>0</v>
      </c>
      <c r="AT6781" s="77">
        <v>0</v>
      </c>
      <c r="AU6781" s="77">
        <v>1</v>
      </c>
      <c r="BA6781" s="77">
        <v>-0.76</v>
      </c>
    </row>
    <row r="6782" spans="3:53" x14ac:dyDescent="0.25">
      <c r="C6782" s="77" t="s">
        <v>762</v>
      </c>
      <c r="D6782" s="77" t="s">
        <v>458</v>
      </c>
      <c r="E6782" s="77">
        <v>39.21</v>
      </c>
      <c r="F6782" s="77">
        <v>8.58</v>
      </c>
      <c r="G6782" s="77">
        <v>9.1300000000000008</v>
      </c>
      <c r="H6782" s="77">
        <v>8790</v>
      </c>
      <c r="I6782" s="77">
        <v>10.829000000000001</v>
      </c>
      <c r="J6782" s="77" t="s">
        <v>74</v>
      </c>
      <c r="K6782" s="77">
        <v>50.59</v>
      </c>
      <c r="L6782" s="77">
        <v>39.052570000000003</v>
      </c>
      <c r="M6782" s="77">
        <v>9.58451646076241E-2</v>
      </c>
      <c r="N6782" s="77">
        <v>39.108432000000001</v>
      </c>
      <c r="O6782" s="77">
        <v>-4.7130501166595271E-2</v>
      </c>
      <c r="P6782" s="77">
        <v>21870000</v>
      </c>
      <c r="Q6782" s="77">
        <v>19867000</v>
      </c>
      <c r="R6782" s="77">
        <v>1.1000000000000001</v>
      </c>
      <c r="S6782" s="77">
        <v>31.62</v>
      </c>
      <c r="T6782" s="77">
        <v>7.6710000000000012</v>
      </c>
      <c r="U6782" s="77">
        <v>18.1876</v>
      </c>
      <c r="V6782" s="77">
        <v>2.370457113227324</v>
      </c>
      <c r="AC6782" s="77">
        <v>39.57</v>
      </c>
      <c r="AD6782" s="77">
        <v>39.020000000000003</v>
      </c>
      <c r="AH6782" s="77">
        <f>IF(AND(M6782&lt;Variables!$G$6,M6782&gt;Variables!$G$5),0,1)</f>
        <v>1</v>
      </c>
      <c r="AI6782" s="77">
        <f t="shared" si="214"/>
        <v>1</v>
      </c>
      <c r="AJ6782" s="77">
        <f>IF(I6782&gt;Variables!$G$7,0,1)</f>
        <v>1</v>
      </c>
      <c r="AK6782" s="77">
        <f>IF(F6782&gt;Variables!$G$8,0,1)</f>
        <v>1</v>
      </c>
      <c r="AL6782" s="77">
        <f>IF(G6782&gt;Variables!$G$9,0,1)</f>
        <v>1</v>
      </c>
      <c r="AM6782" s="77">
        <f>IF(AND(K6782&gt;Variables!$G$10,K6782&lt;Variables!$G$11),0,1)</f>
        <v>1</v>
      </c>
      <c r="AN6782" s="77">
        <f>IF(H6782&lt;Variables!$G$13,1,0)</f>
        <v>0</v>
      </c>
      <c r="AO6782" s="77">
        <f>IF(R6782&lt;Variables!$G$12,0,1)</f>
        <v>0</v>
      </c>
      <c r="AP6782" s="78">
        <f t="shared" si="215"/>
        <v>0</v>
      </c>
      <c r="AQ6782" s="77">
        <f>IF(V6782&lt;Variables!$G$15,1,0)</f>
        <v>1</v>
      </c>
      <c r="AR6782" s="77">
        <v>0</v>
      </c>
      <c r="AS6782" s="77">
        <v>1</v>
      </c>
      <c r="AT6782" s="77">
        <v>0</v>
      </c>
      <c r="AU6782" s="77">
        <v>0</v>
      </c>
      <c r="BA6782" s="77">
        <v>0.52</v>
      </c>
    </row>
    <row r="6783" spans="3:53" x14ac:dyDescent="0.25">
      <c r="C6783" s="77" t="s">
        <v>762</v>
      </c>
      <c r="D6783" s="77" t="s">
        <v>541</v>
      </c>
      <c r="E6783" s="77">
        <v>159.19</v>
      </c>
      <c r="F6783" s="77">
        <v>7.36</v>
      </c>
      <c r="G6783" s="77">
        <v>7.12</v>
      </c>
      <c r="H6783" s="77">
        <v>21570</v>
      </c>
      <c r="I6783" s="77">
        <v>0.44</v>
      </c>
      <c r="J6783" s="77" t="s">
        <v>74</v>
      </c>
      <c r="K6783" s="77">
        <v>52.41</v>
      </c>
      <c r="L6783" s="77">
        <v>158.76576</v>
      </c>
      <c r="M6783" s="77">
        <v>9.7149410552997861E-2</v>
      </c>
      <c r="N6783" s="77">
        <v>158.88732999999999</v>
      </c>
      <c r="O6783" s="77">
        <v>2.0561740196651291E-2</v>
      </c>
      <c r="P6783" s="77">
        <v>3407000</v>
      </c>
      <c r="Q6783" s="77">
        <v>7089000</v>
      </c>
      <c r="R6783" s="77">
        <v>0.48</v>
      </c>
      <c r="S6783" s="77">
        <v>31.62</v>
      </c>
      <c r="T6783" s="77">
        <v>7.6710000000000012</v>
      </c>
      <c r="U6783" s="77">
        <v>18.1876</v>
      </c>
      <c r="V6783" s="77">
        <v>2.3887655476562202</v>
      </c>
      <c r="AC6783" s="77">
        <v>162.38999999999999</v>
      </c>
      <c r="AD6783" s="77">
        <v>158.34</v>
      </c>
      <c r="AH6783" s="77">
        <f>IF(AND(M6783&lt;Variables!$G$6,M6783&gt;Variables!$G$5),0,1)</f>
        <v>1</v>
      </c>
      <c r="AI6783" s="77">
        <f t="shared" si="214"/>
        <v>1</v>
      </c>
      <c r="AJ6783" s="77">
        <f>IF(I6783&gt;Variables!$G$7,0,1)</f>
        <v>1</v>
      </c>
      <c r="AK6783" s="77">
        <f>IF(F6783&gt;Variables!$G$8,0,1)</f>
        <v>1</v>
      </c>
      <c r="AL6783" s="77">
        <f>IF(G6783&gt;Variables!$G$9,0,1)</f>
        <v>1</v>
      </c>
      <c r="AM6783" s="77">
        <f>IF(AND(K6783&gt;Variables!$G$10,K6783&lt;Variables!$G$11),0,1)</f>
        <v>1</v>
      </c>
      <c r="AN6783" s="77">
        <f>IF(H6783&lt;Variables!$G$13,1,0)</f>
        <v>0</v>
      </c>
      <c r="AO6783" s="77">
        <f>IF(R6783&lt;Variables!$G$12,0,1)</f>
        <v>0</v>
      </c>
      <c r="AP6783" s="78">
        <f t="shared" si="215"/>
        <v>0</v>
      </c>
      <c r="AQ6783" s="77">
        <f>IF(V6783&lt;Variables!$G$15,1,0)</f>
        <v>1</v>
      </c>
      <c r="AR6783" s="77">
        <v>0</v>
      </c>
      <c r="AS6783" s="77">
        <v>0</v>
      </c>
      <c r="AT6783" s="77">
        <v>0</v>
      </c>
      <c r="AU6783" s="77">
        <v>1</v>
      </c>
      <c r="BA6783" s="77">
        <v>-0.27</v>
      </c>
    </row>
    <row r="6784" spans="3:53" x14ac:dyDescent="0.25">
      <c r="C6784" s="77" t="s">
        <v>762</v>
      </c>
      <c r="D6784" s="77" t="s">
        <v>431</v>
      </c>
      <c r="E6784" s="77">
        <v>38.090000000000003</v>
      </c>
      <c r="F6784" s="77">
        <v>31.87</v>
      </c>
      <c r="G6784" s="77">
        <v>28.94</v>
      </c>
      <c r="H6784" s="77">
        <v>3750</v>
      </c>
      <c r="I6784" s="77">
        <v>53.575000000000003</v>
      </c>
      <c r="J6784" s="77" t="s">
        <v>74</v>
      </c>
      <c r="K6784" s="77">
        <v>77.11</v>
      </c>
      <c r="L6784" s="77">
        <v>37.348754999999997</v>
      </c>
      <c r="M6784" s="77">
        <v>2.188145227330871</v>
      </c>
      <c r="N6784" s="77">
        <v>36.765022000000002</v>
      </c>
      <c r="O6784" s="77">
        <v>3.8106273947013962</v>
      </c>
      <c r="P6784" s="77">
        <v>30807000</v>
      </c>
      <c r="Q6784" s="77">
        <v>5226000</v>
      </c>
      <c r="R6784" s="77">
        <v>5.89</v>
      </c>
      <c r="S6784" s="77">
        <v>31.62</v>
      </c>
      <c r="T6784" s="77">
        <v>7.6710000000000012</v>
      </c>
      <c r="U6784" s="77">
        <v>18.1876</v>
      </c>
      <c r="V6784" s="77">
        <v>2.419649881867227</v>
      </c>
      <c r="AC6784" s="77">
        <v>38.549999999999997</v>
      </c>
      <c r="AD6784" s="77">
        <v>36.549999999999997</v>
      </c>
      <c r="AH6784" s="77">
        <f>IF(AND(M6784&lt;Variables!$G$6,M6784&gt;Variables!$G$5),0,1)</f>
        <v>1</v>
      </c>
      <c r="AI6784" s="77">
        <f t="shared" si="214"/>
        <v>0</v>
      </c>
      <c r="AJ6784" s="77">
        <f>IF(I6784&gt;Variables!$G$7,0,1)</f>
        <v>0</v>
      </c>
      <c r="AK6784" s="77">
        <f>IF(F6784&gt;Variables!$G$8,0,1)</f>
        <v>0</v>
      </c>
      <c r="AL6784" s="77">
        <f>IF(G6784&gt;Variables!$G$9,0,1)</f>
        <v>0</v>
      </c>
      <c r="AM6784" s="77">
        <f>IF(AND(K6784&gt;Variables!$G$10,K6784&lt;Variables!$G$11),0,1)</f>
        <v>1</v>
      </c>
      <c r="AN6784" s="77">
        <f>IF(H6784&lt;Variables!$G$13,1,0)</f>
        <v>0</v>
      </c>
      <c r="AO6784" s="77">
        <f>IF(R6784&lt;Variables!$G$12,0,1)</f>
        <v>1</v>
      </c>
      <c r="AP6784" s="78">
        <f t="shared" si="215"/>
        <v>0</v>
      </c>
      <c r="AQ6784" s="77">
        <f>IF(V6784&lt;Variables!$G$15,1,0)</f>
        <v>1</v>
      </c>
      <c r="AR6784" s="77">
        <v>1</v>
      </c>
      <c r="AS6784" s="77">
        <v>0</v>
      </c>
      <c r="AT6784" s="77">
        <v>0</v>
      </c>
      <c r="AU6784" s="77">
        <v>0</v>
      </c>
      <c r="BA6784" s="77">
        <v>0.46</v>
      </c>
    </row>
    <row r="6785" spans="3:53" x14ac:dyDescent="0.25">
      <c r="C6785" s="77" t="s">
        <v>762</v>
      </c>
      <c r="D6785" s="77" t="s">
        <v>485</v>
      </c>
      <c r="E6785" s="77">
        <v>5.37</v>
      </c>
      <c r="F6785" s="77">
        <v>19.690000000000001</v>
      </c>
      <c r="G6785" s="77">
        <v>20.59</v>
      </c>
      <c r="H6785" s="77">
        <v>147.38</v>
      </c>
      <c r="I6785" s="77">
        <v>-8.4589999999999996</v>
      </c>
      <c r="J6785" s="77" t="s">
        <v>74</v>
      </c>
      <c r="K6785" s="77">
        <v>39.72</v>
      </c>
      <c r="L6785" s="77">
        <v>5.3753650000000004</v>
      </c>
      <c r="M6785" s="77">
        <v>-0.84394269040333891</v>
      </c>
      <c r="N6785" s="77">
        <v>5.4821679999999988</v>
      </c>
      <c r="O6785" s="77">
        <v>-2.7756902013947551</v>
      </c>
      <c r="P6785" s="77">
        <v>17410000</v>
      </c>
      <c r="Q6785" s="77">
        <v>1270000</v>
      </c>
      <c r="R6785" s="77">
        <v>13.71</v>
      </c>
      <c r="S6785" s="77">
        <v>31.62</v>
      </c>
      <c r="T6785" s="77">
        <v>7.6710000000000012</v>
      </c>
      <c r="U6785" s="77">
        <v>18.1876</v>
      </c>
      <c r="V6785" s="77">
        <v>2.257386199234471</v>
      </c>
      <c r="AC6785" s="77">
        <v>5.49</v>
      </c>
      <c r="AD6785" s="77">
        <v>5.15</v>
      </c>
      <c r="AH6785" s="77">
        <f>IF(AND(M6785&lt;Variables!$G$6,M6785&gt;Variables!$G$5),0,1)</f>
        <v>1</v>
      </c>
      <c r="AI6785" s="77">
        <f t="shared" si="214"/>
        <v>1</v>
      </c>
      <c r="AJ6785" s="77">
        <f>IF(I6785&gt;Variables!$G$7,0,1)</f>
        <v>1</v>
      </c>
      <c r="AK6785" s="77">
        <f>IF(F6785&gt;Variables!$G$8,0,1)</f>
        <v>0</v>
      </c>
      <c r="AL6785" s="77">
        <f>IF(G6785&gt;Variables!$G$9,0,1)</f>
        <v>0</v>
      </c>
      <c r="AM6785" s="77">
        <f>IF(AND(K6785&gt;Variables!$G$10,K6785&lt;Variables!$G$11),0,1)</f>
        <v>1</v>
      </c>
      <c r="AN6785" s="77">
        <f>IF(H6785&lt;Variables!$G$13,1,0)</f>
        <v>1</v>
      </c>
      <c r="AO6785" s="77">
        <f>IF(R6785&lt;Variables!$G$12,0,1)</f>
        <v>1</v>
      </c>
      <c r="AP6785" s="78">
        <f t="shared" si="215"/>
        <v>0</v>
      </c>
      <c r="AQ6785" s="77">
        <f>IF(V6785&lt;Variables!$G$15,1,0)</f>
        <v>1</v>
      </c>
      <c r="AR6785" s="77">
        <v>0</v>
      </c>
      <c r="AS6785" s="77">
        <v>0</v>
      </c>
      <c r="AT6785" s="77">
        <v>1</v>
      </c>
      <c r="AU6785" s="77">
        <v>0</v>
      </c>
      <c r="BA6785" s="77">
        <v>-2.25</v>
      </c>
    </row>
    <row r="6786" spans="3:53" x14ac:dyDescent="0.25">
      <c r="C6786" s="77" t="s">
        <v>413</v>
      </c>
      <c r="D6786" s="77" t="s">
        <v>177</v>
      </c>
      <c r="E6786" s="77">
        <v>54.34</v>
      </c>
      <c r="F6786" s="77">
        <v>6.53</v>
      </c>
      <c r="G6786" s="77">
        <v>7.51</v>
      </c>
      <c r="H6786" s="77">
        <v>10510</v>
      </c>
      <c r="I6786" s="77">
        <v>244.46</v>
      </c>
      <c r="J6786" s="77" t="s">
        <v>75</v>
      </c>
      <c r="K6786" s="77">
        <v>61.63</v>
      </c>
      <c r="L6786" s="77">
        <v>53.960641176470581</v>
      </c>
      <c r="M6786" s="77">
        <v>0.49917646947247368</v>
      </c>
      <c r="N6786" s="77">
        <v>53.718149999999987</v>
      </c>
      <c r="O6786" s="77">
        <v>0.95284368504872685</v>
      </c>
      <c r="P6786" s="77">
        <v>540018</v>
      </c>
      <c r="Q6786" s="77">
        <v>1774000</v>
      </c>
      <c r="R6786" s="77">
        <v>0.3</v>
      </c>
      <c r="S6786" s="77">
        <v>26.962</v>
      </c>
      <c r="T6786" s="77">
        <v>6.7389999999999999</v>
      </c>
      <c r="U6786" s="77">
        <v>15.132</v>
      </c>
      <c r="V6786" s="77">
        <v>2.4577421520758969</v>
      </c>
      <c r="AC6786" s="77">
        <v>57.29</v>
      </c>
      <c r="AD6786" s="77">
        <v>53.79</v>
      </c>
      <c r="AH6786" s="77">
        <f>IF(AND(M6786&lt;Variables!$G$6,M6786&gt;Variables!$G$5),0,1)</f>
        <v>1</v>
      </c>
      <c r="AI6786" s="77">
        <f t="shared" si="214"/>
        <v>0</v>
      </c>
      <c r="AJ6786" s="77">
        <f>IF(I6786&gt;Variables!$G$7,0,1)</f>
        <v>0</v>
      </c>
      <c r="AK6786" s="77">
        <f>IF(F6786&gt;Variables!$G$8,0,1)</f>
        <v>1</v>
      </c>
      <c r="AL6786" s="77">
        <f>IF(G6786&gt;Variables!$G$9,0,1)</f>
        <v>1</v>
      </c>
      <c r="AM6786" s="77">
        <f>IF(AND(K6786&gt;Variables!$G$10,K6786&lt;Variables!$G$11),0,1)</f>
        <v>1</v>
      </c>
      <c r="AN6786" s="77">
        <f>IF(H6786&lt;Variables!$G$13,1,0)</f>
        <v>0</v>
      </c>
      <c r="AO6786" s="77">
        <f>IF(R6786&lt;Variables!$G$12,0,1)</f>
        <v>0</v>
      </c>
      <c r="AP6786" s="78">
        <f t="shared" si="215"/>
        <v>1</v>
      </c>
      <c r="AQ6786" s="77">
        <f>IF(V6786&lt;Variables!$G$15,1,0)</f>
        <v>1</v>
      </c>
      <c r="AR6786" s="77">
        <v>1</v>
      </c>
      <c r="AS6786" s="77">
        <v>0</v>
      </c>
      <c r="AT6786" s="77">
        <v>0</v>
      </c>
      <c r="AU6786" s="77">
        <v>0</v>
      </c>
      <c r="BA6786" s="77">
        <v>2</v>
      </c>
    </row>
    <row r="6787" spans="3:53" x14ac:dyDescent="0.25">
      <c r="C6787" s="77" t="s">
        <v>413</v>
      </c>
      <c r="D6787" s="77" t="s">
        <v>508</v>
      </c>
      <c r="E6787" s="77">
        <v>0.06</v>
      </c>
      <c r="F6787" s="77">
        <v>6.85</v>
      </c>
      <c r="G6787" s="77">
        <v>6.48</v>
      </c>
      <c r="H6787" s="77">
        <v>-99999</v>
      </c>
      <c r="I6787" s="77">
        <v>-68.570999999999998</v>
      </c>
      <c r="J6787" s="77" t="s">
        <v>75</v>
      </c>
      <c r="K6787" s="77">
        <v>-99999</v>
      </c>
      <c r="L6787" s="77">
        <v>5.7500000000000002E-2</v>
      </c>
      <c r="M6787" s="77">
        <v>1.206764157201257E-14</v>
      </c>
      <c r="N6787" s="77">
        <v>5.7666666666666658E-2</v>
      </c>
      <c r="O6787" s="77">
        <v>-0.28901734104045468</v>
      </c>
      <c r="P6787" s="77">
        <v>5150000</v>
      </c>
      <c r="Q6787" s="77">
        <v>3533000</v>
      </c>
      <c r="R6787" s="77">
        <v>1.46</v>
      </c>
      <c r="S6787" s="77">
        <v>26.962</v>
      </c>
      <c r="T6787" s="77">
        <v>6.7389999999999999</v>
      </c>
      <c r="U6787" s="77">
        <v>15.132</v>
      </c>
      <c r="V6787" s="77">
        <v>-99999</v>
      </c>
      <c r="AC6787" s="77">
        <v>5.7500000000000002E-2</v>
      </c>
      <c r="AD6787" s="77">
        <v>5.3999999999999999E-2</v>
      </c>
      <c r="AH6787" s="77">
        <f>IF(AND(M6787&lt;Variables!$G$6,M6787&gt;Variables!$G$5),0,1)</f>
        <v>1</v>
      </c>
      <c r="AI6787" s="77">
        <f t="shared" si="214"/>
        <v>1</v>
      </c>
      <c r="AJ6787" s="77">
        <f>IF(I6787&gt;Variables!$G$7,0,1)</f>
        <v>1</v>
      </c>
      <c r="AK6787" s="77">
        <f>IF(F6787&gt;Variables!$G$8,0,1)</f>
        <v>1</v>
      </c>
      <c r="AL6787" s="77">
        <f>IF(G6787&gt;Variables!$G$9,0,1)</f>
        <v>1</v>
      </c>
      <c r="AM6787" s="77">
        <f>IF(AND(K6787&gt;Variables!$G$10,K6787&lt;Variables!$G$11),0,1)</f>
        <v>1</v>
      </c>
      <c r="AN6787" s="77">
        <f>IF(H6787&lt;Variables!$G$13,1,0)</f>
        <v>1</v>
      </c>
      <c r="AO6787" s="77">
        <f>IF(R6787&lt;Variables!$G$12,0,1)</f>
        <v>0</v>
      </c>
      <c r="AP6787" s="78">
        <f t="shared" si="215"/>
        <v>1</v>
      </c>
      <c r="AQ6787" s="77">
        <f>IF(V6787&lt;Variables!$G$15,1,0)</f>
        <v>1</v>
      </c>
      <c r="AR6787" s="77">
        <v>0</v>
      </c>
      <c r="AS6787" s="77">
        <v>0</v>
      </c>
      <c r="AT6787" s="77">
        <v>1</v>
      </c>
      <c r="AU6787" s="77">
        <v>0</v>
      </c>
      <c r="BA6787" s="77">
        <v>-2.25</v>
      </c>
    </row>
    <row r="6788" spans="3:53" x14ac:dyDescent="0.25">
      <c r="C6788" s="77" t="s">
        <v>413</v>
      </c>
      <c r="D6788" s="77" t="s">
        <v>524</v>
      </c>
      <c r="E6788" s="77">
        <v>8.1199999999999992</v>
      </c>
      <c r="F6788" s="77">
        <v>38.53</v>
      </c>
      <c r="G6788" s="77">
        <v>33.83</v>
      </c>
      <c r="H6788" s="77">
        <v>208.66</v>
      </c>
      <c r="I6788" s="77">
        <v>-8.49</v>
      </c>
      <c r="J6788" s="77" t="s">
        <v>75</v>
      </c>
      <c r="K6788" s="77">
        <v>48.91</v>
      </c>
      <c r="L6788" s="77">
        <v>8.0583050000000007</v>
      </c>
      <c r="M6788" s="77">
        <v>1.1391353392555801</v>
      </c>
      <c r="N6788" s="77">
        <v>8.3719859999999997</v>
      </c>
      <c r="O6788" s="77">
        <v>-2.650338880165346</v>
      </c>
      <c r="P6788" s="77">
        <v>85080000</v>
      </c>
      <c r="Q6788" s="77">
        <v>18770000</v>
      </c>
      <c r="R6788" s="77">
        <v>4.53</v>
      </c>
      <c r="S6788" s="77">
        <v>26.962</v>
      </c>
      <c r="T6788" s="77">
        <v>6.7389999999999999</v>
      </c>
      <c r="U6788" s="77">
        <v>15.132</v>
      </c>
      <c r="V6788" s="77">
        <v>2.3296759880965041</v>
      </c>
      <c r="AC6788" s="77">
        <v>8.5399999999999991</v>
      </c>
      <c r="AD6788" s="77">
        <v>7.22</v>
      </c>
      <c r="AH6788" s="77">
        <f>IF(AND(M6788&lt;Variables!$G$6,M6788&gt;Variables!$G$5),0,1)</f>
        <v>1</v>
      </c>
      <c r="AI6788" s="77">
        <f t="shared" si="214"/>
        <v>1</v>
      </c>
      <c r="AJ6788" s="77">
        <f>IF(I6788&gt;Variables!$G$7,0,1)</f>
        <v>1</v>
      </c>
      <c r="AK6788" s="77">
        <f>IF(F6788&gt;Variables!$G$8,0,1)</f>
        <v>0</v>
      </c>
      <c r="AL6788" s="77">
        <f>IF(G6788&gt;Variables!$G$9,0,1)</f>
        <v>0</v>
      </c>
      <c r="AM6788" s="77">
        <f>IF(AND(K6788&gt;Variables!$G$10,K6788&lt;Variables!$G$11),0,1)</f>
        <v>1</v>
      </c>
      <c r="AN6788" s="77">
        <f>IF(H6788&lt;Variables!$G$13,1,0)</f>
        <v>1</v>
      </c>
      <c r="AO6788" s="77">
        <f>IF(R6788&lt;Variables!$G$12,0,1)</f>
        <v>1</v>
      </c>
      <c r="AP6788" s="78">
        <f t="shared" si="215"/>
        <v>1</v>
      </c>
      <c r="AQ6788" s="77">
        <f>IF(V6788&lt;Variables!$G$15,1,0)</f>
        <v>1</v>
      </c>
      <c r="AR6788" s="77">
        <v>0</v>
      </c>
      <c r="AS6788" s="77">
        <v>0</v>
      </c>
      <c r="AT6788" s="77">
        <v>1</v>
      </c>
      <c r="AU6788" s="77">
        <v>0</v>
      </c>
      <c r="BA6788" s="77">
        <v>-2.25</v>
      </c>
    </row>
    <row r="6789" spans="3:53" x14ac:dyDescent="0.25">
      <c r="C6789" s="77" t="s">
        <v>413</v>
      </c>
      <c r="D6789" s="77" t="s">
        <v>545</v>
      </c>
      <c r="E6789" s="77">
        <v>13.08</v>
      </c>
      <c r="F6789" s="77">
        <v>12.99</v>
      </c>
      <c r="G6789" s="77">
        <v>11.5</v>
      </c>
      <c r="H6789" s="77">
        <v>1010</v>
      </c>
      <c r="I6789" s="77">
        <v>-2.9000000000000001E-2</v>
      </c>
      <c r="J6789" s="77" t="s">
        <v>75</v>
      </c>
      <c r="K6789" s="77">
        <v>55.09</v>
      </c>
      <c r="L6789" s="77">
        <v>13.04688947368421</v>
      </c>
      <c r="M6789" s="77">
        <v>-1.4482177441768241E-2</v>
      </c>
      <c r="N6789" s="77">
        <v>12.9547693877551</v>
      </c>
      <c r="O6789" s="77">
        <v>0.69650496696747766</v>
      </c>
      <c r="P6789" s="77">
        <v>812780</v>
      </c>
      <c r="Q6789" s="77">
        <v>713380</v>
      </c>
      <c r="R6789" s="77">
        <v>1.1399999999999999</v>
      </c>
      <c r="S6789" s="77">
        <v>26.962</v>
      </c>
      <c r="T6789" s="77">
        <v>6.7389999999999999</v>
      </c>
      <c r="U6789" s="77">
        <v>15.132</v>
      </c>
      <c r="V6789" s="77">
        <v>2.4203218234633059</v>
      </c>
      <c r="AC6789" s="77">
        <v>13.1</v>
      </c>
      <c r="AD6789" s="77">
        <v>12.63</v>
      </c>
      <c r="AH6789" s="77">
        <f>IF(AND(M6789&lt;Variables!$G$6,M6789&gt;Variables!$G$5),0,1)</f>
        <v>1</v>
      </c>
      <c r="AI6789" s="77">
        <f t="shared" si="214"/>
        <v>0</v>
      </c>
      <c r="AJ6789" s="77">
        <f>IF(I6789&gt;Variables!$G$7,0,1)</f>
        <v>1</v>
      </c>
      <c r="AK6789" s="77">
        <f>IF(F6789&gt;Variables!$G$8,0,1)</f>
        <v>0</v>
      </c>
      <c r="AL6789" s="77">
        <f>IF(G6789&gt;Variables!$G$9,0,1)</f>
        <v>0</v>
      </c>
      <c r="AM6789" s="77">
        <f>IF(AND(K6789&gt;Variables!$G$10,K6789&lt;Variables!$G$11),0,1)</f>
        <v>1</v>
      </c>
      <c r="AN6789" s="77">
        <f>IF(H6789&lt;Variables!$G$13,1,0)</f>
        <v>1</v>
      </c>
      <c r="AO6789" s="77">
        <f>IF(R6789&lt;Variables!$G$12,0,1)</f>
        <v>0</v>
      </c>
      <c r="AP6789" s="78">
        <f t="shared" si="215"/>
        <v>1</v>
      </c>
      <c r="AQ6789" s="77">
        <f>IF(V6789&lt;Variables!$G$15,1,0)</f>
        <v>1</v>
      </c>
      <c r="AR6789" s="77">
        <v>0</v>
      </c>
      <c r="AS6789" s="77">
        <v>0</v>
      </c>
      <c r="AT6789" s="77">
        <v>0</v>
      </c>
      <c r="AU6789" s="77">
        <v>1</v>
      </c>
      <c r="BA6789" s="77">
        <v>-0.85</v>
      </c>
    </row>
    <row r="6790" spans="3:53" x14ac:dyDescent="0.25">
      <c r="C6790" s="77" t="s">
        <v>413</v>
      </c>
      <c r="D6790" s="77" t="s">
        <v>512</v>
      </c>
      <c r="E6790" s="77">
        <v>31.46</v>
      </c>
      <c r="F6790" s="77">
        <v>17.190000000000001</v>
      </c>
      <c r="G6790" s="77">
        <v>9.2200000000000006</v>
      </c>
      <c r="H6790" s="77">
        <v>1140</v>
      </c>
      <c r="I6790" s="77">
        <v>1556.797</v>
      </c>
      <c r="J6790" s="77" t="s">
        <v>75</v>
      </c>
      <c r="K6790" s="77">
        <v>44.55</v>
      </c>
      <c r="L6790" s="77">
        <v>31.515084210526322</v>
      </c>
      <c r="M6790" s="77">
        <v>-0.47622976198867378</v>
      </c>
      <c r="N6790" s="77">
        <v>31.824079591836728</v>
      </c>
      <c r="O6790" s="77">
        <v>-1.4425541845191121</v>
      </c>
      <c r="P6790" s="77">
        <v>395850</v>
      </c>
      <c r="Q6790" s="77">
        <v>282830</v>
      </c>
      <c r="R6790" s="77">
        <v>1.4</v>
      </c>
      <c r="S6790" s="77">
        <v>26.962</v>
      </c>
      <c r="T6790" s="77">
        <v>6.7389999999999999</v>
      </c>
      <c r="U6790" s="77">
        <v>15.132</v>
      </c>
      <c r="V6790" s="77">
        <v>2.3154243078499079</v>
      </c>
      <c r="AC6790" s="77">
        <v>31.487500000000001</v>
      </c>
      <c r="AD6790" s="77">
        <v>28.9</v>
      </c>
      <c r="AH6790" s="77">
        <f>IF(AND(M6790&lt;Variables!$G$6,M6790&gt;Variables!$G$5),0,1)</f>
        <v>1</v>
      </c>
      <c r="AI6790" s="77">
        <f t="shared" si="214"/>
        <v>1</v>
      </c>
      <c r="AJ6790" s="77">
        <f>IF(I6790&gt;Variables!$G$7,0,1)</f>
        <v>0</v>
      </c>
      <c r="AK6790" s="77">
        <f>IF(F6790&gt;Variables!$G$8,0,1)</f>
        <v>0</v>
      </c>
      <c r="AL6790" s="77">
        <f>IF(G6790&gt;Variables!$G$9,0,1)</f>
        <v>1</v>
      </c>
      <c r="AM6790" s="77">
        <f>IF(AND(K6790&gt;Variables!$G$10,K6790&lt;Variables!$G$11),0,1)</f>
        <v>1</v>
      </c>
      <c r="AN6790" s="77">
        <f>IF(H6790&lt;Variables!$G$13,1,0)</f>
        <v>1</v>
      </c>
      <c r="AO6790" s="77">
        <f>IF(R6790&lt;Variables!$G$12,0,1)</f>
        <v>0</v>
      </c>
      <c r="AP6790" s="78">
        <f t="shared" si="215"/>
        <v>1</v>
      </c>
      <c r="AQ6790" s="77">
        <f>IF(V6790&lt;Variables!$G$15,1,0)</f>
        <v>1</v>
      </c>
      <c r="AR6790" s="77">
        <v>0</v>
      </c>
      <c r="AS6790" s="77">
        <v>0</v>
      </c>
      <c r="AT6790" s="77">
        <v>1</v>
      </c>
      <c r="AU6790" s="77">
        <v>0</v>
      </c>
      <c r="BA6790" s="77">
        <v>-2.25</v>
      </c>
    </row>
    <row r="6791" spans="3:53" x14ac:dyDescent="0.25">
      <c r="C6791" s="77" t="s">
        <v>413</v>
      </c>
      <c r="D6791" s="77" t="s">
        <v>536</v>
      </c>
      <c r="E6791" s="77">
        <v>24.08</v>
      </c>
      <c r="F6791" s="77">
        <v>6.59</v>
      </c>
      <c r="G6791" s="77">
        <v>5.74</v>
      </c>
      <c r="H6791" s="77">
        <v>2000</v>
      </c>
      <c r="I6791" s="77">
        <v>-31.867999999999999</v>
      </c>
      <c r="J6791" s="77" t="s">
        <v>75</v>
      </c>
      <c r="K6791" s="77">
        <v>64.72</v>
      </c>
      <c r="L6791" s="77">
        <v>23.886226315789479</v>
      </c>
      <c r="M6791" s="77">
        <v>0.62284298174040709</v>
      </c>
      <c r="N6791" s="77">
        <v>23.871177083333329</v>
      </c>
      <c r="O6791" s="77">
        <v>0.68627917297403596</v>
      </c>
      <c r="P6791" s="77">
        <v>489523</v>
      </c>
      <c r="Q6791" s="77">
        <v>2806000</v>
      </c>
      <c r="R6791" s="77">
        <v>0.17</v>
      </c>
      <c r="S6791" s="77">
        <v>26.962</v>
      </c>
      <c r="T6791" s="77">
        <v>6.7389999999999999</v>
      </c>
      <c r="U6791" s="77">
        <v>15.132</v>
      </c>
      <c r="V6791" s="77">
        <v>2.4768273802545089</v>
      </c>
      <c r="AC6791" s="77">
        <v>24.07</v>
      </c>
      <c r="AD6791" s="77">
        <v>23.36</v>
      </c>
      <c r="AH6791" s="77">
        <f>IF(AND(M6791&lt;Variables!$G$6,M6791&gt;Variables!$G$5),0,1)</f>
        <v>1</v>
      </c>
      <c r="AI6791" s="77">
        <f t="shared" si="214"/>
        <v>0</v>
      </c>
      <c r="AJ6791" s="77">
        <f>IF(I6791&gt;Variables!$G$7,0,1)</f>
        <v>1</v>
      </c>
      <c r="AK6791" s="77">
        <f>IF(F6791&gt;Variables!$G$8,0,1)</f>
        <v>1</v>
      </c>
      <c r="AL6791" s="77">
        <f>IF(G6791&gt;Variables!$G$9,0,1)</f>
        <v>1</v>
      </c>
      <c r="AM6791" s="77">
        <f>IF(AND(K6791&gt;Variables!$G$10,K6791&lt;Variables!$G$11),0,1)</f>
        <v>0</v>
      </c>
      <c r="AN6791" s="77">
        <f>IF(H6791&lt;Variables!$G$13,1,0)</f>
        <v>0</v>
      </c>
      <c r="AO6791" s="77">
        <f>IF(R6791&lt;Variables!$G$12,0,1)</f>
        <v>0</v>
      </c>
      <c r="AP6791" s="78">
        <f t="shared" si="215"/>
        <v>1</v>
      </c>
      <c r="AQ6791" s="77">
        <f>IF(V6791&lt;Variables!$G$15,1,0)</f>
        <v>1</v>
      </c>
      <c r="AR6791" s="77">
        <v>0</v>
      </c>
      <c r="AS6791" s="77">
        <v>0</v>
      </c>
      <c r="AT6791" s="77">
        <v>1</v>
      </c>
      <c r="AU6791" s="77">
        <v>0</v>
      </c>
      <c r="BA6791" s="77">
        <v>-2</v>
      </c>
    </row>
    <row r="6792" spans="3:53" x14ac:dyDescent="0.25">
      <c r="C6792" s="77" t="s">
        <v>413</v>
      </c>
      <c r="D6792" s="77" t="s">
        <v>83</v>
      </c>
      <c r="E6792" s="77">
        <v>31</v>
      </c>
      <c r="F6792" s="77">
        <v>6.81</v>
      </c>
      <c r="G6792" s="77">
        <v>3.07</v>
      </c>
      <c r="H6792" s="77">
        <v>26840</v>
      </c>
      <c r="I6792" s="77">
        <v>38.554000000000002</v>
      </c>
      <c r="J6792" s="77" t="s">
        <v>75</v>
      </c>
      <c r="K6792" s="77">
        <v>49.26</v>
      </c>
      <c r="L6792" s="77">
        <v>30.88477</v>
      </c>
      <c r="M6792" s="77">
        <v>-4.7822923725820421E-2</v>
      </c>
      <c r="N6792" s="77">
        <v>30.806183999999998</v>
      </c>
      <c r="O6792" s="77">
        <v>0.20715321313409921</v>
      </c>
      <c r="P6792" s="77">
        <v>7677000</v>
      </c>
      <c r="Q6792" s="77">
        <v>14015000</v>
      </c>
      <c r="R6792" s="77">
        <v>0.55000000000000004</v>
      </c>
      <c r="S6792" s="77">
        <v>26.962</v>
      </c>
      <c r="T6792" s="77">
        <v>6.7389999999999999</v>
      </c>
      <c r="U6792" s="77">
        <v>15.132</v>
      </c>
      <c r="V6792" s="77">
        <v>2.360474792690118</v>
      </c>
      <c r="AC6792" s="77">
        <v>31.29</v>
      </c>
      <c r="AD6792" s="77">
        <v>30.74</v>
      </c>
      <c r="AH6792" s="77">
        <f>IF(AND(M6792&lt;Variables!$G$6,M6792&gt;Variables!$G$5),0,1)</f>
        <v>1</v>
      </c>
      <c r="AI6792" s="77">
        <f t="shared" si="214"/>
        <v>0</v>
      </c>
      <c r="AJ6792" s="77">
        <f>IF(I6792&gt;Variables!$G$7,0,1)</f>
        <v>1</v>
      </c>
      <c r="AK6792" s="77">
        <f>IF(F6792&gt;Variables!$G$8,0,1)</f>
        <v>1</v>
      </c>
      <c r="AL6792" s="77">
        <f>IF(G6792&gt;Variables!$G$9,0,1)</f>
        <v>1</v>
      </c>
      <c r="AM6792" s="77">
        <f>IF(AND(K6792&gt;Variables!$G$10,K6792&lt;Variables!$G$11),0,1)</f>
        <v>1</v>
      </c>
      <c r="AN6792" s="77">
        <f>IF(H6792&lt;Variables!$G$13,1,0)</f>
        <v>0</v>
      </c>
      <c r="AO6792" s="77">
        <f>IF(R6792&lt;Variables!$G$12,0,1)</f>
        <v>0</v>
      </c>
      <c r="AP6792" s="78">
        <f t="shared" si="215"/>
        <v>1</v>
      </c>
      <c r="AQ6792" s="77">
        <f>IF(V6792&lt;Variables!$G$15,1,0)</f>
        <v>1</v>
      </c>
      <c r="AR6792" s="77">
        <v>0</v>
      </c>
      <c r="AS6792" s="77">
        <v>0</v>
      </c>
      <c r="AT6792" s="77">
        <v>0</v>
      </c>
      <c r="AU6792" s="77">
        <v>1</v>
      </c>
      <c r="BA6792" s="77">
        <v>-0.7</v>
      </c>
    </row>
    <row r="6793" spans="3:53" x14ac:dyDescent="0.25">
      <c r="C6793" s="77" t="s">
        <v>413</v>
      </c>
      <c r="D6793" s="77" t="s">
        <v>489</v>
      </c>
      <c r="E6793" s="77">
        <v>27.74</v>
      </c>
      <c r="F6793" s="77">
        <v>7.76</v>
      </c>
      <c r="G6793" s="77">
        <v>6.86</v>
      </c>
      <c r="H6793" s="77">
        <v>3040</v>
      </c>
      <c r="I6793" s="77">
        <v>6.4109999999999996</v>
      </c>
      <c r="J6793" s="77" t="s">
        <v>74</v>
      </c>
      <c r="K6793" s="77">
        <v>56.28</v>
      </c>
      <c r="L6793" s="77">
        <v>27.587019999999999</v>
      </c>
      <c r="M6793" s="77">
        <v>0.19204683941940101</v>
      </c>
      <c r="N6793" s="77">
        <v>27.58062</v>
      </c>
      <c r="O6793" s="77">
        <v>0.2152961028432186</v>
      </c>
      <c r="P6793" s="77">
        <v>1010000</v>
      </c>
      <c r="Q6793" s="77">
        <v>1247000</v>
      </c>
      <c r="R6793" s="77">
        <v>0.81</v>
      </c>
      <c r="S6793" s="77">
        <v>26.962</v>
      </c>
      <c r="T6793" s="77">
        <v>6.7389999999999999</v>
      </c>
      <c r="U6793" s="77">
        <v>15.132</v>
      </c>
      <c r="V6793" s="77">
        <v>2.423584497785408</v>
      </c>
      <c r="AC6793" s="77">
        <v>27.88</v>
      </c>
      <c r="AD6793" s="77">
        <v>27.055</v>
      </c>
      <c r="AH6793" s="77">
        <f>IF(AND(M6793&lt;Variables!$G$6,M6793&gt;Variables!$G$5),0,1)</f>
        <v>1</v>
      </c>
      <c r="AI6793" s="77">
        <f t="shared" si="214"/>
        <v>0</v>
      </c>
      <c r="AJ6793" s="77">
        <f>IF(I6793&gt;Variables!$G$7,0,1)</f>
        <v>1</v>
      </c>
      <c r="AK6793" s="77">
        <f>IF(F6793&gt;Variables!$G$8,0,1)</f>
        <v>1</v>
      </c>
      <c r="AL6793" s="77">
        <f>IF(G6793&gt;Variables!$G$9,0,1)</f>
        <v>1</v>
      </c>
      <c r="AM6793" s="77">
        <f>IF(AND(K6793&gt;Variables!$G$10,K6793&lt;Variables!$G$11),0,1)</f>
        <v>1</v>
      </c>
      <c r="AN6793" s="77">
        <f>IF(H6793&lt;Variables!$G$13,1,0)</f>
        <v>0</v>
      </c>
      <c r="AO6793" s="77">
        <f>IF(R6793&lt;Variables!$G$12,0,1)</f>
        <v>0</v>
      </c>
      <c r="AP6793" s="78">
        <f t="shared" si="215"/>
        <v>0</v>
      </c>
      <c r="AQ6793" s="77">
        <f>IF(V6793&lt;Variables!$G$15,1,0)</f>
        <v>1</v>
      </c>
      <c r="AR6793" s="77">
        <v>0</v>
      </c>
      <c r="AS6793" s="77">
        <v>0</v>
      </c>
      <c r="AT6793" s="77">
        <v>0</v>
      </c>
      <c r="AU6793" s="77">
        <v>1</v>
      </c>
      <c r="BA6793" s="77">
        <v>-0.71</v>
      </c>
    </row>
    <row r="6794" spans="3:53" x14ac:dyDescent="0.25">
      <c r="C6794" s="77" t="s">
        <v>413</v>
      </c>
      <c r="D6794" s="77" t="s">
        <v>201</v>
      </c>
      <c r="E6794" s="77">
        <v>43.25</v>
      </c>
      <c r="F6794" s="77">
        <v>6.57</v>
      </c>
      <c r="G6794" s="77">
        <v>6.67</v>
      </c>
      <c r="H6794" s="77">
        <v>-99999</v>
      </c>
      <c r="I6794" s="77">
        <v>2844.8270000000002</v>
      </c>
      <c r="J6794" s="77" t="s">
        <v>75</v>
      </c>
      <c r="K6794" s="77">
        <v>49.31</v>
      </c>
      <c r="L6794" s="77">
        <v>43.189583333333331</v>
      </c>
      <c r="M6794" s="77">
        <v>2.4118469924278969E-2</v>
      </c>
      <c r="N6794" s="77">
        <v>43.276470967741943</v>
      </c>
      <c r="O6794" s="77">
        <v>-0.1767033356276704</v>
      </c>
      <c r="P6794" s="77">
        <v>315757</v>
      </c>
      <c r="Q6794" s="77">
        <v>2055000</v>
      </c>
      <c r="R6794" s="77">
        <v>0.15</v>
      </c>
      <c r="S6794" s="77">
        <v>26.962</v>
      </c>
      <c r="T6794" s="77">
        <v>6.7389999999999999</v>
      </c>
      <c r="U6794" s="77">
        <v>15.132</v>
      </c>
      <c r="V6794" s="77">
        <v>2.359272581139356</v>
      </c>
      <c r="AC6794" s="77">
        <v>45.98</v>
      </c>
      <c r="AD6794" s="77">
        <v>42.885300000000001</v>
      </c>
      <c r="AH6794" s="77">
        <f>IF(AND(M6794&lt;Variables!$G$6,M6794&gt;Variables!$G$5),0,1)</f>
        <v>1</v>
      </c>
      <c r="AI6794" s="77">
        <f t="shared" si="214"/>
        <v>1</v>
      </c>
      <c r="AJ6794" s="77">
        <f>IF(I6794&gt;Variables!$G$7,0,1)</f>
        <v>0</v>
      </c>
      <c r="AK6794" s="77">
        <f>IF(F6794&gt;Variables!$G$8,0,1)</f>
        <v>1</v>
      </c>
      <c r="AL6794" s="77">
        <f>IF(G6794&gt;Variables!$G$9,0,1)</f>
        <v>1</v>
      </c>
      <c r="AM6794" s="77">
        <f>IF(AND(K6794&gt;Variables!$G$10,K6794&lt;Variables!$G$11),0,1)</f>
        <v>1</v>
      </c>
      <c r="AN6794" s="77">
        <f>IF(H6794&lt;Variables!$G$13,1,0)</f>
        <v>1</v>
      </c>
      <c r="AO6794" s="77">
        <f>IF(R6794&lt;Variables!$G$12,0,1)</f>
        <v>0</v>
      </c>
      <c r="AP6794" s="78">
        <f t="shared" si="215"/>
        <v>1</v>
      </c>
      <c r="AQ6794" s="77">
        <f>IF(V6794&lt;Variables!$G$15,1,0)</f>
        <v>1</v>
      </c>
      <c r="AR6794" s="77">
        <v>0</v>
      </c>
      <c r="AS6794" s="77">
        <v>1</v>
      </c>
      <c r="AT6794" s="77">
        <v>0</v>
      </c>
      <c r="AU6794" s="77">
        <v>0</v>
      </c>
      <c r="BA6794" s="77">
        <v>0.89</v>
      </c>
    </row>
    <row r="6795" spans="3:53" x14ac:dyDescent="0.25">
      <c r="C6795" s="77" t="s">
        <v>413</v>
      </c>
      <c r="D6795" s="77" t="s">
        <v>507</v>
      </c>
      <c r="E6795" s="77">
        <v>26.04</v>
      </c>
      <c r="F6795" s="77">
        <v>7.56</v>
      </c>
      <c r="G6795" s="77">
        <v>7.14</v>
      </c>
      <c r="H6795" s="77">
        <v>3900</v>
      </c>
      <c r="I6795" s="77">
        <v>238.11799999999999</v>
      </c>
      <c r="J6795" s="77" t="s">
        <v>75</v>
      </c>
      <c r="K6795" s="77">
        <v>48.95</v>
      </c>
      <c r="L6795" s="77">
        <v>25.976130000000001</v>
      </c>
      <c r="M6795" s="77">
        <v>-6.5560189296873225E-2</v>
      </c>
      <c r="N6795" s="77">
        <v>25.956029999999998</v>
      </c>
      <c r="O6795" s="77">
        <v>1.182769475916565E-2</v>
      </c>
      <c r="P6795" s="77">
        <v>6344000</v>
      </c>
      <c r="Q6795" s="77">
        <v>9769000</v>
      </c>
      <c r="R6795" s="77">
        <v>0.65</v>
      </c>
      <c r="S6795" s="77">
        <v>26.962</v>
      </c>
      <c r="T6795" s="77">
        <v>6.7389999999999999</v>
      </c>
      <c r="U6795" s="77">
        <v>15.132</v>
      </c>
      <c r="V6795" s="77">
        <v>2.357627760203695</v>
      </c>
      <c r="AC6795" s="77">
        <v>26.84</v>
      </c>
      <c r="AD6795" s="77">
        <v>25.812799999999999</v>
      </c>
      <c r="AH6795" s="77">
        <f>IF(AND(M6795&lt;Variables!$G$6,M6795&gt;Variables!$G$5),0,1)</f>
        <v>1</v>
      </c>
      <c r="AI6795" s="77">
        <f t="shared" si="214"/>
        <v>0</v>
      </c>
      <c r="AJ6795" s="77">
        <f>IF(I6795&gt;Variables!$G$7,0,1)</f>
        <v>0</v>
      </c>
      <c r="AK6795" s="77">
        <f>IF(F6795&gt;Variables!$G$8,0,1)</f>
        <v>1</v>
      </c>
      <c r="AL6795" s="77">
        <f>IF(G6795&gt;Variables!$G$9,0,1)</f>
        <v>1</v>
      </c>
      <c r="AM6795" s="77">
        <f>IF(AND(K6795&gt;Variables!$G$10,K6795&lt;Variables!$G$11),0,1)</f>
        <v>1</v>
      </c>
      <c r="AN6795" s="77">
        <f>IF(H6795&lt;Variables!$G$13,1,0)</f>
        <v>0</v>
      </c>
      <c r="AO6795" s="77">
        <f>IF(R6795&lt;Variables!$G$12,0,1)</f>
        <v>0</v>
      </c>
      <c r="AP6795" s="78">
        <f t="shared" si="215"/>
        <v>1</v>
      </c>
      <c r="AQ6795" s="77">
        <f>IF(V6795&lt;Variables!$G$15,1,0)</f>
        <v>1</v>
      </c>
      <c r="AR6795" s="77">
        <v>1</v>
      </c>
      <c r="AS6795" s="77">
        <v>0</v>
      </c>
      <c r="AT6795" s="77">
        <v>0</v>
      </c>
      <c r="AU6795" s="77">
        <v>0</v>
      </c>
      <c r="BA6795" s="77">
        <v>1.85</v>
      </c>
    </row>
    <row r="6796" spans="3:53" x14ac:dyDescent="0.25">
      <c r="C6796" s="77" t="s">
        <v>413</v>
      </c>
      <c r="D6796" s="77" t="s">
        <v>502</v>
      </c>
      <c r="E6796" s="77">
        <v>15.9</v>
      </c>
      <c r="F6796" s="77">
        <v>20.55</v>
      </c>
      <c r="G6796" s="77">
        <v>15.58</v>
      </c>
      <c r="H6796" s="77">
        <v>512.29999999999995</v>
      </c>
      <c r="I6796" s="77">
        <v>294.81700000000001</v>
      </c>
      <c r="J6796" s="77" t="s">
        <v>75</v>
      </c>
      <c r="K6796" s="77">
        <v>31.79</v>
      </c>
      <c r="L6796" s="77">
        <v>16.445</v>
      </c>
      <c r="M6796" s="77">
        <v>-3.0100334448160599</v>
      </c>
      <c r="N6796" s="77">
        <v>16.890692000000001</v>
      </c>
      <c r="O6796" s="77">
        <v>-5.5692922468777599</v>
      </c>
      <c r="P6796" s="77">
        <v>6180000</v>
      </c>
      <c r="Q6796" s="77">
        <v>311380</v>
      </c>
      <c r="R6796" s="77">
        <v>19.850000000000001</v>
      </c>
      <c r="S6796" s="77">
        <v>26.962</v>
      </c>
      <c r="T6796" s="77">
        <v>6.7389999999999999</v>
      </c>
      <c r="U6796" s="77">
        <v>15.132</v>
      </c>
      <c r="V6796" s="77">
        <v>2.0983061658862869</v>
      </c>
      <c r="AC6796" s="77">
        <v>16.61</v>
      </c>
      <c r="AD6796" s="77">
        <v>15.39</v>
      </c>
      <c r="AH6796" s="77">
        <f>IF(AND(M6796&lt;Variables!$G$6,M6796&gt;Variables!$G$5),0,1)</f>
        <v>0</v>
      </c>
      <c r="AI6796" s="77">
        <f t="shared" si="214"/>
        <v>1</v>
      </c>
      <c r="AJ6796" s="77">
        <f>IF(I6796&gt;Variables!$G$7,0,1)</f>
        <v>0</v>
      </c>
      <c r="AK6796" s="77">
        <f>IF(F6796&gt;Variables!$G$8,0,1)</f>
        <v>0</v>
      </c>
      <c r="AL6796" s="77">
        <f>IF(G6796&gt;Variables!$G$9,0,1)</f>
        <v>0</v>
      </c>
      <c r="AM6796" s="77">
        <f>IF(AND(K6796&gt;Variables!$G$10,K6796&lt;Variables!$G$11),0,1)</f>
        <v>1</v>
      </c>
      <c r="AN6796" s="77">
        <f>IF(H6796&lt;Variables!$G$13,1,0)</f>
        <v>1</v>
      </c>
      <c r="AO6796" s="77">
        <f>IF(R6796&lt;Variables!$G$12,0,1)</f>
        <v>1</v>
      </c>
      <c r="AP6796" s="78">
        <f t="shared" si="215"/>
        <v>1</v>
      </c>
      <c r="AQ6796" s="77">
        <f>IF(V6796&lt;Variables!$G$15,1,0)</f>
        <v>1</v>
      </c>
      <c r="AR6796" s="77">
        <v>0</v>
      </c>
      <c r="AS6796" s="77">
        <v>0</v>
      </c>
      <c r="AT6796" s="77">
        <v>1</v>
      </c>
      <c r="AU6796" s="77">
        <v>0</v>
      </c>
      <c r="BA6796" s="77">
        <v>-2.25</v>
      </c>
    </row>
    <row r="6797" spans="3:53" x14ac:dyDescent="0.25">
      <c r="C6797" s="77" t="s">
        <v>413</v>
      </c>
      <c r="D6797" s="77" t="s">
        <v>533</v>
      </c>
      <c r="E6797" s="77">
        <v>15.89</v>
      </c>
      <c r="F6797" s="77">
        <v>8.56</v>
      </c>
      <c r="G6797" s="77">
        <v>1.1499999999999999</v>
      </c>
      <c r="H6797" s="77">
        <v>5410</v>
      </c>
      <c r="I6797" s="77">
        <v>0.1</v>
      </c>
      <c r="J6797" s="77" t="s">
        <v>75</v>
      </c>
      <c r="K6797" s="77">
        <v>50.23</v>
      </c>
      <c r="L6797" s="77">
        <v>15.818844444444441</v>
      </c>
      <c r="M6797" s="77">
        <v>7.0520672952654406E-2</v>
      </c>
      <c r="N6797" s="77">
        <v>15.820874999999999</v>
      </c>
      <c r="O6797" s="77">
        <v>5.7676961609272173E-2</v>
      </c>
      <c r="P6797" s="77">
        <v>852468</v>
      </c>
      <c r="Q6797" s="77">
        <v>1500000</v>
      </c>
      <c r="R6797" s="77">
        <v>0.56999999999999995</v>
      </c>
      <c r="S6797" s="77">
        <v>26.962</v>
      </c>
      <c r="T6797" s="77">
        <v>6.7389999999999999</v>
      </c>
      <c r="U6797" s="77">
        <v>15.132</v>
      </c>
      <c r="V6797" s="77">
        <v>2.3675024198514292</v>
      </c>
      <c r="AC6797" s="77">
        <v>15.86</v>
      </c>
      <c r="AD6797" s="77">
        <v>15.29</v>
      </c>
      <c r="AH6797" s="77">
        <f>IF(AND(M6797&lt;Variables!$G$6,M6797&gt;Variables!$G$5),0,1)</f>
        <v>1</v>
      </c>
      <c r="AI6797" s="77">
        <f t="shared" si="214"/>
        <v>1</v>
      </c>
      <c r="AJ6797" s="77">
        <f>IF(I6797&gt;Variables!$G$7,0,1)</f>
        <v>1</v>
      </c>
      <c r="AK6797" s="77">
        <f>IF(F6797&gt;Variables!$G$8,0,1)</f>
        <v>1</v>
      </c>
      <c r="AL6797" s="77">
        <f>IF(G6797&gt;Variables!$G$9,0,1)</f>
        <v>1</v>
      </c>
      <c r="AM6797" s="77">
        <f>IF(AND(K6797&gt;Variables!$G$10,K6797&lt;Variables!$G$11),0,1)</f>
        <v>1</v>
      </c>
      <c r="AN6797" s="77">
        <f>IF(H6797&lt;Variables!$G$13,1,0)</f>
        <v>0</v>
      </c>
      <c r="AO6797" s="77">
        <f>IF(R6797&lt;Variables!$G$12,0,1)</f>
        <v>0</v>
      </c>
      <c r="AP6797" s="78">
        <f t="shared" si="215"/>
        <v>1</v>
      </c>
      <c r="AQ6797" s="77">
        <f>IF(V6797&lt;Variables!$G$15,1,0)</f>
        <v>1</v>
      </c>
      <c r="AR6797" s="77">
        <v>0</v>
      </c>
      <c r="AS6797" s="77">
        <v>0</v>
      </c>
      <c r="AT6797" s="77">
        <v>1</v>
      </c>
      <c r="AU6797" s="77">
        <v>0</v>
      </c>
      <c r="BA6797" s="77">
        <v>-1.46</v>
      </c>
    </row>
    <row r="6798" spans="3:53" x14ac:dyDescent="0.25">
      <c r="C6798" s="77" t="s">
        <v>413</v>
      </c>
      <c r="D6798" s="77" t="s">
        <v>546</v>
      </c>
      <c r="E6798" s="77">
        <v>18.829999999999998</v>
      </c>
      <c r="F6798" s="77">
        <v>6.43</v>
      </c>
      <c r="G6798" s="77">
        <v>5.13</v>
      </c>
      <c r="H6798" s="77">
        <v>5410</v>
      </c>
      <c r="I6798" s="77">
        <v>0.72199999999999998</v>
      </c>
      <c r="J6798" s="77" t="s">
        <v>75</v>
      </c>
      <c r="K6798" s="77">
        <v>67.11</v>
      </c>
      <c r="L6798" s="77">
        <v>18.67098</v>
      </c>
      <c r="M6798" s="77">
        <v>0.50356221258873635</v>
      </c>
      <c r="N6798" s="77">
        <v>18.51239</v>
      </c>
      <c r="O6798" s="77">
        <v>1.3645455827151469</v>
      </c>
      <c r="P6798" s="77">
        <v>5002000</v>
      </c>
      <c r="Q6798" s="77">
        <v>15192000</v>
      </c>
      <c r="R6798" s="77">
        <v>0.33</v>
      </c>
      <c r="S6798" s="77">
        <v>26.962</v>
      </c>
      <c r="T6798" s="77">
        <v>6.7389999999999999</v>
      </c>
      <c r="U6798" s="77">
        <v>15.132</v>
      </c>
      <c r="V6798" s="77">
        <v>2.5062841204397408</v>
      </c>
      <c r="AC6798" s="77">
        <v>19.414999999999999</v>
      </c>
      <c r="AD6798" s="77">
        <v>18.75</v>
      </c>
      <c r="AH6798" s="77">
        <f>IF(AND(M6798&lt;Variables!$G$6,M6798&gt;Variables!$G$5),0,1)</f>
        <v>1</v>
      </c>
      <c r="AI6798" s="77">
        <f t="shared" si="214"/>
        <v>0</v>
      </c>
      <c r="AJ6798" s="77">
        <f>IF(I6798&gt;Variables!$G$7,0,1)</f>
        <v>1</v>
      </c>
      <c r="AK6798" s="77">
        <f>IF(F6798&gt;Variables!$G$8,0,1)</f>
        <v>1</v>
      </c>
      <c r="AL6798" s="77">
        <f>IF(G6798&gt;Variables!$G$9,0,1)</f>
        <v>1</v>
      </c>
      <c r="AM6798" s="77">
        <f>IF(AND(K6798&gt;Variables!$G$10,K6798&lt;Variables!$G$11),0,1)</f>
        <v>0</v>
      </c>
      <c r="AN6798" s="77">
        <f>IF(H6798&lt;Variables!$G$13,1,0)</f>
        <v>0</v>
      </c>
      <c r="AO6798" s="77">
        <f>IF(R6798&lt;Variables!$G$12,0,1)</f>
        <v>0</v>
      </c>
      <c r="AP6798" s="78">
        <f t="shared" si="215"/>
        <v>1</v>
      </c>
      <c r="AQ6798" s="77">
        <f>IF(V6798&lt;Variables!$G$15,1,0)</f>
        <v>1</v>
      </c>
      <c r="AR6798" s="77">
        <v>0</v>
      </c>
      <c r="AS6798" s="77">
        <v>1</v>
      </c>
      <c r="AT6798" s="77">
        <v>0</v>
      </c>
      <c r="AU6798" s="77">
        <v>0</v>
      </c>
      <c r="BA6798" s="77">
        <v>0.89</v>
      </c>
    </row>
    <row r="6799" spans="3:53" x14ac:dyDescent="0.25">
      <c r="C6799" s="77" t="s">
        <v>413</v>
      </c>
      <c r="D6799" s="77" t="s">
        <v>123</v>
      </c>
      <c r="E6799" s="77">
        <v>13.56</v>
      </c>
      <c r="F6799" s="77">
        <v>7.05</v>
      </c>
      <c r="G6799" s="77">
        <v>-3.08</v>
      </c>
      <c r="H6799" s="77">
        <v>5380</v>
      </c>
      <c r="I6799" s="77">
        <v>223.81100000000001</v>
      </c>
      <c r="J6799" s="77" t="s">
        <v>75</v>
      </c>
      <c r="K6799" s="77">
        <v>56.68</v>
      </c>
      <c r="L6799" s="77">
        <v>13.43952</v>
      </c>
      <c r="M6799" s="77">
        <v>0.59957498482089555</v>
      </c>
      <c r="N6799" s="77">
        <v>13.377651999999999</v>
      </c>
      <c r="O6799" s="77">
        <v>1.0648206426658291</v>
      </c>
      <c r="P6799" s="77">
        <v>96890000</v>
      </c>
      <c r="Q6799" s="77">
        <v>51236000</v>
      </c>
      <c r="R6799" s="77">
        <v>1.89</v>
      </c>
      <c r="S6799" s="77">
        <v>26.962</v>
      </c>
      <c r="T6799" s="77">
        <v>6.7389999999999999</v>
      </c>
      <c r="U6799" s="77">
        <v>15.132</v>
      </c>
      <c r="V6799" s="77">
        <v>2.4090489457194901</v>
      </c>
      <c r="AC6799" s="77">
        <v>14.18</v>
      </c>
      <c r="AD6799" s="77">
        <v>13.31</v>
      </c>
      <c r="AH6799" s="77">
        <f>IF(AND(M6799&lt;Variables!$G$6,M6799&gt;Variables!$G$5),0,1)</f>
        <v>1</v>
      </c>
      <c r="AI6799" s="77">
        <f t="shared" si="214"/>
        <v>0</v>
      </c>
      <c r="AJ6799" s="77">
        <f>IF(I6799&gt;Variables!$G$7,0,1)</f>
        <v>0</v>
      </c>
      <c r="AK6799" s="77">
        <f>IF(F6799&gt;Variables!$G$8,0,1)</f>
        <v>1</v>
      </c>
      <c r="AL6799" s="77">
        <f>IF(G6799&gt;Variables!$G$9,0,1)</f>
        <v>1</v>
      </c>
      <c r="AM6799" s="77">
        <f>IF(AND(K6799&gt;Variables!$G$10,K6799&lt;Variables!$G$11),0,1)</f>
        <v>1</v>
      </c>
      <c r="AN6799" s="77">
        <f>IF(H6799&lt;Variables!$G$13,1,0)</f>
        <v>0</v>
      </c>
      <c r="AO6799" s="77">
        <f>IF(R6799&lt;Variables!$G$12,0,1)</f>
        <v>0</v>
      </c>
      <c r="AP6799" s="78">
        <f t="shared" si="215"/>
        <v>1</v>
      </c>
      <c r="AQ6799" s="77">
        <f>IF(V6799&lt;Variables!$G$15,1,0)</f>
        <v>1</v>
      </c>
      <c r="AR6799" s="77">
        <v>1</v>
      </c>
      <c r="AS6799" s="77">
        <v>0</v>
      </c>
      <c r="AT6799" s="77">
        <v>0</v>
      </c>
      <c r="AU6799" s="77">
        <v>0</v>
      </c>
      <c r="BA6799" s="77">
        <v>1.1599999999999999</v>
      </c>
    </row>
    <row r="6800" spans="3:53" x14ac:dyDescent="0.25">
      <c r="C6800" s="77" t="s">
        <v>413</v>
      </c>
      <c r="D6800" s="77" t="s">
        <v>540</v>
      </c>
      <c r="E6800" s="77">
        <v>14.14</v>
      </c>
      <c r="F6800" s="77">
        <v>6.49</v>
      </c>
      <c r="G6800" s="77">
        <v>5.54</v>
      </c>
      <c r="H6800" s="77">
        <v>2350</v>
      </c>
      <c r="I6800" s="77">
        <v>2.4E-2</v>
      </c>
      <c r="J6800" s="77" t="s">
        <v>75</v>
      </c>
      <c r="K6800" s="77">
        <v>71.31</v>
      </c>
      <c r="L6800" s="77">
        <v>14.056755000000001</v>
      </c>
      <c r="M6800" s="77">
        <v>0.3069342817741299</v>
      </c>
      <c r="N6800" s="77">
        <v>13.931646000000001</v>
      </c>
      <c r="O6800" s="77">
        <v>1.2077108476629339</v>
      </c>
      <c r="P6800" s="77">
        <v>1766000</v>
      </c>
      <c r="Q6800" s="77">
        <v>4329000</v>
      </c>
      <c r="R6800" s="77">
        <v>0.41</v>
      </c>
      <c r="S6800" s="77">
        <v>26.962</v>
      </c>
      <c r="T6800" s="77">
        <v>6.7389999999999999</v>
      </c>
      <c r="U6800" s="77">
        <v>15.132</v>
      </c>
      <c r="V6800" s="77">
        <v>2.560901566229048</v>
      </c>
      <c r="AC6800" s="77">
        <v>14.39</v>
      </c>
      <c r="AD6800" s="77">
        <v>14.092000000000001</v>
      </c>
      <c r="AH6800" s="77">
        <f>IF(AND(M6800&lt;Variables!$G$6,M6800&gt;Variables!$G$5),0,1)</f>
        <v>1</v>
      </c>
      <c r="AI6800" s="77">
        <f t="shared" si="214"/>
        <v>0</v>
      </c>
      <c r="AJ6800" s="77">
        <f>IF(I6800&gt;Variables!$G$7,0,1)</f>
        <v>1</v>
      </c>
      <c r="AK6800" s="77">
        <f>IF(F6800&gt;Variables!$G$8,0,1)</f>
        <v>1</v>
      </c>
      <c r="AL6800" s="77">
        <f>IF(G6800&gt;Variables!$G$9,0,1)</f>
        <v>1</v>
      </c>
      <c r="AM6800" s="77">
        <f>IF(AND(K6800&gt;Variables!$G$10,K6800&lt;Variables!$G$11),0,1)</f>
        <v>1</v>
      </c>
      <c r="AN6800" s="77">
        <f>IF(H6800&lt;Variables!$G$13,1,0)</f>
        <v>0</v>
      </c>
      <c r="AO6800" s="77">
        <f>IF(R6800&lt;Variables!$G$12,0,1)</f>
        <v>0</v>
      </c>
      <c r="AP6800" s="78">
        <f t="shared" si="215"/>
        <v>1</v>
      </c>
      <c r="AQ6800" s="77">
        <f>IF(V6800&lt;Variables!$G$15,1,0)</f>
        <v>1</v>
      </c>
      <c r="AR6800" s="77">
        <v>1</v>
      </c>
      <c r="AS6800" s="77">
        <v>0</v>
      </c>
      <c r="AT6800" s="77">
        <v>0</v>
      </c>
      <c r="AU6800" s="77">
        <v>0</v>
      </c>
      <c r="BA6800" s="77">
        <v>1.59</v>
      </c>
    </row>
    <row r="6801" spans="3:53" x14ac:dyDescent="0.25">
      <c r="C6801" s="77" t="s">
        <v>413</v>
      </c>
      <c r="D6801" s="77" t="s">
        <v>493</v>
      </c>
      <c r="E6801" s="77">
        <v>24.94</v>
      </c>
      <c r="F6801" s="77">
        <v>7.78</v>
      </c>
      <c r="G6801" s="77">
        <v>5.07</v>
      </c>
      <c r="H6801" s="77">
        <v>2730</v>
      </c>
      <c r="I6801" s="77">
        <v>197.608</v>
      </c>
      <c r="J6801" s="77" t="s">
        <v>74</v>
      </c>
      <c r="K6801" s="77">
        <v>56.86</v>
      </c>
      <c r="L6801" s="77">
        <v>24.752095000000001</v>
      </c>
      <c r="M6801" s="77">
        <v>0.43594289695476379</v>
      </c>
      <c r="N6801" s="77">
        <v>24.85950204081632</v>
      </c>
      <c r="O6801" s="77">
        <v>2.0030939592361901E-3</v>
      </c>
      <c r="P6801" s="77">
        <v>1753000</v>
      </c>
      <c r="Q6801" s="77">
        <v>3584000</v>
      </c>
      <c r="R6801" s="77">
        <v>0.49</v>
      </c>
      <c r="S6801" s="77">
        <v>26.962</v>
      </c>
      <c r="T6801" s="77">
        <v>6.7389999999999999</v>
      </c>
      <c r="U6801" s="77">
        <v>15.132</v>
      </c>
      <c r="V6801" s="77">
        <v>2.4180983235064351</v>
      </c>
      <c r="AC6801" s="77">
        <v>25.19</v>
      </c>
      <c r="AD6801" s="77">
        <v>24.18</v>
      </c>
      <c r="AH6801" s="77">
        <f>IF(AND(M6801&lt;Variables!$G$6,M6801&gt;Variables!$G$5),0,1)</f>
        <v>1</v>
      </c>
      <c r="AI6801" s="77">
        <f t="shared" si="214"/>
        <v>1</v>
      </c>
      <c r="AJ6801" s="77">
        <f>IF(I6801&gt;Variables!$G$7,0,1)</f>
        <v>0</v>
      </c>
      <c r="AK6801" s="77">
        <f>IF(F6801&gt;Variables!$G$8,0,1)</f>
        <v>1</v>
      </c>
      <c r="AL6801" s="77">
        <f>IF(G6801&gt;Variables!$G$9,0,1)</f>
        <v>1</v>
      </c>
      <c r="AM6801" s="77">
        <f>IF(AND(K6801&gt;Variables!$G$10,K6801&lt;Variables!$G$11),0,1)</f>
        <v>1</v>
      </c>
      <c r="AN6801" s="77">
        <f>IF(H6801&lt;Variables!$G$13,1,0)</f>
        <v>0</v>
      </c>
      <c r="AO6801" s="77">
        <f>IF(R6801&lt;Variables!$G$12,0,1)</f>
        <v>0</v>
      </c>
      <c r="AP6801" s="78">
        <f t="shared" si="215"/>
        <v>0</v>
      </c>
      <c r="AQ6801" s="77">
        <f>IF(V6801&lt;Variables!$G$15,1,0)</f>
        <v>1</v>
      </c>
      <c r="AR6801" s="77">
        <v>0</v>
      </c>
      <c r="AS6801" s="77">
        <v>0</v>
      </c>
      <c r="AT6801" s="77">
        <v>0</v>
      </c>
      <c r="AU6801" s="77">
        <v>1</v>
      </c>
      <c r="BA6801" s="77">
        <v>-0.24</v>
      </c>
    </row>
    <row r="6802" spans="3:53" x14ac:dyDescent="0.25">
      <c r="C6802" s="77" t="s">
        <v>413</v>
      </c>
      <c r="D6802" s="77" t="s">
        <v>497</v>
      </c>
      <c r="E6802" s="77">
        <v>5.61</v>
      </c>
      <c r="F6802" s="77">
        <v>39.71</v>
      </c>
      <c r="G6802" s="77">
        <v>33.01</v>
      </c>
      <c r="H6802" s="77">
        <v>41.09</v>
      </c>
      <c r="I6802" s="77">
        <v>-11.997999999999999</v>
      </c>
      <c r="J6802" s="77" t="s">
        <v>74</v>
      </c>
      <c r="K6802" s="77">
        <v>74.540000000000006</v>
      </c>
      <c r="L6802" s="77">
        <v>5.4296149999999992</v>
      </c>
      <c r="M6802" s="77">
        <v>4.1105124396481312</v>
      </c>
      <c r="N6802" s="77">
        <v>5.2903591836734689</v>
      </c>
      <c r="O6802" s="77">
        <v>6.8509680296388291</v>
      </c>
      <c r="P6802" s="77">
        <v>3540000</v>
      </c>
      <c r="Q6802" s="77">
        <v>49940</v>
      </c>
      <c r="R6802" s="77">
        <v>70.89</v>
      </c>
      <c r="S6802" s="77">
        <v>26.962</v>
      </c>
      <c r="T6802" s="77">
        <v>6.7389999999999999</v>
      </c>
      <c r="U6802" s="77">
        <v>15.132</v>
      </c>
      <c r="V6802" s="77">
        <v>2.2230428119923769</v>
      </c>
      <c r="AC6802" s="77">
        <v>5.66</v>
      </c>
      <c r="AD6802" s="77">
        <v>4.8099999999999996</v>
      </c>
      <c r="AH6802" s="77">
        <f>IF(AND(M6802&lt;Variables!$G$6,M6802&gt;Variables!$G$5),0,1)</f>
        <v>1</v>
      </c>
      <c r="AI6802" s="77">
        <f t="shared" si="214"/>
        <v>0</v>
      </c>
      <c r="AJ6802" s="77">
        <f>IF(I6802&gt;Variables!$G$7,0,1)</f>
        <v>1</v>
      </c>
      <c r="AK6802" s="77">
        <f>IF(F6802&gt;Variables!$G$8,0,1)</f>
        <v>0</v>
      </c>
      <c r="AL6802" s="77">
        <f>IF(G6802&gt;Variables!$G$9,0,1)</f>
        <v>0</v>
      </c>
      <c r="AM6802" s="77">
        <f>IF(AND(K6802&gt;Variables!$G$10,K6802&lt;Variables!$G$11),0,1)</f>
        <v>1</v>
      </c>
      <c r="AN6802" s="77">
        <f>IF(H6802&lt;Variables!$G$13,1,0)</f>
        <v>1</v>
      </c>
      <c r="AO6802" s="77">
        <f>IF(R6802&lt;Variables!$G$12,0,1)</f>
        <v>1</v>
      </c>
      <c r="AP6802" s="78">
        <f t="shared" si="215"/>
        <v>0</v>
      </c>
      <c r="AQ6802" s="77">
        <f>IF(V6802&lt;Variables!$G$15,1,0)</f>
        <v>1</v>
      </c>
      <c r="AR6802" s="77">
        <v>0</v>
      </c>
      <c r="AS6802" s="77">
        <v>0</v>
      </c>
      <c r="AT6802" s="77">
        <v>1</v>
      </c>
      <c r="AU6802" s="77">
        <v>0</v>
      </c>
      <c r="BA6802" s="77">
        <v>-2.25</v>
      </c>
    </row>
    <row r="6803" spans="3:53" x14ac:dyDescent="0.25">
      <c r="C6803" s="77" t="s">
        <v>413</v>
      </c>
      <c r="D6803" s="77" t="s">
        <v>525</v>
      </c>
      <c r="E6803" s="77">
        <v>1.65</v>
      </c>
      <c r="F6803" s="77">
        <v>19.63</v>
      </c>
      <c r="G6803" s="77">
        <v>18.829999999999998</v>
      </c>
      <c r="H6803" s="77">
        <v>550.02</v>
      </c>
      <c r="I6803" s="77">
        <v>-16.577999999999999</v>
      </c>
      <c r="J6803" s="77" t="s">
        <v>74</v>
      </c>
      <c r="K6803" s="77">
        <v>56.25</v>
      </c>
      <c r="L6803" s="77">
        <v>1.6214150000000001</v>
      </c>
      <c r="M6803" s="77">
        <v>0.40612674731637738</v>
      </c>
      <c r="N6803" s="77">
        <v>1.593774</v>
      </c>
      <c r="O6803" s="77">
        <v>2.147481386946934</v>
      </c>
      <c r="P6803" s="77">
        <v>22760000</v>
      </c>
      <c r="Q6803" s="77">
        <v>3050000</v>
      </c>
      <c r="R6803" s="77">
        <v>7.46</v>
      </c>
      <c r="S6803" s="77">
        <v>26.962</v>
      </c>
      <c r="T6803" s="77">
        <v>6.7389999999999999</v>
      </c>
      <c r="U6803" s="77">
        <v>15.132</v>
      </c>
      <c r="V6803" s="77">
        <v>2.4138601167807141</v>
      </c>
      <c r="AC6803" s="77">
        <v>1.9</v>
      </c>
      <c r="AD6803" s="77">
        <v>1.56</v>
      </c>
      <c r="AH6803" s="77">
        <f>IF(AND(M6803&lt;Variables!$G$6,M6803&gt;Variables!$G$5),0,1)</f>
        <v>1</v>
      </c>
      <c r="AI6803" s="77">
        <f t="shared" si="214"/>
        <v>0</v>
      </c>
      <c r="AJ6803" s="77">
        <f>IF(I6803&gt;Variables!$G$7,0,1)</f>
        <v>1</v>
      </c>
      <c r="AK6803" s="77">
        <f>IF(F6803&gt;Variables!$G$8,0,1)</f>
        <v>0</v>
      </c>
      <c r="AL6803" s="77">
        <f>IF(G6803&gt;Variables!$G$9,0,1)</f>
        <v>0</v>
      </c>
      <c r="AM6803" s="77">
        <f>IF(AND(K6803&gt;Variables!$G$10,K6803&lt;Variables!$G$11),0,1)</f>
        <v>1</v>
      </c>
      <c r="AN6803" s="77">
        <f>IF(H6803&lt;Variables!$G$13,1,0)</f>
        <v>1</v>
      </c>
      <c r="AO6803" s="77">
        <f>IF(R6803&lt;Variables!$G$12,0,1)</f>
        <v>1</v>
      </c>
      <c r="AP6803" s="78">
        <f t="shared" si="215"/>
        <v>0</v>
      </c>
      <c r="AQ6803" s="77">
        <f>IF(V6803&lt;Variables!$G$15,1,0)</f>
        <v>1</v>
      </c>
      <c r="AR6803" s="77">
        <v>1</v>
      </c>
      <c r="AS6803" s="77">
        <v>0</v>
      </c>
      <c r="AT6803" s="77">
        <v>0</v>
      </c>
      <c r="AU6803" s="77">
        <v>0</v>
      </c>
      <c r="BA6803" s="77">
        <v>2</v>
      </c>
    </row>
    <row r="6804" spans="3:53" x14ac:dyDescent="0.25">
      <c r="C6804" s="77" t="s">
        <v>413</v>
      </c>
      <c r="D6804" s="77" t="s">
        <v>451</v>
      </c>
      <c r="E6804" s="77">
        <v>23.57</v>
      </c>
      <c r="F6804" s="77">
        <v>9.1300000000000008</v>
      </c>
      <c r="G6804" s="77">
        <v>7.04</v>
      </c>
      <c r="H6804" s="77">
        <v>12530</v>
      </c>
      <c r="I6804" s="77">
        <v>15.079000000000001</v>
      </c>
      <c r="J6804" s="77" t="s">
        <v>74</v>
      </c>
      <c r="K6804" s="77">
        <v>45.82</v>
      </c>
      <c r="L6804" s="77">
        <v>23.485952941176471</v>
      </c>
      <c r="M6804" s="77">
        <v>-0.23824002933416871</v>
      </c>
      <c r="N6804" s="77">
        <v>23.481619148936169</v>
      </c>
      <c r="O6804" s="77">
        <v>-0.21982789435757871</v>
      </c>
      <c r="P6804" s="77">
        <v>754556</v>
      </c>
      <c r="Q6804" s="77">
        <v>1175000</v>
      </c>
      <c r="R6804" s="77">
        <v>0.64</v>
      </c>
      <c r="S6804" s="77">
        <v>26.962</v>
      </c>
      <c r="T6804" s="77">
        <v>6.7389999999999999</v>
      </c>
      <c r="U6804" s="77">
        <v>15.132</v>
      </c>
      <c r="V6804" s="77">
        <v>2.3270134452469708</v>
      </c>
      <c r="AC6804" s="77">
        <v>23.614999999999998</v>
      </c>
      <c r="AD6804" s="77">
        <v>23.22</v>
      </c>
      <c r="AH6804" s="77">
        <f>IF(AND(M6804&lt;Variables!$G$6,M6804&gt;Variables!$G$5),0,1)</f>
        <v>1</v>
      </c>
      <c r="AI6804" s="77">
        <f t="shared" si="214"/>
        <v>0</v>
      </c>
      <c r="AJ6804" s="77">
        <f>IF(I6804&gt;Variables!$G$7,0,1)</f>
        <v>1</v>
      </c>
      <c r="AK6804" s="77">
        <f>IF(F6804&gt;Variables!$G$8,0,1)</f>
        <v>0</v>
      </c>
      <c r="AL6804" s="77">
        <f>IF(G6804&gt;Variables!$G$9,0,1)</f>
        <v>1</v>
      </c>
      <c r="AM6804" s="77">
        <f>IF(AND(K6804&gt;Variables!$G$10,K6804&lt;Variables!$G$11),0,1)</f>
        <v>1</v>
      </c>
      <c r="AN6804" s="77">
        <f>IF(H6804&lt;Variables!$G$13,1,0)</f>
        <v>0</v>
      </c>
      <c r="AO6804" s="77">
        <f>IF(R6804&lt;Variables!$G$12,0,1)</f>
        <v>0</v>
      </c>
      <c r="AP6804" s="78">
        <f t="shared" si="215"/>
        <v>0</v>
      </c>
      <c r="AQ6804" s="77">
        <f>IF(V6804&lt;Variables!$G$15,1,0)</f>
        <v>1</v>
      </c>
      <c r="AR6804" s="77">
        <v>0</v>
      </c>
      <c r="AS6804" s="77">
        <v>0</v>
      </c>
      <c r="AT6804" s="77">
        <v>0</v>
      </c>
      <c r="AU6804" s="77">
        <v>1</v>
      </c>
      <c r="BA6804" s="77">
        <v>-0.76</v>
      </c>
    </row>
    <row r="6805" spans="3:53" x14ac:dyDescent="0.25">
      <c r="C6805" s="77" t="s">
        <v>413</v>
      </c>
      <c r="D6805" s="77" t="s">
        <v>519</v>
      </c>
      <c r="E6805" s="77">
        <v>16.04</v>
      </c>
      <c r="F6805" s="77">
        <v>8.06</v>
      </c>
      <c r="G6805" s="77">
        <v>5.58</v>
      </c>
      <c r="H6805" s="77">
        <v>3840</v>
      </c>
      <c r="I6805" s="77">
        <v>769.79100000000005</v>
      </c>
      <c r="J6805" s="77" t="s">
        <v>74</v>
      </c>
      <c r="K6805" s="77">
        <v>62.97</v>
      </c>
      <c r="L6805" s="77">
        <v>15.932625</v>
      </c>
      <c r="M6805" s="77">
        <v>0.32872800307543698</v>
      </c>
      <c r="N6805" s="77">
        <v>15.934448</v>
      </c>
      <c r="O6805" s="77">
        <v>0.31724977231718171</v>
      </c>
      <c r="P6805" s="77">
        <v>1572000</v>
      </c>
      <c r="Q6805" s="77">
        <v>5058000</v>
      </c>
      <c r="R6805" s="77">
        <v>0.31</v>
      </c>
      <c r="S6805" s="77">
        <v>26.962</v>
      </c>
      <c r="T6805" s="77">
        <v>6.7389999999999999</v>
      </c>
      <c r="U6805" s="77">
        <v>15.132</v>
      </c>
      <c r="V6805" s="77">
        <v>2.4805089887667608</v>
      </c>
      <c r="AC6805" s="77">
        <v>16.256599999999999</v>
      </c>
      <c r="AD6805" s="77">
        <v>15.72</v>
      </c>
      <c r="AH6805" s="77">
        <f>IF(AND(M6805&lt;Variables!$G$6,M6805&gt;Variables!$G$5),0,1)</f>
        <v>1</v>
      </c>
      <c r="AI6805" s="77">
        <f t="shared" si="214"/>
        <v>1</v>
      </c>
      <c r="AJ6805" s="77">
        <f>IF(I6805&gt;Variables!$G$7,0,1)</f>
        <v>0</v>
      </c>
      <c r="AK6805" s="77">
        <f>IF(F6805&gt;Variables!$G$8,0,1)</f>
        <v>1</v>
      </c>
      <c r="AL6805" s="77">
        <f>IF(G6805&gt;Variables!$G$9,0,1)</f>
        <v>1</v>
      </c>
      <c r="AM6805" s="77">
        <f>IF(AND(K6805&gt;Variables!$G$10,K6805&lt;Variables!$G$11),0,1)</f>
        <v>0</v>
      </c>
      <c r="AN6805" s="77">
        <f>IF(H6805&lt;Variables!$G$13,1,0)</f>
        <v>0</v>
      </c>
      <c r="AO6805" s="77">
        <f>IF(R6805&lt;Variables!$G$12,0,1)</f>
        <v>0</v>
      </c>
      <c r="AP6805" s="78">
        <f t="shared" si="215"/>
        <v>0</v>
      </c>
      <c r="AQ6805" s="77">
        <f>IF(V6805&lt;Variables!$G$15,1,0)</f>
        <v>1</v>
      </c>
      <c r="AR6805" s="77">
        <v>1</v>
      </c>
      <c r="AS6805" s="77">
        <v>0</v>
      </c>
      <c r="AT6805" s="77">
        <v>0</v>
      </c>
      <c r="AU6805" s="77">
        <v>0</v>
      </c>
      <c r="BA6805" s="77">
        <v>1.18</v>
      </c>
    </row>
    <row r="6806" spans="3:53" x14ac:dyDescent="0.25">
      <c r="C6806" s="77" t="s">
        <v>413</v>
      </c>
      <c r="D6806" s="77" t="s">
        <v>488</v>
      </c>
      <c r="E6806" s="77">
        <v>7.26</v>
      </c>
      <c r="F6806" s="77">
        <v>58.8</v>
      </c>
      <c r="G6806" s="77">
        <v>-0.14000000000000001</v>
      </c>
      <c r="H6806" s="77">
        <v>125.36</v>
      </c>
      <c r="I6806" s="77">
        <v>14.515000000000001</v>
      </c>
      <c r="J6806" s="77" t="s">
        <v>75</v>
      </c>
      <c r="K6806" s="77">
        <v>48.31</v>
      </c>
      <c r="L6806" s="77">
        <v>7.2387250000000014</v>
      </c>
      <c r="M6806" s="77">
        <v>-0.53496990146745926</v>
      </c>
      <c r="N6806" s="77">
        <v>7.1970239999999999</v>
      </c>
      <c r="O6806" s="77">
        <v>4.1350424842272471E-2</v>
      </c>
      <c r="P6806" s="77">
        <v>124050000</v>
      </c>
      <c r="Q6806" s="77">
        <v>525460</v>
      </c>
      <c r="R6806" s="77">
        <v>236.08</v>
      </c>
      <c r="S6806" s="77">
        <v>26.962</v>
      </c>
      <c r="T6806" s="77">
        <v>6.7389999999999999</v>
      </c>
      <c r="U6806" s="77">
        <v>15.132</v>
      </c>
      <c r="V6806" s="77">
        <v>2.360789779140664</v>
      </c>
      <c r="AC6806" s="77">
        <v>7.75</v>
      </c>
      <c r="AD6806" s="77">
        <v>6.1517999999999997</v>
      </c>
      <c r="AH6806" s="77">
        <f>IF(AND(M6806&lt;Variables!$G$6,M6806&gt;Variables!$G$5),0,1)</f>
        <v>1</v>
      </c>
      <c r="AI6806" s="77">
        <f t="shared" si="214"/>
        <v>0</v>
      </c>
      <c r="AJ6806" s="77">
        <f>IF(I6806&gt;Variables!$G$7,0,1)</f>
        <v>1</v>
      </c>
      <c r="AK6806" s="77">
        <f>IF(F6806&gt;Variables!$G$8,0,1)</f>
        <v>0</v>
      </c>
      <c r="AL6806" s="77">
        <f>IF(G6806&gt;Variables!$G$9,0,1)</f>
        <v>1</v>
      </c>
      <c r="AM6806" s="77">
        <f>IF(AND(K6806&gt;Variables!$G$10,K6806&lt;Variables!$G$11),0,1)</f>
        <v>1</v>
      </c>
      <c r="AN6806" s="77">
        <f>IF(H6806&lt;Variables!$G$13,1,0)</f>
        <v>1</v>
      </c>
      <c r="AO6806" s="77">
        <f>IF(R6806&lt;Variables!$G$12,0,1)</f>
        <v>1</v>
      </c>
      <c r="AP6806" s="78">
        <f t="shared" si="215"/>
        <v>1</v>
      </c>
      <c r="AQ6806" s="77">
        <f>IF(V6806&lt;Variables!$G$15,1,0)</f>
        <v>1</v>
      </c>
      <c r="AR6806" s="77">
        <v>1</v>
      </c>
      <c r="AS6806" s="77">
        <v>0</v>
      </c>
      <c r="AT6806" s="77">
        <v>0</v>
      </c>
      <c r="AU6806" s="77">
        <v>0</v>
      </c>
      <c r="BA6806" s="77">
        <v>2</v>
      </c>
    </row>
    <row r="6807" spans="3:53" x14ac:dyDescent="0.25">
      <c r="C6807" s="77" t="s">
        <v>413</v>
      </c>
      <c r="D6807" s="77" t="s">
        <v>501</v>
      </c>
      <c r="E6807" s="77">
        <v>30.83</v>
      </c>
      <c r="F6807" s="77">
        <v>18.850000000000001</v>
      </c>
      <c r="G6807" s="77">
        <v>15.02</v>
      </c>
      <c r="H6807" s="77">
        <v>3860</v>
      </c>
      <c r="I6807" s="77">
        <v>7.4999999999999997E-2</v>
      </c>
      <c r="J6807" s="77" t="s">
        <v>74</v>
      </c>
      <c r="K6807" s="77">
        <v>72.989999999999995</v>
      </c>
      <c r="L6807" s="77">
        <v>30.329019999999989</v>
      </c>
      <c r="M6807" s="77">
        <v>1.5199304164790239</v>
      </c>
      <c r="N6807" s="77">
        <v>29.939204</v>
      </c>
      <c r="O6807" s="77">
        <v>2.8417455587663549</v>
      </c>
      <c r="P6807" s="77">
        <v>421037</v>
      </c>
      <c r="Q6807" s="77">
        <v>245553</v>
      </c>
      <c r="R6807" s="77">
        <v>1.71</v>
      </c>
      <c r="S6807" s="77">
        <v>26.962</v>
      </c>
      <c r="T6807" s="77">
        <v>6.7389999999999999</v>
      </c>
      <c r="U6807" s="77">
        <v>15.132</v>
      </c>
      <c r="V6807" s="77">
        <v>2.4647422467777709</v>
      </c>
      <c r="AC6807" s="77">
        <v>30.89</v>
      </c>
      <c r="AD6807" s="77">
        <v>28.98</v>
      </c>
      <c r="AH6807" s="77">
        <f>IF(AND(M6807&lt;Variables!$G$6,M6807&gt;Variables!$G$5),0,1)</f>
        <v>1</v>
      </c>
      <c r="AI6807" s="77">
        <f t="shared" si="214"/>
        <v>0</v>
      </c>
      <c r="AJ6807" s="77">
        <f>IF(I6807&gt;Variables!$G$7,0,1)</f>
        <v>1</v>
      </c>
      <c r="AK6807" s="77">
        <f>IF(F6807&gt;Variables!$G$8,0,1)</f>
        <v>0</v>
      </c>
      <c r="AL6807" s="77">
        <f>IF(G6807&gt;Variables!$G$9,0,1)</f>
        <v>0</v>
      </c>
      <c r="AM6807" s="77">
        <f>IF(AND(K6807&gt;Variables!$G$10,K6807&lt;Variables!$G$11),0,1)</f>
        <v>1</v>
      </c>
      <c r="AN6807" s="77">
        <f>IF(H6807&lt;Variables!$G$13,1,0)</f>
        <v>0</v>
      </c>
      <c r="AO6807" s="77">
        <f>IF(R6807&lt;Variables!$G$12,0,1)</f>
        <v>0</v>
      </c>
      <c r="AP6807" s="78">
        <f t="shared" si="215"/>
        <v>0</v>
      </c>
      <c r="AQ6807" s="77">
        <f>IF(V6807&lt;Variables!$G$15,1,0)</f>
        <v>1</v>
      </c>
      <c r="AR6807" s="77">
        <v>0</v>
      </c>
      <c r="AS6807" s="77">
        <v>0</v>
      </c>
      <c r="AT6807" s="77">
        <v>1</v>
      </c>
      <c r="AU6807" s="77">
        <v>0</v>
      </c>
      <c r="BA6807" s="77">
        <v>-2.25</v>
      </c>
    </row>
    <row r="6808" spans="3:53" x14ac:dyDescent="0.25">
      <c r="C6808" s="77" t="s">
        <v>413</v>
      </c>
      <c r="D6808" s="77" t="s">
        <v>505</v>
      </c>
      <c r="E6808" s="77">
        <v>31.8</v>
      </c>
      <c r="F6808" s="77">
        <v>6.51</v>
      </c>
      <c r="G6808" s="77">
        <v>6.06</v>
      </c>
      <c r="H6808" s="77">
        <v>4960</v>
      </c>
      <c r="I6808" s="77">
        <v>-15.734999999999999</v>
      </c>
      <c r="J6808" s="77" t="s">
        <v>74</v>
      </c>
      <c r="K6808" s="77">
        <v>61.62</v>
      </c>
      <c r="L6808" s="77">
        <v>31.594388235294119</v>
      </c>
      <c r="M6808" s="77">
        <v>0.33427380811856178</v>
      </c>
      <c r="N6808" s="77">
        <v>31.520702127659579</v>
      </c>
      <c r="O6808" s="77">
        <v>0.56882575652743972</v>
      </c>
      <c r="P6808" s="77">
        <v>510386</v>
      </c>
      <c r="Q6808" s="77">
        <v>1561000</v>
      </c>
      <c r="R6808" s="77">
        <v>0.33</v>
      </c>
      <c r="S6808" s="77">
        <v>26.962</v>
      </c>
      <c r="T6808" s="77">
        <v>6.7389999999999999</v>
      </c>
      <c r="U6808" s="77">
        <v>15.132</v>
      </c>
      <c r="V6808" s="77">
        <v>2.467474333342742</v>
      </c>
      <c r="AC6808" s="77">
        <v>32</v>
      </c>
      <c r="AD6808" s="77">
        <v>31.31</v>
      </c>
      <c r="AH6808" s="77">
        <f>IF(AND(M6808&lt;Variables!$G$6,M6808&gt;Variables!$G$5),0,1)</f>
        <v>1</v>
      </c>
      <c r="AI6808" s="77">
        <f t="shared" si="214"/>
        <v>0</v>
      </c>
      <c r="AJ6808" s="77">
        <f>IF(I6808&gt;Variables!$G$7,0,1)</f>
        <v>1</v>
      </c>
      <c r="AK6808" s="77">
        <f>IF(F6808&gt;Variables!$G$8,0,1)</f>
        <v>1</v>
      </c>
      <c r="AL6808" s="77">
        <f>IF(G6808&gt;Variables!$G$9,0,1)</f>
        <v>1</v>
      </c>
      <c r="AM6808" s="77">
        <f>IF(AND(K6808&gt;Variables!$G$10,K6808&lt;Variables!$G$11),0,1)</f>
        <v>1</v>
      </c>
      <c r="AN6808" s="77">
        <f>IF(H6808&lt;Variables!$G$13,1,0)</f>
        <v>0</v>
      </c>
      <c r="AO6808" s="77">
        <f>IF(R6808&lt;Variables!$G$12,0,1)</f>
        <v>0</v>
      </c>
      <c r="AP6808" s="78">
        <f t="shared" si="215"/>
        <v>0</v>
      </c>
      <c r="AQ6808" s="77">
        <f>IF(V6808&lt;Variables!$G$15,1,0)</f>
        <v>1</v>
      </c>
      <c r="AR6808" s="77">
        <v>0</v>
      </c>
      <c r="AS6808" s="77">
        <v>0</v>
      </c>
      <c r="AT6808" s="77">
        <v>0</v>
      </c>
      <c r="AU6808" s="77">
        <v>1</v>
      </c>
      <c r="BA6808" s="77">
        <v>-1.02</v>
      </c>
    </row>
    <row r="6809" spans="3:53" x14ac:dyDescent="0.25">
      <c r="C6809" s="77" t="s">
        <v>413</v>
      </c>
      <c r="D6809" s="77" t="s">
        <v>517</v>
      </c>
      <c r="E6809" s="77">
        <v>3.86</v>
      </c>
      <c r="F6809" s="77">
        <v>34.1</v>
      </c>
      <c r="G6809" s="77">
        <v>-0.46</v>
      </c>
      <c r="H6809" s="77">
        <v>-99999</v>
      </c>
      <c r="I6809" s="77">
        <v>0.875</v>
      </c>
      <c r="J6809" s="77" t="s">
        <v>74</v>
      </c>
      <c r="K6809" s="77">
        <v>-99999</v>
      </c>
      <c r="L6809" s="77">
        <v>-99999</v>
      </c>
      <c r="M6809" s="77">
        <v>-99999</v>
      </c>
      <c r="N6809" s="77">
        <v>-99999</v>
      </c>
      <c r="O6809" s="77">
        <v>-99999</v>
      </c>
      <c r="P6809" s="77">
        <v>40000</v>
      </c>
      <c r="Q6809" s="77">
        <v>0</v>
      </c>
      <c r="R6809" s="77">
        <v>1</v>
      </c>
      <c r="S6809" s="77">
        <v>26.962</v>
      </c>
      <c r="T6809" s="77">
        <v>6.7389999999999999</v>
      </c>
      <c r="U6809" s="77">
        <v>15.132</v>
      </c>
      <c r="V6809" s="77">
        <v>-99999</v>
      </c>
      <c r="AC6809" s="77">
        <v>-99999</v>
      </c>
      <c r="AD6809" s="77">
        <v>-99999</v>
      </c>
      <c r="AH6809" s="77">
        <f>IF(AND(M6809&lt;Variables!$G$6,M6809&gt;Variables!$G$5),0,1)</f>
        <v>1</v>
      </c>
      <c r="AI6809" s="77">
        <f t="shared" si="214"/>
        <v>1</v>
      </c>
      <c r="AJ6809" s="77">
        <f>IF(I6809&gt;Variables!$G$7,0,1)</f>
        <v>1</v>
      </c>
      <c r="AK6809" s="77">
        <f>IF(F6809&gt;Variables!$G$8,0,1)</f>
        <v>0</v>
      </c>
      <c r="AL6809" s="77">
        <f>IF(G6809&gt;Variables!$G$9,0,1)</f>
        <v>1</v>
      </c>
      <c r="AM6809" s="77">
        <f>IF(AND(K6809&gt;Variables!$G$10,K6809&lt;Variables!$G$11),0,1)</f>
        <v>1</v>
      </c>
      <c r="AN6809" s="77">
        <f>IF(H6809&lt;Variables!$G$13,1,0)</f>
        <v>1</v>
      </c>
      <c r="AO6809" s="77">
        <f>IF(R6809&lt;Variables!$G$12,0,1)</f>
        <v>0</v>
      </c>
      <c r="AP6809" s="78">
        <f t="shared" si="215"/>
        <v>0</v>
      </c>
      <c r="AQ6809" s="77">
        <f>IF(V6809&lt;Variables!$G$15,1,0)</f>
        <v>1</v>
      </c>
      <c r="AR6809" s="77">
        <v>0</v>
      </c>
      <c r="AS6809" s="77">
        <v>0</v>
      </c>
      <c r="AT6809" s="77">
        <v>0</v>
      </c>
      <c r="AU6809" s="77">
        <v>0</v>
      </c>
      <c r="BA6809" s="77">
        <v>0</v>
      </c>
    </row>
    <row r="6810" spans="3:53" x14ac:dyDescent="0.25">
      <c r="C6810" s="77" t="s">
        <v>413</v>
      </c>
      <c r="D6810" s="77" t="s">
        <v>530</v>
      </c>
      <c r="E6810" s="77">
        <v>52.61</v>
      </c>
      <c r="F6810" s="77">
        <v>9.27</v>
      </c>
      <c r="G6810" s="77">
        <v>0.28999999999999998</v>
      </c>
      <c r="H6810" s="77">
        <v>-99999</v>
      </c>
      <c r="I6810" s="77">
        <v>52.503999999999998</v>
      </c>
      <c r="J6810" s="77" t="s">
        <v>75</v>
      </c>
      <c r="K6810" s="77">
        <v>-99999</v>
      </c>
      <c r="L6810" s="77">
        <v>-99999</v>
      </c>
      <c r="M6810" s="77">
        <v>-99999</v>
      </c>
      <c r="N6810" s="77">
        <v>-99999</v>
      </c>
      <c r="O6810" s="77">
        <v>-99999</v>
      </c>
      <c r="P6810" s="77">
        <v>15311</v>
      </c>
      <c r="Q6810" s="77">
        <v>1670</v>
      </c>
      <c r="R6810" s="77">
        <v>9.17</v>
      </c>
      <c r="S6810" s="77">
        <v>26.962</v>
      </c>
      <c r="T6810" s="77">
        <v>6.7389999999999999</v>
      </c>
      <c r="U6810" s="77">
        <v>15.132</v>
      </c>
      <c r="V6810" s="77">
        <v>-99999</v>
      </c>
      <c r="AC6810" s="77">
        <v>52.45</v>
      </c>
      <c r="AD6810" s="77">
        <v>52.45</v>
      </c>
      <c r="AH6810" s="77">
        <f>IF(AND(M6810&lt;Variables!$G$6,M6810&gt;Variables!$G$5),0,1)</f>
        <v>1</v>
      </c>
      <c r="AI6810" s="77">
        <f t="shared" si="214"/>
        <v>1</v>
      </c>
      <c r="AJ6810" s="77">
        <f>IF(I6810&gt;Variables!$G$7,0,1)</f>
        <v>0</v>
      </c>
      <c r="AK6810" s="77">
        <f>IF(F6810&gt;Variables!$G$8,0,1)</f>
        <v>0</v>
      </c>
      <c r="AL6810" s="77">
        <f>IF(G6810&gt;Variables!$G$9,0,1)</f>
        <v>1</v>
      </c>
      <c r="AM6810" s="77">
        <f>IF(AND(K6810&gt;Variables!$G$10,K6810&lt;Variables!$G$11),0,1)</f>
        <v>1</v>
      </c>
      <c r="AN6810" s="77">
        <f>IF(H6810&lt;Variables!$G$13,1,0)</f>
        <v>1</v>
      </c>
      <c r="AO6810" s="77">
        <f>IF(R6810&lt;Variables!$G$12,0,1)</f>
        <v>1</v>
      </c>
      <c r="AP6810" s="78">
        <f t="shared" si="215"/>
        <v>1</v>
      </c>
      <c r="AQ6810" s="77">
        <f>IF(V6810&lt;Variables!$G$15,1,0)</f>
        <v>1</v>
      </c>
      <c r="AR6810" s="77">
        <v>0</v>
      </c>
      <c r="AS6810" s="77">
        <v>0</v>
      </c>
      <c r="AT6810" s="77">
        <v>0</v>
      </c>
      <c r="AU6810" s="77">
        <v>0</v>
      </c>
      <c r="BA6810" s="77">
        <v>0</v>
      </c>
    </row>
    <row r="6811" spans="3:53" x14ac:dyDescent="0.25">
      <c r="C6811" s="77" t="s">
        <v>790</v>
      </c>
      <c r="D6811" s="77" t="s">
        <v>505</v>
      </c>
      <c r="E6811" s="77">
        <v>31.68</v>
      </c>
      <c r="F6811" s="77">
        <v>6.42</v>
      </c>
      <c r="G6811" s="77">
        <v>5.69</v>
      </c>
      <c r="H6811" s="77">
        <v>4960</v>
      </c>
      <c r="I6811" s="77">
        <v>-15.798</v>
      </c>
      <c r="J6811" s="77" t="s">
        <v>74</v>
      </c>
      <c r="K6811" s="77">
        <v>49.97</v>
      </c>
      <c r="L6811" s="77">
        <v>31.608793333333331</v>
      </c>
      <c r="M6811" s="77">
        <v>-5.9456029007955033E-2</v>
      </c>
      <c r="N6811" s="77">
        <v>31.517177777777771</v>
      </c>
      <c r="O6811" s="77">
        <v>0.23105565712666931</v>
      </c>
      <c r="P6811" s="77">
        <v>515705</v>
      </c>
      <c r="Q6811" s="77">
        <v>1561000</v>
      </c>
      <c r="R6811" s="77">
        <v>0.33</v>
      </c>
      <c r="S6811" s="77">
        <v>26.083000000000009</v>
      </c>
      <c r="T6811" s="77">
        <v>6.6569999999999991</v>
      </c>
      <c r="U6811" s="77">
        <v>14.78</v>
      </c>
      <c r="V6811" s="77">
        <v>2.368229905483854</v>
      </c>
      <c r="AC6811" s="77">
        <v>32</v>
      </c>
      <c r="AD6811" s="77">
        <v>31.31</v>
      </c>
      <c r="AH6811" s="77">
        <f>IF(AND(M6811&lt;Variables!$G$6,M6811&gt;Variables!$G$5),0,1)</f>
        <v>1</v>
      </c>
      <c r="AI6811" s="77">
        <f t="shared" si="214"/>
        <v>0</v>
      </c>
      <c r="AJ6811" s="77">
        <f>IF(I6811&gt;Variables!$G$7,0,1)</f>
        <v>1</v>
      </c>
      <c r="AK6811" s="77">
        <f>IF(F6811&gt;Variables!$G$8,0,1)</f>
        <v>1</v>
      </c>
      <c r="AL6811" s="77">
        <f>IF(G6811&gt;Variables!$G$9,0,1)</f>
        <v>1</v>
      </c>
      <c r="AM6811" s="77">
        <f>IF(AND(K6811&gt;Variables!$G$10,K6811&lt;Variables!$G$11),0,1)</f>
        <v>1</v>
      </c>
      <c r="AN6811" s="77">
        <f>IF(H6811&lt;Variables!$G$13,1,0)</f>
        <v>0</v>
      </c>
      <c r="AO6811" s="77">
        <f>IF(R6811&lt;Variables!$G$12,0,1)</f>
        <v>0</v>
      </c>
      <c r="AP6811" s="78">
        <f t="shared" si="215"/>
        <v>0</v>
      </c>
      <c r="AQ6811" s="77">
        <f>IF(V6811&lt;Variables!$G$15,1,0)</f>
        <v>1</v>
      </c>
      <c r="AR6811" s="77">
        <v>0</v>
      </c>
      <c r="AS6811" s="77">
        <v>0</v>
      </c>
      <c r="AT6811" s="77">
        <v>0</v>
      </c>
      <c r="AU6811" s="77">
        <v>1</v>
      </c>
      <c r="BA6811" s="77">
        <v>-0.66</v>
      </c>
    </row>
    <row r="6812" spans="3:53" x14ac:dyDescent="0.25">
      <c r="C6812" s="77" t="s">
        <v>790</v>
      </c>
      <c r="D6812" s="77" t="s">
        <v>488</v>
      </c>
      <c r="E6812" s="77">
        <v>7.26</v>
      </c>
      <c r="F6812" s="77">
        <v>61.92</v>
      </c>
      <c r="G6812" s="77">
        <v>0.56000000000000005</v>
      </c>
      <c r="H6812" s="77">
        <v>125.36</v>
      </c>
      <c r="I6812" s="77">
        <v>14.585000000000001</v>
      </c>
      <c r="J6812" s="77" t="s">
        <v>75</v>
      </c>
      <c r="K6812" s="77">
        <v>51.95</v>
      </c>
      <c r="L6812" s="77">
        <v>7.2093250000000024</v>
      </c>
      <c r="M6812" s="77">
        <v>0.56558693081527356</v>
      </c>
      <c r="N6812" s="77">
        <v>7.2194500000000001</v>
      </c>
      <c r="O6812" s="77">
        <v>0.42454757633891249</v>
      </c>
      <c r="P6812" s="77">
        <v>124990000</v>
      </c>
      <c r="Q6812" s="77">
        <v>525460</v>
      </c>
      <c r="R6812" s="77">
        <v>237.87</v>
      </c>
      <c r="S6812" s="77">
        <v>26.083000000000009</v>
      </c>
      <c r="T6812" s="77">
        <v>6.6569999999999991</v>
      </c>
      <c r="U6812" s="77">
        <v>14.78</v>
      </c>
      <c r="V6812" s="77">
        <v>2.369311580439224</v>
      </c>
      <c r="AC6812" s="77">
        <v>7.75</v>
      </c>
      <c r="AD6812" s="77">
        <v>6.1517999999999997</v>
      </c>
      <c r="AH6812" s="77">
        <f>IF(AND(M6812&lt;Variables!$G$6,M6812&gt;Variables!$G$5),0,1)</f>
        <v>1</v>
      </c>
      <c r="AI6812" s="77">
        <f t="shared" si="214"/>
        <v>1</v>
      </c>
      <c r="AJ6812" s="77">
        <f>IF(I6812&gt;Variables!$G$7,0,1)</f>
        <v>1</v>
      </c>
      <c r="AK6812" s="77">
        <f>IF(F6812&gt;Variables!$G$8,0,1)</f>
        <v>0</v>
      </c>
      <c r="AL6812" s="77">
        <f>IF(G6812&gt;Variables!$G$9,0,1)</f>
        <v>1</v>
      </c>
      <c r="AM6812" s="77">
        <f>IF(AND(K6812&gt;Variables!$G$10,K6812&lt;Variables!$G$11),0,1)</f>
        <v>1</v>
      </c>
      <c r="AN6812" s="77">
        <f>IF(H6812&lt;Variables!$G$13,1,0)</f>
        <v>1</v>
      </c>
      <c r="AO6812" s="77">
        <f>IF(R6812&lt;Variables!$G$12,0,1)</f>
        <v>1</v>
      </c>
      <c r="AP6812" s="78">
        <f t="shared" si="215"/>
        <v>1</v>
      </c>
      <c r="AQ6812" s="77">
        <f>IF(V6812&lt;Variables!$G$15,1,0)</f>
        <v>1</v>
      </c>
      <c r="AR6812" s="77">
        <v>1</v>
      </c>
      <c r="AS6812" s="77">
        <v>0</v>
      </c>
      <c r="AT6812" s="77">
        <v>0</v>
      </c>
      <c r="AU6812" s="77">
        <v>0</v>
      </c>
      <c r="BA6812" s="77">
        <v>2</v>
      </c>
    </row>
    <row r="6813" spans="3:53" x14ac:dyDescent="0.25">
      <c r="C6813" s="77" t="s">
        <v>790</v>
      </c>
      <c r="D6813" s="77" t="s">
        <v>524</v>
      </c>
      <c r="E6813" s="77">
        <v>8.0299999999999994</v>
      </c>
      <c r="F6813" s="77">
        <v>33.35</v>
      </c>
      <c r="G6813" s="77">
        <v>32.18</v>
      </c>
      <c r="H6813" s="77">
        <v>208.66</v>
      </c>
      <c r="I6813" s="77">
        <v>-8.5489999999999995</v>
      </c>
      <c r="J6813" s="77" t="s">
        <v>75</v>
      </c>
      <c r="K6813" s="77">
        <v>46.91</v>
      </c>
      <c r="L6813" s="77">
        <v>8.0916650000000008</v>
      </c>
      <c r="M6813" s="77">
        <v>-0.51491256743822267</v>
      </c>
      <c r="N6813" s="77">
        <v>8.2835760000000001</v>
      </c>
      <c r="O6813" s="77">
        <v>-2.8197483792024038</v>
      </c>
      <c r="P6813" s="77">
        <v>86350000</v>
      </c>
      <c r="Q6813" s="77">
        <v>18770000</v>
      </c>
      <c r="R6813" s="77">
        <v>4.5999999999999996</v>
      </c>
      <c r="S6813" s="77">
        <v>26.083000000000009</v>
      </c>
      <c r="T6813" s="77">
        <v>6.6569999999999991</v>
      </c>
      <c r="U6813" s="77">
        <v>14.78</v>
      </c>
      <c r="V6813" s="77">
        <v>2.34378028819458</v>
      </c>
      <c r="AC6813" s="77">
        <v>8.5399999999999991</v>
      </c>
      <c r="AD6813" s="77">
        <v>7.22</v>
      </c>
      <c r="AH6813" s="77">
        <f>IF(AND(M6813&lt;Variables!$G$6,M6813&gt;Variables!$G$5),0,1)</f>
        <v>1</v>
      </c>
      <c r="AI6813" s="77">
        <f t="shared" si="214"/>
        <v>1</v>
      </c>
      <c r="AJ6813" s="77">
        <f>IF(I6813&gt;Variables!$G$7,0,1)</f>
        <v>1</v>
      </c>
      <c r="AK6813" s="77">
        <f>IF(F6813&gt;Variables!$G$8,0,1)</f>
        <v>0</v>
      </c>
      <c r="AL6813" s="77">
        <f>IF(G6813&gt;Variables!$G$9,0,1)</f>
        <v>0</v>
      </c>
      <c r="AM6813" s="77">
        <f>IF(AND(K6813&gt;Variables!$G$10,K6813&lt;Variables!$G$11),0,1)</f>
        <v>1</v>
      </c>
      <c r="AN6813" s="77">
        <f>IF(H6813&lt;Variables!$G$13,1,0)</f>
        <v>1</v>
      </c>
      <c r="AO6813" s="77">
        <f>IF(R6813&lt;Variables!$G$12,0,1)</f>
        <v>1</v>
      </c>
      <c r="AP6813" s="78">
        <f t="shared" si="215"/>
        <v>1</v>
      </c>
      <c r="AQ6813" s="77">
        <f>IF(V6813&lt;Variables!$G$15,1,0)</f>
        <v>1</v>
      </c>
      <c r="AR6813" s="77">
        <v>0</v>
      </c>
      <c r="AS6813" s="77">
        <v>0</v>
      </c>
      <c r="AT6813" s="77">
        <v>1</v>
      </c>
      <c r="AU6813" s="77">
        <v>0</v>
      </c>
      <c r="BA6813" s="77">
        <v>-2.25</v>
      </c>
    </row>
    <row r="6814" spans="3:53" x14ac:dyDescent="0.25">
      <c r="C6814" s="77" t="s">
        <v>790</v>
      </c>
      <c r="D6814" s="77" t="s">
        <v>502</v>
      </c>
      <c r="E6814" s="77">
        <v>15.91</v>
      </c>
      <c r="F6814" s="77">
        <v>21.57</v>
      </c>
      <c r="G6814" s="77">
        <v>16.52</v>
      </c>
      <c r="H6814" s="77">
        <v>512.29999999999995</v>
      </c>
      <c r="I6814" s="77">
        <v>295.51400000000001</v>
      </c>
      <c r="J6814" s="77" t="s">
        <v>75</v>
      </c>
      <c r="K6814" s="77">
        <v>39.630000000000003</v>
      </c>
      <c r="L6814" s="77">
        <v>16.25217</v>
      </c>
      <c r="M6814" s="77">
        <v>-1.059366226171651</v>
      </c>
      <c r="N6814" s="77">
        <v>16.814554000000001</v>
      </c>
      <c r="O6814" s="77">
        <v>-4.3685607123448102</v>
      </c>
      <c r="P6814" s="77">
        <v>6300000</v>
      </c>
      <c r="Q6814" s="77">
        <v>311380</v>
      </c>
      <c r="R6814" s="77">
        <v>20.23</v>
      </c>
      <c r="S6814" s="77">
        <v>26.083000000000009</v>
      </c>
      <c r="T6814" s="77">
        <v>6.6569999999999991</v>
      </c>
      <c r="U6814" s="77">
        <v>14.78</v>
      </c>
      <c r="V6814" s="77">
        <v>2.2553838288939869</v>
      </c>
      <c r="AC6814" s="77">
        <v>16.61</v>
      </c>
      <c r="AD6814" s="77">
        <v>15.39</v>
      </c>
      <c r="AH6814" s="77">
        <f>IF(AND(M6814&lt;Variables!$G$6,M6814&gt;Variables!$G$5),0,1)</f>
        <v>0</v>
      </c>
      <c r="AI6814" s="77">
        <f t="shared" si="214"/>
        <v>1</v>
      </c>
      <c r="AJ6814" s="77">
        <f>IF(I6814&gt;Variables!$G$7,0,1)</f>
        <v>0</v>
      </c>
      <c r="AK6814" s="77">
        <f>IF(F6814&gt;Variables!$G$8,0,1)</f>
        <v>0</v>
      </c>
      <c r="AL6814" s="77">
        <f>IF(G6814&gt;Variables!$G$9,0,1)</f>
        <v>0</v>
      </c>
      <c r="AM6814" s="77">
        <f>IF(AND(K6814&gt;Variables!$G$10,K6814&lt;Variables!$G$11),0,1)</f>
        <v>1</v>
      </c>
      <c r="AN6814" s="77">
        <f>IF(H6814&lt;Variables!$G$13,1,0)</f>
        <v>1</v>
      </c>
      <c r="AO6814" s="77">
        <f>IF(R6814&lt;Variables!$G$12,0,1)</f>
        <v>1</v>
      </c>
      <c r="AP6814" s="78">
        <f t="shared" si="215"/>
        <v>1</v>
      </c>
      <c r="AQ6814" s="77">
        <f>IF(V6814&lt;Variables!$G$15,1,0)</f>
        <v>1</v>
      </c>
      <c r="AR6814" s="77">
        <v>0</v>
      </c>
      <c r="AS6814" s="77">
        <v>0</v>
      </c>
      <c r="AT6814" s="77">
        <v>1</v>
      </c>
      <c r="AU6814" s="77">
        <v>0</v>
      </c>
      <c r="BA6814" s="77">
        <v>-2.25</v>
      </c>
    </row>
    <row r="6815" spans="3:53" x14ac:dyDescent="0.25">
      <c r="C6815" s="77" t="s">
        <v>790</v>
      </c>
      <c r="D6815" s="77" t="s">
        <v>501</v>
      </c>
      <c r="E6815" s="77">
        <v>30.52</v>
      </c>
      <c r="F6815" s="77">
        <v>18.02</v>
      </c>
      <c r="G6815" s="77">
        <v>14.03</v>
      </c>
      <c r="H6815" s="77">
        <v>3860</v>
      </c>
      <c r="I6815" s="77">
        <v>6.6000000000000003E-2</v>
      </c>
      <c r="J6815" s="77" t="s">
        <v>75</v>
      </c>
      <c r="K6815" s="77">
        <v>57.48</v>
      </c>
      <c r="L6815" s="77">
        <v>30.436984210526319</v>
      </c>
      <c r="M6815" s="77">
        <v>0.2891738184864055</v>
      </c>
      <c r="N6815" s="77">
        <v>30.072704081632651</v>
      </c>
      <c r="O6815" s="77">
        <v>1.5040081435297019</v>
      </c>
      <c r="P6815" s="77">
        <v>455175</v>
      </c>
      <c r="Q6815" s="77">
        <v>245553</v>
      </c>
      <c r="R6815" s="77">
        <v>1.85</v>
      </c>
      <c r="S6815" s="77">
        <v>26.083000000000009</v>
      </c>
      <c r="T6815" s="77">
        <v>6.6569999999999991</v>
      </c>
      <c r="U6815" s="77">
        <v>14.78</v>
      </c>
      <c r="V6815" s="77">
        <v>2.4307274784906929</v>
      </c>
      <c r="AC6815" s="77">
        <v>30.64</v>
      </c>
      <c r="AD6815" s="77">
        <v>28.98</v>
      </c>
      <c r="AH6815" s="77">
        <f>IF(AND(M6815&lt;Variables!$G$6,M6815&gt;Variables!$G$5),0,1)</f>
        <v>1</v>
      </c>
      <c r="AI6815" s="77">
        <f t="shared" si="214"/>
        <v>0</v>
      </c>
      <c r="AJ6815" s="77">
        <f>IF(I6815&gt;Variables!$G$7,0,1)</f>
        <v>1</v>
      </c>
      <c r="AK6815" s="77">
        <f>IF(F6815&gt;Variables!$G$8,0,1)</f>
        <v>0</v>
      </c>
      <c r="AL6815" s="77">
        <f>IF(G6815&gt;Variables!$G$9,0,1)</f>
        <v>0</v>
      </c>
      <c r="AM6815" s="77">
        <f>IF(AND(K6815&gt;Variables!$G$10,K6815&lt;Variables!$G$11),0,1)</f>
        <v>1</v>
      </c>
      <c r="AN6815" s="77">
        <f>IF(H6815&lt;Variables!$G$13,1,0)</f>
        <v>0</v>
      </c>
      <c r="AO6815" s="77">
        <f>IF(R6815&lt;Variables!$G$12,0,1)</f>
        <v>0</v>
      </c>
      <c r="AP6815" s="78">
        <f t="shared" si="215"/>
        <v>1</v>
      </c>
      <c r="AQ6815" s="77">
        <f>IF(V6815&lt;Variables!$G$15,1,0)</f>
        <v>1</v>
      </c>
      <c r="AR6815" s="77">
        <v>0</v>
      </c>
      <c r="AS6815" s="77">
        <v>0</v>
      </c>
      <c r="AT6815" s="77">
        <v>1</v>
      </c>
      <c r="AU6815" s="77">
        <v>0</v>
      </c>
      <c r="BA6815" s="77">
        <v>-2.25</v>
      </c>
    </row>
    <row r="6816" spans="3:53" x14ac:dyDescent="0.25">
      <c r="C6816" s="77" t="s">
        <v>790</v>
      </c>
      <c r="D6816" s="77" t="s">
        <v>512</v>
      </c>
      <c r="E6816" s="77">
        <v>31.09</v>
      </c>
      <c r="F6816" s="77">
        <v>15.07</v>
      </c>
      <c r="G6816" s="77">
        <v>8.26</v>
      </c>
      <c r="H6816" s="77">
        <v>1140</v>
      </c>
      <c r="I6816" s="77">
        <v>1545.002</v>
      </c>
      <c r="J6816" s="77" t="s">
        <v>75</v>
      </c>
      <c r="K6816" s="77">
        <v>39.659999999999997</v>
      </c>
      <c r="L6816" s="77">
        <v>31.25445263157895</v>
      </c>
      <c r="M6816" s="77">
        <v>-0.52617344964406709</v>
      </c>
      <c r="N6816" s="77">
        <v>31.78481020408163</v>
      </c>
      <c r="O6816" s="77">
        <v>-2.1859819191004952</v>
      </c>
      <c r="P6816" s="77">
        <v>400950</v>
      </c>
      <c r="Q6816" s="77">
        <v>282830</v>
      </c>
      <c r="R6816" s="77">
        <v>1.42</v>
      </c>
      <c r="S6816" s="77">
        <v>26.083000000000009</v>
      </c>
      <c r="T6816" s="77">
        <v>6.6569999999999991</v>
      </c>
      <c r="U6816" s="77">
        <v>14.78</v>
      </c>
      <c r="V6816" s="77">
        <v>2.2578455602313499</v>
      </c>
      <c r="AC6816" s="77">
        <v>31.2</v>
      </c>
      <c r="AD6816" s="77">
        <v>28.9</v>
      </c>
      <c r="AH6816" s="77">
        <f>IF(AND(M6816&lt;Variables!$G$6,M6816&gt;Variables!$G$5),0,1)</f>
        <v>1</v>
      </c>
      <c r="AI6816" s="77">
        <f t="shared" si="214"/>
        <v>1</v>
      </c>
      <c r="AJ6816" s="77">
        <f>IF(I6816&gt;Variables!$G$7,0,1)</f>
        <v>0</v>
      </c>
      <c r="AK6816" s="77">
        <f>IF(F6816&gt;Variables!$G$8,0,1)</f>
        <v>0</v>
      </c>
      <c r="AL6816" s="77">
        <f>IF(G6816&gt;Variables!$G$9,0,1)</f>
        <v>1</v>
      </c>
      <c r="AM6816" s="77">
        <f>IF(AND(K6816&gt;Variables!$G$10,K6816&lt;Variables!$G$11),0,1)</f>
        <v>1</v>
      </c>
      <c r="AN6816" s="77">
        <f>IF(H6816&lt;Variables!$G$13,1,0)</f>
        <v>1</v>
      </c>
      <c r="AO6816" s="77">
        <f>IF(R6816&lt;Variables!$G$12,0,1)</f>
        <v>0</v>
      </c>
      <c r="AP6816" s="78">
        <f t="shared" si="215"/>
        <v>1</v>
      </c>
      <c r="AQ6816" s="77">
        <f>IF(V6816&lt;Variables!$G$15,1,0)</f>
        <v>1</v>
      </c>
      <c r="AR6816" s="77">
        <v>0</v>
      </c>
      <c r="AS6816" s="77">
        <v>0</v>
      </c>
      <c r="AT6816" s="77">
        <v>1</v>
      </c>
      <c r="AU6816" s="77">
        <v>0</v>
      </c>
      <c r="BA6816" s="77">
        <v>-2.06</v>
      </c>
    </row>
    <row r="6817" spans="3:53" x14ac:dyDescent="0.25">
      <c r="C6817" s="77" t="s">
        <v>790</v>
      </c>
      <c r="D6817" s="77" t="s">
        <v>545</v>
      </c>
      <c r="E6817" s="77">
        <v>13.06</v>
      </c>
      <c r="F6817" s="77">
        <v>12.38</v>
      </c>
      <c r="G6817" s="77">
        <v>11.2</v>
      </c>
      <c r="H6817" s="77">
        <v>1010</v>
      </c>
      <c r="I6817" s="77">
        <v>-0.03</v>
      </c>
      <c r="J6817" s="77" t="s">
        <v>75</v>
      </c>
      <c r="K6817" s="77">
        <v>47.79</v>
      </c>
      <c r="L6817" s="77">
        <v>13.03385789473684</v>
      </c>
      <c r="M6817" s="77">
        <v>-0.18304553363647319</v>
      </c>
      <c r="N6817" s="77">
        <v>12.99447291666667</v>
      </c>
      <c r="O6817" s="77">
        <v>0.1194899049227203</v>
      </c>
      <c r="P6817" s="77">
        <v>834360</v>
      </c>
      <c r="Q6817" s="77">
        <v>713380</v>
      </c>
      <c r="R6817" s="77">
        <v>1.17</v>
      </c>
      <c r="S6817" s="77">
        <v>26.083000000000009</v>
      </c>
      <c r="T6817" s="77">
        <v>6.6569999999999991</v>
      </c>
      <c r="U6817" s="77">
        <v>14.78</v>
      </c>
      <c r="V6817" s="77">
        <v>2.3476952994170239</v>
      </c>
      <c r="AC6817" s="77">
        <v>13.1</v>
      </c>
      <c r="AD6817" s="77">
        <v>12.63</v>
      </c>
      <c r="AH6817" s="77">
        <f>IF(AND(M6817&lt;Variables!$G$6,M6817&gt;Variables!$G$5),0,1)</f>
        <v>1</v>
      </c>
      <c r="AI6817" s="77">
        <f t="shared" si="214"/>
        <v>0</v>
      </c>
      <c r="AJ6817" s="77">
        <f>IF(I6817&gt;Variables!$G$7,0,1)</f>
        <v>1</v>
      </c>
      <c r="AK6817" s="77">
        <f>IF(F6817&gt;Variables!$G$8,0,1)</f>
        <v>0</v>
      </c>
      <c r="AL6817" s="77">
        <f>IF(G6817&gt;Variables!$G$9,0,1)</f>
        <v>0</v>
      </c>
      <c r="AM6817" s="77">
        <f>IF(AND(K6817&gt;Variables!$G$10,K6817&lt;Variables!$G$11),0,1)</f>
        <v>1</v>
      </c>
      <c r="AN6817" s="77">
        <f>IF(H6817&lt;Variables!$G$13,1,0)</f>
        <v>1</v>
      </c>
      <c r="AO6817" s="77">
        <f>IF(R6817&lt;Variables!$G$12,0,1)</f>
        <v>0</v>
      </c>
      <c r="AP6817" s="78">
        <f t="shared" si="215"/>
        <v>1</v>
      </c>
      <c r="AQ6817" s="77">
        <f>IF(V6817&lt;Variables!$G$15,1,0)</f>
        <v>1</v>
      </c>
      <c r="AR6817" s="77">
        <v>0</v>
      </c>
      <c r="AS6817" s="77">
        <v>0</v>
      </c>
      <c r="AT6817" s="77">
        <v>0</v>
      </c>
      <c r="AU6817" s="77">
        <v>1</v>
      </c>
      <c r="BA6817" s="77">
        <v>-0.77</v>
      </c>
    </row>
    <row r="6818" spans="3:53" x14ac:dyDescent="0.25">
      <c r="C6818" s="77" t="s">
        <v>790</v>
      </c>
      <c r="D6818" s="77" t="s">
        <v>533</v>
      </c>
      <c r="E6818" s="77">
        <v>15.82</v>
      </c>
      <c r="F6818" s="77">
        <v>8.08</v>
      </c>
      <c r="G6818" s="77">
        <v>0.83</v>
      </c>
      <c r="H6818" s="77">
        <v>5410</v>
      </c>
      <c r="I6818" s="77">
        <v>9.6000000000000002E-2</v>
      </c>
      <c r="J6818" s="77" t="s">
        <v>75</v>
      </c>
      <c r="K6818" s="77">
        <v>43.96</v>
      </c>
      <c r="L6818" s="77">
        <v>15.803188235294121</v>
      </c>
      <c r="M6818" s="77">
        <v>-0.14673137438386269</v>
      </c>
      <c r="N6818" s="77">
        <v>15.845893617021281</v>
      </c>
      <c r="O6818" s="77">
        <v>-0.41584033449838409</v>
      </c>
      <c r="P6818" s="77">
        <v>868610</v>
      </c>
      <c r="Q6818" s="77">
        <v>1500000</v>
      </c>
      <c r="R6818" s="77">
        <v>0.57999999999999996</v>
      </c>
      <c r="S6818" s="77">
        <v>26.083000000000009</v>
      </c>
      <c r="T6818" s="77">
        <v>6.6569999999999991</v>
      </c>
      <c r="U6818" s="77">
        <v>14.78</v>
      </c>
      <c r="V6818" s="77">
        <v>2.3056811040702878</v>
      </c>
      <c r="AC6818" s="77">
        <v>15.789899999999999</v>
      </c>
      <c r="AD6818" s="77">
        <v>15.29</v>
      </c>
      <c r="AH6818" s="77">
        <f>IF(AND(M6818&lt;Variables!$G$6,M6818&gt;Variables!$G$5),0,1)</f>
        <v>1</v>
      </c>
      <c r="AI6818" s="77">
        <f t="shared" si="214"/>
        <v>1</v>
      </c>
      <c r="AJ6818" s="77">
        <f>IF(I6818&gt;Variables!$G$7,0,1)</f>
        <v>1</v>
      </c>
      <c r="AK6818" s="77">
        <f>IF(F6818&gt;Variables!$G$8,0,1)</f>
        <v>1</v>
      </c>
      <c r="AL6818" s="77">
        <f>IF(G6818&gt;Variables!$G$9,0,1)</f>
        <v>1</v>
      </c>
      <c r="AM6818" s="77">
        <f>IF(AND(K6818&gt;Variables!$G$10,K6818&lt;Variables!$G$11),0,1)</f>
        <v>1</v>
      </c>
      <c r="AN6818" s="77">
        <f>IF(H6818&lt;Variables!$G$13,1,0)</f>
        <v>0</v>
      </c>
      <c r="AO6818" s="77">
        <f>IF(R6818&lt;Variables!$G$12,0,1)</f>
        <v>0</v>
      </c>
      <c r="AP6818" s="78">
        <f t="shared" si="215"/>
        <v>1</v>
      </c>
      <c r="AQ6818" s="77">
        <f>IF(V6818&lt;Variables!$G$15,1,0)</f>
        <v>1</v>
      </c>
      <c r="AR6818" s="77">
        <v>0</v>
      </c>
      <c r="AS6818" s="77">
        <v>0</v>
      </c>
      <c r="AT6818" s="77">
        <v>1</v>
      </c>
      <c r="AU6818" s="77">
        <v>0</v>
      </c>
      <c r="BA6818" s="77">
        <v>-1.45</v>
      </c>
    </row>
    <row r="6819" spans="3:53" x14ac:dyDescent="0.25">
      <c r="C6819" s="77" t="s">
        <v>790</v>
      </c>
      <c r="D6819" s="77" t="s">
        <v>507</v>
      </c>
      <c r="E6819" s="77">
        <v>25.95</v>
      </c>
      <c r="F6819" s="77">
        <v>7.46</v>
      </c>
      <c r="G6819" s="77">
        <v>6.73</v>
      </c>
      <c r="H6819" s="77">
        <v>3900</v>
      </c>
      <c r="I6819" s="77">
        <v>237.49100000000001</v>
      </c>
      <c r="J6819" s="77" t="s">
        <v>75</v>
      </c>
      <c r="K6819" s="77">
        <v>43.97</v>
      </c>
      <c r="L6819" s="77">
        <v>25.926915000000001</v>
      </c>
      <c r="M6819" s="77">
        <v>-0.25809086811910181</v>
      </c>
      <c r="N6819" s="77">
        <v>25.94000599999999</v>
      </c>
      <c r="O6819" s="77">
        <v>-0.30842706821268212</v>
      </c>
      <c r="P6819" s="77">
        <v>6384000</v>
      </c>
      <c r="Q6819" s="77">
        <v>9769000</v>
      </c>
      <c r="R6819" s="77">
        <v>0.65</v>
      </c>
      <c r="S6819" s="77">
        <v>26.083000000000009</v>
      </c>
      <c r="T6819" s="77">
        <v>6.6569999999999991</v>
      </c>
      <c r="U6819" s="77">
        <v>14.78</v>
      </c>
      <c r="V6819" s="77">
        <v>2.3067450030155152</v>
      </c>
      <c r="AC6819" s="77">
        <v>26.84</v>
      </c>
      <c r="AD6819" s="77">
        <v>25.82</v>
      </c>
      <c r="AH6819" s="77">
        <f>IF(AND(M6819&lt;Variables!$G$6,M6819&gt;Variables!$G$5),0,1)</f>
        <v>1</v>
      </c>
      <c r="AI6819" s="77">
        <f t="shared" si="214"/>
        <v>1</v>
      </c>
      <c r="AJ6819" s="77">
        <f>IF(I6819&gt;Variables!$G$7,0,1)</f>
        <v>0</v>
      </c>
      <c r="AK6819" s="77">
        <f>IF(F6819&gt;Variables!$G$8,0,1)</f>
        <v>1</v>
      </c>
      <c r="AL6819" s="77">
        <f>IF(G6819&gt;Variables!$G$9,0,1)</f>
        <v>1</v>
      </c>
      <c r="AM6819" s="77">
        <f>IF(AND(K6819&gt;Variables!$G$10,K6819&lt;Variables!$G$11),0,1)</f>
        <v>1</v>
      </c>
      <c r="AN6819" s="77">
        <f>IF(H6819&lt;Variables!$G$13,1,0)</f>
        <v>0</v>
      </c>
      <c r="AO6819" s="77">
        <f>IF(R6819&lt;Variables!$G$12,0,1)</f>
        <v>0</v>
      </c>
      <c r="AP6819" s="78">
        <f t="shared" si="215"/>
        <v>1</v>
      </c>
      <c r="AQ6819" s="77">
        <f>IF(V6819&lt;Variables!$G$15,1,0)</f>
        <v>1</v>
      </c>
      <c r="AR6819" s="77">
        <v>1</v>
      </c>
      <c r="AS6819" s="77">
        <v>0</v>
      </c>
      <c r="AT6819" s="77">
        <v>0</v>
      </c>
      <c r="AU6819" s="77">
        <v>0</v>
      </c>
      <c r="BA6819" s="77">
        <v>2</v>
      </c>
    </row>
    <row r="6820" spans="3:53" x14ac:dyDescent="0.25">
      <c r="C6820" s="77" t="s">
        <v>790</v>
      </c>
      <c r="D6820" s="77" t="s">
        <v>83</v>
      </c>
      <c r="E6820" s="77">
        <v>31.12</v>
      </c>
      <c r="F6820" s="77">
        <v>7.02</v>
      </c>
      <c r="G6820" s="77">
        <v>3.44</v>
      </c>
      <c r="H6820" s="77">
        <v>26840</v>
      </c>
      <c r="I6820" s="77">
        <v>38.679000000000002</v>
      </c>
      <c r="J6820" s="77" t="s">
        <v>75</v>
      </c>
      <c r="K6820" s="77">
        <v>62.56</v>
      </c>
      <c r="L6820" s="77">
        <v>30.909669999999998</v>
      </c>
      <c r="M6820" s="77">
        <v>0.22753397237822989</v>
      </c>
      <c r="N6820" s="77">
        <v>30.826744000000009</v>
      </c>
      <c r="O6820" s="77">
        <v>0.49715273205628002</v>
      </c>
      <c r="P6820" s="77">
        <v>7756000</v>
      </c>
      <c r="Q6820" s="77">
        <v>14015000</v>
      </c>
      <c r="R6820" s="77">
        <v>0.55000000000000004</v>
      </c>
      <c r="S6820" s="77">
        <v>26.083000000000009</v>
      </c>
      <c r="T6820" s="77">
        <v>6.6569999999999991</v>
      </c>
      <c r="U6820" s="77">
        <v>14.78</v>
      </c>
      <c r="V6820" s="77">
        <v>2.4829523132285778</v>
      </c>
      <c r="AC6820" s="77">
        <v>31.29</v>
      </c>
      <c r="AD6820" s="77">
        <v>30.74</v>
      </c>
      <c r="AH6820" s="77">
        <f>IF(AND(M6820&lt;Variables!$G$6,M6820&gt;Variables!$G$5),0,1)</f>
        <v>1</v>
      </c>
      <c r="AI6820" s="77">
        <f t="shared" si="214"/>
        <v>0</v>
      </c>
      <c r="AJ6820" s="77">
        <f>IF(I6820&gt;Variables!$G$7,0,1)</f>
        <v>1</v>
      </c>
      <c r="AK6820" s="77">
        <f>IF(F6820&gt;Variables!$G$8,0,1)</f>
        <v>1</v>
      </c>
      <c r="AL6820" s="77">
        <f>IF(G6820&gt;Variables!$G$9,0,1)</f>
        <v>1</v>
      </c>
      <c r="AM6820" s="77">
        <f>IF(AND(K6820&gt;Variables!$G$10,K6820&lt;Variables!$G$11),0,1)</f>
        <v>0</v>
      </c>
      <c r="AN6820" s="77">
        <f>IF(H6820&lt;Variables!$G$13,1,0)</f>
        <v>0</v>
      </c>
      <c r="AO6820" s="77">
        <f>IF(R6820&lt;Variables!$G$12,0,1)</f>
        <v>0</v>
      </c>
      <c r="AP6820" s="78">
        <f t="shared" si="215"/>
        <v>1</v>
      </c>
      <c r="AQ6820" s="77">
        <f>IF(V6820&lt;Variables!$G$15,1,0)</f>
        <v>1</v>
      </c>
      <c r="AR6820" s="77">
        <v>0</v>
      </c>
      <c r="AS6820" s="77">
        <v>0</v>
      </c>
      <c r="AT6820" s="77">
        <v>0</v>
      </c>
      <c r="AU6820" s="77">
        <v>1</v>
      </c>
      <c r="BA6820" s="77">
        <v>-0.98</v>
      </c>
    </row>
    <row r="6821" spans="3:53" x14ac:dyDescent="0.25">
      <c r="C6821" s="77" t="s">
        <v>790</v>
      </c>
      <c r="D6821" s="77" t="s">
        <v>540</v>
      </c>
      <c r="E6821" s="77">
        <v>14.19</v>
      </c>
      <c r="F6821" s="77">
        <v>6.72</v>
      </c>
      <c r="G6821" s="77">
        <v>5.88</v>
      </c>
      <c r="H6821" s="77">
        <v>2350</v>
      </c>
      <c r="I6821" s="77">
        <v>2.5000000000000001E-2</v>
      </c>
      <c r="J6821" s="77" t="s">
        <v>75</v>
      </c>
      <c r="K6821" s="77">
        <v>75.58</v>
      </c>
      <c r="L6821" s="77">
        <v>14.083975000000001</v>
      </c>
      <c r="M6821" s="77">
        <v>0.43329386767585698</v>
      </c>
      <c r="N6821" s="77">
        <v>13.958354</v>
      </c>
      <c r="O6821" s="77">
        <v>1.3371633933341971</v>
      </c>
      <c r="P6821" s="77">
        <v>1794000</v>
      </c>
      <c r="Q6821" s="77">
        <v>4329000</v>
      </c>
      <c r="R6821" s="77">
        <v>0.41</v>
      </c>
      <c r="S6821" s="77">
        <v>26.083000000000009</v>
      </c>
      <c r="T6821" s="77">
        <v>6.6569999999999991</v>
      </c>
      <c r="U6821" s="77">
        <v>14.78</v>
      </c>
      <c r="V6821" s="77">
        <v>2.5887335576341188</v>
      </c>
      <c r="AC6821" s="77">
        <v>14.39</v>
      </c>
      <c r="AD6821" s="77">
        <v>14.1</v>
      </c>
      <c r="AH6821" s="77">
        <f>IF(AND(M6821&lt;Variables!$G$6,M6821&gt;Variables!$G$5),0,1)</f>
        <v>1</v>
      </c>
      <c r="AI6821" s="77">
        <f t="shared" si="214"/>
        <v>0</v>
      </c>
      <c r="AJ6821" s="77">
        <f>IF(I6821&gt;Variables!$G$7,0,1)</f>
        <v>1</v>
      </c>
      <c r="AK6821" s="77">
        <f>IF(F6821&gt;Variables!$G$8,0,1)</f>
        <v>1</v>
      </c>
      <c r="AL6821" s="77">
        <f>IF(G6821&gt;Variables!$G$9,0,1)</f>
        <v>1</v>
      </c>
      <c r="AM6821" s="77">
        <f>IF(AND(K6821&gt;Variables!$G$10,K6821&lt;Variables!$G$11),0,1)</f>
        <v>1</v>
      </c>
      <c r="AN6821" s="77">
        <f>IF(H6821&lt;Variables!$G$13,1,0)</f>
        <v>0</v>
      </c>
      <c r="AO6821" s="77">
        <f>IF(R6821&lt;Variables!$G$12,0,1)</f>
        <v>0</v>
      </c>
      <c r="AP6821" s="78">
        <f t="shared" si="215"/>
        <v>1</v>
      </c>
      <c r="AQ6821" s="77">
        <f>IF(V6821&lt;Variables!$G$15,1,0)</f>
        <v>1</v>
      </c>
      <c r="AR6821" s="77">
        <v>0</v>
      </c>
      <c r="AS6821" s="77">
        <v>1</v>
      </c>
      <c r="AT6821" s="77">
        <v>0</v>
      </c>
      <c r="AU6821" s="77">
        <v>0</v>
      </c>
      <c r="BA6821" s="77">
        <v>0.93</v>
      </c>
    </row>
    <row r="6822" spans="3:53" x14ac:dyDescent="0.25">
      <c r="C6822" s="77" t="s">
        <v>790</v>
      </c>
      <c r="D6822" s="77" t="s">
        <v>123</v>
      </c>
      <c r="E6822" s="77">
        <v>13.47</v>
      </c>
      <c r="F6822" s="77">
        <v>6.53</v>
      </c>
      <c r="G6822" s="77">
        <v>-4.07</v>
      </c>
      <c r="H6822" s="77">
        <v>5380</v>
      </c>
      <c r="I6822" s="77">
        <v>222.30799999999999</v>
      </c>
      <c r="J6822" s="77" t="s">
        <v>75</v>
      </c>
      <c r="K6822" s="77">
        <v>43.2</v>
      </c>
      <c r="L6822" s="77">
        <v>13.465515</v>
      </c>
      <c r="M6822" s="77">
        <v>-0.62244184496470822</v>
      </c>
      <c r="N6822" s="77">
        <v>13.377996</v>
      </c>
      <c r="O6822" s="77">
        <v>2.7687255998600949E-2</v>
      </c>
      <c r="P6822" s="77">
        <v>97431000</v>
      </c>
      <c r="Q6822" s="77">
        <v>51236000</v>
      </c>
      <c r="R6822" s="77">
        <v>1.9</v>
      </c>
      <c r="S6822" s="77">
        <v>26.083000000000009</v>
      </c>
      <c r="T6822" s="77">
        <v>6.6569999999999991</v>
      </c>
      <c r="U6822" s="77">
        <v>14.78</v>
      </c>
      <c r="V6822" s="77">
        <v>2.300511726040928</v>
      </c>
      <c r="AC6822" s="77">
        <v>14.18</v>
      </c>
      <c r="AD6822" s="77">
        <v>13.31</v>
      </c>
      <c r="AH6822" s="77">
        <f>IF(AND(M6822&lt;Variables!$G$6,M6822&gt;Variables!$G$5),0,1)</f>
        <v>1</v>
      </c>
      <c r="AI6822" s="77">
        <f t="shared" si="214"/>
        <v>0</v>
      </c>
      <c r="AJ6822" s="77">
        <f>IF(I6822&gt;Variables!$G$7,0,1)</f>
        <v>0</v>
      </c>
      <c r="AK6822" s="77">
        <f>IF(F6822&gt;Variables!$G$8,0,1)</f>
        <v>1</v>
      </c>
      <c r="AL6822" s="77">
        <f>IF(G6822&gt;Variables!$G$9,0,1)</f>
        <v>1</v>
      </c>
      <c r="AM6822" s="77">
        <f>IF(AND(K6822&gt;Variables!$G$10,K6822&lt;Variables!$G$11),0,1)</f>
        <v>1</v>
      </c>
      <c r="AN6822" s="77">
        <f>IF(H6822&lt;Variables!$G$13,1,0)</f>
        <v>0</v>
      </c>
      <c r="AO6822" s="77">
        <f>IF(R6822&lt;Variables!$G$12,0,1)</f>
        <v>0</v>
      </c>
      <c r="AP6822" s="78">
        <f t="shared" si="215"/>
        <v>1</v>
      </c>
      <c r="AQ6822" s="77">
        <f>IF(V6822&lt;Variables!$G$15,1,0)</f>
        <v>1</v>
      </c>
      <c r="AR6822" s="77">
        <v>1</v>
      </c>
      <c r="AS6822" s="77">
        <v>0</v>
      </c>
      <c r="AT6822" s="77">
        <v>0</v>
      </c>
      <c r="AU6822" s="77">
        <v>0</v>
      </c>
      <c r="BA6822" s="77">
        <v>1.6</v>
      </c>
    </row>
    <row r="6823" spans="3:53" x14ac:dyDescent="0.25">
      <c r="C6823" s="77" t="s">
        <v>790</v>
      </c>
      <c r="D6823" s="77" t="s">
        <v>546</v>
      </c>
      <c r="E6823" s="77">
        <v>18.86</v>
      </c>
      <c r="F6823" s="77">
        <v>6.52</v>
      </c>
      <c r="G6823" s="77">
        <v>5.24</v>
      </c>
      <c r="H6823" s="77">
        <v>5410</v>
      </c>
      <c r="I6823" s="77">
        <v>0.72399999999999998</v>
      </c>
      <c r="J6823" s="77" t="s">
        <v>75</v>
      </c>
      <c r="K6823" s="77">
        <v>66.72</v>
      </c>
      <c r="L6823" s="77">
        <v>18.723179999999999</v>
      </c>
      <c r="M6823" s="77">
        <v>0.33017895464341229</v>
      </c>
      <c r="N6823" s="77">
        <v>18.545483999999998</v>
      </c>
      <c r="O6823" s="77">
        <v>1.291505791922164</v>
      </c>
      <c r="P6823" s="77">
        <v>5107000</v>
      </c>
      <c r="Q6823" s="77">
        <v>15192000</v>
      </c>
      <c r="R6823" s="77">
        <v>0.34</v>
      </c>
      <c r="S6823" s="77">
        <v>26.083000000000009</v>
      </c>
      <c r="T6823" s="77">
        <v>6.6569999999999991</v>
      </c>
      <c r="U6823" s="77">
        <v>14.78</v>
      </c>
      <c r="V6823" s="77">
        <v>2.5156910771319811</v>
      </c>
      <c r="AC6823" s="77">
        <v>19.414999999999999</v>
      </c>
      <c r="AD6823" s="77">
        <v>18.7501</v>
      </c>
      <c r="AH6823" s="77">
        <f>IF(AND(M6823&lt;Variables!$G$6,M6823&gt;Variables!$G$5),0,1)</f>
        <v>1</v>
      </c>
      <c r="AI6823" s="77">
        <f t="shared" si="214"/>
        <v>0</v>
      </c>
      <c r="AJ6823" s="77">
        <f>IF(I6823&gt;Variables!$G$7,0,1)</f>
        <v>1</v>
      </c>
      <c r="AK6823" s="77">
        <f>IF(F6823&gt;Variables!$G$8,0,1)</f>
        <v>1</v>
      </c>
      <c r="AL6823" s="77">
        <f>IF(G6823&gt;Variables!$G$9,0,1)</f>
        <v>1</v>
      </c>
      <c r="AM6823" s="77">
        <f>IF(AND(K6823&gt;Variables!$G$10,K6823&lt;Variables!$G$11),0,1)</f>
        <v>0</v>
      </c>
      <c r="AN6823" s="77">
        <f>IF(H6823&lt;Variables!$G$13,1,0)</f>
        <v>0</v>
      </c>
      <c r="AO6823" s="77">
        <f>IF(R6823&lt;Variables!$G$12,0,1)</f>
        <v>0</v>
      </c>
      <c r="AP6823" s="78">
        <f t="shared" si="215"/>
        <v>1</v>
      </c>
      <c r="AQ6823" s="77">
        <f>IF(V6823&lt;Variables!$G$15,1,0)</f>
        <v>1</v>
      </c>
      <c r="AR6823" s="77">
        <v>0</v>
      </c>
      <c r="AS6823" s="77">
        <v>1</v>
      </c>
      <c r="AT6823" s="77">
        <v>0</v>
      </c>
      <c r="AU6823" s="77">
        <v>0</v>
      </c>
      <c r="BA6823" s="77">
        <v>0.73</v>
      </c>
    </row>
    <row r="6824" spans="3:53" x14ac:dyDescent="0.25">
      <c r="C6824" s="77" t="s">
        <v>790</v>
      </c>
      <c r="D6824" s="77" t="s">
        <v>544</v>
      </c>
      <c r="E6824" s="77">
        <v>30.82</v>
      </c>
      <c r="F6824" s="77">
        <v>6.48</v>
      </c>
      <c r="G6824" s="77">
        <v>4.03</v>
      </c>
      <c r="H6824" s="77">
        <v>2220</v>
      </c>
      <c r="I6824" s="77">
        <v>-10.654</v>
      </c>
      <c r="J6824" s="77" t="s">
        <v>75</v>
      </c>
      <c r="K6824" s="77">
        <v>63.45</v>
      </c>
      <c r="L6824" s="77">
        <v>30.67441176470588</v>
      </c>
      <c r="M6824" s="77">
        <v>0.18122021612188469</v>
      </c>
      <c r="N6824" s="77">
        <v>30.499955555555559</v>
      </c>
      <c r="O6824" s="77">
        <v>0.7542451792279502</v>
      </c>
      <c r="P6824" s="77">
        <v>472166</v>
      </c>
      <c r="Q6824" s="77">
        <v>690864</v>
      </c>
      <c r="R6824" s="77">
        <v>0.68</v>
      </c>
      <c r="S6824" s="77">
        <v>26.083000000000009</v>
      </c>
      <c r="T6824" s="77">
        <v>6.6569999999999991</v>
      </c>
      <c r="U6824" s="77">
        <v>14.78</v>
      </c>
      <c r="V6824" s="77">
        <v>2.4945910287938791</v>
      </c>
      <c r="AC6824" s="77">
        <v>31</v>
      </c>
      <c r="AD6824" s="77">
        <v>30.36</v>
      </c>
      <c r="AH6824" s="77">
        <f>IF(AND(M6824&lt;Variables!$G$6,M6824&gt;Variables!$G$5),0,1)</f>
        <v>1</v>
      </c>
      <c r="AI6824" s="77">
        <f t="shared" si="214"/>
        <v>0</v>
      </c>
      <c r="AJ6824" s="77">
        <f>IF(I6824&gt;Variables!$G$7,0,1)</f>
        <v>1</v>
      </c>
      <c r="AK6824" s="77">
        <f>IF(F6824&gt;Variables!$G$8,0,1)</f>
        <v>1</v>
      </c>
      <c r="AL6824" s="77">
        <f>IF(G6824&gt;Variables!$G$9,0,1)</f>
        <v>1</v>
      </c>
      <c r="AM6824" s="77">
        <f>IF(AND(K6824&gt;Variables!$G$10,K6824&lt;Variables!$G$11),0,1)</f>
        <v>0</v>
      </c>
      <c r="AN6824" s="77">
        <f>IF(H6824&lt;Variables!$G$13,1,0)</f>
        <v>0</v>
      </c>
      <c r="AO6824" s="77">
        <f>IF(R6824&lt;Variables!$G$12,0,1)</f>
        <v>0</v>
      </c>
      <c r="AP6824" s="78">
        <f t="shared" si="215"/>
        <v>1</v>
      </c>
      <c r="AQ6824" s="77">
        <f>IF(V6824&lt;Variables!$G$15,1,0)</f>
        <v>1</v>
      </c>
      <c r="AR6824" s="77">
        <v>0</v>
      </c>
      <c r="AS6824" s="77">
        <v>0</v>
      </c>
      <c r="AT6824" s="77">
        <v>0</v>
      </c>
      <c r="AU6824" s="77">
        <v>1</v>
      </c>
      <c r="BA6824" s="77">
        <v>-1.43</v>
      </c>
    </row>
    <row r="6825" spans="3:53" x14ac:dyDescent="0.25">
      <c r="C6825" s="77" t="s">
        <v>790</v>
      </c>
      <c r="D6825" s="77" t="s">
        <v>497</v>
      </c>
      <c r="E6825" s="77">
        <v>5.31</v>
      </c>
      <c r="F6825" s="77">
        <v>30.29</v>
      </c>
      <c r="G6825" s="77">
        <v>27.53</v>
      </c>
      <c r="H6825" s="77">
        <v>41.09</v>
      </c>
      <c r="I6825" s="77">
        <v>-13.204000000000001</v>
      </c>
      <c r="J6825" s="77" t="s">
        <v>74</v>
      </c>
      <c r="K6825" s="77">
        <v>49.61</v>
      </c>
      <c r="L6825" s="77">
        <v>5.4618900000000004</v>
      </c>
      <c r="M6825" s="77">
        <v>-0.76695063430425048</v>
      </c>
      <c r="N6825" s="77">
        <v>5.3182387755102054</v>
      </c>
      <c r="O6825" s="77">
        <v>1.91343842924828</v>
      </c>
      <c r="P6825" s="77">
        <v>3040000</v>
      </c>
      <c r="Q6825" s="77">
        <v>49940</v>
      </c>
      <c r="R6825" s="77">
        <v>60.87</v>
      </c>
      <c r="S6825" s="77">
        <v>26.083000000000009</v>
      </c>
      <c r="T6825" s="77">
        <v>6.6569999999999991</v>
      </c>
      <c r="U6825" s="77">
        <v>14.78</v>
      </c>
      <c r="V6825" s="77">
        <v>2.3820364846534812</v>
      </c>
      <c r="AC6825" s="77">
        <v>5.42</v>
      </c>
      <c r="AD6825" s="77">
        <v>4.8099999999999996</v>
      </c>
      <c r="AH6825" s="77">
        <f>IF(AND(M6825&lt;Variables!$G$6,M6825&gt;Variables!$G$5),0,1)</f>
        <v>1</v>
      </c>
      <c r="AI6825" s="77">
        <f t="shared" si="214"/>
        <v>0</v>
      </c>
      <c r="AJ6825" s="77">
        <f>IF(I6825&gt;Variables!$G$7,0,1)</f>
        <v>1</v>
      </c>
      <c r="AK6825" s="77">
        <f>IF(F6825&gt;Variables!$G$8,0,1)</f>
        <v>0</v>
      </c>
      <c r="AL6825" s="77">
        <f>IF(G6825&gt;Variables!$G$9,0,1)</f>
        <v>0</v>
      </c>
      <c r="AM6825" s="77">
        <f>IF(AND(K6825&gt;Variables!$G$10,K6825&lt;Variables!$G$11),0,1)</f>
        <v>1</v>
      </c>
      <c r="AN6825" s="77">
        <f>IF(H6825&lt;Variables!$G$13,1,0)</f>
        <v>1</v>
      </c>
      <c r="AO6825" s="77">
        <f>IF(R6825&lt;Variables!$G$12,0,1)</f>
        <v>1</v>
      </c>
      <c r="AP6825" s="78">
        <f t="shared" si="215"/>
        <v>0</v>
      </c>
      <c r="AQ6825" s="77">
        <f>IF(V6825&lt;Variables!$G$15,1,0)</f>
        <v>1</v>
      </c>
      <c r="AR6825" s="77">
        <v>1</v>
      </c>
      <c r="AS6825" s="77">
        <v>0</v>
      </c>
      <c r="AT6825" s="77">
        <v>0</v>
      </c>
      <c r="AU6825" s="77">
        <v>0</v>
      </c>
      <c r="BA6825" s="77">
        <v>2</v>
      </c>
    </row>
    <row r="6826" spans="3:53" x14ac:dyDescent="0.25">
      <c r="C6826" s="77" t="s">
        <v>790</v>
      </c>
      <c r="D6826" s="77" t="s">
        <v>525</v>
      </c>
      <c r="E6826" s="77">
        <v>1.73</v>
      </c>
      <c r="F6826" s="77">
        <v>24.44</v>
      </c>
      <c r="G6826" s="77">
        <v>22.1</v>
      </c>
      <c r="H6826" s="77">
        <v>550.02</v>
      </c>
      <c r="I6826" s="77">
        <v>-15.97</v>
      </c>
      <c r="J6826" s="77" t="s">
        <v>74</v>
      </c>
      <c r="K6826" s="77">
        <v>65.489999999999995</v>
      </c>
      <c r="L6826" s="77">
        <v>1.6266849999999999</v>
      </c>
      <c r="M6826" s="77">
        <v>2.8349065737988548</v>
      </c>
      <c r="N6826" s="77">
        <v>1.608214</v>
      </c>
      <c r="O6826" s="77">
        <v>4.0160078198548366</v>
      </c>
      <c r="P6826" s="77">
        <v>23440000</v>
      </c>
      <c r="Q6826" s="77">
        <v>3050000</v>
      </c>
      <c r="R6826" s="77">
        <v>7.69</v>
      </c>
      <c r="S6826" s="77">
        <v>26.083000000000009</v>
      </c>
      <c r="T6826" s="77">
        <v>6.6569999999999991</v>
      </c>
      <c r="U6826" s="77">
        <v>14.78</v>
      </c>
      <c r="V6826" s="77">
        <v>2.3269489433135488</v>
      </c>
      <c r="AC6826" s="77">
        <v>1.9</v>
      </c>
      <c r="AD6826" s="77">
        <v>1.56</v>
      </c>
      <c r="AH6826" s="77">
        <f>IF(AND(M6826&lt;Variables!$G$6,M6826&gt;Variables!$G$5),0,1)</f>
        <v>1</v>
      </c>
      <c r="AI6826" s="77">
        <f t="shared" si="214"/>
        <v>0</v>
      </c>
      <c r="AJ6826" s="77">
        <f>IF(I6826&gt;Variables!$G$7,0,1)</f>
        <v>1</v>
      </c>
      <c r="AK6826" s="77">
        <f>IF(F6826&gt;Variables!$G$8,0,1)</f>
        <v>0</v>
      </c>
      <c r="AL6826" s="77">
        <f>IF(G6826&gt;Variables!$G$9,0,1)</f>
        <v>0</v>
      </c>
      <c r="AM6826" s="77">
        <f>IF(AND(K6826&gt;Variables!$G$10,K6826&lt;Variables!$G$11),0,1)</f>
        <v>0</v>
      </c>
      <c r="AN6826" s="77">
        <f>IF(H6826&lt;Variables!$G$13,1,0)</f>
        <v>1</v>
      </c>
      <c r="AO6826" s="77">
        <f>IF(R6826&lt;Variables!$G$12,0,1)</f>
        <v>1</v>
      </c>
      <c r="AP6826" s="78">
        <f t="shared" si="215"/>
        <v>0</v>
      </c>
      <c r="AQ6826" s="77">
        <f>IF(V6826&lt;Variables!$G$15,1,0)</f>
        <v>1</v>
      </c>
      <c r="AR6826" s="77">
        <v>0</v>
      </c>
      <c r="AS6826" s="77">
        <v>0</v>
      </c>
      <c r="AT6826" s="77">
        <v>1</v>
      </c>
      <c r="AU6826" s="77">
        <v>0</v>
      </c>
      <c r="BA6826" s="77">
        <v>-2.25</v>
      </c>
    </row>
    <row r="6827" spans="3:53" x14ac:dyDescent="0.25">
      <c r="C6827" s="77" t="s">
        <v>790</v>
      </c>
      <c r="D6827" s="77" t="s">
        <v>451</v>
      </c>
      <c r="E6827" s="77">
        <v>23.63</v>
      </c>
      <c r="F6827" s="77">
        <v>9.69</v>
      </c>
      <c r="G6827" s="77">
        <v>7.8</v>
      </c>
      <c r="H6827" s="77">
        <v>12530</v>
      </c>
      <c r="I6827" s="77">
        <v>15.253</v>
      </c>
      <c r="J6827" s="77" t="s">
        <v>74</v>
      </c>
      <c r="K6827" s="77">
        <v>59.18</v>
      </c>
      <c r="L6827" s="77">
        <v>23.512773684210529</v>
      </c>
      <c r="M6827" s="77">
        <v>0.35608863894138421</v>
      </c>
      <c r="N6827" s="77">
        <v>23.480887499999991</v>
      </c>
      <c r="O6827" s="77">
        <v>0.49236852738212977</v>
      </c>
      <c r="P6827" s="77">
        <v>758009</v>
      </c>
      <c r="Q6827" s="77">
        <v>1175000</v>
      </c>
      <c r="R6827" s="77">
        <v>0.65</v>
      </c>
      <c r="S6827" s="77">
        <v>26.083000000000009</v>
      </c>
      <c r="T6827" s="77">
        <v>6.6569999999999991</v>
      </c>
      <c r="U6827" s="77">
        <v>14.78</v>
      </c>
      <c r="V6827" s="77">
        <v>2.443405930366092</v>
      </c>
      <c r="AC6827" s="77">
        <v>23.614999999999998</v>
      </c>
      <c r="AD6827" s="77">
        <v>23.22</v>
      </c>
      <c r="AH6827" s="77">
        <f>IF(AND(M6827&lt;Variables!$G$6,M6827&gt;Variables!$G$5),0,1)</f>
        <v>1</v>
      </c>
      <c r="AI6827" s="77">
        <f t="shared" si="214"/>
        <v>0</v>
      </c>
      <c r="AJ6827" s="77">
        <f>IF(I6827&gt;Variables!$G$7,0,1)</f>
        <v>1</v>
      </c>
      <c r="AK6827" s="77">
        <f>IF(F6827&gt;Variables!$G$8,0,1)</f>
        <v>0</v>
      </c>
      <c r="AL6827" s="77">
        <f>IF(G6827&gt;Variables!$G$9,0,1)</f>
        <v>1</v>
      </c>
      <c r="AM6827" s="77">
        <f>IF(AND(K6827&gt;Variables!$G$10,K6827&lt;Variables!$G$11),0,1)</f>
        <v>1</v>
      </c>
      <c r="AN6827" s="77">
        <f>IF(H6827&lt;Variables!$G$13,1,0)</f>
        <v>0</v>
      </c>
      <c r="AO6827" s="77">
        <f>IF(R6827&lt;Variables!$G$12,0,1)</f>
        <v>0</v>
      </c>
      <c r="AP6827" s="78">
        <f t="shared" si="215"/>
        <v>0</v>
      </c>
      <c r="AQ6827" s="77">
        <f>IF(V6827&lt;Variables!$G$15,1,0)</f>
        <v>1</v>
      </c>
      <c r="AR6827" s="77">
        <v>0</v>
      </c>
      <c r="AS6827" s="77">
        <v>0</v>
      </c>
      <c r="AT6827" s="77">
        <v>0</v>
      </c>
      <c r="AU6827" s="77">
        <v>1</v>
      </c>
      <c r="BA6827" s="77">
        <v>-0.99</v>
      </c>
    </row>
    <row r="6828" spans="3:53" x14ac:dyDescent="0.25">
      <c r="C6828" s="77" t="s">
        <v>790</v>
      </c>
      <c r="D6828" s="77" t="s">
        <v>493</v>
      </c>
      <c r="E6828" s="77">
        <v>25.05</v>
      </c>
      <c r="F6828" s="77">
        <v>8.51</v>
      </c>
      <c r="G6828" s="77">
        <v>5.49</v>
      </c>
      <c r="H6828" s="77">
        <v>2730</v>
      </c>
      <c r="I6828" s="77">
        <v>197.989</v>
      </c>
      <c r="J6828" s="77" t="s">
        <v>74</v>
      </c>
      <c r="K6828" s="77">
        <v>64.06</v>
      </c>
      <c r="L6828" s="77">
        <v>24.789549999999998</v>
      </c>
      <c r="M6828" s="77">
        <v>0.68758811676695397</v>
      </c>
      <c r="N6828" s="77">
        <v>24.840706122448982</v>
      </c>
      <c r="O6828" s="77">
        <v>0.48023545290128172</v>
      </c>
      <c r="P6828" s="77">
        <v>1798000</v>
      </c>
      <c r="Q6828" s="77">
        <v>3584000</v>
      </c>
      <c r="R6828" s="77">
        <v>0.5</v>
      </c>
      <c r="S6828" s="77">
        <v>26.083000000000009</v>
      </c>
      <c r="T6828" s="77">
        <v>6.6569999999999991</v>
      </c>
      <c r="U6828" s="77">
        <v>14.78</v>
      </c>
      <c r="V6828" s="77">
        <v>2.4668646009580639</v>
      </c>
      <c r="AC6828" s="77">
        <v>25.19</v>
      </c>
      <c r="AD6828" s="77">
        <v>24.18</v>
      </c>
      <c r="AH6828" s="77">
        <f>IF(AND(M6828&lt;Variables!$G$6,M6828&gt;Variables!$G$5),0,1)</f>
        <v>1</v>
      </c>
      <c r="AI6828" s="77">
        <f t="shared" si="214"/>
        <v>1</v>
      </c>
      <c r="AJ6828" s="77">
        <f>IF(I6828&gt;Variables!$G$7,0,1)</f>
        <v>0</v>
      </c>
      <c r="AK6828" s="77">
        <f>IF(F6828&gt;Variables!$G$8,0,1)</f>
        <v>1</v>
      </c>
      <c r="AL6828" s="77">
        <f>IF(G6828&gt;Variables!$G$9,0,1)</f>
        <v>1</v>
      </c>
      <c r="AM6828" s="77">
        <f>IF(AND(K6828&gt;Variables!$G$10,K6828&lt;Variables!$G$11),0,1)</f>
        <v>0</v>
      </c>
      <c r="AN6828" s="77">
        <f>IF(H6828&lt;Variables!$G$13,1,0)</f>
        <v>0</v>
      </c>
      <c r="AO6828" s="77">
        <f>IF(R6828&lt;Variables!$G$12,0,1)</f>
        <v>0</v>
      </c>
      <c r="AP6828" s="78">
        <f t="shared" si="215"/>
        <v>0</v>
      </c>
      <c r="AQ6828" s="77">
        <f>IF(V6828&lt;Variables!$G$15,1,0)</f>
        <v>1</v>
      </c>
      <c r="AR6828" s="77">
        <v>0</v>
      </c>
      <c r="AS6828" s="77">
        <v>0</v>
      </c>
      <c r="AT6828" s="77">
        <v>0</v>
      </c>
      <c r="AU6828" s="77">
        <v>1</v>
      </c>
      <c r="BA6828" s="77">
        <v>-0.77</v>
      </c>
    </row>
    <row r="6829" spans="3:53" x14ac:dyDescent="0.25">
      <c r="C6829" s="77" t="s">
        <v>790</v>
      </c>
      <c r="D6829" s="77" t="s">
        <v>519</v>
      </c>
      <c r="E6829" s="77">
        <v>16.059999999999999</v>
      </c>
      <c r="F6829" s="77">
        <v>8.32</v>
      </c>
      <c r="G6829" s="77">
        <v>5.81</v>
      </c>
      <c r="H6829" s="77">
        <v>3840</v>
      </c>
      <c r="I6829" s="77">
        <v>770.59500000000003</v>
      </c>
      <c r="J6829" s="77" t="s">
        <v>74</v>
      </c>
      <c r="K6829" s="77">
        <v>66.61</v>
      </c>
      <c r="L6829" s="77">
        <v>15.944274999999999</v>
      </c>
      <c r="M6829" s="77">
        <v>0.47493536081134968</v>
      </c>
      <c r="N6829" s="77">
        <v>15.938108</v>
      </c>
      <c r="O6829" s="77">
        <v>0.51381255541749282</v>
      </c>
      <c r="P6829" s="77">
        <v>1613000</v>
      </c>
      <c r="Q6829" s="77">
        <v>5058000</v>
      </c>
      <c r="R6829" s="77">
        <v>0.32</v>
      </c>
      <c r="S6829" s="77">
        <v>26.083000000000009</v>
      </c>
      <c r="T6829" s="77">
        <v>6.6569999999999991</v>
      </c>
      <c r="U6829" s="77">
        <v>14.78</v>
      </c>
      <c r="V6829" s="77">
        <v>2.5039487833401002</v>
      </c>
      <c r="AC6829" s="77">
        <v>16.256599999999999</v>
      </c>
      <c r="AD6829" s="77">
        <v>15.72</v>
      </c>
      <c r="AH6829" s="77">
        <f>IF(AND(M6829&lt;Variables!$G$6,M6829&gt;Variables!$G$5),0,1)</f>
        <v>1</v>
      </c>
      <c r="AI6829" s="77">
        <f t="shared" si="214"/>
        <v>0</v>
      </c>
      <c r="AJ6829" s="77">
        <f>IF(I6829&gt;Variables!$G$7,0,1)</f>
        <v>0</v>
      </c>
      <c r="AK6829" s="77">
        <f>IF(F6829&gt;Variables!$G$8,0,1)</f>
        <v>1</v>
      </c>
      <c r="AL6829" s="77">
        <f>IF(G6829&gt;Variables!$G$9,0,1)</f>
        <v>1</v>
      </c>
      <c r="AM6829" s="77">
        <f>IF(AND(K6829&gt;Variables!$G$10,K6829&lt;Variables!$G$11),0,1)</f>
        <v>0</v>
      </c>
      <c r="AN6829" s="77">
        <f>IF(H6829&lt;Variables!$G$13,1,0)</f>
        <v>0</v>
      </c>
      <c r="AO6829" s="77">
        <f>IF(R6829&lt;Variables!$G$12,0,1)</f>
        <v>0</v>
      </c>
      <c r="AP6829" s="78">
        <f t="shared" si="215"/>
        <v>0</v>
      </c>
      <c r="AQ6829" s="77">
        <f>IF(V6829&lt;Variables!$G$15,1,0)</f>
        <v>1</v>
      </c>
      <c r="AR6829" s="77">
        <v>1</v>
      </c>
      <c r="AS6829" s="77">
        <v>0</v>
      </c>
      <c r="AT6829" s="77">
        <v>0</v>
      </c>
      <c r="AU6829" s="77">
        <v>0</v>
      </c>
      <c r="BA6829" s="77">
        <v>1.1599999999999999</v>
      </c>
    </row>
    <row r="6830" spans="3:53" x14ac:dyDescent="0.25">
      <c r="C6830" s="77" t="s">
        <v>790</v>
      </c>
      <c r="D6830" s="77" t="s">
        <v>489</v>
      </c>
      <c r="E6830" s="77">
        <v>27.76</v>
      </c>
      <c r="F6830" s="77">
        <v>7.92</v>
      </c>
      <c r="G6830" s="77">
        <v>6.96</v>
      </c>
      <c r="H6830" s="77">
        <v>3040</v>
      </c>
      <c r="I6830" s="77">
        <v>6.4279999999999999</v>
      </c>
      <c r="J6830" s="77" t="s">
        <v>74</v>
      </c>
      <c r="K6830" s="77">
        <v>57.36</v>
      </c>
      <c r="L6830" s="77">
        <v>27.623519999999999</v>
      </c>
      <c r="M6830" s="77">
        <v>0.15016189102618499</v>
      </c>
      <c r="N6830" s="77">
        <v>27.585722000000001</v>
      </c>
      <c r="O6830" s="77">
        <v>0.28738780155907689</v>
      </c>
      <c r="P6830" s="77">
        <v>1016000</v>
      </c>
      <c r="Q6830" s="77">
        <v>1247000</v>
      </c>
      <c r="R6830" s="77">
        <v>0.81</v>
      </c>
      <c r="S6830" s="77">
        <v>26.083000000000009</v>
      </c>
      <c r="T6830" s="77">
        <v>6.6569999999999991</v>
      </c>
      <c r="U6830" s="77">
        <v>14.78</v>
      </c>
      <c r="V6830" s="77">
        <v>2.4361535977294708</v>
      </c>
      <c r="AC6830" s="77">
        <v>27.88</v>
      </c>
      <c r="AD6830" s="77">
        <v>27.055</v>
      </c>
      <c r="AH6830" s="77">
        <f>IF(AND(M6830&lt;Variables!$G$6,M6830&gt;Variables!$G$5),0,1)</f>
        <v>1</v>
      </c>
      <c r="AI6830" s="77">
        <f t="shared" si="214"/>
        <v>0</v>
      </c>
      <c r="AJ6830" s="77">
        <f>IF(I6830&gt;Variables!$G$7,0,1)</f>
        <v>1</v>
      </c>
      <c r="AK6830" s="77">
        <f>IF(F6830&gt;Variables!$G$8,0,1)</f>
        <v>1</v>
      </c>
      <c r="AL6830" s="77">
        <f>IF(G6830&gt;Variables!$G$9,0,1)</f>
        <v>1</v>
      </c>
      <c r="AM6830" s="77">
        <f>IF(AND(K6830&gt;Variables!$G$10,K6830&lt;Variables!$G$11),0,1)</f>
        <v>1</v>
      </c>
      <c r="AN6830" s="77">
        <f>IF(H6830&lt;Variables!$G$13,1,0)</f>
        <v>0</v>
      </c>
      <c r="AO6830" s="77">
        <f>IF(R6830&lt;Variables!$G$12,0,1)</f>
        <v>0</v>
      </c>
      <c r="AP6830" s="78">
        <f t="shared" si="215"/>
        <v>0</v>
      </c>
      <c r="AQ6830" s="77">
        <f>IF(V6830&lt;Variables!$G$15,1,0)</f>
        <v>1</v>
      </c>
      <c r="AR6830" s="77">
        <v>0</v>
      </c>
      <c r="AS6830" s="77">
        <v>0</v>
      </c>
      <c r="AT6830" s="77">
        <v>0</v>
      </c>
      <c r="AU6830" s="77">
        <v>1</v>
      </c>
      <c r="BA6830" s="77">
        <v>-0.89</v>
      </c>
    </row>
    <row r="6831" spans="3:53" x14ac:dyDescent="0.25">
      <c r="C6831" s="77" t="s">
        <v>790</v>
      </c>
      <c r="D6831" s="77" t="s">
        <v>498</v>
      </c>
      <c r="E6831" s="77">
        <v>37.99</v>
      </c>
      <c r="F6831" s="77">
        <v>6.51</v>
      </c>
      <c r="G6831" s="77">
        <v>5.76</v>
      </c>
      <c r="H6831" s="77">
        <v>5300</v>
      </c>
      <c r="I6831" s="77">
        <v>-11.257</v>
      </c>
      <c r="J6831" s="77" t="s">
        <v>74</v>
      </c>
      <c r="K6831" s="77">
        <v>59.2</v>
      </c>
      <c r="L6831" s="77">
        <v>37.595354999999998</v>
      </c>
      <c r="M6831" s="77">
        <v>0.67706502571926841</v>
      </c>
      <c r="N6831" s="77">
        <v>37.563369999999999</v>
      </c>
      <c r="O6831" s="77">
        <v>0.76279098494091202</v>
      </c>
      <c r="P6831" s="77">
        <v>1011000</v>
      </c>
      <c r="Q6831" s="77">
        <v>1530000</v>
      </c>
      <c r="R6831" s="77">
        <v>0.66</v>
      </c>
      <c r="S6831" s="77">
        <v>26.083000000000009</v>
      </c>
      <c r="T6831" s="77">
        <v>6.6569999999999991</v>
      </c>
      <c r="U6831" s="77">
        <v>14.78</v>
      </c>
      <c r="V6831" s="77">
        <v>2.4267189624239478</v>
      </c>
      <c r="AC6831" s="77">
        <v>38.679900000000004</v>
      </c>
      <c r="AD6831" s="77">
        <v>37.685000000000002</v>
      </c>
      <c r="AH6831" s="77">
        <f>IF(AND(M6831&lt;Variables!$G$6,M6831&gt;Variables!$G$5),0,1)</f>
        <v>1</v>
      </c>
      <c r="AI6831" s="77">
        <f t="shared" si="214"/>
        <v>0</v>
      </c>
      <c r="AJ6831" s="77">
        <f>IF(I6831&gt;Variables!$G$7,0,1)</f>
        <v>1</v>
      </c>
      <c r="AK6831" s="77">
        <f>IF(F6831&gt;Variables!$G$8,0,1)</f>
        <v>1</v>
      </c>
      <c r="AL6831" s="77">
        <f>IF(G6831&gt;Variables!$G$9,0,1)</f>
        <v>1</v>
      </c>
      <c r="AM6831" s="77">
        <f>IF(AND(K6831&gt;Variables!$G$10,K6831&lt;Variables!$G$11),0,1)</f>
        <v>1</v>
      </c>
      <c r="AN6831" s="77">
        <f>IF(H6831&lt;Variables!$G$13,1,0)</f>
        <v>0</v>
      </c>
      <c r="AO6831" s="77">
        <f>IF(R6831&lt;Variables!$G$12,0,1)</f>
        <v>0</v>
      </c>
      <c r="AP6831" s="78">
        <f t="shared" si="215"/>
        <v>0</v>
      </c>
      <c r="AQ6831" s="77">
        <f>IF(V6831&lt;Variables!$G$15,1,0)</f>
        <v>1</v>
      </c>
      <c r="AR6831" s="77">
        <v>0</v>
      </c>
      <c r="AS6831" s="77">
        <v>1</v>
      </c>
      <c r="AT6831" s="77">
        <v>0</v>
      </c>
      <c r="AU6831" s="77">
        <v>0</v>
      </c>
      <c r="BA6831" s="77">
        <v>0.06</v>
      </c>
    </row>
    <row r="6832" spans="3:53" x14ac:dyDescent="0.25">
      <c r="C6832" s="77" t="s">
        <v>790</v>
      </c>
      <c r="D6832" s="77" t="s">
        <v>536</v>
      </c>
      <c r="E6832" s="77">
        <v>24.06</v>
      </c>
      <c r="F6832" s="77">
        <v>6.43</v>
      </c>
      <c r="G6832" s="77">
        <v>5.68</v>
      </c>
      <c r="H6832" s="77">
        <v>2000</v>
      </c>
      <c r="I6832" s="77">
        <v>-31.876000000000001</v>
      </c>
      <c r="J6832" s="77" t="s">
        <v>75</v>
      </c>
      <c r="K6832" s="77">
        <v>60.39</v>
      </c>
      <c r="L6832" s="77">
        <v>23.919015000000002</v>
      </c>
      <c r="M6832" s="77">
        <v>0.42219547920346168</v>
      </c>
      <c r="N6832" s="77">
        <v>23.89698541666667</v>
      </c>
      <c r="O6832" s="77">
        <v>0.51477029921748241</v>
      </c>
      <c r="P6832" s="77">
        <v>500404</v>
      </c>
      <c r="Q6832" s="77">
        <v>2806000</v>
      </c>
      <c r="R6832" s="77">
        <v>0.18</v>
      </c>
      <c r="S6832" s="77">
        <v>26.083000000000009</v>
      </c>
      <c r="T6832" s="77">
        <v>6.6569999999999991</v>
      </c>
      <c r="U6832" s="77">
        <v>14.78</v>
      </c>
      <c r="V6832" s="77">
        <v>2.4509947848891782</v>
      </c>
      <c r="AC6832" s="77">
        <v>24.07</v>
      </c>
      <c r="AD6832" s="77">
        <v>23.36</v>
      </c>
      <c r="AH6832" s="77">
        <f>IF(AND(M6832&lt;Variables!$G$6,M6832&gt;Variables!$G$5),0,1)</f>
        <v>1</v>
      </c>
      <c r="AI6832" s="77">
        <f t="shared" si="214"/>
        <v>0</v>
      </c>
      <c r="AJ6832" s="77">
        <f>IF(I6832&gt;Variables!$G$7,0,1)</f>
        <v>1</v>
      </c>
      <c r="AK6832" s="77">
        <f>IF(F6832&gt;Variables!$G$8,0,1)</f>
        <v>1</v>
      </c>
      <c r="AL6832" s="77">
        <f>IF(G6832&gt;Variables!$G$9,0,1)</f>
        <v>1</v>
      </c>
      <c r="AM6832" s="77">
        <f>IF(AND(K6832&gt;Variables!$G$10,K6832&lt;Variables!$G$11),0,1)</f>
        <v>1</v>
      </c>
      <c r="AN6832" s="77">
        <f>IF(H6832&lt;Variables!$G$13,1,0)</f>
        <v>0</v>
      </c>
      <c r="AO6832" s="77">
        <f>IF(R6832&lt;Variables!$G$12,0,1)</f>
        <v>0</v>
      </c>
      <c r="AP6832" s="78">
        <f t="shared" si="215"/>
        <v>1</v>
      </c>
      <c r="AQ6832" s="77">
        <f>IF(V6832&lt;Variables!$G$15,1,0)</f>
        <v>1</v>
      </c>
      <c r="AR6832" s="77">
        <v>0</v>
      </c>
      <c r="AS6832" s="77">
        <v>0</v>
      </c>
      <c r="AT6832" s="77">
        <v>1</v>
      </c>
      <c r="AU6832" s="77">
        <v>0</v>
      </c>
      <c r="BA6832" s="77">
        <v>-1.84</v>
      </c>
    </row>
    <row r="6833" spans="3:53" x14ac:dyDescent="0.25">
      <c r="C6833" s="77" t="s">
        <v>790</v>
      </c>
      <c r="D6833" s="77" t="s">
        <v>530</v>
      </c>
      <c r="E6833" s="77">
        <v>52.61</v>
      </c>
      <c r="F6833" s="77">
        <v>9.27</v>
      </c>
      <c r="G6833" s="77">
        <v>0.28999999999999998</v>
      </c>
      <c r="H6833" s="77">
        <v>-99999</v>
      </c>
      <c r="I6833" s="77">
        <v>52.503999999999998</v>
      </c>
      <c r="J6833" s="77" t="s">
        <v>75</v>
      </c>
      <c r="K6833" s="77">
        <v>-99999</v>
      </c>
      <c r="L6833" s="77">
        <v>-99999</v>
      </c>
      <c r="M6833" s="77">
        <v>-99999</v>
      </c>
      <c r="N6833" s="77">
        <v>-99999</v>
      </c>
      <c r="O6833" s="77">
        <v>-99999</v>
      </c>
      <c r="P6833" s="77">
        <v>15311</v>
      </c>
      <c r="Q6833" s="77">
        <v>1670</v>
      </c>
      <c r="R6833" s="77">
        <v>9.17</v>
      </c>
      <c r="S6833" s="77">
        <v>26.083000000000009</v>
      </c>
      <c r="T6833" s="77">
        <v>6.6569999999999991</v>
      </c>
      <c r="U6833" s="77">
        <v>14.78</v>
      </c>
      <c r="V6833" s="77">
        <v>-99999</v>
      </c>
      <c r="AC6833" s="77">
        <v>52.45</v>
      </c>
      <c r="AD6833" s="77">
        <v>52.45</v>
      </c>
      <c r="AH6833" s="77">
        <f>IF(AND(M6833&lt;Variables!$G$6,M6833&gt;Variables!$G$5),0,1)</f>
        <v>1</v>
      </c>
      <c r="AI6833" s="77">
        <f t="shared" si="214"/>
        <v>1</v>
      </c>
      <c r="AJ6833" s="77">
        <f>IF(I6833&gt;Variables!$G$7,0,1)</f>
        <v>0</v>
      </c>
      <c r="AK6833" s="77">
        <f>IF(F6833&gt;Variables!$G$8,0,1)</f>
        <v>0</v>
      </c>
      <c r="AL6833" s="77">
        <f>IF(G6833&gt;Variables!$G$9,0,1)</f>
        <v>1</v>
      </c>
      <c r="AM6833" s="77">
        <f>IF(AND(K6833&gt;Variables!$G$10,K6833&lt;Variables!$G$11),0,1)</f>
        <v>1</v>
      </c>
      <c r="AN6833" s="77">
        <f>IF(H6833&lt;Variables!$G$13,1,0)</f>
        <v>1</v>
      </c>
      <c r="AO6833" s="77">
        <f>IF(R6833&lt;Variables!$G$12,0,1)</f>
        <v>1</v>
      </c>
      <c r="AP6833" s="78">
        <f t="shared" si="215"/>
        <v>1</v>
      </c>
      <c r="AQ6833" s="77">
        <f>IF(V6833&lt;Variables!$G$15,1,0)</f>
        <v>1</v>
      </c>
      <c r="AR6833" s="77">
        <v>0</v>
      </c>
      <c r="AS6833" s="77">
        <v>0</v>
      </c>
      <c r="AT6833" s="77">
        <v>0</v>
      </c>
      <c r="AU6833" s="77">
        <v>0</v>
      </c>
      <c r="BA6833" s="77">
        <v>0</v>
      </c>
    </row>
    <row r="6834" spans="3:53" x14ac:dyDescent="0.25">
      <c r="C6834" s="77" t="s">
        <v>790</v>
      </c>
      <c r="D6834" s="77" t="s">
        <v>517</v>
      </c>
      <c r="E6834" s="77">
        <v>3.86</v>
      </c>
      <c r="F6834" s="77">
        <v>34.1</v>
      </c>
      <c r="G6834" s="77">
        <v>-0.46</v>
      </c>
      <c r="H6834" s="77">
        <v>-99999</v>
      </c>
      <c r="I6834" s="77">
        <v>0.875</v>
      </c>
      <c r="J6834" s="77" t="s">
        <v>74</v>
      </c>
      <c r="K6834" s="77">
        <v>-99999</v>
      </c>
      <c r="L6834" s="77">
        <v>-99999</v>
      </c>
      <c r="M6834" s="77">
        <v>-99999</v>
      </c>
      <c r="N6834" s="77">
        <v>-99999</v>
      </c>
      <c r="O6834" s="77">
        <v>-99999</v>
      </c>
      <c r="P6834" s="77">
        <v>40000</v>
      </c>
      <c r="Q6834" s="77">
        <v>0</v>
      </c>
      <c r="R6834" s="77">
        <v>1</v>
      </c>
      <c r="S6834" s="77">
        <v>26.083000000000009</v>
      </c>
      <c r="T6834" s="77">
        <v>6.6569999999999991</v>
      </c>
      <c r="U6834" s="77">
        <v>14.78</v>
      </c>
      <c r="V6834" s="77">
        <v>-99999</v>
      </c>
      <c r="AC6834" s="77">
        <v>-99999</v>
      </c>
      <c r="AD6834" s="77">
        <v>-99999</v>
      </c>
      <c r="AH6834" s="77">
        <f>IF(AND(M6834&lt;Variables!$G$6,M6834&gt;Variables!$G$5),0,1)</f>
        <v>1</v>
      </c>
      <c r="AI6834" s="77">
        <f t="shared" ref="AI6834:AI6897" si="216">IF(L6834&gt;N6834,0,1)</f>
        <v>1</v>
      </c>
      <c r="AJ6834" s="77">
        <f>IF(I6834&gt;Variables!$G$7,0,1)</f>
        <v>1</v>
      </c>
      <c r="AK6834" s="77">
        <f>IF(F6834&gt;Variables!$G$8,0,1)</f>
        <v>0</v>
      </c>
      <c r="AL6834" s="77">
        <f>IF(G6834&gt;Variables!$G$9,0,1)</f>
        <v>1</v>
      </c>
      <c r="AM6834" s="77">
        <f>IF(AND(K6834&gt;Variables!$G$10,K6834&lt;Variables!$G$11),0,1)</f>
        <v>1</v>
      </c>
      <c r="AN6834" s="77">
        <f>IF(H6834&lt;Variables!$G$13,1,0)</f>
        <v>1</v>
      </c>
      <c r="AO6834" s="77">
        <f>IF(R6834&lt;Variables!$G$12,0,1)</f>
        <v>0</v>
      </c>
      <c r="AP6834" s="78">
        <f t="shared" ref="AP6834:AP6897" si="217">IF(J6834="Pass", 0,1)</f>
        <v>0</v>
      </c>
      <c r="AQ6834" s="77">
        <f>IF(V6834&lt;Variables!$G$15,1,0)</f>
        <v>1</v>
      </c>
      <c r="AR6834" s="77">
        <v>0</v>
      </c>
      <c r="AS6834" s="77">
        <v>0</v>
      </c>
      <c r="AT6834" s="77">
        <v>0</v>
      </c>
      <c r="AU6834" s="77">
        <v>0</v>
      </c>
      <c r="BA6834" s="77">
        <v>0</v>
      </c>
    </row>
    <row r="6835" spans="3:53" x14ac:dyDescent="0.25">
      <c r="C6835" s="77" t="s">
        <v>790</v>
      </c>
      <c r="D6835" s="77" t="s">
        <v>508</v>
      </c>
      <c r="E6835" s="77">
        <v>0.06</v>
      </c>
      <c r="F6835" s="77">
        <v>6.48</v>
      </c>
      <c r="G6835" s="77">
        <v>6.48</v>
      </c>
      <c r="H6835" s="77">
        <v>-99999</v>
      </c>
      <c r="I6835" s="77">
        <v>-68.570999999999998</v>
      </c>
      <c r="J6835" s="77" t="s">
        <v>75</v>
      </c>
      <c r="K6835" s="77">
        <v>-99999</v>
      </c>
      <c r="L6835" s="77">
        <v>5.7459999999999997E-2</v>
      </c>
      <c r="M6835" s="77">
        <v>6.9613644274286998E-2</v>
      </c>
      <c r="N6835" s="77">
        <v>5.767380952380953E-2</v>
      </c>
      <c r="O6835" s="77">
        <v>-0.30136646988400079</v>
      </c>
      <c r="P6835" s="77">
        <v>5170000</v>
      </c>
      <c r="Q6835" s="77">
        <v>3533000</v>
      </c>
      <c r="R6835" s="77">
        <v>1.46</v>
      </c>
      <c r="S6835" s="77">
        <v>26.083000000000009</v>
      </c>
      <c r="T6835" s="77">
        <v>6.6569999999999991</v>
      </c>
      <c r="U6835" s="77">
        <v>14.78</v>
      </c>
      <c r="V6835" s="77">
        <v>-99999</v>
      </c>
      <c r="AC6835" s="77">
        <v>5.7500000000000002E-2</v>
      </c>
      <c r="AD6835" s="77">
        <v>5.3999999999999999E-2</v>
      </c>
      <c r="AH6835" s="77">
        <f>IF(AND(M6835&lt;Variables!$G$6,M6835&gt;Variables!$G$5),0,1)</f>
        <v>1</v>
      </c>
      <c r="AI6835" s="77">
        <f t="shared" si="216"/>
        <v>1</v>
      </c>
      <c r="AJ6835" s="77">
        <f>IF(I6835&gt;Variables!$G$7,0,1)</f>
        <v>1</v>
      </c>
      <c r="AK6835" s="77">
        <f>IF(F6835&gt;Variables!$G$8,0,1)</f>
        <v>1</v>
      </c>
      <c r="AL6835" s="77">
        <f>IF(G6835&gt;Variables!$G$9,0,1)</f>
        <v>1</v>
      </c>
      <c r="AM6835" s="77">
        <f>IF(AND(K6835&gt;Variables!$G$10,K6835&lt;Variables!$G$11),0,1)</f>
        <v>1</v>
      </c>
      <c r="AN6835" s="77">
        <f>IF(H6835&lt;Variables!$G$13,1,0)</f>
        <v>1</v>
      </c>
      <c r="AO6835" s="77">
        <f>IF(R6835&lt;Variables!$G$12,0,1)</f>
        <v>0</v>
      </c>
      <c r="AP6835" s="78">
        <f t="shared" si="217"/>
        <v>1</v>
      </c>
      <c r="AQ6835" s="77">
        <f>IF(V6835&lt;Variables!$G$15,1,0)</f>
        <v>1</v>
      </c>
      <c r="AR6835" s="77">
        <v>0</v>
      </c>
      <c r="AS6835" s="77">
        <v>0</v>
      </c>
      <c r="AT6835" s="77">
        <v>1</v>
      </c>
      <c r="AU6835" s="77">
        <v>0</v>
      </c>
      <c r="BA6835" s="77">
        <v>-2.25</v>
      </c>
    </row>
    <row r="6836" spans="3:53" x14ac:dyDescent="0.25">
      <c r="C6836" s="77" t="s">
        <v>791</v>
      </c>
      <c r="D6836" s="77" t="s">
        <v>536</v>
      </c>
      <c r="E6836" s="77">
        <v>24.03</v>
      </c>
      <c r="F6836" s="77">
        <v>6.43</v>
      </c>
      <c r="G6836" s="77">
        <v>5.5</v>
      </c>
      <c r="H6836" s="77">
        <v>2000</v>
      </c>
      <c r="I6836" s="77">
        <v>-31.896999999999998</v>
      </c>
      <c r="J6836" s="77" t="s">
        <v>75</v>
      </c>
      <c r="K6836" s="77">
        <v>54.41</v>
      </c>
      <c r="L6836" s="77">
        <v>23.96133157894737</v>
      </c>
      <c r="M6836" s="77">
        <v>7.7910616073745775E-2</v>
      </c>
      <c r="N6836" s="77">
        <v>23.917453191489361</v>
      </c>
      <c r="O6836" s="77">
        <v>0.26151115676854492</v>
      </c>
      <c r="P6836" s="77">
        <v>525492</v>
      </c>
      <c r="Q6836" s="77">
        <v>2806000</v>
      </c>
      <c r="R6836" s="77">
        <v>0.19</v>
      </c>
      <c r="S6836" s="77">
        <v>26.318999999999999</v>
      </c>
      <c r="T6836" s="77">
        <v>6.8179999999999996</v>
      </c>
      <c r="U6836" s="77">
        <v>14.956799999999999</v>
      </c>
      <c r="V6836" s="77">
        <v>2.4096696481429181</v>
      </c>
      <c r="AC6836" s="77">
        <v>24.07</v>
      </c>
      <c r="AD6836" s="77">
        <v>23.36</v>
      </c>
      <c r="AH6836" s="77">
        <f>IF(AND(M6836&lt;Variables!$G$6,M6836&gt;Variables!$G$5),0,1)</f>
        <v>1</v>
      </c>
      <c r="AI6836" s="77">
        <f t="shared" si="216"/>
        <v>0</v>
      </c>
      <c r="AJ6836" s="77">
        <f>IF(I6836&gt;Variables!$G$7,0,1)</f>
        <v>1</v>
      </c>
      <c r="AK6836" s="77">
        <f>IF(F6836&gt;Variables!$G$8,0,1)</f>
        <v>1</v>
      </c>
      <c r="AL6836" s="77">
        <f>IF(G6836&gt;Variables!$G$9,0,1)</f>
        <v>1</v>
      </c>
      <c r="AM6836" s="77">
        <f>IF(AND(K6836&gt;Variables!$G$10,K6836&lt;Variables!$G$11),0,1)</f>
        <v>1</v>
      </c>
      <c r="AN6836" s="77">
        <f>IF(H6836&lt;Variables!$G$13,1,0)</f>
        <v>0</v>
      </c>
      <c r="AO6836" s="77">
        <f>IF(R6836&lt;Variables!$G$12,0,1)</f>
        <v>0</v>
      </c>
      <c r="AP6836" s="78">
        <f t="shared" si="217"/>
        <v>1</v>
      </c>
      <c r="AQ6836" s="77">
        <f>IF(V6836&lt;Variables!$G$15,1,0)</f>
        <v>1</v>
      </c>
      <c r="AR6836" s="77">
        <v>0</v>
      </c>
      <c r="AS6836" s="77">
        <v>0</v>
      </c>
      <c r="AT6836" s="77">
        <v>1</v>
      </c>
      <c r="AU6836" s="77">
        <v>0</v>
      </c>
      <c r="BA6836" s="77">
        <v>-1.69</v>
      </c>
    </row>
    <row r="6837" spans="3:53" x14ac:dyDescent="0.25">
      <c r="C6837" s="77" t="s">
        <v>791</v>
      </c>
      <c r="D6837" s="77" t="s">
        <v>545</v>
      </c>
      <c r="E6837" s="77">
        <v>13.07</v>
      </c>
      <c r="F6837" s="77">
        <v>12.81</v>
      </c>
      <c r="G6837" s="77">
        <v>11.28</v>
      </c>
      <c r="H6837" s="77">
        <v>1010</v>
      </c>
      <c r="I6837" s="77">
        <v>-0.03</v>
      </c>
      <c r="J6837" s="77" t="s">
        <v>75</v>
      </c>
      <c r="K6837" s="77">
        <v>49.21</v>
      </c>
      <c r="L6837" s="77">
        <v>13.030557894736839</v>
      </c>
      <c r="M6837" s="77">
        <v>-8.1024119014193638E-2</v>
      </c>
      <c r="N6837" s="77">
        <v>13.036781250000001</v>
      </c>
      <c r="O6837" s="77">
        <v>-0.12872234087688861</v>
      </c>
      <c r="P6837" s="77">
        <v>854600</v>
      </c>
      <c r="Q6837" s="77">
        <v>713380</v>
      </c>
      <c r="R6837" s="77">
        <v>1.2</v>
      </c>
      <c r="S6837" s="77">
        <v>26.318999999999999</v>
      </c>
      <c r="T6837" s="77">
        <v>6.8179999999999996</v>
      </c>
      <c r="U6837" s="77">
        <v>14.956799999999999</v>
      </c>
      <c r="V6837" s="77">
        <v>2.360737368946356</v>
      </c>
      <c r="AC6837" s="77">
        <v>13.1</v>
      </c>
      <c r="AD6837" s="77">
        <v>12.63</v>
      </c>
      <c r="AH6837" s="77">
        <f>IF(AND(M6837&lt;Variables!$G$6,M6837&gt;Variables!$G$5),0,1)</f>
        <v>1</v>
      </c>
      <c r="AI6837" s="77">
        <f t="shared" si="216"/>
        <v>1</v>
      </c>
      <c r="AJ6837" s="77">
        <f>IF(I6837&gt;Variables!$G$7,0,1)</f>
        <v>1</v>
      </c>
      <c r="AK6837" s="77">
        <f>IF(F6837&gt;Variables!$G$8,0,1)</f>
        <v>0</v>
      </c>
      <c r="AL6837" s="77">
        <f>IF(G6837&gt;Variables!$G$9,0,1)</f>
        <v>0</v>
      </c>
      <c r="AM6837" s="77">
        <f>IF(AND(K6837&gt;Variables!$G$10,K6837&lt;Variables!$G$11),0,1)</f>
        <v>1</v>
      </c>
      <c r="AN6837" s="77">
        <f>IF(H6837&lt;Variables!$G$13,1,0)</f>
        <v>1</v>
      </c>
      <c r="AO6837" s="77">
        <f>IF(R6837&lt;Variables!$G$12,0,1)</f>
        <v>0</v>
      </c>
      <c r="AP6837" s="78">
        <f t="shared" si="217"/>
        <v>1</v>
      </c>
      <c r="AQ6837" s="77">
        <f>IF(V6837&lt;Variables!$G$15,1,0)</f>
        <v>1</v>
      </c>
      <c r="AR6837" s="77">
        <v>0</v>
      </c>
      <c r="AS6837" s="77">
        <v>0</v>
      </c>
      <c r="AT6837" s="77">
        <v>0</v>
      </c>
      <c r="AU6837" s="77">
        <v>1</v>
      </c>
      <c r="BA6837" s="77">
        <v>-0.99</v>
      </c>
    </row>
    <row r="6838" spans="3:53" x14ac:dyDescent="0.25">
      <c r="C6838" s="77" t="s">
        <v>791</v>
      </c>
      <c r="D6838" s="77" t="s">
        <v>546</v>
      </c>
      <c r="E6838" s="77">
        <v>19.02</v>
      </c>
      <c r="F6838" s="77">
        <v>7.25</v>
      </c>
      <c r="G6838" s="77">
        <v>6.16</v>
      </c>
      <c r="H6838" s="77">
        <v>5410</v>
      </c>
      <c r="I6838" s="77">
        <v>0.745</v>
      </c>
      <c r="J6838" s="77" t="s">
        <v>75</v>
      </c>
      <c r="K6838" s="77">
        <v>81.66</v>
      </c>
      <c r="L6838" s="77">
        <v>18.79317</v>
      </c>
      <c r="M6838" s="77">
        <v>0.83450530166014003</v>
      </c>
      <c r="N6838" s="77">
        <v>18.595762000000001</v>
      </c>
      <c r="O6838" s="77">
        <v>1.9049394157657999</v>
      </c>
      <c r="P6838" s="77">
        <v>5355000</v>
      </c>
      <c r="Q6838" s="77">
        <v>15192000</v>
      </c>
      <c r="R6838" s="77">
        <v>0.35</v>
      </c>
      <c r="S6838" s="77">
        <v>26.318999999999999</v>
      </c>
      <c r="T6838" s="77">
        <v>6.8179999999999996</v>
      </c>
      <c r="U6838" s="77">
        <v>14.956799999999999</v>
      </c>
      <c r="V6838" s="77">
        <v>2.5969982376444189</v>
      </c>
      <c r="AC6838" s="77">
        <v>19.414999999999999</v>
      </c>
      <c r="AD6838" s="77">
        <v>18.7501</v>
      </c>
      <c r="AH6838" s="77">
        <f>IF(AND(M6838&lt;Variables!$G$6,M6838&gt;Variables!$G$5),0,1)</f>
        <v>1</v>
      </c>
      <c r="AI6838" s="77">
        <f t="shared" si="216"/>
        <v>0</v>
      </c>
      <c r="AJ6838" s="77">
        <f>IF(I6838&gt;Variables!$G$7,0,1)</f>
        <v>1</v>
      </c>
      <c r="AK6838" s="77">
        <f>IF(F6838&gt;Variables!$G$8,0,1)</f>
        <v>1</v>
      </c>
      <c r="AL6838" s="77">
        <f>IF(G6838&gt;Variables!$G$9,0,1)</f>
        <v>1</v>
      </c>
      <c r="AM6838" s="77">
        <f>IF(AND(K6838&gt;Variables!$G$10,K6838&lt;Variables!$G$11),0,1)</f>
        <v>1</v>
      </c>
      <c r="AN6838" s="77">
        <f>IF(H6838&lt;Variables!$G$13,1,0)</f>
        <v>0</v>
      </c>
      <c r="AO6838" s="77">
        <f>IF(R6838&lt;Variables!$G$12,0,1)</f>
        <v>0</v>
      </c>
      <c r="AP6838" s="78">
        <f t="shared" si="217"/>
        <v>1</v>
      </c>
      <c r="AQ6838" s="77">
        <f>IF(V6838&lt;Variables!$G$15,1,0)</f>
        <v>1</v>
      </c>
      <c r="AR6838" s="77">
        <v>0</v>
      </c>
      <c r="AS6838" s="77">
        <v>0</v>
      </c>
      <c r="AT6838" s="77">
        <v>1</v>
      </c>
      <c r="AU6838" s="77">
        <v>0</v>
      </c>
      <c r="BA6838" s="77">
        <v>-1.23</v>
      </c>
    </row>
    <row r="6839" spans="3:53" x14ac:dyDescent="0.25">
      <c r="C6839" s="77" t="s">
        <v>791</v>
      </c>
      <c r="D6839" s="77" t="s">
        <v>517</v>
      </c>
      <c r="E6839" s="77">
        <v>3.86</v>
      </c>
      <c r="F6839" s="77">
        <v>34.1</v>
      </c>
      <c r="G6839" s="77">
        <v>-0.46</v>
      </c>
      <c r="H6839" s="77">
        <v>-99999</v>
      </c>
      <c r="I6839" s="77">
        <v>0.875</v>
      </c>
      <c r="J6839" s="77" t="s">
        <v>74</v>
      </c>
      <c r="K6839" s="77">
        <v>-99999</v>
      </c>
      <c r="L6839" s="77">
        <v>-99999</v>
      </c>
      <c r="M6839" s="77">
        <v>-99999</v>
      </c>
      <c r="N6839" s="77">
        <v>-99999</v>
      </c>
      <c r="O6839" s="77">
        <v>-99999</v>
      </c>
      <c r="P6839" s="77">
        <v>40000</v>
      </c>
      <c r="Q6839" s="77">
        <v>0</v>
      </c>
      <c r="R6839" s="77">
        <v>1</v>
      </c>
      <c r="S6839" s="77">
        <v>26.318999999999999</v>
      </c>
      <c r="T6839" s="77">
        <v>6.8179999999999996</v>
      </c>
      <c r="U6839" s="77">
        <v>14.956799999999999</v>
      </c>
      <c r="V6839" s="77">
        <v>-99999</v>
      </c>
      <c r="AC6839" s="77">
        <v>-99999</v>
      </c>
      <c r="AD6839" s="77">
        <v>-99999</v>
      </c>
      <c r="AH6839" s="77">
        <f>IF(AND(M6839&lt;Variables!$G$6,M6839&gt;Variables!$G$5),0,1)</f>
        <v>1</v>
      </c>
      <c r="AI6839" s="77">
        <f t="shared" si="216"/>
        <v>1</v>
      </c>
      <c r="AJ6839" s="77">
        <f>IF(I6839&gt;Variables!$G$7,0,1)</f>
        <v>1</v>
      </c>
      <c r="AK6839" s="77">
        <f>IF(F6839&gt;Variables!$G$8,0,1)</f>
        <v>0</v>
      </c>
      <c r="AL6839" s="77">
        <f>IF(G6839&gt;Variables!$G$9,0,1)</f>
        <v>1</v>
      </c>
      <c r="AM6839" s="77">
        <f>IF(AND(K6839&gt;Variables!$G$10,K6839&lt;Variables!$G$11),0,1)</f>
        <v>1</v>
      </c>
      <c r="AN6839" s="77">
        <f>IF(H6839&lt;Variables!$G$13,1,0)</f>
        <v>1</v>
      </c>
      <c r="AO6839" s="77">
        <f>IF(R6839&lt;Variables!$G$12,0,1)</f>
        <v>0</v>
      </c>
      <c r="AP6839" s="78">
        <f t="shared" si="217"/>
        <v>0</v>
      </c>
      <c r="AQ6839" s="77">
        <f>IF(V6839&lt;Variables!$G$15,1,0)</f>
        <v>1</v>
      </c>
      <c r="AR6839" s="77">
        <v>0</v>
      </c>
      <c r="AS6839" s="77">
        <v>0</v>
      </c>
      <c r="AT6839" s="77">
        <v>0</v>
      </c>
      <c r="AU6839" s="77">
        <v>0</v>
      </c>
      <c r="BA6839" s="77">
        <v>0</v>
      </c>
    </row>
    <row r="6840" spans="3:53" x14ac:dyDescent="0.25">
      <c r="C6840" s="77" t="s">
        <v>791</v>
      </c>
      <c r="D6840" s="77" t="s">
        <v>530</v>
      </c>
      <c r="E6840" s="77">
        <v>52.61</v>
      </c>
      <c r="F6840" s="77">
        <v>9.27</v>
      </c>
      <c r="G6840" s="77">
        <v>0.28999999999999998</v>
      </c>
      <c r="H6840" s="77">
        <v>-99999</v>
      </c>
      <c r="I6840" s="77">
        <v>52.503999999999998</v>
      </c>
      <c r="J6840" s="77" t="s">
        <v>75</v>
      </c>
      <c r="K6840" s="77">
        <v>-99999</v>
      </c>
      <c r="L6840" s="77">
        <v>-99999</v>
      </c>
      <c r="M6840" s="77">
        <v>-99999</v>
      </c>
      <c r="N6840" s="77">
        <v>-99999</v>
      </c>
      <c r="O6840" s="77">
        <v>-99999</v>
      </c>
      <c r="P6840" s="77">
        <v>15311</v>
      </c>
      <c r="Q6840" s="77">
        <v>1670</v>
      </c>
      <c r="R6840" s="77">
        <v>9.17</v>
      </c>
      <c r="S6840" s="77">
        <v>26.318999999999999</v>
      </c>
      <c r="T6840" s="77">
        <v>6.8179999999999996</v>
      </c>
      <c r="U6840" s="77">
        <v>14.956799999999999</v>
      </c>
      <c r="V6840" s="77">
        <v>-99999</v>
      </c>
      <c r="AC6840" s="77">
        <v>52.45</v>
      </c>
      <c r="AD6840" s="77">
        <v>52.45</v>
      </c>
      <c r="AH6840" s="77">
        <f>IF(AND(M6840&lt;Variables!$G$6,M6840&gt;Variables!$G$5),0,1)</f>
        <v>1</v>
      </c>
      <c r="AI6840" s="77">
        <f t="shared" si="216"/>
        <v>1</v>
      </c>
      <c r="AJ6840" s="77">
        <f>IF(I6840&gt;Variables!$G$7,0,1)</f>
        <v>0</v>
      </c>
      <c r="AK6840" s="77">
        <f>IF(F6840&gt;Variables!$G$8,0,1)</f>
        <v>0</v>
      </c>
      <c r="AL6840" s="77">
        <f>IF(G6840&gt;Variables!$G$9,0,1)</f>
        <v>1</v>
      </c>
      <c r="AM6840" s="77">
        <f>IF(AND(K6840&gt;Variables!$G$10,K6840&lt;Variables!$G$11),0,1)</f>
        <v>1</v>
      </c>
      <c r="AN6840" s="77">
        <f>IF(H6840&lt;Variables!$G$13,1,0)</f>
        <v>1</v>
      </c>
      <c r="AO6840" s="77">
        <f>IF(R6840&lt;Variables!$G$12,0,1)</f>
        <v>1</v>
      </c>
      <c r="AP6840" s="78">
        <f t="shared" si="217"/>
        <v>1</v>
      </c>
      <c r="AQ6840" s="77">
        <f>IF(V6840&lt;Variables!$G$15,1,0)</f>
        <v>1</v>
      </c>
      <c r="AR6840" s="77">
        <v>0</v>
      </c>
      <c r="AS6840" s="77">
        <v>0</v>
      </c>
      <c r="AT6840" s="77">
        <v>0</v>
      </c>
      <c r="AU6840" s="77">
        <v>0</v>
      </c>
      <c r="BA6840" s="77">
        <v>0</v>
      </c>
    </row>
    <row r="6841" spans="3:53" x14ac:dyDescent="0.25">
      <c r="C6841" s="77" t="s">
        <v>791</v>
      </c>
      <c r="D6841" s="77" t="s">
        <v>512</v>
      </c>
      <c r="E6841" s="77">
        <v>31.18</v>
      </c>
      <c r="F6841" s="77">
        <v>16.07</v>
      </c>
      <c r="G6841" s="77">
        <v>8.26</v>
      </c>
      <c r="H6841" s="77">
        <v>1140</v>
      </c>
      <c r="I6841" s="77">
        <v>1545.002</v>
      </c>
      <c r="J6841" s="77" t="s">
        <v>75</v>
      </c>
      <c r="K6841" s="77">
        <v>42.03</v>
      </c>
      <c r="L6841" s="77">
        <v>31.14761578947369</v>
      </c>
      <c r="M6841" s="77">
        <v>-0.18497656405906299</v>
      </c>
      <c r="N6841" s="77">
        <v>31.711634693877549</v>
      </c>
      <c r="O6841" s="77">
        <v>-1.96027325578888</v>
      </c>
      <c r="P6841" s="77">
        <v>406850</v>
      </c>
      <c r="Q6841" s="77">
        <v>282830</v>
      </c>
      <c r="R6841" s="77">
        <v>1.44</v>
      </c>
      <c r="S6841" s="77">
        <v>26.318999999999999</v>
      </c>
      <c r="T6841" s="77">
        <v>6.8179999999999996</v>
      </c>
      <c r="U6841" s="77">
        <v>14.956799999999999</v>
      </c>
      <c r="V6841" s="77">
        <v>2.2849825184990249</v>
      </c>
      <c r="AC6841" s="77">
        <v>31.17</v>
      </c>
      <c r="AD6841" s="77">
        <v>28.9</v>
      </c>
      <c r="AH6841" s="77">
        <f>IF(AND(M6841&lt;Variables!$G$6,M6841&gt;Variables!$G$5),0,1)</f>
        <v>1</v>
      </c>
      <c r="AI6841" s="77">
        <f t="shared" si="216"/>
        <v>1</v>
      </c>
      <c r="AJ6841" s="77">
        <f>IF(I6841&gt;Variables!$G$7,0,1)</f>
        <v>0</v>
      </c>
      <c r="AK6841" s="77">
        <f>IF(F6841&gt;Variables!$G$8,0,1)</f>
        <v>0</v>
      </c>
      <c r="AL6841" s="77">
        <f>IF(G6841&gt;Variables!$G$9,0,1)</f>
        <v>1</v>
      </c>
      <c r="AM6841" s="77">
        <f>IF(AND(K6841&gt;Variables!$G$10,K6841&lt;Variables!$G$11),0,1)</f>
        <v>1</v>
      </c>
      <c r="AN6841" s="77">
        <f>IF(H6841&lt;Variables!$G$13,1,0)</f>
        <v>1</v>
      </c>
      <c r="AO6841" s="77">
        <f>IF(R6841&lt;Variables!$G$12,0,1)</f>
        <v>0</v>
      </c>
      <c r="AP6841" s="78">
        <f t="shared" si="217"/>
        <v>1</v>
      </c>
      <c r="AQ6841" s="77">
        <f>IF(V6841&lt;Variables!$G$15,1,0)</f>
        <v>1</v>
      </c>
      <c r="AR6841" s="77">
        <v>0</v>
      </c>
      <c r="AS6841" s="77">
        <v>0</v>
      </c>
      <c r="AT6841" s="77">
        <v>1</v>
      </c>
      <c r="AU6841" s="77">
        <v>0</v>
      </c>
      <c r="BA6841" s="77">
        <v>-2.25</v>
      </c>
    </row>
    <row r="6842" spans="3:53" x14ac:dyDescent="0.25">
      <c r="C6842" s="77" t="s">
        <v>791</v>
      </c>
      <c r="D6842" s="77" t="s">
        <v>501</v>
      </c>
      <c r="E6842" s="77">
        <v>30.53</v>
      </c>
      <c r="F6842" s="77">
        <v>17.96</v>
      </c>
      <c r="G6842" s="77">
        <v>14.08</v>
      </c>
      <c r="H6842" s="77">
        <v>3860</v>
      </c>
      <c r="I6842" s="77">
        <v>6.7000000000000004E-2</v>
      </c>
      <c r="J6842" s="77" t="s">
        <v>75</v>
      </c>
      <c r="K6842" s="77">
        <v>57.39</v>
      </c>
      <c r="L6842" s="77">
        <v>30.51992105263157</v>
      </c>
      <c r="M6842" s="77">
        <v>6.5789643865064987E-2</v>
      </c>
      <c r="N6842" s="77">
        <v>30.186785714285719</v>
      </c>
      <c r="O6842" s="77">
        <v>1.170095713592731</v>
      </c>
      <c r="P6842" s="77">
        <v>467313</v>
      </c>
      <c r="Q6842" s="77">
        <v>245553</v>
      </c>
      <c r="R6842" s="77">
        <v>1.9</v>
      </c>
      <c r="S6842" s="77">
        <v>26.318999999999999</v>
      </c>
      <c r="T6842" s="77">
        <v>6.8179999999999996</v>
      </c>
      <c r="U6842" s="77">
        <v>14.956799999999999</v>
      </c>
      <c r="V6842" s="77">
        <v>2.4404457656274539</v>
      </c>
      <c r="AC6842" s="77">
        <v>30.5</v>
      </c>
      <c r="AD6842" s="77">
        <v>28.98</v>
      </c>
      <c r="AH6842" s="77">
        <f>IF(AND(M6842&lt;Variables!$G$6,M6842&gt;Variables!$G$5),0,1)</f>
        <v>1</v>
      </c>
      <c r="AI6842" s="77">
        <f t="shared" si="216"/>
        <v>0</v>
      </c>
      <c r="AJ6842" s="77">
        <f>IF(I6842&gt;Variables!$G$7,0,1)</f>
        <v>1</v>
      </c>
      <c r="AK6842" s="77">
        <f>IF(F6842&gt;Variables!$G$8,0,1)</f>
        <v>0</v>
      </c>
      <c r="AL6842" s="77">
        <f>IF(G6842&gt;Variables!$G$9,0,1)</f>
        <v>0</v>
      </c>
      <c r="AM6842" s="77">
        <f>IF(AND(K6842&gt;Variables!$G$10,K6842&lt;Variables!$G$11),0,1)</f>
        <v>1</v>
      </c>
      <c r="AN6842" s="77">
        <f>IF(H6842&lt;Variables!$G$13,1,0)</f>
        <v>0</v>
      </c>
      <c r="AO6842" s="77">
        <f>IF(R6842&lt;Variables!$G$12,0,1)</f>
        <v>0</v>
      </c>
      <c r="AP6842" s="78">
        <f t="shared" si="217"/>
        <v>1</v>
      </c>
      <c r="AQ6842" s="77">
        <f>IF(V6842&lt;Variables!$G$15,1,0)</f>
        <v>1</v>
      </c>
      <c r="AR6842" s="77">
        <v>0</v>
      </c>
      <c r="AS6842" s="77">
        <v>0</v>
      </c>
      <c r="AT6842" s="77">
        <v>1</v>
      </c>
      <c r="AU6842" s="77">
        <v>0</v>
      </c>
      <c r="BA6842" s="77">
        <v>-2.25</v>
      </c>
    </row>
    <row r="6843" spans="3:53" x14ac:dyDescent="0.25">
      <c r="C6843" s="77" t="s">
        <v>791</v>
      </c>
      <c r="D6843" s="77" t="s">
        <v>524</v>
      </c>
      <c r="E6843" s="77">
        <v>8.1199999999999992</v>
      </c>
      <c r="F6843" s="77">
        <v>32.5</v>
      </c>
      <c r="G6843" s="77">
        <v>32.51</v>
      </c>
      <c r="H6843" s="77">
        <v>208.66</v>
      </c>
      <c r="I6843" s="77">
        <v>-8.5470000000000006</v>
      </c>
      <c r="J6843" s="77" t="s">
        <v>75</v>
      </c>
      <c r="K6843" s="77">
        <v>49.4</v>
      </c>
      <c r="L6843" s="77">
        <v>8.0974200000000014</v>
      </c>
      <c r="M6843" s="77">
        <v>-0.33986133854982048</v>
      </c>
      <c r="N6843" s="77">
        <v>8.1766440000000014</v>
      </c>
      <c r="O6843" s="77">
        <v>-1.305474470944324</v>
      </c>
      <c r="P6843" s="77">
        <v>87400000</v>
      </c>
      <c r="Q6843" s="77">
        <v>18770000</v>
      </c>
      <c r="R6843" s="77">
        <v>4.66</v>
      </c>
      <c r="S6843" s="77">
        <v>26.318999999999999</v>
      </c>
      <c r="T6843" s="77">
        <v>6.8179999999999996</v>
      </c>
      <c r="U6843" s="77">
        <v>14.956799999999999</v>
      </c>
      <c r="V6843" s="77">
        <v>2.3690314830748558</v>
      </c>
      <c r="AC6843" s="77">
        <v>8.5399999999999991</v>
      </c>
      <c r="AD6843" s="77">
        <v>7.22</v>
      </c>
      <c r="AH6843" s="77">
        <f>IF(AND(M6843&lt;Variables!$G$6,M6843&gt;Variables!$G$5),0,1)</f>
        <v>1</v>
      </c>
      <c r="AI6843" s="77">
        <f t="shared" si="216"/>
        <v>1</v>
      </c>
      <c r="AJ6843" s="77">
        <f>IF(I6843&gt;Variables!$G$7,0,1)</f>
        <v>1</v>
      </c>
      <c r="AK6843" s="77">
        <f>IF(F6843&gt;Variables!$G$8,0,1)</f>
        <v>0</v>
      </c>
      <c r="AL6843" s="77">
        <f>IF(G6843&gt;Variables!$G$9,0,1)</f>
        <v>0</v>
      </c>
      <c r="AM6843" s="77">
        <f>IF(AND(K6843&gt;Variables!$G$10,K6843&lt;Variables!$G$11),0,1)</f>
        <v>1</v>
      </c>
      <c r="AN6843" s="77">
        <f>IF(H6843&lt;Variables!$G$13,1,0)</f>
        <v>1</v>
      </c>
      <c r="AO6843" s="77">
        <f>IF(R6843&lt;Variables!$G$12,0,1)</f>
        <v>1</v>
      </c>
      <c r="AP6843" s="78">
        <f t="shared" si="217"/>
        <v>1</v>
      </c>
      <c r="AQ6843" s="77">
        <f>IF(V6843&lt;Variables!$G$15,1,0)</f>
        <v>1</v>
      </c>
      <c r="AR6843" s="77">
        <v>1</v>
      </c>
      <c r="AS6843" s="77">
        <v>0</v>
      </c>
      <c r="AT6843" s="77">
        <v>0</v>
      </c>
      <c r="AU6843" s="77">
        <v>0</v>
      </c>
      <c r="BA6843" s="77">
        <v>2</v>
      </c>
    </row>
    <row r="6844" spans="3:53" x14ac:dyDescent="0.25">
      <c r="C6844" s="77" t="s">
        <v>791</v>
      </c>
      <c r="D6844" s="77" t="s">
        <v>507</v>
      </c>
      <c r="E6844" s="77">
        <v>26.16</v>
      </c>
      <c r="F6844" s="77">
        <v>7.97</v>
      </c>
      <c r="G6844" s="77">
        <v>7.66</v>
      </c>
      <c r="H6844" s="77">
        <v>3900</v>
      </c>
      <c r="I6844" s="77">
        <v>238.92099999999999</v>
      </c>
      <c r="J6844" s="77" t="s">
        <v>75</v>
      </c>
      <c r="K6844" s="77">
        <v>59.88</v>
      </c>
      <c r="L6844" s="77">
        <v>25.950420000000001</v>
      </c>
      <c r="M6844" s="77">
        <v>0.51860432316703653</v>
      </c>
      <c r="N6844" s="77">
        <v>25.968404</v>
      </c>
      <c r="O6844" s="77">
        <v>0.44899178247536831</v>
      </c>
      <c r="P6844" s="77">
        <v>6432000</v>
      </c>
      <c r="Q6844" s="77">
        <v>9769000</v>
      </c>
      <c r="R6844" s="77">
        <v>0.66</v>
      </c>
      <c r="S6844" s="77">
        <v>26.318999999999999</v>
      </c>
      <c r="T6844" s="77">
        <v>6.8179999999999996</v>
      </c>
      <c r="U6844" s="77">
        <v>14.956799999999999</v>
      </c>
      <c r="V6844" s="77">
        <v>2.4410755222588301</v>
      </c>
      <c r="AC6844" s="77">
        <v>26.84</v>
      </c>
      <c r="AD6844" s="77">
        <v>25.94</v>
      </c>
      <c r="AH6844" s="77">
        <f>IF(AND(M6844&lt;Variables!$G$6,M6844&gt;Variables!$G$5),0,1)</f>
        <v>1</v>
      </c>
      <c r="AI6844" s="77">
        <f t="shared" si="216"/>
        <v>1</v>
      </c>
      <c r="AJ6844" s="77">
        <f>IF(I6844&gt;Variables!$G$7,0,1)</f>
        <v>0</v>
      </c>
      <c r="AK6844" s="77">
        <f>IF(F6844&gt;Variables!$G$8,0,1)</f>
        <v>1</v>
      </c>
      <c r="AL6844" s="77">
        <f>IF(G6844&gt;Variables!$G$9,0,1)</f>
        <v>1</v>
      </c>
      <c r="AM6844" s="77">
        <f>IF(AND(K6844&gt;Variables!$G$10,K6844&lt;Variables!$G$11),0,1)</f>
        <v>1</v>
      </c>
      <c r="AN6844" s="77">
        <f>IF(H6844&lt;Variables!$G$13,1,0)</f>
        <v>0</v>
      </c>
      <c r="AO6844" s="77">
        <f>IF(R6844&lt;Variables!$G$12,0,1)</f>
        <v>0</v>
      </c>
      <c r="AP6844" s="78">
        <f t="shared" si="217"/>
        <v>1</v>
      </c>
      <c r="AQ6844" s="77">
        <f>IF(V6844&lt;Variables!$G$15,1,0)</f>
        <v>1</v>
      </c>
      <c r="AR6844" s="77">
        <v>1</v>
      </c>
      <c r="AS6844" s="77">
        <v>0</v>
      </c>
      <c r="AT6844" s="77">
        <v>0</v>
      </c>
      <c r="AU6844" s="77">
        <v>0</v>
      </c>
      <c r="BA6844" s="77">
        <v>2</v>
      </c>
    </row>
    <row r="6845" spans="3:53" x14ac:dyDescent="0.25">
      <c r="C6845" s="77" t="s">
        <v>791</v>
      </c>
      <c r="D6845" s="77" t="s">
        <v>498</v>
      </c>
      <c r="E6845" s="77">
        <v>37.97</v>
      </c>
      <c r="F6845" s="77">
        <v>6.33</v>
      </c>
      <c r="G6845" s="77">
        <v>5.77</v>
      </c>
      <c r="H6845" s="77">
        <v>5300</v>
      </c>
      <c r="I6845" s="77">
        <v>-11.256</v>
      </c>
      <c r="J6845" s="77" t="s">
        <v>74</v>
      </c>
      <c r="K6845" s="77">
        <v>56.96</v>
      </c>
      <c r="L6845" s="77">
        <v>37.729559999999999</v>
      </c>
      <c r="M6845" s="77">
        <v>0.33247140968513161</v>
      </c>
      <c r="N6845" s="77">
        <v>37.568554000000013</v>
      </c>
      <c r="O6845" s="77">
        <v>0.7624621378826314</v>
      </c>
      <c r="P6845" s="77">
        <v>1041000</v>
      </c>
      <c r="Q6845" s="77">
        <v>1530000</v>
      </c>
      <c r="R6845" s="77">
        <v>0.68</v>
      </c>
      <c r="S6845" s="77">
        <v>26.318999999999999</v>
      </c>
      <c r="T6845" s="77">
        <v>6.8179999999999996</v>
      </c>
      <c r="U6845" s="77">
        <v>14.956799999999999</v>
      </c>
      <c r="V6845" s="77">
        <v>2.423778508427239</v>
      </c>
      <c r="AC6845" s="77">
        <v>38.679900000000004</v>
      </c>
      <c r="AD6845" s="77">
        <v>37.685000000000002</v>
      </c>
      <c r="AH6845" s="77">
        <f>IF(AND(M6845&lt;Variables!$G$6,M6845&gt;Variables!$G$5),0,1)</f>
        <v>1</v>
      </c>
      <c r="AI6845" s="77">
        <f t="shared" si="216"/>
        <v>0</v>
      </c>
      <c r="AJ6845" s="77">
        <f>IF(I6845&gt;Variables!$G$7,0,1)</f>
        <v>1</v>
      </c>
      <c r="AK6845" s="77">
        <f>IF(F6845&gt;Variables!$G$8,0,1)</f>
        <v>1</v>
      </c>
      <c r="AL6845" s="77">
        <f>IF(G6845&gt;Variables!$G$9,0,1)</f>
        <v>1</v>
      </c>
      <c r="AM6845" s="77">
        <f>IF(AND(K6845&gt;Variables!$G$10,K6845&lt;Variables!$G$11),0,1)</f>
        <v>1</v>
      </c>
      <c r="AN6845" s="77">
        <f>IF(H6845&lt;Variables!$G$13,1,0)</f>
        <v>0</v>
      </c>
      <c r="AO6845" s="77">
        <f>IF(R6845&lt;Variables!$G$12,0,1)</f>
        <v>0</v>
      </c>
      <c r="AP6845" s="78">
        <f t="shared" si="217"/>
        <v>0</v>
      </c>
      <c r="AQ6845" s="77">
        <f>IF(V6845&lt;Variables!$G$15,1,0)</f>
        <v>1</v>
      </c>
      <c r="AR6845" s="77">
        <v>0</v>
      </c>
      <c r="AS6845" s="77">
        <v>1</v>
      </c>
      <c r="AT6845" s="77">
        <v>0</v>
      </c>
      <c r="AU6845" s="77">
        <v>0</v>
      </c>
      <c r="BA6845" s="77">
        <v>0.16</v>
      </c>
    </row>
    <row r="6846" spans="3:53" x14ac:dyDescent="0.25">
      <c r="C6846" s="77" t="s">
        <v>791</v>
      </c>
      <c r="D6846" s="77" t="s">
        <v>491</v>
      </c>
      <c r="E6846" s="77">
        <v>14</v>
      </c>
      <c r="F6846" s="77">
        <v>6.53</v>
      </c>
      <c r="G6846" s="77">
        <v>-0.39</v>
      </c>
      <c r="H6846" s="77">
        <v>12130</v>
      </c>
      <c r="I6846" s="77">
        <v>93.073999999999998</v>
      </c>
      <c r="J6846" s="77" t="s">
        <v>74</v>
      </c>
      <c r="K6846" s="77">
        <v>50</v>
      </c>
      <c r="L6846" s="77">
        <v>13.936999999999999</v>
      </c>
      <c r="M6846" s="77">
        <v>0.1291526153404528</v>
      </c>
      <c r="N6846" s="77">
        <v>13.94488235294118</v>
      </c>
      <c r="O6846" s="77">
        <v>7.2554553009103226E-2</v>
      </c>
      <c r="P6846" s="77">
        <v>60505</v>
      </c>
      <c r="Q6846" s="77">
        <v>162862</v>
      </c>
      <c r="R6846" s="77">
        <v>0.37</v>
      </c>
      <c r="S6846" s="77">
        <v>26.318999999999999</v>
      </c>
      <c r="T6846" s="77">
        <v>6.8179999999999996</v>
      </c>
      <c r="U6846" s="77">
        <v>14.956799999999999</v>
      </c>
      <c r="V6846" s="77">
        <v>2.363642032001148</v>
      </c>
      <c r="AC6846" s="77">
        <v>13.99</v>
      </c>
      <c r="AD6846" s="77">
        <v>13.86</v>
      </c>
      <c r="AH6846" s="77">
        <f>IF(AND(M6846&lt;Variables!$G$6,M6846&gt;Variables!$G$5),0,1)</f>
        <v>1</v>
      </c>
      <c r="AI6846" s="77">
        <f t="shared" si="216"/>
        <v>1</v>
      </c>
      <c r="AJ6846" s="77">
        <f>IF(I6846&gt;Variables!$G$7,0,1)</f>
        <v>0</v>
      </c>
      <c r="AK6846" s="77">
        <f>IF(F6846&gt;Variables!$G$8,0,1)</f>
        <v>1</v>
      </c>
      <c r="AL6846" s="77">
        <f>IF(G6846&gt;Variables!$G$9,0,1)</f>
        <v>1</v>
      </c>
      <c r="AM6846" s="77">
        <f>IF(AND(K6846&gt;Variables!$G$10,K6846&lt;Variables!$G$11),0,1)</f>
        <v>1</v>
      </c>
      <c r="AN6846" s="77">
        <f>IF(H6846&lt;Variables!$G$13,1,0)</f>
        <v>0</v>
      </c>
      <c r="AO6846" s="77">
        <f>IF(R6846&lt;Variables!$G$12,0,1)</f>
        <v>0</v>
      </c>
      <c r="AP6846" s="78">
        <f t="shared" si="217"/>
        <v>0</v>
      </c>
      <c r="AQ6846" s="77">
        <f>IF(V6846&lt;Variables!$G$15,1,0)</f>
        <v>1</v>
      </c>
      <c r="AR6846" s="77">
        <v>0</v>
      </c>
      <c r="AS6846" s="77">
        <v>0</v>
      </c>
      <c r="AT6846" s="77">
        <v>0</v>
      </c>
      <c r="AU6846" s="77">
        <v>0</v>
      </c>
      <c r="BA6846" s="77">
        <v>0</v>
      </c>
    </row>
    <row r="6847" spans="3:53" x14ac:dyDescent="0.25">
      <c r="C6847" s="77" t="s">
        <v>791</v>
      </c>
      <c r="D6847" s="77" t="s">
        <v>489</v>
      </c>
      <c r="E6847" s="77">
        <v>27.91</v>
      </c>
      <c r="F6847" s="77">
        <v>8.15</v>
      </c>
      <c r="G6847" s="77">
        <v>7.23</v>
      </c>
      <c r="H6847" s="77">
        <v>3040</v>
      </c>
      <c r="I6847" s="77">
        <v>6.4749999999999996</v>
      </c>
      <c r="J6847" s="77" t="s">
        <v>74</v>
      </c>
      <c r="K6847" s="77">
        <v>62.87</v>
      </c>
      <c r="L6847" s="77">
        <v>27.660489999999999</v>
      </c>
      <c r="M6847" s="77">
        <v>0.2693733914330515</v>
      </c>
      <c r="N6847" s="77">
        <v>27.598524000000001</v>
      </c>
      <c r="O6847" s="77">
        <v>0.49450470612123409</v>
      </c>
      <c r="P6847" s="77">
        <v>1047000</v>
      </c>
      <c r="Q6847" s="77">
        <v>1247000</v>
      </c>
      <c r="R6847" s="77">
        <v>0.84</v>
      </c>
      <c r="S6847" s="77">
        <v>26.318999999999999</v>
      </c>
      <c r="T6847" s="77">
        <v>6.8179999999999996</v>
      </c>
      <c r="U6847" s="77">
        <v>14.956799999999999</v>
      </c>
      <c r="V6847" s="77">
        <v>2.4833172707608582</v>
      </c>
      <c r="AC6847" s="77">
        <v>27.88</v>
      </c>
      <c r="AD6847" s="77">
        <v>27.055</v>
      </c>
      <c r="AH6847" s="77">
        <f>IF(AND(M6847&lt;Variables!$G$6,M6847&gt;Variables!$G$5),0,1)</f>
        <v>1</v>
      </c>
      <c r="AI6847" s="77">
        <f t="shared" si="216"/>
        <v>0</v>
      </c>
      <c r="AJ6847" s="77">
        <f>IF(I6847&gt;Variables!$G$7,0,1)</f>
        <v>1</v>
      </c>
      <c r="AK6847" s="77">
        <f>IF(F6847&gt;Variables!$G$8,0,1)</f>
        <v>1</v>
      </c>
      <c r="AL6847" s="77">
        <f>IF(G6847&gt;Variables!$G$9,0,1)</f>
        <v>1</v>
      </c>
      <c r="AM6847" s="77">
        <f>IF(AND(K6847&gt;Variables!$G$10,K6847&lt;Variables!$G$11),0,1)</f>
        <v>0</v>
      </c>
      <c r="AN6847" s="77">
        <f>IF(H6847&lt;Variables!$G$13,1,0)</f>
        <v>0</v>
      </c>
      <c r="AO6847" s="77">
        <f>IF(R6847&lt;Variables!$G$12,0,1)</f>
        <v>0</v>
      </c>
      <c r="AP6847" s="78">
        <f t="shared" si="217"/>
        <v>0</v>
      </c>
      <c r="AQ6847" s="77">
        <f>IF(V6847&lt;Variables!$G$15,1,0)</f>
        <v>1</v>
      </c>
      <c r="AR6847" s="77">
        <v>0</v>
      </c>
      <c r="AS6847" s="77">
        <v>0</v>
      </c>
      <c r="AT6847" s="77">
        <v>1</v>
      </c>
      <c r="AU6847" s="77">
        <v>0</v>
      </c>
      <c r="BA6847" s="77">
        <v>-1.41</v>
      </c>
    </row>
    <row r="6848" spans="3:53" x14ac:dyDescent="0.25">
      <c r="C6848" s="77" t="s">
        <v>791</v>
      </c>
      <c r="D6848" s="77" t="s">
        <v>488</v>
      </c>
      <c r="E6848" s="77">
        <v>6.92</v>
      </c>
      <c r="F6848" s="77">
        <v>61.92</v>
      </c>
      <c r="G6848" s="77">
        <v>-4.88</v>
      </c>
      <c r="H6848" s="77">
        <v>125.36</v>
      </c>
      <c r="I6848" s="77">
        <v>14.013999999999999</v>
      </c>
      <c r="J6848" s="77" t="s">
        <v>75</v>
      </c>
      <c r="K6848" s="77">
        <v>33.840000000000003</v>
      </c>
      <c r="L6848" s="77">
        <v>7.179355000000001</v>
      </c>
      <c r="M6848" s="77">
        <v>-4.4719198312383366</v>
      </c>
      <c r="N6848" s="77">
        <v>7.2202759999999993</v>
      </c>
      <c r="O6848" s="77">
        <v>-5.0133263603773521</v>
      </c>
      <c r="P6848" s="77">
        <v>125930000</v>
      </c>
      <c r="Q6848" s="77">
        <v>525460</v>
      </c>
      <c r="R6848" s="77">
        <v>239.66</v>
      </c>
      <c r="S6848" s="77">
        <v>26.318999999999999</v>
      </c>
      <c r="T6848" s="77">
        <v>6.8179999999999996</v>
      </c>
      <c r="U6848" s="77">
        <v>14.956799999999999</v>
      </c>
      <c r="V6848" s="77">
        <v>2.1071474593347168</v>
      </c>
      <c r="AC6848" s="77">
        <v>7.02</v>
      </c>
      <c r="AD6848" s="77">
        <v>6.1517999999999997</v>
      </c>
      <c r="AH6848" s="77">
        <f>IF(AND(M6848&lt;Variables!$G$6,M6848&gt;Variables!$G$5),0,1)</f>
        <v>0</v>
      </c>
      <c r="AI6848" s="77">
        <f t="shared" si="216"/>
        <v>1</v>
      </c>
      <c r="AJ6848" s="77">
        <f>IF(I6848&gt;Variables!$G$7,0,1)</f>
        <v>1</v>
      </c>
      <c r="AK6848" s="77">
        <f>IF(F6848&gt;Variables!$G$8,0,1)</f>
        <v>0</v>
      </c>
      <c r="AL6848" s="77">
        <f>IF(G6848&gt;Variables!$G$9,0,1)</f>
        <v>1</v>
      </c>
      <c r="AM6848" s="77">
        <f>IF(AND(K6848&gt;Variables!$G$10,K6848&lt;Variables!$G$11),0,1)</f>
        <v>1</v>
      </c>
      <c r="AN6848" s="77">
        <f>IF(H6848&lt;Variables!$G$13,1,0)</f>
        <v>1</v>
      </c>
      <c r="AO6848" s="77">
        <f>IF(R6848&lt;Variables!$G$12,0,1)</f>
        <v>1</v>
      </c>
      <c r="AP6848" s="78">
        <f t="shared" si="217"/>
        <v>1</v>
      </c>
      <c r="AQ6848" s="77">
        <f>IF(V6848&lt;Variables!$G$15,1,0)</f>
        <v>1</v>
      </c>
      <c r="AR6848" s="77">
        <v>0</v>
      </c>
      <c r="AS6848" s="77">
        <v>0</v>
      </c>
      <c r="AT6848" s="77">
        <v>1</v>
      </c>
      <c r="AU6848" s="77">
        <v>0</v>
      </c>
      <c r="BA6848" s="77">
        <v>-2.25</v>
      </c>
    </row>
    <row r="6849" spans="3:53" x14ac:dyDescent="0.25">
      <c r="C6849" s="77" t="s">
        <v>791</v>
      </c>
      <c r="D6849" s="77" t="s">
        <v>493</v>
      </c>
      <c r="E6849" s="77">
        <v>25.07</v>
      </c>
      <c r="F6849" s="77">
        <v>8.51</v>
      </c>
      <c r="G6849" s="77">
        <v>5.58</v>
      </c>
      <c r="H6849" s="77">
        <v>2730</v>
      </c>
      <c r="I6849" s="77">
        <v>198.06399999999999</v>
      </c>
      <c r="J6849" s="77" t="s">
        <v>74</v>
      </c>
      <c r="K6849" s="77">
        <v>64.72</v>
      </c>
      <c r="L6849" s="77">
        <v>24.859300000000001</v>
      </c>
      <c r="M6849" s="77">
        <v>0.4855325773452967</v>
      </c>
      <c r="N6849" s="77">
        <v>24.841726530612249</v>
      </c>
      <c r="O6849" s="77">
        <v>0.55661779070533601</v>
      </c>
      <c r="P6849" s="77">
        <v>1825000</v>
      </c>
      <c r="Q6849" s="77">
        <v>3584000</v>
      </c>
      <c r="R6849" s="77">
        <v>0.51</v>
      </c>
      <c r="S6849" s="77">
        <v>26.318999999999999</v>
      </c>
      <c r="T6849" s="77">
        <v>6.8179999999999996</v>
      </c>
      <c r="U6849" s="77">
        <v>14.956799999999999</v>
      </c>
      <c r="V6849" s="77">
        <v>2.4862347028017679</v>
      </c>
      <c r="AC6849" s="77">
        <v>25.19</v>
      </c>
      <c r="AD6849" s="77">
        <v>24.18</v>
      </c>
      <c r="AH6849" s="77">
        <f>IF(AND(M6849&lt;Variables!$G$6,M6849&gt;Variables!$G$5),0,1)</f>
        <v>1</v>
      </c>
      <c r="AI6849" s="77">
        <f t="shared" si="216"/>
        <v>0</v>
      </c>
      <c r="AJ6849" s="77">
        <f>IF(I6849&gt;Variables!$G$7,0,1)</f>
        <v>0</v>
      </c>
      <c r="AK6849" s="77">
        <f>IF(F6849&gt;Variables!$G$8,0,1)</f>
        <v>1</v>
      </c>
      <c r="AL6849" s="77">
        <f>IF(G6849&gt;Variables!$G$9,0,1)</f>
        <v>1</v>
      </c>
      <c r="AM6849" s="77">
        <f>IF(AND(K6849&gt;Variables!$G$10,K6849&lt;Variables!$G$11),0,1)</f>
        <v>0</v>
      </c>
      <c r="AN6849" s="77">
        <f>IF(H6849&lt;Variables!$G$13,1,0)</f>
        <v>0</v>
      </c>
      <c r="AO6849" s="77">
        <f>IF(R6849&lt;Variables!$G$12,0,1)</f>
        <v>0</v>
      </c>
      <c r="AP6849" s="78">
        <f t="shared" si="217"/>
        <v>0</v>
      </c>
      <c r="AQ6849" s="77">
        <f>IF(V6849&lt;Variables!$G$15,1,0)</f>
        <v>1</v>
      </c>
      <c r="AR6849" s="77">
        <v>0</v>
      </c>
      <c r="AS6849" s="77">
        <v>0</v>
      </c>
      <c r="AT6849" s="77">
        <v>0</v>
      </c>
      <c r="AU6849" s="77">
        <v>1</v>
      </c>
      <c r="BA6849" s="77">
        <v>-0.86</v>
      </c>
    </row>
    <row r="6850" spans="3:53" x14ac:dyDescent="0.25">
      <c r="C6850" s="77" t="s">
        <v>791</v>
      </c>
      <c r="D6850" s="77" t="s">
        <v>519</v>
      </c>
      <c r="E6850" s="77">
        <v>16.12</v>
      </c>
      <c r="F6850" s="77">
        <v>8.65</v>
      </c>
      <c r="G6850" s="77">
        <v>6.21</v>
      </c>
      <c r="H6850" s="77">
        <v>3840</v>
      </c>
      <c r="I6850" s="77">
        <v>771.96299999999997</v>
      </c>
      <c r="J6850" s="77" t="s">
        <v>74</v>
      </c>
      <c r="K6850" s="77">
        <v>76.77</v>
      </c>
      <c r="L6850" s="77">
        <v>15.984629999999999</v>
      </c>
      <c r="M6850" s="77">
        <v>0.59663564311466122</v>
      </c>
      <c r="N6850" s="77">
        <v>15.94905</v>
      </c>
      <c r="O6850" s="77">
        <v>0.8210520375821555</v>
      </c>
      <c r="P6850" s="77">
        <v>1637000</v>
      </c>
      <c r="Q6850" s="77">
        <v>5058000</v>
      </c>
      <c r="R6850" s="77">
        <v>0.32</v>
      </c>
      <c r="S6850" s="77">
        <v>26.318999999999999</v>
      </c>
      <c r="T6850" s="77">
        <v>6.8179999999999996</v>
      </c>
      <c r="U6850" s="77">
        <v>14.956799999999999</v>
      </c>
      <c r="V6850" s="77">
        <v>2.5826977216310918</v>
      </c>
      <c r="AC6850" s="77">
        <v>16.256599999999999</v>
      </c>
      <c r="AD6850" s="77">
        <v>15.72</v>
      </c>
      <c r="AH6850" s="77">
        <f>IF(AND(M6850&lt;Variables!$G$6,M6850&gt;Variables!$G$5),0,1)</f>
        <v>1</v>
      </c>
      <c r="AI6850" s="77">
        <f t="shared" si="216"/>
        <v>0</v>
      </c>
      <c r="AJ6850" s="77">
        <f>IF(I6850&gt;Variables!$G$7,0,1)</f>
        <v>0</v>
      </c>
      <c r="AK6850" s="77">
        <f>IF(F6850&gt;Variables!$G$8,0,1)</f>
        <v>1</v>
      </c>
      <c r="AL6850" s="77">
        <f>IF(G6850&gt;Variables!$G$9,0,1)</f>
        <v>1</v>
      </c>
      <c r="AM6850" s="77">
        <f>IF(AND(K6850&gt;Variables!$G$10,K6850&lt;Variables!$G$11),0,1)</f>
        <v>1</v>
      </c>
      <c r="AN6850" s="77">
        <f>IF(H6850&lt;Variables!$G$13,1,0)</f>
        <v>0</v>
      </c>
      <c r="AO6850" s="77">
        <f>IF(R6850&lt;Variables!$G$12,0,1)</f>
        <v>0</v>
      </c>
      <c r="AP6850" s="78">
        <f t="shared" si="217"/>
        <v>0</v>
      </c>
      <c r="AQ6850" s="77">
        <f>IF(V6850&lt;Variables!$G$15,1,0)</f>
        <v>1</v>
      </c>
      <c r="AR6850" s="77">
        <v>0</v>
      </c>
      <c r="AS6850" s="77">
        <v>0</v>
      </c>
      <c r="AT6850" s="77">
        <v>0</v>
      </c>
      <c r="AU6850" s="77">
        <v>1</v>
      </c>
      <c r="BA6850" s="77">
        <v>-0.36</v>
      </c>
    </row>
    <row r="6851" spans="3:53" x14ac:dyDescent="0.25">
      <c r="C6851" s="77" t="s">
        <v>791</v>
      </c>
      <c r="D6851" s="77" t="s">
        <v>451</v>
      </c>
      <c r="E6851" s="77">
        <v>23.56</v>
      </c>
      <c r="F6851" s="77">
        <v>9.39</v>
      </c>
      <c r="G6851" s="77">
        <v>7.4</v>
      </c>
      <c r="H6851" s="77">
        <v>12530</v>
      </c>
      <c r="I6851" s="77">
        <v>15.163</v>
      </c>
      <c r="J6851" s="77" t="s">
        <v>74</v>
      </c>
      <c r="K6851" s="77">
        <v>50.32</v>
      </c>
      <c r="L6851" s="77">
        <v>23.517894736842099</v>
      </c>
      <c r="M6851" s="77">
        <v>-3.3569062751747779E-2</v>
      </c>
      <c r="N6851" s="77">
        <v>23.494914893617011</v>
      </c>
      <c r="O6851" s="77">
        <v>6.4205835395833369E-2</v>
      </c>
      <c r="P6851" s="77">
        <v>772484</v>
      </c>
      <c r="Q6851" s="77">
        <v>1175000</v>
      </c>
      <c r="R6851" s="77">
        <v>0.66</v>
      </c>
      <c r="S6851" s="77">
        <v>26.318999999999999</v>
      </c>
      <c r="T6851" s="77">
        <v>6.8179999999999996</v>
      </c>
      <c r="U6851" s="77">
        <v>14.956799999999999</v>
      </c>
      <c r="V6851" s="77">
        <v>2.371219018816578</v>
      </c>
      <c r="AC6851" s="77">
        <v>23.614999999999998</v>
      </c>
      <c r="AD6851" s="77">
        <v>23.22</v>
      </c>
      <c r="AH6851" s="77">
        <f>IF(AND(M6851&lt;Variables!$G$6,M6851&gt;Variables!$G$5),0,1)</f>
        <v>1</v>
      </c>
      <c r="AI6851" s="77">
        <f t="shared" si="216"/>
        <v>0</v>
      </c>
      <c r="AJ6851" s="77">
        <f>IF(I6851&gt;Variables!$G$7,0,1)</f>
        <v>1</v>
      </c>
      <c r="AK6851" s="77">
        <f>IF(F6851&gt;Variables!$G$8,0,1)</f>
        <v>0</v>
      </c>
      <c r="AL6851" s="77">
        <f>IF(G6851&gt;Variables!$G$9,0,1)</f>
        <v>1</v>
      </c>
      <c r="AM6851" s="77">
        <f>IF(AND(K6851&gt;Variables!$G$10,K6851&lt;Variables!$G$11),0,1)</f>
        <v>1</v>
      </c>
      <c r="AN6851" s="77">
        <f>IF(H6851&lt;Variables!$G$13,1,0)</f>
        <v>0</v>
      </c>
      <c r="AO6851" s="77">
        <f>IF(R6851&lt;Variables!$G$12,0,1)</f>
        <v>0</v>
      </c>
      <c r="AP6851" s="78">
        <f t="shared" si="217"/>
        <v>0</v>
      </c>
      <c r="AQ6851" s="77">
        <f>IF(V6851&lt;Variables!$G$15,1,0)</f>
        <v>1</v>
      </c>
      <c r="AR6851" s="77">
        <v>0</v>
      </c>
      <c r="AS6851" s="77">
        <v>0</v>
      </c>
      <c r="AT6851" s="77">
        <v>1</v>
      </c>
      <c r="AU6851" s="77">
        <v>0</v>
      </c>
      <c r="BA6851" s="77">
        <v>-1.1299999999999999</v>
      </c>
    </row>
    <row r="6852" spans="3:53" x14ac:dyDescent="0.25">
      <c r="C6852" s="77" t="s">
        <v>791</v>
      </c>
      <c r="D6852" s="77" t="s">
        <v>497</v>
      </c>
      <c r="E6852" s="77">
        <v>5.23</v>
      </c>
      <c r="F6852" s="77">
        <v>27.7</v>
      </c>
      <c r="G6852" s="77">
        <v>22.82</v>
      </c>
      <c r="H6852" s="77">
        <v>41.09</v>
      </c>
      <c r="I6852" s="77">
        <v>-14.311999999999999</v>
      </c>
      <c r="J6852" s="77" t="s">
        <v>74</v>
      </c>
      <c r="K6852" s="77">
        <v>40.4</v>
      </c>
      <c r="L6852" s="77">
        <v>5.4246999999999996</v>
      </c>
      <c r="M6852" s="77">
        <v>-3.7734805611370188</v>
      </c>
      <c r="N6852" s="77">
        <v>5.3218619999999994</v>
      </c>
      <c r="O6852" s="77">
        <v>-1.914029337852047</v>
      </c>
      <c r="P6852" s="77">
        <v>3980000</v>
      </c>
      <c r="Q6852" s="77">
        <v>49940</v>
      </c>
      <c r="R6852" s="77">
        <v>79.7</v>
      </c>
      <c r="S6852" s="77">
        <v>26.318999999999999</v>
      </c>
      <c r="T6852" s="77">
        <v>6.8179999999999996</v>
      </c>
      <c r="U6852" s="77">
        <v>14.956799999999999</v>
      </c>
      <c r="V6852" s="77">
        <v>2.2610355007281511</v>
      </c>
      <c r="AC6852" s="77">
        <v>5.39</v>
      </c>
      <c r="AD6852" s="77">
        <v>4.8099999999999996</v>
      </c>
      <c r="AH6852" s="77">
        <f>IF(AND(M6852&lt;Variables!$G$6,M6852&gt;Variables!$G$5),0,1)</f>
        <v>0</v>
      </c>
      <c r="AI6852" s="77">
        <f t="shared" si="216"/>
        <v>0</v>
      </c>
      <c r="AJ6852" s="77">
        <f>IF(I6852&gt;Variables!$G$7,0,1)</f>
        <v>1</v>
      </c>
      <c r="AK6852" s="77">
        <f>IF(F6852&gt;Variables!$G$8,0,1)</f>
        <v>0</v>
      </c>
      <c r="AL6852" s="77">
        <f>IF(G6852&gt;Variables!$G$9,0,1)</f>
        <v>0</v>
      </c>
      <c r="AM6852" s="77">
        <f>IF(AND(K6852&gt;Variables!$G$10,K6852&lt;Variables!$G$11),0,1)</f>
        <v>1</v>
      </c>
      <c r="AN6852" s="77">
        <f>IF(H6852&lt;Variables!$G$13,1,0)</f>
        <v>1</v>
      </c>
      <c r="AO6852" s="77">
        <f>IF(R6852&lt;Variables!$G$12,0,1)</f>
        <v>1</v>
      </c>
      <c r="AP6852" s="78">
        <f t="shared" si="217"/>
        <v>0</v>
      </c>
      <c r="AQ6852" s="77">
        <f>IF(V6852&lt;Variables!$G$15,1,0)</f>
        <v>1</v>
      </c>
      <c r="AR6852" s="77">
        <v>0</v>
      </c>
      <c r="AS6852" s="77">
        <v>0</v>
      </c>
      <c r="AT6852" s="77">
        <v>1</v>
      </c>
      <c r="AU6852" s="77">
        <v>0</v>
      </c>
      <c r="BA6852" s="77">
        <v>-2.25</v>
      </c>
    </row>
    <row r="6853" spans="3:53" x14ac:dyDescent="0.25">
      <c r="C6853" s="77" t="s">
        <v>791</v>
      </c>
      <c r="D6853" s="77" t="s">
        <v>540</v>
      </c>
      <c r="E6853" s="77">
        <v>14.27</v>
      </c>
      <c r="F6853" s="77">
        <v>7.25</v>
      </c>
      <c r="G6853" s="77">
        <v>6.29</v>
      </c>
      <c r="H6853" s="77">
        <v>2350</v>
      </c>
      <c r="I6853" s="77">
        <v>2.5999999999999999E-2</v>
      </c>
      <c r="J6853" s="77" t="s">
        <v>75</v>
      </c>
      <c r="K6853" s="77">
        <v>78.849999999999994</v>
      </c>
      <c r="L6853" s="77">
        <v>14.12543</v>
      </c>
      <c r="M6853" s="77">
        <v>0.52791313255596173</v>
      </c>
      <c r="N6853" s="77">
        <v>13.99826</v>
      </c>
      <c r="O6853" s="77">
        <v>1.4411791179760849</v>
      </c>
      <c r="P6853" s="77">
        <v>1860000</v>
      </c>
      <c r="Q6853" s="77">
        <v>4329000</v>
      </c>
      <c r="R6853" s="77">
        <v>0.43</v>
      </c>
      <c r="S6853" s="77">
        <v>26.318999999999999</v>
      </c>
      <c r="T6853" s="77">
        <v>6.8179999999999996</v>
      </c>
      <c r="U6853" s="77">
        <v>14.956799999999999</v>
      </c>
      <c r="V6853" s="77">
        <v>2.608175169844742</v>
      </c>
      <c r="AC6853" s="77">
        <v>14.39</v>
      </c>
      <c r="AD6853" s="77">
        <v>14.1</v>
      </c>
      <c r="AH6853" s="77">
        <f>IF(AND(M6853&lt;Variables!$G$6,M6853&gt;Variables!$G$5),0,1)</f>
        <v>1</v>
      </c>
      <c r="AI6853" s="77">
        <f t="shared" si="216"/>
        <v>0</v>
      </c>
      <c r="AJ6853" s="77">
        <f>IF(I6853&gt;Variables!$G$7,0,1)</f>
        <v>1</v>
      </c>
      <c r="AK6853" s="77">
        <f>IF(F6853&gt;Variables!$G$8,0,1)</f>
        <v>1</v>
      </c>
      <c r="AL6853" s="77">
        <f>IF(G6853&gt;Variables!$G$9,0,1)</f>
        <v>1</v>
      </c>
      <c r="AM6853" s="77">
        <f>IF(AND(K6853&gt;Variables!$G$10,K6853&lt;Variables!$G$11),0,1)</f>
        <v>1</v>
      </c>
      <c r="AN6853" s="77">
        <f>IF(H6853&lt;Variables!$G$13,1,0)</f>
        <v>0</v>
      </c>
      <c r="AO6853" s="77">
        <f>IF(R6853&lt;Variables!$G$12,0,1)</f>
        <v>0</v>
      </c>
      <c r="AP6853" s="78">
        <f t="shared" si="217"/>
        <v>1</v>
      </c>
      <c r="AQ6853" s="77">
        <f>IF(V6853&lt;Variables!$G$15,1,0)</f>
        <v>1</v>
      </c>
      <c r="AR6853" s="77">
        <v>0</v>
      </c>
      <c r="AS6853" s="77">
        <v>1</v>
      </c>
      <c r="AT6853" s="77">
        <v>0</v>
      </c>
      <c r="AU6853" s="77">
        <v>0</v>
      </c>
      <c r="BA6853" s="77">
        <v>0.64</v>
      </c>
    </row>
    <row r="6854" spans="3:53" x14ac:dyDescent="0.25">
      <c r="C6854" s="77" t="s">
        <v>791</v>
      </c>
      <c r="D6854" s="77" t="s">
        <v>502</v>
      </c>
      <c r="E6854" s="77">
        <v>15.97</v>
      </c>
      <c r="F6854" s="77">
        <v>20.74</v>
      </c>
      <c r="G6854" s="77">
        <v>15.58</v>
      </c>
      <c r="H6854" s="77">
        <v>512.29999999999995</v>
      </c>
      <c r="I6854" s="77">
        <v>294.81700000000001</v>
      </c>
      <c r="J6854" s="77" t="s">
        <v>75</v>
      </c>
      <c r="K6854" s="77">
        <v>39.99</v>
      </c>
      <c r="L6854" s="77">
        <v>16.046939999999999</v>
      </c>
      <c r="M6854" s="77">
        <v>-0.60410271366378898</v>
      </c>
      <c r="N6854" s="77">
        <v>16.737687999999999</v>
      </c>
      <c r="O6854" s="77">
        <v>-4.7060741005567754</v>
      </c>
      <c r="P6854" s="77">
        <v>6390000</v>
      </c>
      <c r="Q6854" s="77">
        <v>311380</v>
      </c>
      <c r="R6854" s="77">
        <v>20.52</v>
      </c>
      <c r="S6854" s="77">
        <v>26.318999999999999</v>
      </c>
      <c r="T6854" s="77">
        <v>6.8179999999999996</v>
      </c>
      <c r="U6854" s="77">
        <v>14.956799999999999</v>
      </c>
      <c r="V6854" s="77">
        <v>2.2615391376982781</v>
      </c>
      <c r="AC6854" s="77">
        <v>16.61</v>
      </c>
      <c r="AD6854" s="77">
        <v>15.39</v>
      </c>
      <c r="AH6854" s="77">
        <f>IF(AND(M6854&lt;Variables!$G$6,M6854&gt;Variables!$G$5),0,1)</f>
        <v>1</v>
      </c>
      <c r="AI6854" s="77">
        <f t="shared" si="216"/>
        <v>1</v>
      </c>
      <c r="AJ6854" s="77">
        <f>IF(I6854&gt;Variables!$G$7,0,1)</f>
        <v>0</v>
      </c>
      <c r="AK6854" s="77">
        <f>IF(F6854&gt;Variables!$G$8,0,1)</f>
        <v>0</v>
      </c>
      <c r="AL6854" s="77">
        <f>IF(G6854&gt;Variables!$G$9,0,1)</f>
        <v>0</v>
      </c>
      <c r="AM6854" s="77">
        <f>IF(AND(K6854&gt;Variables!$G$10,K6854&lt;Variables!$G$11),0,1)</f>
        <v>1</v>
      </c>
      <c r="AN6854" s="77">
        <f>IF(H6854&lt;Variables!$G$13,1,0)</f>
        <v>1</v>
      </c>
      <c r="AO6854" s="77">
        <f>IF(R6854&lt;Variables!$G$12,0,1)</f>
        <v>1</v>
      </c>
      <c r="AP6854" s="78">
        <f t="shared" si="217"/>
        <v>1</v>
      </c>
      <c r="AQ6854" s="77">
        <f>IF(V6854&lt;Variables!$G$15,1,0)</f>
        <v>1</v>
      </c>
      <c r="AR6854" s="77">
        <v>0</v>
      </c>
      <c r="AS6854" s="77">
        <v>0</v>
      </c>
      <c r="AT6854" s="77">
        <v>1</v>
      </c>
      <c r="AU6854" s="77">
        <v>0</v>
      </c>
      <c r="BA6854" s="77">
        <v>-2.25</v>
      </c>
    </row>
    <row r="6855" spans="3:53" x14ac:dyDescent="0.25">
      <c r="C6855" s="77" t="s">
        <v>791</v>
      </c>
      <c r="D6855" s="77" t="s">
        <v>83</v>
      </c>
      <c r="E6855" s="77">
        <v>31.07</v>
      </c>
      <c r="F6855" s="77">
        <v>7.13</v>
      </c>
      <c r="G6855" s="77">
        <v>3.54</v>
      </c>
      <c r="H6855" s="77">
        <v>26840</v>
      </c>
      <c r="I6855" s="77">
        <v>38.713999999999999</v>
      </c>
      <c r="J6855" s="77" t="s">
        <v>75</v>
      </c>
      <c r="K6855" s="77">
        <v>62.77</v>
      </c>
      <c r="L6855" s="77">
        <v>30.946069999999999</v>
      </c>
      <c r="M6855" s="77">
        <v>0.2065851980558408</v>
      </c>
      <c r="N6855" s="77">
        <v>30.859506</v>
      </c>
      <c r="O6855" s="77">
        <v>0.48767468928375562</v>
      </c>
      <c r="P6855" s="77">
        <v>7941000</v>
      </c>
      <c r="Q6855" s="77">
        <v>14015000</v>
      </c>
      <c r="R6855" s="77">
        <v>0.56999999999999995</v>
      </c>
      <c r="S6855" s="77">
        <v>26.318999999999999</v>
      </c>
      <c r="T6855" s="77">
        <v>6.8179999999999996</v>
      </c>
      <c r="U6855" s="77">
        <v>14.956799999999999</v>
      </c>
      <c r="V6855" s="77">
        <v>2.4863071723266961</v>
      </c>
      <c r="AC6855" s="77">
        <v>31.29</v>
      </c>
      <c r="AD6855" s="77">
        <v>30.74</v>
      </c>
      <c r="AH6855" s="77">
        <f>IF(AND(M6855&lt;Variables!$G$6,M6855&gt;Variables!$G$5),0,1)</f>
        <v>1</v>
      </c>
      <c r="AI6855" s="77">
        <f t="shared" si="216"/>
        <v>0</v>
      </c>
      <c r="AJ6855" s="77">
        <f>IF(I6855&gt;Variables!$G$7,0,1)</f>
        <v>1</v>
      </c>
      <c r="AK6855" s="77">
        <f>IF(F6855&gt;Variables!$G$8,0,1)</f>
        <v>1</v>
      </c>
      <c r="AL6855" s="77">
        <f>IF(G6855&gt;Variables!$G$9,0,1)</f>
        <v>1</v>
      </c>
      <c r="AM6855" s="77">
        <f>IF(AND(K6855&gt;Variables!$G$10,K6855&lt;Variables!$G$11),0,1)</f>
        <v>0</v>
      </c>
      <c r="AN6855" s="77">
        <f>IF(H6855&lt;Variables!$G$13,1,0)</f>
        <v>0</v>
      </c>
      <c r="AO6855" s="77">
        <f>IF(R6855&lt;Variables!$G$12,0,1)</f>
        <v>0</v>
      </c>
      <c r="AP6855" s="78">
        <f t="shared" si="217"/>
        <v>1</v>
      </c>
      <c r="AQ6855" s="77">
        <f>IF(V6855&lt;Variables!$G$15,1,0)</f>
        <v>1</v>
      </c>
      <c r="AR6855" s="77">
        <v>0</v>
      </c>
      <c r="AS6855" s="77">
        <v>1</v>
      </c>
      <c r="AT6855" s="77">
        <v>0</v>
      </c>
      <c r="AU6855" s="77">
        <v>0</v>
      </c>
      <c r="BA6855" s="77">
        <v>-0.15</v>
      </c>
    </row>
    <row r="6856" spans="3:53" x14ac:dyDescent="0.25">
      <c r="C6856" s="77" t="s">
        <v>791</v>
      </c>
      <c r="D6856" s="77" t="s">
        <v>525</v>
      </c>
      <c r="E6856" s="77">
        <v>1.74</v>
      </c>
      <c r="F6856" s="77">
        <v>30</v>
      </c>
      <c r="G6856" s="77">
        <v>25.18</v>
      </c>
      <c r="H6856" s="77">
        <v>550.02</v>
      </c>
      <c r="I6856" s="77">
        <v>-15.340999999999999</v>
      </c>
      <c r="J6856" s="77" t="s">
        <v>74</v>
      </c>
      <c r="K6856" s="77">
        <v>64.83</v>
      </c>
      <c r="L6856" s="77">
        <v>1.6597550000000001</v>
      </c>
      <c r="M6856" s="77">
        <v>3.3285033031983629</v>
      </c>
      <c r="N6856" s="77">
        <v>1.626876</v>
      </c>
      <c r="O6856" s="77">
        <v>5.4167619412911669</v>
      </c>
      <c r="P6856" s="77">
        <v>25380000</v>
      </c>
      <c r="Q6856" s="77">
        <v>3050000</v>
      </c>
      <c r="R6856" s="77">
        <v>8.32</v>
      </c>
      <c r="S6856" s="77">
        <v>26.318999999999999</v>
      </c>
      <c r="T6856" s="77">
        <v>6.8179999999999996</v>
      </c>
      <c r="U6856" s="77">
        <v>14.956799999999999</v>
      </c>
      <c r="V6856" s="77">
        <v>2.291541113004028</v>
      </c>
      <c r="AC6856" s="77">
        <v>1.9</v>
      </c>
      <c r="AD6856" s="77">
        <v>1.56</v>
      </c>
      <c r="AH6856" s="77">
        <f>IF(AND(M6856&lt;Variables!$G$6,M6856&gt;Variables!$G$5),0,1)</f>
        <v>1</v>
      </c>
      <c r="AI6856" s="77">
        <f t="shared" si="216"/>
        <v>0</v>
      </c>
      <c r="AJ6856" s="77">
        <f>IF(I6856&gt;Variables!$G$7,0,1)</f>
        <v>1</v>
      </c>
      <c r="AK6856" s="77">
        <f>IF(F6856&gt;Variables!$G$8,0,1)</f>
        <v>0</v>
      </c>
      <c r="AL6856" s="77">
        <f>IF(G6856&gt;Variables!$G$9,0,1)</f>
        <v>0</v>
      </c>
      <c r="AM6856" s="77">
        <f>IF(AND(K6856&gt;Variables!$G$10,K6856&lt;Variables!$G$11),0,1)</f>
        <v>0</v>
      </c>
      <c r="AN6856" s="77">
        <f>IF(H6856&lt;Variables!$G$13,1,0)</f>
        <v>1</v>
      </c>
      <c r="AO6856" s="77">
        <f>IF(R6856&lt;Variables!$G$12,0,1)</f>
        <v>1</v>
      </c>
      <c r="AP6856" s="78">
        <f t="shared" si="217"/>
        <v>0</v>
      </c>
      <c r="AQ6856" s="77">
        <f>IF(V6856&lt;Variables!$G$15,1,0)</f>
        <v>1</v>
      </c>
      <c r="AR6856" s="77">
        <v>0</v>
      </c>
      <c r="AS6856" s="77">
        <v>0</v>
      </c>
      <c r="AT6856" s="77">
        <v>1</v>
      </c>
      <c r="AU6856" s="77">
        <v>0</v>
      </c>
      <c r="BA6856" s="77">
        <v>-2.25</v>
      </c>
    </row>
    <row r="6857" spans="3:53" x14ac:dyDescent="0.25">
      <c r="C6857" s="77" t="s">
        <v>791</v>
      </c>
      <c r="D6857" s="77" t="s">
        <v>123</v>
      </c>
      <c r="E6857" s="77">
        <v>13.59</v>
      </c>
      <c r="F6857" s="77">
        <v>6.81</v>
      </c>
      <c r="G6857" s="77">
        <v>-3.12</v>
      </c>
      <c r="H6857" s="77">
        <v>5380</v>
      </c>
      <c r="I6857" s="77">
        <v>223.75899999999999</v>
      </c>
      <c r="J6857" s="77" t="s">
        <v>75</v>
      </c>
      <c r="K6857" s="77">
        <v>56.13</v>
      </c>
      <c r="L6857" s="77">
        <v>13.484394999999999</v>
      </c>
      <c r="M6857" s="77">
        <v>0.22696605965636241</v>
      </c>
      <c r="N6857" s="77">
        <v>13.400933999999999</v>
      </c>
      <c r="O6857" s="77">
        <v>0.85117947749015943</v>
      </c>
      <c r="P6857" s="77">
        <v>98165000</v>
      </c>
      <c r="Q6857" s="77">
        <v>51236000</v>
      </c>
      <c r="R6857" s="77">
        <v>1.92</v>
      </c>
      <c r="S6857" s="77">
        <v>26.318999999999999</v>
      </c>
      <c r="T6857" s="77">
        <v>6.8179999999999996</v>
      </c>
      <c r="U6857" s="77">
        <v>14.956799999999999</v>
      </c>
      <c r="V6857" s="77">
        <v>2.4205876024297721</v>
      </c>
      <c r="AC6857" s="77">
        <v>14.18</v>
      </c>
      <c r="AD6857" s="77">
        <v>13.31</v>
      </c>
      <c r="AH6857" s="77">
        <f>IF(AND(M6857&lt;Variables!$G$6,M6857&gt;Variables!$G$5),0,1)</f>
        <v>1</v>
      </c>
      <c r="AI6857" s="77">
        <f t="shared" si="216"/>
        <v>0</v>
      </c>
      <c r="AJ6857" s="77">
        <f>IF(I6857&gt;Variables!$G$7,0,1)</f>
        <v>0</v>
      </c>
      <c r="AK6857" s="77">
        <f>IF(F6857&gt;Variables!$G$8,0,1)</f>
        <v>1</v>
      </c>
      <c r="AL6857" s="77">
        <f>IF(G6857&gt;Variables!$G$9,0,1)</f>
        <v>1</v>
      </c>
      <c r="AM6857" s="77">
        <f>IF(AND(K6857&gt;Variables!$G$10,K6857&lt;Variables!$G$11),0,1)</f>
        <v>1</v>
      </c>
      <c r="AN6857" s="77">
        <f>IF(H6857&lt;Variables!$G$13,1,0)</f>
        <v>0</v>
      </c>
      <c r="AO6857" s="77">
        <f>IF(R6857&lt;Variables!$G$12,0,1)</f>
        <v>0</v>
      </c>
      <c r="AP6857" s="78">
        <f t="shared" si="217"/>
        <v>1</v>
      </c>
      <c r="AQ6857" s="77">
        <f>IF(V6857&lt;Variables!$G$15,1,0)</f>
        <v>1</v>
      </c>
      <c r="AR6857" s="77">
        <v>1</v>
      </c>
      <c r="AS6857" s="77">
        <v>0</v>
      </c>
      <c r="AT6857" s="77">
        <v>0</v>
      </c>
      <c r="AU6857" s="77">
        <v>0</v>
      </c>
      <c r="BA6857" s="77">
        <v>1.45</v>
      </c>
    </row>
    <row r="6858" spans="3:53" x14ac:dyDescent="0.25">
      <c r="C6858" s="77" t="s">
        <v>791</v>
      </c>
      <c r="D6858" s="77" t="s">
        <v>201</v>
      </c>
      <c r="E6858" s="77">
        <v>43.26</v>
      </c>
      <c r="F6858" s="77">
        <v>6.23</v>
      </c>
      <c r="G6858" s="77">
        <v>5.95</v>
      </c>
      <c r="H6858" s="77">
        <v>-99999</v>
      </c>
      <c r="I6858" s="77">
        <v>2723.192</v>
      </c>
      <c r="J6858" s="77" t="s">
        <v>75</v>
      </c>
      <c r="K6858" s="77">
        <v>41.65</v>
      </c>
      <c r="L6858" s="77">
        <v>43.091193750000002</v>
      </c>
      <c r="M6858" s="77">
        <v>-0.42048904713855972</v>
      </c>
      <c r="N6858" s="77">
        <v>43.154687096774197</v>
      </c>
      <c r="O6858" s="77">
        <v>-0.56700004851268504</v>
      </c>
      <c r="P6858" s="77">
        <v>322085</v>
      </c>
      <c r="Q6858" s="77">
        <v>2055000</v>
      </c>
      <c r="R6858" s="77">
        <v>0.16</v>
      </c>
      <c r="S6858" s="77">
        <v>26.318999999999999</v>
      </c>
      <c r="T6858" s="77">
        <v>6.8179999999999996</v>
      </c>
      <c r="U6858" s="77">
        <v>14.956799999999999</v>
      </c>
      <c r="V6858" s="77">
        <v>2.2812867059516662</v>
      </c>
      <c r="AC6858" s="77">
        <v>45.98</v>
      </c>
      <c r="AD6858" s="77">
        <v>42.91</v>
      </c>
      <c r="AH6858" s="77">
        <f>IF(AND(M6858&lt;Variables!$G$6,M6858&gt;Variables!$G$5),0,1)</f>
        <v>1</v>
      </c>
      <c r="AI6858" s="77">
        <f t="shared" si="216"/>
        <v>1</v>
      </c>
      <c r="AJ6858" s="77">
        <f>IF(I6858&gt;Variables!$G$7,0,1)</f>
        <v>0</v>
      </c>
      <c r="AK6858" s="77">
        <f>IF(F6858&gt;Variables!$G$8,0,1)</f>
        <v>1</v>
      </c>
      <c r="AL6858" s="77">
        <f>IF(G6858&gt;Variables!$G$9,0,1)</f>
        <v>1</v>
      </c>
      <c r="AM6858" s="77">
        <f>IF(AND(K6858&gt;Variables!$G$10,K6858&lt;Variables!$G$11),0,1)</f>
        <v>1</v>
      </c>
      <c r="AN6858" s="77">
        <f>IF(H6858&lt;Variables!$G$13,1,0)</f>
        <v>1</v>
      </c>
      <c r="AO6858" s="77">
        <f>IF(R6858&lt;Variables!$G$12,0,1)</f>
        <v>0</v>
      </c>
      <c r="AP6858" s="78">
        <f t="shared" si="217"/>
        <v>1</v>
      </c>
      <c r="AQ6858" s="77">
        <f>IF(V6858&lt;Variables!$G$15,1,0)</f>
        <v>1</v>
      </c>
      <c r="AR6858" s="77">
        <v>0</v>
      </c>
      <c r="AS6858" s="77">
        <v>1</v>
      </c>
      <c r="AT6858" s="77">
        <v>0</v>
      </c>
      <c r="AU6858" s="77">
        <v>0</v>
      </c>
      <c r="BA6858" s="77">
        <v>1.04</v>
      </c>
    </row>
    <row r="6859" spans="3:53" x14ac:dyDescent="0.25">
      <c r="C6859" s="77" t="s">
        <v>791</v>
      </c>
      <c r="D6859" s="77" t="s">
        <v>533</v>
      </c>
      <c r="E6859" s="77">
        <v>15.82</v>
      </c>
      <c r="F6859" s="77">
        <v>7.88</v>
      </c>
      <c r="G6859" s="77">
        <v>0.64</v>
      </c>
      <c r="H6859" s="77">
        <v>5410</v>
      </c>
      <c r="I6859" s="77">
        <v>9.4E-2</v>
      </c>
      <c r="J6859" s="77" t="s">
        <v>75</v>
      </c>
      <c r="K6859" s="77">
        <v>42.37</v>
      </c>
      <c r="L6859" s="77">
        <v>15.793529411764711</v>
      </c>
      <c r="M6859" s="77">
        <v>-0.27561547916124302</v>
      </c>
      <c r="N6859" s="77">
        <v>15.857063829787229</v>
      </c>
      <c r="O6859" s="77">
        <v>-0.67518066986723735</v>
      </c>
      <c r="P6859" s="77">
        <v>874772</v>
      </c>
      <c r="Q6859" s="77">
        <v>1500000</v>
      </c>
      <c r="R6859" s="77">
        <v>0.57999999999999996</v>
      </c>
      <c r="S6859" s="77">
        <v>26.318999999999999</v>
      </c>
      <c r="T6859" s="77">
        <v>6.8179999999999996</v>
      </c>
      <c r="U6859" s="77">
        <v>14.956799999999999</v>
      </c>
      <c r="V6859" s="77">
        <v>2.2890458941040639</v>
      </c>
      <c r="AC6859" s="77">
        <v>15.789899999999999</v>
      </c>
      <c r="AD6859" s="77">
        <v>15.29</v>
      </c>
      <c r="AH6859" s="77">
        <f>IF(AND(M6859&lt;Variables!$G$6,M6859&gt;Variables!$G$5),0,1)</f>
        <v>1</v>
      </c>
      <c r="AI6859" s="77">
        <f t="shared" si="216"/>
        <v>1</v>
      </c>
      <c r="AJ6859" s="77">
        <f>IF(I6859&gt;Variables!$G$7,0,1)</f>
        <v>1</v>
      </c>
      <c r="AK6859" s="77">
        <f>IF(F6859&gt;Variables!$G$8,0,1)</f>
        <v>1</v>
      </c>
      <c r="AL6859" s="77">
        <f>IF(G6859&gt;Variables!$G$9,0,1)</f>
        <v>1</v>
      </c>
      <c r="AM6859" s="77">
        <f>IF(AND(K6859&gt;Variables!$G$10,K6859&lt;Variables!$G$11),0,1)</f>
        <v>1</v>
      </c>
      <c r="AN6859" s="77">
        <f>IF(H6859&lt;Variables!$G$13,1,0)</f>
        <v>0</v>
      </c>
      <c r="AO6859" s="77">
        <f>IF(R6859&lt;Variables!$G$12,0,1)</f>
        <v>0</v>
      </c>
      <c r="AP6859" s="78">
        <f t="shared" si="217"/>
        <v>1</v>
      </c>
      <c r="AQ6859" s="77">
        <f>IF(V6859&lt;Variables!$G$15,1,0)</f>
        <v>1</v>
      </c>
      <c r="AR6859" s="77">
        <v>0</v>
      </c>
      <c r="AS6859" s="77">
        <v>0</v>
      </c>
      <c r="AT6859" s="77">
        <v>1</v>
      </c>
      <c r="AU6859" s="77">
        <v>0</v>
      </c>
      <c r="BA6859" s="77">
        <v>-1.67</v>
      </c>
    </row>
    <row r="6860" spans="3:53" x14ac:dyDescent="0.25">
      <c r="C6860" s="77" t="s">
        <v>791</v>
      </c>
      <c r="D6860" s="77" t="s">
        <v>544</v>
      </c>
      <c r="E6860" s="77">
        <v>30.79</v>
      </c>
      <c r="F6860" s="77">
        <v>6.34</v>
      </c>
      <c r="G6860" s="77">
        <v>3.93</v>
      </c>
      <c r="H6860" s="77">
        <v>2220</v>
      </c>
      <c r="I6860" s="77">
        <v>-10.669</v>
      </c>
      <c r="J6860" s="77" t="s">
        <v>75</v>
      </c>
      <c r="K6860" s="77">
        <v>58.1</v>
      </c>
      <c r="L6860" s="77">
        <v>30.70000000000001</v>
      </c>
      <c r="M6860" s="77">
        <v>-2.3144714519872962E-14</v>
      </c>
      <c r="N6860" s="77">
        <v>30.54206666666667</v>
      </c>
      <c r="O6860" s="77">
        <v>0.51710100386133784</v>
      </c>
      <c r="P6860" s="77">
        <v>477668</v>
      </c>
      <c r="Q6860" s="77">
        <v>690864</v>
      </c>
      <c r="R6860" s="77">
        <v>0.69</v>
      </c>
      <c r="S6860" s="77">
        <v>26.318999999999999</v>
      </c>
      <c r="T6860" s="77">
        <v>6.8179999999999996</v>
      </c>
      <c r="U6860" s="77">
        <v>14.956799999999999</v>
      </c>
      <c r="V6860" s="77">
        <v>2.4509160000000012</v>
      </c>
      <c r="AC6860" s="77">
        <v>31</v>
      </c>
      <c r="AD6860" s="77">
        <v>30.36</v>
      </c>
      <c r="AH6860" s="77">
        <f>IF(AND(M6860&lt;Variables!$G$6,M6860&gt;Variables!$G$5),0,1)</f>
        <v>1</v>
      </c>
      <c r="AI6860" s="77">
        <f t="shared" si="216"/>
        <v>0</v>
      </c>
      <c r="AJ6860" s="77">
        <f>IF(I6860&gt;Variables!$G$7,0,1)</f>
        <v>1</v>
      </c>
      <c r="AK6860" s="77">
        <f>IF(F6860&gt;Variables!$G$8,0,1)</f>
        <v>1</v>
      </c>
      <c r="AL6860" s="77">
        <f>IF(G6860&gt;Variables!$G$9,0,1)</f>
        <v>1</v>
      </c>
      <c r="AM6860" s="77">
        <f>IF(AND(K6860&gt;Variables!$G$10,K6860&lt;Variables!$G$11),0,1)</f>
        <v>1</v>
      </c>
      <c r="AN6860" s="77">
        <f>IF(H6860&lt;Variables!$G$13,1,0)</f>
        <v>0</v>
      </c>
      <c r="AO6860" s="77">
        <f>IF(R6860&lt;Variables!$G$12,0,1)</f>
        <v>0</v>
      </c>
      <c r="AP6860" s="78">
        <f t="shared" si="217"/>
        <v>1</v>
      </c>
      <c r="AQ6860" s="77">
        <f>IF(V6860&lt;Variables!$G$15,1,0)</f>
        <v>1</v>
      </c>
      <c r="AR6860" s="77">
        <v>0</v>
      </c>
      <c r="AS6860" s="77">
        <v>0</v>
      </c>
      <c r="AT6860" s="77">
        <v>0</v>
      </c>
      <c r="AU6860" s="77">
        <v>1</v>
      </c>
      <c r="BA6860" s="77">
        <v>-1.27</v>
      </c>
    </row>
    <row r="6861" spans="3:53" x14ac:dyDescent="0.25">
      <c r="C6861" s="77" t="s">
        <v>792</v>
      </c>
      <c r="D6861" s="77" t="s">
        <v>201</v>
      </c>
      <c r="E6861" s="77">
        <v>43.32</v>
      </c>
      <c r="F6861" s="77">
        <v>6.49</v>
      </c>
      <c r="G6861" s="77">
        <v>6.65</v>
      </c>
      <c r="H6861" s="77">
        <v>-99999</v>
      </c>
      <c r="I6861" s="77">
        <v>2842.701</v>
      </c>
      <c r="J6861" s="77" t="s">
        <v>75</v>
      </c>
      <c r="K6861" s="77">
        <v>53.05</v>
      </c>
      <c r="L6861" s="77">
        <v>43.06533125</v>
      </c>
      <c r="M6861" s="77">
        <v>0.30109776527029602</v>
      </c>
      <c r="N6861" s="77">
        <v>43.150725000000001</v>
      </c>
      <c r="O6861" s="77">
        <v>0.1026054602790543</v>
      </c>
      <c r="P6861" s="77">
        <v>325506</v>
      </c>
      <c r="Q6861" s="77">
        <v>2055000</v>
      </c>
      <c r="R6861" s="77">
        <v>0.16</v>
      </c>
      <c r="S6861" s="77">
        <v>26.116</v>
      </c>
      <c r="T6861" s="77">
        <v>6.9700000000000006</v>
      </c>
      <c r="U6861" s="77">
        <v>14.936400000000001</v>
      </c>
      <c r="V6861" s="77">
        <v>2.3881172685473651</v>
      </c>
      <c r="AC6861" s="77">
        <v>45.98</v>
      </c>
      <c r="AD6861" s="77">
        <v>43.05</v>
      </c>
      <c r="AH6861" s="77">
        <f>IF(AND(M6861&lt;Variables!$G$6,M6861&gt;Variables!$G$5),0,1)</f>
        <v>1</v>
      </c>
      <c r="AI6861" s="77">
        <f t="shared" si="216"/>
        <v>1</v>
      </c>
      <c r="AJ6861" s="77">
        <f>IF(I6861&gt;Variables!$G$7,0,1)</f>
        <v>0</v>
      </c>
      <c r="AK6861" s="77">
        <f>IF(F6861&gt;Variables!$G$8,0,1)</f>
        <v>1</v>
      </c>
      <c r="AL6861" s="77">
        <f>IF(G6861&gt;Variables!$G$9,0,1)</f>
        <v>1</v>
      </c>
      <c r="AM6861" s="77">
        <f>IF(AND(K6861&gt;Variables!$G$10,K6861&lt;Variables!$G$11),0,1)</f>
        <v>1</v>
      </c>
      <c r="AN6861" s="77">
        <f>IF(H6861&lt;Variables!$G$13,1,0)</f>
        <v>1</v>
      </c>
      <c r="AO6861" s="77">
        <f>IF(R6861&lt;Variables!$G$12,0,1)</f>
        <v>0</v>
      </c>
      <c r="AP6861" s="78">
        <f t="shared" si="217"/>
        <v>1</v>
      </c>
      <c r="AQ6861" s="77">
        <f>IF(V6861&lt;Variables!$G$15,1,0)</f>
        <v>1</v>
      </c>
      <c r="AR6861" s="77">
        <v>0</v>
      </c>
      <c r="AS6861" s="77">
        <v>1</v>
      </c>
      <c r="AT6861" s="77">
        <v>0</v>
      </c>
      <c r="AU6861" s="77">
        <v>0</v>
      </c>
      <c r="BA6861" s="77">
        <v>0.8</v>
      </c>
    </row>
    <row r="6862" spans="3:53" x14ac:dyDescent="0.25">
      <c r="C6862" s="77" t="s">
        <v>792</v>
      </c>
      <c r="D6862" s="77" t="s">
        <v>512</v>
      </c>
      <c r="E6862" s="77">
        <v>31.16</v>
      </c>
      <c r="F6862" s="77">
        <v>15.33</v>
      </c>
      <c r="G6862" s="77">
        <v>8.19</v>
      </c>
      <c r="H6862" s="77">
        <v>1140</v>
      </c>
      <c r="I6862" s="77">
        <v>1544.1369999999999</v>
      </c>
      <c r="J6862" s="77" t="s">
        <v>75</v>
      </c>
      <c r="K6862" s="77">
        <v>42.1</v>
      </c>
      <c r="L6862" s="77">
        <v>31.14511111111112</v>
      </c>
      <c r="M6862" s="77">
        <v>-0.24116501252204661</v>
      </c>
      <c r="N6862" s="77">
        <v>31.634987500000001</v>
      </c>
      <c r="O6862" s="77">
        <v>-1.78595771533021</v>
      </c>
      <c r="P6862" s="77">
        <v>412750</v>
      </c>
      <c r="Q6862" s="77">
        <v>282830</v>
      </c>
      <c r="R6862" s="77">
        <v>1.46</v>
      </c>
      <c r="S6862" s="77">
        <v>26.116</v>
      </c>
      <c r="T6862" s="77">
        <v>6.9700000000000006</v>
      </c>
      <c r="U6862" s="77">
        <v>14.936400000000001</v>
      </c>
      <c r="V6862" s="77">
        <v>2.2859240623318802</v>
      </c>
      <c r="AC6862" s="77">
        <v>31.07</v>
      </c>
      <c r="AD6862" s="77">
        <v>28.9</v>
      </c>
      <c r="AH6862" s="77">
        <f>IF(AND(M6862&lt;Variables!$G$6,M6862&gt;Variables!$G$5),0,1)</f>
        <v>1</v>
      </c>
      <c r="AI6862" s="77">
        <f t="shared" si="216"/>
        <v>1</v>
      </c>
      <c r="AJ6862" s="77">
        <f>IF(I6862&gt;Variables!$G$7,0,1)</f>
        <v>0</v>
      </c>
      <c r="AK6862" s="77">
        <f>IF(F6862&gt;Variables!$G$8,0,1)</f>
        <v>0</v>
      </c>
      <c r="AL6862" s="77">
        <f>IF(G6862&gt;Variables!$G$9,0,1)</f>
        <v>1</v>
      </c>
      <c r="AM6862" s="77">
        <f>IF(AND(K6862&gt;Variables!$G$10,K6862&lt;Variables!$G$11),0,1)</f>
        <v>1</v>
      </c>
      <c r="AN6862" s="77">
        <f>IF(H6862&lt;Variables!$G$13,1,0)</f>
        <v>1</v>
      </c>
      <c r="AO6862" s="77">
        <f>IF(R6862&lt;Variables!$G$12,0,1)</f>
        <v>0</v>
      </c>
      <c r="AP6862" s="78">
        <f t="shared" si="217"/>
        <v>1</v>
      </c>
      <c r="AQ6862" s="77">
        <f>IF(V6862&lt;Variables!$G$15,1,0)</f>
        <v>1</v>
      </c>
      <c r="AR6862" s="77">
        <v>0</v>
      </c>
      <c r="AS6862" s="77">
        <v>0</v>
      </c>
      <c r="AT6862" s="77">
        <v>1</v>
      </c>
      <c r="AU6862" s="77">
        <v>0</v>
      </c>
      <c r="BA6862" s="77">
        <v>-2.25</v>
      </c>
    </row>
    <row r="6863" spans="3:53" x14ac:dyDescent="0.25">
      <c r="C6863" s="77" t="s">
        <v>792</v>
      </c>
      <c r="D6863" s="77" t="s">
        <v>541</v>
      </c>
      <c r="E6863" s="77">
        <v>170.59</v>
      </c>
      <c r="F6863" s="77">
        <v>6.11</v>
      </c>
      <c r="G6863" s="77">
        <v>5.03</v>
      </c>
      <c r="H6863" s="77">
        <v>23370</v>
      </c>
      <c r="I6863" s="77">
        <v>0.27400000000000002</v>
      </c>
      <c r="J6863" s="77" t="s">
        <v>75</v>
      </c>
      <c r="K6863" s="77">
        <v>52.26</v>
      </c>
      <c r="L6863" s="77">
        <v>169.72966500000001</v>
      </c>
      <c r="M6863" s="77">
        <v>7.0898036592473665E-2</v>
      </c>
      <c r="N6863" s="77">
        <v>169.371904</v>
      </c>
      <c r="O6863" s="77">
        <v>0.28227586081809269</v>
      </c>
      <c r="P6863" s="77">
        <v>4243000</v>
      </c>
      <c r="Q6863" s="77">
        <v>7052000</v>
      </c>
      <c r="R6863" s="77">
        <v>0.6</v>
      </c>
      <c r="S6863" s="77">
        <v>26.116</v>
      </c>
      <c r="T6863" s="77">
        <v>6.9700000000000006</v>
      </c>
      <c r="U6863" s="77">
        <v>14.936400000000001</v>
      </c>
      <c r="V6863" s="77">
        <v>2.3881075080715211</v>
      </c>
      <c r="AC6863" s="77">
        <v>172.2</v>
      </c>
      <c r="AD6863" s="77">
        <v>168.34</v>
      </c>
      <c r="AH6863" s="77">
        <f>IF(AND(M6863&lt;Variables!$G$6,M6863&gt;Variables!$G$5),0,1)</f>
        <v>1</v>
      </c>
      <c r="AI6863" s="77">
        <f t="shared" si="216"/>
        <v>0</v>
      </c>
      <c r="AJ6863" s="77">
        <f>IF(I6863&gt;Variables!$G$7,0,1)</f>
        <v>1</v>
      </c>
      <c r="AK6863" s="77">
        <f>IF(F6863&gt;Variables!$G$8,0,1)</f>
        <v>1</v>
      </c>
      <c r="AL6863" s="77">
        <f>IF(G6863&gt;Variables!$G$9,0,1)</f>
        <v>1</v>
      </c>
      <c r="AM6863" s="77">
        <f>IF(AND(K6863&gt;Variables!$G$10,K6863&lt;Variables!$G$11),0,1)</f>
        <v>1</v>
      </c>
      <c r="AN6863" s="77">
        <f>IF(H6863&lt;Variables!$G$13,1,0)</f>
        <v>0</v>
      </c>
      <c r="AO6863" s="77">
        <f>IF(R6863&lt;Variables!$G$12,0,1)</f>
        <v>0</v>
      </c>
      <c r="AP6863" s="78">
        <f t="shared" si="217"/>
        <v>1</v>
      </c>
      <c r="AQ6863" s="77">
        <f>IF(V6863&lt;Variables!$G$15,1,0)</f>
        <v>1</v>
      </c>
      <c r="AR6863" s="77">
        <v>0</v>
      </c>
      <c r="AS6863" s="77">
        <v>0</v>
      </c>
      <c r="AT6863" s="77">
        <v>1</v>
      </c>
      <c r="AU6863" s="77">
        <v>0</v>
      </c>
      <c r="BA6863" s="77">
        <v>-1.18</v>
      </c>
    </row>
    <row r="6864" spans="3:53" x14ac:dyDescent="0.25">
      <c r="C6864" s="77" t="s">
        <v>792</v>
      </c>
      <c r="D6864" s="77" t="s">
        <v>83</v>
      </c>
      <c r="E6864" s="77">
        <v>31.12</v>
      </c>
      <c r="F6864" s="77">
        <v>7.21</v>
      </c>
      <c r="G6864" s="77">
        <v>3.58</v>
      </c>
      <c r="H6864" s="77">
        <v>26840</v>
      </c>
      <c r="I6864" s="77">
        <v>38.726999999999997</v>
      </c>
      <c r="J6864" s="77" t="s">
        <v>75</v>
      </c>
      <c r="K6864" s="77">
        <v>62.21</v>
      </c>
      <c r="L6864" s="77">
        <v>30.962205000000001</v>
      </c>
      <c r="M6864" s="77">
        <v>0.1918306528879275</v>
      </c>
      <c r="N6864" s="77">
        <v>30.895520000000001</v>
      </c>
      <c r="O6864" s="77">
        <v>0.40808505569740128</v>
      </c>
      <c r="P6864" s="77">
        <v>8050000.0000000009</v>
      </c>
      <c r="Q6864" s="77">
        <v>14015000</v>
      </c>
      <c r="R6864" s="77">
        <v>0.56999999999999995</v>
      </c>
      <c r="S6864" s="77">
        <v>26.116</v>
      </c>
      <c r="T6864" s="77">
        <v>6.9700000000000006</v>
      </c>
      <c r="U6864" s="77">
        <v>14.936400000000001</v>
      </c>
      <c r="V6864" s="77">
        <v>2.4817435784640671</v>
      </c>
      <c r="AC6864" s="77">
        <v>31.29</v>
      </c>
      <c r="AD6864" s="77">
        <v>30.74</v>
      </c>
      <c r="AH6864" s="77">
        <f>IF(AND(M6864&lt;Variables!$G$6,M6864&gt;Variables!$G$5),0,1)</f>
        <v>1</v>
      </c>
      <c r="AI6864" s="77">
        <f t="shared" si="216"/>
        <v>0</v>
      </c>
      <c r="AJ6864" s="77">
        <f>IF(I6864&gt;Variables!$G$7,0,1)</f>
        <v>1</v>
      </c>
      <c r="AK6864" s="77">
        <f>IF(F6864&gt;Variables!$G$8,0,1)</f>
        <v>1</v>
      </c>
      <c r="AL6864" s="77">
        <f>IF(G6864&gt;Variables!$G$9,0,1)</f>
        <v>1</v>
      </c>
      <c r="AM6864" s="77">
        <f>IF(AND(K6864&gt;Variables!$G$10,K6864&lt;Variables!$G$11),0,1)</f>
        <v>0</v>
      </c>
      <c r="AN6864" s="77">
        <f>IF(H6864&lt;Variables!$G$13,1,0)</f>
        <v>0</v>
      </c>
      <c r="AO6864" s="77">
        <f>IF(R6864&lt;Variables!$G$12,0,1)</f>
        <v>0</v>
      </c>
      <c r="AP6864" s="78">
        <f t="shared" si="217"/>
        <v>1</v>
      </c>
      <c r="AQ6864" s="77">
        <f>IF(V6864&lt;Variables!$G$15,1,0)</f>
        <v>1</v>
      </c>
      <c r="AR6864" s="77">
        <v>0</v>
      </c>
      <c r="AS6864" s="77">
        <v>0</v>
      </c>
      <c r="AT6864" s="77">
        <v>1</v>
      </c>
      <c r="AU6864" s="77">
        <v>0</v>
      </c>
      <c r="BA6864" s="77">
        <v>-1.21</v>
      </c>
    </row>
    <row r="6865" spans="3:53" x14ac:dyDescent="0.25">
      <c r="C6865" s="77" t="s">
        <v>792</v>
      </c>
      <c r="D6865" s="77" t="s">
        <v>123</v>
      </c>
      <c r="E6865" s="77">
        <v>13.56</v>
      </c>
      <c r="F6865" s="77">
        <v>7.6</v>
      </c>
      <c r="G6865" s="77">
        <v>-3.01</v>
      </c>
      <c r="H6865" s="77">
        <v>5380</v>
      </c>
      <c r="I6865" s="77">
        <v>223.90899999999999</v>
      </c>
      <c r="J6865" s="77" t="s">
        <v>75</v>
      </c>
      <c r="K6865" s="77">
        <v>54.33</v>
      </c>
      <c r="L6865" s="77">
        <v>13.48978</v>
      </c>
      <c r="M6865" s="77">
        <v>0.29815163775836001</v>
      </c>
      <c r="N6865" s="77">
        <v>13.431082</v>
      </c>
      <c r="O6865" s="77">
        <v>0.73648571276685815</v>
      </c>
      <c r="P6865" s="77">
        <v>99356000</v>
      </c>
      <c r="Q6865" s="77">
        <v>51236000</v>
      </c>
      <c r="R6865" s="77">
        <v>1.94</v>
      </c>
      <c r="S6865" s="77">
        <v>26.116</v>
      </c>
      <c r="T6865" s="77">
        <v>6.9700000000000006</v>
      </c>
      <c r="U6865" s="77">
        <v>14.936400000000001</v>
      </c>
      <c r="V6865" s="77">
        <v>2.4003784592620492</v>
      </c>
      <c r="AC6865" s="77">
        <v>14.18</v>
      </c>
      <c r="AD6865" s="77">
        <v>13.31</v>
      </c>
      <c r="AH6865" s="77">
        <f>IF(AND(M6865&lt;Variables!$G$6,M6865&gt;Variables!$G$5),0,1)</f>
        <v>1</v>
      </c>
      <c r="AI6865" s="77">
        <f t="shared" si="216"/>
        <v>0</v>
      </c>
      <c r="AJ6865" s="77">
        <f>IF(I6865&gt;Variables!$G$7,0,1)</f>
        <v>0</v>
      </c>
      <c r="AK6865" s="77">
        <f>IF(F6865&gt;Variables!$G$8,0,1)</f>
        <v>1</v>
      </c>
      <c r="AL6865" s="77">
        <f>IF(G6865&gt;Variables!$G$9,0,1)</f>
        <v>1</v>
      </c>
      <c r="AM6865" s="77">
        <f>IF(AND(K6865&gt;Variables!$G$10,K6865&lt;Variables!$G$11),0,1)</f>
        <v>1</v>
      </c>
      <c r="AN6865" s="77">
        <f>IF(H6865&lt;Variables!$G$13,1,0)</f>
        <v>0</v>
      </c>
      <c r="AO6865" s="77">
        <f>IF(R6865&lt;Variables!$G$12,0,1)</f>
        <v>0</v>
      </c>
      <c r="AP6865" s="78">
        <f t="shared" si="217"/>
        <v>1</v>
      </c>
      <c r="AQ6865" s="77">
        <f>IF(V6865&lt;Variables!$G$15,1,0)</f>
        <v>1</v>
      </c>
      <c r="AR6865" s="77">
        <v>1</v>
      </c>
      <c r="AS6865" s="77">
        <v>0</v>
      </c>
      <c r="AT6865" s="77">
        <v>0</v>
      </c>
      <c r="AU6865" s="77">
        <v>0</v>
      </c>
      <c r="BA6865" s="77">
        <v>1.96</v>
      </c>
    </row>
    <row r="6866" spans="3:53" x14ac:dyDescent="0.25">
      <c r="C6866" s="77" t="s">
        <v>792</v>
      </c>
      <c r="D6866" s="77" t="s">
        <v>507</v>
      </c>
      <c r="E6866" s="77">
        <v>26.23</v>
      </c>
      <c r="F6866" s="77">
        <v>8.7200000000000006</v>
      </c>
      <c r="G6866" s="77">
        <v>7.92</v>
      </c>
      <c r="H6866" s="77">
        <v>3900</v>
      </c>
      <c r="I6866" s="77">
        <v>239.20400000000001</v>
      </c>
      <c r="J6866" s="77" t="s">
        <v>75</v>
      </c>
      <c r="K6866" s="77">
        <v>56.35</v>
      </c>
      <c r="L6866" s="77">
        <v>25.985505</v>
      </c>
      <c r="M6866" s="77">
        <v>0.63302598891189044</v>
      </c>
      <c r="N6866" s="77">
        <v>26.00028</v>
      </c>
      <c r="O6866" s="77">
        <v>0.57583995249282738</v>
      </c>
      <c r="P6866" s="77">
        <v>6504000</v>
      </c>
      <c r="Q6866" s="77">
        <v>9769000</v>
      </c>
      <c r="R6866" s="77">
        <v>0.67</v>
      </c>
      <c r="S6866" s="77">
        <v>26.116</v>
      </c>
      <c r="T6866" s="77">
        <v>6.9700000000000006</v>
      </c>
      <c r="U6866" s="77">
        <v>14.936400000000001</v>
      </c>
      <c r="V6866" s="77">
        <v>2.4047183872828328</v>
      </c>
      <c r="AC6866" s="77">
        <v>26.84</v>
      </c>
      <c r="AD6866" s="77">
        <v>25.94</v>
      </c>
      <c r="AH6866" s="77">
        <f>IF(AND(M6866&lt;Variables!$G$6,M6866&gt;Variables!$G$5),0,1)</f>
        <v>1</v>
      </c>
      <c r="AI6866" s="77">
        <f t="shared" si="216"/>
        <v>1</v>
      </c>
      <c r="AJ6866" s="77">
        <f>IF(I6866&gt;Variables!$G$7,0,1)</f>
        <v>0</v>
      </c>
      <c r="AK6866" s="77">
        <f>IF(F6866&gt;Variables!$G$8,0,1)</f>
        <v>1</v>
      </c>
      <c r="AL6866" s="77">
        <f>IF(G6866&gt;Variables!$G$9,0,1)</f>
        <v>1</v>
      </c>
      <c r="AM6866" s="77">
        <f>IF(AND(K6866&gt;Variables!$G$10,K6866&lt;Variables!$G$11),0,1)</f>
        <v>1</v>
      </c>
      <c r="AN6866" s="77">
        <f>IF(H6866&lt;Variables!$G$13,1,0)</f>
        <v>0</v>
      </c>
      <c r="AO6866" s="77">
        <f>IF(R6866&lt;Variables!$G$12,0,1)</f>
        <v>0</v>
      </c>
      <c r="AP6866" s="78">
        <f t="shared" si="217"/>
        <v>1</v>
      </c>
      <c r="AQ6866" s="77">
        <f>IF(V6866&lt;Variables!$G$15,1,0)</f>
        <v>1</v>
      </c>
      <c r="AR6866" s="77">
        <v>0</v>
      </c>
      <c r="AS6866" s="77">
        <v>0</v>
      </c>
      <c r="AT6866" s="77">
        <v>1</v>
      </c>
      <c r="AU6866" s="77">
        <v>0</v>
      </c>
      <c r="BA6866" s="77">
        <v>-0.73</v>
      </c>
    </row>
    <row r="6867" spans="3:53" x14ac:dyDescent="0.25">
      <c r="C6867" s="77" t="s">
        <v>792</v>
      </c>
      <c r="D6867" s="77" t="s">
        <v>501</v>
      </c>
      <c r="E6867" s="77">
        <v>29.89</v>
      </c>
      <c r="F6867" s="77">
        <v>15.64</v>
      </c>
      <c r="G6867" s="77">
        <v>11.77</v>
      </c>
      <c r="H6867" s="77">
        <v>3860</v>
      </c>
      <c r="I6867" s="77">
        <v>4.8000000000000001E-2</v>
      </c>
      <c r="J6867" s="77" t="s">
        <v>75</v>
      </c>
      <c r="K6867" s="77">
        <v>36.89</v>
      </c>
      <c r="L6867" s="77">
        <v>30.404245</v>
      </c>
      <c r="M6867" s="77">
        <v>-1.592688784082622</v>
      </c>
      <c r="N6867" s="77">
        <v>30.242608000000001</v>
      </c>
      <c r="O6867" s="77">
        <v>-1.0667333981249201</v>
      </c>
      <c r="P6867" s="77">
        <v>495441</v>
      </c>
      <c r="Q6867" s="77">
        <v>245553</v>
      </c>
      <c r="R6867" s="77">
        <v>2.02</v>
      </c>
      <c r="S6867" s="77">
        <v>26.116</v>
      </c>
      <c r="T6867" s="77">
        <v>6.9700000000000006</v>
      </c>
      <c r="U6867" s="77">
        <v>14.936400000000001</v>
      </c>
      <c r="V6867" s="77">
        <v>2.212288435303623</v>
      </c>
      <c r="AC6867" s="77">
        <v>30.09</v>
      </c>
      <c r="AD6867" s="77">
        <v>28.98</v>
      </c>
      <c r="AH6867" s="77">
        <f>IF(AND(M6867&lt;Variables!$G$6,M6867&gt;Variables!$G$5),0,1)</f>
        <v>0</v>
      </c>
      <c r="AI6867" s="77">
        <f t="shared" si="216"/>
        <v>0</v>
      </c>
      <c r="AJ6867" s="77">
        <f>IF(I6867&gt;Variables!$G$7,0,1)</f>
        <v>1</v>
      </c>
      <c r="AK6867" s="77">
        <f>IF(F6867&gt;Variables!$G$8,0,1)</f>
        <v>0</v>
      </c>
      <c r="AL6867" s="77">
        <f>IF(G6867&gt;Variables!$G$9,0,1)</f>
        <v>0</v>
      </c>
      <c r="AM6867" s="77">
        <f>IF(AND(K6867&gt;Variables!$G$10,K6867&lt;Variables!$G$11),0,1)</f>
        <v>1</v>
      </c>
      <c r="AN6867" s="77">
        <f>IF(H6867&lt;Variables!$G$13,1,0)</f>
        <v>0</v>
      </c>
      <c r="AO6867" s="77">
        <f>IF(R6867&lt;Variables!$G$12,0,1)</f>
        <v>0</v>
      </c>
      <c r="AP6867" s="78">
        <f t="shared" si="217"/>
        <v>1</v>
      </c>
      <c r="AQ6867" s="77">
        <f>IF(V6867&lt;Variables!$G$15,1,0)</f>
        <v>1</v>
      </c>
      <c r="AR6867" s="77">
        <v>0</v>
      </c>
      <c r="AS6867" s="77">
        <v>0</v>
      </c>
      <c r="AT6867" s="77">
        <v>1</v>
      </c>
      <c r="AU6867" s="77">
        <v>0</v>
      </c>
      <c r="BA6867" s="77">
        <v>-1.91</v>
      </c>
    </row>
    <row r="6868" spans="3:53" x14ac:dyDescent="0.25">
      <c r="C6868" s="77" t="s">
        <v>792</v>
      </c>
      <c r="D6868" s="77" t="s">
        <v>497</v>
      </c>
      <c r="E6868" s="77">
        <v>5.17</v>
      </c>
      <c r="F6868" s="77">
        <v>38.24</v>
      </c>
      <c r="G6868" s="77">
        <v>22.87</v>
      </c>
      <c r="H6868" s="77">
        <v>41.09</v>
      </c>
      <c r="I6868" s="77">
        <v>-14.301</v>
      </c>
      <c r="J6868" s="77" t="s">
        <v>74</v>
      </c>
      <c r="K6868" s="77">
        <v>41.63</v>
      </c>
      <c r="L6868" s="77">
        <v>5.3627950000000002</v>
      </c>
      <c r="M6868" s="77">
        <v>-2.6272680570486182</v>
      </c>
      <c r="N6868" s="77">
        <v>5.3347759999999997</v>
      </c>
      <c r="O6868" s="77">
        <v>-2.115852661854968</v>
      </c>
      <c r="P6868" s="77">
        <v>3510000</v>
      </c>
      <c r="Q6868" s="77">
        <v>49940</v>
      </c>
      <c r="R6868" s="77">
        <v>70.28</v>
      </c>
      <c r="S6868" s="77">
        <v>26.116</v>
      </c>
      <c r="T6868" s="77">
        <v>6.9700000000000006</v>
      </c>
      <c r="U6868" s="77">
        <v>14.936400000000001</v>
      </c>
      <c r="V6868" s="77">
        <v>2.2850879747381732</v>
      </c>
      <c r="AC6868" s="77">
        <v>5.39</v>
      </c>
      <c r="AD6868" s="77">
        <v>4.8099999999999996</v>
      </c>
      <c r="AH6868" s="77">
        <f>IF(AND(M6868&lt;Variables!$G$6,M6868&gt;Variables!$G$5),0,1)</f>
        <v>0</v>
      </c>
      <c r="AI6868" s="77">
        <f t="shared" si="216"/>
        <v>0</v>
      </c>
      <c r="AJ6868" s="77">
        <f>IF(I6868&gt;Variables!$G$7,0,1)</f>
        <v>1</v>
      </c>
      <c r="AK6868" s="77">
        <f>IF(F6868&gt;Variables!$G$8,0,1)</f>
        <v>0</v>
      </c>
      <c r="AL6868" s="77">
        <f>IF(G6868&gt;Variables!$G$9,0,1)</f>
        <v>0</v>
      </c>
      <c r="AM6868" s="77">
        <f>IF(AND(K6868&gt;Variables!$G$10,K6868&lt;Variables!$G$11),0,1)</f>
        <v>1</v>
      </c>
      <c r="AN6868" s="77">
        <f>IF(H6868&lt;Variables!$G$13,1,0)</f>
        <v>1</v>
      </c>
      <c r="AO6868" s="77">
        <f>IF(R6868&lt;Variables!$G$12,0,1)</f>
        <v>1</v>
      </c>
      <c r="AP6868" s="78">
        <f t="shared" si="217"/>
        <v>0</v>
      </c>
      <c r="AQ6868" s="77">
        <f>IF(V6868&lt;Variables!$G$15,1,0)</f>
        <v>1</v>
      </c>
      <c r="AR6868" s="77">
        <v>0</v>
      </c>
      <c r="AS6868" s="77">
        <v>0</v>
      </c>
      <c r="AT6868" s="77">
        <v>1</v>
      </c>
      <c r="AU6868" s="77">
        <v>0</v>
      </c>
      <c r="BA6868" s="77">
        <v>-2.25</v>
      </c>
    </row>
    <row r="6869" spans="3:53" x14ac:dyDescent="0.25">
      <c r="C6869" s="77" t="s">
        <v>792</v>
      </c>
      <c r="D6869" s="77" t="s">
        <v>451</v>
      </c>
      <c r="E6869" s="77">
        <v>23.43</v>
      </c>
      <c r="F6869" s="77">
        <v>9.0399999999999991</v>
      </c>
      <c r="G6869" s="77">
        <v>6.76</v>
      </c>
      <c r="H6869" s="77">
        <v>12530</v>
      </c>
      <c r="I6869" s="77">
        <v>15.016</v>
      </c>
      <c r="J6869" s="77" t="s">
        <v>74</v>
      </c>
      <c r="K6869" s="77">
        <v>37.56</v>
      </c>
      <c r="L6869" s="77">
        <v>23.49175</v>
      </c>
      <c r="M6869" s="77">
        <v>-0.51826705119881955</v>
      </c>
      <c r="N6869" s="77">
        <v>23.489139130434779</v>
      </c>
      <c r="O6869" s="77">
        <v>-0.50720943740509461</v>
      </c>
      <c r="P6869" s="77">
        <v>782276</v>
      </c>
      <c r="Q6869" s="77">
        <v>1175000</v>
      </c>
      <c r="R6869" s="77">
        <v>0.67</v>
      </c>
      <c r="S6869" s="77">
        <v>26.116</v>
      </c>
      <c r="T6869" s="77">
        <v>6.9700000000000006</v>
      </c>
      <c r="U6869" s="77">
        <v>14.936400000000001</v>
      </c>
      <c r="V6869" s="77">
        <v>2.2329769080975228</v>
      </c>
      <c r="AC6869" s="77">
        <v>23.614999999999998</v>
      </c>
      <c r="AD6869" s="77">
        <v>23.22</v>
      </c>
      <c r="AH6869" s="77">
        <f>IF(AND(M6869&lt;Variables!$G$6,M6869&gt;Variables!$G$5),0,1)</f>
        <v>1</v>
      </c>
      <c r="AI6869" s="77">
        <f t="shared" si="216"/>
        <v>0</v>
      </c>
      <c r="AJ6869" s="77">
        <f>IF(I6869&gt;Variables!$G$7,0,1)</f>
        <v>1</v>
      </c>
      <c r="AK6869" s="77">
        <f>IF(F6869&gt;Variables!$G$8,0,1)</f>
        <v>0</v>
      </c>
      <c r="AL6869" s="77">
        <f>IF(G6869&gt;Variables!$G$9,0,1)</f>
        <v>1</v>
      </c>
      <c r="AM6869" s="77">
        <f>IF(AND(K6869&gt;Variables!$G$10,K6869&lt;Variables!$G$11),0,1)</f>
        <v>1</v>
      </c>
      <c r="AN6869" s="77">
        <f>IF(H6869&lt;Variables!$G$13,1,0)</f>
        <v>0</v>
      </c>
      <c r="AO6869" s="77">
        <f>IF(R6869&lt;Variables!$G$12,0,1)</f>
        <v>0</v>
      </c>
      <c r="AP6869" s="78">
        <f t="shared" si="217"/>
        <v>0</v>
      </c>
      <c r="AQ6869" s="77">
        <f>IF(V6869&lt;Variables!$G$15,1,0)</f>
        <v>1</v>
      </c>
      <c r="AR6869" s="77">
        <v>0</v>
      </c>
      <c r="AS6869" s="77">
        <v>0</v>
      </c>
      <c r="AT6869" s="77">
        <v>0</v>
      </c>
      <c r="AU6869" s="77">
        <v>1</v>
      </c>
      <c r="BA6869" s="77">
        <v>-0.68</v>
      </c>
    </row>
    <row r="6870" spans="3:53" x14ac:dyDescent="0.25">
      <c r="C6870" s="77" t="s">
        <v>792</v>
      </c>
      <c r="D6870" s="77" t="s">
        <v>519</v>
      </c>
      <c r="E6870" s="77">
        <v>16.11</v>
      </c>
      <c r="F6870" s="77">
        <v>8.42</v>
      </c>
      <c r="G6870" s="77">
        <v>5.94</v>
      </c>
      <c r="H6870" s="77">
        <v>3840</v>
      </c>
      <c r="I6870" s="77">
        <v>771.05200000000002</v>
      </c>
      <c r="J6870" s="77" t="s">
        <v>74</v>
      </c>
      <c r="K6870" s="77">
        <v>62.61</v>
      </c>
      <c r="L6870" s="77">
        <v>16.017379999999999</v>
      </c>
      <c r="M6870" s="77">
        <v>0.14122159803910689</v>
      </c>
      <c r="N6870" s="77">
        <v>15.960850000000001</v>
      </c>
      <c r="O6870" s="77">
        <v>0.49590090753311072</v>
      </c>
      <c r="P6870" s="77">
        <v>1665000</v>
      </c>
      <c r="Q6870" s="77">
        <v>5058000</v>
      </c>
      <c r="R6870" s="77">
        <v>0.33</v>
      </c>
      <c r="S6870" s="77">
        <v>26.116</v>
      </c>
      <c r="T6870" s="77">
        <v>6.9700000000000006</v>
      </c>
      <c r="U6870" s="77">
        <v>14.936400000000001</v>
      </c>
      <c r="V6870" s="77">
        <v>2.4888248754845059</v>
      </c>
      <c r="AC6870" s="77">
        <v>16.256599999999999</v>
      </c>
      <c r="AD6870" s="77">
        <v>15.72</v>
      </c>
      <c r="AH6870" s="77">
        <f>IF(AND(M6870&lt;Variables!$G$6,M6870&gt;Variables!$G$5),0,1)</f>
        <v>1</v>
      </c>
      <c r="AI6870" s="77">
        <f t="shared" si="216"/>
        <v>0</v>
      </c>
      <c r="AJ6870" s="77">
        <f>IF(I6870&gt;Variables!$G$7,0,1)</f>
        <v>0</v>
      </c>
      <c r="AK6870" s="77">
        <f>IF(F6870&gt;Variables!$G$8,0,1)</f>
        <v>1</v>
      </c>
      <c r="AL6870" s="77">
        <f>IF(G6870&gt;Variables!$G$9,0,1)</f>
        <v>1</v>
      </c>
      <c r="AM6870" s="77">
        <f>IF(AND(K6870&gt;Variables!$G$10,K6870&lt;Variables!$G$11),0,1)</f>
        <v>0</v>
      </c>
      <c r="AN6870" s="77">
        <f>IF(H6870&lt;Variables!$G$13,1,0)</f>
        <v>0</v>
      </c>
      <c r="AO6870" s="77">
        <f>IF(R6870&lt;Variables!$G$12,0,1)</f>
        <v>0</v>
      </c>
      <c r="AP6870" s="78">
        <f t="shared" si="217"/>
        <v>0</v>
      </c>
      <c r="AQ6870" s="77">
        <f>IF(V6870&lt;Variables!$G$15,1,0)</f>
        <v>1</v>
      </c>
      <c r="AR6870" s="77">
        <v>0</v>
      </c>
      <c r="AS6870" s="77">
        <v>0</v>
      </c>
      <c r="AT6870" s="77">
        <v>0</v>
      </c>
      <c r="AU6870" s="77">
        <v>1</v>
      </c>
      <c r="BA6870" s="77">
        <v>-0.45</v>
      </c>
    </row>
    <row r="6871" spans="3:53" x14ac:dyDescent="0.25">
      <c r="C6871" s="77" t="s">
        <v>792</v>
      </c>
      <c r="D6871" s="77" t="s">
        <v>525</v>
      </c>
      <c r="E6871" s="77">
        <v>1.7</v>
      </c>
      <c r="F6871" s="77">
        <v>28.89</v>
      </c>
      <c r="G6871" s="77">
        <v>24.23</v>
      </c>
      <c r="H6871" s="77">
        <v>550.02</v>
      </c>
      <c r="I6871" s="77">
        <v>-15.579000000000001</v>
      </c>
      <c r="J6871" s="77" t="s">
        <v>74</v>
      </c>
      <c r="K6871" s="77">
        <v>55.26</v>
      </c>
      <c r="L6871" s="77">
        <v>1.69051</v>
      </c>
      <c r="M6871" s="77">
        <v>0.67967654731411098</v>
      </c>
      <c r="N6871" s="77">
        <v>1.6436539999999999</v>
      </c>
      <c r="O6871" s="77">
        <v>3.5497738575150248</v>
      </c>
      <c r="P6871" s="77">
        <v>27390000</v>
      </c>
      <c r="Q6871" s="77">
        <v>3050000</v>
      </c>
      <c r="R6871" s="77">
        <v>8.98</v>
      </c>
      <c r="S6871" s="77">
        <v>26.116</v>
      </c>
      <c r="T6871" s="77">
        <v>6.9700000000000006</v>
      </c>
      <c r="U6871" s="77">
        <v>14.936400000000001</v>
      </c>
      <c r="V6871" s="77">
        <v>2.3934971249007702</v>
      </c>
      <c r="AC6871" s="77">
        <v>1.9</v>
      </c>
      <c r="AD6871" s="77">
        <v>1.56</v>
      </c>
      <c r="AH6871" s="77">
        <f>IF(AND(M6871&lt;Variables!$G$6,M6871&gt;Variables!$G$5),0,1)</f>
        <v>1</v>
      </c>
      <c r="AI6871" s="77">
        <f t="shared" si="216"/>
        <v>0</v>
      </c>
      <c r="AJ6871" s="77">
        <f>IF(I6871&gt;Variables!$G$7,0,1)</f>
        <v>1</v>
      </c>
      <c r="AK6871" s="77">
        <f>IF(F6871&gt;Variables!$G$8,0,1)</f>
        <v>0</v>
      </c>
      <c r="AL6871" s="77">
        <f>IF(G6871&gt;Variables!$G$9,0,1)</f>
        <v>0</v>
      </c>
      <c r="AM6871" s="77">
        <f>IF(AND(K6871&gt;Variables!$G$10,K6871&lt;Variables!$G$11),0,1)</f>
        <v>1</v>
      </c>
      <c r="AN6871" s="77">
        <f>IF(H6871&lt;Variables!$G$13,1,0)</f>
        <v>1</v>
      </c>
      <c r="AO6871" s="77">
        <f>IF(R6871&lt;Variables!$G$12,0,1)</f>
        <v>1</v>
      </c>
      <c r="AP6871" s="78">
        <f t="shared" si="217"/>
        <v>0</v>
      </c>
      <c r="AQ6871" s="77">
        <f>IF(V6871&lt;Variables!$G$15,1,0)</f>
        <v>1</v>
      </c>
      <c r="AR6871" s="77">
        <v>0</v>
      </c>
      <c r="AS6871" s="77">
        <v>0</v>
      </c>
      <c r="AT6871" s="77">
        <v>1</v>
      </c>
      <c r="AU6871" s="77">
        <v>0</v>
      </c>
      <c r="BA6871" s="77">
        <v>-2.25</v>
      </c>
    </row>
    <row r="6872" spans="3:53" x14ac:dyDescent="0.25">
      <c r="C6872" s="77" t="s">
        <v>792</v>
      </c>
      <c r="D6872" s="77" t="s">
        <v>489</v>
      </c>
      <c r="E6872" s="77">
        <v>27.7</v>
      </c>
      <c r="F6872" s="77">
        <v>7.96</v>
      </c>
      <c r="G6872" s="77">
        <v>6.82</v>
      </c>
      <c r="H6872" s="77">
        <v>3040</v>
      </c>
      <c r="I6872" s="77">
        <v>6.4039999999999999</v>
      </c>
      <c r="J6872" s="77" t="s">
        <v>74</v>
      </c>
      <c r="K6872" s="77">
        <v>46.45</v>
      </c>
      <c r="L6872" s="77">
        <v>27.686005000000002</v>
      </c>
      <c r="M6872" s="77">
        <v>-0.2022863175817621</v>
      </c>
      <c r="N6872" s="77">
        <v>27.609722000000001</v>
      </c>
      <c r="O6872" s="77">
        <v>7.3445143706979646E-2</v>
      </c>
      <c r="P6872" s="77">
        <v>1067000</v>
      </c>
      <c r="Q6872" s="77">
        <v>1247000</v>
      </c>
      <c r="R6872" s="77">
        <v>0.86</v>
      </c>
      <c r="S6872" s="77">
        <v>26.116</v>
      </c>
      <c r="T6872" s="77">
        <v>6.9700000000000006</v>
      </c>
      <c r="U6872" s="77">
        <v>14.936400000000001</v>
      </c>
      <c r="V6872" s="77">
        <v>2.33340752401475</v>
      </c>
      <c r="AC6872" s="77">
        <v>27.79</v>
      </c>
      <c r="AD6872" s="77">
        <v>27.055</v>
      </c>
      <c r="AH6872" s="77">
        <f>IF(AND(M6872&lt;Variables!$G$6,M6872&gt;Variables!$G$5),0,1)</f>
        <v>1</v>
      </c>
      <c r="AI6872" s="77">
        <f t="shared" si="216"/>
        <v>0</v>
      </c>
      <c r="AJ6872" s="77">
        <f>IF(I6872&gt;Variables!$G$7,0,1)</f>
        <v>1</v>
      </c>
      <c r="AK6872" s="77">
        <f>IF(F6872&gt;Variables!$G$8,0,1)</f>
        <v>1</v>
      </c>
      <c r="AL6872" s="77">
        <f>IF(G6872&gt;Variables!$G$9,0,1)</f>
        <v>1</v>
      </c>
      <c r="AM6872" s="77">
        <f>IF(AND(K6872&gt;Variables!$G$10,K6872&lt;Variables!$G$11),0,1)</f>
        <v>1</v>
      </c>
      <c r="AN6872" s="77">
        <f>IF(H6872&lt;Variables!$G$13,1,0)</f>
        <v>0</v>
      </c>
      <c r="AO6872" s="77">
        <f>IF(R6872&lt;Variables!$G$12,0,1)</f>
        <v>0</v>
      </c>
      <c r="AP6872" s="78">
        <f t="shared" si="217"/>
        <v>0</v>
      </c>
      <c r="AQ6872" s="77">
        <f>IF(V6872&lt;Variables!$G$15,1,0)</f>
        <v>1</v>
      </c>
      <c r="AR6872" s="77">
        <v>0</v>
      </c>
      <c r="AS6872" s="77">
        <v>0</v>
      </c>
      <c r="AT6872" s="77">
        <v>0</v>
      </c>
      <c r="AU6872" s="77">
        <v>1</v>
      </c>
      <c r="BA6872" s="77">
        <v>-0.98</v>
      </c>
    </row>
    <row r="6873" spans="3:53" x14ac:dyDescent="0.25">
      <c r="C6873" s="77" t="s">
        <v>792</v>
      </c>
      <c r="D6873" s="77" t="s">
        <v>491</v>
      </c>
      <c r="E6873" s="77">
        <v>14</v>
      </c>
      <c r="F6873" s="77">
        <v>6.53</v>
      </c>
      <c r="G6873" s="77">
        <v>-0.39</v>
      </c>
      <c r="H6873" s="77">
        <v>12130</v>
      </c>
      <c r="I6873" s="77">
        <v>93.073999999999998</v>
      </c>
      <c r="J6873" s="77" t="s">
        <v>74</v>
      </c>
      <c r="K6873" s="77">
        <v>49.99</v>
      </c>
      <c r="L6873" s="77">
        <v>13.94125</v>
      </c>
      <c r="M6873" s="77">
        <v>9.8628171792342345E-2</v>
      </c>
      <c r="N6873" s="77">
        <v>13.94653571428571</v>
      </c>
      <c r="O6873" s="77">
        <v>6.0690954999067612E-2</v>
      </c>
      <c r="P6873" s="77">
        <v>60605</v>
      </c>
      <c r="Q6873" s="77">
        <v>162862</v>
      </c>
      <c r="R6873" s="77">
        <v>0.37</v>
      </c>
      <c r="S6873" s="77">
        <v>26.116</v>
      </c>
      <c r="T6873" s="77">
        <v>6.9700000000000006</v>
      </c>
      <c r="U6873" s="77">
        <v>14.936400000000001</v>
      </c>
      <c r="V6873" s="77">
        <v>2.3643349159150011</v>
      </c>
      <c r="AC6873" s="77">
        <v>13.99</v>
      </c>
      <c r="AD6873" s="77">
        <v>13.86</v>
      </c>
      <c r="AH6873" s="77">
        <f>IF(AND(M6873&lt;Variables!$G$6,M6873&gt;Variables!$G$5),0,1)</f>
        <v>1</v>
      </c>
      <c r="AI6873" s="77">
        <f t="shared" si="216"/>
        <v>1</v>
      </c>
      <c r="AJ6873" s="77">
        <f>IF(I6873&gt;Variables!$G$7,0,1)</f>
        <v>0</v>
      </c>
      <c r="AK6873" s="77">
        <f>IF(F6873&gt;Variables!$G$8,0,1)</f>
        <v>1</v>
      </c>
      <c r="AL6873" s="77">
        <f>IF(G6873&gt;Variables!$G$9,0,1)</f>
        <v>1</v>
      </c>
      <c r="AM6873" s="77">
        <f>IF(AND(K6873&gt;Variables!$G$10,K6873&lt;Variables!$G$11),0,1)</f>
        <v>1</v>
      </c>
      <c r="AN6873" s="77">
        <f>IF(H6873&lt;Variables!$G$13,1,0)</f>
        <v>0</v>
      </c>
      <c r="AO6873" s="77">
        <f>IF(R6873&lt;Variables!$G$12,0,1)</f>
        <v>0</v>
      </c>
      <c r="AP6873" s="78">
        <f t="shared" si="217"/>
        <v>0</v>
      </c>
      <c r="AQ6873" s="77">
        <f>IF(V6873&lt;Variables!$G$15,1,0)</f>
        <v>1</v>
      </c>
      <c r="AR6873" s="77">
        <v>0</v>
      </c>
      <c r="AS6873" s="77">
        <v>0</v>
      </c>
      <c r="AT6873" s="77">
        <v>0</v>
      </c>
      <c r="AU6873" s="77">
        <v>0</v>
      </c>
      <c r="BA6873" s="77">
        <v>0</v>
      </c>
    </row>
    <row r="6874" spans="3:53" x14ac:dyDescent="0.25">
      <c r="C6874" s="77" t="s">
        <v>792</v>
      </c>
      <c r="D6874" s="77" t="s">
        <v>508</v>
      </c>
      <c r="E6874" s="77">
        <v>0.06</v>
      </c>
      <c r="F6874" s="77">
        <v>6.48</v>
      </c>
      <c r="G6874" s="77">
        <v>6.3</v>
      </c>
      <c r="H6874" s="77">
        <v>-99999</v>
      </c>
      <c r="I6874" s="77">
        <v>-68.570999999999998</v>
      </c>
      <c r="J6874" s="77" t="s">
        <v>75</v>
      </c>
      <c r="K6874" s="77">
        <v>-99999</v>
      </c>
      <c r="L6874" s="77">
        <v>5.7480000000000003E-2</v>
      </c>
      <c r="M6874" s="77">
        <v>-0.1391788448155824</v>
      </c>
      <c r="N6874" s="77">
        <v>5.7588888888888877E-2</v>
      </c>
      <c r="O6874" s="77">
        <v>-0.32799536947712882</v>
      </c>
      <c r="P6874" s="77">
        <v>5197000</v>
      </c>
      <c r="Q6874" s="77">
        <v>3533000</v>
      </c>
      <c r="R6874" s="77">
        <v>1.47</v>
      </c>
      <c r="S6874" s="77">
        <v>26.116</v>
      </c>
      <c r="T6874" s="77">
        <v>6.9700000000000006</v>
      </c>
      <c r="U6874" s="77">
        <v>14.936400000000001</v>
      </c>
      <c r="V6874" s="77">
        <v>-99999</v>
      </c>
      <c r="AC6874" s="77">
        <v>5.7500000000000002E-2</v>
      </c>
      <c r="AD6874" s="77">
        <v>5.3999999999999999E-2</v>
      </c>
      <c r="AH6874" s="77">
        <f>IF(AND(M6874&lt;Variables!$G$6,M6874&gt;Variables!$G$5),0,1)</f>
        <v>1</v>
      </c>
      <c r="AI6874" s="77">
        <f t="shared" si="216"/>
        <v>1</v>
      </c>
      <c r="AJ6874" s="77">
        <f>IF(I6874&gt;Variables!$G$7,0,1)</f>
        <v>1</v>
      </c>
      <c r="AK6874" s="77">
        <f>IF(F6874&gt;Variables!$G$8,0,1)</f>
        <v>1</v>
      </c>
      <c r="AL6874" s="77">
        <f>IF(G6874&gt;Variables!$G$9,0,1)</f>
        <v>1</v>
      </c>
      <c r="AM6874" s="77">
        <f>IF(AND(K6874&gt;Variables!$G$10,K6874&lt;Variables!$G$11),0,1)</f>
        <v>1</v>
      </c>
      <c r="AN6874" s="77">
        <f>IF(H6874&lt;Variables!$G$13,1,0)</f>
        <v>1</v>
      </c>
      <c r="AO6874" s="77">
        <f>IF(R6874&lt;Variables!$G$12,0,1)</f>
        <v>0</v>
      </c>
      <c r="AP6874" s="78">
        <f t="shared" si="217"/>
        <v>1</v>
      </c>
      <c r="AQ6874" s="77">
        <f>IF(V6874&lt;Variables!$G$15,1,0)</f>
        <v>1</v>
      </c>
      <c r="AR6874" s="77">
        <v>0</v>
      </c>
      <c r="AS6874" s="77">
        <v>0</v>
      </c>
      <c r="AT6874" s="77">
        <v>1</v>
      </c>
      <c r="AU6874" s="77">
        <v>0</v>
      </c>
      <c r="BA6874" s="77">
        <v>-2.25</v>
      </c>
    </row>
    <row r="6875" spans="3:53" x14ac:dyDescent="0.25">
      <c r="C6875" s="77" t="s">
        <v>792</v>
      </c>
      <c r="D6875" s="77" t="s">
        <v>493</v>
      </c>
      <c r="E6875" s="77">
        <v>25.06</v>
      </c>
      <c r="F6875" s="77">
        <v>8.41</v>
      </c>
      <c r="G6875" s="77">
        <v>5.54</v>
      </c>
      <c r="H6875" s="77">
        <v>2730</v>
      </c>
      <c r="I6875" s="77">
        <v>198.02600000000001</v>
      </c>
      <c r="J6875" s="77" t="s">
        <v>74</v>
      </c>
      <c r="K6875" s="77">
        <v>60.82</v>
      </c>
      <c r="L6875" s="77">
        <v>24.930050000000001</v>
      </c>
      <c r="M6875" s="77">
        <v>0.1602483749531087</v>
      </c>
      <c r="N6875" s="77">
        <v>24.848869387755109</v>
      </c>
      <c r="O6875" s="77">
        <v>0.48746931039278579</v>
      </c>
      <c r="P6875" s="77">
        <v>1835000</v>
      </c>
      <c r="Q6875" s="77">
        <v>3584000</v>
      </c>
      <c r="R6875" s="77">
        <v>0.51</v>
      </c>
      <c r="S6875" s="77">
        <v>26.116</v>
      </c>
      <c r="T6875" s="77">
        <v>6.9700000000000006</v>
      </c>
      <c r="U6875" s="77">
        <v>14.936400000000001</v>
      </c>
      <c r="V6875" s="77">
        <v>2.4699212753909441</v>
      </c>
      <c r="AC6875" s="77">
        <v>25.19</v>
      </c>
      <c r="AD6875" s="77">
        <v>24.18</v>
      </c>
      <c r="AH6875" s="77">
        <f>IF(AND(M6875&lt;Variables!$G$6,M6875&gt;Variables!$G$5),0,1)</f>
        <v>1</v>
      </c>
      <c r="AI6875" s="77">
        <f t="shared" si="216"/>
        <v>0</v>
      </c>
      <c r="AJ6875" s="77">
        <f>IF(I6875&gt;Variables!$G$7,0,1)</f>
        <v>0</v>
      </c>
      <c r="AK6875" s="77">
        <f>IF(F6875&gt;Variables!$G$8,0,1)</f>
        <v>1</v>
      </c>
      <c r="AL6875" s="77">
        <f>IF(G6875&gt;Variables!$G$9,0,1)</f>
        <v>1</v>
      </c>
      <c r="AM6875" s="77">
        <f>IF(AND(K6875&gt;Variables!$G$10,K6875&lt;Variables!$G$11),0,1)</f>
        <v>1</v>
      </c>
      <c r="AN6875" s="77">
        <f>IF(H6875&lt;Variables!$G$13,1,0)</f>
        <v>0</v>
      </c>
      <c r="AO6875" s="77">
        <f>IF(R6875&lt;Variables!$G$12,0,1)</f>
        <v>0</v>
      </c>
      <c r="AP6875" s="78">
        <f t="shared" si="217"/>
        <v>0</v>
      </c>
      <c r="AQ6875" s="77">
        <f>IF(V6875&lt;Variables!$G$15,1,0)</f>
        <v>1</v>
      </c>
      <c r="AR6875" s="77">
        <v>0</v>
      </c>
      <c r="AS6875" s="77">
        <v>0</v>
      </c>
      <c r="AT6875" s="77">
        <v>1</v>
      </c>
      <c r="AU6875" s="77">
        <v>0</v>
      </c>
      <c r="BA6875" s="77">
        <v>-0.88</v>
      </c>
    </row>
    <row r="6876" spans="3:53" x14ac:dyDescent="0.25">
      <c r="C6876" s="77" t="s">
        <v>792</v>
      </c>
      <c r="D6876" s="77" t="s">
        <v>524</v>
      </c>
      <c r="E6876" s="77">
        <v>8.3000000000000007</v>
      </c>
      <c r="F6876" s="77">
        <v>36.68</v>
      </c>
      <c r="G6876" s="77">
        <v>34.979999999999997</v>
      </c>
      <c r="H6876" s="77">
        <v>208.66</v>
      </c>
      <c r="I6876" s="77">
        <v>-8.4390000000000001</v>
      </c>
      <c r="J6876" s="77" t="s">
        <v>75</v>
      </c>
      <c r="K6876" s="77">
        <v>57.47</v>
      </c>
      <c r="L6876" s="77">
        <v>8.0952599999999997</v>
      </c>
      <c r="M6876" s="77">
        <v>1.5409017128542011</v>
      </c>
      <c r="N6876" s="77">
        <v>8.1538979999999999</v>
      </c>
      <c r="O6876" s="77">
        <v>0.81067975096083822</v>
      </c>
      <c r="P6876" s="77">
        <v>89460000</v>
      </c>
      <c r="Q6876" s="77">
        <v>18770000</v>
      </c>
      <c r="R6876" s="77">
        <v>4.7699999999999996</v>
      </c>
      <c r="S6876" s="77">
        <v>26.116</v>
      </c>
      <c r="T6876" s="77">
        <v>6.9700000000000006</v>
      </c>
      <c r="U6876" s="77">
        <v>14.936400000000001</v>
      </c>
      <c r="V6876" s="77">
        <v>2.3710833280897701</v>
      </c>
      <c r="AC6876" s="77">
        <v>8.5399999999999991</v>
      </c>
      <c r="AD6876" s="77">
        <v>7.22</v>
      </c>
      <c r="AH6876" s="77">
        <f>IF(AND(M6876&lt;Variables!$G$6,M6876&gt;Variables!$G$5),0,1)</f>
        <v>1</v>
      </c>
      <c r="AI6876" s="77">
        <f t="shared" si="216"/>
        <v>1</v>
      </c>
      <c r="AJ6876" s="77">
        <f>IF(I6876&gt;Variables!$G$7,0,1)</f>
        <v>1</v>
      </c>
      <c r="AK6876" s="77">
        <f>IF(F6876&gt;Variables!$G$8,0,1)</f>
        <v>0</v>
      </c>
      <c r="AL6876" s="77">
        <f>IF(G6876&gt;Variables!$G$9,0,1)</f>
        <v>0</v>
      </c>
      <c r="AM6876" s="77">
        <f>IF(AND(K6876&gt;Variables!$G$10,K6876&lt;Variables!$G$11),0,1)</f>
        <v>1</v>
      </c>
      <c r="AN6876" s="77">
        <f>IF(H6876&lt;Variables!$G$13,1,0)</f>
        <v>1</v>
      </c>
      <c r="AO6876" s="77">
        <f>IF(R6876&lt;Variables!$G$12,0,1)</f>
        <v>1</v>
      </c>
      <c r="AP6876" s="78">
        <f t="shared" si="217"/>
        <v>1</v>
      </c>
      <c r="AQ6876" s="77">
        <f>IF(V6876&lt;Variables!$G$15,1,0)</f>
        <v>1</v>
      </c>
      <c r="AR6876" s="77">
        <v>1</v>
      </c>
      <c r="AS6876" s="77">
        <v>0</v>
      </c>
      <c r="AT6876" s="77">
        <v>0</v>
      </c>
      <c r="AU6876" s="77">
        <v>0</v>
      </c>
      <c r="BA6876" s="77">
        <v>2</v>
      </c>
    </row>
    <row r="6877" spans="3:53" x14ac:dyDescent="0.25">
      <c r="C6877" s="77" t="s">
        <v>792</v>
      </c>
      <c r="D6877" s="77" t="s">
        <v>533</v>
      </c>
      <c r="E6877" s="77">
        <v>15.82</v>
      </c>
      <c r="F6877" s="77">
        <v>7.84</v>
      </c>
      <c r="G6877" s="77">
        <v>0.61</v>
      </c>
      <c r="H6877" s="77">
        <v>5410</v>
      </c>
      <c r="I6877" s="77">
        <v>9.4E-2</v>
      </c>
      <c r="J6877" s="77" t="s">
        <v>75</v>
      </c>
      <c r="K6877" s="77">
        <v>43.24</v>
      </c>
      <c r="L6877" s="77">
        <v>15.7759375</v>
      </c>
      <c r="M6877" s="77">
        <v>-0.1961056197135688</v>
      </c>
      <c r="N6877" s="77">
        <v>15.85433260869565</v>
      </c>
      <c r="O6877" s="77">
        <v>-0.68960713386124017</v>
      </c>
      <c r="P6877" s="77">
        <v>883690</v>
      </c>
      <c r="Q6877" s="77">
        <v>1500000</v>
      </c>
      <c r="R6877" s="77">
        <v>0.59</v>
      </c>
      <c r="S6877" s="77">
        <v>26.116</v>
      </c>
      <c r="T6877" s="77">
        <v>6.9700000000000006</v>
      </c>
      <c r="U6877" s="77">
        <v>14.936400000000001</v>
      </c>
      <c r="V6877" s="77">
        <v>2.2982365996315588</v>
      </c>
      <c r="AC6877" s="77">
        <v>15.789899999999999</v>
      </c>
      <c r="AD6877" s="77">
        <v>15.29</v>
      </c>
      <c r="AH6877" s="77">
        <f>IF(AND(M6877&lt;Variables!$G$6,M6877&gt;Variables!$G$5),0,1)</f>
        <v>1</v>
      </c>
      <c r="AI6877" s="77">
        <f t="shared" si="216"/>
        <v>1</v>
      </c>
      <c r="AJ6877" s="77">
        <f>IF(I6877&gt;Variables!$G$7,0,1)</f>
        <v>1</v>
      </c>
      <c r="AK6877" s="77">
        <f>IF(F6877&gt;Variables!$G$8,0,1)</f>
        <v>1</v>
      </c>
      <c r="AL6877" s="77">
        <f>IF(G6877&gt;Variables!$G$9,0,1)</f>
        <v>1</v>
      </c>
      <c r="AM6877" s="77">
        <f>IF(AND(K6877&gt;Variables!$G$10,K6877&lt;Variables!$G$11),0,1)</f>
        <v>1</v>
      </c>
      <c r="AN6877" s="77">
        <f>IF(H6877&lt;Variables!$G$13,1,0)</f>
        <v>0</v>
      </c>
      <c r="AO6877" s="77">
        <f>IF(R6877&lt;Variables!$G$12,0,1)</f>
        <v>0</v>
      </c>
      <c r="AP6877" s="78">
        <f t="shared" si="217"/>
        <v>1</v>
      </c>
      <c r="AQ6877" s="77">
        <f>IF(V6877&lt;Variables!$G$15,1,0)</f>
        <v>1</v>
      </c>
      <c r="AR6877" s="77">
        <v>0</v>
      </c>
      <c r="AS6877" s="77">
        <v>0</v>
      </c>
      <c r="AT6877" s="77">
        <v>1</v>
      </c>
      <c r="AU6877" s="77">
        <v>0</v>
      </c>
      <c r="BA6877" s="77">
        <v>-2</v>
      </c>
    </row>
    <row r="6878" spans="3:53" x14ac:dyDescent="0.25">
      <c r="C6878" s="77" t="s">
        <v>792</v>
      </c>
      <c r="D6878" s="77" t="s">
        <v>546</v>
      </c>
      <c r="E6878" s="77">
        <v>19.04</v>
      </c>
      <c r="F6878" s="77">
        <v>7.39</v>
      </c>
      <c r="G6878" s="77">
        <v>6.39</v>
      </c>
      <c r="H6878" s="77">
        <v>5410</v>
      </c>
      <c r="I6878" s="77">
        <v>0.751</v>
      </c>
      <c r="J6878" s="77" t="s">
        <v>75</v>
      </c>
      <c r="K6878" s="77">
        <v>75.42</v>
      </c>
      <c r="L6878" s="77">
        <v>18.847805000000001</v>
      </c>
      <c r="M6878" s="77">
        <v>0.75443798362725745</v>
      </c>
      <c r="N6878" s="77">
        <v>18.661348</v>
      </c>
      <c r="O6878" s="77">
        <v>1.7611375126813009</v>
      </c>
      <c r="P6878" s="77">
        <v>5865000</v>
      </c>
      <c r="Q6878" s="77">
        <v>15192000</v>
      </c>
      <c r="R6878" s="77">
        <v>0.39</v>
      </c>
      <c r="S6878" s="77">
        <v>26.116</v>
      </c>
      <c r="T6878" s="77">
        <v>6.9700000000000006</v>
      </c>
      <c r="U6878" s="77">
        <v>14.936400000000001</v>
      </c>
      <c r="V6878" s="77">
        <v>2.555350286911183</v>
      </c>
      <c r="AC6878" s="77">
        <v>19.414999999999999</v>
      </c>
      <c r="AD6878" s="77">
        <v>18.7501</v>
      </c>
      <c r="AH6878" s="77">
        <f>IF(AND(M6878&lt;Variables!$G$6,M6878&gt;Variables!$G$5),0,1)</f>
        <v>1</v>
      </c>
      <c r="AI6878" s="77">
        <f t="shared" si="216"/>
        <v>0</v>
      </c>
      <c r="AJ6878" s="77">
        <f>IF(I6878&gt;Variables!$G$7,0,1)</f>
        <v>1</v>
      </c>
      <c r="AK6878" s="77">
        <f>IF(F6878&gt;Variables!$G$8,0,1)</f>
        <v>1</v>
      </c>
      <c r="AL6878" s="77">
        <f>IF(G6878&gt;Variables!$G$9,0,1)</f>
        <v>1</v>
      </c>
      <c r="AM6878" s="77">
        <f>IF(AND(K6878&gt;Variables!$G$10,K6878&lt;Variables!$G$11),0,1)</f>
        <v>1</v>
      </c>
      <c r="AN6878" s="77">
        <f>IF(H6878&lt;Variables!$G$13,1,0)</f>
        <v>0</v>
      </c>
      <c r="AO6878" s="77">
        <f>IF(R6878&lt;Variables!$G$12,0,1)</f>
        <v>0</v>
      </c>
      <c r="AP6878" s="78">
        <f t="shared" si="217"/>
        <v>1</v>
      </c>
      <c r="AQ6878" s="77">
        <f>IF(V6878&lt;Variables!$G$15,1,0)</f>
        <v>1</v>
      </c>
      <c r="AR6878" s="77">
        <v>0</v>
      </c>
      <c r="AS6878" s="77">
        <v>0</v>
      </c>
      <c r="AT6878" s="77">
        <v>1</v>
      </c>
      <c r="AU6878" s="77">
        <v>0</v>
      </c>
      <c r="BA6878" s="77">
        <v>-1.25</v>
      </c>
    </row>
    <row r="6879" spans="3:53" x14ac:dyDescent="0.25">
      <c r="C6879" s="77" t="s">
        <v>792</v>
      </c>
      <c r="D6879" s="77" t="s">
        <v>530</v>
      </c>
      <c r="E6879" s="77">
        <v>52.61</v>
      </c>
      <c r="F6879" s="77">
        <v>9.27</v>
      </c>
      <c r="G6879" s="77">
        <v>0.28999999999999998</v>
      </c>
      <c r="H6879" s="77">
        <v>-99999</v>
      </c>
      <c r="I6879" s="77">
        <v>52.503999999999998</v>
      </c>
      <c r="J6879" s="77" t="s">
        <v>75</v>
      </c>
      <c r="K6879" s="77">
        <v>-99999</v>
      </c>
      <c r="L6879" s="77">
        <v>-99999</v>
      </c>
      <c r="M6879" s="77">
        <v>-99999</v>
      </c>
      <c r="N6879" s="77">
        <v>-99999</v>
      </c>
      <c r="O6879" s="77">
        <v>-99999</v>
      </c>
      <c r="P6879" s="77">
        <v>15311</v>
      </c>
      <c r="Q6879" s="77">
        <v>1670</v>
      </c>
      <c r="R6879" s="77">
        <v>9.17</v>
      </c>
      <c r="S6879" s="77">
        <v>26.116</v>
      </c>
      <c r="T6879" s="77">
        <v>6.9700000000000006</v>
      </c>
      <c r="U6879" s="77">
        <v>14.936400000000001</v>
      </c>
      <c r="V6879" s="77">
        <v>-99999</v>
      </c>
      <c r="AC6879" s="77">
        <v>52.45</v>
      </c>
      <c r="AD6879" s="77">
        <v>52.45</v>
      </c>
      <c r="AH6879" s="77">
        <f>IF(AND(M6879&lt;Variables!$G$6,M6879&gt;Variables!$G$5),0,1)</f>
        <v>1</v>
      </c>
      <c r="AI6879" s="77">
        <f t="shared" si="216"/>
        <v>1</v>
      </c>
      <c r="AJ6879" s="77">
        <f>IF(I6879&gt;Variables!$G$7,0,1)</f>
        <v>0</v>
      </c>
      <c r="AK6879" s="77">
        <f>IF(F6879&gt;Variables!$G$8,0,1)</f>
        <v>0</v>
      </c>
      <c r="AL6879" s="77">
        <f>IF(G6879&gt;Variables!$G$9,0,1)</f>
        <v>1</v>
      </c>
      <c r="AM6879" s="77">
        <f>IF(AND(K6879&gt;Variables!$G$10,K6879&lt;Variables!$G$11),0,1)</f>
        <v>1</v>
      </c>
      <c r="AN6879" s="77">
        <f>IF(H6879&lt;Variables!$G$13,1,0)</f>
        <v>1</v>
      </c>
      <c r="AO6879" s="77">
        <f>IF(R6879&lt;Variables!$G$12,0,1)</f>
        <v>1</v>
      </c>
      <c r="AP6879" s="78">
        <f t="shared" si="217"/>
        <v>1</v>
      </c>
      <c r="AQ6879" s="77">
        <f>IF(V6879&lt;Variables!$G$15,1,0)</f>
        <v>1</v>
      </c>
      <c r="AR6879" s="77">
        <v>0</v>
      </c>
      <c r="AS6879" s="77">
        <v>0</v>
      </c>
      <c r="AT6879" s="77">
        <v>0</v>
      </c>
      <c r="AU6879" s="77">
        <v>0</v>
      </c>
      <c r="BA6879" s="77">
        <v>0</v>
      </c>
    </row>
    <row r="6880" spans="3:53" x14ac:dyDescent="0.25">
      <c r="C6880" s="77" t="s">
        <v>792</v>
      </c>
      <c r="D6880" s="77" t="s">
        <v>540</v>
      </c>
      <c r="E6880" s="77">
        <v>14.26</v>
      </c>
      <c r="F6880" s="77">
        <v>7.3</v>
      </c>
      <c r="G6880" s="77">
        <v>6.47</v>
      </c>
      <c r="H6880" s="77">
        <v>2350</v>
      </c>
      <c r="I6880" s="77">
        <v>2.7E-2</v>
      </c>
      <c r="J6880" s="77" t="s">
        <v>75</v>
      </c>
      <c r="K6880" s="77">
        <v>73.05</v>
      </c>
      <c r="L6880" s="77">
        <v>14.159195</v>
      </c>
      <c r="M6880" s="77">
        <v>0.46475099749666171</v>
      </c>
      <c r="N6880" s="77">
        <v>14.043889999999999</v>
      </c>
      <c r="O6880" s="77">
        <v>1.2895999612642961</v>
      </c>
      <c r="P6880" s="77">
        <v>1892000</v>
      </c>
      <c r="Q6880" s="77">
        <v>4329000</v>
      </c>
      <c r="R6880" s="77">
        <v>0.44</v>
      </c>
      <c r="S6880" s="77">
        <v>26.116</v>
      </c>
      <c r="T6880" s="77">
        <v>6.9700000000000006</v>
      </c>
      <c r="U6880" s="77">
        <v>14.936400000000001</v>
      </c>
      <c r="V6880" s="77">
        <v>2.56277674376333</v>
      </c>
      <c r="AC6880" s="77">
        <v>14.39</v>
      </c>
      <c r="AD6880" s="77">
        <v>14.1</v>
      </c>
      <c r="AH6880" s="77">
        <f>IF(AND(M6880&lt;Variables!$G$6,M6880&gt;Variables!$G$5),0,1)</f>
        <v>1</v>
      </c>
      <c r="AI6880" s="77">
        <f t="shared" si="216"/>
        <v>0</v>
      </c>
      <c r="AJ6880" s="77">
        <f>IF(I6880&gt;Variables!$G$7,0,1)</f>
        <v>1</v>
      </c>
      <c r="AK6880" s="77">
        <f>IF(F6880&gt;Variables!$G$8,0,1)</f>
        <v>1</v>
      </c>
      <c r="AL6880" s="77">
        <f>IF(G6880&gt;Variables!$G$9,0,1)</f>
        <v>1</v>
      </c>
      <c r="AM6880" s="77">
        <f>IF(AND(K6880&gt;Variables!$G$10,K6880&lt;Variables!$G$11),0,1)</f>
        <v>1</v>
      </c>
      <c r="AN6880" s="77">
        <f>IF(H6880&lt;Variables!$G$13,1,0)</f>
        <v>0</v>
      </c>
      <c r="AO6880" s="77">
        <f>IF(R6880&lt;Variables!$G$12,0,1)</f>
        <v>0</v>
      </c>
      <c r="AP6880" s="78">
        <f t="shared" si="217"/>
        <v>1</v>
      </c>
      <c r="AQ6880" s="77">
        <f>IF(V6880&lt;Variables!$G$15,1,0)</f>
        <v>1</v>
      </c>
      <c r="AR6880" s="77">
        <v>0</v>
      </c>
      <c r="AS6880" s="77">
        <v>1</v>
      </c>
      <c r="AT6880" s="77">
        <v>0</v>
      </c>
      <c r="AU6880" s="77">
        <v>0</v>
      </c>
      <c r="BA6880" s="77">
        <v>0.65</v>
      </c>
    </row>
    <row r="6881" spans="3:53" x14ac:dyDescent="0.25">
      <c r="C6881" s="77" t="s">
        <v>792</v>
      </c>
      <c r="D6881" s="77" t="s">
        <v>502</v>
      </c>
      <c r="E6881" s="77">
        <v>16.059999999999999</v>
      </c>
      <c r="F6881" s="77">
        <v>19.899999999999999</v>
      </c>
      <c r="G6881" s="77">
        <v>15.57</v>
      </c>
      <c r="H6881" s="77">
        <v>512.29999999999995</v>
      </c>
      <c r="I6881" s="77">
        <v>294.81099999999998</v>
      </c>
      <c r="J6881" s="77" t="s">
        <v>75</v>
      </c>
      <c r="K6881" s="77">
        <v>42.43</v>
      </c>
      <c r="L6881" s="77">
        <v>15.946149999999999</v>
      </c>
      <c r="M6881" s="77">
        <v>1.7872652646566501E-2</v>
      </c>
      <c r="N6881" s="77">
        <v>16.586310000000001</v>
      </c>
      <c r="O6881" s="77">
        <v>-3.842385678309387</v>
      </c>
      <c r="P6881" s="77">
        <v>6440000</v>
      </c>
      <c r="Q6881" s="77">
        <v>311380</v>
      </c>
      <c r="R6881" s="77">
        <v>20.68</v>
      </c>
      <c r="S6881" s="77">
        <v>26.116</v>
      </c>
      <c r="T6881" s="77">
        <v>6.9700000000000006</v>
      </c>
      <c r="U6881" s="77">
        <v>14.936400000000001</v>
      </c>
      <c r="V6881" s="77">
        <v>2.288500845822973</v>
      </c>
      <c r="AC6881" s="77">
        <v>16.61</v>
      </c>
      <c r="AD6881" s="77">
        <v>15.39</v>
      </c>
      <c r="AH6881" s="77">
        <f>IF(AND(M6881&lt;Variables!$G$6,M6881&gt;Variables!$G$5),0,1)</f>
        <v>1</v>
      </c>
      <c r="AI6881" s="77">
        <f t="shared" si="216"/>
        <v>1</v>
      </c>
      <c r="AJ6881" s="77">
        <f>IF(I6881&gt;Variables!$G$7,0,1)</f>
        <v>0</v>
      </c>
      <c r="AK6881" s="77">
        <f>IF(F6881&gt;Variables!$G$8,0,1)</f>
        <v>0</v>
      </c>
      <c r="AL6881" s="77">
        <f>IF(G6881&gt;Variables!$G$9,0,1)</f>
        <v>0</v>
      </c>
      <c r="AM6881" s="77">
        <f>IF(AND(K6881&gt;Variables!$G$10,K6881&lt;Variables!$G$11),0,1)</f>
        <v>1</v>
      </c>
      <c r="AN6881" s="77">
        <f>IF(H6881&lt;Variables!$G$13,1,0)</f>
        <v>1</v>
      </c>
      <c r="AO6881" s="77">
        <f>IF(R6881&lt;Variables!$G$12,0,1)</f>
        <v>1</v>
      </c>
      <c r="AP6881" s="78">
        <f t="shared" si="217"/>
        <v>1</v>
      </c>
      <c r="AQ6881" s="77">
        <f>IF(V6881&lt;Variables!$G$15,1,0)</f>
        <v>1</v>
      </c>
      <c r="AR6881" s="77">
        <v>0</v>
      </c>
      <c r="AS6881" s="77">
        <v>0</v>
      </c>
      <c r="AT6881" s="77">
        <v>1</v>
      </c>
      <c r="AU6881" s="77">
        <v>0</v>
      </c>
      <c r="BA6881" s="77">
        <v>-2.25</v>
      </c>
    </row>
    <row r="6882" spans="3:53" x14ac:dyDescent="0.25">
      <c r="C6882" s="77" t="s">
        <v>792</v>
      </c>
      <c r="D6882" s="77" t="s">
        <v>488</v>
      </c>
      <c r="E6882" s="77">
        <v>6.86</v>
      </c>
      <c r="F6882" s="77">
        <v>50.34</v>
      </c>
      <c r="G6882" s="77">
        <v>-5.48</v>
      </c>
      <c r="H6882" s="77">
        <v>125.36</v>
      </c>
      <c r="I6882" s="77">
        <v>13.948</v>
      </c>
      <c r="J6882" s="77" t="s">
        <v>75</v>
      </c>
      <c r="K6882" s="77">
        <v>33.9</v>
      </c>
      <c r="L6882" s="77">
        <v>7.0969400000000009</v>
      </c>
      <c r="M6882" s="77">
        <v>-3.972698092417303</v>
      </c>
      <c r="N6882" s="77">
        <v>7.1925059999999998</v>
      </c>
      <c r="O6882" s="77">
        <v>-5.2486018086046711</v>
      </c>
      <c r="P6882" s="77">
        <v>132310000</v>
      </c>
      <c r="Q6882" s="77">
        <v>525460</v>
      </c>
      <c r="R6882" s="77">
        <v>251.8</v>
      </c>
      <c r="S6882" s="77">
        <v>26.116</v>
      </c>
      <c r="T6882" s="77">
        <v>6.9700000000000006</v>
      </c>
      <c r="U6882" s="77">
        <v>14.936400000000001</v>
      </c>
      <c r="V6882" s="77">
        <v>2.1187764017393409</v>
      </c>
      <c r="AC6882" s="77">
        <v>6.9253999999999998</v>
      </c>
      <c r="AD6882" s="77">
        <v>6.1517999999999997</v>
      </c>
      <c r="AH6882" s="77">
        <f>IF(AND(M6882&lt;Variables!$G$6,M6882&gt;Variables!$G$5),0,1)</f>
        <v>0</v>
      </c>
      <c r="AI6882" s="77">
        <f t="shared" si="216"/>
        <v>1</v>
      </c>
      <c r="AJ6882" s="77">
        <f>IF(I6882&gt;Variables!$G$7,0,1)</f>
        <v>1</v>
      </c>
      <c r="AK6882" s="77">
        <f>IF(F6882&gt;Variables!$G$8,0,1)</f>
        <v>0</v>
      </c>
      <c r="AL6882" s="77">
        <f>IF(G6882&gt;Variables!$G$9,0,1)</f>
        <v>1</v>
      </c>
      <c r="AM6882" s="77">
        <f>IF(AND(K6882&gt;Variables!$G$10,K6882&lt;Variables!$G$11),0,1)</f>
        <v>1</v>
      </c>
      <c r="AN6882" s="77">
        <f>IF(H6882&lt;Variables!$G$13,1,0)</f>
        <v>1</v>
      </c>
      <c r="AO6882" s="77">
        <f>IF(R6882&lt;Variables!$G$12,0,1)</f>
        <v>1</v>
      </c>
      <c r="AP6882" s="78">
        <f t="shared" si="217"/>
        <v>1</v>
      </c>
      <c r="AQ6882" s="77">
        <f>IF(V6882&lt;Variables!$G$15,1,0)</f>
        <v>1</v>
      </c>
      <c r="AR6882" s="77">
        <v>0</v>
      </c>
      <c r="AS6882" s="77">
        <v>0</v>
      </c>
      <c r="AT6882" s="77">
        <v>1</v>
      </c>
      <c r="AU6882" s="77">
        <v>0</v>
      </c>
      <c r="BA6882" s="77">
        <v>-2.25</v>
      </c>
    </row>
    <row r="6883" spans="3:53" x14ac:dyDescent="0.25">
      <c r="C6883" s="77" t="s">
        <v>792</v>
      </c>
      <c r="D6883" s="77" t="s">
        <v>517</v>
      </c>
      <c r="E6883" s="77">
        <v>3.86</v>
      </c>
      <c r="F6883" s="77">
        <v>34.1</v>
      </c>
      <c r="G6883" s="77">
        <v>-0.46</v>
      </c>
      <c r="H6883" s="77">
        <v>-99999</v>
      </c>
      <c r="I6883" s="77">
        <v>0.875</v>
      </c>
      <c r="J6883" s="77" t="s">
        <v>74</v>
      </c>
      <c r="K6883" s="77">
        <v>-99999</v>
      </c>
      <c r="L6883" s="77">
        <v>-99999</v>
      </c>
      <c r="M6883" s="77">
        <v>-99999</v>
      </c>
      <c r="N6883" s="77">
        <v>-99999</v>
      </c>
      <c r="O6883" s="77">
        <v>-99999</v>
      </c>
      <c r="P6883" s="77">
        <v>40000</v>
      </c>
      <c r="Q6883" s="77">
        <v>0</v>
      </c>
      <c r="R6883" s="77">
        <v>1</v>
      </c>
      <c r="S6883" s="77">
        <v>26.116</v>
      </c>
      <c r="T6883" s="77">
        <v>6.9700000000000006</v>
      </c>
      <c r="U6883" s="77">
        <v>14.936400000000001</v>
      </c>
      <c r="V6883" s="77">
        <v>-99999</v>
      </c>
      <c r="AC6883" s="77">
        <v>-99999</v>
      </c>
      <c r="AD6883" s="77">
        <v>-99999</v>
      </c>
      <c r="AH6883" s="77">
        <f>IF(AND(M6883&lt;Variables!$G$6,M6883&gt;Variables!$G$5),0,1)</f>
        <v>1</v>
      </c>
      <c r="AI6883" s="77">
        <f t="shared" si="216"/>
        <v>1</v>
      </c>
      <c r="AJ6883" s="77">
        <f>IF(I6883&gt;Variables!$G$7,0,1)</f>
        <v>1</v>
      </c>
      <c r="AK6883" s="77">
        <f>IF(F6883&gt;Variables!$G$8,0,1)</f>
        <v>0</v>
      </c>
      <c r="AL6883" s="77">
        <f>IF(G6883&gt;Variables!$G$9,0,1)</f>
        <v>1</v>
      </c>
      <c r="AM6883" s="77">
        <f>IF(AND(K6883&gt;Variables!$G$10,K6883&lt;Variables!$G$11),0,1)</f>
        <v>1</v>
      </c>
      <c r="AN6883" s="77">
        <f>IF(H6883&lt;Variables!$G$13,1,0)</f>
        <v>1</v>
      </c>
      <c r="AO6883" s="77">
        <f>IF(R6883&lt;Variables!$G$12,0,1)</f>
        <v>0</v>
      </c>
      <c r="AP6883" s="78">
        <f t="shared" si="217"/>
        <v>0</v>
      </c>
      <c r="AQ6883" s="77">
        <f>IF(V6883&lt;Variables!$G$15,1,0)</f>
        <v>1</v>
      </c>
      <c r="AR6883" s="77">
        <v>0</v>
      </c>
      <c r="AS6883" s="77">
        <v>0</v>
      </c>
      <c r="AT6883" s="77">
        <v>0</v>
      </c>
      <c r="AU6883" s="77">
        <v>0</v>
      </c>
      <c r="BA6883" s="77">
        <v>0</v>
      </c>
    </row>
    <row r="6884" spans="3:53" x14ac:dyDescent="0.25">
      <c r="C6884" s="77" t="s">
        <v>792</v>
      </c>
      <c r="D6884" s="77" t="s">
        <v>545</v>
      </c>
      <c r="E6884" s="77">
        <v>13.05</v>
      </c>
      <c r="F6884" s="77">
        <v>12.77</v>
      </c>
      <c r="G6884" s="77">
        <v>11.15</v>
      </c>
      <c r="H6884" s="77">
        <v>1010</v>
      </c>
      <c r="I6884" s="77">
        <v>-0.03</v>
      </c>
      <c r="J6884" s="77" t="s">
        <v>75</v>
      </c>
      <c r="K6884" s="77">
        <v>45.21</v>
      </c>
      <c r="L6884" s="77">
        <v>13.029780000000001</v>
      </c>
      <c r="M6884" s="77">
        <v>-0.1901797267490167</v>
      </c>
      <c r="N6884" s="77">
        <v>13.055824489795921</v>
      </c>
      <c r="O6884" s="77">
        <v>-0.38928594540803851</v>
      </c>
      <c r="P6884" s="77">
        <v>868780</v>
      </c>
      <c r="Q6884" s="77">
        <v>713380</v>
      </c>
      <c r="R6884" s="77">
        <v>1.22</v>
      </c>
      <c r="S6884" s="77">
        <v>26.116</v>
      </c>
      <c r="T6884" s="77">
        <v>6.9700000000000006</v>
      </c>
      <c r="U6884" s="77">
        <v>14.936400000000001</v>
      </c>
      <c r="V6884" s="77">
        <v>2.3196894178418979</v>
      </c>
      <c r="AC6884" s="77">
        <v>13.1</v>
      </c>
      <c r="AD6884" s="77">
        <v>12.63</v>
      </c>
      <c r="AH6884" s="77">
        <f>IF(AND(M6884&lt;Variables!$G$6,M6884&gt;Variables!$G$5),0,1)</f>
        <v>1</v>
      </c>
      <c r="AI6884" s="77">
        <f t="shared" si="216"/>
        <v>1</v>
      </c>
      <c r="AJ6884" s="77">
        <f>IF(I6884&gt;Variables!$G$7,0,1)</f>
        <v>1</v>
      </c>
      <c r="AK6884" s="77">
        <f>IF(F6884&gt;Variables!$G$8,0,1)</f>
        <v>0</v>
      </c>
      <c r="AL6884" s="77">
        <f>IF(G6884&gt;Variables!$G$9,0,1)</f>
        <v>0</v>
      </c>
      <c r="AM6884" s="77">
        <f>IF(AND(K6884&gt;Variables!$G$10,K6884&lt;Variables!$G$11),0,1)</f>
        <v>1</v>
      </c>
      <c r="AN6884" s="77">
        <f>IF(H6884&lt;Variables!$G$13,1,0)</f>
        <v>1</v>
      </c>
      <c r="AO6884" s="77">
        <f>IF(R6884&lt;Variables!$G$12,0,1)</f>
        <v>0</v>
      </c>
      <c r="AP6884" s="78">
        <f t="shared" si="217"/>
        <v>1</v>
      </c>
      <c r="AQ6884" s="77">
        <f>IF(V6884&lt;Variables!$G$15,1,0)</f>
        <v>1</v>
      </c>
      <c r="AR6884" s="77">
        <v>0</v>
      </c>
      <c r="AS6884" s="77">
        <v>0</v>
      </c>
      <c r="AT6884" s="77">
        <v>0</v>
      </c>
      <c r="AU6884" s="77">
        <v>1</v>
      </c>
      <c r="BA6884" s="77">
        <v>-0.71</v>
      </c>
    </row>
    <row r="6885" spans="3:53" x14ac:dyDescent="0.25">
      <c r="C6885" s="77" t="s">
        <v>792</v>
      </c>
      <c r="D6885" s="77" t="s">
        <v>658</v>
      </c>
      <c r="E6885" s="77">
        <v>24.95</v>
      </c>
      <c r="F6885" s="77">
        <v>6.75</v>
      </c>
      <c r="G6885" s="77">
        <v>4.88</v>
      </c>
      <c r="H6885" s="77">
        <v>6100</v>
      </c>
      <c r="I6885" s="77">
        <v>0.72099999999999997</v>
      </c>
      <c r="J6885" s="77" t="s">
        <v>75</v>
      </c>
      <c r="K6885" s="77">
        <v>71.489999999999995</v>
      </c>
      <c r="L6885" s="77">
        <v>24.61421</v>
      </c>
      <c r="M6885" s="77">
        <v>1.3642119734901219</v>
      </c>
      <c r="N6885" s="77">
        <v>24.385894</v>
      </c>
      <c r="O6885" s="77">
        <v>2.3132471583776888</v>
      </c>
      <c r="P6885" s="77">
        <v>7483000</v>
      </c>
      <c r="Q6885" s="77">
        <v>14446000</v>
      </c>
      <c r="R6885" s="77">
        <v>0.52</v>
      </c>
      <c r="S6885" s="77">
        <v>26.116</v>
      </c>
      <c r="T6885" s="77">
        <v>6.9700000000000006</v>
      </c>
      <c r="U6885" s="77">
        <v>14.936400000000001</v>
      </c>
      <c r="V6885" s="77">
        <v>2.4694996372731022</v>
      </c>
      <c r="AC6885" s="77">
        <v>25.08</v>
      </c>
      <c r="AD6885" s="77">
        <v>24.31</v>
      </c>
      <c r="AH6885" s="77">
        <f>IF(AND(M6885&lt;Variables!$G$6,M6885&gt;Variables!$G$5),0,1)</f>
        <v>1</v>
      </c>
      <c r="AI6885" s="77">
        <f t="shared" si="216"/>
        <v>0</v>
      </c>
      <c r="AJ6885" s="77">
        <f>IF(I6885&gt;Variables!$G$7,0,1)</f>
        <v>1</v>
      </c>
      <c r="AK6885" s="77">
        <f>IF(F6885&gt;Variables!$G$8,0,1)</f>
        <v>1</v>
      </c>
      <c r="AL6885" s="77">
        <f>IF(G6885&gt;Variables!$G$9,0,1)</f>
        <v>1</v>
      </c>
      <c r="AM6885" s="77">
        <f>IF(AND(K6885&gt;Variables!$G$10,K6885&lt;Variables!$G$11),0,1)</f>
        <v>1</v>
      </c>
      <c r="AN6885" s="77">
        <f>IF(H6885&lt;Variables!$G$13,1,0)</f>
        <v>0</v>
      </c>
      <c r="AO6885" s="77">
        <f>IF(R6885&lt;Variables!$G$12,0,1)</f>
        <v>0</v>
      </c>
      <c r="AP6885" s="78">
        <f t="shared" si="217"/>
        <v>1</v>
      </c>
      <c r="AQ6885" s="77">
        <f>IF(V6885&lt;Variables!$G$15,1,0)</f>
        <v>1</v>
      </c>
      <c r="AR6885" s="77">
        <v>0</v>
      </c>
      <c r="AS6885" s="77">
        <v>0</v>
      </c>
      <c r="AT6885" s="77">
        <v>1</v>
      </c>
      <c r="AU6885" s="77">
        <v>0</v>
      </c>
      <c r="BA6885" s="77">
        <v>-1.43</v>
      </c>
    </row>
    <row r="6886" spans="3:53" x14ac:dyDescent="0.25">
      <c r="C6886" s="77" t="s">
        <v>793</v>
      </c>
      <c r="D6886" s="77" t="s">
        <v>533</v>
      </c>
      <c r="E6886" s="77">
        <v>15.75</v>
      </c>
      <c r="F6886" s="77">
        <v>7.67</v>
      </c>
      <c r="G6886" s="77">
        <v>0.38</v>
      </c>
      <c r="H6886" s="77">
        <v>5410</v>
      </c>
      <c r="I6886" s="77">
        <v>9.0999999999999998E-2</v>
      </c>
      <c r="J6886" s="77" t="s">
        <v>75</v>
      </c>
      <c r="K6886" s="77">
        <v>40.67</v>
      </c>
      <c r="L6886" s="77">
        <v>15.7525</v>
      </c>
      <c r="M6886" s="77">
        <v>-0.26979844469129899</v>
      </c>
      <c r="N6886" s="77">
        <v>15.827593478260869</v>
      </c>
      <c r="O6886" s="77">
        <v>-0.74296498973381153</v>
      </c>
      <c r="P6886" s="77">
        <v>895426</v>
      </c>
      <c r="Q6886" s="77">
        <v>1500000</v>
      </c>
      <c r="R6886" s="77">
        <v>0.6</v>
      </c>
      <c r="S6886" s="77">
        <v>25.432000000000009</v>
      </c>
      <c r="T6886" s="77">
        <v>6.9139999999999988</v>
      </c>
      <c r="U6886" s="77">
        <v>14.6408</v>
      </c>
      <c r="V6886" s="77">
        <v>2.2700862296778288</v>
      </c>
      <c r="AC6886" s="77">
        <v>15.789899999999999</v>
      </c>
      <c r="AD6886" s="77">
        <v>15.29</v>
      </c>
      <c r="AH6886" s="77">
        <f>IF(AND(M6886&lt;Variables!$G$6,M6886&gt;Variables!$G$5),0,1)</f>
        <v>1</v>
      </c>
      <c r="AI6886" s="77">
        <f t="shared" si="216"/>
        <v>1</v>
      </c>
      <c r="AJ6886" s="77">
        <f>IF(I6886&gt;Variables!$G$7,0,1)</f>
        <v>1</v>
      </c>
      <c r="AK6886" s="77">
        <f>IF(F6886&gt;Variables!$G$8,0,1)</f>
        <v>1</v>
      </c>
      <c r="AL6886" s="77">
        <f>IF(G6886&gt;Variables!$G$9,0,1)</f>
        <v>1</v>
      </c>
      <c r="AM6886" s="77">
        <f>IF(AND(K6886&gt;Variables!$G$10,K6886&lt;Variables!$G$11),0,1)</f>
        <v>1</v>
      </c>
      <c r="AN6886" s="77">
        <f>IF(H6886&lt;Variables!$G$13,1,0)</f>
        <v>0</v>
      </c>
      <c r="AO6886" s="77">
        <f>IF(R6886&lt;Variables!$G$12,0,1)</f>
        <v>0</v>
      </c>
      <c r="AP6886" s="78">
        <f t="shared" si="217"/>
        <v>1</v>
      </c>
      <c r="AQ6886" s="77">
        <f>IF(V6886&lt;Variables!$G$15,1,0)</f>
        <v>1</v>
      </c>
      <c r="AR6886" s="77">
        <v>0</v>
      </c>
      <c r="AS6886" s="77">
        <v>1</v>
      </c>
      <c r="AT6886" s="77">
        <v>0</v>
      </c>
      <c r="AU6886" s="77">
        <v>0</v>
      </c>
      <c r="BA6886" s="77">
        <v>-0.48</v>
      </c>
    </row>
    <row r="6887" spans="3:53" x14ac:dyDescent="0.25">
      <c r="C6887" s="77" t="s">
        <v>793</v>
      </c>
      <c r="D6887" s="77" t="s">
        <v>536</v>
      </c>
      <c r="E6887" s="77">
        <v>24.01</v>
      </c>
      <c r="F6887" s="77">
        <v>6.21</v>
      </c>
      <c r="G6887" s="77">
        <v>5.32</v>
      </c>
      <c r="H6887" s="77">
        <v>2000</v>
      </c>
      <c r="I6887" s="77">
        <v>-31.917999999999999</v>
      </c>
      <c r="J6887" s="77" t="s">
        <v>75</v>
      </c>
      <c r="K6887" s="77">
        <v>51.55</v>
      </c>
      <c r="L6887" s="77">
        <v>23.9481</v>
      </c>
      <c r="M6887" s="77">
        <v>-3.3823142545735707E-2</v>
      </c>
      <c r="N6887" s="77">
        <v>23.921464583333339</v>
      </c>
      <c r="O6887" s="77">
        <v>7.7484455862203594E-2</v>
      </c>
      <c r="P6887" s="77">
        <v>553380</v>
      </c>
      <c r="Q6887" s="77">
        <v>2806000</v>
      </c>
      <c r="R6887" s="77">
        <v>0.2</v>
      </c>
      <c r="S6887" s="77">
        <v>25.432000000000009</v>
      </c>
      <c r="T6887" s="77">
        <v>6.9139999999999988</v>
      </c>
      <c r="U6887" s="77">
        <v>14.6408</v>
      </c>
      <c r="V6887" s="77">
        <v>2.384088807621481</v>
      </c>
      <c r="AC6887" s="77">
        <v>24.07</v>
      </c>
      <c r="AD6887" s="77">
        <v>23.36</v>
      </c>
      <c r="AH6887" s="77">
        <f>IF(AND(M6887&lt;Variables!$G$6,M6887&gt;Variables!$G$5),0,1)</f>
        <v>1</v>
      </c>
      <c r="AI6887" s="77">
        <f t="shared" si="216"/>
        <v>0</v>
      </c>
      <c r="AJ6887" s="77">
        <f>IF(I6887&gt;Variables!$G$7,0,1)</f>
        <v>1</v>
      </c>
      <c r="AK6887" s="77">
        <f>IF(F6887&gt;Variables!$G$8,0,1)</f>
        <v>1</v>
      </c>
      <c r="AL6887" s="77">
        <f>IF(G6887&gt;Variables!$G$9,0,1)</f>
        <v>1</v>
      </c>
      <c r="AM6887" s="77">
        <f>IF(AND(K6887&gt;Variables!$G$10,K6887&lt;Variables!$G$11),0,1)</f>
        <v>1</v>
      </c>
      <c r="AN6887" s="77">
        <f>IF(H6887&lt;Variables!$G$13,1,0)</f>
        <v>0</v>
      </c>
      <c r="AO6887" s="77">
        <f>IF(R6887&lt;Variables!$G$12,0,1)</f>
        <v>0</v>
      </c>
      <c r="AP6887" s="78">
        <f t="shared" si="217"/>
        <v>1</v>
      </c>
      <c r="AQ6887" s="77">
        <f>IF(V6887&lt;Variables!$G$15,1,0)</f>
        <v>1</v>
      </c>
      <c r="AR6887" s="77">
        <v>0</v>
      </c>
      <c r="AS6887" s="77">
        <v>0</v>
      </c>
      <c r="AT6887" s="77">
        <v>1</v>
      </c>
      <c r="AU6887" s="77">
        <v>0</v>
      </c>
      <c r="BA6887" s="77">
        <v>-2.09</v>
      </c>
    </row>
    <row r="6888" spans="3:53" x14ac:dyDescent="0.25">
      <c r="C6888" s="77" t="s">
        <v>793</v>
      </c>
      <c r="D6888" s="77" t="s">
        <v>524</v>
      </c>
      <c r="E6888" s="77">
        <v>8.41</v>
      </c>
      <c r="F6888" s="77">
        <v>40.700000000000003</v>
      </c>
      <c r="G6888" s="77">
        <v>38.590000000000003</v>
      </c>
      <c r="H6888" s="77">
        <v>208.66</v>
      </c>
      <c r="I6888" s="77">
        <v>-8.3010000000000002</v>
      </c>
      <c r="J6888" s="77" t="s">
        <v>75</v>
      </c>
      <c r="K6888" s="77">
        <v>63.44</v>
      </c>
      <c r="L6888" s="77">
        <v>8.1617300000000004</v>
      </c>
      <c r="M6888" s="77">
        <v>3.409448732070274</v>
      </c>
      <c r="N6888" s="77">
        <v>8.1597020000000011</v>
      </c>
      <c r="O6888" s="77">
        <v>3.435149960133328</v>
      </c>
      <c r="P6888" s="77">
        <v>92720000</v>
      </c>
      <c r="Q6888" s="77">
        <v>18770000</v>
      </c>
      <c r="R6888" s="77">
        <v>4.9400000000000004</v>
      </c>
      <c r="S6888" s="77">
        <v>25.432000000000009</v>
      </c>
      <c r="T6888" s="77">
        <v>6.9139999999999988</v>
      </c>
      <c r="U6888" s="77">
        <v>14.6408</v>
      </c>
      <c r="V6888" s="77">
        <v>2.2852559350765098</v>
      </c>
      <c r="AC6888" s="77">
        <v>8.4700000000000006</v>
      </c>
      <c r="AD6888" s="77">
        <v>7.22</v>
      </c>
      <c r="AH6888" s="77">
        <f>IF(AND(M6888&lt;Variables!$G$6,M6888&gt;Variables!$G$5),0,1)</f>
        <v>1</v>
      </c>
      <c r="AI6888" s="77">
        <f t="shared" si="216"/>
        <v>0</v>
      </c>
      <c r="AJ6888" s="77">
        <f>IF(I6888&gt;Variables!$G$7,0,1)</f>
        <v>1</v>
      </c>
      <c r="AK6888" s="77">
        <f>IF(F6888&gt;Variables!$G$8,0,1)</f>
        <v>0</v>
      </c>
      <c r="AL6888" s="77">
        <f>IF(G6888&gt;Variables!$G$9,0,1)</f>
        <v>0</v>
      </c>
      <c r="AM6888" s="77">
        <f>IF(AND(K6888&gt;Variables!$G$10,K6888&lt;Variables!$G$11),0,1)</f>
        <v>0</v>
      </c>
      <c r="AN6888" s="77">
        <f>IF(H6888&lt;Variables!$G$13,1,0)</f>
        <v>1</v>
      </c>
      <c r="AO6888" s="77">
        <f>IF(R6888&lt;Variables!$G$12,0,1)</f>
        <v>1</v>
      </c>
      <c r="AP6888" s="78">
        <f t="shared" si="217"/>
        <v>1</v>
      </c>
      <c r="AQ6888" s="77">
        <f>IF(V6888&lt;Variables!$G$15,1,0)</f>
        <v>1</v>
      </c>
      <c r="AR6888" s="77">
        <v>0</v>
      </c>
      <c r="AS6888" s="77">
        <v>0</v>
      </c>
      <c r="AT6888" s="77">
        <v>1</v>
      </c>
      <c r="AU6888" s="77">
        <v>0</v>
      </c>
      <c r="BA6888" s="77">
        <v>-2.25</v>
      </c>
    </row>
    <row r="6889" spans="3:53" x14ac:dyDescent="0.25">
      <c r="C6889" s="77" t="s">
        <v>793</v>
      </c>
      <c r="D6889" s="77" t="s">
        <v>542</v>
      </c>
      <c r="E6889" s="77">
        <v>2.68</v>
      </c>
      <c r="F6889" s="77">
        <v>14.02</v>
      </c>
      <c r="G6889" s="77">
        <v>9.56</v>
      </c>
      <c r="H6889" s="77">
        <v>183.99</v>
      </c>
      <c r="I6889" s="77">
        <v>185.477</v>
      </c>
      <c r="J6889" s="77" t="s">
        <v>75</v>
      </c>
      <c r="K6889" s="77">
        <v>51.17</v>
      </c>
      <c r="L6889" s="77">
        <v>2.6756187499999999</v>
      </c>
      <c r="M6889" s="77">
        <v>-9.039965054811766E-2</v>
      </c>
      <c r="N6889" s="77">
        <v>2.6673545454545451</v>
      </c>
      <c r="O6889" s="77">
        <v>0.21914801522790461</v>
      </c>
      <c r="P6889" s="77">
        <v>1710000</v>
      </c>
      <c r="Q6889" s="77">
        <v>2950000</v>
      </c>
      <c r="R6889" s="77">
        <v>0.57999999999999996</v>
      </c>
      <c r="S6889" s="77">
        <v>25.432000000000009</v>
      </c>
      <c r="T6889" s="77">
        <v>6.9139999999999988</v>
      </c>
      <c r="U6889" s="77">
        <v>14.6408</v>
      </c>
      <c r="V6889" s="77">
        <v>2.3817770477174669</v>
      </c>
      <c r="AC6889" s="77">
        <v>2.75</v>
      </c>
      <c r="AD6889" s="77">
        <v>2.64</v>
      </c>
      <c r="AH6889" s="77">
        <f>IF(AND(M6889&lt;Variables!$G$6,M6889&gt;Variables!$G$5),0,1)</f>
        <v>1</v>
      </c>
      <c r="AI6889" s="77">
        <f t="shared" si="216"/>
        <v>0</v>
      </c>
      <c r="AJ6889" s="77">
        <f>IF(I6889&gt;Variables!$G$7,0,1)</f>
        <v>0</v>
      </c>
      <c r="AK6889" s="77">
        <f>IF(F6889&gt;Variables!$G$8,0,1)</f>
        <v>0</v>
      </c>
      <c r="AL6889" s="77">
        <f>IF(G6889&gt;Variables!$G$9,0,1)</f>
        <v>1</v>
      </c>
      <c r="AM6889" s="77">
        <f>IF(AND(K6889&gt;Variables!$G$10,K6889&lt;Variables!$G$11),0,1)</f>
        <v>1</v>
      </c>
      <c r="AN6889" s="77">
        <f>IF(H6889&lt;Variables!$G$13,1,0)</f>
        <v>1</v>
      </c>
      <c r="AO6889" s="77">
        <f>IF(R6889&lt;Variables!$G$12,0,1)</f>
        <v>0</v>
      </c>
      <c r="AP6889" s="78">
        <f t="shared" si="217"/>
        <v>1</v>
      </c>
      <c r="AQ6889" s="77">
        <f>IF(V6889&lt;Variables!$G$15,1,0)</f>
        <v>1</v>
      </c>
      <c r="AR6889" s="77">
        <v>1</v>
      </c>
      <c r="AS6889" s="77">
        <v>0</v>
      </c>
      <c r="AT6889" s="77">
        <v>0</v>
      </c>
      <c r="AU6889" s="77">
        <v>0</v>
      </c>
      <c r="BA6889" s="77">
        <v>2</v>
      </c>
    </row>
    <row r="6890" spans="3:53" x14ac:dyDescent="0.25">
      <c r="C6890" s="77" t="s">
        <v>793</v>
      </c>
      <c r="D6890" s="77" t="s">
        <v>502</v>
      </c>
      <c r="E6890" s="77">
        <v>15.52</v>
      </c>
      <c r="F6890" s="77">
        <v>18.760000000000002</v>
      </c>
      <c r="G6890" s="77">
        <v>13.77</v>
      </c>
      <c r="H6890" s="77">
        <v>512.29999999999995</v>
      </c>
      <c r="I6890" s="77">
        <v>293.42</v>
      </c>
      <c r="J6890" s="77" t="s">
        <v>75</v>
      </c>
      <c r="K6890" s="77">
        <v>37.590000000000003</v>
      </c>
      <c r="L6890" s="77">
        <v>15.895036842105259</v>
      </c>
      <c r="M6890" s="77">
        <v>-1.227029820960337</v>
      </c>
      <c r="N6890" s="77">
        <v>16.40241224489796</v>
      </c>
      <c r="O6890" s="77">
        <v>-4.2823716073618909</v>
      </c>
      <c r="P6890" s="77">
        <v>6540000</v>
      </c>
      <c r="Q6890" s="77">
        <v>311380</v>
      </c>
      <c r="R6890" s="77">
        <v>21</v>
      </c>
      <c r="S6890" s="77">
        <v>25.432000000000009</v>
      </c>
      <c r="T6890" s="77">
        <v>6.9139999999999988</v>
      </c>
      <c r="U6890" s="77">
        <v>14.6408</v>
      </c>
      <c r="V6890" s="77">
        <v>2.226358328399364</v>
      </c>
      <c r="AC6890" s="77">
        <v>16.61</v>
      </c>
      <c r="AD6890" s="77">
        <v>15.39</v>
      </c>
      <c r="AH6890" s="77">
        <f>IF(AND(M6890&lt;Variables!$G$6,M6890&gt;Variables!$G$5),0,1)</f>
        <v>0</v>
      </c>
      <c r="AI6890" s="77">
        <f t="shared" si="216"/>
        <v>1</v>
      </c>
      <c r="AJ6890" s="77">
        <f>IF(I6890&gt;Variables!$G$7,0,1)</f>
        <v>0</v>
      </c>
      <c r="AK6890" s="77">
        <f>IF(F6890&gt;Variables!$G$8,0,1)</f>
        <v>0</v>
      </c>
      <c r="AL6890" s="77">
        <f>IF(G6890&gt;Variables!$G$9,0,1)</f>
        <v>0</v>
      </c>
      <c r="AM6890" s="77">
        <f>IF(AND(K6890&gt;Variables!$G$10,K6890&lt;Variables!$G$11),0,1)</f>
        <v>1</v>
      </c>
      <c r="AN6890" s="77">
        <f>IF(H6890&lt;Variables!$G$13,1,0)</f>
        <v>1</v>
      </c>
      <c r="AO6890" s="77">
        <f>IF(R6890&lt;Variables!$G$12,0,1)</f>
        <v>1</v>
      </c>
      <c r="AP6890" s="78">
        <f t="shared" si="217"/>
        <v>1</v>
      </c>
      <c r="AQ6890" s="77">
        <f>IF(V6890&lt;Variables!$G$15,1,0)</f>
        <v>1</v>
      </c>
      <c r="AR6890" s="77">
        <v>1</v>
      </c>
      <c r="AS6890" s="77">
        <v>0</v>
      </c>
      <c r="AT6890" s="77">
        <v>0</v>
      </c>
      <c r="AU6890" s="77">
        <v>0</v>
      </c>
      <c r="BA6890" s="77">
        <v>2</v>
      </c>
    </row>
    <row r="6891" spans="3:53" x14ac:dyDescent="0.25">
      <c r="C6891" s="77" t="s">
        <v>793</v>
      </c>
      <c r="D6891" s="77" t="s">
        <v>177</v>
      </c>
      <c r="E6891" s="77">
        <v>54.59</v>
      </c>
      <c r="F6891" s="77">
        <v>6.77</v>
      </c>
      <c r="G6891" s="77">
        <v>7.76</v>
      </c>
      <c r="H6891" s="77">
        <v>10510</v>
      </c>
      <c r="I6891" s="77">
        <v>244.94</v>
      </c>
      <c r="J6891" s="77" t="s">
        <v>75</v>
      </c>
      <c r="K6891" s="77">
        <v>64.61</v>
      </c>
      <c r="L6891" s="77">
        <v>54.057947058823537</v>
      </c>
      <c r="M6891" s="77">
        <v>0.54950836526074498</v>
      </c>
      <c r="N6891" s="77">
        <v>53.956365853658532</v>
      </c>
      <c r="O6891" s="77">
        <v>0.73880836864114918</v>
      </c>
      <c r="P6891" s="77">
        <v>567392</v>
      </c>
      <c r="Q6891" s="77">
        <v>1774000</v>
      </c>
      <c r="R6891" s="77">
        <v>0.32</v>
      </c>
      <c r="S6891" s="77">
        <v>25.432000000000009</v>
      </c>
      <c r="T6891" s="77">
        <v>6.9139999999999988</v>
      </c>
      <c r="U6891" s="77">
        <v>14.6408</v>
      </c>
      <c r="V6891" s="77">
        <v>2.4808866023820859</v>
      </c>
      <c r="AC6891" s="77">
        <v>57.29</v>
      </c>
      <c r="AD6891" s="77">
        <v>54.41</v>
      </c>
      <c r="AH6891" s="77">
        <f>IF(AND(M6891&lt;Variables!$G$6,M6891&gt;Variables!$G$5),0,1)</f>
        <v>1</v>
      </c>
      <c r="AI6891" s="77">
        <f t="shared" si="216"/>
        <v>0</v>
      </c>
      <c r="AJ6891" s="77">
        <f>IF(I6891&gt;Variables!$G$7,0,1)</f>
        <v>0</v>
      </c>
      <c r="AK6891" s="77">
        <f>IF(F6891&gt;Variables!$G$8,0,1)</f>
        <v>1</v>
      </c>
      <c r="AL6891" s="77">
        <f>IF(G6891&gt;Variables!$G$9,0,1)</f>
        <v>1</v>
      </c>
      <c r="AM6891" s="77">
        <f>IF(AND(K6891&gt;Variables!$G$10,K6891&lt;Variables!$G$11),0,1)</f>
        <v>0</v>
      </c>
      <c r="AN6891" s="77">
        <f>IF(H6891&lt;Variables!$G$13,1,0)</f>
        <v>0</v>
      </c>
      <c r="AO6891" s="77">
        <f>IF(R6891&lt;Variables!$G$12,0,1)</f>
        <v>0</v>
      </c>
      <c r="AP6891" s="78">
        <f t="shared" si="217"/>
        <v>1</v>
      </c>
      <c r="AQ6891" s="77">
        <f>IF(V6891&lt;Variables!$G$15,1,0)</f>
        <v>1</v>
      </c>
      <c r="AR6891" s="77">
        <v>1</v>
      </c>
      <c r="AS6891" s="77">
        <v>0</v>
      </c>
      <c r="AT6891" s="77">
        <v>0</v>
      </c>
      <c r="AU6891" s="77">
        <v>0</v>
      </c>
      <c r="BA6891" s="77">
        <v>2</v>
      </c>
    </row>
    <row r="6892" spans="3:53" x14ac:dyDescent="0.25">
      <c r="C6892" s="77" t="s">
        <v>793</v>
      </c>
      <c r="D6892" s="77" t="s">
        <v>201</v>
      </c>
      <c r="E6892" s="77">
        <v>43.5</v>
      </c>
      <c r="F6892" s="77">
        <v>7.36</v>
      </c>
      <c r="G6892" s="77">
        <v>7.16</v>
      </c>
      <c r="H6892" s="77">
        <v>-99999</v>
      </c>
      <c r="I6892" s="77">
        <v>2930.703</v>
      </c>
      <c r="J6892" s="77" t="s">
        <v>75</v>
      </c>
      <c r="K6892" s="77">
        <v>59.27</v>
      </c>
      <c r="L6892" s="77">
        <v>43.118072222222217</v>
      </c>
      <c r="M6892" s="77">
        <v>0.6538506089158459</v>
      </c>
      <c r="N6892" s="77">
        <v>43.161417647058833</v>
      </c>
      <c r="O6892" s="77">
        <v>0.55276764746725848</v>
      </c>
      <c r="P6892" s="77">
        <v>334811</v>
      </c>
      <c r="Q6892" s="77">
        <v>2055000</v>
      </c>
      <c r="R6892" s="77">
        <v>0.16</v>
      </c>
      <c r="S6892" s="77">
        <v>25.432000000000009</v>
      </c>
      <c r="T6892" s="77">
        <v>6.9139999999999988</v>
      </c>
      <c r="U6892" s="77">
        <v>14.6408</v>
      </c>
      <c r="V6892" s="77">
        <v>2.4285323525904392</v>
      </c>
      <c r="AC6892" s="77">
        <v>45.98</v>
      </c>
      <c r="AD6892" s="77">
        <v>43.05</v>
      </c>
      <c r="AH6892" s="77">
        <f>IF(AND(M6892&lt;Variables!$G$6,M6892&gt;Variables!$G$5),0,1)</f>
        <v>1</v>
      </c>
      <c r="AI6892" s="77">
        <f t="shared" si="216"/>
        <v>1</v>
      </c>
      <c r="AJ6892" s="77">
        <f>IF(I6892&gt;Variables!$G$7,0,1)</f>
        <v>0</v>
      </c>
      <c r="AK6892" s="77">
        <f>IF(F6892&gt;Variables!$G$8,0,1)</f>
        <v>1</v>
      </c>
      <c r="AL6892" s="77">
        <f>IF(G6892&gt;Variables!$G$9,0,1)</f>
        <v>1</v>
      </c>
      <c r="AM6892" s="77">
        <f>IF(AND(K6892&gt;Variables!$G$10,K6892&lt;Variables!$G$11),0,1)</f>
        <v>1</v>
      </c>
      <c r="AN6892" s="77">
        <f>IF(H6892&lt;Variables!$G$13,1,0)</f>
        <v>1</v>
      </c>
      <c r="AO6892" s="77">
        <f>IF(R6892&lt;Variables!$G$12,0,1)</f>
        <v>0</v>
      </c>
      <c r="AP6892" s="78">
        <f t="shared" si="217"/>
        <v>1</v>
      </c>
      <c r="AQ6892" s="77">
        <f>IF(V6892&lt;Variables!$G$15,1,0)</f>
        <v>1</v>
      </c>
      <c r="AR6892" s="77">
        <v>0</v>
      </c>
      <c r="AS6892" s="77">
        <v>1</v>
      </c>
      <c r="AT6892" s="77">
        <v>0</v>
      </c>
      <c r="AU6892" s="77">
        <v>0</v>
      </c>
      <c r="BA6892" s="77">
        <v>0.39</v>
      </c>
    </row>
    <row r="6893" spans="3:53" x14ac:dyDescent="0.25">
      <c r="C6893" s="77" t="s">
        <v>793</v>
      </c>
      <c r="D6893" s="77" t="s">
        <v>546</v>
      </c>
      <c r="E6893" s="77">
        <v>19.059999999999999</v>
      </c>
      <c r="F6893" s="77">
        <v>7.42</v>
      </c>
      <c r="G6893" s="77">
        <v>6.32</v>
      </c>
      <c r="H6893" s="77">
        <v>5410</v>
      </c>
      <c r="I6893" s="77">
        <v>0.749</v>
      </c>
      <c r="J6893" s="77" t="s">
        <v>75</v>
      </c>
      <c r="K6893" s="77">
        <v>66.02</v>
      </c>
      <c r="L6893" s="77">
        <v>18.90092499999999</v>
      </c>
      <c r="M6893" s="77">
        <v>0.41307502146061892</v>
      </c>
      <c r="N6893" s="77">
        <v>18.723739999999999</v>
      </c>
      <c r="O6893" s="77">
        <v>1.3632960081693071</v>
      </c>
      <c r="P6893" s="77">
        <v>6150000</v>
      </c>
      <c r="Q6893" s="77">
        <v>15192000</v>
      </c>
      <c r="R6893" s="77">
        <v>0.4</v>
      </c>
      <c r="S6893" s="77">
        <v>25.432000000000009</v>
      </c>
      <c r="T6893" s="77">
        <v>6.9139999999999988</v>
      </c>
      <c r="U6893" s="77">
        <v>14.6408</v>
      </c>
      <c r="V6893" s="77">
        <v>2.5031160196371318</v>
      </c>
      <c r="AC6893" s="77">
        <v>19.414999999999999</v>
      </c>
      <c r="AD6893" s="77">
        <v>18.7501</v>
      </c>
      <c r="AH6893" s="77">
        <f>IF(AND(M6893&lt;Variables!$G$6,M6893&gt;Variables!$G$5),0,1)</f>
        <v>1</v>
      </c>
      <c r="AI6893" s="77">
        <f t="shared" si="216"/>
        <v>0</v>
      </c>
      <c r="AJ6893" s="77">
        <f>IF(I6893&gt;Variables!$G$7,0,1)</f>
        <v>1</v>
      </c>
      <c r="AK6893" s="77">
        <f>IF(F6893&gt;Variables!$G$8,0,1)</f>
        <v>1</v>
      </c>
      <c r="AL6893" s="77">
        <f>IF(G6893&gt;Variables!$G$9,0,1)</f>
        <v>1</v>
      </c>
      <c r="AM6893" s="77">
        <f>IF(AND(K6893&gt;Variables!$G$10,K6893&lt;Variables!$G$11),0,1)</f>
        <v>0</v>
      </c>
      <c r="AN6893" s="77">
        <f>IF(H6893&lt;Variables!$G$13,1,0)</f>
        <v>0</v>
      </c>
      <c r="AO6893" s="77">
        <f>IF(R6893&lt;Variables!$G$12,0,1)</f>
        <v>0</v>
      </c>
      <c r="AP6893" s="78">
        <f t="shared" si="217"/>
        <v>1</v>
      </c>
      <c r="AQ6893" s="77">
        <f>IF(V6893&lt;Variables!$G$15,1,0)</f>
        <v>1</v>
      </c>
      <c r="AR6893" s="77">
        <v>0</v>
      </c>
      <c r="AS6893" s="77">
        <v>0</v>
      </c>
      <c r="AT6893" s="77">
        <v>1</v>
      </c>
      <c r="AU6893" s="77">
        <v>0</v>
      </c>
      <c r="BA6893" s="77">
        <v>-1.3</v>
      </c>
    </row>
    <row r="6894" spans="3:53" x14ac:dyDescent="0.25">
      <c r="C6894" s="77" t="s">
        <v>793</v>
      </c>
      <c r="D6894" s="77" t="s">
        <v>512</v>
      </c>
      <c r="E6894" s="77">
        <v>31.1</v>
      </c>
      <c r="F6894" s="77">
        <v>15.29</v>
      </c>
      <c r="G6894" s="77">
        <v>7.98</v>
      </c>
      <c r="H6894" s="77">
        <v>1140</v>
      </c>
      <c r="I6894" s="77">
        <v>1541.5360000000001</v>
      </c>
      <c r="J6894" s="77" t="s">
        <v>75</v>
      </c>
      <c r="K6894" s="77">
        <v>41.82</v>
      </c>
      <c r="L6894" s="77">
        <v>31.053594736842101</v>
      </c>
      <c r="M6894" s="77">
        <v>-0.14038547617928951</v>
      </c>
      <c r="N6894" s="77">
        <v>31.499965306122451</v>
      </c>
      <c r="O6894" s="77">
        <v>-1.5554471294202179</v>
      </c>
      <c r="P6894" s="77">
        <v>417860</v>
      </c>
      <c r="Q6894" s="77">
        <v>282830</v>
      </c>
      <c r="R6894" s="77">
        <v>1.48</v>
      </c>
      <c r="S6894" s="77">
        <v>25.432000000000009</v>
      </c>
      <c r="T6894" s="77">
        <v>6.9139999999999988</v>
      </c>
      <c r="U6894" s="77">
        <v>14.6408</v>
      </c>
      <c r="V6894" s="77">
        <v>2.2825887783530781</v>
      </c>
      <c r="AC6894" s="77">
        <v>31.01</v>
      </c>
      <c r="AD6894" s="77">
        <v>28.9</v>
      </c>
      <c r="AH6894" s="77">
        <f>IF(AND(M6894&lt;Variables!$G$6,M6894&gt;Variables!$G$5),0,1)</f>
        <v>1</v>
      </c>
      <c r="AI6894" s="77">
        <f t="shared" si="216"/>
        <v>1</v>
      </c>
      <c r="AJ6894" s="77">
        <f>IF(I6894&gt;Variables!$G$7,0,1)</f>
        <v>0</v>
      </c>
      <c r="AK6894" s="77">
        <f>IF(F6894&gt;Variables!$G$8,0,1)</f>
        <v>0</v>
      </c>
      <c r="AL6894" s="77">
        <f>IF(G6894&gt;Variables!$G$9,0,1)</f>
        <v>1</v>
      </c>
      <c r="AM6894" s="77">
        <f>IF(AND(K6894&gt;Variables!$G$10,K6894&lt;Variables!$G$11),0,1)</f>
        <v>1</v>
      </c>
      <c r="AN6894" s="77">
        <f>IF(H6894&lt;Variables!$G$13,1,0)</f>
        <v>1</v>
      </c>
      <c r="AO6894" s="77">
        <f>IF(R6894&lt;Variables!$G$12,0,1)</f>
        <v>0</v>
      </c>
      <c r="AP6894" s="78">
        <f t="shared" si="217"/>
        <v>1</v>
      </c>
      <c r="AQ6894" s="77">
        <f>IF(V6894&lt;Variables!$G$15,1,0)</f>
        <v>1</v>
      </c>
      <c r="AR6894" s="77">
        <v>0</v>
      </c>
      <c r="AS6894" s="77">
        <v>0</v>
      </c>
      <c r="AT6894" s="77">
        <v>1</v>
      </c>
      <c r="AU6894" s="77">
        <v>0</v>
      </c>
      <c r="BA6894" s="77">
        <v>-2.25</v>
      </c>
    </row>
    <row r="6895" spans="3:53" x14ac:dyDescent="0.25">
      <c r="C6895" s="77" t="s">
        <v>793</v>
      </c>
      <c r="D6895" s="77" t="s">
        <v>507</v>
      </c>
      <c r="E6895" s="77">
        <v>26.25</v>
      </c>
      <c r="F6895" s="77">
        <v>8.43</v>
      </c>
      <c r="G6895" s="77">
        <v>7.86</v>
      </c>
      <c r="H6895" s="77">
        <v>3900</v>
      </c>
      <c r="I6895" s="77">
        <v>239.119</v>
      </c>
      <c r="J6895" s="77" t="s">
        <v>75</v>
      </c>
      <c r="K6895" s="77">
        <v>57.44</v>
      </c>
      <c r="L6895" s="77">
        <v>26.03098000000001</v>
      </c>
      <c r="M6895" s="77">
        <v>0.39960078337425198</v>
      </c>
      <c r="N6895" s="77">
        <v>26.023534000000001</v>
      </c>
      <c r="O6895" s="77">
        <v>0.42832768216647138</v>
      </c>
      <c r="P6895" s="77">
        <v>6650000</v>
      </c>
      <c r="Q6895" s="77">
        <v>9769000</v>
      </c>
      <c r="R6895" s="77">
        <v>0.68</v>
      </c>
      <c r="S6895" s="77">
        <v>25.432000000000009</v>
      </c>
      <c r="T6895" s="77">
        <v>6.9139999999999988</v>
      </c>
      <c r="U6895" s="77">
        <v>14.6408</v>
      </c>
      <c r="V6895" s="77">
        <v>2.4251026694881261</v>
      </c>
      <c r="AC6895" s="77">
        <v>26.84</v>
      </c>
      <c r="AD6895" s="77">
        <v>25.94</v>
      </c>
      <c r="AH6895" s="77">
        <f>IF(AND(M6895&lt;Variables!$G$6,M6895&gt;Variables!$G$5),0,1)</f>
        <v>1</v>
      </c>
      <c r="AI6895" s="77">
        <f t="shared" si="216"/>
        <v>0</v>
      </c>
      <c r="AJ6895" s="77">
        <f>IF(I6895&gt;Variables!$G$7,0,1)</f>
        <v>0</v>
      </c>
      <c r="AK6895" s="77">
        <f>IF(F6895&gt;Variables!$G$8,0,1)</f>
        <v>1</v>
      </c>
      <c r="AL6895" s="77">
        <f>IF(G6895&gt;Variables!$G$9,0,1)</f>
        <v>1</v>
      </c>
      <c r="AM6895" s="77">
        <f>IF(AND(K6895&gt;Variables!$G$10,K6895&lt;Variables!$G$11),0,1)</f>
        <v>1</v>
      </c>
      <c r="AN6895" s="77">
        <f>IF(H6895&lt;Variables!$G$13,1,0)</f>
        <v>0</v>
      </c>
      <c r="AO6895" s="77">
        <f>IF(R6895&lt;Variables!$G$12,0,1)</f>
        <v>0</v>
      </c>
      <c r="AP6895" s="78">
        <f t="shared" si="217"/>
        <v>1</v>
      </c>
      <c r="AQ6895" s="77">
        <f>IF(V6895&lt;Variables!$G$15,1,0)</f>
        <v>1</v>
      </c>
      <c r="AR6895" s="77">
        <v>0</v>
      </c>
      <c r="AS6895" s="77">
        <v>0</v>
      </c>
      <c r="AT6895" s="77">
        <v>1</v>
      </c>
      <c r="AU6895" s="77">
        <v>0</v>
      </c>
      <c r="BA6895" s="77">
        <v>-1.0900000000000001</v>
      </c>
    </row>
    <row r="6896" spans="3:53" x14ac:dyDescent="0.25">
      <c r="C6896" s="77" t="s">
        <v>793</v>
      </c>
      <c r="D6896" s="77" t="s">
        <v>123</v>
      </c>
      <c r="E6896" s="77">
        <v>13.54</v>
      </c>
      <c r="F6896" s="77">
        <v>6.41</v>
      </c>
      <c r="G6896" s="77">
        <v>-3.45</v>
      </c>
      <c r="H6896" s="77">
        <v>5380</v>
      </c>
      <c r="I6896" s="77">
        <v>223.31</v>
      </c>
      <c r="J6896" s="77" t="s">
        <v>75</v>
      </c>
      <c r="K6896" s="77">
        <v>48.9</v>
      </c>
      <c r="L6896" s="77">
        <v>13.48371</v>
      </c>
      <c r="M6896" s="77">
        <v>-0.1061280611938277</v>
      </c>
      <c r="N6896" s="77">
        <v>13.445152</v>
      </c>
      <c r="O6896" s="77">
        <v>0.18034753344551291</v>
      </c>
      <c r="P6896" s="77">
        <v>100400000</v>
      </c>
      <c r="Q6896" s="77">
        <v>51236000</v>
      </c>
      <c r="R6896" s="77">
        <v>1.96</v>
      </c>
      <c r="S6896" s="77">
        <v>25.432000000000009</v>
      </c>
      <c r="T6896" s="77">
        <v>6.9139999999999988</v>
      </c>
      <c r="U6896" s="77">
        <v>14.6408</v>
      </c>
      <c r="V6896" s="77">
        <v>2.3580261819662391</v>
      </c>
      <c r="AC6896" s="77">
        <v>14.18</v>
      </c>
      <c r="AD6896" s="77">
        <v>13.31</v>
      </c>
      <c r="AH6896" s="77">
        <f>IF(AND(M6896&lt;Variables!$G$6,M6896&gt;Variables!$G$5),0,1)</f>
        <v>1</v>
      </c>
      <c r="AI6896" s="77">
        <f t="shared" si="216"/>
        <v>0</v>
      </c>
      <c r="AJ6896" s="77">
        <f>IF(I6896&gt;Variables!$G$7,0,1)</f>
        <v>0</v>
      </c>
      <c r="AK6896" s="77">
        <f>IF(F6896&gt;Variables!$G$8,0,1)</f>
        <v>1</v>
      </c>
      <c r="AL6896" s="77">
        <f>IF(G6896&gt;Variables!$G$9,0,1)</f>
        <v>1</v>
      </c>
      <c r="AM6896" s="77">
        <f>IF(AND(K6896&gt;Variables!$G$10,K6896&lt;Variables!$G$11),0,1)</f>
        <v>1</v>
      </c>
      <c r="AN6896" s="77">
        <f>IF(H6896&lt;Variables!$G$13,1,0)</f>
        <v>0</v>
      </c>
      <c r="AO6896" s="77">
        <f>IF(R6896&lt;Variables!$G$12,0,1)</f>
        <v>0</v>
      </c>
      <c r="AP6896" s="78">
        <f t="shared" si="217"/>
        <v>1</v>
      </c>
      <c r="AQ6896" s="77">
        <f>IF(V6896&lt;Variables!$G$15,1,0)</f>
        <v>1</v>
      </c>
      <c r="AR6896" s="77">
        <v>1</v>
      </c>
      <c r="AS6896" s="77">
        <v>0</v>
      </c>
      <c r="AT6896" s="77">
        <v>0</v>
      </c>
      <c r="AU6896" s="77">
        <v>0</v>
      </c>
      <c r="BA6896" s="77">
        <v>2</v>
      </c>
    </row>
    <row r="6897" spans="3:53" x14ac:dyDescent="0.25">
      <c r="C6897" s="77" t="s">
        <v>793</v>
      </c>
      <c r="D6897" s="77" t="s">
        <v>497</v>
      </c>
      <c r="E6897" s="77">
        <v>4.9800000000000004</v>
      </c>
      <c r="F6897" s="77">
        <v>33.58</v>
      </c>
      <c r="G6897" s="77">
        <v>16.71</v>
      </c>
      <c r="H6897" s="77">
        <v>41.09</v>
      </c>
      <c r="I6897" s="77">
        <v>-15.813000000000001</v>
      </c>
      <c r="J6897" s="77" t="s">
        <v>74</v>
      </c>
      <c r="K6897" s="77">
        <v>31.89</v>
      </c>
      <c r="L6897" s="77">
        <v>5.2031749999999999</v>
      </c>
      <c r="M6897" s="77">
        <v>-4.6735887222705346</v>
      </c>
      <c r="N6897" s="77">
        <v>5.3093860000000008</v>
      </c>
      <c r="O6897" s="77">
        <v>-6.5805349243773348</v>
      </c>
      <c r="P6897" s="77">
        <v>3840000</v>
      </c>
      <c r="Q6897" s="77">
        <v>49940</v>
      </c>
      <c r="R6897" s="77">
        <v>76.89</v>
      </c>
      <c r="S6897" s="77">
        <v>25.432000000000009</v>
      </c>
      <c r="T6897" s="77">
        <v>6.9139999999999988</v>
      </c>
      <c r="U6897" s="77">
        <v>14.6408</v>
      </c>
      <c r="V6897" s="77">
        <v>2.0564571649752308</v>
      </c>
      <c r="AC6897" s="77">
        <v>5.39</v>
      </c>
      <c r="AD6897" s="77">
        <v>4.8099999999999996</v>
      </c>
      <c r="AH6897" s="77">
        <f>IF(AND(M6897&lt;Variables!$G$6,M6897&gt;Variables!$G$5),0,1)</f>
        <v>0</v>
      </c>
      <c r="AI6897" s="77">
        <f t="shared" si="216"/>
        <v>1</v>
      </c>
      <c r="AJ6897" s="77">
        <f>IF(I6897&gt;Variables!$G$7,0,1)</f>
        <v>1</v>
      </c>
      <c r="AK6897" s="77">
        <f>IF(F6897&gt;Variables!$G$8,0,1)</f>
        <v>0</v>
      </c>
      <c r="AL6897" s="77">
        <f>IF(G6897&gt;Variables!$G$9,0,1)</f>
        <v>0</v>
      </c>
      <c r="AM6897" s="77">
        <f>IF(AND(K6897&gt;Variables!$G$10,K6897&lt;Variables!$G$11),0,1)</f>
        <v>1</v>
      </c>
      <c r="AN6897" s="77">
        <f>IF(H6897&lt;Variables!$G$13,1,0)</f>
        <v>1</v>
      </c>
      <c r="AO6897" s="77">
        <f>IF(R6897&lt;Variables!$G$12,0,1)</f>
        <v>1</v>
      </c>
      <c r="AP6897" s="78">
        <f t="shared" si="217"/>
        <v>0</v>
      </c>
      <c r="AQ6897" s="77">
        <f>IF(V6897&lt;Variables!$G$15,1,0)</f>
        <v>1</v>
      </c>
      <c r="AR6897" s="77">
        <v>0</v>
      </c>
      <c r="AS6897" s="77">
        <v>0</v>
      </c>
      <c r="AT6897" s="77">
        <v>1</v>
      </c>
      <c r="AU6897" s="77">
        <v>0</v>
      </c>
      <c r="BA6897" s="77">
        <v>-2.25</v>
      </c>
    </row>
    <row r="6898" spans="3:53" x14ac:dyDescent="0.25">
      <c r="C6898" s="77" t="s">
        <v>793</v>
      </c>
      <c r="D6898" s="77" t="s">
        <v>489</v>
      </c>
      <c r="E6898" s="77">
        <v>27.75</v>
      </c>
      <c r="F6898" s="77">
        <v>8.02</v>
      </c>
      <c r="G6898" s="77">
        <v>7.04</v>
      </c>
      <c r="H6898" s="77">
        <v>3040</v>
      </c>
      <c r="I6898" s="77">
        <v>6.4409999999999998</v>
      </c>
      <c r="J6898" s="77" t="s">
        <v>74</v>
      </c>
      <c r="K6898" s="77">
        <v>51.76</v>
      </c>
      <c r="L6898" s="77">
        <v>27.693754999999999</v>
      </c>
      <c r="M6898" s="77">
        <v>-3.1613625526768517E-2</v>
      </c>
      <c r="N6898" s="77">
        <v>27.625322000000001</v>
      </c>
      <c r="O6898" s="77">
        <v>0.21602644124835221</v>
      </c>
      <c r="P6898" s="77">
        <v>1074000</v>
      </c>
      <c r="Q6898" s="77">
        <v>1247000</v>
      </c>
      <c r="R6898" s="77">
        <v>0.86</v>
      </c>
      <c r="S6898" s="77">
        <v>25.432000000000009</v>
      </c>
      <c r="T6898" s="77">
        <v>6.9139999999999988</v>
      </c>
      <c r="U6898" s="77">
        <v>14.6408</v>
      </c>
      <c r="V6898" s="77">
        <v>2.3862162425286129</v>
      </c>
      <c r="AC6898" s="77">
        <v>27.79</v>
      </c>
      <c r="AD6898" s="77">
        <v>27.055</v>
      </c>
      <c r="AH6898" s="77">
        <f>IF(AND(M6898&lt;Variables!$G$6,M6898&gt;Variables!$G$5),0,1)</f>
        <v>1</v>
      </c>
      <c r="AI6898" s="77">
        <f t="shared" ref="AI6898:AI6961" si="218">IF(L6898&gt;N6898,0,1)</f>
        <v>0</v>
      </c>
      <c r="AJ6898" s="77">
        <f>IF(I6898&gt;Variables!$G$7,0,1)</f>
        <v>1</v>
      </c>
      <c r="AK6898" s="77">
        <f>IF(F6898&gt;Variables!$G$8,0,1)</f>
        <v>1</v>
      </c>
      <c r="AL6898" s="77">
        <f>IF(G6898&gt;Variables!$G$9,0,1)</f>
        <v>1</v>
      </c>
      <c r="AM6898" s="77">
        <f>IF(AND(K6898&gt;Variables!$G$10,K6898&lt;Variables!$G$11),0,1)</f>
        <v>1</v>
      </c>
      <c r="AN6898" s="77">
        <f>IF(H6898&lt;Variables!$G$13,1,0)</f>
        <v>0</v>
      </c>
      <c r="AO6898" s="77">
        <f>IF(R6898&lt;Variables!$G$12,0,1)</f>
        <v>0</v>
      </c>
      <c r="AP6898" s="78">
        <f t="shared" ref="AP6898:AP6961" si="219">IF(J6898="Pass", 0,1)</f>
        <v>0</v>
      </c>
      <c r="AQ6898" s="77">
        <f>IF(V6898&lt;Variables!$G$15,1,0)</f>
        <v>1</v>
      </c>
      <c r="AR6898" s="77">
        <v>0</v>
      </c>
      <c r="AS6898" s="77">
        <v>0</v>
      </c>
      <c r="AT6898" s="77">
        <v>1</v>
      </c>
      <c r="AU6898" s="77">
        <v>0</v>
      </c>
      <c r="BA6898" s="77">
        <v>-1.18</v>
      </c>
    </row>
    <row r="6899" spans="3:53" x14ac:dyDescent="0.25">
      <c r="C6899" s="77" t="s">
        <v>793</v>
      </c>
      <c r="D6899" s="77" t="s">
        <v>451</v>
      </c>
      <c r="E6899" s="77">
        <v>23.55</v>
      </c>
      <c r="F6899" s="77">
        <v>9.27</v>
      </c>
      <c r="G6899" s="77">
        <v>7.22</v>
      </c>
      <c r="H6899" s="77">
        <v>12530</v>
      </c>
      <c r="I6899" s="77">
        <v>15.121</v>
      </c>
      <c r="J6899" s="77" t="s">
        <v>74</v>
      </c>
      <c r="K6899" s="77">
        <v>50.71</v>
      </c>
      <c r="L6899" s="77">
        <v>23.47613157894736</v>
      </c>
      <c r="M6899" s="77">
        <v>-2.6118353131327671E-2</v>
      </c>
      <c r="N6899" s="77">
        <v>23.470363829787239</v>
      </c>
      <c r="O6899" s="77">
        <v>-1.550166797065882E-3</v>
      </c>
      <c r="P6899" s="77">
        <v>797224</v>
      </c>
      <c r="Q6899" s="77">
        <v>1175000</v>
      </c>
      <c r="R6899" s="77">
        <v>0.68</v>
      </c>
      <c r="S6899" s="77">
        <v>25.432000000000009</v>
      </c>
      <c r="T6899" s="77">
        <v>6.9139999999999988</v>
      </c>
      <c r="U6899" s="77">
        <v>14.6408</v>
      </c>
      <c r="V6899" s="77">
        <v>2.3750882323421432</v>
      </c>
      <c r="AC6899" s="77">
        <v>23.614999999999998</v>
      </c>
      <c r="AD6899" s="77">
        <v>23.22</v>
      </c>
      <c r="AH6899" s="77">
        <f>IF(AND(M6899&lt;Variables!$G$6,M6899&gt;Variables!$G$5),0,1)</f>
        <v>1</v>
      </c>
      <c r="AI6899" s="77">
        <f t="shared" si="218"/>
        <v>0</v>
      </c>
      <c r="AJ6899" s="77">
        <f>IF(I6899&gt;Variables!$G$7,0,1)</f>
        <v>1</v>
      </c>
      <c r="AK6899" s="77">
        <f>IF(F6899&gt;Variables!$G$8,0,1)</f>
        <v>0</v>
      </c>
      <c r="AL6899" s="77">
        <f>IF(G6899&gt;Variables!$G$9,0,1)</f>
        <v>1</v>
      </c>
      <c r="AM6899" s="77">
        <f>IF(AND(K6899&gt;Variables!$G$10,K6899&lt;Variables!$G$11),0,1)</f>
        <v>1</v>
      </c>
      <c r="AN6899" s="77">
        <f>IF(H6899&lt;Variables!$G$13,1,0)</f>
        <v>0</v>
      </c>
      <c r="AO6899" s="77">
        <f>IF(R6899&lt;Variables!$G$12,0,1)</f>
        <v>0</v>
      </c>
      <c r="AP6899" s="78">
        <f t="shared" si="219"/>
        <v>0</v>
      </c>
      <c r="AQ6899" s="77">
        <f>IF(V6899&lt;Variables!$G$15,1,0)</f>
        <v>1</v>
      </c>
      <c r="AR6899" s="77">
        <v>0</v>
      </c>
      <c r="AS6899" s="77">
        <v>0</v>
      </c>
      <c r="AT6899" s="77">
        <v>1</v>
      </c>
      <c r="AU6899" s="77">
        <v>0</v>
      </c>
      <c r="BA6899" s="77">
        <v>-1.32</v>
      </c>
    </row>
    <row r="6900" spans="3:53" x14ac:dyDescent="0.25">
      <c r="C6900" s="77" t="s">
        <v>793</v>
      </c>
      <c r="D6900" s="77" t="s">
        <v>540</v>
      </c>
      <c r="E6900" s="77">
        <v>14.26</v>
      </c>
      <c r="F6900" s="77">
        <v>7.21</v>
      </c>
      <c r="G6900" s="77">
        <v>6.29</v>
      </c>
      <c r="H6900" s="77">
        <v>2350</v>
      </c>
      <c r="I6900" s="77">
        <v>2.5999999999999999E-2</v>
      </c>
      <c r="J6900" s="77" t="s">
        <v>75</v>
      </c>
      <c r="K6900" s="77">
        <v>63.38</v>
      </c>
      <c r="L6900" s="77">
        <v>14.182795</v>
      </c>
      <c r="M6900" s="77">
        <v>0.12130895214942181</v>
      </c>
      <c r="N6900" s="77">
        <v>14.081378000000001</v>
      </c>
      <c r="O6900" s="77">
        <v>0.8424033500130218</v>
      </c>
      <c r="P6900" s="77">
        <v>1949000</v>
      </c>
      <c r="Q6900" s="77">
        <v>4329000</v>
      </c>
      <c r="R6900" s="77">
        <v>0.45</v>
      </c>
      <c r="S6900" s="77">
        <v>25.432000000000009</v>
      </c>
      <c r="T6900" s="77">
        <v>6.9139999999999988</v>
      </c>
      <c r="U6900" s="77">
        <v>14.6408</v>
      </c>
      <c r="V6900" s="77">
        <v>2.4977752146481702</v>
      </c>
      <c r="AC6900" s="77">
        <v>14.39</v>
      </c>
      <c r="AD6900" s="77">
        <v>14.1</v>
      </c>
      <c r="AH6900" s="77">
        <f>IF(AND(M6900&lt;Variables!$G$6,M6900&gt;Variables!$G$5),0,1)</f>
        <v>1</v>
      </c>
      <c r="AI6900" s="77">
        <f t="shared" si="218"/>
        <v>0</v>
      </c>
      <c r="AJ6900" s="77">
        <f>IF(I6900&gt;Variables!$G$7,0,1)</f>
        <v>1</v>
      </c>
      <c r="AK6900" s="77">
        <f>IF(F6900&gt;Variables!$G$8,0,1)</f>
        <v>1</v>
      </c>
      <c r="AL6900" s="77">
        <f>IF(G6900&gt;Variables!$G$9,0,1)</f>
        <v>1</v>
      </c>
      <c r="AM6900" s="77">
        <f>IF(AND(K6900&gt;Variables!$G$10,K6900&lt;Variables!$G$11),0,1)</f>
        <v>0</v>
      </c>
      <c r="AN6900" s="77">
        <f>IF(H6900&lt;Variables!$G$13,1,0)</f>
        <v>0</v>
      </c>
      <c r="AO6900" s="77">
        <f>IF(R6900&lt;Variables!$G$12,0,1)</f>
        <v>0</v>
      </c>
      <c r="AP6900" s="78">
        <f t="shared" si="219"/>
        <v>1</v>
      </c>
      <c r="AQ6900" s="77">
        <f>IF(V6900&lt;Variables!$G$15,1,0)</f>
        <v>1</v>
      </c>
      <c r="AR6900" s="77">
        <v>0</v>
      </c>
      <c r="AS6900" s="77">
        <v>0</v>
      </c>
      <c r="AT6900" s="77">
        <v>0</v>
      </c>
      <c r="AU6900" s="77">
        <v>1</v>
      </c>
      <c r="BA6900" s="77">
        <v>0.15</v>
      </c>
    </row>
    <row r="6901" spans="3:53" x14ac:dyDescent="0.25">
      <c r="C6901" s="77" t="s">
        <v>793</v>
      </c>
      <c r="D6901" s="77" t="s">
        <v>488</v>
      </c>
      <c r="E6901" s="77">
        <v>6.8</v>
      </c>
      <c r="F6901" s="77">
        <v>52.34</v>
      </c>
      <c r="G6901" s="77">
        <v>-5.69</v>
      </c>
      <c r="H6901" s="77">
        <v>125.36</v>
      </c>
      <c r="I6901" s="77">
        <v>13.932</v>
      </c>
      <c r="J6901" s="77" t="s">
        <v>75</v>
      </c>
      <c r="K6901" s="77">
        <v>37.75</v>
      </c>
      <c r="L6901" s="77">
        <v>7.0124800000000009</v>
      </c>
      <c r="M6901" s="77">
        <v>-3.0300264670986738</v>
      </c>
      <c r="N6901" s="77">
        <v>7.1536239999999998</v>
      </c>
      <c r="O6901" s="77">
        <v>-4.9432846903890946</v>
      </c>
      <c r="P6901" s="77">
        <v>133790000</v>
      </c>
      <c r="Q6901" s="77">
        <v>525460</v>
      </c>
      <c r="R6901" s="77">
        <v>254.62</v>
      </c>
      <c r="S6901" s="77">
        <v>25.432000000000009</v>
      </c>
      <c r="T6901" s="77">
        <v>6.9139999999999988</v>
      </c>
      <c r="U6901" s="77">
        <v>14.6408</v>
      </c>
      <c r="V6901" s="77">
        <v>2.2116744117915492</v>
      </c>
      <c r="AC6901" s="77">
        <v>6.89</v>
      </c>
      <c r="AD6901" s="77">
        <v>6.1517999999999997</v>
      </c>
      <c r="AH6901" s="77">
        <f>IF(AND(M6901&lt;Variables!$G$6,M6901&gt;Variables!$G$5),0,1)</f>
        <v>0</v>
      </c>
      <c r="AI6901" s="77">
        <f t="shared" si="218"/>
        <v>1</v>
      </c>
      <c r="AJ6901" s="77">
        <f>IF(I6901&gt;Variables!$G$7,0,1)</f>
        <v>1</v>
      </c>
      <c r="AK6901" s="77">
        <f>IF(F6901&gt;Variables!$G$8,0,1)</f>
        <v>0</v>
      </c>
      <c r="AL6901" s="77">
        <f>IF(G6901&gt;Variables!$G$9,0,1)</f>
        <v>1</v>
      </c>
      <c r="AM6901" s="77">
        <f>IF(AND(K6901&gt;Variables!$G$10,K6901&lt;Variables!$G$11),0,1)</f>
        <v>1</v>
      </c>
      <c r="AN6901" s="77">
        <f>IF(H6901&lt;Variables!$G$13,1,0)</f>
        <v>1</v>
      </c>
      <c r="AO6901" s="77">
        <f>IF(R6901&lt;Variables!$G$12,0,1)</f>
        <v>1</v>
      </c>
      <c r="AP6901" s="78">
        <f t="shared" si="219"/>
        <v>1</v>
      </c>
      <c r="AQ6901" s="77">
        <f>IF(V6901&lt;Variables!$G$15,1,0)</f>
        <v>1</v>
      </c>
      <c r="AR6901" s="77">
        <v>0</v>
      </c>
      <c r="AS6901" s="77">
        <v>0</v>
      </c>
      <c r="AT6901" s="77">
        <v>1</v>
      </c>
      <c r="AU6901" s="77">
        <v>0</v>
      </c>
      <c r="BA6901" s="77">
        <v>-2.25</v>
      </c>
    </row>
    <row r="6902" spans="3:53" x14ac:dyDescent="0.25">
      <c r="C6902" s="77" t="s">
        <v>793</v>
      </c>
      <c r="D6902" s="77" t="s">
        <v>501</v>
      </c>
      <c r="E6902" s="77">
        <v>29.92</v>
      </c>
      <c r="F6902" s="77">
        <v>14.41</v>
      </c>
      <c r="G6902" s="77">
        <v>11.19</v>
      </c>
      <c r="H6902" s="77">
        <v>3860</v>
      </c>
      <c r="I6902" s="77">
        <v>4.3999999999999997E-2</v>
      </c>
      <c r="J6902" s="77" t="s">
        <v>75</v>
      </c>
      <c r="K6902" s="77">
        <v>34.79</v>
      </c>
      <c r="L6902" s="77">
        <v>30.196284210526311</v>
      </c>
      <c r="M6902" s="77">
        <v>-1.428269145698287</v>
      </c>
      <c r="N6902" s="77">
        <v>30.22852857142858</v>
      </c>
      <c r="O6902" s="77">
        <v>-1.533414272326499</v>
      </c>
      <c r="P6902" s="77">
        <v>518629</v>
      </c>
      <c r="Q6902" s="77">
        <v>245553</v>
      </c>
      <c r="R6902" s="77">
        <v>2.11</v>
      </c>
      <c r="S6902" s="77">
        <v>25.432000000000009</v>
      </c>
      <c r="T6902" s="77">
        <v>6.9139999999999988</v>
      </c>
      <c r="U6902" s="77">
        <v>14.6408</v>
      </c>
      <c r="V6902" s="77">
        <v>2.1838205617250219</v>
      </c>
      <c r="AC6902" s="77">
        <v>30.09</v>
      </c>
      <c r="AD6902" s="77">
        <v>28.98</v>
      </c>
      <c r="AH6902" s="77">
        <f>IF(AND(M6902&lt;Variables!$G$6,M6902&gt;Variables!$G$5),0,1)</f>
        <v>0</v>
      </c>
      <c r="AI6902" s="77">
        <f t="shared" si="218"/>
        <v>1</v>
      </c>
      <c r="AJ6902" s="77">
        <f>IF(I6902&gt;Variables!$G$7,0,1)</f>
        <v>1</v>
      </c>
      <c r="AK6902" s="77">
        <f>IF(F6902&gt;Variables!$G$8,0,1)</f>
        <v>0</v>
      </c>
      <c r="AL6902" s="77">
        <f>IF(G6902&gt;Variables!$G$9,0,1)</f>
        <v>0</v>
      </c>
      <c r="AM6902" s="77">
        <f>IF(AND(K6902&gt;Variables!$G$10,K6902&lt;Variables!$G$11),0,1)</f>
        <v>1</v>
      </c>
      <c r="AN6902" s="77">
        <f>IF(H6902&lt;Variables!$G$13,1,0)</f>
        <v>0</v>
      </c>
      <c r="AO6902" s="77">
        <f>IF(R6902&lt;Variables!$G$12,0,1)</f>
        <v>0</v>
      </c>
      <c r="AP6902" s="78">
        <f t="shared" si="219"/>
        <v>1</v>
      </c>
      <c r="AQ6902" s="77">
        <f>IF(V6902&lt;Variables!$G$15,1,0)</f>
        <v>1</v>
      </c>
      <c r="AR6902" s="77">
        <v>0</v>
      </c>
      <c r="AS6902" s="77">
        <v>0</v>
      </c>
      <c r="AT6902" s="77">
        <v>1</v>
      </c>
      <c r="AU6902" s="77">
        <v>0</v>
      </c>
      <c r="BA6902" s="77">
        <v>-2.25</v>
      </c>
    </row>
    <row r="6903" spans="3:53" x14ac:dyDescent="0.25">
      <c r="C6903" s="77" t="s">
        <v>793</v>
      </c>
      <c r="D6903" s="77" t="s">
        <v>519</v>
      </c>
      <c r="E6903" s="77">
        <v>16.100000000000001</v>
      </c>
      <c r="F6903" s="77">
        <v>8.59</v>
      </c>
      <c r="G6903" s="77">
        <v>6.01</v>
      </c>
      <c r="H6903" s="77">
        <v>3840</v>
      </c>
      <c r="I6903" s="77">
        <v>771.28</v>
      </c>
      <c r="J6903" s="77" t="s">
        <v>74</v>
      </c>
      <c r="K6903" s="77">
        <v>58.95</v>
      </c>
      <c r="L6903" s="77">
        <v>16.040875</v>
      </c>
      <c r="M6903" s="77">
        <v>5.6885924240422908E-2</v>
      </c>
      <c r="N6903" s="77">
        <v>15.974498000000001</v>
      </c>
      <c r="O6903" s="77">
        <v>0.47264083040357169</v>
      </c>
      <c r="P6903" s="77">
        <v>1713000</v>
      </c>
      <c r="Q6903" s="77">
        <v>5058000</v>
      </c>
      <c r="R6903" s="77">
        <v>0.34</v>
      </c>
      <c r="S6903" s="77">
        <v>25.432000000000009</v>
      </c>
      <c r="T6903" s="77">
        <v>6.9139999999999988</v>
      </c>
      <c r="U6903" s="77">
        <v>14.6408</v>
      </c>
      <c r="V6903" s="77">
        <v>2.456772601354352</v>
      </c>
      <c r="AC6903" s="77">
        <v>16.256599999999999</v>
      </c>
      <c r="AD6903" s="77">
        <v>15.72</v>
      </c>
      <c r="AH6903" s="77">
        <f>IF(AND(M6903&lt;Variables!$G$6,M6903&gt;Variables!$G$5),0,1)</f>
        <v>1</v>
      </c>
      <c r="AI6903" s="77">
        <f t="shared" si="218"/>
        <v>0</v>
      </c>
      <c r="AJ6903" s="77">
        <f>IF(I6903&gt;Variables!$G$7,0,1)</f>
        <v>0</v>
      </c>
      <c r="AK6903" s="77">
        <f>IF(F6903&gt;Variables!$G$8,0,1)</f>
        <v>1</v>
      </c>
      <c r="AL6903" s="77">
        <f>IF(G6903&gt;Variables!$G$9,0,1)</f>
        <v>1</v>
      </c>
      <c r="AM6903" s="77">
        <f>IF(AND(K6903&gt;Variables!$G$10,K6903&lt;Variables!$G$11),0,1)</f>
        <v>1</v>
      </c>
      <c r="AN6903" s="77">
        <f>IF(H6903&lt;Variables!$G$13,1,0)</f>
        <v>0</v>
      </c>
      <c r="AO6903" s="77">
        <f>IF(R6903&lt;Variables!$G$12,0,1)</f>
        <v>0</v>
      </c>
      <c r="AP6903" s="78">
        <f t="shared" si="219"/>
        <v>0</v>
      </c>
      <c r="AQ6903" s="77">
        <f>IF(V6903&lt;Variables!$G$15,1,0)</f>
        <v>1</v>
      </c>
      <c r="AR6903" s="77">
        <v>0</v>
      </c>
      <c r="AS6903" s="77">
        <v>0</v>
      </c>
      <c r="AT6903" s="77">
        <v>0</v>
      </c>
      <c r="AU6903" s="77">
        <v>1</v>
      </c>
      <c r="BA6903" s="77">
        <v>-0.36</v>
      </c>
    </row>
    <row r="6904" spans="3:53" x14ac:dyDescent="0.25">
      <c r="C6904" s="77" t="s">
        <v>793</v>
      </c>
      <c r="D6904" s="77" t="s">
        <v>508</v>
      </c>
      <c r="E6904" s="77">
        <v>0.06</v>
      </c>
      <c r="F6904" s="77">
        <v>6.48</v>
      </c>
      <c r="G6904" s="77">
        <v>5.56</v>
      </c>
      <c r="H6904" s="77">
        <v>-99999</v>
      </c>
      <c r="I6904" s="77">
        <v>-68.572999999999993</v>
      </c>
      <c r="J6904" s="77" t="s">
        <v>75</v>
      </c>
      <c r="K6904" s="77">
        <v>42.55</v>
      </c>
      <c r="L6904" s="77">
        <v>5.7400000000000007E-2</v>
      </c>
      <c r="M6904" s="77">
        <v>-0.69686411149826566</v>
      </c>
      <c r="N6904" s="77">
        <v>5.7517647058823528E-2</v>
      </c>
      <c r="O6904" s="77">
        <v>-0.89997954591941598</v>
      </c>
      <c r="P6904" s="77">
        <v>5198000</v>
      </c>
      <c r="Q6904" s="77">
        <v>3533000</v>
      </c>
      <c r="R6904" s="77">
        <v>1.47</v>
      </c>
      <c r="S6904" s="77">
        <v>25.432000000000009</v>
      </c>
      <c r="T6904" s="77">
        <v>6.9139999999999988</v>
      </c>
      <c r="U6904" s="77">
        <v>14.6408</v>
      </c>
      <c r="V6904" s="77">
        <v>2.292943017421603</v>
      </c>
      <c r="AC6904" s="77">
        <v>5.7299999999999997E-2</v>
      </c>
      <c r="AD6904" s="77">
        <v>5.3999999999999999E-2</v>
      </c>
      <c r="AH6904" s="77">
        <f>IF(AND(M6904&lt;Variables!$G$6,M6904&gt;Variables!$G$5),0,1)</f>
        <v>1</v>
      </c>
      <c r="AI6904" s="77">
        <f t="shared" si="218"/>
        <v>1</v>
      </c>
      <c r="AJ6904" s="77">
        <f>IF(I6904&gt;Variables!$G$7,0,1)</f>
        <v>1</v>
      </c>
      <c r="AK6904" s="77">
        <f>IF(F6904&gt;Variables!$G$8,0,1)</f>
        <v>1</v>
      </c>
      <c r="AL6904" s="77">
        <f>IF(G6904&gt;Variables!$G$9,0,1)</f>
        <v>1</v>
      </c>
      <c r="AM6904" s="77">
        <f>IF(AND(K6904&gt;Variables!$G$10,K6904&lt;Variables!$G$11),0,1)</f>
        <v>1</v>
      </c>
      <c r="AN6904" s="77">
        <f>IF(H6904&lt;Variables!$G$13,1,0)</f>
        <v>1</v>
      </c>
      <c r="AO6904" s="77">
        <f>IF(R6904&lt;Variables!$G$12,0,1)</f>
        <v>0</v>
      </c>
      <c r="AP6904" s="78">
        <f t="shared" si="219"/>
        <v>1</v>
      </c>
      <c r="AQ6904" s="77">
        <f>IF(V6904&lt;Variables!$G$15,1,0)</f>
        <v>1</v>
      </c>
      <c r="AR6904" s="77">
        <v>0</v>
      </c>
      <c r="AS6904" s="77">
        <v>0</v>
      </c>
      <c r="AT6904" s="77">
        <v>1</v>
      </c>
      <c r="AU6904" s="77">
        <v>0</v>
      </c>
      <c r="BA6904" s="77">
        <v>-2.25</v>
      </c>
    </row>
    <row r="6905" spans="3:53" x14ac:dyDescent="0.25">
      <c r="C6905" s="77" t="s">
        <v>793</v>
      </c>
      <c r="D6905" s="77" t="s">
        <v>491</v>
      </c>
      <c r="E6905" s="77">
        <v>13.97</v>
      </c>
      <c r="F6905" s="77">
        <v>6.56</v>
      </c>
      <c r="G6905" s="77">
        <v>-0.36</v>
      </c>
      <c r="H6905" s="77">
        <v>12130</v>
      </c>
      <c r="I6905" s="77">
        <v>93.111000000000004</v>
      </c>
      <c r="J6905" s="77" t="s">
        <v>74</v>
      </c>
      <c r="K6905" s="77">
        <v>50.96</v>
      </c>
      <c r="L6905" s="77">
        <v>13.946249999999999</v>
      </c>
      <c r="M6905" s="77">
        <v>9.8592811687741908E-2</v>
      </c>
      <c r="N6905" s="77">
        <v>13.95011538461538</v>
      </c>
      <c r="O6905" s="77">
        <v>7.0856871875902533E-2</v>
      </c>
      <c r="P6905" s="77">
        <v>62785</v>
      </c>
      <c r="Q6905" s="77">
        <v>162862</v>
      </c>
      <c r="R6905" s="77">
        <v>0.39</v>
      </c>
      <c r="S6905" s="77">
        <v>25.432000000000009</v>
      </c>
      <c r="T6905" s="77">
        <v>6.9139999999999988</v>
      </c>
      <c r="U6905" s="77">
        <v>14.6408</v>
      </c>
      <c r="V6905" s="77">
        <v>2.3741088402975712</v>
      </c>
      <c r="AC6905" s="77">
        <v>13.99</v>
      </c>
      <c r="AD6905" s="77">
        <v>13.86</v>
      </c>
      <c r="AH6905" s="77">
        <f>IF(AND(M6905&lt;Variables!$G$6,M6905&gt;Variables!$G$5),0,1)</f>
        <v>1</v>
      </c>
      <c r="AI6905" s="77">
        <f t="shared" si="218"/>
        <v>1</v>
      </c>
      <c r="AJ6905" s="77">
        <f>IF(I6905&gt;Variables!$G$7,0,1)</f>
        <v>0</v>
      </c>
      <c r="AK6905" s="77">
        <f>IF(F6905&gt;Variables!$G$8,0,1)</f>
        <v>1</v>
      </c>
      <c r="AL6905" s="77">
        <f>IF(G6905&gt;Variables!$G$9,0,1)</f>
        <v>1</v>
      </c>
      <c r="AM6905" s="77">
        <f>IF(AND(K6905&gt;Variables!$G$10,K6905&lt;Variables!$G$11),0,1)</f>
        <v>1</v>
      </c>
      <c r="AN6905" s="77">
        <f>IF(H6905&lt;Variables!$G$13,1,0)</f>
        <v>0</v>
      </c>
      <c r="AO6905" s="77">
        <f>IF(R6905&lt;Variables!$G$12,0,1)</f>
        <v>0</v>
      </c>
      <c r="AP6905" s="78">
        <f t="shared" si="219"/>
        <v>0</v>
      </c>
      <c r="AQ6905" s="77">
        <f>IF(V6905&lt;Variables!$G$15,1,0)</f>
        <v>1</v>
      </c>
      <c r="AR6905" s="77">
        <v>0</v>
      </c>
      <c r="AS6905" s="77">
        <v>0</v>
      </c>
      <c r="AT6905" s="77">
        <v>0</v>
      </c>
      <c r="AU6905" s="77">
        <v>0</v>
      </c>
      <c r="BA6905" s="77">
        <v>0</v>
      </c>
    </row>
    <row r="6906" spans="3:53" x14ac:dyDescent="0.25">
      <c r="C6906" s="77" t="s">
        <v>793</v>
      </c>
      <c r="D6906" s="77" t="s">
        <v>517</v>
      </c>
      <c r="E6906" s="77">
        <v>3.86</v>
      </c>
      <c r="F6906" s="77">
        <v>34.1</v>
      </c>
      <c r="G6906" s="77">
        <v>-0.46</v>
      </c>
      <c r="H6906" s="77">
        <v>-99999</v>
      </c>
      <c r="I6906" s="77">
        <v>0.875</v>
      </c>
      <c r="J6906" s="77" t="s">
        <v>74</v>
      </c>
      <c r="K6906" s="77">
        <v>-99999</v>
      </c>
      <c r="L6906" s="77">
        <v>-99999</v>
      </c>
      <c r="M6906" s="77">
        <v>-99999</v>
      </c>
      <c r="N6906" s="77">
        <v>-99999</v>
      </c>
      <c r="O6906" s="77">
        <v>-99999</v>
      </c>
      <c r="P6906" s="77">
        <v>40000</v>
      </c>
      <c r="Q6906" s="77">
        <v>0</v>
      </c>
      <c r="R6906" s="77">
        <v>1</v>
      </c>
      <c r="S6906" s="77">
        <v>25.432000000000009</v>
      </c>
      <c r="T6906" s="77">
        <v>6.9139999999999988</v>
      </c>
      <c r="U6906" s="77">
        <v>14.6408</v>
      </c>
      <c r="V6906" s="77">
        <v>-99999</v>
      </c>
      <c r="AC6906" s="77">
        <v>-99999</v>
      </c>
      <c r="AD6906" s="77">
        <v>-99999</v>
      </c>
      <c r="AH6906" s="77">
        <f>IF(AND(M6906&lt;Variables!$G$6,M6906&gt;Variables!$G$5),0,1)</f>
        <v>1</v>
      </c>
      <c r="AI6906" s="77">
        <f t="shared" si="218"/>
        <v>1</v>
      </c>
      <c r="AJ6906" s="77">
        <f>IF(I6906&gt;Variables!$G$7,0,1)</f>
        <v>1</v>
      </c>
      <c r="AK6906" s="77">
        <f>IF(F6906&gt;Variables!$G$8,0,1)</f>
        <v>0</v>
      </c>
      <c r="AL6906" s="77">
        <f>IF(G6906&gt;Variables!$G$9,0,1)</f>
        <v>1</v>
      </c>
      <c r="AM6906" s="77">
        <f>IF(AND(K6906&gt;Variables!$G$10,K6906&lt;Variables!$G$11),0,1)</f>
        <v>1</v>
      </c>
      <c r="AN6906" s="77">
        <f>IF(H6906&lt;Variables!$G$13,1,0)</f>
        <v>1</v>
      </c>
      <c r="AO6906" s="77">
        <f>IF(R6906&lt;Variables!$G$12,0,1)</f>
        <v>0</v>
      </c>
      <c r="AP6906" s="78">
        <f t="shared" si="219"/>
        <v>0</v>
      </c>
      <c r="AQ6906" s="77">
        <f>IF(V6906&lt;Variables!$G$15,1,0)</f>
        <v>1</v>
      </c>
      <c r="AR6906" s="77">
        <v>0</v>
      </c>
      <c r="AS6906" s="77">
        <v>0</v>
      </c>
      <c r="AT6906" s="77">
        <v>0</v>
      </c>
      <c r="AU6906" s="77">
        <v>0</v>
      </c>
      <c r="BA6906" s="77">
        <v>0</v>
      </c>
    </row>
    <row r="6907" spans="3:53" x14ac:dyDescent="0.25">
      <c r="C6907" s="77" t="s">
        <v>793</v>
      </c>
      <c r="D6907" s="77" t="s">
        <v>530</v>
      </c>
      <c r="E6907" s="77">
        <v>52.61</v>
      </c>
      <c r="F6907" s="77">
        <v>9.27</v>
      </c>
      <c r="G6907" s="77">
        <v>0.28999999999999998</v>
      </c>
      <c r="H6907" s="77">
        <v>-99999</v>
      </c>
      <c r="I6907" s="77">
        <v>52.503999999999998</v>
      </c>
      <c r="J6907" s="77" t="s">
        <v>75</v>
      </c>
      <c r="K6907" s="77">
        <v>-99999</v>
      </c>
      <c r="L6907" s="77">
        <v>-99999</v>
      </c>
      <c r="M6907" s="77">
        <v>-99999</v>
      </c>
      <c r="N6907" s="77">
        <v>-99999</v>
      </c>
      <c r="O6907" s="77">
        <v>-99999</v>
      </c>
      <c r="P6907" s="77">
        <v>15311</v>
      </c>
      <c r="Q6907" s="77">
        <v>1670</v>
      </c>
      <c r="R6907" s="77">
        <v>9.17</v>
      </c>
      <c r="S6907" s="77">
        <v>25.432000000000009</v>
      </c>
      <c r="T6907" s="77">
        <v>6.9139999999999988</v>
      </c>
      <c r="U6907" s="77">
        <v>14.6408</v>
      </c>
      <c r="V6907" s="77">
        <v>-99999</v>
      </c>
      <c r="AC6907" s="77">
        <v>52.45</v>
      </c>
      <c r="AD6907" s="77">
        <v>52.45</v>
      </c>
      <c r="AH6907" s="77">
        <f>IF(AND(M6907&lt;Variables!$G$6,M6907&gt;Variables!$G$5),0,1)</f>
        <v>1</v>
      </c>
      <c r="AI6907" s="77">
        <f t="shared" si="218"/>
        <v>1</v>
      </c>
      <c r="AJ6907" s="77">
        <f>IF(I6907&gt;Variables!$G$7,0,1)</f>
        <v>0</v>
      </c>
      <c r="AK6907" s="77">
        <f>IF(F6907&gt;Variables!$G$8,0,1)</f>
        <v>0</v>
      </c>
      <c r="AL6907" s="77">
        <f>IF(G6907&gt;Variables!$G$9,0,1)</f>
        <v>1</v>
      </c>
      <c r="AM6907" s="77">
        <f>IF(AND(K6907&gt;Variables!$G$10,K6907&lt;Variables!$G$11),0,1)</f>
        <v>1</v>
      </c>
      <c r="AN6907" s="77">
        <f>IF(H6907&lt;Variables!$G$13,1,0)</f>
        <v>1</v>
      </c>
      <c r="AO6907" s="77">
        <f>IF(R6907&lt;Variables!$G$12,0,1)</f>
        <v>1</v>
      </c>
      <c r="AP6907" s="78">
        <f t="shared" si="219"/>
        <v>1</v>
      </c>
      <c r="AQ6907" s="77">
        <f>IF(V6907&lt;Variables!$G$15,1,0)</f>
        <v>1</v>
      </c>
      <c r="AR6907" s="77">
        <v>0</v>
      </c>
      <c r="AS6907" s="77">
        <v>0</v>
      </c>
      <c r="AT6907" s="77">
        <v>0</v>
      </c>
      <c r="AU6907" s="77">
        <v>0</v>
      </c>
      <c r="BA6907" s="77">
        <v>0</v>
      </c>
    </row>
    <row r="6908" spans="3:53" x14ac:dyDescent="0.25">
      <c r="C6908" s="77" t="s">
        <v>793</v>
      </c>
      <c r="D6908" s="77" t="s">
        <v>525</v>
      </c>
      <c r="E6908" s="77">
        <v>1.66</v>
      </c>
      <c r="F6908" s="77">
        <v>21.85</v>
      </c>
      <c r="G6908" s="77">
        <v>19.71</v>
      </c>
      <c r="H6908" s="77">
        <v>550.02</v>
      </c>
      <c r="I6908" s="77">
        <v>-16.414000000000001</v>
      </c>
      <c r="J6908" s="77" t="s">
        <v>74</v>
      </c>
      <c r="K6908" s="77">
        <v>41.37</v>
      </c>
      <c r="L6908" s="77">
        <v>1.6958549999999999</v>
      </c>
      <c r="M6908" s="77">
        <v>-3.2936188530269388</v>
      </c>
      <c r="N6908" s="77">
        <v>1.652444</v>
      </c>
      <c r="O6908" s="77">
        <v>-0.7530663671507114</v>
      </c>
      <c r="P6908" s="77">
        <v>28810000</v>
      </c>
      <c r="Q6908" s="77">
        <v>3050000</v>
      </c>
      <c r="R6908" s="77">
        <v>9.4499999999999993</v>
      </c>
      <c r="S6908" s="77">
        <v>25.432000000000009</v>
      </c>
      <c r="T6908" s="77">
        <v>6.9139999999999988</v>
      </c>
      <c r="U6908" s="77">
        <v>14.6408</v>
      </c>
      <c r="V6908" s="77">
        <v>2.281138978312415</v>
      </c>
      <c r="AC6908" s="77">
        <v>1.9</v>
      </c>
      <c r="AD6908" s="77">
        <v>1.56</v>
      </c>
      <c r="AH6908" s="77">
        <f>IF(AND(M6908&lt;Variables!$G$6,M6908&gt;Variables!$G$5),0,1)</f>
        <v>0</v>
      </c>
      <c r="AI6908" s="77">
        <f t="shared" si="218"/>
        <v>0</v>
      </c>
      <c r="AJ6908" s="77">
        <f>IF(I6908&gt;Variables!$G$7,0,1)</f>
        <v>1</v>
      </c>
      <c r="AK6908" s="77">
        <f>IF(F6908&gt;Variables!$G$8,0,1)</f>
        <v>0</v>
      </c>
      <c r="AL6908" s="77">
        <f>IF(G6908&gt;Variables!$G$9,0,1)</f>
        <v>0</v>
      </c>
      <c r="AM6908" s="77">
        <f>IF(AND(K6908&gt;Variables!$G$10,K6908&lt;Variables!$G$11),0,1)</f>
        <v>1</v>
      </c>
      <c r="AN6908" s="77">
        <f>IF(H6908&lt;Variables!$G$13,1,0)</f>
        <v>1</v>
      </c>
      <c r="AO6908" s="77">
        <f>IF(R6908&lt;Variables!$G$12,0,1)</f>
        <v>1</v>
      </c>
      <c r="AP6908" s="78">
        <f t="shared" si="219"/>
        <v>0</v>
      </c>
      <c r="AQ6908" s="77">
        <f>IF(V6908&lt;Variables!$G$15,1,0)</f>
        <v>1</v>
      </c>
      <c r="AR6908" s="77">
        <v>1</v>
      </c>
      <c r="AS6908" s="77">
        <v>0</v>
      </c>
      <c r="AT6908" s="77">
        <v>0</v>
      </c>
      <c r="AU6908" s="77">
        <v>0</v>
      </c>
      <c r="BA6908" s="77">
        <v>2</v>
      </c>
    </row>
    <row r="6909" spans="3:53" x14ac:dyDescent="0.25">
      <c r="C6909" s="77" t="s">
        <v>793</v>
      </c>
      <c r="D6909" s="77" t="s">
        <v>493</v>
      </c>
      <c r="E6909" s="77">
        <v>24.96</v>
      </c>
      <c r="F6909" s="77">
        <v>8.25</v>
      </c>
      <c r="G6909" s="77">
        <v>5.28</v>
      </c>
      <c r="H6909" s="77">
        <v>2730</v>
      </c>
      <c r="I6909" s="77">
        <v>197.79900000000001</v>
      </c>
      <c r="J6909" s="77" t="s">
        <v>74</v>
      </c>
      <c r="K6909" s="77">
        <v>47.78</v>
      </c>
      <c r="L6909" s="77">
        <v>24.961414999999999</v>
      </c>
      <c r="M6909" s="77">
        <v>-0.20597790630057899</v>
      </c>
      <c r="N6909" s="77">
        <v>24.856957142857141</v>
      </c>
      <c r="O6909" s="77">
        <v>0.21339239890872219</v>
      </c>
      <c r="P6909" s="77">
        <v>1854000</v>
      </c>
      <c r="Q6909" s="77">
        <v>3584000</v>
      </c>
      <c r="R6909" s="77">
        <v>0.52</v>
      </c>
      <c r="S6909" s="77">
        <v>25.432000000000009</v>
      </c>
      <c r="T6909" s="77">
        <v>6.9139999999999988</v>
      </c>
      <c r="U6909" s="77">
        <v>14.6408</v>
      </c>
      <c r="V6909" s="77">
        <v>2.3480356270544762</v>
      </c>
      <c r="AC6909" s="77">
        <v>25.19</v>
      </c>
      <c r="AD6909" s="77">
        <v>24.18</v>
      </c>
      <c r="AH6909" s="77">
        <f>IF(AND(M6909&lt;Variables!$G$6,M6909&gt;Variables!$G$5),0,1)</f>
        <v>1</v>
      </c>
      <c r="AI6909" s="77">
        <f t="shared" si="218"/>
        <v>0</v>
      </c>
      <c r="AJ6909" s="77">
        <f>IF(I6909&gt;Variables!$G$7,0,1)</f>
        <v>0</v>
      </c>
      <c r="AK6909" s="77">
        <f>IF(F6909&gt;Variables!$G$8,0,1)</f>
        <v>1</v>
      </c>
      <c r="AL6909" s="77">
        <f>IF(G6909&gt;Variables!$G$9,0,1)</f>
        <v>1</v>
      </c>
      <c r="AM6909" s="77">
        <f>IF(AND(K6909&gt;Variables!$G$10,K6909&lt;Variables!$G$11),0,1)</f>
        <v>1</v>
      </c>
      <c r="AN6909" s="77">
        <f>IF(H6909&lt;Variables!$G$13,1,0)</f>
        <v>0</v>
      </c>
      <c r="AO6909" s="77">
        <f>IF(R6909&lt;Variables!$G$12,0,1)</f>
        <v>0</v>
      </c>
      <c r="AP6909" s="78">
        <f t="shared" si="219"/>
        <v>0</v>
      </c>
      <c r="AQ6909" s="77">
        <f>IF(V6909&lt;Variables!$G$15,1,0)</f>
        <v>1</v>
      </c>
      <c r="AR6909" s="77">
        <v>0</v>
      </c>
      <c r="AS6909" s="77">
        <v>0</v>
      </c>
      <c r="AT6909" s="77">
        <v>1</v>
      </c>
      <c r="AU6909" s="77">
        <v>0</v>
      </c>
      <c r="BA6909" s="77">
        <v>-0.72</v>
      </c>
    </row>
    <row r="6910" spans="3:53" x14ac:dyDescent="0.25">
      <c r="C6910" s="77" t="s">
        <v>793</v>
      </c>
      <c r="D6910" s="77" t="s">
        <v>83</v>
      </c>
      <c r="E6910" s="77">
        <v>31.1</v>
      </c>
      <c r="F6910" s="77">
        <v>7.05</v>
      </c>
      <c r="G6910" s="77">
        <v>3.5</v>
      </c>
      <c r="H6910" s="77">
        <v>26840</v>
      </c>
      <c r="I6910" s="77">
        <v>38.700000000000003</v>
      </c>
      <c r="J6910" s="77" t="s">
        <v>75</v>
      </c>
      <c r="K6910" s="77">
        <v>55.76</v>
      </c>
      <c r="L6910" s="77">
        <v>30.986915</v>
      </c>
      <c r="M6910" s="77">
        <v>3.6095881116263287E-2</v>
      </c>
      <c r="N6910" s="77">
        <v>30.921496000000001</v>
      </c>
      <c r="O6910" s="77">
        <v>0.24773704351172429</v>
      </c>
      <c r="P6910" s="77">
        <v>8143000.0000000009</v>
      </c>
      <c r="Q6910" s="77">
        <v>14015000</v>
      </c>
      <c r="R6910" s="77">
        <v>0.57999999999999996</v>
      </c>
      <c r="S6910" s="77">
        <v>25.432000000000009</v>
      </c>
      <c r="T6910" s="77">
        <v>6.9139999999999988</v>
      </c>
      <c r="U6910" s="77">
        <v>14.6408</v>
      </c>
      <c r="V6910" s="77">
        <v>2.4251346564401142</v>
      </c>
      <c r="AC6910" s="77">
        <v>31.29</v>
      </c>
      <c r="AD6910" s="77">
        <v>30.74</v>
      </c>
      <c r="AH6910" s="77">
        <f>IF(AND(M6910&lt;Variables!$G$6,M6910&gt;Variables!$G$5),0,1)</f>
        <v>1</v>
      </c>
      <c r="AI6910" s="77">
        <f t="shared" si="218"/>
        <v>0</v>
      </c>
      <c r="AJ6910" s="77">
        <f>IF(I6910&gt;Variables!$G$7,0,1)</f>
        <v>1</v>
      </c>
      <c r="AK6910" s="77">
        <f>IF(F6910&gt;Variables!$G$8,0,1)</f>
        <v>1</v>
      </c>
      <c r="AL6910" s="77">
        <f>IF(G6910&gt;Variables!$G$9,0,1)</f>
        <v>1</v>
      </c>
      <c r="AM6910" s="77">
        <f>IF(AND(K6910&gt;Variables!$G$10,K6910&lt;Variables!$G$11),0,1)</f>
        <v>1</v>
      </c>
      <c r="AN6910" s="77">
        <f>IF(H6910&lt;Variables!$G$13,1,0)</f>
        <v>0</v>
      </c>
      <c r="AO6910" s="77">
        <f>IF(R6910&lt;Variables!$G$12,0,1)</f>
        <v>0</v>
      </c>
      <c r="AP6910" s="78">
        <f t="shared" si="219"/>
        <v>1</v>
      </c>
      <c r="AQ6910" s="77">
        <f>IF(V6910&lt;Variables!$G$15,1,0)</f>
        <v>1</v>
      </c>
      <c r="AR6910" s="77">
        <v>0</v>
      </c>
      <c r="AS6910" s="77">
        <v>1</v>
      </c>
      <c r="AT6910" s="77">
        <v>0</v>
      </c>
      <c r="AU6910" s="77">
        <v>0</v>
      </c>
      <c r="BA6910" s="77">
        <v>-0.17</v>
      </c>
    </row>
    <row r="6911" spans="3:53" x14ac:dyDescent="0.25">
      <c r="C6911" s="77" t="s">
        <v>794</v>
      </c>
      <c r="D6911" s="77" t="s">
        <v>497</v>
      </c>
      <c r="E6911" s="77">
        <v>4.83</v>
      </c>
      <c r="F6911" s="77">
        <v>27.45</v>
      </c>
      <c r="G6911" s="77">
        <v>16.940000000000001</v>
      </c>
      <c r="H6911" s="77">
        <v>41.09</v>
      </c>
      <c r="I6911" s="77">
        <v>-15.754</v>
      </c>
      <c r="J6911" s="77" t="s">
        <v>74</v>
      </c>
      <c r="K6911" s="77">
        <v>33.200000000000003</v>
      </c>
      <c r="L6911" s="77">
        <v>5.0973350000000002</v>
      </c>
      <c r="M6911" s="77">
        <v>-2.4980700699483238</v>
      </c>
      <c r="N6911" s="77">
        <v>5.2825780000000009</v>
      </c>
      <c r="O6911" s="77">
        <v>-5.9171487860662184</v>
      </c>
      <c r="P6911" s="77">
        <v>3980000</v>
      </c>
      <c r="Q6911" s="77">
        <v>49940</v>
      </c>
      <c r="R6911" s="77">
        <v>79.7</v>
      </c>
      <c r="S6911" s="77">
        <v>24.626000000000001</v>
      </c>
      <c r="T6911" s="77">
        <v>7.4160000000000013</v>
      </c>
      <c r="U6911" s="77">
        <v>14.5916</v>
      </c>
      <c r="V6911" s="77">
        <v>2.1366994589368762</v>
      </c>
      <c r="AC6911" s="77">
        <v>5.39</v>
      </c>
      <c r="AD6911" s="77">
        <v>4.8099999999999996</v>
      </c>
      <c r="AH6911" s="77">
        <f>IF(AND(M6911&lt;Variables!$G$6,M6911&gt;Variables!$G$5),0,1)</f>
        <v>0</v>
      </c>
      <c r="AI6911" s="77">
        <f t="shared" si="218"/>
        <v>1</v>
      </c>
      <c r="AJ6911" s="77">
        <f>IF(I6911&gt;Variables!$G$7,0,1)</f>
        <v>1</v>
      </c>
      <c r="AK6911" s="77">
        <f>IF(F6911&gt;Variables!$G$8,0,1)</f>
        <v>0</v>
      </c>
      <c r="AL6911" s="77">
        <f>IF(G6911&gt;Variables!$G$9,0,1)</f>
        <v>0</v>
      </c>
      <c r="AM6911" s="77">
        <f>IF(AND(K6911&gt;Variables!$G$10,K6911&lt;Variables!$G$11),0,1)</f>
        <v>1</v>
      </c>
      <c r="AN6911" s="77">
        <f>IF(H6911&lt;Variables!$G$13,1,0)</f>
        <v>1</v>
      </c>
      <c r="AO6911" s="77">
        <f>IF(R6911&lt;Variables!$G$12,0,1)</f>
        <v>1</v>
      </c>
      <c r="AP6911" s="78">
        <f t="shared" si="219"/>
        <v>0</v>
      </c>
      <c r="AQ6911" s="77">
        <f>IF(V6911&lt;Variables!$G$15,1,0)</f>
        <v>1</v>
      </c>
      <c r="AR6911" s="77">
        <v>1</v>
      </c>
      <c r="AS6911" s="77">
        <v>0</v>
      </c>
      <c r="AT6911" s="77">
        <v>0</v>
      </c>
      <c r="AU6911" s="77">
        <v>0</v>
      </c>
      <c r="BA6911" s="77">
        <v>2</v>
      </c>
    </row>
    <row r="6912" spans="3:53" x14ac:dyDescent="0.25">
      <c r="C6912" s="77" t="s">
        <v>794</v>
      </c>
      <c r="D6912" s="77" t="s">
        <v>83</v>
      </c>
      <c r="E6912" s="77">
        <v>31.08</v>
      </c>
      <c r="F6912" s="77">
        <v>7.17</v>
      </c>
      <c r="G6912" s="77">
        <v>3.51</v>
      </c>
      <c r="H6912" s="77">
        <v>26840</v>
      </c>
      <c r="I6912" s="77">
        <v>38.701999999999998</v>
      </c>
      <c r="J6912" s="77" t="s">
        <v>75</v>
      </c>
      <c r="K6912" s="77">
        <v>53.98</v>
      </c>
      <c r="L6912" s="77">
        <v>31.001950000000001</v>
      </c>
      <c r="M6912" s="77">
        <v>-6.2899269239540881E-3</v>
      </c>
      <c r="N6912" s="77">
        <v>30.941669999999991</v>
      </c>
      <c r="O6912" s="77">
        <v>0.18851600446907071</v>
      </c>
      <c r="P6912" s="77">
        <v>8188000.0000000009</v>
      </c>
      <c r="Q6912" s="77">
        <v>14015000</v>
      </c>
      <c r="R6912" s="77">
        <v>0.57999999999999996</v>
      </c>
      <c r="S6912" s="77">
        <v>24.626000000000001</v>
      </c>
      <c r="T6912" s="77">
        <v>7.4160000000000013</v>
      </c>
      <c r="U6912" s="77">
        <v>14.5916</v>
      </c>
      <c r="V6912" s="77">
        <v>2.408468636029669</v>
      </c>
      <c r="AC6912" s="77">
        <v>31.29</v>
      </c>
      <c r="AD6912" s="77">
        <v>30.74</v>
      </c>
      <c r="AH6912" s="77">
        <f>IF(AND(M6912&lt;Variables!$G$6,M6912&gt;Variables!$G$5),0,1)</f>
        <v>1</v>
      </c>
      <c r="AI6912" s="77">
        <f t="shared" si="218"/>
        <v>0</v>
      </c>
      <c r="AJ6912" s="77">
        <f>IF(I6912&gt;Variables!$G$7,0,1)</f>
        <v>1</v>
      </c>
      <c r="AK6912" s="77">
        <f>IF(F6912&gt;Variables!$G$8,0,1)</f>
        <v>1</v>
      </c>
      <c r="AL6912" s="77">
        <f>IF(G6912&gt;Variables!$G$9,0,1)</f>
        <v>1</v>
      </c>
      <c r="AM6912" s="77">
        <f>IF(AND(K6912&gt;Variables!$G$10,K6912&lt;Variables!$G$11),0,1)</f>
        <v>1</v>
      </c>
      <c r="AN6912" s="77">
        <f>IF(H6912&lt;Variables!$G$13,1,0)</f>
        <v>0</v>
      </c>
      <c r="AO6912" s="77">
        <f>IF(R6912&lt;Variables!$G$12,0,1)</f>
        <v>0</v>
      </c>
      <c r="AP6912" s="78">
        <f t="shared" si="219"/>
        <v>1</v>
      </c>
      <c r="AQ6912" s="77">
        <f>IF(V6912&lt;Variables!$G$15,1,0)</f>
        <v>1</v>
      </c>
      <c r="AR6912" s="77">
        <v>0</v>
      </c>
      <c r="AS6912" s="77">
        <v>1</v>
      </c>
      <c r="AT6912" s="77">
        <v>0</v>
      </c>
      <c r="AU6912" s="77">
        <v>0</v>
      </c>
      <c r="BA6912" s="77">
        <v>-0.15</v>
      </c>
    </row>
    <row r="6913" spans="3:53" x14ac:dyDescent="0.25">
      <c r="C6913" s="77" t="s">
        <v>794</v>
      </c>
      <c r="D6913" s="77" t="s">
        <v>489</v>
      </c>
      <c r="E6913" s="77">
        <v>27.87</v>
      </c>
      <c r="F6913" s="77">
        <v>8.39</v>
      </c>
      <c r="G6913" s="77">
        <v>7.4</v>
      </c>
      <c r="H6913" s="77">
        <v>3040</v>
      </c>
      <c r="I6913" s="77">
        <v>6.5049999999999999</v>
      </c>
      <c r="J6913" s="77" t="s">
        <v>74</v>
      </c>
      <c r="K6913" s="77">
        <v>60.53</v>
      </c>
      <c r="L6913" s="77">
        <v>27.715505</v>
      </c>
      <c r="M6913" s="77">
        <v>0.2327036797633831</v>
      </c>
      <c r="N6913" s="77">
        <v>27.643709999999999</v>
      </c>
      <c r="O6913" s="77">
        <v>0.49302354857580999</v>
      </c>
      <c r="P6913" s="77">
        <v>1081000</v>
      </c>
      <c r="Q6913" s="77">
        <v>1247000</v>
      </c>
      <c r="R6913" s="77">
        <v>0.87</v>
      </c>
      <c r="S6913" s="77">
        <v>24.626000000000001</v>
      </c>
      <c r="T6913" s="77">
        <v>7.4160000000000013</v>
      </c>
      <c r="U6913" s="77">
        <v>14.5916</v>
      </c>
      <c r="V6913" s="77">
        <v>2.4629638364941919</v>
      </c>
      <c r="AC6913" s="77">
        <v>27.79</v>
      </c>
      <c r="AD6913" s="77">
        <v>27.055</v>
      </c>
      <c r="AH6913" s="77">
        <f>IF(AND(M6913&lt;Variables!$G$6,M6913&gt;Variables!$G$5),0,1)</f>
        <v>1</v>
      </c>
      <c r="AI6913" s="77">
        <f t="shared" si="218"/>
        <v>0</v>
      </c>
      <c r="AJ6913" s="77">
        <f>IF(I6913&gt;Variables!$G$7,0,1)</f>
        <v>1</v>
      </c>
      <c r="AK6913" s="77">
        <f>IF(F6913&gt;Variables!$G$8,0,1)</f>
        <v>1</v>
      </c>
      <c r="AL6913" s="77">
        <f>IF(G6913&gt;Variables!$G$9,0,1)</f>
        <v>1</v>
      </c>
      <c r="AM6913" s="77">
        <f>IF(AND(K6913&gt;Variables!$G$10,K6913&lt;Variables!$G$11),0,1)</f>
        <v>1</v>
      </c>
      <c r="AN6913" s="77">
        <f>IF(H6913&lt;Variables!$G$13,1,0)</f>
        <v>0</v>
      </c>
      <c r="AO6913" s="77">
        <f>IF(R6913&lt;Variables!$G$12,0,1)</f>
        <v>0</v>
      </c>
      <c r="AP6913" s="78">
        <f t="shared" si="219"/>
        <v>0</v>
      </c>
      <c r="AQ6913" s="77">
        <f>IF(V6913&lt;Variables!$G$15,1,0)</f>
        <v>1</v>
      </c>
      <c r="AR6913" s="77">
        <v>0</v>
      </c>
      <c r="AS6913" s="77">
        <v>0</v>
      </c>
      <c r="AT6913" s="77">
        <v>1</v>
      </c>
      <c r="AU6913" s="77">
        <v>0</v>
      </c>
      <c r="BA6913" s="77">
        <v>-1.56</v>
      </c>
    </row>
    <row r="6914" spans="3:53" x14ac:dyDescent="0.25">
      <c r="C6914" s="77" t="s">
        <v>794</v>
      </c>
      <c r="D6914" s="77" t="s">
        <v>540</v>
      </c>
      <c r="E6914" s="77">
        <v>14.31</v>
      </c>
      <c r="F6914" s="77">
        <v>7.62</v>
      </c>
      <c r="G6914" s="77">
        <v>6.77</v>
      </c>
      <c r="H6914" s="77">
        <v>2350</v>
      </c>
      <c r="I6914" s="77">
        <v>2.8000000000000001E-2</v>
      </c>
      <c r="J6914" s="77" t="s">
        <v>75</v>
      </c>
      <c r="K6914" s="77">
        <v>72.7</v>
      </c>
      <c r="L6914" s="77">
        <v>14.214040000000001</v>
      </c>
      <c r="M6914" s="77">
        <v>0.3585187603242983</v>
      </c>
      <c r="N6914" s="77">
        <v>14.119339999999999</v>
      </c>
      <c r="O6914" s="77">
        <v>1.0316346231481159</v>
      </c>
      <c r="P6914" s="77">
        <v>2046000</v>
      </c>
      <c r="Q6914" s="77">
        <v>4329000</v>
      </c>
      <c r="R6914" s="77">
        <v>0.47</v>
      </c>
      <c r="S6914" s="77">
        <v>24.626000000000001</v>
      </c>
      <c r="T6914" s="77">
        <v>7.4160000000000013</v>
      </c>
      <c r="U6914" s="77">
        <v>14.5916</v>
      </c>
      <c r="V6914" s="77">
        <v>2.5693468827497319</v>
      </c>
      <c r="AC6914" s="77">
        <v>14.39</v>
      </c>
      <c r="AD6914" s="77">
        <v>14.1</v>
      </c>
      <c r="AH6914" s="77">
        <f>IF(AND(M6914&lt;Variables!$G$6,M6914&gt;Variables!$G$5),0,1)</f>
        <v>1</v>
      </c>
      <c r="AI6914" s="77">
        <f t="shared" si="218"/>
        <v>0</v>
      </c>
      <c r="AJ6914" s="77">
        <f>IF(I6914&gt;Variables!$G$7,0,1)</f>
        <v>1</v>
      </c>
      <c r="AK6914" s="77">
        <f>IF(F6914&gt;Variables!$G$8,0,1)</f>
        <v>1</v>
      </c>
      <c r="AL6914" s="77">
        <f>IF(G6914&gt;Variables!$G$9,0,1)</f>
        <v>1</v>
      </c>
      <c r="AM6914" s="77">
        <f>IF(AND(K6914&gt;Variables!$G$10,K6914&lt;Variables!$G$11),0,1)</f>
        <v>1</v>
      </c>
      <c r="AN6914" s="77">
        <f>IF(H6914&lt;Variables!$G$13,1,0)</f>
        <v>0</v>
      </c>
      <c r="AO6914" s="77">
        <f>IF(R6914&lt;Variables!$G$12,0,1)</f>
        <v>0</v>
      </c>
      <c r="AP6914" s="78">
        <f t="shared" si="219"/>
        <v>1</v>
      </c>
      <c r="AQ6914" s="77">
        <f>IF(V6914&lt;Variables!$G$15,1,0)</f>
        <v>1</v>
      </c>
      <c r="AR6914" s="77">
        <v>0</v>
      </c>
      <c r="AS6914" s="77">
        <v>0</v>
      </c>
      <c r="AT6914" s="77">
        <v>0</v>
      </c>
      <c r="AU6914" s="77">
        <v>1</v>
      </c>
      <c r="BA6914" s="77">
        <v>-0.14000000000000001</v>
      </c>
    </row>
    <row r="6915" spans="3:53" x14ac:dyDescent="0.25">
      <c r="C6915" s="77" t="s">
        <v>794</v>
      </c>
      <c r="D6915" s="77" t="s">
        <v>488</v>
      </c>
      <c r="E6915" s="77">
        <v>6.79</v>
      </c>
      <c r="F6915" s="77">
        <v>51.34</v>
      </c>
      <c r="G6915" s="77">
        <v>-5.55</v>
      </c>
      <c r="H6915" s="77">
        <v>125.36</v>
      </c>
      <c r="I6915" s="77">
        <v>13.94</v>
      </c>
      <c r="J6915" s="77" t="s">
        <v>75</v>
      </c>
      <c r="K6915" s="77">
        <v>38.99</v>
      </c>
      <c r="L6915" s="77">
        <v>6.8946449999999997</v>
      </c>
      <c r="M6915" s="77">
        <v>-1.22914232712489</v>
      </c>
      <c r="N6915" s="77">
        <v>7.1079139999999992</v>
      </c>
      <c r="O6915" s="77">
        <v>-4.1927068898132331</v>
      </c>
      <c r="P6915" s="77">
        <v>134630000</v>
      </c>
      <c r="Q6915" s="77">
        <v>525460</v>
      </c>
      <c r="R6915" s="77">
        <v>256.20999999999998</v>
      </c>
      <c r="S6915" s="77">
        <v>24.626000000000001</v>
      </c>
      <c r="T6915" s="77">
        <v>7.4160000000000013</v>
      </c>
      <c r="U6915" s="77">
        <v>14.5916</v>
      </c>
      <c r="V6915" s="77">
        <v>2.2458112094267362</v>
      </c>
      <c r="AC6915" s="77">
        <v>6.89</v>
      </c>
      <c r="AD6915" s="77">
        <v>6.1517999999999997</v>
      </c>
      <c r="AH6915" s="77">
        <f>IF(AND(M6915&lt;Variables!$G$6,M6915&gt;Variables!$G$5),0,1)</f>
        <v>0</v>
      </c>
      <c r="AI6915" s="77">
        <f t="shared" si="218"/>
        <v>1</v>
      </c>
      <c r="AJ6915" s="77">
        <f>IF(I6915&gt;Variables!$G$7,0,1)</f>
        <v>1</v>
      </c>
      <c r="AK6915" s="77">
        <f>IF(F6915&gt;Variables!$G$8,0,1)</f>
        <v>0</v>
      </c>
      <c r="AL6915" s="77">
        <f>IF(G6915&gt;Variables!$G$9,0,1)</f>
        <v>1</v>
      </c>
      <c r="AM6915" s="77">
        <f>IF(AND(K6915&gt;Variables!$G$10,K6915&lt;Variables!$G$11),0,1)</f>
        <v>1</v>
      </c>
      <c r="AN6915" s="77">
        <f>IF(H6915&lt;Variables!$G$13,1,0)</f>
        <v>1</v>
      </c>
      <c r="AO6915" s="77">
        <f>IF(R6915&lt;Variables!$G$12,0,1)</f>
        <v>1</v>
      </c>
      <c r="AP6915" s="78">
        <f t="shared" si="219"/>
        <v>1</v>
      </c>
      <c r="AQ6915" s="77">
        <f>IF(V6915&lt;Variables!$G$15,1,0)</f>
        <v>1</v>
      </c>
      <c r="AR6915" s="77">
        <v>0</v>
      </c>
      <c r="AS6915" s="77">
        <v>0</v>
      </c>
      <c r="AT6915" s="77">
        <v>1</v>
      </c>
      <c r="AU6915" s="77">
        <v>0</v>
      </c>
      <c r="BA6915" s="77">
        <v>-2.25</v>
      </c>
    </row>
    <row r="6916" spans="3:53" x14ac:dyDescent="0.25">
      <c r="C6916" s="77" t="s">
        <v>794</v>
      </c>
      <c r="D6916" s="77" t="s">
        <v>493</v>
      </c>
      <c r="E6916" s="77">
        <v>25.12</v>
      </c>
      <c r="F6916" s="77">
        <v>8.56</v>
      </c>
      <c r="G6916" s="77">
        <v>5.75</v>
      </c>
      <c r="H6916" s="77">
        <v>2730</v>
      </c>
      <c r="I6916" s="77">
        <v>198.214</v>
      </c>
      <c r="J6916" s="77" t="s">
        <v>74</v>
      </c>
      <c r="K6916" s="77">
        <v>61.48</v>
      </c>
      <c r="L6916" s="77">
        <v>24.971724999999999</v>
      </c>
      <c r="M6916" s="77">
        <v>0.19331864338567031</v>
      </c>
      <c r="N6916" s="77">
        <v>24.874010204081639</v>
      </c>
      <c r="O6916" s="77">
        <v>0.58691700582485262</v>
      </c>
      <c r="P6916" s="77">
        <v>1866000</v>
      </c>
      <c r="Q6916" s="77">
        <v>3584000</v>
      </c>
      <c r="R6916" s="77">
        <v>0.52</v>
      </c>
      <c r="S6916" s="77">
        <v>24.626000000000001</v>
      </c>
      <c r="T6916" s="77">
        <v>7.4160000000000013</v>
      </c>
      <c r="U6916" s="77">
        <v>14.5916</v>
      </c>
      <c r="V6916" s="77">
        <v>2.4744971825726898</v>
      </c>
      <c r="AC6916" s="77">
        <v>25.19</v>
      </c>
      <c r="AD6916" s="77">
        <v>24.18</v>
      </c>
      <c r="AH6916" s="77">
        <f>IF(AND(M6916&lt;Variables!$G$6,M6916&gt;Variables!$G$5),0,1)</f>
        <v>1</v>
      </c>
      <c r="AI6916" s="77">
        <f t="shared" si="218"/>
        <v>0</v>
      </c>
      <c r="AJ6916" s="77">
        <f>IF(I6916&gt;Variables!$G$7,0,1)</f>
        <v>0</v>
      </c>
      <c r="AK6916" s="77">
        <f>IF(F6916&gt;Variables!$G$8,0,1)</f>
        <v>1</v>
      </c>
      <c r="AL6916" s="77">
        <f>IF(G6916&gt;Variables!$G$9,0,1)</f>
        <v>1</v>
      </c>
      <c r="AM6916" s="77">
        <f>IF(AND(K6916&gt;Variables!$G$10,K6916&lt;Variables!$G$11),0,1)</f>
        <v>1</v>
      </c>
      <c r="AN6916" s="77">
        <f>IF(H6916&lt;Variables!$G$13,1,0)</f>
        <v>0</v>
      </c>
      <c r="AO6916" s="77">
        <f>IF(R6916&lt;Variables!$G$12,0,1)</f>
        <v>0</v>
      </c>
      <c r="AP6916" s="78">
        <f t="shared" si="219"/>
        <v>0</v>
      </c>
      <c r="AQ6916" s="77">
        <f>IF(V6916&lt;Variables!$G$15,1,0)</f>
        <v>1</v>
      </c>
      <c r="AR6916" s="77">
        <v>0</v>
      </c>
      <c r="AS6916" s="77">
        <v>0</v>
      </c>
      <c r="AT6916" s="77">
        <v>1</v>
      </c>
      <c r="AU6916" s="77">
        <v>0</v>
      </c>
      <c r="BA6916" s="77">
        <v>-1.41</v>
      </c>
    </row>
    <row r="6917" spans="3:53" x14ac:dyDescent="0.25">
      <c r="C6917" s="77" t="s">
        <v>794</v>
      </c>
      <c r="D6917" s="77" t="s">
        <v>524</v>
      </c>
      <c r="E6917" s="77">
        <v>8.24</v>
      </c>
      <c r="F6917" s="77">
        <v>37.69</v>
      </c>
      <c r="G6917" s="77">
        <v>33.99</v>
      </c>
      <c r="H6917" s="77">
        <v>208.66</v>
      </c>
      <c r="I6917" s="77">
        <v>-8.4830000000000005</v>
      </c>
      <c r="J6917" s="77" t="s">
        <v>75</v>
      </c>
      <c r="K6917" s="77">
        <v>46.91</v>
      </c>
      <c r="L6917" s="77">
        <v>8.1995949999999986</v>
      </c>
      <c r="M6917" s="77">
        <v>-0.48288970369876189</v>
      </c>
      <c r="N6917" s="77">
        <v>8.1278199999999998</v>
      </c>
      <c r="O6917" s="77">
        <v>0.39592412233539032</v>
      </c>
      <c r="P6917" s="77">
        <v>94880000</v>
      </c>
      <c r="Q6917" s="77">
        <v>18770000</v>
      </c>
      <c r="R6917" s="77">
        <v>5.05</v>
      </c>
      <c r="S6917" s="77">
        <v>24.626000000000001</v>
      </c>
      <c r="T6917" s="77">
        <v>7.4160000000000013</v>
      </c>
      <c r="U6917" s="77">
        <v>14.5916</v>
      </c>
      <c r="V6917" s="77">
        <v>2.3432334632115359</v>
      </c>
      <c r="AC6917" s="77">
        <v>8.32</v>
      </c>
      <c r="AD6917" s="77">
        <v>7.22</v>
      </c>
      <c r="AH6917" s="77">
        <f>IF(AND(M6917&lt;Variables!$G$6,M6917&gt;Variables!$G$5),0,1)</f>
        <v>1</v>
      </c>
      <c r="AI6917" s="77">
        <f t="shared" si="218"/>
        <v>0</v>
      </c>
      <c r="AJ6917" s="77">
        <f>IF(I6917&gt;Variables!$G$7,0,1)</f>
        <v>1</v>
      </c>
      <c r="AK6917" s="77">
        <f>IF(F6917&gt;Variables!$G$8,0,1)</f>
        <v>0</v>
      </c>
      <c r="AL6917" s="77">
        <f>IF(G6917&gt;Variables!$G$9,0,1)</f>
        <v>0</v>
      </c>
      <c r="AM6917" s="77">
        <f>IF(AND(K6917&gt;Variables!$G$10,K6917&lt;Variables!$G$11),0,1)</f>
        <v>1</v>
      </c>
      <c r="AN6917" s="77">
        <f>IF(H6917&lt;Variables!$G$13,1,0)</f>
        <v>1</v>
      </c>
      <c r="AO6917" s="77">
        <f>IF(R6917&lt;Variables!$G$12,0,1)</f>
        <v>1</v>
      </c>
      <c r="AP6917" s="78">
        <f t="shared" si="219"/>
        <v>1</v>
      </c>
      <c r="AQ6917" s="77">
        <f>IF(V6917&lt;Variables!$G$15,1,0)</f>
        <v>1</v>
      </c>
      <c r="AR6917" s="77">
        <v>0</v>
      </c>
      <c r="AS6917" s="77">
        <v>0</v>
      </c>
      <c r="AT6917" s="77">
        <v>1</v>
      </c>
      <c r="AU6917" s="77">
        <v>0</v>
      </c>
      <c r="BA6917" s="77">
        <v>-2.25</v>
      </c>
    </row>
    <row r="6918" spans="3:53" x14ac:dyDescent="0.25">
      <c r="C6918" s="77" t="s">
        <v>794</v>
      </c>
      <c r="D6918" s="77" t="s">
        <v>502</v>
      </c>
      <c r="E6918" s="77">
        <v>15.69</v>
      </c>
      <c r="F6918" s="77">
        <v>17.91</v>
      </c>
      <c r="G6918" s="77">
        <v>13.65</v>
      </c>
      <c r="H6918" s="77">
        <v>512.29999999999995</v>
      </c>
      <c r="I6918" s="77">
        <v>293.32600000000002</v>
      </c>
      <c r="J6918" s="77" t="s">
        <v>75</v>
      </c>
      <c r="K6918" s="77">
        <v>42.52</v>
      </c>
      <c r="L6918" s="77">
        <v>15.763199999999999</v>
      </c>
      <c r="M6918" s="77">
        <v>-0.50497360941941349</v>
      </c>
      <c r="N6918" s="77">
        <v>16.192453999999991</v>
      </c>
      <c r="O6918" s="77">
        <v>-3.1425378759760219</v>
      </c>
      <c r="P6918" s="77">
        <v>6610000</v>
      </c>
      <c r="Q6918" s="77">
        <v>311380</v>
      </c>
      <c r="R6918" s="77">
        <v>21.23</v>
      </c>
      <c r="S6918" s="77">
        <v>24.626000000000001</v>
      </c>
      <c r="T6918" s="77">
        <v>7.4160000000000013</v>
      </c>
      <c r="U6918" s="77">
        <v>14.5916</v>
      </c>
      <c r="V6918" s="77">
        <v>2.2917279527405601</v>
      </c>
      <c r="AC6918" s="77">
        <v>16.61</v>
      </c>
      <c r="AD6918" s="77">
        <v>15.52</v>
      </c>
      <c r="AH6918" s="77">
        <f>IF(AND(M6918&lt;Variables!$G$6,M6918&gt;Variables!$G$5),0,1)</f>
        <v>1</v>
      </c>
      <c r="AI6918" s="77">
        <f t="shared" si="218"/>
        <v>1</v>
      </c>
      <c r="AJ6918" s="77">
        <f>IF(I6918&gt;Variables!$G$7,0,1)</f>
        <v>0</v>
      </c>
      <c r="AK6918" s="77">
        <f>IF(F6918&gt;Variables!$G$8,0,1)</f>
        <v>0</v>
      </c>
      <c r="AL6918" s="77">
        <f>IF(G6918&gt;Variables!$G$9,0,1)</f>
        <v>0</v>
      </c>
      <c r="AM6918" s="77">
        <f>IF(AND(K6918&gt;Variables!$G$10,K6918&lt;Variables!$G$11),0,1)</f>
        <v>1</v>
      </c>
      <c r="AN6918" s="77">
        <f>IF(H6918&lt;Variables!$G$13,1,0)</f>
        <v>1</v>
      </c>
      <c r="AO6918" s="77">
        <f>IF(R6918&lt;Variables!$G$12,0,1)</f>
        <v>1</v>
      </c>
      <c r="AP6918" s="78">
        <f t="shared" si="219"/>
        <v>1</v>
      </c>
      <c r="AQ6918" s="77">
        <f>IF(V6918&lt;Variables!$G$15,1,0)</f>
        <v>1</v>
      </c>
      <c r="AR6918" s="77">
        <v>1</v>
      </c>
      <c r="AS6918" s="77">
        <v>0</v>
      </c>
      <c r="AT6918" s="77">
        <v>0</v>
      </c>
      <c r="AU6918" s="77">
        <v>0</v>
      </c>
      <c r="BA6918" s="77">
        <v>2</v>
      </c>
    </row>
    <row r="6919" spans="3:53" x14ac:dyDescent="0.25">
      <c r="C6919" s="77" t="s">
        <v>794</v>
      </c>
      <c r="D6919" s="77" t="s">
        <v>512</v>
      </c>
      <c r="E6919" s="77">
        <v>30.82</v>
      </c>
      <c r="F6919" s="77">
        <v>15.14</v>
      </c>
      <c r="G6919" s="77">
        <v>7.45</v>
      </c>
      <c r="H6919" s="77">
        <v>1140</v>
      </c>
      <c r="I6919" s="77">
        <v>1534.951</v>
      </c>
      <c r="J6919" s="77" t="s">
        <v>75</v>
      </c>
      <c r="K6919" s="77">
        <v>37.1</v>
      </c>
      <c r="L6919" s="77">
        <v>31.022516666666672</v>
      </c>
      <c r="M6919" s="77">
        <v>-0.52709026937960535</v>
      </c>
      <c r="N6919" s="77">
        <v>31.371979166666669</v>
      </c>
      <c r="O6919" s="77">
        <v>-1.635150794731224</v>
      </c>
      <c r="P6919" s="77">
        <v>420290</v>
      </c>
      <c r="Q6919" s="77">
        <v>282830</v>
      </c>
      <c r="R6919" s="77">
        <v>1.49</v>
      </c>
      <c r="S6919" s="77">
        <v>24.626000000000001</v>
      </c>
      <c r="T6919" s="77">
        <v>7.4160000000000013</v>
      </c>
      <c r="U6919" s="77">
        <v>14.5916</v>
      </c>
      <c r="V6919" s="77">
        <v>2.227423493600079</v>
      </c>
      <c r="AC6919" s="77">
        <v>30.86</v>
      </c>
      <c r="AD6919" s="77">
        <v>28.9</v>
      </c>
      <c r="AH6919" s="77">
        <f>IF(AND(M6919&lt;Variables!$G$6,M6919&gt;Variables!$G$5),0,1)</f>
        <v>1</v>
      </c>
      <c r="AI6919" s="77">
        <f t="shared" si="218"/>
        <v>1</v>
      </c>
      <c r="AJ6919" s="77">
        <f>IF(I6919&gt;Variables!$G$7,0,1)</f>
        <v>0</v>
      </c>
      <c r="AK6919" s="77">
        <f>IF(F6919&gt;Variables!$G$8,0,1)</f>
        <v>0</v>
      </c>
      <c r="AL6919" s="77">
        <f>IF(G6919&gt;Variables!$G$9,0,1)</f>
        <v>1</v>
      </c>
      <c r="AM6919" s="77">
        <f>IF(AND(K6919&gt;Variables!$G$10,K6919&lt;Variables!$G$11),0,1)</f>
        <v>1</v>
      </c>
      <c r="AN6919" s="77">
        <f>IF(H6919&lt;Variables!$G$13,1,0)</f>
        <v>1</v>
      </c>
      <c r="AO6919" s="77">
        <f>IF(R6919&lt;Variables!$G$12,0,1)</f>
        <v>0</v>
      </c>
      <c r="AP6919" s="78">
        <f t="shared" si="219"/>
        <v>1</v>
      </c>
      <c r="AQ6919" s="77">
        <f>IF(V6919&lt;Variables!$G$15,1,0)</f>
        <v>1</v>
      </c>
      <c r="AR6919" s="77">
        <v>0</v>
      </c>
      <c r="AS6919" s="77">
        <v>0</v>
      </c>
      <c r="AT6919" s="77">
        <v>1</v>
      </c>
      <c r="AU6919" s="77">
        <v>0</v>
      </c>
      <c r="BA6919" s="77">
        <v>-2.25</v>
      </c>
    </row>
    <row r="6920" spans="3:53" x14ac:dyDescent="0.25">
      <c r="C6920" s="77" t="s">
        <v>794</v>
      </c>
      <c r="D6920" s="77" t="s">
        <v>123</v>
      </c>
      <c r="E6920" s="77">
        <v>13.7</v>
      </c>
      <c r="F6920" s="77">
        <v>7.68</v>
      </c>
      <c r="G6920" s="77">
        <v>-1.86</v>
      </c>
      <c r="H6920" s="77">
        <v>5380</v>
      </c>
      <c r="I6920" s="77">
        <v>225.33799999999999</v>
      </c>
      <c r="J6920" s="77" t="s">
        <v>75</v>
      </c>
      <c r="K6920" s="77">
        <v>63.61</v>
      </c>
      <c r="L6920" s="77">
        <v>13.521929999999999</v>
      </c>
      <c r="M6920" s="77">
        <v>1.242943869699062</v>
      </c>
      <c r="N6920" s="77">
        <v>13.464072</v>
      </c>
      <c r="O6920" s="77">
        <v>1.678006475307009</v>
      </c>
      <c r="P6920" s="77">
        <v>101132000</v>
      </c>
      <c r="Q6920" s="77">
        <v>51236000</v>
      </c>
      <c r="R6920" s="77">
        <v>1.97</v>
      </c>
      <c r="S6920" s="77">
        <v>24.626000000000001</v>
      </c>
      <c r="T6920" s="77">
        <v>7.4160000000000013</v>
      </c>
      <c r="U6920" s="77">
        <v>14.5916</v>
      </c>
      <c r="V6920" s="77">
        <v>2.4268283053874709</v>
      </c>
      <c r="AC6920" s="77">
        <v>14.18</v>
      </c>
      <c r="AD6920" s="77">
        <v>13.31</v>
      </c>
      <c r="AH6920" s="77">
        <f>IF(AND(M6920&lt;Variables!$G$6,M6920&gt;Variables!$G$5),0,1)</f>
        <v>1</v>
      </c>
      <c r="AI6920" s="77">
        <f t="shared" si="218"/>
        <v>0</v>
      </c>
      <c r="AJ6920" s="77">
        <f>IF(I6920&gt;Variables!$G$7,0,1)</f>
        <v>0</v>
      </c>
      <c r="AK6920" s="77">
        <f>IF(F6920&gt;Variables!$G$8,0,1)</f>
        <v>1</v>
      </c>
      <c r="AL6920" s="77">
        <f>IF(G6920&gt;Variables!$G$9,0,1)</f>
        <v>1</v>
      </c>
      <c r="AM6920" s="77">
        <f>IF(AND(K6920&gt;Variables!$G$10,K6920&lt;Variables!$G$11),0,1)</f>
        <v>0</v>
      </c>
      <c r="AN6920" s="77">
        <f>IF(H6920&lt;Variables!$G$13,1,0)</f>
        <v>0</v>
      </c>
      <c r="AO6920" s="77">
        <f>IF(R6920&lt;Variables!$G$12,0,1)</f>
        <v>0</v>
      </c>
      <c r="AP6920" s="78">
        <f t="shared" si="219"/>
        <v>1</v>
      </c>
      <c r="AQ6920" s="77">
        <f>IF(V6920&lt;Variables!$G$15,1,0)</f>
        <v>1</v>
      </c>
      <c r="AR6920" s="77">
        <v>0</v>
      </c>
      <c r="AS6920" s="77">
        <v>0</v>
      </c>
      <c r="AT6920" s="77">
        <v>1</v>
      </c>
      <c r="AU6920" s="77">
        <v>0</v>
      </c>
      <c r="BA6920" s="77">
        <v>-1.82</v>
      </c>
    </row>
    <row r="6921" spans="3:53" x14ac:dyDescent="0.25">
      <c r="C6921" s="77" t="s">
        <v>794</v>
      </c>
      <c r="D6921" s="77" t="s">
        <v>519</v>
      </c>
      <c r="E6921" s="77">
        <v>16.149999999999999</v>
      </c>
      <c r="F6921" s="77">
        <v>8.76</v>
      </c>
      <c r="G6921" s="77">
        <v>6.31</v>
      </c>
      <c r="H6921" s="77">
        <v>3840</v>
      </c>
      <c r="I6921" s="77">
        <v>772.30399999999997</v>
      </c>
      <c r="J6921" s="77" t="s">
        <v>74</v>
      </c>
      <c r="K6921" s="77">
        <v>68.430000000000007</v>
      </c>
      <c r="L6921" s="77">
        <v>16.05913</v>
      </c>
      <c r="M6921" s="77">
        <v>0.22336203766953239</v>
      </c>
      <c r="N6921" s="77">
        <v>15.992342000000001</v>
      </c>
      <c r="O6921" s="77">
        <v>0.64191973883498821</v>
      </c>
      <c r="P6921" s="77">
        <v>1738000</v>
      </c>
      <c r="Q6921" s="77">
        <v>5058000</v>
      </c>
      <c r="R6921" s="77">
        <v>0.34</v>
      </c>
      <c r="S6921" s="77">
        <v>24.626000000000001</v>
      </c>
      <c r="T6921" s="77">
        <v>7.4160000000000013</v>
      </c>
      <c r="U6921" s="77">
        <v>14.5916</v>
      </c>
      <c r="V6921" s="77">
        <v>2.54023875494152</v>
      </c>
      <c r="AC6921" s="77">
        <v>16.256599999999999</v>
      </c>
      <c r="AD6921" s="77">
        <v>15.72</v>
      </c>
      <c r="AH6921" s="77">
        <f>IF(AND(M6921&lt;Variables!$G$6,M6921&gt;Variables!$G$5),0,1)</f>
        <v>1</v>
      </c>
      <c r="AI6921" s="77">
        <f t="shared" si="218"/>
        <v>0</v>
      </c>
      <c r="AJ6921" s="77">
        <f>IF(I6921&gt;Variables!$G$7,0,1)</f>
        <v>0</v>
      </c>
      <c r="AK6921" s="77">
        <f>IF(F6921&gt;Variables!$G$8,0,1)</f>
        <v>1</v>
      </c>
      <c r="AL6921" s="77">
        <f>IF(G6921&gt;Variables!$G$9,0,1)</f>
        <v>1</v>
      </c>
      <c r="AM6921" s="77">
        <f>IF(AND(K6921&gt;Variables!$G$10,K6921&lt;Variables!$G$11),0,1)</f>
        <v>0</v>
      </c>
      <c r="AN6921" s="77">
        <f>IF(H6921&lt;Variables!$G$13,1,0)</f>
        <v>0</v>
      </c>
      <c r="AO6921" s="77">
        <f>IF(R6921&lt;Variables!$G$12,0,1)</f>
        <v>0</v>
      </c>
      <c r="AP6921" s="78">
        <f t="shared" si="219"/>
        <v>0</v>
      </c>
      <c r="AQ6921" s="77">
        <f>IF(V6921&lt;Variables!$G$15,1,0)</f>
        <v>1</v>
      </c>
      <c r="AR6921" s="77">
        <v>0</v>
      </c>
      <c r="AS6921" s="77">
        <v>1</v>
      </c>
      <c r="AT6921" s="77">
        <v>0</v>
      </c>
      <c r="AU6921" s="77">
        <v>0</v>
      </c>
      <c r="BA6921" s="77">
        <v>7.0000000000000007E-2</v>
      </c>
    </row>
    <row r="6922" spans="3:53" x14ac:dyDescent="0.25">
      <c r="C6922" s="77" t="s">
        <v>794</v>
      </c>
      <c r="D6922" s="77" t="s">
        <v>451</v>
      </c>
      <c r="E6922" s="77">
        <v>23.58</v>
      </c>
      <c r="F6922" s="77">
        <v>9.66</v>
      </c>
      <c r="G6922" s="77">
        <v>7.49</v>
      </c>
      <c r="H6922" s="77">
        <v>12530</v>
      </c>
      <c r="I6922" s="77">
        <v>15.183999999999999</v>
      </c>
      <c r="J6922" s="77" t="s">
        <v>74</v>
      </c>
      <c r="K6922" s="77">
        <v>54.81</v>
      </c>
      <c r="L6922" s="77">
        <v>23.4713947368421</v>
      </c>
      <c r="M6922" s="77">
        <v>0.24968803011057089</v>
      </c>
      <c r="N6922" s="77">
        <v>23.479725531914891</v>
      </c>
      <c r="O6922" s="77">
        <v>0.2141186361687698</v>
      </c>
      <c r="P6922" s="77">
        <v>811102</v>
      </c>
      <c r="Q6922" s="77">
        <v>1175000</v>
      </c>
      <c r="R6922" s="77">
        <v>0.69</v>
      </c>
      <c r="S6922" s="77">
        <v>24.626000000000001</v>
      </c>
      <c r="T6922" s="77">
        <v>7.4160000000000013</v>
      </c>
      <c r="U6922" s="77">
        <v>14.5916</v>
      </c>
      <c r="V6922" s="77">
        <v>2.4068712248782109</v>
      </c>
      <c r="AC6922" s="77">
        <v>23.614999999999998</v>
      </c>
      <c r="AD6922" s="77">
        <v>23.22</v>
      </c>
      <c r="AH6922" s="77">
        <f>IF(AND(M6922&lt;Variables!$G$6,M6922&gt;Variables!$G$5),0,1)</f>
        <v>1</v>
      </c>
      <c r="AI6922" s="77">
        <f t="shared" si="218"/>
        <v>1</v>
      </c>
      <c r="AJ6922" s="77">
        <f>IF(I6922&gt;Variables!$G$7,0,1)</f>
        <v>1</v>
      </c>
      <c r="AK6922" s="77">
        <f>IF(F6922&gt;Variables!$G$8,0,1)</f>
        <v>0</v>
      </c>
      <c r="AL6922" s="77">
        <f>IF(G6922&gt;Variables!$G$9,0,1)</f>
        <v>1</v>
      </c>
      <c r="AM6922" s="77">
        <f>IF(AND(K6922&gt;Variables!$G$10,K6922&lt;Variables!$G$11),0,1)</f>
        <v>1</v>
      </c>
      <c r="AN6922" s="77">
        <f>IF(H6922&lt;Variables!$G$13,1,0)</f>
        <v>0</v>
      </c>
      <c r="AO6922" s="77">
        <f>IF(R6922&lt;Variables!$G$12,0,1)</f>
        <v>0</v>
      </c>
      <c r="AP6922" s="78">
        <f t="shared" si="219"/>
        <v>0</v>
      </c>
      <c r="AQ6922" s="77">
        <f>IF(V6922&lt;Variables!$G$15,1,0)</f>
        <v>1</v>
      </c>
      <c r="AR6922" s="77">
        <v>0</v>
      </c>
      <c r="AS6922" s="77">
        <v>0</v>
      </c>
      <c r="AT6922" s="77">
        <v>1</v>
      </c>
      <c r="AU6922" s="77">
        <v>0</v>
      </c>
      <c r="BA6922" s="77">
        <v>-1.33</v>
      </c>
    </row>
    <row r="6923" spans="3:53" x14ac:dyDescent="0.25">
      <c r="C6923" s="77" t="s">
        <v>794</v>
      </c>
      <c r="D6923" s="77" t="s">
        <v>541</v>
      </c>
      <c r="E6923" s="77">
        <v>171.46</v>
      </c>
      <c r="F6923" s="77">
        <v>6.65</v>
      </c>
      <c r="G6923" s="77">
        <v>5.74</v>
      </c>
      <c r="H6923" s="77">
        <v>23370</v>
      </c>
      <c r="I6923" s="77">
        <v>0.28499999999999998</v>
      </c>
      <c r="J6923" s="77" t="s">
        <v>75</v>
      </c>
      <c r="K6923" s="77">
        <v>64.56</v>
      </c>
      <c r="L6923" s="77">
        <v>170.12507500000001</v>
      </c>
      <c r="M6923" s="77">
        <v>0.51428338826596787</v>
      </c>
      <c r="N6923" s="77">
        <v>169.87502799999999</v>
      </c>
      <c r="O6923" s="77">
        <v>0.66223506376700292</v>
      </c>
      <c r="P6923" s="77">
        <v>4406000</v>
      </c>
      <c r="Q6923" s="77">
        <v>7052000</v>
      </c>
      <c r="R6923" s="77">
        <v>0.62</v>
      </c>
      <c r="S6923" s="77">
        <v>24.626000000000001</v>
      </c>
      <c r="T6923" s="77">
        <v>7.4160000000000013</v>
      </c>
      <c r="U6923" s="77">
        <v>14.5916</v>
      </c>
      <c r="V6923" s="77">
        <v>2.482844985712541</v>
      </c>
      <c r="AC6923" s="77">
        <v>172.2</v>
      </c>
      <c r="AD6923" s="77">
        <v>168.34</v>
      </c>
      <c r="AH6923" s="77">
        <f>IF(AND(M6923&lt;Variables!$G$6,M6923&gt;Variables!$G$5),0,1)</f>
        <v>1</v>
      </c>
      <c r="AI6923" s="77">
        <f t="shared" si="218"/>
        <v>0</v>
      </c>
      <c r="AJ6923" s="77">
        <f>IF(I6923&gt;Variables!$G$7,0,1)</f>
        <v>1</v>
      </c>
      <c r="AK6923" s="77">
        <f>IF(F6923&gt;Variables!$G$8,0,1)</f>
        <v>1</v>
      </c>
      <c r="AL6923" s="77">
        <f>IF(G6923&gt;Variables!$G$9,0,1)</f>
        <v>1</v>
      </c>
      <c r="AM6923" s="77">
        <f>IF(AND(K6923&gt;Variables!$G$10,K6923&lt;Variables!$G$11),0,1)</f>
        <v>0</v>
      </c>
      <c r="AN6923" s="77">
        <f>IF(H6923&lt;Variables!$G$13,1,0)</f>
        <v>0</v>
      </c>
      <c r="AO6923" s="77">
        <f>IF(R6923&lt;Variables!$G$12,0,1)</f>
        <v>0</v>
      </c>
      <c r="AP6923" s="78">
        <f t="shared" si="219"/>
        <v>1</v>
      </c>
      <c r="AQ6923" s="77">
        <f>IF(V6923&lt;Variables!$G$15,1,0)</f>
        <v>1</v>
      </c>
      <c r="AR6923" s="77">
        <v>0</v>
      </c>
      <c r="AS6923" s="77">
        <v>1</v>
      </c>
      <c r="AT6923" s="77">
        <v>0</v>
      </c>
      <c r="AU6923" s="77">
        <v>0</v>
      </c>
      <c r="BA6923" s="77">
        <v>-0.22</v>
      </c>
    </row>
    <row r="6924" spans="3:53" x14ac:dyDescent="0.25">
      <c r="C6924" s="77" t="s">
        <v>794</v>
      </c>
      <c r="D6924" s="77" t="s">
        <v>508</v>
      </c>
      <c r="E6924" s="77">
        <v>0.06</v>
      </c>
      <c r="F6924" s="77">
        <v>6.48</v>
      </c>
      <c r="G6924" s="77">
        <v>6.11</v>
      </c>
      <c r="H6924" s="77">
        <v>-99999</v>
      </c>
      <c r="I6924" s="77">
        <v>-68.572000000000003</v>
      </c>
      <c r="J6924" s="77" t="s">
        <v>75</v>
      </c>
      <c r="K6924" s="77">
        <v>49.15</v>
      </c>
      <c r="L6924" s="77">
        <v>5.736666666666667E-2</v>
      </c>
      <c r="M6924" s="77">
        <v>-0.1162115049390003</v>
      </c>
      <c r="N6924" s="77">
        <v>5.7494117647058821E-2</v>
      </c>
      <c r="O6924" s="77">
        <v>-0.33763044812768611</v>
      </c>
      <c r="P6924" s="77">
        <v>5204000</v>
      </c>
      <c r="Q6924" s="77">
        <v>3533000</v>
      </c>
      <c r="R6924" s="77">
        <v>1.47</v>
      </c>
      <c r="S6924" s="77">
        <v>24.626000000000001</v>
      </c>
      <c r="T6924" s="77">
        <v>7.4160000000000013</v>
      </c>
      <c r="U6924" s="77">
        <v>14.5916</v>
      </c>
      <c r="V6924" s="77">
        <v>2.3609302231260898</v>
      </c>
      <c r="AC6924" s="77">
        <v>5.7299999999999997E-2</v>
      </c>
      <c r="AD6924" s="77">
        <v>5.3999999999999999E-2</v>
      </c>
      <c r="AH6924" s="77">
        <f>IF(AND(M6924&lt;Variables!$G$6,M6924&gt;Variables!$G$5),0,1)</f>
        <v>1</v>
      </c>
      <c r="AI6924" s="77">
        <f t="shared" si="218"/>
        <v>1</v>
      </c>
      <c r="AJ6924" s="77">
        <f>IF(I6924&gt;Variables!$G$7,0,1)</f>
        <v>1</v>
      </c>
      <c r="AK6924" s="77">
        <f>IF(F6924&gt;Variables!$G$8,0,1)</f>
        <v>1</v>
      </c>
      <c r="AL6924" s="77">
        <f>IF(G6924&gt;Variables!$G$9,0,1)</f>
        <v>1</v>
      </c>
      <c r="AM6924" s="77">
        <f>IF(AND(K6924&gt;Variables!$G$10,K6924&lt;Variables!$G$11),0,1)</f>
        <v>1</v>
      </c>
      <c r="AN6924" s="77">
        <f>IF(H6924&lt;Variables!$G$13,1,0)</f>
        <v>1</v>
      </c>
      <c r="AO6924" s="77">
        <f>IF(R6924&lt;Variables!$G$12,0,1)</f>
        <v>0</v>
      </c>
      <c r="AP6924" s="78">
        <f t="shared" si="219"/>
        <v>1</v>
      </c>
      <c r="AQ6924" s="77">
        <f>IF(V6924&lt;Variables!$G$15,1,0)</f>
        <v>1</v>
      </c>
      <c r="AR6924" s="77">
        <v>0</v>
      </c>
      <c r="AS6924" s="77">
        <v>0</v>
      </c>
      <c r="AT6924" s="77">
        <v>1</v>
      </c>
      <c r="AU6924" s="77">
        <v>0</v>
      </c>
      <c r="BA6924" s="77">
        <v>-2.25</v>
      </c>
    </row>
    <row r="6925" spans="3:53" x14ac:dyDescent="0.25">
      <c r="C6925" s="77" t="s">
        <v>794</v>
      </c>
      <c r="D6925" s="77" t="s">
        <v>501</v>
      </c>
      <c r="E6925" s="77">
        <v>29.61</v>
      </c>
      <c r="F6925" s="77">
        <v>14.56</v>
      </c>
      <c r="G6925" s="77">
        <v>10.8</v>
      </c>
      <c r="H6925" s="77">
        <v>3860</v>
      </c>
      <c r="I6925" s="77">
        <v>4.2000000000000003E-2</v>
      </c>
      <c r="J6925" s="77" t="s">
        <v>75</v>
      </c>
      <c r="K6925" s="77">
        <v>37.36</v>
      </c>
      <c r="L6925" s="77">
        <v>29.99249444444445</v>
      </c>
      <c r="M6925" s="77">
        <v>-1.1085921681517039</v>
      </c>
      <c r="N6925" s="77">
        <v>30.19473958333333</v>
      </c>
      <c r="O6925" s="77">
        <v>-1.770969350000605</v>
      </c>
      <c r="P6925" s="77">
        <v>534631</v>
      </c>
      <c r="Q6925" s="77">
        <v>245553</v>
      </c>
      <c r="R6925" s="77">
        <v>2.1800000000000002</v>
      </c>
      <c r="S6925" s="77">
        <v>24.626000000000001</v>
      </c>
      <c r="T6925" s="77">
        <v>7.4160000000000013</v>
      </c>
      <c r="U6925" s="77">
        <v>14.5916</v>
      </c>
      <c r="V6925" s="77">
        <v>2.2244045931162399</v>
      </c>
      <c r="AC6925" s="77">
        <v>30.09</v>
      </c>
      <c r="AD6925" s="77">
        <v>28.98</v>
      </c>
      <c r="AH6925" s="77">
        <f>IF(AND(M6925&lt;Variables!$G$6,M6925&gt;Variables!$G$5),0,1)</f>
        <v>0</v>
      </c>
      <c r="AI6925" s="77">
        <f t="shared" si="218"/>
        <v>1</v>
      </c>
      <c r="AJ6925" s="77">
        <f>IF(I6925&gt;Variables!$G$7,0,1)</f>
        <v>1</v>
      </c>
      <c r="AK6925" s="77">
        <f>IF(F6925&gt;Variables!$G$8,0,1)</f>
        <v>0</v>
      </c>
      <c r="AL6925" s="77">
        <f>IF(G6925&gt;Variables!$G$9,0,1)</f>
        <v>0</v>
      </c>
      <c r="AM6925" s="77">
        <f>IF(AND(K6925&gt;Variables!$G$10,K6925&lt;Variables!$G$11),0,1)</f>
        <v>1</v>
      </c>
      <c r="AN6925" s="77">
        <f>IF(H6925&lt;Variables!$G$13,1,0)</f>
        <v>0</v>
      </c>
      <c r="AO6925" s="77">
        <f>IF(R6925&lt;Variables!$G$12,0,1)</f>
        <v>0</v>
      </c>
      <c r="AP6925" s="78">
        <f t="shared" si="219"/>
        <v>1</v>
      </c>
      <c r="AQ6925" s="77">
        <f>IF(V6925&lt;Variables!$G$15,1,0)</f>
        <v>1</v>
      </c>
      <c r="AR6925" s="77">
        <v>0</v>
      </c>
      <c r="AS6925" s="77">
        <v>0</v>
      </c>
      <c r="AT6925" s="77">
        <v>1</v>
      </c>
      <c r="AU6925" s="77">
        <v>0</v>
      </c>
      <c r="BA6925" s="77">
        <v>-1.51</v>
      </c>
    </row>
    <row r="6926" spans="3:53" x14ac:dyDescent="0.25">
      <c r="C6926" s="77" t="s">
        <v>794</v>
      </c>
      <c r="D6926" s="77" t="s">
        <v>507</v>
      </c>
      <c r="E6926" s="77">
        <v>26.49</v>
      </c>
      <c r="F6926" s="77">
        <v>9.39</v>
      </c>
      <c r="G6926" s="77">
        <v>8.83</v>
      </c>
      <c r="H6926" s="77">
        <v>3900</v>
      </c>
      <c r="I6926" s="77">
        <v>240.434</v>
      </c>
      <c r="J6926" s="77" t="s">
        <v>75</v>
      </c>
      <c r="K6926" s="77">
        <v>66.14</v>
      </c>
      <c r="L6926" s="77">
        <v>26.144189999999998</v>
      </c>
      <c r="M6926" s="77">
        <v>0.8621800866655136</v>
      </c>
      <c r="N6926" s="77">
        <v>26.042722000000001</v>
      </c>
      <c r="O6926" s="77">
        <v>1.2551606548654961</v>
      </c>
      <c r="P6926" s="77">
        <v>6797000</v>
      </c>
      <c r="Q6926" s="77">
        <v>9769000</v>
      </c>
      <c r="R6926" s="77">
        <v>0.7</v>
      </c>
      <c r="S6926" s="77">
        <v>24.626000000000001</v>
      </c>
      <c r="T6926" s="77">
        <v>7.4160000000000013</v>
      </c>
      <c r="U6926" s="77">
        <v>14.5916</v>
      </c>
      <c r="V6926" s="77">
        <v>2.4716055036494158</v>
      </c>
      <c r="AC6926" s="77">
        <v>26.84</v>
      </c>
      <c r="AD6926" s="77">
        <v>25.94</v>
      </c>
      <c r="AH6926" s="77">
        <f>IF(AND(M6926&lt;Variables!$G$6,M6926&gt;Variables!$G$5),0,1)</f>
        <v>1</v>
      </c>
      <c r="AI6926" s="77">
        <f t="shared" si="218"/>
        <v>0</v>
      </c>
      <c r="AJ6926" s="77">
        <f>IF(I6926&gt;Variables!$G$7,0,1)</f>
        <v>0</v>
      </c>
      <c r="AK6926" s="77">
        <f>IF(F6926&gt;Variables!$G$8,0,1)</f>
        <v>0</v>
      </c>
      <c r="AL6926" s="77">
        <f>IF(G6926&gt;Variables!$G$9,0,1)</f>
        <v>1</v>
      </c>
      <c r="AM6926" s="77">
        <f>IF(AND(K6926&gt;Variables!$G$10,K6926&lt;Variables!$G$11),0,1)</f>
        <v>0</v>
      </c>
      <c r="AN6926" s="77">
        <f>IF(H6926&lt;Variables!$G$13,1,0)</f>
        <v>0</v>
      </c>
      <c r="AO6926" s="77">
        <f>IF(R6926&lt;Variables!$G$12,0,1)</f>
        <v>0</v>
      </c>
      <c r="AP6926" s="78">
        <f t="shared" si="219"/>
        <v>1</v>
      </c>
      <c r="AQ6926" s="77">
        <f>IF(V6926&lt;Variables!$G$15,1,0)</f>
        <v>1</v>
      </c>
      <c r="AR6926" s="77">
        <v>0</v>
      </c>
      <c r="AS6926" s="77">
        <v>0</v>
      </c>
      <c r="AT6926" s="77">
        <v>1</v>
      </c>
      <c r="AU6926" s="77">
        <v>0</v>
      </c>
      <c r="BA6926" s="77">
        <v>-1.86</v>
      </c>
    </row>
    <row r="6927" spans="3:53" x14ac:dyDescent="0.25">
      <c r="C6927" s="77" t="s">
        <v>794</v>
      </c>
      <c r="D6927" s="77" t="s">
        <v>546</v>
      </c>
      <c r="E6927" s="77">
        <v>19.100000000000001</v>
      </c>
      <c r="F6927" s="77">
        <v>8.1300000000000008</v>
      </c>
      <c r="G6927" s="77">
        <v>6.78</v>
      </c>
      <c r="H6927" s="77">
        <v>5410</v>
      </c>
      <c r="I6927" s="77">
        <v>0.76</v>
      </c>
      <c r="J6927" s="77" t="s">
        <v>75</v>
      </c>
      <c r="K6927" s="77">
        <v>68.86</v>
      </c>
      <c r="L6927" s="77">
        <v>18.970800000000001</v>
      </c>
      <c r="M6927" s="77">
        <v>0.47019630168468468</v>
      </c>
      <c r="N6927" s="77">
        <v>18.786594000000001</v>
      </c>
      <c r="O6927" s="77">
        <v>1.4553250046283079</v>
      </c>
      <c r="P6927" s="77">
        <v>6395000</v>
      </c>
      <c r="Q6927" s="77">
        <v>15192000</v>
      </c>
      <c r="R6927" s="77">
        <v>0.42</v>
      </c>
      <c r="S6927" s="77">
        <v>24.626000000000001</v>
      </c>
      <c r="T6927" s="77">
        <v>7.4160000000000013</v>
      </c>
      <c r="U6927" s="77">
        <v>14.5916</v>
      </c>
      <c r="V6927" s="77">
        <v>2.5245539944588531</v>
      </c>
      <c r="AC6927" s="77">
        <v>19.414999999999999</v>
      </c>
      <c r="AD6927" s="77">
        <v>18.7501</v>
      </c>
      <c r="AH6927" s="77">
        <f>IF(AND(M6927&lt;Variables!$G$6,M6927&gt;Variables!$G$5),0,1)</f>
        <v>1</v>
      </c>
      <c r="AI6927" s="77">
        <f t="shared" si="218"/>
        <v>0</v>
      </c>
      <c r="AJ6927" s="77">
        <f>IF(I6927&gt;Variables!$G$7,0,1)</f>
        <v>1</v>
      </c>
      <c r="AK6927" s="77">
        <f>IF(F6927&gt;Variables!$G$8,0,1)</f>
        <v>1</v>
      </c>
      <c r="AL6927" s="77">
        <f>IF(G6927&gt;Variables!$G$9,0,1)</f>
        <v>1</v>
      </c>
      <c r="AM6927" s="77">
        <f>IF(AND(K6927&gt;Variables!$G$10,K6927&lt;Variables!$G$11),0,1)</f>
        <v>0</v>
      </c>
      <c r="AN6927" s="77">
        <f>IF(H6927&lt;Variables!$G$13,1,0)</f>
        <v>0</v>
      </c>
      <c r="AO6927" s="77">
        <f>IF(R6927&lt;Variables!$G$12,0,1)</f>
        <v>0</v>
      </c>
      <c r="AP6927" s="78">
        <f t="shared" si="219"/>
        <v>1</v>
      </c>
      <c r="AQ6927" s="77">
        <f>IF(V6927&lt;Variables!$G$15,1,0)</f>
        <v>1</v>
      </c>
      <c r="AR6927" s="77">
        <v>0</v>
      </c>
      <c r="AS6927" s="77">
        <v>0</v>
      </c>
      <c r="AT6927" s="77">
        <v>0</v>
      </c>
      <c r="AU6927" s="77">
        <v>1</v>
      </c>
      <c r="BA6927" s="77">
        <v>-1.1200000000000001</v>
      </c>
    </row>
    <row r="6928" spans="3:53" x14ac:dyDescent="0.25">
      <c r="C6928" s="77" t="s">
        <v>794</v>
      </c>
      <c r="D6928" s="77" t="s">
        <v>201</v>
      </c>
      <c r="E6928" s="77">
        <v>43.81</v>
      </c>
      <c r="F6928" s="77">
        <v>8.07</v>
      </c>
      <c r="G6928" s="77">
        <v>7.85</v>
      </c>
      <c r="H6928" s="77">
        <v>-99999</v>
      </c>
      <c r="I6928" s="77">
        <v>3053.7139999999999</v>
      </c>
      <c r="J6928" s="77" t="s">
        <v>75</v>
      </c>
      <c r="K6928" s="77">
        <v>64.59</v>
      </c>
      <c r="L6928" s="77">
        <v>43.26562222222222</v>
      </c>
      <c r="M6928" s="77">
        <v>0.95775296065185433</v>
      </c>
      <c r="N6928" s="77">
        <v>43.207924324324331</v>
      </c>
      <c r="O6928" s="77">
        <v>1.092567354386679</v>
      </c>
      <c r="P6928" s="77">
        <v>347248</v>
      </c>
      <c r="Q6928" s="77">
        <v>2055000</v>
      </c>
      <c r="R6928" s="77">
        <v>0.17</v>
      </c>
      <c r="S6928" s="77">
        <v>24.626000000000001</v>
      </c>
      <c r="T6928" s="77">
        <v>7.4160000000000013</v>
      </c>
      <c r="U6928" s="77">
        <v>14.5916</v>
      </c>
      <c r="V6928" s="77">
        <v>2.4528950208932621</v>
      </c>
      <c r="AC6928" s="77">
        <v>45.98</v>
      </c>
      <c r="AD6928" s="77">
        <v>43.05</v>
      </c>
      <c r="AH6928" s="77">
        <f>IF(AND(M6928&lt;Variables!$G$6,M6928&gt;Variables!$G$5),0,1)</f>
        <v>1</v>
      </c>
      <c r="AI6928" s="77">
        <f t="shared" si="218"/>
        <v>0</v>
      </c>
      <c r="AJ6928" s="77">
        <f>IF(I6928&gt;Variables!$G$7,0,1)</f>
        <v>0</v>
      </c>
      <c r="AK6928" s="77">
        <f>IF(F6928&gt;Variables!$G$8,0,1)</f>
        <v>1</v>
      </c>
      <c r="AL6928" s="77">
        <f>IF(G6928&gt;Variables!$G$9,0,1)</f>
        <v>1</v>
      </c>
      <c r="AM6928" s="77">
        <f>IF(AND(K6928&gt;Variables!$G$10,K6928&lt;Variables!$G$11),0,1)</f>
        <v>0</v>
      </c>
      <c r="AN6928" s="77">
        <f>IF(H6928&lt;Variables!$G$13,1,0)</f>
        <v>1</v>
      </c>
      <c r="AO6928" s="77">
        <f>IF(R6928&lt;Variables!$G$12,0,1)</f>
        <v>0</v>
      </c>
      <c r="AP6928" s="78">
        <f t="shared" si="219"/>
        <v>1</v>
      </c>
      <c r="AQ6928" s="77">
        <f>IF(V6928&lt;Variables!$G$15,1,0)</f>
        <v>1</v>
      </c>
      <c r="AR6928" s="77">
        <v>0</v>
      </c>
      <c r="AS6928" s="77">
        <v>1</v>
      </c>
      <c r="AT6928" s="77">
        <v>0</v>
      </c>
      <c r="AU6928" s="77">
        <v>0</v>
      </c>
      <c r="BA6928" s="77">
        <v>-0.1</v>
      </c>
    </row>
    <row r="6929" spans="3:53" x14ac:dyDescent="0.25">
      <c r="C6929" s="77" t="s">
        <v>794</v>
      </c>
      <c r="D6929" s="77" t="s">
        <v>177</v>
      </c>
      <c r="E6929" s="77">
        <v>55.35</v>
      </c>
      <c r="F6929" s="77">
        <v>7.99</v>
      </c>
      <c r="G6929" s="77">
        <v>9.0399999999999991</v>
      </c>
      <c r="H6929" s="77">
        <v>10510</v>
      </c>
      <c r="I6929" s="77">
        <v>247.42500000000001</v>
      </c>
      <c r="J6929" s="77" t="s">
        <v>75</v>
      </c>
      <c r="K6929" s="77">
        <v>73.430000000000007</v>
      </c>
      <c r="L6929" s="77">
        <v>54.274052941176457</v>
      </c>
      <c r="M6929" s="77">
        <v>1.3375582243882449</v>
      </c>
      <c r="N6929" s="77">
        <v>54.05035238095239</v>
      </c>
      <c r="O6929" s="77">
        <v>1.7569684141083799</v>
      </c>
      <c r="P6929" s="77">
        <v>583470</v>
      </c>
      <c r="Q6929" s="77">
        <v>1774000</v>
      </c>
      <c r="R6929" s="77">
        <v>0.33</v>
      </c>
      <c r="S6929" s="77">
        <v>24.626000000000001</v>
      </c>
      <c r="T6929" s="77">
        <v>7.4160000000000013</v>
      </c>
      <c r="U6929" s="77">
        <v>14.5916</v>
      </c>
      <c r="V6929" s="77">
        <v>2.4844512853637668</v>
      </c>
      <c r="AC6929" s="77">
        <v>57.29</v>
      </c>
      <c r="AD6929" s="77">
        <v>54.902700000000003</v>
      </c>
      <c r="AH6929" s="77">
        <f>IF(AND(M6929&lt;Variables!$G$6,M6929&gt;Variables!$G$5),0,1)</f>
        <v>1</v>
      </c>
      <c r="AI6929" s="77">
        <f t="shared" si="218"/>
        <v>0</v>
      </c>
      <c r="AJ6929" s="77">
        <f>IF(I6929&gt;Variables!$G$7,0,1)</f>
        <v>0</v>
      </c>
      <c r="AK6929" s="77">
        <f>IF(F6929&gt;Variables!$G$8,0,1)</f>
        <v>1</v>
      </c>
      <c r="AL6929" s="77">
        <f>IF(G6929&gt;Variables!$G$9,0,1)</f>
        <v>1</v>
      </c>
      <c r="AM6929" s="77">
        <f>IF(AND(K6929&gt;Variables!$G$10,K6929&lt;Variables!$G$11),0,1)</f>
        <v>1</v>
      </c>
      <c r="AN6929" s="77">
        <f>IF(H6929&lt;Variables!$G$13,1,0)</f>
        <v>0</v>
      </c>
      <c r="AO6929" s="77">
        <f>IF(R6929&lt;Variables!$G$12,0,1)</f>
        <v>0</v>
      </c>
      <c r="AP6929" s="78">
        <f t="shared" si="219"/>
        <v>1</v>
      </c>
      <c r="AQ6929" s="77">
        <f>IF(V6929&lt;Variables!$G$15,1,0)</f>
        <v>1</v>
      </c>
      <c r="AR6929" s="77">
        <v>0</v>
      </c>
      <c r="AS6929" s="77">
        <v>1</v>
      </c>
      <c r="AT6929" s="77">
        <v>0</v>
      </c>
      <c r="AU6929" s="77">
        <v>0</v>
      </c>
      <c r="BA6929" s="77">
        <v>0.21</v>
      </c>
    </row>
    <row r="6930" spans="3:53" x14ac:dyDescent="0.25">
      <c r="C6930" s="77" t="s">
        <v>794</v>
      </c>
      <c r="D6930" s="77" t="s">
        <v>542</v>
      </c>
      <c r="E6930" s="77">
        <v>2.69</v>
      </c>
      <c r="F6930" s="77">
        <v>14.71</v>
      </c>
      <c r="G6930" s="77">
        <v>9.2899999999999991</v>
      </c>
      <c r="H6930" s="77">
        <v>183.99</v>
      </c>
      <c r="I6930" s="77">
        <v>185.16499999999999</v>
      </c>
      <c r="J6930" s="77" t="s">
        <v>75</v>
      </c>
      <c r="K6930" s="77">
        <v>46.71</v>
      </c>
      <c r="L6930" s="77">
        <v>2.6720933333333341</v>
      </c>
      <c r="M6930" s="77">
        <v>-0.20558164135986659</v>
      </c>
      <c r="N6930" s="77">
        <v>2.668644186046512</v>
      </c>
      <c r="O6930" s="77">
        <v>-7.6600172372176215E-2</v>
      </c>
      <c r="P6930" s="77">
        <v>1740000</v>
      </c>
      <c r="Q6930" s="77">
        <v>2950000</v>
      </c>
      <c r="R6930" s="77">
        <v>0.59</v>
      </c>
      <c r="S6930" s="77">
        <v>24.626000000000001</v>
      </c>
      <c r="T6930" s="77">
        <v>7.4160000000000013</v>
      </c>
      <c r="U6930" s="77">
        <v>14.5916</v>
      </c>
      <c r="V6930" s="77">
        <v>2.3363073845983431</v>
      </c>
      <c r="AC6930" s="77">
        <v>2.75</v>
      </c>
      <c r="AD6930" s="77">
        <v>2.64</v>
      </c>
      <c r="AH6930" s="77">
        <f>IF(AND(M6930&lt;Variables!$G$6,M6930&gt;Variables!$G$5),0,1)</f>
        <v>1</v>
      </c>
      <c r="AI6930" s="77">
        <f t="shared" si="218"/>
        <v>0</v>
      </c>
      <c r="AJ6930" s="77">
        <f>IF(I6930&gt;Variables!$G$7,0,1)</f>
        <v>0</v>
      </c>
      <c r="AK6930" s="77">
        <f>IF(F6930&gt;Variables!$G$8,0,1)</f>
        <v>0</v>
      </c>
      <c r="AL6930" s="77">
        <f>IF(G6930&gt;Variables!$G$9,0,1)</f>
        <v>1</v>
      </c>
      <c r="AM6930" s="77">
        <f>IF(AND(K6930&gt;Variables!$G$10,K6930&lt;Variables!$G$11),0,1)</f>
        <v>1</v>
      </c>
      <c r="AN6930" s="77">
        <f>IF(H6930&lt;Variables!$G$13,1,0)</f>
        <v>1</v>
      </c>
      <c r="AO6930" s="77">
        <f>IF(R6930&lt;Variables!$G$12,0,1)</f>
        <v>0</v>
      </c>
      <c r="AP6930" s="78">
        <f t="shared" si="219"/>
        <v>1</v>
      </c>
      <c r="AQ6930" s="77">
        <f>IF(V6930&lt;Variables!$G$15,1,0)</f>
        <v>1</v>
      </c>
      <c r="AR6930" s="77">
        <v>1</v>
      </c>
      <c r="AS6930" s="77">
        <v>0</v>
      </c>
      <c r="AT6930" s="77">
        <v>0</v>
      </c>
      <c r="AU6930" s="77">
        <v>0</v>
      </c>
      <c r="BA6930" s="77">
        <v>2</v>
      </c>
    </row>
    <row r="6931" spans="3:53" x14ac:dyDescent="0.25">
      <c r="C6931" s="77" t="s">
        <v>794</v>
      </c>
      <c r="D6931" s="77" t="s">
        <v>525</v>
      </c>
      <c r="E6931" s="77">
        <v>1.69</v>
      </c>
      <c r="F6931" s="77">
        <v>23.7</v>
      </c>
      <c r="G6931" s="77">
        <v>20.8</v>
      </c>
      <c r="H6931" s="77">
        <v>550.02</v>
      </c>
      <c r="I6931" s="77">
        <v>-16.21</v>
      </c>
      <c r="J6931" s="77" t="s">
        <v>74</v>
      </c>
      <c r="K6931" s="77">
        <v>45.61</v>
      </c>
      <c r="L6931" s="77">
        <v>1.69112</v>
      </c>
      <c r="M6931" s="77">
        <v>-2.1358626235867439</v>
      </c>
      <c r="N6931" s="77">
        <v>1.6590560000000001</v>
      </c>
      <c r="O6931" s="77">
        <v>-0.24447637692759239</v>
      </c>
      <c r="P6931" s="77">
        <v>29530000</v>
      </c>
      <c r="Q6931" s="77">
        <v>3050000</v>
      </c>
      <c r="R6931" s="77">
        <v>9.68</v>
      </c>
      <c r="S6931" s="77">
        <v>24.626000000000001</v>
      </c>
      <c r="T6931" s="77">
        <v>7.4160000000000013</v>
      </c>
      <c r="U6931" s="77">
        <v>14.5916</v>
      </c>
      <c r="V6931" s="77">
        <v>2.3499728783953828</v>
      </c>
      <c r="AC6931" s="77">
        <v>1.9</v>
      </c>
      <c r="AD6931" s="77">
        <v>1.56</v>
      </c>
      <c r="AH6931" s="77">
        <f>IF(AND(M6931&lt;Variables!$G$6,M6931&gt;Variables!$G$5),0,1)</f>
        <v>0</v>
      </c>
      <c r="AI6931" s="77">
        <f t="shared" si="218"/>
        <v>0</v>
      </c>
      <c r="AJ6931" s="77">
        <f>IF(I6931&gt;Variables!$G$7,0,1)</f>
        <v>1</v>
      </c>
      <c r="AK6931" s="77">
        <f>IF(F6931&gt;Variables!$G$8,0,1)</f>
        <v>0</v>
      </c>
      <c r="AL6931" s="77">
        <f>IF(G6931&gt;Variables!$G$9,0,1)</f>
        <v>0</v>
      </c>
      <c r="AM6931" s="77">
        <f>IF(AND(K6931&gt;Variables!$G$10,K6931&lt;Variables!$G$11),0,1)</f>
        <v>1</v>
      </c>
      <c r="AN6931" s="77">
        <f>IF(H6931&lt;Variables!$G$13,1,0)</f>
        <v>1</v>
      </c>
      <c r="AO6931" s="77">
        <f>IF(R6931&lt;Variables!$G$12,0,1)</f>
        <v>1</v>
      </c>
      <c r="AP6931" s="78">
        <f t="shared" si="219"/>
        <v>0</v>
      </c>
      <c r="AQ6931" s="77">
        <f>IF(V6931&lt;Variables!$G$15,1,0)</f>
        <v>1</v>
      </c>
      <c r="AR6931" s="77">
        <v>0</v>
      </c>
      <c r="AS6931" s="77">
        <v>0</v>
      </c>
      <c r="AT6931" s="77">
        <v>1</v>
      </c>
      <c r="AU6931" s="77">
        <v>0</v>
      </c>
      <c r="BA6931" s="77">
        <v>-2.25</v>
      </c>
    </row>
    <row r="6932" spans="3:53" x14ac:dyDescent="0.25">
      <c r="C6932" s="77" t="s">
        <v>794</v>
      </c>
      <c r="D6932" s="77" t="s">
        <v>533</v>
      </c>
      <c r="E6932" s="77">
        <v>15.78</v>
      </c>
      <c r="F6932" s="77">
        <v>7.81</v>
      </c>
      <c r="G6932" s="77">
        <v>0.51</v>
      </c>
      <c r="H6932" s="77">
        <v>5410</v>
      </c>
      <c r="I6932" s="77">
        <v>9.2999999999999999E-2</v>
      </c>
      <c r="J6932" s="77" t="s">
        <v>75</v>
      </c>
      <c r="K6932" s="77">
        <v>46.67</v>
      </c>
      <c r="L6932" s="77">
        <v>15.72842105263158</v>
      </c>
      <c r="M6932" s="77">
        <v>1.003881675812766E-2</v>
      </c>
      <c r="N6932" s="77">
        <v>15.79094255319149</v>
      </c>
      <c r="O6932" s="77">
        <v>-0.38593360077277028</v>
      </c>
      <c r="P6932" s="77">
        <v>904378</v>
      </c>
      <c r="Q6932" s="77">
        <v>1500000</v>
      </c>
      <c r="R6932" s="77">
        <v>0.6</v>
      </c>
      <c r="S6932" s="77">
        <v>24.626000000000001</v>
      </c>
      <c r="T6932" s="77">
        <v>7.4160000000000013</v>
      </c>
      <c r="U6932" s="77">
        <v>14.5916</v>
      </c>
      <c r="V6932" s="77">
        <v>2.3323367344666042</v>
      </c>
      <c r="AC6932" s="77">
        <v>15.789899999999999</v>
      </c>
      <c r="AD6932" s="77">
        <v>15.29</v>
      </c>
      <c r="AH6932" s="77">
        <f>IF(AND(M6932&lt;Variables!$G$6,M6932&gt;Variables!$G$5),0,1)</f>
        <v>1</v>
      </c>
      <c r="AI6932" s="77">
        <f t="shared" si="218"/>
        <v>1</v>
      </c>
      <c r="AJ6932" s="77">
        <f>IF(I6932&gt;Variables!$G$7,0,1)</f>
        <v>1</v>
      </c>
      <c r="AK6932" s="77">
        <f>IF(F6932&gt;Variables!$G$8,0,1)</f>
        <v>1</v>
      </c>
      <c r="AL6932" s="77">
        <f>IF(G6932&gt;Variables!$G$9,0,1)</f>
        <v>1</v>
      </c>
      <c r="AM6932" s="77">
        <f>IF(AND(K6932&gt;Variables!$G$10,K6932&lt;Variables!$G$11),0,1)</f>
        <v>1</v>
      </c>
      <c r="AN6932" s="77">
        <f>IF(H6932&lt;Variables!$G$13,1,0)</f>
        <v>0</v>
      </c>
      <c r="AO6932" s="77">
        <f>IF(R6932&lt;Variables!$G$12,0,1)</f>
        <v>0</v>
      </c>
      <c r="AP6932" s="78">
        <f t="shared" si="219"/>
        <v>1</v>
      </c>
      <c r="AQ6932" s="77">
        <f>IF(V6932&lt;Variables!$G$15,1,0)</f>
        <v>1</v>
      </c>
      <c r="AR6932" s="77">
        <v>0</v>
      </c>
      <c r="AS6932" s="77">
        <v>1</v>
      </c>
      <c r="AT6932" s="77">
        <v>0</v>
      </c>
      <c r="AU6932" s="77">
        <v>0</v>
      </c>
      <c r="BA6932" s="77">
        <v>-0.69</v>
      </c>
    </row>
    <row r="6933" spans="3:53" x14ac:dyDescent="0.25">
      <c r="C6933" s="77" t="s">
        <v>794</v>
      </c>
      <c r="D6933" s="77" t="s">
        <v>530</v>
      </c>
      <c r="E6933" s="77">
        <v>52.61</v>
      </c>
      <c r="F6933" s="77">
        <v>9.27</v>
      </c>
      <c r="G6933" s="77">
        <v>0.28999999999999998</v>
      </c>
      <c r="H6933" s="77">
        <v>-99999</v>
      </c>
      <c r="I6933" s="77">
        <v>52.503999999999998</v>
      </c>
      <c r="J6933" s="77" t="s">
        <v>75</v>
      </c>
      <c r="K6933" s="77">
        <v>-99999</v>
      </c>
      <c r="L6933" s="77">
        <v>-99999</v>
      </c>
      <c r="M6933" s="77">
        <v>-99999</v>
      </c>
      <c r="N6933" s="77">
        <v>-99999</v>
      </c>
      <c r="O6933" s="77">
        <v>-99999</v>
      </c>
      <c r="P6933" s="77">
        <v>15311</v>
      </c>
      <c r="Q6933" s="77">
        <v>1670</v>
      </c>
      <c r="R6933" s="77">
        <v>9.17</v>
      </c>
      <c r="S6933" s="77">
        <v>24.626000000000001</v>
      </c>
      <c r="T6933" s="77">
        <v>7.4160000000000013</v>
      </c>
      <c r="U6933" s="77">
        <v>14.5916</v>
      </c>
      <c r="V6933" s="77">
        <v>-99999</v>
      </c>
      <c r="AC6933" s="77">
        <v>52.45</v>
      </c>
      <c r="AD6933" s="77">
        <v>52.45</v>
      </c>
      <c r="AH6933" s="77">
        <f>IF(AND(M6933&lt;Variables!$G$6,M6933&gt;Variables!$G$5),0,1)</f>
        <v>1</v>
      </c>
      <c r="AI6933" s="77">
        <f t="shared" si="218"/>
        <v>1</v>
      </c>
      <c r="AJ6933" s="77">
        <f>IF(I6933&gt;Variables!$G$7,0,1)</f>
        <v>0</v>
      </c>
      <c r="AK6933" s="77">
        <f>IF(F6933&gt;Variables!$G$8,0,1)</f>
        <v>0</v>
      </c>
      <c r="AL6933" s="77">
        <f>IF(G6933&gt;Variables!$G$9,0,1)</f>
        <v>1</v>
      </c>
      <c r="AM6933" s="77">
        <f>IF(AND(K6933&gt;Variables!$G$10,K6933&lt;Variables!$G$11),0,1)</f>
        <v>1</v>
      </c>
      <c r="AN6933" s="77">
        <f>IF(H6933&lt;Variables!$G$13,1,0)</f>
        <v>1</v>
      </c>
      <c r="AO6933" s="77">
        <f>IF(R6933&lt;Variables!$G$12,0,1)</f>
        <v>1</v>
      </c>
      <c r="AP6933" s="78">
        <f t="shared" si="219"/>
        <v>1</v>
      </c>
      <c r="AQ6933" s="77">
        <f>IF(V6933&lt;Variables!$G$15,1,0)</f>
        <v>1</v>
      </c>
      <c r="AR6933" s="77">
        <v>0</v>
      </c>
      <c r="AS6933" s="77">
        <v>0</v>
      </c>
      <c r="AT6933" s="77">
        <v>0</v>
      </c>
      <c r="AU6933" s="77">
        <v>0</v>
      </c>
      <c r="BA6933" s="77">
        <v>0</v>
      </c>
    </row>
    <row r="6934" spans="3:53" x14ac:dyDescent="0.25">
      <c r="C6934" s="77" t="s">
        <v>794</v>
      </c>
      <c r="D6934" s="77" t="s">
        <v>491</v>
      </c>
      <c r="E6934" s="77">
        <v>14</v>
      </c>
      <c r="F6934" s="77">
        <v>6.56</v>
      </c>
      <c r="G6934" s="77">
        <v>-0.56999999999999995</v>
      </c>
      <c r="H6934" s="77">
        <v>12130</v>
      </c>
      <c r="I6934" s="77">
        <v>92.888999999999996</v>
      </c>
      <c r="J6934" s="77" t="s">
        <v>74</v>
      </c>
      <c r="K6934" s="77">
        <v>45.29</v>
      </c>
      <c r="L6934" s="77">
        <v>13.94875</v>
      </c>
      <c r="M6934" s="77">
        <v>-0.13442064701138601</v>
      </c>
      <c r="N6934" s="77">
        <v>13.94708333333333</v>
      </c>
      <c r="O6934" s="77">
        <v>-0.1224867803901684</v>
      </c>
      <c r="P6934" s="77">
        <v>62895</v>
      </c>
      <c r="Q6934" s="77">
        <v>162862</v>
      </c>
      <c r="R6934" s="77">
        <v>0.39</v>
      </c>
      <c r="S6934" s="77">
        <v>24.626000000000001</v>
      </c>
      <c r="T6934" s="77">
        <v>7.4160000000000013</v>
      </c>
      <c r="U6934" s="77">
        <v>14.5916</v>
      </c>
      <c r="V6934" s="77">
        <v>2.3198708826597358</v>
      </c>
      <c r="AC6934" s="77">
        <v>13.99</v>
      </c>
      <c r="AD6934" s="77">
        <v>13.86</v>
      </c>
      <c r="AH6934" s="77">
        <f>IF(AND(M6934&lt;Variables!$G$6,M6934&gt;Variables!$G$5),0,1)</f>
        <v>1</v>
      </c>
      <c r="AI6934" s="77">
        <f t="shared" si="218"/>
        <v>0</v>
      </c>
      <c r="AJ6934" s="77">
        <f>IF(I6934&gt;Variables!$G$7,0,1)</f>
        <v>0</v>
      </c>
      <c r="AK6934" s="77">
        <f>IF(F6934&gt;Variables!$G$8,0,1)</f>
        <v>1</v>
      </c>
      <c r="AL6934" s="77">
        <f>IF(G6934&gt;Variables!$G$9,0,1)</f>
        <v>1</v>
      </c>
      <c r="AM6934" s="77">
        <f>IF(AND(K6934&gt;Variables!$G$10,K6934&lt;Variables!$G$11),0,1)</f>
        <v>1</v>
      </c>
      <c r="AN6934" s="77">
        <f>IF(H6934&lt;Variables!$G$13,1,0)</f>
        <v>0</v>
      </c>
      <c r="AO6934" s="77">
        <f>IF(R6934&lt;Variables!$G$12,0,1)</f>
        <v>0</v>
      </c>
      <c r="AP6934" s="78">
        <f t="shared" si="219"/>
        <v>0</v>
      </c>
      <c r="AQ6934" s="77">
        <f>IF(V6934&lt;Variables!$G$15,1,0)</f>
        <v>1</v>
      </c>
      <c r="AR6934" s="77">
        <v>0</v>
      </c>
      <c r="AS6934" s="77">
        <v>0</v>
      </c>
      <c r="AT6934" s="77">
        <v>0</v>
      </c>
      <c r="AU6934" s="77">
        <v>0</v>
      </c>
      <c r="BA6934" s="77">
        <v>0</v>
      </c>
    </row>
    <row r="6935" spans="3:53" x14ac:dyDescent="0.25">
      <c r="C6935" s="77" t="s">
        <v>794</v>
      </c>
      <c r="D6935" s="77" t="s">
        <v>517</v>
      </c>
      <c r="E6935" s="77">
        <v>3.86</v>
      </c>
      <c r="F6935" s="77">
        <v>34.1</v>
      </c>
      <c r="G6935" s="77">
        <v>-0.46</v>
      </c>
      <c r="H6935" s="77">
        <v>-99999</v>
      </c>
      <c r="I6935" s="77">
        <v>0.875</v>
      </c>
      <c r="J6935" s="77" t="s">
        <v>74</v>
      </c>
      <c r="K6935" s="77">
        <v>-99999</v>
      </c>
      <c r="L6935" s="77">
        <v>-99999</v>
      </c>
      <c r="M6935" s="77">
        <v>-99999</v>
      </c>
      <c r="N6935" s="77">
        <v>-99999</v>
      </c>
      <c r="O6935" s="77">
        <v>-99999</v>
      </c>
      <c r="P6935" s="77">
        <v>40000</v>
      </c>
      <c r="Q6935" s="77">
        <v>0</v>
      </c>
      <c r="R6935" s="77">
        <v>1</v>
      </c>
      <c r="S6935" s="77">
        <v>24.626000000000001</v>
      </c>
      <c r="T6935" s="77">
        <v>7.4160000000000013</v>
      </c>
      <c r="U6935" s="77">
        <v>14.5916</v>
      </c>
      <c r="V6935" s="77">
        <v>-99999</v>
      </c>
      <c r="AC6935" s="77">
        <v>-99999</v>
      </c>
      <c r="AD6935" s="77">
        <v>-99999</v>
      </c>
      <c r="AH6935" s="77">
        <f>IF(AND(M6935&lt;Variables!$G$6,M6935&gt;Variables!$G$5),0,1)</f>
        <v>1</v>
      </c>
      <c r="AI6935" s="77">
        <f t="shared" si="218"/>
        <v>1</v>
      </c>
      <c r="AJ6935" s="77">
        <f>IF(I6935&gt;Variables!$G$7,0,1)</f>
        <v>1</v>
      </c>
      <c r="AK6935" s="77">
        <f>IF(F6935&gt;Variables!$G$8,0,1)</f>
        <v>0</v>
      </c>
      <c r="AL6935" s="77">
        <f>IF(G6935&gt;Variables!$G$9,0,1)</f>
        <v>1</v>
      </c>
      <c r="AM6935" s="77">
        <f>IF(AND(K6935&gt;Variables!$G$10,K6935&lt;Variables!$G$11),0,1)</f>
        <v>1</v>
      </c>
      <c r="AN6935" s="77">
        <f>IF(H6935&lt;Variables!$G$13,1,0)</f>
        <v>1</v>
      </c>
      <c r="AO6935" s="77">
        <f>IF(R6935&lt;Variables!$G$12,0,1)</f>
        <v>0</v>
      </c>
      <c r="AP6935" s="78">
        <f t="shared" si="219"/>
        <v>0</v>
      </c>
      <c r="AQ6935" s="77">
        <f>IF(V6935&lt;Variables!$G$15,1,0)</f>
        <v>1</v>
      </c>
      <c r="AR6935" s="77">
        <v>0</v>
      </c>
      <c r="AS6935" s="77">
        <v>0</v>
      </c>
      <c r="AT6935" s="77">
        <v>0</v>
      </c>
      <c r="AU6935" s="77">
        <v>0</v>
      </c>
      <c r="BA6935" s="77">
        <v>0</v>
      </c>
    </row>
    <row r="6936" spans="3:53" x14ac:dyDescent="0.25">
      <c r="C6936" s="77" t="s">
        <v>795</v>
      </c>
      <c r="D6936" s="77" t="s">
        <v>524</v>
      </c>
      <c r="E6936" s="77">
        <v>8.15</v>
      </c>
      <c r="F6936" s="77">
        <v>35.340000000000003</v>
      </c>
      <c r="G6936" s="77">
        <v>34.479999999999997</v>
      </c>
      <c r="H6936" s="77">
        <v>208.66</v>
      </c>
      <c r="I6936" s="77">
        <v>-8.4770000000000003</v>
      </c>
      <c r="J6936" s="77" t="s">
        <v>75</v>
      </c>
      <c r="K6936" s="77">
        <v>49.84</v>
      </c>
      <c r="L6936" s="77">
        <v>8.2481850000000012</v>
      </c>
      <c r="M6936" s="77">
        <v>-0.70542792141545929</v>
      </c>
      <c r="N6936" s="77">
        <v>8.1208880000000008</v>
      </c>
      <c r="O6936" s="77">
        <v>0.85103993553412793</v>
      </c>
      <c r="P6936" s="77">
        <v>96570000</v>
      </c>
      <c r="Q6936" s="77">
        <v>18770000</v>
      </c>
      <c r="R6936" s="77">
        <v>5.14</v>
      </c>
      <c r="S6936" s="77">
        <v>24.481999999999999</v>
      </c>
      <c r="T6936" s="77">
        <v>7.3949999999999987</v>
      </c>
      <c r="U6936" s="77">
        <v>14.565200000000001</v>
      </c>
      <c r="V6936" s="77">
        <v>2.3833575618228742</v>
      </c>
      <c r="AC6936" s="77">
        <v>8.32</v>
      </c>
      <c r="AD6936" s="77">
        <v>7.22</v>
      </c>
      <c r="AH6936" s="77">
        <f>IF(AND(M6936&lt;Variables!$G$6,M6936&gt;Variables!$G$5),0,1)</f>
        <v>1</v>
      </c>
      <c r="AI6936" s="77">
        <f t="shared" si="218"/>
        <v>0</v>
      </c>
      <c r="AJ6936" s="77">
        <f>IF(I6936&gt;Variables!$G$7,0,1)</f>
        <v>1</v>
      </c>
      <c r="AK6936" s="77">
        <f>IF(F6936&gt;Variables!$G$8,0,1)</f>
        <v>0</v>
      </c>
      <c r="AL6936" s="77">
        <f>IF(G6936&gt;Variables!$G$9,0,1)</f>
        <v>0</v>
      </c>
      <c r="AM6936" s="77">
        <f>IF(AND(K6936&gt;Variables!$G$10,K6936&lt;Variables!$G$11),0,1)</f>
        <v>1</v>
      </c>
      <c r="AN6936" s="77">
        <f>IF(H6936&lt;Variables!$G$13,1,0)</f>
        <v>1</v>
      </c>
      <c r="AO6936" s="77">
        <f>IF(R6936&lt;Variables!$G$12,0,1)</f>
        <v>1</v>
      </c>
      <c r="AP6936" s="78">
        <f t="shared" si="219"/>
        <v>1</v>
      </c>
      <c r="AQ6936" s="77">
        <f>IF(V6936&lt;Variables!$G$15,1,0)</f>
        <v>1</v>
      </c>
      <c r="AR6936" s="77">
        <v>1</v>
      </c>
      <c r="AS6936" s="77">
        <v>0</v>
      </c>
      <c r="AT6936" s="77">
        <v>0</v>
      </c>
      <c r="AU6936" s="77">
        <v>0</v>
      </c>
      <c r="BA6936" s="77">
        <v>2</v>
      </c>
    </row>
    <row r="6937" spans="3:53" x14ac:dyDescent="0.25">
      <c r="C6937" s="77" t="s">
        <v>795</v>
      </c>
      <c r="D6937" s="77" t="s">
        <v>517</v>
      </c>
      <c r="E6937" s="77">
        <v>3.86</v>
      </c>
      <c r="F6937" s="77">
        <v>34.1</v>
      </c>
      <c r="G6937" s="77">
        <v>-0.46</v>
      </c>
      <c r="H6937" s="77">
        <v>-99999</v>
      </c>
      <c r="I6937" s="77">
        <v>0.875</v>
      </c>
      <c r="J6937" s="77" t="s">
        <v>74</v>
      </c>
      <c r="K6937" s="77">
        <v>-99999</v>
      </c>
      <c r="L6937" s="77">
        <v>-99999</v>
      </c>
      <c r="M6937" s="77">
        <v>-99999</v>
      </c>
      <c r="N6937" s="77">
        <v>-99999</v>
      </c>
      <c r="O6937" s="77">
        <v>-99999</v>
      </c>
      <c r="P6937" s="77">
        <v>40000</v>
      </c>
      <c r="Q6937" s="77">
        <v>0</v>
      </c>
      <c r="R6937" s="77">
        <v>1</v>
      </c>
      <c r="S6937" s="77">
        <v>24.481999999999999</v>
      </c>
      <c r="T6937" s="77">
        <v>7.3949999999999987</v>
      </c>
      <c r="U6937" s="77">
        <v>14.565200000000001</v>
      </c>
      <c r="V6937" s="77">
        <v>-99999</v>
      </c>
      <c r="AC6937" s="77">
        <v>-99999</v>
      </c>
      <c r="AD6937" s="77">
        <v>-99999</v>
      </c>
      <c r="AH6937" s="77">
        <f>IF(AND(M6937&lt;Variables!$G$6,M6937&gt;Variables!$G$5),0,1)</f>
        <v>1</v>
      </c>
      <c r="AI6937" s="77">
        <f t="shared" si="218"/>
        <v>1</v>
      </c>
      <c r="AJ6937" s="77">
        <f>IF(I6937&gt;Variables!$G$7,0,1)</f>
        <v>1</v>
      </c>
      <c r="AK6937" s="77">
        <f>IF(F6937&gt;Variables!$G$8,0,1)</f>
        <v>0</v>
      </c>
      <c r="AL6937" s="77">
        <f>IF(G6937&gt;Variables!$G$9,0,1)</f>
        <v>1</v>
      </c>
      <c r="AM6937" s="77">
        <f>IF(AND(K6937&gt;Variables!$G$10,K6937&lt;Variables!$G$11),0,1)</f>
        <v>1</v>
      </c>
      <c r="AN6937" s="77">
        <f>IF(H6937&lt;Variables!$G$13,1,0)</f>
        <v>1</v>
      </c>
      <c r="AO6937" s="77">
        <f>IF(R6937&lt;Variables!$G$12,0,1)</f>
        <v>0</v>
      </c>
      <c r="AP6937" s="78">
        <f t="shared" si="219"/>
        <v>0</v>
      </c>
      <c r="AQ6937" s="77">
        <f>IF(V6937&lt;Variables!$G$15,1,0)</f>
        <v>1</v>
      </c>
      <c r="AR6937" s="77">
        <v>0</v>
      </c>
      <c r="AS6937" s="77">
        <v>0</v>
      </c>
      <c r="AT6937" s="77">
        <v>0</v>
      </c>
      <c r="AU6937" s="77">
        <v>0</v>
      </c>
      <c r="BA6937" s="77">
        <v>0</v>
      </c>
    </row>
    <row r="6938" spans="3:53" x14ac:dyDescent="0.25">
      <c r="C6938" s="77" t="s">
        <v>795</v>
      </c>
      <c r="D6938" s="77" t="s">
        <v>530</v>
      </c>
      <c r="E6938" s="77">
        <v>52.61</v>
      </c>
      <c r="F6938" s="77">
        <v>9.27</v>
      </c>
      <c r="G6938" s="77">
        <v>0.28999999999999998</v>
      </c>
      <c r="H6938" s="77">
        <v>-99999</v>
      </c>
      <c r="I6938" s="77">
        <v>52.503999999999998</v>
      </c>
      <c r="J6938" s="77" t="s">
        <v>75</v>
      </c>
      <c r="K6938" s="77">
        <v>-99999</v>
      </c>
      <c r="L6938" s="77">
        <v>-99999</v>
      </c>
      <c r="M6938" s="77">
        <v>-99999</v>
      </c>
      <c r="N6938" s="77">
        <v>-99999</v>
      </c>
      <c r="O6938" s="77">
        <v>-99999</v>
      </c>
      <c r="P6938" s="77">
        <v>15311</v>
      </c>
      <c r="Q6938" s="77">
        <v>1670</v>
      </c>
      <c r="R6938" s="77">
        <v>9.17</v>
      </c>
      <c r="S6938" s="77">
        <v>24.481999999999999</v>
      </c>
      <c r="T6938" s="77">
        <v>7.3949999999999987</v>
      </c>
      <c r="U6938" s="77">
        <v>14.565200000000001</v>
      </c>
      <c r="V6938" s="77">
        <v>-99999</v>
      </c>
      <c r="AC6938" s="77">
        <v>52.45</v>
      </c>
      <c r="AD6938" s="77">
        <v>52.45</v>
      </c>
      <c r="AH6938" s="77">
        <f>IF(AND(M6938&lt;Variables!$G$6,M6938&gt;Variables!$G$5),0,1)</f>
        <v>1</v>
      </c>
      <c r="AI6938" s="77">
        <f t="shared" si="218"/>
        <v>1</v>
      </c>
      <c r="AJ6938" s="77">
        <f>IF(I6938&gt;Variables!$G$7,0,1)</f>
        <v>0</v>
      </c>
      <c r="AK6938" s="77">
        <f>IF(F6938&gt;Variables!$G$8,0,1)</f>
        <v>0</v>
      </c>
      <c r="AL6938" s="77">
        <f>IF(G6938&gt;Variables!$G$9,0,1)</f>
        <v>1</v>
      </c>
      <c r="AM6938" s="77">
        <f>IF(AND(K6938&gt;Variables!$G$10,K6938&lt;Variables!$G$11),0,1)</f>
        <v>1</v>
      </c>
      <c r="AN6938" s="77">
        <f>IF(H6938&lt;Variables!$G$13,1,0)</f>
        <v>1</v>
      </c>
      <c r="AO6938" s="77">
        <f>IF(R6938&lt;Variables!$G$12,0,1)</f>
        <v>1</v>
      </c>
      <c r="AP6938" s="78">
        <f t="shared" si="219"/>
        <v>1</v>
      </c>
      <c r="AQ6938" s="77">
        <f>IF(V6938&lt;Variables!$G$15,1,0)</f>
        <v>1</v>
      </c>
      <c r="AR6938" s="77">
        <v>0</v>
      </c>
      <c r="AS6938" s="77">
        <v>0</v>
      </c>
      <c r="AT6938" s="77">
        <v>0</v>
      </c>
      <c r="AU6938" s="77">
        <v>0</v>
      </c>
      <c r="BA6938" s="77">
        <v>0</v>
      </c>
    </row>
    <row r="6939" spans="3:53" x14ac:dyDescent="0.25">
      <c r="C6939" s="77" t="s">
        <v>795</v>
      </c>
      <c r="D6939" s="77" t="s">
        <v>491</v>
      </c>
      <c r="E6939" s="77">
        <v>14</v>
      </c>
      <c r="F6939" s="77">
        <v>6.56</v>
      </c>
      <c r="G6939" s="77">
        <v>-0.56999999999999995</v>
      </c>
      <c r="H6939" s="77">
        <v>12130</v>
      </c>
      <c r="I6939" s="77">
        <v>92.888999999999996</v>
      </c>
      <c r="J6939" s="77" t="s">
        <v>74</v>
      </c>
      <c r="K6939" s="77">
        <v>45.29</v>
      </c>
      <c r="L6939" s="77">
        <v>13.945</v>
      </c>
      <c r="M6939" s="77">
        <v>-0.1075654356400184</v>
      </c>
      <c r="N6939" s="77">
        <v>13.94318181818182</v>
      </c>
      <c r="O6939" s="77">
        <v>-9.4539527302366685E-2</v>
      </c>
      <c r="P6939" s="77">
        <v>62895</v>
      </c>
      <c r="Q6939" s="77">
        <v>162862</v>
      </c>
      <c r="R6939" s="77">
        <v>0.39</v>
      </c>
      <c r="S6939" s="77">
        <v>24.481999999999999</v>
      </c>
      <c r="T6939" s="77">
        <v>7.3949999999999987</v>
      </c>
      <c r="U6939" s="77">
        <v>14.565200000000001</v>
      </c>
      <c r="V6939" s="77">
        <v>2.3195379446396558</v>
      </c>
      <c r="AC6939" s="77">
        <v>13.99</v>
      </c>
      <c r="AD6939" s="77">
        <v>13.86</v>
      </c>
      <c r="AH6939" s="77">
        <f>IF(AND(M6939&lt;Variables!$G$6,M6939&gt;Variables!$G$5),0,1)</f>
        <v>1</v>
      </c>
      <c r="AI6939" s="77">
        <f t="shared" si="218"/>
        <v>0</v>
      </c>
      <c r="AJ6939" s="77">
        <f>IF(I6939&gt;Variables!$G$7,0,1)</f>
        <v>0</v>
      </c>
      <c r="AK6939" s="77">
        <f>IF(F6939&gt;Variables!$G$8,0,1)</f>
        <v>1</v>
      </c>
      <c r="AL6939" s="77">
        <f>IF(G6939&gt;Variables!$G$9,0,1)</f>
        <v>1</v>
      </c>
      <c r="AM6939" s="77">
        <f>IF(AND(K6939&gt;Variables!$G$10,K6939&lt;Variables!$G$11),0,1)</f>
        <v>1</v>
      </c>
      <c r="AN6939" s="77">
        <f>IF(H6939&lt;Variables!$G$13,1,0)</f>
        <v>0</v>
      </c>
      <c r="AO6939" s="77">
        <f>IF(R6939&lt;Variables!$G$12,0,1)</f>
        <v>0</v>
      </c>
      <c r="AP6939" s="78">
        <f t="shared" si="219"/>
        <v>0</v>
      </c>
      <c r="AQ6939" s="77">
        <f>IF(V6939&lt;Variables!$G$15,1,0)</f>
        <v>1</v>
      </c>
      <c r="AR6939" s="77">
        <v>0</v>
      </c>
      <c r="AS6939" s="77">
        <v>0</v>
      </c>
      <c r="AT6939" s="77">
        <v>0</v>
      </c>
      <c r="AU6939" s="77">
        <v>0</v>
      </c>
      <c r="BA6939" s="77">
        <v>0</v>
      </c>
    </row>
    <row r="6940" spans="3:53" x14ac:dyDescent="0.25">
      <c r="C6940" s="77" t="s">
        <v>795</v>
      </c>
      <c r="D6940" s="77" t="s">
        <v>498</v>
      </c>
      <c r="E6940" s="77">
        <v>38.049999999999997</v>
      </c>
      <c r="F6940" s="77">
        <v>6.52</v>
      </c>
      <c r="G6940" s="77">
        <v>6.01</v>
      </c>
      <c r="H6940" s="77">
        <v>5300</v>
      </c>
      <c r="I6940" s="77">
        <v>-11.227</v>
      </c>
      <c r="J6940" s="77" t="s">
        <v>74</v>
      </c>
      <c r="K6940" s="77">
        <v>57.49</v>
      </c>
      <c r="L6940" s="77">
        <v>37.855285000000002</v>
      </c>
      <c r="M6940" s="77">
        <v>0.22484310975335339</v>
      </c>
      <c r="N6940" s="77">
        <v>37.702385999999997</v>
      </c>
      <c r="O6940" s="77">
        <v>0.63129691579729885</v>
      </c>
      <c r="P6940" s="77">
        <v>1116000</v>
      </c>
      <c r="Q6940" s="77">
        <v>1530000</v>
      </c>
      <c r="R6940" s="77">
        <v>0.73</v>
      </c>
      <c r="S6940" s="77">
        <v>24.481999999999999</v>
      </c>
      <c r="T6940" s="77">
        <v>7.3949999999999987</v>
      </c>
      <c r="U6940" s="77">
        <v>14.565200000000001</v>
      </c>
      <c r="V6940" s="77">
        <v>2.4338868708581649</v>
      </c>
      <c r="AC6940" s="77">
        <v>38.679900000000004</v>
      </c>
      <c r="AD6940" s="77">
        <v>37.700000000000003</v>
      </c>
      <c r="AH6940" s="77">
        <f>IF(AND(M6940&lt;Variables!$G$6,M6940&gt;Variables!$G$5),0,1)</f>
        <v>1</v>
      </c>
      <c r="AI6940" s="77">
        <f t="shared" si="218"/>
        <v>0</v>
      </c>
      <c r="AJ6940" s="77">
        <f>IF(I6940&gt;Variables!$G$7,0,1)</f>
        <v>1</v>
      </c>
      <c r="AK6940" s="77">
        <f>IF(F6940&gt;Variables!$G$8,0,1)</f>
        <v>1</v>
      </c>
      <c r="AL6940" s="77">
        <f>IF(G6940&gt;Variables!$G$9,0,1)</f>
        <v>1</v>
      </c>
      <c r="AM6940" s="77">
        <f>IF(AND(K6940&gt;Variables!$G$10,K6940&lt;Variables!$G$11),0,1)</f>
        <v>1</v>
      </c>
      <c r="AN6940" s="77">
        <f>IF(H6940&lt;Variables!$G$13,1,0)</f>
        <v>0</v>
      </c>
      <c r="AO6940" s="77">
        <f>IF(R6940&lt;Variables!$G$12,0,1)</f>
        <v>0</v>
      </c>
      <c r="AP6940" s="78">
        <f t="shared" si="219"/>
        <v>0</v>
      </c>
      <c r="AQ6940" s="77">
        <f>IF(V6940&lt;Variables!$G$15,1,0)</f>
        <v>1</v>
      </c>
      <c r="AR6940" s="77">
        <v>0</v>
      </c>
      <c r="AS6940" s="77">
        <v>1</v>
      </c>
      <c r="AT6940" s="77">
        <v>0</v>
      </c>
      <c r="AU6940" s="77">
        <v>0</v>
      </c>
      <c r="BA6940" s="77">
        <v>0.28999999999999998</v>
      </c>
    </row>
    <row r="6941" spans="3:53" x14ac:dyDescent="0.25">
      <c r="C6941" s="77" t="s">
        <v>795</v>
      </c>
      <c r="D6941" s="77" t="s">
        <v>489</v>
      </c>
      <c r="E6941" s="77">
        <v>27.8</v>
      </c>
      <c r="F6941" s="77">
        <v>8.23</v>
      </c>
      <c r="G6941" s="77">
        <v>7.25</v>
      </c>
      <c r="H6941" s="77">
        <v>3040</v>
      </c>
      <c r="I6941" s="77">
        <v>6.4779999999999998</v>
      </c>
      <c r="J6941" s="77" t="s">
        <v>74</v>
      </c>
      <c r="K6941" s="77">
        <v>53.39</v>
      </c>
      <c r="L6941" s="77">
        <v>27.722631578947361</v>
      </c>
      <c r="M6941" s="77">
        <v>6.2650693903906096E-2</v>
      </c>
      <c r="N6941" s="77">
        <v>27.663071428571431</v>
      </c>
      <c r="O6941" s="77">
        <v>0.27809121495133821</v>
      </c>
      <c r="P6941" s="77">
        <v>1085000</v>
      </c>
      <c r="Q6941" s="77">
        <v>1247000</v>
      </c>
      <c r="R6941" s="77">
        <v>0.87</v>
      </c>
      <c r="S6941" s="77">
        <v>24.481999999999999</v>
      </c>
      <c r="T6941" s="77">
        <v>7.3949999999999987</v>
      </c>
      <c r="U6941" s="77">
        <v>14.565200000000001</v>
      </c>
      <c r="V6941" s="77">
        <v>2.3998781116169572</v>
      </c>
      <c r="AC6941" s="77">
        <v>27.79</v>
      </c>
      <c r="AD6941" s="77">
        <v>27.055</v>
      </c>
      <c r="AH6941" s="77">
        <f>IF(AND(M6941&lt;Variables!$G$6,M6941&gt;Variables!$G$5),0,1)</f>
        <v>1</v>
      </c>
      <c r="AI6941" s="77">
        <f t="shared" si="218"/>
        <v>0</v>
      </c>
      <c r="AJ6941" s="77">
        <f>IF(I6941&gt;Variables!$G$7,0,1)</f>
        <v>1</v>
      </c>
      <c r="AK6941" s="77">
        <f>IF(F6941&gt;Variables!$G$8,0,1)</f>
        <v>1</v>
      </c>
      <c r="AL6941" s="77">
        <f>IF(G6941&gt;Variables!$G$9,0,1)</f>
        <v>1</v>
      </c>
      <c r="AM6941" s="77">
        <f>IF(AND(K6941&gt;Variables!$G$10,K6941&lt;Variables!$G$11),0,1)</f>
        <v>1</v>
      </c>
      <c r="AN6941" s="77">
        <f>IF(H6941&lt;Variables!$G$13,1,0)</f>
        <v>0</v>
      </c>
      <c r="AO6941" s="77">
        <f>IF(R6941&lt;Variables!$G$12,0,1)</f>
        <v>0</v>
      </c>
      <c r="AP6941" s="78">
        <f t="shared" si="219"/>
        <v>0</v>
      </c>
      <c r="AQ6941" s="77">
        <f>IF(V6941&lt;Variables!$G$15,1,0)</f>
        <v>1</v>
      </c>
      <c r="AR6941" s="77">
        <v>0</v>
      </c>
      <c r="AS6941" s="77">
        <v>0</v>
      </c>
      <c r="AT6941" s="77">
        <v>1</v>
      </c>
      <c r="AU6941" s="77">
        <v>0</v>
      </c>
      <c r="BA6941" s="77">
        <v>-1.36</v>
      </c>
    </row>
    <row r="6942" spans="3:53" x14ac:dyDescent="0.25">
      <c r="C6942" s="77" t="s">
        <v>795</v>
      </c>
      <c r="D6942" s="77" t="s">
        <v>519</v>
      </c>
      <c r="E6942" s="77">
        <v>16.149999999999999</v>
      </c>
      <c r="F6942" s="77">
        <v>8.7899999999999991</v>
      </c>
      <c r="G6942" s="77">
        <v>6.34</v>
      </c>
      <c r="H6942" s="77">
        <v>3840</v>
      </c>
      <c r="I6942" s="77">
        <v>772.41700000000003</v>
      </c>
      <c r="J6942" s="77" t="s">
        <v>74</v>
      </c>
      <c r="K6942" s="77">
        <v>63.3</v>
      </c>
      <c r="L6942" s="77">
        <v>16.074874999999999</v>
      </c>
      <c r="M6942" s="77">
        <v>0.15629981570618229</v>
      </c>
      <c r="N6942" s="77">
        <v>16.008302</v>
      </c>
      <c r="O6942" s="77">
        <v>0.57281528047135133</v>
      </c>
      <c r="P6942" s="77">
        <v>1770000</v>
      </c>
      <c r="Q6942" s="77">
        <v>5058000</v>
      </c>
      <c r="R6942" s="77">
        <v>0.35</v>
      </c>
      <c r="S6942" s="77">
        <v>24.481999999999999</v>
      </c>
      <c r="T6942" s="77">
        <v>7.3949999999999987</v>
      </c>
      <c r="U6942" s="77">
        <v>14.565200000000001</v>
      </c>
      <c r="V6942" s="77">
        <v>2.494720666350438</v>
      </c>
      <c r="AC6942" s="77">
        <v>16.256599999999999</v>
      </c>
      <c r="AD6942" s="77">
        <v>15.72</v>
      </c>
      <c r="AH6942" s="77">
        <f>IF(AND(M6942&lt;Variables!$G$6,M6942&gt;Variables!$G$5),0,1)</f>
        <v>1</v>
      </c>
      <c r="AI6942" s="77">
        <f t="shared" si="218"/>
        <v>0</v>
      </c>
      <c r="AJ6942" s="77">
        <f>IF(I6942&gt;Variables!$G$7,0,1)</f>
        <v>0</v>
      </c>
      <c r="AK6942" s="77">
        <f>IF(F6942&gt;Variables!$G$8,0,1)</f>
        <v>1</v>
      </c>
      <c r="AL6942" s="77">
        <f>IF(G6942&gt;Variables!$G$9,0,1)</f>
        <v>1</v>
      </c>
      <c r="AM6942" s="77">
        <f>IF(AND(K6942&gt;Variables!$G$10,K6942&lt;Variables!$G$11),0,1)</f>
        <v>0</v>
      </c>
      <c r="AN6942" s="77">
        <f>IF(H6942&lt;Variables!$G$13,1,0)</f>
        <v>0</v>
      </c>
      <c r="AO6942" s="77">
        <f>IF(R6942&lt;Variables!$G$12,0,1)</f>
        <v>0</v>
      </c>
      <c r="AP6942" s="78">
        <f t="shared" si="219"/>
        <v>0</v>
      </c>
      <c r="AQ6942" s="77">
        <f>IF(V6942&lt;Variables!$G$15,1,0)</f>
        <v>1</v>
      </c>
      <c r="AR6942" s="77">
        <v>0</v>
      </c>
      <c r="AS6942" s="77">
        <v>0</v>
      </c>
      <c r="AT6942" s="77">
        <v>0</v>
      </c>
      <c r="AU6942" s="77">
        <v>1</v>
      </c>
      <c r="BA6942" s="77">
        <v>-0.72</v>
      </c>
    </row>
    <row r="6943" spans="3:53" x14ac:dyDescent="0.25">
      <c r="C6943" s="77" t="s">
        <v>795</v>
      </c>
      <c r="D6943" s="77" t="s">
        <v>493</v>
      </c>
      <c r="E6943" s="77">
        <v>25.1</v>
      </c>
      <c r="F6943" s="77">
        <v>8.9499999999999993</v>
      </c>
      <c r="G6943" s="77">
        <v>6</v>
      </c>
      <c r="H6943" s="77">
        <v>2730</v>
      </c>
      <c r="I6943" s="77">
        <v>198.43700000000001</v>
      </c>
      <c r="J6943" s="77" t="s">
        <v>74</v>
      </c>
      <c r="K6943" s="77">
        <v>62.11</v>
      </c>
      <c r="L6943" s="77">
        <v>24.995474999999999</v>
      </c>
      <c r="M6943" s="77">
        <v>0.33816120717849651</v>
      </c>
      <c r="N6943" s="77">
        <v>24.892527999999999</v>
      </c>
      <c r="O6943" s="77">
        <v>0.75312559656455802</v>
      </c>
      <c r="P6943" s="77">
        <v>1955000</v>
      </c>
      <c r="Q6943" s="77">
        <v>3584000</v>
      </c>
      <c r="R6943" s="77">
        <v>0.55000000000000004</v>
      </c>
      <c r="S6943" s="77">
        <v>24.481999999999999</v>
      </c>
      <c r="T6943" s="77">
        <v>7.3949999999999987</v>
      </c>
      <c r="U6943" s="77">
        <v>14.565200000000001</v>
      </c>
      <c r="V6943" s="77">
        <v>2.4718406667650852</v>
      </c>
      <c r="AC6943" s="77">
        <v>25.19</v>
      </c>
      <c r="AD6943" s="77">
        <v>24.18</v>
      </c>
      <c r="AH6943" s="77">
        <f>IF(AND(M6943&lt;Variables!$G$6,M6943&gt;Variables!$G$5),0,1)</f>
        <v>1</v>
      </c>
      <c r="AI6943" s="77">
        <f t="shared" si="218"/>
        <v>0</v>
      </c>
      <c r="AJ6943" s="77">
        <f>IF(I6943&gt;Variables!$G$7,0,1)</f>
        <v>0</v>
      </c>
      <c r="AK6943" s="77">
        <f>IF(F6943&gt;Variables!$G$8,0,1)</f>
        <v>1</v>
      </c>
      <c r="AL6943" s="77">
        <f>IF(G6943&gt;Variables!$G$9,0,1)</f>
        <v>1</v>
      </c>
      <c r="AM6943" s="77">
        <f>IF(AND(K6943&gt;Variables!$G$10,K6943&lt;Variables!$G$11),0,1)</f>
        <v>0</v>
      </c>
      <c r="AN6943" s="77">
        <f>IF(H6943&lt;Variables!$G$13,1,0)</f>
        <v>0</v>
      </c>
      <c r="AO6943" s="77">
        <f>IF(R6943&lt;Variables!$G$12,0,1)</f>
        <v>0</v>
      </c>
      <c r="AP6943" s="78">
        <f t="shared" si="219"/>
        <v>0</v>
      </c>
      <c r="AQ6943" s="77">
        <f>IF(V6943&lt;Variables!$G$15,1,0)</f>
        <v>1</v>
      </c>
      <c r="AR6943" s="77">
        <v>0</v>
      </c>
      <c r="AS6943" s="77">
        <v>0</v>
      </c>
      <c r="AT6943" s="77">
        <v>1</v>
      </c>
      <c r="AU6943" s="77">
        <v>0</v>
      </c>
      <c r="BA6943" s="77">
        <v>-1.17</v>
      </c>
    </row>
    <row r="6944" spans="3:53" x14ac:dyDescent="0.25">
      <c r="C6944" s="77" t="s">
        <v>795</v>
      </c>
      <c r="D6944" s="77" t="s">
        <v>451</v>
      </c>
      <c r="E6944" s="77">
        <v>23.62</v>
      </c>
      <c r="F6944" s="77">
        <v>9.69</v>
      </c>
      <c r="G6944" s="77">
        <v>7.58</v>
      </c>
      <c r="H6944" s="77">
        <v>12530</v>
      </c>
      <c r="I6944" s="77">
        <v>15.205</v>
      </c>
      <c r="J6944" s="77" t="s">
        <v>74</v>
      </c>
      <c r="K6944" s="77">
        <v>56.91</v>
      </c>
      <c r="L6944" s="77">
        <v>23.470916666666671</v>
      </c>
      <c r="M6944" s="77">
        <v>0.33694181806561951</v>
      </c>
      <c r="N6944" s="77">
        <v>23.49039333333333</v>
      </c>
      <c r="O6944" s="77">
        <v>0.25374912127200427</v>
      </c>
      <c r="P6944" s="77">
        <v>827516</v>
      </c>
      <c r="Q6944" s="77">
        <v>1175000</v>
      </c>
      <c r="R6944" s="77">
        <v>0.7</v>
      </c>
      <c r="S6944" s="77">
        <v>24.481999999999999</v>
      </c>
      <c r="T6944" s="77">
        <v>7.3949999999999987</v>
      </c>
      <c r="U6944" s="77">
        <v>14.565200000000001</v>
      </c>
      <c r="V6944" s="77">
        <v>2.4231030748536311</v>
      </c>
      <c r="AC6944" s="77">
        <v>23.614999999999998</v>
      </c>
      <c r="AD6944" s="77">
        <v>23.22</v>
      </c>
      <c r="AH6944" s="77">
        <f>IF(AND(M6944&lt;Variables!$G$6,M6944&gt;Variables!$G$5),0,1)</f>
        <v>1</v>
      </c>
      <c r="AI6944" s="77">
        <f t="shared" si="218"/>
        <v>1</v>
      </c>
      <c r="AJ6944" s="77">
        <f>IF(I6944&gt;Variables!$G$7,0,1)</f>
        <v>1</v>
      </c>
      <c r="AK6944" s="77">
        <f>IF(F6944&gt;Variables!$G$8,0,1)</f>
        <v>0</v>
      </c>
      <c r="AL6944" s="77">
        <f>IF(G6944&gt;Variables!$G$9,0,1)</f>
        <v>1</v>
      </c>
      <c r="AM6944" s="77">
        <f>IF(AND(K6944&gt;Variables!$G$10,K6944&lt;Variables!$G$11),0,1)</f>
        <v>1</v>
      </c>
      <c r="AN6944" s="77">
        <f>IF(H6944&lt;Variables!$G$13,1,0)</f>
        <v>0</v>
      </c>
      <c r="AO6944" s="77">
        <f>IF(R6944&lt;Variables!$G$12,0,1)</f>
        <v>0</v>
      </c>
      <c r="AP6944" s="78">
        <f t="shared" si="219"/>
        <v>0</v>
      </c>
      <c r="AQ6944" s="77">
        <f>IF(V6944&lt;Variables!$G$15,1,0)</f>
        <v>1</v>
      </c>
      <c r="AR6944" s="77">
        <v>0</v>
      </c>
      <c r="AS6944" s="77">
        <v>0</v>
      </c>
      <c r="AT6944" s="77">
        <v>1</v>
      </c>
      <c r="AU6944" s="77">
        <v>0</v>
      </c>
      <c r="BA6944" s="77">
        <v>-1.4</v>
      </c>
    </row>
    <row r="6945" spans="3:53" x14ac:dyDescent="0.25">
      <c r="C6945" s="77" t="s">
        <v>795</v>
      </c>
      <c r="D6945" s="77" t="s">
        <v>525</v>
      </c>
      <c r="E6945" s="77">
        <v>1.75</v>
      </c>
      <c r="F6945" s="77">
        <v>27.04</v>
      </c>
      <c r="G6945" s="77">
        <v>25.23</v>
      </c>
      <c r="H6945" s="77">
        <v>550.02</v>
      </c>
      <c r="I6945" s="77">
        <v>-15.397</v>
      </c>
      <c r="J6945" s="77" t="s">
        <v>74</v>
      </c>
      <c r="K6945" s="77">
        <v>60.6</v>
      </c>
      <c r="L6945" s="77">
        <v>1.6858850000000001</v>
      </c>
      <c r="M6945" s="77">
        <v>1.768507341841224</v>
      </c>
      <c r="N6945" s="77">
        <v>1.665478</v>
      </c>
      <c r="O6945" s="77">
        <v>3.0154706336559229</v>
      </c>
      <c r="P6945" s="77">
        <v>30670000</v>
      </c>
      <c r="Q6945" s="77">
        <v>3050000</v>
      </c>
      <c r="R6945" s="77">
        <v>10.06</v>
      </c>
      <c r="S6945" s="77">
        <v>24.481999999999999</v>
      </c>
      <c r="T6945" s="77">
        <v>7.3949999999999987</v>
      </c>
      <c r="U6945" s="77">
        <v>14.565200000000001</v>
      </c>
      <c r="V6945" s="77">
        <v>2.3766958475578108</v>
      </c>
      <c r="AC6945" s="77">
        <v>1.9</v>
      </c>
      <c r="AD6945" s="77">
        <v>1.56</v>
      </c>
      <c r="AH6945" s="77">
        <f>IF(AND(M6945&lt;Variables!$G$6,M6945&gt;Variables!$G$5),0,1)</f>
        <v>1</v>
      </c>
      <c r="AI6945" s="77">
        <f t="shared" si="218"/>
        <v>0</v>
      </c>
      <c r="AJ6945" s="77">
        <f>IF(I6945&gt;Variables!$G$7,0,1)</f>
        <v>1</v>
      </c>
      <c r="AK6945" s="77">
        <f>IF(F6945&gt;Variables!$G$8,0,1)</f>
        <v>0</v>
      </c>
      <c r="AL6945" s="77">
        <f>IF(G6945&gt;Variables!$G$9,0,1)</f>
        <v>0</v>
      </c>
      <c r="AM6945" s="77">
        <f>IF(AND(K6945&gt;Variables!$G$10,K6945&lt;Variables!$G$11),0,1)</f>
        <v>1</v>
      </c>
      <c r="AN6945" s="77">
        <f>IF(H6945&lt;Variables!$G$13,1,0)</f>
        <v>1</v>
      </c>
      <c r="AO6945" s="77">
        <f>IF(R6945&lt;Variables!$G$12,0,1)</f>
        <v>1</v>
      </c>
      <c r="AP6945" s="78">
        <f t="shared" si="219"/>
        <v>0</v>
      </c>
      <c r="AQ6945" s="77">
        <f>IF(V6945&lt;Variables!$G$15,1,0)</f>
        <v>1</v>
      </c>
      <c r="AR6945" s="77">
        <v>0</v>
      </c>
      <c r="AS6945" s="77">
        <v>0</v>
      </c>
      <c r="AT6945" s="77">
        <v>1</v>
      </c>
      <c r="AU6945" s="77">
        <v>0</v>
      </c>
      <c r="BA6945" s="77">
        <v>-2.25</v>
      </c>
    </row>
    <row r="6946" spans="3:53" x14ac:dyDescent="0.25">
      <c r="C6946" s="77" t="s">
        <v>795</v>
      </c>
      <c r="D6946" s="77" t="s">
        <v>497</v>
      </c>
      <c r="E6946" s="77">
        <v>4.92</v>
      </c>
      <c r="F6946" s="77">
        <v>28.37</v>
      </c>
      <c r="G6946" s="77">
        <v>16.54</v>
      </c>
      <c r="H6946" s="77">
        <v>41.09</v>
      </c>
      <c r="I6946" s="77">
        <v>-15.855</v>
      </c>
      <c r="J6946" s="77" t="s">
        <v>74</v>
      </c>
      <c r="K6946" s="77">
        <v>39.33</v>
      </c>
      <c r="L6946" s="77">
        <v>5.0254315789473676</v>
      </c>
      <c r="M6946" s="77">
        <v>-1.4452804262948911</v>
      </c>
      <c r="N6946" s="77">
        <v>5.2461183673469396</v>
      </c>
      <c r="O6946" s="77">
        <v>-5.5911503860191463</v>
      </c>
      <c r="P6946" s="77">
        <v>4020000</v>
      </c>
      <c r="Q6946" s="77">
        <v>49940</v>
      </c>
      <c r="R6946" s="77">
        <v>80.5</v>
      </c>
      <c r="S6946" s="77">
        <v>24.481999999999999</v>
      </c>
      <c r="T6946" s="77">
        <v>7.3949999999999987</v>
      </c>
      <c r="U6946" s="77">
        <v>14.565200000000001</v>
      </c>
      <c r="V6946" s="77">
        <v>2.2494998325586071</v>
      </c>
      <c r="AC6946" s="77">
        <v>5.39</v>
      </c>
      <c r="AD6946" s="77">
        <v>4.82</v>
      </c>
      <c r="AH6946" s="77">
        <f>IF(AND(M6946&lt;Variables!$G$6,M6946&gt;Variables!$G$5),0,1)</f>
        <v>0</v>
      </c>
      <c r="AI6946" s="77">
        <f t="shared" si="218"/>
        <v>1</v>
      </c>
      <c r="AJ6946" s="77">
        <f>IF(I6946&gt;Variables!$G$7,0,1)</f>
        <v>1</v>
      </c>
      <c r="AK6946" s="77">
        <f>IF(F6946&gt;Variables!$G$8,0,1)</f>
        <v>0</v>
      </c>
      <c r="AL6946" s="77">
        <f>IF(G6946&gt;Variables!$G$9,0,1)</f>
        <v>0</v>
      </c>
      <c r="AM6946" s="77">
        <f>IF(AND(K6946&gt;Variables!$G$10,K6946&lt;Variables!$G$11),0,1)</f>
        <v>1</v>
      </c>
      <c r="AN6946" s="77">
        <f>IF(H6946&lt;Variables!$G$13,1,0)</f>
        <v>1</v>
      </c>
      <c r="AO6946" s="77">
        <f>IF(R6946&lt;Variables!$G$12,0,1)</f>
        <v>1</v>
      </c>
      <c r="AP6946" s="78">
        <f t="shared" si="219"/>
        <v>0</v>
      </c>
      <c r="AQ6946" s="77">
        <f>IF(V6946&lt;Variables!$G$15,1,0)</f>
        <v>1</v>
      </c>
      <c r="AR6946" s="77">
        <v>1</v>
      </c>
      <c r="AS6946" s="77">
        <v>0</v>
      </c>
      <c r="AT6946" s="77">
        <v>0</v>
      </c>
      <c r="AU6946" s="77">
        <v>0</v>
      </c>
      <c r="BA6946" s="77">
        <v>0.15</v>
      </c>
    </row>
    <row r="6947" spans="3:53" x14ac:dyDescent="0.25">
      <c r="C6947" s="77" t="s">
        <v>795</v>
      </c>
      <c r="D6947" s="77" t="s">
        <v>502</v>
      </c>
      <c r="E6947" s="77">
        <v>15.75</v>
      </c>
      <c r="F6947" s="77">
        <v>19.55</v>
      </c>
      <c r="G6947" s="77">
        <v>13.59</v>
      </c>
      <c r="H6947" s="77">
        <v>512.29999999999995</v>
      </c>
      <c r="I6947" s="77">
        <v>293.27699999999999</v>
      </c>
      <c r="J6947" s="77" t="s">
        <v>75</v>
      </c>
      <c r="K6947" s="77">
        <v>42.86</v>
      </c>
      <c r="L6947" s="77">
        <v>15.69375</v>
      </c>
      <c r="M6947" s="77">
        <v>-0.1194743130227159</v>
      </c>
      <c r="N6947" s="77">
        <v>16.049982</v>
      </c>
      <c r="O6947" s="77">
        <v>-2.336339068791474</v>
      </c>
      <c r="P6947" s="77">
        <v>6680000</v>
      </c>
      <c r="Q6947" s="77">
        <v>311380</v>
      </c>
      <c r="R6947" s="77">
        <v>21.45</v>
      </c>
      <c r="S6947" s="77">
        <v>24.481999999999999</v>
      </c>
      <c r="T6947" s="77">
        <v>7.3949999999999987</v>
      </c>
      <c r="U6947" s="77">
        <v>14.565200000000001</v>
      </c>
      <c r="V6947" s="77">
        <v>2.2936723335722822</v>
      </c>
      <c r="AC6947" s="77">
        <v>16.61</v>
      </c>
      <c r="AD6947" s="77">
        <v>15.52</v>
      </c>
      <c r="AH6947" s="77">
        <f>IF(AND(M6947&lt;Variables!$G$6,M6947&gt;Variables!$G$5),0,1)</f>
        <v>1</v>
      </c>
      <c r="AI6947" s="77">
        <f t="shared" si="218"/>
        <v>1</v>
      </c>
      <c r="AJ6947" s="77">
        <f>IF(I6947&gt;Variables!$G$7,0,1)</f>
        <v>0</v>
      </c>
      <c r="AK6947" s="77">
        <f>IF(F6947&gt;Variables!$G$8,0,1)</f>
        <v>0</v>
      </c>
      <c r="AL6947" s="77">
        <f>IF(G6947&gt;Variables!$G$9,0,1)</f>
        <v>0</v>
      </c>
      <c r="AM6947" s="77">
        <f>IF(AND(K6947&gt;Variables!$G$10,K6947&lt;Variables!$G$11),0,1)</f>
        <v>1</v>
      </c>
      <c r="AN6947" s="77">
        <f>IF(H6947&lt;Variables!$G$13,1,0)</f>
        <v>1</v>
      </c>
      <c r="AO6947" s="77">
        <f>IF(R6947&lt;Variables!$G$12,0,1)</f>
        <v>1</v>
      </c>
      <c r="AP6947" s="78">
        <f t="shared" si="219"/>
        <v>1</v>
      </c>
      <c r="AQ6947" s="77">
        <f>IF(V6947&lt;Variables!$G$15,1,0)</f>
        <v>1</v>
      </c>
      <c r="AR6947" s="77">
        <v>1</v>
      </c>
      <c r="AS6947" s="77">
        <v>0</v>
      </c>
      <c r="AT6947" s="77">
        <v>0</v>
      </c>
      <c r="AU6947" s="77">
        <v>0</v>
      </c>
      <c r="BA6947" s="77">
        <v>2</v>
      </c>
    </row>
    <row r="6948" spans="3:53" x14ac:dyDescent="0.25">
      <c r="C6948" s="77" t="s">
        <v>795</v>
      </c>
      <c r="D6948" s="77" t="s">
        <v>83</v>
      </c>
      <c r="E6948" s="77">
        <v>31.1</v>
      </c>
      <c r="F6948" s="77">
        <v>7.12</v>
      </c>
      <c r="G6948" s="77">
        <v>3.47</v>
      </c>
      <c r="H6948" s="77">
        <v>26840</v>
      </c>
      <c r="I6948" s="77">
        <v>38.691000000000003</v>
      </c>
      <c r="J6948" s="77" t="s">
        <v>75</v>
      </c>
      <c r="K6948" s="77">
        <v>51.47</v>
      </c>
      <c r="L6948" s="77">
        <v>31.001049999999999</v>
      </c>
      <c r="M6948" s="77">
        <v>-3.5643953995109487E-2</v>
      </c>
      <c r="N6948" s="77">
        <v>30.949448</v>
      </c>
      <c r="O6948" s="77">
        <v>0.13102656952072839</v>
      </c>
      <c r="P6948" s="77">
        <v>8263999.9999999991</v>
      </c>
      <c r="Q6948" s="77">
        <v>14015000</v>
      </c>
      <c r="R6948" s="77">
        <v>0.59</v>
      </c>
      <c r="S6948" s="77">
        <v>24.481999999999999</v>
      </c>
      <c r="T6948" s="77">
        <v>7.3949999999999987</v>
      </c>
      <c r="U6948" s="77">
        <v>14.565200000000001</v>
      </c>
      <c r="V6948" s="77">
        <v>2.383307264220405</v>
      </c>
      <c r="AC6948" s="77">
        <v>31.29</v>
      </c>
      <c r="AD6948" s="77">
        <v>30.74</v>
      </c>
      <c r="AH6948" s="77">
        <f>IF(AND(M6948&lt;Variables!$G$6,M6948&gt;Variables!$G$5),0,1)</f>
        <v>1</v>
      </c>
      <c r="AI6948" s="77">
        <f t="shared" si="218"/>
        <v>0</v>
      </c>
      <c r="AJ6948" s="77">
        <f>IF(I6948&gt;Variables!$G$7,0,1)</f>
        <v>1</v>
      </c>
      <c r="AK6948" s="77">
        <f>IF(F6948&gt;Variables!$G$8,0,1)</f>
        <v>1</v>
      </c>
      <c r="AL6948" s="77">
        <f>IF(G6948&gt;Variables!$G$9,0,1)</f>
        <v>1</v>
      </c>
      <c r="AM6948" s="77">
        <f>IF(AND(K6948&gt;Variables!$G$10,K6948&lt;Variables!$G$11),0,1)</f>
        <v>1</v>
      </c>
      <c r="AN6948" s="77">
        <f>IF(H6948&lt;Variables!$G$13,1,0)</f>
        <v>0</v>
      </c>
      <c r="AO6948" s="77">
        <f>IF(R6948&lt;Variables!$G$12,0,1)</f>
        <v>0</v>
      </c>
      <c r="AP6948" s="78">
        <f t="shared" si="219"/>
        <v>1</v>
      </c>
      <c r="AQ6948" s="77">
        <f>IF(V6948&lt;Variables!$G$15,1,0)</f>
        <v>1</v>
      </c>
      <c r="AR6948" s="77">
        <v>0</v>
      </c>
      <c r="AS6948" s="77">
        <v>1</v>
      </c>
      <c r="AT6948" s="77">
        <v>0</v>
      </c>
      <c r="AU6948" s="77">
        <v>0</v>
      </c>
      <c r="BA6948" s="77">
        <v>-0.24</v>
      </c>
    </row>
    <row r="6949" spans="3:53" x14ac:dyDescent="0.25">
      <c r="C6949" s="77" t="s">
        <v>795</v>
      </c>
      <c r="D6949" s="77" t="s">
        <v>501</v>
      </c>
      <c r="E6949" s="77">
        <v>29.7</v>
      </c>
      <c r="F6949" s="77">
        <v>14.33</v>
      </c>
      <c r="G6949" s="77">
        <v>10.63</v>
      </c>
      <c r="H6949" s="77">
        <v>3860</v>
      </c>
      <c r="I6949" s="77">
        <v>4.1000000000000002E-2</v>
      </c>
      <c r="J6949" s="77" t="s">
        <v>75</v>
      </c>
      <c r="K6949" s="77">
        <v>38.26</v>
      </c>
      <c r="L6949" s="77">
        <v>29.737538888888889</v>
      </c>
      <c r="M6949" s="77">
        <v>-0.41206802401081999</v>
      </c>
      <c r="N6949" s="77">
        <v>30.14350833333333</v>
      </c>
      <c r="O6949" s="77">
        <v>-1.7533073041431579</v>
      </c>
      <c r="P6949" s="77">
        <v>538235</v>
      </c>
      <c r="Q6949" s="77">
        <v>245553</v>
      </c>
      <c r="R6949" s="77">
        <v>2.19</v>
      </c>
      <c r="S6949" s="77">
        <v>24.481999999999999</v>
      </c>
      <c r="T6949" s="77">
        <v>7.3949999999999987</v>
      </c>
      <c r="U6949" s="77">
        <v>14.565200000000001</v>
      </c>
      <c r="V6949" s="77">
        <v>2.2421161528220321</v>
      </c>
      <c r="AC6949" s="77">
        <v>30.09</v>
      </c>
      <c r="AD6949" s="77">
        <v>28.98</v>
      </c>
      <c r="AH6949" s="77">
        <f>IF(AND(M6949&lt;Variables!$G$6,M6949&gt;Variables!$G$5),0,1)</f>
        <v>1</v>
      </c>
      <c r="AI6949" s="77">
        <f t="shared" si="218"/>
        <v>1</v>
      </c>
      <c r="AJ6949" s="77">
        <f>IF(I6949&gt;Variables!$G$7,0,1)</f>
        <v>1</v>
      </c>
      <c r="AK6949" s="77">
        <f>IF(F6949&gt;Variables!$G$8,0,1)</f>
        <v>0</v>
      </c>
      <c r="AL6949" s="77">
        <f>IF(G6949&gt;Variables!$G$9,0,1)</f>
        <v>0</v>
      </c>
      <c r="AM6949" s="77">
        <f>IF(AND(K6949&gt;Variables!$G$10,K6949&lt;Variables!$G$11),0,1)</f>
        <v>1</v>
      </c>
      <c r="AN6949" s="77">
        <f>IF(H6949&lt;Variables!$G$13,1,0)</f>
        <v>0</v>
      </c>
      <c r="AO6949" s="77">
        <f>IF(R6949&lt;Variables!$G$12,0,1)</f>
        <v>0</v>
      </c>
      <c r="AP6949" s="78">
        <f t="shared" si="219"/>
        <v>1</v>
      </c>
      <c r="AQ6949" s="77">
        <f>IF(V6949&lt;Variables!$G$15,1,0)</f>
        <v>1</v>
      </c>
      <c r="AR6949" s="77">
        <v>0</v>
      </c>
      <c r="AS6949" s="77">
        <v>0</v>
      </c>
      <c r="AT6949" s="77">
        <v>1</v>
      </c>
      <c r="AU6949" s="77">
        <v>0</v>
      </c>
      <c r="BA6949" s="77">
        <v>-1.89</v>
      </c>
    </row>
    <row r="6950" spans="3:53" x14ac:dyDescent="0.25">
      <c r="C6950" s="77" t="s">
        <v>795</v>
      </c>
      <c r="D6950" s="77" t="s">
        <v>542</v>
      </c>
      <c r="E6950" s="77">
        <v>2.68</v>
      </c>
      <c r="F6950" s="77">
        <v>14.32</v>
      </c>
      <c r="G6950" s="77">
        <v>9.84</v>
      </c>
      <c r="H6950" s="77">
        <v>183.99</v>
      </c>
      <c r="I6950" s="77">
        <v>185.798</v>
      </c>
      <c r="J6950" s="77" t="s">
        <v>75</v>
      </c>
      <c r="K6950" s="77">
        <v>53.9</v>
      </c>
      <c r="L6950" s="77">
        <v>2.6729333333333329</v>
      </c>
      <c r="M6950" s="77">
        <v>0.26437871003143032</v>
      </c>
      <c r="N6950" s="77">
        <v>2.6700466666666669</v>
      </c>
      <c r="O6950" s="77">
        <v>0.37277750451302688</v>
      </c>
      <c r="P6950" s="77">
        <v>1770000</v>
      </c>
      <c r="Q6950" s="77">
        <v>2950000</v>
      </c>
      <c r="R6950" s="77">
        <v>0.6</v>
      </c>
      <c r="S6950" s="77">
        <v>24.481999999999999</v>
      </c>
      <c r="T6950" s="77">
        <v>7.3949999999999987</v>
      </c>
      <c r="U6950" s="77">
        <v>14.565200000000001</v>
      </c>
      <c r="V6950" s="77">
        <v>2.397552403252357</v>
      </c>
      <c r="AC6950" s="77">
        <v>2.75</v>
      </c>
      <c r="AD6950" s="77">
        <v>2.64</v>
      </c>
      <c r="AH6950" s="77">
        <f>IF(AND(M6950&lt;Variables!$G$6,M6950&gt;Variables!$G$5),0,1)</f>
        <v>1</v>
      </c>
      <c r="AI6950" s="77">
        <f t="shared" si="218"/>
        <v>0</v>
      </c>
      <c r="AJ6950" s="77">
        <f>IF(I6950&gt;Variables!$G$7,0,1)</f>
        <v>0</v>
      </c>
      <c r="AK6950" s="77">
        <f>IF(F6950&gt;Variables!$G$8,0,1)</f>
        <v>0</v>
      </c>
      <c r="AL6950" s="77">
        <f>IF(G6950&gt;Variables!$G$9,0,1)</f>
        <v>1</v>
      </c>
      <c r="AM6950" s="77">
        <f>IF(AND(K6950&gt;Variables!$G$10,K6950&lt;Variables!$G$11),0,1)</f>
        <v>1</v>
      </c>
      <c r="AN6950" s="77">
        <f>IF(H6950&lt;Variables!$G$13,1,0)</f>
        <v>1</v>
      </c>
      <c r="AO6950" s="77">
        <f>IF(R6950&lt;Variables!$G$12,0,1)</f>
        <v>0</v>
      </c>
      <c r="AP6950" s="78">
        <f t="shared" si="219"/>
        <v>1</v>
      </c>
      <c r="AQ6950" s="77">
        <f>IF(V6950&lt;Variables!$G$15,1,0)</f>
        <v>1</v>
      </c>
      <c r="AR6950" s="77">
        <v>1</v>
      </c>
      <c r="AS6950" s="77">
        <v>0</v>
      </c>
      <c r="AT6950" s="77">
        <v>0</v>
      </c>
      <c r="AU6950" s="77">
        <v>0</v>
      </c>
      <c r="BA6950" s="77">
        <v>2</v>
      </c>
    </row>
    <row r="6951" spans="3:53" x14ac:dyDescent="0.25">
      <c r="C6951" s="77" t="s">
        <v>795</v>
      </c>
      <c r="D6951" s="77" t="s">
        <v>512</v>
      </c>
      <c r="E6951" s="77">
        <v>30.64</v>
      </c>
      <c r="F6951" s="77">
        <v>14.17</v>
      </c>
      <c r="G6951" s="77">
        <v>6.34</v>
      </c>
      <c r="H6951" s="77">
        <v>1140</v>
      </c>
      <c r="I6951" s="77">
        <v>1520.854</v>
      </c>
      <c r="J6951" s="77" t="s">
        <v>75</v>
      </c>
      <c r="K6951" s="77">
        <v>28.89</v>
      </c>
      <c r="L6951" s="77">
        <v>30.920300000000001</v>
      </c>
      <c r="M6951" s="77">
        <v>-1.2299363201521281</v>
      </c>
      <c r="N6951" s="77">
        <v>31.20074468085107</v>
      </c>
      <c r="O6951" s="77">
        <v>-2.1177208672733872</v>
      </c>
      <c r="P6951" s="77">
        <v>424420</v>
      </c>
      <c r="Q6951" s="77">
        <v>282830</v>
      </c>
      <c r="R6951" s="77">
        <v>1.5</v>
      </c>
      <c r="S6951" s="77">
        <v>24.481999999999999</v>
      </c>
      <c r="T6951" s="77">
        <v>7.3949999999999987</v>
      </c>
      <c r="U6951" s="77">
        <v>14.565200000000001</v>
      </c>
      <c r="V6951" s="77">
        <v>2.1052948402091829</v>
      </c>
      <c r="AC6951" s="77">
        <v>30.83</v>
      </c>
      <c r="AD6951" s="77">
        <v>28.9</v>
      </c>
      <c r="AH6951" s="77">
        <f>IF(AND(M6951&lt;Variables!$G$6,M6951&gt;Variables!$G$5),0,1)</f>
        <v>0</v>
      </c>
      <c r="AI6951" s="77">
        <f t="shared" si="218"/>
        <v>1</v>
      </c>
      <c r="AJ6951" s="77">
        <f>IF(I6951&gt;Variables!$G$7,0,1)</f>
        <v>0</v>
      </c>
      <c r="AK6951" s="77">
        <f>IF(F6951&gt;Variables!$G$8,0,1)</f>
        <v>0</v>
      </c>
      <c r="AL6951" s="77">
        <f>IF(G6951&gt;Variables!$G$9,0,1)</f>
        <v>1</v>
      </c>
      <c r="AM6951" s="77">
        <f>IF(AND(K6951&gt;Variables!$G$10,K6951&lt;Variables!$G$11),0,1)</f>
        <v>1</v>
      </c>
      <c r="AN6951" s="77">
        <f>IF(H6951&lt;Variables!$G$13,1,0)</f>
        <v>1</v>
      </c>
      <c r="AO6951" s="77">
        <f>IF(R6951&lt;Variables!$G$12,0,1)</f>
        <v>0</v>
      </c>
      <c r="AP6951" s="78">
        <f t="shared" si="219"/>
        <v>1</v>
      </c>
      <c r="AQ6951" s="77">
        <f>IF(V6951&lt;Variables!$G$15,1,0)</f>
        <v>1</v>
      </c>
      <c r="AR6951" s="77">
        <v>0</v>
      </c>
      <c r="AS6951" s="77">
        <v>0</v>
      </c>
      <c r="AT6951" s="77">
        <v>1</v>
      </c>
      <c r="AU6951" s="77">
        <v>0</v>
      </c>
      <c r="BA6951" s="77">
        <v>-2.0699999999999998</v>
      </c>
    </row>
    <row r="6952" spans="3:53" x14ac:dyDescent="0.25">
      <c r="C6952" s="77" t="s">
        <v>795</v>
      </c>
      <c r="D6952" s="77" t="s">
        <v>507</v>
      </c>
      <c r="E6952" s="77">
        <v>26.56</v>
      </c>
      <c r="F6952" s="77">
        <v>9.7200000000000006</v>
      </c>
      <c r="G6952" s="77">
        <v>9.1</v>
      </c>
      <c r="H6952" s="77">
        <v>3900</v>
      </c>
      <c r="I6952" s="77">
        <v>240.87799999999999</v>
      </c>
      <c r="J6952" s="77" t="s">
        <v>75</v>
      </c>
      <c r="K6952" s="77">
        <v>68.95</v>
      </c>
      <c r="L6952" s="77">
        <v>26.253945000000002</v>
      </c>
      <c r="M6952" s="77">
        <v>0.68962969184250456</v>
      </c>
      <c r="N6952" s="77">
        <v>26.079243999999999</v>
      </c>
      <c r="O6952" s="77">
        <v>1.364134635191097</v>
      </c>
      <c r="P6952" s="77">
        <v>6941000</v>
      </c>
      <c r="Q6952" s="77">
        <v>9769000</v>
      </c>
      <c r="R6952" s="77">
        <v>0.71</v>
      </c>
      <c r="S6952" s="77">
        <v>24.481999999999999</v>
      </c>
      <c r="T6952" s="77">
        <v>7.3949999999999987</v>
      </c>
      <c r="U6952" s="77">
        <v>14.565200000000001</v>
      </c>
      <c r="V6952" s="77">
        <v>2.5076498500888151</v>
      </c>
      <c r="AC6952" s="77">
        <v>26.84</v>
      </c>
      <c r="AD6952" s="77">
        <v>25.94</v>
      </c>
      <c r="AH6952" s="77">
        <f>IF(AND(M6952&lt;Variables!$G$6,M6952&gt;Variables!$G$5),0,1)</f>
        <v>1</v>
      </c>
      <c r="AI6952" s="77">
        <f t="shared" si="218"/>
        <v>0</v>
      </c>
      <c r="AJ6952" s="77">
        <f>IF(I6952&gt;Variables!$G$7,0,1)</f>
        <v>0</v>
      </c>
      <c r="AK6952" s="77">
        <f>IF(F6952&gt;Variables!$G$8,0,1)</f>
        <v>0</v>
      </c>
      <c r="AL6952" s="77">
        <f>IF(G6952&gt;Variables!$G$9,0,1)</f>
        <v>1</v>
      </c>
      <c r="AM6952" s="77">
        <f>IF(AND(K6952&gt;Variables!$G$10,K6952&lt;Variables!$G$11),0,1)</f>
        <v>0</v>
      </c>
      <c r="AN6952" s="77">
        <f>IF(H6952&lt;Variables!$G$13,1,0)</f>
        <v>0</v>
      </c>
      <c r="AO6952" s="77">
        <f>IF(R6952&lt;Variables!$G$12,0,1)</f>
        <v>0</v>
      </c>
      <c r="AP6952" s="78">
        <f t="shared" si="219"/>
        <v>1</v>
      </c>
      <c r="AQ6952" s="77">
        <f>IF(V6952&lt;Variables!$G$15,1,0)</f>
        <v>1</v>
      </c>
      <c r="AR6952" s="77">
        <v>0</v>
      </c>
      <c r="AS6952" s="77">
        <v>0</v>
      </c>
      <c r="AT6952" s="77">
        <v>1</v>
      </c>
      <c r="AU6952" s="77">
        <v>0</v>
      </c>
      <c r="BA6952" s="77">
        <v>-2.25</v>
      </c>
    </row>
    <row r="6953" spans="3:53" x14ac:dyDescent="0.25">
      <c r="C6953" s="77" t="s">
        <v>795</v>
      </c>
      <c r="D6953" s="77" t="s">
        <v>541</v>
      </c>
      <c r="E6953" s="77">
        <v>171.51</v>
      </c>
      <c r="F6953" s="77">
        <v>6.65</v>
      </c>
      <c r="G6953" s="77">
        <v>5.74</v>
      </c>
      <c r="H6953" s="77">
        <v>23370</v>
      </c>
      <c r="I6953" s="77">
        <v>0.28499999999999998</v>
      </c>
      <c r="J6953" s="77" t="s">
        <v>75</v>
      </c>
      <c r="K6953" s="77">
        <v>58.67</v>
      </c>
      <c r="L6953" s="77">
        <v>170.492615</v>
      </c>
      <c r="M6953" s="77">
        <v>0.29759940041977728</v>
      </c>
      <c r="N6953" s="77">
        <v>170.08544599999999</v>
      </c>
      <c r="O6953" s="77">
        <v>0.53770267915812053</v>
      </c>
      <c r="P6953" s="77">
        <v>4498000</v>
      </c>
      <c r="Q6953" s="77">
        <v>7052000</v>
      </c>
      <c r="R6953" s="77">
        <v>0.64</v>
      </c>
      <c r="S6953" s="77">
        <v>24.481999999999999</v>
      </c>
      <c r="T6953" s="77">
        <v>7.3949999999999987</v>
      </c>
      <c r="U6953" s="77">
        <v>14.565200000000001</v>
      </c>
      <c r="V6953" s="77">
        <v>2.4416320361059509</v>
      </c>
      <c r="AC6953" s="77">
        <v>172.2</v>
      </c>
      <c r="AD6953" s="77">
        <v>168.34</v>
      </c>
      <c r="AH6953" s="77">
        <f>IF(AND(M6953&lt;Variables!$G$6,M6953&gt;Variables!$G$5),0,1)</f>
        <v>1</v>
      </c>
      <c r="AI6953" s="77">
        <f t="shared" si="218"/>
        <v>0</v>
      </c>
      <c r="AJ6953" s="77">
        <f>IF(I6953&gt;Variables!$G$7,0,1)</f>
        <v>1</v>
      </c>
      <c r="AK6953" s="77">
        <f>IF(F6953&gt;Variables!$G$8,0,1)</f>
        <v>1</v>
      </c>
      <c r="AL6953" s="77">
        <f>IF(G6953&gt;Variables!$G$9,0,1)</f>
        <v>1</v>
      </c>
      <c r="AM6953" s="77">
        <f>IF(AND(K6953&gt;Variables!$G$10,K6953&lt;Variables!$G$11),0,1)</f>
        <v>1</v>
      </c>
      <c r="AN6953" s="77">
        <f>IF(H6953&lt;Variables!$G$13,1,0)</f>
        <v>0</v>
      </c>
      <c r="AO6953" s="77">
        <f>IF(R6953&lt;Variables!$G$12,0,1)</f>
        <v>0</v>
      </c>
      <c r="AP6953" s="78">
        <f t="shared" si="219"/>
        <v>1</v>
      </c>
      <c r="AQ6953" s="77">
        <f>IF(V6953&lt;Variables!$G$15,1,0)</f>
        <v>1</v>
      </c>
      <c r="AR6953" s="77">
        <v>0</v>
      </c>
      <c r="AS6953" s="77">
        <v>1</v>
      </c>
      <c r="AT6953" s="77">
        <v>0</v>
      </c>
      <c r="AU6953" s="77">
        <v>0</v>
      </c>
      <c r="BA6953" s="77">
        <v>-0.09</v>
      </c>
    </row>
    <row r="6954" spans="3:53" x14ac:dyDescent="0.25">
      <c r="C6954" s="77" t="s">
        <v>795</v>
      </c>
      <c r="D6954" s="77" t="s">
        <v>123</v>
      </c>
      <c r="E6954" s="77">
        <v>13.64</v>
      </c>
      <c r="F6954" s="77">
        <v>8.27</v>
      </c>
      <c r="G6954" s="77">
        <v>-2.29</v>
      </c>
      <c r="H6954" s="77">
        <v>5380</v>
      </c>
      <c r="I6954" s="77">
        <v>224.89699999999999</v>
      </c>
      <c r="J6954" s="77" t="s">
        <v>75</v>
      </c>
      <c r="K6954" s="77">
        <v>56.65</v>
      </c>
      <c r="L6954" s="77">
        <v>13.574020000000001</v>
      </c>
      <c r="M6954" s="77">
        <v>0.41240546278848639</v>
      </c>
      <c r="N6954" s="77">
        <v>13.495682</v>
      </c>
      <c r="O6954" s="77">
        <v>0.99526648597678991</v>
      </c>
      <c r="P6954" s="77">
        <v>102636000</v>
      </c>
      <c r="Q6954" s="77">
        <v>51236000</v>
      </c>
      <c r="R6954" s="77">
        <v>2</v>
      </c>
      <c r="S6954" s="77">
        <v>24.481999999999999</v>
      </c>
      <c r="T6954" s="77">
        <v>7.3949999999999987</v>
      </c>
      <c r="U6954" s="77">
        <v>14.565200000000001</v>
      </c>
      <c r="V6954" s="77">
        <v>2.417251128573553</v>
      </c>
      <c r="AC6954" s="77">
        <v>14.18</v>
      </c>
      <c r="AD6954" s="77">
        <v>13.31</v>
      </c>
      <c r="AH6954" s="77">
        <f>IF(AND(M6954&lt;Variables!$G$6,M6954&gt;Variables!$G$5),0,1)</f>
        <v>1</v>
      </c>
      <c r="AI6954" s="77">
        <f t="shared" si="218"/>
        <v>0</v>
      </c>
      <c r="AJ6954" s="77">
        <f>IF(I6954&gt;Variables!$G$7,0,1)</f>
        <v>0</v>
      </c>
      <c r="AK6954" s="77">
        <f>IF(F6954&gt;Variables!$G$8,0,1)</f>
        <v>1</v>
      </c>
      <c r="AL6954" s="77">
        <f>IF(G6954&gt;Variables!$G$9,0,1)</f>
        <v>1</v>
      </c>
      <c r="AM6954" s="77">
        <f>IF(AND(K6954&gt;Variables!$G$10,K6954&lt;Variables!$G$11),0,1)</f>
        <v>1</v>
      </c>
      <c r="AN6954" s="77">
        <f>IF(H6954&lt;Variables!$G$13,1,0)</f>
        <v>0</v>
      </c>
      <c r="AO6954" s="77">
        <f>IF(R6954&lt;Variables!$G$12,0,1)</f>
        <v>0</v>
      </c>
      <c r="AP6954" s="78">
        <f t="shared" si="219"/>
        <v>1</v>
      </c>
      <c r="AQ6954" s="77">
        <f>IF(V6954&lt;Variables!$G$15,1,0)</f>
        <v>1</v>
      </c>
      <c r="AR6954" s="77">
        <v>0</v>
      </c>
      <c r="AS6954" s="77">
        <v>0</v>
      </c>
      <c r="AT6954" s="77">
        <v>1</v>
      </c>
      <c r="AU6954" s="77">
        <v>0</v>
      </c>
      <c r="BA6954" s="77">
        <v>-1.27</v>
      </c>
    </row>
    <row r="6955" spans="3:53" x14ac:dyDescent="0.25">
      <c r="C6955" s="77" t="s">
        <v>795</v>
      </c>
      <c r="D6955" s="77" t="s">
        <v>177</v>
      </c>
      <c r="E6955" s="77">
        <v>55.37</v>
      </c>
      <c r="F6955" s="77">
        <v>8.66</v>
      </c>
      <c r="G6955" s="77">
        <v>9.3800000000000008</v>
      </c>
      <c r="H6955" s="77">
        <v>10510</v>
      </c>
      <c r="I6955" s="77">
        <v>248.00399999999999</v>
      </c>
      <c r="J6955" s="77" t="s">
        <v>75</v>
      </c>
      <c r="K6955" s="77">
        <v>70.86</v>
      </c>
      <c r="L6955" s="77">
        <v>54.592549999999989</v>
      </c>
      <c r="M6955" s="77">
        <v>1.05774505862066</v>
      </c>
      <c r="N6955" s="77">
        <v>54.224227906976743</v>
      </c>
      <c r="O6955" s="77">
        <v>1.7441872932626321</v>
      </c>
      <c r="P6955" s="77">
        <v>599023</v>
      </c>
      <c r="Q6955" s="77">
        <v>1774000</v>
      </c>
      <c r="R6955" s="77">
        <v>0.34</v>
      </c>
      <c r="S6955" s="77">
        <v>24.481999999999999</v>
      </c>
      <c r="T6955" s="77">
        <v>7.3949999999999987</v>
      </c>
      <c r="U6955" s="77">
        <v>14.565200000000001</v>
      </c>
      <c r="V6955" s="77">
        <v>2.4918857736427378</v>
      </c>
      <c r="AC6955" s="77">
        <v>57.29</v>
      </c>
      <c r="AD6955" s="77">
        <v>55.05</v>
      </c>
      <c r="AH6955" s="77">
        <f>IF(AND(M6955&lt;Variables!$G$6,M6955&gt;Variables!$G$5),0,1)</f>
        <v>1</v>
      </c>
      <c r="AI6955" s="77">
        <f t="shared" si="218"/>
        <v>0</v>
      </c>
      <c r="AJ6955" s="77">
        <f>IF(I6955&gt;Variables!$G$7,0,1)</f>
        <v>0</v>
      </c>
      <c r="AK6955" s="77">
        <f>IF(F6955&gt;Variables!$G$8,0,1)</f>
        <v>1</v>
      </c>
      <c r="AL6955" s="77">
        <f>IF(G6955&gt;Variables!$G$9,0,1)</f>
        <v>1</v>
      </c>
      <c r="AM6955" s="77">
        <f>IF(AND(K6955&gt;Variables!$G$10,K6955&lt;Variables!$G$11),0,1)</f>
        <v>1</v>
      </c>
      <c r="AN6955" s="77">
        <f>IF(H6955&lt;Variables!$G$13,1,0)</f>
        <v>0</v>
      </c>
      <c r="AO6955" s="77">
        <f>IF(R6955&lt;Variables!$G$12,0,1)</f>
        <v>0</v>
      </c>
      <c r="AP6955" s="78">
        <f t="shared" si="219"/>
        <v>1</v>
      </c>
      <c r="AQ6955" s="77">
        <f>IF(V6955&lt;Variables!$G$15,1,0)</f>
        <v>1</v>
      </c>
      <c r="AR6955" s="77">
        <v>0</v>
      </c>
      <c r="AS6955" s="77">
        <v>1</v>
      </c>
      <c r="AT6955" s="77">
        <v>0</v>
      </c>
      <c r="AU6955" s="77">
        <v>0</v>
      </c>
      <c r="BA6955" s="77">
        <v>0.28000000000000003</v>
      </c>
    </row>
    <row r="6956" spans="3:53" x14ac:dyDescent="0.25">
      <c r="C6956" s="77" t="s">
        <v>795</v>
      </c>
      <c r="D6956" s="77" t="s">
        <v>540</v>
      </c>
      <c r="E6956" s="77">
        <v>14.35</v>
      </c>
      <c r="F6956" s="77">
        <v>7.9</v>
      </c>
      <c r="G6956" s="77">
        <v>6.89</v>
      </c>
      <c r="H6956" s="77">
        <v>2350</v>
      </c>
      <c r="I6956" s="77">
        <v>2.9000000000000001E-2</v>
      </c>
      <c r="J6956" s="77" t="s">
        <v>75</v>
      </c>
      <c r="K6956" s="77">
        <v>72.02</v>
      </c>
      <c r="L6956" s="77">
        <v>14.23921500000001</v>
      </c>
      <c r="M6956" s="77">
        <v>0.28642730656145221</v>
      </c>
      <c r="N6956" s="77">
        <v>14.150919999999999</v>
      </c>
      <c r="O6956" s="77">
        <v>0.91216684144917859</v>
      </c>
      <c r="P6956" s="77">
        <v>2123000</v>
      </c>
      <c r="Q6956" s="77">
        <v>4329000</v>
      </c>
      <c r="R6956" s="77">
        <v>0.49</v>
      </c>
      <c r="S6956" s="77">
        <v>24.481999999999999</v>
      </c>
      <c r="T6956" s="77">
        <v>7.3949999999999987</v>
      </c>
      <c r="U6956" s="77">
        <v>14.565200000000001</v>
      </c>
      <c r="V6956" s="77">
        <v>2.569465100638487</v>
      </c>
      <c r="AC6956" s="77">
        <v>14.39</v>
      </c>
      <c r="AD6956" s="77">
        <v>14.1</v>
      </c>
      <c r="AH6956" s="77">
        <f>IF(AND(M6956&lt;Variables!$G$6,M6956&gt;Variables!$G$5),0,1)</f>
        <v>1</v>
      </c>
      <c r="AI6956" s="77">
        <f t="shared" si="218"/>
        <v>0</v>
      </c>
      <c r="AJ6956" s="77">
        <f>IF(I6956&gt;Variables!$G$7,0,1)</f>
        <v>1</v>
      </c>
      <c r="AK6956" s="77">
        <f>IF(F6956&gt;Variables!$G$8,0,1)</f>
        <v>1</v>
      </c>
      <c r="AL6956" s="77">
        <f>IF(G6956&gt;Variables!$G$9,0,1)</f>
        <v>1</v>
      </c>
      <c r="AM6956" s="77">
        <f>IF(AND(K6956&gt;Variables!$G$10,K6956&lt;Variables!$G$11),0,1)</f>
        <v>1</v>
      </c>
      <c r="AN6956" s="77">
        <f>IF(H6956&lt;Variables!$G$13,1,0)</f>
        <v>0</v>
      </c>
      <c r="AO6956" s="77">
        <f>IF(R6956&lt;Variables!$G$12,0,1)</f>
        <v>0</v>
      </c>
      <c r="AP6956" s="78">
        <f t="shared" si="219"/>
        <v>1</v>
      </c>
      <c r="AQ6956" s="77">
        <f>IF(V6956&lt;Variables!$G$15,1,0)</f>
        <v>1</v>
      </c>
      <c r="AR6956" s="77">
        <v>0</v>
      </c>
      <c r="AS6956" s="77">
        <v>1</v>
      </c>
      <c r="AT6956" s="77">
        <v>0</v>
      </c>
      <c r="AU6956" s="77">
        <v>0</v>
      </c>
      <c r="BA6956" s="77">
        <v>-0.1</v>
      </c>
    </row>
    <row r="6957" spans="3:53" x14ac:dyDescent="0.25">
      <c r="C6957" s="77" t="s">
        <v>795</v>
      </c>
      <c r="D6957" s="77" t="s">
        <v>488</v>
      </c>
      <c r="E6957" s="77">
        <v>6.72</v>
      </c>
      <c r="F6957" s="77">
        <v>47.88</v>
      </c>
      <c r="G6957" s="77">
        <v>-7.63</v>
      </c>
      <c r="H6957" s="77">
        <v>125.36</v>
      </c>
      <c r="I6957" s="77">
        <v>13.702</v>
      </c>
      <c r="J6957" s="77" t="s">
        <v>75</v>
      </c>
      <c r="K6957" s="77">
        <v>32.590000000000003</v>
      </c>
      <c r="L6957" s="77">
        <v>6.7772500000000004</v>
      </c>
      <c r="M6957" s="77">
        <v>-1.731528274742693</v>
      </c>
      <c r="N6957" s="77">
        <v>7.047034</v>
      </c>
      <c r="O6957" s="77">
        <v>-5.4935736084145406</v>
      </c>
      <c r="P6957" s="77">
        <v>136180000</v>
      </c>
      <c r="Q6957" s="77">
        <v>525460</v>
      </c>
      <c r="R6957" s="77">
        <v>259.16000000000003</v>
      </c>
      <c r="S6957" s="77">
        <v>24.481999999999999</v>
      </c>
      <c r="T6957" s="77">
        <v>7.3949999999999987</v>
      </c>
      <c r="U6957" s="77">
        <v>14.565200000000001</v>
      </c>
      <c r="V6957" s="77">
        <v>2.1445907549669858</v>
      </c>
      <c r="AC6957" s="77">
        <v>6.89</v>
      </c>
      <c r="AD6957" s="77">
        <v>6.1517999999999997</v>
      </c>
      <c r="AH6957" s="77">
        <f>IF(AND(M6957&lt;Variables!$G$6,M6957&gt;Variables!$G$5),0,1)</f>
        <v>0</v>
      </c>
      <c r="AI6957" s="77">
        <f t="shared" si="218"/>
        <v>1</v>
      </c>
      <c r="AJ6957" s="77">
        <f>IF(I6957&gt;Variables!$G$7,0,1)</f>
        <v>1</v>
      </c>
      <c r="AK6957" s="77">
        <f>IF(F6957&gt;Variables!$G$8,0,1)</f>
        <v>0</v>
      </c>
      <c r="AL6957" s="77">
        <f>IF(G6957&gt;Variables!$G$9,0,1)</f>
        <v>1</v>
      </c>
      <c r="AM6957" s="77">
        <f>IF(AND(K6957&gt;Variables!$G$10,K6957&lt;Variables!$G$11),0,1)</f>
        <v>1</v>
      </c>
      <c r="AN6957" s="77">
        <f>IF(H6957&lt;Variables!$G$13,1,0)</f>
        <v>1</v>
      </c>
      <c r="AO6957" s="77">
        <f>IF(R6957&lt;Variables!$G$12,0,1)</f>
        <v>1</v>
      </c>
      <c r="AP6957" s="78">
        <f t="shared" si="219"/>
        <v>1</v>
      </c>
      <c r="AQ6957" s="77">
        <f>IF(V6957&lt;Variables!$G$15,1,0)</f>
        <v>1</v>
      </c>
      <c r="AR6957" s="77">
        <v>1</v>
      </c>
      <c r="AS6957" s="77">
        <v>0</v>
      </c>
      <c r="AT6957" s="77">
        <v>0</v>
      </c>
      <c r="AU6957" s="77">
        <v>0</v>
      </c>
      <c r="BA6957" s="77">
        <v>2</v>
      </c>
    </row>
    <row r="6958" spans="3:53" x14ac:dyDescent="0.25">
      <c r="C6958" s="77" t="s">
        <v>795</v>
      </c>
      <c r="D6958" s="77" t="s">
        <v>546</v>
      </c>
      <c r="E6958" s="77">
        <v>19.03</v>
      </c>
      <c r="F6958" s="77">
        <v>7.25</v>
      </c>
      <c r="G6958" s="77">
        <v>6.15</v>
      </c>
      <c r="H6958" s="77">
        <v>5410</v>
      </c>
      <c r="I6958" s="77">
        <v>0.745</v>
      </c>
      <c r="J6958" s="77" t="s">
        <v>75</v>
      </c>
      <c r="K6958" s="77">
        <v>49.64</v>
      </c>
      <c r="L6958" s="77">
        <v>18.993905000000002</v>
      </c>
      <c r="M6958" s="77">
        <v>-0.245368185215221</v>
      </c>
      <c r="N6958" s="77">
        <v>18.833348000000001</v>
      </c>
      <c r="O6958" s="77">
        <v>0.60505439606383948</v>
      </c>
      <c r="P6958" s="77">
        <v>6592000</v>
      </c>
      <c r="Q6958" s="77">
        <v>15192000</v>
      </c>
      <c r="R6958" s="77">
        <v>0.43</v>
      </c>
      <c r="S6958" s="77">
        <v>24.481999999999999</v>
      </c>
      <c r="T6958" s="77">
        <v>7.3949999999999987</v>
      </c>
      <c r="U6958" s="77">
        <v>14.565200000000001</v>
      </c>
      <c r="V6958" s="77">
        <v>2.3693948684207911</v>
      </c>
      <c r="AC6958" s="77">
        <v>19.414999999999999</v>
      </c>
      <c r="AD6958" s="77">
        <v>18.7501</v>
      </c>
      <c r="AH6958" s="77">
        <f>IF(AND(M6958&lt;Variables!$G$6,M6958&gt;Variables!$G$5),0,1)</f>
        <v>1</v>
      </c>
      <c r="AI6958" s="77">
        <f t="shared" si="218"/>
        <v>0</v>
      </c>
      <c r="AJ6958" s="77">
        <f>IF(I6958&gt;Variables!$G$7,0,1)</f>
        <v>1</v>
      </c>
      <c r="AK6958" s="77">
        <f>IF(F6958&gt;Variables!$G$8,0,1)</f>
        <v>1</v>
      </c>
      <c r="AL6958" s="77">
        <f>IF(G6958&gt;Variables!$G$9,0,1)</f>
        <v>1</v>
      </c>
      <c r="AM6958" s="77">
        <f>IF(AND(K6958&gt;Variables!$G$10,K6958&lt;Variables!$G$11),0,1)</f>
        <v>1</v>
      </c>
      <c r="AN6958" s="77">
        <f>IF(H6958&lt;Variables!$G$13,1,0)</f>
        <v>0</v>
      </c>
      <c r="AO6958" s="77">
        <f>IF(R6958&lt;Variables!$G$12,0,1)</f>
        <v>0</v>
      </c>
      <c r="AP6958" s="78">
        <f t="shared" si="219"/>
        <v>1</v>
      </c>
      <c r="AQ6958" s="77">
        <f>IF(V6958&lt;Variables!$G$15,1,0)</f>
        <v>1</v>
      </c>
      <c r="AR6958" s="77">
        <v>0</v>
      </c>
      <c r="AS6958" s="77">
        <v>1</v>
      </c>
      <c r="AT6958" s="77">
        <v>0</v>
      </c>
      <c r="AU6958" s="77">
        <v>0</v>
      </c>
      <c r="BA6958" s="77">
        <v>7.0000000000000007E-2</v>
      </c>
    </row>
    <row r="6959" spans="3:53" x14ac:dyDescent="0.25">
      <c r="C6959" s="77" t="s">
        <v>795</v>
      </c>
      <c r="D6959" s="77" t="s">
        <v>201</v>
      </c>
      <c r="E6959" s="77">
        <v>43.58</v>
      </c>
      <c r="F6959" s="77">
        <v>7.33</v>
      </c>
      <c r="G6959" s="77">
        <v>7.28</v>
      </c>
      <c r="H6959" s="77">
        <v>-99999</v>
      </c>
      <c r="I6959" s="77">
        <v>2952.4290000000001</v>
      </c>
      <c r="J6959" s="77" t="s">
        <v>75</v>
      </c>
      <c r="K6959" s="77">
        <v>54.5</v>
      </c>
      <c r="L6959" s="77">
        <v>43.353011764705883</v>
      </c>
      <c r="M6959" s="77">
        <v>0.22371741050082919</v>
      </c>
      <c r="N6959" s="77">
        <v>43.228297368421053</v>
      </c>
      <c r="O6959" s="77">
        <v>0.5128645935079249</v>
      </c>
      <c r="P6959" s="77">
        <v>349646</v>
      </c>
      <c r="Q6959" s="77">
        <v>2055000</v>
      </c>
      <c r="R6959" s="77">
        <v>0.17</v>
      </c>
      <c r="S6959" s="77">
        <v>24.481999999999999</v>
      </c>
      <c r="T6959" s="77">
        <v>7.3949999999999987</v>
      </c>
      <c r="U6959" s="77">
        <v>14.565200000000001</v>
      </c>
      <c r="V6959" s="77">
        <v>2.4048959158601089</v>
      </c>
      <c r="AC6959" s="77">
        <v>45.98</v>
      </c>
      <c r="AD6959" s="77">
        <v>43.05</v>
      </c>
      <c r="AH6959" s="77">
        <f>IF(AND(M6959&lt;Variables!$G$6,M6959&gt;Variables!$G$5),0,1)</f>
        <v>1</v>
      </c>
      <c r="AI6959" s="77">
        <f t="shared" si="218"/>
        <v>0</v>
      </c>
      <c r="AJ6959" s="77">
        <f>IF(I6959&gt;Variables!$G$7,0,1)</f>
        <v>0</v>
      </c>
      <c r="AK6959" s="77">
        <f>IF(F6959&gt;Variables!$G$8,0,1)</f>
        <v>1</v>
      </c>
      <c r="AL6959" s="77">
        <f>IF(G6959&gt;Variables!$G$9,0,1)</f>
        <v>1</v>
      </c>
      <c r="AM6959" s="77">
        <f>IF(AND(K6959&gt;Variables!$G$10,K6959&lt;Variables!$G$11),0,1)</f>
        <v>1</v>
      </c>
      <c r="AN6959" s="77">
        <f>IF(H6959&lt;Variables!$G$13,1,0)</f>
        <v>1</v>
      </c>
      <c r="AO6959" s="77">
        <f>IF(R6959&lt;Variables!$G$12,0,1)</f>
        <v>0</v>
      </c>
      <c r="AP6959" s="78">
        <f t="shared" si="219"/>
        <v>1</v>
      </c>
      <c r="AQ6959" s="77">
        <f>IF(V6959&lt;Variables!$G$15,1,0)</f>
        <v>1</v>
      </c>
      <c r="AR6959" s="77">
        <v>0</v>
      </c>
      <c r="AS6959" s="77">
        <v>1</v>
      </c>
      <c r="AT6959" s="77">
        <v>0</v>
      </c>
      <c r="AU6959" s="77">
        <v>0</v>
      </c>
      <c r="BA6959" s="77">
        <v>0.4</v>
      </c>
    </row>
    <row r="6960" spans="3:53" x14ac:dyDescent="0.25">
      <c r="C6960" s="77" t="s">
        <v>795</v>
      </c>
      <c r="D6960" s="77" t="s">
        <v>533</v>
      </c>
      <c r="E6960" s="77">
        <v>15.8</v>
      </c>
      <c r="F6960" s="77">
        <v>8.1199999999999992</v>
      </c>
      <c r="G6960" s="77">
        <v>0.57999999999999996</v>
      </c>
      <c r="H6960" s="77">
        <v>5410</v>
      </c>
      <c r="I6960" s="77">
        <v>9.4E-2</v>
      </c>
      <c r="J6960" s="77" t="s">
        <v>75</v>
      </c>
      <c r="K6960" s="77">
        <v>48.96</v>
      </c>
      <c r="L6960" s="77">
        <v>15.73075</v>
      </c>
      <c r="M6960" s="77">
        <v>5.8802027875315563E-2</v>
      </c>
      <c r="N6960" s="77">
        <v>15.771578723404261</v>
      </c>
      <c r="O6960" s="77">
        <v>-0.20022550664123279</v>
      </c>
      <c r="P6960" s="77">
        <v>911482</v>
      </c>
      <c r="Q6960" s="77">
        <v>1500000</v>
      </c>
      <c r="R6960" s="77">
        <v>0.61</v>
      </c>
      <c r="S6960" s="77">
        <v>24.481999999999999</v>
      </c>
      <c r="T6960" s="77">
        <v>7.3949999999999987</v>
      </c>
      <c r="U6960" s="77">
        <v>14.565200000000001</v>
      </c>
      <c r="V6960" s="77">
        <v>2.354873360342006</v>
      </c>
      <c r="AC6960" s="77">
        <v>15.789899999999999</v>
      </c>
      <c r="AD6960" s="77">
        <v>15.29</v>
      </c>
      <c r="AH6960" s="77">
        <f>IF(AND(M6960&lt;Variables!$G$6,M6960&gt;Variables!$G$5),0,1)</f>
        <v>1</v>
      </c>
      <c r="AI6960" s="77">
        <f t="shared" si="218"/>
        <v>1</v>
      </c>
      <c r="AJ6960" s="77">
        <f>IF(I6960&gt;Variables!$G$7,0,1)</f>
        <v>1</v>
      </c>
      <c r="AK6960" s="77">
        <f>IF(F6960&gt;Variables!$G$8,0,1)</f>
        <v>1</v>
      </c>
      <c r="AL6960" s="77">
        <f>IF(G6960&gt;Variables!$G$9,0,1)</f>
        <v>1</v>
      </c>
      <c r="AM6960" s="77">
        <f>IF(AND(K6960&gt;Variables!$G$10,K6960&lt;Variables!$G$11),0,1)</f>
        <v>1</v>
      </c>
      <c r="AN6960" s="77">
        <f>IF(H6960&lt;Variables!$G$13,1,0)</f>
        <v>0</v>
      </c>
      <c r="AO6960" s="77">
        <f>IF(R6960&lt;Variables!$G$12,0,1)</f>
        <v>0</v>
      </c>
      <c r="AP6960" s="78">
        <f t="shared" si="219"/>
        <v>1</v>
      </c>
      <c r="AQ6960" s="77">
        <f>IF(V6960&lt;Variables!$G$15,1,0)</f>
        <v>1</v>
      </c>
      <c r="AR6960" s="77">
        <v>0</v>
      </c>
      <c r="AS6960" s="77">
        <v>0</v>
      </c>
      <c r="AT6960" s="77">
        <v>1</v>
      </c>
      <c r="AU6960" s="77">
        <v>0</v>
      </c>
      <c r="BA6960" s="77">
        <v>-2.0299999999999998</v>
      </c>
    </row>
    <row r="6961" spans="3:53" x14ac:dyDescent="0.25">
      <c r="C6961" s="77" t="s">
        <v>796</v>
      </c>
      <c r="D6961" s="77" t="s">
        <v>498</v>
      </c>
      <c r="E6961" s="77">
        <v>38.15</v>
      </c>
      <c r="F6961" s="77">
        <v>7.16</v>
      </c>
      <c r="G6961" s="77">
        <v>6.31</v>
      </c>
      <c r="H6961" s="77">
        <v>5300</v>
      </c>
      <c r="I6961" s="77">
        <v>-11.191000000000001</v>
      </c>
      <c r="J6961" s="77" t="s">
        <v>74</v>
      </c>
      <c r="K6961" s="77">
        <v>59.63</v>
      </c>
      <c r="L6961" s="77">
        <v>37.910294444444439</v>
      </c>
      <c r="M6961" s="77">
        <v>0.36851614476455569</v>
      </c>
      <c r="N6961" s="77">
        <v>37.765239583333333</v>
      </c>
      <c r="O6961" s="77">
        <v>0.75402783037641707</v>
      </c>
      <c r="P6961" s="77">
        <v>1136000</v>
      </c>
      <c r="Q6961" s="77">
        <v>1530000</v>
      </c>
      <c r="R6961" s="77">
        <v>0.74</v>
      </c>
      <c r="S6961" s="77">
        <v>24.417000000000002</v>
      </c>
      <c r="T6961" s="77">
        <v>7.4650000000000007</v>
      </c>
      <c r="U6961" s="77">
        <v>14.545999999999999</v>
      </c>
      <c r="V6961" s="77">
        <v>2.4469364155869711</v>
      </c>
      <c r="AC6961" s="77">
        <v>38.679900000000004</v>
      </c>
      <c r="AD6961" s="77">
        <v>37.700000000000003</v>
      </c>
      <c r="AH6961" s="77">
        <f>IF(AND(M6961&lt;Variables!$G$6,M6961&gt;Variables!$G$5),0,1)</f>
        <v>1</v>
      </c>
      <c r="AI6961" s="77">
        <f t="shared" si="218"/>
        <v>0</v>
      </c>
      <c r="AJ6961" s="77">
        <f>IF(I6961&gt;Variables!$G$7,0,1)</f>
        <v>1</v>
      </c>
      <c r="AK6961" s="77">
        <f>IF(F6961&gt;Variables!$G$8,0,1)</f>
        <v>1</v>
      </c>
      <c r="AL6961" s="77">
        <f>IF(G6961&gt;Variables!$G$9,0,1)</f>
        <v>1</v>
      </c>
      <c r="AM6961" s="77">
        <f>IF(AND(K6961&gt;Variables!$G$10,K6961&lt;Variables!$G$11),0,1)</f>
        <v>1</v>
      </c>
      <c r="AN6961" s="77">
        <f>IF(H6961&lt;Variables!$G$13,1,0)</f>
        <v>0</v>
      </c>
      <c r="AO6961" s="77">
        <f>IF(R6961&lt;Variables!$G$12,0,1)</f>
        <v>0</v>
      </c>
      <c r="AP6961" s="78">
        <f t="shared" si="219"/>
        <v>0</v>
      </c>
      <c r="AQ6961" s="77">
        <f>IF(V6961&lt;Variables!$G$15,1,0)</f>
        <v>1</v>
      </c>
      <c r="AR6961" s="77">
        <v>0</v>
      </c>
      <c r="AS6961" s="77">
        <v>1</v>
      </c>
      <c r="AT6961" s="77">
        <v>0</v>
      </c>
      <c r="AU6961" s="77">
        <v>0</v>
      </c>
      <c r="BA6961" s="77">
        <v>0.11</v>
      </c>
    </row>
    <row r="6962" spans="3:53" x14ac:dyDescent="0.25">
      <c r="C6962" s="77" t="s">
        <v>796</v>
      </c>
      <c r="D6962" s="77" t="s">
        <v>489</v>
      </c>
      <c r="E6962" s="77">
        <v>27.85</v>
      </c>
      <c r="F6962" s="77">
        <v>8.2100000000000009</v>
      </c>
      <c r="G6962" s="77">
        <v>7.36</v>
      </c>
      <c r="H6962" s="77">
        <v>3040</v>
      </c>
      <c r="I6962" s="77">
        <v>6.4969999999999999</v>
      </c>
      <c r="J6962" s="77" t="s">
        <v>74</v>
      </c>
      <c r="K6962" s="77">
        <v>57.47</v>
      </c>
      <c r="L6962" s="77">
        <v>27.737449999999999</v>
      </c>
      <c r="M6962" s="77">
        <v>0.1137451351872495</v>
      </c>
      <c r="N6962" s="77">
        <v>27.68599</v>
      </c>
      <c r="O6962" s="77">
        <v>0.2998267354716288</v>
      </c>
      <c r="P6962" s="77">
        <v>1091000</v>
      </c>
      <c r="Q6962" s="77">
        <v>1247000</v>
      </c>
      <c r="R6962" s="77">
        <v>0.87</v>
      </c>
      <c r="S6962" s="77">
        <v>24.417000000000002</v>
      </c>
      <c r="T6962" s="77">
        <v>7.4650000000000007</v>
      </c>
      <c r="U6962" s="77">
        <v>14.545999999999999</v>
      </c>
      <c r="V6962" s="77">
        <v>2.4389779617354881</v>
      </c>
      <c r="AC6962" s="77">
        <v>27.79</v>
      </c>
      <c r="AD6962" s="77">
        <v>27.055</v>
      </c>
      <c r="AH6962" s="77">
        <f>IF(AND(M6962&lt;Variables!$G$6,M6962&gt;Variables!$G$5),0,1)</f>
        <v>1</v>
      </c>
      <c r="AI6962" s="77">
        <f t="shared" ref="AI6962:AI7025" si="220">IF(L6962&gt;N6962,0,1)</f>
        <v>0</v>
      </c>
      <c r="AJ6962" s="77">
        <f>IF(I6962&gt;Variables!$G$7,0,1)</f>
        <v>1</v>
      </c>
      <c r="AK6962" s="77">
        <f>IF(F6962&gt;Variables!$G$8,0,1)</f>
        <v>1</v>
      </c>
      <c r="AL6962" s="77">
        <f>IF(G6962&gt;Variables!$G$9,0,1)</f>
        <v>1</v>
      </c>
      <c r="AM6962" s="77">
        <f>IF(AND(K6962&gt;Variables!$G$10,K6962&lt;Variables!$G$11),0,1)</f>
        <v>1</v>
      </c>
      <c r="AN6962" s="77">
        <f>IF(H6962&lt;Variables!$G$13,1,0)</f>
        <v>0</v>
      </c>
      <c r="AO6962" s="77">
        <f>IF(R6962&lt;Variables!$G$12,0,1)</f>
        <v>0</v>
      </c>
      <c r="AP6962" s="78">
        <f t="shared" ref="AP6962:AP7025" si="221">IF(J6962="Pass", 0,1)</f>
        <v>0</v>
      </c>
      <c r="AQ6962" s="77">
        <f>IF(V6962&lt;Variables!$G$15,1,0)</f>
        <v>1</v>
      </c>
      <c r="AR6962" s="77">
        <v>0</v>
      </c>
      <c r="AS6962" s="77">
        <v>0</v>
      </c>
      <c r="AT6962" s="77">
        <v>1</v>
      </c>
      <c r="AU6962" s="77">
        <v>0</v>
      </c>
      <c r="BA6962" s="77">
        <v>-1.62</v>
      </c>
    </row>
    <row r="6963" spans="3:53" x14ac:dyDescent="0.25">
      <c r="C6963" s="77" t="s">
        <v>796</v>
      </c>
      <c r="D6963" s="77" t="s">
        <v>493</v>
      </c>
      <c r="E6963" s="77">
        <v>25.1</v>
      </c>
      <c r="F6963" s="77">
        <v>8.77</v>
      </c>
      <c r="G6963" s="77">
        <v>5.85</v>
      </c>
      <c r="H6963" s="77">
        <v>2730</v>
      </c>
      <c r="I6963" s="77">
        <v>198.30699999999999</v>
      </c>
      <c r="J6963" s="77" t="s">
        <v>74</v>
      </c>
      <c r="K6963" s="77">
        <v>55.82</v>
      </c>
      <c r="L6963" s="77">
        <v>25.013725000000001</v>
      </c>
      <c r="M6963" s="77">
        <v>0.12503135778457961</v>
      </c>
      <c r="N6963" s="77">
        <v>24.916810000000002</v>
      </c>
      <c r="O6963" s="77">
        <v>0.51447195688372638</v>
      </c>
      <c r="P6963" s="77">
        <v>1973000</v>
      </c>
      <c r="Q6963" s="77">
        <v>3584000</v>
      </c>
      <c r="R6963" s="77">
        <v>0.55000000000000004</v>
      </c>
      <c r="S6963" s="77">
        <v>24.417000000000002</v>
      </c>
      <c r="T6963" s="77">
        <v>7.4650000000000007</v>
      </c>
      <c r="U6963" s="77">
        <v>14.545999999999999</v>
      </c>
      <c r="V6963" s="77">
        <v>2.4219428376309411</v>
      </c>
      <c r="AC6963" s="77">
        <v>25.19</v>
      </c>
      <c r="AD6963" s="77">
        <v>24.18</v>
      </c>
      <c r="AH6963" s="77">
        <f>IF(AND(M6963&lt;Variables!$G$6,M6963&gt;Variables!$G$5),0,1)</f>
        <v>1</v>
      </c>
      <c r="AI6963" s="77">
        <f t="shared" si="220"/>
        <v>0</v>
      </c>
      <c r="AJ6963" s="77">
        <f>IF(I6963&gt;Variables!$G$7,0,1)</f>
        <v>0</v>
      </c>
      <c r="AK6963" s="77">
        <f>IF(F6963&gt;Variables!$G$8,0,1)</f>
        <v>1</v>
      </c>
      <c r="AL6963" s="77">
        <f>IF(G6963&gt;Variables!$G$9,0,1)</f>
        <v>1</v>
      </c>
      <c r="AM6963" s="77">
        <f>IF(AND(K6963&gt;Variables!$G$10,K6963&lt;Variables!$G$11),0,1)</f>
        <v>1</v>
      </c>
      <c r="AN6963" s="77">
        <f>IF(H6963&lt;Variables!$G$13,1,0)</f>
        <v>0</v>
      </c>
      <c r="AO6963" s="77">
        <f>IF(R6963&lt;Variables!$G$12,0,1)</f>
        <v>0</v>
      </c>
      <c r="AP6963" s="78">
        <f t="shared" si="221"/>
        <v>0</v>
      </c>
      <c r="AQ6963" s="77">
        <f>IF(V6963&lt;Variables!$G$15,1,0)</f>
        <v>1</v>
      </c>
      <c r="AR6963" s="77">
        <v>0</v>
      </c>
      <c r="AS6963" s="77">
        <v>0</v>
      </c>
      <c r="AT6963" s="77">
        <v>1</v>
      </c>
      <c r="AU6963" s="77">
        <v>0</v>
      </c>
      <c r="BA6963" s="77">
        <v>-1.37</v>
      </c>
    </row>
    <row r="6964" spans="3:53" x14ac:dyDescent="0.25">
      <c r="C6964" s="77" t="s">
        <v>796</v>
      </c>
      <c r="D6964" s="77" t="s">
        <v>519</v>
      </c>
      <c r="E6964" s="77">
        <v>16.16</v>
      </c>
      <c r="F6964" s="77">
        <v>8.89</v>
      </c>
      <c r="G6964" s="77">
        <v>6.37</v>
      </c>
      <c r="H6964" s="77">
        <v>3840</v>
      </c>
      <c r="I6964" s="77">
        <v>772.53</v>
      </c>
      <c r="J6964" s="77" t="s">
        <v>74</v>
      </c>
      <c r="K6964" s="77">
        <v>64.81</v>
      </c>
      <c r="L6964" s="77">
        <v>16.08837500000001</v>
      </c>
      <c r="M6964" s="77">
        <v>0.1033354829185304</v>
      </c>
      <c r="N6964" s="77">
        <v>16.022402</v>
      </c>
      <c r="O6964" s="77">
        <v>0.51551571356153258</v>
      </c>
      <c r="P6964" s="77">
        <v>1791000</v>
      </c>
      <c r="Q6964" s="77">
        <v>5058000</v>
      </c>
      <c r="R6964" s="77">
        <v>0.35</v>
      </c>
      <c r="S6964" s="77">
        <v>24.417000000000002</v>
      </c>
      <c r="T6964" s="77">
        <v>7.4650000000000007</v>
      </c>
      <c r="U6964" s="77">
        <v>14.545999999999999</v>
      </c>
      <c r="V6964" s="77">
        <v>2.513325086570275</v>
      </c>
      <c r="AC6964" s="77">
        <v>16.256599999999999</v>
      </c>
      <c r="AD6964" s="77">
        <v>15.72</v>
      </c>
      <c r="AH6964" s="77">
        <f>IF(AND(M6964&lt;Variables!$G$6,M6964&gt;Variables!$G$5),0,1)</f>
        <v>1</v>
      </c>
      <c r="AI6964" s="77">
        <f t="shared" si="220"/>
        <v>0</v>
      </c>
      <c r="AJ6964" s="77">
        <f>IF(I6964&gt;Variables!$G$7,0,1)</f>
        <v>0</v>
      </c>
      <c r="AK6964" s="77">
        <f>IF(F6964&gt;Variables!$G$8,0,1)</f>
        <v>1</v>
      </c>
      <c r="AL6964" s="77">
        <f>IF(G6964&gt;Variables!$G$9,0,1)</f>
        <v>1</v>
      </c>
      <c r="AM6964" s="77">
        <f>IF(AND(K6964&gt;Variables!$G$10,K6964&lt;Variables!$G$11),0,1)</f>
        <v>0</v>
      </c>
      <c r="AN6964" s="77">
        <f>IF(H6964&lt;Variables!$G$13,1,0)</f>
        <v>0</v>
      </c>
      <c r="AO6964" s="77">
        <f>IF(R6964&lt;Variables!$G$12,0,1)</f>
        <v>0</v>
      </c>
      <c r="AP6964" s="78">
        <f t="shared" si="221"/>
        <v>0</v>
      </c>
      <c r="AQ6964" s="77">
        <f>IF(V6964&lt;Variables!$G$15,1,0)</f>
        <v>1</v>
      </c>
      <c r="AR6964" s="77">
        <v>0</v>
      </c>
      <c r="AS6964" s="77">
        <v>0</v>
      </c>
      <c r="AT6964" s="77">
        <v>0</v>
      </c>
      <c r="AU6964" s="77">
        <v>1</v>
      </c>
      <c r="BA6964" s="77">
        <v>-0.71</v>
      </c>
    </row>
    <row r="6965" spans="3:53" x14ac:dyDescent="0.25">
      <c r="C6965" s="77" t="s">
        <v>796</v>
      </c>
      <c r="D6965" s="77" t="s">
        <v>497</v>
      </c>
      <c r="E6965" s="77">
        <v>4.97</v>
      </c>
      <c r="F6965" s="77">
        <v>21.07</v>
      </c>
      <c r="G6965" s="77">
        <v>16.09</v>
      </c>
      <c r="H6965" s="77">
        <v>41.09</v>
      </c>
      <c r="I6965" s="77">
        <v>-15.965</v>
      </c>
      <c r="J6965" s="77" t="s">
        <v>74</v>
      </c>
      <c r="K6965" s="77">
        <v>44.76</v>
      </c>
      <c r="L6965" s="77">
        <v>4.9546099999999997</v>
      </c>
      <c r="M6965" s="77">
        <v>-0.41597623223623198</v>
      </c>
      <c r="N6965" s="77">
        <v>5.2049800000000008</v>
      </c>
      <c r="O6965" s="77">
        <v>-5.2061679391659652</v>
      </c>
      <c r="P6965" s="77">
        <v>4470000</v>
      </c>
      <c r="Q6965" s="77">
        <v>49940</v>
      </c>
      <c r="R6965" s="77">
        <v>89.51</v>
      </c>
      <c r="S6965" s="77">
        <v>24.417000000000002</v>
      </c>
      <c r="T6965" s="77">
        <v>7.4650000000000007</v>
      </c>
      <c r="U6965" s="77">
        <v>14.545999999999999</v>
      </c>
      <c r="V6965" s="77">
        <v>2.3172339637985639</v>
      </c>
      <c r="AC6965" s="77">
        <v>5.39</v>
      </c>
      <c r="AD6965" s="77">
        <v>4.82</v>
      </c>
      <c r="AH6965" s="77">
        <f>IF(AND(M6965&lt;Variables!$G$6,M6965&gt;Variables!$G$5),0,1)</f>
        <v>1</v>
      </c>
      <c r="AI6965" s="77">
        <f t="shared" si="220"/>
        <v>1</v>
      </c>
      <c r="AJ6965" s="77">
        <f>IF(I6965&gt;Variables!$G$7,0,1)</f>
        <v>1</v>
      </c>
      <c r="AK6965" s="77">
        <f>IF(F6965&gt;Variables!$G$8,0,1)</f>
        <v>0</v>
      </c>
      <c r="AL6965" s="77">
        <f>IF(G6965&gt;Variables!$G$9,0,1)</f>
        <v>0</v>
      </c>
      <c r="AM6965" s="77">
        <f>IF(AND(K6965&gt;Variables!$G$10,K6965&lt;Variables!$G$11),0,1)</f>
        <v>1</v>
      </c>
      <c r="AN6965" s="77">
        <f>IF(H6965&lt;Variables!$G$13,1,0)</f>
        <v>1</v>
      </c>
      <c r="AO6965" s="77">
        <f>IF(R6965&lt;Variables!$G$12,0,1)</f>
        <v>1</v>
      </c>
      <c r="AP6965" s="78">
        <f t="shared" si="221"/>
        <v>0</v>
      </c>
      <c r="AQ6965" s="77">
        <f>IF(V6965&lt;Variables!$G$15,1,0)</f>
        <v>1</v>
      </c>
      <c r="AR6965" s="77">
        <v>0</v>
      </c>
      <c r="AS6965" s="77">
        <v>0</v>
      </c>
      <c r="AT6965" s="77">
        <v>1</v>
      </c>
      <c r="AU6965" s="77">
        <v>0</v>
      </c>
      <c r="BA6965" s="77">
        <v>-2.25</v>
      </c>
    </row>
    <row r="6966" spans="3:53" x14ac:dyDescent="0.25">
      <c r="C6966" s="77" t="s">
        <v>796</v>
      </c>
      <c r="D6966" s="77" t="s">
        <v>525</v>
      </c>
      <c r="E6966" s="77">
        <v>1.74</v>
      </c>
      <c r="F6966" s="77">
        <v>27.78</v>
      </c>
      <c r="G6966" s="77">
        <v>26.07</v>
      </c>
      <c r="H6966" s="77">
        <v>550.02</v>
      </c>
      <c r="I6966" s="77">
        <v>-15.246</v>
      </c>
      <c r="J6966" s="77" t="s">
        <v>74</v>
      </c>
      <c r="K6966" s="77">
        <v>59.06</v>
      </c>
      <c r="L6966" s="77">
        <v>1.6861299999999999</v>
      </c>
      <c r="M6966" s="77">
        <v>2.4357552501882842</v>
      </c>
      <c r="N6966" s="77">
        <v>1.6715660000000001</v>
      </c>
      <c r="O6966" s="77">
        <v>3.32825625790429</v>
      </c>
      <c r="P6966" s="77">
        <v>32850000</v>
      </c>
      <c r="Q6966" s="77">
        <v>3050000</v>
      </c>
      <c r="R6966" s="77">
        <v>10.77</v>
      </c>
      <c r="S6966" s="77">
        <v>24.417000000000002</v>
      </c>
      <c r="T6966" s="77">
        <v>7.4650000000000007</v>
      </c>
      <c r="U6966" s="77">
        <v>14.545999999999999</v>
      </c>
      <c r="V6966" s="77">
        <v>2.3337997453624579</v>
      </c>
      <c r="AC6966" s="77">
        <v>1.9</v>
      </c>
      <c r="AD6966" s="77">
        <v>1.56</v>
      </c>
      <c r="AH6966" s="77">
        <f>IF(AND(M6966&lt;Variables!$G$6,M6966&gt;Variables!$G$5),0,1)</f>
        <v>1</v>
      </c>
      <c r="AI6966" s="77">
        <f t="shared" si="220"/>
        <v>0</v>
      </c>
      <c r="AJ6966" s="77">
        <f>IF(I6966&gt;Variables!$G$7,0,1)</f>
        <v>1</v>
      </c>
      <c r="AK6966" s="77">
        <f>IF(F6966&gt;Variables!$G$8,0,1)</f>
        <v>0</v>
      </c>
      <c r="AL6966" s="77">
        <f>IF(G6966&gt;Variables!$G$9,0,1)</f>
        <v>0</v>
      </c>
      <c r="AM6966" s="77">
        <f>IF(AND(K6966&gt;Variables!$G$10,K6966&lt;Variables!$G$11),0,1)</f>
        <v>1</v>
      </c>
      <c r="AN6966" s="77">
        <f>IF(H6966&lt;Variables!$G$13,1,0)</f>
        <v>1</v>
      </c>
      <c r="AO6966" s="77">
        <f>IF(R6966&lt;Variables!$G$12,0,1)</f>
        <v>1</v>
      </c>
      <c r="AP6966" s="78">
        <f t="shared" si="221"/>
        <v>0</v>
      </c>
      <c r="AQ6966" s="77">
        <f>IF(V6966&lt;Variables!$G$15,1,0)</f>
        <v>1</v>
      </c>
      <c r="AR6966" s="77">
        <v>0</v>
      </c>
      <c r="AS6966" s="77">
        <v>0</v>
      </c>
      <c r="AT6966" s="77">
        <v>1</v>
      </c>
      <c r="AU6966" s="77">
        <v>0</v>
      </c>
      <c r="BA6966" s="77">
        <v>-2.25</v>
      </c>
    </row>
    <row r="6967" spans="3:53" x14ac:dyDescent="0.25">
      <c r="C6967" s="77" t="s">
        <v>796</v>
      </c>
      <c r="D6967" s="77" t="s">
        <v>541</v>
      </c>
      <c r="E6967" s="77">
        <v>171.76</v>
      </c>
      <c r="F6967" s="77">
        <v>6.94</v>
      </c>
      <c r="G6967" s="77">
        <v>6.05</v>
      </c>
      <c r="H6967" s="77">
        <v>23370</v>
      </c>
      <c r="I6967" s="77">
        <v>0.28999999999999998</v>
      </c>
      <c r="J6967" s="77" t="s">
        <v>75</v>
      </c>
      <c r="K6967" s="77">
        <v>62.49</v>
      </c>
      <c r="L6967" s="77">
        <v>170.83653000000001</v>
      </c>
      <c r="M6967" s="77">
        <v>0.39041415790874501</v>
      </c>
      <c r="N6967" s="77">
        <v>170.19951</v>
      </c>
      <c r="O6967" s="77">
        <v>0.76615379209963574</v>
      </c>
      <c r="P6967" s="77">
        <v>4549000</v>
      </c>
      <c r="Q6967" s="77">
        <v>7052000</v>
      </c>
      <c r="R6967" s="77">
        <v>0.65</v>
      </c>
      <c r="S6967" s="77">
        <v>24.417000000000002</v>
      </c>
      <c r="T6967" s="77">
        <v>7.4650000000000007</v>
      </c>
      <c r="U6967" s="77">
        <v>14.545999999999999</v>
      </c>
      <c r="V6967" s="77">
        <v>2.4721629559547469</v>
      </c>
      <c r="AC6967" s="77">
        <v>172.2</v>
      </c>
      <c r="AD6967" s="77">
        <v>168.34</v>
      </c>
      <c r="AH6967" s="77">
        <f>IF(AND(M6967&lt;Variables!$G$6,M6967&gt;Variables!$G$5),0,1)</f>
        <v>1</v>
      </c>
      <c r="AI6967" s="77">
        <f t="shared" si="220"/>
        <v>0</v>
      </c>
      <c r="AJ6967" s="77">
        <f>IF(I6967&gt;Variables!$G$7,0,1)</f>
        <v>1</v>
      </c>
      <c r="AK6967" s="77">
        <f>IF(F6967&gt;Variables!$G$8,0,1)</f>
        <v>1</v>
      </c>
      <c r="AL6967" s="77">
        <f>IF(G6967&gt;Variables!$G$9,0,1)</f>
        <v>1</v>
      </c>
      <c r="AM6967" s="77">
        <f>IF(AND(K6967&gt;Variables!$G$10,K6967&lt;Variables!$G$11),0,1)</f>
        <v>0</v>
      </c>
      <c r="AN6967" s="77">
        <f>IF(H6967&lt;Variables!$G$13,1,0)</f>
        <v>0</v>
      </c>
      <c r="AO6967" s="77">
        <f>IF(R6967&lt;Variables!$G$12,0,1)</f>
        <v>0</v>
      </c>
      <c r="AP6967" s="78">
        <f t="shared" si="221"/>
        <v>1</v>
      </c>
      <c r="AQ6967" s="77">
        <f>IF(V6967&lt;Variables!$G$15,1,0)</f>
        <v>1</v>
      </c>
      <c r="AR6967" s="77">
        <v>0</v>
      </c>
      <c r="AS6967" s="77">
        <v>1</v>
      </c>
      <c r="AT6967" s="77">
        <v>0</v>
      </c>
      <c r="AU6967" s="77">
        <v>0</v>
      </c>
      <c r="BA6967" s="77">
        <v>-0.11</v>
      </c>
    </row>
    <row r="6968" spans="3:53" x14ac:dyDescent="0.25">
      <c r="C6968" s="77" t="s">
        <v>796</v>
      </c>
      <c r="D6968" s="77" t="s">
        <v>488</v>
      </c>
      <c r="E6968" s="77">
        <v>6.74</v>
      </c>
      <c r="F6968" s="77">
        <v>50.56</v>
      </c>
      <c r="G6968" s="77">
        <v>-6.38</v>
      </c>
      <c r="H6968" s="77">
        <v>125.36</v>
      </c>
      <c r="I6968" s="77">
        <v>13.846</v>
      </c>
      <c r="J6968" s="77" t="s">
        <v>75</v>
      </c>
      <c r="K6968" s="77">
        <v>43.77</v>
      </c>
      <c r="L6968" s="77">
        <v>6.751125</v>
      </c>
      <c r="M6968" s="77">
        <v>-1.6663889351775339E-2</v>
      </c>
      <c r="N6968" s="77">
        <v>6.9798260000000001</v>
      </c>
      <c r="O6968" s="77">
        <v>-3.2927181852384289</v>
      </c>
      <c r="P6968" s="77">
        <v>137140000</v>
      </c>
      <c r="Q6968" s="77">
        <v>525460</v>
      </c>
      <c r="R6968" s="77">
        <v>260.99</v>
      </c>
      <c r="S6968" s="77">
        <v>24.417000000000002</v>
      </c>
      <c r="T6968" s="77">
        <v>7.4650000000000007</v>
      </c>
      <c r="U6968" s="77">
        <v>14.545999999999999</v>
      </c>
      <c r="V6968" s="77">
        <v>2.3025906404265961</v>
      </c>
      <c r="AC6968" s="77">
        <v>6.89</v>
      </c>
      <c r="AD6968" s="77">
        <v>6.1517999999999997</v>
      </c>
      <c r="AH6968" s="77">
        <f>IF(AND(M6968&lt;Variables!$G$6,M6968&gt;Variables!$G$5),0,1)</f>
        <v>1</v>
      </c>
      <c r="AI6968" s="77">
        <f t="shared" si="220"/>
        <v>1</v>
      </c>
      <c r="AJ6968" s="77">
        <f>IF(I6968&gt;Variables!$G$7,0,1)</f>
        <v>1</v>
      </c>
      <c r="AK6968" s="77">
        <f>IF(F6968&gt;Variables!$G$8,0,1)</f>
        <v>0</v>
      </c>
      <c r="AL6968" s="77">
        <f>IF(G6968&gt;Variables!$G$9,0,1)</f>
        <v>1</v>
      </c>
      <c r="AM6968" s="77">
        <f>IF(AND(K6968&gt;Variables!$G$10,K6968&lt;Variables!$G$11),0,1)</f>
        <v>1</v>
      </c>
      <c r="AN6968" s="77">
        <f>IF(H6968&lt;Variables!$G$13,1,0)</f>
        <v>1</v>
      </c>
      <c r="AO6968" s="77">
        <f>IF(R6968&lt;Variables!$G$12,0,1)</f>
        <v>1</v>
      </c>
      <c r="AP6968" s="78">
        <f t="shared" si="221"/>
        <v>1</v>
      </c>
      <c r="AQ6968" s="77">
        <f>IF(V6968&lt;Variables!$G$15,1,0)</f>
        <v>1</v>
      </c>
      <c r="AR6968" s="77">
        <v>1</v>
      </c>
      <c r="AS6968" s="77">
        <v>0</v>
      </c>
      <c r="AT6968" s="77">
        <v>0</v>
      </c>
      <c r="AU6968" s="77">
        <v>0</v>
      </c>
      <c r="BA6968" s="77">
        <v>2</v>
      </c>
    </row>
    <row r="6969" spans="3:53" x14ac:dyDescent="0.25">
      <c r="C6969" s="77" t="s">
        <v>796</v>
      </c>
      <c r="D6969" s="77" t="s">
        <v>123</v>
      </c>
      <c r="E6969" s="77">
        <v>13.67</v>
      </c>
      <c r="F6969" s="77">
        <v>7.36</v>
      </c>
      <c r="G6969" s="77">
        <v>-2.58</v>
      </c>
      <c r="H6969" s="77">
        <v>5380</v>
      </c>
      <c r="I6969" s="77">
        <v>224.50200000000001</v>
      </c>
      <c r="J6969" s="77" t="s">
        <v>75</v>
      </c>
      <c r="K6969" s="77">
        <v>51.71</v>
      </c>
      <c r="L6969" s="77">
        <v>13.584745</v>
      </c>
      <c r="M6969" s="77">
        <v>3.8683096370216982E-2</v>
      </c>
      <c r="N6969" s="77">
        <v>13.520659999999999</v>
      </c>
      <c r="O6969" s="77">
        <v>0.51284478716277304</v>
      </c>
      <c r="P6969" s="77">
        <v>103544000</v>
      </c>
      <c r="Q6969" s="77">
        <v>51236000</v>
      </c>
      <c r="R6969" s="77">
        <v>2.02</v>
      </c>
      <c r="S6969" s="77">
        <v>24.417000000000002</v>
      </c>
      <c r="T6969" s="77">
        <v>7.4650000000000007</v>
      </c>
      <c r="U6969" s="77">
        <v>14.545999999999999</v>
      </c>
      <c r="V6969" s="77">
        <v>2.383518803796612</v>
      </c>
      <c r="AC6969" s="77">
        <v>14.18</v>
      </c>
      <c r="AD6969" s="77">
        <v>13.31</v>
      </c>
      <c r="AH6969" s="77">
        <f>IF(AND(M6969&lt;Variables!$G$6,M6969&gt;Variables!$G$5),0,1)</f>
        <v>1</v>
      </c>
      <c r="AI6969" s="77">
        <f t="shared" si="220"/>
        <v>0</v>
      </c>
      <c r="AJ6969" s="77">
        <f>IF(I6969&gt;Variables!$G$7,0,1)</f>
        <v>0</v>
      </c>
      <c r="AK6969" s="77">
        <f>IF(F6969&gt;Variables!$G$8,0,1)</f>
        <v>1</v>
      </c>
      <c r="AL6969" s="77">
        <f>IF(G6969&gt;Variables!$G$9,0,1)</f>
        <v>1</v>
      </c>
      <c r="AM6969" s="77">
        <f>IF(AND(K6969&gt;Variables!$G$10,K6969&lt;Variables!$G$11),0,1)</f>
        <v>1</v>
      </c>
      <c r="AN6969" s="77">
        <f>IF(H6969&lt;Variables!$G$13,1,0)</f>
        <v>0</v>
      </c>
      <c r="AO6969" s="77">
        <f>IF(R6969&lt;Variables!$G$12,0,1)</f>
        <v>0</v>
      </c>
      <c r="AP6969" s="78">
        <f t="shared" si="221"/>
        <v>1</v>
      </c>
      <c r="AQ6969" s="77">
        <f>IF(V6969&lt;Variables!$G$15,1,0)</f>
        <v>1</v>
      </c>
      <c r="AR6969" s="77">
        <v>0</v>
      </c>
      <c r="AS6969" s="77">
        <v>0</v>
      </c>
      <c r="AT6969" s="77">
        <v>1</v>
      </c>
      <c r="AU6969" s="77">
        <v>0</v>
      </c>
      <c r="BA6969" s="77">
        <v>-1.56</v>
      </c>
    </row>
    <row r="6970" spans="3:53" x14ac:dyDescent="0.25">
      <c r="C6970" s="77" t="s">
        <v>796</v>
      </c>
      <c r="D6970" s="77" t="s">
        <v>201</v>
      </c>
      <c r="E6970" s="77">
        <v>43.43</v>
      </c>
      <c r="F6970" s="77">
        <v>7.41</v>
      </c>
      <c r="G6970" s="77">
        <v>6.98</v>
      </c>
      <c r="H6970" s="77">
        <v>-99999</v>
      </c>
      <c r="I6970" s="77">
        <v>2898.3069999999998</v>
      </c>
      <c r="J6970" s="77" t="s">
        <v>75</v>
      </c>
      <c r="K6970" s="77">
        <v>49.45</v>
      </c>
      <c r="L6970" s="77">
        <v>43.416470588235299</v>
      </c>
      <c r="M6970" s="77">
        <v>-0.21068176891394361</v>
      </c>
      <c r="N6970" s="77">
        <v>43.242507894736853</v>
      </c>
      <c r="O6970" s="77">
        <v>0.19076623738834969</v>
      </c>
      <c r="P6970" s="77">
        <v>352337</v>
      </c>
      <c r="Q6970" s="77">
        <v>2055000</v>
      </c>
      <c r="R6970" s="77">
        <v>0.17</v>
      </c>
      <c r="S6970" s="77">
        <v>24.417000000000002</v>
      </c>
      <c r="T6970" s="77">
        <v>7.4650000000000007</v>
      </c>
      <c r="U6970" s="77">
        <v>14.545999999999999</v>
      </c>
      <c r="V6970" s="77">
        <v>2.36644507907002</v>
      </c>
      <c r="AC6970" s="77">
        <v>45.98</v>
      </c>
      <c r="AD6970" s="77">
        <v>43.05</v>
      </c>
      <c r="AH6970" s="77">
        <f>IF(AND(M6970&lt;Variables!$G$6,M6970&gt;Variables!$G$5),0,1)</f>
        <v>1</v>
      </c>
      <c r="AI6970" s="77">
        <f t="shared" si="220"/>
        <v>0</v>
      </c>
      <c r="AJ6970" s="77">
        <f>IF(I6970&gt;Variables!$G$7,0,1)</f>
        <v>0</v>
      </c>
      <c r="AK6970" s="77">
        <f>IF(F6970&gt;Variables!$G$8,0,1)</f>
        <v>1</v>
      </c>
      <c r="AL6970" s="77">
        <f>IF(G6970&gt;Variables!$G$9,0,1)</f>
        <v>1</v>
      </c>
      <c r="AM6970" s="77">
        <f>IF(AND(K6970&gt;Variables!$G$10,K6970&lt;Variables!$G$11),0,1)</f>
        <v>1</v>
      </c>
      <c r="AN6970" s="77">
        <f>IF(H6970&lt;Variables!$G$13,1,0)</f>
        <v>1</v>
      </c>
      <c r="AO6970" s="77">
        <f>IF(R6970&lt;Variables!$G$12,0,1)</f>
        <v>0</v>
      </c>
      <c r="AP6970" s="78">
        <f t="shared" si="221"/>
        <v>1</v>
      </c>
      <c r="AQ6970" s="77">
        <f>IF(V6970&lt;Variables!$G$15,1,0)</f>
        <v>1</v>
      </c>
      <c r="AR6970" s="77">
        <v>0</v>
      </c>
      <c r="AS6970" s="77">
        <v>1</v>
      </c>
      <c r="AT6970" s="77">
        <v>0</v>
      </c>
      <c r="AU6970" s="77">
        <v>0</v>
      </c>
      <c r="BA6970" s="77">
        <v>0.76</v>
      </c>
    </row>
    <row r="6971" spans="3:53" x14ac:dyDescent="0.25">
      <c r="C6971" s="77" t="s">
        <v>796</v>
      </c>
      <c r="D6971" s="77" t="s">
        <v>546</v>
      </c>
      <c r="E6971" s="77">
        <v>19</v>
      </c>
      <c r="F6971" s="77">
        <v>7.54</v>
      </c>
      <c r="G6971" s="77">
        <v>6.28</v>
      </c>
      <c r="H6971" s="77">
        <v>5410</v>
      </c>
      <c r="I6971" s="77">
        <v>0.748</v>
      </c>
      <c r="J6971" s="77" t="s">
        <v>75</v>
      </c>
      <c r="K6971" s="77">
        <v>52.66</v>
      </c>
      <c r="L6971" s="77">
        <v>19.00272</v>
      </c>
      <c r="M6971" s="77">
        <v>-0.16692347200823629</v>
      </c>
      <c r="N6971" s="77">
        <v>18.874041999999999</v>
      </c>
      <c r="O6971" s="77">
        <v>0.51371084158867919</v>
      </c>
      <c r="P6971" s="77">
        <v>6676000</v>
      </c>
      <c r="Q6971" s="77">
        <v>15192000</v>
      </c>
      <c r="R6971" s="77">
        <v>0.44</v>
      </c>
      <c r="S6971" s="77">
        <v>24.417000000000002</v>
      </c>
      <c r="T6971" s="77">
        <v>7.4650000000000007</v>
      </c>
      <c r="U6971" s="77">
        <v>14.545999999999999</v>
      </c>
      <c r="V6971" s="77">
        <v>2.400179929738059</v>
      </c>
      <c r="AC6971" s="77">
        <v>19.414999999999999</v>
      </c>
      <c r="AD6971" s="77">
        <v>18.7501</v>
      </c>
      <c r="AH6971" s="77">
        <f>IF(AND(M6971&lt;Variables!$G$6,M6971&gt;Variables!$G$5),0,1)</f>
        <v>1</v>
      </c>
      <c r="AI6971" s="77">
        <f t="shared" si="220"/>
        <v>0</v>
      </c>
      <c r="AJ6971" s="77">
        <f>IF(I6971&gt;Variables!$G$7,0,1)</f>
        <v>1</v>
      </c>
      <c r="AK6971" s="77">
        <f>IF(F6971&gt;Variables!$G$8,0,1)</f>
        <v>1</v>
      </c>
      <c r="AL6971" s="77">
        <f>IF(G6971&gt;Variables!$G$9,0,1)</f>
        <v>1</v>
      </c>
      <c r="AM6971" s="77">
        <f>IF(AND(K6971&gt;Variables!$G$10,K6971&lt;Variables!$G$11),0,1)</f>
        <v>1</v>
      </c>
      <c r="AN6971" s="77">
        <f>IF(H6971&lt;Variables!$G$13,1,0)</f>
        <v>0</v>
      </c>
      <c r="AO6971" s="77">
        <f>IF(R6971&lt;Variables!$G$12,0,1)</f>
        <v>0</v>
      </c>
      <c r="AP6971" s="78">
        <f t="shared" si="221"/>
        <v>1</v>
      </c>
      <c r="AQ6971" s="77">
        <f>IF(V6971&lt;Variables!$G$15,1,0)</f>
        <v>1</v>
      </c>
      <c r="AR6971" s="77">
        <v>0</v>
      </c>
      <c r="AS6971" s="77">
        <v>1</v>
      </c>
      <c r="AT6971" s="77">
        <v>0</v>
      </c>
      <c r="AU6971" s="77">
        <v>0</v>
      </c>
      <c r="BA6971" s="77">
        <v>0.15</v>
      </c>
    </row>
    <row r="6972" spans="3:53" x14ac:dyDescent="0.25">
      <c r="C6972" s="77" t="s">
        <v>796</v>
      </c>
      <c r="D6972" s="77" t="s">
        <v>533</v>
      </c>
      <c r="E6972" s="77">
        <v>15.82</v>
      </c>
      <c r="F6972" s="77">
        <v>8.08</v>
      </c>
      <c r="G6972" s="77">
        <v>0.83</v>
      </c>
      <c r="H6972" s="77">
        <v>5410</v>
      </c>
      <c r="I6972" s="77">
        <v>9.6000000000000002E-2</v>
      </c>
      <c r="J6972" s="77" t="s">
        <v>75</v>
      </c>
      <c r="K6972" s="77">
        <v>55.77</v>
      </c>
      <c r="L6972" s="77">
        <v>15.730917647058821</v>
      </c>
      <c r="M6972" s="77">
        <v>0.31582615875219722</v>
      </c>
      <c r="N6972" s="77">
        <v>15.762609090909089</v>
      </c>
      <c r="O6972" s="77">
        <v>0.1141366190530482</v>
      </c>
      <c r="P6972" s="77">
        <v>918356</v>
      </c>
      <c r="Q6972" s="77">
        <v>1500000</v>
      </c>
      <c r="R6972" s="77">
        <v>0.61</v>
      </c>
      <c r="S6972" s="77">
        <v>24.417000000000002</v>
      </c>
      <c r="T6972" s="77">
        <v>7.4650000000000007</v>
      </c>
      <c r="U6972" s="77">
        <v>14.545999999999999</v>
      </c>
      <c r="V6972" s="77">
        <v>2.4133028685612739</v>
      </c>
      <c r="AC6972" s="77">
        <v>15.789899999999999</v>
      </c>
      <c r="AD6972" s="77">
        <v>15.29</v>
      </c>
      <c r="AH6972" s="77">
        <f>IF(AND(M6972&lt;Variables!$G$6,M6972&gt;Variables!$G$5),0,1)</f>
        <v>1</v>
      </c>
      <c r="AI6972" s="77">
        <f t="shared" si="220"/>
        <v>1</v>
      </c>
      <c r="AJ6972" s="77">
        <f>IF(I6972&gt;Variables!$G$7,0,1)</f>
        <v>1</v>
      </c>
      <c r="AK6972" s="77">
        <f>IF(F6972&gt;Variables!$G$8,0,1)</f>
        <v>1</v>
      </c>
      <c r="AL6972" s="77">
        <f>IF(G6972&gt;Variables!$G$9,0,1)</f>
        <v>1</v>
      </c>
      <c r="AM6972" s="77">
        <f>IF(AND(K6972&gt;Variables!$G$10,K6972&lt;Variables!$G$11),0,1)</f>
        <v>1</v>
      </c>
      <c r="AN6972" s="77">
        <f>IF(H6972&lt;Variables!$G$13,1,0)</f>
        <v>0</v>
      </c>
      <c r="AO6972" s="77">
        <f>IF(R6972&lt;Variables!$G$12,0,1)</f>
        <v>0</v>
      </c>
      <c r="AP6972" s="78">
        <f t="shared" si="221"/>
        <v>1</v>
      </c>
      <c r="AQ6972" s="77">
        <f>IF(V6972&lt;Variables!$G$15,1,0)</f>
        <v>1</v>
      </c>
      <c r="AR6972" s="77">
        <v>0</v>
      </c>
      <c r="AS6972" s="77">
        <v>0</v>
      </c>
      <c r="AT6972" s="77">
        <v>1</v>
      </c>
      <c r="AU6972" s="77">
        <v>0</v>
      </c>
      <c r="BA6972" s="77">
        <v>-2.25</v>
      </c>
    </row>
    <row r="6973" spans="3:53" x14ac:dyDescent="0.25">
      <c r="C6973" s="77" t="s">
        <v>796</v>
      </c>
      <c r="D6973" s="77" t="s">
        <v>540</v>
      </c>
      <c r="E6973" s="77">
        <v>14.3</v>
      </c>
      <c r="F6973" s="77">
        <v>8.31</v>
      </c>
      <c r="G6973" s="77">
        <v>7.41</v>
      </c>
      <c r="H6973" s="77">
        <v>2350</v>
      </c>
      <c r="I6973" s="77">
        <v>0.03</v>
      </c>
      <c r="J6973" s="77" t="s">
        <v>75</v>
      </c>
      <c r="K6973" s="77">
        <v>69.930000000000007</v>
      </c>
      <c r="L6973" s="77">
        <v>14.274495</v>
      </c>
      <c r="M6973" s="77">
        <v>0.52895041120542574</v>
      </c>
      <c r="N6973" s="77">
        <v>14.183706000000001</v>
      </c>
      <c r="O6973" s="77">
        <v>1.172429828988256</v>
      </c>
      <c r="P6973" s="77">
        <v>2215000</v>
      </c>
      <c r="Q6973" s="77">
        <v>4329000</v>
      </c>
      <c r="R6973" s="77">
        <v>0.51</v>
      </c>
      <c r="S6973" s="77">
        <v>24.417000000000002</v>
      </c>
      <c r="T6973" s="77">
        <v>7.4650000000000007</v>
      </c>
      <c r="U6973" s="77">
        <v>14.545999999999999</v>
      </c>
      <c r="V6973" s="77">
        <v>2.529276846172563</v>
      </c>
      <c r="AC6973" s="77">
        <v>14.38</v>
      </c>
      <c r="AD6973" s="77">
        <v>14.1</v>
      </c>
      <c r="AH6973" s="77">
        <f>IF(AND(M6973&lt;Variables!$G$6,M6973&gt;Variables!$G$5),0,1)</f>
        <v>1</v>
      </c>
      <c r="AI6973" s="77">
        <f t="shared" si="220"/>
        <v>0</v>
      </c>
      <c r="AJ6973" s="77">
        <f>IF(I6973&gt;Variables!$G$7,0,1)</f>
        <v>1</v>
      </c>
      <c r="AK6973" s="77">
        <f>IF(F6973&gt;Variables!$G$8,0,1)</f>
        <v>1</v>
      </c>
      <c r="AL6973" s="77">
        <f>IF(G6973&gt;Variables!$G$9,0,1)</f>
        <v>1</v>
      </c>
      <c r="AM6973" s="77">
        <f>IF(AND(K6973&gt;Variables!$G$10,K6973&lt;Variables!$G$11),0,1)</f>
        <v>0</v>
      </c>
      <c r="AN6973" s="77">
        <f>IF(H6973&lt;Variables!$G$13,1,0)</f>
        <v>0</v>
      </c>
      <c r="AO6973" s="77">
        <f>IF(R6973&lt;Variables!$G$12,0,1)</f>
        <v>0</v>
      </c>
      <c r="AP6973" s="78">
        <f t="shared" si="221"/>
        <v>1</v>
      </c>
      <c r="AQ6973" s="77">
        <f>IF(V6973&lt;Variables!$G$15,1,0)</f>
        <v>1</v>
      </c>
      <c r="AR6973" s="77">
        <v>0</v>
      </c>
      <c r="AS6973" s="77">
        <v>0</v>
      </c>
      <c r="AT6973" s="77">
        <v>0</v>
      </c>
      <c r="AU6973" s="77">
        <v>1</v>
      </c>
      <c r="BA6973" s="77">
        <v>-0.25</v>
      </c>
    </row>
    <row r="6974" spans="3:53" x14ac:dyDescent="0.25">
      <c r="C6974" s="77" t="s">
        <v>796</v>
      </c>
      <c r="D6974" s="77" t="s">
        <v>177</v>
      </c>
      <c r="E6974" s="77">
        <v>55.77</v>
      </c>
      <c r="F6974" s="77">
        <v>8.49</v>
      </c>
      <c r="G6974" s="77">
        <v>9.6999999999999993</v>
      </c>
      <c r="H6974" s="77">
        <v>10510</v>
      </c>
      <c r="I6974" s="77">
        <v>248.61099999999999</v>
      </c>
      <c r="J6974" s="77" t="s">
        <v>75</v>
      </c>
      <c r="K6974" s="77">
        <v>71.11</v>
      </c>
      <c r="L6974" s="77">
        <v>54.924958823529423</v>
      </c>
      <c r="M6974" s="77">
        <v>0.74654799066490507</v>
      </c>
      <c r="N6974" s="77">
        <v>54.345280000000002</v>
      </c>
      <c r="O6974" s="77">
        <v>1.8211701181777069</v>
      </c>
      <c r="P6974" s="77">
        <v>604351</v>
      </c>
      <c r="Q6974" s="77">
        <v>1774000</v>
      </c>
      <c r="R6974" s="77">
        <v>0.34</v>
      </c>
      <c r="S6974" s="77">
        <v>24.417000000000002</v>
      </c>
      <c r="T6974" s="77">
        <v>7.4650000000000007</v>
      </c>
      <c r="U6974" s="77">
        <v>14.545999999999999</v>
      </c>
      <c r="V6974" s="77">
        <v>2.520775546339193</v>
      </c>
      <c r="AC6974" s="77">
        <v>57.29</v>
      </c>
      <c r="AD6974" s="77">
        <v>55.05</v>
      </c>
      <c r="AH6974" s="77">
        <f>IF(AND(M6974&lt;Variables!$G$6,M6974&gt;Variables!$G$5),0,1)</f>
        <v>1</v>
      </c>
      <c r="AI6974" s="77">
        <f t="shared" si="220"/>
        <v>0</v>
      </c>
      <c r="AJ6974" s="77">
        <f>IF(I6974&gt;Variables!$G$7,0,1)</f>
        <v>0</v>
      </c>
      <c r="AK6974" s="77">
        <f>IF(F6974&gt;Variables!$G$8,0,1)</f>
        <v>1</v>
      </c>
      <c r="AL6974" s="77">
        <f>IF(G6974&gt;Variables!$G$9,0,1)</f>
        <v>1</v>
      </c>
      <c r="AM6974" s="77">
        <f>IF(AND(K6974&gt;Variables!$G$10,K6974&lt;Variables!$G$11),0,1)</f>
        <v>1</v>
      </c>
      <c r="AN6974" s="77">
        <f>IF(H6974&lt;Variables!$G$13,1,0)</f>
        <v>0</v>
      </c>
      <c r="AO6974" s="77">
        <f>IF(R6974&lt;Variables!$G$12,0,1)</f>
        <v>0</v>
      </c>
      <c r="AP6974" s="78">
        <f t="shared" si="221"/>
        <v>1</v>
      </c>
      <c r="AQ6974" s="77">
        <f>IF(V6974&lt;Variables!$G$15,1,0)</f>
        <v>1</v>
      </c>
      <c r="AR6974" s="77">
        <v>0</v>
      </c>
      <c r="AS6974" s="77">
        <v>0</v>
      </c>
      <c r="AT6974" s="77">
        <v>0</v>
      </c>
      <c r="AU6974" s="77">
        <v>1</v>
      </c>
      <c r="BA6974" s="77">
        <v>-0.78</v>
      </c>
    </row>
    <row r="6975" spans="3:53" x14ac:dyDescent="0.25">
      <c r="C6975" s="77" t="s">
        <v>796</v>
      </c>
      <c r="D6975" s="77" t="s">
        <v>507</v>
      </c>
      <c r="E6975" s="77">
        <v>26.67</v>
      </c>
      <c r="F6975" s="77">
        <v>10.76</v>
      </c>
      <c r="G6975" s="77">
        <v>10.039999999999999</v>
      </c>
      <c r="H6975" s="77">
        <v>3900</v>
      </c>
      <c r="I6975" s="77">
        <v>242.04499999999999</v>
      </c>
      <c r="J6975" s="77" t="s">
        <v>75</v>
      </c>
      <c r="K6975" s="77">
        <v>74.64</v>
      </c>
      <c r="L6975" s="77">
        <v>26.381515</v>
      </c>
      <c r="M6975" s="77">
        <v>1.066978147388427</v>
      </c>
      <c r="N6975" s="77">
        <v>26.133806</v>
      </c>
      <c r="O6975" s="77">
        <v>2.0249404162562339</v>
      </c>
      <c r="P6975" s="77">
        <v>7195000</v>
      </c>
      <c r="Q6975" s="77">
        <v>9769000</v>
      </c>
      <c r="R6975" s="77">
        <v>0.74</v>
      </c>
      <c r="S6975" s="77">
        <v>24.417000000000002</v>
      </c>
      <c r="T6975" s="77">
        <v>7.4650000000000007</v>
      </c>
      <c r="U6975" s="77">
        <v>14.545999999999999</v>
      </c>
      <c r="V6975" s="77">
        <v>2.5186024617667329</v>
      </c>
      <c r="AC6975" s="77">
        <v>26.84</v>
      </c>
      <c r="AD6975" s="77">
        <v>25.94</v>
      </c>
      <c r="AH6975" s="77">
        <f>IF(AND(M6975&lt;Variables!$G$6,M6975&gt;Variables!$G$5),0,1)</f>
        <v>1</v>
      </c>
      <c r="AI6975" s="77">
        <f t="shared" si="220"/>
        <v>0</v>
      </c>
      <c r="AJ6975" s="77">
        <f>IF(I6975&gt;Variables!$G$7,0,1)</f>
        <v>0</v>
      </c>
      <c r="AK6975" s="77">
        <f>IF(F6975&gt;Variables!$G$8,0,1)</f>
        <v>0</v>
      </c>
      <c r="AL6975" s="77">
        <f>IF(G6975&gt;Variables!$G$9,0,1)</f>
        <v>1</v>
      </c>
      <c r="AM6975" s="77">
        <f>IF(AND(K6975&gt;Variables!$G$10,K6975&lt;Variables!$G$11),0,1)</f>
        <v>1</v>
      </c>
      <c r="AN6975" s="77">
        <f>IF(H6975&lt;Variables!$G$13,1,0)</f>
        <v>0</v>
      </c>
      <c r="AO6975" s="77">
        <f>IF(R6975&lt;Variables!$G$12,0,1)</f>
        <v>0</v>
      </c>
      <c r="AP6975" s="78">
        <f t="shared" si="221"/>
        <v>1</v>
      </c>
      <c r="AQ6975" s="77">
        <f>IF(V6975&lt;Variables!$G$15,1,0)</f>
        <v>1</v>
      </c>
      <c r="AR6975" s="77">
        <v>0</v>
      </c>
      <c r="AS6975" s="77">
        <v>0</v>
      </c>
      <c r="AT6975" s="77">
        <v>1</v>
      </c>
      <c r="AU6975" s="77">
        <v>0</v>
      </c>
      <c r="BA6975" s="77">
        <v>-2.25</v>
      </c>
    </row>
    <row r="6976" spans="3:53" x14ac:dyDescent="0.25">
      <c r="C6976" s="77" t="s">
        <v>796</v>
      </c>
      <c r="D6976" s="77" t="s">
        <v>512</v>
      </c>
      <c r="E6976" s="77">
        <v>30.49</v>
      </c>
      <c r="F6976" s="77">
        <v>13.73</v>
      </c>
      <c r="G6976" s="77">
        <v>5.86</v>
      </c>
      <c r="H6976" s="77">
        <v>1140</v>
      </c>
      <c r="I6976" s="77">
        <v>1514.586</v>
      </c>
      <c r="J6976" s="77" t="s">
        <v>75</v>
      </c>
      <c r="K6976" s="77">
        <v>26.71</v>
      </c>
      <c r="L6976" s="77">
        <v>30.765555555555551</v>
      </c>
      <c r="M6976" s="77">
        <v>-1.1881974791433429</v>
      </c>
      <c r="N6976" s="77">
        <v>31.02882553191489</v>
      </c>
      <c r="O6976" s="77">
        <v>-2.0265850258112819</v>
      </c>
      <c r="P6976" s="77">
        <v>427640</v>
      </c>
      <c r="Q6976" s="77">
        <v>282830</v>
      </c>
      <c r="R6976" s="77">
        <v>1.51</v>
      </c>
      <c r="S6976" s="77">
        <v>24.417000000000002</v>
      </c>
      <c r="T6976" s="77">
        <v>7.4650000000000007</v>
      </c>
      <c r="U6976" s="77">
        <v>14.545999999999999</v>
      </c>
      <c r="V6976" s="77">
        <v>2.0766887659503772</v>
      </c>
      <c r="AC6976" s="77">
        <v>30.83</v>
      </c>
      <c r="AD6976" s="77">
        <v>28.9</v>
      </c>
      <c r="AH6976" s="77">
        <f>IF(AND(M6976&lt;Variables!$G$6,M6976&gt;Variables!$G$5),0,1)</f>
        <v>0</v>
      </c>
      <c r="AI6976" s="77">
        <f t="shared" si="220"/>
        <v>1</v>
      </c>
      <c r="AJ6976" s="77">
        <f>IF(I6976&gt;Variables!$G$7,0,1)</f>
        <v>0</v>
      </c>
      <c r="AK6976" s="77">
        <f>IF(F6976&gt;Variables!$G$8,0,1)</f>
        <v>0</v>
      </c>
      <c r="AL6976" s="77">
        <f>IF(G6976&gt;Variables!$G$9,0,1)</f>
        <v>1</v>
      </c>
      <c r="AM6976" s="77">
        <f>IF(AND(K6976&gt;Variables!$G$10,K6976&lt;Variables!$G$11),0,1)</f>
        <v>1</v>
      </c>
      <c r="AN6976" s="77">
        <f>IF(H6976&lt;Variables!$G$13,1,0)</f>
        <v>1</v>
      </c>
      <c r="AO6976" s="77">
        <f>IF(R6976&lt;Variables!$G$12,0,1)</f>
        <v>0</v>
      </c>
      <c r="AP6976" s="78">
        <f t="shared" si="221"/>
        <v>1</v>
      </c>
      <c r="AQ6976" s="77">
        <f>IF(V6976&lt;Variables!$G$15,1,0)</f>
        <v>1</v>
      </c>
      <c r="AR6976" s="77">
        <v>0</v>
      </c>
      <c r="AS6976" s="77">
        <v>0</v>
      </c>
      <c r="AT6976" s="77">
        <v>1</v>
      </c>
      <c r="AU6976" s="77">
        <v>0</v>
      </c>
      <c r="BA6976" s="77">
        <v>-1.93</v>
      </c>
    </row>
    <row r="6977" spans="3:53" x14ac:dyDescent="0.25">
      <c r="C6977" s="77" t="s">
        <v>796</v>
      </c>
      <c r="D6977" s="77" t="s">
        <v>501</v>
      </c>
      <c r="E6977" s="77">
        <v>29.74</v>
      </c>
      <c r="F6977" s="77">
        <v>14.41</v>
      </c>
      <c r="G6977" s="77">
        <v>10.65</v>
      </c>
      <c r="H6977" s="77">
        <v>3860</v>
      </c>
      <c r="I6977" s="77">
        <v>4.1000000000000002E-2</v>
      </c>
      <c r="J6977" s="77" t="s">
        <v>75</v>
      </c>
      <c r="K6977" s="77">
        <v>42.06</v>
      </c>
      <c r="L6977" s="77">
        <v>29.635364705882349</v>
      </c>
      <c r="M6977" s="77">
        <v>-5.1845847131760991E-2</v>
      </c>
      <c r="N6977" s="77">
        <v>30.099070212765952</v>
      </c>
      <c r="O6977" s="77">
        <v>-1.591644557055981</v>
      </c>
      <c r="P6977" s="77">
        <v>544467</v>
      </c>
      <c r="Q6977" s="77">
        <v>245553</v>
      </c>
      <c r="R6977" s="77">
        <v>2.2200000000000002</v>
      </c>
      <c r="S6977" s="77">
        <v>24.417000000000002</v>
      </c>
      <c r="T6977" s="77">
        <v>7.4650000000000007</v>
      </c>
      <c r="U6977" s="77">
        <v>14.545999999999999</v>
      </c>
      <c r="V6977" s="77">
        <v>2.2849007294216839</v>
      </c>
      <c r="AC6977" s="77">
        <v>30.09</v>
      </c>
      <c r="AD6977" s="77">
        <v>28.98</v>
      </c>
      <c r="AH6977" s="77">
        <f>IF(AND(M6977&lt;Variables!$G$6,M6977&gt;Variables!$G$5),0,1)</f>
        <v>1</v>
      </c>
      <c r="AI6977" s="77">
        <f t="shared" si="220"/>
        <v>1</v>
      </c>
      <c r="AJ6977" s="77">
        <f>IF(I6977&gt;Variables!$G$7,0,1)</f>
        <v>1</v>
      </c>
      <c r="AK6977" s="77">
        <f>IF(F6977&gt;Variables!$G$8,0,1)</f>
        <v>0</v>
      </c>
      <c r="AL6977" s="77">
        <f>IF(G6977&gt;Variables!$G$9,0,1)</f>
        <v>0</v>
      </c>
      <c r="AM6977" s="77">
        <f>IF(AND(K6977&gt;Variables!$G$10,K6977&lt;Variables!$G$11),0,1)</f>
        <v>1</v>
      </c>
      <c r="AN6977" s="77">
        <f>IF(H6977&lt;Variables!$G$13,1,0)</f>
        <v>0</v>
      </c>
      <c r="AO6977" s="77">
        <f>IF(R6977&lt;Variables!$G$12,0,1)</f>
        <v>1</v>
      </c>
      <c r="AP6977" s="78">
        <f t="shared" si="221"/>
        <v>1</v>
      </c>
      <c r="AQ6977" s="77">
        <f>IF(V6977&lt;Variables!$G$15,1,0)</f>
        <v>1</v>
      </c>
      <c r="AR6977" s="77">
        <v>0</v>
      </c>
      <c r="AS6977" s="77">
        <v>0</v>
      </c>
      <c r="AT6977" s="77">
        <v>1</v>
      </c>
      <c r="AU6977" s="77">
        <v>0</v>
      </c>
      <c r="BA6977" s="77">
        <v>-1.97</v>
      </c>
    </row>
    <row r="6978" spans="3:53" x14ac:dyDescent="0.25">
      <c r="C6978" s="77" t="s">
        <v>796</v>
      </c>
      <c r="D6978" s="77" t="s">
        <v>542</v>
      </c>
      <c r="E6978" s="77">
        <v>2.7</v>
      </c>
      <c r="F6978" s="77">
        <v>14.84</v>
      </c>
      <c r="G6978" s="77">
        <v>10.25</v>
      </c>
      <c r="H6978" s="77">
        <v>183.99</v>
      </c>
      <c r="I6978" s="77">
        <v>186.26599999999999</v>
      </c>
      <c r="J6978" s="77" t="s">
        <v>75</v>
      </c>
      <c r="K6978" s="77">
        <v>58.57</v>
      </c>
      <c r="L6978" s="77">
        <v>2.6755117647058819</v>
      </c>
      <c r="M6978" s="77">
        <v>0.54151267377104073</v>
      </c>
      <c r="N6978" s="77">
        <v>2.6739159090909088</v>
      </c>
      <c r="O6978" s="77">
        <v>0.60151820236409304</v>
      </c>
      <c r="P6978" s="77">
        <v>1780000</v>
      </c>
      <c r="Q6978" s="77">
        <v>2950000</v>
      </c>
      <c r="R6978" s="77">
        <v>0.6</v>
      </c>
      <c r="S6978" s="77">
        <v>24.417000000000002</v>
      </c>
      <c r="T6978" s="77">
        <v>7.4650000000000007</v>
      </c>
      <c r="U6978" s="77">
        <v>14.545999999999999</v>
      </c>
      <c r="V6978" s="77">
        <v>2.4283033451640921</v>
      </c>
      <c r="AC6978" s="77">
        <v>2.75</v>
      </c>
      <c r="AD6978" s="77">
        <v>2.64</v>
      </c>
      <c r="AH6978" s="77">
        <f>IF(AND(M6978&lt;Variables!$G$6,M6978&gt;Variables!$G$5),0,1)</f>
        <v>1</v>
      </c>
      <c r="AI6978" s="77">
        <f t="shared" si="220"/>
        <v>0</v>
      </c>
      <c r="AJ6978" s="77">
        <f>IF(I6978&gt;Variables!$G$7,0,1)</f>
        <v>0</v>
      </c>
      <c r="AK6978" s="77">
        <f>IF(F6978&gt;Variables!$G$8,0,1)</f>
        <v>0</v>
      </c>
      <c r="AL6978" s="77">
        <f>IF(G6978&gt;Variables!$G$9,0,1)</f>
        <v>1</v>
      </c>
      <c r="AM6978" s="77">
        <f>IF(AND(K6978&gt;Variables!$G$10,K6978&lt;Variables!$G$11),0,1)</f>
        <v>1</v>
      </c>
      <c r="AN6978" s="77">
        <f>IF(H6978&lt;Variables!$G$13,1,0)</f>
        <v>1</v>
      </c>
      <c r="AO6978" s="77">
        <f>IF(R6978&lt;Variables!$G$12,0,1)</f>
        <v>0</v>
      </c>
      <c r="AP6978" s="78">
        <f t="shared" si="221"/>
        <v>1</v>
      </c>
      <c r="AQ6978" s="77">
        <f>IF(V6978&lt;Variables!$G$15,1,0)</f>
        <v>1</v>
      </c>
      <c r="AR6978" s="77">
        <v>0</v>
      </c>
      <c r="AS6978" s="77">
        <v>0</v>
      </c>
      <c r="AT6978" s="77">
        <v>1</v>
      </c>
      <c r="AU6978" s="77">
        <v>0</v>
      </c>
      <c r="BA6978" s="77">
        <v>-1.0900000000000001</v>
      </c>
    </row>
    <row r="6979" spans="3:53" x14ac:dyDescent="0.25">
      <c r="C6979" s="77" t="s">
        <v>796</v>
      </c>
      <c r="D6979" s="77" t="s">
        <v>524</v>
      </c>
      <c r="E6979" s="77">
        <v>8.32</v>
      </c>
      <c r="F6979" s="77">
        <v>38.19</v>
      </c>
      <c r="G6979" s="77">
        <v>35.630000000000003</v>
      </c>
      <c r="H6979" s="77">
        <v>208.66</v>
      </c>
      <c r="I6979" s="77">
        <v>-8.4179999999999993</v>
      </c>
      <c r="J6979" s="77" t="s">
        <v>75</v>
      </c>
      <c r="K6979" s="77">
        <v>55.03</v>
      </c>
      <c r="L6979" s="77">
        <v>8.2431799999999988</v>
      </c>
      <c r="M6979" s="77">
        <v>0.20404746711828381</v>
      </c>
      <c r="N6979" s="77">
        <v>8.1493739999999999</v>
      </c>
      <c r="O6979" s="77">
        <v>1.3574785008026371</v>
      </c>
      <c r="P6979" s="77">
        <v>98600000</v>
      </c>
      <c r="Q6979" s="77">
        <v>18770000</v>
      </c>
      <c r="R6979" s="77">
        <v>5.25</v>
      </c>
      <c r="S6979" s="77">
        <v>24.417000000000002</v>
      </c>
      <c r="T6979" s="77">
        <v>7.4650000000000007</v>
      </c>
      <c r="U6979" s="77">
        <v>14.545999999999999</v>
      </c>
      <c r="V6979" s="77">
        <v>2.410841441757186</v>
      </c>
      <c r="AC6979" s="77">
        <v>8.32</v>
      </c>
      <c r="AD6979" s="77">
        <v>7.22</v>
      </c>
      <c r="AH6979" s="77">
        <f>IF(AND(M6979&lt;Variables!$G$6,M6979&gt;Variables!$G$5),0,1)</f>
        <v>1</v>
      </c>
      <c r="AI6979" s="77">
        <f t="shared" si="220"/>
        <v>0</v>
      </c>
      <c r="AJ6979" s="77">
        <f>IF(I6979&gt;Variables!$G$7,0,1)</f>
        <v>1</v>
      </c>
      <c r="AK6979" s="77">
        <f>IF(F6979&gt;Variables!$G$8,0,1)</f>
        <v>0</v>
      </c>
      <c r="AL6979" s="77">
        <f>IF(G6979&gt;Variables!$G$9,0,1)</f>
        <v>0</v>
      </c>
      <c r="AM6979" s="77">
        <f>IF(AND(K6979&gt;Variables!$G$10,K6979&lt;Variables!$G$11),0,1)</f>
        <v>1</v>
      </c>
      <c r="AN6979" s="77">
        <f>IF(H6979&lt;Variables!$G$13,1,0)</f>
        <v>1</v>
      </c>
      <c r="AO6979" s="77">
        <f>IF(R6979&lt;Variables!$G$12,0,1)</f>
        <v>1</v>
      </c>
      <c r="AP6979" s="78">
        <f t="shared" si="221"/>
        <v>1</v>
      </c>
      <c r="AQ6979" s="77">
        <f>IF(V6979&lt;Variables!$G$15,1,0)</f>
        <v>1</v>
      </c>
      <c r="AR6979" s="77">
        <v>0</v>
      </c>
      <c r="AS6979" s="77">
        <v>0</v>
      </c>
      <c r="AT6979" s="77">
        <v>1</v>
      </c>
      <c r="AU6979" s="77">
        <v>0</v>
      </c>
      <c r="BA6979" s="77">
        <v>-2.25</v>
      </c>
    </row>
    <row r="6980" spans="3:53" x14ac:dyDescent="0.25">
      <c r="C6980" s="77" t="s">
        <v>796</v>
      </c>
      <c r="D6980" s="77" t="s">
        <v>502</v>
      </c>
      <c r="E6980" s="77">
        <v>15.87</v>
      </c>
      <c r="F6980" s="77">
        <v>18.73</v>
      </c>
      <c r="G6980" s="77">
        <v>14.49</v>
      </c>
      <c r="H6980" s="77">
        <v>512.29999999999995</v>
      </c>
      <c r="I6980" s="77">
        <v>293.988</v>
      </c>
      <c r="J6980" s="77" t="s">
        <v>75</v>
      </c>
      <c r="K6980" s="77">
        <v>50.96</v>
      </c>
      <c r="L6980" s="77">
        <v>15.66208</v>
      </c>
      <c r="M6980" s="77">
        <v>0.88059823471721232</v>
      </c>
      <c r="N6980" s="77">
        <v>15.943668000000001</v>
      </c>
      <c r="O6980" s="77">
        <v>-0.90109753916100044</v>
      </c>
      <c r="P6980" s="77">
        <v>6760000</v>
      </c>
      <c r="Q6980" s="77">
        <v>311380</v>
      </c>
      <c r="R6980" s="77">
        <v>21.71</v>
      </c>
      <c r="S6980" s="77">
        <v>24.417000000000002</v>
      </c>
      <c r="T6980" s="77">
        <v>7.4650000000000007</v>
      </c>
      <c r="U6980" s="77">
        <v>14.545999999999999</v>
      </c>
      <c r="V6980" s="77">
        <v>2.3516086049035638</v>
      </c>
      <c r="AC6980" s="77">
        <v>16.61</v>
      </c>
      <c r="AD6980" s="77">
        <v>15.52</v>
      </c>
      <c r="AH6980" s="77">
        <f>IF(AND(M6980&lt;Variables!$G$6,M6980&gt;Variables!$G$5),0,1)</f>
        <v>1</v>
      </c>
      <c r="AI6980" s="77">
        <f t="shared" si="220"/>
        <v>1</v>
      </c>
      <c r="AJ6980" s="77">
        <f>IF(I6980&gt;Variables!$G$7,0,1)</f>
        <v>0</v>
      </c>
      <c r="AK6980" s="77">
        <f>IF(F6980&gt;Variables!$G$8,0,1)</f>
        <v>0</v>
      </c>
      <c r="AL6980" s="77">
        <f>IF(G6980&gt;Variables!$G$9,0,1)</f>
        <v>0</v>
      </c>
      <c r="AM6980" s="77">
        <f>IF(AND(K6980&gt;Variables!$G$10,K6980&lt;Variables!$G$11),0,1)</f>
        <v>1</v>
      </c>
      <c r="AN6980" s="77">
        <f>IF(H6980&lt;Variables!$G$13,1,0)</f>
        <v>1</v>
      </c>
      <c r="AO6980" s="77">
        <f>IF(R6980&lt;Variables!$G$12,0,1)</f>
        <v>1</v>
      </c>
      <c r="AP6980" s="78">
        <f t="shared" si="221"/>
        <v>1</v>
      </c>
      <c r="AQ6980" s="77">
        <f>IF(V6980&lt;Variables!$G$15,1,0)</f>
        <v>1</v>
      </c>
      <c r="AR6980" s="77">
        <v>1</v>
      </c>
      <c r="AS6980" s="77">
        <v>0</v>
      </c>
      <c r="AT6980" s="77">
        <v>0</v>
      </c>
      <c r="AU6980" s="77">
        <v>0</v>
      </c>
      <c r="BA6980" s="77">
        <v>2</v>
      </c>
    </row>
    <row r="6981" spans="3:53" x14ac:dyDescent="0.25">
      <c r="C6981" s="77" t="s">
        <v>796</v>
      </c>
      <c r="D6981" s="77" t="s">
        <v>83</v>
      </c>
      <c r="E6981" s="77">
        <v>31.1</v>
      </c>
      <c r="F6981" s="77">
        <v>7.19</v>
      </c>
      <c r="G6981" s="77">
        <v>3.46</v>
      </c>
      <c r="H6981" s="77">
        <v>26840</v>
      </c>
      <c r="I6981" s="77">
        <v>38.685000000000002</v>
      </c>
      <c r="J6981" s="77" t="s">
        <v>75</v>
      </c>
      <c r="K6981" s="77">
        <v>48.63</v>
      </c>
      <c r="L6981" s="77">
        <v>31.002300000000002</v>
      </c>
      <c r="M6981" s="77">
        <v>-5.5802311441416647E-2</v>
      </c>
      <c r="N6981" s="77">
        <v>30.965447999999999</v>
      </c>
      <c r="O6981" s="77">
        <v>6.3141343861704655E-2</v>
      </c>
      <c r="P6981" s="77">
        <v>8334000</v>
      </c>
      <c r="Q6981" s="77">
        <v>14015000</v>
      </c>
      <c r="R6981" s="77">
        <v>0.59</v>
      </c>
      <c r="S6981" s="77">
        <v>24.417000000000002</v>
      </c>
      <c r="T6981" s="77">
        <v>7.4650000000000007</v>
      </c>
      <c r="U6981" s="77">
        <v>14.545999999999999</v>
      </c>
      <c r="V6981" s="77">
        <v>2.3540368749041201</v>
      </c>
      <c r="AC6981" s="77">
        <v>31.29</v>
      </c>
      <c r="AD6981" s="77">
        <v>30.74</v>
      </c>
      <c r="AH6981" s="77">
        <f>IF(AND(M6981&lt;Variables!$G$6,M6981&gt;Variables!$G$5),0,1)</f>
        <v>1</v>
      </c>
      <c r="AI6981" s="77">
        <f t="shared" si="220"/>
        <v>0</v>
      </c>
      <c r="AJ6981" s="77">
        <f>IF(I6981&gt;Variables!$G$7,0,1)</f>
        <v>1</v>
      </c>
      <c r="AK6981" s="77">
        <f>IF(F6981&gt;Variables!$G$8,0,1)</f>
        <v>1</v>
      </c>
      <c r="AL6981" s="77">
        <f>IF(G6981&gt;Variables!$G$9,0,1)</f>
        <v>1</v>
      </c>
      <c r="AM6981" s="77">
        <f>IF(AND(K6981&gt;Variables!$G$10,K6981&lt;Variables!$G$11),0,1)</f>
        <v>1</v>
      </c>
      <c r="AN6981" s="77">
        <f>IF(H6981&lt;Variables!$G$13,1,0)</f>
        <v>0</v>
      </c>
      <c r="AO6981" s="77">
        <f>IF(R6981&lt;Variables!$G$12,0,1)</f>
        <v>0</v>
      </c>
      <c r="AP6981" s="78">
        <f t="shared" si="221"/>
        <v>1</v>
      </c>
      <c r="AQ6981" s="77">
        <f>IF(V6981&lt;Variables!$G$15,1,0)</f>
        <v>1</v>
      </c>
      <c r="AR6981" s="77">
        <v>0</v>
      </c>
      <c r="AS6981" s="77">
        <v>1</v>
      </c>
      <c r="AT6981" s="77">
        <v>0</v>
      </c>
      <c r="AU6981" s="77">
        <v>0</v>
      </c>
      <c r="BA6981" s="77">
        <v>-0.04</v>
      </c>
    </row>
    <row r="6982" spans="3:53" x14ac:dyDescent="0.25">
      <c r="C6982" s="77" t="s">
        <v>796</v>
      </c>
      <c r="D6982" s="77" t="s">
        <v>530</v>
      </c>
      <c r="E6982" s="77">
        <v>52.61</v>
      </c>
      <c r="F6982" s="77">
        <v>9.27</v>
      </c>
      <c r="G6982" s="77">
        <v>0.28999999999999998</v>
      </c>
      <c r="H6982" s="77">
        <v>-99999</v>
      </c>
      <c r="I6982" s="77">
        <v>52.503999999999998</v>
      </c>
      <c r="J6982" s="77" t="s">
        <v>75</v>
      </c>
      <c r="K6982" s="77">
        <v>-99999</v>
      </c>
      <c r="L6982" s="77">
        <v>-99999</v>
      </c>
      <c r="M6982" s="77">
        <v>-99999</v>
      </c>
      <c r="N6982" s="77">
        <v>-99999</v>
      </c>
      <c r="O6982" s="77">
        <v>-99999</v>
      </c>
      <c r="P6982" s="77">
        <v>15311</v>
      </c>
      <c r="Q6982" s="77">
        <v>1670</v>
      </c>
      <c r="R6982" s="77">
        <v>9.17</v>
      </c>
      <c r="S6982" s="77">
        <v>24.417000000000002</v>
      </c>
      <c r="T6982" s="77">
        <v>7.4650000000000007</v>
      </c>
      <c r="U6982" s="77">
        <v>14.545999999999999</v>
      </c>
      <c r="V6982" s="77">
        <v>-99999</v>
      </c>
      <c r="AC6982" s="77">
        <v>52.45</v>
      </c>
      <c r="AD6982" s="77">
        <v>52.45</v>
      </c>
      <c r="AH6982" s="77">
        <f>IF(AND(M6982&lt;Variables!$G$6,M6982&gt;Variables!$G$5),0,1)</f>
        <v>1</v>
      </c>
      <c r="AI6982" s="77">
        <f t="shared" si="220"/>
        <v>1</v>
      </c>
      <c r="AJ6982" s="77">
        <f>IF(I6982&gt;Variables!$G$7,0,1)</f>
        <v>0</v>
      </c>
      <c r="AK6982" s="77">
        <f>IF(F6982&gt;Variables!$G$8,0,1)</f>
        <v>0</v>
      </c>
      <c r="AL6982" s="77">
        <f>IF(G6982&gt;Variables!$G$9,0,1)</f>
        <v>1</v>
      </c>
      <c r="AM6982" s="77">
        <f>IF(AND(K6982&gt;Variables!$G$10,K6982&lt;Variables!$G$11),0,1)</f>
        <v>1</v>
      </c>
      <c r="AN6982" s="77">
        <f>IF(H6982&lt;Variables!$G$13,1,0)</f>
        <v>1</v>
      </c>
      <c r="AO6982" s="77">
        <f>IF(R6982&lt;Variables!$G$12,0,1)</f>
        <v>1</v>
      </c>
      <c r="AP6982" s="78">
        <f t="shared" si="221"/>
        <v>1</v>
      </c>
      <c r="AQ6982" s="77">
        <f>IF(V6982&lt;Variables!$G$15,1,0)</f>
        <v>1</v>
      </c>
      <c r="AR6982" s="77">
        <v>0</v>
      </c>
      <c r="AS6982" s="77">
        <v>0</v>
      </c>
      <c r="AT6982" s="77">
        <v>0</v>
      </c>
      <c r="AU6982" s="77">
        <v>0</v>
      </c>
      <c r="BA6982" s="77">
        <v>0</v>
      </c>
    </row>
    <row r="6983" spans="3:53" x14ac:dyDescent="0.25">
      <c r="C6983" s="77" t="s">
        <v>796</v>
      </c>
      <c r="D6983" s="77" t="s">
        <v>451</v>
      </c>
      <c r="E6983" s="77">
        <v>23.59</v>
      </c>
      <c r="F6983" s="77">
        <v>9.41</v>
      </c>
      <c r="G6983" s="77">
        <v>7.45</v>
      </c>
      <c r="H6983" s="77">
        <v>12530</v>
      </c>
      <c r="I6983" s="77">
        <v>15.173</v>
      </c>
      <c r="J6983" s="77" t="s">
        <v>74</v>
      </c>
      <c r="K6983" s="77">
        <v>51.87</v>
      </c>
      <c r="L6983" s="77">
        <v>23.509842105263161</v>
      </c>
      <c r="M6983" s="77">
        <v>4.3206988338591663E-2</v>
      </c>
      <c r="N6983" s="77">
        <v>23.498504255319151</v>
      </c>
      <c r="O6983" s="77">
        <v>9.1477076358960643E-2</v>
      </c>
      <c r="P6983" s="77">
        <v>836015</v>
      </c>
      <c r="Q6983" s="77">
        <v>1175000</v>
      </c>
      <c r="R6983" s="77">
        <v>0.71</v>
      </c>
      <c r="S6983" s="77">
        <v>24.417000000000002</v>
      </c>
      <c r="T6983" s="77">
        <v>7.4650000000000007</v>
      </c>
      <c r="U6983" s="77">
        <v>14.545999999999999</v>
      </c>
      <c r="V6983" s="77">
        <v>2.385016476370255</v>
      </c>
      <c r="AC6983" s="77">
        <v>23.614999999999998</v>
      </c>
      <c r="AD6983" s="77">
        <v>23.22</v>
      </c>
      <c r="AH6983" s="77">
        <f>IF(AND(M6983&lt;Variables!$G$6,M6983&gt;Variables!$G$5),0,1)</f>
        <v>1</v>
      </c>
      <c r="AI6983" s="77">
        <f t="shared" si="220"/>
        <v>0</v>
      </c>
      <c r="AJ6983" s="77">
        <f>IF(I6983&gt;Variables!$G$7,0,1)</f>
        <v>1</v>
      </c>
      <c r="AK6983" s="77">
        <f>IF(F6983&gt;Variables!$G$8,0,1)</f>
        <v>0</v>
      </c>
      <c r="AL6983" s="77">
        <f>IF(G6983&gt;Variables!$G$9,0,1)</f>
        <v>1</v>
      </c>
      <c r="AM6983" s="77">
        <f>IF(AND(K6983&gt;Variables!$G$10,K6983&lt;Variables!$G$11),0,1)</f>
        <v>1</v>
      </c>
      <c r="AN6983" s="77">
        <f>IF(H6983&lt;Variables!$G$13,1,0)</f>
        <v>0</v>
      </c>
      <c r="AO6983" s="77">
        <f>IF(R6983&lt;Variables!$G$12,0,1)</f>
        <v>0</v>
      </c>
      <c r="AP6983" s="78">
        <f t="shared" si="221"/>
        <v>0</v>
      </c>
      <c r="AQ6983" s="77">
        <f>IF(V6983&lt;Variables!$G$15,1,0)</f>
        <v>1</v>
      </c>
      <c r="AR6983" s="77">
        <v>0</v>
      </c>
      <c r="AS6983" s="77">
        <v>0</v>
      </c>
      <c r="AT6983" s="77">
        <v>1</v>
      </c>
      <c r="AU6983" s="77">
        <v>0</v>
      </c>
      <c r="BA6983" s="77">
        <v>-1.36</v>
      </c>
    </row>
    <row r="6984" spans="3:53" x14ac:dyDescent="0.25">
      <c r="C6984" s="77" t="s">
        <v>796</v>
      </c>
      <c r="D6984" s="77" t="s">
        <v>517</v>
      </c>
      <c r="E6984" s="77">
        <v>3.86</v>
      </c>
      <c r="F6984" s="77">
        <v>34.1</v>
      </c>
      <c r="G6984" s="77">
        <v>-0.46</v>
      </c>
      <c r="H6984" s="77">
        <v>-99999</v>
      </c>
      <c r="I6984" s="77">
        <v>0.875</v>
      </c>
      <c r="J6984" s="77" t="s">
        <v>74</v>
      </c>
      <c r="K6984" s="77">
        <v>-99999</v>
      </c>
      <c r="L6984" s="77">
        <v>-99999</v>
      </c>
      <c r="M6984" s="77">
        <v>-99999</v>
      </c>
      <c r="N6984" s="77">
        <v>-99999</v>
      </c>
      <c r="O6984" s="77">
        <v>-99999</v>
      </c>
      <c r="P6984" s="77">
        <v>40000</v>
      </c>
      <c r="Q6984" s="77">
        <v>0</v>
      </c>
      <c r="R6984" s="77">
        <v>1</v>
      </c>
      <c r="S6984" s="77">
        <v>24.417000000000002</v>
      </c>
      <c r="T6984" s="77">
        <v>7.4650000000000007</v>
      </c>
      <c r="U6984" s="77">
        <v>14.545999999999999</v>
      </c>
      <c r="V6984" s="77">
        <v>-99999</v>
      </c>
      <c r="AC6984" s="77">
        <v>-99999</v>
      </c>
      <c r="AD6984" s="77">
        <v>-99999</v>
      </c>
      <c r="AH6984" s="77">
        <f>IF(AND(M6984&lt;Variables!$G$6,M6984&gt;Variables!$G$5),0,1)</f>
        <v>1</v>
      </c>
      <c r="AI6984" s="77">
        <f t="shared" si="220"/>
        <v>1</v>
      </c>
      <c r="AJ6984" s="77">
        <f>IF(I6984&gt;Variables!$G$7,0,1)</f>
        <v>1</v>
      </c>
      <c r="AK6984" s="77">
        <f>IF(F6984&gt;Variables!$G$8,0,1)</f>
        <v>0</v>
      </c>
      <c r="AL6984" s="77">
        <f>IF(G6984&gt;Variables!$G$9,0,1)</f>
        <v>1</v>
      </c>
      <c r="AM6984" s="77">
        <f>IF(AND(K6984&gt;Variables!$G$10,K6984&lt;Variables!$G$11),0,1)</f>
        <v>1</v>
      </c>
      <c r="AN6984" s="77">
        <f>IF(H6984&lt;Variables!$G$13,1,0)</f>
        <v>1</v>
      </c>
      <c r="AO6984" s="77">
        <f>IF(R6984&lt;Variables!$G$12,0,1)</f>
        <v>0</v>
      </c>
      <c r="AP6984" s="78">
        <f t="shared" si="221"/>
        <v>0</v>
      </c>
      <c r="AQ6984" s="77">
        <f>IF(V6984&lt;Variables!$G$15,1,0)</f>
        <v>1</v>
      </c>
      <c r="AR6984" s="77">
        <v>0</v>
      </c>
      <c r="AS6984" s="77">
        <v>0</v>
      </c>
      <c r="AT6984" s="77">
        <v>0</v>
      </c>
      <c r="AU6984" s="77">
        <v>0</v>
      </c>
      <c r="BA6984" s="77">
        <v>0</v>
      </c>
    </row>
    <row r="6985" spans="3:53" x14ac:dyDescent="0.25">
      <c r="C6985" s="77" t="s">
        <v>796</v>
      </c>
      <c r="D6985" s="77" t="s">
        <v>491</v>
      </c>
      <c r="E6985" s="77">
        <v>13.97</v>
      </c>
      <c r="F6985" s="77">
        <v>6.45</v>
      </c>
      <c r="G6985" s="77">
        <v>-0.56999999999999995</v>
      </c>
      <c r="H6985" s="77">
        <v>12130</v>
      </c>
      <c r="I6985" s="77">
        <v>92.888999999999996</v>
      </c>
      <c r="J6985" s="77" t="s">
        <v>74</v>
      </c>
      <c r="K6985" s="77">
        <v>45.86</v>
      </c>
      <c r="L6985" s="77">
        <v>13.945</v>
      </c>
      <c r="M6985" s="77">
        <v>-0.1075654356400184</v>
      </c>
      <c r="N6985" s="77">
        <v>13.94375</v>
      </c>
      <c r="O6985" s="77">
        <v>-9.8610488570160124E-2</v>
      </c>
      <c r="P6985" s="77">
        <v>64347</v>
      </c>
      <c r="Q6985" s="77">
        <v>162862</v>
      </c>
      <c r="R6985" s="77">
        <v>0.4</v>
      </c>
      <c r="S6985" s="77">
        <v>24.417000000000002</v>
      </c>
      <c r="T6985" s="77">
        <v>7.4650000000000007</v>
      </c>
      <c r="U6985" s="77">
        <v>14.545999999999999</v>
      </c>
      <c r="V6985" s="77">
        <v>2.3256202145571891</v>
      </c>
      <c r="AC6985" s="77">
        <v>13.99</v>
      </c>
      <c r="AD6985" s="77">
        <v>13.86</v>
      </c>
      <c r="AH6985" s="77">
        <f>IF(AND(M6985&lt;Variables!$G$6,M6985&gt;Variables!$G$5),0,1)</f>
        <v>1</v>
      </c>
      <c r="AI6985" s="77">
        <f t="shared" si="220"/>
        <v>0</v>
      </c>
      <c r="AJ6985" s="77">
        <f>IF(I6985&gt;Variables!$G$7,0,1)</f>
        <v>0</v>
      </c>
      <c r="AK6985" s="77">
        <f>IF(F6985&gt;Variables!$G$8,0,1)</f>
        <v>1</v>
      </c>
      <c r="AL6985" s="77">
        <f>IF(G6985&gt;Variables!$G$9,0,1)</f>
        <v>1</v>
      </c>
      <c r="AM6985" s="77">
        <f>IF(AND(K6985&gt;Variables!$G$10,K6985&lt;Variables!$G$11),0,1)</f>
        <v>1</v>
      </c>
      <c r="AN6985" s="77">
        <f>IF(H6985&lt;Variables!$G$13,1,0)</f>
        <v>0</v>
      </c>
      <c r="AO6985" s="77">
        <f>IF(R6985&lt;Variables!$G$12,0,1)</f>
        <v>0</v>
      </c>
      <c r="AP6985" s="78">
        <f t="shared" si="221"/>
        <v>0</v>
      </c>
      <c r="AQ6985" s="77">
        <f>IF(V6985&lt;Variables!$G$15,1,0)</f>
        <v>1</v>
      </c>
      <c r="AR6985" s="77">
        <v>0</v>
      </c>
      <c r="AS6985" s="77">
        <v>0</v>
      </c>
      <c r="AT6985" s="77">
        <v>0</v>
      </c>
      <c r="AU6985" s="77">
        <v>0</v>
      </c>
      <c r="BA6985" s="77">
        <v>0</v>
      </c>
    </row>
    <row r="6986" spans="3:53" x14ac:dyDescent="0.25">
      <c r="C6986" s="77" t="s">
        <v>797</v>
      </c>
      <c r="D6986" s="77" t="s">
        <v>493</v>
      </c>
      <c r="E6986" s="77">
        <v>25.19</v>
      </c>
      <c r="F6986" s="77">
        <v>9.17</v>
      </c>
      <c r="G6986" s="77">
        <v>6.3</v>
      </c>
      <c r="H6986" s="77">
        <v>2730</v>
      </c>
      <c r="I6986" s="77">
        <v>198.69399999999999</v>
      </c>
      <c r="J6986" s="77" t="s">
        <v>74</v>
      </c>
      <c r="K6986" s="77">
        <v>65.650000000000006</v>
      </c>
      <c r="L6986" s="77">
        <v>25.047805</v>
      </c>
      <c r="M6986" s="77">
        <v>0.40799982273895158</v>
      </c>
      <c r="N6986" s="77">
        <v>24.954108000000009</v>
      </c>
      <c r="O6986" s="77">
        <v>0.78500902536766082</v>
      </c>
      <c r="P6986" s="77">
        <v>1985000</v>
      </c>
      <c r="Q6986" s="77">
        <v>3584000</v>
      </c>
      <c r="R6986" s="77">
        <v>0.55000000000000004</v>
      </c>
      <c r="S6986" s="77">
        <v>24.591000000000001</v>
      </c>
      <c r="T6986" s="77">
        <v>7.5150000000000006</v>
      </c>
      <c r="U6986" s="77">
        <v>14.704000000000001</v>
      </c>
      <c r="V6986" s="77">
        <v>2.5000855550204899</v>
      </c>
      <c r="AC6986" s="77">
        <v>25.19</v>
      </c>
      <c r="AD6986" s="77">
        <v>24.18</v>
      </c>
      <c r="AH6986" s="77">
        <f>IF(AND(M6986&lt;Variables!$G$6,M6986&gt;Variables!$G$5),0,1)</f>
        <v>1</v>
      </c>
      <c r="AI6986" s="77">
        <f t="shared" si="220"/>
        <v>0</v>
      </c>
      <c r="AJ6986" s="77">
        <f>IF(I6986&gt;Variables!$G$7,0,1)</f>
        <v>0</v>
      </c>
      <c r="AK6986" s="77">
        <f>IF(F6986&gt;Variables!$G$8,0,1)</f>
        <v>0</v>
      </c>
      <c r="AL6986" s="77">
        <f>IF(G6986&gt;Variables!$G$9,0,1)</f>
        <v>1</v>
      </c>
      <c r="AM6986" s="77">
        <f>IF(AND(K6986&gt;Variables!$G$10,K6986&lt;Variables!$G$11),0,1)</f>
        <v>0</v>
      </c>
      <c r="AN6986" s="77">
        <f>IF(H6986&lt;Variables!$G$13,1,0)</f>
        <v>0</v>
      </c>
      <c r="AO6986" s="77">
        <f>IF(R6986&lt;Variables!$G$12,0,1)</f>
        <v>0</v>
      </c>
      <c r="AP6986" s="78">
        <f t="shared" si="221"/>
        <v>0</v>
      </c>
      <c r="AQ6986" s="77">
        <f>IF(V6986&lt;Variables!$G$15,1,0)</f>
        <v>1</v>
      </c>
      <c r="AR6986" s="77">
        <v>0</v>
      </c>
      <c r="AS6986" s="77">
        <v>0</v>
      </c>
      <c r="AT6986" s="77">
        <v>1</v>
      </c>
      <c r="AU6986" s="77">
        <v>0</v>
      </c>
      <c r="BA6986" s="77">
        <v>-1.67</v>
      </c>
    </row>
    <row r="6987" spans="3:53" x14ac:dyDescent="0.25">
      <c r="C6987" s="77" t="s">
        <v>797</v>
      </c>
      <c r="D6987" s="77" t="s">
        <v>497</v>
      </c>
      <c r="E6987" s="77">
        <v>4.96</v>
      </c>
      <c r="F6987" s="77">
        <v>21.94</v>
      </c>
      <c r="G6987" s="77">
        <v>16.95</v>
      </c>
      <c r="H6987" s="77">
        <v>41.09</v>
      </c>
      <c r="I6987" s="77">
        <v>-15.753</v>
      </c>
      <c r="J6987" s="77" t="s">
        <v>74</v>
      </c>
      <c r="K6987" s="77">
        <v>44.39</v>
      </c>
      <c r="L6987" s="77">
        <v>4.9453947368421058</v>
      </c>
      <c r="M6987" s="77">
        <v>0.5015830783557188</v>
      </c>
      <c r="N6987" s="77">
        <v>5.1727673469387758</v>
      </c>
      <c r="O6987" s="77">
        <v>-3.9160343652156371</v>
      </c>
      <c r="P6987" s="77">
        <v>4480000</v>
      </c>
      <c r="Q6987" s="77">
        <v>49940</v>
      </c>
      <c r="R6987" s="77">
        <v>89.71</v>
      </c>
      <c r="S6987" s="77">
        <v>24.591000000000001</v>
      </c>
      <c r="T6987" s="77">
        <v>7.5150000000000006</v>
      </c>
      <c r="U6987" s="77">
        <v>14.704000000000001</v>
      </c>
      <c r="V6987" s="77">
        <v>2.303965728491685</v>
      </c>
      <c r="AC6987" s="77">
        <v>5.39</v>
      </c>
      <c r="AD6987" s="77">
        <v>4.82</v>
      </c>
      <c r="AH6987" s="77">
        <f>IF(AND(M6987&lt;Variables!$G$6,M6987&gt;Variables!$G$5),0,1)</f>
        <v>1</v>
      </c>
      <c r="AI6987" s="77">
        <f t="shared" si="220"/>
        <v>1</v>
      </c>
      <c r="AJ6987" s="77">
        <f>IF(I6987&gt;Variables!$G$7,0,1)</f>
        <v>1</v>
      </c>
      <c r="AK6987" s="77">
        <f>IF(F6987&gt;Variables!$G$8,0,1)</f>
        <v>0</v>
      </c>
      <c r="AL6987" s="77">
        <f>IF(G6987&gt;Variables!$G$9,0,1)</f>
        <v>0</v>
      </c>
      <c r="AM6987" s="77">
        <f>IF(AND(K6987&gt;Variables!$G$10,K6987&lt;Variables!$G$11),0,1)</f>
        <v>1</v>
      </c>
      <c r="AN6987" s="77">
        <f>IF(H6987&lt;Variables!$G$13,1,0)</f>
        <v>1</v>
      </c>
      <c r="AO6987" s="77">
        <f>IF(R6987&lt;Variables!$G$12,0,1)</f>
        <v>1</v>
      </c>
      <c r="AP6987" s="78">
        <f t="shared" si="221"/>
        <v>0</v>
      </c>
      <c r="AQ6987" s="77">
        <f>IF(V6987&lt;Variables!$G$15,1,0)</f>
        <v>1</v>
      </c>
      <c r="AR6987" s="77">
        <v>0</v>
      </c>
      <c r="AS6987" s="77">
        <v>0</v>
      </c>
      <c r="AT6987" s="77">
        <v>1</v>
      </c>
      <c r="AU6987" s="77">
        <v>0</v>
      </c>
      <c r="BA6987" s="77">
        <v>-2.25</v>
      </c>
    </row>
    <row r="6988" spans="3:53" x14ac:dyDescent="0.25">
      <c r="C6988" s="77" t="s">
        <v>797</v>
      </c>
      <c r="D6988" s="77" t="s">
        <v>123</v>
      </c>
      <c r="E6988" s="77">
        <v>13.75</v>
      </c>
      <c r="F6988" s="77">
        <v>8.31</v>
      </c>
      <c r="G6988" s="77">
        <v>-1.76</v>
      </c>
      <c r="H6988" s="77">
        <v>5380</v>
      </c>
      <c r="I6988" s="77">
        <v>225.63300000000001</v>
      </c>
      <c r="J6988" s="77" t="s">
        <v>75</v>
      </c>
      <c r="K6988" s="77">
        <v>59.55</v>
      </c>
      <c r="L6988" s="77">
        <v>13.631169999999999</v>
      </c>
      <c r="M6988" s="77">
        <v>0.54235990014062574</v>
      </c>
      <c r="N6988" s="77">
        <v>13.550312</v>
      </c>
      <c r="O6988" s="77">
        <v>1.142320560589319</v>
      </c>
      <c r="P6988" s="77">
        <v>104470000</v>
      </c>
      <c r="Q6988" s="77">
        <v>51236000</v>
      </c>
      <c r="R6988" s="77">
        <v>2.04</v>
      </c>
      <c r="S6988" s="77">
        <v>24.591000000000001</v>
      </c>
      <c r="T6988" s="77">
        <v>7.5150000000000006</v>
      </c>
      <c r="U6988" s="77">
        <v>14.704000000000001</v>
      </c>
      <c r="V6988" s="77">
        <v>2.4368781396065051</v>
      </c>
      <c r="AC6988" s="77">
        <v>14.18</v>
      </c>
      <c r="AD6988" s="77">
        <v>13.31</v>
      </c>
      <c r="AH6988" s="77">
        <f>IF(AND(M6988&lt;Variables!$G$6,M6988&gt;Variables!$G$5),0,1)</f>
        <v>1</v>
      </c>
      <c r="AI6988" s="77">
        <f t="shared" si="220"/>
        <v>0</v>
      </c>
      <c r="AJ6988" s="77">
        <f>IF(I6988&gt;Variables!$G$7,0,1)</f>
        <v>0</v>
      </c>
      <c r="AK6988" s="77">
        <f>IF(F6988&gt;Variables!$G$8,0,1)</f>
        <v>1</v>
      </c>
      <c r="AL6988" s="77">
        <f>IF(G6988&gt;Variables!$G$9,0,1)</f>
        <v>1</v>
      </c>
      <c r="AM6988" s="77">
        <f>IF(AND(K6988&gt;Variables!$G$10,K6988&lt;Variables!$G$11),0,1)</f>
        <v>1</v>
      </c>
      <c r="AN6988" s="77">
        <f>IF(H6988&lt;Variables!$G$13,1,0)</f>
        <v>0</v>
      </c>
      <c r="AO6988" s="77">
        <f>IF(R6988&lt;Variables!$G$12,0,1)</f>
        <v>0</v>
      </c>
      <c r="AP6988" s="78">
        <f t="shared" si="221"/>
        <v>1</v>
      </c>
      <c r="AQ6988" s="77">
        <f>IF(V6988&lt;Variables!$G$15,1,0)</f>
        <v>1</v>
      </c>
      <c r="AR6988" s="77">
        <v>0</v>
      </c>
      <c r="AS6988" s="77">
        <v>0</v>
      </c>
      <c r="AT6988" s="77">
        <v>1</v>
      </c>
      <c r="AU6988" s="77">
        <v>0</v>
      </c>
      <c r="BA6988" s="77">
        <v>-2.04</v>
      </c>
    </row>
    <row r="6989" spans="3:53" x14ac:dyDescent="0.25">
      <c r="C6989" s="77" t="s">
        <v>797</v>
      </c>
      <c r="D6989" s="77" t="s">
        <v>507</v>
      </c>
      <c r="E6989" s="77">
        <v>26.75</v>
      </c>
      <c r="F6989" s="77">
        <v>10.51</v>
      </c>
      <c r="G6989" s="77">
        <v>9.85</v>
      </c>
      <c r="H6989" s="77">
        <v>3900</v>
      </c>
      <c r="I6989" s="77">
        <v>241.78800000000001</v>
      </c>
      <c r="J6989" s="77" t="s">
        <v>75</v>
      </c>
      <c r="K6989" s="77">
        <v>66.19</v>
      </c>
      <c r="L6989" s="77">
        <v>26.495329999999999</v>
      </c>
      <c r="M6989" s="77">
        <v>0.45468390089875238</v>
      </c>
      <c r="N6989" s="77">
        <v>26.20369599999999</v>
      </c>
      <c r="O6989" s="77">
        <v>1.572694172608347</v>
      </c>
      <c r="P6989" s="77">
        <v>7283000</v>
      </c>
      <c r="Q6989" s="77">
        <v>9769000</v>
      </c>
      <c r="R6989" s="77">
        <v>0.75</v>
      </c>
      <c r="S6989" s="77">
        <v>24.591000000000001</v>
      </c>
      <c r="T6989" s="77">
        <v>7.5150000000000006</v>
      </c>
      <c r="U6989" s="77">
        <v>14.704000000000001</v>
      </c>
      <c r="V6989" s="77">
        <v>2.501647090733802</v>
      </c>
      <c r="AC6989" s="77">
        <v>26.84</v>
      </c>
      <c r="AD6989" s="77">
        <v>25.94</v>
      </c>
      <c r="AH6989" s="77">
        <f>IF(AND(M6989&lt;Variables!$G$6,M6989&gt;Variables!$G$5),0,1)</f>
        <v>1</v>
      </c>
      <c r="AI6989" s="77">
        <f t="shared" si="220"/>
        <v>0</v>
      </c>
      <c r="AJ6989" s="77">
        <f>IF(I6989&gt;Variables!$G$7,0,1)</f>
        <v>0</v>
      </c>
      <c r="AK6989" s="77">
        <f>IF(F6989&gt;Variables!$G$8,0,1)</f>
        <v>0</v>
      </c>
      <c r="AL6989" s="77">
        <f>IF(G6989&gt;Variables!$G$9,0,1)</f>
        <v>1</v>
      </c>
      <c r="AM6989" s="77">
        <f>IF(AND(K6989&gt;Variables!$G$10,K6989&lt;Variables!$G$11),0,1)</f>
        <v>0</v>
      </c>
      <c r="AN6989" s="77">
        <f>IF(H6989&lt;Variables!$G$13,1,0)</f>
        <v>0</v>
      </c>
      <c r="AO6989" s="77">
        <f>IF(R6989&lt;Variables!$G$12,0,1)</f>
        <v>0</v>
      </c>
      <c r="AP6989" s="78">
        <f t="shared" si="221"/>
        <v>1</v>
      </c>
      <c r="AQ6989" s="77">
        <f>IF(V6989&lt;Variables!$G$15,1,0)</f>
        <v>1</v>
      </c>
      <c r="AR6989" s="77">
        <v>0</v>
      </c>
      <c r="AS6989" s="77">
        <v>0</v>
      </c>
      <c r="AT6989" s="77">
        <v>1</v>
      </c>
      <c r="AU6989" s="77">
        <v>0</v>
      </c>
      <c r="BA6989" s="77">
        <v>-2.25</v>
      </c>
    </row>
    <row r="6990" spans="3:53" x14ac:dyDescent="0.25">
      <c r="C6990" s="77" t="s">
        <v>797</v>
      </c>
      <c r="D6990" s="77" t="s">
        <v>501</v>
      </c>
      <c r="E6990" s="77">
        <v>29.56</v>
      </c>
      <c r="F6990" s="77">
        <v>14.64</v>
      </c>
      <c r="G6990" s="77">
        <v>10.76</v>
      </c>
      <c r="H6990" s="77">
        <v>3860</v>
      </c>
      <c r="I6990" s="77">
        <v>4.2000000000000003E-2</v>
      </c>
      <c r="J6990" s="77" t="s">
        <v>75</v>
      </c>
      <c r="K6990" s="77">
        <v>44.51</v>
      </c>
      <c r="L6990" s="77">
        <v>29.60937222222222</v>
      </c>
      <c r="M6990" s="77">
        <v>0.13721256051245689</v>
      </c>
      <c r="N6990" s="77">
        <v>30.042597872340419</v>
      </c>
      <c r="O6990" s="77">
        <v>-1.3068040054614489</v>
      </c>
      <c r="P6990" s="77">
        <v>552538</v>
      </c>
      <c r="Q6990" s="77">
        <v>245553</v>
      </c>
      <c r="R6990" s="77">
        <v>2.25</v>
      </c>
      <c r="S6990" s="77">
        <v>24.591000000000001</v>
      </c>
      <c r="T6990" s="77">
        <v>7.5150000000000006</v>
      </c>
      <c r="U6990" s="77">
        <v>14.704000000000001</v>
      </c>
      <c r="V6990" s="77">
        <v>2.308731595039109</v>
      </c>
      <c r="AC6990" s="77">
        <v>30.09</v>
      </c>
      <c r="AD6990" s="77">
        <v>28.98</v>
      </c>
      <c r="AH6990" s="77">
        <f>IF(AND(M6990&lt;Variables!$G$6,M6990&gt;Variables!$G$5),0,1)</f>
        <v>1</v>
      </c>
      <c r="AI6990" s="77">
        <f t="shared" si="220"/>
        <v>1</v>
      </c>
      <c r="AJ6990" s="77">
        <f>IF(I6990&gt;Variables!$G$7,0,1)</f>
        <v>1</v>
      </c>
      <c r="AK6990" s="77">
        <f>IF(F6990&gt;Variables!$G$8,0,1)</f>
        <v>0</v>
      </c>
      <c r="AL6990" s="77">
        <f>IF(G6990&gt;Variables!$G$9,0,1)</f>
        <v>0</v>
      </c>
      <c r="AM6990" s="77">
        <f>IF(AND(K6990&gt;Variables!$G$10,K6990&lt;Variables!$G$11),0,1)</f>
        <v>1</v>
      </c>
      <c r="AN6990" s="77">
        <f>IF(H6990&lt;Variables!$G$13,1,0)</f>
        <v>0</v>
      </c>
      <c r="AO6990" s="77">
        <f>IF(R6990&lt;Variables!$G$12,0,1)</f>
        <v>1</v>
      </c>
      <c r="AP6990" s="78">
        <f t="shared" si="221"/>
        <v>1</v>
      </c>
      <c r="AQ6990" s="77">
        <f>IF(V6990&lt;Variables!$G$15,1,0)</f>
        <v>1</v>
      </c>
      <c r="AR6990" s="77">
        <v>0</v>
      </c>
      <c r="AS6990" s="77">
        <v>0</v>
      </c>
      <c r="AT6990" s="77">
        <v>1</v>
      </c>
      <c r="AU6990" s="77">
        <v>0</v>
      </c>
      <c r="BA6990" s="77">
        <v>-1.68</v>
      </c>
    </row>
    <row r="6991" spans="3:53" x14ac:dyDescent="0.25">
      <c r="C6991" s="77" t="s">
        <v>797</v>
      </c>
      <c r="D6991" s="77" t="s">
        <v>525</v>
      </c>
      <c r="E6991" s="77">
        <v>1.7</v>
      </c>
      <c r="F6991" s="77">
        <v>27.43</v>
      </c>
      <c r="G6991" s="77">
        <v>23.42</v>
      </c>
      <c r="H6991" s="77">
        <v>550.02</v>
      </c>
      <c r="I6991" s="77">
        <v>-15.728</v>
      </c>
      <c r="J6991" s="77" t="s">
        <v>74</v>
      </c>
      <c r="K6991" s="77">
        <v>49.13</v>
      </c>
      <c r="L6991" s="77">
        <v>1.7038549999999999</v>
      </c>
      <c r="M6991" s="77">
        <v>-0.76620369691084378</v>
      </c>
      <c r="N6991" s="77">
        <v>1.682086</v>
      </c>
      <c r="O6991" s="77">
        <v>0.5180472342080078</v>
      </c>
      <c r="P6991" s="77">
        <v>33480000</v>
      </c>
      <c r="Q6991" s="77">
        <v>3050000</v>
      </c>
      <c r="R6991" s="77">
        <v>10.98</v>
      </c>
      <c r="S6991" s="77">
        <v>24.591000000000001</v>
      </c>
      <c r="T6991" s="77">
        <v>7.5150000000000006</v>
      </c>
      <c r="U6991" s="77">
        <v>14.704000000000001</v>
      </c>
      <c r="V6991" s="77">
        <v>2.3759829633589722</v>
      </c>
      <c r="AC6991" s="77">
        <v>1.9</v>
      </c>
      <c r="AD6991" s="77">
        <v>1.56</v>
      </c>
      <c r="AH6991" s="77">
        <f>IF(AND(M6991&lt;Variables!$G$6,M6991&gt;Variables!$G$5),0,1)</f>
        <v>1</v>
      </c>
      <c r="AI6991" s="77">
        <f t="shared" si="220"/>
        <v>0</v>
      </c>
      <c r="AJ6991" s="77">
        <f>IF(I6991&gt;Variables!$G$7,0,1)</f>
        <v>1</v>
      </c>
      <c r="AK6991" s="77">
        <f>IF(F6991&gt;Variables!$G$8,0,1)</f>
        <v>0</v>
      </c>
      <c r="AL6991" s="77">
        <f>IF(G6991&gt;Variables!$G$9,0,1)</f>
        <v>0</v>
      </c>
      <c r="AM6991" s="77">
        <f>IF(AND(K6991&gt;Variables!$G$10,K6991&lt;Variables!$G$11),0,1)</f>
        <v>1</v>
      </c>
      <c r="AN6991" s="77">
        <f>IF(H6991&lt;Variables!$G$13,1,0)</f>
        <v>1</v>
      </c>
      <c r="AO6991" s="77">
        <f>IF(R6991&lt;Variables!$G$12,0,1)</f>
        <v>1</v>
      </c>
      <c r="AP6991" s="78">
        <f t="shared" si="221"/>
        <v>0</v>
      </c>
      <c r="AQ6991" s="77">
        <f>IF(V6991&lt;Variables!$G$15,1,0)</f>
        <v>1</v>
      </c>
      <c r="AR6991" s="77">
        <v>0</v>
      </c>
      <c r="AS6991" s="77">
        <v>0</v>
      </c>
      <c r="AT6991" s="77">
        <v>1</v>
      </c>
      <c r="AU6991" s="77">
        <v>0</v>
      </c>
      <c r="BA6991" s="77">
        <v>-2.25</v>
      </c>
    </row>
    <row r="6992" spans="3:53" x14ac:dyDescent="0.25">
      <c r="C6992" s="77" t="s">
        <v>797</v>
      </c>
      <c r="D6992" s="77" t="s">
        <v>546</v>
      </c>
      <c r="E6992" s="77">
        <v>19.03</v>
      </c>
      <c r="F6992" s="77">
        <v>7.58</v>
      </c>
      <c r="G6992" s="77">
        <v>6.41</v>
      </c>
      <c r="H6992" s="77">
        <v>5410</v>
      </c>
      <c r="I6992" s="77">
        <v>0.751</v>
      </c>
      <c r="J6992" s="77" t="s">
        <v>75</v>
      </c>
      <c r="K6992" s="77">
        <v>56.23</v>
      </c>
      <c r="L6992" s="77">
        <v>18.995304999999998</v>
      </c>
      <c r="M6992" s="77">
        <v>-1.605659924917699E-3</v>
      </c>
      <c r="N6992" s="77">
        <v>18.909096000000002</v>
      </c>
      <c r="O6992" s="77">
        <v>0.45429987768850971</v>
      </c>
      <c r="P6992" s="77">
        <v>6762000</v>
      </c>
      <c r="Q6992" s="77">
        <v>15192000</v>
      </c>
      <c r="R6992" s="77">
        <v>0.45</v>
      </c>
      <c r="S6992" s="77">
        <v>24.591000000000001</v>
      </c>
      <c r="T6992" s="77">
        <v>7.5150000000000006</v>
      </c>
      <c r="U6992" s="77">
        <v>14.704000000000001</v>
      </c>
      <c r="V6992" s="77">
        <v>2.4316134365767752</v>
      </c>
      <c r="AC6992" s="77">
        <v>19.414999999999999</v>
      </c>
      <c r="AD6992" s="77">
        <v>18.7501</v>
      </c>
      <c r="AH6992" s="77">
        <f>IF(AND(M6992&lt;Variables!$G$6,M6992&gt;Variables!$G$5),0,1)</f>
        <v>1</v>
      </c>
      <c r="AI6992" s="77">
        <f t="shared" si="220"/>
        <v>0</v>
      </c>
      <c r="AJ6992" s="77">
        <f>IF(I6992&gt;Variables!$G$7,0,1)</f>
        <v>1</v>
      </c>
      <c r="AK6992" s="77">
        <f>IF(F6992&gt;Variables!$G$8,0,1)</f>
        <v>1</v>
      </c>
      <c r="AL6992" s="77">
        <f>IF(G6992&gt;Variables!$G$9,0,1)</f>
        <v>1</v>
      </c>
      <c r="AM6992" s="77">
        <f>IF(AND(K6992&gt;Variables!$G$10,K6992&lt;Variables!$G$11),0,1)</f>
        <v>1</v>
      </c>
      <c r="AN6992" s="77">
        <f>IF(H6992&lt;Variables!$G$13,1,0)</f>
        <v>0</v>
      </c>
      <c r="AO6992" s="77">
        <f>IF(R6992&lt;Variables!$G$12,0,1)</f>
        <v>0</v>
      </c>
      <c r="AP6992" s="78">
        <f t="shared" si="221"/>
        <v>1</v>
      </c>
      <c r="AQ6992" s="77">
        <f>IF(V6992&lt;Variables!$G$15,1,0)</f>
        <v>1</v>
      </c>
      <c r="AR6992" s="77">
        <v>0</v>
      </c>
      <c r="AS6992" s="77">
        <v>1</v>
      </c>
      <c r="AT6992" s="77">
        <v>0</v>
      </c>
      <c r="AU6992" s="77">
        <v>0</v>
      </c>
      <c r="BA6992" s="77">
        <v>-0.12</v>
      </c>
    </row>
    <row r="6993" spans="3:53" x14ac:dyDescent="0.25">
      <c r="C6993" s="77" t="s">
        <v>797</v>
      </c>
      <c r="D6993" s="77" t="s">
        <v>177</v>
      </c>
      <c r="E6993" s="77">
        <v>55.85</v>
      </c>
      <c r="F6993" s="77">
        <v>9.2899999999999991</v>
      </c>
      <c r="G6993" s="77">
        <v>10.39</v>
      </c>
      <c r="H6993" s="77">
        <v>10510</v>
      </c>
      <c r="I6993" s="77">
        <v>249.86600000000001</v>
      </c>
      <c r="J6993" s="77" t="s">
        <v>75</v>
      </c>
      <c r="K6993" s="77">
        <v>71.599999999999994</v>
      </c>
      <c r="L6993" s="77">
        <v>55.29895789473683</v>
      </c>
      <c r="M6993" s="77">
        <v>0.68905838332160674</v>
      </c>
      <c r="N6993" s="77">
        <v>54.586619565217383</v>
      </c>
      <c r="O6993" s="77">
        <v>2.0030191345267321</v>
      </c>
      <c r="P6993" s="77">
        <v>620968</v>
      </c>
      <c r="Q6993" s="77">
        <v>1774000</v>
      </c>
      <c r="R6993" s="77">
        <v>0.35</v>
      </c>
      <c r="S6993" s="77">
        <v>24.591000000000001</v>
      </c>
      <c r="T6993" s="77">
        <v>7.5150000000000006</v>
      </c>
      <c r="U6993" s="77">
        <v>14.704000000000001</v>
      </c>
      <c r="V6993" s="77">
        <v>2.529876468835329</v>
      </c>
      <c r="AC6993" s="77">
        <v>57.29</v>
      </c>
      <c r="AD6993" s="77">
        <v>55.05</v>
      </c>
      <c r="AH6993" s="77">
        <f>IF(AND(M6993&lt;Variables!$G$6,M6993&gt;Variables!$G$5),0,1)</f>
        <v>1</v>
      </c>
      <c r="AI6993" s="77">
        <f t="shared" si="220"/>
        <v>0</v>
      </c>
      <c r="AJ6993" s="77">
        <f>IF(I6993&gt;Variables!$G$7,0,1)</f>
        <v>0</v>
      </c>
      <c r="AK6993" s="77">
        <f>IF(F6993&gt;Variables!$G$8,0,1)</f>
        <v>0</v>
      </c>
      <c r="AL6993" s="77">
        <f>IF(G6993&gt;Variables!$G$9,0,1)</f>
        <v>1</v>
      </c>
      <c r="AM6993" s="77">
        <f>IF(AND(K6993&gt;Variables!$G$10,K6993&lt;Variables!$G$11),0,1)</f>
        <v>1</v>
      </c>
      <c r="AN6993" s="77">
        <f>IF(H6993&lt;Variables!$G$13,1,0)</f>
        <v>0</v>
      </c>
      <c r="AO6993" s="77">
        <f>IF(R6993&lt;Variables!$G$12,0,1)</f>
        <v>0</v>
      </c>
      <c r="AP6993" s="78">
        <f t="shared" si="221"/>
        <v>1</v>
      </c>
      <c r="AQ6993" s="77">
        <f>IF(V6993&lt;Variables!$G$15,1,0)</f>
        <v>1</v>
      </c>
      <c r="AR6993" s="77">
        <v>0</v>
      </c>
      <c r="AS6993" s="77">
        <v>1</v>
      </c>
      <c r="AT6993" s="77">
        <v>0</v>
      </c>
      <c r="AU6993" s="77">
        <v>0</v>
      </c>
      <c r="BA6993" s="77">
        <v>-0.41</v>
      </c>
    </row>
    <row r="6994" spans="3:53" x14ac:dyDescent="0.25">
      <c r="C6994" s="77" t="s">
        <v>797</v>
      </c>
      <c r="D6994" s="77" t="s">
        <v>488</v>
      </c>
      <c r="E6994" s="77">
        <v>6.88</v>
      </c>
      <c r="F6994" s="77">
        <v>51.22</v>
      </c>
      <c r="G6994" s="77">
        <v>-5.69</v>
      </c>
      <c r="H6994" s="77">
        <v>125.36</v>
      </c>
      <c r="I6994" s="77">
        <v>13.923999999999999</v>
      </c>
      <c r="J6994" s="77" t="s">
        <v>75</v>
      </c>
      <c r="K6994" s="77">
        <v>51.34</v>
      </c>
      <c r="L6994" s="77">
        <v>6.7356550000000004</v>
      </c>
      <c r="M6994" s="77">
        <v>0.95677406280458377</v>
      </c>
      <c r="N6994" s="77">
        <v>6.9313420000000008</v>
      </c>
      <c r="O6994" s="77">
        <v>-1.893457284318119</v>
      </c>
      <c r="P6994" s="77">
        <v>137700000</v>
      </c>
      <c r="Q6994" s="77">
        <v>525460</v>
      </c>
      <c r="R6994" s="77">
        <v>262.06</v>
      </c>
      <c r="S6994" s="77">
        <v>24.591000000000001</v>
      </c>
      <c r="T6994" s="77">
        <v>7.5150000000000006</v>
      </c>
      <c r="U6994" s="77">
        <v>14.704000000000001</v>
      </c>
      <c r="V6994" s="77">
        <v>2.3523036352859519</v>
      </c>
      <c r="AC6994" s="77">
        <v>6.87</v>
      </c>
      <c r="AD6994" s="77">
        <v>6.1517999999999997</v>
      </c>
      <c r="AH6994" s="77">
        <f>IF(AND(M6994&lt;Variables!$G$6,M6994&gt;Variables!$G$5),0,1)</f>
        <v>1</v>
      </c>
      <c r="AI6994" s="77">
        <f t="shared" si="220"/>
        <v>1</v>
      </c>
      <c r="AJ6994" s="77">
        <f>IF(I6994&gt;Variables!$G$7,0,1)</f>
        <v>1</v>
      </c>
      <c r="AK6994" s="77">
        <f>IF(F6994&gt;Variables!$G$8,0,1)</f>
        <v>0</v>
      </c>
      <c r="AL6994" s="77">
        <f>IF(G6994&gt;Variables!$G$9,0,1)</f>
        <v>1</v>
      </c>
      <c r="AM6994" s="77">
        <f>IF(AND(K6994&gt;Variables!$G$10,K6994&lt;Variables!$G$11),0,1)</f>
        <v>1</v>
      </c>
      <c r="AN6994" s="77">
        <f>IF(H6994&lt;Variables!$G$13,1,0)</f>
        <v>1</v>
      </c>
      <c r="AO6994" s="77">
        <f>IF(R6994&lt;Variables!$G$12,0,1)</f>
        <v>1</v>
      </c>
      <c r="AP6994" s="78">
        <f t="shared" si="221"/>
        <v>1</v>
      </c>
      <c r="AQ6994" s="77">
        <f>IF(V6994&lt;Variables!$G$15,1,0)</f>
        <v>1</v>
      </c>
      <c r="AR6994" s="77">
        <v>0</v>
      </c>
      <c r="AS6994" s="77">
        <v>0</v>
      </c>
      <c r="AT6994" s="77">
        <v>1</v>
      </c>
      <c r="AU6994" s="77">
        <v>0</v>
      </c>
      <c r="BA6994" s="77">
        <v>-2.25</v>
      </c>
    </row>
    <row r="6995" spans="3:53" x14ac:dyDescent="0.25">
      <c r="C6995" s="77" t="s">
        <v>797</v>
      </c>
      <c r="D6995" s="77" t="s">
        <v>512</v>
      </c>
      <c r="E6995" s="77">
        <v>30.79</v>
      </c>
      <c r="F6995" s="77">
        <v>14.17</v>
      </c>
      <c r="G6995" s="77">
        <v>5.89</v>
      </c>
      <c r="H6995" s="77">
        <v>1140</v>
      </c>
      <c r="I6995" s="77">
        <v>1515.04</v>
      </c>
      <c r="J6995" s="77" t="s">
        <v>75</v>
      </c>
      <c r="K6995" s="77">
        <v>33.159999999999997</v>
      </c>
      <c r="L6995" s="77">
        <v>30.629535294117641</v>
      </c>
      <c r="M6995" s="77">
        <v>-0.71641731423782629</v>
      </c>
      <c r="N6995" s="77">
        <v>30.934278260869569</v>
      </c>
      <c r="O6995" s="77">
        <v>-1.694490029633652</v>
      </c>
      <c r="P6995" s="77">
        <v>433740</v>
      </c>
      <c r="Q6995" s="77">
        <v>282830</v>
      </c>
      <c r="R6995" s="77">
        <v>1.53</v>
      </c>
      <c r="S6995" s="77">
        <v>24.591000000000001</v>
      </c>
      <c r="T6995" s="77">
        <v>7.5150000000000006</v>
      </c>
      <c r="U6995" s="77">
        <v>14.704000000000001</v>
      </c>
      <c r="V6995" s="77">
        <v>2.1763222678229259</v>
      </c>
      <c r="AC6995" s="77">
        <v>30.83</v>
      </c>
      <c r="AD6995" s="77">
        <v>28.9</v>
      </c>
      <c r="AH6995" s="77">
        <f>IF(AND(M6995&lt;Variables!$G$6,M6995&gt;Variables!$G$5),0,1)</f>
        <v>1</v>
      </c>
      <c r="AI6995" s="77">
        <f t="shared" si="220"/>
        <v>1</v>
      </c>
      <c r="AJ6995" s="77">
        <f>IF(I6995&gt;Variables!$G$7,0,1)</f>
        <v>0</v>
      </c>
      <c r="AK6995" s="77">
        <f>IF(F6995&gt;Variables!$G$8,0,1)</f>
        <v>0</v>
      </c>
      <c r="AL6995" s="77">
        <f>IF(G6995&gt;Variables!$G$9,0,1)</f>
        <v>1</v>
      </c>
      <c r="AM6995" s="77">
        <f>IF(AND(K6995&gt;Variables!$G$10,K6995&lt;Variables!$G$11),0,1)</f>
        <v>1</v>
      </c>
      <c r="AN6995" s="77">
        <f>IF(H6995&lt;Variables!$G$13,1,0)</f>
        <v>1</v>
      </c>
      <c r="AO6995" s="77">
        <f>IF(R6995&lt;Variables!$G$12,0,1)</f>
        <v>0</v>
      </c>
      <c r="AP6995" s="78">
        <f t="shared" si="221"/>
        <v>1</v>
      </c>
      <c r="AQ6995" s="77">
        <f>IF(V6995&lt;Variables!$G$15,1,0)</f>
        <v>1</v>
      </c>
      <c r="AR6995" s="77">
        <v>0</v>
      </c>
      <c r="AS6995" s="77">
        <v>0</v>
      </c>
      <c r="AT6995" s="77">
        <v>1</v>
      </c>
      <c r="AU6995" s="77">
        <v>0</v>
      </c>
      <c r="BA6995" s="77">
        <v>-2.25</v>
      </c>
    </row>
    <row r="6996" spans="3:53" x14ac:dyDescent="0.25">
      <c r="C6996" s="77" t="s">
        <v>797</v>
      </c>
      <c r="D6996" s="77" t="s">
        <v>502</v>
      </c>
      <c r="E6996" s="77">
        <v>15.7</v>
      </c>
      <c r="F6996" s="77">
        <v>19.79</v>
      </c>
      <c r="G6996" s="77">
        <v>13.08</v>
      </c>
      <c r="H6996" s="77">
        <v>512.29999999999995</v>
      </c>
      <c r="I6996" s="77">
        <v>292.87</v>
      </c>
      <c r="J6996" s="77" t="s">
        <v>75</v>
      </c>
      <c r="K6996" s="77">
        <v>39.93</v>
      </c>
      <c r="L6996" s="77">
        <v>15.68885</v>
      </c>
      <c r="M6996" s="77">
        <v>-0.53445599900567431</v>
      </c>
      <c r="N6996" s="77">
        <v>15.84675</v>
      </c>
      <c r="O6996" s="77">
        <v>-1.525549402874415</v>
      </c>
      <c r="P6996" s="77">
        <v>6780000</v>
      </c>
      <c r="Q6996" s="77">
        <v>311380</v>
      </c>
      <c r="R6996" s="77">
        <v>21.77</v>
      </c>
      <c r="S6996" s="77">
        <v>24.591000000000001</v>
      </c>
      <c r="T6996" s="77">
        <v>7.5150000000000006</v>
      </c>
      <c r="U6996" s="77">
        <v>14.704000000000001</v>
      </c>
      <c r="V6996" s="77">
        <v>2.261027521098105</v>
      </c>
      <c r="AC6996" s="77">
        <v>16.61</v>
      </c>
      <c r="AD6996" s="77">
        <v>15.52</v>
      </c>
      <c r="AH6996" s="77">
        <f>IF(AND(M6996&lt;Variables!$G$6,M6996&gt;Variables!$G$5),0,1)</f>
        <v>1</v>
      </c>
      <c r="AI6996" s="77">
        <f t="shared" si="220"/>
        <v>1</v>
      </c>
      <c r="AJ6996" s="77">
        <f>IF(I6996&gt;Variables!$G$7,0,1)</f>
        <v>0</v>
      </c>
      <c r="AK6996" s="77">
        <f>IF(F6996&gt;Variables!$G$8,0,1)</f>
        <v>0</v>
      </c>
      <c r="AL6996" s="77">
        <f>IF(G6996&gt;Variables!$G$9,0,1)</f>
        <v>0</v>
      </c>
      <c r="AM6996" s="77">
        <f>IF(AND(K6996&gt;Variables!$G$10,K6996&lt;Variables!$G$11),0,1)</f>
        <v>1</v>
      </c>
      <c r="AN6996" s="77">
        <f>IF(H6996&lt;Variables!$G$13,1,0)</f>
        <v>1</v>
      </c>
      <c r="AO6996" s="77">
        <f>IF(R6996&lt;Variables!$G$12,0,1)</f>
        <v>1</v>
      </c>
      <c r="AP6996" s="78">
        <f t="shared" si="221"/>
        <v>1</v>
      </c>
      <c r="AQ6996" s="77">
        <f>IF(V6996&lt;Variables!$G$15,1,0)</f>
        <v>1</v>
      </c>
      <c r="AR6996" s="77">
        <v>1</v>
      </c>
      <c r="AS6996" s="77">
        <v>0</v>
      </c>
      <c r="AT6996" s="77">
        <v>0</v>
      </c>
      <c r="AU6996" s="77">
        <v>0</v>
      </c>
      <c r="BA6996" s="77">
        <v>2</v>
      </c>
    </row>
    <row r="6997" spans="3:53" x14ac:dyDescent="0.25">
      <c r="C6997" s="77" t="s">
        <v>797</v>
      </c>
      <c r="D6997" s="77" t="s">
        <v>451</v>
      </c>
      <c r="E6997" s="77">
        <v>23.61</v>
      </c>
      <c r="F6997" s="77">
        <v>9.52</v>
      </c>
      <c r="G6997" s="77">
        <v>7.54</v>
      </c>
      <c r="H6997" s="77">
        <v>12530</v>
      </c>
      <c r="I6997" s="77">
        <v>15.194000000000001</v>
      </c>
      <c r="J6997" s="77" t="s">
        <v>74</v>
      </c>
      <c r="K6997" s="77">
        <v>54.56</v>
      </c>
      <c r="L6997" s="77">
        <v>23.531222222222219</v>
      </c>
      <c r="M6997" s="77">
        <v>3.7302685321152503E-2</v>
      </c>
      <c r="N6997" s="77">
        <v>23.502202127659569</v>
      </c>
      <c r="O6997" s="77">
        <v>0.16082693925920591</v>
      </c>
      <c r="P6997" s="77">
        <v>843413</v>
      </c>
      <c r="Q6997" s="77">
        <v>1175000</v>
      </c>
      <c r="R6997" s="77">
        <v>0.72</v>
      </c>
      <c r="S6997" s="77">
        <v>24.591000000000001</v>
      </c>
      <c r="T6997" s="77">
        <v>7.5150000000000006</v>
      </c>
      <c r="U6997" s="77">
        <v>14.704000000000001</v>
      </c>
      <c r="V6997" s="77">
        <v>2.4127804806739039</v>
      </c>
      <c r="AC6997" s="77">
        <v>23.614999999999998</v>
      </c>
      <c r="AD6997" s="77">
        <v>23.22</v>
      </c>
      <c r="AH6997" s="77">
        <f>IF(AND(M6997&lt;Variables!$G$6,M6997&gt;Variables!$G$5),0,1)</f>
        <v>1</v>
      </c>
      <c r="AI6997" s="77">
        <f t="shared" si="220"/>
        <v>0</v>
      </c>
      <c r="AJ6997" s="77">
        <f>IF(I6997&gt;Variables!$G$7,0,1)</f>
        <v>1</v>
      </c>
      <c r="AK6997" s="77">
        <f>IF(F6997&gt;Variables!$G$8,0,1)</f>
        <v>0</v>
      </c>
      <c r="AL6997" s="77">
        <f>IF(G6997&gt;Variables!$G$9,0,1)</f>
        <v>1</v>
      </c>
      <c r="AM6997" s="77">
        <f>IF(AND(K6997&gt;Variables!$G$10,K6997&lt;Variables!$G$11),0,1)</f>
        <v>1</v>
      </c>
      <c r="AN6997" s="77">
        <f>IF(H6997&lt;Variables!$G$13,1,0)</f>
        <v>0</v>
      </c>
      <c r="AO6997" s="77">
        <f>IF(R6997&lt;Variables!$G$12,0,1)</f>
        <v>0</v>
      </c>
      <c r="AP6997" s="78">
        <f t="shared" si="221"/>
        <v>0</v>
      </c>
      <c r="AQ6997" s="77">
        <f>IF(V6997&lt;Variables!$G$15,1,0)</f>
        <v>1</v>
      </c>
      <c r="AR6997" s="77">
        <v>0</v>
      </c>
      <c r="AS6997" s="77">
        <v>1</v>
      </c>
      <c r="AT6997" s="77">
        <v>0</v>
      </c>
      <c r="AU6997" s="77">
        <v>0</v>
      </c>
      <c r="BA6997" s="77">
        <v>-0.4</v>
      </c>
    </row>
    <row r="6998" spans="3:53" x14ac:dyDescent="0.25">
      <c r="C6998" s="77" t="s">
        <v>797</v>
      </c>
      <c r="D6998" s="77" t="s">
        <v>540</v>
      </c>
      <c r="E6998" s="77">
        <v>14.34</v>
      </c>
      <c r="F6998" s="77">
        <v>8.01</v>
      </c>
      <c r="G6998" s="77">
        <v>7.03</v>
      </c>
      <c r="H6998" s="77">
        <v>2350</v>
      </c>
      <c r="I6998" s="77">
        <v>2.9000000000000001E-2</v>
      </c>
      <c r="J6998" s="77" t="s">
        <v>75</v>
      </c>
      <c r="K6998" s="77">
        <v>56.78</v>
      </c>
      <c r="L6998" s="77">
        <v>14.290125</v>
      </c>
      <c r="M6998" s="77">
        <v>6.0706256943170257E-2</v>
      </c>
      <c r="N6998" s="77">
        <v>14.20781</v>
      </c>
      <c r="O6998" s="77">
        <v>0.64042241555876434</v>
      </c>
      <c r="P6998" s="77">
        <v>2277000</v>
      </c>
      <c r="Q6998" s="77">
        <v>4329000</v>
      </c>
      <c r="R6998" s="77">
        <v>0.53</v>
      </c>
      <c r="S6998" s="77">
        <v>24.591000000000001</v>
      </c>
      <c r="T6998" s="77">
        <v>7.5150000000000006</v>
      </c>
      <c r="U6998" s="77">
        <v>14.704000000000001</v>
      </c>
      <c r="V6998" s="77">
        <v>2.4344737699565262</v>
      </c>
      <c r="AC6998" s="77">
        <v>14.38</v>
      </c>
      <c r="AD6998" s="77">
        <v>14.1</v>
      </c>
      <c r="AH6998" s="77">
        <f>IF(AND(M6998&lt;Variables!$G$6,M6998&gt;Variables!$G$5),0,1)</f>
        <v>1</v>
      </c>
      <c r="AI6998" s="77">
        <f t="shared" si="220"/>
        <v>0</v>
      </c>
      <c r="AJ6998" s="77">
        <f>IF(I6998&gt;Variables!$G$7,0,1)</f>
        <v>1</v>
      </c>
      <c r="AK6998" s="77">
        <f>IF(F6998&gt;Variables!$G$8,0,1)</f>
        <v>1</v>
      </c>
      <c r="AL6998" s="77">
        <f>IF(G6998&gt;Variables!$G$9,0,1)</f>
        <v>1</v>
      </c>
      <c r="AM6998" s="77">
        <f>IF(AND(K6998&gt;Variables!$G$10,K6998&lt;Variables!$G$11),0,1)</f>
        <v>1</v>
      </c>
      <c r="AN6998" s="77">
        <f>IF(H6998&lt;Variables!$G$13,1,0)</f>
        <v>0</v>
      </c>
      <c r="AO6998" s="77">
        <f>IF(R6998&lt;Variables!$G$12,0,1)</f>
        <v>0</v>
      </c>
      <c r="AP6998" s="78">
        <f t="shared" si="221"/>
        <v>1</v>
      </c>
      <c r="AQ6998" s="77">
        <f>IF(V6998&lt;Variables!$G$15,1,0)</f>
        <v>1</v>
      </c>
      <c r="AR6998" s="77">
        <v>0</v>
      </c>
      <c r="AS6998" s="77">
        <v>0</v>
      </c>
      <c r="AT6998" s="77">
        <v>0</v>
      </c>
      <c r="AU6998" s="77">
        <v>1</v>
      </c>
      <c r="BA6998" s="77">
        <v>-0.47</v>
      </c>
    </row>
    <row r="6999" spans="3:53" x14ac:dyDescent="0.25">
      <c r="C6999" s="77" t="s">
        <v>797</v>
      </c>
      <c r="D6999" s="77" t="s">
        <v>542</v>
      </c>
      <c r="E6999" s="77">
        <v>2.72</v>
      </c>
      <c r="F6999" s="77">
        <v>15.76</v>
      </c>
      <c r="G6999" s="77">
        <v>11.06</v>
      </c>
      <c r="H6999" s="77">
        <v>183.99</v>
      </c>
      <c r="I6999" s="77">
        <v>187.18799999999999</v>
      </c>
      <c r="J6999" s="77" t="s">
        <v>75</v>
      </c>
      <c r="K6999" s="77">
        <v>66.56</v>
      </c>
      <c r="L6999" s="77">
        <v>2.6844999999999999</v>
      </c>
      <c r="M6999" s="77">
        <v>0.94617247159621209</v>
      </c>
      <c r="N6999" s="77">
        <v>2.679327272727273</v>
      </c>
      <c r="O6999" s="77">
        <v>1.1410598318438281</v>
      </c>
      <c r="P6999" s="77">
        <v>1870000</v>
      </c>
      <c r="Q6999" s="77">
        <v>2950000</v>
      </c>
      <c r="R6999" s="77">
        <v>0.63</v>
      </c>
      <c r="S6999" s="77">
        <v>24.591000000000001</v>
      </c>
      <c r="T6999" s="77">
        <v>7.5150000000000006</v>
      </c>
      <c r="U6999" s="77">
        <v>14.704000000000001</v>
      </c>
      <c r="V6999" s="77">
        <v>2.4687101523561181</v>
      </c>
      <c r="AC6999" s="77">
        <v>2.75</v>
      </c>
      <c r="AD6999" s="77">
        <v>2.64</v>
      </c>
      <c r="AH6999" s="77">
        <f>IF(AND(M6999&lt;Variables!$G$6,M6999&gt;Variables!$G$5),0,1)</f>
        <v>1</v>
      </c>
      <c r="AI6999" s="77">
        <f t="shared" si="220"/>
        <v>0</v>
      </c>
      <c r="AJ6999" s="77">
        <f>IF(I6999&gt;Variables!$G$7,0,1)</f>
        <v>0</v>
      </c>
      <c r="AK6999" s="77">
        <f>IF(F6999&gt;Variables!$G$8,0,1)</f>
        <v>0</v>
      </c>
      <c r="AL6999" s="77">
        <f>IF(G6999&gt;Variables!$G$9,0,1)</f>
        <v>0</v>
      </c>
      <c r="AM6999" s="77">
        <f>IF(AND(K6999&gt;Variables!$G$10,K6999&lt;Variables!$G$11),0,1)</f>
        <v>0</v>
      </c>
      <c r="AN6999" s="77">
        <f>IF(H6999&lt;Variables!$G$13,1,0)</f>
        <v>1</v>
      </c>
      <c r="AO6999" s="77">
        <f>IF(R6999&lt;Variables!$G$12,0,1)</f>
        <v>0</v>
      </c>
      <c r="AP6999" s="78">
        <f t="shared" si="221"/>
        <v>1</v>
      </c>
      <c r="AQ6999" s="77">
        <f>IF(V6999&lt;Variables!$G$15,1,0)</f>
        <v>1</v>
      </c>
      <c r="AR6999" s="77">
        <v>0</v>
      </c>
      <c r="AS6999" s="77">
        <v>0</v>
      </c>
      <c r="AT6999" s="77">
        <v>1</v>
      </c>
      <c r="AU6999" s="77">
        <v>0</v>
      </c>
      <c r="BA6999" s="77">
        <v>-1.59</v>
      </c>
    </row>
    <row r="7000" spans="3:53" x14ac:dyDescent="0.25">
      <c r="C7000" s="77" t="s">
        <v>797</v>
      </c>
      <c r="D7000" s="77" t="s">
        <v>83</v>
      </c>
      <c r="E7000" s="77">
        <v>31.15</v>
      </c>
      <c r="F7000" s="77">
        <v>7.26</v>
      </c>
      <c r="G7000" s="77">
        <v>3.7</v>
      </c>
      <c r="H7000" s="77">
        <v>26840</v>
      </c>
      <c r="I7000" s="77">
        <v>38.768000000000001</v>
      </c>
      <c r="J7000" s="77" t="s">
        <v>75</v>
      </c>
      <c r="K7000" s="77">
        <v>64.09</v>
      </c>
      <c r="L7000" s="77">
        <v>31.009879999999999</v>
      </c>
      <c r="M7000" s="77">
        <v>0.15549882811542839</v>
      </c>
      <c r="N7000" s="77">
        <v>30.982502</v>
      </c>
      <c r="O7000" s="77">
        <v>0.2440022435889761</v>
      </c>
      <c r="P7000" s="77">
        <v>8402000</v>
      </c>
      <c r="Q7000" s="77">
        <v>14015000</v>
      </c>
      <c r="R7000" s="77">
        <v>0.6</v>
      </c>
      <c r="S7000" s="77">
        <v>24.591000000000001</v>
      </c>
      <c r="T7000" s="77">
        <v>7.5150000000000006</v>
      </c>
      <c r="U7000" s="77">
        <v>14.704000000000001</v>
      </c>
      <c r="V7000" s="77">
        <v>2.502601884595232</v>
      </c>
      <c r="AC7000" s="77">
        <v>31.29</v>
      </c>
      <c r="AD7000" s="77">
        <v>30.74</v>
      </c>
      <c r="AH7000" s="77">
        <f>IF(AND(M7000&lt;Variables!$G$6,M7000&gt;Variables!$G$5),0,1)</f>
        <v>1</v>
      </c>
      <c r="AI7000" s="77">
        <f t="shared" si="220"/>
        <v>0</v>
      </c>
      <c r="AJ7000" s="77">
        <f>IF(I7000&gt;Variables!$G$7,0,1)</f>
        <v>1</v>
      </c>
      <c r="AK7000" s="77">
        <f>IF(F7000&gt;Variables!$G$8,0,1)</f>
        <v>1</v>
      </c>
      <c r="AL7000" s="77">
        <f>IF(G7000&gt;Variables!$G$9,0,1)</f>
        <v>1</v>
      </c>
      <c r="AM7000" s="77">
        <f>IF(AND(K7000&gt;Variables!$G$10,K7000&lt;Variables!$G$11),0,1)</f>
        <v>0</v>
      </c>
      <c r="AN7000" s="77">
        <f>IF(H7000&lt;Variables!$G$13,1,0)</f>
        <v>0</v>
      </c>
      <c r="AO7000" s="77">
        <f>IF(R7000&lt;Variables!$G$12,0,1)</f>
        <v>0</v>
      </c>
      <c r="AP7000" s="78">
        <f t="shared" si="221"/>
        <v>1</v>
      </c>
      <c r="AQ7000" s="77">
        <f>IF(V7000&lt;Variables!$G$15,1,0)</f>
        <v>1</v>
      </c>
      <c r="AR7000" s="77">
        <v>0</v>
      </c>
      <c r="AS7000" s="77">
        <v>1</v>
      </c>
      <c r="AT7000" s="77">
        <v>0</v>
      </c>
      <c r="AU7000" s="77">
        <v>0</v>
      </c>
      <c r="BA7000" s="77">
        <v>-0.14000000000000001</v>
      </c>
    </row>
    <row r="7001" spans="3:53" x14ac:dyDescent="0.25">
      <c r="C7001" s="77" t="s">
        <v>797</v>
      </c>
      <c r="D7001" s="77" t="s">
        <v>489</v>
      </c>
      <c r="E7001" s="77">
        <v>27.84</v>
      </c>
      <c r="F7001" s="77">
        <v>8.23</v>
      </c>
      <c r="G7001" s="77">
        <v>7.27</v>
      </c>
      <c r="H7001" s="77">
        <v>3040</v>
      </c>
      <c r="I7001" s="77">
        <v>6.4809999999999999</v>
      </c>
      <c r="J7001" s="77" t="s">
        <v>74</v>
      </c>
      <c r="K7001" s="77">
        <v>52.41</v>
      </c>
      <c r="L7001" s="77">
        <v>27.75316999999999</v>
      </c>
      <c r="M7001" s="77">
        <v>-2.943807860504831E-2</v>
      </c>
      <c r="N7001" s="77">
        <v>27.704563999999991</v>
      </c>
      <c r="O7001" s="77">
        <v>0.14595429114136871</v>
      </c>
      <c r="P7001" s="77">
        <v>1099000</v>
      </c>
      <c r="Q7001" s="77">
        <v>1247000</v>
      </c>
      <c r="R7001" s="77">
        <v>0.88</v>
      </c>
      <c r="S7001" s="77">
        <v>24.591000000000001</v>
      </c>
      <c r="T7001" s="77">
        <v>7.5150000000000006</v>
      </c>
      <c r="U7001" s="77">
        <v>14.704000000000001</v>
      </c>
      <c r="V7001" s="77">
        <v>2.3929378814258691</v>
      </c>
      <c r="AC7001" s="77">
        <v>27.79</v>
      </c>
      <c r="AD7001" s="77">
        <v>27.055</v>
      </c>
      <c r="AH7001" s="77">
        <f>IF(AND(M7001&lt;Variables!$G$6,M7001&gt;Variables!$G$5),0,1)</f>
        <v>1</v>
      </c>
      <c r="AI7001" s="77">
        <f t="shared" si="220"/>
        <v>0</v>
      </c>
      <c r="AJ7001" s="77">
        <f>IF(I7001&gt;Variables!$G$7,0,1)</f>
        <v>1</v>
      </c>
      <c r="AK7001" s="77">
        <f>IF(F7001&gt;Variables!$G$8,0,1)</f>
        <v>1</v>
      </c>
      <c r="AL7001" s="77">
        <f>IF(G7001&gt;Variables!$G$9,0,1)</f>
        <v>1</v>
      </c>
      <c r="AM7001" s="77">
        <f>IF(AND(K7001&gt;Variables!$G$10,K7001&lt;Variables!$G$11),0,1)</f>
        <v>1</v>
      </c>
      <c r="AN7001" s="77">
        <f>IF(H7001&lt;Variables!$G$13,1,0)</f>
        <v>0</v>
      </c>
      <c r="AO7001" s="77">
        <f>IF(R7001&lt;Variables!$G$12,0,1)</f>
        <v>0</v>
      </c>
      <c r="AP7001" s="78">
        <f t="shared" si="221"/>
        <v>0</v>
      </c>
      <c r="AQ7001" s="77">
        <f>IF(V7001&lt;Variables!$G$15,1,0)</f>
        <v>1</v>
      </c>
      <c r="AR7001" s="77">
        <v>0</v>
      </c>
      <c r="AS7001" s="77">
        <v>0</v>
      </c>
      <c r="AT7001" s="77">
        <v>1</v>
      </c>
      <c r="AU7001" s="77">
        <v>0</v>
      </c>
      <c r="BA7001" s="77">
        <v>-1.66</v>
      </c>
    </row>
    <row r="7002" spans="3:53" x14ac:dyDescent="0.25">
      <c r="C7002" s="77" t="s">
        <v>797</v>
      </c>
      <c r="D7002" s="77" t="s">
        <v>524</v>
      </c>
      <c r="E7002" s="77">
        <v>8.15</v>
      </c>
      <c r="F7002" s="77">
        <v>36.35</v>
      </c>
      <c r="G7002" s="77">
        <v>33.5</v>
      </c>
      <c r="H7002" s="77">
        <v>208.66</v>
      </c>
      <c r="I7002" s="77">
        <v>-8.5180000000000007</v>
      </c>
      <c r="J7002" s="77" t="s">
        <v>75</v>
      </c>
      <c r="K7002" s="77">
        <v>46.36</v>
      </c>
      <c r="L7002" s="77">
        <v>8.1697749999999996</v>
      </c>
      <c r="M7002" s="77">
        <v>-0.48807953707415852</v>
      </c>
      <c r="N7002" s="77">
        <v>8.171476000000002</v>
      </c>
      <c r="O7002" s="77">
        <v>-0.5087942496557869</v>
      </c>
      <c r="P7002" s="77">
        <v>100300000</v>
      </c>
      <c r="Q7002" s="77">
        <v>18770000</v>
      </c>
      <c r="R7002" s="77">
        <v>5.34</v>
      </c>
      <c r="S7002" s="77">
        <v>24.591000000000001</v>
      </c>
      <c r="T7002" s="77">
        <v>7.5150000000000006</v>
      </c>
      <c r="U7002" s="77">
        <v>14.704000000000001</v>
      </c>
      <c r="V7002" s="77">
        <v>2.3368488196847532</v>
      </c>
      <c r="AC7002" s="77">
        <v>8.15</v>
      </c>
      <c r="AD7002" s="77">
        <v>7.22</v>
      </c>
      <c r="AH7002" s="77">
        <f>IF(AND(M7002&lt;Variables!$G$6,M7002&gt;Variables!$G$5),0,1)</f>
        <v>1</v>
      </c>
      <c r="AI7002" s="77">
        <f t="shared" si="220"/>
        <v>1</v>
      </c>
      <c r="AJ7002" s="77">
        <f>IF(I7002&gt;Variables!$G$7,0,1)</f>
        <v>1</v>
      </c>
      <c r="AK7002" s="77">
        <f>IF(F7002&gt;Variables!$G$8,0,1)</f>
        <v>0</v>
      </c>
      <c r="AL7002" s="77">
        <f>IF(G7002&gt;Variables!$G$9,0,1)</f>
        <v>0</v>
      </c>
      <c r="AM7002" s="77">
        <f>IF(AND(K7002&gt;Variables!$G$10,K7002&lt;Variables!$G$11),0,1)</f>
        <v>1</v>
      </c>
      <c r="AN7002" s="77">
        <f>IF(H7002&lt;Variables!$G$13,1,0)</f>
        <v>1</v>
      </c>
      <c r="AO7002" s="77">
        <f>IF(R7002&lt;Variables!$G$12,0,1)</f>
        <v>1</v>
      </c>
      <c r="AP7002" s="78">
        <f t="shared" si="221"/>
        <v>1</v>
      </c>
      <c r="AQ7002" s="77">
        <f>IF(V7002&lt;Variables!$G$15,1,0)</f>
        <v>1</v>
      </c>
      <c r="AR7002" s="77">
        <v>0</v>
      </c>
      <c r="AS7002" s="77">
        <v>0</v>
      </c>
      <c r="AT7002" s="77">
        <v>1</v>
      </c>
      <c r="AU7002" s="77">
        <v>0</v>
      </c>
      <c r="BA7002" s="77">
        <v>-2.25</v>
      </c>
    </row>
    <row r="7003" spans="3:53" x14ac:dyDescent="0.25">
      <c r="C7003" s="77" t="s">
        <v>797</v>
      </c>
      <c r="D7003" s="77" t="s">
        <v>85</v>
      </c>
      <c r="E7003" s="77">
        <v>4.5</v>
      </c>
      <c r="F7003" s="77">
        <v>6.55</v>
      </c>
      <c r="G7003" s="77">
        <v>5.4</v>
      </c>
      <c r="H7003" s="77">
        <v>2590</v>
      </c>
      <c r="I7003" s="77">
        <v>145.50399999999999</v>
      </c>
      <c r="J7003" s="77" t="s">
        <v>74</v>
      </c>
      <c r="K7003" s="77">
        <v>71.22</v>
      </c>
      <c r="L7003" s="77">
        <v>4.4611999999999989</v>
      </c>
      <c r="M7003" s="77">
        <v>0.645566215368091</v>
      </c>
      <c r="N7003" s="77">
        <v>4.4483800000000002</v>
      </c>
      <c r="O7003" s="77">
        <v>0.9356215071554137</v>
      </c>
      <c r="P7003" s="77">
        <v>19051000</v>
      </c>
      <c r="Q7003" s="77">
        <v>18883000</v>
      </c>
      <c r="R7003" s="77">
        <v>1.01</v>
      </c>
      <c r="S7003" s="77">
        <v>24.591000000000001</v>
      </c>
      <c r="T7003" s="77">
        <v>7.5150000000000006</v>
      </c>
      <c r="U7003" s="77">
        <v>14.704000000000001</v>
      </c>
      <c r="V7003" s="77">
        <v>2.530492011620189</v>
      </c>
      <c r="AC7003" s="77">
        <v>4.49</v>
      </c>
      <c r="AD7003" s="77">
        <v>4.3</v>
      </c>
      <c r="AH7003" s="77">
        <f>IF(AND(M7003&lt;Variables!$G$6,M7003&gt;Variables!$G$5),0,1)</f>
        <v>1</v>
      </c>
      <c r="AI7003" s="77">
        <f t="shared" si="220"/>
        <v>0</v>
      </c>
      <c r="AJ7003" s="77">
        <f>IF(I7003&gt;Variables!$G$7,0,1)</f>
        <v>0</v>
      </c>
      <c r="AK7003" s="77">
        <f>IF(F7003&gt;Variables!$G$8,0,1)</f>
        <v>1</v>
      </c>
      <c r="AL7003" s="77">
        <f>IF(G7003&gt;Variables!$G$9,0,1)</f>
        <v>1</v>
      </c>
      <c r="AM7003" s="77">
        <f>IF(AND(K7003&gt;Variables!$G$10,K7003&lt;Variables!$G$11),0,1)</f>
        <v>1</v>
      </c>
      <c r="AN7003" s="77">
        <f>IF(H7003&lt;Variables!$G$13,1,0)</f>
        <v>0</v>
      </c>
      <c r="AO7003" s="77">
        <f>IF(R7003&lt;Variables!$G$12,0,1)</f>
        <v>0</v>
      </c>
      <c r="AP7003" s="78">
        <f t="shared" si="221"/>
        <v>0</v>
      </c>
      <c r="AQ7003" s="77">
        <f>IF(V7003&lt;Variables!$G$15,1,0)</f>
        <v>1</v>
      </c>
      <c r="AR7003" s="77">
        <v>0</v>
      </c>
      <c r="AS7003" s="77">
        <v>0</v>
      </c>
      <c r="AT7003" s="77">
        <v>1</v>
      </c>
      <c r="AU7003" s="77">
        <v>0</v>
      </c>
      <c r="BA7003" s="77">
        <v>-2.39</v>
      </c>
    </row>
    <row r="7004" spans="3:53" x14ac:dyDescent="0.25">
      <c r="C7004" s="77" t="s">
        <v>797</v>
      </c>
      <c r="D7004" s="77" t="s">
        <v>201</v>
      </c>
      <c r="E7004" s="77">
        <v>43.43</v>
      </c>
      <c r="F7004" s="77">
        <v>7.41</v>
      </c>
      <c r="G7004" s="77">
        <v>7.28</v>
      </c>
      <c r="H7004" s="77">
        <v>-99999</v>
      </c>
      <c r="I7004" s="77">
        <v>2952.4290000000001</v>
      </c>
      <c r="J7004" s="77" t="s">
        <v>75</v>
      </c>
      <c r="K7004" s="77">
        <v>54.84</v>
      </c>
      <c r="L7004" s="77">
        <v>43.462142857142851</v>
      </c>
      <c r="M7004" s="77">
        <v>-2.7938928788580179E-2</v>
      </c>
      <c r="N7004" s="77">
        <v>43.250392307692323</v>
      </c>
      <c r="O7004" s="77">
        <v>0.46151648957918412</v>
      </c>
      <c r="P7004" s="77">
        <v>352680</v>
      </c>
      <c r="Q7004" s="77">
        <v>2055000</v>
      </c>
      <c r="R7004" s="77">
        <v>0.17</v>
      </c>
      <c r="S7004" s="77">
        <v>24.591000000000001</v>
      </c>
      <c r="T7004" s="77">
        <v>7.5150000000000006</v>
      </c>
      <c r="U7004" s="77">
        <v>14.704000000000001</v>
      </c>
      <c r="V7004" s="77">
        <v>2.4182593402599948</v>
      </c>
      <c r="AC7004" s="77">
        <v>45.98</v>
      </c>
      <c r="AD7004" s="77">
        <v>43.05</v>
      </c>
      <c r="AH7004" s="77">
        <f>IF(AND(M7004&lt;Variables!$G$6,M7004&gt;Variables!$G$5),0,1)</f>
        <v>1</v>
      </c>
      <c r="AI7004" s="77">
        <f t="shared" si="220"/>
        <v>0</v>
      </c>
      <c r="AJ7004" s="77">
        <f>IF(I7004&gt;Variables!$G$7,0,1)</f>
        <v>0</v>
      </c>
      <c r="AK7004" s="77">
        <f>IF(F7004&gt;Variables!$G$8,0,1)</f>
        <v>1</v>
      </c>
      <c r="AL7004" s="77">
        <f>IF(G7004&gt;Variables!$G$9,0,1)</f>
        <v>1</v>
      </c>
      <c r="AM7004" s="77">
        <f>IF(AND(K7004&gt;Variables!$G$10,K7004&lt;Variables!$G$11),0,1)</f>
        <v>1</v>
      </c>
      <c r="AN7004" s="77">
        <f>IF(H7004&lt;Variables!$G$13,1,0)</f>
        <v>1</v>
      </c>
      <c r="AO7004" s="77">
        <f>IF(R7004&lt;Variables!$G$12,0,1)</f>
        <v>0</v>
      </c>
      <c r="AP7004" s="78">
        <f t="shared" si="221"/>
        <v>1</v>
      </c>
      <c r="AQ7004" s="77">
        <f>IF(V7004&lt;Variables!$G$15,1,0)</f>
        <v>1</v>
      </c>
      <c r="AR7004" s="77">
        <v>0</v>
      </c>
      <c r="AS7004" s="77">
        <v>1</v>
      </c>
      <c r="AT7004" s="77">
        <v>0</v>
      </c>
      <c r="AU7004" s="77">
        <v>0</v>
      </c>
      <c r="BA7004" s="77">
        <v>0.85</v>
      </c>
    </row>
    <row r="7005" spans="3:53" x14ac:dyDescent="0.25">
      <c r="C7005" s="77" t="s">
        <v>797</v>
      </c>
      <c r="D7005" s="77" t="s">
        <v>530</v>
      </c>
      <c r="E7005" s="77">
        <v>52.61</v>
      </c>
      <c r="F7005" s="77">
        <v>9.27</v>
      </c>
      <c r="G7005" s="77">
        <v>0.28999999999999998</v>
      </c>
      <c r="H7005" s="77">
        <v>-99999</v>
      </c>
      <c r="I7005" s="77">
        <v>52.503999999999998</v>
      </c>
      <c r="J7005" s="77" t="s">
        <v>75</v>
      </c>
      <c r="K7005" s="77">
        <v>-99999</v>
      </c>
      <c r="L7005" s="77">
        <v>-99999</v>
      </c>
      <c r="M7005" s="77">
        <v>-99999</v>
      </c>
      <c r="N7005" s="77">
        <v>-99999</v>
      </c>
      <c r="O7005" s="77">
        <v>-99999</v>
      </c>
      <c r="P7005" s="77">
        <v>15311</v>
      </c>
      <c r="Q7005" s="77">
        <v>1670</v>
      </c>
      <c r="R7005" s="77">
        <v>9.17</v>
      </c>
      <c r="S7005" s="77">
        <v>24.591000000000001</v>
      </c>
      <c r="T7005" s="77">
        <v>7.5150000000000006</v>
      </c>
      <c r="U7005" s="77">
        <v>14.704000000000001</v>
      </c>
      <c r="V7005" s="77">
        <v>-99999</v>
      </c>
      <c r="AC7005" s="77">
        <v>52.45</v>
      </c>
      <c r="AD7005" s="77">
        <v>52.45</v>
      </c>
      <c r="AH7005" s="77">
        <f>IF(AND(M7005&lt;Variables!$G$6,M7005&gt;Variables!$G$5),0,1)</f>
        <v>1</v>
      </c>
      <c r="AI7005" s="77">
        <f t="shared" si="220"/>
        <v>1</v>
      </c>
      <c r="AJ7005" s="77">
        <f>IF(I7005&gt;Variables!$G$7,0,1)</f>
        <v>0</v>
      </c>
      <c r="AK7005" s="77">
        <f>IF(F7005&gt;Variables!$G$8,0,1)</f>
        <v>0</v>
      </c>
      <c r="AL7005" s="77">
        <f>IF(G7005&gt;Variables!$G$9,0,1)</f>
        <v>1</v>
      </c>
      <c r="AM7005" s="77">
        <f>IF(AND(K7005&gt;Variables!$G$10,K7005&lt;Variables!$G$11),0,1)</f>
        <v>1</v>
      </c>
      <c r="AN7005" s="77">
        <f>IF(H7005&lt;Variables!$G$13,1,0)</f>
        <v>1</v>
      </c>
      <c r="AO7005" s="77">
        <f>IF(R7005&lt;Variables!$G$12,0,1)</f>
        <v>1</v>
      </c>
      <c r="AP7005" s="78">
        <f t="shared" si="221"/>
        <v>1</v>
      </c>
      <c r="AQ7005" s="77">
        <f>IF(V7005&lt;Variables!$G$15,1,0)</f>
        <v>1</v>
      </c>
      <c r="AR7005" s="77">
        <v>0</v>
      </c>
      <c r="AS7005" s="77">
        <v>0</v>
      </c>
      <c r="AT7005" s="77">
        <v>0</v>
      </c>
      <c r="AU7005" s="77">
        <v>0</v>
      </c>
      <c r="BA7005" s="77">
        <v>0</v>
      </c>
    </row>
    <row r="7006" spans="3:53" x14ac:dyDescent="0.25">
      <c r="C7006" s="77" t="s">
        <v>797</v>
      </c>
      <c r="D7006" s="77" t="s">
        <v>519</v>
      </c>
      <c r="E7006" s="77">
        <v>16.23</v>
      </c>
      <c r="F7006" s="77">
        <v>9.2899999999999991</v>
      </c>
      <c r="G7006" s="77">
        <v>6.87</v>
      </c>
      <c r="H7006" s="77">
        <v>3840</v>
      </c>
      <c r="I7006" s="77">
        <v>774.21900000000005</v>
      </c>
      <c r="J7006" s="77" t="s">
        <v>74</v>
      </c>
      <c r="K7006" s="77">
        <v>80.81</v>
      </c>
      <c r="L7006" s="77">
        <v>16.110005000000001</v>
      </c>
      <c r="M7006" s="77">
        <v>0.43448155354389212</v>
      </c>
      <c r="N7006" s="77">
        <v>16.048901999999998</v>
      </c>
      <c r="O7006" s="77">
        <v>0.8168658516327254</v>
      </c>
      <c r="P7006" s="77">
        <v>1827000</v>
      </c>
      <c r="Q7006" s="77">
        <v>5058000</v>
      </c>
      <c r="R7006" s="77">
        <v>0.36</v>
      </c>
      <c r="S7006" s="77">
        <v>24.591000000000001</v>
      </c>
      <c r="T7006" s="77">
        <v>7.5150000000000006</v>
      </c>
      <c r="U7006" s="77">
        <v>14.704000000000001</v>
      </c>
      <c r="V7006" s="77">
        <v>2.636235223800242</v>
      </c>
      <c r="AC7006" s="77">
        <v>16.256599999999999</v>
      </c>
      <c r="AD7006" s="77">
        <v>15.72</v>
      </c>
      <c r="AH7006" s="77">
        <f>IF(AND(M7006&lt;Variables!$G$6,M7006&gt;Variables!$G$5),0,1)</f>
        <v>1</v>
      </c>
      <c r="AI7006" s="77">
        <f t="shared" si="220"/>
        <v>0</v>
      </c>
      <c r="AJ7006" s="77">
        <f>IF(I7006&gt;Variables!$G$7,0,1)</f>
        <v>0</v>
      </c>
      <c r="AK7006" s="77">
        <f>IF(F7006&gt;Variables!$G$8,0,1)</f>
        <v>0</v>
      </c>
      <c r="AL7006" s="77">
        <f>IF(G7006&gt;Variables!$G$9,0,1)</f>
        <v>1</v>
      </c>
      <c r="AM7006" s="77">
        <f>IF(AND(K7006&gt;Variables!$G$10,K7006&lt;Variables!$G$11),0,1)</f>
        <v>1</v>
      </c>
      <c r="AN7006" s="77">
        <f>IF(H7006&lt;Variables!$G$13,1,0)</f>
        <v>0</v>
      </c>
      <c r="AO7006" s="77">
        <f>IF(R7006&lt;Variables!$G$12,0,1)</f>
        <v>0</v>
      </c>
      <c r="AP7006" s="78">
        <f t="shared" si="221"/>
        <v>0</v>
      </c>
      <c r="AQ7006" s="77">
        <f>IF(V7006&lt;Variables!$G$15,1,0)</f>
        <v>1</v>
      </c>
      <c r="AR7006" s="77">
        <v>0</v>
      </c>
      <c r="AS7006" s="77">
        <v>1</v>
      </c>
      <c r="AT7006" s="77">
        <v>0</v>
      </c>
      <c r="AU7006" s="77">
        <v>0</v>
      </c>
      <c r="BA7006" s="77">
        <v>-0.3</v>
      </c>
    </row>
    <row r="7007" spans="3:53" x14ac:dyDescent="0.25">
      <c r="C7007" s="77" t="s">
        <v>797</v>
      </c>
      <c r="D7007" s="77" t="s">
        <v>533</v>
      </c>
      <c r="E7007" s="77">
        <v>15.77</v>
      </c>
      <c r="F7007" s="77">
        <v>7.88</v>
      </c>
      <c r="G7007" s="77">
        <v>0.48</v>
      </c>
      <c r="H7007" s="77">
        <v>5410</v>
      </c>
      <c r="I7007" s="77">
        <v>9.2999999999999999E-2</v>
      </c>
      <c r="J7007" s="77" t="s">
        <v>75</v>
      </c>
      <c r="K7007" s="77">
        <v>44.57</v>
      </c>
      <c r="L7007" s="77">
        <v>15.740662499999999</v>
      </c>
      <c r="M7007" s="77">
        <v>-9.9503435767074405E-2</v>
      </c>
      <c r="N7007" s="77">
        <v>15.75989767441861</v>
      </c>
      <c r="O7007" s="77">
        <v>-0.22143338198985341</v>
      </c>
      <c r="P7007" s="77">
        <v>930666</v>
      </c>
      <c r="Q7007" s="77">
        <v>1500000</v>
      </c>
      <c r="R7007" s="77">
        <v>0.62</v>
      </c>
      <c r="S7007" s="77">
        <v>24.591000000000001</v>
      </c>
      <c r="T7007" s="77">
        <v>7.5150000000000006</v>
      </c>
      <c r="U7007" s="77">
        <v>14.704000000000001</v>
      </c>
      <c r="V7007" s="77">
        <v>2.3117718923707939</v>
      </c>
      <c r="AC7007" s="77">
        <v>15.73</v>
      </c>
      <c r="AD7007" s="77">
        <v>15.29</v>
      </c>
      <c r="AH7007" s="77">
        <f>IF(AND(M7007&lt;Variables!$G$6,M7007&gt;Variables!$G$5),0,1)</f>
        <v>1</v>
      </c>
      <c r="AI7007" s="77">
        <f t="shared" si="220"/>
        <v>1</v>
      </c>
      <c r="AJ7007" s="77">
        <f>IF(I7007&gt;Variables!$G$7,0,1)</f>
        <v>1</v>
      </c>
      <c r="AK7007" s="77">
        <f>IF(F7007&gt;Variables!$G$8,0,1)</f>
        <v>1</v>
      </c>
      <c r="AL7007" s="77">
        <f>IF(G7007&gt;Variables!$G$9,0,1)</f>
        <v>1</v>
      </c>
      <c r="AM7007" s="77">
        <f>IF(AND(K7007&gt;Variables!$G$10,K7007&lt;Variables!$G$11),0,1)</f>
        <v>1</v>
      </c>
      <c r="AN7007" s="77">
        <f>IF(H7007&lt;Variables!$G$13,1,0)</f>
        <v>0</v>
      </c>
      <c r="AO7007" s="77">
        <f>IF(R7007&lt;Variables!$G$12,0,1)</f>
        <v>0</v>
      </c>
      <c r="AP7007" s="78">
        <f t="shared" si="221"/>
        <v>1</v>
      </c>
      <c r="AQ7007" s="77">
        <f>IF(V7007&lt;Variables!$G$15,1,0)</f>
        <v>1</v>
      </c>
      <c r="AR7007" s="77">
        <v>0</v>
      </c>
      <c r="AS7007" s="77">
        <v>0</v>
      </c>
      <c r="AT7007" s="77">
        <v>0</v>
      </c>
      <c r="AU7007" s="77">
        <v>1</v>
      </c>
      <c r="BA7007" s="77">
        <v>-1.5</v>
      </c>
    </row>
    <row r="7008" spans="3:53" x14ac:dyDescent="0.25">
      <c r="C7008" s="77" t="s">
        <v>797</v>
      </c>
      <c r="D7008" s="77" t="s">
        <v>517</v>
      </c>
      <c r="E7008" s="77">
        <v>3.86</v>
      </c>
      <c r="F7008" s="77">
        <v>34.1</v>
      </c>
      <c r="G7008" s="77">
        <v>-0.46</v>
      </c>
      <c r="H7008" s="77">
        <v>-99999</v>
      </c>
      <c r="I7008" s="77">
        <v>0.875</v>
      </c>
      <c r="J7008" s="77" t="s">
        <v>74</v>
      </c>
      <c r="K7008" s="77">
        <v>-99999</v>
      </c>
      <c r="L7008" s="77">
        <v>-99999</v>
      </c>
      <c r="M7008" s="77">
        <v>-99999</v>
      </c>
      <c r="N7008" s="77">
        <v>-99999</v>
      </c>
      <c r="O7008" s="77">
        <v>-99999</v>
      </c>
      <c r="P7008" s="77">
        <v>40000</v>
      </c>
      <c r="Q7008" s="77">
        <v>0</v>
      </c>
      <c r="R7008" s="77">
        <v>1</v>
      </c>
      <c r="S7008" s="77">
        <v>24.591000000000001</v>
      </c>
      <c r="T7008" s="77">
        <v>7.5150000000000006</v>
      </c>
      <c r="U7008" s="77">
        <v>14.704000000000001</v>
      </c>
      <c r="V7008" s="77">
        <v>-99999</v>
      </c>
      <c r="AC7008" s="77">
        <v>-99999</v>
      </c>
      <c r="AD7008" s="77">
        <v>-99999</v>
      </c>
      <c r="AH7008" s="77">
        <f>IF(AND(M7008&lt;Variables!$G$6,M7008&gt;Variables!$G$5),0,1)</f>
        <v>1</v>
      </c>
      <c r="AI7008" s="77">
        <f t="shared" si="220"/>
        <v>1</v>
      </c>
      <c r="AJ7008" s="77">
        <f>IF(I7008&gt;Variables!$G$7,0,1)</f>
        <v>1</v>
      </c>
      <c r="AK7008" s="77">
        <f>IF(F7008&gt;Variables!$G$8,0,1)</f>
        <v>0</v>
      </c>
      <c r="AL7008" s="77">
        <f>IF(G7008&gt;Variables!$G$9,0,1)</f>
        <v>1</v>
      </c>
      <c r="AM7008" s="77">
        <f>IF(AND(K7008&gt;Variables!$G$10,K7008&lt;Variables!$G$11),0,1)</f>
        <v>1</v>
      </c>
      <c r="AN7008" s="77">
        <f>IF(H7008&lt;Variables!$G$13,1,0)</f>
        <v>1</v>
      </c>
      <c r="AO7008" s="77">
        <f>IF(R7008&lt;Variables!$G$12,0,1)</f>
        <v>0</v>
      </c>
      <c r="AP7008" s="78">
        <f t="shared" si="221"/>
        <v>0</v>
      </c>
      <c r="AQ7008" s="77">
        <f>IF(V7008&lt;Variables!$G$15,1,0)</f>
        <v>1</v>
      </c>
      <c r="AR7008" s="77">
        <v>0</v>
      </c>
      <c r="AS7008" s="77">
        <v>0</v>
      </c>
      <c r="AT7008" s="77">
        <v>0</v>
      </c>
      <c r="AU7008" s="77">
        <v>0</v>
      </c>
      <c r="BA7008" s="77">
        <v>0</v>
      </c>
    </row>
    <row r="7009" spans="3:53" x14ac:dyDescent="0.25">
      <c r="C7009" s="77" t="s">
        <v>797</v>
      </c>
      <c r="D7009" s="77" t="s">
        <v>511</v>
      </c>
      <c r="E7009" s="77">
        <v>7.37</v>
      </c>
      <c r="F7009" s="77">
        <v>6.45</v>
      </c>
      <c r="G7009" s="77">
        <v>4.7</v>
      </c>
      <c r="H7009" s="77">
        <v>1820</v>
      </c>
      <c r="I7009" s="77">
        <v>650.827</v>
      </c>
      <c r="J7009" s="77" t="s">
        <v>74</v>
      </c>
      <c r="K7009" s="77">
        <v>63.53</v>
      </c>
      <c r="L7009" s="77">
        <v>7.3232299999999997</v>
      </c>
      <c r="M7009" s="77">
        <v>0.36554908148453558</v>
      </c>
      <c r="N7009" s="77">
        <v>7.3017220000000016</v>
      </c>
      <c r="O7009" s="77">
        <v>0.66118649819861719</v>
      </c>
      <c r="P7009" s="77">
        <v>6236000</v>
      </c>
      <c r="Q7009" s="77">
        <v>8048999.9999999991</v>
      </c>
      <c r="R7009" s="77">
        <v>0.77</v>
      </c>
      <c r="S7009" s="77">
        <v>24.591000000000001</v>
      </c>
      <c r="T7009" s="77">
        <v>7.5150000000000006</v>
      </c>
      <c r="U7009" s="77">
        <v>14.704000000000001</v>
      </c>
      <c r="V7009" s="77">
        <v>2.4833828251200631</v>
      </c>
      <c r="AC7009" s="77">
        <v>7.36</v>
      </c>
      <c r="AD7009" s="77">
        <v>7.01</v>
      </c>
      <c r="AH7009" s="77">
        <f>IF(AND(M7009&lt;Variables!$G$6,M7009&gt;Variables!$G$5),0,1)</f>
        <v>1</v>
      </c>
      <c r="AI7009" s="77">
        <f t="shared" si="220"/>
        <v>0</v>
      </c>
      <c r="AJ7009" s="77">
        <f>IF(I7009&gt;Variables!$G$7,0,1)</f>
        <v>0</v>
      </c>
      <c r="AK7009" s="77">
        <f>IF(F7009&gt;Variables!$G$8,0,1)</f>
        <v>1</v>
      </c>
      <c r="AL7009" s="77">
        <f>IF(G7009&gt;Variables!$G$9,0,1)</f>
        <v>1</v>
      </c>
      <c r="AM7009" s="77">
        <f>IF(AND(K7009&gt;Variables!$G$10,K7009&lt;Variables!$G$11),0,1)</f>
        <v>0</v>
      </c>
      <c r="AN7009" s="77">
        <f>IF(H7009&lt;Variables!$G$13,1,0)</f>
        <v>0</v>
      </c>
      <c r="AO7009" s="77">
        <f>IF(R7009&lt;Variables!$G$12,0,1)</f>
        <v>0</v>
      </c>
      <c r="AP7009" s="78">
        <f t="shared" si="221"/>
        <v>0</v>
      </c>
      <c r="AQ7009" s="77">
        <f>IF(V7009&lt;Variables!$G$15,1,0)</f>
        <v>1</v>
      </c>
      <c r="AR7009" s="77">
        <v>0</v>
      </c>
      <c r="AS7009" s="77">
        <v>0</v>
      </c>
      <c r="AT7009" s="77">
        <v>1</v>
      </c>
      <c r="AU7009" s="77">
        <v>0</v>
      </c>
      <c r="BA7009" s="77">
        <v>-2.25</v>
      </c>
    </row>
    <row r="7010" spans="3:53" x14ac:dyDescent="0.25">
      <c r="C7010" s="77" t="s">
        <v>797</v>
      </c>
      <c r="D7010" s="77" t="s">
        <v>498</v>
      </c>
      <c r="E7010" s="77">
        <v>38.25</v>
      </c>
      <c r="F7010" s="77">
        <v>7.47</v>
      </c>
      <c r="G7010" s="77">
        <v>6.73</v>
      </c>
      <c r="H7010" s="77">
        <v>5300</v>
      </c>
      <c r="I7010" s="77">
        <v>-11.141999999999999</v>
      </c>
      <c r="J7010" s="77" t="s">
        <v>74</v>
      </c>
      <c r="K7010" s="77">
        <v>62.61</v>
      </c>
      <c r="L7010" s="77">
        <v>38.01873888888889</v>
      </c>
      <c r="M7010" s="77">
        <v>0.47676781610472257</v>
      </c>
      <c r="N7010" s="77">
        <v>37.84617708333333</v>
      </c>
      <c r="O7010" s="77">
        <v>0.93489737652389915</v>
      </c>
      <c r="P7010" s="77">
        <v>1154000</v>
      </c>
      <c r="Q7010" s="77">
        <v>1530000</v>
      </c>
      <c r="R7010" s="77">
        <v>0.75</v>
      </c>
      <c r="S7010" s="77">
        <v>24.591000000000001</v>
      </c>
      <c r="T7010" s="77">
        <v>7.5150000000000006</v>
      </c>
      <c r="U7010" s="77">
        <v>14.704000000000001</v>
      </c>
      <c r="V7010" s="77">
        <v>2.467880859020076</v>
      </c>
      <c r="AC7010" s="77">
        <v>38.679900000000004</v>
      </c>
      <c r="AD7010" s="77">
        <v>37.700000000000003</v>
      </c>
      <c r="AH7010" s="77">
        <f>IF(AND(M7010&lt;Variables!$G$6,M7010&gt;Variables!$G$5),0,1)</f>
        <v>1</v>
      </c>
      <c r="AI7010" s="77">
        <f t="shared" si="220"/>
        <v>0</v>
      </c>
      <c r="AJ7010" s="77">
        <f>IF(I7010&gt;Variables!$G$7,0,1)</f>
        <v>1</v>
      </c>
      <c r="AK7010" s="77">
        <f>IF(F7010&gt;Variables!$G$8,0,1)</f>
        <v>1</v>
      </c>
      <c r="AL7010" s="77">
        <f>IF(G7010&gt;Variables!$G$9,0,1)</f>
        <v>1</v>
      </c>
      <c r="AM7010" s="77">
        <f>IF(AND(K7010&gt;Variables!$G$10,K7010&lt;Variables!$G$11),0,1)</f>
        <v>0</v>
      </c>
      <c r="AN7010" s="77">
        <f>IF(H7010&lt;Variables!$G$13,1,0)</f>
        <v>0</v>
      </c>
      <c r="AO7010" s="77">
        <f>IF(R7010&lt;Variables!$G$12,0,1)</f>
        <v>0</v>
      </c>
      <c r="AP7010" s="78">
        <f t="shared" si="221"/>
        <v>0</v>
      </c>
      <c r="AQ7010" s="77">
        <f>IF(V7010&lt;Variables!$G$15,1,0)</f>
        <v>1</v>
      </c>
      <c r="AR7010" s="77">
        <v>0</v>
      </c>
      <c r="AS7010" s="77">
        <v>1</v>
      </c>
      <c r="AT7010" s="77">
        <v>0</v>
      </c>
      <c r="AU7010" s="77">
        <v>0</v>
      </c>
      <c r="BA7010" s="77">
        <v>-0.15</v>
      </c>
    </row>
    <row r="7011" spans="3:53" x14ac:dyDescent="0.25">
      <c r="C7011" s="77" t="s">
        <v>798</v>
      </c>
      <c r="D7011" s="77" t="s">
        <v>451</v>
      </c>
      <c r="E7011" s="77">
        <v>23.65</v>
      </c>
      <c r="F7011" s="77">
        <v>9.83</v>
      </c>
      <c r="G7011" s="77">
        <v>7.81</v>
      </c>
      <c r="H7011" s="77">
        <v>12530</v>
      </c>
      <c r="I7011" s="77">
        <v>15.257</v>
      </c>
      <c r="J7011" s="77" t="s">
        <v>74</v>
      </c>
      <c r="K7011" s="77">
        <v>63.66</v>
      </c>
      <c r="L7011" s="77">
        <v>23.540938888888888</v>
      </c>
      <c r="M7011" s="77">
        <v>0.25088681207607127</v>
      </c>
      <c r="N7011" s="77">
        <v>23.507306382978719</v>
      </c>
      <c r="O7011" s="77">
        <v>0.3943183260179936</v>
      </c>
      <c r="P7011" s="77">
        <v>861262</v>
      </c>
      <c r="Q7011" s="77">
        <v>1175000</v>
      </c>
      <c r="R7011" s="77">
        <v>0.73</v>
      </c>
      <c r="S7011" s="77">
        <v>23.289000000000001</v>
      </c>
      <c r="T7011" s="77">
        <v>7.5950000000000006</v>
      </c>
      <c r="U7011" s="77">
        <v>14.2356</v>
      </c>
      <c r="V7011" s="77">
        <v>2.492097038078676</v>
      </c>
      <c r="AC7011" s="77">
        <v>23.59</v>
      </c>
      <c r="AD7011" s="77">
        <v>23.22</v>
      </c>
      <c r="AH7011" s="77">
        <f>IF(AND(M7011&lt;Variables!$G$6,M7011&gt;Variables!$G$5),0,1)</f>
        <v>1</v>
      </c>
      <c r="AI7011" s="77">
        <f t="shared" si="220"/>
        <v>0</v>
      </c>
      <c r="AJ7011" s="77">
        <f>IF(I7011&gt;Variables!$G$7,0,1)</f>
        <v>1</v>
      </c>
      <c r="AK7011" s="77">
        <f>IF(F7011&gt;Variables!$G$8,0,1)</f>
        <v>0</v>
      </c>
      <c r="AL7011" s="77">
        <f>IF(G7011&gt;Variables!$G$9,0,1)</f>
        <v>1</v>
      </c>
      <c r="AM7011" s="77">
        <f>IF(AND(K7011&gt;Variables!$G$10,K7011&lt;Variables!$G$11),0,1)</f>
        <v>0</v>
      </c>
      <c r="AN7011" s="77">
        <f>IF(H7011&lt;Variables!$G$13,1,0)</f>
        <v>0</v>
      </c>
      <c r="AO7011" s="77">
        <f>IF(R7011&lt;Variables!$G$12,0,1)</f>
        <v>0</v>
      </c>
      <c r="AP7011" s="78">
        <f t="shared" si="221"/>
        <v>0</v>
      </c>
      <c r="AQ7011" s="77">
        <f>IF(V7011&lt;Variables!$G$15,1,0)</f>
        <v>1</v>
      </c>
      <c r="AR7011" s="77">
        <v>0</v>
      </c>
      <c r="AS7011" s="77">
        <v>1</v>
      </c>
      <c r="AT7011" s="77">
        <v>0</v>
      </c>
      <c r="AU7011" s="77">
        <v>0</v>
      </c>
      <c r="BA7011" s="77">
        <v>-0.55000000000000004</v>
      </c>
    </row>
    <row r="7012" spans="3:53" x14ac:dyDescent="0.25">
      <c r="C7012" s="77" t="s">
        <v>798</v>
      </c>
      <c r="D7012" s="77" t="s">
        <v>799</v>
      </c>
      <c r="E7012" s="77">
        <v>0.49</v>
      </c>
      <c r="F7012" s="77">
        <v>7.31</v>
      </c>
      <c r="G7012" s="77">
        <v>6.14</v>
      </c>
      <c r="H7012" s="77">
        <v>-99999</v>
      </c>
      <c r="I7012" s="77">
        <v>26.661999999999999</v>
      </c>
      <c r="J7012" s="77" t="s">
        <v>74</v>
      </c>
      <c r="K7012" s="77">
        <v>67.53</v>
      </c>
      <c r="L7012" s="77">
        <v>-99999</v>
      </c>
      <c r="M7012" s="77">
        <v>-99999</v>
      </c>
      <c r="N7012" s="77">
        <v>0.48825000000000002</v>
      </c>
      <c r="O7012" s="77">
        <v>0</v>
      </c>
      <c r="P7012" s="77">
        <v>20173</v>
      </c>
      <c r="Q7012" s="77">
        <v>84657</v>
      </c>
      <c r="R7012" s="77">
        <v>0.24</v>
      </c>
      <c r="S7012" s="77">
        <v>23.289000000000001</v>
      </c>
      <c r="T7012" s="77">
        <v>7.5950000000000006</v>
      </c>
      <c r="U7012" s="77">
        <v>14.2356</v>
      </c>
      <c r="V7012" s="77">
        <v>-99999</v>
      </c>
      <c r="AC7012" s="77">
        <v>0.48849999999999999</v>
      </c>
      <c r="AD7012" s="77">
        <v>0.47649999999999998</v>
      </c>
      <c r="AH7012" s="77">
        <f>IF(AND(M7012&lt;Variables!$G$6,M7012&gt;Variables!$G$5),0,1)</f>
        <v>1</v>
      </c>
      <c r="AI7012" s="77">
        <f t="shared" si="220"/>
        <v>1</v>
      </c>
      <c r="AJ7012" s="77">
        <f>IF(I7012&gt;Variables!$G$7,0,1)</f>
        <v>1</v>
      </c>
      <c r="AK7012" s="77">
        <f>IF(F7012&gt;Variables!$G$8,0,1)</f>
        <v>1</v>
      </c>
      <c r="AL7012" s="77">
        <f>IF(G7012&gt;Variables!$G$9,0,1)</f>
        <v>1</v>
      </c>
      <c r="AM7012" s="77">
        <f>IF(AND(K7012&gt;Variables!$G$10,K7012&lt;Variables!$G$11),0,1)</f>
        <v>0</v>
      </c>
      <c r="AN7012" s="77">
        <f>IF(H7012&lt;Variables!$G$13,1,0)</f>
        <v>1</v>
      </c>
      <c r="AO7012" s="77">
        <f>IF(R7012&lt;Variables!$G$12,0,1)</f>
        <v>0</v>
      </c>
      <c r="AP7012" s="78">
        <f t="shared" si="221"/>
        <v>0</v>
      </c>
      <c r="AQ7012" s="77">
        <f>IF(V7012&lt;Variables!$G$15,1,0)</f>
        <v>1</v>
      </c>
      <c r="AR7012" s="77">
        <v>0</v>
      </c>
      <c r="AS7012" s="77">
        <v>0</v>
      </c>
      <c r="AT7012" s="77">
        <v>1</v>
      </c>
      <c r="AU7012" s="77">
        <v>0</v>
      </c>
      <c r="BA7012" s="77">
        <v>-2.25</v>
      </c>
    </row>
    <row r="7013" spans="3:53" x14ac:dyDescent="0.25">
      <c r="C7013" s="77" t="s">
        <v>798</v>
      </c>
      <c r="D7013" s="77" t="s">
        <v>489</v>
      </c>
      <c r="E7013" s="77">
        <v>27.85</v>
      </c>
      <c r="F7013" s="77">
        <v>8.43</v>
      </c>
      <c r="G7013" s="77">
        <v>7.33</v>
      </c>
      <c r="H7013" s="77">
        <v>3040</v>
      </c>
      <c r="I7013" s="77">
        <v>6.4909999999999997</v>
      </c>
      <c r="J7013" s="77" t="s">
        <v>74</v>
      </c>
      <c r="K7013" s="77">
        <v>52.84</v>
      </c>
      <c r="L7013" s="77">
        <v>27.757021052631579</v>
      </c>
      <c r="M7013" s="77">
        <v>1.073223010052278E-2</v>
      </c>
      <c r="N7013" s="77">
        <v>27.72139795918368</v>
      </c>
      <c r="O7013" s="77">
        <v>0.13924997892661181</v>
      </c>
      <c r="P7013" s="77">
        <v>1104000</v>
      </c>
      <c r="Q7013" s="77">
        <v>1247000</v>
      </c>
      <c r="R7013" s="77">
        <v>0.89</v>
      </c>
      <c r="S7013" s="77">
        <v>23.289000000000001</v>
      </c>
      <c r="T7013" s="77">
        <v>7.5950000000000006</v>
      </c>
      <c r="U7013" s="77">
        <v>14.2356</v>
      </c>
      <c r="V7013" s="77">
        <v>2.3960553371246811</v>
      </c>
      <c r="AC7013" s="77">
        <v>27.79</v>
      </c>
      <c r="AD7013" s="77">
        <v>27.055</v>
      </c>
      <c r="AH7013" s="77">
        <f>IF(AND(M7013&lt;Variables!$G$6,M7013&gt;Variables!$G$5),0,1)</f>
        <v>1</v>
      </c>
      <c r="AI7013" s="77">
        <f t="shared" si="220"/>
        <v>0</v>
      </c>
      <c r="AJ7013" s="77">
        <f>IF(I7013&gt;Variables!$G$7,0,1)</f>
        <v>1</v>
      </c>
      <c r="AK7013" s="77">
        <f>IF(F7013&gt;Variables!$G$8,0,1)</f>
        <v>1</v>
      </c>
      <c r="AL7013" s="77">
        <f>IF(G7013&gt;Variables!$G$9,0,1)</f>
        <v>1</v>
      </c>
      <c r="AM7013" s="77">
        <f>IF(AND(K7013&gt;Variables!$G$10,K7013&lt;Variables!$G$11),0,1)</f>
        <v>1</v>
      </c>
      <c r="AN7013" s="77">
        <f>IF(H7013&lt;Variables!$G$13,1,0)</f>
        <v>0</v>
      </c>
      <c r="AO7013" s="77">
        <f>IF(R7013&lt;Variables!$G$12,0,1)</f>
        <v>0</v>
      </c>
      <c r="AP7013" s="78">
        <f t="shared" si="221"/>
        <v>0</v>
      </c>
      <c r="AQ7013" s="77">
        <f>IF(V7013&lt;Variables!$G$15,1,0)</f>
        <v>1</v>
      </c>
      <c r="AR7013" s="77">
        <v>0</v>
      </c>
      <c r="AS7013" s="77">
        <v>0</v>
      </c>
      <c r="AT7013" s="77">
        <v>1</v>
      </c>
      <c r="AU7013" s="77">
        <v>0</v>
      </c>
      <c r="BA7013" s="77">
        <v>-1.86</v>
      </c>
    </row>
    <row r="7014" spans="3:53" x14ac:dyDescent="0.25">
      <c r="C7014" s="77" t="s">
        <v>798</v>
      </c>
      <c r="D7014" s="77" t="s">
        <v>502</v>
      </c>
      <c r="E7014" s="77">
        <v>15.84</v>
      </c>
      <c r="F7014" s="77">
        <v>19.03</v>
      </c>
      <c r="G7014" s="77">
        <v>14.71</v>
      </c>
      <c r="H7014" s="77">
        <v>512.29999999999995</v>
      </c>
      <c r="I7014" s="77">
        <v>294.15600000000001</v>
      </c>
      <c r="J7014" s="77" t="s">
        <v>75</v>
      </c>
      <c r="K7014" s="77">
        <v>54.18</v>
      </c>
      <c r="L7014" s="77">
        <v>15.7287</v>
      </c>
      <c r="M7014" s="77">
        <v>0.64404559817405094</v>
      </c>
      <c r="N7014" s="77">
        <v>15.79467959183674</v>
      </c>
      <c r="O7014" s="77">
        <v>0.2236221884584384</v>
      </c>
      <c r="P7014" s="77">
        <v>6810000</v>
      </c>
      <c r="Q7014" s="77">
        <v>311380</v>
      </c>
      <c r="R7014" s="77">
        <v>21.87</v>
      </c>
      <c r="S7014" s="77">
        <v>23.289000000000001</v>
      </c>
      <c r="T7014" s="77">
        <v>7.5950000000000006</v>
      </c>
      <c r="U7014" s="77">
        <v>14.2356</v>
      </c>
      <c r="V7014" s="77">
        <v>2.3857847990336132</v>
      </c>
      <c r="AC7014" s="77">
        <v>16.61</v>
      </c>
      <c r="AD7014" s="77">
        <v>15.6</v>
      </c>
      <c r="AH7014" s="77">
        <f>IF(AND(M7014&lt;Variables!$G$6,M7014&gt;Variables!$G$5),0,1)</f>
        <v>1</v>
      </c>
      <c r="AI7014" s="77">
        <f t="shared" si="220"/>
        <v>1</v>
      </c>
      <c r="AJ7014" s="77">
        <f>IF(I7014&gt;Variables!$G$7,0,1)</f>
        <v>0</v>
      </c>
      <c r="AK7014" s="77">
        <f>IF(F7014&gt;Variables!$G$8,0,1)</f>
        <v>0</v>
      </c>
      <c r="AL7014" s="77">
        <f>IF(G7014&gt;Variables!$G$9,0,1)</f>
        <v>0</v>
      </c>
      <c r="AM7014" s="77">
        <f>IF(AND(K7014&gt;Variables!$G$10,K7014&lt;Variables!$G$11),0,1)</f>
        <v>1</v>
      </c>
      <c r="AN7014" s="77">
        <f>IF(H7014&lt;Variables!$G$13,1,0)</f>
        <v>1</v>
      </c>
      <c r="AO7014" s="77">
        <f>IF(R7014&lt;Variables!$G$12,0,1)</f>
        <v>1</v>
      </c>
      <c r="AP7014" s="78">
        <f t="shared" si="221"/>
        <v>1</v>
      </c>
      <c r="AQ7014" s="77">
        <f>IF(V7014&lt;Variables!$G$15,1,0)</f>
        <v>1</v>
      </c>
      <c r="AR7014" s="77">
        <v>1</v>
      </c>
      <c r="AS7014" s="77">
        <v>0</v>
      </c>
      <c r="AT7014" s="77">
        <v>0</v>
      </c>
      <c r="AU7014" s="77">
        <v>0</v>
      </c>
      <c r="BA7014" s="77">
        <v>2</v>
      </c>
    </row>
    <row r="7015" spans="3:53" x14ac:dyDescent="0.25">
      <c r="C7015" s="77" t="s">
        <v>798</v>
      </c>
      <c r="D7015" s="77" t="s">
        <v>498</v>
      </c>
      <c r="E7015" s="77">
        <v>38.25</v>
      </c>
      <c r="F7015" s="77">
        <v>7.03</v>
      </c>
      <c r="G7015" s="77">
        <v>6.57</v>
      </c>
      <c r="H7015" s="77">
        <v>5300</v>
      </c>
      <c r="I7015" s="77">
        <v>-11.161</v>
      </c>
      <c r="J7015" s="77" t="s">
        <v>74</v>
      </c>
      <c r="K7015" s="77">
        <v>57.78</v>
      </c>
      <c r="L7015" s="77">
        <v>38.074344444444442</v>
      </c>
      <c r="M7015" s="77">
        <v>0.1724404097130515</v>
      </c>
      <c r="N7015" s="77">
        <v>37.915072916666666</v>
      </c>
      <c r="O7015" s="77">
        <v>0.59323922131892015</v>
      </c>
      <c r="P7015" s="77">
        <v>1167000</v>
      </c>
      <c r="Q7015" s="77">
        <v>1530000</v>
      </c>
      <c r="R7015" s="77">
        <v>0.76</v>
      </c>
      <c r="S7015" s="77">
        <v>23.289000000000001</v>
      </c>
      <c r="T7015" s="77">
        <v>7.5950000000000006</v>
      </c>
      <c r="U7015" s="77">
        <v>14.2356</v>
      </c>
      <c r="V7015" s="77">
        <v>2.4392428478601662</v>
      </c>
      <c r="AC7015" s="77">
        <v>38.679900000000004</v>
      </c>
      <c r="AD7015" s="77">
        <v>37.700000000000003</v>
      </c>
      <c r="AH7015" s="77">
        <f>IF(AND(M7015&lt;Variables!$G$6,M7015&gt;Variables!$G$5),0,1)</f>
        <v>1</v>
      </c>
      <c r="AI7015" s="77">
        <f t="shared" si="220"/>
        <v>0</v>
      </c>
      <c r="AJ7015" s="77">
        <f>IF(I7015&gt;Variables!$G$7,0,1)</f>
        <v>1</v>
      </c>
      <c r="AK7015" s="77">
        <f>IF(F7015&gt;Variables!$G$8,0,1)</f>
        <v>1</v>
      </c>
      <c r="AL7015" s="77">
        <f>IF(G7015&gt;Variables!$G$9,0,1)</f>
        <v>1</v>
      </c>
      <c r="AM7015" s="77">
        <f>IF(AND(K7015&gt;Variables!$G$10,K7015&lt;Variables!$G$11),0,1)</f>
        <v>1</v>
      </c>
      <c r="AN7015" s="77">
        <f>IF(H7015&lt;Variables!$G$13,1,0)</f>
        <v>0</v>
      </c>
      <c r="AO7015" s="77">
        <f>IF(R7015&lt;Variables!$G$12,0,1)</f>
        <v>0</v>
      </c>
      <c r="AP7015" s="78">
        <f t="shared" si="221"/>
        <v>0</v>
      </c>
      <c r="AQ7015" s="77">
        <f>IF(V7015&lt;Variables!$G$15,1,0)</f>
        <v>1</v>
      </c>
      <c r="AR7015" s="77">
        <v>0</v>
      </c>
      <c r="AS7015" s="77">
        <v>1</v>
      </c>
      <c r="AT7015" s="77">
        <v>0</v>
      </c>
      <c r="AU7015" s="77">
        <v>0</v>
      </c>
      <c r="BA7015" s="77">
        <v>-0.19</v>
      </c>
    </row>
    <row r="7016" spans="3:53" x14ac:dyDescent="0.25">
      <c r="C7016" s="77" t="s">
        <v>798</v>
      </c>
      <c r="D7016" s="77" t="s">
        <v>533</v>
      </c>
      <c r="E7016" s="77">
        <v>15.69</v>
      </c>
      <c r="F7016" s="77">
        <v>7.19</v>
      </c>
      <c r="G7016" s="77">
        <v>0.1</v>
      </c>
      <c r="H7016" s="77">
        <v>5410</v>
      </c>
      <c r="I7016" s="77">
        <v>8.7999999999999995E-2</v>
      </c>
      <c r="J7016" s="77" t="s">
        <v>75</v>
      </c>
      <c r="K7016" s="77">
        <v>41.92</v>
      </c>
      <c r="L7016" s="77">
        <v>15.719412500000001</v>
      </c>
      <c r="M7016" s="77">
        <v>-0.34614843271020163</v>
      </c>
      <c r="N7016" s="77">
        <v>15.74036279069767</v>
      </c>
      <c r="O7016" s="77">
        <v>-0.4787868723217289</v>
      </c>
      <c r="P7016" s="77">
        <v>1020000</v>
      </c>
      <c r="Q7016" s="77">
        <v>1500000</v>
      </c>
      <c r="R7016" s="77">
        <v>0.68</v>
      </c>
      <c r="S7016" s="77">
        <v>23.289000000000001</v>
      </c>
      <c r="T7016" s="77">
        <v>7.5950000000000006</v>
      </c>
      <c r="U7016" s="77">
        <v>14.2356</v>
      </c>
      <c r="V7016" s="77">
        <v>2.284213671727235</v>
      </c>
      <c r="AC7016" s="77">
        <v>15.6898</v>
      </c>
      <c r="AD7016" s="77">
        <v>15.29</v>
      </c>
      <c r="AH7016" s="77">
        <f>IF(AND(M7016&lt;Variables!$G$6,M7016&gt;Variables!$G$5),0,1)</f>
        <v>1</v>
      </c>
      <c r="AI7016" s="77">
        <f t="shared" si="220"/>
        <v>1</v>
      </c>
      <c r="AJ7016" s="77">
        <f>IF(I7016&gt;Variables!$G$7,0,1)</f>
        <v>1</v>
      </c>
      <c r="AK7016" s="77">
        <f>IF(F7016&gt;Variables!$G$8,0,1)</f>
        <v>1</v>
      </c>
      <c r="AL7016" s="77">
        <f>IF(G7016&gt;Variables!$G$9,0,1)</f>
        <v>1</v>
      </c>
      <c r="AM7016" s="77">
        <f>IF(AND(K7016&gt;Variables!$G$10,K7016&lt;Variables!$G$11),0,1)</f>
        <v>1</v>
      </c>
      <c r="AN7016" s="77">
        <f>IF(H7016&lt;Variables!$G$13,1,0)</f>
        <v>0</v>
      </c>
      <c r="AO7016" s="77">
        <f>IF(R7016&lt;Variables!$G$12,0,1)</f>
        <v>0</v>
      </c>
      <c r="AP7016" s="78">
        <f t="shared" si="221"/>
        <v>1</v>
      </c>
      <c r="AQ7016" s="77">
        <f>IF(V7016&lt;Variables!$G$15,1,0)</f>
        <v>1</v>
      </c>
      <c r="AR7016" s="77">
        <v>0</v>
      </c>
      <c r="AS7016" s="77">
        <v>0</v>
      </c>
      <c r="AT7016" s="77">
        <v>0</v>
      </c>
      <c r="AU7016" s="77">
        <v>1</v>
      </c>
      <c r="BA7016" s="77">
        <v>-1.24</v>
      </c>
    </row>
    <row r="7017" spans="3:53" x14ac:dyDescent="0.25">
      <c r="C7017" s="77" t="s">
        <v>798</v>
      </c>
      <c r="D7017" s="77" t="s">
        <v>540</v>
      </c>
      <c r="E7017" s="77">
        <v>14.3</v>
      </c>
      <c r="F7017" s="77">
        <v>8.0299999999999994</v>
      </c>
      <c r="G7017" s="77">
        <v>7.11</v>
      </c>
      <c r="H7017" s="77">
        <v>2350</v>
      </c>
      <c r="I7017" s="77">
        <v>2.9000000000000001E-2</v>
      </c>
      <c r="J7017" s="77" t="s">
        <v>75</v>
      </c>
      <c r="K7017" s="77">
        <v>58.51</v>
      </c>
      <c r="L7017" s="77">
        <v>14.301270000000001</v>
      </c>
      <c r="M7017" s="77">
        <v>6.104352970052087E-2</v>
      </c>
      <c r="N7017" s="77">
        <v>14.229524</v>
      </c>
      <c r="O7017" s="77">
        <v>0.56555651475063007</v>
      </c>
      <c r="P7017" s="77">
        <v>2300000</v>
      </c>
      <c r="Q7017" s="77">
        <v>4329000</v>
      </c>
      <c r="R7017" s="77">
        <v>0.53</v>
      </c>
      <c r="S7017" s="77">
        <v>23.289000000000001</v>
      </c>
      <c r="T7017" s="77">
        <v>7.5950000000000006</v>
      </c>
      <c r="U7017" s="77">
        <v>14.2356</v>
      </c>
      <c r="V7017" s="77">
        <v>2.4520762087235601</v>
      </c>
      <c r="AC7017" s="77">
        <v>14.38</v>
      </c>
      <c r="AD7017" s="77">
        <v>14.1</v>
      </c>
      <c r="AH7017" s="77">
        <f>IF(AND(M7017&lt;Variables!$G$6,M7017&gt;Variables!$G$5),0,1)</f>
        <v>1</v>
      </c>
      <c r="AI7017" s="77">
        <f t="shared" si="220"/>
        <v>0</v>
      </c>
      <c r="AJ7017" s="77">
        <f>IF(I7017&gt;Variables!$G$7,0,1)</f>
        <v>1</v>
      </c>
      <c r="AK7017" s="77">
        <f>IF(F7017&gt;Variables!$G$8,0,1)</f>
        <v>1</v>
      </c>
      <c r="AL7017" s="77">
        <f>IF(G7017&gt;Variables!$G$9,0,1)</f>
        <v>1</v>
      </c>
      <c r="AM7017" s="77">
        <f>IF(AND(K7017&gt;Variables!$G$10,K7017&lt;Variables!$G$11),0,1)</f>
        <v>1</v>
      </c>
      <c r="AN7017" s="77">
        <f>IF(H7017&lt;Variables!$G$13,1,0)</f>
        <v>0</v>
      </c>
      <c r="AO7017" s="77">
        <f>IF(R7017&lt;Variables!$G$12,0,1)</f>
        <v>0</v>
      </c>
      <c r="AP7017" s="78">
        <f t="shared" si="221"/>
        <v>1</v>
      </c>
      <c r="AQ7017" s="77">
        <f>IF(V7017&lt;Variables!$G$15,1,0)</f>
        <v>1</v>
      </c>
      <c r="AR7017" s="77">
        <v>0</v>
      </c>
      <c r="AS7017" s="77">
        <v>0</v>
      </c>
      <c r="AT7017" s="77">
        <v>0</v>
      </c>
      <c r="AU7017" s="77">
        <v>1</v>
      </c>
      <c r="BA7017" s="77">
        <v>-0.26</v>
      </c>
    </row>
    <row r="7018" spans="3:53" x14ac:dyDescent="0.25">
      <c r="C7018" s="77" t="s">
        <v>798</v>
      </c>
      <c r="D7018" s="77" t="s">
        <v>497</v>
      </c>
      <c r="E7018" s="77">
        <v>4.8499999999999996</v>
      </c>
      <c r="F7018" s="77">
        <v>20.5</v>
      </c>
      <c r="G7018" s="77">
        <v>14.97</v>
      </c>
      <c r="H7018" s="77">
        <v>41.09</v>
      </c>
      <c r="I7018" s="77">
        <v>-16.245999999999999</v>
      </c>
      <c r="J7018" s="77" t="s">
        <v>74</v>
      </c>
      <c r="K7018" s="77">
        <v>37.729999999999997</v>
      </c>
      <c r="L7018" s="77">
        <v>4.9313249999999993</v>
      </c>
      <c r="M7018" s="77">
        <v>-0.91506846537187558</v>
      </c>
      <c r="N7018" s="77">
        <v>5.1111600000000008</v>
      </c>
      <c r="O7018" s="77">
        <v>-4.401349204485892</v>
      </c>
      <c r="P7018" s="77">
        <v>4420000</v>
      </c>
      <c r="Q7018" s="77">
        <v>49940</v>
      </c>
      <c r="R7018" s="77">
        <v>88.51</v>
      </c>
      <c r="S7018" s="77">
        <v>23.289000000000001</v>
      </c>
      <c r="T7018" s="77">
        <v>7.5950000000000006</v>
      </c>
      <c r="U7018" s="77">
        <v>14.2356</v>
      </c>
      <c r="V7018" s="77">
        <v>2.2312484335771821</v>
      </c>
      <c r="AC7018" s="77">
        <v>5.39</v>
      </c>
      <c r="AD7018" s="77">
        <v>4.82</v>
      </c>
      <c r="AH7018" s="77">
        <f>IF(AND(M7018&lt;Variables!$G$6,M7018&gt;Variables!$G$5),0,1)</f>
        <v>1</v>
      </c>
      <c r="AI7018" s="77">
        <f t="shared" si="220"/>
        <v>1</v>
      </c>
      <c r="AJ7018" s="77">
        <f>IF(I7018&gt;Variables!$G$7,0,1)</f>
        <v>1</v>
      </c>
      <c r="AK7018" s="77">
        <f>IF(F7018&gt;Variables!$G$8,0,1)</f>
        <v>0</v>
      </c>
      <c r="AL7018" s="77">
        <f>IF(G7018&gt;Variables!$G$9,0,1)</f>
        <v>0</v>
      </c>
      <c r="AM7018" s="77">
        <f>IF(AND(K7018&gt;Variables!$G$10,K7018&lt;Variables!$G$11),0,1)</f>
        <v>1</v>
      </c>
      <c r="AN7018" s="77">
        <f>IF(H7018&lt;Variables!$G$13,1,0)</f>
        <v>1</v>
      </c>
      <c r="AO7018" s="77">
        <f>IF(R7018&lt;Variables!$G$12,0,1)</f>
        <v>1</v>
      </c>
      <c r="AP7018" s="78">
        <f t="shared" si="221"/>
        <v>0</v>
      </c>
      <c r="AQ7018" s="77">
        <f>IF(V7018&lt;Variables!$G$15,1,0)</f>
        <v>1</v>
      </c>
      <c r="AR7018" s="77">
        <v>1</v>
      </c>
      <c r="AS7018" s="77">
        <v>0</v>
      </c>
      <c r="AT7018" s="77">
        <v>0</v>
      </c>
      <c r="AU7018" s="77">
        <v>0</v>
      </c>
      <c r="BA7018" s="77">
        <v>2</v>
      </c>
    </row>
    <row r="7019" spans="3:53" x14ac:dyDescent="0.25">
      <c r="C7019" s="77" t="s">
        <v>798</v>
      </c>
      <c r="D7019" s="77" t="s">
        <v>800</v>
      </c>
      <c r="E7019" s="77">
        <v>3.83</v>
      </c>
      <c r="F7019" s="77">
        <v>13.94</v>
      </c>
      <c r="G7019" s="77">
        <v>9.5299999999999994</v>
      </c>
      <c r="H7019" s="77">
        <v>160.91</v>
      </c>
      <c r="I7019" s="77">
        <v>-23.754999999999999</v>
      </c>
      <c r="J7019" s="77" t="s">
        <v>74</v>
      </c>
      <c r="K7019" s="77">
        <v>55.69</v>
      </c>
      <c r="L7019" s="77">
        <v>3.808610526315789</v>
      </c>
      <c r="M7019" s="77">
        <v>8.1118131215156014E-2</v>
      </c>
      <c r="N7019" s="77">
        <v>3.7756244897959181</v>
      </c>
      <c r="O7019" s="77">
        <v>0.95548459073672132</v>
      </c>
      <c r="P7019" s="77">
        <v>920010</v>
      </c>
      <c r="Q7019" s="77">
        <v>490460</v>
      </c>
      <c r="R7019" s="77">
        <v>1.88</v>
      </c>
      <c r="S7019" s="77">
        <v>23.289000000000001</v>
      </c>
      <c r="T7019" s="77">
        <v>7.5950000000000006</v>
      </c>
      <c r="U7019" s="77">
        <v>14.2356</v>
      </c>
      <c r="V7019" s="77">
        <v>2.4225063370512241</v>
      </c>
      <c r="AC7019" s="77">
        <v>3.89</v>
      </c>
      <c r="AD7019" s="77">
        <v>3.71</v>
      </c>
      <c r="AH7019" s="77">
        <f>IF(AND(M7019&lt;Variables!$G$6,M7019&gt;Variables!$G$5),0,1)</f>
        <v>1</v>
      </c>
      <c r="AI7019" s="77">
        <f t="shared" si="220"/>
        <v>0</v>
      </c>
      <c r="AJ7019" s="77">
        <f>IF(I7019&gt;Variables!$G$7,0,1)</f>
        <v>1</v>
      </c>
      <c r="AK7019" s="77">
        <f>IF(F7019&gt;Variables!$G$8,0,1)</f>
        <v>0</v>
      </c>
      <c r="AL7019" s="77">
        <f>IF(G7019&gt;Variables!$G$9,0,1)</f>
        <v>1</v>
      </c>
      <c r="AM7019" s="77">
        <f>IF(AND(K7019&gt;Variables!$G$10,K7019&lt;Variables!$G$11),0,1)</f>
        <v>1</v>
      </c>
      <c r="AN7019" s="77">
        <f>IF(H7019&lt;Variables!$G$13,1,0)</f>
        <v>1</v>
      </c>
      <c r="AO7019" s="77">
        <f>IF(R7019&lt;Variables!$G$12,0,1)</f>
        <v>0</v>
      </c>
      <c r="AP7019" s="78">
        <f t="shared" si="221"/>
        <v>0</v>
      </c>
      <c r="AQ7019" s="77">
        <f>IF(V7019&lt;Variables!$G$15,1,0)</f>
        <v>1</v>
      </c>
      <c r="AR7019" s="77">
        <v>0</v>
      </c>
      <c r="AS7019" s="77">
        <v>0</v>
      </c>
      <c r="AT7019" s="77">
        <v>0</v>
      </c>
      <c r="AU7019" s="77">
        <v>1</v>
      </c>
      <c r="BA7019" s="77">
        <v>-1.34</v>
      </c>
    </row>
    <row r="7020" spans="3:53" x14ac:dyDescent="0.25">
      <c r="C7020" s="77" t="s">
        <v>798</v>
      </c>
      <c r="D7020" s="77" t="s">
        <v>488</v>
      </c>
      <c r="E7020" s="77">
        <v>6.77</v>
      </c>
      <c r="F7020" s="77">
        <v>50.78</v>
      </c>
      <c r="G7020" s="77">
        <v>-5.96</v>
      </c>
      <c r="H7020" s="77">
        <v>125.36</v>
      </c>
      <c r="I7020" s="77">
        <v>13.893000000000001</v>
      </c>
      <c r="J7020" s="77" t="s">
        <v>75</v>
      </c>
      <c r="K7020" s="77">
        <v>48.31</v>
      </c>
      <c r="L7020" s="77">
        <v>6.7372249999999978</v>
      </c>
      <c r="M7020" s="77">
        <v>0.63490532081090456</v>
      </c>
      <c r="N7020" s="77">
        <v>6.895891999999999</v>
      </c>
      <c r="O7020" s="77">
        <v>-1.6805947656952691</v>
      </c>
      <c r="P7020" s="77">
        <v>138460000</v>
      </c>
      <c r="Q7020" s="77">
        <v>525460</v>
      </c>
      <c r="R7020" s="77">
        <v>263.5</v>
      </c>
      <c r="S7020" s="77">
        <v>23.289000000000001</v>
      </c>
      <c r="T7020" s="77">
        <v>7.5950000000000006</v>
      </c>
      <c r="U7020" s="77">
        <v>14.2356</v>
      </c>
      <c r="V7020" s="77">
        <v>2.3360828567563039</v>
      </c>
      <c r="AC7020" s="77">
        <v>6.81</v>
      </c>
      <c r="AD7020" s="77">
        <v>6.1517999999999997</v>
      </c>
      <c r="AH7020" s="77">
        <f>IF(AND(M7020&lt;Variables!$G$6,M7020&gt;Variables!$G$5),0,1)</f>
        <v>1</v>
      </c>
      <c r="AI7020" s="77">
        <f t="shared" si="220"/>
        <v>1</v>
      </c>
      <c r="AJ7020" s="77">
        <f>IF(I7020&gt;Variables!$G$7,0,1)</f>
        <v>1</v>
      </c>
      <c r="AK7020" s="77">
        <f>IF(F7020&gt;Variables!$G$8,0,1)</f>
        <v>0</v>
      </c>
      <c r="AL7020" s="77">
        <f>IF(G7020&gt;Variables!$G$9,0,1)</f>
        <v>1</v>
      </c>
      <c r="AM7020" s="77">
        <f>IF(AND(K7020&gt;Variables!$G$10,K7020&lt;Variables!$G$11),0,1)</f>
        <v>1</v>
      </c>
      <c r="AN7020" s="77">
        <f>IF(H7020&lt;Variables!$G$13,1,0)</f>
        <v>1</v>
      </c>
      <c r="AO7020" s="77">
        <f>IF(R7020&lt;Variables!$G$12,0,1)</f>
        <v>1</v>
      </c>
      <c r="AP7020" s="78">
        <f t="shared" si="221"/>
        <v>1</v>
      </c>
      <c r="AQ7020" s="77">
        <f>IF(V7020&lt;Variables!$G$15,1,0)</f>
        <v>1</v>
      </c>
      <c r="AR7020" s="77">
        <v>0</v>
      </c>
      <c r="AS7020" s="77">
        <v>0</v>
      </c>
      <c r="AT7020" s="77">
        <v>1</v>
      </c>
      <c r="AU7020" s="77">
        <v>0</v>
      </c>
      <c r="BA7020" s="77">
        <v>-2.25</v>
      </c>
    </row>
    <row r="7021" spans="3:53" x14ac:dyDescent="0.25">
      <c r="C7021" s="77" t="s">
        <v>798</v>
      </c>
      <c r="D7021" s="77" t="s">
        <v>177</v>
      </c>
      <c r="E7021" s="77">
        <v>55.94</v>
      </c>
      <c r="F7021" s="77">
        <v>9.2100000000000009</v>
      </c>
      <c r="G7021" s="77">
        <v>10.26</v>
      </c>
      <c r="H7021" s="77">
        <v>10510</v>
      </c>
      <c r="I7021" s="77">
        <v>249.631</v>
      </c>
      <c r="J7021" s="77" t="s">
        <v>75</v>
      </c>
      <c r="K7021" s="77">
        <v>65.150000000000006</v>
      </c>
      <c r="L7021" s="77">
        <v>55.444510000000001</v>
      </c>
      <c r="M7021" s="77">
        <v>0.30749663041480729</v>
      </c>
      <c r="N7021" s="77">
        <v>54.750097826086957</v>
      </c>
      <c r="O7021" s="77">
        <v>1.579727175393177</v>
      </c>
      <c r="P7021" s="77">
        <v>634303</v>
      </c>
      <c r="Q7021" s="77">
        <v>1774000</v>
      </c>
      <c r="R7021" s="77">
        <v>0.36</v>
      </c>
      <c r="S7021" s="77">
        <v>23.289000000000001</v>
      </c>
      <c r="T7021" s="77">
        <v>7.5950000000000006</v>
      </c>
      <c r="U7021" s="77">
        <v>14.2356</v>
      </c>
      <c r="V7021" s="77">
        <v>2.5025051260393498</v>
      </c>
      <c r="AC7021" s="77">
        <v>57.29</v>
      </c>
      <c r="AD7021" s="77">
        <v>55.05</v>
      </c>
      <c r="AH7021" s="77">
        <f>IF(AND(M7021&lt;Variables!$G$6,M7021&gt;Variables!$G$5),0,1)</f>
        <v>1</v>
      </c>
      <c r="AI7021" s="77">
        <f t="shared" si="220"/>
        <v>0</v>
      </c>
      <c r="AJ7021" s="77">
        <f>IF(I7021&gt;Variables!$G$7,0,1)</f>
        <v>0</v>
      </c>
      <c r="AK7021" s="77">
        <f>IF(F7021&gt;Variables!$G$8,0,1)</f>
        <v>0</v>
      </c>
      <c r="AL7021" s="77">
        <f>IF(G7021&gt;Variables!$G$9,0,1)</f>
        <v>1</v>
      </c>
      <c r="AM7021" s="77">
        <f>IF(AND(K7021&gt;Variables!$G$10,K7021&lt;Variables!$G$11),0,1)</f>
        <v>0</v>
      </c>
      <c r="AN7021" s="77">
        <f>IF(H7021&lt;Variables!$G$13,1,0)</f>
        <v>0</v>
      </c>
      <c r="AO7021" s="77">
        <f>IF(R7021&lt;Variables!$G$12,0,1)</f>
        <v>0</v>
      </c>
      <c r="AP7021" s="78">
        <f t="shared" si="221"/>
        <v>1</v>
      </c>
      <c r="AQ7021" s="77">
        <f>IF(V7021&lt;Variables!$G$15,1,0)</f>
        <v>1</v>
      </c>
      <c r="AR7021" s="77">
        <v>0</v>
      </c>
      <c r="AS7021" s="77">
        <v>0</v>
      </c>
      <c r="AT7021" s="77">
        <v>0</v>
      </c>
      <c r="AU7021" s="77">
        <v>1</v>
      </c>
      <c r="BA7021" s="77">
        <v>-1.1499999999999999</v>
      </c>
    </row>
    <row r="7022" spans="3:53" x14ac:dyDescent="0.25">
      <c r="C7022" s="77" t="s">
        <v>798</v>
      </c>
      <c r="D7022" s="77" t="s">
        <v>530</v>
      </c>
      <c r="E7022" s="77">
        <v>52.61</v>
      </c>
      <c r="F7022" s="77">
        <v>9.27</v>
      </c>
      <c r="G7022" s="77">
        <v>0.28999999999999998</v>
      </c>
      <c r="H7022" s="77">
        <v>-99999</v>
      </c>
      <c r="I7022" s="77">
        <v>52.503999999999998</v>
      </c>
      <c r="J7022" s="77" t="s">
        <v>75</v>
      </c>
      <c r="K7022" s="77">
        <v>-99999</v>
      </c>
      <c r="L7022" s="77">
        <v>-99999</v>
      </c>
      <c r="M7022" s="77">
        <v>-99999</v>
      </c>
      <c r="N7022" s="77">
        <v>-99999</v>
      </c>
      <c r="O7022" s="77">
        <v>-99999</v>
      </c>
      <c r="P7022" s="77">
        <v>15311</v>
      </c>
      <c r="Q7022" s="77">
        <v>1670</v>
      </c>
      <c r="R7022" s="77">
        <v>9.17</v>
      </c>
      <c r="S7022" s="77">
        <v>23.289000000000001</v>
      </c>
      <c r="T7022" s="77">
        <v>7.5950000000000006</v>
      </c>
      <c r="U7022" s="77">
        <v>14.2356</v>
      </c>
      <c r="V7022" s="77">
        <v>-99999</v>
      </c>
      <c r="AC7022" s="77">
        <v>52.45</v>
      </c>
      <c r="AD7022" s="77">
        <v>52.45</v>
      </c>
      <c r="AH7022" s="77">
        <f>IF(AND(M7022&lt;Variables!$G$6,M7022&gt;Variables!$G$5),0,1)</f>
        <v>1</v>
      </c>
      <c r="AI7022" s="77">
        <f t="shared" si="220"/>
        <v>1</v>
      </c>
      <c r="AJ7022" s="77">
        <f>IF(I7022&gt;Variables!$G$7,0,1)</f>
        <v>0</v>
      </c>
      <c r="AK7022" s="77">
        <f>IF(F7022&gt;Variables!$G$8,0,1)</f>
        <v>0</v>
      </c>
      <c r="AL7022" s="77">
        <f>IF(G7022&gt;Variables!$G$9,0,1)</f>
        <v>1</v>
      </c>
      <c r="AM7022" s="77">
        <f>IF(AND(K7022&gt;Variables!$G$10,K7022&lt;Variables!$G$11),0,1)</f>
        <v>1</v>
      </c>
      <c r="AN7022" s="77">
        <f>IF(H7022&lt;Variables!$G$13,1,0)</f>
        <v>1</v>
      </c>
      <c r="AO7022" s="77">
        <f>IF(R7022&lt;Variables!$G$12,0,1)</f>
        <v>1</v>
      </c>
      <c r="AP7022" s="78">
        <f t="shared" si="221"/>
        <v>1</v>
      </c>
      <c r="AQ7022" s="77">
        <f>IF(V7022&lt;Variables!$G$15,1,0)</f>
        <v>1</v>
      </c>
      <c r="AR7022" s="77">
        <v>0</v>
      </c>
      <c r="AS7022" s="77">
        <v>0</v>
      </c>
      <c r="AT7022" s="77">
        <v>0</v>
      </c>
      <c r="AU7022" s="77">
        <v>0</v>
      </c>
      <c r="BA7022" s="77">
        <v>0</v>
      </c>
    </row>
    <row r="7023" spans="3:53" x14ac:dyDescent="0.25">
      <c r="C7023" s="77" t="s">
        <v>798</v>
      </c>
      <c r="D7023" s="77" t="s">
        <v>493</v>
      </c>
      <c r="E7023" s="77">
        <v>25.27</v>
      </c>
      <c r="F7023" s="77">
        <v>9.1199999999999992</v>
      </c>
      <c r="G7023" s="77">
        <v>6.26</v>
      </c>
      <c r="H7023" s="77">
        <v>2730</v>
      </c>
      <c r="I7023" s="77">
        <v>198.65799999999999</v>
      </c>
      <c r="J7023" s="77" t="s">
        <v>74</v>
      </c>
      <c r="K7023" s="77">
        <v>63.59</v>
      </c>
      <c r="L7023" s="77">
        <v>25.078244999999999</v>
      </c>
      <c r="M7023" s="77">
        <v>0.2462492889753711</v>
      </c>
      <c r="N7023" s="77">
        <v>24.997707999999999</v>
      </c>
      <c r="O7023" s="77">
        <v>0.56922018610665281</v>
      </c>
      <c r="P7023" s="77">
        <v>1998000</v>
      </c>
      <c r="Q7023" s="77">
        <v>3584000</v>
      </c>
      <c r="R7023" s="77">
        <v>0.56000000000000005</v>
      </c>
      <c r="S7023" s="77">
        <v>23.289000000000001</v>
      </c>
      <c r="T7023" s="77">
        <v>7.5950000000000006</v>
      </c>
      <c r="U7023" s="77">
        <v>14.2356</v>
      </c>
      <c r="V7023" s="77">
        <v>2.491725146092878</v>
      </c>
      <c r="AC7023" s="77">
        <v>25.19</v>
      </c>
      <c r="AD7023" s="77">
        <v>24.18</v>
      </c>
      <c r="AH7023" s="77">
        <f>IF(AND(M7023&lt;Variables!$G$6,M7023&gt;Variables!$G$5),0,1)</f>
        <v>1</v>
      </c>
      <c r="AI7023" s="77">
        <f t="shared" si="220"/>
        <v>0</v>
      </c>
      <c r="AJ7023" s="77">
        <f>IF(I7023&gt;Variables!$G$7,0,1)</f>
        <v>0</v>
      </c>
      <c r="AK7023" s="77">
        <f>IF(F7023&gt;Variables!$G$8,0,1)</f>
        <v>0</v>
      </c>
      <c r="AL7023" s="77">
        <f>IF(G7023&gt;Variables!$G$9,0,1)</f>
        <v>1</v>
      </c>
      <c r="AM7023" s="77">
        <f>IF(AND(K7023&gt;Variables!$G$10,K7023&lt;Variables!$G$11),0,1)</f>
        <v>0</v>
      </c>
      <c r="AN7023" s="77">
        <f>IF(H7023&lt;Variables!$G$13,1,0)</f>
        <v>0</v>
      </c>
      <c r="AO7023" s="77">
        <f>IF(R7023&lt;Variables!$G$12,0,1)</f>
        <v>0</v>
      </c>
      <c r="AP7023" s="78">
        <f t="shared" si="221"/>
        <v>0</v>
      </c>
      <c r="AQ7023" s="77">
        <f>IF(V7023&lt;Variables!$G$15,1,0)</f>
        <v>1</v>
      </c>
      <c r="AR7023" s="77">
        <v>0</v>
      </c>
      <c r="AS7023" s="77">
        <v>0</v>
      </c>
      <c r="AT7023" s="77">
        <v>0</v>
      </c>
      <c r="AU7023" s="77">
        <v>1</v>
      </c>
      <c r="BA7023" s="77">
        <v>-1.96</v>
      </c>
    </row>
    <row r="7024" spans="3:53" x14ac:dyDescent="0.25">
      <c r="C7024" s="77" t="s">
        <v>798</v>
      </c>
      <c r="D7024" s="77" t="s">
        <v>201</v>
      </c>
      <c r="E7024" s="77">
        <v>43.48</v>
      </c>
      <c r="F7024" s="77">
        <v>7.04</v>
      </c>
      <c r="G7024" s="77">
        <v>7.04</v>
      </c>
      <c r="H7024" s="77">
        <v>-99999</v>
      </c>
      <c r="I7024" s="77">
        <v>2909.08</v>
      </c>
      <c r="J7024" s="77" t="s">
        <v>75</v>
      </c>
      <c r="K7024" s="77">
        <v>50.42</v>
      </c>
      <c r="L7024" s="77">
        <v>43.381250000000001</v>
      </c>
      <c r="M7024" s="77">
        <v>-7.2035729721942082E-2</v>
      </c>
      <c r="N7024" s="77">
        <v>43.259876315789462</v>
      </c>
      <c r="O7024" s="77">
        <v>0.20833088738546571</v>
      </c>
      <c r="P7024" s="77">
        <v>353327</v>
      </c>
      <c r="Q7024" s="77">
        <v>2055000</v>
      </c>
      <c r="R7024" s="77">
        <v>0.17</v>
      </c>
      <c r="S7024" s="77">
        <v>23.289000000000001</v>
      </c>
      <c r="T7024" s="77">
        <v>7.5950000000000006</v>
      </c>
      <c r="U7024" s="77">
        <v>14.2356</v>
      </c>
      <c r="V7024" s="77">
        <v>2.3733115054314942</v>
      </c>
      <c r="AC7024" s="77">
        <v>45.98</v>
      </c>
      <c r="AD7024" s="77">
        <v>43.05</v>
      </c>
      <c r="AH7024" s="77">
        <f>IF(AND(M7024&lt;Variables!$G$6,M7024&gt;Variables!$G$5),0,1)</f>
        <v>1</v>
      </c>
      <c r="AI7024" s="77">
        <f t="shared" si="220"/>
        <v>0</v>
      </c>
      <c r="AJ7024" s="77">
        <f>IF(I7024&gt;Variables!$G$7,0,1)</f>
        <v>0</v>
      </c>
      <c r="AK7024" s="77">
        <f>IF(F7024&gt;Variables!$G$8,0,1)</f>
        <v>1</v>
      </c>
      <c r="AL7024" s="77">
        <f>IF(G7024&gt;Variables!$G$9,0,1)</f>
        <v>1</v>
      </c>
      <c r="AM7024" s="77">
        <f>IF(AND(K7024&gt;Variables!$G$10,K7024&lt;Variables!$G$11),0,1)</f>
        <v>1</v>
      </c>
      <c r="AN7024" s="77">
        <f>IF(H7024&lt;Variables!$G$13,1,0)</f>
        <v>1</v>
      </c>
      <c r="AO7024" s="77">
        <f>IF(R7024&lt;Variables!$G$12,0,1)</f>
        <v>0</v>
      </c>
      <c r="AP7024" s="78">
        <f t="shared" si="221"/>
        <v>1</v>
      </c>
      <c r="AQ7024" s="77">
        <f>IF(V7024&lt;Variables!$G$15,1,0)</f>
        <v>1</v>
      </c>
      <c r="AR7024" s="77">
        <v>0</v>
      </c>
      <c r="AS7024" s="77">
        <v>1</v>
      </c>
      <c r="AT7024" s="77">
        <v>0</v>
      </c>
      <c r="AU7024" s="77">
        <v>0</v>
      </c>
      <c r="BA7024" s="77">
        <v>0.77</v>
      </c>
    </row>
    <row r="7025" spans="3:53" x14ac:dyDescent="0.25">
      <c r="C7025" s="77" t="s">
        <v>798</v>
      </c>
      <c r="D7025" s="77" t="s">
        <v>524</v>
      </c>
      <c r="E7025" s="77">
        <v>8.09</v>
      </c>
      <c r="F7025" s="77">
        <v>32.58</v>
      </c>
      <c r="G7025" s="77">
        <v>32.19</v>
      </c>
      <c r="H7025" s="77">
        <v>208.66</v>
      </c>
      <c r="I7025" s="77">
        <v>-8.5559999999999992</v>
      </c>
      <c r="J7025" s="77" t="s">
        <v>75</v>
      </c>
      <c r="K7025" s="77">
        <v>48.94</v>
      </c>
      <c r="L7025" s="77">
        <v>8.1123950000000011</v>
      </c>
      <c r="M7025" s="77">
        <v>-0.76789899900091951</v>
      </c>
      <c r="N7025" s="77">
        <v>8.1484560000000013</v>
      </c>
      <c r="O7025" s="77">
        <v>-1.207050759064058</v>
      </c>
      <c r="P7025" s="77">
        <v>101980000</v>
      </c>
      <c r="Q7025" s="77">
        <v>18770000</v>
      </c>
      <c r="R7025" s="77">
        <v>5.43</v>
      </c>
      <c r="S7025" s="77">
        <v>23.289000000000001</v>
      </c>
      <c r="T7025" s="77">
        <v>7.5950000000000006</v>
      </c>
      <c r="U7025" s="77">
        <v>14.2356</v>
      </c>
      <c r="V7025" s="77">
        <v>2.3736330201263618</v>
      </c>
      <c r="AC7025" s="77">
        <v>8.15</v>
      </c>
      <c r="AD7025" s="77">
        <v>7.22</v>
      </c>
      <c r="AH7025" s="77">
        <f>IF(AND(M7025&lt;Variables!$G$6,M7025&gt;Variables!$G$5),0,1)</f>
        <v>1</v>
      </c>
      <c r="AI7025" s="77">
        <f t="shared" si="220"/>
        <v>1</v>
      </c>
      <c r="AJ7025" s="77">
        <f>IF(I7025&gt;Variables!$G$7,0,1)</f>
        <v>1</v>
      </c>
      <c r="AK7025" s="77">
        <f>IF(F7025&gt;Variables!$G$8,0,1)</f>
        <v>0</v>
      </c>
      <c r="AL7025" s="77">
        <f>IF(G7025&gt;Variables!$G$9,0,1)</f>
        <v>0</v>
      </c>
      <c r="AM7025" s="77">
        <f>IF(AND(K7025&gt;Variables!$G$10,K7025&lt;Variables!$G$11),0,1)</f>
        <v>1</v>
      </c>
      <c r="AN7025" s="77">
        <f>IF(H7025&lt;Variables!$G$13,1,0)</f>
        <v>1</v>
      </c>
      <c r="AO7025" s="77">
        <f>IF(R7025&lt;Variables!$G$12,0,1)</f>
        <v>1</v>
      </c>
      <c r="AP7025" s="78">
        <f t="shared" si="221"/>
        <v>1</v>
      </c>
      <c r="AQ7025" s="77">
        <f>IF(V7025&lt;Variables!$G$15,1,0)</f>
        <v>1</v>
      </c>
      <c r="AR7025" s="77">
        <v>0</v>
      </c>
      <c r="AS7025" s="77">
        <v>0</v>
      </c>
      <c r="AT7025" s="77">
        <v>1</v>
      </c>
      <c r="AU7025" s="77">
        <v>0</v>
      </c>
      <c r="BA7025" s="77">
        <v>-2.25</v>
      </c>
    </row>
    <row r="7026" spans="3:53" x14ac:dyDescent="0.25">
      <c r="C7026" s="77" t="s">
        <v>798</v>
      </c>
      <c r="D7026" s="77" t="s">
        <v>123</v>
      </c>
      <c r="E7026" s="77">
        <v>13.86</v>
      </c>
      <c r="F7026" s="77">
        <v>9.18</v>
      </c>
      <c r="G7026" s="77">
        <v>-0.75</v>
      </c>
      <c r="H7026" s="77">
        <v>5380</v>
      </c>
      <c r="I7026" s="77">
        <v>227.03800000000001</v>
      </c>
      <c r="J7026" s="77" t="s">
        <v>75</v>
      </c>
      <c r="K7026" s="77">
        <v>69.23</v>
      </c>
      <c r="L7026" s="77">
        <v>13.675190000000001</v>
      </c>
      <c r="M7026" s="77">
        <v>1.2417377747584959</v>
      </c>
      <c r="N7026" s="77">
        <v>13.5747</v>
      </c>
      <c r="O7026" s="77">
        <v>1.9912042255077509</v>
      </c>
      <c r="P7026" s="77">
        <v>105691000</v>
      </c>
      <c r="Q7026" s="77">
        <v>51236000</v>
      </c>
      <c r="R7026" s="77">
        <v>2.06</v>
      </c>
      <c r="S7026" s="77">
        <v>23.289000000000001</v>
      </c>
      <c r="T7026" s="77">
        <v>7.5950000000000006</v>
      </c>
      <c r="U7026" s="77">
        <v>14.2356</v>
      </c>
      <c r="V7026" s="77">
        <v>2.464976170780226</v>
      </c>
      <c r="AC7026" s="77">
        <v>14.18</v>
      </c>
      <c r="AD7026" s="77">
        <v>13.31</v>
      </c>
      <c r="AH7026" s="77">
        <f>IF(AND(M7026&lt;Variables!$G$6,M7026&gt;Variables!$G$5),0,1)</f>
        <v>1</v>
      </c>
      <c r="AI7026" s="77">
        <f t="shared" ref="AI7026:AI7089" si="222">IF(L7026&gt;N7026,0,1)</f>
        <v>0</v>
      </c>
      <c r="AJ7026" s="77">
        <f>IF(I7026&gt;Variables!$G$7,0,1)</f>
        <v>0</v>
      </c>
      <c r="AK7026" s="77">
        <f>IF(F7026&gt;Variables!$G$8,0,1)</f>
        <v>0</v>
      </c>
      <c r="AL7026" s="77">
        <f>IF(G7026&gt;Variables!$G$9,0,1)</f>
        <v>1</v>
      </c>
      <c r="AM7026" s="77">
        <f>IF(AND(K7026&gt;Variables!$G$10,K7026&lt;Variables!$G$11),0,1)</f>
        <v>0</v>
      </c>
      <c r="AN7026" s="77">
        <f>IF(H7026&lt;Variables!$G$13,1,0)</f>
        <v>0</v>
      </c>
      <c r="AO7026" s="77">
        <f>IF(R7026&lt;Variables!$G$12,0,1)</f>
        <v>0</v>
      </c>
      <c r="AP7026" s="78">
        <f t="shared" ref="AP7026:AP7089" si="223">IF(J7026="Pass", 0,1)</f>
        <v>1</v>
      </c>
      <c r="AQ7026" s="77">
        <f>IF(V7026&lt;Variables!$G$15,1,0)</f>
        <v>1</v>
      </c>
      <c r="AR7026" s="77">
        <v>0</v>
      </c>
      <c r="AS7026" s="77">
        <v>0</v>
      </c>
      <c r="AT7026" s="77">
        <v>1</v>
      </c>
      <c r="AU7026" s="77">
        <v>0</v>
      </c>
      <c r="BA7026" s="77">
        <v>-2.25</v>
      </c>
    </row>
    <row r="7027" spans="3:53" x14ac:dyDescent="0.25">
      <c r="C7027" s="77" t="s">
        <v>798</v>
      </c>
      <c r="D7027" s="77" t="s">
        <v>85</v>
      </c>
      <c r="E7027" s="77">
        <v>4.5</v>
      </c>
      <c r="F7027" s="77">
        <v>6.79</v>
      </c>
      <c r="G7027" s="77">
        <v>5.4</v>
      </c>
      <c r="H7027" s="77">
        <v>2590</v>
      </c>
      <c r="I7027" s="77">
        <v>145.50200000000001</v>
      </c>
      <c r="J7027" s="77" t="s">
        <v>74</v>
      </c>
      <c r="K7027" s="77">
        <v>69.31</v>
      </c>
      <c r="L7027" s="77">
        <v>4.4687450000000002</v>
      </c>
      <c r="M7027" s="77">
        <v>0.47339913107593667</v>
      </c>
      <c r="N7027" s="77">
        <v>4.4529780000000008</v>
      </c>
      <c r="O7027" s="77">
        <v>0.82915298481148536</v>
      </c>
      <c r="P7027" s="77">
        <v>19393000</v>
      </c>
      <c r="Q7027" s="77">
        <v>18883000</v>
      </c>
      <c r="R7027" s="77">
        <v>1.03</v>
      </c>
      <c r="S7027" s="77">
        <v>23.289000000000001</v>
      </c>
      <c r="T7027" s="77">
        <v>7.5950000000000006</v>
      </c>
      <c r="U7027" s="77">
        <v>14.2356</v>
      </c>
      <c r="V7027" s="77">
        <v>2.5283430406975569</v>
      </c>
      <c r="AC7027" s="77">
        <v>4.49</v>
      </c>
      <c r="AD7027" s="77">
        <v>4.3</v>
      </c>
      <c r="AH7027" s="77">
        <f>IF(AND(M7027&lt;Variables!$G$6,M7027&gt;Variables!$G$5),0,1)</f>
        <v>1</v>
      </c>
      <c r="AI7027" s="77">
        <f t="shared" si="222"/>
        <v>0</v>
      </c>
      <c r="AJ7027" s="77">
        <f>IF(I7027&gt;Variables!$G$7,0,1)</f>
        <v>0</v>
      </c>
      <c r="AK7027" s="77">
        <f>IF(F7027&gt;Variables!$G$8,0,1)</f>
        <v>1</v>
      </c>
      <c r="AL7027" s="77">
        <f>IF(G7027&gt;Variables!$G$9,0,1)</f>
        <v>1</v>
      </c>
      <c r="AM7027" s="77">
        <f>IF(AND(K7027&gt;Variables!$G$10,K7027&lt;Variables!$G$11),0,1)</f>
        <v>0</v>
      </c>
      <c r="AN7027" s="77">
        <f>IF(H7027&lt;Variables!$G$13,1,0)</f>
        <v>0</v>
      </c>
      <c r="AO7027" s="77">
        <f>IF(R7027&lt;Variables!$G$12,0,1)</f>
        <v>0</v>
      </c>
      <c r="AP7027" s="78">
        <f t="shared" si="223"/>
        <v>0</v>
      </c>
      <c r="AQ7027" s="77">
        <f>IF(V7027&lt;Variables!$G$15,1,0)</f>
        <v>1</v>
      </c>
      <c r="AR7027" s="77">
        <v>0</v>
      </c>
      <c r="AS7027" s="77">
        <v>0</v>
      </c>
      <c r="AT7027" s="77">
        <v>1</v>
      </c>
      <c r="AU7027" s="77">
        <v>0</v>
      </c>
      <c r="BA7027" s="77">
        <v>-2.25</v>
      </c>
    </row>
    <row r="7028" spans="3:53" x14ac:dyDescent="0.25">
      <c r="C7028" s="77" t="s">
        <v>798</v>
      </c>
      <c r="D7028" s="77" t="s">
        <v>83</v>
      </c>
      <c r="E7028" s="77">
        <v>31.16</v>
      </c>
      <c r="F7028" s="77">
        <v>7.36</v>
      </c>
      <c r="G7028" s="77">
        <v>3.74</v>
      </c>
      <c r="H7028" s="77">
        <v>26840</v>
      </c>
      <c r="I7028" s="77">
        <v>38.781999999999996</v>
      </c>
      <c r="J7028" s="77" t="s">
        <v>75</v>
      </c>
      <c r="K7028" s="77">
        <v>62.5</v>
      </c>
      <c r="L7028" s="77">
        <v>31.026524999999999</v>
      </c>
      <c r="M7028" s="77">
        <v>0.14044434560427579</v>
      </c>
      <c r="N7028" s="77">
        <v>30.996479999999998</v>
      </c>
      <c r="O7028" s="77">
        <v>0.23751083994054101</v>
      </c>
      <c r="P7028" s="77">
        <v>8485000</v>
      </c>
      <c r="Q7028" s="77">
        <v>14015000</v>
      </c>
      <c r="R7028" s="77">
        <v>0.61</v>
      </c>
      <c r="S7028" s="77">
        <v>23.289000000000001</v>
      </c>
      <c r="T7028" s="77">
        <v>7.5950000000000006</v>
      </c>
      <c r="U7028" s="77">
        <v>14.2356</v>
      </c>
      <c r="V7028" s="77">
        <v>2.4877784061379749</v>
      </c>
      <c r="AC7028" s="77">
        <v>31.29</v>
      </c>
      <c r="AD7028" s="77">
        <v>30.74</v>
      </c>
      <c r="AH7028" s="77">
        <f>IF(AND(M7028&lt;Variables!$G$6,M7028&gt;Variables!$G$5),0,1)</f>
        <v>1</v>
      </c>
      <c r="AI7028" s="77">
        <f t="shared" si="222"/>
        <v>0</v>
      </c>
      <c r="AJ7028" s="77">
        <f>IF(I7028&gt;Variables!$G$7,0,1)</f>
        <v>1</v>
      </c>
      <c r="AK7028" s="77">
        <f>IF(F7028&gt;Variables!$G$8,0,1)</f>
        <v>1</v>
      </c>
      <c r="AL7028" s="77">
        <f>IF(G7028&gt;Variables!$G$9,0,1)</f>
        <v>1</v>
      </c>
      <c r="AM7028" s="77">
        <f>IF(AND(K7028&gt;Variables!$G$10,K7028&lt;Variables!$G$11),0,1)</f>
        <v>0</v>
      </c>
      <c r="AN7028" s="77">
        <f>IF(H7028&lt;Variables!$G$13,1,0)</f>
        <v>0</v>
      </c>
      <c r="AO7028" s="77">
        <f>IF(R7028&lt;Variables!$G$12,0,1)</f>
        <v>0</v>
      </c>
      <c r="AP7028" s="78">
        <f t="shared" si="223"/>
        <v>1</v>
      </c>
      <c r="AQ7028" s="77">
        <f>IF(V7028&lt;Variables!$G$15,1,0)</f>
        <v>1</v>
      </c>
      <c r="AR7028" s="77">
        <v>0</v>
      </c>
      <c r="AS7028" s="77">
        <v>1</v>
      </c>
      <c r="AT7028" s="77">
        <v>0</v>
      </c>
      <c r="AU7028" s="77">
        <v>0</v>
      </c>
      <c r="BA7028" s="77">
        <v>-0.17</v>
      </c>
    </row>
    <row r="7029" spans="3:53" x14ac:dyDescent="0.25">
      <c r="C7029" s="77" t="s">
        <v>798</v>
      </c>
      <c r="D7029" s="77" t="s">
        <v>525</v>
      </c>
      <c r="E7029" s="77">
        <v>1.72</v>
      </c>
      <c r="F7029" s="77">
        <v>24.44</v>
      </c>
      <c r="G7029" s="77">
        <v>24.09</v>
      </c>
      <c r="H7029" s="77">
        <v>550.02</v>
      </c>
      <c r="I7029" s="77">
        <v>-15.605</v>
      </c>
      <c r="J7029" s="77" t="s">
        <v>74</v>
      </c>
      <c r="K7029" s="77">
        <v>49</v>
      </c>
      <c r="L7029" s="77">
        <v>1.70994</v>
      </c>
      <c r="M7029" s="77">
        <v>-0.58130694644258163</v>
      </c>
      <c r="N7029" s="77">
        <v>1.691336</v>
      </c>
      <c r="O7029" s="77">
        <v>0.51225776545879875</v>
      </c>
      <c r="P7029" s="77">
        <v>34040000</v>
      </c>
      <c r="Q7029" s="77">
        <v>3050000</v>
      </c>
      <c r="R7029" s="77">
        <v>11.16</v>
      </c>
      <c r="S7029" s="77">
        <v>23.289000000000001</v>
      </c>
      <c r="T7029" s="77">
        <v>7.5950000000000006</v>
      </c>
      <c r="U7029" s="77">
        <v>14.2356</v>
      </c>
      <c r="V7029" s="77">
        <v>2.3700751661461812</v>
      </c>
      <c r="AC7029" s="77">
        <v>1.9</v>
      </c>
      <c r="AD7029" s="77">
        <v>1.56</v>
      </c>
      <c r="AH7029" s="77">
        <f>IF(AND(M7029&lt;Variables!$G$6,M7029&gt;Variables!$G$5),0,1)</f>
        <v>1</v>
      </c>
      <c r="AI7029" s="77">
        <f t="shared" si="222"/>
        <v>0</v>
      </c>
      <c r="AJ7029" s="77">
        <f>IF(I7029&gt;Variables!$G$7,0,1)</f>
        <v>1</v>
      </c>
      <c r="AK7029" s="77">
        <f>IF(F7029&gt;Variables!$G$8,0,1)</f>
        <v>0</v>
      </c>
      <c r="AL7029" s="77">
        <f>IF(G7029&gt;Variables!$G$9,0,1)</f>
        <v>0</v>
      </c>
      <c r="AM7029" s="77">
        <f>IF(AND(K7029&gt;Variables!$G$10,K7029&lt;Variables!$G$11),0,1)</f>
        <v>1</v>
      </c>
      <c r="AN7029" s="77">
        <f>IF(H7029&lt;Variables!$G$13,1,0)</f>
        <v>1</v>
      </c>
      <c r="AO7029" s="77">
        <f>IF(R7029&lt;Variables!$G$12,0,1)</f>
        <v>1</v>
      </c>
      <c r="AP7029" s="78">
        <f t="shared" si="223"/>
        <v>0</v>
      </c>
      <c r="AQ7029" s="77">
        <f>IF(V7029&lt;Variables!$G$15,1,0)</f>
        <v>1</v>
      </c>
      <c r="AR7029" s="77">
        <v>0</v>
      </c>
      <c r="AS7029" s="77">
        <v>0</v>
      </c>
      <c r="AT7029" s="77">
        <v>1</v>
      </c>
      <c r="AU7029" s="77">
        <v>0</v>
      </c>
      <c r="BA7029" s="77">
        <v>-2.25</v>
      </c>
    </row>
    <row r="7030" spans="3:53" x14ac:dyDescent="0.25">
      <c r="C7030" s="77" t="s">
        <v>798</v>
      </c>
      <c r="D7030" s="77" t="s">
        <v>388</v>
      </c>
      <c r="E7030" s="77">
        <v>18.89</v>
      </c>
      <c r="F7030" s="77">
        <v>14.09</v>
      </c>
      <c r="G7030" s="77">
        <v>10.71</v>
      </c>
      <c r="H7030" s="77">
        <v>323.14</v>
      </c>
      <c r="I7030" s="77">
        <v>79535.597999999998</v>
      </c>
      <c r="J7030" s="77" t="s">
        <v>74</v>
      </c>
      <c r="K7030" s="77">
        <v>43.66</v>
      </c>
      <c r="L7030" s="77">
        <v>19.012121052631581</v>
      </c>
      <c r="M7030" s="77">
        <v>-1.5890970386481871</v>
      </c>
      <c r="N7030" s="77">
        <v>18.83626326530613</v>
      </c>
      <c r="O7030" s="77">
        <v>-0.67032013477261876</v>
      </c>
      <c r="P7030" s="77">
        <v>9040000</v>
      </c>
      <c r="Q7030" s="77">
        <v>3470000</v>
      </c>
      <c r="R7030" s="77">
        <v>2.61</v>
      </c>
      <c r="S7030" s="77">
        <v>23.289000000000001</v>
      </c>
      <c r="T7030" s="77">
        <v>7.5950000000000006</v>
      </c>
      <c r="U7030" s="77">
        <v>14.2356</v>
      </c>
      <c r="V7030" s="77">
        <v>2.313537883354968</v>
      </c>
      <c r="AC7030" s="77">
        <v>22.68</v>
      </c>
      <c r="AD7030" s="77">
        <v>18.350000000000001</v>
      </c>
      <c r="AH7030" s="77">
        <f>IF(AND(M7030&lt;Variables!$G$6,M7030&gt;Variables!$G$5),0,1)</f>
        <v>0</v>
      </c>
      <c r="AI7030" s="77">
        <f t="shared" si="222"/>
        <v>0</v>
      </c>
      <c r="AJ7030" s="77">
        <f>IF(I7030&gt;Variables!$G$7,0,1)</f>
        <v>0</v>
      </c>
      <c r="AK7030" s="77">
        <f>IF(F7030&gt;Variables!$G$8,0,1)</f>
        <v>0</v>
      </c>
      <c r="AL7030" s="77">
        <f>IF(G7030&gt;Variables!$G$9,0,1)</f>
        <v>0</v>
      </c>
      <c r="AM7030" s="77">
        <f>IF(AND(K7030&gt;Variables!$G$10,K7030&lt;Variables!$G$11),0,1)</f>
        <v>1</v>
      </c>
      <c r="AN7030" s="77">
        <f>IF(H7030&lt;Variables!$G$13,1,0)</f>
        <v>1</v>
      </c>
      <c r="AO7030" s="77">
        <f>IF(R7030&lt;Variables!$G$12,0,1)</f>
        <v>1</v>
      </c>
      <c r="AP7030" s="78">
        <f t="shared" si="223"/>
        <v>0</v>
      </c>
      <c r="AQ7030" s="77">
        <f>IF(V7030&lt;Variables!$G$15,1,0)</f>
        <v>1</v>
      </c>
      <c r="AR7030" s="77">
        <v>1</v>
      </c>
      <c r="AS7030" s="77">
        <v>0</v>
      </c>
      <c r="AT7030" s="77">
        <v>0</v>
      </c>
      <c r="AU7030" s="77">
        <v>0</v>
      </c>
      <c r="BA7030" s="77">
        <v>2</v>
      </c>
    </row>
    <row r="7031" spans="3:53" x14ac:dyDescent="0.25">
      <c r="C7031" s="77" t="s">
        <v>798</v>
      </c>
      <c r="D7031" s="77" t="s">
        <v>546</v>
      </c>
      <c r="E7031" s="77">
        <v>19.05</v>
      </c>
      <c r="F7031" s="77">
        <v>7.65</v>
      </c>
      <c r="G7031" s="77">
        <v>6.51</v>
      </c>
      <c r="H7031" s="77">
        <v>5410</v>
      </c>
      <c r="I7031" s="77">
        <v>0.753</v>
      </c>
      <c r="J7031" s="77" t="s">
        <v>75</v>
      </c>
      <c r="K7031" s="77">
        <v>57.78</v>
      </c>
      <c r="L7031" s="77">
        <v>18.98152</v>
      </c>
      <c r="M7031" s="77">
        <v>0.15741626592600891</v>
      </c>
      <c r="N7031" s="77">
        <v>18.936188000000001</v>
      </c>
      <c r="O7031" s="77">
        <v>0.39718659320450622</v>
      </c>
      <c r="P7031" s="77">
        <v>6887000</v>
      </c>
      <c r="Q7031" s="77">
        <v>15192000</v>
      </c>
      <c r="R7031" s="77">
        <v>0.45</v>
      </c>
      <c r="S7031" s="77">
        <v>23.289000000000001</v>
      </c>
      <c r="T7031" s="77">
        <v>7.5950000000000006</v>
      </c>
      <c r="U7031" s="77">
        <v>14.2356</v>
      </c>
      <c r="V7031" s="77">
        <v>2.4399710476766878</v>
      </c>
      <c r="AC7031" s="77">
        <v>19.414999999999999</v>
      </c>
      <c r="AD7031" s="77">
        <v>18.7501</v>
      </c>
      <c r="AH7031" s="77">
        <f>IF(AND(M7031&lt;Variables!$G$6,M7031&gt;Variables!$G$5),0,1)</f>
        <v>1</v>
      </c>
      <c r="AI7031" s="77">
        <f t="shared" si="222"/>
        <v>0</v>
      </c>
      <c r="AJ7031" s="77">
        <f>IF(I7031&gt;Variables!$G$7,0,1)</f>
        <v>1</v>
      </c>
      <c r="AK7031" s="77">
        <f>IF(F7031&gt;Variables!$G$8,0,1)</f>
        <v>1</v>
      </c>
      <c r="AL7031" s="77">
        <f>IF(G7031&gt;Variables!$G$9,0,1)</f>
        <v>1</v>
      </c>
      <c r="AM7031" s="77">
        <f>IF(AND(K7031&gt;Variables!$G$10,K7031&lt;Variables!$G$11),0,1)</f>
        <v>1</v>
      </c>
      <c r="AN7031" s="77">
        <f>IF(H7031&lt;Variables!$G$13,1,0)</f>
        <v>0</v>
      </c>
      <c r="AO7031" s="77">
        <f>IF(R7031&lt;Variables!$G$12,0,1)</f>
        <v>0</v>
      </c>
      <c r="AP7031" s="78">
        <f t="shared" si="223"/>
        <v>1</v>
      </c>
      <c r="AQ7031" s="77">
        <f>IF(V7031&lt;Variables!$G$15,1,0)</f>
        <v>1</v>
      </c>
      <c r="AR7031" s="77">
        <v>0</v>
      </c>
      <c r="AS7031" s="77">
        <v>1</v>
      </c>
      <c r="AT7031" s="77">
        <v>0</v>
      </c>
      <c r="AU7031" s="77">
        <v>0</v>
      </c>
      <c r="BA7031" s="77">
        <v>-7.0000000000000007E-2</v>
      </c>
    </row>
    <row r="7032" spans="3:53" x14ac:dyDescent="0.25">
      <c r="C7032" s="77" t="s">
        <v>798</v>
      </c>
      <c r="D7032" s="77" t="s">
        <v>517</v>
      </c>
      <c r="E7032" s="77">
        <v>3.86</v>
      </c>
      <c r="F7032" s="77">
        <v>34.1</v>
      </c>
      <c r="G7032" s="77">
        <v>-0.46</v>
      </c>
      <c r="H7032" s="77">
        <v>-99999</v>
      </c>
      <c r="I7032" s="77">
        <v>0.875</v>
      </c>
      <c r="J7032" s="77" t="s">
        <v>74</v>
      </c>
      <c r="K7032" s="77">
        <v>-99999</v>
      </c>
      <c r="L7032" s="77">
        <v>-99999</v>
      </c>
      <c r="M7032" s="77">
        <v>-99999</v>
      </c>
      <c r="N7032" s="77">
        <v>-99999</v>
      </c>
      <c r="O7032" s="77">
        <v>-99999</v>
      </c>
      <c r="P7032" s="77">
        <v>40000</v>
      </c>
      <c r="Q7032" s="77">
        <v>0</v>
      </c>
      <c r="R7032" s="77">
        <v>1</v>
      </c>
      <c r="S7032" s="77">
        <v>23.289000000000001</v>
      </c>
      <c r="T7032" s="77">
        <v>7.5950000000000006</v>
      </c>
      <c r="U7032" s="77">
        <v>14.2356</v>
      </c>
      <c r="V7032" s="77">
        <v>-99999</v>
      </c>
      <c r="AC7032" s="77">
        <v>-99999</v>
      </c>
      <c r="AD7032" s="77">
        <v>-99999</v>
      </c>
      <c r="AH7032" s="77">
        <f>IF(AND(M7032&lt;Variables!$G$6,M7032&gt;Variables!$G$5),0,1)</f>
        <v>1</v>
      </c>
      <c r="AI7032" s="77">
        <f t="shared" si="222"/>
        <v>1</v>
      </c>
      <c r="AJ7032" s="77">
        <f>IF(I7032&gt;Variables!$G$7,0,1)</f>
        <v>1</v>
      </c>
      <c r="AK7032" s="77">
        <f>IF(F7032&gt;Variables!$G$8,0,1)</f>
        <v>0</v>
      </c>
      <c r="AL7032" s="77">
        <f>IF(G7032&gt;Variables!$G$9,0,1)</f>
        <v>1</v>
      </c>
      <c r="AM7032" s="77">
        <f>IF(AND(K7032&gt;Variables!$G$10,K7032&lt;Variables!$G$11),0,1)</f>
        <v>1</v>
      </c>
      <c r="AN7032" s="77">
        <f>IF(H7032&lt;Variables!$G$13,1,0)</f>
        <v>1</v>
      </c>
      <c r="AO7032" s="77">
        <f>IF(R7032&lt;Variables!$G$12,0,1)</f>
        <v>0</v>
      </c>
      <c r="AP7032" s="78">
        <f t="shared" si="223"/>
        <v>0</v>
      </c>
      <c r="AQ7032" s="77">
        <f>IF(V7032&lt;Variables!$G$15,1,0)</f>
        <v>1</v>
      </c>
      <c r="AR7032" s="77">
        <v>0</v>
      </c>
      <c r="AS7032" s="77">
        <v>0</v>
      </c>
      <c r="AT7032" s="77">
        <v>0</v>
      </c>
      <c r="AU7032" s="77">
        <v>0</v>
      </c>
      <c r="BA7032" s="77">
        <v>0</v>
      </c>
    </row>
    <row r="7033" spans="3:53" x14ac:dyDescent="0.25">
      <c r="C7033" s="77" t="s">
        <v>798</v>
      </c>
      <c r="D7033" s="77" t="s">
        <v>507</v>
      </c>
      <c r="E7033" s="77">
        <v>26.52</v>
      </c>
      <c r="F7033" s="77">
        <v>9.76</v>
      </c>
      <c r="G7033" s="77">
        <v>9.16</v>
      </c>
      <c r="H7033" s="77">
        <v>3900</v>
      </c>
      <c r="I7033" s="77">
        <v>240.87899999999999</v>
      </c>
      <c r="J7033" s="77" t="s">
        <v>75</v>
      </c>
      <c r="K7033" s="77">
        <v>49.78</v>
      </c>
      <c r="L7033" s="77">
        <v>26.538129999999999</v>
      </c>
      <c r="M7033" s="77">
        <v>-0.33208820666717342</v>
      </c>
      <c r="N7033" s="77">
        <v>26.258904000000001</v>
      </c>
      <c r="O7033" s="77">
        <v>0.72773791320459591</v>
      </c>
      <c r="P7033" s="77">
        <v>7365000</v>
      </c>
      <c r="Q7033" s="77">
        <v>9769000</v>
      </c>
      <c r="R7033" s="77">
        <v>0.75</v>
      </c>
      <c r="S7033" s="77">
        <v>23.289000000000001</v>
      </c>
      <c r="T7033" s="77">
        <v>7.5950000000000006</v>
      </c>
      <c r="U7033" s="77">
        <v>14.2356</v>
      </c>
      <c r="V7033" s="77">
        <v>2.373144097810358</v>
      </c>
      <c r="AC7033" s="77">
        <v>26.84</v>
      </c>
      <c r="AD7033" s="77">
        <v>25.94</v>
      </c>
      <c r="AH7033" s="77">
        <f>IF(AND(M7033&lt;Variables!$G$6,M7033&gt;Variables!$G$5),0,1)</f>
        <v>1</v>
      </c>
      <c r="AI7033" s="77">
        <f t="shared" si="222"/>
        <v>0</v>
      </c>
      <c r="AJ7033" s="77">
        <f>IF(I7033&gt;Variables!$G$7,0,1)</f>
        <v>0</v>
      </c>
      <c r="AK7033" s="77">
        <f>IF(F7033&gt;Variables!$G$8,0,1)</f>
        <v>0</v>
      </c>
      <c r="AL7033" s="77">
        <f>IF(G7033&gt;Variables!$G$9,0,1)</f>
        <v>1</v>
      </c>
      <c r="AM7033" s="77">
        <f>IF(AND(K7033&gt;Variables!$G$10,K7033&lt;Variables!$G$11),0,1)</f>
        <v>1</v>
      </c>
      <c r="AN7033" s="77">
        <f>IF(H7033&lt;Variables!$G$13,1,0)</f>
        <v>0</v>
      </c>
      <c r="AO7033" s="77">
        <f>IF(R7033&lt;Variables!$G$12,0,1)</f>
        <v>0</v>
      </c>
      <c r="AP7033" s="78">
        <f t="shared" si="223"/>
        <v>1</v>
      </c>
      <c r="AQ7033" s="77">
        <f>IF(V7033&lt;Variables!$G$15,1,0)</f>
        <v>1</v>
      </c>
      <c r="AR7033" s="77">
        <v>1</v>
      </c>
      <c r="AS7033" s="77">
        <v>0</v>
      </c>
      <c r="AT7033" s="77">
        <v>0</v>
      </c>
      <c r="AU7033" s="77">
        <v>0</v>
      </c>
      <c r="BA7033" s="77">
        <v>0.39</v>
      </c>
    </row>
    <row r="7034" spans="3:53" x14ac:dyDescent="0.25">
      <c r="C7034" s="77" t="s">
        <v>798</v>
      </c>
      <c r="D7034" s="77" t="s">
        <v>501</v>
      </c>
      <c r="E7034" s="77">
        <v>29.57</v>
      </c>
      <c r="F7034" s="77">
        <v>13.6</v>
      </c>
      <c r="G7034" s="77">
        <v>10.119999999999999</v>
      </c>
      <c r="H7034" s="77">
        <v>3860</v>
      </c>
      <c r="I7034" s="77">
        <v>3.7999999999999999E-2</v>
      </c>
      <c r="J7034" s="77" t="s">
        <v>75</v>
      </c>
      <c r="K7034" s="77">
        <v>37.659999999999997</v>
      </c>
      <c r="L7034" s="77">
        <v>29.58054375</v>
      </c>
      <c r="M7034" s="77">
        <v>-0.33989824815170933</v>
      </c>
      <c r="N7034" s="77">
        <v>29.976047727272729</v>
      </c>
      <c r="O7034" s="77">
        <v>-1.6548136424983579</v>
      </c>
      <c r="P7034" s="77">
        <v>558501</v>
      </c>
      <c r="Q7034" s="77">
        <v>245553</v>
      </c>
      <c r="R7034" s="77">
        <v>2.27</v>
      </c>
      <c r="S7034" s="77">
        <v>23.289000000000001</v>
      </c>
      <c r="T7034" s="77">
        <v>7.5950000000000006</v>
      </c>
      <c r="U7034" s="77">
        <v>14.2356</v>
      </c>
      <c r="V7034" s="77">
        <v>2.2358816878761738</v>
      </c>
      <c r="AC7034" s="77">
        <v>30.09</v>
      </c>
      <c r="AD7034" s="77">
        <v>28.98</v>
      </c>
      <c r="AH7034" s="77">
        <f>IF(AND(M7034&lt;Variables!$G$6,M7034&gt;Variables!$G$5),0,1)</f>
        <v>1</v>
      </c>
      <c r="AI7034" s="77">
        <f t="shared" si="222"/>
        <v>1</v>
      </c>
      <c r="AJ7034" s="77">
        <f>IF(I7034&gt;Variables!$G$7,0,1)</f>
        <v>1</v>
      </c>
      <c r="AK7034" s="77">
        <f>IF(F7034&gt;Variables!$G$8,0,1)</f>
        <v>0</v>
      </c>
      <c r="AL7034" s="77">
        <f>IF(G7034&gt;Variables!$G$9,0,1)</f>
        <v>1</v>
      </c>
      <c r="AM7034" s="77">
        <f>IF(AND(K7034&gt;Variables!$G$10,K7034&lt;Variables!$G$11),0,1)</f>
        <v>1</v>
      </c>
      <c r="AN7034" s="77">
        <f>IF(H7034&lt;Variables!$G$13,1,0)</f>
        <v>0</v>
      </c>
      <c r="AO7034" s="77">
        <f>IF(R7034&lt;Variables!$G$12,0,1)</f>
        <v>1</v>
      </c>
      <c r="AP7034" s="78">
        <f t="shared" si="223"/>
        <v>1</v>
      </c>
      <c r="AQ7034" s="77">
        <f>IF(V7034&lt;Variables!$G$15,1,0)</f>
        <v>1</v>
      </c>
      <c r="AR7034" s="77">
        <v>0</v>
      </c>
      <c r="AS7034" s="77">
        <v>0</v>
      </c>
      <c r="AT7034" s="77">
        <v>1</v>
      </c>
      <c r="AU7034" s="77">
        <v>0</v>
      </c>
      <c r="BA7034" s="77">
        <v>-1.73</v>
      </c>
    </row>
    <row r="7035" spans="3:53" x14ac:dyDescent="0.25">
      <c r="C7035" s="77" t="s">
        <v>798</v>
      </c>
      <c r="D7035" s="77" t="s">
        <v>519</v>
      </c>
      <c r="E7035" s="77">
        <v>16.29</v>
      </c>
      <c r="F7035" s="77">
        <v>9.6300000000000008</v>
      </c>
      <c r="G7035" s="77">
        <v>7.23</v>
      </c>
      <c r="H7035" s="77">
        <v>3840</v>
      </c>
      <c r="I7035" s="77">
        <v>775.44600000000003</v>
      </c>
      <c r="J7035" s="77" t="s">
        <v>74</v>
      </c>
      <c r="K7035" s="77">
        <v>87.02</v>
      </c>
      <c r="L7035" s="77">
        <v>16.142105000000001</v>
      </c>
      <c r="M7035" s="77">
        <v>0.57548256562574818</v>
      </c>
      <c r="N7035" s="77">
        <v>16.078444000000001</v>
      </c>
      <c r="O7035" s="77">
        <v>0.97370118650783843</v>
      </c>
      <c r="P7035" s="77">
        <v>1901000</v>
      </c>
      <c r="Q7035" s="77">
        <v>5058000</v>
      </c>
      <c r="R7035" s="77">
        <v>0.38</v>
      </c>
      <c r="S7035" s="77">
        <v>23.289000000000001</v>
      </c>
      <c r="T7035" s="77">
        <v>7.5950000000000006</v>
      </c>
      <c r="U7035" s="77">
        <v>14.2356</v>
      </c>
      <c r="V7035" s="77">
        <v>2.6740376483882349</v>
      </c>
      <c r="AC7035" s="77">
        <v>16.256599999999999</v>
      </c>
      <c r="AD7035" s="77">
        <v>15.72</v>
      </c>
      <c r="AH7035" s="77">
        <f>IF(AND(M7035&lt;Variables!$G$6,M7035&gt;Variables!$G$5),0,1)</f>
        <v>1</v>
      </c>
      <c r="AI7035" s="77">
        <f t="shared" si="222"/>
        <v>0</v>
      </c>
      <c r="AJ7035" s="77">
        <f>IF(I7035&gt;Variables!$G$7,0,1)</f>
        <v>0</v>
      </c>
      <c r="AK7035" s="77">
        <f>IF(F7035&gt;Variables!$G$8,0,1)</f>
        <v>0</v>
      </c>
      <c r="AL7035" s="77">
        <f>IF(G7035&gt;Variables!$G$9,0,1)</f>
        <v>1</v>
      </c>
      <c r="AM7035" s="77">
        <f>IF(AND(K7035&gt;Variables!$G$10,K7035&lt;Variables!$G$11),0,1)</f>
        <v>1</v>
      </c>
      <c r="AN7035" s="77">
        <f>IF(H7035&lt;Variables!$G$13,1,0)</f>
        <v>0</v>
      </c>
      <c r="AO7035" s="77">
        <f>IF(R7035&lt;Variables!$G$12,0,1)</f>
        <v>0</v>
      </c>
      <c r="AP7035" s="78">
        <f t="shared" si="223"/>
        <v>0</v>
      </c>
      <c r="AQ7035" s="77">
        <f>IF(V7035&lt;Variables!$G$15,1,0)</f>
        <v>1</v>
      </c>
      <c r="AR7035" s="77">
        <v>0</v>
      </c>
      <c r="AS7035" s="77">
        <v>1</v>
      </c>
      <c r="AT7035" s="77">
        <v>0</v>
      </c>
      <c r="AU7035" s="77">
        <v>0</v>
      </c>
      <c r="BA7035" s="77">
        <v>-0.56000000000000005</v>
      </c>
    </row>
    <row r="7036" spans="3:53" x14ac:dyDescent="0.25">
      <c r="C7036" s="77" t="s">
        <v>801</v>
      </c>
      <c r="D7036" s="77" t="s">
        <v>201</v>
      </c>
      <c r="E7036" s="77">
        <v>43.81</v>
      </c>
      <c r="F7036" s="77">
        <v>7.56</v>
      </c>
      <c r="G7036" s="77">
        <v>7.48</v>
      </c>
      <c r="H7036" s="77">
        <v>-99999</v>
      </c>
      <c r="I7036" s="77">
        <v>2987.4070000000002</v>
      </c>
      <c r="J7036" s="77" t="s">
        <v>75</v>
      </c>
      <c r="K7036" s="77">
        <v>55.55</v>
      </c>
      <c r="L7036" s="77">
        <v>43.39769230769231</v>
      </c>
      <c r="M7036" s="77">
        <v>0.30487264477019071</v>
      </c>
      <c r="N7036" s="77">
        <v>43.298725641025626</v>
      </c>
      <c r="O7036" s="77">
        <v>0.53413664155333618</v>
      </c>
      <c r="P7036" s="77">
        <v>362864</v>
      </c>
      <c r="Q7036" s="77">
        <v>2055000</v>
      </c>
      <c r="R7036" s="77">
        <v>0.18</v>
      </c>
      <c r="S7036" s="77">
        <v>23.36</v>
      </c>
      <c r="T7036" s="77">
        <v>7.4759999999999991</v>
      </c>
      <c r="U7036" s="77">
        <v>14.1936</v>
      </c>
      <c r="V7036" s="77">
        <v>2.4116846905365401</v>
      </c>
      <c r="AC7036" s="77">
        <v>45.98</v>
      </c>
      <c r="AD7036" s="77">
        <v>43.05</v>
      </c>
      <c r="AH7036" s="77">
        <f>IF(AND(M7036&lt;Variables!$G$6,M7036&gt;Variables!$G$5),0,1)</f>
        <v>1</v>
      </c>
      <c r="AI7036" s="77">
        <f t="shared" si="222"/>
        <v>0</v>
      </c>
      <c r="AJ7036" s="77">
        <f>IF(I7036&gt;Variables!$G$7,0,1)</f>
        <v>0</v>
      </c>
      <c r="AK7036" s="77">
        <f>IF(F7036&gt;Variables!$G$8,0,1)</f>
        <v>1</v>
      </c>
      <c r="AL7036" s="77">
        <f>IF(G7036&gt;Variables!$G$9,0,1)</f>
        <v>1</v>
      </c>
      <c r="AM7036" s="77">
        <f>IF(AND(K7036&gt;Variables!$G$10,K7036&lt;Variables!$G$11),0,1)</f>
        <v>1</v>
      </c>
      <c r="AN7036" s="77">
        <f>IF(H7036&lt;Variables!$G$13,1,0)</f>
        <v>1</v>
      </c>
      <c r="AO7036" s="77">
        <f>IF(R7036&lt;Variables!$G$12,0,1)</f>
        <v>0</v>
      </c>
      <c r="AP7036" s="78">
        <f t="shared" si="223"/>
        <v>1</v>
      </c>
      <c r="AQ7036" s="77">
        <f>IF(V7036&lt;Variables!$G$15,1,0)</f>
        <v>1</v>
      </c>
      <c r="AR7036" s="77">
        <v>0</v>
      </c>
      <c r="AS7036" s="77">
        <v>0</v>
      </c>
      <c r="AT7036" s="77">
        <v>0</v>
      </c>
      <c r="AU7036" s="77">
        <v>1</v>
      </c>
      <c r="BA7036" s="77">
        <v>-0.89</v>
      </c>
    </row>
    <row r="7037" spans="3:53" x14ac:dyDescent="0.25">
      <c r="C7037" s="77" t="s">
        <v>801</v>
      </c>
      <c r="D7037" s="77" t="s">
        <v>451</v>
      </c>
      <c r="E7037" s="77">
        <v>23.63</v>
      </c>
      <c r="F7037" s="77">
        <v>9.66</v>
      </c>
      <c r="G7037" s="77">
        <v>7.56</v>
      </c>
      <c r="H7037" s="77">
        <v>12530</v>
      </c>
      <c r="I7037" s="77">
        <v>15.2</v>
      </c>
      <c r="J7037" s="77" t="s">
        <v>74</v>
      </c>
      <c r="K7037" s="77">
        <v>51.78</v>
      </c>
      <c r="L7037" s="77">
        <v>23.54399444444444</v>
      </c>
      <c r="M7037" s="77">
        <v>4.2709641217886984E-3</v>
      </c>
      <c r="N7037" s="77">
        <v>23.51420434782608</v>
      </c>
      <c r="O7037" s="77">
        <v>0.1309661671659538</v>
      </c>
      <c r="P7037" s="77">
        <v>869563</v>
      </c>
      <c r="Q7037" s="77">
        <v>1175000</v>
      </c>
      <c r="R7037" s="77">
        <v>0.74</v>
      </c>
      <c r="S7037" s="77">
        <v>23.36</v>
      </c>
      <c r="T7037" s="77">
        <v>7.4759999999999991</v>
      </c>
      <c r="U7037" s="77">
        <v>14.1936</v>
      </c>
      <c r="V7037" s="77">
        <v>2.3853077994438299</v>
      </c>
      <c r="AC7037" s="77">
        <v>23.59</v>
      </c>
      <c r="AD7037" s="77">
        <v>23.22</v>
      </c>
      <c r="AH7037" s="77">
        <f>IF(AND(M7037&lt;Variables!$G$6,M7037&gt;Variables!$G$5),0,1)</f>
        <v>1</v>
      </c>
      <c r="AI7037" s="77">
        <f t="shared" si="222"/>
        <v>0</v>
      </c>
      <c r="AJ7037" s="77">
        <f>IF(I7037&gt;Variables!$G$7,0,1)</f>
        <v>1</v>
      </c>
      <c r="AK7037" s="77">
        <f>IF(F7037&gt;Variables!$G$8,0,1)</f>
        <v>0</v>
      </c>
      <c r="AL7037" s="77">
        <f>IF(G7037&gt;Variables!$G$9,0,1)</f>
        <v>1</v>
      </c>
      <c r="AM7037" s="77">
        <f>IF(AND(K7037&gt;Variables!$G$10,K7037&lt;Variables!$G$11),0,1)</f>
        <v>1</v>
      </c>
      <c r="AN7037" s="77">
        <f>IF(H7037&lt;Variables!$G$13,1,0)</f>
        <v>0</v>
      </c>
      <c r="AO7037" s="77">
        <f>IF(R7037&lt;Variables!$G$12,0,1)</f>
        <v>0</v>
      </c>
      <c r="AP7037" s="78">
        <f t="shared" si="223"/>
        <v>0</v>
      </c>
      <c r="AQ7037" s="77">
        <f>IF(V7037&lt;Variables!$G$15,1,0)</f>
        <v>1</v>
      </c>
      <c r="AR7037" s="77">
        <v>0</v>
      </c>
      <c r="AS7037" s="77">
        <v>1</v>
      </c>
      <c r="AT7037" s="77">
        <v>0</v>
      </c>
      <c r="AU7037" s="77">
        <v>0</v>
      </c>
      <c r="BA7037" s="77">
        <v>-0.28999999999999998</v>
      </c>
    </row>
    <row r="7038" spans="3:53" x14ac:dyDescent="0.25">
      <c r="C7038" s="77" t="s">
        <v>801</v>
      </c>
      <c r="D7038" s="77" t="s">
        <v>85</v>
      </c>
      <c r="E7038" s="77">
        <v>4.49</v>
      </c>
      <c r="F7038" s="77">
        <v>6.55</v>
      </c>
      <c r="G7038" s="77">
        <v>5.0199999999999996</v>
      </c>
      <c r="H7038" s="77">
        <v>2590</v>
      </c>
      <c r="I7038" s="77">
        <v>145.18700000000001</v>
      </c>
      <c r="J7038" s="77" t="s">
        <v>74</v>
      </c>
      <c r="K7038" s="77">
        <v>53.36</v>
      </c>
      <c r="L7038" s="77">
        <v>4.4715649999999991</v>
      </c>
      <c r="M7038" s="77">
        <v>4.7746147042498237E-2</v>
      </c>
      <c r="N7038" s="77">
        <v>4.4565080000000004</v>
      </c>
      <c r="O7038" s="77">
        <v>0.38577289662667841</v>
      </c>
      <c r="P7038" s="77">
        <v>19625000</v>
      </c>
      <c r="Q7038" s="77">
        <v>18883000</v>
      </c>
      <c r="R7038" s="77">
        <v>1.04</v>
      </c>
      <c r="S7038" s="77">
        <v>23.36</v>
      </c>
      <c r="T7038" s="77">
        <v>7.4759999999999991</v>
      </c>
      <c r="U7038" s="77">
        <v>14.1936</v>
      </c>
      <c r="V7038" s="77">
        <v>2.400104886844761</v>
      </c>
      <c r="AC7038" s="77">
        <v>4.4800000000000004</v>
      </c>
      <c r="AD7038" s="77">
        <v>4.3</v>
      </c>
      <c r="AH7038" s="77">
        <f>IF(AND(M7038&lt;Variables!$G$6,M7038&gt;Variables!$G$5),0,1)</f>
        <v>1</v>
      </c>
      <c r="AI7038" s="77">
        <f t="shared" si="222"/>
        <v>0</v>
      </c>
      <c r="AJ7038" s="77">
        <f>IF(I7038&gt;Variables!$G$7,0,1)</f>
        <v>0</v>
      </c>
      <c r="AK7038" s="77">
        <f>IF(F7038&gt;Variables!$G$8,0,1)</f>
        <v>1</v>
      </c>
      <c r="AL7038" s="77">
        <f>IF(G7038&gt;Variables!$G$9,0,1)</f>
        <v>1</v>
      </c>
      <c r="AM7038" s="77">
        <f>IF(AND(K7038&gt;Variables!$G$10,K7038&lt;Variables!$G$11),0,1)</f>
        <v>1</v>
      </c>
      <c r="AN7038" s="77">
        <f>IF(H7038&lt;Variables!$G$13,1,0)</f>
        <v>0</v>
      </c>
      <c r="AO7038" s="77">
        <f>IF(R7038&lt;Variables!$G$12,0,1)</f>
        <v>0</v>
      </c>
      <c r="AP7038" s="78">
        <f t="shared" si="223"/>
        <v>0</v>
      </c>
      <c r="AQ7038" s="77">
        <f>IF(V7038&lt;Variables!$G$15,1,0)</f>
        <v>1</v>
      </c>
      <c r="AR7038" s="77">
        <v>0</v>
      </c>
      <c r="AS7038" s="77">
        <v>0</v>
      </c>
      <c r="AT7038" s="77">
        <v>1</v>
      </c>
      <c r="AU7038" s="77">
        <v>0</v>
      </c>
      <c r="BA7038" s="77">
        <v>-2.25</v>
      </c>
    </row>
    <row r="7039" spans="3:53" x14ac:dyDescent="0.25">
      <c r="C7039" s="77" t="s">
        <v>801</v>
      </c>
      <c r="D7039" s="77" t="s">
        <v>177</v>
      </c>
      <c r="E7039" s="77">
        <v>56.01</v>
      </c>
      <c r="F7039" s="77">
        <v>9.59</v>
      </c>
      <c r="G7039" s="77">
        <v>10.69</v>
      </c>
      <c r="H7039" s="77">
        <v>10510</v>
      </c>
      <c r="I7039" s="77">
        <v>250.405</v>
      </c>
      <c r="J7039" s="77" t="s">
        <v>75</v>
      </c>
      <c r="K7039" s="77">
        <v>67.239999999999995</v>
      </c>
      <c r="L7039" s="77">
        <v>55.607970000000002</v>
      </c>
      <c r="M7039" s="77">
        <v>0.39927729784057331</v>
      </c>
      <c r="N7039" s="77">
        <v>54.925115217391323</v>
      </c>
      <c r="O7039" s="77">
        <v>1.6474881828234429</v>
      </c>
      <c r="P7039" s="77">
        <v>640726</v>
      </c>
      <c r="Q7039" s="77">
        <v>1774000</v>
      </c>
      <c r="R7039" s="77">
        <v>0.36</v>
      </c>
      <c r="S7039" s="77">
        <v>23.36</v>
      </c>
      <c r="T7039" s="77">
        <v>7.4759999999999991</v>
      </c>
      <c r="U7039" s="77">
        <v>14.1936</v>
      </c>
      <c r="V7039" s="77">
        <v>2.5153455249606851</v>
      </c>
      <c r="AC7039" s="77">
        <v>57.29</v>
      </c>
      <c r="AD7039" s="77">
        <v>55.05</v>
      </c>
      <c r="AH7039" s="77">
        <f>IF(AND(M7039&lt;Variables!$G$6,M7039&gt;Variables!$G$5),0,1)</f>
        <v>1</v>
      </c>
      <c r="AI7039" s="77">
        <f t="shared" si="222"/>
        <v>0</v>
      </c>
      <c r="AJ7039" s="77">
        <f>IF(I7039&gt;Variables!$G$7,0,1)</f>
        <v>0</v>
      </c>
      <c r="AK7039" s="77">
        <f>IF(F7039&gt;Variables!$G$8,0,1)</f>
        <v>0</v>
      </c>
      <c r="AL7039" s="77">
        <f>IF(G7039&gt;Variables!$G$9,0,1)</f>
        <v>0</v>
      </c>
      <c r="AM7039" s="77">
        <f>IF(AND(K7039&gt;Variables!$G$10,K7039&lt;Variables!$G$11),0,1)</f>
        <v>0</v>
      </c>
      <c r="AN7039" s="77">
        <f>IF(H7039&lt;Variables!$G$13,1,0)</f>
        <v>0</v>
      </c>
      <c r="AO7039" s="77">
        <f>IF(R7039&lt;Variables!$G$12,0,1)</f>
        <v>0</v>
      </c>
      <c r="AP7039" s="78">
        <f t="shared" si="223"/>
        <v>1</v>
      </c>
      <c r="AQ7039" s="77">
        <f>IF(V7039&lt;Variables!$G$15,1,0)</f>
        <v>1</v>
      </c>
      <c r="AR7039" s="77">
        <v>0</v>
      </c>
      <c r="AS7039" s="77">
        <v>0</v>
      </c>
      <c r="AT7039" s="77">
        <v>0</v>
      </c>
      <c r="AU7039" s="77">
        <v>1</v>
      </c>
      <c r="BA7039" s="77">
        <v>-1.17</v>
      </c>
    </row>
    <row r="7040" spans="3:53" x14ac:dyDescent="0.25">
      <c r="C7040" s="77" t="s">
        <v>801</v>
      </c>
      <c r="D7040" s="77" t="s">
        <v>546</v>
      </c>
      <c r="E7040" s="77">
        <v>19.05</v>
      </c>
      <c r="F7040" s="77">
        <v>7.39</v>
      </c>
      <c r="G7040" s="77">
        <v>6.33</v>
      </c>
      <c r="H7040" s="77">
        <v>5410</v>
      </c>
      <c r="I7040" s="77">
        <v>0.749</v>
      </c>
      <c r="J7040" s="77" t="s">
        <v>75</v>
      </c>
      <c r="K7040" s="77">
        <v>52.46</v>
      </c>
      <c r="L7040" s="77">
        <v>18.973269999999999</v>
      </c>
      <c r="M7040" s="77">
        <v>3.547095466411964E-2</v>
      </c>
      <c r="N7040" s="77">
        <v>18.954637999999999</v>
      </c>
      <c r="O7040" s="77">
        <v>0.1338036632511854</v>
      </c>
      <c r="P7040" s="77">
        <v>6978000</v>
      </c>
      <c r="Q7040" s="77">
        <v>15192000</v>
      </c>
      <c r="R7040" s="77">
        <v>0.46</v>
      </c>
      <c r="S7040" s="77">
        <v>23.36</v>
      </c>
      <c r="T7040" s="77">
        <v>7.4759999999999991</v>
      </c>
      <c r="U7040" s="77">
        <v>14.1936</v>
      </c>
      <c r="V7040" s="77">
        <v>2.391311352490741</v>
      </c>
      <c r="AC7040" s="77">
        <v>19.414999999999999</v>
      </c>
      <c r="AD7040" s="77">
        <v>18.7501</v>
      </c>
      <c r="AH7040" s="77">
        <f>IF(AND(M7040&lt;Variables!$G$6,M7040&gt;Variables!$G$5),0,1)</f>
        <v>1</v>
      </c>
      <c r="AI7040" s="77">
        <f t="shared" si="222"/>
        <v>0</v>
      </c>
      <c r="AJ7040" s="77">
        <f>IF(I7040&gt;Variables!$G$7,0,1)</f>
        <v>1</v>
      </c>
      <c r="AK7040" s="77">
        <f>IF(F7040&gt;Variables!$G$8,0,1)</f>
        <v>1</v>
      </c>
      <c r="AL7040" s="77">
        <f>IF(G7040&gt;Variables!$G$9,0,1)</f>
        <v>1</v>
      </c>
      <c r="AM7040" s="77">
        <f>IF(AND(K7040&gt;Variables!$G$10,K7040&lt;Variables!$G$11),0,1)</f>
        <v>1</v>
      </c>
      <c r="AN7040" s="77">
        <f>IF(H7040&lt;Variables!$G$13,1,0)</f>
        <v>0</v>
      </c>
      <c r="AO7040" s="77">
        <f>IF(R7040&lt;Variables!$G$12,0,1)</f>
        <v>0</v>
      </c>
      <c r="AP7040" s="78">
        <f t="shared" si="223"/>
        <v>1</v>
      </c>
      <c r="AQ7040" s="77">
        <f>IF(V7040&lt;Variables!$G$15,1,0)</f>
        <v>1</v>
      </c>
      <c r="AR7040" s="77">
        <v>0</v>
      </c>
      <c r="AS7040" s="77">
        <v>1</v>
      </c>
      <c r="AT7040" s="77">
        <v>0</v>
      </c>
      <c r="AU7040" s="77">
        <v>0</v>
      </c>
      <c r="BA7040" s="77">
        <v>0.34</v>
      </c>
    </row>
    <row r="7041" spans="3:53" x14ac:dyDescent="0.25">
      <c r="C7041" s="77" t="s">
        <v>801</v>
      </c>
      <c r="D7041" s="77" t="s">
        <v>83</v>
      </c>
      <c r="E7041" s="77">
        <v>31.1</v>
      </c>
      <c r="F7041" s="77">
        <v>7.19</v>
      </c>
      <c r="G7041" s="77">
        <v>3.57</v>
      </c>
      <c r="H7041" s="77">
        <v>26840</v>
      </c>
      <c r="I7041" s="77">
        <v>38.725000000000001</v>
      </c>
      <c r="J7041" s="77" t="s">
        <v>75</v>
      </c>
      <c r="K7041" s="77">
        <v>50.09</v>
      </c>
      <c r="L7041" s="77">
        <v>31.02927</v>
      </c>
      <c r="M7041" s="77">
        <v>-3.0197294361111609E-2</v>
      </c>
      <c r="N7041" s="77">
        <v>31.006848000000002</v>
      </c>
      <c r="O7041" s="77">
        <v>4.209392712215794E-2</v>
      </c>
      <c r="P7041" s="77">
        <v>8571000</v>
      </c>
      <c r="Q7041" s="77">
        <v>14015000</v>
      </c>
      <c r="R7041" s="77">
        <v>0.61</v>
      </c>
      <c r="S7041" s="77">
        <v>23.36</v>
      </c>
      <c r="T7041" s="77">
        <v>7.4759999999999991</v>
      </c>
      <c r="U7041" s="77">
        <v>14.1936</v>
      </c>
      <c r="V7041" s="77">
        <v>2.3687253785341391</v>
      </c>
      <c r="AC7041" s="77">
        <v>31.29</v>
      </c>
      <c r="AD7041" s="77">
        <v>30.74</v>
      </c>
      <c r="AH7041" s="77">
        <f>IF(AND(M7041&lt;Variables!$G$6,M7041&gt;Variables!$G$5),0,1)</f>
        <v>1</v>
      </c>
      <c r="AI7041" s="77">
        <f t="shared" si="222"/>
        <v>0</v>
      </c>
      <c r="AJ7041" s="77">
        <f>IF(I7041&gt;Variables!$G$7,0,1)</f>
        <v>1</v>
      </c>
      <c r="AK7041" s="77">
        <f>IF(F7041&gt;Variables!$G$8,0,1)</f>
        <v>1</v>
      </c>
      <c r="AL7041" s="77">
        <f>IF(G7041&gt;Variables!$G$9,0,1)</f>
        <v>1</v>
      </c>
      <c r="AM7041" s="77">
        <f>IF(AND(K7041&gt;Variables!$G$10,K7041&lt;Variables!$G$11),0,1)</f>
        <v>1</v>
      </c>
      <c r="AN7041" s="77">
        <f>IF(H7041&lt;Variables!$G$13,1,0)</f>
        <v>0</v>
      </c>
      <c r="AO7041" s="77">
        <f>IF(R7041&lt;Variables!$G$12,0,1)</f>
        <v>0</v>
      </c>
      <c r="AP7041" s="78">
        <f t="shared" si="223"/>
        <v>1</v>
      </c>
      <c r="AQ7041" s="77">
        <f>IF(V7041&lt;Variables!$G$15,1,0)</f>
        <v>1</v>
      </c>
      <c r="AR7041" s="77">
        <v>0</v>
      </c>
      <c r="AS7041" s="77">
        <v>1</v>
      </c>
      <c r="AT7041" s="77">
        <v>0</v>
      </c>
      <c r="AU7041" s="77">
        <v>0</v>
      </c>
      <c r="BA7041" s="77">
        <v>0.11</v>
      </c>
    </row>
    <row r="7042" spans="3:53" x14ac:dyDescent="0.25">
      <c r="C7042" s="77" t="s">
        <v>801</v>
      </c>
      <c r="D7042" s="77" t="s">
        <v>501</v>
      </c>
      <c r="E7042" s="77">
        <v>29.31</v>
      </c>
      <c r="F7042" s="77">
        <v>13.17</v>
      </c>
      <c r="G7042" s="77">
        <v>9.14</v>
      </c>
      <c r="H7042" s="77">
        <v>3860</v>
      </c>
      <c r="I7042" s="77">
        <v>3.2000000000000001E-2</v>
      </c>
      <c r="J7042" s="77" t="s">
        <v>75</v>
      </c>
      <c r="K7042" s="77">
        <v>29.01</v>
      </c>
      <c r="L7042" s="77">
        <v>29.502733333333332</v>
      </c>
      <c r="M7042" s="77">
        <v>-0.96476936600224161</v>
      </c>
      <c r="N7042" s="77">
        <v>29.834862790697681</v>
      </c>
      <c r="O7042" s="77">
        <v>-2.067255328185992</v>
      </c>
      <c r="P7042" s="77">
        <v>565615</v>
      </c>
      <c r="Q7042" s="77">
        <v>245553</v>
      </c>
      <c r="R7042" s="77">
        <v>2.2999999999999998</v>
      </c>
      <c r="S7042" s="77">
        <v>23.36</v>
      </c>
      <c r="T7042" s="77">
        <v>7.4759999999999991</v>
      </c>
      <c r="U7042" s="77">
        <v>14.1936</v>
      </c>
      <c r="V7042" s="77">
        <v>2.1161441335460438</v>
      </c>
      <c r="AC7042" s="77">
        <v>30.09</v>
      </c>
      <c r="AD7042" s="77">
        <v>28.98</v>
      </c>
      <c r="AH7042" s="77">
        <f>IF(AND(M7042&lt;Variables!$G$6,M7042&gt;Variables!$G$5),0,1)</f>
        <v>1</v>
      </c>
      <c r="AI7042" s="77">
        <f t="shared" si="222"/>
        <v>1</v>
      </c>
      <c r="AJ7042" s="77">
        <f>IF(I7042&gt;Variables!$G$7,0,1)</f>
        <v>1</v>
      </c>
      <c r="AK7042" s="77">
        <f>IF(F7042&gt;Variables!$G$8,0,1)</f>
        <v>0</v>
      </c>
      <c r="AL7042" s="77">
        <f>IF(G7042&gt;Variables!$G$9,0,1)</f>
        <v>1</v>
      </c>
      <c r="AM7042" s="77">
        <f>IF(AND(K7042&gt;Variables!$G$10,K7042&lt;Variables!$G$11),0,1)</f>
        <v>1</v>
      </c>
      <c r="AN7042" s="77">
        <f>IF(H7042&lt;Variables!$G$13,1,0)</f>
        <v>0</v>
      </c>
      <c r="AO7042" s="77">
        <f>IF(R7042&lt;Variables!$G$12,0,1)</f>
        <v>1</v>
      </c>
      <c r="AP7042" s="78">
        <f t="shared" si="223"/>
        <v>1</v>
      </c>
      <c r="AQ7042" s="77">
        <f>IF(V7042&lt;Variables!$G$15,1,0)</f>
        <v>1</v>
      </c>
      <c r="AR7042" s="77">
        <v>0</v>
      </c>
      <c r="AS7042" s="77">
        <v>0</v>
      </c>
      <c r="AT7042" s="77">
        <v>1</v>
      </c>
      <c r="AU7042" s="77">
        <v>0</v>
      </c>
      <c r="BA7042" s="77">
        <v>-1.1000000000000001</v>
      </c>
    </row>
    <row r="7043" spans="3:53" x14ac:dyDescent="0.25">
      <c r="C7043" s="77" t="s">
        <v>801</v>
      </c>
      <c r="D7043" s="77" t="s">
        <v>802</v>
      </c>
      <c r="E7043" s="77">
        <v>14.69</v>
      </c>
      <c r="F7043" s="77">
        <v>8.3000000000000007</v>
      </c>
      <c r="G7043" s="77">
        <v>0.9</v>
      </c>
      <c r="H7043" s="77">
        <v>-99999</v>
      </c>
      <c r="I7043" s="77">
        <v>16.914999999999999</v>
      </c>
      <c r="J7043" s="77" t="s">
        <v>74</v>
      </c>
      <c r="K7043" s="77">
        <v>57.79</v>
      </c>
      <c r="L7043" s="77">
        <v>14.595000000000001</v>
      </c>
      <c r="M7043" s="77">
        <v>-0.1712915381980033</v>
      </c>
      <c r="N7043" s="77">
        <v>14.59</v>
      </c>
      <c r="O7043" s="77">
        <v>-0.1370801919122536</v>
      </c>
      <c r="P7043" s="77">
        <v>15209</v>
      </c>
      <c r="Q7043" s="77">
        <v>28687</v>
      </c>
      <c r="R7043" s="77">
        <v>0.53</v>
      </c>
      <c r="S7043" s="77">
        <v>23.36</v>
      </c>
      <c r="T7043" s="77">
        <v>7.4759999999999991</v>
      </c>
      <c r="U7043" s="77">
        <v>14.1936</v>
      </c>
      <c r="V7043" s="77">
        <v>2.4560116147995878</v>
      </c>
      <c r="AC7043" s="77">
        <v>14.7</v>
      </c>
      <c r="AD7043" s="77">
        <v>14.61</v>
      </c>
      <c r="AH7043" s="77">
        <f>IF(AND(M7043&lt;Variables!$G$6,M7043&gt;Variables!$G$5),0,1)</f>
        <v>1</v>
      </c>
      <c r="AI7043" s="77">
        <f t="shared" si="222"/>
        <v>0</v>
      </c>
      <c r="AJ7043" s="77">
        <f>IF(I7043&gt;Variables!$G$7,0,1)</f>
        <v>1</v>
      </c>
      <c r="AK7043" s="77">
        <f>IF(F7043&gt;Variables!$G$8,0,1)</f>
        <v>1</v>
      </c>
      <c r="AL7043" s="77">
        <f>IF(G7043&gt;Variables!$G$9,0,1)</f>
        <v>1</v>
      </c>
      <c r="AM7043" s="77">
        <f>IF(AND(K7043&gt;Variables!$G$10,K7043&lt;Variables!$G$11),0,1)</f>
        <v>1</v>
      </c>
      <c r="AN7043" s="77">
        <f>IF(H7043&lt;Variables!$G$13,1,0)</f>
        <v>1</v>
      </c>
      <c r="AO7043" s="77">
        <f>IF(R7043&lt;Variables!$G$12,0,1)</f>
        <v>0</v>
      </c>
      <c r="AP7043" s="78">
        <f t="shared" si="223"/>
        <v>0</v>
      </c>
      <c r="AQ7043" s="77">
        <f>IF(V7043&lt;Variables!$G$15,1,0)</f>
        <v>1</v>
      </c>
      <c r="AR7043" s="77">
        <v>0</v>
      </c>
      <c r="AS7043" s="77">
        <v>0</v>
      </c>
      <c r="AT7043" s="77">
        <v>0</v>
      </c>
      <c r="AU7043" s="77">
        <v>0</v>
      </c>
      <c r="BA7043" s="77">
        <v>0</v>
      </c>
    </row>
    <row r="7044" spans="3:53" x14ac:dyDescent="0.25">
      <c r="C7044" s="77" t="s">
        <v>801</v>
      </c>
      <c r="D7044" s="77" t="s">
        <v>488</v>
      </c>
      <c r="E7044" s="77">
        <v>6.71</v>
      </c>
      <c r="F7044" s="77">
        <v>50.11</v>
      </c>
      <c r="G7044" s="77">
        <v>-7.07</v>
      </c>
      <c r="H7044" s="77">
        <v>125.36</v>
      </c>
      <c r="I7044" s="77">
        <v>13.766</v>
      </c>
      <c r="J7044" s="77" t="s">
        <v>75</v>
      </c>
      <c r="K7044" s="77">
        <v>41.05</v>
      </c>
      <c r="L7044" s="77">
        <v>6.7488499999999991</v>
      </c>
      <c r="M7044" s="77">
        <v>-0.72382702238157548</v>
      </c>
      <c r="N7044" s="77">
        <v>6.8508880000000003</v>
      </c>
      <c r="O7044" s="77">
        <v>-2.2024590096933441</v>
      </c>
      <c r="P7044" s="77">
        <v>138860000</v>
      </c>
      <c r="Q7044" s="77">
        <v>525460</v>
      </c>
      <c r="R7044" s="77">
        <v>264.26</v>
      </c>
      <c r="S7044" s="77">
        <v>23.36</v>
      </c>
      <c r="T7044" s="77">
        <v>7.4759999999999991</v>
      </c>
      <c r="U7044" s="77">
        <v>14.1936</v>
      </c>
      <c r="V7044" s="77">
        <v>2.2743883112382108</v>
      </c>
      <c r="AC7044" s="77">
        <v>6.81</v>
      </c>
      <c r="AD7044" s="77">
        <v>6.1517999999999997</v>
      </c>
      <c r="AH7044" s="77">
        <f>IF(AND(M7044&lt;Variables!$G$6,M7044&gt;Variables!$G$5),0,1)</f>
        <v>1</v>
      </c>
      <c r="AI7044" s="77">
        <f t="shared" si="222"/>
        <v>1</v>
      </c>
      <c r="AJ7044" s="77">
        <f>IF(I7044&gt;Variables!$G$7,0,1)</f>
        <v>1</v>
      </c>
      <c r="AK7044" s="77">
        <f>IF(F7044&gt;Variables!$G$8,0,1)</f>
        <v>0</v>
      </c>
      <c r="AL7044" s="77">
        <f>IF(G7044&gt;Variables!$G$9,0,1)</f>
        <v>1</v>
      </c>
      <c r="AM7044" s="77">
        <f>IF(AND(K7044&gt;Variables!$G$10,K7044&lt;Variables!$G$11),0,1)</f>
        <v>1</v>
      </c>
      <c r="AN7044" s="77">
        <f>IF(H7044&lt;Variables!$G$13,1,0)</f>
        <v>1</v>
      </c>
      <c r="AO7044" s="77">
        <f>IF(R7044&lt;Variables!$G$12,0,1)</f>
        <v>1</v>
      </c>
      <c r="AP7044" s="78">
        <f t="shared" si="223"/>
        <v>1</v>
      </c>
      <c r="AQ7044" s="77">
        <f>IF(V7044&lt;Variables!$G$15,1,0)</f>
        <v>1</v>
      </c>
      <c r="AR7044" s="77">
        <v>0</v>
      </c>
      <c r="AS7044" s="77">
        <v>0</v>
      </c>
      <c r="AT7044" s="77">
        <v>1</v>
      </c>
      <c r="AU7044" s="77">
        <v>0</v>
      </c>
      <c r="BA7044" s="77">
        <v>-2.25</v>
      </c>
    </row>
    <row r="7045" spans="3:53" x14ac:dyDescent="0.25">
      <c r="C7045" s="77" t="s">
        <v>801</v>
      </c>
      <c r="D7045" s="77" t="s">
        <v>502</v>
      </c>
      <c r="E7045" s="77">
        <v>16.440000000000001</v>
      </c>
      <c r="F7045" s="77">
        <v>20.02</v>
      </c>
      <c r="G7045" s="77">
        <v>17.64</v>
      </c>
      <c r="H7045" s="77">
        <v>512.29999999999995</v>
      </c>
      <c r="I7045" s="77">
        <v>296.32</v>
      </c>
      <c r="J7045" s="77" t="s">
        <v>75</v>
      </c>
      <c r="K7045" s="77">
        <v>70.459999999999994</v>
      </c>
      <c r="L7045" s="77">
        <v>15.818765000000001</v>
      </c>
      <c r="M7045" s="77">
        <v>2.6312736803410171</v>
      </c>
      <c r="N7045" s="77">
        <v>15.801985999999999</v>
      </c>
      <c r="O7045" s="77">
        <v>2.7402504976273119</v>
      </c>
      <c r="P7045" s="77">
        <v>6850000</v>
      </c>
      <c r="Q7045" s="77">
        <v>311380</v>
      </c>
      <c r="R7045" s="77">
        <v>22</v>
      </c>
      <c r="S7045" s="77">
        <v>23.36</v>
      </c>
      <c r="T7045" s="77">
        <v>7.4759999999999991</v>
      </c>
      <c r="U7045" s="77">
        <v>14.1936</v>
      </c>
      <c r="V7045" s="77">
        <v>2.3550745220757769</v>
      </c>
      <c r="AC7045" s="77">
        <v>16.61</v>
      </c>
      <c r="AD7045" s="77">
        <v>15.6</v>
      </c>
      <c r="AH7045" s="77">
        <f>IF(AND(M7045&lt;Variables!$G$6,M7045&gt;Variables!$G$5),0,1)</f>
        <v>1</v>
      </c>
      <c r="AI7045" s="77">
        <f t="shared" si="222"/>
        <v>0</v>
      </c>
      <c r="AJ7045" s="77">
        <f>IF(I7045&gt;Variables!$G$7,0,1)</f>
        <v>0</v>
      </c>
      <c r="AK7045" s="77">
        <f>IF(F7045&gt;Variables!$G$8,0,1)</f>
        <v>0</v>
      </c>
      <c r="AL7045" s="77">
        <f>IF(G7045&gt;Variables!$G$9,0,1)</f>
        <v>0</v>
      </c>
      <c r="AM7045" s="77">
        <f>IF(AND(K7045&gt;Variables!$G$10,K7045&lt;Variables!$G$11),0,1)</f>
        <v>1</v>
      </c>
      <c r="AN7045" s="77">
        <f>IF(H7045&lt;Variables!$G$13,1,0)</f>
        <v>1</v>
      </c>
      <c r="AO7045" s="77">
        <f>IF(R7045&lt;Variables!$G$12,0,1)</f>
        <v>1</v>
      </c>
      <c r="AP7045" s="78">
        <f t="shared" si="223"/>
        <v>1</v>
      </c>
      <c r="AQ7045" s="77">
        <f>IF(V7045&lt;Variables!$G$15,1,0)</f>
        <v>1</v>
      </c>
      <c r="AR7045" s="77">
        <v>0</v>
      </c>
      <c r="AS7045" s="77">
        <v>0</v>
      </c>
      <c r="AT7045" s="77">
        <v>1</v>
      </c>
      <c r="AU7045" s="77">
        <v>0</v>
      </c>
      <c r="BA7045" s="77">
        <v>-2.25</v>
      </c>
    </row>
    <row r="7046" spans="3:53" x14ac:dyDescent="0.25">
      <c r="C7046" s="77" t="s">
        <v>801</v>
      </c>
      <c r="D7046" s="77" t="s">
        <v>489</v>
      </c>
      <c r="E7046" s="77">
        <v>27.81</v>
      </c>
      <c r="F7046" s="77">
        <v>8.1199999999999992</v>
      </c>
      <c r="G7046" s="77">
        <v>7.19</v>
      </c>
      <c r="H7046" s="77">
        <v>3040</v>
      </c>
      <c r="I7046" s="77">
        <v>6.468</v>
      </c>
      <c r="J7046" s="77" t="s">
        <v>74</v>
      </c>
      <c r="K7046" s="77">
        <v>49.11</v>
      </c>
      <c r="L7046" s="77">
        <v>27.742000000000001</v>
      </c>
      <c r="M7046" s="77">
        <v>-6.1278927258306748E-2</v>
      </c>
      <c r="N7046" s="77">
        <v>27.725802000000002</v>
      </c>
      <c r="O7046" s="77">
        <v>-2.8926124481327489E-3</v>
      </c>
      <c r="P7046" s="77">
        <v>1110000</v>
      </c>
      <c r="Q7046" s="77">
        <v>1247000</v>
      </c>
      <c r="R7046" s="77">
        <v>0.89</v>
      </c>
      <c r="S7046" s="77">
        <v>23.36</v>
      </c>
      <c r="T7046" s="77">
        <v>7.4759999999999991</v>
      </c>
      <c r="U7046" s="77">
        <v>14.1936</v>
      </c>
      <c r="V7046" s="77">
        <v>2.3592153456564051</v>
      </c>
      <c r="AC7046" s="77">
        <v>27.79</v>
      </c>
      <c r="AD7046" s="77">
        <v>27.055</v>
      </c>
      <c r="AH7046" s="77">
        <f>IF(AND(M7046&lt;Variables!$G$6,M7046&gt;Variables!$G$5),0,1)</f>
        <v>1</v>
      </c>
      <c r="AI7046" s="77">
        <f t="shared" si="222"/>
        <v>0</v>
      </c>
      <c r="AJ7046" s="77">
        <f>IF(I7046&gt;Variables!$G$7,0,1)</f>
        <v>1</v>
      </c>
      <c r="AK7046" s="77">
        <f>IF(F7046&gt;Variables!$G$8,0,1)</f>
        <v>1</v>
      </c>
      <c r="AL7046" s="77">
        <f>IF(G7046&gt;Variables!$G$9,0,1)</f>
        <v>1</v>
      </c>
      <c r="AM7046" s="77">
        <f>IF(AND(K7046&gt;Variables!$G$10,K7046&lt;Variables!$G$11),0,1)</f>
        <v>1</v>
      </c>
      <c r="AN7046" s="77">
        <f>IF(H7046&lt;Variables!$G$13,1,0)</f>
        <v>0</v>
      </c>
      <c r="AO7046" s="77">
        <f>IF(R7046&lt;Variables!$G$12,0,1)</f>
        <v>0</v>
      </c>
      <c r="AP7046" s="78">
        <f t="shared" si="223"/>
        <v>0</v>
      </c>
      <c r="AQ7046" s="77">
        <f>IF(V7046&lt;Variables!$G$15,1,0)</f>
        <v>1</v>
      </c>
      <c r="AR7046" s="77">
        <v>0</v>
      </c>
      <c r="AS7046" s="77">
        <v>0</v>
      </c>
      <c r="AT7046" s="77">
        <v>1</v>
      </c>
      <c r="AU7046" s="77">
        <v>0</v>
      </c>
      <c r="BA7046" s="77">
        <v>-1.8</v>
      </c>
    </row>
    <row r="7047" spans="3:53" x14ac:dyDescent="0.25">
      <c r="C7047" s="77" t="s">
        <v>801</v>
      </c>
      <c r="D7047" s="77" t="s">
        <v>799</v>
      </c>
      <c r="E7047" s="77">
        <v>0.49</v>
      </c>
      <c r="F7047" s="77">
        <v>7.31</v>
      </c>
      <c r="G7047" s="77">
        <v>6.14</v>
      </c>
      <c r="H7047" s="77">
        <v>-99999</v>
      </c>
      <c r="I7047" s="77">
        <v>26.661999999999999</v>
      </c>
      <c r="J7047" s="77" t="s">
        <v>74</v>
      </c>
      <c r="K7047" s="77">
        <v>67.53</v>
      </c>
      <c r="L7047" s="77">
        <v>-99999</v>
      </c>
      <c r="M7047" s="77">
        <v>-99999</v>
      </c>
      <c r="N7047" s="77">
        <v>0.48825000000000002</v>
      </c>
      <c r="O7047" s="77">
        <v>0</v>
      </c>
      <c r="P7047" s="77">
        <v>20173</v>
      </c>
      <c r="Q7047" s="77">
        <v>84657</v>
      </c>
      <c r="R7047" s="77">
        <v>0.24</v>
      </c>
      <c r="S7047" s="77">
        <v>23.36</v>
      </c>
      <c r="T7047" s="77">
        <v>7.4759999999999991</v>
      </c>
      <c r="U7047" s="77">
        <v>14.1936</v>
      </c>
      <c r="V7047" s="77">
        <v>-99999</v>
      </c>
      <c r="AC7047" s="77">
        <v>0.48849999999999999</v>
      </c>
      <c r="AD7047" s="77">
        <v>0.47649999999999998</v>
      </c>
      <c r="AH7047" s="77">
        <f>IF(AND(M7047&lt;Variables!$G$6,M7047&gt;Variables!$G$5),0,1)</f>
        <v>1</v>
      </c>
      <c r="AI7047" s="77">
        <f t="shared" si="222"/>
        <v>1</v>
      </c>
      <c r="AJ7047" s="77">
        <f>IF(I7047&gt;Variables!$G$7,0,1)</f>
        <v>1</v>
      </c>
      <c r="AK7047" s="77">
        <f>IF(F7047&gt;Variables!$G$8,0,1)</f>
        <v>1</v>
      </c>
      <c r="AL7047" s="77">
        <f>IF(G7047&gt;Variables!$G$9,0,1)</f>
        <v>1</v>
      </c>
      <c r="AM7047" s="77">
        <f>IF(AND(K7047&gt;Variables!$G$10,K7047&lt;Variables!$G$11),0,1)</f>
        <v>0</v>
      </c>
      <c r="AN7047" s="77">
        <f>IF(H7047&lt;Variables!$G$13,1,0)</f>
        <v>1</v>
      </c>
      <c r="AO7047" s="77">
        <f>IF(R7047&lt;Variables!$G$12,0,1)</f>
        <v>0</v>
      </c>
      <c r="AP7047" s="78">
        <f t="shared" si="223"/>
        <v>0</v>
      </c>
      <c r="AQ7047" s="77">
        <f>IF(V7047&lt;Variables!$G$15,1,0)</f>
        <v>1</v>
      </c>
      <c r="AR7047" s="77">
        <v>0</v>
      </c>
      <c r="AS7047" s="77">
        <v>0</v>
      </c>
      <c r="AT7047" s="77">
        <v>1</v>
      </c>
      <c r="AU7047" s="77">
        <v>0</v>
      </c>
      <c r="BA7047" s="77">
        <v>-2.25</v>
      </c>
    </row>
    <row r="7048" spans="3:53" x14ac:dyDescent="0.25">
      <c r="C7048" s="77" t="s">
        <v>801</v>
      </c>
      <c r="D7048" s="77" t="s">
        <v>388</v>
      </c>
      <c r="E7048" s="77">
        <v>19.04</v>
      </c>
      <c r="F7048" s="77">
        <v>14.03</v>
      </c>
      <c r="G7048" s="77">
        <v>11.99</v>
      </c>
      <c r="H7048" s="77">
        <v>323.14</v>
      </c>
      <c r="I7048" s="77">
        <v>79894.338000000003</v>
      </c>
      <c r="J7048" s="77" t="s">
        <v>74</v>
      </c>
      <c r="K7048" s="77">
        <v>51.54</v>
      </c>
      <c r="L7048" s="77">
        <v>18.91376842105263</v>
      </c>
      <c r="M7048" s="77">
        <v>6.7313814275103467E-2</v>
      </c>
      <c r="N7048" s="77">
        <v>18.86299591836735</v>
      </c>
      <c r="O7048" s="77">
        <v>0.33665957363016458</v>
      </c>
      <c r="P7048" s="77">
        <v>9060000</v>
      </c>
      <c r="Q7048" s="77">
        <v>3470000</v>
      </c>
      <c r="R7048" s="77">
        <v>2.61</v>
      </c>
      <c r="S7048" s="77">
        <v>23.36</v>
      </c>
      <c r="T7048" s="77">
        <v>7.4759999999999991</v>
      </c>
      <c r="U7048" s="77">
        <v>14.1936</v>
      </c>
      <c r="V7048" s="77">
        <v>2.3809048612935828</v>
      </c>
      <c r="AC7048" s="77">
        <v>22.68</v>
      </c>
      <c r="AD7048" s="77">
        <v>18.350000000000001</v>
      </c>
      <c r="AH7048" s="77">
        <f>IF(AND(M7048&lt;Variables!$G$6,M7048&gt;Variables!$G$5),0,1)</f>
        <v>1</v>
      </c>
      <c r="AI7048" s="77">
        <f t="shared" si="222"/>
        <v>0</v>
      </c>
      <c r="AJ7048" s="77">
        <f>IF(I7048&gt;Variables!$G$7,0,1)</f>
        <v>0</v>
      </c>
      <c r="AK7048" s="77">
        <f>IF(F7048&gt;Variables!$G$8,0,1)</f>
        <v>0</v>
      </c>
      <c r="AL7048" s="77">
        <f>IF(G7048&gt;Variables!$G$9,0,1)</f>
        <v>0</v>
      </c>
      <c r="AM7048" s="77">
        <f>IF(AND(K7048&gt;Variables!$G$10,K7048&lt;Variables!$G$11),0,1)</f>
        <v>1</v>
      </c>
      <c r="AN7048" s="77">
        <f>IF(H7048&lt;Variables!$G$13,1,0)</f>
        <v>1</v>
      </c>
      <c r="AO7048" s="77">
        <f>IF(R7048&lt;Variables!$G$12,0,1)</f>
        <v>1</v>
      </c>
      <c r="AP7048" s="78">
        <f t="shared" si="223"/>
        <v>0</v>
      </c>
      <c r="AQ7048" s="77">
        <f>IF(V7048&lt;Variables!$G$15,1,0)</f>
        <v>1</v>
      </c>
      <c r="AR7048" s="77">
        <v>1</v>
      </c>
      <c r="AS7048" s="77">
        <v>0</v>
      </c>
      <c r="AT7048" s="77">
        <v>0</v>
      </c>
      <c r="AU7048" s="77">
        <v>0</v>
      </c>
      <c r="BA7048" s="77">
        <v>2</v>
      </c>
    </row>
    <row r="7049" spans="3:53" x14ac:dyDescent="0.25">
      <c r="C7049" s="77" t="s">
        <v>801</v>
      </c>
      <c r="D7049" s="77" t="s">
        <v>525</v>
      </c>
      <c r="E7049" s="77">
        <v>1.67</v>
      </c>
      <c r="F7049" s="77">
        <v>23.7</v>
      </c>
      <c r="G7049" s="77">
        <v>22.63</v>
      </c>
      <c r="H7049" s="77">
        <v>550.02</v>
      </c>
      <c r="I7049" s="77">
        <v>-15.872999999999999</v>
      </c>
      <c r="J7049" s="77" t="s">
        <v>74</v>
      </c>
      <c r="K7049" s="77">
        <v>45.58</v>
      </c>
      <c r="L7049" s="77">
        <v>1.7019550000000001</v>
      </c>
      <c r="M7049" s="77">
        <v>-1.289987103066764</v>
      </c>
      <c r="N7049" s="77">
        <v>1.6979139999999999</v>
      </c>
      <c r="O7049" s="77">
        <v>-1.0550593257373579</v>
      </c>
      <c r="P7049" s="77">
        <v>34770000</v>
      </c>
      <c r="Q7049" s="77">
        <v>3050000</v>
      </c>
      <c r="R7049" s="77">
        <v>11.4</v>
      </c>
      <c r="S7049" s="77">
        <v>23.36</v>
      </c>
      <c r="T7049" s="77">
        <v>7.4759999999999991</v>
      </c>
      <c r="U7049" s="77">
        <v>14.1936</v>
      </c>
      <c r="V7049" s="77">
        <v>2.3382818309085729</v>
      </c>
      <c r="AC7049" s="77">
        <v>1.9</v>
      </c>
      <c r="AD7049" s="77">
        <v>1.56</v>
      </c>
      <c r="AH7049" s="77">
        <f>IF(AND(M7049&lt;Variables!$G$6,M7049&gt;Variables!$G$5),0,1)</f>
        <v>0</v>
      </c>
      <c r="AI7049" s="77">
        <f t="shared" si="222"/>
        <v>0</v>
      </c>
      <c r="AJ7049" s="77">
        <f>IF(I7049&gt;Variables!$G$7,0,1)</f>
        <v>1</v>
      </c>
      <c r="AK7049" s="77">
        <f>IF(F7049&gt;Variables!$G$8,0,1)</f>
        <v>0</v>
      </c>
      <c r="AL7049" s="77">
        <f>IF(G7049&gt;Variables!$G$9,0,1)</f>
        <v>0</v>
      </c>
      <c r="AM7049" s="77">
        <f>IF(AND(K7049&gt;Variables!$G$10,K7049&lt;Variables!$G$11),0,1)</f>
        <v>1</v>
      </c>
      <c r="AN7049" s="77">
        <f>IF(H7049&lt;Variables!$G$13,1,0)</f>
        <v>1</v>
      </c>
      <c r="AO7049" s="77">
        <f>IF(R7049&lt;Variables!$G$12,0,1)</f>
        <v>1</v>
      </c>
      <c r="AP7049" s="78">
        <f t="shared" si="223"/>
        <v>0</v>
      </c>
      <c r="AQ7049" s="77">
        <f>IF(V7049&lt;Variables!$G$15,1,0)</f>
        <v>1</v>
      </c>
      <c r="AR7049" s="77">
        <v>0</v>
      </c>
      <c r="AS7049" s="77">
        <v>0</v>
      </c>
      <c r="AT7049" s="77">
        <v>1</v>
      </c>
      <c r="AU7049" s="77">
        <v>0</v>
      </c>
      <c r="BA7049" s="77">
        <v>-2.25</v>
      </c>
    </row>
    <row r="7050" spans="3:53" x14ac:dyDescent="0.25">
      <c r="C7050" s="77" t="s">
        <v>801</v>
      </c>
      <c r="D7050" s="77" t="s">
        <v>540</v>
      </c>
      <c r="E7050" s="77">
        <v>14.31</v>
      </c>
      <c r="F7050" s="77">
        <v>7.63</v>
      </c>
      <c r="G7050" s="77">
        <v>6.9</v>
      </c>
      <c r="H7050" s="77">
        <v>2350</v>
      </c>
      <c r="I7050" s="77">
        <v>2.8000000000000001E-2</v>
      </c>
      <c r="J7050" s="77" t="s">
        <v>75</v>
      </c>
      <c r="K7050" s="77">
        <v>53.61</v>
      </c>
      <c r="L7050" s="77">
        <v>14.28913</v>
      </c>
      <c r="M7050" s="77">
        <v>-5.1997567381634732E-2</v>
      </c>
      <c r="N7050" s="77">
        <v>14.244268</v>
      </c>
      <c r="O7050" s="77">
        <v>0.26278640643379508</v>
      </c>
      <c r="P7050" s="77">
        <v>2325000</v>
      </c>
      <c r="Q7050" s="77">
        <v>4329000</v>
      </c>
      <c r="R7050" s="77">
        <v>0.54</v>
      </c>
      <c r="S7050" s="77">
        <v>23.36</v>
      </c>
      <c r="T7050" s="77">
        <v>7.4759999999999991</v>
      </c>
      <c r="U7050" s="77">
        <v>14.1936</v>
      </c>
      <c r="V7050" s="77">
        <v>2.4062936467502221</v>
      </c>
      <c r="AC7050" s="77">
        <v>14.38</v>
      </c>
      <c r="AD7050" s="77">
        <v>14.1</v>
      </c>
      <c r="AH7050" s="77">
        <f>IF(AND(M7050&lt;Variables!$G$6,M7050&gt;Variables!$G$5),0,1)</f>
        <v>1</v>
      </c>
      <c r="AI7050" s="77">
        <f t="shared" si="222"/>
        <v>0</v>
      </c>
      <c r="AJ7050" s="77">
        <f>IF(I7050&gt;Variables!$G$7,0,1)</f>
        <v>1</v>
      </c>
      <c r="AK7050" s="77">
        <f>IF(F7050&gt;Variables!$G$8,0,1)</f>
        <v>1</v>
      </c>
      <c r="AL7050" s="77">
        <f>IF(G7050&gt;Variables!$G$9,0,1)</f>
        <v>1</v>
      </c>
      <c r="AM7050" s="77">
        <f>IF(AND(K7050&gt;Variables!$G$10,K7050&lt;Variables!$G$11),0,1)</f>
        <v>1</v>
      </c>
      <c r="AN7050" s="77">
        <f>IF(H7050&lt;Variables!$G$13,1,0)</f>
        <v>0</v>
      </c>
      <c r="AO7050" s="77">
        <f>IF(R7050&lt;Variables!$G$12,0,1)</f>
        <v>0</v>
      </c>
      <c r="AP7050" s="78">
        <f t="shared" si="223"/>
        <v>1</v>
      </c>
      <c r="AQ7050" s="77">
        <f>IF(V7050&lt;Variables!$G$15,1,0)</f>
        <v>1</v>
      </c>
      <c r="AR7050" s="77">
        <v>0</v>
      </c>
      <c r="AS7050" s="77">
        <v>0</v>
      </c>
      <c r="AT7050" s="77">
        <v>0</v>
      </c>
      <c r="AU7050" s="77">
        <v>1</v>
      </c>
      <c r="BA7050" s="77">
        <v>-0.16</v>
      </c>
    </row>
    <row r="7051" spans="3:53" x14ac:dyDescent="0.25">
      <c r="C7051" s="77" t="s">
        <v>801</v>
      </c>
      <c r="D7051" s="77" t="s">
        <v>123</v>
      </c>
      <c r="E7051" s="77">
        <v>13.7</v>
      </c>
      <c r="F7051" s="77">
        <v>8.19</v>
      </c>
      <c r="G7051" s="77">
        <v>-2.0099999999999998</v>
      </c>
      <c r="H7051" s="77">
        <v>5380</v>
      </c>
      <c r="I7051" s="77">
        <v>225.286</v>
      </c>
      <c r="J7051" s="77" t="s">
        <v>75</v>
      </c>
      <c r="K7051" s="77">
        <v>49.85</v>
      </c>
      <c r="L7051" s="77">
        <v>13.678190000000001</v>
      </c>
      <c r="M7051" s="77">
        <v>-6.206961593602741E-2</v>
      </c>
      <c r="N7051" s="77">
        <v>13.590828</v>
      </c>
      <c r="O7051" s="77">
        <v>0.5803325595762383</v>
      </c>
      <c r="P7051" s="77">
        <v>107700000</v>
      </c>
      <c r="Q7051" s="77">
        <v>51236000</v>
      </c>
      <c r="R7051" s="77">
        <v>2.1</v>
      </c>
      <c r="S7051" s="77">
        <v>23.36</v>
      </c>
      <c r="T7051" s="77">
        <v>7.4759999999999991</v>
      </c>
      <c r="U7051" s="77">
        <v>14.1936</v>
      </c>
      <c r="V7051" s="77">
        <v>2.3670329214567132</v>
      </c>
      <c r="AC7051" s="77">
        <v>14.18</v>
      </c>
      <c r="AD7051" s="77">
        <v>13.31</v>
      </c>
      <c r="AH7051" s="77">
        <f>IF(AND(M7051&lt;Variables!$G$6,M7051&gt;Variables!$G$5),0,1)</f>
        <v>1</v>
      </c>
      <c r="AI7051" s="77">
        <f t="shared" si="222"/>
        <v>0</v>
      </c>
      <c r="AJ7051" s="77">
        <f>IF(I7051&gt;Variables!$G$7,0,1)</f>
        <v>0</v>
      </c>
      <c r="AK7051" s="77">
        <f>IF(F7051&gt;Variables!$G$8,0,1)</f>
        <v>1</v>
      </c>
      <c r="AL7051" s="77">
        <f>IF(G7051&gt;Variables!$G$9,0,1)</f>
        <v>1</v>
      </c>
      <c r="AM7051" s="77">
        <f>IF(AND(K7051&gt;Variables!$G$10,K7051&lt;Variables!$G$11),0,1)</f>
        <v>1</v>
      </c>
      <c r="AN7051" s="77">
        <f>IF(H7051&lt;Variables!$G$13,1,0)</f>
        <v>0</v>
      </c>
      <c r="AO7051" s="77">
        <f>IF(R7051&lt;Variables!$G$12,0,1)</f>
        <v>0</v>
      </c>
      <c r="AP7051" s="78">
        <f t="shared" si="223"/>
        <v>1</v>
      </c>
      <c r="AQ7051" s="77">
        <f>IF(V7051&lt;Variables!$G$15,1,0)</f>
        <v>1</v>
      </c>
      <c r="AR7051" s="77">
        <v>0</v>
      </c>
      <c r="AS7051" s="77">
        <v>0</v>
      </c>
      <c r="AT7051" s="77">
        <v>1</v>
      </c>
      <c r="AU7051" s="77">
        <v>0</v>
      </c>
      <c r="BA7051" s="77">
        <v>-2.25</v>
      </c>
    </row>
    <row r="7052" spans="3:53" x14ac:dyDescent="0.25">
      <c r="C7052" s="77" t="s">
        <v>801</v>
      </c>
      <c r="D7052" s="77" t="s">
        <v>507</v>
      </c>
      <c r="E7052" s="77">
        <v>26.34</v>
      </c>
      <c r="F7052" s="77">
        <v>9.14</v>
      </c>
      <c r="G7052" s="77">
        <v>8.42</v>
      </c>
      <c r="H7052" s="77">
        <v>3900</v>
      </c>
      <c r="I7052" s="77">
        <v>239.87799999999999</v>
      </c>
      <c r="J7052" s="77" t="s">
        <v>75</v>
      </c>
      <c r="K7052" s="77">
        <v>38.5</v>
      </c>
      <c r="L7052" s="77">
        <v>26.506945000000002</v>
      </c>
      <c r="M7052" s="77">
        <v>-0.89389780678234398</v>
      </c>
      <c r="N7052" s="77">
        <v>26.292154</v>
      </c>
      <c r="O7052" s="77">
        <v>-8.4260878739720046E-2</v>
      </c>
      <c r="P7052" s="77">
        <v>7455000</v>
      </c>
      <c r="Q7052" s="77">
        <v>9769000</v>
      </c>
      <c r="R7052" s="77">
        <v>0.76</v>
      </c>
      <c r="S7052" s="77">
        <v>23.36</v>
      </c>
      <c r="T7052" s="77">
        <v>7.4759999999999991</v>
      </c>
      <c r="U7052" s="77">
        <v>14.1936</v>
      </c>
      <c r="V7052" s="77">
        <v>2.2414132090174861</v>
      </c>
      <c r="AC7052" s="77">
        <v>26.84</v>
      </c>
      <c r="AD7052" s="77">
        <v>25.94</v>
      </c>
      <c r="AH7052" s="77">
        <f>IF(AND(M7052&lt;Variables!$G$6,M7052&gt;Variables!$G$5),0,1)</f>
        <v>1</v>
      </c>
      <c r="AI7052" s="77">
        <f t="shared" si="222"/>
        <v>0</v>
      </c>
      <c r="AJ7052" s="77">
        <f>IF(I7052&gt;Variables!$G$7,0,1)</f>
        <v>0</v>
      </c>
      <c r="AK7052" s="77">
        <f>IF(F7052&gt;Variables!$G$8,0,1)</f>
        <v>0</v>
      </c>
      <c r="AL7052" s="77">
        <f>IF(G7052&gt;Variables!$G$9,0,1)</f>
        <v>1</v>
      </c>
      <c r="AM7052" s="77">
        <f>IF(AND(K7052&gt;Variables!$G$10,K7052&lt;Variables!$G$11),0,1)</f>
        <v>1</v>
      </c>
      <c r="AN7052" s="77">
        <f>IF(H7052&lt;Variables!$G$13,1,0)</f>
        <v>0</v>
      </c>
      <c r="AO7052" s="77">
        <f>IF(R7052&lt;Variables!$G$12,0,1)</f>
        <v>0</v>
      </c>
      <c r="AP7052" s="78">
        <f t="shared" si="223"/>
        <v>1</v>
      </c>
      <c r="AQ7052" s="77">
        <f>IF(V7052&lt;Variables!$G$15,1,0)</f>
        <v>1</v>
      </c>
      <c r="AR7052" s="77">
        <v>1</v>
      </c>
      <c r="AS7052" s="77">
        <v>0</v>
      </c>
      <c r="AT7052" s="77">
        <v>0</v>
      </c>
      <c r="AU7052" s="77">
        <v>0</v>
      </c>
      <c r="BA7052" s="77">
        <v>0.63</v>
      </c>
    </row>
    <row r="7053" spans="3:53" x14ac:dyDescent="0.25">
      <c r="C7053" s="77" t="s">
        <v>801</v>
      </c>
      <c r="D7053" s="77" t="s">
        <v>530</v>
      </c>
      <c r="E7053" s="77">
        <v>52.61</v>
      </c>
      <c r="F7053" s="77">
        <v>9.27</v>
      </c>
      <c r="G7053" s="77">
        <v>0.28999999999999998</v>
      </c>
      <c r="H7053" s="77">
        <v>-99999</v>
      </c>
      <c r="I7053" s="77">
        <v>52.503999999999998</v>
      </c>
      <c r="J7053" s="77" t="s">
        <v>75</v>
      </c>
      <c r="K7053" s="77">
        <v>-99999</v>
      </c>
      <c r="L7053" s="77">
        <v>-99999</v>
      </c>
      <c r="M7053" s="77">
        <v>-99999</v>
      </c>
      <c r="N7053" s="77">
        <v>-99999</v>
      </c>
      <c r="O7053" s="77">
        <v>-99999</v>
      </c>
      <c r="P7053" s="77">
        <v>15311</v>
      </c>
      <c r="Q7053" s="77">
        <v>1670</v>
      </c>
      <c r="R7053" s="77">
        <v>9.17</v>
      </c>
      <c r="S7053" s="77">
        <v>23.36</v>
      </c>
      <c r="T7053" s="77">
        <v>7.4759999999999991</v>
      </c>
      <c r="U7053" s="77">
        <v>14.1936</v>
      </c>
      <c r="V7053" s="77">
        <v>-99999</v>
      </c>
      <c r="AC7053" s="77">
        <v>52.45</v>
      </c>
      <c r="AD7053" s="77">
        <v>52.45</v>
      </c>
      <c r="AH7053" s="77">
        <f>IF(AND(M7053&lt;Variables!$G$6,M7053&gt;Variables!$G$5),0,1)</f>
        <v>1</v>
      </c>
      <c r="AI7053" s="77">
        <f t="shared" si="222"/>
        <v>1</v>
      </c>
      <c r="AJ7053" s="77">
        <f>IF(I7053&gt;Variables!$G$7,0,1)</f>
        <v>0</v>
      </c>
      <c r="AK7053" s="77">
        <f>IF(F7053&gt;Variables!$G$8,0,1)</f>
        <v>0</v>
      </c>
      <c r="AL7053" s="77">
        <f>IF(G7053&gt;Variables!$G$9,0,1)</f>
        <v>1</v>
      </c>
      <c r="AM7053" s="77">
        <f>IF(AND(K7053&gt;Variables!$G$10,K7053&lt;Variables!$G$11),0,1)</f>
        <v>1</v>
      </c>
      <c r="AN7053" s="77">
        <f>IF(H7053&lt;Variables!$G$13,1,0)</f>
        <v>1</v>
      </c>
      <c r="AO7053" s="77">
        <f>IF(R7053&lt;Variables!$G$12,0,1)</f>
        <v>1</v>
      </c>
      <c r="AP7053" s="78">
        <f t="shared" si="223"/>
        <v>1</v>
      </c>
      <c r="AQ7053" s="77">
        <f>IF(V7053&lt;Variables!$G$15,1,0)</f>
        <v>1</v>
      </c>
      <c r="AR7053" s="77">
        <v>0</v>
      </c>
      <c r="AS7053" s="77">
        <v>0</v>
      </c>
      <c r="AT7053" s="77">
        <v>0</v>
      </c>
      <c r="AU7053" s="77">
        <v>0</v>
      </c>
      <c r="BA7053" s="77">
        <v>0</v>
      </c>
    </row>
    <row r="7054" spans="3:53" x14ac:dyDescent="0.25">
      <c r="C7054" s="77" t="s">
        <v>801</v>
      </c>
      <c r="D7054" s="77" t="s">
        <v>519</v>
      </c>
      <c r="E7054" s="77">
        <v>16.29</v>
      </c>
      <c r="F7054" s="77">
        <v>9.67</v>
      </c>
      <c r="G7054" s="77">
        <v>7.27</v>
      </c>
      <c r="H7054" s="77">
        <v>3840</v>
      </c>
      <c r="I7054" s="77">
        <v>775.55700000000002</v>
      </c>
      <c r="J7054" s="77" t="s">
        <v>74</v>
      </c>
      <c r="K7054" s="77">
        <v>77.05</v>
      </c>
      <c r="L7054" s="77">
        <v>16.170954999999999</v>
      </c>
      <c r="M7054" s="77">
        <v>0.42696921734059079</v>
      </c>
      <c r="N7054" s="77">
        <v>16.103434</v>
      </c>
      <c r="O7054" s="77">
        <v>0.84805514153065009</v>
      </c>
      <c r="P7054" s="77">
        <v>1948000</v>
      </c>
      <c r="Q7054" s="77">
        <v>5058000</v>
      </c>
      <c r="R7054" s="77">
        <v>0.39</v>
      </c>
      <c r="S7054" s="77">
        <v>23.36</v>
      </c>
      <c r="T7054" s="77">
        <v>7.4759999999999991</v>
      </c>
      <c r="U7054" s="77">
        <v>14.1936</v>
      </c>
      <c r="V7054" s="77">
        <v>2.60278179430281</v>
      </c>
      <c r="AC7054" s="77">
        <v>16.256599999999999</v>
      </c>
      <c r="AD7054" s="77">
        <v>15.72</v>
      </c>
      <c r="AH7054" s="77">
        <f>IF(AND(M7054&lt;Variables!$G$6,M7054&gt;Variables!$G$5),0,1)</f>
        <v>1</v>
      </c>
      <c r="AI7054" s="77">
        <f t="shared" si="222"/>
        <v>0</v>
      </c>
      <c r="AJ7054" s="77">
        <f>IF(I7054&gt;Variables!$G$7,0,1)</f>
        <v>0</v>
      </c>
      <c r="AK7054" s="77">
        <f>IF(F7054&gt;Variables!$G$8,0,1)</f>
        <v>0</v>
      </c>
      <c r="AL7054" s="77">
        <f>IF(G7054&gt;Variables!$G$9,0,1)</f>
        <v>1</v>
      </c>
      <c r="AM7054" s="77">
        <f>IF(AND(K7054&gt;Variables!$G$10,K7054&lt;Variables!$G$11),0,1)</f>
        <v>1</v>
      </c>
      <c r="AN7054" s="77">
        <f>IF(H7054&lt;Variables!$G$13,1,0)</f>
        <v>0</v>
      </c>
      <c r="AO7054" s="77">
        <f>IF(R7054&lt;Variables!$G$12,0,1)</f>
        <v>0</v>
      </c>
      <c r="AP7054" s="78">
        <f t="shared" si="223"/>
        <v>0</v>
      </c>
      <c r="AQ7054" s="77">
        <f>IF(V7054&lt;Variables!$G$15,1,0)</f>
        <v>1</v>
      </c>
      <c r="AR7054" s="77">
        <v>0</v>
      </c>
      <c r="AS7054" s="77">
        <v>0</v>
      </c>
      <c r="AT7054" s="77">
        <v>0</v>
      </c>
      <c r="AU7054" s="77">
        <v>1</v>
      </c>
      <c r="BA7054" s="77">
        <v>-1.03</v>
      </c>
    </row>
    <row r="7055" spans="3:53" x14ac:dyDescent="0.25">
      <c r="C7055" s="77" t="s">
        <v>801</v>
      </c>
      <c r="D7055" s="77" t="s">
        <v>517</v>
      </c>
      <c r="E7055" s="77">
        <v>3.86</v>
      </c>
      <c r="F7055" s="77">
        <v>34.1</v>
      </c>
      <c r="G7055" s="77">
        <v>-0.46</v>
      </c>
      <c r="H7055" s="77">
        <v>-99999</v>
      </c>
      <c r="I7055" s="77">
        <v>0.875</v>
      </c>
      <c r="J7055" s="77" t="s">
        <v>74</v>
      </c>
      <c r="K7055" s="77">
        <v>-99999</v>
      </c>
      <c r="L7055" s="77">
        <v>-99999</v>
      </c>
      <c r="M7055" s="77">
        <v>-99999</v>
      </c>
      <c r="N7055" s="77">
        <v>-99999</v>
      </c>
      <c r="O7055" s="77">
        <v>-99999</v>
      </c>
      <c r="P7055" s="77">
        <v>40000</v>
      </c>
      <c r="Q7055" s="77">
        <v>0</v>
      </c>
      <c r="R7055" s="77">
        <v>1</v>
      </c>
      <c r="S7055" s="77">
        <v>23.36</v>
      </c>
      <c r="T7055" s="77">
        <v>7.4759999999999991</v>
      </c>
      <c r="U7055" s="77">
        <v>14.1936</v>
      </c>
      <c r="V7055" s="77">
        <v>-99999</v>
      </c>
      <c r="AC7055" s="77">
        <v>-99999</v>
      </c>
      <c r="AD7055" s="77">
        <v>-99999</v>
      </c>
      <c r="AH7055" s="77">
        <f>IF(AND(M7055&lt;Variables!$G$6,M7055&gt;Variables!$G$5),0,1)</f>
        <v>1</v>
      </c>
      <c r="AI7055" s="77">
        <f t="shared" si="222"/>
        <v>1</v>
      </c>
      <c r="AJ7055" s="77">
        <f>IF(I7055&gt;Variables!$G$7,0,1)</f>
        <v>1</v>
      </c>
      <c r="AK7055" s="77">
        <f>IF(F7055&gt;Variables!$G$8,0,1)</f>
        <v>0</v>
      </c>
      <c r="AL7055" s="77">
        <f>IF(G7055&gt;Variables!$G$9,0,1)</f>
        <v>1</v>
      </c>
      <c r="AM7055" s="77">
        <f>IF(AND(K7055&gt;Variables!$G$10,K7055&lt;Variables!$G$11),0,1)</f>
        <v>1</v>
      </c>
      <c r="AN7055" s="77">
        <f>IF(H7055&lt;Variables!$G$13,1,0)</f>
        <v>1</v>
      </c>
      <c r="AO7055" s="77">
        <f>IF(R7055&lt;Variables!$G$12,0,1)</f>
        <v>0</v>
      </c>
      <c r="AP7055" s="78">
        <f t="shared" si="223"/>
        <v>0</v>
      </c>
      <c r="AQ7055" s="77">
        <f>IF(V7055&lt;Variables!$G$15,1,0)</f>
        <v>1</v>
      </c>
      <c r="AR7055" s="77">
        <v>0</v>
      </c>
      <c r="AS7055" s="77">
        <v>0</v>
      </c>
      <c r="AT7055" s="77">
        <v>0</v>
      </c>
      <c r="AU7055" s="77">
        <v>0</v>
      </c>
      <c r="BA7055" s="77">
        <v>0</v>
      </c>
    </row>
    <row r="7056" spans="3:53" x14ac:dyDescent="0.25">
      <c r="C7056" s="77" t="s">
        <v>801</v>
      </c>
      <c r="D7056" s="77" t="s">
        <v>497</v>
      </c>
      <c r="E7056" s="77">
        <v>4.95</v>
      </c>
      <c r="F7056" s="77">
        <v>21.32</v>
      </c>
      <c r="G7056" s="77">
        <v>16.14</v>
      </c>
      <c r="H7056" s="77">
        <v>41.09</v>
      </c>
      <c r="I7056" s="77">
        <v>-15.813000000000001</v>
      </c>
      <c r="J7056" s="77" t="s">
        <v>74</v>
      </c>
      <c r="K7056" s="77">
        <v>51.16</v>
      </c>
      <c r="L7056" s="77">
        <v>4.9255249999999986</v>
      </c>
      <c r="M7056" s="77">
        <v>0.21063744473942531</v>
      </c>
      <c r="N7056" s="77">
        <v>5.0388600000000006</v>
      </c>
      <c r="O7056" s="77">
        <v>-2.0433193222276538</v>
      </c>
      <c r="P7056" s="77">
        <v>4460000</v>
      </c>
      <c r="Q7056" s="77">
        <v>49940</v>
      </c>
      <c r="R7056" s="77">
        <v>89.31</v>
      </c>
      <c r="S7056" s="77">
        <v>23.36</v>
      </c>
      <c r="T7056" s="77">
        <v>7.4759999999999991</v>
      </c>
      <c r="U7056" s="77">
        <v>14.1936</v>
      </c>
      <c r="V7056" s="77">
        <v>2.372835374145903</v>
      </c>
      <c r="AC7056" s="77">
        <v>5.39</v>
      </c>
      <c r="AD7056" s="77">
        <v>4.82</v>
      </c>
      <c r="AH7056" s="77">
        <f>IF(AND(M7056&lt;Variables!$G$6,M7056&gt;Variables!$G$5),0,1)</f>
        <v>1</v>
      </c>
      <c r="AI7056" s="77">
        <f t="shared" si="222"/>
        <v>1</v>
      </c>
      <c r="AJ7056" s="77">
        <f>IF(I7056&gt;Variables!$G$7,0,1)</f>
        <v>1</v>
      </c>
      <c r="AK7056" s="77">
        <f>IF(F7056&gt;Variables!$G$8,0,1)</f>
        <v>0</v>
      </c>
      <c r="AL7056" s="77">
        <f>IF(G7056&gt;Variables!$G$9,0,1)</f>
        <v>0</v>
      </c>
      <c r="AM7056" s="77">
        <f>IF(AND(K7056&gt;Variables!$G$10,K7056&lt;Variables!$G$11),0,1)</f>
        <v>1</v>
      </c>
      <c r="AN7056" s="77">
        <f>IF(H7056&lt;Variables!$G$13,1,0)</f>
        <v>1</v>
      </c>
      <c r="AO7056" s="77">
        <f>IF(R7056&lt;Variables!$G$12,0,1)</f>
        <v>1</v>
      </c>
      <c r="AP7056" s="78">
        <f t="shared" si="223"/>
        <v>0</v>
      </c>
      <c r="AQ7056" s="77">
        <f>IF(V7056&lt;Variables!$G$15,1,0)</f>
        <v>1</v>
      </c>
      <c r="AR7056" s="77">
        <v>0</v>
      </c>
      <c r="AS7056" s="77">
        <v>0</v>
      </c>
      <c r="AT7056" s="77">
        <v>1</v>
      </c>
      <c r="AU7056" s="77">
        <v>0</v>
      </c>
      <c r="BA7056" s="77">
        <v>-2.25</v>
      </c>
    </row>
    <row r="7057" spans="3:53" x14ac:dyDescent="0.25">
      <c r="C7057" s="77" t="s">
        <v>801</v>
      </c>
      <c r="D7057" s="77" t="s">
        <v>803</v>
      </c>
      <c r="E7057" s="77">
        <v>17.04</v>
      </c>
      <c r="F7057" s="77">
        <v>6.52</v>
      </c>
      <c r="G7057" s="77">
        <v>6.55</v>
      </c>
      <c r="H7057" s="77">
        <v>4790</v>
      </c>
      <c r="I7057" s="77">
        <v>-5.1929999999999996</v>
      </c>
      <c r="J7057" s="77" t="s">
        <v>74</v>
      </c>
      <c r="K7057" s="77">
        <v>75.81</v>
      </c>
      <c r="L7057" s="77">
        <v>16.847639999999998</v>
      </c>
      <c r="M7057" s="77">
        <v>0.87466256401491616</v>
      </c>
      <c r="N7057" s="77">
        <v>16.576070000000001</v>
      </c>
      <c r="O7057" s="77">
        <v>2.5273179951580782</v>
      </c>
      <c r="P7057" s="77">
        <v>1462000</v>
      </c>
      <c r="Q7057" s="77">
        <v>3769000</v>
      </c>
      <c r="R7057" s="77">
        <v>0.39</v>
      </c>
      <c r="S7057" s="77">
        <v>23.36</v>
      </c>
      <c r="T7057" s="77">
        <v>7.4759999999999991</v>
      </c>
      <c r="U7057" s="77">
        <v>14.1936</v>
      </c>
      <c r="V7057" s="77">
        <v>2.546453655570986</v>
      </c>
      <c r="AC7057" s="77">
        <v>17.03</v>
      </c>
      <c r="AD7057" s="77">
        <v>16.420000000000002</v>
      </c>
      <c r="AH7057" s="77">
        <f>IF(AND(M7057&lt;Variables!$G$6,M7057&gt;Variables!$G$5),0,1)</f>
        <v>1</v>
      </c>
      <c r="AI7057" s="77">
        <f t="shared" si="222"/>
        <v>0</v>
      </c>
      <c r="AJ7057" s="77">
        <f>IF(I7057&gt;Variables!$G$7,0,1)</f>
        <v>1</v>
      </c>
      <c r="AK7057" s="77">
        <f>IF(F7057&gt;Variables!$G$8,0,1)</f>
        <v>1</v>
      </c>
      <c r="AL7057" s="77">
        <f>IF(G7057&gt;Variables!$G$9,0,1)</f>
        <v>1</v>
      </c>
      <c r="AM7057" s="77">
        <f>IF(AND(K7057&gt;Variables!$G$10,K7057&lt;Variables!$G$11),0,1)</f>
        <v>1</v>
      </c>
      <c r="AN7057" s="77">
        <f>IF(H7057&lt;Variables!$G$13,1,0)</f>
        <v>0</v>
      </c>
      <c r="AO7057" s="77">
        <f>IF(R7057&lt;Variables!$G$12,0,1)</f>
        <v>0</v>
      </c>
      <c r="AP7057" s="78">
        <f t="shared" si="223"/>
        <v>0</v>
      </c>
      <c r="AQ7057" s="77">
        <f>IF(V7057&lt;Variables!$G$15,1,0)</f>
        <v>1</v>
      </c>
      <c r="AR7057" s="77">
        <v>0</v>
      </c>
      <c r="AS7057" s="77">
        <v>0</v>
      </c>
      <c r="AT7057" s="77">
        <v>1</v>
      </c>
      <c r="AU7057" s="77">
        <v>0</v>
      </c>
      <c r="BA7057" s="77">
        <v>-2</v>
      </c>
    </row>
    <row r="7058" spans="3:53" x14ac:dyDescent="0.25">
      <c r="C7058" s="77" t="s">
        <v>801</v>
      </c>
      <c r="D7058" s="77" t="s">
        <v>800</v>
      </c>
      <c r="E7058" s="77">
        <v>3.83</v>
      </c>
      <c r="F7058" s="77">
        <v>14.85</v>
      </c>
      <c r="G7058" s="77">
        <v>9.48</v>
      </c>
      <c r="H7058" s="77">
        <v>160.91</v>
      </c>
      <c r="I7058" s="77">
        <v>-23.768000000000001</v>
      </c>
      <c r="J7058" s="77" t="s">
        <v>74</v>
      </c>
      <c r="K7058" s="77">
        <v>52.61</v>
      </c>
      <c r="L7058" s="77">
        <v>3.8196650000000001</v>
      </c>
      <c r="M7058" s="77">
        <v>-0.25303266124122381</v>
      </c>
      <c r="N7058" s="77">
        <v>3.7815880000000011</v>
      </c>
      <c r="O7058" s="77">
        <v>0.75132457581310896</v>
      </c>
      <c r="P7058" s="77">
        <v>1010000</v>
      </c>
      <c r="Q7058" s="77">
        <v>490460</v>
      </c>
      <c r="R7058" s="77">
        <v>2.06</v>
      </c>
      <c r="S7058" s="77">
        <v>23.36</v>
      </c>
      <c r="T7058" s="77">
        <v>7.4759999999999991</v>
      </c>
      <c r="U7058" s="77">
        <v>14.1936</v>
      </c>
      <c r="V7058" s="77">
        <v>2.402525728422257</v>
      </c>
      <c r="AC7058" s="77">
        <v>3.89</v>
      </c>
      <c r="AD7058" s="77">
        <v>3.71</v>
      </c>
      <c r="AH7058" s="77">
        <f>IF(AND(M7058&lt;Variables!$G$6,M7058&gt;Variables!$G$5),0,1)</f>
        <v>1</v>
      </c>
      <c r="AI7058" s="77">
        <f t="shared" si="222"/>
        <v>0</v>
      </c>
      <c r="AJ7058" s="77">
        <f>IF(I7058&gt;Variables!$G$7,0,1)</f>
        <v>1</v>
      </c>
      <c r="AK7058" s="77">
        <f>IF(F7058&gt;Variables!$G$8,0,1)</f>
        <v>0</v>
      </c>
      <c r="AL7058" s="77">
        <f>IF(G7058&gt;Variables!$G$9,0,1)</f>
        <v>1</v>
      </c>
      <c r="AM7058" s="77">
        <f>IF(AND(K7058&gt;Variables!$G$10,K7058&lt;Variables!$G$11),0,1)</f>
        <v>1</v>
      </c>
      <c r="AN7058" s="77">
        <f>IF(H7058&lt;Variables!$G$13,1,0)</f>
        <v>1</v>
      </c>
      <c r="AO7058" s="77">
        <f>IF(R7058&lt;Variables!$G$12,0,1)</f>
        <v>0</v>
      </c>
      <c r="AP7058" s="78">
        <f t="shared" si="223"/>
        <v>0</v>
      </c>
      <c r="AQ7058" s="77">
        <f>IF(V7058&lt;Variables!$G$15,1,0)</f>
        <v>1</v>
      </c>
      <c r="AR7058" s="77">
        <v>0</v>
      </c>
      <c r="AS7058" s="77">
        <v>0</v>
      </c>
      <c r="AT7058" s="77">
        <v>0</v>
      </c>
      <c r="AU7058" s="77">
        <v>1</v>
      </c>
      <c r="BA7058" s="77">
        <v>-1.36</v>
      </c>
    </row>
    <row r="7059" spans="3:53" x14ac:dyDescent="0.25">
      <c r="C7059" s="77" t="s">
        <v>801</v>
      </c>
      <c r="D7059" s="77" t="s">
        <v>524</v>
      </c>
      <c r="E7059" s="77">
        <v>8.0299999999999994</v>
      </c>
      <c r="F7059" s="77">
        <v>32.630000000000003</v>
      </c>
      <c r="G7059" s="77">
        <v>31.86</v>
      </c>
      <c r="H7059" s="77">
        <v>208.66</v>
      </c>
      <c r="I7059" s="77">
        <v>-8.5649999999999995</v>
      </c>
      <c r="J7059" s="77" t="s">
        <v>75</v>
      </c>
      <c r="K7059" s="77">
        <v>46.65</v>
      </c>
      <c r="L7059" s="77">
        <v>8.0760349999999992</v>
      </c>
      <c r="M7059" s="77">
        <v>-0.57001981789330824</v>
      </c>
      <c r="N7059" s="77">
        <v>8.1277799999999996</v>
      </c>
      <c r="O7059" s="77">
        <v>-1.203034530954334</v>
      </c>
      <c r="P7059" s="77">
        <v>103340000</v>
      </c>
      <c r="Q7059" s="77">
        <v>18770000</v>
      </c>
      <c r="R7059" s="77">
        <v>5.51</v>
      </c>
      <c r="S7059" s="77">
        <v>23.36</v>
      </c>
      <c r="T7059" s="77">
        <v>7.4759999999999991</v>
      </c>
      <c r="U7059" s="77">
        <v>14.1936</v>
      </c>
      <c r="V7059" s="77">
        <v>2.3415996875310721</v>
      </c>
      <c r="AC7059" s="77">
        <v>8.08</v>
      </c>
      <c r="AD7059" s="77">
        <v>7.22</v>
      </c>
      <c r="AH7059" s="77">
        <f>IF(AND(M7059&lt;Variables!$G$6,M7059&gt;Variables!$G$5),0,1)</f>
        <v>1</v>
      </c>
      <c r="AI7059" s="77">
        <f t="shared" si="222"/>
        <v>1</v>
      </c>
      <c r="AJ7059" s="77">
        <f>IF(I7059&gt;Variables!$G$7,0,1)</f>
        <v>1</v>
      </c>
      <c r="AK7059" s="77">
        <f>IF(F7059&gt;Variables!$G$8,0,1)</f>
        <v>0</v>
      </c>
      <c r="AL7059" s="77">
        <f>IF(G7059&gt;Variables!$G$9,0,1)</f>
        <v>0</v>
      </c>
      <c r="AM7059" s="77">
        <f>IF(AND(K7059&gt;Variables!$G$10,K7059&lt;Variables!$G$11),0,1)</f>
        <v>1</v>
      </c>
      <c r="AN7059" s="77">
        <f>IF(H7059&lt;Variables!$G$13,1,0)</f>
        <v>1</v>
      </c>
      <c r="AO7059" s="77">
        <f>IF(R7059&lt;Variables!$G$12,0,1)</f>
        <v>1</v>
      </c>
      <c r="AP7059" s="78">
        <f t="shared" si="223"/>
        <v>1</v>
      </c>
      <c r="AQ7059" s="77">
        <f>IF(V7059&lt;Variables!$G$15,1,0)</f>
        <v>1</v>
      </c>
      <c r="AR7059" s="77">
        <v>0</v>
      </c>
      <c r="AS7059" s="77">
        <v>0</v>
      </c>
      <c r="AT7059" s="77">
        <v>1</v>
      </c>
      <c r="AU7059" s="77">
        <v>0</v>
      </c>
      <c r="BA7059" s="77">
        <v>-2.25</v>
      </c>
    </row>
    <row r="7060" spans="3:53" x14ac:dyDescent="0.25">
      <c r="C7060" s="77" t="s">
        <v>801</v>
      </c>
      <c r="D7060" s="77" t="s">
        <v>493</v>
      </c>
      <c r="E7060" s="77">
        <v>25.24</v>
      </c>
      <c r="F7060" s="77">
        <v>8.82</v>
      </c>
      <c r="G7060" s="77">
        <v>6.04</v>
      </c>
      <c r="H7060" s="77">
        <v>2730</v>
      </c>
      <c r="I7060" s="77">
        <v>198.511</v>
      </c>
      <c r="J7060" s="77" t="s">
        <v>74</v>
      </c>
      <c r="K7060" s="77">
        <v>54.24</v>
      </c>
      <c r="L7060" s="77">
        <v>25.082245</v>
      </c>
      <c r="M7060" s="77">
        <v>3.091828502591978E-2</v>
      </c>
      <c r="N7060" s="77">
        <v>25.02318799999999</v>
      </c>
      <c r="O7060" s="77">
        <v>0.26700035183369081</v>
      </c>
      <c r="P7060" s="77">
        <v>2023000</v>
      </c>
      <c r="Q7060" s="77">
        <v>3584000</v>
      </c>
      <c r="R7060" s="77">
        <v>0.56000000000000005</v>
      </c>
      <c r="S7060" s="77">
        <v>23.36</v>
      </c>
      <c r="T7060" s="77">
        <v>7.4759999999999991</v>
      </c>
      <c r="U7060" s="77">
        <v>14.1936</v>
      </c>
      <c r="V7060" s="77">
        <v>2.4097439264789902</v>
      </c>
      <c r="AC7060" s="77">
        <v>25.180900000000001</v>
      </c>
      <c r="AD7060" s="77">
        <v>24.18</v>
      </c>
      <c r="AH7060" s="77">
        <f>IF(AND(M7060&lt;Variables!$G$6,M7060&gt;Variables!$G$5),0,1)</f>
        <v>1</v>
      </c>
      <c r="AI7060" s="77">
        <f t="shared" si="222"/>
        <v>0</v>
      </c>
      <c r="AJ7060" s="77">
        <f>IF(I7060&gt;Variables!$G$7,0,1)</f>
        <v>0</v>
      </c>
      <c r="AK7060" s="77">
        <f>IF(F7060&gt;Variables!$G$8,0,1)</f>
        <v>1</v>
      </c>
      <c r="AL7060" s="77">
        <f>IF(G7060&gt;Variables!$G$9,0,1)</f>
        <v>1</v>
      </c>
      <c r="AM7060" s="77">
        <f>IF(AND(K7060&gt;Variables!$G$10,K7060&lt;Variables!$G$11),0,1)</f>
        <v>1</v>
      </c>
      <c r="AN7060" s="77">
        <f>IF(H7060&lt;Variables!$G$13,1,0)</f>
        <v>0</v>
      </c>
      <c r="AO7060" s="77">
        <f>IF(R7060&lt;Variables!$G$12,0,1)</f>
        <v>0</v>
      </c>
      <c r="AP7060" s="78">
        <f t="shared" si="223"/>
        <v>0</v>
      </c>
      <c r="AQ7060" s="77">
        <f>IF(V7060&lt;Variables!$G$15,1,0)</f>
        <v>1</v>
      </c>
      <c r="AR7060" s="77">
        <v>0</v>
      </c>
      <c r="AS7060" s="77">
        <v>0</v>
      </c>
      <c r="AT7060" s="77">
        <v>1</v>
      </c>
      <c r="AU7060" s="77">
        <v>0</v>
      </c>
      <c r="BA7060" s="77">
        <v>-1.77</v>
      </c>
    </row>
    <row r="7061" spans="3:53" x14ac:dyDescent="0.25">
      <c r="C7061" s="77" t="s">
        <v>804</v>
      </c>
      <c r="D7061" s="77" t="s">
        <v>436</v>
      </c>
      <c r="E7061" s="77">
        <v>3.48</v>
      </c>
      <c r="F7061" s="77">
        <v>16.829999999999998</v>
      </c>
      <c r="G7061" s="77">
        <v>15.88</v>
      </c>
      <c r="H7061" s="77">
        <v>37.299999999999997</v>
      </c>
      <c r="I7061" s="77">
        <v>-3.165</v>
      </c>
      <c r="J7061" s="77" t="s">
        <v>74</v>
      </c>
      <c r="K7061" s="77">
        <v>42.19</v>
      </c>
      <c r="L7061" s="77">
        <v>3.492630000000001</v>
      </c>
      <c r="M7061" s="77">
        <v>-1.7932045478622241</v>
      </c>
      <c r="N7061" s="77">
        <v>3.4305340000000011</v>
      </c>
      <c r="O7061" s="77">
        <v>-1.5566089710828649E-2</v>
      </c>
      <c r="P7061" s="77">
        <v>1030000</v>
      </c>
      <c r="Q7061" s="77">
        <v>458810</v>
      </c>
      <c r="R7061" s="77">
        <v>2.2400000000000002</v>
      </c>
      <c r="S7061" s="77">
        <v>26.077000000000002</v>
      </c>
      <c r="T7061" s="77">
        <v>7.4329999999999981</v>
      </c>
      <c r="U7061" s="77">
        <v>15.3916</v>
      </c>
      <c r="V7061" s="77">
        <v>2.2922654875701118</v>
      </c>
      <c r="AC7061" s="77">
        <v>4.67</v>
      </c>
      <c r="AD7061" s="77">
        <v>3.28</v>
      </c>
      <c r="AH7061" s="77">
        <f>IF(AND(M7061&lt;Variables!$G$6,M7061&gt;Variables!$G$5),0,1)</f>
        <v>0</v>
      </c>
      <c r="AI7061" s="77">
        <f t="shared" si="222"/>
        <v>0</v>
      </c>
      <c r="AJ7061" s="77">
        <f>IF(I7061&gt;Variables!$G$7,0,1)</f>
        <v>1</v>
      </c>
      <c r="AK7061" s="77">
        <f>IF(F7061&gt;Variables!$G$8,0,1)</f>
        <v>0</v>
      </c>
      <c r="AL7061" s="77">
        <f>IF(G7061&gt;Variables!$G$9,0,1)</f>
        <v>0</v>
      </c>
      <c r="AM7061" s="77">
        <f>IF(AND(K7061&gt;Variables!$G$10,K7061&lt;Variables!$G$11),0,1)</f>
        <v>1</v>
      </c>
      <c r="AN7061" s="77">
        <f>IF(H7061&lt;Variables!$G$13,1,0)</f>
        <v>1</v>
      </c>
      <c r="AO7061" s="77">
        <f>IF(R7061&lt;Variables!$G$12,0,1)</f>
        <v>1</v>
      </c>
      <c r="AP7061" s="78">
        <f t="shared" si="223"/>
        <v>0</v>
      </c>
      <c r="AQ7061" s="77">
        <f>IF(V7061&lt;Variables!$G$15,1,0)</f>
        <v>1</v>
      </c>
      <c r="AR7061" s="77">
        <v>1</v>
      </c>
      <c r="AS7061" s="77">
        <v>0</v>
      </c>
      <c r="AT7061" s="77">
        <v>0</v>
      </c>
      <c r="AU7061" s="77">
        <v>0</v>
      </c>
      <c r="BA7061" s="77">
        <v>2</v>
      </c>
    </row>
    <row r="7062" spans="3:53" x14ac:dyDescent="0.25">
      <c r="C7062" s="77" t="s">
        <v>804</v>
      </c>
      <c r="D7062" s="77" t="s">
        <v>451</v>
      </c>
      <c r="E7062" s="77">
        <v>23.55</v>
      </c>
      <c r="F7062" s="77">
        <v>9.36</v>
      </c>
      <c r="G7062" s="77">
        <v>7.26</v>
      </c>
      <c r="H7062" s="77">
        <v>12530</v>
      </c>
      <c r="I7062" s="77">
        <v>15.132</v>
      </c>
      <c r="J7062" s="77" t="s">
        <v>74</v>
      </c>
      <c r="K7062" s="77">
        <v>42.65</v>
      </c>
      <c r="L7062" s="77">
        <v>23.539994117647058</v>
      </c>
      <c r="M7062" s="77">
        <v>-0.25486037654566002</v>
      </c>
      <c r="N7062" s="77">
        <v>23.509075555555551</v>
      </c>
      <c r="O7062" s="77">
        <v>-0.1236780046362973</v>
      </c>
      <c r="P7062" s="77">
        <v>875865</v>
      </c>
      <c r="Q7062" s="77">
        <v>1175000</v>
      </c>
      <c r="R7062" s="77">
        <v>0.75</v>
      </c>
      <c r="S7062" s="77">
        <v>26.077000000000002</v>
      </c>
      <c r="T7062" s="77">
        <v>7.4329999999999981</v>
      </c>
      <c r="U7062" s="77">
        <v>15.3916</v>
      </c>
      <c r="V7062" s="77">
        <v>2.292070499549328</v>
      </c>
      <c r="AC7062" s="77">
        <v>23.59</v>
      </c>
      <c r="AD7062" s="77">
        <v>23.22</v>
      </c>
      <c r="AH7062" s="77">
        <f>IF(AND(M7062&lt;Variables!$G$6,M7062&gt;Variables!$G$5),0,1)</f>
        <v>1</v>
      </c>
      <c r="AI7062" s="77">
        <f t="shared" si="222"/>
        <v>0</v>
      </c>
      <c r="AJ7062" s="77">
        <f>IF(I7062&gt;Variables!$G$7,0,1)</f>
        <v>1</v>
      </c>
      <c r="AK7062" s="77">
        <f>IF(F7062&gt;Variables!$G$8,0,1)</f>
        <v>0</v>
      </c>
      <c r="AL7062" s="77">
        <f>IF(G7062&gt;Variables!$G$9,0,1)</f>
        <v>1</v>
      </c>
      <c r="AM7062" s="77">
        <f>IF(AND(K7062&gt;Variables!$G$10,K7062&lt;Variables!$G$11),0,1)</f>
        <v>1</v>
      </c>
      <c r="AN7062" s="77">
        <f>IF(H7062&lt;Variables!$G$13,1,0)</f>
        <v>0</v>
      </c>
      <c r="AO7062" s="77">
        <f>IF(R7062&lt;Variables!$G$12,0,1)</f>
        <v>0</v>
      </c>
      <c r="AP7062" s="78">
        <f t="shared" si="223"/>
        <v>0</v>
      </c>
      <c r="AQ7062" s="77">
        <f>IF(V7062&lt;Variables!$G$15,1,0)</f>
        <v>1</v>
      </c>
      <c r="AR7062" s="77">
        <v>0</v>
      </c>
      <c r="AS7062" s="77">
        <v>1</v>
      </c>
      <c r="AT7062" s="77">
        <v>0</v>
      </c>
      <c r="AU7062" s="77">
        <v>0</v>
      </c>
      <c r="BA7062" s="77">
        <v>0.09</v>
      </c>
    </row>
    <row r="7063" spans="3:53" x14ac:dyDescent="0.25">
      <c r="C7063" s="77" t="s">
        <v>804</v>
      </c>
      <c r="D7063" s="77" t="s">
        <v>201</v>
      </c>
      <c r="E7063" s="77">
        <v>43.55</v>
      </c>
      <c r="F7063" s="77">
        <v>6.91</v>
      </c>
      <c r="G7063" s="77">
        <v>6.91</v>
      </c>
      <c r="H7063" s="77">
        <v>-99999</v>
      </c>
      <c r="I7063" s="77">
        <v>2887.56</v>
      </c>
      <c r="J7063" s="77" t="s">
        <v>75</v>
      </c>
      <c r="K7063" s="77">
        <v>46.76</v>
      </c>
      <c r="L7063" s="77">
        <v>43.418076923076917</v>
      </c>
      <c r="M7063" s="77">
        <v>-0.27195336929849517</v>
      </c>
      <c r="N7063" s="77">
        <v>43.343189473684212</v>
      </c>
      <c r="O7063" s="77">
        <v>-9.964535191954596E-2</v>
      </c>
      <c r="P7063" s="77">
        <v>378620</v>
      </c>
      <c r="Q7063" s="77">
        <v>2055000</v>
      </c>
      <c r="R7063" s="77">
        <v>0.18</v>
      </c>
      <c r="S7063" s="77">
        <v>26.077000000000002</v>
      </c>
      <c r="T7063" s="77">
        <v>7.4329999999999981</v>
      </c>
      <c r="U7063" s="77">
        <v>15.3916</v>
      </c>
      <c r="V7063" s="77">
        <v>2.337959687290831</v>
      </c>
      <c r="AC7063" s="77">
        <v>45.98</v>
      </c>
      <c r="AD7063" s="77">
        <v>43.05</v>
      </c>
      <c r="AH7063" s="77">
        <f>IF(AND(M7063&lt;Variables!$G$6,M7063&gt;Variables!$G$5),0,1)</f>
        <v>1</v>
      </c>
      <c r="AI7063" s="77">
        <f t="shared" si="222"/>
        <v>0</v>
      </c>
      <c r="AJ7063" s="77">
        <f>IF(I7063&gt;Variables!$G$7,0,1)</f>
        <v>0</v>
      </c>
      <c r="AK7063" s="77">
        <f>IF(F7063&gt;Variables!$G$8,0,1)</f>
        <v>1</v>
      </c>
      <c r="AL7063" s="77">
        <f>IF(G7063&gt;Variables!$G$9,0,1)</f>
        <v>1</v>
      </c>
      <c r="AM7063" s="77">
        <f>IF(AND(K7063&gt;Variables!$G$10,K7063&lt;Variables!$G$11),0,1)</f>
        <v>1</v>
      </c>
      <c r="AN7063" s="77">
        <f>IF(H7063&lt;Variables!$G$13,1,0)</f>
        <v>1</v>
      </c>
      <c r="AO7063" s="77">
        <f>IF(R7063&lt;Variables!$G$12,0,1)</f>
        <v>0</v>
      </c>
      <c r="AP7063" s="78">
        <f t="shared" si="223"/>
        <v>1</v>
      </c>
      <c r="AQ7063" s="77">
        <f>IF(V7063&lt;Variables!$G$15,1,0)</f>
        <v>1</v>
      </c>
      <c r="AR7063" s="77">
        <v>0</v>
      </c>
      <c r="AS7063" s="77">
        <v>0</v>
      </c>
      <c r="AT7063" s="77">
        <v>0</v>
      </c>
      <c r="AU7063" s="77">
        <v>1</v>
      </c>
      <c r="BA7063" s="77">
        <v>-0.37</v>
      </c>
    </row>
    <row r="7064" spans="3:53" x14ac:dyDescent="0.25">
      <c r="C7064" s="77" t="s">
        <v>804</v>
      </c>
      <c r="D7064" s="77" t="s">
        <v>802</v>
      </c>
      <c r="E7064" s="77">
        <v>14.69</v>
      </c>
      <c r="F7064" s="77">
        <v>8.3000000000000007</v>
      </c>
      <c r="G7064" s="77">
        <v>0.9</v>
      </c>
      <c r="H7064" s="77">
        <v>-99999</v>
      </c>
      <c r="I7064" s="77">
        <v>16.914999999999999</v>
      </c>
      <c r="J7064" s="77" t="s">
        <v>74</v>
      </c>
      <c r="K7064" s="77">
        <v>55.27</v>
      </c>
      <c r="L7064" s="77">
        <v>14.57</v>
      </c>
      <c r="M7064" s="77">
        <v>0</v>
      </c>
      <c r="N7064" s="77">
        <v>14.59</v>
      </c>
      <c r="O7064" s="77">
        <v>-0.1370801919122536</v>
      </c>
      <c r="P7064" s="77">
        <v>15209</v>
      </c>
      <c r="Q7064" s="77">
        <v>28687</v>
      </c>
      <c r="R7064" s="77">
        <v>0.53</v>
      </c>
      <c r="S7064" s="77">
        <v>26.077000000000002</v>
      </c>
      <c r="T7064" s="77">
        <v>7.4329999999999981</v>
      </c>
      <c r="U7064" s="77">
        <v>15.3916</v>
      </c>
      <c r="V7064" s="77">
        <v>2.4215971999999999</v>
      </c>
      <c r="AC7064" s="77">
        <v>14.7</v>
      </c>
      <c r="AD7064" s="77">
        <v>14.61</v>
      </c>
      <c r="AH7064" s="77">
        <f>IF(AND(M7064&lt;Variables!$G$6,M7064&gt;Variables!$G$5),0,1)</f>
        <v>1</v>
      </c>
      <c r="AI7064" s="77">
        <f t="shared" si="222"/>
        <v>1</v>
      </c>
      <c r="AJ7064" s="77">
        <f>IF(I7064&gt;Variables!$G$7,0,1)</f>
        <v>1</v>
      </c>
      <c r="AK7064" s="77">
        <f>IF(F7064&gt;Variables!$G$8,0,1)</f>
        <v>1</v>
      </c>
      <c r="AL7064" s="77">
        <f>IF(G7064&gt;Variables!$G$9,0,1)</f>
        <v>1</v>
      </c>
      <c r="AM7064" s="77">
        <f>IF(AND(K7064&gt;Variables!$G$10,K7064&lt;Variables!$G$11),0,1)</f>
        <v>1</v>
      </c>
      <c r="AN7064" s="77">
        <f>IF(H7064&lt;Variables!$G$13,1,0)</f>
        <v>1</v>
      </c>
      <c r="AO7064" s="77">
        <f>IF(R7064&lt;Variables!$G$12,0,1)</f>
        <v>0</v>
      </c>
      <c r="AP7064" s="78">
        <f t="shared" si="223"/>
        <v>0</v>
      </c>
      <c r="AQ7064" s="77">
        <f>IF(V7064&lt;Variables!$G$15,1,0)</f>
        <v>1</v>
      </c>
      <c r="AR7064" s="77">
        <v>0</v>
      </c>
      <c r="AS7064" s="77">
        <v>0</v>
      </c>
      <c r="AT7064" s="77">
        <v>0</v>
      </c>
      <c r="AU7064" s="77">
        <v>0</v>
      </c>
      <c r="BA7064" s="77">
        <v>0</v>
      </c>
    </row>
    <row r="7065" spans="3:53" x14ac:dyDescent="0.25">
      <c r="C7065" s="77" t="s">
        <v>804</v>
      </c>
      <c r="D7065" s="77" t="s">
        <v>491</v>
      </c>
      <c r="E7065" s="77">
        <v>13.96</v>
      </c>
      <c r="F7065" s="77">
        <v>6.68</v>
      </c>
      <c r="G7065" s="77">
        <v>-0.28999999999999998</v>
      </c>
      <c r="H7065" s="77">
        <v>12130</v>
      </c>
      <c r="I7065" s="77">
        <v>93.185000000000002</v>
      </c>
      <c r="J7065" s="77" t="s">
        <v>74</v>
      </c>
      <c r="K7065" s="77">
        <v>53.41</v>
      </c>
      <c r="L7065" s="77">
        <v>13.956666666666671</v>
      </c>
      <c r="M7065" s="77">
        <v>9.5533795079999012E-2</v>
      </c>
      <c r="N7065" s="77">
        <v>13.952083333333331</v>
      </c>
      <c r="O7065" s="77">
        <v>0.12841570852620349</v>
      </c>
      <c r="P7065" s="77">
        <v>67308</v>
      </c>
      <c r="Q7065" s="77">
        <v>162862</v>
      </c>
      <c r="R7065" s="77">
        <v>0.41</v>
      </c>
      <c r="S7065" s="77">
        <v>26.077000000000002</v>
      </c>
      <c r="T7065" s="77">
        <v>7.4329999999999981</v>
      </c>
      <c r="U7065" s="77">
        <v>15.3916</v>
      </c>
      <c r="V7065" s="77">
        <v>2.3989028968712689</v>
      </c>
      <c r="AC7065" s="77">
        <v>13.99</v>
      </c>
      <c r="AD7065" s="77">
        <v>13.86</v>
      </c>
      <c r="AH7065" s="77">
        <f>IF(AND(M7065&lt;Variables!$G$6,M7065&gt;Variables!$G$5),0,1)</f>
        <v>1</v>
      </c>
      <c r="AI7065" s="77">
        <f t="shared" si="222"/>
        <v>0</v>
      </c>
      <c r="AJ7065" s="77">
        <f>IF(I7065&gt;Variables!$G$7,0,1)</f>
        <v>0</v>
      </c>
      <c r="AK7065" s="77">
        <f>IF(F7065&gt;Variables!$G$8,0,1)</f>
        <v>1</v>
      </c>
      <c r="AL7065" s="77">
        <f>IF(G7065&gt;Variables!$G$9,0,1)</f>
        <v>1</v>
      </c>
      <c r="AM7065" s="77">
        <f>IF(AND(K7065&gt;Variables!$G$10,K7065&lt;Variables!$G$11),0,1)</f>
        <v>1</v>
      </c>
      <c r="AN7065" s="77">
        <f>IF(H7065&lt;Variables!$G$13,1,0)</f>
        <v>0</v>
      </c>
      <c r="AO7065" s="77">
        <f>IF(R7065&lt;Variables!$G$12,0,1)</f>
        <v>0</v>
      </c>
      <c r="AP7065" s="78">
        <f t="shared" si="223"/>
        <v>0</v>
      </c>
      <c r="AQ7065" s="77">
        <f>IF(V7065&lt;Variables!$G$15,1,0)</f>
        <v>1</v>
      </c>
      <c r="AR7065" s="77">
        <v>0</v>
      </c>
      <c r="AS7065" s="77">
        <v>0</v>
      </c>
      <c r="AT7065" s="77">
        <v>0</v>
      </c>
      <c r="AU7065" s="77">
        <v>0</v>
      </c>
      <c r="BA7065" s="77">
        <v>0</v>
      </c>
    </row>
    <row r="7066" spans="3:53" x14ac:dyDescent="0.25">
      <c r="C7066" s="77" t="s">
        <v>804</v>
      </c>
      <c r="D7066" s="77" t="s">
        <v>530</v>
      </c>
      <c r="E7066" s="77">
        <v>52.61</v>
      </c>
      <c r="F7066" s="77">
        <v>9.27</v>
      </c>
      <c r="G7066" s="77">
        <v>0.28999999999999998</v>
      </c>
      <c r="H7066" s="77">
        <v>-99999</v>
      </c>
      <c r="I7066" s="77">
        <v>52.503999999999998</v>
      </c>
      <c r="J7066" s="77" t="s">
        <v>75</v>
      </c>
      <c r="K7066" s="77">
        <v>-99999</v>
      </c>
      <c r="L7066" s="77">
        <v>-99999</v>
      </c>
      <c r="M7066" s="77">
        <v>-99999</v>
      </c>
      <c r="N7066" s="77">
        <v>-99999</v>
      </c>
      <c r="O7066" s="77">
        <v>-99999</v>
      </c>
      <c r="P7066" s="77">
        <v>15311</v>
      </c>
      <c r="Q7066" s="77">
        <v>1670</v>
      </c>
      <c r="R7066" s="77">
        <v>9.17</v>
      </c>
      <c r="S7066" s="77">
        <v>26.077000000000002</v>
      </c>
      <c r="T7066" s="77">
        <v>7.4329999999999981</v>
      </c>
      <c r="U7066" s="77">
        <v>15.3916</v>
      </c>
      <c r="V7066" s="77">
        <v>-99999</v>
      </c>
      <c r="AC7066" s="77">
        <v>52.45</v>
      </c>
      <c r="AD7066" s="77">
        <v>52.45</v>
      </c>
      <c r="AH7066" s="77">
        <f>IF(AND(M7066&lt;Variables!$G$6,M7066&gt;Variables!$G$5),0,1)</f>
        <v>1</v>
      </c>
      <c r="AI7066" s="77">
        <f t="shared" si="222"/>
        <v>1</v>
      </c>
      <c r="AJ7066" s="77">
        <f>IF(I7066&gt;Variables!$G$7,0,1)</f>
        <v>0</v>
      </c>
      <c r="AK7066" s="77">
        <f>IF(F7066&gt;Variables!$G$8,0,1)</f>
        <v>0</v>
      </c>
      <c r="AL7066" s="77">
        <f>IF(G7066&gt;Variables!$G$9,0,1)</f>
        <v>1</v>
      </c>
      <c r="AM7066" s="77">
        <f>IF(AND(K7066&gt;Variables!$G$10,K7066&lt;Variables!$G$11),0,1)</f>
        <v>1</v>
      </c>
      <c r="AN7066" s="77">
        <f>IF(H7066&lt;Variables!$G$13,1,0)</f>
        <v>1</v>
      </c>
      <c r="AO7066" s="77">
        <f>IF(R7066&lt;Variables!$G$12,0,1)</f>
        <v>1</v>
      </c>
      <c r="AP7066" s="78">
        <f t="shared" si="223"/>
        <v>1</v>
      </c>
      <c r="AQ7066" s="77">
        <f>IF(V7066&lt;Variables!$G$15,1,0)</f>
        <v>1</v>
      </c>
      <c r="AR7066" s="77">
        <v>0</v>
      </c>
      <c r="AS7066" s="77">
        <v>0</v>
      </c>
      <c r="AT7066" s="77">
        <v>0</v>
      </c>
      <c r="AU7066" s="77">
        <v>0</v>
      </c>
      <c r="BA7066" s="77">
        <v>0</v>
      </c>
    </row>
    <row r="7067" spans="3:53" x14ac:dyDescent="0.25">
      <c r="C7067" s="77" t="s">
        <v>804</v>
      </c>
      <c r="D7067" s="77" t="s">
        <v>507</v>
      </c>
      <c r="E7067" s="77">
        <v>26.18</v>
      </c>
      <c r="F7067" s="77">
        <v>7.96</v>
      </c>
      <c r="G7067" s="77">
        <v>7.55</v>
      </c>
      <c r="H7067" s="77">
        <v>3900</v>
      </c>
      <c r="I7067" s="77">
        <v>238.69399999999999</v>
      </c>
      <c r="J7067" s="77" t="s">
        <v>75</v>
      </c>
      <c r="K7067" s="77">
        <v>31.76</v>
      </c>
      <c r="L7067" s="77">
        <v>26.385795000000002</v>
      </c>
      <c r="M7067" s="77">
        <v>-1.234736342035565</v>
      </c>
      <c r="N7067" s="77">
        <v>26.315557999999999</v>
      </c>
      <c r="O7067" s="77">
        <v>-0.97112894205016331</v>
      </c>
      <c r="P7067" s="77">
        <v>7620000</v>
      </c>
      <c r="Q7067" s="77">
        <v>9769000</v>
      </c>
      <c r="R7067" s="77">
        <v>0.78</v>
      </c>
      <c r="S7067" s="77">
        <v>26.077000000000002</v>
      </c>
      <c r="T7067" s="77">
        <v>7.4329999999999981</v>
      </c>
      <c r="U7067" s="77">
        <v>15.3916</v>
      </c>
      <c r="V7067" s="77">
        <v>2.145094390435156</v>
      </c>
      <c r="AC7067" s="77">
        <v>26.84</v>
      </c>
      <c r="AD7067" s="77">
        <v>25.97</v>
      </c>
      <c r="AH7067" s="77">
        <f>IF(AND(M7067&lt;Variables!$G$6,M7067&gt;Variables!$G$5),0,1)</f>
        <v>0</v>
      </c>
      <c r="AI7067" s="77">
        <f t="shared" si="222"/>
        <v>0</v>
      </c>
      <c r="AJ7067" s="77">
        <f>IF(I7067&gt;Variables!$G$7,0,1)</f>
        <v>0</v>
      </c>
      <c r="AK7067" s="77">
        <f>IF(F7067&gt;Variables!$G$8,0,1)</f>
        <v>1</v>
      </c>
      <c r="AL7067" s="77">
        <f>IF(G7067&gt;Variables!$G$9,0,1)</f>
        <v>1</v>
      </c>
      <c r="AM7067" s="77">
        <f>IF(AND(K7067&gt;Variables!$G$10,K7067&lt;Variables!$G$11),0,1)</f>
        <v>1</v>
      </c>
      <c r="AN7067" s="77">
        <f>IF(H7067&lt;Variables!$G$13,1,0)</f>
        <v>0</v>
      </c>
      <c r="AO7067" s="77">
        <f>IF(R7067&lt;Variables!$G$12,0,1)</f>
        <v>0</v>
      </c>
      <c r="AP7067" s="78">
        <f t="shared" si="223"/>
        <v>1</v>
      </c>
      <c r="AQ7067" s="77">
        <f>IF(V7067&lt;Variables!$G$15,1,0)</f>
        <v>1</v>
      </c>
      <c r="AR7067" s="77">
        <v>1</v>
      </c>
      <c r="AS7067" s="77">
        <v>0</v>
      </c>
      <c r="AT7067" s="77">
        <v>0</v>
      </c>
      <c r="AU7067" s="77">
        <v>0</v>
      </c>
      <c r="BA7067" s="77">
        <v>1.52</v>
      </c>
    </row>
    <row r="7068" spans="3:53" x14ac:dyDescent="0.25">
      <c r="C7068" s="77" t="s">
        <v>804</v>
      </c>
      <c r="D7068" s="77" t="s">
        <v>488</v>
      </c>
      <c r="E7068" s="77">
        <v>6.7</v>
      </c>
      <c r="F7068" s="77">
        <v>50</v>
      </c>
      <c r="G7068" s="77">
        <v>-7.07</v>
      </c>
      <c r="H7068" s="77">
        <v>125.36</v>
      </c>
      <c r="I7068" s="77">
        <v>13.766</v>
      </c>
      <c r="J7068" s="77" t="s">
        <v>75</v>
      </c>
      <c r="K7068" s="77">
        <v>42.4</v>
      </c>
      <c r="L7068" s="77">
        <v>6.7510199999999996</v>
      </c>
      <c r="M7068" s="77">
        <v>-0.755737651495617</v>
      </c>
      <c r="N7068" s="77">
        <v>6.7960900000000004</v>
      </c>
      <c r="O7068" s="77">
        <v>-1.413901228500509</v>
      </c>
      <c r="P7068" s="77">
        <v>139340000</v>
      </c>
      <c r="Q7068" s="77">
        <v>525460</v>
      </c>
      <c r="R7068" s="77">
        <v>265.18</v>
      </c>
      <c r="S7068" s="77">
        <v>26.077000000000002</v>
      </c>
      <c r="T7068" s="77">
        <v>7.4329999999999981</v>
      </c>
      <c r="U7068" s="77">
        <v>15.3916</v>
      </c>
      <c r="V7068" s="77">
        <v>2.2913256443737389</v>
      </c>
      <c r="AC7068" s="77">
        <v>6.81</v>
      </c>
      <c r="AD7068" s="77">
        <v>6.1517999999999997</v>
      </c>
      <c r="AH7068" s="77">
        <f>IF(AND(M7068&lt;Variables!$G$6,M7068&gt;Variables!$G$5),0,1)</f>
        <v>1</v>
      </c>
      <c r="AI7068" s="77">
        <f t="shared" si="222"/>
        <v>1</v>
      </c>
      <c r="AJ7068" s="77">
        <f>IF(I7068&gt;Variables!$G$7,0,1)</f>
        <v>1</v>
      </c>
      <c r="AK7068" s="77">
        <f>IF(F7068&gt;Variables!$G$8,0,1)</f>
        <v>0</v>
      </c>
      <c r="AL7068" s="77">
        <f>IF(G7068&gt;Variables!$G$9,0,1)</f>
        <v>1</v>
      </c>
      <c r="AM7068" s="77">
        <f>IF(AND(K7068&gt;Variables!$G$10,K7068&lt;Variables!$G$11),0,1)</f>
        <v>1</v>
      </c>
      <c r="AN7068" s="77">
        <f>IF(H7068&lt;Variables!$G$13,1,0)</f>
        <v>1</v>
      </c>
      <c r="AO7068" s="77">
        <f>IF(R7068&lt;Variables!$G$12,0,1)</f>
        <v>1</v>
      </c>
      <c r="AP7068" s="78">
        <f t="shared" si="223"/>
        <v>1</v>
      </c>
      <c r="AQ7068" s="77">
        <f>IF(V7068&lt;Variables!$G$15,1,0)</f>
        <v>1</v>
      </c>
      <c r="AR7068" s="77">
        <v>0</v>
      </c>
      <c r="AS7068" s="77">
        <v>0</v>
      </c>
      <c r="AT7068" s="77">
        <v>1</v>
      </c>
      <c r="AU7068" s="77">
        <v>0</v>
      </c>
      <c r="BA7068" s="77">
        <v>-2.25</v>
      </c>
    </row>
    <row r="7069" spans="3:53" x14ac:dyDescent="0.25">
      <c r="C7069" s="77" t="s">
        <v>804</v>
      </c>
      <c r="D7069" s="77" t="s">
        <v>501</v>
      </c>
      <c r="E7069" s="77">
        <v>29.5</v>
      </c>
      <c r="F7069" s="77">
        <v>13.25</v>
      </c>
      <c r="G7069" s="77">
        <v>9.5299999999999994</v>
      </c>
      <c r="H7069" s="77">
        <v>3860</v>
      </c>
      <c r="I7069" s="77">
        <v>3.4000000000000002E-2</v>
      </c>
      <c r="J7069" s="77" t="s">
        <v>75</v>
      </c>
      <c r="K7069" s="77">
        <v>38.17</v>
      </c>
      <c r="L7069" s="77">
        <v>29.435733333333339</v>
      </c>
      <c r="M7069" s="77">
        <v>-0.39317292361212269</v>
      </c>
      <c r="N7069" s="77">
        <v>29.700339534883721</v>
      </c>
      <c r="O7069" s="77">
        <v>-1.280589854661448</v>
      </c>
      <c r="P7069" s="77">
        <v>569736</v>
      </c>
      <c r="Q7069" s="77">
        <v>245553</v>
      </c>
      <c r="R7069" s="77">
        <v>2.3199999999999998</v>
      </c>
      <c r="S7069" s="77">
        <v>26.077000000000002</v>
      </c>
      <c r="T7069" s="77">
        <v>7.4329999999999981</v>
      </c>
      <c r="U7069" s="77">
        <v>15.3916</v>
      </c>
      <c r="V7069" s="77">
        <v>2.2412309273517899</v>
      </c>
      <c r="AC7069" s="77">
        <v>30.09</v>
      </c>
      <c r="AD7069" s="77">
        <v>28.98</v>
      </c>
      <c r="AH7069" s="77">
        <f>IF(AND(M7069&lt;Variables!$G$6,M7069&gt;Variables!$G$5),0,1)</f>
        <v>1</v>
      </c>
      <c r="AI7069" s="77">
        <f t="shared" si="222"/>
        <v>1</v>
      </c>
      <c r="AJ7069" s="77">
        <f>IF(I7069&gt;Variables!$G$7,0,1)</f>
        <v>1</v>
      </c>
      <c r="AK7069" s="77">
        <f>IF(F7069&gt;Variables!$G$8,0,1)</f>
        <v>0</v>
      </c>
      <c r="AL7069" s="77">
        <f>IF(G7069&gt;Variables!$G$9,0,1)</f>
        <v>1</v>
      </c>
      <c r="AM7069" s="77">
        <f>IF(AND(K7069&gt;Variables!$G$10,K7069&lt;Variables!$G$11),0,1)</f>
        <v>1</v>
      </c>
      <c r="AN7069" s="77">
        <f>IF(H7069&lt;Variables!$G$13,1,0)</f>
        <v>0</v>
      </c>
      <c r="AO7069" s="77">
        <f>IF(R7069&lt;Variables!$G$12,0,1)</f>
        <v>1</v>
      </c>
      <c r="AP7069" s="78">
        <f t="shared" si="223"/>
        <v>1</v>
      </c>
      <c r="AQ7069" s="77">
        <f>IF(V7069&lt;Variables!$G$15,1,0)</f>
        <v>1</v>
      </c>
      <c r="AR7069" s="77">
        <v>0</v>
      </c>
      <c r="AS7069" s="77">
        <v>0</v>
      </c>
      <c r="AT7069" s="77">
        <v>1</v>
      </c>
      <c r="AU7069" s="77">
        <v>0</v>
      </c>
      <c r="BA7069" s="77">
        <v>-1.31</v>
      </c>
    </row>
    <row r="7070" spans="3:53" x14ac:dyDescent="0.25">
      <c r="C7070" s="77" t="s">
        <v>804</v>
      </c>
      <c r="D7070" s="77" t="s">
        <v>489</v>
      </c>
      <c r="E7070" s="77">
        <v>27.71</v>
      </c>
      <c r="F7070" s="77">
        <v>7.8</v>
      </c>
      <c r="G7070" s="77">
        <v>6.61</v>
      </c>
      <c r="H7070" s="77">
        <v>3040</v>
      </c>
      <c r="I7070" s="77">
        <v>6.367</v>
      </c>
      <c r="J7070" s="77" t="s">
        <v>74</v>
      </c>
      <c r="K7070" s="77">
        <v>33.299999999999997</v>
      </c>
      <c r="L7070" s="77">
        <v>27.725480000000001</v>
      </c>
      <c r="M7070" s="77">
        <v>-0.54274984599003584</v>
      </c>
      <c r="N7070" s="77">
        <v>27.726502</v>
      </c>
      <c r="O7070" s="77">
        <v>-0.5464158443066518</v>
      </c>
      <c r="P7070" s="77">
        <v>1146000</v>
      </c>
      <c r="Q7070" s="77">
        <v>1247000</v>
      </c>
      <c r="R7070" s="77">
        <v>0.92</v>
      </c>
      <c r="S7070" s="77">
        <v>26.077000000000002</v>
      </c>
      <c r="T7070" s="77">
        <v>7.4329999999999981</v>
      </c>
      <c r="U7070" s="77">
        <v>15.3916</v>
      </c>
      <c r="V7070" s="77">
        <v>2.1819228880235801</v>
      </c>
      <c r="AC7070" s="77">
        <v>27.72</v>
      </c>
      <c r="AD7070" s="77">
        <v>27.055</v>
      </c>
      <c r="AH7070" s="77">
        <f>IF(AND(M7070&lt;Variables!$G$6,M7070&gt;Variables!$G$5),0,1)</f>
        <v>1</v>
      </c>
      <c r="AI7070" s="77">
        <f t="shared" si="222"/>
        <v>1</v>
      </c>
      <c r="AJ7070" s="77">
        <f>IF(I7070&gt;Variables!$G$7,0,1)</f>
        <v>1</v>
      </c>
      <c r="AK7070" s="77">
        <f>IF(F7070&gt;Variables!$G$8,0,1)</f>
        <v>1</v>
      </c>
      <c r="AL7070" s="77">
        <f>IF(G7070&gt;Variables!$G$9,0,1)</f>
        <v>1</v>
      </c>
      <c r="AM7070" s="77">
        <f>IF(AND(K7070&gt;Variables!$G$10,K7070&lt;Variables!$G$11),0,1)</f>
        <v>1</v>
      </c>
      <c r="AN7070" s="77">
        <f>IF(H7070&lt;Variables!$G$13,1,0)</f>
        <v>0</v>
      </c>
      <c r="AO7070" s="77">
        <f>IF(R7070&lt;Variables!$G$12,0,1)</f>
        <v>0</v>
      </c>
      <c r="AP7070" s="78">
        <f t="shared" si="223"/>
        <v>0</v>
      </c>
      <c r="AQ7070" s="77">
        <f>IF(V7070&lt;Variables!$G$15,1,0)</f>
        <v>1</v>
      </c>
      <c r="AR7070" s="77">
        <v>0</v>
      </c>
      <c r="AS7070" s="77">
        <v>1</v>
      </c>
      <c r="AT7070" s="77">
        <v>0</v>
      </c>
      <c r="AU7070" s="77">
        <v>0</v>
      </c>
      <c r="BA7070" s="77">
        <v>-0.38</v>
      </c>
    </row>
    <row r="7071" spans="3:53" x14ac:dyDescent="0.25">
      <c r="C7071" s="77" t="s">
        <v>804</v>
      </c>
      <c r="D7071" s="77" t="s">
        <v>752</v>
      </c>
      <c r="E7071" s="77">
        <v>0.22</v>
      </c>
      <c r="F7071" s="77">
        <v>12.39</v>
      </c>
      <c r="G7071" s="77">
        <v>-6.25</v>
      </c>
      <c r="H7071" s="77">
        <v>-99999</v>
      </c>
      <c r="I7071" s="77">
        <v>43663.165000000001</v>
      </c>
      <c r="J7071" s="77" t="s">
        <v>75</v>
      </c>
      <c r="L7071" s="77">
        <v>-99999</v>
      </c>
      <c r="M7071" s="77">
        <v>-99999</v>
      </c>
      <c r="N7071" s="77">
        <v>0.21875</v>
      </c>
      <c r="O7071" s="77">
        <v>2.8571428571428599</v>
      </c>
      <c r="P7071" s="77">
        <v>35038</v>
      </c>
      <c r="Q7071" s="77">
        <v>20414</v>
      </c>
      <c r="R7071" s="77">
        <v>1.72</v>
      </c>
      <c r="S7071" s="77">
        <v>26.077000000000002</v>
      </c>
      <c r="T7071" s="77">
        <v>7.4329999999999981</v>
      </c>
      <c r="U7071" s="77">
        <v>15.3916</v>
      </c>
      <c r="V7071" s="77">
        <v>-99999</v>
      </c>
      <c r="AC7071" s="77">
        <v>0.22</v>
      </c>
      <c r="AD7071" s="77">
        <v>0.2</v>
      </c>
      <c r="AH7071" s="77">
        <f>IF(AND(M7071&lt;Variables!$G$6,M7071&gt;Variables!$G$5),0,1)</f>
        <v>1</v>
      </c>
      <c r="AI7071" s="77">
        <f t="shared" si="222"/>
        <v>1</v>
      </c>
      <c r="AJ7071" s="77">
        <f>IF(I7071&gt;Variables!$G$7,0,1)</f>
        <v>0</v>
      </c>
      <c r="AK7071" s="77">
        <f>IF(F7071&gt;Variables!$G$8,0,1)</f>
        <v>0</v>
      </c>
      <c r="AL7071" s="77">
        <f>IF(G7071&gt;Variables!$G$9,0,1)</f>
        <v>1</v>
      </c>
      <c r="AM7071" s="77">
        <f>IF(AND(K7071&gt;Variables!$G$10,K7071&lt;Variables!$G$11),0,1)</f>
        <v>1</v>
      </c>
      <c r="AN7071" s="77">
        <f>IF(H7071&lt;Variables!$G$13,1,0)</f>
        <v>1</v>
      </c>
      <c r="AO7071" s="77">
        <f>IF(R7071&lt;Variables!$G$12,0,1)</f>
        <v>0</v>
      </c>
      <c r="AP7071" s="78">
        <f t="shared" si="223"/>
        <v>1</v>
      </c>
      <c r="AQ7071" s="77">
        <f>IF(V7071&lt;Variables!$G$15,1,0)</f>
        <v>1</v>
      </c>
      <c r="AR7071" s="77">
        <v>0</v>
      </c>
      <c r="AS7071" s="77">
        <v>0</v>
      </c>
      <c r="AT7071" s="77">
        <v>1</v>
      </c>
      <c r="AU7071" s="77">
        <v>0</v>
      </c>
      <c r="BA7071" s="77">
        <v>-2.25</v>
      </c>
    </row>
    <row r="7072" spans="3:53" x14ac:dyDescent="0.25">
      <c r="C7072" s="77" t="s">
        <v>804</v>
      </c>
      <c r="D7072" s="77" t="s">
        <v>542</v>
      </c>
      <c r="E7072" s="77">
        <v>2.69</v>
      </c>
      <c r="F7072" s="77">
        <v>15.76</v>
      </c>
      <c r="G7072" s="77">
        <v>9.84</v>
      </c>
      <c r="H7072" s="77">
        <v>183.99</v>
      </c>
      <c r="I7072" s="77">
        <v>185.798</v>
      </c>
      <c r="J7072" s="77" t="s">
        <v>75</v>
      </c>
      <c r="K7072" s="77">
        <v>39.36</v>
      </c>
      <c r="L7072" s="77">
        <v>2.7124600000000001</v>
      </c>
      <c r="M7072" s="77">
        <v>-1.1966996748338961</v>
      </c>
      <c r="N7072" s="77">
        <v>2.692073333333334</v>
      </c>
      <c r="O7072" s="77">
        <v>-0.44847713410481799</v>
      </c>
      <c r="P7072" s="77">
        <v>1980000</v>
      </c>
      <c r="Q7072" s="77">
        <v>2950000</v>
      </c>
      <c r="R7072" s="77">
        <v>0.67</v>
      </c>
      <c r="S7072" s="77">
        <v>26.077000000000002</v>
      </c>
      <c r="T7072" s="77">
        <v>7.4329999999999981</v>
      </c>
      <c r="U7072" s="77">
        <v>15.3916</v>
      </c>
      <c r="V7072" s="77">
        <v>2.2511112209934891</v>
      </c>
      <c r="AC7072" s="77">
        <v>2.7299000000000002</v>
      </c>
      <c r="AD7072" s="77">
        <v>2.64</v>
      </c>
      <c r="AH7072" s="77">
        <f>IF(AND(M7072&lt;Variables!$G$6,M7072&gt;Variables!$G$5),0,1)</f>
        <v>0</v>
      </c>
      <c r="AI7072" s="77">
        <f t="shared" si="222"/>
        <v>0</v>
      </c>
      <c r="AJ7072" s="77">
        <f>IF(I7072&gt;Variables!$G$7,0,1)</f>
        <v>0</v>
      </c>
      <c r="AK7072" s="77">
        <f>IF(F7072&gt;Variables!$G$8,0,1)</f>
        <v>0</v>
      </c>
      <c r="AL7072" s="77">
        <f>IF(G7072&gt;Variables!$G$9,0,1)</f>
        <v>1</v>
      </c>
      <c r="AM7072" s="77">
        <f>IF(AND(K7072&gt;Variables!$G$10,K7072&lt;Variables!$G$11),0,1)</f>
        <v>1</v>
      </c>
      <c r="AN7072" s="77">
        <f>IF(H7072&lt;Variables!$G$13,1,0)</f>
        <v>1</v>
      </c>
      <c r="AO7072" s="77">
        <f>IF(R7072&lt;Variables!$G$12,0,1)</f>
        <v>0</v>
      </c>
      <c r="AP7072" s="78">
        <f t="shared" si="223"/>
        <v>1</v>
      </c>
      <c r="AQ7072" s="77">
        <f>IF(V7072&lt;Variables!$G$15,1,0)</f>
        <v>1</v>
      </c>
      <c r="AR7072" s="77">
        <v>0</v>
      </c>
      <c r="AS7072" s="77">
        <v>0</v>
      </c>
      <c r="AT7072" s="77">
        <v>1</v>
      </c>
      <c r="AU7072" s="77">
        <v>0</v>
      </c>
      <c r="BA7072" s="77">
        <v>-1.64</v>
      </c>
    </row>
    <row r="7073" spans="3:53" x14ac:dyDescent="0.25">
      <c r="C7073" s="77" t="s">
        <v>804</v>
      </c>
      <c r="D7073" s="77" t="s">
        <v>83</v>
      </c>
      <c r="E7073" s="77">
        <v>30.91</v>
      </c>
      <c r="F7073" s="77">
        <v>6.57</v>
      </c>
      <c r="G7073" s="77">
        <v>2.94</v>
      </c>
      <c r="H7073" s="77">
        <v>26840</v>
      </c>
      <c r="I7073" s="77">
        <v>38.505000000000003</v>
      </c>
      <c r="J7073" s="77" t="s">
        <v>75</v>
      </c>
      <c r="K7073" s="77">
        <v>26.56</v>
      </c>
      <c r="L7073" s="77">
        <v>31.00761</v>
      </c>
      <c r="M7073" s="77">
        <v>-0.57279487196853085</v>
      </c>
      <c r="N7073" s="77">
        <v>31.004244</v>
      </c>
      <c r="O7073" s="77">
        <v>-0.56200047967627142</v>
      </c>
      <c r="P7073" s="77">
        <v>8670000</v>
      </c>
      <c r="Q7073" s="77">
        <v>14015000</v>
      </c>
      <c r="R7073" s="77">
        <v>0.62</v>
      </c>
      <c r="S7073" s="77">
        <v>26.077000000000002</v>
      </c>
      <c r="T7073" s="77">
        <v>7.4329999999999981</v>
      </c>
      <c r="U7073" s="77">
        <v>15.3916</v>
      </c>
      <c r="V7073" s="77">
        <v>2.100279078195836</v>
      </c>
      <c r="AC7073" s="77">
        <v>31.29</v>
      </c>
      <c r="AD7073" s="77">
        <v>30.74</v>
      </c>
      <c r="AH7073" s="77">
        <f>IF(AND(M7073&lt;Variables!$G$6,M7073&gt;Variables!$G$5),0,1)</f>
        <v>1</v>
      </c>
      <c r="AI7073" s="77">
        <f t="shared" si="222"/>
        <v>0</v>
      </c>
      <c r="AJ7073" s="77">
        <f>IF(I7073&gt;Variables!$G$7,0,1)</f>
        <v>1</v>
      </c>
      <c r="AK7073" s="77">
        <f>IF(F7073&gt;Variables!$G$8,0,1)</f>
        <v>1</v>
      </c>
      <c r="AL7073" s="77">
        <f>IF(G7073&gt;Variables!$G$9,0,1)</f>
        <v>1</v>
      </c>
      <c r="AM7073" s="77">
        <f>IF(AND(K7073&gt;Variables!$G$10,K7073&lt;Variables!$G$11),0,1)</f>
        <v>1</v>
      </c>
      <c r="AN7073" s="77">
        <f>IF(H7073&lt;Variables!$G$13,1,0)</f>
        <v>0</v>
      </c>
      <c r="AO7073" s="77">
        <f>IF(R7073&lt;Variables!$G$12,0,1)</f>
        <v>0</v>
      </c>
      <c r="AP7073" s="78">
        <f t="shared" si="223"/>
        <v>1</v>
      </c>
      <c r="AQ7073" s="77">
        <f>IF(V7073&lt;Variables!$G$15,1,0)</f>
        <v>1</v>
      </c>
      <c r="AR7073" s="77">
        <v>0</v>
      </c>
      <c r="AS7073" s="77">
        <v>1</v>
      </c>
      <c r="AT7073" s="77">
        <v>0</v>
      </c>
      <c r="AU7073" s="77">
        <v>0</v>
      </c>
      <c r="BA7073" s="77">
        <v>0.64</v>
      </c>
    </row>
    <row r="7074" spans="3:53" x14ac:dyDescent="0.25">
      <c r="C7074" s="77" t="s">
        <v>804</v>
      </c>
      <c r="D7074" s="77" t="s">
        <v>799</v>
      </c>
      <c r="E7074" s="77">
        <v>0.49</v>
      </c>
      <c r="F7074" s="77">
        <v>7.31</v>
      </c>
      <c r="G7074" s="77">
        <v>6.14</v>
      </c>
      <c r="H7074" s="77">
        <v>-99999</v>
      </c>
      <c r="I7074" s="77">
        <v>26.661999999999999</v>
      </c>
      <c r="J7074" s="77" t="s">
        <v>74</v>
      </c>
      <c r="K7074" s="77">
        <v>67.53</v>
      </c>
      <c r="L7074" s="77">
        <v>-99999</v>
      </c>
      <c r="M7074" s="77">
        <v>-99999</v>
      </c>
      <c r="N7074" s="77">
        <v>0.48825000000000002</v>
      </c>
      <c r="O7074" s="77">
        <v>0</v>
      </c>
      <c r="P7074" s="77">
        <v>20173</v>
      </c>
      <c r="Q7074" s="77">
        <v>84657</v>
      </c>
      <c r="R7074" s="77">
        <v>0.24</v>
      </c>
      <c r="S7074" s="77">
        <v>26.077000000000002</v>
      </c>
      <c r="T7074" s="77">
        <v>7.4329999999999981</v>
      </c>
      <c r="U7074" s="77">
        <v>15.3916</v>
      </c>
      <c r="V7074" s="77">
        <v>-99999</v>
      </c>
      <c r="AC7074" s="77">
        <v>0.48849999999999999</v>
      </c>
      <c r="AD7074" s="77">
        <v>0.47649999999999998</v>
      </c>
      <c r="AH7074" s="77">
        <f>IF(AND(M7074&lt;Variables!$G$6,M7074&gt;Variables!$G$5),0,1)</f>
        <v>1</v>
      </c>
      <c r="AI7074" s="77">
        <f t="shared" si="222"/>
        <v>1</v>
      </c>
      <c r="AJ7074" s="77">
        <f>IF(I7074&gt;Variables!$G$7,0,1)</f>
        <v>1</v>
      </c>
      <c r="AK7074" s="77">
        <f>IF(F7074&gt;Variables!$G$8,0,1)</f>
        <v>1</v>
      </c>
      <c r="AL7074" s="77">
        <f>IF(G7074&gt;Variables!$G$9,0,1)</f>
        <v>1</v>
      </c>
      <c r="AM7074" s="77">
        <f>IF(AND(K7074&gt;Variables!$G$10,K7074&lt;Variables!$G$11),0,1)</f>
        <v>0</v>
      </c>
      <c r="AN7074" s="77">
        <f>IF(H7074&lt;Variables!$G$13,1,0)</f>
        <v>1</v>
      </c>
      <c r="AO7074" s="77">
        <f>IF(R7074&lt;Variables!$G$12,0,1)</f>
        <v>0</v>
      </c>
      <c r="AP7074" s="78">
        <f t="shared" si="223"/>
        <v>0</v>
      </c>
      <c r="AQ7074" s="77">
        <f>IF(V7074&lt;Variables!$G$15,1,0)</f>
        <v>1</v>
      </c>
      <c r="AR7074" s="77">
        <v>0</v>
      </c>
      <c r="AS7074" s="77">
        <v>0</v>
      </c>
      <c r="AT7074" s="77">
        <v>1</v>
      </c>
      <c r="AU7074" s="77">
        <v>0</v>
      </c>
      <c r="BA7074" s="77">
        <v>-2.25</v>
      </c>
    </row>
    <row r="7075" spans="3:53" x14ac:dyDescent="0.25">
      <c r="C7075" s="77" t="s">
        <v>804</v>
      </c>
      <c r="D7075" s="77" t="s">
        <v>517</v>
      </c>
      <c r="E7075" s="77">
        <v>3.86</v>
      </c>
      <c r="F7075" s="77">
        <v>34.1</v>
      </c>
      <c r="G7075" s="77">
        <v>-0.46</v>
      </c>
      <c r="H7075" s="77">
        <v>-99999</v>
      </c>
      <c r="I7075" s="77">
        <v>0.875</v>
      </c>
      <c r="J7075" s="77" t="s">
        <v>74</v>
      </c>
      <c r="K7075" s="77">
        <v>-99999</v>
      </c>
      <c r="L7075" s="77">
        <v>-99999</v>
      </c>
      <c r="M7075" s="77">
        <v>-99999</v>
      </c>
      <c r="N7075" s="77">
        <v>-99999</v>
      </c>
      <c r="O7075" s="77">
        <v>-99999</v>
      </c>
      <c r="P7075" s="77">
        <v>40000</v>
      </c>
      <c r="Q7075" s="77">
        <v>0</v>
      </c>
      <c r="R7075" s="77">
        <v>1</v>
      </c>
      <c r="S7075" s="77">
        <v>26.077000000000002</v>
      </c>
      <c r="T7075" s="77">
        <v>7.4329999999999981</v>
      </c>
      <c r="U7075" s="77">
        <v>15.3916</v>
      </c>
      <c r="V7075" s="77">
        <v>-99999</v>
      </c>
      <c r="AC7075" s="77">
        <v>-99999</v>
      </c>
      <c r="AD7075" s="77">
        <v>-99999</v>
      </c>
      <c r="AH7075" s="77">
        <f>IF(AND(M7075&lt;Variables!$G$6,M7075&gt;Variables!$G$5),0,1)</f>
        <v>1</v>
      </c>
      <c r="AI7075" s="77">
        <f t="shared" si="222"/>
        <v>1</v>
      </c>
      <c r="AJ7075" s="77">
        <f>IF(I7075&gt;Variables!$G$7,0,1)</f>
        <v>1</v>
      </c>
      <c r="AK7075" s="77">
        <f>IF(F7075&gt;Variables!$G$8,0,1)</f>
        <v>0</v>
      </c>
      <c r="AL7075" s="77">
        <f>IF(G7075&gt;Variables!$G$9,0,1)</f>
        <v>1</v>
      </c>
      <c r="AM7075" s="77">
        <f>IF(AND(K7075&gt;Variables!$G$10,K7075&lt;Variables!$G$11),0,1)</f>
        <v>1</v>
      </c>
      <c r="AN7075" s="77">
        <f>IF(H7075&lt;Variables!$G$13,1,0)</f>
        <v>1</v>
      </c>
      <c r="AO7075" s="77">
        <f>IF(R7075&lt;Variables!$G$12,0,1)</f>
        <v>0</v>
      </c>
      <c r="AP7075" s="78">
        <f t="shared" si="223"/>
        <v>0</v>
      </c>
      <c r="AQ7075" s="77">
        <f>IF(V7075&lt;Variables!$G$15,1,0)</f>
        <v>1</v>
      </c>
      <c r="AR7075" s="77">
        <v>0</v>
      </c>
      <c r="AS7075" s="77">
        <v>0</v>
      </c>
      <c r="AT7075" s="77">
        <v>0</v>
      </c>
      <c r="AU7075" s="77">
        <v>0</v>
      </c>
      <c r="BA7075" s="77">
        <v>0</v>
      </c>
    </row>
    <row r="7076" spans="3:53" x14ac:dyDescent="0.25">
      <c r="C7076" s="77" t="s">
        <v>804</v>
      </c>
      <c r="D7076" s="77" t="s">
        <v>524</v>
      </c>
      <c r="E7076" s="77">
        <v>7.99</v>
      </c>
      <c r="F7076" s="77">
        <v>33.33</v>
      </c>
      <c r="G7076" s="77">
        <v>30.38</v>
      </c>
      <c r="H7076" s="77">
        <v>208.66</v>
      </c>
      <c r="I7076" s="77">
        <v>-8.6240000000000006</v>
      </c>
      <c r="J7076" s="77" t="s">
        <v>75</v>
      </c>
      <c r="K7076" s="77">
        <v>45.32</v>
      </c>
      <c r="L7076" s="77">
        <v>8.0182950000000019</v>
      </c>
      <c r="M7076" s="77">
        <v>-0.97645447068237745</v>
      </c>
      <c r="N7076" s="77">
        <v>8.121398000000001</v>
      </c>
      <c r="O7076" s="77">
        <v>-2.23358096721772</v>
      </c>
      <c r="P7076" s="77">
        <v>104480000</v>
      </c>
      <c r="Q7076" s="77">
        <v>18770000</v>
      </c>
      <c r="R7076" s="77">
        <v>5.57</v>
      </c>
      <c r="S7076" s="77">
        <v>26.077000000000002</v>
      </c>
      <c r="T7076" s="77">
        <v>7.4329999999999981</v>
      </c>
      <c r="U7076" s="77">
        <v>15.3916</v>
      </c>
      <c r="V7076" s="77">
        <v>2.3307054138447141</v>
      </c>
      <c r="AC7076" s="77">
        <v>8.08</v>
      </c>
      <c r="AD7076" s="77">
        <v>7.22</v>
      </c>
      <c r="AH7076" s="77">
        <f>IF(AND(M7076&lt;Variables!$G$6,M7076&gt;Variables!$G$5),0,1)</f>
        <v>1</v>
      </c>
      <c r="AI7076" s="77">
        <f t="shared" si="222"/>
        <v>1</v>
      </c>
      <c r="AJ7076" s="77">
        <f>IF(I7076&gt;Variables!$G$7,0,1)</f>
        <v>1</v>
      </c>
      <c r="AK7076" s="77">
        <f>IF(F7076&gt;Variables!$G$8,0,1)</f>
        <v>0</v>
      </c>
      <c r="AL7076" s="77">
        <f>IF(G7076&gt;Variables!$G$9,0,1)</f>
        <v>0</v>
      </c>
      <c r="AM7076" s="77">
        <f>IF(AND(K7076&gt;Variables!$G$10,K7076&lt;Variables!$G$11),0,1)</f>
        <v>1</v>
      </c>
      <c r="AN7076" s="77">
        <f>IF(H7076&lt;Variables!$G$13,1,0)</f>
        <v>1</v>
      </c>
      <c r="AO7076" s="77">
        <f>IF(R7076&lt;Variables!$G$12,0,1)</f>
        <v>1</v>
      </c>
      <c r="AP7076" s="78">
        <f t="shared" si="223"/>
        <v>1</v>
      </c>
      <c r="AQ7076" s="77">
        <f>IF(V7076&lt;Variables!$G$15,1,0)</f>
        <v>1</v>
      </c>
      <c r="AR7076" s="77">
        <v>0</v>
      </c>
      <c r="AS7076" s="77">
        <v>0</v>
      </c>
      <c r="AT7076" s="77">
        <v>1</v>
      </c>
      <c r="AU7076" s="77">
        <v>0</v>
      </c>
      <c r="BA7076" s="77">
        <v>-2.25</v>
      </c>
    </row>
    <row r="7077" spans="3:53" x14ac:dyDescent="0.25">
      <c r="C7077" s="77" t="s">
        <v>804</v>
      </c>
      <c r="D7077" s="77" t="s">
        <v>502</v>
      </c>
      <c r="E7077" s="77">
        <v>16.260000000000002</v>
      </c>
      <c r="F7077" s="77">
        <v>23.39</v>
      </c>
      <c r="G7077" s="77">
        <v>16.96</v>
      </c>
      <c r="H7077" s="77">
        <v>512.29999999999995</v>
      </c>
      <c r="I7077" s="77">
        <v>295.82900000000001</v>
      </c>
      <c r="J7077" s="77" t="s">
        <v>75</v>
      </c>
      <c r="K7077" s="77">
        <v>58.49</v>
      </c>
      <c r="L7077" s="77">
        <v>15.956035</v>
      </c>
      <c r="M7077" s="77">
        <v>1.152949338604488</v>
      </c>
      <c r="N7077" s="77">
        <v>15.830014</v>
      </c>
      <c r="O7077" s="77">
        <v>1.9582168404904781</v>
      </c>
      <c r="P7077" s="77">
        <v>7150000</v>
      </c>
      <c r="Q7077" s="77">
        <v>311380</v>
      </c>
      <c r="R7077" s="77">
        <v>22.96</v>
      </c>
      <c r="S7077" s="77">
        <v>26.077000000000002</v>
      </c>
      <c r="T7077" s="77">
        <v>7.4329999999999981</v>
      </c>
      <c r="U7077" s="77">
        <v>15.3916</v>
      </c>
      <c r="V7077" s="77">
        <v>2.3967104140091191</v>
      </c>
      <c r="AC7077" s="77">
        <v>16.61</v>
      </c>
      <c r="AD7077" s="77">
        <v>15.6</v>
      </c>
      <c r="AH7077" s="77">
        <f>IF(AND(M7077&lt;Variables!$G$6,M7077&gt;Variables!$G$5),0,1)</f>
        <v>1</v>
      </c>
      <c r="AI7077" s="77">
        <f t="shared" si="222"/>
        <v>0</v>
      </c>
      <c r="AJ7077" s="77">
        <f>IF(I7077&gt;Variables!$G$7,0,1)</f>
        <v>0</v>
      </c>
      <c r="AK7077" s="77">
        <f>IF(F7077&gt;Variables!$G$8,0,1)</f>
        <v>0</v>
      </c>
      <c r="AL7077" s="77">
        <f>IF(G7077&gt;Variables!$G$9,0,1)</f>
        <v>0</v>
      </c>
      <c r="AM7077" s="77">
        <f>IF(AND(K7077&gt;Variables!$G$10,K7077&lt;Variables!$G$11),0,1)</f>
        <v>1</v>
      </c>
      <c r="AN7077" s="77">
        <f>IF(H7077&lt;Variables!$G$13,1,0)</f>
        <v>1</v>
      </c>
      <c r="AO7077" s="77">
        <f>IF(R7077&lt;Variables!$G$12,0,1)</f>
        <v>1</v>
      </c>
      <c r="AP7077" s="78">
        <f t="shared" si="223"/>
        <v>1</v>
      </c>
      <c r="AQ7077" s="77">
        <f>IF(V7077&lt;Variables!$G$15,1,0)</f>
        <v>1</v>
      </c>
      <c r="AR7077" s="77">
        <v>0</v>
      </c>
      <c r="AS7077" s="77">
        <v>0</v>
      </c>
      <c r="AT7077" s="77">
        <v>1</v>
      </c>
      <c r="AU7077" s="77">
        <v>0</v>
      </c>
      <c r="BA7077" s="77">
        <v>-2.25</v>
      </c>
    </row>
    <row r="7078" spans="3:53" x14ac:dyDescent="0.25">
      <c r="C7078" s="77" t="s">
        <v>804</v>
      </c>
      <c r="D7078" s="77" t="s">
        <v>540</v>
      </c>
      <c r="E7078" s="77">
        <v>14.27</v>
      </c>
      <c r="F7078" s="77">
        <v>7.25</v>
      </c>
      <c r="G7078" s="77">
        <v>6.36</v>
      </c>
      <c r="H7078" s="77">
        <v>2350</v>
      </c>
      <c r="I7078" s="77">
        <v>2.7E-2</v>
      </c>
      <c r="J7078" s="77" t="s">
        <v>75</v>
      </c>
      <c r="K7078" s="77">
        <v>39.32</v>
      </c>
      <c r="L7078" s="77">
        <v>14.26295</v>
      </c>
      <c r="M7078" s="77">
        <v>-0.37054045621696508</v>
      </c>
      <c r="N7078" s="77">
        <v>14.253396</v>
      </c>
      <c r="O7078" s="77">
        <v>-0.30375918833660098</v>
      </c>
      <c r="P7078" s="77">
        <v>2365000</v>
      </c>
      <c r="Q7078" s="77">
        <v>4329000</v>
      </c>
      <c r="R7078" s="77">
        <v>0.55000000000000004</v>
      </c>
      <c r="S7078" s="77">
        <v>26.077000000000002</v>
      </c>
      <c r="T7078" s="77">
        <v>7.4329999999999981</v>
      </c>
      <c r="U7078" s="77">
        <v>15.3916</v>
      </c>
      <c r="V7078" s="77">
        <v>2.2545603613165581</v>
      </c>
      <c r="AC7078" s="77">
        <v>14.38</v>
      </c>
      <c r="AD7078" s="77">
        <v>14.1</v>
      </c>
      <c r="AH7078" s="77">
        <f>IF(AND(M7078&lt;Variables!$G$6,M7078&gt;Variables!$G$5),0,1)</f>
        <v>1</v>
      </c>
      <c r="AI7078" s="77">
        <f t="shared" si="222"/>
        <v>0</v>
      </c>
      <c r="AJ7078" s="77">
        <f>IF(I7078&gt;Variables!$G$7,0,1)</f>
        <v>1</v>
      </c>
      <c r="AK7078" s="77">
        <f>IF(F7078&gt;Variables!$G$8,0,1)</f>
        <v>1</v>
      </c>
      <c r="AL7078" s="77">
        <f>IF(G7078&gt;Variables!$G$9,0,1)</f>
        <v>1</v>
      </c>
      <c r="AM7078" s="77">
        <f>IF(AND(K7078&gt;Variables!$G$10,K7078&lt;Variables!$G$11),0,1)</f>
        <v>1</v>
      </c>
      <c r="AN7078" s="77">
        <f>IF(H7078&lt;Variables!$G$13,1,0)</f>
        <v>0</v>
      </c>
      <c r="AO7078" s="77">
        <f>IF(R7078&lt;Variables!$G$12,0,1)</f>
        <v>0</v>
      </c>
      <c r="AP7078" s="78">
        <f t="shared" si="223"/>
        <v>1</v>
      </c>
      <c r="AQ7078" s="77">
        <f>IF(V7078&lt;Variables!$G$15,1,0)</f>
        <v>1</v>
      </c>
      <c r="AR7078" s="77">
        <v>0</v>
      </c>
      <c r="AS7078" s="77">
        <v>0</v>
      </c>
      <c r="AT7078" s="77">
        <v>0</v>
      </c>
      <c r="AU7078" s="77">
        <v>1</v>
      </c>
      <c r="BA7078" s="77">
        <v>-0.02</v>
      </c>
    </row>
    <row r="7079" spans="3:53" x14ac:dyDescent="0.25">
      <c r="C7079" s="77" t="s">
        <v>804</v>
      </c>
      <c r="D7079" s="77" t="s">
        <v>525</v>
      </c>
      <c r="E7079" s="77">
        <v>1.67</v>
      </c>
      <c r="F7079" s="77">
        <v>24.3</v>
      </c>
      <c r="G7079" s="77">
        <v>22.63</v>
      </c>
      <c r="H7079" s="77">
        <v>550.02</v>
      </c>
      <c r="I7079" s="77">
        <v>-15.94</v>
      </c>
      <c r="J7079" s="77" t="s">
        <v>74</v>
      </c>
      <c r="K7079" s="77">
        <v>46.72</v>
      </c>
      <c r="L7079" s="77">
        <v>1.69184</v>
      </c>
      <c r="M7079" s="77">
        <v>-0.69982977113674183</v>
      </c>
      <c r="N7079" s="77">
        <v>1.697028</v>
      </c>
      <c r="O7079" s="77">
        <v>-1.003401240285974</v>
      </c>
      <c r="P7079" s="77">
        <v>35870000</v>
      </c>
      <c r="Q7079" s="77">
        <v>3050000</v>
      </c>
      <c r="R7079" s="77">
        <v>11.76</v>
      </c>
      <c r="S7079" s="77">
        <v>26.077000000000002</v>
      </c>
      <c r="T7079" s="77">
        <v>7.4329999999999981</v>
      </c>
      <c r="U7079" s="77">
        <v>15.3916</v>
      </c>
      <c r="V7079" s="77">
        <v>2.344585538566295</v>
      </c>
      <c r="AC7079" s="77">
        <v>1.9</v>
      </c>
      <c r="AD7079" s="77">
        <v>1.56</v>
      </c>
      <c r="AH7079" s="77">
        <f>IF(AND(M7079&lt;Variables!$G$6,M7079&gt;Variables!$G$5),0,1)</f>
        <v>1</v>
      </c>
      <c r="AI7079" s="77">
        <f t="shared" si="222"/>
        <v>1</v>
      </c>
      <c r="AJ7079" s="77">
        <f>IF(I7079&gt;Variables!$G$7,0,1)</f>
        <v>1</v>
      </c>
      <c r="AK7079" s="77">
        <f>IF(F7079&gt;Variables!$G$8,0,1)</f>
        <v>0</v>
      </c>
      <c r="AL7079" s="77">
        <f>IF(G7079&gt;Variables!$G$9,0,1)</f>
        <v>0</v>
      </c>
      <c r="AM7079" s="77">
        <f>IF(AND(K7079&gt;Variables!$G$10,K7079&lt;Variables!$G$11),0,1)</f>
        <v>1</v>
      </c>
      <c r="AN7079" s="77">
        <f>IF(H7079&lt;Variables!$G$13,1,0)</f>
        <v>1</v>
      </c>
      <c r="AO7079" s="77">
        <f>IF(R7079&lt;Variables!$G$12,0,1)</f>
        <v>1</v>
      </c>
      <c r="AP7079" s="78">
        <f t="shared" si="223"/>
        <v>0</v>
      </c>
      <c r="AQ7079" s="77">
        <f>IF(V7079&lt;Variables!$G$15,1,0)</f>
        <v>1</v>
      </c>
      <c r="AR7079" s="77">
        <v>0</v>
      </c>
      <c r="AS7079" s="77">
        <v>0</v>
      </c>
      <c r="AT7079" s="77">
        <v>1</v>
      </c>
      <c r="AU7079" s="77">
        <v>0</v>
      </c>
      <c r="BA7079" s="77">
        <v>-2.25</v>
      </c>
    </row>
    <row r="7080" spans="3:53" x14ac:dyDescent="0.25">
      <c r="C7080" s="77" t="s">
        <v>804</v>
      </c>
      <c r="D7080" s="77" t="s">
        <v>519</v>
      </c>
      <c r="E7080" s="77">
        <v>16.149999999999999</v>
      </c>
      <c r="F7080" s="77">
        <v>9.3000000000000007</v>
      </c>
      <c r="G7080" s="77">
        <v>6.34</v>
      </c>
      <c r="H7080" s="77">
        <v>3840</v>
      </c>
      <c r="I7080" s="77">
        <v>772.53</v>
      </c>
      <c r="J7080" s="77" t="s">
        <v>74</v>
      </c>
      <c r="K7080" s="77">
        <v>37.409999999999997</v>
      </c>
      <c r="L7080" s="77">
        <v>16.189705</v>
      </c>
      <c r="M7080" s="77">
        <v>-0.5540866865702313</v>
      </c>
      <c r="N7080" s="77">
        <v>16.120633999999999</v>
      </c>
      <c r="O7080" s="77">
        <v>-0.12799744724678691</v>
      </c>
      <c r="P7080" s="77">
        <v>2085000</v>
      </c>
      <c r="Q7080" s="77">
        <v>5058000</v>
      </c>
      <c r="R7080" s="77">
        <v>0.41</v>
      </c>
      <c r="S7080" s="77">
        <v>26.077000000000002</v>
      </c>
      <c r="T7080" s="77">
        <v>7.4329999999999981</v>
      </c>
      <c r="U7080" s="77">
        <v>15.3916</v>
      </c>
      <c r="V7080" s="77">
        <v>2.2308273062540671</v>
      </c>
      <c r="AC7080" s="77">
        <v>16.25</v>
      </c>
      <c r="AD7080" s="77">
        <v>15.72</v>
      </c>
      <c r="AH7080" s="77">
        <f>IF(AND(M7080&lt;Variables!$G$6,M7080&gt;Variables!$G$5),0,1)</f>
        <v>1</v>
      </c>
      <c r="AI7080" s="77">
        <f t="shared" si="222"/>
        <v>0</v>
      </c>
      <c r="AJ7080" s="77">
        <f>IF(I7080&gt;Variables!$G$7,0,1)</f>
        <v>0</v>
      </c>
      <c r="AK7080" s="77">
        <f>IF(F7080&gt;Variables!$G$8,0,1)</f>
        <v>0</v>
      </c>
      <c r="AL7080" s="77">
        <f>IF(G7080&gt;Variables!$G$9,0,1)</f>
        <v>1</v>
      </c>
      <c r="AM7080" s="77">
        <f>IF(AND(K7080&gt;Variables!$G$10,K7080&lt;Variables!$G$11),0,1)</f>
        <v>1</v>
      </c>
      <c r="AN7080" s="77">
        <f>IF(H7080&lt;Variables!$G$13,1,0)</f>
        <v>0</v>
      </c>
      <c r="AO7080" s="77">
        <f>IF(R7080&lt;Variables!$G$12,0,1)</f>
        <v>0</v>
      </c>
      <c r="AP7080" s="78">
        <f t="shared" si="223"/>
        <v>0</v>
      </c>
      <c r="AQ7080" s="77">
        <f>IF(V7080&lt;Variables!$G$15,1,0)</f>
        <v>1</v>
      </c>
      <c r="AR7080" s="77">
        <v>0</v>
      </c>
      <c r="AS7080" s="77">
        <v>1</v>
      </c>
      <c r="AT7080" s="77">
        <v>0</v>
      </c>
      <c r="AU7080" s="77">
        <v>0</v>
      </c>
      <c r="BA7080" s="77">
        <v>0.24</v>
      </c>
    </row>
    <row r="7081" spans="3:53" x14ac:dyDescent="0.25">
      <c r="C7081" s="77" t="s">
        <v>804</v>
      </c>
      <c r="D7081" s="77" t="s">
        <v>123</v>
      </c>
      <c r="E7081" s="77">
        <v>13.55</v>
      </c>
      <c r="F7081" s="77">
        <v>6.73</v>
      </c>
      <c r="G7081" s="77">
        <v>-3.01</v>
      </c>
      <c r="H7081" s="77">
        <v>5380</v>
      </c>
      <c r="I7081" s="77">
        <v>223.92500000000001</v>
      </c>
      <c r="J7081" s="77" t="s">
        <v>75</v>
      </c>
      <c r="K7081" s="77">
        <v>39.31</v>
      </c>
      <c r="L7081" s="77">
        <v>13.67052</v>
      </c>
      <c r="M7081" s="77">
        <v>-1.027905302797556</v>
      </c>
      <c r="N7081" s="77">
        <v>13.602518</v>
      </c>
      <c r="O7081" s="77">
        <v>-0.53312188228679813</v>
      </c>
      <c r="P7081" s="77">
        <v>108706000</v>
      </c>
      <c r="Q7081" s="77">
        <v>51236000</v>
      </c>
      <c r="R7081" s="77">
        <v>2.12</v>
      </c>
      <c r="S7081" s="77">
        <v>26.077000000000002</v>
      </c>
      <c r="T7081" s="77">
        <v>7.4329999999999981</v>
      </c>
      <c r="U7081" s="77">
        <v>15.3916</v>
      </c>
      <c r="V7081" s="77">
        <v>2.2512429052729521</v>
      </c>
      <c r="AC7081" s="77">
        <v>14.18</v>
      </c>
      <c r="AD7081" s="77">
        <v>13.31</v>
      </c>
      <c r="AH7081" s="77">
        <f>IF(AND(M7081&lt;Variables!$G$6,M7081&gt;Variables!$G$5),0,1)</f>
        <v>0</v>
      </c>
      <c r="AI7081" s="77">
        <f t="shared" si="222"/>
        <v>0</v>
      </c>
      <c r="AJ7081" s="77">
        <f>IF(I7081&gt;Variables!$G$7,0,1)</f>
        <v>0</v>
      </c>
      <c r="AK7081" s="77">
        <f>IF(F7081&gt;Variables!$G$8,0,1)</f>
        <v>1</v>
      </c>
      <c r="AL7081" s="77">
        <f>IF(G7081&gt;Variables!$G$9,0,1)</f>
        <v>1</v>
      </c>
      <c r="AM7081" s="77">
        <f>IF(AND(K7081&gt;Variables!$G$10,K7081&lt;Variables!$G$11),0,1)</f>
        <v>1</v>
      </c>
      <c r="AN7081" s="77">
        <f>IF(H7081&lt;Variables!$G$13,1,0)</f>
        <v>0</v>
      </c>
      <c r="AO7081" s="77">
        <f>IF(R7081&lt;Variables!$G$12,0,1)</f>
        <v>0</v>
      </c>
      <c r="AP7081" s="78">
        <f t="shared" si="223"/>
        <v>1</v>
      </c>
      <c r="AQ7081" s="77">
        <f>IF(V7081&lt;Variables!$G$15,1,0)</f>
        <v>1</v>
      </c>
      <c r="AR7081" s="77">
        <v>0</v>
      </c>
      <c r="AS7081" s="77">
        <v>0</v>
      </c>
      <c r="AT7081" s="77">
        <v>1</v>
      </c>
      <c r="AU7081" s="77">
        <v>0</v>
      </c>
      <c r="BA7081" s="77">
        <v>-1.53</v>
      </c>
    </row>
    <row r="7082" spans="3:53" x14ac:dyDescent="0.25">
      <c r="C7082" s="77" t="s">
        <v>804</v>
      </c>
      <c r="D7082" s="77" t="s">
        <v>177</v>
      </c>
      <c r="E7082" s="77">
        <v>55.51</v>
      </c>
      <c r="F7082" s="77">
        <v>9.3699999999999992</v>
      </c>
      <c r="G7082" s="77">
        <v>9.7100000000000009</v>
      </c>
      <c r="H7082" s="77">
        <v>10510</v>
      </c>
      <c r="I7082" s="77">
        <v>248.62899999999999</v>
      </c>
      <c r="J7082" s="77" t="s">
        <v>75</v>
      </c>
      <c r="K7082" s="77">
        <v>45.57</v>
      </c>
      <c r="L7082" s="77">
        <v>55.662544999999987</v>
      </c>
      <c r="M7082" s="77">
        <v>-0.57946506039201751</v>
      </c>
      <c r="N7082" s="77">
        <v>55.078942553191482</v>
      </c>
      <c r="O7082" s="77">
        <v>0.47396960563723678</v>
      </c>
      <c r="P7082" s="77">
        <v>647411</v>
      </c>
      <c r="Q7082" s="77">
        <v>1774000</v>
      </c>
      <c r="R7082" s="77">
        <v>0.36</v>
      </c>
      <c r="S7082" s="77">
        <v>26.077000000000002</v>
      </c>
      <c r="T7082" s="77">
        <v>7.4329999999999981</v>
      </c>
      <c r="U7082" s="77">
        <v>15.3916</v>
      </c>
      <c r="V7082" s="77">
        <v>2.328757708301946</v>
      </c>
      <c r="AC7082" s="77">
        <v>57.29</v>
      </c>
      <c r="AD7082" s="77">
        <v>55.05</v>
      </c>
      <c r="AH7082" s="77">
        <f>IF(AND(M7082&lt;Variables!$G$6,M7082&gt;Variables!$G$5),0,1)</f>
        <v>1</v>
      </c>
      <c r="AI7082" s="77">
        <f t="shared" si="222"/>
        <v>0</v>
      </c>
      <c r="AJ7082" s="77">
        <f>IF(I7082&gt;Variables!$G$7,0,1)</f>
        <v>0</v>
      </c>
      <c r="AK7082" s="77">
        <f>IF(F7082&gt;Variables!$G$8,0,1)</f>
        <v>0</v>
      </c>
      <c r="AL7082" s="77">
        <f>IF(G7082&gt;Variables!$G$9,0,1)</f>
        <v>1</v>
      </c>
      <c r="AM7082" s="77">
        <f>IF(AND(K7082&gt;Variables!$G$10,K7082&lt;Variables!$G$11),0,1)</f>
        <v>1</v>
      </c>
      <c r="AN7082" s="77">
        <f>IF(H7082&lt;Variables!$G$13,1,0)</f>
        <v>0</v>
      </c>
      <c r="AO7082" s="77">
        <f>IF(R7082&lt;Variables!$G$12,0,1)</f>
        <v>0</v>
      </c>
      <c r="AP7082" s="78">
        <f t="shared" si="223"/>
        <v>1</v>
      </c>
      <c r="AQ7082" s="77">
        <f>IF(V7082&lt;Variables!$G$15,1,0)</f>
        <v>1</v>
      </c>
      <c r="AR7082" s="77">
        <v>0</v>
      </c>
      <c r="AS7082" s="77">
        <v>1</v>
      </c>
      <c r="AT7082" s="77">
        <v>0</v>
      </c>
      <c r="AU7082" s="77">
        <v>0</v>
      </c>
      <c r="BA7082" s="77">
        <v>-0.14000000000000001</v>
      </c>
    </row>
    <row r="7083" spans="3:53" x14ac:dyDescent="0.25">
      <c r="C7083" s="77" t="s">
        <v>804</v>
      </c>
      <c r="D7083" s="77" t="s">
        <v>805</v>
      </c>
      <c r="E7083" s="77">
        <v>19.62</v>
      </c>
      <c r="F7083" s="77">
        <v>30.45</v>
      </c>
      <c r="G7083" s="77">
        <v>-99999</v>
      </c>
      <c r="H7083" s="77">
        <v>-99999</v>
      </c>
      <c r="I7083" s="77">
        <v>-99999</v>
      </c>
      <c r="J7083" s="77" t="s">
        <v>75</v>
      </c>
      <c r="K7083" s="77">
        <v>-99999</v>
      </c>
      <c r="L7083" s="77">
        <v>19.560073684210519</v>
      </c>
      <c r="M7083" s="77">
        <v>-511340.40540155122</v>
      </c>
      <c r="N7083" s="77">
        <v>19.56059999999999</v>
      </c>
      <c r="O7083" s="77">
        <v>-511326.6494892796</v>
      </c>
      <c r="P7083" s="77">
        <v>3370000</v>
      </c>
      <c r="S7083" s="77">
        <v>26.077000000000002</v>
      </c>
      <c r="T7083" s="77">
        <v>7.4329999999999981</v>
      </c>
      <c r="U7083" s="77">
        <v>15.3916</v>
      </c>
      <c r="V7083" s="77">
        <v>-99999</v>
      </c>
      <c r="AC7083" s="77">
        <v>20.5</v>
      </c>
      <c r="AD7083" s="77">
        <v>18.760000000000002</v>
      </c>
      <c r="AH7083" s="77">
        <f>IF(AND(M7083&lt;Variables!$G$6,M7083&gt;Variables!$G$5),0,1)</f>
        <v>1</v>
      </c>
      <c r="AI7083" s="77">
        <f t="shared" si="222"/>
        <v>1</v>
      </c>
      <c r="AJ7083" s="77">
        <f>IF(I7083&gt;Variables!$G$7,0,1)</f>
        <v>1</v>
      </c>
      <c r="AK7083" s="77">
        <f>IF(F7083&gt;Variables!$G$8,0,1)</f>
        <v>0</v>
      </c>
      <c r="AL7083" s="77">
        <f>IF(G7083&gt;Variables!$G$9,0,1)</f>
        <v>1</v>
      </c>
      <c r="AM7083" s="77">
        <f>IF(AND(K7083&gt;Variables!$G$10,K7083&lt;Variables!$G$11),0,1)</f>
        <v>1</v>
      </c>
      <c r="AN7083" s="77">
        <f>IF(H7083&lt;Variables!$G$13,1,0)</f>
        <v>1</v>
      </c>
      <c r="AO7083" s="77">
        <f>IF(R7083&lt;Variables!$G$12,0,1)</f>
        <v>0</v>
      </c>
      <c r="AP7083" s="78">
        <f t="shared" si="223"/>
        <v>1</v>
      </c>
      <c r="AQ7083" s="77">
        <f>IF(V7083&lt;Variables!$G$15,1,0)</f>
        <v>1</v>
      </c>
      <c r="AR7083" s="77">
        <v>0</v>
      </c>
      <c r="AS7083" s="77">
        <v>0</v>
      </c>
      <c r="AT7083" s="77">
        <v>1</v>
      </c>
      <c r="AU7083" s="77">
        <v>0</v>
      </c>
      <c r="BA7083" s="77">
        <v>-1.3</v>
      </c>
    </row>
    <row r="7084" spans="3:53" x14ac:dyDescent="0.25">
      <c r="C7084" s="77" t="s">
        <v>804</v>
      </c>
      <c r="D7084" s="77" t="s">
        <v>497</v>
      </c>
      <c r="E7084" s="77">
        <v>4.8899999999999997</v>
      </c>
      <c r="F7084" s="77">
        <v>19.36</v>
      </c>
      <c r="G7084" s="77">
        <v>15.25</v>
      </c>
      <c r="H7084" s="77">
        <v>41.09</v>
      </c>
      <c r="I7084" s="77">
        <v>-16.175999999999998</v>
      </c>
      <c r="J7084" s="77" t="s">
        <v>74</v>
      </c>
      <c r="K7084" s="77">
        <v>44.88</v>
      </c>
      <c r="L7084" s="77">
        <v>4.9139578947368419</v>
      </c>
      <c r="M7084" s="77">
        <v>-0.32271124573180238</v>
      </c>
      <c r="N7084" s="77">
        <v>4.9895122448979592</v>
      </c>
      <c r="O7084" s="77">
        <v>-1.832087795584282</v>
      </c>
      <c r="P7084" s="77">
        <v>4600000</v>
      </c>
      <c r="Q7084" s="77">
        <v>49940</v>
      </c>
      <c r="R7084" s="77">
        <v>92.11</v>
      </c>
      <c r="S7084" s="77">
        <v>26.077000000000002</v>
      </c>
      <c r="T7084" s="77">
        <v>7.4329999999999981</v>
      </c>
      <c r="U7084" s="77">
        <v>15.3916</v>
      </c>
      <c r="V7084" s="77">
        <v>2.317575503191339</v>
      </c>
      <c r="AC7084" s="77">
        <v>5.39</v>
      </c>
      <c r="AD7084" s="77">
        <v>4.82</v>
      </c>
      <c r="AH7084" s="77">
        <f>IF(AND(M7084&lt;Variables!$G$6,M7084&gt;Variables!$G$5),0,1)</f>
        <v>1</v>
      </c>
      <c r="AI7084" s="77">
        <f t="shared" si="222"/>
        <v>1</v>
      </c>
      <c r="AJ7084" s="77">
        <f>IF(I7084&gt;Variables!$G$7,0,1)</f>
        <v>1</v>
      </c>
      <c r="AK7084" s="77">
        <f>IF(F7084&gt;Variables!$G$8,0,1)</f>
        <v>0</v>
      </c>
      <c r="AL7084" s="77">
        <f>IF(G7084&gt;Variables!$G$9,0,1)</f>
        <v>0</v>
      </c>
      <c r="AM7084" s="77">
        <f>IF(AND(K7084&gt;Variables!$G$10,K7084&lt;Variables!$G$11),0,1)</f>
        <v>1</v>
      </c>
      <c r="AN7084" s="77">
        <f>IF(H7084&lt;Variables!$G$13,1,0)</f>
        <v>1</v>
      </c>
      <c r="AO7084" s="77">
        <f>IF(R7084&lt;Variables!$G$12,0,1)</f>
        <v>1</v>
      </c>
      <c r="AP7084" s="78">
        <f t="shared" si="223"/>
        <v>0</v>
      </c>
      <c r="AQ7084" s="77">
        <f>IF(V7084&lt;Variables!$G$15,1,0)</f>
        <v>1</v>
      </c>
      <c r="AR7084" s="77">
        <v>1</v>
      </c>
      <c r="AS7084" s="77">
        <v>0</v>
      </c>
      <c r="AT7084" s="77">
        <v>0</v>
      </c>
      <c r="AU7084" s="77">
        <v>0</v>
      </c>
      <c r="BA7084" s="77">
        <v>2</v>
      </c>
    </row>
    <row r="7085" spans="3:53" x14ac:dyDescent="0.25">
      <c r="C7085" s="77" t="s">
        <v>804</v>
      </c>
      <c r="D7085" s="77" t="s">
        <v>493</v>
      </c>
      <c r="E7085" s="77">
        <v>25.04</v>
      </c>
      <c r="F7085" s="77">
        <v>8.82</v>
      </c>
      <c r="G7085" s="77">
        <v>5.75</v>
      </c>
      <c r="H7085" s="77">
        <v>2730</v>
      </c>
      <c r="I7085" s="77">
        <v>198.214</v>
      </c>
      <c r="J7085" s="77" t="s">
        <v>74</v>
      </c>
      <c r="K7085" s="77">
        <v>44.55</v>
      </c>
      <c r="L7085" s="77">
        <v>25.095244999999998</v>
      </c>
      <c r="M7085" s="77">
        <v>-0.29983767841277859</v>
      </c>
      <c r="N7085" s="77">
        <v>25.038188000000002</v>
      </c>
      <c r="O7085" s="77">
        <v>-7.264103935956584E-2</v>
      </c>
      <c r="P7085" s="77">
        <v>2044000</v>
      </c>
      <c r="Q7085" s="77">
        <v>3584000</v>
      </c>
      <c r="R7085" s="77">
        <v>0.56999999999999995</v>
      </c>
      <c r="S7085" s="77">
        <v>26.077000000000002</v>
      </c>
      <c r="T7085" s="77">
        <v>7.4329999999999981</v>
      </c>
      <c r="U7085" s="77">
        <v>15.3916</v>
      </c>
      <c r="V7085" s="77">
        <v>2.3136144545155859</v>
      </c>
      <c r="AC7085" s="77">
        <v>25.092400000000001</v>
      </c>
      <c r="AD7085" s="77">
        <v>24.18</v>
      </c>
      <c r="AH7085" s="77">
        <f>IF(AND(M7085&lt;Variables!$G$6,M7085&gt;Variables!$G$5),0,1)</f>
        <v>1</v>
      </c>
      <c r="AI7085" s="77">
        <f t="shared" si="222"/>
        <v>0</v>
      </c>
      <c r="AJ7085" s="77">
        <f>IF(I7085&gt;Variables!$G$7,0,1)</f>
        <v>0</v>
      </c>
      <c r="AK7085" s="77">
        <f>IF(F7085&gt;Variables!$G$8,0,1)</f>
        <v>1</v>
      </c>
      <c r="AL7085" s="77">
        <f>IF(G7085&gt;Variables!$G$9,0,1)</f>
        <v>1</v>
      </c>
      <c r="AM7085" s="77">
        <f>IF(AND(K7085&gt;Variables!$G$10,K7085&lt;Variables!$G$11),0,1)</f>
        <v>1</v>
      </c>
      <c r="AN7085" s="77">
        <f>IF(H7085&lt;Variables!$G$13,1,0)</f>
        <v>0</v>
      </c>
      <c r="AO7085" s="77">
        <f>IF(R7085&lt;Variables!$G$12,0,1)</f>
        <v>0</v>
      </c>
      <c r="AP7085" s="78">
        <f t="shared" si="223"/>
        <v>0</v>
      </c>
      <c r="AQ7085" s="77">
        <f>IF(V7085&lt;Variables!$G$15,1,0)</f>
        <v>1</v>
      </c>
      <c r="AR7085" s="77">
        <v>0</v>
      </c>
      <c r="AS7085" s="77">
        <v>0</v>
      </c>
      <c r="AT7085" s="77">
        <v>0</v>
      </c>
      <c r="AU7085" s="77">
        <v>1</v>
      </c>
      <c r="BA7085" s="77">
        <v>-0.83</v>
      </c>
    </row>
    <row r="7086" spans="3:53" x14ac:dyDescent="0.25">
      <c r="C7086" s="77" t="s">
        <v>806</v>
      </c>
      <c r="D7086" s="77" t="s">
        <v>799</v>
      </c>
      <c r="E7086" s="77">
        <v>0.49</v>
      </c>
      <c r="F7086" s="77">
        <v>7.31</v>
      </c>
      <c r="G7086" s="77">
        <v>6.14</v>
      </c>
      <c r="H7086" s="77">
        <v>-99999</v>
      </c>
      <c r="I7086" s="77">
        <v>26.661999999999999</v>
      </c>
      <c r="J7086" s="77" t="s">
        <v>74</v>
      </c>
      <c r="K7086" s="77">
        <v>67.53</v>
      </c>
      <c r="L7086" s="77">
        <v>-99999</v>
      </c>
      <c r="M7086" s="77">
        <v>-99999</v>
      </c>
      <c r="N7086" s="77">
        <v>0.48825000000000002</v>
      </c>
      <c r="O7086" s="77">
        <v>0</v>
      </c>
      <c r="P7086" s="77">
        <v>20173</v>
      </c>
      <c r="Q7086" s="77">
        <v>84657</v>
      </c>
      <c r="R7086" s="77">
        <v>0.24</v>
      </c>
      <c r="S7086" s="77">
        <v>24.73</v>
      </c>
      <c r="T7086" s="77">
        <v>7.694</v>
      </c>
      <c r="U7086" s="77">
        <v>14.941599999999999</v>
      </c>
      <c r="V7086" s="77">
        <v>-99999</v>
      </c>
      <c r="AC7086" s="77">
        <v>0.48849999999999999</v>
      </c>
      <c r="AD7086" s="77">
        <v>0.47649999999999998</v>
      </c>
      <c r="AH7086" s="77">
        <f>IF(AND(M7086&lt;Variables!$G$6,M7086&gt;Variables!$G$5),0,1)</f>
        <v>1</v>
      </c>
      <c r="AI7086" s="77">
        <f t="shared" si="222"/>
        <v>1</v>
      </c>
      <c r="AJ7086" s="77">
        <f>IF(I7086&gt;Variables!$G$7,0,1)</f>
        <v>1</v>
      </c>
      <c r="AK7086" s="77">
        <f>IF(F7086&gt;Variables!$G$8,0,1)</f>
        <v>1</v>
      </c>
      <c r="AL7086" s="77">
        <f>IF(G7086&gt;Variables!$G$9,0,1)</f>
        <v>1</v>
      </c>
      <c r="AM7086" s="77">
        <f>IF(AND(K7086&gt;Variables!$G$10,K7086&lt;Variables!$G$11),0,1)</f>
        <v>0</v>
      </c>
      <c r="AN7086" s="77">
        <f>IF(H7086&lt;Variables!$G$13,1,0)</f>
        <v>1</v>
      </c>
      <c r="AO7086" s="77">
        <f>IF(R7086&lt;Variables!$G$12,0,1)</f>
        <v>0</v>
      </c>
      <c r="AP7086" s="78">
        <f t="shared" si="223"/>
        <v>0</v>
      </c>
      <c r="AQ7086" s="77">
        <f>IF(V7086&lt;Variables!$G$15,1,0)</f>
        <v>1</v>
      </c>
      <c r="AR7086" s="77">
        <v>0</v>
      </c>
      <c r="AS7086" s="77">
        <v>0</v>
      </c>
      <c r="AT7086" s="77">
        <v>1</v>
      </c>
      <c r="AU7086" s="77">
        <v>0</v>
      </c>
      <c r="BA7086" s="77">
        <v>-2.25</v>
      </c>
    </row>
    <row r="7087" spans="3:53" x14ac:dyDescent="0.25">
      <c r="C7087" s="77" t="s">
        <v>806</v>
      </c>
      <c r="D7087" s="77" t="s">
        <v>436</v>
      </c>
      <c r="E7087" s="77">
        <v>3.7</v>
      </c>
      <c r="F7087" s="77">
        <v>15.23</v>
      </c>
      <c r="G7087" s="77">
        <v>24.32</v>
      </c>
      <c r="H7087" s="77">
        <v>37.299999999999997</v>
      </c>
      <c r="I7087" s="77">
        <v>-2.54</v>
      </c>
      <c r="J7087" s="77" t="s">
        <v>74</v>
      </c>
      <c r="K7087" s="77">
        <v>68.989999999999995</v>
      </c>
      <c r="L7087" s="77">
        <v>3.5419050000000012</v>
      </c>
      <c r="M7087" s="77">
        <v>3.8988905687758248</v>
      </c>
      <c r="N7087" s="77">
        <v>3.4639820000000001</v>
      </c>
      <c r="O7087" s="77">
        <v>6.236117855115876</v>
      </c>
      <c r="P7087" s="77">
        <v>943100</v>
      </c>
      <c r="Q7087" s="77">
        <v>458810</v>
      </c>
      <c r="R7087" s="77">
        <v>2.06</v>
      </c>
      <c r="S7087" s="77">
        <v>24.73</v>
      </c>
      <c r="T7087" s="77">
        <v>7.694</v>
      </c>
      <c r="U7087" s="77">
        <v>14.941599999999999</v>
      </c>
      <c r="V7087" s="77">
        <v>2.2485379218815882</v>
      </c>
      <c r="AC7087" s="77">
        <v>4.67</v>
      </c>
      <c r="AD7087" s="77">
        <v>3.28</v>
      </c>
      <c r="AH7087" s="77">
        <f>IF(AND(M7087&lt;Variables!$G$6,M7087&gt;Variables!$G$5),0,1)</f>
        <v>1</v>
      </c>
      <c r="AI7087" s="77">
        <f t="shared" si="222"/>
        <v>0</v>
      </c>
      <c r="AJ7087" s="77">
        <f>IF(I7087&gt;Variables!$G$7,0,1)</f>
        <v>1</v>
      </c>
      <c r="AK7087" s="77">
        <f>IF(F7087&gt;Variables!$G$8,0,1)</f>
        <v>0</v>
      </c>
      <c r="AL7087" s="77">
        <f>IF(G7087&gt;Variables!$G$9,0,1)</f>
        <v>0</v>
      </c>
      <c r="AM7087" s="77">
        <f>IF(AND(K7087&gt;Variables!$G$10,K7087&lt;Variables!$G$11),0,1)</f>
        <v>0</v>
      </c>
      <c r="AN7087" s="77">
        <f>IF(H7087&lt;Variables!$G$13,1,0)</f>
        <v>1</v>
      </c>
      <c r="AO7087" s="77">
        <f>IF(R7087&lt;Variables!$G$12,0,1)</f>
        <v>0</v>
      </c>
      <c r="AP7087" s="78">
        <f t="shared" si="223"/>
        <v>0</v>
      </c>
      <c r="AQ7087" s="77">
        <f>IF(V7087&lt;Variables!$G$15,1,0)</f>
        <v>1</v>
      </c>
      <c r="AR7087" s="77">
        <v>1</v>
      </c>
      <c r="AS7087" s="77">
        <v>0</v>
      </c>
      <c r="AT7087" s="77">
        <v>0</v>
      </c>
      <c r="AU7087" s="77">
        <v>0</v>
      </c>
      <c r="BA7087" s="77">
        <v>2</v>
      </c>
    </row>
    <row r="7088" spans="3:53" x14ac:dyDescent="0.25">
      <c r="C7088" s="77" t="s">
        <v>806</v>
      </c>
      <c r="D7088" s="77" t="s">
        <v>525</v>
      </c>
      <c r="E7088" s="77">
        <v>1.69</v>
      </c>
      <c r="F7088" s="77">
        <v>23.11</v>
      </c>
      <c r="G7088" s="77">
        <v>21.53</v>
      </c>
      <c r="H7088" s="77">
        <v>550.02</v>
      </c>
      <c r="I7088" s="77">
        <v>-16.074999999999999</v>
      </c>
      <c r="J7088" s="77" t="s">
        <v>74</v>
      </c>
      <c r="K7088" s="77">
        <v>43.89</v>
      </c>
      <c r="L7088" s="77">
        <v>1.67899</v>
      </c>
      <c r="M7088" s="77">
        <v>-0.83323903060768356</v>
      </c>
      <c r="N7088" s="77">
        <v>1.6894279999999999</v>
      </c>
      <c r="O7088" s="77">
        <v>-1.445933179750799</v>
      </c>
      <c r="P7088" s="77">
        <v>36590000</v>
      </c>
      <c r="Q7088" s="77">
        <v>3050000</v>
      </c>
      <c r="R7088" s="77">
        <v>12</v>
      </c>
      <c r="S7088" s="77">
        <v>24.73</v>
      </c>
      <c r="T7088" s="77">
        <v>7.694</v>
      </c>
      <c r="U7088" s="77">
        <v>14.941599999999999</v>
      </c>
      <c r="V7088" s="77">
        <v>2.3106615454981858</v>
      </c>
      <c r="AC7088" s="77">
        <v>1.9</v>
      </c>
      <c r="AD7088" s="77">
        <v>1.56</v>
      </c>
      <c r="AH7088" s="77">
        <f>IF(AND(M7088&lt;Variables!$G$6,M7088&gt;Variables!$G$5),0,1)</f>
        <v>1</v>
      </c>
      <c r="AI7088" s="77">
        <f t="shared" si="222"/>
        <v>1</v>
      </c>
      <c r="AJ7088" s="77">
        <f>IF(I7088&gt;Variables!$G$7,0,1)</f>
        <v>1</v>
      </c>
      <c r="AK7088" s="77">
        <f>IF(F7088&gt;Variables!$G$8,0,1)</f>
        <v>0</v>
      </c>
      <c r="AL7088" s="77">
        <f>IF(G7088&gt;Variables!$G$9,0,1)</f>
        <v>0</v>
      </c>
      <c r="AM7088" s="77">
        <f>IF(AND(K7088&gt;Variables!$G$10,K7088&lt;Variables!$G$11),0,1)</f>
        <v>1</v>
      </c>
      <c r="AN7088" s="77">
        <f>IF(H7088&lt;Variables!$G$13,1,0)</f>
        <v>1</v>
      </c>
      <c r="AO7088" s="77">
        <f>IF(R7088&lt;Variables!$G$12,0,1)</f>
        <v>1</v>
      </c>
      <c r="AP7088" s="78">
        <f t="shared" si="223"/>
        <v>0</v>
      </c>
      <c r="AQ7088" s="77">
        <f>IF(V7088&lt;Variables!$G$15,1,0)</f>
        <v>1</v>
      </c>
      <c r="AR7088" s="77">
        <v>0</v>
      </c>
      <c r="AS7088" s="77">
        <v>0</v>
      </c>
      <c r="AT7088" s="77">
        <v>1</v>
      </c>
      <c r="AU7088" s="77">
        <v>0</v>
      </c>
      <c r="BA7088" s="77">
        <v>-2.25</v>
      </c>
    </row>
    <row r="7089" spans="3:53" x14ac:dyDescent="0.25">
      <c r="C7089" s="77" t="s">
        <v>806</v>
      </c>
      <c r="D7089" s="77" t="s">
        <v>546</v>
      </c>
      <c r="E7089" s="77">
        <v>18.97</v>
      </c>
      <c r="F7089" s="77">
        <v>7.03</v>
      </c>
      <c r="G7089" s="77">
        <v>5.88</v>
      </c>
      <c r="H7089" s="77">
        <v>5410</v>
      </c>
      <c r="I7089" s="77">
        <v>0.73799999999999999</v>
      </c>
      <c r="J7089" s="77" t="s">
        <v>75</v>
      </c>
      <c r="K7089" s="77">
        <v>46.61</v>
      </c>
      <c r="L7089" s="77">
        <v>18.92126</v>
      </c>
      <c r="M7089" s="77">
        <v>-0.1123603819195871</v>
      </c>
      <c r="N7089" s="77">
        <v>18.959848000000001</v>
      </c>
      <c r="O7089" s="77">
        <v>-0.31565653901867963</v>
      </c>
      <c r="P7089" s="77">
        <v>7221000</v>
      </c>
      <c r="Q7089" s="77">
        <v>15192000</v>
      </c>
      <c r="R7089" s="77">
        <v>0.48</v>
      </c>
      <c r="S7089" s="77">
        <v>24.73</v>
      </c>
      <c r="T7089" s="77">
        <v>7.694</v>
      </c>
      <c r="U7089" s="77">
        <v>14.941599999999999</v>
      </c>
      <c r="V7089" s="77">
        <v>2.3337009258355939</v>
      </c>
      <c r="AC7089" s="77">
        <v>19.414999999999999</v>
      </c>
      <c r="AD7089" s="77">
        <v>18.850000000000001</v>
      </c>
      <c r="AH7089" s="77">
        <f>IF(AND(M7089&lt;Variables!$G$6,M7089&gt;Variables!$G$5),0,1)</f>
        <v>1</v>
      </c>
      <c r="AI7089" s="77">
        <f t="shared" si="222"/>
        <v>1</v>
      </c>
      <c r="AJ7089" s="77">
        <f>IF(I7089&gt;Variables!$G$7,0,1)</f>
        <v>1</v>
      </c>
      <c r="AK7089" s="77">
        <f>IF(F7089&gt;Variables!$G$8,0,1)</f>
        <v>1</v>
      </c>
      <c r="AL7089" s="77">
        <f>IF(G7089&gt;Variables!$G$9,0,1)</f>
        <v>1</v>
      </c>
      <c r="AM7089" s="77">
        <f>IF(AND(K7089&gt;Variables!$G$10,K7089&lt;Variables!$G$11),0,1)</f>
        <v>1</v>
      </c>
      <c r="AN7089" s="77">
        <f>IF(H7089&lt;Variables!$G$13,1,0)</f>
        <v>0</v>
      </c>
      <c r="AO7089" s="77">
        <f>IF(R7089&lt;Variables!$G$12,0,1)</f>
        <v>0</v>
      </c>
      <c r="AP7089" s="78">
        <f t="shared" si="223"/>
        <v>1</v>
      </c>
      <c r="AQ7089" s="77">
        <f>IF(V7089&lt;Variables!$G$15,1,0)</f>
        <v>1</v>
      </c>
      <c r="AR7089" s="77">
        <v>1</v>
      </c>
      <c r="AS7089" s="77">
        <v>0</v>
      </c>
      <c r="AT7089" s="77">
        <v>0</v>
      </c>
      <c r="AU7089" s="77">
        <v>0</v>
      </c>
      <c r="BA7089" s="77">
        <v>0.88</v>
      </c>
    </row>
    <row r="7090" spans="3:53" x14ac:dyDescent="0.25">
      <c r="C7090" s="77" t="s">
        <v>806</v>
      </c>
      <c r="D7090" s="77" t="s">
        <v>489</v>
      </c>
      <c r="E7090" s="77">
        <v>27.73</v>
      </c>
      <c r="F7090" s="77">
        <v>7.96</v>
      </c>
      <c r="G7090" s="77">
        <v>7.02</v>
      </c>
      <c r="H7090" s="77">
        <v>3040</v>
      </c>
      <c r="I7090" s="77">
        <v>6.4379999999999997</v>
      </c>
      <c r="J7090" s="77" t="s">
        <v>74</v>
      </c>
      <c r="K7090" s="77">
        <v>46.79</v>
      </c>
      <c r="L7090" s="77">
        <v>27.708505263157889</v>
      </c>
      <c r="M7090" s="77">
        <v>-0.10287549937164719</v>
      </c>
      <c r="N7090" s="77">
        <v>27.722346938775519</v>
      </c>
      <c r="O7090" s="77">
        <v>-0.1527538013611868</v>
      </c>
      <c r="P7090" s="77">
        <v>1152000</v>
      </c>
      <c r="Q7090" s="77">
        <v>1247000</v>
      </c>
      <c r="R7090" s="77">
        <v>0.92</v>
      </c>
      <c r="S7090" s="77">
        <v>24.73</v>
      </c>
      <c r="T7090" s="77">
        <v>7.694</v>
      </c>
      <c r="U7090" s="77">
        <v>14.941599999999999</v>
      </c>
      <c r="V7090" s="77">
        <v>2.335465457724248</v>
      </c>
      <c r="AC7090" s="77">
        <v>27.72</v>
      </c>
      <c r="AD7090" s="77">
        <v>27.055</v>
      </c>
      <c r="AH7090" s="77">
        <f>IF(AND(M7090&lt;Variables!$G$6,M7090&gt;Variables!$G$5),0,1)</f>
        <v>1</v>
      </c>
      <c r="AI7090" s="77">
        <f t="shared" ref="AI7090:AI7153" si="224">IF(L7090&gt;N7090,0,1)</f>
        <v>1</v>
      </c>
      <c r="AJ7090" s="77">
        <f>IF(I7090&gt;Variables!$G$7,0,1)</f>
        <v>1</v>
      </c>
      <c r="AK7090" s="77">
        <f>IF(F7090&gt;Variables!$G$8,0,1)</f>
        <v>1</v>
      </c>
      <c r="AL7090" s="77">
        <f>IF(G7090&gt;Variables!$G$9,0,1)</f>
        <v>1</v>
      </c>
      <c r="AM7090" s="77">
        <f>IF(AND(K7090&gt;Variables!$G$10,K7090&lt;Variables!$G$11),0,1)</f>
        <v>1</v>
      </c>
      <c r="AN7090" s="77">
        <f>IF(H7090&lt;Variables!$G$13,1,0)</f>
        <v>0</v>
      </c>
      <c r="AO7090" s="77">
        <f>IF(R7090&lt;Variables!$G$12,0,1)</f>
        <v>0</v>
      </c>
      <c r="AP7090" s="78">
        <f t="shared" ref="AP7090:AP7153" si="225">IF(J7090="Pass", 0,1)</f>
        <v>0</v>
      </c>
      <c r="AQ7090" s="77">
        <f>IF(V7090&lt;Variables!$G$15,1,0)</f>
        <v>1</v>
      </c>
      <c r="AR7090" s="77">
        <v>0</v>
      </c>
      <c r="AS7090" s="77">
        <v>1</v>
      </c>
      <c r="AT7090" s="77">
        <v>0</v>
      </c>
      <c r="AU7090" s="77">
        <v>0</v>
      </c>
      <c r="BA7090" s="77">
        <v>-0.28999999999999998</v>
      </c>
    </row>
    <row r="7091" spans="3:53" x14ac:dyDescent="0.25">
      <c r="C7091" s="77" t="s">
        <v>806</v>
      </c>
      <c r="D7091" s="77" t="s">
        <v>501</v>
      </c>
      <c r="E7091" s="77">
        <v>29.46</v>
      </c>
      <c r="F7091" s="77">
        <v>12.98</v>
      </c>
      <c r="G7091" s="77">
        <v>9.7899999999999991</v>
      </c>
      <c r="H7091" s="77">
        <v>3860</v>
      </c>
      <c r="I7091" s="77">
        <v>3.5000000000000003E-2</v>
      </c>
      <c r="J7091" s="77" t="s">
        <v>75</v>
      </c>
      <c r="K7091" s="77">
        <v>45.47</v>
      </c>
      <c r="L7091" s="77">
        <v>29.362066666666671</v>
      </c>
      <c r="M7091" s="77">
        <v>9.5134084567150626E-2</v>
      </c>
      <c r="N7091" s="77">
        <v>29.57415714285715</v>
      </c>
      <c r="O7091" s="77">
        <v>-0.62269616668221384</v>
      </c>
      <c r="P7091" s="77">
        <v>581343</v>
      </c>
      <c r="Q7091" s="77">
        <v>245553</v>
      </c>
      <c r="R7091" s="77">
        <v>2.37</v>
      </c>
      <c r="S7091" s="77">
        <v>24.73</v>
      </c>
      <c r="T7091" s="77">
        <v>7.694</v>
      </c>
      <c r="U7091" s="77">
        <v>14.941599999999999</v>
      </c>
      <c r="V7091" s="77">
        <v>2.3188403187813762</v>
      </c>
      <c r="AC7091" s="77">
        <v>30.09</v>
      </c>
      <c r="AD7091" s="77">
        <v>28.98</v>
      </c>
      <c r="AH7091" s="77">
        <f>IF(AND(M7091&lt;Variables!$G$6,M7091&gt;Variables!$G$5),0,1)</f>
        <v>1</v>
      </c>
      <c r="AI7091" s="77">
        <f t="shared" si="224"/>
        <v>1</v>
      </c>
      <c r="AJ7091" s="77">
        <f>IF(I7091&gt;Variables!$G$7,0,1)</f>
        <v>1</v>
      </c>
      <c r="AK7091" s="77">
        <f>IF(F7091&gt;Variables!$G$8,0,1)</f>
        <v>0</v>
      </c>
      <c r="AL7091" s="77">
        <f>IF(G7091&gt;Variables!$G$9,0,1)</f>
        <v>1</v>
      </c>
      <c r="AM7091" s="77">
        <f>IF(AND(K7091&gt;Variables!$G$10,K7091&lt;Variables!$G$11),0,1)</f>
        <v>1</v>
      </c>
      <c r="AN7091" s="77">
        <f>IF(H7091&lt;Variables!$G$13,1,0)</f>
        <v>0</v>
      </c>
      <c r="AO7091" s="77">
        <f>IF(R7091&lt;Variables!$G$12,0,1)</f>
        <v>1</v>
      </c>
      <c r="AP7091" s="78">
        <f t="shared" si="225"/>
        <v>1</v>
      </c>
      <c r="AQ7091" s="77">
        <f>IF(V7091&lt;Variables!$G$15,1,0)</f>
        <v>1</v>
      </c>
      <c r="AR7091" s="77">
        <v>0</v>
      </c>
      <c r="AS7091" s="77">
        <v>0</v>
      </c>
      <c r="AT7091" s="77">
        <v>1</v>
      </c>
      <c r="AU7091" s="77">
        <v>0</v>
      </c>
      <c r="BA7091" s="77">
        <v>-1.28</v>
      </c>
    </row>
    <row r="7092" spans="3:53" x14ac:dyDescent="0.25">
      <c r="C7092" s="77" t="s">
        <v>806</v>
      </c>
      <c r="D7092" s="77" t="s">
        <v>201</v>
      </c>
      <c r="E7092" s="77">
        <v>43.57</v>
      </c>
      <c r="F7092" s="77">
        <v>7.01</v>
      </c>
      <c r="G7092" s="77">
        <v>7.26</v>
      </c>
      <c r="H7092" s="77">
        <v>-99999</v>
      </c>
      <c r="I7092" s="77">
        <v>2948.0749999999998</v>
      </c>
      <c r="J7092" s="77" t="s">
        <v>75</v>
      </c>
      <c r="K7092" s="77">
        <v>52.12</v>
      </c>
      <c r="L7092" s="77">
        <v>43.415000000000013</v>
      </c>
      <c r="M7092" s="77">
        <v>5.7583784406291527E-2</v>
      </c>
      <c r="N7092" s="77">
        <v>43.376610526315787</v>
      </c>
      <c r="O7092" s="77">
        <v>0.14613745268490641</v>
      </c>
      <c r="P7092" s="77">
        <v>381782</v>
      </c>
      <c r="Q7092" s="77">
        <v>2055000</v>
      </c>
      <c r="R7092" s="77">
        <v>0.19</v>
      </c>
      <c r="S7092" s="77">
        <v>24.73</v>
      </c>
      <c r="T7092" s="77">
        <v>7.694</v>
      </c>
      <c r="U7092" s="77">
        <v>14.941599999999999</v>
      </c>
      <c r="V7092" s="77">
        <v>2.3871134614303822</v>
      </c>
      <c r="AC7092" s="77">
        <v>45.98</v>
      </c>
      <c r="AD7092" s="77">
        <v>43.05</v>
      </c>
      <c r="AH7092" s="77">
        <f>IF(AND(M7092&lt;Variables!$G$6,M7092&gt;Variables!$G$5),0,1)</f>
        <v>1</v>
      </c>
      <c r="AI7092" s="77">
        <f t="shared" si="224"/>
        <v>0</v>
      </c>
      <c r="AJ7092" s="77">
        <f>IF(I7092&gt;Variables!$G$7,0,1)</f>
        <v>0</v>
      </c>
      <c r="AK7092" s="77">
        <f>IF(F7092&gt;Variables!$G$8,0,1)</f>
        <v>1</v>
      </c>
      <c r="AL7092" s="77">
        <f>IF(G7092&gt;Variables!$G$9,0,1)</f>
        <v>1</v>
      </c>
      <c r="AM7092" s="77">
        <f>IF(AND(K7092&gt;Variables!$G$10,K7092&lt;Variables!$G$11),0,1)</f>
        <v>1</v>
      </c>
      <c r="AN7092" s="77">
        <f>IF(H7092&lt;Variables!$G$13,1,0)</f>
        <v>1</v>
      </c>
      <c r="AO7092" s="77">
        <f>IF(R7092&lt;Variables!$G$12,0,1)</f>
        <v>0</v>
      </c>
      <c r="AP7092" s="78">
        <f t="shared" si="225"/>
        <v>1</v>
      </c>
      <c r="AQ7092" s="77">
        <f>IF(V7092&lt;Variables!$G$15,1,0)</f>
        <v>1</v>
      </c>
      <c r="AR7092" s="77">
        <v>0</v>
      </c>
      <c r="AS7092" s="77">
        <v>0</v>
      </c>
      <c r="AT7092" s="77">
        <v>0</v>
      </c>
      <c r="AU7092" s="77">
        <v>1</v>
      </c>
      <c r="BA7092" s="77">
        <v>-0.31</v>
      </c>
    </row>
    <row r="7093" spans="3:53" x14ac:dyDescent="0.25">
      <c r="C7093" s="77" t="s">
        <v>806</v>
      </c>
      <c r="D7093" s="77" t="s">
        <v>540</v>
      </c>
      <c r="E7093" s="77">
        <v>14.29</v>
      </c>
      <c r="F7093" s="77">
        <v>7.63</v>
      </c>
      <c r="G7093" s="77">
        <v>6.61</v>
      </c>
      <c r="H7093" s="77">
        <v>2350</v>
      </c>
      <c r="I7093" s="77">
        <v>2.7E-2</v>
      </c>
      <c r="J7093" s="77" t="s">
        <v>75</v>
      </c>
      <c r="K7093" s="77">
        <v>48.61</v>
      </c>
      <c r="L7093" s="77">
        <v>14.25245</v>
      </c>
      <c r="M7093" s="77">
        <v>-6.6304389771578168E-2</v>
      </c>
      <c r="N7093" s="77">
        <v>14.257982</v>
      </c>
      <c r="O7093" s="77">
        <v>-0.1050779836866103</v>
      </c>
      <c r="P7093" s="77">
        <v>2384000</v>
      </c>
      <c r="Q7093" s="77">
        <v>4329000</v>
      </c>
      <c r="R7093" s="77">
        <v>0.55000000000000004</v>
      </c>
      <c r="S7093" s="77">
        <v>24.73</v>
      </c>
      <c r="T7093" s="77">
        <v>7.694</v>
      </c>
      <c r="U7093" s="77">
        <v>14.941599999999999</v>
      </c>
      <c r="V7093" s="77">
        <v>2.3540573470961128</v>
      </c>
      <c r="AC7093" s="77">
        <v>14.38</v>
      </c>
      <c r="AD7093" s="77">
        <v>14.1</v>
      </c>
      <c r="AH7093" s="77">
        <f>IF(AND(M7093&lt;Variables!$G$6,M7093&gt;Variables!$G$5),0,1)</f>
        <v>1</v>
      </c>
      <c r="AI7093" s="77">
        <f t="shared" si="224"/>
        <v>1</v>
      </c>
      <c r="AJ7093" s="77">
        <f>IF(I7093&gt;Variables!$G$7,0,1)</f>
        <v>1</v>
      </c>
      <c r="AK7093" s="77">
        <f>IF(F7093&gt;Variables!$G$8,0,1)</f>
        <v>1</v>
      </c>
      <c r="AL7093" s="77">
        <f>IF(G7093&gt;Variables!$G$9,0,1)</f>
        <v>1</v>
      </c>
      <c r="AM7093" s="77">
        <f>IF(AND(K7093&gt;Variables!$G$10,K7093&lt;Variables!$G$11),0,1)</f>
        <v>1</v>
      </c>
      <c r="AN7093" s="77">
        <f>IF(H7093&lt;Variables!$G$13,1,0)</f>
        <v>0</v>
      </c>
      <c r="AO7093" s="77">
        <f>IF(R7093&lt;Variables!$G$12,0,1)</f>
        <v>0</v>
      </c>
      <c r="AP7093" s="78">
        <f t="shared" si="225"/>
        <v>1</v>
      </c>
      <c r="AQ7093" s="77">
        <f>IF(V7093&lt;Variables!$G$15,1,0)</f>
        <v>1</v>
      </c>
      <c r="AR7093" s="77">
        <v>0</v>
      </c>
      <c r="AS7093" s="77">
        <v>0</v>
      </c>
      <c r="AT7093" s="77">
        <v>0</v>
      </c>
      <c r="AU7093" s="77">
        <v>1</v>
      </c>
      <c r="BA7093" s="77">
        <v>-0.22</v>
      </c>
    </row>
    <row r="7094" spans="3:53" x14ac:dyDescent="0.25">
      <c r="C7094" s="77" t="s">
        <v>806</v>
      </c>
      <c r="D7094" s="77" t="s">
        <v>507</v>
      </c>
      <c r="E7094" s="77">
        <v>26.31</v>
      </c>
      <c r="F7094" s="77">
        <v>8.64</v>
      </c>
      <c r="G7094" s="77">
        <v>8.19</v>
      </c>
      <c r="H7094" s="77">
        <v>3900</v>
      </c>
      <c r="I7094" s="77">
        <v>239.57300000000001</v>
      </c>
      <c r="J7094" s="77" t="s">
        <v>75</v>
      </c>
      <c r="K7094" s="77">
        <v>46.28</v>
      </c>
      <c r="L7094" s="77">
        <v>26.26735</v>
      </c>
      <c r="M7094" s="77">
        <v>-0.19739334192448699</v>
      </c>
      <c r="N7094" s="77">
        <v>26.332236000000009</v>
      </c>
      <c r="O7094" s="77">
        <v>-0.44331973934917701</v>
      </c>
      <c r="P7094" s="77">
        <v>7769000</v>
      </c>
      <c r="Q7094" s="77">
        <v>9769000</v>
      </c>
      <c r="R7094" s="77">
        <v>0.8</v>
      </c>
      <c r="S7094" s="77">
        <v>24.73</v>
      </c>
      <c r="T7094" s="77">
        <v>7.694</v>
      </c>
      <c r="U7094" s="77">
        <v>14.941599999999999</v>
      </c>
      <c r="V7094" s="77">
        <v>2.3314723591561379</v>
      </c>
      <c r="AC7094" s="77">
        <v>26.84</v>
      </c>
      <c r="AD7094" s="77">
        <v>26.15</v>
      </c>
      <c r="AH7094" s="77">
        <f>IF(AND(M7094&lt;Variables!$G$6,M7094&gt;Variables!$G$5),0,1)</f>
        <v>1</v>
      </c>
      <c r="AI7094" s="77">
        <f t="shared" si="224"/>
        <v>1</v>
      </c>
      <c r="AJ7094" s="77">
        <f>IF(I7094&gt;Variables!$G$7,0,1)</f>
        <v>0</v>
      </c>
      <c r="AK7094" s="77">
        <f>IF(F7094&gt;Variables!$G$8,0,1)</f>
        <v>1</v>
      </c>
      <c r="AL7094" s="77">
        <f>IF(G7094&gt;Variables!$G$9,0,1)</f>
        <v>1</v>
      </c>
      <c r="AM7094" s="77">
        <f>IF(AND(K7094&gt;Variables!$G$10,K7094&lt;Variables!$G$11),0,1)</f>
        <v>1</v>
      </c>
      <c r="AN7094" s="77">
        <f>IF(H7094&lt;Variables!$G$13,1,0)</f>
        <v>0</v>
      </c>
      <c r="AO7094" s="77">
        <f>IF(R7094&lt;Variables!$G$12,0,1)</f>
        <v>0</v>
      </c>
      <c r="AP7094" s="78">
        <f t="shared" si="225"/>
        <v>1</v>
      </c>
      <c r="AQ7094" s="77">
        <f>IF(V7094&lt;Variables!$G$15,1,0)</f>
        <v>1</v>
      </c>
      <c r="AR7094" s="77">
        <v>1</v>
      </c>
      <c r="AS7094" s="77">
        <v>0</v>
      </c>
      <c r="AT7094" s="77">
        <v>0</v>
      </c>
      <c r="AU7094" s="77">
        <v>0</v>
      </c>
      <c r="BA7094" s="77">
        <v>1.1100000000000001</v>
      </c>
    </row>
    <row r="7095" spans="3:53" x14ac:dyDescent="0.25">
      <c r="C7095" s="77" t="s">
        <v>806</v>
      </c>
      <c r="D7095" s="77" t="s">
        <v>493</v>
      </c>
      <c r="E7095" s="77">
        <v>25.15</v>
      </c>
      <c r="F7095" s="77">
        <v>8.86</v>
      </c>
      <c r="G7095" s="77">
        <v>5.96</v>
      </c>
      <c r="H7095" s="77">
        <v>2730</v>
      </c>
      <c r="I7095" s="77">
        <v>198.4</v>
      </c>
      <c r="J7095" s="77" t="s">
        <v>74</v>
      </c>
      <c r="K7095" s="77">
        <v>51.06</v>
      </c>
      <c r="L7095" s="77">
        <v>25.083500000000001</v>
      </c>
      <c r="M7095" s="77">
        <v>-5.3820240397075808E-2</v>
      </c>
      <c r="N7095" s="77">
        <v>25.042587999999991</v>
      </c>
      <c r="O7095" s="77">
        <v>0.1094615300942751</v>
      </c>
      <c r="P7095" s="77">
        <v>2061000</v>
      </c>
      <c r="Q7095" s="77">
        <v>3584000</v>
      </c>
      <c r="R7095" s="77">
        <v>0.57999999999999996</v>
      </c>
      <c r="S7095" s="77">
        <v>24.73</v>
      </c>
      <c r="T7095" s="77">
        <v>7.694</v>
      </c>
      <c r="U7095" s="77">
        <v>14.941599999999999</v>
      </c>
      <c r="V7095" s="77">
        <v>2.379545685075847</v>
      </c>
      <c r="AC7095" s="77">
        <v>25.092400000000001</v>
      </c>
      <c r="AD7095" s="77">
        <v>24.18</v>
      </c>
      <c r="AH7095" s="77">
        <f>IF(AND(M7095&lt;Variables!$G$6,M7095&gt;Variables!$G$5),0,1)</f>
        <v>1</v>
      </c>
      <c r="AI7095" s="77">
        <f t="shared" si="224"/>
        <v>0</v>
      </c>
      <c r="AJ7095" s="77">
        <f>IF(I7095&gt;Variables!$G$7,0,1)</f>
        <v>0</v>
      </c>
      <c r="AK7095" s="77">
        <f>IF(F7095&gt;Variables!$G$8,0,1)</f>
        <v>1</v>
      </c>
      <c r="AL7095" s="77">
        <f>IF(G7095&gt;Variables!$G$9,0,1)</f>
        <v>1</v>
      </c>
      <c r="AM7095" s="77">
        <f>IF(AND(K7095&gt;Variables!$G$10,K7095&lt;Variables!$G$11),0,1)</f>
        <v>1</v>
      </c>
      <c r="AN7095" s="77">
        <f>IF(H7095&lt;Variables!$G$13,1,0)</f>
        <v>0</v>
      </c>
      <c r="AO7095" s="77">
        <f>IF(R7095&lt;Variables!$G$12,0,1)</f>
        <v>0</v>
      </c>
      <c r="AP7095" s="78">
        <f t="shared" si="225"/>
        <v>0</v>
      </c>
      <c r="AQ7095" s="77">
        <f>IF(V7095&lt;Variables!$G$15,1,0)</f>
        <v>1</v>
      </c>
      <c r="AR7095" s="77">
        <v>0</v>
      </c>
      <c r="AS7095" s="77">
        <v>0</v>
      </c>
      <c r="AT7095" s="77">
        <v>0</v>
      </c>
      <c r="AU7095" s="77">
        <v>1</v>
      </c>
      <c r="BA7095" s="77">
        <v>-1.22</v>
      </c>
    </row>
    <row r="7096" spans="3:53" x14ac:dyDescent="0.25">
      <c r="C7096" s="77" t="s">
        <v>806</v>
      </c>
      <c r="D7096" s="77" t="s">
        <v>530</v>
      </c>
      <c r="E7096" s="77">
        <v>52.61</v>
      </c>
      <c r="F7096" s="77">
        <v>9.27</v>
      </c>
      <c r="G7096" s="77">
        <v>0.28999999999999998</v>
      </c>
      <c r="H7096" s="77">
        <v>-99999</v>
      </c>
      <c r="I7096" s="77">
        <v>52.503999999999998</v>
      </c>
      <c r="J7096" s="77" t="s">
        <v>75</v>
      </c>
      <c r="K7096" s="77">
        <v>-99999</v>
      </c>
      <c r="L7096" s="77">
        <v>-99999</v>
      </c>
      <c r="M7096" s="77">
        <v>-99999</v>
      </c>
      <c r="N7096" s="77">
        <v>-99999</v>
      </c>
      <c r="O7096" s="77">
        <v>-99999</v>
      </c>
      <c r="P7096" s="77">
        <v>15311</v>
      </c>
      <c r="Q7096" s="77">
        <v>1670</v>
      </c>
      <c r="R7096" s="77">
        <v>9.17</v>
      </c>
      <c r="S7096" s="77">
        <v>24.73</v>
      </c>
      <c r="T7096" s="77">
        <v>7.694</v>
      </c>
      <c r="U7096" s="77">
        <v>14.941599999999999</v>
      </c>
      <c r="V7096" s="77">
        <v>-99999</v>
      </c>
      <c r="AC7096" s="77">
        <v>52.45</v>
      </c>
      <c r="AD7096" s="77">
        <v>52.45</v>
      </c>
      <c r="AH7096" s="77">
        <f>IF(AND(M7096&lt;Variables!$G$6,M7096&gt;Variables!$G$5),0,1)</f>
        <v>1</v>
      </c>
      <c r="AI7096" s="77">
        <f t="shared" si="224"/>
        <v>1</v>
      </c>
      <c r="AJ7096" s="77">
        <f>IF(I7096&gt;Variables!$G$7,0,1)</f>
        <v>0</v>
      </c>
      <c r="AK7096" s="77">
        <f>IF(F7096&gt;Variables!$G$8,0,1)</f>
        <v>0</v>
      </c>
      <c r="AL7096" s="77">
        <f>IF(G7096&gt;Variables!$G$9,0,1)</f>
        <v>1</v>
      </c>
      <c r="AM7096" s="77">
        <f>IF(AND(K7096&gt;Variables!$G$10,K7096&lt;Variables!$G$11),0,1)</f>
        <v>1</v>
      </c>
      <c r="AN7096" s="77">
        <f>IF(H7096&lt;Variables!$G$13,1,0)</f>
        <v>1</v>
      </c>
      <c r="AO7096" s="77">
        <f>IF(R7096&lt;Variables!$G$12,0,1)</f>
        <v>1</v>
      </c>
      <c r="AP7096" s="78">
        <f t="shared" si="225"/>
        <v>1</v>
      </c>
      <c r="AQ7096" s="77">
        <f>IF(V7096&lt;Variables!$G$15,1,0)</f>
        <v>1</v>
      </c>
      <c r="AR7096" s="77">
        <v>0</v>
      </c>
      <c r="AS7096" s="77">
        <v>0</v>
      </c>
      <c r="AT7096" s="77">
        <v>0</v>
      </c>
      <c r="AU7096" s="77">
        <v>0</v>
      </c>
      <c r="BA7096" s="77">
        <v>0</v>
      </c>
    </row>
    <row r="7097" spans="3:53" x14ac:dyDescent="0.25">
      <c r="C7097" s="77" t="s">
        <v>806</v>
      </c>
      <c r="D7097" s="77" t="s">
        <v>519</v>
      </c>
      <c r="E7097" s="77">
        <v>16.260000000000002</v>
      </c>
      <c r="F7097" s="77">
        <v>9.33</v>
      </c>
      <c r="G7097" s="77">
        <v>6.94</v>
      </c>
      <c r="H7097" s="77">
        <v>3840</v>
      </c>
      <c r="I7097" s="77">
        <v>774.44200000000001</v>
      </c>
      <c r="J7097" s="77" t="s">
        <v>74</v>
      </c>
      <c r="K7097" s="77">
        <v>55.49</v>
      </c>
      <c r="L7097" s="77">
        <v>16.192250000000001</v>
      </c>
      <c r="M7097" s="77">
        <v>-1.389553644488279E-2</v>
      </c>
      <c r="N7097" s="77">
        <v>16.132149999999999</v>
      </c>
      <c r="O7097" s="77">
        <v>0.35860068248808719</v>
      </c>
      <c r="P7097" s="77">
        <v>2156000</v>
      </c>
      <c r="Q7097" s="77">
        <v>5058000</v>
      </c>
      <c r="R7097" s="77">
        <v>0.43</v>
      </c>
      <c r="S7097" s="77">
        <v>24.73</v>
      </c>
      <c r="T7097" s="77">
        <v>7.694</v>
      </c>
      <c r="U7097" s="77">
        <v>14.941599999999999</v>
      </c>
      <c r="V7097" s="77">
        <v>2.424457999345365</v>
      </c>
      <c r="AC7097" s="77">
        <v>16.25</v>
      </c>
      <c r="AD7097" s="77">
        <v>15.72</v>
      </c>
      <c r="AH7097" s="77">
        <f>IF(AND(M7097&lt;Variables!$G$6,M7097&gt;Variables!$G$5),0,1)</f>
        <v>1</v>
      </c>
      <c r="AI7097" s="77">
        <f t="shared" si="224"/>
        <v>0</v>
      </c>
      <c r="AJ7097" s="77">
        <f>IF(I7097&gt;Variables!$G$7,0,1)</f>
        <v>0</v>
      </c>
      <c r="AK7097" s="77">
        <f>IF(F7097&gt;Variables!$G$8,0,1)</f>
        <v>0</v>
      </c>
      <c r="AL7097" s="77">
        <f>IF(G7097&gt;Variables!$G$9,0,1)</f>
        <v>1</v>
      </c>
      <c r="AM7097" s="77">
        <f>IF(AND(K7097&gt;Variables!$G$10,K7097&lt;Variables!$G$11),0,1)</f>
        <v>1</v>
      </c>
      <c r="AN7097" s="77">
        <f>IF(H7097&lt;Variables!$G$13,1,0)</f>
        <v>0</v>
      </c>
      <c r="AO7097" s="77">
        <f>IF(R7097&lt;Variables!$G$12,0,1)</f>
        <v>0</v>
      </c>
      <c r="AP7097" s="78">
        <f t="shared" si="225"/>
        <v>0</v>
      </c>
      <c r="AQ7097" s="77">
        <f>IF(V7097&lt;Variables!$G$15,1,0)</f>
        <v>1</v>
      </c>
      <c r="AR7097" s="77">
        <v>0</v>
      </c>
      <c r="AS7097" s="77">
        <v>0</v>
      </c>
      <c r="AT7097" s="77">
        <v>0</v>
      </c>
      <c r="AU7097" s="77">
        <v>1</v>
      </c>
      <c r="BA7097" s="77">
        <v>-1.1000000000000001</v>
      </c>
    </row>
    <row r="7098" spans="3:53" x14ac:dyDescent="0.25">
      <c r="C7098" s="77" t="s">
        <v>806</v>
      </c>
      <c r="D7098" s="77" t="s">
        <v>177</v>
      </c>
      <c r="E7098" s="77">
        <v>55.5</v>
      </c>
      <c r="F7098" s="77">
        <v>8.7200000000000006</v>
      </c>
      <c r="G7098" s="77">
        <v>9.81</v>
      </c>
      <c r="H7098" s="77">
        <v>10510</v>
      </c>
      <c r="I7098" s="77">
        <v>248.81200000000001</v>
      </c>
      <c r="J7098" s="77" t="s">
        <v>75</v>
      </c>
      <c r="K7098" s="77">
        <v>48.64</v>
      </c>
      <c r="L7098" s="77">
        <v>55.575000000000003</v>
      </c>
      <c r="M7098" s="77">
        <v>-0.33288349077823171</v>
      </c>
      <c r="N7098" s="77">
        <v>55.195735416666672</v>
      </c>
      <c r="O7098" s="77">
        <v>0.35195578402361388</v>
      </c>
      <c r="P7098" s="77">
        <v>656024</v>
      </c>
      <c r="Q7098" s="77">
        <v>1774000</v>
      </c>
      <c r="R7098" s="77">
        <v>0.37</v>
      </c>
      <c r="S7098" s="77">
        <v>24.73</v>
      </c>
      <c r="T7098" s="77">
        <v>7.694</v>
      </c>
      <c r="U7098" s="77">
        <v>14.941599999999999</v>
      </c>
      <c r="V7098" s="77">
        <v>2.3602579109311739</v>
      </c>
      <c r="AC7098" s="77">
        <v>57.29</v>
      </c>
      <c r="AD7098" s="77">
        <v>55.05</v>
      </c>
      <c r="AH7098" s="77">
        <f>IF(AND(M7098&lt;Variables!$G$6,M7098&gt;Variables!$G$5),0,1)</f>
        <v>1</v>
      </c>
      <c r="AI7098" s="77">
        <f t="shared" si="224"/>
        <v>0</v>
      </c>
      <c r="AJ7098" s="77">
        <f>IF(I7098&gt;Variables!$G$7,0,1)</f>
        <v>0</v>
      </c>
      <c r="AK7098" s="77">
        <f>IF(F7098&gt;Variables!$G$8,0,1)</f>
        <v>1</v>
      </c>
      <c r="AL7098" s="77">
        <f>IF(G7098&gt;Variables!$G$9,0,1)</f>
        <v>1</v>
      </c>
      <c r="AM7098" s="77">
        <f>IF(AND(K7098&gt;Variables!$G$10,K7098&lt;Variables!$G$11),0,1)</f>
        <v>1</v>
      </c>
      <c r="AN7098" s="77">
        <f>IF(H7098&lt;Variables!$G$13,1,0)</f>
        <v>0</v>
      </c>
      <c r="AO7098" s="77">
        <f>IF(R7098&lt;Variables!$G$12,0,1)</f>
        <v>0</v>
      </c>
      <c r="AP7098" s="78">
        <f t="shared" si="225"/>
        <v>1</v>
      </c>
      <c r="AQ7098" s="77">
        <f>IF(V7098&lt;Variables!$G$15,1,0)</f>
        <v>1</v>
      </c>
      <c r="AR7098" s="77">
        <v>0</v>
      </c>
      <c r="AS7098" s="77">
        <v>1</v>
      </c>
      <c r="AT7098" s="77">
        <v>0</v>
      </c>
      <c r="AU7098" s="77">
        <v>0</v>
      </c>
      <c r="BA7098" s="77">
        <v>0.14000000000000001</v>
      </c>
    </row>
    <row r="7099" spans="3:53" x14ac:dyDescent="0.25">
      <c r="C7099" s="77" t="s">
        <v>806</v>
      </c>
      <c r="D7099" s="77" t="s">
        <v>123</v>
      </c>
      <c r="E7099" s="77">
        <v>13.64</v>
      </c>
      <c r="F7099" s="77">
        <v>7.8</v>
      </c>
      <c r="G7099" s="77">
        <v>-2.4</v>
      </c>
      <c r="H7099" s="77">
        <v>5380</v>
      </c>
      <c r="I7099" s="77">
        <v>224.749</v>
      </c>
      <c r="J7099" s="77" t="s">
        <v>75</v>
      </c>
      <c r="K7099" s="77">
        <v>49.76</v>
      </c>
      <c r="L7099" s="77">
        <v>13.647914999999999</v>
      </c>
      <c r="M7099" s="77">
        <v>-0.24117236955242549</v>
      </c>
      <c r="N7099" s="77">
        <v>13.615316</v>
      </c>
      <c r="O7099" s="77">
        <v>-2.3209156511663841E-3</v>
      </c>
      <c r="P7099" s="77">
        <v>109694000</v>
      </c>
      <c r="Q7099" s="77">
        <v>51236000</v>
      </c>
      <c r="R7099" s="77">
        <v>2.14</v>
      </c>
      <c r="S7099" s="77">
        <v>24.73</v>
      </c>
      <c r="T7099" s="77">
        <v>7.694</v>
      </c>
      <c r="U7099" s="77">
        <v>14.941599999999999</v>
      </c>
      <c r="V7099" s="77">
        <v>2.3706169202155789</v>
      </c>
      <c r="AC7099" s="77">
        <v>14.18</v>
      </c>
      <c r="AD7099" s="77">
        <v>13.31</v>
      </c>
      <c r="AH7099" s="77">
        <f>IF(AND(M7099&lt;Variables!$G$6,M7099&gt;Variables!$G$5),0,1)</f>
        <v>1</v>
      </c>
      <c r="AI7099" s="77">
        <f t="shared" si="224"/>
        <v>0</v>
      </c>
      <c r="AJ7099" s="77">
        <f>IF(I7099&gt;Variables!$G$7,0,1)</f>
        <v>0</v>
      </c>
      <c r="AK7099" s="77">
        <f>IF(F7099&gt;Variables!$G$8,0,1)</f>
        <v>1</v>
      </c>
      <c r="AL7099" s="77">
        <f>IF(G7099&gt;Variables!$G$9,0,1)</f>
        <v>1</v>
      </c>
      <c r="AM7099" s="77">
        <f>IF(AND(K7099&gt;Variables!$G$10,K7099&lt;Variables!$G$11),0,1)</f>
        <v>1</v>
      </c>
      <c r="AN7099" s="77">
        <f>IF(H7099&lt;Variables!$G$13,1,0)</f>
        <v>0</v>
      </c>
      <c r="AO7099" s="77">
        <f>IF(R7099&lt;Variables!$G$12,0,1)</f>
        <v>0</v>
      </c>
      <c r="AP7099" s="78">
        <f t="shared" si="225"/>
        <v>1</v>
      </c>
      <c r="AQ7099" s="77">
        <f>IF(V7099&lt;Variables!$G$15,1,0)</f>
        <v>1</v>
      </c>
      <c r="AR7099" s="77">
        <v>0</v>
      </c>
      <c r="AS7099" s="77">
        <v>0</v>
      </c>
      <c r="AT7099" s="77">
        <v>1</v>
      </c>
      <c r="AU7099" s="77">
        <v>0</v>
      </c>
      <c r="BA7099" s="77">
        <v>-2.25</v>
      </c>
    </row>
    <row r="7100" spans="3:53" x14ac:dyDescent="0.25">
      <c r="C7100" s="77" t="s">
        <v>806</v>
      </c>
      <c r="D7100" s="77" t="s">
        <v>488</v>
      </c>
      <c r="E7100" s="77">
        <v>6.8</v>
      </c>
      <c r="F7100" s="77">
        <v>50.33</v>
      </c>
      <c r="G7100" s="77">
        <v>-6.52</v>
      </c>
      <c r="H7100" s="77">
        <v>125.36</v>
      </c>
      <c r="I7100" s="77">
        <v>13.83</v>
      </c>
      <c r="J7100" s="77" t="s">
        <v>75</v>
      </c>
      <c r="K7100" s="77">
        <v>49.07</v>
      </c>
      <c r="L7100" s="77">
        <v>6.7372600000000009</v>
      </c>
      <c r="M7100" s="77">
        <v>4.2153635157305268E-2</v>
      </c>
      <c r="N7100" s="77">
        <v>6.7550979999999994</v>
      </c>
      <c r="O7100" s="77">
        <v>-0.22202490622637011</v>
      </c>
      <c r="P7100" s="77">
        <v>139670000</v>
      </c>
      <c r="Q7100" s="77">
        <v>525460</v>
      </c>
      <c r="R7100" s="77">
        <v>265.81</v>
      </c>
      <c r="S7100" s="77">
        <v>24.73</v>
      </c>
      <c r="T7100" s="77">
        <v>7.694</v>
      </c>
      <c r="U7100" s="77">
        <v>14.941599999999999</v>
      </c>
      <c r="V7100" s="77">
        <v>2.356382423405361</v>
      </c>
      <c r="AC7100" s="77">
        <v>6.81</v>
      </c>
      <c r="AD7100" s="77">
        <v>6.1517999999999997</v>
      </c>
      <c r="AH7100" s="77">
        <f>IF(AND(M7100&lt;Variables!$G$6,M7100&gt;Variables!$G$5),0,1)</f>
        <v>1</v>
      </c>
      <c r="AI7100" s="77">
        <f t="shared" si="224"/>
        <v>1</v>
      </c>
      <c r="AJ7100" s="77">
        <f>IF(I7100&gt;Variables!$G$7,0,1)</f>
        <v>1</v>
      </c>
      <c r="AK7100" s="77">
        <f>IF(F7100&gt;Variables!$G$8,0,1)</f>
        <v>0</v>
      </c>
      <c r="AL7100" s="77">
        <f>IF(G7100&gt;Variables!$G$9,0,1)</f>
        <v>1</v>
      </c>
      <c r="AM7100" s="77">
        <f>IF(AND(K7100&gt;Variables!$G$10,K7100&lt;Variables!$G$11),0,1)</f>
        <v>1</v>
      </c>
      <c r="AN7100" s="77">
        <f>IF(H7100&lt;Variables!$G$13,1,0)</f>
        <v>1</v>
      </c>
      <c r="AO7100" s="77">
        <f>IF(R7100&lt;Variables!$G$12,0,1)</f>
        <v>1</v>
      </c>
      <c r="AP7100" s="78">
        <f t="shared" si="225"/>
        <v>1</v>
      </c>
      <c r="AQ7100" s="77">
        <f>IF(V7100&lt;Variables!$G$15,1,0)</f>
        <v>1</v>
      </c>
      <c r="AR7100" s="77">
        <v>0</v>
      </c>
      <c r="AS7100" s="77">
        <v>0</v>
      </c>
      <c r="AT7100" s="77">
        <v>1</v>
      </c>
      <c r="AU7100" s="77">
        <v>0</v>
      </c>
      <c r="BA7100" s="77">
        <v>-2.25</v>
      </c>
    </row>
    <row r="7101" spans="3:53" x14ac:dyDescent="0.25">
      <c r="C7101" s="77" t="s">
        <v>806</v>
      </c>
      <c r="D7101" s="77" t="s">
        <v>752</v>
      </c>
      <c r="E7101" s="77">
        <v>0.22</v>
      </c>
      <c r="F7101" s="77">
        <v>12.39</v>
      </c>
      <c r="G7101" s="77">
        <v>-6.25</v>
      </c>
      <c r="H7101" s="77">
        <v>-99999</v>
      </c>
      <c r="I7101" s="77">
        <v>43663.165000000001</v>
      </c>
      <c r="J7101" s="77" t="s">
        <v>75</v>
      </c>
      <c r="L7101" s="77">
        <v>-99999</v>
      </c>
      <c r="M7101" s="77">
        <v>-99999</v>
      </c>
      <c r="N7101" s="77">
        <v>0.22500000000000001</v>
      </c>
      <c r="O7101" s="77">
        <v>0</v>
      </c>
      <c r="P7101" s="77">
        <v>35038</v>
      </c>
      <c r="Q7101" s="77">
        <v>20414</v>
      </c>
      <c r="R7101" s="77">
        <v>1.72</v>
      </c>
      <c r="S7101" s="77">
        <v>24.73</v>
      </c>
      <c r="T7101" s="77">
        <v>7.694</v>
      </c>
      <c r="U7101" s="77">
        <v>14.941599999999999</v>
      </c>
      <c r="V7101" s="77">
        <v>-99999</v>
      </c>
      <c r="AC7101" s="77">
        <v>0.22</v>
      </c>
      <c r="AD7101" s="77">
        <v>0.2</v>
      </c>
      <c r="AH7101" s="77">
        <f>IF(AND(M7101&lt;Variables!$G$6,M7101&gt;Variables!$G$5),0,1)</f>
        <v>1</v>
      </c>
      <c r="AI7101" s="77">
        <f t="shared" si="224"/>
        <v>1</v>
      </c>
      <c r="AJ7101" s="77">
        <f>IF(I7101&gt;Variables!$G$7,0,1)</f>
        <v>0</v>
      </c>
      <c r="AK7101" s="77">
        <f>IF(F7101&gt;Variables!$G$8,0,1)</f>
        <v>0</v>
      </c>
      <c r="AL7101" s="77">
        <f>IF(G7101&gt;Variables!$G$9,0,1)</f>
        <v>1</v>
      </c>
      <c r="AM7101" s="77">
        <f>IF(AND(K7101&gt;Variables!$G$10,K7101&lt;Variables!$G$11),0,1)</f>
        <v>1</v>
      </c>
      <c r="AN7101" s="77">
        <f>IF(H7101&lt;Variables!$G$13,1,0)</f>
        <v>1</v>
      </c>
      <c r="AO7101" s="77">
        <f>IF(R7101&lt;Variables!$G$12,0,1)</f>
        <v>0</v>
      </c>
      <c r="AP7101" s="78">
        <f t="shared" si="225"/>
        <v>1</v>
      </c>
      <c r="AQ7101" s="77">
        <f>IF(V7101&lt;Variables!$G$15,1,0)</f>
        <v>1</v>
      </c>
      <c r="AR7101" s="77">
        <v>0</v>
      </c>
      <c r="AS7101" s="77">
        <v>0</v>
      </c>
      <c r="AT7101" s="77">
        <v>1</v>
      </c>
      <c r="AU7101" s="77">
        <v>0</v>
      </c>
      <c r="BA7101" s="77">
        <v>-2.25</v>
      </c>
    </row>
    <row r="7102" spans="3:53" x14ac:dyDescent="0.25">
      <c r="C7102" s="77" t="s">
        <v>806</v>
      </c>
      <c r="D7102" s="77" t="s">
        <v>451</v>
      </c>
      <c r="E7102" s="77">
        <v>23.57</v>
      </c>
      <c r="F7102" s="77">
        <v>9.4499999999999993</v>
      </c>
      <c r="G7102" s="77">
        <v>7.35</v>
      </c>
      <c r="H7102" s="77">
        <v>12530</v>
      </c>
      <c r="I7102" s="77">
        <v>15.153</v>
      </c>
      <c r="J7102" s="77" t="s">
        <v>74</v>
      </c>
      <c r="K7102" s="77">
        <v>47.79</v>
      </c>
      <c r="L7102" s="77">
        <v>23.52332777777778</v>
      </c>
      <c r="M7102" s="77">
        <v>-9.916869755058208E-2</v>
      </c>
      <c r="N7102" s="77">
        <v>23.50517872340426</v>
      </c>
      <c r="O7102" s="77">
        <v>-2.203226559217741E-2</v>
      </c>
      <c r="P7102" s="77">
        <v>884643</v>
      </c>
      <c r="Q7102" s="77">
        <v>1175000</v>
      </c>
      <c r="R7102" s="77">
        <v>0.75</v>
      </c>
      <c r="S7102" s="77">
        <v>24.73</v>
      </c>
      <c r="T7102" s="77">
        <v>7.694</v>
      </c>
      <c r="U7102" s="77">
        <v>14.941599999999999</v>
      </c>
      <c r="V7102" s="77">
        <v>2.3460498439075721</v>
      </c>
      <c r="AC7102" s="77">
        <v>23.59</v>
      </c>
      <c r="AD7102" s="77">
        <v>23.22</v>
      </c>
      <c r="AH7102" s="77">
        <f>IF(AND(M7102&lt;Variables!$G$6,M7102&gt;Variables!$G$5),0,1)</f>
        <v>1</v>
      </c>
      <c r="AI7102" s="77">
        <f t="shared" si="224"/>
        <v>0</v>
      </c>
      <c r="AJ7102" s="77">
        <f>IF(I7102&gt;Variables!$G$7,0,1)</f>
        <v>1</v>
      </c>
      <c r="AK7102" s="77">
        <f>IF(F7102&gt;Variables!$G$8,0,1)</f>
        <v>0</v>
      </c>
      <c r="AL7102" s="77">
        <f>IF(G7102&gt;Variables!$G$9,0,1)</f>
        <v>1</v>
      </c>
      <c r="AM7102" s="77">
        <f>IF(AND(K7102&gt;Variables!$G$10,K7102&lt;Variables!$G$11),0,1)</f>
        <v>1</v>
      </c>
      <c r="AN7102" s="77">
        <f>IF(H7102&lt;Variables!$G$13,1,0)</f>
        <v>0</v>
      </c>
      <c r="AO7102" s="77">
        <f>IF(R7102&lt;Variables!$G$12,0,1)</f>
        <v>0</v>
      </c>
      <c r="AP7102" s="78">
        <f t="shared" si="225"/>
        <v>0</v>
      </c>
      <c r="AQ7102" s="77">
        <f>IF(V7102&lt;Variables!$G$15,1,0)</f>
        <v>1</v>
      </c>
      <c r="AR7102" s="77">
        <v>0</v>
      </c>
      <c r="AS7102" s="77">
        <v>1</v>
      </c>
      <c r="AT7102" s="77">
        <v>0</v>
      </c>
      <c r="AU7102" s="77">
        <v>0</v>
      </c>
      <c r="BA7102" s="77">
        <v>-0.16</v>
      </c>
    </row>
    <row r="7103" spans="3:53" x14ac:dyDescent="0.25">
      <c r="C7103" s="77" t="s">
        <v>806</v>
      </c>
      <c r="D7103" s="77" t="s">
        <v>497</v>
      </c>
      <c r="E7103" s="77">
        <v>4.8499999999999996</v>
      </c>
      <c r="F7103" s="77">
        <v>19.12</v>
      </c>
      <c r="G7103" s="77">
        <v>14.3</v>
      </c>
      <c r="H7103" s="77">
        <v>41.09</v>
      </c>
      <c r="I7103" s="77">
        <v>-16.414000000000001</v>
      </c>
      <c r="J7103" s="77" t="s">
        <v>74</v>
      </c>
      <c r="K7103" s="77">
        <v>43.92</v>
      </c>
      <c r="L7103" s="77">
        <v>4.8833749999999991</v>
      </c>
      <c r="M7103" s="77">
        <v>-0.52576343205260279</v>
      </c>
      <c r="N7103" s="77">
        <v>4.9519820000000001</v>
      </c>
      <c r="O7103" s="77">
        <v>-1.903924529612582</v>
      </c>
      <c r="P7103" s="77">
        <v>4520000</v>
      </c>
      <c r="Q7103" s="77">
        <v>49940</v>
      </c>
      <c r="R7103" s="77">
        <v>90.51</v>
      </c>
      <c r="S7103" s="77">
        <v>24.73</v>
      </c>
      <c r="T7103" s="77">
        <v>7.694</v>
      </c>
      <c r="U7103" s="77">
        <v>14.941599999999999</v>
      </c>
      <c r="V7103" s="77">
        <v>2.3084491480994189</v>
      </c>
      <c r="AC7103" s="77">
        <v>5.39</v>
      </c>
      <c r="AD7103" s="77">
        <v>4.8361000000000001</v>
      </c>
      <c r="AH7103" s="77">
        <f>IF(AND(M7103&lt;Variables!$G$6,M7103&gt;Variables!$G$5),0,1)</f>
        <v>1</v>
      </c>
      <c r="AI7103" s="77">
        <f t="shared" si="224"/>
        <v>1</v>
      </c>
      <c r="AJ7103" s="77">
        <f>IF(I7103&gt;Variables!$G$7,0,1)</f>
        <v>1</v>
      </c>
      <c r="AK7103" s="77">
        <f>IF(F7103&gt;Variables!$G$8,0,1)</f>
        <v>0</v>
      </c>
      <c r="AL7103" s="77">
        <f>IF(G7103&gt;Variables!$G$9,0,1)</f>
        <v>0</v>
      </c>
      <c r="AM7103" s="77">
        <f>IF(AND(K7103&gt;Variables!$G$10,K7103&lt;Variables!$G$11),0,1)</f>
        <v>1</v>
      </c>
      <c r="AN7103" s="77">
        <f>IF(H7103&lt;Variables!$G$13,1,0)</f>
        <v>1</v>
      </c>
      <c r="AO7103" s="77">
        <f>IF(R7103&lt;Variables!$G$12,0,1)</f>
        <v>1</v>
      </c>
      <c r="AP7103" s="78">
        <f t="shared" si="225"/>
        <v>0</v>
      </c>
      <c r="AQ7103" s="77">
        <f>IF(V7103&lt;Variables!$G$15,1,0)</f>
        <v>1</v>
      </c>
      <c r="AR7103" s="77">
        <v>1</v>
      </c>
      <c r="AS7103" s="77">
        <v>0</v>
      </c>
      <c r="AT7103" s="77">
        <v>0</v>
      </c>
      <c r="AU7103" s="77">
        <v>0</v>
      </c>
      <c r="BA7103" s="77">
        <v>2</v>
      </c>
    </row>
    <row r="7104" spans="3:53" x14ac:dyDescent="0.25">
      <c r="C7104" s="77" t="s">
        <v>806</v>
      </c>
      <c r="D7104" s="77" t="s">
        <v>517</v>
      </c>
      <c r="E7104" s="77">
        <v>3.86</v>
      </c>
      <c r="F7104" s="77">
        <v>34.1</v>
      </c>
      <c r="G7104" s="77">
        <v>-0.46</v>
      </c>
      <c r="H7104" s="77">
        <v>-99999</v>
      </c>
      <c r="I7104" s="77">
        <v>0.875</v>
      </c>
      <c r="J7104" s="77" t="s">
        <v>74</v>
      </c>
      <c r="K7104" s="77">
        <v>-99999</v>
      </c>
      <c r="L7104" s="77">
        <v>-99999</v>
      </c>
      <c r="M7104" s="77">
        <v>-99999</v>
      </c>
      <c r="N7104" s="77">
        <v>-99999</v>
      </c>
      <c r="O7104" s="77">
        <v>-99999</v>
      </c>
      <c r="P7104" s="77">
        <v>40000</v>
      </c>
      <c r="Q7104" s="77">
        <v>0</v>
      </c>
      <c r="R7104" s="77">
        <v>1</v>
      </c>
      <c r="S7104" s="77">
        <v>24.73</v>
      </c>
      <c r="T7104" s="77">
        <v>7.694</v>
      </c>
      <c r="U7104" s="77">
        <v>14.941599999999999</v>
      </c>
      <c r="V7104" s="77">
        <v>-99999</v>
      </c>
      <c r="AC7104" s="77">
        <v>-99999</v>
      </c>
      <c r="AD7104" s="77">
        <v>-99999</v>
      </c>
      <c r="AH7104" s="77">
        <f>IF(AND(M7104&lt;Variables!$G$6,M7104&gt;Variables!$G$5),0,1)</f>
        <v>1</v>
      </c>
      <c r="AI7104" s="77">
        <f t="shared" si="224"/>
        <v>1</v>
      </c>
      <c r="AJ7104" s="77">
        <f>IF(I7104&gt;Variables!$G$7,0,1)</f>
        <v>1</v>
      </c>
      <c r="AK7104" s="77">
        <f>IF(F7104&gt;Variables!$G$8,0,1)</f>
        <v>0</v>
      </c>
      <c r="AL7104" s="77">
        <f>IF(G7104&gt;Variables!$G$9,0,1)</f>
        <v>1</v>
      </c>
      <c r="AM7104" s="77">
        <f>IF(AND(K7104&gt;Variables!$G$10,K7104&lt;Variables!$G$11),0,1)</f>
        <v>1</v>
      </c>
      <c r="AN7104" s="77">
        <f>IF(H7104&lt;Variables!$G$13,1,0)</f>
        <v>1</v>
      </c>
      <c r="AO7104" s="77">
        <f>IF(R7104&lt;Variables!$G$12,0,1)</f>
        <v>0</v>
      </c>
      <c r="AP7104" s="78">
        <f t="shared" si="225"/>
        <v>0</v>
      </c>
      <c r="AQ7104" s="77">
        <f>IF(V7104&lt;Variables!$G$15,1,0)</f>
        <v>1</v>
      </c>
      <c r="AR7104" s="77">
        <v>0</v>
      </c>
      <c r="AS7104" s="77">
        <v>0</v>
      </c>
      <c r="AT7104" s="77">
        <v>0</v>
      </c>
      <c r="AU7104" s="77">
        <v>0</v>
      </c>
      <c r="BA7104" s="77">
        <v>0</v>
      </c>
    </row>
    <row r="7105" spans="3:53" x14ac:dyDescent="0.25">
      <c r="C7105" s="77" t="s">
        <v>806</v>
      </c>
      <c r="D7105" s="77" t="s">
        <v>83</v>
      </c>
      <c r="E7105" s="77">
        <v>31.01</v>
      </c>
      <c r="F7105" s="77">
        <v>6.91</v>
      </c>
      <c r="G7105" s="77">
        <v>3.21</v>
      </c>
      <c r="H7105" s="77">
        <v>26840</v>
      </c>
      <c r="I7105" s="77">
        <v>38.598999999999997</v>
      </c>
      <c r="J7105" s="77" t="s">
        <v>75</v>
      </c>
      <c r="K7105" s="77">
        <v>44</v>
      </c>
      <c r="L7105" s="77">
        <v>30.96855</v>
      </c>
      <c r="M7105" s="77">
        <v>-0.1890627749765498</v>
      </c>
      <c r="N7105" s="77">
        <v>30.992032000000009</v>
      </c>
      <c r="O7105" s="77">
        <v>-0.26468738803576591</v>
      </c>
      <c r="P7105" s="77">
        <v>8805000</v>
      </c>
      <c r="Q7105" s="77">
        <v>14015000</v>
      </c>
      <c r="R7105" s="77">
        <v>0.63</v>
      </c>
      <c r="S7105" s="77">
        <v>24.73</v>
      </c>
      <c r="T7105" s="77">
        <v>7.694</v>
      </c>
      <c r="U7105" s="77">
        <v>14.941599999999999</v>
      </c>
      <c r="V7105" s="77">
        <v>2.3064795523845971</v>
      </c>
      <c r="AC7105" s="77">
        <v>31.29</v>
      </c>
      <c r="AD7105" s="77">
        <v>30.785</v>
      </c>
      <c r="AH7105" s="77">
        <f>IF(AND(M7105&lt;Variables!$G$6,M7105&gt;Variables!$G$5),0,1)</f>
        <v>1</v>
      </c>
      <c r="AI7105" s="77">
        <f t="shared" si="224"/>
        <v>1</v>
      </c>
      <c r="AJ7105" s="77">
        <f>IF(I7105&gt;Variables!$G$7,0,1)</f>
        <v>1</v>
      </c>
      <c r="AK7105" s="77">
        <f>IF(F7105&gt;Variables!$G$8,0,1)</f>
        <v>1</v>
      </c>
      <c r="AL7105" s="77">
        <f>IF(G7105&gt;Variables!$G$9,0,1)</f>
        <v>1</v>
      </c>
      <c r="AM7105" s="77">
        <f>IF(AND(K7105&gt;Variables!$G$10,K7105&lt;Variables!$G$11),0,1)</f>
        <v>1</v>
      </c>
      <c r="AN7105" s="77">
        <f>IF(H7105&lt;Variables!$G$13,1,0)</f>
        <v>0</v>
      </c>
      <c r="AO7105" s="77">
        <f>IF(R7105&lt;Variables!$G$12,0,1)</f>
        <v>0</v>
      </c>
      <c r="AP7105" s="78">
        <f t="shared" si="225"/>
        <v>1</v>
      </c>
      <c r="AQ7105" s="77">
        <f>IF(V7105&lt;Variables!$G$15,1,0)</f>
        <v>1</v>
      </c>
      <c r="AR7105" s="77">
        <v>0</v>
      </c>
      <c r="AS7105" s="77">
        <v>1</v>
      </c>
      <c r="AT7105" s="77">
        <v>0</v>
      </c>
      <c r="AU7105" s="77">
        <v>0</v>
      </c>
      <c r="BA7105" s="77">
        <v>0.32</v>
      </c>
    </row>
    <row r="7106" spans="3:53" x14ac:dyDescent="0.25">
      <c r="C7106" s="77" t="s">
        <v>806</v>
      </c>
      <c r="D7106" s="77" t="s">
        <v>805</v>
      </c>
      <c r="E7106" s="77">
        <v>19.55</v>
      </c>
      <c r="F7106" s="77">
        <v>28.9</v>
      </c>
      <c r="G7106" s="77">
        <v>-99999</v>
      </c>
      <c r="H7106" s="77">
        <v>-99999</v>
      </c>
      <c r="I7106" s="77">
        <v>-99999</v>
      </c>
      <c r="J7106" s="77" t="s">
        <v>75</v>
      </c>
      <c r="K7106" s="77">
        <v>-99999</v>
      </c>
      <c r="L7106" s="77">
        <v>19.455075000000001</v>
      </c>
      <c r="M7106" s="77">
        <v>-514099.56052598101</v>
      </c>
      <c r="N7106" s="77">
        <v>19.518395833333329</v>
      </c>
      <c r="O7106" s="77">
        <v>-512432.06280826958</v>
      </c>
      <c r="P7106" s="77">
        <v>3550000</v>
      </c>
      <c r="S7106" s="77">
        <v>24.73</v>
      </c>
      <c r="T7106" s="77">
        <v>7.694</v>
      </c>
      <c r="U7106" s="77">
        <v>14.941599999999999</v>
      </c>
      <c r="V7106" s="77">
        <v>-99999</v>
      </c>
      <c r="AC7106" s="77">
        <v>20.5</v>
      </c>
      <c r="AD7106" s="77">
        <v>18.760000000000002</v>
      </c>
      <c r="AH7106" s="77">
        <f>IF(AND(M7106&lt;Variables!$G$6,M7106&gt;Variables!$G$5),0,1)</f>
        <v>1</v>
      </c>
      <c r="AI7106" s="77">
        <f t="shared" si="224"/>
        <v>1</v>
      </c>
      <c r="AJ7106" s="77">
        <f>IF(I7106&gt;Variables!$G$7,0,1)</f>
        <v>1</v>
      </c>
      <c r="AK7106" s="77">
        <f>IF(F7106&gt;Variables!$G$8,0,1)</f>
        <v>0</v>
      </c>
      <c r="AL7106" s="77">
        <f>IF(G7106&gt;Variables!$G$9,0,1)</f>
        <v>1</v>
      </c>
      <c r="AM7106" s="77">
        <f>IF(AND(K7106&gt;Variables!$G$10,K7106&lt;Variables!$G$11),0,1)</f>
        <v>1</v>
      </c>
      <c r="AN7106" s="77">
        <f>IF(H7106&lt;Variables!$G$13,1,0)</f>
        <v>1</v>
      </c>
      <c r="AO7106" s="77">
        <f>IF(R7106&lt;Variables!$G$12,0,1)</f>
        <v>0</v>
      </c>
      <c r="AP7106" s="78">
        <f t="shared" si="225"/>
        <v>1</v>
      </c>
      <c r="AQ7106" s="77">
        <f>IF(V7106&lt;Variables!$G$15,1,0)</f>
        <v>1</v>
      </c>
      <c r="AR7106" s="77">
        <v>0</v>
      </c>
      <c r="AS7106" s="77">
        <v>0</v>
      </c>
      <c r="AT7106" s="77">
        <v>1</v>
      </c>
      <c r="AU7106" s="77">
        <v>0</v>
      </c>
      <c r="BA7106" s="77">
        <v>-1.2</v>
      </c>
    </row>
    <row r="7107" spans="3:53" x14ac:dyDescent="0.25">
      <c r="C7107" s="77" t="s">
        <v>806</v>
      </c>
      <c r="D7107" s="77" t="s">
        <v>524</v>
      </c>
      <c r="E7107" s="77">
        <v>7.57</v>
      </c>
      <c r="F7107" s="77">
        <v>27.3</v>
      </c>
      <c r="G7107" s="77">
        <v>25.78</v>
      </c>
      <c r="H7107" s="77">
        <v>208.66</v>
      </c>
      <c r="I7107" s="77">
        <v>-8.83</v>
      </c>
      <c r="J7107" s="77" t="s">
        <v>75</v>
      </c>
      <c r="K7107" s="77">
        <v>32.04</v>
      </c>
      <c r="L7107" s="77">
        <v>7.9175500000000003</v>
      </c>
      <c r="M7107" s="77">
        <v>-3.2529002027142249</v>
      </c>
      <c r="N7107" s="77">
        <v>8.0990800000000007</v>
      </c>
      <c r="O7107" s="77">
        <v>-5.4213564997505959</v>
      </c>
      <c r="P7107" s="77">
        <v>106730000</v>
      </c>
      <c r="Q7107" s="77">
        <v>18770000</v>
      </c>
      <c r="R7107" s="77">
        <v>5.69</v>
      </c>
      <c r="S7107" s="77">
        <v>24.73</v>
      </c>
      <c r="T7107" s="77">
        <v>7.694</v>
      </c>
      <c r="U7107" s="77">
        <v>14.941599999999999</v>
      </c>
      <c r="V7107" s="77">
        <v>2.0967868161640908</v>
      </c>
      <c r="AC7107" s="77">
        <v>8.08</v>
      </c>
      <c r="AD7107" s="77">
        <v>7.22</v>
      </c>
      <c r="AH7107" s="77">
        <f>IF(AND(M7107&lt;Variables!$G$6,M7107&gt;Variables!$G$5),0,1)</f>
        <v>0</v>
      </c>
      <c r="AI7107" s="77">
        <f t="shared" si="224"/>
        <v>1</v>
      </c>
      <c r="AJ7107" s="77">
        <f>IF(I7107&gt;Variables!$G$7,0,1)</f>
        <v>1</v>
      </c>
      <c r="AK7107" s="77">
        <f>IF(F7107&gt;Variables!$G$8,0,1)</f>
        <v>0</v>
      </c>
      <c r="AL7107" s="77">
        <f>IF(G7107&gt;Variables!$G$9,0,1)</f>
        <v>0</v>
      </c>
      <c r="AM7107" s="77">
        <f>IF(AND(K7107&gt;Variables!$G$10,K7107&lt;Variables!$G$11),0,1)</f>
        <v>1</v>
      </c>
      <c r="AN7107" s="77">
        <f>IF(H7107&lt;Variables!$G$13,1,0)</f>
        <v>1</v>
      </c>
      <c r="AO7107" s="77">
        <f>IF(R7107&lt;Variables!$G$12,0,1)</f>
        <v>1</v>
      </c>
      <c r="AP7107" s="78">
        <f t="shared" si="225"/>
        <v>1</v>
      </c>
      <c r="AQ7107" s="77">
        <f>IF(V7107&lt;Variables!$G$15,1,0)</f>
        <v>1</v>
      </c>
      <c r="AR7107" s="77">
        <v>1</v>
      </c>
      <c r="AS7107" s="77">
        <v>0</v>
      </c>
      <c r="AT7107" s="77">
        <v>0</v>
      </c>
      <c r="AU7107" s="77">
        <v>0</v>
      </c>
      <c r="BA7107" s="77">
        <v>2</v>
      </c>
    </row>
    <row r="7108" spans="3:53" x14ac:dyDescent="0.25">
      <c r="C7108" s="77" t="s">
        <v>806</v>
      </c>
      <c r="D7108" s="77" t="s">
        <v>502</v>
      </c>
      <c r="E7108" s="77">
        <v>16.079999999999998</v>
      </c>
      <c r="F7108" s="77">
        <v>21.68</v>
      </c>
      <c r="G7108" s="77">
        <v>16.809999999999999</v>
      </c>
      <c r="H7108" s="77">
        <v>512.29999999999995</v>
      </c>
      <c r="I7108" s="77">
        <v>295.72500000000002</v>
      </c>
      <c r="J7108" s="77" t="s">
        <v>75</v>
      </c>
      <c r="K7108" s="77">
        <v>53.15</v>
      </c>
      <c r="L7108" s="77">
        <v>16.066657894736839</v>
      </c>
      <c r="M7108" s="77">
        <v>0.33200498580748888</v>
      </c>
      <c r="N7108" s="77">
        <v>15.851840816326529</v>
      </c>
      <c r="O7108" s="77">
        <v>1.691659579354863</v>
      </c>
      <c r="P7108" s="77">
        <v>7250000</v>
      </c>
      <c r="Q7108" s="77">
        <v>311380</v>
      </c>
      <c r="R7108" s="77">
        <v>23.28</v>
      </c>
      <c r="S7108" s="77">
        <v>24.73</v>
      </c>
      <c r="T7108" s="77">
        <v>7.694</v>
      </c>
      <c r="U7108" s="77">
        <v>14.941599999999999</v>
      </c>
      <c r="V7108" s="77">
        <v>2.387981554612117</v>
      </c>
      <c r="AC7108" s="77">
        <v>16.61</v>
      </c>
      <c r="AD7108" s="77">
        <v>15.6</v>
      </c>
      <c r="AH7108" s="77">
        <f>IF(AND(M7108&lt;Variables!$G$6,M7108&gt;Variables!$G$5),0,1)</f>
        <v>1</v>
      </c>
      <c r="AI7108" s="77">
        <f t="shared" si="224"/>
        <v>0</v>
      </c>
      <c r="AJ7108" s="77">
        <f>IF(I7108&gt;Variables!$G$7,0,1)</f>
        <v>0</v>
      </c>
      <c r="AK7108" s="77">
        <f>IF(F7108&gt;Variables!$G$8,0,1)</f>
        <v>0</v>
      </c>
      <c r="AL7108" s="77">
        <f>IF(G7108&gt;Variables!$G$9,0,1)</f>
        <v>0</v>
      </c>
      <c r="AM7108" s="77">
        <f>IF(AND(K7108&gt;Variables!$G$10,K7108&lt;Variables!$G$11),0,1)</f>
        <v>1</v>
      </c>
      <c r="AN7108" s="77">
        <f>IF(H7108&lt;Variables!$G$13,1,0)</f>
        <v>1</v>
      </c>
      <c r="AO7108" s="77">
        <f>IF(R7108&lt;Variables!$G$12,0,1)</f>
        <v>1</v>
      </c>
      <c r="AP7108" s="78">
        <f t="shared" si="225"/>
        <v>1</v>
      </c>
      <c r="AQ7108" s="77">
        <f>IF(V7108&lt;Variables!$G$15,1,0)</f>
        <v>1</v>
      </c>
      <c r="AR7108" s="77">
        <v>0</v>
      </c>
      <c r="AS7108" s="77">
        <v>0</v>
      </c>
      <c r="AT7108" s="77">
        <v>1</v>
      </c>
      <c r="AU7108" s="77">
        <v>0</v>
      </c>
      <c r="BA7108" s="77">
        <v>-2.25</v>
      </c>
    </row>
    <row r="7109" spans="3:53" x14ac:dyDescent="0.25">
      <c r="C7109" s="77" t="s">
        <v>806</v>
      </c>
      <c r="D7109" s="77" t="s">
        <v>802</v>
      </c>
      <c r="E7109" s="77">
        <v>14.69</v>
      </c>
      <c r="F7109" s="77">
        <v>7.93</v>
      </c>
      <c r="G7109" s="77">
        <v>0.9</v>
      </c>
      <c r="H7109" s="77">
        <v>-99999</v>
      </c>
      <c r="I7109" s="77">
        <v>16.914999999999999</v>
      </c>
      <c r="J7109" s="77" t="s">
        <v>74</v>
      </c>
      <c r="K7109" s="77">
        <v>55.27</v>
      </c>
      <c r="L7109" s="77">
        <v>14.57</v>
      </c>
      <c r="M7109" s="77">
        <v>0</v>
      </c>
      <c r="N7109" s="77">
        <v>14.59</v>
      </c>
      <c r="O7109" s="77">
        <v>-0.1370801919122536</v>
      </c>
      <c r="P7109" s="77">
        <v>15409</v>
      </c>
      <c r="Q7109" s="77">
        <v>28687</v>
      </c>
      <c r="R7109" s="77">
        <v>0.54</v>
      </c>
      <c r="S7109" s="77">
        <v>24.73</v>
      </c>
      <c r="T7109" s="77">
        <v>7.694</v>
      </c>
      <c r="U7109" s="77">
        <v>14.941599999999999</v>
      </c>
      <c r="V7109" s="77">
        <v>2.4215971999999999</v>
      </c>
      <c r="AC7109" s="77">
        <v>14.7</v>
      </c>
      <c r="AD7109" s="77">
        <v>14.61</v>
      </c>
      <c r="AH7109" s="77">
        <f>IF(AND(M7109&lt;Variables!$G$6,M7109&gt;Variables!$G$5),0,1)</f>
        <v>1</v>
      </c>
      <c r="AI7109" s="77">
        <f t="shared" si="224"/>
        <v>1</v>
      </c>
      <c r="AJ7109" s="77">
        <f>IF(I7109&gt;Variables!$G$7,0,1)</f>
        <v>1</v>
      </c>
      <c r="AK7109" s="77">
        <f>IF(F7109&gt;Variables!$G$8,0,1)</f>
        <v>1</v>
      </c>
      <c r="AL7109" s="77">
        <f>IF(G7109&gt;Variables!$G$9,0,1)</f>
        <v>1</v>
      </c>
      <c r="AM7109" s="77">
        <f>IF(AND(K7109&gt;Variables!$G$10,K7109&lt;Variables!$G$11),0,1)</f>
        <v>1</v>
      </c>
      <c r="AN7109" s="77">
        <f>IF(H7109&lt;Variables!$G$13,1,0)</f>
        <v>1</v>
      </c>
      <c r="AO7109" s="77">
        <f>IF(R7109&lt;Variables!$G$12,0,1)</f>
        <v>0</v>
      </c>
      <c r="AP7109" s="78">
        <f t="shared" si="225"/>
        <v>0</v>
      </c>
      <c r="AQ7109" s="77">
        <f>IF(V7109&lt;Variables!$G$15,1,0)</f>
        <v>1</v>
      </c>
      <c r="AR7109" s="77">
        <v>0</v>
      </c>
      <c r="AS7109" s="77">
        <v>0</v>
      </c>
      <c r="AT7109" s="77">
        <v>0</v>
      </c>
      <c r="AU7109" s="77">
        <v>0</v>
      </c>
      <c r="BA7109" s="77">
        <v>0</v>
      </c>
    </row>
    <row r="7110" spans="3:53" x14ac:dyDescent="0.25">
      <c r="C7110" s="77" t="s">
        <v>806</v>
      </c>
      <c r="D7110" s="77" t="s">
        <v>542</v>
      </c>
      <c r="E7110" s="77">
        <v>2.7</v>
      </c>
      <c r="F7110" s="77">
        <v>14.55</v>
      </c>
      <c r="G7110" s="77">
        <v>10.25</v>
      </c>
      <c r="H7110" s="77">
        <v>183.99</v>
      </c>
      <c r="I7110" s="77">
        <v>186.26599999999999</v>
      </c>
      <c r="J7110" s="77" t="s">
        <v>75</v>
      </c>
      <c r="K7110" s="77">
        <v>44.61</v>
      </c>
      <c r="L7110" s="77">
        <v>2.7124176470588242</v>
      </c>
      <c r="M7110" s="77">
        <v>-0.82648212686317157</v>
      </c>
      <c r="N7110" s="77">
        <v>2.6938238095238098</v>
      </c>
      <c r="O7110" s="77">
        <v>-0.14194727622092829</v>
      </c>
      <c r="P7110" s="77">
        <v>1990000</v>
      </c>
      <c r="Q7110" s="77">
        <v>2950000</v>
      </c>
      <c r="R7110" s="77">
        <v>0.67</v>
      </c>
      <c r="S7110" s="77">
        <v>24.73</v>
      </c>
      <c r="T7110" s="77">
        <v>7.694</v>
      </c>
      <c r="U7110" s="77">
        <v>14.941599999999999</v>
      </c>
      <c r="V7110" s="77">
        <v>2.3197828500374089</v>
      </c>
      <c r="AC7110" s="77">
        <v>2.7299000000000002</v>
      </c>
      <c r="AD7110" s="77">
        <v>2.64</v>
      </c>
      <c r="AH7110" s="77">
        <f>IF(AND(M7110&lt;Variables!$G$6,M7110&gt;Variables!$G$5),0,1)</f>
        <v>1</v>
      </c>
      <c r="AI7110" s="77">
        <f t="shared" si="224"/>
        <v>0</v>
      </c>
      <c r="AJ7110" s="77">
        <f>IF(I7110&gt;Variables!$G$7,0,1)</f>
        <v>0</v>
      </c>
      <c r="AK7110" s="77">
        <f>IF(F7110&gt;Variables!$G$8,0,1)</f>
        <v>0</v>
      </c>
      <c r="AL7110" s="77">
        <f>IF(G7110&gt;Variables!$G$9,0,1)</f>
        <v>1</v>
      </c>
      <c r="AM7110" s="77">
        <f>IF(AND(K7110&gt;Variables!$G$10,K7110&lt;Variables!$G$11),0,1)</f>
        <v>1</v>
      </c>
      <c r="AN7110" s="77">
        <f>IF(H7110&lt;Variables!$G$13,1,0)</f>
        <v>1</v>
      </c>
      <c r="AO7110" s="77">
        <f>IF(R7110&lt;Variables!$G$12,0,1)</f>
        <v>0</v>
      </c>
      <c r="AP7110" s="78">
        <f t="shared" si="225"/>
        <v>1</v>
      </c>
      <c r="AQ7110" s="77">
        <f>IF(V7110&lt;Variables!$G$15,1,0)</f>
        <v>1</v>
      </c>
      <c r="AR7110" s="77">
        <v>0</v>
      </c>
      <c r="AS7110" s="77">
        <v>0</v>
      </c>
      <c r="AT7110" s="77">
        <v>1</v>
      </c>
      <c r="AU7110" s="77">
        <v>0</v>
      </c>
      <c r="BA7110" s="77">
        <v>-1.83</v>
      </c>
    </row>
    <row r="7111" spans="3:53" x14ac:dyDescent="0.25">
      <c r="C7111" s="77" t="s">
        <v>807</v>
      </c>
      <c r="D7111" s="77" t="s">
        <v>497</v>
      </c>
      <c r="E7111" s="77">
        <v>4.95</v>
      </c>
      <c r="F7111" s="77">
        <v>20.83</v>
      </c>
      <c r="G7111" s="77">
        <v>16.12</v>
      </c>
      <c r="H7111" s="77">
        <v>41.09</v>
      </c>
      <c r="I7111" s="77">
        <v>-15.959</v>
      </c>
      <c r="J7111" s="77" t="s">
        <v>74</v>
      </c>
      <c r="K7111" s="77">
        <v>53.41</v>
      </c>
      <c r="L7111" s="77">
        <v>4.8894736842105262</v>
      </c>
      <c r="M7111" s="77">
        <v>0.93110871905273929</v>
      </c>
      <c r="N7111" s="77">
        <v>4.9230163265306119</v>
      </c>
      <c r="O7111" s="77">
        <v>0.24342136354101629</v>
      </c>
      <c r="P7111" s="77">
        <v>4640000</v>
      </c>
      <c r="Q7111" s="77">
        <v>49940</v>
      </c>
      <c r="R7111" s="77">
        <v>92.91</v>
      </c>
      <c r="S7111" s="77">
        <v>1783.8309999999999</v>
      </c>
      <c r="T7111" s="77">
        <v>7.7569999999999997</v>
      </c>
      <c r="U7111" s="77">
        <v>718.78679999999997</v>
      </c>
      <c r="V7111" s="77">
        <v>2.3689491401507001</v>
      </c>
      <c r="AC7111" s="77">
        <v>5.39</v>
      </c>
      <c r="AD7111" s="77">
        <v>4.93</v>
      </c>
      <c r="AH7111" s="77">
        <f>IF(AND(M7111&lt;Variables!$G$6,M7111&gt;Variables!$G$5),0,1)</f>
        <v>1</v>
      </c>
      <c r="AI7111" s="77">
        <f t="shared" si="224"/>
        <v>1</v>
      </c>
      <c r="AJ7111" s="77">
        <f>IF(I7111&gt;Variables!$G$7,0,1)</f>
        <v>1</v>
      </c>
      <c r="AK7111" s="77">
        <f>IF(F7111&gt;Variables!$G$8,0,1)</f>
        <v>0</v>
      </c>
      <c r="AL7111" s="77">
        <f>IF(G7111&gt;Variables!$G$9,0,1)</f>
        <v>0</v>
      </c>
      <c r="AM7111" s="77">
        <f>IF(AND(K7111&gt;Variables!$G$10,K7111&lt;Variables!$G$11),0,1)</f>
        <v>1</v>
      </c>
      <c r="AN7111" s="77">
        <f>IF(H7111&lt;Variables!$G$13,1,0)</f>
        <v>1</v>
      </c>
      <c r="AO7111" s="77">
        <f>IF(R7111&lt;Variables!$G$12,0,1)</f>
        <v>1</v>
      </c>
      <c r="AP7111" s="78">
        <f t="shared" si="225"/>
        <v>0</v>
      </c>
      <c r="AQ7111" s="77">
        <f>IF(V7111&lt;Variables!$G$15,1,0)</f>
        <v>1</v>
      </c>
      <c r="AR7111" s="77">
        <v>1</v>
      </c>
      <c r="AS7111" s="77">
        <v>0</v>
      </c>
      <c r="AT7111" s="77">
        <v>0</v>
      </c>
      <c r="AU7111" s="77">
        <v>0</v>
      </c>
      <c r="BA7111" s="77">
        <v>2</v>
      </c>
    </row>
    <row r="7112" spans="3:53" x14ac:dyDescent="0.25">
      <c r="C7112" s="77" t="s">
        <v>807</v>
      </c>
      <c r="D7112" s="77" t="s">
        <v>525</v>
      </c>
      <c r="E7112" s="77">
        <v>1.65</v>
      </c>
      <c r="F7112" s="77">
        <v>23.63</v>
      </c>
      <c r="G7112" s="77">
        <v>20.73</v>
      </c>
      <c r="H7112" s="77">
        <v>550.02</v>
      </c>
      <c r="I7112" s="77">
        <v>-16.224</v>
      </c>
      <c r="J7112" s="77" t="s">
        <v>74</v>
      </c>
      <c r="K7112" s="77">
        <v>40.880000000000003</v>
      </c>
      <c r="L7112" s="77">
        <v>1.6702999999999999</v>
      </c>
      <c r="M7112" s="77">
        <v>-0.97587259773693236</v>
      </c>
      <c r="N7112" s="77">
        <v>1.683832</v>
      </c>
      <c r="O7112" s="77">
        <v>-1.7716731835480199</v>
      </c>
      <c r="P7112" s="77">
        <v>37250000</v>
      </c>
      <c r="Q7112" s="77">
        <v>3050000</v>
      </c>
      <c r="R7112" s="77">
        <v>12.21</v>
      </c>
      <c r="S7112" s="77">
        <v>1783.8309999999999</v>
      </c>
      <c r="T7112" s="77">
        <v>7.7569999999999997</v>
      </c>
      <c r="U7112" s="77">
        <v>718.78679999999997</v>
      </c>
      <c r="V7112" s="77">
        <v>2.2721864085733099</v>
      </c>
      <c r="AC7112" s="77">
        <v>1.9</v>
      </c>
      <c r="AD7112" s="77">
        <v>1.56</v>
      </c>
      <c r="AH7112" s="77">
        <f>IF(AND(M7112&lt;Variables!$G$6,M7112&gt;Variables!$G$5),0,1)</f>
        <v>1</v>
      </c>
      <c r="AI7112" s="77">
        <f t="shared" si="224"/>
        <v>1</v>
      </c>
      <c r="AJ7112" s="77">
        <f>IF(I7112&gt;Variables!$G$7,0,1)</f>
        <v>1</v>
      </c>
      <c r="AK7112" s="77">
        <f>IF(F7112&gt;Variables!$G$8,0,1)</f>
        <v>0</v>
      </c>
      <c r="AL7112" s="77">
        <f>IF(G7112&gt;Variables!$G$9,0,1)</f>
        <v>0</v>
      </c>
      <c r="AM7112" s="77">
        <f>IF(AND(K7112&gt;Variables!$G$10,K7112&lt;Variables!$G$11),0,1)</f>
        <v>1</v>
      </c>
      <c r="AN7112" s="77">
        <f>IF(H7112&lt;Variables!$G$13,1,0)</f>
        <v>1</v>
      </c>
      <c r="AO7112" s="77">
        <f>IF(R7112&lt;Variables!$G$12,0,1)</f>
        <v>1</v>
      </c>
      <c r="AP7112" s="78">
        <f t="shared" si="225"/>
        <v>0</v>
      </c>
      <c r="AQ7112" s="77">
        <f>IF(V7112&lt;Variables!$G$15,1,0)</f>
        <v>1</v>
      </c>
      <c r="AR7112" s="77">
        <v>0</v>
      </c>
      <c r="AS7112" s="77">
        <v>0</v>
      </c>
      <c r="AT7112" s="77">
        <v>1</v>
      </c>
      <c r="AU7112" s="77">
        <v>0</v>
      </c>
      <c r="BA7112" s="77">
        <v>-2.25</v>
      </c>
    </row>
    <row r="7113" spans="3:53" x14ac:dyDescent="0.25">
      <c r="C7113" s="77" t="s">
        <v>807</v>
      </c>
      <c r="D7113" s="77" t="s">
        <v>123</v>
      </c>
      <c r="E7113" s="77">
        <v>13.59</v>
      </c>
      <c r="F7113" s="77">
        <v>6.97</v>
      </c>
      <c r="G7113" s="77">
        <v>-2.97</v>
      </c>
      <c r="H7113" s="77">
        <v>5380</v>
      </c>
      <c r="I7113" s="77">
        <v>223.99199999999999</v>
      </c>
      <c r="J7113" s="77" t="s">
        <v>75</v>
      </c>
      <c r="K7113" s="77">
        <v>43.07</v>
      </c>
      <c r="L7113" s="77">
        <v>13.59027</v>
      </c>
      <c r="M7113" s="77">
        <v>-0.40668802017917</v>
      </c>
      <c r="N7113" s="77">
        <v>13.6143</v>
      </c>
      <c r="O7113" s="77">
        <v>-0.58247577914397475</v>
      </c>
      <c r="P7113" s="77">
        <v>110320000</v>
      </c>
      <c r="Q7113" s="77">
        <v>51236000</v>
      </c>
      <c r="R7113" s="77">
        <v>2.15</v>
      </c>
      <c r="S7113" s="77">
        <v>1783.8309999999999</v>
      </c>
      <c r="T7113" s="77">
        <v>7.7569999999999997</v>
      </c>
      <c r="U7113" s="77">
        <v>718.78679999999997</v>
      </c>
      <c r="V7113" s="77">
        <v>2.2976396995588759</v>
      </c>
      <c r="AC7113" s="77">
        <v>14.18</v>
      </c>
      <c r="AD7113" s="77">
        <v>13.31</v>
      </c>
      <c r="AH7113" s="77">
        <f>IF(AND(M7113&lt;Variables!$G$6,M7113&gt;Variables!$G$5),0,1)</f>
        <v>1</v>
      </c>
      <c r="AI7113" s="77">
        <f t="shared" si="224"/>
        <v>1</v>
      </c>
      <c r="AJ7113" s="77">
        <f>IF(I7113&gt;Variables!$G$7,0,1)</f>
        <v>0</v>
      </c>
      <c r="AK7113" s="77">
        <f>IF(F7113&gt;Variables!$G$8,0,1)</f>
        <v>1</v>
      </c>
      <c r="AL7113" s="77">
        <f>IF(G7113&gt;Variables!$G$9,0,1)</f>
        <v>1</v>
      </c>
      <c r="AM7113" s="77">
        <f>IF(AND(K7113&gt;Variables!$G$10,K7113&lt;Variables!$G$11),0,1)</f>
        <v>1</v>
      </c>
      <c r="AN7113" s="77">
        <f>IF(H7113&lt;Variables!$G$13,1,0)</f>
        <v>0</v>
      </c>
      <c r="AO7113" s="77">
        <f>IF(R7113&lt;Variables!$G$12,0,1)</f>
        <v>0</v>
      </c>
      <c r="AP7113" s="78">
        <f t="shared" si="225"/>
        <v>1</v>
      </c>
      <c r="AQ7113" s="77">
        <f>IF(V7113&lt;Variables!$G$15,1,0)</f>
        <v>1</v>
      </c>
      <c r="AR7113" s="77">
        <v>1</v>
      </c>
      <c r="AS7113" s="77">
        <v>0</v>
      </c>
      <c r="AT7113" s="77">
        <v>0</v>
      </c>
      <c r="AU7113" s="77">
        <v>0</v>
      </c>
      <c r="BA7113" s="77">
        <v>0.56000000000000005</v>
      </c>
    </row>
    <row r="7114" spans="3:53" x14ac:dyDescent="0.25">
      <c r="C7114" s="77" t="s">
        <v>807</v>
      </c>
      <c r="D7114" s="77" t="s">
        <v>488</v>
      </c>
      <c r="E7114" s="77">
        <v>6.59</v>
      </c>
      <c r="F7114" s="77">
        <v>48.44</v>
      </c>
      <c r="G7114" s="77">
        <v>-7.91</v>
      </c>
      <c r="H7114" s="77">
        <v>125.36</v>
      </c>
      <c r="I7114" s="77">
        <v>13.686</v>
      </c>
      <c r="J7114" s="77" t="s">
        <v>75</v>
      </c>
      <c r="K7114" s="77">
        <v>40.03</v>
      </c>
      <c r="L7114" s="77">
        <v>6.7177900000000008</v>
      </c>
      <c r="M7114" s="77">
        <v>-1.1579701062403129</v>
      </c>
      <c r="N7114" s="77">
        <v>6.7429019999999991</v>
      </c>
      <c r="O7114" s="77">
        <v>-1.526078830746753</v>
      </c>
      <c r="P7114" s="77">
        <v>140430000</v>
      </c>
      <c r="Q7114" s="77">
        <v>525460</v>
      </c>
      <c r="R7114" s="77">
        <v>267.25</v>
      </c>
      <c r="S7114" s="77">
        <v>1783.8309999999999</v>
      </c>
      <c r="T7114" s="77">
        <v>7.7569999999999997</v>
      </c>
      <c r="U7114" s="77">
        <v>718.78679999999997</v>
      </c>
      <c r="V7114" s="77">
        <v>2.260476172624033</v>
      </c>
      <c r="AC7114" s="77">
        <v>6.68</v>
      </c>
      <c r="AD7114" s="77">
        <v>6.1517999999999997</v>
      </c>
      <c r="AH7114" s="77">
        <f>IF(AND(M7114&lt;Variables!$G$6,M7114&gt;Variables!$G$5),0,1)</f>
        <v>0</v>
      </c>
      <c r="AI7114" s="77">
        <f t="shared" si="224"/>
        <v>1</v>
      </c>
      <c r="AJ7114" s="77">
        <f>IF(I7114&gt;Variables!$G$7,0,1)</f>
        <v>1</v>
      </c>
      <c r="AK7114" s="77">
        <f>IF(F7114&gt;Variables!$G$8,0,1)</f>
        <v>0</v>
      </c>
      <c r="AL7114" s="77">
        <f>IF(G7114&gt;Variables!$G$9,0,1)</f>
        <v>1</v>
      </c>
      <c r="AM7114" s="77">
        <f>IF(AND(K7114&gt;Variables!$G$10,K7114&lt;Variables!$G$11),0,1)</f>
        <v>1</v>
      </c>
      <c r="AN7114" s="77">
        <f>IF(H7114&lt;Variables!$G$13,1,0)</f>
        <v>1</v>
      </c>
      <c r="AO7114" s="77">
        <f>IF(R7114&lt;Variables!$G$12,0,1)</f>
        <v>1</v>
      </c>
      <c r="AP7114" s="78">
        <f t="shared" si="225"/>
        <v>1</v>
      </c>
      <c r="AQ7114" s="77">
        <f>IF(V7114&lt;Variables!$G$15,1,0)</f>
        <v>1</v>
      </c>
      <c r="AR7114" s="77">
        <v>0</v>
      </c>
      <c r="AS7114" s="77">
        <v>0</v>
      </c>
      <c r="AT7114" s="77">
        <v>1</v>
      </c>
      <c r="AU7114" s="77">
        <v>0</v>
      </c>
      <c r="BA7114" s="77">
        <v>-2.25</v>
      </c>
    </row>
    <row r="7115" spans="3:53" x14ac:dyDescent="0.25">
      <c r="C7115" s="77" t="s">
        <v>807</v>
      </c>
      <c r="D7115" s="77" t="s">
        <v>502</v>
      </c>
      <c r="E7115" s="77">
        <v>16.05</v>
      </c>
      <c r="F7115" s="77">
        <v>20.93</v>
      </c>
      <c r="G7115" s="77">
        <v>15.58</v>
      </c>
      <c r="H7115" s="77">
        <v>512.29999999999995</v>
      </c>
      <c r="I7115" s="77">
        <v>294.81700000000001</v>
      </c>
      <c r="J7115" s="77" t="s">
        <v>75</v>
      </c>
      <c r="K7115" s="77">
        <v>47.06</v>
      </c>
      <c r="L7115" s="77">
        <v>16.108550000000001</v>
      </c>
      <c r="M7115" s="77">
        <v>-0.98425991166180815</v>
      </c>
      <c r="N7115" s="77">
        <v>15.858266</v>
      </c>
      <c r="O7115" s="77">
        <v>0.57846173093577113</v>
      </c>
      <c r="P7115" s="77">
        <v>7330000</v>
      </c>
      <c r="Q7115" s="77">
        <v>311380</v>
      </c>
      <c r="R7115" s="77">
        <v>23.54</v>
      </c>
      <c r="S7115" s="77">
        <v>1783.8309999999999</v>
      </c>
      <c r="T7115" s="77">
        <v>7.7569999999999997</v>
      </c>
      <c r="U7115" s="77">
        <v>718.78679999999997</v>
      </c>
      <c r="V7115" s="77">
        <v>2.3537752823860609</v>
      </c>
      <c r="AC7115" s="77">
        <v>16.61</v>
      </c>
      <c r="AD7115" s="77">
        <v>15.6</v>
      </c>
      <c r="AH7115" s="77">
        <f>IF(AND(M7115&lt;Variables!$G$6,M7115&gt;Variables!$G$5),0,1)</f>
        <v>1</v>
      </c>
      <c r="AI7115" s="77">
        <f t="shared" si="224"/>
        <v>0</v>
      </c>
      <c r="AJ7115" s="77">
        <f>IF(I7115&gt;Variables!$G$7,0,1)</f>
        <v>0</v>
      </c>
      <c r="AK7115" s="77">
        <f>IF(F7115&gt;Variables!$G$8,0,1)</f>
        <v>0</v>
      </c>
      <c r="AL7115" s="77">
        <f>IF(G7115&gt;Variables!$G$9,0,1)</f>
        <v>0</v>
      </c>
      <c r="AM7115" s="77">
        <f>IF(AND(K7115&gt;Variables!$G$10,K7115&lt;Variables!$G$11),0,1)</f>
        <v>1</v>
      </c>
      <c r="AN7115" s="77">
        <f>IF(H7115&lt;Variables!$G$13,1,0)</f>
        <v>1</v>
      </c>
      <c r="AO7115" s="77">
        <f>IF(R7115&lt;Variables!$G$12,0,1)</f>
        <v>1</v>
      </c>
      <c r="AP7115" s="78">
        <f t="shared" si="225"/>
        <v>1</v>
      </c>
      <c r="AQ7115" s="77">
        <f>IF(V7115&lt;Variables!$G$15,1,0)</f>
        <v>1</v>
      </c>
      <c r="AR7115" s="77">
        <v>0</v>
      </c>
      <c r="AS7115" s="77">
        <v>0</v>
      </c>
      <c r="AT7115" s="77">
        <v>1</v>
      </c>
      <c r="AU7115" s="77">
        <v>0</v>
      </c>
      <c r="BA7115" s="77">
        <v>-2.25</v>
      </c>
    </row>
    <row r="7116" spans="3:53" x14ac:dyDescent="0.25">
      <c r="C7116" s="77" t="s">
        <v>807</v>
      </c>
      <c r="D7116" s="77" t="s">
        <v>83</v>
      </c>
      <c r="E7116" s="77">
        <v>31</v>
      </c>
      <c r="F7116" s="77">
        <v>6.93</v>
      </c>
      <c r="G7116" s="77">
        <v>3.31</v>
      </c>
      <c r="H7116" s="77">
        <v>26840</v>
      </c>
      <c r="I7116" s="77">
        <v>38.634</v>
      </c>
      <c r="J7116" s="77" t="s">
        <v>75</v>
      </c>
      <c r="K7116" s="77">
        <v>48.92</v>
      </c>
      <c r="L7116" s="77">
        <v>30.93292000000001</v>
      </c>
      <c r="M7116" s="77">
        <v>2.2888236868665701E-2</v>
      </c>
      <c r="N7116" s="77">
        <v>30.984596</v>
      </c>
      <c r="O7116" s="77">
        <v>-0.1439295835904994</v>
      </c>
      <c r="P7116" s="77">
        <v>8838000</v>
      </c>
      <c r="Q7116" s="77">
        <v>14015000</v>
      </c>
      <c r="R7116" s="77">
        <v>0.63</v>
      </c>
      <c r="S7116" s="77">
        <v>1783.8309999999999</v>
      </c>
      <c r="T7116" s="77">
        <v>7.7569999999999997</v>
      </c>
      <c r="U7116" s="77">
        <v>718.78679999999997</v>
      </c>
      <c r="V7116" s="77">
        <v>2.3552874951677372</v>
      </c>
      <c r="AC7116" s="77">
        <v>31.29</v>
      </c>
      <c r="AD7116" s="77">
        <v>30.785</v>
      </c>
      <c r="AH7116" s="77">
        <f>IF(AND(M7116&lt;Variables!$G$6,M7116&gt;Variables!$G$5),0,1)</f>
        <v>1</v>
      </c>
      <c r="AI7116" s="77">
        <f t="shared" si="224"/>
        <v>1</v>
      </c>
      <c r="AJ7116" s="77">
        <f>IF(I7116&gt;Variables!$G$7,0,1)</f>
        <v>1</v>
      </c>
      <c r="AK7116" s="77">
        <f>IF(F7116&gt;Variables!$G$8,0,1)</f>
        <v>1</v>
      </c>
      <c r="AL7116" s="77">
        <f>IF(G7116&gt;Variables!$G$9,0,1)</f>
        <v>1</v>
      </c>
      <c r="AM7116" s="77">
        <f>IF(AND(K7116&gt;Variables!$G$10,K7116&lt;Variables!$G$11),0,1)</f>
        <v>1</v>
      </c>
      <c r="AN7116" s="77">
        <f>IF(H7116&lt;Variables!$G$13,1,0)</f>
        <v>0</v>
      </c>
      <c r="AO7116" s="77">
        <f>IF(R7116&lt;Variables!$G$12,0,1)</f>
        <v>0</v>
      </c>
      <c r="AP7116" s="78">
        <f t="shared" si="225"/>
        <v>1</v>
      </c>
      <c r="AQ7116" s="77">
        <f>IF(V7116&lt;Variables!$G$15,1,0)</f>
        <v>1</v>
      </c>
      <c r="AR7116" s="77">
        <v>0</v>
      </c>
      <c r="AS7116" s="77">
        <v>1</v>
      </c>
      <c r="AT7116" s="77">
        <v>0</v>
      </c>
      <c r="AU7116" s="77">
        <v>0</v>
      </c>
      <c r="BA7116" s="77">
        <v>0.53</v>
      </c>
    </row>
    <row r="7117" spans="3:53" x14ac:dyDescent="0.25">
      <c r="C7117" s="77" t="s">
        <v>807</v>
      </c>
      <c r="D7117" s="77" t="s">
        <v>489</v>
      </c>
      <c r="E7117" s="77">
        <v>27.7</v>
      </c>
      <c r="F7117" s="77">
        <v>7.61</v>
      </c>
      <c r="G7117" s="77">
        <v>6.79</v>
      </c>
      <c r="H7117" s="77">
        <v>3040</v>
      </c>
      <c r="I7117" s="77">
        <v>6.3970000000000002</v>
      </c>
      <c r="J7117" s="77" t="s">
        <v>74</v>
      </c>
      <c r="K7117" s="77">
        <v>42.77</v>
      </c>
      <c r="L7117" s="77">
        <v>27.66613684210526</v>
      </c>
      <c r="M7117" s="77">
        <v>-0.1667628638164006</v>
      </c>
      <c r="N7117" s="77">
        <v>27.715510204081632</v>
      </c>
      <c r="O7117" s="77">
        <v>-0.34460922197840332</v>
      </c>
      <c r="P7117" s="77">
        <v>1164000</v>
      </c>
      <c r="Q7117" s="77">
        <v>1247000</v>
      </c>
      <c r="R7117" s="77">
        <v>0.93</v>
      </c>
      <c r="S7117" s="77">
        <v>1783.8309999999999</v>
      </c>
      <c r="T7117" s="77">
        <v>7.7569999999999997</v>
      </c>
      <c r="U7117" s="77">
        <v>718.78679999999997</v>
      </c>
      <c r="V7117" s="77">
        <v>2.292950985839652</v>
      </c>
      <c r="AC7117" s="77">
        <v>27.72</v>
      </c>
      <c r="AD7117" s="77">
        <v>27.055</v>
      </c>
      <c r="AH7117" s="77">
        <f>IF(AND(M7117&lt;Variables!$G$6,M7117&gt;Variables!$G$5),0,1)</f>
        <v>1</v>
      </c>
      <c r="AI7117" s="77">
        <f t="shared" si="224"/>
        <v>1</v>
      </c>
      <c r="AJ7117" s="77">
        <f>IF(I7117&gt;Variables!$G$7,0,1)</f>
        <v>1</v>
      </c>
      <c r="AK7117" s="77">
        <f>IF(F7117&gt;Variables!$G$8,0,1)</f>
        <v>1</v>
      </c>
      <c r="AL7117" s="77">
        <f>IF(G7117&gt;Variables!$G$9,0,1)</f>
        <v>1</v>
      </c>
      <c r="AM7117" s="77">
        <f>IF(AND(K7117&gt;Variables!$G$10,K7117&lt;Variables!$G$11),0,1)</f>
        <v>1</v>
      </c>
      <c r="AN7117" s="77">
        <f>IF(H7117&lt;Variables!$G$13,1,0)</f>
        <v>0</v>
      </c>
      <c r="AO7117" s="77">
        <f>IF(R7117&lt;Variables!$G$12,0,1)</f>
        <v>0</v>
      </c>
      <c r="AP7117" s="78">
        <f t="shared" si="225"/>
        <v>0</v>
      </c>
      <c r="AQ7117" s="77">
        <f>IF(V7117&lt;Variables!$G$15,1,0)</f>
        <v>1</v>
      </c>
      <c r="AR7117" s="77">
        <v>0</v>
      </c>
      <c r="AS7117" s="77">
        <v>0</v>
      </c>
      <c r="AT7117" s="77">
        <v>0</v>
      </c>
      <c r="AU7117" s="77">
        <v>1</v>
      </c>
      <c r="BA7117" s="77">
        <v>-1.1299999999999999</v>
      </c>
    </row>
    <row r="7118" spans="3:53" x14ac:dyDescent="0.25">
      <c r="C7118" s="77" t="s">
        <v>807</v>
      </c>
      <c r="D7118" s="77" t="s">
        <v>501</v>
      </c>
      <c r="E7118" s="77">
        <v>29.34</v>
      </c>
      <c r="F7118" s="77">
        <v>13.17</v>
      </c>
      <c r="G7118" s="77">
        <v>9.26</v>
      </c>
      <c r="H7118" s="77">
        <v>3860</v>
      </c>
      <c r="I7118" s="77">
        <v>3.2000000000000001E-2</v>
      </c>
      <c r="J7118" s="77" t="s">
        <v>75</v>
      </c>
      <c r="K7118" s="77">
        <v>39.950000000000003</v>
      </c>
      <c r="L7118" s="77">
        <v>29.322705882352938</v>
      </c>
      <c r="M7118" s="77">
        <v>-0.24795079500728431</v>
      </c>
      <c r="N7118" s="77">
        <v>29.500052380952379</v>
      </c>
      <c r="O7118" s="77">
        <v>-0.84763368458909316</v>
      </c>
      <c r="P7118" s="77">
        <v>589947</v>
      </c>
      <c r="Q7118" s="77">
        <v>245553</v>
      </c>
      <c r="R7118" s="77">
        <v>2.4</v>
      </c>
      <c r="S7118" s="77">
        <v>1783.8309999999999</v>
      </c>
      <c r="T7118" s="77">
        <v>7.7569999999999997</v>
      </c>
      <c r="U7118" s="77">
        <v>718.78679999999997</v>
      </c>
      <c r="V7118" s="77">
        <v>2.262132097615579</v>
      </c>
      <c r="AC7118" s="77">
        <v>30.09</v>
      </c>
      <c r="AD7118" s="77">
        <v>28.98</v>
      </c>
      <c r="AH7118" s="77">
        <f>IF(AND(M7118&lt;Variables!$G$6,M7118&gt;Variables!$G$5),0,1)</f>
        <v>1</v>
      </c>
      <c r="AI7118" s="77">
        <f t="shared" si="224"/>
        <v>1</v>
      </c>
      <c r="AJ7118" s="77">
        <f>IF(I7118&gt;Variables!$G$7,0,1)</f>
        <v>1</v>
      </c>
      <c r="AK7118" s="77">
        <f>IF(F7118&gt;Variables!$G$8,0,1)</f>
        <v>0</v>
      </c>
      <c r="AL7118" s="77">
        <f>IF(G7118&gt;Variables!$G$9,0,1)</f>
        <v>1</v>
      </c>
      <c r="AM7118" s="77">
        <f>IF(AND(K7118&gt;Variables!$G$10,K7118&lt;Variables!$G$11),0,1)</f>
        <v>1</v>
      </c>
      <c r="AN7118" s="77">
        <f>IF(H7118&lt;Variables!$G$13,1,0)</f>
        <v>0</v>
      </c>
      <c r="AO7118" s="77">
        <f>IF(R7118&lt;Variables!$G$12,0,1)</f>
        <v>1</v>
      </c>
      <c r="AP7118" s="78">
        <f t="shared" si="225"/>
        <v>1</v>
      </c>
      <c r="AQ7118" s="77">
        <f>IF(V7118&lt;Variables!$G$15,1,0)</f>
        <v>1</v>
      </c>
      <c r="AR7118" s="77">
        <v>1</v>
      </c>
      <c r="AS7118" s="77">
        <v>0</v>
      </c>
      <c r="AT7118" s="77">
        <v>0</v>
      </c>
      <c r="AU7118" s="77">
        <v>0</v>
      </c>
      <c r="BA7118" s="77">
        <v>0.71</v>
      </c>
    </row>
    <row r="7119" spans="3:53" x14ac:dyDescent="0.25">
      <c r="C7119" s="77" t="s">
        <v>807</v>
      </c>
      <c r="D7119" s="77" t="s">
        <v>752</v>
      </c>
      <c r="E7119" s="77">
        <v>0.22</v>
      </c>
      <c r="F7119" s="77">
        <v>12.39</v>
      </c>
      <c r="G7119" s="77">
        <v>-6.25</v>
      </c>
      <c r="H7119" s="77">
        <v>-99999</v>
      </c>
      <c r="I7119" s="77">
        <v>43663.165000000001</v>
      </c>
      <c r="J7119" s="77" t="s">
        <v>75</v>
      </c>
      <c r="L7119" s="77">
        <v>-99999</v>
      </c>
      <c r="M7119" s="77">
        <v>-99999</v>
      </c>
      <c r="N7119" s="77">
        <v>0.22500000000000001</v>
      </c>
      <c r="O7119" s="77">
        <v>0</v>
      </c>
      <c r="P7119" s="77">
        <v>35038</v>
      </c>
      <c r="Q7119" s="77">
        <v>20414</v>
      </c>
      <c r="R7119" s="77">
        <v>1.72</v>
      </c>
      <c r="S7119" s="77">
        <v>1783.8309999999999</v>
      </c>
      <c r="T7119" s="77">
        <v>7.7569999999999997</v>
      </c>
      <c r="U7119" s="77">
        <v>718.78679999999997</v>
      </c>
      <c r="V7119" s="77">
        <v>-99999</v>
      </c>
      <c r="AC7119" s="77">
        <v>0.22</v>
      </c>
      <c r="AD7119" s="77">
        <v>0.2</v>
      </c>
      <c r="AH7119" s="77">
        <f>IF(AND(M7119&lt;Variables!$G$6,M7119&gt;Variables!$G$5),0,1)</f>
        <v>1</v>
      </c>
      <c r="AI7119" s="77">
        <f t="shared" si="224"/>
        <v>1</v>
      </c>
      <c r="AJ7119" s="77">
        <f>IF(I7119&gt;Variables!$G$7,0,1)</f>
        <v>0</v>
      </c>
      <c r="AK7119" s="77">
        <f>IF(F7119&gt;Variables!$G$8,0,1)</f>
        <v>0</v>
      </c>
      <c r="AL7119" s="77">
        <f>IF(G7119&gt;Variables!$G$9,0,1)</f>
        <v>1</v>
      </c>
      <c r="AM7119" s="77">
        <f>IF(AND(K7119&gt;Variables!$G$10,K7119&lt;Variables!$G$11),0,1)</f>
        <v>1</v>
      </c>
      <c r="AN7119" s="77">
        <f>IF(H7119&lt;Variables!$G$13,1,0)</f>
        <v>1</v>
      </c>
      <c r="AO7119" s="77">
        <f>IF(R7119&lt;Variables!$G$12,0,1)</f>
        <v>0</v>
      </c>
      <c r="AP7119" s="78">
        <f t="shared" si="225"/>
        <v>1</v>
      </c>
      <c r="AQ7119" s="77">
        <f>IF(V7119&lt;Variables!$G$15,1,0)</f>
        <v>1</v>
      </c>
      <c r="AR7119" s="77">
        <v>0</v>
      </c>
      <c r="AS7119" s="77">
        <v>0</v>
      </c>
      <c r="AT7119" s="77">
        <v>1</v>
      </c>
      <c r="AU7119" s="77">
        <v>0</v>
      </c>
      <c r="BA7119" s="77">
        <v>-2.25</v>
      </c>
    </row>
    <row r="7120" spans="3:53" x14ac:dyDescent="0.25">
      <c r="C7120" s="77" t="s">
        <v>807</v>
      </c>
      <c r="D7120" s="77" t="s">
        <v>524</v>
      </c>
      <c r="E7120" s="77">
        <v>7.63</v>
      </c>
      <c r="F7120" s="77">
        <v>27.47</v>
      </c>
      <c r="G7120" s="77">
        <v>26.07</v>
      </c>
      <c r="H7120" s="77">
        <v>208.66</v>
      </c>
      <c r="I7120" s="77">
        <v>-8.81</v>
      </c>
      <c r="J7120" s="77" t="s">
        <v>75</v>
      </c>
      <c r="K7120" s="77">
        <v>37.729999999999997</v>
      </c>
      <c r="L7120" s="77">
        <v>7.8274950000000008</v>
      </c>
      <c r="M7120" s="77">
        <v>-1.9137029151727469</v>
      </c>
      <c r="N7120" s="77">
        <v>8.0396420000000006</v>
      </c>
      <c r="O7120" s="77">
        <v>-4.5019666298574093</v>
      </c>
      <c r="P7120" s="77">
        <v>108400000</v>
      </c>
      <c r="Q7120" s="77">
        <v>18770000</v>
      </c>
      <c r="R7120" s="77">
        <v>5.78</v>
      </c>
      <c r="S7120" s="77">
        <v>1783.8309999999999</v>
      </c>
      <c r="T7120" s="77">
        <v>7.7569999999999997</v>
      </c>
      <c r="U7120" s="77">
        <v>718.78679999999997</v>
      </c>
      <c r="V7120" s="77">
        <v>2.2218255585811288</v>
      </c>
      <c r="AC7120" s="77">
        <v>8.08</v>
      </c>
      <c r="AD7120" s="77">
        <v>7.22</v>
      </c>
      <c r="AH7120" s="77">
        <f>IF(AND(M7120&lt;Variables!$G$6,M7120&gt;Variables!$G$5),0,1)</f>
        <v>0</v>
      </c>
      <c r="AI7120" s="77">
        <f t="shared" si="224"/>
        <v>1</v>
      </c>
      <c r="AJ7120" s="77">
        <f>IF(I7120&gt;Variables!$G$7,0,1)</f>
        <v>1</v>
      </c>
      <c r="AK7120" s="77">
        <f>IF(F7120&gt;Variables!$G$8,0,1)</f>
        <v>0</v>
      </c>
      <c r="AL7120" s="77">
        <f>IF(G7120&gt;Variables!$G$9,0,1)</f>
        <v>0</v>
      </c>
      <c r="AM7120" s="77">
        <f>IF(AND(K7120&gt;Variables!$G$10,K7120&lt;Variables!$G$11),0,1)</f>
        <v>1</v>
      </c>
      <c r="AN7120" s="77">
        <f>IF(H7120&lt;Variables!$G$13,1,0)</f>
        <v>1</v>
      </c>
      <c r="AO7120" s="77">
        <f>IF(R7120&lt;Variables!$G$12,0,1)</f>
        <v>1</v>
      </c>
      <c r="AP7120" s="78">
        <f t="shared" si="225"/>
        <v>1</v>
      </c>
      <c r="AQ7120" s="77">
        <f>IF(V7120&lt;Variables!$G$15,1,0)</f>
        <v>1</v>
      </c>
      <c r="AR7120" s="77">
        <v>1</v>
      </c>
      <c r="AS7120" s="77">
        <v>0</v>
      </c>
      <c r="AT7120" s="77">
        <v>0</v>
      </c>
      <c r="AU7120" s="77">
        <v>0</v>
      </c>
      <c r="BA7120" s="77">
        <v>2</v>
      </c>
    </row>
    <row r="7121" spans="3:53" x14ac:dyDescent="0.25">
      <c r="C7121" s="77" t="s">
        <v>807</v>
      </c>
      <c r="D7121" s="77" t="s">
        <v>799</v>
      </c>
      <c r="E7121" s="77">
        <v>0.49</v>
      </c>
      <c r="F7121" s="77">
        <v>7.31</v>
      </c>
      <c r="G7121" s="77">
        <v>6.14</v>
      </c>
      <c r="H7121" s="77">
        <v>-99999</v>
      </c>
      <c r="I7121" s="77">
        <v>26.661999999999999</v>
      </c>
      <c r="J7121" s="77" t="s">
        <v>74</v>
      </c>
      <c r="K7121" s="77">
        <v>67.53</v>
      </c>
      <c r="L7121" s="77">
        <v>-99999</v>
      </c>
      <c r="M7121" s="77">
        <v>-99999</v>
      </c>
      <c r="N7121" s="77">
        <v>0.48825000000000002</v>
      </c>
      <c r="O7121" s="77">
        <v>0</v>
      </c>
      <c r="P7121" s="77">
        <v>20173</v>
      </c>
      <c r="Q7121" s="77">
        <v>84657</v>
      </c>
      <c r="R7121" s="77">
        <v>0.24</v>
      </c>
      <c r="S7121" s="77">
        <v>1783.8309999999999</v>
      </c>
      <c r="T7121" s="77">
        <v>7.7569999999999997</v>
      </c>
      <c r="U7121" s="77">
        <v>718.78679999999997</v>
      </c>
      <c r="V7121" s="77">
        <v>-99999</v>
      </c>
      <c r="AC7121" s="77">
        <v>0.48849999999999999</v>
      </c>
      <c r="AD7121" s="77">
        <v>0.47649999999999998</v>
      </c>
      <c r="AH7121" s="77">
        <f>IF(AND(M7121&lt;Variables!$G$6,M7121&gt;Variables!$G$5),0,1)</f>
        <v>1</v>
      </c>
      <c r="AI7121" s="77">
        <f t="shared" si="224"/>
        <v>1</v>
      </c>
      <c r="AJ7121" s="77">
        <f>IF(I7121&gt;Variables!$G$7,0,1)</f>
        <v>1</v>
      </c>
      <c r="AK7121" s="77">
        <f>IF(F7121&gt;Variables!$G$8,0,1)</f>
        <v>1</v>
      </c>
      <c r="AL7121" s="77">
        <f>IF(G7121&gt;Variables!$G$9,0,1)</f>
        <v>1</v>
      </c>
      <c r="AM7121" s="77">
        <f>IF(AND(K7121&gt;Variables!$G$10,K7121&lt;Variables!$G$11),0,1)</f>
        <v>0</v>
      </c>
      <c r="AN7121" s="77">
        <f>IF(H7121&lt;Variables!$G$13,1,0)</f>
        <v>1</v>
      </c>
      <c r="AO7121" s="77">
        <f>IF(R7121&lt;Variables!$G$12,0,1)</f>
        <v>0</v>
      </c>
      <c r="AP7121" s="78">
        <f t="shared" si="225"/>
        <v>0</v>
      </c>
      <c r="AQ7121" s="77">
        <f>IF(V7121&lt;Variables!$G$15,1,0)</f>
        <v>1</v>
      </c>
      <c r="AR7121" s="77">
        <v>0</v>
      </c>
      <c r="AS7121" s="77">
        <v>0</v>
      </c>
      <c r="AT7121" s="77">
        <v>1</v>
      </c>
      <c r="AU7121" s="77">
        <v>0</v>
      </c>
      <c r="BA7121" s="77">
        <v>-2.25</v>
      </c>
    </row>
    <row r="7122" spans="3:53" x14ac:dyDescent="0.25">
      <c r="C7122" s="77" t="s">
        <v>807</v>
      </c>
      <c r="D7122" s="77" t="s">
        <v>540</v>
      </c>
      <c r="E7122" s="77">
        <v>14.32</v>
      </c>
      <c r="F7122" s="77">
        <v>7.59</v>
      </c>
      <c r="G7122" s="77">
        <v>6.77</v>
      </c>
      <c r="H7122" s="77">
        <v>2350</v>
      </c>
      <c r="I7122" s="77">
        <v>2.8000000000000001E-2</v>
      </c>
      <c r="J7122" s="77" t="s">
        <v>75</v>
      </c>
      <c r="K7122" s="77">
        <v>55.19</v>
      </c>
      <c r="L7122" s="77">
        <v>14.241705</v>
      </c>
      <c r="M7122" s="77">
        <v>0.1635688985272547</v>
      </c>
      <c r="N7122" s="77">
        <v>14.261596000000001</v>
      </c>
      <c r="O7122" s="77">
        <v>2.386829636740178E-2</v>
      </c>
      <c r="P7122" s="77">
        <v>2413000</v>
      </c>
      <c r="Q7122" s="77">
        <v>4329000</v>
      </c>
      <c r="R7122" s="77">
        <v>0.56000000000000005</v>
      </c>
      <c r="S7122" s="77">
        <v>1783.8309999999999</v>
      </c>
      <c r="T7122" s="77">
        <v>7.7569999999999997</v>
      </c>
      <c r="U7122" s="77">
        <v>718.78679999999997</v>
      </c>
      <c r="V7122" s="77">
        <v>2.4140639202175578</v>
      </c>
      <c r="AC7122" s="77">
        <v>14.38</v>
      </c>
      <c r="AD7122" s="77">
        <v>14.1</v>
      </c>
      <c r="AH7122" s="77">
        <f>IF(AND(M7122&lt;Variables!$G$6,M7122&gt;Variables!$G$5),0,1)</f>
        <v>1</v>
      </c>
      <c r="AI7122" s="77">
        <f t="shared" si="224"/>
        <v>1</v>
      </c>
      <c r="AJ7122" s="77">
        <f>IF(I7122&gt;Variables!$G$7,0,1)</f>
        <v>1</v>
      </c>
      <c r="AK7122" s="77">
        <f>IF(F7122&gt;Variables!$G$8,0,1)</f>
        <v>1</v>
      </c>
      <c r="AL7122" s="77">
        <f>IF(G7122&gt;Variables!$G$9,0,1)</f>
        <v>1</v>
      </c>
      <c r="AM7122" s="77">
        <f>IF(AND(K7122&gt;Variables!$G$10,K7122&lt;Variables!$G$11),0,1)</f>
        <v>1</v>
      </c>
      <c r="AN7122" s="77">
        <f>IF(H7122&lt;Variables!$G$13,1,0)</f>
        <v>0</v>
      </c>
      <c r="AO7122" s="77">
        <f>IF(R7122&lt;Variables!$G$12,0,1)</f>
        <v>0</v>
      </c>
      <c r="AP7122" s="78">
        <f t="shared" si="225"/>
        <v>1</v>
      </c>
      <c r="AQ7122" s="77">
        <f>IF(V7122&lt;Variables!$G$15,1,0)</f>
        <v>1</v>
      </c>
      <c r="AR7122" s="77">
        <v>0</v>
      </c>
      <c r="AS7122" s="77">
        <v>1</v>
      </c>
      <c r="AT7122" s="77">
        <v>0</v>
      </c>
      <c r="AU7122" s="77">
        <v>0</v>
      </c>
      <c r="BA7122" s="77">
        <v>0.04</v>
      </c>
    </row>
    <row r="7123" spans="3:53" x14ac:dyDescent="0.25">
      <c r="C7123" s="77" t="s">
        <v>807</v>
      </c>
      <c r="D7123" s="77" t="s">
        <v>519</v>
      </c>
      <c r="E7123" s="77">
        <v>16.239999999999998</v>
      </c>
      <c r="F7123" s="77">
        <v>9.6</v>
      </c>
      <c r="G7123" s="77">
        <v>7.01</v>
      </c>
      <c r="H7123" s="77">
        <v>3840</v>
      </c>
      <c r="I7123" s="77">
        <v>774.70600000000002</v>
      </c>
      <c r="J7123" s="77" t="s">
        <v>74</v>
      </c>
      <c r="K7123" s="77">
        <v>55.78</v>
      </c>
      <c r="L7123" s="77">
        <v>16.192135</v>
      </c>
      <c r="M7123" s="77">
        <v>5.9689472697712888E-2</v>
      </c>
      <c r="N7123" s="77">
        <v>16.148285999999999</v>
      </c>
      <c r="O7123" s="77">
        <v>0.33139120771081387</v>
      </c>
      <c r="P7123" s="77">
        <v>2212000</v>
      </c>
      <c r="Q7123" s="77">
        <v>5058000</v>
      </c>
      <c r="R7123" s="77">
        <v>0.44</v>
      </c>
      <c r="S7123" s="77">
        <v>1783.8309999999999</v>
      </c>
      <c r="T7123" s="77">
        <v>7.7569999999999997</v>
      </c>
      <c r="U7123" s="77">
        <v>718.78679999999997</v>
      </c>
      <c r="V7123" s="77">
        <v>2.424332498830327</v>
      </c>
      <c r="AC7123" s="77">
        <v>16.25</v>
      </c>
      <c r="AD7123" s="77">
        <v>15.72</v>
      </c>
      <c r="AH7123" s="77">
        <f>IF(AND(M7123&lt;Variables!$G$6,M7123&gt;Variables!$G$5),0,1)</f>
        <v>1</v>
      </c>
      <c r="AI7123" s="77">
        <f t="shared" si="224"/>
        <v>0</v>
      </c>
      <c r="AJ7123" s="77">
        <f>IF(I7123&gt;Variables!$G$7,0,1)</f>
        <v>0</v>
      </c>
      <c r="AK7123" s="77">
        <f>IF(F7123&gt;Variables!$G$8,0,1)</f>
        <v>0</v>
      </c>
      <c r="AL7123" s="77">
        <f>IF(G7123&gt;Variables!$G$9,0,1)</f>
        <v>1</v>
      </c>
      <c r="AM7123" s="77">
        <f>IF(AND(K7123&gt;Variables!$G$10,K7123&lt;Variables!$G$11),0,1)</f>
        <v>1</v>
      </c>
      <c r="AN7123" s="77">
        <f>IF(H7123&lt;Variables!$G$13,1,0)</f>
        <v>0</v>
      </c>
      <c r="AO7123" s="77">
        <f>IF(R7123&lt;Variables!$G$12,0,1)</f>
        <v>0</v>
      </c>
      <c r="AP7123" s="78">
        <f t="shared" si="225"/>
        <v>0</v>
      </c>
      <c r="AQ7123" s="77">
        <f>IF(V7123&lt;Variables!$G$15,1,0)</f>
        <v>1</v>
      </c>
      <c r="AR7123" s="77">
        <v>0</v>
      </c>
      <c r="AS7123" s="77">
        <v>0</v>
      </c>
      <c r="AT7123" s="77">
        <v>0</v>
      </c>
      <c r="AU7123" s="77">
        <v>1</v>
      </c>
      <c r="BA7123" s="77">
        <v>-1.0900000000000001</v>
      </c>
    </row>
    <row r="7124" spans="3:53" x14ac:dyDescent="0.25">
      <c r="C7124" s="77" t="s">
        <v>807</v>
      </c>
      <c r="D7124" s="77" t="s">
        <v>451</v>
      </c>
      <c r="E7124" s="77">
        <v>23.58</v>
      </c>
      <c r="F7124" s="77">
        <v>9.36</v>
      </c>
      <c r="G7124" s="77">
        <v>7.26</v>
      </c>
      <c r="H7124" s="77">
        <v>12530</v>
      </c>
      <c r="I7124" s="77">
        <v>15.132</v>
      </c>
      <c r="J7124" s="77" t="s">
        <v>74</v>
      </c>
      <c r="K7124" s="77">
        <v>44.65</v>
      </c>
      <c r="L7124" s="77">
        <v>23.50555555555556</v>
      </c>
      <c r="M7124" s="77">
        <v>-0.1087213424722307</v>
      </c>
      <c r="N7124" s="77">
        <v>23.515910869565221</v>
      </c>
      <c r="O7124" s="77">
        <v>-0.1527088181461603</v>
      </c>
      <c r="P7124" s="77">
        <v>891005</v>
      </c>
      <c r="Q7124" s="77">
        <v>1175000</v>
      </c>
      <c r="R7124" s="77">
        <v>0.76</v>
      </c>
      <c r="S7124" s="77">
        <v>1783.8309999999999</v>
      </c>
      <c r="T7124" s="77">
        <v>7.7569999999999997</v>
      </c>
      <c r="U7124" s="77">
        <v>718.78679999999997</v>
      </c>
      <c r="V7124" s="77">
        <v>2.3127209231860082</v>
      </c>
      <c r="AC7124" s="77">
        <v>23.59</v>
      </c>
      <c r="AD7124" s="77">
        <v>23.22</v>
      </c>
      <c r="AH7124" s="77">
        <f>IF(AND(M7124&lt;Variables!$G$6,M7124&gt;Variables!$G$5),0,1)</f>
        <v>1</v>
      </c>
      <c r="AI7124" s="77">
        <f t="shared" si="224"/>
        <v>1</v>
      </c>
      <c r="AJ7124" s="77">
        <f>IF(I7124&gt;Variables!$G$7,0,1)</f>
        <v>1</v>
      </c>
      <c r="AK7124" s="77">
        <f>IF(F7124&gt;Variables!$G$8,0,1)</f>
        <v>0</v>
      </c>
      <c r="AL7124" s="77">
        <f>IF(G7124&gt;Variables!$G$9,0,1)</f>
        <v>1</v>
      </c>
      <c r="AM7124" s="77">
        <f>IF(AND(K7124&gt;Variables!$G$10,K7124&lt;Variables!$G$11),0,1)</f>
        <v>1</v>
      </c>
      <c r="AN7124" s="77">
        <f>IF(H7124&lt;Variables!$G$13,1,0)</f>
        <v>0</v>
      </c>
      <c r="AO7124" s="77">
        <f>IF(R7124&lt;Variables!$G$12,0,1)</f>
        <v>0</v>
      </c>
      <c r="AP7124" s="78">
        <f t="shared" si="225"/>
        <v>0</v>
      </c>
      <c r="AQ7124" s="77">
        <f>IF(V7124&lt;Variables!$G$15,1,0)</f>
        <v>1</v>
      </c>
      <c r="AR7124" s="77">
        <v>0</v>
      </c>
      <c r="AS7124" s="77">
        <v>0</v>
      </c>
      <c r="AT7124" s="77">
        <v>0</v>
      </c>
      <c r="AU7124" s="77">
        <v>1</v>
      </c>
      <c r="BA7124" s="77">
        <v>-0.89</v>
      </c>
    </row>
    <row r="7125" spans="3:53" x14ac:dyDescent="0.25">
      <c r="C7125" s="77" t="s">
        <v>807</v>
      </c>
      <c r="D7125" s="77" t="s">
        <v>517</v>
      </c>
      <c r="E7125" s="77">
        <v>3.86</v>
      </c>
      <c r="F7125" s="77">
        <v>34.1</v>
      </c>
      <c r="G7125" s="77">
        <v>-0.46</v>
      </c>
      <c r="H7125" s="77">
        <v>-99999</v>
      </c>
      <c r="I7125" s="77">
        <v>0.875</v>
      </c>
      <c r="J7125" s="77" t="s">
        <v>74</v>
      </c>
      <c r="K7125" s="77">
        <v>-99999</v>
      </c>
      <c r="L7125" s="77">
        <v>-99999</v>
      </c>
      <c r="M7125" s="77">
        <v>-99999</v>
      </c>
      <c r="N7125" s="77">
        <v>-99999</v>
      </c>
      <c r="O7125" s="77">
        <v>-99999</v>
      </c>
      <c r="P7125" s="77">
        <v>40000</v>
      </c>
      <c r="Q7125" s="77">
        <v>0</v>
      </c>
      <c r="R7125" s="77">
        <v>1</v>
      </c>
      <c r="S7125" s="77">
        <v>1783.8309999999999</v>
      </c>
      <c r="T7125" s="77">
        <v>7.7569999999999997</v>
      </c>
      <c r="U7125" s="77">
        <v>718.78679999999997</v>
      </c>
      <c r="V7125" s="77">
        <v>-99999</v>
      </c>
      <c r="AC7125" s="77">
        <v>-99999</v>
      </c>
      <c r="AD7125" s="77">
        <v>-99999</v>
      </c>
      <c r="AH7125" s="77">
        <f>IF(AND(M7125&lt;Variables!$G$6,M7125&gt;Variables!$G$5),0,1)</f>
        <v>1</v>
      </c>
      <c r="AI7125" s="77">
        <f t="shared" si="224"/>
        <v>1</v>
      </c>
      <c r="AJ7125" s="77">
        <f>IF(I7125&gt;Variables!$G$7,0,1)</f>
        <v>1</v>
      </c>
      <c r="AK7125" s="77">
        <f>IF(F7125&gt;Variables!$G$8,0,1)</f>
        <v>0</v>
      </c>
      <c r="AL7125" s="77">
        <f>IF(G7125&gt;Variables!$G$9,0,1)</f>
        <v>1</v>
      </c>
      <c r="AM7125" s="77">
        <f>IF(AND(K7125&gt;Variables!$G$10,K7125&lt;Variables!$G$11),0,1)</f>
        <v>1</v>
      </c>
      <c r="AN7125" s="77">
        <f>IF(H7125&lt;Variables!$G$13,1,0)</f>
        <v>1</v>
      </c>
      <c r="AO7125" s="77">
        <f>IF(R7125&lt;Variables!$G$12,0,1)</f>
        <v>0</v>
      </c>
      <c r="AP7125" s="78">
        <f t="shared" si="225"/>
        <v>0</v>
      </c>
      <c r="AQ7125" s="77">
        <f>IF(V7125&lt;Variables!$G$15,1,0)</f>
        <v>1</v>
      </c>
      <c r="AR7125" s="77">
        <v>0</v>
      </c>
      <c r="AS7125" s="77">
        <v>0</v>
      </c>
      <c r="AT7125" s="77">
        <v>0</v>
      </c>
      <c r="AU7125" s="77">
        <v>0</v>
      </c>
      <c r="BA7125" s="77">
        <v>0</v>
      </c>
    </row>
    <row r="7126" spans="3:53" x14ac:dyDescent="0.25">
      <c r="C7126" s="77" t="s">
        <v>807</v>
      </c>
      <c r="D7126" s="77" t="s">
        <v>546</v>
      </c>
      <c r="E7126" s="77">
        <v>18.96</v>
      </c>
      <c r="F7126" s="77">
        <v>7.03</v>
      </c>
      <c r="G7126" s="77">
        <v>5.93</v>
      </c>
      <c r="H7126" s="77">
        <v>5410</v>
      </c>
      <c r="I7126" s="77">
        <v>0.74</v>
      </c>
      <c r="J7126" s="77" t="s">
        <v>75</v>
      </c>
      <c r="K7126" s="77">
        <v>49.86</v>
      </c>
      <c r="L7126" s="77">
        <v>18.89737499999999</v>
      </c>
      <c r="M7126" s="77">
        <v>5.622474020866975E-2</v>
      </c>
      <c r="N7126" s="77">
        <v>18.955798000000001</v>
      </c>
      <c r="O7126" s="77">
        <v>-0.25215503984583859</v>
      </c>
      <c r="P7126" s="77">
        <v>7285000</v>
      </c>
      <c r="Q7126" s="77">
        <v>15192000</v>
      </c>
      <c r="R7126" s="77">
        <v>0.48</v>
      </c>
      <c r="S7126" s="77">
        <v>1783.8309999999999</v>
      </c>
      <c r="T7126" s="77">
        <v>7.7569999999999997</v>
      </c>
      <c r="U7126" s="77">
        <v>718.78679999999997</v>
      </c>
      <c r="V7126" s="77">
        <v>2.3641104895415359</v>
      </c>
      <c r="AC7126" s="77">
        <v>19.414999999999999</v>
      </c>
      <c r="AD7126" s="77">
        <v>18.850000000000001</v>
      </c>
      <c r="AH7126" s="77">
        <f>IF(AND(M7126&lt;Variables!$G$6,M7126&gt;Variables!$G$5),0,1)</f>
        <v>1</v>
      </c>
      <c r="AI7126" s="77">
        <f t="shared" si="224"/>
        <v>1</v>
      </c>
      <c r="AJ7126" s="77">
        <f>IF(I7126&gt;Variables!$G$7,0,1)</f>
        <v>1</v>
      </c>
      <c r="AK7126" s="77">
        <f>IF(F7126&gt;Variables!$G$8,0,1)</f>
        <v>1</v>
      </c>
      <c r="AL7126" s="77">
        <f>IF(G7126&gt;Variables!$G$9,0,1)</f>
        <v>1</v>
      </c>
      <c r="AM7126" s="77">
        <f>IF(AND(K7126&gt;Variables!$G$10,K7126&lt;Variables!$G$11),0,1)</f>
        <v>1</v>
      </c>
      <c r="AN7126" s="77">
        <f>IF(H7126&lt;Variables!$G$13,1,0)</f>
        <v>0</v>
      </c>
      <c r="AO7126" s="77">
        <f>IF(R7126&lt;Variables!$G$12,0,1)</f>
        <v>0</v>
      </c>
      <c r="AP7126" s="78">
        <f t="shared" si="225"/>
        <v>1</v>
      </c>
      <c r="AQ7126" s="77">
        <f>IF(V7126&lt;Variables!$G$15,1,0)</f>
        <v>1</v>
      </c>
      <c r="AR7126" s="77">
        <v>1</v>
      </c>
      <c r="AS7126" s="77">
        <v>0</v>
      </c>
      <c r="AT7126" s="77">
        <v>0</v>
      </c>
      <c r="AU7126" s="77">
        <v>0</v>
      </c>
      <c r="BA7126" s="77">
        <v>0.88</v>
      </c>
    </row>
    <row r="7127" spans="3:53" x14ac:dyDescent="0.25">
      <c r="C7127" s="77" t="s">
        <v>807</v>
      </c>
      <c r="D7127" s="77" t="s">
        <v>802</v>
      </c>
      <c r="E7127" s="77">
        <v>14.69</v>
      </c>
      <c r="F7127" s="77">
        <v>7.93</v>
      </c>
      <c r="G7127" s="77">
        <v>0.9</v>
      </c>
      <c r="H7127" s="77">
        <v>-99999</v>
      </c>
      <c r="I7127" s="77">
        <v>16.914999999999999</v>
      </c>
      <c r="J7127" s="77" t="s">
        <v>74</v>
      </c>
      <c r="K7127" s="77">
        <v>55.55</v>
      </c>
      <c r="L7127" s="77">
        <v>-99999</v>
      </c>
      <c r="M7127" s="77">
        <v>-99999</v>
      </c>
      <c r="N7127" s="77">
        <v>14.59</v>
      </c>
      <c r="O7127" s="77">
        <v>-0.1370801919122536</v>
      </c>
      <c r="P7127" s="77">
        <v>15409</v>
      </c>
      <c r="Q7127" s="77">
        <v>28687</v>
      </c>
      <c r="R7127" s="77">
        <v>0.54</v>
      </c>
      <c r="S7127" s="77">
        <v>1783.8309999999999</v>
      </c>
      <c r="T7127" s="77">
        <v>7.7569999999999997</v>
      </c>
      <c r="U7127" s="77">
        <v>718.78679999999997</v>
      </c>
      <c r="V7127" s="77">
        <v>-99999</v>
      </c>
      <c r="AC7127" s="77">
        <v>14.7</v>
      </c>
      <c r="AD7127" s="77">
        <v>14.61</v>
      </c>
      <c r="AH7127" s="77">
        <f>IF(AND(M7127&lt;Variables!$G$6,M7127&gt;Variables!$G$5),0,1)</f>
        <v>1</v>
      </c>
      <c r="AI7127" s="77">
        <f t="shared" si="224"/>
        <v>1</v>
      </c>
      <c r="AJ7127" s="77">
        <f>IF(I7127&gt;Variables!$G$7,0,1)</f>
        <v>1</v>
      </c>
      <c r="AK7127" s="77">
        <f>IF(F7127&gt;Variables!$G$8,0,1)</f>
        <v>1</v>
      </c>
      <c r="AL7127" s="77">
        <f>IF(G7127&gt;Variables!$G$9,0,1)</f>
        <v>1</v>
      </c>
      <c r="AM7127" s="77">
        <f>IF(AND(K7127&gt;Variables!$G$10,K7127&lt;Variables!$G$11),0,1)</f>
        <v>1</v>
      </c>
      <c r="AN7127" s="77">
        <f>IF(H7127&lt;Variables!$G$13,1,0)</f>
        <v>1</v>
      </c>
      <c r="AO7127" s="77">
        <f>IF(R7127&lt;Variables!$G$12,0,1)</f>
        <v>0</v>
      </c>
      <c r="AP7127" s="78">
        <f t="shared" si="225"/>
        <v>0</v>
      </c>
      <c r="AQ7127" s="77">
        <f>IF(V7127&lt;Variables!$G$15,1,0)</f>
        <v>1</v>
      </c>
      <c r="AR7127" s="77">
        <v>0</v>
      </c>
      <c r="AS7127" s="77">
        <v>0</v>
      </c>
      <c r="AT7127" s="77">
        <v>0</v>
      </c>
      <c r="AU7127" s="77">
        <v>0</v>
      </c>
      <c r="BA7127" s="77">
        <v>0</v>
      </c>
    </row>
    <row r="7128" spans="3:53" x14ac:dyDescent="0.25">
      <c r="C7128" s="77" t="s">
        <v>807</v>
      </c>
      <c r="D7128" s="77" t="s">
        <v>573</v>
      </c>
      <c r="E7128" s="77">
        <v>1</v>
      </c>
      <c r="F7128" s="77">
        <v>17585.18</v>
      </c>
      <c r="G7128" s="77">
        <v>0</v>
      </c>
      <c r="H7128" s="77">
        <v>-99999</v>
      </c>
      <c r="I7128" s="77">
        <v>-2.3620000000000001</v>
      </c>
      <c r="J7128" s="77" t="s">
        <v>75</v>
      </c>
      <c r="K7128" s="77">
        <v>-99999</v>
      </c>
      <c r="L7128" s="77">
        <v>-99999</v>
      </c>
      <c r="M7128" s="77">
        <v>-99999</v>
      </c>
      <c r="N7128" s="77">
        <v>-99999</v>
      </c>
      <c r="O7128" s="77">
        <v>-99999</v>
      </c>
      <c r="P7128" s="77">
        <v>18000</v>
      </c>
      <c r="Q7128" s="77">
        <v>3239</v>
      </c>
      <c r="R7128" s="77">
        <v>5.56</v>
      </c>
      <c r="S7128" s="77">
        <v>1783.8309999999999</v>
      </c>
      <c r="T7128" s="77">
        <v>7.7569999999999997</v>
      </c>
      <c r="U7128" s="77">
        <v>718.78679999999997</v>
      </c>
      <c r="V7128" s="77">
        <v>-99999</v>
      </c>
      <c r="AC7128" s="77">
        <v>1.1000000000000001</v>
      </c>
      <c r="AD7128" s="77">
        <v>0.9</v>
      </c>
      <c r="AH7128" s="77">
        <f>IF(AND(M7128&lt;Variables!$G$6,M7128&gt;Variables!$G$5),0,1)</f>
        <v>1</v>
      </c>
      <c r="AI7128" s="77">
        <f t="shared" si="224"/>
        <v>1</v>
      </c>
      <c r="AJ7128" s="77">
        <f>IF(I7128&gt;Variables!$G$7,0,1)</f>
        <v>1</v>
      </c>
      <c r="AK7128" s="77">
        <f>IF(F7128&gt;Variables!$G$8,0,1)</f>
        <v>0</v>
      </c>
      <c r="AL7128" s="77">
        <f>IF(G7128&gt;Variables!$G$9,0,1)</f>
        <v>1</v>
      </c>
      <c r="AM7128" s="77">
        <f>IF(AND(K7128&gt;Variables!$G$10,K7128&lt;Variables!$G$11),0,1)</f>
        <v>1</v>
      </c>
      <c r="AN7128" s="77">
        <f>IF(H7128&lt;Variables!$G$13,1,0)</f>
        <v>1</v>
      </c>
      <c r="AO7128" s="77">
        <f>IF(R7128&lt;Variables!$G$12,0,1)</f>
        <v>1</v>
      </c>
      <c r="AP7128" s="78">
        <f t="shared" si="225"/>
        <v>1</v>
      </c>
      <c r="AQ7128" s="77">
        <f>IF(V7128&lt;Variables!$G$15,1,0)</f>
        <v>1</v>
      </c>
      <c r="AR7128" s="77">
        <v>1</v>
      </c>
      <c r="AS7128" s="77">
        <v>0</v>
      </c>
      <c r="AT7128" s="77">
        <v>0</v>
      </c>
      <c r="AU7128" s="77">
        <v>0</v>
      </c>
      <c r="BA7128" s="77">
        <v>2</v>
      </c>
    </row>
    <row r="7129" spans="3:53" x14ac:dyDescent="0.25">
      <c r="C7129" s="77" t="s">
        <v>807</v>
      </c>
      <c r="D7129" s="77" t="s">
        <v>493</v>
      </c>
      <c r="E7129" s="77">
        <v>25.04</v>
      </c>
      <c r="F7129" s="77">
        <v>8.4700000000000006</v>
      </c>
      <c r="G7129" s="77">
        <v>5.54</v>
      </c>
      <c r="H7129" s="77">
        <v>2730</v>
      </c>
      <c r="I7129" s="77">
        <v>198.02600000000001</v>
      </c>
      <c r="J7129" s="77" t="s">
        <v>74</v>
      </c>
      <c r="K7129" s="77">
        <v>41.72</v>
      </c>
      <c r="L7129" s="77">
        <v>25.052105263157891</v>
      </c>
      <c r="M7129" s="77">
        <v>-0.32773797768861113</v>
      </c>
      <c r="N7129" s="77">
        <v>25.047028571428569</v>
      </c>
      <c r="O7129" s="77">
        <v>-0.30753576700286889</v>
      </c>
      <c r="P7129" s="77">
        <v>2074000</v>
      </c>
      <c r="Q7129" s="77">
        <v>3584000</v>
      </c>
      <c r="R7129" s="77">
        <v>0.57999999999999996</v>
      </c>
      <c r="S7129" s="77">
        <v>1783.8309999999999</v>
      </c>
      <c r="T7129" s="77">
        <v>7.7569999999999997</v>
      </c>
      <c r="U7129" s="77">
        <v>718.78679999999997</v>
      </c>
      <c r="V7129" s="77">
        <v>2.2819033071451078</v>
      </c>
      <c r="AC7129" s="77">
        <v>25.01</v>
      </c>
      <c r="AD7129" s="77">
        <v>24.18</v>
      </c>
      <c r="AH7129" s="77">
        <f>IF(AND(M7129&lt;Variables!$G$6,M7129&gt;Variables!$G$5),0,1)</f>
        <v>1</v>
      </c>
      <c r="AI7129" s="77">
        <f t="shared" si="224"/>
        <v>0</v>
      </c>
      <c r="AJ7129" s="77">
        <f>IF(I7129&gt;Variables!$G$7,0,1)</f>
        <v>0</v>
      </c>
      <c r="AK7129" s="77">
        <f>IF(F7129&gt;Variables!$G$8,0,1)</f>
        <v>1</v>
      </c>
      <c r="AL7129" s="77">
        <f>IF(G7129&gt;Variables!$G$9,0,1)</f>
        <v>1</v>
      </c>
      <c r="AM7129" s="77">
        <f>IF(AND(K7129&gt;Variables!$G$10,K7129&lt;Variables!$G$11),0,1)</f>
        <v>1</v>
      </c>
      <c r="AN7129" s="77">
        <f>IF(H7129&lt;Variables!$G$13,1,0)</f>
        <v>0</v>
      </c>
      <c r="AO7129" s="77">
        <f>IF(R7129&lt;Variables!$G$12,0,1)</f>
        <v>0</v>
      </c>
      <c r="AP7129" s="78">
        <f t="shared" si="225"/>
        <v>0</v>
      </c>
      <c r="AQ7129" s="77">
        <f>IF(V7129&lt;Variables!$G$15,1,0)</f>
        <v>1</v>
      </c>
      <c r="AR7129" s="77">
        <v>0</v>
      </c>
      <c r="AS7129" s="77">
        <v>0</v>
      </c>
      <c r="AT7129" s="77">
        <v>0</v>
      </c>
      <c r="AU7129" s="77">
        <v>1</v>
      </c>
      <c r="BA7129" s="77">
        <v>-0.92</v>
      </c>
    </row>
    <row r="7130" spans="3:53" x14ac:dyDescent="0.25">
      <c r="C7130" s="77" t="s">
        <v>807</v>
      </c>
      <c r="D7130" s="77" t="s">
        <v>177</v>
      </c>
      <c r="E7130" s="77">
        <v>55.48</v>
      </c>
      <c r="F7130" s="77">
        <v>8.76</v>
      </c>
      <c r="G7130" s="77">
        <v>9.77</v>
      </c>
      <c r="H7130" s="77">
        <v>10510</v>
      </c>
      <c r="I7130" s="77">
        <v>248.739</v>
      </c>
      <c r="J7130" s="77" t="s">
        <v>75</v>
      </c>
      <c r="K7130" s="77">
        <v>48.52</v>
      </c>
      <c r="L7130" s="77">
        <v>55.521757894736837</v>
      </c>
      <c r="M7130" s="77">
        <v>-0.27333049328977582</v>
      </c>
      <c r="N7130" s="77">
        <v>55.331778723404248</v>
      </c>
      <c r="O7130" s="77">
        <v>6.9076536987563331E-2</v>
      </c>
      <c r="P7130" s="77">
        <v>662054</v>
      </c>
      <c r="Q7130" s="77">
        <v>1774000</v>
      </c>
      <c r="R7130" s="77">
        <v>0.37</v>
      </c>
      <c r="S7130" s="77">
        <v>1783.8309999999999</v>
      </c>
      <c r="T7130" s="77">
        <v>7.7569999999999997</v>
      </c>
      <c r="U7130" s="77">
        <v>718.78679999999997</v>
      </c>
      <c r="V7130" s="77">
        <v>2.3576055126978952</v>
      </c>
      <c r="AC7130" s="77">
        <v>57.29</v>
      </c>
      <c r="AD7130" s="77">
        <v>55.05</v>
      </c>
      <c r="AH7130" s="77">
        <f>IF(AND(M7130&lt;Variables!$G$6,M7130&gt;Variables!$G$5),0,1)</f>
        <v>1</v>
      </c>
      <c r="AI7130" s="77">
        <f t="shared" si="224"/>
        <v>0</v>
      </c>
      <c r="AJ7130" s="77">
        <f>IF(I7130&gt;Variables!$G$7,0,1)</f>
        <v>0</v>
      </c>
      <c r="AK7130" s="77">
        <f>IF(F7130&gt;Variables!$G$8,0,1)</f>
        <v>1</v>
      </c>
      <c r="AL7130" s="77">
        <f>IF(G7130&gt;Variables!$G$9,0,1)</f>
        <v>1</v>
      </c>
      <c r="AM7130" s="77">
        <f>IF(AND(K7130&gt;Variables!$G$10,K7130&lt;Variables!$G$11),0,1)</f>
        <v>1</v>
      </c>
      <c r="AN7130" s="77">
        <f>IF(H7130&lt;Variables!$G$13,1,0)</f>
        <v>0</v>
      </c>
      <c r="AO7130" s="77">
        <f>IF(R7130&lt;Variables!$G$12,0,1)</f>
        <v>0</v>
      </c>
      <c r="AP7130" s="78">
        <f t="shared" si="225"/>
        <v>1</v>
      </c>
      <c r="AQ7130" s="77">
        <f>IF(V7130&lt;Variables!$G$15,1,0)</f>
        <v>1</v>
      </c>
      <c r="AR7130" s="77">
        <v>0</v>
      </c>
      <c r="AS7130" s="77">
        <v>0</v>
      </c>
      <c r="AT7130" s="77">
        <v>0</v>
      </c>
      <c r="AU7130" s="77">
        <v>1</v>
      </c>
      <c r="BA7130" s="77">
        <v>-0.56999999999999995</v>
      </c>
    </row>
    <row r="7131" spans="3:53" x14ac:dyDescent="0.25">
      <c r="C7131" s="77" t="s">
        <v>807</v>
      </c>
      <c r="D7131" s="77" t="s">
        <v>542</v>
      </c>
      <c r="E7131" s="77">
        <v>2.71</v>
      </c>
      <c r="F7131" s="77">
        <v>14.64</v>
      </c>
      <c r="G7131" s="77">
        <v>10.66</v>
      </c>
      <c r="H7131" s="77">
        <v>183.99</v>
      </c>
      <c r="I7131" s="77">
        <v>186.73099999999999</v>
      </c>
      <c r="J7131" s="77" t="s">
        <v>75</v>
      </c>
      <c r="K7131" s="77">
        <v>50.87</v>
      </c>
      <c r="L7131" s="77">
        <v>2.7012388888888892</v>
      </c>
      <c r="M7131" s="77">
        <v>-4.5863729194222012E-2</v>
      </c>
      <c r="N7131" s="77">
        <v>2.6949000000000001</v>
      </c>
      <c r="O7131" s="77">
        <v>0.18924635422465039</v>
      </c>
      <c r="P7131" s="77">
        <v>2010000</v>
      </c>
      <c r="Q7131" s="77">
        <v>2950000</v>
      </c>
      <c r="R7131" s="77">
        <v>0.68</v>
      </c>
      <c r="S7131" s="77">
        <v>1783.8309999999999</v>
      </c>
      <c r="T7131" s="77">
        <v>7.7569999999999997</v>
      </c>
      <c r="U7131" s="77">
        <v>718.78679999999997</v>
      </c>
      <c r="V7131" s="77">
        <v>2.3773208923304741</v>
      </c>
      <c r="AC7131" s="77">
        <v>2.7299000000000002</v>
      </c>
      <c r="AD7131" s="77">
        <v>2.64</v>
      </c>
      <c r="AH7131" s="77">
        <f>IF(AND(M7131&lt;Variables!$G$6,M7131&gt;Variables!$G$5),0,1)</f>
        <v>1</v>
      </c>
      <c r="AI7131" s="77">
        <f t="shared" si="224"/>
        <v>0</v>
      </c>
      <c r="AJ7131" s="77">
        <f>IF(I7131&gt;Variables!$G$7,0,1)</f>
        <v>0</v>
      </c>
      <c r="AK7131" s="77">
        <f>IF(F7131&gt;Variables!$G$8,0,1)</f>
        <v>0</v>
      </c>
      <c r="AL7131" s="77">
        <f>IF(G7131&gt;Variables!$G$9,0,1)</f>
        <v>0</v>
      </c>
      <c r="AM7131" s="77">
        <f>IF(AND(K7131&gt;Variables!$G$10,K7131&lt;Variables!$G$11),0,1)</f>
        <v>1</v>
      </c>
      <c r="AN7131" s="77">
        <f>IF(H7131&lt;Variables!$G$13,1,0)</f>
        <v>1</v>
      </c>
      <c r="AO7131" s="77">
        <f>IF(R7131&lt;Variables!$G$12,0,1)</f>
        <v>0</v>
      </c>
      <c r="AP7131" s="78">
        <f t="shared" si="225"/>
        <v>1</v>
      </c>
      <c r="AQ7131" s="77">
        <f>IF(V7131&lt;Variables!$G$15,1,0)</f>
        <v>1</v>
      </c>
      <c r="AR7131" s="77">
        <v>0</v>
      </c>
      <c r="AS7131" s="77">
        <v>0</v>
      </c>
      <c r="AT7131" s="77">
        <v>1</v>
      </c>
      <c r="AU7131" s="77">
        <v>0</v>
      </c>
      <c r="BA7131" s="77">
        <v>-2.2000000000000002</v>
      </c>
    </row>
    <row r="7132" spans="3:53" x14ac:dyDescent="0.25">
      <c r="C7132" s="77" t="s">
        <v>807</v>
      </c>
      <c r="D7132" s="77" t="s">
        <v>436</v>
      </c>
      <c r="E7132" s="77">
        <v>4.1900000000000004</v>
      </c>
      <c r="F7132" s="77">
        <v>32.56</v>
      </c>
      <c r="G7132" s="77">
        <v>42.06</v>
      </c>
      <c r="H7132" s="77">
        <v>37.299999999999997</v>
      </c>
      <c r="I7132" s="77">
        <v>-1.6339999999999999</v>
      </c>
      <c r="J7132" s="77" t="s">
        <v>74</v>
      </c>
      <c r="K7132" s="77">
        <v>84.46</v>
      </c>
      <c r="L7132" s="77">
        <v>3.6648800000000001</v>
      </c>
      <c r="M7132" s="77">
        <v>14.737726746851189</v>
      </c>
      <c r="N7132" s="77">
        <v>3.5300440000000002</v>
      </c>
      <c r="O7132" s="77">
        <v>19.120328245200351</v>
      </c>
      <c r="P7132" s="77">
        <v>1460000</v>
      </c>
      <c r="Q7132" s="77">
        <v>458810</v>
      </c>
      <c r="R7132" s="77">
        <v>3.18</v>
      </c>
      <c r="S7132" s="77">
        <v>1783.8309999999999</v>
      </c>
      <c r="T7132" s="77">
        <v>7.7569999999999997</v>
      </c>
      <c r="U7132" s="77">
        <v>718.78679999999997</v>
      </c>
      <c r="V7132" s="77">
        <v>0.87411906462640099</v>
      </c>
      <c r="AC7132" s="77">
        <v>4.67</v>
      </c>
      <c r="AD7132" s="77">
        <v>3.28</v>
      </c>
      <c r="AH7132" s="77">
        <f>IF(AND(M7132&lt;Variables!$G$6,M7132&gt;Variables!$G$5),0,1)</f>
        <v>1</v>
      </c>
      <c r="AI7132" s="77">
        <f t="shared" si="224"/>
        <v>0</v>
      </c>
      <c r="AJ7132" s="77">
        <f>IF(I7132&gt;Variables!$G$7,0,1)</f>
        <v>1</v>
      </c>
      <c r="AK7132" s="77">
        <f>IF(F7132&gt;Variables!$G$8,0,1)</f>
        <v>0</v>
      </c>
      <c r="AL7132" s="77">
        <f>IF(G7132&gt;Variables!$G$9,0,1)</f>
        <v>0</v>
      </c>
      <c r="AM7132" s="77">
        <f>IF(AND(K7132&gt;Variables!$G$10,K7132&lt;Variables!$G$11),0,1)</f>
        <v>1</v>
      </c>
      <c r="AN7132" s="77">
        <f>IF(H7132&lt;Variables!$G$13,1,0)</f>
        <v>1</v>
      </c>
      <c r="AO7132" s="77">
        <f>IF(R7132&lt;Variables!$G$12,0,1)</f>
        <v>1</v>
      </c>
      <c r="AP7132" s="78">
        <f t="shared" si="225"/>
        <v>0</v>
      </c>
      <c r="AQ7132" s="77">
        <f>IF(V7132&lt;Variables!$G$15,1,0)</f>
        <v>1</v>
      </c>
      <c r="AR7132" s="77">
        <v>1</v>
      </c>
      <c r="AS7132" s="77">
        <v>0</v>
      </c>
      <c r="AT7132" s="77">
        <v>0</v>
      </c>
      <c r="AU7132" s="77">
        <v>0</v>
      </c>
      <c r="BA7132" s="77">
        <v>2</v>
      </c>
    </row>
    <row r="7133" spans="3:53" x14ac:dyDescent="0.25">
      <c r="C7133" s="77" t="s">
        <v>807</v>
      </c>
      <c r="D7133" s="77" t="s">
        <v>805</v>
      </c>
      <c r="E7133" s="77">
        <v>19.57</v>
      </c>
      <c r="F7133" s="77">
        <v>30.53</v>
      </c>
      <c r="G7133" s="77">
        <v>-99999</v>
      </c>
      <c r="H7133" s="77">
        <v>-99999</v>
      </c>
      <c r="I7133" s="77">
        <v>-99999</v>
      </c>
      <c r="J7133" s="77" t="s">
        <v>75</v>
      </c>
      <c r="K7133" s="77">
        <v>-99999</v>
      </c>
      <c r="L7133" s="77">
        <v>19.477325</v>
      </c>
      <c r="M7133" s="77">
        <v>-513512.39107526309</v>
      </c>
      <c r="N7133" s="77">
        <v>19.526082758620689</v>
      </c>
      <c r="O7133" s="77">
        <v>-512230.37062362558</v>
      </c>
      <c r="P7133" s="77">
        <v>3650000</v>
      </c>
      <c r="S7133" s="77">
        <v>1783.8309999999999</v>
      </c>
      <c r="T7133" s="77">
        <v>7.7569999999999997</v>
      </c>
      <c r="U7133" s="77">
        <v>718.78679999999997</v>
      </c>
      <c r="V7133" s="77">
        <v>-99999</v>
      </c>
      <c r="AC7133" s="77">
        <v>20.5</v>
      </c>
      <c r="AD7133" s="77">
        <v>18.760000000000002</v>
      </c>
      <c r="AH7133" s="77">
        <f>IF(AND(M7133&lt;Variables!$G$6,M7133&gt;Variables!$G$5),0,1)</f>
        <v>1</v>
      </c>
      <c r="AI7133" s="77">
        <f t="shared" si="224"/>
        <v>1</v>
      </c>
      <c r="AJ7133" s="77">
        <f>IF(I7133&gt;Variables!$G$7,0,1)</f>
        <v>1</v>
      </c>
      <c r="AK7133" s="77">
        <f>IF(F7133&gt;Variables!$G$8,0,1)</f>
        <v>0</v>
      </c>
      <c r="AL7133" s="77">
        <f>IF(G7133&gt;Variables!$G$9,0,1)</f>
        <v>1</v>
      </c>
      <c r="AM7133" s="77">
        <f>IF(AND(K7133&gt;Variables!$G$10,K7133&lt;Variables!$G$11),0,1)</f>
        <v>1</v>
      </c>
      <c r="AN7133" s="77">
        <f>IF(H7133&lt;Variables!$G$13,1,0)</f>
        <v>1</v>
      </c>
      <c r="AO7133" s="77">
        <f>IF(R7133&lt;Variables!$G$12,0,1)</f>
        <v>0</v>
      </c>
      <c r="AP7133" s="78">
        <f t="shared" si="225"/>
        <v>1</v>
      </c>
      <c r="AQ7133" s="77">
        <f>IF(V7133&lt;Variables!$G$15,1,0)</f>
        <v>1</v>
      </c>
      <c r="AR7133" s="77">
        <v>0</v>
      </c>
      <c r="AS7133" s="77">
        <v>0</v>
      </c>
      <c r="AT7133" s="77">
        <v>1</v>
      </c>
      <c r="AU7133" s="77">
        <v>0</v>
      </c>
      <c r="BA7133" s="77">
        <v>-1.57</v>
      </c>
    </row>
    <row r="7134" spans="3:53" x14ac:dyDescent="0.25">
      <c r="C7134" s="77" t="s">
        <v>807</v>
      </c>
      <c r="D7134" s="77" t="s">
        <v>507</v>
      </c>
      <c r="E7134" s="77">
        <v>26.39</v>
      </c>
      <c r="F7134" s="77">
        <v>8.9700000000000006</v>
      </c>
      <c r="G7134" s="77">
        <v>8.61</v>
      </c>
      <c r="H7134" s="77">
        <v>3900</v>
      </c>
      <c r="I7134" s="77">
        <v>240.06100000000001</v>
      </c>
      <c r="J7134" s="77" t="s">
        <v>75</v>
      </c>
      <c r="K7134" s="77">
        <v>52.76</v>
      </c>
      <c r="L7134" s="77">
        <v>26.211940000000009</v>
      </c>
      <c r="M7134" s="77">
        <v>0.39852067416603271</v>
      </c>
      <c r="N7134" s="77">
        <v>26.348202000000001</v>
      </c>
      <c r="O7134" s="77">
        <v>-0.12069893801481781</v>
      </c>
      <c r="P7134" s="77">
        <v>7875000</v>
      </c>
      <c r="Q7134" s="77">
        <v>9769000</v>
      </c>
      <c r="R7134" s="77">
        <v>0.81</v>
      </c>
      <c r="S7134" s="77">
        <v>1783.8309999999999</v>
      </c>
      <c r="T7134" s="77">
        <v>7.7569999999999997</v>
      </c>
      <c r="U7134" s="77">
        <v>718.78679999999997</v>
      </c>
      <c r="V7134" s="77">
        <v>2.382055502000386</v>
      </c>
      <c r="AC7134" s="77">
        <v>26.84</v>
      </c>
      <c r="AD7134" s="77">
        <v>26.15</v>
      </c>
      <c r="AH7134" s="77">
        <f>IF(AND(M7134&lt;Variables!$G$6,M7134&gt;Variables!$G$5),0,1)</f>
        <v>1</v>
      </c>
      <c r="AI7134" s="77">
        <f t="shared" si="224"/>
        <v>1</v>
      </c>
      <c r="AJ7134" s="77">
        <f>IF(I7134&gt;Variables!$G$7,0,1)</f>
        <v>0</v>
      </c>
      <c r="AK7134" s="77">
        <f>IF(F7134&gt;Variables!$G$8,0,1)</f>
        <v>1</v>
      </c>
      <c r="AL7134" s="77">
        <f>IF(G7134&gt;Variables!$G$9,0,1)</f>
        <v>1</v>
      </c>
      <c r="AM7134" s="77">
        <f>IF(AND(K7134&gt;Variables!$G$10,K7134&lt;Variables!$G$11),0,1)</f>
        <v>1</v>
      </c>
      <c r="AN7134" s="77">
        <f>IF(H7134&lt;Variables!$G$13,1,0)</f>
        <v>0</v>
      </c>
      <c r="AO7134" s="77">
        <f>IF(R7134&lt;Variables!$G$12,0,1)</f>
        <v>0</v>
      </c>
      <c r="AP7134" s="78">
        <f t="shared" si="225"/>
        <v>1</v>
      </c>
      <c r="AQ7134" s="77">
        <f>IF(V7134&lt;Variables!$G$15,1,0)</f>
        <v>1</v>
      </c>
      <c r="AR7134" s="77">
        <v>1</v>
      </c>
      <c r="AS7134" s="77">
        <v>0</v>
      </c>
      <c r="AT7134" s="77">
        <v>0</v>
      </c>
      <c r="AU7134" s="77">
        <v>0</v>
      </c>
      <c r="BA7134" s="77">
        <v>1.19</v>
      </c>
    </row>
    <row r="7135" spans="3:53" x14ac:dyDescent="0.25">
      <c r="C7135" s="77" t="s">
        <v>807</v>
      </c>
      <c r="D7135" s="77" t="s">
        <v>530</v>
      </c>
      <c r="E7135" s="77">
        <v>52.61</v>
      </c>
      <c r="F7135" s="77">
        <v>9.27</v>
      </c>
      <c r="G7135" s="77">
        <v>0.28999999999999998</v>
      </c>
      <c r="H7135" s="77">
        <v>-99999</v>
      </c>
      <c r="I7135" s="77">
        <v>52.503999999999998</v>
      </c>
      <c r="J7135" s="77" t="s">
        <v>75</v>
      </c>
      <c r="K7135" s="77">
        <v>-99999</v>
      </c>
      <c r="L7135" s="77">
        <v>-99999</v>
      </c>
      <c r="M7135" s="77">
        <v>-99999</v>
      </c>
      <c r="N7135" s="77">
        <v>-99999</v>
      </c>
      <c r="O7135" s="77">
        <v>-99999</v>
      </c>
      <c r="P7135" s="77">
        <v>15311</v>
      </c>
      <c r="Q7135" s="77">
        <v>1670</v>
      </c>
      <c r="R7135" s="77">
        <v>9.17</v>
      </c>
      <c r="S7135" s="77">
        <v>1783.8309999999999</v>
      </c>
      <c r="T7135" s="77">
        <v>7.7569999999999997</v>
      </c>
      <c r="U7135" s="77">
        <v>718.78679999999997</v>
      </c>
      <c r="V7135" s="77">
        <v>-99999</v>
      </c>
      <c r="AC7135" s="77">
        <v>52.45</v>
      </c>
      <c r="AD7135" s="77">
        <v>52.45</v>
      </c>
      <c r="AH7135" s="77">
        <f>IF(AND(M7135&lt;Variables!$G$6,M7135&gt;Variables!$G$5),0,1)</f>
        <v>1</v>
      </c>
      <c r="AI7135" s="77">
        <f t="shared" si="224"/>
        <v>1</v>
      </c>
      <c r="AJ7135" s="77">
        <f>IF(I7135&gt;Variables!$G$7,0,1)</f>
        <v>0</v>
      </c>
      <c r="AK7135" s="77">
        <f>IF(F7135&gt;Variables!$G$8,0,1)</f>
        <v>0</v>
      </c>
      <c r="AL7135" s="77">
        <f>IF(G7135&gt;Variables!$G$9,0,1)</f>
        <v>1</v>
      </c>
      <c r="AM7135" s="77">
        <f>IF(AND(K7135&gt;Variables!$G$10,K7135&lt;Variables!$G$11),0,1)</f>
        <v>1</v>
      </c>
      <c r="AN7135" s="77">
        <f>IF(H7135&lt;Variables!$G$13,1,0)</f>
        <v>1</v>
      </c>
      <c r="AO7135" s="77">
        <f>IF(R7135&lt;Variables!$G$12,0,1)</f>
        <v>1</v>
      </c>
      <c r="AP7135" s="78">
        <f t="shared" si="225"/>
        <v>1</v>
      </c>
      <c r="AQ7135" s="77">
        <f>IF(V7135&lt;Variables!$G$15,1,0)</f>
        <v>1</v>
      </c>
      <c r="AR7135" s="77">
        <v>0</v>
      </c>
      <c r="AS7135" s="77">
        <v>0</v>
      </c>
      <c r="AT7135" s="77">
        <v>0</v>
      </c>
      <c r="AU7135" s="77">
        <v>0</v>
      </c>
      <c r="BA7135" s="77">
        <v>0</v>
      </c>
    </row>
    <row r="7136" spans="3:53" x14ac:dyDescent="0.25">
      <c r="C7136" s="77" t="s">
        <v>808</v>
      </c>
      <c r="D7136" s="77" t="s">
        <v>488</v>
      </c>
      <c r="E7136" s="77">
        <v>6.41</v>
      </c>
      <c r="F7136" s="77">
        <v>42.1</v>
      </c>
      <c r="G7136" s="77">
        <v>-12.18</v>
      </c>
      <c r="H7136" s="77">
        <v>125.36</v>
      </c>
      <c r="I7136" s="77">
        <v>13.159000000000001</v>
      </c>
      <c r="J7136" s="77" t="s">
        <v>75</v>
      </c>
      <c r="K7136" s="77">
        <v>23.41</v>
      </c>
      <c r="L7136" s="77">
        <v>6.6365450000000008</v>
      </c>
      <c r="M7136" s="77">
        <v>-4.5964428780336846</v>
      </c>
      <c r="N7136" s="77">
        <v>6.7008700000000001</v>
      </c>
      <c r="O7136" s="77">
        <v>-5.5122693023443219</v>
      </c>
      <c r="P7136" s="77">
        <v>142000000</v>
      </c>
      <c r="Q7136" s="77">
        <v>525460</v>
      </c>
      <c r="R7136" s="77">
        <v>270.24</v>
      </c>
      <c r="S7136" s="77">
        <v>1781.2909999999999</v>
      </c>
      <c r="T7136" s="77">
        <v>7.8559999999999999</v>
      </c>
      <c r="U7136" s="77">
        <v>717.79640000000018</v>
      </c>
      <c r="V7136" s="77">
        <v>1.8580654410543429</v>
      </c>
      <c r="AC7136" s="77">
        <v>6.6</v>
      </c>
      <c r="AD7136" s="77">
        <v>6.1517999999999997</v>
      </c>
      <c r="AH7136" s="77">
        <f>IF(AND(M7136&lt;Variables!$G$6,M7136&gt;Variables!$G$5),0,1)</f>
        <v>0</v>
      </c>
      <c r="AI7136" s="77">
        <f t="shared" si="224"/>
        <v>1</v>
      </c>
      <c r="AJ7136" s="77">
        <f>IF(I7136&gt;Variables!$G$7,0,1)</f>
        <v>1</v>
      </c>
      <c r="AK7136" s="77">
        <f>IF(F7136&gt;Variables!$G$8,0,1)</f>
        <v>0</v>
      </c>
      <c r="AL7136" s="77">
        <f>IF(G7136&gt;Variables!$G$9,0,1)</f>
        <v>1</v>
      </c>
      <c r="AM7136" s="77">
        <f>IF(AND(K7136&gt;Variables!$G$10,K7136&lt;Variables!$G$11),0,1)</f>
        <v>1</v>
      </c>
      <c r="AN7136" s="77">
        <f>IF(H7136&lt;Variables!$G$13,1,0)</f>
        <v>1</v>
      </c>
      <c r="AO7136" s="77">
        <f>IF(R7136&lt;Variables!$G$12,0,1)</f>
        <v>1</v>
      </c>
      <c r="AP7136" s="78">
        <f t="shared" si="225"/>
        <v>1</v>
      </c>
      <c r="AQ7136" s="77">
        <f>IF(V7136&lt;Variables!$G$15,1,0)</f>
        <v>1</v>
      </c>
      <c r="AR7136" s="77">
        <v>0</v>
      </c>
      <c r="AS7136" s="77">
        <v>0</v>
      </c>
      <c r="AT7136" s="77">
        <v>1</v>
      </c>
      <c r="AU7136" s="77">
        <v>0</v>
      </c>
      <c r="BA7136" s="77">
        <v>-2.25</v>
      </c>
    </row>
    <row r="7137" spans="3:53" x14ac:dyDescent="0.25">
      <c r="C7137" s="77" t="s">
        <v>808</v>
      </c>
      <c r="D7137" s="77" t="s">
        <v>451</v>
      </c>
      <c r="E7137" s="77">
        <v>23.47</v>
      </c>
      <c r="F7137" s="77">
        <v>9.32</v>
      </c>
      <c r="G7137" s="77">
        <v>7.22</v>
      </c>
      <c r="H7137" s="77">
        <v>12530</v>
      </c>
      <c r="I7137" s="77">
        <v>15.121</v>
      </c>
      <c r="J7137" s="77" t="s">
        <v>74</v>
      </c>
      <c r="K7137" s="77">
        <v>44.4</v>
      </c>
      <c r="L7137" s="77">
        <v>23.490555555555559</v>
      </c>
      <c r="M7137" s="77">
        <v>-8.7505616914620471E-2</v>
      </c>
      <c r="N7137" s="77">
        <v>23.52145434782609</v>
      </c>
      <c r="O7137" s="77">
        <v>-0.21875495904804321</v>
      </c>
      <c r="P7137" s="77">
        <v>904621</v>
      </c>
      <c r="Q7137" s="77">
        <v>1175000</v>
      </c>
      <c r="R7137" s="77">
        <v>0.77</v>
      </c>
      <c r="S7137" s="77">
        <v>1781.2909999999999</v>
      </c>
      <c r="T7137" s="77">
        <v>7.8559999999999999</v>
      </c>
      <c r="U7137" s="77">
        <v>717.79640000000018</v>
      </c>
      <c r="V7137" s="77">
        <v>2.3098439351985429</v>
      </c>
      <c r="AC7137" s="77">
        <v>23.59</v>
      </c>
      <c r="AD7137" s="77">
        <v>23.22</v>
      </c>
      <c r="AH7137" s="77">
        <f>IF(AND(M7137&lt;Variables!$G$6,M7137&gt;Variables!$G$5),0,1)</f>
        <v>1</v>
      </c>
      <c r="AI7137" s="77">
        <f t="shared" si="224"/>
        <v>1</v>
      </c>
      <c r="AJ7137" s="77">
        <f>IF(I7137&gt;Variables!$G$7,0,1)</f>
        <v>1</v>
      </c>
      <c r="AK7137" s="77">
        <f>IF(F7137&gt;Variables!$G$8,0,1)</f>
        <v>0</v>
      </c>
      <c r="AL7137" s="77">
        <f>IF(G7137&gt;Variables!$G$9,0,1)</f>
        <v>1</v>
      </c>
      <c r="AM7137" s="77">
        <f>IF(AND(K7137&gt;Variables!$G$10,K7137&lt;Variables!$G$11),0,1)</f>
        <v>1</v>
      </c>
      <c r="AN7137" s="77">
        <f>IF(H7137&lt;Variables!$G$13,1,0)</f>
        <v>0</v>
      </c>
      <c r="AO7137" s="77">
        <f>IF(R7137&lt;Variables!$G$12,0,1)</f>
        <v>0</v>
      </c>
      <c r="AP7137" s="78">
        <f t="shared" si="225"/>
        <v>0</v>
      </c>
      <c r="AQ7137" s="77">
        <f>IF(V7137&lt;Variables!$G$15,1,0)</f>
        <v>1</v>
      </c>
      <c r="AR7137" s="77">
        <v>0</v>
      </c>
      <c r="AS7137" s="77">
        <v>0</v>
      </c>
      <c r="AT7137" s="77">
        <v>0</v>
      </c>
      <c r="AU7137" s="77">
        <v>1</v>
      </c>
      <c r="BA7137" s="77">
        <v>-0.39</v>
      </c>
    </row>
    <row r="7138" spans="3:53" x14ac:dyDescent="0.25">
      <c r="C7138" s="77" t="s">
        <v>808</v>
      </c>
      <c r="D7138" s="77" t="s">
        <v>436</v>
      </c>
      <c r="E7138" s="77">
        <v>4.53</v>
      </c>
      <c r="F7138" s="77">
        <v>16.559999999999999</v>
      </c>
      <c r="G7138" s="77">
        <v>52.36</v>
      </c>
      <c r="H7138" s="77">
        <v>37.299999999999997</v>
      </c>
      <c r="I7138" s="77">
        <v>-1.2</v>
      </c>
      <c r="J7138" s="77" t="s">
        <v>74</v>
      </c>
      <c r="K7138" s="77">
        <v>76.569999999999993</v>
      </c>
      <c r="L7138" s="77">
        <v>3.8677450000000002</v>
      </c>
      <c r="M7138" s="77">
        <v>16.60541219754662</v>
      </c>
      <c r="N7138" s="77">
        <v>3.63348</v>
      </c>
      <c r="O7138" s="77">
        <v>24.123429879894761</v>
      </c>
      <c r="P7138" s="77">
        <v>1030000</v>
      </c>
      <c r="Q7138" s="77">
        <v>458810</v>
      </c>
      <c r="R7138" s="77">
        <v>2.2400000000000002</v>
      </c>
      <c r="S7138" s="77">
        <v>1781.2909999999999</v>
      </c>
      <c r="T7138" s="77">
        <v>7.8559999999999999</v>
      </c>
      <c r="U7138" s="77">
        <v>717.79640000000018</v>
      </c>
      <c r="V7138" s="77">
        <v>0.93632212643129442</v>
      </c>
      <c r="AC7138" s="77">
        <v>4.67</v>
      </c>
      <c r="AD7138" s="77">
        <v>3.28</v>
      </c>
      <c r="AH7138" s="77">
        <f>IF(AND(M7138&lt;Variables!$G$6,M7138&gt;Variables!$G$5),0,1)</f>
        <v>1</v>
      </c>
      <c r="AI7138" s="77">
        <f t="shared" si="224"/>
        <v>0</v>
      </c>
      <c r="AJ7138" s="77">
        <f>IF(I7138&gt;Variables!$G$7,0,1)</f>
        <v>1</v>
      </c>
      <c r="AK7138" s="77">
        <f>IF(F7138&gt;Variables!$G$8,0,1)</f>
        <v>0</v>
      </c>
      <c r="AL7138" s="77">
        <f>IF(G7138&gt;Variables!$G$9,0,1)</f>
        <v>0</v>
      </c>
      <c r="AM7138" s="77">
        <f>IF(AND(K7138&gt;Variables!$G$10,K7138&lt;Variables!$G$11),0,1)</f>
        <v>1</v>
      </c>
      <c r="AN7138" s="77">
        <f>IF(H7138&lt;Variables!$G$13,1,0)</f>
        <v>1</v>
      </c>
      <c r="AO7138" s="77">
        <f>IF(R7138&lt;Variables!$G$12,0,1)</f>
        <v>1</v>
      </c>
      <c r="AP7138" s="78">
        <f t="shared" si="225"/>
        <v>0</v>
      </c>
      <c r="AQ7138" s="77">
        <f>IF(V7138&lt;Variables!$G$15,1,0)</f>
        <v>1</v>
      </c>
      <c r="AR7138" s="77">
        <v>0</v>
      </c>
      <c r="AS7138" s="77">
        <v>0</v>
      </c>
      <c r="AT7138" s="77">
        <v>1</v>
      </c>
      <c r="AU7138" s="77">
        <v>0</v>
      </c>
      <c r="BA7138" s="77">
        <v>-2.25</v>
      </c>
    </row>
    <row r="7139" spans="3:53" x14ac:dyDescent="0.25">
      <c r="C7139" s="77" t="s">
        <v>808</v>
      </c>
      <c r="D7139" s="77" t="s">
        <v>177</v>
      </c>
      <c r="E7139" s="77">
        <v>55.55</v>
      </c>
      <c r="F7139" s="77">
        <v>8.7200000000000006</v>
      </c>
      <c r="G7139" s="77">
        <v>9.77</v>
      </c>
      <c r="H7139" s="77">
        <v>10510</v>
      </c>
      <c r="I7139" s="77">
        <v>248.739</v>
      </c>
      <c r="J7139" s="77" t="s">
        <v>75</v>
      </c>
      <c r="K7139" s="77">
        <v>50.32</v>
      </c>
      <c r="L7139" s="77">
        <v>55.380968421052607</v>
      </c>
      <c r="M7139" s="77">
        <v>-1.980539771212687E-2</v>
      </c>
      <c r="N7139" s="77">
        <v>55.412991666666663</v>
      </c>
      <c r="O7139" s="77">
        <v>-7.7584092418758577E-2</v>
      </c>
      <c r="P7139" s="77">
        <v>669272</v>
      </c>
      <c r="Q7139" s="77">
        <v>1774000</v>
      </c>
      <c r="R7139" s="77">
        <v>0.38</v>
      </c>
      <c r="S7139" s="77">
        <v>1781.2909999999999</v>
      </c>
      <c r="T7139" s="77">
        <v>7.8559999999999999</v>
      </c>
      <c r="U7139" s="77">
        <v>717.79640000000018</v>
      </c>
      <c r="V7139" s="77">
        <v>2.3708484436968651</v>
      </c>
      <c r="AC7139" s="77">
        <v>57.29</v>
      </c>
      <c r="AD7139" s="77">
        <v>55.110100000000003</v>
      </c>
      <c r="AH7139" s="77">
        <f>IF(AND(M7139&lt;Variables!$G$6,M7139&gt;Variables!$G$5),0,1)</f>
        <v>1</v>
      </c>
      <c r="AI7139" s="77">
        <f t="shared" si="224"/>
        <v>1</v>
      </c>
      <c r="AJ7139" s="77">
        <f>IF(I7139&gt;Variables!$G$7,0,1)</f>
        <v>0</v>
      </c>
      <c r="AK7139" s="77">
        <f>IF(F7139&gt;Variables!$G$8,0,1)</f>
        <v>1</v>
      </c>
      <c r="AL7139" s="77">
        <f>IF(G7139&gt;Variables!$G$9,0,1)</f>
        <v>1</v>
      </c>
      <c r="AM7139" s="77">
        <f>IF(AND(K7139&gt;Variables!$G$10,K7139&lt;Variables!$G$11),0,1)</f>
        <v>1</v>
      </c>
      <c r="AN7139" s="77">
        <f>IF(H7139&lt;Variables!$G$13,1,0)</f>
        <v>0</v>
      </c>
      <c r="AO7139" s="77">
        <f>IF(R7139&lt;Variables!$G$12,0,1)</f>
        <v>0</v>
      </c>
      <c r="AP7139" s="78">
        <f t="shared" si="225"/>
        <v>1</v>
      </c>
      <c r="AQ7139" s="77">
        <f>IF(V7139&lt;Variables!$G$15,1,0)</f>
        <v>1</v>
      </c>
      <c r="AR7139" s="77">
        <v>0</v>
      </c>
      <c r="AS7139" s="77">
        <v>0</v>
      </c>
      <c r="AT7139" s="77">
        <v>0</v>
      </c>
      <c r="AU7139" s="77">
        <v>1</v>
      </c>
      <c r="BA7139" s="77">
        <v>-0.72</v>
      </c>
    </row>
    <row r="7140" spans="3:53" x14ac:dyDescent="0.25">
      <c r="C7140" s="77" t="s">
        <v>808</v>
      </c>
      <c r="D7140" s="77" t="s">
        <v>502</v>
      </c>
      <c r="E7140" s="77">
        <v>15.75</v>
      </c>
      <c r="F7140" s="77">
        <v>21.08</v>
      </c>
      <c r="G7140" s="77">
        <v>15.22</v>
      </c>
      <c r="H7140" s="77">
        <v>512.29999999999995</v>
      </c>
      <c r="I7140" s="77">
        <v>294.54399999999998</v>
      </c>
      <c r="J7140" s="77" t="s">
        <v>75</v>
      </c>
      <c r="K7140" s="77">
        <v>44.91</v>
      </c>
      <c r="L7140" s="77">
        <v>16.083659999999998</v>
      </c>
      <c r="M7140" s="77">
        <v>-1.1419042680583991</v>
      </c>
      <c r="N7140" s="77">
        <v>15.889036000000001</v>
      </c>
      <c r="O7140" s="77">
        <v>6.9003556918124598E-2</v>
      </c>
      <c r="P7140" s="77">
        <v>7360000</v>
      </c>
      <c r="Q7140" s="77">
        <v>311380</v>
      </c>
      <c r="R7140" s="77">
        <v>23.64</v>
      </c>
      <c r="S7140" s="77">
        <v>1781.2909999999999</v>
      </c>
      <c r="T7140" s="77">
        <v>7.8559999999999999</v>
      </c>
      <c r="U7140" s="77">
        <v>717.79640000000018</v>
      </c>
      <c r="V7140" s="77">
        <v>2.327171209581401</v>
      </c>
      <c r="AC7140" s="77">
        <v>16.61</v>
      </c>
      <c r="AD7140" s="77">
        <v>15.6</v>
      </c>
      <c r="AH7140" s="77">
        <f>IF(AND(M7140&lt;Variables!$G$6,M7140&gt;Variables!$G$5),0,1)</f>
        <v>0</v>
      </c>
      <c r="AI7140" s="77">
        <f t="shared" si="224"/>
        <v>0</v>
      </c>
      <c r="AJ7140" s="77">
        <f>IF(I7140&gt;Variables!$G$7,0,1)</f>
        <v>0</v>
      </c>
      <c r="AK7140" s="77">
        <f>IF(F7140&gt;Variables!$G$8,0,1)</f>
        <v>0</v>
      </c>
      <c r="AL7140" s="77">
        <f>IF(G7140&gt;Variables!$G$9,0,1)</f>
        <v>0</v>
      </c>
      <c r="AM7140" s="77">
        <f>IF(AND(K7140&gt;Variables!$G$10,K7140&lt;Variables!$G$11),0,1)</f>
        <v>1</v>
      </c>
      <c r="AN7140" s="77">
        <f>IF(H7140&lt;Variables!$G$13,1,0)</f>
        <v>1</v>
      </c>
      <c r="AO7140" s="77">
        <f>IF(R7140&lt;Variables!$G$12,0,1)</f>
        <v>1</v>
      </c>
      <c r="AP7140" s="78">
        <f t="shared" si="225"/>
        <v>1</v>
      </c>
      <c r="AQ7140" s="77">
        <f>IF(V7140&lt;Variables!$G$15,1,0)</f>
        <v>1</v>
      </c>
      <c r="AR7140" s="77">
        <v>1</v>
      </c>
      <c r="AS7140" s="77">
        <v>0</v>
      </c>
      <c r="AT7140" s="77">
        <v>0</v>
      </c>
      <c r="AU7140" s="77">
        <v>0</v>
      </c>
      <c r="BA7140" s="77">
        <v>0.88</v>
      </c>
    </row>
    <row r="7141" spans="3:53" x14ac:dyDescent="0.25">
      <c r="C7141" s="77" t="s">
        <v>808</v>
      </c>
      <c r="D7141" s="77" t="s">
        <v>501</v>
      </c>
      <c r="E7141" s="77">
        <v>29.33</v>
      </c>
      <c r="F7141" s="77">
        <v>12.82</v>
      </c>
      <c r="G7141" s="77">
        <v>9.11</v>
      </c>
      <c r="H7141" s="77">
        <v>3860</v>
      </c>
      <c r="I7141" s="77">
        <v>3.2000000000000001E-2</v>
      </c>
      <c r="J7141" s="77" t="s">
        <v>75</v>
      </c>
      <c r="K7141" s="77">
        <v>38</v>
      </c>
      <c r="L7141" s="77">
        <v>29.329062499999999</v>
      </c>
      <c r="M7141" s="77">
        <v>-0.40595399188091441</v>
      </c>
      <c r="N7141" s="77">
        <v>29.45328536585366</v>
      </c>
      <c r="O7141" s="77">
        <v>-0.8260041717984673</v>
      </c>
      <c r="P7141" s="77">
        <v>599226</v>
      </c>
      <c r="Q7141" s="77">
        <v>245553</v>
      </c>
      <c r="R7141" s="77">
        <v>2.44</v>
      </c>
      <c r="S7141" s="77">
        <v>1781.2909999999999</v>
      </c>
      <c r="T7141" s="77">
        <v>7.8559999999999999</v>
      </c>
      <c r="U7141" s="77">
        <v>717.79640000000018</v>
      </c>
      <c r="V7141" s="77">
        <v>2.2391660622462788</v>
      </c>
      <c r="AC7141" s="77">
        <v>30.09</v>
      </c>
      <c r="AD7141" s="77">
        <v>28.98</v>
      </c>
      <c r="AH7141" s="77">
        <f>IF(AND(M7141&lt;Variables!$G$6,M7141&gt;Variables!$G$5),0,1)</f>
        <v>1</v>
      </c>
      <c r="AI7141" s="77">
        <f t="shared" si="224"/>
        <v>1</v>
      </c>
      <c r="AJ7141" s="77">
        <f>IF(I7141&gt;Variables!$G$7,0,1)</f>
        <v>1</v>
      </c>
      <c r="AK7141" s="77">
        <f>IF(F7141&gt;Variables!$G$8,0,1)</f>
        <v>0</v>
      </c>
      <c r="AL7141" s="77">
        <f>IF(G7141&gt;Variables!$G$9,0,1)</f>
        <v>1</v>
      </c>
      <c r="AM7141" s="77">
        <f>IF(AND(K7141&gt;Variables!$G$10,K7141&lt;Variables!$G$11),0,1)</f>
        <v>1</v>
      </c>
      <c r="AN7141" s="77">
        <f>IF(H7141&lt;Variables!$G$13,1,0)</f>
        <v>0</v>
      </c>
      <c r="AO7141" s="77">
        <f>IF(R7141&lt;Variables!$G$12,0,1)</f>
        <v>1</v>
      </c>
      <c r="AP7141" s="78">
        <f t="shared" si="225"/>
        <v>1</v>
      </c>
      <c r="AQ7141" s="77">
        <f>IF(V7141&lt;Variables!$G$15,1,0)</f>
        <v>1</v>
      </c>
      <c r="AR7141" s="77">
        <v>1</v>
      </c>
      <c r="AS7141" s="77">
        <v>0</v>
      </c>
      <c r="AT7141" s="77">
        <v>0</v>
      </c>
      <c r="AU7141" s="77">
        <v>0</v>
      </c>
      <c r="BA7141" s="77">
        <v>0.74</v>
      </c>
    </row>
    <row r="7142" spans="3:53" x14ac:dyDescent="0.25">
      <c r="C7142" s="77" t="s">
        <v>808</v>
      </c>
      <c r="D7142" s="77" t="s">
        <v>489</v>
      </c>
      <c r="E7142" s="77">
        <v>27.6</v>
      </c>
      <c r="F7142" s="77">
        <v>7.64</v>
      </c>
      <c r="G7142" s="77">
        <v>6.44</v>
      </c>
      <c r="H7142" s="77">
        <v>3040</v>
      </c>
      <c r="I7142" s="77">
        <v>6.3360000000000003</v>
      </c>
      <c r="J7142" s="77" t="s">
        <v>74</v>
      </c>
      <c r="K7142" s="77">
        <v>34.46</v>
      </c>
      <c r="L7142" s="77">
        <v>27.637444444444441</v>
      </c>
      <c r="M7142" s="77">
        <v>-0.38876403590939679</v>
      </c>
      <c r="N7142" s="77">
        <v>27.706125</v>
      </c>
      <c r="O7142" s="77">
        <v>-0.6356897617404057</v>
      </c>
      <c r="P7142" s="77">
        <v>1172000</v>
      </c>
      <c r="Q7142" s="77">
        <v>1247000</v>
      </c>
      <c r="R7142" s="77">
        <v>0.94</v>
      </c>
      <c r="S7142" s="77">
        <v>1781.2909999999999</v>
      </c>
      <c r="T7142" s="77">
        <v>7.8559999999999999</v>
      </c>
      <c r="U7142" s="77">
        <v>717.79640000000018</v>
      </c>
      <c r="V7142" s="77">
        <v>2.1986659216087681</v>
      </c>
      <c r="AC7142" s="77">
        <v>27.72</v>
      </c>
      <c r="AD7142" s="77">
        <v>27.055</v>
      </c>
      <c r="AH7142" s="77">
        <f>IF(AND(M7142&lt;Variables!$G$6,M7142&gt;Variables!$G$5),0,1)</f>
        <v>1</v>
      </c>
      <c r="AI7142" s="77">
        <f t="shared" si="224"/>
        <v>1</v>
      </c>
      <c r="AJ7142" s="77">
        <f>IF(I7142&gt;Variables!$G$7,0,1)</f>
        <v>1</v>
      </c>
      <c r="AK7142" s="77">
        <f>IF(F7142&gt;Variables!$G$8,0,1)</f>
        <v>1</v>
      </c>
      <c r="AL7142" s="77">
        <f>IF(G7142&gt;Variables!$G$9,0,1)</f>
        <v>1</v>
      </c>
      <c r="AM7142" s="77">
        <f>IF(AND(K7142&gt;Variables!$G$10,K7142&lt;Variables!$G$11),0,1)</f>
        <v>1</v>
      </c>
      <c r="AN7142" s="77">
        <f>IF(H7142&lt;Variables!$G$13,1,0)</f>
        <v>0</v>
      </c>
      <c r="AO7142" s="77">
        <f>IF(R7142&lt;Variables!$G$12,0,1)</f>
        <v>0</v>
      </c>
      <c r="AP7142" s="78">
        <f t="shared" si="225"/>
        <v>0</v>
      </c>
      <c r="AQ7142" s="77">
        <f>IF(V7142&lt;Variables!$G$15,1,0)</f>
        <v>1</v>
      </c>
      <c r="AR7142" s="77">
        <v>0</v>
      </c>
      <c r="AS7142" s="77">
        <v>0</v>
      </c>
      <c r="AT7142" s="77">
        <v>0</v>
      </c>
      <c r="AU7142" s="77">
        <v>1</v>
      </c>
      <c r="BA7142" s="77">
        <v>-0.82</v>
      </c>
    </row>
    <row r="7143" spans="3:53" x14ac:dyDescent="0.25">
      <c r="C7143" s="77" t="s">
        <v>808</v>
      </c>
      <c r="D7143" s="77" t="s">
        <v>524</v>
      </c>
      <c r="E7143" s="77">
        <v>7.68</v>
      </c>
      <c r="F7143" s="77">
        <v>26.47</v>
      </c>
      <c r="G7143" s="77">
        <v>25.11</v>
      </c>
      <c r="H7143" s="77">
        <v>208.66</v>
      </c>
      <c r="I7143" s="77">
        <v>-8.8569999999999993</v>
      </c>
      <c r="J7143" s="77" t="s">
        <v>75</v>
      </c>
      <c r="K7143" s="77">
        <v>38.78</v>
      </c>
      <c r="L7143" s="77">
        <v>7.7231750000000003</v>
      </c>
      <c r="M7143" s="77">
        <v>-1.3488623525946331</v>
      </c>
      <c r="N7143" s="77">
        <v>7.9537580000000014</v>
      </c>
      <c r="O7143" s="77">
        <v>-4.2088029331543746</v>
      </c>
      <c r="P7143" s="77">
        <v>109290000</v>
      </c>
      <c r="Q7143" s="77">
        <v>18770000</v>
      </c>
      <c r="R7143" s="77">
        <v>5.82</v>
      </c>
      <c r="S7143" s="77">
        <v>1781.2909999999999</v>
      </c>
      <c r="T7143" s="77">
        <v>7.8559999999999999</v>
      </c>
      <c r="U7143" s="77">
        <v>717.79640000000018</v>
      </c>
      <c r="V7143" s="77">
        <v>2.2421235487658899</v>
      </c>
      <c r="AC7143" s="77">
        <v>8.08</v>
      </c>
      <c r="AD7143" s="77">
        <v>7.22</v>
      </c>
      <c r="AH7143" s="77">
        <f>IF(AND(M7143&lt;Variables!$G$6,M7143&gt;Variables!$G$5),0,1)</f>
        <v>0</v>
      </c>
      <c r="AI7143" s="77">
        <f t="shared" si="224"/>
        <v>1</v>
      </c>
      <c r="AJ7143" s="77">
        <f>IF(I7143&gt;Variables!$G$7,0,1)</f>
        <v>1</v>
      </c>
      <c r="AK7143" s="77">
        <f>IF(F7143&gt;Variables!$G$8,0,1)</f>
        <v>0</v>
      </c>
      <c r="AL7143" s="77">
        <f>IF(G7143&gt;Variables!$G$9,0,1)</f>
        <v>0</v>
      </c>
      <c r="AM7143" s="77">
        <f>IF(AND(K7143&gt;Variables!$G$10,K7143&lt;Variables!$G$11),0,1)</f>
        <v>1</v>
      </c>
      <c r="AN7143" s="77">
        <f>IF(H7143&lt;Variables!$G$13,1,0)</f>
        <v>1</v>
      </c>
      <c r="AO7143" s="77">
        <f>IF(R7143&lt;Variables!$G$12,0,1)</f>
        <v>1</v>
      </c>
      <c r="AP7143" s="78">
        <f t="shared" si="225"/>
        <v>1</v>
      </c>
      <c r="AQ7143" s="77">
        <f>IF(V7143&lt;Variables!$G$15,1,0)</f>
        <v>1</v>
      </c>
      <c r="AR7143" s="77">
        <v>1</v>
      </c>
      <c r="AS7143" s="77">
        <v>0</v>
      </c>
      <c r="AT7143" s="77">
        <v>0</v>
      </c>
      <c r="AU7143" s="77">
        <v>0</v>
      </c>
      <c r="BA7143" s="77">
        <v>2</v>
      </c>
    </row>
    <row r="7144" spans="3:53" x14ac:dyDescent="0.25">
      <c r="C7144" s="77" t="s">
        <v>808</v>
      </c>
      <c r="D7144" s="77" t="s">
        <v>530</v>
      </c>
      <c r="E7144" s="77">
        <v>52.61</v>
      </c>
      <c r="F7144" s="77">
        <v>9.27</v>
      </c>
      <c r="G7144" s="77">
        <v>0.28999999999999998</v>
      </c>
      <c r="H7144" s="77">
        <v>-99999</v>
      </c>
      <c r="I7144" s="77">
        <v>52.503999999999998</v>
      </c>
      <c r="J7144" s="77" t="s">
        <v>75</v>
      </c>
      <c r="K7144" s="77">
        <v>-99999</v>
      </c>
      <c r="L7144" s="77">
        <v>-99999</v>
      </c>
      <c r="M7144" s="77">
        <v>-99999</v>
      </c>
      <c r="N7144" s="77">
        <v>-99999</v>
      </c>
      <c r="O7144" s="77">
        <v>-99999</v>
      </c>
      <c r="P7144" s="77">
        <v>15311</v>
      </c>
      <c r="Q7144" s="77">
        <v>1670</v>
      </c>
      <c r="R7144" s="77">
        <v>9.17</v>
      </c>
      <c r="S7144" s="77">
        <v>1781.2909999999999</v>
      </c>
      <c r="T7144" s="77">
        <v>7.8559999999999999</v>
      </c>
      <c r="U7144" s="77">
        <v>717.79640000000018</v>
      </c>
      <c r="V7144" s="77">
        <v>-99999</v>
      </c>
      <c r="AC7144" s="77">
        <v>52.45</v>
      </c>
      <c r="AD7144" s="77">
        <v>52.45</v>
      </c>
      <c r="AH7144" s="77">
        <f>IF(AND(M7144&lt;Variables!$G$6,M7144&gt;Variables!$G$5),0,1)</f>
        <v>1</v>
      </c>
      <c r="AI7144" s="77">
        <f t="shared" si="224"/>
        <v>1</v>
      </c>
      <c r="AJ7144" s="77">
        <f>IF(I7144&gt;Variables!$G$7,0,1)</f>
        <v>0</v>
      </c>
      <c r="AK7144" s="77">
        <f>IF(F7144&gt;Variables!$G$8,0,1)</f>
        <v>0</v>
      </c>
      <c r="AL7144" s="77">
        <f>IF(G7144&gt;Variables!$G$9,0,1)</f>
        <v>1</v>
      </c>
      <c r="AM7144" s="77">
        <f>IF(AND(K7144&gt;Variables!$G$10,K7144&lt;Variables!$G$11),0,1)</f>
        <v>1</v>
      </c>
      <c r="AN7144" s="77">
        <f>IF(H7144&lt;Variables!$G$13,1,0)</f>
        <v>1</v>
      </c>
      <c r="AO7144" s="77">
        <f>IF(R7144&lt;Variables!$G$12,0,1)</f>
        <v>1</v>
      </c>
      <c r="AP7144" s="78">
        <f t="shared" si="225"/>
        <v>1</v>
      </c>
      <c r="AQ7144" s="77">
        <f>IF(V7144&lt;Variables!$G$15,1,0)</f>
        <v>1</v>
      </c>
      <c r="AR7144" s="77">
        <v>0</v>
      </c>
      <c r="AS7144" s="77">
        <v>0</v>
      </c>
      <c r="AT7144" s="77">
        <v>0</v>
      </c>
      <c r="AU7144" s="77">
        <v>0</v>
      </c>
      <c r="BA7144" s="77">
        <v>0</v>
      </c>
    </row>
    <row r="7145" spans="3:53" x14ac:dyDescent="0.25">
      <c r="C7145" s="77" t="s">
        <v>808</v>
      </c>
      <c r="D7145" s="77" t="s">
        <v>517</v>
      </c>
      <c r="E7145" s="77">
        <v>3.86</v>
      </c>
      <c r="F7145" s="77">
        <v>34.1</v>
      </c>
      <c r="G7145" s="77">
        <v>-0.46</v>
      </c>
      <c r="H7145" s="77">
        <v>-99999</v>
      </c>
      <c r="I7145" s="77">
        <v>0.875</v>
      </c>
      <c r="J7145" s="77" t="s">
        <v>74</v>
      </c>
      <c r="K7145" s="77">
        <v>-99999</v>
      </c>
      <c r="L7145" s="77">
        <v>-99999</v>
      </c>
      <c r="M7145" s="77">
        <v>-99999</v>
      </c>
      <c r="N7145" s="77">
        <v>-99999</v>
      </c>
      <c r="O7145" s="77">
        <v>-99999</v>
      </c>
      <c r="P7145" s="77">
        <v>40000</v>
      </c>
      <c r="Q7145" s="77">
        <v>0</v>
      </c>
      <c r="R7145" s="77">
        <v>1</v>
      </c>
      <c r="S7145" s="77">
        <v>1781.2909999999999</v>
      </c>
      <c r="T7145" s="77">
        <v>7.8559999999999999</v>
      </c>
      <c r="U7145" s="77">
        <v>717.79640000000018</v>
      </c>
      <c r="V7145" s="77">
        <v>-99999</v>
      </c>
      <c r="AC7145" s="77">
        <v>-99999</v>
      </c>
      <c r="AD7145" s="77">
        <v>-99999</v>
      </c>
      <c r="AH7145" s="77">
        <f>IF(AND(M7145&lt;Variables!$G$6,M7145&gt;Variables!$G$5),0,1)</f>
        <v>1</v>
      </c>
      <c r="AI7145" s="77">
        <f t="shared" si="224"/>
        <v>1</v>
      </c>
      <c r="AJ7145" s="77">
        <f>IF(I7145&gt;Variables!$G$7,0,1)</f>
        <v>1</v>
      </c>
      <c r="AK7145" s="77">
        <f>IF(F7145&gt;Variables!$G$8,0,1)</f>
        <v>0</v>
      </c>
      <c r="AL7145" s="77">
        <f>IF(G7145&gt;Variables!$G$9,0,1)</f>
        <v>1</v>
      </c>
      <c r="AM7145" s="77">
        <f>IF(AND(K7145&gt;Variables!$G$10,K7145&lt;Variables!$G$11),0,1)</f>
        <v>1</v>
      </c>
      <c r="AN7145" s="77">
        <f>IF(H7145&lt;Variables!$G$13,1,0)</f>
        <v>1</v>
      </c>
      <c r="AO7145" s="77">
        <f>IF(R7145&lt;Variables!$G$12,0,1)</f>
        <v>0</v>
      </c>
      <c r="AP7145" s="78">
        <f t="shared" si="225"/>
        <v>0</v>
      </c>
      <c r="AQ7145" s="77">
        <f>IF(V7145&lt;Variables!$G$15,1,0)</f>
        <v>1</v>
      </c>
      <c r="AR7145" s="77">
        <v>0</v>
      </c>
      <c r="AS7145" s="77">
        <v>0</v>
      </c>
      <c r="AT7145" s="77">
        <v>0</v>
      </c>
      <c r="AU7145" s="77">
        <v>0</v>
      </c>
      <c r="BA7145" s="77">
        <v>0</v>
      </c>
    </row>
    <row r="7146" spans="3:53" x14ac:dyDescent="0.25">
      <c r="C7146" s="77" t="s">
        <v>808</v>
      </c>
      <c r="D7146" s="77" t="s">
        <v>573</v>
      </c>
      <c r="E7146" s="77">
        <v>1</v>
      </c>
      <c r="F7146" s="77">
        <v>17585.18</v>
      </c>
      <c r="G7146" s="77">
        <v>0</v>
      </c>
      <c r="H7146" s="77">
        <v>-99999</v>
      </c>
      <c r="I7146" s="77">
        <v>-2.3620000000000001</v>
      </c>
      <c r="J7146" s="77" t="s">
        <v>75</v>
      </c>
      <c r="K7146" s="77">
        <v>-99999</v>
      </c>
      <c r="L7146" s="77">
        <v>-99999</v>
      </c>
      <c r="M7146" s="77">
        <v>-99999</v>
      </c>
      <c r="N7146" s="77">
        <v>-99999</v>
      </c>
      <c r="O7146" s="77">
        <v>-99999</v>
      </c>
      <c r="P7146" s="77">
        <v>18000</v>
      </c>
      <c r="Q7146" s="77">
        <v>3239</v>
      </c>
      <c r="R7146" s="77">
        <v>5.56</v>
      </c>
      <c r="S7146" s="77">
        <v>1781.2909999999999</v>
      </c>
      <c r="T7146" s="77">
        <v>7.8559999999999999</v>
      </c>
      <c r="U7146" s="77">
        <v>717.79640000000018</v>
      </c>
      <c r="V7146" s="77">
        <v>-99999</v>
      </c>
      <c r="AC7146" s="77">
        <v>1.1000000000000001</v>
      </c>
      <c r="AD7146" s="77">
        <v>0.9</v>
      </c>
      <c r="AH7146" s="77">
        <f>IF(AND(M7146&lt;Variables!$G$6,M7146&gt;Variables!$G$5),0,1)</f>
        <v>1</v>
      </c>
      <c r="AI7146" s="77">
        <f t="shared" si="224"/>
        <v>1</v>
      </c>
      <c r="AJ7146" s="77">
        <f>IF(I7146&gt;Variables!$G$7,0,1)</f>
        <v>1</v>
      </c>
      <c r="AK7146" s="77">
        <f>IF(F7146&gt;Variables!$G$8,0,1)</f>
        <v>0</v>
      </c>
      <c r="AL7146" s="77">
        <f>IF(G7146&gt;Variables!$G$9,0,1)</f>
        <v>1</v>
      </c>
      <c r="AM7146" s="77">
        <f>IF(AND(K7146&gt;Variables!$G$10,K7146&lt;Variables!$G$11),0,1)</f>
        <v>1</v>
      </c>
      <c r="AN7146" s="77">
        <f>IF(H7146&lt;Variables!$G$13,1,0)</f>
        <v>1</v>
      </c>
      <c r="AO7146" s="77">
        <f>IF(R7146&lt;Variables!$G$12,0,1)</f>
        <v>1</v>
      </c>
      <c r="AP7146" s="78">
        <f t="shared" si="225"/>
        <v>1</v>
      </c>
      <c r="AQ7146" s="77">
        <f>IF(V7146&lt;Variables!$G$15,1,0)</f>
        <v>1</v>
      </c>
      <c r="AR7146" s="77">
        <v>1</v>
      </c>
      <c r="AS7146" s="77">
        <v>0</v>
      </c>
      <c r="AT7146" s="77">
        <v>0</v>
      </c>
      <c r="AU7146" s="77">
        <v>0</v>
      </c>
      <c r="BA7146" s="77">
        <v>2</v>
      </c>
    </row>
    <row r="7147" spans="3:53" x14ac:dyDescent="0.25">
      <c r="C7147" s="77" t="s">
        <v>808</v>
      </c>
      <c r="D7147" s="77" t="s">
        <v>802</v>
      </c>
      <c r="E7147" s="77">
        <v>14.69</v>
      </c>
      <c r="F7147" s="77">
        <v>7.93</v>
      </c>
      <c r="G7147" s="77">
        <v>0.9</v>
      </c>
      <c r="H7147" s="77">
        <v>-99999</v>
      </c>
      <c r="I7147" s="77">
        <v>16.914999999999999</v>
      </c>
      <c r="J7147" s="77" t="s">
        <v>74</v>
      </c>
      <c r="K7147" s="77">
        <v>55.55</v>
      </c>
      <c r="L7147" s="77">
        <v>-99999</v>
      </c>
      <c r="M7147" s="77">
        <v>-99999</v>
      </c>
      <c r="N7147" s="77">
        <v>14.595000000000001</v>
      </c>
      <c r="O7147" s="77">
        <v>-0.1712915381980033</v>
      </c>
      <c r="P7147" s="77">
        <v>15409</v>
      </c>
      <c r="Q7147" s="77">
        <v>28687</v>
      </c>
      <c r="R7147" s="77">
        <v>0.54</v>
      </c>
      <c r="S7147" s="77">
        <v>1781.2909999999999</v>
      </c>
      <c r="T7147" s="77">
        <v>7.8559999999999999</v>
      </c>
      <c r="U7147" s="77">
        <v>717.79640000000018</v>
      </c>
      <c r="V7147" s="77">
        <v>-99999</v>
      </c>
      <c r="AC7147" s="77">
        <v>14.7</v>
      </c>
      <c r="AD7147" s="77">
        <v>14.61</v>
      </c>
      <c r="AH7147" s="77">
        <f>IF(AND(M7147&lt;Variables!$G$6,M7147&gt;Variables!$G$5),0,1)</f>
        <v>1</v>
      </c>
      <c r="AI7147" s="77">
        <f t="shared" si="224"/>
        <v>1</v>
      </c>
      <c r="AJ7147" s="77">
        <f>IF(I7147&gt;Variables!$G$7,0,1)</f>
        <v>1</v>
      </c>
      <c r="AK7147" s="77">
        <f>IF(F7147&gt;Variables!$G$8,0,1)</f>
        <v>1</v>
      </c>
      <c r="AL7147" s="77">
        <f>IF(G7147&gt;Variables!$G$9,0,1)</f>
        <v>1</v>
      </c>
      <c r="AM7147" s="77">
        <f>IF(AND(K7147&gt;Variables!$G$10,K7147&lt;Variables!$G$11),0,1)</f>
        <v>1</v>
      </c>
      <c r="AN7147" s="77">
        <f>IF(H7147&lt;Variables!$G$13,1,0)</f>
        <v>1</v>
      </c>
      <c r="AO7147" s="77">
        <f>IF(R7147&lt;Variables!$G$12,0,1)</f>
        <v>0</v>
      </c>
      <c r="AP7147" s="78">
        <f t="shared" si="225"/>
        <v>0</v>
      </c>
      <c r="AQ7147" s="77">
        <f>IF(V7147&lt;Variables!$G$15,1,0)</f>
        <v>1</v>
      </c>
      <c r="AR7147" s="77">
        <v>0</v>
      </c>
      <c r="AS7147" s="77">
        <v>0</v>
      </c>
      <c r="AT7147" s="77">
        <v>0</v>
      </c>
      <c r="AU7147" s="77">
        <v>0</v>
      </c>
      <c r="BA7147" s="77">
        <v>0</v>
      </c>
    </row>
    <row r="7148" spans="3:53" x14ac:dyDescent="0.25">
      <c r="C7148" s="77" t="s">
        <v>808</v>
      </c>
      <c r="D7148" s="77" t="s">
        <v>493</v>
      </c>
      <c r="E7148" s="77">
        <v>24.98</v>
      </c>
      <c r="F7148" s="77">
        <v>8.3800000000000008</v>
      </c>
      <c r="G7148" s="77">
        <v>5.33</v>
      </c>
      <c r="H7148" s="77">
        <v>2730</v>
      </c>
      <c r="I7148" s="77">
        <v>197.83699999999999</v>
      </c>
      <c r="J7148" s="77" t="s">
        <v>74</v>
      </c>
      <c r="K7148" s="77">
        <v>36.35</v>
      </c>
      <c r="L7148" s="77">
        <v>25.013000000000002</v>
      </c>
      <c r="M7148" s="77">
        <v>-0.37180666053650668</v>
      </c>
      <c r="N7148" s="77">
        <v>25.045522000000009</v>
      </c>
      <c r="O7148" s="77">
        <v>-0.50117541970178803</v>
      </c>
      <c r="P7148" s="77">
        <v>2086000</v>
      </c>
      <c r="Q7148" s="77">
        <v>3584000</v>
      </c>
      <c r="R7148" s="77">
        <v>0.57999999999999996</v>
      </c>
      <c r="S7148" s="77">
        <v>1781.2909999999999</v>
      </c>
      <c r="T7148" s="77">
        <v>7.8559999999999999</v>
      </c>
      <c r="U7148" s="77">
        <v>717.79640000000018</v>
      </c>
      <c r="V7148" s="77">
        <v>2.2205959084476068</v>
      </c>
      <c r="AC7148" s="77">
        <v>25.01</v>
      </c>
      <c r="AD7148" s="77">
        <v>24.18</v>
      </c>
      <c r="AH7148" s="77">
        <f>IF(AND(M7148&lt;Variables!$G$6,M7148&gt;Variables!$G$5),0,1)</f>
        <v>1</v>
      </c>
      <c r="AI7148" s="77">
        <f t="shared" si="224"/>
        <v>1</v>
      </c>
      <c r="AJ7148" s="77">
        <f>IF(I7148&gt;Variables!$G$7,0,1)</f>
        <v>0</v>
      </c>
      <c r="AK7148" s="77">
        <f>IF(F7148&gt;Variables!$G$8,0,1)</f>
        <v>1</v>
      </c>
      <c r="AL7148" s="77">
        <f>IF(G7148&gt;Variables!$G$9,0,1)</f>
        <v>1</v>
      </c>
      <c r="AM7148" s="77">
        <f>IF(AND(K7148&gt;Variables!$G$10,K7148&lt;Variables!$G$11),0,1)</f>
        <v>1</v>
      </c>
      <c r="AN7148" s="77">
        <f>IF(H7148&lt;Variables!$G$13,1,0)</f>
        <v>0</v>
      </c>
      <c r="AO7148" s="77">
        <f>IF(R7148&lt;Variables!$G$12,0,1)</f>
        <v>0</v>
      </c>
      <c r="AP7148" s="78">
        <f t="shared" si="225"/>
        <v>0</v>
      </c>
      <c r="AQ7148" s="77">
        <f>IF(V7148&lt;Variables!$G$15,1,0)</f>
        <v>1</v>
      </c>
      <c r="AR7148" s="77">
        <v>0</v>
      </c>
      <c r="AS7148" s="77">
        <v>0</v>
      </c>
      <c r="AT7148" s="77">
        <v>0</v>
      </c>
      <c r="AU7148" s="77">
        <v>1</v>
      </c>
      <c r="BA7148" s="77">
        <v>-0.94</v>
      </c>
    </row>
    <row r="7149" spans="3:53" x14ac:dyDescent="0.25">
      <c r="C7149" s="77" t="s">
        <v>808</v>
      </c>
      <c r="D7149" s="77" t="s">
        <v>201</v>
      </c>
      <c r="E7149" s="77">
        <v>43.53</v>
      </c>
      <c r="F7149" s="77">
        <v>7.01</v>
      </c>
      <c r="G7149" s="77">
        <v>7.01</v>
      </c>
      <c r="H7149" s="77">
        <v>-99999</v>
      </c>
      <c r="I7149" s="77">
        <v>2930.703</v>
      </c>
      <c r="J7149" s="77" t="s">
        <v>75</v>
      </c>
      <c r="K7149" s="77">
        <v>51.62</v>
      </c>
      <c r="L7149" s="77">
        <v>43.340882352941172</v>
      </c>
      <c r="M7149" s="77">
        <v>-2.0358444343223782E-3</v>
      </c>
      <c r="N7149" s="77">
        <v>43.40789473684211</v>
      </c>
      <c r="O7149" s="77">
        <v>-0.156411033646562</v>
      </c>
      <c r="P7149" s="77">
        <v>425883</v>
      </c>
      <c r="Q7149" s="77">
        <v>2055000</v>
      </c>
      <c r="R7149" s="77">
        <v>0.21</v>
      </c>
      <c r="S7149" s="77">
        <v>1781.2909999999999</v>
      </c>
      <c r="T7149" s="77">
        <v>7.8559999999999999</v>
      </c>
      <c r="U7149" s="77">
        <v>717.79640000000018</v>
      </c>
      <c r="V7149" s="77">
        <v>2.383845656775629</v>
      </c>
      <c r="AC7149" s="77">
        <v>45.98</v>
      </c>
      <c r="AD7149" s="77">
        <v>43.05</v>
      </c>
      <c r="AH7149" s="77">
        <f>IF(AND(M7149&lt;Variables!$G$6,M7149&gt;Variables!$G$5),0,1)</f>
        <v>1</v>
      </c>
      <c r="AI7149" s="77">
        <f t="shared" si="224"/>
        <v>1</v>
      </c>
      <c r="AJ7149" s="77">
        <f>IF(I7149&gt;Variables!$G$7,0,1)</f>
        <v>0</v>
      </c>
      <c r="AK7149" s="77">
        <f>IF(F7149&gt;Variables!$G$8,0,1)</f>
        <v>1</v>
      </c>
      <c r="AL7149" s="77">
        <f>IF(G7149&gt;Variables!$G$9,0,1)</f>
        <v>1</v>
      </c>
      <c r="AM7149" s="77">
        <f>IF(AND(K7149&gt;Variables!$G$10,K7149&lt;Variables!$G$11),0,1)</f>
        <v>1</v>
      </c>
      <c r="AN7149" s="77">
        <f>IF(H7149&lt;Variables!$G$13,1,0)</f>
        <v>1</v>
      </c>
      <c r="AO7149" s="77">
        <f>IF(R7149&lt;Variables!$G$12,0,1)</f>
        <v>0</v>
      </c>
      <c r="AP7149" s="78">
        <f t="shared" si="225"/>
        <v>1</v>
      </c>
      <c r="AQ7149" s="77">
        <f>IF(V7149&lt;Variables!$G$15,1,0)</f>
        <v>1</v>
      </c>
      <c r="AR7149" s="77">
        <v>0</v>
      </c>
      <c r="AS7149" s="77">
        <v>0</v>
      </c>
      <c r="AT7149" s="77">
        <v>0</v>
      </c>
      <c r="AU7149" s="77">
        <v>1</v>
      </c>
      <c r="BA7149" s="77">
        <v>-0.33</v>
      </c>
    </row>
    <row r="7150" spans="3:53" x14ac:dyDescent="0.25">
      <c r="C7150" s="77" t="s">
        <v>808</v>
      </c>
      <c r="D7150" s="77" t="s">
        <v>507</v>
      </c>
      <c r="E7150" s="77">
        <v>26.42</v>
      </c>
      <c r="F7150" s="77">
        <v>9.3800000000000008</v>
      </c>
      <c r="G7150" s="77">
        <v>8.67</v>
      </c>
      <c r="H7150" s="77">
        <v>3900</v>
      </c>
      <c r="I7150" s="77">
        <v>240.21299999999999</v>
      </c>
      <c r="J7150" s="77" t="s">
        <v>75</v>
      </c>
      <c r="K7150" s="77">
        <v>54.18</v>
      </c>
      <c r="L7150" s="77">
        <v>26.216850000000001</v>
      </c>
      <c r="M7150" s="77">
        <v>0.43159265891973059</v>
      </c>
      <c r="N7150" s="77">
        <v>26.365701999999999</v>
      </c>
      <c r="O7150" s="77">
        <v>-0.13541076964309209</v>
      </c>
      <c r="P7150" s="77">
        <v>7908000</v>
      </c>
      <c r="Q7150" s="77">
        <v>9769000</v>
      </c>
      <c r="R7150" s="77">
        <v>0.81</v>
      </c>
      <c r="S7150" s="77">
        <v>1781.2909999999999</v>
      </c>
      <c r="T7150" s="77">
        <v>7.8559999999999999</v>
      </c>
      <c r="U7150" s="77">
        <v>717.79640000000018</v>
      </c>
      <c r="V7150" s="77">
        <v>2.393873273344433</v>
      </c>
      <c r="AC7150" s="77">
        <v>26.84</v>
      </c>
      <c r="AD7150" s="77">
        <v>26.15</v>
      </c>
      <c r="AH7150" s="77">
        <f>IF(AND(M7150&lt;Variables!$G$6,M7150&gt;Variables!$G$5),0,1)</f>
        <v>1</v>
      </c>
      <c r="AI7150" s="77">
        <f t="shared" si="224"/>
        <v>1</v>
      </c>
      <c r="AJ7150" s="77">
        <f>IF(I7150&gt;Variables!$G$7,0,1)</f>
        <v>0</v>
      </c>
      <c r="AK7150" s="77">
        <f>IF(F7150&gt;Variables!$G$8,0,1)</f>
        <v>0</v>
      </c>
      <c r="AL7150" s="77">
        <f>IF(G7150&gt;Variables!$G$9,0,1)</f>
        <v>1</v>
      </c>
      <c r="AM7150" s="77">
        <f>IF(AND(K7150&gt;Variables!$G$10,K7150&lt;Variables!$G$11),0,1)</f>
        <v>1</v>
      </c>
      <c r="AN7150" s="77">
        <f>IF(H7150&lt;Variables!$G$13,1,0)</f>
        <v>0</v>
      </c>
      <c r="AO7150" s="77">
        <f>IF(R7150&lt;Variables!$G$12,0,1)</f>
        <v>0</v>
      </c>
      <c r="AP7150" s="78">
        <f t="shared" si="225"/>
        <v>1</v>
      </c>
      <c r="AQ7150" s="77">
        <f>IF(V7150&lt;Variables!$G$15,1,0)</f>
        <v>1</v>
      </c>
      <c r="AR7150" s="77">
        <v>1</v>
      </c>
      <c r="AS7150" s="77">
        <v>0</v>
      </c>
      <c r="AT7150" s="77">
        <v>0</v>
      </c>
      <c r="AU7150" s="77">
        <v>0</v>
      </c>
      <c r="BA7150" s="77">
        <v>1.2</v>
      </c>
    </row>
    <row r="7151" spans="3:53" x14ac:dyDescent="0.25">
      <c r="C7151" s="77" t="s">
        <v>808</v>
      </c>
      <c r="D7151" s="77" t="s">
        <v>519</v>
      </c>
      <c r="E7151" s="77">
        <v>16.2</v>
      </c>
      <c r="F7151" s="77">
        <v>9.5299999999999994</v>
      </c>
      <c r="G7151" s="77">
        <v>6.84</v>
      </c>
      <c r="H7151" s="77">
        <v>3840</v>
      </c>
      <c r="I7151" s="77">
        <v>774.10699999999997</v>
      </c>
      <c r="J7151" s="77" t="s">
        <v>74</v>
      </c>
      <c r="K7151" s="77">
        <v>47.78</v>
      </c>
      <c r="L7151" s="77">
        <v>16.187045000000001</v>
      </c>
      <c r="M7151" s="77">
        <v>-7.4411357971764E-2</v>
      </c>
      <c r="N7151" s="77">
        <v>16.162002000000001</v>
      </c>
      <c r="O7151" s="77">
        <v>8.0423204996507361E-2</v>
      </c>
      <c r="P7151" s="77">
        <v>2295000</v>
      </c>
      <c r="Q7151" s="77">
        <v>5058000</v>
      </c>
      <c r="R7151" s="77">
        <v>0.45</v>
      </c>
      <c r="S7151" s="77">
        <v>1781.2909999999999</v>
      </c>
      <c r="T7151" s="77">
        <v>7.8559999999999999</v>
      </c>
      <c r="U7151" s="77">
        <v>717.79640000000018</v>
      </c>
      <c r="V7151" s="77">
        <v>2.3454584173032198</v>
      </c>
      <c r="AC7151" s="77">
        <v>16.2</v>
      </c>
      <c r="AD7151" s="77">
        <v>15.72</v>
      </c>
      <c r="AH7151" s="77">
        <f>IF(AND(M7151&lt;Variables!$G$6,M7151&gt;Variables!$G$5),0,1)</f>
        <v>1</v>
      </c>
      <c r="AI7151" s="77">
        <f t="shared" si="224"/>
        <v>0</v>
      </c>
      <c r="AJ7151" s="77">
        <f>IF(I7151&gt;Variables!$G$7,0,1)</f>
        <v>0</v>
      </c>
      <c r="AK7151" s="77">
        <f>IF(F7151&gt;Variables!$G$8,0,1)</f>
        <v>0</v>
      </c>
      <c r="AL7151" s="77">
        <f>IF(G7151&gt;Variables!$G$9,0,1)</f>
        <v>1</v>
      </c>
      <c r="AM7151" s="77">
        <f>IF(AND(K7151&gt;Variables!$G$10,K7151&lt;Variables!$G$11),0,1)</f>
        <v>1</v>
      </c>
      <c r="AN7151" s="77">
        <f>IF(H7151&lt;Variables!$G$13,1,0)</f>
        <v>0</v>
      </c>
      <c r="AO7151" s="77">
        <f>IF(R7151&lt;Variables!$G$12,0,1)</f>
        <v>0</v>
      </c>
      <c r="AP7151" s="78">
        <f t="shared" si="225"/>
        <v>0</v>
      </c>
      <c r="AQ7151" s="77">
        <f>IF(V7151&lt;Variables!$G$15,1,0)</f>
        <v>1</v>
      </c>
      <c r="AR7151" s="77">
        <v>0</v>
      </c>
      <c r="AS7151" s="77">
        <v>0</v>
      </c>
      <c r="AT7151" s="77">
        <v>0</v>
      </c>
      <c r="AU7151" s="77">
        <v>1</v>
      </c>
      <c r="BA7151" s="77">
        <v>-0.93</v>
      </c>
    </row>
    <row r="7152" spans="3:53" x14ac:dyDescent="0.25">
      <c r="C7152" s="77" t="s">
        <v>808</v>
      </c>
      <c r="D7152" s="77" t="s">
        <v>525</v>
      </c>
      <c r="E7152" s="77">
        <v>1.64</v>
      </c>
      <c r="F7152" s="77">
        <v>22.21</v>
      </c>
      <c r="G7152" s="77">
        <v>18.75</v>
      </c>
      <c r="H7152" s="77">
        <v>550.02</v>
      </c>
      <c r="I7152" s="77">
        <v>-16.594000000000001</v>
      </c>
      <c r="J7152" s="77" t="s">
        <v>74</v>
      </c>
      <c r="K7152" s="77">
        <v>34.700000000000003</v>
      </c>
      <c r="L7152" s="77">
        <v>1.6588849999999999</v>
      </c>
      <c r="M7152" s="77">
        <v>-1.9281023096839229</v>
      </c>
      <c r="N7152" s="77">
        <v>1.6823840000000001</v>
      </c>
      <c r="O7152" s="77">
        <v>-3.2979391149702031</v>
      </c>
      <c r="P7152" s="77">
        <v>37720000</v>
      </c>
      <c r="Q7152" s="77">
        <v>3050000</v>
      </c>
      <c r="R7152" s="77">
        <v>12.37</v>
      </c>
      <c r="S7152" s="77">
        <v>1781.2909999999999</v>
      </c>
      <c r="T7152" s="77">
        <v>7.8559999999999999</v>
      </c>
      <c r="U7152" s="77">
        <v>717.79640000000018</v>
      </c>
      <c r="V7152" s="77">
        <v>2.1734267601551638</v>
      </c>
      <c r="AC7152" s="77">
        <v>1.9</v>
      </c>
      <c r="AD7152" s="77">
        <v>1.56</v>
      </c>
      <c r="AH7152" s="77">
        <f>IF(AND(M7152&lt;Variables!$G$6,M7152&gt;Variables!$G$5),0,1)</f>
        <v>0</v>
      </c>
      <c r="AI7152" s="77">
        <f t="shared" si="224"/>
        <v>1</v>
      </c>
      <c r="AJ7152" s="77">
        <f>IF(I7152&gt;Variables!$G$7,0,1)</f>
        <v>1</v>
      </c>
      <c r="AK7152" s="77">
        <f>IF(F7152&gt;Variables!$G$8,0,1)</f>
        <v>0</v>
      </c>
      <c r="AL7152" s="77">
        <f>IF(G7152&gt;Variables!$G$9,0,1)</f>
        <v>0</v>
      </c>
      <c r="AM7152" s="77">
        <f>IF(AND(K7152&gt;Variables!$G$10,K7152&lt;Variables!$G$11),0,1)</f>
        <v>1</v>
      </c>
      <c r="AN7152" s="77">
        <f>IF(H7152&lt;Variables!$G$13,1,0)</f>
        <v>1</v>
      </c>
      <c r="AO7152" s="77">
        <f>IF(R7152&lt;Variables!$G$12,0,1)</f>
        <v>1</v>
      </c>
      <c r="AP7152" s="78">
        <f t="shared" si="225"/>
        <v>0</v>
      </c>
      <c r="AQ7152" s="77">
        <f>IF(V7152&lt;Variables!$G$15,1,0)</f>
        <v>1</v>
      </c>
      <c r="AR7152" s="77">
        <v>0</v>
      </c>
      <c r="AS7152" s="77">
        <v>0</v>
      </c>
      <c r="AT7152" s="77">
        <v>1</v>
      </c>
      <c r="AU7152" s="77">
        <v>0</v>
      </c>
      <c r="BA7152" s="77">
        <v>-2.25</v>
      </c>
    </row>
    <row r="7153" spans="3:53" x14ac:dyDescent="0.25">
      <c r="C7153" s="77" t="s">
        <v>808</v>
      </c>
      <c r="D7153" s="77" t="s">
        <v>752</v>
      </c>
      <c r="E7153" s="77">
        <v>0.22</v>
      </c>
      <c r="F7153" s="77">
        <v>12.39</v>
      </c>
      <c r="G7153" s="77">
        <v>-6.25</v>
      </c>
      <c r="H7153" s="77">
        <v>-99999</v>
      </c>
      <c r="I7153" s="77">
        <v>43663.165000000001</v>
      </c>
      <c r="J7153" s="77" t="s">
        <v>75</v>
      </c>
      <c r="L7153" s="77">
        <v>-99999</v>
      </c>
      <c r="M7153" s="77">
        <v>-99999</v>
      </c>
      <c r="N7153" s="77">
        <v>0.22500000000000001</v>
      </c>
      <c r="O7153" s="77">
        <v>0</v>
      </c>
      <c r="P7153" s="77">
        <v>35038</v>
      </c>
      <c r="Q7153" s="77">
        <v>20414</v>
      </c>
      <c r="R7153" s="77">
        <v>1.72</v>
      </c>
      <c r="S7153" s="77">
        <v>1781.2909999999999</v>
      </c>
      <c r="T7153" s="77">
        <v>7.8559999999999999</v>
      </c>
      <c r="U7153" s="77">
        <v>717.79640000000018</v>
      </c>
      <c r="V7153" s="77">
        <v>-99999</v>
      </c>
      <c r="AC7153" s="77">
        <v>0.22</v>
      </c>
      <c r="AD7153" s="77">
        <v>0.2</v>
      </c>
      <c r="AH7153" s="77">
        <f>IF(AND(M7153&lt;Variables!$G$6,M7153&gt;Variables!$G$5),0,1)</f>
        <v>1</v>
      </c>
      <c r="AI7153" s="77">
        <f t="shared" si="224"/>
        <v>1</v>
      </c>
      <c r="AJ7153" s="77">
        <f>IF(I7153&gt;Variables!$G$7,0,1)</f>
        <v>0</v>
      </c>
      <c r="AK7153" s="77">
        <f>IF(F7153&gt;Variables!$G$8,0,1)</f>
        <v>0</v>
      </c>
      <c r="AL7153" s="77">
        <f>IF(G7153&gt;Variables!$G$9,0,1)</f>
        <v>1</v>
      </c>
      <c r="AM7153" s="77">
        <f>IF(AND(K7153&gt;Variables!$G$10,K7153&lt;Variables!$G$11),0,1)</f>
        <v>1</v>
      </c>
      <c r="AN7153" s="77">
        <f>IF(H7153&lt;Variables!$G$13,1,0)</f>
        <v>1</v>
      </c>
      <c r="AO7153" s="77">
        <f>IF(R7153&lt;Variables!$G$12,0,1)</f>
        <v>0</v>
      </c>
      <c r="AP7153" s="78">
        <f t="shared" si="225"/>
        <v>1</v>
      </c>
      <c r="AQ7153" s="77">
        <f>IF(V7153&lt;Variables!$G$15,1,0)</f>
        <v>1</v>
      </c>
      <c r="AR7153" s="77">
        <v>0</v>
      </c>
      <c r="AS7153" s="77">
        <v>0</v>
      </c>
      <c r="AT7153" s="77">
        <v>1</v>
      </c>
      <c r="AU7153" s="77">
        <v>0</v>
      </c>
      <c r="BA7153" s="77">
        <v>-2.25</v>
      </c>
    </row>
    <row r="7154" spans="3:53" x14ac:dyDescent="0.25">
      <c r="C7154" s="77" t="s">
        <v>808</v>
      </c>
      <c r="D7154" s="77" t="s">
        <v>546</v>
      </c>
      <c r="E7154" s="77">
        <v>18.920000000000002</v>
      </c>
      <c r="F7154" s="77">
        <v>7.05</v>
      </c>
      <c r="G7154" s="77">
        <v>5.71</v>
      </c>
      <c r="H7154" s="77">
        <v>5410</v>
      </c>
      <c r="I7154" s="77">
        <v>0.73499999999999999</v>
      </c>
      <c r="J7154" s="77" t="s">
        <v>75</v>
      </c>
      <c r="K7154" s="77">
        <v>42.51</v>
      </c>
      <c r="L7154" s="77">
        <v>18.877199999999998</v>
      </c>
      <c r="M7154" s="77">
        <v>-3.8141249761603581E-2</v>
      </c>
      <c r="N7154" s="77">
        <v>18.944925999999999</v>
      </c>
      <c r="O7154" s="77">
        <v>-0.39549375912050461</v>
      </c>
      <c r="P7154" s="77">
        <v>7334000</v>
      </c>
      <c r="Q7154" s="77">
        <v>15192000</v>
      </c>
      <c r="R7154" s="77">
        <v>0.48</v>
      </c>
      <c r="S7154" s="77">
        <v>1781.2909999999999</v>
      </c>
      <c r="T7154" s="77">
        <v>7.8559999999999999</v>
      </c>
      <c r="U7154" s="77">
        <v>717.79640000000018</v>
      </c>
      <c r="V7154" s="77">
        <v>2.289570234543258</v>
      </c>
      <c r="AC7154" s="77">
        <v>19.414999999999999</v>
      </c>
      <c r="AD7154" s="77">
        <v>18.850000000000001</v>
      </c>
      <c r="AH7154" s="77">
        <f>IF(AND(M7154&lt;Variables!$G$6,M7154&gt;Variables!$G$5),0,1)</f>
        <v>1</v>
      </c>
      <c r="AI7154" s="77">
        <f t="shared" ref="AI7154:AI7217" si="226">IF(L7154&gt;N7154,0,1)</f>
        <v>1</v>
      </c>
      <c r="AJ7154" s="77">
        <f>IF(I7154&gt;Variables!$G$7,0,1)</f>
        <v>1</v>
      </c>
      <c r="AK7154" s="77">
        <f>IF(F7154&gt;Variables!$G$8,0,1)</f>
        <v>1</v>
      </c>
      <c r="AL7154" s="77">
        <f>IF(G7154&gt;Variables!$G$9,0,1)</f>
        <v>1</v>
      </c>
      <c r="AM7154" s="77">
        <f>IF(AND(K7154&gt;Variables!$G$10,K7154&lt;Variables!$G$11),0,1)</f>
        <v>1</v>
      </c>
      <c r="AN7154" s="77">
        <f>IF(H7154&lt;Variables!$G$13,1,0)</f>
        <v>0</v>
      </c>
      <c r="AO7154" s="77">
        <f>IF(R7154&lt;Variables!$G$12,0,1)</f>
        <v>0</v>
      </c>
      <c r="AP7154" s="78">
        <f t="shared" ref="AP7154:AP7217" si="227">IF(J7154="Pass", 0,1)</f>
        <v>1</v>
      </c>
      <c r="AQ7154" s="77">
        <f>IF(V7154&lt;Variables!$G$15,1,0)</f>
        <v>1</v>
      </c>
      <c r="AR7154" s="77">
        <v>1</v>
      </c>
      <c r="AS7154" s="77">
        <v>0</v>
      </c>
      <c r="AT7154" s="77">
        <v>0</v>
      </c>
      <c r="AU7154" s="77">
        <v>0</v>
      </c>
      <c r="BA7154" s="77">
        <v>0.9</v>
      </c>
    </row>
    <row r="7155" spans="3:53" x14ac:dyDescent="0.25">
      <c r="C7155" s="77" t="s">
        <v>808</v>
      </c>
      <c r="D7155" s="77" t="s">
        <v>542</v>
      </c>
      <c r="E7155" s="77">
        <v>2.7</v>
      </c>
      <c r="F7155" s="77">
        <v>15.17</v>
      </c>
      <c r="G7155" s="77">
        <v>10.53</v>
      </c>
      <c r="H7155" s="77">
        <v>183.99</v>
      </c>
      <c r="I7155" s="77">
        <v>186.58699999999999</v>
      </c>
      <c r="J7155" s="77" t="s">
        <v>75</v>
      </c>
      <c r="K7155" s="77">
        <v>49.46</v>
      </c>
      <c r="L7155" s="77">
        <v>2.6947941176470591</v>
      </c>
      <c r="M7155" s="77">
        <v>7.8146316972812629E-2</v>
      </c>
      <c r="N7155" s="77">
        <v>2.6980444444444438</v>
      </c>
      <c r="O7155" s="77">
        <v>-4.2417553454335392E-2</v>
      </c>
      <c r="P7155" s="77">
        <v>2030000</v>
      </c>
      <c r="Q7155" s="77">
        <v>2950000</v>
      </c>
      <c r="R7155" s="77">
        <v>0.69</v>
      </c>
      <c r="S7155" s="77">
        <v>1781.2909999999999</v>
      </c>
      <c r="T7155" s="77">
        <v>7.8559999999999999</v>
      </c>
      <c r="U7155" s="77">
        <v>717.79640000000018</v>
      </c>
      <c r="V7155" s="77">
        <v>2.3594956665029518</v>
      </c>
      <c r="AC7155" s="77">
        <v>2.7299000000000002</v>
      </c>
      <c r="AD7155" s="77">
        <v>2.64</v>
      </c>
      <c r="AH7155" s="77">
        <f>IF(AND(M7155&lt;Variables!$G$6,M7155&gt;Variables!$G$5),0,1)</f>
        <v>1</v>
      </c>
      <c r="AI7155" s="77">
        <f t="shared" si="226"/>
        <v>1</v>
      </c>
      <c r="AJ7155" s="77">
        <f>IF(I7155&gt;Variables!$G$7,0,1)</f>
        <v>0</v>
      </c>
      <c r="AK7155" s="77">
        <f>IF(F7155&gt;Variables!$G$8,0,1)</f>
        <v>0</v>
      </c>
      <c r="AL7155" s="77">
        <f>IF(G7155&gt;Variables!$G$9,0,1)</f>
        <v>0</v>
      </c>
      <c r="AM7155" s="77">
        <f>IF(AND(K7155&gt;Variables!$G$10,K7155&lt;Variables!$G$11),0,1)</f>
        <v>1</v>
      </c>
      <c r="AN7155" s="77">
        <f>IF(H7155&lt;Variables!$G$13,1,0)</f>
        <v>1</v>
      </c>
      <c r="AO7155" s="77">
        <f>IF(R7155&lt;Variables!$G$12,0,1)</f>
        <v>0</v>
      </c>
      <c r="AP7155" s="78">
        <f t="shared" si="227"/>
        <v>1</v>
      </c>
      <c r="AQ7155" s="77">
        <f>IF(V7155&lt;Variables!$G$15,1,0)</f>
        <v>1</v>
      </c>
      <c r="AR7155" s="77">
        <v>0</v>
      </c>
      <c r="AS7155" s="77">
        <v>0</v>
      </c>
      <c r="AT7155" s="77">
        <v>1</v>
      </c>
      <c r="AU7155" s="77">
        <v>0</v>
      </c>
      <c r="BA7155" s="77">
        <v>-2.25</v>
      </c>
    </row>
    <row r="7156" spans="3:53" x14ac:dyDescent="0.25">
      <c r="C7156" s="77" t="s">
        <v>808</v>
      </c>
      <c r="D7156" s="77" t="s">
        <v>497</v>
      </c>
      <c r="E7156" s="77">
        <v>5.07</v>
      </c>
      <c r="F7156" s="77">
        <v>20.51</v>
      </c>
      <c r="G7156" s="77">
        <v>18.82</v>
      </c>
      <c r="H7156" s="77">
        <v>41.09</v>
      </c>
      <c r="I7156" s="77">
        <v>-15.288</v>
      </c>
      <c r="J7156" s="77" t="s">
        <v>74</v>
      </c>
      <c r="K7156" s="77">
        <v>65.5</v>
      </c>
      <c r="L7156" s="77">
        <v>4.9201350000000001</v>
      </c>
      <c r="M7156" s="77">
        <v>2.637427631558888</v>
      </c>
      <c r="N7156" s="77">
        <v>4.9251440000000004</v>
      </c>
      <c r="O7156" s="77">
        <v>2.533042688701074</v>
      </c>
      <c r="P7156" s="77">
        <v>4600000</v>
      </c>
      <c r="Q7156" s="77">
        <v>49940</v>
      </c>
      <c r="R7156" s="77">
        <v>92.11</v>
      </c>
      <c r="S7156" s="77">
        <v>1781.2909999999999</v>
      </c>
      <c r="T7156" s="77">
        <v>7.8559999999999999</v>
      </c>
      <c r="U7156" s="77">
        <v>717.79640000000018</v>
      </c>
      <c r="V7156" s="77">
        <v>2.340945071080367</v>
      </c>
      <c r="AC7156" s="77">
        <v>5.39</v>
      </c>
      <c r="AD7156" s="77">
        <v>4.93</v>
      </c>
      <c r="AH7156" s="77">
        <f>IF(AND(M7156&lt;Variables!$G$6,M7156&gt;Variables!$G$5),0,1)</f>
        <v>1</v>
      </c>
      <c r="AI7156" s="77">
        <f t="shared" si="226"/>
        <v>1</v>
      </c>
      <c r="AJ7156" s="77">
        <f>IF(I7156&gt;Variables!$G$7,0,1)</f>
        <v>1</v>
      </c>
      <c r="AK7156" s="77">
        <f>IF(F7156&gt;Variables!$G$8,0,1)</f>
        <v>0</v>
      </c>
      <c r="AL7156" s="77">
        <f>IF(G7156&gt;Variables!$G$9,0,1)</f>
        <v>0</v>
      </c>
      <c r="AM7156" s="77">
        <f>IF(AND(K7156&gt;Variables!$G$10,K7156&lt;Variables!$G$11),0,1)</f>
        <v>0</v>
      </c>
      <c r="AN7156" s="77">
        <f>IF(H7156&lt;Variables!$G$13,1,0)</f>
        <v>1</v>
      </c>
      <c r="AO7156" s="77">
        <f>IF(R7156&lt;Variables!$G$12,0,1)</f>
        <v>1</v>
      </c>
      <c r="AP7156" s="78">
        <f t="shared" si="227"/>
        <v>0</v>
      </c>
      <c r="AQ7156" s="77">
        <f>IF(V7156&lt;Variables!$G$15,1,0)</f>
        <v>1</v>
      </c>
      <c r="AR7156" s="77">
        <v>0</v>
      </c>
      <c r="AS7156" s="77">
        <v>0</v>
      </c>
      <c r="AT7156" s="77">
        <v>1</v>
      </c>
      <c r="AU7156" s="77">
        <v>0</v>
      </c>
      <c r="BA7156" s="77">
        <v>-2.25</v>
      </c>
    </row>
    <row r="7157" spans="3:53" x14ac:dyDescent="0.25">
      <c r="C7157" s="77" t="s">
        <v>808</v>
      </c>
      <c r="D7157" s="77" t="s">
        <v>799</v>
      </c>
      <c r="E7157" s="77">
        <v>0.49</v>
      </c>
      <c r="F7157" s="77">
        <v>7.31</v>
      </c>
      <c r="G7157" s="77">
        <v>6.14</v>
      </c>
      <c r="H7157" s="77">
        <v>-99999</v>
      </c>
      <c r="I7157" s="77">
        <v>26.661999999999999</v>
      </c>
      <c r="J7157" s="77" t="s">
        <v>74</v>
      </c>
      <c r="K7157" s="77">
        <v>67.53</v>
      </c>
      <c r="L7157" s="77">
        <v>-99999</v>
      </c>
      <c r="M7157" s="77">
        <v>-99999</v>
      </c>
      <c r="N7157" s="77">
        <v>0.48825000000000002</v>
      </c>
      <c r="O7157" s="77">
        <v>0</v>
      </c>
      <c r="P7157" s="77">
        <v>20173</v>
      </c>
      <c r="Q7157" s="77">
        <v>84657</v>
      </c>
      <c r="R7157" s="77">
        <v>0.24</v>
      </c>
      <c r="S7157" s="77">
        <v>1781.2909999999999</v>
      </c>
      <c r="T7157" s="77">
        <v>7.8559999999999999</v>
      </c>
      <c r="U7157" s="77">
        <v>717.79640000000018</v>
      </c>
      <c r="V7157" s="77">
        <v>-99999</v>
      </c>
      <c r="AC7157" s="77">
        <v>0.48849999999999999</v>
      </c>
      <c r="AD7157" s="77">
        <v>0.47649999999999998</v>
      </c>
      <c r="AH7157" s="77">
        <f>IF(AND(M7157&lt;Variables!$G$6,M7157&gt;Variables!$G$5),0,1)</f>
        <v>1</v>
      </c>
      <c r="AI7157" s="77">
        <f t="shared" si="226"/>
        <v>1</v>
      </c>
      <c r="AJ7157" s="77">
        <f>IF(I7157&gt;Variables!$G$7,0,1)</f>
        <v>1</v>
      </c>
      <c r="AK7157" s="77">
        <f>IF(F7157&gt;Variables!$G$8,0,1)</f>
        <v>1</v>
      </c>
      <c r="AL7157" s="77">
        <f>IF(G7157&gt;Variables!$G$9,0,1)</f>
        <v>1</v>
      </c>
      <c r="AM7157" s="77">
        <f>IF(AND(K7157&gt;Variables!$G$10,K7157&lt;Variables!$G$11),0,1)</f>
        <v>0</v>
      </c>
      <c r="AN7157" s="77">
        <f>IF(H7157&lt;Variables!$G$13,1,0)</f>
        <v>1</v>
      </c>
      <c r="AO7157" s="77">
        <f>IF(R7157&lt;Variables!$G$12,0,1)</f>
        <v>0</v>
      </c>
      <c r="AP7157" s="78">
        <f t="shared" si="227"/>
        <v>0</v>
      </c>
      <c r="AQ7157" s="77">
        <f>IF(V7157&lt;Variables!$G$15,1,0)</f>
        <v>1</v>
      </c>
      <c r="AR7157" s="77">
        <v>0</v>
      </c>
      <c r="AS7157" s="77">
        <v>0</v>
      </c>
      <c r="AT7157" s="77">
        <v>1</v>
      </c>
      <c r="AU7157" s="77">
        <v>0</v>
      </c>
      <c r="BA7157" s="77">
        <v>-2.25</v>
      </c>
    </row>
    <row r="7158" spans="3:53" x14ac:dyDescent="0.25">
      <c r="C7158" s="77" t="s">
        <v>808</v>
      </c>
      <c r="D7158" s="77" t="s">
        <v>123</v>
      </c>
      <c r="E7158" s="77">
        <v>13.54</v>
      </c>
      <c r="F7158" s="77">
        <v>7.09</v>
      </c>
      <c r="G7158" s="77">
        <v>-3.09</v>
      </c>
      <c r="H7158" s="77">
        <v>5380</v>
      </c>
      <c r="I7158" s="77">
        <v>223.804</v>
      </c>
      <c r="J7158" s="77" t="s">
        <v>75</v>
      </c>
      <c r="K7158" s="77">
        <v>43.94</v>
      </c>
      <c r="L7158" s="77">
        <v>13.5488</v>
      </c>
      <c r="M7158" s="77">
        <v>-0.21625531412375421</v>
      </c>
      <c r="N7158" s="77">
        <v>13.616258</v>
      </c>
      <c r="O7158" s="77">
        <v>-0.71060639420902338</v>
      </c>
      <c r="P7158" s="77">
        <v>110750000</v>
      </c>
      <c r="Q7158" s="77">
        <v>51236000</v>
      </c>
      <c r="R7158" s="77">
        <v>2.16</v>
      </c>
      <c r="S7158" s="77">
        <v>1781.2909999999999</v>
      </c>
      <c r="T7158" s="77">
        <v>7.8559999999999999</v>
      </c>
      <c r="U7158" s="77">
        <v>717.79640000000018</v>
      </c>
      <c r="V7158" s="77">
        <v>2.30605629336325</v>
      </c>
      <c r="AC7158" s="77">
        <v>14.18</v>
      </c>
      <c r="AD7158" s="77">
        <v>13.31</v>
      </c>
      <c r="AH7158" s="77">
        <f>IF(AND(M7158&lt;Variables!$G$6,M7158&gt;Variables!$G$5),0,1)</f>
        <v>1</v>
      </c>
      <c r="AI7158" s="77">
        <f t="shared" si="226"/>
        <v>1</v>
      </c>
      <c r="AJ7158" s="77">
        <f>IF(I7158&gt;Variables!$G$7,0,1)</f>
        <v>0</v>
      </c>
      <c r="AK7158" s="77">
        <f>IF(F7158&gt;Variables!$G$8,0,1)</f>
        <v>1</v>
      </c>
      <c r="AL7158" s="77">
        <f>IF(G7158&gt;Variables!$G$9,0,1)</f>
        <v>1</v>
      </c>
      <c r="AM7158" s="77">
        <f>IF(AND(K7158&gt;Variables!$G$10,K7158&lt;Variables!$G$11),0,1)</f>
        <v>1</v>
      </c>
      <c r="AN7158" s="77">
        <f>IF(H7158&lt;Variables!$G$13,1,0)</f>
        <v>0</v>
      </c>
      <c r="AO7158" s="77">
        <f>IF(R7158&lt;Variables!$G$12,0,1)</f>
        <v>0</v>
      </c>
      <c r="AP7158" s="78">
        <f t="shared" si="227"/>
        <v>1</v>
      </c>
      <c r="AQ7158" s="77">
        <f>IF(V7158&lt;Variables!$G$15,1,0)</f>
        <v>1</v>
      </c>
      <c r="AR7158" s="77">
        <v>1</v>
      </c>
      <c r="AS7158" s="77">
        <v>0</v>
      </c>
      <c r="AT7158" s="77">
        <v>0</v>
      </c>
      <c r="AU7158" s="77">
        <v>0</v>
      </c>
      <c r="BA7158" s="77">
        <v>0.96</v>
      </c>
    </row>
    <row r="7159" spans="3:53" x14ac:dyDescent="0.25">
      <c r="C7159" s="77" t="s">
        <v>808</v>
      </c>
      <c r="D7159" s="77" t="s">
        <v>540</v>
      </c>
      <c r="E7159" s="77">
        <v>14.34</v>
      </c>
      <c r="F7159" s="77">
        <v>8.16</v>
      </c>
      <c r="G7159" s="77">
        <v>7.11</v>
      </c>
      <c r="H7159" s="77">
        <v>2350</v>
      </c>
      <c r="I7159" s="77">
        <v>2.9000000000000001E-2</v>
      </c>
      <c r="J7159" s="77" t="s">
        <v>75</v>
      </c>
      <c r="K7159" s="77">
        <v>62.42</v>
      </c>
      <c r="L7159" s="77">
        <v>14.255705000000001</v>
      </c>
      <c r="M7159" s="77">
        <v>0.38086506419710398</v>
      </c>
      <c r="N7159" s="77">
        <v>14.272798</v>
      </c>
      <c r="O7159" s="77">
        <v>0.26064966378702081</v>
      </c>
      <c r="P7159" s="77">
        <v>2476000</v>
      </c>
      <c r="Q7159" s="77">
        <v>4329000</v>
      </c>
      <c r="R7159" s="77">
        <v>0.56999999999999995</v>
      </c>
      <c r="S7159" s="77">
        <v>1781.2909999999999</v>
      </c>
      <c r="T7159" s="77">
        <v>7.8559999999999999</v>
      </c>
      <c r="U7159" s="77">
        <v>717.79640000000018</v>
      </c>
      <c r="V7159" s="77">
        <v>2.472107474577792</v>
      </c>
      <c r="AC7159" s="77">
        <v>14.38</v>
      </c>
      <c r="AD7159" s="77">
        <v>14.1</v>
      </c>
      <c r="AH7159" s="77">
        <f>IF(AND(M7159&lt;Variables!$G$6,M7159&gt;Variables!$G$5),0,1)</f>
        <v>1</v>
      </c>
      <c r="AI7159" s="77">
        <f t="shared" si="226"/>
        <v>1</v>
      </c>
      <c r="AJ7159" s="77">
        <f>IF(I7159&gt;Variables!$G$7,0,1)</f>
        <v>1</v>
      </c>
      <c r="AK7159" s="77">
        <f>IF(F7159&gt;Variables!$G$8,0,1)</f>
        <v>1</v>
      </c>
      <c r="AL7159" s="77">
        <f>IF(G7159&gt;Variables!$G$9,0,1)</f>
        <v>1</v>
      </c>
      <c r="AM7159" s="77">
        <f>IF(AND(K7159&gt;Variables!$G$10,K7159&lt;Variables!$G$11),0,1)</f>
        <v>0</v>
      </c>
      <c r="AN7159" s="77">
        <f>IF(H7159&lt;Variables!$G$13,1,0)</f>
        <v>0</v>
      </c>
      <c r="AO7159" s="77">
        <f>IF(R7159&lt;Variables!$G$12,0,1)</f>
        <v>0</v>
      </c>
      <c r="AP7159" s="78">
        <f t="shared" si="227"/>
        <v>1</v>
      </c>
      <c r="AQ7159" s="77">
        <f>IF(V7159&lt;Variables!$G$15,1,0)</f>
        <v>1</v>
      </c>
      <c r="AR7159" s="77">
        <v>0</v>
      </c>
      <c r="AS7159" s="77">
        <v>1</v>
      </c>
      <c r="AT7159" s="77">
        <v>0</v>
      </c>
      <c r="AU7159" s="77">
        <v>0</v>
      </c>
      <c r="BA7159" s="77">
        <v>-0.03</v>
      </c>
    </row>
    <row r="7160" spans="3:53" x14ac:dyDescent="0.25">
      <c r="C7160" s="77" t="s">
        <v>808</v>
      </c>
      <c r="D7160" s="77" t="s">
        <v>805</v>
      </c>
      <c r="E7160" s="77">
        <v>19.489999999999998</v>
      </c>
      <c r="F7160" s="77">
        <v>29.53</v>
      </c>
      <c r="G7160" s="77">
        <v>-99999</v>
      </c>
      <c r="H7160" s="77">
        <v>-99999</v>
      </c>
      <c r="I7160" s="77">
        <v>-99999</v>
      </c>
      <c r="J7160" s="77" t="s">
        <v>75</v>
      </c>
      <c r="K7160" s="77">
        <v>-99999</v>
      </c>
      <c r="L7160" s="77">
        <v>19.46838</v>
      </c>
      <c r="M7160" s="77">
        <v>-513748.28506532119</v>
      </c>
      <c r="N7160" s="77">
        <v>19.520041176470588</v>
      </c>
      <c r="O7160" s="77">
        <v>-512388.87836844602</v>
      </c>
      <c r="P7160" s="77">
        <v>3680000</v>
      </c>
      <c r="S7160" s="77">
        <v>1781.2909999999999</v>
      </c>
      <c r="T7160" s="77">
        <v>7.8559999999999999</v>
      </c>
      <c r="U7160" s="77">
        <v>717.79640000000018</v>
      </c>
      <c r="V7160" s="77">
        <v>-99999</v>
      </c>
      <c r="AC7160" s="77">
        <v>20.5</v>
      </c>
      <c r="AD7160" s="77">
        <v>18.760000000000002</v>
      </c>
      <c r="AH7160" s="77">
        <f>IF(AND(M7160&lt;Variables!$G$6,M7160&gt;Variables!$G$5),0,1)</f>
        <v>1</v>
      </c>
      <c r="AI7160" s="77">
        <f t="shared" si="226"/>
        <v>1</v>
      </c>
      <c r="AJ7160" s="77">
        <f>IF(I7160&gt;Variables!$G$7,0,1)</f>
        <v>1</v>
      </c>
      <c r="AK7160" s="77">
        <f>IF(F7160&gt;Variables!$G$8,0,1)</f>
        <v>0</v>
      </c>
      <c r="AL7160" s="77">
        <f>IF(G7160&gt;Variables!$G$9,0,1)</f>
        <v>1</v>
      </c>
      <c r="AM7160" s="77">
        <f>IF(AND(K7160&gt;Variables!$G$10,K7160&lt;Variables!$G$11),0,1)</f>
        <v>1</v>
      </c>
      <c r="AN7160" s="77">
        <f>IF(H7160&lt;Variables!$G$13,1,0)</f>
        <v>1</v>
      </c>
      <c r="AO7160" s="77">
        <f>IF(R7160&lt;Variables!$G$12,0,1)</f>
        <v>0</v>
      </c>
      <c r="AP7160" s="78">
        <f t="shared" si="227"/>
        <v>1</v>
      </c>
      <c r="AQ7160" s="77">
        <f>IF(V7160&lt;Variables!$G$15,1,0)</f>
        <v>1</v>
      </c>
      <c r="AR7160" s="77">
        <v>0</v>
      </c>
      <c r="AS7160" s="77">
        <v>0</v>
      </c>
      <c r="AT7160" s="77">
        <v>1</v>
      </c>
      <c r="AU7160" s="77">
        <v>0</v>
      </c>
      <c r="BA7160" s="77">
        <v>-1.39</v>
      </c>
    </row>
    <row r="7161" spans="3:53" x14ac:dyDescent="0.25">
      <c r="C7161" s="77" t="s">
        <v>809</v>
      </c>
      <c r="D7161" s="77" t="s">
        <v>502</v>
      </c>
      <c r="E7161" s="77">
        <v>15.87</v>
      </c>
      <c r="F7161" s="77">
        <v>20.55</v>
      </c>
      <c r="G7161" s="77">
        <v>14.29</v>
      </c>
      <c r="H7161" s="77">
        <v>512.29999999999995</v>
      </c>
      <c r="I7161" s="77">
        <v>293.83100000000002</v>
      </c>
      <c r="J7161" s="77" t="s">
        <v>75</v>
      </c>
      <c r="K7161" s="77">
        <v>43.43</v>
      </c>
      <c r="L7161" s="77">
        <v>15.957560000000001</v>
      </c>
      <c r="M7161" s="77">
        <v>-1.1622077560729669</v>
      </c>
      <c r="N7161" s="77">
        <v>15.90863</v>
      </c>
      <c r="O7161" s="77">
        <v>-0.85821343509779746</v>
      </c>
      <c r="P7161" s="77">
        <v>7400000</v>
      </c>
      <c r="Q7161" s="77">
        <v>311380</v>
      </c>
      <c r="R7161" s="77">
        <v>23.77</v>
      </c>
      <c r="S7161" s="77">
        <v>1785.577</v>
      </c>
      <c r="T7161" s="77">
        <v>7.6749999999999989</v>
      </c>
      <c r="U7161" s="77">
        <v>719.39279999999997</v>
      </c>
      <c r="V7161" s="77">
        <v>2.307100285740928</v>
      </c>
      <c r="AC7161" s="77">
        <v>16.61</v>
      </c>
      <c r="AD7161" s="77">
        <v>15.6</v>
      </c>
      <c r="AH7161" s="77">
        <f>IF(AND(M7161&lt;Variables!$G$6,M7161&gt;Variables!$G$5),0,1)</f>
        <v>0</v>
      </c>
      <c r="AI7161" s="77">
        <f t="shared" si="226"/>
        <v>0</v>
      </c>
      <c r="AJ7161" s="77">
        <f>IF(I7161&gt;Variables!$G$7,0,1)</f>
        <v>0</v>
      </c>
      <c r="AK7161" s="77">
        <f>IF(F7161&gt;Variables!$G$8,0,1)</f>
        <v>0</v>
      </c>
      <c r="AL7161" s="77">
        <f>IF(G7161&gt;Variables!$G$9,0,1)</f>
        <v>0</v>
      </c>
      <c r="AM7161" s="77">
        <f>IF(AND(K7161&gt;Variables!$G$10,K7161&lt;Variables!$G$11),0,1)</f>
        <v>1</v>
      </c>
      <c r="AN7161" s="77">
        <f>IF(H7161&lt;Variables!$G$13,1,0)</f>
        <v>1</v>
      </c>
      <c r="AO7161" s="77">
        <f>IF(R7161&lt;Variables!$G$12,0,1)</f>
        <v>1</v>
      </c>
      <c r="AP7161" s="78">
        <f t="shared" si="227"/>
        <v>1</v>
      </c>
      <c r="AQ7161" s="77">
        <f>IF(V7161&lt;Variables!$G$15,1,0)</f>
        <v>1</v>
      </c>
      <c r="AR7161" s="77">
        <v>1</v>
      </c>
      <c r="AS7161" s="77">
        <v>0</v>
      </c>
      <c r="AT7161" s="77">
        <v>0</v>
      </c>
      <c r="AU7161" s="77">
        <v>0</v>
      </c>
      <c r="BA7161" s="77">
        <v>1.7</v>
      </c>
    </row>
    <row r="7162" spans="3:53" x14ac:dyDescent="0.25">
      <c r="C7162" s="77" t="s">
        <v>809</v>
      </c>
      <c r="D7162" s="77" t="s">
        <v>805</v>
      </c>
      <c r="E7162" s="77">
        <v>19.45</v>
      </c>
      <c r="F7162" s="77">
        <v>29.4</v>
      </c>
      <c r="G7162" s="77">
        <v>-99999</v>
      </c>
      <c r="H7162" s="77">
        <v>-99999</v>
      </c>
      <c r="I7162" s="77">
        <v>-99999</v>
      </c>
      <c r="J7162" s="77" t="s">
        <v>75</v>
      </c>
      <c r="K7162" s="77">
        <v>-99999</v>
      </c>
      <c r="L7162" s="77">
        <v>19.452249999999999</v>
      </c>
      <c r="M7162" s="77">
        <v>-514174.20735390508</v>
      </c>
      <c r="N7162" s="77">
        <v>19.506830769230771</v>
      </c>
      <c r="O7162" s="77">
        <v>-512735.81041434011</v>
      </c>
      <c r="P7162" s="77">
        <v>3720000</v>
      </c>
      <c r="S7162" s="77">
        <v>1785.577</v>
      </c>
      <c r="T7162" s="77">
        <v>7.6749999999999989</v>
      </c>
      <c r="U7162" s="77">
        <v>719.39279999999997</v>
      </c>
      <c r="V7162" s="77">
        <v>-99999</v>
      </c>
      <c r="AC7162" s="77">
        <v>20.5</v>
      </c>
      <c r="AD7162" s="77">
        <v>18.760000000000002</v>
      </c>
      <c r="AH7162" s="77">
        <f>IF(AND(M7162&lt;Variables!$G$6,M7162&gt;Variables!$G$5),0,1)</f>
        <v>1</v>
      </c>
      <c r="AI7162" s="77">
        <f t="shared" si="226"/>
        <v>1</v>
      </c>
      <c r="AJ7162" s="77">
        <f>IF(I7162&gt;Variables!$G$7,0,1)</f>
        <v>1</v>
      </c>
      <c r="AK7162" s="77">
        <f>IF(F7162&gt;Variables!$G$8,0,1)</f>
        <v>0</v>
      </c>
      <c r="AL7162" s="77">
        <f>IF(G7162&gt;Variables!$G$9,0,1)</f>
        <v>1</v>
      </c>
      <c r="AM7162" s="77">
        <f>IF(AND(K7162&gt;Variables!$G$10,K7162&lt;Variables!$G$11),0,1)</f>
        <v>1</v>
      </c>
      <c r="AN7162" s="77">
        <f>IF(H7162&lt;Variables!$G$13,1,0)</f>
        <v>1</v>
      </c>
      <c r="AO7162" s="77">
        <f>IF(R7162&lt;Variables!$G$12,0,1)</f>
        <v>0</v>
      </c>
      <c r="AP7162" s="78">
        <f t="shared" si="227"/>
        <v>1</v>
      </c>
      <c r="AQ7162" s="77">
        <f>IF(V7162&lt;Variables!$G$15,1,0)</f>
        <v>1</v>
      </c>
      <c r="AR7162" s="77">
        <v>0</v>
      </c>
      <c r="AS7162" s="77">
        <v>0</v>
      </c>
      <c r="AT7162" s="77">
        <v>1</v>
      </c>
      <c r="AU7162" s="77">
        <v>0</v>
      </c>
      <c r="BA7162" s="77">
        <v>-1.61</v>
      </c>
    </row>
    <row r="7163" spans="3:53" x14ac:dyDescent="0.25">
      <c r="C7163" s="77" t="s">
        <v>809</v>
      </c>
      <c r="D7163" s="77" t="s">
        <v>497</v>
      </c>
      <c r="E7163" s="77">
        <v>5.07</v>
      </c>
      <c r="F7163" s="77">
        <v>23.77</v>
      </c>
      <c r="G7163" s="77">
        <v>18.12</v>
      </c>
      <c r="H7163" s="77">
        <v>41.09</v>
      </c>
      <c r="I7163" s="77">
        <v>-15.462</v>
      </c>
      <c r="J7163" s="77" t="s">
        <v>74</v>
      </c>
      <c r="K7163" s="77">
        <v>58.99</v>
      </c>
      <c r="L7163" s="77">
        <v>4.9532789473684202</v>
      </c>
      <c r="M7163" s="77">
        <v>1.347007776879332</v>
      </c>
      <c r="N7163" s="77">
        <v>4.9321244897959184</v>
      </c>
      <c r="O7163" s="77">
        <v>1.781696921598126</v>
      </c>
      <c r="P7163" s="77">
        <v>4690000</v>
      </c>
      <c r="Q7163" s="77">
        <v>49940</v>
      </c>
      <c r="R7163" s="77">
        <v>93.91</v>
      </c>
      <c r="S7163" s="77">
        <v>1785.577</v>
      </c>
      <c r="T7163" s="77">
        <v>7.6749999999999989</v>
      </c>
      <c r="U7163" s="77">
        <v>719.39279999999997</v>
      </c>
      <c r="V7163" s="77">
        <v>2.3901416732490861</v>
      </c>
      <c r="AC7163" s="77">
        <v>5.39</v>
      </c>
      <c r="AD7163" s="77">
        <v>4.93</v>
      </c>
      <c r="AH7163" s="77">
        <f>IF(AND(M7163&lt;Variables!$G$6,M7163&gt;Variables!$G$5),0,1)</f>
        <v>1</v>
      </c>
      <c r="AI7163" s="77">
        <f t="shared" si="226"/>
        <v>0</v>
      </c>
      <c r="AJ7163" s="77">
        <f>IF(I7163&gt;Variables!$G$7,0,1)</f>
        <v>1</v>
      </c>
      <c r="AK7163" s="77">
        <f>IF(F7163&gt;Variables!$G$8,0,1)</f>
        <v>0</v>
      </c>
      <c r="AL7163" s="77">
        <f>IF(G7163&gt;Variables!$G$9,0,1)</f>
        <v>0</v>
      </c>
      <c r="AM7163" s="77">
        <f>IF(AND(K7163&gt;Variables!$G$10,K7163&lt;Variables!$G$11),0,1)</f>
        <v>1</v>
      </c>
      <c r="AN7163" s="77">
        <f>IF(H7163&lt;Variables!$G$13,1,0)</f>
        <v>1</v>
      </c>
      <c r="AO7163" s="77">
        <f>IF(R7163&lt;Variables!$G$12,0,1)</f>
        <v>1</v>
      </c>
      <c r="AP7163" s="78">
        <f t="shared" si="227"/>
        <v>0</v>
      </c>
      <c r="AQ7163" s="77">
        <f>IF(V7163&lt;Variables!$G$15,1,0)</f>
        <v>1</v>
      </c>
      <c r="AR7163" s="77">
        <v>0</v>
      </c>
      <c r="AS7163" s="77">
        <v>0</v>
      </c>
      <c r="AT7163" s="77">
        <v>1</v>
      </c>
      <c r="AU7163" s="77">
        <v>0</v>
      </c>
      <c r="BA7163" s="77">
        <v>-2.25</v>
      </c>
    </row>
    <row r="7164" spans="3:53" x14ac:dyDescent="0.25">
      <c r="C7164" s="77" t="s">
        <v>809</v>
      </c>
      <c r="D7164" s="77" t="s">
        <v>451</v>
      </c>
      <c r="E7164" s="77">
        <v>23.45</v>
      </c>
      <c r="F7164" s="77">
        <v>8.43</v>
      </c>
      <c r="G7164" s="77">
        <v>6.6</v>
      </c>
      <c r="H7164" s="77">
        <v>12530</v>
      </c>
      <c r="I7164" s="77">
        <v>14.978999999999999</v>
      </c>
      <c r="J7164" s="77" t="s">
        <v>74</v>
      </c>
      <c r="K7164" s="77">
        <v>34.979999999999997</v>
      </c>
      <c r="L7164" s="77">
        <v>23.46083333333333</v>
      </c>
      <c r="M7164" s="77">
        <v>-0.5363549177707494</v>
      </c>
      <c r="N7164" s="77">
        <v>23.50548666666667</v>
      </c>
      <c r="O7164" s="77">
        <v>-0.72530583639622104</v>
      </c>
      <c r="P7164" s="77">
        <v>911327</v>
      </c>
      <c r="Q7164" s="77">
        <v>1175000</v>
      </c>
      <c r="R7164" s="77">
        <v>0.78</v>
      </c>
      <c r="S7164" s="77">
        <v>1785.577</v>
      </c>
      <c r="T7164" s="77">
        <v>7.6749999999999989</v>
      </c>
      <c r="U7164" s="77">
        <v>719.39279999999997</v>
      </c>
      <c r="V7164" s="77">
        <v>2.2020721529641598</v>
      </c>
      <c r="AC7164" s="77">
        <v>23.59</v>
      </c>
      <c r="AD7164" s="77">
        <v>23.22</v>
      </c>
      <c r="AH7164" s="77">
        <f>IF(AND(M7164&lt;Variables!$G$6,M7164&gt;Variables!$G$5),0,1)</f>
        <v>1</v>
      </c>
      <c r="AI7164" s="77">
        <f t="shared" si="226"/>
        <v>1</v>
      </c>
      <c r="AJ7164" s="77">
        <f>IF(I7164&gt;Variables!$G$7,0,1)</f>
        <v>1</v>
      </c>
      <c r="AK7164" s="77">
        <f>IF(F7164&gt;Variables!$G$8,0,1)</f>
        <v>1</v>
      </c>
      <c r="AL7164" s="77">
        <f>IF(G7164&gt;Variables!$G$9,0,1)</f>
        <v>1</v>
      </c>
      <c r="AM7164" s="77">
        <f>IF(AND(K7164&gt;Variables!$G$10,K7164&lt;Variables!$G$11),0,1)</f>
        <v>1</v>
      </c>
      <c r="AN7164" s="77">
        <f>IF(H7164&lt;Variables!$G$13,1,0)</f>
        <v>0</v>
      </c>
      <c r="AO7164" s="77">
        <f>IF(R7164&lt;Variables!$G$12,0,1)</f>
        <v>0</v>
      </c>
      <c r="AP7164" s="78">
        <f t="shared" si="227"/>
        <v>0</v>
      </c>
      <c r="AQ7164" s="77">
        <f>IF(V7164&lt;Variables!$G$15,1,0)</f>
        <v>1</v>
      </c>
      <c r="AR7164" s="77">
        <v>0</v>
      </c>
      <c r="AS7164" s="77">
        <v>0</v>
      </c>
      <c r="AT7164" s="77">
        <v>0</v>
      </c>
      <c r="AU7164" s="77">
        <v>1</v>
      </c>
      <c r="BA7164" s="77">
        <v>-0.3</v>
      </c>
    </row>
    <row r="7165" spans="3:53" x14ac:dyDescent="0.25">
      <c r="C7165" s="77" t="s">
        <v>809</v>
      </c>
      <c r="D7165" s="77" t="s">
        <v>517</v>
      </c>
      <c r="E7165" s="77">
        <v>3.86</v>
      </c>
      <c r="F7165" s="77">
        <v>34.1</v>
      </c>
      <c r="G7165" s="77">
        <v>-0.46</v>
      </c>
      <c r="H7165" s="77">
        <v>-99999</v>
      </c>
      <c r="I7165" s="77">
        <v>0.875</v>
      </c>
      <c r="J7165" s="77" t="s">
        <v>74</v>
      </c>
      <c r="K7165" s="77">
        <v>-99999</v>
      </c>
      <c r="L7165" s="77">
        <v>-99999</v>
      </c>
      <c r="M7165" s="77">
        <v>-99999</v>
      </c>
      <c r="N7165" s="77">
        <v>-99999</v>
      </c>
      <c r="O7165" s="77">
        <v>-99999</v>
      </c>
      <c r="P7165" s="77">
        <v>40000</v>
      </c>
      <c r="Q7165" s="77">
        <v>0</v>
      </c>
      <c r="R7165" s="77">
        <v>1</v>
      </c>
      <c r="S7165" s="77">
        <v>1785.577</v>
      </c>
      <c r="T7165" s="77">
        <v>7.6749999999999989</v>
      </c>
      <c r="U7165" s="77">
        <v>719.39279999999997</v>
      </c>
      <c r="V7165" s="77">
        <v>-99999</v>
      </c>
      <c r="AC7165" s="77">
        <v>-99999</v>
      </c>
      <c r="AD7165" s="77">
        <v>-99999</v>
      </c>
      <c r="AH7165" s="77">
        <f>IF(AND(M7165&lt;Variables!$G$6,M7165&gt;Variables!$G$5),0,1)</f>
        <v>1</v>
      </c>
      <c r="AI7165" s="77">
        <f t="shared" si="226"/>
        <v>1</v>
      </c>
      <c r="AJ7165" s="77">
        <f>IF(I7165&gt;Variables!$G$7,0,1)</f>
        <v>1</v>
      </c>
      <c r="AK7165" s="77">
        <f>IF(F7165&gt;Variables!$G$8,0,1)</f>
        <v>0</v>
      </c>
      <c r="AL7165" s="77">
        <f>IF(G7165&gt;Variables!$G$9,0,1)</f>
        <v>1</v>
      </c>
      <c r="AM7165" s="77">
        <f>IF(AND(K7165&gt;Variables!$G$10,K7165&lt;Variables!$G$11),0,1)</f>
        <v>1</v>
      </c>
      <c r="AN7165" s="77">
        <f>IF(H7165&lt;Variables!$G$13,1,0)</f>
        <v>1</v>
      </c>
      <c r="AO7165" s="77">
        <f>IF(R7165&lt;Variables!$G$12,0,1)</f>
        <v>0</v>
      </c>
      <c r="AP7165" s="78">
        <f t="shared" si="227"/>
        <v>0</v>
      </c>
      <c r="AQ7165" s="77">
        <f>IF(V7165&lt;Variables!$G$15,1,0)</f>
        <v>1</v>
      </c>
      <c r="AR7165" s="77">
        <v>0</v>
      </c>
      <c r="AS7165" s="77">
        <v>0</v>
      </c>
      <c r="AT7165" s="77">
        <v>0</v>
      </c>
      <c r="AU7165" s="77">
        <v>0</v>
      </c>
      <c r="BA7165" s="77">
        <v>0</v>
      </c>
    </row>
    <row r="7166" spans="3:53" x14ac:dyDescent="0.25">
      <c r="C7166" s="77" t="s">
        <v>809</v>
      </c>
      <c r="D7166" s="77" t="s">
        <v>160</v>
      </c>
      <c r="E7166" s="77">
        <v>25.01</v>
      </c>
      <c r="F7166" s="77">
        <v>6.96</v>
      </c>
      <c r="G7166" s="77">
        <v>5.72</v>
      </c>
      <c r="H7166" s="77">
        <v>2730</v>
      </c>
      <c r="I7166" s="77">
        <v>-18.824000000000002</v>
      </c>
      <c r="J7166" s="77" t="s">
        <v>75</v>
      </c>
      <c r="K7166" s="77">
        <v>60</v>
      </c>
      <c r="L7166" s="77">
        <v>24.846029999999999</v>
      </c>
      <c r="M7166" s="77">
        <v>0.37820931553249659</v>
      </c>
      <c r="N7166" s="77">
        <v>24.702767346938781</v>
      </c>
      <c r="O7166" s="77">
        <v>0.96034848941982298</v>
      </c>
      <c r="P7166" s="77">
        <v>701515</v>
      </c>
      <c r="Q7166" s="77">
        <v>1571000</v>
      </c>
      <c r="R7166" s="77">
        <v>0.45</v>
      </c>
      <c r="S7166" s="77">
        <v>1785.577</v>
      </c>
      <c r="T7166" s="77">
        <v>7.6749999999999989</v>
      </c>
      <c r="U7166" s="77">
        <v>719.39279999999997</v>
      </c>
      <c r="V7166" s="77">
        <v>2.449843872763577</v>
      </c>
      <c r="AC7166" s="77">
        <v>25.89</v>
      </c>
      <c r="AD7166" s="77">
        <v>24.87</v>
      </c>
      <c r="AH7166" s="77">
        <f>IF(AND(M7166&lt;Variables!$G$6,M7166&gt;Variables!$G$5),0,1)</f>
        <v>1</v>
      </c>
      <c r="AI7166" s="77">
        <f t="shared" si="226"/>
        <v>0</v>
      </c>
      <c r="AJ7166" s="77">
        <f>IF(I7166&gt;Variables!$G$7,0,1)</f>
        <v>1</v>
      </c>
      <c r="AK7166" s="77">
        <f>IF(F7166&gt;Variables!$G$8,0,1)</f>
        <v>1</v>
      </c>
      <c r="AL7166" s="77">
        <f>IF(G7166&gt;Variables!$G$9,0,1)</f>
        <v>1</v>
      </c>
      <c r="AM7166" s="77">
        <f>IF(AND(K7166&gt;Variables!$G$10,K7166&lt;Variables!$G$11),0,1)</f>
        <v>1</v>
      </c>
      <c r="AN7166" s="77">
        <f>IF(H7166&lt;Variables!$G$13,1,0)</f>
        <v>0</v>
      </c>
      <c r="AO7166" s="77">
        <f>IF(R7166&lt;Variables!$G$12,0,1)</f>
        <v>0</v>
      </c>
      <c r="AP7166" s="78">
        <f t="shared" si="227"/>
        <v>1</v>
      </c>
      <c r="AQ7166" s="77">
        <f>IF(V7166&lt;Variables!$G$15,1,0)</f>
        <v>1</v>
      </c>
      <c r="AR7166" s="77">
        <v>1</v>
      </c>
      <c r="AS7166" s="77">
        <v>0</v>
      </c>
      <c r="AT7166" s="77">
        <v>0</v>
      </c>
      <c r="AU7166" s="77">
        <v>0</v>
      </c>
      <c r="BA7166" s="77">
        <v>2.16</v>
      </c>
    </row>
    <row r="7167" spans="3:53" x14ac:dyDescent="0.25">
      <c r="C7167" s="77" t="s">
        <v>809</v>
      </c>
      <c r="D7167" s="77" t="s">
        <v>519</v>
      </c>
      <c r="E7167" s="77">
        <v>16.13</v>
      </c>
      <c r="F7167" s="77">
        <v>8.6199999999999992</v>
      </c>
      <c r="G7167" s="77">
        <v>6.24</v>
      </c>
      <c r="H7167" s="77">
        <v>3840</v>
      </c>
      <c r="I7167" s="77">
        <v>772.077</v>
      </c>
      <c r="J7167" s="77" t="s">
        <v>74</v>
      </c>
      <c r="K7167" s="77">
        <v>37.659999999999997</v>
      </c>
      <c r="L7167" s="77">
        <v>16.158860000000001</v>
      </c>
      <c r="M7167" s="77">
        <v>-0.45708670042315042</v>
      </c>
      <c r="N7167" s="77">
        <v>16.160443999999998</v>
      </c>
      <c r="O7167" s="77">
        <v>-0.46684360899985761</v>
      </c>
      <c r="P7167" s="77">
        <v>2384000</v>
      </c>
      <c r="Q7167" s="77">
        <v>5058000</v>
      </c>
      <c r="R7167" s="77">
        <v>0.47</v>
      </c>
      <c r="S7167" s="77">
        <v>1785.577</v>
      </c>
      <c r="T7167" s="77">
        <v>7.6749999999999989</v>
      </c>
      <c r="U7167" s="77">
        <v>719.39279999999997</v>
      </c>
      <c r="V7167" s="77">
        <v>2.234752234948258</v>
      </c>
      <c r="AC7167" s="77">
        <v>16.2</v>
      </c>
      <c r="AD7167" s="77">
        <v>15.72</v>
      </c>
      <c r="AH7167" s="77">
        <f>IF(AND(M7167&lt;Variables!$G$6,M7167&gt;Variables!$G$5),0,1)</f>
        <v>1</v>
      </c>
      <c r="AI7167" s="77">
        <f t="shared" si="226"/>
        <v>1</v>
      </c>
      <c r="AJ7167" s="77">
        <f>IF(I7167&gt;Variables!$G$7,0,1)</f>
        <v>0</v>
      </c>
      <c r="AK7167" s="77">
        <f>IF(F7167&gt;Variables!$G$8,0,1)</f>
        <v>1</v>
      </c>
      <c r="AL7167" s="77">
        <f>IF(G7167&gt;Variables!$G$9,0,1)</f>
        <v>1</v>
      </c>
      <c r="AM7167" s="77">
        <f>IF(AND(K7167&gt;Variables!$G$10,K7167&lt;Variables!$G$11),0,1)</f>
        <v>1</v>
      </c>
      <c r="AN7167" s="77">
        <f>IF(H7167&lt;Variables!$G$13,1,0)</f>
        <v>0</v>
      </c>
      <c r="AO7167" s="77">
        <f>IF(R7167&lt;Variables!$G$12,0,1)</f>
        <v>0</v>
      </c>
      <c r="AP7167" s="78">
        <f t="shared" si="227"/>
        <v>0</v>
      </c>
      <c r="AQ7167" s="77">
        <f>IF(V7167&lt;Variables!$G$15,1,0)</f>
        <v>1</v>
      </c>
      <c r="AR7167" s="77">
        <v>0</v>
      </c>
      <c r="AS7167" s="77">
        <v>0</v>
      </c>
      <c r="AT7167" s="77">
        <v>0</v>
      </c>
      <c r="AU7167" s="77">
        <v>1</v>
      </c>
      <c r="BA7167" s="77">
        <v>-0.48</v>
      </c>
    </row>
    <row r="7168" spans="3:53" x14ac:dyDescent="0.25">
      <c r="C7168" s="77" t="s">
        <v>809</v>
      </c>
      <c r="D7168" s="77" t="s">
        <v>752</v>
      </c>
      <c r="E7168" s="77">
        <v>0.22</v>
      </c>
      <c r="F7168" s="77">
        <v>12.39</v>
      </c>
      <c r="G7168" s="77">
        <v>-6.25</v>
      </c>
      <c r="H7168" s="77">
        <v>-99999</v>
      </c>
      <c r="I7168" s="77">
        <v>43663.165000000001</v>
      </c>
      <c r="J7168" s="77" t="s">
        <v>75</v>
      </c>
      <c r="L7168" s="77">
        <v>-99999</v>
      </c>
      <c r="M7168" s="77">
        <v>-99999</v>
      </c>
      <c r="N7168" s="77">
        <v>0.22500000000000001</v>
      </c>
      <c r="O7168" s="77">
        <v>0</v>
      </c>
      <c r="P7168" s="77">
        <v>35038</v>
      </c>
      <c r="Q7168" s="77">
        <v>20414</v>
      </c>
      <c r="R7168" s="77">
        <v>1.72</v>
      </c>
      <c r="S7168" s="77">
        <v>1785.577</v>
      </c>
      <c r="T7168" s="77">
        <v>7.6749999999999989</v>
      </c>
      <c r="U7168" s="77">
        <v>719.39279999999997</v>
      </c>
      <c r="V7168" s="77">
        <v>-99999</v>
      </c>
      <c r="AC7168" s="77">
        <v>0.22</v>
      </c>
      <c r="AD7168" s="77">
        <v>0.2</v>
      </c>
      <c r="AH7168" s="77">
        <f>IF(AND(M7168&lt;Variables!$G$6,M7168&gt;Variables!$G$5),0,1)</f>
        <v>1</v>
      </c>
      <c r="AI7168" s="77">
        <f t="shared" si="226"/>
        <v>1</v>
      </c>
      <c r="AJ7168" s="77">
        <f>IF(I7168&gt;Variables!$G$7,0,1)</f>
        <v>0</v>
      </c>
      <c r="AK7168" s="77">
        <f>IF(F7168&gt;Variables!$G$8,0,1)</f>
        <v>0</v>
      </c>
      <c r="AL7168" s="77">
        <f>IF(G7168&gt;Variables!$G$9,0,1)</f>
        <v>1</v>
      </c>
      <c r="AM7168" s="77">
        <f>IF(AND(K7168&gt;Variables!$G$10,K7168&lt;Variables!$G$11),0,1)</f>
        <v>1</v>
      </c>
      <c r="AN7168" s="77">
        <f>IF(H7168&lt;Variables!$G$13,1,0)</f>
        <v>1</v>
      </c>
      <c r="AO7168" s="77">
        <f>IF(R7168&lt;Variables!$G$12,0,1)</f>
        <v>0</v>
      </c>
      <c r="AP7168" s="78">
        <f t="shared" si="227"/>
        <v>1</v>
      </c>
      <c r="AQ7168" s="77">
        <f>IF(V7168&lt;Variables!$G$15,1,0)</f>
        <v>1</v>
      </c>
      <c r="AR7168" s="77">
        <v>0</v>
      </c>
      <c r="AS7168" s="77">
        <v>0</v>
      </c>
      <c r="AT7168" s="77">
        <v>1</v>
      </c>
      <c r="AU7168" s="77">
        <v>0</v>
      </c>
      <c r="BA7168" s="77">
        <v>-2.25</v>
      </c>
    </row>
    <row r="7169" spans="3:53" x14ac:dyDescent="0.25">
      <c r="C7169" s="77" t="s">
        <v>809</v>
      </c>
      <c r="D7169" s="77" t="s">
        <v>802</v>
      </c>
      <c r="E7169" s="77">
        <v>14.69</v>
      </c>
      <c r="F7169" s="77">
        <v>7.93</v>
      </c>
      <c r="G7169" s="77">
        <v>0.9</v>
      </c>
      <c r="H7169" s="77">
        <v>-99999</v>
      </c>
      <c r="I7169" s="77">
        <v>16.914999999999999</v>
      </c>
      <c r="J7169" s="77" t="s">
        <v>74</v>
      </c>
      <c r="K7169" s="77">
        <v>59.45</v>
      </c>
      <c r="L7169" s="77">
        <v>-99999</v>
      </c>
      <c r="M7169" s="77">
        <v>-99999</v>
      </c>
      <c r="N7169" s="77">
        <v>14.595000000000001</v>
      </c>
      <c r="O7169" s="77">
        <v>-0.1712915381980033</v>
      </c>
      <c r="P7169" s="77">
        <v>15409</v>
      </c>
      <c r="Q7169" s="77">
        <v>28687</v>
      </c>
      <c r="R7169" s="77">
        <v>0.54</v>
      </c>
      <c r="S7169" s="77">
        <v>1785.577</v>
      </c>
      <c r="T7169" s="77">
        <v>7.6749999999999989</v>
      </c>
      <c r="U7169" s="77">
        <v>719.39279999999997</v>
      </c>
      <c r="V7169" s="77">
        <v>-99999</v>
      </c>
      <c r="AC7169" s="77">
        <v>14.7</v>
      </c>
      <c r="AD7169" s="77">
        <v>14.61</v>
      </c>
      <c r="AH7169" s="77">
        <f>IF(AND(M7169&lt;Variables!$G$6,M7169&gt;Variables!$G$5),0,1)</f>
        <v>1</v>
      </c>
      <c r="AI7169" s="77">
        <f t="shared" si="226"/>
        <v>1</v>
      </c>
      <c r="AJ7169" s="77">
        <f>IF(I7169&gt;Variables!$G$7,0,1)</f>
        <v>1</v>
      </c>
      <c r="AK7169" s="77">
        <f>IF(F7169&gt;Variables!$G$8,0,1)</f>
        <v>1</v>
      </c>
      <c r="AL7169" s="77">
        <f>IF(G7169&gt;Variables!$G$9,0,1)</f>
        <v>1</v>
      </c>
      <c r="AM7169" s="77">
        <f>IF(AND(K7169&gt;Variables!$G$10,K7169&lt;Variables!$G$11),0,1)</f>
        <v>1</v>
      </c>
      <c r="AN7169" s="77">
        <f>IF(H7169&lt;Variables!$G$13,1,0)</f>
        <v>1</v>
      </c>
      <c r="AO7169" s="77">
        <f>IF(R7169&lt;Variables!$G$12,0,1)</f>
        <v>0</v>
      </c>
      <c r="AP7169" s="78">
        <f t="shared" si="227"/>
        <v>0</v>
      </c>
      <c r="AQ7169" s="77">
        <f>IF(V7169&lt;Variables!$G$15,1,0)</f>
        <v>1</v>
      </c>
      <c r="AR7169" s="77">
        <v>0</v>
      </c>
      <c r="AS7169" s="77">
        <v>0</v>
      </c>
      <c r="AT7169" s="77">
        <v>0</v>
      </c>
      <c r="AU7169" s="77">
        <v>0</v>
      </c>
      <c r="BA7169" s="77">
        <v>0</v>
      </c>
    </row>
    <row r="7170" spans="3:53" x14ac:dyDescent="0.25">
      <c r="C7170" s="77" t="s">
        <v>809</v>
      </c>
      <c r="D7170" s="77" t="s">
        <v>201</v>
      </c>
      <c r="E7170" s="77">
        <v>43.65</v>
      </c>
      <c r="F7170" s="77">
        <v>7.53</v>
      </c>
      <c r="G7170" s="77">
        <v>7.58</v>
      </c>
      <c r="H7170" s="77">
        <v>-99999</v>
      </c>
      <c r="I7170" s="77">
        <v>3004.9969999999998</v>
      </c>
      <c r="J7170" s="77" t="s">
        <v>75</v>
      </c>
      <c r="K7170" s="77">
        <v>56.73</v>
      </c>
      <c r="L7170" s="77">
        <v>43.37444444444445</v>
      </c>
      <c r="M7170" s="77">
        <v>0.45085431769858209</v>
      </c>
      <c r="N7170" s="77">
        <v>43.39473684210526</v>
      </c>
      <c r="O7170" s="77">
        <v>0.4038811400849075</v>
      </c>
      <c r="P7170" s="77">
        <v>432366</v>
      </c>
      <c r="Q7170" s="77">
        <v>2055000</v>
      </c>
      <c r="R7170" s="77">
        <v>0.21</v>
      </c>
      <c r="S7170" s="77">
        <v>1785.577</v>
      </c>
      <c r="T7170" s="77">
        <v>7.6749999999999989</v>
      </c>
      <c r="U7170" s="77">
        <v>719.39279999999997</v>
      </c>
      <c r="V7170" s="77">
        <v>2.4162376750160108</v>
      </c>
      <c r="AC7170" s="77">
        <v>45.98</v>
      </c>
      <c r="AD7170" s="77">
        <v>43.05</v>
      </c>
      <c r="AH7170" s="77">
        <f>IF(AND(M7170&lt;Variables!$G$6,M7170&gt;Variables!$G$5),0,1)</f>
        <v>1</v>
      </c>
      <c r="AI7170" s="77">
        <f t="shared" si="226"/>
        <v>1</v>
      </c>
      <c r="AJ7170" s="77">
        <f>IF(I7170&gt;Variables!$G$7,0,1)</f>
        <v>0</v>
      </c>
      <c r="AK7170" s="77">
        <f>IF(F7170&gt;Variables!$G$8,0,1)</f>
        <v>1</v>
      </c>
      <c r="AL7170" s="77">
        <f>IF(G7170&gt;Variables!$G$9,0,1)</f>
        <v>1</v>
      </c>
      <c r="AM7170" s="77">
        <f>IF(AND(K7170&gt;Variables!$G$10,K7170&lt;Variables!$G$11),0,1)</f>
        <v>1</v>
      </c>
      <c r="AN7170" s="77">
        <f>IF(H7170&lt;Variables!$G$13,1,0)</f>
        <v>1</v>
      </c>
      <c r="AO7170" s="77">
        <f>IF(R7170&lt;Variables!$G$12,0,1)</f>
        <v>0</v>
      </c>
      <c r="AP7170" s="78">
        <f t="shared" si="227"/>
        <v>1</v>
      </c>
      <c r="AQ7170" s="77">
        <f>IF(V7170&lt;Variables!$G$15,1,0)</f>
        <v>1</v>
      </c>
      <c r="AR7170" s="77">
        <v>0</v>
      </c>
      <c r="AS7170" s="77">
        <v>0</v>
      </c>
      <c r="AT7170" s="77">
        <v>0</v>
      </c>
      <c r="AU7170" s="77">
        <v>1</v>
      </c>
      <c r="BA7170" s="77">
        <v>-0.64</v>
      </c>
    </row>
    <row r="7171" spans="3:53" x14ac:dyDescent="0.25">
      <c r="C7171" s="77" t="s">
        <v>809</v>
      </c>
      <c r="D7171" s="77" t="s">
        <v>530</v>
      </c>
      <c r="E7171" s="77">
        <v>52.61</v>
      </c>
      <c r="F7171" s="77">
        <v>9.27</v>
      </c>
      <c r="G7171" s="77">
        <v>0.28999999999999998</v>
      </c>
      <c r="H7171" s="77">
        <v>-99999</v>
      </c>
      <c r="I7171" s="77">
        <v>52.503999999999998</v>
      </c>
      <c r="J7171" s="77" t="s">
        <v>75</v>
      </c>
      <c r="K7171" s="77">
        <v>-99999</v>
      </c>
      <c r="L7171" s="77">
        <v>-99999</v>
      </c>
      <c r="M7171" s="77">
        <v>-99999</v>
      </c>
      <c r="N7171" s="77">
        <v>-99999</v>
      </c>
      <c r="O7171" s="77">
        <v>-99999</v>
      </c>
      <c r="P7171" s="77">
        <v>15336</v>
      </c>
      <c r="Q7171" s="77">
        <v>1670</v>
      </c>
      <c r="R7171" s="77">
        <v>9.18</v>
      </c>
      <c r="S7171" s="77">
        <v>1785.577</v>
      </c>
      <c r="T7171" s="77">
        <v>7.6749999999999989</v>
      </c>
      <c r="U7171" s="77">
        <v>719.39279999999997</v>
      </c>
      <c r="V7171" s="77">
        <v>-99999</v>
      </c>
      <c r="AC7171" s="77">
        <v>52.45</v>
      </c>
      <c r="AD7171" s="77">
        <v>52.45</v>
      </c>
      <c r="AH7171" s="77">
        <f>IF(AND(M7171&lt;Variables!$G$6,M7171&gt;Variables!$G$5),0,1)</f>
        <v>1</v>
      </c>
      <c r="AI7171" s="77">
        <f t="shared" si="226"/>
        <v>1</v>
      </c>
      <c r="AJ7171" s="77">
        <f>IF(I7171&gt;Variables!$G$7,0,1)</f>
        <v>0</v>
      </c>
      <c r="AK7171" s="77">
        <f>IF(F7171&gt;Variables!$G$8,0,1)</f>
        <v>0</v>
      </c>
      <c r="AL7171" s="77">
        <f>IF(G7171&gt;Variables!$G$9,0,1)</f>
        <v>1</v>
      </c>
      <c r="AM7171" s="77">
        <f>IF(AND(K7171&gt;Variables!$G$10,K7171&lt;Variables!$G$11),0,1)</f>
        <v>1</v>
      </c>
      <c r="AN7171" s="77">
        <f>IF(H7171&lt;Variables!$G$13,1,0)</f>
        <v>1</v>
      </c>
      <c r="AO7171" s="77">
        <f>IF(R7171&lt;Variables!$G$12,0,1)</f>
        <v>1</v>
      </c>
      <c r="AP7171" s="78">
        <f t="shared" si="227"/>
        <v>1</v>
      </c>
      <c r="AQ7171" s="77">
        <f>IF(V7171&lt;Variables!$G$15,1,0)</f>
        <v>1</v>
      </c>
      <c r="AR7171" s="77">
        <v>0</v>
      </c>
      <c r="AS7171" s="77">
        <v>0</v>
      </c>
      <c r="AT7171" s="77">
        <v>0</v>
      </c>
      <c r="AU7171" s="77">
        <v>0</v>
      </c>
      <c r="BA7171" s="77">
        <v>0</v>
      </c>
    </row>
    <row r="7172" spans="3:53" x14ac:dyDescent="0.25">
      <c r="C7172" s="77" t="s">
        <v>809</v>
      </c>
      <c r="D7172" s="77" t="s">
        <v>507</v>
      </c>
      <c r="E7172" s="77">
        <v>26.27</v>
      </c>
      <c r="F7172" s="77">
        <v>8.92</v>
      </c>
      <c r="G7172" s="77">
        <v>8.3000000000000007</v>
      </c>
      <c r="H7172" s="77">
        <v>3900</v>
      </c>
      <c r="I7172" s="77">
        <v>239.71</v>
      </c>
      <c r="J7172" s="77" t="s">
        <v>75</v>
      </c>
      <c r="K7172" s="77">
        <v>46.89</v>
      </c>
      <c r="L7172" s="77">
        <v>26.245584999999998</v>
      </c>
      <c r="M7172" s="77">
        <v>-2.1279769530760891E-2</v>
      </c>
      <c r="N7172" s="77">
        <v>26.356107999999999</v>
      </c>
      <c r="O7172" s="77">
        <v>-0.44053545386898763</v>
      </c>
      <c r="P7172" s="77">
        <v>7964000</v>
      </c>
      <c r="Q7172" s="77">
        <v>9769000</v>
      </c>
      <c r="R7172" s="77">
        <v>0.82</v>
      </c>
      <c r="S7172" s="77">
        <v>1785.577</v>
      </c>
      <c r="T7172" s="77">
        <v>7.6749999999999989</v>
      </c>
      <c r="U7172" s="77">
        <v>719.39279999999997</v>
      </c>
      <c r="V7172" s="77">
        <v>2.3351425459274009</v>
      </c>
      <c r="AC7172" s="77">
        <v>26.84</v>
      </c>
      <c r="AD7172" s="77">
        <v>26.15</v>
      </c>
      <c r="AH7172" s="77">
        <f>IF(AND(M7172&lt;Variables!$G$6,M7172&gt;Variables!$G$5),0,1)</f>
        <v>1</v>
      </c>
      <c r="AI7172" s="77">
        <f t="shared" si="226"/>
        <v>1</v>
      </c>
      <c r="AJ7172" s="77">
        <f>IF(I7172&gt;Variables!$G$7,0,1)</f>
        <v>0</v>
      </c>
      <c r="AK7172" s="77">
        <f>IF(F7172&gt;Variables!$G$8,0,1)</f>
        <v>1</v>
      </c>
      <c r="AL7172" s="77">
        <f>IF(G7172&gt;Variables!$G$9,0,1)</f>
        <v>1</v>
      </c>
      <c r="AM7172" s="77">
        <f>IF(AND(K7172&gt;Variables!$G$10,K7172&lt;Variables!$G$11),0,1)</f>
        <v>1</v>
      </c>
      <c r="AN7172" s="77">
        <f>IF(H7172&lt;Variables!$G$13,1,0)</f>
        <v>0</v>
      </c>
      <c r="AO7172" s="77">
        <f>IF(R7172&lt;Variables!$G$12,0,1)</f>
        <v>0</v>
      </c>
      <c r="AP7172" s="78">
        <f t="shared" si="227"/>
        <v>1</v>
      </c>
      <c r="AQ7172" s="77">
        <f>IF(V7172&lt;Variables!$G$15,1,0)</f>
        <v>1</v>
      </c>
      <c r="AR7172" s="77">
        <v>1</v>
      </c>
      <c r="AS7172" s="77">
        <v>0</v>
      </c>
      <c r="AT7172" s="77">
        <v>0</v>
      </c>
      <c r="AU7172" s="77">
        <v>0</v>
      </c>
      <c r="BA7172" s="77">
        <v>1.72</v>
      </c>
    </row>
    <row r="7173" spans="3:53" x14ac:dyDescent="0.25">
      <c r="C7173" s="77" t="s">
        <v>809</v>
      </c>
      <c r="D7173" s="77" t="s">
        <v>177</v>
      </c>
      <c r="E7173" s="77">
        <v>55.59</v>
      </c>
      <c r="F7173" s="77">
        <v>8.7799999999999994</v>
      </c>
      <c r="G7173" s="77">
        <v>9.8699999999999992</v>
      </c>
      <c r="H7173" s="77">
        <v>10510</v>
      </c>
      <c r="I7173" s="77">
        <v>248.922</v>
      </c>
      <c r="J7173" s="77" t="s">
        <v>75</v>
      </c>
      <c r="K7173" s="77">
        <v>52.42</v>
      </c>
      <c r="L7173" s="77">
        <v>55.328336842105259</v>
      </c>
      <c r="M7173" s="77">
        <v>0.16567126923827361</v>
      </c>
      <c r="N7173" s="77">
        <v>55.451502040816322</v>
      </c>
      <c r="O7173" s="77">
        <v>-5.6810076656053247E-2</v>
      </c>
      <c r="P7173" s="77">
        <v>673567</v>
      </c>
      <c r="Q7173" s="77">
        <v>1774000</v>
      </c>
      <c r="R7173" s="77">
        <v>0.38</v>
      </c>
      <c r="S7173" s="77">
        <v>1785.577</v>
      </c>
      <c r="T7173" s="77">
        <v>7.6749999999999989</v>
      </c>
      <c r="U7173" s="77">
        <v>719.39279999999997</v>
      </c>
      <c r="V7173" s="77">
        <v>2.38660587712595</v>
      </c>
      <c r="AC7173" s="77">
        <v>57.29</v>
      </c>
      <c r="AD7173" s="77">
        <v>55.110100000000003</v>
      </c>
      <c r="AH7173" s="77">
        <f>IF(AND(M7173&lt;Variables!$G$6,M7173&gt;Variables!$G$5),0,1)</f>
        <v>1</v>
      </c>
      <c r="AI7173" s="77">
        <f t="shared" si="226"/>
        <v>1</v>
      </c>
      <c r="AJ7173" s="77">
        <f>IF(I7173&gt;Variables!$G$7,0,1)</f>
        <v>0</v>
      </c>
      <c r="AK7173" s="77">
        <f>IF(F7173&gt;Variables!$G$8,0,1)</f>
        <v>1</v>
      </c>
      <c r="AL7173" s="77">
        <f>IF(G7173&gt;Variables!$G$9,0,1)</f>
        <v>1</v>
      </c>
      <c r="AM7173" s="77">
        <f>IF(AND(K7173&gt;Variables!$G$10,K7173&lt;Variables!$G$11),0,1)</f>
        <v>1</v>
      </c>
      <c r="AN7173" s="77">
        <f>IF(H7173&lt;Variables!$G$13,1,0)</f>
        <v>0</v>
      </c>
      <c r="AO7173" s="77">
        <f>IF(R7173&lt;Variables!$G$12,0,1)</f>
        <v>0</v>
      </c>
      <c r="AP7173" s="78">
        <f t="shared" si="227"/>
        <v>1</v>
      </c>
      <c r="AQ7173" s="77">
        <f>IF(V7173&lt;Variables!$G$15,1,0)</f>
        <v>1</v>
      </c>
      <c r="AR7173" s="77">
        <v>0</v>
      </c>
      <c r="AS7173" s="77">
        <v>0</v>
      </c>
      <c r="AT7173" s="77">
        <v>0</v>
      </c>
      <c r="AU7173" s="77">
        <v>1</v>
      </c>
      <c r="BA7173" s="77">
        <v>-0.64</v>
      </c>
    </row>
    <row r="7174" spans="3:53" x14ac:dyDescent="0.25">
      <c r="C7174" s="77" t="s">
        <v>809</v>
      </c>
      <c r="D7174" s="77" t="s">
        <v>799</v>
      </c>
      <c r="E7174" s="77">
        <v>0.49</v>
      </c>
      <c r="F7174" s="77">
        <v>7.31</v>
      </c>
      <c r="G7174" s="77">
        <v>6.14</v>
      </c>
      <c r="H7174" s="77">
        <v>-99999</v>
      </c>
      <c r="I7174" s="77">
        <v>26.661999999999999</v>
      </c>
      <c r="J7174" s="77" t="s">
        <v>74</v>
      </c>
      <c r="K7174" s="77">
        <v>67.53</v>
      </c>
      <c r="L7174" s="77">
        <v>-99999</v>
      </c>
      <c r="M7174" s="77">
        <v>-99999</v>
      </c>
      <c r="N7174" s="77">
        <v>-99999</v>
      </c>
      <c r="O7174" s="77">
        <v>-99999</v>
      </c>
      <c r="P7174" s="77">
        <v>20173</v>
      </c>
      <c r="Q7174" s="77">
        <v>84657</v>
      </c>
      <c r="R7174" s="77">
        <v>0.24</v>
      </c>
      <c r="S7174" s="77">
        <v>1785.577</v>
      </c>
      <c r="T7174" s="77">
        <v>7.6749999999999989</v>
      </c>
      <c r="U7174" s="77">
        <v>719.39279999999997</v>
      </c>
      <c r="V7174" s="77">
        <v>-99999</v>
      </c>
      <c r="AC7174" s="77">
        <v>0.48849999999999999</v>
      </c>
      <c r="AD7174" s="77">
        <v>0.47649999999999998</v>
      </c>
      <c r="AH7174" s="77">
        <f>IF(AND(M7174&lt;Variables!$G$6,M7174&gt;Variables!$G$5),0,1)</f>
        <v>1</v>
      </c>
      <c r="AI7174" s="77">
        <f t="shared" si="226"/>
        <v>1</v>
      </c>
      <c r="AJ7174" s="77">
        <f>IF(I7174&gt;Variables!$G$7,0,1)</f>
        <v>1</v>
      </c>
      <c r="AK7174" s="77">
        <f>IF(F7174&gt;Variables!$G$8,0,1)</f>
        <v>1</v>
      </c>
      <c r="AL7174" s="77">
        <f>IF(G7174&gt;Variables!$G$9,0,1)</f>
        <v>1</v>
      </c>
      <c r="AM7174" s="77">
        <f>IF(AND(K7174&gt;Variables!$G$10,K7174&lt;Variables!$G$11),0,1)</f>
        <v>0</v>
      </c>
      <c r="AN7174" s="77">
        <f>IF(H7174&lt;Variables!$G$13,1,0)</f>
        <v>1</v>
      </c>
      <c r="AO7174" s="77">
        <f>IF(R7174&lt;Variables!$G$12,0,1)</f>
        <v>0</v>
      </c>
      <c r="AP7174" s="78">
        <f t="shared" si="227"/>
        <v>0</v>
      </c>
      <c r="AQ7174" s="77">
        <f>IF(V7174&lt;Variables!$G$15,1,0)</f>
        <v>1</v>
      </c>
      <c r="AR7174" s="77">
        <v>0</v>
      </c>
      <c r="AS7174" s="77">
        <v>0</v>
      </c>
      <c r="AT7174" s="77">
        <v>1</v>
      </c>
      <c r="AU7174" s="77">
        <v>0</v>
      </c>
      <c r="BA7174" s="77">
        <v>-2.25</v>
      </c>
    </row>
    <row r="7175" spans="3:53" x14ac:dyDescent="0.25">
      <c r="C7175" s="77" t="s">
        <v>809</v>
      </c>
      <c r="D7175" s="77" t="s">
        <v>546</v>
      </c>
      <c r="E7175" s="77">
        <v>18.93</v>
      </c>
      <c r="F7175" s="77">
        <v>6.97</v>
      </c>
      <c r="G7175" s="77">
        <v>5.77</v>
      </c>
      <c r="H7175" s="77">
        <v>5410</v>
      </c>
      <c r="I7175" s="77">
        <v>0.73699999999999999</v>
      </c>
      <c r="J7175" s="77" t="s">
        <v>75</v>
      </c>
      <c r="K7175" s="77">
        <v>46.63</v>
      </c>
      <c r="L7175" s="77">
        <v>18.882504999999998</v>
      </c>
      <c r="M7175" s="77">
        <v>-1.3266248307641729E-2</v>
      </c>
      <c r="N7175" s="77">
        <v>18.92709</v>
      </c>
      <c r="O7175" s="77">
        <v>-0.24879683036325581</v>
      </c>
      <c r="P7175" s="77">
        <v>7392000</v>
      </c>
      <c r="Q7175" s="77">
        <v>15192000</v>
      </c>
      <c r="R7175" s="77">
        <v>0.49</v>
      </c>
      <c r="S7175" s="77">
        <v>1785.577</v>
      </c>
      <c r="T7175" s="77">
        <v>7.6749999999999989</v>
      </c>
      <c r="U7175" s="77">
        <v>719.39279999999997</v>
      </c>
      <c r="V7175" s="77">
        <v>2.3323026078983702</v>
      </c>
      <c r="AC7175" s="77">
        <v>19.414999999999999</v>
      </c>
      <c r="AD7175" s="77">
        <v>18.850000000000001</v>
      </c>
      <c r="AH7175" s="77">
        <f>IF(AND(M7175&lt;Variables!$G$6,M7175&gt;Variables!$G$5),0,1)</f>
        <v>1</v>
      </c>
      <c r="AI7175" s="77">
        <f t="shared" si="226"/>
        <v>1</v>
      </c>
      <c r="AJ7175" s="77">
        <f>IF(I7175&gt;Variables!$G$7,0,1)</f>
        <v>1</v>
      </c>
      <c r="AK7175" s="77">
        <f>IF(F7175&gt;Variables!$G$8,0,1)</f>
        <v>1</v>
      </c>
      <c r="AL7175" s="77">
        <f>IF(G7175&gt;Variables!$G$9,0,1)</f>
        <v>1</v>
      </c>
      <c r="AM7175" s="77">
        <f>IF(AND(K7175&gt;Variables!$G$10,K7175&lt;Variables!$G$11),0,1)</f>
        <v>1</v>
      </c>
      <c r="AN7175" s="77">
        <f>IF(H7175&lt;Variables!$G$13,1,0)</f>
        <v>0</v>
      </c>
      <c r="AO7175" s="77">
        <f>IF(R7175&lt;Variables!$G$12,0,1)</f>
        <v>0</v>
      </c>
      <c r="AP7175" s="78">
        <f t="shared" si="227"/>
        <v>1</v>
      </c>
      <c r="AQ7175" s="77">
        <f>IF(V7175&lt;Variables!$G$15,1,0)</f>
        <v>1</v>
      </c>
      <c r="AR7175" s="77">
        <v>1</v>
      </c>
      <c r="AS7175" s="77">
        <v>0</v>
      </c>
      <c r="AT7175" s="77">
        <v>0</v>
      </c>
      <c r="AU7175" s="77">
        <v>0</v>
      </c>
      <c r="BA7175" s="77">
        <v>0.98</v>
      </c>
    </row>
    <row r="7176" spans="3:53" x14ac:dyDescent="0.25">
      <c r="C7176" s="77" t="s">
        <v>809</v>
      </c>
      <c r="D7176" s="77" t="s">
        <v>540</v>
      </c>
      <c r="E7176" s="77">
        <v>14.35</v>
      </c>
      <c r="F7176" s="77">
        <v>8.01</v>
      </c>
      <c r="G7176" s="77">
        <v>7.11</v>
      </c>
      <c r="H7176" s="77">
        <v>2350</v>
      </c>
      <c r="I7176" s="77">
        <v>2.9000000000000001E-2</v>
      </c>
      <c r="J7176" s="77" t="s">
        <v>75</v>
      </c>
      <c r="K7176" s="77">
        <v>60.34</v>
      </c>
      <c r="L7176" s="77">
        <v>14.27416</v>
      </c>
      <c r="M7176" s="77">
        <v>0.25108307599186452</v>
      </c>
      <c r="N7176" s="77">
        <v>14.277799999999999</v>
      </c>
      <c r="O7176" s="77">
        <v>0.22552494081723459</v>
      </c>
      <c r="P7176" s="77">
        <v>2500000</v>
      </c>
      <c r="Q7176" s="77">
        <v>4329000</v>
      </c>
      <c r="R7176" s="77">
        <v>0.57999999999999996</v>
      </c>
      <c r="S7176" s="77">
        <v>1785.577</v>
      </c>
      <c r="T7176" s="77">
        <v>7.6749999999999989</v>
      </c>
      <c r="U7176" s="77">
        <v>719.39279999999997</v>
      </c>
      <c r="V7176" s="77">
        <v>2.4600964172955879</v>
      </c>
      <c r="AC7176" s="77">
        <v>14.38</v>
      </c>
      <c r="AD7176" s="77">
        <v>14.1</v>
      </c>
      <c r="AH7176" s="77">
        <f>IF(AND(M7176&lt;Variables!$G$6,M7176&gt;Variables!$G$5),0,1)</f>
        <v>1</v>
      </c>
      <c r="AI7176" s="77">
        <f t="shared" si="226"/>
        <v>1</v>
      </c>
      <c r="AJ7176" s="77">
        <f>IF(I7176&gt;Variables!$G$7,0,1)</f>
        <v>1</v>
      </c>
      <c r="AK7176" s="77">
        <f>IF(F7176&gt;Variables!$G$8,0,1)</f>
        <v>1</v>
      </c>
      <c r="AL7176" s="77">
        <f>IF(G7176&gt;Variables!$G$9,0,1)</f>
        <v>1</v>
      </c>
      <c r="AM7176" s="77">
        <f>IF(AND(K7176&gt;Variables!$G$10,K7176&lt;Variables!$G$11),0,1)</f>
        <v>1</v>
      </c>
      <c r="AN7176" s="77">
        <f>IF(H7176&lt;Variables!$G$13,1,0)</f>
        <v>0</v>
      </c>
      <c r="AO7176" s="77">
        <f>IF(R7176&lt;Variables!$G$12,0,1)</f>
        <v>0</v>
      </c>
      <c r="AP7176" s="78">
        <f t="shared" si="227"/>
        <v>1</v>
      </c>
      <c r="AQ7176" s="77">
        <f>IF(V7176&lt;Variables!$G$15,1,0)</f>
        <v>1</v>
      </c>
      <c r="AR7176" s="77">
        <v>0</v>
      </c>
      <c r="AS7176" s="77">
        <v>0</v>
      </c>
      <c r="AT7176" s="77">
        <v>0</v>
      </c>
      <c r="AU7176" s="77">
        <v>1</v>
      </c>
      <c r="BA7176" s="77">
        <v>-0.38</v>
      </c>
    </row>
    <row r="7177" spans="3:53" x14ac:dyDescent="0.25">
      <c r="C7177" s="77" t="s">
        <v>809</v>
      </c>
      <c r="D7177" s="77" t="s">
        <v>493</v>
      </c>
      <c r="E7177" s="77">
        <v>24.87</v>
      </c>
      <c r="F7177" s="77">
        <v>7.69</v>
      </c>
      <c r="G7177" s="77">
        <v>4.9000000000000004</v>
      </c>
      <c r="H7177" s="77">
        <v>2730</v>
      </c>
      <c r="I7177" s="77">
        <v>197.45500000000001</v>
      </c>
      <c r="J7177" s="77" t="s">
        <v>74</v>
      </c>
      <c r="K7177" s="77">
        <v>37.200000000000003</v>
      </c>
      <c r="L7177" s="77">
        <v>24.939554999999999</v>
      </c>
      <c r="M7177" s="77">
        <v>-0.47937904264932479</v>
      </c>
      <c r="N7177" s="77">
        <v>25.02392</v>
      </c>
      <c r="O7177" s="77">
        <v>-0.81490030338970298</v>
      </c>
      <c r="P7177" s="77">
        <v>2141000</v>
      </c>
      <c r="Q7177" s="77">
        <v>3584000</v>
      </c>
      <c r="R7177" s="77">
        <v>0.6</v>
      </c>
      <c r="S7177" s="77">
        <v>1785.577</v>
      </c>
      <c r="T7177" s="77">
        <v>7.6749999999999989</v>
      </c>
      <c r="U7177" s="77">
        <v>719.39279999999997</v>
      </c>
      <c r="V7177" s="77">
        <v>2.2291349376666898</v>
      </c>
      <c r="AC7177" s="77">
        <v>25.01</v>
      </c>
      <c r="AD7177" s="77">
        <v>24.18</v>
      </c>
      <c r="AH7177" s="77">
        <f>IF(AND(M7177&lt;Variables!$G$6,M7177&gt;Variables!$G$5),0,1)</f>
        <v>1</v>
      </c>
      <c r="AI7177" s="77">
        <f t="shared" si="226"/>
        <v>1</v>
      </c>
      <c r="AJ7177" s="77">
        <f>IF(I7177&gt;Variables!$G$7,0,1)</f>
        <v>0</v>
      </c>
      <c r="AK7177" s="77">
        <f>IF(F7177&gt;Variables!$G$8,0,1)</f>
        <v>1</v>
      </c>
      <c r="AL7177" s="77">
        <f>IF(G7177&gt;Variables!$G$9,0,1)</f>
        <v>1</v>
      </c>
      <c r="AM7177" s="77">
        <f>IF(AND(K7177&gt;Variables!$G$10,K7177&lt;Variables!$G$11),0,1)</f>
        <v>1</v>
      </c>
      <c r="AN7177" s="77">
        <f>IF(H7177&lt;Variables!$G$13,1,0)</f>
        <v>0</v>
      </c>
      <c r="AO7177" s="77">
        <f>IF(R7177&lt;Variables!$G$12,0,1)</f>
        <v>0</v>
      </c>
      <c r="AP7177" s="78">
        <f t="shared" si="227"/>
        <v>0</v>
      </c>
      <c r="AQ7177" s="77">
        <f>IF(V7177&lt;Variables!$G$15,1,0)</f>
        <v>1</v>
      </c>
      <c r="AR7177" s="77">
        <v>0</v>
      </c>
      <c r="AS7177" s="77">
        <v>0</v>
      </c>
      <c r="AT7177" s="77">
        <v>0</v>
      </c>
      <c r="AU7177" s="77">
        <v>1</v>
      </c>
      <c r="BA7177" s="77">
        <v>-0.64</v>
      </c>
    </row>
    <row r="7178" spans="3:53" x14ac:dyDescent="0.25">
      <c r="C7178" s="77" t="s">
        <v>809</v>
      </c>
      <c r="D7178" s="77" t="s">
        <v>542</v>
      </c>
      <c r="E7178" s="77">
        <v>2.7</v>
      </c>
      <c r="F7178" s="77">
        <v>15.29</v>
      </c>
      <c r="G7178" s="77">
        <v>10.54</v>
      </c>
      <c r="H7178" s="77">
        <v>183.99</v>
      </c>
      <c r="I7178" s="77">
        <v>186.601</v>
      </c>
      <c r="J7178" s="77" t="s">
        <v>75</v>
      </c>
      <c r="K7178" s="77">
        <v>50.08</v>
      </c>
      <c r="L7178" s="77">
        <v>2.69424375</v>
      </c>
      <c r="M7178" s="77">
        <v>0.1097246676363263</v>
      </c>
      <c r="N7178" s="77">
        <v>2.699755555555555</v>
      </c>
      <c r="O7178" s="77">
        <v>-9.4658775691621469E-2</v>
      </c>
      <c r="P7178" s="77">
        <v>2030000</v>
      </c>
      <c r="Q7178" s="77">
        <v>2950000</v>
      </c>
      <c r="R7178" s="77">
        <v>0.69</v>
      </c>
      <c r="S7178" s="77">
        <v>1785.577</v>
      </c>
      <c r="T7178" s="77">
        <v>7.6749999999999989</v>
      </c>
      <c r="U7178" s="77">
        <v>719.39279999999997</v>
      </c>
      <c r="V7178" s="77">
        <v>2.364950607854245</v>
      </c>
      <c r="AC7178" s="77">
        <v>2.7299000000000002</v>
      </c>
      <c r="AD7178" s="77">
        <v>2.64</v>
      </c>
      <c r="AH7178" s="77">
        <f>IF(AND(M7178&lt;Variables!$G$6,M7178&gt;Variables!$G$5),0,1)</f>
        <v>1</v>
      </c>
      <c r="AI7178" s="77">
        <f t="shared" si="226"/>
        <v>1</v>
      </c>
      <c r="AJ7178" s="77">
        <f>IF(I7178&gt;Variables!$G$7,0,1)</f>
        <v>0</v>
      </c>
      <c r="AK7178" s="77">
        <f>IF(F7178&gt;Variables!$G$8,0,1)</f>
        <v>0</v>
      </c>
      <c r="AL7178" s="77">
        <f>IF(G7178&gt;Variables!$G$9,0,1)</f>
        <v>0</v>
      </c>
      <c r="AM7178" s="77">
        <f>IF(AND(K7178&gt;Variables!$G$10,K7178&lt;Variables!$G$11),0,1)</f>
        <v>1</v>
      </c>
      <c r="AN7178" s="77">
        <f>IF(H7178&lt;Variables!$G$13,1,0)</f>
        <v>1</v>
      </c>
      <c r="AO7178" s="77">
        <f>IF(R7178&lt;Variables!$G$12,0,1)</f>
        <v>0</v>
      </c>
      <c r="AP7178" s="78">
        <f t="shared" si="227"/>
        <v>1</v>
      </c>
      <c r="AQ7178" s="77">
        <f>IF(V7178&lt;Variables!$G$15,1,0)</f>
        <v>1</v>
      </c>
      <c r="AR7178" s="77">
        <v>0</v>
      </c>
      <c r="AS7178" s="77">
        <v>0</v>
      </c>
      <c r="AT7178" s="77">
        <v>1</v>
      </c>
      <c r="AU7178" s="77">
        <v>0</v>
      </c>
      <c r="BA7178" s="77">
        <v>-2.25</v>
      </c>
    </row>
    <row r="7179" spans="3:53" x14ac:dyDescent="0.25">
      <c r="C7179" s="77" t="s">
        <v>809</v>
      </c>
      <c r="D7179" s="77" t="s">
        <v>501</v>
      </c>
      <c r="E7179" s="77">
        <v>29.32</v>
      </c>
      <c r="F7179" s="77">
        <v>12.94</v>
      </c>
      <c r="G7179" s="77">
        <v>9.23</v>
      </c>
      <c r="H7179" s="77">
        <v>3860</v>
      </c>
      <c r="I7179" s="77">
        <v>3.2000000000000001E-2</v>
      </c>
      <c r="J7179" s="77" t="s">
        <v>75</v>
      </c>
      <c r="K7179" s="77">
        <v>42.33</v>
      </c>
      <c r="L7179" s="77">
        <v>29.290333333333329</v>
      </c>
      <c r="M7179" s="77">
        <v>-0.17184281503568111</v>
      </c>
      <c r="N7179" s="77">
        <v>29.415117500000001</v>
      </c>
      <c r="O7179" s="77">
        <v>-0.59533163517024523</v>
      </c>
      <c r="P7179" s="77">
        <v>601627</v>
      </c>
      <c r="Q7179" s="77">
        <v>245553</v>
      </c>
      <c r="R7179" s="77">
        <v>2.4500000000000002</v>
      </c>
      <c r="S7179" s="77">
        <v>1785.577</v>
      </c>
      <c r="T7179" s="77">
        <v>7.6749999999999989</v>
      </c>
      <c r="U7179" s="77">
        <v>719.39279999999997</v>
      </c>
      <c r="V7179" s="77">
        <v>2.2882002298687851</v>
      </c>
      <c r="AC7179" s="77">
        <v>30.09</v>
      </c>
      <c r="AD7179" s="77">
        <v>28.98</v>
      </c>
      <c r="AH7179" s="77">
        <f>IF(AND(M7179&lt;Variables!$G$6,M7179&gt;Variables!$G$5),0,1)</f>
        <v>1</v>
      </c>
      <c r="AI7179" s="77">
        <f t="shared" si="226"/>
        <v>1</v>
      </c>
      <c r="AJ7179" s="77">
        <f>IF(I7179&gt;Variables!$G$7,0,1)</f>
        <v>1</v>
      </c>
      <c r="AK7179" s="77">
        <f>IF(F7179&gt;Variables!$G$8,0,1)</f>
        <v>0</v>
      </c>
      <c r="AL7179" s="77">
        <f>IF(G7179&gt;Variables!$G$9,0,1)</f>
        <v>1</v>
      </c>
      <c r="AM7179" s="77">
        <f>IF(AND(K7179&gt;Variables!$G$10,K7179&lt;Variables!$G$11),0,1)</f>
        <v>1</v>
      </c>
      <c r="AN7179" s="77">
        <f>IF(H7179&lt;Variables!$G$13,1,0)</f>
        <v>0</v>
      </c>
      <c r="AO7179" s="77">
        <f>IF(R7179&lt;Variables!$G$12,0,1)</f>
        <v>1</v>
      </c>
      <c r="AP7179" s="78">
        <f t="shared" si="227"/>
        <v>1</v>
      </c>
      <c r="AQ7179" s="77">
        <f>IF(V7179&lt;Variables!$G$15,1,0)</f>
        <v>1</v>
      </c>
      <c r="AR7179" s="77">
        <v>1</v>
      </c>
      <c r="AS7179" s="77">
        <v>0</v>
      </c>
      <c r="AT7179" s="77">
        <v>0</v>
      </c>
      <c r="AU7179" s="77">
        <v>0</v>
      </c>
      <c r="BA7179" s="77">
        <v>0.94</v>
      </c>
    </row>
    <row r="7180" spans="3:53" x14ac:dyDescent="0.25">
      <c r="C7180" s="77" t="s">
        <v>809</v>
      </c>
      <c r="D7180" s="77" t="s">
        <v>489</v>
      </c>
      <c r="E7180" s="77">
        <v>27.53</v>
      </c>
      <c r="F7180" s="77">
        <v>7.3</v>
      </c>
      <c r="G7180" s="77">
        <v>6.32</v>
      </c>
      <c r="H7180" s="77">
        <v>3040</v>
      </c>
      <c r="I7180" s="77">
        <v>6.3159999999999998</v>
      </c>
      <c r="J7180" s="77" t="s">
        <v>74</v>
      </c>
      <c r="K7180" s="77">
        <v>34.58</v>
      </c>
      <c r="L7180" s="77">
        <v>27.58966666666667</v>
      </c>
      <c r="M7180" s="77">
        <v>-0.32500090613635341</v>
      </c>
      <c r="N7180" s="77">
        <v>27.680708333333332</v>
      </c>
      <c r="O7180" s="77">
        <v>-0.65283131904439484</v>
      </c>
      <c r="P7180" s="77">
        <v>1192000</v>
      </c>
      <c r="Q7180" s="77">
        <v>1247000</v>
      </c>
      <c r="R7180" s="77">
        <v>0.96</v>
      </c>
      <c r="S7180" s="77">
        <v>1785.577</v>
      </c>
      <c r="T7180" s="77">
        <v>7.6749999999999989</v>
      </c>
      <c r="U7180" s="77">
        <v>719.39279999999997</v>
      </c>
      <c r="V7180" s="77">
        <v>2.2012255712066109</v>
      </c>
      <c r="AC7180" s="77">
        <v>27.72</v>
      </c>
      <c r="AD7180" s="77">
        <v>27.055</v>
      </c>
      <c r="AH7180" s="77">
        <f>IF(AND(M7180&lt;Variables!$G$6,M7180&gt;Variables!$G$5),0,1)</f>
        <v>1</v>
      </c>
      <c r="AI7180" s="77">
        <f t="shared" si="226"/>
        <v>1</v>
      </c>
      <c r="AJ7180" s="77">
        <f>IF(I7180&gt;Variables!$G$7,0,1)</f>
        <v>1</v>
      </c>
      <c r="AK7180" s="77">
        <f>IF(F7180&gt;Variables!$G$8,0,1)</f>
        <v>1</v>
      </c>
      <c r="AL7180" s="77">
        <f>IF(G7180&gt;Variables!$G$9,0,1)</f>
        <v>1</v>
      </c>
      <c r="AM7180" s="77">
        <f>IF(AND(K7180&gt;Variables!$G$10,K7180&lt;Variables!$G$11),0,1)</f>
        <v>1</v>
      </c>
      <c r="AN7180" s="77">
        <f>IF(H7180&lt;Variables!$G$13,1,0)</f>
        <v>0</v>
      </c>
      <c r="AO7180" s="77">
        <f>IF(R7180&lt;Variables!$G$12,0,1)</f>
        <v>0</v>
      </c>
      <c r="AP7180" s="78">
        <f t="shared" si="227"/>
        <v>0</v>
      </c>
      <c r="AQ7180" s="77">
        <f>IF(V7180&lt;Variables!$G$15,1,0)</f>
        <v>1</v>
      </c>
      <c r="AR7180" s="77">
        <v>0</v>
      </c>
      <c r="AS7180" s="77">
        <v>1</v>
      </c>
      <c r="AT7180" s="77">
        <v>0</v>
      </c>
      <c r="AU7180" s="77">
        <v>0</v>
      </c>
      <c r="BA7180" s="77">
        <v>0.08</v>
      </c>
    </row>
    <row r="7181" spans="3:53" x14ac:dyDescent="0.25">
      <c r="C7181" s="77" t="s">
        <v>809</v>
      </c>
      <c r="D7181" s="77" t="s">
        <v>436</v>
      </c>
      <c r="E7181" s="77">
        <v>4.3099999999999996</v>
      </c>
      <c r="F7181" s="77">
        <v>53.64</v>
      </c>
      <c r="G7181" s="77">
        <v>54.39</v>
      </c>
      <c r="H7181" s="77">
        <v>37.299999999999997</v>
      </c>
      <c r="I7181" s="77">
        <v>-1.1060000000000001</v>
      </c>
      <c r="J7181" s="77" t="s">
        <v>74</v>
      </c>
      <c r="K7181" s="77">
        <v>74.510000000000005</v>
      </c>
      <c r="L7181" s="77">
        <v>4.1260700000000003</v>
      </c>
      <c r="M7181" s="77">
        <v>10.759148536016109</v>
      </c>
      <c r="N7181" s="77">
        <v>3.7509920000000001</v>
      </c>
      <c r="O7181" s="77">
        <v>21.834437396827301</v>
      </c>
      <c r="P7181" s="77">
        <v>4700000</v>
      </c>
      <c r="Q7181" s="77">
        <v>458810</v>
      </c>
      <c r="R7181" s="77">
        <v>10.24</v>
      </c>
      <c r="S7181" s="77">
        <v>1785.577</v>
      </c>
      <c r="T7181" s="77">
        <v>7.6749999999999989</v>
      </c>
      <c r="U7181" s="77">
        <v>719.39279999999997</v>
      </c>
      <c r="V7181" s="77">
        <v>1.579600700039506</v>
      </c>
      <c r="AC7181" s="77">
        <v>4.62</v>
      </c>
      <c r="AD7181" s="77">
        <v>3.28</v>
      </c>
      <c r="AH7181" s="77">
        <f>IF(AND(M7181&lt;Variables!$G$6,M7181&gt;Variables!$G$5),0,1)</f>
        <v>1</v>
      </c>
      <c r="AI7181" s="77">
        <f t="shared" si="226"/>
        <v>0</v>
      </c>
      <c r="AJ7181" s="77">
        <f>IF(I7181&gt;Variables!$G$7,0,1)</f>
        <v>1</v>
      </c>
      <c r="AK7181" s="77">
        <f>IF(F7181&gt;Variables!$G$8,0,1)</f>
        <v>0</v>
      </c>
      <c r="AL7181" s="77">
        <f>IF(G7181&gt;Variables!$G$9,0,1)</f>
        <v>0</v>
      </c>
      <c r="AM7181" s="77">
        <f>IF(AND(K7181&gt;Variables!$G$10,K7181&lt;Variables!$G$11),0,1)</f>
        <v>1</v>
      </c>
      <c r="AN7181" s="77">
        <f>IF(H7181&lt;Variables!$G$13,1,0)</f>
        <v>1</v>
      </c>
      <c r="AO7181" s="77">
        <f>IF(R7181&lt;Variables!$G$12,0,1)</f>
        <v>1</v>
      </c>
      <c r="AP7181" s="78">
        <f t="shared" si="227"/>
        <v>0</v>
      </c>
      <c r="AQ7181" s="77">
        <f>IF(V7181&lt;Variables!$G$15,1,0)</f>
        <v>1</v>
      </c>
      <c r="AR7181" s="77">
        <v>0</v>
      </c>
      <c r="AS7181" s="77">
        <v>0</v>
      </c>
      <c r="AT7181" s="77">
        <v>0</v>
      </c>
      <c r="AU7181" s="77">
        <v>0</v>
      </c>
      <c r="BA7181" s="77">
        <v>0</v>
      </c>
    </row>
    <row r="7182" spans="3:53" x14ac:dyDescent="0.25">
      <c r="C7182" s="77" t="s">
        <v>809</v>
      </c>
      <c r="D7182" s="77" t="s">
        <v>488</v>
      </c>
      <c r="E7182" s="77">
        <v>6.36</v>
      </c>
      <c r="F7182" s="77">
        <v>41.4</v>
      </c>
      <c r="G7182" s="77">
        <v>-11.77</v>
      </c>
      <c r="H7182" s="77">
        <v>125.36</v>
      </c>
      <c r="I7182" s="77">
        <v>13.196999999999999</v>
      </c>
      <c r="J7182" s="77" t="s">
        <v>75</v>
      </c>
      <c r="K7182" s="77">
        <v>27.67</v>
      </c>
      <c r="L7182" s="77">
        <v>6.5536649999999996</v>
      </c>
      <c r="M7182" s="77">
        <v>-2.9291243907035178</v>
      </c>
      <c r="N7182" s="77">
        <v>6.6597739999999996</v>
      </c>
      <c r="O7182" s="77">
        <v>-4.4757374649650226</v>
      </c>
      <c r="P7182" s="77">
        <v>143240000</v>
      </c>
      <c r="Q7182" s="77">
        <v>525460</v>
      </c>
      <c r="R7182" s="77">
        <v>272.60000000000002</v>
      </c>
      <c r="S7182" s="77">
        <v>1785.577</v>
      </c>
      <c r="T7182" s="77">
        <v>7.6749999999999989</v>
      </c>
      <c r="U7182" s="77">
        <v>719.39279999999997</v>
      </c>
      <c r="V7182" s="77">
        <v>2.022922014161237</v>
      </c>
      <c r="AC7182" s="77">
        <v>6.6</v>
      </c>
      <c r="AD7182" s="77">
        <v>6.1517999999999997</v>
      </c>
      <c r="AH7182" s="77">
        <f>IF(AND(M7182&lt;Variables!$G$6,M7182&gt;Variables!$G$5),0,1)</f>
        <v>0</v>
      </c>
      <c r="AI7182" s="77">
        <f t="shared" si="226"/>
        <v>1</v>
      </c>
      <c r="AJ7182" s="77">
        <f>IF(I7182&gt;Variables!$G$7,0,1)</f>
        <v>1</v>
      </c>
      <c r="AK7182" s="77">
        <f>IF(F7182&gt;Variables!$G$8,0,1)</f>
        <v>0</v>
      </c>
      <c r="AL7182" s="77">
        <f>IF(G7182&gt;Variables!$G$9,0,1)</f>
        <v>1</v>
      </c>
      <c r="AM7182" s="77">
        <f>IF(AND(K7182&gt;Variables!$G$10,K7182&lt;Variables!$G$11),0,1)</f>
        <v>1</v>
      </c>
      <c r="AN7182" s="77">
        <f>IF(H7182&lt;Variables!$G$13,1,0)</f>
        <v>1</v>
      </c>
      <c r="AO7182" s="77">
        <f>IF(R7182&lt;Variables!$G$12,0,1)</f>
        <v>1</v>
      </c>
      <c r="AP7182" s="78">
        <f t="shared" si="227"/>
        <v>1</v>
      </c>
      <c r="AQ7182" s="77">
        <f>IF(V7182&lt;Variables!$G$15,1,0)</f>
        <v>1</v>
      </c>
      <c r="AR7182" s="77">
        <v>1</v>
      </c>
      <c r="AS7182" s="77">
        <v>0</v>
      </c>
      <c r="AT7182" s="77">
        <v>0</v>
      </c>
      <c r="AU7182" s="77">
        <v>0</v>
      </c>
      <c r="BA7182" s="77">
        <v>1.44</v>
      </c>
    </row>
    <row r="7183" spans="3:53" x14ac:dyDescent="0.25">
      <c r="C7183" s="77" t="s">
        <v>809</v>
      </c>
      <c r="D7183" s="77" t="s">
        <v>524</v>
      </c>
      <c r="E7183" s="77">
        <v>7.92</v>
      </c>
      <c r="F7183" s="77">
        <v>29.48</v>
      </c>
      <c r="G7183" s="77">
        <v>27.59</v>
      </c>
      <c r="H7183" s="77">
        <v>208.66</v>
      </c>
      <c r="I7183" s="77">
        <v>-8.7360000000000007</v>
      </c>
      <c r="J7183" s="77" t="s">
        <v>75</v>
      </c>
      <c r="K7183" s="77">
        <v>53.37</v>
      </c>
      <c r="L7183" s="77">
        <v>7.66709</v>
      </c>
      <c r="M7183" s="77">
        <v>1.343534509181453</v>
      </c>
      <c r="N7183" s="77">
        <v>7.9074339999999994</v>
      </c>
      <c r="O7183" s="77">
        <v>-1.736770740040311</v>
      </c>
      <c r="P7183" s="77">
        <v>110480000</v>
      </c>
      <c r="Q7183" s="77">
        <v>18770000</v>
      </c>
      <c r="R7183" s="77">
        <v>5.89</v>
      </c>
      <c r="S7183" s="77">
        <v>1785.577</v>
      </c>
      <c r="T7183" s="77">
        <v>7.6749999999999989</v>
      </c>
      <c r="U7183" s="77">
        <v>719.39279999999997</v>
      </c>
      <c r="V7183" s="77">
        <v>2.3539052725386029</v>
      </c>
      <c r="AC7183" s="77">
        <v>8.08</v>
      </c>
      <c r="AD7183" s="77">
        <v>7.22</v>
      </c>
      <c r="AH7183" s="77">
        <f>IF(AND(M7183&lt;Variables!$G$6,M7183&gt;Variables!$G$5),0,1)</f>
        <v>1</v>
      </c>
      <c r="AI7183" s="77">
        <f t="shared" si="226"/>
        <v>1</v>
      </c>
      <c r="AJ7183" s="77">
        <f>IF(I7183&gt;Variables!$G$7,0,1)</f>
        <v>1</v>
      </c>
      <c r="AK7183" s="77">
        <f>IF(F7183&gt;Variables!$G$8,0,1)</f>
        <v>0</v>
      </c>
      <c r="AL7183" s="77">
        <f>IF(G7183&gt;Variables!$G$9,0,1)</f>
        <v>0</v>
      </c>
      <c r="AM7183" s="77">
        <f>IF(AND(K7183&gt;Variables!$G$10,K7183&lt;Variables!$G$11),0,1)</f>
        <v>1</v>
      </c>
      <c r="AN7183" s="77">
        <f>IF(H7183&lt;Variables!$G$13,1,0)</f>
        <v>1</v>
      </c>
      <c r="AO7183" s="77">
        <f>IF(R7183&lt;Variables!$G$12,0,1)</f>
        <v>1</v>
      </c>
      <c r="AP7183" s="78">
        <f t="shared" si="227"/>
        <v>1</v>
      </c>
      <c r="AQ7183" s="77">
        <f>IF(V7183&lt;Variables!$G$15,1,0)</f>
        <v>1</v>
      </c>
      <c r="AR7183" s="77">
        <v>0</v>
      </c>
      <c r="AS7183" s="77">
        <v>0</v>
      </c>
      <c r="AT7183" s="77">
        <v>1</v>
      </c>
      <c r="AU7183" s="77">
        <v>0</v>
      </c>
      <c r="BA7183" s="77">
        <v>-2.25</v>
      </c>
    </row>
    <row r="7184" spans="3:53" x14ac:dyDescent="0.25">
      <c r="C7184" s="77" t="s">
        <v>809</v>
      </c>
      <c r="D7184" s="77" t="s">
        <v>573</v>
      </c>
      <c r="E7184" s="77">
        <v>1</v>
      </c>
      <c r="F7184" s="77">
        <v>17585.18</v>
      </c>
      <c r="G7184" s="77">
        <v>0</v>
      </c>
      <c r="H7184" s="77">
        <v>-99999</v>
      </c>
      <c r="I7184" s="77">
        <v>-2.3620000000000001</v>
      </c>
      <c r="J7184" s="77" t="s">
        <v>75</v>
      </c>
      <c r="K7184" s="77">
        <v>-99999</v>
      </c>
      <c r="L7184" s="77">
        <v>-99999</v>
      </c>
      <c r="M7184" s="77">
        <v>-99999</v>
      </c>
      <c r="N7184" s="77">
        <v>-99999</v>
      </c>
      <c r="O7184" s="77">
        <v>-99999</v>
      </c>
      <c r="P7184" s="77">
        <v>18000</v>
      </c>
      <c r="Q7184" s="77">
        <v>3239</v>
      </c>
      <c r="R7184" s="77">
        <v>5.56</v>
      </c>
      <c r="S7184" s="77">
        <v>1785.577</v>
      </c>
      <c r="T7184" s="77">
        <v>7.6749999999999989</v>
      </c>
      <c r="U7184" s="77">
        <v>719.39279999999997</v>
      </c>
      <c r="V7184" s="77">
        <v>-99999</v>
      </c>
      <c r="AC7184" s="77">
        <v>1.1000000000000001</v>
      </c>
      <c r="AD7184" s="77">
        <v>0.9</v>
      </c>
      <c r="AH7184" s="77">
        <f>IF(AND(M7184&lt;Variables!$G$6,M7184&gt;Variables!$G$5),0,1)</f>
        <v>1</v>
      </c>
      <c r="AI7184" s="77">
        <f t="shared" si="226"/>
        <v>1</v>
      </c>
      <c r="AJ7184" s="77">
        <f>IF(I7184&gt;Variables!$G$7,0,1)</f>
        <v>1</v>
      </c>
      <c r="AK7184" s="77">
        <f>IF(F7184&gt;Variables!$G$8,0,1)</f>
        <v>0</v>
      </c>
      <c r="AL7184" s="77">
        <f>IF(G7184&gt;Variables!$G$9,0,1)</f>
        <v>1</v>
      </c>
      <c r="AM7184" s="77">
        <f>IF(AND(K7184&gt;Variables!$G$10,K7184&lt;Variables!$G$11),0,1)</f>
        <v>1</v>
      </c>
      <c r="AN7184" s="77">
        <f>IF(H7184&lt;Variables!$G$13,1,0)</f>
        <v>1</v>
      </c>
      <c r="AO7184" s="77">
        <f>IF(R7184&lt;Variables!$G$12,0,1)</f>
        <v>1</v>
      </c>
      <c r="AP7184" s="78">
        <f t="shared" si="227"/>
        <v>1</v>
      </c>
      <c r="AQ7184" s="77">
        <f>IF(V7184&lt;Variables!$G$15,1,0)</f>
        <v>1</v>
      </c>
      <c r="AR7184" s="77">
        <v>1</v>
      </c>
      <c r="AS7184" s="77">
        <v>0</v>
      </c>
      <c r="AT7184" s="77">
        <v>0</v>
      </c>
      <c r="AU7184" s="77">
        <v>0</v>
      </c>
      <c r="BA7184" s="77">
        <v>2</v>
      </c>
    </row>
    <row r="7185" spans="3:53" x14ac:dyDescent="0.25">
      <c r="C7185" s="77" t="s">
        <v>809</v>
      </c>
      <c r="D7185" s="77" t="s">
        <v>525</v>
      </c>
      <c r="E7185" s="77">
        <v>1.63</v>
      </c>
      <c r="F7185" s="77">
        <v>22.96</v>
      </c>
      <c r="G7185" s="77">
        <v>20.440000000000001</v>
      </c>
      <c r="H7185" s="77">
        <v>550.02</v>
      </c>
      <c r="I7185" s="77">
        <v>-16.277999999999999</v>
      </c>
      <c r="J7185" s="77" t="s">
        <v>74</v>
      </c>
      <c r="K7185" s="77">
        <v>46.04</v>
      </c>
      <c r="L7185" s="77">
        <v>1.65432</v>
      </c>
      <c r="M7185" s="77">
        <v>-0.26113448425938629</v>
      </c>
      <c r="N7185" s="77">
        <v>1.68127</v>
      </c>
      <c r="O7185" s="77">
        <v>-1.8599035253112179</v>
      </c>
      <c r="P7185" s="77">
        <v>38620000</v>
      </c>
      <c r="Q7185" s="77">
        <v>3050000</v>
      </c>
      <c r="R7185" s="77">
        <v>12.66</v>
      </c>
      <c r="S7185" s="77">
        <v>1785.577</v>
      </c>
      <c r="T7185" s="77">
        <v>7.6749999999999989</v>
      </c>
      <c r="U7185" s="77">
        <v>719.39279999999997</v>
      </c>
      <c r="V7185" s="77">
        <v>2.3297774372842008</v>
      </c>
      <c r="AC7185" s="77">
        <v>1.9</v>
      </c>
      <c r="AD7185" s="77">
        <v>1.56</v>
      </c>
      <c r="AH7185" s="77">
        <f>IF(AND(M7185&lt;Variables!$G$6,M7185&gt;Variables!$G$5),0,1)</f>
        <v>1</v>
      </c>
      <c r="AI7185" s="77">
        <f t="shared" si="226"/>
        <v>1</v>
      </c>
      <c r="AJ7185" s="77">
        <f>IF(I7185&gt;Variables!$G$7,0,1)</f>
        <v>1</v>
      </c>
      <c r="AK7185" s="77">
        <f>IF(F7185&gt;Variables!$G$8,0,1)</f>
        <v>0</v>
      </c>
      <c r="AL7185" s="77">
        <f>IF(G7185&gt;Variables!$G$9,0,1)</f>
        <v>0</v>
      </c>
      <c r="AM7185" s="77">
        <f>IF(AND(K7185&gt;Variables!$G$10,K7185&lt;Variables!$G$11),0,1)</f>
        <v>1</v>
      </c>
      <c r="AN7185" s="77">
        <f>IF(H7185&lt;Variables!$G$13,1,0)</f>
        <v>1</v>
      </c>
      <c r="AO7185" s="77">
        <f>IF(R7185&lt;Variables!$G$12,0,1)</f>
        <v>1</v>
      </c>
      <c r="AP7185" s="78">
        <f t="shared" si="227"/>
        <v>0</v>
      </c>
      <c r="AQ7185" s="77">
        <f>IF(V7185&lt;Variables!$G$15,1,0)</f>
        <v>1</v>
      </c>
      <c r="AR7185" s="77">
        <v>0</v>
      </c>
      <c r="AS7185" s="77">
        <v>0</v>
      </c>
      <c r="AT7185" s="77">
        <v>1</v>
      </c>
      <c r="AU7185" s="77">
        <v>0</v>
      </c>
      <c r="BA7185" s="77">
        <v>-2.25</v>
      </c>
    </row>
    <row r="7186" spans="3:53" x14ac:dyDescent="0.25">
      <c r="C7186" s="77" t="s">
        <v>810</v>
      </c>
      <c r="D7186" s="77" t="s">
        <v>502</v>
      </c>
      <c r="E7186" s="77">
        <v>15.99</v>
      </c>
      <c r="F7186" s="77">
        <v>20.55</v>
      </c>
      <c r="G7186" s="77">
        <v>15.72</v>
      </c>
      <c r="H7186" s="77">
        <v>512.29999999999995</v>
      </c>
      <c r="I7186" s="77">
        <v>294.92500000000001</v>
      </c>
      <c r="J7186" s="77" t="s">
        <v>75</v>
      </c>
      <c r="K7186" s="77">
        <v>52.54</v>
      </c>
      <c r="L7186" s="77">
        <v>15.89331</v>
      </c>
      <c r="M7186" s="77">
        <v>0.48253007082852761</v>
      </c>
      <c r="N7186" s="77">
        <v>15.934728</v>
      </c>
      <c r="O7186" s="77">
        <v>0.22135300960267951</v>
      </c>
      <c r="P7186" s="77">
        <v>7430000</v>
      </c>
      <c r="Q7186" s="77">
        <v>311380</v>
      </c>
      <c r="R7186" s="77">
        <v>23.86</v>
      </c>
      <c r="S7186" s="77">
        <v>1783.2819999999999</v>
      </c>
      <c r="T7186" s="77">
        <v>7.8630000000000013</v>
      </c>
      <c r="U7186" s="77">
        <v>718.55560000000003</v>
      </c>
      <c r="V7186" s="77">
        <v>2.3772290091732939</v>
      </c>
      <c r="AC7186" s="77">
        <v>16.61</v>
      </c>
      <c r="AD7186" s="77">
        <v>15.6</v>
      </c>
      <c r="AH7186" s="77">
        <f>IF(AND(M7186&lt;Variables!$G$6,M7186&gt;Variables!$G$5),0,1)</f>
        <v>1</v>
      </c>
      <c r="AI7186" s="77">
        <f t="shared" si="226"/>
        <v>1</v>
      </c>
      <c r="AJ7186" s="77">
        <f>IF(I7186&gt;Variables!$G$7,0,1)</f>
        <v>0</v>
      </c>
      <c r="AK7186" s="77">
        <f>IF(F7186&gt;Variables!$G$8,0,1)</f>
        <v>0</v>
      </c>
      <c r="AL7186" s="77">
        <f>IF(G7186&gt;Variables!$G$9,0,1)</f>
        <v>0</v>
      </c>
      <c r="AM7186" s="77">
        <f>IF(AND(K7186&gt;Variables!$G$10,K7186&lt;Variables!$G$11),0,1)</f>
        <v>1</v>
      </c>
      <c r="AN7186" s="77">
        <f>IF(H7186&lt;Variables!$G$13,1,0)</f>
        <v>1</v>
      </c>
      <c r="AO7186" s="77">
        <f>IF(R7186&lt;Variables!$G$12,0,1)</f>
        <v>1</v>
      </c>
      <c r="AP7186" s="78">
        <f t="shared" si="227"/>
        <v>1</v>
      </c>
      <c r="AQ7186" s="77">
        <f>IF(V7186&lt;Variables!$G$15,1,0)</f>
        <v>1</v>
      </c>
      <c r="AR7186" s="77">
        <v>0</v>
      </c>
      <c r="AS7186" s="77">
        <v>0</v>
      </c>
      <c r="AT7186" s="77">
        <v>1</v>
      </c>
      <c r="AU7186" s="77">
        <v>0</v>
      </c>
      <c r="BA7186" s="77">
        <v>-2.25</v>
      </c>
    </row>
    <row r="7187" spans="3:53" x14ac:dyDescent="0.25">
      <c r="C7187" s="77" t="s">
        <v>810</v>
      </c>
      <c r="D7187" s="77" t="s">
        <v>489</v>
      </c>
      <c r="E7187" s="77">
        <v>27.56</v>
      </c>
      <c r="F7187" s="77">
        <v>7.2</v>
      </c>
      <c r="G7187" s="77">
        <v>6.24</v>
      </c>
      <c r="H7187" s="77">
        <v>3040</v>
      </c>
      <c r="I7187" s="77">
        <v>6.3019999999999996</v>
      </c>
      <c r="J7187" s="77" t="s">
        <v>74</v>
      </c>
      <c r="K7187" s="77">
        <v>37.65</v>
      </c>
      <c r="L7187" s="77">
        <v>27.53994736842105</v>
      </c>
      <c r="M7187" s="77">
        <v>-0.2176742301613554</v>
      </c>
      <c r="N7187" s="77">
        <v>27.649458333333332</v>
      </c>
      <c r="O7187" s="77">
        <v>-0.61288120472522079</v>
      </c>
      <c r="P7187" s="77">
        <v>1250000</v>
      </c>
      <c r="Q7187" s="77">
        <v>1247000</v>
      </c>
      <c r="R7187" s="77">
        <v>1</v>
      </c>
      <c r="S7187" s="77">
        <v>1783.2819999999999</v>
      </c>
      <c r="T7187" s="77">
        <v>7.8630000000000013</v>
      </c>
      <c r="U7187" s="77">
        <v>718.55560000000003</v>
      </c>
      <c r="V7187" s="77">
        <v>2.2369497867518762</v>
      </c>
      <c r="AC7187" s="77">
        <v>27.72</v>
      </c>
      <c r="AD7187" s="77">
        <v>27.055</v>
      </c>
      <c r="AH7187" s="77">
        <f>IF(AND(M7187&lt;Variables!$G$6,M7187&gt;Variables!$G$5),0,1)</f>
        <v>1</v>
      </c>
      <c r="AI7187" s="77">
        <f t="shared" si="226"/>
        <v>1</v>
      </c>
      <c r="AJ7187" s="77">
        <f>IF(I7187&gt;Variables!$G$7,0,1)</f>
        <v>1</v>
      </c>
      <c r="AK7187" s="77">
        <f>IF(F7187&gt;Variables!$G$8,0,1)</f>
        <v>1</v>
      </c>
      <c r="AL7187" s="77">
        <f>IF(G7187&gt;Variables!$G$9,0,1)</f>
        <v>1</v>
      </c>
      <c r="AM7187" s="77">
        <f>IF(AND(K7187&gt;Variables!$G$10,K7187&lt;Variables!$G$11),0,1)</f>
        <v>1</v>
      </c>
      <c r="AN7187" s="77">
        <f>IF(H7187&lt;Variables!$G$13,1,0)</f>
        <v>0</v>
      </c>
      <c r="AO7187" s="77">
        <f>IF(R7187&lt;Variables!$G$12,0,1)</f>
        <v>0</v>
      </c>
      <c r="AP7187" s="78">
        <f t="shared" si="227"/>
        <v>0</v>
      </c>
      <c r="AQ7187" s="77">
        <f>IF(V7187&lt;Variables!$G$15,1,0)</f>
        <v>1</v>
      </c>
      <c r="AR7187" s="77">
        <v>0</v>
      </c>
      <c r="AS7187" s="77">
        <v>1</v>
      </c>
      <c r="AT7187" s="77">
        <v>0</v>
      </c>
      <c r="AU7187" s="77">
        <v>0</v>
      </c>
      <c r="BA7187" s="77">
        <v>0.02</v>
      </c>
    </row>
    <row r="7188" spans="3:53" x14ac:dyDescent="0.25">
      <c r="C7188" s="77" t="s">
        <v>810</v>
      </c>
      <c r="D7188" s="77" t="s">
        <v>573</v>
      </c>
      <c r="E7188" s="77">
        <v>1.1000000000000001</v>
      </c>
      <c r="F7188" s="77">
        <v>17585.18</v>
      </c>
      <c r="G7188" s="77">
        <v>4.1900000000000004</v>
      </c>
      <c r="H7188" s="77">
        <v>-99999</v>
      </c>
      <c r="I7188" s="77">
        <v>-2.319</v>
      </c>
      <c r="J7188" s="77" t="s">
        <v>75</v>
      </c>
      <c r="K7188" s="77">
        <v>-99999</v>
      </c>
      <c r="L7188" s="77">
        <v>0.995</v>
      </c>
      <c r="M7188" s="77">
        <v>0</v>
      </c>
      <c r="N7188" s="77">
        <v>0.995</v>
      </c>
      <c r="O7188" s="77">
        <v>0</v>
      </c>
      <c r="P7188" s="77">
        <v>18000</v>
      </c>
      <c r="Q7188" s="77">
        <v>3239</v>
      </c>
      <c r="R7188" s="77">
        <v>5.56</v>
      </c>
      <c r="S7188" s="77">
        <v>1783.2819999999999</v>
      </c>
      <c r="T7188" s="77">
        <v>7.8630000000000013</v>
      </c>
      <c r="U7188" s="77">
        <v>718.55560000000003</v>
      </c>
      <c r="V7188" s="77">
        <v>-99999</v>
      </c>
      <c r="AC7188" s="77">
        <v>1.1000000000000001</v>
      </c>
      <c r="AD7188" s="77">
        <v>0.9</v>
      </c>
      <c r="AH7188" s="77">
        <f>IF(AND(M7188&lt;Variables!$G$6,M7188&gt;Variables!$G$5),0,1)</f>
        <v>1</v>
      </c>
      <c r="AI7188" s="77">
        <f t="shared" si="226"/>
        <v>1</v>
      </c>
      <c r="AJ7188" s="77">
        <f>IF(I7188&gt;Variables!$G$7,0,1)</f>
        <v>1</v>
      </c>
      <c r="AK7188" s="77">
        <f>IF(F7188&gt;Variables!$G$8,0,1)</f>
        <v>0</v>
      </c>
      <c r="AL7188" s="77">
        <f>IF(G7188&gt;Variables!$G$9,0,1)</f>
        <v>1</v>
      </c>
      <c r="AM7188" s="77">
        <f>IF(AND(K7188&gt;Variables!$G$10,K7188&lt;Variables!$G$11),0,1)</f>
        <v>1</v>
      </c>
      <c r="AN7188" s="77">
        <f>IF(H7188&lt;Variables!$G$13,1,0)</f>
        <v>1</v>
      </c>
      <c r="AO7188" s="77">
        <f>IF(R7188&lt;Variables!$G$12,0,1)</f>
        <v>1</v>
      </c>
      <c r="AP7188" s="78">
        <f t="shared" si="227"/>
        <v>1</v>
      </c>
      <c r="AQ7188" s="77">
        <f>IF(V7188&lt;Variables!$G$15,1,0)</f>
        <v>1</v>
      </c>
      <c r="AR7188" s="77">
        <v>0</v>
      </c>
      <c r="AS7188" s="77">
        <v>0</v>
      </c>
      <c r="AT7188" s="77">
        <v>1</v>
      </c>
      <c r="AU7188" s="77">
        <v>0</v>
      </c>
      <c r="BA7188" s="77">
        <v>-2.25</v>
      </c>
    </row>
    <row r="7189" spans="3:53" x14ac:dyDescent="0.25">
      <c r="C7189" s="77" t="s">
        <v>810</v>
      </c>
      <c r="D7189" s="77" t="s">
        <v>507</v>
      </c>
      <c r="E7189" s="77">
        <v>26.23</v>
      </c>
      <c r="F7189" s="77">
        <v>8.82</v>
      </c>
      <c r="G7189" s="77">
        <v>8.09</v>
      </c>
      <c r="H7189" s="77">
        <v>3900</v>
      </c>
      <c r="I7189" s="77">
        <v>239.429</v>
      </c>
      <c r="J7189" s="77" t="s">
        <v>75</v>
      </c>
      <c r="K7189" s="77">
        <v>43.31</v>
      </c>
      <c r="L7189" s="77">
        <v>26.259115000000001</v>
      </c>
      <c r="M7189" s="77">
        <v>-0.26320384369388111</v>
      </c>
      <c r="N7189" s="77">
        <v>26.333848</v>
      </c>
      <c r="O7189" s="77">
        <v>-0.54624755181999396</v>
      </c>
      <c r="P7189" s="77">
        <v>8007000</v>
      </c>
      <c r="Q7189" s="77">
        <v>9769000</v>
      </c>
      <c r="R7189" s="77">
        <v>0.82</v>
      </c>
      <c r="S7189" s="77">
        <v>1783.2819999999999</v>
      </c>
      <c r="T7189" s="77">
        <v>7.8630000000000013</v>
      </c>
      <c r="U7189" s="77">
        <v>718.55560000000003</v>
      </c>
      <c r="V7189" s="77">
        <v>2.299449612169107</v>
      </c>
      <c r="AC7189" s="77">
        <v>26.84</v>
      </c>
      <c r="AD7189" s="77">
        <v>26.15</v>
      </c>
      <c r="AH7189" s="77">
        <f>IF(AND(M7189&lt;Variables!$G$6,M7189&gt;Variables!$G$5),0,1)</f>
        <v>1</v>
      </c>
      <c r="AI7189" s="77">
        <f t="shared" si="226"/>
        <v>1</v>
      </c>
      <c r="AJ7189" s="77">
        <f>IF(I7189&gt;Variables!$G$7,0,1)</f>
        <v>0</v>
      </c>
      <c r="AK7189" s="77">
        <f>IF(F7189&gt;Variables!$G$8,0,1)</f>
        <v>1</v>
      </c>
      <c r="AL7189" s="77">
        <f>IF(G7189&gt;Variables!$G$9,0,1)</f>
        <v>1</v>
      </c>
      <c r="AM7189" s="77">
        <f>IF(AND(K7189&gt;Variables!$G$10,K7189&lt;Variables!$G$11),0,1)</f>
        <v>1</v>
      </c>
      <c r="AN7189" s="77">
        <f>IF(H7189&lt;Variables!$G$13,1,0)</f>
        <v>0</v>
      </c>
      <c r="AO7189" s="77">
        <f>IF(R7189&lt;Variables!$G$12,0,1)</f>
        <v>0</v>
      </c>
      <c r="AP7189" s="78">
        <f t="shared" si="227"/>
        <v>1</v>
      </c>
      <c r="AQ7189" s="77">
        <f>IF(V7189&lt;Variables!$G$15,1,0)</f>
        <v>1</v>
      </c>
      <c r="AR7189" s="77">
        <v>1</v>
      </c>
      <c r="AS7189" s="77">
        <v>0</v>
      </c>
      <c r="AT7189" s="77">
        <v>0</v>
      </c>
      <c r="AU7189" s="77">
        <v>0</v>
      </c>
      <c r="BA7189" s="77">
        <v>1.77</v>
      </c>
    </row>
    <row r="7190" spans="3:53" x14ac:dyDescent="0.25">
      <c r="C7190" s="77" t="s">
        <v>810</v>
      </c>
      <c r="D7190" s="77" t="s">
        <v>517</v>
      </c>
      <c r="E7190" s="77">
        <v>3.86</v>
      </c>
      <c r="F7190" s="77">
        <v>34.1</v>
      </c>
      <c r="G7190" s="77">
        <v>-0.46</v>
      </c>
      <c r="H7190" s="77">
        <v>-99999</v>
      </c>
      <c r="I7190" s="77">
        <v>0.875</v>
      </c>
      <c r="J7190" s="77" t="s">
        <v>74</v>
      </c>
      <c r="K7190" s="77">
        <v>-99999</v>
      </c>
      <c r="L7190" s="77">
        <v>-99999</v>
      </c>
      <c r="M7190" s="77">
        <v>-99999</v>
      </c>
      <c r="N7190" s="77">
        <v>-99999</v>
      </c>
      <c r="O7190" s="77">
        <v>-99999</v>
      </c>
      <c r="P7190" s="77">
        <v>40000</v>
      </c>
      <c r="Q7190" s="77">
        <v>0</v>
      </c>
      <c r="R7190" s="77">
        <v>1</v>
      </c>
      <c r="S7190" s="77">
        <v>1783.2819999999999</v>
      </c>
      <c r="T7190" s="77">
        <v>7.8630000000000013</v>
      </c>
      <c r="U7190" s="77">
        <v>718.55560000000003</v>
      </c>
      <c r="V7190" s="77">
        <v>-99999</v>
      </c>
      <c r="AC7190" s="77">
        <v>-99999</v>
      </c>
      <c r="AD7190" s="77">
        <v>-99999</v>
      </c>
      <c r="AH7190" s="77">
        <f>IF(AND(M7190&lt;Variables!$G$6,M7190&gt;Variables!$G$5),0,1)</f>
        <v>1</v>
      </c>
      <c r="AI7190" s="77">
        <f t="shared" si="226"/>
        <v>1</v>
      </c>
      <c r="AJ7190" s="77">
        <f>IF(I7190&gt;Variables!$G$7,0,1)</f>
        <v>1</v>
      </c>
      <c r="AK7190" s="77">
        <f>IF(F7190&gt;Variables!$G$8,0,1)</f>
        <v>0</v>
      </c>
      <c r="AL7190" s="77">
        <f>IF(G7190&gt;Variables!$G$9,0,1)</f>
        <v>1</v>
      </c>
      <c r="AM7190" s="77">
        <f>IF(AND(K7190&gt;Variables!$G$10,K7190&lt;Variables!$G$11),0,1)</f>
        <v>1</v>
      </c>
      <c r="AN7190" s="77">
        <f>IF(H7190&lt;Variables!$G$13,1,0)</f>
        <v>1</v>
      </c>
      <c r="AO7190" s="77">
        <f>IF(R7190&lt;Variables!$G$12,0,1)</f>
        <v>0</v>
      </c>
      <c r="AP7190" s="78">
        <f t="shared" si="227"/>
        <v>0</v>
      </c>
      <c r="AQ7190" s="77">
        <f>IF(V7190&lt;Variables!$G$15,1,0)</f>
        <v>1</v>
      </c>
      <c r="AR7190" s="77">
        <v>0</v>
      </c>
      <c r="AS7190" s="77">
        <v>0</v>
      </c>
      <c r="AT7190" s="77">
        <v>0</v>
      </c>
      <c r="AU7190" s="77">
        <v>0</v>
      </c>
      <c r="BA7190" s="77">
        <v>0</v>
      </c>
    </row>
    <row r="7191" spans="3:53" x14ac:dyDescent="0.25">
      <c r="C7191" s="77" t="s">
        <v>810</v>
      </c>
      <c r="D7191" s="77" t="s">
        <v>799</v>
      </c>
      <c r="E7191" s="77">
        <v>0.49</v>
      </c>
      <c r="F7191" s="77">
        <v>7.31</v>
      </c>
      <c r="G7191" s="77">
        <v>6.14</v>
      </c>
      <c r="H7191" s="77">
        <v>-99999</v>
      </c>
      <c r="I7191" s="77">
        <v>26.661999999999999</v>
      </c>
      <c r="J7191" s="77" t="s">
        <v>74</v>
      </c>
      <c r="K7191" s="77">
        <v>67.53</v>
      </c>
      <c r="L7191" s="77">
        <v>-99999</v>
      </c>
      <c r="M7191" s="77">
        <v>-99999</v>
      </c>
      <c r="N7191" s="77">
        <v>-99999</v>
      </c>
      <c r="O7191" s="77">
        <v>-99999</v>
      </c>
      <c r="P7191" s="77">
        <v>20173</v>
      </c>
      <c r="Q7191" s="77">
        <v>84657</v>
      </c>
      <c r="R7191" s="77">
        <v>0.24</v>
      </c>
      <c r="S7191" s="77">
        <v>1783.2819999999999</v>
      </c>
      <c r="T7191" s="77">
        <v>7.8630000000000013</v>
      </c>
      <c r="U7191" s="77">
        <v>718.55560000000003</v>
      </c>
      <c r="V7191" s="77">
        <v>-99999</v>
      </c>
      <c r="AC7191" s="77">
        <v>0.48849999999999999</v>
      </c>
      <c r="AD7191" s="77">
        <v>0.47649999999999998</v>
      </c>
      <c r="AH7191" s="77">
        <f>IF(AND(M7191&lt;Variables!$G$6,M7191&gt;Variables!$G$5),0,1)</f>
        <v>1</v>
      </c>
      <c r="AI7191" s="77">
        <f t="shared" si="226"/>
        <v>1</v>
      </c>
      <c r="AJ7191" s="77">
        <f>IF(I7191&gt;Variables!$G$7,0,1)</f>
        <v>1</v>
      </c>
      <c r="AK7191" s="77">
        <f>IF(F7191&gt;Variables!$G$8,0,1)</f>
        <v>1</v>
      </c>
      <c r="AL7191" s="77">
        <f>IF(G7191&gt;Variables!$G$9,0,1)</f>
        <v>1</v>
      </c>
      <c r="AM7191" s="77">
        <f>IF(AND(K7191&gt;Variables!$G$10,K7191&lt;Variables!$G$11),0,1)</f>
        <v>0</v>
      </c>
      <c r="AN7191" s="77">
        <f>IF(H7191&lt;Variables!$G$13,1,0)</f>
        <v>1</v>
      </c>
      <c r="AO7191" s="77">
        <f>IF(R7191&lt;Variables!$G$12,0,1)</f>
        <v>0</v>
      </c>
      <c r="AP7191" s="78">
        <f t="shared" si="227"/>
        <v>0</v>
      </c>
      <c r="AQ7191" s="77">
        <f>IF(V7191&lt;Variables!$G$15,1,0)</f>
        <v>1</v>
      </c>
      <c r="AR7191" s="77">
        <v>0</v>
      </c>
      <c r="AS7191" s="77">
        <v>0</v>
      </c>
      <c r="AT7191" s="77">
        <v>1</v>
      </c>
      <c r="AU7191" s="77">
        <v>0</v>
      </c>
      <c r="BA7191" s="77">
        <v>-2.25</v>
      </c>
    </row>
    <row r="7192" spans="3:53" x14ac:dyDescent="0.25">
      <c r="C7192" s="77" t="s">
        <v>810</v>
      </c>
      <c r="D7192" s="77" t="s">
        <v>805</v>
      </c>
      <c r="E7192" s="77">
        <v>19.489999999999998</v>
      </c>
      <c r="F7192" s="77">
        <v>29.03</v>
      </c>
      <c r="G7192" s="77">
        <v>-99999</v>
      </c>
      <c r="H7192" s="77">
        <v>-99999</v>
      </c>
      <c r="I7192" s="77">
        <v>-99999</v>
      </c>
      <c r="J7192" s="77" t="s">
        <v>75</v>
      </c>
      <c r="K7192" s="77">
        <v>-99999</v>
      </c>
      <c r="L7192" s="77">
        <v>19.452995000000001</v>
      </c>
      <c r="M7192" s="77">
        <v>-514154.51962538413</v>
      </c>
      <c r="N7192" s="77">
        <v>19.492304545454541</v>
      </c>
      <c r="O7192" s="77">
        <v>-513117.84130660421</v>
      </c>
      <c r="P7192" s="77">
        <v>3810000</v>
      </c>
      <c r="S7192" s="77">
        <v>1783.2819999999999</v>
      </c>
      <c r="T7192" s="77">
        <v>7.8630000000000013</v>
      </c>
      <c r="U7192" s="77">
        <v>718.55560000000003</v>
      </c>
      <c r="V7192" s="77">
        <v>-99999</v>
      </c>
      <c r="AC7192" s="77">
        <v>20.5</v>
      </c>
      <c r="AD7192" s="77">
        <v>18.760000000000002</v>
      </c>
      <c r="AH7192" s="77">
        <f>IF(AND(M7192&lt;Variables!$G$6,M7192&gt;Variables!$G$5),0,1)</f>
        <v>1</v>
      </c>
      <c r="AI7192" s="77">
        <f t="shared" si="226"/>
        <v>1</v>
      </c>
      <c r="AJ7192" s="77">
        <f>IF(I7192&gt;Variables!$G$7,0,1)</f>
        <v>1</v>
      </c>
      <c r="AK7192" s="77">
        <f>IF(F7192&gt;Variables!$G$8,0,1)</f>
        <v>0</v>
      </c>
      <c r="AL7192" s="77">
        <f>IF(G7192&gt;Variables!$G$9,0,1)</f>
        <v>1</v>
      </c>
      <c r="AM7192" s="77">
        <f>IF(AND(K7192&gt;Variables!$G$10,K7192&lt;Variables!$G$11),0,1)</f>
        <v>1</v>
      </c>
      <c r="AN7192" s="77">
        <f>IF(H7192&lt;Variables!$G$13,1,0)</f>
        <v>1</v>
      </c>
      <c r="AO7192" s="77">
        <f>IF(R7192&lt;Variables!$G$12,0,1)</f>
        <v>0</v>
      </c>
      <c r="AP7192" s="78">
        <f t="shared" si="227"/>
        <v>1</v>
      </c>
      <c r="AQ7192" s="77">
        <f>IF(V7192&lt;Variables!$G$15,1,0)</f>
        <v>1</v>
      </c>
      <c r="AR7192" s="77">
        <v>0</v>
      </c>
      <c r="AS7192" s="77">
        <v>0</v>
      </c>
      <c r="AT7192" s="77">
        <v>1</v>
      </c>
      <c r="AU7192" s="77">
        <v>0</v>
      </c>
      <c r="BA7192" s="77">
        <v>-2.25</v>
      </c>
    </row>
    <row r="7193" spans="3:53" x14ac:dyDescent="0.25">
      <c r="C7193" s="77" t="s">
        <v>810</v>
      </c>
      <c r="D7193" s="77" t="s">
        <v>488</v>
      </c>
      <c r="E7193" s="77">
        <v>6.44</v>
      </c>
      <c r="F7193" s="77">
        <v>41.87</v>
      </c>
      <c r="G7193" s="77">
        <v>-11.23</v>
      </c>
      <c r="H7193" s="77">
        <v>125.36</v>
      </c>
      <c r="I7193" s="77">
        <v>13.263999999999999</v>
      </c>
      <c r="J7193" s="77" t="s">
        <v>75</v>
      </c>
      <c r="K7193" s="77">
        <v>38.58</v>
      </c>
      <c r="L7193" s="77">
        <v>6.4622649999999986</v>
      </c>
      <c r="M7193" s="77">
        <v>-0.96351666172772443</v>
      </c>
      <c r="N7193" s="77">
        <v>6.6291579999999994</v>
      </c>
      <c r="O7193" s="77">
        <v>-3.456819101309673</v>
      </c>
      <c r="P7193" s="77">
        <v>143860000</v>
      </c>
      <c r="Q7193" s="77">
        <v>525460</v>
      </c>
      <c r="R7193" s="77">
        <v>273.77999999999997</v>
      </c>
      <c r="S7193" s="77">
        <v>1783.2819999999999</v>
      </c>
      <c r="T7193" s="77">
        <v>7.8630000000000013</v>
      </c>
      <c r="U7193" s="77">
        <v>718.55560000000003</v>
      </c>
      <c r="V7193" s="77">
        <v>2.241962528725145</v>
      </c>
      <c r="AC7193" s="77">
        <v>6.6</v>
      </c>
      <c r="AD7193" s="77">
        <v>6.1517999999999997</v>
      </c>
      <c r="AH7193" s="77">
        <f>IF(AND(M7193&lt;Variables!$G$6,M7193&gt;Variables!$G$5),0,1)</f>
        <v>1</v>
      </c>
      <c r="AI7193" s="77">
        <f t="shared" si="226"/>
        <v>1</v>
      </c>
      <c r="AJ7193" s="77">
        <f>IF(I7193&gt;Variables!$G$7,0,1)</f>
        <v>1</v>
      </c>
      <c r="AK7193" s="77">
        <f>IF(F7193&gt;Variables!$G$8,0,1)</f>
        <v>0</v>
      </c>
      <c r="AL7193" s="77">
        <f>IF(G7193&gt;Variables!$G$9,0,1)</f>
        <v>1</v>
      </c>
      <c r="AM7193" s="77">
        <f>IF(AND(K7193&gt;Variables!$G$10,K7193&lt;Variables!$G$11),0,1)</f>
        <v>1</v>
      </c>
      <c r="AN7193" s="77">
        <f>IF(H7193&lt;Variables!$G$13,1,0)</f>
        <v>1</v>
      </c>
      <c r="AO7193" s="77">
        <f>IF(R7193&lt;Variables!$G$12,0,1)</f>
        <v>1</v>
      </c>
      <c r="AP7193" s="78">
        <f t="shared" si="227"/>
        <v>1</v>
      </c>
      <c r="AQ7193" s="77">
        <f>IF(V7193&lt;Variables!$G$15,1,0)</f>
        <v>1</v>
      </c>
      <c r="AR7193" s="77">
        <v>0</v>
      </c>
      <c r="AS7193" s="77">
        <v>0</v>
      </c>
      <c r="AT7193" s="77">
        <v>1</v>
      </c>
      <c r="AU7193" s="77">
        <v>0</v>
      </c>
      <c r="BA7193" s="77">
        <v>-2.25</v>
      </c>
    </row>
    <row r="7194" spans="3:53" x14ac:dyDescent="0.25">
      <c r="C7194" s="77" t="s">
        <v>810</v>
      </c>
      <c r="D7194" s="77" t="s">
        <v>525</v>
      </c>
      <c r="E7194" s="77">
        <v>1.61</v>
      </c>
      <c r="F7194" s="77">
        <v>21.48</v>
      </c>
      <c r="G7194" s="77">
        <v>16.79</v>
      </c>
      <c r="H7194" s="77">
        <v>550.02</v>
      </c>
      <c r="I7194" s="77">
        <v>-16.757000000000001</v>
      </c>
      <c r="J7194" s="77" t="s">
        <v>74</v>
      </c>
      <c r="K7194" s="77">
        <v>39.82</v>
      </c>
      <c r="L7194" s="77">
        <v>1.6422399999999999</v>
      </c>
      <c r="M7194" s="77">
        <v>-2.5720966484801151</v>
      </c>
      <c r="N7194" s="77">
        <v>1.6716759999999999</v>
      </c>
      <c r="O7194" s="77">
        <v>-4.2876729701209833</v>
      </c>
      <c r="P7194" s="77">
        <v>39080000</v>
      </c>
      <c r="Q7194" s="77">
        <v>3050000</v>
      </c>
      <c r="R7194" s="77">
        <v>12.81</v>
      </c>
      <c r="S7194" s="77">
        <v>1783.2819999999999</v>
      </c>
      <c r="T7194" s="77">
        <v>7.8630000000000013</v>
      </c>
      <c r="U7194" s="77">
        <v>718.55560000000003</v>
      </c>
      <c r="V7194" s="77">
        <v>2.252790482930632</v>
      </c>
      <c r="AC7194" s="77">
        <v>1.9</v>
      </c>
      <c r="AD7194" s="77">
        <v>1.56</v>
      </c>
      <c r="AH7194" s="77">
        <f>IF(AND(M7194&lt;Variables!$G$6,M7194&gt;Variables!$G$5),0,1)</f>
        <v>0</v>
      </c>
      <c r="AI7194" s="77">
        <f t="shared" si="226"/>
        <v>1</v>
      </c>
      <c r="AJ7194" s="77">
        <f>IF(I7194&gt;Variables!$G$7,0,1)</f>
        <v>1</v>
      </c>
      <c r="AK7194" s="77">
        <f>IF(F7194&gt;Variables!$G$8,0,1)</f>
        <v>0</v>
      </c>
      <c r="AL7194" s="77">
        <f>IF(G7194&gt;Variables!$G$9,0,1)</f>
        <v>0</v>
      </c>
      <c r="AM7194" s="77">
        <f>IF(AND(K7194&gt;Variables!$G$10,K7194&lt;Variables!$G$11),0,1)</f>
        <v>1</v>
      </c>
      <c r="AN7194" s="77">
        <f>IF(H7194&lt;Variables!$G$13,1,0)</f>
        <v>1</v>
      </c>
      <c r="AO7194" s="77">
        <f>IF(R7194&lt;Variables!$G$12,0,1)</f>
        <v>1</v>
      </c>
      <c r="AP7194" s="78">
        <f t="shared" si="227"/>
        <v>0</v>
      </c>
      <c r="AQ7194" s="77">
        <f>IF(V7194&lt;Variables!$G$15,1,0)</f>
        <v>1</v>
      </c>
      <c r="AR7194" s="77">
        <v>0</v>
      </c>
      <c r="AS7194" s="77">
        <v>0</v>
      </c>
      <c r="AT7194" s="77">
        <v>1</v>
      </c>
      <c r="AU7194" s="77">
        <v>0</v>
      </c>
      <c r="BA7194" s="77">
        <v>-2.25</v>
      </c>
    </row>
    <row r="7195" spans="3:53" x14ac:dyDescent="0.25">
      <c r="C7195" s="77" t="s">
        <v>810</v>
      </c>
      <c r="D7195" s="77" t="s">
        <v>493</v>
      </c>
      <c r="E7195" s="77">
        <v>24.99</v>
      </c>
      <c r="F7195" s="77">
        <v>8.08</v>
      </c>
      <c r="G7195" s="77">
        <v>5.16</v>
      </c>
      <c r="H7195" s="77">
        <v>2730</v>
      </c>
      <c r="I7195" s="77">
        <v>197.685</v>
      </c>
      <c r="J7195" s="77" t="s">
        <v>74</v>
      </c>
      <c r="K7195" s="77">
        <v>45.07</v>
      </c>
      <c r="L7195" s="77">
        <v>24.897347368421048</v>
      </c>
      <c r="M7195" s="77">
        <v>-6.9675568904403004E-2</v>
      </c>
      <c r="N7195" s="77">
        <v>25.006724489795921</v>
      </c>
      <c r="O7195" s="77">
        <v>-0.50676165064172696</v>
      </c>
      <c r="P7195" s="77">
        <v>2157000</v>
      </c>
      <c r="Q7195" s="77">
        <v>3584000</v>
      </c>
      <c r="R7195" s="77">
        <v>0.6</v>
      </c>
      <c r="S7195" s="77">
        <v>1783.2819999999999</v>
      </c>
      <c r="T7195" s="77">
        <v>7.8630000000000013</v>
      </c>
      <c r="U7195" s="77">
        <v>718.55560000000003</v>
      </c>
      <c r="V7195" s="77">
        <v>2.3167447351895452</v>
      </c>
      <c r="AC7195" s="77">
        <v>25.01</v>
      </c>
      <c r="AD7195" s="77">
        <v>24.18</v>
      </c>
      <c r="AH7195" s="77">
        <f>IF(AND(M7195&lt;Variables!$G$6,M7195&gt;Variables!$G$5),0,1)</f>
        <v>1</v>
      </c>
      <c r="AI7195" s="77">
        <f t="shared" si="226"/>
        <v>1</v>
      </c>
      <c r="AJ7195" s="77">
        <f>IF(I7195&gt;Variables!$G$7,0,1)</f>
        <v>0</v>
      </c>
      <c r="AK7195" s="77">
        <f>IF(F7195&gt;Variables!$G$8,0,1)</f>
        <v>1</v>
      </c>
      <c r="AL7195" s="77">
        <f>IF(G7195&gt;Variables!$G$9,0,1)</f>
        <v>1</v>
      </c>
      <c r="AM7195" s="77">
        <f>IF(AND(K7195&gt;Variables!$G$10,K7195&lt;Variables!$G$11),0,1)</f>
        <v>1</v>
      </c>
      <c r="AN7195" s="77">
        <f>IF(H7195&lt;Variables!$G$13,1,0)</f>
        <v>0</v>
      </c>
      <c r="AO7195" s="77">
        <f>IF(R7195&lt;Variables!$G$12,0,1)</f>
        <v>0</v>
      </c>
      <c r="AP7195" s="78">
        <f t="shared" si="227"/>
        <v>0</v>
      </c>
      <c r="AQ7195" s="77">
        <f>IF(V7195&lt;Variables!$G$15,1,0)</f>
        <v>1</v>
      </c>
      <c r="AR7195" s="77">
        <v>0</v>
      </c>
      <c r="AS7195" s="77">
        <v>0</v>
      </c>
      <c r="AT7195" s="77">
        <v>0</v>
      </c>
      <c r="AU7195" s="77">
        <v>1</v>
      </c>
      <c r="BA7195" s="77">
        <v>-0.84</v>
      </c>
    </row>
    <row r="7196" spans="3:53" x14ac:dyDescent="0.25">
      <c r="C7196" s="77" t="s">
        <v>810</v>
      </c>
      <c r="D7196" s="77" t="s">
        <v>530</v>
      </c>
      <c r="E7196" s="77">
        <v>52.61</v>
      </c>
      <c r="F7196" s="77">
        <v>9.27</v>
      </c>
      <c r="G7196" s="77">
        <v>0.28999999999999998</v>
      </c>
      <c r="H7196" s="77">
        <v>-99999</v>
      </c>
      <c r="I7196" s="77">
        <v>52.503999999999998</v>
      </c>
      <c r="J7196" s="77" t="s">
        <v>75</v>
      </c>
      <c r="K7196" s="77">
        <v>-99999</v>
      </c>
      <c r="L7196" s="77">
        <v>-99999</v>
      </c>
      <c r="M7196" s="77">
        <v>-99999</v>
      </c>
      <c r="N7196" s="77">
        <v>-99999</v>
      </c>
      <c r="O7196" s="77">
        <v>-99999</v>
      </c>
      <c r="P7196" s="77">
        <v>15336</v>
      </c>
      <c r="Q7196" s="77">
        <v>1670</v>
      </c>
      <c r="R7196" s="77">
        <v>9.18</v>
      </c>
      <c r="S7196" s="77">
        <v>1783.2819999999999</v>
      </c>
      <c r="T7196" s="77">
        <v>7.8630000000000013</v>
      </c>
      <c r="U7196" s="77">
        <v>718.55560000000003</v>
      </c>
      <c r="V7196" s="77">
        <v>-99999</v>
      </c>
      <c r="AC7196" s="77">
        <v>52.45</v>
      </c>
      <c r="AD7196" s="77">
        <v>52.45</v>
      </c>
      <c r="AH7196" s="77">
        <f>IF(AND(M7196&lt;Variables!$G$6,M7196&gt;Variables!$G$5),0,1)</f>
        <v>1</v>
      </c>
      <c r="AI7196" s="77">
        <f t="shared" si="226"/>
        <v>1</v>
      </c>
      <c r="AJ7196" s="77">
        <f>IF(I7196&gt;Variables!$G$7,0,1)</f>
        <v>0</v>
      </c>
      <c r="AK7196" s="77">
        <f>IF(F7196&gt;Variables!$G$8,0,1)</f>
        <v>0</v>
      </c>
      <c r="AL7196" s="77">
        <f>IF(G7196&gt;Variables!$G$9,0,1)</f>
        <v>1</v>
      </c>
      <c r="AM7196" s="77">
        <f>IF(AND(K7196&gt;Variables!$G$10,K7196&lt;Variables!$G$11),0,1)</f>
        <v>1</v>
      </c>
      <c r="AN7196" s="77">
        <f>IF(H7196&lt;Variables!$G$13,1,0)</f>
        <v>1</v>
      </c>
      <c r="AO7196" s="77">
        <f>IF(R7196&lt;Variables!$G$12,0,1)</f>
        <v>1</v>
      </c>
      <c r="AP7196" s="78">
        <f t="shared" si="227"/>
        <v>1</v>
      </c>
      <c r="AQ7196" s="77">
        <f>IF(V7196&lt;Variables!$G$15,1,0)</f>
        <v>1</v>
      </c>
      <c r="AR7196" s="77">
        <v>0</v>
      </c>
      <c r="AS7196" s="77">
        <v>0</v>
      </c>
      <c r="AT7196" s="77">
        <v>0</v>
      </c>
      <c r="AU7196" s="77">
        <v>0</v>
      </c>
      <c r="BA7196" s="77">
        <v>0</v>
      </c>
    </row>
    <row r="7197" spans="3:53" x14ac:dyDescent="0.25">
      <c r="C7197" s="77" t="s">
        <v>810</v>
      </c>
      <c r="D7197" s="77" t="s">
        <v>160</v>
      </c>
      <c r="E7197" s="77">
        <v>25.05</v>
      </c>
      <c r="F7197" s="77">
        <v>7.39</v>
      </c>
      <c r="G7197" s="77">
        <v>6.02</v>
      </c>
      <c r="H7197" s="77">
        <v>2730</v>
      </c>
      <c r="I7197" s="77">
        <v>-18.792000000000002</v>
      </c>
      <c r="J7197" s="77" t="s">
        <v>75</v>
      </c>
      <c r="K7197" s="77">
        <v>61.67</v>
      </c>
      <c r="L7197" s="77">
        <v>24.89828</v>
      </c>
      <c r="M7197" s="77">
        <v>0.44870569372664221</v>
      </c>
      <c r="N7197" s="77">
        <v>24.765828571428571</v>
      </c>
      <c r="O7197" s="77">
        <v>0.98592069256718562</v>
      </c>
      <c r="P7197" s="77">
        <v>721323</v>
      </c>
      <c r="Q7197" s="77">
        <v>1571000</v>
      </c>
      <c r="R7197" s="77">
        <v>0.46</v>
      </c>
      <c r="S7197" s="77">
        <v>1783.2819999999999</v>
      </c>
      <c r="T7197" s="77">
        <v>7.8630000000000013</v>
      </c>
      <c r="U7197" s="77">
        <v>718.55560000000003</v>
      </c>
      <c r="V7197" s="77">
        <v>2.4611121419156659</v>
      </c>
      <c r="AC7197" s="77">
        <v>25.89</v>
      </c>
      <c r="AD7197" s="77">
        <v>24.88</v>
      </c>
      <c r="AH7197" s="77">
        <f>IF(AND(M7197&lt;Variables!$G$6,M7197&gt;Variables!$G$5),0,1)</f>
        <v>1</v>
      </c>
      <c r="AI7197" s="77">
        <f t="shared" si="226"/>
        <v>0</v>
      </c>
      <c r="AJ7197" s="77">
        <f>IF(I7197&gt;Variables!$G$7,0,1)</f>
        <v>1</v>
      </c>
      <c r="AK7197" s="77">
        <f>IF(F7197&gt;Variables!$G$8,0,1)</f>
        <v>1</v>
      </c>
      <c r="AL7197" s="77">
        <f>IF(G7197&gt;Variables!$G$9,0,1)</f>
        <v>1</v>
      </c>
      <c r="AM7197" s="77">
        <f>IF(AND(K7197&gt;Variables!$G$10,K7197&lt;Variables!$G$11),0,1)</f>
        <v>1</v>
      </c>
      <c r="AN7197" s="77">
        <f>IF(H7197&lt;Variables!$G$13,1,0)</f>
        <v>0</v>
      </c>
      <c r="AO7197" s="77">
        <f>IF(R7197&lt;Variables!$G$12,0,1)</f>
        <v>0</v>
      </c>
      <c r="AP7197" s="78">
        <f t="shared" si="227"/>
        <v>1</v>
      </c>
      <c r="AQ7197" s="77">
        <f>IF(V7197&lt;Variables!$G$15,1,0)</f>
        <v>1</v>
      </c>
      <c r="AR7197" s="77">
        <v>1</v>
      </c>
      <c r="AS7197" s="77">
        <v>0</v>
      </c>
      <c r="AT7197" s="77">
        <v>0</v>
      </c>
      <c r="AU7197" s="77">
        <v>0</v>
      </c>
      <c r="BA7197" s="77">
        <v>2</v>
      </c>
    </row>
    <row r="7198" spans="3:53" x14ac:dyDescent="0.25">
      <c r="C7198" s="77" t="s">
        <v>810</v>
      </c>
      <c r="D7198" s="77" t="s">
        <v>542</v>
      </c>
      <c r="E7198" s="77">
        <v>2.71</v>
      </c>
      <c r="F7198" s="77">
        <v>15.38</v>
      </c>
      <c r="G7198" s="77">
        <v>10.65</v>
      </c>
      <c r="H7198" s="77">
        <v>183.99</v>
      </c>
      <c r="I7198" s="77">
        <v>186.726</v>
      </c>
      <c r="J7198" s="77" t="s">
        <v>75</v>
      </c>
      <c r="K7198" s="77">
        <v>51.9</v>
      </c>
      <c r="L7198" s="77">
        <v>2.69579375</v>
      </c>
      <c r="M7198" s="77">
        <v>0.15232062912824759</v>
      </c>
      <c r="N7198" s="77">
        <v>2.7015750000000001</v>
      </c>
      <c r="O7198" s="77">
        <v>-6.2000869862953757E-2</v>
      </c>
      <c r="P7198" s="77">
        <v>2030000</v>
      </c>
      <c r="Q7198" s="77">
        <v>2950000</v>
      </c>
      <c r="R7198" s="77">
        <v>0.69</v>
      </c>
      <c r="S7198" s="77">
        <v>1783.2819999999999</v>
      </c>
      <c r="T7198" s="77">
        <v>7.8630000000000013</v>
      </c>
      <c r="U7198" s="77">
        <v>718.55560000000003</v>
      </c>
      <c r="V7198" s="77">
        <v>2.381887849886513</v>
      </c>
      <c r="AC7198" s="77">
        <v>2.7299000000000002</v>
      </c>
      <c r="AD7198" s="77">
        <v>2.64</v>
      </c>
      <c r="AH7198" s="77">
        <f>IF(AND(M7198&lt;Variables!$G$6,M7198&gt;Variables!$G$5),0,1)</f>
        <v>1</v>
      </c>
      <c r="AI7198" s="77">
        <f t="shared" si="226"/>
        <v>1</v>
      </c>
      <c r="AJ7198" s="77">
        <f>IF(I7198&gt;Variables!$G$7,0,1)</f>
        <v>0</v>
      </c>
      <c r="AK7198" s="77">
        <f>IF(F7198&gt;Variables!$G$8,0,1)</f>
        <v>0</v>
      </c>
      <c r="AL7198" s="77">
        <f>IF(G7198&gt;Variables!$G$9,0,1)</f>
        <v>0</v>
      </c>
      <c r="AM7198" s="77">
        <f>IF(AND(K7198&gt;Variables!$G$10,K7198&lt;Variables!$G$11),0,1)</f>
        <v>1</v>
      </c>
      <c r="AN7198" s="77">
        <f>IF(H7198&lt;Variables!$G$13,1,0)</f>
        <v>1</v>
      </c>
      <c r="AO7198" s="77">
        <f>IF(R7198&lt;Variables!$G$12,0,1)</f>
        <v>0</v>
      </c>
      <c r="AP7198" s="78">
        <f t="shared" si="227"/>
        <v>1</v>
      </c>
      <c r="AQ7198" s="77">
        <f>IF(V7198&lt;Variables!$G$15,1,0)</f>
        <v>1</v>
      </c>
      <c r="AR7198" s="77">
        <v>0</v>
      </c>
      <c r="AS7198" s="77">
        <v>0</v>
      </c>
      <c r="AT7198" s="77">
        <v>1</v>
      </c>
      <c r="AU7198" s="77">
        <v>0</v>
      </c>
      <c r="BA7198" s="77">
        <v>-2.25</v>
      </c>
    </row>
    <row r="7199" spans="3:53" x14ac:dyDescent="0.25">
      <c r="C7199" s="77" t="s">
        <v>810</v>
      </c>
      <c r="D7199" s="77" t="s">
        <v>436</v>
      </c>
      <c r="E7199" s="77">
        <v>4.25</v>
      </c>
      <c r="F7199" s="77">
        <v>35.76</v>
      </c>
      <c r="G7199" s="77">
        <v>41.22</v>
      </c>
      <c r="H7199" s="77">
        <v>37.299999999999997</v>
      </c>
      <c r="I7199" s="77">
        <v>-1.62</v>
      </c>
      <c r="J7199" s="77" t="s">
        <v>74</v>
      </c>
      <c r="K7199" s="77">
        <v>54.42</v>
      </c>
      <c r="L7199" s="77">
        <v>4.2431599999999996</v>
      </c>
      <c r="M7199" s="77">
        <v>-1.488513277840118</v>
      </c>
      <c r="N7199" s="77">
        <v>3.8095439999999998</v>
      </c>
      <c r="O7199" s="77">
        <v>9.7244184605821431</v>
      </c>
      <c r="P7199" s="77">
        <v>6170000</v>
      </c>
      <c r="Q7199" s="77">
        <v>458810</v>
      </c>
      <c r="R7199" s="77">
        <v>13.45</v>
      </c>
      <c r="S7199" s="77">
        <v>1783.2819999999999</v>
      </c>
      <c r="T7199" s="77">
        <v>7.8630000000000013</v>
      </c>
      <c r="U7199" s="77">
        <v>718.55560000000003</v>
      </c>
      <c r="V7199" s="77">
        <v>2.470493357674941</v>
      </c>
      <c r="AC7199" s="77">
        <v>4.62</v>
      </c>
      <c r="AD7199" s="77">
        <v>3.28</v>
      </c>
      <c r="AH7199" s="77">
        <f>IF(AND(M7199&lt;Variables!$G$6,M7199&gt;Variables!$G$5),0,1)</f>
        <v>0</v>
      </c>
      <c r="AI7199" s="77">
        <f t="shared" si="226"/>
        <v>0</v>
      </c>
      <c r="AJ7199" s="77">
        <f>IF(I7199&gt;Variables!$G$7,0,1)</f>
        <v>1</v>
      </c>
      <c r="AK7199" s="77">
        <f>IF(F7199&gt;Variables!$G$8,0,1)</f>
        <v>0</v>
      </c>
      <c r="AL7199" s="77">
        <f>IF(G7199&gt;Variables!$G$9,0,1)</f>
        <v>0</v>
      </c>
      <c r="AM7199" s="77">
        <f>IF(AND(K7199&gt;Variables!$G$10,K7199&lt;Variables!$G$11),0,1)</f>
        <v>1</v>
      </c>
      <c r="AN7199" s="77">
        <f>IF(H7199&lt;Variables!$G$13,1,0)</f>
        <v>1</v>
      </c>
      <c r="AO7199" s="77">
        <f>IF(R7199&lt;Variables!$G$12,0,1)</f>
        <v>1</v>
      </c>
      <c r="AP7199" s="78">
        <f t="shared" si="227"/>
        <v>0</v>
      </c>
      <c r="AQ7199" s="77">
        <f>IF(V7199&lt;Variables!$G$15,1,0)</f>
        <v>1</v>
      </c>
      <c r="AR7199" s="77">
        <v>0</v>
      </c>
      <c r="AS7199" s="77">
        <v>0</v>
      </c>
      <c r="AT7199" s="77">
        <v>1</v>
      </c>
      <c r="AU7199" s="77">
        <v>0</v>
      </c>
      <c r="BA7199" s="77">
        <v>-2.25</v>
      </c>
    </row>
    <row r="7200" spans="3:53" x14ac:dyDescent="0.25">
      <c r="C7200" s="77" t="s">
        <v>810</v>
      </c>
      <c r="D7200" s="77" t="s">
        <v>752</v>
      </c>
      <c r="E7200" s="77">
        <v>0.22</v>
      </c>
      <c r="F7200" s="77">
        <v>12.39</v>
      </c>
      <c r="G7200" s="77">
        <v>-8.33</v>
      </c>
      <c r="H7200" s="77">
        <v>-99999</v>
      </c>
      <c r="I7200" s="77">
        <v>39146.135999999999</v>
      </c>
      <c r="J7200" s="77" t="s">
        <v>75</v>
      </c>
      <c r="L7200" s="77">
        <v>0.22</v>
      </c>
      <c r="M7200" s="77">
        <v>0</v>
      </c>
      <c r="N7200" s="77">
        <v>0.2225</v>
      </c>
      <c r="O7200" s="77">
        <v>-1.1235955056179781</v>
      </c>
      <c r="P7200" s="77">
        <v>35038</v>
      </c>
      <c r="Q7200" s="77">
        <v>20414</v>
      </c>
      <c r="R7200" s="77">
        <v>1.72</v>
      </c>
      <c r="S7200" s="77">
        <v>1783.2819999999999</v>
      </c>
      <c r="T7200" s="77">
        <v>7.8630000000000013</v>
      </c>
      <c r="U7200" s="77">
        <v>718.55560000000003</v>
      </c>
      <c r="AC7200" s="77">
        <v>0.22</v>
      </c>
      <c r="AD7200" s="77">
        <v>0.2</v>
      </c>
      <c r="AH7200" s="77">
        <f>IF(AND(M7200&lt;Variables!$G$6,M7200&gt;Variables!$G$5),0,1)</f>
        <v>1</v>
      </c>
      <c r="AI7200" s="77">
        <f t="shared" si="226"/>
        <v>1</v>
      </c>
      <c r="AJ7200" s="77">
        <f>IF(I7200&gt;Variables!$G$7,0,1)</f>
        <v>0</v>
      </c>
      <c r="AK7200" s="77">
        <f>IF(F7200&gt;Variables!$G$8,0,1)</f>
        <v>0</v>
      </c>
      <c r="AL7200" s="77">
        <f>IF(G7200&gt;Variables!$G$9,0,1)</f>
        <v>1</v>
      </c>
      <c r="AM7200" s="77">
        <f>IF(AND(K7200&gt;Variables!$G$10,K7200&lt;Variables!$G$11),0,1)</f>
        <v>1</v>
      </c>
      <c r="AN7200" s="77">
        <f>IF(H7200&lt;Variables!$G$13,1,0)</f>
        <v>1</v>
      </c>
      <c r="AO7200" s="77">
        <f>IF(R7200&lt;Variables!$G$12,0,1)</f>
        <v>0</v>
      </c>
      <c r="AP7200" s="78">
        <f t="shared" si="227"/>
        <v>1</v>
      </c>
      <c r="AQ7200" s="77">
        <f>IF(V7200&lt;Variables!$G$15,1,0)</f>
        <v>1</v>
      </c>
      <c r="AR7200" s="77">
        <v>0</v>
      </c>
      <c r="AS7200" s="77">
        <v>0</v>
      </c>
      <c r="AT7200" s="77">
        <v>1</v>
      </c>
      <c r="AU7200" s="77">
        <v>0</v>
      </c>
      <c r="BA7200" s="77">
        <v>-2.25</v>
      </c>
    </row>
    <row r="7201" spans="3:53" x14ac:dyDescent="0.25">
      <c r="C7201" s="77" t="s">
        <v>810</v>
      </c>
      <c r="D7201" s="77" t="s">
        <v>524</v>
      </c>
      <c r="E7201" s="77">
        <v>7.74</v>
      </c>
      <c r="F7201" s="77">
        <v>28.64</v>
      </c>
      <c r="G7201" s="77">
        <v>25.61</v>
      </c>
      <c r="H7201" s="77">
        <v>208.66</v>
      </c>
      <c r="I7201" s="77">
        <v>-8.83</v>
      </c>
      <c r="J7201" s="77" t="s">
        <v>75</v>
      </c>
      <c r="K7201" s="77">
        <v>43.09</v>
      </c>
      <c r="L7201" s="77">
        <v>7.6715399999999976</v>
      </c>
      <c r="M7201" s="77">
        <v>-0.28208156380594729</v>
      </c>
      <c r="N7201" s="77">
        <v>7.8674220000000004</v>
      </c>
      <c r="O7201" s="77">
        <v>-2.7648446975387948</v>
      </c>
      <c r="P7201" s="77">
        <v>111720000</v>
      </c>
      <c r="Q7201" s="77">
        <v>18770000</v>
      </c>
      <c r="R7201" s="77">
        <v>5.95</v>
      </c>
      <c r="S7201" s="77">
        <v>1783.2819999999999</v>
      </c>
      <c r="T7201" s="77">
        <v>7.8630000000000013</v>
      </c>
      <c r="U7201" s="77">
        <v>718.55560000000003</v>
      </c>
      <c r="V7201" s="77">
        <v>2.2971172784051181</v>
      </c>
      <c r="AC7201" s="77">
        <v>8.08</v>
      </c>
      <c r="AD7201" s="77">
        <v>7.22</v>
      </c>
      <c r="AH7201" s="77">
        <f>IF(AND(M7201&lt;Variables!$G$6,M7201&gt;Variables!$G$5),0,1)</f>
        <v>1</v>
      </c>
      <c r="AI7201" s="77">
        <f t="shared" si="226"/>
        <v>1</v>
      </c>
      <c r="AJ7201" s="77">
        <f>IF(I7201&gt;Variables!$G$7,0,1)</f>
        <v>1</v>
      </c>
      <c r="AK7201" s="77">
        <f>IF(F7201&gt;Variables!$G$8,0,1)</f>
        <v>0</v>
      </c>
      <c r="AL7201" s="77">
        <f>IF(G7201&gt;Variables!$G$9,0,1)</f>
        <v>0</v>
      </c>
      <c r="AM7201" s="77">
        <f>IF(AND(K7201&gt;Variables!$G$10,K7201&lt;Variables!$G$11),0,1)</f>
        <v>1</v>
      </c>
      <c r="AN7201" s="77">
        <f>IF(H7201&lt;Variables!$G$13,1,0)</f>
        <v>1</v>
      </c>
      <c r="AO7201" s="77">
        <f>IF(R7201&lt;Variables!$G$12,0,1)</f>
        <v>1</v>
      </c>
      <c r="AP7201" s="78">
        <f t="shared" si="227"/>
        <v>1</v>
      </c>
      <c r="AQ7201" s="77">
        <f>IF(V7201&lt;Variables!$G$15,1,0)</f>
        <v>1</v>
      </c>
      <c r="AR7201" s="77">
        <v>1</v>
      </c>
      <c r="AS7201" s="77">
        <v>0</v>
      </c>
      <c r="AT7201" s="77">
        <v>0</v>
      </c>
      <c r="AU7201" s="77">
        <v>0</v>
      </c>
      <c r="BA7201" s="77">
        <v>2</v>
      </c>
    </row>
    <row r="7202" spans="3:53" x14ac:dyDescent="0.25">
      <c r="C7202" s="77" t="s">
        <v>810</v>
      </c>
      <c r="D7202" s="77" t="s">
        <v>177</v>
      </c>
      <c r="E7202" s="77">
        <v>55.44</v>
      </c>
      <c r="F7202" s="77">
        <v>9.02</v>
      </c>
      <c r="G7202" s="77">
        <v>10.210000000000001</v>
      </c>
      <c r="H7202" s="77">
        <v>10510</v>
      </c>
      <c r="I7202" s="77">
        <v>249.54</v>
      </c>
      <c r="J7202" s="77" t="s">
        <v>75</v>
      </c>
      <c r="K7202" s="77">
        <v>59.39</v>
      </c>
      <c r="L7202" s="77">
        <v>55.375466666666668</v>
      </c>
      <c r="M7202" s="77">
        <v>0.3874158472103208</v>
      </c>
      <c r="N7202" s="77">
        <v>55.487558333333332</v>
      </c>
      <c r="O7202" s="77">
        <v>0.18462096683236229</v>
      </c>
      <c r="P7202" s="77">
        <v>677987</v>
      </c>
      <c r="Q7202" s="77">
        <v>1774000</v>
      </c>
      <c r="R7202" s="77">
        <v>0.38</v>
      </c>
      <c r="S7202" s="77">
        <v>1783.2819999999999</v>
      </c>
      <c r="T7202" s="77">
        <v>7.8630000000000013</v>
      </c>
      <c r="U7202" s="77">
        <v>718.55560000000003</v>
      </c>
      <c r="V7202" s="77">
        <v>2.4437015210548112</v>
      </c>
      <c r="AC7202" s="77">
        <v>57.29</v>
      </c>
      <c r="AD7202" s="77">
        <v>55.110100000000003</v>
      </c>
      <c r="AH7202" s="77">
        <f>IF(AND(M7202&lt;Variables!$G$6,M7202&gt;Variables!$G$5),0,1)</f>
        <v>1</v>
      </c>
      <c r="AI7202" s="77">
        <f t="shared" si="226"/>
        <v>1</v>
      </c>
      <c r="AJ7202" s="77">
        <f>IF(I7202&gt;Variables!$G$7,0,1)</f>
        <v>0</v>
      </c>
      <c r="AK7202" s="77">
        <f>IF(F7202&gt;Variables!$G$8,0,1)</f>
        <v>0</v>
      </c>
      <c r="AL7202" s="77">
        <f>IF(G7202&gt;Variables!$G$9,0,1)</f>
        <v>1</v>
      </c>
      <c r="AM7202" s="77">
        <f>IF(AND(K7202&gt;Variables!$G$10,K7202&lt;Variables!$G$11),0,1)</f>
        <v>1</v>
      </c>
      <c r="AN7202" s="77">
        <f>IF(H7202&lt;Variables!$G$13,1,0)</f>
        <v>0</v>
      </c>
      <c r="AO7202" s="77">
        <f>IF(R7202&lt;Variables!$G$12,0,1)</f>
        <v>0</v>
      </c>
      <c r="AP7202" s="78">
        <f t="shared" si="227"/>
        <v>1</v>
      </c>
      <c r="AQ7202" s="77">
        <f>IF(V7202&lt;Variables!$G$15,1,0)</f>
        <v>1</v>
      </c>
      <c r="AR7202" s="77">
        <v>0</v>
      </c>
      <c r="AS7202" s="77">
        <v>0</v>
      </c>
      <c r="AT7202" s="77">
        <v>0</v>
      </c>
      <c r="AU7202" s="77">
        <v>1</v>
      </c>
      <c r="BA7202" s="77">
        <v>-0.52</v>
      </c>
    </row>
    <row r="7203" spans="3:53" x14ac:dyDescent="0.25">
      <c r="C7203" s="77" t="s">
        <v>810</v>
      </c>
      <c r="D7203" s="77" t="s">
        <v>451</v>
      </c>
      <c r="E7203" s="77">
        <v>23.38</v>
      </c>
      <c r="F7203" s="77">
        <v>8.6</v>
      </c>
      <c r="G7203" s="77">
        <v>6.49</v>
      </c>
      <c r="H7203" s="77">
        <v>12530</v>
      </c>
      <c r="I7203" s="77">
        <v>14.952999999999999</v>
      </c>
      <c r="J7203" s="77" t="s">
        <v>74</v>
      </c>
      <c r="K7203" s="77">
        <v>39.72</v>
      </c>
      <c r="L7203" s="77">
        <v>23.412294444444441</v>
      </c>
      <c r="M7203" s="77">
        <v>-0.43649905688202578</v>
      </c>
      <c r="N7203" s="77">
        <v>23.4812652173913</v>
      </c>
      <c r="O7203" s="77">
        <v>-0.72894375923376076</v>
      </c>
      <c r="P7203" s="77">
        <v>920765</v>
      </c>
      <c r="Q7203" s="77">
        <v>1175000</v>
      </c>
      <c r="R7203" s="77">
        <v>0.78</v>
      </c>
      <c r="S7203" s="77">
        <v>1783.2819999999999</v>
      </c>
      <c r="T7203" s="77">
        <v>7.8630000000000013</v>
      </c>
      <c r="U7203" s="77">
        <v>718.55560000000003</v>
      </c>
      <c r="V7203" s="77">
        <v>2.258889112118823</v>
      </c>
      <c r="AC7203" s="77">
        <v>23.59</v>
      </c>
      <c r="AD7203" s="77">
        <v>23.22</v>
      </c>
      <c r="AH7203" s="77">
        <f>IF(AND(M7203&lt;Variables!$G$6,M7203&gt;Variables!$G$5),0,1)</f>
        <v>1</v>
      </c>
      <c r="AI7203" s="77">
        <f t="shared" si="226"/>
        <v>1</v>
      </c>
      <c r="AJ7203" s="77">
        <f>IF(I7203&gt;Variables!$G$7,0,1)</f>
        <v>1</v>
      </c>
      <c r="AK7203" s="77">
        <f>IF(F7203&gt;Variables!$G$8,0,1)</f>
        <v>1</v>
      </c>
      <c r="AL7203" s="77">
        <f>IF(G7203&gt;Variables!$G$9,0,1)</f>
        <v>1</v>
      </c>
      <c r="AM7203" s="77">
        <f>IF(AND(K7203&gt;Variables!$G$10,K7203&lt;Variables!$G$11),0,1)</f>
        <v>1</v>
      </c>
      <c r="AN7203" s="77">
        <f>IF(H7203&lt;Variables!$G$13,1,0)</f>
        <v>0</v>
      </c>
      <c r="AO7203" s="77">
        <f>IF(R7203&lt;Variables!$G$12,0,1)</f>
        <v>0</v>
      </c>
      <c r="AP7203" s="78">
        <f t="shared" si="227"/>
        <v>0</v>
      </c>
      <c r="AQ7203" s="77">
        <f>IF(V7203&lt;Variables!$G$15,1,0)</f>
        <v>1</v>
      </c>
      <c r="AR7203" s="77">
        <v>1</v>
      </c>
      <c r="AS7203" s="77">
        <v>0</v>
      </c>
      <c r="AT7203" s="77">
        <v>0</v>
      </c>
      <c r="AU7203" s="77">
        <v>0</v>
      </c>
      <c r="BA7203" s="77">
        <v>0.89</v>
      </c>
    </row>
    <row r="7204" spans="3:53" x14ac:dyDescent="0.25">
      <c r="C7204" s="77" t="s">
        <v>810</v>
      </c>
      <c r="D7204" s="77" t="s">
        <v>802</v>
      </c>
      <c r="E7204" s="77">
        <v>14.69</v>
      </c>
      <c r="F7204" s="77">
        <v>7.93</v>
      </c>
      <c r="G7204" s="77">
        <v>0.9</v>
      </c>
      <c r="H7204" s="77">
        <v>-99999</v>
      </c>
      <c r="I7204" s="77">
        <v>16.914999999999999</v>
      </c>
      <c r="J7204" s="77" t="s">
        <v>74</v>
      </c>
      <c r="K7204" s="77">
        <v>57.04</v>
      </c>
      <c r="L7204" s="77">
        <v>-99999</v>
      </c>
      <c r="M7204" s="77">
        <v>-99999</v>
      </c>
      <c r="N7204" s="77">
        <v>14.595000000000001</v>
      </c>
      <c r="O7204" s="77">
        <v>-0.1712915381980033</v>
      </c>
      <c r="P7204" s="77">
        <v>15416</v>
      </c>
      <c r="Q7204" s="77">
        <v>28687</v>
      </c>
      <c r="R7204" s="77">
        <v>0.54</v>
      </c>
      <c r="S7204" s="77">
        <v>1783.2819999999999</v>
      </c>
      <c r="T7204" s="77">
        <v>7.8630000000000013</v>
      </c>
      <c r="U7204" s="77">
        <v>718.55560000000003</v>
      </c>
      <c r="V7204" s="77">
        <v>-99999</v>
      </c>
      <c r="AC7204" s="77">
        <v>14.7</v>
      </c>
      <c r="AD7204" s="77">
        <v>14.61</v>
      </c>
      <c r="AH7204" s="77">
        <f>IF(AND(M7204&lt;Variables!$G$6,M7204&gt;Variables!$G$5),0,1)</f>
        <v>1</v>
      </c>
      <c r="AI7204" s="77">
        <f t="shared" si="226"/>
        <v>1</v>
      </c>
      <c r="AJ7204" s="77">
        <f>IF(I7204&gt;Variables!$G$7,0,1)</f>
        <v>1</v>
      </c>
      <c r="AK7204" s="77">
        <f>IF(F7204&gt;Variables!$G$8,0,1)</f>
        <v>1</v>
      </c>
      <c r="AL7204" s="77">
        <f>IF(G7204&gt;Variables!$G$9,0,1)</f>
        <v>1</v>
      </c>
      <c r="AM7204" s="77">
        <f>IF(AND(K7204&gt;Variables!$G$10,K7204&lt;Variables!$G$11),0,1)</f>
        <v>1</v>
      </c>
      <c r="AN7204" s="77">
        <f>IF(H7204&lt;Variables!$G$13,1,0)</f>
        <v>1</v>
      </c>
      <c r="AO7204" s="77">
        <f>IF(R7204&lt;Variables!$G$12,0,1)</f>
        <v>0</v>
      </c>
      <c r="AP7204" s="78">
        <f t="shared" si="227"/>
        <v>0</v>
      </c>
      <c r="AQ7204" s="77">
        <f>IF(V7204&lt;Variables!$G$15,1,0)</f>
        <v>1</v>
      </c>
      <c r="AR7204" s="77">
        <v>0</v>
      </c>
      <c r="AS7204" s="77">
        <v>0</v>
      </c>
      <c r="AT7204" s="77">
        <v>0</v>
      </c>
      <c r="AU7204" s="77">
        <v>0</v>
      </c>
      <c r="BA7204" s="77">
        <v>0</v>
      </c>
    </row>
    <row r="7205" spans="3:53" x14ac:dyDescent="0.25">
      <c r="C7205" s="77" t="s">
        <v>810</v>
      </c>
      <c r="D7205" s="77" t="s">
        <v>497</v>
      </c>
      <c r="E7205" s="77">
        <v>5.03</v>
      </c>
      <c r="F7205" s="77">
        <v>20.83</v>
      </c>
      <c r="G7205" s="77">
        <v>18.47</v>
      </c>
      <c r="H7205" s="77">
        <v>41.09</v>
      </c>
      <c r="I7205" s="77">
        <v>-15.374000000000001</v>
      </c>
      <c r="J7205" s="77" t="s">
        <v>74</v>
      </c>
      <c r="K7205" s="77">
        <v>59.09</v>
      </c>
      <c r="L7205" s="77">
        <v>5.0042578947368419</v>
      </c>
      <c r="M7205" s="77">
        <v>0.61431896416631149</v>
      </c>
      <c r="N7205" s="77">
        <v>4.9442918367346937</v>
      </c>
      <c r="O7205" s="77">
        <v>1.8346037463114599</v>
      </c>
      <c r="P7205" s="77">
        <v>4640000</v>
      </c>
      <c r="Q7205" s="77">
        <v>49940</v>
      </c>
      <c r="R7205" s="77">
        <v>92.91</v>
      </c>
      <c r="S7205" s="77">
        <v>1783.2819999999999</v>
      </c>
      <c r="T7205" s="77">
        <v>7.8630000000000013</v>
      </c>
      <c r="U7205" s="77">
        <v>718.55560000000003</v>
      </c>
      <c r="V7205" s="77">
        <v>2.4290730546298991</v>
      </c>
      <c r="AC7205" s="77">
        <v>5.39</v>
      </c>
      <c r="AD7205" s="77">
        <v>4.93</v>
      </c>
      <c r="AH7205" s="77">
        <f>IF(AND(M7205&lt;Variables!$G$6,M7205&gt;Variables!$G$5),0,1)</f>
        <v>1</v>
      </c>
      <c r="AI7205" s="77">
        <f t="shared" si="226"/>
        <v>0</v>
      </c>
      <c r="AJ7205" s="77">
        <f>IF(I7205&gt;Variables!$G$7,0,1)</f>
        <v>1</v>
      </c>
      <c r="AK7205" s="77">
        <f>IF(F7205&gt;Variables!$G$8,0,1)</f>
        <v>0</v>
      </c>
      <c r="AL7205" s="77">
        <f>IF(G7205&gt;Variables!$G$9,0,1)</f>
        <v>0</v>
      </c>
      <c r="AM7205" s="77">
        <f>IF(AND(K7205&gt;Variables!$G$10,K7205&lt;Variables!$G$11),0,1)</f>
        <v>1</v>
      </c>
      <c r="AN7205" s="77">
        <f>IF(H7205&lt;Variables!$G$13,1,0)</f>
        <v>1</v>
      </c>
      <c r="AO7205" s="77">
        <f>IF(R7205&lt;Variables!$G$12,0,1)</f>
        <v>1</v>
      </c>
      <c r="AP7205" s="78">
        <f t="shared" si="227"/>
        <v>0</v>
      </c>
      <c r="AQ7205" s="77">
        <f>IF(V7205&lt;Variables!$G$15,1,0)</f>
        <v>1</v>
      </c>
      <c r="AR7205" s="77">
        <v>1</v>
      </c>
      <c r="AS7205" s="77">
        <v>0</v>
      </c>
      <c r="AT7205" s="77">
        <v>0</v>
      </c>
      <c r="AU7205" s="77">
        <v>0</v>
      </c>
      <c r="BA7205" s="77">
        <v>1</v>
      </c>
    </row>
    <row r="7206" spans="3:53" x14ac:dyDescent="0.25">
      <c r="C7206" s="77" t="s">
        <v>810</v>
      </c>
      <c r="D7206" s="77" t="s">
        <v>519</v>
      </c>
      <c r="E7206" s="77">
        <v>16.14</v>
      </c>
      <c r="F7206" s="77">
        <v>8.76</v>
      </c>
      <c r="G7206" s="77">
        <v>6.37</v>
      </c>
      <c r="H7206" s="77">
        <v>3840</v>
      </c>
      <c r="I7206" s="77">
        <v>772.53</v>
      </c>
      <c r="J7206" s="77" t="s">
        <v>74</v>
      </c>
      <c r="K7206" s="77">
        <v>44.8</v>
      </c>
      <c r="L7206" s="77">
        <v>16.141590000000001</v>
      </c>
      <c r="M7206" s="77">
        <v>-0.22668151030970521</v>
      </c>
      <c r="N7206" s="77">
        <v>16.159236</v>
      </c>
      <c r="O7206" s="77">
        <v>-0.33563467975837158</v>
      </c>
      <c r="P7206" s="77">
        <v>2409000</v>
      </c>
      <c r="Q7206" s="77">
        <v>5058000</v>
      </c>
      <c r="R7206" s="77">
        <v>0.48</v>
      </c>
      <c r="S7206" s="77">
        <v>1783.2819999999999</v>
      </c>
      <c r="T7206" s="77">
        <v>7.8630000000000013</v>
      </c>
      <c r="U7206" s="77">
        <v>718.55560000000003</v>
      </c>
      <c r="V7206" s="77">
        <v>2.3156175070188252</v>
      </c>
      <c r="AC7206" s="77">
        <v>16.2</v>
      </c>
      <c r="AD7206" s="77">
        <v>15.72</v>
      </c>
      <c r="AH7206" s="77">
        <f>IF(AND(M7206&lt;Variables!$G$6,M7206&gt;Variables!$G$5),0,1)</f>
        <v>1</v>
      </c>
      <c r="AI7206" s="77">
        <f t="shared" si="226"/>
        <v>1</v>
      </c>
      <c r="AJ7206" s="77">
        <f>IF(I7206&gt;Variables!$G$7,0,1)</f>
        <v>0</v>
      </c>
      <c r="AK7206" s="77">
        <f>IF(F7206&gt;Variables!$G$8,0,1)</f>
        <v>1</v>
      </c>
      <c r="AL7206" s="77">
        <f>IF(G7206&gt;Variables!$G$9,0,1)</f>
        <v>1</v>
      </c>
      <c r="AM7206" s="77">
        <f>IF(AND(K7206&gt;Variables!$G$10,K7206&lt;Variables!$G$11),0,1)</f>
        <v>1</v>
      </c>
      <c r="AN7206" s="77">
        <f>IF(H7206&lt;Variables!$G$13,1,0)</f>
        <v>0</v>
      </c>
      <c r="AO7206" s="77">
        <f>IF(R7206&lt;Variables!$G$12,0,1)</f>
        <v>0</v>
      </c>
      <c r="AP7206" s="78">
        <f t="shared" si="227"/>
        <v>0</v>
      </c>
      <c r="AQ7206" s="77">
        <f>IF(V7206&lt;Variables!$G$15,1,0)</f>
        <v>1</v>
      </c>
      <c r="AR7206" s="77">
        <v>0</v>
      </c>
      <c r="AS7206" s="77">
        <v>0</v>
      </c>
      <c r="AT7206" s="77">
        <v>0</v>
      </c>
      <c r="AU7206" s="77">
        <v>1</v>
      </c>
      <c r="BA7206" s="77">
        <v>-0.44</v>
      </c>
    </row>
    <row r="7207" spans="3:53" x14ac:dyDescent="0.25">
      <c r="C7207" s="77" t="s">
        <v>810</v>
      </c>
      <c r="D7207" s="77" t="s">
        <v>501</v>
      </c>
      <c r="E7207" s="77">
        <v>29.32</v>
      </c>
      <c r="F7207" s="77">
        <v>12.94</v>
      </c>
      <c r="G7207" s="77">
        <v>9.26</v>
      </c>
      <c r="H7207" s="77">
        <v>3860</v>
      </c>
      <c r="I7207" s="77">
        <v>3.2000000000000001E-2</v>
      </c>
      <c r="J7207" s="77" t="s">
        <v>75</v>
      </c>
      <c r="K7207" s="77">
        <v>43.51</v>
      </c>
      <c r="L7207" s="77">
        <v>29.24384615384616</v>
      </c>
      <c r="M7207" s="77">
        <v>2.104321750793502E-2</v>
      </c>
      <c r="N7207" s="77">
        <v>29.378578947368421</v>
      </c>
      <c r="O7207" s="77">
        <v>-0.43766224227104272</v>
      </c>
      <c r="P7207" s="77">
        <v>609011</v>
      </c>
      <c r="Q7207" s="77">
        <v>245553</v>
      </c>
      <c r="R7207" s="77">
        <v>2.48</v>
      </c>
      <c r="S7207" s="77">
        <v>1783.2819999999999</v>
      </c>
      <c r="T7207" s="77">
        <v>7.8630000000000013</v>
      </c>
      <c r="U7207" s="77">
        <v>718.55560000000003</v>
      </c>
      <c r="V7207" s="77">
        <v>2.299610891895731</v>
      </c>
      <c r="AC7207" s="77">
        <v>30.09</v>
      </c>
      <c r="AD7207" s="77">
        <v>28.98</v>
      </c>
      <c r="AH7207" s="77">
        <f>IF(AND(M7207&lt;Variables!$G$6,M7207&gt;Variables!$G$5),0,1)</f>
        <v>1</v>
      </c>
      <c r="AI7207" s="77">
        <f t="shared" si="226"/>
        <v>1</v>
      </c>
      <c r="AJ7207" s="77">
        <f>IF(I7207&gt;Variables!$G$7,0,1)</f>
        <v>1</v>
      </c>
      <c r="AK7207" s="77">
        <f>IF(F7207&gt;Variables!$G$8,0,1)</f>
        <v>0</v>
      </c>
      <c r="AL7207" s="77">
        <f>IF(G7207&gt;Variables!$G$9,0,1)</f>
        <v>1</v>
      </c>
      <c r="AM7207" s="77">
        <f>IF(AND(K7207&gt;Variables!$G$10,K7207&lt;Variables!$G$11),0,1)</f>
        <v>1</v>
      </c>
      <c r="AN7207" s="77">
        <f>IF(H7207&lt;Variables!$G$13,1,0)</f>
        <v>0</v>
      </c>
      <c r="AO7207" s="77">
        <f>IF(R7207&lt;Variables!$G$12,0,1)</f>
        <v>1</v>
      </c>
      <c r="AP7207" s="78">
        <f t="shared" si="227"/>
        <v>1</v>
      </c>
      <c r="AQ7207" s="77">
        <f>IF(V7207&lt;Variables!$G$15,1,0)</f>
        <v>1</v>
      </c>
      <c r="AR7207" s="77">
        <v>1</v>
      </c>
      <c r="AS7207" s="77">
        <v>0</v>
      </c>
      <c r="AT7207" s="77">
        <v>0</v>
      </c>
      <c r="AU7207" s="77">
        <v>0</v>
      </c>
      <c r="BA7207" s="77">
        <v>1.28</v>
      </c>
    </row>
    <row r="7208" spans="3:53" x14ac:dyDescent="0.25">
      <c r="C7208" s="77" t="s">
        <v>810</v>
      </c>
      <c r="D7208" s="77" t="s">
        <v>546</v>
      </c>
      <c r="E7208" s="77">
        <v>19</v>
      </c>
      <c r="F7208" s="77">
        <v>7.25</v>
      </c>
      <c r="G7208" s="77">
        <v>6.05</v>
      </c>
      <c r="H7208" s="77">
        <v>5410</v>
      </c>
      <c r="I7208" s="77">
        <v>0.74299999999999999</v>
      </c>
      <c r="J7208" s="77" t="s">
        <v>75</v>
      </c>
      <c r="K7208" s="77">
        <v>58.44</v>
      </c>
      <c r="L7208" s="77">
        <v>18.890509999999999</v>
      </c>
      <c r="M7208" s="77">
        <v>0.20957613108379231</v>
      </c>
      <c r="N7208" s="77">
        <v>18.918488</v>
      </c>
      <c r="O7208" s="77">
        <v>6.1379112326521608E-2</v>
      </c>
      <c r="P7208" s="77">
        <v>7442000</v>
      </c>
      <c r="Q7208" s="77">
        <v>15192000</v>
      </c>
      <c r="R7208" s="77">
        <v>0.49</v>
      </c>
      <c r="S7208" s="77">
        <v>1783.2819999999999</v>
      </c>
      <c r="T7208" s="77">
        <v>7.8630000000000013</v>
      </c>
      <c r="U7208" s="77">
        <v>718.55560000000003</v>
      </c>
      <c r="V7208" s="77">
        <v>2.44388106107797</v>
      </c>
      <c r="AC7208" s="77">
        <v>19.414999999999999</v>
      </c>
      <c r="AD7208" s="77">
        <v>18.850000000000001</v>
      </c>
      <c r="AH7208" s="77">
        <f>IF(AND(M7208&lt;Variables!$G$6,M7208&gt;Variables!$G$5),0,1)</f>
        <v>1</v>
      </c>
      <c r="AI7208" s="77">
        <f t="shared" si="226"/>
        <v>1</v>
      </c>
      <c r="AJ7208" s="77">
        <f>IF(I7208&gt;Variables!$G$7,0,1)</f>
        <v>1</v>
      </c>
      <c r="AK7208" s="77">
        <f>IF(F7208&gt;Variables!$G$8,0,1)</f>
        <v>1</v>
      </c>
      <c r="AL7208" s="77">
        <f>IF(G7208&gt;Variables!$G$9,0,1)</f>
        <v>1</v>
      </c>
      <c r="AM7208" s="77">
        <f>IF(AND(K7208&gt;Variables!$G$10,K7208&lt;Variables!$G$11),0,1)</f>
        <v>1</v>
      </c>
      <c r="AN7208" s="77">
        <f>IF(H7208&lt;Variables!$G$13,1,0)</f>
        <v>0</v>
      </c>
      <c r="AO7208" s="77">
        <f>IF(R7208&lt;Variables!$G$12,0,1)</f>
        <v>0</v>
      </c>
      <c r="AP7208" s="78">
        <f t="shared" si="227"/>
        <v>1</v>
      </c>
      <c r="AQ7208" s="77">
        <f>IF(V7208&lt;Variables!$G$15,1,0)</f>
        <v>1</v>
      </c>
      <c r="AR7208" s="77">
        <v>1</v>
      </c>
      <c r="AS7208" s="77">
        <v>0</v>
      </c>
      <c r="AT7208" s="77">
        <v>0</v>
      </c>
      <c r="AU7208" s="77">
        <v>0</v>
      </c>
      <c r="BA7208" s="77">
        <v>1.1100000000000001</v>
      </c>
    </row>
    <row r="7209" spans="3:53" x14ac:dyDescent="0.25">
      <c r="C7209" s="77" t="s">
        <v>810</v>
      </c>
      <c r="D7209" s="77" t="s">
        <v>201</v>
      </c>
      <c r="E7209" s="77">
        <v>43.7</v>
      </c>
      <c r="F7209" s="77">
        <v>7.65</v>
      </c>
      <c r="G7209" s="77">
        <v>7.63</v>
      </c>
      <c r="H7209" s="77">
        <v>-99999</v>
      </c>
      <c r="I7209" s="77">
        <v>3013.817</v>
      </c>
      <c r="J7209" s="77" t="s">
        <v>75</v>
      </c>
      <c r="K7209" s="77">
        <v>55.82</v>
      </c>
      <c r="L7209" s="77">
        <v>43.424736842105268</v>
      </c>
      <c r="M7209" s="77">
        <v>0.38057376949834132</v>
      </c>
      <c r="N7209" s="77">
        <v>43.409500000000001</v>
      </c>
      <c r="O7209" s="77">
        <v>0.41580759971896031</v>
      </c>
      <c r="P7209" s="77">
        <v>439123</v>
      </c>
      <c r="Q7209" s="77">
        <v>2055000</v>
      </c>
      <c r="R7209" s="77">
        <v>0.21</v>
      </c>
      <c r="S7209" s="77">
        <v>1783.2819999999999</v>
      </c>
      <c r="T7209" s="77">
        <v>7.8630000000000013</v>
      </c>
      <c r="U7209" s="77">
        <v>718.55560000000003</v>
      </c>
      <c r="V7209" s="77">
        <v>2.4110035371835119</v>
      </c>
      <c r="AC7209" s="77">
        <v>45.98</v>
      </c>
      <c r="AD7209" s="77">
        <v>43.05</v>
      </c>
      <c r="AH7209" s="77">
        <f>IF(AND(M7209&lt;Variables!$G$6,M7209&gt;Variables!$G$5),0,1)</f>
        <v>1</v>
      </c>
      <c r="AI7209" s="77">
        <f t="shared" si="226"/>
        <v>0</v>
      </c>
      <c r="AJ7209" s="77">
        <f>IF(I7209&gt;Variables!$G$7,0,1)</f>
        <v>0</v>
      </c>
      <c r="AK7209" s="77">
        <f>IF(F7209&gt;Variables!$G$8,0,1)</f>
        <v>1</v>
      </c>
      <c r="AL7209" s="77">
        <f>IF(G7209&gt;Variables!$G$9,0,1)</f>
        <v>1</v>
      </c>
      <c r="AM7209" s="77">
        <f>IF(AND(K7209&gt;Variables!$G$10,K7209&lt;Variables!$G$11),0,1)</f>
        <v>1</v>
      </c>
      <c r="AN7209" s="77">
        <f>IF(H7209&lt;Variables!$G$13,1,0)</f>
        <v>1</v>
      </c>
      <c r="AO7209" s="77">
        <f>IF(R7209&lt;Variables!$G$12,0,1)</f>
        <v>0</v>
      </c>
      <c r="AP7209" s="78">
        <f t="shared" si="227"/>
        <v>1</v>
      </c>
      <c r="AQ7209" s="77">
        <f>IF(V7209&lt;Variables!$G$15,1,0)</f>
        <v>1</v>
      </c>
      <c r="AR7209" s="77">
        <v>0</v>
      </c>
      <c r="AS7209" s="77">
        <v>0</v>
      </c>
      <c r="AT7209" s="77">
        <v>0</v>
      </c>
      <c r="AU7209" s="77">
        <v>1</v>
      </c>
      <c r="BA7209" s="77">
        <v>-0.84</v>
      </c>
    </row>
    <row r="7210" spans="3:53" x14ac:dyDescent="0.25">
      <c r="C7210" s="77" t="s">
        <v>810</v>
      </c>
      <c r="D7210" s="77" t="s">
        <v>540</v>
      </c>
      <c r="E7210" s="77">
        <v>14.41</v>
      </c>
      <c r="F7210" s="77">
        <v>8.4600000000000009</v>
      </c>
      <c r="G7210" s="77">
        <v>7.56</v>
      </c>
      <c r="H7210" s="77">
        <v>2350</v>
      </c>
      <c r="I7210" s="77">
        <v>3.1E-2</v>
      </c>
      <c r="J7210" s="77" t="s">
        <v>75</v>
      </c>
      <c r="K7210" s="77">
        <v>71.41</v>
      </c>
      <c r="L7210" s="77">
        <v>14.301205</v>
      </c>
      <c r="M7210" s="77">
        <v>0.48104338061022089</v>
      </c>
      <c r="N7210" s="77">
        <v>14.282378</v>
      </c>
      <c r="O7210" s="77">
        <v>0.61349727615387051</v>
      </c>
      <c r="P7210" s="77">
        <v>2548000</v>
      </c>
      <c r="Q7210" s="77">
        <v>4329000</v>
      </c>
      <c r="R7210" s="77">
        <v>0.59</v>
      </c>
      <c r="S7210" s="77">
        <v>1783.2819999999999</v>
      </c>
      <c r="T7210" s="77">
        <v>7.8630000000000013</v>
      </c>
      <c r="U7210" s="77">
        <v>718.55560000000003</v>
      </c>
      <c r="V7210" s="77">
        <v>2.5465565593107731</v>
      </c>
      <c r="AC7210" s="77">
        <v>14.38</v>
      </c>
      <c r="AD7210" s="77">
        <v>14.1</v>
      </c>
      <c r="AH7210" s="77">
        <f>IF(AND(M7210&lt;Variables!$G$6,M7210&gt;Variables!$G$5),0,1)</f>
        <v>1</v>
      </c>
      <c r="AI7210" s="77">
        <f t="shared" si="226"/>
        <v>0</v>
      </c>
      <c r="AJ7210" s="77">
        <f>IF(I7210&gt;Variables!$G$7,0,1)</f>
        <v>1</v>
      </c>
      <c r="AK7210" s="77">
        <f>IF(F7210&gt;Variables!$G$8,0,1)</f>
        <v>1</v>
      </c>
      <c r="AL7210" s="77">
        <f>IF(G7210&gt;Variables!$G$9,0,1)</f>
        <v>1</v>
      </c>
      <c r="AM7210" s="77">
        <f>IF(AND(K7210&gt;Variables!$G$10,K7210&lt;Variables!$G$11),0,1)</f>
        <v>1</v>
      </c>
      <c r="AN7210" s="77">
        <f>IF(H7210&lt;Variables!$G$13,1,0)</f>
        <v>0</v>
      </c>
      <c r="AO7210" s="77">
        <f>IF(R7210&lt;Variables!$G$12,0,1)</f>
        <v>0</v>
      </c>
      <c r="AP7210" s="78">
        <f t="shared" si="227"/>
        <v>1</v>
      </c>
      <c r="AQ7210" s="77">
        <f>IF(V7210&lt;Variables!$G$15,1,0)</f>
        <v>1</v>
      </c>
      <c r="AR7210" s="77">
        <v>0</v>
      </c>
      <c r="AS7210" s="77">
        <v>0</v>
      </c>
      <c r="AT7210" s="77">
        <v>0</v>
      </c>
      <c r="AU7210" s="77">
        <v>1</v>
      </c>
      <c r="BA7210" s="77">
        <v>-1.01</v>
      </c>
    </row>
    <row r="7211" spans="3:53" x14ac:dyDescent="0.25">
      <c r="C7211" s="77" t="s">
        <v>811</v>
      </c>
      <c r="D7211" s="77" t="s">
        <v>525</v>
      </c>
      <c r="E7211" s="77">
        <v>1.59</v>
      </c>
      <c r="F7211" s="77">
        <v>18.89</v>
      </c>
      <c r="G7211" s="77">
        <v>15.51</v>
      </c>
      <c r="H7211" s="77">
        <v>550.02</v>
      </c>
      <c r="I7211" s="77">
        <v>-17.206</v>
      </c>
      <c r="J7211" s="77" t="s">
        <v>74</v>
      </c>
      <c r="K7211" s="77">
        <v>33.590000000000003</v>
      </c>
      <c r="L7211" s="77">
        <v>1.626895</v>
      </c>
      <c r="M7211" s="77">
        <v>-2.7288177786519698</v>
      </c>
      <c r="N7211" s="77">
        <v>1.659802</v>
      </c>
      <c r="O7211" s="77">
        <v>-4.6573024975268122</v>
      </c>
      <c r="P7211" s="77">
        <v>39750000</v>
      </c>
      <c r="Q7211" s="77">
        <v>3050000</v>
      </c>
      <c r="R7211" s="77">
        <v>13.03</v>
      </c>
      <c r="S7211" s="77">
        <v>1784.9359999999999</v>
      </c>
      <c r="T7211" s="77">
        <v>7.8550000000000004</v>
      </c>
      <c r="U7211" s="77">
        <v>719.22599999999989</v>
      </c>
      <c r="V7211" s="77">
        <v>2.1386173117736549</v>
      </c>
      <c r="AC7211" s="77">
        <v>1.9</v>
      </c>
      <c r="AD7211" s="77">
        <v>1.56</v>
      </c>
      <c r="AH7211" s="77">
        <f>IF(AND(M7211&lt;Variables!$G$6,M7211&gt;Variables!$G$5),0,1)</f>
        <v>0</v>
      </c>
      <c r="AI7211" s="77">
        <f t="shared" si="226"/>
        <v>1</v>
      </c>
      <c r="AJ7211" s="77">
        <f>IF(I7211&gt;Variables!$G$7,0,1)</f>
        <v>1</v>
      </c>
      <c r="AK7211" s="77">
        <f>IF(F7211&gt;Variables!$G$8,0,1)</f>
        <v>0</v>
      </c>
      <c r="AL7211" s="77">
        <f>IF(G7211&gt;Variables!$G$9,0,1)</f>
        <v>0</v>
      </c>
      <c r="AM7211" s="77">
        <f>IF(AND(K7211&gt;Variables!$G$10,K7211&lt;Variables!$G$11),0,1)</f>
        <v>1</v>
      </c>
      <c r="AN7211" s="77">
        <f>IF(H7211&lt;Variables!$G$13,1,0)</f>
        <v>1</v>
      </c>
      <c r="AO7211" s="77">
        <f>IF(R7211&lt;Variables!$G$12,0,1)</f>
        <v>1</v>
      </c>
      <c r="AP7211" s="78">
        <f t="shared" si="227"/>
        <v>0</v>
      </c>
      <c r="AQ7211" s="77">
        <f>IF(V7211&lt;Variables!$G$15,1,0)</f>
        <v>1</v>
      </c>
      <c r="AR7211" s="77">
        <v>1</v>
      </c>
      <c r="AS7211" s="77">
        <v>0</v>
      </c>
      <c r="AT7211" s="77">
        <v>0</v>
      </c>
      <c r="AU7211" s="77">
        <v>0</v>
      </c>
      <c r="BA7211" s="77">
        <v>2</v>
      </c>
    </row>
    <row r="7212" spans="3:53" x14ac:dyDescent="0.25">
      <c r="C7212" s="77" t="s">
        <v>811</v>
      </c>
      <c r="D7212" s="77" t="s">
        <v>177</v>
      </c>
      <c r="E7212" s="77">
        <v>55.53</v>
      </c>
      <c r="F7212" s="77">
        <v>8.76</v>
      </c>
      <c r="G7212" s="77">
        <v>9.81</v>
      </c>
      <c r="H7212" s="77">
        <v>10510</v>
      </c>
      <c r="I7212" s="77">
        <v>248.81200000000001</v>
      </c>
      <c r="J7212" s="77" t="s">
        <v>75</v>
      </c>
      <c r="K7212" s="77">
        <v>50.05</v>
      </c>
      <c r="L7212" s="77">
        <v>55.371388888888887</v>
      </c>
      <c r="M7212" s="77">
        <v>3.3611421863481067E-2</v>
      </c>
      <c r="N7212" s="77">
        <v>55.484672916666661</v>
      </c>
      <c r="O7212" s="77">
        <v>-0.1706289533487037</v>
      </c>
      <c r="P7212" s="77">
        <v>682419</v>
      </c>
      <c r="Q7212" s="77">
        <v>1774000</v>
      </c>
      <c r="R7212" s="77">
        <v>0.38</v>
      </c>
      <c r="S7212" s="77">
        <v>1784.9359999999999</v>
      </c>
      <c r="T7212" s="77">
        <v>7.8550000000000004</v>
      </c>
      <c r="U7212" s="77">
        <v>719.22599999999989</v>
      </c>
      <c r="V7212" s="77">
        <v>2.3666392495422319</v>
      </c>
      <c r="AC7212" s="77">
        <v>57.29</v>
      </c>
      <c r="AD7212" s="77">
        <v>55.110100000000003</v>
      </c>
      <c r="AH7212" s="77">
        <f>IF(AND(M7212&lt;Variables!$G$6,M7212&gt;Variables!$G$5),0,1)</f>
        <v>1</v>
      </c>
      <c r="AI7212" s="77">
        <f t="shared" si="226"/>
        <v>1</v>
      </c>
      <c r="AJ7212" s="77">
        <f>IF(I7212&gt;Variables!$G$7,0,1)</f>
        <v>0</v>
      </c>
      <c r="AK7212" s="77">
        <f>IF(F7212&gt;Variables!$G$8,0,1)</f>
        <v>1</v>
      </c>
      <c r="AL7212" s="77">
        <f>IF(G7212&gt;Variables!$G$9,0,1)</f>
        <v>1</v>
      </c>
      <c r="AM7212" s="77">
        <f>IF(AND(K7212&gt;Variables!$G$10,K7212&lt;Variables!$G$11),0,1)</f>
        <v>1</v>
      </c>
      <c r="AN7212" s="77">
        <f>IF(H7212&lt;Variables!$G$13,1,0)</f>
        <v>0</v>
      </c>
      <c r="AO7212" s="77">
        <f>IF(R7212&lt;Variables!$G$12,0,1)</f>
        <v>0</v>
      </c>
      <c r="AP7212" s="78">
        <f t="shared" si="227"/>
        <v>1</v>
      </c>
      <c r="AQ7212" s="77">
        <f>IF(V7212&lt;Variables!$G$15,1,0)</f>
        <v>1</v>
      </c>
      <c r="AR7212" s="77">
        <v>0</v>
      </c>
      <c r="AS7212" s="77">
        <v>1</v>
      </c>
      <c r="AT7212" s="77">
        <v>0</v>
      </c>
      <c r="AU7212" s="77">
        <v>0</v>
      </c>
      <c r="BA7212" s="77">
        <v>0.11</v>
      </c>
    </row>
    <row r="7213" spans="3:53" x14ac:dyDescent="0.25">
      <c r="C7213" s="77" t="s">
        <v>811</v>
      </c>
      <c r="D7213" s="77" t="s">
        <v>160</v>
      </c>
      <c r="E7213" s="77">
        <v>25.12</v>
      </c>
      <c r="F7213" s="77">
        <v>7.6</v>
      </c>
      <c r="G7213" s="77">
        <v>6.15</v>
      </c>
      <c r="H7213" s="77">
        <v>2730</v>
      </c>
      <c r="I7213" s="77">
        <v>-18.779</v>
      </c>
      <c r="J7213" s="77" t="s">
        <v>75</v>
      </c>
      <c r="K7213" s="77">
        <v>61.34</v>
      </c>
      <c r="L7213" s="77">
        <v>24.951309999999999</v>
      </c>
      <c r="M7213" s="77">
        <v>0.35545227885830333</v>
      </c>
      <c r="N7213" s="77">
        <v>24.816412</v>
      </c>
      <c r="O7213" s="77">
        <v>0.90096827857307904</v>
      </c>
      <c r="P7213" s="77">
        <v>747754</v>
      </c>
      <c r="Q7213" s="77">
        <v>1571000</v>
      </c>
      <c r="R7213" s="77">
        <v>0.48</v>
      </c>
      <c r="S7213" s="77">
        <v>1784.9359999999999</v>
      </c>
      <c r="T7213" s="77">
        <v>7.8550000000000004</v>
      </c>
      <c r="U7213" s="77">
        <v>719.22599999999989</v>
      </c>
      <c r="V7213" s="77">
        <v>2.4635996070532569</v>
      </c>
      <c r="AC7213" s="77">
        <v>25.89</v>
      </c>
      <c r="AD7213" s="77">
        <v>24.88</v>
      </c>
      <c r="AH7213" s="77">
        <f>IF(AND(M7213&lt;Variables!$G$6,M7213&gt;Variables!$G$5),0,1)</f>
        <v>1</v>
      </c>
      <c r="AI7213" s="77">
        <f t="shared" si="226"/>
        <v>0</v>
      </c>
      <c r="AJ7213" s="77">
        <f>IF(I7213&gt;Variables!$G$7,0,1)</f>
        <v>1</v>
      </c>
      <c r="AK7213" s="77">
        <f>IF(F7213&gt;Variables!$G$8,0,1)</f>
        <v>1</v>
      </c>
      <c r="AL7213" s="77">
        <f>IF(G7213&gt;Variables!$G$9,0,1)</f>
        <v>1</v>
      </c>
      <c r="AM7213" s="77">
        <f>IF(AND(K7213&gt;Variables!$G$10,K7213&lt;Variables!$G$11),0,1)</f>
        <v>1</v>
      </c>
      <c r="AN7213" s="77">
        <f>IF(H7213&lt;Variables!$G$13,1,0)</f>
        <v>0</v>
      </c>
      <c r="AO7213" s="77">
        <f>IF(R7213&lt;Variables!$G$12,0,1)</f>
        <v>0</v>
      </c>
      <c r="AP7213" s="78">
        <f t="shared" si="227"/>
        <v>1</v>
      </c>
      <c r="AQ7213" s="77">
        <f>IF(V7213&lt;Variables!$G$15,1,0)</f>
        <v>1</v>
      </c>
      <c r="AR7213" s="77">
        <v>1</v>
      </c>
      <c r="AS7213" s="77">
        <v>0</v>
      </c>
      <c r="AT7213" s="77">
        <v>0</v>
      </c>
      <c r="AU7213" s="77">
        <v>0</v>
      </c>
      <c r="BA7213" s="77">
        <v>2</v>
      </c>
    </row>
    <row r="7214" spans="3:53" x14ac:dyDescent="0.25">
      <c r="C7214" s="77" t="s">
        <v>811</v>
      </c>
      <c r="D7214" s="77" t="s">
        <v>436</v>
      </c>
      <c r="E7214" s="77">
        <v>3.93</v>
      </c>
      <c r="F7214" s="77">
        <v>45.64</v>
      </c>
      <c r="G7214" s="77">
        <v>36.49</v>
      </c>
      <c r="H7214" s="77">
        <v>37.299999999999997</v>
      </c>
      <c r="I7214" s="77">
        <v>-1.839</v>
      </c>
      <c r="J7214" s="77" t="s">
        <v>74</v>
      </c>
      <c r="K7214" s="77">
        <v>46.93</v>
      </c>
      <c r="L7214" s="77">
        <v>4.2797500000000008</v>
      </c>
      <c r="M7214" s="77">
        <v>-5.6019627314679772</v>
      </c>
      <c r="N7214" s="77">
        <v>3.8694739999999999</v>
      </c>
      <c r="O7214" s="77">
        <v>4.4069555707054686</v>
      </c>
      <c r="P7214" s="77">
        <v>2560000</v>
      </c>
      <c r="Q7214" s="77">
        <v>458810</v>
      </c>
      <c r="R7214" s="77">
        <v>5.58</v>
      </c>
      <c r="S7214" s="77">
        <v>1784.9359999999999</v>
      </c>
      <c r="T7214" s="77">
        <v>7.8550000000000004</v>
      </c>
      <c r="U7214" s="77">
        <v>719.22599999999989</v>
      </c>
      <c r="V7214" s="77">
        <v>2.4311779331269352</v>
      </c>
      <c r="AC7214" s="77">
        <v>4.62</v>
      </c>
      <c r="AD7214" s="77">
        <v>3.28</v>
      </c>
      <c r="AH7214" s="77">
        <f>IF(AND(M7214&lt;Variables!$G$6,M7214&gt;Variables!$G$5),0,1)</f>
        <v>0</v>
      </c>
      <c r="AI7214" s="77">
        <f t="shared" si="226"/>
        <v>0</v>
      </c>
      <c r="AJ7214" s="77">
        <f>IF(I7214&gt;Variables!$G$7,0,1)</f>
        <v>1</v>
      </c>
      <c r="AK7214" s="77">
        <f>IF(F7214&gt;Variables!$G$8,0,1)</f>
        <v>0</v>
      </c>
      <c r="AL7214" s="77">
        <f>IF(G7214&gt;Variables!$G$9,0,1)</f>
        <v>0</v>
      </c>
      <c r="AM7214" s="77">
        <f>IF(AND(K7214&gt;Variables!$G$10,K7214&lt;Variables!$G$11),0,1)</f>
        <v>1</v>
      </c>
      <c r="AN7214" s="77">
        <f>IF(H7214&lt;Variables!$G$13,1,0)</f>
        <v>1</v>
      </c>
      <c r="AO7214" s="77">
        <f>IF(R7214&lt;Variables!$G$12,0,1)</f>
        <v>1</v>
      </c>
      <c r="AP7214" s="78">
        <f t="shared" si="227"/>
        <v>0</v>
      </c>
      <c r="AQ7214" s="77">
        <f>IF(V7214&lt;Variables!$G$15,1,0)</f>
        <v>1</v>
      </c>
      <c r="AR7214" s="77">
        <v>1</v>
      </c>
      <c r="AS7214" s="77">
        <v>0</v>
      </c>
      <c r="AT7214" s="77">
        <v>0</v>
      </c>
      <c r="AU7214" s="77">
        <v>0</v>
      </c>
      <c r="BA7214" s="77">
        <v>2</v>
      </c>
    </row>
    <row r="7215" spans="3:53" x14ac:dyDescent="0.25">
      <c r="C7215" s="77" t="s">
        <v>811</v>
      </c>
      <c r="D7215" s="77" t="s">
        <v>451</v>
      </c>
      <c r="E7215" s="77">
        <v>23.44</v>
      </c>
      <c r="F7215" s="77">
        <v>8.7100000000000009</v>
      </c>
      <c r="G7215" s="77">
        <v>6.81</v>
      </c>
      <c r="H7215" s="77">
        <v>12530</v>
      </c>
      <c r="I7215" s="77">
        <v>15.026999999999999</v>
      </c>
      <c r="J7215" s="77" t="s">
        <v>74</v>
      </c>
      <c r="K7215" s="77">
        <v>47.56</v>
      </c>
      <c r="L7215" s="77">
        <v>23.374782352941178</v>
      </c>
      <c r="M7215" s="77">
        <v>2.2321692583222079E-2</v>
      </c>
      <c r="N7215" s="77">
        <v>23.46502666666667</v>
      </c>
      <c r="O7215" s="77">
        <v>-0.36235486911871362</v>
      </c>
      <c r="P7215" s="77">
        <v>927531</v>
      </c>
      <c r="Q7215" s="77">
        <v>1175000</v>
      </c>
      <c r="R7215" s="77">
        <v>0.79</v>
      </c>
      <c r="S7215" s="77">
        <v>1784.9359999999999</v>
      </c>
      <c r="T7215" s="77">
        <v>7.8550000000000004</v>
      </c>
      <c r="U7215" s="77">
        <v>719.22599999999989</v>
      </c>
      <c r="V7215" s="77">
        <v>2.3412985307103971</v>
      </c>
      <c r="AC7215" s="77">
        <v>23.59</v>
      </c>
      <c r="AD7215" s="77">
        <v>23.22</v>
      </c>
      <c r="AH7215" s="77">
        <f>IF(AND(M7215&lt;Variables!$G$6,M7215&gt;Variables!$G$5),0,1)</f>
        <v>1</v>
      </c>
      <c r="AI7215" s="77">
        <f t="shared" si="226"/>
        <v>1</v>
      </c>
      <c r="AJ7215" s="77">
        <f>IF(I7215&gt;Variables!$G$7,0,1)</f>
        <v>1</v>
      </c>
      <c r="AK7215" s="77">
        <f>IF(F7215&gt;Variables!$G$8,0,1)</f>
        <v>1</v>
      </c>
      <c r="AL7215" s="77">
        <f>IF(G7215&gt;Variables!$G$9,0,1)</f>
        <v>1</v>
      </c>
      <c r="AM7215" s="77">
        <f>IF(AND(K7215&gt;Variables!$G$10,K7215&lt;Variables!$G$11),0,1)</f>
        <v>1</v>
      </c>
      <c r="AN7215" s="77">
        <f>IF(H7215&lt;Variables!$G$13,1,0)</f>
        <v>0</v>
      </c>
      <c r="AO7215" s="77">
        <f>IF(R7215&lt;Variables!$G$12,0,1)</f>
        <v>0</v>
      </c>
      <c r="AP7215" s="78">
        <f t="shared" si="227"/>
        <v>0</v>
      </c>
      <c r="AQ7215" s="77">
        <f>IF(V7215&lt;Variables!$G$15,1,0)</f>
        <v>1</v>
      </c>
      <c r="AR7215" s="77">
        <v>0</v>
      </c>
      <c r="AS7215" s="77">
        <v>0</v>
      </c>
      <c r="AT7215" s="77">
        <v>0</v>
      </c>
      <c r="AU7215" s="77">
        <v>1</v>
      </c>
      <c r="BA7215" s="77">
        <v>-0.31</v>
      </c>
    </row>
    <row r="7216" spans="3:53" x14ac:dyDescent="0.25">
      <c r="C7216" s="77" t="s">
        <v>811</v>
      </c>
      <c r="D7216" s="77" t="s">
        <v>799</v>
      </c>
      <c r="E7216" s="77">
        <v>0.49</v>
      </c>
      <c r="F7216" s="77">
        <v>7.31</v>
      </c>
      <c r="G7216" s="77">
        <v>6.14</v>
      </c>
      <c r="H7216" s="77">
        <v>-99999</v>
      </c>
      <c r="I7216" s="77">
        <v>26.661999999999999</v>
      </c>
      <c r="J7216" s="77" t="s">
        <v>74</v>
      </c>
      <c r="K7216" s="77">
        <v>67.53</v>
      </c>
      <c r="L7216" s="77">
        <v>-99999</v>
      </c>
      <c r="M7216" s="77">
        <v>-99999</v>
      </c>
      <c r="N7216" s="77">
        <v>-99999</v>
      </c>
      <c r="O7216" s="77">
        <v>-99999</v>
      </c>
      <c r="P7216" s="77">
        <v>20173</v>
      </c>
      <c r="Q7216" s="77">
        <v>84657</v>
      </c>
      <c r="R7216" s="77">
        <v>0.24</v>
      </c>
      <c r="S7216" s="77">
        <v>1784.9359999999999</v>
      </c>
      <c r="T7216" s="77">
        <v>7.8550000000000004</v>
      </c>
      <c r="U7216" s="77">
        <v>719.22599999999989</v>
      </c>
      <c r="V7216" s="77">
        <v>-99999</v>
      </c>
      <c r="AC7216" s="77">
        <v>0.48849999999999999</v>
      </c>
      <c r="AD7216" s="77">
        <v>0.47649999999999998</v>
      </c>
      <c r="AH7216" s="77">
        <f>IF(AND(M7216&lt;Variables!$G$6,M7216&gt;Variables!$G$5),0,1)</f>
        <v>1</v>
      </c>
      <c r="AI7216" s="77">
        <f t="shared" si="226"/>
        <v>1</v>
      </c>
      <c r="AJ7216" s="77">
        <f>IF(I7216&gt;Variables!$G$7,0,1)</f>
        <v>1</v>
      </c>
      <c r="AK7216" s="77">
        <f>IF(F7216&gt;Variables!$G$8,0,1)</f>
        <v>1</v>
      </c>
      <c r="AL7216" s="77">
        <f>IF(G7216&gt;Variables!$G$9,0,1)</f>
        <v>1</v>
      </c>
      <c r="AM7216" s="77">
        <f>IF(AND(K7216&gt;Variables!$G$10,K7216&lt;Variables!$G$11),0,1)</f>
        <v>0</v>
      </c>
      <c r="AN7216" s="77">
        <f>IF(H7216&lt;Variables!$G$13,1,0)</f>
        <v>1</v>
      </c>
      <c r="AO7216" s="77">
        <f>IF(R7216&lt;Variables!$G$12,0,1)</f>
        <v>0</v>
      </c>
      <c r="AP7216" s="78">
        <f t="shared" si="227"/>
        <v>0</v>
      </c>
      <c r="AQ7216" s="77">
        <f>IF(V7216&lt;Variables!$G$15,1,0)</f>
        <v>1</v>
      </c>
      <c r="AR7216" s="77">
        <v>0</v>
      </c>
      <c r="AS7216" s="77">
        <v>0</v>
      </c>
      <c r="AT7216" s="77">
        <v>1</v>
      </c>
      <c r="AU7216" s="77">
        <v>0</v>
      </c>
      <c r="BA7216" s="77">
        <v>-2.25</v>
      </c>
    </row>
    <row r="7217" spans="3:53" x14ac:dyDescent="0.25">
      <c r="C7217" s="77" t="s">
        <v>811</v>
      </c>
      <c r="D7217" s="77" t="s">
        <v>488</v>
      </c>
      <c r="E7217" s="77">
        <v>6.43</v>
      </c>
      <c r="F7217" s="77">
        <v>42.52</v>
      </c>
      <c r="G7217" s="77">
        <v>-10.68</v>
      </c>
      <c r="H7217" s="77">
        <v>125.36</v>
      </c>
      <c r="I7217" s="77">
        <v>13.334</v>
      </c>
      <c r="J7217" s="77" t="s">
        <v>75</v>
      </c>
      <c r="K7217" s="77">
        <v>45.86</v>
      </c>
      <c r="L7217" s="77">
        <v>6.3963350000000014</v>
      </c>
      <c r="M7217" s="77">
        <v>0.68265655254141377</v>
      </c>
      <c r="N7217" s="77">
        <v>6.6000860000000001</v>
      </c>
      <c r="O7217" s="77">
        <v>-2.425513849364989</v>
      </c>
      <c r="P7217" s="77">
        <v>144160000</v>
      </c>
      <c r="Q7217" s="77">
        <v>525460</v>
      </c>
      <c r="R7217" s="77">
        <v>274.35000000000002</v>
      </c>
      <c r="S7217" s="77">
        <v>1784.9359999999999</v>
      </c>
      <c r="T7217" s="77">
        <v>7.8550000000000004</v>
      </c>
      <c r="U7217" s="77">
        <v>719.22599999999989</v>
      </c>
      <c r="V7217" s="77">
        <v>2.314522589826205</v>
      </c>
      <c r="AC7217" s="77">
        <v>6.6</v>
      </c>
      <c r="AD7217" s="77">
        <v>6.1517999999999997</v>
      </c>
      <c r="AH7217" s="77">
        <f>IF(AND(M7217&lt;Variables!$G$6,M7217&gt;Variables!$G$5),0,1)</f>
        <v>1</v>
      </c>
      <c r="AI7217" s="77">
        <f t="shared" si="226"/>
        <v>1</v>
      </c>
      <c r="AJ7217" s="77">
        <f>IF(I7217&gt;Variables!$G$7,0,1)</f>
        <v>1</v>
      </c>
      <c r="AK7217" s="77">
        <f>IF(F7217&gt;Variables!$G$8,0,1)</f>
        <v>0</v>
      </c>
      <c r="AL7217" s="77">
        <f>IF(G7217&gt;Variables!$G$9,0,1)</f>
        <v>1</v>
      </c>
      <c r="AM7217" s="77">
        <f>IF(AND(K7217&gt;Variables!$G$10,K7217&lt;Variables!$G$11),0,1)</f>
        <v>1</v>
      </c>
      <c r="AN7217" s="77">
        <f>IF(H7217&lt;Variables!$G$13,1,0)</f>
        <v>1</v>
      </c>
      <c r="AO7217" s="77">
        <f>IF(R7217&lt;Variables!$G$12,0,1)</f>
        <v>1</v>
      </c>
      <c r="AP7217" s="78">
        <f t="shared" si="227"/>
        <v>1</v>
      </c>
      <c r="AQ7217" s="77">
        <f>IF(V7217&lt;Variables!$G$15,1,0)</f>
        <v>1</v>
      </c>
      <c r="AR7217" s="77">
        <v>0</v>
      </c>
      <c r="AS7217" s="77">
        <v>0</v>
      </c>
      <c r="AT7217" s="77">
        <v>1</v>
      </c>
      <c r="AU7217" s="77">
        <v>0</v>
      </c>
      <c r="BA7217" s="77">
        <v>-2.25</v>
      </c>
    </row>
    <row r="7218" spans="3:53" x14ac:dyDescent="0.25">
      <c r="C7218" s="77" t="s">
        <v>811</v>
      </c>
      <c r="D7218" s="77" t="s">
        <v>501</v>
      </c>
      <c r="E7218" s="77">
        <v>29.3</v>
      </c>
      <c r="F7218" s="77">
        <v>12.82</v>
      </c>
      <c r="G7218" s="77">
        <v>9.41</v>
      </c>
      <c r="H7218" s="77">
        <v>3860</v>
      </c>
      <c r="I7218" s="77">
        <v>3.3000000000000002E-2</v>
      </c>
      <c r="J7218" s="77" t="s">
        <v>75</v>
      </c>
      <c r="K7218" s="77">
        <v>48.67</v>
      </c>
      <c r="L7218" s="77">
        <v>29.224583333333339</v>
      </c>
      <c r="M7218" s="77">
        <v>0.223841229558427</v>
      </c>
      <c r="N7218" s="77">
        <v>29.340027777777781</v>
      </c>
      <c r="O7218" s="77">
        <v>-0.1705103286087187</v>
      </c>
      <c r="P7218" s="77">
        <v>611381</v>
      </c>
      <c r="Q7218" s="77">
        <v>245553</v>
      </c>
      <c r="R7218" s="77">
        <v>2.4900000000000002</v>
      </c>
      <c r="S7218" s="77">
        <v>1784.9359999999999</v>
      </c>
      <c r="T7218" s="77">
        <v>7.8550000000000004</v>
      </c>
      <c r="U7218" s="77">
        <v>719.22599999999989</v>
      </c>
      <c r="V7218" s="77">
        <v>2.3482611111478642</v>
      </c>
      <c r="AC7218" s="77">
        <v>30.09</v>
      </c>
      <c r="AD7218" s="77">
        <v>28.98</v>
      </c>
      <c r="AH7218" s="77">
        <f>IF(AND(M7218&lt;Variables!$G$6,M7218&gt;Variables!$G$5),0,1)</f>
        <v>1</v>
      </c>
      <c r="AI7218" s="77">
        <f t="shared" ref="AI7218:AI7281" si="228">IF(L7218&gt;N7218,0,1)</f>
        <v>1</v>
      </c>
      <c r="AJ7218" s="77">
        <f>IF(I7218&gt;Variables!$G$7,0,1)</f>
        <v>1</v>
      </c>
      <c r="AK7218" s="77">
        <f>IF(F7218&gt;Variables!$G$8,0,1)</f>
        <v>0</v>
      </c>
      <c r="AL7218" s="77">
        <f>IF(G7218&gt;Variables!$G$9,0,1)</f>
        <v>1</v>
      </c>
      <c r="AM7218" s="77">
        <f>IF(AND(K7218&gt;Variables!$G$10,K7218&lt;Variables!$G$11),0,1)</f>
        <v>1</v>
      </c>
      <c r="AN7218" s="77">
        <f>IF(H7218&lt;Variables!$G$13,1,0)</f>
        <v>0</v>
      </c>
      <c r="AO7218" s="77">
        <f>IF(R7218&lt;Variables!$G$12,0,1)</f>
        <v>1</v>
      </c>
      <c r="AP7218" s="78">
        <f t="shared" ref="AP7218:AP7281" si="229">IF(J7218="Pass", 0,1)</f>
        <v>1</v>
      </c>
      <c r="AQ7218" s="77">
        <f>IF(V7218&lt;Variables!$G$15,1,0)</f>
        <v>1</v>
      </c>
      <c r="AR7218" s="77">
        <v>1</v>
      </c>
      <c r="AS7218" s="77">
        <v>0</v>
      </c>
      <c r="AT7218" s="77">
        <v>0</v>
      </c>
      <c r="AU7218" s="77">
        <v>0</v>
      </c>
      <c r="BA7218" s="77">
        <v>0.98</v>
      </c>
    </row>
    <row r="7219" spans="3:53" x14ac:dyDescent="0.25">
      <c r="C7219" s="77" t="s">
        <v>811</v>
      </c>
      <c r="D7219" s="77" t="s">
        <v>530</v>
      </c>
      <c r="E7219" s="77">
        <v>52.61</v>
      </c>
      <c r="F7219" s="77">
        <v>9.27</v>
      </c>
      <c r="G7219" s="77">
        <v>0.28999999999999998</v>
      </c>
      <c r="H7219" s="77">
        <v>-99999</v>
      </c>
      <c r="I7219" s="77">
        <v>52.503999999999998</v>
      </c>
      <c r="J7219" s="77" t="s">
        <v>75</v>
      </c>
      <c r="K7219" s="77">
        <v>-99999</v>
      </c>
      <c r="L7219" s="77">
        <v>-99999</v>
      </c>
      <c r="M7219" s="77">
        <v>-99999</v>
      </c>
      <c r="N7219" s="77">
        <v>-99999</v>
      </c>
      <c r="O7219" s="77">
        <v>-99999</v>
      </c>
      <c r="P7219" s="77">
        <v>15336</v>
      </c>
      <c r="Q7219" s="77">
        <v>1670</v>
      </c>
      <c r="R7219" s="77">
        <v>9.18</v>
      </c>
      <c r="S7219" s="77">
        <v>1784.9359999999999</v>
      </c>
      <c r="T7219" s="77">
        <v>7.8550000000000004</v>
      </c>
      <c r="U7219" s="77">
        <v>719.22599999999989</v>
      </c>
      <c r="V7219" s="77">
        <v>-99999</v>
      </c>
      <c r="AC7219" s="77">
        <v>52.45</v>
      </c>
      <c r="AD7219" s="77">
        <v>52.45</v>
      </c>
      <c r="AH7219" s="77">
        <f>IF(AND(M7219&lt;Variables!$G$6,M7219&gt;Variables!$G$5),0,1)</f>
        <v>1</v>
      </c>
      <c r="AI7219" s="77">
        <f t="shared" si="228"/>
        <v>1</v>
      </c>
      <c r="AJ7219" s="77">
        <f>IF(I7219&gt;Variables!$G$7,0,1)</f>
        <v>0</v>
      </c>
      <c r="AK7219" s="77">
        <f>IF(F7219&gt;Variables!$G$8,0,1)</f>
        <v>0</v>
      </c>
      <c r="AL7219" s="77">
        <f>IF(G7219&gt;Variables!$G$9,0,1)</f>
        <v>1</v>
      </c>
      <c r="AM7219" s="77">
        <f>IF(AND(K7219&gt;Variables!$G$10,K7219&lt;Variables!$G$11),0,1)</f>
        <v>1</v>
      </c>
      <c r="AN7219" s="77">
        <f>IF(H7219&lt;Variables!$G$13,1,0)</f>
        <v>1</v>
      </c>
      <c r="AO7219" s="77">
        <f>IF(R7219&lt;Variables!$G$12,0,1)</f>
        <v>1</v>
      </c>
      <c r="AP7219" s="78">
        <f t="shared" si="229"/>
        <v>1</v>
      </c>
      <c r="AQ7219" s="77">
        <f>IF(V7219&lt;Variables!$G$15,1,0)</f>
        <v>1</v>
      </c>
      <c r="AR7219" s="77">
        <v>0</v>
      </c>
      <c r="AS7219" s="77">
        <v>0</v>
      </c>
      <c r="AT7219" s="77">
        <v>0</v>
      </c>
      <c r="AU7219" s="77">
        <v>0</v>
      </c>
      <c r="BA7219" s="77">
        <v>0</v>
      </c>
    </row>
    <row r="7220" spans="3:53" x14ac:dyDescent="0.25">
      <c r="C7220" s="77" t="s">
        <v>811</v>
      </c>
      <c r="D7220" s="77" t="s">
        <v>489</v>
      </c>
      <c r="E7220" s="77">
        <v>27.41</v>
      </c>
      <c r="F7220" s="77">
        <v>7.02</v>
      </c>
      <c r="G7220" s="77">
        <v>5.66</v>
      </c>
      <c r="H7220" s="77">
        <v>3040</v>
      </c>
      <c r="I7220" s="77">
        <v>6.1989999999999998</v>
      </c>
      <c r="J7220" s="77" t="s">
        <v>74</v>
      </c>
      <c r="K7220" s="77">
        <v>24.25</v>
      </c>
      <c r="L7220" s="77">
        <v>27.482052631578949</v>
      </c>
      <c r="M7220" s="77">
        <v>-0.55327974812270897</v>
      </c>
      <c r="N7220" s="77">
        <v>27.613929166666669</v>
      </c>
      <c r="O7220" s="77">
        <v>-1.0282099477875351</v>
      </c>
      <c r="P7220" s="77">
        <v>1261000</v>
      </c>
      <c r="Q7220" s="77">
        <v>1247000</v>
      </c>
      <c r="R7220" s="77">
        <v>1.01</v>
      </c>
      <c r="S7220" s="77">
        <v>1784.9359999999999</v>
      </c>
      <c r="T7220" s="77">
        <v>7.8550000000000004</v>
      </c>
      <c r="U7220" s="77">
        <v>719.22599999999989</v>
      </c>
      <c r="V7220" s="77">
        <v>2.0734700717022969</v>
      </c>
      <c r="AC7220" s="77">
        <v>27.72</v>
      </c>
      <c r="AD7220" s="77">
        <v>27.055</v>
      </c>
      <c r="AH7220" s="77">
        <f>IF(AND(M7220&lt;Variables!$G$6,M7220&gt;Variables!$G$5),0,1)</f>
        <v>1</v>
      </c>
      <c r="AI7220" s="77">
        <f t="shared" si="228"/>
        <v>1</v>
      </c>
      <c r="AJ7220" s="77">
        <f>IF(I7220&gt;Variables!$G$7,0,1)</f>
        <v>1</v>
      </c>
      <c r="AK7220" s="77">
        <f>IF(F7220&gt;Variables!$G$8,0,1)</f>
        <v>1</v>
      </c>
      <c r="AL7220" s="77">
        <f>IF(G7220&gt;Variables!$G$9,0,1)</f>
        <v>1</v>
      </c>
      <c r="AM7220" s="77">
        <f>IF(AND(K7220&gt;Variables!$G$10,K7220&lt;Variables!$G$11),0,1)</f>
        <v>1</v>
      </c>
      <c r="AN7220" s="77">
        <f>IF(H7220&lt;Variables!$G$13,1,0)</f>
        <v>0</v>
      </c>
      <c r="AO7220" s="77">
        <f>IF(R7220&lt;Variables!$G$12,0,1)</f>
        <v>0</v>
      </c>
      <c r="AP7220" s="78">
        <f t="shared" si="229"/>
        <v>0</v>
      </c>
      <c r="AQ7220" s="77">
        <f>IF(V7220&lt;Variables!$G$15,1,0)</f>
        <v>1</v>
      </c>
      <c r="AR7220" s="77">
        <v>0</v>
      </c>
      <c r="AS7220" s="77">
        <v>1</v>
      </c>
      <c r="AT7220" s="77">
        <v>0</v>
      </c>
      <c r="AU7220" s="77">
        <v>0</v>
      </c>
      <c r="BA7220" s="77">
        <v>0.55000000000000004</v>
      </c>
    </row>
    <row r="7221" spans="3:53" x14ac:dyDescent="0.25">
      <c r="C7221" s="77" t="s">
        <v>811</v>
      </c>
      <c r="D7221" s="77" t="s">
        <v>524</v>
      </c>
      <c r="E7221" s="77">
        <v>7.84</v>
      </c>
      <c r="F7221" s="77">
        <v>31.49</v>
      </c>
      <c r="G7221" s="77">
        <v>28.74</v>
      </c>
      <c r="H7221" s="77">
        <v>208.66</v>
      </c>
      <c r="I7221" s="77">
        <v>-8.6989999999999998</v>
      </c>
      <c r="J7221" s="77" t="s">
        <v>75</v>
      </c>
      <c r="K7221" s="77">
        <v>54.83</v>
      </c>
      <c r="L7221" s="77">
        <v>7.7236750000000001</v>
      </c>
      <c r="M7221" s="77">
        <v>1.50608356773168</v>
      </c>
      <c r="N7221" s="77">
        <v>7.8302379999999996</v>
      </c>
      <c r="O7221" s="77">
        <v>0.1246705400270116</v>
      </c>
      <c r="P7221" s="77">
        <v>112360000</v>
      </c>
      <c r="Q7221" s="77">
        <v>18770000</v>
      </c>
      <c r="R7221" s="77">
        <v>5.99</v>
      </c>
      <c r="S7221" s="77">
        <v>1784.9359999999999</v>
      </c>
      <c r="T7221" s="77">
        <v>7.8550000000000004</v>
      </c>
      <c r="U7221" s="77">
        <v>719.22599999999989</v>
      </c>
      <c r="V7221" s="77">
        <v>2.356872207309344</v>
      </c>
      <c r="AC7221" s="77">
        <v>8.08</v>
      </c>
      <c r="AD7221" s="77">
        <v>7.22</v>
      </c>
      <c r="AH7221" s="77">
        <f>IF(AND(M7221&lt;Variables!$G$6,M7221&gt;Variables!$G$5),0,1)</f>
        <v>1</v>
      </c>
      <c r="AI7221" s="77">
        <f t="shared" si="228"/>
        <v>1</v>
      </c>
      <c r="AJ7221" s="77">
        <f>IF(I7221&gt;Variables!$G$7,0,1)</f>
        <v>1</v>
      </c>
      <c r="AK7221" s="77">
        <f>IF(F7221&gt;Variables!$G$8,0,1)</f>
        <v>0</v>
      </c>
      <c r="AL7221" s="77">
        <f>IF(G7221&gt;Variables!$G$9,0,1)</f>
        <v>0</v>
      </c>
      <c r="AM7221" s="77">
        <f>IF(AND(K7221&gt;Variables!$G$10,K7221&lt;Variables!$G$11),0,1)</f>
        <v>1</v>
      </c>
      <c r="AN7221" s="77">
        <f>IF(H7221&lt;Variables!$G$13,1,0)</f>
        <v>1</v>
      </c>
      <c r="AO7221" s="77">
        <f>IF(R7221&lt;Variables!$G$12,0,1)</f>
        <v>1</v>
      </c>
      <c r="AP7221" s="78">
        <f t="shared" si="229"/>
        <v>1</v>
      </c>
      <c r="AQ7221" s="77">
        <f>IF(V7221&lt;Variables!$G$15,1,0)</f>
        <v>1</v>
      </c>
      <c r="AR7221" s="77">
        <v>0</v>
      </c>
      <c r="AS7221" s="77">
        <v>0</v>
      </c>
      <c r="AT7221" s="77">
        <v>1</v>
      </c>
      <c r="AU7221" s="77">
        <v>0</v>
      </c>
      <c r="BA7221" s="77">
        <v>-2.25</v>
      </c>
    </row>
    <row r="7222" spans="3:53" x14ac:dyDescent="0.25">
      <c r="C7222" s="77" t="s">
        <v>811</v>
      </c>
      <c r="D7222" s="77" t="s">
        <v>517</v>
      </c>
      <c r="E7222" s="77">
        <v>3.86</v>
      </c>
      <c r="F7222" s="77">
        <v>34.1</v>
      </c>
      <c r="G7222" s="77">
        <v>-0.46</v>
      </c>
      <c r="H7222" s="77">
        <v>-99999</v>
      </c>
      <c r="I7222" s="77">
        <v>0.875</v>
      </c>
      <c r="J7222" s="77" t="s">
        <v>74</v>
      </c>
      <c r="K7222" s="77">
        <v>-99999</v>
      </c>
      <c r="L7222" s="77">
        <v>-99999</v>
      </c>
      <c r="M7222" s="77">
        <v>-99999</v>
      </c>
      <c r="N7222" s="77">
        <v>-99999</v>
      </c>
      <c r="O7222" s="77">
        <v>-99999</v>
      </c>
      <c r="P7222" s="77">
        <v>40000</v>
      </c>
      <c r="Q7222" s="77">
        <v>0</v>
      </c>
      <c r="R7222" s="77">
        <v>1</v>
      </c>
      <c r="S7222" s="77">
        <v>1784.9359999999999</v>
      </c>
      <c r="T7222" s="77">
        <v>7.8550000000000004</v>
      </c>
      <c r="U7222" s="77">
        <v>719.22599999999989</v>
      </c>
      <c r="V7222" s="77">
        <v>-99999</v>
      </c>
      <c r="AC7222" s="77">
        <v>-99999</v>
      </c>
      <c r="AD7222" s="77">
        <v>-99999</v>
      </c>
      <c r="AH7222" s="77">
        <f>IF(AND(M7222&lt;Variables!$G$6,M7222&gt;Variables!$G$5),0,1)</f>
        <v>1</v>
      </c>
      <c r="AI7222" s="77">
        <f t="shared" si="228"/>
        <v>1</v>
      </c>
      <c r="AJ7222" s="77">
        <f>IF(I7222&gt;Variables!$G$7,0,1)</f>
        <v>1</v>
      </c>
      <c r="AK7222" s="77">
        <f>IF(F7222&gt;Variables!$G$8,0,1)</f>
        <v>0</v>
      </c>
      <c r="AL7222" s="77">
        <f>IF(G7222&gt;Variables!$G$9,0,1)</f>
        <v>1</v>
      </c>
      <c r="AM7222" s="77">
        <f>IF(AND(K7222&gt;Variables!$G$10,K7222&lt;Variables!$G$11),0,1)</f>
        <v>1</v>
      </c>
      <c r="AN7222" s="77">
        <f>IF(H7222&lt;Variables!$G$13,1,0)</f>
        <v>1</v>
      </c>
      <c r="AO7222" s="77">
        <f>IF(R7222&lt;Variables!$G$12,0,1)</f>
        <v>0</v>
      </c>
      <c r="AP7222" s="78">
        <f t="shared" si="229"/>
        <v>0</v>
      </c>
      <c r="AQ7222" s="77">
        <f>IF(V7222&lt;Variables!$G$15,1,0)</f>
        <v>1</v>
      </c>
      <c r="AR7222" s="77">
        <v>0</v>
      </c>
      <c r="AS7222" s="77">
        <v>0</v>
      </c>
      <c r="AT7222" s="77">
        <v>0</v>
      </c>
      <c r="AU7222" s="77">
        <v>0</v>
      </c>
      <c r="BA7222" s="77">
        <v>0</v>
      </c>
    </row>
    <row r="7223" spans="3:53" x14ac:dyDescent="0.25">
      <c r="C7223" s="77" t="s">
        <v>811</v>
      </c>
      <c r="D7223" s="77" t="s">
        <v>540</v>
      </c>
      <c r="E7223" s="77">
        <v>14.41</v>
      </c>
      <c r="F7223" s="77">
        <v>8.5</v>
      </c>
      <c r="G7223" s="77">
        <v>7.57</v>
      </c>
      <c r="H7223" s="77">
        <v>2350</v>
      </c>
      <c r="I7223" s="77">
        <v>3.1E-2</v>
      </c>
      <c r="J7223" s="77" t="s">
        <v>75</v>
      </c>
      <c r="K7223" s="77">
        <v>69.010000000000005</v>
      </c>
      <c r="L7223" s="77">
        <v>14.331505</v>
      </c>
      <c r="M7223" s="77">
        <v>0.27627942773629488</v>
      </c>
      <c r="N7223" s="77">
        <v>14.2865</v>
      </c>
      <c r="O7223" s="77">
        <v>0.59216743079131906</v>
      </c>
      <c r="P7223" s="77">
        <v>2567000</v>
      </c>
      <c r="Q7223" s="77">
        <v>4329000</v>
      </c>
      <c r="R7223" s="77">
        <v>0.59</v>
      </c>
      <c r="S7223" s="77">
        <v>1784.9359999999999</v>
      </c>
      <c r="T7223" s="77">
        <v>7.8550000000000004</v>
      </c>
      <c r="U7223" s="77">
        <v>719.22599999999989</v>
      </c>
      <c r="V7223" s="77">
        <v>2.541592351170237</v>
      </c>
      <c r="AC7223" s="77">
        <v>14.38</v>
      </c>
      <c r="AD7223" s="77">
        <v>14.1</v>
      </c>
      <c r="AH7223" s="77">
        <f>IF(AND(M7223&lt;Variables!$G$6,M7223&gt;Variables!$G$5),0,1)</f>
        <v>1</v>
      </c>
      <c r="AI7223" s="77">
        <f t="shared" si="228"/>
        <v>0</v>
      </c>
      <c r="AJ7223" s="77">
        <f>IF(I7223&gt;Variables!$G$7,0,1)</f>
        <v>1</v>
      </c>
      <c r="AK7223" s="77">
        <f>IF(F7223&gt;Variables!$G$8,0,1)</f>
        <v>1</v>
      </c>
      <c r="AL7223" s="77">
        <f>IF(G7223&gt;Variables!$G$9,0,1)</f>
        <v>1</v>
      </c>
      <c r="AM7223" s="77">
        <f>IF(AND(K7223&gt;Variables!$G$10,K7223&lt;Variables!$G$11),0,1)</f>
        <v>0</v>
      </c>
      <c r="AN7223" s="77">
        <f>IF(H7223&lt;Variables!$G$13,1,0)</f>
        <v>0</v>
      </c>
      <c r="AO7223" s="77">
        <f>IF(R7223&lt;Variables!$G$12,0,1)</f>
        <v>0</v>
      </c>
      <c r="AP7223" s="78">
        <f t="shared" si="229"/>
        <v>1</v>
      </c>
      <c r="AQ7223" s="77">
        <f>IF(V7223&lt;Variables!$G$15,1,0)</f>
        <v>1</v>
      </c>
      <c r="AR7223" s="77">
        <v>0</v>
      </c>
      <c r="AS7223" s="77">
        <v>0</v>
      </c>
      <c r="AT7223" s="77">
        <v>0</v>
      </c>
      <c r="AU7223" s="77">
        <v>1</v>
      </c>
      <c r="BA7223" s="77">
        <v>-0.97</v>
      </c>
    </row>
    <row r="7224" spans="3:53" x14ac:dyDescent="0.25">
      <c r="C7224" s="77" t="s">
        <v>811</v>
      </c>
      <c r="D7224" s="77" t="s">
        <v>493</v>
      </c>
      <c r="E7224" s="77">
        <v>24.99</v>
      </c>
      <c r="F7224" s="77">
        <v>7.99</v>
      </c>
      <c r="G7224" s="77">
        <v>5.2</v>
      </c>
      <c r="H7224" s="77">
        <v>2730</v>
      </c>
      <c r="I7224" s="77">
        <v>197.72300000000001</v>
      </c>
      <c r="J7224" s="77" t="s">
        <v>74</v>
      </c>
      <c r="K7224" s="77">
        <v>47.11</v>
      </c>
      <c r="L7224" s="77">
        <v>24.87398</v>
      </c>
      <c r="M7224" s="77">
        <v>6.4404650964586418E-2</v>
      </c>
      <c r="N7224" s="77">
        <v>24.990090000000009</v>
      </c>
      <c r="O7224" s="77">
        <v>-0.40051876563871958</v>
      </c>
      <c r="P7224" s="77">
        <v>2170000</v>
      </c>
      <c r="Q7224" s="77">
        <v>3584000</v>
      </c>
      <c r="R7224" s="77">
        <v>0.61</v>
      </c>
      <c r="S7224" s="77">
        <v>1784.9359999999999</v>
      </c>
      <c r="T7224" s="77">
        <v>7.8550000000000004</v>
      </c>
      <c r="U7224" s="77">
        <v>719.22599999999989</v>
      </c>
      <c r="V7224" s="77">
        <v>2.3359226209013588</v>
      </c>
      <c r="AC7224" s="77">
        <v>25.01</v>
      </c>
      <c r="AD7224" s="77">
        <v>24.18</v>
      </c>
      <c r="AH7224" s="77">
        <f>IF(AND(M7224&lt;Variables!$G$6,M7224&gt;Variables!$G$5),0,1)</f>
        <v>1</v>
      </c>
      <c r="AI7224" s="77">
        <f t="shared" si="228"/>
        <v>1</v>
      </c>
      <c r="AJ7224" s="77">
        <f>IF(I7224&gt;Variables!$G$7,0,1)</f>
        <v>0</v>
      </c>
      <c r="AK7224" s="77">
        <f>IF(F7224&gt;Variables!$G$8,0,1)</f>
        <v>1</v>
      </c>
      <c r="AL7224" s="77">
        <f>IF(G7224&gt;Variables!$G$9,0,1)</f>
        <v>1</v>
      </c>
      <c r="AM7224" s="77">
        <f>IF(AND(K7224&gt;Variables!$G$10,K7224&lt;Variables!$G$11),0,1)</f>
        <v>1</v>
      </c>
      <c r="AN7224" s="77">
        <f>IF(H7224&lt;Variables!$G$13,1,0)</f>
        <v>0</v>
      </c>
      <c r="AO7224" s="77">
        <f>IF(R7224&lt;Variables!$G$12,0,1)</f>
        <v>0</v>
      </c>
      <c r="AP7224" s="78">
        <f t="shared" si="229"/>
        <v>0</v>
      </c>
      <c r="AQ7224" s="77">
        <f>IF(V7224&lt;Variables!$G$15,1,0)</f>
        <v>1</v>
      </c>
      <c r="AR7224" s="77">
        <v>0</v>
      </c>
      <c r="AS7224" s="77">
        <v>0</v>
      </c>
      <c r="AT7224" s="77">
        <v>0</v>
      </c>
      <c r="AU7224" s="77">
        <v>1</v>
      </c>
      <c r="BA7224" s="77">
        <v>-0.9</v>
      </c>
    </row>
    <row r="7225" spans="3:53" x14ac:dyDescent="0.25">
      <c r="C7225" s="77" t="s">
        <v>811</v>
      </c>
      <c r="D7225" s="77" t="s">
        <v>546</v>
      </c>
      <c r="E7225" s="77">
        <v>19.079999999999998</v>
      </c>
      <c r="F7225" s="77">
        <v>7.42</v>
      </c>
      <c r="G7225" s="77">
        <v>6.5</v>
      </c>
      <c r="H7225" s="77">
        <v>5410</v>
      </c>
      <c r="I7225" s="77">
        <v>0.753</v>
      </c>
      <c r="J7225" s="77" t="s">
        <v>75</v>
      </c>
      <c r="K7225" s="77">
        <v>70.61</v>
      </c>
      <c r="L7225" s="77">
        <v>18.907630000000001</v>
      </c>
      <c r="M7225" s="77">
        <v>0.54142163771980156</v>
      </c>
      <c r="N7225" s="77">
        <v>18.918230000000001</v>
      </c>
      <c r="O7225" s="77">
        <v>0.48508766412081838</v>
      </c>
      <c r="P7225" s="77">
        <v>7490000</v>
      </c>
      <c r="Q7225" s="77">
        <v>15192000</v>
      </c>
      <c r="R7225" s="77">
        <v>0.49</v>
      </c>
      <c r="S7225" s="77">
        <v>1784.9359999999999</v>
      </c>
      <c r="T7225" s="77">
        <v>7.8550000000000004</v>
      </c>
      <c r="U7225" s="77">
        <v>719.22599999999989</v>
      </c>
      <c r="V7225" s="77">
        <v>2.534216311953851</v>
      </c>
      <c r="AC7225" s="77">
        <v>19.414999999999999</v>
      </c>
      <c r="AD7225" s="77">
        <v>18.850000000000001</v>
      </c>
      <c r="AH7225" s="77">
        <f>IF(AND(M7225&lt;Variables!$G$6,M7225&gt;Variables!$G$5),0,1)</f>
        <v>1</v>
      </c>
      <c r="AI7225" s="77">
        <f t="shared" si="228"/>
        <v>1</v>
      </c>
      <c r="AJ7225" s="77">
        <f>IF(I7225&gt;Variables!$G$7,0,1)</f>
        <v>1</v>
      </c>
      <c r="AK7225" s="77">
        <f>IF(F7225&gt;Variables!$G$8,0,1)</f>
        <v>1</v>
      </c>
      <c r="AL7225" s="77">
        <f>IF(G7225&gt;Variables!$G$9,0,1)</f>
        <v>1</v>
      </c>
      <c r="AM7225" s="77">
        <f>IF(AND(K7225&gt;Variables!$G$10,K7225&lt;Variables!$G$11),0,1)</f>
        <v>1</v>
      </c>
      <c r="AN7225" s="77">
        <f>IF(H7225&lt;Variables!$G$13,1,0)</f>
        <v>0</v>
      </c>
      <c r="AO7225" s="77">
        <f>IF(R7225&lt;Variables!$G$12,0,1)</f>
        <v>0</v>
      </c>
      <c r="AP7225" s="78">
        <f t="shared" si="229"/>
        <v>1</v>
      </c>
      <c r="AQ7225" s="77">
        <f>IF(V7225&lt;Variables!$G$15,1,0)</f>
        <v>1</v>
      </c>
      <c r="AR7225" s="77">
        <v>0</v>
      </c>
      <c r="AS7225" s="77">
        <v>0</v>
      </c>
      <c r="AT7225" s="77">
        <v>0</v>
      </c>
      <c r="AU7225" s="77">
        <v>1</v>
      </c>
      <c r="BA7225" s="77">
        <v>-7.0000000000000007E-2</v>
      </c>
    </row>
    <row r="7226" spans="3:53" x14ac:dyDescent="0.25">
      <c r="C7226" s="77" t="s">
        <v>811</v>
      </c>
      <c r="D7226" s="77" t="s">
        <v>805</v>
      </c>
      <c r="E7226" s="77">
        <v>19.61</v>
      </c>
      <c r="F7226" s="77">
        <v>29.53</v>
      </c>
      <c r="G7226" s="77">
        <v>-99999</v>
      </c>
      <c r="H7226" s="77">
        <v>-99999</v>
      </c>
      <c r="I7226" s="77">
        <v>-99999</v>
      </c>
      <c r="J7226" s="77" t="s">
        <v>75</v>
      </c>
      <c r="K7226" s="77">
        <v>-99999</v>
      </c>
      <c r="L7226" s="77">
        <v>19.433250000000001</v>
      </c>
      <c r="M7226" s="77">
        <v>-514676.82065532019</v>
      </c>
      <c r="N7226" s="77">
        <v>19.48911020408163</v>
      </c>
      <c r="O7226" s="77">
        <v>-513201.92693690589</v>
      </c>
      <c r="P7226" s="77">
        <v>3940000</v>
      </c>
      <c r="S7226" s="77">
        <v>1784.9359999999999</v>
      </c>
      <c r="T7226" s="77">
        <v>7.8550000000000004</v>
      </c>
      <c r="U7226" s="77">
        <v>719.22599999999989</v>
      </c>
      <c r="V7226" s="77">
        <v>-99999</v>
      </c>
      <c r="AC7226" s="77">
        <v>20.5</v>
      </c>
      <c r="AD7226" s="77">
        <v>18.760000000000002</v>
      </c>
      <c r="AH7226" s="77">
        <f>IF(AND(M7226&lt;Variables!$G$6,M7226&gt;Variables!$G$5),0,1)</f>
        <v>1</v>
      </c>
      <c r="AI7226" s="77">
        <f t="shared" si="228"/>
        <v>1</v>
      </c>
      <c r="AJ7226" s="77">
        <f>IF(I7226&gt;Variables!$G$7,0,1)</f>
        <v>1</v>
      </c>
      <c r="AK7226" s="77">
        <f>IF(F7226&gt;Variables!$G$8,0,1)</f>
        <v>0</v>
      </c>
      <c r="AL7226" s="77">
        <f>IF(G7226&gt;Variables!$G$9,0,1)</f>
        <v>1</v>
      </c>
      <c r="AM7226" s="77">
        <f>IF(AND(K7226&gt;Variables!$G$10,K7226&lt;Variables!$G$11),0,1)</f>
        <v>1</v>
      </c>
      <c r="AN7226" s="77">
        <f>IF(H7226&lt;Variables!$G$13,1,0)</f>
        <v>1</v>
      </c>
      <c r="AO7226" s="77">
        <f>IF(R7226&lt;Variables!$G$12,0,1)</f>
        <v>0</v>
      </c>
      <c r="AP7226" s="78">
        <f t="shared" si="229"/>
        <v>1</v>
      </c>
      <c r="AQ7226" s="77">
        <f>IF(V7226&lt;Variables!$G$15,1,0)</f>
        <v>1</v>
      </c>
      <c r="AR7226" s="77">
        <v>0</v>
      </c>
      <c r="AS7226" s="77">
        <v>0</v>
      </c>
      <c r="AT7226" s="77">
        <v>1</v>
      </c>
      <c r="AU7226" s="77">
        <v>0</v>
      </c>
      <c r="BA7226" s="77">
        <v>-2.25</v>
      </c>
    </row>
    <row r="7227" spans="3:53" x14ac:dyDescent="0.25">
      <c r="C7227" s="77" t="s">
        <v>811</v>
      </c>
      <c r="D7227" s="77" t="s">
        <v>519</v>
      </c>
      <c r="E7227" s="77">
        <v>16.12</v>
      </c>
      <c r="F7227" s="77">
        <v>8.76</v>
      </c>
      <c r="G7227" s="77">
        <v>6.18</v>
      </c>
      <c r="H7227" s="77">
        <v>3840</v>
      </c>
      <c r="I7227" s="77">
        <v>771.85</v>
      </c>
      <c r="J7227" s="77" t="s">
        <v>74</v>
      </c>
      <c r="K7227" s="77">
        <v>39.32</v>
      </c>
      <c r="L7227" s="77">
        <v>16.11046</v>
      </c>
      <c r="M7227" s="77">
        <v>-0.22010544702011581</v>
      </c>
      <c r="N7227" s="77">
        <v>16.156784000000009</v>
      </c>
      <c r="O7227" s="77">
        <v>-0.50618984570200387</v>
      </c>
      <c r="P7227" s="77">
        <v>2424000</v>
      </c>
      <c r="Q7227" s="77">
        <v>5058000</v>
      </c>
      <c r="R7227" s="77">
        <v>0.48</v>
      </c>
      <c r="S7227" s="77">
        <v>1784.9359999999999</v>
      </c>
      <c r="T7227" s="77">
        <v>7.8550000000000004</v>
      </c>
      <c r="U7227" s="77">
        <v>719.22599999999989</v>
      </c>
      <c r="V7227" s="77">
        <v>2.2552890444315059</v>
      </c>
      <c r="AC7227" s="77">
        <v>16.2</v>
      </c>
      <c r="AD7227" s="77">
        <v>15.72</v>
      </c>
      <c r="AH7227" s="77">
        <f>IF(AND(M7227&lt;Variables!$G$6,M7227&gt;Variables!$G$5),0,1)</f>
        <v>1</v>
      </c>
      <c r="AI7227" s="77">
        <f t="shared" si="228"/>
        <v>1</v>
      </c>
      <c r="AJ7227" s="77">
        <f>IF(I7227&gt;Variables!$G$7,0,1)</f>
        <v>0</v>
      </c>
      <c r="AK7227" s="77">
        <f>IF(F7227&gt;Variables!$G$8,0,1)</f>
        <v>1</v>
      </c>
      <c r="AL7227" s="77">
        <f>IF(G7227&gt;Variables!$G$9,0,1)</f>
        <v>1</v>
      </c>
      <c r="AM7227" s="77">
        <f>IF(AND(K7227&gt;Variables!$G$10,K7227&lt;Variables!$G$11),0,1)</f>
        <v>1</v>
      </c>
      <c r="AN7227" s="77">
        <f>IF(H7227&lt;Variables!$G$13,1,0)</f>
        <v>0</v>
      </c>
      <c r="AO7227" s="77">
        <f>IF(R7227&lt;Variables!$G$12,0,1)</f>
        <v>0</v>
      </c>
      <c r="AP7227" s="78">
        <f t="shared" si="229"/>
        <v>0</v>
      </c>
      <c r="AQ7227" s="77">
        <f>IF(V7227&lt;Variables!$G$15,1,0)</f>
        <v>1</v>
      </c>
      <c r="AR7227" s="77">
        <v>0</v>
      </c>
      <c r="AS7227" s="77">
        <v>0</v>
      </c>
      <c r="AT7227" s="77">
        <v>0</v>
      </c>
      <c r="AU7227" s="77">
        <v>1</v>
      </c>
      <c r="BA7227" s="77">
        <v>-0.39</v>
      </c>
    </row>
    <row r="7228" spans="3:53" x14ac:dyDescent="0.25">
      <c r="C7228" s="77" t="s">
        <v>811</v>
      </c>
      <c r="D7228" s="77" t="s">
        <v>573</v>
      </c>
      <c r="E7228" s="77">
        <v>0.9</v>
      </c>
      <c r="F7228" s="77">
        <v>17585.18</v>
      </c>
      <c r="G7228" s="77">
        <v>15.18</v>
      </c>
      <c r="H7228" s="77">
        <v>-99999</v>
      </c>
      <c r="I7228" s="77">
        <v>-2.2149999999999999</v>
      </c>
      <c r="J7228" s="77" t="s">
        <v>75</v>
      </c>
      <c r="K7228" s="77">
        <v>-99999</v>
      </c>
      <c r="L7228" s="77">
        <v>1.0475000000000001</v>
      </c>
      <c r="M7228" s="77">
        <v>5.0119331742243416</v>
      </c>
      <c r="N7228" s="77">
        <v>1.0475000000000001</v>
      </c>
      <c r="O7228" s="77">
        <v>5.0119331742243416</v>
      </c>
      <c r="P7228" s="77">
        <v>18000</v>
      </c>
      <c r="Q7228" s="77">
        <v>3239</v>
      </c>
      <c r="R7228" s="77">
        <v>5.56</v>
      </c>
      <c r="S7228" s="77">
        <v>1784.9359999999999</v>
      </c>
      <c r="T7228" s="77">
        <v>7.8550000000000004</v>
      </c>
      <c r="U7228" s="77">
        <v>719.22599999999989</v>
      </c>
      <c r="V7228" s="77">
        <v>-99999</v>
      </c>
      <c r="AC7228" s="77">
        <v>1.1000000000000001</v>
      </c>
      <c r="AD7228" s="77">
        <v>0.9</v>
      </c>
      <c r="AH7228" s="77">
        <f>IF(AND(M7228&lt;Variables!$G$6,M7228&gt;Variables!$G$5),0,1)</f>
        <v>1</v>
      </c>
      <c r="AI7228" s="77">
        <f t="shared" si="228"/>
        <v>1</v>
      </c>
      <c r="AJ7228" s="77">
        <f>IF(I7228&gt;Variables!$G$7,0,1)</f>
        <v>1</v>
      </c>
      <c r="AK7228" s="77">
        <f>IF(F7228&gt;Variables!$G$8,0,1)</f>
        <v>0</v>
      </c>
      <c r="AL7228" s="77">
        <f>IF(G7228&gt;Variables!$G$9,0,1)</f>
        <v>0</v>
      </c>
      <c r="AM7228" s="77">
        <f>IF(AND(K7228&gt;Variables!$G$10,K7228&lt;Variables!$G$11),0,1)</f>
        <v>1</v>
      </c>
      <c r="AN7228" s="77">
        <f>IF(H7228&lt;Variables!$G$13,1,0)</f>
        <v>1</v>
      </c>
      <c r="AO7228" s="77">
        <f>IF(R7228&lt;Variables!$G$12,0,1)</f>
        <v>1</v>
      </c>
      <c r="AP7228" s="78">
        <f t="shared" si="229"/>
        <v>1</v>
      </c>
      <c r="AQ7228" s="77">
        <f>IF(V7228&lt;Variables!$G$15,1,0)</f>
        <v>1</v>
      </c>
      <c r="AR7228" s="77">
        <v>1</v>
      </c>
      <c r="AS7228" s="77">
        <v>0</v>
      </c>
      <c r="AT7228" s="77">
        <v>0</v>
      </c>
      <c r="AU7228" s="77">
        <v>0</v>
      </c>
      <c r="BA7228" s="77">
        <v>2</v>
      </c>
    </row>
    <row r="7229" spans="3:53" x14ac:dyDescent="0.25">
      <c r="C7229" s="77" t="s">
        <v>811</v>
      </c>
      <c r="D7229" s="77" t="s">
        <v>497</v>
      </c>
      <c r="E7229" s="77">
        <v>5.01</v>
      </c>
      <c r="F7229" s="77">
        <v>20.83</v>
      </c>
      <c r="G7229" s="77">
        <v>17.649999999999999</v>
      </c>
      <c r="H7229" s="77">
        <v>41.09</v>
      </c>
      <c r="I7229" s="77">
        <v>-15.579000000000001</v>
      </c>
      <c r="J7229" s="77" t="s">
        <v>74</v>
      </c>
      <c r="K7229" s="77">
        <v>51.43</v>
      </c>
      <c r="L7229" s="77">
        <v>5.0218999999999996</v>
      </c>
      <c r="M7229" s="77">
        <v>-0.43608992612357061</v>
      </c>
      <c r="N7229" s="77">
        <v>4.9492265306122452</v>
      </c>
      <c r="O7229" s="77">
        <v>1.0258869557436461</v>
      </c>
      <c r="P7229" s="77">
        <v>4720000</v>
      </c>
      <c r="Q7229" s="77">
        <v>49940</v>
      </c>
      <c r="R7229" s="77">
        <v>94.51</v>
      </c>
      <c r="S7229" s="77">
        <v>1784.9359999999999</v>
      </c>
      <c r="T7229" s="77">
        <v>7.8550000000000004</v>
      </c>
      <c r="U7229" s="77">
        <v>719.22599999999989</v>
      </c>
      <c r="V7229" s="77">
        <v>2.3949541196997148</v>
      </c>
      <c r="AC7229" s="77">
        <v>5.39</v>
      </c>
      <c r="AD7229" s="77">
        <v>4.93</v>
      </c>
      <c r="AH7229" s="77">
        <f>IF(AND(M7229&lt;Variables!$G$6,M7229&gt;Variables!$G$5),0,1)</f>
        <v>1</v>
      </c>
      <c r="AI7229" s="77">
        <f t="shared" si="228"/>
        <v>0</v>
      </c>
      <c r="AJ7229" s="77">
        <f>IF(I7229&gt;Variables!$G$7,0,1)</f>
        <v>1</v>
      </c>
      <c r="AK7229" s="77">
        <f>IF(F7229&gt;Variables!$G$8,0,1)</f>
        <v>0</v>
      </c>
      <c r="AL7229" s="77">
        <f>IF(G7229&gt;Variables!$G$9,0,1)</f>
        <v>0</v>
      </c>
      <c r="AM7229" s="77">
        <f>IF(AND(K7229&gt;Variables!$G$10,K7229&lt;Variables!$G$11),0,1)</f>
        <v>1</v>
      </c>
      <c r="AN7229" s="77">
        <f>IF(H7229&lt;Variables!$G$13,1,0)</f>
        <v>1</v>
      </c>
      <c r="AO7229" s="77">
        <f>IF(R7229&lt;Variables!$G$12,0,1)</f>
        <v>1</v>
      </c>
      <c r="AP7229" s="78">
        <f t="shared" si="229"/>
        <v>0</v>
      </c>
      <c r="AQ7229" s="77">
        <f>IF(V7229&lt;Variables!$G$15,1,0)</f>
        <v>1</v>
      </c>
      <c r="AR7229" s="77">
        <v>1</v>
      </c>
      <c r="AS7229" s="77">
        <v>0</v>
      </c>
      <c r="AT7229" s="77">
        <v>0</v>
      </c>
      <c r="AU7229" s="77">
        <v>0</v>
      </c>
      <c r="BA7229" s="77">
        <v>1.1100000000000001</v>
      </c>
    </row>
    <row r="7230" spans="3:53" x14ac:dyDescent="0.25">
      <c r="C7230" s="77" t="s">
        <v>811</v>
      </c>
      <c r="D7230" s="77" t="s">
        <v>502</v>
      </c>
      <c r="E7230" s="77">
        <v>15.66</v>
      </c>
      <c r="F7230" s="77">
        <v>20.170000000000002</v>
      </c>
      <c r="G7230" s="77">
        <v>13.62</v>
      </c>
      <c r="H7230" s="77">
        <v>512.29999999999995</v>
      </c>
      <c r="I7230" s="77">
        <v>293.30399999999997</v>
      </c>
      <c r="J7230" s="77" t="s">
        <v>75</v>
      </c>
      <c r="K7230" s="77">
        <v>39.06</v>
      </c>
      <c r="L7230" s="77">
        <v>15.85158</v>
      </c>
      <c r="M7230" s="77">
        <v>-1.083677463066784</v>
      </c>
      <c r="N7230" s="77">
        <v>15.934666</v>
      </c>
      <c r="O7230" s="77">
        <v>-1.599443628124994</v>
      </c>
      <c r="P7230" s="77">
        <v>7440000</v>
      </c>
      <c r="Q7230" s="77">
        <v>311380</v>
      </c>
      <c r="R7230" s="77">
        <v>23.89</v>
      </c>
      <c r="S7230" s="77">
        <v>1784.9359999999999</v>
      </c>
      <c r="T7230" s="77">
        <v>7.8550000000000004</v>
      </c>
      <c r="U7230" s="77">
        <v>719.22599999999989</v>
      </c>
      <c r="V7230" s="77">
        <v>2.247598728023831</v>
      </c>
      <c r="AC7230" s="77">
        <v>16.61</v>
      </c>
      <c r="AD7230" s="77">
        <v>15.61</v>
      </c>
      <c r="AH7230" s="77">
        <f>IF(AND(M7230&lt;Variables!$G$6,M7230&gt;Variables!$G$5),0,1)</f>
        <v>0</v>
      </c>
      <c r="AI7230" s="77">
        <f t="shared" si="228"/>
        <v>1</v>
      </c>
      <c r="AJ7230" s="77">
        <f>IF(I7230&gt;Variables!$G$7,0,1)</f>
        <v>0</v>
      </c>
      <c r="AK7230" s="77">
        <f>IF(F7230&gt;Variables!$G$8,0,1)</f>
        <v>0</v>
      </c>
      <c r="AL7230" s="77">
        <f>IF(G7230&gt;Variables!$G$9,0,1)</f>
        <v>0</v>
      </c>
      <c r="AM7230" s="77">
        <f>IF(AND(K7230&gt;Variables!$G$10,K7230&lt;Variables!$G$11),0,1)</f>
        <v>1</v>
      </c>
      <c r="AN7230" s="77">
        <f>IF(H7230&lt;Variables!$G$13,1,0)</f>
        <v>1</v>
      </c>
      <c r="AO7230" s="77">
        <f>IF(R7230&lt;Variables!$G$12,0,1)</f>
        <v>1</v>
      </c>
      <c r="AP7230" s="78">
        <f t="shared" si="229"/>
        <v>1</v>
      </c>
      <c r="AQ7230" s="77">
        <f>IF(V7230&lt;Variables!$G$15,1,0)</f>
        <v>1</v>
      </c>
      <c r="AR7230" s="77">
        <v>1</v>
      </c>
      <c r="AS7230" s="77">
        <v>0</v>
      </c>
      <c r="AT7230" s="77">
        <v>0</v>
      </c>
      <c r="AU7230" s="77">
        <v>0</v>
      </c>
      <c r="BA7230" s="77">
        <v>2</v>
      </c>
    </row>
    <row r="7231" spans="3:53" x14ac:dyDescent="0.25">
      <c r="C7231" s="77" t="s">
        <v>811</v>
      </c>
      <c r="D7231" s="77" t="s">
        <v>388</v>
      </c>
      <c r="E7231" s="77">
        <v>20.93</v>
      </c>
      <c r="F7231" s="77">
        <v>21.01</v>
      </c>
      <c r="G7231" s="77">
        <v>22.01</v>
      </c>
      <c r="H7231" s="77">
        <v>323.14</v>
      </c>
      <c r="I7231" s="77">
        <v>82640.823000000004</v>
      </c>
      <c r="J7231" s="77" t="s">
        <v>74</v>
      </c>
      <c r="K7231" s="77">
        <v>69.540000000000006</v>
      </c>
      <c r="L7231" s="77">
        <v>19.862065000000001</v>
      </c>
      <c r="M7231" s="77">
        <v>3.81599294937361</v>
      </c>
      <c r="N7231" s="77">
        <v>19.288808</v>
      </c>
      <c r="O7231" s="77">
        <v>6.9013699550537364</v>
      </c>
      <c r="P7231" s="77">
        <v>10930000</v>
      </c>
      <c r="Q7231" s="77">
        <v>3470000</v>
      </c>
      <c r="R7231" s="77">
        <v>3.15</v>
      </c>
      <c r="S7231" s="77">
        <v>1784.9359999999999</v>
      </c>
      <c r="T7231" s="77">
        <v>7.8550000000000004</v>
      </c>
      <c r="U7231" s="77">
        <v>719.22599999999989</v>
      </c>
      <c r="V7231" s="77">
        <v>2.254876300873851</v>
      </c>
      <c r="AC7231" s="77">
        <v>22.68</v>
      </c>
      <c r="AD7231" s="77">
        <v>19.5</v>
      </c>
      <c r="AH7231" s="77">
        <f>IF(AND(M7231&lt;Variables!$G$6,M7231&gt;Variables!$G$5),0,1)</f>
        <v>1</v>
      </c>
      <c r="AI7231" s="77">
        <f t="shared" si="228"/>
        <v>0</v>
      </c>
      <c r="AJ7231" s="77">
        <f>IF(I7231&gt;Variables!$G$7,0,1)</f>
        <v>0</v>
      </c>
      <c r="AK7231" s="77">
        <f>IF(F7231&gt;Variables!$G$8,0,1)</f>
        <v>0</v>
      </c>
      <c r="AL7231" s="77">
        <f>IF(G7231&gt;Variables!$G$9,0,1)</f>
        <v>0</v>
      </c>
      <c r="AM7231" s="77">
        <f>IF(AND(K7231&gt;Variables!$G$10,K7231&lt;Variables!$G$11),0,1)</f>
        <v>0</v>
      </c>
      <c r="AN7231" s="77">
        <f>IF(H7231&lt;Variables!$G$13,1,0)</f>
        <v>1</v>
      </c>
      <c r="AO7231" s="77">
        <f>IF(R7231&lt;Variables!$G$12,0,1)</f>
        <v>1</v>
      </c>
      <c r="AP7231" s="78">
        <f t="shared" si="229"/>
        <v>0</v>
      </c>
      <c r="AQ7231" s="77">
        <f>IF(V7231&lt;Variables!$G$15,1,0)</f>
        <v>1</v>
      </c>
      <c r="AR7231" s="77">
        <v>0</v>
      </c>
      <c r="AS7231" s="77">
        <v>0</v>
      </c>
      <c r="AT7231" s="77">
        <v>1</v>
      </c>
      <c r="AU7231" s="77">
        <v>0</v>
      </c>
      <c r="BA7231" s="77">
        <v>-2.25</v>
      </c>
    </row>
    <row r="7232" spans="3:53" x14ac:dyDescent="0.25">
      <c r="C7232" s="77" t="s">
        <v>811</v>
      </c>
      <c r="D7232" s="77" t="s">
        <v>802</v>
      </c>
      <c r="E7232" s="77">
        <v>14.69</v>
      </c>
      <c r="F7232" s="77">
        <v>7.93</v>
      </c>
      <c r="G7232" s="77">
        <v>0.9</v>
      </c>
      <c r="H7232" s="77">
        <v>-99999</v>
      </c>
      <c r="I7232" s="77">
        <v>16.914999999999999</v>
      </c>
      <c r="J7232" s="77" t="s">
        <v>74</v>
      </c>
      <c r="K7232" s="77">
        <v>57.04</v>
      </c>
      <c r="L7232" s="77">
        <v>-99999</v>
      </c>
      <c r="M7232" s="77">
        <v>-99999</v>
      </c>
      <c r="N7232" s="77">
        <v>14.57</v>
      </c>
      <c r="O7232" s="77">
        <v>0</v>
      </c>
      <c r="P7232" s="77">
        <v>15416</v>
      </c>
      <c r="Q7232" s="77">
        <v>28687</v>
      </c>
      <c r="R7232" s="77">
        <v>0.54</v>
      </c>
      <c r="S7232" s="77">
        <v>1784.9359999999999</v>
      </c>
      <c r="T7232" s="77">
        <v>7.8550000000000004</v>
      </c>
      <c r="U7232" s="77">
        <v>719.22599999999989</v>
      </c>
      <c r="V7232" s="77">
        <v>-99999</v>
      </c>
      <c r="AC7232" s="77">
        <v>14.7</v>
      </c>
      <c r="AD7232" s="77">
        <v>14.61</v>
      </c>
      <c r="AH7232" s="77">
        <f>IF(AND(M7232&lt;Variables!$G$6,M7232&gt;Variables!$G$5),0,1)</f>
        <v>1</v>
      </c>
      <c r="AI7232" s="77">
        <f t="shared" si="228"/>
        <v>1</v>
      </c>
      <c r="AJ7232" s="77">
        <f>IF(I7232&gt;Variables!$G$7,0,1)</f>
        <v>1</v>
      </c>
      <c r="AK7232" s="77">
        <f>IF(F7232&gt;Variables!$G$8,0,1)</f>
        <v>1</v>
      </c>
      <c r="AL7232" s="77">
        <f>IF(G7232&gt;Variables!$G$9,0,1)</f>
        <v>1</v>
      </c>
      <c r="AM7232" s="77">
        <f>IF(AND(K7232&gt;Variables!$G$10,K7232&lt;Variables!$G$11),0,1)</f>
        <v>1</v>
      </c>
      <c r="AN7232" s="77">
        <f>IF(H7232&lt;Variables!$G$13,1,0)</f>
        <v>1</v>
      </c>
      <c r="AO7232" s="77">
        <f>IF(R7232&lt;Variables!$G$12,0,1)</f>
        <v>0</v>
      </c>
      <c r="AP7232" s="78">
        <f t="shared" si="229"/>
        <v>0</v>
      </c>
      <c r="AQ7232" s="77">
        <f>IF(V7232&lt;Variables!$G$15,1,0)</f>
        <v>1</v>
      </c>
      <c r="AR7232" s="77">
        <v>0</v>
      </c>
      <c r="AS7232" s="77">
        <v>0</v>
      </c>
      <c r="AT7232" s="77">
        <v>0</v>
      </c>
      <c r="AU7232" s="77">
        <v>0</v>
      </c>
      <c r="BA7232" s="77">
        <v>0</v>
      </c>
    </row>
    <row r="7233" spans="3:53" x14ac:dyDescent="0.25">
      <c r="C7233" s="77" t="s">
        <v>811</v>
      </c>
      <c r="D7233" s="77" t="s">
        <v>507</v>
      </c>
      <c r="E7233" s="77">
        <v>26.53</v>
      </c>
      <c r="F7233" s="77">
        <v>9.5</v>
      </c>
      <c r="G7233" s="77">
        <v>8.98</v>
      </c>
      <c r="H7233" s="77">
        <v>3900</v>
      </c>
      <c r="I7233" s="77">
        <v>240.62899999999999</v>
      </c>
      <c r="J7233" s="77" t="s">
        <v>75</v>
      </c>
      <c r="K7233" s="77">
        <v>61.55</v>
      </c>
      <c r="L7233" s="77">
        <v>26.279084999999998</v>
      </c>
      <c r="M7233" s="77">
        <v>0.47838423598083091</v>
      </c>
      <c r="N7233" s="77">
        <v>26.308776000000002</v>
      </c>
      <c r="O7233" s="77">
        <v>0.3649884738081311</v>
      </c>
      <c r="P7233" s="77">
        <v>8117000.0000000009</v>
      </c>
      <c r="Q7233" s="77">
        <v>9769000</v>
      </c>
      <c r="R7233" s="77">
        <v>0.83</v>
      </c>
      <c r="S7233" s="77">
        <v>1784.9359999999999</v>
      </c>
      <c r="T7233" s="77">
        <v>7.8550000000000004</v>
      </c>
      <c r="U7233" s="77">
        <v>719.22599999999989</v>
      </c>
      <c r="V7233" s="77">
        <v>2.4582628339354269</v>
      </c>
      <c r="AC7233" s="77">
        <v>26.84</v>
      </c>
      <c r="AD7233" s="77">
        <v>26.31</v>
      </c>
      <c r="AH7233" s="77">
        <f>IF(AND(M7233&lt;Variables!$G$6,M7233&gt;Variables!$G$5),0,1)</f>
        <v>1</v>
      </c>
      <c r="AI7233" s="77">
        <f t="shared" si="228"/>
        <v>1</v>
      </c>
      <c r="AJ7233" s="77">
        <f>IF(I7233&gt;Variables!$G$7,0,1)</f>
        <v>0</v>
      </c>
      <c r="AK7233" s="77">
        <f>IF(F7233&gt;Variables!$G$8,0,1)</f>
        <v>0</v>
      </c>
      <c r="AL7233" s="77">
        <f>IF(G7233&gt;Variables!$G$9,0,1)</f>
        <v>1</v>
      </c>
      <c r="AM7233" s="77">
        <f>IF(AND(K7233&gt;Variables!$G$10,K7233&lt;Variables!$G$11),0,1)</f>
        <v>1</v>
      </c>
      <c r="AN7233" s="77">
        <f>IF(H7233&lt;Variables!$G$13,1,0)</f>
        <v>0</v>
      </c>
      <c r="AO7233" s="77">
        <f>IF(R7233&lt;Variables!$G$12,0,1)</f>
        <v>0</v>
      </c>
      <c r="AP7233" s="78">
        <f t="shared" si="229"/>
        <v>1</v>
      </c>
      <c r="AQ7233" s="77">
        <f>IF(V7233&lt;Variables!$G$15,1,0)</f>
        <v>1</v>
      </c>
      <c r="AR7233" s="77">
        <v>0</v>
      </c>
      <c r="AS7233" s="77">
        <v>1</v>
      </c>
      <c r="AT7233" s="77">
        <v>0</v>
      </c>
      <c r="AU7233" s="77">
        <v>0</v>
      </c>
      <c r="BA7233" s="77">
        <v>0.75</v>
      </c>
    </row>
    <row r="7234" spans="3:53" x14ac:dyDescent="0.25">
      <c r="C7234" s="77" t="s">
        <v>811</v>
      </c>
      <c r="D7234" s="77" t="s">
        <v>201</v>
      </c>
      <c r="E7234" s="77">
        <v>43.73</v>
      </c>
      <c r="F7234" s="77">
        <v>7.31</v>
      </c>
      <c r="G7234" s="77">
        <v>7.65</v>
      </c>
      <c r="H7234" s="77">
        <v>-99999</v>
      </c>
      <c r="I7234" s="77">
        <v>3018.2330000000002</v>
      </c>
      <c r="J7234" s="77" t="s">
        <v>75</v>
      </c>
      <c r="K7234" s="77">
        <v>55.53</v>
      </c>
      <c r="L7234" s="77">
        <v>43.477250000000012</v>
      </c>
      <c r="M7234" s="77">
        <v>0.28233156420884298</v>
      </c>
      <c r="N7234" s="77">
        <v>43.437439024390237</v>
      </c>
      <c r="O7234" s="77">
        <v>0.37424162027250052</v>
      </c>
      <c r="P7234" s="77">
        <v>445146</v>
      </c>
      <c r="Q7234" s="77">
        <v>2055000</v>
      </c>
      <c r="R7234" s="77">
        <v>0.22</v>
      </c>
      <c r="S7234" s="77">
        <v>1784.9359999999999</v>
      </c>
      <c r="T7234" s="77">
        <v>7.8550000000000004</v>
      </c>
      <c r="U7234" s="77">
        <v>719.22599999999989</v>
      </c>
      <c r="V7234" s="77">
        <v>2.4124411635579541</v>
      </c>
      <c r="AC7234" s="77">
        <v>45.98</v>
      </c>
      <c r="AD7234" s="77">
        <v>43.05</v>
      </c>
      <c r="AH7234" s="77">
        <f>IF(AND(M7234&lt;Variables!$G$6,M7234&gt;Variables!$G$5),0,1)</f>
        <v>1</v>
      </c>
      <c r="AI7234" s="77">
        <f t="shared" si="228"/>
        <v>0</v>
      </c>
      <c r="AJ7234" s="77">
        <f>IF(I7234&gt;Variables!$G$7,0,1)</f>
        <v>0</v>
      </c>
      <c r="AK7234" s="77">
        <f>IF(F7234&gt;Variables!$G$8,0,1)</f>
        <v>1</v>
      </c>
      <c r="AL7234" s="77">
        <f>IF(G7234&gt;Variables!$G$9,0,1)</f>
        <v>1</v>
      </c>
      <c r="AM7234" s="77">
        <f>IF(AND(K7234&gt;Variables!$G$10,K7234&lt;Variables!$G$11),0,1)</f>
        <v>1</v>
      </c>
      <c r="AN7234" s="77">
        <f>IF(H7234&lt;Variables!$G$13,1,0)</f>
        <v>1</v>
      </c>
      <c r="AO7234" s="77">
        <f>IF(R7234&lt;Variables!$G$12,0,1)</f>
        <v>0</v>
      </c>
      <c r="AP7234" s="78">
        <f t="shared" si="229"/>
        <v>1</v>
      </c>
      <c r="AQ7234" s="77">
        <f>IF(V7234&lt;Variables!$G$15,1,0)</f>
        <v>1</v>
      </c>
      <c r="AR7234" s="77">
        <v>0</v>
      </c>
      <c r="AS7234" s="77">
        <v>0</v>
      </c>
      <c r="AT7234" s="77">
        <v>1</v>
      </c>
      <c r="AU7234" s="77">
        <v>0</v>
      </c>
      <c r="BA7234" s="77">
        <v>-1.28</v>
      </c>
    </row>
    <row r="7235" spans="3:53" x14ac:dyDescent="0.25">
      <c r="C7235" s="77" t="s">
        <v>811</v>
      </c>
      <c r="D7235" s="77" t="s">
        <v>752</v>
      </c>
      <c r="E7235" s="77">
        <v>0.22</v>
      </c>
      <c r="F7235" s="77">
        <v>12.39</v>
      </c>
      <c r="G7235" s="77">
        <v>-8.33</v>
      </c>
      <c r="H7235" s="77">
        <v>-99999</v>
      </c>
      <c r="I7235" s="77">
        <v>39146.135999999999</v>
      </c>
      <c r="J7235" s="77" t="s">
        <v>75</v>
      </c>
      <c r="L7235" s="77">
        <v>0.22</v>
      </c>
      <c r="M7235" s="77">
        <v>0</v>
      </c>
      <c r="N7235" s="77">
        <v>0.22</v>
      </c>
      <c r="O7235" s="77">
        <v>0</v>
      </c>
      <c r="P7235" s="77">
        <v>35038</v>
      </c>
      <c r="Q7235" s="77">
        <v>20414</v>
      </c>
      <c r="R7235" s="77">
        <v>1.72</v>
      </c>
      <c r="S7235" s="77">
        <v>1784.9359999999999</v>
      </c>
      <c r="T7235" s="77">
        <v>7.8550000000000004</v>
      </c>
      <c r="U7235" s="77">
        <v>719.22599999999989</v>
      </c>
      <c r="AC7235" s="77">
        <v>0.22</v>
      </c>
      <c r="AD7235" s="77">
        <v>0.2</v>
      </c>
      <c r="AH7235" s="77">
        <f>IF(AND(M7235&lt;Variables!$G$6,M7235&gt;Variables!$G$5),0,1)</f>
        <v>1</v>
      </c>
      <c r="AI7235" s="77">
        <f t="shared" si="228"/>
        <v>1</v>
      </c>
      <c r="AJ7235" s="77">
        <f>IF(I7235&gt;Variables!$G$7,0,1)</f>
        <v>0</v>
      </c>
      <c r="AK7235" s="77">
        <f>IF(F7235&gt;Variables!$G$8,0,1)</f>
        <v>0</v>
      </c>
      <c r="AL7235" s="77">
        <f>IF(G7235&gt;Variables!$G$9,0,1)</f>
        <v>1</v>
      </c>
      <c r="AM7235" s="77">
        <f>IF(AND(K7235&gt;Variables!$G$10,K7235&lt;Variables!$G$11),0,1)</f>
        <v>1</v>
      </c>
      <c r="AN7235" s="77">
        <f>IF(H7235&lt;Variables!$G$13,1,0)</f>
        <v>1</v>
      </c>
      <c r="AO7235" s="77">
        <f>IF(R7235&lt;Variables!$G$12,0,1)</f>
        <v>0</v>
      </c>
      <c r="AP7235" s="78">
        <f t="shared" si="229"/>
        <v>1</v>
      </c>
      <c r="AQ7235" s="77">
        <f>IF(V7235&lt;Variables!$G$15,1,0)</f>
        <v>1</v>
      </c>
      <c r="AR7235" s="77">
        <v>0</v>
      </c>
      <c r="AS7235" s="77">
        <v>0</v>
      </c>
      <c r="AT7235" s="77">
        <v>1</v>
      </c>
      <c r="AU7235" s="77">
        <v>0</v>
      </c>
      <c r="BA7235" s="77">
        <v>-2.25</v>
      </c>
    </row>
    <row r="7236" spans="3:53" x14ac:dyDescent="0.25">
      <c r="C7236" s="77" t="s">
        <v>812</v>
      </c>
      <c r="D7236" s="77" t="s">
        <v>525</v>
      </c>
      <c r="E7236" s="77">
        <v>1.59</v>
      </c>
      <c r="F7236" s="77">
        <v>17.78</v>
      </c>
      <c r="G7236" s="77">
        <v>16.059999999999999</v>
      </c>
      <c r="H7236" s="77">
        <v>550.02</v>
      </c>
      <c r="I7236" s="77">
        <v>-17.102</v>
      </c>
      <c r="J7236" s="77" t="s">
        <v>74</v>
      </c>
      <c r="K7236" s="77">
        <v>39.090000000000003</v>
      </c>
      <c r="L7236" s="77">
        <v>1.614085</v>
      </c>
      <c r="M7236" s="77">
        <v>-1.4921766821449871</v>
      </c>
      <c r="N7236" s="77">
        <v>1.64686</v>
      </c>
      <c r="O7236" s="77">
        <v>-3.4526310676074421</v>
      </c>
      <c r="P7236" s="77">
        <v>40550000</v>
      </c>
      <c r="Q7236" s="77">
        <v>3050000</v>
      </c>
      <c r="R7236" s="77">
        <v>13.3</v>
      </c>
      <c r="S7236" s="77">
        <v>1786.4670000000001</v>
      </c>
      <c r="T7236" s="77">
        <v>7.9960000000000004</v>
      </c>
      <c r="U7236" s="77">
        <v>719.97599999999989</v>
      </c>
      <c r="V7236" s="77">
        <v>2.2457533714606108</v>
      </c>
      <c r="AC7236" s="77">
        <v>1.9</v>
      </c>
      <c r="AD7236" s="77">
        <v>1.56</v>
      </c>
      <c r="AH7236" s="77">
        <f>IF(AND(M7236&lt;Variables!$G$6,M7236&gt;Variables!$G$5),0,1)</f>
        <v>0</v>
      </c>
      <c r="AI7236" s="77">
        <f t="shared" si="228"/>
        <v>1</v>
      </c>
      <c r="AJ7236" s="77">
        <f>IF(I7236&gt;Variables!$G$7,0,1)</f>
        <v>1</v>
      </c>
      <c r="AK7236" s="77">
        <f>IF(F7236&gt;Variables!$G$8,0,1)</f>
        <v>0</v>
      </c>
      <c r="AL7236" s="77">
        <f>IF(G7236&gt;Variables!$G$9,0,1)</f>
        <v>0</v>
      </c>
      <c r="AM7236" s="77">
        <f>IF(AND(K7236&gt;Variables!$G$10,K7236&lt;Variables!$G$11),0,1)</f>
        <v>1</v>
      </c>
      <c r="AN7236" s="77">
        <f>IF(H7236&lt;Variables!$G$13,1,0)</f>
        <v>1</v>
      </c>
      <c r="AO7236" s="77">
        <f>IF(R7236&lt;Variables!$G$12,0,1)</f>
        <v>1</v>
      </c>
      <c r="AP7236" s="78">
        <f t="shared" si="229"/>
        <v>0</v>
      </c>
      <c r="AQ7236" s="77">
        <f>IF(V7236&lt;Variables!$G$15,1,0)</f>
        <v>1</v>
      </c>
      <c r="AR7236" s="77">
        <v>1</v>
      </c>
      <c r="AS7236" s="77">
        <v>0</v>
      </c>
      <c r="AT7236" s="77">
        <v>0</v>
      </c>
      <c r="AU7236" s="77">
        <v>0</v>
      </c>
      <c r="BA7236" s="77">
        <v>2</v>
      </c>
    </row>
    <row r="7237" spans="3:53" x14ac:dyDescent="0.25">
      <c r="C7237" s="77" t="s">
        <v>812</v>
      </c>
      <c r="D7237" s="77" t="s">
        <v>813</v>
      </c>
      <c r="E7237" s="77">
        <v>25.68</v>
      </c>
      <c r="F7237" s="77">
        <v>10.76</v>
      </c>
      <c r="G7237" s="77">
        <v>5.3</v>
      </c>
      <c r="H7237" s="77">
        <v>-99999</v>
      </c>
      <c r="I7237" s="77">
        <v>1.7000000000000001E-2</v>
      </c>
      <c r="J7237" s="77" t="s">
        <v>74</v>
      </c>
      <c r="K7237" s="77">
        <v>66.790000000000006</v>
      </c>
      <c r="L7237" s="77">
        <v>-99999</v>
      </c>
      <c r="M7237" s="77">
        <v>-99999</v>
      </c>
      <c r="N7237" s="77">
        <v>25.64</v>
      </c>
      <c r="O7237" s="77">
        <v>0</v>
      </c>
      <c r="P7237" s="77">
        <v>16194</v>
      </c>
      <c r="Q7237" s="77">
        <v>6550</v>
      </c>
      <c r="R7237" s="77">
        <v>2.4700000000000002</v>
      </c>
      <c r="S7237" s="77">
        <v>1786.4670000000001</v>
      </c>
      <c r="T7237" s="77">
        <v>7.9960000000000004</v>
      </c>
      <c r="U7237" s="77">
        <v>719.97599999999989</v>
      </c>
      <c r="V7237" s="77">
        <v>-99999</v>
      </c>
      <c r="AC7237" s="77">
        <v>25.6</v>
      </c>
      <c r="AD7237" s="77">
        <v>25</v>
      </c>
      <c r="AH7237" s="77">
        <f>IF(AND(M7237&lt;Variables!$G$6,M7237&gt;Variables!$G$5),0,1)</f>
        <v>1</v>
      </c>
      <c r="AI7237" s="77">
        <f t="shared" si="228"/>
        <v>1</v>
      </c>
      <c r="AJ7237" s="77">
        <f>IF(I7237&gt;Variables!$G$7,0,1)</f>
        <v>1</v>
      </c>
      <c r="AK7237" s="77">
        <f>IF(F7237&gt;Variables!$G$8,0,1)</f>
        <v>0</v>
      </c>
      <c r="AL7237" s="77">
        <f>IF(G7237&gt;Variables!$G$9,0,1)</f>
        <v>1</v>
      </c>
      <c r="AM7237" s="77">
        <f>IF(AND(K7237&gt;Variables!$G$10,K7237&lt;Variables!$G$11),0,1)</f>
        <v>0</v>
      </c>
      <c r="AN7237" s="77">
        <f>IF(H7237&lt;Variables!$G$13,1,0)</f>
        <v>1</v>
      </c>
      <c r="AO7237" s="77">
        <f>IF(R7237&lt;Variables!$G$12,0,1)</f>
        <v>1</v>
      </c>
      <c r="AP7237" s="78">
        <f t="shared" si="229"/>
        <v>0</v>
      </c>
      <c r="AQ7237" s="77">
        <f>IF(V7237&lt;Variables!$G$15,1,0)</f>
        <v>1</v>
      </c>
      <c r="AR7237" s="77">
        <v>0</v>
      </c>
      <c r="AS7237" s="77">
        <v>0</v>
      </c>
      <c r="AT7237" s="77">
        <v>1</v>
      </c>
      <c r="AU7237" s="77">
        <v>0</v>
      </c>
      <c r="BA7237" s="77">
        <v>-2.25</v>
      </c>
    </row>
    <row r="7238" spans="3:53" x14ac:dyDescent="0.25">
      <c r="C7238" s="77" t="s">
        <v>812</v>
      </c>
      <c r="D7238" s="77" t="s">
        <v>201</v>
      </c>
      <c r="E7238" s="77">
        <v>43.74</v>
      </c>
      <c r="F7238" s="77">
        <v>7.56</v>
      </c>
      <c r="G7238" s="77">
        <v>7.68</v>
      </c>
      <c r="H7238" s="77">
        <v>-99999</v>
      </c>
      <c r="I7238" s="77">
        <v>3022.6529999999998</v>
      </c>
      <c r="J7238" s="77" t="s">
        <v>75</v>
      </c>
      <c r="K7238" s="77">
        <v>55.72</v>
      </c>
      <c r="L7238" s="77">
        <v>43.556250000000013</v>
      </c>
      <c r="M7238" s="77">
        <v>0.12340364471228291</v>
      </c>
      <c r="N7238" s="77">
        <v>43.45806818181817</v>
      </c>
      <c r="O7238" s="77">
        <v>0.3496055497593285</v>
      </c>
      <c r="P7238" s="77">
        <v>448682</v>
      </c>
      <c r="Q7238" s="77">
        <v>2055000</v>
      </c>
      <c r="R7238" s="77">
        <v>0.22</v>
      </c>
      <c r="S7238" s="77">
        <v>1786.4670000000001</v>
      </c>
      <c r="T7238" s="77">
        <v>7.9960000000000004</v>
      </c>
      <c r="U7238" s="77">
        <v>719.97599999999989</v>
      </c>
      <c r="V7238" s="77">
        <v>2.4210121560051658</v>
      </c>
      <c r="AC7238" s="77">
        <v>45.98</v>
      </c>
      <c r="AD7238" s="77">
        <v>43.05</v>
      </c>
      <c r="AH7238" s="77">
        <f>IF(AND(M7238&lt;Variables!$G$6,M7238&gt;Variables!$G$5),0,1)</f>
        <v>1</v>
      </c>
      <c r="AI7238" s="77">
        <f t="shared" si="228"/>
        <v>0</v>
      </c>
      <c r="AJ7238" s="77">
        <f>IF(I7238&gt;Variables!$G$7,0,1)</f>
        <v>0</v>
      </c>
      <c r="AK7238" s="77">
        <f>IF(F7238&gt;Variables!$G$8,0,1)</f>
        <v>1</v>
      </c>
      <c r="AL7238" s="77">
        <f>IF(G7238&gt;Variables!$G$9,0,1)</f>
        <v>1</v>
      </c>
      <c r="AM7238" s="77">
        <f>IF(AND(K7238&gt;Variables!$G$10,K7238&lt;Variables!$G$11),0,1)</f>
        <v>1</v>
      </c>
      <c r="AN7238" s="77">
        <f>IF(H7238&lt;Variables!$G$13,1,0)</f>
        <v>1</v>
      </c>
      <c r="AO7238" s="77">
        <f>IF(R7238&lt;Variables!$G$12,0,1)</f>
        <v>0</v>
      </c>
      <c r="AP7238" s="78">
        <f t="shared" si="229"/>
        <v>1</v>
      </c>
      <c r="AQ7238" s="77">
        <f>IF(V7238&lt;Variables!$G$15,1,0)</f>
        <v>1</v>
      </c>
      <c r="AR7238" s="77">
        <v>0</v>
      </c>
      <c r="AS7238" s="77">
        <v>0</v>
      </c>
      <c r="AT7238" s="77">
        <v>1</v>
      </c>
      <c r="AU7238" s="77">
        <v>0</v>
      </c>
      <c r="BA7238" s="77">
        <v>-1.1499999999999999</v>
      </c>
    </row>
    <row r="7239" spans="3:53" x14ac:dyDescent="0.25">
      <c r="C7239" s="77" t="s">
        <v>812</v>
      </c>
      <c r="D7239" s="77" t="s">
        <v>493</v>
      </c>
      <c r="E7239" s="77">
        <v>24.94</v>
      </c>
      <c r="F7239" s="77">
        <v>7.97</v>
      </c>
      <c r="G7239" s="77">
        <v>5.1100000000000003</v>
      </c>
      <c r="H7239" s="77">
        <v>2730</v>
      </c>
      <c r="I7239" s="77">
        <v>197.64699999999999</v>
      </c>
      <c r="J7239" s="77" t="s">
        <v>74</v>
      </c>
      <c r="K7239" s="77">
        <v>45.67</v>
      </c>
      <c r="L7239" s="77">
        <v>24.862224999999999</v>
      </c>
      <c r="M7239" s="77">
        <v>3.1272341876074063E-2</v>
      </c>
      <c r="N7239" s="77">
        <v>24.97189199999999</v>
      </c>
      <c r="O7239" s="77">
        <v>-0.40802675263849592</v>
      </c>
      <c r="P7239" s="77">
        <v>2190000</v>
      </c>
      <c r="Q7239" s="77">
        <v>3584000</v>
      </c>
      <c r="R7239" s="77">
        <v>0.61</v>
      </c>
      <c r="S7239" s="77">
        <v>1786.4670000000001</v>
      </c>
      <c r="T7239" s="77">
        <v>7.9960000000000004</v>
      </c>
      <c r="U7239" s="77">
        <v>719.97599999999989</v>
      </c>
      <c r="V7239" s="77">
        <v>2.3217191809972761</v>
      </c>
      <c r="AC7239" s="77">
        <v>25.01</v>
      </c>
      <c r="AD7239" s="77">
        <v>24.18</v>
      </c>
      <c r="AH7239" s="77">
        <f>IF(AND(M7239&lt;Variables!$G$6,M7239&gt;Variables!$G$5),0,1)</f>
        <v>1</v>
      </c>
      <c r="AI7239" s="77">
        <f t="shared" si="228"/>
        <v>1</v>
      </c>
      <c r="AJ7239" s="77">
        <f>IF(I7239&gt;Variables!$G$7,0,1)</f>
        <v>0</v>
      </c>
      <c r="AK7239" s="77">
        <f>IF(F7239&gt;Variables!$G$8,0,1)</f>
        <v>1</v>
      </c>
      <c r="AL7239" s="77">
        <f>IF(G7239&gt;Variables!$G$9,0,1)</f>
        <v>1</v>
      </c>
      <c r="AM7239" s="77">
        <f>IF(AND(K7239&gt;Variables!$G$10,K7239&lt;Variables!$G$11),0,1)</f>
        <v>1</v>
      </c>
      <c r="AN7239" s="77">
        <f>IF(H7239&lt;Variables!$G$13,1,0)</f>
        <v>0</v>
      </c>
      <c r="AO7239" s="77">
        <f>IF(R7239&lt;Variables!$G$12,0,1)</f>
        <v>0</v>
      </c>
      <c r="AP7239" s="78">
        <f t="shared" si="229"/>
        <v>0</v>
      </c>
      <c r="AQ7239" s="77">
        <f>IF(V7239&lt;Variables!$G$15,1,0)</f>
        <v>1</v>
      </c>
      <c r="AR7239" s="77">
        <v>0</v>
      </c>
      <c r="AS7239" s="77">
        <v>0</v>
      </c>
      <c r="AT7239" s="77">
        <v>0</v>
      </c>
      <c r="AU7239" s="77">
        <v>1</v>
      </c>
      <c r="BA7239" s="77">
        <v>-0.75</v>
      </c>
    </row>
    <row r="7240" spans="3:53" x14ac:dyDescent="0.25">
      <c r="C7240" s="77" t="s">
        <v>812</v>
      </c>
      <c r="D7240" s="77" t="s">
        <v>436</v>
      </c>
      <c r="E7240" s="77">
        <v>4.0199999999999996</v>
      </c>
      <c r="F7240" s="77">
        <v>54.3</v>
      </c>
      <c r="G7240" s="77">
        <v>32.06</v>
      </c>
      <c r="H7240" s="77">
        <v>37.299999999999997</v>
      </c>
      <c r="I7240" s="77">
        <v>-2.069</v>
      </c>
      <c r="J7240" s="77" t="s">
        <v>74</v>
      </c>
      <c r="K7240" s="77">
        <v>43.12</v>
      </c>
      <c r="L7240" s="77">
        <v>4.1496200000000014</v>
      </c>
      <c r="M7240" s="77">
        <v>-5.7961933863823791</v>
      </c>
      <c r="N7240" s="77">
        <v>3.911222</v>
      </c>
      <c r="O7240" s="77">
        <v>-5.4254143589916433E-2</v>
      </c>
      <c r="P7240" s="77">
        <v>4720000</v>
      </c>
      <c r="Q7240" s="77">
        <v>458810</v>
      </c>
      <c r="R7240" s="77">
        <v>10.29</v>
      </c>
      <c r="S7240" s="77">
        <v>1786.4670000000001</v>
      </c>
      <c r="T7240" s="77">
        <v>7.9960000000000004</v>
      </c>
      <c r="U7240" s="77">
        <v>719.97599999999989</v>
      </c>
      <c r="V7240" s="77">
        <v>2.3312571113268201</v>
      </c>
      <c r="AC7240" s="77">
        <v>4.62</v>
      </c>
      <c r="AD7240" s="77">
        <v>3.28</v>
      </c>
      <c r="AH7240" s="77">
        <f>IF(AND(M7240&lt;Variables!$G$6,M7240&gt;Variables!$G$5),0,1)</f>
        <v>0</v>
      </c>
      <c r="AI7240" s="77">
        <f t="shared" si="228"/>
        <v>0</v>
      </c>
      <c r="AJ7240" s="77">
        <f>IF(I7240&gt;Variables!$G$7,0,1)</f>
        <v>1</v>
      </c>
      <c r="AK7240" s="77">
        <f>IF(F7240&gt;Variables!$G$8,0,1)</f>
        <v>0</v>
      </c>
      <c r="AL7240" s="77">
        <f>IF(G7240&gt;Variables!$G$9,0,1)</f>
        <v>0</v>
      </c>
      <c r="AM7240" s="77">
        <f>IF(AND(K7240&gt;Variables!$G$10,K7240&lt;Variables!$G$11),0,1)</f>
        <v>1</v>
      </c>
      <c r="AN7240" s="77">
        <f>IF(H7240&lt;Variables!$G$13,1,0)</f>
        <v>1</v>
      </c>
      <c r="AO7240" s="77">
        <f>IF(R7240&lt;Variables!$G$12,0,1)</f>
        <v>1</v>
      </c>
      <c r="AP7240" s="78">
        <f t="shared" si="229"/>
        <v>0</v>
      </c>
      <c r="AQ7240" s="77">
        <f>IF(V7240&lt;Variables!$G$15,1,0)</f>
        <v>1</v>
      </c>
      <c r="AR7240" s="77">
        <v>0</v>
      </c>
      <c r="AS7240" s="77">
        <v>0</v>
      </c>
      <c r="AT7240" s="77">
        <v>1</v>
      </c>
      <c r="AU7240" s="77">
        <v>0</v>
      </c>
      <c r="BA7240" s="77">
        <v>-2.25</v>
      </c>
    </row>
    <row r="7241" spans="3:53" x14ac:dyDescent="0.25">
      <c r="C7241" s="77" t="s">
        <v>812</v>
      </c>
      <c r="D7241" s="77" t="s">
        <v>177</v>
      </c>
      <c r="E7241" s="77">
        <v>55.4</v>
      </c>
      <c r="F7241" s="77">
        <v>8.6999999999999993</v>
      </c>
      <c r="G7241" s="77">
        <v>9.5</v>
      </c>
      <c r="H7241" s="77">
        <v>10510</v>
      </c>
      <c r="I7241" s="77">
        <v>248.22499999999999</v>
      </c>
      <c r="J7241" s="77" t="s">
        <v>75</v>
      </c>
      <c r="K7241" s="77">
        <v>43</v>
      </c>
      <c r="L7241" s="77">
        <v>55.379123529411757</v>
      </c>
      <c r="M7241" s="77">
        <v>-0.26927751814737177</v>
      </c>
      <c r="N7241" s="77">
        <v>55.447627659574472</v>
      </c>
      <c r="O7241" s="77">
        <v>-0.39249228282699339</v>
      </c>
      <c r="P7241" s="77">
        <v>686908</v>
      </c>
      <c r="Q7241" s="77">
        <v>1774000</v>
      </c>
      <c r="R7241" s="77">
        <v>0.39</v>
      </c>
      <c r="S7241" s="77">
        <v>1786.4670000000001</v>
      </c>
      <c r="T7241" s="77">
        <v>7.9960000000000004</v>
      </c>
      <c r="U7241" s="77">
        <v>719.97599999999989</v>
      </c>
      <c r="V7241" s="77">
        <v>2.2960375011649652</v>
      </c>
      <c r="AC7241" s="77">
        <v>57.29</v>
      </c>
      <c r="AD7241" s="77">
        <v>55.110100000000003</v>
      </c>
      <c r="AH7241" s="77">
        <f>IF(AND(M7241&lt;Variables!$G$6,M7241&gt;Variables!$G$5),0,1)</f>
        <v>1</v>
      </c>
      <c r="AI7241" s="77">
        <f t="shared" si="228"/>
        <v>1</v>
      </c>
      <c r="AJ7241" s="77">
        <f>IF(I7241&gt;Variables!$G$7,0,1)</f>
        <v>0</v>
      </c>
      <c r="AK7241" s="77">
        <f>IF(F7241&gt;Variables!$G$8,0,1)</f>
        <v>1</v>
      </c>
      <c r="AL7241" s="77">
        <f>IF(G7241&gt;Variables!$G$9,0,1)</f>
        <v>1</v>
      </c>
      <c r="AM7241" s="77">
        <f>IF(AND(K7241&gt;Variables!$G$10,K7241&lt;Variables!$G$11),0,1)</f>
        <v>1</v>
      </c>
      <c r="AN7241" s="77">
        <f>IF(H7241&lt;Variables!$G$13,1,0)</f>
        <v>0</v>
      </c>
      <c r="AO7241" s="77">
        <f>IF(R7241&lt;Variables!$G$12,0,1)</f>
        <v>0</v>
      </c>
      <c r="AP7241" s="78">
        <f t="shared" si="229"/>
        <v>1</v>
      </c>
      <c r="AQ7241" s="77">
        <f>IF(V7241&lt;Variables!$G$15,1,0)</f>
        <v>1</v>
      </c>
      <c r="AR7241" s="77">
        <v>0</v>
      </c>
      <c r="AS7241" s="77">
        <v>1</v>
      </c>
      <c r="AT7241" s="77">
        <v>0</v>
      </c>
      <c r="AU7241" s="77">
        <v>0</v>
      </c>
      <c r="BA7241" s="77">
        <v>0.17</v>
      </c>
    </row>
    <row r="7242" spans="3:53" x14ac:dyDescent="0.25">
      <c r="C7242" s="77" t="s">
        <v>812</v>
      </c>
      <c r="D7242" s="77" t="s">
        <v>540</v>
      </c>
      <c r="E7242" s="77">
        <v>14.38</v>
      </c>
      <c r="F7242" s="77">
        <v>8.23</v>
      </c>
      <c r="G7242" s="77">
        <v>7.3</v>
      </c>
      <c r="H7242" s="77">
        <v>2350</v>
      </c>
      <c r="I7242" s="77">
        <v>0.03</v>
      </c>
      <c r="J7242" s="77" t="s">
        <v>75</v>
      </c>
      <c r="K7242" s="77">
        <v>52.61</v>
      </c>
      <c r="L7242" s="77">
        <v>14.341075</v>
      </c>
      <c r="M7242" s="77">
        <v>-4.2360841150326352E-2</v>
      </c>
      <c r="N7242" s="77">
        <v>14.293013999999999</v>
      </c>
      <c r="O7242" s="77">
        <v>0.29375189865481027</v>
      </c>
      <c r="P7242" s="77">
        <v>2607000</v>
      </c>
      <c r="Q7242" s="77">
        <v>4329000</v>
      </c>
      <c r="R7242" s="77">
        <v>0.6</v>
      </c>
      <c r="S7242" s="77">
        <v>1786.4670000000001</v>
      </c>
      <c r="T7242" s="77">
        <v>7.9960000000000004</v>
      </c>
      <c r="U7242" s="77">
        <v>719.97599999999989</v>
      </c>
      <c r="V7242" s="77">
        <v>2.395460284335031</v>
      </c>
      <c r="AC7242" s="77">
        <v>14.34</v>
      </c>
      <c r="AD7242" s="77">
        <v>14.1</v>
      </c>
      <c r="AH7242" s="77">
        <f>IF(AND(M7242&lt;Variables!$G$6,M7242&gt;Variables!$G$5),0,1)</f>
        <v>1</v>
      </c>
      <c r="AI7242" s="77">
        <f t="shared" si="228"/>
        <v>0</v>
      </c>
      <c r="AJ7242" s="77">
        <f>IF(I7242&gt;Variables!$G$7,0,1)</f>
        <v>1</v>
      </c>
      <c r="AK7242" s="77">
        <f>IF(F7242&gt;Variables!$G$8,0,1)</f>
        <v>1</v>
      </c>
      <c r="AL7242" s="77">
        <f>IF(G7242&gt;Variables!$G$9,0,1)</f>
        <v>1</v>
      </c>
      <c r="AM7242" s="77">
        <f>IF(AND(K7242&gt;Variables!$G$10,K7242&lt;Variables!$G$11),0,1)</f>
        <v>1</v>
      </c>
      <c r="AN7242" s="77">
        <f>IF(H7242&lt;Variables!$G$13,1,0)</f>
        <v>0</v>
      </c>
      <c r="AO7242" s="77">
        <f>IF(R7242&lt;Variables!$G$12,0,1)</f>
        <v>0</v>
      </c>
      <c r="AP7242" s="78">
        <f t="shared" si="229"/>
        <v>1</v>
      </c>
      <c r="AQ7242" s="77">
        <f>IF(V7242&lt;Variables!$G$15,1,0)</f>
        <v>1</v>
      </c>
      <c r="AR7242" s="77">
        <v>0</v>
      </c>
      <c r="AS7242" s="77">
        <v>0</v>
      </c>
      <c r="AT7242" s="77">
        <v>0</v>
      </c>
      <c r="AU7242" s="77">
        <v>1</v>
      </c>
      <c r="BA7242" s="77">
        <v>-0.74</v>
      </c>
    </row>
    <row r="7243" spans="3:53" x14ac:dyDescent="0.25">
      <c r="C7243" s="77" t="s">
        <v>812</v>
      </c>
      <c r="D7243" s="77" t="s">
        <v>546</v>
      </c>
      <c r="E7243" s="77">
        <v>18.98</v>
      </c>
      <c r="F7243" s="77">
        <v>7.14</v>
      </c>
      <c r="G7243" s="77">
        <v>5.99</v>
      </c>
      <c r="H7243" s="77">
        <v>5410</v>
      </c>
      <c r="I7243" s="77">
        <v>0.74199999999999999</v>
      </c>
      <c r="J7243" s="77" t="s">
        <v>75</v>
      </c>
      <c r="K7243" s="77">
        <v>48.97</v>
      </c>
      <c r="L7243" s="77">
        <v>18.921669999999999</v>
      </c>
      <c r="M7243" s="77">
        <v>-1.411080523018526E-2</v>
      </c>
      <c r="N7243" s="77">
        <v>18.915773999999999</v>
      </c>
      <c r="O7243" s="77">
        <v>1.7054549287814001E-2</v>
      </c>
      <c r="P7243" s="77">
        <v>7606000</v>
      </c>
      <c r="Q7243" s="77">
        <v>15192000</v>
      </c>
      <c r="R7243" s="77">
        <v>0.5</v>
      </c>
      <c r="S7243" s="77">
        <v>1786.4670000000001</v>
      </c>
      <c r="T7243" s="77">
        <v>7.9960000000000004</v>
      </c>
      <c r="U7243" s="77">
        <v>719.97599999999989</v>
      </c>
      <c r="V7243" s="77">
        <v>2.356654106370315</v>
      </c>
      <c r="AC7243" s="77">
        <v>19.414999999999999</v>
      </c>
      <c r="AD7243" s="77">
        <v>18.850000000000001</v>
      </c>
      <c r="AH7243" s="77">
        <f>IF(AND(M7243&lt;Variables!$G$6,M7243&gt;Variables!$G$5),0,1)</f>
        <v>1</v>
      </c>
      <c r="AI7243" s="77">
        <f t="shared" si="228"/>
        <v>0</v>
      </c>
      <c r="AJ7243" s="77">
        <f>IF(I7243&gt;Variables!$G$7,0,1)</f>
        <v>1</v>
      </c>
      <c r="AK7243" s="77">
        <f>IF(F7243&gt;Variables!$G$8,0,1)</f>
        <v>1</v>
      </c>
      <c r="AL7243" s="77">
        <f>IF(G7243&gt;Variables!$G$9,0,1)</f>
        <v>1</v>
      </c>
      <c r="AM7243" s="77">
        <f>IF(AND(K7243&gt;Variables!$G$10,K7243&lt;Variables!$G$11),0,1)</f>
        <v>1</v>
      </c>
      <c r="AN7243" s="77">
        <f>IF(H7243&lt;Variables!$G$13,1,0)</f>
        <v>0</v>
      </c>
      <c r="AO7243" s="77">
        <f>IF(R7243&lt;Variables!$G$12,0,1)</f>
        <v>0</v>
      </c>
      <c r="AP7243" s="78">
        <f t="shared" si="229"/>
        <v>1</v>
      </c>
      <c r="AQ7243" s="77">
        <f>IF(V7243&lt;Variables!$G$15,1,0)</f>
        <v>1</v>
      </c>
      <c r="AR7243" s="77">
        <v>1</v>
      </c>
      <c r="AS7243" s="77">
        <v>0</v>
      </c>
      <c r="AT7243" s="77">
        <v>0</v>
      </c>
      <c r="AU7243" s="77">
        <v>0</v>
      </c>
      <c r="BA7243" s="77">
        <v>1.56</v>
      </c>
    </row>
    <row r="7244" spans="3:53" x14ac:dyDescent="0.25">
      <c r="C7244" s="77" t="s">
        <v>812</v>
      </c>
      <c r="D7244" s="77" t="s">
        <v>530</v>
      </c>
      <c r="E7244" s="77">
        <v>52.61</v>
      </c>
      <c r="F7244" s="77">
        <v>9.27</v>
      </c>
      <c r="G7244" s="77">
        <v>0.28999999999999998</v>
      </c>
      <c r="H7244" s="77">
        <v>-99999</v>
      </c>
      <c r="I7244" s="77">
        <v>52.503999999999998</v>
      </c>
      <c r="J7244" s="77" t="s">
        <v>75</v>
      </c>
      <c r="K7244" s="77">
        <v>-99999</v>
      </c>
      <c r="L7244" s="77">
        <v>-99999</v>
      </c>
      <c r="M7244" s="77">
        <v>-99999</v>
      </c>
      <c r="N7244" s="77">
        <v>-99999</v>
      </c>
      <c r="O7244" s="77">
        <v>-99999</v>
      </c>
      <c r="P7244" s="77">
        <v>15336</v>
      </c>
      <c r="Q7244" s="77">
        <v>1670</v>
      </c>
      <c r="R7244" s="77">
        <v>9.18</v>
      </c>
      <c r="S7244" s="77">
        <v>1786.4670000000001</v>
      </c>
      <c r="T7244" s="77">
        <v>7.9960000000000004</v>
      </c>
      <c r="U7244" s="77">
        <v>719.97599999999989</v>
      </c>
      <c r="V7244" s="77">
        <v>-99999</v>
      </c>
      <c r="AC7244" s="77">
        <v>52.45</v>
      </c>
      <c r="AD7244" s="77">
        <v>52.45</v>
      </c>
      <c r="AH7244" s="77">
        <f>IF(AND(M7244&lt;Variables!$G$6,M7244&gt;Variables!$G$5),0,1)</f>
        <v>1</v>
      </c>
      <c r="AI7244" s="77">
        <f t="shared" si="228"/>
        <v>1</v>
      </c>
      <c r="AJ7244" s="77">
        <f>IF(I7244&gt;Variables!$G$7,0,1)</f>
        <v>0</v>
      </c>
      <c r="AK7244" s="77">
        <f>IF(F7244&gt;Variables!$G$8,0,1)</f>
        <v>0</v>
      </c>
      <c r="AL7244" s="77">
        <f>IF(G7244&gt;Variables!$G$9,0,1)</f>
        <v>1</v>
      </c>
      <c r="AM7244" s="77">
        <f>IF(AND(K7244&gt;Variables!$G$10,K7244&lt;Variables!$G$11),0,1)</f>
        <v>1</v>
      </c>
      <c r="AN7244" s="77">
        <f>IF(H7244&lt;Variables!$G$13,1,0)</f>
        <v>1</v>
      </c>
      <c r="AO7244" s="77">
        <f>IF(R7244&lt;Variables!$G$12,0,1)</f>
        <v>1</v>
      </c>
      <c r="AP7244" s="78">
        <f t="shared" si="229"/>
        <v>1</v>
      </c>
      <c r="AQ7244" s="77">
        <f>IF(V7244&lt;Variables!$G$15,1,0)</f>
        <v>1</v>
      </c>
      <c r="AR7244" s="77">
        <v>0</v>
      </c>
      <c r="AS7244" s="77">
        <v>0</v>
      </c>
      <c r="AT7244" s="77">
        <v>0</v>
      </c>
      <c r="AU7244" s="77">
        <v>0</v>
      </c>
      <c r="BA7244" s="77">
        <v>0</v>
      </c>
    </row>
    <row r="7245" spans="3:53" x14ac:dyDescent="0.25">
      <c r="C7245" s="77" t="s">
        <v>812</v>
      </c>
      <c r="D7245" s="77" t="s">
        <v>451</v>
      </c>
      <c r="E7245" s="77">
        <v>23.37</v>
      </c>
      <c r="F7245" s="77">
        <v>8.59</v>
      </c>
      <c r="G7245" s="77">
        <v>6.28</v>
      </c>
      <c r="H7245" s="77">
        <v>12530</v>
      </c>
      <c r="I7245" s="77">
        <v>14.904999999999999</v>
      </c>
      <c r="J7245" s="77" t="s">
        <v>74</v>
      </c>
      <c r="K7245" s="77">
        <v>37.54</v>
      </c>
      <c r="L7245" s="77">
        <v>23.324238888888889</v>
      </c>
      <c r="M7245" s="77">
        <v>-0.25397994408771413</v>
      </c>
      <c r="N7245" s="77">
        <v>23.438248888888889</v>
      </c>
      <c r="O7245" s="77">
        <v>-0.73917164080897901</v>
      </c>
      <c r="P7245" s="77">
        <v>937839</v>
      </c>
      <c r="Q7245" s="77">
        <v>1175000</v>
      </c>
      <c r="R7245" s="77">
        <v>0.8</v>
      </c>
      <c r="S7245" s="77">
        <v>1786.4670000000001</v>
      </c>
      <c r="T7245" s="77">
        <v>7.9960000000000004</v>
      </c>
      <c r="U7245" s="77">
        <v>719.97599999999989</v>
      </c>
      <c r="V7245" s="77">
        <v>2.2353785423278549</v>
      </c>
      <c r="AC7245" s="77">
        <v>23.59</v>
      </c>
      <c r="AD7245" s="77">
        <v>23.22</v>
      </c>
      <c r="AH7245" s="77">
        <f>IF(AND(M7245&lt;Variables!$G$6,M7245&gt;Variables!$G$5),0,1)</f>
        <v>1</v>
      </c>
      <c r="AI7245" s="77">
        <f t="shared" si="228"/>
        <v>1</v>
      </c>
      <c r="AJ7245" s="77">
        <f>IF(I7245&gt;Variables!$G$7,0,1)</f>
        <v>1</v>
      </c>
      <c r="AK7245" s="77">
        <f>IF(F7245&gt;Variables!$G$8,0,1)</f>
        <v>1</v>
      </c>
      <c r="AL7245" s="77">
        <f>IF(G7245&gt;Variables!$G$9,0,1)</f>
        <v>1</v>
      </c>
      <c r="AM7245" s="77">
        <f>IF(AND(K7245&gt;Variables!$G$10,K7245&lt;Variables!$G$11),0,1)</f>
        <v>1</v>
      </c>
      <c r="AN7245" s="77">
        <f>IF(H7245&lt;Variables!$G$13,1,0)</f>
        <v>0</v>
      </c>
      <c r="AO7245" s="77">
        <f>IF(R7245&lt;Variables!$G$12,0,1)</f>
        <v>0</v>
      </c>
      <c r="AP7245" s="78">
        <f t="shared" si="229"/>
        <v>0</v>
      </c>
      <c r="AQ7245" s="77">
        <f>IF(V7245&lt;Variables!$G$15,1,0)</f>
        <v>1</v>
      </c>
      <c r="AR7245" s="77">
        <v>0</v>
      </c>
      <c r="AS7245" s="77">
        <v>0</v>
      </c>
      <c r="AT7245" s="77">
        <v>0</v>
      </c>
      <c r="AU7245" s="77">
        <v>0</v>
      </c>
      <c r="BA7245" s="77">
        <v>0</v>
      </c>
    </row>
    <row r="7246" spans="3:53" x14ac:dyDescent="0.25">
      <c r="C7246" s="77" t="s">
        <v>812</v>
      </c>
      <c r="D7246" s="77" t="s">
        <v>507</v>
      </c>
      <c r="E7246" s="77">
        <v>26.45</v>
      </c>
      <c r="F7246" s="77">
        <v>9.68</v>
      </c>
      <c r="G7246" s="77">
        <v>8.8699999999999992</v>
      </c>
      <c r="H7246" s="77">
        <v>3900</v>
      </c>
      <c r="I7246" s="77">
        <v>240.49100000000001</v>
      </c>
      <c r="J7246" s="77" t="s">
        <v>75</v>
      </c>
      <c r="K7246" s="77">
        <v>55.31</v>
      </c>
      <c r="L7246" s="77">
        <v>26.294640000000001</v>
      </c>
      <c r="M7246" s="77">
        <v>0.32462889775252413</v>
      </c>
      <c r="N7246" s="77">
        <v>26.284625999999999</v>
      </c>
      <c r="O7246" s="77">
        <v>0.36285089238096679</v>
      </c>
      <c r="P7246" s="77">
        <v>8159000.0000000009</v>
      </c>
      <c r="Q7246" s="77">
        <v>9769000</v>
      </c>
      <c r="R7246" s="77">
        <v>0.84</v>
      </c>
      <c r="S7246" s="77">
        <v>1786.4670000000001</v>
      </c>
      <c r="T7246" s="77">
        <v>7.9960000000000004</v>
      </c>
      <c r="U7246" s="77">
        <v>719.97599999999989</v>
      </c>
      <c r="V7246" s="77">
        <v>2.408592973615308</v>
      </c>
      <c r="AC7246" s="77">
        <v>26.84</v>
      </c>
      <c r="AD7246" s="77">
        <v>26.360099999999999</v>
      </c>
      <c r="AH7246" s="77">
        <f>IF(AND(M7246&lt;Variables!$G$6,M7246&gt;Variables!$G$5),0,1)</f>
        <v>1</v>
      </c>
      <c r="AI7246" s="77">
        <f t="shared" si="228"/>
        <v>0</v>
      </c>
      <c r="AJ7246" s="77">
        <f>IF(I7246&gt;Variables!$G$7,0,1)</f>
        <v>0</v>
      </c>
      <c r="AK7246" s="77">
        <f>IF(F7246&gt;Variables!$G$8,0,1)</f>
        <v>0</v>
      </c>
      <c r="AL7246" s="77">
        <f>IF(G7246&gt;Variables!$G$9,0,1)</f>
        <v>1</v>
      </c>
      <c r="AM7246" s="77">
        <f>IF(AND(K7246&gt;Variables!$G$10,K7246&lt;Variables!$G$11),0,1)</f>
        <v>1</v>
      </c>
      <c r="AN7246" s="77">
        <f>IF(H7246&lt;Variables!$G$13,1,0)</f>
        <v>0</v>
      </c>
      <c r="AO7246" s="77">
        <f>IF(R7246&lt;Variables!$G$12,0,1)</f>
        <v>0</v>
      </c>
      <c r="AP7246" s="78">
        <f t="shared" si="229"/>
        <v>1</v>
      </c>
      <c r="AQ7246" s="77">
        <f>IF(V7246&lt;Variables!$G$15,1,0)</f>
        <v>1</v>
      </c>
      <c r="AR7246" s="77">
        <v>0</v>
      </c>
      <c r="AS7246" s="77">
        <v>1</v>
      </c>
      <c r="AT7246" s="77">
        <v>0</v>
      </c>
      <c r="AU7246" s="77">
        <v>0</v>
      </c>
      <c r="BA7246" s="77">
        <v>0.88</v>
      </c>
    </row>
    <row r="7247" spans="3:53" x14ac:dyDescent="0.25">
      <c r="C7247" s="77" t="s">
        <v>812</v>
      </c>
      <c r="D7247" s="77" t="s">
        <v>573</v>
      </c>
      <c r="E7247" s="77">
        <v>0.9</v>
      </c>
      <c r="F7247" s="77">
        <v>17585.18</v>
      </c>
      <c r="G7247" s="77">
        <v>15.18</v>
      </c>
      <c r="H7247" s="77">
        <v>-99999</v>
      </c>
      <c r="I7247" s="77">
        <v>-2.2149999999999999</v>
      </c>
      <c r="J7247" s="77" t="s">
        <v>75</v>
      </c>
      <c r="K7247" s="77">
        <v>-99999</v>
      </c>
      <c r="L7247" s="77">
        <v>1.0475000000000001</v>
      </c>
      <c r="M7247" s="77">
        <v>5.0119331742243416</v>
      </c>
      <c r="N7247" s="77">
        <v>1.0475000000000001</v>
      </c>
      <c r="O7247" s="77">
        <v>5.0119331742243416</v>
      </c>
      <c r="P7247" s="77">
        <v>18001</v>
      </c>
      <c r="Q7247" s="77">
        <v>3239</v>
      </c>
      <c r="R7247" s="77">
        <v>5.56</v>
      </c>
      <c r="S7247" s="77">
        <v>1786.4670000000001</v>
      </c>
      <c r="T7247" s="77">
        <v>7.9960000000000004</v>
      </c>
      <c r="U7247" s="77">
        <v>719.97599999999989</v>
      </c>
      <c r="V7247" s="77">
        <v>-99999</v>
      </c>
      <c r="AC7247" s="77">
        <v>1.1000000000000001</v>
      </c>
      <c r="AD7247" s="77">
        <v>0.9</v>
      </c>
      <c r="AH7247" s="77">
        <f>IF(AND(M7247&lt;Variables!$G$6,M7247&gt;Variables!$G$5),0,1)</f>
        <v>1</v>
      </c>
      <c r="AI7247" s="77">
        <f t="shared" si="228"/>
        <v>1</v>
      </c>
      <c r="AJ7247" s="77">
        <f>IF(I7247&gt;Variables!$G$7,0,1)</f>
        <v>1</v>
      </c>
      <c r="AK7247" s="77">
        <f>IF(F7247&gt;Variables!$G$8,0,1)</f>
        <v>0</v>
      </c>
      <c r="AL7247" s="77">
        <f>IF(G7247&gt;Variables!$G$9,0,1)</f>
        <v>0</v>
      </c>
      <c r="AM7247" s="77">
        <f>IF(AND(K7247&gt;Variables!$G$10,K7247&lt;Variables!$G$11),0,1)</f>
        <v>1</v>
      </c>
      <c r="AN7247" s="77">
        <f>IF(H7247&lt;Variables!$G$13,1,0)</f>
        <v>1</v>
      </c>
      <c r="AO7247" s="77">
        <f>IF(R7247&lt;Variables!$G$12,0,1)</f>
        <v>1</v>
      </c>
      <c r="AP7247" s="78">
        <f t="shared" si="229"/>
        <v>1</v>
      </c>
      <c r="AQ7247" s="77">
        <f>IF(V7247&lt;Variables!$G$15,1,0)</f>
        <v>1</v>
      </c>
      <c r="AR7247" s="77">
        <v>1</v>
      </c>
      <c r="AS7247" s="77">
        <v>0</v>
      </c>
      <c r="AT7247" s="77">
        <v>0</v>
      </c>
      <c r="AU7247" s="77">
        <v>0</v>
      </c>
      <c r="BA7247" s="77">
        <v>2</v>
      </c>
    </row>
    <row r="7248" spans="3:53" x14ac:dyDescent="0.25">
      <c r="C7248" s="77" t="s">
        <v>812</v>
      </c>
      <c r="D7248" s="77" t="s">
        <v>799</v>
      </c>
      <c r="E7248" s="77">
        <v>0.49</v>
      </c>
      <c r="F7248" s="77">
        <v>7.31</v>
      </c>
      <c r="G7248" s="77">
        <v>6.14</v>
      </c>
      <c r="H7248" s="77">
        <v>-99999</v>
      </c>
      <c r="I7248" s="77">
        <v>26.661999999999999</v>
      </c>
      <c r="J7248" s="77" t="s">
        <v>74</v>
      </c>
      <c r="K7248" s="77">
        <v>67.53</v>
      </c>
      <c r="L7248" s="77">
        <v>-99999</v>
      </c>
      <c r="M7248" s="77">
        <v>-99999</v>
      </c>
      <c r="N7248" s="77">
        <v>-99999</v>
      </c>
      <c r="O7248" s="77">
        <v>-99999</v>
      </c>
      <c r="P7248" s="77">
        <v>20173</v>
      </c>
      <c r="Q7248" s="77">
        <v>84657</v>
      </c>
      <c r="R7248" s="77">
        <v>0.24</v>
      </c>
      <c r="S7248" s="77">
        <v>1786.4670000000001</v>
      </c>
      <c r="T7248" s="77">
        <v>7.9960000000000004</v>
      </c>
      <c r="U7248" s="77">
        <v>719.97599999999989</v>
      </c>
      <c r="V7248" s="77">
        <v>-99999</v>
      </c>
      <c r="AC7248" s="77">
        <v>0.48849999999999999</v>
      </c>
      <c r="AD7248" s="77">
        <v>0.47649999999999998</v>
      </c>
      <c r="AH7248" s="77">
        <f>IF(AND(M7248&lt;Variables!$G$6,M7248&gt;Variables!$G$5),0,1)</f>
        <v>1</v>
      </c>
      <c r="AI7248" s="77">
        <f t="shared" si="228"/>
        <v>1</v>
      </c>
      <c r="AJ7248" s="77">
        <f>IF(I7248&gt;Variables!$G$7,0,1)</f>
        <v>1</v>
      </c>
      <c r="AK7248" s="77">
        <f>IF(F7248&gt;Variables!$G$8,0,1)</f>
        <v>1</v>
      </c>
      <c r="AL7248" s="77">
        <f>IF(G7248&gt;Variables!$G$9,0,1)</f>
        <v>1</v>
      </c>
      <c r="AM7248" s="77">
        <f>IF(AND(K7248&gt;Variables!$G$10,K7248&lt;Variables!$G$11),0,1)</f>
        <v>0</v>
      </c>
      <c r="AN7248" s="77">
        <f>IF(H7248&lt;Variables!$G$13,1,0)</f>
        <v>1</v>
      </c>
      <c r="AO7248" s="77">
        <f>IF(R7248&lt;Variables!$G$12,0,1)</f>
        <v>0</v>
      </c>
      <c r="AP7248" s="78">
        <f t="shared" si="229"/>
        <v>0</v>
      </c>
      <c r="AQ7248" s="77">
        <f>IF(V7248&lt;Variables!$G$15,1,0)</f>
        <v>1</v>
      </c>
      <c r="AR7248" s="77">
        <v>0</v>
      </c>
      <c r="AS7248" s="77">
        <v>0</v>
      </c>
      <c r="AT7248" s="77">
        <v>1</v>
      </c>
      <c r="AU7248" s="77">
        <v>0</v>
      </c>
      <c r="BA7248" s="77">
        <v>-2.25</v>
      </c>
    </row>
    <row r="7249" spans="3:53" x14ac:dyDescent="0.25">
      <c r="C7249" s="77" t="s">
        <v>812</v>
      </c>
      <c r="D7249" s="77" t="s">
        <v>805</v>
      </c>
      <c r="E7249" s="77">
        <v>19.579999999999998</v>
      </c>
      <c r="F7249" s="77">
        <v>29.4</v>
      </c>
      <c r="G7249" s="77">
        <v>-99999</v>
      </c>
      <c r="H7249" s="77">
        <v>-99999</v>
      </c>
      <c r="I7249" s="77">
        <v>-99999</v>
      </c>
      <c r="J7249" s="77" t="s">
        <v>75</v>
      </c>
      <c r="K7249" s="77">
        <v>-99999</v>
      </c>
      <c r="L7249" s="77">
        <v>19.4405</v>
      </c>
      <c r="M7249" s="77">
        <v>-514484.91808338248</v>
      </c>
      <c r="N7249" s="77">
        <v>19.462228</v>
      </c>
      <c r="O7249" s="77">
        <v>-513910.64901716303</v>
      </c>
      <c r="P7249" s="77">
        <v>4100000</v>
      </c>
      <c r="S7249" s="77">
        <v>1786.4670000000001</v>
      </c>
      <c r="T7249" s="77">
        <v>7.9960000000000004</v>
      </c>
      <c r="U7249" s="77">
        <v>719.97599999999989</v>
      </c>
      <c r="V7249" s="77">
        <v>-99999</v>
      </c>
      <c r="AC7249" s="77">
        <v>20.5</v>
      </c>
      <c r="AD7249" s="77">
        <v>18.760000000000002</v>
      </c>
      <c r="AH7249" s="77">
        <f>IF(AND(M7249&lt;Variables!$G$6,M7249&gt;Variables!$G$5),0,1)</f>
        <v>1</v>
      </c>
      <c r="AI7249" s="77">
        <f t="shared" si="228"/>
        <v>1</v>
      </c>
      <c r="AJ7249" s="77">
        <f>IF(I7249&gt;Variables!$G$7,0,1)</f>
        <v>1</v>
      </c>
      <c r="AK7249" s="77">
        <f>IF(F7249&gt;Variables!$G$8,0,1)</f>
        <v>0</v>
      </c>
      <c r="AL7249" s="77">
        <f>IF(G7249&gt;Variables!$G$9,0,1)</f>
        <v>1</v>
      </c>
      <c r="AM7249" s="77">
        <f>IF(AND(K7249&gt;Variables!$G$10,K7249&lt;Variables!$G$11),0,1)</f>
        <v>1</v>
      </c>
      <c r="AN7249" s="77">
        <f>IF(H7249&lt;Variables!$G$13,1,0)</f>
        <v>1</v>
      </c>
      <c r="AO7249" s="77">
        <f>IF(R7249&lt;Variables!$G$12,0,1)</f>
        <v>0</v>
      </c>
      <c r="AP7249" s="78">
        <f t="shared" si="229"/>
        <v>1</v>
      </c>
      <c r="AQ7249" s="77">
        <f>IF(V7249&lt;Variables!$G$15,1,0)</f>
        <v>1</v>
      </c>
      <c r="AR7249" s="77">
        <v>0</v>
      </c>
      <c r="AS7249" s="77">
        <v>0</v>
      </c>
      <c r="AT7249" s="77">
        <v>1</v>
      </c>
      <c r="AU7249" s="77">
        <v>0</v>
      </c>
      <c r="BA7249" s="77">
        <v>-2.25</v>
      </c>
    </row>
    <row r="7250" spans="3:53" x14ac:dyDescent="0.25">
      <c r="C7250" s="77" t="s">
        <v>812</v>
      </c>
      <c r="D7250" s="77" t="s">
        <v>752</v>
      </c>
      <c r="E7250" s="77">
        <v>0.22</v>
      </c>
      <c r="F7250" s="77">
        <v>12.39</v>
      </c>
      <c r="G7250" s="77">
        <v>-8.33</v>
      </c>
      <c r="H7250" s="77">
        <v>-99999</v>
      </c>
      <c r="I7250" s="77">
        <v>39146.135999999999</v>
      </c>
      <c r="J7250" s="77" t="s">
        <v>75</v>
      </c>
      <c r="L7250" s="77">
        <v>0.22</v>
      </c>
      <c r="M7250" s="77">
        <v>0</v>
      </c>
      <c r="N7250" s="77">
        <v>0.22</v>
      </c>
      <c r="O7250" s="77">
        <v>0</v>
      </c>
      <c r="P7250" s="77">
        <v>35038</v>
      </c>
      <c r="Q7250" s="77">
        <v>20414</v>
      </c>
      <c r="R7250" s="77">
        <v>1.72</v>
      </c>
      <c r="S7250" s="77">
        <v>1786.4670000000001</v>
      </c>
      <c r="T7250" s="77">
        <v>7.9960000000000004</v>
      </c>
      <c r="U7250" s="77">
        <v>719.97599999999989</v>
      </c>
      <c r="AC7250" s="77">
        <v>0.22</v>
      </c>
      <c r="AD7250" s="77">
        <v>0.2</v>
      </c>
      <c r="AH7250" s="77">
        <f>IF(AND(M7250&lt;Variables!$G$6,M7250&gt;Variables!$G$5),0,1)</f>
        <v>1</v>
      </c>
      <c r="AI7250" s="77">
        <f t="shared" si="228"/>
        <v>1</v>
      </c>
      <c r="AJ7250" s="77">
        <f>IF(I7250&gt;Variables!$G$7,0,1)</f>
        <v>0</v>
      </c>
      <c r="AK7250" s="77">
        <f>IF(F7250&gt;Variables!$G$8,0,1)</f>
        <v>0</v>
      </c>
      <c r="AL7250" s="77">
        <f>IF(G7250&gt;Variables!$G$9,0,1)</f>
        <v>1</v>
      </c>
      <c r="AM7250" s="77">
        <f>IF(AND(K7250&gt;Variables!$G$10,K7250&lt;Variables!$G$11),0,1)</f>
        <v>1</v>
      </c>
      <c r="AN7250" s="77">
        <f>IF(H7250&lt;Variables!$G$13,1,0)</f>
        <v>1</v>
      </c>
      <c r="AO7250" s="77">
        <f>IF(R7250&lt;Variables!$G$12,0,1)</f>
        <v>0</v>
      </c>
      <c r="AP7250" s="78">
        <f t="shared" si="229"/>
        <v>1</v>
      </c>
      <c r="AQ7250" s="77">
        <f>IF(V7250&lt;Variables!$G$15,1,0)</f>
        <v>1</v>
      </c>
      <c r="AR7250" s="77">
        <v>0</v>
      </c>
      <c r="AS7250" s="77">
        <v>0</v>
      </c>
      <c r="AT7250" s="77">
        <v>1</v>
      </c>
      <c r="AU7250" s="77">
        <v>0</v>
      </c>
      <c r="BA7250" s="77">
        <v>-2.25</v>
      </c>
    </row>
    <row r="7251" spans="3:53" x14ac:dyDescent="0.25">
      <c r="C7251" s="77" t="s">
        <v>812</v>
      </c>
      <c r="D7251" s="77" t="s">
        <v>488</v>
      </c>
      <c r="E7251" s="77">
        <v>6.35</v>
      </c>
      <c r="F7251" s="77">
        <v>42.32</v>
      </c>
      <c r="G7251" s="77">
        <v>-12.34</v>
      </c>
      <c r="H7251" s="77">
        <v>125.36</v>
      </c>
      <c r="I7251" s="77">
        <v>13.15</v>
      </c>
      <c r="J7251" s="77" t="s">
        <v>75</v>
      </c>
      <c r="K7251" s="77">
        <v>34.340000000000003</v>
      </c>
      <c r="L7251" s="77">
        <v>6.3783000000000003</v>
      </c>
      <c r="M7251" s="77">
        <v>-0.91403665553517421</v>
      </c>
      <c r="N7251" s="77">
        <v>6.5577880000000004</v>
      </c>
      <c r="O7251" s="77">
        <v>-3.6260397560884741</v>
      </c>
      <c r="P7251" s="77">
        <v>144650000</v>
      </c>
      <c r="Q7251" s="77">
        <v>525460</v>
      </c>
      <c r="R7251" s="77">
        <v>275.27999999999997</v>
      </c>
      <c r="S7251" s="77">
        <v>1786.4670000000001</v>
      </c>
      <c r="T7251" s="77">
        <v>7.9960000000000004</v>
      </c>
      <c r="U7251" s="77">
        <v>719.97599999999989</v>
      </c>
      <c r="V7251" s="77">
        <v>2.187189058137748</v>
      </c>
      <c r="AC7251" s="77">
        <v>6.6</v>
      </c>
      <c r="AD7251" s="77">
        <v>6.1517999999999997</v>
      </c>
      <c r="AH7251" s="77">
        <f>IF(AND(M7251&lt;Variables!$G$6,M7251&gt;Variables!$G$5),0,1)</f>
        <v>1</v>
      </c>
      <c r="AI7251" s="77">
        <f t="shared" si="228"/>
        <v>1</v>
      </c>
      <c r="AJ7251" s="77">
        <f>IF(I7251&gt;Variables!$G$7,0,1)</f>
        <v>1</v>
      </c>
      <c r="AK7251" s="77">
        <f>IF(F7251&gt;Variables!$G$8,0,1)</f>
        <v>0</v>
      </c>
      <c r="AL7251" s="77">
        <f>IF(G7251&gt;Variables!$G$9,0,1)</f>
        <v>1</v>
      </c>
      <c r="AM7251" s="77">
        <f>IF(AND(K7251&gt;Variables!$G$10,K7251&lt;Variables!$G$11),0,1)</f>
        <v>1</v>
      </c>
      <c r="AN7251" s="77">
        <f>IF(H7251&lt;Variables!$G$13,1,0)</f>
        <v>1</v>
      </c>
      <c r="AO7251" s="77">
        <f>IF(R7251&lt;Variables!$G$12,0,1)</f>
        <v>1</v>
      </c>
      <c r="AP7251" s="78">
        <f t="shared" si="229"/>
        <v>1</v>
      </c>
      <c r="AQ7251" s="77">
        <f>IF(V7251&lt;Variables!$G$15,1,0)</f>
        <v>1</v>
      </c>
      <c r="AR7251" s="77">
        <v>1</v>
      </c>
      <c r="AS7251" s="77">
        <v>0</v>
      </c>
      <c r="AT7251" s="77">
        <v>0</v>
      </c>
      <c r="AU7251" s="77">
        <v>0</v>
      </c>
      <c r="BA7251" s="77">
        <v>2</v>
      </c>
    </row>
    <row r="7252" spans="3:53" x14ac:dyDescent="0.25">
      <c r="C7252" s="77" t="s">
        <v>812</v>
      </c>
      <c r="D7252" s="77" t="s">
        <v>802</v>
      </c>
      <c r="E7252" s="77">
        <v>14.69</v>
      </c>
      <c r="F7252" s="77">
        <v>7.93</v>
      </c>
      <c r="G7252" s="77">
        <v>0.9</v>
      </c>
      <c r="H7252" s="77">
        <v>-99999</v>
      </c>
      <c r="I7252" s="77">
        <v>16.914999999999999</v>
      </c>
      <c r="J7252" s="77" t="s">
        <v>74</v>
      </c>
      <c r="K7252" s="77">
        <v>57.04</v>
      </c>
      <c r="L7252" s="77">
        <v>-99999</v>
      </c>
      <c r="M7252" s="77">
        <v>-99999</v>
      </c>
      <c r="N7252" s="77">
        <v>14.57</v>
      </c>
      <c r="O7252" s="77">
        <v>0</v>
      </c>
      <c r="P7252" s="77">
        <v>15416</v>
      </c>
      <c r="Q7252" s="77">
        <v>28687</v>
      </c>
      <c r="R7252" s="77">
        <v>0.54</v>
      </c>
      <c r="S7252" s="77">
        <v>1786.4670000000001</v>
      </c>
      <c r="T7252" s="77">
        <v>7.9960000000000004</v>
      </c>
      <c r="U7252" s="77">
        <v>719.97599999999989</v>
      </c>
      <c r="V7252" s="77">
        <v>-99999</v>
      </c>
      <c r="AC7252" s="77">
        <v>14.7</v>
      </c>
      <c r="AD7252" s="77">
        <v>14.61</v>
      </c>
      <c r="AH7252" s="77">
        <f>IF(AND(M7252&lt;Variables!$G$6,M7252&gt;Variables!$G$5),0,1)</f>
        <v>1</v>
      </c>
      <c r="AI7252" s="77">
        <f t="shared" si="228"/>
        <v>1</v>
      </c>
      <c r="AJ7252" s="77">
        <f>IF(I7252&gt;Variables!$G$7,0,1)</f>
        <v>1</v>
      </c>
      <c r="AK7252" s="77">
        <f>IF(F7252&gt;Variables!$G$8,0,1)</f>
        <v>1</v>
      </c>
      <c r="AL7252" s="77">
        <f>IF(G7252&gt;Variables!$G$9,0,1)</f>
        <v>1</v>
      </c>
      <c r="AM7252" s="77">
        <f>IF(AND(K7252&gt;Variables!$G$10,K7252&lt;Variables!$G$11),0,1)</f>
        <v>1</v>
      </c>
      <c r="AN7252" s="77">
        <f>IF(H7252&lt;Variables!$G$13,1,0)</f>
        <v>1</v>
      </c>
      <c r="AO7252" s="77">
        <f>IF(R7252&lt;Variables!$G$12,0,1)</f>
        <v>0</v>
      </c>
      <c r="AP7252" s="78">
        <f t="shared" si="229"/>
        <v>0</v>
      </c>
      <c r="AQ7252" s="77">
        <f>IF(V7252&lt;Variables!$G$15,1,0)</f>
        <v>1</v>
      </c>
      <c r="AR7252" s="77">
        <v>0</v>
      </c>
      <c r="AS7252" s="77">
        <v>0</v>
      </c>
      <c r="AT7252" s="77">
        <v>0</v>
      </c>
      <c r="AU7252" s="77">
        <v>0</v>
      </c>
      <c r="BA7252" s="77">
        <v>0</v>
      </c>
    </row>
    <row r="7253" spans="3:53" x14ac:dyDescent="0.25">
      <c r="C7253" s="77" t="s">
        <v>812</v>
      </c>
      <c r="D7253" s="77" t="s">
        <v>519</v>
      </c>
      <c r="E7253" s="77">
        <v>16.11</v>
      </c>
      <c r="F7253" s="77">
        <v>8.76</v>
      </c>
      <c r="G7253" s="77">
        <v>6.14</v>
      </c>
      <c r="H7253" s="77">
        <v>3840</v>
      </c>
      <c r="I7253" s="77">
        <v>771.73599999999999</v>
      </c>
      <c r="J7253" s="77" t="s">
        <v>74</v>
      </c>
      <c r="K7253" s="77">
        <v>38.72</v>
      </c>
      <c r="L7253" s="77">
        <v>16.0806</v>
      </c>
      <c r="M7253" s="77">
        <v>-6.5917938385362571E-2</v>
      </c>
      <c r="N7253" s="77">
        <v>16.149784</v>
      </c>
      <c r="O7253" s="77">
        <v>-0.49402518324703337</v>
      </c>
      <c r="P7253" s="77">
        <v>2448000</v>
      </c>
      <c r="Q7253" s="77">
        <v>5058000</v>
      </c>
      <c r="R7253" s="77">
        <v>0.48</v>
      </c>
      <c r="S7253" s="77">
        <v>1786.4670000000001</v>
      </c>
      <c r="T7253" s="77">
        <v>7.9960000000000004</v>
      </c>
      <c r="U7253" s="77">
        <v>719.97599999999989</v>
      </c>
      <c r="V7253" s="77">
        <v>2.2497056814496972</v>
      </c>
      <c r="AC7253" s="77">
        <v>16.2</v>
      </c>
      <c r="AD7253" s="77">
        <v>15.72</v>
      </c>
      <c r="AH7253" s="77">
        <f>IF(AND(M7253&lt;Variables!$G$6,M7253&gt;Variables!$G$5),0,1)</f>
        <v>1</v>
      </c>
      <c r="AI7253" s="77">
        <f t="shared" si="228"/>
        <v>1</v>
      </c>
      <c r="AJ7253" s="77">
        <f>IF(I7253&gt;Variables!$G$7,0,1)</f>
        <v>0</v>
      </c>
      <c r="AK7253" s="77">
        <f>IF(F7253&gt;Variables!$G$8,0,1)</f>
        <v>1</v>
      </c>
      <c r="AL7253" s="77">
        <f>IF(G7253&gt;Variables!$G$9,0,1)</f>
        <v>1</v>
      </c>
      <c r="AM7253" s="77">
        <f>IF(AND(K7253&gt;Variables!$G$10,K7253&lt;Variables!$G$11),0,1)</f>
        <v>1</v>
      </c>
      <c r="AN7253" s="77">
        <f>IF(H7253&lt;Variables!$G$13,1,0)</f>
        <v>0</v>
      </c>
      <c r="AO7253" s="77">
        <f>IF(R7253&lt;Variables!$G$12,0,1)</f>
        <v>0</v>
      </c>
      <c r="AP7253" s="78">
        <f t="shared" si="229"/>
        <v>0</v>
      </c>
      <c r="AQ7253" s="77">
        <f>IF(V7253&lt;Variables!$G$15,1,0)</f>
        <v>1</v>
      </c>
      <c r="AR7253" s="77">
        <v>0</v>
      </c>
      <c r="AS7253" s="77">
        <v>0</v>
      </c>
      <c r="AT7253" s="77">
        <v>0</v>
      </c>
      <c r="AU7253" s="77">
        <v>1</v>
      </c>
      <c r="BA7253" s="77">
        <v>-0.56000000000000005</v>
      </c>
    </row>
    <row r="7254" spans="3:53" x14ac:dyDescent="0.25">
      <c r="C7254" s="77" t="s">
        <v>812</v>
      </c>
      <c r="D7254" s="77" t="s">
        <v>497</v>
      </c>
      <c r="E7254" s="77">
        <v>5.0599999999999996</v>
      </c>
      <c r="F7254" s="77">
        <v>24.51</v>
      </c>
      <c r="G7254" s="77">
        <v>18.79</v>
      </c>
      <c r="H7254" s="77">
        <v>41.09</v>
      </c>
      <c r="I7254" s="77">
        <v>-15.295</v>
      </c>
      <c r="J7254" s="77" t="s">
        <v>74</v>
      </c>
      <c r="K7254" s="77">
        <v>57</v>
      </c>
      <c r="L7254" s="77">
        <v>5.0247473684210533</v>
      </c>
      <c r="M7254" s="77">
        <v>0.47470310107237162</v>
      </c>
      <c r="N7254" s="77">
        <v>4.9554081632653064</v>
      </c>
      <c r="O7254" s="77">
        <v>1.880608693861602</v>
      </c>
      <c r="P7254" s="77">
        <v>4750000</v>
      </c>
      <c r="Q7254" s="77">
        <v>49940</v>
      </c>
      <c r="R7254" s="77">
        <v>95.11</v>
      </c>
      <c r="S7254" s="77">
        <v>1786.4670000000001</v>
      </c>
      <c r="T7254" s="77">
        <v>7.9960000000000004</v>
      </c>
      <c r="U7254" s="77">
        <v>719.97599999999989</v>
      </c>
      <c r="V7254" s="77">
        <v>2.4175811214808389</v>
      </c>
      <c r="AC7254" s="77">
        <v>5.39</v>
      </c>
      <c r="AD7254" s="77">
        <v>4.93</v>
      </c>
      <c r="AH7254" s="77">
        <f>IF(AND(M7254&lt;Variables!$G$6,M7254&gt;Variables!$G$5),0,1)</f>
        <v>1</v>
      </c>
      <c r="AI7254" s="77">
        <f t="shared" si="228"/>
        <v>0</v>
      </c>
      <c r="AJ7254" s="77">
        <f>IF(I7254&gt;Variables!$G$7,0,1)</f>
        <v>1</v>
      </c>
      <c r="AK7254" s="77">
        <f>IF(F7254&gt;Variables!$G$8,0,1)</f>
        <v>0</v>
      </c>
      <c r="AL7254" s="77">
        <f>IF(G7254&gt;Variables!$G$9,0,1)</f>
        <v>0</v>
      </c>
      <c r="AM7254" s="77">
        <f>IF(AND(K7254&gt;Variables!$G$10,K7254&lt;Variables!$G$11),0,1)</f>
        <v>1</v>
      </c>
      <c r="AN7254" s="77">
        <f>IF(H7254&lt;Variables!$G$13,1,0)</f>
        <v>1</v>
      </c>
      <c r="AO7254" s="77">
        <f>IF(R7254&lt;Variables!$G$12,0,1)</f>
        <v>1</v>
      </c>
      <c r="AP7254" s="78">
        <f t="shared" si="229"/>
        <v>0</v>
      </c>
      <c r="AQ7254" s="77">
        <f>IF(V7254&lt;Variables!$G$15,1,0)</f>
        <v>1</v>
      </c>
      <c r="AR7254" s="77">
        <v>0</v>
      </c>
      <c r="AS7254" s="77">
        <v>0</v>
      </c>
      <c r="AT7254" s="77">
        <v>1</v>
      </c>
      <c r="AU7254" s="77">
        <v>0</v>
      </c>
      <c r="BA7254" s="77">
        <v>-2.25</v>
      </c>
    </row>
    <row r="7255" spans="3:53" x14ac:dyDescent="0.25">
      <c r="C7255" s="77" t="s">
        <v>812</v>
      </c>
      <c r="D7255" s="77" t="s">
        <v>502</v>
      </c>
      <c r="E7255" s="77">
        <v>15.78</v>
      </c>
      <c r="F7255" s="77">
        <v>19.11</v>
      </c>
      <c r="G7255" s="77">
        <v>13.99</v>
      </c>
      <c r="H7255" s="77">
        <v>512.29999999999995</v>
      </c>
      <c r="I7255" s="77">
        <v>293.59199999999998</v>
      </c>
      <c r="J7255" s="77" t="s">
        <v>75</v>
      </c>
      <c r="K7255" s="77">
        <v>44.16</v>
      </c>
      <c r="L7255" s="77">
        <v>15.798215000000001</v>
      </c>
      <c r="M7255" s="77">
        <v>-0.43178928758722801</v>
      </c>
      <c r="N7255" s="77">
        <v>15.927882</v>
      </c>
      <c r="O7255" s="77">
        <v>-1.242362292739235</v>
      </c>
      <c r="P7255" s="77">
        <v>7480000</v>
      </c>
      <c r="Q7255" s="77">
        <v>311380</v>
      </c>
      <c r="R7255" s="77">
        <v>24.02</v>
      </c>
      <c r="S7255" s="77">
        <v>1786.4670000000001</v>
      </c>
      <c r="T7255" s="77">
        <v>7.9960000000000004</v>
      </c>
      <c r="U7255" s="77">
        <v>719.97599999999989</v>
      </c>
      <c r="V7255" s="77">
        <v>2.3104415978959651</v>
      </c>
      <c r="AC7255" s="77">
        <v>16.61</v>
      </c>
      <c r="AD7255" s="77">
        <v>15.6252</v>
      </c>
      <c r="AH7255" s="77">
        <f>IF(AND(M7255&lt;Variables!$G$6,M7255&gt;Variables!$G$5),0,1)</f>
        <v>1</v>
      </c>
      <c r="AI7255" s="77">
        <f t="shared" si="228"/>
        <v>1</v>
      </c>
      <c r="AJ7255" s="77">
        <f>IF(I7255&gt;Variables!$G$7,0,1)</f>
        <v>0</v>
      </c>
      <c r="AK7255" s="77">
        <f>IF(F7255&gt;Variables!$G$8,0,1)</f>
        <v>0</v>
      </c>
      <c r="AL7255" s="77">
        <f>IF(G7255&gt;Variables!$G$9,0,1)</f>
        <v>0</v>
      </c>
      <c r="AM7255" s="77">
        <f>IF(AND(K7255&gt;Variables!$G$10,K7255&lt;Variables!$G$11),0,1)</f>
        <v>1</v>
      </c>
      <c r="AN7255" s="77">
        <f>IF(H7255&lt;Variables!$G$13,1,0)</f>
        <v>1</v>
      </c>
      <c r="AO7255" s="77">
        <f>IF(R7255&lt;Variables!$G$12,0,1)</f>
        <v>1</v>
      </c>
      <c r="AP7255" s="78">
        <f t="shared" si="229"/>
        <v>1</v>
      </c>
      <c r="AQ7255" s="77">
        <f>IF(V7255&lt;Variables!$G$15,1,0)</f>
        <v>1</v>
      </c>
      <c r="AR7255" s="77">
        <v>1</v>
      </c>
      <c r="AS7255" s="77">
        <v>0</v>
      </c>
      <c r="AT7255" s="77">
        <v>0</v>
      </c>
      <c r="AU7255" s="77">
        <v>0</v>
      </c>
      <c r="BA7255" s="77">
        <v>2</v>
      </c>
    </row>
    <row r="7256" spans="3:53" x14ac:dyDescent="0.25">
      <c r="C7256" s="77" t="s">
        <v>812</v>
      </c>
      <c r="D7256" s="77" t="s">
        <v>160</v>
      </c>
      <c r="E7256" s="77">
        <v>25.32</v>
      </c>
      <c r="F7256" s="77">
        <v>7.77</v>
      </c>
      <c r="G7256" s="77">
        <v>6.7</v>
      </c>
      <c r="H7256" s="77">
        <v>2730</v>
      </c>
      <c r="I7256" s="77">
        <v>-18.72</v>
      </c>
      <c r="J7256" s="77" t="s">
        <v>75</v>
      </c>
      <c r="K7256" s="77">
        <v>67.709999999999994</v>
      </c>
      <c r="L7256" s="77">
        <v>25.001059999999999</v>
      </c>
      <c r="M7256" s="77">
        <v>0.67573134899079956</v>
      </c>
      <c r="N7256" s="77">
        <v>24.876612000000009</v>
      </c>
      <c r="O7256" s="77">
        <v>1.1793728181313301</v>
      </c>
      <c r="P7256" s="77">
        <v>762355</v>
      </c>
      <c r="Q7256" s="77">
        <v>1571000</v>
      </c>
      <c r="R7256" s="77">
        <v>0.49</v>
      </c>
      <c r="S7256" s="77">
        <v>1786.4670000000001</v>
      </c>
      <c r="T7256" s="77">
        <v>7.9960000000000004</v>
      </c>
      <c r="U7256" s="77">
        <v>719.97599999999989</v>
      </c>
      <c r="V7256" s="77">
        <v>2.4983453049997091</v>
      </c>
      <c r="AC7256" s="77">
        <v>25.89</v>
      </c>
      <c r="AD7256" s="77">
        <v>24.88</v>
      </c>
      <c r="AH7256" s="77">
        <f>IF(AND(M7256&lt;Variables!$G$6,M7256&gt;Variables!$G$5),0,1)</f>
        <v>1</v>
      </c>
      <c r="AI7256" s="77">
        <f t="shared" si="228"/>
        <v>0</v>
      </c>
      <c r="AJ7256" s="77">
        <f>IF(I7256&gt;Variables!$G$7,0,1)</f>
        <v>1</v>
      </c>
      <c r="AK7256" s="77">
        <f>IF(F7256&gt;Variables!$G$8,0,1)</f>
        <v>1</v>
      </c>
      <c r="AL7256" s="77">
        <f>IF(G7256&gt;Variables!$G$9,0,1)</f>
        <v>1</v>
      </c>
      <c r="AM7256" s="77">
        <f>IF(AND(K7256&gt;Variables!$G$10,K7256&lt;Variables!$G$11),0,1)</f>
        <v>0</v>
      </c>
      <c r="AN7256" s="77">
        <f>IF(H7256&lt;Variables!$G$13,1,0)</f>
        <v>0</v>
      </c>
      <c r="AO7256" s="77">
        <f>IF(R7256&lt;Variables!$G$12,0,1)</f>
        <v>0</v>
      </c>
      <c r="AP7256" s="78">
        <f t="shared" si="229"/>
        <v>1</v>
      </c>
      <c r="AQ7256" s="77">
        <f>IF(V7256&lt;Variables!$G$15,1,0)</f>
        <v>1</v>
      </c>
      <c r="AR7256" s="77">
        <v>1</v>
      </c>
      <c r="AS7256" s="77">
        <v>0</v>
      </c>
      <c r="AT7256" s="77">
        <v>0</v>
      </c>
      <c r="AU7256" s="77">
        <v>0</v>
      </c>
      <c r="BA7256" s="77">
        <v>1.28</v>
      </c>
    </row>
    <row r="7257" spans="3:53" x14ac:dyDescent="0.25">
      <c r="C7257" s="77" t="s">
        <v>812</v>
      </c>
      <c r="D7257" s="77" t="s">
        <v>524</v>
      </c>
      <c r="E7257" s="77">
        <v>7.76</v>
      </c>
      <c r="F7257" s="77">
        <v>28.81</v>
      </c>
      <c r="G7257" s="77">
        <v>27.06</v>
      </c>
      <c r="H7257" s="77">
        <v>208.66</v>
      </c>
      <c r="I7257" s="77">
        <v>-8.7810000000000006</v>
      </c>
      <c r="J7257" s="77" t="s">
        <v>75</v>
      </c>
      <c r="K7257" s="77">
        <v>47.41</v>
      </c>
      <c r="L7257" s="77">
        <v>7.751949999999999</v>
      </c>
      <c r="M7257" s="77">
        <v>-0.17866472306966391</v>
      </c>
      <c r="N7257" s="77">
        <v>7.7869660000000014</v>
      </c>
      <c r="O7257" s="77">
        <v>-0.62753580791287877</v>
      </c>
      <c r="P7257" s="77">
        <v>113340000</v>
      </c>
      <c r="Q7257" s="77">
        <v>18770000</v>
      </c>
      <c r="R7257" s="77">
        <v>6.04</v>
      </c>
      <c r="S7257" s="77">
        <v>1786.4670000000001</v>
      </c>
      <c r="T7257" s="77">
        <v>7.9960000000000004</v>
      </c>
      <c r="U7257" s="77">
        <v>719.97599999999989</v>
      </c>
      <c r="V7257" s="77">
        <v>2.3434764849644281</v>
      </c>
      <c r="AC7257" s="77">
        <v>8.08</v>
      </c>
      <c r="AD7257" s="77">
        <v>7.22</v>
      </c>
      <c r="AH7257" s="77">
        <f>IF(AND(M7257&lt;Variables!$G$6,M7257&gt;Variables!$G$5),0,1)</f>
        <v>1</v>
      </c>
      <c r="AI7257" s="77">
        <f t="shared" si="228"/>
        <v>1</v>
      </c>
      <c r="AJ7257" s="77">
        <f>IF(I7257&gt;Variables!$G$7,0,1)</f>
        <v>1</v>
      </c>
      <c r="AK7257" s="77">
        <f>IF(F7257&gt;Variables!$G$8,0,1)</f>
        <v>0</v>
      </c>
      <c r="AL7257" s="77">
        <f>IF(G7257&gt;Variables!$G$9,0,1)</f>
        <v>0</v>
      </c>
      <c r="AM7257" s="77">
        <f>IF(AND(K7257&gt;Variables!$G$10,K7257&lt;Variables!$G$11),0,1)</f>
        <v>1</v>
      </c>
      <c r="AN7257" s="77">
        <f>IF(H7257&lt;Variables!$G$13,1,0)</f>
        <v>1</v>
      </c>
      <c r="AO7257" s="77">
        <f>IF(R7257&lt;Variables!$G$12,0,1)</f>
        <v>1</v>
      </c>
      <c r="AP7257" s="78">
        <f t="shared" si="229"/>
        <v>1</v>
      </c>
      <c r="AQ7257" s="77">
        <f>IF(V7257&lt;Variables!$G$15,1,0)</f>
        <v>1</v>
      </c>
      <c r="AR7257" s="77">
        <v>1</v>
      </c>
      <c r="AS7257" s="77">
        <v>0</v>
      </c>
      <c r="AT7257" s="77">
        <v>0</v>
      </c>
      <c r="AU7257" s="77">
        <v>0</v>
      </c>
      <c r="BA7257" s="77">
        <v>2</v>
      </c>
    </row>
    <row r="7258" spans="3:53" x14ac:dyDescent="0.25">
      <c r="C7258" s="77" t="s">
        <v>812</v>
      </c>
      <c r="D7258" s="77" t="s">
        <v>501</v>
      </c>
      <c r="E7258" s="77">
        <v>29.4</v>
      </c>
      <c r="F7258" s="77">
        <v>12.67</v>
      </c>
      <c r="G7258" s="77">
        <v>9.6</v>
      </c>
      <c r="H7258" s="77">
        <v>3860</v>
      </c>
      <c r="I7258" s="77">
        <v>3.4000000000000002E-2</v>
      </c>
      <c r="J7258" s="77" t="s">
        <v>75</v>
      </c>
      <c r="K7258" s="77">
        <v>53.07</v>
      </c>
      <c r="L7258" s="77">
        <v>29.23298333333333</v>
      </c>
      <c r="M7258" s="77">
        <v>0.36608192002301171</v>
      </c>
      <c r="N7258" s="77">
        <v>29.295883333333329</v>
      </c>
      <c r="O7258" s="77">
        <v>0.15058998619261421</v>
      </c>
      <c r="P7258" s="77">
        <v>614808</v>
      </c>
      <c r="Q7258" s="77">
        <v>245553</v>
      </c>
      <c r="R7258" s="77">
        <v>2.5</v>
      </c>
      <c r="S7258" s="77">
        <v>1786.4670000000001</v>
      </c>
      <c r="T7258" s="77">
        <v>7.9960000000000004</v>
      </c>
      <c r="U7258" s="77">
        <v>719.97599999999989</v>
      </c>
      <c r="V7258" s="77">
        <v>2.3860413292033709</v>
      </c>
      <c r="AC7258" s="77">
        <v>30.09</v>
      </c>
      <c r="AD7258" s="77">
        <v>28.98</v>
      </c>
      <c r="AH7258" s="77">
        <f>IF(AND(M7258&lt;Variables!$G$6,M7258&gt;Variables!$G$5),0,1)</f>
        <v>1</v>
      </c>
      <c r="AI7258" s="77">
        <f t="shared" si="228"/>
        <v>1</v>
      </c>
      <c r="AJ7258" s="77">
        <f>IF(I7258&gt;Variables!$G$7,0,1)</f>
        <v>1</v>
      </c>
      <c r="AK7258" s="77">
        <f>IF(F7258&gt;Variables!$G$8,0,1)</f>
        <v>0</v>
      </c>
      <c r="AL7258" s="77">
        <f>IF(G7258&gt;Variables!$G$9,0,1)</f>
        <v>1</v>
      </c>
      <c r="AM7258" s="77">
        <f>IF(AND(K7258&gt;Variables!$G$10,K7258&lt;Variables!$G$11),0,1)</f>
        <v>1</v>
      </c>
      <c r="AN7258" s="77">
        <f>IF(H7258&lt;Variables!$G$13,1,0)</f>
        <v>0</v>
      </c>
      <c r="AO7258" s="77">
        <f>IF(R7258&lt;Variables!$G$12,0,1)</f>
        <v>1</v>
      </c>
      <c r="AP7258" s="78">
        <f t="shared" si="229"/>
        <v>1</v>
      </c>
      <c r="AQ7258" s="77">
        <f>IF(V7258&lt;Variables!$G$15,1,0)</f>
        <v>1</v>
      </c>
      <c r="AR7258" s="77">
        <v>1</v>
      </c>
      <c r="AS7258" s="77">
        <v>0</v>
      </c>
      <c r="AT7258" s="77">
        <v>0</v>
      </c>
      <c r="AU7258" s="77">
        <v>0</v>
      </c>
      <c r="BA7258" s="77">
        <v>0.83</v>
      </c>
    </row>
    <row r="7259" spans="3:53" x14ac:dyDescent="0.25">
      <c r="C7259" s="77" t="s">
        <v>812</v>
      </c>
      <c r="D7259" s="77" t="s">
        <v>388</v>
      </c>
      <c r="E7259" s="77">
        <v>21.18</v>
      </c>
      <c r="F7259" s="77">
        <v>29.16</v>
      </c>
      <c r="G7259" s="77">
        <v>27.1</v>
      </c>
      <c r="H7259" s="77">
        <v>323.14</v>
      </c>
      <c r="I7259" s="77">
        <v>83876.198999999993</v>
      </c>
      <c r="J7259" s="77" t="s">
        <v>74</v>
      </c>
      <c r="K7259" s="77">
        <v>71.180000000000007</v>
      </c>
      <c r="L7259" s="77">
        <v>20.402145000000001</v>
      </c>
      <c r="M7259" s="77">
        <v>5.2830474442760957</v>
      </c>
      <c r="N7259" s="77">
        <v>19.551136</v>
      </c>
      <c r="O7259" s="77">
        <v>9.8657387478661125</v>
      </c>
      <c r="P7259" s="77">
        <v>12460000</v>
      </c>
      <c r="Q7259" s="77">
        <v>3470000</v>
      </c>
      <c r="R7259" s="77">
        <v>3.59</v>
      </c>
      <c r="S7259" s="77">
        <v>1786.4670000000001</v>
      </c>
      <c r="T7259" s="77">
        <v>7.9960000000000004</v>
      </c>
      <c r="U7259" s="77">
        <v>719.97599999999989</v>
      </c>
      <c r="V7259" s="77">
        <v>2.125912965664932</v>
      </c>
      <c r="AC7259" s="77">
        <v>22.68</v>
      </c>
      <c r="AD7259" s="77">
        <v>19.5</v>
      </c>
      <c r="AH7259" s="77">
        <f>IF(AND(M7259&lt;Variables!$G$6,M7259&gt;Variables!$G$5),0,1)</f>
        <v>1</v>
      </c>
      <c r="AI7259" s="77">
        <f t="shared" si="228"/>
        <v>0</v>
      </c>
      <c r="AJ7259" s="77">
        <f>IF(I7259&gt;Variables!$G$7,0,1)</f>
        <v>0</v>
      </c>
      <c r="AK7259" s="77">
        <f>IF(F7259&gt;Variables!$G$8,0,1)</f>
        <v>0</v>
      </c>
      <c r="AL7259" s="77">
        <f>IF(G7259&gt;Variables!$G$9,0,1)</f>
        <v>0</v>
      </c>
      <c r="AM7259" s="77">
        <f>IF(AND(K7259&gt;Variables!$G$10,K7259&lt;Variables!$G$11),0,1)</f>
        <v>1</v>
      </c>
      <c r="AN7259" s="77">
        <f>IF(H7259&lt;Variables!$G$13,1,0)</f>
        <v>1</v>
      </c>
      <c r="AO7259" s="77">
        <f>IF(R7259&lt;Variables!$G$12,0,1)</f>
        <v>1</v>
      </c>
      <c r="AP7259" s="78">
        <f t="shared" si="229"/>
        <v>0</v>
      </c>
      <c r="AQ7259" s="77">
        <f>IF(V7259&lt;Variables!$G$15,1,0)</f>
        <v>1</v>
      </c>
      <c r="AR7259" s="77">
        <v>1</v>
      </c>
      <c r="AS7259" s="77">
        <v>0</v>
      </c>
      <c r="AT7259" s="77">
        <v>0</v>
      </c>
      <c r="AU7259" s="77">
        <v>0</v>
      </c>
      <c r="BA7259" s="77">
        <v>2</v>
      </c>
    </row>
    <row r="7260" spans="3:53" x14ac:dyDescent="0.25">
      <c r="C7260" s="77" t="s">
        <v>812</v>
      </c>
      <c r="D7260" s="77" t="s">
        <v>517</v>
      </c>
      <c r="E7260" s="77">
        <v>3.86</v>
      </c>
      <c r="F7260" s="77">
        <v>34.1</v>
      </c>
      <c r="G7260" s="77">
        <v>-0.46</v>
      </c>
      <c r="H7260" s="77">
        <v>-99999</v>
      </c>
      <c r="I7260" s="77">
        <v>0.875</v>
      </c>
      <c r="J7260" s="77" t="s">
        <v>74</v>
      </c>
      <c r="K7260" s="77">
        <v>-99999</v>
      </c>
      <c r="L7260" s="77">
        <v>-99999</v>
      </c>
      <c r="M7260" s="77">
        <v>-99999</v>
      </c>
      <c r="N7260" s="77">
        <v>-99999</v>
      </c>
      <c r="O7260" s="77">
        <v>-99999</v>
      </c>
      <c r="P7260" s="77">
        <v>40000</v>
      </c>
      <c r="Q7260" s="77">
        <v>0</v>
      </c>
      <c r="R7260" s="77">
        <v>1</v>
      </c>
      <c r="S7260" s="77">
        <v>1786.4670000000001</v>
      </c>
      <c r="T7260" s="77">
        <v>7.9960000000000004</v>
      </c>
      <c r="U7260" s="77">
        <v>719.97599999999989</v>
      </c>
      <c r="V7260" s="77">
        <v>-99999</v>
      </c>
      <c r="AC7260" s="77">
        <v>-99999</v>
      </c>
      <c r="AD7260" s="77">
        <v>-99999</v>
      </c>
      <c r="AH7260" s="77">
        <f>IF(AND(M7260&lt;Variables!$G$6,M7260&gt;Variables!$G$5),0,1)</f>
        <v>1</v>
      </c>
      <c r="AI7260" s="77">
        <f t="shared" si="228"/>
        <v>1</v>
      </c>
      <c r="AJ7260" s="77">
        <f>IF(I7260&gt;Variables!$G$7,0,1)</f>
        <v>1</v>
      </c>
      <c r="AK7260" s="77">
        <f>IF(F7260&gt;Variables!$G$8,0,1)</f>
        <v>0</v>
      </c>
      <c r="AL7260" s="77">
        <f>IF(G7260&gt;Variables!$G$9,0,1)</f>
        <v>1</v>
      </c>
      <c r="AM7260" s="77">
        <f>IF(AND(K7260&gt;Variables!$G$10,K7260&lt;Variables!$G$11),0,1)</f>
        <v>1</v>
      </c>
      <c r="AN7260" s="77">
        <f>IF(H7260&lt;Variables!$G$13,1,0)</f>
        <v>1</v>
      </c>
      <c r="AO7260" s="77">
        <f>IF(R7260&lt;Variables!$G$12,0,1)</f>
        <v>0</v>
      </c>
      <c r="AP7260" s="78">
        <f t="shared" si="229"/>
        <v>0</v>
      </c>
      <c r="AQ7260" s="77">
        <f>IF(V7260&lt;Variables!$G$15,1,0)</f>
        <v>1</v>
      </c>
      <c r="AR7260" s="77">
        <v>0</v>
      </c>
      <c r="AS7260" s="77">
        <v>0</v>
      </c>
      <c r="AT7260" s="77">
        <v>0</v>
      </c>
      <c r="AU7260" s="77">
        <v>0</v>
      </c>
      <c r="BA7260" s="77">
        <v>0</v>
      </c>
    </row>
    <row r="7261" spans="3:53" x14ac:dyDescent="0.25">
      <c r="C7261" s="77" t="s">
        <v>814</v>
      </c>
      <c r="D7261" s="77" t="s">
        <v>813</v>
      </c>
      <c r="E7261" s="77">
        <v>25.68</v>
      </c>
      <c r="F7261" s="77">
        <v>10.76</v>
      </c>
      <c r="G7261" s="77">
        <v>5.3</v>
      </c>
      <c r="H7261" s="77">
        <v>-99999</v>
      </c>
      <c r="I7261" s="77">
        <v>1.7000000000000001E-2</v>
      </c>
      <c r="J7261" s="77" t="s">
        <v>74</v>
      </c>
      <c r="K7261" s="77">
        <v>66.790000000000006</v>
      </c>
      <c r="L7261" s="77">
        <v>-99999</v>
      </c>
      <c r="M7261" s="77">
        <v>-99999</v>
      </c>
      <c r="N7261" s="77">
        <v>25.64</v>
      </c>
      <c r="O7261" s="77">
        <v>0</v>
      </c>
      <c r="P7261" s="77">
        <v>16194</v>
      </c>
      <c r="Q7261" s="77">
        <v>6550</v>
      </c>
      <c r="R7261" s="77">
        <v>2.4700000000000002</v>
      </c>
      <c r="S7261" s="77">
        <v>1858.624</v>
      </c>
      <c r="T7261" s="77">
        <v>7.8679999999999994</v>
      </c>
      <c r="U7261" s="77">
        <v>748.70159999999998</v>
      </c>
      <c r="V7261" s="77">
        <v>-99999</v>
      </c>
      <c r="AC7261" s="77">
        <v>25.6</v>
      </c>
      <c r="AD7261" s="77">
        <v>25</v>
      </c>
      <c r="AH7261" s="77">
        <f>IF(AND(M7261&lt;Variables!$G$6,M7261&gt;Variables!$G$5),0,1)</f>
        <v>1</v>
      </c>
      <c r="AI7261" s="77">
        <f t="shared" si="228"/>
        <v>1</v>
      </c>
      <c r="AJ7261" s="77">
        <f>IF(I7261&gt;Variables!$G$7,0,1)</f>
        <v>1</v>
      </c>
      <c r="AK7261" s="77">
        <f>IF(F7261&gt;Variables!$G$8,0,1)</f>
        <v>0</v>
      </c>
      <c r="AL7261" s="77">
        <f>IF(G7261&gt;Variables!$G$9,0,1)</f>
        <v>1</v>
      </c>
      <c r="AM7261" s="77">
        <f>IF(AND(K7261&gt;Variables!$G$10,K7261&lt;Variables!$G$11),0,1)</f>
        <v>0</v>
      </c>
      <c r="AN7261" s="77">
        <f>IF(H7261&lt;Variables!$G$13,1,0)</f>
        <v>1</v>
      </c>
      <c r="AO7261" s="77">
        <f>IF(R7261&lt;Variables!$G$12,0,1)</f>
        <v>1</v>
      </c>
      <c r="AP7261" s="78">
        <f t="shared" si="229"/>
        <v>0</v>
      </c>
      <c r="AQ7261" s="77">
        <f>IF(V7261&lt;Variables!$G$15,1,0)</f>
        <v>1</v>
      </c>
      <c r="AR7261" s="77">
        <v>0</v>
      </c>
      <c r="AS7261" s="77">
        <v>0</v>
      </c>
      <c r="AT7261" s="77">
        <v>1</v>
      </c>
      <c r="AU7261" s="77">
        <v>0</v>
      </c>
      <c r="BA7261" s="77">
        <v>-2.25</v>
      </c>
    </row>
    <row r="7262" spans="3:53" x14ac:dyDescent="0.25">
      <c r="C7262" s="77" t="s">
        <v>814</v>
      </c>
      <c r="D7262" s="77" t="s">
        <v>805</v>
      </c>
      <c r="E7262" s="77">
        <v>19.46</v>
      </c>
      <c r="F7262" s="77">
        <v>28.73</v>
      </c>
      <c r="G7262" s="77">
        <v>-99999</v>
      </c>
      <c r="H7262" s="77">
        <v>-99999</v>
      </c>
      <c r="I7262" s="77">
        <v>-99999</v>
      </c>
      <c r="J7262" s="77" t="s">
        <v>75</v>
      </c>
      <c r="K7262" s="77">
        <v>-99999</v>
      </c>
      <c r="L7262" s="77">
        <v>19.443750000000001</v>
      </c>
      <c r="M7262" s="77">
        <v>-514398.93924783031</v>
      </c>
      <c r="N7262" s="77">
        <v>19.45843</v>
      </c>
      <c r="O7262" s="77">
        <v>-514010.93731611437</v>
      </c>
      <c r="P7262" s="77">
        <v>3810000</v>
      </c>
      <c r="S7262" s="77">
        <v>1858.624</v>
      </c>
      <c r="T7262" s="77">
        <v>7.8679999999999994</v>
      </c>
      <c r="U7262" s="77">
        <v>748.70159999999998</v>
      </c>
      <c r="V7262" s="77">
        <v>-99999</v>
      </c>
      <c r="AC7262" s="77">
        <v>20.5</v>
      </c>
      <c r="AD7262" s="77">
        <v>18.760000000000002</v>
      </c>
      <c r="AH7262" s="77">
        <f>IF(AND(M7262&lt;Variables!$G$6,M7262&gt;Variables!$G$5),0,1)</f>
        <v>1</v>
      </c>
      <c r="AI7262" s="77">
        <f t="shared" si="228"/>
        <v>1</v>
      </c>
      <c r="AJ7262" s="77">
        <f>IF(I7262&gt;Variables!$G$7,0,1)</f>
        <v>1</v>
      </c>
      <c r="AK7262" s="77">
        <f>IF(F7262&gt;Variables!$G$8,0,1)</f>
        <v>0</v>
      </c>
      <c r="AL7262" s="77">
        <f>IF(G7262&gt;Variables!$G$9,0,1)</f>
        <v>1</v>
      </c>
      <c r="AM7262" s="77">
        <f>IF(AND(K7262&gt;Variables!$G$10,K7262&lt;Variables!$G$11),0,1)</f>
        <v>1</v>
      </c>
      <c r="AN7262" s="77">
        <f>IF(H7262&lt;Variables!$G$13,1,0)</f>
        <v>1</v>
      </c>
      <c r="AO7262" s="77">
        <f>IF(R7262&lt;Variables!$G$12,0,1)</f>
        <v>0</v>
      </c>
      <c r="AP7262" s="78">
        <f t="shared" si="229"/>
        <v>1</v>
      </c>
      <c r="AQ7262" s="77">
        <f>IF(V7262&lt;Variables!$G$15,1,0)</f>
        <v>1</v>
      </c>
      <c r="AR7262" s="77">
        <v>0</v>
      </c>
      <c r="AS7262" s="77">
        <v>0</v>
      </c>
      <c r="AT7262" s="77">
        <v>1</v>
      </c>
      <c r="AU7262" s="77">
        <v>0</v>
      </c>
      <c r="BA7262" s="77">
        <v>-2.25</v>
      </c>
    </row>
    <row r="7263" spans="3:53" x14ac:dyDescent="0.25">
      <c r="C7263" s="77" t="s">
        <v>814</v>
      </c>
      <c r="D7263" s="77" t="s">
        <v>436</v>
      </c>
      <c r="E7263" s="77">
        <v>3.89</v>
      </c>
      <c r="F7263" s="77">
        <v>35.1</v>
      </c>
      <c r="G7263" s="77">
        <v>31.51</v>
      </c>
      <c r="H7263" s="77">
        <v>37.299999999999997</v>
      </c>
      <c r="I7263" s="77">
        <v>-2.1</v>
      </c>
      <c r="J7263" s="77" t="s">
        <v>74</v>
      </c>
      <c r="K7263" s="77">
        <v>43.36</v>
      </c>
      <c r="L7263" s="77">
        <v>4.0165899999999999</v>
      </c>
      <c r="M7263" s="77">
        <v>-3.0844572137061501</v>
      </c>
      <c r="N7263" s="77">
        <v>3.956722000000001</v>
      </c>
      <c r="O7263" s="77">
        <v>-1.618056562983208</v>
      </c>
      <c r="P7263" s="77">
        <v>6170000</v>
      </c>
      <c r="Q7263" s="77">
        <v>458810</v>
      </c>
      <c r="R7263" s="77">
        <v>13.45</v>
      </c>
      <c r="S7263" s="77">
        <v>1858.624</v>
      </c>
      <c r="T7263" s="77">
        <v>7.8679999999999994</v>
      </c>
      <c r="U7263" s="77">
        <v>748.70159999999998</v>
      </c>
      <c r="V7263" s="77">
        <v>2.3192569490000219</v>
      </c>
      <c r="AC7263" s="77">
        <v>4.62</v>
      </c>
      <c r="AD7263" s="77">
        <v>3.28</v>
      </c>
      <c r="AH7263" s="77">
        <f>IF(AND(M7263&lt;Variables!$G$6,M7263&gt;Variables!$G$5),0,1)</f>
        <v>0</v>
      </c>
      <c r="AI7263" s="77">
        <f t="shared" si="228"/>
        <v>0</v>
      </c>
      <c r="AJ7263" s="77">
        <f>IF(I7263&gt;Variables!$G$7,0,1)</f>
        <v>1</v>
      </c>
      <c r="AK7263" s="77">
        <f>IF(F7263&gt;Variables!$G$8,0,1)</f>
        <v>0</v>
      </c>
      <c r="AL7263" s="77">
        <f>IF(G7263&gt;Variables!$G$9,0,1)</f>
        <v>0</v>
      </c>
      <c r="AM7263" s="77">
        <f>IF(AND(K7263&gt;Variables!$G$10,K7263&lt;Variables!$G$11),0,1)</f>
        <v>1</v>
      </c>
      <c r="AN7263" s="77">
        <f>IF(H7263&lt;Variables!$G$13,1,0)</f>
        <v>1</v>
      </c>
      <c r="AO7263" s="77">
        <f>IF(R7263&lt;Variables!$G$12,0,1)</f>
        <v>1</v>
      </c>
      <c r="AP7263" s="78">
        <f t="shared" si="229"/>
        <v>0</v>
      </c>
      <c r="AQ7263" s="77">
        <f>IF(V7263&lt;Variables!$G$15,1,0)</f>
        <v>1</v>
      </c>
      <c r="AR7263" s="77">
        <v>0</v>
      </c>
      <c r="AS7263" s="77">
        <v>0</v>
      </c>
      <c r="AT7263" s="77">
        <v>1</v>
      </c>
      <c r="AU7263" s="77">
        <v>0</v>
      </c>
      <c r="BA7263" s="77">
        <v>-2.25</v>
      </c>
    </row>
    <row r="7264" spans="3:53" x14ac:dyDescent="0.25">
      <c r="C7264" s="77" t="s">
        <v>814</v>
      </c>
      <c r="D7264" s="77" t="s">
        <v>160</v>
      </c>
      <c r="E7264" s="77">
        <v>25.3</v>
      </c>
      <c r="F7264" s="77">
        <v>8.09</v>
      </c>
      <c r="G7264" s="77">
        <v>6.57</v>
      </c>
      <c r="H7264" s="77">
        <v>2730</v>
      </c>
      <c r="I7264" s="77">
        <v>-18.734000000000002</v>
      </c>
      <c r="J7264" s="77" t="s">
        <v>75</v>
      </c>
      <c r="K7264" s="77">
        <v>57.59</v>
      </c>
      <c r="L7264" s="77">
        <v>25.074750000000002</v>
      </c>
      <c r="M7264" s="77">
        <v>0.26022193641012942</v>
      </c>
      <c r="N7264" s="77">
        <v>24.925412000000001</v>
      </c>
      <c r="O7264" s="77">
        <v>0.86092057375019149</v>
      </c>
      <c r="P7264" s="77">
        <v>780457</v>
      </c>
      <c r="Q7264" s="77">
        <v>1571000</v>
      </c>
      <c r="R7264" s="77">
        <v>0.5</v>
      </c>
      <c r="S7264" s="77">
        <v>1858.624</v>
      </c>
      <c r="T7264" s="77">
        <v>7.8679999999999994</v>
      </c>
      <c r="U7264" s="77">
        <v>748.70159999999998</v>
      </c>
      <c r="V7264" s="77">
        <v>2.4331625856249821</v>
      </c>
      <c r="AC7264" s="77">
        <v>25.89</v>
      </c>
      <c r="AD7264" s="77">
        <v>24.88</v>
      </c>
      <c r="AH7264" s="77">
        <f>IF(AND(M7264&lt;Variables!$G$6,M7264&gt;Variables!$G$5),0,1)</f>
        <v>1</v>
      </c>
      <c r="AI7264" s="77">
        <f t="shared" si="228"/>
        <v>0</v>
      </c>
      <c r="AJ7264" s="77">
        <f>IF(I7264&gt;Variables!$G$7,0,1)</f>
        <v>1</v>
      </c>
      <c r="AK7264" s="77">
        <f>IF(F7264&gt;Variables!$G$8,0,1)</f>
        <v>1</v>
      </c>
      <c r="AL7264" s="77">
        <f>IF(G7264&gt;Variables!$G$9,0,1)</f>
        <v>1</v>
      </c>
      <c r="AM7264" s="77">
        <f>IF(AND(K7264&gt;Variables!$G$10,K7264&lt;Variables!$G$11),0,1)</f>
        <v>1</v>
      </c>
      <c r="AN7264" s="77">
        <f>IF(H7264&lt;Variables!$G$13,1,0)</f>
        <v>0</v>
      </c>
      <c r="AO7264" s="77">
        <f>IF(R7264&lt;Variables!$G$12,0,1)</f>
        <v>0</v>
      </c>
      <c r="AP7264" s="78">
        <f t="shared" si="229"/>
        <v>1</v>
      </c>
      <c r="AQ7264" s="77">
        <f>IF(V7264&lt;Variables!$G$15,1,0)</f>
        <v>1</v>
      </c>
      <c r="AR7264" s="77">
        <v>0</v>
      </c>
      <c r="AS7264" s="77">
        <v>0</v>
      </c>
      <c r="AT7264" s="77">
        <v>1</v>
      </c>
      <c r="AU7264" s="77">
        <v>0</v>
      </c>
      <c r="BA7264" s="77">
        <v>-0.61</v>
      </c>
    </row>
    <row r="7265" spans="3:53" x14ac:dyDescent="0.25">
      <c r="C7265" s="77" t="s">
        <v>814</v>
      </c>
      <c r="D7265" s="77" t="s">
        <v>502</v>
      </c>
      <c r="E7265" s="77">
        <v>15.78</v>
      </c>
      <c r="F7265" s="77">
        <v>20.58</v>
      </c>
      <c r="G7265" s="77">
        <v>14.02</v>
      </c>
      <c r="H7265" s="77">
        <v>512.29999999999995</v>
      </c>
      <c r="I7265" s="77">
        <v>293.62</v>
      </c>
      <c r="J7265" s="77" t="s">
        <v>75</v>
      </c>
      <c r="K7265" s="77">
        <v>45.39</v>
      </c>
      <c r="L7265" s="77">
        <v>15.78085263157895</v>
      </c>
      <c r="M7265" s="77">
        <v>-0.29055864502019219</v>
      </c>
      <c r="N7265" s="77">
        <v>15.93209183673469</v>
      </c>
      <c r="O7265" s="77">
        <v>-1.2370744454300651</v>
      </c>
      <c r="P7265" s="77">
        <v>7430000</v>
      </c>
      <c r="Q7265" s="77">
        <v>311380</v>
      </c>
      <c r="R7265" s="77">
        <v>23.86</v>
      </c>
      <c r="S7265" s="77">
        <v>1858.624</v>
      </c>
      <c r="T7265" s="77">
        <v>7.8679999999999994</v>
      </c>
      <c r="U7265" s="77">
        <v>748.70159999999998</v>
      </c>
      <c r="V7265" s="77">
        <v>2.3229265199494931</v>
      </c>
      <c r="AC7265" s="77">
        <v>16.61</v>
      </c>
      <c r="AD7265" s="77">
        <v>15.6252</v>
      </c>
      <c r="AH7265" s="77">
        <f>IF(AND(M7265&lt;Variables!$G$6,M7265&gt;Variables!$G$5),0,1)</f>
        <v>1</v>
      </c>
      <c r="AI7265" s="77">
        <f t="shared" si="228"/>
        <v>1</v>
      </c>
      <c r="AJ7265" s="77">
        <f>IF(I7265&gt;Variables!$G$7,0,1)</f>
        <v>0</v>
      </c>
      <c r="AK7265" s="77">
        <f>IF(F7265&gt;Variables!$G$8,0,1)</f>
        <v>0</v>
      </c>
      <c r="AL7265" s="77">
        <f>IF(G7265&gt;Variables!$G$9,0,1)</f>
        <v>0</v>
      </c>
      <c r="AM7265" s="77">
        <f>IF(AND(K7265&gt;Variables!$G$10,K7265&lt;Variables!$G$11),0,1)</f>
        <v>1</v>
      </c>
      <c r="AN7265" s="77">
        <f>IF(H7265&lt;Variables!$G$13,1,0)</f>
        <v>1</v>
      </c>
      <c r="AO7265" s="77">
        <f>IF(R7265&lt;Variables!$G$12,0,1)</f>
        <v>1</v>
      </c>
      <c r="AP7265" s="78">
        <f t="shared" si="229"/>
        <v>1</v>
      </c>
      <c r="AQ7265" s="77">
        <f>IF(V7265&lt;Variables!$G$15,1,0)</f>
        <v>1</v>
      </c>
      <c r="AR7265" s="77">
        <v>1</v>
      </c>
      <c r="AS7265" s="77">
        <v>0</v>
      </c>
      <c r="AT7265" s="77">
        <v>0</v>
      </c>
      <c r="AU7265" s="77">
        <v>0</v>
      </c>
      <c r="BA7265" s="77">
        <v>2</v>
      </c>
    </row>
    <row r="7266" spans="3:53" x14ac:dyDescent="0.25">
      <c r="C7266" s="77" t="s">
        <v>814</v>
      </c>
      <c r="D7266" s="77" t="s">
        <v>497</v>
      </c>
      <c r="E7266" s="77">
        <v>5.1100000000000003</v>
      </c>
      <c r="F7266" s="77">
        <v>23.59</v>
      </c>
      <c r="G7266" s="77">
        <v>19.760000000000002</v>
      </c>
      <c r="H7266" s="77">
        <v>41.09</v>
      </c>
      <c r="I7266" s="77">
        <v>-15.055</v>
      </c>
      <c r="J7266" s="77" t="s">
        <v>74</v>
      </c>
      <c r="K7266" s="77">
        <v>61.58</v>
      </c>
      <c r="L7266" s="77">
        <v>5.031763157894737</v>
      </c>
      <c r="M7266" s="77">
        <v>1.157384405382641</v>
      </c>
      <c r="N7266" s="77">
        <v>4.9744346938775514</v>
      </c>
      <c r="O7266" s="77">
        <v>2.3231847080972678</v>
      </c>
      <c r="P7266" s="77">
        <v>4700000</v>
      </c>
      <c r="Q7266" s="77">
        <v>49940</v>
      </c>
      <c r="R7266" s="77">
        <v>94.11</v>
      </c>
      <c r="S7266" s="77">
        <v>1858.624</v>
      </c>
      <c r="T7266" s="77">
        <v>7.8679999999999994</v>
      </c>
      <c r="U7266" s="77">
        <v>748.70159999999998</v>
      </c>
      <c r="V7266" s="77">
        <v>2.418170352495463</v>
      </c>
      <c r="AC7266" s="77">
        <v>5.39</v>
      </c>
      <c r="AD7266" s="77">
        <v>4.93</v>
      </c>
      <c r="AH7266" s="77">
        <f>IF(AND(M7266&lt;Variables!$G$6,M7266&gt;Variables!$G$5),0,1)</f>
        <v>1</v>
      </c>
      <c r="AI7266" s="77">
        <f t="shared" si="228"/>
        <v>0</v>
      </c>
      <c r="AJ7266" s="77">
        <f>IF(I7266&gt;Variables!$G$7,0,1)</f>
        <v>1</v>
      </c>
      <c r="AK7266" s="77">
        <f>IF(F7266&gt;Variables!$G$8,0,1)</f>
        <v>0</v>
      </c>
      <c r="AL7266" s="77">
        <f>IF(G7266&gt;Variables!$G$9,0,1)</f>
        <v>0</v>
      </c>
      <c r="AM7266" s="77">
        <f>IF(AND(K7266&gt;Variables!$G$10,K7266&lt;Variables!$G$11),0,1)</f>
        <v>1</v>
      </c>
      <c r="AN7266" s="77">
        <f>IF(H7266&lt;Variables!$G$13,1,0)</f>
        <v>1</v>
      </c>
      <c r="AO7266" s="77">
        <f>IF(R7266&lt;Variables!$G$12,0,1)</f>
        <v>1</v>
      </c>
      <c r="AP7266" s="78">
        <f t="shared" si="229"/>
        <v>0</v>
      </c>
      <c r="AQ7266" s="77">
        <f>IF(V7266&lt;Variables!$G$15,1,0)</f>
        <v>1</v>
      </c>
      <c r="AR7266" s="77">
        <v>0</v>
      </c>
      <c r="AS7266" s="77">
        <v>0</v>
      </c>
      <c r="AT7266" s="77">
        <v>1</v>
      </c>
      <c r="AU7266" s="77">
        <v>0</v>
      </c>
      <c r="BA7266" s="77">
        <v>-2.25</v>
      </c>
    </row>
    <row r="7267" spans="3:53" x14ac:dyDescent="0.25">
      <c r="C7267" s="77" t="s">
        <v>814</v>
      </c>
      <c r="D7267" s="77" t="s">
        <v>177</v>
      </c>
      <c r="E7267" s="77">
        <v>55.29</v>
      </c>
      <c r="F7267" s="77">
        <v>8.3000000000000007</v>
      </c>
      <c r="G7267" s="77">
        <v>9.2899999999999991</v>
      </c>
      <c r="H7267" s="77">
        <v>10510</v>
      </c>
      <c r="I7267" s="77">
        <v>247.84</v>
      </c>
      <c r="J7267" s="77" t="s">
        <v>75</v>
      </c>
      <c r="K7267" s="77">
        <v>39.479999999999997</v>
      </c>
      <c r="L7267" s="77">
        <v>55.327538888888888</v>
      </c>
      <c r="M7267" s="77">
        <v>-0.36498802033184963</v>
      </c>
      <c r="N7267" s="77">
        <v>55.404874468085112</v>
      </c>
      <c r="O7267" s="77">
        <v>-0.50406118733466942</v>
      </c>
      <c r="P7267" s="77">
        <v>693900</v>
      </c>
      <c r="Q7267" s="77">
        <v>1774000</v>
      </c>
      <c r="R7267" s="77">
        <v>0.39</v>
      </c>
      <c r="S7267" s="77">
        <v>1858.624</v>
      </c>
      <c r="T7267" s="77">
        <v>7.8679999999999994</v>
      </c>
      <c r="U7267" s="77">
        <v>748.70159999999998</v>
      </c>
      <c r="V7267" s="77">
        <v>2.2564135100920311</v>
      </c>
      <c r="AC7267" s="77">
        <v>57.29</v>
      </c>
      <c r="AD7267" s="77">
        <v>55.12</v>
      </c>
      <c r="AH7267" s="77">
        <f>IF(AND(M7267&lt;Variables!$G$6,M7267&gt;Variables!$G$5),0,1)</f>
        <v>1</v>
      </c>
      <c r="AI7267" s="77">
        <f t="shared" si="228"/>
        <v>1</v>
      </c>
      <c r="AJ7267" s="77">
        <f>IF(I7267&gt;Variables!$G$7,0,1)</f>
        <v>0</v>
      </c>
      <c r="AK7267" s="77">
        <f>IF(F7267&gt;Variables!$G$8,0,1)</f>
        <v>1</v>
      </c>
      <c r="AL7267" s="77">
        <f>IF(G7267&gt;Variables!$G$9,0,1)</f>
        <v>1</v>
      </c>
      <c r="AM7267" s="77">
        <f>IF(AND(K7267&gt;Variables!$G$10,K7267&lt;Variables!$G$11),0,1)</f>
        <v>1</v>
      </c>
      <c r="AN7267" s="77">
        <f>IF(H7267&lt;Variables!$G$13,1,0)</f>
        <v>0</v>
      </c>
      <c r="AO7267" s="77">
        <f>IF(R7267&lt;Variables!$G$12,0,1)</f>
        <v>0</v>
      </c>
      <c r="AP7267" s="78">
        <f t="shared" si="229"/>
        <v>1</v>
      </c>
      <c r="AQ7267" s="77">
        <f>IF(V7267&lt;Variables!$G$15,1,0)</f>
        <v>1</v>
      </c>
      <c r="AR7267" s="77">
        <v>0</v>
      </c>
      <c r="AS7267" s="77">
        <v>0</v>
      </c>
      <c r="AT7267" s="77">
        <v>0</v>
      </c>
      <c r="AU7267" s="77">
        <v>0</v>
      </c>
      <c r="BA7267" s="77">
        <v>0</v>
      </c>
    </row>
    <row r="7268" spans="3:53" x14ac:dyDescent="0.25">
      <c r="C7268" s="77" t="s">
        <v>814</v>
      </c>
      <c r="D7268" s="77" t="s">
        <v>388</v>
      </c>
      <c r="E7268" s="77">
        <v>21.7</v>
      </c>
      <c r="F7268" s="77">
        <v>32.17</v>
      </c>
      <c r="G7268" s="77">
        <v>27.43</v>
      </c>
      <c r="H7268" s="77">
        <v>323.14</v>
      </c>
      <c r="I7268" s="77">
        <v>83953.785999999993</v>
      </c>
      <c r="J7268" s="77" t="s">
        <v>74</v>
      </c>
      <c r="K7268" s="77">
        <v>65.14</v>
      </c>
      <c r="L7268" s="77">
        <v>20.831624999999999</v>
      </c>
      <c r="M7268" s="77">
        <v>3.3764768711034541</v>
      </c>
      <c r="N7268" s="77">
        <v>19.814440000000001</v>
      </c>
      <c r="O7268" s="77">
        <v>8.6833642535443989</v>
      </c>
      <c r="P7268" s="77">
        <v>13340000</v>
      </c>
      <c r="Q7268" s="77">
        <v>3470000</v>
      </c>
      <c r="R7268" s="77">
        <v>3.84</v>
      </c>
      <c r="S7268" s="77">
        <v>1858.624</v>
      </c>
      <c r="T7268" s="77">
        <v>7.8679999999999994</v>
      </c>
      <c r="U7268" s="77">
        <v>748.70159999999998</v>
      </c>
      <c r="V7268" s="77">
        <v>2.2884278461665839</v>
      </c>
      <c r="AC7268" s="77">
        <v>22.68</v>
      </c>
      <c r="AD7268" s="77">
        <v>19.5</v>
      </c>
      <c r="AH7268" s="77">
        <f>IF(AND(M7268&lt;Variables!$G$6,M7268&gt;Variables!$G$5),0,1)</f>
        <v>1</v>
      </c>
      <c r="AI7268" s="77">
        <f t="shared" si="228"/>
        <v>0</v>
      </c>
      <c r="AJ7268" s="77">
        <f>IF(I7268&gt;Variables!$G$7,0,1)</f>
        <v>0</v>
      </c>
      <c r="AK7268" s="77">
        <f>IF(F7268&gt;Variables!$G$8,0,1)</f>
        <v>0</v>
      </c>
      <c r="AL7268" s="77">
        <f>IF(G7268&gt;Variables!$G$9,0,1)</f>
        <v>0</v>
      </c>
      <c r="AM7268" s="77">
        <f>IF(AND(K7268&gt;Variables!$G$10,K7268&lt;Variables!$G$11),0,1)</f>
        <v>0</v>
      </c>
      <c r="AN7268" s="77">
        <f>IF(H7268&lt;Variables!$G$13,1,0)</f>
        <v>1</v>
      </c>
      <c r="AO7268" s="77">
        <f>IF(R7268&lt;Variables!$G$12,0,1)</f>
        <v>1</v>
      </c>
      <c r="AP7268" s="78">
        <f t="shared" si="229"/>
        <v>0</v>
      </c>
      <c r="AQ7268" s="77">
        <f>IF(V7268&lt;Variables!$G$15,1,0)</f>
        <v>1</v>
      </c>
      <c r="AR7268" s="77">
        <v>0</v>
      </c>
      <c r="AS7268" s="77">
        <v>0</v>
      </c>
      <c r="AT7268" s="77">
        <v>1</v>
      </c>
      <c r="AU7268" s="77">
        <v>0</v>
      </c>
      <c r="BA7268" s="77">
        <v>-2.25</v>
      </c>
    </row>
    <row r="7269" spans="3:53" x14ac:dyDescent="0.25">
      <c r="C7269" s="77" t="s">
        <v>814</v>
      </c>
      <c r="D7269" s="77" t="s">
        <v>799</v>
      </c>
      <c r="E7269" s="77">
        <v>0.49</v>
      </c>
      <c r="F7269" s="77">
        <v>7.31</v>
      </c>
      <c r="G7269" s="77">
        <v>6.14</v>
      </c>
      <c r="H7269" s="77">
        <v>-99999</v>
      </c>
      <c r="I7269" s="77">
        <v>26.661999999999999</v>
      </c>
      <c r="J7269" s="77" t="s">
        <v>74</v>
      </c>
      <c r="K7269" s="77">
        <v>67.53</v>
      </c>
      <c r="L7269" s="77">
        <v>-99999</v>
      </c>
      <c r="M7269" s="77">
        <v>-99999</v>
      </c>
      <c r="N7269" s="77">
        <v>-99999</v>
      </c>
      <c r="O7269" s="77">
        <v>-99999</v>
      </c>
      <c r="P7269" s="77">
        <v>20173</v>
      </c>
      <c r="Q7269" s="77">
        <v>84657</v>
      </c>
      <c r="R7269" s="77">
        <v>0.24</v>
      </c>
      <c r="S7269" s="77">
        <v>1858.624</v>
      </c>
      <c r="T7269" s="77">
        <v>7.8679999999999994</v>
      </c>
      <c r="U7269" s="77">
        <v>748.70159999999998</v>
      </c>
      <c r="V7269" s="77">
        <v>-99999</v>
      </c>
      <c r="AC7269" s="77">
        <v>0.48849999999999999</v>
      </c>
      <c r="AD7269" s="77">
        <v>0.47649999999999998</v>
      </c>
      <c r="AH7269" s="77">
        <f>IF(AND(M7269&lt;Variables!$G$6,M7269&gt;Variables!$G$5),0,1)</f>
        <v>1</v>
      </c>
      <c r="AI7269" s="77">
        <f t="shared" si="228"/>
        <v>1</v>
      </c>
      <c r="AJ7269" s="77">
        <f>IF(I7269&gt;Variables!$G$7,0,1)</f>
        <v>1</v>
      </c>
      <c r="AK7269" s="77">
        <f>IF(F7269&gt;Variables!$G$8,0,1)</f>
        <v>1</v>
      </c>
      <c r="AL7269" s="77">
        <f>IF(G7269&gt;Variables!$G$9,0,1)</f>
        <v>1</v>
      </c>
      <c r="AM7269" s="77">
        <f>IF(AND(K7269&gt;Variables!$G$10,K7269&lt;Variables!$G$11),0,1)</f>
        <v>0</v>
      </c>
      <c r="AN7269" s="77">
        <f>IF(H7269&lt;Variables!$G$13,1,0)</f>
        <v>1</v>
      </c>
      <c r="AO7269" s="77">
        <f>IF(R7269&lt;Variables!$G$12,0,1)</f>
        <v>0</v>
      </c>
      <c r="AP7269" s="78">
        <f t="shared" si="229"/>
        <v>0</v>
      </c>
      <c r="AQ7269" s="77">
        <f>IF(V7269&lt;Variables!$G$15,1,0)</f>
        <v>1</v>
      </c>
      <c r="AR7269" s="77">
        <v>0</v>
      </c>
      <c r="AS7269" s="77">
        <v>0</v>
      </c>
      <c r="AT7269" s="77">
        <v>1</v>
      </c>
      <c r="AU7269" s="77">
        <v>0</v>
      </c>
      <c r="BA7269" s="77">
        <v>-2.25</v>
      </c>
    </row>
    <row r="7270" spans="3:53" x14ac:dyDescent="0.25">
      <c r="C7270" s="77" t="s">
        <v>814</v>
      </c>
      <c r="D7270" s="77" t="s">
        <v>519</v>
      </c>
      <c r="E7270" s="77">
        <v>16.149999999999999</v>
      </c>
      <c r="F7270" s="77">
        <v>8.35</v>
      </c>
      <c r="G7270" s="77">
        <v>6.27</v>
      </c>
      <c r="H7270" s="77">
        <v>3840</v>
      </c>
      <c r="I7270" s="77">
        <v>772.19</v>
      </c>
      <c r="J7270" s="77" t="s">
        <v>74</v>
      </c>
      <c r="K7270" s="77">
        <v>50.47</v>
      </c>
      <c r="L7270" s="77">
        <v>16.076599999999999</v>
      </c>
      <c r="M7270" s="77">
        <v>8.3350957291969355E-2</v>
      </c>
      <c r="N7270" s="77">
        <v>16.134001999999999</v>
      </c>
      <c r="O7270" s="77">
        <v>-0.2727283658449961</v>
      </c>
      <c r="P7270" s="77">
        <v>2480000</v>
      </c>
      <c r="Q7270" s="77">
        <v>5058000</v>
      </c>
      <c r="R7270" s="77">
        <v>0.49</v>
      </c>
      <c r="S7270" s="77">
        <v>1858.624</v>
      </c>
      <c r="T7270" s="77">
        <v>7.8679999999999994</v>
      </c>
      <c r="U7270" s="77">
        <v>748.70159999999998</v>
      </c>
      <c r="V7270" s="77">
        <v>2.3695889378550188</v>
      </c>
      <c r="AC7270" s="77">
        <v>16.2</v>
      </c>
      <c r="AD7270" s="77">
        <v>15.72</v>
      </c>
      <c r="AH7270" s="77">
        <f>IF(AND(M7270&lt;Variables!$G$6,M7270&gt;Variables!$G$5),0,1)</f>
        <v>1</v>
      </c>
      <c r="AI7270" s="77">
        <f t="shared" si="228"/>
        <v>1</v>
      </c>
      <c r="AJ7270" s="77">
        <f>IF(I7270&gt;Variables!$G$7,0,1)</f>
        <v>0</v>
      </c>
      <c r="AK7270" s="77">
        <f>IF(F7270&gt;Variables!$G$8,0,1)</f>
        <v>1</v>
      </c>
      <c r="AL7270" s="77">
        <f>IF(G7270&gt;Variables!$G$9,0,1)</f>
        <v>1</v>
      </c>
      <c r="AM7270" s="77">
        <f>IF(AND(K7270&gt;Variables!$G$10,K7270&lt;Variables!$G$11),0,1)</f>
        <v>1</v>
      </c>
      <c r="AN7270" s="77">
        <f>IF(H7270&lt;Variables!$G$13,1,0)</f>
        <v>0</v>
      </c>
      <c r="AO7270" s="77">
        <f>IF(R7270&lt;Variables!$G$12,0,1)</f>
        <v>0</v>
      </c>
      <c r="AP7270" s="78">
        <f t="shared" si="229"/>
        <v>0</v>
      </c>
      <c r="AQ7270" s="77">
        <f>IF(V7270&lt;Variables!$G$15,1,0)</f>
        <v>1</v>
      </c>
      <c r="AR7270" s="77">
        <v>0</v>
      </c>
      <c r="AS7270" s="77">
        <v>0</v>
      </c>
      <c r="AT7270" s="77">
        <v>0</v>
      </c>
      <c r="AU7270" s="77">
        <v>1</v>
      </c>
      <c r="BA7270" s="77">
        <v>-0.82</v>
      </c>
    </row>
    <row r="7271" spans="3:53" x14ac:dyDescent="0.25">
      <c r="C7271" s="77" t="s">
        <v>814</v>
      </c>
      <c r="D7271" s="77" t="s">
        <v>530</v>
      </c>
      <c r="E7271" s="77">
        <v>52.61</v>
      </c>
      <c r="F7271" s="77">
        <v>9.27</v>
      </c>
      <c r="G7271" s="77">
        <v>0.28999999999999998</v>
      </c>
      <c r="H7271" s="77">
        <v>-99999</v>
      </c>
      <c r="I7271" s="77">
        <v>52.503999999999998</v>
      </c>
      <c r="J7271" s="77" t="s">
        <v>75</v>
      </c>
      <c r="K7271" s="77">
        <v>-99999</v>
      </c>
      <c r="L7271" s="77">
        <v>-99999</v>
      </c>
      <c r="M7271" s="77">
        <v>-99999</v>
      </c>
      <c r="N7271" s="77">
        <v>-99999</v>
      </c>
      <c r="O7271" s="77">
        <v>-99999</v>
      </c>
      <c r="P7271" s="77">
        <v>15416</v>
      </c>
      <c r="Q7271" s="77">
        <v>1670</v>
      </c>
      <c r="R7271" s="77">
        <v>9.23</v>
      </c>
      <c r="S7271" s="77">
        <v>1858.624</v>
      </c>
      <c r="T7271" s="77">
        <v>7.8679999999999994</v>
      </c>
      <c r="U7271" s="77">
        <v>748.70159999999998</v>
      </c>
      <c r="V7271" s="77">
        <v>-99999</v>
      </c>
      <c r="AC7271" s="77">
        <v>52.45</v>
      </c>
      <c r="AD7271" s="77">
        <v>52.45</v>
      </c>
      <c r="AH7271" s="77">
        <f>IF(AND(M7271&lt;Variables!$G$6,M7271&gt;Variables!$G$5),0,1)</f>
        <v>1</v>
      </c>
      <c r="AI7271" s="77">
        <f t="shared" si="228"/>
        <v>1</v>
      </c>
      <c r="AJ7271" s="77">
        <f>IF(I7271&gt;Variables!$G$7,0,1)</f>
        <v>0</v>
      </c>
      <c r="AK7271" s="77">
        <f>IF(F7271&gt;Variables!$G$8,0,1)</f>
        <v>0</v>
      </c>
      <c r="AL7271" s="77">
        <f>IF(G7271&gt;Variables!$G$9,0,1)</f>
        <v>1</v>
      </c>
      <c r="AM7271" s="77">
        <f>IF(AND(K7271&gt;Variables!$G$10,K7271&lt;Variables!$G$11),0,1)</f>
        <v>1</v>
      </c>
      <c r="AN7271" s="77">
        <f>IF(H7271&lt;Variables!$G$13,1,0)</f>
        <v>1</v>
      </c>
      <c r="AO7271" s="77">
        <f>IF(R7271&lt;Variables!$G$12,0,1)</f>
        <v>1</v>
      </c>
      <c r="AP7271" s="78">
        <f t="shared" si="229"/>
        <v>1</v>
      </c>
      <c r="AQ7271" s="77">
        <f>IF(V7271&lt;Variables!$G$15,1,0)</f>
        <v>1</v>
      </c>
      <c r="AR7271" s="77">
        <v>0</v>
      </c>
      <c r="AS7271" s="77">
        <v>0</v>
      </c>
      <c r="AT7271" s="77">
        <v>0</v>
      </c>
      <c r="AU7271" s="77">
        <v>0</v>
      </c>
      <c r="BA7271" s="77">
        <v>0</v>
      </c>
    </row>
    <row r="7272" spans="3:53" x14ac:dyDescent="0.25">
      <c r="C7272" s="77" t="s">
        <v>814</v>
      </c>
      <c r="D7272" s="77" t="s">
        <v>752</v>
      </c>
      <c r="E7272" s="77">
        <v>0.22</v>
      </c>
      <c r="F7272" s="77">
        <v>9.89</v>
      </c>
      <c r="G7272" s="77">
        <v>-8.33</v>
      </c>
      <c r="H7272" s="77">
        <v>-99999</v>
      </c>
      <c r="I7272" s="77">
        <v>39146.135999999999</v>
      </c>
      <c r="J7272" s="77" t="s">
        <v>75</v>
      </c>
      <c r="L7272" s="77">
        <v>0.22</v>
      </c>
      <c r="M7272" s="77">
        <v>0</v>
      </c>
      <c r="N7272" s="77">
        <v>0.22</v>
      </c>
      <c r="O7272" s="77">
        <v>0</v>
      </c>
      <c r="P7272" s="77">
        <v>45038</v>
      </c>
      <c r="Q7272" s="77">
        <v>20414</v>
      </c>
      <c r="R7272" s="77">
        <v>2.21</v>
      </c>
      <c r="S7272" s="77">
        <v>1858.624</v>
      </c>
      <c r="T7272" s="77">
        <v>7.8679999999999994</v>
      </c>
      <c r="U7272" s="77">
        <v>748.70159999999998</v>
      </c>
      <c r="AC7272" s="77">
        <v>0.22</v>
      </c>
      <c r="AD7272" s="77">
        <v>0.2</v>
      </c>
      <c r="AH7272" s="77">
        <f>IF(AND(M7272&lt;Variables!$G$6,M7272&gt;Variables!$G$5),0,1)</f>
        <v>1</v>
      </c>
      <c r="AI7272" s="77">
        <f t="shared" si="228"/>
        <v>1</v>
      </c>
      <c r="AJ7272" s="77">
        <f>IF(I7272&gt;Variables!$G$7,0,1)</f>
        <v>0</v>
      </c>
      <c r="AK7272" s="77">
        <f>IF(F7272&gt;Variables!$G$8,0,1)</f>
        <v>0</v>
      </c>
      <c r="AL7272" s="77">
        <f>IF(G7272&gt;Variables!$G$9,0,1)</f>
        <v>1</v>
      </c>
      <c r="AM7272" s="77">
        <f>IF(AND(K7272&gt;Variables!$G$10,K7272&lt;Variables!$G$11),0,1)</f>
        <v>1</v>
      </c>
      <c r="AN7272" s="77">
        <f>IF(H7272&lt;Variables!$G$13,1,0)</f>
        <v>1</v>
      </c>
      <c r="AO7272" s="77">
        <f>IF(R7272&lt;Variables!$G$12,0,1)</f>
        <v>1</v>
      </c>
      <c r="AP7272" s="78">
        <f t="shared" si="229"/>
        <v>1</v>
      </c>
      <c r="AQ7272" s="77">
        <f>IF(V7272&lt;Variables!$G$15,1,0)</f>
        <v>1</v>
      </c>
      <c r="AR7272" s="77">
        <v>0</v>
      </c>
      <c r="AS7272" s="77">
        <v>0</v>
      </c>
      <c r="AT7272" s="77">
        <v>1</v>
      </c>
      <c r="AU7272" s="77">
        <v>0</v>
      </c>
      <c r="BA7272" s="77">
        <v>-2.25</v>
      </c>
    </row>
    <row r="7273" spans="3:53" x14ac:dyDescent="0.25">
      <c r="C7273" s="77" t="s">
        <v>814</v>
      </c>
      <c r="D7273" s="77" t="s">
        <v>493</v>
      </c>
      <c r="E7273" s="77">
        <v>24.91</v>
      </c>
      <c r="F7273" s="77">
        <v>7.65</v>
      </c>
      <c r="G7273" s="77">
        <v>4.95</v>
      </c>
      <c r="H7273" s="77">
        <v>2730</v>
      </c>
      <c r="I7273" s="77">
        <v>197.49299999999999</v>
      </c>
      <c r="J7273" s="77" t="s">
        <v>74</v>
      </c>
      <c r="K7273" s="77">
        <v>43.98</v>
      </c>
      <c r="L7273" s="77">
        <v>24.877063157894739</v>
      </c>
      <c r="M7273" s="77">
        <v>-0.18918293367680511</v>
      </c>
      <c r="N7273" s="77">
        <v>24.943373469387751</v>
      </c>
      <c r="O7273" s="77">
        <v>-0.45452340088198662</v>
      </c>
      <c r="P7273" s="77">
        <v>2204000</v>
      </c>
      <c r="Q7273" s="77">
        <v>3584000</v>
      </c>
      <c r="R7273" s="77">
        <v>0.61</v>
      </c>
      <c r="S7273" s="77">
        <v>1858.624</v>
      </c>
      <c r="T7273" s="77">
        <v>7.8679999999999994</v>
      </c>
      <c r="U7273" s="77">
        <v>748.70159999999998</v>
      </c>
      <c r="V7273" s="77">
        <v>2.3062624671945962</v>
      </c>
      <c r="AC7273" s="77">
        <v>25.01</v>
      </c>
      <c r="AD7273" s="77">
        <v>24.18</v>
      </c>
      <c r="AH7273" s="77">
        <f>IF(AND(M7273&lt;Variables!$G$6,M7273&gt;Variables!$G$5),0,1)</f>
        <v>1</v>
      </c>
      <c r="AI7273" s="77">
        <f t="shared" si="228"/>
        <v>1</v>
      </c>
      <c r="AJ7273" s="77">
        <f>IF(I7273&gt;Variables!$G$7,0,1)</f>
        <v>0</v>
      </c>
      <c r="AK7273" s="77">
        <f>IF(F7273&gt;Variables!$G$8,0,1)</f>
        <v>1</v>
      </c>
      <c r="AL7273" s="77">
        <f>IF(G7273&gt;Variables!$G$9,0,1)</f>
        <v>1</v>
      </c>
      <c r="AM7273" s="77">
        <f>IF(AND(K7273&gt;Variables!$G$10,K7273&lt;Variables!$G$11),0,1)</f>
        <v>1</v>
      </c>
      <c r="AN7273" s="77">
        <f>IF(H7273&lt;Variables!$G$13,1,0)</f>
        <v>0</v>
      </c>
      <c r="AO7273" s="77">
        <f>IF(R7273&lt;Variables!$G$12,0,1)</f>
        <v>0</v>
      </c>
      <c r="AP7273" s="78">
        <f t="shared" si="229"/>
        <v>0</v>
      </c>
      <c r="AQ7273" s="77">
        <f>IF(V7273&lt;Variables!$G$15,1,0)</f>
        <v>1</v>
      </c>
      <c r="AR7273" s="77">
        <v>0</v>
      </c>
      <c r="AS7273" s="77">
        <v>0</v>
      </c>
      <c r="AT7273" s="77">
        <v>0</v>
      </c>
      <c r="AU7273" s="77">
        <v>1</v>
      </c>
      <c r="BA7273" s="77">
        <v>-0.77</v>
      </c>
    </row>
    <row r="7274" spans="3:53" x14ac:dyDescent="0.25">
      <c r="C7274" s="77" t="s">
        <v>814</v>
      </c>
      <c r="D7274" s="77" t="s">
        <v>802</v>
      </c>
      <c r="E7274" s="77">
        <v>14.69</v>
      </c>
      <c r="F7274" s="77">
        <v>7.93</v>
      </c>
      <c r="G7274" s="77">
        <v>0.9</v>
      </c>
      <c r="H7274" s="77">
        <v>-99999</v>
      </c>
      <c r="I7274" s="77">
        <v>16.914999999999999</v>
      </c>
      <c r="J7274" s="77" t="s">
        <v>74</v>
      </c>
      <c r="K7274" s="77">
        <v>57.04</v>
      </c>
      <c r="L7274" s="77">
        <v>-99999</v>
      </c>
      <c r="M7274" s="77">
        <v>-99999</v>
      </c>
      <c r="N7274" s="77">
        <v>-99999</v>
      </c>
      <c r="O7274" s="77">
        <v>-99999</v>
      </c>
      <c r="P7274" s="77">
        <v>15450</v>
      </c>
      <c r="Q7274" s="77">
        <v>28687</v>
      </c>
      <c r="R7274" s="77">
        <v>0.54</v>
      </c>
      <c r="S7274" s="77">
        <v>1858.624</v>
      </c>
      <c r="T7274" s="77">
        <v>7.8679999999999994</v>
      </c>
      <c r="U7274" s="77">
        <v>748.70159999999998</v>
      </c>
      <c r="V7274" s="77">
        <v>-99999</v>
      </c>
      <c r="AC7274" s="77">
        <v>14.7</v>
      </c>
      <c r="AD7274" s="77">
        <v>14.61</v>
      </c>
      <c r="AH7274" s="77">
        <f>IF(AND(M7274&lt;Variables!$G$6,M7274&gt;Variables!$G$5),0,1)</f>
        <v>1</v>
      </c>
      <c r="AI7274" s="77">
        <f t="shared" si="228"/>
        <v>1</v>
      </c>
      <c r="AJ7274" s="77">
        <f>IF(I7274&gt;Variables!$G$7,0,1)</f>
        <v>1</v>
      </c>
      <c r="AK7274" s="77">
        <f>IF(F7274&gt;Variables!$G$8,0,1)</f>
        <v>1</v>
      </c>
      <c r="AL7274" s="77">
        <f>IF(G7274&gt;Variables!$G$9,0,1)</f>
        <v>1</v>
      </c>
      <c r="AM7274" s="77">
        <f>IF(AND(K7274&gt;Variables!$G$10,K7274&lt;Variables!$G$11),0,1)</f>
        <v>1</v>
      </c>
      <c r="AN7274" s="77">
        <f>IF(H7274&lt;Variables!$G$13,1,0)</f>
        <v>1</v>
      </c>
      <c r="AO7274" s="77">
        <f>IF(R7274&lt;Variables!$G$12,0,1)</f>
        <v>0</v>
      </c>
      <c r="AP7274" s="78">
        <f t="shared" si="229"/>
        <v>0</v>
      </c>
      <c r="AQ7274" s="77">
        <f>IF(V7274&lt;Variables!$G$15,1,0)</f>
        <v>1</v>
      </c>
      <c r="AR7274" s="77">
        <v>0</v>
      </c>
      <c r="AS7274" s="77">
        <v>0</v>
      </c>
      <c r="AT7274" s="77">
        <v>0</v>
      </c>
      <c r="AU7274" s="77">
        <v>0</v>
      </c>
      <c r="BA7274" s="77">
        <v>0</v>
      </c>
    </row>
    <row r="7275" spans="3:53" x14ac:dyDescent="0.25">
      <c r="C7275" s="77" t="s">
        <v>814</v>
      </c>
      <c r="D7275" s="77" t="s">
        <v>201</v>
      </c>
      <c r="E7275" s="77">
        <v>43.63</v>
      </c>
      <c r="F7275" s="77">
        <v>7.41</v>
      </c>
      <c r="G7275" s="77">
        <v>7.56</v>
      </c>
      <c r="H7275" s="77">
        <v>-99999</v>
      </c>
      <c r="I7275" s="77">
        <v>3000.5929999999998</v>
      </c>
      <c r="J7275" s="77" t="s">
        <v>75</v>
      </c>
      <c r="K7275" s="77">
        <v>51.94</v>
      </c>
      <c r="L7275" s="77">
        <v>43.575499999999998</v>
      </c>
      <c r="M7275" s="77">
        <v>-3.5570446695954959E-2</v>
      </c>
      <c r="N7275" s="77">
        <v>43.475760869565207</v>
      </c>
      <c r="O7275" s="77">
        <v>0.19376114126563629</v>
      </c>
      <c r="P7275" s="77">
        <v>452900</v>
      </c>
      <c r="Q7275" s="77">
        <v>2055000</v>
      </c>
      <c r="R7275" s="77">
        <v>0.22</v>
      </c>
      <c r="S7275" s="77">
        <v>1858.624</v>
      </c>
      <c r="T7275" s="77">
        <v>7.8679999999999994</v>
      </c>
      <c r="U7275" s="77">
        <v>748.70159999999998</v>
      </c>
      <c r="V7275" s="77">
        <v>2.388222522867208</v>
      </c>
      <c r="AC7275" s="77">
        <v>45.98</v>
      </c>
      <c r="AD7275" s="77">
        <v>43.05</v>
      </c>
      <c r="AH7275" s="77">
        <f>IF(AND(M7275&lt;Variables!$G$6,M7275&gt;Variables!$G$5),0,1)</f>
        <v>1</v>
      </c>
      <c r="AI7275" s="77">
        <f t="shared" si="228"/>
        <v>0</v>
      </c>
      <c r="AJ7275" s="77">
        <f>IF(I7275&gt;Variables!$G$7,0,1)</f>
        <v>0</v>
      </c>
      <c r="AK7275" s="77">
        <f>IF(F7275&gt;Variables!$G$8,0,1)</f>
        <v>1</v>
      </c>
      <c r="AL7275" s="77">
        <f>IF(G7275&gt;Variables!$G$9,0,1)</f>
        <v>1</v>
      </c>
      <c r="AM7275" s="77">
        <f>IF(AND(K7275&gt;Variables!$G$10,K7275&lt;Variables!$G$11),0,1)</f>
        <v>1</v>
      </c>
      <c r="AN7275" s="77">
        <f>IF(H7275&lt;Variables!$G$13,1,0)</f>
        <v>1</v>
      </c>
      <c r="AO7275" s="77">
        <f>IF(R7275&lt;Variables!$G$12,0,1)</f>
        <v>0</v>
      </c>
      <c r="AP7275" s="78">
        <f t="shared" si="229"/>
        <v>1</v>
      </c>
      <c r="AQ7275" s="77">
        <f>IF(V7275&lt;Variables!$G$15,1,0)</f>
        <v>1</v>
      </c>
      <c r="AR7275" s="77">
        <v>0</v>
      </c>
      <c r="AS7275" s="77">
        <v>0</v>
      </c>
      <c r="AT7275" s="77">
        <v>1</v>
      </c>
      <c r="AU7275" s="77">
        <v>0</v>
      </c>
      <c r="BA7275" s="77">
        <v>-0.9</v>
      </c>
    </row>
    <row r="7276" spans="3:53" x14ac:dyDescent="0.25">
      <c r="C7276" s="77" t="s">
        <v>814</v>
      </c>
      <c r="D7276" s="77" t="s">
        <v>488</v>
      </c>
      <c r="E7276" s="77">
        <v>6.31</v>
      </c>
      <c r="F7276" s="77">
        <v>40.090000000000003</v>
      </c>
      <c r="G7276" s="77">
        <v>-12.62</v>
      </c>
      <c r="H7276" s="77">
        <v>125.36</v>
      </c>
      <c r="I7276" s="77">
        <v>13.087</v>
      </c>
      <c r="J7276" s="77" t="s">
        <v>75</v>
      </c>
      <c r="K7276" s="77">
        <v>36.380000000000003</v>
      </c>
      <c r="L7276" s="77">
        <v>6.3578000000000001</v>
      </c>
      <c r="M7276" s="77">
        <v>-0.90911950674762176</v>
      </c>
      <c r="N7276" s="77">
        <v>6.5081699999999998</v>
      </c>
      <c r="O7276" s="77">
        <v>-3.1985949967502378</v>
      </c>
      <c r="P7276" s="77">
        <v>145220000</v>
      </c>
      <c r="Q7276" s="77">
        <v>525460</v>
      </c>
      <c r="R7276" s="77">
        <v>276.37</v>
      </c>
      <c r="S7276" s="77">
        <v>1858.624</v>
      </c>
      <c r="T7276" s="77">
        <v>7.8679999999999994</v>
      </c>
      <c r="U7276" s="77">
        <v>748.70159999999998</v>
      </c>
      <c r="V7276" s="77">
        <v>2.2137740913901038</v>
      </c>
      <c r="AC7276" s="77">
        <v>6.6</v>
      </c>
      <c r="AD7276" s="77">
        <v>6.1517999999999997</v>
      </c>
      <c r="AH7276" s="77">
        <f>IF(AND(M7276&lt;Variables!$G$6,M7276&gt;Variables!$G$5),0,1)</f>
        <v>1</v>
      </c>
      <c r="AI7276" s="77">
        <f t="shared" si="228"/>
        <v>1</v>
      </c>
      <c r="AJ7276" s="77">
        <f>IF(I7276&gt;Variables!$G$7,0,1)</f>
        <v>1</v>
      </c>
      <c r="AK7276" s="77">
        <f>IF(F7276&gt;Variables!$G$8,0,1)</f>
        <v>0</v>
      </c>
      <c r="AL7276" s="77">
        <f>IF(G7276&gt;Variables!$G$9,0,1)</f>
        <v>1</v>
      </c>
      <c r="AM7276" s="77">
        <f>IF(AND(K7276&gt;Variables!$G$10,K7276&lt;Variables!$G$11),0,1)</f>
        <v>1</v>
      </c>
      <c r="AN7276" s="77">
        <f>IF(H7276&lt;Variables!$G$13,1,0)</f>
        <v>1</v>
      </c>
      <c r="AO7276" s="77">
        <f>IF(R7276&lt;Variables!$G$12,0,1)</f>
        <v>1</v>
      </c>
      <c r="AP7276" s="78">
        <f t="shared" si="229"/>
        <v>1</v>
      </c>
      <c r="AQ7276" s="77">
        <f>IF(V7276&lt;Variables!$G$15,1,0)</f>
        <v>1</v>
      </c>
      <c r="AR7276" s="77">
        <v>1</v>
      </c>
      <c r="AS7276" s="77">
        <v>0</v>
      </c>
      <c r="AT7276" s="77">
        <v>0</v>
      </c>
      <c r="AU7276" s="77">
        <v>0</v>
      </c>
      <c r="BA7276" s="77">
        <v>2</v>
      </c>
    </row>
    <row r="7277" spans="3:53" x14ac:dyDescent="0.25">
      <c r="C7277" s="77" t="s">
        <v>814</v>
      </c>
      <c r="D7277" s="77" t="s">
        <v>525</v>
      </c>
      <c r="E7277" s="77">
        <v>1.6</v>
      </c>
      <c r="F7277" s="77">
        <v>16.3</v>
      </c>
      <c r="G7277" s="77">
        <v>16.059999999999999</v>
      </c>
      <c r="H7277" s="77">
        <v>550.02</v>
      </c>
      <c r="I7277" s="77">
        <v>-17.102</v>
      </c>
      <c r="J7277" s="77" t="s">
        <v>74</v>
      </c>
      <c r="K7277" s="77">
        <v>41.78</v>
      </c>
      <c r="L7277" s="77">
        <v>1.5966</v>
      </c>
      <c r="M7277" s="77">
        <v>-0.41337842916196532</v>
      </c>
      <c r="N7277" s="77">
        <v>1.635154</v>
      </c>
      <c r="O7277" s="77">
        <v>-2.76145243811896</v>
      </c>
      <c r="P7277" s="77">
        <v>41050000</v>
      </c>
      <c r="Q7277" s="77">
        <v>3050000</v>
      </c>
      <c r="R7277" s="77">
        <v>13.46</v>
      </c>
      <c r="S7277" s="77">
        <v>1858.624</v>
      </c>
      <c r="T7277" s="77">
        <v>7.8679999999999994</v>
      </c>
      <c r="U7277" s="77">
        <v>748.70159999999998</v>
      </c>
      <c r="V7277" s="77">
        <v>2.2827752998121</v>
      </c>
      <c r="AC7277" s="77">
        <v>1.9</v>
      </c>
      <c r="AD7277" s="77">
        <v>1.58</v>
      </c>
      <c r="AH7277" s="77">
        <f>IF(AND(M7277&lt;Variables!$G$6,M7277&gt;Variables!$G$5),0,1)</f>
        <v>1</v>
      </c>
      <c r="AI7277" s="77">
        <f t="shared" si="228"/>
        <v>1</v>
      </c>
      <c r="AJ7277" s="77">
        <f>IF(I7277&gt;Variables!$G$7,0,1)</f>
        <v>1</v>
      </c>
      <c r="AK7277" s="77">
        <f>IF(F7277&gt;Variables!$G$8,0,1)</f>
        <v>0</v>
      </c>
      <c r="AL7277" s="77">
        <f>IF(G7277&gt;Variables!$G$9,0,1)</f>
        <v>0</v>
      </c>
      <c r="AM7277" s="77">
        <f>IF(AND(K7277&gt;Variables!$G$10,K7277&lt;Variables!$G$11),0,1)</f>
        <v>1</v>
      </c>
      <c r="AN7277" s="77">
        <f>IF(H7277&lt;Variables!$G$13,1,0)</f>
        <v>1</v>
      </c>
      <c r="AO7277" s="77">
        <f>IF(R7277&lt;Variables!$G$12,0,1)</f>
        <v>1</v>
      </c>
      <c r="AP7277" s="78">
        <f t="shared" si="229"/>
        <v>0</v>
      </c>
      <c r="AQ7277" s="77">
        <f>IF(V7277&lt;Variables!$G$15,1,0)</f>
        <v>1</v>
      </c>
      <c r="AR7277" s="77">
        <v>1</v>
      </c>
      <c r="AS7277" s="77">
        <v>0</v>
      </c>
      <c r="AT7277" s="77">
        <v>0</v>
      </c>
      <c r="AU7277" s="77">
        <v>0</v>
      </c>
      <c r="BA7277" s="77">
        <v>2</v>
      </c>
    </row>
    <row r="7278" spans="3:53" x14ac:dyDescent="0.25">
      <c r="C7278" s="77" t="s">
        <v>814</v>
      </c>
      <c r="D7278" s="77" t="s">
        <v>524</v>
      </c>
      <c r="E7278" s="77">
        <v>7.75</v>
      </c>
      <c r="F7278" s="77">
        <v>29.65</v>
      </c>
      <c r="G7278" s="77">
        <v>28.08</v>
      </c>
      <c r="H7278" s="77">
        <v>208.66</v>
      </c>
      <c r="I7278" s="77">
        <v>-8.7189999999999994</v>
      </c>
      <c r="J7278" s="77" t="s">
        <v>75</v>
      </c>
      <c r="K7278" s="77">
        <v>54.15</v>
      </c>
      <c r="L7278" s="77">
        <v>7.75509</v>
      </c>
      <c r="M7278" s="77">
        <v>0.58039300639966207</v>
      </c>
      <c r="N7278" s="77">
        <v>7.767310000000001</v>
      </c>
      <c r="O7278" s="77">
        <v>0.42215387309118002</v>
      </c>
      <c r="P7278" s="77">
        <v>113740000</v>
      </c>
      <c r="Q7278" s="77">
        <v>18770000</v>
      </c>
      <c r="R7278" s="77">
        <v>6.06</v>
      </c>
      <c r="S7278" s="77">
        <v>1858.624</v>
      </c>
      <c r="T7278" s="77">
        <v>7.8679999999999994</v>
      </c>
      <c r="U7278" s="77">
        <v>748.70159999999998</v>
      </c>
      <c r="V7278" s="77">
        <v>2.3879476555733081</v>
      </c>
      <c r="AC7278" s="77">
        <v>8.08</v>
      </c>
      <c r="AD7278" s="77">
        <v>7.22</v>
      </c>
      <c r="AH7278" s="77">
        <f>IF(AND(M7278&lt;Variables!$G$6,M7278&gt;Variables!$G$5),0,1)</f>
        <v>1</v>
      </c>
      <c r="AI7278" s="77">
        <f t="shared" si="228"/>
        <v>1</v>
      </c>
      <c r="AJ7278" s="77">
        <f>IF(I7278&gt;Variables!$G$7,0,1)</f>
        <v>1</v>
      </c>
      <c r="AK7278" s="77">
        <f>IF(F7278&gt;Variables!$G$8,0,1)</f>
        <v>0</v>
      </c>
      <c r="AL7278" s="77">
        <f>IF(G7278&gt;Variables!$G$9,0,1)</f>
        <v>0</v>
      </c>
      <c r="AM7278" s="77">
        <f>IF(AND(K7278&gt;Variables!$G$10,K7278&lt;Variables!$G$11),0,1)</f>
        <v>1</v>
      </c>
      <c r="AN7278" s="77">
        <f>IF(H7278&lt;Variables!$G$13,1,0)</f>
        <v>1</v>
      </c>
      <c r="AO7278" s="77">
        <f>IF(R7278&lt;Variables!$G$12,0,1)</f>
        <v>1</v>
      </c>
      <c r="AP7278" s="78">
        <f t="shared" si="229"/>
        <v>1</v>
      </c>
      <c r="AQ7278" s="77">
        <f>IF(V7278&lt;Variables!$G$15,1,0)</f>
        <v>1</v>
      </c>
      <c r="AR7278" s="77">
        <v>1</v>
      </c>
      <c r="AS7278" s="77">
        <v>0</v>
      </c>
      <c r="AT7278" s="77">
        <v>0</v>
      </c>
      <c r="AU7278" s="77">
        <v>0</v>
      </c>
      <c r="BA7278" s="77">
        <v>2</v>
      </c>
    </row>
    <row r="7279" spans="3:53" x14ac:dyDescent="0.25">
      <c r="C7279" s="77" t="s">
        <v>814</v>
      </c>
      <c r="D7279" s="77" t="s">
        <v>573</v>
      </c>
      <c r="E7279" s="77">
        <v>0.9</v>
      </c>
      <c r="F7279" s="77">
        <v>18325.93</v>
      </c>
      <c r="G7279" s="77">
        <v>15.18</v>
      </c>
      <c r="H7279" s="77">
        <v>-99999</v>
      </c>
      <c r="I7279" s="77">
        <v>-2.2149999999999999</v>
      </c>
      <c r="J7279" s="77" t="s">
        <v>75</v>
      </c>
      <c r="K7279" s="77">
        <v>-99999</v>
      </c>
      <c r="L7279" s="77">
        <v>1.0475000000000001</v>
      </c>
      <c r="M7279" s="77">
        <v>5.0119331742243416</v>
      </c>
      <c r="N7279" s="77">
        <v>1.0475000000000001</v>
      </c>
      <c r="O7279" s="77">
        <v>5.0119331742243416</v>
      </c>
      <c r="P7279" s="77">
        <v>18252</v>
      </c>
      <c r="Q7279" s="77">
        <v>3239</v>
      </c>
      <c r="R7279" s="77">
        <v>5.64</v>
      </c>
      <c r="S7279" s="77">
        <v>1858.624</v>
      </c>
      <c r="T7279" s="77">
        <v>7.8679999999999994</v>
      </c>
      <c r="U7279" s="77">
        <v>748.70159999999998</v>
      </c>
      <c r="V7279" s="77">
        <v>-99999</v>
      </c>
      <c r="AC7279" s="77">
        <v>1.1000000000000001</v>
      </c>
      <c r="AD7279" s="77">
        <v>0.9</v>
      </c>
      <c r="AH7279" s="77">
        <f>IF(AND(M7279&lt;Variables!$G$6,M7279&gt;Variables!$G$5),0,1)</f>
        <v>1</v>
      </c>
      <c r="AI7279" s="77">
        <f t="shared" si="228"/>
        <v>1</v>
      </c>
      <c r="AJ7279" s="77">
        <f>IF(I7279&gt;Variables!$G$7,0,1)</f>
        <v>1</v>
      </c>
      <c r="AK7279" s="77">
        <f>IF(F7279&gt;Variables!$G$8,0,1)</f>
        <v>0</v>
      </c>
      <c r="AL7279" s="77">
        <f>IF(G7279&gt;Variables!$G$9,0,1)</f>
        <v>0</v>
      </c>
      <c r="AM7279" s="77">
        <f>IF(AND(K7279&gt;Variables!$G$10,K7279&lt;Variables!$G$11),0,1)</f>
        <v>1</v>
      </c>
      <c r="AN7279" s="77">
        <f>IF(H7279&lt;Variables!$G$13,1,0)</f>
        <v>1</v>
      </c>
      <c r="AO7279" s="77">
        <f>IF(R7279&lt;Variables!$G$12,0,1)</f>
        <v>1</v>
      </c>
      <c r="AP7279" s="78">
        <f t="shared" si="229"/>
        <v>1</v>
      </c>
      <c r="AQ7279" s="77">
        <f>IF(V7279&lt;Variables!$G$15,1,0)</f>
        <v>1</v>
      </c>
      <c r="AR7279" s="77">
        <v>1</v>
      </c>
      <c r="AS7279" s="77">
        <v>0</v>
      </c>
      <c r="AT7279" s="77">
        <v>0</v>
      </c>
      <c r="AU7279" s="77">
        <v>0</v>
      </c>
      <c r="BA7279" s="77">
        <v>2</v>
      </c>
    </row>
    <row r="7280" spans="3:53" x14ac:dyDescent="0.25">
      <c r="C7280" s="77" t="s">
        <v>814</v>
      </c>
      <c r="D7280" s="77" t="s">
        <v>451</v>
      </c>
      <c r="E7280" s="77">
        <v>23.39</v>
      </c>
      <c r="F7280" s="77">
        <v>8.48</v>
      </c>
      <c r="G7280" s="77">
        <v>6.4</v>
      </c>
      <c r="H7280" s="77">
        <v>12530</v>
      </c>
      <c r="I7280" s="77">
        <v>14.932</v>
      </c>
      <c r="J7280" s="77" t="s">
        <v>74</v>
      </c>
      <c r="K7280" s="77">
        <v>41.23</v>
      </c>
      <c r="L7280" s="77">
        <v>23.310664705882349</v>
      </c>
      <c r="M7280" s="77">
        <v>-8.8649148975742498E-2</v>
      </c>
      <c r="N7280" s="77">
        <v>23.416734090909092</v>
      </c>
      <c r="O7280" s="77">
        <v>-0.54121164128643429</v>
      </c>
      <c r="P7280" s="77">
        <v>946412</v>
      </c>
      <c r="Q7280" s="77">
        <v>1175000</v>
      </c>
      <c r="R7280" s="77">
        <v>0.81</v>
      </c>
      <c r="S7280" s="77">
        <v>1858.624</v>
      </c>
      <c r="T7280" s="77">
        <v>7.8679999999999994</v>
      </c>
      <c r="U7280" s="77">
        <v>748.70159999999998</v>
      </c>
      <c r="V7280" s="77">
        <v>2.2762023935039069</v>
      </c>
      <c r="AC7280" s="77">
        <v>23.59</v>
      </c>
      <c r="AD7280" s="77">
        <v>23.22</v>
      </c>
      <c r="AH7280" s="77">
        <f>IF(AND(M7280&lt;Variables!$G$6,M7280&gt;Variables!$G$5),0,1)</f>
        <v>1</v>
      </c>
      <c r="AI7280" s="77">
        <f t="shared" si="228"/>
        <v>1</v>
      </c>
      <c r="AJ7280" s="77">
        <f>IF(I7280&gt;Variables!$G$7,0,1)</f>
        <v>1</v>
      </c>
      <c r="AK7280" s="77">
        <f>IF(F7280&gt;Variables!$G$8,0,1)</f>
        <v>1</v>
      </c>
      <c r="AL7280" s="77">
        <f>IF(G7280&gt;Variables!$G$9,0,1)</f>
        <v>1</v>
      </c>
      <c r="AM7280" s="77">
        <f>IF(AND(K7280&gt;Variables!$G$10,K7280&lt;Variables!$G$11),0,1)</f>
        <v>1</v>
      </c>
      <c r="AN7280" s="77">
        <f>IF(H7280&lt;Variables!$G$13,1,0)</f>
        <v>0</v>
      </c>
      <c r="AO7280" s="77">
        <f>IF(R7280&lt;Variables!$G$12,0,1)</f>
        <v>0</v>
      </c>
      <c r="AP7280" s="78">
        <f t="shared" si="229"/>
        <v>0</v>
      </c>
      <c r="AQ7280" s="77">
        <f>IF(V7280&lt;Variables!$G$15,1,0)</f>
        <v>1</v>
      </c>
      <c r="AR7280" s="77">
        <v>0</v>
      </c>
      <c r="AS7280" s="77">
        <v>0</v>
      </c>
      <c r="AT7280" s="77">
        <v>0</v>
      </c>
      <c r="AU7280" s="77">
        <v>1</v>
      </c>
      <c r="BA7280" s="77">
        <v>-0.36</v>
      </c>
    </row>
    <row r="7281" spans="3:53" x14ac:dyDescent="0.25">
      <c r="C7281" s="77" t="s">
        <v>814</v>
      </c>
      <c r="D7281" s="77" t="s">
        <v>517</v>
      </c>
      <c r="E7281" s="77">
        <v>3.86</v>
      </c>
      <c r="F7281" s="77">
        <v>34.1</v>
      </c>
      <c r="G7281" s="77">
        <v>-0.46</v>
      </c>
      <c r="H7281" s="77">
        <v>-99999</v>
      </c>
      <c r="I7281" s="77">
        <v>0.875</v>
      </c>
      <c r="J7281" s="77" t="s">
        <v>74</v>
      </c>
      <c r="K7281" s="77">
        <v>-99999</v>
      </c>
      <c r="L7281" s="77">
        <v>-99999</v>
      </c>
      <c r="M7281" s="77">
        <v>-99999</v>
      </c>
      <c r="N7281" s="77">
        <v>-99999</v>
      </c>
      <c r="O7281" s="77">
        <v>-99999</v>
      </c>
      <c r="P7281" s="77">
        <v>40000</v>
      </c>
      <c r="Q7281" s="77">
        <v>0</v>
      </c>
      <c r="R7281" s="77">
        <v>1</v>
      </c>
      <c r="S7281" s="77">
        <v>1858.624</v>
      </c>
      <c r="T7281" s="77">
        <v>7.8679999999999994</v>
      </c>
      <c r="U7281" s="77">
        <v>748.70159999999998</v>
      </c>
      <c r="V7281" s="77">
        <v>-99999</v>
      </c>
      <c r="AC7281" s="77">
        <v>-99999</v>
      </c>
      <c r="AD7281" s="77">
        <v>-99999</v>
      </c>
      <c r="AH7281" s="77">
        <f>IF(AND(M7281&lt;Variables!$G$6,M7281&gt;Variables!$G$5),0,1)</f>
        <v>1</v>
      </c>
      <c r="AI7281" s="77">
        <f t="shared" si="228"/>
        <v>1</v>
      </c>
      <c r="AJ7281" s="77">
        <f>IF(I7281&gt;Variables!$G$7,0,1)</f>
        <v>1</v>
      </c>
      <c r="AK7281" s="77">
        <f>IF(F7281&gt;Variables!$G$8,0,1)</f>
        <v>0</v>
      </c>
      <c r="AL7281" s="77">
        <f>IF(G7281&gt;Variables!$G$9,0,1)</f>
        <v>1</v>
      </c>
      <c r="AM7281" s="77">
        <f>IF(AND(K7281&gt;Variables!$G$10,K7281&lt;Variables!$G$11),0,1)</f>
        <v>1</v>
      </c>
      <c r="AN7281" s="77">
        <f>IF(H7281&lt;Variables!$G$13,1,0)</f>
        <v>1</v>
      </c>
      <c r="AO7281" s="77">
        <f>IF(R7281&lt;Variables!$G$12,0,1)</f>
        <v>0</v>
      </c>
      <c r="AP7281" s="78">
        <f t="shared" si="229"/>
        <v>0</v>
      </c>
      <c r="AQ7281" s="77">
        <f>IF(V7281&lt;Variables!$G$15,1,0)</f>
        <v>1</v>
      </c>
      <c r="AR7281" s="77">
        <v>0</v>
      </c>
      <c r="AS7281" s="77">
        <v>0</v>
      </c>
      <c r="AT7281" s="77">
        <v>0</v>
      </c>
      <c r="AU7281" s="77">
        <v>0</v>
      </c>
      <c r="BA7281" s="77">
        <v>0</v>
      </c>
    </row>
    <row r="7282" spans="3:53" x14ac:dyDescent="0.25">
      <c r="C7282" s="77" t="s">
        <v>814</v>
      </c>
      <c r="D7282" s="77" t="s">
        <v>501</v>
      </c>
      <c r="E7282" s="77">
        <v>29.39</v>
      </c>
      <c r="F7282" s="77">
        <v>13.21</v>
      </c>
      <c r="G7282" s="77">
        <v>9.25</v>
      </c>
      <c r="H7282" s="77">
        <v>3860</v>
      </c>
      <c r="I7282" s="77">
        <v>3.2000000000000001E-2</v>
      </c>
      <c r="J7282" s="77" t="s">
        <v>75</v>
      </c>
      <c r="K7282" s="77">
        <v>46.41</v>
      </c>
      <c r="L7282" s="77">
        <v>29.245961538461529</v>
      </c>
      <c r="M7282" s="77">
        <v>2.5250034521753059E-3</v>
      </c>
      <c r="N7282" s="77">
        <v>29.27856944444444</v>
      </c>
      <c r="O7282" s="77">
        <v>-0.10884904914809521</v>
      </c>
      <c r="P7282" s="77">
        <v>619566</v>
      </c>
      <c r="Q7282" s="77">
        <v>245553</v>
      </c>
      <c r="R7282" s="77">
        <v>2.52</v>
      </c>
      <c r="S7282" s="77">
        <v>1858.624</v>
      </c>
      <c r="T7282" s="77">
        <v>7.8679999999999994</v>
      </c>
      <c r="U7282" s="77">
        <v>748.70159999999998</v>
      </c>
      <c r="V7282" s="77">
        <v>2.3297681289440351</v>
      </c>
      <c r="AC7282" s="77">
        <v>30.09</v>
      </c>
      <c r="AD7282" s="77">
        <v>28.98</v>
      </c>
      <c r="AH7282" s="77">
        <f>IF(AND(M7282&lt;Variables!$G$6,M7282&gt;Variables!$G$5),0,1)</f>
        <v>1</v>
      </c>
      <c r="AI7282" s="77">
        <f t="shared" ref="AI7282:AI7345" si="230">IF(L7282&gt;N7282,0,1)</f>
        <v>1</v>
      </c>
      <c r="AJ7282" s="77">
        <f>IF(I7282&gt;Variables!$G$7,0,1)</f>
        <v>1</v>
      </c>
      <c r="AK7282" s="77">
        <f>IF(F7282&gt;Variables!$G$8,0,1)</f>
        <v>0</v>
      </c>
      <c r="AL7282" s="77">
        <f>IF(G7282&gt;Variables!$G$9,0,1)</f>
        <v>1</v>
      </c>
      <c r="AM7282" s="77">
        <f>IF(AND(K7282&gt;Variables!$G$10,K7282&lt;Variables!$G$11),0,1)</f>
        <v>1</v>
      </c>
      <c r="AN7282" s="77">
        <f>IF(H7282&lt;Variables!$G$13,1,0)</f>
        <v>0</v>
      </c>
      <c r="AO7282" s="77">
        <f>IF(R7282&lt;Variables!$G$12,0,1)</f>
        <v>1</v>
      </c>
      <c r="AP7282" s="78">
        <f t="shared" ref="AP7282:AP7345" si="231">IF(J7282="Pass", 0,1)</f>
        <v>1</v>
      </c>
      <c r="AQ7282" s="77">
        <f>IF(V7282&lt;Variables!$G$15,1,0)</f>
        <v>1</v>
      </c>
      <c r="AR7282" s="77">
        <v>1</v>
      </c>
      <c r="AS7282" s="77">
        <v>0</v>
      </c>
      <c r="AT7282" s="77">
        <v>0</v>
      </c>
      <c r="AU7282" s="77">
        <v>0</v>
      </c>
      <c r="BA7282" s="77">
        <v>0.77</v>
      </c>
    </row>
    <row r="7283" spans="3:53" x14ac:dyDescent="0.25">
      <c r="C7283" s="77" t="s">
        <v>814</v>
      </c>
      <c r="D7283" s="77" t="s">
        <v>540</v>
      </c>
      <c r="E7283" s="77">
        <v>14.36</v>
      </c>
      <c r="F7283" s="77">
        <v>8.08</v>
      </c>
      <c r="G7283" s="77">
        <v>7.15</v>
      </c>
      <c r="H7283" s="77">
        <v>2350</v>
      </c>
      <c r="I7283" s="77">
        <v>2.9000000000000001E-2</v>
      </c>
      <c r="J7283" s="77" t="s">
        <v>75</v>
      </c>
      <c r="K7283" s="77">
        <v>46.55</v>
      </c>
      <c r="L7283" s="77">
        <v>14.34323</v>
      </c>
      <c r="M7283" s="77">
        <v>-0.19681759269007501</v>
      </c>
      <c r="N7283" s="77">
        <v>14.295553999999999</v>
      </c>
      <c r="O7283" s="77">
        <v>0.13602830642307909</v>
      </c>
      <c r="P7283" s="77">
        <v>2627000</v>
      </c>
      <c r="Q7283" s="77">
        <v>4329000</v>
      </c>
      <c r="R7283" s="77">
        <v>0.61</v>
      </c>
      <c r="S7283" s="77">
        <v>1858.624</v>
      </c>
      <c r="T7283" s="77">
        <v>7.8679999999999994</v>
      </c>
      <c r="U7283" s="77">
        <v>748.70159999999998</v>
      </c>
      <c r="V7283" s="77">
        <v>2.3344142456434152</v>
      </c>
      <c r="AC7283" s="77">
        <v>14.34</v>
      </c>
      <c r="AD7283" s="77">
        <v>14.1</v>
      </c>
      <c r="AH7283" s="77">
        <f>IF(AND(M7283&lt;Variables!$G$6,M7283&gt;Variables!$G$5),0,1)</f>
        <v>1</v>
      </c>
      <c r="AI7283" s="77">
        <f t="shared" si="230"/>
        <v>0</v>
      </c>
      <c r="AJ7283" s="77">
        <f>IF(I7283&gt;Variables!$G$7,0,1)</f>
        <v>1</v>
      </c>
      <c r="AK7283" s="77">
        <f>IF(F7283&gt;Variables!$G$8,0,1)</f>
        <v>1</v>
      </c>
      <c r="AL7283" s="77">
        <f>IF(G7283&gt;Variables!$G$9,0,1)</f>
        <v>1</v>
      </c>
      <c r="AM7283" s="77">
        <f>IF(AND(K7283&gt;Variables!$G$10,K7283&lt;Variables!$G$11),0,1)</f>
        <v>1</v>
      </c>
      <c r="AN7283" s="77">
        <f>IF(H7283&lt;Variables!$G$13,1,0)</f>
        <v>0</v>
      </c>
      <c r="AO7283" s="77">
        <f>IF(R7283&lt;Variables!$G$12,0,1)</f>
        <v>0</v>
      </c>
      <c r="AP7283" s="78">
        <f t="shared" si="231"/>
        <v>1</v>
      </c>
      <c r="AQ7283" s="77">
        <f>IF(V7283&lt;Variables!$G$15,1,0)</f>
        <v>1</v>
      </c>
      <c r="AR7283" s="77">
        <v>0</v>
      </c>
      <c r="AS7283" s="77">
        <v>0</v>
      </c>
      <c r="AT7283" s="77">
        <v>0</v>
      </c>
      <c r="AU7283" s="77">
        <v>1</v>
      </c>
      <c r="BA7283" s="77">
        <v>-0.59</v>
      </c>
    </row>
    <row r="7284" spans="3:53" x14ac:dyDescent="0.25">
      <c r="C7284" s="77" t="s">
        <v>814</v>
      </c>
      <c r="D7284" s="77" t="s">
        <v>507</v>
      </c>
      <c r="E7284" s="77">
        <v>26.57</v>
      </c>
      <c r="F7284" s="77">
        <v>9.49</v>
      </c>
      <c r="G7284" s="77">
        <v>9.0399999999999991</v>
      </c>
      <c r="H7284" s="77">
        <v>3900</v>
      </c>
      <c r="I7284" s="77">
        <v>240.71299999999999</v>
      </c>
      <c r="J7284" s="77" t="s">
        <v>75</v>
      </c>
      <c r="K7284" s="77">
        <v>57.31</v>
      </c>
      <c r="L7284" s="77">
        <v>26.337775000000001</v>
      </c>
      <c r="M7284" s="77">
        <v>0.31219417737451671</v>
      </c>
      <c r="N7284" s="77">
        <v>26.275296000000001</v>
      </c>
      <c r="O7284" s="77">
        <v>0.55072262554151397</v>
      </c>
      <c r="P7284" s="77">
        <v>8189999.9999999991</v>
      </c>
      <c r="Q7284" s="77">
        <v>9769000</v>
      </c>
      <c r="R7284" s="77">
        <v>0.84</v>
      </c>
      <c r="S7284" s="77">
        <v>1858.624</v>
      </c>
      <c r="T7284" s="77">
        <v>7.8679999999999994</v>
      </c>
      <c r="U7284" s="77">
        <v>748.70159999999998</v>
      </c>
      <c r="V7284" s="77">
        <v>2.42802373269534</v>
      </c>
      <c r="AC7284" s="77">
        <v>26.84</v>
      </c>
      <c r="AD7284" s="77">
        <v>26.389700000000001</v>
      </c>
      <c r="AH7284" s="77">
        <f>IF(AND(M7284&lt;Variables!$G$6,M7284&gt;Variables!$G$5),0,1)</f>
        <v>1</v>
      </c>
      <c r="AI7284" s="77">
        <f t="shared" si="230"/>
        <v>0</v>
      </c>
      <c r="AJ7284" s="77">
        <f>IF(I7284&gt;Variables!$G$7,0,1)</f>
        <v>0</v>
      </c>
      <c r="AK7284" s="77">
        <f>IF(F7284&gt;Variables!$G$8,0,1)</f>
        <v>0</v>
      </c>
      <c r="AL7284" s="77">
        <f>IF(G7284&gt;Variables!$G$9,0,1)</f>
        <v>1</v>
      </c>
      <c r="AM7284" s="77">
        <f>IF(AND(K7284&gt;Variables!$G$10,K7284&lt;Variables!$G$11),0,1)</f>
        <v>1</v>
      </c>
      <c r="AN7284" s="77">
        <f>IF(H7284&lt;Variables!$G$13,1,0)</f>
        <v>0</v>
      </c>
      <c r="AO7284" s="77">
        <f>IF(R7284&lt;Variables!$G$12,0,1)</f>
        <v>0</v>
      </c>
      <c r="AP7284" s="78">
        <f t="shared" si="231"/>
        <v>1</v>
      </c>
      <c r="AQ7284" s="77">
        <f>IF(V7284&lt;Variables!$G$15,1,0)</f>
        <v>1</v>
      </c>
      <c r="AR7284" s="77">
        <v>0</v>
      </c>
      <c r="AS7284" s="77">
        <v>1</v>
      </c>
      <c r="AT7284" s="77">
        <v>0</v>
      </c>
      <c r="AU7284" s="77">
        <v>0</v>
      </c>
      <c r="BA7284" s="77">
        <v>0.47</v>
      </c>
    </row>
    <row r="7285" spans="3:53" x14ac:dyDescent="0.25">
      <c r="C7285" s="77" t="s">
        <v>814</v>
      </c>
      <c r="D7285" s="77" t="s">
        <v>546</v>
      </c>
      <c r="E7285" s="77">
        <v>18.97</v>
      </c>
      <c r="F7285" s="77">
        <v>7.08</v>
      </c>
      <c r="G7285" s="77">
        <v>5.83</v>
      </c>
      <c r="H7285" s="77">
        <v>5410</v>
      </c>
      <c r="I7285" s="77">
        <v>0.73799999999999999</v>
      </c>
      <c r="J7285" s="77" t="s">
        <v>75</v>
      </c>
      <c r="K7285" s="77">
        <v>44.3</v>
      </c>
      <c r="L7285" s="77">
        <v>18.928920000000002</v>
      </c>
      <c r="M7285" s="77">
        <v>-0.20561130798797511</v>
      </c>
      <c r="N7285" s="77">
        <v>18.906248000000001</v>
      </c>
      <c r="O7285" s="77">
        <v>-8.5939843801886961E-2</v>
      </c>
      <c r="P7285" s="77">
        <v>7674000</v>
      </c>
      <c r="Q7285" s="77">
        <v>15192000</v>
      </c>
      <c r="R7285" s="77">
        <v>0.51</v>
      </c>
      <c r="S7285" s="77">
        <v>1858.624</v>
      </c>
      <c r="T7285" s="77">
        <v>7.8679999999999994</v>
      </c>
      <c r="U7285" s="77">
        <v>748.70159999999998</v>
      </c>
      <c r="V7285" s="77">
        <v>2.309909202900112</v>
      </c>
      <c r="AC7285" s="77">
        <v>19.414999999999999</v>
      </c>
      <c r="AD7285" s="77">
        <v>18.850000000000001</v>
      </c>
      <c r="AH7285" s="77">
        <f>IF(AND(M7285&lt;Variables!$G$6,M7285&gt;Variables!$G$5),0,1)</f>
        <v>1</v>
      </c>
      <c r="AI7285" s="77">
        <f t="shared" si="230"/>
        <v>0</v>
      </c>
      <c r="AJ7285" s="77">
        <f>IF(I7285&gt;Variables!$G$7,0,1)</f>
        <v>1</v>
      </c>
      <c r="AK7285" s="77">
        <f>IF(F7285&gt;Variables!$G$8,0,1)</f>
        <v>1</v>
      </c>
      <c r="AL7285" s="77">
        <f>IF(G7285&gt;Variables!$G$9,0,1)</f>
        <v>1</v>
      </c>
      <c r="AM7285" s="77">
        <f>IF(AND(K7285&gt;Variables!$G$10,K7285&lt;Variables!$G$11),0,1)</f>
        <v>1</v>
      </c>
      <c r="AN7285" s="77">
        <f>IF(H7285&lt;Variables!$G$13,1,0)</f>
        <v>0</v>
      </c>
      <c r="AO7285" s="77">
        <f>IF(R7285&lt;Variables!$G$12,0,1)</f>
        <v>0</v>
      </c>
      <c r="AP7285" s="78">
        <f t="shared" si="231"/>
        <v>1</v>
      </c>
      <c r="AQ7285" s="77">
        <f>IF(V7285&lt;Variables!$G$15,1,0)</f>
        <v>1</v>
      </c>
      <c r="AR7285" s="77">
        <v>1</v>
      </c>
      <c r="AS7285" s="77">
        <v>0</v>
      </c>
      <c r="AT7285" s="77">
        <v>0</v>
      </c>
      <c r="AU7285" s="77">
        <v>0</v>
      </c>
      <c r="BA7285" s="77">
        <v>1.64</v>
      </c>
    </row>
    <row r="7286" spans="3:53" x14ac:dyDescent="0.25">
      <c r="C7286" s="77" t="s">
        <v>815</v>
      </c>
      <c r="D7286" s="77" t="s">
        <v>805</v>
      </c>
      <c r="E7286" s="77">
        <v>19.440000000000001</v>
      </c>
      <c r="F7286" s="77">
        <v>29.4</v>
      </c>
      <c r="G7286" s="77">
        <v>-99999</v>
      </c>
      <c r="H7286" s="77">
        <v>-99999</v>
      </c>
      <c r="I7286" s="77">
        <v>-99999</v>
      </c>
      <c r="J7286" s="77" t="s">
        <v>75</v>
      </c>
      <c r="K7286" s="77">
        <v>-99999</v>
      </c>
      <c r="L7286" s="77">
        <v>19.452368421052629</v>
      </c>
      <c r="M7286" s="77">
        <v>-514171.07780137728</v>
      </c>
      <c r="N7286" s="77">
        <v>19.447808163265311</v>
      </c>
      <c r="O7286" s="77">
        <v>-514291.62077548011</v>
      </c>
      <c r="P7286" s="77">
        <v>4190000</v>
      </c>
      <c r="S7286" s="77">
        <v>1858.9780000000001</v>
      </c>
      <c r="T7286" s="77">
        <v>8.0749999999999993</v>
      </c>
      <c r="U7286" s="77">
        <v>748.96719999999982</v>
      </c>
      <c r="V7286" s="77">
        <v>-99999</v>
      </c>
      <c r="AC7286" s="77">
        <v>20.5</v>
      </c>
      <c r="AD7286" s="77">
        <v>18.760000000000002</v>
      </c>
      <c r="AH7286" s="77">
        <f>IF(AND(M7286&lt;Variables!$G$6,M7286&gt;Variables!$G$5),0,1)</f>
        <v>1</v>
      </c>
      <c r="AI7286" s="77">
        <f t="shared" si="230"/>
        <v>0</v>
      </c>
      <c r="AJ7286" s="77">
        <f>IF(I7286&gt;Variables!$G$7,0,1)</f>
        <v>1</v>
      </c>
      <c r="AK7286" s="77">
        <f>IF(F7286&gt;Variables!$G$8,0,1)</f>
        <v>0</v>
      </c>
      <c r="AL7286" s="77">
        <f>IF(G7286&gt;Variables!$G$9,0,1)</f>
        <v>1</v>
      </c>
      <c r="AM7286" s="77">
        <f>IF(AND(K7286&gt;Variables!$G$10,K7286&lt;Variables!$G$11),0,1)</f>
        <v>1</v>
      </c>
      <c r="AN7286" s="77">
        <f>IF(H7286&lt;Variables!$G$13,1,0)</f>
        <v>1</v>
      </c>
      <c r="AO7286" s="77">
        <f>IF(R7286&lt;Variables!$G$12,0,1)</f>
        <v>0</v>
      </c>
      <c r="AP7286" s="78">
        <f t="shared" si="231"/>
        <v>1</v>
      </c>
      <c r="AQ7286" s="77">
        <f>IF(V7286&lt;Variables!$G$15,1,0)</f>
        <v>1</v>
      </c>
      <c r="AR7286" s="77">
        <v>0</v>
      </c>
      <c r="AS7286" s="77">
        <v>0</v>
      </c>
      <c r="AT7286" s="77">
        <v>1</v>
      </c>
      <c r="AU7286" s="77">
        <v>0</v>
      </c>
      <c r="BA7286" s="77">
        <v>-2.25</v>
      </c>
    </row>
    <row r="7287" spans="3:53" x14ac:dyDescent="0.25">
      <c r="C7287" s="77" t="s">
        <v>815</v>
      </c>
      <c r="D7287" s="77" t="s">
        <v>573</v>
      </c>
      <c r="E7287" s="77">
        <v>1</v>
      </c>
      <c r="F7287" s="77">
        <v>18325.919999999998</v>
      </c>
      <c r="G7287" s="77">
        <v>14.14</v>
      </c>
      <c r="H7287" s="77">
        <v>-99999</v>
      </c>
      <c r="I7287" s="77">
        <v>-2.2250000000000001</v>
      </c>
      <c r="J7287" s="77" t="s">
        <v>75</v>
      </c>
      <c r="K7287" s="77">
        <v>-99999</v>
      </c>
      <c r="L7287" s="77">
        <v>1.03</v>
      </c>
      <c r="M7287" s="77">
        <v>5.8252427184466073</v>
      </c>
      <c r="N7287" s="77">
        <v>1.02125</v>
      </c>
      <c r="O7287" s="77">
        <v>6.7319461444308528</v>
      </c>
      <c r="P7287" s="77">
        <v>18302</v>
      </c>
      <c r="Q7287" s="77">
        <v>3239</v>
      </c>
      <c r="R7287" s="77">
        <v>5.65</v>
      </c>
      <c r="S7287" s="77">
        <v>1858.9780000000001</v>
      </c>
      <c r="T7287" s="77">
        <v>8.0749999999999993</v>
      </c>
      <c r="U7287" s="77">
        <v>748.96719999999982</v>
      </c>
      <c r="V7287" s="77">
        <v>-99999</v>
      </c>
      <c r="AC7287" s="77">
        <v>1.1000000000000001</v>
      </c>
      <c r="AD7287" s="77">
        <v>0.98</v>
      </c>
      <c r="AH7287" s="77">
        <f>IF(AND(M7287&lt;Variables!$G$6,M7287&gt;Variables!$G$5),0,1)</f>
        <v>1</v>
      </c>
      <c r="AI7287" s="77">
        <f t="shared" si="230"/>
        <v>0</v>
      </c>
      <c r="AJ7287" s="77">
        <f>IF(I7287&gt;Variables!$G$7,0,1)</f>
        <v>1</v>
      </c>
      <c r="AK7287" s="77">
        <f>IF(F7287&gt;Variables!$G$8,0,1)</f>
        <v>0</v>
      </c>
      <c r="AL7287" s="77">
        <f>IF(G7287&gt;Variables!$G$9,0,1)</f>
        <v>0</v>
      </c>
      <c r="AM7287" s="77">
        <f>IF(AND(K7287&gt;Variables!$G$10,K7287&lt;Variables!$G$11),0,1)</f>
        <v>1</v>
      </c>
      <c r="AN7287" s="77">
        <f>IF(H7287&lt;Variables!$G$13,1,0)</f>
        <v>1</v>
      </c>
      <c r="AO7287" s="77">
        <f>IF(R7287&lt;Variables!$G$12,0,1)</f>
        <v>1</v>
      </c>
      <c r="AP7287" s="78">
        <f t="shared" si="231"/>
        <v>1</v>
      </c>
      <c r="AQ7287" s="77">
        <f>IF(V7287&lt;Variables!$G$15,1,0)</f>
        <v>1</v>
      </c>
      <c r="AR7287" s="77">
        <v>1</v>
      </c>
      <c r="AS7287" s="77">
        <v>0</v>
      </c>
      <c r="AT7287" s="77">
        <v>0</v>
      </c>
      <c r="AU7287" s="77">
        <v>0</v>
      </c>
      <c r="BA7287" s="77">
        <v>2</v>
      </c>
    </row>
    <row r="7288" spans="3:53" x14ac:dyDescent="0.25">
      <c r="C7288" s="77" t="s">
        <v>815</v>
      </c>
      <c r="D7288" s="77" t="s">
        <v>530</v>
      </c>
      <c r="E7288" s="77">
        <v>52.61</v>
      </c>
      <c r="F7288" s="77">
        <v>9.27</v>
      </c>
      <c r="G7288" s="77">
        <v>0.28999999999999998</v>
      </c>
      <c r="H7288" s="77">
        <v>-99999</v>
      </c>
      <c r="I7288" s="77">
        <v>52.503999999999998</v>
      </c>
      <c r="J7288" s="77" t="s">
        <v>75</v>
      </c>
      <c r="K7288" s="77">
        <v>-99999</v>
      </c>
      <c r="L7288" s="77">
        <v>-99999</v>
      </c>
      <c r="M7288" s="77">
        <v>-99999</v>
      </c>
      <c r="N7288" s="77">
        <v>-99999</v>
      </c>
      <c r="O7288" s="77">
        <v>-99999</v>
      </c>
      <c r="P7288" s="77">
        <v>15426</v>
      </c>
      <c r="Q7288" s="77">
        <v>1670</v>
      </c>
      <c r="R7288" s="77">
        <v>9.24</v>
      </c>
      <c r="S7288" s="77">
        <v>1858.9780000000001</v>
      </c>
      <c r="T7288" s="77">
        <v>8.0749999999999993</v>
      </c>
      <c r="U7288" s="77">
        <v>748.96719999999982</v>
      </c>
      <c r="V7288" s="77">
        <v>-99999</v>
      </c>
      <c r="AC7288" s="77">
        <v>52.45</v>
      </c>
      <c r="AD7288" s="77">
        <v>52.45</v>
      </c>
      <c r="AH7288" s="77">
        <f>IF(AND(M7288&lt;Variables!$G$6,M7288&gt;Variables!$G$5),0,1)</f>
        <v>1</v>
      </c>
      <c r="AI7288" s="77">
        <f t="shared" si="230"/>
        <v>1</v>
      </c>
      <c r="AJ7288" s="77">
        <f>IF(I7288&gt;Variables!$G$7,0,1)</f>
        <v>0</v>
      </c>
      <c r="AK7288" s="77">
        <f>IF(F7288&gt;Variables!$G$8,0,1)</f>
        <v>0</v>
      </c>
      <c r="AL7288" s="77">
        <f>IF(G7288&gt;Variables!$G$9,0,1)</f>
        <v>1</v>
      </c>
      <c r="AM7288" s="77">
        <f>IF(AND(K7288&gt;Variables!$G$10,K7288&lt;Variables!$G$11),0,1)</f>
        <v>1</v>
      </c>
      <c r="AN7288" s="77">
        <f>IF(H7288&lt;Variables!$G$13,1,0)</f>
        <v>1</v>
      </c>
      <c r="AO7288" s="77">
        <f>IF(R7288&lt;Variables!$G$12,0,1)</f>
        <v>1</v>
      </c>
      <c r="AP7288" s="78">
        <f t="shared" si="231"/>
        <v>1</v>
      </c>
      <c r="AQ7288" s="77">
        <f>IF(V7288&lt;Variables!$G$15,1,0)</f>
        <v>1</v>
      </c>
      <c r="AR7288" s="77">
        <v>0</v>
      </c>
      <c r="AS7288" s="77">
        <v>0</v>
      </c>
      <c r="AT7288" s="77">
        <v>0</v>
      </c>
      <c r="AU7288" s="77">
        <v>0</v>
      </c>
      <c r="BA7288" s="77">
        <v>0</v>
      </c>
    </row>
    <row r="7289" spans="3:53" x14ac:dyDescent="0.25">
      <c r="C7289" s="77" t="s">
        <v>815</v>
      </c>
      <c r="D7289" s="77" t="s">
        <v>451</v>
      </c>
      <c r="E7289" s="77">
        <v>23.47</v>
      </c>
      <c r="F7289" s="77">
        <v>8.9700000000000006</v>
      </c>
      <c r="G7289" s="77">
        <v>6.88</v>
      </c>
      <c r="H7289" s="77">
        <v>12530</v>
      </c>
      <c r="I7289" s="77">
        <v>15.042</v>
      </c>
      <c r="J7289" s="77" t="s">
        <v>74</v>
      </c>
      <c r="K7289" s="77">
        <v>54.64</v>
      </c>
      <c r="L7289" s="77">
        <v>23.336388888888891</v>
      </c>
      <c r="M7289" s="77">
        <v>0.25115758650653403</v>
      </c>
      <c r="N7289" s="77">
        <v>23.396473333333329</v>
      </c>
      <c r="O7289" s="77">
        <v>-6.2972453683185397E-3</v>
      </c>
      <c r="P7289" s="77">
        <v>960595</v>
      </c>
      <c r="Q7289" s="77">
        <v>1175000</v>
      </c>
      <c r="R7289" s="77">
        <v>0.82</v>
      </c>
      <c r="S7289" s="77">
        <v>1858.9780000000001</v>
      </c>
      <c r="T7289" s="77">
        <v>8.0749999999999993</v>
      </c>
      <c r="U7289" s="77">
        <v>748.96719999999982</v>
      </c>
      <c r="V7289" s="77">
        <v>2.405174710721214</v>
      </c>
      <c r="AC7289" s="77">
        <v>23.59</v>
      </c>
      <c r="AD7289" s="77">
        <v>23.22</v>
      </c>
      <c r="AH7289" s="77">
        <f>IF(AND(M7289&lt;Variables!$G$6,M7289&gt;Variables!$G$5),0,1)</f>
        <v>1</v>
      </c>
      <c r="AI7289" s="77">
        <f t="shared" si="230"/>
        <v>1</v>
      </c>
      <c r="AJ7289" s="77">
        <f>IF(I7289&gt;Variables!$G$7,0,1)</f>
        <v>1</v>
      </c>
      <c r="AK7289" s="77">
        <f>IF(F7289&gt;Variables!$G$8,0,1)</f>
        <v>1</v>
      </c>
      <c r="AL7289" s="77">
        <f>IF(G7289&gt;Variables!$G$9,0,1)</f>
        <v>1</v>
      </c>
      <c r="AM7289" s="77">
        <f>IF(AND(K7289&gt;Variables!$G$10,K7289&lt;Variables!$G$11),0,1)</f>
        <v>1</v>
      </c>
      <c r="AN7289" s="77">
        <f>IF(H7289&lt;Variables!$G$13,1,0)</f>
        <v>0</v>
      </c>
      <c r="AO7289" s="77">
        <f>IF(R7289&lt;Variables!$G$12,0,1)</f>
        <v>0</v>
      </c>
      <c r="AP7289" s="78">
        <f t="shared" si="231"/>
        <v>0</v>
      </c>
      <c r="AQ7289" s="77">
        <f>IF(V7289&lt;Variables!$G$15,1,0)</f>
        <v>1</v>
      </c>
      <c r="AR7289" s="77">
        <v>0</v>
      </c>
      <c r="AS7289" s="77">
        <v>0</v>
      </c>
      <c r="AT7289" s="77">
        <v>0</v>
      </c>
      <c r="AU7289" s="77">
        <v>1</v>
      </c>
      <c r="BA7289" s="77">
        <v>-0.51</v>
      </c>
    </row>
    <row r="7290" spans="3:53" x14ac:dyDescent="0.25">
      <c r="C7290" s="77" t="s">
        <v>815</v>
      </c>
      <c r="D7290" s="77" t="s">
        <v>802</v>
      </c>
      <c r="E7290" s="77">
        <v>14.69</v>
      </c>
      <c r="F7290" s="77">
        <v>7.93</v>
      </c>
      <c r="G7290" s="77">
        <v>0.9</v>
      </c>
      <c r="H7290" s="77">
        <v>-99999</v>
      </c>
      <c r="I7290" s="77">
        <v>16.914999999999999</v>
      </c>
      <c r="J7290" s="77" t="s">
        <v>74</v>
      </c>
      <c r="K7290" s="77">
        <v>57.04</v>
      </c>
      <c r="L7290" s="77">
        <v>-99999</v>
      </c>
      <c r="M7290" s="77">
        <v>-99999</v>
      </c>
      <c r="N7290" s="77">
        <v>-99999</v>
      </c>
      <c r="O7290" s="77">
        <v>-99999</v>
      </c>
      <c r="P7290" s="77">
        <v>15450</v>
      </c>
      <c r="Q7290" s="77">
        <v>28687</v>
      </c>
      <c r="R7290" s="77">
        <v>0.54</v>
      </c>
      <c r="S7290" s="77">
        <v>1858.9780000000001</v>
      </c>
      <c r="T7290" s="77">
        <v>8.0749999999999993</v>
      </c>
      <c r="U7290" s="77">
        <v>748.96719999999982</v>
      </c>
      <c r="V7290" s="77">
        <v>-99999</v>
      </c>
      <c r="AC7290" s="77">
        <v>14.7</v>
      </c>
      <c r="AD7290" s="77">
        <v>14.61</v>
      </c>
      <c r="AH7290" s="77">
        <f>IF(AND(M7290&lt;Variables!$G$6,M7290&gt;Variables!$G$5),0,1)</f>
        <v>1</v>
      </c>
      <c r="AI7290" s="77">
        <f t="shared" si="230"/>
        <v>1</v>
      </c>
      <c r="AJ7290" s="77">
        <f>IF(I7290&gt;Variables!$G$7,0,1)</f>
        <v>1</v>
      </c>
      <c r="AK7290" s="77">
        <f>IF(F7290&gt;Variables!$G$8,0,1)</f>
        <v>1</v>
      </c>
      <c r="AL7290" s="77">
        <f>IF(G7290&gt;Variables!$G$9,0,1)</f>
        <v>1</v>
      </c>
      <c r="AM7290" s="77">
        <f>IF(AND(K7290&gt;Variables!$G$10,K7290&lt;Variables!$G$11),0,1)</f>
        <v>1</v>
      </c>
      <c r="AN7290" s="77">
        <f>IF(H7290&lt;Variables!$G$13,1,0)</f>
        <v>1</v>
      </c>
      <c r="AO7290" s="77">
        <f>IF(R7290&lt;Variables!$G$12,0,1)</f>
        <v>0</v>
      </c>
      <c r="AP7290" s="78">
        <f t="shared" si="231"/>
        <v>0</v>
      </c>
      <c r="AQ7290" s="77">
        <f>IF(V7290&lt;Variables!$G$15,1,0)</f>
        <v>1</v>
      </c>
      <c r="AR7290" s="77">
        <v>0</v>
      </c>
      <c r="AS7290" s="77">
        <v>0</v>
      </c>
      <c r="AT7290" s="77">
        <v>0</v>
      </c>
      <c r="AU7290" s="77">
        <v>0</v>
      </c>
      <c r="BA7290" s="77">
        <v>0</v>
      </c>
    </row>
    <row r="7291" spans="3:53" x14ac:dyDescent="0.25">
      <c r="C7291" s="77" t="s">
        <v>815</v>
      </c>
      <c r="D7291" s="77" t="s">
        <v>160</v>
      </c>
      <c r="E7291" s="77">
        <v>25.33</v>
      </c>
      <c r="F7291" s="77">
        <v>8.42</v>
      </c>
      <c r="G7291" s="77">
        <v>7.04</v>
      </c>
      <c r="H7291" s="77">
        <v>2730</v>
      </c>
      <c r="I7291" s="77">
        <v>-18.684000000000001</v>
      </c>
      <c r="J7291" s="77" t="s">
        <v>75</v>
      </c>
      <c r="K7291" s="77">
        <v>65.02</v>
      </c>
      <c r="L7291" s="77">
        <v>25.143999999999998</v>
      </c>
      <c r="M7291" s="77">
        <v>0.42157174673879122</v>
      </c>
      <c r="N7291" s="77">
        <v>24.976611999999999</v>
      </c>
      <c r="O7291" s="77">
        <v>1.0945759977374061</v>
      </c>
      <c r="P7291" s="77">
        <v>784945</v>
      </c>
      <c r="Q7291" s="77">
        <v>1571000</v>
      </c>
      <c r="R7291" s="77">
        <v>0.5</v>
      </c>
      <c r="S7291" s="77">
        <v>1858.9780000000001</v>
      </c>
      <c r="T7291" s="77">
        <v>8.0749999999999993</v>
      </c>
      <c r="U7291" s="77">
        <v>748.96719999999982</v>
      </c>
      <c r="V7291" s="77">
        <v>2.493359496531975</v>
      </c>
      <c r="AC7291" s="77">
        <v>25.89</v>
      </c>
      <c r="AD7291" s="77">
        <v>24.88</v>
      </c>
      <c r="AH7291" s="77">
        <f>IF(AND(M7291&lt;Variables!$G$6,M7291&gt;Variables!$G$5),0,1)</f>
        <v>1</v>
      </c>
      <c r="AI7291" s="77">
        <f t="shared" si="230"/>
        <v>0</v>
      </c>
      <c r="AJ7291" s="77">
        <f>IF(I7291&gt;Variables!$G$7,0,1)</f>
        <v>1</v>
      </c>
      <c r="AK7291" s="77">
        <f>IF(F7291&gt;Variables!$G$8,0,1)</f>
        <v>1</v>
      </c>
      <c r="AL7291" s="77">
        <f>IF(G7291&gt;Variables!$G$9,0,1)</f>
        <v>1</v>
      </c>
      <c r="AM7291" s="77">
        <f>IF(AND(K7291&gt;Variables!$G$10,K7291&lt;Variables!$G$11),0,1)</f>
        <v>0</v>
      </c>
      <c r="AN7291" s="77">
        <f>IF(H7291&lt;Variables!$G$13,1,0)</f>
        <v>0</v>
      </c>
      <c r="AO7291" s="77">
        <f>IF(R7291&lt;Variables!$G$12,0,1)</f>
        <v>0</v>
      </c>
      <c r="AP7291" s="78">
        <f t="shared" si="231"/>
        <v>1</v>
      </c>
      <c r="AQ7291" s="77">
        <f>IF(V7291&lt;Variables!$G$15,1,0)</f>
        <v>1</v>
      </c>
      <c r="AR7291" s="77">
        <v>0</v>
      </c>
      <c r="AS7291" s="77">
        <v>0</v>
      </c>
      <c r="AT7291" s="77">
        <v>1</v>
      </c>
      <c r="AU7291" s="77">
        <v>0</v>
      </c>
      <c r="BA7291" s="77">
        <v>-0.54</v>
      </c>
    </row>
    <row r="7292" spans="3:53" x14ac:dyDescent="0.25">
      <c r="C7292" s="77" t="s">
        <v>815</v>
      </c>
      <c r="D7292" s="77" t="s">
        <v>517</v>
      </c>
      <c r="E7292" s="77">
        <v>3.86</v>
      </c>
      <c r="F7292" s="77">
        <v>34.1</v>
      </c>
      <c r="G7292" s="77">
        <v>-0.46</v>
      </c>
      <c r="H7292" s="77">
        <v>-99999</v>
      </c>
      <c r="I7292" s="77">
        <v>0.875</v>
      </c>
      <c r="J7292" s="77" t="s">
        <v>74</v>
      </c>
      <c r="K7292" s="77">
        <v>-99999</v>
      </c>
      <c r="L7292" s="77">
        <v>-99999</v>
      </c>
      <c r="M7292" s="77">
        <v>-99999</v>
      </c>
      <c r="N7292" s="77">
        <v>-99999</v>
      </c>
      <c r="O7292" s="77">
        <v>-99999</v>
      </c>
      <c r="P7292" s="77">
        <v>40000</v>
      </c>
      <c r="Q7292" s="77">
        <v>0</v>
      </c>
      <c r="R7292" s="77">
        <v>1</v>
      </c>
      <c r="S7292" s="77">
        <v>1858.9780000000001</v>
      </c>
      <c r="T7292" s="77">
        <v>8.0749999999999993</v>
      </c>
      <c r="U7292" s="77">
        <v>748.96719999999982</v>
      </c>
      <c r="V7292" s="77">
        <v>-99999</v>
      </c>
      <c r="AC7292" s="77">
        <v>-99999</v>
      </c>
      <c r="AD7292" s="77">
        <v>-99999</v>
      </c>
      <c r="AH7292" s="77">
        <f>IF(AND(M7292&lt;Variables!$G$6,M7292&gt;Variables!$G$5),0,1)</f>
        <v>1</v>
      </c>
      <c r="AI7292" s="77">
        <f t="shared" si="230"/>
        <v>1</v>
      </c>
      <c r="AJ7292" s="77">
        <f>IF(I7292&gt;Variables!$G$7,0,1)</f>
        <v>1</v>
      </c>
      <c r="AK7292" s="77">
        <f>IF(F7292&gt;Variables!$G$8,0,1)</f>
        <v>0</v>
      </c>
      <c r="AL7292" s="77">
        <f>IF(G7292&gt;Variables!$G$9,0,1)</f>
        <v>1</v>
      </c>
      <c r="AM7292" s="77">
        <f>IF(AND(K7292&gt;Variables!$G$10,K7292&lt;Variables!$G$11),0,1)</f>
        <v>1</v>
      </c>
      <c r="AN7292" s="77">
        <f>IF(H7292&lt;Variables!$G$13,1,0)</f>
        <v>1</v>
      </c>
      <c r="AO7292" s="77">
        <f>IF(R7292&lt;Variables!$G$12,0,1)</f>
        <v>0</v>
      </c>
      <c r="AP7292" s="78">
        <f t="shared" si="231"/>
        <v>0</v>
      </c>
      <c r="AQ7292" s="77">
        <f>IF(V7292&lt;Variables!$G$15,1,0)</f>
        <v>1</v>
      </c>
      <c r="AR7292" s="77">
        <v>0</v>
      </c>
      <c r="AS7292" s="77">
        <v>0</v>
      </c>
      <c r="AT7292" s="77">
        <v>0</v>
      </c>
      <c r="AU7292" s="77">
        <v>0</v>
      </c>
      <c r="BA7292" s="77">
        <v>0</v>
      </c>
    </row>
    <row r="7293" spans="3:53" x14ac:dyDescent="0.25">
      <c r="C7293" s="77" t="s">
        <v>815</v>
      </c>
      <c r="D7293" s="77" t="s">
        <v>507</v>
      </c>
      <c r="E7293" s="77">
        <v>26.6</v>
      </c>
      <c r="F7293" s="77">
        <v>10.17</v>
      </c>
      <c r="G7293" s="77">
        <v>9.43</v>
      </c>
      <c r="H7293" s="77">
        <v>3900</v>
      </c>
      <c r="I7293" s="77">
        <v>241.24199999999999</v>
      </c>
      <c r="J7293" s="77" t="s">
        <v>75</v>
      </c>
      <c r="K7293" s="77">
        <v>60.85</v>
      </c>
      <c r="L7293" s="77">
        <v>26.411705000000001</v>
      </c>
      <c r="M7293" s="77">
        <v>0.39488173898654749</v>
      </c>
      <c r="N7293" s="77">
        <v>26.295051999999998</v>
      </c>
      <c r="O7293" s="77">
        <v>0.84026454863065625</v>
      </c>
      <c r="P7293" s="77">
        <v>8236000.0000000009</v>
      </c>
      <c r="Q7293" s="77">
        <v>9769000</v>
      </c>
      <c r="R7293" s="77">
        <v>0.84</v>
      </c>
      <c r="S7293" s="77">
        <v>1858.9780000000001</v>
      </c>
      <c r="T7293" s="77">
        <v>8.0749999999999993</v>
      </c>
      <c r="U7293" s="77">
        <v>748.96719999999982</v>
      </c>
      <c r="V7293" s="77">
        <v>2.456765534471554</v>
      </c>
      <c r="AC7293" s="77">
        <v>26.84</v>
      </c>
      <c r="AD7293" s="77">
        <v>26.45</v>
      </c>
      <c r="AH7293" s="77">
        <f>IF(AND(M7293&lt;Variables!$G$6,M7293&gt;Variables!$G$5),0,1)</f>
        <v>1</v>
      </c>
      <c r="AI7293" s="77">
        <f t="shared" si="230"/>
        <v>0</v>
      </c>
      <c r="AJ7293" s="77">
        <f>IF(I7293&gt;Variables!$G$7,0,1)</f>
        <v>0</v>
      </c>
      <c r="AK7293" s="77">
        <f>IF(F7293&gt;Variables!$G$8,0,1)</f>
        <v>0</v>
      </c>
      <c r="AL7293" s="77">
        <f>IF(G7293&gt;Variables!$G$9,0,1)</f>
        <v>1</v>
      </c>
      <c r="AM7293" s="77">
        <f>IF(AND(K7293&gt;Variables!$G$10,K7293&lt;Variables!$G$11),0,1)</f>
        <v>1</v>
      </c>
      <c r="AN7293" s="77">
        <f>IF(H7293&lt;Variables!$G$13,1,0)</f>
        <v>0</v>
      </c>
      <c r="AO7293" s="77">
        <f>IF(R7293&lt;Variables!$G$12,0,1)</f>
        <v>0</v>
      </c>
      <c r="AP7293" s="78">
        <f t="shared" si="231"/>
        <v>1</v>
      </c>
      <c r="AQ7293" s="77">
        <f>IF(V7293&lt;Variables!$G$15,1,0)</f>
        <v>1</v>
      </c>
      <c r="AR7293" s="77">
        <v>0</v>
      </c>
      <c r="AS7293" s="77">
        <v>1</v>
      </c>
      <c r="AT7293" s="77">
        <v>0</v>
      </c>
      <c r="AU7293" s="77">
        <v>0</v>
      </c>
      <c r="BA7293" s="77">
        <v>0.38</v>
      </c>
    </row>
    <row r="7294" spans="3:53" x14ac:dyDescent="0.25">
      <c r="C7294" s="77" t="s">
        <v>815</v>
      </c>
      <c r="D7294" s="77" t="s">
        <v>177</v>
      </c>
      <c r="E7294" s="77">
        <v>55.67</v>
      </c>
      <c r="F7294" s="77">
        <v>9.08</v>
      </c>
      <c r="G7294" s="77">
        <v>10.01</v>
      </c>
      <c r="H7294" s="77">
        <v>10510</v>
      </c>
      <c r="I7294" s="77">
        <v>249.17699999999999</v>
      </c>
      <c r="J7294" s="77" t="s">
        <v>75</v>
      </c>
      <c r="K7294" s="77">
        <v>58.28</v>
      </c>
      <c r="L7294" s="77">
        <v>55.31666666666667</v>
      </c>
      <c r="M7294" s="77">
        <v>0.31334739379330878</v>
      </c>
      <c r="N7294" s="77">
        <v>55.361052173913038</v>
      </c>
      <c r="O7294" s="77">
        <v>0.23292155951422919</v>
      </c>
      <c r="P7294" s="77">
        <v>702754</v>
      </c>
      <c r="Q7294" s="77">
        <v>1774000</v>
      </c>
      <c r="R7294" s="77">
        <v>0.4</v>
      </c>
      <c r="S7294" s="77">
        <v>1858.9780000000001</v>
      </c>
      <c r="T7294" s="77">
        <v>8.0749999999999993</v>
      </c>
      <c r="U7294" s="77">
        <v>748.96719999999982</v>
      </c>
      <c r="V7294" s="77">
        <v>2.4371408043386569</v>
      </c>
      <c r="AC7294" s="77">
        <v>57.29</v>
      </c>
      <c r="AD7294" s="77">
        <v>55.13</v>
      </c>
      <c r="AH7294" s="77">
        <f>IF(AND(M7294&lt;Variables!$G$6,M7294&gt;Variables!$G$5),0,1)</f>
        <v>1</v>
      </c>
      <c r="AI7294" s="77">
        <f t="shared" si="230"/>
        <v>1</v>
      </c>
      <c r="AJ7294" s="77">
        <f>IF(I7294&gt;Variables!$G$7,0,1)</f>
        <v>0</v>
      </c>
      <c r="AK7294" s="77">
        <f>IF(F7294&gt;Variables!$G$8,0,1)</f>
        <v>0</v>
      </c>
      <c r="AL7294" s="77">
        <f>IF(G7294&gt;Variables!$G$9,0,1)</f>
        <v>1</v>
      </c>
      <c r="AM7294" s="77">
        <f>IF(AND(K7294&gt;Variables!$G$10,K7294&lt;Variables!$G$11),0,1)</f>
        <v>1</v>
      </c>
      <c r="AN7294" s="77">
        <f>IF(H7294&lt;Variables!$G$13,1,0)</f>
        <v>0</v>
      </c>
      <c r="AO7294" s="77">
        <f>IF(R7294&lt;Variables!$G$12,0,1)</f>
        <v>0</v>
      </c>
      <c r="AP7294" s="78">
        <f t="shared" si="231"/>
        <v>1</v>
      </c>
      <c r="AQ7294" s="77">
        <f>IF(V7294&lt;Variables!$G$15,1,0)</f>
        <v>1</v>
      </c>
      <c r="AR7294" s="77">
        <v>0</v>
      </c>
      <c r="AS7294" s="77">
        <v>1</v>
      </c>
      <c r="AT7294" s="77">
        <v>0</v>
      </c>
      <c r="AU7294" s="77">
        <v>0</v>
      </c>
      <c r="BA7294" s="77">
        <v>-0.04</v>
      </c>
    </row>
    <row r="7295" spans="3:53" x14ac:dyDescent="0.25">
      <c r="C7295" s="77" t="s">
        <v>815</v>
      </c>
      <c r="D7295" s="77" t="s">
        <v>524</v>
      </c>
      <c r="E7295" s="77">
        <v>7.76</v>
      </c>
      <c r="F7295" s="77">
        <v>29.15</v>
      </c>
      <c r="G7295" s="77">
        <v>26.96</v>
      </c>
      <c r="H7295" s="77">
        <v>208.66</v>
      </c>
      <c r="I7295" s="77">
        <v>-8.7729999999999997</v>
      </c>
      <c r="J7295" s="77" t="s">
        <v>75</v>
      </c>
      <c r="K7295" s="77">
        <v>48.66</v>
      </c>
      <c r="L7295" s="77">
        <v>7.7529899999999996</v>
      </c>
      <c r="M7295" s="77">
        <v>-0.27073425865375028</v>
      </c>
      <c r="N7295" s="77">
        <v>7.7400200000000003</v>
      </c>
      <c r="O7295" s="77">
        <v>-0.1036173033144635</v>
      </c>
      <c r="P7295" s="77">
        <v>114270000</v>
      </c>
      <c r="Q7295" s="77">
        <v>18770000</v>
      </c>
      <c r="R7295" s="77">
        <v>6.09</v>
      </c>
      <c r="S7295" s="77">
        <v>1858.9780000000001</v>
      </c>
      <c r="T7295" s="77">
        <v>8.0749999999999993</v>
      </c>
      <c r="U7295" s="77">
        <v>748.96719999999982</v>
      </c>
      <c r="V7295" s="77">
        <v>2.359108970802748</v>
      </c>
      <c r="AC7295" s="77">
        <v>8.08</v>
      </c>
      <c r="AD7295" s="77">
        <v>7.22</v>
      </c>
      <c r="AH7295" s="77">
        <f>IF(AND(M7295&lt;Variables!$G$6,M7295&gt;Variables!$G$5),0,1)</f>
        <v>1</v>
      </c>
      <c r="AI7295" s="77">
        <f t="shared" si="230"/>
        <v>0</v>
      </c>
      <c r="AJ7295" s="77">
        <f>IF(I7295&gt;Variables!$G$7,0,1)</f>
        <v>1</v>
      </c>
      <c r="AK7295" s="77">
        <f>IF(F7295&gt;Variables!$G$8,0,1)</f>
        <v>0</v>
      </c>
      <c r="AL7295" s="77">
        <f>IF(G7295&gt;Variables!$G$9,0,1)</f>
        <v>0</v>
      </c>
      <c r="AM7295" s="77">
        <f>IF(AND(K7295&gt;Variables!$G$10,K7295&lt;Variables!$G$11),0,1)</f>
        <v>1</v>
      </c>
      <c r="AN7295" s="77">
        <f>IF(H7295&lt;Variables!$G$13,1,0)</f>
        <v>1</v>
      </c>
      <c r="AO7295" s="77">
        <f>IF(R7295&lt;Variables!$G$12,0,1)</f>
        <v>1</v>
      </c>
      <c r="AP7295" s="78">
        <f t="shared" si="231"/>
        <v>1</v>
      </c>
      <c r="AQ7295" s="77">
        <f>IF(V7295&lt;Variables!$G$15,1,0)</f>
        <v>1</v>
      </c>
      <c r="AR7295" s="77">
        <v>1</v>
      </c>
      <c r="AS7295" s="77">
        <v>0</v>
      </c>
      <c r="AT7295" s="77">
        <v>0</v>
      </c>
      <c r="AU7295" s="77">
        <v>0</v>
      </c>
      <c r="BA7295" s="77">
        <v>2</v>
      </c>
    </row>
    <row r="7296" spans="3:53" x14ac:dyDescent="0.25">
      <c r="C7296" s="77" t="s">
        <v>815</v>
      </c>
      <c r="D7296" s="77" t="s">
        <v>501</v>
      </c>
      <c r="E7296" s="77">
        <v>29.54</v>
      </c>
      <c r="F7296" s="77">
        <v>13.56</v>
      </c>
      <c r="G7296" s="77">
        <v>9.9</v>
      </c>
      <c r="H7296" s="77">
        <v>3860</v>
      </c>
      <c r="I7296" s="77">
        <v>3.5999999999999997E-2</v>
      </c>
      <c r="J7296" s="77" t="s">
        <v>75</v>
      </c>
      <c r="K7296" s="77">
        <v>58.9</v>
      </c>
      <c r="L7296" s="77">
        <v>29.28482142857143</v>
      </c>
      <c r="M7296" s="77">
        <v>0.46159943900728811</v>
      </c>
      <c r="N7296" s="77">
        <v>29.294236111111111</v>
      </c>
      <c r="O7296" s="77">
        <v>0.42931274402198583</v>
      </c>
      <c r="P7296" s="77">
        <v>628763</v>
      </c>
      <c r="Q7296" s="77">
        <v>245553</v>
      </c>
      <c r="R7296" s="77">
        <v>2.56</v>
      </c>
      <c r="S7296" s="77">
        <v>1858.9780000000001</v>
      </c>
      <c r="T7296" s="77">
        <v>8.0749999999999993</v>
      </c>
      <c r="U7296" s="77">
        <v>748.96719999999982</v>
      </c>
      <c r="V7296" s="77">
        <v>2.4353378318851182</v>
      </c>
      <c r="AC7296" s="77">
        <v>30.09</v>
      </c>
      <c r="AD7296" s="77">
        <v>28.98</v>
      </c>
      <c r="AH7296" s="77">
        <f>IF(AND(M7296&lt;Variables!$G$6,M7296&gt;Variables!$G$5),0,1)</f>
        <v>1</v>
      </c>
      <c r="AI7296" s="77">
        <f t="shared" si="230"/>
        <v>1</v>
      </c>
      <c r="AJ7296" s="77">
        <f>IF(I7296&gt;Variables!$G$7,0,1)</f>
        <v>1</v>
      </c>
      <c r="AK7296" s="77">
        <f>IF(F7296&gt;Variables!$G$8,0,1)</f>
        <v>0</v>
      </c>
      <c r="AL7296" s="77">
        <f>IF(G7296&gt;Variables!$G$9,0,1)</f>
        <v>1</v>
      </c>
      <c r="AM7296" s="77">
        <f>IF(AND(K7296&gt;Variables!$G$10,K7296&lt;Variables!$G$11),0,1)</f>
        <v>1</v>
      </c>
      <c r="AN7296" s="77">
        <f>IF(H7296&lt;Variables!$G$13,1,0)</f>
        <v>0</v>
      </c>
      <c r="AO7296" s="77">
        <f>IF(R7296&lt;Variables!$G$12,0,1)</f>
        <v>1</v>
      </c>
      <c r="AP7296" s="78">
        <f t="shared" si="231"/>
        <v>1</v>
      </c>
      <c r="AQ7296" s="77">
        <f>IF(V7296&lt;Variables!$G$15,1,0)</f>
        <v>1</v>
      </c>
      <c r="AR7296" s="77">
        <v>1</v>
      </c>
      <c r="AS7296" s="77">
        <v>0</v>
      </c>
      <c r="AT7296" s="77">
        <v>0</v>
      </c>
      <c r="AU7296" s="77">
        <v>0</v>
      </c>
      <c r="BA7296" s="77">
        <v>0.66</v>
      </c>
    </row>
    <row r="7297" spans="3:53" x14ac:dyDescent="0.25">
      <c r="C7297" s="77" t="s">
        <v>815</v>
      </c>
      <c r="D7297" s="77" t="s">
        <v>436</v>
      </c>
      <c r="E7297" s="77">
        <v>3.91</v>
      </c>
      <c r="F7297" s="77">
        <v>36.090000000000003</v>
      </c>
      <c r="G7297" s="77">
        <v>32.43</v>
      </c>
      <c r="H7297" s="77">
        <v>37.299999999999997</v>
      </c>
      <c r="I7297" s="77">
        <v>-2.0489999999999999</v>
      </c>
      <c r="J7297" s="77" t="s">
        <v>74</v>
      </c>
      <c r="K7297" s="77">
        <v>45.75</v>
      </c>
      <c r="L7297" s="77">
        <v>3.953189473684211</v>
      </c>
      <c r="M7297" s="77">
        <v>-0.83956192601310942</v>
      </c>
      <c r="N7297" s="77">
        <v>3.9931204081632652</v>
      </c>
      <c r="O7297" s="77">
        <v>-1.831159611760828</v>
      </c>
      <c r="P7297" s="77">
        <v>7120000</v>
      </c>
      <c r="Q7297" s="77">
        <v>458810</v>
      </c>
      <c r="R7297" s="77">
        <v>15.52</v>
      </c>
      <c r="S7297" s="77">
        <v>1858.9780000000001</v>
      </c>
      <c r="T7297" s="77">
        <v>8.0749999999999993</v>
      </c>
      <c r="U7297" s="77">
        <v>748.96719999999982</v>
      </c>
      <c r="V7297" s="77">
        <v>2.3344938269964559</v>
      </c>
      <c r="AC7297" s="77">
        <v>4.62</v>
      </c>
      <c r="AD7297" s="77">
        <v>3.28</v>
      </c>
      <c r="AH7297" s="77">
        <f>IF(AND(M7297&lt;Variables!$G$6,M7297&gt;Variables!$G$5),0,1)</f>
        <v>1</v>
      </c>
      <c r="AI7297" s="77">
        <f t="shared" si="230"/>
        <v>1</v>
      </c>
      <c r="AJ7297" s="77">
        <f>IF(I7297&gt;Variables!$G$7,0,1)</f>
        <v>1</v>
      </c>
      <c r="AK7297" s="77">
        <f>IF(F7297&gt;Variables!$G$8,0,1)</f>
        <v>0</v>
      </c>
      <c r="AL7297" s="77">
        <f>IF(G7297&gt;Variables!$G$9,0,1)</f>
        <v>0</v>
      </c>
      <c r="AM7297" s="77">
        <f>IF(AND(K7297&gt;Variables!$G$10,K7297&lt;Variables!$G$11),0,1)</f>
        <v>1</v>
      </c>
      <c r="AN7297" s="77">
        <f>IF(H7297&lt;Variables!$G$13,1,0)</f>
        <v>1</v>
      </c>
      <c r="AO7297" s="77">
        <f>IF(R7297&lt;Variables!$G$12,0,1)</f>
        <v>1</v>
      </c>
      <c r="AP7297" s="78">
        <f t="shared" si="231"/>
        <v>0</v>
      </c>
      <c r="AQ7297" s="77">
        <f>IF(V7297&lt;Variables!$G$15,1,0)</f>
        <v>1</v>
      </c>
      <c r="AR7297" s="77">
        <v>0</v>
      </c>
      <c r="AS7297" s="77">
        <v>0</v>
      </c>
      <c r="AT7297" s="77">
        <v>1</v>
      </c>
      <c r="AU7297" s="77">
        <v>0</v>
      </c>
      <c r="BA7297" s="77">
        <v>-2.25</v>
      </c>
    </row>
    <row r="7298" spans="3:53" x14ac:dyDescent="0.25">
      <c r="C7298" s="77" t="s">
        <v>815</v>
      </c>
      <c r="D7298" s="77" t="s">
        <v>752</v>
      </c>
      <c r="E7298" s="77">
        <v>0.21</v>
      </c>
      <c r="F7298" s="77">
        <v>9.89</v>
      </c>
      <c r="G7298" s="77">
        <v>-8.33</v>
      </c>
      <c r="H7298" s="77">
        <v>-99999</v>
      </c>
      <c r="I7298" s="77">
        <v>39146.135999999999</v>
      </c>
      <c r="J7298" s="77" t="s">
        <v>75</v>
      </c>
      <c r="L7298" s="77">
        <v>0.22</v>
      </c>
      <c r="M7298" s="77">
        <v>0</v>
      </c>
      <c r="N7298" s="77">
        <v>0.22</v>
      </c>
      <c r="O7298" s="77">
        <v>0</v>
      </c>
      <c r="P7298" s="77">
        <v>45038</v>
      </c>
      <c r="Q7298" s="77">
        <v>20414</v>
      </c>
      <c r="R7298" s="77">
        <v>2.21</v>
      </c>
      <c r="S7298" s="77">
        <v>1858.9780000000001</v>
      </c>
      <c r="T7298" s="77">
        <v>8.0749999999999993</v>
      </c>
      <c r="U7298" s="77">
        <v>748.96719999999982</v>
      </c>
      <c r="AC7298" s="77">
        <v>0.22</v>
      </c>
      <c r="AD7298" s="77">
        <v>0.2</v>
      </c>
      <c r="AH7298" s="77">
        <f>IF(AND(M7298&lt;Variables!$G$6,M7298&gt;Variables!$G$5),0,1)</f>
        <v>1</v>
      </c>
      <c r="AI7298" s="77">
        <f t="shared" si="230"/>
        <v>1</v>
      </c>
      <c r="AJ7298" s="77">
        <f>IF(I7298&gt;Variables!$G$7,0,1)</f>
        <v>0</v>
      </c>
      <c r="AK7298" s="77">
        <f>IF(F7298&gt;Variables!$G$8,0,1)</f>
        <v>0</v>
      </c>
      <c r="AL7298" s="77">
        <f>IF(G7298&gt;Variables!$G$9,0,1)</f>
        <v>1</v>
      </c>
      <c r="AM7298" s="77">
        <f>IF(AND(K7298&gt;Variables!$G$10,K7298&lt;Variables!$G$11),0,1)</f>
        <v>1</v>
      </c>
      <c r="AN7298" s="77">
        <f>IF(H7298&lt;Variables!$G$13,1,0)</f>
        <v>1</v>
      </c>
      <c r="AO7298" s="77">
        <f>IF(R7298&lt;Variables!$G$12,0,1)</f>
        <v>1</v>
      </c>
      <c r="AP7298" s="78">
        <f t="shared" si="231"/>
        <v>1</v>
      </c>
      <c r="AQ7298" s="77">
        <f>IF(V7298&lt;Variables!$G$15,1,0)</f>
        <v>1</v>
      </c>
      <c r="AR7298" s="77">
        <v>1</v>
      </c>
      <c r="AS7298" s="77">
        <v>0</v>
      </c>
      <c r="AT7298" s="77">
        <v>0</v>
      </c>
      <c r="AU7298" s="77">
        <v>0</v>
      </c>
      <c r="BA7298" s="77">
        <v>2</v>
      </c>
    </row>
    <row r="7299" spans="3:53" x14ac:dyDescent="0.25">
      <c r="C7299" s="77" t="s">
        <v>815</v>
      </c>
      <c r="D7299" s="77" t="s">
        <v>799</v>
      </c>
      <c r="E7299" s="77">
        <v>0.49</v>
      </c>
      <c r="F7299" s="77">
        <v>7.31</v>
      </c>
      <c r="G7299" s="77">
        <v>6.14</v>
      </c>
      <c r="H7299" s="77">
        <v>-99999</v>
      </c>
      <c r="I7299" s="77">
        <v>26.661999999999999</v>
      </c>
      <c r="J7299" s="77" t="s">
        <v>74</v>
      </c>
      <c r="K7299" s="77">
        <v>67.53</v>
      </c>
      <c r="L7299" s="77">
        <v>-99999</v>
      </c>
      <c r="M7299" s="77">
        <v>-99999</v>
      </c>
      <c r="N7299" s="77">
        <v>-99999</v>
      </c>
      <c r="O7299" s="77">
        <v>-99999</v>
      </c>
      <c r="P7299" s="77">
        <v>20173</v>
      </c>
      <c r="Q7299" s="77">
        <v>84657</v>
      </c>
      <c r="R7299" s="77">
        <v>0.24</v>
      </c>
      <c r="S7299" s="77">
        <v>1858.9780000000001</v>
      </c>
      <c r="T7299" s="77">
        <v>8.0749999999999993</v>
      </c>
      <c r="U7299" s="77">
        <v>748.96719999999982</v>
      </c>
      <c r="V7299" s="77">
        <v>-99999</v>
      </c>
      <c r="AC7299" s="77">
        <v>0.48849999999999999</v>
      </c>
      <c r="AD7299" s="77">
        <v>0.47649999999999998</v>
      </c>
      <c r="AH7299" s="77">
        <f>IF(AND(M7299&lt;Variables!$G$6,M7299&gt;Variables!$G$5),0,1)</f>
        <v>1</v>
      </c>
      <c r="AI7299" s="77">
        <f t="shared" si="230"/>
        <v>1</v>
      </c>
      <c r="AJ7299" s="77">
        <f>IF(I7299&gt;Variables!$G$7,0,1)</f>
        <v>1</v>
      </c>
      <c r="AK7299" s="77">
        <f>IF(F7299&gt;Variables!$G$8,0,1)</f>
        <v>1</v>
      </c>
      <c r="AL7299" s="77">
        <f>IF(G7299&gt;Variables!$G$9,0,1)</f>
        <v>1</v>
      </c>
      <c r="AM7299" s="77">
        <f>IF(AND(K7299&gt;Variables!$G$10,K7299&lt;Variables!$G$11),0,1)</f>
        <v>0</v>
      </c>
      <c r="AN7299" s="77">
        <f>IF(H7299&lt;Variables!$G$13,1,0)</f>
        <v>1</v>
      </c>
      <c r="AO7299" s="77">
        <f>IF(R7299&lt;Variables!$G$12,0,1)</f>
        <v>0</v>
      </c>
      <c r="AP7299" s="78">
        <f t="shared" si="231"/>
        <v>0</v>
      </c>
      <c r="AQ7299" s="77">
        <f>IF(V7299&lt;Variables!$G$15,1,0)</f>
        <v>1</v>
      </c>
      <c r="AR7299" s="77">
        <v>0</v>
      </c>
      <c r="AS7299" s="77">
        <v>0</v>
      </c>
      <c r="AT7299" s="77">
        <v>1</v>
      </c>
      <c r="AU7299" s="77">
        <v>0</v>
      </c>
      <c r="BA7299" s="77">
        <v>-2.25</v>
      </c>
    </row>
    <row r="7300" spans="3:53" x14ac:dyDescent="0.25">
      <c r="C7300" s="77" t="s">
        <v>815</v>
      </c>
      <c r="D7300" s="77" t="s">
        <v>540</v>
      </c>
      <c r="E7300" s="77">
        <v>14.36</v>
      </c>
      <c r="F7300" s="77">
        <v>8.16</v>
      </c>
      <c r="G7300" s="77">
        <v>7.26</v>
      </c>
      <c r="H7300" s="77">
        <v>2350</v>
      </c>
      <c r="I7300" s="77">
        <v>0.03</v>
      </c>
      <c r="J7300" s="77" t="s">
        <v>75</v>
      </c>
      <c r="K7300" s="77">
        <v>53.45</v>
      </c>
      <c r="L7300" s="77">
        <v>14.33516</v>
      </c>
      <c r="M7300" s="77">
        <v>-3.6692998194659807E-2</v>
      </c>
      <c r="N7300" s="77">
        <v>14.301024</v>
      </c>
      <c r="O7300" s="77">
        <v>0.2019156110779349</v>
      </c>
      <c r="P7300" s="77">
        <v>2649000</v>
      </c>
      <c r="Q7300" s="77">
        <v>4329000</v>
      </c>
      <c r="R7300" s="77">
        <v>0.61</v>
      </c>
      <c r="S7300" s="77">
        <v>1858.9780000000001</v>
      </c>
      <c r="T7300" s="77">
        <v>8.0749999999999993</v>
      </c>
      <c r="U7300" s="77">
        <v>748.96719999999982</v>
      </c>
      <c r="V7300" s="77">
        <v>2.404061612309873</v>
      </c>
      <c r="AC7300" s="77">
        <v>14.34</v>
      </c>
      <c r="AD7300" s="77">
        <v>14.1</v>
      </c>
      <c r="AH7300" s="77">
        <f>IF(AND(M7300&lt;Variables!$G$6,M7300&gt;Variables!$G$5),0,1)</f>
        <v>1</v>
      </c>
      <c r="AI7300" s="77">
        <f t="shared" si="230"/>
        <v>0</v>
      </c>
      <c r="AJ7300" s="77">
        <f>IF(I7300&gt;Variables!$G$7,0,1)</f>
        <v>1</v>
      </c>
      <c r="AK7300" s="77">
        <f>IF(F7300&gt;Variables!$G$8,0,1)</f>
        <v>1</v>
      </c>
      <c r="AL7300" s="77">
        <f>IF(G7300&gt;Variables!$G$9,0,1)</f>
        <v>1</v>
      </c>
      <c r="AM7300" s="77">
        <f>IF(AND(K7300&gt;Variables!$G$10,K7300&lt;Variables!$G$11),0,1)</f>
        <v>1</v>
      </c>
      <c r="AN7300" s="77">
        <f>IF(H7300&lt;Variables!$G$13,1,0)</f>
        <v>0</v>
      </c>
      <c r="AO7300" s="77">
        <f>IF(R7300&lt;Variables!$G$12,0,1)</f>
        <v>0</v>
      </c>
      <c r="AP7300" s="78">
        <f t="shared" si="231"/>
        <v>1</v>
      </c>
      <c r="AQ7300" s="77">
        <f>IF(V7300&lt;Variables!$G$15,1,0)</f>
        <v>1</v>
      </c>
      <c r="AR7300" s="77">
        <v>0</v>
      </c>
      <c r="AS7300" s="77">
        <v>0</v>
      </c>
      <c r="AT7300" s="77">
        <v>0</v>
      </c>
      <c r="AU7300" s="77">
        <v>1</v>
      </c>
      <c r="BA7300" s="77">
        <v>-0.62</v>
      </c>
    </row>
    <row r="7301" spans="3:53" x14ac:dyDescent="0.25">
      <c r="C7301" s="77" t="s">
        <v>815</v>
      </c>
      <c r="D7301" s="77" t="s">
        <v>525</v>
      </c>
      <c r="E7301" s="77">
        <v>1.64</v>
      </c>
      <c r="F7301" s="77">
        <v>20.37</v>
      </c>
      <c r="G7301" s="77">
        <v>19.12</v>
      </c>
      <c r="H7301" s="77">
        <v>550.02</v>
      </c>
      <c r="I7301" s="77">
        <v>-16.524000000000001</v>
      </c>
      <c r="J7301" s="77" t="s">
        <v>74</v>
      </c>
      <c r="K7301" s="77">
        <v>56.07</v>
      </c>
      <c r="L7301" s="77">
        <v>1.5992999999999999</v>
      </c>
      <c r="M7301" s="77">
        <v>2.04464453198274</v>
      </c>
      <c r="N7301" s="77">
        <v>1.63086</v>
      </c>
      <c r="O7301" s="77">
        <v>6.9901769618464907E-2</v>
      </c>
      <c r="P7301" s="77">
        <v>41800000</v>
      </c>
      <c r="Q7301" s="77">
        <v>3050000</v>
      </c>
      <c r="R7301" s="77">
        <v>13.7</v>
      </c>
      <c r="S7301" s="77">
        <v>1858.9780000000001</v>
      </c>
      <c r="T7301" s="77">
        <v>8.0749999999999993</v>
      </c>
      <c r="U7301" s="77">
        <v>748.96719999999982</v>
      </c>
      <c r="V7301" s="77">
        <v>2.3408814963796658</v>
      </c>
      <c r="AC7301" s="77">
        <v>1.9</v>
      </c>
      <c r="AD7301" s="77">
        <v>1.58</v>
      </c>
      <c r="AH7301" s="77">
        <f>IF(AND(M7301&lt;Variables!$G$6,M7301&gt;Variables!$G$5),0,1)</f>
        <v>1</v>
      </c>
      <c r="AI7301" s="77">
        <f t="shared" si="230"/>
        <v>1</v>
      </c>
      <c r="AJ7301" s="77">
        <f>IF(I7301&gt;Variables!$G$7,0,1)</f>
        <v>1</v>
      </c>
      <c r="AK7301" s="77">
        <f>IF(F7301&gt;Variables!$G$8,0,1)</f>
        <v>0</v>
      </c>
      <c r="AL7301" s="77">
        <f>IF(G7301&gt;Variables!$G$9,0,1)</f>
        <v>0</v>
      </c>
      <c r="AM7301" s="77">
        <f>IF(AND(K7301&gt;Variables!$G$10,K7301&lt;Variables!$G$11),0,1)</f>
        <v>1</v>
      </c>
      <c r="AN7301" s="77">
        <f>IF(H7301&lt;Variables!$G$13,1,0)</f>
        <v>1</v>
      </c>
      <c r="AO7301" s="77">
        <f>IF(R7301&lt;Variables!$G$12,0,1)</f>
        <v>1</v>
      </c>
      <c r="AP7301" s="78">
        <f t="shared" si="231"/>
        <v>0</v>
      </c>
      <c r="AQ7301" s="77">
        <f>IF(V7301&lt;Variables!$G$15,1,0)</f>
        <v>1</v>
      </c>
      <c r="AR7301" s="77">
        <v>0</v>
      </c>
      <c r="AS7301" s="77">
        <v>0</v>
      </c>
      <c r="AT7301" s="77">
        <v>1</v>
      </c>
      <c r="AU7301" s="77">
        <v>0</v>
      </c>
      <c r="BA7301" s="77">
        <v>-2.25</v>
      </c>
    </row>
    <row r="7302" spans="3:53" x14ac:dyDescent="0.25">
      <c r="C7302" s="77" t="s">
        <v>815</v>
      </c>
      <c r="D7302" s="77" t="s">
        <v>497</v>
      </c>
      <c r="E7302" s="77">
        <v>5.07</v>
      </c>
      <c r="F7302" s="77">
        <v>24.75</v>
      </c>
      <c r="G7302" s="77">
        <v>20</v>
      </c>
      <c r="H7302" s="77">
        <v>41.09</v>
      </c>
      <c r="I7302" s="77">
        <v>-14.997999999999999</v>
      </c>
      <c r="J7302" s="77" t="s">
        <v>74</v>
      </c>
      <c r="K7302" s="77">
        <v>62.4</v>
      </c>
      <c r="L7302" s="77">
        <v>5.0460055555555554</v>
      </c>
      <c r="M7302" s="77">
        <v>1.0700433015773709</v>
      </c>
      <c r="N7302" s="77">
        <v>4.9921458333333328</v>
      </c>
      <c r="O7302" s="77">
        <v>2.1604770827508242</v>
      </c>
      <c r="P7302" s="77">
        <v>4780000</v>
      </c>
      <c r="Q7302" s="77">
        <v>49940</v>
      </c>
      <c r="R7302" s="77">
        <v>95.71</v>
      </c>
      <c r="S7302" s="77">
        <v>1858.9780000000001</v>
      </c>
      <c r="T7302" s="77">
        <v>8.0749999999999993</v>
      </c>
      <c r="U7302" s="77">
        <v>748.96719999999982</v>
      </c>
      <c r="V7302" s="77">
        <v>2.4293233394775409</v>
      </c>
      <c r="AC7302" s="77">
        <v>5.39</v>
      </c>
      <c r="AD7302" s="77">
        <v>4.93</v>
      </c>
      <c r="AH7302" s="77">
        <f>IF(AND(M7302&lt;Variables!$G$6,M7302&gt;Variables!$G$5),0,1)</f>
        <v>1</v>
      </c>
      <c r="AI7302" s="77">
        <f t="shared" si="230"/>
        <v>0</v>
      </c>
      <c r="AJ7302" s="77">
        <f>IF(I7302&gt;Variables!$G$7,0,1)</f>
        <v>1</v>
      </c>
      <c r="AK7302" s="77">
        <f>IF(F7302&gt;Variables!$G$8,0,1)</f>
        <v>0</v>
      </c>
      <c r="AL7302" s="77">
        <f>IF(G7302&gt;Variables!$G$9,0,1)</f>
        <v>0</v>
      </c>
      <c r="AM7302" s="77">
        <f>IF(AND(K7302&gt;Variables!$G$10,K7302&lt;Variables!$G$11),0,1)</f>
        <v>0</v>
      </c>
      <c r="AN7302" s="77">
        <f>IF(H7302&lt;Variables!$G$13,1,0)</f>
        <v>1</v>
      </c>
      <c r="AO7302" s="77">
        <f>IF(R7302&lt;Variables!$G$12,0,1)</f>
        <v>1</v>
      </c>
      <c r="AP7302" s="78">
        <f t="shared" si="231"/>
        <v>0</v>
      </c>
      <c r="AQ7302" s="77">
        <f>IF(V7302&lt;Variables!$G$15,1,0)</f>
        <v>1</v>
      </c>
      <c r="AR7302" s="77">
        <v>0</v>
      </c>
      <c r="AS7302" s="77">
        <v>0</v>
      </c>
      <c r="AT7302" s="77">
        <v>1</v>
      </c>
      <c r="AU7302" s="77">
        <v>0</v>
      </c>
      <c r="BA7302" s="77">
        <v>-2.25</v>
      </c>
    </row>
    <row r="7303" spans="3:53" x14ac:dyDescent="0.25">
      <c r="C7303" s="77" t="s">
        <v>815</v>
      </c>
      <c r="D7303" s="77" t="s">
        <v>488</v>
      </c>
      <c r="E7303" s="77">
        <v>6.3</v>
      </c>
      <c r="F7303" s="77">
        <v>40.53</v>
      </c>
      <c r="G7303" s="77">
        <v>-12.58</v>
      </c>
      <c r="H7303" s="77">
        <v>125.36</v>
      </c>
      <c r="I7303" s="77">
        <v>13.093</v>
      </c>
      <c r="J7303" s="77" t="s">
        <v>75</v>
      </c>
      <c r="K7303" s="77">
        <v>39.32</v>
      </c>
      <c r="L7303" s="77">
        <v>6.3380150000000004</v>
      </c>
      <c r="M7303" s="77">
        <v>-0.55246003677808375</v>
      </c>
      <c r="N7303" s="77">
        <v>6.4654240000000014</v>
      </c>
      <c r="O7303" s="77">
        <v>-2.5121940958551301</v>
      </c>
      <c r="P7303" s="77">
        <v>145410000</v>
      </c>
      <c r="Q7303" s="77">
        <v>525460</v>
      </c>
      <c r="R7303" s="77">
        <v>276.73</v>
      </c>
      <c r="S7303" s="77">
        <v>1858.9780000000001</v>
      </c>
      <c r="T7303" s="77">
        <v>8.0749999999999993</v>
      </c>
      <c r="U7303" s="77">
        <v>748.96719999999982</v>
      </c>
      <c r="V7303" s="77">
        <v>2.253679171975453</v>
      </c>
      <c r="AC7303" s="77">
        <v>6.6</v>
      </c>
      <c r="AD7303" s="77">
        <v>6.1517999999999997</v>
      </c>
      <c r="AH7303" s="77">
        <f>IF(AND(M7303&lt;Variables!$G$6,M7303&gt;Variables!$G$5),0,1)</f>
        <v>1</v>
      </c>
      <c r="AI7303" s="77">
        <f t="shared" si="230"/>
        <v>1</v>
      </c>
      <c r="AJ7303" s="77">
        <f>IF(I7303&gt;Variables!$G$7,0,1)</f>
        <v>1</v>
      </c>
      <c r="AK7303" s="77">
        <f>IF(F7303&gt;Variables!$G$8,0,1)</f>
        <v>0</v>
      </c>
      <c r="AL7303" s="77">
        <f>IF(G7303&gt;Variables!$G$9,0,1)</f>
        <v>1</v>
      </c>
      <c r="AM7303" s="77">
        <f>IF(AND(K7303&gt;Variables!$G$10,K7303&lt;Variables!$G$11),0,1)</f>
        <v>1</v>
      </c>
      <c r="AN7303" s="77">
        <f>IF(H7303&lt;Variables!$G$13,1,0)</f>
        <v>1</v>
      </c>
      <c r="AO7303" s="77">
        <f>IF(R7303&lt;Variables!$G$12,0,1)</f>
        <v>1</v>
      </c>
      <c r="AP7303" s="78">
        <f t="shared" si="231"/>
        <v>1</v>
      </c>
      <c r="AQ7303" s="77">
        <f>IF(V7303&lt;Variables!$G$15,1,0)</f>
        <v>1</v>
      </c>
      <c r="AR7303" s="77">
        <v>1</v>
      </c>
      <c r="AS7303" s="77">
        <v>0</v>
      </c>
      <c r="AT7303" s="77">
        <v>0</v>
      </c>
      <c r="AU7303" s="77">
        <v>0</v>
      </c>
      <c r="BA7303" s="77">
        <v>2</v>
      </c>
    </row>
    <row r="7304" spans="3:53" x14ac:dyDescent="0.25">
      <c r="C7304" s="77" t="s">
        <v>815</v>
      </c>
      <c r="D7304" s="77" t="s">
        <v>201</v>
      </c>
      <c r="E7304" s="77">
        <v>43.7</v>
      </c>
      <c r="F7304" s="77">
        <v>7.4</v>
      </c>
      <c r="G7304" s="77">
        <v>7.43</v>
      </c>
      <c r="H7304" s="77">
        <v>-99999</v>
      </c>
      <c r="I7304" s="77">
        <v>2978.6379999999999</v>
      </c>
      <c r="J7304" s="77" t="s">
        <v>75</v>
      </c>
      <c r="K7304" s="77">
        <v>49.11</v>
      </c>
      <c r="L7304" s="77">
        <v>43.561315789473689</v>
      </c>
      <c r="M7304" s="77">
        <v>-0.1178012843360686</v>
      </c>
      <c r="N7304" s="77">
        <v>43.471847826086957</v>
      </c>
      <c r="O7304" s="77">
        <v>8.7762945034385947E-2</v>
      </c>
      <c r="P7304" s="77">
        <v>455087</v>
      </c>
      <c r="Q7304" s="77">
        <v>2055000</v>
      </c>
      <c r="R7304" s="77">
        <v>0.22</v>
      </c>
      <c r="S7304" s="77">
        <v>1858.9780000000001</v>
      </c>
      <c r="T7304" s="77">
        <v>8.0749999999999993</v>
      </c>
      <c r="U7304" s="77">
        <v>748.96719999999982</v>
      </c>
      <c r="V7304" s="77">
        <v>2.360539646395583</v>
      </c>
      <c r="AC7304" s="77">
        <v>45.98</v>
      </c>
      <c r="AD7304" s="77">
        <v>43.05</v>
      </c>
      <c r="AH7304" s="77">
        <f>IF(AND(M7304&lt;Variables!$G$6,M7304&gt;Variables!$G$5),0,1)</f>
        <v>1</v>
      </c>
      <c r="AI7304" s="77">
        <f t="shared" si="230"/>
        <v>0</v>
      </c>
      <c r="AJ7304" s="77">
        <f>IF(I7304&gt;Variables!$G$7,0,1)</f>
        <v>0</v>
      </c>
      <c r="AK7304" s="77">
        <f>IF(F7304&gt;Variables!$G$8,0,1)</f>
        <v>1</v>
      </c>
      <c r="AL7304" s="77">
        <f>IF(G7304&gt;Variables!$G$9,0,1)</f>
        <v>1</v>
      </c>
      <c r="AM7304" s="77">
        <f>IF(AND(K7304&gt;Variables!$G$10,K7304&lt;Variables!$G$11),0,1)</f>
        <v>1</v>
      </c>
      <c r="AN7304" s="77">
        <f>IF(H7304&lt;Variables!$G$13,1,0)</f>
        <v>1</v>
      </c>
      <c r="AO7304" s="77">
        <f>IF(R7304&lt;Variables!$G$12,0,1)</f>
        <v>0</v>
      </c>
      <c r="AP7304" s="78">
        <f t="shared" si="231"/>
        <v>1</v>
      </c>
      <c r="AQ7304" s="77">
        <f>IF(V7304&lt;Variables!$G$15,1,0)</f>
        <v>1</v>
      </c>
      <c r="AR7304" s="77">
        <v>0</v>
      </c>
      <c r="AS7304" s="77">
        <v>0</v>
      </c>
      <c r="AT7304" s="77">
        <v>1</v>
      </c>
      <c r="AU7304" s="77">
        <v>0</v>
      </c>
      <c r="BA7304" s="77">
        <v>-1.05</v>
      </c>
    </row>
    <row r="7305" spans="3:53" x14ac:dyDescent="0.25">
      <c r="C7305" s="77" t="s">
        <v>815</v>
      </c>
      <c r="D7305" s="77" t="s">
        <v>502</v>
      </c>
      <c r="E7305" s="77">
        <v>15.76</v>
      </c>
      <c r="F7305" s="77">
        <v>19.48</v>
      </c>
      <c r="G7305" s="77">
        <v>14.02</v>
      </c>
      <c r="H7305" s="77">
        <v>512.29999999999995</v>
      </c>
      <c r="I7305" s="77">
        <v>293.48500000000001</v>
      </c>
      <c r="J7305" s="77" t="s">
        <v>75</v>
      </c>
      <c r="K7305" s="77">
        <v>43.87</v>
      </c>
      <c r="L7305" s="77">
        <v>15.740189473684209</v>
      </c>
      <c r="M7305" s="77">
        <v>-3.2969575702298401E-2</v>
      </c>
      <c r="N7305" s="77">
        <v>15.902946938775511</v>
      </c>
      <c r="O7305" s="77">
        <v>-1.0560743202004359</v>
      </c>
      <c r="P7305" s="77">
        <v>7440000</v>
      </c>
      <c r="Q7305" s="77">
        <v>311380</v>
      </c>
      <c r="R7305" s="77">
        <v>23.89</v>
      </c>
      <c r="S7305" s="77">
        <v>1858.9780000000001</v>
      </c>
      <c r="T7305" s="77">
        <v>8.0749999999999993</v>
      </c>
      <c r="U7305" s="77">
        <v>748.96719999999982</v>
      </c>
      <c r="V7305" s="77">
        <v>2.303766734062989</v>
      </c>
      <c r="AC7305" s="77">
        <v>16.61</v>
      </c>
      <c r="AD7305" s="77">
        <v>15.6252</v>
      </c>
      <c r="AH7305" s="77">
        <f>IF(AND(M7305&lt;Variables!$G$6,M7305&gt;Variables!$G$5),0,1)</f>
        <v>1</v>
      </c>
      <c r="AI7305" s="77">
        <f t="shared" si="230"/>
        <v>1</v>
      </c>
      <c r="AJ7305" s="77">
        <f>IF(I7305&gt;Variables!$G$7,0,1)</f>
        <v>0</v>
      </c>
      <c r="AK7305" s="77">
        <f>IF(F7305&gt;Variables!$G$8,0,1)</f>
        <v>0</v>
      </c>
      <c r="AL7305" s="77">
        <f>IF(G7305&gt;Variables!$G$9,0,1)</f>
        <v>0</v>
      </c>
      <c r="AM7305" s="77">
        <f>IF(AND(K7305&gt;Variables!$G$10,K7305&lt;Variables!$G$11),0,1)</f>
        <v>1</v>
      </c>
      <c r="AN7305" s="77">
        <f>IF(H7305&lt;Variables!$G$13,1,0)</f>
        <v>1</v>
      </c>
      <c r="AO7305" s="77">
        <f>IF(R7305&lt;Variables!$G$12,0,1)</f>
        <v>1</v>
      </c>
      <c r="AP7305" s="78">
        <f t="shared" si="231"/>
        <v>1</v>
      </c>
      <c r="AQ7305" s="77">
        <f>IF(V7305&lt;Variables!$G$15,1,0)</f>
        <v>1</v>
      </c>
      <c r="AR7305" s="77">
        <v>1</v>
      </c>
      <c r="AS7305" s="77">
        <v>0</v>
      </c>
      <c r="AT7305" s="77">
        <v>0</v>
      </c>
      <c r="AU7305" s="77">
        <v>0</v>
      </c>
      <c r="BA7305" s="77">
        <v>2</v>
      </c>
    </row>
    <row r="7306" spans="3:53" x14ac:dyDescent="0.25">
      <c r="C7306" s="77" t="s">
        <v>815</v>
      </c>
      <c r="D7306" s="77" t="s">
        <v>388</v>
      </c>
      <c r="E7306" s="77">
        <v>21.85</v>
      </c>
      <c r="F7306" s="77">
        <v>29.99</v>
      </c>
      <c r="G7306" s="77">
        <v>30.65</v>
      </c>
      <c r="H7306" s="77">
        <v>323.14</v>
      </c>
      <c r="I7306" s="77">
        <v>84811.039000000004</v>
      </c>
      <c r="J7306" s="77" t="s">
        <v>74</v>
      </c>
      <c r="K7306" s="77">
        <v>66.62</v>
      </c>
      <c r="L7306" s="77">
        <v>21.238975</v>
      </c>
      <c r="M7306" s="77">
        <v>3.959819153231257</v>
      </c>
      <c r="N7306" s="77">
        <v>20.100155999999998</v>
      </c>
      <c r="O7306" s="77">
        <v>9.8498937023175337</v>
      </c>
      <c r="P7306" s="77">
        <v>14080000</v>
      </c>
      <c r="Q7306" s="77">
        <v>3470000</v>
      </c>
      <c r="R7306" s="77">
        <v>4.0599999999999996</v>
      </c>
      <c r="S7306" s="77">
        <v>1858.9780000000001</v>
      </c>
      <c r="T7306" s="77">
        <v>8.0749999999999993</v>
      </c>
      <c r="U7306" s="77">
        <v>748.96719999999982</v>
      </c>
      <c r="V7306" s="77">
        <v>2.2461622848004681</v>
      </c>
      <c r="AC7306" s="77">
        <v>22.68</v>
      </c>
      <c r="AD7306" s="77">
        <v>19.5</v>
      </c>
      <c r="AH7306" s="77">
        <f>IF(AND(M7306&lt;Variables!$G$6,M7306&gt;Variables!$G$5),0,1)</f>
        <v>1</v>
      </c>
      <c r="AI7306" s="77">
        <f t="shared" si="230"/>
        <v>0</v>
      </c>
      <c r="AJ7306" s="77">
        <f>IF(I7306&gt;Variables!$G$7,0,1)</f>
        <v>0</v>
      </c>
      <c r="AK7306" s="77">
        <f>IF(F7306&gt;Variables!$G$8,0,1)</f>
        <v>0</v>
      </c>
      <c r="AL7306" s="77">
        <f>IF(G7306&gt;Variables!$G$9,0,1)</f>
        <v>0</v>
      </c>
      <c r="AM7306" s="77">
        <f>IF(AND(K7306&gt;Variables!$G$10,K7306&lt;Variables!$G$11),0,1)</f>
        <v>0</v>
      </c>
      <c r="AN7306" s="77">
        <f>IF(H7306&lt;Variables!$G$13,1,0)</f>
        <v>1</v>
      </c>
      <c r="AO7306" s="77">
        <f>IF(R7306&lt;Variables!$G$12,0,1)</f>
        <v>1</v>
      </c>
      <c r="AP7306" s="78">
        <f t="shared" si="231"/>
        <v>0</v>
      </c>
      <c r="AQ7306" s="77">
        <f>IF(V7306&lt;Variables!$G$15,1,0)</f>
        <v>1</v>
      </c>
      <c r="AR7306" s="77">
        <v>0</v>
      </c>
      <c r="AS7306" s="77">
        <v>0</v>
      </c>
      <c r="AT7306" s="77">
        <v>1</v>
      </c>
      <c r="AU7306" s="77">
        <v>0</v>
      </c>
      <c r="BA7306" s="77">
        <v>-2.25</v>
      </c>
    </row>
    <row r="7307" spans="3:53" x14ac:dyDescent="0.25">
      <c r="C7307" s="77" t="s">
        <v>815</v>
      </c>
      <c r="D7307" s="77" t="s">
        <v>813</v>
      </c>
      <c r="E7307" s="77">
        <v>25.68</v>
      </c>
      <c r="F7307" s="77">
        <v>10.76</v>
      </c>
      <c r="G7307" s="77">
        <v>5.3</v>
      </c>
      <c r="H7307" s="77">
        <v>-99999</v>
      </c>
      <c r="I7307" s="77">
        <v>1.7000000000000001E-2</v>
      </c>
      <c r="J7307" s="77" t="s">
        <v>74</v>
      </c>
      <c r="K7307" s="77">
        <v>66.790000000000006</v>
      </c>
      <c r="L7307" s="77">
        <v>-99999</v>
      </c>
      <c r="M7307" s="77">
        <v>-99999</v>
      </c>
      <c r="N7307" s="77">
        <v>25.64</v>
      </c>
      <c r="O7307" s="77">
        <v>0</v>
      </c>
      <c r="P7307" s="77">
        <v>16194</v>
      </c>
      <c r="Q7307" s="77">
        <v>6550</v>
      </c>
      <c r="R7307" s="77">
        <v>2.4700000000000002</v>
      </c>
      <c r="S7307" s="77">
        <v>1858.9780000000001</v>
      </c>
      <c r="T7307" s="77">
        <v>8.0749999999999993</v>
      </c>
      <c r="U7307" s="77">
        <v>748.96719999999982</v>
      </c>
      <c r="V7307" s="77">
        <v>-99999</v>
      </c>
      <c r="AC7307" s="77">
        <v>25.6</v>
      </c>
      <c r="AD7307" s="77">
        <v>25</v>
      </c>
      <c r="AH7307" s="77">
        <f>IF(AND(M7307&lt;Variables!$G$6,M7307&gt;Variables!$G$5),0,1)</f>
        <v>1</v>
      </c>
      <c r="AI7307" s="77">
        <f t="shared" si="230"/>
        <v>1</v>
      </c>
      <c r="AJ7307" s="77">
        <f>IF(I7307&gt;Variables!$G$7,0,1)</f>
        <v>1</v>
      </c>
      <c r="AK7307" s="77">
        <f>IF(F7307&gt;Variables!$G$8,0,1)</f>
        <v>0</v>
      </c>
      <c r="AL7307" s="77">
        <f>IF(G7307&gt;Variables!$G$9,0,1)</f>
        <v>1</v>
      </c>
      <c r="AM7307" s="77">
        <f>IF(AND(K7307&gt;Variables!$G$10,K7307&lt;Variables!$G$11),0,1)</f>
        <v>0</v>
      </c>
      <c r="AN7307" s="77">
        <f>IF(H7307&lt;Variables!$G$13,1,0)</f>
        <v>1</v>
      </c>
      <c r="AO7307" s="77">
        <f>IF(R7307&lt;Variables!$G$12,0,1)</f>
        <v>1</v>
      </c>
      <c r="AP7307" s="78">
        <f t="shared" si="231"/>
        <v>0</v>
      </c>
      <c r="AQ7307" s="77">
        <f>IF(V7307&lt;Variables!$G$15,1,0)</f>
        <v>1</v>
      </c>
      <c r="AR7307" s="77">
        <v>0</v>
      </c>
      <c r="AS7307" s="77">
        <v>0</v>
      </c>
      <c r="AT7307" s="77">
        <v>1</v>
      </c>
      <c r="AU7307" s="77">
        <v>0</v>
      </c>
      <c r="BA7307" s="77">
        <v>-2.25</v>
      </c>
    </row>
    <row r="7308" spans="3:53" x14ac:dyDescent="0.25">
      <c r="C7308" s="77" t="s">
        <v>815</v>
      </c>
      <c r="D7308" s="77" t="s">
        <v>493</v>
      </c>
      <c r="E7308" s="77">
        <v>24.93</v>
      </c>
      <c r="F7308" s="77">
        <v>7.73</v>
      </c>
      <c r="G7308" s="77">
        <v>5.03</v>
      </c>
      <c r="H7308" s="77">
        <v>2730</v>
      </c>
      <c r="I7308" s="77">
        <v>197.57</v>
      </c>
      <c r="J7308" s="77" t="s">
        <v>74</v>
      </c>
      <c r="K7308" s="77">
        <v>48.4</v>
      </c>
      <c r="L7308" s="77">
        <v>24.85927894736842</v>
      </c>
      <c r="M7308" s="77">
        <v>-3.7325891020681887E-2</v>
      </c>
      <c r="N7308" s="77">
        <v>24.91552857142857</v>
      </c>
      <c r="O7308" s="77">
        <v>-0.26300293506000982</v>
      </c>
      <c r="P7308" s="77">
        <v>2212000</v>
      </c>
      <c r="Q7308" s="77">
        <v>3584000</v>
      </c>
      <c r="R7308" s="77">
        <v>0.62</v>
      </c>
      <c r="S7308" s="77">
        <v>1858.9780000000001</v>
      </c>
      <c r="T7308" s="77">
        <v>8.0749999999999993</v>
      </c>
      <c r="U7308" s="77">
        <v>748.96719999999982</v>
      </c>
      <c r="V7308" s="77">
        <v>2.3512219976893092</v>
      </c>
      <c r="AC7308" s="77">
        <v>25.01</v>
      </c>
      <c r="AD7308" s="77">
        <v>24.18</v>
      </c>
      <c r="AH7308" s="77">
        <f>IF(AND(M7308&lt;Variables!$G$6,M7308&gt;Variables!$G$5),0,1)</f>
        <v>1</v>
      </c>
      <c r="AI7308" s="77">
        <f t="shared" si="230"/>
        <v>1</v>
      </c>
      <c r="AJ7308" s="77">
        <f>IF(I7308&gt;Variables!$G$7,0,1)</f>
        <v>0</v>
      </c>
      <c r="AK7308" s="77">
        <f>IF(F7308&gt;Variables!$G$8,0,1)</f>
        <v>1</v>
      </c>
      <c r="AL7308" s="77">
        <f>IF(G7308&gt;Variables!$G$9,0,1)</f>
        <v>1</v>
      </c>
      <c r="AM7308" s="77">
        <f>IF(AND(K7308&gt;Variables!$G$10,K7308&lt;Variables!$G$11),0,1)</f>
        <v>1</v>
      </c>
      <c r="AN7308" s="77">
        <f>IF(H7308&lt;Variables!$G$13,1,0)</f>
        <v>0</v>
      </c>
      <c r="AO7308" s="77">
        <f>IF(R7308&lt;Variables!$G$12,0,1)</f>
        <v>0</v>
      </c>
      <c r="AP7308" s="78">
        <f t="shared" si="231"/>
        <v>0</v>
      </c>
      <c r="AQ7308" s="77">
        <f>IF(V7308&lt;Variables!$G$15,1,0)</f>
        <v>1</v>
      </c>
      <c r="AR7308" s="77">
        <v>0</v>
      </c>
      <c r="AS7308" s="77">
        <v>0</v>
      </c>
      <c r="AT7308" s="77">
        <v>0</v>
      </c>
      <c r="AU7308" s="77">
        <v>1</v>
      </c>
      <c r="BA7308" s="77">
        <v>-1.01</v>
      </c>
    </row>
    <row r="7309" spans="3:53" x14ac:dyDescent="0.25">
      <c r="C7309" s="77" t="s">
        <v>815</v>
      </c>
      <c r="D7309" s="77" t="s">
        <v>123</v>
      </c>
      <c r="E7309" s="77">
        <v>13.57</v>
      </c>
      <c r="F7309" s="77">
        <v>7.03</v>
      </c>
      <c r="G7309" s="77">
        <v>-3.01</v>
      </c>
      <c r="H7309" s="77">
        <v>5380</v>
      </c>
      <c r="I7309" s="77">
        <v>224.00800000000001</v>
      </c>
      <c r="J7309" s="77" t="s">
        <v>75</v>
      </c>
      <c r="K7309" s="77">
        <v>59.83</v>
      </c>
      <c r="L7309" s="77">
        <v>13.45017</v>
      </c>
      <c r="M7309" s="77">
        <v>0.59352409672144968</v>
      </c>
      <c r="N7309" s="77">
        <v>13.479761999999999</v>
      </c>
      <c r="O7309" s="77">
        <v>0.3726920401116891</v>
      </c>
      <c r="P7309" s="77">
        <v>114788000</v>
      </c>
      <c r="Q7309" s="77">
        <v>51236000</v>
      </c>
      <c r="R7309" s="77">
        <v>2.2400000000000002</v>
      </c>
      <c r="S7309" s="77">
        <v>1858.9780000000001</v>
      </c>
      <c r="T7309" s="77">
        <v>8.0749999999999993</v>
      </c>
      <c r="U7309" s="77">
        <v>748.96719999999982</v>
      </c>
      <c r="V7309" s="77">
        <v>2.4365575941624531</v>
      </c>
      <c r="AC7309" s="77">
        <v>14.18</v>
      </c>
      <c r="AD7309" s="77">
        <v>13.505000000000001</v>
      </c>
      <c r="AH7309" s="77">
        <f>IF(AND(M7309&lt;Variables!$G$6,M7309&gt;Variables!$G$5),0,1)</f>
        <v>1</v>
      </c>
      <c r="AI7309" s="77">
        <f t="shared" si="230"/>
        <v>1</v>
      </c>
      <c r="AJ7309" s="77">
        <f>IF(I7309&gt;Variables!$G$7,0,1)</f>
        <v>0</v>
      </c>
      <c r="AK7309" s="77">
        <f>IF(F7309&gt;Variables!$G$8,0,1)</f>
        <v>1</v>
      </c>
      <c r="AL7309" s="77">
        <f>IF(G7309&gt;Variables!$G$9,0,1)</f>
        <v>1</v>
      </c>
      <c r="AM7309" s="77">
        <f>IF(AND(K7309&gt;Variables!$G$10,K7309&lt;Variables!$G$11),0,1)</f>
        <v>1</v>
      </c>
      <c r="AN7309" s="77">
        <f>IF(H7309&lt;Variables!$G$13,1,0)</f>
        <v>0</v>
      </c>
      <c r="AO7309" s="77">
        <f>IF(R7309&lt;Variables!$G$12,0,1)</f>
        <v>1</v>
      </c>
      <c r="AP7309" s="78">
        <f t="shared" si="231"/>
        <v>1</v>
      </c>
      <c r="AQ7309" s="77">
        <f>IF(V7309&lt;Variables!$G$15,1,0)</f>
        <v>1</v>
      </c>
      <c r="AR7309" s="77">
        <v>1</v>
      </c>
      <c r="AS7309" s="77">
        <v>0</v>
      </c>
      <c r="AT7309" s="77">
        <v>0</v>
      </c>
      <c r="AU7309" s="77">
        <v>0</v>
      </c>
      <c r="BA7309" s="77">
        <v>1.42</v>
      </c>
    </row>
    <row r="7310" spans="3:53" x14ac:dyDescent="0.25">
      <c r="C7310" s="77" t="s">
        <v>815</v>
      </c>
      <c r="D7310" s="77" t="s">
        <v>519</v>
      </c>
      <c r="E7310" s="77">
        <v>16.13</v>
      </c>
      <c r="F7310" s="77">
        <v>8.7200000000000006</v>
      </c>
      <c r="G7310" s="77">
        <v>6.22</v>
      </c>
      <c r="H7310" s="77">
        <v>3840</v>
      </c>
      <c r="I7310" s="77">
        <v>771.98599999999999</v>
      </c>
      <c r="J7310" s="77" t="s">
        <v>74</v>
      </c>
      <c r="K7310" s="77">
        <v>48.63</v>
      </c>
      <c r="L7310" s="77">
        <v>16.07385</v>
      </c>
      <c r="M7310" s="77">
        <v>4.44821869060575E-2</v>
      </c>
      <c r="N7310" s="77">
        <v>16.119993999999998</v>
      </c>
      <c r="O7310" s="77">
        <v>-0.2418983530639181</v>
      </c>
      <c r="P7310" s="77">
        <v>2500000</v>
      </c>
      <c r="Q7310" s="77">
        <v>5058000</v>
      </c>
      <c r="R7310" s="77">
        <v>0.49</v>
      </c>
      <c r="S7310" s="77">
        <v>1858.9780000000001</v>
      </c>
      <c r="T7310" s="77">
        <v>8.0749999999999993</v>
      </c>
      <c r="U7310" s="77">
        <v>748.96719999999982</v>
      </c>
      <c r="V7310" s="77">
        <v>2.351826259581868</v>
      </c>
      <c r="AC7310" s="77">
        <v>16.2</v>
      </c>
      <c r="AD7310" s="77">
        <v>15.72</v>
      </c>
      <c r="AH7310" s="77">
        <f>IF(AND(M7310&lt;Variables!$G$6,M7310&gt;Variables!$G$5),0,1)</f>
        <v>1</v>
      </c>
      <c r="AI7310" s="77">
        <f t="shared" si="230"/>
        <v>1</v>
      </c>
      <c r="AJ7310" s="77">
        <f>IF(I7310&gt;Variables!$G$7,0,1)</f>
        <v>0</v>
      </c>
      <c r="AK7310" s="77">
        <f>IF(F7310&gt;Variables!$G$8,0,1)</f>
        <v>1</v>
      </c>
      <c r="AL7310" s="77">
        <f>IF(G7310&gt;Variables!$G$9,0,1)</f>
        <v>1</v>
      </c>
      <c r="AM7310" s="77">
        <f>IF(AND(K7310&gt;Variables!$G$10,K7310&lt;Variables!$G$11),0,1)</f>
        <v>1</v>
      </c>
      <c r="AN7310" s="77">
        <f>IF(H7310&lt;Variables!$G$13,1,0)</f>
        <v>0</v>
      </c>
      <c r="AO7310" s="77">
        <f>IF(R7310&lt;Variables!$G$12,0,1)</f>
        <v>0</v>
      </c>
      <c r="AP7310" s="78">
        <f t="shared" si="231"/>
        <v>0</v>
      </c>
      <c r="AQ7310" s="77">
        <f>IF(V7310&lt;Variables!$G$15,1,0)</f>
        <v>1</v>
      </c>
      <c r="AR7310" s="77">
        <v>0</v>
      </c>
      <c r="AS7310" s="77">
        <v>0</v>
      </c>
      <c r="AT7310" s="77">
        <v>0</v>
      </c>
      <c r="AU7310" s="77">
        <v>1</v>
      </c>
      <c r="BA7310" s="77">
        <v>-0.87</v>
      </c>
    </row>
    <row r="7311" spans="3:53" x14ac:dyDescent="0.25">
      <c r="C7311" s="77" t="s">
        <v>414</v>
      </c>
      <c r="D7311" s="77" t="s">
        <v>805</v>
      </c>
      <c r="E7311" s="77">
        <v>19.32</v>
      </c>
      <c r="F7311" s="77">
        <v>29.57</v>
      </c>
      <c r="G7311" s="77">
        <v>-99999</v>
      </c>
      <c r="H7311" s="77">
        <v>-99999</v>
      </c>
      <c r="I7311" s="77">
        <v>-99999</v>
      </c>
      <c r="J7311" s="77" t="s">
        <v>75</v>
      </c>
      <c r="K7311" s="77">
        <v>-99999</v>
      </c>
      <c r="L7311" s="77">
        <v>19.4085</v>
      </c>
      <c r="M7311" s="77">
        <v>-515333.01646185957</v>
      </c>
      <c r="N7311" s="77">
        <v>19.429300000000001</v>
      </c>
      <c r="O7311" s="77">
        <v>-514781.43474031502</v>
      </c>
      <c r="P7311" s="77">
        <v>4100000</v>
      </c>
      <c r="S7311" s="77">
        <v>1858.6890000000001</v>
      </c>
      <c r="T7311" s="77">
        <v>8.291999999999998</v>
      </c>
      <c r="U7311" s="77">
        <v>748.93799999999987</v>
      </c>
      <c r="V7311" s="77">
        <v>-99999</v>
      </c>
      <c r="AC7311" s="77">
        <v>20.5</v>
      </c>
      <c r="AD7311" s="77">
        <v>18.760000000000002</v>
      </c>
      <c r="AH7311" s="77">
        <f>IF(AND(M7311&lt;Variables!$G$6,M7311&gt;Variables!$G$5),0,1)</f>
        <v>1</v>
      </c>
      <c r="AI7311" s="77">
        <f t="shared" si="230"/>
        <v>1</v>
      </c>
      <c r="AJ7311" s="77">
        <f>IF(I7311&gt;Variables!$G$7,0,1)</f>
        <v>1</v>
      </c>
      <c r="AK7311" s="77">
        <f>IF(F7311&gt;Variables!$G$8,0,1)</f>
        <v>0</v>
      </c>
      <c r="AL7311" s="77">
        <f>IF(G7311&gt;Variables!$G$9,0,1)</f>
        <v>1</v>
      </c>
      <c r="AM7311" s="77">
        <f>IF(AND(K7311&gt;Variables!$G$10,K7311&lt;Variables!$G$11),0,1)</f>
        <v>1</v>
      </c>
      <c r="AN7311" s="77">
        <f>IF(H7311&lt;Variables!$G$13,1,0)</f>
        <v>1</v>
      </c>
      <c r="AO7311" s="77">
        <f>IF(R7311&lt;Variables!$G$12,0,1)</f>
        <v>0</v>
      </c>
      <c r="AP7311" s="78">
        <f t="shared" si="231"/>
        <v>1</v>
      </c>
      <c r="AQ7311" s="77">
        <f>IF(V7311&lt;Variables!$G$15,1,0)</f>
        <v>1</v>
      </c>
      <c r="AR7311" s="77">
        <v>0</v>
      </c>
      <c r="AS7311" s="77">
        <v>0</v>
      </c>
      <c r="AT7311" s="77">
        <v>1</v>
      </c>
      <c r="AU7311" s="77">
        <v>0</v>
      </c>
      <c r="BA7311" s="77">
        <v>-2.25</v>
      </c>
    </row>
    <row r="7312" spans="3:53" x14ac:dyDescent="0.25">
      <c r="C7312" s="77" t="s">
        <v>414</v>
      </c>
      <c r="D7312" s="77" t="s">
        <v>497</v>
      </c>
      <c r="E7312" s="77">
        <v>4.95</v>
      </c>
      <c r="F7312" s="77">
        <v>21.69</v>
      </c>
      <c r="G7312" s="77">
        <v>16</v>
      </c>
      <c r="H7312" s="77">
        <v>41.09</v>
      </c>
      <c r="I7312" s="77">
        <v>-15.989000000000001</v>
      </c>
      <c r="J7312" s="77" t="s">
        <v>74</v>
      </c>
      <c r="K7312" s="77">
        <v>34.83</v>
      </c>
      <c r="L7312" s="77">
        <v>5.0514631578947373</v>
      </c>
      <c r="M7312" s="77">
        <v>-2.4045143772830948</v>
      </c>
      <c r="N7312" s="77">
        <v>5.0051489795918362</v>
      </c>
      <c r="O7312" s="77">
        <v>-1.5014334218272329</v>
      </c>
      <c r="P7312" s="77">
        <v>4800000</v>
      </c>
      <c r="Q7312" s="77">
        <v>49940</v>
      </c>
      <c r="R7312" s="77">
        <v>96.12</v>
      </c>
      <c r="S7312" s="77">
        <v>1858.6890000000001</v>
      </c>
      <c r="T7312" s="77">
        <v>8.291999999999998</v>
      </c>
      <c r="U7312" s="77">
        <v>748.93799999999987</v>
      </c>
      <c r="V7312" s="77">
        <v>2.1670120906067858</v>
      </c>
      <c r="AC7312" s="77">
        <v>5.39</v>
      </c>
      <c r="AD7312" s="77">
        <v>4.93</v>
      </c>
      <c r="AH7312" s="77">
        <f>IF(AND(M7312&lt;Variables!$G$6,M7312&gt;Variables!$G$5),0,1)</f>
        <v>0</v>
      </c>
      <c r="AI7312" s="77">
        <f t="shared" si="230"/>
        <v>0</v>
      </c>
      <c r="AJ7312" s="77">
        <f>IF(I7312&gt;Variables!$G$7,0,1)</f>
        <v>1</v>
      </c>
      <c r="AK7312" s="77">
        <f>IF(F7312&gt;Variables!$G$8,0,1)</f>
        <v>0</v>
      </c>
      <c r="AL7312" s="77">
        <f>IF(G7312&gt;Variables!$G$9,0,1)</f>
        <v>0</v>
      </c>
      <c r="AM7312" s="77">
        <f>IF(AND(K7312&gt;Variables!$G$10,K7312&lt;Variables!$G$11),0,1)</f>
        <v>1</v>
      </c>
      <c r="AN7312" s="77">
        <f>IF(H7312&lt;Variables!$G$13,1,0)</f>
        <v>1</v>
      </c>
      <c r="AO7312" s="77">
        <f>IF(R7312&lt;Variables!$G$12,0,1)</f>
        <v>1</v>
      </c>
      <c r="AP7312" s="78">
        <f t="shared" si="231"/>
        <v>0</v>
      </c>
      <c r="AQ7312" s="77">
        <f>IF(V7312&lt;Variables!$G$15,1,0)</f>
        <v>1</v>
      </c>
      <c r="AR7312" s="77">
        <v>1</v>
      </c>
      <c r="AS7312" s="77">
        <v>0</v>
      </c>
      <c r="AT7312" s="77">
        <v>0</v>
      </c>
      <c r="AU7312" s="77">
        <v>0</v>
      </c>
      <c r="BA7312" s="77">
        <v>2</v>
      </c>
    </row>
    <row r="7313" spans="3:53" x14ac:dyDescent="0.25">
      <c r="C7313" s="77" t="s">
        <v>414</v>
      </c>
      <c r="D7313" s="77" t="s">
        <v>388</v>
      </c>
      <c r="E7313" s="77">
        <v>21.52</v>
      </c>
      <c r="F7313" s="77">
        <v>29.57</v>
      </c>
      <c r="G7313" s="77">
        <v>26.63</v>
      </c>
      <c r="H7313" s="77">
        <v>323.14</v>
      </c>
      <c r="I7313" s="77">
        <v>83754.695000000007</v>
      </c>
      <c r="J7313" s="77" t="s">
        <v>74</v>
      </c>
      <c r="K7313" s="77">
        <v>54</v>
      </c>
      <c r="L7313" s="77">
        <v>21.548190000000002</v>
      </c>
      <c r="M7313" s="77">
        <v>-0.68771437415394576</v>
      </c>
      <c r="N7313" s="77">
        <v>20.33625</v>
      </c>
      <c r="O7313" s="77">
        <v>5.2308070563648608</v>
      </c>
      <c r="P7313" s="77">
        <v>15510000</v>
      </c>
      <c r="Q7313" s="77">
        <v>3470000</v>
      </c>
      <c r="R7313" s="77">
        <v>4.47</v>
      </c>
      <c r="S7313" s="77">
        <v>1858.6890000000001</v>
      </c>
      <c r="T7313" s="77">
        <v>8.291999999999998</v>
      </c>
      <c r="U7313" s="77">
        <v>748.93799999999987</v>
      </c>
      <c r="V7313" s="77">
        <v>2.434265050178229</v>
      </c>
      <c r="AC7313" s="77">
        <v>22.68</v>
      </c>
      <c r="AD7313" s="77">
        <v>19.5</v>
      </c>
      <c r="AH7313" s="77">
        <f>IF(AND(M7313&lt;Variables!$G$6,M7313&gt;Variables!$G$5),0,1)</f>
        <v>1</v>
      </c>
      <c r="AI7313" s="77">
        <f t="shared" si="230"/>
        <v>0</v>
      </c>
      <c r="AJ7313" s="77">
        <f>IF(I7313&gt;Variables!$G$7,0,1)</f>
        <v>0</v>
      </c>
      <c r="AK7313" s="77">
        <f>IF(F7313&gt;Variables!$G$8,0,1)</f>
        <v>0</v>
      </c>
      <c r="AL7313" s="77">
        <f>IF(G7313&gt;Variables!$G$9,0,1)</f>
        <v>0</v>
      </c>
      <c r="AM7313" s="77">
        <f>IF(AND(K7313&gt;Variables!$G$10,K7313&lt;Variables!$G$11),0,1)</f>
        <v>1</v>
      </c>
      <c r="AN7313" s="77">
        <f>IF(H7313&lt;Variables!$G$13,1,0)</f>
        <v>1</v>
      </c>
      <c r="AO7313" s="77">
        <f>IF(R7313&lt;Variables!$G$12,0,1)</f>
        <v>1</v>
      </c>
      <c r="AP7313" s="78">
        <f t="shared" si="231"/>
        <v>0</v>
      </c>
      <c r="AQ7313" s="77">
        <f>IF(V7313&lt;Variables!$G$15,1,0)</f>
        <v>1</v>
      </c>
      <c r="AR7313" s="77">
        <v>0</v>
      </c>
      <c r="AS7313" s="77">
        <v>0</v>
      </c>
      <c r="AT7313" s="77">
        <v>1</v>
      </c>
      <c r="AU7313" s="77">
        <v>0</v>
      </c>
      <c r="BA7313" s="77">
        <v>-2.25</v>
      </c>
    </row>
    <row r="7314" spans="3:53" x14ac:dyDescent="0.25">
      <c r="C7314" s="77" t="s">
        <v>414</v>
      </c>
      <c r="D7314" s="77" t="s">
        <v>752</v>
      </c>
      <c r="E7314" s="77">
        <v>0.21</v>
      </c>
      <c r="F7314" s="77">
        <v>9.89</v>
      </c>
      <c r="G7314" s="77">
        <v>-8.33</v>
      </c>
      <c r="H7314" s="77">
        <v>-99999</v>
      </c>
      <c r="I7314" s="77">
        <v>39146.135999999999</v>
      </c>
      <c r="J7314" s="77" t="s">
        <v>75</v>
      </c>
      <c r="L7314" s="77">
        <v>0.22</v>
      </c>
      <c r="M7314" s="77">
        <v>0</v>
      </c>
      <c r="N7314" s="77">
        <v>0.22</v>
      </c>
      <c r="O7314" s="77">
        <v>0</v>
      </c>
      <c r="P7314" s="77">
        <v>45038</v>
      </c>
      <c r="Q7314" s="77">
        <v>20414</v>
      </c>
      <c r="R7314" s="77">
        <v>2.21</v>
      </c>
      <c r="S7314" s="77">
        <v>1858.6890000000001</v>
      </c>
      <c r="T7314" s="77">
        <v>8.291999999999998</v>
      </c>
      <c r="U7314" s="77">
        <v>748.93799999999987</v>
      </c>
      <c r="AC7314" s="77">
        <v>0.22</v>
      </c>
      <c r="AD7314" s="77">
        <v>0.2</v>
      </c>
      <c r="AH7314" s="77">
        <f>IF(AND(M7314&lt;Variables!$G$6,M7314&gt;Variables!$G$5),0,1)</f>
        <v>1</v>
      </c>
      <c r="AI7314" s="77">
        <f t="shared" si="230"/>
        <v>1</v>
      </c>
      <c r="AJ7314" s="77">
        <f>IF(I7314&gt;Variables!$G$7,0,1)</f>
        <v>0</v>
      </c>
      <c r="AK7314" s="77">
        <f>IF(F7314&gt;Variables!$G$8,0,1)</f>
        <v>0</v>
      </c>
      <c r="AL7314" s="77">
        <f>IF(G7314&gt;Variables!$G$9,0,1)</f>
        <v>1</v>
      </c>
      <c r="AM7314" s="77">
        <f>IF(AND(K7314&gt;Variables!$G$10,K7314&lt;Variables!$G$11),0,1)</f>
        <v>1</v>
      </c>
      <c r="AN7314" s="77">
        <f>IF(H7314&lt;Variables!$G$13,1,0)</f>
        <v>1</v>
      </c>
      <c r="AO7314" s="77">
        <f>IF(R7314&lt;Variables!$G$12,0,1)</f>
        <v>1</v>
      </c>
      <c r="AP7314" s="78">
        <f t="shared" si="231"/>
        <v>1</v>
      </c>
      <c r="AQ7314" s="77">
        <f>IF(V7314&lt;Variables!$G$15,1,0)</f>
        <v>1</v>
      </c>
      <c r="AR7314" s="77">
        <v>1</v>
      </c>
      <c r="AS7314" s="77">
        <v>0</v>
      </c>
      <c r="AT7314" s="77">
        <v>0</v>
      </c>
      <c r="AU7314" s="77">
        <v>0</v>
      </c>
      <c r="BA7314" s="77">
        <v>2</v>
      </c>
    </row>
    <row r="7315" spans="3:53" x14ac:dyDescent="0.25">
      <c r="C7315" s="77" t="s">
        <v>414</v>
      </c>
      <c r="D7315" s="77" t="s">
        <v>123</v>
      </c>
      <c r="E7315" s="77">
        <v>13.67</v>
      </c>
      <c r="F7315" s="77">
        <v>8.08</v>
      </c>
      <c r="G7315" s="77">
        <v>-2.5099999999999998</v>
      </c>
      <c r="H7315" s="77">
        <v>5380</v>
      </c>
      <c r="I7315" s="77">
        <v>224.52</v>
      </c>
      <c r="J7315" s="77" t="s">
        <v>75</v>
      </c>
      <c r="K7315" s="77">
        <v>61.58</v>
      </c>
      <c r="L7315" s="77">
        <v>13.485889999999999</v>
      </c>
      <c r="M7315" s="77">
        <v>0.84614363605218768</v>
      </c>
      <c r="N7315" s="77">
        <v>13.483528</v>
      </c>
      <c r="O7315" s="77">
        <v>0.86380953115534687</v>
      </c>
      <c r="P7315" s="77">
        <v>115720000</v>
      </c>
      <c r="Q7315" s="77">
        <v>51236000</v>
      </c>
      <c r="R7315" s="77">
        <v>2.2599999999999998</v>
      </c>
      <c r="S7315" s="77">
        <v>1858.6890000000001</v>
      </c>
      <c r="T7315" s="77">
        <v>8.291999999999998</v>
      </c>
      <c r="U7315" s="77">
        <v>748.93799999999987</v>
      </c>
      <c r="V7315" s="77">
        <v>2.4366714499964042</v>
      </c>
      <c r="AC7315" s="77">
        <v>14.18</v>
      </c>
      <c r="AD7315" s="77">
        <v>13.51</v>
      </c>
      <c r="AH7315" s="77">
        <f>IF(AND(M7315&lt;Variables!$G$6,M7315&gt;Variables!$G$5),0,1)</f>
        <v>1</v>
      </c>
      <c r="AI7315" s="77">
        <f t="shared" si="230"/>
        <v>0</v>
      </c>
      <c r="AJ7315" s="77">
        <f>IF(I7315&gt;Variables!$G$7,0,1)</f>
        <v>0</v>
      </c>
      <c r="AK7315" s="77">
        <f>IF(F7315&gt;Variables!$G$8,0,1)</f>
        <v>1</v>
      </c>
      <c r="AL7315" s="77">
        <f>IF(G7315&gt;Variables!$G$9,0,1)</f>
        <v>1</v>
      </c>
      <c r="AM7315" s="77">
        <f>IF(AND(K7315&gt;Variables!$G$10,K7315&lt;Variables!$G$11),0,1)</f>
        <v>1</v>
      </c>
      <c r="AN7315" s="77">
        <f>IF(H7315&lt;Variables!$G$13,1,0)</f>
        <v>0</v>
      </c>
      <c r="AO7315" s="77">
        <f>IF(R7315&lt;Variables!$G$12,0,1)</f>
        <v>1</v>
      </c>
      <c r="AP7315" s="78">
        <f t="shared" si="231"/>
        <v>1</v>
      </c>
      <c r="AQ7315" s="77">
        <f>IF(V7315&lt;Variables!$G$15,1,0)</f>
        <v>1</v>
      </c>
      <c r="AR7315" s="77">
        <v>0</v>
      </c>
      <c r="AS7315" s="77">
        <v>0</v>
      </c>
      <c r="AT7315" s="77">
        <v>0</v>
      </c>
      <c r="AU7315" s="77">
        <v>1</v>
      </c>
      <c r="BA7315" s="77">
        <v>-0.91</v>
      </c>
    </row>
    <row r="7316" spans="3:53" x14ac:dyDescent="0.25">
      <c r="C7316" s="77" t="s">
        <v>414</v>
      </c>
      <c r="D7316" s="77" t="s">
        <v>160</v>
      </c>
      <c r="E7316" s="77">
        <v>25.67</v>
      </c>
      <c r="F7316" s="77">
        <v>8.7799999999999994</v>
      </c>
      <c r="G7316" s="77">
        <v>8.1</v>
      </c>
      <c r="H7316" s="77">
        <v>2730</v>
      </c>
      <c r="I7316" s="77">
        <v>-18.573</v>
      </c>
      <c r="J7316" s="77" t="s">
        <v>75</v>
      </c>
      <c r="K7316" s="77">
        <v>78.150000000000006</v>
      </c>
      <c r="L7316" s="77">
        <v>25.231249999999999</v>
      </c>
      <c r="M7316" s="77">
        <v>1.065147386673289</v>
      </c>
      <c r="N7316" s="77">
        <v>25.030512000000002</v>
      </c>
      <c r="O7316" s="77">
        <v>1.875662791076754</v>
      </c>
      <c r="P7316" s="77">
        <v>791961</v>
      </c>
      <c r="Q7316" s="77">
        <v>1571000</v>
      </c>
      <c r="R7316" s="77">
        <v>0.5</v>
      </c>
      <c r="S7316" s="77">
        <v>1858.6890000000001</v>
      </c>
      <c r="T7316" s="77">
        <v>8.291999999999998</v>
      </c>
      <c r="U7316" s="77">
        <v>748.93799999999987</v>
      </c>
      <c r="V7316" s="77">
        <v>2.544346667822639</v>
      </c>
      <c r="AC7316" s="77">
        <v>25.89</v>
      </c>
      <c r="AD7316" s="77">
        <v>24.88</v>
      </c>
      <c r="AH7316" s="77">
        <f>IF(AND(M7316&lt;Variables!$G$6,M7316&gt;Variables!$G$5),0,1)</f>
        <v>1</v>
      </c>
      <c r="AI7316" s="77">
        <f t="shared" si="230"/>
        <v>0</v>
      </c>
      <c r="AJ7316" s="77">
        <f>IF(I7316&gt;Variables!$G$7,0,1)</f>
        <v>1</v>
      </c>
      <c r="AK7316" s="77">
        <f>IF(F7316&gt;Variables!$G$8,0,1)</f>
        <v>1</v>
      </c>
      <c r="AL7316" s="77">
        <f>IF(G7316&gt;Variables!$G$9,0,1)</f>
        <v>1</v>
      </c>
      <c r="AM7316" s="77">
        <f>IF(AND(K7316&gt;Variables!$G$10,K7316&lt;Variables!$G$11),0,1)</f>
        <v>1</v>
      </c>
      <c r="AN7316" s="77">
        <f>IF(H7316&lt;Variables!$G$13,1,0)</f>
        <v>0</v>
      </c>
      <c r="AO7316" s="77">
        <f>IF(R7316&lt;Variables!$G$12,0,1)</f>
        <v>0</v>
      </c>
      <c r="AP7316" s="78">
        <f t="shared" si="231"/>
        <v>1</v>
      </c>
      <c r="AQ7316" s="77">
        <f>IF(V7316&lt;Variables!$G$15,1,0)</f>
        <v>1</v>
      </c>
      <c r="AR7316" s="77">
        <v>0</v>
      </c>
      <c r="AS7316" s="77">
        <v>0</v>
      </c>
      <c r="AT7316" s="77">
        <v>1</v>
      </c>
      <c r="AU7316" s="77">
        <v>0</v>
      </c>
      <c r="BA7316" s="77">
        <v>-1.3</v>
      </c>
    </row>
    <row r="7317" spans="3:53" x14ac:dyDescent="0.25">
      <c r="C7317" s="77" t="s">
        <v>414</v>
      </c>
      <c r="D7317" s="77" t="s">
        <v>502</v>
      </c>
      <c r="E7317" s="77">
        <v>16.14</v>
      </c>
      <c r="F7317" s="77">
        <v>19.329999999999998</v>
      </c>
      <c r="G7317" s="77">
        <v>15.51</v>
      </c>
      <c r="H7317" s="77">
        <v>512.29999999999995</v>
      </c>
      <c r="I7317" s="77">
        <v>294.762</v>
      </c>
      <c r="J7317" s="77" t="s">
        <v>75</v>
      </c>
      <c r="K7317" s="77">
        <v>59.5</v>
      </c>
      <c r="L7317" s="77">
        <v>15.774330000000001</v>
      </c>
      <c r="M7317" s="77">
        <v>1.050250628711322</v>
      </c>
      <c r="N7317" s="77">
        <v>15.860488</v>
      </c>
      <c r="O7317" s="77">
        <v>0.50132127082090783</v>
      </c>
      <c r="P7317" s="77">
        <v>7480000</v>
      </c>
      <c r="Q7317" s="77">
        <v>311380</v>
      </c>
      <c r="R7317" s="77">
        <v>24.02</v>
      </c>
      <c r="S7317" s="77">
        <v>1858.6890000000001</v>
      </c>
      <c r="T7317" s="77">
        <v>8.291999999999998</v>
      </c>
      <c r="U7317" s="77">
        <v>748.93799999999987</v>
      </c>
      <c r="V7317" s="77">
        <v>2.409298807404181</v>
      </c>
      <c r="AC7317" s="77">
        <v>16.61</v>
      </c>
      <c r="AD7317" s="77">
        <v>15.6252</v>
      </c>
      <c r="AH7317" s="77">
        <f>IF(AND(M7317&lt;Variables!$G$6,M7317&gt;Variables!$G$5),0,1)</f>
        <v>1</v>
      </c>
      <c r="AI7317" s="77">
        <f t="shared" si="230"/>
        <v>1</v>
      </c>
      <c r="AJ7317" s="77">
        <f>IF(I7317&gt;Variables!$G$7,0,1)</f>
        <v>0</v>
      </c>
      <c r="AK7317" s="77">
        <f>IF(F7317&gt;Variables!$G$8,0,1)</f>
        <v>0</v>
      </c>
      <c r="AL7317" s="77">
        <f>IF(G7317&gt;Variables!$G$9,0,1)</f>
        <v>0</v>
      </c>
      <c r="AM7317" s="77">
        <f>IF(AND(K7317&gt;Variables!$G$10,K7317&lt;Variables!$G$11),0,1)</f>
        <v>1</v>
      </c>
      <c r="AN7317" s="77">
        <f>IF(H7317&lt;Variables!$G$13,1,0)</f>
        <v>1</v>
      </c>
      <c r="AO7317" s="77">
        <f>IF(R7317&lt;Variables!$G$12,0,1)</f>
        <v>1</v>
      </c>
      <c r="AP7317" s="78">
        <f t="shared" si="231"/>
        <v>1</v>
      </c>
      <c r="AQ7317" s="77">
        <f>IF(V7317&lt;Variables!$G$15,1,0)</f>
        <v>1</v>
      </c>
      <c r="AR7317" s="77">
        <v>0</v>
      </c>
      <c r="AS7317" s="77">
        <v>0</v>
      </c>
      <c r="AT7317" s="77">
        <v>1</v>
      </c>
      <c r="AU7317" s="77">
        <v>0</v>
      </c>
      <c r="BA7317" s="77">
        <v>-1.86</v>
      </c>
    </row>
    <row r="7318" spans="3:53" x14ac:dyDescent="0.25">
      <c r="C7318" s="77" t="s">
        <v>414</v>
      </c>
      <c r="D7318" s="77" t="s">
        <v>488</v>
      </c>
      <c r="E7318" s="77">
        <v>6.43</v>
      </c>
      <c r="F7318" s="77">
        <v>43.65</v>
      </c>
      <c r="G7318" s="77">
        <v>-10.96</v>
      </c>
      <c r="H7318" s="77">
        <v>125.36</v>
      </c>
      <c r="I7318" s="77">
        <v>13.298999999999999</v>
      </c>
      <c r="J7318" s="77" t="s">
        <v>75</v>
      </c>
      <c r="K7318" s="77">
        <v>56.64</v>
      </c>
      <c r="L7318" s="77">
        <v>6.3320849999999993</v>
      </c>
      <c r="M7318" s="77">
        <v>1.388405240927761</v>
      </c>
      <c r="N7318" s="77">
        <v>6.432436</v>
      </c>
      <c r="O7318" s="77">
        <v>-0.19333266588272491</v>
      </c>
      <c r="P7318" s="77">
        <v>146060000</v>
      </c>
      <c r="Q7318" s="77">
        <v>525460</v>
      </c>
      <c r="R7318" s="77">
        <v>277.97000000000003</v>
      </c>
      <c r="S7318" s="77">
        <v>1858.6890000000001</v>
      </c>
      <c r="T7318" s="77">
        <v>8.291999999999998</v>
      </c>
      <c r="U7318" s="77">
        <v>748.93799999999987</v>
      </c>
      <c r="V7318" s="77">
        <v>2.373067360546171</v>
      </c>
      <c r="AC7318" s="77">
        <v>6.6</v>
      </c>
      <c r="AD7318" s="77">
        <v>6.1517999999999997</v>
      </c>
      <c r="AH7318" s="77">
        <f>IF(AND(M7318&lt;Variables!$G$6,M7318&gt;Variables!$G$5),0,1)</f>
        <v>1</v>
      </c>
      <c r="AI7318" s="77">
        <f t="shared" si="230"/>
        <v>1</v>
      </c>
      <c r="AJ7318" s="77">
        <f>IF(I7318&gt;Variables!$G$7,0,1)</f>
        <v>1</v>
      </c>
      <c r="AK7318" s="77">
        <f>IF(F7318&gt;Variables!$G$8,0,1)</f>
        <v>0</v>
      </c>
      <c r="AL7318" s="77">
        <f>IF(G7318&gt;Variables!$G$9,0,1)</f>
        <v>1</v>
      </c>
      <c r="AM7318" s="77">
        <f>IF(AND(K7318&gt;Variables!$G$10,K7318&lt;Variables!$G$11),0,1)</f>
        <v>1</v>
      </c>
      <c r="AN7318" s="77">
        <f>IF(H7318&lt;Variables!$G$13,1,0)</f>
        <v>1</v>
      </c>
      <c r="AO7318" s="77">
        <f>IF(R7318&lt;Variables!$G$12,0,1)</f>
        <v>1</v>
      </c>
      <c r="AP7318" s="78">
        <f t="shared" si="231"/>
        <v>1</v>
      </c>
      <c r="AQ7318" s="77">
        <f>IF(V7318&lt;Variables!$G$15,1,0)</f>
        <v>1</v>
      </c>
      <c r="AR7318" s="77">
        <v>1</v>
      </c>
      <c r="AS7318" s="77">
        <v>0</v>
      </c>
      <c r="AT7318" s="77">
        <v>0</v>
      </c>
      <c r="AU7318" s="77">
        <v>0</v>
      </c>
      <c r="BA7318" s="77">
        <v>2</v>
      </c>
    </row>
    <row r="7319" spans="3:53" x14ac:dyDescent="0.25">
      <c r="C7319" s="77" t="s">
        <v>414</v>
      </c>
      <c r="D7319" s="77" t="s">
        <v>517</v>
      </c>
      <c r="E7319" s="77">
        <v>3.86</v>
      </c>
      <c r="F7319" s="77">
        <v>34.1</v>
      </c>
      <c r="G7319" s="77">
        <v>-0.46</v>
      </c>
      <c r="H7319" s="77">
        <v>-99999</v>
      </c>
      <c r="I7319" s="77">
        <v>0.875</v>
      </c>
      <c r="J7319" s="77" t="s">
        <v>74</v>
      </c>
      <c r="K7319" s="77">
        <v>-99999</v>
      </c>
      <c r="L7319" s="77">
        <v>-99999</v>
      </c>
      <c r="M7319" s="77">
        <v>-99999</v>
      </c>
      <c r="N7319" s="77">
        <v>-99999</v>
      </c>
      <c r="O7319" s="77">
        <v>-99999</v>
      </c>
      <c r="P7319" s="77">
        <v>40000</v>
      </c>
      <c r="Q7319" s="77">
        <v>0</v>
      </c>
      <c r="R7319" s="77">
        <v>1</v>
      </c>
      <c r="S7319" s="77">
        <v>1858.6890000000001</v>
      </c>
      <c r="T7319" s="77">
        <v>8.291999999999998</v>
      </c>
      <c r="U7319" s="77">
        <v>748.93799999999987</v>
      </c>
      <c r="V7319" s="77">
        <v>-99999</v>
      </c>
      <c r="AC7319" s="77">
        <v>-99999</v>
      </c>
      <c r="AD7319" s="77">
        <v>-99999</v>
      </c>
      <c r="AH7319" s="77">
        <f>IF(AND(M7319&lt;Variables!$G$6,M7319&gt;Variables!$G$5),0,1)</f>
        <v>1</v>
      </c>
      <c r="AI7319" s="77">
        <f t="shared" si="230"/>
        <v>1</v>
      </c>
      <c r="AJ7319" s="77">
        <f>IF(I7319&gt;Variables!$G$7,0,1)</f>
        <v>1</v>
      </c>
      <c r="AK7319" s="77">
        <f>IF(F7319&gt;Variables!$G$8,0,1)</f>
        <v>0</v>
      </c>
      <c r="AL7319" s="77">
        <f>IF(G7319&gt;Variables!$G$9,0,1)</f>
        <v>1</v>
      </c>
      <c r="AM7319" s="77">
        <f>IF(AND(K7319&gt;Variables!$G$10,K7319&lt;Variables!$G$11),0,1)</f>
        <v>1</v>
      </c>
      <c r="AN7319" s="77">
        <f>IF(H7319&lt;Variables!$G$13,1,0)</f>
        <v>1</v>
      </c>
      <c r="AO7319" s="77">
        <f>IF(R7319&lt;Variables!$G$12,0,1)</f>
        <v>0</v>
      </c>
      <c r="AP7319" s="78">
        <f t="shared" si="231"/>
        <v>0</v>
      </c>
      <c r="AQ7319" s="77">
        <f>IF(V7319&lt;Variables!$G$15,1,0)</f>
        <v>1</v>
      </c>
      <c r="AR7319" s="77">
        <v>0</v>
      </c>
      <c r="AS7319" s="77">
        <v>0</v>
      </c>
      <c r="AT7319" s="77">
        <v>0</v>
      </c>
      <c r="AU7319" s="77">
        <v>0</v>
      </c>
      <c r="BA7319" s="77">
        <v>0</v>
      </c>
    </row>
    <row r="7320" spans="3:53" x14ac:dyDescent="0.25">
      <c r="C7320" s="77" t="s">
        <v>414</v>
      </c>
      <c r="D7320" s="77" t="s">
        <v>802</v>
      </c>
      <c r="E7320" s="77">
        <v>14.69</v>
      </c>
      <c r="F7320" s="77">
        <v>7.93</v>
      </c>
      <c r="G7320" s="77">
        <v>1.45</v>
      </c>
      <c r="H7320" s="77">
        <v>-99999</v>
      </c>
      <c r="I7320" s="77">
        <v>17.071999999999999</v>
      </c>
      <c r="J7320" s="77" t="s">
        <v>74</v>
      </c>
      <c r="K7320" s="77">
        <v>61.77</v>
      </c>
      <c r="L7320" s="77">
        <v>14.65</v>
      </c>
      <c r="M7320" s="77">
        <v>0</v>
      </c>
      <c r="N7320" s="77">
        <v>14.65</v>
      </c>
      <c r="O7320" s="77">
        <v>0</v>
      </c>
      <c r="P7320" s="77">
        <v>15450</v>
      </c>
      <c r="Q7320" s="77">
        <v>28687</v>
      </c>
      <c r="R7320" s="77">
        <v>0.54</v>
      </c>
      <c r="S7320" s="77">
        <v>1858.6890000000001</v>
      </c>
      <c r="T7320" s="77">
        <v>8.291999999999998</v>
      </c>
      <c r="U7320" s="77">
        <v>748.93799999999987</v>
      </c>
      <c r="V7320" s="77">
        <v>2.4889372000000001</v>
      </c>
      <c r="AC7320" s="77">
        <v>14.7</v>
      </c>
      <c r="AD7320" s="77">
        <v>14.61</v>
      </c>
      <c r="AH7320" s="77">
        <f>IF(AND(M7320&lt;Variables!$G$6,M7320&gt;Variables!$G$5),0,1)</f>
        <v>1</v>
      </c>
      <c r="AI7320" s="77">
        <f t="shared" si="230"/>
        <v>1</v>
      </c>
      <c r="AJ7320" s="77">
        <f>IF(I7320&gt;Variables!$G$7,0,1)</f>
        <v>1</v>
      </c>
      <c r="AK7320" s="77">
        <f>IF(F7320&gt;Variables!$G$8,0,1)</f>
        <v>1</v>
      </c>
      <c r="AL7320" s="77">
        <f>IF(G7320&gt;Variables!$G$9,0,1)</f>
        <v>1</v>
      </c>
      <c r="AM7320" s="77">
        <f>IF(AND(K7320&gt;Variables!$G$10,K7320&lt;Variables!$G$11),0,1)</f>
        <v>1</v>
      </c>
      <c r="AN7320" s="77">
        <f>IF(H7320&lt;Variables!$G$13,1,0)</f>
        <v>1</v>
      </c>
      <c r="AO7320" s="77">
        <f>IF(R7320&lt;Variables!$G$12,0,1)</f>
        <v>0</v>
      </c>
      <c r="AP7320" s="78">
        <f t="shared" si="231"/>
        <v>0</v>
      </c>
      <c r="AQ7320" s="77">
        <f>IF(V7320&lt;Variables!$G$15,1,0)</f>
        <v>1</v>
      </c>
      <c r="AR7320" s="77">
        <v>0</v>
      </c>
      <c r="AS7320" s="77">
        <v>0</v>
      </c>
      <c r="AT7320" s="77">
        <v>0</v>
      </c>
      <c r="AU7320" s="77">
        <v>0</v>
      </c>
      <c r="BA7320" s="77">
        <v>0</v>
      </c>
    </row>
    <row r="7321" spans="3:53" x14ac:dyDescent="0.25">
      <c r="C7321" s="77" t="s">
        <v>414</v>
      </c>
      <c r="D7321" s="77" t="s">
        <v>501</v>
      </c>
      <c r="E7321" s="77">
        <v>29.31</v>
      </c>
      <c r="F7321" s="77">
        <v>13.13</v>
      </c>
      <c r="G7321" s="77">
        <v>9.26</v>
      </c>
      <c r="H7321" s="77">
        <v>3860</v>
      </c>
      <c r="I7321" s="77">
        <v>3.2000000000000001E-2</v>
      </c>
      <c r="J7321" s="77" t="s">
        <v>75</v>
      </c>
      <c r="K7321" s="77">
        <v>43.89</v>
      </c>
      <c r="L7321" s="77">
        <v>29.31984375</v>
      </c>
      <c r="M7321" s="77">
        <v>-0.2382132408191992</v>
      </c>
      <c r="N7321" s="77">
        <v>29.2925</v>
      </c>
      <c r="O7321" s="77">
        <v>-0.1450883331910913</v>
      </c>
      <c r="P7321" s="77">
        <v>638012</v>
      </c>
      <c r="Q7321" s="77">
        <v>245553</v>
      </c>
      <c r="R7321" s="77">
        <v>2.6</v>
      </c>
      <c r="S7321" s="77">
        <v>1858.6890000000001</v>
      </c>
      <c r="T7321" s="77">
        <v>8.291999999999998</v>
      </c>
      <c r="U7321" s="77">
        <v>748.93799999999987</v>
      </c>
      <c r="V7321" s="77">
        <v>2.3056905096420408</v>
      </c>
      <c r="AC7321" s="77">
        <v>30.09</v>
      </c>
      <c r="AD7321" s="77">
        <v>28.98</v>
      </c>
      <c r="AH7321" s="77">
        <f>IF(AND(M7321&lt;Variables!$G$6,M7321&gt;Variables!$G$5),0,1)</f>
        <v>1</v>
      </c>
      <c r="AI7321" s="77">
        <f t="shared" si="230"/>
        <v>0</v>
      </c>
      <c r="AJ7321" s="77">
        <f>IF(I7321&gt;Variables!$G$7,0,1)</f>
        <v>1</v>
      </c>
      <c r="AK7321" s="77">
        <f>IF(F7321&gt;Variables!$G$8,0,1)</f>
        <v>0</v>
      </c>
      <c r="AL7321" s="77">
        <f>IF(G7321&gt;Variables!$G$9,0,1)</f>
        <v>1</v>
      </c>
      <c r="AM7321" s="77">
        <f>IF(AND(K7321&gt;Variables!$G$10,K7321&lt;Variables!$G$11),0,1)</f>
        <v>1</v>
      </c>
      <c r="AN7321" s="77">
        <f>IF(H7321&lt;Variables!$G$13,1,0)</f>
        <v>0</v>
      </c>
      <c r="AO7321" s="77">
        <f>IF(R7321&lt;Variables!$G$12,0,1)</f>
        <v>1</v>
      </c>
      <c r="AP7321" s="78">
        <f t="shared" si="231"/>
        <v>1</v>
      </c>
      <c r="AQ7321" s="77">
        <f>IF(V7321&lt;Variables!$G$15,1,0)</f>
        <v>1</v>
      </c>
      <c r="AR7321" s="77">
        <v>0</v>
      </c>
      <c r="AS7321" s="77">
        <v>1</v>
      </c>
      <c r="AT7321" s="77">
        <v>0</v>
      </c>
      <c r="AU7321" s="77">
        <v>0</v>
      </c>
      <c r="BA7321" s="77">
        <v>1.67</v>
      </c>
    </row>
    <row r="7322" spans="3:53" x14ac:dyDescent="0.25">
      <c r="C7322" s="77" t="s">
        <v>414</v>
      </c>
      <c r="D7322" s="77" t="s">
        <v>540</v>
      </c>
      <c r="E7322" s="77">
        <v>14.32</v>
      </c>
      <c r="F7322" s="77">
        <v>8.14</v>
      </c>
      <c r="G7322" s="77">
        <v>6.96</v>
      </c>
      <c r="H7322" s="77">
        <v>2350</v>
      </c>
      <c r="I7322" s="77">
        <v>2.9000000000000001E-2</v>
      </c>
      <c r="J7322" s="77" t="s">
        <v>75</v>
      </c>
      <c r="K7322" s="77">
        <v>40.42</v>
      </c>
      <c r="L7322" s="77">
        <v>14.318315</v>
      </c>
      <c r="M7322" s="77">
        <v>-0.19775371613211989</v>
      </c>
      <c r="N7322" s="77">
        <v>14.308287999999999</v>
      </c>
      <c r="O7322" s="77">
        <v>-0.12781403337701949</v>
      </c>
      <c r="P7322" s="77">
        <v>2659000</v>
      </c>
      <c r="Q7322" s="77">
        <v>4329000</v>
      </c>
      <c r="R7322" s="77">
        <v>0.61</v>
      </c>
      <c r="S7322" s="77">
        <v>1858.6890000000001</v>
      </c>
      <c r="T7322" s="77">
        <v>8.291999999999998</v>
      </c>
      <c r="U7322" s="77">
        <v>748.93799999999987</v>
      </c>
      <c r="V7322" s="77">
        <v>2.2674215366450592</v>
      </c>
      <c r="AC7322" s="77">
        <v>14.34</v>
      </c>
      <c r="AD7322" s="77">
        <v>14.1</v>
      </c>
      <c r="AH7322" s="77">
        <f>IF(AND(M7322&lt;Variables!$G$6,M7322&gt;Variables!$G$5),0,1)</f>
        <v>1</v>
      </c>
      <c r="AI7322" s="77">
        <f t="shared" si="230"/>
        <v>0</v>
      </c>
      <c r="AJ7322" s="77">
        <f>IF(I7322&gt;Variables!$G$7,0,1)</f>
        <v>1</v>
      </c>
      <c r="AK7322" s="77">
        <f>IF(F7322&gt;Variables!$G$8,0,1)</f>
        <v>1</v>
      </c>
      <c r="AL7322" s="77">
        <f>IF(G7322&gt;Variables!$G$9,0,1)</f>
        <v>1</v>
      </c>
      <c r="AM7322" s="77">
        <f>IF(AND(K7322&gt;Variables!$G$10,K7322&lt;Variables!$G$11),0,1)</f>
        <v>1</v>
      </c>
      <c r="AN7322" s="77">
        <f>IF(H7322&lt;Variables!$G$13,1,0)</f>
        <v>0</v>
      </c>
      <c r="AO7322" s="77">
        <f>IF(R7322&lt;Variables!$G$12,0,1)</f>
        <v>0</v>
      </c>
      <c r="AP7322" s="78">
        <f t="shared" si="231"/>
        <v>1</v>
      </c>
      <c r="AQ7322" s="77">
        <f>IF(V7322&lt;Variables!$G$15,1,0)</f>
        <v>1</v>
      </c>
      <c r="AR7322" s="77">
        <v>0</v>
      </c>
      <c r="AS7322" s="77">
        <v>0</v>
      </c>
      <c r="AT7322" s="77">
        <v>0</v>
      </c>
      <c r="AU7322" s="77">
        <v>1</v>
      </c>
      <c r="BA7322" s="77">
        <v>-0.32</v>
      </c>
    </row>
    <row r="7323" spans="3:53" x14ac:dyDescent="0.25">
      <c r="C7323" s="77" t="s">
        <v>414</v>
      </c>
      <c r="D7323" s="77" t="s">
        <v>451</v>
      </c>
      <c r="E7323" s="77">
        <v>23.51</v>
      </c>
      <c r="F7323" s="77">
        <v>9.18</v>
      </c>
      <c r="G7323" s="77">
        <v>6.85</v>
      </c>
      <c r="H7323" s="77">
        <v>12530</v>
      </c>
      <c r="I7323" s="77">
        <v>15.037000000000001</v>
      </c>
      <c r="J7323" s="77" t="s">
        <v>74</v>
      </c>
      <c r="K7323" s="77">
        <v>51.1</v>
      </c>
      <c r="L7323" s="77">
        <v>23.356578947368419</v>
      </c>
      <c r="M7323" s="77">
        <v>0.1430905301109904</v>
      </c>
      <c r="N7323" s="77">
        <v>23.391876086956529</v>
      </c>
      <c r="O7323" s="77">
        <v>-8.0202500626744416E-3</v>
      </c>
      <c r="P7323" s="77">
        <v>992948</v>
      </c>
      <c r="Q7323" s="77">
        <v>1175000</v>
      </c>
      <c r="R7323" s="77">
        <v>0.85</v>
      </c>
      <c r="S7323" s="77">
        <v>1858.6890000000001</v>
      </c>
      <c r="T7323" s="77">
        <v>8.291999999999998</v>
      </c>
      <c r="U7323" s="77">
        <v>748.93799999999987</v>
      </c>
      <c r="V7323" s="77">
        <v>2.3742210762210578</v>
      </c>
      <c r="AC7323" s="77">
        <v>23.59</v>
      </c>
      <c r="AD7323" s="77">
        <v>23.22</v>
      </c>
      <c r="AH7323" s="77">
        <f>IF(AND(M7323&lt;Variables!$G$6,M7323&gt;Variables!$G$5),0,1)</f>
        <v>1</v>
      </c>
      <c r="AI7323" s="77">
        <f t="shared" si="230"/>
        <v>1</v>
      </c>
      <c r="AJ7323" s="77">
        <f>IF(I7323&gt;Variables!$G$7,0,1)</f>
        <v>1</v>
      </c>
      <c r="AK7323" s="77">
        <f>IF(F7323&gt;Variables!$G$8,0,1)</f>
        <v>0</v>
      </c>
      <c r="AL7323" s="77">
        <f>IF(G7323&gt;Variables!$G$9,0,1)</f>
        <v>1</v>
      </c>
      <c r="AM7323" s="77">
        <f>IF(AND(K7323&gt;Variables!$G$10,K7323&lt;Variables!$G$11),0,1)</f>
        <v>1</v>
      </c>
      <c r="AN7323" s="77">
        <f>IF(H7323&lt;Variables!$G$13,1,0)</f>
        <v>0</v>
      </c>
      <c r="AO7323" s="77">
        <f>IF(R7323&lt;Variables!$G$12,0,1)</f>
        <v>0</v>
      </c>
      <c r="AP7323" s="78">
        <f t="shared" si="231"/>
        <v>0</v>
      </c>
      <c r="AQ7323" s="77">
        <f>IF(V7323&lt;Variables!$G$15,1,0)</f>
        <v>1</v>
      </c>
      <c r="AR7323" s="77">
        <v>0</v>
      </c>
      <c r="AS7323" s="77">
        <v>0</v>
      </c>
      <c r="AT7323" s="77">
        <v>0</v>
      </c>
      <c r="AU7323" s="77">
        <v>1</v>
      </c>
      <c r="BA7323" s="77">
        <v>-0.66</v>
      </c>
    </row>
    <row r="7324" spans="3:53" x14ac:dyDescent="0.25">
      <c r="C7324" s="77" t="s">
        <v>414</v>
      </c>
      <c r="D7324" s="77" t="s">
        <v>525</v>
      </c>
      <c r="E7324" s="77">
        <v>1.61</v>
      </c>
      <c r="F7324" s="77">
        <v>20.28</v>
      </c>
      <c r="G7324" s="77">
        <v>18.04</v>
      </c>
      <c r="H7324" s="77">
        <v>550.02</v>
      </c>
      <c r="I7324" s="77">
        <v>-16.727</v>
      </c>
      <c r="J7324" s="77" t="s">
        <v>74</v>
      </c>
      <c r="K7324" s="77">
        <v>50.05</v>
      </c>
      <c r="L7324" s="77">
        <v>1.605615</v>
      </c>
      <c r="M7324" s="77">
        <v>0.72153037932506736</v>
      </c>
      <c r="N7324" s="77">
        <v>1.625756</v>
      </c>
      <c r="O7324" s="77">
        <v>-0.52627823609445623</v>
      </c>
      <c r="P7324" s="77">
        <v>42180000</v>
      </c>
      <c r="Q7324" s="77">
        <v>3050000</v>
      </c>
      <c r="R7324" s="77">
        <v>13.83</v>
      </c>
      <c r="S7324" s="77">
        <v>1858.6890000000001</v>
      </c>
      <c r="T7324" s="77">
        <v>8.291999999999998</v>
      </c>
      <c r="U7324" s="77">
        <v>748.93799999999987</v>
      </c>
      <c r="V7324" s="77">
        <v>2.3486540211507738</v>
      </c>
      <c r="AC7324" s="77">
        <v>1.9</v>
      </c>
      <c r="AD7324" s="77">
        <v>1.58</v>
      </c>
      <c r="AH7324" s="77">
        <f>IF(AND(M7324&lt;Variables!$G$6,M7324&gt;Variables!$G$5),0,1)</f>
        <v>1</v>
      </c>
      <c r="AI7324" s="77">
        <f t="shared" si="230"/>
        <v>1</v>
      </c>
      <c r="AJ7324" s="77">
        <f>IF(I7324&gt;Variables!$G$7,0,1)</f>
        <v>1</v>
      </c>
      <c r="AK7324" s="77">
        <f>IF(F7324&gt;Variables!$G$8,0,1)</f>
        <v>0</v>
      </c>
      <c r="AL7324" s="77">
        <f>IF(G7324&gt;Variables!$G$9,0,1)</f>
        <v>0</v>
      </c>
      <c r="AM7324" s="77">
        <f>IF(AND(K7324&gt;Variables!$G$10,K7324&lt;Variables!$G$11),0,1)</f>
        <v>1</v>
      </c>
      <c r="AN7324" s="77">
        <f>IF(H7324&lt;Variables!$G$13,1,0)</f>
        <v>1</v>
      </c>
      <c r="AO7324" s="77">
        <f>IF(R7324&lt;Variables!$G$12,0,1)</f>
        <v>1</v>
      </c>
      <c r="AP7324" s="78">
        <f t="shared" si="231"/>
        <v>0</v>
      </c>
      <c r="AQ7324" s="77">
        <f>IF(V7324&lt;Variables!$G$15,1,0)</f>
        <v>1</v>
      </c>
      <c r="AR7324" s="77">
        <v>1</v>
      </c>
      <c r="AS7324" s="77">
        <v>0</v>
      </c>
      <c r="AT7324" s="77">
        <v>0</v>
      </c>
      <c r="AU7324" s="77">
        <v>0</v>
      </c>
      <c r="BA7324" s="77">
        <v>0.85</v>
      </c>
    </row>
    <row r="7325" spans="3:53" x14ac:dyDescent="0.25">
      <c r="C7325" s="77" t="s">
        <v>414</v>
      </c>
      <c r="D7325" s="77" t="s">
        <v>201</v>
      </c>
      <c r="E7325" s="77">
        <v>43.69</v>
      </c>
      <c r="F7325" s="77">
        <v>7.6</v>
      </c>
      <c r="G7325" s="77">
        <v>7.6</v>
      </c>
      <c r="H7325" s="77">
        <v>-99999</v>
      </c>
      <c r="I7325" s="77">
        <v>3009.4050000000002</v>
      </c>
      <c r="J7325" s="77" t="s">
        <v>75</v>
      </c>
      <c r="K7325" s="77">
        <v>52.65</v>
      </c>
      <c r="L7325" s="77">
        <v>43.558611111111112</v>
      </c>
      <c r="M7325" s="77">
        <v>4.9103698082398339E-2</v>
      </c>
      <c r="N7325" s="77">
        <v>43.490326086956522</v>
      </c>
      <c r="O7325" s="77">
        <v>0.20619278150312931</v>
      </c>
      <c r="P7325" s="77">
        <v>456027</v>
      </c>
      <c r="Q7325" s="77">
        <v>2055000</v>
      </c>
      <c r="R7325" s="77">
        <v>0.22</v>
      </c>
      <c r="S7325" s="77">
        <v>1858.6890000000001</v>
      </c>
      <c r="T7325" s="77">
        <v>8.291999999999998</v>
      </c>
      <c r="U7325" s="77">
        <v>748.93799999999987</v>
      </c>
      <c r="V7325" s="77">
        <v>2.3928015034276942</v>
      </c>
      <c r="AC7325" s="77">
        <v>45.98</v>
      </c>
      <c r="AD7325" s="77">
        <v>43.05</v>
      </c>
      <c r="AH7325" s="77">
        <f>IF(AND(M7325&lt;Variables!$G$6,M7325&gt;Variables!$G$5),0,1)</f>
        <v>1</v>
      </c>
      <c r="AI7325" s="77">
        <f t="shared" si="230"/>
        <v>0</v>
      </c>
      <c r="AJ7325" s="77">
        <f>IF(I7325&gt;Variables!$G$7,0,1)</f>
        <v>0</v>
      </c>
      <c r="AK7325" s="77">
        <f>IF(F7325&gt;Variables!$G$8,0,1)</f>
        <v>1</v>
      </c>
      <c r="AL7325" s="77">
        <f>IF(G7325&gt;Variables!$G$9,0,1)</f>
        <v>1</v>
      </c>
      <c r="AM7325" s="77">
        <f>IF(AND(K7325&gt;Variables!$G$10,K7325&lt;Variables!$G$11),0,1)</f>
        <v>1</v>
      </c>
      <c r="AN7325" s="77">
        <f>IF(H7325&lt;Variables!$G$13,1,0)</f>
        <v>1</v>
      </c>
      <c r="AO7325" s="77">
        <f>IF(R7325&lt;Variables!$G$12,0,1)</f>
        <v>0</v>
      </c>
      <c r="AP7325" s="78">
        <f t="shared" si="231"/>
        <v>1</v>
      </c>
      <c r="AQ7325" s="77">
        <f>IF(V7325&lt;Variables!$G$15,1,0)</f>
        <v>1</v>
      </c>
      <c r="AR7325" s="77">
        <v>0</v>
      </c>
      <c r="AS7325" s="77">
        <v>0</v>
      </c>
      <c r="AT7325" s="77">
        <v>1</v>
      </c>
      <c r="AU7325" s="77">
        <v>0</v>
      </c>
      <c r="BA7325" s="77">
        <v>-1.21</v>
      </c>
    </row>
    <row r="7326" spans="3:53" x14ac:dyDescent="0.25">
      <c r="C7326" s="77" t="s">
        <v>414</v>
      </c>
      <c r="D7326" s="77" t="s">
        <v>507</v>
      </c>
      <c r="E7326" s="77">
        <v>26.73</v>
      </c>
      <c r="F7326" s="77">
        <v>10.59</v>
      </c>
      <c r="G7326" s="77">
        <v>9.77</v>
      </c>
      <c r="H7326" s="77">
        <v>3900</v>
      </c>
      <c r="I7326" s="77">
        <v>241.691</v>
      </c>
      <c r="J7326" s="77" t="s">
        <v>75</v>
      </c>
      <c r="K7326" s="77">
        <v>56.26</v>
      </c>
      <c r="L7326" s="77">
        <v>26.476565000000001</v>
      </c>
      <c r="M7326" s="77">
        <v>0.45865088617046118</v>
      </c>
      <c r="N7326" s="77">
        <v>26.345188</v>
      </c>
      <c r="O7326" s="77">
        <v>0.95961357345410581</v>
      </c>
      <c r="P7326" s="77">
        <v>8337000</v>
      </c>
      <c r="Q7326" s="77">
        <v>9769000</v>
      </c>
      <c r="R7326" s="77">
        <v>0.85</v>
      </c>
      <c r="S7326" s="77">
        <v>1858.6890000000001</v>
      </c>
      <c r="T7326" s="77">
        <v>8.291999999999998</v>
      </c>
      <c r="U7326" s="77">
        <v>748.93799999999987</v>
      </c>
      <c r="V7326" s="77">
        <v>2.4116367826265992</v>
      </c>
      <c r="AC7326" s="77">
        <v>26.84</v>
      </c>
      <c r="AD7326" s="77">
        <v>26.45</v>
      </c>
      <c r="AH7326" s="77">
        <f>IF(AND(M7326&lt;Variables!$G$6,M7326&gt;Variables!$G$5),0,1)</f>
        <v>1</v>
      </c>
      <c r="AI7326" s="77">
        <f t="shared" si="230"/>
        <v>0</v>
      </c>
      <c r="AJ7326" s="77">
        <f>IF(I7326&gt;Variables!$G$7,0,1)</f>
        <v>0</v>
      </c>
      <c r="AK7326" s="77">
        <f>IF(F7326&gt;Variables!$G$8,0,1)</f>
        <v>0</v>
      </c>
      <c r="AL7326" s="77">
        <f>IF(G7326&gt;Variables!$G$9,0,1)</f>
        <v>1</v>
      </c>
      <c r="AM7326" s="77">
        <f>IF(AND(K7326&gt;Variables!$G$10,K7326&lt;Variables!$G$11),0,1)</f>
        <v>1</v>
      </c>
      <c r="AN7326" s="77">
        <f>IF(H7326&lt;Variables!$G$13,1,0)</f>
        <v>0</v>
      </c>
      <c r="AO7326" s="77">
        <f>IF(R7326&lt;Variables!$G$12,0,1)</f>
        <v>0</v>
      </c>
      <c r="AP7326" s="78">
        <f t="shared" si="231"/>
        <v>1</v>
      </c>
      <c r="AQ7326" s="77">
        <f>IF(V7326&lt;Variables!$G$15,1,0)</f>
        <v>1</v>
      </c>
      <c r="AR7326" s="77">
        <v>0</v>
      </c>
      <c r="AS7326" s="77">
        <v>1</v>
      </c>
      <c r="AT7326" s="77">
        <v>0</v>
      </c>
      <c r="AU7326" s="77">
        <v>0</v>
      </c>
      <c r="BA7326" s="77">
        <v>0.3</v>
      </c>
    </row>
    <row r="7327" spans="3:53" x14ac:dyDescent="0.25">
      <c r="C7327" s="77" t="s">
        <v>414</v>
      </c>
      <c r="D7327" s="77" t="s">
        <v>530</v>
      </c>
      <c r="E7327" s="77">
        <v>52.61</v>
      </c>
      <c r="F7327" s="77">
        <v>9.27</v>
      </c>
      <c r="G7327" s="77">
        <v>0.28999999999999998</v>
      </c>
      <c r="H7327" s="77">
        <v>-99999</v>
      </c>
      <c r="I7327" s="77">
        <v>52.503999999999998</v>
      </c>
      <c r="J7327" s="77" t="s">
        <v>75</v>
      </c>
      <c r="K7327" s="77">
        <v>-99999</v>
      </c>
      <c r="L7327" s="77">
        <v>-99999</v>
      </c>
      <c r="M7327" s="77">
        <v>-99999</v>
      </c>
      <c r="N7327" s="77">
        <v>-99999</v>
      </c>
      <c r="O7327" s="77">
        <v>-99999</v>
      </c>
      <c r="P7327" s="77">
        <v>15426</v>
      </c>
      <c r="Q7327" s="77">
        <v>1670</v>
      </c>
      <c r="R7327" s="77">
        <v>9.24</v>
      </c>
      <c r="S7327" s="77">
        <v>1858.6890000000001</v>
      </c>
      <c r="T7327" s="77">
        <v>8.291999999999998</v>
      </c>
      <c r="U7327" s="77">
        <v>748.93799999999987</v>
      </c>
      <c r="V7327" s="77">
        <v>-99999</v>
      </c>
      <c r="AC7327" s="77">
        <v>52.45</v>
      </c>
      <c r="AD7327" s="77">
        <v>52.45</v>
      </c>
      <c r="AH7327" s="77">
        <f>IF(AND(M7327&lt;Variables!$G$6,M7327&gt;Variables!$G$5),0,1)</f>
        <v>1</v>
      </c>
      <c r="AI7327" s="77">
        <f t="shared" si="230"/>
        <v>1</v>
      </c>
      <c r="AJ7327" s="77">
        <f>IF(I7327&gt;Variables!$G$7,0,1)</f>
        <v>0</v>
      </c>
      <c r="AK7327" s="77">
        <f>IF(F7327&gt;Variables!$G$8,0,1)</f>
        <v>0</v>
      </c>
      <c r="AL7327" s="77">
        <f>IF(G7327&gt;Variables!$G$9,0,1)</f>
        <v>1</v>
      </c>
      <c r="AM7327" s="77">
        <f>IF(AND(K7327&gt;Variables!$G$10,K7327&lt;Variables!$G$11),0,1)</f>
        <v>1</v>
      </c>
      <c r="AN7327" s="77">
        <f>IF(H7327&lt;Variables!$G$13,1,0)</f>
        <v>1</v>
      </c>
      <c r="AO7327" s="77">
        <f>IF(R7327&lt;Variables!$G$12,0,1)</f>
        <v>1</v>
      </c>
      <c r="AP7327" s="78">
        <f t="shared" si="231"/>
        <v>1</v>
      </c>
      <c r="AQ7327" s="77">
        <f>IF(V7327&lt;Variables!$G$15,1,0)</f>
        <v>1</v>
      </c>
      <c r="AR7327" s="77">
        <v>0</v>
      </c>
      <c r="AS7327" s="77">
        <v>0</v>
      </c>
      <c r="AT7327" s="77">
        <v>0</v>
      </c>
      <c r="AU7327" s="77">
        <v>0</v>
      </c>
      <c r="BA7327" s="77">
        <v>0</v>
      </c>
    </row>
    <row r="7328" spans="3:53" x14ac:dyDescent="0.25">
      <c r="C7328" s="77" t="s">
        <v>414</v>
      </c>
      <c r="D7328" s="77" t="s">
        <v>177</v>
      </c>
      <c r="E7328" s="77">
        <v>55.55</v>
      </c>
      <c r="F7328" s="77">
        <v>9.02</v>
      </c>
      <c r="G7328" s="77">
        <v>9.7899999999999991</v>
      </c>
      <c r="H7328" s="77">
        <v>10510</v>
      </c>
      <c r="I7328" s="77">
        <v>248.77500000000001</v>
      </c>
      <c r="J7328" s="77" t="s">
        <v>75</v>
      </c>
      <c r="K7328" s="77">
        <v>50.1</v>
      </c>
      <c r="L7328" s="77">
        <v>55.344736842105263</v>
      </c>
      <c r="M7328" s="77">
        <v>6.3715467643008075E-2</v>
      </c>
      <c r="N7328" s="77">
        <v>55.351774468085111</v>
      </c>
      <c r="O7328" s="77">
        <v>5.0993002819026148E-2</v>
      </c>
      <c r="P7328" s="77">
        <v>706852</v>
      </c>
      <c r="Q7328" s="77">
        <v>1774000</v>
      </c>
      <c r="R7328" s="77">
        <v>0.4</v>
      </c>
      <c r="S7328" s="77">
        <v>1858.6890000000001</v>
      </c>
      <c r="T7328" s="77">
        <v>8.291999999999998</v>
      </c>
      <c r="U7328" s="77">
        <v>748.93799999999987</v>
      </c>
      <c r="V7328" s="77">
        <v>2.366360996814227</v>
      </c>
      <c r="AC7328" s="77">
        <v>57.29</v>
      </c>
      <c r="AD7328" s="77">
        <v>55.13</v>
      </c>
      <c r="AH7328" s="77">
        <f>IF(AND(M7328&lt;Variables!$G$6,M7328&gt;Variables!$G$5),0,1)</f>
        <v>1</v>
      </c>
      <c r="AI7328" s="77">
        <f t="shared" si="230"/>
        <v>1</v>
      </c>
      <c r="AJ7328" s="77">
        <f>IF(I7328&gt;Variables!$G$7,0,1)</f>
        <v>0</v>
      </c>
      <c r="AK7328" s="77">
        <f>IF(F7328&gt;Variables!$G$8,0,1)</f>
        <v>0</v>
      </c>
      <c r="AL7328" s="77">
        <f>IF(G7328&gt;Variables!$G$9,0,1)</f>
        <v>1</v>
      </c>
      <c r="AM7328" s="77">
        <f>IF(AND(K7328&gt;Variables!$G$10,K7328&lt;Variables!$G$11),0,1)</f>
        <v>1</v>
      </c>
      <c r="AN7328" s="77">
        <f>IF(H7328&lt;Variables!$G$13,1,0)</f>
        <v>0</v>
      </c>
      <c r="AO7328" s="77">
        <f>IF(R7328&lt;Variables!$G$12,0,1)</f>
        <v>0</v>
      </c>
      <c r="AP7328" s="78">
        <f t="shared" si="231"/>
        <v>1</v>
      </c>
      <c r="AQ7328" s="77">
        <f>IF(V7328&lt;Variables!$G$15,1,0)</f>
        <v>1</v>
      </c>
      <c r="AR7328" s="77">
        <v>0</v>
      </c>
      <c r="AS7328" s="77">
        <v>1</v>
      </c>
      <c r="AT7328" s="77">
        <v>0</v>
      </c>
      <c r="AU7328" s="77">
        <v>0</v>
      </c>
      <c r="BA7328" s="77">
        <v>0.19</v>
      </c>
    </row>
    <row r="7329" spans="3:53" x14ac:dyDescent="0.25">
      <c r="C7329" s="77" t="s">
        <v>414</v>
      </c>
      <c r="D7329" s="77" t="s">
        <v>546</v>
      </c>
      <c r="E7329" s="77">
        <v>18.98</v>
      </c>
      <c r="F7329" s="77">
        <v>7.42</v>
      </c>
      <c r="G7329" s="77">
        <v>5.97</v>
      </c>
      <c r="H7329" s="77">
        <v>5410</v>
      </c>
      <c r="I7329" s="77">
        <v>0.74099999999999999</v>
      </c>
      <c r="J7329" s="77" t="s">
        <v>75</v>
      </c>
      <c r="K7329" s="77">
        <v>50.46</v>
      </c>
      <c r="L7329" s="77">
        <v>18.911570000000001</v>
      </c>
      <c r="M7329" s="77">
        <v>1.8137045205668272E-2</v>
      </c>
      <c r="N7329" s="77">
        <v>18.904879999999999</v>
      </c>
      <c r="O7329" s="77">
        <v>5.353115174494931E-2</v>
      </c>
      <c r="P7329" s="77">
        <v>7777000</v>
      </c>
      <c r="Q7329" s="77">
        <v>15192000</v>
      </c>
      <c r="R7329" s="77">
        <v>0.51</v>
      </c>
      <c r="S7329" s="77">
        <v>1858.6890000000001</v>
      </c>
      <c r="T7329" s="77">
        <v>8.291999999999998</v>
      </c>
      <c r="U7329" s="77">
        <v>748.93799999999987</v>
      </c>
      <c r="V7329" s="77">
        <v>2.3712699421228369</v>
      </c>
      <c r="AC7329" s="77">
        <v>19.414999999999999</v>
      </c>
      <c r="AD7329" s="77">
        <v>18.91</v>
      </c>
      <c r="AH7329" s="77">
        <f>IF(AND(M7329&lt;Variables!$G$6,M7329&gt;Variables!$G$5),0,1)</f>
        <v>1</v>
      </c>
      <c r="AI7329" s="77">
        <f t="shared" si="230"/>
        <v>0</v>
      </c>
      <c r="AJ7329" s="77">
        <f>IF(I7329&gt;Variables!$G$7,0,1)</f>
        <v>1</v>
      </c>
      <c r="AK7329" s="77">
        <f>IF(F7329&gt;Variables!$G$8,0,1)</f>
        <v>1</v>
      </c>
      <c r="AL7329" s="77">
        <f>IF(G7329&gt;Variables!$G$9,0,1)</f>
        <v>1</v>
      </c>
      <c r="AM7329" s="77">
        <f>IF(AND(K7329&gt;Variables!$G$10,K7329&lt;Variables!$G$11),0,1)</f>
        <v>1</v>
      </c>
      <c r="AN7329" s="77">
        <f>IF(H7329&lt;Variables!$G$13,1,0)</f>
        <v>0</v>
      </c>
      <c r="AO7329" s="77">
        <f>IF(R7329&lt;Variables!$G$12,0,1)</f>
        <v>0</v>
      </c>
      <c r="AP7329" s="78">
        <f t="shared" si="231"/>
        <v>1</v>
      </c>
      <c r="AQ7329" s="77">
        <f>IF(V7329&lt;Variables!$G$15,1,0)</f>
        <v>1</v>
      </c>
      <c r="AR7329" s="77">
        <v>0</v>
      </c>
      <c r="AS7329" s="77">
        <v>1</v>
      </c>
      <c r="AT7329" s="77">
        <v>0</v>
      </c>
      <c r="AU7329" s="77">
        <v>0</v>
      </c>
      <c r="BA7329" s="77">
        <v>1.43</v>
      </c>
    </row>
    <row r="7330" spans="3:53" x14ac:dyDescent="0.25">
      <c r="C7330" s="77" t="s">
        <v>414</v>
      </c>
      <c r="D7330" s="77" t="s">
        <v>813</v>
      </c>
      <c r="E7330" s="77">
        <v>25.68</v>
      </c>
      <c r="F7330" s="77">
        <v>10.76</v>
      </c>
      <c r="G7330" s="77">
        <v>5.3</v>
      </c>
      <c r="H7330" s="77">
        <v>-99999</v>
      </c>
      <c r="I7330" s="77">
        <v>1.7000000000000001E-2</v>
      </c>
      <c r="J7330" s="77" t="s">
        <v>74</v>
      </c>
      <c r="K7330" s="77">
        <v>66.790000000000006</v>
      </c>
      <c r="L7330" s="77">
        <v>-99999</v>
      </c>
      <c r="M7330" s="77">
        <v>-99999</v>
      </c>
      <c r="N7330" s="77">
        <v>25.64</v>
      </c>
      <c r="O7330" s="77">
        <v>0</v>
      </c>
      <c r="P7330" s="77">
        <v>16194</v>
      </c>
      <c r="Q7330" s="77">
        <v>6550</v>
      </c>
      <c r="R7330" s="77">
        <v>2.4700000000000002</v>
      </c>
      <c r="S7330" s="77">
        <v>1858.6890000000001</v>
      </c>
      <c r="T7330" s="77">
        <v>8.291999999999998</v>
      </c>
      <c r="U7330" s="77">
        <v>748.93799999999987</v>
      </c>
      <c r="V7330" s="77">
        <v>-99999</v>
      </c>
      <c r="AC7330" s="77">
        <v>25.6</v>
      </c>
      <c r="AD7330" s="77">
        <v>25</v>
      </c>
      <c r="AH7330" s="77">
        <f>IF(AND(M7330&lt;Variables!$G$6,M7330&gt;Variables!$G$5),0,1)</f>
        <v>1</v>
      </c>
      <c r="AI7330" s="77">
        <f t="shared" si="230"/>
        <v>1</v>
      </c>
      <c r="AJ7330" s="77">
        <f>IF(I7330&gt;Variables!$G$7,0,1)</f>
        <v>1</v>
      </c>
      <c r="AK7330" s="77">
        <f>IF(F7330&gt;Variables!$G$8,0,1)</f>
        <v>0</v>
      </c>
      <c r="AL7330" s="77">
        <f>IF(G7330&gt;Variables!$G$9,0,1)</f>
        <v>1</v>
      </c>
      <c r="AM7330" s="77">
        <f>IF(AND(K7330&gt;Variables!$G$10,K7330&lt;Variables!$G$11),0,1)</f>
        <v>0</v>
      </c>
      <c r="AN7330" s="77">
        <f>IF(H7330&lt;Variables!$G$13,1,0)</f>
        <v>1</v>
      </c>
      <c r="AO7330" s="77">
        <f>IF(R7330&lt;Variables!$G$12,0,1)</f>
        <v>1</v>
      </c>
      <c r="AP7330" s="78">
        <f t="shared" si="231"/>
        <v>0</v>
      </c>
      <c r="AQ7330" s="77">
        <f>IF(V7330&lt;Variables!$G$15,1,0)</f>
        <v>1</v>
      </c>
      <c r="AR7330" s="77">
        <v>0</v>
      </c>
      <c r="AS7330" s="77">
        <v>0</v>
      </c>
      <c r="AT7330" s="77">
        <v>1</v>
      </c>
      <c r="AU7330" s="77">
        <v>0</v>
      </c>
      <c r="BA7330" s="77">
        <v>-2.25</v>
      </c>
    </row>
    <row r="7331" spans="3:53" x14ac:dyDescent="0.25">
      <c r="C7331" s="77" t="s">
        <v>414</v>
      </c>
      <c r="D7331" s="77" t="s">
        <v>436</v>
      </c>
      <c r="E7331" s="77">
        <v>3.84</v>
      </c>
      <c r="F7331" s="77">
        <v>30.79</v>
      </c>
      <c r="G7331" s="77">
        <v>29.39</v>
      </c>
      <c r="H7331" s="77">
        <v>37.299999999999997</v>
      </c>
      <c r="I7331" s="77">
        <v>-2.222</v>
      </c>
      <c r="J7331" s="77" t="s">
        <v>74</v>
      </c>
      <c r="K7331" s="77">
        <v>41.99</v>
      </c>
      <c r="L7331" s="77">
        <v>3.888794736842105</v>
      </c>
      <c r="M7331" s="77">
        <v>-1.5119012655794919</v>
      </c>
      <c r="N7331" s="77">
        <v>4.027618367346939</v>
      </c>
      <c r="O7331" s="77">
        <v>-4.9065812428776248</v>
      </c>
      <c r="P7331" s="77">
        <v>8150000</v>
      </c>
      <c r="Q7331" s="77">
        <v>458810</v>
      </c>
      <c r="R7331" s="77">
        <v>17.760000000000002</v>
      </c>
      <c r="S7331" s="77">
        <v>1858.6890000000001</v>
      </c>
      <c r="T7331" s="77">
        <v>8.291999999999998</v>
      </c>
      <c r="U7331" s="77">
        <v>748.93799999999987</v>
      </c>
      <c r="V7331" s="77">
        <v>2.288351202356568</v>
      </c>
      <c r="AC7331" s="77">
        <v>4.62</v>
      </c>
      <c r="AD7331" s="77">
        <v>3.28</v>
      </c>
      <c r="AH7331" s="77">
        <f>IF(AND(M7331&lt;Variables!$G$6,M7331&gt;Variables!$G$5),0,1)</f>
        <v>0</v>
      </c>
      <c r="AI7331" s="77">
        <f t="shared" si="230"/>
        <v>1</v>
      </c>
      <c r="AJ7331" s="77">
        <f>IF(I7331&gt;Variables!$G$7,0,1)</f>
        <v>1</v>
      </c>
      <c r="AK7331" s="77">
        <f>IF(F7331&gt;Variables!$G$8,0,1)</f>
        <v>0</v>
      </c>
      <c r="AL7331" s="77">
        <f>IF(G7331&gt;Variables!$G$9,0,1)</f>
        <v>0</v>
      </c>
      <c r="AM7331" s="77">
        <f>IF(AND(K7331&gt;Variables!$G$10,K7331&lt;Variables!$G$11),0,1)</f>
        <v>1</v>
      </c>
      <c r="AN7331" s="77">
        <f>IF(H7331&lt;Variables!$G$13,1,0)</f>
        <v>1</v>
      </c>
      <c r="AO7331" s="77">
        <f>IF(R7331&lt;Variables!$G$12,0,1)</f>
        <v>1</v>
      </c>
      <c r="AP7331" s="78">
        <f t="shared" si="231"/>
        <v>0</v>
      </c>
      <c r="AQ7331" s="77">
        <f>IF(V7331&lt;Variables!$G$15,1,0)</f>
        <v>1</v>
      </c>
      <c r="AR7331" s="77">
        <v>0</v>
      </c>
      <c r="AS7331" s="77">
        <v>0</v>
      </c>
      <c r="AT7331" s="77">
        <v>1</v>
      </c>
      <c r="AU7331" s="77">
        <v>0</v>
      </c>
      <c r="BA7331" s="77">
        <v>-2.25</v>
      </c>
    </row>
    <row r="7332" spans="3:53" x14ac:dyDescent="0.25">
      <c r="C7332" s="77" t="s">
        <v>414</v>
      </c>
      <c r="D7332" s="77" t="s">
        <v>493</v>
      </c>
      <c r="E7332" s="77">
        <v>24.83</v>
      </c>
      <c r="F7332" s="77">
        <v>7.95</v>
      </c>
      <c r="G7332" s="77">
        <v>4.71</v>
      </c>
      <c r="H7332" s="77">
        <v>2730</v>
      </c>
      <c r="I7332" s="77">
        <v>197.28</v>
      </c>
      <c r="J7332" s="77" t="s">
        <v>74</v>
      </c>
      <c r="K7332" s="77">
        <v>40.33</v>
      </c>
      <c r="L7332" s="77">
        <v>24.838752631578949</v>
      </c>
      <c r="M7332" s="77">
        <v>-0.25666599496585679</v>
      </c>
      <c r="N7332" s="77">
        <v>24.89012040816327</v>
      </c>
      <c r="O7332" s="77">
        <v>-0.46251446869462087</v>
      </c>
      <c r="P7332" s="77">
        <v>2218000</v>
      </c>
      <c r="Q7332" s="77">
        <v>3584000</v>
      </c>
      <c r="R7332" s="77">
        <v>0.62</v>
      </c>
      <c r="S7332" s="77">
        <v>1858.6890000000001</v>
      </c>
      <c r="T7332" s="77">
        <v>8.291999999999998</v>
      </c>
      <c r="U7332" s="77">
        <v>748.93799999999987</v>
      </c>
      <c r="V7332" s="77">
        <v>2.266324214894341</v>
      </c>
      <c r="AC7332" s="77">
        <v>25.01</v>
      </c>
      <c r="AD7332" s="77">
        <v>24.18</v>
      </c>
      <c r="AH7332" s="77">
        <f>IF(AND(M7332&lt;Variables!$G$6,M7332&gt;Variables!$G$5),0,1)</f>
        <v>1</v>
      </c>
      <c r="AI7332" s="77">
        <f t="shared" si="230"/>
        <v>1</v>
      </c>
      <c r="AJ7332" s="77">
        <f>IF(I7332&gt;Variables!$G$7,0,1)</f>
        <v>0</v>
      </c>
      <c r="AK7332" s="77">
        <f>IF(F7332&gt;Variables!$G$8,0,1)</f>
        <v>1</v>
      </c>
      <c r="AL7332" s="77">
        <f>IF(G7332&gt;Variables!$G$9,0,1)</f>
        <v>1</v>
      </c>
      <c r="AM7332" s="77">
        <f>IF(AND(K7332&gt;Variables!$G$10,K7332&lt;Variables!$G$11),0,1)</f>
        <v>1</v>
      </c>
      <c r="AN7332" s="77">
        <f>IF(H7332&lt;Variables!$G$13,1,0)</f>
        <v>0</v>
      </c>
      <c r="AO7332" s="77">
        <f>IF(R7332&lt;Variables!$G$12,0,1)</f>
        <v>0</v>
      </c>
      <c r="AP7332" s="78">
        <f t="shared" si="231"/>
        <v>0</v>
      </c>
      <c r="AQ7332" s="77">
        <f>IF(V7332&lt;Variables!$G$15,1,0)</f>
        <v>1</v>
      </c>
      <c r="AR7332" s="77">
        <v>0</v>
      </c>
      <c r="AS7332" s="77">
        <v>0</v>
      </c>
      <c r="AT7332" s="77">
        <v>0</v>
      </c>
      <c r="AU7332" s="77">
        <v>1</v>
      </c>
      <c r="BA7332" s="77">
        <v>-0.66</v>
      </c>
    </row>
    <row r="7333" spans="3:53" x14ac:dyDescent="0.25">
      <c r="C7333" s="77" t="s">
        <v>414</v>
      </c>
      <c r="D7333" s="77" t="s">
        <v>573</v>
      </c>
      <c r="E7333" s="77">
        <v>1.1000000000000001</v>
      </c>
      <c r="F7333" s="77">
        <v>18325.919999999998</v>
      </c>
      <c r="G7333" s="77">
        <v>4.1900000000000004</v>
      </c>
      <c r="H7333" s="77">
        <v>-99999</v>
      </c>
      <c r="I7333" s="77">
        <v>-2.319</v>
      </c>
      <c r="J7333" s="77" t="s">
        <v>75</v>
      </c>
      <c r="K7333" s="77">
        <v>-99999</v>
      </c>
      <c r="L7333" s="77">
        <v>0.99500000000000011</v>
      </c>
      <c r="M7333" s="77">
        <v>-1.115802034799152E-14</v>
      </c>
      <c r="N7333" s="77">
        <v>1.016</v>
      </c>
      <c r="O7333" s="77">
        <v>-2.0669291338582689</v>
      </c>
      <c r="P7333" s="77">
        <v>18402</v>
      </c>
      <c r="Q7333" s="77">
        <v>3239</v>
      </c>
      <c r="R7333" s="77">
        <v>5.68</v>
      </c>
      <c r="S7333" s="77">
        <v>1858.6890000000001</v>
      </c>
      <c r="T7333" s="77">
        <v>8.291999999999998</v>
      </c>
      <c r="U7333" s="77">
        <v>748.93799999999987</v>
      </c>
      <c r="V7333" s="77">
        <v>-99999</v>
      </c>
      <c r="AC7333" s="77">
        <v>1.1000000000000001</v>
      </c>
      <c r="AD7333" s="77">
        <v>0.98</v>
      </c>
      <c r="AH7333" s="77">
        <f>IF(AND(M7333&lt;Variables!$G$6,M7333&gt;Variables!$G$5),0,1)</f>
        <v>1</v>
      </c>
      <c r="AI7333" s="77">
        <f t="shared" si="230"/>
        <v>1</v>
      </c>
      <c r="AJ7333" s="77">
        <f>IF(I7333&gt;Variables!$G$7,0,1)</f>
        <v>1</v>
      </c>
      <c r="AK7333" s="77">
        <f>IF(F7333&gt;Variables!$G$8,0,1)</f>
        <v>0</v>
      </c>
      <c r="AL7333" s="77">
        <f>IF(G7333&gt;Variables!$G$9,0,1)</f>
        <v>1</v>
      </c>
      <c r="AM7333" s="77">
        <f>IF(AND(K7333&gt;Variables!$G$10,K7333&lt;Variables!$G$11),0,1)</f>
        <v>1</v>
      </c>
      <c r="AN7333" s="77">
        <f>IF(H7333&lt;Variables!$G$13,1,0)</f>
        <v>1</v>
      </c>
      <c r="AO7333" s="77">
        <f>IF(R7333&lt;Variables!$G$12,0,1)</f>
        <v>1</v>
      </c>
      <c r="AP7333" s="78">
        <f t="shared" si="231"/>
        <v>1</v>
      </c>
      <c r="AQ7333" s="77">
        <f>IF(V7333&lt;Variables!$G$15,1,0)</f>
        <v>1</v>
      </c>
      <c r="AR7333" s="77">
        <v>0</v>
      </c>
      <c r="AS7333" s="77">
        <v>0</v>
      </c>
      <c r="AT7333" s="77">
        <v>1</v>
      </c>
      <c r="AU7333" s="77">
        <v>0</v>
      </c>
      <c r="BA7333" s="77">
        <v>-2.25</v>
      </c>
    </row>
    <row r="7334" spans="3:53" x14ac:dyDescent="0.25">
      <c r="C7334" s="77" t="s">
        <v>414</v>
      </c>
      <c r="D7334" s="77" t="s">
        <v>524</v>
      </c>
      <c r="E7334" s="77">
        <v>8</v>
      </c>
      <c r="F7334" s="77">
        <v>31.99</v>
      </c>
      <c r="G7334" s="77">
        <v>29.56</v>
      </c>
      <c r="H7334" s="77">
        <v>208.66</v>
      </c>
      <c r="I7334" s="77">
        <v>-8.6639999999999997</v>
      </c>
      <c r="J7334" s="77" t="s">
        <v>75</v>
      </c>
      <c r="K7334" s="77">
        <v>60.67</v>
      </c>
      <c r="L7334" s="77">
        <v>7.7553200000000002</v>
      </c>
      <c r="M7334" s="77">
        <v>1.7353249124471939</v>
      </c>
      <c r="N7334" s="77">
        <v>7.7248839999999994</v>
      </c>
      <c r="O7334" s="77">
        <v>2.1361615268268168</v>
      </c>
      <c r="P7334" s="77">
        <v>114800000</v>
      </c>
      <c r="Q7334" s="77">
        <v>18770000</v>
      </c>
      <c r="R7334" s="77">
        <v>6.12</v>
      </c>
      <c r="S7334" s="77">
        <v>1858.6890000000001</v>
      </c>
      <c r="T7334" s="77">
        <v>8.291999999999998</v>
      </c>
      <c r="U7334" s="77">
        <v>748.93799999999987</v>
      </c>
      <c r="V7334" s="77">
        <v>2.3789487845123092</v>
      </c>
      <c r="AC7334" s="77">
        <v>8.08</v>
      </c>
      <c r="AD7334" s="77">
        <v>7.22</v>
      </c>
      <c r="AH7334" s="77">
        <f>IF(AND(M7334&lt;Variables!$G$6,M7334&gt;Variables!$G$5),0,1)</f>
        <v>1</v>
      </c>
      <c r="AI7334" s="77">
        <f t="shared" si="230"/>
        <v>0</v>
      </c>
      <c r="AJ7334" s="77">
        <f>IF(I7334&gt;Variables!$G$7,0,1)</f>
        <v>1</v>
      </c>
      <c r="AK7334" s="77">
        <f>IF(F7334&gt;Variables!$G$8,0,1)</f>
        <v>0</v>
      </c>
      <c r="AL7334" s="77">
        <f>IF(G7334&gt;Variables!$G$9,0,1)</f>
        <v>0</v>
      </c>
      <c r="AM7334" s="77">
        <f>IF(AND(K7334&gt;Variables!$G$10,K7334&lt;Variables!$G$11),0,1)</f>
        <v>1</v>
      </c>
      <c r="AN7334" s="77">
        <f>IF(H7334&lt;Variables!$G$13,1,0)</f>
        <v>1</v>
      </c>
      <c r="AO7334" s="77">
        <f>IF(R7334&lt;Variables!$G$12,0,1)</f>
        <v>1</v>
      </c>
      <c r="AP7334" s="78">
        <f t="shared" si="231"/>
        <v>1</v>
      </c>
      <c r="AQ7334" s="77">
        <f>IF(V7334&lt;Variables!$G$15,1,0)</f>
        <v>1</v>
      </c>
      <c r="AR7334" s="77">
        <v>0</v>
      </c>
      <c r="AS7334" s="77">
        <v>0</v>
      </c>
      <c r="AT7334" s="77">
        <v>1</v>
      </c>
      <c r="AU7334" s="77">
        <v>0</v>
      </c>
      <c r="BA7334" s="77">
        <v>-2.25</v>
      </c>
    </row>
    <row r="7335" spans="3:53" x14ac:dyDescent="0.25">
      <c r="C7335" s="77" t="s">
        <v>414</v>
      </c>
      <c r="D7335" s="77" t="s">
        <v>519</v>
      </c>
      <c r="E7335" s="77">
        <v>16.13</v>
      </c>
      <c r="F7335" s="77">
        <v>8.82</v>
      </c>
      <c r="G7335" s="77">
        <v>6.24</v>
      </c>
      <c r="H7335" s="77">
        <v>3840</v>
      </c>
      <c r="I7335" s="77">
        <v>772.077</v>
      </c>
      <c r="J7335" s="77" t="s">
        <v>74</v>
      </c>
      <c r="K7335" s="77">
        <v>49.4</v>
      </c>
      <c r="L7335" s="77">
        <v>16.07535</v>
      </c>
      <c r="M7335" s="77">
        <v>6.002979717395987E-2</v>
      </c>
      <c r="N7335" s="77">
        <v>16.111124</v>
      </c>
      <c r="O7335" s="77">
        <v>-0.16214883579819081</v>
      </c>
      <c r="P7335" s="77">
        <v>2520000</v>
      </c>
      <c r="Q7335" s="77">
        <v>5058000</v>
      </c>
      <c r="R7335" s="77">
        <v>0.5</v>
      </c>
      <c r="S7335" s="77">
        <v>1858.6890000000001</v>
      </c>
      <c r="T7335" s="77">
        <v>8.291999999999998</v>
      </c>
      <c r="U7335" s="77">
        <v>748.93799999999987</v>
      </c>
      <c r="V7335" s="77">
        <v>2.3593272449060199</v>
      </c>
      <c r="AC7335" s="77">
        <v>16.2</v>
      </c>
      <c r="AD7335" s="77">
        <v>15.72</v>
      </c>
      <c r="AH7335" s="77">
        <f>IF(AND(M7335&lt;Variables!$G$6,M7335&gt;Variables!$G$5),0,1)</f>
        <v>1</v>
      </c>
      <c r="AI7335" s="77">
        <f t="shared" si="230"/>
        <v>1</v>
      </c>
      <c r="AJ7335" s="77">
        <f>IF(I7335&gt;Variables!$G$7,0,1)</f>
        <v>0</v>
      </c>
      <c r="AK7335" s="77">
        <f>IF(F7335&gt;Variables!$G$8,0,1)</f>
        <v>1</v>
      </c>
      <c r="AL7335" s="77">
        <f>IF(G7335&gt;Variables!$G$9,0,1)</f>
        <v>1</v>
      </c>
      <c r="AM7335" s="77">
        <f>IF(AND(K7335&gt;Variables!$G$10,K7335&lt;Variables!$G$11),0,1)</f>
        <v>1</v>
      </c>
      <c r="AN7335" s="77">
        <f>IF(H7335&lt;Variables!$G$13,1,0)</f>
        <v>0</v>
      </c>
      <c r="AO7335" s="77">
        <f>IF(R7335&lt;Variables!$G$12,0,1)</f>
        <v>0</v>
      </c>
      <c r="AP7335" s="78">
        <f t="shared" si="231"/>
        <v>0</v>
      </c>
      <c r="AQ7335" s="77">
        <f>IF(V7335&lt;Variables!$G$15,1,0)</f>
        <v>1</v>
      </c>
      <c r="AR7335" s="77">
        <v>0</v>
      </c>
      <c r="AS7335" s="77">
        <v>0</v>
      </c>
      <c r="AT7335" s="77">
        <v>0</v>
      </c>
      <c r="AU7335" s="77">
        <v>1</v>
      </c>
      <c r="BA7335" s="77">
        <v>-0.93</v>
      </c>
    </row>
    <row r="7336" spans="3:53" x14ac:dyDescent="0.25">
      <c r="C7336" s="77" t="s">
        <v>816</v>
      </c>
      <c r="D7336" s="77" t="s">
        <v>388</v>
      </c>
      <c r="E7336" s="77">
        <v>25.38</v>
      </c>
      <c r="F7336" s="77">
        <v>20.61</v>
      </c>
      <c r="G7336" s="77">
        <v>24.51</v>
      </c>
      <c r="H7336" s="77">
        <v>394.17</v>
      </c>
      <c r="I7336" s="77">
        <v>86520.356</v>
      </c>
      <c r="J7336" s="77" t="s">
        <v>75</v>
      </c>
      <c r="K7336" s="77">
        <v>59</v>
      </c>
      <c r="L7336" s="77">
        <v>24.916090000000001</v>
      </c>
      <c r="M7336" s="77">
        <v>1.741485120658969</v>
      </c>
      <c r="N7336" s="77">
        <v>23.766114000000002</v>
      </c>
      <c r="O7336" s="77">
        <v>6.6644719452241947</v>
      </c>
      <c r="P7336" s="77">
        <v>11620000</v>
      </c>
      <c r="Q7336" s="77">
        <v>4420000</v>
      </c>
      <c r="R7336" s="77">
        <v>2.63</v>
      </c>
      <c r="S7336" s="77">
        <v>33.043999999999997</v>
      </c>
      <c r="T7336" s="77">
        <v>8.8240000000000016</v>
      </c>
      <c r="U7336" s="77">
        <v>18.9892</v>
      </c>
      <c r="V7336" s="77">
        <v>2.3696967056066991</v>
      </c>
      <c r="AC7336" s="77">
        <v>26.57</v>
      </c>
      <c r="AD7336" s="77">
        <v>22.532299999999999</v>
      </c>
      <c r="AH7336" s="77">
        <f>IF(AND(M7336&lt;Variables!$G$6,M7336&gt;Variables!$G$5),0,1)</f>
        <v>1</v>
      </c>
      <c r="AI7336" s="77">
        <f t="shared" si="230"/>
        <v>0</v>
      </c>
      <c r="AJ7336" s="77">
        <f>IF(I7336&gt;Variables!$G$7,0,1)</f>
        <v>0</v>
      </c>
      <c r="AK7336" s="77">
        <f>IF(F7336&gt;Variables!$G$8,0,1)</f>
        <v>0</v>
      </c>
      <c r="AL7336" s="77">
        <f>IF(G7336&gt;Variables!$G$9,0,1)</f>
        <v>0</v>
      </c>
      <c r="AM7336" s="77">
        <f>IF(AND(K7336&gt;Variables!$G$10,K7336&lt;Variables!$G$11),0,1)</f>
        <v>1</v>
      </c>
      <c r="AN7336" s="77">
        <f>IF(H7336&lt;Variables!$G$13,1,0)</f>
        <v>1</v>
      </c>
      <c r="AO7336" s="77">
        <f>IF(R7336&lt;Variables!$G$12,0,1)</f>
        <v>1</v>
      </c>
      <c r="AP7336" s="78">
        <f t="shared" si="231"/>
        <v>1</v>
      </c>
      <c r="AQ7336" s="77">
        <f>IF(V7336&lt;Variables!$G$15,1,0)</f>
        <v>1</v>
      </c>
      <c r="AR7336" s="77">
        <v>0</v>
      </c>
      <c r="AS7336" s="77">
        <v>0</v>
      </c>
      <c r="AT7336" s="77">
        <v>1</v>
      </c>
      <c r="AU7336" s="77">
        <v>0</v>
      </c>
      <c r="BA7336" s="77">
        <v>-2.25</v>
      </c>
    </row>
    <row r="7337" spans="3:53" x14ac:dyDescent="0.25">
      <c r="C7337" s="77" t="s">
        <v>816</v>
      </c>
      <c r="D7337" s="77" t="s">
        <v>551</v>
      </c>
      <c r="E7337" s="77">
        <v>2.68</v>
      </c>
      <c r="F7337" s="77">
        <v>56.14</v>
      </c>
      <c r="G7337" s="77">
        <v>-11.3</v>
      </c>
      <c r="H7337" s="77">
        <v>18.25</v>
      </c>
      <c r="I7337" s="77">
        <v>-0.121</v>
      </c>
      <c r="J7337" s="77" t="s">
        <v>75</v>
      </c>
      <c r="K7337" s="77">
        <v>59.77</v>
      </c>
      <c r="L7337" s="77">
        <v>2.6214900000000001</v>
      </c>
      <c r="M7337" s="77">
        <v>1.850474348557493</v>
      </c>
      <c r="N7337" s="77">
        <v>2.6524540000000001</v>
      </c>
      <c r="O7337" s="77">
        <v>0.66150063299871886</v>
      </c>
      <c r="P7337" s="77">
        <v>128840000</v>
      </c>
      <c r="Q7337" s="77">
        <v>925560</v>
      </c>
      <c r="R7337" s="77">
        <v>139.19999999999999</v>
      </c>
      <c r="S7337" s="77">
        <v>33.043999999999997</v>
      </c>
      <c r="T7337" s="77">
        <v>8.8240000000000016</v>
      </c>
      <c r="U7337" s="77">
        <v>18.9892</v>
      </c>
      <c r="V7337" s="77">
        <v>2.3678923268324512</v>
      </c>
      <c r="AC7337" s="77">
        <v>3.81</v>
      </c>
      <c r="AD7337" s="77">
        <v>2.63</v>
      </c>
      <c r="AH7337" s="77">
        <f>IF(AND(M7337&lt;Variables!$G$6,M7337&gt;Variables!$G$5),0,1)</f>
        <v>1</v>
      </c>
      <c r="AI7337" s="77">
        <f t="shared" si="230"/>
        <v>1</v>
      </c>
      <c r="AJ7337" s="77">
        <f>IF(I7337&gt;Variables!$G$7,0,1)</f>
        <v>1</v>
      </c>
      <c r="AK7337" s="77">
        <f>IF(F7337&gt;Variables!$G$8,0,1)</f>
        <v>0</v>
      </c>
      <c r="AL7337" s="77">
        <f>IF(G7337&gt;Variables!$G$9,0,1)</f>
        <v>1</v>
      </c>
      <c r="AM7337" s="77">
        <f>IF(AND(K7337&gt;Variables!$G$10,K7337&lt;Variables!$G$11),0,1)</f>
        <v>1</v>
      </c>
      <c r="AN7337" s="77">
        <f>IF(H7337&lt;Variables!$G$13,1,0)</f>
        <v>1</v>
      </c>
      <c r="AO7337" s="77">
        <f>IF(R7337&lt;Variables!$G$12,0,1)</f>
        <v>1</v>
      </c>
      <c r="AP7337" s="78">
        <f t="shared" si="231"/>
        <v>1</v>
      </c>
      <c r="AQ7337" s="77">
        <f>IF(V7337&lt;Variables!$G$15,1,0)</f>
        <v>1</v>
      </c>
      <c r="AR7337" s="77">
        <v>1</v>
      </c>
      <c r="AS7337" s="77">
        <v>0</v>
      </c>
      <c r="AT7337" s="77">
        <v>0</v>
      </c>
      <c r="AU7337" s="77">
        <v>0</v>
      </c>
      <c r="BA7337" s="77">
        <v>2</v>
      </c>
    </row>
    <row r="7338" spans="3:53" x14ac:dyDescent="0.25">
      <c r="C7338" s="77" t="s">
        <v>816</v>
      </c>
      <c r="D7338" s="77" t="s">
        <v>598</v>
      </c>
      <c r="E7338" s="77">
        <v>28.49</v>
      </c>
      <c r="F7338" s="77">
        <v>19.38</v>
      </c>
      <c r="G7338" s="77">
        <v>-0.7</v>
      </c>
      <c r="H7338" s="77">
        <v>-99999</v>
      </c>
      <c r="I7338" s="77">
        <v>-99999</v>
      </c>
      <c r="J7338" s="77" t="s">
        <v>75</v>
      </c>
      <c r="K7338" s="77">
        <v>-99999</v>
      </c>
      <c r="L7338" s="77">
        <v>-99999</v>
      </c>
      <c r="M7338" s="77">
        <v>-99999</v>
      </c>
      <c r="N7338" s="77">
        <v>28.0534</v>
      </c>
      <c r="O7338" s="77">
        <v>0</v>
      </c>
      <c r="P7338" s="77">
        <v>65725</v>
      </c>
      <c r="Q7338" s="77">
        <v>0</v>
      </c>
      <c r="R7338" s="77">
        <v>1</v>
      </c>
      <c r="S7338" s="77">
        <v>33.043999999999997</v>
      </c>
      <c r="T7338" s="77">
        <v>8.8240000000000016</v>
      </c>
      <c r="U7338" s="77">
        <v>18.9892</v>
      </c>
      <c r="V7338" s="77">
        <v>-99999</v>
      </c>
      <c r="AC7338" s="77">
        <v>28.4</v>
      </c>
      <c r="AD7338" s="77">
        <v>28.4</v>
      </c>
      <c r="AH7338" s="77">
        <f>IF(AND(M7338&lt;Variables!$G$6,M7338&gt;Variables!$G$5),0,1)</f>
        <v>1</v>
      </c>
      <c r="AI7338" s="77">
        <f t="shared" si="230"/>
        <v>1</v>
      </c>
      <c r="AJ7338" s="77">
        <f>IF(I7338&gt;Variables!$G$7,0,1)</f>
        <v>1</v>
      </c>
      <c r="AK7338" s="77">
        <f>IF(F7338&gt;Variables!$G$8,0,1)</f>
        <v>0</v>
      </c>
      <c r="AL7338" s="77">
        <f>IF(G7338&gt;Variables!$G$9,0,1)</f>
        <v>1</v>
      </c>
      <c r="AM7338" s="77">
        <f>IF(AND(K7338&gt;Variables!$G$10,K7338&lt;Variables!$G$11),0,1)</f>
        <v>1</v>
      </c>
      <c r="AN7338" s="77">
        <f>IF(H7338&lt;Variables!$G$13,1,0)</f>
        <v>1</v>
      </c>
      <c r="AO7338" s="77">
        <f>IF(R7338&lt;Variables!$G$12,0,1)</f>
        <v>0</v>
      </c>
      <c r="AP7338" s="78">
        <f t="shared" si="231"/>
        <v>1</v>
      </c>
      <c r="AQ7338" s="77">
        <f>IF(V7338&lt;Variables!$G$15,1,0)</f>
        <v>1</v>
      </c>
      <c r="AR7338" s="77">
        <v>0</v>
      </c>
      <c r="AS7338" s="77">
        <v>0</v>
      </c>
      <c r="AT7338" s="77">
        <v>0</v>
      </c>
      <c r="AU7338" s="77">
        <v>0</v>
      </c>
      <c r="BA7338" s="77">
        <v>0</v>
      </c>
    </row>
    <row r="7339" spans="3:53" x14ac:dyDescent="0.25">
      <c r="C7339" s="77" t="s">
        <v>816</v>
      </c>
      <c r="D7339" s="77" t="s">
        <v>587</v>
      </c>
      <c r="E7339" s="77">
        <v>7.62</v>
      </c>
      <c r="F7339" s="77">
        <v>54.09</v>
      </c>
      <c r="G7339" s="77">
        <v>-99999</v>
      </c>
      <c r="H7339" s="77">
        <v>-99999</v>
      </c>
      <c r="I7339" s="77">
        <v>-99999</v>
      </c>
      <c r="J7339" s="77" t="s">
        <v>75</v>
      </c>
      <c r="K7339" s="77">
        <v>-99999</v>
      </c>
      <c r="L7339" s="77">
        <v>7.6815684210526296</v>
      </c>
      <c r="M7339" s="77">
        <v>-1301904.456052698</v>
      </c>
      <c r="N7339" s="77">
        <v>7.7349666666666677</v>
      </c>
      <c r="O7339" s="77">
        <v>-1292917.46527673</v>
      </c>
      <c r="P7339" s="77">
        <v>4140000</v>
      </c>
      <c r="S7339" s="77">
        <v>33.043999999999997</v>
      </c>
      <c r="T7339" s="77">
        <v>8.8240000000000016</v>
      </c>
      <c r="U7339" s="77">
        <v>18.9892</v>
      </c>
      <c r="V7339" s="77">
        <v>-99999</v>
      </c>
      <c r="AC7339" s="77">
        <v>8.24</v>
      </c>
      <c r="AD7339" s="77">
        <v>7</v>
      </c>
      <c r="AH7339" s="77">
        <f>IF(AND(M7339&lt;Variables!$G$6,M7339&gt;Variables!$G$5),0,1)</f>
        <v>1</v>
      </c>
      <c r="AI7339" s="77">
        <f t="shared" si="230"/>
        <v>1</v>
      </c>
      <c r="AJ7339" s="77">
        <f>IF(I7339&gt;Variables!$G$7,0,1)</f>
        <v>1</v>
      </c>
      <c r="AK7339" s="77">
        <f>IF(F7339&gt;Variables!$G$8,0,1)</f>
        <v>0</v>
      </c>
      <c r="AL7339" s="77">
        <f>IF(G7339&gt;Variables!$G$9,0,1)</f>
        <v>1</v>
      </c>
      <c r="AM7339" s="77">
        <f>IF(AND(K7339&gt;Variables!$G$10,K7339&lt;Variables!$G$11),0,1)</f>
        <v>1</v>
      </c>
      <c r="AN7339" s="77">
        <f>IF(H7339&lt;Variables!$G$13,1,0)</f>
        <v>1</v>
      </c>
      <c r="AO7339" s="77">
        <f>IF(R7339&lt;Variables!$G$12,0,1)</f>
        <v>0</v>
      </c>
      <c r="AP7339" s="78">
        <f t="shared" si="231"/>
        <v>1</v>
      </c>
      <c r="AQ7339" s="77">
        <f>IF(V7339&lt;Variables!$G$15,1,0)</f>
        <v>1</v>
      </c>
      <c r="AR7339" s="77">
        <v>0</v>
      </c>
      <c r="AS7339" s="77">
        <v>0</v>
      </c>
      <c r="AT7339" s="77">
        <v>1</v>
      </c>
      <c r="AU7339" s="77">
        <v>0</v>
      </c>
      <c r="BA7339" s="77">
        <v>-2.25</v>
      </c>
    </row>
    <row r="7340" spans="3:53" x14ac:dyDescent="0.25">
      <c r="C7340" s="77" t="s">
        <v>816</v>
      </c>
      <c r="D7340" s="77" t="s">
        <v>588</v>
      </c>
      <c r="E7340" s="77">
        <v>13.19</v>
      </c>
      <c r="F7340" s="77">
        <v>45</v>
      </c>
      <c r="G7340" s="77">
        <v>-99999</v>
      </c>
      <c r="H7340" s="77">
        <v>-99999</v>
      </c>
      <c r="I7340" s="77">
        <v>-99999</v>
      </c>
      <c r="J7340" s="77" t="s">
        <v>75</v>
      </c>
      <c r="K7340" s="77">
        <v>-99999</v>
      </c>
      <c r="L7340" s="77">
        <v>13.07175</v>
      </c>
      <c r="M7340" s="77">
        <v>-765100.86063457455</v>
      </c>
      <c r="N7340" s="77">
        <v>12.979504</v>
      </c>
      <c r="O7340" s="77">
        <v>-770537.7609498793</v>
      </c>
      <c r="P7340" s="77">
        <v>2050000</v>
      </c>
      <c r="S7340" s="77">
        <v>33.043999999999997</v>
      </c>
      <c r="T7340" s="77">
        <v>8.8240000000000016</v>
      </c>
      <c r="U7340" s="77">
        <v>18.9892</v>
      </c>
      <c r="V7340" s="77">
        <v>-99999</v>
      </c>
      <c r="AC7340" s="77">
        <v>16.5212</v>
      </c>
      <c r="AD7340" s="77">
        <v>12.67</v>
      </c>
      <c r="AH7340" s="77">
        <f>IF(AND(M7340&lt;Variables!$G$6,M7340&gt;Variables!$G$5),0,1)</f>
        <v>1</v>
      </c>
      <c r="AI7340" s="77">
        <f t="shared" si="230"/>
        <v>0</v>
      </c>
      <c r="AJ7340" s="77">
        <f>IF(I7340&gt;Variables!$G$7,0,1)</f>
        <v>1</v>
      </c>
      <c r="AK7340" s="77">
        <f>IF(F7340&gt;Variables!$G$8,0,1)</f>
        <v>0</v>
      </c>
      <c r="AL7340" s="77">
        <f>IF(G7340&gt;Variables!$G$9,0,1)</f>
        <v>1</v>
      </c>
      <c r="AM7340" s="77">
        <f>IF(AND(K7340&gt;Variables!$G$10,K7340&lt;Variables!$G$11),0,1)</f>
        <v>1</v>
      </c>
      <c r="AN7340" s="77">
        <f>IF(H7340&lt;Variables!$G$13,1,0)</f>
        <v>1</v>
      </c>
      <c r="AO7340" s="77">
        <f>IF(R7340&lt;Variables!$G$12,0,1)</f>
        <v>0</v>
      </c>
      <c r="AP7340" s="78">
        <f t="shared" si="231"/>
        <v>1</v>
      </c>
      <c r="AQ7340" s="77">
        <f>IF(V7340&lt;Variables!$G$15,1,0)</f>
        <v>1</v>
      </c>
      <c r="AR7340" s="77">
        <v>0</v>
      </c>
      <c r="AS7340" s="77">
        <v>0</v>
      </c>
      <c r="AT7340" s="77">
        <v>1</v>
      </c>
      <c r="AU7340" s="77">
        <v>0</v>
      </c>
      <c r="BA7340" s="77">
        <v>-2.25</v>
      </c>
    </row>
    <row r="7341" spans="3:53" x14ac:dyDescent="0.25">
      <c r="C7341" s="77" t="s">
        <v>816</v>
      </c>
      <c r="D7341" s="77" t="s">
        <v>179</v>
      </c>
      <c r="E7341" s="77">
        <v>25.7</v>
      </c>
      <c r="F7341" s="77">
        <v>9.3000000000000007</v>
      </c>
      <c r="G7341" s="77">
        <v>10.82</v>
      </c>
      <c r="H7341" s="77">
        <v>13930</v>
      </c>
      <c r="I7341" s="77">
        <v>-77.352999999999994</v>
      </c>
      <c r="J7341" s="77" t="s">
        <v>74</v>
      </c>
      <c r="K7341" s="77">
        <v>56.42</v>
      </c>
      <c r="L7341" s="77">
        <v>25.547844999999999</v>
      </c>
      <c r="M7341" s="77">
        <v>0.20414637712104119</v>
      </c>
      <c r="N7341" s="77">
        <v>25.421868</v>
      </c>
      <c r="O7341" s="77">
        <v>0.70070381924727765</v>
      </c>
      <c r="P7341" s="77">
        <v>14075000</v>
      </c>
      <c r="Q7341" s="77">
        <v>12104000</v>
      </c>
      <c r="R7341" s="77">
        <v>1.1599999999999999</v>
      </c>
      <c r="S7341" s="77">
        <v>33.043999999999997</v>
      </c>
      <c r="T7341" s="77">
        <v>8.8240000000000016</v>
      </c>
      <c r="U7341" s="77">
        <v>18.9892</v>
      </c>
      <c r="V7341" s="77">
        <v>2.4244183243825059</v>
      </c>
      <c r="AC7341" s="77">
        <v>25.84</v>
      </c>
      <c r="AD7341" s="77">
        <v>25.0701</v>
      </c>
      <c r="AH7341" s="77">
        <f>IF(AND(M7341&lt;Variables!$G$6,M7341&gt;Variables!$G$5),0,1)</f>
        <v>1</v>
      </c>
      <c r="AI7341" s="77">
        <f t="shared" si="230"/>
        <v>0</v>
      </c>
      <c r="AJ7341" s="77">
        <f>IF(I7341&gt;Variables!$G$7,0,1)</f>
        <v>1</v>
      </c>
      <c r="AK7341" s="77">
        <f>IF(F7341&gt;Variables!$G$8,0,1)</f>
        <v>0</v>
      </c>
      <c r="AL7341" s="77">
        <f>IF(G7341&gt;Variables!$G$9,0,1)</f>
        <v>0</v>
      </c>
      <c r="AM7341" s="77">
        <f>IF(AND(K7341&gt;Variables!$G$10,K7341&lt;Variables!$G$11),0,1)</f>
        <v>1</v>
      </c>
      <c r="AN7341" s="77">
        <f>IF(H7341&lt;Variables!$G$13,1,0)</f>
        <v>0</v>
      </c>
      <c r="AO7341" s="77">
        <f>IF(R7341&lt;Variables!$G$12,0,1)</f>
        <v>0</v>
      </c>
      <c r="AP7341" s="78">
        <f t="shared" si="231"/>
        <v>0</v>
      </c>
      <c r="AQ7341" s="77">
        <f>IF(V7341&lt;Variables!$G$15,1,0)</f>
        <v>1</v>
      </c>
      <c r="AR7341" s="77">
        <v>0</v>
      </c>
      <c r="AS7341" s="77">
        <v>0</v>
      </c>
      <c r="AT7341" s="77">
        <v>0</v>
      </c>
      <c r="AU7341" s="77">
        <v>1</v>
      </c>
      <c r="BA7341" s="77">
        <v>-0.45</v>
      </c>
    </row>
    <row r="7342" spans="3:53" x14ac:dyDescent="0.25">
      <c r="C7342" s="77" t="s">
        <v>816</v>
      </c>
      <c r="D7342" s="77" t="s">
        <v>576</v>
      </c>
      <c r="E7342" s="77">
        <v>109.23</v>
      </c>
      <c r="F7342" s="77">
        <v>10</v>
      </c>
      <c r="G7342" s="77">
        <v>7.86</v>
      </c>
      <c r="H7342" s="77">
        <v>4280</v>
      </c>
      <c r="I7342" s="77">
        <v>-24.285</v>
      </c>
      <c r="J7342" s="77" t="s">
        <v>74</v>
      </c>
      <c r="K7342" s="77">
        <v>70.680000000000007</v>
      </c>
      <c r="L7342" s="77">
        <v>108.2555052631579</v>
      </c>
      <c r="M7342" s="77">
        <v>0.63229554485766049</v>
      </c>
      <c r="N7342" s="77">
        <v>107.82624375</v>
      </c>
      <c r="O7342" s="77">
        <v>1.032917600822939</v>
      </c>
      <c r="P7342" s="77">
        <v>829622</v>
      </c>
      <c r="Q7342" s="77">
        <v>890350</v>
      </c>
      <c r="R7342" s="77">
        <v>0.93</v>
      </c>
      <c r="S7342" s="77">
        <v>33.043999999999997</v>
      </c>
      <c r="T7342" s="77">
        <v>8.8240000000000016</v>
      </c>
      <c r="U7342" s="77">
        <v>18.9892</v>
      </c>
      <c r="V7342" s="77">
        <v>2.527041997879909</v>
      </c>
      <c r="AC7342" s="77">
        <v>111.49</v>
      </c>
      <c r="AD7342" s="77">
        <v>107.51</v>
      </c>
      <c r="AH7342" s="77">
        <f>IF(AND(M7342&lt;Variables!$G$6,M7342&gt;Variables!$G$5),0,1)</f>
        <v>1</v>
      </c>
      <c r="AI7342" s="77">
        <f t="shared" si="230"/>
        <v>0</v>
      </c>
      <c r="AJ7342" s="77">
        <f>IF(I7342&gt;Variables!$G$7,0,1)</f>
        <v>1</v>
      </c>
      <c r="AK7342" s="77">
        <f>IF(F7342&gt;Variables!$G$8,0,1)</f>
        <v>0</v>
      </c>
      <c r="AL7342" s="77">
        <f>IF(G7342&gt;Variables!$G$9,0,1)</f>
        <v>1</v>
      </c>
      <c r="AM7342" s="77">
        <f>IF(AND(K7342&gt;Variables!$G$10,K7342&lt;Variables!$G$11),0,1)</f>
        <v>1</v>
      </c>
      <c r="AN7342" s="77">
        <f>IF(H7342&lt;Variables!$G$13,1,0)</f>
        <v>0</v>
      </c>
      <c r="AO7342" s="77">
        <f>IF(R7342&lt;Variables!$G$12,0,1)</f>
        <v>0</v>
      </c>
      <c r="AP7342" s="78">
        <f t="shared" si="231"/>
        <v>0</v>
      </c>
      <c r="AQ7342" s="77">
        <f>IF(V7342&lt;Variables!$G$15,1,0)</f>
        <v>1</v>
      </c>
      <c r="AR7342" s="77">
        <v>1</v>
      </c>
      <c r="AS7342" s="77">
        <v>0</v>
      </c>
      <c r="AT7342" s="77">
        <v>0</v>
      </c>
      <c r="AU7342" s="77">
        <v>0</v>
      </c>
      <c r="BA7342" s="77">
        <v>1.49</v>
      </c>
    </row>
    <row r="7343" spans="3:53" x14ac:dyDescent="0.25">
      <c r="C7343" s="77" t="s">
        <v>816</v>
      </c>
      <c r="D7343" s="77" t="s">
        <v>563</v>
      </c>
      <c r="E7343" s="77">
        <v>44.1</v>
      </c>
      <c r="F7343" s="77">
        <v>13.16</v>
      </c>
      <c r="G7343" s="77">
        <v>12.7</v>
      </c>
      <c r="H7343" s="77">
        <v>4360</v>
      </c>
      <c r="I7343" s="77">
        <v>-45.46</v>
      </c>
      <c r="J7343" s="77" t="s">
        <v>74</v>
      </c>
      <c r="K7343" s="77">
        <v>72.86</v>
      </c>
      <c r="L7343" s="77">
        <v>43.446242105263153</v>
      </c>
      <c r="M7343" s="77">
        <v>1.401175027432582</v>
      </c>
      <c r="N7343" s="77">
        <v>43.354665306122449</v>
      </c>
      <c r="O7343" s="77">
        <v>1.615361781558146</v>
      </c>
      <c r="P7343" s="77">
        <v>1154000</v>
      </c>
      <c r="Q7343" s="77">
        <v>1233000</v>
      </c>
      <c r="R7343" s="77">
        <v>0.94</v>
      </c>
      <c r="S7343" s="77">
        <v>33.043999999999997</v>
      </c>
      <c r="T7343" s="77">
        <v>8.8240000000000016</v>
      </c>
      <c r="U7343" s="77">
        <v>18.9892</v>
      </c>
      <c r="V7343" s="77">
        <v>2.4748939223516619</v>
      </c>
      <c r="AC7343" s="77">
        <v>44.74</v>
      </c>
      <c r="AD7343" s="77">
        <v>42.45</v>
      </c>
      <c r="AH7343" s="77">
        <f>IF(AND(M7343&lt;Variables!$G$6,M7343&gt;Variables!$G$5),0,1)</f>
        <v>1</v>
      </c>
      <c r="AI7343" s="77">
        <f t="shared" si="230"/>
        <v>0</v>
      </c>
      <c r="AJ7343" s="77">
        <f>IF(I7343&gt;Variables!$G$7,0,1)</f>
        <v>1</v>
      </c>
      <c r="AK7343" s="77">
        <f>IF(F7343&gt;Variables!$G$8,0,1)</f>
        <v>0</v>
      </c>
      <c r="AL7343" s="77">
        <f>IF(G7343&gt;Variables!$G$9,0,1)</f>
        <v>0</v>
      </c>
      <c r="AM7343" s="77">
        <f>IF(AND(K7343&gt;Variables!$G$10,K7343&lt;Variables!$G$11),0,1)</f>
        <v>1</v>
      </c>
      <c r="AN7343" s="77">
        <f>IF(H7343&lt;Variables!$G$13,1,0)</f>
        <v>0</v>
      </c>
      <c r="AO7343" s="77">
        <f>IF(R7343&lt;Variables!$G$12,0,1)</f>
        <v>0</v>
      </c>
      <c r="AP7343" s="78">
        <f t="shared" si="231"/>
        <v>0</v>
      </c>
      <c r="AQ7343" s="77">
        <f>IF(V7343&lt;Variables!$G$15,1,0)</f>
        <v>1</v>
      </c>
      <c r="AR7343" s="77">
        <v>0</v>
      </c>
      <c r="AS7343" s="77">
        <v>1</v>
      </c>
      <c r="AT7343" s="77">
        <v>0</v>
      </c>
      <c r="AU7343" s="77">
        <v>0</v>
      </c>
      <c r="BA7343" s="77">
        <v>0.95</v>
      </c>
    </row>
    <row r="7344" spans="3:53" x14ac:dyDescent="0.25">
      <c r="C7344" s="77" t="s">
        <v>816</v>
      </c>
      <c r="D7344" s="77" t="s">
        <v>596</v>
      </c>
      <c r="E7344" s="77">
        <v>36.409999999999997</v>
      </c>
      <c r="F7344" s="77">
        <v>10.98</v>
      </c>
      <c r="G7344" s="77">
        <v>8.1300000000000008</v>
      </c>
      <c r="H7344" s="77">
        <v>4520</v>
      </c>
      <c r="I7344" s="77">
        <v>-34.064</v>
      </c>
      <c r="J7344" s="77" t="s">
        <v>74</v>
      </c>
      <c r="K7344" s="77">
        <v>68.38</v>
      </c>
      <c r="L7344" s="77">
        <v>36.05839000000001</v>
      </c>
      <c r="M7344" s="77">
        <v>0.69778489832738577</v>
      </c>
      <c r="N7344" s="77">
        <v>35.938014000000003</v>
      </c>
      <c r="O7344" s="77">
        <v>1.035076673964251</v>
      </c>
      <c r="P7344" s="77">
        <v>2996000</v>
      </c>
      <c r="Q7344" s="77">
        <v>2591000</v>
      </c>
      <c r="R7344" s="77">
        <v>1.1599999999999999</v>
      </c>
      <c r="S7344" s="77">
        <v>33.043999999999997</v>
      </c>
      <c r="T7344" s="77">
        <v>8.8240000000000016</v>
      </c>
      <c r="U7344" s="77">
        <v>18.9892</v>
      </c>
      <c r="V7344" s="77">
        <v>2.5022349654300169</v>
      </c>
      <c r="AC7344" s="77">
        <v>36.340000000000003</v>
      </c>
      <c r="AD7344" s="77">
        <v>35.1</v>
      </c>
      <c r="AH7344" s="77">
        <f>IF(AND(M7344&lt;Variables!$G$6,M7344&gt;Variables!$G$5),0,1)</f>
        <v>1</v>
      </c>
      <c r="AI7344" s="77">
        <f t="shared" si="230"/>
        <v>0</v>
      </c>
      <c r="AJ7344" s="77">
        <f>IF(I7344&gt;Variables!$G$7,0,1)</f>
        <v>1</v>
      </c>
      <c r="AK7344" s="77">
        <f>IF(F7344&gt;Variables!$G$8,0,1)</f>
        <v>0</v>
      </c>
      <c r="AL7344" s="77">
        <f>IF(G7344&gt;Variables!$G$9,0,1)</f>
        <v>1</v>
      </c>
      <c r="AM7344" s="77">
        <f>IF(AND(K7344&gt;Variables!$G$10,K7344&lt;Variables!$G$11),0,1)</f>
        <v>0</v>
      </c>
      <c r="AN7344" s="77">
        <f>IF(H7344&lt;Variables!$G$13,1,0)</f>
        <v>0</v>
      </c>
      <c r="AO7344" s="77">
        <f>IF(R7344&lt;Variables!$G$12,0,1)</f>
        <v>0</v>
      </c>
      <c r="AP7344" s="78">
        <f t="shared" si="231"/>
        <v>0</v>
      </c>
      <c r="AQ7344" s="77">
        <f>IF(V7344&lt;Variables!$G$15,1,0)</f>
        <v>1</v>
      </c>
      <c r="AR7344" s="77">
        <v>0</v>
      </c>
      <c r="AS7344" s="77">
        <v>0</v>
      </c>
      <c r="AT7344" s="77">
        <v>1</v>
      </c>
      <c r="AU7344" s="77">
        <v>0</v>
      </c>
      <c r="BA7344" s="77">
        <v>-1.53</v>
      </c>
    </row>
    <row r="7345" spans="3:53" x14ac:dyDescent="0.25">
      <c r="C7345" s="77" t="s">
        <v>816</v>
      </c>
      <c r="D7345" s="77" t="s">
        <v>593</v>
      </c>
      <c r="E7345" s="77">
        <v>4.33</v>
      </c>
      <c r="F7345" s="77">
        <v>21.18</v>
      </c>
      <c r="G7345" s="77">
        <v>14.97</v>
      </c>
      <c r="H7345" s="77">
        <v>241.29</v>
      </c>
      <c r="I7345" s="77">
        <v>181.18600000000001</v>
      </c>
      <c r="J7345" s="77" t="s">
        <v>74</v>
      </c>
      <c r="K7345" s="77">
        <v>64.13</v>
      </c>
      <c r="L7345" s="77">
        <v>4.2606100000000016</v>
      </c>
      <c r="M7345" s="77">
        <v>0.92451550364849744</v>
      </c>
      <c r="N7345" s="77">
        <v>4.1913900000000002</v>
      </c>
      <c r="O7345" s="77">
        <v>2.591264473122274</v>
      </c>
      <c r="P7345" s="77">
        <v>16720000</v>
      </c>
      <c r="Q7345" s="77">
        <v>23270000</v>
      </c>
      <c r="R7345" s="77">
        <v>0.72</v>
      </c>
      <c r="S7345" s="77">
        <v>33.043999999999997</v>
      </c>
      <c r="T7345" s="77">
        <v>8.8240000000000016</v>
      </c>
      <c r="U7345" s="77">
        <v>18.9892</v>
      </c>
      <c r="V7345" s="77">
        <v>2.451622285960934</v>
      </c>
      <c r="AC7345" s="77">
        <v>4.57</v>
      </c>
      <c r="AD7345" s="77">
        <v>4.16</v>
      </c>
      <c r="AH7345" s="77">
        <f>IF(AND(M7345&lt;Variables!$G$6,M7345&gt;Variables!$G$5),0,1)</f>
        <v>1</v>
      </c>
      <c r="AI7345" s="77">
        <f t="shared" si="230"/>
        <v>0</v>
      </c>
      <c r="AJ7345" s="77">
        <f>IF(I7345&gt;Variables!$G$7,0,1)</f>
        <v>0</v>
      </c>
      <c r="AK7345" s="77">
        <f>IF(F7345&gt;Variables!$G$8,0,1)</f>
        <v>0</v>
      </c>
      <c r="AL7345" s="77">
        <f>IF(G7345&gt;Variables!$G$9,0,1)</f>
        <v>0</v>
      </c>
      <c r="AM7345" s="77">
        <f>IF(AND(K7345&gt;Variables!$G$10,K7345&lt;Variables!$G$11),0,1)</f>
        <v>0</v>
      </c>
      <c r="AN7345" s="77">
        <f>IF(H7345&lt;Variables!$G$13,1,0)</f>
        <v>1</v>
      </c>
      <c r="AO7345" s="77">
        <f>IF(R7345&lt;Variables!$G$12,0,1)</f>
        <v>0</v>
      </c>
      <c r="AP7345" s="78">
        <f t="shared" si="231"/>
        <v>0</v>
      </c>
      <c r="AQ7345" s="77">
        <f>IF(V7345&lt;Variables!$G$15,1,0)</f>
        <v>1</v>
      </c>
      <c r="AR7345" s="77">
        <v>1</v>
      </c>
      <c r="AS7345" s="77">
        <v>0</v>
      </c>
      <c r="AT7345" s="77">
        <v>0</v>
      </c>
      <c r="AU7345" s="77">
        <v>0</v>
      </c>
      <c r="BA7345" s="77">
        <v>2</v>
      </c>
    </row>
    <row r="7346" spans="3:53" x14ac:dyDescent="0.25">
      <c r="C7346" s="77" t="s">
        <v>816</v>
      </c>
      <c r="D7346" s="77" t="s">
        <v>560</v>
      </c>
      <c r="E7346" s="77">
        <v>24.43</v>
      </c>
      <c r="F7346" s="77">
        <v>8.4600000000000009</v>
      </c>
      <c r="G7346" s="77">
        <v>-0.94</v>
      </c>
      <c r="H7346" s="77">
        <v>7540</v>
      </c>
      <c r="I7346" s="77">
        <v>1.728</v>
      </c>
      <c r="J7346" s="77" t="s">
        <v>74</v>
      </c>
      <c r="K7346" s="77">
        <v>38.450000000000003</v>
      </c>
      <c r="L7346" s="77">
        <v>24.395835000000002</v>
      </c>
      <c r="M7346" s="77">
        <v>-0.26986163826735132</v>
      </c>
      <c r="N7346" s="77">
        <v>24.546939999999999</v>
      </c>
      <c r="O7346" s="77">
        <v>-0.88377614480663369</v>
      </c>
      <c r="P7346" s="77">
        <v>10288000</v>
      </c>
      <c r="Q7346" s="77">
        <v>5291000</v>
      </c>
      <c r="R7346" s="77">
        <v>1.94</v>
      </c>
      <c r="S7346" s="77">
        <v>33.043999999999997</v>
      </c>
      <c r="T7346" s="77">
        <v>8.8240000000000016</v>
      </c>
      <c r="U7346" s="77">
        <v>18.9892</v>
      </c>
      <c r="V7346" s="77">
        <v>2.2453567898442501</v>
      </c>
      <c r="AC7346" s="77">
        <v>24.49</v>
      </c>
      <c r="AD7346" s="77">
        <v>23.53</v>
      </c>
      <c r="AH7346" s="77">
        <f>IF(AND(M7346&lt;Variables!$G$6,M7346&gt;Variables!$G$5),0,1)</f>
        <v>1</v>
      </c>
      <c r="AI7346" s="77">
        <f t="shared" ref="AI7346:AI7409" si="232">IF(L7346&gt;N7346,0,1)</f>
        <v>1</v>
      </c>
      <c r="AJ7346" s="77">
        <f>IF(I7346&gt;Variables!$G$7,0,1)</f>
        <v>1</v>
      </c>
      <c r="AK7346" s="77">
        <f>IF(F7346&gt;Variables!$G$8,0,1)</f>
        <v>1</v>
      </c>
      <c r="AL7346" s="77">
        <f>IF(G7346&gt;Variables!$G$9,0,1)</f>
        <v>1</v>
      </c>
      <c r="AM7346" s="77">
        <f>IF(AND(K7346&gt;Variables!$G$10,K7346&lt;Variables!$G$11),0,1)</f>
        <v>1</v>
      </c>
      <c r="AN7346" s="77">
        <f>IF(H7346&lt;Variables!$G$13,1,0)</f>
        <v>0</v>
      </c>
      <c r="AO7346" s="77">
        <f>IF(R7346&lt;Variables!$G$12,0,1)</f>
        <v>0</v>
      </c>
      <c r="AP7346" s="78">
        <f t="shared" ref="AP7346:AP7409" si="233">IF(J7346="Pass", 0,1)</f>
        <v>0</v>
      </c>
      <c r="AQ7346" s="77">
        <f>IF(V7346&lt;Variables!$G$15,1,0)</f>
        <v>1</v>
      </c>
      <c r="AR7346" s="77">
        <v>0</v>
      </c>
      <c r="AS7346" s="77">
        <v>0</v>
      </c>
      <c r="AT7346" s="77">
        <v>1</v>
      </c>
      <c r="AU7346" s="77">
        <v>0</v>
      </c>
      <c r="BA7346" s="77">
        <v>-1.07</v>
      </c>
    </row>
    <row r="7347" spans="3:53" x14ac:dyDescent="0.25">
      <c r="C7347" s="77" t="s">
        <v>816</v>
      </c>
      <c r="D7347" s="77" t="s">
        <v>566</v>
      </c>
      <c r="E7347" s="77">
        <v>49.18</v>
      </c>
      <c r="F7347" s="77">
        <v>9.27</v>
      </c>
      <c r="G7347" s="77">
        <v>7.75</v>
      </c>
      <c r="H7347" s="77">
        <v>3140</v>
      </c>
      <c r="I7347" s="77">
        <v>-23.529</v>
      </c>
      <c r="J7347" s="77" t="s">
        <v>74</v>
      </c>
      <c r="K7347" s="77">
        <v>59.62</v>
      </c>
      <c r="L7347" s="77">
        <v>48.874250000000004</v>
      </c>
      <c r="M7347" s="77">
        <v>0.38005698297160312</v>
      </c>
      <c r="N7347" s="77">
        <v>48.791354166666672</v>
      </c>
      <c r="O7347" s="77">
        <v>0.55060130615695091</v>
      </c>
      <c r="P7347" s="77">
        <v>1446000</v>
      </c>
      <c r="Q7347" s="77">
        <v>835075</v>
      </c>
      <c r="R7347" s="77">
        <v>1.73</v>
      </c>
      <c r="S7347" s="77">
        <v>33.043999999999997</v>
      </c>
      <c r="T7347" s="77">
        <v>8.8240000000000016</v>
      </c>
      <c r="U7347" s="77">
        <v>18.9892</v>
      </c>
      <c r="V7347" s="77">
        <v>2.4462227625099109</v>
      </c>
      <c r="AC7347" s="77">
        <v>49.09</v>
      </c>
      <c r="AD7347" s="77">
        <v>47.54</v>
      </c>
      <c r="AH7347" s="77">
        <f>IF(AND(M7347&lt;Variables!$G$6,M7347&gt;Variables!$G$5),0,1)</f>
        <v>1</v>
      </c>
      <c r="AI7347" s="77">
        <f t="shared" si="232"/>
        <v>0</v>
      </c>
      <c r="AJ7347" s="77">
        <f>IF(I7347&gt;Variables!$G$7,0,1)</f>
        <v>1</v>
      </c>
      <c r="AK7347" s="77">
        <f>IF(F7347&gt;Variables!$G$8,0,1)</f>
        <v>0</v>
      </c>
      <c r="AL7347" s="77">
        <f>IF(G7347&gt;Variables!$G$9,0,1)</f>
        <v>1</v>
      </c>
      <c r="AM7347" s="77">
        <f>IF(AND(K7347&gt;Variables!$G$10,K7347&lt;Variables!$G$11),0,1)</f>
        <v>1</v>
      </c>
      <c r="AN7347" s="77">
        <f>IF(H7347&lt;Variables!$G$13,1,0)</f>
        <v>0</v>
      </c>
      <c r="AO7347" s="77">
        <f>IF(R7347&lt;Variables!$G$12,0,1)</f>
        <v>0</v>
      </c>
      <c r="AP7347" s="78">
        <f t="shared" si="233"/>
        <v>0</v>
      </c>
      <c r="AQ7347" s="77">
        <f>IF(V7347&lt;Variables!$G$15,1,0)</f>
        <v>1</v>
      </c>
      <c r="AR7347" s="77">
        <v>0</v>
      </c>
      <c r="AS7347" s="77">
        <v>0</v>
      </c>
      <c r="AT7347" s="77">
        <v>1</v>
      </c>
      <c r="AU7347" s="77">
        <v>0</v>
      </c>
      <c r="BA7347" s="77">
        <v>-2</v>
      </c>
    </row>
    <row r="7348" spans="3:53" x14ac:dyDescent="0.25">
      <c r="C7348" s="77" t="s">
        <v>816</v>
      </c>
      <c r="D7348" s="77" t="s">
        <v>581</v>
      </c>
      <c r="E7348" s="77">
        <v>94.36</v>
      </c>
      <c r="F7348" s="77">
        <v>9.17</v>
      </c>
      <c r="G7348" s="77">
        <v>8.1300000000000008</v>
      </c>
      <c r="H7348" s="77">
        <v>5390</v>
      </c>
      <c r="I7348" s="77">
        <v>21.425000000000001</v>
      </c>
      <c r="J7348" s="77" t="s">
        <v>74</v>
      </c>
      <c r="K7348" s="77">
        <v>62.44</v>
      </c>
      <c r="L7348" s="77">
        <v>93.943600000000004</v>
      </c>
      <c r="M7348" s="77">
        <v>0.13987115673659439</v>
      </c>
      <c r="N7348" s="77">
        <v>93.638610869565227</v>
      </c>
      <c r="O7348" s="77">
        <v>0.46603545949933872</v>
      </c>
      <c r="P7348" s="77">
        <v>710698</v>
      </c>
      <c r="Q7348" s="77">
        <v>815850</v>
      </c>
      <c r="R7348" s="77">
        <v>0.87</v>
      </c>
      <c r="S7348" s="77">
        <v>33.043999999999997</v>
      </c>
      <c r="T7348" s="77">
        <v>8.8240000000000016</v>
      </c>
      <c r="U7348" s="77">
        <v>18.9892</v>
      </c>
      <c r="V7348" s="77">
        <v>2.4872166380406968</v>
      </c>
      <c r="AC7348" s="77">
        <v>94.597700000000003</v>
      </c>
      <c r="AD7348" s="77">
        <v>91.24</v>
      </c>
      <c r="AH7348" s="77">
        <f>IF(AND(M7348&lt;Variables!$G$6,M7348&gt;Variables!$G$5),0,1)</f>
        <v>1</v>
      </c>
      <c r="AI7348" s="77">
        <f t="shared" si="232"/>
        <v>0</v>
      </c>
      <c r="AJ7348" s="77">
        <f>IF(I7348&gt;Variables!$G$7,0,1)</f>
        <v>1</v>
      </c>
      <c r="AK7348" s="77">
        <f>IF(F7348&gt;Variables!$G$8,0,1)</f>
        <v>0</v>
      </c>
      <c r="AL7348" s="77">
        <f>IF(G7348&gt;Variables!$G$9,0,1)</f>
        <v>1</v>
      </c>
      <c r="AM7348" s="77">
        <f>IF(AND(K7348&gt;Variables!$G$10,K7348&lt;Variables!$G$11),0,1)</f>
        <v>0</v>
      </c>
      <c r="AN7348" s="77">
        <f>IF(H7348&lt;Variables!$G$13,1,0)</f>
        <v>0</v>
      </c>
      <c r="AO7348" s="77">
        <f>IF(R7348&lt;Variables!$G$12,0,1)</f>
        <v>0</v>
      </c>
      <c r="AP7348" s="78">
        <f t="shared" si="233"/>
        <v>0</v>
      </c>
      <c r="AQ7348" s="77">
        <f>IF(V7348&lt;Variables!$G$15,1,0)</f>
        <v>1</v>
      </c>
      <c r="AR7348" s="77">
        <v>0</v>
      </c>
      <c r="AS7348" s="77">
        <v>0</v>
      </c>
      <c r="AT7348" s="77">
        <v>1</v>
      </c>
      <c r="AU7348" s="77">
        <v>0</v>
      </c>
      <c r="BA7348" s="77">
        <v>-2.15</v>
      </c>
    </row>
    <row r="7349" spans="3:53" x14ac:dyDescent="0.25">
      <c r="C7349" s="77" t="s">
        <v>816</v>
      </c>
      <c r="D7349" s="77" t="s">
        <v>590</v>
      </c>
      <c r="E7349" s="77">
        <v>8.94</v>
      </c>
      <c r="F7349" s="77">
        <v>27.47</v>
      </c>
      <c r="G7349" s="77">
        <v>21.16</v>
      </c>
      <c r="H7349" s="77">
        <v>298.47000000000003</v>
      </c>
      <c r="I7349" s="77">
        <v>-3.2349999999999999</v>
      </c>
      <c r="J7349" s="77" t="s">
        <v>74</v>
      </c>
      <c r="K7349" s="77">
        <v>49.54</v>
      </c>
      <c r="L7349" s="77">
        <v>9.0447600000000001</v>
      </c>
      <c r="M7349" s="77">
        <v>-1.545204073961064</v>
      </c>
      <c r="N7349" s="77">
        <v>8.6735019999999992</v>
      </c>
      <c r="O7349" s="77">
        <v>2.6690257291691428</v>
      </c>
      <c r="P7349" s="77">
        <v>2060000</v>
      </c>
      <c r="Q7349" s="77">
        <v>148250</v>
      </c>
      <c r="R7349" s="77">
        <v>13.9</v>
      </c>
      <c r="S7349" s="77">
        <v>33.043999999999997</v>
      </c>
      <c r="T7349" s="77">
        <v>8.8240000000000016</v>
      </c>
      <c r="U7349" s="77">
        <v>18.9892</v>
      </c>
      <c r="V7349" s="77">
        <v>2.400356933214812</v>
      </c>
      <c r="AC7349" s="77">
        <v>9.15</v>
      </c>
      <c r="AD7349" s="77">
        <v>7.48</v>
      </c>
      <c r="AH7349" s="77">
        <f>IF(AND(M7349&lt;Variables!$G$6,M7349&gt;Variables!$G$5),0,1)</f>
        <v>0</v>
      </c>
      <c r="AI7349" s="77">
        <f t="shared" si="232"/>
        <v>0</v>
      </c>
      <c r="AJ7349" s="77">
        <f>IF(I7349&gt;Variables!$G$7,0,1)</f>
        <v>1</v>
      </c>
      <c r="AK7349" s="77">
        <f>IF(F7349&gt;Variables!$G$8,0,1)</f>
        <v>0</v>
      </c>
      <c r="AL7349" s="77">
        <f>IF(G7349&gt;Variables!$G$9,0,1)</f>
        <v>0</v>
      </c>
      <c r="AM7349" s="77">
        <f>IF(AND(K7349&gt;Variables!$G$10,K7349&lt;Variables!$G$11),0,1)</f>
        <v>1</v>
      </c>
      <c r="AN7349" s="77">
        <f>IF(H7349&lt;Variables!$G$13,1,0)</f>
        <v>1</v>
      </c>
      <c r="AO7349" s="77">
        <f>IF(R7349&lt;Variables!$G$12,0,1)</f>
        <v>1</v>
      </c>
      <c r="AP7349" s="78">
        <f t="shared" si="233"/>
        <v>0</v>
      </c>
      <c r="AQ7349" s="77">
        <f>IF(V7349&lt;Variables!$G$15,1,0)</f>
        <v>1</v>
      </c>
      <c r="AR7349" s="77">
        <v>0</v>
      </c>
      <c r="AS7349" s="77">
        <v>0</v>
      </c>
      <c r="AT7349" s="77">
        <v>1</v>
      </c>
      <c r="AU7349" s="77">
        <v>0</v>
      </c>
      <c r="BA7349" s="77">
        <v>-2.25</v>
      </c>
    </row>
    <row r="7350" spans="3:53" x14ac:dyDescent="0.25">
      <c r="C7350" s="77" t="s">
        <v>816</v>
      </c>
      <c r="D7350" s="77" t="s">
        <v>201</v>
      </c>
      <c r="E7350" s="77">
        <v>48.84</v>
      </c>
      <c r="F7350" s="77">
        <v>8.14</v>
      </c>
      <c r="G7350" s="77">
        <v>5.89</v>
      </c>
      <c r="H7350" s="77">
        <v>-99999</v>
      </c>
      <c r="I7350" s="77">
        <v>14162.629000000001</v>
      </c>
      <c r="J7350" s="77" t="s">
        <v>75</v>
      </c>
      <c r="K7350" s="77">
        <v>57.08</v>
      </c>
      <c r="L7350" s="77">
        <v>48.611315789473693</v>
      </c>
      <c r="M7350" s="77">
        <v>0.26472068989784792</v>
      </c>
      <c r="N7350" s="77">
        <v>48.228293478260859</v>
      </c>
      <c r="O7350" s="77">
        <v>1.0610089738501669</v>
      </c>
      <c r="P7350" s="77">
        <v>683953</v>
      </c>
      <c r="Q7350" s="77">
        <v>1980000</v>
      </c>
      <c r="R7350" s="77">
        <v>0.35</v>
      </c>
      <c r="S7350" s="77">
        <v>33.043999999999997</v>
      </c>
      <c r="T7350" s="77">
        <v>8.8240000000000016</v>
      </c>
      <c r="U7350" s="77">
        <v>18.9892</v>
      </c>
      <c r="V7350" s="77">
        <v>2.4280533075274868</v>
      </c>
      <c r="AC7350" s="77">
        <v>48.74</v>
      </c>
      <c r="AD7350" s="77">
        <v>45.51</v>
      </c>
      <c r="AH7350" s="77">
        <f>IF(AND(M7350&lt;Variables!$G$6,M7350&gt;Variables!$G$5),0,1)</f>
        <v>1</v>
      </c>
      <c r="AI7350" s="77">
        <f t="shared" si="232"/>
        <v>0</v>
      </c>
      <c r="AJ7350" s="77">
        <f>IF(I7350&gt;Variables!$G$7,0,1)</f>
        <v>0</v>
      </c>
      <c r="AK7350" s="77">
        <f>IF(F7350&gt;Variables!$G$8,0,1)</f>
        <v>1</v>
      </c>
      <c r="AL7350" s="77">
        <f>IF(G7350&gt;Variables!$G$9,0,1)</f>
        <v>1</v>
      </c>
      <c r="AM7350" s="77">
        <f>IF(AND(K7350&gt;Variables!$G$10,K7350&lt;Variables!$G$11),0,1)</f>
        <v>1</v>
      </c>
      <c r="AN7350" s="77">
        <f>IF(H7350&lt;Variables!$G$13,1,0)</f>
        <v>1</v>
      </c>
      <c r="AO7350" s="77">
        <f>IF(R7350&lt;Variables!$G$12,0,1)</f>
        <v>0</v>
      </c>
      <c r="AP7350" s="78">
        <f t="shared" si="233"/>
        <v>1</v>
      </c>
      <c r="AQ7350" s="77">
        <f>IF(V7350&lt;Variables!$G$15,1,0)</f>
        <v>1</v>
      </c>
      <c r="AR7350" s="77">
        <v>0</v>
      </c>
      <c r="AS7350" s="77">
        <v>0</v>
      </c>
      <c r="AT7350" s="77">
        <v>1</v>
      </c>
      <c r="AU7350" s="77">
        <v>0</v>
      </c>
      <c r="BA7350" s="77">
        <v>-2.25</v>
      </c>
    </row>
    <row r="7351" spans="3:53" x14ac:dyDescent="0.25">
      <c r="C7351" s="77" t="s">
        <v>816</v>
      </c>
      <c r="D7351" s="77" t="s">
        <v>577</v>
      </c>
      <c r="E7351" s="77">
        <v>43.76</v>
      </c>
      <c r="F7351" s="77">
        <v>8.9700000000000006</v>
      </c>
      <c r="G7351" s="77">
        <v>8</v>
      </c>
      <c r="H7351" s="77">
        <v>5240</v>
      </c>
      <c r="I7351" s="77">
        <v>-12.702</v>
      </c>
      <c r="J7351" s="77" t="s">
        <v>75</v>
      </c>
      <c r="K7351" s="77">
        <v>65.099999999999994</v>
      </c>
      <c r="L7351" s="77">
        <v>43.471539999999997</v>
      </c>
      <c r="M7351" s="77">
        <v>0.36451434662771359</v>
      </c>
      <c r="N7351" s="77">
        <v>43.253374418604658</v>
      </c>
      <c r="O7351" s="77">
        <v>0.87074265640034387</v>
      </c>
      <c r="P7351" s="77">
        <v>213546</v>
      </c>
      <c r="Q7351" s="77">
        <v>549321</v>
      </c>
      <c r="R7351" s="77">
        <v>0.39</v>
      </c>
      <c r="S7351" s="77">
        <v>33.043999999999997</v>
      </c>
      <c r="T7351" s="77">
        <v>8.8240000000000016</v>
      </c>
      <c r="U7351" s="77">
        <v>18.9892</v>
      </c>
      <c r="V7351" s="77">
        <v>2.4980625937484611</v>
      </c>
      <c r="AC7351" s="77">
        <v>43.64</v>
      </c>
      <c r="AD7351" s="77">
        <v>42.44</v>
      </c>
      <c r="AH7351" s="77">
        <f>IF(AND(M7351&lt;Variables!$G$6,M7351&gt;Variables!$G$5),0,1)</f>
        <v>1</v>
      </c>
      <c r="AI7351" s="77">
        <f t="shared" si="232"/>
        <v>0</v>
      </c>
      <c r="AJ7351" s="77">
        <f>IF(I7351&gt;Variables!$G$7,0,1)</f>
        <v>1</v>
      </c>
      <c r="AK7351" s="77">
        <f>IF(F7351&gt;Variables!$G$8,0,1)</f>
        <v>1</v>
      </c>
      <c r="AL7351" s="77">
        <f>IF(G7351&gt;Variables!$G$9,0,1)</f>
        <v>1</v>
      </c>
      <c r="AM7351" s="77">
        <f>IF(AND(K7351&gt;Variables!$G$10,K7351&lt;Variables!$G$11),0,1)</f>
        <v>0</v>
      </c>
      <c r="AN7351" s="77">
        <f>IF(H7351&lt;Variables!$G$13,1,0)</f>
        <v>0</v>
      </c>
      <c r="AO7351" s="77">
        <f>IF(R7351&lt;Variables!$G$12,0,1)</f>
        <v>0</v>
      </c>
      <c r="AP7351" s="78">
        <f t="shared" si="233"/>
        <v>1</v>
      </c>
      <c r="AQ7351" s="77">
        <f>IF(V7351&lt;Variables!$G$15,1,0)</f>
        <v>1</v>
      </c>
      <c r="AR7351" s="77">
        <v>0</v>
      </c>
      <c r="AS7351" s="77">
        <v>0</v>
      </c>
      <c r="AT7351" s="77">
        <v>1</v>
      </c>
      <c r="AU7351" s="77">
        <v>0</v>
      </c>
      <c r="BA7351" s="77">
        <v>-1.68</v>
      </c>
    </row>
    <row r="7352" spans="3:53" x14ac:dyDescent="0.25">
      <c r="C7352" s="77" t="s">
        <v>816</v>
      </c>
      <c r="D7352" s="77" t="s">
        <v>172</v>
      </c>
      <c r="E7352" s="77">
        <v>61.18</v>
      </c>
      <c r="F7352" s="77">
        <v>10.95</v>
      </c>
      <c r="G7352" s="77">
        <v>10.89</v>
      </c>
      <c r="H7352" s="77">
        <v>7650</v>
      </c>
      <c r="I7352" s="77">
        <v>152078.05499999999</v>
      </c>
      <c r="J7352" s="77" t="s">
        <v>75</v>
      </c>
      <c r="K7352" s="77">
        <v>36.380000000000003</v>
      </c>
      <c r="L7352" s="77">
        <v>61.80526315789475</v>
      </c>
      <c r="M7352" s="77">
        <v>-0.96312696925830099</v>
      </c>
      <c r="N7352" s="77">
        <v>61.908836734693892</v>
      </c>
      <c r="O7352" s="77">
        <v>-1.1288158065199989</v>
      </c>
      <c r="P7352" s="77">
        <v>690177</v>
      </c>
      <c r="Q7352" s="77">
        <v>1206000</v>
      </c>
      <c r="R7352" s="77">
        <v>0.56999999999999995</v>
      </c>
      <c r="S7352" s="77">
        <v>33.043999999999997</v>
      </c>
      <c r="T7352" s="77">
        <v>8.8240000000000016</v>
      </c>
      <c r="U7352" s="77">
        <v>18.9892</v>
      </c>
      <c r="V7352" s="77">
        <v>2.2130539256408071</v>
      </c>
      <c r="AC7352" s="77">
        <v>61.83</v>
      </c>
      <c r="AD7352" s="77">
        <v>56.06</v>
      </c>
      <c r="AH7352" s="77">
        <f>IF(AND(M7352&lt;Variables!$G$6,M7352&gt;Variables!$G$5),0,1)</f>
        <v>1</v>
      </c>
      <c r="AI7352" s="77">
        <f t="shared" si="232"/>
        <v>1</v>
      </c>
      <c r="AJ7352" s="77">
        <f>IF(I7352&gt;Variables!$G$7,0,1)</f>
        <v>0</v>
      </c>
      <c r="AK7352" s="77">
        <f>IF(F7352&gt;Variables!$G$8,0,1)</f>
        <v>0</v>
      </c>
      <c r="AL7352" s="77">
        <f>IF(G7352&gt;Variables!$G$9,0,1)</f>
        <v>0</v>
      </c>
      <c r="AM7352" s="77">
        <f>IF(AND(K7352&gt;Variables!$G$10,K7352&lt;Variables!$G$11),0,1)</f>
        <v>1</v>
      </c>
      <c r="AN7352" s="77">
        <f>IF(H7352&lt;Variables!$G$13,1,0)</f>
        <v>0</v>
      </c>
      <c r="AO7352" s="77">
        <f>IF(R7352&lt;Variables!$G$12,0,1)</f>
        <v>0</v>
      </c>
      <c r="AP7352" s="78">
        <f t="shared" si="233"/>
        <v>1</v>
      </c>
      <c r="AQ7352" s="77">
        <f>IF(V7352&lt;Variables!$G$15,1,0)</f>
        <v>1</v>
      </c>
      <c r="AR7352" s="77">
        <v>0</v>
      </c>
      <c r="AS7352" s="77">
        <v>0</v>
      </c>
      <c r="AT7352" s="77">
        <v>1</v>
      </c>
      <c r="AU7352" s="77">
        <v>0</v>
      </c>
      <c r="BA7352" s="77">
        <v>-1.71</v>
      </c>
    </row>
    <row r="7353" spans="3:53" x14ac:dyDescent="0.25">
      <c r="C7353" s="77" t="s">
        <v>816</v>
      </c>
      <c r="D7353" s="77" t="s">
        <v>567</v>
      </c>
      <c r="E7353" s="77">
        <v>14.73</v>
      </c>
      <c r="F7353" s="77">
        <v>9.9700000000000006</v>
      </c>
      <c r="G7353" s="77">
        <v>7.86</v>
      </c>
      <c r="H7353" s="77">
        <v>27750</v>
      </c>
      <c r="I7353" s="77">
        <v>2.2149999999999999</v>
      </c>
      <c r="J7353" s="77" t="s">
        <v>74</v>
      </c>
      <c r="K7353" s="77">
        <v>64.489999999999995</v>
      </c>
      <c r="L7353" s="77">
        <v>14.633538888888889</v>
      </c>
      <c r="M7353" s="77">
        <v>0.31749743834276112</v>
      </c>
      <c r="N7353" s="77">
        <v>14.59460625</v>
      </c>
      <c r="O7353" s="77">
        <v>0.58510485680283231</v>
      </c>
      <c r="P7353" s="77">
        <v>1114000</v>
      </c>
      <c r="Q7353" s="77">
        <v>973560</v>
      </c>
      <c r="R7353" s="77">
        <v>1.1399999999999999</v>
      </c>
      <c r="S7353" s="77">
        <v>33.043999999999997</v>
      </c>
      <c r="T7353" s="77">
        <v>8.8240000000000016</v>
      </c>
      <c r="U7353" s="77">
        <v>18.9892</v>
      </c>
      <c r="V7353" s="77">
        <v>2.495575113201066</v>
      </c>
      <c r="AC7353" s="77">
        <v>14.795</v>
      </c>
      <c r="AD7353" s="77">
        <v>14.52</v>
      </c>
      <c r="AH7353" s="77">
        <f>IF(AND(M7353&lt;Variables!$G$6,M7353&gt;Variables!$G$5),0,1)</f>
        <v>1</v>
      </c>
      <c r="AI7353" s="77">
        <f t="shared" si="232"/>
        <v>0</v>
      </c>
      <c r="AJ7353" s="77">
        <f>IF(I7353&gt;Variables!$G$7,0,1)</f>
        <v>1</v>
      </c>
      <c r="AK7353" s="77">
        <f>IF(F7353&gt;Variables!$G$8,0,1)</f>
        <v>0</v>
      </c>
      <c r="AL7353" s="77">
        <f>IF(G7353&gt;Variables!$G$9,0,1)</f>
        <v>1</v>
      </c>
      <c r="AM7353" s="77">
        <f>IF(AND(K7353&gt;Variables!$G$10,K7353&lt;Variables!$G$11),0,1)</f>
        <v>0</v>
      </c>
      <c r="AN7353" s="77">
        <f>IF(H7353&lt;Variables!$G$13,1,0)</f>
        <v>0</v>
      </c>
      <c r="AO7353" s="77">
        <f>IF(R7353&lt;Variables!$G$12,0,1)</f>
        <v>0</v>
      </c>
      <c r="AP7353" s="78">
        <f t="shared" si="233"/>
        <v>0</v>
      </c>
      <c r="AQ7353" s="77">
        <f>IF(V7353&lt;Variables!$G$15,1,0)</f>
        <v>1</v>
      </c>
      <c r="AR7353" s="77">
        <v>0</v>
      </c>
      <c r="AS7353" s="77">
        <v>0</v>
      </c>
      <c r="AT7353" s="77">
        <v>0</v>
      </c>
      <c r="AU7353" s="77">
        <v>1</v>
      </c>
      <c r="BA7353" s="77">
        <v>-0.56999999999999995</v>
      </c>
    </row>
    <row r="7354" spans="3:53" x14ac:dyDescent="0.25">
      <c r="C7354" s="77" t="s">
        <v>816</v>
      </c>
      <c r="D7354" s="77" t="s">
        <v>578</v>
      </c>
      <c r="E7354" s="77">
        <v>6.1</v>
      </c>
      <c r="F7354" s="77">
        <v>48.17</v>
      </c>
      <c r="G7354" s="77">
        <v>42.26</v>
      </c>
      <c r="H7354" s="77">
        <v>42.92</v>
      </c>
      <c r="I7354" s="77">
        <v>202.99299999999999</v>
      </c>
      <c r="J7354" s="77" t="s">
        <v>75</v>
      </c>
      <c r="K7354" s="77">
        <v>35.090000000000003</v>
      </c>
      <c r="L7354" s="77">
        <v>6.2479500000000012</v>
      </c>
      <c r="M7354" s="77">
        <v>-2.5280291935755139</v>
      </c>
      <c r="N7354" s="77">
        <v>6.5222020000000001</v>
      </c>
      <c r="O7354" s="77">
        <v>-6.6266270195250039</v>
      </c>
      <c r="P7354" s="77">
        <v>50360000</v>
      </c>
      <c r="Q7354" s="77">
        <v>2020000</v>
      </c>
      <c r="R7354" s="77">
        <v>24.93</v>
      </c>
      <c r="S7354" s="77">
        <v>33.043999999999997</v>
      </c>
      <c r="T7354" s="77">
        <v>8.8240000000000016</v>
      </c>
      <c r="U7354" s="77">
        <v>18.9892</v>
      </c>
      <c r="V7354" s="77">
        <v>2.169404019715266</v>
      </c>
      <c r="AC7354" s="77">
        <v>6.63</v>
      </c>
      <c r="AD7354" s="77">
        <v>5.29</v>
      </c>
      <c r="AH7354" s="77">
        <f>IF(AND(M7354&lt;Variables!$G$6,M7354&gt;Variables!$G$5),0,1)</f>
        <v>0</v>
      </c>
      <c r="AI7354" s="77">
        <f t="shared" si="232"/>
        <v>1</v>
      </c>
      <c r="AJ7354" s="77">
        <f>IF(I7354&gt;Variables!$G$7,0,1)</f>
        <v>0</v>
      </c>
      <c r="AK7354" s="77">
        <f>IF(F7354&gt;Variables!$G$8,0,1)</f>
        <v>0</v>
      </c>
      <c r="AL7354" s="77">
        <f>IF(G7354&gt;Variables!$G$9,0,1)</f>
        <v>0</v>
      </c>
      <c r="AM7354" s="77">
        <f>IF(AND(K7354&gt;Variables!$G$10,K7354&lt;Variables!$G$11),0,1)</f>
        <v>1</v>
      </c>
      <c r="AN7354" s="77">
        <f>IF(H7354&lt;Variables!$G$13,1,0)</f>
        <v>1</v>
      </c>
      <c r="AO7354" s="77">
        <f>IF(R7354&lt;Variables!$G$12,0,1)</f>
        <v>1</v>
      </c>
      <c r="AP7354" s="78">
        <f t="shared" si="233"/>
        <v>1</v>
      </c>
      <c r="AQ7354" s="77">
        <f>IF(V7354&lt;Variables!$G$15,1,0)</f>
        <v>1</v>
      </c>
      <c r="AR7354" s="77">
        <v>1</v>
      </c>
      <c r="AS7354" s="77">
        <v>0</v>
      </c>
      <c r="AT7354" s="77">
        <v>0</v>
      </c>
      <c r="AU7354" s="77">
        <v>0</v>
      </c>
      <c r="BA7354" s="77">
        <v>2</v>
      </c>
    </row>
    <row r="7355" spans="3:53" x14ac:dyDescent="0.25">
      <c r="C7355" s="77" t="s">
        <v>816</v>
      </c>
      <c r="D7355" s="77" t="s">
        <v>552</v>
      </c>
      <c r="E7355" s="77">
        <v>77.55</v>
      </c>
      <c r="F7355" s="77">
        <v>18.34</v>
      </c>
      <c r="G7355" s="77">
        <v>16.79</v>
      </c>
      <c r="H7355" s="77">
        <v>31750</v>
      </c>
      <c r="I7355" s="77">
        <v>-10.077</v>
      </c>
      <c r="J7355" s="77" t="s">
        <v>75</v>
      </c>
      <c r="K7355" s="77">
        <v>58.51</v>
      </c>
      <c r="L7355" s="77">
        <v>77.205119999999994</v>
      </c>
      <c r="M7355" s="77">
        <v>0.18765594820654449</v>
      </c>
      <c r="N7355" s="77">
        <v>76.708429999999993</v>
      </c>
      <c r="O7355" s="77">
        <v>0.836374828685715</v>
      </c>
      <c r="P7355" s="77">
        <v>18570000</v>
      </c>
      <c r="Q7355" s="77">
        <v>9511000</v>
      </c>
      <c r="R7355" s="77">
        <v>1.95</v>
      </c>
      <c r="S7355" s="77">
        <v>33.043999999999997</v>
      </c>
      <c r="T7355" s="77">
        <v>8.8240000000000016</v>
      </c>
      <c r="U7355" s="77">
        <v>18.9892</v>
      </c>
      <c r="V7355" s="77">
        <v>2.4456725476262711</v>
      </c>
      <c r="AC7355" s="77">
        <v>77.97</v>
      </c>
      <c r="AD7355" s="77">
        <v>73.31</v>
      </c>
      <c r="AH7355" s="77">
        <f>IF(AND(M7355&lt;Variables!$G$6,M7355&gt;Variables!$G$5),0,1)</f>
        <v>1</v>
      </c>
      <c r="AI7355" s="77">
        <f t="shared" si="232"/>
        <v>0</v>
      </c>
      <c r="AJ7355" s="77">
        <f>IF(I7355&gt;Variables!$G$7,0,1)</f>
        <v>1</v>
      </c>
      <c r="AK7355" s="77">
        <f>IF(F7355&gt;Variables!$G$8,0,1)</f>
        <v>0</v>
      </c>
      <c r="AL7355" s="77">
        <f>IF(G7355&gt;Variables!$G$9,0,1)</f>
        <v>0</v>
      </c>
      <c r="AM7355" s="77">
        <f>IF(AND(K7355&gt;Variables!$G$10,K7355&lt;Variables!$G$11),0,1)</f>
        <v>1</v>
      </c>
      <c r="AN7355" s="77">
        <f>IF(H7355&lt;Variables!$G$13,1,0)</f>
        <v>0</v>
      </c>
      <c r="AO7355" s="77">
        <f>IF(R7355&lt;Variables!$G$12,0,1)</f>
        <v>0</v>
      </c>
      <c r="AP7355" s="78">
        <f t="shared" si="233"/>
        <v>1</v>
      </c>
      <c r="AQ7355" s="77">
        <f>IF(V7355&lt;Variables!$G$15,1,0)</f>
        <v>1</v>
      </c>
      <c r="AR7355" s="77">
        <v>0</v>
      </c>
      <c r="AS7355" s="77">
        <v>0</v>
      </c>
      <c r="AT7355" s="77">
        <v>1</v>
      </c>
      <c r="AU7355" s="77">
        <v>0</v>
      </c>
      <c r="BA7355" s="77">
        <v>-1.1100000000000001</v>
      </c>
    </row>
    <row r="7356" spans="3:53" x14ac:dyDescent="0.25">
      <c r="C7356" s="77" t="s">
        <v>816</v>
      </c>
      <c r="D7356" s="77" t="s">
        <v>818</v>
      </c>
      <c r="E7356" s="77">
        <v>19.5</v>
      </c>
      <c r="F7356" s="77">
        <v>8.0399999999999991</v>
      </c>
      <c r="G7356" s="77">
        <v>6.63</v>
      </c>
      <c r="H7356" s="77">
        <v>12930</v>
      </c>
      <c r="I7356" s="77">
        <v>-68.832999999999998</v>
      </c>
      <c r="J7356" s="77" t="s">
        <v>74</v>
      </c>
      <c r="K7356" s="77">
        <v>58.74</v>
      </c>
      <c r="L7356" s="77">
        <v>19.41367</v>
      </c>
      <c r="M7356" s="77">
        <v>0.29015636919759458</v>
      </c>
      <c r="N7356" s="77">
        <v>19.265338</v>
      </c>
      <c r="O7356" s="77">
        <v>1.062332776097668</v>
      </c>
      <c r="P7356" s="77">
        <v>9153000</v>
      </c>
      <c r="Q7356" s="77">
        <v>18915000</v>
      </c>
      <c r="R7356" s="77">
        <v>0.48</v>
      </c>
      <c r="S7356" s="77">
        <v>33.043999999999997</v>
      </c>
      <c r="T7356" s="77">
        <v>8.8240000000000016</v>
      </c>
      <c r="U7356" s="77">
        <v>18.9892</v>
      </c>
      <c r="V7356" s="77">
        <v>2.4426784626671818</v>
      </c>
      <c r="AC7356" s="77">
        <v>19.940000000000001</v>
      </c>
      <c r="AD7356" s="77">
        <v>19.350000000000001</v>
      </c>
      <c r="AH7356" s="77">
        <f>IF(AND(M7356&lt;Variables!$G$6,M7356&gt;Variables!$G$5),0,1)</f>
        <v>1</v>
      </c>
      <c r="AI7356" s="77">
        <f t="shared" si="232"/>
        <v>0</v>
      </c>
      <c r="AJ7356" s="77">
        <f>IF(I7356&gt;Variables!$G$7,0,1)</f>
        <v>1</v>
      </c>
      <c r="AK7356" s="77">
        <f>IF(F7356&gt;Variables!$G$8,0,1)</f>
        <v>1</v>
      </c>
      <c r="AL7356" s="77">
        <f>IF(G7356&gt;Variables!$G$9,0,1)</f>
        <v>1</v>
      </c>
      <c r="AM7356" s="77">
        <f>IF(AND(K7356&gt;Variables!$G$10,K7356&lt;Variables!$G$11),0,1)</f>
        <v>1</v>
      </c>
      <c r="AN7356" s="77">
        <f>IF(H7356&lt;Variables!$G$13,1,0)</f>
        <v>0</v>
      </c>
      <c r="AO7356" s="77">
        <f>IF(R7356&lt;Variables!$G$12,0,1)</f>
        <v>0</v>
      </c>
      <c r="AP7356" s="78">
        <f t="shared" si="233"/>
        <v>0</v>
      </c>
      <c r="AQ7356" s="77">
        <f>IF(V7356&lt;Variables!$G$15,1,0)</f>
        <v>1</v>
      </c>
      <c r="AR7356" s="77">
        <v>1</v>
      </c>
      <c r="AS7356" s="77">
        <v>0</v>
      </c>
      <c r="AT7356" s="77">
        <v>0</v>
      </c>
      <c r="AU7356" s="77">
        <v>0</v>
      </c>
      <c r="BA7356" s="77">
        <v>1.32</v>
      </c>
    </row>
    <row r="7357" spans="3:53" x14ac:dyDescent="0.25">
      <c r="C7357" s="77" t="s">
        <v>816</v>
      </c>
      <c r="D7357" s="77" t="s">
        <v>555</v>
      </c>
      <c r="E7357" s="77">
        <v>24.52</v>
      </c>
      <c r="F7357" s="77">
        <v>20.059999999999999</v>
      </c>
      <c r="G7357" s="77">
        <v>17.73</v>
      </c>
      <c r="H7357" s="77">
        <v>2850</v>
      </c>
      <c r="I7357" s="77">
        <v>269.09300000000002</v>
      </c>
      <c r="J7357" s="77" t="s">
        <v>74</v>
      </c>
      <c r="K7357" s="77">
        <v>54.23</v>
      </c>
      <c r="L7357" s="77">
        <v>24.177168421052631</v>
      </c>
      <c r="M7357" s="77">
        <v>0.31034063890638491</v>
      </c>
      <c r="N7357" s="77">
        <v>24.13044081632653</v>
      </c>
      <c r="O7357" s="77">
        <v>0.5045874818461118</v>
      </c>
      <c r="P7357" s="77">
        <v>1565000</v>
      </c>
      <c r="Q7357" s="77">
        <v>497157</v>
      </c>
      <c r="R7357" s="77">
        <v>3.15</v>
      </c>
      <c r="S7357" s="77">
        <v>33.043999999999997</v>
      </c>
      <c r="T7357" s="77">
        <v>8.8240000000000016</v>
      </c>
      <c r="U7357" s="77">
        <v>18.9892</v>
      </c>
      <c r="V7357" s="77">
        <v>2.398962747661801</v>
      </c>
      <c r="AC7357" s="77">
        <v>26.31</v>
      </c>
      <c r="AD7357" s="77">
        <v>21.94</v>
      </c>
      <c r="AH7357" s="77">
        <f>IF(AND(M7357&lt;Variables!$G$6,M7357&gt;Variables!$G$5),0,1)</f>
        <v>1</v>
      </c>
      <c r="AI7357" s="77">
        <f t="shared" si="232"/>
        <v>0</v>
      </c>
      <c r="AJ7357" s="77">
        <f>IF(I7357&gt;Variables!$G$7,0,1)</f>
        <v>0</v>
      </c>
      <c r="AK7357" s="77">
        <f>IF(F7357&gt;Variables!$G$8,0,1)</f>
        <v>0</v>
      </c>
      <c r="AL7357" s="77">
        <f>IF(G7357&gt;Variables!$G$9,0,1)</f>
        <v>0</v>
      </c>
      <c r="AM7357" s="77">
        <f>IF(AND(K7357&gt;Variables!$G$10,K7357&lt;Variables!$G$11),0,1)</f>
        <v>1</v>
      </c>
      <c r="AN7357" s="77">
        <f>IF(H7357&lt;Variables!$G$13,1,0)</f>
        <v>0</v>
      </c>
      <c r="AO7357" s="77">
        <f>IF(R7357&lt;Variables!$G$12,0,1)</f>
        <v>1</v>
      </c>
      <c r="AP7357" s="78">
        <f t="shared" si="233"/>
        <v>0</v>
      </c>
      <c r="AQ7357" s="77">
        <f>IF(V7357&lt;Variables!$G$15,1,0)</f>
        <v>1</v>
      </c>
      <c r="AR7357" s="77">
        <v>1</v>
      </c>
      <c r="AS7357" s="77">
        <v>0</v>
      </c>
      <c r="AT7357" s="77">
        <v>0</v>
      </c>
      <c r="AU7357" s="77">
        <v>0</v>
      </c>
      <c r="BA7357" s="77">
        <v>2</v>
      </c>
    </row>
    <row r="7358" spans="3:53" x14ac:dyDescent="0.25">
      <c r="C7358" s="77" t="s">
        <v>816</v>
      </c>
      <c r="D7358" s="77" t="s">
        <v>562</v>
      </c>
      <c r="E7358" s="77">
        <v>43.14</v>
      </c>
      <c r="F7358" s="77">
        <v>10.96</v>
      </c>
      <c r="G7358" s="77">
        <v>10.14</v>
      </c>
      <c r="H7358" s="77">
        <v>2400</v>
      </c>
      <c r="I7358" s="77">
        <v>32.075000000000003</v>
      </c>
      <c r="J7358" s="77" t="s">
        <v>74</v>
      </c>
      <c r="K7358" s="77">
        <v>37.229999999999997</v>
      </c>
      <c r="L7358" s="77">
        <v>43.143152631578943</v>
      </c>
      <c r="M7358" s="77">
        <v>-0.30862981367171249</v>
      </c>
      <c r="N7358" s="77">
        <v>43.153777777777783</v>
      </c>
      <c r="O7358" s="77">
        <v>-0.33317541402323581</v>
      </c>
      <c r="P7358" s="77">
        <v>700130</v>
      </c>
      <c r="Q7358" s="77">
        <v>665245</v>
      </c>
      <c r="R7358" s="77">
        <v>1.05</v>
      </c>
      <c r="S7358" s="77">
        <v>33.043999999999997</v>
      </c>
      <c r="T7358" s="77">
        <v>8.8240000000000016</v>
      </c>
      <c r="U7358" s="77">
        <v>18.9892</v>
      </c>
      <c r="V7358" s="77">
        <v>2.231344981698407</v>
      </c>
      <c r="AC7358" s="77">
        <v>43.94</v>
      </c>
      <c r="AD7358" s="77">
        <v>42.6</v>
      </c>
      <c r="AH7358" s="77">
        <f>IF(AND(M7358&lt;Variables!$G$6,M7358&gt;Variables!$G$5),0,1)</f>
        <v>1</v>
      </c>
      <c r="AI7358" s="77">
        <f t="shared" si="232"/>
        <v>1</v>
      </c>
      <c r="AJ7358" s="77">
        <f>IF(I7358&gt;Variables!$G$7,0,1)</f>
        <v>1</v>
      </c>
      <c r="AK7358" s="77">
        <f>IF(F7358&gt;Variables!$G$8,0,1)</f>
        <v>0</v>
      </c>
      <c r="AL7358" s="77">
        <f>IF(G7358&gt;Variables!$G$9,0,1)</f>
        <v>1</v>
      </c>
      <c r="AM7358" s="77">
        <f>IF(AND(K7358&gt;Variables!$G$10,K7358&lt;Variables!$G$11),0,1)</f>
        <v>1</v>
      </c>
      <c r="AN7358" s="77">
        <f>IF(H7358&lt;Variables!$G$13,1,0)</f>
        <v>0</v>
      </c>
      <c r="AO7358" s="77">
        <f>IF(R7358&lt;Variables!$G$12,0,1)</f>
        <v>0</v>
      </c>
      <c r="AP7358" s="78">
        <f t="shared" si="233"/>
        <v>0</v>
      </c>
      <c r="AQ7358" s="77">
        <f>IF(V7358&lt;Variables!$G$15,1,0)</f>
        <v>1</v>
      </c>
      <c r="AR7358" s="77">
        <v>1</v>
      </c>
      <c r="AS7358" s="77">
        <v>0</v>
      </c>
      <c r="AT7358" s="77">
        <v>0</v>
      </c>
      <c r="AU7358" s="77">
        <v>0</v>
      </c>
      <c r="BA7358" s="77">
        <v>0.83</v>
      </c>
    </row>
    <row r="7359" spans="3:53" x14ac:dyDescent="0.25">
      <c r="C7359" s="77" t="s">
        <v>816</v>
      </c>
      <c r="D7359" s="77" t="s">
        <v>132</v>
      </c>
      <c r="E7359" s="77">
        <v>48.18</v>
      </c>
      <c r="F7359" s="77">
        <v>7.81</v>
      </c>
      <c r="G7359" s="77">
        <v>6.14</v>
      </c>
      <c r="H7359" s="77">
        <v>5190</v>
      </c>
      <c r="I7359" s="77">
        <v>977.41899999999998</v>
      </c>
      <c r="J7359" s="77" t="s">
        <v>74</v>
      </c>
      <c r="K7359" s="77">
        <v>45.54</v>
      </c>
      <c r="L7359" s="77">
        <v>48.132084999999996</v>
      </c>
      <c r="M7359" s="77">
        <v>-0.21209345076159161</v>
      </c>
      <c r="N7359" s="77">
        <v>48.055169999999997</v>
      </c>
      <c r="O7359" s="77">
        <v>-5.2377298842134358E-2</v>
      </c>
      <c r="P7359" s="77">
        <v>3041000</v>
      </c>
      <c r="Q7359" s="77">
        <v>1386000</v>
      </c>
      <c r="R7359" s="77">
        <v>2.19</v>
      </c>
      <c r="S7359" s="77">
        <v>33.043999999999997</v>
      </c>
      <c r="T7359" s="77">
        <v>8.8240000000000016</v>
      </c>
      <c r="U7359" s="77">
        <v>18.9892</v>
      </c>
      <c r="V7359" s="77">
        <v>2.3235769642691362</v>
      </c>
      <c r="AC7359" s="77">
        <v>48.089100000000002</v>
      </c>
      <c r="AD7359" s="77">
        <v>45.760100000000001</v>
      </c>
      <c r="AH7359" s="77">
        <f>IF(AND(M7359&lt;Variables!$G$6,M7359&gt;Variables!$G$5),0,1)</f>
        <v>1</v>
      </c>
      <c r="AI7359" s="77">
        <f t="shared" si="232"/>
        <v>0</v>
      </c>
      <c r="AJ7359" s="77">
        <f>IF(I7359&gt;Variables!$G$7,0,1)</f>
        <v>0</v>
      </c>
      <c r="AK7359" s="77">
        <f>IF(F7359&gt;Variables!$G$8,0,1)</f>
        <v>1</v>
      </c>
      <c r="AL7359" s="77">
        <f>IF(G7359&gt;Variables!$G$9,0,1)</f>
        <v>1</v>
      </c>
      <c r="AM7359" s="77">
        <f>IF(AND(K7359&gt;Variables!$G$10,K7359&lt;Variables!$G$11),0,1)</f>
        <v>1</v>
      </c>
      <c r="AN7359" s="77">
        <f>IF(H7359&lt;Variables!$G$13,1,0)</f>
        <v>0</v>
      </c>
      <c r="AO7359" s="77">
        <f>IF(R7359&lt;Variables!$G$12,0,1)</f>
        <v>0</v>
      </c>
      <c r="AP7359" s="78">
        <f t="shared" si="233"/>
        <v>0</v>
      </c>
      <c r="AQ7359" s="77">
        <f>IF(V7359&lt;Variables!$G$15,1,0)</f>
        <v>1</v>
      </c>
      <c r="AR7359" s="77">
        <v>0</v>
      </c>
      <c r="AS7359" s="77">
        <v>0</v>
      </c>
      <c r="AT7359" s="77">
        <v>1</v>
      </c>
      <c r="AU7359" s="77">
        <v>0</v>
      </c>
      <c r="BA7359" s="77">
        <v>-2.25</v>
      </c>
    </row>
    <row r="7360" spans="3:53" x14ac:dyDescent="0.25">
      <c r="C7360" s="77" t="s">
        <v>816</v>
      </c>
      <c r="D7360" s="77" t="s">
        <v>160</v>
      </c>
      <c r="E7360" s="77">
        <v>27.56</v>
      </c>
      <c r="F7360" s="77">
        <v>9.11</v>
      </c>
      <c r="G7360" s="77">
        <v>7.42</v>
      </c>
      <c r="H7360" s="77">
        <v>2950</v>
      </c>
      <c r="I7360" s="77">
        <v>-13.404</v>
      </c>
      <c r="J7360" s="77" t="s">
        <v>75</v>
      </c>
      <c r="K7360" s="77">
        <v>82.34</v>
      </c>
      <c r="L7360" s="77">
        <v>27.056494736842101</v>
      </c>
      <c r="M7360" s="77">
        <v>1.602222561992144</v>
      </c>
      <c r="N7360" s="77">
        <v>26.640446938775511</v>
      </c>
      <c r="O7360" s="77">
        <v>3.188959491471413</v>
      </c>
      <c r="P7360" s="77">
        <v>656015</v>
      </c>
      <c r="Q7360" s="77">
        <v>1568000</v>
      </c>
      <c r="R7360" s="77">
        <v>0.42</v>
      </c>
      <c r="S7360" s="77">
        <v>33.043999999999997</v>
      </c>
      <c r="T7360" s="77">
        <v>8.8240000000000016</v>
      </c>
      <c r="U7360" s="77">
        <v>18.9892</v>
      </c>
      <c r="V7360" s="77">
        <v>2.5107403587210659</v>
      </c>
      <c r="AC7360" s="77">
        <v>27.92</v>
      </c>
      <c r="AD7360" s="77">
        <v>24.12</v>
      </c>
      <c r="AH7360" s="77">
        <f>IF(AND(M7360&lt;Variables!$G$6,M7360&gt;Variables!$G$5),0,1)</f>
        <v>1</v>
      </c>
      <c r="AI7360" s="77">
        <f t="shared" si="232"/>
        <v>0</v>
      </c>
      <c r="AJ7360" s="77">
        <f>IF(I7360&gt;Variables!$G$7,0,1)</f>
        <v>1</v>
      </c>
      <c r="AK7360" s="77">
        <f>IF(F7360&gt;Variables!$G$8,0,1)</f>
        <v>0</v>
      </c>
      <c r="AL7360" s="77">
        <f>IF(G7360&gt;Variables!$G$9,0,1)</f>
        <v>1</v>
      </c>
      <c r="AM7360" s="77">
        <f>IF(AND(K7360&gt;Variables!$G$10,K7360&lt;Variables!$G$11),0,1)</f>
        <v>1</v>
      </c>
      <c r="AN7360" s="77">
        <f>IF(H7360&lt;Variables!$G$13,1,0)</f>
        <v>0</v>
      </c>
      <c r="AO7360" s="77">
        <f>IF(R7360&lt;Variables!$G$12,0,1)</f>
        <v>0</v>
      </c>
      <c r="AP7360" s="78">
        <f t="shared" si="233"/>
        <v>1</v>
      </c>
      <c r="AQ7360" s="77">
        <f>IF(V7360&lt;Variables!$G$15,1,0)</f>
        <v>1</v>
      </c>
      <c r="AR7360" s="77">
        <v>0</v>
      </c>
      <c r="AS7360" s="77">
        <v>0</v>
      </c>
      <c r="AT7360" s="77">
        <v>1</v>
      </c>
      <c r="AU7360" s="77">
        <v>0</v>
      </c>
      <c r="BA7360" s="77">
        <v>-2.25</v>
      </c>
    </row>
    <row r="7361" spans="3:53" x14ac:dyDescent="0.25">
      <c r="C7361" s="77" t="s">
        <v>819</v>
      </c>
      <c r="D7361" s="77" t="s">
        <v>588</v>
      </c>
      <c r="E7361" s="77">
        <v>13.03</v>
      </c>
      <c r="F7361" s="77">
        <v>45.11</v>
      </c>
      <c r="G7361" s="77">
        <v>-99999</v>
      </c>
      <c r="H7361" s="77">
        <v>-99999</v>
      </c>
      <c r="I7361" s="77">
        <v>-99999</v>
      </c>
      <c r="J7361" s="77" t="s">
        <v>75</v>
      </c>
      <c r="K7361" s="77">
        <v>-99999</v>
      </c>
      <c r="L7361" s="77">
        <v>13.063499999999999</v>
      </c>
      <c r="M7361" s="77">
        <v>-765583.98208749574</v>
      </c>
      <c r="N7361" s="77">
        <v>12.996238</v>
      </c>
      <c r="O7361" s="77">
        <v>-769545.7426833827</v>
      </c>
      <c r="P7361" s="77">
        <v>2080000</v>
      </c>
      <c r="S7361" s="77">
        <v>33.161999999999999</v>
      </c>
      <c r="T7361" s="77">
        <v>8.89</v>
      </c>
      <c r="U7361" s="77">
        <v>18.9756</v>
      </c>
      <c r="V7361" s="77">
        <v>-99999</v>
      </c>
      <c r="AC7361" s="77">
        <v>16.5212</v>
      </c>
      <c r="AD7361" s="77">
        <v>12.67</v>
      </c>
      <c r="AH7361" s="77">
        <f>IF(AND(M7361&lt;Variables!$G$6,M7361&gt;Variables!$G$5),0,1)</f>
        <v>1</v>
      </c>
      <c r="AI7361" s="77">
        <f t="shared" si="232"/>
        <v>0</v>
      </c>
      <c r="AJ7361" s="77">
        <f>IF(I7361&gt;Variables!$G$7,0,1)</f>
        <v>1</v>
      </c>
      <c r="AK7361" s="77">
        <f>IF(F7361&gt;Variables!$G$8,0,1)</f>
        <v>0</v>
      </c>
      <c r="AL7361" s="77">
        <f>IF(G7361&gt;Variables!$G$9,0,1)</f>
        <v>1</v>
      </c>
      <c r="AM7361" s="77">
        <f>IF(AND(K7361&gt;Variables!$G$10,K7361&lt;Variables!$G$11),0,1)</f>
        <v>1</v>
      </c>
      <c r="AN7361" s="77">
        <f>IF(H7361&lt;Variables!$G$13,1,0)</f>
        <v>1</v>
      </c>
      <c r="AO7361" s="77">
        <f>IF(R7361&lt;Variables!$G$12,0,1)</f>
        <v>0</v>
      </c>
      <c r="AP7361" s="78">
        <f t="shared" si="233"/>
        <v>1</v>
      </c>
      <c r="AQ7361" s="77">
        <f>IF(V7361&lt;Variables!$G$15,1,0)</f>
        <v>1</v>
      </c>
      <c r="AR7361" s="77">
        <v>0</v>
      </c>
      <c r="AS7361" s="77">
        <v>0</v>
      </c>
      <c r="AT7361" s="77">
        <v>1</v>
      </c>
      <c r="AU7361" s="77">
        <v>0</v>
      </c>
      <c r="BA7361" s="77">
        <v>-2.25</v>
      </c>
    </row>
    <row r="7362" spans="3:53" x14ac:dyDescent="0.25">
      <c r="C7362" s="77" t="s">
        <v>819</v>
      </c>
      <c r="D7362" s="77" t="s">
        <v>587</v>
      </c>
      <c r="E7362" s="77">
        <v>7.56</v>
      </c>
      <c r="F7362" s="77">
        <v>48.4</v>
      </c>
      <c r="G7362" s="77">
        <v>-99999</v>
      </c>
      <c r="H7362" s="77">
        <v>-99999</v>
      </c>
      <c r="I7362" s="77">
        <v>-99999</v>
      </c>
      <c r="J7362" s="77" t="s">
        <v>75</v>
      </c>
      <c r="K7362" s="77">
        <v>-99999</v>
      </c>
      <c r="L7362" s="77">
        <v>7.6361333333333334</v>
      </c>
      <c r="M7362" s="77">
        <v>-1309650.2086570859</v>
      </c>
      <c r="N7362" s="77">
        <v>7.7084914893617027</v>
      </c>
      <c r="O7362" s="77">
        <v>-1297357.707788951</v>
      </c>
      <c r="P7362" s="77">
        <v>4200000</v>
      </c>
      <c r="S7362" s="77">
        <v>33.161999999999999</v>
      </c>
      <c r="T7362" s="77">
        <v>8.89</v>
      </c>
      <c r="U7362" s="77">
        <v>18.9756</v>
      </c>
      <c r="V7362" s="77">
        <v>-99999</v>
      </c>
      <c r="AC7362" s="77">
        <v>8.24</v>
      </c>
      <c r="AD7362" s="77">
        <v>7</v>
      </c>
      <c r="AH7362" s="77">
        <f>IF(AND(M7362&lt;Variables!$G$6,M7362&gt;Variables!$G$5),0,1)</f>
        <v>1</v>
      </c>
      <c r="AI7362" s="77">
        <f t="shared" si="232"/>
        <v>1</v>
      </c>
      <c r="AJ7362" s="77">
        <f>IF(I7362&gt;Variables!$G$7,0,1)</f>
        <v>1</v>
      </c>
      <c r="AK7362" s="77">
        <f>IF(F7362&gt;Variables!$G$8,0,1)</f>
        <v>0</v>
      </c>
      <c r="AL7362" s="77">
        <f>IF(G7362&gt;Variables!$G$9,0,1)</f>
        <v>1</v>
      </c>
      <c r="AM7362" s="77">
        <f>IF(AND(K7362&gt;Variables!$G$10,K7362&lt;Variables!$G$11),0,1)</f>
        <v>1</v>
      </c>
      <c r="AN7362" s="77">
        <f>IF(H7362&lt;Variables!$G$13,1,0)</f>
        <v>1</v>
      </c>
      <c r="AO7362" s="77">
        <f>IF(R7362&lt;Variables!$G$12,0,1)</f>
        <v>0</v>
      </c>
      <c r="AP7362" s="78">
        <f t="shared" si="233"/>
        <v>1</v>
      </c>
      <c r="AQ7362" s="77">
        <f>IF(V7362&lt;Variables!$G$15,1,0)</f>
        <v>1</v>
      </c>
      <c r="AR7362" s="77">
        <v>0</v>
      </c>
      <c r="AS7362" s="77">
        <v>0</v>
      </c>
      <c r="AT7362" s="77">
        <v>1</v>
      </c>
      <c r="AU7362" s="77">
        <v>0</v>
      </c>
      <c r="BA7362" s="77">
        <v>-2.25</v>
      </c>
    </row>
    <row r="7363" spans="3:53" x14ac:dyDescent="0.25">
      <c r="C7363" s="77" t="s">
        <v>819</v>
      </c>
      <c r="D7363" s="77" t="s">
        <v>576</v>
      </c>
      <c r="E7363" s="77">
        <v>109.42</v>
      </c>
      <c r="F7363" s="77">
        <v>10.039999999999999</v>
      </c>
      <c r="G7363" s="77">
        <v>7.84</v>
      </c>
      <c r="H7363" s="77">
        <v>4280</v>
      </c>
      <c r="I7363" s="77">
        <v>-24.291</v>
      </c>
      <c r="J7363" s="77" t="s">
        <v>74</v>
      </c>
      <c r="K7363" s="77">
        <v>66.319999999999993</v>
      </c>
      <c r="L7363" s="77">
        <v>108.5327166666667</v>
      </c>
      <c r="M7363" s="77">
        <v>0.3568355655583515</v>
      </c>
      <c r="N7363" s="77">
        <v>107.9675212765957</v>
      </c>
      <c r="O7363" s="77">
        <v>0.8821900439523559</v>
      </c>
      <c r="P7363" s="77">
        <v>837742</v>
      </c>
      <c r="Q7363" s="77">
        <v>890350</v>
      </c>
      <c r="R7363" s="77">
        <v>0.94</v>
      </c>
      <c r="S7363" s="77">
        <v>33.161999999999999</v>
      </c>
      <c r="T7363" s="77">
        <v>8.89</v>
      </c>
      <c r="U7363" s="77">
        <v>18.9756</v>
      </c>
      <c r="V7363" s="77">
        <v>2.5099790443258958</v>
      </c>
      <c r="AC7363" s="77">
        <v>111.49</v>
      </c>
      <c r="AD7363" s="77">
        <v>107.51</v>
      </c>
      <c r="AH7363" s="77">
        <f>IF(AND(M7363&lt;Variables!$G$6,M7363&gt;Variables!$G$5),0,1)</f>
        <v>1</v>
      </c>
      <c r="AI7363" s="77">
        <f t="shared" si="232"/>
        <v>0</v>
      </c>
      <c r="AJ7363" s="77">
        <f>IF(I7363&gt;Variables!$G$7,0,1)</f>
        <v>1</v>
      </c>
      <c r="AK7363" s="77">
        <f>IF(F7363&gt;Variables!$G$8,0,1)</f>
        <v>0</v>
      </c>
      <c r="AL7363" s="77">
        <f>IF(G7363&gt;Variables!$G$9,0,1)</f>
        <v>1</v>
      </c>
      <c r="AM7363" s="77">
        <f>IF(AND(K7363&gt;Variables!$G$10,K7363&lt;Variables!$G$11),0,1)</f>
        <v>0</v>
      </c>
      <c r="AN7363" s="77">
        <f>IF(H7363&lt;Variables!$G$13,1,0)</f>
        <v>0</v>
      </c>
      <c r="AO7363" s="77">
        <f>IF(R7363&lt;Variables!$G$12,0,1)</f>
        <v>0</v>
      </c>
      <c r="AP7363" s="78">
        <f t="shared" si="233"/>
        <v>0</v>
      </c>
      <c r="AQ7363" s="77">
        <f>IF(V7363&lt;Variables!$G$15,1,0)</f>
        <v>1</v>
      </c>
      <c r="AR7363" s="77">
        <v>1</v>
      </c>
      <c r="AS7363" s="77">
        <v>0</v>
      </c>
      <c r="AT7363" s="77">
        <v>0</v>
      </c>
      <c r="AU7363" s="77">
        <v>0</v>
      </c>
      <c r="BA7363" s="77">
        <v>1.54</v>
      </c>
    </row>
    <row r="7364" spans="3:53" x14ac:dyDescent="0.25">
      <c r="C7364" s="77" t="s">
        <v>819</v>
      </c>
      <c r="D7364" s="77" t="s">
        <v>598</v>
      </c>
      <c r="E7364" s="77">
        <v>28.49</v>
      </c>
      <c r="F7364" s="77">
        <v>19.38</v>
      </c>
      <c r="G7364" s="77">
        <v>-0.7</v>
      </c>
      <c r="H7364" s="77">
        <v>-99999</v>
      </c>
      <c r="I7364" s="77">
        <v>-99999</v>
      </c>
      <c r="J7364" s="77" t="s">
        <v>75</v>
      </c>
      <c r="K7364" s="77">
        <v>-99999</v>
      </c>
      <c r="L7364" s="77">
        <v>-99999</v>
      </c>
      <c r="M7364" s="77">
        <v>-99999</v>
      </c>
      <c r="N7364" s="77">
        <v>28.0534</v>
      </c>
      <c r="O7364" s="77">
        <v>0</v>
      </c>
      <c r="P7364" s="77">
        <v>65725</v>
      </c>
      <c r="Q7364" s="77">
        <v>0</v>
      </c>
      <c r="R7364" s="77">
        <v>1</v>
      </c>
      <c r="S7364" s="77">
        <v>33.161999999999999</v>
      </c>
      <c r="T7364" s="77">
        <v>8.89</v>
      </c>
      <c r="U7364" s="77">
        <v>18.9756</v>
      </c>
      <c r="V7364" s="77">
        <v>-99999</v>
      </c>
      <c r="AC7364" s="77">
        <v>28.4</v>
      </c>
      <c r="AD7364" s="77">
        <v>28.4</v>
      </c>
      <c r="AH7364" s="77">
        <f>IF(AND(M7364&lt;Variables!$G$6,M7364&gt;Variables!$G$5),0,1)</f>
        <v>1</v>
      </c>
      <c r="AI7364" s="77">
        <f t="shared" si="232"/>
        <v>1</v>
      </c>
      <c r="AJ7364" s="77">
        <f>IF(I7364&gt;Variables!$G$7,0,1)</f>
        <v>1</v>
      </c>
      <c r="AK7364" s="77">
        <f>IF(F7364&gt;Variables!$G$8,0,1)</f>
        <v>0</v>
      </c>
      <c r="AL7364" s="77">
        <f>IF(G7364&gt;Variables!$G$9,0,1)</f>
        <v>1</v>
      </c>
      <c r="AM7364" s="77">
        <f>IF(AND(K7364&gt;Variables!$G$10,K7364&lt;Variables!$G$11),0,1)</f>
        <v>1</v>
      </c>
      <c r="AN7364" s="77">
        <f>IF(H7364&lt;Variables!$G$13,1,0)</f>
        <v>1</v>
      </c>
      <c r="AO7364" s="77">
        <f>IF(R7364&lt;Variables!$G$12,0,1)</f>
        <v>0</v>
      </c>
      <c r="AP7364" s="78">
        <f t="shared" si="233"/>
        <v>1</v>
      </c>
      <c r="AQ7364" s="77">
        <f>IF(V7364&lt;Variables!$G$15,1,0)</f>
        <v>1</v>
      </c>
      <c r="AR7364" s="77">
        <v>0</v>
      </c>
      <c r="AS7364" s="77">
        <v>0</v>
      </c>
      <c r="AT7364" s="77">
        <v>0</v>
      </c>
      <c r="AU7364" s="77">
        <v>0</v>
      </c>
      <c r="BA7364" s="77">
        <v>0</v>
      </c>
    </row>
    <row r="7365" spans="3:53" x14ac:dyDescent="0.25">
      <c r="C7365" s="77" t="s">
        <v>819</v>
      </c>
      <c r="D7365" s="77" t="s">
        <v>551</v>
      </c>
      <c r="E7365" s="77">
        <v>2.7</v>
      </c>
      <c r="F7365" s="77">
        <v>56.15</v>
      </c>
      <c r="G7365" s="77">
        <v>-11.3</v>
      </c>
      <c r="H7365" s="77">
        <v>18.25</v>
      </c>
      <c r="I7365" s="77">
        <v>-0.121</v>
      </c>
      <c r="J7365" s="77" t="s">
        <v>75</v>
      </c>
      <c r="K7365" s="77">
        <v>57.75</v>
      </c>
      <c r="L7365" s="77">
        <v>2.6405949999999998</v>
      </c>
      <c r="M7365" s="77">
        <v>1.113574781441292</v>
      </c>
      <c r="N7365" s="77">
        <v>2.6486519999999998</v>
      </c>
      <c r="O7365" s="77">
        <v>0.80599489853707262</v>
      </c>
      <c r="P7365" s="77">
        <v>129190000</v>
      </c>
      <c r="Q7365" s="77">
        <v>925560</v>
      </c>
      <c r="R7365" s="77">
        <v>139.58000000000001</v>
      </c>
      <c r="S7365" s="77">
        <v>33.161999999999999</v>
      </c>
      <c r="T7365" s="77">
        <v>8.89</v>
      </c>
      <c r="U7365" s="77">
        <v>18.9756</v>
      </c>
      <c r="V7365" s="77">
        <v>2.3934130249243069</v>
      </c>
      <c r="AC7365" s="77">
        <v>3.81</v>
      </c>
      <c r="AD7365" s="77">
        <v>2.63</v>
      </c>
      <c r="AH7365" s="77">
        <f>IF(AND(M7365&lt;Variables!$G$6,M7365&gt;Variables!$G$5),0,1)</f>
        <v>1</v>
      </c>
      <c r="AI7365" s="77">
        <f t="shared" si="232"/>
        <v>1</v>
      </c>
      <c r="AJ7365" s="77">
        <f>IF(I7365&gt;Variables!$G$7,0,1)</f>
        <v>1</v>
      </c>
      <c r="AK7365" s="77">
        <f>IF(F7365&gt;Variables!$G$8,0,1)</f>
        <v>0</v>
      </c>
      <c r="AL7365" s="77">
        <f>IF(G7365&gt;Variables!$G$9,0,1)</f>
        <v>1</v>
      </c>
      <c r="AM7365" s="77">
        <f>IF(AND(K7365&gt;Variables!$G$10,K7365&lt;Variables!$G$11),0,1)</f>
        <v>1</v>
      </c>
      <c r="AN7365" s="77">
        <f>IF(H7365&lt;Variables!$G$13,1,0)</f>
        <v>1</v>
      </c>
      <c r="AO7365" s="77">
        <f>IF(R7365&lt;Variables!$G$12,0,1)</f>
        <v>1</v>
      </c>
      <c r="AP7365" s="78">
        <f t="shared" si="233"/>
        <v>1</v>
      </c>
      <c r="AQ7365" s="77">
        <f>IF(V7365&lt;Variables!$G$15,1,0)</f>
        <v>1</v>
      </c>
      <c r="AR7365" s="77">
        <v>1</v>
      </c>
      <c r="AS7365" s="77">
        <v>0</v>
      </c>
      <c r="AT7365" s="77">
        <v>0</v>
      </c>
      <c r="AU7365" s="77">
        <v>0</v>
      </c>
      <c r="BA7365" s="77">
        <v>2</v>
      </c>
    </row>
    <row r="7366" spans="3:53" x14ac:dyDescent="0.25">
      <c r="C7366" s="77" t="s">
        <v>819</v>
      </c>
      <c r="D7366" s="77" t="s">
        <v>566</v>
      </c>
      <c r="E7366" s="77">
        <v>48.92</v>
      </c>
      <c r="F7366" s="77">
        <v>8.4600000000000009</v>
      </c>
      <c r="G7366" s="77">
        <v>6.94</v>
      </c>
      <c r="H7366" s="77">
        <v>3140</v>
      </c>
      <c r="I7366" s="77">
        <v>-23.846</v>
      </c>
      <c r="J7366" s="77" t="s">
        <v>74</v>
      </c>
      <c r="K7366" s="77">
        <v>41.28</v>
      </c>
      <c r="L7366" s="77">
        <v>48.848250000000007</v>
      </c>
      <c r="M7366" s="77">
        <v>-0.3239624756260655</v>
      </c>
      <c r="N7366" s="77">
        <v>48.815312499999997</v>
      </c>
      <c r="O7366" s="77">
        <v>-0.25670736001126637</v>
      </c>
      <c r="P7366" s="77">
        <v>1450000</v>
      </c>
      <c r="Q7366" s="77">
        <v>835075</v>
      </c>
      <c r="R7366" s="77">
        <v>1.74</v>
      </c>
      <c r="S7366" s="77">
        <v>33.161999999999999</v>
      </c>
      <c r="T7366" s="77">
        <v>8.89</v>
      </c>
      <c r="U7366" s="77">
        <v>18.9756</v>
      </c>
      <c r="V7366" s="77">
        <v>2.276925360716096</v>
      </c>
      <c r="AC7366" s="77">
        <v>48.86</v>
      </c>
      <c r="AD7366" s="77">
        <v>47.54</v>
      </c>
      <c r="AH7366" s="77">
        <f>IF(AND(M7366&lt;Variables!$G$6,M7366&gt;Variables!$G$5),0,1)</f>
        <v>1</v>
      </c>
      <c r="AI7366" s="77">
        <f t="shared" si="232"/>
        <v>0</v>
      </c>
      <c r="AJ7366" s="77">
        <f>IF(I7366&gt;Variables!$G$7,0,1)</f>
        <v>1</v>
      </c>
      <c r="AK7366" s="77">
        <f>IF(F7366&gt;Variables!$G$8,0,1)</f>
        <v>1</v>
      </c>
      <c r="AL7366" s="77">
        <f>IF(G7366&gt;Variables!$G$9,0,1)</f>
        <v>1</v>
      </c>
      <c r="AM7366" s="77">
        <f>IF(AND(K7366&gt;Variables!$G$10,K7366&lt;Variables!$G$11),0,1)</f>
        <v>1</v>
      </c>
      <c r="AN7366" s="77">
        <f>IF(H7366&lt;Variables!$G$13,1,0)</f>
        <v>0</v>
      </c>
      <c r="AO7366" s="77">
        <f>IF(R7366&lt;Variables!$G$12,0,1)</f>
        <v>0</v>
      </c>
      <c r="AP7366" s="78">
        <f t="shared" si="233"/>
        <v>0</v>
      </c>
      <c r="AQ7366" s="77">
        <f>IF(V7366&lt;Variables!$G$15,1,0)</f>
        <v>1</v>
      </c>
      <c r="AR7366" s="77">
        <v>0</v>
      </c>
      <c r="AS7366" s="77">
        <v>0</v>
      </c>
      <c r="AT7366" s="77">
        <v>1</v>
      </c>
      <c r="AU7366" s="77">
        <v>0</v>
      </c>
      <c r="BA7366" s="77">
        <v>-1.89</v>
      </c>
    </row>
    <row r="7367" spans="3:53" x14ac:dyDescent="0.25">
      <c r="C7367" s="77" t="s">
        <v>819</v>
      </c>
      <c r="D7367" s="77" t="s">
        <v>581</v>
      </c>
      <c r="E7367" s="77">
        <v>94.17</v>
      </c>
      <c r="F7367" s="77">
        <v>8.81</v>
      </c>
      <c r="G7367" s="77">
        <v>7.52</v>
      </c>
      <c r="H7367" s="77">
        <v>5390</v>
      </c>
      <c r="I7367" s="77">
        <v>21.274999999999999</v>
      </c>
      <c r="J7367" s="77" t="s">
        <v>74</v>
      </c>
      <c r="K7367" s="77">
        <v>38.840000000000003</v>
      </c>
      <c r="L7367" s="77">
        <v>93.921973684210528</v>
      </c>
      <c r="M7367" s="77">
        <v>-0.40669256535729742</v>
      </c>
      <c r="N7367" s="77">
        <v>93.649426086956538</v>
      </c>
      <c r="O7367" s="77">
        <v>-0.1168465110025619</v>
      </c>
      <c r="P7367" s="77">
        <v>716300</v>
      </c>
      <c r="Q7367" s="77">
        <v>815850</v>
      </c>
      <c r="R7367" s="77">
        <v>0.88</v>
      </c>
      <c r="S7367" s="77">
        <v>33.161999999999999</v>
      </c>
      <c r="T7367" s="77">
        <v>8.89</v>
      </c>
      <c r="U7367" s="77">
        <v>18.9756</v>
      </c>
      <c r="V7367" s="77">
        <v>2.248848672782418</v>
      </c>
      <c r="AC7367" s="77">
        <v>94.597700000000003</v>
      </c>
      <c r="AD7367" s="77">
        <v>91.24</v>
      </c>
      <c r="AH7367" s="77">
        <f>IF(AND(M7367&lt;Variables!$G$6,M7367&gt;Variables!$G$5),0,1)</f>
        <v>1</v>
      </c>
      <c r="AI7367" s="77">
        <f t="shared" si="232"/>
        <v>0</v>
      </c>
      <c r="AJ7367" s="77">
        <f>IF(I7367&gt;Variables!$G$7,0,1)</f>
        <v>1</v>
      </c>
      <c r="AK7367" s="77">
        <f>IF(F7367&gt;Variables!$G$8,0,1)</f>
        <v>1</v>
      </c>
      <c r="AL7367" s="77">
        <f>IF(G7367&gt;Variables!$G$9,0,1)</f>
        <v>1</v>
      </c>
      <c r="AM7367" s="77">
        <f>IF(AND(K7367&gt;Variables!$G$10,K7367&lt;Variables!$G$11),0,1)</f>
        <v>1</v>
      </c>
      <c r="AN7367" s="77">
        <f>IF(H7367&lt;Variables!$G$13,1,0)</f>
        <v>0</v>
      </c>
      <c r="AO7367" s="77">
        <f>IF(R7367&lt;Variables!$G$12,0,1)</f>
        <v>0</v>
      </c>
      <c r="AP7367" s="78">
        <f t="shared" si="233"/>
        <v>0</v>
      </c>
      <c r="AQ7367" s="77">
        <f>IF(V7367&lt;Variables!$G$15,1,0)</f>
        <v>1</v>
      </c>
      <c r="AR7367" s="77">
        <v>0</v>
      </c>
      <c r="AS7367" s="77">
        <v>0</v>
      </c>
      <c r="AT7367" s="77">
        <v>1</v>
      </c>
      <c r="AU7367" s="77">
        <v>0</v>
      </c>
      <c r="BA7367" s="77">
        <v>-2.23</v>
      </c>
    </row>
    <row r="7368" spans="3:53" x14ac:dyDescent="0.25">
      <c r="C7368" s="77" t="s">
        <v>819</v>
      </c>
      <c r="D7368" s="77" t="s">
        <v>560</v>
      </c>
      <c r="E7368" s="77">
        <v>24.45</v>
      </c>
      <c r="F7368" s="77">
        <v>8.98</v>
      </c>
      <c r="G7368" s="77">
        <v>-0.73</v>
      </c>
      <c r="H7368" s="77">
        <v>7540</v>
      </c>
      <c r="I7368" s="77">
        <v>1.7410000000000001</v>
      </c>
      <c r="J7368" s="77" t="s">
        <v>74</v>
      </c>
      <c r="K7368" s="77">
        <v>46.66</v>
      </c>
      <c r="L7368" s="77">
        <v>24.378080000000001</v>
      </c>
      <c r="M7368" s="77">
        <v>7.8759278827469897E-3</v>
      </c>
      <c r="N7368" s="77">
        <v>24.512792000000001</v>
      </c>
      <c r="O7368" s="77">
        <v>-0.54172531631649934</v>
      </c>
      <c r="P7368" s="77">
        <v>10349000</v>
      </c>
      <c r="Q7368" s="77">
        <v>5291000</v>
      </c>
      <c r="R7368" s="77">
        <v>1.96</v>
      </c>
      <c r="S7368" s="77">
        <v>33.161999999999999</v>
      </c>
      <c r="T7368" s="77">
        <v>8.89</v>
      </c>
      <c r="U7368" s="77">
        <v>18.9756</v>
      </c>
      <c r="V7368" s="77">
        <v>2.332268796445331</v>
      </c>
      <c r="AC7368" s="77">
        <v>24.49</v>
      </c>
      <c r="AD7368" s="77">
        <v>23.53</v>
      </c>
      <c r="AH7368" s="77">
        <f>IF(AND(M7368&lt;Variables!$G$6,M7368&gt;Variables!$G$5),0,1)</f>
        <v>1</v>
      </c>
      <c r="AI7368" s="77">
        <f t="shared" si="232"/>
        <v>1</v>
      </c>
      <c r="AJ7368" s="77">
        <f>IF(I7368&gt;Variables!$G$7,0,1)</f>
        <v>1</v>
      </c>
      <c r="AK7368" s="77">
        <f>IF(F7368&gt;Variables!$G$8,0,1)</f>
        <v>1</v>
      </c>
      <c r="AL7368" s="77">
        <f>IF(G7368&gt;Variables!$G$9,0,1)</f>
        <v>1</v>
      </c>
      <c r="AM7368" s="77">
        <f>IF(AND(K7368&gt;Variables!$G$10,K7368&lt;Variables!$G$11),0,1)</f>
        <v>1</v>
      </c>
      <c r="AN7368" s="77">
        <f>IF(H7368&lt;Variables!$G$13,1,0)</f>
        <v>0</v>
      </c>
      <c r="AO7368" s="77">
        <f>IF(R7368&lt;Variables!$G$12,0,1)</f>
        <v>0</v>
      </c>
      <c r="AP7368" s="78">
        <f t="shared" si="233"/>
        <v>0</v>
      </c>
      <c r="AQ7368" s="77">
        <f>IF(V7368&lt;Variables!$G$15,1,0)</f>
        <v>1</v>
      </c>
      <c r="AR7368" s="77">
        <v>0</v>
      </c>
      <c r="AS7368" s="77">
        <v>0</v>
      </c>
      <c r="AT7368" s="77">
        <v>1</v>
      </c>
      <c r="AU7368" s="77">
        <v>0</v>
      </c>
      <c r="BA7368" s="77">
        <v>-1.4</v>
      </c>
    </row>
    <row r="7369" spans="3:53" x14ac:dyDescent="0.25">
      <c r="C7369" s="77" t="s">
        <v>819</v>
      </c>
      <c r="D7369" s="77" t="s">
        <v>179</v>
      </c>
      <c r="E7369" s="77">
        <v>25.73</v>
      </c>
      <c r="F7369" s="77">
        <v>9.64</v>
      </c>
      <c r="G7369" s="77">
        <v>11.08</v>
      </c>
      <c r="H7369" s="77">
        <v>13930</v>
      </c>
      <c r="I7369" s="77">
        <v>-77.346999999999994</v>
      </c>
      <c r="J7369" s="77" t="s">
        <v>74</v>
      </c>
      <c r="K7369" s="77">
        <v>59.44</v>
      </c>
      <c r="L7369" s="77">
        <v>25.577179999999998</v>
      </c>
      <c r="M7369" s="77">
        <v>0.32380426614661229</v>
      </c>
      <c r="N7369" s="77">
        <v>25.47794</v>
      </c>
      <c r="O7369" s="77">
        <v>0.71457896517534902</v>
      </c>
      <c r="P7369" s="77">
        <v>14183000</v>
      </c>
      <c r="Q7369" s="77">
        <v>12104000</v>
      </c>
      <c r="R7369" s="77">
        <v>1.17</v>
      </c>
      <c r="S7369" s="77">
        <v>33.161999999999999</v>
      </c>
      <c r="T7369" s="77">
        <v>8.89</v>
      </c>
      <c r="U7369" s="77">
        <v>18.9756</v>
      </c>
      <c r="V7369" s="77">
        <v>2.4475517040374282</v>
      </c>
      <c r="AC7369" s="77">
        <v>25.84</v>
      </c>
      <c r="AD7369" s="77">
        <v>25.0701</v>
      </c>
      <c r="AH7369" s="77">
        <f>IF(AND(M7369&lt;Variables!$G$6,M7369&gt;Variables!$G$5),0,1)</f>
        <v>1</v>
      </c>
      <c r="AI7369" s="77">
        <f t="shared" si="232"/>
        <v>0</v>
      </c>
      <c r="AJ7369" s="77">
        <f>IF(I7369&gt;Variables!$G$7,0,1)</f>
        <v>1</v>
      </c>
      <c r="AK7369" s="77">
        <f>IF(F7369&gt;Variables!$G$8,0,1)</f>
        <v>0</v>
      </c>
      <c r="AL7369" s="77">
        <f>IF(G7369&gt;Variables!$G$9,0,1)</f>
        <v>0</v>
      </c>
      <c r="AM7369" s="77">
        <f>IF(AND(K7369&gt;Variables!$G$10,K7369&lt;Variables!$G$11),0,1)</f>
        <v>1</v>
      </c>
      <c r="AN7369" s="77">
        <f>IF(H7369&lt;Variables!$G$13,1,0)</f>
        <v>0</v>
      </c>
      <c r="AO7369" s="77">
        <f>IF(R7369&lt;Variables!$G$12,0,1)</f>
        <v>0</v>
      </c>
      <c r="AP7369" s="78">
        <f t="shared" si="233"/>
        <v>0</v>
      </c>
      <c r="AQ7369" s="77">
        <f>IF(V7369&lt;Variables!$G$15,1,0)</f>
        <v>1</v>
      </c>
      <c r="AR7369" s="77">
        <v>0</v>
      </c>
      <c r="AS7369" s="77">
        <v>0</v>
      </c>
      <c r="AT7369" s="77">
        <v>0</v>
      </c>
      <c r="AU7369" s="77">
        <v>1</v>
      </c>
      <c r="BA7369" s="77">
        <v>-0.47</v>
      </c>
    </row>
    <row r="7370" spans="3:53" x14ac:dyDescent="0.25">
      <c r="C7370" s="77" t="s">
        <v>819</v>
      </c>
      <c r="D7370" s="77" t="s">
        <v>567</v>
      </c>
      <c r="E7370" s="77">
        <v>14.73</v>
      </c>
      <c r="F7370" s="77">
        <v>10.08</v>
      </c>
      <c r="G7370" s="77">
        <v>7.94</v>
      </c>
      <c r="H7370" s="77">
        <v>27750</v>
      </c>
      <c r="I7370" s="77">
        <v>2.2200000000000002</v>
      </c>
      <c r="J7370" s="77" t="s">
        <v>74</v>
      </c>
      <c r="K7370" s="77">
        <v>64.84</v>
      </c>
      <c r="L7370" s="77">
        <v>14.65741875</v>
      </c>
      <c r="M7370" s="77">
        <v>0.2222850459259737</v>
      </c>
      <c r="N7370" s="77">
        <v>14.61252391304348</v>
      </c>
      <c r="O7370" s="77">
        <v>0.53020332023110683</v>
      </c>
      <c r="P7370" s="77">
        <v>1117000</v>
      </c>
      <c r="Q7370" s="77">
        <v>973560</v>
      </c>
      <c r="R7370" s="77">
        <v>1.1499999999999999</v>
      </c>
      <c r="S7370" s="77">
        <v>33.161999999999999</v>
      </c>
      <c r="T7370" s="77">
        <v>8.89</v>
      </c>
      <c r="U7370" s="77">
        <v>18.9756</v>
      </c>
      <c r="V7370" s="77">
        <v>2.5054363140904332</v>
      </c>
      <c r="AC7370" s="77">
        <v>14.795</v>
      </c>
      <c r="AD7370" s="77">
        <v>14.52</v>
      </c>
      <c r="AH7370" s="77">
        <f>IF(AND(M7370&lt;Variables!$G$6,M7370&gt;Variables!$G$5),0,1)</f>
        <v>1</v>
      </c>
      <c r="AI7370" s="77">
        <f t="shared" si="232"/>
        <v>0</v>
      </c>
      <c r="AJ7370" s="77">
        <f>IF(I7370&gt;Variables!$G$7,0,1)</f>
        <v>1</v>
      </c>
      <c r="AK7370" s="77">
        <f>IF(F7370&gt;Variables!$G$8,0,1)</f>
        <v>0</v>
      </c>
      <c r="AL7370" s="77">
        <f>IF(G7370&gt;Variables!$G$9,0,1)</f>
        <v>1</v>
      </c>
      <c r="AM7370" s="77">
        <f>IF(AND(K7370&gt;Variables!$G$10,K7370&lt;Variables!$G$11),0,1)</f>
        <v>0</v>
      </c>
      <c r="AN7370" s="77">
        <f>IF(H7370&lt;Variables!$G$13,1,0)</f>
        <v>0</v>
      </c>
      <c r="AO7370" s="77">
        <f>IF(R7370&lt;Variables!$G$12,0,1)</f>
        <v>0</v>
      </c>
      <c r="AP7370" s="78">
        <f t="shared" si="233"/>
        <v>0</v>
      </c>
      <c r="AQ7370" s="77">
        <f>IF(V7370&lt;Variables!$G$15,1,0)</f>
        <v>1</v>
      </c>
      <c r="AR7370" s="77">
        <v>0</v>
      </c>
      <c r="AS7370" s="77">
        <v>0</v>
      </c>
      <c r="AT7370" s="77">
        <v>0</v>
      </c>
      <c r="AU7370" s="77">
        <v>1</v>
      </c>
      <c r="BA7370" s="77">
        <v>-0.71</v>
      </c>
    </row>
    <row r="7371" spans="3:53" x14ac:dyDescent="0.25">
      <c r="C7371" s="77" t="s">
        <v>819</v>
      </c>
      <c r="D7371" s="77" t="s">
        <v>563</v>
      </c>
      <c r="E7371" s="77">
        <v>43.94</v>
      </c>
      <c r="F7371" s="77">
        <v>12.57</v>
      </c>
      <c r="G7371" s="77">
        <v>11.92</v>
      </c>
      <c r="H7371" s="77">
        <v>4360</v>
      </c>
      <c r="I7371" s="77">
        <v>-45.622999999999998</v>
      </c>
      <c r="J7371" s="77" t="s">
        <v>74</v>
      </c>
      <c r="K7371" s="77">
        <v>57.12</v>
      </c>
      <c r="L7371" s="77">
        <v>43.633489473684207</v>
      </c>
      <c r="M7371" s="77">
        <v>0.2679376041796851</v>
      </c>
      <c r="N7371" s="77">
        <v>43.34938571428571</v>
      </c>
      <c r="O7371" s="77">
        <v>0.92507489807897336</v>
      </c>
      <c r="P7371" s="77">
        <v>1177000</v>
      </c>
      <c r="Q7371" s="77">
        <v>1233000</v>
      </c>
      <c r="R7371" s="77">
        <v>0.95</v>
      </c>
      <c r="S7371" s="77">
        <v>33.161999999999999</v>
      </c>
      <c r="T7371" s="77">
        <v>8.89</v>
      </c>
      <c r="U7371" s="77">
        <v>18.9756</v>
      </c>
      <c r="V7371" s="77">
        <v>2.428287339229128</v>
      </c>
      <c r="AC7371" s="77">
        <v>44.74</v>
      </c>
      <c r="AD7371" s="77">
        <v>42.45</v>
      </c>
      <c r="AH7371" s="77">
        <f>IF(AND(M7371&lt;Variables!$G$6,M7371&gt;Variables!$G$5),0,1)</f>
        <v>1</v>
      </c>
      <c r="AI7371" s="77">
        <f t="shared" si="232"/>
        <v>0</v>
      </c>
      <c r="AJ7371" s="77">
        <f>IF(I7371&gt;Variables!$G$7,0,1)</f>
        <v>1</v>
      </c>
      <c r="AK7371" s="77">
        <f>IF(F7371&gt;Variables!$G$8,0,1)</f>
        <v>0</v>
      </c>
      <c r="AL7371" s="77">
        <f>IF(G7371&gt;Variables!$G$9,0,1)</f>
        <v>0</v>
      </c>
      <c r="AM7371" s="77">
        <f>IF(AND(K7371&gt;Variables!$G$10,K7371&lt;Variables!$G$11),0,1)</f>
        <v>1</v>
      </c>
      <c r="AN7371" s="77">
        <f>IF(H7371&lt;Variables!$G$13,1,0)</f>
        <v>0</v>
      </c>
      <c r="AO7371" s="77">
        <f>IF(R7371&lt;Variables!$G$12,0,1)</f>
        <v>0</v>
      </c>
      <c r="AP7371" s="78">
        <f t="shared" si="233"/>
        <v>0</v>
      </c>
      <c r="AQ7371" s="77">
        <f>IF(V7371&lt;Variables!$G$15,1,0)</f>
        <v>1</v>
      </c>
      <c r="AR7371" s="77">
        <v>1</v>
      </c>
      <c r="AS7371" s="77">
        <v>0</v>
      </c>
      <c r="AT7371" s="77">
        <v>0</v>
      </c>
      <c r="AU7371" s="77">
        <v>0</v>
      </c>
      <c r="BA7371" s="77">
        <v>1.25</v>
      </c>
    </row>
    <row r="7372" spans="3:53" x14ac:dyDescent="0.25">
      <c r="C7372" s="77" t="s">
        <v>819</v>
      </c>
      <c r="D7372" s="77" t="s">
        <v>562</v>
      </c>
      <c r="E7372" s="77">
        <v>42.98</v>
      </c>
      <c r="F7372" s="77">
        <v>10.55</v>
      </c>
      <c r="G7372" s="77">
        <v>9.73</v>
      </c>
      <c r="H7372" s="77">
        <v>2400</v>
      </c>
      <c r="I7372" s="77">
        <v>31.942</v>
      </c>
      <c r="J7372" s="77" t="s">
        <v>74</v>
      </c>
      <c r="K7372" s="77">
        <v>26.66</v>
      </c>
      <c r="L7372" s="77">
        <v>43.042052941176472</v>
      </c>
      <c r="M7372" s="77">
        <v>-0.44619837589749739</v>
      </c>
      <c r="N7372" s="77">
        <v>43.145227272727269</v>
      </c>
      <c r="O7372" s="77">
        <v>-0.68426403426059734</v>
      </c>
      <c r="P7372" s="77">
        <v>710381</v>
      </c>
      <c r="Q7372" s="77">
        <v>665245</v>
      </c>
      <c r="R7372" s="77">
        <v>1.07</v>
      </c>
      <c r="S7372" s="77">
        <v>33.161999999999999</v>
      </c>
      <c r="T7372" s="77">
        <v>8.89</v>
      </c>
      <c r="U7372" s="77">
        <v>18.9756</v>
      </c>
      <c r="V7372" s="77">
        <v>2.1067223457434578</v>
      </c>
      <c r="AC7372" s="77">
        <v>43.94</v>
      </c>
      <c r="AD7372" s="77">
        <v>42.6</v>
      </c>
      <c r="AH7372" s="77">
        <f>IF(AND(M7372&lt;Variables!$G$6,M7372&gt;Variables!$G$5),0,1)</f>
        <v>1</v>
      </c>
      <c r="AI7372" s="77">
        <f t="shared" si="232"/>
        <v>1</v>
      </c>
      <c r="AJ7372" s="77">
        <f>IF(I7372&gt;Variables!$G$7,0,1)</f>
        <v>1</v>
      </c>
      <c r="AK7372" s="77">
        <f>IF(F7372&gt;Variables!$G$8,0,1)</f>
        <v>0</v>
      </c>
      <c r="AL7372" s="77">
        <f>IF(G7372&gt;Variables!$G$9,0,1)</f>
        <v>1</v>
      </c>
      <c r="AM7372" s="77">
        <f>IF(AND(K7372&gt;Variables!$G$10,K7372&lt;Variables!$G$11),0,1)</f>
        <v>1</v>
      </c>
      <c r="AN7372" s="77">
        <f>IF(H7372&lt;Variables!$G$13,1,0)</f>
        <v>0</v>
      </c>
      <c r="AO7372" s="77">
        <f>IF(R7372&lt;Variables!$G$12,0,1)</f>
        <v>0</v>
      </c>
      <c r="AP7372" s="78">
        <f t="shared" si="233"/>
        <v>0</v>
      </c>
      <c r="AQ7372" s="77">
        <f>IF(V7372&lt;Variables!$G$15,1,0)</f>
        <v>1</v>
      </c>
      <c r="AR7372" s="77">
        <v>1</v>
      </c>
      <c r="AS7372" s="77">
        <v>0</v>
      </c>
      <c r="AT7372" s="77">
        <v>0</v>
      </c>
      <c r="AU7372" s="77">
        <v>0</v>
      </c>
      <c r="BA7372" s="77">
        <v>1.1499999999999999</v>
      </c>
    </row>
    <row r="7373" spans="3:53" x14ac:dyDescent="0.25">
      <c r="C7373" s="77" t="s">
        <v>819</v>
      </c>
      <c r="D7373" s="77" t="s">
        <v>596</v>
      </c>
      <c r="E7373" s="77">
        <v>36.159999999999997</v>
      </c>
      <c r="F7373" s="77">
        <v>10.43</v>
      </c>
      <c r="G7373" s="77">
        <v>7.59</v>
      </c>
      <c r="H7373" s="77">
        <v>4520</v>
      </c>
      <c r="I7373" s="77">
        <v>-34.189</v>
      </c>
      <c r="J7373" s="77" t="s">
        <v>74</v>
      </c>
      <c r="K7373" s="77">
        <v>52.29</v>
      </c>
      <c r="L7373" s="77">
        <v>36.161544999999997</v>
      </c>
      <c r="M7373" s="77">
        <v>-8.7233551553179661E-2</v>
      </c>
      <c r="N7373" s="77">
        <v>35.958112</v>
      </c>
      <c r="O7373" s="77">
        <v>0.47802287283604522</v>
      </c>
      <c r="P7373" s="77">
        <v>3043000</v>
      </c>
      <c r="Q7373" s="77">
        <v>2591000</v>
      </c>
      <c r="R7373" s="77">
        <v>1.17</v>
      </c>
      <c r="S7373" s="77">
        <v>33.161999999999999</v>
      </c>
      <c r="T7373" s="77">
        <v>8.89</v>
      </c>
      <c r="U7373" s="77">
        <v>18.9756</v>
      </c>
      <c r="V7373" s="77">
        <v>2.3935693931782511</v>
      </c>
      <c r="AC7373" s="77">
        <v>36.25</v>
      </c>
      <c r="AD7373" s="77">
        <v>35.1</v>
      </c>
      <c r="AH7373" s="77">
        <f>IF(AND(M7373&lt;Variables!$G$6,M7373&gt;Variables!$G$5),0,1)</f>
        <v>1</v>
      </c>
      <c r="AI7373" s="77">
        <f t="shared" si="232"/>
        <v>0</v>
      </c>
      <c r="AJ7373" s="77">
        <f>IF(I7373&gt;Variables!$G$7,0,1)</f>
        <v>1</v>
      </c>
      <c r="AK7373" s="77">
        <f>IF(F7373&gt;Variables!$G$8,0,1)</f>
        <v>0</v>
      </c>
      <c r="AL7373" s="77">
        <f>IF(G7373&gt;Variables!$G$9,0,1)</f>
        <v>1</v>
      </c>
      <c r="AM7373" s="77">
        <f>IF(AND(K7373&gt;Variables!$G$10,K7373&lt;Variables!$G$11),0,1)</f>
        <v>1</v>
      </c>
      <c r="AN7373" s="77">
        <f>IF(H7373&lt;Variables!$G$13,1,0)</f>
        <v>0</v>
      </c>
      <c r="AO7373" s="77">
        <f>IF(R7373&lt;Variables!$G$12,0,1)</f>
        <v>0</v>
      </c>
      <c r="AP7373" s="78">
        <f t="shared" si="233"/>
        <v>0</v>
      </c>
      <c r="AQ7373" s="77">
        <f>IF(V7373&lt;Variables!$G$15,1,0)</f>
        <v>1</v>
      </c>
      <c r="AR7373" s="77">
        <v>0</v>
      </c>
      <c r="AS7373" s="77">
        <v>0</v>
      </c>
      <c r="AT7373" s="77">
        <v>1</v>
      </c>
      <c r="AU7373" s="77">
        <v>0</v>
      </c>
      <c r="BA7373" s="77">
        <v>-1.79</v>
      </c>
    </row>
    <row r="7374" spans="3:53" x14ac:dyDescent="0.25">
      <c r="C7374" s="77" t="s">
        <v>819</v>
      </c>
      <c r="D7374" s="77" t="s">
        <v>578</v>
      </c>
      <c r="E7374" s="77">
        <v>6.34</v>
      </c>
      <c r="F7374" s="77">
        <v>55.01</v>
      </c>
      <c r="G7374" s="77">
        <v>50.09</v>
      </c>
      <c r="H7374" s="77">
        <v>42.92</v>
      </c>
      <c r="I7374" s="77">
        <v>222.095</v>
      </c>
      <c r="J7374" s="77" t="s">
        <v>75</v>
      </c>
      <c r="K7374" s="77">
        <v>56.81</v>
      </c>
      <c r="L7374" s="77">
        <v>6.2232900000000004</v>
      </c>
      <c r="M7374" s="77">
        <v>3.2412116420735551</v>
      </c>
      <c r="N7374" s="77">
        <v>6.5020440000000006</v>
      </c>
      <c r="O7374" s="77">
        <v>-1.184919696021755</v>
      </c>
      <c r="P7374" s="77">
        <v>51140000</v>
      </c>
      <c r="Q7374" s="77">
        <v>2020000</v>
      </c>
      <c r="R7374" s="77">
        <v>25.32</v>
      </c>
      <c r="S7374" s="77">
        <v>33.161999999999999</v>
      </c>
      <c r="T7374" s="77">
        <v>8.89</v>
      </c>
      <c r="U7374" s="77">
        <v>18.9756</v>
      </c>
      <c r="V7374" s="77">
        <v>2.289534280402167</v>
      </c>
      <c r="AC7374" s="77">
        <v>6.63</v>
      </c>
      <c r="AD7374" s="77">
        <v>5.29</v>
      </c>
      <c r="AH7374" s="77">
        <f>IF(AND(M7374&lt;Variables!$G$6,M7374&gt;Variables!$G$5),0,1)</f>
        <v>1</v>
      </c>
      <c r="AI7374" s="77">
        <f t="shared" si="232"/>
        <v>1</v>
      </c>
      <c r="AJ7374" s="77">
        <f>IF(I7374&gt;Variables!$G$7,0,1)</f>
        <v>0</v>
      </c>
      <c r="AK7374" s="77">
        <f>IF(F7374&gt;Variables!$G$8,0,1)</f>
        <v>0</v>
      </c>
      <c r="AL7374" s="77">
        <f>IF(G7374&gt;Variables!$G$9,0,1)</f>
        <v>0</v>
      </c>
      <c r="AM7374" s="77">
        <f>IF(AND(K7374&gt;Variables!$G$10,K7374&lt;Variables!$G$11),0,1)</f>
        <v>1</v>
      </c>
      <c r="AN7374" s="77">
        <f>IF(H7374&lt;Variables!$G$13,1,0)</f>
        <v>1</v>
      </c>
      <c r="AO7374" s="77">
        <f>IF(R7374&lt;Variables!$G$12,0,1)</f>
        <v>1</v>
      </c>
      <c r="AP7374" s="78">
        <f t="shared" si="233"/>
        <v>1</v>
      </c>
      <c r="AQ7374" s="77">
        <f>IF(V7374&lt;Variables!$G$15,1,0)</f>
        <v>1</v>
      </c>
      <c r="AR7374" s="77">
        <v>1</v>
      </c>
      <c r="AS7374" s="77">
        <v>0</v>
      </c>
      <c r="AT7374" s="77">
        <v>0</v>
      </c>
      <c r="AU7374" s="77">
        <v>0</v>
      </c>
      <c r="BA7374" s="77">
        <v>2</v>
      </c>
    </row>
    <row r="7375" spans="3:53" x14ac:dyDescent="0.25">
      <c r="C7375" s="77" t="s">
        <v>819</v>
      </c>
      <c r="D7375" s="77" t="s">
        <v>388</v>
      </c>
      <c r="E7375" s="77">
        <v>24.72</v>
      </c>
      <c r="F7375" s="77">
        <v>19.71</v>
      </c>
      <c r="G7375" s="77">
        <v>21.66</v>
      </c>
      <c r="H7375" s="77">
        <v>394.17</v>
      </c>
      <c r="I7375" s="77">
        <v>85966.61</v>
      </c>
      <c r="J7375" s="77" t="s">
        <v>75</v>
      </c>
      <c r="K7375" s="77">
        <v>50.57</v>
      </c>
      <c r="L7375" s="77">
        <v>25.146574999999999</v>
      </c>
      <c r="M7375" s="77">
        <v>-1.497520040005458</v>
      </c>
      <c r="N7375" s="77">
        <v>24.060596</v>
      </c>
      <c r="O7375" s="77">
        <v>2.948405766839703</v>
      </c>
      <c r="P7375" s="77">
        <v>12210000</v>
      </c>
      <c r="Q7375" s="77">
        <v>4420000</v>
      </c>
      <c r="R7375" s="77">
        <v>2.76</v>
      </c>
      <c r="S7375" s="77">
        <v>33.161999999999999</v>
      </c>
      <c r="T7375" s="77">
        <v>8.89</v>
      </c>
      <c r="U7375" s="77">
        <v>18.9756</v>
      </c>
      <c r="V7375" s="77">
        <v>2.4143058786291971</v>
      </c>
      <c r="AC7375" s="77">
        <v>26.57</v>
      </c>
      <c r="AD7375" s="77">
        <v>22.532299999999999</v>
      </c>
      <c r="AH7375" s="77">
        <f>IF(AND(M7375&lt;Variables!$G$6,M7375&gt;Variables!$G$5),0,1)</f>
        <v>0</v>
      </c>
      <c r="AI7375" s="77">
        <f t="shared" si="232"/>
        <v>0</v>
      </c>
      <c r="AJ7375" s="77">
        <f>IF(I7375&gt;Variables!$G$7,0,1)</f>
        <v>0</v>
      </c>
      <c r="AK7375" s="77">
        <f>IF(F7375&gt;Variables!$G$8,0,1)</f>
        <v>0</v>
      </c>
      <c r="AL7375" s="77">
        <f>IF(G7375&gt;Variables!$G$9,0,1)</f>
        <v>0</v>
      </c>
      <c r="AM7375" s="77">
        <f>IF(AND(K7375&gt;Variables!$G$10,K7375&lt;Variables!$G$11),0,1)</f>
        <v>1</v>
      </c>
      <c r="AN7375" s="77">
        <f>IF(H7375&lt;Variables!$G$13,1,0)</f>
        <v>1</v>
      </c>
      <c r="AO7375" s="77">
        <f>IF(R7375&lt;Variables!$G$12,0,1)</f>
        <v>1</v>
      </c>
      <c r="AP7375" s="78">
        <f t="shared" si="233"/>
        <v>1</v>
      </c>
      <c r="AQ7375" s="77">
        <f>IF(V7375&lt;Variables!$G$15,1,0)</f>
        <v>1</v>
      </c>
      <c r="AR7375" s="77">
        <v>0</v>
      </c>
      <c r="AS7375" s="77">
        <v>0</v>
      </c>
      <c r="AT7375" s="77">
        <v>1</v>
      </c>
      <c r="AU7375" s="77">
        <v>0</v>
      </c>
      <c r="BA7375" s="77">
        <v>-2.25</v>
      </c>
    </row>
    <row r="7376" spans="3:53" x14ac:dyDescent="0.25">
      <c r="C7376" s="77" t="s">
        <v>819</v>
      </c>
      <c r="D7376" s="77" t="s">
        <v>552</v>
      </c>
      <c r="E7376" s="77">
        <v>77.55</v>
      </c>
      <c r="F7376" s="77">
        <v>17.920000000000002</v>
      </c>
      <c r="G7376" s="77">
        <v>16.59</v>
      </c>
      <c r="H7376" s="77">
        <v>31750</v>
      </c>
      <c r="I7376" s="77">
        <v>-10.117000000000001</v>
      </c>
      <c r="J7376" s="77" t="s">
        <v>75</v>
      </c>
      <c r="K7376" s="77">
        <v>53.82</v>
      </c>
      <c r="L7376" s="77">
        <v>77.152905000000004</v>
      </c>
      <c r="M7376" s="77">
        <v>8.69636729815874E-2</v>
      </c>
      <c r="N7376" s="77">
        <v>76.858622000000011</v>
      </c>
      <c r="O7376" s="77">
        <v>0.47018537490821483</v>
      </c>
      <c r="P7376" s="77">
        <v>18946000</v>
      </c>
      <c r="Q7376" s="77">
        <v>9511000</v>
      </c>
      <c r="R7376" s="77">
        <v>1.99</v>
      </c>
      <c r="S7376" s="77">
        <v>33.161999999999999</v>
      </c>
      <c r="T7376" s="77">
        <v>8.89</v>
      </c>
      <c r="U7376" s="77">
        <v>18.9756</v>
      </c>
      <c r="V7376" s="77">
        <v>2.403354747347958</v>
      </c>
      <c r="AC7376" s="77">
        <v>77.97</v>
      </c>
      <c r="AD7376" s="77">
        <v>73.31</v>
      </c>
      <c r="AH7376" s="77">
        <f>IF(AND(M7376&lt;Variables!$G$6,M7376&gt;Variables!$G$5),0,1)</f>
        <v>1</v>
      </c>
      <c r="AI7376" s="77">
        <f t="shared" si="232"/>
        <v>0</v>
      </c>
      <c r="AJ7376" s="77">
        <f>IF(I7376&gt;Variables!$G$7,0,1)</f>
        <v>1</v>
      </c>
      <c r="AK7376" s="77">
        <f>IF(F7376&gt;Variables!$G$8,0,1)</f>
        <v>0</v>
      </c>
      <c r="AL7376" s="77">
        <f>IF(G7376&gt;Variables!$G$9,0,1)</f>
        <v>0</v>
      </c>
      <c r="AM7376" s="77">
        <f>IF(AND(K7376&gt;Variables!$G$10,K7376&lt;Variables!$G$11),0,1)</f>
        <v>1</v>
      </c>
      <c r="AN7376" s="77">
        <f>IF(H7376&lt;Variables!$G$13,1,0)</f>
        <v>0</v>
      </c>
      <c r="AO7376" s="77">
        <f>IF(R7376&lt;Variables!$G$12,0,1)</f>
        <v>0</v>
      </c>
      <c r="AP7376" s="78">
        <f t="shared" si="233"/>
        <v>1</v>
      </c>
      <c r="AQ7376" s="77">
        <f>IF(V7376&lt;Variables!$G$15,1,0)</f>
        <v>1</v>
      </c>
      <c r="AR7376" s="77">
        <v>0</v>
      </c>
      <c r="AS7376" s="77">
        <v>0</v>
      </c>
      <c r="AT7376" s="77">
        <v>1</v>
      </c>
      <c r="AU7376" s="77">
        <v>0</v>
      </c>
      <c r="BA7376" s="77">
        <v>-2.25</v>
      </c>
    </row>
    <row r="7377" spans="3:53" x14ac:dyDescent="0.25">
      <c r="C7377" s="77" t="s">
        <v>819</v>
      </c>
      <c r="D7377" s="77" t="s">
        <v>172</v>
      </c>
      <c r="E7377" s="77">
        <v>61.29</v>
      </c>
      <c r="F7377" s="77">
        <v>10.039999999999999</v>
      </c>
      <c r="G7377" s="77">
        <v>9.98</v>
      </c>
      <c r="H7377" s="77">
        <v>7650</v>
      </c>
      <c r="I7377" s="77">
        <v>150221.56899999999</v>
      </c>
      <c r="J7377" s="77" t="s">
        <v>75</v>
      </c>
      <c r="K7377" s="77">
        <v>29.92</v>
      </c>
      <c r="L7377" s="77">
        <v>61.443500000000007</v>
      </c>
      <c r="M7377" s="77">
        <v>-1.193779651224306</v>
      </c>
      <c r="N7377" s="77">
        <v>61.764319999999998</v>
      </c>
      <c r="O7377" s="77">
        <v>-1.707004950430935</v>
      </c>
      <c r="P7377" s="77">
        <v>698564</v>
      </c>
      <c r="Q7377" s="77">
        <v>1206000</v>
      </c>
      <c r="R7377" s="77">
        <v>0.57999999999999996</v>
      </c>
      <c r="S7377" s="77">
        <v>33.161999999999999</v>
      </c>
      <c r="T7377" s="77">
        <v>8.89</v>
      </c>
      <c r="U7377" s="77">
        <v>18.9756</v>
      </c>
      <c r="V7377" s="77">
        <v>2.1207809474264971</v>
      </c>
      <c r="AC7377" s="77">
        <v>61.83</v>
      </c>
      <c r="AD7377" s="77">
        <v>56.06</v>
      </c>
      <c r="AH7377" s="77">
        <f>IF(AND(M7377&lt;Variables!$G$6,M7377&gt;Variables!$G$5),0,1)</f>
        <v>0</v>
      </c>
      <c r="AI7377" s="77">
        <f t="shared" si="232"/>
        <v>1</v>
      </c>
      <c r="AJ7377" s="77">
        <f>IF(I7377&gt;Variables!$G$7,0,1)</f>
        <v>0</v>
      </c>
      <c r="AK7377" s="77">
        <f>IF(F7377&gt;Variables!$G$8,0,1)</f>
        <v>0</v>
      </c>
      <c r="AL7377" s="77">
        <f>IF(G7377&gt;Variables!$G$9,0,1)</f>
        <v>1</v>
      </c>
      <c r="AM7377" s="77">
        <f>IF(AND(K7377&gt;Variables!$G$10,K7377&lt;Variables!$G$11),0,1)</f>
        <v>1</v>
      </c>
      <c r="AN7377" s="77">
        <f>IF(H7377&lt;Variables!$G$13,1,0)</f>
        <v>0</v>
      </c>
      <c r="AO7377" s="77">
        <f>IF(R7377&lt;Variables!$G$12,0,1)</f>
        <v>0</v>
      </c>
      <c r="AP7377" s="78">
        <f t="shared" si="233"/>
        <v>1</v>
      </c>
      <c r="AQ7377" s="77">
        <f>IF(V7377&lt;Variables!$G$15,1,0)</f>
        <v>1</v>
      </c>
      <c r="AR7377" s="77">
        <v>0</v>
      </c>
      <c r="AS7377" s="77">
        <v>0</v>
      </c>
      <c r="AT7377" s="77">
        <v>1</v>
      </c>
      <c r="AU7377" s="77">
        <v>0</v>
      </c>
      <c r="BA7377" s="77">
        <v>-2.25</v>
      </c>
    </row>
    <row r="7378" spans="3:53" x14ac:dyDescent="0.25">
      <c r="C7378" s="77" t="s">
        <v>819</v>
      </c>
      <c r="D7378" s="77" t="s">
        <v>577</v>
      </c>
      <c r="E7378" s="77">
        <v>43.53</v>
      </c>
      <c r="F7378" s="77">
        <v>9.16</v>
      </c>
      <c r="G7378" s="77">
        <v>8.02</v>
      </c>
      <c r="H7378" s="77">
        <v>5240</v>
      </c>
      <c r="I7378" s="77">
        <v>-12.694000000000001</v>
      </c>
      <c r="J7378" s="77" t="s">
        <v>75</v>
      </c>
      <c r="K7378" s="77">
        <v>62.38</v>
      </c>
      <c r="L7378" s="77">
        <v>43.522268421052637</v>
      </c>
      <c r="M7378" s="77">
        <v>0.27050882966020823</v>
      </c>
      <c r="N7378" s="77">
        <v>43.323955813953482</v>
      </c>
      <c r="O7378" s="77">
        <v>0.72949060192866566</v>
      </c>
      <c r="P7378" s="77">
        <v>217555</v>
      </c>
      <c r="Q7378" s="77">
        <v>549321</v>
      </c>
      <c r="R7378" s="77">
        <v>0.4</v>
      </c>
      <c r="S7378" s="77">
        <v>33.161999999999999</v>
      </c>
      <c r="T7378" s="77">
        <v>8.89</v>
      </c>
      <c r="U7378" s="77">
        <v>18.9756</v>
      </c>
      <c r="V7378" s="77">
        <v>2.4785519492181081</v>
      </c>
      <c r="AC7378" s="77">
        <v>43.64</v>
      </c>
      <c r="AD7378" s="77">
        <v>42.44</v>
      </c>
      <c r="AH7378" s="77">
        <f>IF(AND(M7378&lt;Variables!$G$6,M7378&gt;Variables!$G$5),0,1)</f>
        <v>1</v>
      </c>
      <c r="AI7378" s="77">
        <f t="shared" si="232"/>
        <v>0</v>
      </c>
      <c r="AJ7378" s="77">
        <f>IF(I7378&gt;Variables!$G$7,0,1)</f>
        <v>1</v>
      </c>
      <c r="AK7378" s="77">
        <f>IF(F7378&gt;Variables!$G$8,0,1)</f>
        <v>0</v>
      </c>
      <c r="AL7378" s="77">
        <f>IF(G7378&gt;Variables!$G$9,0,1)</f>
        <v>1</v>
      </c>
      <c r="AM7378" s="77">
        <f>IF(AND(K7378&gt;Variables!$G$10,K7378&lt;Variables!$G$11),0,1)</f>
        <v>0</v>
      </c>
      <c r="AN7378" s="77">
        <f>IF(H7378&lt;Variables!$G$13,1,0)</f>
        <v>0</v>
      </c>
      <c r="AO7378" s="77">
        <f>IF(R7378&lt;Variables!$G$12,0,1)</f>
        <v>0</v>
      </c>
      <c r="AP7378" s="78">
        <f t="shared" si="233"/>
        <v>1</v>
      </c>
      <c r="AQ7378" s="77">
        <f>IF(V7378&lt;Variables!$G$15,1,0)</f>
        <v>1</v>
      </c>
      <c r="AR7378" s="77">
        <v>0</v>
      </c>
      <c r="AS7378" s="77">
        <v>0</v>
      </c>
      <c r="AT7378" s="77">
        <v>0</v>
      </c>
      <c r="AU7378" s="77">
        <v>1</v>
      </c>
      <c r="BA7378" s="77">
        <v>-1.03</v>
      </c>
    </row>
    <row r="7379" spans="3:53" x14ac:dyDescent="0.25">
      <c r="C7379" s="77" t="s">
        <v>819</v>
      </c>
      <c r="D7379" s="77" t="s">
        <v>160</v>
      </c>
      <c r="E7379" s="77">
        <v>27.64</v>
      </c>
      <c r="F7379" s="77">
        <v>10.24</v>
      </c>
      <c r="G7379" s="77">
        <v>8.0500000000000007</v>
      </c>
      <c r="H7379" s="77">
        <v>2950</v>
      </c>
      <c r="I7379" s="77">
        <v>-13.346</v>
      </c>
      <c r="J7379" s="77" t="s">
        <v>75</v>
      </c>
      <c r="K7379" s="77">
        <v>77.55</v>
      </c>
      <c r="L7379" s="77">
        <v>27.29688947368421</v>
      </c>
      <c r="M7379" s="77">
        <v>1.293592541583199</v>
      </c>
      <c r="N7379" s="77">
        <v>26.794069387755108</v>
      </c>
      <c r="O7379" s="77">
        <v>3.194477852013216</v>
      </c>
      <c r="P7379" s="77">
        <v>680936</v>
      </c>
      <c r="Q7379" s="77">
        <v>1568000</v>
      </c>
      <c r="R7379" s="77">
        <v>0.43</v>
      </c>
      <c r="S7379" s="77">
        <v>33.161999999999999</v>
      </c>
      <c r="T7379" s="77">
        <v>8.89</v>
      </c>
      <c r="U7379" s="77">
        <v>18.9756</v>
      </c>
      <c r="V7379" s="77">
        <v>2.5158606795032949</v>
      </c>
      <c r="AC7379" s="77">
        <v>27.75</v>
      </c>
      <c r="AD7379" s="77">
        <v>24.12</v>
      </c>
      <c r="AH7379" s="77">
        <f>IF(AND(M7379&lt;Variables!$G$6,M7379&gt;Variables!$G$5),0,1)</f>
        <v>1</v>
      </c>
      <c r="AI7379" s="77">
        <f t="shared" si="232"/>
        <v>0</v>
      </c>
      <c r="AJ7379" s="77">
        <f>IF(I7379&gt;Variables!$G$7,0,1)</f>
        <v>1</v>
      </c>
      <c r="AK7379" s="77">
        <f>IF(F7379&gt;Variables!$G$8,0,1)</f>
        <v>0</v>
      </c>
      <c r="AL7379" s="77">
        <f>IF(G7379&gt;Variables!$G$9,0,1)</f>
        <v>1</v>
      </c>
      <c r="AM7379" s="77">
        <f>IF(AND(K7379&gt;Variables!$G$10,K7379&lt;Variables!$G$11),0,1)</f>
        <v>1</v>
      </c>
      <c r="AN7379" s="77">
        <f>IF(H7379&lt;Variables!$G$13,1,0)</f>
        <v>0</v>
      </c>
      <c r="AO7379" s="77">
        <f>IF(R7379&lt;Variables!$G$12,0,1)</f>
        <v>0</v>
      </c>
      <c r="AP7379" s="78">
        <f t="shared" si="233"/>
        <v>1</v>
      </c>
      <c r="AQ7379" s="77">
        <f>IF(V7379&lt;Variables!$G$15,1,0)</f>
        <v>1</v>
      </c>
      <c r="AR7379" s="77">
        <v>0</v>
      </c>
      <c r="AS7379" s="77">
        <v>0</v>
      </c>
      <c r="AT7379" s="77">
        <v>1</v>
      </c>
      <c r="AU7379" s="77">
        <v>0</v>
      </c>
      <c r="BA7379" s="77">
        <v>-2.25</v>
      </c>
    </row>
    <row r="7380" spans="3:53" x14ac:dyDescent="0.25">
      <c r="C7380" s="77" t="s">
        <v>819</v>
      </c>
      <c r="D7380" s="77" t="s">
        <v>201</v>
      </c>
      <c r="E7380" s="77">
        <v>48.67</v>
      </c>
      <c r="F7380" s="77">
        <v>7.91</v>
      </c>
      <c r="G7380" s="77">
        <v>5.41</v>
      </c>
      <c r="H7380" s="77">
        <v>-99999</v>
      </c>
      <c r="I7380" s="77">
        <v>13825.484</v>
      </c>
      <c r="J7380" s="77" t="s">
        <v>75</v>
      </c>
      <c r="K7380" s="77">
        <v>50.23</v>
      </c>
      <c r="L7380" s="77">
        <v>48.640878947368421</v>
      </c>
      <c r="M7380" s="77">
        <v>-0.2485130819679762</v>
      </c>
      <c r="N7380" s="77">
        <v>48.305195744680859</v>
      </c>
      <c r="O7380" s="77">
        <v>0.44468147164644861</v>
      </c>
      <c r="P7380" s="77">
        <v>689620</v>
      </c>
      <c r="Q7380" s="77">
        <v>1980000</v>
      </c>
      <c r="R7380" s="77">
        <v>0.35</v>
      </c>
      <c r="S7380" s="77">
        <v>33.161999999999999</v>
      </c>
      <c r="T7380" s="77">
        <v>8.89</v>
      </c>
      <c r="U7380" s="77">
        <v>18.9756</v>
      </c>
      <c r="V7380" s="77">
        <v>2.3760092124607342</v>
      </c>
      <c r="AC7380" s="77">
        <v>48.71</v>
      </c>
      <c r="AD7380" s="77">
        <v>45.51</v>
      </c>
      <c r="AH7380" s="77">
        <f>IF(AND(M7380&lt;Variables!$G$6,M7380&gt;Variables!$G$5),0,1)</f>
        <v>1</v>
      </c>
      <c r="AI7380" s="77">
        <f t="shared" si="232"/>
        <v>0</v>
      </c>
      <c r="AJ7380" s="77">
        <f>IF(I7380&gt;Variables!$G$7,0,1)</f>
        <v>0</v>
      </c>
      <c r="AK7380" s="77">
        <f>IF(F7380&gt;Variables!$G$8,0,1)</f>
        <v>1</v>
      </c>
      <c r="AL7380" s="77">
        <f>IF(G7380&gt;Variables!$G$9,0,1)</f>
        <v>1</v>
      </c>
      <c r="AM7380" s="77">
        <f>IF(AND(K7380&gt;Variables!$G$10,K7380&lt;Variables!$G$11),0,1)</f>
        <v>1</v>
      </c>
      <c r="AN7380" s="77">
        <f>IF(H7380&lt;Variables!$G$13,1,0)</f>
        <v>1</v>
      </c>
      <c r="AO7380" s="77">
        <f>IF(R7380&lt;Variables!$G$12,0,1)</f>
        <v>0</v>
      </c>
      <c r="AP7380" s="78">
        <f t="shared" si="233"/>
        <v>1</v>
      </c>
      <c r="AQ7380" s="77">
        <f>IF(V7380&lt;Variables!$G$15,1,0)</f>
        <v>1</v>
      </c>
      <c r="AR7380" s="77">
        <v>0</v>
      </c>
      <c r="AS7380" s="77">
        <v>0</v>
      </c>
      <c r="AT7380" s="77">
        <v>1</v>
      </c>
      <c r="AU7380" s="77">
        <v>0</v>
      </c>
      <c r="BA7380" s="77">
        <v>-2.25</v>
      </c>
    </row>
    <row r="7381" spans="3:53" x14ac:dyDescent="0.25">
      <c r="C7381" s="77" t="s">
        <v>819</v>
      </c>
      <c r="D7381" s="77" t="s">
        <v>180</v>
      </c>
      <c r="E7381" s="77">
        <v>15.13</v>
      </c>
      <c r="F7381" s="77">
        <v>7.9</v>
      </c>
      <c r="G7381" s="77">
        <v>6.95</v>
      </c>
      <c r="H7381" s="77">
        <v>3450</v>
      </c>
      <c r="I7381" s="77">
        <v>-81.385999999999996</v>
      </c>
      <c r="J7381" s="77" t="s">
        <v>75</v>
      </c>
      <c r="K7381" s="77">
        <v>70.91</v>
      </c>
      <c r="L7381" s="77">
        <v>14.988004999999999</v>
      </c>
      <c r="M7381" s="77">
        <v>0.68051084850855126</v>
      </c>
      <c r="N7381" s="77">
        <v>14.904344</v>
      </c>
      <c r="O7381" s="77">
        <v>1.245650261427125</v>
      </c>
      <c r="P7381" s="77">
        <v>7285000</v>
      </c>
      <c r="Q7381" s="77">
        <v>13979000</v>
      </c>
      <c r="R7381" s="77">
        <v>0.52</v>
      </c>
      <c r="S7381" s="77">
        <v>33.161999999999999</v>
      </c>
      <c r="T7381" s="77">
        <v>8.89</v>
      </c>
      <c r="U7381" s="77">
        <v>18.9756</v>
      </c>
      <c r="V7381" s="77">
        <v>2.5248395743781749</v>
      </c>
      <c r="AC7381" s="77">
        <v>15.25</v>
      </c>
      <c r="AD7381" s="77">
        <v>14.78</v>
      </c>
      <c r="AH7381" s="77">
        <f>IF(AND(M7381&lt;Variables!$G$6,M7381&gt;Variables!$G$5),0,1)</f>
        <v>1</v>
      </c>
      <c r="AI7381" s="77">
        <f t="shared" si="232"/>
        <v>0</v>
      </c>
      <c r="AJ7381" s="77">
        <f>IF(I7381&gt;Variables!$G$7,0,1)</f>
        <v>1</v>
      </c>
      <c r="AK7381" s="77">
        <f>IF(F7381&gt;Variables!$G$8,0,1)</f>
        <v>1</v>
      </c>
      <c r="AL7381" s="77">
        <f>IF(G7381&gt;Variables!$G$9,0,1)</f>
        <v>1</v>
      </c>
      <c r="AM7381" s="77">
        <f>IF(AND(K7381&gt;Variables!$G$10,K7381&lt;Variables!$G$11),0,1)</f>
        <v>1</v>
      </c>
      <c r="AN7381" s="77">
        <f>IF(H7381&lt;Variables!$G$13,1,0)</f>
        <v>0</v>
      </c>
      <c r="AO7381" s="77">
        <f>IF(R7381&lt;Variables!$G$12,0,1)</f>
        <v>0</v>
      </c>
      <c r="AP7381" s="78">
        <f t="shared" si="233"/>
        <v>1</v>
      </c>
      <c r="AQ7381" s="77">
        <f>IF(V7381&lt;Variables!$G$15,1,0)</f>
        <v>1</v>
      </c>
      <c r="AR7381" s="77">
        <v>1</v>
      </c>
      <c r="AS7381" s="77">
        <v>0</v>
      </c>
      <c r="AT7381" s="77">
        <v>0</v>
      </c>
      <c r="AU7381" s="77">
        <v>0</v>
      </c>
      <c r="BA7381" s="77">
        <v>0.8</v>
      </c>
    </row>
    <row r="7382" spans="3:53" x14ac:dyDescent="0.25">
      <c r="C7382" s="77" t="s">
        <v>819</v>
      </c>
      <c r="D7382" s="77" t="s">
        <v>590</v>
      </c>
      <c r="E7382" s="77">
        <v>8.7100000000000009</v>
      </c>
      <c r="F7382" s="77">
        <v>28.42</v>
      </c>
      <c r="G7382" s="77">
        <v>18.489999999999998</v>
      </c>
      <c r="H7382" s="77">
        <v>298.47000000000003</v>
      </c>
      <c r="I7382" s="77">
        <v>-3.5070000000000001</v>
      </c>
      <c r="J7382" s="77" t="s">
        <v>74</v>
      </c>
      <c r="K7382" s="77">
        <v>42.22</v>
      </c>
      <c r="L7382" s="77">
        <v>8.9998749999999994</v>
      </c>
      <c r="M7382" s="77">
        <v>-3.2286559535548962</v>
      </c>
      <c r="N7382" s="77">
        <v>8.714442</v>
      </c>
      <c r="O7382" s="77">
        <v>-5.9005499147269713E-2</v>
      </c>
      <c r="P7382" s="77">
        <v>2440000</v>
      </c>
      <c r="Q7382" s="77">
        <v>148250</v>
      </c>
      <c r="R7382" s="77">
        <v>16.46</v>
      </c>
      <c r="S7382" s="77">
        <v>33.161999999999999</v>
      </c>
      <c r="T7382" s="77">
        <v>8.89</v>
      </c>
      <c r="U7382" s="77">
        <v>18.9756</v>
      </c>
      <c r="V7382" s="77">
        <v>2.297800746488146</v>
      </c>
      <c r="AC7382" s="77">
        <v>9.15</v>
      </c>
      <c r="AD7382" s="77">
        <v>7.48</v>
      </c>
      <c r="AH7382" s="77">
        <f>IF(AND(M7382&lt;Variables!$G$6,M7382&gt;Variables!$G$5),0,1)</f>
        <v>0</v>
      </c>
      <c r="AI7382" s="77">
        <f t="shared" si="232"/>
        <v>0</v>
      </c>
      <c r="AJ7382" s="77">
        <f>IF(I7382&gt;Variables!$G$7,0,1)</f>
        <v>1</v>
      </c>
      <c r="AK7382" s="77">
        <f>IF(F7382&gt;Variables!$G$8,0,1)</f>
        <v>0</v>
      </c>
      <c r="AL7382" s="77">
        <f>IF(G7382&gt;Variables!$G$9,0,1)</f>
        <v>0</v>
      </c>
      <c r="AM7382" s="77">
        <f>IF(AND(K7382&gt;Variables!$G$10,K7382&lt;Variables!$G$11),0,1)</f>
        <v>1</v>
      </c>
      <c r="AN7382" s="77">
        <f>IF(H7382&lt;Variables!$G$13,1,0)</f>
        <v>1</v>
      </c>
      <c r="AO7382" s="77">
        <f>IF(R7382&lt;Variables!$G$12,0,1)</f>
        <v>1</v>
      </c>
      <c r="AP7382" s="78">
        <f t="shared" si="233"/>
        <v>0</v>
      </c>
      <c r="AQ7382" s="77">
        <f>IF(V7382&lt;Variables!$G$15,1,0)</f>
        <v>1</v>
      </c>
      <c r="AR7382" s="77">
        <v>0</v>
      </c>
      <c r="AS7382" s="77">
        <v>0</v>
      </c>
      <c r="AT7382" s="77">
        <v>1</v>
      </c>
      <c r="AU7382" s="77">
        <v>0</v>
      </c>
      <c r="BA7382" s="77">
        <v>-2.25</v>
      </c>
    </row>
    <row r="7383" spans="3:53" x14ac:dyDescent="0.25">
      <c r="C7383" s="77" t="s">
        <v>819</v>
      </c>
      <c r="D7383" s="77" t="s">
        <v>593</v>
      </c>
      <c r="E7383" s="77">
        <v>4.33</v>
      </c>
      <c r="F7383" s="77">
        <v>21.47</v>
      </c>
      <c r="G7383" s="77">
        <v>15.24</v>
      </c>
      <c r="H7383" s="77">
        <v>241.29</v>
      </c>
      <c r="I7383" s="77">
        <v>181.203</v>
      </c>
      <c r="J7383" s="77" t="s">
        <v>74</v>
      </c>
      <c r="K7383" s="77">
        <v>57.38</v>
      </c>
      <c r="L7383" s="77">
        <v>4.2715249999999996</v>
      </c>
      <c r="M7383" s="77">
        <v>0.90073217410641737</v>
      </c>
      <c r="N7383" s="77">
        <v>4.2154740000000004</v>
      </c>
      <c r="O7383" s="77">
        <v>2.242357561688181</v>
      </c>
      <c r="P7383" s="77">
        <v>17530000</v>
      </c>
      <c r="Q7383" s="77">
        <v>23270000</v>
      </c>
      <c r="R7383" s="77">
        <v>0.75</v>
      </c>
      <c r="S7383" s="77">
        <v>33.161999999999999</v>
      </c>
      <c r="T7383" s="77">
        <v>8.89</v>
      </c>
      <c r="U7383" s="77">
        <v>18.9756</v>
      </c>
      <c r="V7383" s="77">
        <v>2.4008400623243471</v>
      </c>
      <c r="AC7383" s="77">
        <v>4.57</v>
      </c>
      <c r="AD7383" s="77">
        <v>4.16</v>
      </c>
      <c r="AH7383" s="77">
        <f>IF(AND(M7383&lt;Variables!$G$6,M7383&gt;Variables!$G$5),0,1)</f>
        <v>1</v>
      </c>
      <c r="AI7383" s="77">
        <f t="shared" si="232"/>
        <v>0</v>
      </c>
      <c r="AJ7383" s="77">
        <f>IF(I7383&gt;Variables!$G$7,0,1)</f>
        <v>0</v>
      </c>
      <c r="AK7383" s="77">
        <f>IF(F7383&gt;Variables!$G$8,0,1)</f>
        <v>0</v>
      </c>
      <c r="AL7383" s="77">
        <f>IF(G7383&gt;Variables!$G$9,0,1)</f>
        <v>0</v>
      </c>
      <c r="AM7383" s="77">
        <f>IF(AND(K7383&gt;Variables!$G$10,K7383&lt;Variables!$G$11),0,1)</f>
        <v>1</v>
      </c>
      <c r="AN7383" s="77">
        <f>IF(H7383&lt;Variables!$G$13,1,0)</f>
        <v>1</v>
      </c>
      <c r="AO7383" s="77">
        <f>IF(R7383&lt;Variables!$G$12,0,1)</f>
        <v>0</v>
      </c>
      <c r="AP7383" s="78">
        <f t="shared" si="233"/>
        <v>0</v>
      </c>
      <c r="AQ7383" s="77">
        <f>IF(V7383&lt;Variables!$G$15,1,0)</f>
        <v>1</v>
      </c>
      <c r="AR7383" s="77">
        <v>1</v>
      </c>
      <c r="AS7383" s="77">
        <v>0</v>
      </c>
      <c r="AT7383" s="77">
        <v>0</v>
      </c>
      <c r="AU7383" s="77">
        <v>0</v>
      </c>
      <c r="BA7383" s="77">
        <v>2</v>
      </c>
    </row>
    <row r="7384" spans="3:53" x14ac:dyDescent="0.25">
      <c r="C7384" s="77" t="s">
        <v>819</v>
      </c>
      <c r="D7384" s="77" t="s">
        <v>555</v>
      </c>
      <c r="E7384" s="77">
        <v>24.46</v>
      </c>
      <c r="F7384" s="77">
        <v>20.05</v>
      </c>
      <c r="G7384" s="77">
        <v>17.72</v>
      </c>
      <c r="H7384" s="77">
        <v>2850</v>
      </c>
      <c r="I7384" s="77">
        <v>269.08800000000002</v>
      </c>
      <c r="J7384" s="77" t="s">
        <v>74</v>
      </c>
      <c r="K7384" s="77">
        <v>51.19</v>
      </c>
      <c r="L7384" s="77">
        <v>24.210142105263159</v>
      </c>
      <c r="M7384" s="77">
        <v>0.1687635477693441</v>
      </c>
      <c r="N7384" s="77">
        <v>24.117204081632661</v>
      </c>
      <c r="O7384" s="77">
        <v>0.55477375368416459</v>
      </c>
      <c r="P7384" s="77">
        <v>1582000</v>
      </c>
      <c r="Q7384" s="77">
        <v>497157</v>
      </c>
      <c r="R7384" s="77">
        <v>3.18</v>
      </c>
      <c r="S7384" s="77">
        <v>33.161999999999999</v>
      </c>
      <c r="T7384" s="77">
        <v>8.89</v>
      </c>
      <c r="U7384" s="77">
        <v>18.9756</v>
      </c>
      <c r="V7384" s="77">
        <v>2.3743605546981068</v>
      </c>
      <c r="AC7384" s="77">
        <v>26.31</v>
      </c>
      <c r="AD7384" s="77">
        <v>21.94</v>
      </c>
      <c r="AH7384" s="77">
        <f>IF(AND(M7384&lt;Variables!$G$6,M7384&gt;Variables!$G$5),0,1)</f>
        <v>1</v>
      </c>
      <c r="AI7384" s="77">
        <f t="shared" si="232"/>
        <v>0</v>
      </c>
      <c r="AJ7384" s="77">
        <f>IF(I7384&gt;Variables!$G$7,0,1)</f>
        <v>0</v>
      </c>
      <c r="AK7384" s="77">
        <f>IF(F7384&gt;Variables!$G$8,0,1)</f>
        <v>0</v>
      </c>
      <c r="AL7384" s="77">
        <f>IF(G7384&gt;Variables!$G$9,0,1)</f>
        <v>0</v>
      </c>
      <c r="AM7384" s="77">
        <f>IF(AND(K7384&gt;Variables!$G$10,K7384&lt;Variables!$G$11),0,1)</f>
        <v>1</v>
      </c>
      <c r="AN7384" s="77">
        <f>IF(H7384&lt;Variables!$G$13,1,0)</f>
        <v>0</v>
      </c>
      <c r="AO7384" s="77">
        <f>IF(R7384&lt;Variables!$G$12,0,1)</f>
        <v>1</v>
      </c>
      <c r="AP7384" s="78">
        <f t="shared" si="233"/>
        <v>0</v>
      </c>
      <c r="AQ7384" s="77">
        <f>IF(V7384&lt;Variables!$G$15,1,0)</f>
        <v>1</v>
      </c>
      <c r="AR7384" s="77">
        <v>1</v>
      </c>
      <c r="AS7384" s="77">
        <v>0</v>
      </c>
      <c r="AT7384" s="77">
        <v>0</v>
      </c>
      <c r="AU7384" s="77">
        <v>0</v>
      </c>
      <c r="BA7384" s="77">
        <v>2</v>
      </c>
    </row>
    <row r="7385" spans="3:53" x14ac:dyDescent="0.25">
      <c r="C7385" s="77" t="s">
        <v>819</v>
      </c>
      <c r="D7385" s="77" t="s">
        <v>196</v>
      </c>
      <c r="E7385" s="77">
        <v>52.15</v>
      </c>
      <c r="F7385" s="77">
        <v>7.96</v>
      </c>
      <c r="G7385" s="77">
        <v>3.88</v>
      </c>
      <c r="H7385" s="77">
        <v>2030</v>
      </c>
      <c r="I7385" s="77">
        <v>1053.1400000000001</v>
      </c>
      <c r="J7385" s="77" t="s">
        <v>75</v>
      </c>
      <c r="K7385" s="77">
        <v>53.71</v>
      </c>
      <c r="L7385" s="77">
        <v>51.723711764705889</v>
      </c>
      <c r="M7385" s="77">
        <v>0.41816070021814322</v>
      </c>
      <c r="N7385" s="77">
        <v>51.981488095238113</v>
      </c>
      <c r="O7385" s="77">
        <v>-7.98132118920791E-2</v>
      </c>
      <c r="P7385" s="77">
        <v>483286</v>
      </c>
      <c r="Q7385" s="77">
        <v>441740</v>
      </c>
      <c r="R7385" s="77">
        <v>1.0900000000000001</v>
      </c>
      <c r="S7385" s="77">
        <v>33.161999999999999</v>
      </c>
      <c r="T7385" s="77">
        <v>8.89</v>
      </c>
      <c r="U7385" s="77">
        <v>18.9756</v>
      </c>
      <c r="V7385" s="77">
        <v>2.3900830473350552</v>
      </c>
      <c r="AC7385" s="77">
        <v>52.13</v>
      </c>
      <c r="AD7385" s="77">
        <v>48.32</v>
      </c>
      <c r="AH7385" s="77">
        <f>IF(AND(M7385&lt;Variables!$G$6,M7385&gt;Variables!$G$5),0,1)</f>
        <v>1</v>
      </c>
      <c r="AI7385" s="77">
        <f t="shared" si="232"/>
        <v>1</v>
      </c>
      <c r="AJ7385" s="77">
        <f>IF(I7385&gt;Variables!$G$7,0,1)</f>
        <v>0</v>
      </c>
      <c r="AK7385" s="77">
        <f>IF(F7385&gt;Variables!$G$8,0,1)</f>
        <v>1</v>
      </c>
      <c r="AL7385" s="77">
        <f>IF(G7385&gt;Variables!$G$9,0,1)</f>
        <v>1</v>
      </c>
      <c r="AM7385" s="77">
        <f>IF(AND(K7385&gt;Variables!$G$10,K7385&lt;Variables!$G$11),0,1)</f>
        <v>1</v>
      </c>
      <c r="AN7385" s="77">
        <f>IF(H7385&lt;Variables!$G$13,1,0)</f>
        <v>0</v>
      </c>
      <c r="AO7385" s="77">
        <f>IF(R7385&lt;Variables!$G$12,0,1)</f>
        <v>0</v>
      </c>
      <c r="AP7385" s="78">
        <f t="shared" si="233"/>
        <v>1</v>
      </c>
      <c r="AQ7385" s="77">
        <f>IF(V7385&lt;Variables!$G$15,1,0)</f>
        <v>1</v>
      </c>
      <c r="AR7385" s="77">
        <v>0</v>
      </c>
      <c r="AS7385" s="77">
        <v>0</v>
      </c>
      <c r="AT7385" s="77">
        <v>1</v>
      </c>
      <c r="AU7385" s="77">
        <v>0</v>
      </c>
      <c r="BA7385" s="77">
        <v>-1.8</v>
      </c>
    </row>
    <row r="7386" spans="3:53" x14ac:dyDescent="0.25">
      <c r="C7386" s="77" t="s">
        <v>820</v>
      </c>
      <c r="D7386" s="77" t="s">
        <v>577</v>
      </c>
      <c r="E7386" s="77">
        <v>43.58</v>
      </c>
      <c r="F7386" s="77">
        <v>8.5399999999999991</v>
      </c>
      <c r="G7386" s="77">
        <v>7.3</v>
      </c>
      <c r="H7386" s="77">
        <v>5240</v>
      </c>
      <c r="I7386" s="77">
        <v>-12.93</v>
      </c>
      <c r="J7386" s="77" t="s">
        <v>75</v>
      </c>
      <c r="K7386" s="77">
        <v>46.1</v>
      </c>
      <c r="L7386" s="77">
        <v>43.484654999999997</v>
      </c>
      <c r="M7386" s="77">
        <v>-0.30966095971096508</v>
      </c>
      <c r="N7386" s="77">
        <v>43.34616511627906</v>
      </c>
      <c r="O7386" s="77">
        <v>8.8471118740351493E-3</v>
      </c>
      <c r="P7386" s="77">
        <v>224096</v>
      </c>
      <c r="Q7386" s="77">
        <v>549321</v>
      </c>
      <c r="R7386" s="77">
        <v>0.41</v>
      </c>
      <c r="S7386" s="77">
        <v>35.346999999999987</v>
      </c>
      <c r="T7386" s="77">
        <v>8.7719999999999985</v>
      </c>
      <c r="U7386" s="77">
        <v>19.865600000000001</v>
      </c>
      <c r="V7386" s="77">
        <v>2.3311594116310679</v>
      </c>
      <c r="AC7386" s="77">
        <v>43.59</v>
      </c>
      <c r="AD7386" s="77">
        <v>42.44</v>
      </c>
      <c r="AH7386" s="77">
        <f>IF(AND(M7386&lt;Variables!$G$6,M7386&gt;Variables!$G$5),0,1)</f>
        <v>1</v>
      </c>
      <c r="AI7386" s="77">
        <f t="shared" si="232"/>
        <v>0</v>
      </c>
      <c r="AJ7386" s="77">
        <f>IF(I7386&gt;Variables!$G$7,0,1)</f>
        <v>1</v>
      </c>
      <c r="AK7386" s="77">
        <f>IF(F7386&gt;Variables!$G$8,0,1)</f>
        <v>1</v>
      </c>
      <c r="AL7386" s="77">
        <f>IF(G7386&gt;Variables!$G$9,0,1)</f>
        <v>1</v>
      </c>
      <c r="AM7386" s="77">
        <f>IF(AND(K7386&gt;Variables!$G$10,K7386&lt;Variables!$G$11),0,1)</f>
        <v>1</v>
      </c>
      <c r="AN7386" s="77">
        <f>IF(H7386&lt;Variables!$G$13,1,0)</f>
        <v>0</v>
      </c>
      <c r="AO7386" s="77">
        <f>IF(R7386&lt;Variables!$G$12,0,1)</f>
        <v>0</v>
      </c>
      <c r="AP7386" s="78">
        <f t="shared" si="233"/>
        <v>1</v>
      </c>
      <c r="AQ7386" s="77">
        <f>IF(V7386&lt;Variables!$G$15,1,0)</f>
        <v>1</v>
      </c>
      <c r="AR7386" s="77">
        <v>0</v>
      </c>
      <c r="AS7386" s="77">
        <v>0</v>
      </c>
      <c r="AT7386" s="77">
        <v>1</v>
      </c>
      <c r="AU7386" s="77">
        <v>0</v>
      </c>
      <c r="BA7386" s="77">
        <v>-1.27</v>
      </c>
    </row>
    <row r="7387" spans="3:53" x14ac:dyDescent="0.25">
      <c r="C7387" s="77" t="s">
        <v>820</v>
      </c>
      <c r="D7387" s="77" t="s">
        <v>593</v>
      </c>
      <c r="E7387" s="77">
        <v>4.38</v>
      </c>
      <c r="F7387" s="77">
        <v>23.73</v>
      </c>
      <c r="G7387" s="77">
        <v>17.64</v>
      </c>
      <c r="H7387" s="77">
        <v>241.29</v>
      </c>
      <c r="I7387" s="77">
        <v>183.55099999999999</v>
      </c>
      <c r="J7387" s="77" t="s">
        <v>74</v>
      </c>
      <c r="K7387" s="77">
        <v>69.06</v>
      </c>
      <c r="L7387" s="77">
        <v>4.3111099999999993</v>
      </c>
      <c r="M7387" s="77">
        <v>2.0572427982584669</v>
      </c>
      <c r="N7387" s="77">
        <v>4.2452500000000004</v>
      </c>
      <c r="O7387" s="77">
        <v>3.64053942641775</v>
      </c>
      <c r="P7387" s="77">
        <v>18250000</v>
      </c>
      <c r="Q7387" s="77">
        <v>23270000</v>
      </c>
      <c r="R7387" s="77">
        <v>0.78</v>
      </c>
      <c r="S7387" s="77">
        <v>35.346999999999987</v>
      </c>
      <c r="T7387" s="77">
        <v>8.7719999999999985</v>
      </c>
      <c r="U7387" s="77">
        <v>19.865600000000001</v>
      </c>
      <c r="V7387" s="77">
        <v>2.3977317813871588</v>
      </c>
      <c r="AC7387" s="77">
        <v>4.57</v>
      </c>
      <c r="AD7387" s="77">
        <v>4.16</v>
      </c>
      <c r="AH7387" s="77">
        <f>IF(AND(M7387&lt;Variables!$G$6,M7387&gt;Variables!$G$5),0,1)</f>
        <v>1</v>
      </c>
      <c r="AI7387" s="77">
        <f t="shared" si="232"/>
        <v>0</v>
      </c>
      <c r="AJ7387" s="77">
        <f>IF(I7387&gt;Variables!$G$7,0,1)</f>
        <v>0</v>
      </c>
      <c r="AK7387" s="77">
        <f>IF(F7387&gt;Variables!$G$8,0,1)</f>
        <v>0</v>
      </c>
      <c r="AL7387" s="77">
        <f>IF(G7387&gt;Variables!$G$9,0,1)</f>
        <v>0</v>
      </c>
      <c r="AM7387" s="77">
        <f>IF(AND(K7387&gt;Variables!$G$10,K7387&lt;Variables!$G$11),0,1)</f>
        <v>0</v>
      </c>
      <c r="AN7387" s="77">
        <f>IF(H7387&lt;Variables!$G$13,1,0)</f>
        <v>1</v>
      </c>
      <c r="AO7387" s="77">
        <f>IF(R7387&lt;Variables!$G$12,0,1)</f>
        <v>0</v>
      </c>
      <c r="AP7387" s="78">
        <f t="shared" si="233"/>
        <v>0</v>
      </c>
      <c r="AQ7387" s="77">
        <f>IF(V7387&lt;Variables!$G$15,1,0)</f>
        <v>1</v>
      </c>
      <c r="AR7387" s="77">
        <v>1</v>
      </c>
      <c r="AS7387" s="77">
        <v>0</v>
      </c>
      <c r="AT7387" s="77">
        <v>0</v>
      </c>
      <c r="AU7387" s="77">
        <v>0</v>
      </c>
      <c r="BA7387" s="77">
        <v>2</v>
      </c>
    </row>
    <row r="7388" spans="3:53" x14ac:dyDescent="0.25">
      <c r="C7388" s="77" t="s">
        <v>820</v>
      </c>
      <c r="D7388" s="77" t="s">
        <v>563</v>
      </c>
      <c r="E7388" s="77">
        <v>44.04</v>
      </c>
      <c r="F7388" s="77">
        <v>12.66</v>
      </c>
      <c r="G7388" s="77">
        <v>12.43</v>
      </c>
      <c r="H7388" s="77">
        <v>4360</v>
      </c>
      <c r="I7388" s="77">
        <v>-45.517000000000003</v>
      </c>
      <c r="J7388" s="77" t="s">
        <v>74</v>
      </c>
      <c r="K7388" s="77">
        <v>61.28</v>
      </c>
      <c r="L7388" s="77">
        <v>43.805121052631577</v>
      </c>
      <c r="M7388" s="77">
        <v>0.33073518320918383</v>
      </c>
      <c r="N7388" s="77">
        <v>43.369406122448979</v>
      </c>
      <c r="O7388" s="77">
        <v>1.338717611008502</v>
      </c>
      <c r="P7388" s="77">
        <v>1200000</v>
      </c>
      <c r="Q7388" s="77">
        <v>1233000</v>
      </c>
      <c r="R7388" s="77">
        <v>0.97</v>
      </c>
      <c r="S7388" s="77">
        <v>35.346999999999987</v>
      </c>
      <c r="T7388" s="77">
        <v>8.7719999999999985</v>
      </c>
      <c r="U7388" s="77">
        <v>19.865600000000001</v>
      </c>
      <c r="V7388" s="77">
        <v>2.4644874442378208</v>
      </c>
      <c r="AC7388" s="77">
        <v>44.74</v>
      </c>
      <c r="AD7388" s="77">
        <v>42.45</v>
      </c>
      <c r="AH7388" s="77">
        <f>IF(AND(M7388&lt;Variables!$G$6,M7388&gt;Variables!$G$5),0,1)</f>
        <v>1</v>
      </c>
      <c r="AI7388" s="77">
        <f t="shared" si="232"/>
        <v>0</v>
      </c>
      <c r="AJ7388" s="77">
        <f>IF(I7388&gt;Variables!$G$7,0,1)</f>
        <v>1</v>
      </c>
      <c r="AK7388" s="77">
        <f>IF(F7388&gt;Variables!$G$8,0,1)</f>
        <v>0</v>
      </c>
      <c r="AL7388" s="77">
        <f>IF(G7388&gt;Variables!$G$9,0,1)</f>
        <v>0</v>
      </c>
      <c r="AM7388" s="77">
        <f>IF(AND(K7388&gt;Variables!$G$10,K7388&lt;Variables!$G$11),0,1)</f>
        <v>1</v>
      </c>
      <c r="AN7388" s="77">
        <f>IF(H7388&lt;Variables!$G$13,1,0)</f>
        <v>0</v>
      </c>
      <c r="AO7388" s="77">
        <f>IF(R7388&lt;Variables!$G$12,0,1)</f>
        <v>0</v>
      </c>
      <c r="AP7388" s="78">
        <f t="shared" si="233"/>
        <v>0</v>
      </c>
      <c r="AQ7388" s="77">
        <f>IF(V7388&lt;Variables!$G$15,1,0)</f>
        <v>1</v>
      </c>
      <c r="AR7388" s="77">
        <v>1</v>
      </c>
      <c r="AS7388" s="77">
        <v>0</v>
      </c>
      <c r="AT7388" s="77">
        <v>0</v>
      </c>
      <c r="AU7388" s="77">
        <v>0</v>
      </c>
      <c r="BA7388" s="77">
        <v>1.1599999999999999</v>
      </c>
    </row>
    <row r="7389" spans="3:53" x14ac:dyDescent="0.25">
      <c r="C7389" s="77" t="s">
        <v>820</v>
      </c>
      <c r="D7389" s="77" t="s">
        <v>179</v>
      </c>
      <c r="E7389" s="77">
        <v>25.77</v>
      </c>
      <c r="F7389" s="77">
        <v>9.41</v>
      </c>
      <c r="G7389" s="77">
        <v>11.08</v>
      </c>
      <c r="H7389" s="77">
        <v>13930</v>
      </c>
      <c r="I7389" s="77">
        <v>-77.346999999999994</v>
      </c>
      <c r="J7389" s="77" t="s">
        <v>74</v>
      </c>
      <c r="K7389" s="77">
        <v>57.54</v>
      </c>
      <c r="L7389" s="77">
        <v>25.602525</v>
      </c>
      <c r="M7389" s="77">
        <v>0.22448957671168651</v>
      </c>
      <c r="N7389" s="77">
        <v>25.52394</v>
      </c>
      <c r="O7389" s="77">
        <v>0.53306817050971333</v>
      </c>
      <c r="P7389" s="77">
        <v>14249000</v>
      </c>
      <c r="Q7389" s="77">
        <v>12104000</v>
      </c>
      <c r="R7389" s="77">
        <v>1.18</v>
      </c>
      <c r="S7389" s="77">
        <v>35.346999999999987</v>
      </c>
      <c r="T7389" s="77">
        <v>8.7719999999999985</v>
      </c>
      <c r="U7389" s="77">
        <v>19.865600000000001</v>
      </c>
      <c r="V7389" s="77">
        <v>2.4343892937380192</v>
      </c>
      <c r="AC7389" s="77">
        <v>25.84</v>
      </c>
      <c r="AD7389" s="77">
        <v>25.0701</v>
      </c>
      <c r="AH7389" s="77">
        <f>IF(AND(M7389&lt;Variables!$G$6,M7389&gt;Variables!$G$5),0,1)</f>
        <v>1</v>
      </c>
      <c r="AI7389" s="77">
        <f t="shared" si="232"/>
        <v>0</v>
      </c>
      <c r="AJ7389" s="77">
        <f>IF(I7389&gt;Variables!$G$7,0,1)</f>
        <v>1</v>
      </c>
      <c r="AK7389" s="77">
        <f>IF(F7389&gt;Variables!$G$8,0,1)</f>
        <v>0</v>
      </c>
      <c r="AL7389" s="77">
        <f>IF(G7389&gt;Variables!$G$9,0,1)</f>
        <v>0</v>
      </c>
      <c r="AM7389" s="77">
        <f>IF(AND(K7389&gt;Variables!$G$10,K7389&lt;Variables!$G$11),0,1)</f>
        <v>1</v>
      </c>
      <c r="AN7389" s="77">
        <f>IF(H7389&lt;Variables!$G$13,1,0)</f>
        <v>0</v>
      </c>
      <c r="AO7389" s="77">
        <f>IF(R7389&lt;Variables!$G$12,0,1)</f>
        <v>0</v>
      </c>
      <c r="AP7389" s="78">
        <f t="shared" si="233"/>
        <v>0</v>
      </c>
      <c r="AQ7389" s="77">
        <f>IF(V7389&lt;Variables!$G$15,1,0)</f>
        <v>1</v>
      </c>
      <c r="AR7389" s="77">
        <v>0</v>
      </c>
      <c r="AS7389" s="77">
        <v>0</v>
      </c>
      <c r="AT7389" s="77">
        <v>0</v>
      </c>
      <c r="AU7389" s="77">
        <v>1</v>
      </c>
      <c r="BA7389" s="77">
        <v>-0.63</v>
      </c>
    </row>
    <row r="7390" spans="3:53" x14ac:dyDescent="0.25">
      <c r="C7390" s="77" t="s">
        <v>820</v>
      </c>
      <c r="D7390" s="77" t="s">
        <v>555</v>
      </c>
      <c r="E7390" s="77">
        <v>24.69</v>
      </c>
      <c r="F7390" s="77">
        <v>21.04</v>
      </c>
      <c r="G7390" s="77">
        <v>18.690000000000001</v>
      </c>
      <c r="H7390" s="77">
        <v>2850</v>
      </c>
      <c r="I7390" s="77">
        <v>269.95800000000003</v>
      </c>
      <c r="J7390" s="77" t="s">
        <v>74</v>
      </c>
      <c r="K7390" s="77">
        <v>57.46</v>
      </c>
      <c r="L7390" s="77">
        <v>24.250142105263158</v>
      </c>
      <c r="M7390" s="77">
        <v>0.82415143741967767</v>
      </c>
      <c r="N7390" s="77">
        <v>24.134789795918369</v>
      </c>
      <c r="O7390" s="77">
        <v>1.3060408097481671</v>
      </c>
      <c r="P7390" s="77">
        <v>1599000</v>
      </c>
      <c r="Q7390" s="77">
        <v>497157</v>
      </c>
      <c r="R7390" s="77">
        <v>3.22</v>
      </c>
      <c r="S7390" s="77">
        <v>35.346999999999987</v>
      </c>
      <c r="T7390" s="77">
        <v>8.7719999999999985</v>
      </c>
      <c r="U7390" s="77">
        <v>19.865600000000001</v>
      </c>
      <c r="V7390" s="77">
        <v>2.4051017484666279</v>
      </c>
      <c r="AC7390" s="77">
        <v>26.31</v>
      </c>
      <c r="AD7390" s="77">
        <v>21.94</v>
      </c>
      <c r="AH7390" s="77">
        <f>IF(AND(M7390&lt;Variables!$G$6,M7390&gt;Variables!$G$5),0,1)</f>
        <v>1</v>
      </c>
      <c r="AI7390" s="77">
        <f t="shared" si="232"/>
        <v>0</v>
      </c>
      <c r="AJ7390" s="77">
        <f>IF(I7390&gt;Variables!$G$7,0,1)</f>
        <v>0</v>
      </c>
      <c r="AK7390" s="77">
        <f>IF(F7390&gt;Variables!$G$8,0,1)</f>
        <v>0</v>
      </c>
      <c r="AL7390" s="77">
        <f>IF(G7390&gt;Variables!$G$9,0,1)</f>
        <v>0</v>
      </c>
      <c r="AM7390" s="77">
        <f>IF(AND(K7390&gt;Variables!$G$10,K7390&lt;Variables!$G$11),0,1)</f>
        <v>1</v>
      </c>
      <c r="AN7390" s="77">
        <f>IF(H7390&lt;Variables!$G$13,1,0)</f>
        <v>0</v>
      </c>
      <c r="AO7390" s="77">
        <f>IF(R7390&lt;Variables!$G$12,0,1)</f>
        <v>1</v>
      </c>
      <c r="AP7390" s="78">
        <f t="shared" si="233"/>
        <v>0</v>
      </c>
      <c r="AQ7390" s="77">
        <f>IF(V7390&lt;Variables!$G$15,1,0)</f>
        <v>1</v>
      </c>
      <c r="AR7390" s="77">
        <v>1</v>
      </c>
      <c r="AS7390" s="77">
        <v>0</v>
      </c>
      <c r="AT7390" s="77">
        <v>0</v>
      </c>
      <c r="AU7390" s="77">
        <v>0</v>
      </c>
      <c r="BA7390" s="77">
        <v>2</v>
      </c>
    </row>
    <row r="7391" spans="3:53" x14ac:dyDescent="0.25">
      <c r="C7391" s="77" t="s">
        <v>820</v>
      </c>
      <c r="D7391" s="77" t="s">
        <v>596</v>
      </c>
      <c r="E7391" s="77">
        <v>36.21</v>
      </c>
      <c r="F7391" s="77">
        <v>10.48</v>
      </c>
      <c r="G7391" s="77">
        <v>7.65</v>
      </c>
      <c r="H7391" s="77">
        <v>4520</v>
      </c>
      <c r="I7391" s="77">
        <v>-34.176000000000002</v>
      </c>
      <c r="J7391" s="77" t="s">
        <v>74</v>
      </c>
      <c r="K7391" s="77">
        <v>52.97</v>
      </c>
      <c r="L7391" s="77">
        <v>36.196199999999997</v>
      </c>
      <c r="M7391" s="77">
        <v>-0.12763770782568029</v>
      </c>
      <c r="N7391" s="77">
        <v>35.977022000000012</v>
      </c>
      <c r="O7391" s="77">
        <v>0.48080132924841129</v>
      </c>
      <c r="P7391" s="77">
        <v>3073000</v>
      </c>
      <c r="Q7391" s="77">
        <v>2591000</v>
      </c>
      <c r="R7391" s="77">
        <v>1.19</v>
      </c>
      <c r="S7391" s="77">
        <v>35.346999999999987</v>
      </c>
      <c r="T7391" s="77">
        <v>8.7719999999999985</v>
      </c>
      <c r="U7391" s="77">
        <v>19.865600000000001</v>
      </c>
      <c r="V7391" s="77">
        <v>2.4021825749730632</v>
      </c>
      <c r="AC7391" s="77">
        <v>36.25</v>
      </c>
      <c r="AD7391" s="77">
        <v>35.1</v>
      </c>
      <c r="AH7391" s="77">
        <f>IF(AND(M7391&lt;Variables!$G$6,M7391&gt;Variables!$G$5),0,1)</f>
        <v>1</v>
      </c>
      <c r="AI7391" s="77">
        <f t="shared" si="232"/>
        <v>0</v>
      </c>
      <c r="AJ7391" s="77">
        <f>IF(I7391&gt;Variables!$G$7,0,1)</f>
        <v>1</v>
      </c>
      <c r="AK7391" s="77">
        <f>IF(F7391&gt;Variables!$G$8,0,1)</f>
        <v>0</v>
      </c>
      <c r="AL7391" s="77">
        <f>IF(G7391&gt;Variables!$G$9,0,1)</f>
        <v>1</v>
      </c>
      <c r="AM7391" s="77">
        <f>IF(AND(K7391&gt;Variables!$G$10,K7391&lt;Variables!$G$11),0,1)</f>
        <v>1</v>
      </c>
      <c r="AN7391" s="77">
        <f>IF(H7391&lt;Variables!$G$13,1,0)</f>
        <v>0</v>
      </c>
      <c r="AO7391" s="77">
        <f>IF(R7391&lt;Variables!$G$12,0,1)</f>
        <v>0</v>
      </c>
      <c r="AP7391" s="78">
        <f t="shared" si="233"/>
        <v>0</v>
      </c>
      <c r="AQ7391" s="77">
        <f>IF(V7391&lt;Variables!$G$15,1,0)</f>
        <v>1</v>
      </c>
      <c r="AR7391" s="77">
        <v>0</v>
      </c>
      <c r="AS7391" s="77">
        <v>0</v>
      </c>
      <c r="AT7391" s="77">
        <v>1</v>
      </c>
      <c r="AU7391" s="77">
        <v>0</v>
      </c>
      <c r="BA7391" s="77">
        <v>-2.25</v>
      </c>
    </row>
    <row r="7392" spans="3:53" x14ac:dyDescent="0.25">
      <c r="C7392" s="77" t="s">
        <v>820</v>
      </c>
      <c r="D7392" s="77" t="s">
        <v>180</v>
      </c>
      <c r="E7392" s="77">
        <v>15.15</v>
      </c>
      <c r="F7392" s="77">
        <v>8.08</v>
      </c>
      <c r="G7392" s="77">
        <v>7.05</v>
      </c>
      <c r="H7392" s="77">
        <v>3450</v>
      </c>
      <c r="I7392" s="77">
        <v>-81.381</v>
      </c>
      <c r="J7392" s="77" t="s">
        <v>75</v>
      </c>
      <c r="K7392" s="77">
        <v>65.400000000000006</v>
      </c>
      <c r="L7392" s="77">
        <v>15.03833</v>
      </c>
      <c r="M7392" s="77">
        <v>0.44333380102709841</v>
      </c>
      <c r="N7392" s="77">
        <v>14.940974000000001</v>
      </c>
      <c r="O7392" s="77">
        <v>1.097826687871887</v>
      </c>
      <c r="P7392" s="77">
        <v>7358000</v>
      </c>
      <c r="Q7392" s="77">
        <v>13979000</v>
      </c>
      <c r="R7392" s="77">
        <v>0.53</v>
      </c>
      <c r="S7392" s="77">
        <v>35.346999999999987</v>
      </c>
      <c r="T7392" s="77">
        <v>8.7719999999999985</v>
      </c>
      <c r="U7392" s="77">
        <v>19.865600000000001</v>
      </c>
      <c r="V7392" s="77">
        <v>2.4952999617058551</v>
      </c>
      <c r="AC7392" s="77">
        <v>15.25</v>
      </c>
      <c r="AD7392" s="77">
        <v>14.78</v>
      </c>
      <c r="AH7392" s="77">
        <f>IF(AND(M7392&lt;Variables!$G$6,M7392&gt;Variables!$G$5),0,1)</f>
        <v>1</v>
      </c>
      <c r="AI7392" s="77">
        <f t="shared" si="232"/>
        <v>0</v>
      </c>
      <c r="AJ7392" s="77">
        <f>IF(I7392&gt;Variables!$G$7,0,1)</f>
        <v>1</v>
      </c>
      <c r="AK7392" s="77">
        <f>IF(F7392&gt;Variables!$G$8,0,1)</f>
        <v>1</v>
      </c>
      <c r="AL7392" s="77">
        <f>IF(G7392&gt;Variables!$G$9,0,1)</f>
        <v>1</v>
      </c>
      <c r="AM7392" s="77">
        <f>IF(AND(K7392&gt;Variables!$G$10,K7392&lt;Variables!$G$11),0,1)</f>
        <v>0</v>
      </c>
      <c r="AN7392" s="77">
        <f>IF(H7392&lt;Variables!$G$13,1,0)</f>
        <v>0</v>
      </c>
      <c r="AO7392" s="77">
        <f>IF(R7392&lt;Variables!$G$12,0,1)</f>
        <v>0</v>
      </c>
      <c r="AP7392" s="78">
        <f t="shared" si="233"/>
        <v>1</v>
      </c>
      <c r="AQ7392" s="77">
        <f>IF(V7392&lt;Variables!$G$15,1,0)</f>
        <v>1</v>
      </c>
      <c r="AR7392" s="77">
        <v>0</v>
      </c>
      <c r="AS7392" s="77">
        <v>0</v>
      </c>
      <c r="AT7392" s="77">
        <v>0</v>
      </c>
      <c r="AU7392" s="77">
        <v>1</v>
      </c>
      <c r="BA7392" s="77">
        <v>-0.4</v>
      </c>
    </row>
    <row r="7393" spans="3:53" x14ac:dyDescent="0.25">
      <c r="C7393" s="77" t="s">
        <v>820</v>
      </c>
      <c r="D7393" s="77" t="s">
        <v>172</v>
      </c>
      <c r="E7393" s="77">
        <v>61.94</v>
      </c>
      <c r="F7393" s="77">
        <v>10.97</v>
      </c>
      <c r="G7393" s="77">
        <v>10.91</v>
      </c>
      <c r="H7393" s="77">
        <v>7650</v>
      </c>
      <c r="I7393" s="77">
        <v>152115.18</v>
      </c>
      <c r="J7393" s="77" t="s">
        <v>75</v>
      </c>
      <c r="K7393" s="77">
        <v>46.23</v>
      </c>
      <c r="L7393" s="77">
        <v>61.270183333333343</v>
      </c>
      <c r="M7393" s="77">
        <v>-8.1904983147066929E-2</v>
      </c>
      <c r="N7393" s="77">
        <v>61.667660416666664</v>
      </c>
      <c r="O7393" s="77">
        <v>-0.72592411264181878</v>
      </c>
      <c r="P7393" s="77">
        <v>714817</v>
      </c>
      <c r="Q7393" s="77">
        <v>1206000</v>
      </c>
      <c r="R7393" s="77">
        <v>0.59</v>
      </c>
      <c r="S7393" s="77">
        <v>35.346999999999987</v>
      </c>
      <c r="T7393" s="77">
        <v>8.7719999999999985</v>
      </c>
      <c r="U7393" s="77">
        <v>19.865600000000001</v>
      </c>
      <c r="V7393" s="77">
        <v>2.3291805677625139</v>
      </c>
      <c r="AC7393" s="77">
        <v>61.83</v>
      </c>
      <c r="AD7393" s="77">
        <v>56.06</v>
      </c>
      <c r="AH7393" s="77">
        <f>IF(AND(M7393&lt;Variables!$G$6,M7393&gt;Variables!$G$5),0,1)</f>
        <v>1</v>
      </c>
      <c r="AI7393" s="77">
        <f t="shared" si="232"/>
        <v>1</v>
      </c>
      <c r="AJ7393" s="77">
        <f>IF(I7393&gt;Variables!$G$7,0,1)</f>
        <v>0</v>
      </c>
      <c r="AK7393" s="77">
        <f>IF(F7393&gt;Variables!$G$8,0,1)</f>
        <v>0</v>
      </c>
      <c r="AL7393" s="77">
        <f>IF(G7393&gt;Variables!$G$9,0,1)</f>
        <v>0</v>
      </c>
      <c r="AM7393" s="77">
        <f>IF(AND(K7393&gt;Variables!$G$10,K7393&lt;Variables!$G$11),0,1)</f>
        <v>1</v>
      </c>
      <c r="AN7393" s="77">
        <f>IF(H7393&lt;Variables!$G$13,1,0)</f>
        <v>0</v>
      </c>
      <c r="AO7393" s="77">
        <f>IF(R7393&lt;Variables!$G$12,0,1)</f>
        <v>0</v>
      </c>
      <c r="AP7393" s="78">
        <f t="shared" si="233"/>
        <v>1</v>
      </c>
      <c r="AQ7393" s="77">
        <f>IF(V7393&lt;Variables!$G$15,1,0)</f>
        <v>1</v>
      </c>
      <c r="AR7393" s="77">
        <v>0</v>
      </c>
      <c r="AS7393" s="77">
        <v>0</v>
      </c>
      <c r="AT7393" s="77">
        <v>1</v>
      </c>
      <c r="AU7393" s="77">
        <v>0</v>
      </c>
      <c r="BA7393" s="77">
        <v>-2.25</v>
      </c>
    </row>
    <row r="7394" spans="3:53" x14ac:dyDescent="0.25">
      <c r="C7394" s="77" t="s">
        <v>820</v>
      </c>
      <c r="D7394" s="77" t="s">
        <v>551</v>
      </c>
      <c r="E7394" s="77">
        <v>2.68</v>
      </c>
      <c r="F7394" s="77">
        <v>57.02</v>
      </c>
      <c r="G7394" s="77">
        <v>-11.63</v>
      </c>
      <c r="H7394" s="77">
        <v>18.25</v>
      </c>
      <c r="I7394" s="77">
        <v>-0.126</v>
      </c>
      <c r="J7394" s="77" t="s">
        <v>75</v>
      </c>
      <c r="K7394" s="77">
        <v>52.88</v>
      </c>
      <c r="L7394" s="77">
        <v>2.6589</v>
      </c>
      <c r="M7394" s="77">
        <v>4.1370491556662572E-2</v>
      </c>
      <c r="N7394" s="77">
        <v>2.64723</v>
      </c>
      <c r="O7394" s="77">
        <v>0.48239102760246061</v>
      </c>
      <c r="P7394" s="77">
        <v>129820000</v>
      </c>
      <c r="Q7394" s="77">
        <v>925560</v>
      </c>
      <c r="R7394" s="77">
        <v>140.26</v>
      </c>
      <c r="S7394" s="77">
        <v>35.346999999999987</v>
      </c>
      <c r="T7394" s="77">
        <v>8.7719999999999985</v>
      </c>
      <c r="U7394" s="77">
        <v>19.865600000000001</v>
      </c>
      <c r="V7394" s="77">
        <v>2.3954170706382341</v>
      </c>
      <c r="AC7394" s="77">
        <v>3.81</v>
      </c>
      <c r="AD7394" s="77">
        <v>2.63</v>
      </c>
      <c r="AH7394" s="77">
        <f>IF(AND(M7394&lt;Variables!$G$6,M7394&gt;Variables!$G$5),0,1)</f>
        <v>1</v>
      </c>
      <c r="AI7394" s="77">
        <f t="shared" si="232"/>
        <v>0</v>
      </c>
      <c r="AJ7394" s="77">
        <f>IF(I7394&gt;Variables!$G$7,0,1)</f>
        <v>1</v>
      </c>
      <c r="AK7394" s="77">
        <f>IF(F7394&gt;Variables!$G$8,0,1)</f>
        <v>0</v>
      </c>
      <c r="AL7394" s="77">
        <f>IF(G7394&gt;Variables!$G$9,0,1)</f>
        <v>1</v>
      </c>
      <c r="AM7394" s="77">
        <f>IF(AND(K7394&gt;Variables!$G$10,K7394&lt;Variables!$G$11),0,1)</f>
        <v>1</v>
      </c>
      <c r="AN7394" s="77">
        <f>IF(H7394&lt;Variables!$G$13,1,0)</f>
        <v>1</v>
      </c>
      <c r="AO7394" s="77">
        <f>IF(R7394&lt;Variables!$G$12,0,1)</f>
        <v>1</v>
      </c>
      <c r="AP7394" s="78">
        <f t="shared" si="233"/>
        <v>1</v>
      </c>
      <c r="AQ7394" s="77">
        <f>IF(V7394&lt;Variables!$G$15,1,0)</f>
        <v>1</v>
      </c>
      <c r="AR7394" s="77">
        <v>1</v>
      </c>
      <c r="AS7394" s="77">
        <v>0</v>
      </c>
      <c r="AT7394" s="77">
        <v>0</v>
      </c>
      <c r="AU7394" s="77">
        <v>0</v>
      </c>
      <c r="BA7394" s="77">
        <v>2</v>
      </c>
    </row>
    <row r="7395" spans="3:53" x14ac:dyDescent="0.25">
      <c r="C7395" s="77" t="s">
        <v>820</v>
      </c>
      <c r="D7395" s="77" t="s">
        <v>160</v>
      </c>
      <c r="E7395" s="77">
        <v>27.51</v>
      </c>
      <c r="F7395" s="77">
        <v>9.49</v>
      </c>
      <c r="G7395" s="77">
        <v>7.38</v>
      </c>
      <c r="H7395" s="77">
        <v>2950</v>
      </c>
      <c r="I7395" s="77">
        <v>-13.407999999999999</v>
      </c>
      <c r="J7395" s="77" t="s">
        <v>75</v>
      </c>
      <c r="K7395" s="77">
        <v>60.13</v>
      </c>
      <c r="L7395" s="77">
        <v>27.445589473684208</v>
      </c>
      <c r="M7395" s="77">
        <v>0.1239198245255527</v>
      </c>
      <c r="N7395" s="77">
        <v>26.927338775510201</v>
      </c>
      <c r="O7395" s="77">
        <v>2.0509313196299441</v>
      </c>
      <c r="P7395" s="77">
        <v>704623</v>
      </c>
      <c r="Q7395" s="77">
        <v>1568000</v>
      </c>
      <c r="R7395" s="77">
        <v>0.45</v>
      </c>
      <c r="S7395" s="77">
        <v>35.346999999999987</v>
      </c>
      <c r="T7395" s="77">
        <v>8.7719999999999985</v>
      </c>
      <c r="U7395" s="77">
        <v>19.865600000000001</v>
      </c>
      <c r="V7395" s="77">
        <v>2.4650995555711179</v>
      </c>
      <c r="AC7395" s="77">
        <v>27.53</v>
      </c>
      <c r="AD7395" s="77">
        <v>24.12</v>
      </c>
      <c r="AH7395" s="77">
        <f>IF(AND(M7395&lt;Variables!$G$6,M7395&gt;Variables!$G$5),0,1)</f>
        <v>1</v>
      </c>
      <c r="AI7395" s="77">
        <f t="shared" si="232"/>
        <v>0</v>
      </c>
      <c r="AJ7395" s="77">
        <f>IF(I7395&gt;Variables!$G$7,0,1)</f>
        <v>1</v>
      </c>
      <c r="AK7395" s="77">
        <f>IF(F7395&gt;Variables!$G$8,0,1)</f>
        <v>0</v>
      </c>
      <c r="AL7395" s="77">
        <f>IF(G7395&gt;Variables!$G$9,0,1)</f>
        <v>1</v>
      </c>
      <c r="AM7395" s="77">
        <f>IF(AND(K7395&gt;Variables!$G$10,K7395&lt;Variables!$G$11),0,1)</f>
        <v>1</v>
      </c>
      <c r="AN7395" s="77">
        <f>IF(H7395&lt;Variables!$G$13,1,0)</f>
        <v>0</v>
      </c>
      <c r="AO7395" s="77">
        <f>IF(R7395&lt;Variables!$G$12,0,1)</f>
        <v>0</v>
      </c>
      <c r="AP7395" s="78">
        <f t="shared" si="233"/>
        <v>1</v>
      </c>
      <c r="AQ7395" s="77">
        <f>IF(V7395&lt;Variables!$G$15,1,0)</f>
        <v>1</v>
      </c>
      <c r="AR7395" s="77">
        <v>0</v>
      </c>
      <c r="AS7395" s="77">
        <v>0</v>
      </c>
      <c r="AT7395" s="77">
        <v>1</v>
      </c>
      <c r="AU7395" s="77">
        <v>0</v>
      </c>
      <c r="BA7395" s="77">
        <v>-2.25</v>
      </c>
    </row>
    <row r="7396" spans="3:53" x14ac:dyDescent="0.25">
      <c r="C7396" s="77" t="s">
        <v>820</v>
      </c>
      <c r="D7396" s="77" t="s">
        <v>578</v>
      </c>
      <c r="E7396" s="77">
        <v>6.33</v>
      </c>
      <c r="F7396" s="77">
        <v>55.28</v>
      </c>
      <c r="G7396" s="77">
        <v>47.54</v>
      </c>
      <c r="H7396" s="77">
        <v>42.92</v>
      </c>
      <c r="I7396" s="77">
        <v>216.108</v>
      </c>
      <c r="J7396" s="77" t="s">
        <v>75</v>
      </c>
      <c r="K7396" s="77">
        <v>50.13</v>
      </c>
      <c r="L7396" s="77">
        <v>6.2295749999999996</v>
      </c>
      <c r="M7396" s="77">
        <v>1.3841233149934089</v>
      </c>
      <c r="N7396" s="77">
        <v>6.4534640000000003</v>
      </c>
      <c r="O7396" s="77">
        <v>-2.133179948009317</v>
      </c>
      <c r="P7396" s="77">
        <v>52200000</v>
      </c>
      <c r="Q7396" s="77">
        <v>2020000</v>
      </c>
      <c r="R7396" s="77">
        <v>25.84</v>
      </c>
      <c r="S7396" s="77">
        <v>35.346999999999987</v>
      </c>
      <c r="T7396" s="77">
        <v>8.7719999999999985</v>
      </c>
      <c r="U7396" s="77">
        <v>19.865600000000001</v>
      </c>
      <c r="V7396" s="77">
        <v>2.3318399385527901</v>
      </c>
      <c r="AC7396" s="77">
        <v>6.63</v>
      </c>
      <c r="AD7396" s="77">
        <v>5.29</v>
      </c>
      <c r="AH7396" s="77">
        <f>IF(AND(M7396&lt;Variables!$G$6,M7396&gt;Variables!$G$5),0,1)</f>
        <v>1</v>
      </c>
      <c r="AI7396" s="77">
        <f t="shared" si="232"/>
        <v>1</v>
      </c>
      <c r="AJ7396" s="77">
        <f>IF(I7396&gt;Variables!$G$7,0,1)</f>
        <v>0</v>
      </c>
      <c r="AK7396" s="77">
        <f>IF(F7396&gt;Variables!$G$8,0,1)</f>
        <v>0</v>
      </c>
      <c r="AL7396" s="77">
        <f>IF(G7396&gt;Variables!$G$9,0,1)</f>
        <v>0</v>
      </c>
      <c r="AM7396" s="77">
        <f>IF(AND(K7396&gt;Variables!$G$10,K7396&lt;Variables!$G$11),0,1)</f>
        <v>1</v>
      </c>
      <c r="AN7396" s="77">
        <f>IF(H7396&lt;Variables!$G$13,1,0)</f>
        <v>1</v>
      </c>
      <c r="AO7396" s="77">
        <f>IF(R7396&lt;Variables!$G$12,0,1)</f>
        <v>1</v>
      </c>
      <c r="AP7396" s="78">
        <f t="shared" si="233"/>
        <v>1</v>
      </c>
      <c r="AQ7396" s="77">
        <f>IF(V7396&lt;Variables!$G$15,1,0)</f>
        <v>1</v>
      </c>
      <c r="AR7396" s="77">
        <v>1</v>
      </c>
      <c r="AS7396" s="77">
        <v>0</v>
      </c>
      <c r="AT7396" s="77">
        <v>0</v>
      </c>
      <c r="AU7396" s="77">
        <v>0</v>
      </c>
      <c r="BA7396" s="77">
        <v>2</v>
      </c>
    </row>
    <row r="7397" spans="3:53" x14ac:dyDescent="0.25">
      <c r="C7397" s="77" t="s">
        <v>820</v>
      </c>
      <c r="D7397" s="77" t="s">
        <v>552</v>
      </c>
      <c r="E7397" s="77">
        <v>77.430000000000007</v>
      </c>
      <c r="F7397" s="77">
        <v>17.88</v>
      </c>
      <c r="G7397" s="77">
        <v>16.38</v>
      </c>
      <c r="H7397" s="77">
        <v>31750</v>
      </c>
      <c r="I7397" s="77">
        <v>-10.162000000000001</v>
      </c>
      <c r="J7397" s="77" t="s">
        <v>75</v>
      </c>
      <c r="K7397" s="77">
        <v>47.89</v>
      </c>
      <c r="L7397" s="77">
        <v>77.196139999999986</v>
      </c>
      <c r="M7397" s="77">
        <v>-0.15044793690460079</v>
      </c>
      <c r="N7397" s="77">
        <v>76.976337999999998</v>
      </c>
      <c r="O7397" s="77">
        <v>0.13466735712992731</v>
      </c>
      <c r="P7397" s="77">
        <v>19285000</v>
      </c>
      <c r="Q7397" s="77">
        <v>9511000</v>
      </c>
      <c r="R7397" s="77">
        <v>2.0299999999999998</v>
      </c>
      <c r="S7397" s="77">
        <v>35.346999999999987</v>
      </c>
      <c r="T7397" s="77">
        <v>8.7719999999999985</v>
      </c>
      <c r="U7397" s="77">
        <v>19.865600000000001</v>
      </c>
      <c r="V7397" s="77">
        <v>2.3481352647753631</v>
      </c>
      <c r="AC7397" s="77">
        <v>77.97</v>
      </c>
      <c r="AD7397" s="77">
        <v>73.31</v>
      </c>
      <c r="AH7397" s="77">
        <f>IF(AND(M7397&lt;Variables!$G$6,M7397&gt;Variables!$G$5),0,1)</f>
        <v>1</v>
      </c>
      <c r="AI7397" s="77">
        <f t="shared" si="232"/>
        <v>0</v>
      </c>
      <c r="AJ7397" s="77">
        <f>IF(I7397&gt;Variables!$G$7,0,1)</f>
        <v>1</v>
      </c>
      <c r="AK7397" s="77">
        <f>IF(F7397&gt;Variables!$G$8,0,1)</f>
        <v>0</v>
      </c>
      <c r="AL7397" s="77">
        <f>IF(G7397&gt;Variables!$G$9,0,1)</f>
        <v>0</v>
      </c>
      <c r="AM7397" s="77">
        <f>IF(AND(K7397&gt;Variables!$G$10,K7397&lt;Variables!$G$11),0,1)</f>
        <v>1</v>
      </c>
      <c r="AN7397" s="77">
        <f>IF(H7397&lt;Variables!$G$13,1,0)</f>
        <v>0</v>
      </c>
      <c r="AO7397" s="77">
        <f>IF(R7397&lt;Variables!$G$12,0,1)</f>
        <v>0</v>
      </c>
      <c r="AP7397" s="78">
        <f t="shared" si="233"/>
        <v>1</v>
      </c>
      <c r="AQ7397" s="77">
        <f>IF(V7397&lt;Variables!$G$15,1,0)</f>
        <v>1</v>
      </c>
      <c r="AR7397" s="77">
        <v>0</v>
      </c>
      <c r="AS7397" s="77">
        <v>0</v>
      </c>
      <c r="AT7397" s="77">
        <v>1</v>
      </c>
      <c r="AU7397" s="77">
        <v>0</v>
      </c>
      <c r="BA7397" s="77">
        <v>-2.25</v>
      </c>
    </row>
    <row r="7398" spans="3:53" x14ac:dyDescent="0.25">
      <c r="C7398" s="77" t="s">
        <v>820</v>
      </c>
      <c r="D7398" s="77" t="s">
        <v>196</v>
      </c>
      <c r="E7398" s="77">
        <v>52.15</v>
      </c>
      <c r="F7398" s="77">
        <v>8.02</v>
      </c>
      <c r="G7398" s="77">
        <v>3.94</v>
      </c>
      <c r="H7398" s="77">
        <v>2030</v>
      </c>
      <c r="I7398" s="77">
        <v>1053.386</v>
      </c>
      <c r="J7398" s="77" t="s">
        <v>75</v>
      </c>
      <c r="K7398" s="77">
        <v>54.14</v>
      </c>
      <c r="L7398" s="77">
        <v>51.828382352941183</v>
      </c>
      <c r="M7398" s="77">
        <v>0.27324342499141507</v>
      </c>
      <c r="N7398" s="77">
        <v>51.944941860465107</v>
      </c>
      <c r="O7398" s="77">
        <v>4.8239806682627603E-2</v>
      </c>
      <c r="P7398" s="77">
        <v>485239</v>
      </c>
      <c r="Q7398" s="77">
        <v>441740</v>
      </c>
      <c r="R7398" s="77">
        <v>1.1000000000000001</v>
      </c>
      <c r="S7398" s="77">
        <v>35.346999999999987</v>
      </c>
      <c r="T7398" s="77">
        <v>8.7719999999999985</v>
      </c>
      <c r="U7398" s="77">
        <v>19.865600000000001</v>
      </c>
      <c r="V7398" s="77">
        <v>2.3995190851231301</v>
      </c>
      <c r="AC7398" s="77">
        <v>52.13</v>
      </c>
      <c r="AD7398" s="77">
        <v>48.32</v>
      </c>
      <c r="AH7398" s="77">
        <f>IF(AND(M7398&lt;Variables!$G$6,M7398&gt;Variables!$G$5),0,1)</f>
        <v>1</v>
      </c>
      <c r="AI7398" s="77">
        <f t="shared" si="232"/>
        <v>1</v>
      </c>
      <c r="AJ7398" s="77">
        <f>IF(I7398&gt;Variables!$G$7,0,1)</f>
        <v>0</v>
      </c>
      <c r="AK7398" s="77">
        <f>IF(F7398&gt;Variables!$G$8,0,1)</f>
        <v>1</v>
      </c>
      <c r="AL7398" s="77">
        <f>IF(G7398&gt;Variables!$G$9,0,1)</f>
        <v>1</v>
      </c>
      <c r="AM7398" s="77">
        <f>IF(AND(K7398&gt;Variables!$G$10,K7398&lt;Variables!$G$11),0,1)</f>
        <v>1</v>
      </c>
      <c r="AN7398" s="77">
        <f>IF(H7398&lt;Variables!$G$13,1,0)</f>
        <v>0</v>
      </c>
      <c r="AO7398" s="77">
        <f>IF(R7398&lt;Variables!$G$12,0,1)</f>
        <v>0</v>
      </c>
      <c r="AP7398" s="78">
        <f t="shared" si="233"/>
        <v>1</v>
      </c>
      <c r="AQ7398" s="77">
        <f>IF(V7398&lt;Variables!$G$15,1,0)</f>
        <v>1</v>
      </c>
      <c r="AR7398" s="77">
        <v>0</v>
      </c>
      <c r="AS7398" s="77">
        <v>0</v>
      </c>
      <c r="AT7398" s="77">
        <v>1</v>
      </c>
      <c r="AU7398" s="77">
        <v>0</v>
      </c>
      <c r="BA7398" s="77">
        <v>-1.99</v>
      </c>
    </row>
    <row r="7399" spans="3:53" x14ac:dyDescent="0.25">
      <c r="C7399" s="77" t="s">
        <v>820</v>
      </c>
      <c r="D7399" s="77" t="s">
        <v>388</v>
      </c>
      <c r="E7399" s="77">
        <v>24.57</v>
      </c>
      <c r="F7399" s="77">
        <v>24.56</v>
      </c>
      <c r="G7399" s="77">
        <v>18.649999999999999</v>
      </c>
      <c r="H7399" s="77">
        <v>394.17</v>
      </c>
      <c r="I7399" s="77">
        <v>85142.028000000006</v>
      </c>
      <c r="J7399" s="77" t="s">
        <v>75</v>
      </c>
      <c r="K7399" s="77">
        <v>42.08</v>
      </c>
      <c r="L7399" s="77">
        <v>25.085464999999999</v>
      </c>
      <c r="M7399" s="77">
        <v>-3.6988152302538699</v>
      </c>
      <c r="N7399" s="77">
        <v>24.312618000000001</v>
      </c>
      <c r="O7399" s="77">
        <v>-0.63760307507812752</v>
      </c>
      <c r="P7399" s="77">
        <v>13600000</v>
      </c>
      <c r="Q7399" s="77">
        <v>4420000</v>
      </c>
      <c r="R7399" s="77">
        <v>3.08</v>
      </c>
      <c r="S7399" s="77">
        <v>35.346999999999987</v>
      </c>
      <c r="T7399" s="77">
        <v>8.7719999999999985</v>
      </c>
      <c r="U7399" s="77">
        <v>19.865600000000001</v>
      </c>
      <c r="V7399" s="77">
        <v>2.2965151431776132</v>
      </c>
      <c r="AC7399" s="77">
        <v>26.57</v>
      </c>
      <c r="AD7399" s="77">
        <v>22.532299999999999</v>
      </c>
      <c r="AH7399" s="77">
        <f>IF(AND(M7399&lt;Variables!$G$6,M7399&gt;Variables!$G$5),0,1)</f>
        <v>0</v>
      </c>
      <c r="AI7399" s="77">
        <f t="shared" si="232"/>
        <v>0</v>
      </c>
      <c r="AJ7399" s="77">
        <f>IF(I7399&gt;Variables!$G$7,0,1)</f>
        <v>0</v>
      </c>
      <c r="AK7399" s="77">
        <f>IF(F7399&gt;Variables!$G$8,0,1)</f>
        <v>0</v>
      </c>
      <c r="AL7399" s="77">
        <f>IF(G7399&gt;Variables!$G$9,0,1)</f>
        <v>0</v>
      </c>
      <c r="AM7399" s="77">
        <f>IF(AND(K7399&gt;Variables!$G$10,K7399&lt;Variables!$G$11),0,1)</f>
        <v>1</v>
      </c>
      <c r="AN7399" s="77">
        <f>IF(H7399&lt;Variables!$G$13,1,0)</f>
        <v>1</v>
      </c>
      <c r="AO7399" s="77">
        <f>IF(R7399&lt;Variables!$G$12,0,1)</f>
        <v>1</v>
      </c>
      <c r="AP7399" s="78">
        <f t="shared" si="233"/>
        <v>1</v>
      </c>
      <c r="AQ7399" s="77">
        <f>IF(V7399&lt;Variables!$G$15,1,0)</f>
        <v>1</v>
      </c>
      <c r="AR7399" s="77">
        <v>0</v>
      </c>
      <c r="AS7399" s="77">
        <v>0</v>
      </c>
      <c r="AT7399" s="77">
        <v>1</v>
      </c>
      <c r="AU7399" s="77">
        <v>0</v>
      </c>
      <c r="BA7399" s="77">
        <v>-2.25</v>
      </c>
    </row>
    <row r="7400" spans="3:53" x14ac:dyDescent="0.25">
      <c r="C7400" s="77" t="s">
        <v>820</v>
      </c>
      <c r="D7400" s="77" t="s">
        <v>567</v>
      </c>
      <c r="E7400" s="77">
        <v>14.82</v>
      </c>
      <c r="F7400" s="77">
        <v>10.79</v>
      </c>
      <c r="G7400" s="77">
        <v>8.6</v>
      </c>
      <c r="H7400" s="77">
        <v>27750</v>
      </c>
      <c r="I7400" s="77">
        <v>2.2639999999999998</v>
      </c>
      <c r="J7400" s="77" t="s">
        <v>74</v>
      </c>
      <c r="K7400" s="77">
        <v>76.790000000000006</v>
      </c>
      <c r="L7400" s="77">
        <v>14.693541176470591</v>
      </c>
      <c r="M7400" s="77">
        <v>0.58841379685831396</v>
      </c>
      <c r="N7400" s="77">
        <v>14.635242553191491</v>
      </c>
      <c r="O7400" s="77">
        <v>0.98910179508397267</v>
      </c>
      <c r="P7400" s="77">
        <v>1159000</v>
      </c>
      <c r="Q7400" s="77">
        <v>973560</v>
      </c>
      <c r="R7400" s="77">
        <v>1.19</v>
      </c>
      <c r="S7400" s="77">
        <v>35.346999999999987</v>
      </c>
      <c r="T7400" s="77">
        <v>8.7719999999999985</v>
      </c>
      <c r="U7400" s="77">
        <v>19.865600000000001</v>
      </c>
      <c r="V7400" s="77">
        <v>2.583720348257379</v>
      </c>
      <c r="AC7400" s="77">
        <v>14.795</v>
      </c>
      <c r="AD7400" s="77">
        <v>14.52</v>
      </c>
      <c r="AH7400" s="77">
        <f>IF(AND(M7400&lt;Variables!$G$6,M7400&gt;Variables!$G$5),0,1)</f>
        <v>1</v>
      </c>
      <c r="AI7400" s="77">
        <f t="shared" si="232"/>
        <v>0</v>
      </c>
      <c r="AJ7400" s="77">
        <f>IF(I7400&gt;Variables!$G$7,0,1)</f>
        <v>1</v>
      </c>
      <c r="AK7400" s="77">
        <f>IF(F7400&gt;Variables!$G$8,0,1)</f>
        <v>0</v>
      </c>
      <c r="AL7400" s="77">
        <f>IF(G7400&gt;Variables!$G$9,0,1)</f>
        <v>1</v>
      </c>
      <c r="AM7400" s="77">
        <f>IF(AND(K7400&gt;Variables!$G$10,K7400&lt;Variables!$G$11),0,1)</f>
        <v>1</v>
      </c>
      <c r="AN7400" s="77">
        <f>IF(H7400&lt;Variables!$G$13,1,0)</f>
        <v>0</v>
      </c>
      <c r="AO7400" s="77">
        <f>IF(R7400&lt;Variables!$G$12,0,1)</f>
        <v>0</v>
      </c>
      <c r="AP7400" s="78">
        <f t="shared" si="233"/>
        <v>0</v>
      </c>
      <c r="AQ7400" s="77">
        <f>IF(V7400&lt;Variables!$G$15,1,0)</f>
        <v>1</v>
      </c>
      <c r="AR7400" s="77">
        <v>0</v>
      </c>
      <c r="AS7400" s="77">
        <v>0</v>
      </c>
      <c r="AT7400" s="77">
        <v>0</v>
      </c>
      <c r="AU7400" s="77">
        <v>1</v>
      </c>
      <c r="BA7400" s="77">
        <v>-1.07</v>
      </c>
    </row>
    <row r="7401" spans="3:53" x14ac:dyDescent="0.25">
      <c r="C7401" s="77" t="s">
        <v>820</v>
      </c>
      <c r="D7401" s="77" t="s">
        <v>560</v>
      </c>
      <c r="E7401" s="77">
        <v>24.38</v>
      </c>
      <c r="F7401" s="77">
        <v>8.25</v>
      </c>
      <c r="G7401" s="77">
        <v>-1.1000000000000001</v>
      </c>
      <c r="H7401" s="77">
        <v>7540</v>
      </c>
      <c r="I7401" s="77">
        <v>1.718</v>
      </c>
      <c r="J7401" s="77" t="s">
        <v>75</v>
      </c>
      <c r="K7401" s="77">
        <v>38.869999999999997</v>
      </c>
      <c r="L7401" s="77">
        <v>24.347045000000001</v>
      </c>
      <c r="M7401" s="77">
        <v>-0.23429948069674261</v>
      </c>
      <c r="N7401" s="77">
        <v>24.469508000000001</v>
      </c>
      <c r="O7401" s="77">
        <v>-0.73359873030549683</v>
      </c>
      <c r="P7401" s="77">
        <v>10393000</v>
      </c>
      <c r="Q7401" s="77">
        <v>5291000</v>
      </c>
      <c r="R7401" s="77">
        <v>1.96</v>
      </c>
      <c r="S7401" s="77">
        <v>35.346999999999987</v>
      </c>
      <c r="T7401" s="77">
        <v>8.7719999999999985</v>
      </c>
      <c r="U7401" s="77">
        <v>19.865600000000001</v>
      </c>
      <c r="V7401" s="77">
        <v>2.2502537951983079</v>
      </c>
      <c r="AC7401" s="77">
        <v>24.49</v>
      </c>
      <c r="AD7401" s="77">
        <v>23.53</v>
      </c>
      <c r="AH7401" s="77">
        <f>IF(AND(M7401&lt;Variables!$G$6,M7401&gt;Variables!$G$5),0,1)</f>
        <v>1</v>
      </c>
      <c r="AI7401" s="77">
        <f t="shared" si="232"/>
        <v>1</v>
      </c>
      <c r="AJ7401" s="77">
        <f>IF(I7401&gt;Variables!$G$7,0,1)</f>
        <v>1</v>
      </c>
      <c r="AK7401" s="77">
        <f>IF(F7401&gt;Variables!$G$8,0,1)</f>
        <v>1</v>
      </c>
      <c r="AL7401" s="77">
        <f>IF(G7401&gt;Variables!$G$9,0,1)</f>
        <v>1</v>
      </c>
      <c r="AM7401" s="77">
        <f>IF(AND(K7401&gt;Variables!$G$10,K7401&lt;Variables!$G$11),0,1)</f>
        <v>1</v>
      </c>
      <c r="AN7401" s="77">
        <f>IF(H7401&lt;Variables!$G$13,1,0)</f>
        <v>0</v>
      </c>
      <c r="AO7401" s="77">
        <f>IF(R7401&lt;Variables!$G$12,0,1)</f>
        <v>0</v>
      </c>
      <c r="AP7401" s="78">
        <f t="shared" si="233"/>
        <v>1</v>
      </c>
      <c r="AQ7401" s="77">
        <f>IF(V7401&lt;Variables!$G$15,1,0)</f>
        <v>1</v>
      </c>
      <c r="AR7401" s="77">
        <v>0</v>
      </c>
      <c r="AS7401" s="77">
        <v>0</v>
      </c>
      <c r="AT7401" s="77">
        <v>1</v>
      </c>
      <c r="AU7401" s="77">
        <v>0</v>
      </c>
      <c r="BA7401" s="77">
        <v>-1.7</v>
      </c>
    </row>
    <row r="7402" spans="3:53" x14ac:dyDescent="0.25">
      <c r="C7402" s="77" t="s">
        <v>820</v>
      </c>
      <c r="D7402" s="77" t="s">
        <v>576</v>
      </c>
      <c r="E7402" s="77">
        <v>109.86</v>
      </c>
      <c r="F7402" s="77">
        <v>10.55</v>
      </c>
      <c r="G7402" s="77">
        <v>8.4</v>
      </c>
      <c r="H7402" s="77">
        <v>4280</v>
      </c>
      <c r="I7402" s="77">
        <v>-24.140999999999998</v>
      </c>
      <c r="J7402" s="77" t="s">
        <v>74</v>
      </c>
      <c r="K7402" s="77">
        <v>74.290000000000006</v>
      </c>
      <c r="L7402" s="77">
        <v>108.9556789473684</v>
      </c>
      <c r="M7402" s="77">
        <v>0.48948440116572678</v>
      </c>
      <c r="N7402" s="77">
        <v>108.2006770833333</v>
      </c>
      <c r="O7402" s="77">
        <v>1.1906791633793929</v>
      </c>
      <c r="P7402" s="77">
        <v>856632</v>
      </c>
      <c r="Q7402" s="77">
        <v>890350</v>
      </c>
      <c r="R7402" s="77">
        <v>0.96</v>
      </c>
      <c r="S7402" s="77">
        <v>35.346999999999987</v>
      </c>
      <c r="T7402" s="77">
        <v>8.7719999999999985</v>
      </c>
      <c r="U7402" s="77">
        <v>19.865600000000001</v>
      </c>
      <c r="V7402" s="77">
        <v>2.5715807097804282</v>
      </c>
      <c r="AC7402" s="77">
        <v>111.49</v>
      </c>
      <c r="AD7402" s="77">
        <v>107.51</v>
      </c>
      <c r="AH7402" s="77">
        <f>IF(AND(M7402&lt;Variables!$G$6,M7402&gt;Variables!$G$5),0,1)</f>
        <v>1</v>
      </c>
      <c r="AI7402" s="77">
        <f t="shared" si="232"/>
        <v>0</v>
      </c>
      <c r="AJ7402" s="77">
        <f>IF(I7402&gt;Variables!$G$7,0,1)</f>
        <v>1</v>
      </c>
      <c r="AK7402" s="77">
        <f>IF(F7402&gt;Variables!$G$8,0,1)</f>
        <v>0</v>
      </c>
      <c r="AL7402" s="77">
        <f>IF(G7402&gt;Variables!$G$9,0,1)</f>
        <v>1</v>
      </c>
      <c r="AM7402" s="77">
        <f>IF(AND(K7402&gt;Variables!$G$10,K7402&lt;Variables!$G$11),0,1)</f>
        <v>1</v>
      </c>
      <c r="AN7402" s="77">
        <f>IF(H7402&lt;Variables!$G$13,1,0)</f>
        <v>0</v>
      </c>
      <c r="AO7402" s="77">
        <f>IF(R7402&lt;Variables!$G$12,0,1)</f>
        <v>0</v>
      </c>
      <c r="AP7402" s="78">
        <f t="shared" si="233"/>
        <v>0</v>
      </c>
      <c r="AQ7402" s="77">
        <f>IF(V7402&lt;Variables!$G$15,1,0)</f>
        <v>1</v>
      </c>
      <c r="AR7402" s="77">
        <v>1</v>
      </c>
      <c r="AS7402" s="77">
        <v>0</v>
      </c>
      <c r="AT7402" s="77">
        <v>0</v>
      </c>
      <c r="AU7402" s="77">
        <v>0</v>
      </c>
      <c r="BA7402" s="77">
        <v>1.33</v>
      </c>
    </row>
    <row r="7403" spans="3:53" x14ac:dyDescent="0.25">
      <c r="C7403" s="77" t="s">
        <v>820</v>
      </c>
      <c r="D7403" s="77" t="s">
        <v>818</v>
      </c>
      <c r="E7403" s="77">
        <v>19.61</v>
      </c>
      <c r="F7403" s="77">
        <v>7.96</v>
      </c>
      <c r="G7403" s="77">
        <v>6.96</v>
      </c>
      <c r="H7403" s="77">
        <v>12930</v>
      </c>
      <c r="I7403" s="77">
        <v>-68.808000000000007</v>
      </c>
      <c r="J7403" s="77" t="s">
        <v>74</v>
      </c>
      <c r="K7403" s="77">
        <v>60.73</v>
      </c>
      <c r="L7403" s="77">
        <v>19.479244999999999</v>
      </c>
      <c r="M7403" s="77">
        <v>0.26055937999649759</v>
      </c>
      <c r="N7403" s="77">
        <v>19.339244000000001</v>
      </c>
      <c r="O7403" s="77">
        <v>0.98636740919140342</v>
      </c>
      <c r="P7403" s="77">
        <v>9773000</v>
      </c>
      <c r="Q7403" s="77">
        <v>18915000</v>
      </c>
      <c r="R7403" s="77">
        <v>0.52</v>
      </c>
      <c r="S7403" s="77">
        <v>35.346999999999987</v>
      </c>
      <c r="T7403" s="77">
        <v>8.7719999999999985</v>
      </c>
      <c r="U7403" s="77">
        <v>19.865600000000001</v>
      </c>
      <c r="V7403" s="77">
        <v>2.4633139795185079</v>
      </c>
      <c r="AC7403" s="77">
        <v>19.940000000000001</v>
      </c>
      <c r="AD7403" s="77">
        <v>19.440000000000001</v>
      </c>
      <c r="AH7403" s="77">
        <f>IF(AND(M7403&lt;Variables!$G$6,M7403&gt;Variables!$G$5),0,1)</f>
        <v>1</v>
      </c>
      <c r="AI7403" s="77">
        <f t="shared" si="232"/>
        <v>0</v>
      </c>
      <c r="AJ7403" s="77">
        <f>IF(I7403&gt;Variables!$G$7,0,1)</f>
        <v>1</v>
      </c>
      <c r="AK7403" s="77">
        <f>IF(F7403&gt;Variables!$G$8,0,1)</f>
        <v>1</v>
      </c>
      <c r="AL7403" s="77">
        <f>IF(G7403&gt;Variables!$G$9,0,1)</f>
        <v>1</v>
      </c>
      <c r="AM7403" s="77">
        <f>IF(AND(K7403&gt;Variables!$G$10,K7403&lt;Variables!$G$11),0,1)</f>
        <v>1</v>
      </c>
      <c r="AN7403" s="77">
        <f>IF(H7403&lt;Variables!$G$13,1,0)</f>
        <v>0</v>
      </c>
      <c r="AO7403" s="77">
        <f>IF(R7403&lt;Variables!$G$12,0,1)</f>
        <v>0</v>
      </c>
      <c r="AP7403" s="78">
        <f t="shared" si="233"/>
        <v>0</v>
      </c>
      <c r="AQ7403" s="77">
        <f>IF(V7403&lt;Variables!$G$15,1,0)</f>
        <v>1</v>
      </c>
      <c r="AR7403" s="77">
        <v>0</v>
      </c>
      <c r="AS7403" s="77">
        <v>1</v>
      </c>
      <c r="AT7403" s="77">
        <v>0</v>
      </c>
      <c r="AU7403" s="77">
        <v>0</v>
      </c>
      <c r="BA7403" s="77">
        <v>0.82</v>
      </c>
    </row>
    <row r="7404" spans="3:53" x14ac:dyDescent="0.25">
      <c r="C7404" s="77" t="s">
        <v>820</v>
      </c>
      <c r="D7404" s="77" t="s">
        <v>566</v>
      </c>
      <c r="E7404" s="77">
        <v>48.91</v>
      </c>
      <c r="F7404" s="77">
        <v>8.7100000000000009</v>
      </c>
      <c r="G7404" s="77">
        <v>7.18</v>
      </c>
      <c r="H7404" s="77">
        <v>3140</v>
      </c>
      <c r="I7404" s="77">
        <v>-23.753</v>
      </c>
      <c r="J7404" s="77" t="s">
        <v>74</v>
      </c>
      <c r="K7404" s="77">
        <v>47.68</v>
      </c>
      <c r="L7404" s="77">
        <v>48.866749999999989</v>
      </c>
      <c r="M7404" s="77">
        <v>-0.13659594714195619</v>
      </c>
      <c r="N7404" s="77">
        <v>48.845408163265311</v>
      </c>
      <c r="O7404" s="77">
        <v>-9.2963013255080024E-2</v>
      </c>
      <c r="P7404" s="77">
        <v>1471000</v>
      </c>
      <c r="Q7404" s="77">
        <v>835075</v>
      </c>
      <c r="R7404" s="77">
        <v>1.76</v>
      </c>
      <c r="S7404" s="77">
        <v>35.346999999999987</v>
      </c>
      <c r="T7404" s="77">
        <v>8.7719999999999985</v>
      </c>
      <c r="U7404" s="77">
        <v>19.865600000000001</v>
      </c>
      <c r="V7404" s="77">
        <v>2.3456010799244882</v>
      </c>
      <c r="AC7404" s="77">
        <v>48.86</v>
      </c>
      <c r="AD7404" s="77">
        <v>47.54</v>
      </c>
      <c r="AH7404" s="77">
        <f>IF(AND(M7404&lt;Variables!$G$6,M7404&gt;Variables!$G$5),0,1)</f>
        <v>1</v>
      </c>
      <c r="AI7404" s="77">
        <f t="shared" si="232"/>
        <v>0</v>
      </c>
      <c r="AJ7404" s="77">
        <f>IF(I7404&gt;Variables!$G$7,0,1)</f>
        <v>1</v>
      </c>
      <c r="AK7404" s="77">
        <f>IF(F7404&gt;Variables!$G$8,0,1)</f>
        <v>1</v>
      </c>
      <c r="AL7404" s="77">
        <f>IF(G7404&gt;Variables!$G$9,0,1)</f>
        <v>1</v>
      </c>
      <c r="AM7404" s="77">
        <f>IF(AND(K7404&gt;Variables!$G$10,K7404&lt;Variables!$G$11),0,1)</f>
        <v>1</v>
      </c>
      <c r="AN7404" s="77">
        <f>IF(H7404&lt;Variables!$G$13,1,0)</f>
        <v>0</v>
      </c>
      <c r="AO7404" s="77">
        <f>IF(R7404&lt;Variables!$G$12,0,1)</f>
        <v>0</v>
      </c>
      <c r="AP7404" s="78">
        <f t="shared" si="233"/>
        <v>0</v>
      </c>
      <c r="AQ7404" s="77">
        <f>IF(V7404&lt;Variables!$G$15,1,0)</f>
        <v>1</v>
      </c>
      <c r="AR7404" s="77">
        <v>0</v>
      </c>
      <c r="AS7404" s="77">
        <v>0</v>
      </c>
      <c r="AT7404" s="77">
        <v>1</v>
      </c>
      <c r="AU7404" s="77">
        <v>0</v>
      </c>
      <c r="BA7404" s="77">
        <v>-1.61</v>
      </c>
    </row>
    <row r="7405" spans="3:53" x14ac:dyDescent="0.25">
      <c r="C7405" s="77" t="s">
        <v>820</v>
      </c>
      <c r="D7405" s="77" t="s">
        <v>562</v>
      </c>
      <c r="E7405" s="77">
        <v>42.9</v>
      </c>
      <c r="F7405" s="77">
        <v>10.45</v>
      </c>
      <c r="G7405" s="77">
        <v>9.6199999999999992</v>
      </c>
      <c r="H7405" s="77">
        <v>2400</v>
      </c>
      <c r="I7405" s="77">
        <v>31.904</v>
      </c>
      <c r="J7405" s="77" t="s">
        <v>74</v>
      </c>
      <c r="K7405" s="77">
        <v>37.01</v>
      </c>
      <c r="L7405" s="77">
        <v>42.946764705882337</v>
      </c>
      <c r="M7405" s="77">
        <v>-0.33009402885923911</v>
      </c>
      <c r="N7405" s="77">
        <v>43.10845227272727</v>
      </c>
      <c r="O7405" s="77">
        <v>-0.70392755185796929</v>
      </c>
      <c r="P7405" s="77">
        <v>720227</v>
      </c>
      <c r="Q7405" s="77">
        <v>665245</v>
      </c>
      <c r="R7405" s="77">
        <v>1.08</v>
      </c>
      <c r="S7405" s="77">
        <v>35.346999999999987</v>
      </c>
      <c r="T7405" s="77">
        <v>8.7719999999999985</v>
      </c>
      <c r="U7405" s="77">
        <v>19.865600000000001</v>
      </c>
      <c r="V7405" s="77">
        <v>2.2286225276464018</v>
      </c>
      <c r="AC7405" s="77">
        <v>43.94</v>
      </c>
      <c r="AD7405" s="77">
        <v>42.72</v>
      </c>
      <c r="AH7405" s="77">
        <f>IF(AND(M7405&lt;Variables!$G$6,M7405&gt;Variables!$G$5),0,1)</f>
        <v>1</v>
      </c>
      <c r="AI7405" s="77">
        <f t="shared" si="232"/>
        <v>1</v>
      </c>
      <c r="AJ7405" s="77">
        <f>IF(I7405&gt;Variables!$G$7,0,1)</f>
        <v>1</v>
      </c>
      <c r="AK7405" s="77">
        <f>IF(F7405&gt;Variables!$G$8,0,1)</f>
        <v>0</v>
      </c>
      <c r="AL7405" s="77">
        <f>IF(G7405&gt;Variables!$G$9,0,1)</f>
        <v>1</v>
      </c>
      <c r="AM7405" s="77">
        <f>IF(AND(K7405&gt;Variables!$G$10,K7405&lt;Variables!$G$11),0,1)</f>
        <v>1</v>
      </c>
      <c r="AN7405" s="77">
        <f>IF(H7405&lt;Variables!$G$13,1,0)</f>
        <v>0</v>
      </c>
      <c r="AO7405" s="77">
        <f>IF(R7405&lt;Variables!$G$12,0,1)</f>
        <v>0</v>
      </c>
      <c r="AP7405" s="78">
        <f t="shared" si="233"/>
        <v>0</v>
      </c>
      <c r="AQ7405" s="77">
        <f>IF(V7405&lt;Variables!$G$15,1,0)</f>
        <v>1</v>
      </c>
      <c r="AR7405" s="77">
        <v>1</v>
      </c>
      <c r="AS7405" s="77">
        <v>0</v>
      </c>
      <c r="AT7405" s="77">
        <v>0</v>
      </c>
      <c r="AU7405" s="77">
        <v>0</v>
      </c>
      <c r="BA7405" s="77">
        <v>1.1599999999999999</v>
      </c>
    </row>
    <row r="7406" spans="3:53" x14ac:dyDescent="0.25">
      <c r="C7406" s="77" t="s">
        <v>820</v>
      </c>
      <c r="D7406" s="77" t="s">
        <v>590</v>
      </c>
      <c r="E7406" s="77">
        <v>8.6199999999999992</v>
      </c>
      <c r="F7406" s="77">
        <v>33.909999999999997</v>
      </c>
      <c r="G7406" s="77">
        <v>17.579999999999998</v>
      </c>
      <c r="H7406" s="77">
        <v>298.47000000000003</v>
      </c>
      <c r="I7406" s="77">
        <v>-3.605</v>
      </c>
      <c r="J7406" s="77" t="s">
        <v>74</v>
      </c>
      <c r="K7406" s="77">
        <v>40.340000000000003</v>
      </c>
      <c r="L7406" s="77">
        <v>8.8957499999999996</v>
      </c>
      <c r="M7406" s="77">
        <v>-2.852485737571314</v>
      </c>
      <c r="N7406" s="77">
        <v>8.7515339999999995</v>
      </c>
      <c r="O7406" s="77">
        <v>-1.251597719896878</v>
      </c>
      <c r="P7406" s="77">
        <v>3170000</v>
      </c>
      <c r="Q7406" s="77">
        <v>148250</v>
      </c>
      <c r="R7406" s="77">
        <v>21.38</v>
      </c>
      <c r="S7406" s="77">
        <v>35.346999999999987</v>
      </c>
      <c r="T7406" s="77">
        <v>8.7719999999999985</v>
      </c>
      <c r="U7406" s="77">
        <v>19.865600000000001</v>
      </c>
      <c r="V7406" s="77">
        <v>2.2615081538712301</v>
      </c>
      <c r="AC7406" s="77">
        <v>9.15</v>
      </c>
      <c r="AD7406" s="77">
        <v>7.48</v>
      </c>
      <c r="AH7406" s="77">
        <f>IF(AND(M7406&lt;Variables!$G$6,M7406&gt;Variables!$G$5),0,1)</f>
        <v>0</v>
      </c>
      <c r="AI7406" s="77">
        <f t="shared" si="232"/>
        <v>0</v>
      </c>
      <c r="AJ7406" s="77">
        <f>IF(I7406&gt;Variables!$G$7,0,1)</f>
        <v>1</v>
      </c>
      <c r="AK7406" s="77">
        <f>IF(F7406&gt;Variables!$G$8,0,1)</f>
        <v>0</v>
      </c>
      <c r="AL7406" s="77">
        <f>IF(G7406&gt;Variables!$G$9,0,1)</f>
        <v>0</v>
      </c>
      <c r="AM7406" s="77">
        <f>IF(AND(K7406&gt;Variables!$G$10,K7406&lt;Variables!$G$11),0,1)</f>
        <v>1</v>
      </c>
      <c r="AN7406" s="77">
        <f>IF(H7406&lt;Variables!$G$13,1,0)</f>
        <v>1</v>
      </c>
      <c r="AO7406" s="77">
        <f>IF(R7406&lt;Variables!$G$12,0,1)</f>
        <v>1</v>
      </c>
      <c r="AP7406" s="78">
        <f t="shared" si="233"/>
        <v>0</v>
      </c>
      <c r="AQ7406" s="77">
        <f>IF(V7406&lt;Variables!$G$15,1,0)</f>
        <v>1</v>
      </c>
      <c r="AR7406" s="77">
        <v>1</v>
      </c>
      <c r="AS7406" s="77">
        <v>0</v>
      </c>
      <c r="AT7406" s="77">
        <v>0</v>
      </c>
      <c r="AU7406" s="77">
        <v>0</v>
      </c>
      <c r="BA7406" s="77">
        <v>2</v>
      </c>
    </row>
    <row r="7407" spans="3:53" x14ac:dyDescent="0.25">
      <c r="C7407" s="77" t="s">
        <v>820</v>
      </c>
      <c r="D7407" s="77" t="s">
        <v>581</v>
      </c>
      <c r="E7407" s="77">
        <v>94.09</v>
      </c>
      <c r="F7407" s="77">
        <v>8.81</v>
      </c>
      <c r="G7407" s="77">
        <v>7.7</v>
      </c>
      <c r="H7407" s="77">
        <v>5390</v>
      </c>
      <c r="I7407" s="77">
        <v>21.32</v>
      </c>
      <c r="J7407" s="77" t="s">
        <v>74</v>
      </c>
      <c r="K7407" s="77">
        <v>45.77</v>
      </c>
      <c r="L7407" s="77">
        <v>93.884972222222231</v>
      </c>
      <c r="M7407" s="77">
        <v>-0.19702005320340929</v>
      </c>
      <c r="N7407" s="77">
        <v>93.685544680851052</v>
      </c>
      <c r="O7407" s="77">
        <v>1.5429615313861019E-2</v>
      </c>
      <c r="P7407" s="77">
        <v>724782</v>
      </c>
      <c r="Q7407" s="77">
        <v>815850</v>
      </c>
      <c r="R7407" s="77">
        <v>0.89</v>
      </c>
      <c r="S7407" s="77">
        <v>35.346999999999987</v>
      </c>
      <c r="T7407" s="77">
        <v>8.7719999999999985</v>
      </c>
      <c r="U7407" s="77">
        <v>19.865600000000001</v>
      </c>
      <c r="V7407" s="77">
        <v>2.3258928771285432</v>
      </c>
      <c r="AC7407" s="77">
        <v>94.597700000000003</v>
      </c>
      <c r="AD7407" s="77">
        <v>91.24</v>
      </c>
      <c r="AH7407" s="77">
        <f>IF(AND(M7407&lt;Variables!$G$6,M7407&gt;Variables!$G$5),0,1)</f>
        <v>1</v>
      </c>
      <c r="AI7407" s="77">
        <f t="shared" si="232"/>
        <v>0</v>
      </c>
      <c r="AJ7407" s="77">
        <f>IF(I7407&gt;Variables!$G$7,0,1)</f>
        <v>1</v>
      </c>
      <c r="AK7407" s="77">
        <f>IF(F7407&gt;Variables!$G$8,0,1)</f>
        <v>1</v>
      </c>
      <c r="AL7407" s="77">
        <f>IF(G7407&gt;Variables!$G$9,0,1)</f>
        <v>1</v>
      </c>
      <c r="AM7407" s="77">
        <f>IF(AND(K7407&gt;Variables!$G$10,K7407&lt;Variables!$G$11),0,1)</f>
        <v>1</v>
      </c>
      <c r="AN7407" s="77">
        <f>IF(H7407&lt;Variables!$G$13,1,0)</f>
        <v>0</v>
      </c>
      <c r="AO7407" s="77">
        <f>IF(R7407&lt;Variables!$G$12,0,1)</f>
        <v>0</v>
      </c>
      <c r="AP7407" s="78">
        <f t="shared" si="233"/>
        <v>0</v>
      </c>
      <c r="AQ7407" s="77">
        <f>IF(V7407&lt;Variables!$G$15,1,0)</f>
        <v>1</v>
      </c>
      <c r="AR7407" s="77">
        <v>0</v>
      </c>
      <c r="AS7407" s="77">
        <v>0</v>
      </c>
      <c r="AT7407" s="77">
        <v>1</v>
      </c>
      <c r="AU7407" s="77">
        <v>0</v>
      </c>
      <c r="BA7407" s="77">
        <v>-2.25</v>
      </c>
    </row>
    <row r="7408" spans="3:53" x14ac:dyDescent="0.25">
      <c r="C7408" s="77" t="s">
        <v>820</v>
      </c>
      <c r="D7408" s="77" t="s">
        <v>598</v>
      </c>
      <c r="E7408" s="77">
        <v>28.49</v>
      </c>
      <c r="F7408" s="77">
        <v>19.38</v>
      </c>
      <c r="G7408" s="77">
        <v>-0.7</v>
      </c>
      <c r="H7408" s="77">
        <v>-99999</v>
      </c>
      <c r="I7408" s="77">
        <v>-99999</v>
      </c>
      <c r="J7408" s="77" t="s">
        <v>75</v>
      </c>
      <c r="K7408" s="77">
        <v>-99999</v>
      </c>
      <c r="L7408" s="77">
        <v>-99999</v>
      </c>
      <c r="M7408" s="77">
        <v>-99999</v>
      </c>
      <c r="N7408" s="77">
        <v>28.0534</v>
      </c>
      <c r="O7408" s="77">
        <v>0</v>
      </c>
      <c r="P7408" s="77">
        <v>65725</v>
      </c>
      <c r="Q7408" s="77">
        <v>0</v>
      </c>
      <c r="R7408" s="77">
        <v>1</v>
      </c>
      <c r="S7408" s="77">
        <v>35.346999999999987</v>
      </c>
      <c r="T7408" s="77">
        <v>8.7719999999999985</v>
      </c>
      <c r="U7408" s="77">
        <v>19.865600000000001</v>
      </c>
      <c r="V7408" s="77">
        <v>-99999</v>
      </c>
      <c r="AC7408" s="77">
        <v>28.4</v>
      </c>
      <c r="AD7408" s="77">
        <v>28.4</v>
      </c>
      <c r="AH7408" s="77">
        <f>IF(AND(M7408&lt;Variables!$G$6,M7408&gt;Variables!$G$5),0,1)</f>
        <v>1</v>
      </c>
      <c r="AI7408" s="77">
        <f t="shared" si="232"/>
        <v>1</v>
      </c>
      <c r="AJ7408" s="77">
        <f>IF(I7408&gt;Variables!$G$7,0,1)</f>
        <v>1</v>
      </c>
      <c r="AK7408" s="77">
        <f>IF(F7408&gt;Variables!$G$8,0,1)</f>
        <v>0</v>
      </c>
      <c r="AL7408" s="77">
        <f>IF(G7408&gt;Variables!$G$9,0,1)</f>
        <v>1</v>
      </c>
      <c r="AM7408" s="77">
        <f>IF(AND(K7408&gt;Variables!$G$10,K7408&lt;Variables!$G$11),0,1)</f>
        <v>1</v>
      </c>
      <c r="AN7408" s="77">
        <f>IF(H7408&lt;Variables!$G$13,1,0)</f>
        <v>1</v>
      </c>
      <c r="AO7408" s="77">
        <f>IF(R7408&lt;Variables!$G$12,0,1)</f>
        <v>0</v>
      </c>
      <c r="AP7408" s="78">
        <f t="shared" si="233"/>
        <v>1</v>
      </c>
      <c r="AQ7408" s="77">
        <f>IF(V7408&lt;Variables!$G$15,1,0)</f>
        <v>1</v>
      </c>
      <c r="AR7408" s="77">
        <v>0</v>
      </c>
      <c r="AS7408" s="77">
        <v>0</v>
      </c>
      <c r="AT7408" s="77">
        <v>0</v>
      </c>
      <c r="AU7408" s="77">
        <v>0</v>
      </c>
      <c r="BA7408" s="77">
        <v>0</v>
      </c>
    </row>
    <row r="7409" spans="3:53" x14ac:dyDescent="0.25">
      <c r="C7409" s="77" t="s">
        <v>820</v>
      </c>
      <c r="D7409" s="77" t="s">
        <v>588</v>
      </c>
      <c r="E7409" s="77">
        <v>12.91</v>
      </c>
      <c r="F7409" s="77">
        <v>44.94</v>
      </c>
      <c r="G7409" s="77">
        <v>-99999</v>
      </c>
      <c r="H7409" s="77">
        <v>-99999</v>
      </c>
      <c r="I7409" s="77">
        <v>-99999</v>
      </c>
      <c r="J7409" s="77" t="s">
        <v>75</v>
      </c>
      <c r="K7409" s="77">
        <v>-99999</v>
      </c>
      <c r="L7409" s="77">
        <v>13.051388888888891</v>
      </c>
      <c r="M7409" s="77">
        <v>-766294.31733531982</v>
      </c>
      <c r="N7409" s="77">
        <v>13.008372916666669</v>
      </c>
      <c r="O7409" s="77">
        <v>-768827.96191042976</v>
      </c>
      <c r="P7409" s="77">
        <v>2120000</v>
      </c>
      <c r="S7409" s="77">
        <v>35.346999999999987</v>
      </c>
      <c r="T7409" s="77">
        <v>8.7719999999999985</v>
      </c>
      <c r="U7409" s="77">
        <v>19.865600000000001</v>
      </c>
      <c r="V7409" s="77">
        <v>-99999</v>
      </c>
      <c r="AC7409" s="77">
        <v>16.5212</v>
      </c>
      <c r="AD7409" s="77">
        <v>12.67</v>
      </c>
      <c r="AH7409" s="77">
        <f>IF(AND(M7409&lt;Variables!$G$6,M7409&gt;Variables!$G$5),0,1)</f>
        <v>1</v>
      </c>
      <c r="AI7409" s="77">
        <f t="shared" si="232"/>
        <v>0</v>
      </c>
      <c r="AJ7409" s="77">
        <f>IF(I7409&gt;Variables!$G$7,0,1)</f>
        <v>1</v>
      </c>
      <c r="AK7409" s="77">
        <f>IF(F7409&gt;Variables!$G$8,0,1)</f>
        <v>0</v>
      </c>
      <c r="AL7409" s="77">
        <f>IF(G7409&gt;Variables!$G$9,0,1)</f>
        <v>1</v>
      </c>
      <c r="AM7409" s="77">
        <f>IF(AND(K7409&gt;Variables!$G$10,K7409&lt;Variables!$G$11),0,1)</f>
        <v>1</v>
      </c>
      <c r="AN7409" s="77">
        <f>IF(H7409&lt;Variables!$G$13,1,0)</f>
        <v>1</v>
      </c>
      <c r="AO7409" s="77">
        <f>IF(R7409&lt;Variables!$G$12,0,1)</f>
        <v>0</v>
      </c>
      <c r="AP7409" s="78">
        <f t="shared" si="233"/>
        <v>1</v>
      </c>
      <c r="AQ7409" s="77">
        <f>IF(V7409&lt;Variables!$G$15,1,0)</f>
        <v>1</v>
      </c>
      <c r="AR7409" s="77">
        <v>1</v>
      </c>
      <c r="AS7409" s="77">
        <v>0</v>
      </c>
      <c r="AT7409" s="77">
        <v>0</v>
      </c>
      <c r="AU7409" s="77">
        <v>0</v>
      </c>
      <c r="BA7409" s="77">
        <v>0.97</v>
      </c>
    </row>
    <row r="7410" spans="3:53" x14ac:dyDescent="0.25">
      <c r="C7410" s="77" t="s">
        <v>820</v>
      </c>
      <c r="D7410" s="77" t="s">
        <v>587</v>
      </c>
      <c r="E7410" s="77">
        <v>7.51</v>
      </c>
      <c r="F7410" s="77">
        <v>55.73</v>
      </c>
      <c r="G7410" s="77">
        <v>-99999</v>
      </c>
      <c r="H7410" s="77">
        <v>-99999</v>
      </c>
      <c r="I7410" s="77">
        <v>-99999</v>
      </c>
      <c r="J7410" s="77" t="s">
        <v>75</v>
      </c>
      <c r="K7410" s="77">
        <v>-99999</v>
      </c>
      <c r="L7410" s="77">
        <v>7.5998352941176472</v>
      </c>
      <c r="M7410" s="77">
        <v>-1315904.831683659</v>
      </c>
      <c r="N7410" s="77">
        <v>7.7004413043478266</v>
      </c>
      <c r="O7410" s="77">
        <v>-1298713.8852008199</v>
      </c>
      <c r="P7410" s="77">
        <v>4220000</v>
      </c>
      <c r="S7410" s="77">
        <v>35.346999999999987</v>
      </c>
      <c r="T7410" s="77">
        <v>8.7719999999999985</v>
      </c>
      <c r="U7410" s="77">
        <v>19.865600000000001</v>
      </c>
      <c r="V7410" s="77">
        <v>-99999</v>
      </c>
      <c r="AC7410" s="77">
        <v>8.24</v>
      </c>
      <c r="AD7410" s="77">
        <v>7</v>
      </c>
      <c r="AH7410" s="77">
        <f>IF(AND(M7410&lt;Variables!$G$6,M7410&gt;Variables!$G$5),0,1)</f>
        <v>1</v>
      </c>
      <c r="AI7410" s="77">
        <f t="shared" ref="AI7410:AI7473" si="234">IF(L7410&gt;N7410,0,1)</f>
        <v>1</v>
      </c>
      <c r="AJ7410" s="77">
        <f>IF(I7410&gt;Variables!$G$7,0,1)</f>
        <v>1</v>
      </c>
      <c r="AK7410" s="77">
        <f>IF(F7410&gt;Variables!$G$8,0,1)</f>
        <v>0</v>
      </c>
      <c r="AL7410" s="77">
        <f>IF(G7410&gt;Variables!$G$9,0,1)</f>
        <v>1</v>
      </c>
      <c r="AM7410" s="77">
        <f>IF(AND(K7410&gt;Variables!$G$10,K7410&lt;Variables!$G$11),0,1)</f>
        <v>1</v>
      </c>
      <c r="AN7410" s="77">
        <f>IF(H7410&lt;Variables!$G$13,1,0)</f>
        <v>1</v>
      </c>
      <c r="AO7410" s="77">
        <f>IF(R7410&lt;Variables!$G$12,0,1)</f>
        <v>0</v>
      </c>
      <c r="AP7410" s="78">
        <f t="shared" ref="AP7410:AP7473" si="235">IF(J7410="Pass", 0,1)</f>
        <v>1</v>
      </c>
      <c r="AQ7410" s="77">
        <f>IF(V7410&lt;Variables!$G$15,1,0)</f>
        <v>1</v>
      </c>
      <c r="AR7410" s="77">
        <v>0</v>
      </c>
      <c r="AS7410" s="77">
        <v>0</v>
      </c>
      <c r="AT7410" s="77">
        <v>1</v>
      </c>
      <c r="AU7410" s="77">
        <v>0</v>
      </c>
      <c r="BA7410" s="77">
        <v>-2.25</v>
      </c>
    </row>
    <row r="7411" spans="3:53" x14ac:dyDescent="0.25">
      <c r="C7411" s="77" t="s">
        <v>821</v>
      </c>
      <c r="D7411" s="77" t="s">
        <v>576</v>
      </c>
      <c r="E7411" s="77">
        <v>109.96</v>
      </c>
      <c r="F7411" s="77">
        <v>10.81</v>
      </c>
      <c r="G7411" s="77">
        <v>8.68</v>
      </c>
      <c r="H7411" s="77">
        <v>4280</v>
      </c>
      <c r="I7411" s="77">
        <v>-24.067</v>
      </c>
      <c r="J7411" s="77" t="s">
        <v>74</v>
      </c>
      <c r="K7411" s="77">
        <v>74.989999999999995</v>
      </c>
      <c r="L7411" s="77">
        <v>109.2307263157895</v>
      </c>
      <c r="M7411" s="77">
        <v>0.49370145415993699</v>
      </c>
      <c r="N7411" s="77">
        <v>108.421806122449</v>
      </c>
      <c r="O7411" s="77">
        <v>1.243471148256251</v>
      </c>
      <c r="P7411" s="77">
        <v>873856</v>
      </c>
      <c r="Q7411" s="77">
        <v>890350</v>
      </c>
      <c r="R7411" s="77">
        <v>0.98</v>
      </c>
      <c r="S7411" s="77">
        <v>34.505000000000003</v>
      </c>
      <c r="T7411" s="77">
        <v>8.7609999999999992</v>
      </c>
      <c r="U7411" s="77">
        <v>19.62</v>
      </c>
      <c r="V7411" s="77">
        <v>2.57742917529949</v>
      </c>
      <c r="AC7411" s="77">
        <v>111.49</v>
      </c>
      <c r="AD7411" s="77">
        <v>107.51</v>
      </c>
      <c r="AH7411" s="77">
        <f>IF(AND(M7411&lt;Variables!$G$6,M7411&gt;Variables!$G$5),0,1)</f>
        <v>1</v>
      </c>
      <c r="AI7411" s="77">
        <f t="shared" si="234"/>
        <v>0</v>
      </c>
      <c r="AJ7411" s="77">
        <f>IF(I7411&gt;Variables!$G$7,0,1)</f>
        <v>1</v>
      </c>
      <c r="AK7411" s="77">
        <f>IF(F7411&gt;Variables!$G$8,0,1)</f>
        <v>0</v>
      </c>
      <c r="AL7411" s="77">
        <f>IF(G7411&gt;Variables!$G$9,0,1)</f>
        <v>1</v>
      </c>
      <c r="AM7411" s="77">
        <f>IF(AND(K7411&gt;Variables!$G$10,K7411&lt;Variables!$G$11),0,1)</f>
        <v>1</v>
      </c>
      <c r="AN7411" s="77">
        <f>IF(H7411&lt;Variables!$G$13,1,0)</f>
        <v>0</v>
      </c>
      <c r="AO7411" s="77">
        <f>IF(R7411&lt;Variables!$G$12,0,1)</f>
        <v>0</v>
      </c>
      <c r="AP7411" s="78">
        <f t="shared" si="235"/>
        <v>0</v>
      </c>
      <c r="AQ7411" s="77">
        <f>IF(V7411&lt;Variables!$G$15,1,0)</f>
        <v>1</v>
      </c>
      <c r="AR7411" s="77">
        <v>1</v>
      </c>
      <c r="AS7411" s="77">
        <v>0</v>
      </c>
      <c r="AT7411" s="77">
        <v>0</v>
      </c>
      <c r="AU7411" s="77">
        <v>0</v>
      </c>
      <c r="BA7411" s="77">
        <v>1.05</v>
      </c>
    </row>
    <row r="7412" spans="3:53" x14ac:dyDescent="0.25">
      <c r="C7412" s="77" t="s">
        <v>821</v>
      </c>
      <c r="D7412" s="77" t="s">
        <v>563</v>
      </c>
      <c r="E7412" s="77">
        <v>44.52</v>
      </c>
      <c r="F7412" s="77">
        <v>14.24</v>
      </c>
      <c r="G7412" s="77">
        <v>13.61</v>
      </c>
      <c r="H7412" s="77">
        <v>4360</v>
      </c>
      <c r="I7412" s="77">
        <v>-45.267000000000003</v>
      </c>
      <c r="J7412" s="77" t="s">
        <v>74</v>
      </c>
      <c r="K7412" s="77">
        <v>67.930000000000007</v>
      </c>
      <c r="L7412" s="77">
        <v>43.976963157894737</v>
      </c>
      <c r="M7412" s="77">
        <v>0.98469019006720804</v>
      </c>
      <c r="N7412" s="77">
        <v>43.461038775510197</v>
      </c>
      <c r="O7412" s="77">
        <v>2.1834757088791021</v>
      </c>
      <c r="P7412" s="77">
        <v>1292000</v>
      </c>
      <c r="Q7412" s="77">
        <v>1233000</v>
      </c>
      <c r="R7412" s="77">
        <v>1.05</v>
      </c>
      <c r="S7412" s="77">
        <v>34.505000000000003</v>
      </c>
      <c r="T7412" s="77">
        <v>8.7609999999999992</v>
      </c>
      <c r="U7412" s="77">
        <v>19.62</v>
      </c>
      <c r="V7412" s="77">
        <v>2.4761637851866229</v>
      </c>
      <c r="AC7412" s="77">
        <v>44.74</v>
      </c>
      <c r="AD7412" s="77">
        <v>42.45</v>
      </c>
      <c r="AH7412" s="77">
        <f>IF(AND(M7412&lt;Variables!$G$6,M7412&gt;Variables!$G$5),0,1)</f>
        <v>1</v>
      </c>
      <c r="AI7412" s="77">
        <f t="shared" si="234"/>
        <v>0</v>
      </c>
      <c r="AJ7412" s="77">
        <f>IF(I7412&gt;Variables!$G$7,0,1)</f>
        <v>1</v>
      </c>
      <c r="AK7412" s="77">
        <f>IF(F7412&gt;Variables!$G$8,0,1)</f>
        <v>0</v>
      </c>
      <c r="AL7412" s="77">
        <f>IF(G7412&gt;Variables!$G$9,0,1)</f>
        <v>0</v>
      </c>
      <c r="AM7412" s="77">
        <f>IF(AND(K7412&gt;Variables!$G$10,K7412&lt;Variables!$G$11),0,1)</f>
        <v>0</v>
      </c>
      <c r="AN7412" s="77">
        <f>IF(H7412&lt;Variables!$G$13,1,0)</f>
        <v>0</v>
      </c>
      <c r="AO7412" s="77">
        <f>IF(R7412&lt;Variables!$G$12,0,1)</f>
        <v>0</v>
      </c>
      <c r="AP7412" s="78">
        <f t="shared" si="235"/>
        <v>0</v>
      </c>
      <c r="AQ7412" s="77">
        <f>IF(V7412&lt;Variables!$G$15,1,0)</f>
        <v>1</v>
      </c>
      <c r="AR7412" s="77">
        <v>0</v>
      </c>
      <c r="AS7412" s="77">
        <v>0</v>
      </c>
      <c r="AT7412" s="77">
        <v>0</v>
      </c>
      <c r="AU7412" s="77">
        <v>1</v>
      </c>
      <c r="BA7412" s="77">
        <v>-1.02</v>
      </c>
    </row>
    <row r="7413" spans="3:53" x14ac:dyDescent="0.25">
      <c r="C7413" s="77" t="s">
        <v>821</v>
      </c>
      <c r="D7413" s="77" t="s">
        <v>555</v>
      </c>
      <c r="E7413" s="77">
        <v>24.8</v>
      </c>
      <c r="F7413" s="77">
        <v>22.62</v>
      </c>
      <c r="G7413" s="77">
        <v>20.34</v>
      </c>
      <c r="H7413" s="77">
        <v>2850</v>
      </c>
      <c r="I7413" s="77">
        <v>271.38900000000001</v>
      </c>
      <c r="J7413" s="77" t="s">
        <v>74</v>
      </c>
      <c r="K7413" s="77">
        <v>67.77</v>
      </c>
      <c r="L7413" s="77">
        <v>24.439499999999999</v>
      </c>
      <c r="M7413" s="77">
        <v>1.4341537265492199</v>
      </c>
      <c r="N7413" s="77">
        <v>24.211331999999999</v>
      </c>
      <c r="O7413" s="77">
        <v>2.3900708973797911</v>
      </c>
      <c r="P7413" s="77">
        <v>1627000</v>
      </c>
      <c r="Q7413" s="77">
        <v>497157</v>
      </c>
      <c r="R7413" s="77">
        <v>3.27</v>
      </c>
      <c r="S7413" s="77">
        <v>34.505000000000003</v>
      </c>
      <c r="T7413" s="77">
        <v>8.7609999999999992</v>
      </c>
      <c r="U7413" s="77">
        <v>19.62</v>
      </c>
      <c r="V7413" s="77">
        <v>2.4402087780601081</v>
      </c>
      <c r="AC7413" s="77">
        <v>26.31</v>
      </c>
      <c r="AD7413" s="77">
        <v>21.94</v>
      </c>
      <c r="AH7413" s="77">
        <f>IF(AND(M7413&lt;Variables!$G$6,M7413&gt;Variables!$G$5),0,1)</f>
        <v>1</v>
      </c>
      <c r="AI7413" s="77">
        <f t="shared" si="234"/>
        <v>0</v>
      </c>
      <c r="AJ7413" s="77">
        <f>IF(I7413&gt;Variables!$G$7,0,1)</f>
        <v>0</v>
      </c>
      <c r="AK7413" s="77">
        <f>IF(F7413&gt;Variables!$G$8,0,1)</f>
        <v>0</v>
      </c>
      <c r="AL7413" s="77">
        <f>IF(G7413&gt;Variables!$G$9,0,1)</f>
        <v>0</v>
      </c>
      <c r="AM7413" s="77">
        <f>IF(AND(K7413&gt;Variables!$G$10,K7413&lt;Variables!$G$11),0,1)</f>
        <v>0</v>
      </c>
      <c r="AN7413" s="77">
        <f>IF(H7413&lt;Variables!$G$13,1,0)</f>
        <v>0</v>
      </c>
      <c r="AO7413" s="77">
        <f>IF(R7413&lt;Variables!$G$12,0,1)</f>
        <v>1</v>
      </c>
      <c r="AP7413" s="78">
        <f t="shared" si="235"/>
        <v>0</v>
      </c>
      <c r="AQ7413" s="77">
        <f>IF(V7413&lt;Variables!$G$15,1,0)</f>
        <v>1</v>
      </c>
      <c r="AR7413" s="77">
        <v>1</v>
      </c>
      <c r="AS7413" s="77">
        <v>0</v>
      </c>
      <c r="AT7413" s="77">
        <v>0</v>
      </c>
      <c r="AU7413" s="77">
        <v>0</v>
      </c>
      <c r="BA7413" s="77">
        <v>2</v>
      </c>
    </row>
    <row r="7414" spans="3:53" x14ac:dyDescent="0.25">
      <c r="C7414" s="77" t="s">
        <v>821</v>
      </c>
      <c r="D7414" s="77" t="s">
        <v>593</v>
      </c>
      <c r="E7414" s="77">
        <v>4.5</v>
      </c>
      <c r="F7414" s="77">
        <v>26.55</v>
      </c>
      <c r="G7414" s="77">
        <v>19.79</v>
      </c>
      <c r="H7414" s="77">
        <v>241.29</v>
      </c>
      <c r="I7414" s="77">
        <v>185.40299999999999</v>
      </c>
      <c r="J7414" s="77" t="s">
        <v>74</v>
      </c>
      <c r="K7414" s="77">
        <v>69.8</v>
      </c>
      <c r="L7414" s="77">
        <v>4.3630649999999997</v>
      </c>
      <c r="M7414" s="77">
        <v>2.6846952772878749</v>
      </c>
      <c r="N7414" s="77">
        <v>4.2800800000000008</v>
      </c>
      <c r="O7414" s="77">
        <v>4.6756135399338126</v>
      </c>
      <c r="P7414" s="77">
        <v>19790000</v>
      </c>
      <c r="Q7414" s="77">
        <v>23270000</v>
      </c>
      <c r="R7414" s="77">
        <v>0.85</v>
      </c>
      <c r="S7414" s="77">
        <v>34.505000000000003</v>
      </c>
      <c r="T7414" s="77">
        <v>8.7609999999999992</v>
      </c>
      <c r="U7414" s="77">
        <v>19.62</v>
      </c>
      <c r="V7414" s="77">
        <v>2.3488086035665292</v>
      </c>
      <c r="AC7414" s="77">
        <v>4.55</v>
      </c>
      <c r="AD7414" s="77">
        <v>4.16</v>
      </c>
      <c r="AH7414" s="77">
        <f>IF(AND(M7414&lt;Variables!$G$6,M7414&gt;Variables!$G$5),0,1)</f>
        <v>1</v>
      </c>
      <c r="AI7414" s="77">
        <f t="shared" si="234"/>
        <v>0</v>
      </c>
      <c r="AJ7414" s="77">
        <f>IF(I7414&gt;Variables!$G$7,0,1)</f>
        <v>0</v>
      </c>
      <c r="AK7414" s="77">
        <f>IF(F7414&gt;Variables!$G$8,0,1)</f>
        <v>0</v>
      </c>
      <c r="AL7414" s="77">
        <f>IF(G7414&gt;Variables!$G$9,0,1)</f>
        <v>0</v>
      </c>
      <c r="AM7414" s="77">
        <f>IF(AND(K7414&gt;Variables!$G$10,K7414&lt;Variables!$G$11),0,1)</f>
        <v>0</v>
      </c>
      <c r="AN7414" s="77">
        <f>IF(H7414&lt;Variables!$G$13,1,0)</f>
        <v>1</v>
      </c>
      <c r="AO7414" s="77">
        <f>IF(R7414&lt;Variables!$G$12,0,1)</f>
        <v>0</v>
      </c>
      <c r="AP7414" s="78">
        <f t="shared" si="235"/>
        <v>0</v>
      </c>
      <c r="AQ7414" s="77">
        <f>IF(V7414&lt;Variables!$G$15,1,0)</f>
        <v>1</v>
      </c>
      <c r="AR7414" s="77">
        <v>0</v>
      </c>
      <c r="AS7414" s="77">
        <v>0</v>
      </c>
      <c r="AT7414" s="77">
        <v>1</v>
      </c>
      <c r="AU7414" s="77">
        <v>0</v>
      </c>
      <c r="BA7414" s="77">
        <v>-2.25</v>
      </c>
    </row>
    <row r="7415" spans="3:53" x14ac:dyDescent="0.25">
      <c r="C7415" s="77" t="s">
        <v>821</v>
      </c>
      <c r="D7415" s="77" t="s">
        <v>590</v>
      </c>
      <c r="E7415" s="77">
        <v>8.57</v>
      </c>
      <c r="F7415" s="77">
        <v>28.18</v>
      </c>
      <c r="G7415" s="77">
        <v>15.65</v>
      </c>
      <c r="H7415" s="77">
        <v>298.47000000000003</v>
      </c>
      <c r="I7415" s="77">
        <v>-3.819</v>
      </c>
      <c r="J7415" s="77" t="s">
        <v>74</v>
      </c>
      <c r="K7415" s="77">
        <v>33.56</v>
      </c>
      <c r="L7415" s="77">
        <v>8.709340000000001</v>
      </c>
      <c r="M7415" s="77">
        <v>-2.403626451602543</v>
      </c>
      <c r="N7415" s="77">
        <v>8.7616940000000003</v>
      </c>
      <c r="O7415" s="77">
        <v>-2.9867968454502098</v>
      </c>
      <c r="P7415" s="77">
        <v>3620000</v>
      </c>
      <c r="Q7415" s="77">
        <v>148250</v>
      </c>
      <c r="R7415" s="77">
        <v>24.42</v>
      </c>
      <c r="S7415" s="77">
        <v>34.505000000000003</v>
      </c>
      <c r="T7415" s="77">
        <v>8.7609999999999992</v>
      </c>
      <c r="U7415" s="77">
        <v>19.62</v>
      </c>
      <c r="V7415" s="77">
        <v>2.1450547804614351</v>
      </c>
      <c r="AC7415" s="77">
        <v>9.15</v>
      </c>
      <c r="AD7415" s="77">
        <v>7.48</v>
      </c>
      <c r="AH7415" s="77">
        <f>IF(AND(M7415&lt;Variables!$G$6,M7415&gt;Variables!$G$5),0,1)</f>
        <v>0</v>
      </c>
      <c r="AI7415" s="77">
        <f t="shared" si="234"/>
        <v>1</v>
      </c>
      <c r="AJ7415" s="77">
        <f>IF(I7415&gt;Variables!$G$7,0,1)</f>
        <v>1</v>
      </c>
      <c r="AK7415" s="77">
        <f>IF(F7415&gt;Variables!$G$8,0,1)</f>
        <v>0</v>
      </c>
      <c r="AL7415" s="77">
        <f>IF(G7415&gt;Variables!$G$9,0,1)</f>
        <v>0</v>
      </c>
      <c r="AM7415" s="77">
        <f>IF(AND(K7415&gt;Variables!$G$10,K7415&lt;Variables!$G$11),0,1)</f>
        <v>1</v>
      </c>
      <c r="AN7415" s="77">
        <f>IF(H7415&lt;Variables!$G$13,1,0)</f>
        <v>1</v>
      </c>
      <c r="AO7415" s="77">
        <f>IF(R7415&lt;Variables!$G$12,0,1)</f>
        <v>1</v>
      </c>
      <c r="AP7415" s="78">
        <f t="shared" si="235"/>
        <v>0</v>
      </c>
      <c r="AQ7415" s="77">
        <f>IF(V7415&lt;Variables!$G$15,1,0)</f>
        <v>1</v>
      </c>
      <c r="AR7415" s="77">
        <v>1</v>
      </c>
      <c r="AS7415" s="77">
        <v>0</v>
      </c>
      <c r="AT7415" s="77">
        <v>0</v>
      </c>
      <c r="AU7415" s="77">
        <v>0</v>
      </c>
      <c r="BA7415" s="77">
        <v>2</v>
      </c>
    </row>
    <row r="7416" spans="3:53" x14ac:dyDescent="0.25">
      <c r="C7416" s="77" t="s">
        <v>821</v>
      </c>
      <c r="D7416" s="77" t="s">
        <v>160</v>
      </c>
      <c r="E7416" s="77">
        <v>27.5</v>
      </c>
      <c r="F7416" s="77">
        <v>8.0399999999999991</v>
      </c>
      <c r="G7416" s="77">
        <v>6.76</v>
      </c>
      <c r="H7416" s="77">
        <v>2950</v>
      </c>
      <c r="I7416" s="77">
        <v>-13.465999999999999</v>
      </c>
      <c r="J7416" s="77" t="s">
        <v>75</v>
      </c>
      <c r="K7416" s="77">
        <v>51.56</v>
      </c>
      <c r="L7416" s="77">
        <v>27.47118947368422</v>
      </c>
      <c r="M7416" s="77">
        <v>-0.55035648830949413</v>
      </c>
      <c r="N7416" s="77">
        <v>27.02581632653061</v>
      </c>
      <c r="O7416" s="77">
        <v>1.0885283534639949</v>
      </c>
      <c r="P7416" s="77">
        <v>747376</v>
      </c>
      <c r="Q7416" s="77">
        <v>1568000</v>
      </c>
      <c r="R7416" s="77">
        <v>0.48</v>
      </c>
      <c r="S7416" s="77">
        <v>34.505000000000003</v>
      </c>
      <c r="T7416" s="77">
        <v>8.7609999999999992</v>
      </c>
      <c r="U7416" s="77">
        <v>19.62</v>
      </c>
      <c r="V7416" s="77">
        <v>2.3999503787756979</v>
      </c>
      <c r="AC7416" s="77">
        <v>27.42</v>
      </c>
      <c r="AD7416" s="77">
        <v>24.12</v>
      </c>
      <c r="AH7416" s="77">
        <f>IF(AND(M7416&lt;Variables!$G$6,M7416&gt;Variables!$G$5),0,1)</f>
        <v>1</v>
      </c>
      <c r="AI7416" s="77">
        <f t="shared" si="234"/>
        <v>0</v>
      </c>
      <c r="AJ7416" s="77">
        <f>IF(I7416&gt;Variables!$G$7,0,1)</f>
        <v>1</v>
      </c>
      <c r="AK7416" s="77">
        <f>IF(F7416&gt;Variables!$G$8,0,1)</f>
        <v>1</v>
      </c>
      <c r="AL7416" s="77">
        <f>IF(G7416&gt;Variables!$G$9,0,1)</f>
        <v>1</v>
      </c>
      <c r="AM7416" s="77">
        <f>IF(AND(K7416&gt;Variables!$G$10,K7416&lt;Variables!$G$11),0,1)</f>
        <v>1</v>
      </c>
      <c r="AN7416" s="77">
        <f>IF(H7416&lt;Variables!$G$13,1,0)</f>
        <v>0</v>
      </c>
      <c r="AO7416" s="77">
        <f>IF(R7416&lt;Variables!$G$12,0,1)</f>
        <v>0</v>
      </c>
      <c r="AP7416" s="78">
        <f t="shared" si="235"/>
        <v>1</v>
      </c>
      <c r="AQ7416" s="77">
        <f>IF(V7416&lt;Variables!$G$15,1,0)</f>
        <v>1</v>
      </c>
      <c r="AR7416" s="77">
        <v>0</v>
      </c>
      <c r="AS7416" s="77">
        <v>0</v>
      </c>
      <c r="AT7416" s="77">
        <v>1</v>
      </c>
      <c r="AU7416" s="77">
        <v>0</v>
      </c>
      <c r="BA7416" s="77">
        <v>-2.25</v>
      </c>
    </row>
    <row r="7417" spans="3:53" x14ac:dyDescent="0.25">
      <c r="C7417" s="77" t="s">
        <v>821</v>
      </c>
      <c r="D7417" s="77" t="s">
        <v>180</v>
      </c>
      <c r="E7417" s="77">
        <v>15.17</v>
      </c>
      <c r="F7417" s="77">
        <v>8.07</v>
      </c>
      <c r="G7417" s="77">
        <v>7.16</v>
      </c>
      <c r="H7417" s="77">
        <v>3450</v>
      </c>
      <c r="I7417" s="77">
        <v>-81.375</v>
      </c>
      <c r="J7417" s="77" t="s">
        <v>75</v>
      </c>
      <c r="K7417" s="77">
        <v>66.849999999999994</v>
      </c>
      <c r="L7417" s="77">
        <v>15.079075</v>
      </c>
      <c r="M7417" s="77">
        <v>0.27140258934978501</v>
      </c>
      <c r="N7417" s="77">
        <v>14.972396</v>
      </c>
      <c r="O7417" s="77">
        <v>0.98584087677080956</v>
      </c>
      <c r="P7417" s="77">
        <v>7454000</v>
      </c>
      <c r="Q7417" s="77">
        <v>13979000</v>
      </c>
      <c r="R7417" s="77">
        <v>0.53</v>
      </c>
      <c r="S7417" s="77">
        <v>34.505000000000003</v>
      </c>
      <c r="T7417" s="77">
        <v>8.7609999999999992</v>
      </c>
      <c r="U7417" s="77">
        <v>19.62</v>
      </c>
      <c r="V7417" s="77">
        <v>2.5213023227518949</v>
      </c>
      <c r="AC7417" s="77">
        <v>15.25</v>
      </c>
      <c r="AD7417" s="77">
        <v>14.78</v>
      </c>
      <c r="AH7417" s="77">
        <f>IF(AND(M7417&lt;Variables!$G$6,M7417&gt;Variables!$G$5),0,1)</f>
        <v>1</v>
      </c>
      <c r="AI7417" s="77">
        <f t="shared" si="234"/>
        <v>0</v>
      </c>
      <c r="AJ7417" s="77">
        <f>IF(I7417&gt;Variables!$G$7,0,1)</f>
        <v>1</v>
      </c>
      <c r="AK7417" s="77">
        <f>IF(F7417&gt;Variables!$G$8,0,1)</f>
        <v>1</v>
      </c>
      <c r="AL7417" s="77">
        <f>IF(G7417&gt;Variables!$G$9,0,1)</f>
        <v>1</v>
      </c>
      <c r="AM7417" s="77">
        <f>IF(AND(K7417&gt;Variables!$G$10,K7417&lt;Variables!$G$11),0,1)</f>
        <v>0</v>
      </c>
      <c r="AN7417" s="77">
        <f>IF(H7417&lt;Variables!$G$13,1,0)</f>
        <v>0</v>
      </c>
      <c r="AO7417" s="77">
        <f>IF(R7417&lt;Variables!$G$12,0,1)</f>
        <v>0</v>
      </c>
      <c r="AP7417" s="78">
        <f t="shared" si="235"/>
        <v>1</v>
      </c>
      <c r="AQ7417" s="77">
        <f>IF(V7417&lt;Variables!$G$15,1,0)</f>
        <v>1</v>
      </c>
      <c r="AR7417" s="77">
        <v>0</v>
      </c>
      <c r="AS7417" s="77">
        <v>0</v>
      </c>
      <c r="AT7417" s="77">
        <v>0</v>
      </c>
      <c r="AU7417" s="77">
        <v>1</v>
      </c>
      <c r="BA7417" s="77">
        <v>-0.62</v>
      </c>
    </row>
    <row r="7418" spans="3:53" x14ac:dyDescent="0.25">
      <c r="C7418" s="77" t="s">
        <v>821</v>
      </c>
      <c r="D7418" s="77" t="s">
        <v>196</v>
      </c>
      <c r="E7418" s="77">
        <v>52</v>
      </c>
      <c r="F7418" s="77">
        <v>8.09</v>
      </c>
      <c r="G7418" s="77">
        <v>4</v>
      </c>
      <c r="H7418" s="77">
        <v>2030</v>
      </c>
      <c r="I7418" s="77">
        <v>1053.6310000000001</v>
      </c>
      <c r="J7418" s="77" t="s">
        <v>75</v>
      </c>
      <c r="K7418" s="77">
        <v>55.05</v>
      </c>
      <c r="L7418" s="77">
        <v>51.906256249999998</v>
      </c>
      <c r="M7418" s="77">
        <v>0.18060202521348589</v>
      </c>
      <c r="N7418" s="77">
        <v>51.916845238095227</v>
      </c>
      <c r="O7418" s="77">
        <v>0.1601691349376303</v>
      </c>
      <c r="P7418" s="77">
        <v>485787</v>
      </c>
      <c r="Q7418" s="77">
        <v>441740</v>
      </c>
      <c r="R7418" s="77">
        <v>1.1000000000000001</v>
      </c>
      <c r="S7418" s="77">
        <v>34.505000000000003</v>
      </c>
      <c r="T7418" s="77">
        <v>8.7609999999999992</v>
      </c>
      <c r="U7418" s="77">
        <v>19.62</v>
      </c>
      <c r="V7418" s="77">
        <v>2.4119883751679261</v>
      </c>
      <c r="AC7418" s="77">
        <v>52.13</v>
      </c>
      <c r="AD7418" s="77">
        <v>48.32</v>
      </c>
      <c r="AH7418" s="77">
        <f>IF(AND(M7418&lt;Variables!$G$6,M7418&gt;Variables!$G$5),0,1)</f>
        <v>1</v>
      </c>
      <c r="AI7418" s="77">
        <f t="shared" si="234"/>
        <v>1</v>
      </c>
      <c r="AJ7418" s="77">
        <f>IF(I7418&gt;Variables!$G$7,0,1)</f>
        <v>0</v>
      </c>
      <c r="AK7418" s="77">
        <f>IF(F7418&gt;Variables!$G$8,0,1)</f>
        <v>1</v>
      </c>
      <c r="AL7418" s="77">
        <f>IF(G7418&gt;Variables!$G$9,0,1)</f>
        <v>1</v>
      </c>
      <c r="AM7418" s="77">
        <f>IF(AND(K7418&gt;Variables!$G$10,K7418&lt;Variables!$G$11),0,1)</f>
        <v>1</v>
      </c>
      <c r="AN7418" s="77">
        <f>IF(H7418&lt;Variables!$G$13,1,0)</f>
        <v>0</v>
      </c>
      <c r="AO7418" s="77">
        <f>IF(R7418&lt;Variables!$G$12,0,1)</f>
        <v>0</v>
      </c>
      <c r="AP7418" s="78">
        <f t="shared" si="235"/>
        <v>1</v>
      </c>
      <c r="AQ7418" s="77">
        <f>IF(V7418&lt;Variables!$G$15,1,0)</f>
        <v>1</v>
      </c>
      <c r="AR7418" s="77">
        <v>0</v>
      </c>
      <c r="AS7418" s="77">
        <v>0</v>
      </c>
      <c r="AT7418" s="77">
        <v>1</v>
      </c>
      <c r="AU7418" s="77">
        <v>0</v>
      </c>
      <c r="BA7418" s="77">
        <v>-2.25</v>
      </c>
    </row>
    <row r="7419" spans="3:53" x14ac:dyDescent="0.25">
      <c r="C7419" s="77" t="s">
        <v>821</v>
      </c>
      <c r="D7419" s="77" t="s">
        <v>577</v>
      </c>
      <c r="E7419" s="77">
        <v>43.6</v>
      </c>
      <c r="F7419" s="77">
        <v>8.94</v>
      </c>
      <c r="G7419" s="77">
        <v>7.75</v>
      </c>
      <c r="H7419" s="77">
        <v>5240</v>
      </c>
      <c r="I7419" s="77">
        <v>-12.784000000000001</v>
      </c>
      <c r="J7419" s="77" t="s">
        <v>75</v>
      </c>
      <c r="K7419" s="77">
        <v>57.39</v>
      </c>
      <c r="L7419" s="77">
        <v>43.491672222222221</v>
      </c>
      <c r="M7419" s="77">
        <v>8.8126705227482421E-2</v>
      </c>
      <c r="N7419" s="77">
        <v>43.378676744186038</v>
      </c>
      <c r="O7419" s="77">
        <v>0.34884248937869661</v>
      </c>
      <c r="P7419" s="77">
        <v>228483</v>
      </c>
      <c r="Q7419" s="77">
        <v>549321</v>
      </c>
      <c r="R7419" s="77">
        <v>0.42</v>
      </c>
      <c r="S7419" s="77">
        <v>34.505000000000003</v>
      </c>
      <c r="T7419" s="77">
        <v>8.7609999999999992</v>
      </c>
      <c r="U7419" s="77">
        <v>19.62</v>
      </c>
      <c r="V7419" s="77">
        <v>2.4393882773205751</v>
      </c>
      <c r="AC7419" s="77">
        <v>43.59</v>
      </c>
      <c r="AD7419" s="77">
        <v>42.44</v>
      </c>
      <c r="AH7419" s="77">
        <f>IF(AND(M7419&lt;Variables!$G$6,M7419&gt;Variables!$G$5),0,1)</f>
        <v>1</v>
      </c>
      <c r="AI7419" s="77">
        <f t="shared" si="234"/>
        <v>0</v>
      </c>
      <c r="AJ7419" s="77">
        <f>IF(I7419&gt;Variables!$G$7,0,1)</f>
        <v>1</v>
      </c>
      <c r="AK7419" s="77">
        <f>IF(F7419&gt;Variables!$G$8,0,1)</f>
        <v>1</v>
      </c>
      <c r="AL7419" s="77">
        <f>IF(G7419&gt;Variables!$G$9,0,1)</f>
        <v>1</v>
      </c>
      <c r="AM7419" s="77">
        <f>IF(AND(K7419&gt;Variables!$G$10,K7419&lt;Variables!$G$11),0,1)</f>
        <v>1</v>
      </c>
      <c r="AN7419" s="77">
        <f>IF(H7419&lt;Variables!$G$13,1,0)</f>
        <v>0</v>
      </c>
      <c r="AO7419" s="77">
        <f>IF(R7419&lt;Variables!$G$12,0,1)</f>
        <v>0</v>
      </c>
      <c r="AP7419" s="78">
        <f t="shared" si="235"/>
        <v>1</v>
      </c>
      <c r="AQ7419" s="77">
        <f>IF(V7419&lt;Variables!$G$15,1,0)</f>
        <v>1</v>
      </c>
      <c r="AR7419" s="77">
        <v>0</v>
      </c>
      <c r="AS7419" s="77">
        <v>0</v>
      </c>
      <c r="AT7419" s="77">
        <v>0</v>
      </c>
      <c r="AU7419" s="77">
        <v>1</v>
      </c>
      <c r="BA7419" s="77">
        <v>-1.31</v>
      </c>
    </row>
    <row r="7420" spans="3:53" x14ac:dyDescent="0.25">
      <c r="C7420" s="77" t="s">
        <v>821</v>
      </c>
      <c r="D7420" s="77" t="s">
        <v>172</v>
      </c>
      <c r="E7420" s="77">
        <v>61.98</v>
      </c>
      <c r="F7420" s="77">
        <v>11.73</v>
      </c>
      <c r="G7420" s="77">
        <v>11.92</v>
      </c>
      <c r="H7420" s="77">
        <v>7650</v>
      </c>
      <c r="I7420" s="77">
        <v>154193.88800000001</v>
      </c>
      <c r="J7420" s="77" t="s">
        <v>75</v>
      </c>
      <c r="K7420" s="77">
        <v>58.25</v>
      </c>
      <c r="L7420" s="77">
        <v>61.245738888888887</v>
      </c>
      <c r="M7420" s="77">
        <v>0.87232372537843872</v>
      </c>
      <c r="N7420" s="77">
        <v>61.636264583333343</v>
      </c>
      <c r="O7420" s="77">
        <v>0.23319942835330701</v>
      </c>
      <c r="P7420" s="77">
        <v>720550</v>
      </c>
      <c r="Q7420" s="77">
        <v>1206000</v>
      </c>
      <c r="R7420" s="77">
        <v>0.6</v>
      </c>
      <c r="S7420" s="77">
        <v>34.505000000000003</v>
      </c>
      <c r="T7420" s="77">
        <v>8.7609999999999992</v>
      </c>
      <c r="U7420" s="77">
        <v>19.62</v>
      </c>
      <c r="V7420" s="77">
        <v>2.4090055980592942</v>
      </c>
      <c r="AC7420" s="77">
        <v>61.79</v>
      </c>
      <c r="AD7420" s="77">
        <v>56.06</v>
      </c>
      <c r="AH7420" s="77">
        <f>IF(AND(M7420&lt;Variables!$G$6,M7420&gt;Variables!$G$5),0,1)</f>
        <v>1</v>
      </c>
      <c r="AI7420" s="77">
        <f t="shared" si="234"/>
        <v>1</v>
      </c>
      <c r="AJ7420" s="77">
        <f>IF(I7420&gt;Variables!$G$7,0,1)</f>
        <v>0</v>
      </c>
      <c r="AK7420" s="77">
        <f>IF(F7420&gt;Variables!$G$8,0,1)</f>
        <v>0</v>
      </c>
      <c r="AL7420" s="77">
        <f>IF(G7420&gt;Variables!$G$9,0,1)</f>
        <v>0</v>
      </c>
      <c r="AM7420" s="77">
        <f>IF(AND(K7420&gt;Variables!$G$10,K7420&lt;Variables!$G$11),0,1)</f>
        <v>1</v>
      </c>
      <c r="AN7420" s="77">
        <f>IF(H7420&lt;Variables!$G$13,1,0)</f>
        <v>0</v>
      </c>
      <c r="AO7420" s="77">
        <f>IF(R7420&lt;Variables!$G$12,0,1)</f>
        <v>0</v>
      </c>
      <c r="AP7420" s="78">
        <f t="shared" si="235"/>
        <v>1</v>
      </c>
      <c r="AQ7420" s="77">
        <f>IF(V7420&lt;Variables!$G$15,1,0)</f>
        <v>1</v>
      </c>
      <c r="AR7420" s="77">
        <v>0</v>
      </c>
      <c r="AS7420" s="77">
        <v>0</v>
      </c>
      <c r="AT7420" s="77">
        <v>1</v>
      </c>
      <c r="AU7420" s="77">
        <v>0</v>
      </c>
      <c r="BA7420" s="77">
        <v>-2.25</v>
      </c>
    </row>
    <row r="7421" spans="3:53" x14ac:dyDescent="0.25">
      <c r="C7421" s="77" t="s">
        <v>821</v>
      </c>
      <c r="D7421" s="77" t="s">
        <v>552</v>
      </c>
      <c r="E7421" s="77">
        <v>78.069999999999993</v>
      </c>
      <c r="F7421" s="77">
        <v>18.2</v>
      </c>
      <c r="G7421" s="77">
        <v>16.809999999999999</v>
      </c>
      <c r="H7421" s="77">
        <v>31750</v>
      </c>
      <c r="I7421" s="77">
        <v>-10.079000000000001</v>
      </c>
      <c r="J7421" s="77" t="s">
        <v>75</v>
      </c>
      <c r="K7421" s="77">
        <v>58.36</v>
      </c>
      <c r="L7421" s="77">
        <v>77.232135</v>
      </c>
      <c r="M7421" s="77">
        <v>0.17203331229933669</v>
      </c>
      <c r="N7421" s="77">
        <v>77.078714000000005</v>
      </c>
      <c r="O7421" s="77">
        <v>0.37142031196834679</v>
      </c>
      <c r="P7421" s="77">
        <v>19430000</v>
      </c>
      <c r="Q7421" s="77">
        <v>9511000</v>
      </c>
      <c r="R7421" s="77">
        <v>2.04</v>
      </c>
      <c r="S7421" s="77">
        <v>34.505000000000003</v>
      </c>
      <c r="T7421" s="77">
        <v>8.7609999999999992</v>
      </c>
      <c r="U7421" s="77">
        <v>19.62</v>
      </c>
      <c r="V7421" s="77">
        <v>2.4449832166387222</v>
      </c>
      <c r="AC7421" s="77">
        <v>77.97</v>
      </c>
      <c r="AD7421" s="77">
        <v>73.31</v>
      </c>
      <c r="AH7421" s="77">
        <f>IF(AND(M7421&lt;Variables!$G$6,M7421&gt;Variables!$G$5),0,1)</f>
        <v>1</v>
      </c>
      <c r="AI7421" s="77">
        <f t="shared" si="234"/>
        <v>0</v>
      </c>
      <c r="AJ7421" s="77">
        <f>IF(I7421&gt;Variables!$G$7,0,1)</f>
        <v>1</v>
      </c>
      <c r="AK7421" s="77">
        <f>IF(F7421&gt;Variables!$G$8,0,1)</f>
        <v>0</v>
      </c>
      <c r="AL7421" s="77">
        <f>IF(G7421&gt;Variables!$G$9,0,1)</f>
        <v>0</v>
      </c>
      <c r="AM7421" s="77">
        <f>IF(AND(K7421&gt;Variables!$G$10,K7421&lt;Variables!$G$11),0,1)</f>
        <v>1</v>
      </c>
      <c r="AN7421" s="77">
        <f>IF(H7421&lt;Variables!$G$13,1,0)</f>
        <v>0</v>
      </c>
      <c r="AO7421" s="77">
        <f>IF(R7421&lt;Variables!$G$12,0,1)</f>
        <v>0</v>
      </c>
      <c r="AP7421" s="78">
        <f t="shared" si="235"/>
        <v>1</v>
      </c>
      <c r="AQ7421" s="77">
        <f>IF(V7421&lt;Variables!$G$15,1,0)</f>
        <v>1</v>
      </c>
      <c r="AR7421" s="77">
        <v>0</v>
      </c>
      <c r="AS7421" s="77">
        <v>0</v>
      </c>
      <c r="AT7421" s="77">
        <v>1</v>
      </c>
      <c r="AU7421" s="77">
        <v>0</v>
      </c>
      <c r="BA7421" s="77">
        <v>-2.25</v>
      </c>
    </row>
    <row r="7422" spans="3:53" x14ac:dyDescent="0.25">
      <c r="C7422" s="77" t="s">
        <v>821</v>
      </c>
      <c r="D7422" s="77" t="s">
        <v>388</v>
      </c>
      <c r="E7422" s="77">
        <v>24.15</v>
      </c>
      <c r="F7422" s="77">
        <v>27.3</v>
      </c>
      <c r="G7422" s="77">
        <v>18.03</v>
      </c>
      <c r="H7422" s="77">
        <v>394.17</v>
      </c>
      <c r="I7422" s="77">
        <v>85067.262000000002</v>
      </c>
      <c r="J7422" s="77" t="s">
        <v>75</v>
      </c>
      <c r="K7422" s="77">
        <v>41.98</v>
      </c>
      <c r="L7422" s="77">
        <v>24.862575</v>
      </c>
      <c r="M7422" s="77">
        <v>-3.3483056360815349</v>
      </c>
      <c r="N7422" s="77">
        <v>24.444648000000001</v>
      </c>
      <c r="O7422" s="77">
        <v>-1.695864059895646</v>
      </c>
      <c r="P7422" s="77">
        <v>14970000</v>
      </c>
      <c r="Q7422" s="77">
        <v>4420000</v>
      </c>
      <c r="R7422" s="77">
        <v>3.39</v>
      </c>
      <c r="S7422" s="77">
        <v>34.505000000000003</v>
      </c>
      <c r="T7422" s="77">
        <v>8.7609999999999992</v>
      </c>
      <c r="U7422" s="77">
        <v>19.62</v>
      </c>
      <c r="V7422" s="77">
        <v>2.2934160949885518</v>
      </c>
      <c r="AC7422" s="77">
        <v>26.57</v>
      </c>
      <c r="AD7422" s="77">
        <v>22.532299999999999</v>
      </c>
      <c r="AH7422" s="77">
        <f>IF(AND(M7422&lt;Variables!$G$6,M7422&gt;Variables!$G$5),0,1)</f>
        <v>0</v>
      </c>
      <c r="AI7422" s="77">
        <f t="shared" si="234"/>
        <v>0</v>
      </c>
      <c r="AJ7422" s="77">
        <f>IF(I7422&gt;Variables!$G$7,0,1)</f>
        <v>0</v>
      </c>
      <c r="AK7422" s="77">
        <f>IF(F7422&gt;Variables!$G$8,0,1)</f>
        <v>0</v>
      </c>
      <c r="AL7422" s="77">
        <f>IF(G7422&gt;Variables!$G$9,0,1)</f>
        <v>0</v>
      </c>
      <c r="AM7422" s="77">
        <f>IF(AND(K7422&gt;Variables!$G$10,K7422&lt;Variables!$G$11),0,1)</f>
        <v>1</v>
      </c>
      <c r="AN7422" s="77">
        <f>IF(H7422&lt;Variables!$G$13,1,0)</f>
        <v>1</v>
      </c>
      <c r="AO7422" s="77">
        <f>IF(R7422&lt;Variables!$G$12,0,1)</f>
        <v>1</v>
      </c>
      <c r="AP7422" s="78">
        <f t="shared" si="235"/>
        <v>1</v>
      </c>
      <c r="AQ7422" s="77">
        <f>IF(V7422&lt;Variables!$G$15,1,0)</f>
        <v>1</v>
      </c>
      <c r="AR7422" s="77">
        <v>1</v>
      </c>
      <c r="AS7422" s="77">
        <v>0</v>
      </c>
      <c r="AT7422" s="77">
        <v>0</v>
      </c>
      <c r="AU7422" s="77">
        <v>0</v>
      </c>
      <c r="BA7422" s="77">
        <v>2</v>
      </c>
    </row>
    <row r="7423" spans="3:53" x14ac:dyDescent="0.25">
      <c r="C7423" s="77" t="s">
        <v>821</v>
      </c>
      <c r="D7423" s="77" t="s">
        <v>551</v>
      </c>
      <c r="E7423" s="77">
        <v>2.75</v>
      </c>
      <c r="F7423" s="77">
        <v>57.4</v>
      </c>
      <c r="G7423" s="77">
        <v>-9.6300000000000008</v>
      </c>
      <c r="H7423" s="77">
        <v>18.25</v>
      </c>
      <c r="I7423" s="77">
        <v>-9.9000000000000005E-2</v>
      </c>
      <c r="J7423" s="77" t="s">
        <v>75</v>
      </c>
      <c r="K7423" s="77">
        <v>69.66</v>
      </c>
      <c r="L7423" s="77">
        <v>2.6795249999999999</v>
      </c>
      <c r="M7423" s="77">
        <v>1.510528918371719</v>
      </c>
      <c r="N7423" s="77">
        <v>2.649502</v>
      </c>
      <c r="O7423" s="77">
        <v>2.6608019167375669</v>
      </c>
      <c r="P7423" s="77">
        <v>130160000</v>
      </c>
      <c r="Q7423" s="77">
        <v>925560</v>
      </c>
      <c r="R7423" s="77">
        <v>140.63</v>
      </c>
      <c r="S7423" s="77">
        <v>34.505000000000003</v>
      </c>
      <c r="T7423" s="77">
        <v>8.7609999999999992</v>
      </c>
      <c r="U7423" s="77">
        <v>19.62</v>
      </c>
      <c r="V7423" s="77">
        <v>2.4456389163527121</v>
      </c>
      <c r="AC7423" s="77">
        <v>3.81</v>
      </c>
      <c r="AD7423" s="77">
        <v>2.63</v>
      </c>
      <c r="AH7423" s="77">
        <f>IF(AND(M7423&lt;Variables!$G$6,M7423&gt;Variables!$G$5),0,1)</f>
        <v>1</v>
      </c>
      <c r="AI7423" s="77">
        <f t="shared" si="234"/>
        <v>0</v>
      </c>
      <c r="AJ7423" s="77">
        <f>IF(I7423&gt;Variables!$G$7,0,1)</f>
        <v>1</v>
      </c>
      <c r="AK7423" s="77">
        <f>IF(F7423&gt;Variables!$G$8,0,1)</f>
        <v>0</v>
      </c>
      <c r="AL7423" s="77">
        <f>IF(G7423&gt;Variables!$G$9,0,1)</f>
        <v>1</v>
      </c>
      <c r="AM7423" s="77">
        <f>IF(AND(K7423&gt;Variables!$G$10,K7423&lt;Variables!$G$11),0,1)</f>
        <v>0</v>
      </c>
      <c r="AN7423" s="77">
        <f>IF(H7423&lt;Variables!$G$13,1,0)</f>
        <v>1</v>
      </c>
      <c r="AO7423" s="77">
        <f>IF(R7423&lt;Variables!$G$12,0,1)</f>
        <v>1</v>
      </c>
      <c r="AP7423" s="78">
        <f t="shared" si="235"/>
        <v>1</v>
      </c>
      <c r="AQ7423" s="77">
        <f>IF(V7423&lt;Variables!$G$15,1,0)</f>
        <v>1</v>
      </c>
      <c r="AR7423" s="77">
        <v>0</v>
      </c>
      <c r="AS7423" s="77">
        <v>0</v>
      </c>
      <c r="AT7423" s="77">
        <v>1</v>
      </c>
      <c r="AU7423" s="77">
        <v>0</v>
      </c>
      <c r="BA7423" s="77">
        <v>-2.25</v>
      </c>
    </row>
    <row r="7424" spans="3:53" x14ac:dyDescent="0.25">
      <c r="C7424" s="77" t="s">
        <v>821</v>
      </c>
      <c r="D7424" s="77" t="s">
        <v>578</v>
      </c>
      <c r="E7424" s="77">
        <v>6.25</v>
      </c>
      <c r="F7424" s="77">
        <v>57.95</v>
      </c>
      <c r="G7424" s="77">
        <v>49.93</v>
      </c>
      <c r="H7424" s="77">
        <v>42.92</v>
      </c>
      <c r="I7424" s="77">
        <v>222.381</v>
      </c>
      <c r="J7424" s="77" t="s">
        <v>75</v>
      </c>
      <c r="K7424" s="77">
        <v>55.59</v>
      </c>
      <c r="L7424" s="77">
        <v>6.2888199999999994</v>
      </c>
      <c r="M7424" s="77">
        <v>2.0557115643316322</v>
      </c>
      <c r="N7424" s="77">
        <v>6.4193900000000008</v>
      </c>
      <c r="O7424" s="77">
        <v>-2.009536731684633E-2</v>
      </c>
      <c r="P7424" s="77">
        <v>53090000</v>
      </c>
      <c r="Q7424" s="77">
        <v>2020000</v>
      </c>
      <c r="R7424" s="77">
        <v>26.28</v>
      </c>
      <c r="S7424" s="77">
        <v>34.505000000000003</v>
      </c>
      <c r="T7424" s="77">
        <v>8.7609999999999992</v>
      </c>
      <c r="U7424" s="77">
        <v>19.62</v>
      </c>
      <c r="V7424" s="77">
        <v>2.3382766562897328</v>
      </c>
      <c r="AC7424" s="77">
        <v>6.63</v>
      </c>
      <c r="AD7424" s="77">
        <v>5.29</v>
      </c>
      <c r="AH7424" s="77">
        <f>IF(AND(M7424&lt;Variables!$G$6,M7424&gt;Variables!$G$5),0,1)</f>
        <v>1</v>
      </c>
      <c r="AI7424" s="77">
        <f t="shared" si="234"/>
        <v>1</v>
      </c>
      <c r="AJ7424" s="77">
        <f>IF(I7424&gt;Variables!$G$7,0,1)</f>
        <v>0</v>
      </c>
      <c r="AK7424" s="77">
        <f>IF(F7424&gt;Variables!$G$8,0,1)</f>
        <v>0</v>
      </c>
      <c r="AL7424" s="77">
        <f>IF(G7424&gt;Variables!$G$9,0,1)</f>
        <v>0</v>
      </c>
      <c r="AM7424" s="77">
        <f>IF(AND(K7424&gt;Variables!$G$10,K7424&lt;Variables!$G$11),0,1)</f>
        <v>1</v>
      </c>
      <c r="AN7424" s="77">
        <f>IF(H7424&lt;Variables!$G$13,1,0)</f>
        <v>1</v>
      </c>
      <c r="AO7424" s="77">
        <f>IF(R7424&lt;Variables!$G$12,0,1)</f>
        <v>1</v>
      </c>
      <c r="AP7424" s="78">
        <f t="shared" si="235"/>
        <v>1</v>
      </c>
      <c r="AQ7424" s="77">
        <f>IF(V7424&lt;Variables!$G$15,1,0)</f>
        <v>1</v>
      </c>
      <c r="AR7424" s="77">
        <v>1</v>
      </c>
      <c r="AS7424" s="77">
        <v>0</v>
      </c>
      <c r="AT7424" s="77">
        <v>0</v>
      </c>
      <c r="AU7424" s="77">
        <v>0</v>
      </c>
      <c r="BA7424" s="77">
        <v>2</v>
      </c>
    </row>
    <row r="7425" spans="3:53" x14ac:dyDescent="0.25">
      <c r="C7425" s="77" t="s">
        <v>821</v>
      </c>
      <c r="D7425" s="77" t="s">
        <v>567</v>
      </c>
      <c r="E7425" s="77">
        <v>14.81</v>
      </c>
      <c r="F7425" s="77">
        <v>10.61</v>
      </c>
      <c r="G7425" s="77">
        <v>8.4499999999999993</v>
      </c>
      <c r="H7425" s="77">
        <v>27750</v>
      </c>
      <c r="I7425" s="77">
        <v>2.254</v>
      </c>
      <c r="J7425" s="77" t="s">
        <v>74</v>
      </c>
      <c r="K7425" s="77">
        <v>68.47</v>
      </c>
      <c r="L7425" s="77">
        <v>14.72062777777778</v>
      </c>
      <c r="M7425" s="77">
        <v>0.26746292900401458</v>
      </c>
      <c r="N7425" s="77">
        <v>14.64476170212766</v>
      </c>
      <c r="O7425" s="77">
        <v>0.78689090485917079</v>
      </c>
      <c r="P7425" s="77">
        <v>1184000</v>
      </c>
      <c r="Q7425" s="77">
        <v>973560</v>
      </c>
      <c r="R7425" s="77">
        <v>1.22</v>
      </c>
      <c r="S7425" s="77">
        <v>34.505000000000003</v>
      </c>
      <c r="T7425" s="77">
        <v>8.7609999999999992</v>
      </c>
      <c r="U7425" s="77">
        <v>19.62</v>
      </c>
      <c r="V7425" s="77">
        <v>2.5371283274632379</v>
      </c>
      <c r="AC7425" s="77">
        <v>14.795</v>
      </c>
      <c r="AD7425" s="77">
        <v>14.52</v>
      </c>
      <c r="AH7425" s="77">
        <f>IF(AND(M7425&lt;Variables!$G$6,M7425&gt;Variables!$G$5),0,1)</f>
        <v>1</v>
      </c>
      <c r="AI7425" s="77">
        <f t="shared" si="234"/>
        <v>0</v>
      </c>
      <c r="AJ7425" s="77">
        <f>IF(I7425&gt;Variables!$G$7,0,1)</f>
        <v>1</v>
      </c>
      <c r="AK7425" s="77">
        <f>IF(F7425&gt;Variables!$G$8,0,1)</f>
        <v>0</v>
      </c>
      <c r="AL7425" s="77">
        <f>IF(G7425&gt;Variables!$G$9,0,1)</f>
        <v>1</v>
      </c>
      <c r="AM7425" s="77">
        <f>IF(AND(K7425&gt;Variables!$G$10,K7425&lt;Variables!$G$11),0,1)</f>
        <v>0</v>
      </c>
      <c r="AN7425" s="77">
        <f>IF(H7425&lt;Variables!$G$13,1,0)</f>
        <v>0</v>
      </c>
      <c r="AO7425" s="77">
        <f>IF(R7425&lt;Variables!$G$12,0,1)</f>
        <v>0</v>
      </c>
      <c r="AP7425" s="78">
        <f t="shared" si="235"/>
        <v>0</v>
      </c>
      <c r="AQ7425" s="77">
        <f>IF(V7425&lt;Variables!$G$15,1,0)</f>
        <v>1</v>
      </c>
      <c r="AR7425" s="77">
        <v>0</v>
      </c>
      <c r="AS7425" s="77">
        <v>0</v>
      </c>
      <c r="AT7425" s="77">
        <v>0</v>
      </c>
      <c r="AU7425" s="77">
        <v>1</v>
      </c>
      <c r="BA7425" s="77">
        <v>-1.18</v>
      </c>
    </row>
    <row r="7426" spans="3:53" x14ac:dyDescent="0.25">
      <c r="C7426" s="77" t="s">
        <v>821</v>
      </c>
      <c r="D7426" s="77" t="s">
        <v>562</v>
      </c>
      <c r="E7426" s="77">
        <v>42.87</v>
      </c>
      <c r="F7426" s="77">
        <v>10.45</v>
      </c>
      <c r="G7426" s="77">
        <v>9.6300000000000008</v>
      </c>
      <c r="H7426" s="77">
        <v>2400</v>
      </c>
      <c r="I7426" s="77">
        <v>31.91</v>
      </c>
      <c r="J7426" s="77" t="s">
        <v>74</v>
      </c>
      <c r="K7426" s="77">
        <v>40.98</v>
      </c>
      <c r="L7426" s="77">
        <v>42.869852941176482</v>
      </c>
      <c r="M7426" s="77">
        <v>-0.13495017409054361</v>
      </c>
      <c r="N7426" s="77">
        <v>43.068719999999999</v>
      </c>
      <c r="O7426" s="77">
        <v>-0.59607065173982743</v>
      </c>
      <c r="P7426" s="77">
        <v>723230</v>
      </c>
      <c r="Q7426" s="77">
        <v>665245</v>
      </c>
      <c r="R7426" s="77">
        <v>1.0900000000000001</v>
      </c>
      <c r="S7426" s="77">
        <v>34.505000000000003</v>
      </c>
      <c r="T7426" s="77">
        <v>8.7609999999999992</v>
      </c>
      <c r="U7426" s="77">
        <v>19.62</v>
      </c>
      <c r="V7426" s="77">
        <v>2.273546084879337</v>
      </c>
      <c r="AC7426" s="77">
        <v>43.94</v>
      </c>
      <c r="AD7426" s="77">
        <v>42.74</v>
      </c>
      <c r="AH7426" s="77">
        <f>IF(AND(M7426&lt;Variables!$G$6,M7426&gt;Variables!$G$5),0,1)</f>
        <v>1</v>
      </c>
      <c r="AI7426" s="77">
        <f t="shared" si="234"/>
        <v>1</v>
      </c>
      <c r="AJ7426" s="77">
        <f>IF(I7426&gt;Variables!$G$7,0,1)</f>
        <v>1</v>
      </c>
      <c r="AK7426" s="77">
        <f>IF(F7426&gt;Variables!$G$8,0,1)</f>
        <v>0</v>
      </c>
      <c r="AL7426" s="77">
        <f>IF(G7426&gt;Variables!$G$9,0,1)</f>
        <v>1</v>
      </c>
      <c r="AM7426" s="77">
        <f>IF(AND(K7426&gt;Variables!$G$10,K7426&lt;Variables!$G$11),0,1)</f>
        <v>1</v>
      </c>
      <c r="AN7426" s="77">
        <f>IF(H7426&lt;Variables!$G$13,1,0)</f>
        <v>0</v>
      </c>
      <c r="AO7426" s="77">
        <f>IF(R7426&lt;Variables!$G$12,0,1)</f>
        <v>0</v>
      </c>
      <c r="AP7426" s="78">
        <f t="shared" si="235"/>
        <v>0</v>
      </c>
      <c r="AQ7426" s="77">
        <f>IF(V7426&lt;Variables!$G$15,1,0)</f>
        <v>1</v>
      </c>
      <c r="AR7426" s="77">
        <v>1</v>
      </c>
      <c r="AS7426" s="77">
        <v>0</v>
      </c>
      <c r="AT7426" s="77">
        <v>0</v>
      </c>
      <c r="AU7426" s="77">
        <v>0</v>
      </c>
      <c r="BA7426" s="77">
        <v>1.1200000000000001</v>
      </c>
    </row>
    <row r="7427" spans="3:53" x14ac:dyDescent="0.25">
      <c r="C7427" s="77" t="s">
        <v>821</v>
      </c>
      <c r="D7427" s="77" t="s">
        <v>596</v>
      </c>
      <c r="E7427" s="77">
        <v>36.24</v>
      </c>
      <c r="F7427" s="77">
        <v>10.32</v>
      </c>
      <c r="G7427" s="77">
        <v>7.64</v>
      </c>
      <c r="H7427" s="77">
        <v>4520</v>
      </c>
      <c r="I7427" s="77">
        <v>-34.179000000000002</v>
      </c>
      <c r="J7427" s="77" t="s">
        <v>74</v>
      </c>
      <c r="K7427" s="77">
        <v>51.38</v>
      </c>
      <c r="L7427" s="77">
        <v>36.189954999999998</v>
      </c>
      <c r="M7427" s="77">
        <v>-0.1242195520828764</v>
      </c>
      <c r="N7427" s="77">
        <v>36.005056000000003</v>
      </c>
      <c r="O7427" s="77">
        <v>0.38867874556286469</v>
      </c>
      <c r="P7427" s="77">
        <v>3104000</v>
      </c>
      <c r="Q7427" s="77">
        <v>2591000</v>
      </c>
      <c r="R7427" s="77">
        <v>1.2</v>
      </c>
      <c r="S7427" s="77">
        <v>34.505000000000003</v>
      </c>
      <c r="T7427" s="77">
        <v>8.7609999999999992</v>
      </c>
      <c r="U7427" s="77">
        <v>19.62</v>
      </c>
      <c r="V7427" s="77">
        <v>2.3850215779258082</v>
      </c>
      <c r="AC7427" s="77">
        <v>36.21</v>
      </c>
      <c r="AD7427" s="77">
        <v>35.1</v>
      </c>
      <c r="AH7427" s="77">
        <f>IF(AND(M7427&lt;Variables!$G$6,M7427&gt;Variables!$G$5),0,1)</f>
        <v>1</v>
      </c>
      <c r="AI7427" s="77">
        <f t="shared" si="234"/>
        <v>0</v>
      </c>
      <c r="AJ7427" s="77">
        <f>IF(I7427&gt;Variables!$G$7,0,1)</f>
        <v>1</v>
      </c>
      <c r="AK7427" s="77">
        <f>IF(F7427&gt;Variables!$G$8,0,1)</f>
        <v>0</v>
      </c>
      <c r="AL7427" s="77">
        <f>IF(G7427&gt;Variables!$G$9,0,1)</f>
        <v>1</v>
      </c>
      <c r="AM7427" s="77">
        <f>IF(AND(K7427&gt;Variables!$G$10,K7427&lt;Variables!$G$11),0,1)</f>
        <v>1</v>
      </c>
      <c r="AN7427" s="77">
        <f>IF(H7427&lt;Variables!$G$13,1,0)</f>
        <v>0</v>
      </c>
      <c r="AO7427" s="77">
        <f>IF(R7427&lt;Variables!$G$12,0,1)</f>
        <v>0</v>
      </c>
      <c r="AP7427" s="78">
        <f t="shared" si="235"/>
        <v>0</v>
      </c>
      <c r="AQ7427" s="77">
        <f>IF(V7427&lt;Variables!$G$15,1,0)</f>
        <v>1</v>
      </c>
      <c r="AR7427" s="77">
        <v>0</v>
      </c>
      <c r="AS7427" s="77">
        <v>0</v>
      </c>
      <c r="AT7427" s="77">
        <v>1</v>
      </c>
      <c r="AU7427" s="77">
        <v>0</v>
      </c>
      <c r="BA7427" s="77">
        <v>-2.25</v>
      </c>
    </row>
    <row r="7428" spans="3:53" x14ac:dyDescent="0.25">
      <c r="C7428" s="77" t="s">
        <v>821</v>
      </c>
      <c r="D7428" s="77" t="s">
        <v>179</v>
      </c>
      <c r="E7428" s="77">
        <v>25.91</v>
      </c>
      <c r="F7428" s="77">
        <v>9.98</v>
      </c>
      <c r="G7428" s="77">
        <v>11.6</v>
      </c>
      <c r="H7428" s="77">
        <v>13930</v>
      </c>
      <c r="I7428" s="77">
        <v>-77.334000000000003</v>
      </c>
      <c r="J7428" s="77" t="s">
        <v>74</v>
      </c>
      <c r="K7428" s="77">
        <v>64.47</v>
      </c>
      <c r="L7428" s="77">
        <v>25.659085000000001</v>
      </c>
      <c r="M7428" s="77">
        <v>0.47123660099335779</v>
      </c>
      <c r="N7428" s="77">
        <v>25.564264000000001</v>
      </c>
      <c r="O7428" s="77">
        <v>0.843896777157362</v>
      </c>
      <c r="P7428" s="77">
        <v>14428000</v>
      </c>
      <c r="Q7428" s="77">
        <v>12104000</v>
      </c>
      <c r="R7428" s="77">
        <v>1.19</v>
      </c>
      <c r="S7428" s="77">
        <v>34.505000000000003</v>
      </c>
      <c r="T7428" s="77">
        <v>8.7609999999999992</v>
      </c>
      <c r="U7428" s="77">
        <v>19.62</v>
      </c>
      <c r="V7428" s="77">
        <v>2.4849643724100852</v>
      </c>
      <c r="AC7428" s="77">
        <v>25.84</v>
      </c>
      <c r="AD7428" s="77">
        <v>25.0701</v>
      </c>
      <c r="AH7428" s="77">
        <f>IF(AND(M7428&lt;Variables!$G$6,M7428&gt;Variables!$G$5),0,1)</f>
        <v>1</v>
      </c>
      <c r="AI7428" s="77">
        <f t="shared" si="234"/>
        <v>0</v>
      </c>
      <c r="AJ7428" s="77">
        <f>IF(I7428&gt;Variables!$G$7,0,1)</f>
        <v>1</v>
      </c>
      <c r="AK7428" s="77">
        <f>IF(F7428&gt;Variables!$G$8,0,1)</f>
        <v>0</v>
      </c>
      <c r="AL7428" s="77">
        <f>IF(G7428&gt;Variables!$G$9,0,1)</f>
        <v>0</v>
      </c>
      <c r="AM7428" s="77">
        <f>IF(AND(K7428&gt;Variables!$G$10,K7428&lt;Variables!$G$11),0,1)</f>
        <v>0</v>
      </c>
      <c r="AN7428" s="77">
        <f>IF(H7428&lt;Variables!$G$13,1,0)</f>
        <v>0</v>
      </c>
      <c r="AO7428" s="77">
        <f>IF(R7428&lt;Variables!$G$12,0,1)</f>
        <v>0</v>
      </c>
      <c r="AP7428" s="78">
        <f t="shared" si="235"/>
        <v>0</v>
      </c>
      <c r="AQ7428" s="77">
        <f>IF(V7428&lt;Variables!$G$15,1,0)</f>
        <v>1</v>
      </c>
      <c r="AR7428" s="77">
        <v>0</v>
      </c>
      <c r="AS7428" s="77">
        <v>0</v>
      </c>
      <c r="AT7428" s="77">
        <v>0</v>
      </c>
      <c r="AU7428" s="77">
        <v>1</v>
      </c>
      <c r="BA7428" s="77">
        <v>-1.24</v>
      </c>
    </row>
    <row r="7429" spans="3:53" x14ac:dyDescent="0.25">
      <c r="C7429" s="77" t="s">
        <v>821</v>
      </c>
      <c r="D7429" s="77" t="s">
        <v>581</v>
      </c>
      <c r="E7429" s="77">
        <v>94.03</v>
      </c>
      <c r="F7429" s="77">
        <v>9.02</v>
      </c>
      <c r="G7429" s="77">
        <v>7.76</v>
      </c>
      <c r="H7429" s="77">
        <v>5390</v>
      </c>
      <c r="I7429" s="77">
        <v>21.334</v>
      </c>
      <c r="J7429" s="77" t="s">
        <v>74</v>
      </c>
      <c r="K7429" s="77">
        <v>46.76</v>
      </c>
      <c r="L7429" s="77">
        <v>93.844655000000017</v>
      </c>
      <c r="M7429" s="77">
        <v>-0.1023553232733618</v>
      </c>
      <c r="N7429" s="77">
        <v>93.770862500000007</v>
      </c>
      <c r="O7429" s="77">
        <v>-2.3741383417488271E-2</v>
      </c>
      <c r="P7429" s="77">
        <v>728188</v>
      </c>
      <c r="Q7429" s="77">
        <v>815850</v>
      </c>
      <c r="R7429" s="77">
        <v>0.89</v>
      </c>
      <c r="S7429" s="77">
        <v>34.505000000000003</v>
      </c>
      <c r="T7429" s="77">
        <v>8.7609999999999992</v>
      </c>
      <c r="U7429" s="77">
        <v>19.62</v>
      </c>
      <c r="V7429" s="77">
        <v>2.3351370873625998</v>
      </c>
      <c r="AC7429" s="77">
        <v>94.597700000000003</v>
      </c>
      <c r="AD7429" s="77">
        <v>91.24</v>
      </c>
      <c r="AH7429" s="77">
        <f>IF(AND(M7429&lt;Variables!$G$6,M7429&gt;Variables!$G$5),0,1)</f>
        <v>1</v>
      </c>
      <c r="AI7429" s="77">
        <f t="shared" si="234"/>
        <v>0</v>
      </c>
      <c r="AJ7429" s="77">
        <f>IF(I7429&gt;Variables!$G$7,0,1)</f>
        <v>1</v>
      </c>
      <c r="AK7429" s="77">
        <f>IF(F7429&gt;Variables!$G$8,0,1)</f>
        <v>0</v>
      </c>
      <c r="AL7429" s="77">
        <f>IF(G7429&gt;Variables!$G$9,0,1)</f>
        <v>1</v>
      </c>
      <c r="AM7429" s="77">
        <f>IF(AND(K7429&gt;Variables!$G$10,K7429&lt;Variables!$G$11),0,1)</f>
        <v>1</v>
      </c>
      <c r="AN7429" s="77">
        <f>IF(H7429&lt;Variables!$G$13,1,0)</f>
        <v>0</v>
      </c>
      <c r="AO7429" s="77">
        <f>IF(R7429&lt;Variables!$G$12,0,1)</f>
        <v>0</v>
      </c>
      <c r="AP7429" s="78">
        <f t="shared" si="235"/>
        <v>0</v>
      </c>
      <c r="AQ7429" s="77">
        <f>IF(V7429&lt;Variables!$G$15,1,0)</f>
        <v>1</v>
      </c>
      <c r="AR7429" s="77">
        <v>0</v>
      </c>
      <c r="AS7429" s="77">
        <v>0</v>
      </c>
      <c r="AT7429" s="77">
        <v>1</v>
      </c>
      <c r="AU7429" s="77">
        <v>0</v>
      </c>
      <c r="BA7429" s="77">
        <v>-2.25</v>
      </c>
    </row>
    <row r="7430" spans="3:53" x14ac:dyDescent="0.25">
      <c r="C7430" s="77" t="s">
        <v>821</v>
      </c>
      <c r="D7430" s="77" t="s">
        <v>560</v>
      </c>
      <c r="E7430" s="77">
        <v>24.52</v>
      </c>
      <c r="F7430" s="77">
        <v>8.7899999999999991</v>
      </c>
      <c r="G7430" s="77">
        <v>-0.45</v>
      </c>
      <c r="H7430" s="77">
        <v>7540</v>
      </c>
      <c r="I7430" s="77">
        <v>1.758</v>
      </c>
      <c r="J7430" s="77" t="s">
        <v>74</v>
      </c>
      <c r="K7430" s="77">
        <v>57.85</v>
      </c>
      <c r="L7430" s="77">
        <v>24.352865000000001</v>
      </c>
      <c r="M7430" s="77">
        <v>0.39886477422676131</v>
      </c>
      <c r="N7430" s="77">
        <v>24.435843999999999</v>
      </c>
      <c r="O7430" s="77">
        <v>5.793129142580989E-2</v>
      </c>
      <c r="P7430" s="77">
        <v>10426000</v>
      </c>
      <c r="Q7430" s="77">
        <v>5291000</v>
      </c>
      <c r="R7430" s="77">
        <v>1.97</v>
      </c>
      <c r="S7430" s="77">
        <v>34.505000000000003</v>
      </c>
      <c r="T7430" s="77">
        <v>8.7609999999999992</v>
      </c>
      <c r="U7430" s="77">
        <v>19.62</v>
      </c>
      <c r="V7430" s="77">
        <v>2.4289129323465639</v>
      </c>
      <c r="AC7430" s="77">
        <v>24.49</v>
      </c>
      <c r="AD7430" s="77">
        <v>23.53</v>
      </c>
      <c r="AH7430" s="77">
        <f>IF(AND(M7430&lt;Variables!$G$6,M7430&gt;Variables!$G$5),0,1)</f>
        <v>1</v>
      </c>
      <c r="AI7430" s="77">
        <f t="shared" si="234"/>
        <v>1</v>
      </c>
      <c r="AJ7430" s="77">
        <f>IF(I7430&gt;Variables!$G$7,0,1)</f>
        <v>1</v>
      </c>
      <c r="AK7430" s="77">
        <f>IF(F7430&gt;Variables!$G$8,0,1)</f>
        <v>1</v>
      </c>
      <c r="AL7430" s="77">
        <f>IF(G7430&gt;Variables!$G$9,0,1)</f>
        <v>1</v>
      </c>
      <c r="AM7430" s="77">
        <f>IF(AND(K7430&gt;Variables!$G$10,K7430&lt;Variables!$G$11),0,1)</f>
        <v>1</v>
      </c>
      <c r="AN7430" s="77">
        <f>IF(H7430&lt;Variables!$G$13,1,0)</f>
        <v>0</v>
      </c>
      <c r="AO7430" s="77">
        <f>IF(R7430&lt;Variables!$G$12,0,1)</f>
        <v>0</v>
      </c>
      <c r="AP7430" s="78">
        <f t="shared" si="235"/>
        <v>0</v>
      </c>
      <c r="AQ7430" s="77">
        <f>IF(V7430&lt;Variables!$G$15,1,0)</f>
        <v>1</v>
      </c>
      <c r="AR7430" s="77">
        <v>0</v>
      </c>
      <c r="AS7430" s="77">
        <v>0</v>
      </c>
      <c r="AT7430" s="77">
        <v>1</v>
      </c>
      <c r="AU7430" s="77">
        <v>0</v>
      </c>
      <c r="BA7430" s="77">
        <v>-1.93</v>
      </c>
    </row>
    <row r="7431" spans="3:53" x14ac:dyDescent="0.25">
      <c r="C7431" s="77" t="s">
        <v>821</v>
      </c>
      <c r="D7431" s="77" t="s">
        <v>566</v>
      </c>
      <c r="E7431" s="77">
        <v>48.83</v>
      </c>
      <c r="F7431" s="77">
        <v>8.27</v>
      </c>
      <c r="G7431" s="77">
        <v>6.92</v>
      </c>
      <c r="H7431" s="77">
        <v>3140</v>
      </c>
      <c r="I7431" s="77">
        <v>-23.855</v>
      </c>
      <c r="J7431" s="77" t="s">
        <v>74</v>
      </c>
      <c r="K7431" s="77">
        <v>44.92</v>
      </c>
      <c r="L7431" s="77">
        <v>48.808750000000003</v>
      </c>
      <c r="M7431" s="77">
        <v>-0.26378466975695258</v>
      </c>
      <c r="N7431" s="77">
        <v>48.826700000000002</v>
      </c>
      <c r="O7431" s="77">
        <v>-0.30045036834355532</v>
      </c>
      <c r="P7431" s="77">
        <v>1499000</v>
      </c>
      <c r="Q7431" s="77">
        <v>835075</v>
      </c>
      <c r="R7431" s="77">
        <v>1.8</v>
      </c>
      <c r="S7431" s="77">
        <v>34.505000000000003</v>
      </c>
      <c r="T7431" s="77">
        <v>8.7609999999999992</v>
      </c>
      <c r="U7431" s="77">
        <v>19.62</v>
      </c>
      <c r="V7431" s="77">
        <v>2.3173596059722898</v>
      </c>
      <c r="AC7431" s="77">
        <v>48.68</v>
      </c>
      <c r="AD7431" s="77">
        <v>47.54</v>
      </c>
      <c r="AH7431" s="77">
        <f>IF(AND(M7431&lt;Variables!$G$6,M7431&gt;Variables!$G$5),0,1)</f>
        <v>1</v>
      </c>
      <c r="AI7431" s="77">
        <f t="shared" si="234"/>
        <v>1</v>
      </c>
      <c r="AJ7431" s="77">
        <f>IF(I7431&gt;Variables!$G$7,0,1)</f>
        <v>1</v>
      </c>
      <c r="AK7431" s="77">
        <f>IF(F7431&gt;Variables!$G$8,0,1)</f>
        <v>1</v>
      </c>
      <c r="AL7431" s="77">
        <f>IF(G7431&gt;Variables!$G$9,0,1)</f>
        <v>1</v>
      </c>
      <c r="AM7431" s="77">
        <f>IF(AND(K7431&gt;Variables!$G$10,K7431&lt;Variables!$G$11),0,1)</f>
        <v>1</v>
      </c>
      <c r="AN7431" s="77">
        <f>IF(H7431&lt;Variables!$G$13,1,0)</f>
        <v>0</v>
      </c>
      <c r="AO7431" s="77">
        <f>IF(R7431&lt;Variables!$G$12,0,1)</f>
        <v>0</v>
      </c>
      <c r="AP7431" s="78">
        <f t="shared" si="235"/>
        <v>0</v>
      </c>
      <c r="AQ7431" s="77">
        <f>IF(V7431&lt;Variables!$G$15,1,0)</f>
        <v>1</v>
      </c>
      <c r="AR7431" s="77">
        <v>0</v>
      </c>
      <c r="AS7431" s="77">
        <v>0</v>
      </c>
      <c r="AT7431" s="77">
        <v>1</v>
      </c>
      <c r="AU7431" s="77">
        <v>0</v>
      </c>
      <c r="BA7431" s="77">
        <v>-1.41</v>
      </c>
    </row>
    <row r="7432" spans="3:53" x14ac:dyDescent="0.25">
      <c r="C7432" s="77" t="s">
        <v>821</v>
      </c>
      <c r="D7432" s="77" t="s">
        <v>818</v>
      </c>
      <c r="E7432" s="77">
        <v>19.579999999999998</v>
      </c>
      <c r="F7432" s="77">
        <v>8.09</v>
      </c>
      <c r="G7432" s="77">
        <v>7.2</v>
      </c>
      <c r="H7432" s="77">
        <v>12930</v>
      </c>
      <c r="I7432" s="77">
        <v>-68.789000000000001</v>
      </c>
      <c r="J7432" s="77" t="s">
        <v>74</v>
      </c>
      <c r="K7432" s="77">
        <v>62.56</v>
      </c>
      <c r="L7432" s="77">
        <v>19.512509999999999</v>
      </c>
      <c r="M7432" s="77">
        <v>0.32025608186748078</v>
      </c>
      <c r="N7432" s="77">
        <v>19.382608000000001</v>
      </c>
      <c r="O7432" s="77">
        <v>0.99260120206732827</v>
      </c>
      <c r="P7432" s="77">
        <v>10086000</v>
      </c>
      <c r="Q7432" s="77">
        <v>18915000</v>
      </c>
      <c r="R7432" s="77">
        <v>0.53</v>
      </c>
      <c r="S7432" s="77">
        <v>34.505000000000003</v>
      </c>
      <c r="T7432" s="77">
        <v>8.7609999999999992</v>
      </c>
      <c r="U7432" s="77">
        <v>19.62</v>
      </c>
      <c r="V7432" s="77">
        <v>2.477178203342163</v>
      </c>
      <c r="AC7432" s="77">
        <v>19.940000000000001</v>
      </c>
      <c r="AD7432" s="77">
        <v>19.440000000000001</v>
      </c>
      <c r="AH7432" s="77">
        <f>IF(AND(M7432&lt;Variables!$G$6,M7432&gt;Variables!$G$5),0,1)</f>
        <v>1</v>
      </c>
      <c r="AI7432" s="77">
        <f t="shared" si="234"/>
        <v>0</v>
      </c>
      <c r="AJ7432" s="77">
        <f>IF(I7432&gt;Variables!$G$7,0,1)</f>
        <v>1</v>
      </c>
      <c r="AK7432" s="77">
        <f>IF(F7432&gt;Variables!$G$8,0,1)</f>
        <v>1</v>
      </c>
      <c r="AL7432" s="77">
        <f>IF(G7432&gt;Variables!$G$9,0,1)</f>
        <v>1</v>
      </c>
      <c r="AM7432" s="77">
        <f>IF(AND(K7432&gt;Variables!$G$10,K7432&lt;Variables!$G$11),0,1)</f>
        <v>0</v>
      </c>
      <c r="AN7432" s="77">
        <f>IF(H7432&lt;Variables!$G$13,1,0)</f>
        <v>0</v>
      </c>
      <c r="AO7432" s="77">
        <f>IF(R7432&lt;Variables!$G$12,0,1)</f>
        <v>0</v>
      </c>
      <c r="AP7432" s="78">
        <f t="shared" si="235"/>
        <v>0</v>
      </c>
      <c r="AQ7432" s="77">
        <f>IF(V7432&lt;Variables!$G$15,1,0)</f>
        <v>1</v>
      </c>
      <c r="AR7432" s="77">
        <v>0</v>
      </c>
      <c r="AS7432" s="77">
        <v>0</v>
      </c>
      <c r="AT7432" s="77">
        <v>0</v>
      </c>
      <c r="AU7432" s="77">
        <v>1</v>
      </c>
      <c r="BA7432" s="77">
        <v>0.05</v>
      </c>
    </row>
    <row r="7433" spans="3:53" x14ac:dyDescent="0.25">
      <c r="C7433" s="77" t="s">
        <v>821</v>
      </c>
      <c r="D7433" s="77" t="s">
        <v>598</v>
      </c>
      <c r="E7433" s="77">
        <v>28.49</v>
      </c>
      <c r="F7433" s="77">
        <v>19.38</v>
      </c>
      <c r="G7433" s="77">
        <v>-0.7</v>
      </c>
      <c r="H7433" s="77">
        <v>-99999</v>
      </c>
      <c r="I7433" s="77">
        <v>-99999</v>
      </c>
      <c r="J7433" s="77" t="s">
        <v>75</v>
      </c>
      <c r="K7433" s="77">
        <v>-99999</v>
      </c>
      <c r="L7433" s="77">
        <v>-99999</v>
      </c>
      <c r="M7433" s="77">
        <v>-99999</v>
      </c>
      <c r="N7433" s="77">
        <v>28.0534</v>
      </c>
      <c r="O7433" s="77">
        <v>0</v>
      </c>
      <c r="P7433" s="77">
        <v>65725</v>
      </c>
      <c r="Q7433" s="77">
        <v>0</v>
      </c>
      <c r="R7433" s="77">
        <v>1</v>
      </c>
      <c r="S7433" s="77">
        <v>34.505000000000003</v>
      </c>
      <c r="T7433" s="77">
        <v>8.7609999999999992</v>
      </c>
      <c r="U7433" s="77">
        <v>19.62</v>
      </c>
      <c r="V7433" s="77">
        <v>-99999</v>
      </c>
      <c r="AC7433" s="77">
        <v>28.4</v>
      </c>
      <c r="AD7433" s="77">
        <v>28.4</v>
      </c>
      <c r="AH7433" s="77">
        <f>IF(AND(M7433&lt;Variables!$G$6,M7433&gt;Variables!$G$5),0,1)</f>
        <v>1</v>
      </c>
      <c r="AI7433" s="77">
        <f t="shared" si="234"/>
        <v>1</v>
      </c>
      <c r="AJ7433" s="77">
        <f>IF(I7433&gt;Variables!$G$7,0,1)</f>
        <v>1</v>
      </c>
      <c r="AK7433" s="77">
        <f>IF(F7433&gt;Variables!$G$8,0,1)</f>
        <v>0</v>
      </c>
      <c r="AL7433" s="77">
        <f>IF(G7433&gt;Variables!$G$9,0,1)</f>
        <v>1</v>
      </c>
      <c r="AM7433" s="77">
        <f>IF(AND(K7433&gt;Variables!$G$10,K7433&lt;Variables!$G$11),0,1)</f>
        <v>1</v>
      </c>
      <c r="AN7433" s="77">
        <f>IF(H7433&lt;Variables!$G$13,1,0)</f>
        <v>1</v>
      </c>
      <c r="AO7433" s="77">
        <f>IF(R7433&lt;Variables!$G$12,0,1)</f>
        <v>0</v>
      </c>
      <c r="AP7433" s="78">
        <f t="shared" si="235"/>
        <v>1</v>
      </c>
      <c r="AQ7433" s="77">
        <f>IF(V7433&lt;Variables!$G$15,1,0)</f>
        <v>1</v>
      </c>
      <c r="AR7433" s="77">
        <v>0</v>
      </c>
      <c r="AS7433" s="77">
        <v>0</v>
      </c>
      <c r="AT7433" s="77">
        <v>0</v>
      </c>
      <c r="AU7433" s="77">
        <v>0</v>
      </c>
      <c r="BA7433" s="77">
        <v>0</v>
      </c>
    </row>
    <row r="7434" spans="3:53" x14ac:dyDescent="0.25">
      <c r="C7434" s="77" t="s">
        <v>821</v>
      </c>
      <c r="D7434" s="77" t="s">
        <v>587</v>
      </c>
      <c r="E7434" s="77">
        <v>7.3</v>
      </c>
      <c r="F7434" s="77">
        <v>40.799999999999997</v>
      </c>
      <c r="G7434" s="77">
        <v>-99999</v>
      </c>
      <c r="H7434" s="77">
        <v>-99999</v>
      </c>
      <c r="I7434" s="77">
        <v>-99999</v>
      </c>
      <c r="J7434" s="77" t="s">
        <v>75</v>
      </c>
      <c r="K7434" s="77">
        <v>-99999</v>
      </c>
      <c r="L7434" s="77">
        <v>7.5211421052631584</v>
      </c>
      <c r="M7434" s="77">
        <v>-1329672.0064911749</v>
      </c>
      <c r="N7434" s="77">
        <v>7.6515170212765957</v>
      </c>
      <c r="O7434" s="77">
        <v>-1307017.304397709</v>
      </c>
      <c r="P7434" s="77">
        <v>4330000</v>
      </c>
      <c r="S7434" s="77">
        <v>34.505000000000003</v>
      </c>
      <c r="T7434" s="77">
        <v>8.7609999999999992</v>
      </c>
      <c r="U7434" s="77">
        <v>19.62</v>
      </c>
      <c r="V7434" s="77">
        <v>-99999</v>
      </c>
      <c r="AC7434" s="77">
        <v>8.24</v>
      </c>
      <c r="AD7434" s="77">
        <v>7.04</v>
      </c>
      <c r="AH7434" s="77">
        <f>IF(AND(M7434&lt;Variables!$G$6,M7434&gt;Variables!$G$5),0,1)</f>
        <v>1</v>
      </c>
      <c r="AI7434" s="77">
        <f t="shared" si="234"/>
        <v>1</v>
      </c>
      <c r="AJ7434" s="77">
        <f>IF(I7434&gt;Variables!$G$7,0,1)</f>
        <v>1</v>
      </c>
      <c r="AK7434" s="77">
        <f>IF(F7434&gt;Variables!$G$8,0,1)</f>
        <v>0</v>
      </c>
      <c r="AL7434" s="77">
        <f>IF(G7434&gt;Variables!$G$9,0,1)</f>
        <v>1</v>
      </c>
      <c r="AM7434" s="77">
        <f>IF(AND(K7434&gt;Variables!$G$10,K7434&lt;Variables!$G$11),0,1)</f>
        <v>1</v>
      </c>
      <c r="AN7434" s="77">
        <f>IF(H7434&lt;Variables!$G$13,1,0)</f>
        <v>1</v>
      </c>
      <c r="AO7434" s="77">
        <f>IF(R7434&lt;Variables!$G$12,0,1)</f>
        <v>0</v>
      </c>
      <c r="AP7434" s="78">
        <f t="shared" si="235"/>
        <v>1</v>
      </c>
      <c r="AQ7434" s="77">
        <f>IF(V7434&lt;Variables!$G$15,1,0)</f>
        <v>1</v>
      </c>
      <c r="AR7434" s="77">
        <v>0</v>
      </c>
      <c r="AS7434" s="77">
        <v>0</v>
      </c>
      <c r="AT7434" s="77">
        <v>1</v>
      </c>
      <c r="AU7434" s="77">
        <v>0</v>
      </c>
      <c r="BA7434" s="77">
        <v>-2.25</v>
      </c>
    </row>
    <row r="7435" spans="3:53" x14ac:dyDescent="0.25">
      <c r="C7435" s="77" t="s">
        <v>821</v>
      </c>
      <c r="D7435" s="77" t="s">
        <v>588</v>
      </c>
      <c r="E7435" s="77">
        <v>13.02</v>
      </c>
      <c r="F7435" s="77">
        <v>46.67</v>
      </c>
      <c r="G7435" s="77">
        <v>-99999</v>
      </c>
      <c r="H7435" s="77">
        <v>-99999</v>
      </c>
      <c r="I7435" s="77">
        <v>-99999</v>
      </c>
      <c r="J7435" s="77" t="s">
        <v>75</v>
      </c>
      <c r="K7435" s="77">
        <v>-99999</v>
      </c>
      <c r="L7435" s="77">
        <v>13.00631578947368</v>
      </c>
      <c r="M7435" s="77">
        <v>-768949.54677889287</v>
      </c>
      <c r="N7435" s="77">
        <v>13.018175510204079</v>
      </c>
      <c r="O7435" s="77">
        <v>-768249.11522446014</v>
      </c>
      <c r="P7435" s="77">
        <v>2160000</v>
      </c>
      <c r="S7435" s="77">
        <v>34.505000000000003</v>
      </c>
      <c r="T7435" s="77">
        <v>8.7609999999999992</v>
      </c>
      <c r="U7435" s="77">
        <v>19.62</v>
      </c>
      <c r="V7435" s="77">
        <v>-99999</v>
      </c>
      <c r="AC7435" s="77">
        <v>16.5212</v>
      </c>
      <c r="AD7435" s="77">
        <v>12.67</v>
      </c>
      <c r="AH7435" s="77">
        <f>IF(AND(M7435&lt;Variables!$G$6,M7435&gt;Variables!$G$5),0,1)</f>
        <v>1</v>
      </c>
      <c r="AI7435" s="77">
        <f t="shared" si="234"/>
        <v>1</v>
      </c>
      <c r="AJ7435" s="77">
        <f>IF(I7435&gt;Variables!$G$7,0,1)</f>
        <v>1</v>
      </c>
      <c r="AK7435" s="77">
        <f>IF(F7435&gt;Variables!$G$8,0,1)</f>
        <v>0</v>
      </c>
      <c r="AL7435" s="77">
        <f>IF(G7435&gt;Variables!$G$9,0,1)</f>
        <v>1</v>
      </c>
      <c r="AM7435" s="77">
        <f>IF(AND(K7435&gt;Variables!$G$10,K7435&lt;Variables!$G$11),0,1)</f>
        <v>1</v>
      </c>
      <c r="AN7435" s="77">
        <f>IF(H7435&lt;Variables!$G$13,1,0)</f>
        <v>1</v>
      </c>
      <c r="AO7435" s="77">
        <f>IF(R7435&lt;Variables!$G$12,0,1)</f>
        <v>0</v>
      </c>
      <c r="AP7435" s="78">
        <f t="shared" si="235"/>
        <v>1</v>
      </c>
      <c r="AQ7435" s="77">
        <f>IF(V7435&lt;Variables!$G$15,1,0)</f>
        <v>1</v>
      </c>
      <c r="AR7435" s="77">
        <v>0</v>
      </c>
      <c r="AS7435" s="77">
        <v>0</v>
      </c>
      <c r="AT7435" s="77">
        <v>1</v>
      </c>
      <c r="AU7435" s="77">
        <v>0</v>
      </c>
      <c r="BA7435" s="77">
        <v>-2.25</v>
      </c>
    </row>
    <row r="7436" spans="3:53" x14ac:dyDescent="0.25">
      <c r="C7436" s="77" t="s">
        <v>822</v>
      </c>
      <c r="D7436" s="77" t="s">
        <v>555</v>
      </c>
      <c r="E7436" s="77">
        <v>24.93</v>
      </c>
      <c r="F7436" s="77">
        <v>22.67</v>
      </c>
      <c r="G7436" s="77">
        <v>20.29</v>
      </c>
      <c r="H7436" s="77">
        <v>2850</v>
      </c>
      <c r="I7436" s="77">
        <v>271.34800000000001</v>
      </c>
      <c r="J7436" s="77" t="s">
        <v>74</v>
      </c>
      <c r="K7436" s="77">
        <v>65.95</v>
      </c>
      <c r="L7436" s="77">
        <v>24.55565</v>
      </c>
      <c r="M7436" s="77">
        <v>0.91363901994044039</v>
      </c>
      <c r="N7436" s="77">
        <v>24.297284000000001</v>
      </c>
      <c r="O7436" s="77">
        <v>1.98670765012254</v>
      </c>
      <c r="P7436" s="77">
        <v>1651000</v>
      </c>
      <c r="Q7436" s="77">
        <v>497157</v>
      </c>
      <c r="R7436" s="77">
        <v>3.32</v>
      </c>
      <c r="S7436" s="77">
        <v>34.325000000000003</v>
      </c>
      <c r="T7436" s="77">
        <v>8.5779999999999994</v>
      </c>
      <c r="U7436" s="77">
        <v>19.443999999999999</v>
      </c>
      <c r="V7436" s="77">
        <v>2.4664018831226202</v>
      </c>
      <c r="AC7436" s="77">
        <v>26.31</v>
      </c>
      <c r="AD7436" s="77">
        <v>21.94</v>
      </c>
      <c r="AH7436" s="77">
        <f>IF(AND(M7436&lt;Variables!$G$6,M7436&gt;Variables!$G$5),0,1)</f>
        <v>1</v>
      </c>
      <c r="AI7436" s="77">
        <f t="shared" si="234"/>
        <v>0</v>
      </c>
      <c r="AJ7436" s="77">
        <f>IF(I7436&gt;Variables!$G$7,0,1)</f>
        <v>0</v>
      </c>
      <c r="AK7436" s="77">
        <f>IF(F7436&gt;Variables!$G$8,0,1)</f>
        <v>0</v>
      </c>
      <c r="AL7436" s="77">
        <f>IF(G7436&gt;Variables!$G$9,0,1)</f>
        <v>0</v>
      </c>
      <c r="AM7436" s="77">
        <f>IF(AND(K7436&gt;Variables!$G$10,K7436&lt;Variables!$G$11),0,1)</f>
        <v>0</v>
      </c>
      <c r="AN7436" s="77">
        <f>IF(H7436&lt;Variables!$G$13,1,0)</f>
        <v>0</v>
      </c>
      <c r="AO7436" s="77">
        <f>IF(R7436&lt;Variables!$G$12,0,1)</f>
        <v>1</v>
      </c>
      <c r="AP7436" s="78">
        <f t="shared" si="235"/>
        <v>0</v>
      </c>
      <c r="AQ7436" s="77">
        <f>IF(V7436&lt;Variables!$G$15,1,0)</f>
        <v>1</v>
      </c>
      <c r="AR7436" s="77">
        <v>1</v>
      </c>
      <c r="AS7436" s="77">
        <v>0</v>
      </c>
      <c r="AT7436" s="77">
        <v>0</v>
      </c>
      <c r="AU7436" s="77">
        <v>0</v>
      </c>
      <c r="BA7436" s="77">
        <v>2</v>
      </c>
    </row>
    <row r="7437" spans="3:53" x14ac:dyDescent="0.25">
      <c r="C7437" s="77" t="s">
        <v>822</v>
      </c>
      <c r="D7437" s="77" t="s">
        <v>601</v>
      </c>
      <c r="E7437" s="77">
        <v>8.56</v>
      </c>
      <c r="F7437" s="77">
        <v>7.83</v>
      </c>
      <c r="G7437" s="77">
        <v>4.53</v>
      </c>
      <c r="H7437" s="77">
        <v>12350</v>
      </c>
      <c r="I7437" s="77">
        <v>52.682000000000002</v>
      </c>
      <c r="J7437" s="77" t="s">
        <v>74</v>
      </c>
      <c r="K7437" s="77">
        <v>65.52</v>
      </c>
      <c r="L7437" s="77">
        <v>8.5135049999999985</v>
      </c>
      <c r="M7437" s="77">
        <v>0.31121142232254062</v>
      </c>
      <c r="N7437" s="77">
        <v>8.5174860000000017</v>
      </c>
      <c r="O7437" s="77">
        <v>0.26432682131790391</v>
      </c>
      <c r="P7437" s="77">
        <v>9424000</v>
      </c>
      <c r="Q7437" s="77">
        <v>8571000</v>
      </c>
      <c r="R7437" s="77">
        <v>1.1000000000000001</v>
      </c>
      <c r="S7437" s="77">
        <v>34.325000000000003</v>
      </c>
      <c r="T7437" s="77">
        <v>8.5779999999999994</v>
      </c>
      <c r="U7437" s="77">
        <v>19.443999999999999</v>
      </c>
      <c r="V7437" s="77">
        <v>2.5057466593390139</v>
      </c>
      <c r="AC7437" s="77">
        <v>8.64</v>
      </c>
      <c r="AD7437" s="77">
        <v>8.51</v>
      </c>
      <c r="AH7437" s="77">
        <f>IF(AND(M7437&lt;Variables!$G$6,M7437&gt;Variables!$G$5),0,1)</f>
        <v>1</v>
      </c>
      <c r="AI7437" s="77">
        <f t="shared" si="234"/>
        <v>1</v>
      </c>
      <c r="AJ7437" s="77">
        <f>IF(I7437&gt;Variables!$G$7,0,1)</f>
        <v>0</v>
      </c>
      <c r="AK7437" s="77">
        <f>IF(F7437&gt;Variables!$G$8,0,1)</f>
        <v>1</v>
      </c>
      <c r="AL7437" s="77">
        <f>IF(G7437&gt;Variables!$G$9,0,1)</f>
        <v>1</v>
      </c>
      <c r="AM7437" s="77">
        <f>IF(AND(K7437&gt;Variables!$G$10,K7437&lt;Variables!$G$11),0,1)</f>
        <v>0</v>
      </c>
      <c r="AN7437" s="77">
        <f>IF(H7437&lt;Variables!$G$13,1,0)</f>
        <v>0</v>
      </c>
      <c r="AO7437" s="77">
        <f>IF(R7437&lt;Variables!$G$12,0,1)</f>
        <v>0</v>
      </c>
      <c r="AP7437" s="78">
        <f t="shared" si="235"/>
        <v>0</v>
      </c>
      <c r="AQ7437" s="77">
        <f>IF(V7437&lt;Variables!$G$15,1,0)</f>
        <v>1</v>
      </c>
      <c r="AR7437" s="77">
        <v>0</v>
      </c>
      <c r="AS7437" s="77">
        <v>1</v>
      </c>
      <c r="AT7437" s="77">
        <v>0</v>
      </c>
      <c r="AU7437" s="77">
        <v>0</v>
      </c>
      <c r="BA7437" s="77">
        <v>0.69</v>
      </c>
    </row>
    <row r="7438" spans="3:53" x14ac:dyDescent="0.25">
      <c r="C7438" s="77" t="s">
        <v>822</v>
      </c>
      <c r="D7438" s="77" t="s">
        <v>566</v>
      </c>
      <c r="E7438" s="77">
        <v>48.69</v>
      </c>
      <c r="F7438" s="77">
        <v>8.0399999999999991</v>
      </c>
      <c r="G7438" s="77">
        <v>6.41</v>
      </c>
      <c r="H7438" s="77">
        <v>3140</v>
      </c>
      <c r="I7438" s="77">
        <v>-24.048999999999999</v>
      </c>
      <c r="J7438" s="77" t="s">
        <v>74</v>
      </c>
      <c r="K7438" s="77">
        <v>34.15</v>
      </c>
      <c r="L7438" s="77">
        <v>48.690004999999999</v>
      </c>
      <c r="M7438" s="77">
        <v>-0.492719193600412</v>
      </c>
      <c r="N7438" s="77">
        <v>48.791502000000008</v>
      </c>
      <c r="O7438" s="77">
        <v>-0.69971611039973569</v>
      </c>
      <c r="P7438" s="77">
        <v>1513000</v>
      </c>
      <c r="Q7438" s="77">
        <v>835075</v>
      </c>
      <c r="R7438" s="77">
        <v>1.81</v>
      </c>
      <c r="S7438" s="77">
        <v>34.325000000000003</v>
      </c>
      <c r="T7438" s="77">
        <v>8.5779999999999994</v>
      </c>
      <c r="U7438" s="77">
        <v>19.443999999999999</v>
      </c>
      <c r="V7438" s="77">
        <v>2.19305057649039</v>
      </c>
      <c r="AC7438" s="77">
        <v>48.68</v>
      </c>
      <c r="AD7438" s="77">
        <v>47.54</v>
      </c>
      <c r="AH7438" s="77">
        <f>IF(AND(M7438&lt;Variables!$G$6,M7438&gt;Variables!$G$5),0,1)</f>
        <v>1</v>
      </c>
      <c r="AI7438" s="77">
        <f t="shared" si="234"/>
        <v>1</v>
      </c>
      <c r="AJ7438" s="77">
        <f>IF(I7438&gt;Variables!$G$7,0,1)</f>
        <v>1</v>
      </c>
      <c r="AK7438" s="77">
        <f>IF(F7438&gt;Variables!$G$8,0,1)</f>
        <v>1</v>
      </c>
      <c r="AL7438" s="77">
        <f>IF(G7438&gt;Variables!$G$9,0,1)</f>
        <v>1</v>
      </c>
      <c r="AM7438" s="77">
        <f>IF(AND(K7438&gt;Variables!$G$10,K7438&lt;Variables!$G$11),0,1)</f>
        <v>1</v>
      </c>
      <c r="AN7438" s="77">
        <f>IF(H7438&lt;Variables!$G$13,1,0)</f>
        <v>0</v>
      </c>
      <c r="AO7438" s="77">
        <f>IF(R7438&lt;Variables!$G$12,0,1)</f>
        <v>0</v>
      </c>
      <c r="AP7438" s="78">
        <f t="shared" si="235"/>
        <v>0</v>
      </c>
      <c r="AQ7438" s="77">
        <f>IF(V7438&lt;Variables!$G$15,1,0)</f>
        <v>1</v>
      </c>
      <c r="AR7438" s="77">
        <v>0</v>
      </c>
      <c r="AS7438" s="77">
        <v>0</v>
      </c>
      <c r="AT7438" s="77">
        <v>1</v>
      </c>
      <c r="AU7438" s="77">
        <v>0</v>
      </c>
      <c r="BA7438" s="77">
        <v>-1.42</v>
      </c>
    </row>
    <row r="7439" spans="3:53" x14ac:dyDescent="0.25">
      <c r="C7439" s="77" t="s">
        <v>822</v>
      </c>
      <c r="D7439" s="77" t="s">
        <v>160</v>
      </c>
      <c r="E7439" s="77">
        <v>27.38</v>
      </c>
      <c r="F7439" s="77">
        <v>8</v>
      </c>
      <c r="G7439" s="77">
        <v>6.66</v>
      </c>
      <c r="H7439" s="77">
        <v>2950</v>
      </c>
      <c r="I7439" s="77">
        <v>-13.475</v>
      </c>
      <c r="J7439" s="77" t="s">
        <v>75</v>
      </c>
      <c r="K7439" s="77">
        <v>50.28</v>
      </c>
      <c r="L7439" s="77">
        <v>27.447405</v>
      </c>
      <c r="M7439" s="77">
        <v>-0.55526196374482251</v>
      </c>
      <c r="N7439" s="77">
        <v>27.11166326530612</v>
      </c>
      <c r="O7439" s="77">
        <v>0.67622828190141959</v>
      </c>
      <c r="P7439" s="77">
        <v>758592</v>
      </c>
      <c r="Q7439" s="77">
        <v>1568000</v>
      </c>
      <c r="R7439" s="77">
        <v>0.48</v>
      </c>
      <c r="S7439" s="77">
        <v>34.325000000000003</v>
      </c>
      <c r="T7439" s="77">
        <v>8.5779999999999994</v>
      </c>
      <c r="U7439" s="77">
        <v>19.443999999999999</v>
      </c>
      <c r="V7439" s="77">
        <v>2.3847866180917281</v>
      </c>
      <c r="AC7439" s="77">
        <v>27.42</v>
      </c>
      <c r="AD7439" s="77">
        <v>24.12</v>
      </c>
      <c r="AH7439" s="77">
        <f>IF(AND(M7439&lt;Variables!$G$6,M7439&gt;Variables!$G$5),0,1)</f>
        <v>1</v>
      </c>
      <c r="AI7439" s="77">
        <f t="shared" si="234"/>
        <v>0</v>
      </c>
      <c r="AJ7439" s="77">
        <f>IF(I7439&gt;Variables!$G$7,0,1)</f>
        <v>1</v>
      </c>
      <c r="AK7439" s="77">
        <f>IF(F7439&gt;Variables!$G$8,0,1)</f>
        <v>1</v>
      </c>
      <c r="AL7439" s="77">
        <f>IF(G7439&gt;Variables!$G$9,0,1)</f>
        <v>1</v>
      </c>
      <c r="AM7439" s="77">
        <f>IF(AND(K7439&gt;Variables!$G$10,K7439&lt;Variables!$G$11),0,1)</f>
        <v>1</v>
      </c>
      <c r="AN7439" s="77">
        <f>IF(H7439&lt;Variables!$G$13,1,0)</f>
        <v>0</v>
      </c>
      <c r="AO7439" s="77">
        <f>IF(R7439&lt;Variables!$G$12,0,1)</f>
        <v>0</v>
      </c>
      <c r="AP7439" s="78">
        <f t="shared" si="235"/>
        <v>1</v>
      </c>
      <c r="AQ7439" s="77">
        <f>IF(V7439&lt;Variables!$G$15,1,0)</f>
        <v>1</v>
      </c>
      <c r="AR7439" s="77">
        <v>0</v>
      </c>
      <c r="AS7439" s="77">
        <v>0</v>
      </c>
      <c r="AT7439" s="77">
        <v>1</v>
      </c>
      <c r="AU7439" s="77">
        <v>0</v>
      </c>
      <c r="BA7439" s="77">
        <v>-2.25</v>
      </c>
    </row>
    <row r="7440" spans="3:53" x14ac:dyDescent="0.25">
      <c r="C7440" s="77" t="s">
        <v>822</v>
      </c>
      <c r="D7440" s="77" t="s">
        <v>172</v>
      </c>
      <c r="E7440" s="77">
        <v>61.44</v>
      </c>
      <c r="F7440" s="77">
        <v>11.24</v>
      </c>
      <c r="G7440" s="77">
        <v>11.18</v>
      </c>
      <c r="H7440" s="77">
        <v>7650</v>
      </c>
      <c r="I7440" s="77">
        <v>152672.035</v>
      </c>
      <c r="J7440" s="77" t="s">
        <v>75</v>
      </c>
      <c r="K7440" s="77">
        <v>46.45</v>
      </c>
      <c r="L7440" s="77">
        <v>61.3399</v>
      </c>
      <c r="M7440" s="77">
        <v>4.9070833177095749E-2</v>
      </c>
      <c r="N7440" s="77">
        <v>61.629134042553183</v>
      </c>
      <c r="O7440" s="77">
        <v>-0.42047328196151612</v>
      </c>
      <c r="P7440" s="77">
        <v>727809</v>
      </c>
      <c r="Q7440" s="77">
        <v>1206000</v>
      </c>
      <c r="R7440" s="77">
        <v>0.6</v>
      </c>
      <c r="S7440" s="77">
        <v>34.325000000000003</v>
      </c>
      <c r="T7440" s="77">
        <v>8.5779999999999994</v>
      </c>
      <c r="U7440" s="77">
        <v>19.443999999999999</v>
      </c>
      <c r="V7440" s="77">
        <v>2.329449252147461</v>
      </c>
      <c r="AC7440" s="77">
        <v>61.33</v>
      </c>
      <c r="AD7440" s="77">
        <v>56.06</v>
      </c>
      <c r="AH7440" s="77">
        <f>IF(AND(M7440&lt;Variables!$G$6,M7440&gt;Variables!$G$5),0,1)</f>
        <v>1</v>
      </c>
      <c r="AI7440" s="77">
        <f t="shared" si="234"/>
        <v>1</v>
      </c>
      <c r="AJ7440" s="77">
        <f>IF(I7440&gt;Variables!$G$7,0,1)</f>
        <v>0</v>
      </c>
      <c r="AK7440" s="77">
        <f>IF(F7440&gt;Variables!$G$8,0,1)</f>
        <v>0</v>
      </c>
      <c r="AL7440" s="77">
        <f>IF(G7440&gt;Variables!$G$9,0,1)</f>
        <v>0</v>
      </c>
      <c r="AM7440" s="77">
        <f>IF(AND(K7440&gt;Variables!$G$10,K7440&lt;Variables!$G$11),0,1)</f>
        <v>1</v>
      </c>
      <c r="AN7440" s="77">
        <f>IF(H7440&lt;Variables!$G$13,1,0)</f>
        <v>0</v>
      </c>
      <c r="AO7440" s="77">
        <f>IF(R7440&lt;Variables!$G$12,0,1)</f>
        <v>0</v>
      </c>
      <c r="AP7440" s="78">
        <f t="shared" si="235"/>
        <v>1</v>
      </c>
      <c r="AQ7440" s="77">
        <f>IF(V7440&lt;Variables!$G$15,1,0)</f>
        <v>1</v>
      </c>
      <c r="AR7440" s="77">
        <v>0</v>
      </c>
      <c r="AS7440" s="77">
        <v>0</v>
      </c>
      <c r="AT7440" s="77">
        <v>1</v>
      </c>
      <c r="AU7440" s="77">
        <v>0</v>
      </c>
      <c r="BA7440" s="77">
        <v>-2.25</v>
      </c>
    </row>
    <row r="7441" spans="3:53" x14ac:dyDescent="0.25">
      <c r="C7441" s="77" t="s">
        <v>822</v>
      </c>
      <c r="D7441" s="77" t="s">
        <v>552</v>
      </c>
      <c r="E7441" s="77">
        <v>77.88</v>
      </c>
      <c r="F7441" s="77">
        <v>18.399999999999999</v>
      </c>
      <c r="G7441" s="77">
        <v>17.02</v>
      </c>
      <c r="H7441" s="77">
        <v>31750</v>
      </c>
      <c r="I7441" s="77">
        <v>-10.050000000000001</v>
      </c>
      <c r="J7441" s="77" t="s">
        <v>75</v>
      </c>
      <c r="K7441" s="77">
        <v>55.31</v>
      </c>
      <c r="L7441" s="77">
        <v>77.326490000000007</v>
      </c>
      <c r="M7441" s="77">
        <v>0.2243862355578187</v>
      </c>
      <c r="N7441" s="77">
        <v>77.194986000000014</v>
      </c>
      <c r="O7441" s="77">
        <v>0.39512151734827128</v>
      </c>
      <c r="P7441" s="77">
        <v>19819000</v>
      </c>
      <c r="Q7441" s="77">
        <v>9511000</v>
      </c>
      <c r="R7441" s="77">
        <v>2.08</v>
      </c>
      <c r="S7441" s="77">
        <v>34.325000000000003</v>
      </c>
      <c r="T7441" s="77">
        <v>8.5779999999999994</v>
      </c>
      <c r="U7441" s="77">
        <v>19.443999999999999</v>
      </c>
      <c r="V7441" s="77">
        <v>2.4127365321250709</v>
      </c>
      <c r="AC7441" s="77">
        <v>77.83</v>
      </c>
      <c r="AD7441" s="77">
        <v>73.31</v>
      </c>
      <c r="AH7441" s="77">
        <f>IF(AND(M7441&lt;Variables!$G$6,M7441&gt;Variables!$G$5),0,1)</f>
        <v>1</v>
      </c>
      <c r="AI7441" s="77">
        <f t="shared" si="234"/>
        <v>0</v>
      </c>
      <c r="AJ7441" s="77">
        <f>IF(I7441&gt;Variables!$G$7,0,1)</f>
        <v>1</v>
      </c>
      <c r="AK7441" s="77">
        <f>IF(F7441&gt;Variables!$G$8,0,1)</f>
        <v>0</v>
      </c>
      <c r="AL7441" s="77">
        <f>IF(G7441&gt;Variables!$G$9,0,1)</f>
        <v>0</v>
      </c>
      <c r="AM7441" s="77">
        <f>IF(AND(K7441&gt;Variables!$G$10,K7441&lt;Variables!$G$11),0,1)</f>
        <v>1</v>
      </c>
      <c r="AN7441" s="77">
        <f>IF(H7441&lt;Variables!$G$13,1,0)</f>
        <v>0</v>
      </c>
      <c r="AO7441" s="77">
        <f>IF(R7441&lt;Variables!$G$12,0,1)</f>
        <v>0</v>
      </c>
      <c r="AP7441" s="78">
        <f t="shared" si="235"/>
        <v>1</v>
      </c>
      <c r="AQ7441" s="77">
        <f>IF(V7441&lt;Variables!$G$15,1,0)</f>
        <v>1</v>
      </c>
      <c r="AR7441" s="77">
        <v>0</v>
      </c>
      <c r="AS7441" s="77">
        <v>0</v>
      </c>
      <c r="AT7441" s="77">
        <v>1</v>
      </c>
      <c r="AU7441" s="77">
        <v>0</v>
      </c>
      <c r="BA7441" s="77">
        <v>-2.25</v>
      </c>
    </row>
    <row r="7442" spans="3:53" x14ac:dyDescent="0.25">
      <c r="C7442" s="77" t="s">
        <v>822</v>
      </c>
      <c r="D7442" s="77" t="s">
        <v>578</v>
      </c>
      <c r="E7442" s="77">
        <v>6.36</v>
      </c>
      <c r="F7442" s="77">
        <v>49.91</v>
      </c>
      <c r="G7442" s="77">
        <v>45.9</v>
      </c>
      <c r="H7442" s="77">
        <v>42.92</v>
      </c>
      <c r="I7442" s="77">
        <v>211.86099999999999</v>
      </c>
      <c r="J7442" s="77" t="s">
        <v>75</v>
      </c>
      <c r="K7442" s="77">
        <v>46.99</v>
      </c>
      <c r="L7442" s="77">
        <v>6.3085599999999999</v>
      </c>
      <c r="M7442" s="77">
        <v>-0.99959420216341155</v>
      </c>
      <c r="N7442" s="77">
        <v>6.3482000000000021</v>
      </c>
      <c r="O7442" s="77">
        <v>-1.617781418354844</v>
      </c>
      <c r="P7442" s="77">
        <v>53770000</v>
      </c>
      <c r="Q7442" s="77">
        <v>2020000</v>
      </c>
      <c r="R7442" s="77">
        <v>26.62</v>
      </c>
      <c r="S7442" s="77">
        <v>34.325000000000003</v>
      </c>
      <c r="T7442" s="77">
        <v>8.5779999999999994</v>
      </c>
      <c r="U7442" s="77">
        <v>19.443999999999999</v>
      </c>
      <c r="V7442" s="77">
        <v>2.3531164968081471</v>
      </c>
      <c r="AC7442" s="77">
        <v>6.63</v>
      </c>
      <c r="AD7442" s="77">
        <v>5.29</v>
      </c>
      <c r="AH7442" s="77">
        <f>IF(AND(M7442&lt;Variables!$G$6,M7442&gt;Variables!$G$5),0,1)</f>
        <v>1</v>
      </c>
      <c r="AI7442" s="77">
        <f t="shared" si="234"/>
        <v>1</v>
      </c>
      <c r="AJ7442" s="77">
        <f>IF(I7442&gt;Variables!$G$7,0,1)</f>
        <v>0</v>
      </c>
      <c r="AK7442" s="77">
        <f>IF(F7442&gt;Variables!$G$8,0,1)</f>
        <v>0</v>
      </c>
      <c r="AL7442" s="77">
        <f>IF(G7442&gt;Variables!$G$9,0,1)</f>
        <v>0</v>
      </c>
      <c r="AM7442" s="77">
        <f>IF(AND(K7442&gt;Variables!$G$10,K7442&lt;Variables!$G$11),0,1)</f>
        <v>1</v>
      </c>
      <c r="AN7442" s="77">
        <f>IF(H7442&lt;Variables!$G$13,1,0)</f>
        <v>1</v>
      </c>
      <c r="AO7442" s="77">
        <f>IF(R7442&lt;Variables!$G$12,0,1)</f>
        <v>1</v>
      </c>
      <c r="AP7442" s="78">
        <f t="shared" si="235"/>
        <v>1</v>
      </c>
      <c r="AQ7442" s="77">
        <f>IF(V7442&lt;Variables!$G$15,1,0)</f>
        <v>1</v>
      </c>
      <c r="AR7442" s="77">
        <v>1</v>
      </c>
      <c r="AS7442" s="77">
        <v>0</v>
      </c>
      <c r="AT7442" s="77">
        <v>0</v>
      </c>
      <c r="AU7442" s="77">
        <v>0</v>
      </c>
      <c r="BA7442" s="77">
        <v>2</v>
      </c>
    </row>
    <row r="7443" spans="3:53" x14ac:dyDescent="0.25">
      <c r="C7443" s="77" t="s">
        <v>822</v>
      </c>
      <c r="D7443" s="77" t="s">
        <v>388</v>
      </c>
      <c r="E7443" s="77">
        <v>25</v>
      </c>
      <c r="F7443" s="77">
        <v>24.44</v>
      </c>
      <c r="G7443" s="77">
        <v>23.87</v>
      </c>
      <c r="H7443" s="77">
        <v>394.17</v>
      </c>
      <c r="I7443" s="77">
        <v>86442.857999999993</v>
      </c>
      <c r="J7443" s="77" t="s">
        <v>75</v>
      </c>
      <c r="K7443" s="77">
        <v>60.01</v>
      </c>
      <c r="L7443" s="77">
        <v>24.557745000000001</v>
      </c>
      <c r="M7443" s="77">
        <v>2.6967256154830248</v>
      </c>
      <c r="N7443" s="77">
        <v>24.581674</v>
      </c>
      <c r="O7443" s="77">
        <v>2.596755615585804</v>
      </c>
      <c r="P7443" s="77">
        <v>15450000</v>
      </c>
      <c r="Q7443" s="77">
        <v>4420000</v>
      </c>
      <c r="R7443" s="77">
        <v>3.5</v>
      </c>
      <c r="S7443" s="77">
        <v>34.325000000000003</v>
      </c>
      <c r="T7443" s="77">
        <v>8.5779999999999994</v>
      </c>
      <c r="U7443" s="77">
        <v>19.443999999999999</v>
      </c>
      <c r="V7443" s="77">
        <v>2.322629416786516</v>
      </c>
      <c r="AC7443" s="77">
        <v>26.57</v>
      </c>
      <c r="AD7443" s="77">
        <v>22.532299999999999</v>
      </c>
      <c r="AH7443" s="77">
        <f>IF(AND(M7443&lt;Variables!$G$6,M7443&gt;Variables!$G$5),0,1)</f>
        <v>1</v>
      </c>
      <c r="AI7443" s="77">
        <f t="shared" si="234"/>
        <v>1</v>
      </c>
      <c r="AJ7443" s="77">
        <f>IF(I7443&gt;Variables!$G$7,0,1)</f>
        <v>0</v>
      </c>
      <c r="AK7443" s="77">
        <f>IF(F7443&gt;Variables!$G$8,0,1)</f>
        <v>0</v>
      </c>
      <c r="AL7443" s="77">
        <f>IF(G7443&gt;Variables!$G$9,0,1)</f>
        <v>0</v>
      </c>
      <c r="AM7443" s="77">
        <f>IF(AND(K7443&gt;Variables!$G$10,K7443&lt;Variables!$G$11),0,1)</f>
        <v>1</v>
      </c>
      <c r="AN7443" s="77">
        <f>IF(H7443&lt;Variables!$G$13,1,0)</f>
        <v>1</v>
      </c>
      <c r="AO7443" s="77">
        <f>IF(R7443&lt;Variables!$G$12,0,1)</f>
        <v>1</v>
      </c>
      <c r="AP7443" s="78">
        <f t="shared" si="235"/>
        <v>1</v>
      </c>
      <c r="AQ7443" s="77">
        <f>IF(V7443&lt;Variables!$G$15,1,0)</f>
        <v>1</v>
      </c>
      <c r="AR7443" s="77">
        <v>1</v>
      </c>
      <c r="AS7443" s="77">
        <v>0</v>
      </c>
      <c r="AT7443" s="77">
        <v>0</v>
      </c>
      <c r="AU7443" s="77">
        <v>0</v>
      </c>
      <c r="BA7443" s="77">
        <v>2</v>
      </c>
    </row>
    <row r="7444" spans="3:53" x14ac:dyDescent="0.25">
      <c r="C7444" s="77" t="s">
        <v>822</v>
      </c>
      <c r="D7444" s="77" t="s">
        <v>577</v>
      </c>
      <c r="E7444" s="77">
        <v>43.65</v>
      </c>
      <c r="F7444" s="77">
        <v>8.86</v>
      </c>
      <c r="G7444" s="77">
        <v>7.72</v>
      </c>
      <c r="H7444" s="77">
        <v>5240</v>
      </c>
      <c r="I7444" s="77">
        <v>-12.792</v>
      </c>
      <c r="J7444" s="77" t="s">
        <v>75</v>
      </c>
      <c r="K7444" s="77">
        <v>55.64</v>
      </c>
      <c r="L7444" s="77">
        <v>43.47323529411765</v>
      </c>
      <c r="M7444" s="77">
        <v>0.1075712575012349</v>
      </c>
      <c r="N7444" s="77">
        <v>43.411026190476193</v>
      </c>
      <c r="O7444" s="77">
        <v>0.25102795093041352</v>
      </c>
      <c r="P7444" s="77">
        <v>234566</v>
      </c>
      <c r="Q7444" s="77">
        <v>549321</v>
      </c>
      <c r="R7444" s="77">
        <v>0.43</v>
      </c>
      <c r="S7444" s="77">
        <v>34.325000000000003</v>
      </c>
      <c r="T7444" s="77">
        <v>8.5779999999999994</v>
      </c>
      <c r="U7444" s="77">
        <v>19.443999999999999</v>
      </c>
      <c r="V7444" s="77">
        <v>2.420881392239985</v>
      </c>
      <c r="AC7444" s="77">
        <v>43.59</v>
      </c>
      <c r="AD7444" s="77">
        <v>42.44</v>
      </c>
      <c r="AH7444" s="77">
        <f>IF(AND(M7444&lt;Variables!$G$6,M7444&gt;Variables!$G$5),0,1)</f>
        <v>1</v>
      </c>
      <c r="AI7444" s="77">
        <f t="shared" si="234"/>
        <v>0</v>
      </c>
      <c r="AJ7444" s="77">
        <f>IF(I7444&gt;Variables!$G$7,0,1)</f>
        <v>1</v>
      </c>
      <c r="AK7444" s="77">
        <f>IF(F7444&gt;Variables!$G$8,0,1)</f>
        <v>1</v>
      </c>
      <c r="AL7444" s="77">
        <f>IF(G7444&gt;Variables!$G$9,0,1)</f>
        <v>1</v>
      </c>
      <c r="AM7444" s="77">
        <f>IF(AND(K7444&gt;Variables!$G$10,K7444&lt;Variables!$G$11),0,1)</f>
        <v>1</v>
      </c>
      <c r="AN7444" s="77">
        <f>IF(H7444&lt;Variables!$G$13,1,0)</f>
        <v>0</v>
      </c>
      <c r="AO7444" s="77">
        <f>IF(R7444&lt;Variables!$G$12,0,1)</f>
        <v>0</v>
      </c>
      <c r="AP7444" s="78">
        <f t="shared" si="235"/>
        <v>1</v>
      </c>
      <c r="AQ7444" s="77">
        <f>IF(V7444&lt;Variables!$G$15,1,0)</f>
        <v>1</v>
      </c>
      <c r="AR7444" s="77">
        <v>0</v>
      </c>
      <c r="AS7444" s="77">
        <v>0</v>
      </c>
      <c r="AT7444" s="77">
        <v>0</v>
      </c>
      <c r="AU7444" s="77">
        <v>1</v>
      </c>
      <c r="BA7444" s="77">
        <v>-1.57</v>
      </c>
    </row>
    <row r="7445" spans="3:53" x14ac:dyDescent="0.25">
      <c r="C7445" s="77" t="s">
        <v>822</v>
      </c>
      <c r="D7445" s="77" t="s">
        <v>593</v>
      </c>
      <c r="E7445" s="77">
        <v>4.4400000000000004</v>
      </c>
      <c r="F7445" s="77">
        <v>25.99</v>
      </c>
      <c r="G7445" s="77">
        <v>19.25</v>
      </c>
      <c r="H7445" s="77">
        <v>241.29</v>
      </c>
      <c r="I7445" s="77">
        <v>184.94200000000001</v>
      </c>
      <c r="J7445" s="77" t="s">
        <v>74</v>
      </c>
      <c r="K7445" s="77">
        <v>63.61</v>
      </c>
      <c r="L7445" s="77">
        <v>4.4032549999999997</v>
      </c>
      <c r="M7445" s="77">
        <v>1.2887057415480201</v>
      </c>
      <c r="N7445" s="77">
        <v>4.312538</v>
      </c>
      <c r="O7445" s="77">
        <v>3.4193785654758289</v>
      </c>
      <c r="P7445" s="77">
        <v>20250000</v>
      </c>
      <c r="Q7445" s="77">
        <v>23270000</v>
      </c>
      <c r="R7445" s="77">
        <v>0.87</v>
      </c>
      <c r="S7445" s="77">
        <v>34.325000000000003</v>
      </c>
      <c r="T7445" s="77">
        <v>8.5779999999999994</v>
      </c>
      <c r="U7445" s="77">
        <v>19.443999999999999</v>
      </c>
      <c r="V7445" s="77">
        <v>2.423839795228302</v>
      </c>
      <c r="AC7445" s="77">
        <v>4.55</v>
      </c>
      <c r="AD7445" s="77">
        <v>4.16</v>
      </c>
      <c r="AH7445" s="77">
        <f>IF(AND(M7445&lt;Variables!$G$6,M7445&gt;Variables!$G$5),0,1)</f>
        <v>1</v>
      </c>
      <c r="AI7445" s="77">
        <f t="shared" si="234"/>
        <v>0</v>
      </c>
      <c r="AJ7445" s="77">
        <f>IF(I7445&gt;Variables!$G$7,0,1)</f>
        <v>0</v>
      </c>
      <c r="AK7445" s="77">
        <f>IF(F7445&gt;Variables!$G$8,0,1)</f>
        <v>0</v>
      </c>
      <c r="AL7445" s="77">
        <f>IF(G7445&gt;Variables!$G$9,0,1)</f>
        <v>0</v>
      </c>
      <c r="AM7445" s="77">
        <f>IF(AND(K7445&gt;Variables!$G$10,K7445&lt;Variables!$G$11),0,1)</f>
        <v>0</v>
      </c>
      <c r="AN7445" s="77">
        <f>IF(H7445&lt;Variables!$G$13,1,0)</f>
        <v>1</v>
      </c>
      <c r="AO7445" s="77">
        <f>IF(R7445&lt;Variables!$G$12,0,1)</f>
        <v>0</v>
      </c>
      <c r="AP7445" s="78">
        <f t="shared" si="235"/>
        <v>0</v>
      </c>
      <c r="AQ7445" s="77">
        <f>IF(V7445&lt;Variables!$G$15,1,0)</f>
        <v>1</v>
      </c>
      <c r="AR7445" s="77">
        <v>0</v>
      </c>
      <c r="AS7445" s="77">
        <v>0</v>
      </c>
      <c r="AT7445" s="77">
        <v>1</v>
      </c>
      <c r="AU7445" s="77">
        <v>0</v>
      </c>
      <c r="BA7445" s="77">
        <v>-2.25</v>
      </c>
    </row>
    <row r="7446" spans="3:53" x14ac:dyDescent="0.25">
      <c r="C7446" s="77" t="s">
        <v>822</v>
      </c>
      <c r="D7446" s="77" t="s">
        <v>180</v>
      </c>
      <c r="E7446" s="77">
        <v>15.19</v>
      </c>
      <c r="F7446" s="77">
        <v>8.3000000000000007</v>
      </c>
      <c r="G7446" s="77">
        <v>7.34</v>
      </c>
      <c r="H7446" s="77">
        <v>3450</v>
      </c>
      <c r="I7446" s="77">
        <v>-81.366</v>
      </c>
      <c r="J7446" s="77" t="s">
        <v>75</v>
      </c>
      <c r="K7446" s="77">
        <v>66.72</v>
      </c>
      <c r="L7446" s="77">
        <v>15.112825000000001</v>
      </c>
      <c r="M7446" s="77">
        <v>0.21289864734093261</v>
      </c>
      <c r="N7446" s="77">
        <v>15.004096000000001</v>
      </c>
      <c r="O7446" s="77">
        <v>0.93910356212064239</v>
      </c>
      <c r="P7446" s="77">
        <v>7636000</v>
      </c>
      <c r="Q7446" s="77">
        <v>13979000</v>
      </c>
      <c r="R7446" s="77">
        <v>0.55000000000000004</v>
      </c>
      <c r="S7446" s="77">
        <v>34.325000000000003</v>
      </c>
      <c r="T7446" s="77">
        <v>8.5779999999999994</v>
      </c>
      <c r="U7446" s="77">
        <v>19.443999999999999</v>
      </c>
      <c r="V7446" s="77">
        <v>2.5244035215414709</v>
      </c>
      <c r="AC7446" s="77">
        <v>15.25</v>
      </c>
      <c r="AD7446" s="77">
        <v>14.78</v>
      </c>
      <c r="AH7446" s="77">
        <f>IF(AND(M7446&lt;Variables!$G$6,M7446&gt;Variables!$G$5),0,1)</f>
        <v>1</v>
      </c>
      <c r="AI7446" s="77">
        <f t="shared" si="234"/>
        <v>0</v>
      </c>
      <c r="AJ7446" s="77">
        <f>IF(I7446&gt;Variables!$G$7,0,1)</f>
        <v>1</v>
      </c>
      <c r="AK7446" s="77">
        <f>IF(F7446&gt;Variables!$G$8,0,1)</f>
        <v>1</v>
      </c>
      <c r="AL7446" s="77">
        <f>IF(G7446&gt;Variables!$G$9,0,1)</f>
        <v>1</v>
      </c>
      <c r="AM7446" s="77">
        <f>IF(AND(K7446&gt;Variables!$G$10,K7446&lt;Variables!$G$11),0,1)</f>
        <v>0</v>
      </c>
      <c r="AN7446" s="77">
        <f>IF(H7446&lt;Variables!$G$13,1,0)</f>
        <v>0</v>
      </c>
      <c r="AO7446" s="77">
        <f>IF(R7446&lt;Variables!$G$12,0,1)</f>
        <v>0</v>
      </c>
      <c r="AP7446" s="78">
        <f t="shared" si="235"/>
        <v>1</v>
      </c>
      <c r="AQ7446" s="77">
        <f>IF(V7446&lt;Variables!$G$15,1,0)</f>
        <v>1</v>
      </c>
      <c r="AR7446" s="77">
        <v>0</v>
      </c>
      <c r="AS7446" s="77">
        <v>0</v>
      </c>
      <c r="AT7446" s="77">
        <v>0</v>
      </c>
      <c r="AU7446" s="77">
        <v>1</v>
      </c>
      <c r="BA7446" s="77">
        <v>-0.75</v>
      </c>
    </row>
    <row r="7447" spans="3:53" x14ac:dyDescent="0.25">
      <c r="C7447" s="77" t="s">
        <v>822</v>
      </c>
      <c r="D7447" s="77" t="s">
        <v>551</v>
      </c>
      <c r="E7447" s="77">
        <v>2.75</v>
      </c>
      <c r="F7447" s="77">
        <v>61.64</v>
      </c>
      <c r="G7447" s="77">
        <v>-9.6300000000000008</v>
      </c>
      <c r="H7447" s="77">
        <v>18.25</v>
      </c>
      <c r="I7447" s="77">
        <v>-9.9000000000000005E-2</v>
      </c>
      <c r="J7447" s="77" t="s">
        <v>75</v>
      </c>
      <c r="K7447" s="77">
        <v>56.66</v>
      </c>
      <c r="L7447" s="77">
        <v>2.70092</v>
      </c>
      <c r="M7447" s="77">
        <v>0.70642595856227541</v>
      </c>
      <c r="N7447" s="77">
        <v>2.6583299999999999</v>
      </c>
      <c r="O7447" s="77">
        <v>2.319877517087809</v>
      </c>
      <c r="P7447" s="77">
        <v>131950000</v>
      </c>
      <c r="Q7447" s="77">
        <v>925560</v>
      </c>
      <c r="R7447" s="77">
        <v>142.56</v>
      </c>
      <c r="S7447" s="77">
        <v>34.325000000000003</v>
      </c>
      <c r="T7447" s="77">
        <v>8.5779999999999994</v>
      </c>
      <c r="U7447" s="77">
        <v>19.443999999999999</v>
      </c>
      <c r="V7447" s="77">
        <v>2.404043071676317</v>
      </c>
      <c r="AC7447" s="77">
        <v>3.81</v>
      </c>
      <c r="AD7447" s="77">
        <v>2.63</v>
      </c>
      <c r="AH7447" s="77">
        <f>IF(AND(M7447&lt;Variables!$G$6,M7447&gt;Variables!$G$5),0,1)</f>
        <v>1</v>
      </c>
      <c r="AI7447" s="77">
        <f t="shared" si="234"/>
        <v>0</v>
      </c>
      <c r="AJ7447" s="77">
        <f>IF(I7447&gt;Variables!$G$7,0,1)</f>
        <v>1</v>
      </c>
      <c r="AK7447" s="77">
        <f>IF(F7447&gt;Variables!$G$8,0,1)</f>
        <v>0</v>
      </c>
      <c r="AL7447" s="77">
        <f>IF(G7447&gt;Variables!$G$9,0,1)</f>
        <v>1</v>
      </c>
      <c r="AM7447" s="77">
        <f>IF(AND(K7447&gt;Variables!$G$10,K7447&lt;Variables!$G$11),0,1)</f>
        <v>1</v>
      </c>
      <c r="AN7447" s="77">
        <f>IF(H7447&lt;Variables!$G$13,1,0)</f>
        <v>1</v>
      </c>
      <c r="AO7447" s="77">
        <f>IF(R7447&lt;Variables!$G$12,0,1)</f>
        <v>1</v>
      </c>
      <c r="AP7447" s="78">
        <f t="shared" si="235"/>
        <v>1</v>
      </c>
      <c r="AQ7447" s="77">
        <f>IF(V7447&lt;Variables!$G$15,1,0)</f>
        <v>1</v>
      </c>
      <c r="AR7447" s="77">
        <v>0</v>
      </c>
      <c r="AS7447" s="77">
        <v>0</v>
      </c>
      <c r="AT7447" s="77">
        <v>1</v>
      </c>
      <c r="AU7447" s="77">
        <v>0</v>
      </c>
      <c r="BA7447" s="77">
        <v>-2.25</v>
      </c>
    </row>
    <row r="7448" spans="3:53" x14ac:dyDescent="0.25">
      <c r="C7448" s="77" t="s">
        <v>822</v>
      </c>
      <c r="D7448" s="77" t="s">
        <v>196</v>
      </c>
      <c r="E7448" s="77">
        <v>52.16</v>
      </c>
      <c r="F7448" s="77">
        <v>8.1</v>
      </c>
      <c r="G7448" s="77">
        <v>4</v>
      </c>
      <c r="H7448" s="77">
        <v>2030</v>
      </c>
      <c r="I7448" s="77">
        <v>1053.6310000000001</v>
      </c>
      <c r="J7448" s="77" t="s">
        <v>75</v>
      </c>
      <c r="K7448" s="77">
        <v>54.37</v>
      </c>
      <c r="L7448" s="77">
        <v>51.943535294117638</v>
      </c>
      <c r="M7448" s="77">
        <v>0.1087040101576407</v>
      </c>
      <c r="N7448" s="77">
        <v>51.872083333333343</v>
      </c>
      <c r="O7448" s="77">
        <v>0.2466002104535947</v>
      </c>
      <c r="P7448" s="77">
        <v>492462</v>
      </c>
      <c r="Q7448" s="77">
        <v>441740</v>
      </c>
      <c r="R7448" s="77">
        <v>1.1100000000000001</v>
      </c>
      <c r="S7448" s="77">
        <v>34.325000000000003</v>
      </c>
      <c r="T7448" s="77">
        <v>8.5779999999999994</v>
      </c>
      <c r="U7448" s="77">
        <v>19.443999999999999</v>
      </c>
      <c r="V7448" s="77">
        <v>2.4080749902534659</v>
      </c>
      <c r="AC7448" s="77">
        <v>52.13</v>
      </c>
      <c r="AD7448" s="77">
        <v>48.32</v>
      </c>
      <c r="AH7448" s="77">
        <f>IF(AND(M7448&lt;Variables!$G$6,M7448&gt;Variables!$G$5),0,1)</f>
        <v>1</v>
      </c>
      <c r="AI7448" s="77">
        <f t="shared" si="234"/>
        <v>0</v>
      </c>
      <c r="AJ7448" s="77">
        <f>IF(I7448&gt;Variables!$G$7,0,1)</f>
        <v>0</v>
      </c>
      <c r="AK7448" s="77">
        <f>IF(F7448&gt;Variables!$G$8,0,1)</f>
        <v>1</v>
      </c>
      <c r="AL7448" s="77">
        <f>IF(G7448&gt;Variables!$G$9,0,1)</f>
        <v>1</v>
      </c>
      <c r="AM7448" s="77">
        <f>IF(AND(K7448&gt;Variables!$G$10,K7448&lt;Variables!$G$11),0,1)</f>
        <v>1</v>
      </c>
      <c r="AN7448" s="77">
        <f>IF(H7448&lt;Variables!$G$13,1,0)</f>
        <v>0</v>
      </c>
      <c r="AO7448" s="77">
        <f>IF(R7448&lt;Variables!$G$12,0,1)</f>
        <v>0</v>
      </c>
      <c r="AP7448" s="78">
        <f t="shared" si="235"/>
        <v>1</v>
      </c>
      <c r="AQ7448" s="77">
        <f>IF(V7448&lt;Variables!$G$15,1,0)</f>
        <v>1</v>
      </c>
      <c r="AR7448" s="77">
        <v>0</v>
      </c>
      <c r="AS7448" s="77">
        <v>0</v>
      </c>
      <c r="AT7448" s="77">
        <v>1</v>
      </c>
      <c r="AU7448" s="77">
        <v>0</v>
      </c>
      <c r="BA7448" s="77">
        <v>-2.25</v>
      </c>
    </row>
    <row r="7449" spans="3:53" x14ac:dyDescent="0.25">
      <c r="C7449" s="77" t="s">
        <v>822</v>
      </c>
      <c r="D7449" s="77" t="s">
        <v>179</v>
      </c>
      <c r="E7449" s="77">
        <v>25.84</v>
      </c>
      <c r="F7449" s="77">
        <v>9.94</v>
      </c>
      <c r="G7449" s="77">
        <v>11.47</v>
      </c>
      <c r="H7449" s="77">
        <v>13930</v>
      </c>
      <c r="I7449" s="77">
        <v>-77.337000000000003</v>
      </c>
      <c r="J7449" s="77" t="s">
        <v>74</v>
      </c>
      <c r="K7449" s="77">
        <v>57.75</v>
      </c>
      <c r="L7449" s="77">
        <v>25.712334999999999</v>
      </c>
      <c r="M7449" s="77">
        <v>0.14648611259927991</v>
      </c>
      <c r="N7449" s="77">
        <v>25.606183999999999</v>
      </c>
      <c r="O7449" s="77">
        <v>0.56164557749019162</v>
      </c>
      <c r="P7449" s="77">
        <v>14541000</v>
      </c>
      <c r="Q7449" s="77">
        <v>12104000</v>
      </c>
      <c r="R7449" s="77">
        <v>1.2</v>
      </c>
      <c r="S7449" s="77">
        <v>34.325000000000003</v>
      </c>
      <c r="T7449" s="77">
        <v>8.5779999999999994</v>
      </c>
      <c r="U7449" s="77">
        <v>19.443999999999999</v>
      </c>
      <c r="V7449" s="77">
        <v>2.440202708900221</v>
      </c>
      <c r="AC7449" s="77">
        <v>25.83</v>
      </c>
      <c r="AD7449" s="77">
        <v>25.0701</v>
      </c>
      <c r="AH7449" s="77">
        <f>IF(AND(M7449&lt;Variables!$G$6,M7449&gt;Variables!$G$5),0,1)</f>
        <v>1</v>
      </c>
      <c r="AI7449" s="77">
        <f t="shared" si="234"/>
        <v>0</v>
      </c>
      <c r="AJ7449" s="77">
        <f>IF(I7449&gt;Variables!$G$7,0,1)</f>
        <v>1</v>
      </c>
      <c r="AK7449" s="77">
        <f>IF(F7449&gt;Variables!$G$8,0,1)</f>
        <v>0</v>
      </c>
      <c r="AL7449" s="77">
        <f>IF(G7449&gt;Variables!$G$9,0,1)</f>
        <v>0</v>
      </c>
      <c r="AM7449" s="77">
        <f>IF(AND(K7449&gt;Variables!$G$10,K7449&lt;Variables!$G$11),0,1)</f>
        <v>1</v>
      </c>
      <c r="AN7449" s="77">
        <f>IF(H7449&lt;Variables!$G$13,1,0)</f>
        <v>0</v>
      </c>
      <c r="AO7449" s="77">
        <f>IF(R7449&lt;Variables!$G$12,0,1)</f>
        <v>0</v>
      </c>
      <c r="AP7449" s="78">
        <f t="shared" si="235"/>
        <v>0</v>
      </c>
      <c r="AQ7449" s="77">
        <f>IF(V7449&lt;Variables!$G$15,1,0)</f>
        <v>1</v>
      </c>
      <c r="AR7449" s="77">
        <v>0</v>
      </c>
      <c r="AS7449" s="77">
        <v>0</v>
      </c>
      <c r="AT7449" s="77">
        <v>0</v>
      </c>
      <c r="AU7449" s="77">
        <v>1</v>
      </c>
      <c r="BA7449" s="77">
        <v>-1.24</v>
      </c>
    </row>
    <row r="7450" spans="3:53" x14ac:dyDescent="0.25">
      <c r="C7450" s="77" t="s">
        <v>822</v>
      </c>
      <c r="D7450" s="77" t="s">
        <v>567</v>
      </c>
      <c r="E7450" s="77">
        <v>14.82</v>
      </c>
      <c r="F7450" s="77">
        <v>10.76</v>
      </c>
      <c r="G7450" s="77">
        <v>8.56</v>
      </c>
      <c r="H7450" s="77">
        <v>27750</v>
      </c>
      <c r="I7450" s="77">
        <v>2.2610000000000001</v>
      </c>
      <c r="J7450" s="77" t="s">
        <v>74</v>
      </c>
      <c r="K7450" s="77">
        <v>69.31</v>
      </c>
      <c r="L7450" s="77">
        <v>14.74276666666667</v>
      </c>
      <c r="M7450" s="77">
        <v>0.2186382926768653</v>
      </c>
      <c r="N7450" s="77">
        <v>14.66115217391304</v>
      </c>
      <c r="O7450" s="77">
        <v>0.77652714286351221</v>
      </c>
      <c r="P7450" s="77">
        <v>1199000</v>
      </c>
      <c r="Q7450" s="77">
        <v>973560</v>
      </c>
      <c r="R7450" s="77">
        <v>1.23</v>
      </c>
      <c r="S7450" s="77">
        <v>34.325000000000003</v>
      </c>
      <c r="T7450" s="77">
        <v>8.5779999999999994</v>
      </c>
      <c r="U7450" s="77">
        <v>19.443999999999999</v>
      </c>
      <c r="V7450" s="77">
        <v>2.5491741415039688</v>
      </c>
      <c r="AC7450" s="77">
        <v>14.795</v>
      </c>
      <c r="AD7450" s="77">
        <v>14.52</v>
      </c>
      <c r="AH7450" s="77">
        <f>IF(AND(M7450&lt;Variables!$G$6,M7450&gt;Variables!$G$5),0,1)</f>
        <v>1</v>
      </c>
      <c r="AI7450" s="77">
        <f t="shared" si="234"/>
        <v>0</v>
      </c>
      <c r="AJ7450" s="77">
        <f>IF(I7450&gt;Variables!$G$7,0,1)</f>
        <v>1</v>
      </c>
      <c r="AK7450" s="77">
        <f>IF(F7450&gt;Variables!$G$8,0,1)</f>
        <v>0</v>
      </c>
      <c r="AL7450" s="77">
        <f>IF(G7450&gt;Variables!$G$9,0,1)</f>
        <v>1</v>
      </c>
      <c r="AM7450" s="77">
        <f>IF(AND(K7450&gt;Variables!$G$10,K7450&lt;Variables!$G$11),0,1)</f>
        <v>0</v>
      </c>
      <c r="AN7450" s="77">
        <f>IF(H7450&lt;Variables!$G$13,1,0)</f>
        <v>0</v>
      </c>
      <c r="AO7450" s="77">
        <f>IF(R7450&lt;Variables!$G$12,0,1)</f>
        <v>0</v>
      </c>
      <c r="AP7450" s="78">
        <f t="shared" si="235"/>
        <v>0</v>
      </c>
      <c r="AQ7450" s="77">
        <f>IF(V7450&lt;Variables!$G$15,1,0)</f>
        <v>1</v>
      </c>
      <c r="AR7450" s="77">
        <v>0</v>
      </c>
      <c r="AS7450" s="77">
        <v>0</v>
      </c>
      <c r="AT7450" s="77">
        <v>1</v>
      </c>
      <c r="AU7450" s="77">
        <v>0</v>
      </c>
      <c r="BA7450" s="77">
        <v>-1.46</v>
      </c>
    </row>
    <row r="7451" spans="3:53" x14ac:dyDescent="0.25">
      <c r="C7451" s="77" t="s">
        <v>822</v>
      </c>
      <c r="D7451" s="77" t="s">
        <v>596</v>
      </c>
      <c r="E7451" s="77">
        <v>36.15</v>
      </c>
      <c r="F7451" s="77">
        <v>10.199999999999999</v>
      </c>
      <c r="G7451" s="77">
        <v>7.47</v>
      </c>
      <c r="H7451" s="77">
        <v>4520</v>
      </c>
      <c r="I7451" s="77">
        <v>-34.216999999999999</v>
      </c>
      <c r="J7451" s="77" t="s">
        <v>74</v>
      </c>
      <c r="K7451" s="77">
        <v>48.93</v>
      </c>
      <c r="L7451" s="77">
        <v>36.136029999999998</v>
      </c>
      <c r="M7451" s="77">
        <v>-0.12737979241215669</v>
      </c>
      <c r="N7451" s="77">
        <v>36.017715999999993</v>
      </c>
      <c r="O7451" s="77">
        <v>0.2006901270475076</v>
      </c>
      <c r="P7451" s="77">
        <v>3132000</v>
      </c>
      <c r="Q7451" s="77">
        <v>2591000</v>
      </c>
      <c r="R7451" s="77">
        <v>1.21</v>
      </c>
      <c r="S7451" s="77">
        <v>34.325000000000003</v>
      </c>
      <c r="T7451" s="77">
        <v>8.5779999999999994</v>
      </c>
      <c r="U7451" s="77">
        <v>19.443999999999999</v>
      </c>
      <c r="V7451" s="77">
        <v>2.358833050663395</v>
      </c>
      <c r="AC7451" s="77">
        <v>36.21</v>
      </c>
      <c r="AD7451" s="77">
        <v>35.1</v>
      </c>
      <c r="AH7451" s="77">
        <f>IF(AND(M7451&lt;Variables!$G$6,M7451&gt;Variables!$G$5),0,1)</f>
        <v>1</v>
      </c>
      <c r="AI7451" s="77">
        <f t="shared" si="234"/>
        <v>0</v>
      </c>
      <c r="AJ7451" s="77">
        <f>IF(I7451&gt;Variables!$G$7,0,1)</f>
        <v>1</v>
      </c>
      <c r="AK7451" s="77">
        <f>IF(F7451&gt;Variables!$G$8,0,1)</f>
        <v>0</v>
      </c>
      <c r="AL7451" s="77">
        <f>IF(G7451&gt;Variables!$G$9,0,1)</f>
        <v>1</v>
      </c>
      <c r="AM7451" s="77">
        <f>IF(AND(K7451&gt;Variables!$G$10,K7451&lt;Variables!$G$11),0,1)</f>
        <v>1</v>
      </c>
      <c r="AN7451" s="77">
        <f>IF(H7451&lt;Variables!$G$13,1,0)</f>
        <v>0</v>
      </c>
      <c r="AO7451" s="77">
        <f>IF(R7451&lt;Variables!$G$12,0,1)</f>
        <v>0</v>
      </c>
      <c r="AP7451" s="78">
        <f t="shared" si="235"/>
        <v>0</v>
      </c>
      <c r="AQ7451" s="77">
        <f>IF(V7451&lt;Variables!$G$15,1,0)</f>
        <v>1</v>
      </c>
      <c r="AR7451" s="77">
        <v>0</v>
      </c>
      <c r="AS7451" s="77">
        <v>0</v>
      </c>
      <c r="AT7451" s="77">
        <v>1</v>
      </c>
      <c r="AU7451" s="77">
        <v>0</v>
      </c>
      <c r="BA7451" s="77">
        <v>-2.02</v>
      </c>
    </row>
    <row r="7452" spans="3:53" x14ac:dyDescent="0.25">
      <c r="C7452" s="77" t="s">
        <v>822</v>
      </c>
      <c r="D7452" s="77" t="s">
        <v>590</v>
      </c>
      <c r="E7452" s="77">
        <v>8.67</v>
      </c>
      <c r="F7452" s="77">
        <v>24.62</v>
      </c>
      <c r="G7452" s="77">
        <v>17.28</v>
      </c>
      <c r="H7452" s="77">
        <v>298.47000000000003</v>
      </c>
      <c r="I7452" s="77">
        <v>-3.6379999999999999</v>
      </c>
      <c r="J7452" s="77" t="s">
        <v>74</v>
      </c>
      <c r="K7452" s="77">
        <v>45.53</v>
      </c>
      <c r="L7452" s="77">
        <v>8.6332299999999993</v>
      </c>
      <c r="M7452" s="77">
        <v>-0.15324507745073479</v>
      </c>
      <c r="N7452" s="77">
        <v>8.7807960000000005</v>
      </c>
      <c r="O7452" s="77">
        <v>-1.831223501832878</v>
      </c>
      <c r="P7452" s="77">
        <v>3780000</v>
      </c>
      <c r="Q7452" s="77">
        <v>148250</v>
      </c>
      <c r="R7452" s="77">
        <v>25.5</v>
      </c>
      <c r="S7452" s="77">
        <v>34.325000000000003</v>
      </c>
      <c r="T7452" s="77">
        <v>8.5779999999999994</v>
      </c>
      <c r="U7452" s="77">
        <v>19.443999999999999</v>
      </c>
      <c r="V7452" s="77">
        <v>2.3226968761406801</v>
      </c>
      <c r="AC7452" s="77">
        <v>9.15</v>
      </c>
      <c r="AD7452" s="77">
        <v>7.48</v>
      </c>
      <c r="AH7452" s="77">
        <f>IF(AND(M7452&lt;Variables!$G$6,M7452&gt;Variables!$G$5),0,1)</f>
        <v>1</v>
      </c>
      <c r="AI7452" s="77">
        <f t="shared" si="234"/>
        <v>1</v>
      </c>
      <c r="AJ7452" s="77">
        <f>IF(I7452&gt;Variables!$G$7,0,1)</f>
        <v>1</v>
      </c>
      <c r="AK7452" s="77">
        <f>IF(F7452&gt;Variables!$G$8,0,1)</f>
        <v>0</v>
      </c>
      <c r="AL7452" s="77">
        <f>IF(G7452&gt;Variables!$G$9,0,1)</f>
        <v>0</v>
      </c>
      <c r="AM7452" s="77">
        <f>IF(AND(K7452&gt;Variables!$G$10,K7452&lt;Variables!$G$11),0,1)</f>
        <v>1</v>
      </c>
      <c r="AN7452" s="77">
        <f>IF(H7452&lt;Variables!$G$13,1,0)</f>
        <v>1</v>
      </c>
      <c r="AO7452" s="77">
        <f>IF(R7452&lt;Variables!$G$12,0,1)</f>
        <v>1</v>
      </c>
      <c r="AP7452" s="78">
        <f t="shared" si="235"/>
        <v>0</v>
      </c>
      <c r="AQ7452" s="77">
        <f>IF(V7452&lt;Variables!$G$15,1,0)</f>
        <v>1</v>
      </c>
      <c r="AR7452" s="77">
        <v>1</v>
      </c>
      <c r="AS7452" s="77">
        <v>0</v>
      </c>
      <c r="AT7452" s="77">
        <v>0</v>
      </c>
      <c r="AU7452" s="77">
        <v>0</v>
      </c>
      <c r="BA7452" s="77">
        <v>2</v>
      </c>
    </row>
    <row r="7453" spans="3:53" x14ac:dyDescent="0.25">
      <c r="C7453" s="77" t="s">
        <v>822</v>
      </c>
      <c r="D7453" s="77" t="s">
        <v>581</v>
      </c>
      <c r="E7453" s="77">
        <v>93.64</v>
      </c>
      <c r="F7453" s="77">
        <v>8.2100000000000009</v>
      </c>
      <c r="G7453" s="77">
        <v>7.1</v>
      </c>
      <c r="H7453" s="77">
        <v>5390</v>
      </c>
      <c r="I7453" s="77">
        <v>21.172000000000001</v>
      </c>
      <c r="J7453" s="77" t="s">
        <v>74</v>
      </c>
      <c r="K7453" s="77">
        <v>30.16</v>
      </c>
      <c r="L7453" s="77">
        <v>93.693720000000013</v>
      </c>
      <c r="M7453" s="77">
        <v>-0.54829715374734445</v>
      </c>
      <c r="N7453" s="77">
        <v>93.751689795918367</v>
      </c>
      <c r="O7453" s="77">
        <v>-0.60979145779967503</v>
      </c>
      <c r="P7453" s="77">
        <v>741848</v>
      </c>
      <c r="Q7453" s="77">
        <v>815850</v>
      </c>
      <c r="R7453" s="77">
        <v>0.91</v>
      </c>
      <c r="S7453" s="77">
        <v>34.325000000000003</v>
      </c>
      <c r="T7453" s="77">
        <v>8.5779999999999994</v>
      </c>
      <c r="U7453" s="77">
        <v>19.443999999999999</v>
      </c>
      <c r="V7453" s="77">
        <v>2.1442970395457879</v>
      </c>
      <c r="AC7453" s="77">
        <v>94.597700000000003</v>
      </c>
      <c r="AD7453" s="77">
        <v>91.24</v>
      </c>
      <c r="AH7453" s="77">
        <f>IF(AND(M7453&lt;Variables!$G$6,M7453&gt;Variables!$G$5),0,1)</f>
        <v>1</v>
      </c>
      <c r="AI7453" s="77">
        <f t="shared" si="234"/>
        <v>1</v>
      </c>
      <c r="AJ7453" s="77">
        <f>IF(I7453&gt;Variables!$G$7,0,1)</f>
        <v>1</v>
      </c>
      <c r="AK7453" s="77">
        <f>IF(F7453&gt;Variables!$G$8,0,1)</f>
        <v>1</v>
      </c>
      <c r="AL7453" s="77">
        <f>IF(G7453&gt;Variables!$G$9,0,1)</f>
        <v>1</v>
      </c>
      <c r="AM7453" s="77">
        <f>IF(AND(K7453&gt;Variables!$G$10,K7453&lt;Variables!$G$11),0,1)</f>
        <v>1</v>
      </c>
      <c r="AN7453" s="77">
        <f>IF(H7453&lt;Variables!$G$13,1,0)</f>
        <v>0</v>
      </c>
      <c r="AO7453" s="77">
        <f>IF(R7453&lt;Variables!$G$12,0,1)</f>
        <v>0</v>
      </c>
      <c r="AP7453" s="78">
        <f t="shared" si="235"/>
        <v>0</v>
      </c>
      <c r="AQ7453" s="77">
        <f>IF(V7453&lt;Variables!$G$15,1,0)</f>
        <v>1</v>
      </c>
      <c r="AR7453" s="77">
        <v>0</v>
      </c>
      <c r="AS7453" s="77">
        <v>0</v>
      </c>
      <c r="AT7453" s="77">
        <v>1</v>
      </c>
      <c r="AU7453" s="77">
        <v>0</v>
      </c>
      <c r="BA7453" s="77">
        <v>-1.92</v>
      </c>
    </row>
    <row r="7454" spans="3:53" x14ac:dyDescent="0.25">
      <c r="C7454" s="77" t="s">
        <v>822</v>
      </c>
      <c r="D7454" s="77" t="s">
        <v>576</v>
      </c>
      <c r="E7454" s="77">
        <v>109.92</v>
      </c>
      <c r="F7454" s="77">
        <v>10.58</v>
      </c>
      <c r="G7454" s="77">
        <v>8.5</v>
      </c>
      <c r="H7454" s="77">
        <v>4280</v>
      </c>
      <c r="I7454" s="77">
        <v>-24.114000000000001</v>
      </c>
      <c r="J7454" s="77" t="s">
        <v>74</v>
      </c>
      <c r="K7454" s="77">
        <v>64.66</v>
      </c>
      <c r="L7454" s="77">
        <v>109.4052157894737</v>
      </c>
      <c r="M7454" s="77">
        <v>0.1688989041271193</v>
      </c>
      <c r="N7454" s="77">
        <v>108.6179346938776</v>
      </c>
      <c r="O7454" s="77">
        <v>0.8949399644377859</v>
      </c>
      <c r="P7454" s="77">
        <v>891017</v>
      </c>
      <c r="Q7454" s="77">
        <v>890350</v>
      </c>
      <c r="R7454" s="77">
        <v>1</v>
      </c>
      <c r="S7454" s="77">
        <v>34.325000000000003</v>
      </c>
      <c r="T7454" s="77">
        <v>8.5779999999999994</v>
      </c>
      <c r="U7454" s="77">
        <v>19.443999999999999</v>
      </c>
      <c r="V7454" s="77">
        <v>2.507335373177848</v>
      </c>
      <c r="AC7454" s="77">
        <v>111.49</v>
      </c>
      <c r="AD7454" s="77">
        <v>107.51</v>
      </c>
      <c r="AH7454" s="77">
        <f>IF(AND(M7454&lt;Variables!$G$6,M7454&gt;Variables!$G$5),0,1)</f>
        <v>1</v>
      </c>
      <c r="AI7454" s="77">
        <f t="shared" si="234"/>
        <v>0</v>
      </c>
      <c r="AJ7454" s="77">
        <f>IF(I7454&gt;Variables!$G$7,0,1)</f>
        <v>1</v>
      </c>
      <c r="AK7454" s="77">
        <f>IF(F7454&gt;Variables!$G$8,0,1)</f>
        <v>0</v>
      </c>
      <c r="AL7454" s="77">
        <f>IF(G7454&gt;Variables!$G$9,0,1)</f>
        <v>1</v>
      </c>
      <c r="AM7454" s="77">
        <f>IF(AND(K7454&gt;Variables!$G$10,K7454&lt;Variables!$G$11),0,1)</f>
        <v>0</v>
      </c>
      <c r="AN7454" s="77">
        <f>IF(H7454&lt;Variables!$G$13,1,0)</f>
        <v>0</v>
      </c>
      <c r="AO7454" s="77">
        <f>IF(R7454&lt;Variables!$G$12,0,1)</f>
        <v>0</v>
      </c>
      <c r="AP7454" s="78">
        <f t="shared" si="235"/>
        <v>0</v>
      </c>
      <c r="AQ7454" s="77">
        <f>IF(V7454&lt;Variables!$G$15,1,0)</f>
        <v>1</v>
      </c>
      <c r="AR7454" s="77">
        <v>0</v>
      </c>
      <c r="AS7454" s="77">
        <v>0</v>
      </c>
      <c r="AT7454" s="77">
        <v>1</v>
      </c>
      <c r="AU7454" s="77">
        <v>0</v>
      </c>
      <c r="BA7454" s="77">
        <v>-0.79</v>
      </c>
    </row>
    <row r="7455" spans="3:53" x14ac:dyDescent="0.25">
      <c r="C7455" s="77" t="s">
        <v>822</v>
      </c>
      <c r="D7455" s="77" t="s">
        <v>560</v>
      </c>
      <c r="E7455" s="77">
        <v>24.44</v>
      </c>
      <c r="F7455" s="77">
        <v>8.3000000000000007</v>
      </c>
      <c r="G7455" s="77">
        <v>-0.94</v>
      </c>
      <c r="H7455" s="77">
        <v>7540</v>
      </c>
      <c r="I7455" s="77">
        <v>1.738</v>
      </c>
      <c r="J7455" s="77" t="s">
        <v>74</v>
      </c>
      <c r="K7455" s="77">
        <v>50.64</v>
      </c>
      <c r="L7455" s="77">
        <v>24.362159999999999</v>
      </c>
      <c r="M7455" s="77">
        <v>-0.13159752665608371</v>
      </c>
      <c r="N7455" s="77">
        <v>24.401302000000001</v>
      </c>
      <c r="O7455" s="77">
        <v>-0.29179590498900237</v>
      </c>
      <c r="P7455" s="77">
        <v>10480000</v>
      </c>
      <c r="Q7455" s="77">
        <v>5291000</v>
      </c>
      <c r="R7455" s="77">
        <v>1.98</v>
      </c>
      <c r="S7455" s="77">
        <v>34.325000000000003</v>
      </c>
      <c r="T7455" s="77">
        <v>8.5779999999999994</v>
      </c>
      <c r="U7455" s="77">
        <v>19.443999999999999</v>
      </c>
      <c r="V7455" s="77">
        <v>2.377295170033527</v>
      </c>
      <c r="AC7455" s="77">
        <v>24.49</v>
      </c>
      <c r="AD7455" s="77">
        <v>23.53</v>
      </c>
      <c r="AH7455" s="77">
        <f>IF(AND(M7455&lt;Variables!$G$6,M7455&gt;Variables!$G$5),0,1)</f>
        <v>1</v>
      </c>
      <c r="AI7455" s="77">
        <f t="shared" si="234"/>
        <v>1</v>
      </c>
      <c r="AJ7455" s="77">
        <f>IF(I7455&gt;Variables!$G$7,0,1)</f>
        <v>1</v>
      </c>
      <c r="AK7455" s="77">
        <f>IF(F7455&gt;Variables!$G$8,0,1)</f>
        <v>1</v>
      </c>
      <c r="AL7455" s="77">
        <f>IF(G7455&gt;Variables!$G$9,0,1)</f>
        <v>1</v>
      </c>
      <c r="AM7455" s="77">
        <f>IF(AND(K7455&gt;Variables!$G$10,K7455&lt;Variables!$G$11),0,1)</f>
        <v>1</v>
      </c>
      <c r="AN7455" s="77">
        <f>IF(H7455&lt;Variables!$G$13,1,0)</f>
        <v>0</v>
      </c>
      <c r="AO7455" s="77">
        <f>IF(R7455&lt;Variables!$G$12,0,1)</f>
        <v>0</v>
      </c>
      <c r="AP7455" s="78">
        <f t="shared" si="235"/>
        <v>0</v>
      </c>
      <c r="AQ7455" s="77">
        <f>IF(V7455&lt;Variables!$G$15,1,0)</f>
        <v>1</v>
      </c>
      <c r="AR7455" s="77">
        <v>0</v>
      </c>
      <c r="AS7455" s="77">
        <v>0</v>
      </c>
      <c r="AT7455" s="77">
        <v>1</v>
      </c>
      <c r="AU7455" s="77">
        <v>0</v>
      </c>
      <c r="BA7455" s="77">
        <v>-1.52</v>
      </c>
    </row>
    <row r="7456" spans="3:53" x14ac:dyDescent="0.25">
      <c r="C7456" s="77" t="s">
        <v>822</v>
      </c>
      <c r="D7456" s="77" t="s">
        <v>598</v>
      </c>
      <c r="E7456" s="77">
        <v>28.49</v>
      </c>
      <c r="F7456" s="77">
        <v>19.38</v>
      </c>
      <c r="G7456" s="77">
        <v>-0.7</v>
      </c>
      <c r="H7456" s="77">
        <v>-99999</v>
      </c>
      <c r="I7456" s="77">
        <v>-99999</v>
      </c>
      <c r="J7456" s="77" t="s">
        <v>75</v>
      </c>
      <c r="K7456" s="77">
        <v>-99999</v>
      </c>
      <c r="L7456" s="77">
        <v>-99999</v>
      </c>
      <c r="M7456" s="77">
        <v>-99999</v>
      </c>
      <c r="N7456" s="77">
        <v>28.0534</v>
      </c>
      <c r="O7456" s="77">
        <v>0</v>
      </c>
      <c r="P7456" s="77">
        <v>65725</v>
      </c>
      <c r="Q7456" s="77">
        <v>0</v>
      </c>
      <c r="R7456" s="77">
        <v>1</v>
      </c>
      <c r="S7456" s="77">
        <v>34.325000000000003</v>
      </c>
      <c r="T7456" s="77">
        <v>8.5779999999999994</v>
      </c>
      <c r="U7456" s="77">
        <v>19.443999999999999</v>
      </c>
      <c r="V7456" s="77">
        <v>-99999</v>
      </c>
      <c r="AC7456" s="77">
        <v>28.4</v>
      </c>
      <c r="AD7456" s="77">
        <v>28.4</v>
      </c>
      <c r="AH7456" s="77">
        <f>IF(AND(M7456&lt;Variables!$G$6,M7456&gt;Variables!$G$5),0,1)</f>
        <v>1</v>
      </c>
      <c r="AI7456" s="77">
        <f t="shared" si="234"/>
        <v>1</v>
      </c>
      <c r="AJ7456" s="77">
        <f>IF(I7456&gt;Variables!$G$7,0,1)</f>
        <v>1</v>
      </c>
      <c r="AK7456" s="77">
        <f>IF(F7456&gt;Variables!$G$8,0,1)</f>
        <v>0</v>
      </c>
      <c r="AL7456" s="77">
        <f>IF(G7456&gt;Variables!$G$9,0,1)</f>
        <v>1</v>
      </c>
      <c r="AM7456" s="77">
        <f>IF(AND(K7456&gt;Variables!$G$10,K7456&lt;Variables!$G$11),0,1)</f>
        <v>1</v>
      </c>
      <c r="AN7456" s="77">
        <f>IF(H7456&lt;Variables!$G$13,1,0)</f>
        <v>1</v>
      </c>
      <c r="AO7456" s="77">
        <f>IF(R7456&lt;Variables!$G$12,0,1)</f>
        <v>0</v>
      </c>
      <c r="AP7456" s="78">
        <f t="shared" si="235"/>
        <v>1</v>
      </c>
      <c r="AQ7456" s="77">
        <f>IF(V7456&lt;Variables!$G$15,1,0)</f>
        <v>1</v>
      </c>
      <c r="AR7456" s="77">
        <v>0</v>
      </c>
      <c r="AS7456" s="77">
        <v>0</v>
      </c>
      <c r="AT7456" s="77">
        <v>0</v>
      </c>
      <c r="AU7456" s="77">
        <v>0</v>
      </c>
      <c r="BA7456" s="77">
        <v>0</v>
      </c>
    </row>
    <row r="7457" spans="3:53" x14ac:dyDescent="0.25">
      <c r="C7457" s="77" t="s">
        <v>822</v>
      </c>
      <c r="D7457" s="77" t="s">
        <v>588</v>
      </c>
      <c r="E7457" s="77">
        <v>12.76</v>
      </c>
      <c r="F7457" s="77">
        <v>45</v>
      </c>
      <c r="G7457" s="77">
        <v>-99999</v>
      </c>
      <c r="H7457" s="77">
        <v>-99999</v>
      </c>
      <c r="I7457" s="77">
        <v>-99999</v>
      </c>
      <c r="J7457" s="77" t="s">
        <v>75</v>
      </c>
      <c r="K7457" s="77">
        <v>-99999</v>
      </c>
      <c r="L7457" s="77">
        <v>12.916388888888889</v>
      </c>
      <c r="M7457" s="77">
        <v>-774302.45596679498</v>
      </c>
      <c r="N7457" s="77">
        <v>13.01282291666667</v>
      </c>
      <c r="O7457" s="77">
        <v>-768565.07971704204</v>
      </c>
      <c r="P7457" s="77">
        <v>2180000</v>
      </c>
      <c r="S7457" s="77">
        <v>34.325000000000003</v>
      </c>
      <c r="T7457" s="77">
        <v>8.5779999999999994</v>
      </c>
      <c r="U7457" s="77">
        <v>19.443999999999999</v>
      </c>
      <c r="V7457" s="77">
        <v>-99999</v>
      </c>
      <c r="AC7457" s="77">
        <v>16.5212</v>
      </c>
      <c r="AD7457" s="77">
        <v>12.694000000000001</v>
      </c>
      <c r="AH7457" s="77">
        <f>IF(AND(M7457&lt;Variables!$G$6,M7457&gt;Variables!$G$5),0,1)</f>
        <v>1</v>
      </c>
      <c r="AI7457" s="77">
        <f t="shared" si="234"/>
        <v>1</v>
      </c>
      <c r="AJ7457" s="77">
        <f>IF(I7457&gt;Variables!$G$7,0,1)</f>
        <v>1</v>
      </c>
      <c r="AK7457" s="77">
        <f>IF(F7457&gt;Variables!$G$8,0,1)</f>
        <v>0</v>
      </c>
      <c r="AL7457" s="77">
        <f>IF(G7457&gt;Variables!$G$9,0,1)</f>
        <v>1</v>
      </c>
      <c r="AM7457" s="77">
        <f>IF(AND(K7457&gt;Variables!$G$10,K7457&lt;Variables!$G$11),0,1)</f>
        <v>1</v>
      </c>
      <c r="AN7457" s="77">
        <f>IF(H7457&lt;Variables!$G$13,1,0)</f>
        <v>1</v>
      </c>
      <c r="AO7457" s="77">
        <f>IF(R7457&lt;Variables!$G$12,0,1)</f>
        <v>0</v>
      </c>
      <c r="AP7457" s="78">
        <f t="shared" si="235"/>
        <v>1</v>
      </c>
      <c r="AQ7457" s="77">
        <f>IF(V7457&lt;Variables!$G$15,1,0)</f>
        <v>1</v>
      </c>
      <c r="AR7457" s="77">
        <v>1</v>
      </c>
      <c r="AS7457" s="77">
        <v>0</v>
      </c>
      <c r="AT7457" s="77">
        <v>0</v>
      </c>
      <c r="AU7457" s="77">
        <v>0</v>
      </c>
      <c r="BA7457" s="77">
        <v>1.71</v>
      </c>
    </row>
    <row r="7458" spans="3:53" x14ac:dyDescent="0.25">
      <c r="C7458" s="77" t="s">
        <v>822</v>
      </c>
      <c r="D7458" s="77" t="s">
        <v>587</v>
      </c>
      <c r="E7458" s="77">
        <v>7.21</v>
      </c>
      <c r="F7458" s="77">
        <v>51.2</v>
      </c>
      <c r="G7458" s="77">
        <v>-99999</v>
      </c>
      <c r="H7458" s="77">
        <v>-99999</v>
      </c>
      <c r="I7458" s="77">
        <v>-99999</v>
      </c>
      <c r="J7458" s="77" t="s">
        <v>75</v>
      </c>
      <c r="K7458" s="77">
        <v>-99999</v>
      </c>
      <c r="L7458" s="77">
        <v>7.4292944444444453</v>
      </c>
      <c r="M7458" s="77">
        <v>-1346109.378788026</v>
      </c>
      <c r="N7458" s="77">
        <v>7.6021086956521744</v>
      </c>
      <c r="O7458" s="77">
        <v>-1315511.3418187739</v>
      </c>
      <c r="P7458" s="77">
        <v>4250000</v>
      </c>
      <c r="S7458" s="77">
        <v>34.325000000000003</v>
      </c>
      <c r="T7458" s="77">
        <v>8.5779999999999994</v>
      </c>
      <c r="U7458" s="77">
        <v>19.443999999999999</v>
      </c>
      <c r="V7458" s="77">
        <v>-99999</v>
      </c>
      <c r="AC7458" s="77">
        <v>8.24</v>
      </c>
      <c r="AD7458" s="77">
        <v>7.04</v>
      </c>
      <c r="AH7458" s="77">
        <f>IF(AND(M7458&lt;Variables!$G$6,M7458&gt;Variables!$G$5),0,1)</f>
        <v>1</v>
      </c>
      <c r="AI7458" s="77">
        <f t="shared" si="234"/>
        <v>1</v>
      </c>
      <c r="AJ7458" s="77">
        <f>IF(I7458&gt;Variables!$G$7,0,1)</f>
        <v>1</v>
      </c>
      <c r="AK7458" s="77">
        <f>IF(F7458&gt;Variables!$G$8,0,1)</f>
        <v>0</v>
      </c>
      <c r="AL7458" s="77">
        <f>IF(G7458&gt;Variables!$G$9,0,1)</f>
        <v>1</v>
      </c>
      <c r="AM7458" s="77">
        <f>IF(AND(K7458&gt;Variables!$G$10,K7458&lt;Variables!$G$11),0,1)</f>
        <v>1</v>
      </c>
      <c r="AN7458" s="77">
        <f>IF(H7458&lt;Variables!$G$13,1,0)</f>
        <v>1</v>
      </c>
      <c r="AO7458" s="77">
        <f>IF(R7458&lt;Variables!$G$12,0,1)</f>
        <v>0</v>
      </c>
      <c r="AP7458" s="78">
        <f t="shared" si="235"/>
        <v>1</v>
      </c>
      <c r="AQ7458" s="77">
        <f>IF(V7458&lt;Variables!$G$15,1,0)</f>
        <v>1</v>
      </c>
      <c r="AR7458" s="77">
        <v>0</v>
      </c>
      <c r="AS7458" s="77">
        <v>0</v>
      </c>
      <c r="AT7458" s="77">
        <v>1</v>
      </c>
      <c r="AU7458" s="77">
        <v>0</v>
      </c>
      <c r="BA7458" s="77">
        <v>-2.25</v>
      </c>
    </row>
    <row r="7459" spans="3:53" x14ac:dyDescent="0.25">
      <c r="C7459" s="77" t="s">
        <v>822</v>
      </c>
      <c r="D7459" s="77" t="s">
        <v>563</v>
      </c>
      <c r="E7459" s="77">
        <v>44.48</v>
      </c>
      <c r="F7459" s="77">
        <v>13.83</v>
      </c>
      <c r="G7459" s="77">
        <v>13.44</v>
      </c>
      <c r="H7459" s="77">
        <v>4360</v>
      </c>
      <c r="I7459" s="77">
        <v>-45.302999999999997</v>
      </c>
      <c r="J7459" s="77" t="s">
        <v>74</v>
      </c>
      <c r="K7459" s="77">
        <v>64.98</v>
      </c>
      <c r="L7459" s="77">
        <v>44.098615000000002</v>
      </c>
      <c r="M7459" s="77">
        <v>0.55871369202864196</v>
      </c>
      <c r="N7459" s="77">
        <v>43.599202040816323</v>
      </c>
      <c r="O7459" s="77">
        <v>1.710577084611506</v>
      </c>
      <c r="P7459" s="77">
        <v>1345000</v>
      </c>
      <c r="Q7459" s="77">
        <v>1233000</v>
      </c>
      <c r="R7459" s="77">
        <v>1.0900000000000001</v>
      </c>
      <c r="S7459" s="77">
        <v>34.325000000000003</v>
      </c>
      <c r="T7459" s="77">
        <v>8.5779999999999994</v>
      </c>
      <c r="U7459" s="77">
        <v>19.443999999999999</v>
      </c>
      <c r="V7459" s="77">
        <v>2.483495038171426</v>
      </c>
      <c r="AC7459" s="77">
        <v>44.74</v>
      </c>
      <c r="AD7459" s="77">
        <v>42.45</v>
      </c>
      <c r="AH7459" s="77">
        <f>IF(AND(M7459&lt;Variables!$G$6,M7459&gt;Variables!$G$5),0,1)</f>
        <v>1</v>
      </c>
      <c r="AI7459" s="77">
        <f t="shared" si="234"/>
        <v>0</v>
      </c>
      <c r="AJ7459" s="77">
        <f>IF(I7459&gt;Variables!$G$7,0,1)</f>
        <v>1</v>
      </c>
      <c r="AK7459" s="77">
        <f>IF(F7459&gt;Variables!$G$8,0,1)</f>
        <v>0</v>
      </c>
      <c r="AL7459" s="77">
        <f>IF(G7459&gt;Variables!$G$9,0,1)</f>
        <v>0</v>
      </c>
      <c r="AM7459" s="77">
        <f>IF(AND(K7459&gt;Variables!$G$10,K7459&lt;Variables!$G$11),0,1)</f>
        <v>0</v>
      </c>
      <c r="AN7459" s="77">
        <f>IF(H7459&lt;Variables!$G$13,1,0)</f>
        <v>0</v>
      </c>
      <c r="AO7459" s="77">
        <f>IF(R7459&lt;Variables!$G$12,0,1)</f>
        <v>0</v>
      </c>
      <c r="AP7459" s="78">
        <f t="shared" si="235"/>
        <v>0</v>
      </c>
      <c r="AQ7459" s="77">
        <f>IF(V7459&lt;Variables!$G$15,1,0)</f>
        <v>1</v>
      </c>
      <c r="AR7459" s="77">
        <v>0</v>
      </c>
      <c r="AS7459" s="77">
        <v>0</v>
      </c>
      <c r="AT7459" s="77">
        <v>1</v>
      </c>
      <c r="AU7459" s="77">
        <v>0</v>
      </c>
      <c r="BA7459" s="77">
        <v>-1.1200000000000001</v>
      </c>
    </row>
    <row r="7460" spans="3:53" x14ac:dyDescent="0.25">
      <c r="C7460" s="77" t="s">
        <v>822</v>
      </c>
      <c r="D7460" s="77" t="s">
        <v>562</v>
      </c>
      <c r="E7460" s="77">
        <v>43.23</v>
      </c>
      <c r="F7460" s="77">
        <v>10.66</v>
      </c>
      <c r="G7460" s="77">
        <v>9.99</v>
      </c>
      <c r="H7460" s="77">
        <v>2400</v>
      </c>
      <c r="I7460" s="77">
        <v>32.024999999999999</v>
      </c>
      <c r="J7460" s="77" t="s">
        <v>74</v>
      </c>
      <c r="K7460" s="77">
        <v>52.7</v>
      </c>
      <c r="L7460" s="77">
        <v>42.805343749999999</v>
      </c>
      <c r="M7460" s="77">
        <v>0.33793969940961899</v>
      </c>
      <c r="N7460" s="77">
        <v>43.046453333333332</v>
      </c>
      <c r="O7460" s="77">
        <v>-0.22406801458516429</v>
      </c>
      <c r="P7460" s="77">
        <v>726735</v>
      </c>
      <c r="Q7460" s="77">
        <v>665245</v>
      </c>
      <c r="R7460" s="77">
        <v>1.0900000000000001</v>
      </c>
      <c r="S7460" s="77">
        <v>34.325000000000003</v>
      </c>
      <c r="T7460" s="77">
        <v>8.5779999999999994</v>
      </c>
      <c r="U7460" s="77">
        <v>19.443999999999999</v>
      </c>
      <c r="V7460" s="77">
        <v>2.383550449215234</v>
      </c>
      <c r="AC7460" s="77">
        <v>43.94</v>
      </c>
      <c r="AD7460" s="77">
        <v>42.914999999999999</v>
      </c>
      <c r="AH7460" s="77">
        <f>IF(AND(M7460&lt;Variables!$G$6,M7460&gt;Variables!$G$5),0,1)</f>
        <v>1</v>
      </c>
      <c r="AI7460" s="77">
        <f t="shared" si="234"/>
        <v>1</v>
      </c>
      <c r="AJ7460" s="77">
        <f>IF(I7460&gt;Variables!$G$7,0,1)</f>
        <v>1</v>
      </c>
      <c r="AK7460" s="77">
        <f>IF(F7460&gt;Variables!$G$8,0,1)</f>
        <v>0</v>
      </c>
      <c r="AL7460" s="77">
        <f>IF(G7460&gt;Variables!$G$9,0,1)</f>
        <v>1</v>
      </c>
      <c r="AM7460" s="77">
        <f>IF(AND(K7460&gt;Variables!$G$10,K7460&lt;Variables!$G$11),0,1)</f>
        <v>1</v>
      </c>
      <c r="AN7460" s="77">
        <f>IF(H7460&lt;Variables!$G$13,1,0)</f>
        <v>0</v>
      </c>
      <c r="AO7460" s="77">
        <f>IF(R7460&lt;Variables!$G$12,0,1)</f>
        <v>0</v>
      </c>
      <c r="AP7460" s="78">
        <f t="shared" si="235"/>
        <v>0</v>
      </c>
      <c r="AQ7460" s="77">
        <f>IF(V7460&lt;Variables!$G$15,1,0)</f>
        <v>1</v>
      </c>
      <c r="AR7460" s="77">
        <v>1</v>
      </c>
      <c r="AS7460" s="77">
        <v>0</v>
      </c>
      <c r="AT7460" s="77">
        <v>0</v>
      </c>
      <c r="AU7460" s="77">
        <v>0</v>
      </c>
      <c r="BA7460" s="77">
        <v>0.69</v>
      </c>
    </row>
    <row r="7461" spans="3:53" x14ac:dyDescent="0.25">
      <c r="C7461" s="77" t="s">
        <v>823</v>
      </c>
      <c r="D7461" s="77" t="s">
        <v>563</v>
      </c>
      <c r="E7461" s="77">
        <v>44.37</v>
      </c>
      <c r="F7461" s="77">
        <v>13.8</v>
      </c>
      <c r="G7461" s="77">
        <v>13.17</v>
      </c>
      <c r="H7461" s="77">
        <v>4360</v>
      </c>
      <c r="I7461" s="77">
        <v>-45.36</v>
      </c>
      <c r="J7461" s="77" t="s">
        <v>74</v>
      </c>
      <c r="K7461" s="77">
        <v>56.45</v>
      </c>
      <c r="L7461" s="77">
        <v>44.290750000000003</v>
      </c>
      <c r="M7461" s="77">
        <v>-0.1145837449128785</v>
      </c>
      <c r="N7461" s="77">
        <v>43.880732653061223</v>
      </c>
      <c r="O7461" s="77">
        <v>0.81873598095842837</v>
      </c>
      <c r="P7461" s="77">
        <v>1384000</v>
      </c>
      <c r="Q7461" s="77">
        <v>1233000</v>
      </c>
      <c r="R7461" s="77">
        <v>1.1200000000000001</v>
      </c>
      <c r="S7461" s="77">
        <v>34.017000000000003</v>
      </c>
      <c r="T7461" s="77">
        <v>8.6709999999999994</v>
      </c>
      <c r="U7461" s="77">
        <v>19.350000000000001</v>
      </c>
      <c r="V7461" s="77">
        <v>2.4389355975344742</v>
      </c>
      <c r="AC7461" s="77">
        <v>44.74</v>
      </c>
      <c r="AD7461" s="77">
        <v>42.45</v>
      </c>
      <c r="AH7461" s="77">
        <f>IF(AND(M7461&lt;Variables!$G$6,M7461&gt;Variables!$G$5),0,1)</f>
        <v>1</v>
      </c>
      <c r="AI7461" s="77">
        <f t="shared" si="234"/>
        <v>0</v>
      </c>
      <c r="AJ7461" s="77">
        <f>IF(I7461&gt;Variables!$G$7,0,1)</f>
        <v>1</v>
      </c>
      <c r="AK7461" s="77">
        <f>IF(F7461&gt;Variables!$G$8,0,1)</f>
        <v>0</v>
      </c>
      <c r="AL7461" s="77">
        <f>IF(G7461&gt;Variables!$G$9,0,1)</f>
        <v>0</v>
      </c>
      <c r="AM7461" s="77">
        <f>IF(AND(K7461&gt;Variables!$G$10,K7461&lt;Variables!$G$11),0,1)</f>
        <v>1</v>
      </c>
      <c r="AN7461" s="77">
        <f>IF(H7461&lt;Variables!$G$13,1,0)</f>
        <v>0</v>
      </c>
      <c r="AO7461" s="77">
        <f>IF(R7461&lt;Variables!$G$12,0,1)</f>
        <v>0</v>
      </c>
      <c r="AP7461" s="78">
        <f t="shared" si="235"/>
        <v>0</v>
      </c>
      <c r="AQ7461" s="77">
        <f>IF(V7461&lt;Variables!$G$15,1,0)</f>
        <v>1</v>
      </c>
      <c r="AR7461" s="77">
        <v>0</v>
      </c>
      <c r="AS7461" s="77">
        <v>0</v>
      </c>
      <c r="AT7461" s="77">
        <v>1</v>
      </c>
      <c r="AU7461" s="77">
        <v>0</v>
      </c>
      <c r="BA7461" s="77">
        <v>-1.07</v>
      </c>
    </row>
    <row r="7462" spans="3:53" x14ac:dyDescent="0.25">
      <c r="C7462" s="77" t="s">
        <v>823</v>
      </c>
      <c r="D7462" s="77" t="s">
        <v>590</v>
      </c>
      <c r="E7462" s="77">
        <v>8.74</v>
      </c>
      <c r="F7462" s="77">
        <v>21.6</v>
      </c>
      <c r="G7462" s="77">
        <v>18.5</v>
      </c>
      <c r="H7462" s="77">
        <v>298.47000000000003</v>
      </c>
      <c r="I7462" s="77">
        <v>-3.5059999999999998</v>
      </c>
      <c r="J7462" s="77" t="s">
        <v>74</v>
      </c>
      <c r="K7462" s="77">
        <v>51.92</v>
      </c>
      <c r="L7462" s="77">
        <v>8.6388849999999984</v>
      </c>
      <c r="M7462" s="77">
        <v>0.82319651204990574</v>
      </c>
      <c r="N7462" s="77">
        <v>8.8104300000000002</v>
      </c>
      <c r="O7462" s="77">
        <v>-1.13989896066366</v>
      </c>
      <c r="P7462" s="77">
        <v>4090000</v>
      </c>
      <c r="Q7462" s="77">
        <v>148250</v>
      </c>
      <c r="R7462" s="77">
        <v>27.59</v>
      </c>
      <c r="S7462" s="77">
        <v>34.017000000000003</v>
      </c>
      <c r="T7462" s="77">
        <v>8.6709999999999994</v>
      </c>
      <c r="U7462" s="77">
        <v>19.350000000000001</v>
      </c>
      <c r="V7462" s="77">
        <v>2.3609234989552461</v>
      </c>
      <c r="AC7462" s="77">
        <v>9.15</v>
      </c>
      <c r="AD7462" s="77">
        <v>7.48</v>
      </c>
      <c r="AH7462" s="77">
        <f>IF(AND(M7462&lt;Variables!$G$6,M7462&gt;Variables!$G$5),0,1)</f>
        <v>1</v>
      </c>
      <c r="AI7462" s="77">
        <f t="shared" si="234"/>
        <v>1</v>
      </c>
      <c r="AJ7462" s="77">
        <f>IF(I7462&gt;Variables!$G$7,0,1)</f>
        <v>1</v>
      </c>
      <c r="AK7462" s="77">
        <f>IF(F7462&gt;Variables!$G$8,0,1)</f>
        <v>0</v>
      </c>
      <c r="AL7462" s="77">
        <f>IF(G7462&gt;Variables!$G$9,0,1)</f>
        <v>0</v>
      </c>
      <c r="AM7462" s="77">
        <f>IF(AND(K7462&gt;Variables!$G$10,K7462&lt;Variables!$G$11),0,1)</f>
        <v>1</v>
      </c>
      <c r="AN7462" s="77">
        <f>IF(H7462&lt;Variables!$G$13,1,0)</f>
        <v>1</v>
      </c>
      <c r="AO7462" s="77">
        <f>IF(R7462&lt;Variables!$G$12,0,1)</f>
        <v>1</v>
      </c>
      <c r="AP7462" s="78">
        <f t="shared" si="235"/>
        <v>0</v>
      </c>
      <c r="AQ7462" s="77">
        <f>IF(V7462&lt;Variables!$G$15,1,0)</f>
        <v>1</v>
      </c>
      <c r="AR7462" s="77">
        <v>1</v>
      </c>
      <c r="AS7462" s="77">
        <v>0</v>
      </c>
      <c r="AT7462" s="77">
        <v>0</v>
      </c>
      <c r="AU7462" s="77">
        <v>0</v>
      </c>
      <c r="BA7462" s="77">
        <v>2</v>
      </c>
    </row>
    <row r="7463" spans="3:53" x14ac:dyDescent="0.25">
      <c r="C7463" s="77" t="s">
        <v>823</v>
      </c>
      <c r="D7463" s="77" t="s">
        <v>593</v>
      </c>
      <c r="E7463" s="77">
        <v>4.34</v>
      </c>
      <c r="F7463" s="77">
        <v>23.73</v>
      </c>
      <c r="G7463" s="77">
        <v>16.04</v>
      </c>
      <c r="H7463" s="77">
        <v>241.29</v>
      </c>
      <c r="I7463" s="77">
        <v>182.142</v>
      </c>
      <c r="J7463" s="77" t="s">
        <v>74</v>
      </c>
      <c r="K7463" s="77">
        <v>41.49</v>
      </c>
      <c r="L7463" s="77">
        <v>4.4202299999999992</v>
      </c>
      <c r="M7463" s="77">
        <v>-1.815063922013094</v>
      </c>
      <c r="N7463" s="77">
        <v>4.340452</v>
      </c>
      <c r="O7463" s="77">
        <v>-1.0413661987279639E-2</v>
      </c>
      <c r="P7463" s="77">
        <v>21020000</v>
      </c>
      <c r="Q7463" s="77">
        <v>23270000</v>
      </c>
      <c r="R7463" s="77">
        <v>0.9</v>
      </c>
      <c r="S7463" s="77">
        <v>34.017000000000003</v>
      </c>
      <c r="T7463" s="77">
        <v>8.6709999999999994</v>
      </c>
      <c r="U7463" s="77">
        <v>19.350000000000001</v>
      </c>
      <c r="V7463" s="77">
        <v>2.2814194537686951</v>
      </c>
      <c r="AC7463" s="77">
        <v>4.55</v>
      </c>
      <c r="AD7463" s="77">
        <v>4.16</v>
      </c>
      <c r="AH7463" s="77">
        <f>IF(AND(M7463&lt;Variables!$G$6,M7463&gt;Variables!$G$5),0,1)</f>
        <v>0</v>
      </c>
      <c r="AI7463" s="77">
        <f t="shared" si="234"/>
        <v>0</v>
      </c>
      <c r="AJ7463" s="77">
        <f>IF(I7463&gt;Variables!$G$7,0,1)</f>
        <v>0</v>
      </c>
      <c r="AK7463" s="77">
        <f>IF(F7463&gt;Variables!$G$8,0,1)</f>
        <v>0</v>
      </c>
      <c r="AL7463" s="77">
        <f>IF(G7463&gt;Variables!$G$9,0,1)</f>
        <v>0</v>
      </c>
      <c r="AM7463" s="77">
        <f>IF(AND(K7463&gt;Variables!$G$10,K7463&lt;Variables!$G$11),0,1)</f>
        <v>1</v>
      </c>
      <c r="AN7463" s="77">
        <f>IF(H7463&lt;Variables!$G$13,1,0)</f>
        <v>1</v>
      </c>
      <c r="AO7463" s="77">
        <f>IF(R7463&lt;Variables!$G$12,0,1)</f>
        <v>0</v>
      </c>
      <c r="AP7463" s="78">
        <f t="shared" si="235"/>
        <v>0</v>
      </c>
      <c r="AQ7463" s="77">
        <f>IF(V7463&lt;Variables!$G$15,1,0)</f>
        <v>1</v>
      </c>
      <c r="AR7463" s="77">
        <v>1</v>
      </c>
      <c r="AS7463" s="77">
        <v>0</v>
      </c>
      <c r="AT7463" s="77">
        <v>0</v>
      </c>
      <c r="AU7463" s="77">
        <v>0</v>
      </c>
      <c r="BA7463" s="77">
        <v>2</v>
      </c>
    </row>
    <row r="7464" spans="3:53" x14ac:dyDescent="0.25">
      <c r="C7464" s="77" t="s">
        <v>823</v>
      </c>
      <c r="D7464" s="77" t="s">
        <v>555</v>
      </c>
      <c r="E7464" s="77">
        <v>25.46</v>
      </c>
      <c r="F7464" s="77">
        <v>24.75</v>
      </c>
      <c r="G7464" s="77">
        <v>22.33</v>
      </c>
      <c r="H7464" s="77">
        <v>2850</v>
      </c>
      <c r="I7464" s="77">
        <v>273.02100000000002</v>
      </c>
      <c r="J7464" s="77" t="s">
        <v>74</v>
      </c>
      <c r="K7464" s="77">
        <v>71.73</v>
      </c>
      <c r="L7464" s="77">
        <v>24.85858421052631</v>
      </c>
      <c r="M7464" s="77">
        <v>1.3734321576090169</v>
      </c>
      <c r="N7464" s="77">
        <v>24.491944897959179</v>
      </c>
      <c r="O7464" s="77">
        <v>2.8909713172669109</v>
      </c>
      <c r="P7464" s="77">
        <v>1701000</v>
      </c>
      <c r="Q7464" s="77">
        <v>497157</v>
      </c>
      <c r="R7464" s="77">
        <v>3.42</v>
      </c>
      <c r="S7464" s="77">
        <v>34.017000000000003</v>
      </c>
      <c r="T7464" s="77">
        <v>8.6709999999999994</v>
      </c>
      <c r="U7464" s="77">
        <v>19.350000000000001</v>
      </c>
      <c r="V7464" s="77">
        <v>2.4702221257955359</v>
      </c>
      <c r="AC7464" s="77">
        <v>26.31</v>
      </c>
      <c r="AD7464" s="77">
        <v>21.94</v>
      </c>
      <c r="AH7464" s="77">
        <f>IF(AND(M7464&lt;Variables!$G$6,M7464&gt;Variables!$G$5),0,1)</f>
        <v>1</v>
      </c>
      <c r="AI7464" s="77">
        <f t="shared" si="234"/>
        <v>0</v>
      </c>
      <c r="AJ7464" s="77">
        <f>IF(I7464&gt;Variables!$G$7,0,1)</f>
        <v>0</v>
      </c>
      <c r="AK7464" s="77">
        <f>IF(F7464&gt;Variables!$G$8,0,1)</f>
        <v>0</v>
      </c>
      <c r="AL7464" s="77">
        <f>IF(G7464&gt;Variables!$G$9,0,1)</f>
        <v>0</v>
      </c>
      <c r="AM7464" s="77">
        <f>IF(AND(K7464&gt;Variables!$G$10,K7464&lt;Variables!$G$11),0,1)</f>
        <v>1</v>
      </c>
      <c r="AN7464" s="77">
        <f>IF(H7464&lt;Variables!$G$13,1,0)</f>
        <v>0</v>
      </c>
      <c r="AO7464" s="77">
        <f>IF(R7464&lt;Variables!$G$12,0,1)</f>
        <v>1</v>
      </c>
      <c r="AP7464" s="78">
        <f t="shared" si="235"/>
        <v>0</v>
      </c>
      <c r="AQ7464" s="77">
        <f>IF(V7464&lt;Variables!$G$15,1,0)</f>
        <v>1</v>
      </c>
      <c r="AR7464" s="77">
        <v>1</v>
      </c>
      <c r="AS7464" s="77">
        <v>0</v>
      </c>
      <c r="AT7464" s="77">
        <v>0</v>
      </c>
      <c r="AU7464" s="77">
        <v>0</v>
      </c>
      <c r="BA7464" s="77">
        <v>2</v>
      </c>
    </row>
    <row r="7465" spans="3:53" x14ac:dyDescent="0.25">
      <c r="C7465" s="77" t="s">
        <v>823</v>
      </c>
      <c r="D7465" s="77" t="s">
        <v>195</v>
      </c>
      <c r="E7465" s="77">
        <v>38.11</v>
      </c>
      <c r="F7465" s="77">
        <v>8.93</v>
      </c>
      <c r="G7465" s="77">
        <v>6.97</v>
      </c>
      <c r="H7465" s="77">
        <v>4190</v>
      </c>
      <c r="I7465" s="77">
        <v>53.156999999999996</v>
      </c>
      <c r="J7465" s="77" t="s">
        <v>75</v>
      </c>
      <c r="K7465" s="77">
        <v>76.209999999999994</v>
      </c>
      <c r="L7465" s="77">
        <v>37.392180000000003</v>
      </c>
      <c r="M7465" s="77">
        <v>1.7592448474520439</v>
      </c>
      <c r="N7465" s="77">
        <v>37.165966666666662</v>
      </c>
      <c r="O7465" s="77">
        <v>2.3786098213509002</v>
      </c>
      <c r="P7465" s="77">
        <v>324038</v>
      </c>
      <c r="Q7465" s="77">
        <v>708965</v>
      </c>
      <c r="R7465" s="77">
        <v>0.46</v>
      </c>
      <c r="S7465" s="77">
        <v>34.017000000000003</v>
      </c>
      <c r="T7465" s="77">
        <v>8.6709999999999994</v>
      </c>
      <c r="U7465" s="77">
        <v>19.350000000000001</v>
      </c>
      <c r="V7465" s="77">
        <v>2.4596301100456852</v>
      </c>
      <c r="AC7465" s="77">
        <v>38.200000000000003</v>
      </c>
      <c r="AD7465" s="77">
        <v>35.96</v>
      </c>
      <c r="AH7465" s="77">
        <f>IF(AND(M7465&lt;Variables!$G$6,M7465&gt;Variables!$G$5),0,1)</f>
        <v>1</v>
      </c>
      <c r="AI7465" s="77">
        <f t="shared" si="234"/>
        <v>0</v>
      </c>
      <c r="AJ7465" s="77">
        <f>IF(I7465&gt;Variables!$G$7,0,1)</f>
        <v>0</v>
      </c>
      <c r="AK7465" s="77">
        <f>IF(F7465&gt;Variables!$G$8,0,1)</f>
        <v>1</v>
      </c>
      <c r="AL7465" s="77">
        <f>IF(G7465&gt;Variables!$G$9,0,1)</f>
        <v>1</v>
      </c>
      <c r="AM7465" s="77">
        <f>IF(AND(K7465&gt;Variables!$G$10,K7465&lt;Variables!$G$11),0,1)</f>
        <v>1</v>
      </c>
      <c r="AN7465" s="77">
        <f>IF(H7465&lt;Variables!$G$13,1,0)</f>
        <v>0</v>
      </c>
      <c r="AO7465" s="77">
        <f>IF(R7465&lt;Variables!$G$12,0,1)</f>
        <v>0</v>
      </c>
      <c r="AP7465" s="78">
        <f t="shared" si="235"/>
        <v>1</v>
      </c>
      <c r="AQ7465" s="77">
        <f>IF(V7465&lt;Variables!$G$15,1,0)</f>
        <v>1</v>
      </c>
      <c r="AR7465" s="77">
        <v>0</v>
      </c>
      <c r="AS7465" s="77">
        <v>0</v>
      </c>
      <c r="AT7465" s="77">
        <v>1</v>
      </c>
      <c r="AU7465" s="77">
        <v>0</v>
      </c>
      <c r="BA7465" s="77">
        <v>-1.67</v>
      </c>
    </row>
    <row r="7466" spans="3:53" x14ac:dyDescent="0.25">
      <c r="C7466" s="77" t="s">
        <v>823</v>
      </c>
      <c r="D7466" s="77" t="s">
        <v>577</v>
      </c>
      <c r="E7466" s="77">
        <v>43.62</v>
      </c>
      <c r="F7466" s="77">
        <v>8.89</v>
      </c>
      <c r="G7466" s="77">
        <v>7.67</v>
      </c>
      <c r="H7466" s="77">
        <v>5240</v>
      </c>
      <c r="I7466" s="77">
        <v>-12.808</v>
      </c>
      <c r="J7466" s="77" t="s">
        <v>75</v>
      </c>
      <c r="K7466" s="77">
        <v>52.59</v>
      </c>
      <c r="L7466" s="77">
        <v>43.487666666666662</v>
      </c>
      <c r="M7466" s="77">
        <v>2.8360531338413628E-2</v>
      </c>
      <c r="N7466" s="77">
        <v>43.478327499999999</v>
      </c>
      <c r="O7466" s="77">
        <v>4.9846673609975203E-2</v>
      </c>
      <c r="P7466" s="77">
        <v>241261</v>
      </c>
      <c r="Q7466" s="77">
        <v>549321</v>
      </c>
      <c r="R7466" s="77">
        <v>0.44</v>
      </c>
      <c r="S7466" s="77">
        <v>34.017000000000003</v>
      </c>
      <c r="T7466" s="77">
        <v>8.6709999999999994</v>
      </c>
      <c r="U7466" s="77">
        <v>19.350000000000001</v>
      </c>
      <c r="V7466" s="77">
        <v>2.3928828916796321</v>
      </c>
      <c r="AC7466" s="77">
        <v>43.505000000000003</v>
      </c>
      <c r="AD7466" s="77">
        <v>42.44</v>
      </c>
      <c r="AH7466" s="77">
        <f>IF(AND(M7466&lt;Variables!$G$6,M7466&gt;Variables!$G$5),0,1)</f>
        <v>1</v>
      </c>
      <c r="AI7466" s="77">
        <f t="shared" si="234"/>
        <v>0</v>
      </c>
      <c r="AJ7466" s="77">
        <f>IF(I7466&gt;Variables!$G$7,0,1)</f>
        <v>1</v>
      </c>
      <c r="AK7466" s="77">
        <f>IF(F7466&gt;Variables!$G$8,0,1)</f>
        <v>1</v>
      </c>
      <c r="AL7466" s="77">
        <f>IF(G7466&gt;Variables!$G$9,0,1)</f>
        <v>1</v>
      </c>
      <c r="AM7466" s="77">
        <f>IF(AND(K7466&gt;Variables!$G$10,K7466&lt;Variables!$G$11),0,1)</f>
        <v>1</v>
      </c>
      <c r="AN7466" s="77">
        <f>IF(H7466&lt;Variables!$G$13,1,0)</f>
        <v>0</v>
      </c>
      <c r="AO7466" s="77">
        <f>IF(R7466&lt;Variables!$G$12,0,1)</f>
        <v>0</v>
      </c>
      <c r="AP7466" s="78">
        <f t="shared" si="235"/>
        <v>1</v>
      </c>
      <c r="AQ7466" s="77">
        <f>IF(V7466&lt;Variables!$G$15,1,0)</f>
        <v>1</v>
      </c>
      <c r="AR7466" s="77">
        <v>0</v>
      </c>
      <c r="AS7466" s="77">
        <v>0</v>
      </c>
      <c r="AT7466" s="77">
        <v>1</v>
      </c>
      <c r="AU7466" s="77">
        <v>0</v>
      </c>
      <c r="BA7466" s="77">
        <v>-1.57</v>
      </c>
    </row>
    <row r="7467" spans="3:53" x14ac:dyDescent="0.25">
      <c r="C7467" s="77" t="s">
        <v>823</v>
      </c>
      <c r="D7467" s="77" t="s">
        <v>576</v>
      </c>
      <c r="E7467" s="77">
        <v>110.68</v>
      </c>
      <c r="F7467" s="77">
        <v>11.39</v>
      </c>
      <c r="G7467" s="77">
        <v>9.32</v>
      </c>
      <c r="H7467" s="77">
        <v>4280</v>
      </c>
      <c r="I7467" s="77">
        <v>-23.896999999999998</v>
      </c>
      <c r="J7467" s="77" t="s">
        <v>74</v>
      </c>
      <c r="K7467" s="77">
        <v>69.790000000000006</v>
      </c>
      <c r="L7467" s="77">
        <v>109.87581</v>
      </c>
      <c r="M7467" s="77">
        <v>0.49072675778226788</v>
      </c>
      <c r="N7467" s="77">
        <v>109.1137673469388</v>
      </c>
      <c r="O7467" s="77">
        <v>1.1925467195389079</v>
      </c>
      <c r="P7467" s="77">
        <v>937876</v>
      </c>
      <c r="Q7467" s="77">
        <v>890350</v>
      </c>
      <c r="R7467" s="77">
        <v>1.05</v>
      </c>
      <c r="S7467" s="77">
        <v>34.017000000000003</v>
      </c>
      <c r="T7467" s="77">
        <v>8.6709999999999994</v>
      </c>
      <c r="U7467" s="77">
        <v>19.350000000000001</v>
      </c>
      <c r="V7467" s="77">
        <v>2.531218742732217</v>
      </c>
      <c r="AC7467" s="77">
        <v>111.49</v>
      </c>
      <c r="AD7467" s="77">
        <v>107.51</v>
      </c>
      <c r="AH7467" s="77">
        <f>IF(AND(M7467&lt;Variables!$G$6,M7467&gt;Variables!$G$5),0,1)</f>
        <v>1</v>
      </c>
      <c r="AI7467" s="77">
        <f t="shared" si="234"/>
        <v>0</v>
      </c>
      <c r="AJ7467" s="77">
        <f>IF(I7467&gt;Variables!$G$7,0,1)</f>
        <v>1</v>
      </c>
      <c r="AK7467" s="77">
        <f>IF(F7467&gt;Variables!$G$8,0,1)</f>
        <v>0</v>
      </c>
      <c r="AL7467" s="77">
        <f>IF(G7467&gt;Variables!$G$9,0,1)</f>
        <v>1</v>
      </c>
      <c r="AM7467" s="77">
        <f>IF(AND(K7467&gt;Variables!$G$10,K7467&lt;Variables!$G$11),0,1)</f>
        <v>0</v>
      </c>
      <c r="AN7467" s="77">
        <f>IF(H7467&lt;Variables!$G$13,1,0)</f>
        <v>0</v>
      </c>
      <c r="AO7467" s="77">
        <f>IF(R7467&lt;Variables!$G$12,0,1)</f>
        <v>0</v>
      </c>
      <c r="AP7467" s="78">
        <f t="shared" si="235"/>
        <v>0</v>
      </c>
      <c r="AQ7467" s="77">
        <f>IF(V7467&lt;Variables!$G$15,1,0)</f>
        <v>1</v>
      </c>
      <c r="AR7467" s="77">
        <v>0</v>
      </c>
      <c r="AS7467" s="77">
        <v>0</v>
      </c>
      <c r="AT7467" s="77">
        <v>1</v>
      </c>
      <c r="AU7467" s="77">
        <v>0</v>
      </c>
      <c r="BA7467" s="77">
        <v>-1.1299999999999999</v>
      </c>
    </row>
    <row r="7468" spans="3:53" x14ac:dyDescent="0.25">
      <c r="C7468" s="77" t="s">
        <v>823</v>
      </c>
      <c r="D7468" s="77" t="s">
        <v>172</v>
      </c>
      <c r="E7468" s="77">
        <v>60.61</v>
      </c>
      <c r="F7468" s="77">
        <v>9.75</v>
      </c>
      <c r="G7468" s="77">
        <v>9.59</v>
      </c>
      <c r="H7468" s="77">
        <v>7650</v>
      </c>
      <c r="I7468" s="77">
        <v>149219.26199999999</v>
      </c>
      <c r="J7468" s="77" t="s">
        <v>75</v>
      </c>
      <c r="K7468" s="77">
        <v>34.44</v>
      </c>
      <c r="L7468" s="77">
        <v>61.179478947368423</v>
      </c>
      <c r="M7468" s="77">
        <v>-1.11880480047447</v>
      </c>
      <c r="N7468" s="77">
        <v>61.393051063829787</v>
      </c>
      <c r="O7468" s="77">
        <v>-1.4627894334427221</v>
      </c>
      <c r="P7468" s="77">
        <v>749071</v>
      </c>
      <c r="Q7468" s="77">
        <v>1206000</v>
      </c>
      <c r="R7468" s="77">
        <v>0.62</v>
      </c>
      <c r="S7468" s="77">
        <v>34.017000000000003</v>
      </c>
      <c r="T7468" s="77">
        <v>8.6709999999999994</v>
      </c>
      <c r="U7468" s="77">
        <v>19.350000000000001</v>
      </c>
      <c r="V7468" s="77">
        <v>2.1846112802280708</v>
      </c>
      <c r="AC7468" s="77">
        <v>60.55</v>
      </c>
      <c r="AD7468" s="77">
        <v>56.06</v>
      </c>
      <c r="AH7468" s="77">
        <f>IF(AND(M7468&lt;Variables!$G$6,M7468&gt;Variables!$G$5),0,1)</f>
        <v>0</v>
      </c>
      <c r="AI7468" s="77">
        <f t="shared" si="234"/>
        <v>1</v>
      </c>
      <c r="AJ7468" s="77">
        <f>IF(I7468&gt;Variables!$G$7,0,1)</f>
        <v>0</v>
      </c>
      <c r="AK7468" s="77">
        <f>IF(F7468&gt;Variables!$G$8,0,1)</f>
        <v>0</v>
      </c>
      <c r="AL7468" s="77">
        <f>IF(G7468&gt;Variables!$G$9,0,1)</f>
        <v>1</v>
      </c>
      <c r="AM7468" s="77">
        <f>IF(AND(K7468&gt;Variables!$G$10,K7468&lt;Variables!$G$11),0,1)</f>
        <v>1</v>
      </c>
      <c r="AN7468" s="77">
        <f>IF(H7468&lt;Variables!$G$13,1,0)</f>
        <v>0</v>
      </c>
      <c r="AO7468" s="77">
        <f>IF(R7468&lt;Variables!$G$12,0,1)</f>
        <v>0</v>
      </c>
      <c r="AP7468" s="78">
        <f t="shared" si="235"/>
        <v>1</v>
      </c>
      <c r="AQ7468" s="77">
        <f>IF(V7468&lt;Variables!$G$15,1,0)</f>
        <v>1</v>
      </c>
      <c r="AR7468" s="77">
        <v>0</v>
      </c>
      <c r="AS7468" s="77">
        <v>0</v>
      </c>
      <c r="AT7468" s="77">
        <v>1</v>
      </c>
      <c r="AU7468" s="77">
        <v>0</v>
      </c>
      <c r="BA7468" s="77">
        <v>-2.4500000000000002</v>
      </c>
    </row>
    <row r="7469" spans="3:53" x14ac:dyDescent="0.25">
      <c r="C7469" s="77" t="s">
        <v>823</v>
      </c>
      <c r="D7469" s="77" t="s">
        <v>552</v>
      </c>
      <c r="E7469" s="77">
        <v>77.81</v>
      </c>
      <c r="F7469" s="77">
        <v>18.7</v>
      </c>
      <c r="G7469" s="77">
        <v>17.170000000000002</v>
      </c>
      <c r="H7469" s="77">
        <v>31750</v>
      </c>
      <c r="I7469" s="77">
        <v>-10.026999999999999</v>
      </c>
      <c r="J7469" s="77" t="s">
        <v>75</v>
      </c>
      <c r="K7469" s="77">
        <v>54.99</v>
      </c>
      <c r="L7469" s="77">
        <v>77.526730000000001</v>
      </c>
      <c r="M7469" s="77">
        <v>9.2445534591743345E-2</v>
      </c>
      <c r="N7469" s="77">
        <v>77.321930000000009</v>
      </c>
      <c r="O7469" s="77">
        <v>0.35755703459547522</v>
      </c>
      <c r="P7469" s="77">
        <v>20279000</v>
      </c>
      <c r="Q7469" s="77">
        <v>9511000</v>
      </c>
      <c r="R7469" s="77">
        <v>2.13</v>
      </c>
      <c r="S7469" s="77">
        <v>34.017000000000003</v>
      </c>
      <c r="T7469" s="77">
        <v>8.6709999999999994</v>
      </c>
      <c r="U7469" s="77">
        <v>19.350000000000001</v>
      </c>
      <c r="V7469" s="77">
        <v>2.4149605724081491</v>
      </c>
      <c r="AC7469" s="77">
        <v>77.83</v>
      </c>
      <c r="AD7469" s="77">
        <v>73.31</v>
      </c>
      <c r="AH7469" s="77">
        <f>IF(AND(M7469&lt;Variables!$G$6,M7469&gt;Variables!$G$5),0,1)</f>
        <v>1</v>
      </c>
      <c r="AI7469" s="77">
        <f t="shared" si="234"/>
        <v>0</v>
      </c>
      <c r="AJ7469" s="77">
        <f>IF(I7469&gt;Variables!$G$7,0,1)</f>
        <v>1</v>
      </c>
      <c r="AK7469" s="77">
        <f>IF(F7469&gt;Variables!$G$8,0,1)</f>
        <v>0</v>
      </c>
      <c r="AL7469" s="77">
        <f>IF(G7469&gt;Variables!$G$9,0,1)</f>
        <v>0</v>
      </c>
      <c r="AM7469" s="77">
        <f>IF(AND(K7469&gt;Variables!$G$10,K7469&lt;Variables!$G$11),0,1)</f>
        <v>1</v>
      </c>
      <c r="AN7469" s="77">
        <f>IF(H7469&lt;Variables!$G$13,1,0)</f>
        <v>0</v>
      </c>
      <c r="AO7469" s="77">
        <f>IF(R7469&lt;Variables!$G$12,0,1)</f>
        <v>0</v>
      </c>
      <c r="AP7469" s="78">
        <f t="shared" si="235"/>
        <v>1</v>
      </c>
      <c r="AQ7469" s="77">
        <f>IF(V7469&lt;Variables!$G$15,1,0)</f>
        <v>1</v>
      </c>
      <c r="AR7469" s="77">
        <v>0</v>
      </c>
      <c r="AS7469" s="77">
        <v>0</v>
      </c>
      <c r="AT7469" s="77">
        <v>1</v>
      </c>
      <c r="AU7469" s="77">
        <v>0</v>
      </c>
      <c r="BA7469" s="77">
        <v>-2.25</v>
      </c>
    </row>
    <row r="7470" spans="3:53" x14ac:dyDescent="0.25">
      <c r="C7470" s="77" t="s">
        <v>823</v>
      </c>
      <c r="D7470" s="77" t="s">
        <v>196</v>
      </c>
      <c r="E7470" s="77">
        <v>52.09</v>
      </c>
      <c r="F7470" s="77">
        <v>8.06</v>
      </c>
      <c r="G7470" s="77">
        <v>3.86</v>
      </c>
      <c r="H7470" s="77">
        <v>2030</v>
      </c>
      <c r="I7470" s="77">
        <v>1053.059</v>
      </c>
      <c r="J7470" s="77" t="s">
        <v>75</v>
      </c>
      <c r="K7470" s="77">
        <v>47.75</v>
      </c>
      <c r="L7470" s="77">
        <v>52.000999999999991</v>
      </c>
      <c r="M7470" s="77">
        <v>-0.13653583584929299</v>
      </c>
      <c r="N7470" s="77">
        <v>51.85664634146341</v>
      </c>
      <c r="O7470" s="77">
        <v>0.141454690404724</v>
      </c>
      <c r="P7470" s="77">
        <v>497259</v>
      </c>
      <c r="Q7470" s="77">
        <v>441740</v>
      </c>
      <c r="R7470" s="77">
        <v>1.1299999999999999</v>
      </c>
      <c r="S7470" s="77">
        <v>34.017000000000003</v>
      </c>
      <c r="T7470" s="77">
        <v>8.6709999999999994</v>
      </c>
      <c r="U7470" s="77">
        <v>19.350000000000001</v>
      </c>
      <c r="V7470" s="77">
        <v>2.346352721870733</v>
      </c>
      <c r="AC7470" s="77">
        <v>51.98</v>
      </c>
      <c r="AD7470" s="77">
        <v>48.32</v>
      </c>
      <c r="AH7470" s="77">
        <f>IF(AND(M7470&lt;Variables!$G$6,M7470&gt;Variables!$G$5),0,1)</f>
        <v>1</v>
      </c>
      <c r="AI7470" s="77">
        <f t="shared" si="234"/>
        <v>0</v>
      </c>
      <c r="AJ7470" s="77">
        <f>IF(I7470&gt;Variables!$G$7,0,1)</f>
        <v>0</v>
      </c>
      <c r="AK7470" s="77">
        <f>IF(F7470&gt;Variables!$G$8,0,1)</f>
        <v>1</v>
      </c>
      <c r="AL7470" s="77">
        <f>IF(G7470&gt;Variables!$G$9,0,1)</f>
        <v>1</v>
      </c>
      <c r="AM7470" s="77">
        <f>IF(AND(K7470&gt;Variables!$G$10,K7470&lt;Variables!$G$11),0,1)</f>
        <v>1</v>
      </c>
      <c r="AN7470" s="77">
        <f>IF(H7470&lt;Variables!$G$13,1,0)</f>
        <v>0</v>
      </c>
      <c r="AO7470" s="77">
        <f>IF(R7470&lt;Variables!$G$12,0,1)</f>
        <v>0</v>
      </c>
      <c r="AP7470" s="78">
        <f t="shared" si="235"/>
        <v>1</v>
      </c>
      <c r="AQ7470" s="77">
        <f>IF(V7470&lt;Variables!$G$15,1,0)</f>
        <v>1</v>
      </c>
      <c r="AR7470" s="77">
        <v>0</v>
      </c>
      <c r="AS7470" s="77">
        <v>0</v>
      </c>
      <c r="AT7470" s="77">
        <v>1</v>
      </c>
      <c r="AU7470" s="77">
        <v>0</v>
      </c>
      <c r="BA7470" s="77">
        <v>-2.25</v>
      </c>
    </row>
    <row r="7471" spans="3:53" x14ac:dyDescent="0.25">
      <c r="C7471" s="77" t="s">
        <v>823</v>
      </c>
      <c r="D7471" s="77" t="s">
        <v>562</v>
      </c>
      <c r="E7471" s="77">
        <v>43.13</v>
      </c>
      <c r="F7471" s="77">
        <v>10.96</v>
      </c>
      <c r="G7471" s="77">
        <v>10.119999999999999</v>
      </c>
      <c r="H7471" s="77">
        <v>2400</v>
      </c>
      <c r="I7471" s="77">
        <v>32.066000000000003</v>
      </c>
      <c r="J7471" s="77" t="s">
        <v>74</v>
      </c>
      <c r="K7471" s="77">
        <v>52.56</v>
      </c>
      <c r="L7471" s="77">
        <v>42.911087500000008</v>
      </c>
      <c r="M7471" s="77">
        <v>0.2072016935016904</v>
      </c>
      <c r="N7471" s="77">
        <v>42.995181395348837</v>
      </c>
      <c r="O7471" s="77">
        <v>1.1207313226231429E-2</v>
      </c>
      <c r="P7471" s="77">
        <v>742828</v>
      </c>
      <c r="Q7471" s="77">
        <v>665245</v>
      </c>
      <c r="R7471" s="77">
        <v>1.1200000000000001</v>
      </c>
      <c r="S7471" s="77">
        <v>34.017000000000003</v>
      </c>
      <c r="T7471" s="77">
        <v>8.6709999999999994</v>
      </c>
      <c r="U7471" s="77">
        <v>19.350000000000001</v>
      </c>
      <c r="V7471" s="77">
        <v>2.3866024558324241</v>
      </c>
      <c r="AC7471" s="77">
        <v>43.94</v>
      </c>
      <c r="AD7471" s="77">
        <v>42.93</v>
      </c>
      <c r="AH7471" s="77">
        <f>IF(AND(M7471&lt;Variables!$G$6,M7471&gt;Variables!$G$5),0,1)</f>
        <v>1</v>
      </c>
      <c r="AI7471" s="77">
        <f t="shared" si="234"/>
        <v>1</v>
      </c>
      <c r="AJ7471" s="77">
        <f>IF(I7471&gt;Variables!$G$7,0,1)</f>
        <v>1</v>
      </c>
      <c r="AK7471" s="77">
        <f>IF(F7471&gt;Variables!$G$8,0,1)</f>
        <v>0</v>
      </c>
      <c r="AL7471" s="77">
        <f>IF(G7471&gt;Variables!$G$9,0,1)</f>
        <v>1</v>
      </c>
      <c r="AM7471" s="77">
        <f>IF(AND(K7471&gt;Variables!$G$10,K7471&lt;Variables!$G$11),0,1)</f>
        <v>1</v>
      </c>
      <c r="AN7471" s="77">
        <f>IF(H7471&lt;Variables!$G$13,1,0)</f>
        <v>0</v>
      </c>
      <c r="AO7471" s="77">
        <f>IF(R7471&lt;Variables!$G$12,0,1)</f>
        <v>0</v>
      </c>
      <c r="AP7471" s="78">
        <f t="shared" si="235"/>
        <v>0</v>
      </c>
      <c r="AQ7471" s="77">
        <f>IF(V7471&lt;Variables!$G$15,1,0)</f>
        <v>1</v>
      </c>
      <c r="AR7471" s="77">
        <v>0</v>
      </c>
      <c r="AS7471" s="77">
        <v>1</v>
      </c>
      <c r="AT7471" s="77">
        <v>0</v>
      </c>
      <c r="AU7471" s="77">
        <v>0</v>
      </c>
      <c r="BA7471" s="77">
        <v>0.97</v>
      </c>
    </row>
    <row r="7472" spans="3:53" x14ac:dyDescent="0.25">
      <c r="C7472" s="77" t="s">
        <v>823</v>
      </c>
      <c r="D7472" s="77" t="s">
        <v>818</v>
      </c>
      <c r="E7472" s="77">
        <v>19.68</v>
      </c>
      <c r="F7472" s="77">
        <v>8.51</v>
      </c>
      <c r="G7472" s="77">
        <v>7.45</v>
      </c>
      <c r="H7472" s="77">
        <v>12930</v>
      </c>
      <c r="I7472" s="77">
        <v>-68.77</v>
      </c>
      <c r="J7472" s="77" t="s">
        <v>74</v>
      </c>
      <c r="K7472" s="77">
        <v>60.84</v>
      </c>
      <c r="L7472" s="77">
        <v>19.538810000000002</v>
      </c>
      <c r="M7472" s="77">
        <v>0.41553195921348041</v>
      </c>
      <c r="N7472" s="77">
        <v>19.475490000000001</v>
      </c>
      <c r="O7472" s="77">
        <v>0.74200957203130891</v>
      </c>
      <c r="P7472" s="77">
        <v>11027000</v>
      </c>
      <c r="Q7472" s="77">
        <v>18915000</v>
      </c>
      <c r="R7472" s="77">
        <v>0.57999999999999996</v>
      </c>
      <c r="S7472" s="77">
        <v>34.017000000000003</v>
      </c>
      <c r="T7472" s="77">
        <v>8.6709999999999994</v>
      </c>
      <c r="U7472" s="77">
        <v>19.350000000000001</v>
      </c>
      <c r="V7472" s="77">
        <v>2.4554899587878691</v>
      </c>
      <c r="AC7472" s="77">
        <v>19.940000000000001</v>
      </c>
      <c r="AD7472" s="77">
        <v>19.510000000000002</v>
      </c>
      <c r="AH7472" s="77">
        <f>IF(AND(M7472&lt;Variables!$G$6,M7472&gt;Variables!$G$5),0,1)</f>
        <v>1</v>
      </c>
      <c r="AI7472" s="77">
        <f t="shared" si="234"/>
        <v>0</v>
      </c>
      <c r="AJ7472" s="77">
        <f>IF(I7472&gt;Variables!$G$7,0,1)</f>
        <v>1</v>
      </c>
      <c r="AK7472" s="77">
        <f>IF(F7472&gt;Variables!$G$8,0,1)</f>
        <v>1</v>
      </c>
      <c r="AL7472" s="77">
        <f>IF(G7472&gt;Variables!$G$9,0,1)</f>
        <v>1</v>
      </c>
      <c r="AM7472" s="77">
        <f>IF(AND(K7472&gt;Variables!$G$10,K7472&lt;Variables!$G$11),0,1)</f>
        <v>1</v>
      </c>
      <c r="AN7472" s="77">
        <f>IF(H7472&lt;Variables!$G$13,1,0)</f>
        <v>0</v>
      </c>
      <c r="AO7472" s="77">
        <f>IF(R7472&lt;Variables!$G$12,0,1)</f>
        <v>0</v>
      </c>
      <c r="AP7472" s="78">
        <f t="shared" si="235"/>
        <v>0</v>
      </c>
      <c r="AQ7472" s="77">
        <f>IF(V7472&lt;Variables!$G$15,1,0)</f>
        <v>1</v>
      </c>
      <c r="AR7472" s="77">
        <v>0</v>
      </c>
      <c r="AS7472" s="77">
        <v>1</v>
      </c>
      <c r="AT7472" s="77">
        <v>0</v>
      </c>
      <c r="AU7472" s="77">
        <v>0</v>
      </c>
      <c r="BA7472" s="77">
        <v>0.52</v>
      </c>
    </row>
    <row r="7473" spans="3:53" x14ac:dyDescent="0.25">
      <c r="C7473" s="77" t="s">
        <v>823</v>
      </c>
      <c r="D7473" s="77" t="s">
        <v>567</v>
      </c>
      <c r="E7473" s="77">
        <v>14.77</v>
      </c>
      <c r="F7473" s="77">
        <v>10.34</v>
      </c>
      <c r="G7473" s="77">
        <v>8.16</v>
      </c>
      <c r="H7473" s="77">
        <v>27750</v>
      </c>
      <c r="I7473" s="77">
        <v>2.2349999999999999</v>
      </c>
      <c r="J7473" s="77" t="s">
        <v>74</v>
      </c>
      <c r="K7473" s="77">
        <v>42.42</v>
      </c>
      <c r="L7473" s="77">
        <v>14.76416842105264</v>
      </c>
      <c r="M7473" s="77">
        <v>-0.29915955841884351</v>
      </c>
      <c r="N7473" s="77">
        <v>14.70551086956522</v>
      </c>
      <c r="O7473" s="77">
        <v>9.8528575874035199E-2</v>
      </c>
      <c r="P7473" s="77">
        <v>1269000</v>
      </c>
      <c r="Q7473" s="77">
        <v>973560</v>
      </c>
      <c r="R7473" s="77">
        <v>1.3</v>
      </c>
      <c r="S7473" s="77">
        <v>34.017000000000003</v>
      </c>
      <c r="T7473" s="77">
        <v>8.6709999999999994</v>
      </c>
      <c r="U7473" s="77">
        <v>19.350000000000001</v>
      </c>
      <c r="V7473" s="77">
        <v>2.289700434659161</v>
      </c>
      <c r="AC7473" s="77">
        <v>14.77</v>
      </c>
      <c r="AD7473" s="77">
        <v>14.52</v>
      </c>
      <c r="AH7473" s="77">
        <f>IF(AND(M7473&lt;Variables!$G$6,M7473&gt;Variables!$G$5),0,1)</f>
        <v>1</v>
      </c>
      <c r="AI7473" s="77">
        <f t="shared" si="234"/>
        <v>0</v>
      </c>
      <c r="AJ7473" s="77">
        <f>IF(I7473&gt;Variables!$G$7,0,1)</f>
        <v>1</v>
      </c>
      <c r="AK7473" s="77">
        <f>IF(F7473&gt;Variables!$G$8,0,1)</f>
        <v>0</v>
      </c>
      <c r="AL7473" s="77">
        <f>IF(G7473&gt;Variables!$G$9,0,1)</f>
        <v>1</v>
      </c>
      <c r="AM7473" s="77">
        <f>IF(AND(K7473&gt;Variables!$G$10,K7473&lt;Variables!$G$11),0,1)</f>
        <v>1</v>
      </c>
      <c r="AN7473" s="77">
        <f>IF(H7473&lt;Variables!$G$13,1,0)</f>
        <v>0</v>
      </c>
      <c r="AO7473" s="77">
        <f>IF(R7473&lt;Variables!$G$12,0,1)</f>
        <v>0</v>
      </c>
      <c r="AP7473" s="78">
        <f t="shared" si="235"/>
        <v>0</v>
      </c>
      <c r="AQ7473" s="77">
        <f>IF(V7473&lt;Variables!$G$15,1,0)</f>
        <v>1</v>
      </c>
      <c r="AR7473" s="77">
        <v>0</v>
      </c>
      <c r="AS7473" s="77">
        <v>0</v>
      </c>
      <c r="AT7473" s="77">
        <v>1</v>
      </c>
      <c r="AU7473" s="77">
        <v>0</v>
      </c>
      <c r="BA7473" s="77">
        <v>-1.27</v>
      </c>
    </row>
    <row r="7474" spans="3:53" x14ac:dyDescent="0.25">
      <c r="C7474" s="77" t="s">
        <v>823</v>
      </c>
      <c r="D7474" s="77" t="s">
        <v>179</v>
      </c>
      <c r="E7474" s="77">
        <v>25.83</v>
      </c>
      <c r="F7474" s="77">
        <v>9.75</v>
      </c>
      <c r="G7474" s="77">
        <v>11.34</v>
      </c>
      <c r="H7474" s="77">
        <v>13930</v>
      </c>
      <c r="I7474" s="77">
        <v>-77.34</v>
      </c>
      <c r="J7474" s="77" t="s">
        <v>74</v>
      </c>
      <c r="K7474" s="77">
        <v>53.24</v>
      </c>
      <c r="L7474" s="77">
        <v>25.731480000000001</v>
      </c>
      <c r="M7474" s="77">
        <v>-4.4614612140455291E-2</v>
      </c>
      <c r="N7474" s="77">
        <v>25.643864000000001</v>
      </c>
      <c r="O7474" s="77">
        <v>0.29689753463048563</v>
      </c>
      <c r="P7474" s="77">
        <v>14893000</v>
      </c>
      <c r="Q7474" s="77">
        <v>12104000</v>
      </c>
      <c r="R7474" s="77">
        <v>1.23</v>
      </c>
      <c r="S7474" s="77">
        <v>34.017000000000003</v>
      </c>
      <c r="T7474" s="77">
        <v>8.6709999999999994</v>
      </c>
      <c r="U7474" s="77">
        <v>19.350000000000001</v>
      </c>
      <c r="V7474" s="77">
        <v>2.4021438441952032</v>
      </c>
      <c r="AC7474" s="77">
        <v>25.83</v>
      </c>
      <c r="AD7474" s="77">
        <v>25.0701</v>
      </c>
      <c r="AH7474" s="77">
        <f>IF(AND(M7474&lt;Variables!$G$6,M7474&gt;Variables!$G$5),0,1)</f>
        <v>1</v>
      </c>
      <c r="AI7474" s="77">
        <f t="shared" ref="AI7474:AI7537" si="236">IF(L7474&gt;N7474,0,1)</f>
        <v>0</v>
      </c>
      <c r="AJ7474" s="77">
        <f>IF(I7474&gt;Variables!$G$7,0,1)</f>
        <v>1</v>
      </c>
      <c r="AK7474" s="77">
        <f>IF(F7474&gt;Variables!$G$8,0,1)</f>
        <v>0</v>
      </c>
      <c r="AL7474" s="77">
        <f>IF(G7474&gt;Variables!$G$9,0,1)</f>
        <v>0</v>
      </c>
      <c r="AM7474" s="77">
        <f>IF(AND(K7474&gt;Variables!$G$10,K7474&lt;Variables!$G$11),0,1)</f>
        <v>1</v>
      </c>
      <c r="AN7474" s="77">
        <f>IF(H7474&lt;Variables!$G$13,1,0)</f>
        <v>0</v>
      </c>
      <c r="AO7474" s="77">
        <f>IF(R7474&lt;Variables!$G$12,0,1)</f>
        <v>0</v>
      </c>
      <c r="AP7474" s="78">
        <f t="shared" ref="AP7474:AP7537" si="237">IF(J7474="Pass", 0,1)</f>
        <v>0</v>
      </c>
      <c r="AQ7474" s="77">
        <f>IF(V7474&lt;Variables!$G$15,1,0)</f>
        <v>1</v>
      </c>
      <c r="AR7474" s="77">
        <v>0</v>
      </c>
      <c r="AS7474" s="77">
        <v>0</v>
      </c>
      <c r="AT7474" s="77">
        <v>1</v>
      </c>
      <c r="AU7474" s="77">
        <v>0</v>
      </c>
      <c r="BA7474" s="77">
        <v>-1.31</v>
      </c>
    </row>
    <row r="7475" spans="3:53" x14ac:dyDescent="0.25">
      <c r="C7475" s="77" t="s">
        <v>823</v>
      </c>
      <c r="D7475" s="77" t="s">
        <v>560</v>
      </c>
      <c r="E7475" s="77">
        <v>24.53</v>
      </c>
      <c r="F7475" s="77">
        <v>8.9499999999999993</v>
      </c>
      <c r="G7475" s="77">
        <v>-0.65</v>
      </c>
      <c r="H7475" s="77">
        <v>7540</v>
      </c>
      <c r="I7475" s="77">
        <v>1.746</v>
      </c>
      <c r="J7475" s="77" t="s">
        <v>74</v>
      </c>
      <c r="K7475" s="77">
        <v>50.54</v>
      </c>
      <c r="L7475" s="77">
        <v>24.392455000000002</v>
      </c>
      <c r="M7475" s="77">
        <v>3.1341658721929067E-2</v>
      </c>
      <c r="N7475" s="77">
        <v>24.387015999999999</v>
      </c>
      <c r="O7475" s="77">
        <v>5.3651500454172857E-2</v>
      </c>
      <c r="P7475" s="77">
        <v>10607000</v>
      </c>
      <c r="Q7475" s="77">
        <v>5291000</v>
      </c>
      <c r="R7475" s="77">
        <v>2</v>
      </c>
      <c r="S7475" s="77">
        <v>34.017000000000003</v>
      </c>
      <c r="T7475" s="77">
        <v>8.6709999999999994</v>
      </c>
      <c r="U7475" s="77">
        <v>19.350000000000001</v>
      </c>
      <c r="V7475" s="77">
        <v>2.3717306389296202</v>
      </c>
      <c r="AC7475" s="77">
        <v>24.47</v>
      </c>
      <c r="AD7475" s="77">
        <v>23.53</v>
      </c>
      <c r="AH7475" s="77">
        <f>IF(AND(M7475&lt;Variables!$G$6,M7475&gt;Variables!$G$5),0,1)</f>
        <v>1</v>
      </c>
      <c r="AI7475" s="77">
        <f t="shared" si="236"/>
        <v>0</v>
      </c>
      <c r="AJ7475" s="77">
        <f>IF(I7475&gt;Variables!$G$7,0,1)</f>
        <v>1</v>
      </c>
      <c r="AK7475" s="77">
        <f>IF(F7475&gt;Variables!$G$8,0,1)</f>
        <v>1</v>
      </c>
      <c r="AL7475" s="77">
        <f>IF(G7475&gt;Variables!$G$9,0,1)</f>
        <v>1</v>
      </c>
      <c r="AM7475" s="77">
        <f>IF(AND(K7475&gt;Variables!$G$10,K7475&lt;Variables!$G$11),0,1)</f>
        <v>1</v>
      </c>
      <c r="AN7475" s="77">
        <f>IF(H7475&lt;Variables!$G$13,1,0)</f>
        <v>0</v>
      </c>
      <c r="AO7475" s="77">
        <f>IF(R7475&lt;Variables!$G$12,0,1)</f>
        <v>0</v>
      </c>
      <c r="AP7475" s="78">
        <f t="shared" si="237"/>
        <v>0</v>
      </c>
      <c r="AQ7475" s="77">
        <f>IF(V7475&lt;Variables!$G$15,1,0)</f>
        <v>1</v>
      </c>
      <c r="AR7475" s="77">
        <v>0</v>
      </c>
      <c r="AS7475" s="77">
        <v>0</v>
      </c>
      <c r="AT7475" s="77">
        <v>1</v>
      </c>
      <c r="AU7475" s="77">
        <v>0</v>
      </c>
      <c r="BA7475" s="77">
        <v>-1.87</v>
      </c>
    </row>
    <row r="7476" spans="3:53" x14ac:dyDescent="0.25">
      <c r="C7476" s="77" t="s">
        <v>823</v>
      </c>
      <c r="D7476" s="77" t="s">
        <v>601</v>
      </c>
      <c r="E7476" s="77">
        <v>8.6</v>
      </c>
      <c r="F7476" s="77">
        <v>8.02</v>
      </c>
      <c r="G7476" s="77">
        <v>4.9000000000000004</v>
      </c>
      <c r="H7476" s="77">
        <v>12350</v>
      </c>
      <c r="I7476" s="77">
        <v>52.912999999999997</v>
      </c>
      <c r="J7476" s="77" t="s">
        <v>74</v>
      </c>
      <c r="K7476" s="77">
        <v>71.16</v>
      </c>
      <c r="L7476" s="77">
        <v>8.5276150000000008</v>
      </c>
      <c r="M7476" s="77">
        <v>0.49703228862934651</v>
      </c>
      <c r="N7476" s="77">
        <v>8.519832000000001</v>
      </c>
      <c r="O7476" s="77">
        <v>0.588837901968012</v>
      </c>
      <c r="P7476" s="77">
        <v>9949000</v>
      </c>
      <c r="Q7476" s="77">
        <v>8571000</v>
      </c>
      <c r="R7476" s="77">
        <v>1.1599999999999999</v>
      </c>
      <c r="S7476" s="77">
        <v>34.017000000000003</v>
      </c>
      <c r="T7476" s="77">
        <v>8.6709999999999994</v>
      </c>
      <c r="U7476" s="77">
        <v>19.350000000000001</v>
      </c>
      <c r="V7476" s="77">
        <v>2.5429210775749138</v>
      </c>
      <c r="AC7476" s="77">
        <v>8.64</v>
      </c>
      <c r="AD7476" s="77">
        <v>8.5500000000000007</v>
      </c>
      <c r="AH7476" s="77">
        <f>IF(AND(M7476&lt;Variables!$G$6,M7476&gt;Variables!$G$5),0,1)</f>
        <v>1</v>
      </c>
      <c r="AI7476" s="77">
        <f t="shared" si="236"/>
        <v>0</v>
      </c>
      <c r="AJ7476" s="77">
        <f>IF(I7476&gt;Variables!$G$7,0,1)</f>
        <v>0</v>
      </c>
      <c r="AK7476" s="77">
        <f>IF(F7476&gt;Variables!$G$8,0,1)</f>
        <v>1</v>
      </c>
      <c r="AL7476" s="77">
        <f>IF(G7476&gt;Variables!$G$9,0,1)</f>
        <v>1</v>
      </c>
      <c r="AM7476" s="77">
        <f>IF(AND(K7476&gt;Variables!$G$10,K7476&lt;Variables!$G$11),0,1)</f>
        <v>1</v>
      </c>
      <c r="AN7476" s="77">
        <f>IF(H7476&lt;Variables!$G$13,1,0)</f>
        <v>0</v>
      </c>
      <c r="AO7476" s="77">
        <f>IF(R7476&lt;Variables!$G$12,0,1)</f>
        <v>0</v>
      </c>
      <c r="AP7476" s="78">
        <f t="shared" si="237"/>
        <v>0</v>
      </c>
      <c r="AQ7476" s="77">
        <f>IF(V7476&lt;Variables!$G$15,1,0)</f>
        <v>1</v>
      </c>
      <c r="AR7476" s="77">
        <v>0</v>
      </c>
      <c r="AS7476" s="77">
        <v>1</v>
      </c>
      <c r="AT7476" s="77">
        <v>0</v>
      </c>
      <c r="AU7476" s="77">
        <v>0</v>
      </c>
      <c r="BA7476" s="77">
        <v>0.49</v>
      </c>
    </row>
    <row r="7477" spans="3:53" x14ac:dyDescent="0.25">
      <c r="C7477" s="77" t="s">
        <v>823</v>
      </c>
      <c r="D7477" s="77" t="s">
        <v>566</v>
      </c>
      <c r="E7477" s="77">
        <v>48.62</v>
      </c>
      <c r="F7477" s="77">
        <v>7.95</v>
      </c>
      <c r="G7477" s="77">
        <v>6.46</v>
      </c>
      <c r="H7477" s="77">
        <v>3140</v>
      </c>
      <c r="I7477" s="77">
        <v>-24.032</v>
      </c>
      <c r="J7477" s="77" t="s">
        <v>74</v>
      </c>
      <c r="K7477" s="77">
        <v>38.61</v>
      </c>
      <c r="L7477" s="77">
        <v>48.571111111111108</v>
      </c>
      <c r="M7477" s="77">
        <v>-0.20817129523721981</v>
      </c>
      <c r="N7477" s="77">
        <v>48.745104166666671</v>
      </c>
      <c r="O7477" s="77">
        <v>-0.56437291779303767</v>
      </c>
      <c r="P7477" s="77">
        <v>1521000</v>
      </c>
      <c r="Q7477" s="77">
        <v>835075</v>
      </c>
      <c r="R7477" s="77">
        <v>1.82</v>
      </c>
      <c r="S7477" s="77">
        <v>34.017000000000003</v>
      </c>
      <c r="T7477" s="77">
        <v>8.6709999999999994</v>
      </c>
      <c r="U7477" s="77">
        <v>19.350000000000001</v>
      </c>
      <c r="V7477" s="77">
        <v>2.2475644004758202</v>
      </c>
      <c r="AC7477" s="77">
        <v>48.6</v>
      </c>
      <c r="AD7477" s="77">
        <v>47.54</v>
      </c>
      <c r="AH7477" s="77">
        <f>IF(AND(M7477&lt;Variables!$G$6,M7477&gt;Variables!$G$5),0,1)</f>
        <v>1</v>
      </c>
      <c r="AI7477" s="77">
        <f t="shared" si="236"/>
        <v>1</v>
      </c>
      <c r="AJ7477" s="77">
        <f>IF(I7477&gt;Variables!$G$7,0,1)</f>
        <v>1</v>
      </c>
      <c r="AK7477" s="77">
        <f>IF(F7477&gt;Variables!$G$8,0,1)</f>
        <v>1</v>
      </c>
      <c r="AL7477" s="77">
        <f>IF(G7477&gt;Variables!$G$9,0,1)</f>
        <v>1</v>
      </c>
      <c r="AM7477" s="77">
        <f>IF(AND(K7477&gt;Variables!$G$10,K7477&lt;Variables!$G$11),0,1)</f>
        <v>1</v>
      </c>
      <c r="AN7477" s="77">
        <f>IF(H7477&lt;Variables!$G$13,1,0)</f>
        <v>0</v>
      </c>
      <c r="AO7477" s="77">
        <f>IF(R7477&lt;Variables!$G$12,0,1)</f>
        <v>0</v>
      </c>
      <c r="AP7477" s="78">
        <f t="shared" si="237"/>
        <v>0</v>
      </c>
      <c r="AQ7477" s="77">
        <f>IF(V7477&lt;Variables!$G$15,1,0)</f>
        <v>1</v>
      </c>
      <c r="AR7477" s="77">
        <v>0</v>
      </c>
      <c r="AS7477" s="77">
        <v>0</v>
      </c>
      <c r="AT7477" s="77">
        <v>1</v>
      </c>
      <c r="AU7477" s="77">
        <v>0</v>
      </c>
      <c r="BA7477" s="77">
        <v>-1.54</v>
      </c>
    </row>
    <row r="7478" spans="3:53" x14ac:dyDescent="0.25">
      <c r="C7478" s="77" t="s">
        <v>823</v>
      </c>
      <c r="D7478" s="77" t="s">
        <v>581</v>
      </c>
      <c r="E7478" s="77">
        <v>93.29</v>
      </c>
      <c r="F7478" s="77">
        <v>7.9</v>
      </c>
      <c r="G7478" s="77">
        <v>6.91</v>
      </c>
      <c r="H7478" s="77">
        <v>5390</v>
      </c>
      <c r="I7478" s="77">
        <v>21.123000000000001</v>
      </c>
      <c r="J7478" s="77" t="s">
        <v>74</v>
      </c>
      <c r="K7478" s="77">
        <v>34.159999999999997</v>
      </c>
      <c r="L7478" s="77">
        <v>93.414050000000003</v>
      </c>
      <c r="M7478" s="77">
        <v>-0.43253664732446351</v>
      </c>
      <c r="N7478" s="77">
        <v>93.720615555555554</v>
      </c>
      <c r="O7478" s="77">
        <v>-0.75822758028548309</v>
      </c>
      <c r="P7478" s="77">
        <v>746635</v>
      </c>
      <c r="Q7478" s="77">
        <v>815850</v>
      </c>
      <c r="R7478" s="77">
        <v>0.92</v>
      </c>
      <c r="S7478" s="77">
        <v>34.017000000000003</v>
      </c>
      <c r="T7478" s="77">
        <v>8.6709999999999994</v>
      </c>
      <c r="U7478" s="77">
        <v>19.350000000000001</v>
      </c>
      <c r="V7478" s="77">
        <v>2.1943567659648631</v>
      </c>
      <c r="AC7478" s="77">
        <v>94.597700000000003</v>
      </c>
      <c r="AD7478" s="77">
        <v>91.24</v>
      </c>
      <c r="AH7478" s="77">
        <f>IF(AND(M7478&lt;Variables!$G$6,M7478&gt;Variables!$G$5),0,1)</f>
        <v>1</v>
      </c>
      <c r="AI7478" s="77">
        <f t="shared" si="236"/>
        <v>1</v>
      </c>
      <c r="AJ7478" s="77">
        <f>IF(I7478&gt;Variables!$G$7,0,1)</f>
        <v>1</v>
      </c>
      <c r="AK7478" s="77">
        <f>IF(F7478&gt;Variables!$G$8,0,1)</f>
        <v>1</v>
      </c>
      <c r="AL7478" s="77">
        <f>IF(G7478&gt;Variables!$G$9,0,1)</f>
        <v>1</v>
      </c>
      <c r="AM7478" s="77">
        <f>IF(AND(K7478&gt;Variables!$G$10,K7478&lt;Variables!$G$11),0,1)</f>
        <v>1</v>
      </c>
      <c r="AN7478" s="77">
        <f>IF(H7478&lt;Variables!$G$13,1,0)</f>
        <v>0</v>
      </c>
      <c r="AO7478" s="77">
        <f>IF(R7478&lt;Variables!$G$12,0,1)</f>
        <v>0</v>
      </c>
      <c r="AP7478" s="78">
        <f t="shared" si="237"/>
        <v>0</v>
      </c>
      <c r="AQ7478" s="77">
        <f>IF(V7478&lt;Variables!$G$15,1,0)</f>
        <v>1</v>
      </c>
      <c r="AR7478" s="77">
        <v>0</v>
      </c>
      <c r="AS7478" s="77">
        <v>0</v>
      </c>
      <c r="AT7478" s="77">
        <v>1</v>
      </c>
      <c r="AU7478" s="77">
        <v>0</v>
      </c>
      <c r="BA7478" s="77">
        <v>-1.85</v>
      </c>
    </row>
    <row r="7479" spans="3:53" x14ac:dyDescent="0.25">
      <c r="C7479" s="77" t="s">
        <v>823</v>
      </c>
      <c r="D7479" s="77" t="s">
        <v>587</v>
      </c>
      <c r="E7479" s="77">
        <v>7.42</v>
      </c>
      <c r="F7479" s="77">
        <v>47.6</v>
      </c>
      <c r="G7479" s="77">
        <v>-99999</v>
      </c>
      <c r="H7479" s="77">
        <v>-99999</v>
      </c>
      <c r="I7479" s="77">
        <v>-99999</v>
      </c>
      <c r="J7479" s="77" t="s">
        <v>75</v>
      </c>
      <c r="K7479" s="77">
        <v>-99999</v>
      </c>
      <c r="L7479" s="77">
        <v>7.336545000000001</v>
      </c>
      <c r="M7479" s="77">
        <v>-1363125.783935081</v>
      </c>
      <c r="N7479" s="77">
        <v>7.5093104166666684</v>
      </c>
      <c r="O7479" s="77">
        <v>-1331766.883527088</v>
      </c>
      <c r="P7479" s="77">
        <v>4290000</v>
      </c>
      <c r="S7479" s="77">
        <v>34.017000000000003</v>
      </c>
      <c r="T7479" s="77">
        <v>8.6709999999999994</v>
      </c>
      <c r="U7479" s="77">
        <v>19.350000000000001</v>
      </c>
      <c r="V7479" s="77">
        <v>-99999</v>
      </c>
      <c r="AC7479" s="77">
        <v>8.24</v>
      </c>
      <c r="AD7479" s="77">
        <v>7.07</v>
      </c>
      <c r="AH7479" s="77">
        <f>IF(AND(M7479&lt;Variables!$G$6,M7479&gt;Variables!$G$5),0,1)</f>
        <v>1</v>
      </c>
      <c r="AI7479" s="77">
        <f t="shared" si="236"/>
        <v>1</v>
      </c>
      <c r="AJ7479" s="77">
        <f>IF(I7479&gt;Variables!$G$7,0,1)</f>
        <v>1</v>
      </c>
      <c r="AK7479" s="77">
        <f>IF(F7479&gt;Variables!$G$8,0,1)</f>
        <v>0</v>
      </c>
      <c r="AL7479" s="77">
        <f>IF(G7479&gt;Variables!$G$9,0,1)</f>
        <v>1</v>
      </c>
      <c r="AM7479" s="77">
        <f>IF(AND(K7479&gt;Variables!$G$10,K7479&lt;Variables!$G$11),0,1)</f>
        <v>1</v>
      </c>
      <c r="AN7479" s="77">
        <f>IF(H7479&lt;Variables!$G$13,1,0)</f>
        <v>1</v>
      </c>
      <c r="AO7479" s="77">
        <f>IF(R7479&lt;Variables!$G$12,0,1)</f>
        <v>0</v>
      </c>
      <c r="AP7479" s="78">
        <f t="shared" si="237"/>
        <v>1</v>
      </c>
      <c r="AQ7479" s="77">
        <f>IF(V7479&lt;Variables!$G$15,1,0)</f>
        <v>1</v>
      </c>
      <c r="AR7479" s="77">
        <v>1</v>
      </c>
      <c r="AS7479" s="77">
        <v>0</v>
      </c>
      <c r="AT7479" s="77">
        <v>0</v>
      </c>
      <c r="AU7479" s="77">
        <v>0</v>
      </c>
      <c r="BA7479" s="77">
        <v>2</v>
      </c>
    </row>
    <row r="7480" spans="3:53" x14ac:dyDescent="0.25">
      <c r="C7480" s="77" t="s">
        <v>823</v>
      </c>
      <c r="D7480" s="77" t="s">
        <v>588</v>
      </c>
      <c r="E7480" s="77">
        <v>12.9</v>
      </c>
      <c r="F7480" s="77">
        <v>43.33</v>
      </c>
      <c r="G7480" s="77">
        <v>-99999</v>
      </c>
      <c r="H7480" s="77">
        <v>-99999</v>
      </c>
      <c r="I7480" s="77">
        <v>-99999</v>
      </c>
      <c r="J7480" s="77" t="s">
        <v>75</v>
      </c>
      <c r="K7480" s="77">
        <v>-99999</v>
      </c>
      <c r="L7480" s="77">
        <v>12.853960000000001</v>
      </c>
      <c r="M7480" s="77">
        <v>-778062.58896091161</v>
      </c>
      <c r="N7480" s="77">
        <v>12.96528979591837</v>
      </c>
      <c r="O7480" s="77">
        <v>-771382.41307402879</v>
      </c>
      <c r="P7480" s="77">
        <v>2230000</v>
      </c>
      <c r="S7480" s="77">
        <v>34.017000000000003</v>
      </c>
      <c r="T7480" s="77">
        <v>8.6709999999999994</v>
      </c>
      <c r="U7480" s="77">
        <v>19.350000000000001</v>
      </c>
      <c r="V7480" s="77">
        <v>-99999</v>
      </c>
      <c r="AC7480" s="77">
        <v>16.5212</v>
      </c>
      <c r="AD7480" s="77">
        <v>12.8</v>
      </c>
      <c r="AH7480" s="77">
        <f>IF(AND(M7480&lt;Variables!$G$6,M7480&gt;Variables!$G$5),0,1)</f>
        <v>1</v>
      </c>
      <c r="AI7480" s="77">
        <f t="shared" si="236"/>
        <v>1</v>
      </c>
      <c r="AJ7480" s="77">
        <f>IF(I7480&gt;Variables!$G$7,0,1)</f>
        <v>1</v>
      </c>
      <c r="AK7480" s="77">
        <f>IF(F7480&gt;Variables!$G$8,0,1)</f>
        <v>0</v>
      </c>
      <c r="AL7480" s="77">
        <f>IF(G7480&gt;Variables!$G$9,0,1)</f>
        <v>1</v>
      </c>
      <c r="AM7480" s="77">
        <f>IF(AND(K7480&gt;Variables!$G$10,K7480&lt;Variables!$G$11),0,1)</f>
        <v>1</v>
      </c>
      <c r="AN7480" s="77">
        <f>IF(H7480&lt;Variables!$G$13,1,0)</f>
        <v>1</v>
      </c>
      <c r="AO7480" s="77">
        <f>IF(R7480&lt;Variables!$G$12,0,1)</f>
        <v>0</v>
      </c>
      <c r="AP7480" s="78">
        <f t="shared" si="237"/>
        <v>1</v>
      </c>
      <c r="AQ7480" s="77">
        <f>IF(V7480&lt;Variables!$G$15,1,0)</f>
        <v>1</v>
      </c>
      <c r="AR7480" s="77">
        <v>1</v>
      </c>
      <c r="AS7480" s="77">
        <v>0</v>
      </c>
      <c r="AT7480" s="77">
        <v>0</v>
      </c>
      <c r="AU7480" s="77">
        <v>0</v>
      </c>
      <c r="BA7480" s="77">
        <v>2</v>
      </c>
    </row>
    <row r="7481" spans="3:53" x14ac:dyDescent="0.25">
      <c r="C7481" s="77" t="s">
        <v>823</v>
      </c>
      <c r="D7481" s="77" t="s">
        <v>578</v>
      </c>
      <c r="E7481" s="77">
        <v>6.39</v>
      </c>
      <c r="F7481" s="77">
        <v>56.16</v>
      </c>
      <c r="G7481" s="77">
        <v>49.15</v>
      </c>
      <c r="H7481" s="77">
        <v>42.92</v>
      </c>
      <c r="I7481" s="77">
        <v>219.81399999999999</v>
      </c>
      <c r="J7481" s="77" t="s">
        <v>75</v>
      </c>
      <c r="K7481" s="77">
        <v>53.3</v>
      </c>
      <c r="L7481" s="77">
        <v>6.3280850000000024</v>
      </c>
      <c r="M7481" s="77">
        <v>0.89940321598079453</v>
      </c>
      <c r="N7481" s="77">
        <v>6.2981419999999986</v>
      </c>
      <c r="O7481" s="77">
        <v>1.3791051392617111</v>
      </c>
      <c r="P7481" s="77">
        <v>52860000</v>
      </c>
      <c r="Q7481" s="77">
        <v>2020000</v>
      </c>
      <c r="R7481" s="77">
        <v>26.17</v>
      </c>
      <c r="S7481" s="77">
        <v>34.017000000000003</v>
      </c>
      <c r="T7481" s="77">
        <v>8.6709999999999994</v>
      </c>
      <c r="U7481" s="77">
        <v>19.350000000000001</v>
      </c>
      <c r="V7481" s="77">
        <v>2.3692318439749158</v>
      </c>
      <c r="AC7481" s="77">
        <v>6.63</v>
      </c>
      <c r="AD7481" s="77">
        <v>5.29</v>
      </c>
      <c r="AH7481" s="77">
        <f>IF(AND(M7481&lt;Variables!$G$6,M7481&gt;Variables!$G$5),0,1)</f>
        <v>1</v>
      </c>
      <c r="AI7481" s="77">
        <f t="shared" si="236"/>
        <v>0</v>
      </c>
      <c r="AJ7481" s="77">
        <f>IF(I7481&gt;Variables!$G$7,0,1)</f>
        <v>0</v>
      </c>
      <c r="AK7481" s="77">
        <f>IF(F7481&gt;Variables!$G$8,0,1)</f>
        <v>0</v>
      </c>
      <c r="AL7481" s="77">
        <f>IF(G7481&gt;Variables!$G$9,0,1)</f>
        <v>0</v>
      </c>
      <c r="AM7481" s="77">
        <f>IF(AND(K7481&gt;Variables!$G$10,K7481&lt;Variables!$G$11),0,1)</f>
        <v>1</v>
      </c>
      <c r="AN7481" s="77">
        <f>IF(H7481&lt;Variables!$G$13,1,0)</f>
        <v>1</v>
      </c>
      <c r="AO7481" s="77">
        <f>IF(R7481&lt;Variables!$G$12,0,1)</f>
        <v>1</v>
      </c>
      <c r="AP7481" s="78">
        <f t="shared" si="237"/>
        <v>1</v>
      </c>
      <c r="AQ7481" s="77">
        <f>IF(V7481&lt;Variables!$G$15,1,0)</f>
        <v>1</v>
      </c>
      <c r="AR7481" s="77">
        <v>1</v>
      </c>
      <c r="AS7481" s="77">
        <v>0</v>
      </c>
      <c r="AT7481" s="77">
        <v>0</v>
      </c>
      <c r="AU7481" s="77">
        <v>0</v>
      </c>
      <c r="BA7481" s="77">
        <v>2</v>
      </c>
    </row>
    <row r="7482" spans="3:53" x14ac:dyDescent="0.25">
      <c r="C7482" s="77" t="s">
        <v>823</v>
      </c>
      <c r="D7482" s="77" t="s">
        <v>824</v>
      </c>
      <c r="E7482" s="77">
        <v>45.49</v>
      </c>
      <c r="F7482" s="77">
        <v>26.36</v>
      </c>
      <c r="G7482" s="77">
        <v>-99999</v>
      </c>
      <c r="H7482" s="77">
        <v>-99999</v>
      </c>
      <c r="I7482" s="77">
        <v>-99999</v>
      </c>
      <c r="J7482" s="77" t="s">
        <v>75</v>
      </c>
      <c r="K7482" s="77">
        <v>-99999</v>
      </c>
      <c r="L7482" s="77">
        <v>45.446725000000001</v>
      </c>
      <c r="M7482" s="77">
        <v>-220135.65713481</v>
      </c>
      <c r="N7482" s="77">
        <v>45.378047826086963</v>
      </c>
      <c r="O7482" s="77">
        <v>-220468.66897238471</v>
      </c>
      <c r="P7482" s="77">
        <v>4220000</v>
      </c>
      <c r="S7482" s="77">
        <v>34.017000000000003</v>
      </c>
      <c r="T7482" s="77">
        <v>8.6709999999999994</v>
      </c>
      <c r="U7482" s="77">
        <v>19.350000000000001</v>
      </c>
      <c r="V7482" s="77">
        <v>-99999</v>
      </c>
      <c r="AC7482" s="77">
        <v>45.889899999999997</v>
      </c>
      <c r="AD7482" s="77">
        <v>42.31</v>
      </c>
      <c r="AH7482" s="77">
        <f>IF(AND(M7482&lt;Variables!$G$6,M7482&gt;Variables!$G$5),0,1)</f>
        <v>1</v>
      </c>
      <c r="AI7482" s="77">
        <f t="shared" si="236"/>
        <v>0</v>
      </c>
      <c r="AJ7482" s="77">
        <f>IF(I7482&gt;Variables!$G$7,0,1)</f>
        <v>1</v>
      </c>
      <c r="AK7482" s="77">
        <f>IF(F7482&gt;Variables!$G$8,0,1)</f>
        <v>0</v>
      </c>
      <c r="AL7482" s="77">
        <f>IF(G7482&gt;Variables!$G$9,0,1)</f>
        <v>1</v>
      </c>
      <c r="AM7482" s="77">
        <f>IF(AND(K7482&gt;Variables!$G$10,K7482&lt;Variables!$G$11),0,1)</f>
        <v>1</v>
      </c>
      <c r="AN7482" s="77">
        <f>IF(H7482&lt;Variables!$G$13,1,0)</f>
        <v>1</v>
      </c>
      <c r="AO7482" s="77">
        <f>IF(R7482&lt;Variables!$G$12,0,1)</f>
        <v>0</v>
      </c>
      <c r="AP7482" s="78">
        <f t="shared" si="237"/>
        <v>1</v>
      </c>
      <c r="AQ7482" s="77">
        <f>IF(V7482&lt;Variables!$G$15,1,0)</f>
        <v>1</v>
      </c>
      <c r="AR7482" s="77">
        <v>0</v>
      </c>
      <c r="AS7482" s="77">
        <v>0</v>
      </c>
      <c r="AT7482" s="77">
        <v>1</v>
      </c>
      <c r="AU7482" s="77">
        <v>0</v>
      </c>
      <c r="BA7482" s="77">
        <v>-2.25</v>
      </c>
    </row>
    <row r="7483" spans="3:53" x14ac:dyDescent="0.25">
      <c r="C7483" s="77" t="s">
        <v>823</v>
      </c>
      <c r="D7483" s="77" t="s">
        <v>596</v>
      </c>
      <c r="E7483" s="77">
        <v>36.22</v>
      </c>
      <c r="F7483" s="77">
        <v>10.38</v>
      </c>
      <c r="G7483" s="77">
        <v>7.57</v>
      </c>
      <c r="H7483" s="77">
        <v>4520</v>
      </c>
      <c r="I7483" s="77">
        <v>-34.195999999999998</v>
      </c>
      <c r="J7483" s="77" t="s">
        <v>74</v>
      </c>
      <c r="K7483" s="77">
        <v>50.88</v>
      </c>
      <c r="L7483" s="77">
        <v>36.108654999999999</v>
      </c>
      <c r="M7483" s="77">
        <v>3.4465421101947981E-2</v>
      </c>
      <c r="N7483" s="77">
        <v>36.099277999999998</v>
      </c>
      <c r="O7483" s="77">
        <v>6.0449962461853753E-2</v>
      </c>
      <c r="P7483" s="77">
        <v>3206000</v>
      </c>
      <c r="Q7483" s="77">
        <v>2591000</v>
      </c>
      <c r="R7483" s="77">
        <v>1.24</v>
      </c>
      <c r="S7483" s="77">
        <v>34.017000000000003</v>
      </c>
      <c r="T7483" s="77">
        <v>8.6709999999999994</v>
      </c>
      <c r="U7483" s="77">
        <v>19.350000000000001</v>
      </c>
      <c r="V7483" s="77">
        <v>2.375133107251544</v>
      </c>
      <c r="AC7483" s="77">
        <v>36.15</v>
      </c>
      <c r="AD7483" s="77">
        <v>35.1</v>
      </c>
      <c r="AH7483" s="77">
        <f>IF(AND(M7483&lt;Variables!$G$6,M7483&gt;Variables!$G$5),0,1)</f>
        <v>1</v>
      </c>
      <c r="AI7483" s="77">
        <f t="shared" si="236"/>
        <v>0</v>
      </c>
      <c r="AJ7483" s="77">
        <f>IF(I7483&gt;Variables!$G$7,0,1)</f>
        <v>1</v>
      </c>
      <c r="AK7483" s="77">
        <f>IF(F7483&gt;Variables!$G$8,0,1)</f>
        <v>0</v>
      </c>
      <c r="AL7483" s="77">
        <f>IF(G7483&gt;Variables!$G$9,0,1)</f>
        <v>1</v>
      </c>
      <c r="AM7483" s="77">
        <f>IF(AND(K7483&gt;Variables!$G$10,K7483&lt;Variables!$G$11),0,1)</f>
        <v>1</v>
      </c>
      <c r="AN7483" s="77">
        <f>IF(H7483&lt;Variables!$G$13,1,0)</f>
        <v>0</v>
      </c>
      <c r="AO7483" s="77">
        <f>IF(R7483&lt;Variables!$G$12,0,1)</f>
        <v>0</v>
      </c>
      <c r="AP7483" s="78">
        <f t="shared" si="237"/>
        <v>0</v>
      </c>
      <c r="AQ7483" s="77">
        <f>IF(V7483&lt;Variables!$G$15,1,0)</f>
        <v>1</v>
      </c>
      <c r="AR7483" s="77">
        <v>0</v>
      </c>
      <c r="AS7483" s="77">
        <v>0</v>
      </c>
      <c r="AT7483" s="77">
        <v>1</v>
      </c>
      <c r="AU7483" s="77">
        <v>0</v>
      </c>
      <c r="BA7483" s="77">
        <v>-2.25</v>
      </c>
    </row>
    <row r="7484" spans="3:53" x14ac:dyDescent="0.25">
      <c r="C7484" s="77" t="s">
        <v>823</v>
      </c>
      <c r="D7484" s="77" t="s">
        <v>551</v>
      </c>
      <c r="E7484" s="77">
        <v>2.69</v>
      </c>
      <c r="F7484" s="77">
        <v>58.56</v>
      </c>
      <c r="G7484" s="77">
        <v>-10.27</v>
      </c>
      <c r="H7484" s="77">
        <v>18.25</v>
      </c>
      <c r="I7484" s="77">
        <v>-0.107</v>
      </c>
      <c r="J7484" s="77" t="s">
        <v>75</v>
      </c>
      <c r="K7484" s="77">
        <v>49.21</v>
      </c>
      <c r="L7484" s="77">
        <v>2.7188400000000001</v>
      </c>
      <c r="M7484" s="77">
        <v>-0.65616218681496807</v>
      </c>
      <c r="N7484" s="77">
        <v>2.6714319999999998</v>
      </c>
      <c r="O7484" s="77">
        <v>1.1068221088914041</v>
      </c>
      <c r="P7484" s="77">
        <v>133530000</v>
      </c>
      <c r="Q7484" s="77">
        <v>925560</v>
      </c>
      <c r="R7484" s="77">
        <v>144.27000000000001</v>
      </c>
      <c r="S7484" s="77">
        <v>34.017000000000003</v>
      </c>
      <c r="T7484" s="77">
        <v>8.6709999999999994</v>
      </c>
      <c r="U7484" s="77">
        <v>19.350000000000001</v>
      </c>
      <c r="V7484" s="77">
        <v>2.3743787697047272</v>
      </c>
      <c r="AC7484" s="77">
        <v>3.81</v>
      </c>
      <c r="AD7484" s="77">
        <v>2.63</v>
      </c>
      <c r="AH7484" s="77">
        <f>IF(AND(M7484&lt;Variables!$G$6,M7484&gt;Variables!$G$5),0,1)</f>
        <v>1</v>
      </c>
      <c r="AI7484" s="77">
        <f t="shared" si="236"/>
        <v>0</v>
      </c>
      <c r="AJ7484" s="77">
        <f>IF(I7484&gt;Variables!$G$7,0,1)</f>
        <v>1</v>
      </c>
      <c r="AK7484" s="77">
        <f>IF(F7484&gt;Variables!$G$8,0,1)</f>
        <v>0</v>
      </c>
      <c r="AL7484" s="77">
        <f>IF(G7484&gt;Variables!$G$9,0,1)</f>
        <v>1</v>
      </c>
      <c r="AM7484" s="77">
        <f>IF(AND(K7484&gt;Variables!$G$10,K7484&lt;Variables!$G$11),0,1)</f>
        <v>1</v>
      </c>
      <c r="AN7484" s="77">
        <f>IF(H7484&lt;Variables!$G$13,1,0)</f>
        <v>1</v>
      </c>
      <c r="AO7484" s="77">
        <f>IF(R7484&lt;Variables!$G$12,0,1)</f>
        <v>1</v>
      </c>
      <c r="AP7484" s="78">
        <f t="shared" si="237"/>
        <v>1</v>
      </c>
      <c r="AQ7484" s="77">
        <f>IF(V7484&lt;Variables!$G$15,1,0)</f>
        <v>1</v>
      </c>
      <c r="AR7484" s="77">
        <v>0</v>
      </c>
      <c r="AS7484" s="77">
        <v>0</v>
      </c>
      <c r="AT7484" s="77">
        <v>1</v>
      </c>
      <c r="AU7484" s="77">
        <v>0</v>
      </c>
      <c r="BA7484" s="77">
        <v>-2.25</v>
      </c>
    </row>
    <row r="7485" spans="3:53" x14ac:dyDescent="0.25">
      <c r="C7485" s="77" t="s">
        <v>823</v>
      </c>
      <c r="D7485" s="77" t="s">
        <v>598</v>
      </c>
      <c r="E7485" s="77">
        <v>28.4</v>
      </c>
      <c r="F7485" s="77">
        <v>19.38</v>
      </c>
      <c r="G7485" s="77">
        <v>0.53</v>
      </c>
      <c r="H7485" s="77">
        <v>-99999</v>
      </c>
      <c r="I7485" s="77">
        <v>-99999</v>
      </c>
      <c r="J7485" s="77" t="s">
        <v>75</v>
      </c>
      <c r="K7485" s="77">
        <v>-99999</v>
      </c>
      <c r="L7485" s="77">
        <v>28.4</v>
      </c>
      <c r="M7485" s="77">
        <v>0</v>
      </c>
      <c r="N7485" s="77">
        <v>28.4</v>
      </c>
      <c r="O7485" s="77">
        <v>0</v>
      </c>
      <c r="P7485" s="77">
        <v>65725</v>
      </c>
      <c r="Q7485" s="77">
        <v>0</v>
      </c>
      <c r="R7485" s="77">
        <v>1</v>
      </c>
      <c r="S7485" s="77">
        <v>34.017000000000003</v>
      </c>
      <c r="T7485" s="77">
        <v>8.6709999999999994</v>
      </c>
      <c r="U7485" s="77">
        <v>19.350000000000001</v>
      </c>
      <c r="V7485" s="77">
        <v>-99999</v>
      </c>
      <c r="AC7485" s="77">
        <v>-99999</v>
      </c>
      <c r="AD7485" s="77">
        <v>-99999</v>
      </c>
      <c r="AH7485" s="77">
        <f>IF(AND(M7485&lt;Variables!$G$6,M7485&gt;Variables!$G$5),0,1)</f>
        <v>1</v>
      </c>
      <c r="AI7485" s="77">
        <f t="shared" si="236"/>
        <v>1</v>
      </c>
      <c r="AJ7485" s="77">
        <f>IF(I7485&gt;Variables!$G$7,0,1)</f>
        <v>1</v>
      </c>
      <c r="AK7485" s="77">
        <f>IF(F7485&gt;Variables!$G$8,0,1)</f>
        <v>0</v>
      </c>
      <c r="AL7485" s="77">
        <f>IF(G7485&gt;Variables!$G$9,0,1)</f>
        <v>1</v>
      </c>
      <c r="AM7485" s="77">
        <f>IF(AND(K7485&gt;Variables!$G$10,K7485&lt;Variables!$G$11),0,1)</f>
        <v>1</v>
      </c>
      <c r="AN7485" s="77">
        <f>IF(H7485&lt;Variables!$G$13,1,0)</f>
        <v>1</v>
      </c>
      <c r="AO7485" s="77">
        <f>IF(R7485&lt;Variables!$G$12,0,1)</f>
        <v>0</v>
      </c>
      <c r="AP7485" s="78">
        <f t="shared" si="237"/>
        <v>1</v>
      </c>
      <c r="AQ7485" s="77">
        <f>IF(V7485&lt;Variables!$G$15,1,0)</f>
        <v>1</v>
      </c>
      <c r="AR7485" s="77">
        <v>0</v>
      </c>
      <c r="AS7485" s="77">
        <v>0</v>
      </c>
      <c r="AT7485" s="77">
        <v>0</v>
      </c>
      <c r="AU7485" s="77">
        <v>0</v>
      </c>
      <c r="BA7485" s="77">
        <v>0</v>
      </c>
    </row>
    <row r="7486" spans="3:53" x14ac:dyDescent="0.25">
      <c r="C7486" s="77" t="s">
        <v>825</v>
      </c>
      <c r="D7486" s="77" t="s">
        <v>551</v>
      </c>
      <c r="E7486" s="77">
        <v>2.69</v>
      </c>
      <c r="F7486" s="77">
        <v>56.73</v>
      </c>
      <c r="G7486" s="77">
        <v>-11.02</v>
      </c>
      <c r="H7486" s="77">
        <v>18.25</v>
      </c>
      <c r="I7486" s="77">
        <v>-0.12</v>
      </c>
      <c r="J7486" s="77" t="s">
        <v>75</v>
      </c>
      <c r="K7486" s="77">
        <v>48.31</v>
      </c>
      <c r="L7486" s="77">
        <v>2.6753</v>
      </c>
      <c r="M7486" s="77">
        <v>0.11213695660300201</v>
      </c>
      <c r="N7486" s="77">
        <v>2.6894779999999998</v>
      </c>
      <c r="O7486" s="77">
        <v>-0.41561968530695143</v>
      </c>
      <c r="P7486" s="77">
        <v>135090000</v>
      </c>
      <c r="Q7486" s="77">
        <v>925560</v>
      </c>
      <c r="R7486" s="77">
        <v>145.94999999999999</v>
      </c>
      <c r="S7486" s="77">
        <v>34.515000000000001</v>
      </c>
      <c r="T7486" s="77">
        <v>8.5749999999999993</v>
      </c>
      <c r="U7486" s="77">
        <v>19.4924</v>
      </c>
      <c r="V7486" s="77">
        <v>2.347123348215153</v>
      </c>
      <c r="AC7486" s="77">
        <v>3.81</v>
      </c>
      <c r="AD7486" s="77">
        <v>2.67</v>
      </c>
      <c r="AH7486" s="77">
        <f>IF(AND(M7486&lt;Variables!$G$6,M7486&gt;Variables!$G$5),0,1)</f>
        <v>1</v>
      </c>
      <c r="AI7486" s="77">
        <f t="shared" si="236"/>
        <v>1</v>
      </c>
      <c r="AJ7486" s="77">
        <f>IF(I7486&gt;Variables!$G$7,0,1)</f>
        <v>1</v>
      </c>
      <c r="AK7486" s="77">
        <f>IF(F7486&gt;Variables!$G$8,0,1)</f>
        <v>0</v>
      </c>
      <c r="AL7486" s="77">
        <f>IF(G7486&gt;Variables!$G$9,0,1)</f>
        <v>1</v>
      </c>
      <c r="AM7486" s="77">
        <f>IF(AND(K7486&gt;Variables!$G$10,K7486&lt;Variables!$G$11),0,1)</f>
        <v>1</v>
      </c>
      <c r="AN7486" s="77">
        <f>IF(H7486&lt;Variables!$G$13,1,0)</f>
        <v>1</v>
      </c>
      <c r="AO7486" s="77">
        <f>IF(R7486&lt;Variables!$G$12,0,1)</f>
        <v>1</v>
      </c>
      <c r="AP7486" s="78">
        <f t="shared" si="237"/>
        <v>1</v>
      </c>
      <c r="AQ7486" s="77">
        <f>IF(V7486&lt;Variables!$G$15,1,0)</f>
        <v>1</v>
      </c>
      <c r="AR7486" s="77">
        <v>1</v>
      </c>
      <c r="AS7486" s="77">
        <v>0</v>
      </c>
      <c r="AT7486" s="77">
        <v>0</v>
      </c>
      <c r="AU7486" s="77">
        <v>0</v>
      </c>
      <c r="BA7486" s="77">
        <v>2</v>
      </c>
    </row>
    <row r="7487" spans="3:53" x14ac:dyDescent="0.25">
      <c r="C7487" s="77" t="s">
        <v>825</v>
      </c>
      <c r="D7487" s="77" t="s">
        <v>601</v>
      </c>
      <c r="E7487" s="77">
        <v>8.65</v>
      </c>
      <c r="F7487" s="77">
        <v>8.7100000000000009</v>
      </c>
      <c r="G7487" s="77">
        <v>5.32</v>
      </c>
      <c r="H7487" s="77">
        <v>12350</v>
      </c>
      <c r="I7487" s="77">
        <v>53.177</v>
      </c>
      <c r="J7487" s="77" t="s">
        <v>74</v>
      </c>
      <c r="K7487" s="77">
        <v>63.05</v>
      </c>
      <c r="L7487" s="77">
        <v>8.5804049999999972</v>
      </c>
      <c r="M7487" s="77">
        <v>0.28664148137533441</v>
      </c>
      <c r="N7487" s="77">
        <v>8.5410100000000018</v>
      </c>
      <c r="O7487" s="77">
        <v>0.74920881722417665</v>
      </c>
      <c r="P7487" s="77">
        <v>10655000</v>
      </c>
      <c r="Q7487" s="77">
        <v>8571000</v>
      </c>
      <c r="R7487" s="77">
        <v>1.24</v>
      </c>
      <c r="S7487" s="77">
        <v>34.515000000000001</v>
      </c>
      <c r="T7487" s="77">
        <v>8.5749999999999993</v>
      </c>
      <c r="U7487" s="77">
        <v>19.4924</v>
      </c>
      <c r="V7487" s="77">
        <v>2.4839422626775751</v>
      </c>
      <c r="AC7487" s="77">
        <v>8.64</v>
      </c>
      <c r="AD7487" s="77">
        <v>8.58</v>
      </c>
      <c r="AH7487" s="77">
        <f>IF(AND(M7487&lt;Variables!$G$6,M7487&gt;Variables!$G$5),0,1)</f>
        <v>1</v>
      </c>
      <c r="AI7487" s="77">
        <f t="shared" si="236"/>
        <v>0</v>
      </c>
      <c r="AJ7487" s="77">
        <f>IF(I7487&gt;Variables!$G$7,0,1)</f>
        <v>0</v>
      </c>
      <c r="AK7487" s="77">
        <f>IF(F7487&gt;Variables!$G$8,0,1)</f>
        <v>1</v>
      </c>
      <c r="AL7487" s="77">
        <f>IF(G7487&gt;Variables!$G$9,0,1)</f>
        <v>1</v>
      </c>
      <c r="AM7487" s="77">
        <f>IF(AND(K7487&gt;Variables!$G$10,K7487&lt;Variables!$G$11),0,1)</f>
        <v>0</v>
      </c>
      <c r="AN7487" s="77">
        <f>IF(H7487&lt;Variables!$G$13,1,0)</f>
        <v>0</v>
      </c>
      <c r="AO7487" s="77">
        <f>IF(R7487&lt;Variables!$G$12,0,1)</f>
        <v>0</v>
      </c>
      <c r="AP7487" s="78">
        <f t="shared" si="237"/>
        <v>0</v>
      </c>
      <c r="AQ7487" s="77">
        <f>IF(V7487&lt;Variables!$G$15,1,0)</f>
        <v>1</v>
      </c>
      <c r="AR7487" s="77">
        <v>0</v>
      </c>
      <c r="AS7487" s="77">
        <v>1</v>
      </c>
      <c r="AT7487" s="77">
        <v>0</v>
      </c>
      <c r="AU7487" s="77">
        <v>0</v>
      </c>
      <c r="BA7487" s="77">
        <v>-0.11</v>
      </c>
    </row>
    <row r="7488" spans="3:53" x14ac:dyDescent="0.25">
      <c r="C7488" s="77" t="s">
        <v>825</v>
      </c>
      <c r="D7488" s="77" t="s">
        <v>673</v>
      </c>
      <c r="E7488" s="77">
        <v>1.2</v>
      </c>
      <c r="F7488" s="77">
        <v>9.3699999999999992</v>
      </c>
      <c r="G7488" s="77">
        <v>9.82</v>
      </c>
      <c r="H7488" s="77">
        <v>-99999</v>
      </c>
      <c r="I7488" s="77">
        <v>52.530999999999999</v>
      </c>
      <c r="J7488" s="77" t="s">
        <v>74</v>
      </c>
      <c r="K7488" s="77">
        <v>83.33</v>
      </c>
      <c r="L7488" s="77">
        <v>1.1974975000000001</v>
      </c>
      <c r="M7488" s="77">
        <v>0.87620224676878378</v>
      </c>
      <c r="N7488" s="77">
        <v>1.1703322222222221</v>
      </c>
      <c r="O7488" s="77">
        <v>3.2176998174307601</v>
      </c>
      <c r="P7488" s="77">
        <v>116279</v>
      </c>
      <c r="Q7488" s="77">
        <v>33478</v>
      </c>
      <c r="R7488" s="77">
        <v>3.47</v>
      </c>
      <c r="S7488" s="77">
        <v>34.515000000000001</v>
      </c>
      <c r="T7488" s="77">
        <v>8.5749999999999993</v>
      </c>
      <c r="U7488" s="77">
        <v>19.4924</v>
      </c>
      <c r="V7488" s="77">
        <v>2.605176906868699</v>
      </c>
      <c r="AC7488" s="77">
        <v>1.2043999999999999</v>
      </c>
      <c r="AD7488" s="77">
        <v>1.1604000000000001</v>
      </c>
      <c r="AH7488" s="77">
        <f>IF(AND(M7488&lt;Variables!$G$6,M7488&gt;Variables!$G$5),0,1)</f>
        <v>1</v>
      </c>
      <c r="AI7488" s="77">
        <f t="shared" si="236"/>
        <v>0</v>
      </c>
      <c r="AJ7488" s="77">
        <f>IF(I7488&gt;Variables!$G$7,0,1)</f>
        <v>0</v>
      </c>
      <c r="AK7488" s="77">
        <f>IF(F7488&gt;Variables!$G$8,0,1)</f>
        <v>0</v>
      </c>
      <c r="AL7488" s="77">
        <f>IF(G7488&gt;Variables!$G$9,0,1)</f>
        <v>1</v>
      </c>
      <c r="AM7488" s="77">
        <f>IF(AND(K7488&gt;Variables!$G$10,K7488&lt;Variables!$G$11),0,1)</f>
        <v>1</v>
      </c>
      <c r="AN7488" s="77">
        <f>IF(H7488&lt;Variables!$G$13,1,0)</f>
        <v>1</v>
      </c>
      <c r="AO7488" s="77">
        <f>IF(R7488&lt;Variables!$G$12,0,1)</f>
        <v>1</v>
      </c>
      <c r="AP7488" s="78">
        <f t="shared" si="237"/>
        <v>0</v>
      </c>
      <c r="AQ7488" s="77">
        <f>IF(V7488&lt;Variables!$G$15,1,0)</f>
        <v>1</v>
      </c>
      <c r="AR7488" s="77">
        <v>0</v>
      </c>
      <c r="AS7488" s="77">
        <v>0</v>
      </c>
      <c r="AT7488" s="77">
        <v>1</v>
      </c>
      <c r="AU7488" s="77">
        <v>0</v>
      </c>
      <c r="BA7488" s="77">
        <v>-2.25</v>
      </c>
    </row>
    <row r="7489" spans="3:53" x14ac:dyDescent="0.25">
      <c r="C7489" s="77" t="s">
        <v>825</v>
      </c>
      <c r="D7489" s="77" t="s">
        <v>561</v>
      </c>
      <c r="E7489" s="77">
        <v>234.96</v>
      </c>
      <c r="F7489" s="77">
        <v>8.01</v>
      </c>
      <c r="G7489" s="77">
        <v>-0.17</v>
      </c>
      <c r="H7489" s="77">
        <v>211690</v>
      </c>
      <c r="I7489" s="77">
        <v>119.596</v>
      </c>
      <c r="J7489" s="77" t="s">
        <v>74</v>
      </c>
      <c r="K7489" s="77">
        <v>68.22</v>
      </c>
      <c r="L7489" s="77">
        <v>233.46709999999999</v>
      </c>
      <c r="M7489" s="77">
        <v>0.44670105552345629</v>
      </c>
      <c r="N7489" s="77">
        <v>233.09357600000001</v>
      </c>
      <c r="O7489" s="77">
        <v>0.60766325023043499</v>
      </c>
      <c r="P7489" s="77">
        <v>8538000</v>
      </c>
      <c r="Q7489" s="77">
        <v>3327000</v>
      </c>
      <c r="R7489" s="77">
        <v>2.57</v>
      </c>
      <c r="S7489" s="77">
        <v>34.515000000000001</v>
      </c>
      <c r="T7489" s="77">
        <v>8.5749999999999993</v>
      </c>
      <c r="U7489" s="77">
        <v>19.4924</v>
      </c>
      <c r="V7489" s="77">
        <v>2.520639848903421</v>
      </c>
      <c r="AC7489" s="77">
        <v>236.14</v>
      </c>
      <c r="AD7489" s="77">
        <v>232.56</v>
      </c>
      <c r="AH7489" s="77">
        <f>IF(AND(M7489&lt;Variables!$G$6,M7489&gt;Variables!$G$5),0,1)</f>
        <v>1</v>
      </c>
      <c r="AI7489" s="77">
        <f t="shared" si="236"/>
        <v>0</v>
      </c>
      <c r="AJ7489" s="77">
        <f>IF(I7489&gt;Variables!$G$7,0,1)</f>
        <v>0</v>
      </c>
      <c r="AK7489" s="77">
        <f>IF(F7489&gt;Variables!$G$8,0,1)</f>
        <v>1</v>
      </c>
      <c r="AL7489" s="77">
        <f>IF(G7489&gt;Variables!$G$9,0,1)</f>
        <v>1</v>
      </c>
      <c r="AM7489" s="77">
        <f>IF(AND(K7489&gt;Variables!$G$10,K7489&lt;Variables!$G$11),0,1)</f>
        <v>0</v>
      </c>
      <c r="AN7489" s="77">
        <f>IF(H7489&lt;Variables!$G$13,1,0)</f>
        <v>0</v>
      </c>
      <c r="AO7489" s="77">
        <f>IF(R7489&lt;Variables!$G$12,0,1)</f>
        <v>1</v>
      </c>
      <c r="AP7489" s="78">
        <f t="shared" si="237"/>
        <v>0</v>
      </c>
      <c r="AQ7489" s="77">
        <f>IF(V7489&lt;Variables!$G$15,1,0)</f>
        <v>1</v>
      </c>
      <c r="AR7489" s="77">
        <v>0</v>
      </c>
      <c r="AS7489" s="77">
        <v>0</v>
      </c>
      <c r="AT7489" s="77">
        <v>0</v>
      </c>
      <c r="AU7489" s="77">
        <v>1</v>
      </c>
      <c r="BA7489" s="77">
        <v>-0.47</v>
      </c>
    </row>
    <row r="7490" spans="3:53" x14ac:dyDescent="0.25">
      <c r="C7490" s="77" t="s">
        <v>825</v>
      </c>
      <c r="D7490" s="77" t="s">
        <v>596</v>
      </c>
      <c r="E7490" s="77">
        <v>35.619999999999997</v>
      </c>
      <c r="F7490" s="77">
        <v>8.3699999999999992</v>
      </c>
      <c r="G7490" s="77">
        <v>5.42</v>
      </c>
      <c r="H7490" s="77">
        <v>4520</v>
      </c>
      <c r="I7490" s="77">
        <v>-34.694000000000003</v>
      </c>
      <c r="J7490" s="77" t="s">
        <v>74</v>
      </c>
      <c r="K7490" s="77">
        <v>29.59</v>
      </c>
      <c r="L7490" s="77">
        <v>35.723769999999988</v>
      </c>
      <c r="M7490" s="77">
        <v>-0.90631531890390105</v>
      </c>
      <c r="N7490" s="77">
        <v>35.978892000000002</v>
      </c>
      <c r="O7490" s="77">
        <v>-1.608976730022712</v>
      </c>
      <c r="P7490" s="77">
        <v>3522000</v>
      </c>
      <c r="Q7490" s="77">
        <v>2591000</v>
      </c>
      <c r="R7490" s="77">
        <v>1.36</v>
      </c>
      <c r="S7490" s="77">
        <v>34.515000000000001</v>
      </c>
      <c r="T7490" s="77">
        <v>8.5749999999999993</v>
      </c>
      <c r="U7490" s="77">
        <v>19.4924</v>
      </c>
      <c r="V7490" s="77">
        <v>2.1256946756288042</v>
      </c>
      <c r="AC7490" s="77">
        <v>36.15</v>
      </c>
      <c r="AD7490" s="77">
        <v>35.1</v>
      </c>
      <c r="AH7490" s="77">
        <f>IF(AND(M7490&lt;Variables!$G$6,M7490&gt;Variables!$G$5),0,1)</f>
        <v>1</v>
      </c>
      <c r="AI7490" s="77">
        <f t="shared" si="236"/>
        <v>1</v>
      </c>
      <c r="AJ7490" s="77">
        <f>IF(I7490&gt;Variables!$G$7,0,1)</f>
        <v>1</v>
      </c>
      <c r="AK7490" s="77">
        <f>IF(F7490&gt;Variables!$G$8,0,1)</f>
        <v>1</v>
      </c>
      <c r="AL7490" s="77">
        <f>IF(G7490&gt;Variables!$G$9,0,1)</f>
        <v>1</v>
      </c>
      <c r="AM7490" s="77">
        <f>IF(AND(K7490&gt;Variables!$G$10,K7490&lt;Variables!$G$11),0,1)</f>
        <v>1</v>
      </c>
      <c r="AN7490" s="77">
        <f>IF(H7490&lt;Variables!$G$13,1,0)</f>
        <v>0</v>
      </c>
      <c r="AO7490" s="77">
        <f>IF(R7490&lt;Variables!$G$12,0,1)</f>
        <v>0</v>
      </c>
      <c r="AP7490" s="78">
        <f t="shared" si="237"/>
        <v>0</v>
      </c>
      <c r="AQ7490" s="77">
        <f>IF(V7490&lt;Variables!$G$15,1,0)</f>
        <v>1</v>
      </c>
      <c r="AR7490" s="77">
        <v>0</v>
      </c>
      <c r="AS7490" s="77">
        <v>1</v>
      </c>
      <c r="AT7490" s="77">
        <v>0</v>
      </c>
      <c r="AU7490" s="77">
        <v>0</v>
      </c>
      <c r="BA7490" s="77">
        <v>0.36</v>
      </c>
    </row>
    <row r="7491" spans="3:53" x14ac:dyDescent="0.25">
      <c r="C7491" s="77" t="s">
        <v>825</v>
      </c>
      <c r="D7491" s="77" t="s">
        <v>818</v>
      </c>
      <c r="E7491" s="77">
        <v>19.79</v>
      </c>
      <c r="F7491" s="77">
        <v>8.98</v>
      </c>
      <c r="G7491" s="77">
        <v>7.91</v>
      </c>
      <c r="H7491" s="77">
        <v>12930</v>
      </c>
      <c r="I7491" s="77">
        <v>-68.733000000000004</v>
      </c>
      <c r="J7491" s="77" t="s">
        <v>74</v>
      </c>
      <c r="K7491" s="77">
        <v>59.78</v>
      </c>
      <c r="L7491" s="77">
        <v>19.656279999999999</v>
      </c>
      <c r="M7491" s="77">
        <v>0.24785971709802601</v>
      </c>
      <c r="N7491" s="77">
        <v>19.564333999999999</v>
      </c>
      <c r="O7491" s="77">
        <v>0.71899201884408392</v>
      </c>
      <c r="P7491" s="77">
        <v>11793000</v>
      </c>
      <c r="Q7491" s="77">
        <v>18915000</v>
      </c>
      <c r="R7491" s="77">
        <v>0.62</v>
      </c>
      <c r="S7491" s="77">
        <v>34.515000000000001</v>
      </c>
      <c r="T7491" s="77">
        <v>8.5749999999999993</v>
      </c>
      <c r="U7491" s="77">
        <v>19.4924</v>
      </c>
      <c r="V7491" s="77">
        <v>2.4548757388755149</v>
      </c>
      <c r="AC7491" s="77">
        <v>19.940000000000001</v>
      </c>
      <c r="AD7491" s="77">
        <v>19.510000000000002</v>
      </c>
      <c r="AH7491" s="77">
        <f>IF(AND(M7491&lt;Variables!$G$6,M7491&gt;Variables!$G$5),0,1)</f>
        <v>1</v>
      </c>
      <c r="AI7491" s="77">
        <f t="shared" si="236"/>
        <v>0</v>
      </c>
      <c r="AJ7491" s="77">
        <f>IF(I7491&gt;Variables!$G$7,0,1)</f>
        <v>1</v>
      </c>
      <c r="AK7491" s="77">
        <f>IF(F7491&gt;Variables!$G$8,0,1)</f>
        <v>1</v>
      </c>
      <c r="AL7491" s="77">
        <f>IF(G7491&gt;Variables!$G$9,0,1)</f>
        <v>1</v>
      </c>
      <c r="AM7491" s="77">
        <f>IF(AND(K7491&gt;Variables!$G$10,K7491&lt;Variables!$G$11),0,1)</f>
        <v>1</v>
      </c>
      <c r="AN7491" s="77">
        <f>IF(H7491&lt;Variables!$G$13,1,0)</f>
        <v>0</v>
      </c>
      <c r="AO7491" s="77">
        <f>IF(R7491&lt;Variables!$G$12,0,1)</f>
        <v>0</v>
      </c>
      <c r="AP7491" s="78">
        <f t="shared" si="237"/>
        <v>0</v>
      </c>
      <c r="AQ7491" s="77">
        <f>IF(V7491&lt;Variables!$G$15,1,0)</f>
        <v>1</v>
      </c>
      <c r="AR7491" s="77">
        <v>0</v>
      </c>
      <c r="AS7491" s="77">
        <v>1</v>
      </c>
      <c r="AT7491" s="77">
        <v>0</v>
      </c>
      <c r="AU7491" s="77">
        <v>0</v>
      </c>
      <c r="BA7491" s="77">
        <v>0.08</v>
      </c>
    </row>
    <row r="7492" spans="3:53" x14ac:dyDescent="0.25">
      <c r="C7492" s="77" t="s">
        <v>825</v>
      </c>
      <c r="D7492" s="77" t="s">
        <v>179</v>
      </c>
      <c r="E7492" s="77">
        <v>25.78</v>
      </c>
      <c r="F7492" s="77">
        <v>9.6</v>
      </c>
      <c r="G7492" s="77">
        <v>11.13</v>
      </c>
      <c r="H7492" s="77">
        <v>13930</v>
      </c>
      <c r="I7492" s="77">
        <v>-77.346000000000004</v>
      </c>
      <c r="J7492" s="77" t="s">
        <v>74</v>
      </c>
      <c r="K7492" s="77">
        <v>43.61</v>
      </c>
      <c r="L7492" s="77">
        <v>25.738520000000001</v>
      </c>
      <c r="M7492" s="77">
        <v>-0.26621577309029221</v>
      </c>
      <c r="N7492" s="77">
        <v>25.707034</v>
      </c>
      <c r="O7492" s="77">
        <v>-0.14406173812194151</v>
      </c>
      <c r="P7492" s="77">
        <v>15211000</v>
      </c>
      <c r="Q7492" s="77">
        <v>12104000</v>
      </c>
      <c r="R7492" s="77">
        <v>1.26</v>
      </c>
      <c r="S7492" s="77">
        <v>34.515000000000001</v>
      </c>
      <c r="T7492" s="77">
        <v>8.5749999999999993</v>
      </c>
      <c r="U7492" s="77">
        <v>19.4924</v>
      </c>
      <c r="V7492" s="77">
        <v>2.3028083790346918</v>
      </c>
      <c r="AC7492" s="77">
        <v>25.8</v>
      </c>
      <c r="AD7492" s="77">
        <v>25.0701</v>
      </c>
      <c r="AH7492" s="77">
        <f>IF(AND(M7492&lt;Variables!$G$6,M7492&gt;Variables!$G$5),0,1)</f>
        <v>1</v>
      </c>
      <c r="AI7492" s="77">
        <f t="shared" si="236"/>
        <v>0</v>
      </c>
      <c r="AJ7492" s="77">
        <f>IF(I7492&gt;Variables!$G$7,0,1)</f>
        <v>1</v>
      </c>
      <c r="AK7492" s="77">
        <f>IF(F7492&gt;Variables!$G$8,0,1)</f>
        <v>0</v>
      </c>
      <c r="AL7492" s="77">
        <f>IF(G7492&gt;Variables!$G$9,0,1)</f>
        <v>0</v>
      </c>
      <c r="AM7492" s="77">
        <f>IF(AND(K7492&gt;Variables!$G$10,K7492&lt;Variables!$G$11),0,1)</f>
        <v>1</v>
      </c>
      <c r="AN7492" s="77">
        <f>IF(H7492&lt;Variables!$G$13,1,0)</f>
        <v>0</v>
      </c>
      <c r="AO7492" s="77">
        <f>IF(R7492&lt;Variables!$G$12,0,1)</f>
        <v>0</v>
      </c>
      <c r="AP7492" s="78">
        <f t="shared" si="237"/>
        <v>0</v>
      </c>
      <c r="AQ7492" s="77">
        <f>IF(V7492&lt;Variables!$G$15,1,0)</f>
        <v>1</v>
      </c>
      <c r="AR7492" s="77">
        <v>0</v>
      </c>
      <c r="AS7492" s="77">
        <v>0</v>
      </c>
      <c r="AT7492" s="77">
        <v>1</v>
      </c>
      <c r="AU7492" s="77">
        <v>0</v>
      </c>
      <c r="BA7492" s="77">
        <v>-1.36</v>
      </c>
    </row>
    <row r="7493" spans="3:53" x14ac:dyDescent="0.25">
      <c r="C7493" s="77" t="s">
        <v>825</v>
      </c>
      <c r="D7493" s="77" t="s">
        <v>567</v>
      </c>
      <c r="E7493" s="77">
        <v>14.77</v>
      </c>
      <c r="F7493" s="77">
        <v>10.38</v>
      </c>
      <c r="G7493" s="77">
        <v>8.16</v>
      </c>
      <c r="H7493" s="77">
        <v>27750</v>
      </c>
      <c r="I7493" s="77">
        <v>2.2349999999999999</v>
      </c>
      <c r="J7493" s="77" t="s">
        <v>74</v>
      </c>
      <c r="K7493" s="77">
        <v>46.34</v>
      </c>
      <c r="L7493" s="77">
        <v>14.73051578947369</v>
      </c>
      <c r="M7493" s="77">
        <v>-7.1387788614983572E-2</v>
      </c>
      <c r="N7493" s="77">
        <v>14.73576739130435</v>
      </c>
      <c r="O7493" s="77">
        <v>-0.1070008156728602</v>
      </c>
      <c r="P7493" s="77">
        <v>1300000</v>
      </c>
      <c r="Q7493" s="77">
        <v>973560</v>
      </c>
      <c r="R7493" s="77">
        <v>1.34</v>
      </c>
      <c r="S7493" s="77">
        <v>34.515000000000001</v>
      </c>
      <c r="T7493" s="77">
        <v>8.5749999999999993</v>
      </c>
      <c r="U7493" s="77">
        <v>19.4924</v>
      </c>
      <c r="V7493" s="77">
        <v>2.3301839078673061</v>
      </c>
      <c r="AC7493" s="77">
        <v>14.77</v>
      </c>
      <c r="AD7493" s="77">
        <v>14.52</v>
      </c>
      <c r="AH7493" s="77">
        <f>IF(AND(M7493&lt;Variables!$G$6,M7493&gt;Variables!$G$5),0,1)</f>
        <v>1</v>
      </c>
      <c r="AI7493" s="77">
        <f t="shared" si="236"/>
        <v>1</v>
      </c>
      <c r="AJ7493" s="77">
        <f>IF(I7493&gt;Variables!$G$7,0,1)</f>
        <v>1</v>
      </c>
      <c r="AK7493" s="77">
        <f>IF(F7493&gt;Variables!$G$8,0,1)</f>
        <v>0</v>
      </c>
      <c r="AL7493" s="77">
        <f>IF(G7493&gt;Variables!$G$9,0,1)</f>
        <v>1</v>
      </c>
      <c r="AM7493" s="77">
        <f>IF(AND(K7493&gt;Variables!$G$10,K7493&lt;Variables!$G$11),0,1)</f>
        <v>1</v>
      </c>
      <c r="AN7493" s="77">
        <f>IF(H7493&lt;Variables!$G$13,1,0)</f>
        <v>0</v>
      </c>
      <c r="AO7493" s="77">
        <f>IF(R7493&lt;Variables!$G$12,0,1)</f>
        <v>0</v>
      </c>
      <c r="AP7493" s="78">
        <f t="shared" si="237"/>
        <v>0</v>
      </c>
      <c r="AQ7493" s="77">
        <f>IF(V7493&lt;Variables!$G$15,1,0)</f>
        <v>1</v>
      </c>
      <c r="AR7493" s="77">
        <v>0</v>
      </c>
      <c r="AS7493" s="77">
        <v>0</v>
      </c>
      <c r="AT7493" s="77">
        <v>1</v>
      </c>
      <c r="AU7493" s="77">
        <v>0</v>
      </c>
      <c r="BA7493" s="77">
        <v>-1.46</v>
      </c>
    </row>
    <row r="7494" spans="3:53" x14ac:dyDescent="0.25">
      <c r="C7494" s="77" t="s">
        <v>825</v>
      </c>
      <c r="D7494" s="77" t="s">
        <v>562</v>
      </c>
      <c r="E7494" s="77">
        <v>43.14</v>
      </c>
      <c r="F7494" s="77">
        <v>10.89</v>
      </c>
      <c r="G7494" s="77">
        <v>10.06</v>
      </c>
      <c r="H7494" s="77">
        <v>2400</v>
      </c>
      <c r="I7494" s="77">
        <v>32.049999999999997</v>
      </c>
      <c r="J7494" s="77" t="s">
        <v>74</v>
      </c>
      <c r="K7494" s="77">
        <v>51.15</v>
      </c>
      <c r="L7494" s="77">
        <v>42.988511111111109</v>
      </c>
      <c r="M7494" s="77">
        <v>-1.9798571504636181E-2</v>
      </c>
      <c r="N7494" s="77">
        <v>42.920541666666672</v>
      </c>
      <c r="O7494" s="77">
        <v>0.13853118116517571</v>
      </c>
      <c r="P7494" s="77">
        <v>753379</v>
      </c>
      <c r="Q7494" s="77">
        <v>665245</v>
      </c>
      <c r="R7494" s="77">
        <v>1.1299999999999999</v>
      </c>
      <c r="S7494" s="77">
        <v>34.515000000000001</v>
      </c>
      <c r="T7494" s="77">
        <v>8.5749999999999993</v>
      </c>
      <c r="U7494" s="77">
        <v>19.4924</v>
      </c>
      <c r="V7494" s="77">
        <v>2.3794945178748019</v>
      </c>
      <c r="AC7494" s="77">
        <v>43.94</v>
      </c>
      <c r="AD7494" s="77">
        <v>42.93</v>
      </c>
      <c r="AH7494" s="77">
        <f>IF(AND(M7494&lt;Variables!$G$6,M7494&gt;Variables!$G$5),0,1)</f>
        <v>1</v>
      </c>
      <c r="AI7494" s="77">
        <f t="shared" si="236"/>
        <v>0</v>
      </c>
      <c r="AJ7494" s="77">
        <f>IF(I7494&gt;Variables!$G$7,0,1)</f>
        <v>1</v>
      </c>
      <c r="AK7494" s="77">
        <f>IF(F7494&gt;Variables!$G$8,0,1)</f>
        <v>0</v>
      </c>
      <c r="AL7494" s="77">
        <f>IF(G7494&gt;Variables!$G$9,0,1)</f>
        <v>1</v>
      </c>
      <c r="AM7494" s="77">
        <f>IF(AND(K7494&gt;Variables!$G$10,K7494&lt;Variables!$G$11),0,1)</f>
        <v>1</v>
      </c>
      <c r="AN7494" s="77">
        <f>IF(H7494&lt;Variables!$G$13,1,0)</f>
        <v>0</v>
      </c>
      <c r="AO7494" s="77">
        <f>IF(R7494&lt;Variables!$G$12,0,1)</f>
        <v>0</v>
      </c>
      <c r="AP7494" s="78">
        <f t="shared" si="237"/>
        <v>0</v>
      </c>
      <c r="AQ7494" s="77">
        <f>IF(V7494&lt;Variables!$G$15,1,0)</f>
        <v>1</v>
      </c>
      <c r="AR7494" s="77">
        <v>1</v>
      </c>
      <c r="AS7494" s="77">
        <v>0</v>
      </c>
      <c r="AT7494" s="77">
        <v>0</v>
      </c>
      <c r="AU7494" s="77">
        <v>0</v>
      </c>
      <c r="BA7494" s="77">
        <v>0.9</v>
      </c>
    </row>
    <row r="7495" spans="3:53" x14ac:dyDescent="0.25">
      <c r="C7495" s="77" t="s">
        <v>825</v>
      </c>
      <c r="D7495" s="77" t="s">
        <v>576</v>
      </c>
      <c r="E7495" s="77">
        <v>110.41</v>
      </c>
      <c r="F7495" s="77">
        <v>12.12</v>
      </c>
      <c r="G7495" s="77">
        <v>9.51</v>
      </c>
      <c r="H7495" s="77">
        <v>4280</v>
      </c>
      <c r="I7495" s="77">
        <v>-23.844999999999999</v>
      </c>
      <c r="J7495" s="77" t="s">
        <v>74</v>
      </c>
      <c r="K7495" s="77">
        <v>58.76</v>
      </c>
      <c r="L7495" s="77">
        <v>110.495885</v>
      </c>
      <c r="M7495" s="77">
        <v>0.1032753391676063</v>
      </c>
      <c r="N7495" s="77">
        <v>109.86240204081631</v>
      </c>
      <c r="O7495" s="77">
        <v>0.68048572149907616</v>
      </c>
      <c r="P7495" s="77">
        <v>1117000</v>
      </c>
      <c r="Q7495" s="77">
        <v>890350</v>
      </c>
      <c r="R7495" s="77">
        <v>1.25</v>
      </c>
      <c r="S7495" s="77">
        <v>34.515000000000001</v>
      </c>
      <c r="T7495" s="77">
        <v>8.5749999999999993</v>
      </c>
      <c r="U7495" s="77">
        <v>19.4924</v>
      </c>
      <c r="V7495" s="77">
        <v>2.452455690769082</v>
      </c>
      <c r="AC7495" s="77">
        <v>111.24</v>
      </c>
      <c r="AD7495" s="77">
        <v>107.51</v>
      </c>
      <c r="AH7495" s="77">
        <f>IF(AND(M7495&lt;Variables!$G$6,M7495&gt;Variables!$G$5),0,1)</f>
        <v>1</v>
      </c>
      <c r="AI7495" s="77">
        <f t="shared" si="236"/>
        <v>0</v>
      </c>
      <c r="AJ7495" s="77">
        <f>IF(I7495&gt;Variables!$G$7,0,1)</f>
        <v>1</v>
      </c>
      <c r="AK7495" s="77">
        <f>IF(F7495&gt;Variables!$G$8,0,1)</f>
        <v>0</v>
      </c>
      <c r="AL7495" s="77">
        <f>IF(G7495&gt;Variables!$G$9,0,1)</f>
        <v>1</v>
      </c>
      <c r="AM7495" s="77">
        <f>IF(AND(K7495&gt;Variables!$G$10,K7495&lt;Variables!$G$11),0,1)</f>
        <v>1</v>
      </c>
      <c r="AN7495" s="77">
        <f>IF(H7495&lt;Variables!$G$13,1,0)</f>
        <v>0</v>
      </c>
      <c r="AO7495" s="77">
        <f>IF(R7495&lt;Variables!$G$12,0,1)</f>
        <v>0</v>
      </c>
      <c r="AP7495" s="78">
        <f t="shared" si="237"/>
        <v>0</v>
      </c>
      <c r="AQ7495" s="77">
        <f>IF(V7495&lt;Variables!$G$15,1,0)</f>
        <v>1</v>
      </c>
      <c r="AR7495" s="77">
        <v>0</v>
      </c>
      <c r="AS7495" s="77">
        <v>0</v>
      </c>
      <c r="AT7495" s="77">
        <v>0</v>
      </c>
      <c r="AU7495" s="77">
        <v>1</v>
      </c>
      <c r="BA7495" s="77">
        <v>-1.07</v>
      </c>
    </row>
    <row r="7496" spans="3:53" x14ac:dyDescent="0.25">
      <c r="C7496" s="77" t="s">
        <v>825</v>
      </c>
      <c r="D7496" s="77" t="s">
        <v>593</v>
      </c>
      <c r="E7496" s="77">
        <v>4.41</v>
      </c>
      <c r="F7496" s="77">
        <v>23.77</v>
      </c>
      <c r="G7496" s="77">
        <v>17.38</v>
      </c>
      <c r="H7496" s="77">
        <v>241.29</v>
      </c>
      <c r="I7496" s="77">
        <v>183.32400000000001</v>
      </c>
      <c r="J7496" s="77" t="s">
        <v>74</v>
      </c>
      <c r="K7496" s="77">
        <v>53.3</v>
      </c>
      <c r="L7496" s="77">
        <v>4.36775</v>
      </c>
      <c r="M7496" s="77">
        <v>0.51170511132734964</v>
      </c>
      <c r="N7496" s="77">
        <v>4.3758339999999993</v>
      </c>
      <c r="O7496" s="77">
        <v>0.32601785168269642</v>
      </c>
      <c r="P7496" s="77">
        <v>21960000</v>
      </c>
      <c r="Q7496" s="77">
        <v>23270000</v>
      </c>
      <c r="R7496" s="77">
        <v>0.94</v>
      </c>
      <c r="S7496" s="77">
        <v>34.515000000000001</v>
      </c>
      <c r="T7496" s="77">
        <v>8.5749999999999993</v>
      </c>
      <c r="U7496" s="77">
        <v>19.4924</v>
      </c>
      <c r="V7496" s="77">
        <v>2.3830069127124949</v>
      </c>
      <c r="AC7496" s="77">
        <v>4.55</v>
      </c>
      <c r="AD7496" s="77">
        <v>4.16</v>
      </c>
      <c r="AH7496" s="77">
        <f>IF(AND(M7496&lt;Variables!$G$6,M7496&gt;Variables!$G$5),0,1)</f>
        <v>1</v>
      </c>
      <c r="AI7496" s="77">
        <f t="shared" si="236"/>
        <v>1</v>
      </c>
      <c r="AJ7496" s="77">
        <f>IF(I7496&gt;Variables!$G$7,0,1)</f>
        <v>0</v>
      </c>
      <c r="AK7496" s="77">
        <f>IF(F7496&gt;Variables!$G$8,0,1)</f>
        <v>0</v>
      </c>
      <c r="AL7496" s="77">
        <f>IF(G7496&gt;Variables!$G$9,0,1)</f>
        <v>0</v>
      </c>
      <c r="AM7496" s="77">
        <f>IF(AND(K7496&gt;Variables!$G$10,K7496&lt;Variables!$G$11),0,1)</f>
        <v>1</v>
      </c>
      <c r="AN7496" s="77">
        <f>IF(H7496&lt;Variables!$G$13,1,0)</f>
        <v>1</v>
      </c>
      <c r="AO7496" s="77">
        <f>IF(R7496&lt;Variables!$G$12,0,1)</f>
        <v>0</v>
      </c>
      <c r="AP7496" s="78">
        <f t="shared" si="237"/>
        <v>0</v>
      </c>
      <c r="AQ7496" s="77">
        <f>IF(V7496&lt;Variables!$G$15,1,0)</f>
        <v>1</v>
      </c>
      <c r="AR7496" s="77">
        <v>0</v>
      </c>
      <c r="AS7496" s="77">
        <v>0</v>
      </c>
      <c r="AT7496" s="77">
        <v>1</v>
      </c>
      <c r="AU7496" s="77">
        <v>0</v>
      </c>
      <c r="BA7496" s="77">
        <v>-2.25</v>
      </c>
    </row>
    <row r="7497" spans="3:53" x14ac:dyDescent="0.25">
      <c r="C7497" s="77" t="s">
        <v>825</v>
      </c>
      <c r="D7497" s="77" t="s">
        <v>590</v>
      </c>
      <c r="E7497" s="77">
        <v>8.81</v>
      </c>
      <c r="F7497" s="77">
        <v>24.12</v>
      </c>
      <c r="G7497" s="77">
        <v>19.05</v>
      </c>
      <c r="H7497" s="77">
        <v>298.47000000000003</v>
      </c>
      <c r="I7497" s="77">
        <v>-3.4489999999999998</v>
      </c>
      <c r="J7497" s="77" t="s">
        <v>74</v>
      </c>
      <c r="K7497" s="77">
        <v>49.95</v>
      </c>
      <c r="L7497" s="77">
        <v>8.7722750000000005</v>
      </c>
      <c r="M7497" s="77">
        <v>-0.25392500805093882</v>
      </c>
      <c r="N7497" s="77">
        <v>8.7229899999999994</v>
      </c>
      <c r="O7497" s="77">
        <v>0.30964153346502338</v>
      </c>
      <c r="P7497" s="77">
        <v>4410000</v>
      </c>
      <c r="Q7497" s="77">
        <v>148250</v>
      </c>
      <c r="R7497" s="77">
        <v>29.75</v>
      </c>
      <c r="S7497" s="77">
        <v>34.515000000000001</v>
      </c>
      <c r="T7497" s="77">
        <v>8.5749999999999993</v>
      </c>
      <c r="U7497" s="77">
        <v>19.4924</v>
      </c>
      <c r="V7497" s="77">
        <v>2.3730473834381618</v>
      </c>
      <c r="AC7497" s="77">
        <v>8.9499999999999993</v>
      </c>
      <c r="AD7497" s="77">
        <v>7.48</v>
      </c>
      <c r="AH7497" s="77">
        <f>IF(AND(M7497&lt;Variables!$G$6,M7497&gt;Variables!$G$5),0,1)</f>
        <v>1</v>
      </c>
      <c r="AI7497" s="77">
        <f t="shared" si="236"/>
        <v>0</v>
      </c>
      <c r="AJ7497" s="77">
        <f>IF(I7497&gt;Variables!$G$7,0,1)</f>
        <v>1</v>
      </c>
      <c r="AK7497" s="77">
        <f>IF(F7497&gt;Variables!$G$8,0,1)</f>
        <v>0</v>
      </c>
      <c r="AL7497" s="77">
        <f>IF(G7497&gt;Variables!$G$9,0,1)</f>
        <v>0</v>
      </c>
      <c r="AM7497" s="77">
        <f>IF(AND(K7497&gt;Variables!$G$10,K7497&lt;Variables!$G$11),0,1)</f>
        <v>1</v>
      </c>
      <c r="AN7497" s="77">
        <f>IF(H7497&lt;Variables!$G$13,1,0)</f>
        <v>1</v>
      </c>
      <c r="AO7497" s="77">
        <f>IF(R7497&lt;Variables!$G$12,0,1)</f>
        <v>1</v>
      </c>
      <c r="AP7497" s="78">
        <f t="shared" si="237"/>
        <v>0</v>
      </c>
      <c r="AQ7497" s="77">
        <f>IF(V7497&lt;Variables!$G$15,1,0)</f>
        <v>1</v>
      </c>
      <c r="AR7497" s="77">
        <v>0</v>
      </c>
      <c r="AS7497" s="77">
        <v>0</v>
      </c>
      <c r="AT7497" s="77">
        <v>1</v>
      </c>
      <c r="AU7497" s="77">
        <v>0</v>
      </c>
      <c r="BA7497" s="77">
        <v>-2.25</v>
      </c>
    </row>
    <row r="7498" spans="3:53" x14ac:dyDescent="0.25">
      <c r="C7498" s="77" t="s">
        <v>825</v>
      </c>
      <c r="D7498" s="77" t="s">
        <v>555</v>
      </c>
      <c r="E7498" s="77">
        <v>25.25</v>
      </c>
      <c r="F7498" s="77">
        <v>24.92</v>
      </c>
      <c r="G7498" s="77">
        <v>21.65</v>
      </c>
      <c r="H7498" s="77">
        <v>2850</v>
      </c>
      <c r="I7498" s="77">
        <v>272.47500000000002</v>
      </c>
      <c r="J7498" s="77" t="s">
        <v>74</v>
      </c>
      <c r="K7498" s="77">
        <v>40.61</v>
      </c>
      <c r="L7498" s="77">
        <v>25.53933</v>
      </c>
      <c r="M7498" s="77">
        <v>-1.8768307547613849</v>
      </c>
      <c r="N7498" s="77">
        <v>24.953122</v>
      </c>
      <c r="O7498" s="77">
        <v>0.42831514228961742</v>
      </c>
      <c r="P7498" s="77">
        <v>1881000</v>
      </c>
      <c r="Q7498" s="77">
        <v>497157</v>
      </c>
      <c r="R7498" s="77">
        <v>3.78</v>
      </c>
      <c r="S7498" s="77">
        <v>34.515000000000001</v>
      </c>
      <c r="T7498" s="77">
        <v>8.5749999999999993</v>
      </c>
      <c r="U7498" s="77">
        <v>19.4924</v>
      </c>
      <c r="V7498" s="77">
        <v>2.2676207026303352</v>
      </c>
      <c r="AC7498" s="77">
        <v>26.25</v>
      </c>
      <c r="AD7498" s="77">
        <v>21.94</v>
      </c>
      <c r="AH7498" s="77">
        <f>IF(AND(M7498&lt;Variables!$G$6,M7498&gt;Variables!$G$5),0,1)</f>
        <v>0</v>
      </c>
      <c r="AI7498" s="77">
        <f t="shared" si="236"/>
        <v>0</v>
      </c>
      <c r="AJ7498" s="77">
        <f>IF(I7498&gt;Variables!$G$7,0,1)</f>
        <v>0</v>
      </c>
      <c r="AK7498" s="77">
        <f>IF(F7498&gt;Variables!$G$8,0,1)</f>
        <v>0</v>
      </c>
      <c r="AL7498" s="77">
        <f>IF(G7498&gt;Variables!$G$9,0,1)</f>
        <v>0</v>
      </c>
      <c r="AM7498" s="77">
        <f>IF(AND(K7498&gt;Variables!$G$10,K7498&lt;Variables!$G$11),0,1)</f>
        <v>1</v>
      </c>
      <c r="AN7498" s="77">
        <f>IF(H7498&lt;Variables!$G$13,1,0)</f>
        <v>0</v>
      </c>
      <c r="AO7498" s="77">
        <f>IF(R7498&lt;Variables!$G$12,0,1)</f>
        <v>1</v>
      </c>
      <c r="AP7498" s="78">
        <f t="shared" si="237"/>
        <v>0</v>
      </c>
      <c r="AQ7498" s="77">
        <f>IF(V7498&lt;Variables!$G$15,1,0)</f>
        <v>1</v>
      </c>
      <c r="AR7498" s="77">
        <v>1</v>
      </c>
      <c r="AS7498" s="77">
        <v>0</v>
      </c>
      <c r="AT7498" s="77">
        <v>0</v>
      </c>
      <c r="AU7498" s="77">
        <v>0</v>
      </c>
      <c r="BA7498" s="77">
        <v>2</v>
      </c>
    </row>
    <row r="7499" spans="3:53" x14ac:dyDescent="0.25">
      <c r="C7499" s="77" t="s">
        <v>825</v>
      </c>
      <c r="D7499" s="77" t="s">
        <v>189</v>
      </c>
      <c r="E7499" s="77">
        <v>34.19</v>
      </c>
      <c r="F7499" s="77">
        <v>8.16</v>
      </c>
      <c r="G7499" s="77">
        <v>6.65</v>
      </c>
      <c r="H7499" s="77">
        <v>-99999</v>
      </c>
      <c r="I7499" s="77">
        <v>-99999</v>
      </c>
      <c r="J7499" s="77" t="s">
        <v>75</v>
      </c>
      <c r="K7499" s="77">
        <v>57.11</v>
      </c>
      <c r="L7499" s="77">
        <v>34.034750000000003</v>
      </c>
      <c r="M7499" s="77">
        <v>0.27515994681905009</v>
      </c>
      <c r="N7499" s="77">
        <v>33.830104081632648</v>
      </c>
      <c r="O7499" s="77">
        <v>0.88174697200916352</v>
      </c>
      <c r="P7499" s="77">
        <v>571595</v>
      </c>
      <c r="Q7499" s="77">
        <v>1712000</v>
      </c>
      <c r="R7499" s="77">
        <v>0.33</v>
      </c>
      <c r="S7499" s="77">
        <v>34.515000000000001</v>
      </c>
      <c r="T7499" s="77">
        <v>8.5749999999999993</v>
      </c>
      <c r="U7499" s="77">
        <v>19.4924</v>
      </c>
      <c r="V7499" s="77">
        <v>2.427855395085905</v>
      </c>
      <c r="AC7499" s="77">
        <v>34.24</v>
      </c>
      <c r="AD7499" s="77">
        <v>32.159999999999997</v>
      </c>
      <c r="AH7499" s="77">
        <f>IF(AND(M7499&lt;Variables!$G$6,M7499&gt;Variables!$G$5),0,1)</f>
        <v>1</v>
      </c>
      <c r="AI7499" s="77">
        <f t="shared" si="236"/>
        <v>0</v>
      </c>
      <c r="AJ7499" s="77">
        <f>IF(I7499&gt;Variables!$G$7,0,1)</f>
        <v>1</v>
      </c>
      <c r="AK7499" s="77">
        <f>IF(F7499&gt;Variables!$G$8,0,1)</f>
        <v>1</v>
      </c>
      <c r="AL7499" s="77">
        <f>IF(G7499&gt;Variables!$G$9,0,1)</f>
        <v>1</v>
      </c>
      <c r="AM7499" s="77">
        <f>IF(AND(K7499&gt;Variables!$G$10,K7499&lt;Variables!$G$11),0,1)</f>
        <v>1</v>
      </c>
      <c r="AN7499" s="77">
        <f>IF(H7499&lt;Variables!$G$13,1,0)</f>
        <v>1</v>
      </c>
      <c r="AO7499" s="77">
        <f>IF(R7499&lt;Variables!$G$12,0,1)</f>
        <v>0</v>
      </c>
      <c r="AP7499" s="78">
        <f t="shared" si="237"/>
        <v>1</v>
      </c>
      <c r="AQ7499" s="77">
        <f>IF(V7499&lt;Variables!$G$15,1,0)</f>
        <v>1</v>
      </c>
      <c r="AR7499" s="77">
        <v>0</v>
      </c>
      <c r="AS7499" s="77">
        <v>0</v>
      </c>
      <c r="AT7499" s="77">
        <v>1</v>
      </c>
      <c r="AU7499" s="77">
        <v>0</v>
      </c>
      <c r="BA7499" s="77">
        <v>-2.25</v>
      </c>
    </row>
    <row r="7500" spans="3:53" x14ac:dyDescent="0.25">
      <c r="C7500" s="77" t="s">
        <v>825</v>
      </c>
      <c r="D7500" s="77" t="s">
        <v>180</v>
      </c>
      <c r="E7500" s="77">
        <v>15.21</v>
      </c>
      <c r="F7500" s="77">
        <v>8.35</v>
      </c>
      <c r="G7500" s="77">
        <v>7.44</v>
      </c>
      <c r="H7500" s="77">
        <v>3450</v>
      </c>
      <c r="I7500" s="77">
        <v>-81.36</v>
      </c>
      <c r="J7500" s="77" t="s">
        <v>75</v>
      </c>
      <c r="K7500" s="77">
        <v>63.76</v>
      </c>
      <c r="L7500" s="77">
        <v>15.09314</v>
      </c>
      <c r="M7500" s="77">
        <v>0.44298270605056428</v>
      </c>
      <c r="N7500" s="77">
        <v>15.088386</v>
      </c>
      <c r="O7500" s="77">
        <v>0.47462995710740891</v>
      </c>
      <c r="P7500" s="77">
        <v>8153000.0000000009</v>
      </c>
      <c r="Q7500" s="77">
        <v>13979000</v>
      </c>
      <c r="R7500" s="77">
        <v>0.57999999999999996</v>
      </c>
      <c r="S7500" s="77">
        <v>34.515000000000001</v>
      </c>
      <c r="T7500" s="77">
        <v>8.5749999999999993</v>
      </c>
      <c r="U7500" s="77">
        <v>19.4924</v>
      </c>
      <c r="V7500" s="77">
        <v>2.4804324130448672</v>
      </c>
      <c r="AC7500" s="77">
        <v>15.25</v>
      </c>
      <c r="AD7500" s="77">
        <v>14.78</v>
      </c>
      <c r="AH7500" s="77">
        <f>IF(AND(M7500&lt;Variables!$G$6,M7500&gt;Variables!$G$5),0,1)</f>
        <v>1</v>
      </c>
      <c r="AI7500" s="77">
        <f t="shared" si="236"/>
        <v>0</v>
      </c>
      <c r="AJ7500" s="77">
        <f>IF(I7500&gt;Variables!$G$7,0,1)</f>
        <v>1</v>
      </c>
      <c r="AK7500" s="77">
        <f>IF(F7500&gt;Variables!$G$8,0,1)</f>
        <v>1</v>
      </c>
      <c r="AL7500" s="77">
        <f>IF(G7500&gt;Variables!$G$9,0,1)</f>
        <v>1</v>
      </c>
      <c r="AM7500" s="77">
        <f>IF(AND(K7500&gt;Variables!$G$10,K7500&lt;Variables!$G$11),0,1)</f>
        <v>0</v>
      </c>
      <c r="AN7500" s="77">
        <f>IF(H7500&lt;Variables!$G$13,1,0)</f>
        <v>0</v>
      </c>
      <c r="AO7500" s="77">
        <f>IF(R7500&lt;Variables!$G$12,0,1)</f>
        <v>0</v>
      </c>
      <c r="AP7500" s="78">
        <f t="shared" si="237"/>
        <v>1</v>
      </c>
      <c r="AQ7500" s="77">
        <f>IF(V7500&lt;Variables!$G$15,1,0)</f>
        <v>1</v>
      </c>
      <c r="AR7500" s="77">
        <v>0</v>
      </c>
      <c r="AS7500" s="77">
        <v>0</v>
      </c>
      <c r="AT7500" s="77">
        <v>1</v>
      </c>
      <c r="AU7500" s="77">
        <v>0</v>
      </c>
      <c r="BA7500" s="77">
        <v>-1.31</v>
      </c>
    </row>
    <row r="7501" spans="3:53" x14ac:dyDescent="0.25">
      <c r="C7501" s="77" t="s">
        <v>825</v>
      </c>
      <c r="D7501" s="77" t="s">
        <v>577</v>
      </c>
      <c r="E7501" s="77">
        <v>43.58</v>
      </c>
      <c r="F7501" s="77">
        <v>8.51</v>
      </c>
      <c r="G7501" s="77">
        <v>7.43</v>
      </c>
      <c r="H7501" s="77">
        <v>5240</v>
      </c>
      <c r="I7501" s="77">
        <v>-12.89</v>
      </c>
      <c r="J7501" s="77" t="s">
        <v>75</v>
      </c>
      <c r="K7501" s="77">
        <v>53.74</v>
      </c>
      <c r="L7501" s="77">
        <v>43.355331578947357</v>
      </c>
      <c r="M7501" s="77">
        <v>0.10302866896841931</v>
      </c>
      <c r="N7501" s="77">
        <v>43.43069777777778</v>
      </c>
      <c r="O7501" s="77">
        <v>-7.0682211773002795E-2</v>
      </c>
      <c r="P7501" s="77">
        <v>253066</v>
      </c>
      <c r="Q7501" s="77">
        <v>549321</v>
      </c>
      <c r="R7501" s="77">
        <v>0.46</v>
      </c>
      <c r="S7501" s="77">
        <v>34.515000000000001</v>
      </c>
      <c r="T7501" s="77">
        <v>8.5749999999999993</v>
      </c>
      <c r="U7501" s="77">
        <v>19.4924</v>
      </c>
      <c r="V7501" s="77">
        <v>2.4019548295898532</v>
      </c>
      <c r="AC7501" s="77">
        <v>43.45</v>
      </c>
      <c r="AD7501" s="77">
        <v>42.44</v>
      </c>
      <c r="AH7501" s="77">
        <f>IF(AND(M7501&lt;Variables!$G$6,M7501&gt;Variables!$G$5),0,1)</f>
        <v>1</v>
      </c>
      <c r="AI7501" s="77">
        <f t="shared" si="236"/>
        <v>1</v>
      </c>
      <c r="AJ7501" s="77">
        <f>IF(I7501&gt;Variables!$G$7,0,1)</f>
        <v>1</v>
      </c>
      <c r="AK7501" s="77">
        <f>IF(F7501&gt;Variables!$G$8,0,1)</f>
        <v>1</v>
      </c>
      <c r="AL7501" s="77">
        <f>IF(G7501&gt;Variables!$G$9,0,1)</f>
        <v>1</v>
      </c>
      <c r="AM7501" s="77">
        <f>IF(AND(K7501&gt;Variables!$G$10,K7501&lt;Variables!$G$11),0,1)</f>
        <v>1</v>
      </c>
      <c r="AN7501" s="77">
        <f>IF(H7501&lt;Variables!$G$13,1,0)</f>
        <v>0</v>
      </c>
      <c r="AO7501" s="77">
        <f>IF(R7501&lt;Variables!$G$12,0,1)</f>
        <v>0</v>
      </c>
      <c r="AP7501" s="78">
        <f t="shared" si="237"/>
        <v>1</v>
      </c>
      <c r="AQ7501" s="77">
        <f>IF(V7501&lt;Variables!$G$15,1,0)</f>
        <v>1</v>
      </c>
      <c r="AR7501" s="77">
        <v>0</v>
      </c>
      <c r="AS7501" s="77">
        <v>0</v>
      </c>
      <c r="AT7501" s="77">
        <v>1</v>
      </c>
      <c r="AU7501" s="77">
        <v>0</v>
      </c>
      <c r="BA7501" s="77">
        <v>-1.53</v>
      </c>
    </row>
    <row r="7502" spans="3:53" x14ac:dyDescent="0.25">
      <c r="C7502" s="77" t="s">
        <v>825</v>
      </c>
      <c r="D7502" s="77" t="s">
        <v>563</v>
      </c>
      <c r="E7502" s="77">
        <v>44.33</v>
      </c>
      <c r="F7502" s="77">
        <v>13.42</v>
      </c>
      <c r="G7502" s="77">
        <v>13.02</v>
      </c>
      <c r="H7502" s="77">
        <v>4360</v>
      </c>
      <c r="I7502" s="77">
        <v>-45.393000000000001</v>
      </c>
      <c r="J7502" s="77" t="s">
        <v>74</v>
      </c>
      <c r="K7502" s="77">
        <v>52.79</v>
      </c>
      <c r="L7502" s="77">
        <v>44.170050000000003</v>
      </c>
      <c r="M7502" s="77">
        <v>2.252657626605235E-2</v>
      </c>
      <c r="N7502" s="77">
        <v>44.129965306122443</v>
      </c>
      <c r="O7502" s="77">
        <v>0.1133803154624615</v>
      </c>
      <c r="P7502" s="77">
        <v>1428000</v>
      </c>
      <c r="Q7502" s="77">
        <v>1233000</v>
      </c>
      <c r="R7502" s="77">
        <v>1.1599999999999999</v>
      </c>
      <c r="S7502" s="77">
        <v>34.515000000000001</v>
      </c>
      <c r="T7502" s="77">
        <v>8.5749999999999993</v>
      </c>
      <c r="U7502" s="77">
        <v>19.4924</v>
      </c>
      <c r="V7502" s="77">
        <v>2.3951372006782869</v>
      </c>
      <c r="AC7502" s="77">
        <v>44.74</v>
      </c>
      <c r="AD7502" s="77">
        <v>42.45</v>
      </c>
      <c r="AH7502" s="77">
        <f>IF(AND(M7502&lt;Variables!$G$6,M7502&gt;Variables!$G$5),0,1)</f>
        <v>1</v>
      </c>
      <c r="AI7502" s="77">
        <f t="shared" si="236"/>
        <v>0</v>
      </c>
      <c r="AJ7502" s="77">
        <f>IF(I7502&gt;Variables!$G$7,0,1)</f>
        <v>1</v>
      </c>
      <c r="AK7502" s="77">
        <f>IF(F7502&gt;Variables!$G$8,0,1)</f>
        <v>0</v>
      </c>
      <c r="AL7502" s="77">
        <f>IF(G7502&gt;Variables!$G$9,0,1)</f>
        <v>0</v>
      </c>
      <c r="AM7502" s="77">
        <f>IF(AND(K7502&gt;Variables!$G$10,K7502&lt;Variables!$G$11),0,1)</f>
        <v>1</v>
      </c>
      <c r="AN7502" s="77">
        <f>IF(H7502&lt;Variables!$G$13,1,0)</f>
        <v>0</v>
      </c>
      <c r="AO7502" s="77">
        <f>IF(R7502&lt;Variables!$G$12,0,1)</f>
        <v>0</v>
      </c>
      <c r="AP7502" s="78">
        <f t="shared" si="237"/>
        <v>0</v>
      </c>
      <c r="AQ7502" s="77">
        <f>IF(V7502&lt;Variables!$G$15,1,0)</f>
        <v>1</v>
      </c>
      <c r="AR7502" s="77">
        <v>0</v>
      </c>
      <c r="AS7502" s="77">
        <v>0</v>
      </c>
      <c r="AT7502" s="77">
        <v>1</v>
      </c>
      <c r="AU7502" s="77">
        <v>0</v>
      </c>
      <c r="BA7502" s="77">
        <v>-1.18</v>
      </c>
    </row>
    <row r="7503" spans="3:53" x14ac:dyDescent="0.25">
      <c r="C7503" s="77" t="s">
        <v>825</v>
      </c>
      <c r="D7503" s="77" t="s">
        <v>195</v>
      </c>
      <c r="E7503" s="77">
        <v>37.74</v>
      </c>
      <c r="F7503" s="77">
        <v>8.77</v>
      </c>
      <c r="G7503" s="77">
        <v>6.21</v>
      </c>
      <c r="H7503" s="77">
        <v>4190</v>
      </c>
      <c r="I7503" s="77">
        <v>51.069000000000003</v>
      </c>
      <c r="J7503" s="77" t="s">
        <v>75</v>
      </c>
      <c r="K7503" s="77">
        <v>50.74</v>
      </c>
      <c r="L7503" s="77">
        <v>37.923752631578942</v>
      </c>
      <c r="M7503" s="77">
        <v>-0.37905698039818742</v>
      </c>
      <c r="N7503" s="77">
        <v>37.544325000000001</v>
      </c>
      <c r="O7503" s="77">
        <v>0.62772469607590642</v>
      </c>
      <c r="P7503" s="77">
        <v>347270</v>
      </c>
      <c r="Q7503" s="77">
        <v>708965</v>
      </c>
      <c r="R7503" s="77">
        <v>0.49</v>
      </c>
      <c r="S7503" s="77">
        <v>34.515000000000001</v>
      </c>
      <c r="T7503" s="77">
        <v>8.5749999999999993</v>
      </c>
      <c r="U7503" s="77">
        <v>19.4924</v>
      </c>
      <c r="V7503" s="77">
        <v>2.3853319717443009</v>
      </c>
      <c r="AC7503" s="77">
        <v>38.007599999999996</v>
      </c>
      <c r="AD7503" s="77">
        <v>35.96</v>
      </c>
      <c r="AH7503" s="77">
        <f>IF(AND(M7503&lt;Variables!$G$6,M7503&gt;Variables!$G$5),0,1)</f>
        <v>1</v>
      </c>
      <c r="AI7503" s="77">
        <f t="shared" si="236"/>
        <v>0</v>
      </c>
      <c r="AJ7503" s="77">
        <f>IF(I7503&gt;Variables!$G$7,0,1)</f>
        <v>0</v>
      </c>
      <c r="AK7503" s="77">
        <f>IF(F7503&gt;Variables!$G$8,0,1)</f>
        <v>1</v>
      </c>
      <c r="AL7503" s="77">
        <f>IF(G7503&gt;Variables!$G$9,0,1)</f>
        <v>1</v>
      </c>
      <c r="AM7503" s="77">
        <f>IF(AND(K7503&gt;Variables!$G$10,K7503&lt;Variables!$G$11),0,1)</f>
        <v>1</v>
      </c>
      <c r="AN7503" s="77">
        <f>IF(H7503&lt;Variables!$G$13,1,0)</f>
        <v>0</v>
      </c>
      <c r="AO7503" s="77">
        <f>IF(R7503&lt;Variables!$G$12,0,1)</f>
        <v>0</v>
      </c>
      <c r="AP7503" s="78">
        <f t="shared" si="237"/>
        <v>1</v>
      </c>
      <c r="AQ7503" s="77">
        <f>IF(V7503&lt;Variables!$G$15,1,0)</f>
        <v>1</v>
      </c>
      <c r="AR7503" s="77">
        <v>0</v>
      </c>
      <c r="AS7503" s="77">
        <v>0</v>
      </c>
      <c r="AT7503" s="77">
        <v>1</v>
      </c>
      <c r="AU7503" s="77">
        <v>0</v>
      </c>
      <c r="BA7503" s="77">
        <v>-2.0699999999999998</v>
      </c>
    </row>
    <row r="7504" spans="3:53" x14ac:dyDescent="0.25">
      <c r="C7504" s="77" t="s">
        <v>825</v>
      </c>
      <c r="D7504" s="77" t="s">
        <v>552</v>
      </c>
      <c r="E7504" s="77">
        <v>76.09</v>
      </c>
      <c r="F7504" s="77">
        <v>15.82</v>
      </c>
      <c r="G7504" s="77">
        <v>14.25</v>
      </c>
      <c r="H7504" s="77">
        <v>31750</v>
      </c>
      <c r="I7504" s="77">
        <v>-10.494</v>
      </c>
      <c r="J7504" s="77" t="s">
        <v>75</v>
      </c>
      <c r="K7504" s="77">
        <v>33.049999999999997</v>
      </c>
      <c r="L7504" s="77">
        <v>76.252720000000011</v>
      </c>
      <c r="M7504" s="77">
        <v>-0.76419569033079593</v>
      </c>
      <c r="N7504" s="77">
        <v>76.916353999999998</v>
      </c>
      <c r="O7504" s="77">
        <v>-1.6204018198782491</v>
      </c>
      <c r="P7504" s="77">
        <v>22352000</v>
      </c>
      <c r="Q7504" s="77">
        <v>9511000</v>
      </c>
      <c r="R7504" s="77">
        <v>2.35</v>
      </c>
      <c r="S7504" s="77">
        <v>34.515000000000001</v>
      </c>
      <c r="T7504" s="77">
        <v>8.5749999999999993</v>
      </c>
      <c r="U7504" s="77">
        <v>19.4924</v>
      </c>
      <c r="V7504" s="77">
        <v>2.173858486193804</v>
      </c>
      <c r="AC7504" s="77">
        <v>76.6999</v>
      </c>
      <c r="AD7504" s="77">
        <v>73.31</v>
      </c>
      <c r="AH7504" s="77">
        <f>IF(AND(M7504&lt;Variables!$G$6,M7504&gt;Variables!$G$5),0,1)</f>
        <v>1</v>
      </c>
      <c r="AI7504" s="77">
        <f t="shared" si="236"/>
        <v>1</v>
      </c>
      <c r="AJ7504" s="77">
        <f>IF(I7504&gt;Variables!$G$7,0,1)</f>
        <v>1</v>
      </c>
      <c r="AK7504" s="77">
        <f>IF(F7504&gt;Variables!$G$8,0,1)</f>
        <v>0</v>
      </c>
      <c r="AL7504" s="77">
        <f>IF(G7504&gt;Variables!$G$9,0,1)</f>
        <v>0</v>
      </c>
      <c r="AM7504" s="77">
        <f>IF(AND(K7504&gt;Variables!$G$10,K7504&lt;Variables!$G$11),0,1)</f>
        <v>1</v>
      </c>
      <c r="AN7504" s="77">
        <f>IF(H7504&lt;Variables!$G$13,1,0)</f>
        <v>0</v>
      </c>
      <c r="AO7504" s="77">
        <f>IF(R7504&lt;Variables!$G$12,0,1)</f>
        <v>1</v>
      </c>
      <c r="AP7504" s="78">
        <f t="shared" si="237"/>
        <v>1</v>
      </c>
      <c r="AQ7504" s="77">
        <f>IF(V7504&lt;Variables!$G$15,1,0)</f>
        <v>1</v>
      </c>
      <c r="AR7504" s="77">
        <v>0</v>
      </c>
      <c r="AS7504" s="77">
        <v>0</v>
      </c>
      <c r="AT7504" s="77">
        <v>1</v>
      </c>
      <c r="AU7504" s="77">
        <v>0</v>
      </c>
      <c r="BA7504" s="77">
        <v>-2.25</v>
      </c>
    </row>
    <row r="7505" spans="3:53" x14ac:dyDescent="0.25">
      <c r="C7505" s="77" t="s">
        <v>825</v>
      </c>
      <c r="D7505" s="77" t="s">
        <v>578</v>
      </c>
      <c r="E7505" s="77">
        <v>6.48</v>
      </c>
      <c r="F7505" s="77">
        <v>56.23</v>
      </c>
      <c r="G7505" s="77">
        <v>50.21</v>
      </c>
      <c r="H7505" s="77">
        <v>42.92</v>
      </c>
      <c r="I7505" s="77">
        <v>222.381</v>
      </c>
      <c r="J7505" s="77" t="s">
        <v>75</v>
      </c>
      <c r="K7505" s="77">
        <v>50.72</v>
      </c>
      <c r="L7505" s="77">
        <v>6.4482050000000024</v>
      </c>
      <c r="M7505" s="77">
        <v>-0.2823266319852083</v>
      </c>
      <c r="N7505" s="77">
        <v>6.3459279999999998</v>
      </c>
      <c r="O7505" s="77">
        <v>1.3248180565553209</v>
      </c>
      <c r="P7505" s="77">
        <v>55270000</v>
      </c>
      <c r="Q7505" s="77">
        <v>2020000</v>
      </c>
      <c r="R7505" s="77">
        <v>27.36</v>
      </c>
      <c r="S7505" s="77">
        <v>34.515000000000001</v>
      </c>
      <c r="T7505" s="77">
        <v>8.5749999999999993</v>
      </c>
      <c r="U7505" s="77">
        <v>19.4924</v>
      </c>
      <c r="V7505" s="77">
        <v>2.3823867511371</v>
      </c>
      <c r="AC7505" s="77">
        <v>6.62</v>
      </c>
      <c r="AD7505" s="77">
        <v>5.29</v>
      </c>
      <c r="AH7505" s="77">
        <f>IF(AND(M7505&lt;Variables!$G$6,M7505&gt;Variables!$G$5),0,1)</f>
        <v>1</v>
      </c>
      <c r="AI7505" s="77">
        <f t="shared" si="236"/>
        <v>0</v>
      </c>
      <c r="AJ7505" s="77">
        <f>IF(I7505&gt;Variables!$G$7,0,1)</f>
        <v>0</v>
      </c>
      <c r="AK7505" s="77">
        <f>IF(F7505&gt;Variables!$G$8,0,1)</f>
        <v>0</v>
      </c>
      <c r="AL7505" s="77">
        <f>IF(G7505&gt;Variables!$G$9,0,1)</f>
        <v>0</v>
      </c>
      <c r="AM7505" s="77">
        <f>IF(AND(K7505&gt;Variables!$G$10,K7505&lt;Variables!$G$11),0,1)</f>
        <v>1</v>
      </c>
      <c r="AN7505" s="77">
        <f>IF(H7505&lt;Variables!$G$13,1,0)</f>
        <v>1</v>
      </c>
      <c r="AO7505" s="77">
        <f>IF(R7505&lt;Variables!$G$12,0,1)</f>
        <v>1</v>
      </c>
      <c r="AP7505" s="78">
        <f t="shared" si="237"/>
        <v>1</v>
      </c>
      <c r="AQ7505" s="77">
        <f>IF(V7505&lt;Variables!$G$15,1,0)</f>
        <v>1</v>
      </c>
      <c r="AR7505" s="77">
        <v>0</v>
      </c>
      <c r="AS7505" s="77">
        <v>0</v>
      </c>
      <c r="AT7505" s="77">
        <v>1</v>
      </c>
      <c r="AU7505" s="77">
        <v>0</v>
      </c>
      <c r="BA7505" s="77">
        <v>-2.25</v>
      </c>
    </row>
    <row r="7506" spans="3:53" x14ac:dyDescent="0.25">
      <c r="C7506" s="77" t="s">
        <v>825</v>
      </c>
      <c r="D7506" s="77" t="s">
        <v>598</v>
      </c>
      <c r="E7506" s="77">
        <v>28.4</v>
      </c>
      <c r="F7506" s="77">
        <v>20.85</v>
      </c>
      <c r="G7506" s="77">
        <v>0.53</v>
      </c>
      <c r="H7506" s="77">
        <v>-99999</v>
      </c>
      <c r="I7506" s="77">
        <v>-99999</v>
      </c>
      <c r="J7506" s="77" t="s">
        <v>75</v>
      </c>
      <c r="K7506" s="77">
        <v>-99999</v>
      </c>
      <c r="L7506" s="77">
        <v>-99999</v>
      </c>
      <c r="M7506" s="77">
        <v>-99999</v>
      </c>
      <c r="N7506" s="77">
        <v>28.4</v>
      </c>
      <c r="O7506" s="77">
        <v>0</v>
      </c>
      <c r="P7506" s="77">
        <v>65825</v>
      </c>
      <c r="Q7506" s="77">
        <v>0</v>
      </c>
      <c r="R7506" s="77">
        <v>1</v>
      </c>
      <c r="S7506" s="77">
        <v>34.515000000000001</v>
      </c>
      <c r="T7506" s="77">
        <v>8.5749999999999993</v>
      </c>
      <c r="U7506" s="77">
        <v>19.4924</v>
      </c>
      <c r="V7506" s="77">
        <v>-99999</v>
      </c>
      <c r="AC7506" s="77">
        <v>-99999</v>
      </c>
      <c r="AD7506" s="77">
        <v>-99999</v>
      </c>
      <c r="AH7506" s="77">
        <f>IF(AND(M7506&lt;Variables!$G$6,M7506&gt;Variables!$G$5),0,1)</f>
        <v>1</v>
      </c>
      <c r="AI7506" s="77">
        <f t="shared" si="236"/>
        <v>1</v>
      </c>
      <c r="AJ7506" s="77">
        <f>IF(I7506&gt;Variables!$G$7,0,1)</f>
        <v>1</v>
      </c>
      <c r="AK7506" s="77">
        <f>IF(F7506&gt;Variables!$G$8,0,1)</f>
        <v>0</v>
      </c>
      <c r="AL7506" s="77">
        <f>IF(G7506&gt;Variables!$G$9,0,1)</f>
        <v>1</v>
      </c>
      <c r="AM7506" s="77">
        <f>IF(AND(K7506&gt;Variables!$G$10,K7506&lt;Variables!$G$11),0,1)</f>
        <v>1</v>
      </c>
      <c r="AN7506" s="77">
        <f>IF(H7506&lt;Variables!$G$13,1,0)</f>
        <v>1</v>
      </c>
      <c r="AO7506" s="77">
        <f>IF(R7506&lt;Variables!$G$12,0,1)</f>
        <v>0</v>
      </c>
      <c r="AP7506" s="78">
        <f t="shared" si="237"/>
        <v>1</v>
      </c>
      <c r="AQ7506" s="77">
        <f>IF(V7506&lt;Variables!$G$15,1,0)</f>
        <v>1</v>
      </c>
      <c r="AR7506" s="77">
        <v>0</v>
      </c>
      <c r="AS7506" s="77">
        <v>0</v>
      </c>
      <c r="AT7506" s="77">
        <v>0</v>
      </c>
      <c r="AU7506" s="77">
        <v>0</v>
      </c>
      <c r="BA7506" s="77">
        <v>0</v>
      </c>
    </row>
    <row r="7507" spans="3:53" x14ac:dyDescent="0.25">
      <c r="C7507" s="77" t="s">
        <v>825</v>
      </c>
      <c r="D7507" s="77" t="s">
        <v>172</v>
      </c>
      <c r="E7507" s="77">
        <v>60.07</v>
      </c>
      <c r="F7507" s="77">
        <v>8.52</v>
      </c>
      <c r="G7507" s="77">
        <v>8.49</v>
      </c>
      <c r="H7507" s="77">
        <v>7650</v>
      </c>
      <c r="I7507" s="77">
        <v>147171.96400000001</v>
      </c>
      <c r="J7507" s="77" t="s">
        <v>75</v>
      </c>
      <c r="K7507" s="77">
        <v>32.03</v>
      </c>
      <c r="L7507" s="77">
        <v>60.160163157894729</v>
      </c>
      <c r="M7507" s="77">
        <v>-0.45090163266808242</v>
      </c>
      <c r="N7507" s="77">
        <v>60.804921739130421</v>
      </c>
      <c r="O7507" s="77">
        <v>-1.5064927524459331</v>
      </c>
      <c r="P7507" s="77">
        <v>780762</v>
      </c>
      <c r="Q7507" s="77">
        <v>1206000</v>
      </c>
      <c r="R7507" s="77">
        <v>0.65</v>
      </c>
      <c r="S7507" s="77">
        <v>34.515000000000001</v>
      </c>
      <c r="T7507" s="77">
        <v>8.5749999999999993</v>
      </c>
      <c r="U7507" s="77">
        <v>19.4924</v>
      </c>
      <c r="V7507" s="77">
        <v>2.169153638094206</v>
      </c>
      <c r="AC7507" s="77">
        <v>59.8889</v>
      </c>
      <c r="AD7507" s="77">
        <v>56.06</v>
      </c>
      <c r="AH7507" s="77">
        <f>IF(AND(M7507&lt;Variables!$G$6,M7507&gt;Variables!$G$5),0,1)</f>
        <v>1</v>
      </c>
      <c r="AI7507" s="77">
        <f t="shared" si="236"/>
        <v>1</v>
      </c>
      <c r="AJ7507" s="77">
        <f>IF(I7507&gt;Variables!$G$7,0,1)</f>
        <v>0</v>
      </c>
      <c r="AK7507" s="77">
        <f>IF(F7507&gt;Variables!$G$8,0,1)</f>
        <v>1</v>
      </c>
      <c r="AL7507" s="77">
        <f>IF(G7507&gt;Variables!$G$9,0,1)</f>
        <v>1</v>
      </c>
      <c r="AM7507" s="77">
        <f>IF(AND(K7507&gt;Variables!$G$10,K7507&lt;Variables!$G$11),0,1)</f>
        <v>1</v>
      </c>
      <c r="AN7507" s="77">
        <f>IF(H7507&lt;Variables!$G$13,1,0)</f>
        <v>0</v>
      </c>
      <c r="AO7507" s="77">
        <f>IF(R7507&lt;Variables!$G$12,0,1)</f>
        <v>0</v>
      </c>
      <c r="AP7507" s="78">
        <f t="shared" si="237"/>
        <v>1</v>
      </c>
      <c r="AQ7507" s="77">
        <f>IF(V7507&lt;Variables!$G$15,1,0)</f>
        <v>1</v>
      </c>
      <c r="AR7507" s="77">
        <v>0</v>
      </c>
      <c r="AS7507" s="77">
        <v>0</v>
      </c>
      <c r="AT7507" s="77">
        <v>1</v>
      </c>
      <c r="AU7507" s="77">
        <v>0</v>
      </c>
      <c r="BA7507" s="77">
        <v>-2.25</v>
      </c>
    </row>
    <row r="7508" spans="3:53" x14ac:dyDescent="0.25">
      <c r="C7508" s="77" t="s">
        <v>825</v>
      </c>
      <c r="D7508" s="77" t="s">
        <v>824</v>
      </c>
      <c r="E7508" s="77">
        <v>45.52</v>
      </c>
      <c r="F7508" s="77">
        <v>27.13</v>
      </c>
      <c r="G7508" s="77">
        <v>-99999</v>
      </c>
      <c r="H7508" s="77">
        <v>-99999</v>
      </c>
      <c r="I7508" s="77">
        <v>-99999</v>
      </c>
      <c r="J7508" s="77" t="s">
        <v>75</v>
      </c>
      <c r="K7508" s="77">
        <v>-99999</v>
      </c>
      <c r="L7508" s="77">
        <v>45.427120000000002</v>
      </c>
      <c r="M7508" s="77">
        <v>-220230.61800968231</v>
      </c>
      <c r="N7508" s="77">
        <v>45.413749999999993</v>
      </c>
      <c r="O7508" s="77">
        <v>-220295.42539429141</v>
      </c>
      <c r="P7508" s="77">
        <v>5210000</v>
      </c>
      <c r="S7508" s="77">
        <v>34.515000000000001</v>
      </c>
      <c r="T7508" s="77">
        <v>8.5749999999999993</v>
      </c>
      <c r="U7508" s="77">
        <v>19.4924</v>
      </c>
      <c r="V7508" s="77">
        <v>-99999</v>
      </c>
      <c r="AC7508" s="77">
        <v>45.8</v>
      </c>
      <c r="AD7508" s="77">
        <v>42.31</v>
      </c>
      <c r="AH7508" s="77">
        <f>IF(AND(M7508&lt;Variables!$G$6,M7508&gt;Variables!$G$5),0,1)</f>
        <v>1</v>
      </c>
      <c r="AI7508" s="77">
        <f t="shared" si="236"/>
        <v>0</v>
      </c>
      <c r="AJ7508" s="77">
        <f>IF(I7508&gt;Variables!$G$7,0,1)</f>
        <v>1</v>
      </c>
      <c r="AK7508" s="77">
        <f>IF(F7508&gt;Variables!$G$8,0,1)</f>
        <v>0</v>
      </c>
      <c r="AL7508" s="77">
        <f>IF(G7508&gt;Variables!$G$9,0,1)</f>
        <v>1</v>
      </c>
      <c r="AM7508" s="77">
        <f>IF(AND(K7508&gt;Variables!$G$10,K7508&lt;Variables!$G$11),0,1)</f>
        <v>1</v>
      </c>
      <c r="AN7508" s="77">
        <f>IF(H7508&lt;Variables!$G$13,1,0)</f>
        <v>1</v>
      </c>
      <c r="AO7508" s="77">
        <f>IF(R7508&lt;Variables!$G$12,0,1)</f>
        <v>0</v>
      </c>
      <c r="AP7508" s="78">
        <f t="shared" si="237"/>
        <v>1</v>
      </c>
      <c r="AQ7508" s="77">
        <f>IF(V7508&lt;Variables!$G$15,1,0)</f>
        <v>1</v>
      </c>
      <c r="AR7508" s="77">
        <v>0</v>
      </c>
      <c r="AS7508" s="77">
        <v>0</v>
      </c>
      <c r="AT7508" s="77">
        <v>1</v>
      </c>
      <c r="AU7508" s="77">
        <v>0</v>
      </c>
      <c r="BA7508" s="77">
        <v>-2.25</v>
      </c>
    </row>
    <row r="7509" spans="3:53" x14ac:dyDescent="0.25">
      <c r="C7509" s="77" t="s">
        <v>825</v>
      </c>
      <c r="D7509" s="77" t="s">
        <v>587</v>
      </c>
      <c r="E7509" s="77">
        <v>7.3</v>
      </c>
      <c r="F7509" s="77">
        <v>52.8</v>
      </c>
      <c r="G7509" s="77">
        <v>-99999</v>
      </c>
      <c r="H7509" s="77">
        <v>-99999</v>
      </c>
      <c r="I7509" s="77">
        <v>-99999</v>
      </c>
      <c r="J7509" s="77" t="s">
        <v>75</v>
      </c>
      <c r="K7509" s="77">
        <v>-99999</v>
      </c>
      <c r="L7509" s="77">
        <v>7.4483631578947351</v>
      </c>
      <c r="M7509" s="77">
        <v>-1342663.431456859</v>
      </c>
      <c r="N7509" s="77">
        <v>7.4312645833333342</v>
      </c>
      <c r="O7509" s="77">
        <v>-1345752.531660296</v>
      </c>
      <c r="P7509" s="77">
        <v>4460000</v>
      </c>
      <c r="S7509" s="77">
        <v>34.515000000000001</v>
      </c>
      <c r="T7509" s="77">
        <v>8.5749999999999993</v>
      </c>
      <c r="U7509" s="77">
        <v>19.4924</v>
      </c>
      <c r="V7509" s="77">
        <v>-99999</v>
      </c>
      <c r="AC7509" s="77">
        <v>8.24</v>
      </c>
      <c r="AD7509" s="77">
        <v>7.07</v>
      </c>
      <c r="AH7509" s="77">
        <f>IF(AND(M7509&lt;Variables!$G$6,M7509&gt;Variables!$G$5),0,1)</f>
        <v>1</v>
      </c>
      <c r="AI7509" s="77">
        <f t="shared" si="236"/>
        <v>0</v>
      </c>
      <c r="AJ7509" s="77">
        <f>IF(I7509&gt;Variables!$G$7,0,1)</f>
        <v>1</v>
      </c>
      <c r="AK7509" s="77">
        <f>IF(F7509&gt;Variables!$G$8,0,1)</f>
        <v>0</v>
      </c>
      <c r="AL7509" s="77">
        <f>IF(G7509&gt;Variables!$G$9,0,1)</f>
        <v>1</v>
      </c>
      <c r="AM7509" s="77">
        <f>IF(AND(K7509&gt;Variables!$G$10,K7509&lt;Variables!$G$11),0,1)</f>
        <v>1</v>
      </c>
      <c r="AN7509" s="77">
        <f>IF(H7509&lt;Variables!$G$13,1,0)</f>
        <v>1</v>
      </c>
      <c r="AO7509" s="77">
        <f>IF(R7509&lt;Variables!$G$12,0,1)</f>
        <v>0</v>
      </c>
      <c r="AP7509" s="78">
        <f t="shared" si="237"/>
        <v>1</v>
      </c>
      <c r="AQ7509" s="77">
        <f>IF(V7509&lt;Variables!$G$15,1,0)</f>
        <v>1</v>
      </c>
      <c r="AR7509" s="77">
        <v>0</v>
      </c>
      <c r="AS7509" s="77">
        <v>0</v>
      </c>
      <c r="AT7509" s="77">
        <v>1</v>
      </c>
      <c r="AU7509" s="77">
        <v>0</v>
      </c>
      <c r="BA7509" s="77">
        <v>-2.25</v>
      </c>
    </row>
    <row r="7510" spans="3:53" x14ac:dyDescent="0.25">
      <c r="C7510" s="77" t="s">
        <v>825</v>
      </c>
      <c r="D7510" s="77" t="s">
        <v>588</v>
      </c>
      <c r="E7510" s="77">
        <v>12.94</v>
      </c>
      <c r="F7510" s="77">
        <v>42.78</v>
      </c>
      <c r="G7510" s="77">
        <v>-99999</v>
      </c>
      <c r="H7510" s="77">
        <v>-99999</v>
      </c>
      <c r="I7510" s="77">
        <v>-99999</v>
      </c>
      <c r="J7510" s="77" t="s">
        <v>75</v>
      </c>
      <c r="K7510" s="77">
        <v>-99999</v>
      </c>
      <c r="L7510" s="77">
        <v>12.91325</v>
      </c>
      <c r="M7510" s="77">
        <v>-774490.64526745793</v>
      </c>
      <c r="N7510" s="77">
        <v>12.927636734693881</v>
      </c>
      <c r="O7510" s="77">
        <v>-773628.85180964938</v>
      </c>
      <c r="P7510" s="77">
        <v>2280000</v>
      </c>
      <c r="S7510" s="77">
        <v>34.515000000000001</v>
      </c>
      <c r="T7510" s="77">
        <v>8.5749999999999993</v>
      </c>
      <c r="U7510" s="77">
        <v>19.4924</v>
      </c>
      <c r="V7510" s="77">
        <v>-99999</v>
      </c>
      <c r="AC7510" s="77">
        <v>16.5212</v>
      </c>
      <c r="AD7510" s="77">
        <v>12.87</v>
      </c>
      <c r="AH7510" s="77">
        <f>IF(AND(M7510&lt;Variables!$G$6,M7510&gt;Variables!$G$5),0,1)</f>
        <v>1</v>
      </c>
      <c r="AI7510" s="77">
        <f t="shared" si="236"/>
        <v>1</v>
      </c>
      <c r="AJ7510" s="77">
        <f>IF(I7510&gt;Variables!$G$7,0,1)</f>
        <v>1</v>
      </c>
      <c r="AK7510" s="77">
        <f>IF(F7510&gt;Variables!$G$8,0,1)</f>
        <v>0</v>
      </c>
      <c r="AL7510" s="77">
        <f>IF(G7510&gt;Variables!$G$9,0,1)</f>
        <v>1</v>
      </c>
      <c r="AM7510" s="77">
        <f>IF(AND(K7510&gt;Variables!$G$10,K7510&lt;Variables!$G$11),0,1)</f>
        <v>1</v>
      </c>
      <c r="AN7510" s="77">
        <f>IF(H7510&lt;Variables!$G$13,1,0)</f>
        <v>1</v>
      </c>
      <c r="AO7510" s="77">
        <f>IF(R7510&lt;Variables!$G$12,0,1)</f>
        <v>0</v>
      </c>
      <c r="AP7510" s="78">
        <f t="shared" si="237"/>
        <v>1</v>
      </c>
      <c r="AQ7510" s="77">
        <f>IF(V7510&lt;Variables!$G$15,1,0)</f>
        <v>1</v>
      </c>
      <c r="AR7510" s="77">
        <v>1</v>
      </c>
      <c r="AS7510" s="77">
        <v>0</v>
      </c>
      <c r="AT7510" s="77">
        <v>0</v>
      </c>
      <c r="AU7510" s="77">
        <v>0</v>
      </c>
      <c r="BA7510" s="77">
        <v>2</v>
      </c>
    </row>
    <row r="7511" spans="3:53" x14ac:dyDescent="0.25">
      <c r="C7511" s="77" t="s">
        <v>826</v>
      </c>
      <c r="D7511" s="77" t="s">
        <v>578</v>
      </c>
      <c r="E7511" s="77">
        <v>6.3</v>
      </c>
      <c r="F7511" s="77">
        <v>60.22</v>
      </c>
      <c r="G7511" s="77">
        <v>45.3</v>
      </c>
      <c r="H7511" s="77">
        <v>42.92</v>
      </c>
      <c r="I7511" s="77">
        <v>210.97800000000001</v>
      </c>
      <c r="J7511" s="77" t="s">
        <v>75</v>
      </c>
      <c r="K7511" s="77">
        <v>40.71</v>
      </c>
      <c r="L7511" s="77">
        <v>6.4292800000000012</v>
      </c>
      <c r="M7511" s="77">
        <v>-3.2551078814424228</v>
      </c>
      <c r="N7511" s="77">
        <v>6.3705719999999992</v>
      </c>
      <c r="O7511" s="77">
        <v>-2.363555423280665</v>
      </c>
      <c r="P7511" s="77">
        <v>56360000</v>
      </c>
      <c r="Q7511" s="77">
        <v>2020000</v>
      </c>
      <c r="R7511" s="77">
        <v>27.9</v>
      </c>
      <c r="S7511" s="77">
        <v>34.640999999999998</v>
      </c>
      <c r="T7511" s="77">
        <v>8.59</v>
      </c>
      <c r="U7511" s="77">
        <v>19.589600000000001</v>
      </c>
      <c r="V7511" s="77">
        <v>2.2680554229101859</v>
      </c>
      <c r="AC7511" s="77">
        <v>6.62</v>
      </c>
      <c r="AD7511" s="77">
        <v>5.29</v>
      </c>
      <c r="AH7511" s="77">
        <f>IF(AND(M7511&lt;Variables!$G$6,M7511&gt;Variables!$G$5),0,1)</f>
        <v>0</v>
      </c>
      <c r="AI7511" s="77">
        <f t="shared" si="236"/>
        <v>0</v>
      </c>
      <c r="AJ7511" s="77">
        <f>IF(I7511&gt;Variables!$G$7,0,1)</f>
        <v>0</v>
      </c>
      <c r="AK7511" s="77">
        <f>IF(F7511&gt;Variables!$G$8,0,1)</f>
        <v>0</v>
      </c>
      <c r="AL7511" s="77">
        <f>IF(G7511&gt;Variables!$G$9,0,1)</f>
        <v>0</v>
      </c>
      <c r="AM7511" s="77">
        <f>IF(AND(K7511&gt;Variables!$G$10,K7511&lt;Variables!$G$11),0,1)</f>
        <v>1</v>
      </c>
      <c r="AN7511" s="77">
        <f>IF(H7511&lt;Variables!$G$13,1,0)</f>
        <v>1</v>
      </c>
      <c r="AO7511" s="77">
        <f>IF(R7511&lt;Variables!$G$12,0,1)</f>
        <v>1</v>
      </c>
      <c r="AP7511" s="78">
        <f t="shared" si="237"/>
        <v>1</v>
      </c>
      <c r="AQ7511" s="77">
        <f>IF(V7511&lt;Variables!$G$15,1,0)</f>
        <v>1</v>
      </c>
      <c r="AR7511" s="77">
        <v>1</v>
      </c>
      <c r="AS7511" s="77">
        <v>0</v>
      </c>
      <c r="AT7511" s="77">
        <v>0</v>
      </c>
      <c r="AU7511" s="77">
        <v>0</v>
      </c>
      <c r="BA7511" s="77">
        <v>2</v>
      </c>
    </row>
    <row r="7512" spans="3:53" x14ac:dyDescent="0.25">
      <c r="C7512" s="77" t="s">
        <v>826</v>
      </c>
      <c r="D7512" s="77" t="s">
        <v>601</v>
      </c>
      <c r="E7512" s="77">
        <v>8.65</v>
      </c>
      <c r="F7512" s="77">
        <v>8.84</v>
      </c>
      <c r="G7512" s="77">
        <v>5.57</v>
      </c>
      <c r="H7512" s="77">
        <v>12350</v>
      </c>
      <c r="I7512" s="77">
        <v>53.325000000000003</v>
      </c>
      <c r="J7512" s="77" t="s">
        <v>74</v>
      </c>
      <c r="K7512" s="77">
        <v>64.22</v>
      </c>
      <c r="L7512" s="77">
        <v>8.5992850000000001</v>
      </c>
      <c r="M7512" s="77">
        <v>0.29903648966163959</v>
      </c>
      <c r="N7512" s="77">
        <v>8.5533619999999999</v>
      </c>
      <c r="O7512" s="77">
        <v>0.83754200979685045</v>
      </c>
      <c r="P7512" s="77">
        <v>10932000</v>
      </c>
      <c r="Q7512" s="77">
        <v>8571000</v>
      </c>
      <c r="R7512" s="77">
        <v>1.28</v>
      </c>
      <c r="S7512" s="77">
        <v>34.640999999999998</v>
      </c>
      <c r="T7512" s="77">
        <v>8.59</v>
      </c>
      <c r="U7512" s="77">
        <v>19.589600000000001</v>
      </c>
      <c r="V7512" s="77">
        <v>2.494263612094727</v>
      </c>
      <c r="AC7512" s="77">
        <v>8.64</v>
      </c>
      <c r="AD7512" s="77">
        <v>8.58</v>
      </c>
      <c r="AH7512" s="77">
        <f>IF(AND(M7512&lt;Variables!$G$6,M7512&gt;Variables!$G$5),0,1)</f>
        <v>1</v>
      </c>
      <c r="AI7512" s="77">
        <f t="shared" si="236"/>
        <v>0</v>
      </c>
      <c r="AJ7512" s="77">
        <f>IF(I7512&gt;Variables!$G$7,0,1)</f>
        <v>0</v>
      </c>
      <c r="AK7512" s="77">
        <f>IF(F7512&gt;Variables!$G$8,0,1)</f>
        <v>1</v>
      </c>
      <c r="AL7512" s="77">
        <f>IF(G7512&gt;Variables!$G$9,0,1)</f>
        <v>1</v>
      </c>
      <c r="AM7512" s="77">
        <f>IF(AND(K7512&gt;Variables!$G$10,K7512&lt;Variables!$G$11),0,1)</f>
        <v>0</v>
      </c>
      <c r="AN7512" s="77">
        <f>IF(H7512&lt;Variables!$G$13,1,0)</f>
        <v>0</v>
      </c>
      <c r="AO7512" s="77">
        <f>IF(R7512&lt;Variables!$G$12,0,1)</f>
        <v>0</v>
      </c>
      <c r="AP7512" s="78">
        <f t="shared" si="237"/>
        <v>0</v>
      </c>
      <c r="AQ7512" s="77">
        <f>IF(V7512&lt;Variables!$G$15,1,0)</f>
        <v>1</v>
      </c>
      <c r="AR7512" s="77">
        <v>0</v>
      </c>
      <c r="AS7512" s="77">
        <v>1</v>
      </c>
      <c r="AT7512" s="77">
        <v>0</v>
      </c>
      <c r="AU7512" s="77">
        <v>0</v>
      </c>
      <c r="BA7512" s="77">
        <v>-0.35</v>
      </c>
    </row>
    <row r="7513" spans="3:53" x14ac:dyDescent="0.25">
      <c r="C7513" s="77" t="s">
        <v>826</v>
      </c>
      <c r="D7513" s="77" t="s">
        <v>673</v>
      </c>
      <c r="E7513" s="77">
        <v>1.2</v>
      </c>
      <c r="F7513" s="77">
        <v>9.3699999999999992</v>
      </c>
      <c r="G7513" s="77">
        <v>9.82</v>
      </c>
      <c r="H7513" s="77">
        <v>-99999</v>
      </c>
      <c r="I7513" s="77">
        <v>52.530999999999999</v>
      </c>
      <c r="J7513" s="77" t="s">
        <v>74</v>
      </c>
      <c r="K7513" s="77">
        <v>83.33</v>
      </c>
      <c r="L7513" s="77">
        <v>1.204995</v>
      </c>
      <c r="M7513" s="77">
        <v>0.2485487491649411</v>
      </c>
      <c r="N7513" s="77">
        <v>1.1703322222222221</v>
      </c>
      <c r="O7513" s="77">
        <v>3.2176998174307601</v>
      </c>
      <c r="P7513" s="77">
        <v>116279</v>
      </c>
      <c r="Q7513" s="77">
        <v>33478</v>
      </c>
      <c r="R7513" s="77">
        <v>3.47</v>
      </c>
      <c r="S7513" s="77">
        <v>34.640999999999998</v>
      </c>
      <c r="T7513" s="77">
        <v>8.59</v>
      </c>
      <c r="U7513" s="77">
        <v>19.589600000000001</v>
      </c>
      <c r="V7513" s="77">
        <v>2.6819119656313921</v>
      </c>
      <c r="AC7513" s="77">
        <v>1.2043999999999999</v>
      </c>
      <c r="AD7513" s="77">
        <v>1.1604000000000001</v>
      </c>
      <c r="AH7513" s="77">
        <f>IF(AND(M7513&lt;Variables!$G$6,M7513&gt;Variables!$G$5),0,1)</f>
        <v>1</v>
      </c>
      <c r="AI7513" s="77">
        <f t="shared" si="236"/>
        <v>0</v>
      </c>
      <c r="AJ7513" s="77">
        <f>IF(I7513&gt;Variables!$G$7,0,1)</f>
        <v>0</v>
      </c>
      <c r="AK7513" s="77">
        <f>IF(F7513&gt;Variables!$G$8,0,1)</f>
        <v>0</v>
      </c>
      <c r="AL7513" s="77">
        <f>IF(G7513&gt;Variables!$G$9,0,1)</f>
        <v>1</v>
      </c>
      <c r="AM7513" s="77">
        <f>IF(AND(K7513&gt;Variables!$G$10,K7513&lt;Variables!$G$11),0,1)</f>
        <v>1</v>
      </c>
      <c r="AN7513" s="77">
        <f>IF(H7513&lt;Variables!$G$13,1,0)</f>
        <v>1</v>
      </c>
      <c r="AO7513" s="77">
        <f>IF(R7513&lt;Variables!$G$12,0,1)</f>
        <v>1</v>
      </c>
      <c r="AP7513" s="78">
        <f t="shared" si="237"/>
        <v>0</v>
      </c>
      <c r="AQ7513" s="77">
        <f>IF(V7513&lt;Variables!$G$15,1,0)</f>
        <v>1</v>
      </c>
      <c r="AR7513" s="77">
        <v>0</v>
      </c>
      <c r="AS7513" s="77">
        <v>0</v>
      </c>
      <c r="AT7513" s="77">
        <v>1</v>
      </c>
      <c r="AU7513" s="77">
        <v>0</v>
      </c>
      <c r="BA7513" s="77">
        <v>-2.25</v>
      </c>
    </row>
    <row r="7514" spans="3:53" x14ac:dyDescent="0.25">
      <c r="C7514" s="77" t="s">
        <v>826</v>
      </c>
      <c r="D7514" s="77" t="s">
        <v>172</v>
      </c>
      <c r="E7514" s="77">
        <v>59.92</v>
      </c>
      <c r="F7514" s="77">
        <v>8.27</v>
      </c>
      <c r="G7514" s="77">
        <v>8.2200000000000006</v>
      </c>
      <c r="H7514" s="77">
        <v>7650</v>
      </c>
      <c r="I7514" s="77">
        <v>146599.89199999999</v>
      </c>
      <c r="J7514" s="77" t="s">
        <v>75</v>
      </c>
      <c r="K7514" s="77">
        <v>30.1</v>
      </c>
      <c r="L7514" s="77">
        <v>59.976872222222219</v>
      </c>
      <c r="M7514" s="77">
        <v>-0.40344254919742611</v>
      </c>
      <c r="N7514" s="77">
        <v>60.661053333333321</v>
      </c>
      <c r="O7514" s="77">
        <v>-1.5267676415773599</v>
      </c>
      <c r="P7514" s="77">
        <v>789322</v>
      </c>
      <c r="Q7514" s="77">
        <v>1206000</v>
      </c>
      <c r="R7514" s="77">
        <v>0.65</v>
      </c>
      <c r="S7514" s="77">
        <v>34.640999999999998</v>
      </c>
      <c r="T7514" s="77">
        <v>8.59</v>
      </c>
      <c r="U7514" s="77">
        <v>19.589600000000001</v>
      </c>
      <c r="V7514" s="77">
        <v>2.1481391788456978</v>
      </c>
      <c r="AC7514" s="77">
        <v>59.74</v>
      </c>
      <c r="AD7514" s="77">
        <v>56.06</v>
      </c>
      <c r="AH7514" s="77">
        <f>IF(AND(M7514&lt;Variables!$G$6,M7514&gt;Variables!$G$5),0,1)</f>
        <v>1</v>
      </c>
      <c r="AI7514" s="77">
        <f t="shared" si="236"/>
        <v>1</v>
      </c>
      <c r="AJ7514" s="77">
        <f>IF(I7514&gt;Variables!$G$7,0,1)</f>
        <v>0</v>
      </c>
      <c r="AK7514" s="77">
        <f>IF(F7514&gt;Variables!$G$8,0,1)</f>
        <v>1</v>
      </c>
      <c r="AL7514" s="77">
        <f>IF(G7514&gt;Variables!$G$9,0,1)</f>
        <v>1</v>
      </c>
      <c r="AM7514" s="77">
        <f>IF(AND(K7514&gt;Variables!$G$10,K7514&lt;Variables!$G$11),0,1)</f>
        <v>1</v>
      </c>
      <c r="AN7514" s="77">
        <f>IF(H7514&lt;Variables!$G$13,1,0)</f>
        <v>0</v>
      </c>
      <c r="AO7514" s="77">
        <f>IF(R7514&lt;Variables!$G$12,0,1)</f>
        <v>0</v>
      </c>
      <c r="AP7514" s="78">
        <f t="shared" si="237"/>
        <v>1</v>
      </c>
      <c r="AQ7514" s="77">
        <f>IF(V7514&lt;Variables!$G$15,1,0)</f>
        <v>1</v>
      </c>
      <c r="AR7514" s="77">
        <v>0</v>
      </c>
      <c r="AS7514" s="77">
        <v>0</v>
      </c>
      <c r="AT7514" s="77">
        <v>1</v>
      </c>
      <c r="AU7514" s="77">
        <v>0</v>
      </c>
      <c r="BA7514" s="77">
        <v>-2.25</v>
      </c>
    </row>
    <row r="7515" spans="3:53" x14ac:dyDescent="0.25">
      <c r="C7515" s="77" t="s">
        <v>826</v>
      </c>
      <c r="D7515" s="77" t="s">
        <v>562</v>
      </c>
      <c r="E7515" s="77">
        <v>43.13</v>
      </c>
      <c r="F7515" s="77">
        <v>11.2</v>
      </c>
      <c r="G7515" s="77">
        <v>10.37</v>
      </c>
      <c r="H7515" s="77">
        <v>2400</v>
      </c>
      <c r="I7515" s="77">
        <v>32.148000000000003</v>
      </c>
      <c r="J7515" s="77" t="s">
        <v>74</v>
      </c>
      <c r="K7515" s="77">
        <v>59.39</v>
      </c>
      <c r="L7515" s="77">
        <v>43.018781818181822</v>
      </c>
      <c r="M7515" s="77">
        <v>0.18879702861286771</v>
      </c>
      <c r="N7515" s="77">
        <v>42.92227142857142</v>
      </c>
      <c r="O7515" s="77">
        <v>0.4140707504828719</v>
      </c>
      <c r="P7515" s="77">
        <v>756246</v>
      </c>
      <c r="Q7515" s="77">
        <v>665245</v>
      </c>
      <c r="R7515" s="77">
        <v>1.1399999999999999</v>
      </c>
      <c r="S7515" s="77">
        <v>34.640999999999998</v>
      </c>
      <c r="T7515" s="77">
        <v>8.59</v>
      </c>
      <c r="U7515" s="77">
        <v>19.589600000000001</v>
      </c>
      <c r="V7515" s="77">
        <v>2.4542518190190918</v>
      </c>
      <c r="AC7515" s="77">
        <v>43.94</v>
      </c>
      <c r="AD7515" s="77">
        <v>42.93</v>
      </c>
      <c r="AH7515" s="77">
        <f>IF(AND(M7515&lt;Variables!$G$6,M7515&gt;Variables!$G$5),0,1)</f>
        <v>1</v>
      </c>
      <c r="AI7515" s="77">
        <f t="shared" si="236"/>
        <v>0</v>
      </c>
      <c r="AJ7515" s="77">
        <f>IF(I7515&gt;Variables!$G$7,0,1)</f>
        <v>1</v>
      </c>
      <c r="AK7515" s="77">
        <f>IF(F7515&gt;Variables!$G$8,0,1)</f>
        <v>0</v>
      </c>
      <c r="AL7515" s="77">
        <f>IF(G7515&gt;Variables!$G$9,0,1)</f>
        <v>1</v>
      </c>
      <c r="AM7515" s="77">
        <f>IF(AND(K7515&gt;Variables!$G$10,K7515&lt;Variables!$G$11),0,1)</f>
        <v>1</v>
      </c>
      <c r="AN7515" s="77">
        <f>IF(H7515&lt;Variables!$G$13,1,0)</f>
        <v>0</v>
      </c>
      <c r="AO7515" s="77">
        <f>IF(R7515&lt;Variables!$G$12,0,1)</f>
        <v>0</v>
      </c>
      <c r="AP7515" s="78">
        <f t="shared" si="237"/>
        <v>0</v>
      </c>
      <c r="AQ7515" s="77">
        <f>IF(V7515&lt;Variables!$G$15,1,0)</f>
        <v>1</v>
      </c>
      <c r="AR7515" s="77">
        <v>1</v>
      </c>
      <c r="AS7515" s="77">
        <v>0</v>
      </c>
      <c r="AT7515" s="77">
        <v>0</v>
      </c>
      <c r="AU7515" s="77">
        <v>0</v>
      </c>
      <c r="BA7515" s="77">
        <v>1.33</v>
      </c>
    </row>
    <row r="7516" spans="3:53" x14ac:dyDescent="0.25">
      <c r="C7516" s="77" t="s">
        <v>826</v>
      </c>
      <c r="D7516" s="77" t="s">
        <v>577</v>
      </c>
      <c r="E7516" s="77">
        <v>43.2</v>
      </c>
      <c r="F7516" s="77">
        <v>8.2899999999999991</v>
      </c>
      <c r="G7516" s="77">
        <v>6.83</v>
      </c>
      <c r="H7516" s="77">
        <v>5240</v>
      </c>
      <c r="I7516" s="77">
        <v>-13.085000000000001</v>
      </c>
      <c r="J7516" s="77" t="s">
        <v>75</v>
      </c>
      <c r="K7516" s="77">
        <v>37.36</v>
      </c>
      <c r="L7516" s="77">
        <v>43.292222222222222</v>
      </c>
      <c r="M7516" s="77">
        <v>-0.30541796062932169</v>
      </c>
      <c r="N7516" s="77">
        <v>43.404802272727267</v>
      </c>
      <c r="O7516" s="77">
        <v>-0.56399812902982593</v>
      </c>
      <c r="P7516" s="77">
        <v>269368</v>
      </c>
      <c r="Q7516" s="77">
        <v>549321</v>
      </c>
      <c r="R7516" s="77">
        <v>0.49</v>
      </c>
      <c r="S7516" s="77">
        <v>34.640999999999998</v>
      </c>
      <c r="T7516" s="77">
        <v>8.59</v>
      </c>
      <c r="U7516" s="77">
        <v>19.589600000000001</v>
      </c>
      <c r="V7516" s="77">
        <v>2.2328413920078019</v>
      </c>
      <c r="AC7516" s="77">
        <v>43.36</v>
      </c>
      <c r="AD7516" s="77">
        <v>42.44</v>
      </c>
      <c r="AH7516" s="77">
        <f>IF(AND(M7516&lt;Variables!$G$6,M7516&gt;Variables!$G$5),0,1)</f>
        <v>1</v>
      </c>
      <c r="AI7516" s="77">
        <f t="shared" si="236"/>
        <v>1</v>
      </c>
      <c r="AJ7516" s="77">
        <f>IF(I7516&gt;Variables!$G$7,0,1)</f>
        <v>1</v>
      </c>
      <c r="AK7516" s="77">
        <f>IF(F7516&gt;Variables!$G$8,0,1)</f>
        <v>1</v>
      </c>
      <c r="AL7516" s="77">
        <f>IF(G7516&gt;Variables!$G$9,0,1)</f>
        <v>1</v>
      </c>
      <c r="AM7516" s="77">
        <f>IF(AND(K7516&gt;Variables!$G$10,K7516&lt;Variables!$G$11),0,1)</f>
        <v>1</v>
      </c>
      <c r="AN7516" s="77">
        <f>IF(H7516&lt;Variables!$G$13,1,0)</f>
        <v>0</v>
      </c>
      <c r="AO7516" s="77">
        <f>IF(R7516&lt;Variables!$G$12,0,1)</f>
        <v>0</v>
      </c>
      <c r="AP7516" s="78">
        <f t="shared" si="237"/>
        <v>1</v>
      </c>
      <c r="AQ7516" s="77">
        <f>IF(V7516&lt;Variables!$G$15,1,0)</f>
        <v>1</v>
      </c>
      <c r="AR7516" s="77">
        <v>0</v>
      </c>
      <c r="AS7516" s="77">
        <v>0</v>
      </c>
      <c r="AT7516" s="77">
        <v>0</v>
      </c>
      <c r="AU7516" s="77">
        <v>1</v>
      </c>
      <c r="BA7516" s="77">
        <v>-0.52</v>
      </c>
    </row>
    <row r="7517" spans="3:53" x14ac:dyDescent="0.25">
      <c r="C7517" s="77" t="s">
        <v>826</v>
      </c>
      <c r="D7517" s="77" t="s">
        <v>587</v>
      </c>
      <c r="E7517" s="77">
        <v>7.21</v>
      </c>
      <c r="F7517" s="77">
        <v>46.8</v>
      </c>
      <c r="G7517" s="77">
        <v>-99999</v>
      </c>
      <c r="H7517" s="77">
        <v>-99999</v>
      </c>
      <c r="I7517" s="77">
        <v>-99999</v>
      </c>
      <c r="J7517" s="77" t="s">
        <v>75</v>
      </c>
      <c r="K7517" s="77">
        <v>-99999</v>
      </c>
      <c r="L7517" s="77">
        <v>7.3741736842105254</v>
      </c>
      <c r="M7517" s="77">
        <v>-1356170.582038451</v>
      </c>
      <c r="N7517" s="77">
        <v>7.3840916666666656</v>
      </c>
      <c r="O7517" s="77">
        <v>-1354349.1685391229</v>
      </c>
      <c r="P7517" s="77">
        <v>4470000</v>
      </c>
      <c r="S7517" s="77">
        <v>34.640999999999998</v>
      </c>
      <c r="T7517" s="77">
        <v>8.59</v>
      </c>
      <c r="U7517" s="77">
        <v>19.589600000000001</v>
      </c>
      <c r="V7517" s="77">
        <v>-99999</v>
      </c>
      <c r="AC7517" s="77">
        <v>8.24</v>
      </c>
      <c r="AD7517" s="77">
        <v>7.07</v>
      </c>
      <c r="AH7517" s="77">
        <f>IF(AND(M7517&lt;Variables!$G$6,M7517&gt;Variables!$G$5),0,1)</f>
        <v>1</v>
      </c>
      <c r="AI7517" s="77">
        <f t="shared" si="236"/>
        <v>1</v>
      </c>
      <c r="AJ7517" s="77">
        <f>IF(I7517&gt;Variables!$G$7,0,1)</f>
        <v>1</v>
      </c>
      <c r="AK7517" s="77">
        <f>IF(F7517&gt;Variables!$G$8,0,1)</f>
        <v>0</v>
      </c>
      <c r="AL7517" s="77">
        <f>IF(G7517&gt;Variables!$G$9,0,1)</f>
        <v>1</v>
      </c>
      <c r="AM7517" s="77">
        <f>IF(AND(K7517&gt;Variables!$G$10,K7517&lt;Variables!$G$11),0,1)</f>
        <v>1</v>
      </c>
      <c r="AN7517" s="77">
        <f>IF(H7517&lt;Variables!$G$13,1,0)</f>
        <v>1</v>
      </c>
      <c r="AO7517" s="77">
        <f>IF(R7517&lt;Variables!$G$12,0,1)</f>
        <v>0</v>
      </c>
      <c r="AP7517" s="78">
        <f t="shared" si="237"/>
        <v>1</v>
      </c>
      <c r="AQ7517" s="77">
        <f>IF(V7517&lt;Variables!$G$15,1,0)</f>
        <v>1</v>
      </c>
      <c r="AR7517" s="77">
        <v>1</v>
      </c>
      <c r="AS7517" s="77">
        <v>0</v>
      </c>
      <c r="AT7517" s="77">
        <v>0</v>
      </c>
      <c r="AU7517" s="77">
        <v>0</v>
      </c>
      <c r="BA7517" s="77">
        <v>2</v>
      </c>
    </row>
    <row r="7518" spans="3:53" x14ac:dyDescent="0.25">
      <c r="C7518" s="77" t="s">
        <v>826</v>
      </c>
      <c r="D7518" s="77" t="s">
        <v>588</v>
      </c>
      <c r="E7518" s="77">
        <v>12.98</v>
      </c>
      <c r="F7518" s="77">
        <v>43.56</v>
      </c>
      <c r="G7518" s="77">
        <v>-99999</v>
      </c>
      <c r="H7518" s="77">
        <v>-99999</v>
      </c>
      <c r="I7518" s="77">
        <v>-99999</v>
      </c>
      <c r="J7518" s="77" t="s">
        <v>75</v>
      </c>
      <c r="K7518" s="77">
        <v>-99999</v>
      </c>
      <c r="L7518" s="77">
        <v>12.92105263157895</v>
      </c>
      <c r="M7518" s="77">
        <v>-774023.01425661903</v>
      </c>
      <c r="N7518" s="77">
        <v>12.9013375</v>
      </c>
      <c r="O7518" s="77">
        <v>-775205.68187213142</v>
      </c>
      <c r="P7518" s="77">
        <v>2280000</v>
      </c>
      <c r="S7518" s="77">
        <v>34.640999999999998</v>
      </c>
      <c r="T7518" s="77">
        <v>8.59</v>
      </c>
      <c r="U7518" s="77">
        <v>19.589600000000001</v>
      </c>
      <c r="V7518" s="77">
        <v>-99999</v>
      </c>
      <c r="AC7518" s="77">
        <v>16.5212</v>
      </c>
      <c r="AD7518" s="77">
        <v>12.94</v>
      </c>
      <c r="AH7518" s="77">
        <f>IF(AND(M7518&lt;Variables!$G$6,M7518&gt;Variables!$G$5),0,1)</f>
        <v>1</v>
      </c>
      <c r="AI7518" s="77">
        <f t="shared" si="236"/>
        <v>0</v>
      </c>
      <c r="AJ7518" s="77">
        <f>IF(I7518&gt;Variables!$G$7,0,1)</f>
        <v>1</v>
      </c>
      <c r="AK7518" s="77">
        <f>IF(F7518&gt;Variables!$G$8,0,1)</f>
        <v>0</v>
      </c>
      <c r="AL7518" s="77">
        <f>IF(G7518&gt;Variables!$G$9,0,1)</f>
        <v>1</v>
      </c>
      <c r="AM7518" s="77">
        <f>IF(AND(K7518&gt;Variables!$G$10,K7518&lt;Variables!$G$11),0,1)</f>
        <v>1</v>
      </c>
      <c r="AN7518" s="77">
        <f>IF(H7518&lt;Variables!$G$13,1,0)</f>
        <v>1</v>
      </c>
      <c r="AO7518" s="77">
        <f>IF(R7518&lt;Variables!$G$12,0,1)</f>
        <v>0</v>
      </c>
      <c r="AP7518" s="78">
        <f t="shared" si="237"/>
        <v>1</v>
      </c>
      <c r="AQ7518" s="77">
        <f>IF(V7518&lt;Variables!$G$15,1,0)</f>
        <v>1</v>
      </c>
      <c r="AR7518" s="77">
        <v>1</v>
      </c>
      <c r="AS7518" s="77">
        <v>0</v>
      </c>
      <c r="AT7518" s="77">
        <v>0</v>
      </c>
      <c r="AU7518" s="77">
        <v>0</v>
      </c>
      <c r="BA7518" s="77">
        <v>2</v>
      </c>
    </row>
    <row r="7519" spans="3:53" x14ac:dyDescent="0.25">
      <c r="C7519" s="77" t="s">
        <v>826</v>
      </c>
      <c r="D7519" s="77" t="s">
        <v>551</v>
      </c>
      <c r="E7519" s="77">
        <v>2.69</v>
      </c>
      <c r="F7519" s="77">
        <v>56.88</v>
      </c>
      <c r="G7519" s="77">
        <v>-10.97</v>
      </c>
      <c r="H7519" s="77">
        <v>18.25</v>
      </c>
      <c r="I7519" s="77">
        <v>-0.11700000000000001</v>
      </c>
      <c r="J7519" s="77" t="s">
        <v>75</v>
      </c>
      <c r="K7519" s="77">
        <v>50.4</v>
      </c>
      <c r="L7519" s="77">
        <v>2.66967</v>
      </c>
      <c r="M7519" s="77">
        <v>0.38319342840126158</v>
      </c>
      <c r="N7519" s="77">
        <v>2.6902659999999998</v>
      </c>
      <c r="O7519" s="77">
        <v>-0.38531505806488558</v>
      </c>
      <c r="P7519" s="77">
        <v>135230000</v>
      </c>
      <c r="Q7519" s="77">
        <v>925560</v>
      </c>
      <c r="R7519" s="77">
        <v>146.11000000000001</v>
      </c>
      <c r="S7519" s="77">
        <v>34.640999999999998</v>
      </c>
      <c r="T7519" s="77">
        <v>8.59</v>
      </c>
      <c r="U7519" s="77">
        <v>19.589600000000001</v>
      </c>
      <c r="V7519" s="77">
        <v>2.360738305813078</v>
      </c>
      <c r="AC7519" s="77">
        <v>3.81</v>
      </c>
      <c r="AD7519" s="77">
        <v>2.67</v>
      </c>
      <c r="AH7519" s="77">
        <f>IF(AND(M7519&lt;Variables!$G$6,M7519&gt;Variables!$G$5),0,1)</f>
        <v>1</v>
      </c>
      <c r="AI7519" s="77">
        <f t="shared" si="236"/>
        <v>1</v>
      </c>
      <c r="AJ7519" s="77">
        <f>IF(I7519&gt;Variables!$G$7,0,1)</f>
        <v>1</v>
      </c>
      <c r="AK7519" s="77">
        <f>IF(F7519&gt;Variables!$G$8,0,1)</f>
        <v>0</v>
      </c>
      <c r="AL7519" s="77">
        <f>IF(G7519&gt;Variables!$G$9,0,1)</f>
        <v>1</v>
      </c>
      <c r="AM7519" s="77">
        <f>IF(AND(K7519&gt;Variables!$G$10,K7519&lt;Variables!$G$11),0,1)</f>
        <v>1</v>
      </c>
      <c r="AN7519" s="77">
        <f>IF(H7519&lt;Variables!$G$13,1,0)</f>
        <v>1</v>
      </c>
      <c r="AO7519" s="77">
        <f>IF(R7519&lt;Variables!$G$12,0,1)</f>
        <v>1</v>
      </c>
      <c r="AP7519" s="78">
        <f t="shared" si="237"/>
        <v>1</v>
      </c>
      <c r="AQ7519" s="77">
        <f>IF(V7519&lt;Variables!$G$15,1,0)</f>
        <v>1</v>
      </c>
      <c r="AR7519" s="77">
        <v>1</v>
      </c>
      <c r="AS7519" s="77">
        <v>0</v>
      </c>
      <c r="AT7519" s="77">
        <v>0</v>
      </c>
      <c r="AU7519" s="77">
        <v>0</v>
      </c>
      <c r="BA7519" s="77">
        <v>2</v>
      </c>
    </row>
    <row r="7520" spans="3:53" x14ac:dyDescent="0.25">
      <c r="C7520" s="77" t="s">
        <v>826</v>
      </c>
      <c r="D7520" s="77" t="s">
        <v>552</v>
      </c>
      <c r="E7520" s="77">
        <v>75.819999999999993</v>
      </c>
      <c r="F7520" s="77">
        <v>15.53</v>
      </c>
      <c r="G7520" s="77">
        <v>14.24</v>
      </c>
      <c r="H7520" s="77">
        <v>31750</v>
      </c>
      <c r="I7520" s="77">
        <v>-10.499000000000001</v>
      </c>
      <c r="J7520" s="77" t="s">
        <v>75</v>
      </c>
      <c r="K7520" s="77">
        <v>38.36</v>
      </c>
      <c r="L7520" s="77">
        <v>75.774625000000015</v>
      </c>
      <c r="M7520" s="77">
        <v>-0.15127095647126981</v>
      </c>
      <c r="N7520" s="77">
        <v>76.750755999999996</v>
      </c>
      <c r="O7520" s="77">
        <v>-1.421166457304992</v>
      </c>
      <c r="P7520" s="77">
        <v>22738000</v>
      </c>
      <c r="Q7520" s="77">
        <v>9511000</v>
      </c>
      <c r="R7520" s="77">
        <v>2.39</v>
      </c>
      <c r="S7520" s="77">
        <v>34.640999999999998</v>
      </c>
      <c r="T7520" s="77">
        <v>8.59</v>
      </c>
      <c r="U7520" s="77">
        <v>19.589600000000001</v>
      </c>
      <c r="V7520" s="77">
        <v>2.245257471988809</v>
      </c>
      <c r="AC7520" s="77">
        <v>76.6999</v>
      </c>
      <c r="AD7520" s="77">
        <v>73.31</v>
      </c>
      <c r="AH7520" s="77">
        <f>IF(AND(M7520&lt;Variables!$G$6,M7520&gt;Variables!$G$5),0,1)</f>
        <v>1</v>
      </c>
      <c r="AI7520" s="77">
        <f t="shared" si="236"/>
        <v>1</v>
      </c>
      <c r="AJ7520" s="77">
        <f>IF(I7520&gt;Variables!$G$7,0,1)</f>
        <v>1</v>
      </c>
      <c r="AK7520" s="77">
        <f>IF(F7520&gt;Variables!$G$8,0,1)</f>
        <v>0</v>
      </c>
      <c r="AL7520" s="77">
        <f>IF(G7520&gt;Variables!$G$9,0,1)</f>
        <v>0</v>
      </c>
      <c r="AM7520" s="77">
        <f>IF(AND(K7520&gt;Variables!$G$10,K7520&lt;Variables!$G$11),0,1)</f>
        <v>1</v>
      </c>
      <c r="AN7520" s="77">
        <f>IF(H7520&lt;Variables!$G$13,1,0)</f>
        <v>0</v>
      </c>
      <c r="AO7520" s="77">
        <f>IF(R7520&lt;Variables!$G$12,0,1)</f>
        <v>1</v>
      </c>
      <c r="AP7520" s="78">
        <f t="shared" si="237"/>
        <v>1</v>
      </c>
      <c r="AQ7520" s="77">
        <f>IF(V7520&lt;Variables!$G$15,1,0)</f>
        <v>1</v>
      </c>
      <c r="AR7520" s="77">
        <v>0</v>
      </c>
      <c r="AS7520" s="77">
        <v>0</v>
      </c>
      <c r="AT7520" s="77">
        <v>1</v>
      </c>
      <c r="AU7520" s="77">
        <v>0</v>
      </c>
      <c r="BA7520" s="77">
        <v>-1.96</v>
      </c>
    </row>
    <row r="7521" spans="3:53" x14ac:dyDescent="0.25">
      <c r="C7521" s="77" t="s">
        <v>826</v>
      </c>
      <c r="D7521" s="77" t="s">
        <v>818</v>
      </c>
      <c r="E7521" s="77">
        <v>19.84</v>
      </c>
      <c r="F7521" s="77">
        <v>9.17</v>
      </c>
      <c r="G7521" s="77">
        <v>8.27</v>
      </c>
      <c r="H7521" s="77">
        <v>12930</v>
      </c>
      <c r="I7521" s="77">
        <v>-68.703000000000003</v>
      </c>
      <c r="J7521" s="77" t="s">
        <v>74</v>
      </c>
      <c r="K7521" s="77">
        <v>67.540000000000006</v>
      </c>
      <c r="L7521" s="77">
        <v>19.691780000000001</v>
      </c>
      <c r="M7521" s="77">
        <v>0.3972215817970654</v>
      </c>
      <c r="N7521" s="77">
        <v>19.587436</v>
      </c>
      <c r="O7521" s="77">
        <v>0.93204644038147355</v>
      </c>
      <c r="P7521" s="77">
        <v>11956000</v>
      </c>
      <c r="Q7521" s="77">
        <v>18915000</v>
      </c>
      <c r="R7521" s="77">
        <v>0.63</v>
      </c>
      <c r="S7521" s="77">
        <v>34.640999999999998</v>
      </c>
      <c r="T7521" s="77">
        <v>8.59</v>
      </c>
      <c r="U7521" s="77">
        <v>19.589600000000001</v>
      </c>
      <c r="V7521" s="77">
        <v>2.5182651730921242</v>
      </c>
      <c r="AC7521" s="77">
        <v>19.940000000000001</v>
      </c>
      <c r="AD7521" s="77">
        <v>19.510000000000002</v>
      </c>
      <c r="AH7521" s="77">
        <f>IF(AND(M7521&lt;Variables!$G$6,M7521&gt;Variables!$G$5),0,1)</f>
        <v>1</v>
      </c>
      <c r="AI7521" s="77">
        <f t="shared" si="236"/>
        <v>0</v>
      </c>
      <c r="AJ7521" s="77">
        <f>IF(I7521&gt;Variables!$G$7,0,1)</f>
        <v>1</v>
      </c>
      <c r="AK7521" s="77">
        <f>IF(F7521&gt;Variables!$G$8,0,1)</f>
        <v>0</v>
      </c>
      <c r="AL7521" s="77">
        <f>IF(G7521&gt;Variables!$G$9,0,1)</f>
        <v>1</v>
      </c>
      <c r="AM7521" s="77">
        <f>IF(AND(K7521&gt;Variables!$G$10,K7521&lt;Variables!$G$11),0,1)</f>
        <v>0</v>
      </c>
      <c r="AN7521" s="77">
        <f>IF(H7521&lt;Variables!$G$13,1,0)</f>
        <v>0</v>
      </c>
      <c r="AO7521" s="77">
        <f>IF(R7521&lt;Variables!$G$12,0,1)</f>
        <v>0</v>
      </c>
      <c r="AP7521" s="78">
        <f t="shared" si="237"/>
        <v>0</v>
      </c>
      <c r="AQ7521" s="77">
        <f>IF(V7521&lt;Variables!$G$15,1,0)</f>
        <v>1</v>
      </c>
      <c r="AR7521" s="77">
        <v>0</v>
      </c>
      <c r="AS7521" s="77">
        <v>1</v>
      </c>
      <c r="AT7521" s="77">
        <v>0</v>
      </c>
      <c r="AU7521" s="77">
        <v>0</v>
      </c>
      <c r="BA7521" s="77">
        <v>-0.02</v>
      </c>
    </row>
    <row r="7522" spans="3:53" x14ac:dyDescent="0.25">
      <c r="C7522" s="77" t="s">
        <v>826</v>
      </c>
      <c r="D7522" s="77" t="s">
        <v>549</v>
      </c>
      <c r="E7522" s="77">
        <v>13.53</v>
      </c>
      <c r="F7522" s="77">
        <v>8.35</v>
      </c>
      <c r="G7522" s="77">
        <v>6.64</v>
      </c>
      <c r="H7522" s="77">
        <v>2290</v>
      </c>
      <c r="I7522" s="77">
        <v>98.052999999999997</v>
      </c>
      <c r="J7522" s="77" t="s">
        <v>74</v>
      </c>
      <c r="K7522" s="77">
        <v>64.290000000000006</v>
      </c>
      <c r="L7522" s="77">
        <v>13.447495</v>
      </c>
      <c r="M7522" s="77">
        <v>0.31608117348249792</v>
      </c>
      <c r="N7522" s="77">
        <v>13.405973469387749</v>
      </c>
      <c r="O7522" s="77">
        <v>0.62678425258798354</v>
      </c>
      <c r="P7522" s="77">
        <v>3706000</v>
      </c>
      <c r="Q7522" s="77">
        <v>1522000</v>
      </c>
      <c r="R7522" s="77">
        <v>2.4300000000000002</v>
      </c>
      <c r="S7522" s="77">
        <v>34.640999999999998</v>
      </c>
      <c r="T7522" s="77">
        <v>8.59</v>
      </c>
      <c r="U7522" s="77">
        <v>19.589600000000001</v>
      </c>
      <c r="V7522" s="77">
        <v>2.4937817711787962</v>
      </c>
      <c r="AC7522" s="77">
        <v>13.55</v>
      </c>
      <c r="AD7522" s="77">
        <v>13.21</v>
      </c>
      <c r="AH7522" s="77">
        <f>IF(AND(M7522&lt;Variables!$G$6,M7522&gt;Variables!$G$5),0,1)</f>
        <v>1</v>
      </c>
      <c r="AI7522" s="77">
        <f t="shared" si="236"/>
        <v>0</v>
      </c>
      <c r="AJ7522" s="77">
        <f>IF(I7522&gt;Variables!$G$7,0,1)</f>
        <v>0</v>
      </c>
      <c r="AK7522" s="77">
        <f>IF(F7522&gt;Variables!$G$8,0,1)</f>
        <v>1</v>
      </c>
      <c r="AL7522" s="77">
        <f>IF(G7522&gt;Variables!$G$9,0,1)</f>
        <v>1</v>
      </c>
      <c r="AM7522" s="77">
        <f>IF(AND(K7522&gt;Variables!$G$10,K7522&lt;Variables!$G$11),0,1)</f>
        <v>0</v>
      </c>
      <c r="AN7522" s="77">
        <f>IF(H7522&lt;Variables!$G$13,1,0)</f>
        <v>0</v>
      </c>
      <c r="AO7522" s="77">
        <f>IF(R7522&lt;Variables!$G$12,0,1)</f>
        <v>1</v>
      </c>
      <c r="AP7522" s="78">
        <f t="shared" si="237"/>
        <v>0</v>
      </c>
      <c r="AQ7522" s="77">
        <f>IF(V7522&lt;Variables!$G$15,1,0)</f>
        <v>1</v>
      </c>
      <c r="AR7522" s="77">
        <v>0</v>
      </c>
      <c r="AS7522" s="77">
        <v>0</v>
      </c>
      <c r="AT7522" s="77">
        <v>1</v>
      </c>
      <c r="AU7522" s="77">
        <v>0</v>
      </c>
      <c r="BA7522" s="77">
        <v>-1.29</v>
      </c>
    </row>
    <row r="7523" spans="3:53" x14ac:dyDescent="0.25">
      <c r="C7523" s="77" t="s">
        <v>826</v>
      </c>
      <c r="D7523" s="77" t="s">
        <v>596</v>
      </c>
      <c r="E7523" s="77">
        <v>35.61</v>
      </c>
      <c r="F7523" s="77">
        <v>8.49</v>
      </c>
      <c r="G7523" s="77">
        <v>5.65</v>
      </c>
      <c r="H7523" s="77">
        <v>4520</v>
      </c>
      <c r="I7523" s="77">
        <v>-34.642000000000003</v>
      </c>
      <c r="J7523" s="77" t="s">
        <v>74</v>
      </c>
      <c r="K7523" s="77">
        <v>34.79</v>
      </c>
      <c r="L7523" s="77">
        <v>35.56861</v>
      </c>
      <c r="M7523" s="77">
        <v>-0.25980773496631149</v>
      </c>
      <c r="N7523" s="77">
        <v>35.90352</v>
      </c>
      <c r="O7523" s="77">
        <v>-1.190189708418566</v>
      </c>
      <c r="P7523" s="77">
        <v>3580000</v>
      </c>
      <c r="Q7523" s="77">
        <v>2591000</v>
      </c>
      <c r="R7523" s="77">
        <v>1.38</v>
      </c>
      <c r="S7523" s="77">
        <v>34.640999999999998</v>
      </c>
      <c r="T7523" s="77">
        <v>8.59</v>
      </c>
      <c r="U7523" s="77">
        <v>19.589600000000001</v>
      </c>
      <c r="V7523" s="77">
        <v>2.204766961835281</v>
      </c>
      <c r="AC7523" s="77">
        <v>36.15</v>
      </c>
      <c r="AD7523" s="77">
        <v>35.1</v>
      </c>
      <c r="AH7523" s="77">
        <f>IF(AND(M7523&lt;Variables!$G$6,M7523&gt;Variables!$G$5),0,1)</f>
        <v>1</v>
      </c>
      <c r="AI7523" s="77">
        <f t="shared" si="236"/>
        <v>1</v>
      </c>
      <c r="AJ7523" s="77">
        <f>IF(I7523&gt;Variables!$G$7,0,1)</f>
        <v>1</v>
      </c>
      <c r="AK7523" s="77">
        <f>IF(F7523&gt;Variables!$G$8,0,1)</f>
        <v>1</v>
      </c>
      <c r="AL7523" s="77">
        <f>IF(G7523&gt;Variables!$G$9,0,1)</f>
        <v>1</v>
      </c>
      <c r="AM7523" s="77">
        <f>IF(AND(K7523&gt;Variables!$G$10,K7523&lt;Variables!$G$11),0,1)</f>
        <v>1</v>
      </c>
      <c r="AN7523" s="77">
        <f>IF(H7523&lt;Variables!$G$13,1,0)</f>
        <v>0</v>
      </c>
      <c r="AO7523" s="77">
        <f>IF(R7523&lt;Variables!$G$12,0,1)</f>
        <v>0</v>
      </c>
      <c r="AP7523" s="78">
        <f t="shared" si="237"/>
        <v>0</v>
      </c>
      <c r="AQ7523" s="77">
        <f>IF(V7523&lt;Variables!$G$15,1,0)</f>
        <v>1</v>
      </c>
      <c r="AR7523" s="77">
        <v>0</v>
      </c>
      <c r="AS7523" s="77">
        <v>1</v>
      </c>
      <c r="AT7523" s="77">
        <v>0</v>
      </c>
      <c r="AU7523" s="77">
        <v>0</v>
      </c>
      <c r="BA7523" s="77">
        <v>0.35</v>
      </c>
    </row>
    <row r="7524" spans="3:53" x14ac:dyDescent="0.25">
      <c r="C7524" s="77" t="s">
        <v>826</v>
      </c>
      <c r="D7524" s="77" t="s">
        <v>179</v>
      </c>
      <c r="E7524" s="77">
        <v>25.85</v>
      </c>
      <c r="F7524" s="77">
        <v>9.94</v>
      </c>
      <c r="G7524" s="77">
        <v>11.52</v>
      </c>
      <c r="H7524" s="77">
        <v>13930</v>
      </c>
      <c r="I7524" s="77">
        <v>-77.335999999999999</v>
      </c>
      <c r="J7524" s="77" t="s">
        <v>74</v>
      </c>
      <c r="K7524" s="77">
        <v>53.93</v>
      </c>
      <c r="L7524" s="77">
        <v>25.75365</v>
      </c>
      <c r="M7524" s="77">
        <v>2.4656699147504089E-2</v>
      </c>
      <c r="N7524" s="77">
        <v>25.726386000000002</v>
      </c>
      <c r="O7524" s="77">
        <v>0.1306596270459581</v>
      </c>
      <c r="P7524" s="77">
        <v>15284000</v>
      </c>
      <c r="Q7524" s="77">
        <v>12104000</v>
      </c>
      <c r="R7524" s="77">
        <v>1.26</v>
      </c>
      <c r="S7524" s="77">
        <v>34.640999999999998</v>
      </c>
      <c r="T7524" s="77">
        <v>8.59</v>
      </c>
      <c r="U7524" s="77">
        <v>19.589600000000001</v>
      </c>
      <c r="V7524" s="77">
        <v>2.4067938762319132</v>
      </c>
      <c r="AC7524" s="77">
        <v>25.78</v>
      </c>
      <c r="AD7524" s="77">
        <v>25.0701</v>
      </c>
      <c r="AH7524" s="77">
        <f>IF(AND(M7524&lt;Variables!$G$6,M7524&gt;Variables!$G$5),0,1)</f>
        <v>1</v>
      </c>
      <c r="AI7524" s="77">
        <f t="shared" si="236"/>
        <v>0</v>
      </c>
      <c r="AJ7524" s="77">
        <f>IF(I7524&gt;Variables!$G$7,0,1)</f>
        <v>1</v>
      </c>
      <c r="AK7524" s="77">
        <f>IF(F7524&gt;Variables!$G$8,0,1)</f>
        <v>0</v>
      </c>
      <c r="AL7524" s="77">
        <f>IF(G7524&gt;Variables!$G$9,0,1)</f>
        <v>0</v>
      </c>
      <c r="AM7524" s="77">
        <f>IF(AND(K7524&gt;Variables!$G$10,K7524&lt;Variables!$G$11),0,1)</f>
        <v>1</v>
      </c>
      <c r="AN7524" s="77">
        <f>IF(H7524&lt;Variables!$G$13,1,0)</f>
        <v>0</v>
      </c>
      <c r="AO7524" s="77">
        <f>IF(R7524&lt;Variables!$G$12,0,1)</f>
        <v>0</v>
      </c>
      <c r="AP7524" s="78">
        <f t="shared" si="237"/>
        <v>0</v>
      </c>
      <c r="AQ7524" s="77">
        <f>IF(V7524&lt;Variables!$G$15,1,0)</f>
        <v>1</v>
      </c>
      <c r="AR7524" s="77">
        <v>0</v>
      </c>
      <c r="AS7524" s="77">
        <v>0</v>
      </c>
      <c r="AT7524" s="77">
        <v>1</v>
      </c>
      <c r="AU7524" s="77">
        <v>0</v>
      </c>
      <c r="BA7524" s="77">
        <v>-1.76</v>
      </c>
    </row>
    <row r="7525" spans="3:53" x14ac:dyDescent="0.25">
      <c r="C7525" s="77" t="s">
        <v>826</v>
      </c>
      <c r="D7525" s="77" t="s">
        <v>590</v>
      </c>
      <c r="E7525" s="77">
        <v>8.86</v>
      </c>
      <c r="F7525" s="77">
        <v>27.75</v>
      </c>
      <c r="G7525" s="77">
        <v>21.24</v>
      </c>
      <c r="H7525" s="77">
        <v>298.47000000000003</v>
      </c>
      <c r="I7525" s="77">
        <v>-3.254</v>
      </c>
      <c r="J7525" s="77" t="s">
        <v>74</v>
      </c>
      <c r="K7525" s="77">
        <v>57.66</v>
      </c>
      <c r="L7525" s="77">
        <v>8.8045099999999987</v>
      </c>
      <c r="M7525" s="77">
        <v>1.214036896999398</v>
      </c>
      <c r="N7525" s="77">
        <v>8.7141000000000002</v>
      </c>
      <c r="O7525" s="77">
        <v>2.2641466129606069</v>
      </c>
      <c r="P7525" s="77">
        <v>4490000</v>
      </c>
      <c r="Q7525" s="77">
        <v>148250</v>
      </c>
      <c r="R7525" s="77">
        <v>30.29</v>
      </c>
      <c r="S7525" s="77">
        <v>34.640999999999998</v>
      </c>
      <c r="T7525" s="77">
        <v>8.59</v>
      </c>
      <c r="U7525" s="77">
        <v>19.589600000000001</v>
      </c>
      <c r="V7525" s="77">
        <v>2.3879356193196428</v>
      </c>
      <c r="AC7525" s="77">
        <v>8.9422999999999995</v>
      </c>
      <c r="AD7525" s="77">
        <v>7.48</v>
      </c>
      <c r="AH7525" s="77">
        <f>IF(AND(M7525&lt;Variables!$G$6,M7525&gt;Variables!$G$5),0,1)</f>
        <v>1</v>
      </c>
      <c r="AI7525" s="77">
        <f t="shared" si="236"/>
        <v>0</v>
      </c>
      <c r="AJ7525" s="77">
        <f>IF(I7525&gt;Variables!$G$7,0,1)</f>
        <v>1</v>
      </c>
      <c r="AK7525" s="77">
        <f>IF(F7525&gt;Variables!$G$8,0,1)</f>
        <v>0</v>
      </c>
      <c r="AL7525" s="77">
        <f>IF(G7525&gt;Variables!$G$9,0,1)</f>
        <v>0</v>
      </c>
      <c r="AM7525" s="77">
        <f>IF(AND(K7525&gt;Variables!$G$10,K7525&lt;Variables!$G$11),0,1)</f>
        <v>1</v>
      </c>
      <c r="AN7525" s="77">
        <f>IF(H7525&lt;Variables!$G$13,1,0)</f>
        <v>1</v>
      </c>
      <c r="AO7525" s="77">
        <f>IF(R7525&lt;Variables!$G$12,0,1)</f>
        <v>1</v>
      </c>
      <c r="AP7525" s="78">
        <f t="shared" si="237"/>
        <v>0</v>
      </c>
      <c r="AQ7525" s="77">
        <f>IF(V7525&lt;Variables!$G$15,1,0)</f>
        <v>1</v>
      </c>
      <c r="AR7525" s="77">
        <v>0</v>
      </c>
      <c r="AS7525" s="77">
        <v>0</v>
      </c>
      <c r="AT7525" s="77">
        <v>1</v>
      </c>
      <c r="AU7525" s="77">
        <v>0</v>
      </c>
      <c r="BA7525" s="77">
        <v>-2.25</v>
      </c>
    </row>
    <row r="7526" spans="3:53" x14ac:dyDescent="0.25">
      <c r="C7526" s="77" t="s">
        <v>826</v>
      </c>
      <c r="D7526" s="77" t="s">
        <v>555</v>
      </c>
      <c r="E7526" s="77">
        <v>25.22</v>
      </c>
      <c r="F7526" s="77">
        <v>24.26</v>
      </c>
      <c r="G7526" s="77">
        <v>21.65</v>
      </c>
      <c r="H7526" s="77">
        <v>2850</v>
      </c>
      <c r="I7526" s="77">
        <v>272.47500000000002</v>
      </c>
      <c r="J7526" s="77" t="s">
        <v>74</v>
      </c>
      <c r="K7526" s="77">
        <v>40.270000000000003</v>
      </c>
      <c r="L7526" s="77">
        <v>25.581247058823529</v>
      </c>
      <c r="M7526" s="77">
        <v>-2.0376139506605502</v>
      </c>
      <c r="N7526" s="77">
        <v>25.033142553191489</v>
      </c>
      <c r="O7526" s="77">
        <v>0.10728755589293509</v>
      </c>
      <c r="P7526" s="77">
        <v>1903000</v>
      </c>
      <c r="Q7526" s="77">
        <v>497157</v>
      </c>
      <c r="R7526" s="77">
        <v>3.83</v>
      </c>
      <c r="S7526" s="77">
        <v>34.640999999999998</v>
      </c>
      <c r="T7526" s="77">
        <v>8.59</v>
      </c>
      <c r="U7526" s="77">
        <v>19.589600000000001</v>
      </c>
      <c r="V7526" s="77">
        <v>2.2619177216762649</v>
      </c>
      <c r="AC7526" s="77">
        <v>26.25</v>
      </c>
      <c r="AD7526" s="77">
        <v>21.94</v>
      </c>
      <c r="AH7526" s="77">
        <f>IF(AND(M7526&lt;Variables!$G$6,M7526&gt;Variables!$G$5),0,1)</f>
        <v>0</v>
      </c>
      <c r="AI7526" s="77">
        <f t="shared" si="236"/>
        <v>0</v>
      </c>
      <c r="AJ7526" s="77">
        <f>IF(I7526&gt;Variables!$G$7,0,1)</f>
        <v>0</v>
      </c>
      <c r="AK7526" s="77">
        <f>IF(F7526&gt;Variables!$G$8,0,1)</f>
        <v>0</v>
      </c>
      <c r="AL7526" s="77">
        <f>IF(G7526&gt;Variables!$G$9,0,1)</f>
        <v>0</v>
      </c>
      <c r="AM7526" s="77">
        <f>IF(AND(K7526&gt;Variables!$G$10,K7526&lt;Variables!$G$11),0,1)</f>
        <v>1</v>
      </c>
      <c r="AN7526" s="77">
        <f>IF(H7526&lt;Variables!$G$13,1,0)</f>
        <v>0</v>
      </c>
      <c r="AO7526" s="77">
        <f>IF(R7526&lt;Variables!$G$12,0,1)</f>
        <v>1</v>
      </c>
      <c r="AP7526" s="78">
        <f t="shared" si="237"/>
        <v>0</v>
      </c>
      <c r="AQ7526" s="77">
        <f>IF(V7526&lt;Variables!$G$15,1,0)</f>
        <v>1</v>
      </c>
      <c r="AR7526" s="77">
        <v>1</v>
      </c>
      <c r="AS7526" s="77">
        <v>0</v>
      </c>
      <c r="AT7526" s="77">
        <v>0</v>
      </c>
      <c r="AU7526" s="77">
        <v>0</v>
      </c>
      <c r="BA7526" s="77">
        <v>2</v>
      </c>
    </row>
    <row r="7527" spans="3:53" x14ac:dyDescent="0.25">
      <c r="C7527" s="77" t="s">
        <v>826</v>
      </c>
      <c r="D7527" s="77" t="s">
        <v>593</v>
      </c>
      <c r="E7527" s="77">
        <v>4.38</v>
      </c>
      <c r="F7527" s="77">
        <v>24</v>
      </c>
      <c r="G7527" s="77">
        <v>17.350000000000001</v>
      </c>
      <c r="H7527" s="77">
        <v>241.29</v>
      </c>
      <c r="I7527" s="77">
        <v>183.298</v>
      </c>
      <c r="J7527" s="77" t="s">
        <v>74</v>
      </c>
      <c r="K7527" s="77">
        <v>48.94</v>
      </c>
      <c r="L7527" s="77">
        <v>4.3766349999999976</v>
      </c>
      <c r="M7527" s="77">
        <v>0.28252298855174668</v>
      </c>
      <c r="N7527" s="77">
        <v>4.3862940000000004</v>
      </c>
      <c r="O7527" s="77">
        <v>6.1692171113014192E-2</v>
      </c>
      <c r="P7527" s="77">
        <v>22290000</v>
      </c>
      <c r="Q7527" s="77">
        <v>23270000</v>
      </c>
      <c r="R7527" s="77">
        <v>0.96</v>
      </c>
      <c r="S7527" s="77">
        <v>34.640999999999998</v>
      </c>
      <c r="T7527" s="77">
        <v>8.59</v>
      </c>
      <c r="U7527" s="77">
        <v>19.589600000000001</v>
      </c>
      <c r="V7527" s="77">
        <v>2.349537684272049</v>
      </c>
      <c r="AC7527" s="77">
        <v>4.55</v>
      </c>
      <c r="AD7527" s="77">
        <v>4.16</v>
      </c>
      <c r="AH7527" s="77">
        <f>IF(AND(M7527&lt;Variables!$G$6,M7527&gt;Variables!$G$5),0,1)</f>
        <v>1</v>
      </c>
      <c r="AI7527" s="77">
        <f t="shared" si="236"/>
        <v>1</v>
      </c>
      <c r="AJ7527" s="77">
        <f>IF(I7527&gt;Variables!$G$7,0,1)</f>
        <v>0</v>
      </c>
      <c r="AK7527" s="77">
        <f>IF(F7527&gt;Variables!$G$8,0,1)</f>
        <v>0</v>
      </c>
      <c r="AL7527" s="77">
        <f>IF(G7527&gt;Variables!$G$9,0,1)</f>
        <v>0</v>
      </c>
      <c r="AM7527" s="77">
        <f>IF(AND(K7527&gt;Variables!$G$10,K7527&lt;Variables!$G$11),0,1)</f>
        <v>1</v>
      </c>
      <c r="AN7527" s="77">
        <f>IF(H7527&lt;Variables!$G$13,1,0)</f>
        <v>1</v>
      </c>
      <c r="AO7527" s="77">
        <f>IF(R7527&lt;Variables!$G$12,0,1)</f>
        <v>0</v>
      </c>
      <c r="AP7527" s="78">
        <f t="shared" si="237"/>
        <v>0</v>
      </c>
      <c r="AQ7527" s="77">
        <f>IF(V7527&lt;Variables!$G$15,1,0)</f>
        <v>1</v>
      </c>
      <c r="AR7527" s="77">
        <v>0</v>
      </c>
      <c r="AS7527" s="77">
        <v>0</v>
      </c>
      <c r="AT7527" s="77">
        <v>1</v>
      </c>
      <c r="AU7527" s="77">
        <v>0</v>
      </c>
      <c r="BA7527" s="77">
        <v>-2.25</v>
      </c>
    </row>
    <row r="7528" spans="3:53" x14ac:dyDescent="0.25">
      <c r="C7528" s="77" t="s">
        <v>826</v>
      </c>
      <c r="D7528" s="77" t="s">
        <v>563</v>
      </c>
      <c r="E7528" s="77">
        <v>44.62</v>
      </c>
      <c r="F7528" s="77">
        <v>14.11</v>
      </c>
      <c r="G7528" s="77">
        <v>13.56</v>
      </c>
      <c r="H7528" s="77">
        <v>4360</v>
      </c>
      <c r="I7528" s="77">
        <v>-45.277999999999999</v>
      </c>
      <c r="J7528" s="77" t="s">
        <v>74</v>
      </c>
      <c r="K7528" s="77">
        <v>66.680000000000007</v>
      </c>
      <c r="L7528" s="77">
        <v>44.200174999999987</v>
      </c>
      <c r="M7528" s="77">
        <v>0.4294666254149585</v>
      </c>
      <c r="N7528" s="77">
        <v>44.175416000000013</v>
      </c>
      <c r="O7528" s="77">
        <v>0.48575433901968218</v>
      </c>
      <c r="P7528" s="77">
        <v>1443000</v>
      </c>
      <c r="Q7528" s="77">
        <v>1233000</v>
      </c>
      <c r="R7528" s="77">
        <v>1.17</v>
      </c>
      <c r="S7528" s="77">
        <v>34.640999999999998</v>
      </c>
      <c r="T7528" s="77">
        <v>8.59</v>
      </c>
      <c r="U7528" s="77">
        <v>19.589600000000001</v>
      </c>
      <c r="V7528" s="77">
        <v>2.5079504701743822</v>
      </c>
      <c r="AC7528" s="77">
        <v>44.74</v>
      </c>
      <c r="AD7528" s="77">
        <v>42.45</v>
      </c>
      <c r="AH7528" s="77">
        <f>IF(AND(M7528&lt;Variables!$G$6,M7528&gt;Variables!$G$5),0,1)</f>
        <v>1</v>
      </c>
      <c r="AI7528" s="77">
        <f t="shared" si="236"/>
        <v>0</v>
      </c>
      <c r="AJ7528" s="77">
        <f>IF(I7528&gt;Variables!$G$7,0,1)</f>
        <v>1</v>
      </c>
      <c r="AK7528" s="77">
        <f>IF(F7528&gt;Variables!$G$8,0,1)</f>
        <v>0</v>
      </c>
      <c r="AL7528" s="77">
        <f>IF(G7528&gt;Variables!$G$9,0,1)</f>
        <v>0</v>
      </c>
      <c r="AM7528" s="77">
        <f>IF(AND(K7528&gt;Variables!$G$10,K7528&lt;Variables!$G$11),0,1)</f>
        <v>0</v>
      </c>
      <c r="AN7528" s="77">
        <f>IF(H7528&lt;Variables!$G$13,1,0)</f>
        <v>0</v>
      </c>
      <c r="AO7528" s="77">
        <f>IF(R7528&lt;Variables!$G$12,0,1)</f>
        <v>0</v>
      </c>
      <c r="AP7528" s="78">
        <f t="shared" si="237"/>
        <v>0</v>
      </c>
      <c r="AQ7528" s="77">
        <f>IF(V7528&lt;Variables!$G$15,1,0)</f>
        <v>1</v>
      </c>
      <c r="AR7528" s="77">
        <v>0</v>
      </c>
      <c r="AS7528" s="77">
        <v>0</v>
      </c>
      <c r="AT7528" s="77">
        <v>1</v>
      </c>
      <c r="AU7528" s="77">
        <v>0</v>
      </c>
      <c r="BA7528" s="77">
        <v>-2.25</v>
      </c>
    </row>
    <row r="7529" spans="3:53" x14ac:dyDescent="0.25">
      <c r="C7529" s="77" t="s">
        <v>826</v>
      </c>
      <c r="D7529" s="77" t="s">
        <v>824</v>
      </c>
      <c r="E7529" s="77">
        <v>45.72</v>
      </c>
      <c r="F7529" s="77">
        <v>26.56</v>
      </c>
      <c r="G7529" s="77">
        <v>-99999</v>
      </c>
      <c r="H7529" s="77">
        <v>-99999</v>
      </c>
      <c r="I7529" s="77">
        <v>-99999</v>
      </c>
      <c r="J7529" s="77" t="s">
        <v>75</v>
      </c>
      <c r="K7529" s="77">
        <v>-99999</v>
      </c>
      <c r="L7529" s="77">
        <v>45.504019999999997</v>
      </c>
      <c r="M7529" s="77">
        <v>-219858.60594294741</v>
      </c>
      <c r="N7529" s="77">
        <v>45.439430232558138</v>
      </c>
      <c r="O7529" s="77">
        <v>-220170.9812781697</v>
      </c>
      <c r="P7529" s="77">
        <v>5500000</v>
      </c>
      <c r="S7529" s="77">
        <v>34.640999999999998</v>
      </c>
      <c r="T7529" s="77">
        <v>8.59</v>
      </c>
      <c r="U7529" s="77">
        <v>19.589600000000001</v>
      </c>
      <c r="V7529" s="77">
        <v>-99999</v>
      </c>
      <c r="AC7529" s="77">
        <v>45.74</v>
      </c>
      <c r="AD7529" s="77">
        <v>42.31</v>
      </c>
      <c r="AH7529" s="77">
        <f>IF(AND(M7529&lt;Variables!$G$6,M7529&gt;Variables!$G$5),0,1)</f>
        <v>1</v>
      </c>
      <c r="AI7529" s="77">
        <f t="shared" si="236"/>
        <v>0</v>
      </c>
      <c r="AJ7529" s="77">
        <f>IF(I7529&gt;Variables!$G$7,0,1)</f>
        <v>1</v>
      </c>
      <c r="AK7529" s="77">
        <f>IF(F7529&gt;Variables!$G$8,0,1)</f>
        <v>0</v>
      </c>
      <c r="AL7529" s="77">
        <f>IF(G7529&gt;Variables!$G$9,0,1)</f>
        <v>1</v>
      </c>
      <c r="AM7529" s="77">
        <f>IF(AND(K7529&gt;Variables!$G$10,K7529&lt;Variables!$G$11),0,1)</f>
        <v>1</v>
      </c>
      <c r="AN7529" s="77">
        <f>IF(H7529&lt;Variables!$G$13,1,0)</f>
        <v>1</v>
      </c>
      <c r="AO7529" s="77">
        <f>IF(R7529&lt;Variables!$G$12,0,1)</f>
        <v>0</v>
      </c>
      <c r="AP7529" s="78">
        <f t="shared" si="237"/>
        <v>1</v>
      </c>
      <c r="AQ7529" s="77">
        <f>IF(V7529&lt;Variables!$G$15,1,0)</f>
        <v>1</v>
      </c>
      <c r="AR7529" s="77">
        <v>0</v>
      </c>
      <c r="AS7529" s="77">
        <v>0</v>
      </c>
      <c r="AT7529" s="77">
        <v>1</v>
      </c>
      <c r="AU7529" s="77">
        <v>0</v>
      </c>
      <c r="BA7529" s="77">
        <v>-2.25</v>
      </c>
    </row>
    <row r="7530" spans="3:53" x14ac:dyDescent="0.25">
      <c r="C7530" s="77" t="s">
        <v>826</v>
      </c>
      <c r="D7530" s="77" t="s">
        <v>576</v>
      </c>
      <c r="E7530" s="77">
        <v>111</v>
      </c>
      <c r="F7530" s="77">
        <v>11.65</v>
      </c>
      <c r="G7530" s="77">
        <v>9.36</v>
      </c>
      <c r="H7530" s="77">
        <v>4280</v>
      </c>
      <c r="I7530" s="77">
        <v>-23.888000000000002</v>
      </c>
      <c r="J7530" s="77" t="s">
        <v>74</v>
      </c>
      <c r="K7530" s="77">
        <v>51.72</v>
      </c>
      <c r="L7530" s="77">
        <v>110.528285</v>
      </c>
      <c r="M7530" s="77">
        <v>-7.082802379500247E-2</v>
      </c>
      <c r="N7530" s="77">
        <v>110.0269530612245</v>
      </c>
      <c r="O7530" s="77">
        <v>0.38449391445032871</v>
      </c>
      <c r="P7530" s="77">
        <v>1237000</v>
      </c>
      <c r="Q7530" s="77">
        <v>890350</v>
      </c>
      <c r="R7530" s="77">
        <v>1.39</v>
      </c>
      <c r="S7530" s="77">
        <v>34.640999999999998</v>
      </c>
      <c r="T7530" s="77">
        <v>8.59</v>
      </c>
      <c r="U7530" s="77">
        <v>19.589600000000001</v>
      </c>
      <c r="V7530" s="77">
        <v>2.3870125569109479</v>
      </c>
      <c r="AC7530" s="77">
        <v>110.9448</v>
      </c>
      <c r="AD7530" s="77">
        <v>107.51</v>
      </c>
      <c r="AH7530" s="77">
        <f>IF(AND(M7530&lt;Variables!$G$6,M7530&gt;Variables!$G$5),0,1)</f>
        <v>1</v>
      </c>
      <c r="AI7530" s="77">
        <f t="shared" si="236"/>
        <v>0</v>
      </c>
      <c r="AJ7530" s="77">
        <f>IF(I7530&gt;Variables!$G$7,0,1)</f>
        <v>1</v>
      </c>
      <c r="AK7530" s="77">
        <f>IF(F7530&gt;Variables!$G$8,0,1)</f>
        <v>0</v>
      </c>
      <c r="AL7530" s="77">
        <f>IF(G7530&gt;Variables!$G$9,0,1)</f>
        <v>1</v>
      </c>
      <c r="AM7530" s="77">
        <f>IF(AND(K7530&gt;Variables!$G$10,K7530&lt;Variables!$G$11),0,1)</f>
        <v>1</v>
      </c>
      <c r="AN7530" s="77">
        <f>IF(H7530&lt;Variables!$G$13,1,0)</f>
        <v>0</v>
      </c>
      <c r="AO7530" s="77">
        <f>IF(R7530&lt;Variables!$G$12,0,1)</f>
        <v>0</v>
      </c>
      <c r="AP7530" s="78">
        <f t="shared" si="237"/>
        <v>0</v>
      </c>
      <c r="AQ7530" s="77">
        <f>IF(V7530&lt;Variables!$G$15,1,0)</f>
        <v>1</v>
      </c>
      <c r="AR7530" s="77">
        <v>0</v>
      </c>
      <c r="AS7530" s="77">
        <v>0</v>
      </c>
      <c r="AT7530" s="77">
        <v>0</v>
      </c>
      <c r="AU7530" s="77">
        <v>1</v>
      </c>
      <c r="BA7530" s="77">
        <v>-1.22</v>
      </c>
    </row>
    <row r="7531" spans="3:53" x14ac:dyDescent="0.25">
      <c r="C7531" s="77" t="s">
        <v>826</v>
      </c>
      <c r="D7531" s="77" t="s">
        <v>567</v>
      </c>
      <c r="E7531" s="77">
        <v>14.78</v>
      </c>
      <c r="F7531" s="77">
        <v>10.53</v>
      </c>
      <c r="G7531" s="77">
        <v>8.34</v>
      </c>
      <c r="H7531" s="77">
        <v>27750</v>
      </c>
      <c r="I7531" s="77">
        <v>2.2469999999999999</v>
      </c>
      <c r="J7531" s="77" t="s">
        <v>74</v>
      </c>
      <c r="K7531" s="77">
        <v>56.23</v>
      </c>
      <c r="L7531" s="77">
        <v>14.727357894736841</v>
      </c>
      <c r="M7531" s="77">
        <v>0.1197913800238387</v>
      </c>
      <c r="N7531" s="77">
        <v>14.7418</v>
      </c>
      <c r="O7531" s="77">
        <v>2.1706982865048009E-2</v>
      </c>
      <c r="P7531" s="77">
        <v>1334000</v>
      </c>
      <c r="Q7531" s="77">
        <v>973560</v>
      </c>
      <c r="R7531" s="77">
        <v>1.37</v>
      </c>
      <c r="S7531" s="77">
        <v>34.640999999999998</v>
      </c>
      <c r="T7531" s="77">
        <v>8.59</v>
      </c>
      <c r="U7531" s="77">
        <v>19.589600000000001</v>
      </c>
      <c r="V7531" s="77">
        <v>2.4262729088600601</v>
      </c>
      <c r="AC7531" s="77">
        <v>14.77</v>
      </c>
      <c r="AD7531" s="77">
        <v>14.52</v>
      </c>
      <c r="AH7531" s="77">
        <f>IF(AND(M7531&lt;Variables!$G$6,M7531&gt;Variables!$G$5),0,1)</f>
        <v>1</v>
      </c>
      <c r="AI7531" s="77">
        <f t="shared" si="236"/>
        <v>1</v>
      </c>
      <c r="AJ7531" s="77">
        <f>IF(I7531&gt;Variables!$G$7,0,1)</f>
        <v>1</v>
      </c>
      <c r="AK7531" s="77">
        <f>IF(F7531&gt;Variables!$G$8,0,1)</f>
        <v>0</v>
      </c>
      <c r="AL7531" s="77">
        <f>IF(G7531&gt;Variables!$G$9,0,1)</f>
        <v>1</v>
      </c>
      <c r="AM7531" s="77">
        <f>IF(AND(K7531&gt;Variables!$G$10,K7531&lt;Variables!$G$11),0,1)</f>
        <v>1</v>
      </c>
      <c r="AN7531" s="77">
        <f>IF(H7531&lt;Variables!$G$13,1,0)</f>
        <v>0</v>
      </c>
      <c r="AO7531" s="77">
        <f>IF(R7531&lt;Variables!$G$12,0,1)</f>
        <v>0</v>
      </c>
      <c r="AP7531" s="78">
        <f t="shared" si="237"/>
        <v>0</v>
      </c>
      <c r="AQ7531" s="77">
        <f>IF(V7531&lt;Variables!$G$15,1,0)</f>
        <v>1</v>
      </c>
      <c r="AR7531" s="77">
        <v>0</v>
      </c>
      <c r="AS7531" s="77">
        <v>0</v>
      </c>
      <c r="AT7531" s="77">
        <v>1</v>
      </c>
      <c r="AU7531" s="77">
        <v>0</v>
      </c>
      <c r="BA7531" s="77">
        <v>-1.56</v>
      </c>
    </row>
    <row r="7532" spans="3:53" x14ac:dyDescent="0.25">
      <c r="C7532" s="77" t="s">
        <v>826</v>
      </c>
      <c r="D7532" s="77" t="s">
        <v>566</v>
      </c>
      <c r="E7532" s="77">
        <v>48.63</v>
      </c>
      <c r="F7532" s="77">
        <v>7.97</v>
      </c>
      <c r="G7532" s="77">
        <v>6.48</v>
      </c>
      <c r="H7532" s="77">
        <v>3140</v>
      </c>
      <c r="I7532" s="77">
        <v>-24.024000000000001</v>
      </c>
      <c r="J7532" s="77" t="s">
        <v>74</v>
      </c>
      <c r="K7532" s="77">
        <v>52.6</v>
      </c>
      <c r="L7532" s="77">
        <v>48.351842105263152</v>
      </c>
      <c r="M7532" s="77">
        <v>0.26505276563784602</v>
      </c>
      <c r="N7532" s="77">
        <v>48.531808510638307</v>
      </c>
      <c r="O7532" s="77">
        <v>-0.1067516588155851</v>
      </c>
      <c r="P7532" s="77">
        <v>1573000</v>
      </c>
      <c r="Q7532" s="77">
        <v>835075</v>
      </c>
      <c r="R7532" s="77">
        <v>1.88</v>
      </c>
      <c r="S7532" s="77">
        <v>34.640999999999998</v>
      </c>
      <c r="T7532" s="77">
        <v>8.59</v>
      </c>
      <c r="U7532" s="77">
        <v>19.589600000000001</v>
      </c>
      <c r="V7532" s="77">
        <v>2.385054399886795</v>
      </c>
      <c r="AC7532" s="77">
        <v>48.53</v>
      </c>
      <c r="AD7532" s="77">
        <v>47.54</v>
      </c>
      <c r="AH7532" s="77">
        <f>IF(AND(M7532&lt;Variables!$G$6,M7532&gt;Variables!$G$5),0,1)</f>
        <v>1</v>
      </c>
      <c r="AI7532" s="77">
        <f t="shared" si="236"/>
        <v>1</v>
      </c>
      <c r="AJ7532" s="77">
        <f>IF(I7532&gt;Variables!$G$7,0,1)</f>
        <v>1</v>
      </c>
      <c r="AK7532" s="77">
        <f>IF(F7532&gt;Variables!$G$8,0,1)</f>
        <v>1</v>
      </c>
      <c r="AL7532" s="77">
        <f>IF(G7532&gt;Variables!$G$9,0,1)</f>
        <v>1</v>
      </c>
      <c r="AM7532" s="77">
        <f>IF(AND(K7532&gt;Variables!$G$10,K7532&lt;Variables!$G$11),0,1)</f>
        <v>1</v>
      </c>
      <c r="AN7532" s="77">
        <f>IF(H7532&lt;Variables!$G$13,1,0)</f>
        <v>0</v>
      </c>
      <c r="AO7532" s="77">
        <f>IF(R7532&lt;Variables!$G$12,0,1)</f>
        <v>0</v>
      </c>
      <c r="AP7532" s="78">
        <f t="shared" si="237"/>
        <v>0</v>
      </c>
      <c r="AQ7532" s="77">
        <f>IF(V7532&lt;Variables!$G$15,1,0)</f>
        <v>1</v>
      </c>
      <c r="AR7532" s="77">
        <v>0</v>
      </c>
      <c r="AS7532" s="77">
        <v>0</v>
      </c>
      <c r="AT7532" s="77">
        <v>1</v>
      </c>
      <c r="AU7532" s="77">
        <v>0</v>
      </c>
      <c r="BA7532" s="77">
        <v>-2.0299999999999998</v>
      </c>
    </row>
    <row r="7533" spans="3:53" x14ac:dyDescent="0.25">
      <c r="C7533" s="77" t="s">
        <v>826</v>
      </c>
      <c r="D7533" s="77" t="s">
        <v>189</v>
      </c>
      <c r="E7533" s="77">
        <v>34.03</v>
      </c>
      <c r="F7533" s="77">
        <v>8.49</v>
      </c>
      <c r="G7533" s="77">
        <v>6.37</v>
      </c>
      <c r="H7533" s="77">
        <v>-99999</v>
      </c>
      <c r="I7533" s="77">
        <v>-99999</v>
      </c>
      <c r="J7533" s="77" t="s">
        <v>75</v>
      </c>
      <c r="K7533" s="77">
        <v>50.98</v>
      </c>
      <c r="L7533" s="77">
        <v>34.082368421052642</v>
      </c>
      <c r="M7533" s="77">
        <v>-0.12431184514297169</v>
      </c>
      <c r="N7533" s="77">
        <v>33.887502083333331</v>
      </c>
      <c r="O7533" s="77">
        <v>0.45001226792006682</v>
      </c>
      <c r="P7533" s="77">
        <v>576656</v>
      </c>
      <c r="Q7533" s="77">
        <v>1712000</v>
      </c>
      <c r="R7533" s="77">
        <v>0.34</v>
      </c>
      <c r="S7533" s="77">
        <v>34.640999999999998</v>
      </c>
      <c r="T7533" s="77">
        <v>8.59</v>
      </c>
      <c r="U7533" s="77">
        <v>19.589600000000001</v>
      </c>
      <c r="V7533" s="77">
        <v>2.380736740330315</v>
      </c>
      <c r="AC7533" s="77">
        <v>34.07</v>
      </c>
      <c r="AD7533" s="77">
        <v>32.159999999999997</v>
      </c>
      <c r="AH7533" s="77">
        <f>IF(AND(M7533&lt;Variables!$G$6,M7533&gt;Variables!$G$5),0,1)</f>
        <v>1</v>
      </c>
      <c r="AI7533" s="77">
        <f t="shared" si="236"/>
        <v>0</v>
      </c>
      <c r="AJ7533" s="77">
        <f>IF(I7533&gt;Variables!$G$7,0,1)</f>
        <v>1</v>
      </c>
      <c r="AK7533" s="77">
        <f>IF(F7533&gt;Variables!$G$8,0,1)</f>
        <v>1</v>
      </c>
      <c r="AL7533" s="77">
        <f>IF(G7533&gt;Variables!$G$9,0,1)</f>
        <v>1</v>
      </c>
      <c r="AM7533" s="77">
        <f>IF(AND(K7533&gt;Variables!$G$10,K7533&lt;Variables!$G$11),0,1)</f>
        <v>1</v>
      </c>
      <c r="AN7533" s="77">
        <f>IF(H7533&lt;Variables!$G$13,1,0)</f>
        <v>1</v>
      </c>
      <c r="AO7533" s="77">
        <f>IF(R7533&lt;Variables!$G$12,0,1)</f>
        <v>0</v>
      </c>
      <c r="AP7533" s="78">
        <f t="shared" si="237"/>
        <v>1</v>
      </c>
      <c r="AQ7533" s="77">
        <f>IF(V7533&lt;Variables!$G$15,1,0)</f>
        <v>1</v>
      </c>
      <c r="AR7533" s="77">
        <v>0</v>
      </c>
      <c r="AS7533" s="77">
        <v>0</v>
      </c>
      <c r="AT7533" s="77">
        <v>1</v>
      </c>
      <c r="AU7533" s="77">
        <v>0</v>
      </c>
      <c r="BA7533" s="77">
        <v>-2.25</v>
      </c>
    </row>
    <row r="7534" spans="3:53" x14ac:dyDescent="0.25">
      <c r="C7534" s="77" t="s">
        <v>826</v>
      </c>
      <c r="D7534" s="77" t="s">
        <v>180</v>
      </c>
      <c r="E7534" s="77">
        <v>15.24</v>
      </c>
      <c r="F7534" s="77">
        <v>8.66</v>
      </c>
      <c r="G7534" s="77">
        <v>7.65</v>
      </c>
      <c r="H7534" s="77">
        <v>3450</v>
      </c>
      <c r="I7534" s="77">
        <v>-81.349000000000004</v>
      </c>
      <c r="J7534" s="77" t="s">
        <v>75</v>
      </c>
      <c r="K7534" s="77">
        <v>67.400000000000006</v>
      </c>
      <c r="L7534" s="77">
        <v>15.123379999999999</v>
      </c>
      <c r="M7534" s="77">
        <v>0.44050999181398981</v>
      </c>
      <c r="N7534" s="77">
        <v>15.105283999999999</v>
      </c>
      <c r="O7534" s="77">
        <v>0.56083685682439643</v>
      </c>
      <c r="P7534" s="77">
        <v>8244000</v>
      </c>
      <c r="Q7534" s="77">
        <v>13979000</v>
      </c>
      <c r="R7534" s="77">
        <v>0.59</v>
      </c>
      <c r="S7534" s="77">
        <v>34.640999999999998</v>
      </c>
      <c r="T7534" s="77">
        <v>8.59</v>
      </c>
      <c r="U7534" s="77">
        <v>19.589600000000001</v>
      </c>
      <c r="V7534" s="77">
        <v>2.5136745845121928</v>
      </c>
      <c r="AC7534" s="77">
        <v>15.25</v>
      </c>
      <c r="AD7534" s="77">
        <v>14.78</v>
      </c>
      <c r="AH7534" s="77">
        <f>IF(AND(M7534&lt;Variables!$G$6,M7534&gt;Variables!$G$5),0,1)</f>
        <v>1</v>
      </c>
      <c r="AI7534" s="77">
        <f t="shared" si="236"/>
        <v>0</v>
      </c>
      <c r="AJ7534" s="77">
        <f>IF(I7534&gt;Variables!$G$7,0,1)</f>
        <v>1</v>
      </c>
      <c r="AK7534" s="77">
        <f>IF(F7534&gt;Variables!$G$8,0,1)</f>
        <v>1</v>
      </c>
      <c r="AL7534" s="77">
        <f>IF(G7534&gt;Variables!$G$9,0,1)</f>
        <v>1</v>
      </c>
      <c r="AM7534" s="77">
        <f>IF(AND(K7534&gt;Variables!$G$10,K7534&lt;Variables!$G$11),0,1)</f>
        <v>0</v>
      </c>
      <c r="AN7534" s="77">
        <f>IF(H7534&lt;Variables!$G$13,1,0)</f>
        <v>0</v>
      </c>
      <c r="AO7534" s="77">
        <f>IF(R7534&lt;Variables!$G$12,0,1)</f>
        <v>0</v>
      </c>
      <c r="AP7534" s="78">
        <f t="shared" si="237"/>
        <v>1</v>
      </c>
      <c r="AQ7534" s="77">
        <f>IF(V7534&lt;Variables!$G$15,1,0)</f>
        <v>1</v>
      </c>
      <c r="AR7534" s="77">
        <v>0</v>
      </c>
      <c r="AS7534" s="77">
        <v>0</v>
      </c>
      <c r="AT7534" s="77">
        <v>1</v>
      </c>
      <c r="AU7534" s="77">
        <v>0</v>
      </c>
      <c r="BA7534" s="77">
        <v>-1.49</v>
      </c>
    </row>
    <row r="7535" spans="3:53" x14ac:dyDescent="0.25">
      <c r="C7535" s="77" t="s">
        <v>826</v>
      </c>
      <c r="D7535" s="77" t="s">
        <v>598</v>
      </c>
      <c r="E7535" s="77">
        <v>28.4</v>
      </c>
      <c r="F7535" s="77">
        <v>20.85</v>
      </c>
      <c r="G7535" s="77">
        <v>0.53</v>
      </c>
      <c r="H7535" s="77">
        <v>-99999</v>
      </c>
      <c r="I7535" s="77">
        <v>-99999</v>
      </c>
      <c r="J7535" s="77" t="s">
        <v>75</v>
      </c>
      <c r="K7535" s="77">
        <v>-99999</v>
      </c>
      <c r="L7535" s="77">
        <v>-99999</v>
      </c>
      <c r="M7535" s="77">
        <v>-99999</v>
      </c>
      <c r="N7535" s="77">
        <v>28.4</v>
      </c>
      <c r="O7535" s="77">
        <v>0</v>
      </c>
      <c r="P7535" s="77">
        <v>65825</v>
      </c>
      <c r="Q7535" s="77">
        <v>0</v>
      </c>
      <c r="R7535" s="77">
        <v>1</v>
      </c>
      <c r="S7535" s="77">
        <v>34.640999999999998</v>
      </c>
      <c r="T7535" s="77">
        <v>8.59</v>
      </c>
      <c r="U7535" s="77">
        <v>19.589600000000001</v>
      </c>
      <c r="V7535" s="77">
        <v>-99999</v>
      </c>
      <c r="AC7535" s="77">
        <v>-99999</v>
      </c>
      <c r="AD7535" s="77">
        <v>-99999</v>
      </c>
      <c r="AH7535" s="77">
        <f>IF(AND(M7535&lt;Variables!$G$6,M7535&gt;Variables!$G$5),0,1)</f>
        <v>1</v>
      </c>
      <c r="AI7535" s="77">
        <f t="shared" si="236"/>
        <v>1</v>
      </c>
      <c r="AJ7535" s="77">
        <f>IF(I7535&gt;Variables!$G$7,0,1)</f>
        <v>1</v>
      </c>
      <c r="AK7535" s="77">
        <f>IF(F7535&gt;Variables!$G$8,0,1)</f>
        <v>0</v>
      </c>
      <c r="AL7535" s="77">
        <f>IF(G7535&gt;Variables!$G$9,0,1)</f>
        <v>1</v>
      </c>
      <c r="AM7535" s="77">
        <f>IF(AND(K7535&gt;Variables!$G$10,K7535&lt;Variables!$G$11),0,1)</f>
        <v>1</v>
      </c>
      <c r="AN7535" s="77">
        <f>IF(H7535&lt;Variables!$G$13,1,0)</f>
        <v>1</v>
      </c>
      <c r="AO7535" s="77">
        <f>IF(R7535&lt;Variables!$G$12,0,1)</f>
        <v>0</v>
      </c>
      <c r="AP7535" s="78">
        <f t="shared" si="237"/>
        <v>1</v>
      </c>
      <c r="AQ7535" s="77">
        <f>IF(V7535&lt;Variables!$G$15,1,0)</f>
        <v>1</v>
      </c>
      <c r="AR7535" s="77">
        <v>0</v>
      </c>
      <c r="AS7535" s="77">
        <v>0</v>
      </c>
      <c r="AT7535" s="77">
        <v>0</v>
      </c>
      <c r="AU7535" s="77">
        <v>0</v>
      </c>
      <c r="BA7535" s="77">
        <v>0</v>
      </c>
    </row>
    <row r="7536" spans="3:53" x14ac:dyDescent="0.25">
      <c r="C7536" s="77" t="s">
        <v>827</v>
      </c>
      <c r="D7536" s="77" t="s">
        <v>577</v>
      </c>
      <c r="E7536" s="77">
        <v>43.23</v>
      </c>
      <c r="F7536" s="77">
        <v>8.06</v>
      </c>
      <c r="G7536" s="77">
        <v>6.68</v>
      </c>
      <c r="H7536" s="77">
        <v>5240</v>
      </c>
      <c r="I7536" s="77">
        <v>-13.134</v>
      </c>
      <c r="J7536" s="77" t="s">
        <v>75</v>
      </c>
      <c r="K7536" s="77">
        <v>38.21</v>
      </c>
      <c r="L7536" s="77">
        <v>43.241764705882353</v>
      </c>
      <c r="M7536" s="77">
        <v>-0.3278420916597492</v>
      </c>
      <c r="N7536" s="77">
        <v>43.358867441860461</v>
      </c>
      <c r="O7536" s="77">
        <v>-0.59703460245490247</v>
      </c>
      <c r="P7536" s="77">
        <v>271859</v>
      </c>
      <c r="Q7536" s="77">
        <v>549321</v>
      </c>
      <c r="R7536" s="77">
        <v>0.49</v>
      </c>
      <c r="S7536" s="77">
        <v>35.915000000000013</v>
      </c>
      <c r="T7536" s="77">
        <v>8.6579999999999995</v>
      </c>
      <c r="U7536" s="77">
        <v>20.324000000000002</v>
      </c>
      <c r="V7536" s="77">
        <v>2.242216628526343</v>
      </c>
      <c r="AC7536" s="77">
        <v>43.36</v>
      </c>
      <c r="AD7536" s="77">
        <v>42.44</v>
      </c>
      <c r="AH7536" s="77">
        <f>IF(AND(M7536&lt;Variables!$G$6,M7536&gt;Variables!$G$5),0,1)</f>
        <v>1</v>
      </c>
      <c r="AI7536" s="77">
        <f t="shared" si="236"/>
        <v>1</v>
      </c>
      <c r="AJ7536" s="77">
        <f>IF(I7536&gt;Variables!$G$7,0,1)</f>
        <v>1</v>
      </c>
      <c r="AK7536" s="77">
        <f>IF(F7536&gt;Variables!$G$8,0,1)</f>
        <v>1</v>
      </c>
      <c r="AL7536" s="77">
        <f>IF(G7536&gt;Variables!$G$9,0,1)</f>
        <v>1</v>
      </c>
      <c r="AM7536" s="77">
        <f>IF(AND(K7536&gt;Variables!$G$10,K7536&lt;Variables!$G$11),0,1)</f>
        <v>1</v>
      </c>
      <c r="AN7536" s="77">
        <f>IF(H7536&lt;Variables!$G$13,1,0)</f>
        <v>0</v>
      </c>
      <c r="AO7536" s="77">
        <f>IF(R7536&lt;Variables!$G$12,0,1)</f>
        <v>0</v>
      </c>
      <c r="AP7536" s="78">
        <f t="shared" si="237"/>
        <v>1</v>
      </c>
      <c r="AQ7536" s="77">
        <f>IF(V7536&lt;Variables!$G$15,1,0)</f>
        <v>1</v>
      </c>
      <c r="AR7536" s="77">
        <v>0</v>
      </c>
      <c r="AS7536" s="77">
        <v>0</v>
      </c>
      <c r="AT7536" s="77">
        <v>0</v>
      </c>
      <c r="AU7536" s="77">
        <v>1</v>
      </c>
      <c r="BA7536" s="77">
        <v>-0.66</v>
      </c>
    </row>
    <row r="7537" spans="3:53" x14ac:dyDescent="0.25">
      <c r="C7537" s="77" t="s">
        <v>827</v>
      </c>
      <c r="D7537" s="77" t="s">
        <v>551</v>
      </c>
      <c r="E7537" s="77">
        <v>2.72</v>
      </c>
      <c r="F7537" s="77">
        <v>58.48</v>
      </c>
      <c r="G7537" s="77">
        <v>-9.9700000000000006</v>
      </c>
      <c r="H7537" s="77">
        <v>18.25</v>
      </c>
      <c r="I7537" s="77">
        <v>-0.10299999999999999</v>
      </c>
      <c r="J7537" s="77" t="s">
        <v>75</v>
      </c>
      <c r="K7537" s="77">
        <v>59.02</v>
      </c>
      <c r="L7537" s="77">
        <v>2.676615</v>
      </c>
      <c r="M7537" s="77">
        <v>1.2472843498224271</v>
      </c>
      <c r="N7537" s="77">
        <v>2.693298</v>
      </c>
      <c r="O7537" s="77">
        <v>0.62013189776992916</v>
      </c>
      <c r="P7537" s="77">
        <v>135530000</v>
      </c>
      <c r="Q7537" s="77">
        <v>925560</v>
      </c>
      <c r="R7537" s="77">
        <v>146.43</v>
      </c>
      <c r="S7537" s="77">
        <v>35.915000000000013</v>
      </c>
      <c r="T7537" s="77">
        <v>8.6579999999999995</v>
      </c>
      <c r="U7537" s="77">
        <v>20.324000000000002</v>
      </c>
      <c r="V7537" s="77">
        <v>2.3955263489399869</v>
      </c>
      <c r="AC7537" s="77">
        <v>3.81</v>
      </c>
      <c r="AD7537" s="77">
        <v>2.68</v>
      </c>
      <c r="AH7537" s="77">
        <f>IF(AND(M7537&lt;Variables!$G$6,M7537&gt;Variables!$G$5),0,1)</f>
        <v>1</v>
      </c>
      <c r="AI7537" s="77">
        <f t="shared" si="236"/>
        <v>1</v>
      </c>
      <c r="AJ7537" s="77">
        <f>IF(I7537&gt;Variables!$G$7,0,1)</f>
        <v>1</v>
      </c>
      <c r="AK7537" s="77">
        <f>IF(F7537&gt;Variables!$G$8,0,1)</f>
        <v>0</v>
      </c>
      <c r="AL7537" s="77">
        <f>IF(G7537&gt;Variables!$G$9,0,1)</f>
        <v>1</v>
      </c>
      <c r="AM7537" s="77">
        <f>IF(AND(K7537&gt;Variables!$G$10,K7537&lt;Variables!$G$11),0,1)</f>
        <v>1</v>
      </c>
      <c r="AN7537" s="77">
        <f>IF(H7537&lt;Variables!$G$13,1,0)</f>
        <v>1</v>
      </c>
      <c r="AO7537" s="77">
        <f>IF(R7537&lt;Variables!$G$12,0,1)</f>
        <v>1</v>
      </c>
      <c r="AP7537" s="78">
        <f t="shared" si="237"/>
        <v>1</v>
      </c>
      <c r="AQ7537" s="77">
        <f>IF(V7537&lt;Variables!$G$15,1,0)</f>
        <v>1</v>
      </c>
      <c r="AR7537" s="77">
        <v>1</v>
      </c>
      <c r="AS7537" s="77">
        <v>0</v>
      </c>
      <c r="AT7537" s="77">
        <v>0</v>
      </c>
      <c r="AU7537" s="77">
        <v>0</v>
      </c>
      <c r="BA7537" s="77">
        <v>2</v>
      </c>
    </row>
    <row r="7538" spans="3:53" x14ac:dyDescent="0.25">
      <c r="C7538" s="77" t="s">
        <v>827</v>
      </c>
      <c r="D7538" s="77" t="s">
        <v>587</v>
      </c>
      <c r="E7538" s="77">
        <v>7.45</v>
      </c>
      <c r="F7538" s="77">
        <v>45</v>
      </c>
      <c r="G7538" s="77">
        <v>-99999</v>
      </c>
      <c r="H7538" s="77">
        <v>-99999</v>
      </c>
      <c r="I7538" s="77">
        <v>-99999</v>
      </c>
      <c r="J7538" s="77" t="s">
        <v>75</v>
      </c>
      <c r="K7538" s="77">
        <v>-99999</v>
      </c>
      <c r="L7538" s="77">
        <v>7.3657777777777778</v>
      </c>
      <c r="M7538" s="77">
        <v>-1357716.3036263799</v>
      </c>
      <c r="N7538" s="77">
        <v>7.3639833333333344</v>
      </c>
      <c r="O7538" s="77">
        <v>-1358047.125536677</v>
      </c>
      <c r="P7538" s="77">
        <v>4560000</v>
      </c>
      <c r="S7538" s="77">
        <v>35.915000000000013</v>
      </c>
      <c r="T7538" s="77">
        <v>8.6579999999999995</v>
      </c>
      <c r="U7538" s="77">
        <v>20.324000000000002</v>
      </c>
      <c r="V7538" s="77">
        <v>-99999</v>
      </c>
      <c r="AC7538" s="77">
        <v>8.24</v>
      </c>
      <c r="AD7538" s="77">
        <v>7.07</v>
      </c>
      <c r="AH7538" s="77">
        <f>IF(AND(M7538&lt;Variables!$G$6,M7538&gt;Variables!$G$5),0,1)</f>
        <v>1</v>
      </c>
      <c r="AI7538" s="77">
        <f t="shared" ref="AI7538:AI7601" si="238">IF(L7538&gt;N7538,0,1)</f>
        <v>0</v>
      </c>
      <c r="AJ7538" s="77">
        <f>IF(I7538&gt;Variables!$G$7,0,1)</f>
        <v>1</v>
      </c>
      <c r="AK7538" s="77">
        <f>IF(F7538&gt;Variables!$G$8,0,1)</f>
        <v>0</v>
      </c>
      <c r="AL7538" s="77">
        <f>IF(G7538&gt;Variables!$G$9,0,1)</f>
        <v>1</v>
      </c>
      <c r="AM7538" s="77">
        <f>IF(AND(K7538&gt;Variables!$G$10,K7538&lt;Variables!$G$11),0,1)</f>
        <v>1</v>
      </c>
      <c r="AN7538" s="77">
        <f>IF(H7538&lt;Variables!$G$13,1,0)</f>
        <v>1</v>
      </c>
      <c r="AO7538" s="77">
        <f>IF(R7538&lt;Variables!$G$12,0,1)</f>
        <v>0</v>
      </c>
      <c r="AP7538" s="78">
        <f t="shared" ref="AP7538:AP7601" si="239">IF(J7538="Pass", 0,1)</f>
        <v>1</v>
      </c>
      <c r="AQ7538" s="77">
        <f>IF(V7538&lt;Variables!$G$15,1,0)</f>
        <v>1</v>
      </c>
      <c r="AR7538" s="77">
        <v>0</v>
      </c>
      <c r="AS7538" s="77">
        <v>0</v>
      </c>
      <c r="AT7538" s="77">
        <v>1</v>
      </c>
      <c r="AU7538" s="77">
        <v>0</v>
      </c>
      <c r="BA7538" s="77">
        <v>-2.25</v>
      </c>
    </row>
    <row r="7539" spans="3:53" x14ac:dyDescent="0.25">
      <c r="C7539" s="77" t="s">
        <v>827</v>
      </c>
      <c r="D7539" s="77" t="s">
        <v>588</v>
      </c>
      <c r="E7539" s="77">
        <v>13.15</v>
      </c>
      <c r="F7539" s="77">
        <v>44.11</v>
      </c>
      <c r="G7539" s="77">
        <v>-99999</v>
      </c>
      <c r="H7539" s="77">
        <v>-99999</v>
      </c>
      <c r="I7539" s="77">
        <v>-99999</v>
      </c>
      <c r="J7539" s="77" t="s">
        <v>75</v>
      </c>
      <c r="K7539" s="77">
        <v>-99999</v>
      </c>
      <c r="L7539" s="77">
        <v>12.951111111111111</v>
      </c>
      <c r="M7539" s="77">
        <v>-772226.80164722027</v>
      </c>
      <c r="N7539" s="77">
        <v>12.900408510638311</v>
      </c>
      <c r="O7539" s="77">
        <v>-775261.49909156724</v>
      </c>
      <c r="P7539" s="77">
        <v>2290000</v>
      </c>
      <c r="S7539" s="77">
        <v>35.915000000000013</v>
      </c>
      <c r="T7539" s="77">
        <v>8.6579999999999995</v>
      </c>
      <c r="U7539" s="77">
        <v>20.324000000000002</v>
      </c>
      <c r="V7539" s="77">
        <v>-99999</v>
      </c>
      <c r="AC7539" s="77">
        <v>16.5212</v>
      </c>
      <c r="AD7539" s="77">
        <v>13.03</v>
      </c>
      <c r="AH7539" s="77">
        <f>IF(AND(M7539&lt;Variables!$G$6,M7539&gt;Variables!$G$5),0,1)</f>
        <v>1</v>
      </c>
      <c r="AI7539" s="77">
        <f t="shared" si="238"/>
        <v>0</v>
      </c>
      <c r="AJ7539" s="77">
        <f>IF(I7539&gt;Variables!$G$7,0,1)</f>
        <v>1</v>
      </c>
      <c r="AK7539" s="77">
        <f>IF(F7539&gt;Variables!$G$8,0,1)</f>
        <v>0</v>
      </c>
      <c r="AL7539" s="77">
        <f>IF(G7539&gt;Variables!$G$9,0,1)</f>
        <v>1</v>
      </c>
      <c r="AM7539" s="77">
        <f>IF(AND(K7539&gt;Variables!$G$10,K7539&lt;Variables!$G$11),0,1)</f>
        <v>1</v>
      </c>
      <c r="AN7539" s="77">
        <f>IF(H7539&lt;Variables!$G$13,1,0)</f>
        <v>1</v>
      </c>
      <c r="AO7539" s="77">
        <f>IF(R7539&lt;Variables!$G$12,0,1)</f>
        <v>0</v>
      </c>
      <c r="AP7539" s="78">
        <f t="shared" si="239"/>
        <v>1</v>
      </c>
      <c r="AQ7539" s="77">
        <f>IF(V7539&lt;Variables!$G$15,1,0)</f>
        <v>1</v>
      </c>
      <c r="AR7539" s="77">
        <v>1</v>
      </c>
      <c r="AS7539" s="77">
        <v>0</v>
      </c>
      <c r="AT7539" s="77">
        <v>0</v>
      </c>
      <c r="AU7539" s="77">
        <v>0</v>
      </c>
      <c r="BA7539" s="77">
        <v>2</v>
      </c>
    </row>
    <row r="7540" spans="3:53" x14ac:dyDescent="0.25">
      <c r="C7540" s="77" t="s">
        <v>827</v>
      </c>
      <c r="D7540" s="77" t="s">
        <v>824</v>
      </c>
      <c r="E7540" s="77">
        <v>45.16</v>
      </c>
      <c r="F7540" s="77">
        <v>25.53</v>
      </c>
      <c r="G7540" s="77">
        <v>-99999</v>
      </c>
      <c r="H7540" s="77">
        <v>-99999</v>
      </c>
      <c r="I7540" s="77">
        <v>-99999</v>
      </c>
      <c r="J7540" s="77" t="s">
        <v>75</v>
      </c>
      <c r="K7540" s="77">
        <v>-99999</v>
      </c>
      <c r="L7540" s="77">
        <v>45.415394999999997</v>
      </c>
      <c r="M7540" s="77">
        <v>-220287.44965225999</v>
      </c>
      <c r="N7540" s="77">
        <v>45.412145833333327</v>
      </c>
      <c r="O7540" s="77">
        <v>-220303.2037133972</v>
      </c>
      <c r="P7540" s="77">
        <v>5640000</v>
      </c>
      <c r="S7540" s="77">
        <v>35.915000000000013</v>
      </c>
      <c r="T7540" s="77">
        <v>8.6579999999999995</v>
      </c>
      <c r="U7540" s="77">
        <v>20.324000000000002</v>
      </c>
      <c r="V7540" s="77">
        <v>-99999</v>
      </c>
      <c r="AC7540" s="77">
        <v>45.34</v>
      </c>
      <c r="AD7540" s="77">
        <v>42.31</v>
      </c>
      <c r="AH7540" s="77">
        <f>IF(AND(M7540&lt;Variables!$G$6,M7540&gt;Variables!$G$5),0,1)</f>
        <v>1</v>
      </c>
      <c r="AI7540" s="77">
        <f t="shared" si="238"/>
        <v>0</v>
      </c>
      <c r="AJ7540" s="77">
        <f>IF(I7540&gt;Variables!$G$7,0,1)</f>
        <v>1</v>
      </c>
      <c r="AK7540" s="77">
        <f>IF(F7540&gt;Variables!$G$8,0,1)</f>
        <v>0</v>
      </c>
      <c r="AL7540" s="77">
        <f>IF(G7540&gt;Variables!$G$9,0,1)</f>
        <v>1</v>
      </c>
      <c r="AM7540" s="77">
        <f>IF(AND(K7540&gt;Variables!$G$10,K7540&lt;Variables!$G$11),0,1)</f>
        <v>1</v>
      </c>
      <c r="AN7540" s="77">
        <f>IF(H7540&lt;Variables!$G$13,1,0)</f>
        <v>1</v>
      </c>
      <c r="AO7540" s="77">
        <f>IF(R7540&lt;Variables!$G$12,0,1)</f>
        <v>0</v>
      </c>
      <c r="AP7540" s="78">
        <f t="shared" si="239"/>
        <v>1</v>
      </c>
      <c r="AQ7540" s="77">
        <f>IF(V7540&lt;Variables!$G$15,1,0)</f>
        <v>1</v>
      </c>
      <c r="AR7540" s="77">
        <v>0</v>
      </c>
      <c r="AS7540" s="77">
        <v>0</v>
      </c>
      <c r="AT7540" s="77">
        <v>1</v>
      </c>
      <c r="AU7540" s="77">
        <v>0</v>
      </c>
      <c r="BA7540" s="77">
        <v>-2.25</v>
      </c>
    </row>
    <row r="7541" spans="3:53" x14ac:dyDescent="0.25">
      <c r="C7541" s="77" t="s">
        <v>827</v>
      </c>
      <c r="D7541" s="77" t="s">
        <v>552</v>
      </c>
      <c r="E7541" s="77">
        <v>75.37</v>
      </c>
      <c r="F7541" s="77">
        <v>15.3</v>
      </c>
      <c r="G7541" s="77">
        <v>13.62</v>
      </c>
      <c r="H7541" s="77">
        <v>31750</v>
      </c>
      <c r="I7541" s="77">
        <v>-10.590999999999999</v>
      </c>
      <c r="J7541" s="77" t="s">
        <v>75</v>
      </c>
      <c r="K7541" s="77">
        <v>33.659999999999997</v>
      </c>
      <c r="L7541" s="77">
        <v>75.586030000000008</v>
      </c>
      <c r="M7541" s="77">
        <v>-0.44456627765740309</v>
      </c>
      <c r="N7541" s="77">
        <v>76.585245999999998</v>
      </c>
      <c r="O7541" s="77">
        <v>-1.743476804918793</v>
      </c>
      <c r="P7541" s="77">
        <v>22982000</v>
      </c>
      <c r="Q7541" s="77">
        <v>9511000</v>
      </c>
      <c r="R7541" s="77">
        <v>2.42</v>
      </c>
      <c r="S7541" s="77">
        <v>35.915000000000013</v>
      </c>
      <c r="T7541" s="77">
        <v>8.6579999999999995</v>
      </c>
      <c r="U7541" s="77">
        <v>20.324000000000002</v>
      </c>
      <c r="V7541" s="77">
        <v>2.188297276141741</v>
      </c>
      <c r="AC7541" s="77">
        <v>76.6999</v>
      </c>
      <c r="AD7541" s="77">
        <v>73.31</v>
      </c>
      <c r="AH7541" s="77">
        <f>IF(AND(M7541&lt;Variables!$G$6,M7541&gt;Variables!$G$5),0,1)</f>
        <v>1</v>
      </c>
      <c r="AI7541" s="77">
        <f t="shared" si="238"/>
        <v>1</v>
      </c>
      <c r="AJ7541" s="77">
        <f>IF(I7541&gt;Variables!$G$7,0,1)</f>
        <v>1</v>
      </c>
      <c r="AK7541" s="77">
        <f>IF(F7541&gt;Variables!$G$8,0,1)</f>
        <v>0</v>
      </c>
      <c r="AL7541" s="77">
        <f>IF(G7541&gt;Variables!$G$9,0,1)</f>
        <v>0</v>
      </c>
      <c r="AM7541" s="77">
        <f>IF(AND(K7541&gt;Variables!$G$10,K7541&lt;Variables!$G$11),0,1)</f>
        <v>1</v>
      </c>
      <c r="AN7541" s="77">
        <f>IF(H7541&lt;Variables!$G$13,1,0)</f>
        <v>0</v>
      </c>
      <c r="AO7541" s="77">
        <f>IF(R7541&lt;Variables!$G$12,0,1)</f>
        <v>1</v>
      </c>
      <c r="AP7541" s="78">
        <f t="shared" si="239"/>
        <v>1</v>
      </c>
      <c r="AQ7541" s="77">
        <f>IF(V7541&lt;Variables!$G$15,1,0)</f>
        <v>1</v>
      </c>
      <c r="AR7541" s="77">
        <v>0</v>
      </c>
      <c r="AS7541" s="77">
        <v>0</v>
      </c>
      <c r="AT7541" s="77">
        <v>1</v>
      </c>
      <c r="AU7541" s="77">
        <v>0</v>
      </c>
      <c r="BA7541" s="77">
        <v>-1.75</v>
      </c>
    </row>
    <row r="7542" spans="3:53" x14ac:dyDescent="0.25">
      <c r="C7542" s="77" t="s">
        <v>827</v>
      </c>
      <c r="D7542" s="77" t="s">
        <v>388</v>
      </c>
      <c r="E7542" s="77">
        <v>24.87</v>
      </c>
      <c r="F7542" s="77">
        <v>31.71</v>
      </c>
      <c r="G7542" s="77">
        <v>21.32</v>
      </c>
      <c r="H7542" s="77">
        <v>394.17</v>
      </c>
      <c r="I7542" s="77">
        <v>85928.406000000003</v>
      </c>
      <c r="J7542" s="77" t="s">
        <v>75</v>
      </c>
      <c r="K7542" s="77">
        <v>38.43</v>
      </c>
      <c r="L7542" s="77">
        <v>25.491420000000002</v>
      </c>
      <c r="M7542" s="77">
        <v>-3.1046524673792151</v>
      </c>
      <c r="N7542" s="77">
        <v>25.047542</v>
      </c>
      <c r="O7542" s="77">
        <v>-1.3875293631606671</v>
      </c>
      <c r="P7542" s="77">
        <v>19230000</v>
      </c>
      <c r="Q7542" s="77">
        <v>4420000</v>
      </c>
      <c r="R7542" s="77">
        <v>4.3499999999999996</v>
      </c>
      <c r="S7542" s="77">
        <v>35.915000000000013</v>
      </c>
      <c r="T7542" s="77">
        <v>8.6579999999999995</v>
      </c>
      <c r="U7542" s="77">
        <v>20.324000000000002</v>
      </c>
      <c r="V7542" s="77">
        <v>2.224116409862456</v>
      </c>
      <c r="AC7542" s="77">
        <v>25.37</v>
      </c>
      <c r="AD7542" s="77">
        <v>22.532299999999999</v>
      </c>
      <c r="AH7542" s="77">
        <f>IF(AND(M7542&lt;Variables!$G$6,M7542&gt;Variables!$G$5),0,1)</f>
        <v>0</v>
      </c>
      <c r="AI7542" s="77">
        <f t="shared" si="238"/>
        <v>0</v>
      </c>
      <c r="AJ7542" s="77">
        <f>IF(I7542&gt;Variables!$G$7,0,1)</f>
        <v>0</v>
      </c>
      <c r="AK7542" s="77">
        <f>IF(F7542&gt;Variables!$G$8,0,1)</f>
        <v>0</v>
      </c>
      <c r="AL7542" s="77">
        <f>IF(G7542&gt;Variables!$G$9,0,1)</f>
        <v>0</v>
      </c>
      <c r="AM7542" s="77">
        <f>IF(AND(K7542&gt;Variables!$G$10,K7542&lt;Variables!$G$11),0,1)</f>
        <v>1</v>
      </c>
      <c r="AN7542" s="77">
        <f>IF(H7542&lt;Variables!$G$13,1,0)</f>
        <v>1</v>
      </c>
      <c r="AO7542" s="77">
        <f>IF(R7542&lt;Variables!$G$12,0,1)</f>
        <v>1</v>
      </c>
      <c r="AP7542" s="78">
        <f t="shared" si="239"/>
        <v>1</v>
      </c>
      <c r="AQ7542" s="77">
        <f>IF(V7542&lt;Variables!$G$15,1,0)</f>
        <v>1</v>
      </c>
      <c r="AR7542" s="77">
        <v>0</v>
      </c>
      <c r="AS7542" s="77">
        <v>0</v>
      </c>
      <c r="AT7542" s="77">
        <v>1</v>
      </c>
      <c r="AU7542" s="77">
        <v>0</v>
      </c>
      <c r="BA7542" s="77">
        <v>-2.25</v>
      </c>
    </row>
    <row r="7543" spans="3:53" x14ac:dyDescent="0.25">
      <c r="C7543" s="77" t="s">
        <v>827</v>
      </c>
      <c r="D7543" s="77" t="s">
        <v>578</v>
      </c>
      <c r="E7543" s="77">
        <v>6.32</v>
      </c>
      <c r="F7543" s="77">
        <v>58.68</v>
      </c>
      <c r="G7543" s="77">
        <v>47.52</v>
      </c>
      <c r="H7543" s="77">
        <v>42.92</v>
      </c>
      <c r="I7543" s="77">
        <v>215.82300000000001</v>
      </c>
      <c r="J7543" s="77" t="s">
        <v>75</v>
      </c>
      <c r="K7543" s="77">
        <v>46.58</v>
      </c>
      <c r="L7543" s="77">
        <v>6.3914149999999994</v>
      </c>
      <c r="M7543" s="77">
        <v>-1.195588144409321</v>
      </c>
      <c r="N7543" s="77">
        <v>6.3710100000000001</v>
      </c>
      <c r="O7543" s="77">
        <v>-0.87913847254987321</v>
      </c>
      <c r="P7543" s="77">
        <v>57610000</v>
      </c>
      <c r="Q7543" s="77">
        <v>2020000</v>
      </c>
      <c r="R7543" s="77">
        <v>28.52</v>
      </c>
      <c r="S7543" s="77">
        <v>35.915000000000013</v>
      </c>
      <c r="T7543" s="77">
        <v>8.6579999999999995</v>
      </c>
      <c r="U7543" s="77">
        <v>20.324000000000002</v>
      </c>
      <c r="V7543" s="77">
        <v>2.3508453154758371</v>
      </c>
      <c r="AC7543" s="77">
        <v>6.62</v>
      </c>
      <c r="AD7543" s="77">
        <v>5.29</v>
      </c>
      <c r="AH7543" s="77">
        <f>IF(AND(M7543&lt;Variables!$G$6,M7543&gt;Variables!$G$5),0,1)</f>
        <v>0</v>
      </c>
      <c r="AI7543" s="77">
        <f t="shared" si="238"/>
        <v>0</v>
      </c>
      <c r="AJ7543" s="77">
        <f>IF(I7543&gt;Variables!$G$7,0,1)</f>
        <v>0</v>
      </c>
      <c r="AK7543" s="77">
        <f>IF(F7543&gt;Variables!$G$8,0,1)</f>
        <v>0</v>
      </c>
      <c r="AL7543" s="77">
        <f>IF(G7543&gt;Variables!$G$9,0,1)</f>
        <v>0</v>
      </c>
      <c r="AM7543" s="77">
        <f>IF(AND(K7543&gt;Variables!$G$10,K7543&lt;Variables!$G$11),0,1)</f>
        <v>1</v>
      </c>
      <c r="AN7543" s="77">
        <f>IF(H7543&lt;Variables!$G$13,1,0)</f>
        <v>1</v>
      </c>
      <c r="AO7543" s="77">
        <f>IF(R7543&lt;Variables!$G$12,0,1)</f>
        <v>1</v>
      </c>
      <c r="AP7543" s="78">
        <f t="shared" si="239"/>
        <v>1</v>
      </c>
      <c r="AQ7543" s="77">
        <f>IF(V7543&lt;Variables!$G$15,1,0)</f>
        <v>1</v>
      </c>
      <c r="AR7543" s="77">
        <v>1</v>
      </c>
      <c r="AS7543" s="77">
        <v>0</v>
      </c>
      <c r="AT7543" s="77">
        <v>0</v>
      </c>
      <c r="AU7543" s="77">
        <v>0</v>
      </c>
      <c r="BA7543" s="77">
        <v>2</v>
      </c>
    </row>
    <row r="7544" spans="3:53" x14ac:dyDescent="0.25">
      <c r="C7544" s="77" t="s">
        <v>827</v>
      </c>
      <c r="D7544" s="77" t="s">
        <v>180</v>
      </c>
      <c r="E7544" s="77">
        <v>15.18</v>
      </c>
      <c r="F7544" s="77">
        <v>8.15</v>
      </c>
      <c r="G7544" s="77">
        <v>7.3</v>
      </c>
      <c r="H7544" s="77">
        <v>3450</v>
      </c>
      <c r="I7544" s="77">
        <v>-81.367999999999995</v>
      </c>
      <c r="J7544" s="77" t="s">
        <v>75</v>
      </c>
      <c r="K7544" s="77">
        <v>50.53</v>
      </c>
      <c r="L7544" s="77">
        <v>15.144080000000001</v>
      </c>
      <c r="M7544" s="77">
        <v>-2.6941220595759579E-2</v>
      </c>
      <c r="N7544" s="77">
        <v>15.114554</v>
      </c>
      <c r="O7544" s="77">
        <v>0.16835428951461159</v>
      </c>
      <c r="P7544" s="77">
        <v>8321999.9999999991</v>
      </c>
      <c r="Q7544" s="77">
        <v>13979000</v>
      </c>
      <c r="R7544" s="77">
        <v>0.6</v>
      </c>
      <c r="S7544" s="77">
        <v>35.915000000000013</v>
      </c>
      <c r="T7544" s="77">
        <v>8.6579999999999995</v>
      </c>
      <c r="U7544" s="77">
        <v>20.324000000000002</v>
      </c>
      <c r="V7544" s="77">
        <v>2.373232509045383</v>
      </c>
      <c r="AC7544" s="77">
        <v>15.25</v>
      </c>
      <c r="AD7544" s="77">
        <v>14.78</v>
      </c>
      <c r="AH7544" s="77">
        <f>IF(AND(M7544&lt;Variables!$G$6,M7544&gt;Variables!$G$5),0,1)</f>
        <v>1</v>
      </c>
      <c r="AI7544" s="77">
        <f t="shared" si="238"/>
        <v>0</v>
      </c>
      <c r="AJ7544" s="77">
        <f>IF(I7544&gt;Variables!$G$7,0,1)</f>
        <v>1</v>
      </c>
      <c r="AK7544" s="77">
        <f>IF(F7544&gt;Variables!$G$8,0,1)</f>
        <v>1</v>
      </c>
      <c r="AL7544" s="77">
        <f>IF(G7544&gt;Variables!$G$9,0,1)</f>
        <v>1</v>
      </c>
      <c r="AM7544" s="77">
        <f>IF(AND(K7544&gt;Variables!$G$10,K7544&lt;Variables!$G$11),0,1)</f>
        <v>1</v>
      </c>
      <c r="AN7544" s="77">
        <f>IF(H7544&lt;Variables!$G$13,1,0)</f>
        <v>0</v>
      </c>
      <c r="AO7544" s="77">
        <f>IF(R7544&lt;Variables!$G$12,0,1)</f>
        <v>0</v>
      </c>
      <c r="AP7544" s="78">
        <f t="shared" si="239"/>
        <v>1</v>
      </c>
      <c r="AQ7544" s="77">
        <f>IF(V7544&lt;Variables!$G$15,1,0)</f>
        <v>1</v>
      </c>
      <c r="AR7544" s="77">
        <v>0</v>
      </c>
      <c r="AS7544" s="77">
        <v>0</v>
      </c>
      <c r="AT7544" s="77">
        <v>1</v>
      </c>
      <c r="AU7544" s="77">
        <v>0</v>
      </c>
      <c r="BA7544" s="77">
        <v>-1.64</v>
      </c>
    </row>
    <row r="7545" spans="3:53" x14ac:dyDescent="0.25">
      <c r="C7545" s="77" t="s">
        <v>827</v>
      </c>
      <c r="D7545" s="77" t="s">
        <v>610</v>
      </c>
      <c r="E7545" s="77">
        <v>12.22</v>
      </c>
      <c r="F7545" s="77">
        <v>24.16</v>
      </c>
      <c r="G7545" s="77">
        <v>22.17</v>
      </c>
      <c r="H7545" s="77">
        <v>521.16</v>
      </c>
      <c r="I7545" s="77">
        <v>6657.3909999999996</v>
      </c>
      <c r="J7545" s="77" t="s">
        <v>75</v>
      </c>
      <c r="K7545" s="77">
        <v>61.56</v>
      </c>
      <c r="L7545" s="77">
        <v>11.975619999999999</v>
      </c>
      <c r="M7545" s="77">
        <v>1.5087319069910421</v>
      </c>
      <c r="N7545" s="77">
        <v>11.605139534883721</v>
      </c>
      <c r="O7545" s="77">
        <v>4.7492790884551956</v>
      </c>
      <c r="P7545" s="77">
        <v>262700</v>
      </c>
      <c r="Q7545" s="77">
        <v>308720</v>
      </c>
      <c r="R7545" s="77">
        <v>0.85</v>
      </c>
      <c r="S7545" s="77">
        <v>35.915000000000013</v>
      </c>
      <c r="T7545" s="77">
        <v>8.6579999999999995</v>
      </c>
      <c r="U7545" s="77">
        <v>20.324000000000002</v>
      </c>
      <c r="V7545" s="77">
        <v>2.3971651332584032</v>
      </c>
      <c r="AC7545" s="77">
        <v>13.889900000000001</v>
      </c>
      <c r="AD7545" s="77">
        <v>11.25</v>
      </c>
      <c r="AH7545" s="77">
        <f>IF(AND(M7545&lt;Variables!$G$6,M7545&gt;Variables!$G$5),0,1)</f>
        <v>1</v>
      </c>
      <c r="AI7545" s="77">
        <f t="shared" si="238"/>
        <v>0</v>
      </c>
      <c r="AJ7545" s="77">
        <f>IF(I7545&gt;Variables!$G$7,0,1)</f>
        <v>0</v>
      </c>
      <c r="AK7545" s="77">
        <f>IF(F7545&gt;Variables!$G$8,0,1)</f>
        <v>0</v>
      </c>
      <c r="AL7545" s="77">
        <f>IF(G7545&gt;Variables!$G$9,0,1)</f>
        <v>0</v>
      </c>
      <c r="AM7545" s="77">
        <f>IF(AND(K7545&gt;Variables!$G$10,K7545&lt;Variables!$G$11),0,1)</f>
        <v>1</v>
      </c>
      <c r="AN7545" s="77">
        <f>IF(H7545&lt;Variables!$G$13,1,0)</f>
        <v>1</v>
      </c>
      <c r="AO7545" s="77">
        <f>IF(R7545&lt;Variables!$G$12,0,1)</f>
        <v>0</v>
      </c>
      <c r="AP7545" s="78">
        <f t="shared" si="239"/>
        <v>1</v>
      </c>
      <c r="AQ7545" s="77">
        <f>IF(V7545&lt;Variables!$G$15,1,0)</f>
        <v>1</v>
      </c>
      <c r="AR7545" s="77">
        <v>1</v>
      </c>
      <c r="AS7545" s="77">
        <v>0</v>
      </c>
      <c r="AT7545" s="77">
        <v>0</v>
      </c>
      <c r="AU7545" s="77">
        <v>0</v>
      </c>
      <c r="BA7545" s="77">
        <v>2</v>
      </c>
    </row>
    <row r="7546" spans="3:53" x14ac:dyDescent="0.25">
      <c r="C7546" s="77" t="s">
        <v>827</v>
      </c>
      <c r="D7546" s="77" t="s">
        <v>195</v>
      </c>
      <c r="E7546" s="77">
        <v>38.049999999999997</v>
      </c>
      <c r="F7546" s="77">
        <v>8.6999999999999993</v>
      </c>
      <c r="G7546" s="77">
        <v>6.75</v>
      </c>
      <c r="H7546" s="77">
        <v>4190</v>
      </c>
      <c r="I7546" s="77">
        <v>52.536999999999999</v>
      </c>
      <c r="J7546" s="77" t="s">
        <v>75</v>
      </c>
      <c r="K7546" s="77">
        <v>57.99</v>
      </c>
      <c r="L7546" s="77">
        <v>37.870847368421053</v>
      </c>
      <c r="M7546" s="77">
        <v>0.26181783210276149</v>
      </c>
      <c r="N7546" s="77">
        <v>37.688269047619038</v>
      </c>
      <c r="O7546" s="77">
        <v>0.74752956158582839</v>
      </c>
      <c r="P7546" s="77">
        <v>360834</v>
      </c>
      <c r="Q7546" s="77">
        <v>708965</v>
      </c>
      <c r="R7546" s="77">
        <v>0.51</v>
      </c>
      <c r="S7546" s="77">
        <v>35.915000000000013</v>
      </c>
      <c r="T7546" s="77">
        <v>8.6579999999999995</v>
      </c>
      <c r="U7546" s="77">
        <v>20.324000000000002</v>
      </c>
      <c r="V7546" s="77">
        <v>2.4369276584714168</v>
      </c>
      <c r="AC7546" s="77">
        <v>37.979999999999997</v>
      </c>
      <c r="AD7546" s="77">
        <v>35.96</v>
      </c>
      <c r="AH7546" s="77">
        <f>IF(AND(M7546&lt;Variables!$G$6,M7546&gt;Variables!$G$5),0,1)</f>
        <v>1</v>
      </c>
      <c r="AI7546" s="77">
        <f t="shared" si="238"/>
        <v>0</v>
      </c>
      <c r="AJ7546" s="77">
        <f>IF(I7546&gt;Variables!$G$7,0,1)</f>
        <v>0</v>
      </c>
      <c r="AK7546" s="77">
        <f>IF(F7546&gt;Variables!$G$8,0,1)</f>
        <v>1</v>
      </c>
      <c r="AL7546" s="77">
        <f>IF(G7546&gt;Variables!$G$9,0,1)</f>
        <v>1</v>
      </c>
      <c r="AM7546" s="77">
        <f>IF(AND(K7546&gt;Variables!$G$10,K7546&lt;Variables!$G$11),0,1)</f>
        <v>1</v>
      </c>
      <c r="AN7546" s="77">
        <f>IF(H7546&lt;Variables!$G$13,1,0)</f>
        <v>0</v>
      </c>
      <c r="AO7546" s="77">
        <f>IF(R7546&lt;Variables!$G$12,0,1)</f>
        <v>0</v>
      </c>
      <c r="AP7546" s="78">
        <f t="shared" si="239"/>
        <v>1</v>
      </c>
      <c r="AQ7546" s="77">
        <f>IF(V7546&lt;Variables!$G$15,1,0)</f>
        <v>1</v>
      </c>
      <c r="AR7546" s="77">
        <v>0</v>
      </c>
      <c r="AS7546" s="77">
        <v>0</v>
      </c>
      <c r="AT7546" s="77">
        <v>1</v>
      </c>
      <c r="AU7546" s="77">
        <v>0</v>
      </c>
      <c r="BA7546" s="77">
        <v>-2.25</v>
      </c>
    </row>
    <row r="7547" spans="3:53" x14ac:dyDescent="0.25">
      <c r="C7547" s="77" t="s">
        <v>827</v>
      </c>
      <c r="D7547" s="77" t="s">
        <v>561</v>
      </c>
      <c r="E7547" s="77">
        <v>234.89</v>
      </c>
      <c r="F7547" s="77">
        <v>7.8</v>
      </c>
      <c r="G7547" s="77">
        <v>-0.31</v>
      </c>
      <c r="H7547" s="77">
        <v>211690</v>
      </c>
      <c r="I7547" s="77">
        <v>119.52200000000001</v>
      </c>
      <c r="J7547" s="77" t="s">
        <v>74</v>
      </c>
      <c r="K7547" s="77">
        <v>56.17</v>
      </c>
      <c r="L7547" s="77">
        <v>234.08524999999989</v>
      </c>
      <c r="M7547" s="77">
        <v>4.4748654603420139E-2</v>
      </c>
      <c r="N7547" s="77">
        <v>233.46158800000001</v>
      </c>
      <c r="O7547" s="77">
        <v>0.31200507382825649</v>
      </c>
      <c r="P7547" s="77">
        <v>8670000</v>
      </c>
      <c r="Q7547" s="77">
        <v>3327000</v>
      </c>
      <c r="R7547" s="77">
        <v>2.61</v>
      </c>
      <c r="S7547" s="77">
        <v>35.915000000000013</v>
      </c>
      <c r="T7547" s="77">
        <v>8.6579999999999995</v>
      </c>
      <c r="U7547" s="77">
        <v>20.324000000000002</v>
      </c>
      <c r="V7547" s="77">
        <v>2.4289603604938792</v>
      </c>
      <c r="AC7547" s="77">
        <v>236.14</v>
      </c>
      <c r="AD7547" s="77">
        <v>232.56</v>
      </c>
      <c r="AH7547" s="77">
        <f>IF(AND(M7547&lt;Variables!$G$6,M7547&gt;Variables!$G$5),0,1)</f>
        <v>1</v>
      </c>
      <c r="AI7547" s="77">
        <f t="shared" si="238"/>
        <v>0</v>
      </c>
      <c r="AJ7547" s="77">
        <f>IF(I7547&gt;Variables!$G$7,0,1)</f>
        <v>0</v>
      </c>
      <c r="AK7547" s="77">
        <f>IF(F7547&gt;Variables!$G$8,0,1)</f>
        <v>1</v>
      </c>
      <c r="AL7547" s="77">
        <f>IF(G7547&gt;Variables!$G$9,0,1)</f>
        <v>1</v>
      </c>
      <c r="AM7547" s="77">
        <f>IF(AND(K7547&gt;Variables!$G$10,K7547&lt;Variables!$G$11),0,1)</f>
        <v>1</v>
      </c>
      <c r="AN7547" s="77">
        <f>IF(H7547&lt;Variables!$G$13,1,0)</f>
        <v>0</v>
      </c>
      <c r="AO7547" s="77">
        <f>IF(R7547&lt;Variables!$G$12,0,1)</f>
        <v>1</v>
      </c>
      <c r="AP7547" s="78">
        <f t="shared" si="239"/>
        <v>0</v>
      </c>
      <c r="AQ7547" s="77">
        <f>IF(V7547&lt;Variables!$G$15,1,0)</f>
        <v>1</v>
      </c>
      <c r="AR7547" s="77">
        <v>0</v>
      </c>
      <c r="AS7547" s="77">
        <v>0</v>
      </c>
      <c r="AT7547" s="77">
        <v>0</v>
      </c>
      <c r="AU7547" s="77">
        <v>1</v>
      </c>
      <c r="BA7547" s="77">
        <v>-0.73</v>
      </c>
    </row>
    <row r="7548" spans="3:53" x14ac:dyDescent="0.25">
      <c r="C7548" s="77" t="s">
        <v>827</v>
      </c>
      <c r="D7548" s="77" t="s">
        <v>601</v>
      </c>
      <c r="E7548" s="77">
        <v>8.64</v>
      </c>
      <c r="F7548" s="77">
        <v>8.9</v>
      </c>
      <c r="G7548" s="77">
        <v>5.39</v>
      </c>
      <c r="H7548" s="77">
        <v>12350</v>
      </c>
      <c r="I7548" s="77">
        <v>53.213999999999999</v>
      </c>
      <c r="J7548" s="77" t="s">
        <v>74</v>
      </c>
      <c r="K7548" s="77">
        <v>53.94</v>
      </c>
      <c r="L7548" s="77">
        <v>8.6101549999999971</v>
      </c>
      <c r="M7548" s="77">
        <v>-1.800199880230783E-3</v>
      </c>
      <c r="N7548" s="77">
        <v>8.5648980000000012</v>
      </c>
      <c r="O7548" s="77">
        <v>0.52659120984275809</v>
      </c>
      <c r="P7548" s="77">
        <v>11073000</v>
      </c>
      <c r="Q7548" s="77">
        <v>8571000</v>
      </c>
      <c r="R7548" s="77">
        <v>1.29</v>
      </c>
      <c r="S7548" s="77">
        <v>35.915000000000013</v>
      </c>
      <c r="T7548" s="77">
        <v>8.6579999999999995</v>
      </c>
      <c r="U7548" s="77">
        <v>20.324000000000002</v>
      </c>
      <c r="V7548" s="77">
        <v>2.4078856891672671</v>
      </c>
      <c r="AC7548" s="77">
        <v>8.64</v>
      </c>
      <c r="AD7548" s="77">
        <v>8.58</v>
      </c>
      <c r="AH7548" s="77">
        <f>IF(AND(M7548&lt;Variables!$G$6,M7548&gt;Variables!$G$5),0,1)</f>
        <v>1</v>
      </c>
      <c r="AI7548" s="77">
        <f t="shared" si="238"/>
        <v>0</v>
      </c>
      <c r="AJ7548" s="77">
        <f>IF(I7548&gt;Variables!$G$7,0,1)</f>
        <v>0</v>
      </c>
      <c r="AK7548" s="77">
        <f>IF(F7548&gt;Variables!$G$8,0,1)</f>
        <v>1</v>
      </c>
      <c r="AL7548" s="77">
        <f>IF(G7548&gt;Variables!$G$9,0,1)</f>
        <v>1</v>
      </c>
      <c r="AM7548" s="77">
        <f>IF(AND(K7548&gt;Variables!$G$10,K7548&lt;Variables!$G$11),0,1)</f>
        <v>1</v>
      </c>
      <c r="AN7548" s="77">
        <f>IF(H7548&lt;Variables!$G$13,1,0)</f>
        <v>0</v>
      </c>
      <c r="AO7548" s="77">
        <f>IF(R7548&lt;Variables!$G$12,0,1)</f>
        <v>0</v>
      </c>
      <c r="AP7548" s="78">
        <f t="shared" si="239"/>
        <v>0</v>
      </c>
      <c r="AQ7548" s="77">
        <f>IF(V7548&lt;Variables!$G$15,1,0)</f>
        <v>1</v>
      </c>
      <c r="AR7548" s="77">
        <v>0</v>
      </c>
      <c r="AS7548" s="77">
        <v>0</v>
      </c>
      <c r="AT7548" s="77">
        <v>0</v>
      </c>
      <c r="AU7548" s="77">
        <v>1</v>
      </c>
      <c r="BA7548" s="77">
        <v>-0.49</v>
      </c>
    </row>
    <row r="7549" spans="3:53" x14ac:dyDescent="0.25">
      <c r="C7549" s="77" t="s">
        <v>827</v>
      </c>
      <c r="D7549" s="77" t="s">
        <v>172</v>
      </c>
      <c r="E7549" s="77">
        <v>59.63</v>
      </c>
      <c r="F7549" s="77">
        <v>7.87</v>
      </c>
      <c r="G7549" s="77">
        <v>7.71</v>
      </c>
      <c r="H7549" s="77">
        <v>7650</v>
      </c>
      <c r="I7549" s="77">
        <v>145560.05300000001</v>
      </c>
      <c r="J7549" s="77" t="s">
        <v>75</v>
      </c>
      <c r="K7549" s="77">
        <v>28.32</v>
      </c>
      <c r="L7549" s="77">
        <v>59.732036842105259</v>
      </c>
      <c r="M7549" s="77">
        <v>-0.4637994228081922</v>
      </c>
      <c r="N7549" s="77">
        <v>60.496032608695657</v>
      </c>
      <c r="O7549" s="77">
        <v>-1.720827901937525</v>
      </c>
      <c r="P7549" s="77">
        <v>797286</v>
      </c>
      <c r="Q7549" s="77">
        <v>1206000</v>
      </c>
      <c r="R7549" s="77">
        <v>0.66</v>
      </c>
      <c r="S7549" s="77">
        <v>35.915000000000013</v>
      </c>
      <c r="T7549" s="77">
        <v>8.6579999999999995</v>
      </c>
      <c r="U7549" s="77">
        <v>20.324000000000002</v>
      </c>
      <c r="V7549" s="77">
        <v>2.1254146497400539</v>
      </c>
      <c r="AC7549" s="77">
        <v>59.62</v>
      </c>
      <c r="AD7549" s="77">
        <v>56.06</v>
      </c>
      <c r="AH7549" s="77">
        <f>IF(AND(M7549&lt;Variables!$G$6,M7549&gt;Variables!$G$5),0,1)</f>
        <v>1</v>
      </c>
      <c r="AI7549" s="77">
        <f t="shared" si="238"/>
        <v>1</v>
      </c>
      <c r="AJ7549" s="77">
        <f>IF(I7549&gt;Variables!$G$7,0,1)</f>
        <v>0</v>
      </c>
      <c r="AK7549" s="77">
        <f>IF(F7549&gt;Variables!$G$8,0,1)</f>
        <v>1</v>
      </c>
      <c r="AL7549" s="77">
        <f>IF(G7549&gt;Variables!$G$9,0,1)</f>
        <v>1</v>
      </c>
      <c r="AM7549" s="77">
        <f>IF(AND(K7549&gt;Variables!$G$10,K7549&lt;Variables!$G$11),0,1)</f>
        <v>1</v>
      </c>
      <c r="AN7549" s="77">
        <f>IF(H7549&lt;Variables!$G$13,1,0)</f>
        <v>0</v>
      </c>
      <c r="AO7549" s="77">
        <f>IF(R7549&lt;Variables!$G$12,0,1)</f>
        <v>0</v>
      </c>
      <c r="AP7549" s="78">
        <f t="shared" si="239"/>
        <v>1</v>
      </c>
      <c r="AQ7549" s="77">
        <f>IF(V7549&lt;Variables!$G$15,1,0)</f>
        <v>1</v>
      </c>
      <c r="AR7549" s="77">
        <v>0</v>
      </c>
      <c r="AS7549" s="77">
        <v>0</v>
      </c>
      <c r="AT7549" s="77">
        <v>1</v>
      </c>
      <c r="AU7549" s="77">
        <v>0</v>
      </c>
      <c r="BA7549" s="77">
        <v>-2.25</v>
      </c>
    </row>
    <row r="7550" spans="3:53" x14ac:dyDescent="0.25">
      <c r="C7550" s="77" t="s">
        <v>827</v>
      </c>
      <c r="D7550" s="77" t="s">
        <v>179</v>
      </c>
      <c r="E7550" s="77">
        <v>25.71</v>
      </c>
      <c r="F7550" s="77">
        <v>9.4700000000000006</v>
      </c>
      <c r="G7550" s="77">
        <v>10.82</v>
      </c>
      <c r="H7550" s="77">
        <v>13930</v>
      </c>
      <c r="I7550" s="77">
        <v>-77.350999999999999</v>
      </c>
      <c r="J7550" s="77" t="s">
        <v>74</v>
      </c>
      <c r="K7550" s="77">
        <v>35.04</v>
      </c>
      <c r="L7550" s="77">
        <v>25.729105000000001</v>
      </c>
      <c r="M7550" s="77">
        <v>-0.50178581804534439</v>
      </c>
      <c r="N7550" s="77">
        <v>25.730589999999999</v>
      </c>
      <c r="O7550" s="77">
        <v>-0.50752819892587586</v>
      </c>
      <c r="P7550" s="77">
        <v>15389000</v>
      </c>
      <c r="Q7550" s="77">
        <v>12104000</v>
      </c>
      <c r="R7550" s="77">
        <v>1.27</v>
      </c>
      <c r="S7550" s="77">
        <v>35.915000000000013</v>
      </c>
      <c r="T7550" s="77">
        <v>8.6579999999999995</v>
      </c>
      <c r="U7550" s="77">
        <v>20.324000000000002</v>
      </c>
      <c r="V7550" s="77">
        <v>2.2033814359291548</v>
      </c>
      <c r="AC7550" s="77">
        <v>25.78</v>
      </c>
      <c r="AD7550" s="77">
        <v>25.0701</v>
      </c>
      <c r="AH7550" s="77">
        <f>IF(AND(M7550&lt;Variables!$G$6,M7550&gt;Variables!$G$5),0,1)</f>
        <v>1</v>
      </c>
      <c r="AI7550" s="77">
        <f t="shared" si="238"/>
        <v>1</v>
      </c>
      <c r="AJ7550" s="77">
        <f>IF(I7550&gt;Variables!$G$7,0,1)</f>
        <v>1</v>
      </c>
      <c r="AK7550" s="77">
        <f>IF(F7550&gt;Variables!$G$8,0,1)</f>
        <v>0</v>
      </c>
      <c r="AL7550" s="77">
        <f>IF(G7550&gt;Variables!$G$9,0,1)</f>
        <v>0</v>
      </c>
      <c r="AM7550" s="77">
        <f>IF(AND(K7550&gt;Variables!$G$10,K7550&lt;Variables!$G$11),0,1)</f>
        <v>1</v>
      </c>
      <c r="AN7550" s="77">
        <f>IF(H7550&lt;Variables!$G$13,1,0)</f>
        <v>0</v>
      </c>
      <c r="AO7550" s="77">
        <f>IF(R7550&lt;Variables!$G$12,0,1)</f>
        <v>0</v>
      </c>
      <c r="AP7550" s="78">
        <f t="shared" si="239"/>
        <v>0</v>
      </c>
      <c r="AQ7550" s="77">
        <f>IF(V7550&lt;Variables!$G$15,1,0)</f>
        <v>1</v>
      </c>
      <c r="AR7550" s="77">
        <v>0</v>
      </c>
      <c r="AS7550" s="77">
        <v>0</v>
      </c>
      <c r="AT7550" s="77">
        <v>1</v>
      </c>
      <c r="AU7550" s="77">
        <v>0</v>
      </c>
      <c r="BA7550" s="77">
        <v>-1.87</v>
      </c>
    </row>
    <row r="7551" spans="3:53" x14ac:dyDescent="0.25">
      <c r="C7551" s="77" t="s">
        <v>827</v>
      </c>
      <c r="D7551" s="77" t="s">
        <v>598</v>
      </c>
      <c r="E7551" s="77">
        <v>28.4</v>
      </c>
      <c r="F7551" s="77">
        <v>20.85</v>
      </c>
      <c r="G7551" s="77">
        <v>0.53</v>
      </c>
      <c r="H7551" s="77">
        <v>-99999</v>
      </c>
      <c r="I7551" s="77">
        <v>-99999</v>
      </c>
      <c r="J7551" s="77" t="s">
        <v>75</v>
      </c>
      <c r="K7551" s="77">
        <v>-99999</v>
      </c>
      <c r="L7551" s="77">
        <v>-99999</v>
      </c>
      <c r="M7551" s="77">
        <v>-99999</v>
      </c>
      <c r="N7551" s="77">
        <v>28.4</v>
      </c>
      <c r="O7551" s="77">
        <v>0</v>
      </c>
      <c r="P7551" s="77">
        <v>65825</v>
      </c>
      <c r="Q7551" s="77">
        <v>0</v>
      </c>
      <c r="R7551" s="77">
        <v>1</v>
      </c>
      <c r="S7551" s="77">
        <v>35.915000000000013</v>
      </c>
      <c r="T7551" s="77">
        <v>8.6579999999999995</v>
      </c>
      <c r="U7551" s="77">
        <v>20.324000000000002</v>
      </c>
      <c r="V7551" s="77">
        <v>-99999</v>
      </c>
      <c r="AC7551" s="77">
        <v>-99999</v>
      </c>
      <c r="AD7551" s="77">
        <v>-99999</v>
      </c>
      <c r="AH7551" s="77">
        <f>IF(AND(M7551&lt;Variables!$G$6,M7551&gt;Variables!$G$5),0,1)</f>
        <v>1</v>
      </c>
      <c r="AI7551" s="77">
        <f t="shared" si="238"/>
        <v>1</v>
      </c>
      <c r="AJ7551" s="77">
        <f>IF(I7551&gt;Variables!$G$7,0,1)</f>
        <v>1</v>
      </c>
      <c r="AK7551" s="77">
        <f>IF(F7551&gt;Variables!$G$8,0,1)</f>
        <v>0</v>
      </c>
      <c r="AL7551" s="77">
        <f>IF(G7551&gt;Variables!$G$9,0,1)</f>
        <v>1</v>
      </c>
      <c r="AM7551" s="77">
        <f>IF(AND(K7551&gt;Variables!$G$10,K7551&lt;Variables!$G$11),0,1)</f>
        <v>1</v>
      </c>
      <c r="AN7551" s="77">
        <f>IF(H7551&lt;Variables!$G$13,1,0)</f>
        <v>1</v>
      </c>
      <c r="AO7551" s="77">
        <f>IF(R7551&lt;Variables!$G$12,0,1)</f>
        <v>0</v>
      </c>
      <c r="AP7551" s="78">
        <f t="shared" si="239"/>
        <v>1</v>
      </c>
      <c r="AQ7551" s="77">
        <f>IF(V7551&lt;Variables!$G$15,1,0)</f>
        <v>1</v>
      </c>
      <c r="AR7551" s="77">
        <v>0</v>
      </c>
      <c r="AS7551" s="77">
        <v>0</v>
      </c>
      <c r="AT7551" s="77">
        <v>0</v>
      </c>
      <c r="AU7551" s="77">
        <v>0</v>
      </c>
      <c r="BA7551" s="77">
        <v>0</v>
      </c>
    </row>
    <row r="7552" spans="3:53" x14ac:dyDescent="0.25">
      <c r="C7552" s="77" t="s">
        <v>827</v>
      </c>
      <c r="D7552" s="77" t="s">
        <v>555</v>
      </c>
      <c r="E7552" s="77">
        <v>25.48</v>
      </c>
      <c r="F7552" s="77">
        <v>25.45</v>
      </c>
      <c r="G7552" s="77">
        <v>22.89</v>
      </c>
      <c r="H7552" s="77">
        <v>2850</v>
      </c>
      <c r="I7552" s="77">
        <v>273.46199999999999</v>
      </c>
      <c r="J7552" s="77" t="s">
        <v>74</v>
      </c>
      <c r="K7552" s="77">
        <v>52.01</v>
      </c>
      <c r="L7552" s="77">
        <v>25.383294444444441</v>
      </c>
      <c r="M7552" s="77">
        <v>-0.26905272124512419</v>
      </c>
      <c r="N7552" s="77">
        <v>25.125875000000001</v>
      </c>
      <c r="O7552" s="77">
        <v>0.75271010462323895</v>
      </c>
      <c r="P7552" s="77">
        <v>1919000</v>
      </c>
      <c r="Q7552" s="77">
        <v>497157</v>
      </c>
      <c r="R7552" s="77">
        <v>3.86</v>
      </c>
      <c r="S7552" s="77">
        <v>35.915000000000013</v>
      </c>
      <c r="T7552" s="77">
        <v>8.6579999999999995</v>
      </c>
      <c r="U7552" s="77">
        <v>20.324000000000002</v>
      </c>
      <c r="V7552" s="77">
        <v>2.3963807895128739</v>
      </c>
      <c r="AC7552" s="77">
        <v>26.25</v>
      </c>
      <c r="AD7552" s="77">
        <v>21.94</v>
      </c>
      <c r="AH7552" s="77">
        <f>IF(AND(M7552&lt;Variables!$G$6,M7552&gt;Variables!$G$5),0,1)</f>
        <v>1</v>
      </c>
      <c r="AI7552" s="77">
        <f t="shared" si="238"/>
        <v>0</v>
      </c>
      <c r="AJ7552" s="77">
        <f>IF(I7552&gt;Variables!$G$7,0,1)</f>
        <v>0</v>
      </c>
      <c r="AK7552" s="77">
        <f>IF(F7552&gt;Variables!$G$8,0,1)</f>
        <v>0</v>
      </c>
      <c r="AL7552" s="77">
        <f>IF(G7552&gt;Variables!$G$9,0,1)</f>
        <v>0</v>
      </c>
      <c r="AM7552" s="77">
        <f>IF(AND(K7552&gt;Variables!$G$10,K7552&lt;Variables!$G$11),0,1)</f>
        <v>1</v>
      </c>
      <c r="AN7552" s="77">
        <f>IF(H7552&lt;Variables!$G$13,1,0)</f>
        <v>0</v>
      </c>
      <c r="AO7552" s="77">
        <f>IF(R7552&lt;Variables!$G$12,0,1)</f>
        <v>1</v>
      </c>
      <c r="AP7552" s="78">
        <f t="shared" si="239"/>
        <v>0</v>
      </c>
      <c r="AQ7552" s="77">
        <f>IF(V7552&lt;Variables!$G$15,1,0)</f>
        <v>1</v>
      </c>
      <c r="AR7552" s="77">
        <v>1</v>
      </c>
      <c r="AS7552" s="77">
        <v>0</v>
      </c>
      <c r="AT7552" s="77">
        <v>0</v>
      </c>
      <c r="AU7552" s="77">
        <v>0</v>
      </c>
      <c r="BA7552" s="77">
        <v>1.19</v>
      </c>
    </row>
    <row r="7553" spans="3:53" x14ac:dyDescent="0.25">
      <c r="C7553" s="77" t="s">
        <v>827</v>
      </c>
      <c r="D7553" s="77" t="s">
        <v>818</v>
      </c>
      <c r="E7553" s="77">
        <v>19.66</v>
      </c>
      <c r="F7553" s="77">
        <v>9.09</v>
      </c>
      <c r="G7553" s="77">
        <v>7.34</v>
      </c>
      <c r="H7553" s="77">
        <v>12930</v>
      </c>
      <c r="I7553" s="77">
        <v>-68.778999999999996</v>
      </c>
      <c r="J7553" s="77" t="s">
        <v>74</v>
      </c>
      <c r="K7553" s="77">
        <v>39.35</v>
      </c>
      <c r="L7553" s="77">
        <v>19.719954999999999</v>
      </c>
      <c r="M7553" s="77">
        <v>-0.6077853625933789</v>
      </c>
      <c r="N7553" s="77">
        <v>19.618805999999999</v>
      </c>
      <c r="O7553" s="77">
        <v>-9.5347290757644032E-2</v>
      </c>
      <c r="P7553" s="77">
        <v>12155000</v>
      </c>
      <c r="Q7553" s="77">
        <v>18915000</v>
      </c>
      <c r="R7553" s="77">
        <v>0.64</v>
      </c>
      <c r="S7553" s="77">
        <v>35.915000000000013</v>
      </c>
      <c r="T7553" s="77">
        <v>8.6579999999999995</v>
      </c>
      <c r="U7553" s="77">
        <v>20.324000000000002</v>
      </c>
      <c r="V7553" s="77">
        <v>2.2537746434730712</v>
      </c>
      <c r="AC7553" s="77">
        <v>19.940000000000001</v>
      </c>
      <c r="AD7553" s="77">
        <v>19.510000000000002</v>
      </c>
      <c r="AH7553" s="77">
        <f>IF(AND(M7553&lt;Variables!$G$6,M7553&gt;Variables!$G$5),0,1)</f>
        <v>1</v>
      </c>
      <c r="AI7553" s="77">
        <f t="shared" si="238"/>
        <v>0</v>
      </c>
      <c r="AJ7553" s="77">
        <f>IF(I7553&gt;Variables!$G$7,0,1)</f>
        <v>1</v>
      </c>
      <c r="AK7553" s="77">
        <f>IF(F7553&gt;Variables!$G$8,0,1)</f>
        <v>0</v>
      </c>
      <c r="AL7553" s="77">
        <f>IF(G7553&gt;Variables!$G$9,0,1)</f>
        <v>1</v>
      </c>
      <c r="AM7553" s="77">
        <f>IF(AND(K7553&gt;Variables!$G$10,K7553&lt;Variables!$G$11),0,1)</f>
        <v>1</v>
      </c>
      <c r="AN7553" s="77">
        <f>IF(H7553&lt;Variables!$G$13,1,0)</f>
        <v>0</v>
      </c>
      <c r="AO7553" s="77">
        <f>IF(R7553&lt;Variables!$G$12,0,1)</f>
        <v>0</v>
      </c>
      <c r="AP7553" s="78">
        <f t="shared" si="239"/>
        <v>0</v>
      </c>
      <c r="AQ7553" s="77">
        <f>IF(V7553&lt;Variables!$G$15,1,0)</f>
        <v>1</v>
      </c>
      <c r="AR7553" s="77">
        <v>0</v>
      </c>
      <c r="AS7553" s="77">
        <v>1</v>
      </c>
      <c r="AT7553" s="77">
        <v>0</v>
      </c>
      <c r="AU7553" s="77">
        <v>0</v>
      </c>
      <c r="BA7553" s="77">
        <v>0.85</v>
      </c>
    </row>
    <row r="7554" spans="3:53" x14ac:dyDescent="0.25">
      <c r="C7554" s="77" t="s">
        <v>827</v>
      </c>
      <c r="D7554" s="77" t="s">
        <v>567</v>
      </c>
      <c r="E7554" s="77">
        <v>14.75</v>
      </c>
      <c r="F7554" s="77">
        <v>10.31</v>
      </c>
      <c r="G7554" s="77">
        <v>8.01</v>
      </c>
      <c r="H7554" s="77">
        <v>27750</v>
      </c>
      <c r="I7554" s="77">
        <v>2.2250000000000001</v>
      </c>
      <c r="J7554" s="77" t="s">
        <v>74</v>
      </c>
      <c r="K7554" s="77">
        <v>37.07</v>
      </c>
      <c r="L7554" s="77">
        <v>14.72235789473684</v>
      </c>
      <c r="M7554" s="77">
        <v>-0.15186354588511219</v>
      </c>
      <c r="N7554" s="77">
        <v>14.74395</v>
      </c>
      <c r="O7554" s="77">
        <v>-0.29808836844942388</v>
      </c>
      <c r="P7554" s="77">
        <v>1340000</v>
      </c>
      <c r="Q7554" s="77">
        <v>973560</v>
      </c>
      <c r="R7554" s="77">
        <v>1.38</v>
      </c>
      <c r="S7554" s="77">
        <v>35.915000000000013</v>
      </c>
      <c r="T7554" s="77">
        <v>8.6579999999999995</v>
      </c>
      <c r="U7554" s="77">
        <v>20.324000000000002</v>
      </c>
      <c r="V7554" s="77">
        <v>2.231322787960738</v>
      </c>
      <c r="AC7554" s="77">
        <v>14.77</v>
      </c>
      <c r="AD7554" s="77">
        <v>14.52</v>
      </c>
      <c r="AH7554" s="77">
        <f>IF(AND(M7554&lt;Variables!$G$6,M7554&gt;Variables!$G$5),0,1)</f>
        <v>1</v>
      </c>
      <c r="AI7554" s="77">
        <f t="shared" si="238"/>
        <v>1</v>
      </c>
      <c r="AJ7554" s="77">
        <f>IF(I7554&gt;Variables!$G$7,0,1)</f>
        <v>1</v>
      </c>
      <c r="AK7554" s="77">
        <f>IF(F7554&gt;Variables!$G$8,0,1)</f>
        <v>0</v>
      </c>
      <c r="AL7554" s="77">
        <f>IF(G7554&gt;Variables!$G$9,0,1)</f>
        <v>1</v>
      </c>
      <c r="AM7554" s="77">
        <f>IF(AND(K7554&gt;Variables!$G$10,K7554&lt;Variables!$G$11),0,1)</f>
        <v>1</v>
      </c>
      <c r="AN7554" s="77">
        <f>IF(H7554&lt;Variables!$G$13,1,0)</f>
        <v>0</v>
      </c>
      <c r="AO7554" s="77">
        <f>IF(R7554&lt;Variables!$G$12,0,1)</f>
        <v>0</v>
      </c>
      <c r="AP7554" s="78">
        <f t="shared" si="239"/>
        <v>0</v>
      </c>
      <c r="AQ7554" s="77">
        <f>IF(V7554&lt;Variables!$G$15,1,0)</f>
        <v>1</v>
      </c>
      <c r="AR7554" s="77">
        <v>0</v>
      </c>
      <c r="AS7554" s="77">
        <v>1</v>
      </c>
      <c r="AT7554" s="77">
        <v>0</v>
      </c>
      <c r="AU7554" s="77">
        <v>0</v>
      </c>
      <c r="BA7554" s="77">
        <v>-0.31</v>
      </c>
    </row>
    <row r="7555" spans="3:53" x14ac:dyDescent="0.25">
      <c r="C7555" s="77" t="s">
        <v>827</v>
      </c>
      <c r="D7555" s="77" t="s">
        <v>576</v>
      </c>
      <c r="E7555" s="77">
        <v>110.95</v>
      </c>
      <c r="F7555" s="77">
        <v>11.49</v>
      </c>
      <c r="G7555" s="77">
        <v>9.33</v>
      </c>
      <c r="H7555" s="77">
        <v>4280</v>
      </c>
      <c r="I7555" s="77">
        <v>-23.896000000000001</v>
      </c>
      <c r="J7555" s="77" t="s">
        <v>74</v>
      </c>
      <c r="K7555" s="77">
        <v>50.46</v>
      </c>
      <c r="L7555" s="77">
        <v>110.55497</v>
      </c>
      <c r="M7555" s="77">
        <v>-0.12208406370151929</v>
      </c>
      <c r="N7555" s="77">
        <v>110.154312</v>
      </c>
      <c r="O7555" s="77">
        <v>0.24119618667310749</v>
      </c>
      <c r="P7555" s="77">
        <v>1273000</v>
      </c>
      <c r="Q7555" s="77">
        <v>890350</v>
      </c>
      <c r="R7555" s="77">
        <v>1.43</v>
      </c>
      <c r="S7555" s="77">
        <v>35.915000000000013</v>
      </c>
      <c r="T7555" s="77">
        <v>8.6579999999999995</v>
      </c>
      <c r="U7555" s="77">
        <v>20.324000000000002</v>
      </c>
      <c r="V7555" s="77">
        <v>2.3751019718931849</v>
      </c>
      <c r="AC7555" s="77">
        <v>110.9448</v>
      </c>
      <c r="AD7555" s="77">
        <v>107.51</v>
      </c>
      <c r="AH7555" s="77">
        <f>IF(AND(M7555&lt;Variables!$G$6,M7555&gt;Variables!$G$5),0,1)</f>
        <v>1</v>
      </c>
      <c r="AI7555" s="77">
        <f t="shared" si="238"/>
        <v>0</v>
      </c>
      <c r="AJ7555" s="77">
        <f>IF(I7555&gt;Variables!$G$7,0,1)</f>
        <v>1</v>
      </c>
      <c r="AK7555" s="77">
        <f>IF(F7555&gt;Variables!$G$8,0,1)</f>
        <v>0</v>
      </c>
      <c r="AL7555" s="77">
        <f>IF(G7555&gt;Variables!$G$9,0,1)</f>
        <v>1</v>
      </c>
      <c r="AM7555" s="77">
        <f>IF(AND(K7555&gt;Variables!$G$10,K7555&lt;Variables!$G$11),0,1)</f>
        <v>1</v>
      </c>
      <c r="AN7555" s="77">
        <f>IF(H7555&lt;Variables!$G$13,1,0)</f>
        <v>0</v>
      </c>
      <c r="AO7555" s="77">
        <f>IF(R7555&lt;Variables!$G$12,0,1)</f>
        <v>0</v>
      </c>
      <c r="AP7555" s="78">
        <f t="shared" si="239"/>
        <v>0</v>
      </c>
      <c r="AQ7555" s="77">
        <f>IF(V7555&lt;Variables!$G$15,1,0)</f>
        <v>1</v>
      </c>
      <c r="AR7555" s="77">
        <v>0</v>
      </c>
      <c r="AS7555" s="77">
        <v>0</v>
      </c>
      <c r="AT7555" s="77">
        <v>1</v>
      </c>
      <c r="AU7555" s="77">
        <v>0</v>
      </c>
      <c r="BA7555" s="77">
        <v>-1.62</v>
      </c>
    </row>
    <row r="7556" spans="3:53" x14ac:dyDescent="0.25">
      <c r="C7556" s="77" t="s">
        <v>827</v>
      </c>
      <c r="D7556" s="77" t="s">
        <v>673</v>
      </c>
      <c r="E7556" s="77">
        <v>1.2</v>
      </c>
      <c r="F7556" s="77">
        <v>10.48</v>
      </c>
      <c r="G7556" s="77">
        <v>9.82</v>
      </c>
      <c r="H7556" s="77">
        <v>-99999</v>
      </c>
      <c r="I7556" s="77">
        <v>52.530999999999999</v>
      </c>
      <c r="J7556" s="77" t="s">
        <v>74</v>
      </c>
      <c r="K7556" s="77">
        <v>83.33</v>
      </c>
      <c r="L7556" s="77">
        <v>1.204995</v>
      </c>
      <c r="M7556" s="77">
        <v>0.2485487491649411</v>
      </c>
      <c r="N7556" s="77">
        <v>1.1703322222222221</v>
      </c>
      <c r="O7556" s="77">
        <v>3.2176998174307601</v>
      </c>
      <c r="P7556" s="77">
        <v>122279</v>
      </c>
      <c r="Q7556" s="77">
        <v>33478</v>
      </c>
      <c r="R7556" s="77">
        <v>3.65</v>
      </c>
      <c r="S7556" s="77">
        <v>35.915000000000013</v>
      </c>
      <c r="T7556" s="77">
        <v>8.6579999999999995</v>
      </c>
      <c r="U7556" s="77">
        <v>20.324000000000002</v>
      </c>
      <c r="V7556" s="77">
        <v>2.6819119656313921</v>
      </c>
      <c r="AC7556" s="77">
        <v>1.2043999999999999</v>
      </c>
      <c r="AD7556" s="77">
        <v>1.1604000000000001</v>
      </c>
      <c r="AH7556" s="77">
        <f>IF(AND(M7556&lt;Variables!$G$6,M7556&gt;Variables!$G$5),0,1)</f>
        <v>1</v>
      </c>
      <c r="AI7556" s="77">
        <f t="shared" si="238"/>
        <v>0</v>
      </c>
      <c r="AJ7556" s="77">
        <f>IF(I7556&gt;Variables!$G$7,0,1)</f>
        <v>0</v>
      </c>
      <c r="AK7556" s="77">
        <f>IF(F7556&gt;Variables!$G$8,0,1)</f>
        <v>0</v>
      </c>
      <c r="AL7556" s="77">
        <f>IF(G7556&gt;Variables!$G$9,0,1)</f>
        <v>1</v>
      </c>
      <c r="AM7556" s="77">
        <f>IF(AND(K7556&gt;Variables!$G$10,K7556&lt;Variables!$G$11),0,1)</f>
        <v>1</v>
      </c>
      <c r="AN7556" s="77">
        <f>IF(H7556&lt;Variables!$G$13,1,0)</f>
        <v>1</v>
      </c>
      <c r="AO7556" s="77">
        <f>IF(R7556&lt;Variables!$G$12,0,1)</f>
        <v>1</v>
      </c>
      <c r="AP7556" s="78">
        <f t="shared" si="239"/>
        <v>0</v>
      </c>
      <c r="AQ7556" s="77">
        <f>IF(V7556&lt;Variables!$G$15,1,0)</f>
        <v>1</v>
      </c>
      <c r="AR7556" s="77">
        <v>0</v>
      </c>
      <c r="AS7556" s="77">
        <v>0</v>
      </c>
      <c r="AT7556" s="77">
        <v>1</v>
      </c>
      <c r="AU7556" s="77">
        <v>0</v>
      </c>
      <c r="BA7556" s="77">
        <v>-2.25</v>
      </c>
    </row>
    <row r="7557" spans="3:53" x14ac:dyDescent="0.25">
      <c r="C7557" s="77" t="s">
        <v>827</v>
      </c>
      <c r="D7557" s="77" t="s">
        <v>563</v>
      </c>
      <c r="E7557" s="77">
        <v>44.57</v>
      </c>
      <c r="F7557" s="77">
        <v>14.34</v>
      </c>
      <c r="G7557" s="77">
        <v>13.69</v>
      </c>
      <c r="H7557" s="77">
        <v>4360</v>
      </c>
      <c r="I7557" s="77">
        <v>-45.250999999999998</v>
      </c>
      <c r="J7557" s="77" t="s">
        <v>74</v>
      </c>
      <c r="K7557" s="77">
        <v>64.459999999999994</v>
      </c>
      <c r="L7557" s="77">
        <v>44.29542</v>
      </c>
      <c r="M7557" s="77">
        <v>0.32639943362089741</v>
      </c>
      <c r="N7557" s="77">
        <v>44.236916000000001</v>
      </c>
      <c r="O7557" s="77">
        <v>0.45908263586909392</v>
      </c>
      <c r="P7557" s="77">
        <v>1473000</v>
      </c>
      <c r="Q7557" s="77">
        <v>1233000</v>
      </c>
      <c r="R7557" s="77">
        <v>1.19</v>
      </c>
      <c r="S7557" s="77">
        <v>35.915000000000013</v>
      </c>
      <c r="T7557" s="77">
        <v>8.6579999999999995</v>
      </c>
      <c r="U7557" s="77">
        <v>20.324000000000002</v>
      </c>
      <c r="V7557" s="77">
        <v>2.49468861770612</v>
      </c>
      <c r="AC7557" s="77">
        <v>44.74</v>
      </c>
      <c r="AD7557" s="77">
        <v>42.45</v>
      </c>
      <c r="AH7557" s="77">
        <f>IF(AND(M7557&lt;Variables!$G$6,M7557&gt;Variables!$G$5),0,1)</f>
        <v>1</v>
      </c>
      <c r="AI7557" s="77">
        <f t="shared" si="238"/>
        <v>0</v>
      </c>
      <c r="AJ7557" s="77">
        <f>IF(I7557&gt;Variables!$G$7,0,1)</f>
        <v>1</v>
      </c>
      <c r="AK7557" s="77">
        <f>IF(F7557&gt;Variables!$G$8,0,1)</f>
        <v>0</v>
      </c>
      <c r="AL7557" s="77">
        <f>IF(G7557&gt;Variables!$G$9,0,1)</f>
        <v>0</v>
      </c>
      <c r="AM7557" s="77">
        <f>IF(AND(K7557&gt;Variables!$G$10,K7557&lt;Variables!$G$11),0,1)</f>
        <v>0</v>
      </c>
      <c r="AN7557" s="77">
        <f>IF(H7557&lt;Variables!$G$13,1,0)</f>
        <v>0</v>
      </c>
      <c r="AO7557" s="77">
        <f>IF(R7557&lt;Variables!$G$12,0,1)</f>
        <v>0</v>
      </c>
      <c r="AP7557" s="78">
        <f t="shared" si="239"/>
        <v>0</v>
      </c>
      <c r="AQ7557" s="77">
        <f>IF(V7557&lt;Variables!$G$15,1,0)</f>
        <v>1</v>
      </c>
      <c r="AR7557" s="77">
        <v>0</v>
      </c>
      <c r="AS7557" s="77">
        <v>0</v>
      </c>
      <c r="AT7557" s="77">
        <v>1</v>
      </c>
      <c r="AU7557" s="77">
        <v>0</v>
      </c>
      <c r="BA7557" s="77">
        <v>-2.25</v>
      </c>
    </row>
    <row r="7558" spans="3:53" x14ac:dyDescent="0.25">
      <c r="C7558" s="77" t="s">
        <v>827</v>
      </c>
      <c r="D7558" s="77" t="s">
        <v>549</v>
      </c>
      <c r="E7558" s="77">
        <v>13.52</v>
      </c>
      <c r="F7558" s="77">
        <v>8.23</v>
      </c>
      <c r="G7558" s="77">
        <v>6.56</v>
      </c>
      <c r="H7558" s="77">
        <v>2290</v>
      </c>
      <c r="I7558" s="77">
        <v>98.004000000000005</v>
      </c>
      <c r="J7558" s="77" t="s">
        <v>74</v>
      </c>
      <c r="K7558" s="77">
        <v>57.97</v>
      </c>
      <c r="L7558" s="77">
        <v>13.468719999999999</v>
      </c>
      <c r="M7558" s="77">
        <v>8.3749606495651163E-2</v>
      </c>
      <c r="N7558" s="77">
        <v>13.42210816326531</v>
      </c>
      <c r="O7558" s="77">
        <v>0.43131701838863618</v>
      </c>
      <c r="P7558" s="77">
        <v>3728000</v>
      </c>
      <c r="Q7558" s="77">
        <v>1522000</v>
      </c>
      <c r="R7558" s="77">
        <v>2.4500000000000002</v>
      </c>
      <c r="S7558" s="77">
        <v>35.915000000000013</v>
      </c>
      <c r="T7558" s="77">
        <v>8.6579999999999995</v>
      </c>
      <c r="U7558" s="77">
        <v>20.324000000000002</v>
      </c>
      <c r="V7558" s="77">
        <v>2.4454640153885441</v>
      </c>
      <c r="AC7558" s="77">
        <v>13.55</v>
      </c>
      <c r="AD7558" s="77">
        <v>13.21</v>
      </c>
      <c r="AH7558" s="77">
        <f>IF(AND(M7558&lt;Variables!$G$6,M7558&gt;Variables!$G$5),0,1)</f>
        <v>1</v>
      </c>
      <c r="AI7558" s="77">
        <f t="shared" si="238"/>
        <v>0</v>
      </c>
      <c r="AJ7558" s="77">
        <f>IF(I7558&gt;Variables!$G$7,0,1)</f>
        <v>0</v>
      </c>
      <c r="AK7558" s="77">
        <f>IF(F7558&gt;Variables!$G$8,0,1)</f>
        <v>1</v>
      </c>
      <c r="AL7558" s="77">
        <f>IF(G7558&gt;Variables!$G$9,0,1)</f>
        <v>1</v>
      </c>
      <c r="AM7558" s="77">
        <f>IF(AND(K7558&gt;Variables!$G$10,K7558&lt;Variables!$G$11),0,1)</f>
        <v>1</v>
      </c>
      <c r="AN7558" s="77">
        <f>IF(H7558&lt;Variables!$G$13,1,0)</f>
        <v>0</v>
      </c>
      <c r="AO7558" s="77">
        <f>IF(R7558&lt;Variables!$G$12,0,1)</f>
        <v>1</v>
      </c>
      <c r="AP7558" s="78">
        <f t="shared" si="239"/>
        <v>0</v>
      </c>
      <c r="AQ7558" s="77">
        <f>IF(V7558&lt;Variables!$G$15,1,0)</f>
        <v>1</v>
      </c>
      <c r="AR7558" s="77">
        <v>0</v>
      </c>
      <c r="AS7558" s="77">
        <v>0</v>
      </c>
      <c r="AT7558" s="77">
        <v>1</v>
      </c>
      <c r="AU7558" s="77">
        <v>0</v>
      </c>
      <c r="BA7558" s="77">
        <v>-1.2</v>
      </c>
    </row>
    <row r="7559" spans="3:53" x14ac:dyDescent="0.25">
      <c r="C7559" s="77" t="s">
        <v>827</v>
      </c>
      <c r="D7559" s="77" t="s">
        <v>562</v>
      </c>
      <c r="E7559" s="77">
        <v>43.17</v>
      </c>
      <c r="F7559" s="77">
        <v>10.76</v>
      </c>
      <c r="G7559" s="77">
        <v>9.94</v>
      </c>
      <c r="H7559" s="77">
        <v>2400</v>
      </c>
      <c r="I7559" s="77">
        <v>32.009</v>
      </c>
      <c r="J7559" s="77" t="s">
        <v>74</v>
      </c>
      <c r="K7559" s="77">
        <v>45.09</v>
      </c>
      <c r="L7559" s="77">
        <v>43.011818181818178</v>
      </c>
      <c r="M7559" s="77">
        <v>-0.1902225603956551</v>
      </c>
      <c r="N7559" s="77">
        <v>42.928166666666669</v>
      </c>
      <c r="O7559" s="77">
        <v>4.2707002783648144E-3</v>
      </c>
      <c r="P7559" s="77">
        <v>793382</v>
      </c>
      <c r="Q7559" s="77">
        <v>665245</v>
      </c>
      <c r="R7559" s="77">
        <v>1.19</v>
      </c>
      <c r="S7559" s="77">
        <v>35.915000000000013</v>
      </c>
      <c r="T7559" s="77">
        <v>8.6579999999999995</v>
      </c>
      <c r="U7559" s="77">
        <v>20.324000000000002</v>
      </c>
      <c r="V7559" s="77">
        <v>2.318380815446071</v>
      </c>
      <c r="AC7559" s="77">
        <v>43.94</v>
      </c>
      <c r="AD7559" s="77">
        <v>42.95</v>
      </c>
      <c r="AH7559" s="77">
        <f>IF(AND(M7559&lt;Variables!$G$6,M7559&gt;Variables!$G$5),0,1)</f>
        <v>1</v>
      </c>
      <c r="AI7559" s="77">
        <f t="shared" si="238"/>
        <v>0</v>
      </c>
      <c r="AJ7559" s="77">
        <f>IF(I7559&gt;Variables!$G$7,0,1)</f>
        <v>1</v>
      </c>
      <c r="AK7559" s="77">
        <f>IF(F7559&gt;Variables!$G$8,0,1)</f>
        <v>0</v>
      </c>
      <c r="AL7559" s="77">
        <f>IF(G7559&gt;Variables!$G$9,0,1)</f>
        <v>1</v>
      </c>
      <c r="AM7559" s="77">
        <f>IF(AND(K7559&gt;Variables!$G$10,K7559&lt;Variables!$G$11),0,1)</f>
        <v>1</v>
      </c>
      <c r="AN7559" s="77">
        <f>IF(H7559&lt;Variables!$G$13,1,0)</f>
        <v>0</v>
      </c>
      <c r="AO7559" s="77">
        <f>IF(R7559&lt;Variables!$G$12,0,1)</f>
        <v>0</v>
      </c>
      <c r="AP7559" s="78">
        <f t="shared" si="239"/>
        <v>0</v>
      </c>
      <c r="AQ7559" s="77">
        <f>IF(V7559&lt;Variables!$G$15,1,0)</f>
        <v>1</v>
      </c>
      <c r="AR7559" s="77">
        <v>1</v>
      </c>
      <c r="AS7559" s="77">
        <v>0</v>
      </c>
      <c r="AT7559" s="77">
        <v>0</v>
      </c>
      <c r="AU7559" s="77">
        <v>0</v>
      </c>
      <c r="BA7559" s="77">
        <v>1.33</v>
      </c>
    </row>
    <row r="7560" spans="3:53" x14ac:dyDescent="0.25">
      <c r="C7560" s="77" t="s">
        <v>827</v>
      </c>
      <c r="D7560" s="77" t="s">
        <v>590</v>
      </c>
      <c r="E7560" s="77">
        <v>8.8699999999999992</v>
      </c>
      <c r="F7560" s="77">
        <v>25.18</v>
      </c>
      <c r="G7560" s="77">
        <v>20.95</v>
      </c>
      <c r="H7560" s="77">
        <v>298.47000000000003</v>
      </c>
      <c r="I7560" s="77">
        <v>-3.2549999999999999</v>
      </c>
      <c r="J7560" s="77" t="s">
        <v>74</v>
      </c>
      <c r="K7560" s="77">
        <v>56.85</v>
      </c>
      <c r="L7560" s="77">
        <v>8.7983200000000004</v>
      </c>
      <c r="M7560" s="77">
        <v>1.0420171123578159</v>
      </c>
      <c r="N7560" s="77">
        <v>8.7243180000000002</v>
      </c>
      <c r="O7560" s="77">
        <v>1.899082541466282</v>
      </c>
      <c r="P7560" s="77">
        <v>4700000</v>
      </c>
      <c r="Q7560" s="77">
        <v>148250</v>
      </c>
      <c r="R7560" s="77">
        <v>31.7</v>
      </c>
      <c r="S7560" s="77">
        <v>35.915000000000013</v>
      </c>
      <c r="T7560" s="77">
        <v>8.6579999999999995</v>
      </c>
      <c r="U7560" s="77">
        <v>20.324000000000002</v>
      </c>
      <c r="V7560" s="77">
        <v>2.390259538948345</v>
      </c>
      <c r="AC7560" s="77">
        <v>8.89</v>
      </c>
      <c r="AD7560" s="77">
        <v>7.48</v>
      </c>
      <c r="AH7560" s="77">
        <f>IF(AND(M7560&lt;Variables!$G$6,M7560&gt;Variables!$G$5),0,1)</f>
        <v>1</v>
      </c>
      <c r="AI7560" s="77">
        <f t="shared" si="238"/>
        <v>0</v>
      </c>
      <c r="AJ7560" s="77">
        <f>IF(I7560&gt;Variables!$G$7,0,1)</f>
        <v>1</v>
      </c>
      <c r="AK7560" s="77">
        <f>IF(F7560&gt;Variables!$G$8,0,1)</f>
        <v>0</v>
      </c>
      <c r="AL7560" s="77">
        <f>IF(G7560&gt;Variables!$G$9,0,1)</f>
        <v>0</v>
      </c>
      <c r="AM7560" s="77">
        <f>IF(AND(K7560&gt;Variables!$G$10,K7560&lt;Variables!$G$11),0,1)</f>
        <v>1</v>
      </c>
      <c r="AN7560" s="77">
        <f>IF(H7560&lt;Variables!$G$13,1,0)</f>
        <v>1</v>
      </c>
      <c r="AO7560" s="77">
        <f>IF(R7560&lt;Variables!$G$12,0,1)</f>
        <v>1</v>
      </c>
      <c r="AP7560" s="78">
        <f t="shared" si="239"/>
        <v>0</v>
      </c>
      <c r="AQ7560" s="77">
        <f>IF(V7560&lt;Variables!$G$15,1,0)</f>
        <v>1</v>
      </c>
      <c r="AR7560" s="77">
        <v>0</v>
      </c>
      <c r="AS7560" s="77">
        <v>0</v>
      </c>
      <c r="AT7560" s="77">
        <v>1</v>
      </c>
      <c r="AU7560" s="77">
        <v>0</v>
      </c>
      <c r="BA7560" s="77">
        <v>-2.25</v>
      </c>
    </row>
    <row r="7561" spans="3:53" x14ac:dyDescent="0.25">
      <c r="C7561" s="77" t="s">
        <v>828</v>
      </c>
      <c r="D7561" s="77" t="s">
        <v>587</v>
      </c>
      <c r="E7561" s="77">
        <v>7.31</v>
      </c>
      <c r="F7561" s="77">
        <v>48.4</v>
      </c>
      <c r="G7561" s="77">
        <v>-99999</v>
      </c>
      <c r="H7561" s="77">
        <v>-99999</v>
      </c>
      <c r="I7561" s="77">
        <v>-99999</v>
      </c>
      <c r="J7561" s="77" t="s">
        <v>75</v>
      </c>
      <c r="K7561" s="77">
        <v>-99999</v>
      </c>
      <c r="L7561" s="77">
        <v>7.3172111111111109</v>
      </c>
      <c r="M7561" s="77">
        <v>-1366727.2365458</v>
      </c>
      <c r="N7561" s="77">
        <v>7.3460312499999993</v>
      </c>
      <c r="O7561" s="77">
        <v>-1361365.6493940181</v>
      </c>
      <c r="P7561" s="77">
        <v>4530000</v>
      </c>
      <c r="S7561" s="77">
        <v>35.686</v>
      </c>
      <c r="T7561" s="77">
        <v>8.7410000000000014</v>
      </c>
      <c r="U7561" s="77">
        <v>20.2516</v>
      </c>
      <c r="V7561" s="77">
        <v>-99999</v>
      </c>
      <c r="AC7561" s="77">
        <v>8.24</v>
      </c>
      <c r="AD7561" s="77">
        <v>7.07</v>
      </c>
      <c r="AH7561" s="77">
        <f>IF(AND(M7561&lt;Variables!$G$6,M7561&gt;Variables!$G$5),0,1)</f>
        <v>1</v>
      </c>
      <c r="AI7561" s="77">
        <f t="shared" si="238"/>
        <v>1</v>
      </c>
      <c r="AJ7561" s="77">
        <f>IF(I7561&gt;Variables!$G$7,0,1)</f>
        <v>1</v>
      </c>
      <c r="AK7561" s="77">
        <f>IF(F7561&gt;Variables!$G$8,0,1)</f>
        <v>0</v>
      </c>
      <c r="AL7561" s="77">
        <f>IF(G7561&gt;Variables!$G$9,0,1)</f>
        <v>1</v>
      </c>
      <c r="AM7561" s="77">
        <f>IF(AND(K7561&gt;Variables!$G$10,K7561&lt;Variables!$G$11),0,1)</f>
        <v>1</v>
      </c>
      <c r="AN7561" s="77">
        <f>IF(H7561&lt;Variables!$G$13,1,0)</f>
        <v>1</v>
      </c>
      <c r="AO7561" s="77">
        <f>IF(R7561&lt;Variables!$G$12,0,1)</f>
        <v>0</v>
      </c>
      <c r="AP7561" s="78">
        <f t="shared" si="239"/>
        <v>1</v>
      </c>
      <c r="AQ7561" s="77">
        <f>IF(V7561&lt;Variables!$G$15,1,0)</f>
        <v>1</v>
      </c>
      <c r="AR7561" s="77">
        <v>1</v>
      </c>
      <c r="AS7561" s="77">
        <v>0</v>
      </c>
      <c r="AT7561" s="77">
        <v>0</v>
      </c>
      <c r="AU7561" s="77">
        <v>0</v>
      </c>
      <c r="BA7561" s="77">
        <v>2</v>
      </c>
    </row>
    <row r="7562" spans="3:53" x14ac:dyDescent="0.25">
      <c r="C7562" s="77" t="s">
        <v>828</v>
      </c>
      <c r="D7562" s="77" t="s">
        <v>179</v>
      </c>
      <c r="E7562" s="77">
        <v>25.81</v>
      </c>
      <c r="F7562" s="77">
        <v>9.81</v>
      </c>
      <c r="G7562" s="77">
        <v>11.43</v>
      </c>
      <c r="H7562" s="77">
        <v>13930</v>
      </c>
      <c r="I7562" s="77">
        <v>-77.338999999999999</v>
      </c>
      <c r="J7562" s="77" t="s">
        <v>74</v>
      </c>
      <c r="K7562" s="77">
        <v>51.95</v>
      </c>
      <c r="L7562" s="77">
        <v>25.71668</v>
      </c>
      <c r="M7562" s="77">
        <v>9.0680445531828663E-2</v>
      </c>
      <c r="N7562" s="77">
        <v>25.734572</v>
      </c>
      <c r="O7562" s="77">
        <v>2.1092248979304701E-2</v>
      </c>
      <c r="P7562" s="77">
        <v>15555000</v>
      </c>
      <c r="Q7562" s="77">
        <v>12104000</v>
      </c>
      <c r="R7562" s="77">
        <v>1.29</v>
      </c>
      <c r="S7562" s="77">
        <v>35.686</v>
      </c>
      <c r="T7562" s="77">
        <v>8.7410000000000014</v>
      </c>
      <c r="U7562" s="77">
        <v>20.2516</v>
      </c>
      <c r="V7562" s="77">
        <v>2.384333632419116</v>
      </c>
      <c r="AC7562" s="77">
        <v>25.78</v>
      </c>
      <c r="AD7562" s="77">
        <v>25.0701</v>
      </c>
      <c r="AH7562" s="77">
        <f>IF(AND(M7562&lt;Variables!$G$6,M7562&gt;Variables!$G$5),0,1)</f>
        <v>1</v>
      </c>
      <c r="AI7562" s="77">
        <f t="shared" si="238"/>
        <v>1</v>
      </c>
      <c r="AJ7562" s="77">
        <f>IF(I7562&gt;Variables!$G$7,0,1)</f>
        <v>1</v>
      </c>
      <c r="AK7562" s="77">
        <f>IF(F7562&gt;Variables!$G$8,0,1)</f>
        <v>0</v>
      </c>
      <c r="AL7562" s="77">
        <f>IF(G7562&gt;Variables!$G$9,0,1)</f>
        <v>0</v>
      </c>
      <c r="AM7562" s="77">
        <f>IF(AND(K7562&gt;Variables!$G$10,K7562&lt;Variables!$G$11),0,1)</f>
        <v>1</v>
      </c>
      <c r="AN7562" s="77">
        <f>IF(H7562&lt;Variables!$G$13,1,0)</f>
        <v>0</v>
      </c>
      <c r="AO7562" s="77">
        <f>IF(R7562&lt;Variables!$G$12,0,1)</f>
        <v>0</v>
      </c>
      <c r="AP7562" s="78">
        <f t="shared" si="239"/>
        <v>0</v>
      </c>
      <c r="AQ7562" s="77">
        <f>IF(V7562&lt;Variables!$G$15,1,0)</f>
        <v>1</v>
      </c>
      <c r="AR7562" s="77">
        <v>0</v>
      </c>
      <c r="AS7562" s="77">
        <v>0</v>
      </c>
      <c r="AT7562" s="77">
        <v>1</v>
      </c>
      <c r="AU7562" s="77">
        <v>0</v>
      </c>
      <c r="BA7562" s="77">
        <v>-2.25</v>
      </c>
    </row>
    <row r="7563" spans="3:53" x14ac:dyDescent="0.25">
      <c r="C7563" s="77" t="s">
        <v>828</v>
      </c>
      <c r="D7563" s="77" t="s">
        <v>824</v>
      </c>
      <c r="E7563" s="77">
        <v>45.09</v>
      </c>
      <c r="F7563" s="77">
        <v>24.31</v>
      </c>
      <c r="G7563" s="77">
        <v>-99999</v>
      </c>
      <c r="H7563" s="77">
        <v>-99999</v>
      </c>
      <c r="I7563" s="77">
        <v>-99999</v>
      </c>
      <c r="J7563" s="77" t="s">
        <v>75</v>
      </c>
      <c r="K7563" s="77">
        <v>-99999</v>
      </c>
      <c r="L7563" s="77">
        <v>45.301394999999999</v>
      </c>
      <c r="M7563" s="77">
        <v>-220841.54670071421</v>
      </c>
      <c r="N7563" s="77">
        <v>45.385150000000003</v>
      </c>
      <c r="O7563" s="77">
        <v>-220434.18419901669</v>
      </c>
      <c r="P7563" s="77">
        <v>6200000</v>
      </c>
      <c r="S7563" s="77">
        <v>35.686</v>
      </c>
      <c r="T7563" s="77">
        <v>8.7410000000000014</v>
      </c>
      <c r="U7563" s="77">
        <v>20.2516</v>
      </c>
      <c r="V7563" s="77">
        <v>-99999</v>
      </c>
      <c r="AC7563" s="77">
        <v>45.25</v>
      </c>
      <c r="AD7563" s="77">
        <v>42.31</v>
      </c>
      <c r="AH7563" s="77">
        <f>IF(AND(M7563&lt;Variables!$G$6,M7563&gt;Variables!$G$5),0,1)</f>
        <v>1</v>
      </c>
      <c r="AI7563" s="77">
        <f t="shared" si="238"/>
        <v>1</v>
      </c>
      <c r="AJ7563" s="77">
        <f>IF(I7563&gt;Variables!$G$7,0,1)</f>
        <v>1</v>
      </c>
      <c r="AK7563" s="77">
        <f>IF(F7563&gt;Variables!$G$8,0,1)</f>
        <v>0</v>
      </c>
      <c r="AL7563" s="77">
        <f>IF(G7563&gt;Variables!$G$9,0,1)</f>
        <v>1</v>
      </c>
      <c r="AM7563" s="77">
        <f>IF(AND(K7563&gt;Variables!$G$10,K7563&lt;Variables!$G$11),0,1)</f>
        <v>1</v>
      </c>
      <c r="AN7563" s="77">
        <f>IF(H7563&lt;Variables!$G$13,1,0)</f>
        <v>1</v>
      </c>
      <c r="AO7563" s="77">
        <f>IF(R7563&lt;Variables!$G$12,0,1)</f>
        <v>0</v>
      </c>
      <c r="AP7563" s="78">
        <f t="shared" si="239"/>
        <v>1</v>
      </c>
      <c r="AQ7563" s="77">
        <f>IF(V7563&lt;Variables!$G$15,1,0)</f>
        <v>1</v>
      </c>
      <c r="AR7563" s="77">
        <v>0</v>
      </c>
      <c r="AS7563" s="77">
        <v>0</v>
      </c>
      <c r="AT7563" s="77">
        <v>1</v>
      </c>
      <c r="AU7563" s="77">
        <v>0</v>
      </c>
      <c r="BA7563" s="77">
        <v>-2.25</v>
      </c>
    </row>
    <row r="7564" spans="3:53" x14ac:dyDescent="0.25">
      <c r="C7564" s="77" t="s">
        <v>828</v>
      </c>
      <c r="D7564" s="77" t="s">
        <v>673</v>
      </c>
      <c r="E7564" s="77">
        <v>1.2</v>
      </c>
      <c r="F7564" s="77">
        <v>11.03</v>
      </c>
      <c r="G7564" s="77">
        <v>9.49</v>
      </c>
      <c r="H7564" s="77">
        <v>-99999</v>
      </c>
      <c r="I7564" s="77">
        <v>52.468000000000004</v>
      </c>
      <c r="J7564" s="77" t="s">
        <v>74</v>
      </c>
      <c r="K7564" s="77">
        <v>77.59</v>
      </c>
      <c r="L7564" s="77">
        <v>1.2041299999999999</v>
      </c>
      <c r="M7564" s="77">
        <v>2.2422828099955359E-2</v>
      </c>
      <c r="N7564" s="77">
        <v>1.1797390000000001</v>
      </c>
      <c r="O7564" s="77">
        <v>2.090377617422162</v>
      </c>
      <c r="P7564" s="77">
        <v>124279</v>
      </c>
      <c r="Q7564" s="77">
        <v>33478</v>
      </c>
      <c r="R7564" s="77">
        <v>3.71</v>
      </c>
      <c r="S7564" s="77">
        <v>35.686</v>
      </c>
      <c r="T7564" s="77">
        <v>8.7410000000000014</v>
      </c>
      <c r="U7564" s="77">
        <v>20.2516</v>
      </c>
      <c r="V7564" s="77">
        <v>2.6504627573202231</v>
      </c>
      <c r="AC7564" s="77">
        <v>1.2</v>
      </c>
      <c r="AD7564" s="77">
        <v>1.1604000000000001</v>
      </c>
      <c r="AH7564" s="77">
        <f>IF(AND(M7564&lt;Variables!$G$6,M7564&gt;Variables!$G$5),0,1)</f>
        <v>1</v>
      </c>
      <c r="AI7564" s="77">
        <f t="shared" si="238"/>
        <v>0</v>
      </c>
      <c r="AJ7564" s="77">
        <f>IF(I7564&gt;Variables!$G$7,0,1)</f>
        <v>0</v>
      </c>
      <c r="AK7564" s="77">
        <f>IF(F7564&gt;Variables!$G$8,0,1)</f>
        <v>0</v>
      </c>
      <c r="AL7564" s="77">
        <f>IF(G7564&gt;Variables!$G$9,0,1)</f>
        <v>1</v>
      </c>
      <c r="AM7564" s="77">
        <f>IF(AND(K7564&gt;Variables!$G$10,K7564&lt;Variables!$G$11),0,1)</f>
        <v>1</v>
      </c>
      <c r="AN7564" s="77">
        <f>IF(H7564&lt;Variables!$G$13,1,0)</f>
        <v>1</v>
      </c>
      <c r="AO7564" s="77">
        <f>IF(R7564&lt;Variables!$G$12,0,1)</f>
        <v>1</v>
      </c>
      <c r="AP7564" s="78">
        <f t="shared" si="239"/>
        <v>0</v>
      </c>
      <c r="AQ7564" s="77">
        <f>IF(V7564&lt;Variables!$G$15,1,0)</f>
        <v>1</v>
      </c>
      <c r="AR7564" s="77">
        <v>0</v>
      </c>
      <c r="AS7564" s="77">
        <v>0</v>
      </c>
      <c r="AT7564" s="77">
        <v>1</v>
      </c>
      <c r="AU7564" s="77">
        <v>0</v>
      </c>
      <c r="BA7564" s="77">
        <v>-2.25</v>
      </c>
    </row>
    <row r="7565" spans="3:53" x14ac:dyDescent="0.25">
      <c r="C7565" s="77" t="s">
        <v>828</v>
      </c>
      <c r="D7565" s="77" t="s">
        <v>567</v>
      </c>
      <c r="E7565" s="77">
        <v>14.76</v>
      </c>
      <c r="F7565" s="77">
        <v>10.34</v>
      </c>
      <c r="G7565" s="77">
        <v>8.19</v>
      </c>
      <c r="H7565" s="77">
        <v>27750</v>
      </c>
      <c r="I7565" s="77">
        <v>2.2370000000000001</v>
      </c>
      <c r="J7565" s="77" t="s">
        <v>74</v>
      </c>
      <c r="K7565" s="77">
        <v>50.42</v>
      </c>
      <c r="L7565" s="77">
        <v>14.724215789473689</v>
      </c>
      <c r="M7565" s="77">
        <v>5.3259918051098238E-3</v>
      </c>
      <c r="N7565" s="77">
        <v>14.739875</v>
      </c>
      <c r="O7565" s="77">
        <v>-0.100916730976348</v>
      </c>
      <c r="P7565" s="77">
        <v>1353000</v>
      </c>
      <c r="Q7565" s="77">
        <v>973560</v>
      </c>
      <c r="R7565" s="77">
        <v>1.39</v>
      </c>
      <c r="S7565" s="77">
        <v>35.686</v>
      </c>
      <c r="T7565" s="77">
        <v>8.7410000000000014</v>
      </c>
      <c r="U7565" s="77">
        <v>20.2516</v>
      </c>
      <c r="V7565" s="77">
        <v>2.3712062639980469</v>
      </c>
      <c r="AC7565" s="77">
        <v>14.77</v>
      </c>
      <c r="AD7565" s="77">
        <v>14.52</v>
      </c>
      <c r="AH7565" s="77">
        <f>IF(AND(M7565&lt;Variables!$G$6,M7565&gt;Variables!$G$5),0,1)</f>
        <v>1</v>
      </c>
      <c r="AI7565" s="77">
        <f t="shared" si="238"/>
        <v>1</v>
      </c>
      <c r="AJ7565" s="77">
        <f>IF(I7565&gt;Variables!$G$7,0,1)</f>
        <v>1</v>
      </c>
      <c r="AK7565" s="77">
        <f>IF(F7565&gt;Variables!$G$8,0,1)</f>
        <v>0</v>
      </c>
      <c r="AL7565" s="77">
        <f>IF(G7565&gt;Variables!$G$9,0,1)</f>
        <v>1</v>
      </c>
      <c r="AM7565" s="77">
        <f>IF(AND(K7565&gt;Variables!$G$10,K7565&lt;Variables!$G$11),0,1)</f>
        <v>1</v>
      </c>
      <c r="AN7565" s="77">
        <f>IF(H7565&lt;Variables!$G$13,1,0)</f>
        <v>0</v>
      </c>
      <c r="AO7565" s="77">
        <f>IF(R7565&lt;Variables!$G$12,0,1)</f>
        <v>0</v>
      </c>
      <c r="AP7565" s="78">
        <f t="shared" si="239"/>
        <v>0</v>
      </c>
      <c r="AQ7565" s="77">
        <f>IF(V7565&lt;Variables!$G$15,1,0)</f>
        <v>1</v>
      </c>
      <c r="AR7565" s="77">
        <v>0</v>
      </c>
      <c r="AS7565" s="77">
        <v>1</v>
      </c>
      <c r="AT7565" s="77">
        <v>0</v>
      </c>
      <c r="AU7565" s="77">
        <v>0</v>
      </c>
      <c r="BA7565" s="77">
        <v>-0.39</v>
      </c>
    </row>
    <row r="7566" spans="3:53" x14ac:dyDescent="0.25">
      <c r="C7566" s="77" t="s">
        <v>828</v>
      </c>
      <c r="D7566" s="77" t="s">
        <v>596</v>
      </c>
      <c r="E7566" s="77">
        <v>35.46</v>
      </c>
      <c r="F7566" s="77">
        <v>8.01</v>
      </c>
      <c r="G7566" s="77">
        <v>5.35</v>
      </c>
      <c r="H7566" s="77">
        <v>4520</v>
      </c>
      <c r="I7566" s="77">
        <v>-34.710999999999999</v>
      </c>
      <c r="J7566" s="77" t="s">
        <v>74</v>
      </c>
      <c r="K7566" s="77">
        <v>40.090000000000003</v>
      </c>
      <c r="L7566" s="77">
        <v>35.405074999999997</v>
      </c>
      <c r="M7566" s="77">
        <v>-8.3533222285206668E-2</v>
      </c>
      <c r="N7566" s="77">
        <v>35.73639</v>
      </c>
      <c r="O7566" s="77">
        <v>-1.0098669731329819</v>
      </c>
      <c r="P7566" s="77">
        <v>3655000</v>
      </c>
      <c r="Q7566" s="77">
        <v>2591000</v>
      </c>
      <c r="R7566" s="77">
        <v>1.41</v>
      </c>
      <c r="S7566" s="77">
        <v>35.686</v>
      </c>
      <c r="T7566" s="77">
        <v>8.7410000000000014</v>
      </c>
      <c r="U7566" s="77">
        <v>20.2516</v>
      </c>
      <c r="V7566" s="77">
        <v>2.2641135362749552</v>
      </c>
      <c r="AC7566" s="77">
        <v>36.15</v>
      </c>
      <c r="AD7566" s="77">
        <v>35.1</v>
      </c>
      <c r="AH7566" s="77">
        <f>IF(AND(M7566&lt;Variables!$G$6,M7566&gt;Variables!$G$5),0,1)</f>
        <v>1</v>
      </c>
      <c r="AI7566" s="77">
        <f t="shared" si="238"/>
        <v>1</v>
      </c>
      <c r="AJ7566" s="77">
        <f>IF(I7566&gt;Variables!$G$7,0,1)</f>
        <v>1</v>
      </c>
      <c r="AK7566" s="77">
        <f>IF(F7566&gt;Variables!$G$8,0,1)</f>
        <v>1</v>
      </c>
      <c r="AL7566" s="77">
        <f>IF(G7566&gt;Variables!$G$9,0,1)</f>
        <v>1</v>
      </c>
      <c r="AM7566" s="77">
        <f>IF(AND(K7566&gt;Variables!$G$10,K7566&lt;Variables!$G$11),0,1)</f>
        <v>1</v>
      </c>
      <c r="AN7566" s="77">
        <f>IF(H7566&lt;Variables!$G$13,1,0)</f>
        <v>0</v>
      </c>
      <c r="AO7566" s="77">
        <f>IF(R7566&lt;Variables!$G$12,0,1)</f>
        <v>0</v>
      </c>
      <c r="AP7566" s="78">
        <f t="shared" si="239"/>
        <v>0</v>
      </c>
      <c r="AQ7566" s="77">
        <f>IF(V7566&lt;Variables!$G$15,1,0)</f>
        <v>1</v>
      </c>
      <c r="AR7566" s="77">
        <v>0</v>
      </c>
      <c r="AS7566" s="77">
        <v>1</v>
      </c>
      <c r="AT7566" s="77">
        <v>0</v>
      </c>
      <c r="AU7566" s="77">
        <v>0</v>
      </c>
      <c r="BA7566" s="77">
        <v>0.57999999999999996</v>
      </c>
    </row>
    <row r="7567" spans="3:53" x14ac:dyDescent="0.25">
      <c r="C7567" s="77" t="s">
        <v>828</v>
      </c>
      <c r="D7567" s="77" t="s">
        <v>598</v>
      </c>
      <c r="E7567" s="77">
        <v>28.4</v>
      </c>
      <c r="F7567" s="77">
        <v>20.85</v>
      </c>
      <c r="G7567" s="77">
        <v>0.53</v>
      </c>
      <c r="H7567" s="77">
        <v>-99999</v>
      </c>
      <c r="I7567" s="77">
        <v>-99999</v>
      </c>
      <c r="J7567" s="77" t="s">
        <v>75</v>
      </c>
      <c r="K7567" s="77">
        <v>-99999</v>
      </c>
      <c r="L7567" s="77">
        <v>-99999</v>
      </c>
      <c r="M7567" s="77">
        <v>-99999</v>
      </c>
      <c r="N7567" s="77">
        <v>28.4</v>
      </c>
      <c r="O7567" s="77">
        <v>0</v>
      </c>
      <c r="P7567" s="77">
        <v>65825</v>
      </c>
      <c r="Q7567" s="77">
        <v>0</v>
      </c>
      <c r="R7567" s="77">
        <v>1</v>
      </c>
      <c r="S7567" s="77">
        <v>35.686</v>
      </c>
      <c r="T7567" s="77">
        <v>8.7410000000000014</v>
      </c>
      <c r="U7567" s="77">
        <v>20.2516</v>
      </c>
      <c r="V7567" s="77">
        <v>-99999</v>
      </c>
      <c r="AC7567" s="77">
        <v>-99999</v>
      </c>
      <c r="AD7567" s="77">
        <v>-99999</v>
      </c>
      <c r="AH7567" s="77">
        <f>IF(AND(M7567&lt;Variables!$G$6,M7567&gt;Variables!$G$5),0,1)</f>
        <v>1</v>
      </c>
      <c r="AI7567" s="77">
        <f t="shared" si="238"/>
        <v>1</v>
      </c>
      <c r="AJ7567" s="77">
        <f>IF(I7567&gt;Variables!$G$7,0,1)</f>
        <v>1</v>
      </c>
      <c r="AK7567" s="77">
        <f>IF(F7567&gt;Variables!$G$8,0,1)</f>
        <v>0</v>
      </c>
      <c r="AL7567" s="77">
        <f>IF(G7567&gt;Variables!$G$9,0,1)</f>
        <v>1</v>
      </c>
      <c r="AM7567" s="77">
        <f>IF(AND(K7567&gt;Variables!$G$10,K7567&lt;Variables!$G$11),0,1)</f>
        <v>1</v>
      </c>
      <c r="AN7567" s="77">
        <f>IF(H7567&lt;Variables!$G$13,1,0)</f>
        <v>1</v>
      </c>
      <c r="AO7567" s="77">
        <f>IF(R7567&lt;Variables!$G$12,0,1)</f>
        <v>0</v>
      </c>
      <c r="AP7567" s="78">
        <f t="shared" si="239"/>
        <v>1</v>
      </c>
      <c r="AQ7567" s="77">
        <f>IF(V7567&lt;Variables!$G$15,1,0)</f>
        <v>1</v>
      </c>
      <c r="AR7567" s="77">
        <v>0</v>
      </c>
      <c r="AS7567" s="77">
        <v>0</v>
      </c>
      <c r="AT7567" s="77">
        <v>0</v>
      </c>
      <c r="AU7567" s="77">
        <v>0</v>
      </c>
      <c r="BA7567" s="77">
        <v>0</v>
      </c>
    </row>
    <row r="7568" spans="3:53" x14ac:dyDescent="0.25">
      <c r="C7568" s="77" t="s">
        <v>828</v>
      </c>
      <c r="D7568" s="77" t="s">
        <v>549</v>
      </c>
      <c r="E7568" s="77">
        <v>13.51</v>
      </c>
      <c r="F7568" s="77">
        <v>8.19</v>
      </c>
      <c r="G7568" s="77">
        <v>6.52</v>
      </c>
      <c r="H7568" s="77">
        <v>2290</v>
      </c>
      <c r="I7568" s="77">
        <v>97.978999999999999</v>
      </c>
      <c r="J7568" s="77" t="s">
        <v>74</v>
      </c>
      <c r="K7568" s="77">
        <v>54.27</v>
      </c>
      <c r="L7568" s="77">
        <v>13.47751578947368</v>
      </c>
      <c r="M7568" s="77">
        <v>-1.8666566695091421E-2</v>
      </c>
      <c r="N7568" s="77">
        <v>13.434565306122449</v>
      </c>
      <c r="O7568" s="77">
        <v>0.30097508148716617</v>
      </c>
      <c r="P7568" s="77">
        <v>3756000</v>
      </c>
      <c r="Q7568" s="77">
        <v>1522000</v>
      </c>
      <c r="R7568" s="77">
        <v>2.4700000000000002</v>
      </c>
      <c r="S7568" s="77">
        <v>35.686</v>
      </c>
      <c r="T7568" s="77">
        <v>8.7410000000000014</v>
      </c>
      <c r="U7568" s="77">
        <v>20.2516</v>
      </c>
      <c r="V7568" s="77">
        <v>2.41195272235458</v>
      </c>
      <c r="AC7568" s="77">
        <v>13.55</v>
      </c>
      <c r="AD7568" s="77">
        <v>13.21</v>
      </c>
      <c r="AH7568" s="77">
        <f>IF(AND(M7568&lt;Variables!$G$6,M7568&gt;Variables!$G$5),0,1)</f>
        <v>1</v>
      </c>
      <c r="AI7568" s="77">
        <f t="shared" si="238"/>
        <v>0</v>
      </c>
      <c r="AJ7568" s="77">
        <f>IF(I7568&gt;Variables!$G$7,0,1)</f>
        <v>0</v>
      </c>
      <c r="AK7568" s="77">
        <f>IF(F7568&gt;Variables!$G$8,0,1)</f>
        <v>1</v>
      </c>
      <c r="AL7568" s="77">
        <f>IF(G7568&gt;Variables!$G$9,0,1)</f>
        <v>1</v>
      </c>
      <c r="AM7568" s="77">
        <f>IF(AND(K7568&gt;Variables!$G$10,K7568&lt;Variables!$G$11),0,1)</f>
        <v>1</v>
      </c>
      <c r="AN7568" s="77">
        <f>IF(H7568&lt;Variables!$G$13,1,0)</f>
        <v>0</v>
      </c>
      <c r="AO7568" s="77">
        <f>IF(R7568&lt;Variables!$G$12,0,1)</f>
        <v>1</v>
      </c>
      <c r="AP7568" s="78">
        <f t="shared" si="239"/>
        <v>0</v>
      </c>
      <c r="AQ7568" s="77">
        <f>IF(V7568&lt;Variables!$G$15,1,0)</f>
        <v>1</v>
      </c>
      <c r="AR7568" s="77">
        <v>0</v>
      </c>
      <c r="AS7568" s="77">
        <v>1</v>
      </c>
      <c r="AT7568" s="77">
        <v>0</v>
      </c>
      <c r="AU7568" s="77">
        <v>0</v>
      </c>
      <c r="BA7568" s="77">
        <v>0.13</v>
      </c>
    </row>
    <row r="7569" spans="3:53" x14ac:dyDescent="0.25">
      <c r="C7569" s="77" t="s">
        <v>828</v>
      </c>
      <c r="D7569" s="77" t="s">
        <v>601</v>
      </c>
      <c r="E7569" s="77">
        <v>8.65</v>
      </c>
      <c r="F7569" s="77">
        <v>8.84</v>
      </c>
      <c r="G7569" s="77">
        <v>5.57</v>
      </c>
      <c r="H7569" s="77">
        <v>12350</v>
      </c>
      <c r="I7569" s="77">
        <v>53.325000000000003</v>
      </c>
      <c r="J7569" s="77" t="s">
        <v>74</v>
      </c>
      <c r="K7569" s="77">
        <v>60.12</v>
      </c>
      <c r="L7569" s="77">
        <v>8.6165199999999995</v>
      </c>
      <c r="M7569" s="77">
        <v>9.8415601658215696E-2</v>
      </c>
      <c r="N7569" s="77">
        <v>8.5756539999999983</v>
      </c>
      <c r="O7569" s="77">
        <v>0.57541967061639476</v>
      </c>
      <c r="P7569" s="77">
        <v>11154000</v>
      </c>
      <c r="Q7569" s="77">
        <v>8571000</v>
      </c>
      <c r="R7569" s="77">
        <v>1.3</v>
      </c>
      <c r="S7569" s="77">
        <v>35.686</v>
      </c>
      <c r="T7569" s="77">
        <v>8.7410000000000014</v>
      </c>
      <c r="U7569" s="77">
        <v>20.2516</v>
      </c>
      <c r="V7569" s="77">
        <v>2.4664080448700871</v>
      </c>
      <c r="AC7569" s="77">
        <v>8.64</v>
      </c>
      <c r="AD7569" s="77">
        <v>8.58</v>
      </c>
      <c r="AH7569" s="77">
        <f>IF(AND(M7569&lt;Variables!$G$6,M7569&gt;Variables!$G$5),0,1)</f>
        <v>1</v>
      </c>
      <c r="AI7569" s="77">
        <f t="shared" si="238"/>
        <v>0</v>
      </c>
      <c r="AJ7569" s="77">
        <f>IF(I7569&gt;Variables!$G$7,0,1)</f>
        <v>0</v>
      </c>
      <c r="AK7569" s="77">
        <f>IF(F7569&gt;Variables!$G$8,0,1)</f>
        <v>1</v>
      </c>
      <c r="AL7569" s="77">
        <f>IF(G7569&gt;Variables!$G$9,0,1)</f>
        <v>1</v>
      </c>
      <c r="AM7569" s="77">
        <f>IF(AND(K7569&gt;Variables!$G$10,K7569&lt;Variables!$G$11),0,1)</f>
        <v>1</v>
      </c>
      <c r="AN7569" s="77">
        <f>IF(H7569&lt;Variables!$G$13,1,0)</f>
        <v>0</v>
      </c>
      <c r="AO7569" s="77">
        <f>IF(R7569&lt;Variables!$G$12,0,1)</f>
        <v>0</v>
      </c>
      <c r="AP7569" s="78">
        <f t="shared" si="239"/>
        <v>0</v>
      </c>
      <c r="AQ7569" s="77">
        <f>IF(V7569&lt;Variables!$G$15,1,0)</f>
        <v>1</v>
      </c>
      <c r="AR7569" s="77">
        <v>0</v>
      </c>
      <c r="AS7569" s="77">
        <v>0</v>
      </c>
      <c r="AT7569" s="77">
        <v>0</v>
      </c>
      <c r="AU7569" s="77">
        <v>1</v>
      </c>
      <c r="BA7569" s="77">
        <v>-0.49</v>
      </c>
    </row>
    <row r="7570" spans="3:53" x14ac:dyDescent="0.25">
      <c r="C7570" s="77" t="s">
        <v>828</v>
      </c>
      <c r="D7570" s="77" t="s">
        <v>588</v>
      </c>
      <c r="E7570" s="77">
        <v>13.34</v>
      </c>
      <c r="F7570" s="77">
        <v>43.72</v>
      </c>
      <c r="G7570" s="77">
        <v>-99999</v>
      </c>
      <c r="H7570" s="77">
        <v>-99999</v>
      </c>
      <c r="I7570" s="77">
        <v>-99999</v>
      </c>
      <c r="J7570" s="77" t="s">
        <v>75</v>
      </c>
      <c r="K7570" s="77">
        <v>-99999</v>
      </c>
      <c r="L7570" s="77">
        <v>13.045473684210529</v>
      </c>
      <c r="M7570" s="77">
        <v>-766641.73256301845</v>
      </c>
      <c r="N7570" s="77">
        <v>12.940065306122451</v>
      </c>
      <c r="O7570" s="77">
        <v>-772885.8989450892</v>
      </c>
      <c r="P7570" s="77">
        <v>2300000</v>
      </c>
      <c r="S7570" s="77">
        <v>35.686</v>
      </c>
      <c r="T7570" s="77">
        <v>8.7410000000000014</v>
      </c>
      <c r="U7570" s="77">
        <v>20.2516</v>
      </c>
      <c r="V7570" s="77">
        <v>-99999</v>
      </c>
      <c r="AC7570" s="77">
        <v>16.5212</v>
      </c>
      <c r="AD7570" s="77">
        <v>13.03</v>
      </c>
      <c r="AH7570" s="77">
        <f>IF(AND(M7570&lt;Variables!$G$6,M7570&gt;Variables!$G$5),0,1)</f>
        <v>1</v>
      </c>
      <c r="AI7570" s="77">
        <f t="shared" si="238"/>
        <v>0</v>
      </c>
      <c r="AJ7570" s="77">
        <f>IF(I7570&gt;Variables!$G$7,0,1)</f>
        <v>1</v>
      </c>
      <c r="AK7570" s="77">
        <f>IF(F7570&gt;Variables!$G$8,0,1)</f>
        <v>0</v>
      </c>
      <c r="AL7570" s="77">
        <f>IF(G7570&gt;Variables!$G$9,0,1)</f>
        <v>1</v>
      </c>
      <c r="AM7570" s="77">
        <f>IF(AND(K7570&gt;Variables!$G$10,K7570&lt;Variables!$G$11),0,1)</f>
        <v>1</v>
      </c>
      <c r="AN7570" s="77">
        <f>IF(H7570&lt;Variables!$G$13,1,0)</f>
        <v>1</v>
      </c>
      <c r="AO7570" s="77">
        <f>IF(R7570&lt;Variables!$G$12,0,1)</f>
        <v>0</v>
      </c>
      <c r="AP7570" s="78">
        <f t="shared" si="239"/>
        <v>1</v>
      </c>
      <c r="AQ7570" s="77">
        <f>IF(V7570&lt;Variables!$G$15,1,0)</f>
        <v>1</v>
      </c>
      <c r="AR7570" s="77">
        <v>1</v>
      </c>
      <c r="AS7570" s="77">
        <v>0</v>
      </c>
      <c r="AT7570" s="77">
        <v>0</v>
      </c>
      <c r="AU7570" s="77">
        <v>0</v>
      </c>
      <c r="BA7570" s="77">
        <v>2</v>
      </c>
    </row>
    <row r="7571" spans="3:53" x14ac:dyDescent="0.25">
      <c r="C7571" s="77" t="s">
        <v>828</v>
      </c>
      <c r="D7571" s="77" t="s">
        <v>180</v>
      </c>
      <c r="E7571" s="77">
        <v>15.29</v>
      </c>
      <c r="F7571" s="77">
        <v>9.07</v>
      </c>
      <c r="G7571" s="77">
        <v>8.0399999999999991</v>
      </c>
      <c r="H7571" s="77">
        <v>3450</v>
      </c>
      <c r="I7571" s="77">
        <v>-81.328999999999994</v>
      </c>
      <c r="J7571" s="77" t="s">
        <v>75</v>
      </c>
      <c r="K7571" s="77">
        <v>67.22</v>
      </c>
      <c r="L7571" s="77">
        <v>15.177239999999999</v>
      </c>
      <c r="M7571" s="77">
        <v>0.4464579857734215</v>
      </c>
      <c r="N7571" s="77">
        <v>15.124599999999999</v>
      </c>
      <c r="O7571" s="77">
        <v>0.79605411052191977</v>
      </c>
      <c r="P7571" s="77">
        <v>8407000</v>
      </c>
      <c r="Q7571" s="77">
        <v>13979000</v>
      </c>
      <c r="R7571" s="77">
        <v>0.6</v>
      </c>
      <c r="S7571" s="77">
        <v>35.686</v>
      </c>
      <c r="T7571" s="77">
        <v>8.7410000000000014</v>
      </c>
      <c r="U7571" s="77">
        <v>20.2516</v>
      </c>
      <c r="V7571" s="77">
        <v>2.5115883295545181</v>
      </c>
      <c r="AC7571" s="77">
        <v>15.25</v>
      </c>
      <c r="AD7571" s="77">
        <v>14.78</v>
      </c>
      <c r="AH7571" s="77">
        <f>IF(AND(M7571&lt;Variables!$G$6,M7571&gt;Variables!$G$5),0,1)</f>
        <v>1</v>
      </c>
      <c r="AI7571" s="77">
        <f t="shared" si="238"/>
        <v>0</v>
      </c>
      <c r="AJ7571" s="77">
        <f>IF(I7571&gt;Variables!$G$7,0,1)</f>
        <v>1</v>
      </c>
      <c r="AK7571" s="77">
        <f>IF(F7571&gt;Variables!$G$8,0,1)</f>
        <v>0</v>
      </c>
      <c r="AL7571" s="77">
        <f>IF(G7571&gt;Variables!$G$9,0,1)</f>
        <v>1</v>
      </c>
      <c r="AM7571" s="77">
        <f>IF(AND(K7571&gt;Variables!$G$10,K7571&lt;Variables!$G$11),0,1)</f>
        <v>0</v>
      </c>
      <c r="AN7571" s="77">
        <f>IF(H7571&lt;Variables!$G$13,1,0)</f>
        <v>0</v>
      </c>
      <c r="AO7571" s="77">
        <f>IF(R7571&lt;Variables!$G$12,0,1)</f>
        <v>0</v>
      </c>
      <c r="AP7571" s="78">
        <f t="shared" si="239"/>
        <v>1</v>
      </c>
      <c r="AQ7571" s="77">
        <f>IF(V7571&lt;Variables!$G$15,1,0)</f>
        <v>1</v>
      </c>
      <c r="AR7571" s="77">
        <v>0</v>
      </c>
      <c r="AS7571" s="77">
        <v>0</v>
      </c>
      <c r="AT7571" s="77">
        <v>1</v>
      </c>
      <c r="AU7571" s="77">
        <v>0</v>
      </c>
      <c r="BA7571" s="77">
        <v>-2.25</v>
      </c>
    </row>
    <row r="7572" spans="3:53" x14ac:dyDescent="0.25">
      <c r="C7572" s="77" t="s">
        <v>828</v>
      </c>
      <c r="D7572" s="77" t="s">
        <v>555</v>
      </c>
      <c r="E7572" s="77">
        <v>25.85</v>
      </c>
      <c r="F7572" s="77">
        <v>26.41</v>
      </c>
      <c r="G7572" s="77">
        <v>23.93</v>
      </c>
      <c r="H7572" s="77">
        <v>2850</v>
      </c>
      <c r="I7572" s="77">
        <v>274.26499999999999</v>
      </c>
      <c r="J7572" s="77" t="s">
        <v>74</v>
      </c>
      <c r="K7572" s="77">
        <v>60.16</v>
      </c>
      <c r="L7572" s="77">
        <v>25.307605555555561</v>
      </c>
      <c r="M7572" s="77">
        <v>0.87876525480152812</v>
      </c>
      <c r="N7572" s="77">
        <v>25.23409375</v>
      </c>
      <c r="O7572" s="77">
        <v>1.1726446486710129</v>
      </c>
      <c r="P7572" s="77">
        <v>1934000</v>
      </c>
      <c r="Q7572" s="77">
        <v>497157</v>
      </c>
      <c r="R7572" s="77">
        <v>3.89</v>
      </c>
      <c r="S7572" s="77">
        <v>35.686</v>
      </c>
      <c r="T7572" s="77">
        <v>8.7410000000000014</v>
      </c>
      <c r="U7572" s="77">
        <v>20.2516</v>
      </c>
      <c r="V7572" s="77">
        <v>2.423624902967553</v>
      </c>
      <c r="AC7572" s="77">
        <v>26.25</v>
      </c>
      <c r="AD7572" s="77">
        <v>21.94</v>
      </c>
      <c r="AH7572" s="77">
        <f>IF(AND(M7572&lt;Variables!$G$6,M7572&gt;Variables!$G$5),0,1)</f>
        <v>1</v>
      </c>
      <c r="AI7572" s="77">
        <f t="shared" si="238"/>
        <v>0</v>
      </c>
      <c r="AJ7572" s="77">
        <f>IF(I7572&gt;Variables!$G$7,0,1)</f>
        <v>0</v>
      </c>
      <c r="AK7572" s="77">
        <f>IF(F7572&gt;Variables!$G$8,0,1)</f>
        <v>0</v>
      </c>
      <c r="AL7572" s="77">
        <f>IF(G7572&gt;Variables!$G$9,0,1)</f>
        <v>0</v>
      </c>
      <c r="AM7572" s="77">
        <f>IF(AND(K7572&gt;Variables!$G$10,K7572&lt;Variables!$G$11),0,1)</f>
        <v>1</v>
      </c>
      <c r="AN7572" s="77">
        <f>IF(H7572&lt;Variables!$G$13,1,0)</f>
        <v>0</v>
      </c>
      <c r="AO7572" s="77">
        <f>IF(R7572&lt;Variables!$G$12,0,1)</f>
        <v>1</v>
      </c>
      <c r="AP7572" s="78">
        <f t="shared" si="239"/>
        <v>0</v>
      </c>
      <c r="AQ7572" s="77">
        <f>IF(V7572&lt;Variables!$G$15,1,0)</f>
        <v>1</v>
      </c>
      <c r="AR7572" s="77">
        <v>1</v>
      </c>
      <c r="AS7572" s="77">
        <v>0</v>
      </c>
      <c r="AT7572" s="77">
        <v>0</v>
      </c>
      <c r="AU7572" s="77">
        <v>0</v>
      </c>
      <c r="BA7572" s="77">
        <v>1.46</v>
      </c>
    </row>
    <row r="7573" spans="3:53" x14ac:dyDescent="0.25">
      <c r="C7573" s="77" t="s">
        <v>828</v>
      </c>
      <c r="D7573" s="77" t="s">
        <v>388</v>
      </c>
      <c r="E7573" s="77">
        <v>25.1</v>
      </c>
      <c r="F7573" s="77">
        <v>27.48</v>
      </c>
      <c r="G7573" s="77">
        <v>23.58</v>
      </c>
      <c r="H7573" s="77">
        <v>394.17</v>
      </c>
      <c r="I7573" s="77">
        <v>86420.326000000001</v>
      </c>
      <c r="J7573" s="77" t="s">
        <v>75</v>
      </c>
      <c r="K7573" s="77">
        <v>51.03</v>
      </c>
      <c r="L7573" s="77">
        <v>25.222104999999999</v>
      </c>
      <c r="M7573" s="77">
        <v>-0.2462324219171991</v>
      </c>
      <c r="N7573" s="77">
        <v>25.111118000000001</v>
      </c>
      <c r="O7573" s="77">
        <v>0.19466277845533991</v>
      </c>
      <c r="P7573" s="77">
        <v>19910000</v>
      </c>
      <c r="Q7573" s="77">
        <v>4420000</v>
      </c>
      <c r="R7573" s="77">
        <v>4.5</v>
      </c>
      <c r="S7573" s="77">
        <v>35.686</v>
      </c>
      <c r="T7573" s="77">
        <v>8.7410000000000014</v>
      </c>
      <c r="U7573" s="77">
        <v>20.2516</v>
      </c>
      <c r="V7573" s="77">
        <v>2.384805295781379</v>
      </c>
      <c r="AC7573" s="77">
        <v>25.37</v>
      </c>
      <c r="AD7573" s="77">
        <v>22.532299999999999</v>
      </c>
      <c r="AH7573" s="77">
        <f>IF(AND(M7573&lt;Variables!$G$6,M7573&gt;Variables!$G$5),0,1)</f>
        <v>1</v>
      </c>
      <c r="AI7573" s="77">
        <f t="shared" si="238"/>
        <v>0</v>
      </c>
      <c r="AJ7573" s="77">
        <f>IF(I7573&gt;Variables!$G$7,0,1)</f>
        <v>0</v>
      </c>
      <c r="AK7573" s="77">
        <f>IF(F7573&gt;Variables!$G$8,0,1)</f>
        <v>0</v>
      </c>
      <c r="AL7573" s="77">
        <f>IF(G7573&gt;Variables!$G$9,0,1)</f>
        <v>0</v>
      </c>
      <c r="AM7573" s="77">
        <f>IF(AND(K7573&gt;Variables!$G$10,K7573&lt;Variables!$G$11),0,1)</f>
        <v>1</v>
      </c>
      <c r="AN7573" s="77">
        <f>IF(H7573&lt;Variables!$G$13,1,0)</f>
        <v>1</v>
      </c>
      <c r="AO7573" s="77">
        <f>IF(R7573&lt;Variables!$G$12,0,1)</f>
        <v>1</v>
      </c>
      <c r="AP7573" s="78">
        <f t="shared" si="239"/>
        <v>1</v>
      </c>
      <c r="AQ7573" s="77">
        <f>IF(V7573&lt;Variables!$G$15,1,0)</f>
        <v>1</v>
      </c>
      <c r="AR7573" s="77">
        <v>0</v>
      </c>
      <c r="AS7573" s="77">
        <v>0</v>
      </c>
      <c r="AT7573" s="77">
        <v>1</v>
      </c>
      <c r="AU7573" s="77">
        <v>0</v>
      </c>
      <c r="BA7573" s="77">
        <v>-2.25</v>
      </c>
    </row>
    <row r="7574" spans="3:53" x14ac:dyDescent="0.25">
      <c r="C7574" s="77" t="s">
        <v>828</v>
      </c>
      <c r="D7574" s="77" t="s">
        <v>551</v>
      </c>
      <c r="E7574" s="77">
        <v>2.72</v>
      </c>
      <c r="F7574" s="77">
        <v>59.06</v>
      </c>
      <c r="G7574" s="77">
        <v>-10.02</v>
      </c>
      <c r="H7574" s="77">
        <v>18.25</v>
      </c>
      <c r="I7574" s="77">
        <v>-0.104</v>
      </c>
      <c r="J7574" s="77" t="s">
        <v>75</v>
      </c>
      <c r="K7574" s="77">
        <v>54.62</v>
      </c>
      <c r="L7574" s="77">
        <v>2.6942421052631582</v>
      </c>
      <c r="M7574" s="77">
        <v>0.52548710114746955</v>
      </c>
      <c r="N7574" s="77">
        <v>2.6975200000000008</v>
      </c>
      <c r="O7574" s="77">
        <v>0.40333343218954198</v>
      </c>
      <c r="P7574" s="77">
        <v>136050000</v>
      </c>
      <c r="Q7574" s="77">
        <v>925560</v>
      </c>
      <c r="R7574" s="77">
        <v>146.99</v>
      </c>
      <c r="S7574" s="77">
        <v>35.686</v>
      </c>
      <c r="T7574" s="77">
        <v>8.7410000000000014</v>
      </c>
      <c r="U7574" s="77">
        <v>20.2516</v>
      </c>
      <c r="V7574" s="77">
        <v>2.3941891921938798</v>
      </c>
      <c r="AC7574" s="77">
        <v>3.81</v>
      </c>
      <c r="AD7574" s="77">
        <v>2.68</v>
      </c>
      <c r="AH7574" s="77">
        <f>IF(AND(M7574&lt;Variables!$G$6,M7574&gt;Variables!$G$5),0,1)</f>
        <v>1</v>
      </c>
      <c r="AI7574" s="77">
        <f t="shared" si="238"/>
        <v>1</v>
      </c>
      <c r="AJ7574" s="77">
        <f>IF(I7574&gt;Variables!$G$7,0,1)</f>
        <v>1</v>
      </c>
      <c r="AK7574" s="77">
        <f>IF(F7574&gt;Variables!$G$8,0,1)</f>
        <v>0</v>
      </c>
      <c r="AL7574" s="77">
        <f>IF(G7574&gt;Variables!$G$9,0,1)</f>
        <v>1</v>
      </c>
      <c r="AM7574" s="77">
        <f>IF(AND(K7574&gt;Variables!$G$10,K7574&lt;Variables!$G$11),0,1)</f>
        <v>1</v>
      </c>
      <c r="AN7574" s="77">
        <f>IF(H7574&lt;Variables!$G$13,1,0)</f>
        <v>1</v>
      </c>
      <c r="AO7574" s="77">
        <f>IF(R7574&lt;Variables!$G$12,0,1)</f>
        <v>1</v>
      </c>
      <c r="AP7574" s="78">
        <f t="shared" si="239"/>
        <v>1</v>
      </c>
      <c r="AQ7574" s="77">
        <f>IF(V7574&lt;Variables!$G$15,1,0)</f>
        <v>1</v>
      </c>
      <c r="AR7574" s="77">
        <v>1</v>
      </c>
      <c r="AS7574" s="77">
        <v>0</v>
      </c>
      <c r="AT7574" s="77">
        <v>0</v>
      </c>
      <c r="AU7574" s="77">
        <v>0</v>
      </c>
      <c r="BA7574" s="77">
        <v>2</v>
      </c>
    </row>
    <row r="7575" spans="3:53" x14ac:dyDescent="0.25">
      <c r="C7575" s="77" t="s">
        <v>828</v>
      </c>
      <c r="D7575" s="77" t="s">
        <v>560</v>
      </c>
      <c r="E7575" s="77">
        <v>24.24</v>
      </c>
      <c r="F7575" s="77">
        <v>7.81</v>
      </c>
      <c r="G7575" s="77">
        <v>-1.57</v>
      </c>
      <c r="H7575" s="77">
        <v>7540</v>
      </c>
      <c r="I7575" s="77">
        <v>1.69</v>
      </c>
      <c r="J7575" s="77" t="s">
        <v>75</v>
      </c>
      <c r="K7575" s="77">
        <v>47.54</v>
      </c>
      <c r="L7575" s="77">
        <v>24.153165000000001</v>
      </c>
      <c r="M7575" s="77">
        <v>8.9160157685338887E-2</v>
      </c>
      <c r="N7575" s="77">
        <v>24.270527999999999</v>
      </c>
      <c r="O7575" s="77">
        <v>-0.39483277825682622</v>
      </c>
      <c r="P7575" s="77">
        <v>11085000</v>
      </c>
      <c r="Q7575" s="77">
        <v>5291000</v>
      </c>
      <c r="R7575" s="77">
        <v>2.1</v>
      </c>
      <c r="S7575" s="77">
        <v>35.686</v>
      </c>
      <c r="T7575" s="77">
        <v>8.7410000000000014</v>
      </c>
      <c r="U7575" s="77">
        <v>20.2516</v>
      </c>
      <c r="V7575" s="77">
        <v>2.3398296724572529</v>
      </c>
      <c r="AC7575" s="77">
        <v>24.23</v>
      </c>
      <c r="AD7575" s="77">
        <v>23.53</v>
      </c>
      <c r="AH7575" s="77">
        <f>IF(AND(M7575&lt;Variables!$G$6,M7575&gt;Variables!$G$5),0,1)</f>
        <v>1</v>
      </c>
      <c r="AI7575" s="77">
        <f t="shared" si="238"/>
        <v>1</v>
      </c>
      <c r="AJ7575" s="77">
        <f>IF(I7575&gt;Variables!$G$7,0,1)</f>
        <v>1</v>
      </c>
      <c r="AK7575" s="77">
        <f>IF(F7575&gt;Variables!$G$8,0,1)</f>
        <v>1</v>
      </c>
      <c r="AL7575" s="77">
        <f>IF(G7575&gt;Variables!$G$9,0,1)</f>
        <v>1</v>
      </c>
      <c r="AM7575" s="77">
        <f>IF(AND(K7575&gt;Variables!$G$10,K7575&lt;Variables!$G$11),0,1)</f>
        <v>1</v>
      </c>
      <c r="AN7575" s="77">
        <f>IF(H7575&lt;Variables!$G$13,1,0)</f>
        <v>0</v>
      </c>
      <c r="AO7575" s="77">
        <f>IF(R7575&lt;Variables!$G$12,0,1)</f>
        <v>0</v>
      </c>
      <c r="AP7575" s="78">
        <f t="shared" si="239"/>
        <v>1</v>
      </c>
      <c r="AQ7575" s="77">
        <f>IF(V7575&lt;Variables!$G$15,1,0)</f>
        <v>1</v>
      </c>
      <c r="AR7575" s="77">
        <v>0</v>
      </c>
      <c r="AS7575" s="77">
        <v>0</v>
      </c>
      <c r="AT7575" s="77">
        <v>1</v>
      </c>
      <c r="AU7575" s="77">
        <v>0</v>
      </c>
      <c r="BA7575" s="77">
        <v>-2.25</v>
      </c>
    </row>
    <row r="7576" spans="3:53" x14ac:dyDescent="0.25">
      <c r="C7576" s="77" t="s">
        <v>828</v>
      </c>
      <c r="D7576" s="77" t="s">
        <v>610</v>
      </c>
      <c r="E7576" s="77">
        <v>12.82</v>
      </c>
      <c r="F7576" s="77">
        <v>24.22</v>
      </c>
      <c r="G7576" s="77">
        <v>28.44</v>
      </c>
      <c r="H7576" s="77">
        <v>521.16</v>
      </c>
      <c r="I7576" s="77">
        <v>6754.6840000000002</v>
      </c>
      <c r="J7576" s="77" t="s">
        <v>75</v>
      </c>
      <c r="K7576" s="77">
        <v>73.430000000000007</v>
      </c>
      <c r="L7576" s="77">
        <v>12.123010000000001</v>
      </c>
      <c r="M7576" s="77">
        <v>5.4185387952332027</v>
      </c>
      <c r="N7576" s="77">
        <v>11.760661363636361</v>
      </c>
      <c r="O7576" s="77">
        <v>8.6665078166020191</v>
      </c>
      <c r="P7576" s="77">
        <v>286010</v>
      </c>
      <c r="Q7576" s="77">
        <v>308720</v>
      </c>
      <c r="R7576" s="77">
        <v>0.93</v>
      </c>
      <c r="S7576" s="77">
        <v>35.686</v>
      </c>
      <c r="T7576" s="77">
        <v>8.7410000000000014</v>
      </c>
      <c r="U7576" s="77">
        <v>20.2516</v>
      </c>
      <c r="V7576" s="77">
        <v>2.1022028121718939</v>
      </c>
      <c r="AC7576" s="77">
        <v>13.889900000000001</v>
      </c>
      <c r="AD7576" s="77">
        <v>11.25</v>
      </c>
      <c r="AH7576" s="77">
        <f>IF(AND(M7576&lt;Variables!$G$6,M7576&gt;Variables!$G$5),0,1)</f>
        <v>1</v>
      </c>
      <c r="AI7576" s="77">
        <f t="shared" si="238"/>
        <v>0</v>
      </c>
      <c r="AJ7576" s="77">
        <f>IF(I7576&gt;Variables!$G$7,0,1)</f>
        <v>0</v>
      </c>
      <c r="AK7576" s="77">
        <f>IF(F7576&gt;Variables!$G$8,0,1)</f>
        <v>0</v>
      </c>
      <c r="AL7576" s="77">
        <f>IF(G7576&gt;Variables!$G$9,0,1)</f>
        <v>0</v>
      </c>
      <c r="AM7576" s="77">
        <f>IF(AND(K7576&gt;Variables!$G$10,K7576&lt;Variables!$G$11),0,1)</f>
        <v>1</v>
      </c>
      <c r="AN7576" s="77">
        <f>IF(H7576&lt;Variables!$G$13,1,0)</f>
        <v>1</v>
      </c>
      <c r="AO7576" s="77">
        <f>IF(R7576&lt;Variables!$G$12,0,1)</f>
        <v>0</v>
      </c>
      <c r="AP7576" s="78">
        <f t="shared" si="239"/>
        <v>1</v>
      </c>
      <c r="AQ7576" s="77">
        <f>IF(V7576&lt;Variables!$G$15,1,0)</f>
        <v>1</v>
      </c>
      <c r="AR7576" s="77">
        <v>1</v>
      </c>
      <c r="AS7576" s="77">
        <v>0</v>
      </c>
      <c r="AT7576" s="77">
        <v>0</v>
      </c>
      <c r="AU7576" s="77">
        <v>0</v>
      </c>
      <c r="BA7576" s="77">
        <v>2</v>
      </c>
    </row>
    <row r="7577" spans="3:53" x14ac:dyDescent="0.25">
      <c r="C7577" s="77" t="s">
        <v>828</v>
      </c>
      <c r="D7577" s="77" t="s">
        <v>818</v>
      </c>
      <c r="E7577" s="77">
        <v>19.77</v>
      </c>
      <c r="F7577" s="77">
        <v>8.8800000000000008</v>
      </c>
      <c r="G7577" s="77">
        <v>7.91</v>
      </c>
      <c r="H7577" s="77">
        <v>12930</v>
      </c>
      <c r="I7577" s="77">
        <v>-68.733000000000004</v>
      </c>
      <c r="J7577" s="77" t="s">
        <v>74</v>
      </c>
      <c r="K7577" s="77">
        <v>52.54</v>
      </c>
      <c r="L7577" s="77">
        <v>19.723849999999999</v>
      </c>
      <c r="M7577" s="77">
        <v>-9.5569576933511868E-2</v>
      </c>
      <c r="N7577" s="77">
        <v>19.633664</v>
      </c>
      <c r="O7577" s="77">
        <v>0.363335137038093</v>
      </c>
      <c r="P7577" s="77">
        <v>12531000</v>
      </c>
      <c r="Q7577" s="77">
        <v>18915000</v>
      </c>
      <c r="R7577" s="77">
        <v>0.66</v>
      </c>
      <c r="S7577" s="77">
        <v>35.686</v>
      </c>
      <c r="T7577" s="77">
        <v>8.7410000000000014</v>
      </c>
      <c r="U7577" s="77">
        <v>20.2516</v>
      </c>
      <c r="V7577" s="77">
        <v>2.3965002615432578</v>
      </c>
      <c r="AC7577" s="77">
        <v>19.940000000000001</v>
      </c>
      <c r="AD7577" s="77">
        <v>19.579999999999998</v>
      </c>
      <c r="AH7577" s="77">
        <f>IF(AND(M7577&lt;Variables!$G$6,M7577&gt;Variables!$G$5),0,1)</f>
        <v>1</v>
      </c>
      <c r="AI7577" s="77">
        <f t="shared" si="238"/>
        <v>0</v>
      </c>
      <c r="AJ7577" s="77">
        <f>IF(I7577&gt;Variables!$G$7,0,1)</f>
        <v>1</v>
      </c>
      <c r="AK7577" s="77">
        <f>IF(F7577&gt;Variables!$G$8,0,1)</f>
        <v>1</v>
      </c>
      <c r="AL7577" s="77">
        <f>IF(G7577&gt;Variables!$G$9,0,1)</f>
        <v>1</v>
      </c>
      <c r="AM7577" s="77">
        <f>IF(AND(K7577&gt;Variables!$G$10,K7577&lt;Variables!$G$11),0,1)</f>
        <v>1</v>
      </c>
      <c r="AN7577" s="77">
        <f>IF(H7577&lt;Variables!$G$13,1,0)</f>
        <v>0</v>
      </c>
      <c r="AO7577" s="77">
        <f>IF(R7577&lt;Variables!$G$12,0,1)</f>
        <v>0</v>
      </c>
      <c r="AP7577" s="78">
        <f t="shared" si="239"/>
        <v>0</v>
      </c>
      <c r="AQ7577" s="77">
        <f>IF(V7577&lt;Variables!$G$15,1,0)</f>
        <v>1</v>
      </c>
      <c r="AR7577" s="77">
        <v>0</v>
      </c>
      <c r="AS7577" s="77">
        <v>1</v>
      </c>
      <c r="AT7577" s="77">
        <v>0</v>
      </c>
      <c r="AU7577" s="77">
        <v>0</v>
      </c>
      <c r="BA7577" s="77">
        <v>0.23</v>
      </c>
    </row>
    <row r="7578" spans="3:53" x14ac:dyDescent="0.25">
      <c r="C7578" s="77" t="s">
        <v>828</v>
      </c>
      <c r="D7578" s="77" t="s">
        <v>590</v>
      </c>
      <c r="E7578" s="77">
        <v>8.5500000000000007</v>
      </c>
      <c r="F7578" s="77">
        <v>25.68</v>
      </c>
      <c r="G7578" s="77">
        <v>17.14</v>
      </c>
      <c r="H7578" s="77">
        <v>298.47000000000003</v>
      </c>
      <c r="I7578" s="77">
        <v>-3.653</v>
      </c>
      <c r="J7578" s="77" t="s">
        <v>74</v>
      </c>
      <c r="K7578" s="77">
        <v>38.4</v>
      </c>
      <c r="L7578" s="77">
        <v>8.7830150000000007</v>
      </c>
      <c r="M7578" s="77">
        <v>-1.969881640871628</v>
      </c>
      <c r="N7578" s="77">
        <v>8.7299680000000013</v>
      </c>
      <c r="O7578" s="77">
        <v>-1.374208931808248</v>
      </c>
      <c r="P7578" s="77">
        <v>4750000</v>
      </c>
      <c r="Q7578" s="77">
        <v>148250</v>
      </c>
      <c r="R7578" s="77">
        <v>32.04</v>
      </c>
      <c r="S7578" s="77">
        <v>35.686</v>
      </c>
      <c r="T7578" s="77">
        <v>8.7410000000000014</v>
      </c>
      <c r="U7578" s="77">
        <v>20.2516</v>
      </c>
      <c r="V7578" s="77">
        <v>2.2320483117881502</v>
      </c>
      <c r="AC7578" s="77">
        <v>8.64</v>
      </c>
      <c r="AD7578" s="77">
        <v>7.48</v>
      </c>
      <c r="AH7578" s="77">
        <f>IF(AND(M7578&lt;Variables!$G$6,M7578&gt;Variables!$G$5),0,1)</f>
        <v>0</v>
      </c>
      <c r="AI7578" s="77">
        <f t="shared" si="238"/>
        <v>0</v>
      </c>
      <c r="AJ7578" s="77">
        <f>IF(I7578&gt;Variables!$G$7,0,1)</f>
        <v>1</v>
      </c>
      <c r="AK7578" s="77">
        <f>IF(F7578&gt;Variables!$G$8,0,1)</f>
        <v>0</v>
      </c>
      <c r="AL7578" s="77">
        <f>IF(G7578&gt;Variables!$G$9,0,1)</f>
        <v>0</v>
      </c>
      <c r="AM7578" s="77">
        <f>IF(AND(K7578&gt;Variables!$G$10,K7578&lt;Variables!$G$11),0,1)</f>
        <v>1</v>
      </c>
      <c r="AN7578" s="77">
        <f>IF(H7578&lt;Variables!$G$13,1,0)</f>
        <v>1</v>
      </c>
      <c r="AO7578" s="77">
        <f>IF(R7578&lt;Variables!$G$12,0,1)</f>
        <v>1</v>
      </c>
      <c r="AP7578" s="78">
        <f t="shared" si="239"/>
        <v>0</v>
      </c>
      <c r="AQ7578" s="77">
        <f>IF(V7578&lt;Variables!$G$15,1,0)</f>
        <v>1</v>
      </c>
      <c r="AR7578" s="77">
        <v>0</v>
      </c>
      <c r="AS7578" s="77">
        <v>0</v>
      </c>
      <c r="AT7578" s="77">
        <v>1</v>
      </c>
      <c r="AU7578" s="77">
        <v>0</v>
      </c>
      <c r="BA7578" s="77">
        <v>-2.25</v>
      </c>
    </row>
    <row r="7579" spans="3:53" x14ac:dyDescent="0.25">
      <c r="C7579" s="77" t="s">
        <v>828</v>
      </c>
      <c r="D7579" s="77" t="s">
        <v>562</v>
      </c>
      <c r="E7579" s="77">
        <v>43.28</v>
      </c>
      <c r="F7579" s="77">
        <v>11.22</v>
      </c>
      <c r="G7579" s="77">
        <v>10.5</v>
      </c>
      <c r="H7579" s="77">
        <v>2400</v>
      </c>
      <c r="I7579" s="77">
        <v>32.188000000000002</v>
      </c>
      <c r="J7579" s="77" t="s">
        <v>74</v>
      </c>
      <c r="K7579" s="77">
        <v>59.73</v>
      </c>
      <c r="L7579" s="77">
        <v>43.028333333333343</v>
      </c>
      <c r="M7579" s="77">
        <v>0.2827594220862128</v>
      </c>
      <c r="N7579" s="77">
        <v>42.964645161290321</v>
      </c>
      <c r="O7579" s="77">
        <v>0.43141247417231388</v>
      </c>
      <c r="P7579" s="77">
        <v>801476</v>
      </c>
      <c r="Q7579" s="77">
        <v>665245</v>
      </c>
      <c r="R7579" s="77">
        <v>1.2</v>
      </c>
      <c r="S7579" s="77">
        <v>35.686</v>
      </c>
      <c r="T7579" s="77">
        <v>8.7410000000000014</v>
      </c>
      <c r="U7579" s="77">
        <v>20.2516</v>
      </c>
      <c r="V7579" s="77">
        <v>2.4525054474028751</v>
      </c>
      <c r="AC7579" s="77">
        <v>43.94</v>
      </c>
      <c r="AD7579" s="77">
        <v>42.95</v>
      </c>
      <c r="AH7579" s="77">
        <f>IF(AND(M7579&lt;Variables!$G$6,M7579&gt;Variables!$G$5),0,1)</f>
        <v>1</v>
      </c>
      <c r="AI7579" s="77">
        <f t="shared" si="238"/>
        <v>0</v>
      </c>
      <c r="AJ7579" s="77">
        <f>IF(I7579&gt;Variables!$G$7,0,1)</f>
        <v>1</v>
      </c>
      <c r="AK7579" s="77">
        <f>IF(F7579&gt;Variables!$G$8,0,1)</f>
        <v>0</v>
      </c>
      <c r="AL7579" s="77">
        <f>IF(G7579&gt;Variables!$G$9,0,1)</f>
        <v>1</v>
      </c>
      <c r="AM7579" s="77">
        <f>IF(AND(K7579&gt;Variables!$G$10,K7579&lt;Variables!$G$11),0,1)</f>
        <v>1</v>
      </c>
      <c r="AN7579" s="77">
        <f>IF(H7579&lt;Variables!$G$13,1,0)</f>
        <v>0</v>
      </c>
      <c r="AO7579" s="77">
        <f>IF(R7579&lt;Variables!$G$12,0,1)</f>
        <v>0</v>
      </c>
      <c r="AP7579" s="78">
        <f t="shared" si="239"/>
        <v>0</v>
      </c>
      <c r="AQ7579" s="77">
        <f>IF(V7579&lt;Variables!$G$15,1,0)</f>
        <v>1</v>
      </c>
      <c r="AR7579" s="77">
        <v>1</v>
      </c>
      <c r="AS7579" s="77">
        <v>0</v>
      </c>
      <c r="AT7579" s="77">
        <v>0</v>
      </c>
      <c r="AU7579" s="77">
        <v>0</v>
      </c>
      <c r="BA7579" s="77">
        <v>1.1399999999999999</v>
      </c>
    </row>
    <row r="7580" spans="3:53" x14ac:dyDescent="0.25">
      <c r="C7580" s="77" t="s">
        <v>828</v>
      </c>
      <c r="D7580" s="77" t="s">
        <v>552</v>
      </c>
      <c r="E7580" s="77">
        <v>75</v>
      </c>
      <c r="F7580" s="77">
        <v>14.15</v>
      </c>
      <c r="G7580" s="77">
        <v>12.77</v>
      </c>
      <c r="H7580" s="77">
        <v>31750</v>
      </c>
      <c r="I7580" s="77">
        <v>-10.727</v>
      </c>
      <c r="J7580" s="77" t="s">
        <v>75</v>
      </c>
      <c r="K7580" s="77">
        <v>30</v>
      </c>
      <c r="L7580" s="77">
        <v>75.38566999999999</v>
      </c>
      <c r="M7580" s="77">
        <v>-0.92281464103190003</v>
      </c>
      <c r="N7580" s="77">
        <v>76.346424000000013</v>
      </c>
      <c r="O7580" s="77">
        <v>-2.1696156980450261</v>
      </c>
      <c r="P7580" s="77">
        <v>23564000</v>
      </c>
      <c r="Q7580" s="77">
        <v>9511000</v>
      </c>
      <c r="R7580" s="77">
        <v>2.48</v>
      </c>
      <c r="S7580" s="77">
        <v>35.686</v>
      </c>
      <c r="T7580" s="77">
        <v>8.7410000000000014</v>
      </c>
      <c r="U7580" s="77">
        <v>20.2516</v>
      </c>
      <c r="V7580" s="77">
        <v>2.130491407000827</v>
      </c>
      <c r="AC7580" s="77">
        <v>76.6999</v>
      </c>
      <c r="AD7580" s="77">
        <v>73.31</v>
      </c>
      <c r="AH7580" s="77">
        <f>IF(AND(M7580&lt;Variables!$G$6,M7580&gt;Variables!$G$5),0,1)</f>
        <v>1</v>
      </c>
      <c r="AI7580" s="77">
        <f t="shared" si="238"/>
        <v>1</v>
      </c>
      <c r="AJ7580" s="77">
        <f>IF(I7580&gt;Variables!$G$7,0,1)</f>
        <v>1</v>
      </c>
      <c r="AK7580" s="77">
        <f>IF(F7580&gt;Variables!$G$8,0,1)</f>
        <v>0</v>
      </c>
      <c r="AL7580" s="77">
        <f>IF(G7580&gt;Variables!$G$9,0,1)</f>
        <v>0</v>
      </c>
      <c r="AM7580" s="77">
        <f>IF(AND(K7580&gt;Variables!$G$10,K7580&lt;Variables!$G$11),0,1)</f>
        <v>1</v>
      </c>
      <c r="AN7580" s="77">
        <f>IF(H7580&lt;Variables!$G$13,1,0)</f>
        <v>0</v>
      </c>
      <c r="AO7580" s="77">
        <f>IF(R7580&lt;Variables!$G$12,0,1)</f>
        <v>1</v>
      </c>
      <c r="AP7580" s="78">
        <f t="shared" si="239"/>
        <v>1</v>
      </c>
      <c r="AQ7580" s="77">
        <f>IF(V7580&lt;Variables!$G$15,1,0)</f>
        <v>1</v>
      </c>
      <c r="AR7580" s="77">
        <v>0</v>
      </c>
      <c r="AS7580" s="77">
        <v>0</v>
      </c>
      <c r="AT7580" s="77">
        <v>1</v>
      </c>
      <c r="AU7580" s="77">
        <v>0</v>
      </c>
      <c r="BA7580" s="77">
        <v>-1.61</v>
      </c>
    </row>
    <row r="7581" spans="3:53" x14ac:dyDescent="0.25">
      <c r="C7581" s="77" t="s">
        <v>828</v>
      </c>
      <c r="D7581" s="77" t="s">
        <v>561</v>
      </c>
      <c r="E7581" s="77">
        <v>235.19</v>
      </c>
      <c r="F7581" s="77">
        <v>8.01</v>
      </c>
      <c r="G7581" s="77">
        <v>-0.22</v>
      </c>
      <c r="H7581" s="77">
        <v>211690</v>
      </c>
      <c r="I7581" s="77">
        <v>119.57299999999999</v>
      </c>
      <c r="J7581" s="77" t="s">
        <v>74</v>
      </c>
      <c r="K7581" s="77">
        <v>58.97</v>
      </c>
      <c r="L7581" s="77">
        <v>234.29397499999999</v>
      </c>
      <c r="M7581" s="77">
        <v>4.9521119781252433E-2</v>
      </c>
      <c r="N7581" s="77">
        <v>233.61716999999999</v>
      </c>
      <c r="O7581" s="77">
        <v>0.33937145972617538</v>
      </c>
      <c r="P7581" s="77">
        <v>8770000</v>
      </c>
      <c r="Q7581" s="77">
        <v>3327000</v>
      </c>
      <c r="R7581" s="77">
        <v>2.64</v>
      </c>
      <c r="S7581" s="77">
        <v>35.686</v>
      </c>
      <c r="T7581" s="77">
        <v>8.7410000000000014</v>
      </c>
      <c r="U7581" s="77">
        <v>20.2516</v>
      </c>
      <c r="V7581" s="77">
        <v>2.4573587884501511</v>
      </c>
      <c r="AC7581" s="77">
        <v>236.14</v>
      </c>
      <c r="AD7581" s="77">
        <v>232.56</v>
      </c>
      <c r="AH7581" s="77">
        <f>IF(AND(M7581&lt;Variables!$G$6,M7581&gt;Variables!$G$5),0,1)</f>
        <v>1</v>
      </c>
      <c r="AI7581" s="77">
        <f t="shared" si="238"/>
        <v>0</v>
      </c>
      <c r="AJ7581" s="77">
        <f>IF(I7581&gt;Variables!$G$7,0,1)</f>
        <v>0</v>
      </c>
      <c r="AK7581" s="77">
        <f>IF(F7581&gt;Variables!$G$8,0,1)</f>
        <v>1</v>
      </c>
      <c r="AL7581" s="77">
        <f>IF(G7581&gt;Variables!$G$9,0,1)</f>
        <v>1</v>
      </c>
      <c r="AM7581" s="77">
        <f>IF(AND(K7581&gt;Variables!$G$10,K7581&lt;Variables!$G$11),0,1)</f>
        <v>1</v>
      </c>
      <c r="AN7581" s="77">
        <f>IF(H7581&lt;Variables!$G$13,1,0)</f>
        <v>0</v>
      </c>
      <c r="AO7581" s="77">
        <f>IF(R7581&lt;Variables!$G$12,0,1)</f>
        <v>1</v>
      </c>
      <c r="AP7581" s="78">
        <f t="shared" si="239"/>
        <v>0</v>
      </c>
      <c r="AQ7581" s="77">
        <f>IF(V7581&lt;Variables!$G$15,1,0)</f>
        <v>1</v>
      </c>
      <c r="AR7581" s="77">
        <v>0</v>
      </c>
      <c r="AS7581" s="77">
        <v>0</v>
      </c>
      <c r="AT7581" s="77">
        <v>0</v>
      </c>
      <c r="AU7581" s="77">
        <v>1</v>
      </c>
      <c r="BA7581" s="77">
        <v>-0.67</v>
      </c>
    </row>
    <row r="7582" spans="3:53" x14ac:dyDescent="0.25">
      <c r="C7582" s="77" t="s">
        <v>828</v>
      </c>
      <c r="D7582" s="77" t="s">
        <v>578</v>
      </c>
      <c r="E7582" s="77">
        <v>6.53</v>
      </c>
      <c r="F7582" s="77">
        <v>56.73</v>
      </c>
      <c r="G7582" s="77">
        <v>50.06</v>
      </c>
      <c r="H7582" s="77">
        <v>42.92</v>
      </c>
      <c r="I7582" s="77">
        <v>222.01599999999999</v>
      </c>
      <c r="J7582" s="77" t="s">
        <v>75</v>
      </c>
      <c r="K7582" s="77">
        <v>53.19</v>
      </c>
      <c r="L7582" s="77">
        <v>6.378169999999999</v>
      </c>
      <c r="M7582" s="77">
        <v>0.71227326960556747</v>
      </c>
      <c r="N7582" s="77">
        <v>6.3760680000000001</v>
      </c>
      <c r="O7582" s="77">
        <v>0.74547511099317565</v>
      </c>
      <c r="P7582" s="77">
        <v>60330000</v>
      </c>
      <c r="Q7582" s="77">
        <v>2020000</v>
      </c>
      <c r="R7582" s="77">
        <v>29.87</v>
      </c>
      <c r="S7582" s="77">
        <v>35.686</v>
      </c>
      <c r="T7582" s="77">
        <v>8.7410000000000014</v>
      </c>
      <c r="U7582" s="77">
        <v>20.2516</v>
      </c>
      <c r="V7582" s="77">
        <v>2.3749673207938948</v>
      </c>
      <c r="AC7582" s="77">
        <v>6.62</v>
      </c>
      <c r="AD7582" s="77">
        <v>5.29</v>
      </c>
      <c r="AH7582" s="77">
        <f>IF(AND(M7582&lt;Variables!$G$6,M7582&gt;Variables!$G$5),0,1)</f>
        <v>1</v>
      </c>
      <c r="AI7582" s="77">
        <f t="shared" si="238"/>
        <v>0</v>
      </c>
      <c r="AJ7582" s="77">
        <f>IF(I7582&gt;Variables!$G$7,0,1)</f>
        <v>0</v>
      </c>
      <c r="AK7582" s="77">
        <f>IF(F7582&gt;Variables!$G$8,0,1)</f>
        <v>0</v>
      </c>
      <c r="AL7582" s="77">
        <f>IF(G7582&gt;Variables!$G$9,0,1)</f>
        <v>0</v>
      </c>
      <c r="AM7582" s="77">
        <f>IF(AND(K7582&gt;Variables!$G$10,K7582&lt;Variables!$G$11),0,1)</f>
        <v>1</v>
      </c>
      <c r="AN7582" s="77">
        <f>IF(H7582&lt;Variables!$G$13,1,0)</f>
        <v>1</v>
      </c>
      <c r="AO7582" s="77">
        <f>IF(R7582&lt;Variables!$G$12,0,1)</f>
        <v>1</v>
      </c>
      <c r="AP7582" s="78">
        <f t="shared" si="239"/>
        <v>1</v>
      </c>
      <c r="AQ7582" s="77">
        <f>IF(V7582&lt;Variables!$G$15,1,0)</f>
        <v>1</v>
      </c>
      <c r="AR7582" s="77">
        <v>0</v>
      </c>
      <c r="AS7582" s="77">
        <v>0</v>
      </c>
      <c r="AT7582" s="77">
        <v>1</v>
      </c>
      <c r="AU7582" s="77">
        <v>0</v>
      </c>
      <c r="BA7582" s="77">
        <v>-2.25</v>
      </c>
    </row>
    <row r="7583" spans="3:53" x14ac:dyDescent="0.25">
      <c r="C7583" s="77" t="s">
        <v>828</v>
      </c>
      <c r="D7583" s="77" t="s">
        <v>563</v>
      </c>
      <c r="E7583" s="77">
        <v>44.55</v>
      </c>
      <c r="F7583" s="77">
        <v>14.02</v>
      </c>
      <c r="G7583" s="77">
        <v>13.58</v>
      </c>
      <c r="H7583" s="77">
        <v>4360</v>
      </c>
      <c r="I7583" s="77">
        <v>-45.273000000000003</v>
      </c>
      <c r="J7583" s="77" t="s">
        <v>74</v>
      </c>
      <c r="K7583" s="77">
        <v>57.88</v>
      </c>
      <c r="L7583" s="77">
        <v>44.348170000000003</v>
      </c>
      <c r="M7583" s="77">
        <v>0.1168706623069283</v>
      </c>
      <c r="N7583" s="77">
        <v>44.285087999999988</v>
      </c>
      <c r="O7583" s="77">
        <v>0.25948237926049489</v>
      </c>
      <c r="P7583" s="77">
        <v>1487000</v>
      </c>
      <c r="Q7583" s="77">
        <v>1233000</v>
      </c>
      <c r="R7583" s="77">
        <v>1.21</v>
      </c>
      <c r="S7583" s="77">
        <v>35.686</v>
      </c>
      <c r="T7583" s="77">
        <v>8.7410000000000014</v>
      </c>
      <c r="U7583" s="77">
        <v>20.2516</v>
      </c>
      <c r="V7583" s="77">
        <v>2.44293848569481</v>
      </c>
      <c r="AC7583" s="77">
        <v>44.74</v>
      </c>
      <c r="AD7583" s="77">
        <v>42.45</v>
      </c>
      <c r="AH7583" s="77">
        <f>IF(AND(M7583&lt;Variables!$G$6,M7583&gt;Variables!$G$5),0,1)</f>
        <v>1</v>
      </c>
      <c r="AI7583" s="77">
        <f t="shared" si="238"/>
        <v>0</v>
      </c>
      <c r="AJ7583" s="77">
        <f>IF(I7583&gt;Variables!$G$7,0,1)</f>
        <v>1</v>
      </c>
      <c r="AK7583" s="77">
        <f>IF(F7583&gt;Variables!$G$8,0,1)</f>
        <v>0</v>
      </c>
      <c r="AL7583" s="77">
        <f>IF(G7583&gt;Variables!$G$9,0,1)</f>
        <v>0</v>
      </c>
      <c r="AM7583" s="77">
        <f>IF(AND(K7583&gt;Variables!$G$10,K7583&lt;Variables!$G$11),0,1)</f>
        <v>1</v>
      </c>
      <c r="AN7583" s="77">
        <f>IF(H7583&lt;Variables!$G$13,1,0)</f>
        <v>0</v>
      </c>
      <c r="AO7583" s="77">
        <f>IF(R7583&lt;Variables!$G$12,0,1)</f>
        <v>0</v>
      </c>
      <c r="AP7583" s="78">
        <f t="shared" si="239"/>
        <v>0</v>
      </c>
      <c r="AQ7583" s="77">
        <f>IF(V7583&lt;Variables!$G$15,1,0)</f>
        <v>1</v>
      </c>
      <c r="AR7583" s="77">
        <v>0</v>
      </c>
      <c r="AS7583" s="77">
        <v>0</v>
      </c>
      <c r="AT7583" s="77">
        <v>1</v>
      </c>
      <c r="AU7583" s="77">
        <v>0</v>
      </c>
      <c r="BA7583" s="77">
        <v>-2.25</v>
      </c>
    </row>
    <row r="7584" spans="3:53" x14ac:dyDescent="0.25">
      <c r="C7584" s="77" t="s">
        <v>828</v>
      </c>
      <c r="D7584" s="77" t="s">
        <v>576</v>
      </c>
      <c r="E7584" s="77">
        <v>111</v>
      </c>
      <c r="F7584" s="77">
        <v>11.6</v>
      </c>
      <c r="G7584" s="77">
        <v>9.56</v>
      </c>
      <c r="H7584" s="77">
        <v>4280</v>
      </c>
      <c r="I7584" s="77">
        <v>-23.832000000000001</v>
      </c>
      <c r="J7584" s="77" t="s">
        <v>74</v>
      </c>
      <c r="K7584" s="77">
        <v>54.72</v>
      </c>
      <c r="L7584" s="77">
        <v>110.578655</v>
      </c>
      <c r="M7584" s="77">
        <v>7.3563021724218733E-2</v>
      </c>
      <c r="N7584" s="77">
        <v>110.276212</v>
      </c>
      <c r="O7584" s="77">
        <v>0.34802428650704431</v>
      </c>
      <c r="P7584" s="77">
        <v>1293000</v>
      </c>
      <c r="Q7584" s="77">
        <v>890350</v>
      </c>
      <c r="R7584" s="77">
        <v>1.45</v>
      </c>
      <c r="S7584" s="77">
        <v>35.686</v>
      </c>
      <c r="T7584" s="77">
        <v>8.7410000000000014</v>
      </c>
      <c r="U7584" s="77">
        <v>20.2516</v>
      </c>
      <c r="V7584" s="77">
        <v>2.4129837974033599</v>
      </c>
      <c r="AC7584" s="77">
        <v>110.9448</v>
      </c>
      <c r="AD7584" s="77">
        <v>107.51</v>
      </c>
      <c r="AH7584" s="77">
        <f>IF(AND(M7584&lt;Variables!$G$6,M7584&gt;Variables!$G$5),0,1)</f>
        <v>1</v>
      </c>
      <c r="AI7584" s="77">
        <f t="shared" si="238"/>
        <v>0</v>
      </c>
      <c r="AJ7584" s="77">
        <f>IF(I7584&gt;Variables!$G$7,0,1)</f>
        <v>1</v>
      </c>
      <c r="AK7584" s="77">
        <f>IF(F7584&gt;Variables!$G$8,0,1)</f>
        <v>0</v>
      </c>
      <c r="AL7584" s="77">
        <f>IF(G7584&gt;Variables!$G$9,0,1)</f>
        <v>1</v>
      </c>
      <c r="AM7584" s="77">
        <f>IF(AND(K7584&gt;Variables!$G$10,K7584&lt;Variables!$G$11),0,1)</f>
        <v>1</v>
      </c>
      <c r="AN7584" s="77">
        <f>IF(H7584&lt;Variables!$G$13,1,0)</f>
        <v>0</v>
      </c>
      <c r="AO7584" s="77">
        <f>IF(R7584&lt;Variables!$G$12,0,1)</f>
        <v>0</v>
      </c>
      <c r="AP7584" s="78">
        <f t="shared" si="239"/>
        <v>0</v>
      </c>
      <c r="AQ7584" s="77">
        <f>IF(V7584&lt;Variables!$G$15,1,0)</f>
        <v>1</v>
      </c>
      <c r="AR7584" s="77">
        <v>0</v>
      </c>
      <c r="AS7584" s="77">
        <v>0</v>
      </c>
      <c r="AT7584" s="77">
        <v>1</v>
      </c>
      <c r="AU7584" s="77">
        <v>0</v>
      </c>
      <c r="BA7584" s="77">
        <v>-1.57</v>
      </c>
    </row>
    <row r="7585" spans="3:53" x14ac:dyDescent="0.25">
      <c r="C7585" s="77" t="s">
        <v>828</v>
      </c>
      <c r="D7585" s="77" t="s">
        <v>195</v>
      </c>
      <c r="E7585" s="77">
        <v>37.94</v>
      </c>
      <c r="F7585" s="77">
        <v>8.4499999999999993</v>
      </c>
      <c r="G7585" s="77">
        <v>6.27</v>
      </c>
      <c r="H7585" s="77">
        <v>4190</v>
      </c>
      <c r="I7585" s="77">
        <v>51.222999999999999</v>
      </c>
      <c r="J7585" s="77" t="s">
        <v>75</v>
      </c>
      <c r="K7585" s="77">
        <v>51.04</v>
      </c>
      <c r="L7585" s="77">
        <v>37.806641176470578</v>
      </c>
      <c r="M7585" s="77">
        <v>-1.7566163678990901E-2</v>
      </c>
      <c r="N7585" s="77">
        <v>37.712947619047611</v>
      </c>
      <c r="O7585" s="77">
        <v>0.23082889683334801</v>
      </c>
      <c r="P7585" s="77">
        <v>365014</v>
      </c>
      <c r="Q7585" s="77">
        <v>708965</v>
      </c>
      <c r="R7585" s="77">
        <v>0.51</v>
      </c>
      <c r="S7585" s="77">
        <v>35.686</v>
      </c>
      <c r="T7585" s="77">
        <v>8.7410000000000014</v>
      </c>
      <c r="U7585" s="77">
        <v>20.2516</v>
      </c>
      <c r="V7585" s="77">
        <v>2.3782838805795872</v>
      </c>
      <c r="AC7585" s="77">
        <v>37.9</v>
      </c>
      <c r="AD7585" s="77">
        <v>35.96</v>
      </c>
      <c r="AH7585" s="77">
        <f>IF(AND(M7585&lt;Variables!$G$6,M7585&gt;Variables!$G$5),0,1)</f>
        <v>1</v>
      </c>
      <c r="AI7585" s="77">
        <f t="shared" si="238"/>
        <v>0</v>
      </c>
      <c r="AJ7585" s="77">
        <f>IF(I7585&gt;Variables!$G$7,0,1)</f>
        <v>0</v>
      </c>
      <c r="AK7585" s="77">
        <f>IF(F7585&gt;Variables!$G$8,0,1)</f>
        <v>1</v>
      </c>
      <c r="AL7585" s="77">
        <f>IF(G7585&gt;Variables!$G$9,0,1)</f>
        <v>1</v>
      </c>
      <c r="AM7585" s="77">
        <f>IF(AND(K7585&gt;Variables!$G$10,K7585&lt;Variables!$G$11),0,1)</f>
        <v>1</v>
      </c>
      <c r="AN7585" s="77">
        <f>IF(H7585&lt;Variables!$G$13,1,0)</f>
        <v>0</v>
      </c>
      <c r="AO7585" s="77">
        <f>IF(R7585&lt;Variables!$G$12,0,1)</f>
        <v>0</v>
      </c>
      <c r="AP7585" s="78">
        <f t="shared" si="239"/>
        <v>1</v>
      </c>
      <c r="AQ7585" s="77">
        <f>IF(V7585&lt;Variables!$G$15,1,0)</f>
        <v>1</v>
      </c>
      <c r="AR7585" s="77">
        <v>0</v>
      </c>
      <c r="AS7585" s="77">
        <v>0</v>
      </c>
      <c r="AT7585" s="77">
        <v>1</v>
      </c>
      <c r="AU7585" s="77">
        <v>0</v>
      </c>
      <c r="BA7585" s="77">
        <v>-2.25</v>
      </c>
    </row>
    <row r="7586" spans="3:53" x14ac:dyDescent="0.25">
      <c r="C7586" s="77" t="s">
        <v>829</v>
      </c>
      <c r="D7586" s="77" t="s">
        <v>587</v>
      </c>
      <c r="E7586" s="77">
        <v>7.2</v>
      </c>
      <c r="F7586" s="77">
        <v>45</v>
      </c>
      <c r="G7586" s="77">
        <v>-99999</v>
      </c>
      <c r="H7586" s="77">
        <v>-99999</v>
      </c>
      <c r="I7586" s="77">
        <v>-99999</v>
      </c>
      <c r="J7586" s="77" t="s">
        <v>75</v>
      </c>
      <c r="K7586" s="77">
        <v>-99999</v>
      </c>
      <c r="L7586" s="77">
        <v>7.2855222222222222</v>
      </c>
      <c r="M7586" s="77">
        <v>-1372671.477374458</v>
      </c>
      <c r="N7586" s="77">
        <v>7.3372541666666669</v>
      </c>
      <c r="O7586" s="77">
        <v>-1362994.0435823801</v>
      </c>
      <c r="P7586" s="77">
        <v>4550000</v>
      </c>
      <c r="S7586" s="77">
        <v>34.912999999999997</v>
      </c>
      <c r="T7586" s="77">
        <v>8.554000000000002</v>
      </c>
      <c r="U7586" s="77">
        <v>19.842400000000001</v>
      </c>
      <c r="V7586" s="77">
        <v>-99999</v>
      </c>
      <c r="AC7586" s="77">
        <v>8.24</v>
      </c>
      <c r="AD7586" s="77">
        <v>7.07</v>
      </c>
      <c r="AH7586" s="77">
        <f>IF(AND(M7586&lt;Variables!$G$6,M7586&gt;Variables!$G$5),0,1)</f>
        <v>1</v>
      </c>
      <c r="AI7586" s="77">
        <f t="shared" si="238"/>
        <v>1</v>
      </c>
      <c r="AJ7586" s="77">
        <f>IF(I7586&gt;Variables!$G$7,0,1)</f>
        <v>1</v>
      </c>
      <c r="AK7586" s="77">
        <f>IF(F7586&gt;Variables!$G$8,0,1)</f>
        <v>0</v>
      </c>
      <c r="AL7586" s="77">
        <f>IF(G7586&gt;Variables!$G$9,0,1)</f>
        <v>1</v>
      </c>
      <c r="AM7586" s="77">
        <f>IF(AND(K7586&gt;Variables!$G$10,K7586&lt;Variables!$G$11),0,1)</f>
        <v>1</v>
      </c>
      <c r="AN7586" s="77">
        <f>IF(H7586&lt;Variables!$G$13,1,0)</f>
        <v>1</v>
      </c>
      <c r="AO7586" s="77">
        <f>IF(R7586&lt;Variables!$G$12,0,1)</f>
        <v>0</v>
      </c>
      <c r="AP7586" s="78">
        <f t="shared" si="239"/>
        <v>1</v>
      </c>
      <c r="AQ7586" s="77">
        <f>IF(V7586&lt;Variables!$G$15,1,0)</f>
        <v>1</v>
      </c>
      <c r="AR7586" s="77">
        <v>1</v>
      </c>
      <c r="AS7586" s="77">
        <v>0</v>
      </c>
      <c r="AT7586" s="77">
        <v>0</v>
      </c>
      <c r="AU7586" s="77">
        <v>0</v>
      </c>
      <c r="BA7586" s="77">
        <v>2</v>
      </c>
    </row>
    <row r="7587" spans="3:53" x14ac:dyDescent="0.25">
      <c r="C7587" s="77" t="s">
        <v>829</v>
      </c>
      <c r="D7587" s="77" t="s">
        <v>588</v>
      </c>
      <c r="E7587" s="77">
        <v>13.44</v>
      </c>
      <c r="F7587" s="77">
        <v>43.56</v>
      </c>
      <c r="G7587" s="77">
        <v>-99999</v>
      </c>
      <c r="H7587" s="77">
        <v>-99999</v>
      </c>
      <c r="I7587" s="77">
        <v>-99999</v>
      </c>
      <c r="J7587" s="77" t="s">
        <v>75</v>
      </c>
      <c r="K7587" s="77">
        <v>-99999</v>
      </c>
      <c r="L7587" s="77">
        <v>13.16152105263158</v>
      </c>
      <c r="M7587" s="77">
        <v>-759883.00380415155</v>
      </c>
      <c r="N7587" s="77">
        <v>12.98618571428571</v>
      </c>
      <c r="O7587" s="77">
        <v>-770141.35163409915</v>
      </c>
      <c r="P7587" s="77">
        <v>2310000</v>
      </c>
      <c r="S7587" s="77">
        <v>34.912999999999997</v>
      </c>
      <c r="T7587" s="77">
        <v>8.554000000000002</v>
      </c>
      <c r="U7587" s="77">
        <v>19.842400000000001</v>
      </c>
      <c r="V7587" s="77">
        <v>-99999</v>
      </c>
      <c r="AC7587" s="77">
        <v>16.5212</v>
      </c>
      <c r="AD7587" s="77">
        <v>13.03</v>
      </c>
      <c r="AH7587" s="77">
        <f>IF(AND(M7587&lt;Variables!$G$6,M7587&gt;Variables!$G$5),0,1)</f>
        <v>1</v>
      </c>
      <c r="AI7587" s="77">
        <f t="shared" si="238"/>
        <v>0</v>
      </c>
      <c r="AJ7587" s="77">
        <f>IF(I7587&gt;Variables!$G$7,0,1)</f>
        <v>1</v>
      </c>
      <c r="AK7587" s="77">
        <f>IF(F7587&gt;Variables!$G$8,0,1)</f>
        <v>0</v>
      </c>
      <c r="AL7587" s="77">
        <f>IF(G7587&gt;Variables!$G$9,0,1)</f>
        <v>1</v>
      </c>
      <c r="AM7587" s="77">
        <f>IF(AND(K7587&gt;Variables!$G$10,K7587&lt;Variables!$G$11),0,1)</f>
        <v>1</v>
      </c>
      <c r="AN7587" s="77">
        <f>IF(H7587&lt;Variables!$G$13,1,0)</f>
        <v>1</v>
      </c>
      <c r="AO7587" s="77">
        <f>IF(R7587&lt;Variables!$G$12,0,1)</f>
        <v>0</v>
      </c>
      <c r="AP7587" s="78">
        <f t="shared" si="239"/>
        <v>1</v>
      </c>
      <c r="AQ7587" s="77">
        <f>IF(V7587&lt;Variables!$G$15,1,0)</f>
        <v>1</v>
      </c>
      <c r="AR7587" s="77">
        <v>1</v>
      </c>
      <c r="AS7587" s="77">
        <v>0</v>
      </c>
      <c r="AT7587" s="77">
        <v>0</v>
      </c>
      <c r="AU7587" s="77">
        <v>0</v>
      </c>
      <c r="BA7587" s="77">
        <v>2</v>
      </c>
    </row>
    <row r="7588" spans="3:53" x14ac:dyDescent="0.25">
      <c r="C7588" s="77" t="s">
        <v>829</v>
      </c>
      <c r="D7588" s="77" t="s">
        <v>824</v>
      </c>
      <c r="E7588" s="77">
        <v>44.91</v>
      </c>
      <c r="F7588" s="77">
        <v>24.45</v>
      </c>
      <c r="G7588" s="77">
        <v>-99999</v>
      </c>
      <c r="H7588" s="77">
        <v>-99999</v>
      </c>
      <c r="I7588" s="77">
        <v>-99999</v>
      </c>
      <c r="J7588" s="77" t="s">
        <v>75</v>
      </c>
      <c r="K7588" s="77">
        <v>-99999</v>
      </c>
      <c r="L7588" s="77">
        <v>45.129344999999986</v>
      </c>
      <c r="M7588" s="77">
        <v>-221683.09632014381</v>
      </c>
      <c r="N7588" s="77">
        <v>45.295206</v>
      </c>
      <c r="O7588" s="77">
        <v>-220871.7081582541</v>
      </c>
      <c r="P7588" s="77">
        <v>6340000</v>
      </c>
      <c r="S7588" s="77">
        <v>34.912999999999997</v>
      </c>
      <c r="T7588" s="77">
        <v>8.554000000000002</v>
      </c>
      <c r="U7588" s="77">
        <v>19.842400000000001</v>
      </c>
      <c r="V7588" s="77">
        <v>-99999</v>
      </c>
      <c r="AC7588" s="77">
        <v>45.25</v>
      </c>
      <c r="AD7588" s="77">
        <v>42.31</v>
      </c>
      <c r="AH7588" s="77">
        <f>IF(AND(M7588&lt;Variables!$G$6,M7588&gt;Variables!$G$5),0,1)</f>
        <v>1</v>
      </c>
      <c r="AI7588" s="77">
        <f t="shared" si="238"/>
        <v>1</v>
      </c>
      <c r="AJ7588" s="77">
        <f>IF(I7588&gt;Variables!$G$7,0,1)</f>
        <v>1</v>
      </c>
      <c r="AK7588" s="77">
        <f>IF(F7588&gt;Variables!$G$8,0,1)</f>
        <v>0</v>
      </c>
      <c r="AL7588" s="77">
        <f>IF(G7588&gt;Variables!$G$9,0,1)</f>
        <v>1</v>
      </c>
      <c r="AM7588" s="77">
        <f>IF(AND(K7588&gt;Variables!$G$10,K7588&lt;Variables!$G$11),0,1)</f>
        <v>1</v>
      </c>
      <c r="AN7588" s="77">
        <f>IF(H7588&lt;Variables!$G$13,1,0)</f>
        <v>1</v>
      </c>
      <c r="AO7588" s="77">
        <f>IF(R7588&lt;Variables!$G$12,0,1)</f>
        <v>0</v>
      </c>
      <c r="AP7588" s="78">
        <f t="shared" si="239"/>
        <v>1</v>
      </c>
      <c r="AQ7588" s="77">
        <f>IF(V7588&lt;Variables!$G$15,1,0)</f>
        <v>1</v>
      </c>
      <c r="AR7588" s="77">
        <v>0</v>
      </c>
      <c r="AS7588" s="77">
        <v>0</v>
      </c>
      <c r="AT7588" s="77">
        <v>1</v>
      </c>
      <c r="AU7588" s="77">
        <v>0</v>
      </c>
      <c r="BA7588" s="77">
        <v>-2.25</v>
      </c>
    </row>
    <row r="7589" spans="3:53" x14ac:dyDescent="0.25">
      <c r="C7589" s="77" t="s">
        <v>829</v>
      </c>
      <c r="D7589" s="77" t="s">
        <v>673</v>
      </c>
      <c r="E7589" s="77">
        <v>1.18</v>
      </c>
      <c r="F7589" s="77">
        <v>11.03</v>
      </c>
      <c r="G7589" s="77">
        <v>6.36</v>
      </c>
      <c r="H7589" s="77">
        <v>-99999</v>
      </c>
      <c r="I7589" s="77">
        <v>51.744999999999997</v>
      </c>
      <c r="J7589" s="77" t="s">
        <v>74</v>
      </c>
      <c r="K7589" s="77">
        <v>55.06</v>
      </c>
      <c r="L7589" s="77">
        <v>1.1872799999999999</v>
      </c>
      <c r="M7589" s="77">
        <v>-1.4554275318374741</v>
      </c>
      <c r="N7589" s="77">
        <v>1.186762727272727</v>
      </c>
      <c r="O7589" s="77">
        <v>-1.4124750371331061</v>
      </c>
      <c r="P7589" s="77">
        <v>124279</v>
      </c>
      <c r="Q7589" s="77">
        <v>33478</v>
      </c>
      <c r="R7589" s="77">
        <v>3.71</v>
      </c>
      <c r="S7589" s="77">
        <v>34.912999999999997</v>
      </c>
      <c r="T7589" s="77">
        <v>8.554000000000002</v>
      </c>
      <c r="U7589" s="77">
        <v>19.842400000000001</v>
      </c>
      <c r="V7589" s="77">
        <v>2.4785312858702242</v>
      </c>
      <c r="AC7589" s="77">
        <v>1.2</v>
      </c>
      <c r="AD7589" s="77">
        <v>1.1604000000000001</v>
      </c>
      <c r="AH7589" s="77">
        <f>IF(AND(M7589&lt;Variables!$G$6,M7589&gt;Variables!$G$5),0,1)</f>
        <v>0</v>
      </c>
      <c r="AI7589" s="77">
        <f t="shared" si="238"/>
        <v>0</v>
      </c>
      <c r="AJ7589" s="77">
        <f>IF(I7589&gt;Variables!$G$7,0,1)</f>
        <v>0</v>
      </c>
      <c r="AK7589" s="77">
        <f>IF(F7589&gt;Variables!$G$8,0,1)</f>
        <v>0</v>
      </c>
      <c r="AL7589" s="77">
        <f>IF(G7589&gt;Variables!$G$9,0,1)</f>
        <v>1</v>
      </c>
      <c r="AM7589" s="77">
        <f>IF(AND(K7589&gt;Variables!$G$10,K7589&lt;Variables!$G$11),0,1)</f>
        <v>1</v>
      </c>
      <c r="AN7589" s="77">
        <f>IF(H7589&lt;Variables!$G$13,1,0)</f>
        <v>1</v>
      </c>
      <c r="AO7589" s="77">
        <f>IF(R7589&lt;Variables!$G$12,0,1)</f>
        <v>1</v>
      </c>
      <c r="AP7589" s="78">
        <f t="shared" si="239"/>
        <v>0</v>
      </c>
      <c r="AQ7589" s="77">
        <f>IF(V7589&lt;Variables!$G$15,1,0)</f>
        <v>1</v>
      </c>
      <c r="AR7589" s="77">
        <v>0</v>
      </c>
      <c r="AS7589" s="77">
        <v>0</v>
      </c>
      <c r="AT7589" s="77">
        <v>0</v>
      </c>
      <c r="AU7589" s="77">
        <v>0</v>
      </c>
      <c r="BA7589" s="77">
        <v>0</v>
      </c>
    </row>
    <row r="7590" spans="3:53" x14ac:dyDescent="0.25">
      <c r="C7590" s="77" t="s">
        <v>829</v>
      </c>
      <c r="D7590" s="77" t="s">
        <v>562</v>
      </c>
      <c r="E7590" s="77">
        <v>43.08</v>
      </c>
      <c r="F7590" s="77">
        <v>10.96</v>
      </c>
      <c r="G7590" s="77">
        <v>9.99</v>
      </c>
      <c r="H7590" s="77">
        <v>2400</v>
      </c>
      <c r="I7590" s="77">
        <v>32.024999999999999</v>
      </c>
      <c r="J7590" s="77" t="s">
        <v>74</v>
      </c>
      <c r="K7590" s="77">
        <v>45.56</v>
      </c>
      <c r="L7590" s="77">
        <v>43.045825000000008</v>
      </c>
      <c r="M7590" s="77">
        <v>-0.22261160054431511</v>
      </c>
      <c r="N7590" s="77">
        <v>42.999496874999998</v>
      </c>
      <c r="O7590" s="77">
        <v>-0.1151103584860156</v>
      </c>
      <c r="P7590" s="77">
        <v>804947</v>
      </c>
      <c r="Q7590" s="77">
        <v>665245</v>
      </c>
      <c r="R7590" s="77">
        <v>1.21</v>
      </c>
      <c r="S7590" s="77">
        <v>34.912999999999997</v>
      </c>
      <c r="T7590" s="77">
        <v>8.554000000000002</v>
      </c>
      <c r="U7590" s="77">
        <v>19.842400000000001</v>
      </c>
      <c r="V7590" s="77">
        <v>2.323935015391621</v>
      </c>
      <c r="AC7590" s="77">
        <v>43.94</v>
      </c>
      <c r="AD7590" s="77">
        <v>42.95</v>
      </c>
      <c r="AH7590" s="77">
        <f>IF(AND(M7590&lt;Variables!$G$6,M7590&gt;Variables!$G$5),0,1)</f>
        <v>1</v>
      </c>
      <c r="AI7590" s="77">
        <f t="shared" si="238"/>
        <v>0</v>
      </c>
      <c r="AJ7590" s="77">
        <f>IF(I7590&gt;Variables!$G$7,0,1)</f>
        <v>1</v>
      </c>
      <c r="AK7590" s="77">
        <f>IF(F7590&gt;Variables!$G$8,0,1)</f>
        <v>0</v>
      </c>
      <c r="AL7590" s="77">
        <f>IF(G7590&gt;Variables!$G$9,0,1)</f>
        <v>1</v>
      </c>
      <c r="AM7590" s="77">
        <f>IF(AND(K7590&gt;Variables!$G$10,K7590&lt;Variables!$G$11),0,1)</f>
        <v>1</v>
      </c>
      <c r="AN7590" s="77">
        <f>IF(H7590&lt;Variables!$G$13,1,0)</f>
        <v>0</v>
      </c>
      <c r="AO7590" s="77">
        <f>IF(R7590&lt;Variables!$G$12,0,1)</f>
        <v>0</v>
      </c>
      <c r="AP7590" s="78">
        <f t="shared" si="239"/>
        <v>0</v>
      </c>
      <c r="AQ7590" s="77">
        <f>IF(V7590&lt;Variables!$G$15,1,0)</f>
        <v>1</v>
      </c>
      <c r="AR7590" s="77">
        <v>1</v>
      </c>
      <c r="AS7590" s="77">
        <v>0</v>
      </c>
      <c r="AT7590" s="77">
        <v>0</v>
      </c>
      <c r="AU7590" s="77">
        <v>0</v>
      </c>
      <c r="BA7590" s="77">
        <v>1.29</v>
      </c>
    </row>
    <row r="7591" spans="3:53" x14ac:dyDescent="0.25">
      <c r="C7591" s="77" t="s">
        <v>829</v>
      </c>
      <c r="D7591" s="77" t="s">
        <v>601</v>
      </c>
      <c r="E7591" s="77">
        <v>8.64</v>
      </c>
      <c r="F7591" s="77">
        <v>8.7799999999999994</v>
      </c>
      <c r="G7591" s="77">
        <v>5.45</v>
      </c>
      <c r="H7591" s="77">
        <v>12350</v>
      </c>
      <c r="I7591" s="77">
        <v>53.250999999999998</v>
      </c>
      <c r="J7591" s="77" t="s">
        <v>74</v>
      </c>
      <c r="K7591" s="77">
        <v>54.13</v>
      </c>
      <c r="L7591" s="77">
        <v>8.6217600000000001</v>
      </c>
      <c r="M7591" s="77">
        <v>-7.840626507812648E-2</v>
      </c>
      <c r="N7591" s="77">
        <v>8.586112</v>
      </c>
      <c r="O7591" s="77">
        <v>0.33645030486441652</v>
      </c>
      <c r="P7591" s="77">
        <v>11318000</v>
      </c>
      <c r="Q7591" s="77">
        <v>8571000</v>
      </c>
      <c r="R7591" s="77">
        <v>1.32</v>
      </c>
      <c r="S7591" s="77">
        <v>34.912999999999997</v>
      </c>
      <c r="T7591" s="77">
        <v>8.554000000000002</v>
      </c>
      <c r="U7591" s="77">
        <v>19.842400000000001</v>
      </c>
      <c r="V7591" s="77">
        <v>2.4127605489143749</v>
      </c>
      <c r="AC7591" s="77">
        <v>8.64</v>
      </c>
      <c r="AD7591" s="77">
        <v>8.58</v>
      </c>
      <c r="AH7591" s="77">
        <f>IF(AND(M7591&lt;Variables!$G$6,M7591&gt;Variables!$G$5),0,1)</f>
        <v>1</v>
      </c>
      <c r="AI7591" s="77">
        <f t="shared" si="238"/>
        <v>0</v>
      </c>
      <c r="AJ7591" s="77">
        <f>IF(I7591&gt;Variables!$G$7,0,1)</f>
        <v>0</v>
      </c>
      <c r="AK7591" s="77">
        <f>IF(F7591&gt;Variables!$G$8,0,1)</f>
        <v>1</v>
      </c>
      <c r="AL7591" s="77">
        <f>IF(G7591&gt;Variables!$G$9,0,1)</f>
        <v>1</v>
      </c>
      <c r="AM7591" s="77">
        <f>IF(AND(K7591&gt;Variables!$G$10,K7591&lt;Variables!$G$11),0,1)</f>
        <v>1</v>
      </c>
      <c r="AN7591" s="77">
        <f>IF(H7591&lt;Variables!$G$13,1,0)</f>
        <v>0</v>
      </c>
      <c r="AO7591" s="77">
        <f>IF(R7591&lt;Variables!$G$12,0,1)</f>
        <v>0</v>
      </c>
      <c r="AP7591" s="78">
        <f t="shared" si="239"/>
        <v>0</v>
      </c>
      <c r="AQ7591" s="77">
        <f>IF(V7591&lt;Variables!$G$15,1,0)</f>
        <v>1</v>
      </c>
      <c r="AR7591" s="77">
        <v>0</v>
      </c>
      <c r="AS7591" s="77">
        <v>1</v>
      </c>
      <c r="AT7591" s="77">
        <v>0</v>
      </c>
      <c r="AU7591" s="77">
        <v>0</v>
      </c>
      <c r="BA7591" s="77">
        <v>-0.05</v>
      </c>
    </row>
    <row r="7592" spans="3:53" x14ac:dyDescent="0.25">
      <c r="C7592" s="77" t="s">
        <v>829</v>
      </c>
      <c r="D7592" s="77" t="s">
        <v>598</v>
      </c>
      <c r="E7592" s="77">
        <v>28.4</v>
      </c>
      <c r="F7592" s="77">
        <v>20.85</v>
      </c>
      <c r="G7592" s="77">
        <v>0.53</v>
      </c>
      <c r="H7592" s="77">
        <v>-99999</v>
      </c>
      <c r="I7592" s="77">
        <v>-99999</v>
      </c>
      <c r="J7592" s="77" t="s">
        <v>75</v>
      </c>
      <c r="K7592" s="77">
        <v>-99999</v>
      </c>
      <c r="L7592" s="77">
        <v>-99999</v>
      </c>
      <c r="M7592" s="77">
        <v>-99999</v>
      </c>
      <c r="N7592" s="77">
        <v>28.4</v>
      </c>
      <c r="O7592" s="77">
        <v>0</v>
      </c>
      <c r="P7592" s="77">
        <v>65825</v>
      </c>
      <c r="Q7592" s="77">
        <v>0</v>
      </c>
      <c r="R7592" s="77">
        <v>1</v>
      </c>
      <c r="S7592" s="77">
        <v>34.912999999999997</v>
      </c>
      <c r="T7592" s="77">
        <v>8.554000000000002</v>
      </c>
      <c r="U7592" s="77">
        <v>19.842400000000001</v>
      </c>
      <c r="V7592" s="77">
        <v>-99999</v>
      </c>
      <c r="AC7592" s="77">
        <v>-99999</v>
      </c>
      <c r="AD7592" s="77">
        <v>-99999</v>
      </c>
      <c r="AH7592" s="77">
        <f>IF(AND(M7592&lt;Variables!$G$6,M7592&gt;Variables!$G$5),0,1)</f>
        <v>1</v>
      </c>
      <c r="AI7592" s="77">
        <f t="shared" si="238"/>
        <v>1</v>
      </c>
      <c r="AJ7592" s="77">
        <f>IF(I7592&gt;Variables!$G$7,0,1)</f>
        <v>1</v>
      </c>
      <c r="AK7592" s="77">
        <f>IF(F7592&gt;Variables!$G$8,0,1)</f>
        <v>0</v>
      </c>
      <c r="AL7592" s="77">
        <f>IF(G7592&gt;Variables!$G$9,0,1)</f>
        <v>1</v>
      </c>
      <c r="AM7592" s="77">
        <f>IF(AND(K7592&gt;Variables!$G$10,K7592&lt;Variables!$G$11),0,1)</f>
        <v>1</v>
      </c>
      <c r="AN7592" s="77">
        <f>IF(H7592&lt;Variables!$G$13,1,0)</f>
        <v>1</v>
      </c>
      <c r="AO7592" s="77">
        <f>IF(R7592&lt;Variables!$G$12,0,1)</f>
        <v>0</v>
      </c>
      <c r="AP7592" s="78">
        <f t="shared" si="239"/>
        <v>1</v>
      </c>
      <c r="AQ7592" s="77">
        <f>IF(V7592&lt;Variables!$G$15,1,0)</f>
        <v>1</v>
      </c>
      <c r="AR7592" s="77">
        <v>0</v>
      </c>
      <c r="AS7592" s="77">
        <v>0</v>
      </c>
      <c r="AT7592" s="77">
        <v>0</v>
      </c>
      <c r="AU7592" s="77">
        <v>0</v>
      </c>
      <c r="BA7592" s="77">
        <v>0</v>
      </c>
    </row>
    <row r="7593" spans="3:53" x14ac:dyDescent="0.25">
      <c r="C7593" s="77" t="s">
        <v>829</v>
      </c>
      <c r="D7593" s="77" t="s">
        <v>195</v>
      </c>
      <c r="E7593" s="77">
        <v>37.93</v>
      </c>
      <c r="F7593" s="77">
        <v>8.5</v>
      </c>
      <c r="G7593" s="77">
        <v>6.33</v>
      </c>
      <c r="H7593" s="77">
        <v>4190</v>
      </c>
      <c r="I7593" s="77">
        <v>51.377000000000002</v>
      </c>
      <c r="J7593" s="77" t="s">
        <v>75</v>
      </c>
      <c r="K7593" s="77">
        <v>51.37</v>
      </c>
      <c r="L7593" s="77">
        <v>37.79036</v>
      </c>
      <c r="M7593" s="77">
        <v>7.8432700826349774E-2</v>
      </c>
      <c r="N7593" s="77">
        <v>37.751135714285709</v>
      </c>
      <c r="O7593" s="77">
        <v>0.1824164608860534</v>
      </c>
      <c r="P7593" s="77">
        <v>366283</v>
      </c>
      <c r="Q7593" s="77">
        <v>708965</v>
      </c>
      <c r="R7593" s="77">
        <v>0.52</v>
      </c>
      <c r="S7593" s="77">
        <v>34.912999999999997</v>
      </c>
      <c r="T7593" s="77">
        <v>8.554000000000002</v>
      </c>
      <c r="U7593" s="77">
        <v>19.842400000000001</v>
      </c>
      <c r="V7593" s="77">
        <v>2.3788436260917329</v>
      </c>
      <c r="AC7593" s="77">
        <v>37.82</v>
      </c>
      <c r="AD7593" s="77">
        <v>35.96</v>
      </c>
      <c r="AH7593" s="77">
        <f>IF(AND(M7593&lt;Variables!$G$6,M7593&gt;Variables!$G$5),0,1)</f>
        <v>1</v>
      </c>
      <c r="AI7593" s="77">
        <f t="shared" si="238"/>
        <v>0</v>
      </c>
      <c r="AJ7593" s="77">
        <f>IF(I7593&gt;Variables!$G$7,0,1)</f>
        <v>0</v>
      </c>
      <c r="AK7593" s="77">
        <f>IF(F7593&gt;Variables!$G$8,0,1)</f>
        <v>1</v>
      </c>
      <c r="AL7593" s="77">
        <f>IF(G7593&gt;Variables!$G$9,0,1)</f>
        <v>1</v>
      </c>
      <c r="AM7593" s="77">
        <f>IF(AND(K7593&gt;Variables!$G$10,K7593&lt;Variables!$G$11),0,1)</f>
        <v>1</v>
      </c>
      <c r="AN7593" s="77">
        <f>IF(H7593&lt;Variables!$G$13,1,0)</f>
        <v>0</v>
      </c>
      <c r="AO7593" s="77">
        <f>IF(R7593&lt;Variables!$G$12,0,1)</f>
        <v>0</v>
      </c>
      <c r="AP7593" s="78">
        <f t="shared" si="239"/>
        <v>1</v>
      </c>
      <c r="AQ7593" s="77">
        <f>IF(V7593&lt;Variables!$G$15,1,0)</f>
        <v>1</v>
      </c>
      <c r="AR7593" s="77">
        <v>0</v>
      </c>
      <c r="AS7593" s="77">
        <v>0</v>
      </c>
      <c r="AT7593" s="77">
        <v>1</v>
      </c>
      <c r="AU7593" s="77">
        <v>0</v>
      </c>
      <c r="BA7593" s="77">
        <v>-2.25</v>
      </c>
    </row>
    <row r="7594" spans="3:53" x14ac:dyDescent="0.25">
      <c r="C7594" s="77" t="s">
        <v>829</v>
      </c>
      <c r="D7594" s="77" t="s">
        <v>567</v>
      </c>
      <c r="E7594" s="77">
        <v>14.74</v>
      </c>
      <c r="F7594" s="77">
        <v>10.49</v>
      </c>
      <c r="G7594" s="77">
        <v>8.1199999999999992</v>
      </c>
      <c r="H7594" s="77">
        <v>27750</v>
      </c>
      <c r="I7594" s="77">
        <v>2.2320000000000002</v>
      </c>
      <c r="J7594" s="77" t="s">
        <v>74</v>
      </c>
      <c r="K7594" s="77">
        <v>45.49</v>
      </c>
      <c r="L7594" s="77">
        <v>14.725</v>
      </c>
      <c r="M7594" s="77">
        <v>-6.7911714770796508E-2</v>
      </c>
      <c r="N7594" s="77">
        <v>14.736854166666671</v>
      </c>
      <c r="O7594" s="77">
        <v>-0.14829600957916381</v>
      </c>
      <c r="P7594" s="77">
        <v>1378000</v>
      </c>
      <c r="Q7594" s="77">
        <v>973560</v>
      </c>
      <c r="R7594" s="77">
        <v>1.42</v>
      </c>
      <c r="S7594" s="77">
        <v>34.912999999999997</v>
      </c>
      <c r="T7594" s="77">
        <v>8.554000000000002</v>
      </c>
      <c r="U7594" s="77">
        <v>19.842400000000001</v>
      </c>
      <c r="V7594" s="77">
        <v>2.321157562648557</v>
      </c>
      <c r="AC7594" s="77">
        <v>14.77</v>
      </c>
      <c r="AD7594" s="77">
        <v>14.52</v>
      </c>
      <c r="AH7594" s="77">
        <f>IF(AND(M7594&lt;Variables!$G$6,M7594&gt;Variables!$G$5),0,1)</f>
        <v>1</v>
      </c>
      <c r="AI7594" s="77">
        <f t="shared" si="238"/>
        <v>1</v>
      </c>
      <c r="AJ7594" s="77">
        <f>IF(I7594&gt;Variables!$G$7,0,1)</f>
        <v>1</v>
      </c>
      <c r="AK7594" s="77">
        <f>IF(F7594&gt;Variables!$G$8,0,1)</f>
        <v>0</v>
      </c>
      <c r="AL7594" s="77">
        <f>IF(G7594&gt;Variables!$G$9,0,1)</f>
        <v>1</v>
      </c>
      <c r="AM7594" s="77">
        <f>IF(AND(K7594&gt;Variables!$G$10,K7594&lt;Variables!$G$11),0,1)</f>
        <v>1</v>
      </c>
      <c r="AN7594" s="77">
        <f>IF(H7594&lt;Variables!$G$13,1,0)</f>
        <v>0</v>
      </c>
      <c r="AO7594" s="77">
        <f>IF(R7594&lt;Variables!$G$12,0,1)</f>
        <v>0</v>
      </c>
      <c r="AP7594" s="78">
        <f t="shared" si="239"/>
        <v>0</v>
      </c>
      <c r="AQ7594" s="77">
        <f>IF(V7594&lt;Variables!$G$15,1,0)</f>
        <v>1</v>
      </c>
      <c r="AR7594" s="77">
        <v>0</v>
      </c>
      <c r="AS7594" s="77">
        <v>1</v>
      </c>
      <c r="AT7594" s="77">
        <v>0</v>
      </c>
      <c r="AU7594" s="77">
        <v>0</v>
      </c>
      <c r="BA7594" s="77">
        <v>-7.0000000000000007E-2</v>
      </c>
    </row>
    <row r="7595" spans="3:53" x14ac:dyDescent="0.25">
      <c r="C7595" s="77" t="s">
        <v>829</v>
      </c>
      <c r="D7595" s="77" t="s">
        <v>388</v>
      </c>
      <c r="E7595" s="77">
        <v>24.76</v>
      </c>
      <c r="F7595" s="77">
        <v>27.68</v>
      </c>
      <c r="G7595" s="77">
        <v>21.36</v>
      </c>
      <c r="H7595" s="77">
        <v>394.17</v>
      </c>
      <c r="I7595" s="77">
        <v>85839.650999999998</v>
      </c>
      <c r="J7595" s="77" t="s">
        <v>75</v>
      </c>
      <c r="K7595" s="77">
        <v>39.619999999999997</v>
      </c>
      <c r="L7595" s="77">
        <v>25.055454999999998</v>
      </c>
      <c r="M7595" s="77">
        <v>-1.3827527777883051</v>
      </c>
      <c r="N7595" s="77">
        <v>25.163665999999999</v>
      </c>
      <c r="O7595" s="77">
        <v>-1.806835299753222</v>
      </c>
      <c r="P7595" s="77">
        <v>20320000</v>
      </c>
      <c r="Q7595" s="77">
        <v>4420000</v>
      </c>
      <c r="R7595" s="77">
        <v>4.5999999999999996</v>
      </c>
      <c r="S7595" s="77">
        <v>34.912999999999997</v>
      </c>
      <c r="T7595" s="77">
        <v>8.554000000000002</v>
      </c>
      <c r="U7595" s="77">
        <v>19.842400000000001</v>
      </c>
      <c r="V7595" s="77">
        <v>2.253963383791513</v>
      </c>
      <c r="AC7595" s="77">
        <v>25.28</v>
      </c>
      <c r="AD7595" s="77">
        <v>22.532299999999999</v>
      </c>
      <c r="AH7595" s="77">
        <f>IF(AND(M7595&lt;Variables!$G$6,M7595&gt;Variables!$G$5),0,1)</f>
        <v>0</v>
      </c>
      <c r="AI7595" s="77">
        <f t="shared" si="238"/>
        <v>1</v>
      </c>
      <c r="AJ7595" s="77">
        <f>IF(I7595&gt;Variables!$G$7,0,1)</f>
        <v>0</v>
      </c>
      <c r="AK7595" s="77">
        <f>IF(F7595&gt;Variables!$G$8,0,1)</f>
        <v>0</v>
      </c>
      <c r="AL7595" s="77">
        <f>IF(G7595&gt;Variables!$G$9,0,1)</f>
        <v>0</v>
      </c>
      <c r="AM7595" s="77">
        <f>IF(AND(K7595&gt;Variables!$G$10,K7595&lt;Variables!$G$11),0,1)</f>
        <v>1</v>
      </c>
      <c r="AN7595" s="77">
        <f>IF(H7595&lt;Variables!$G$13,1,0)</f>
        <v>1</v>
      </c>
      <c r="AO7595" s="77">
        <f>IF(R7595&lt;Variables!$G$12,0,1)</f>
        <v>1</v>
      </c>
      <c r="AP7595" s="78">
        <f t="shared" si="239"/>
        <v>1</v>
      </c>
      <c r="AQ7595" s="77">
        <f>IF(V7595&lt;Variables!$G$15,1,0)</f>
        <v>1</v>
      </c>
      <c r="AR7595" s="77">
        <v>0</v>
      </c>
      <c r="AS7595" s="77">
        <v>0</v>
      </c>
      <c r="AT7595" s="77">
        <v>1</v>
      </c>
      <c r="AU7595" s="77">
        <v>0</v>
      </c>
      <c r="BA7595" s="77">
        <v>-2.25</v>
      </c>
    </row>
    <row r="7596" spans="3:53" x14ac:dyDescent="0.25">
      <c r="C7596" s="77" t="s">
        <v>829</v>
      </c>
      <c r="D7596" s="77" t="s">
        <v>577</v>
      </c>
      <c r="E7596" s="77">
        <v>43.21</v>
      </c>
      <c r="F7596" s="77">
        <v>7.79</v>
      </c>
      <c r="G7596" s="77">
        <v>6.63</v>
      </c>
      <c r="H7596" s="77">
        <v>5240</v>
      </c>
      <c r="I7596" s="77">
        <v>-13.151</v>
      </c>
      <c r="J7596" s="77" t="s">
        <v>75</v>
      </c>
      <c r="K7596" s="77">
        <v>46.08</v>
      </c>
      <c r="L7596" s="77">
        <v>43.102249999999998</v>
      </c>
      <c r="M7596" s="77">
        <v>-5.1621435075894333E-2</v>
      </c>
      <c r="N7596" s="77">
        <v>43.276039999999988</v>
      </c>
      <c r="O7596" s="77">
        <v>-0.4529989342832581</v>
      </c>
      <c r="P7596" s="77">
        <v>323836</v>
      </c>
      <c r="Q7596" s="77">
        <v>549321</v>
      </c>
      <c r="R7596" s="77">
        <v>0.59</v>
      </c>
      <c r="S7596" s="77">
        <v>34.912999999999997</v>
      </c>
      <c r="T7596" s="77">
        <v>8.554000000000002</v>
      </c>
      <c r="U7596" s="77">
        <v>19.842400000000001</v>
      </c>
      <c r="V7596" s="77">
        <v>2.327146553110337</v>
      </c>
      <c r="AC7596" s="77">
        <v>43.36</v>
      </c>
      <c r="AD7596" s="77">
        <v>42.44</v>
      </c>
      <c r="AH7596" s="77">
        <f>IF(AND(M7596&lt;Variables!$G$6,M7596&gt;Variables!$G$5),0,1)</f>
        <v>1</v>
      </c>
      <c r="AI7596" s="77">
        <f t="shared" si="238"/>
        <v>1</v>
      </c>
      <c r="AJ7596" s="77">
        <f>IF(I7596&gt;Variables!$G$7,0,1)</f>
        <v>1</v>
      </c>
      <c r="AK7596" s="77">
        <f>IF(F7596&gt;Variables!$G$8,0,1)</f>
        <v>1</v>
      </c>
      <c r="AL7596" s="77">
        <f>IF(G7596&gt;Variables!$G$9,0,1)</f>
        <v>1</v>
      </c>
      <c r="AM7596" s="77">
        <f>IF(AND(K7596&gt;Variables!$G$10,K7596&lt;Variables!$G$11),0,1)</f>
        <v>1</v>
      </c>
      <c r="AN7596" s="77">
        <f>IF(H7596&lt;Variables!$G$13,1,0)</f>
        <v>0</v>
      </c>
      <c r="AO7596" s="77">
        <f>IF(R7596&lt;Variables!$G$12,0,1)</f>
        <v>0</v>
      </c>
      <c r="AP7596" s="78">
        <f t="shared" si="239"/>
        <v>1</v>
      </c>
      <c r="AQ7596" s="77">
        <f>IF(V7596&lt;Variables!$G$15,1,0)</f>
        <v>1</v>
      </c>
      <c r="AR7596" s="77">
        <v>0</v>
      </c>
      <c r="AS7596" s="77">
        <v>0</v>
      </c>
      <c r="AT7596" s="77">
        <v>0</v>
      </c>
      <c r="AU7596" s="77">
        <v>1</v>
      </c>
      <c r="BA7596" s="77">
        <v>-0.49</v>
      </c>
    </row>
    <row r="7597" spans="3:53" x14ac:dyDescent="0.25">
      <c r="C7597" s="77" t="s">
        <v>829</v>
      </c>
      <c r="D7597" s="77" t="s">
        <v>578</v>
      </c>
      <c r="E7597" s="77">
        <v>6.53</v>
      </c>
      <c r="F7597" s="77">
        <v>54.48</v>
      </c>
      <c r="G7597" s="77">
        <v>51.61</v>
      </c>
      <c r="H7597" s="77">
        <v>42.92</v>
      </c>
      <c r="I7597" s="77">
        <v>225.804</v>
      </c>
      <c r="J7597" s="77" t="s">
        <v>75</v>
      </c>
      <c r="K7597" s="77">
        <v>56.07</v>
      </c>
      <c r="L7597" s="77">
        <v>6.3828157894736854</v>
      </c>
      <c r="M7597" s="77">
        <v>1.6792621636218941</v>
      </c>
      <c r="N7597" s="77">
        <v>6.3885020408163271</v>
      </c>
      <c r="O7597" s="77">
        <v>1.5887599085857631</v>
      </c>
      <c r="P7597" s="77">
        <v>59170000</v>
      </c>
      <c r="Q7597" s="77">
        <v>2020000</v>
      </c>
      <c r="R7597" s="77">
        <v>29.29</v>
      </c>
      <c r="S7597" s="77">
        <v>34.912999999999997</v>
      </c>
      <c r="T7597" s="77">
        <v>8.554000000000002</v>
      </c>
      <c r="U7597" s="77">
        <v>19.842400000000001</v>
      </c>
      <c r="V7597" s="77">
        <v>2.3567866493355929</v>
      </c>
      <c r="AC7597" s="77">
        <v>6.62</v>
      </c>
      <c r="AD7597" s="77">
        <v>5.29</v>
      </c>
      <c r="AH7597" s="77">
        <f>IF(AND(M7597&lt;Variables!$G$6,M7597&gt;Variables!$G$5),0,1)</f>
        <v>1</v>
      </c>
      <c r="AI7597" s="77">
        <f t="shared" si="238"/>
        <v>1</v>
      </c>
      <c r="AJ7597" s="77">
        <f>IF(I7597&gt;Variables!$G$7,0,1)</f>
        <v>0</v>
      </c>
      <c r="AK7597" s="77">
        <f>IF(F7597&gt;Variables!$G$8,0,1)</f>
        <v>0</v>
      </c>
      <c r="AL7597" s="77">
        <f>IF(G7597&gt;Variables!$G$9,0,1)</f>
        <v>0</v>
      </c>
      <c r="AM7597" s="77">
        <f>IF(AND(K7597&gt;Variables!$G$10,K7597&lt;Variables!$G$11),0,1)</f>
        <v>1</v>
      </c>
      <c r="AN7597" s="77">
        <f>IF(H7597&lt;Variables!$G$13,1,0)</f>
        <v>1</v>
      </c>
      <c r="AO7597" s="77">
        <f>IF(R7597&lt;Variables!$G$12,0,1)</f>
        <v>1</v>
      </c>
      <c r="AP7597" s="78">
        <f t="shared" si="239"/>
        <v>1</v>
      </c>
      <c r="AQ7597" s="77">
        <f>IF(V7597&lt;Variables!$G$15,1,0)</f>
        <v>1</v>
      </c>
      <c r="AR7597" s="77">
        <v>0</v>
      </c>
      <c r="AS7597" s="77">
        <v>0</v>
      </c>
      <c r="AT7597" s="77">
        <v>1</v>
      </c>
      <c r="AU7597" s="77">
        <v>0</v>
      </c>
      <c r="BA7597" s="77">
        <v>-2.25</v>
      </c>
    </row>
    <row r="7598" spans="3:53" x14ac:dyDescent="0.25">
      <c r="C7598" s="77" t="s">
        <v>829</v>
      </c>
      <c r="D7598" s="77" t="s">
        <v>180</v>
      </c>
      <c r="E7598" s="77">
        <v>15.2</v>
      </c>
      <c r="F7598" s="77">
        <v>8.3000000000000007</v>
      </c>
      <c r="G7598" s="77">
        <v>7.28</v>
      </c>
      <c r="H7598" s="77">
        <v>3450</v>
      </c>
      <c r="I7598" s="77">
        <v>-81.369</v>
      </c>
      <c r="J7598" s="77" t="s">
        <v>75</v>
      </c>
      <c r="K7598" s="77">
        <v>43.94</v>
      </c>
      <c r="L7598" s="77">
        <v>15.186165000000001</v>
      </c>
      <c r="M7598" s="77">
        <v>-0.31979765793403542</v>
      </c>
      <c r="N7598" s="77">
        <v>15.131220000000001</v>
      </c>
      <c r="O7598" s="77">
        <v>4.2164478475628882E-2</v>
      </c>
      <c r="P7598" s="77">
        <v>8534000</v>
      </c>
      <c r="Q7598" s="77">
        <v>13979000</v>
      </c>
      <c r="R7598" s="77">
        <v>0.61</v>
      </c>
      <c r="S7598" s="77">
        <v>34.912999999999997</v>
      </c>
      <c r="T7598" s="77">
        <v>8.554000000000002</v>
      </c>
      <c r="U7598" s="77">
        <v>19.842400000000001</v>
      </c>
      <c r="V7598" s="77">
        <v>2.3069362707514371</v>
      </c>
      <c r="AC7598" s="77">
        <v>15.22</v>
      </c>
      <c r="AD7598" s="77">
        <v>14.78</v>
      </c>
      <c r="AH7598" s="77">
        <f>IF(AND(M7598&lt;Variables!$G$6,M7598&gt;Variables!$G$5),0,1)</f>
        <v>1</v>
      </c>
      <c r="AI7598" s="77">
        <f t="shared" si="238"/>
        <v>0</v>
      </c>
      <c r="AJ7598" s="77">
        <f>IF(I7598&gt;Variables!$G$7,0,1)</f>
        <v>1</v>
      </c>
      <c r="AK7598" s="77">
        <f>IF(F7598&gt;Variables!$G$8,0,1)</f>
        <v>1</v>
      </c>
      <c r="AL7598" s="77">
        <f>IF(G7598&gt;Variables!$G$9,0,1)</f>
        <v>1</v>
      </c>
      <c r="AM7598" s="77">
        <f>IF(AND(K7598&gt;Variables!$G$10,K7598&lt;Variables!$G$11),0,1)</f>
        <v>1</v>
      </c>
      <c r="AN7598" s="77">
        <f>IF(H7598&lt;Variables!$G$13,1,0)</f>
        <v>0</v>
      </c>
      <c r="AO7598" s="77">
        <f>IF(R7598&lt;Variables!$G$12,0,1)</f>
        <v>0</v>
      </c>
      <c r="AP7598" s="78">
        <f t="shared" si="239"/>
        <v>1</v>
      </c>
      <c r="AQ7598" s="77">
        <f>IF(V7598&lt;Variables!$G$15,1,0)</f>
        <v>1</v>
      </c>
      <c r="AR7598" s="77">
        <v>0</v>
      </c>
      <c r="AS7598" s="77">
        <v>0</v>
      </c>
      <c r="AT7598" s="77">
        <v>1</v>
      </c>
      <c r="AU7598" s="77">
        <v>0</v>
      </c>
      <c r="BA7598" s="77">
        <v>-2.21</v>
      </c>
    </row>
    <row r="7599" spans="3:53" x14ac:dyDescent="0.25">
      <c r="C7599" s="77" t="s">
        <v>829</v>
      </c>
      <c r="D7599" s="77" t="s">
        <v>818</v>
      </c>
      <c r="E7599" s="77">
        <v>19.73</v>
      </c>
      <c r="F7599" s="77">
        <v>8.6199999999999992</v>
      </c>
      <c r="G7599" s="77">
        <v>7.72</v>
      </c>
      <c r="H7599" s="77">
        <v>12930</v>
      </c>
      <c r="I7599" s="77">
        <v>-68.748000000000005</v>
      </c>
      <c r="J7599" s="77" t="s">
        <v>74</v>
      </c>
      <c r="K7599" s="77">
        <v>50.23</v>
      </c>
      <c r="L7599" s="77">
        <v>19.71257000000001</v>
      </c>
      <c r="M7599" s="77">
        <v>-0.21595357682942851</v>
      </c>
      <c r="N7599" s="77">
        <v>19.645958</v>
      </c>
      <c r="O7599" s="77">
        <v>0.12237631781561099</v>
      </c>
      <c r="P7599" s="77">
        <v>12708000</v>
      </c>
      <c r="Q7599" s="77">
        <v>18915000</v>
      </c>
      <c r="R7599" s="77">
        <v>0.67</v>
      </c>
      <c r="S7599" s="77">
        <v>34.912999999999997</v>
      </c>
      <c r="T7599" s="77">
        <v>8.554000000000002</v>
      </c>
      <c r="U7599" s="77">
        <v>19.842400000000001</v>
      </c>
      <c r="V7599" s="77">
        <v>2.3751410380014382</v>
      </c>
      <c r="AC7599" s="77">
        <v>19.940000000000001</v>
      </c>
      <c r="AD7599" s="77">
        <v>19.579999999999998</v>
      </c>
      <c r="AH7599" s="77">
        <f>IF(AND(M7599&lt;Variables!$G$6,M7599&gt;Variables!$G$5),0,1)</f>
        <v>1</v>
      </c>
      <c r="AI7599" s="77">
        <f t="shared" si="238"/>
        <v>0</v>
      </c>
      <c r="AJ7599" s="77">
        <f>IF(I7599&gt;Variables!$G$7,0,1)</f>
        <v>1</v>
      </c>
      <c r="AK7599" s="77">
        <f>IF(F7599&gt;Variables!$G$8,0,1)</f>
        <v>1</v>
      </c>
      <c r="AL7599" s="77">
        <f>IF(G7599&gt;Variables!$G$9,0,1)</f>
        <v>1</v>
      </c>
      <c r="AM7599" s="77">
        <f>IF(AND(K7599&gt;Variables!$G$10,K7599&lt;Variables!$G$11),0,1)</f>
        <v>1</v>
      </c>
      <c r="AN7599" s="77">
        <f>IF(H7599&lt;Variables!$G$13,1,0)</f>
        <v>0</v>
      </c>
      <c r="AO7599" s="77">
        <f>IF(R7599&lt;Variables!$G$12,0,1)</f>
        <v>0</v>
      </c>
      <c r="AP7599" s="78">
        <f t="shared" si="239"/>
        <v>0</v>
      </c>
      <c r="AQ7599" s="77">
        <f>IF(V7599&lt;Variables!$G$15,1,0)</f>
        <v>1</v>
      </c>
      <c r="AR7599" s="77">
        <v>0</v>
      </c>
      <c r="AS7599" s="77">
        <v>1</v>
      </c>
      <c r="AT7599" s="77">
        <v>0</v>
      </c>
      <c r="AU7599" s="77">
        <v>0</v>
      </c>
      <c r="BA7599" s="77">
        <v>0.44</v>
      </c>
    </row>
    <row r="7600" spans="3:53" x14ac:dyDescent="0.25">
      <c r="C7600" s="77" t="s">
        <v>829</v>
      </c>
      <c r="D7600" s="77" t="s">
        <v>576</v>
      </c>
      <c r="E7600" s="77">
        <v>109.96</v>
      </c>
      <c r="F7600" s="77">
        <v>11.45</v>
      </c>
      <c r="G7600" s="77">
        <v>8.5299999999999994</v>
      </c>
      <c r="H7600" s="77">
        <v>4280</v>
      </c>
      <c r="I7600" s="77">
        <v>-24.106000000000002</v>
      </c>
      <c r="J7600" s="77" t="s">
        <v>74</v>
      </c>
      <c r="K7600" s="77">
        <v>34.03</v>
      </c>
      <c r="L7600" s="77">
        <v>110.51833499999999</v>
      </c>
      <c r="M7600" s="77">
        <v>-0.81283797842229055</v>
      </c>
      <c r="N7600" s="77">
        <v>110.35811200000001</v>
      </c>
      <c r="O7600" s="77">
        <v>-0.66883347913744751</v>
      </c>
      <c r="P7600" s="77">
        <v>1358000</v>
      </c>
      <c r="Q7600" s="77">
        <v>890350</v>
      </c>
      <c r="R7600" s="77">
        <v>1.53</v>
      </c>
      <c r="S7600" s="77">
        <v>34.912999999999997</v>
      </c>
      <c r="T7600" s="77">
        <v>8.554000000000002</v>
      </c>
      <c r="U7600" s="77">
        <v>19.842400000000001</v>
      </c>
      <c r="V7600" s="77">
        <v>2.1851953944144928</v>
      </c>
      <c r="AC7600" s="77">
        <v>110.42</v>
      </c>
      <c r="AD7600" s="77">
        <v>107.51</v>
      </c>
      <c r="AH7600" s="77">
        <f>IF(AND(M7600&lt;Variables!$G$6,M7600&gt;Variables!$G$5),0,1)</f>
        <v>1</v>
      </c>
      <c r="AI7600" s="77">
        <f t="shared" si="238"/>
        <v>0</v>
      </c>
      <c r="AJ7600" s="77">
        <f>IF(I7600&gt;Variables!$G$7,0,1)</f>
        <v>1</v>
      </c>
      <c r="AK7600" s="77">
        <f>IF(F7600&gt;Variables!$G$8,0,1)</f>
        <v>0</v>
      </c>
      <c r="AL7600" s="77">
        <f>IF(G7600&gt;Variables!$G$9,0,1)</f>
        <v>1</v>
      </c>
      <c r="AM7600" s="77">
        <f>IF(AND(K7600&gt;Variables!$G$10,K7600&lt;Variables!$G$11),0,1)</f>
        <v>1</v>
      </c>
      <c r="AN7600" s="77">
        <f>IF(H7600&lt;Variables!$G$13,1,0)</f>
        <v>0</v>
      </c>
      <c r="AO7600" s="77">
        <f>IF(R7600&lt;Variables!$G$12,0,1)</f>
        <v>0</v>
      </c>
      <c r="AP7600" s="78">
        <f t="shared" si="239"/>
        <v>0</v>
      </c>
      <c r="AQ7600" s="77">
        <f>IF(V7600&lt;Variables!$G$15,1,0)</f>
        <v>1</v>
      </c>
      <c r="AR7600" s="77">
        <v>0</v>
      </c>
      <c r="AS7600" s="77">
        <v>0</v>
      </c>
      <c r="AT7600" s="77">
        <v>0</v>
      </c>
      <c r="AU7600" s="77">
        <v>1</v>
      </c>
      <c r="BA7600" s="77">
        <v>-0.87</v>
      </c>
    </row>
    <row r="7601" spans="3:53" x14ac:dyDescent="0.25">
      <c r="C7601" s="77" t="s">
        <v>829</v>
      </c>
      <c r="D7601" s="77" t="s">
        <v>610</v>
      </c>
      <c r="E7601" s="77">
        <v>13.18</v>
      </c>
      <c r="F7601" s="77">
        <v>22.85</v>
      </c>
      <c r="G7601" s="77">
        <v>33.869999999999997</v>
      </c>
      <c r="H7601" s="77">
        <v>521.16</v>
      </c>
      <c r="I7601" s="77">
        <v>6850.3540000000003</v>
      </c>
      <c r="J7601" s="77" t="s">
        <v>75</v>
      </c>
      <c r="K7601" s="77">
        <v>70.709999999999994</v>
      </c>
      <c r="L7601" s="77">
        <v>12.472910000000001</v>
      </c>
      <c r="M7601" s="77">
        <v>6.7914384053119896</v>
      </c>
      <c r="N7601" s="77">
        <v>11.959238297872339</v>
      </c>
      <c r="O7601" s="77">
        <v>11.378330862173319</v>
      </c>
      <c r="P7601" s="77">
        <v>323620</v>
      </c>
      <c r="Q7601" s="77">
        <v>308720</v>
      </c>
      <c r="R7601" s="77">
        <v>1.05</v>
      </c>
      <c r="S7601" s="77">
        <v>34.912999999999997</v>
      </c>
      <c r="T7601" s="77">
        <v>8.554000000000002</v>
      </c>
      <c r="U7601" s="77">
        <v>19.842400000000001</v>
      </c>
      <c r="V7601" s="77">
        <v>1.9987790105497441</v>
      </c>
      <c r="AC7601" s="77">
        <v>13.5939</v>
      </c>
      <c r="AD7601" s="77">
        <v>11.25</v>
      </c>
      <c r="AH7601" s="77">
        <f>IF(AND(M7601&lt;Variables!$G$6,M7601&gt;Variables!$G$5),0,1)</f>
        <v>1</v>
      </c>
      <c r="AI7601" s="77">
        <f t="shared" si="238"/>
        <v>0</v>
      </c>
      <c r="AJ7601" s="77">
        <f>IF(I7601&gt;Variables!$G$7,0,1)</f>
        <v>0</v>
      </c>
      <c r="AK7601" s="77">
        <f>IF(F7601&gt;Variables!$G$8,0,1)</f>
        <v>0</v>
      </c>
      <c r="AL7601" s="77">
        <f>IF(G7601&gt;Variables!$G$9,0,1)</f>
        <v>0</v>
      </c>
      <c r="AM7601" s="77">
        <f>IF(AND(K7601&gt;Variables!$G$10,K7601&lt;Variables!$G$11),0,1)</f>
        <v>1</v>
      </c>
      <c r="AN7601" s="77">
        <f>IF(H7601&lt;Variables!$G$13,1,0)</f>
        <v>1</v>
      </c>
      <c r="AO7601" s="77">
        <f>IF(R7601&lt;Variables!$G$12,0,1)</f>
        <v>0</v>
      </c>
      <c r="AP7601" s="78">
        <f t="shared" si="239"/>
        <v>1</v>
      </c>
      <c r="AQ7601" s="77">
        <f>IF(V7601&lt;Variables!$G$15,1,0)</f>
        <v>1</v>
      </c>
      <c r="AR7601" s="77">
        <v>1</v>
      </c>
      <c r="AS7601" s="77">
        <v>0</v>
      </c>
      <c r="AT7601" s="77">
        <v>0</v>
      </c>
      <c r="AU7601" s="77">
        <v>0</v>
      </c>
      <c r="BA7601" s="77">
        <v>2</v>
      </c>
    </row>
    <row r="7602" spans="3:53" x14ac:dyDescent="0.25">
      <c r="C7602" s="77" t="s">
        <v>829</v>
      </c>
      <c r="D7602" s="77" t="s">
        <v>552</v>
      </c>
      <c r="E7602" s="77">
        <v>74.81</v>
      </c>
      <c r="F7602" s="77">
        <v>14.08</v>
      </c>
      <c r="G7602" s="77">
        <v>12.61</v>
      </c>
      <c r="H7602" s="77">
        <v>31750</v>
      </c>
      <c r="I7602" s="77">
        <v>-10.757999999999999</v>
      </c>
      <c r="J7602" s="77" t="s">
        <v>75</v>
      </c>
      <c r="K7602" s="77">
        <v>33.869999999999997</v>
      </c>
      <c r="L7602" s="77">
        <v>75.163304999999994</v>
      </c>
      <c r="M7602" s="77">
        <v>-0.77605022823303971</v>
      </c>
      <c r="N7602" s="77">
        <v>76.084343999999987</v>
      </c>
      <c r="O7602" s="77">
        <v>-1.9772057179069451</v>
      </c>
      <c r="P7602" s="77">
        <v>24197000</v>
      </c>
      <c r="Q7602" s="77">
        <v>9511000</v>
      </c>
      <c r="R7602" s="77">
        <v>2.54</v>
      </c>
      <c r="S7602" s="77">
        <v>34.912999999999997</v>
      </c>
      <c r="T7602" s="77">
        <v>8.554000000000002</v>
      </c>
      <c r="U7602" s="77">
        <v>19.842400000000001</v>
      </c>
      <c r="V7602" s="77">
        <v>2.1839194166901792</v>
      </c>
      <c r="AC7602" s="77">
        <v>76.6999</v>
      </c>
      <c r="AD7602" s="77">
        <v>73.31</v>
      </c>
      <c r="AH7602" s="77">
        <f>IF(AND(M7602&lt;Variables!$G$6,M7602&gt;Variables!$G$5),0,1)</f>
        <v>1</v>
      </c>
      <c r="AI7602" s="77">
        <f t="shared" ref="AI7602:AI7665" si="240">IF(L7602&gt;N7602,0,1)</f>
        <v>1</v>
      </c>
      <c r="AJ7602" s="77">
        <f>IF(I7602&gt;Variables!$G$7,0,1)</f>
        <v>1</v>
      </c>
      <c r="AK7602" s="77">
        <f>IF(F7602&gt;Variables!$G$8,0,1)</f>
        <v>0</v>
      </c>
      <c r="AL7602" s="77">
        <f>IF(G7602&gt;Variables!$G$9,0,1)</f>
        <v>0</v>
      </c>
      <c r="AM7602" s="77">
        <f>IF(AND(K7602&gt;Variables!$G$10,K7602&lt;Variables!$G$11),0,1)</f>
        <v>1</v>
      </c>
      <c r="AN7602" s="77">
        <f>IF(H7602&lt;Variables!$G$13,1,0)</f>
        <v>0</v>
      </c>
      <c r="AO7602" s="77">
        <f>IF(R7602&lt;Variables!$G$12,0,1)</f>
        <v>1</v>
      </c>
      <c r="AP7602" s="78">
        <f t="shared" ref="AP7602:AP7665" si="241">IF(J7602="Pass", 0,1)</f>
        <v>1</v>
      </c>
      <c r="AQ7602" s="77">
        <f>IF(V7602&lt;Variables!$G$15,1,0)</f>
        <v>1</v>
      </c>
      <c r="AR7602" s="77">
        <v>0</v>
      </c>
      <c r="AS7602" s="77">
        <v>0</v>
      </c>
      <c r="AT7602" s="77">
        <v>1</v>
      </c>
      <c r="AU7602" s="77">
        <v>0</v>
      </c>
      <c r="BA7602" s="77">
        <v>-1.93</v>
      </c>
    </row>
    <row r="7603" spans="3:53" x14ac:dyDescent="0.25">
      <c r="C7603" s="77" t="s">
        <v>829</v>
      </c>
      <c r="D7603" s="77" t="s">
        <v>590</v>
      </c>
      <c r="E7603" s="77">
        <v>8.64</v>
      </c>
      <c r="F7603" s="77">
        <v>25.81</v>
      </c>
      <c r="G7603" s="77">
        <v>17.010000000000002</v>
      </c>
      <c r="H7603" s="77">
        <v>298.47000000000003</v>
      </c>
      <c r="I7603" s="77">
        <v>-3.6680000000000001</v>
      </c>
      <c r="J7603" s="77" t="s">
        <v>74</v>
      </c>
      <c r="K7603" s="77">
        <v>42.87</v>
      </c>
      <c r="L7603" s="77">
        <v>8.7300550000000001</v>
      </c>
      <c r="M7603" s="77">
        <v>-1.489738609894216</v>
      </c>
      <c r="N7603" s="77">
        <v>8.7293140000000005</v>
      </c>
      <c r="O7603" s="77">
        <v>-1.4813764288923601</v>
      </c>
      <c r="P7603" s="77">
        <v>4780000</v>
      </c>
      <c r="Q7603" s="77">
        <v>148250</v>
      </c>
      <c r="R7603" s="77">
        <v>32.24</v>
      </c>
      <c r="S7603" s="77">
        <v>34.912999999999997</v>
      </c>
      <c r="T7603" s="77">
        <v>8.554000000000002</v>
      </c>
      <c r="U7603" s="77">
        <v>19.842400000000001</v>
      </c>
      <c r="V7603" s="77">
        <v>2.301190540655929</v>
      </c>
      <c r="AC7603" s="77">
        <v>8.61</v>
      </c>
      <c r="AD7603" s="77">
        <v>7.48</v>
      </c>
      <c r="AH7603" s="77">
        <f>IF(AND(M7603&lt;Variables!$G$6,M7603&gt;Variables!$G$5),0,1)</f>
        <v>0</v>
      </c>
      <c r="AI7603" s="77">
        <f t="shared" si="240"/>
        <v>0</v>
      </c>
      <c r="AJ7603" s="77">
        <f>IF(I7603&gt;Variables!$G$7,0,1)</f>
        <v>1</v>
      </c>
      <c r="AK7603" s="77">
        <f>IF(F7603&gt;Variables!$G$8,0,1)</f>
        <v>0</v>
      </c>
      <c r="AL7603" s="77">
        <f>IF(G7603&gt;Variables!$G$9,0,1)</f>
        <v>0</v>
      </c>
      <c r="AM7603" s="77">
        <f>IF(AND(K7603&gt;Variables!$G$10,K7603&lt;Variables!$G$11),0,1)</f>
        <v>1</v>
      </c>
      <c r="AN7603" s="77">
        <f>IF(H7603&lt;Variables!$G$13,1,0)</f>
        <v>1</v>
      </c>
      <c r="AO7603" s="77">
        <f>IF(R7603&lt;Variables!$G$12,0,1)</f>
        <v>1</v>
      </c>
      <c r="AP7603" s="78">
        <f t="shared" si="241"/>
        <v>0</v>
      </c>
      <c r="AQ7603" s="77">
        <f>IF(V7603&lt;Variables!$G$15,1,0)</f>
        <v>1</v>
      </c>
      <c r="AR7603" s="77">
        <v>0</v>
      </c>
      <c r="AS7603" s="77">
        <v>0</v>
      </c>
      <c r="AT7603" s="77">
        <v>1</v>
      </c>
      <c r="AU7603" s="77">
        <v>0</v>
      </c>
      <c r="BA7603" s="77">
        <v>-2.25</v>
      </c>
    </row>
    <row r="7604" spans="3:53" x14ac:dyDescent="0.25">
      <c r="C7604" s="77" t="s">
        <v>829</v>
      </c>
      <c r="D7604" s="77" t="s">
        <v>549</v>
      </c>
      <c r="E7604" s="77">
        <v>13.48</v>
      </c>
      <c r="F7604" s="77">
        <v>7.89</v>
      </c>
      <c r="G7604" s="77">
        <v>6.32</v>
      </c>
      <c r="H7604" s="77">
        <v>2290</v>
      </c>
      <c r="I7604" s="77">
        <v>97.855000000000004</v>
      </c>
      <c r="J7604" s="77" t="s">
        <v>74</v>
      </c>
      <c r="K7604" s="77">
        <v>40.869999999999997</v>
      </c>
      <c r="L7604" s="77">
        <v>13.482273684210529</v>
      </c>
      <c r="M7604" s="77">
        <v>-0.2393786461131171</v>
      </c>
      <c r="N7604" s="77">
        <v>13.444573469387761</v>
      </c>
      <c r="O7604" s="77">
        <v>4.0362237036361631E-2</v>
      </c>
      <c r="P7604" s="77">
        <v>3776000</v>
      </c>
      <c r="Q7604" s="77">
        <v>1522000</v>
      </c>
      <c r="R7604" s="77">
        <v>2.48</v>
      </c>
      <c r="S7604" s="77">
        <v>34.912999999999997</v>
      </c>
      <c r="T7604" s="77">
        <v>8.554000000000002</v>
      </c>
      <c r="U7604" s="77">
        <v>19.842400000000001</v>
      </c>
      <c r="V7604" s="77">
        <v>2.2723252427102718</v>
      </c>
      <c r="AC7604" s="77">
        <v>13.55</v>
      </c>
      <c r="AD7604" s="77">
        <v>13.21</v>
      </c>
      <c r="AH7604" s="77">
        <f>IF(AND(M7604&lt;Variables!$G$6,M7604&gt;Variables!$G$5),0,1)</f>
        <v>1</v>
      </c>
      <c r="AI7604" s="77">
        <f t="shared" si="240"/>
        <v>0</v>
      </c>
      <c r="AJ7604" s="77">
        <f>IF(I7604&gt;Variables!$G$7,0,1)</f>
        <v>0</v>
      </c>
      <c r="AK7604" s="77">
        <f>IF(F7604&gt;Variables!$G$8,0,1)</f>
        <v>1</v>
      </c>
      <c r="AL7604" s="77">
        <f>IF(G7604&gt;Variables!$G$9,0,1)</f>
        <v>1</v>
      </c>
      <c r="AM7604" s="77">
        <f>IF(AND(K7604&gt;Variables!$G$10,K7604&lt;Variables!$G$11),0,1)</f>
        <v>1</v>
      </c>
      <c r="AN7604" s="77">
        <f>IF(H7604&lt;Variables!$G$13,1,0)</f>
        <v>0</v>
      </c>
      <c r="AO7604" s="77">
        <f>IF(R7604&lt;Variables!$G$12,0,1)</f>
        <v>1</v>
      </c>
      <c r="AP7604" s="78">
        <f t="shared" si="241"/>
        <v>0</v>
      </c>
      <c r="AQ7604" s="77">
        <f>IF(V7604&lt;Variables!$G$15,1,0)</f>
        <v>1</v>
      </c>
      <c r="AR7604" s="77">
        <v>0</v>
      </c>
      <c r="AS7604" s="77">
        <v>1</v>
      </c>
      <c r="AT7604" s="77">
        <v>0</v>
      </c>
      <c r="AU7604" s="77">
        <v>0</v>
      </c>
      <c r="BA7604" s="77">
        <v>0.27</v>
      </c>
    </row>
    <row r="7605" spans="3:53" x14ac:dyDescent="0.25">
      <c r="C7605" s="77" t="s">
        <v>829</v>
      </c>
      <c r="D7605" s="77" t="s">
        <v>179</v>
      </c>
      <c r="E7605" s="77">
        <v>25.83</v>
      </c>
      <c r="F7605" s="77">
        <v>9.7100000000000009</v>
      </c>
      <c r="G7605" s="77">
        <v>11.3</v>
      </c>
      <c r="H7605" s="77">
        <v>13930</v>
      </c>
      <c r="I7605" s="77">
        <v>-77.341999999999999</v>
      </c>
      <c r="J7605" s="77" t="s">
        <v>74</v>
      </c>
      <c r="K7605" s="77">
        <v>49.93</v>
      </c>
      <c r="L7605" s="77">
        <v>25.713429999999999</v>
      </c>
      <c r="M7605" s="77">
        <v>-1.3339332792233651E-2</v>
      </c>
      <c r="N7605" s="77">
        <v>25.728472</v>
      </c>
      <c r="O7605" s="77">
        <v>-7.1795946529570845E-2</v>
      </c>
      <c r="P7605" s="77">
        <v>15640000</v>
      </c>
      <c r="Q7605" s="77">
        <v>12104000</v>
      </c>
      <c r="R7605" s="77">
        <v>1.29</v>
      </c>
      <c r="S7605" s="77">
        <v>34.912999999999997</v>
      </c>
      <c r="T7605" s="77">
        <v>8.554000000000002</v>
      </c>
      <c r="U7605" s="77">
        <v>19.842400000000001</v>
      </c>
      <c r="V7605" s="77">
        <v>2.3666189259730812</v>
      </c>
      <c r="AC7605" s="77">
        <v>25.78</v>
      </c>
      <c r="AD7605" s="77">
        <v>25.0701</v>
      </c>
      <c r="AH7605" s="77">
        <f>IF(AND(M7605&lt;Variables!$G$6,M7605&gt;Variables!$G$5),0,1)</f>
        <v>1</v>
      </c>
      <c r="AI7605" s="77">
        <f t="shared" si="240"/>
        <v>1</v>
      </c>
      <c r="AJ7605" s="77">
        <f>IF(I7605&gt;Variables!$G$7,0,1)</f>
        <v>1</v>
      </c>
      <c r="AK7605" s="77">
        <f>IF(F7605&gt;Variables!$G$8,0,1)</f>
        <v>0</v>
      </c>
      <c r="AL7605" s="77">
        <f>IF(G7605&gt;Variables!$G$9,0,1)</f>
        <v>0</v>
      </c>
      <c r="AM7605" s="77">
        <f>IF(AND(K7605&gt;Variables!$G$10,K7605&lt;Variables!$G$11),0,1)</f>
        <v>1</v>
      </c>
      <c r="AN7605" s="77">
        <f>IF(H7605&lt;Variables!$G$13,1,0)</f>
        <v>0</v>
      </c>
      <c r="AO7605" s="77">
        <f>IF(R7605&lt;Variables!$G$12,0,1)</f>
        <v>0</v>
      </c>
      <c r="AP7605" s="78">
        <f t="shared" si="241"/>
        <v>0</v>
      </c>
      <c r="AQ7605" s="77">
        <f>IF(V7605&lt;Variables!$G$15,1,0)</f>
        <v>1</v>
      </c>
      <c r="AR7605" s="77">
        <v>0</v>
      </c>
      <c r="AS7605" s="77">
        <v>0</v>
      </c>
      <c r="AT7605" s="77">
        <v>1</v>
      </c>
      <c r="AU7605" s="77">
        <v>0</v>
      </c>
      <c r="BA7605" s="77">
        <v>-2.25</v>
      </c>
    </row>
    <row r="7606" spans="3:53" x14ac:dyDescent="0.25">
      <c r="C7606" s="77" t="s">
        <v>829</v>
      </c>
      <c r="D7606" s="77" t="s">
        <v>555</v>
      </c>
      <c r="E7606" s="77">
        <v>25.66</v>
      </c>
      <c r="F7606" s="77">
        <v>26.85</v>
      </c>
      <c r="G7606" s="77">
        <v>24.39</v>
      </c>
      <c r="H7606" s="77">
        <v>2850</v>
      </c>
      <c r="I7606" s="77">
        <v>274.608</v>
      </c>
      <c r="J7606" s="77" t="s">
        <v>74</v>
      </c>
      <c r="K7606" s="77">
        <v>57.5</v>
      </c>
      <c r="L7606" s="77">
        <v>25.418747058823531</v>
      </c>
      <c r="M7606" s="77">
        <v>0.80709305105287554</v>
      </c>
      <c r="N7606" s="77">
        <v>25.343974468085101</v>
      </c>
      <c r="O7606" s="77">
        <v>1.1045052632427339</v>
      </c>
      <c r="P7606" s="77">
        <v>1960000</v>
      </c>
      <c r="Q7606" s="77">
        <v>497157</v>
      </c>
      <c r="R7606" s="77">
        <v>3.94</v>
      </c>
      <c r="S7606" s="77">
        <v>34.912999999999997</v>
      </c>
      <c r="T7606" s="77">
        <v>8.554000000000002</v>
      </c>
      <c r="U7606" s="77">
        <v>19.842400000000001</v>
      </c>
      <c r="V7606" s="77">
        <v>2.4062339451868202</v>
      </c>
      <c r="AC7606" s="77">
        <v>26.25</v>
      </c>
      <c r="AD7606" s="77">
        <v>21.94</v>
      </c>
      <c r="AH7606" s="77">
        <f>IF(AND(M7606&lt;Variables!$G$6,M7606&gt;Variables!$G$5),0,1)</f>
        <v>1</v>
      </c>
      <c r="AI7606" s="77">
        <f t="shared" si="240"/>
        <v>0</v>
      </c>
      <c r="AJ7606" s="77">
        <f>IF(I7606&gt;Variables!$G$7,0,1)</f>
        <v>0</v>
      </c>
      <c r="AK7606" s="77">
        <f>IF(F7606&gt;Variables!$G$8,0,1)</f>
        <v>0</v>
      </c>
      <c r="AL7606" s="77">
        <f>IF(G7606&gt;Variables!$G$9,0,1)</f>
        <v>0</v>
      </c>
      <c r="AM7606" s="77">
        <f>IF(AND(K7606&gt;Variables!$G$10,K7606&lt;Variables!$G$11),0,1)</f>
        <v>1</v>
      </c>
      <c r="AN7606" s="77">
        <f>IF(H7606&lt;Variables!$G$13,1,0)</f>
        <v>0</v>
      </c>
      <c r="AO7606" s="77">
        <f>IF(R7606&lt;Variables!$G$12,0,1)</f>
        <v>1</v>
      </c>
      <c r="AP7606" s="78">
        <f t="shared" si="241"/>
        <v>0</v>
      </c>
      <c r="AQ7606" s="77">
        <f>IF(V7606&lt;Variables!$G$15,1,0)</f>
        <v>1</v>
      </c>
      <c r="AR7606" s="77">
        <v>1</v>
      </c>
      <c r="AS7606" s="77">
        <v>0</v>
      </c>
      <c r="AT7606" s="77">
        <v>0</v>
      </c>
      <c r="AU7606" s="77">
        <v>0</v>
      </c>
      <c r="BA7606" s="77">
        <v>2</v>
      </c>
    </row>
    <row r="7607" spans="3:53" x14ac:dyDescent="0.25">
      <c r="C7607" s="77" t="s">
        <v>829</v>
      </c>
      <c r="D7607" s="77" t="s">
        <v>561</v>
      </c>
      <c r="E7607" s="77">
        <v>234.96</v>
      </c>
      <c r="F7607" s="77">
        <v>7.95</v>
      </c>
      <c r="G7607" s="77">
        <v>-0.26</v>
      </c>
      <c r="H7607" s="77">
        <v>211690</v>
      </c>
      <c r="I7607" s="77">
        <v>119.547</v>
      </c>
      <c r="J7607" s="77" t="s">
        <v>74</v>
      </c>
      <c r="K7607" s="77">
        <v>55</v>
      </c>
      <c r="L7607" s="77">
        <v>234.180385</v>
      </c>
      <c r="M7607" s="77">
        <v>5.107814644680074E-2</v>
      </c>
      <c r="N7607" s="77">
        <v>233.72163599999999</v>
      </c>
      <c r="O7607" s="77">
        <v>0.24745847662987519</v>
      </c>
      <c r="P7607" s="77">
        <v>8901000</v>
      </c>
      <c r="Q7607" s="77">
        <v>3327000</v>
      </c>
      <c r="R7607" s="77">
        <v>2.68</v>
      </c>
      <c r="S7607" s="77">
        <v>34.912999999999997</v>
      </c>
      <c r="T7607" s="77">
        <v>8.554000000000002</v>
      </c>
      <c r="U7607" s="77">
        <v>19.842400000000001</v>
      </c>
      <c r="V7607" s="77">
        <v>2.4167343997576922</v>
      </c>
      <c r="AC7607" s="77">
        <v>236.14</v>
      </c>
      <c r="AD7607" s="77">
        <v>232.56</v>
      </c>
      <c r="AH7607" s="77">
        <f>IF(AND(M7607&lt;Variables!$G$6,M7607&gt;Variables!$G$5),0,1)</f>
        <v>1</v>
      </c>
      <c r="AI7607" s="77">
        <f t="shared" si="240"/>
        <v>0</v>
      </c>
      <c r="AJ7607" s="77">
        <f>IF(I7607&gt;Variables!$G$7,0,1)</f>
        <v>0</v>
      </c>
      <c r="AK7607" s="77">
        <f>IF(F7607&gt;Variables!$G$8,0,1)</f>
        <v>1</v>
      </c>
      <c r="AL7607" s="77">
        <f>IF(G7607&gt;Variables!$G$9,0,1)</f>
        <v>1</v>
      </c>
      <c r="AM7607" s="77">
        <f>IF(AND(K7607&gt;Variables!$G$10,K7607&lt;Variables!$G$11),0,1)</f>
        <v>1</v>
      </c>
      <c r="AN7607" s="77">
        <f>IF(H7607&lt;Variables!$G$13,1,0)</f>
        <v>0</v>
      </c>
      <c r="AO7607" s="77">
        <f>IF(R7607&lt;Variables!$G$12,0,1)</f>
        <v>1</v>
      </c>
      <c r="AP7607" s="78">
        <f t="shared" si="241"/>
        <v>0</v>
      </c>
      <c r="AQ7607" s="77">
        <f>IF(V7607&lt;Variables!$G$15,1,0)</f>
        <v>1</v>
      </c>
      <c r="AR7607" s="77">
        <v>0</v>
      </c>
      <c r="AS7607" s="77">
        <v>0</v>
      </c>
      <c r="AT7607" s="77">
        <v>0</v>
      </c>
      <c r="AU7607" s="77">
        <v>1</v>
      </c>
      <c r="BA7607" s="77">
        <v>-0.51</v>
      </c>
    </row>
    <row r="7608" spans="3:53" x14ac:dyDescent="0.25">
      <c r="C7608" s="77" t="s">
        <v>829</v>
      </c>
      <c r="D7608" s="77" t="s">
        <v>585</v>
      </c>
      <c r="E7608" s="77">
        <v>24.91</v>
      </c>
      <c r="F7608" s="77">
        <v>7.51</v>
      </c>
      <c r="G7608" s="77">
        <v>7.39</v>
      </c>
      <c r="H7608" s="77">
        <v>4350</v>
      </c>
      <c r="I7608" s="77">
        <v>-1.135</v>
      </c>
      <c r="J7608" s="77" t="s">
        <v>74</v>
      </c>
      <c r="K7608" s="77">
        <v>58.16</v>
      </c>
      <c r="L7608" s="77">
        <v>24.747705882352939</v>
      </c>
      <c r="M7608" s="77">
        <v>0.37294009426899583</v>
      </c>
      <c r="N7608" s="77">
        <v>24.721197674418601</v>
      </c>
      <c r="O7608" s="77">
        <v>0.48056864859882981</v>
      </c>
      <c r="P7608" s="77">
        <v>1132000</v>
      </c>
      <c r="Q7608" s="77">
        <v>972803</v>
      </c>
      <c r="R7608" s="77">
        <v>1.1599999999999999</v>
      </c>
      <c r="S7608" s="77">
        <v>34.912999999999997</v>
      </c>
      <c r="T7608" s="77">
        <v>8.554000000000002</v>
      </c>
      <c r="U7608" s="77">
        <v>19.842400000000001</v>
      </c>
      <c r="V7608" s="77">
        <v>2.4330524214522549</v>
      </c>
      <c r="AC7608" s="77">
        <v>25.149899999999999</v>
      </c>
      <c r="AD7608" s="77">
        <v>24.5547</v>
      </c>
      <c r="AH7608" s="77">
        <f>IF(AND(M7608&lt;Variables!$G$6,M7608&gt;Variables!$G$5),0,1)</f>
        <v>1</v>
      </c>
      <c r="AI7608" s="77">
        <f t="shared" si="240"/>
        <v>0</v>
      </c>
      <c r="AJ7608" s="77">
        <f>IF(I7608&gt;Variables!$G$7,0,1)</f>
        <v>1</v>
      </c>
      <c r="AK7608" s="77">
        <f>IF(F7608&gt;Variables!$G$8,0,1)</f>
        <v>1</v>
      </c>
      <c r="AL7608" s="77">
        <f>IF(G7608&gt;Variables!$G$9,0,1)</f>
        <v>1</v>
      </c>
      <c r="AM7608" s="77">
        <f>IF(AND(K7608&gt;Variables!$G$10,K7608&lt;Variables!$G$11),0,1)</f>
        <v>1</v>
      </c>
      <c r="AN7608" s="77">
        <f>IF(H7608&lt;Variables!$G$13,1,0)</f>
        <v>0</v>
      </c>
      <c r="AO7608" s="77">
        <f>IF(R7608&lt;Variables!$G$12,0,1)</f>
        <v>0</v>
      </c>
      <c r="AP7608" s="78">
        <f t="shared" si="241"/>
        <v>0</v>
      </c>
      <c r="AQ7608" s="77">
        <f>IF(V7608&lt;Variables!$G$15,1,0)</f>
        <v>1</v>
      </c>
      <c r="AR7608" s="77">
        <v>0</v>
      </c>
      <c r="AS7608" s="77">
        <v>0</v>
      </c>
      <c r="AT7608" s="77">
        <v>1</v>
      </c>
      <c r="AU7608" s="77">
        <v>0</v>
      </c>
      <c r="BA7608" s="77">
        <v>-1.29</v>
      </c>
    </row>
    <row r="7609" spans="3:53" x14ac:dyDescent="0.25">
      <c r="C7609" s="77" t="s">
        <v>829</v>
      </c>
      <c r="D7609" s="77" t="s">
        <v>551</v>
      </c>
      <c r="E7609" s="77">
        <v>2.73</v>
      </c>
      <c r="F7609" s="77">
        <v>57.6</v>
      </c>
      <c r="G7609" s="77">
        <v>-10.3</v>
      </c>
      <c r="H7609" s="77">
        <v>18.25</v>
      </c>
      <c r="I7609" s="77">
        <v>-0.108</v>
      </c>
      <c r="J7609" s="77" t="s">
        <v>75</v>
      </c>
      <c r="K7609" s="77">
        <v>51.12</v>
      </c>
      <c r="L7609" s="77">
        <v>2.700752631578947</v>
      </c>
      <c r="M7609" s="77">
        <v>-2.786747553800269E-2</v>
      </c>
      <c r="N7609" s="77">
        <v>2.6976183673469389</v>
      </c>
      <c r="O7609" s="77">
        <v>8.828649307439039E-2</v>
      </c>
      <c r="P7609" s="77">
        <v>136500000</v>
      </c>
      <c r="Q7609" s="77">
        <v>925560</v>
      </c>
      <c r="R7609" s="77">
        <v>147.47999999999999</v>
      </c>
      <c r="S7609" s="77">
        <v>34.912999999999997</v>
      </c>
      <c r="T7609" s="77">
        <v>8.554000000000002</v>
      </c>
      <c r="U7609" s="77">
        <v>19.842400000000001</v>
      </c>
      <c r="V7609" s="77">
        <v>2.3794178933856638</v>
      </c>
      <c r="AC7609" s="77">
        <v>3.81</v>
      </c>
      <c r="AD7609" s="77">
        <v>2.68</v>
      </c>
      <c r="AH7609" s="77">
        <f>IF(AND(M7609&lt;Variables!$G$6,M7609&gt;Variables!$G$5),0,1)</f>
        <v>1</v>
      </c>
      <c r="AI7609" s="77">
        <f t="shared" si="240"/>
        <v>0</v>
      </c>
      <c r="AJ7609" s="77">
        <f>IF(I7609&gt;Variables!$G$7,0,1)</f>
        <v>1</v>
      </c>
      <c r="AK7609" s="77">
        <f>IF(F7609&gt;Variables!$G$8,0,1)</f>
        <v>0</v>
      </c>
      <c r="AL7609" s="77">
        <f>IF(G7609&gt;Variables!$G$9,0,1)</f>
        <v>1</v>
      </c>
      <c r="AM7609" s="77">
        <f>IF(AND(K7609&gt;Variables!$G$10,K7609&lt;Variables!$G$11),0,1)</f>
        <v>1</v>
      </c>
      <c r="AN7609" s="77">
        <f>IF(H7609&lt;Variables!$G$13,1,0)</f>
        <v>1</v>
      </c>
      <c r="AO7609" s="77">
        <f>IF(R7609&lt;Variables!$G$12,0,1)</f>
        <v>1</v>
      </c>
      <c r="AP7609" s="78">
        <f t="shared" si="241"/>
        <v>1</v>
      </c>
      <c r="AQ7609" s="77">
        <f>IF(V7609&lt;Variables!$G$15,1,0)</f>
        <v>1</v>
      </c>
      <c r="AR7609" s="77">
        <v>1</v>
      </c>
      <c r="AS7609" s="77">
        <v>0</v>
      </c>
      <c r="AT7609" s="77">
        <v>0</v>
      </c>
      <c r="AU7609" s="77">
        <v>0</v>
      </c>
      <c r="BA7609" s="77">
        <v>2</v>
      </c>
    </row>
    <row r="7610" spans="3:53" x14ac:dyDescent="0.25">
      <c r="C7610" s="77" t="s">
        <v>829</v>
      </c>
      <c r="D7610" s="77" t="s">
        <v>563</v>
      </c>
      <c r="E7610" s="77">
        <v>44.41</v>
      </c>
      <c r="F7610" s="77">
        <v>13.87</v>
      </c>
      <c r="G7610" s="77">
        <v>13.25</v>
      </c>
      <c r="H7610" s="77">
        <v>4360</v>
      </c>
      <c r="I7610" s="77">
        <v>-45.344000000000001</v>
      </c>
      <c r="J7610" s="77" t="s">
        <v>74</v>
      </c>
      <c r="K7610" s="77">
        <v>43.7</v>
      </c>
      <c r="L7610" s="77">
        <v>44.391170000000002</v>
      </c>
      <c r="M7610" s="77">
        <v>-0.27295968995634101</v>
      </c>
      <c r="N7610" s="77">
        <v>44.291987999999989</v>
      </c>
      <c r="O7610" s="77">
        <v>-4.9643289887972827E-2</v>
      </c>
      <c r="P7610" s="77">
        <v>1494000</v>
      </c>
      <c r="Q7610" s="77">
        <v>1233000</v>
      </c>
      <c r="R7610" s="77">
        <v>1.21</v>
      </c>
      <c r="S7610" s="77">
        <v>34.912999999999997</v>
      </c>
      <c r="T7610" s="77">
        <v>8.554000000000002</v>
      </c>
      <c r="U7610" s="77">
        <v>19.842400000000001</v>
      </c>
      <c r="V7610" s="77">
        <v>2.3038626141559231</v>
      </c>
      <c r="AC7610" s="77">
        <v>44.74</v>
      </c>
      <c r="AD7610" s="77">
        <v>42.45</v>
      </c>
      <c r="AH7610" s="77">
        <f>IF(AND(M7610&lt;Variables!$G$6,M7610&gt;Variables!$G$5),0,1)</f>
        <v>1</v>
      </c>
      <c r="AI7610" s="77">
        <f t="shared" si="240"/>
        <v>0</v>
      </c>
      <c r="AJ7610" s="77">
        <f>IF(I7610&gt;Variables!$G$7,0,1)</f>
        <v>1</v>
      </c>
      <c r="AK7610" s="77">
        <f>IF(F7610&gt;Variables!$G$8,0,1)</f>
        <v>0</v>
      </c>
      <c r="AL7610" s="77">
        <f>IF(G7610&gt;Variables!$G$9,0,1)</f>
        <v>0</v>
      </c>
      <c r="AM7610" s="77">
        <f>IF(AND(K7610&gt;Variables!$G$10,K7610&lt;Variables!$G$11),0,1)</f>
        <v>1</v>
      </c>
      <c r="AN7610" s="77">
        <f>IF(H7610&lt;Variables!$G$13,1,0)</f>
        <v>0</v>
      </c>
      <c r="AO7610" s="77">
        <f>IF(R7610&lt;Variables!$G$12,0,1)</f>
        <v>0</v>
      </c>
      <c r="AP7610" s="78">
        <f t="shared" si="241"/>
        <v>0</v>
      </c>
      <c r="AQ7610" s="77">
        <f>IF(V7610&lt;Variables!$G$15,1,0)</f>
        <v>1</v>
      </c>
      <c r="AR7610" s="77">
        <v>0</v>
      </c>
      <c r="AS7610" s="77">
        <v>0</v>
      </c>
      <c r="AT7610" s="77">
        <v>1</v>
      </c>
      <c r="AU7610" s="77">
        <v>0</v>
      </c>
      <c r="BA7610" s="77">
        <v>-2.25</v>
      </c>
    </row>
    <row r="7611" spans="3:53" x14ac:dyDescent="0.25">
      <c r="C7611" s="77" t="s">
        <v>830</v>
      </c>
      <c r="D7611" s="77" t="s">
        <v>587</v>
      </c>
      <c r="E7611" s="77">
        <v>7.2</v>
      </c>
      <c r="F7611" s="77">
        <v>45.4</v>
      </c>
      <c r="G7611" s="77">
        <v>-99999</v>
      </c>
      <c r="H7611" s="77">
        <v>-99999</v>
      </c>
      <c r="I7611" s="77">
        <v>-99999</v>
      </c>
      <c r="J7611" s="77" t="s">
        <v>75</v>
      </c>
      <c r="K7611" s="77">
        <v>-99999</v>
      </c>
      <c r="L7611" s="77">
        <v>7.3046647058823524</v>
      </c>
      <c r="M7611" s="77">
        <v>-1369074.5392348</v>
      </c>
      <c r="N7611" s="77">
        <v>7.3380489361702121</v>
      </c>
      <c r="O7611" s="77">
        <v>-1362846.431235852</v>
      </c>
      <c r="P7611" s="77">
        <v>4590000</v>
      </c>
      <c r="S7611" s="77">
        <v>35.741</v>
      </c>
      <c r="T7611" s="77">
        <v>8.5779999999999994</v>
      </c>
      <c r="U7611" s="77">
        <v>20.1556</v>
      </c>
      <c r="V7611" s="77">
        <v>-99999</v>
      </c>
      <c r="AC7611" s="77">
        <v>8.24</v>
      </c>
      <c r="AD7611" s="77">
        <v>7.07</v>
      </c>
      <c r="AH7611" s="77">
        <f>IF(AND(M7611&lt;Variables!$G$6,M7611&gt;Variables!$G$5),0,1)</f>
        <v>1</v>
      </c>
      <c r="AI7611" s="77">
        <f t="shared" si="240"/>
        <v>1</v>
      </c>
      <c r="AJ7611" s="77">
        <f>IF(I7611&gt;Variables!$G$7,0,1)</f>
        <v>1</v>
      </c>
      <c r="AK7611" s="77">
        <f>IF(F7611&gt;Variables!$G$8,0,1)</f>
        <v>0</v>
      </c>
      <c r="AL7611" s="77">
        <f>IF(G7611&gt;Variables!$G$9,0,1)</f>
        <v>1</v>
      </c>
      <c r="AM7611" s="77">
        <f>IF(AND(K7611&gt;Variables!$G$10,K7611&lt;Variables!$G$11),0,1)</f>
        <v>1</v>
      </c>
      <c r="AN7611" s="77">
        <f>IF(H7611&lt;Variables!$G$13,1,0)</f>
        <v>1</v>
      </c>
      <c r="AO7611" s="77">
        <f>IF(R7611&lt;Variables!$G$12,0,1)</f>
        <v>0</v>
      </c>
      <c r="AP7611" s="78">
        <f t="shared" si="241"/>
        <v>1</v>
      </c>
      <c r="AQ7611" s="77">
        <f>IF(V7611&lt;Variables!$G$15,1,0)</f>
        <v>1</v>
      </c>
      <c r="AR7611" s="77">
        <v>1</v>
      </c>
      <c r="AS7611" s="77">
        <v>0</v>
      </c>
      <c r="AT7611" s="77">
        <v>0</v>
      </c>
      <c r="AU7611" s="77">
        <v>0</v>
      </c>
      <c r="BA7611" s="77">
        <v>2</v>
      </c>
    </row>
    <row r="7612" spans="3:53" x14ac:dyDescent="0.25">
      <c r="C7612" s="77" t="s">
        <v>830</v>
      </c>
      <c r="D7612" s="77" t="s">
        <v>563</v>
      </c>
      <c r="E7612" s="77">
        <v>44.8</v>
      </c>
      <c r="F7612" s="77">
        <v>14.78</v>
      </c>
      <c r="G7612" s="77">
        <v>14.35</v>
      </c>
      <c r="H7612" s="77">
        <v>4360</v>
      </c>
      <c r="I7612" s="77">
        <v>-45.107999999999997</v>
      </c>
      <c r="J7612" s="77" t="s">
        <v>74</v>
      </c>
      <c r="K7612" s="77">
        <v>70.959999999999994</v>
      </c>
      <c r="L7612" s="77">
        <v>44.437719999999999</v>
      </c>
      <c r="M7612" s="77">
        <v>0.59021930018012636</v>
      </c>
      <c r="N7612" s="77">
        <v>44.312987999999997</v>
      </c>
      <c r="O7612" s="77">
        <v>0.87336019859461</v>
      </c>
      <c r="P7612" s="77">
        <v>1515000</v>
      </c>
      <c r="Q7612" s="77">
        <v>1233000</v>
      </c>
      <c r="R7612" s="77">
        <v>1.23</v>
      </c>
      <c r="S7612" s="77">
        <v>35.741</v>
      </c>
      <c r="T7612" s="77">
        <v>8.5779999999999994</v>
      </c>
      <c r="U7612" s="77">
        <v>20.1556</v>
      </c>
      <c r="V7612" s="77">
        <v>2.5330724602115491</v>
      </c>
      <c r="AC7612" s="77">
        <v>44.72</v>
      </c>
      <c r="AD7612" s="77">
        <v>42.45</v>
      </c>
      <c r="AH7612" s="77">
        <f>IF(AND(M7612&lt;Variables!$G$6,M7612&gt;Variables!$G$5),0,1)</f>
        <v>1</v>
      </c>
      <c r="AI7612" s="77">
        <f t="shared" si="240"/>
        <v>0</v>
      </c>
      <c r="AJ7612" s="77">
        <f>IF(I7612&gt;Variables!$G$7,0,1)</f>
        <v>1</v>
      </c>
      <c r="AK7612" s="77">
        <f>IF(F7612&gt;Variables!$G$8,0,1)</f>
        <v>0</v>
      </c>
      <c r="AL7612" s="77">
        <f>IF(G7612&gt;Variables!$G$9,0,1)</f>
        <v>0</v>
      </c>
      <c r="AM7612" s="77">
        <f>IF(AND(K7612&gt;Variables!$G$10,K7612&lt;Variables!$G$11),0,1)</f>
        <v>1</v>
      </c>
      <c r="AN7612" s="77">
        <f>IF(H7612&lt;Variables!$G$13,1,0)</f>
        <v>0</v>
      </c>
      <c r="AO7612" s="77">
        <f>IF(R7612&lt;Variables!$G$12,0,1)</f>
        <v>0</v>
      </c>
      <c r="AP7612" s="78">
        <f t="shared" si="241"/>
        <v>0</v>
      </c>
      <c r="AQ7612" s="77">
        <f>IF(V7612&lt;Variables!$G$15,1,0)</f>
        <v>1</v>
      </c>
      <c r="AR7612" s="77">
        <v>0</v>
      </c>
      <c r="AS7612" s="77">
        <v>0</v>
      </c>
      <c r="AT7612" s="77">
        <v>1</v>
      </c>
      <c r="AU7612" s="77">
        <v>0</v>
      </c>
      <c r="BA7612" s="77">
        <v>-2.25</v>
      </c>
    </row>
    <row r="7613" spans="3:53" x14ac:dyDescent="0.25">
      <c r="C7613" s="77" t="s">
        <v>830</v>
      </c>
      <c r="D7613" s="77" t="s">
        <v>180</v>
      </c>
      <c r="E7613" s="77">
        <v>15.27</v>
      </c>
      <c r="F7613" s="77">
        <v>8.83</v>
      </c>
      <c r="G7613" s="77">
        <v>7.87</v>
      </c>
      <c r="H7613" s="77">
        <v>3450</v>
      </c>
      <c r="I7613" s="77">
        <v>-81.337999999999994</v>
      </c>
      <c r="J7613" s="77" t="s">
        <v>75</v>
      </c>
      <c r="K7613" s="77">
        <v>58.4</v>
      </c>
      <c r="L7613" s="77">
        <v>15.191165</v>
      </c>
      <c r="M7613" s="77">
        <v>0.1898142769168728</v>
      </c>
      <c r="N7613" s="77">
        <v>15.13672</v>
      </c>
      <c r="O7613" s="77">
        <v>0.55018524488792975</v>
      </c>
      <c r="P7613" s="77">
        <v>8563000</v>
      </c>
      <c r="Q7613" s="77">
        <v>13979000</v>
      </c>
      <c r="R7613" s="77">
        <v>0.61</v>
      </c>
      <c r="S7613" s="77">
        <v>35.741</v>
      </c>
      <c r="T7613" s="77">
        <v>8.5779999999999994</v>
      </c>
      <c r="U7613" s="77">
        <v>20.1556</v>
      </c>
      <c r="V7613" s="77">
        <v>2.4444840862935791</v>
      </c>
      <c r="AC7613" s="77">
        <v>15.22</v>
      </c>
      <c r="AD7613" s="77">
        <v>14.78</v>
      </c>
      <c r="AH7613" s="77">
        <f>IF(AND(M7613&lt;Variables!$G$6,M7613&gt;Variables!$G$5),0,1)</f>
        <v>1</v>
      </c>
      <c r="AI7613" s="77">
        <f t="shared" si="240"/>
        <v>0</v>
      </c>
      <c r="AJ7613" s="77">
        <f>IF(I7613&gt;Variables!$G$7,0,1)</f>
        <v>1</v>
      </c>
      <c r="AK7613" s="77">
        <f>IF(F7613&gt;Variables!$G$8,0,1)</f>
        <v>1</v>
      </c>
      <c r="AL7613" s="77">
        <f>IF(G7613&gt;Variables!$G$9,0,1)</f>
        <v>1</v>
      </c>
      <c r="AM7613" s="77">
        <f>IF(AND(K7613&gt;Variables!$G$10,K7613&lt;Variables!$G$11),0,1)</f>
        <v>1</v>
      </c>
      <c r="AN7613" s="77">
        <f>IF(H7613&lt;Variables!$G$13,1,0)</f>
        <v>0</v>
      </c>
      <c r="AO7613" s="77">
        <f>IF(R7613&lt;Variables!$G$12,0,1)</f>
        <v>0</v>
      </c>
      <c r="AP7613" s="78">
        <f t="shared" si="241"/>
        <v>1</v>
      </c>
      <c r="AQ7613" s="77">
        <f>IF(V7613&lt;Variables!$G$15,1,0)</f>
        <v>1</v>
      </c>
      <c r="AR7613" s="77">
        <v>0</v>
      </c>
      <c r="AS7613" s="77">
        <v>0</v>
      </c>
      <c r="AT7613" s="77">
        <v>1</v>
      </c>
      <c r="AU7613" s="77">
        <v>0</v>
      </c>
      <c r="BA7613" s="77">
        <v>-2.25</v>
      </c>
    </row>
    <row r="7614" spans="3:53" x14ac:dyDescent="0.25">
      <c r="C7614" s="77" t="s">
        <v>830</v>
      </c>
      <c r="D7614" s="77" t="s">
        <v>552</v>
      </c>
      <c r="E7614" s="77">
        <v>74.56</v>
      </c>
      <c r="F7614" s="77">
        <v>13.67</v>
      </c>
      <c r="G7614" s="77">
        <v>12.38</v>
      </c>
      <c r="H7614" s="77">
        <v>31750</v>
      </c>
      <c r="I7614" s="77">
        <v>-10.792</v>
      </c>
      <c r="J7614" s="77" t="s">
        <v>75</v>
      </c>
      <c r="K7614" s="77">
        <v>33.950000000000003</v>
      </c>
      <c r="L7614" s="77">
        <v>74.877424999999988</v>
      </c>
      <c r="M7614" s="77">
        <v>-0.59754325152071053</v>
      </c>
      <c r="N7614" s="77">
        <v>75.767329999999987</v>
      </c>
      <c r="O7614" s="77">
        <v>-1.7650483394359819</v>
      </c>
      <c r="P7614" s="77">
        <v>24644000</v>
      </c>
      <c r="Q7614" s="77">
        <v>9511000</v>
      </c>
      <c r="R7614" s="77">
        <v>2.59</v>
      </c>
      <c r="S7614" s="77">
        <v>35.741</v>
      </c>
      <c r="T7614" s="77">
        <v>8.5779999999999994</v>
      </c>
      <c r="U7614" s="77">
        <v>20.1556</v>
      </c>
      <c r="V7614" s="77">
        <v>2.1885605607277498</v>
      </c>
      <c r="AC7614" s="77">
        <v>76.6999</v>
      </c>
      <c r="AD7614" s="77">
        <v>73.31</v>
      </c>
      <c r="AH7614" s="77">
        <f>IF(AND(M7614&lt;Variables!$G$6,M7614&gt;Variables!$G$5),0,1)</f>
        <v>1</v>
      </c>
      <c r="AI7614" s="77">
        <f t="shared" si="240"/>
        <v>1</v>
      </c>
      <c r="AJ7614" s="77">
        <f>IF(I7614&gt;Variables!$G$7,0,1)</f>
        <v>1</v>
      </c>
      <c r="AK7614" s="77">
        <f>IF(F7614&gt;Variables!$G$8,0,1)</f>
        <v>0</v>
      </c>
      <c r="AL7614" s="77">
        <f>IF(G7614&gt;Variables!$G$9,0,1)</f>
        <v>0</v>
      </c>
      <c r="AM7614" s="77">
        <f>IF(AND(K7614&gt;Variables!$G$10,K7614&lt;Variables!$G$11),0,1)</f>
        <v>1</v>
      </c>
      <c r="AN7614" s="77">
        <f>IF(H7614&lt;Variables!$G$13,1,0)</f>
        <v>0</v>
      </c>
      <c r="AO7614" s="77">
        <f>IF(R7614&lt;Variables!$G$12,0,1)</f>
        <v>1</v>
      </c>
      <c r="AP7614" s="78">
        <f t="shared" si="241"/>
        <v>1</v>
      </c>
      <c r="AQ7614" s="77">
        <f>IF(V7614&lt;Variables!$G$15,1,0)</f>
        <v>1</v>
      </c>
      <c r="AR7614" s="77">
        <v>1</v>
      </c>
      <c r="AS7614" s="77">
        <v>0</v>
      </c>
      <c r="AT7614" s="77">
        <v>0</v>
      </c>
      <c r="AU7614" s="77">
        <v>0</v>
      </c>
      <c r="BA7614" s="77">
        <v>0.74</v>
      </c>
    </row>
    <row r="7615" spans="3:53" x14ac:dyDescent="0.25">
      <c r="C7615" s="77" t="s">
        <v>830</v>
      </c>
      <c r="D7615" s="77" t="s">
        <v>818</v>
      </c>
      <c r="E7615" s="77">
        <v>19.77</v>
      </c>
      <c r="F7615" s="77">
        <v>8.76</v>
      </c>
      <c r="G7615" s="77">
        <v>7.89</v>
      </c>
      <c r="H7615" s="77">
        <v>12930</v>
      </c>
      <c r="I7615" s="77">
        <v>-68.734999999999999</v>
      </c>
      <c r="J7615" s="77" t="s">
        <v>74</v>
      </c>
      <c r="K7615" s="77">
        <v>53.24</v>
      </c>
      <c r="L7615" s="77">
        <v>19.693079999999998</v>
      </c>
      <c r="M7615" s="77">
        <v>3.5139246882666023E-2</v>
      </c>
      <c r="N7615" s="77">
        <v>19.665564</v>
      </c>
      <c r="O7615" s="77">
        <v>0.17510812301135081</v>
      </c>
      <c r="P7615" s="77">
        <v>12817000</v>
      </c>
      <c r="Q7615" s="77">
        <v>18915000</v>
      </c>
      <c r="R7615" s="77">
        <v>0.68</v>
      </c>
      <c r="S7615" s="77">
        <v>35.741</v>
      </c>
      <c r="T7615" s="77">
        <v>8.5779999999999994</v>
      </c>
      <c r="U7615" s="77">
        <v>20.1556</v>
      </c>
      <c r="V7615" s="77">
        <v>2.3993239774312598</v>
      </c>
      <c r="AC7615" s="77">
        <v>19.940000000000001</v>
      </c>
      <c r="AD7615" s="77">
        <v>19.579999999999998</v>
      </c>
      <c r="AH7615" s="77">
        <f>IF(AND(M7615&lt;Variables!$G$6,M7615&gt;Variables!$G$5),0,1)</f>
        <v>1</v>
      </c>
      <c r="AI7615" s="77">
        <f t="shared" si="240"/>
        <v>0</v>
      </c>
      <c r="AJ7615" s="77">
        <f>IF(I7615&gt;Variables!$G$7,0,1)</f>
        <v>1</v>
      </c>
      <c r="AK7615" s="77">
        <f>IF(F7615&gt;Variables!$G$8,0,1)</f>
        <v>1</v>
      </c>
      <c r="AL7615" s="77">
        <f>IF(G7615&gt;Variables!$G$9,0,1)</f>
        <v>1</v>
      </c>
      <c r="AM7615" s="77">
        <f>IF(AND(K7615&gt;Variables!$G$10,K7615&lt;Variables!$G$11),0,1)</f>
        <v>1</v>
      </c>
      <c r="AN7615" s="77">
        <f>IF(H7615&lt;Variables!$G$13,1,0)</f>
        <v>0</v>
      </c>
      <c r="AO7615" s="77">
        <f>IF(R7615&lt;Variables!$G$12,0,1)</f>
        <v>0</v>
      </c>
      <c r="AP7615" s="78">
        <f t="shared" si="241"/>
        <v>0</v>
      </c>
      <c r="AQ7615" s="77">
        <f>IF(V7615&lt;Variables!$G$15,1,0)</f>
        <v>1</v>
      </c>
      <c r="AR7615" s="77">
        <v>0</v>
      </c>
      <c r="AS7615" s="77">
        <v>1</v>
      </c>
      <c r="AT7615" s="77">
        <v>0</v>
      </c>
      <c r="AU7615" s="77">
        <v>0</v>
      </c>
      <c r="BA7615" s="77">
        <v>0.31</v>
      </c>
    </row>
    <row r="7616" spans="3:53" x14ac:dyDescent="0.25">
      <c r="C7616" s="77" t="s">
        <v>830</v>
      </c>
      <c r="D7616" s="77" t="s">
        <v>598</v>
      </c>
      <c r="E7616" s="77">
        <v>28.4</v>
      </c>
      <c r="F7616" s="77">
        <v>20.85</v>
      </c>
      <c r="G7616" s="77">
        <v>0.53</v>
      </c>
      <c r="H7616" s="77">
        <v>-99999</v>
      </c>
      <c r="I7616" s="77">
        <v>-99999</v>
      </c>
      <c r="J7616" s="77" t="s">
        <v>75</v>
      </c>
      <c r="K7616" s="77">
        <v>-99999</v>
      </c>
      <c r="L7616" s="77">
        <v>-99999</v>
      </c>
      <c r="M7616" s="77">
        <v>-99999</v>
      </c>
      <c r="N7616" s="77">
        <v>28.4</v>
      </c>
      <c r="O7616" s="77">
        <v>0</v>
      </c>
      <c r="P7616" s="77">
        <v>65825</v>
      </c>
      <c r="Q7616" s="77">
        <v>0</v>
      </c>
      <c r="R7616" s="77">
        <v>1</v>
      </c>
      <c r="S7616" s="77">
        <v>35.741</v>
      </c>
      <c r="T7616" s="77">
        <v>8.5779999999999994</v>
      </c>
      <c r="U7616" s="77">
        <v>20.1556</v>
      </c>
      <c r="V7616" s="77">
        <v>-99999</v>
      </c>
      <c r="AC7616" s="77">
        <v>-99999</v>
      </c>
      <c r="AD7616" s="77">
        <v>-99999</v>
      </c>
      <c r="AH7616" s="77">
        <f>IF(AND(M7616&lt;Variables!$G$6,M7616&gt;Variables!$G$5),0,1)</f>
        <v>1</v>
      </c>
      <c r="AI7616" s="77">
        <f t="shared" si="240"/>
        <v>1</v>
      </c>
      <c r="AJ7616" s="77">
        <f>IF(I7616&gt;Variables!$G$7,0,1)</f>
        <v>1</v>
      </c>
      <c r="AK7616" s="77">
        <f>IF(F7616&gt;Variables!$G$8,0,1)</f>
        <v>0</v>
      </c>
      <c r="AL7616" s="77">
        <f>IF(G7616&gt;Variables!$G$9,0,1)</f>
        <v>1</v>
      </c>
      <c r="AM7616" s="77">
        <f>IF(AND(K7616&gt;Variables!$G$10,K7616&lt;Variables!$G$11),0,1)</f>
        <v>1</v>
      </c>
      <c r="AN7616" s="77">
        <f>IF(H7616&lt;Variables!$G$13,1,0)</f>
        <v>1</v>
      </c>
      <c r="AO7616" s="77">
        <f>IF(R7616&lt;Variables!$G$12,0,1)</f>
        <v>0</v>
      </c>
      <c r="AP7616" s="78">
        <f t="shared" si="241"/>
        <v>1</v>
      </c>
      <c r="AQ7616" s="77">
        <f>IF(V7616&lt;Variables!$G$15,1,0)</f>
        <v>1</v>
      </c>
      <c r="AR7616" s="77">
        <v>0</v>
      </c>
      <c r="AS7616" s="77">
        <v>0</v>
      </c>
      <c r="AT7616" s="77">
        <v>0</v>
      </c>
      <c r="AU7616" s="77">
        <v>0</v>
      </c>
      <c r="BA7616" s="77">
        <v>0</v>
      </c>
    </row>
    <row r="7617" spans="3:53" x14ac:dyDescent="0.25">
      <c r="C7617" s="77" t="s">
        <v>830</v>
      </c>
      <c r="D7617" s="77" t="s">
        <v>824</v>
      </c>
      <c r="E7617" s="77">
        <v>44.03</v>
      </c>
      <c r="F7617" s="77">
        <v>23.56</v>
      </c>
      <c r="G7617" s="77">
        <v>-99999</v>
      </c>
      <c r="H7617" s="77">
        <v>-99999</v>
      </c>
      <c r="I7617" s="77">
        <v>-99999</v>
      </c>
      <c r="J7617" s="77" t="s">
        <v>75</v>
      </c>
      <c r="K7617" s="77">
        <v>-99999</v>
      </c>
      <c r="L7617" s="77">
        <v>44.804124999999992</v>
      </c>
      <c r="M7617" s="77">
        <v>-223291.50301451041</v>
      </c>
      <c r="N7617" s="77">
        <v>45.189756000000003</v>
      </c>
      <c r="O7617" s="77">
        <v>-221386.87749497921</v>
      </c>
      <c r="P7617" s="77">
        <v>6540000</v>
      </c>
      <c r="S7617" s="77">
        <v>35.741</v>
      </c>
      <c r="T7617" s="77">
        <v>8.5779999999999994</v>
      </c>
      <c r="U7617" s="77">
        <v>20.1556</v>
      </c>
      <c r="V7617" s="77">
        <v>-99999</v>
      </c>
      <c r="AC7617" s="77">
        <v>45.25</v>
      </c>
      <c r="AD7617" s="77">
        <v>42.31</v>
      </c>
      <c r="AH7617" s="77">
        <f>IF(AND(M7617&lt;Variables!$G$6,M7617&gt;Variables!$G$5),0,1)</f>
        <v>1</v>
      </c>
      <c r="AI7617" s="77">
        <f t="shared" si="240"/>
        <v>1</v>
      </c>
      <c r="AJ7617" s="77">
        <f>IF(I7617&gt;Variables!$G$7,0,1)</f>
        <v>1</v>
      </c>
      <c r="AK7617" s="77">
        <f>IF(F7617&gt;Variables!$G$8,0,1)</f>
        <v>0</v>
      </c>
      <c r="AL7617" s="77">
        <f>IF(G7617&gt;Variables!$G$9,0,1)</f>
        <v>1</v>
      </c>
      <c r="AM7617" s="77">
        <f>IF(AND(K7617&gt;Variables!$G$10,K7617&lt;Variables!$G$11),0,1)</f>
        <v>1</v>
      </c>
      <c r="AN7617" s="77">
        <f>IF(H7617&lt;Variables!$G$13,1,0)</f>
        <v>1</v>
      </c>
      <c r="AO7617" s="77">
        <f>IF(R7617&lt;Variables!$G$12,0,1)</f>
        <v>0</v>
      </c>
      <c r="AP7617" s="78">
        <f t="shared" si="241"/>
        <v>1</v>
      </c>
      <c r="AQ7617" s="77">
        <f>IF(V7617&lt;Variables!$G$15,1,0)</f>
        <v>1</v>
      </c>
      <c r="AR7617" s="77">
        <v>0</v>
      </c>
      <c r="AS7617" s="77">
        <v>0</v>
      </c>
      <c r="AT7617" s="77">
        <v>1</v>
      </c>
      <c r="AU7617" s="77">
        <v>0</v>
      </c>
      <c r="BA7617" s="77">
        <v>-2.25</v>
      </c>
    </row>
    <row r="7618" spans="3:53" x14ac:dyDescent="0.25">
      <c r="C7618" s="77" t="s">
        <v>830</v>
      </c>
      <c r="D7618" s="77" t="s">
        <v>562</v>
      </c>
      <c r="E7618" s="77">
        <v>43.09</v>
      </c>
      <c r="F7618" s="77">
        <v>10.94</v>
      </c>
      <c r="G7618" s="77">
        <v>10.06</v>
      </c>
      <c r="H7618" s="77">
        <v>2400</v>
      </c>
      <c r="I7618" s="77">
        <v>32.046999999999997</v>
      </c>
      <c r="J7618" s="77" t="s">
        <v>74</v>
      </c>
      <c r="K7618" s="77">
        <v>47.89</v>
      </c>
      <c r="L7618" s="77">
        <v>43.014724999999999</v>
      </c>
      <c r="M7618" s="77">
        <v>-8.81674821819768E-2</v>
      </c>
      <c r="N7618" s="77">
        <v>43.015689999999999</v>
      </c>
      <c r="O7618" s="77">
        <v>-9.0408871739595692E-2</v>
      </c>
      <c r="P7618" s="77">
        <v>807373</v>
      </c>
      <c r="Q7618" s="77">
        <v>665245</v>
      </c>
      <c r="R7618" s="77">
        <v>1.21</v>
      </c>
      <c r="S7618" s="77">
        <v>35.741</v>
      </c>
      <c r="T7618" s="77">
        <v>8.5779999999999994</v>
      </c>
      <c r="U7618" s="77">
        <v>20.1556</v>
      </c>
      <c r="V7618" s="77">
        <v>2.346895490113909</v>
      </c>
      <c r="AC7618" s="77">
        <v>43.94</v>
      </c>
      <c r="AD7618" s="77">
        <v>42.960299999999997</v>
      </c>
      <c r="AH7618" s="77">
        <f>IF(AND(M7618&lt;Variables!$G$6,M7618&gt;Variables!$G$5),0,1)</f>
        <v>1</v>
      </c>
      <c r="AI7618" s="77">
        <f t="shared" si="240"/>
        <v>1</v>
      </c>
      <c r="AJ7618" s="77">
        <f>IF(I7618&gt;Variables!$G$7,0,1)</f>
        <v>1</v>
      </c>
      <c r="AK7618" s="77">
        <f>IF(F7618&gt;Variables!$G$8,0,1)</f>
        <v>0</v>
      </c>
      <c r="AL7618" s="77">
        <f>IF(G7618&gt;Variables!$G$9,0,1)</f>
        <v>1</v>
      </c>
      <c r="AM7618" s="77">
        <f>IF(AND(K7618&gt;Variables!$G$10,K7618&lt;Variables!$G$11),0,1)</f>
        <v>1</v>
      </c>
      <c r="AN7618" s="77">
        <f>IF(H7618&lt;Variables!$G$13,1,0)</f>
        <v>0</v>
      </c>
      <c r="AO7618" s="77">
        <f>IF(R7618&lt;Variables!$G$12,0,1)</f>
        <v>0</v>
      </c>
      <c r="AP7618" s="78">
        <f t="shared" si="241"/>
        <v>0</v>
      </c>
      <c r="AQ7618" s="77">
        <f>IF(V7618&lt;Variables!$G$15,1,0)</f>
        <v>1</v>
      </c>
      <c r="AR7618" s="77">
        <v>1</v>
      </c>
      <c r="AS7618" s="77">
        <v>0</v>
      </c>
      <c r="AT7618" s="77">
        <v>0</v>
      </c>
      <c r="AU7618" s="77">
        <v>0</v>
      </c>
      <c r="BA7618" s="77">
        <v>1.28</v>
      </c>
    </row>
    <row r="7619" spans="3:53" x14ac:dyDescent="0.25">
      <c r="C7619" s="77" t="s">
        <v>830</v>
      </c>
      <c r="D7619" s="77" t="s">
        <v>588</v>
      </c>
      <c r="E7619" s="77">
        <v>13.57</v>
      </c>
      <c r="F7619" s="77">
        <v>44</v>
      </c>
      <c r="G7619" s="77">
        <v>-99999</v>
      </c>
      <c r="H7619" s="77">
        <v>-99999</v>
      </c>
      <c r="I7619" s="77">
        <v>-99999</v>
      </c>
      <c r="J7619" s="77" t="s">
        <v>75</v>
      </c>
      <c r="K7619" s="77">
        <v>-99999</v>
      </c>
      <c r="L7619" s="77">
        <v>13.273944999999999</v>
      </c>
      <c r="M7619" s="77">
        <v>-753448.00618806225</v>
      </c>
      <c r="N7619" s="77">
        <v>13.05261428571429</v>
      </c>
      <c r="O7619" s="77">
        <v>-766222.38599164039</v>
      </c>
      <c r="P7619" s="77">
        <v>2320000</v>
      </c>
      <c r="S7619" s="77">
        <v>35.741</v>
      </c>
      <c r="T7619" s="77">
        <v>8.5779999999999994</v>
      </c>
      <c r="U7619" s="77">
        <v>20.1556</v>
      </c>
      <c r="V7619" s="77">
        <v>-99999</v>
      </c>
      <c r="AC7619" s="77">
        <v>16.5212</v>
      </c>
      <c r="AD7619" s="77">
        <v>13.03</v>
      </c>
      <c r="AH7619" s="77">
        <f>IF(AND(M7619&lt;Variables!$G$6,M7619&gt;Variables!$G$5),0,1)</f>
        <v>1</v>
      </c>
      <c r="AI7619" s="77">
        <f t="shared" si="240"/>
        <v>0</v>
      </c>
      <c r="AJ7619" s="77">
        <f>IF(I7619&gt;Variables!$G$7,0,1)</f>
        <v>1</v>
      </c>
      <c r="AK7619" s="77">
        <f>IF(F7619&gt;Variables!$G$8,0,1)</f>
        <v>0</v>
      </c>
      <c r="AL7619" s="77">
        <f>IF(G7619&gt;Variables!$G$9,0,1)</f>
        <v>1</v>
      </c>
      <c r="AM7619" s="77">
        <f>IF(AND(K7619&gt;Variables!$G$10,K7619&lt;Variables!$G$11),0,1)</f>
        <v>1</v>
      </c>
      <c r="AN7619" s="77">
        <f>IF(H7619&lt;Variables!$G$13,1,0)</f>
        <v>1</v>
      </c>
      <c r="AO7619" s="77">
        <f>IF(R7619&lt;Variables!$G$12,0,1)</f>
        <v>0</v>
      </c>
      <c r="AP7619" s="78">
        <f t="shared" si="241"/>
        <v>1</v>
      </c>
      <c r="AQ7619" s="77">
        <f>IF(V7619&lt;Variables!$G$15,1,0)</f>
        <v>1</v>
      </c>
      <c r="AR7619" s="77">
        <v>1</v>
      </c>
      <c r="AS7619" s="77">
        <v>0</v>
      </c>
      <c r="AT7619" s="77">
        <v>0</v>
      </c>
      <c r="AU7619" s="77">
        <v>0</v>
      </c>
      <c r="BA7619" s="77">
        <v>2</v>
      </c>
    </row>
    <row r="7620" spans="3:53" x14ac:dyDescent="0.25">
      <c r="C7620" s="77" t="s">
        <v>830</v>
      </c>
      <c r="D7620" s="77" t="s">
        <v>195</v>
      </c>
      <c r="E7620" s="77">
        <v>37.770000000000003</v>
      </c>
      <c r="F7620" s="77">
        <v>7.64</v>
      </c>
      <c r="G7620" s="77">
        <v>5.93</v>
      </c>
      <c r="H7620" s="77">
        <v>4190</v>
      </c>
      <c r="I7620" s="77">
        <v>50.3</v>
      </c>
      <c r="J7620" s="77" t="s">
        <v>75</v>
      </c>
      <c r="K7620" s="77">
        <v>46.26</v>
      </c>
      <c r="L7620" s="77">
        <v>37.814384615384611</v>
      </c>
      <c r="M7620" s="77">
        <v>-0.35537961744308738</v>
      </c>
      <c r="N7620" s="77">
        <v>37.788263414634137</v>
      </c>
      <c r="O7620" s="77">
        <v>-0.28650010572387918</v>
      </c>
      <c r="P7620" s="77">
        <v>367947</v>
      </c>
      <c r="Q7620" s="77">
        <v>708965</v>
      </c>
      <c r="R7620" s="77">
        <v>0.52</v>
      </c>
      <c r="S7620" s="77">
        <v>35.741</v>
      </c>
      <c r="T7620" s="77">
        <v>8.5779999999999994</v>
      </c>
      <c r="U7620" s="77">
        <v>20.1556</v>
      </c>
      <c r="V7620" s="77">
        <v>2.3336549721599629</v>
      </c>
      <c r="AC7620" s="77">
        <v>37.67</v>
      </c>
      <c r="AD7620" s="77">
        <v>35.96</v>
      </c>
      <c r="AH7620" s="77">
        <f>IF(AND(M7620&lt;Variables!$G$6,M7620&gt;Variables!$G$5),0,1)</f>
        <v>1</v>
      </c>
      <c r="AI7620" s="77">
        <f t="shared" si="240"/>
        <v>0</v>
      </c>
      <c r="AJ7620" s="77">
        <f>IF(I7620&gt;Variables!$G$7,0,1)</f>
        <v>0</v>
      </c>
      <c r="AK7620" s="77">
        <f>IF(F7620&gt;Variables!$G$8,0,1)</f>
        <v>1</v>
      </c>
      <c r="AL7620" s="77">
        <f>IF(G7620&gt;Variables!$G$9,0,1)</f>
        <v>1</v>
      </c>
      <c r="AM7620" s="77">
        <f>IF(AND(K7620&gt;Variables!$G$10,K7620&lt;Variables!$G$11),0,1)</f>
        <v>1</v>
      </c>
      <c r="AN7620" s="77">
        <f>IF(H7620&lt;Variables!$G$13,1,0)</f>
        <v>0</v>
      </c>
      <c r="AO7620" s="77">
        <f>IF(R7620&lt;Variables!$G$12,0,1)</f>
        <v>0</v>
      </c>
      <c r="AP7620" s="78">
        <f t="shared" si="241"/>
        <v>1</v>
      </c>
      <c r="AQ7620" s="77">
        <f>IF(V7620&lt;Variables!$G$15,1,0)</f>
        <v>1</v>
      </c>
      <c r="AR7620" s="77">
        <v>0</v>
      </c>
      <c r="AS7620" s="77">
        <v>0</v>
      </c>
      <c r="AT7620" s="77">
        <v>1</v>
      </c>
      <c r="AU7620" s="77">
        <v>0</v>
      </c>
      <c r="BA7620" s="77">
        <v>-2.25</v>
      </c>
    </row>
    <row r="7621" spans="3:53" x14ac:dyDescent="0.25">
      <c r="C7621" s="77" t="s">
        <v>830</v>
      </c>
      <c r="D7621" s="77" t="s">
        <v>590</v>
      </c>
      <c r="E7621" s="77">
        <v>8.3800000000000008</v>
      </c>
      <c r="F7621" s="77">
        <v>27.04</v>
      </c>
      <c r="G7621" s="77">
        <v>15.51</v>
      </c>
      <c r="H7621" s="77">
        <v>298.47000000000003</v>
      </c>
      <c r="I7621" s="77">
        <v>-3.835</v>
      </c>
      <c r="J7621" s="77" t="s">
        <v>74</v>
      </c>
      <c r="K7621" s="77">
        <v>39.89</v>
      </c>
      <c r="L7621" s="77">
        <v>8.6527550000000009</v>
      </c>
      <c r="M7621" s="77">
        <v>-1.880961612804253</v>
      </c>
      <c r="N7621" s="77">
        <v>8.7202300000000008</v>
      </c>
      <c r="O7621" s="77">
        <v>-2.640182655732711</v>
      </c>
      <c r="P7621" s="77">
        <v>4830000</v>
      </c>
      <c r="Q7621" s="77">
        <v>148250</v>
      </c>
      <c r="R7621" s="77">
        <v>32.58</v>
      </c>
      <c r="S7621" s="77">
        <v>35.741</v>
      </c>
      <c r="T7621" s="77">
        <v>8.5779999999999994</v>
      </c>
      <c r="U7621" s="77">
        <v>20.1556</v>
      </c>
      <c r="V7621" s="77">
        <v>2.2562456866699678</v>
      </c>
      <c r="AC7621" s="77">
        <v>8.49</v>
      </c>
      <c r="AD7621" s="77">
        <v>7.48</v>
      </c>
      <c r="AH7621" s="77">
        <f>IF(AND(M7621&lt;Variables!$G$6,M7621&gt;Variables!$G$5),0,1)</f>
        <v>0</v>
      </c>
      <c r="AI7621" s="77">
        <f t="shared" si="240"/>
        <v>1</v>
      </c>
      <c r="AJ7621" s="77">
        <f>IF(I7621&gt;Variables!$G$7,0,1)</f>
        <v>1</v>
      </c>
      <c r="AK7621" s="77">
        <f>IF(F7621&gt;Variables!$G$8,0,1)</f>
        <v>0</v>
      </c>
      <c r="AL7621" s="77">
        <f>IF(G7621&gt;Variables!$G$9,0,1)</f>
        <v>0</v>
      </c>
      <c r="AM7621" s="77">
        <f>IF(AND(K7621&gt;Variables!$G$10,K7621&lt;Variables!$G$11),0,1)</f>
        <v>1</v>
      </c>
      <c r="AN7621" s="77">
        <f>IF(H7621&lt;Variables!$G$13,1,0)</f>
        <v>1</v>
      </c>
      <c r="AO7621" s="77">
        <f>IF(R7621&lt;Variables!$G$12,0,1)</f>
        <v>1</v>
      </c>
      <c r="AP7621" s="78">
        <f t="shared" si="241"/>
        <v>0</v>
      </c>
      <c r="AQ7621" s="77">
        <f>IF(V7621&lt;Variables!$G$15,1,0)</f>
        <v>1</v>
      </c>
      <c r="AR7621" s="77">
        <v>0</v>
      </c>
      <c r="AS7621" s="77">
        <v>0</v>
      </c>
      <c r="AT7621" s="77">
        <v>1</v>
      </c>
      <c r="AU7621" s="77">
        <v>0</v>
      </c>
      <c r="BA7621" s="77">
        <v>-2.25</v>
      </c>
    </row>
    <row r="7622" spans="3:53" x14ac:dyDescent="0.25">
      <c r="C7622" s="77" t="s">
        <v>830</v>
      </c>
      <c r="D7622" s="77" t="s">
        <v>577</v>
      </c>
      <c r="E7622" s="77">
        <v>43.31</v>
      </c>
      <c r="F7622" s="77">
        <v>7.91</v>
      </c>
      <c r="G7622" s="77">
        <v>6.72</v>
      </c>
      <c r="H7622" s="77">
        <v>5240</v>
      </c>
      <c r="I7622" s="77">
        <v>-13.122</v>
      </c>
      <c r="J7622" s="77" t="s">
        <v>75</v>
      </c>
      <c r="K7622" s="77">
        <v>47.98</v>
      </c>
      <c r="L7622" s="77">
        <v>43.068156250000001</v>
      </c>
      <c r="M7622" s="77">
        <v>0.1087665553363472</v>
      </c>
      <c r="N7622" s="77">
        <v>43.250390697674419</v>
      </c>
      <c r="O7622" s="77">
        <v>-0.31303924771643049</v>
      </c>
      <c r="P7622" s="77">
        <v>325108</v>
      </c>
      <c r="Q7622" s="77">
        <v>549321</v>
      </c>
      <c r="R7622" s="77">
        <v>0.59</v>
      </c>
      <c r="S7622" s="77">
        <v>35.741</v>
      </c>
      <c r="T7622" s="77">
        <v>8.5779999999999994</v>
      </c>
      <c r="U7622" s="77">
        <v>20.1556</v>
      </c>
      <c r="V7622" s="77">
        <v>2.3438793875411141</v>
      </c>
      <c r="AC7622" s="77">
        <v>43.36</v>
      </c>
      <c r="AD7622" s="77">
        <v>42.44</v>
      </c>
      <c r="AH7622" s="77">
        <f>IF(AND(M7622&lt;Variables!$G$6,M7622&gt;Variables!$G$5),0,1)</f>
        <v>1</v>
      </c>
      <c r="AI7622" s="77">
        <f t="shared" si="240"/>
        <v>1</v>
      </c>
      <c r="AJ7622" s="77">
        <f>IF(I7622&gt;Variables!$G$7,0,1)</f>
        <v>1</v>
      </c>
      <c r="AK7622" s="77">
        <f>IF(F7622&gt;Variables!$G$8,0,1)</f>
        <v>1</v>
      </c>
      <c r="AL7622" s="77">
        <f>IF(G7622&gt;Variables!$G$9,0,1)</f>
        <v>1</v>
      </c>
      <c r="AM7622" s="77">
        <f>IF(AND(K7622&gt;Variables!$G$10,K7622&lt;Variables!$G$11),0,1)</f>
        <v>1</v>
      </c>
      <c r="AN7622" s="77">
        <f>IF(H7622&lt;Variables!$G$13,1,0)</f>
        <v>0</v>
      </c>
      <c r="AO7622" s="77">
        <f>IF(R7622&lt;Variables!$G$12,0,1)</f>
        <v>0</v>
      </c>
      <c r="AP7622" s="78">
        <f t="shared" si="241"/>
        <v>1</v>
      </c>
      <c r="AQ7622" s="77">
        <f>IF(V7622&lt;Variables!$G$15,1,0)</f>
        <v>1</v>
      </c>
      <c r="AR7622" s="77">
        <v>0</v>
      </c>
      <c r="AS7622" s="77">
        <v>0</v>
      </c>
      <c r="AT7622" s="77">
        <v>0</v>
      </c>
      <c r="AU7622" s="77">
        <v>1</v>
      </c>
      <c r="BA7622" s="77">
        <v>-0.84</v>
      </c>
    </row>
    <row r="7623" spans="3:53" x14ac:dyDescent="0.25">
      <c r="C7623" s="77" t="s">
        <v>830</v>
      </c>
      <c r="D7623" s="77" t="s">
        <v>578</v>
      </c>
      <c r="E7623" s="77">
        <v>6.42</v>
      </c>
      <c r="F7623" s="77">
        <v>56.97</v>
      </c>
      <c r="G7623" s="77">
        <v>48.57</v>
      </c>
      <c r="H7623" s="77">
        <v>42.92</v>
      </c>
      <c r="I7623" s="77">
        <v>218.38900000000001</v>
      </c>
      <c r="J7623" s="77" t="s">
        <v>75</v>
      </c>
      <c r="K7623" s="77">
        <v>45.5</v>
      </c>
      <c r="L7623" s="77">
        <v>6.40449</v>
      </c>
      <c r="M7623" s="77">
        <v>-0.69466889635239804</v>
      </c>
      <c r="N7623" s="77">
        <v>6.4083180000000004</v>
      </c>
      <c r="O7623" s="77">
        <v>-0.75398880018125192</v>
      </c>
      <c r="P7623" s="77">
        <v>61940000</v>
      </c>
      <c r="Q7623" s="77">
        <v>2020000</v>
      </c>
      <c r="R7623" s="77">
        <v>30.66</v>
      </c>
      <c r="S7623" s="77">
        <v>35.741</v>
      </c>
      <c r="T7623" s="77">
        <v>8.5779999999999994</v>
      </c>
      <c r="U7623" s="77">
        <v>20.1556</v>
      </c>
      <c r="V7623" s="77">
        <v>2.3294134743281671</v>
      </c>
      <c r="AC7623" s="77">
        <v>6.44</v>
      </c>
      <c r="AD7623" s="77">
        <v>5.29</v>
      </c>
      <c r="AH7623" s="77">
        <f>IF(AND(M7623&lt;Variables!$G$6,M7623&gt;Variables!$G$5),0,1)</f>
        <v>1</v>
      </c>
      <c r="AI7623" s="77">
        <f t="shared" si="240"/>
        <v>1</v>
      </c>
      <c r="AJ7623" s="77">
        <f>IF(I7623&gt;Variables!$G$7,0,1)</f>
        <v>0</v>
      </c>
      <c r="AK7623" s="77">
        <f>IF(F7623&gt;Variables!$G$8,0,1)</f>
        <v>0</v>
      </c>
      <c r="AL7623" s="77">
        <f>IF(G7623&gt;Variables!$G$9,0,1)</f>
        <v>0</v>
      </c>
      <c r="AM7623" s="77">
        <f>IF(AND(K7623&gt;Variables!$G$10,K7623&lt;Variables!$G$11),0,1)</f>
        <v>1</v>
      </c>
      <c r="AN7623" s="77">
        <f>IF(H7623&lt;Variables!$G$13,1,0)</f>
        <v>1</v>
      </c>
      <c r="AO7623" s="77">
        <f>IF(R7623&lt;Variables!$G$12,0,1)</f>
        <v>1</v>
      </c>
      <c r="AP7623" s="78">
        <f t="shared" si="241"/>
        <v>1</v>
      </c>
      <c r="AQ7623" s="77">
        <f>IF(V7623&lt;Variables!$G$15,1,0)</f>
        <v>1</v>
      </c>
      <c r="AR7623" s="77">
        <v>0</v>
      </c>
      <c r="AS7623" s="77">
        <v>0</v>
      </c>
      <c r="AT7623" s="77">
        <v>1</v>
      </c>
      <c r="AU7623" s="77">
        <v>0</v>
      </c>
      <c r="BA7623" s="77">
        <v>-2.25</v>
      </c>
    </row>
    <row r="7624" spans="3:53" x14ac:dyDescent="0.25">
      <c r="C7624" s="77" t="s">
        <v>830</v>
      </c>
      <c r="D7624" s="77" t="s">
        <v>551</v>
      </c>
      <c r="E7624" s="77">
        <v>2.74</v>
      </c>
      <c r="F7624" s="77">
        <v>60.19</v>
      </c>
      <c r="G7624" s="77">
        <v>-9.44</v>
      </c>
      <c r="H7624" s="77">
        <v>18.25</v>
      </c>
      <c r="I7624" s="77">
        <v>-9.7000000000000003E-2</v>
      </c>
      <c r="J7624" s="77" t="s">
        <v>75</v>
      </c>
      <c r="K7624" s="77">
        <v>57.13</v>
      </c>
      <c r="L7624" s="77">
        <v>2.714020000000001</v>
      </c>
      <c r="M7624" s="77">
        <v>0.43404249047536331</v>
      </c>
      <c r="N7624" s="77">
        <v>2.6951719999999999</v>
      </c>
      <c r="O7624" s="77">
        <v>1.1364024262644501</v>
      </c>
      <c r="P7624" s="77">
        <v>137030000</v>
      </c>
      <c r="Q7624" s="77">
        <v>925560</v>
      </c>
      <c r="R7624" s="77">
        <v>148.05000000000001</v>
      </c>
      <c r="S7624" s="77">
        <v>35.741</v>
      </c>
      <c r="T7624" s="77">
        <v>8.5779999999999994</v>
      </c>
      <c r="U7624" s="77">
        <v>20.1556</v>
      </c>
      <c r="V7624" s="77">
        <v>2.4206441353475672</v>
      </c>
      <c r="AC7624" s="77">
        <v>3.81</v>
      </c>
      <c r="AD7624" s="77">
        <v>2.68</v>
      </c>
      <c r="AH7624" s="77">
        <f>IF(AND(M7624&lt;Variables!$G$6,M7624&gt;Variables!$G$5),0,1)</f>
        <v>1</v>
      </c>
      <c r="AI7624" s="77">
        <f t="shared" si="240"/>
        <v>0</v>
      </c>
      <c r="AJ7624" s="77">
        <f>IF(I7624&gt;Variables!$G$7,0,1)</f>
        <v>1</v>
      </c>
      <c r="AK7624" s="77">
        <f>IF(F7624&gt;Variables!$G$8,0,1)</f>
        <v>0</v>
      </c>
      <c r="AL7624" s="77">
        <f>IF(G7624&gt;Variables!$G$9,0,1)</f>
        <v>1</v>
      </c>
      <c r="AM7624" s="77">
        <f>IF(AND(K7624&gt;Variables!$G$10,K7624&lt;Variables!$G$11),0,1)</f>
        <v>1</v>
      </c>
      <c r="AN7624" s="77">
        <f>IF(H7624&lt;Variables!$G$13,1,0)</f>
        <v>1</v>
      </c>
      <c r="AO7624" s="77">
        <f>IF(R7624&lt;Variables!$G$12,0,1)</f>
        <v>1</v>
      </c>
      <c r="AP7624" s="78">
        <f t="shared" si="241"/>
        <v>1</v>
      </c>
      <c r="AQ7624" s="77">
        <f>IF(V7624&lt;Variables!$G$15,1,0)</f>
        <v>1</v>
      </c>
      <c r="AR7624" s="77">
        <v>1</v>
      </c>
      <c r="AS7624" s="77">
        <v>0</v>
      </c>
      <c r="AT7624" s="77">
        <v>0</v>
      </c>
      <c r="AU7624" s="77">
        <v>0</v>
      </c>
      <c r="BA7624" s="77">
        <v>2</v>
      </c>
    </row>
    <row r="7625" spans="3:53" x14ac:dyDescent="0.25">
      <c r="C7625" s="77" t="s">
        <v>830</v>
      </c>
      <c r="D7625" s="77" t="s">
        <v>388</v>
      </c>
      <c r="E7625" s="77">
        <v>24.17</v>
      </c>
      <c r="F7625" s="77">
        <v>23.7</v>
      </c>
      <c r="G7625" s="77">
        <v>19.010000000000002</v>
      </c>
      <c r="H7625" s="77">
        <v>394.17</v>
      </c>
      <c r="I7625" s="77">
        <v>85235.94</v>
      </c>
      <c r="J7625" s="77" t="s">
        <v>75</v>
      </c>
      <c r="K7625" s="77">
        <v>35.22</v>
      </c>
      <c r="L7625" s="77">
        <v>24.760269999999998</v>
      </c>
      <c r="M7625" s="77">
        <v>-2.141616387866522</v>
      </c>
      <c r="N7625" s="77">
        <v>25.148384</v>
      </c>
      <c r="O7625" s="77">
        <v>-3.6518608909423351</v>
      </c>
      <c r="P7625" s="77">
        <v>20790000</v>
      </c>
      <c r="Q7625" s="77">
        <v>4420000</v>
      </c>
      <c r="R7625" s="77">
        <v>4.7</v>
      </c>
      <c r="S7625" s="77">
        <v>35.741</v>
      </c>
      <c r="T7625" s="77">
        <v>8.5779999999999994</v>
      </c>
      <c r="U7625" s="77">
        <v>20.1556</v>
      </c>
      <c r="V7625" s="77">
        <v>2.1781471015503469</v>
      </c>
      <c r="AC7625" s="77">
        <v>25.28</v>
      </c>
      <c r="AD7625" s="77">
        <v>22.532299999999999</v>
      </c>
      <c r="AH7625" s="77">
        <f>IF(AND(M7625&lt;Variables!$G$6,M7625&gt;Variables!$G$5),0,1)</f>
        <v>0</v>
      </c>
      <c r="AI7625" s="77">
        <f t="shared" si="240"/>
        <v>1</v>
      </c>
      <c r="AJ7625" s="77">
        <f>IF(I7625&gt;Variables!$G$7,0,1)</f>
        <v>0</v>
      </c>
      <c r="AK7625" s="77">
        <f>IF(F7625&gt;Variables!$G$8,0,1)</f>
        <v>0</v>
      </c>
      <c r="AL7625" s="77">
        <f>IF(G7625&gt;Variables!$G$9,0,1)</f>
        <v>0</v>
      </c>
      <c r="AM7625" s="77">
        <f>IF(AND(K7625&gt;Variables!$G$10,K7625&lt;Variables!$G$11),0,1)</f>
        <v>1</v>
      </c>
      <c r="AN7625" s="77">
        <f>IF(H7625&lt;Variables!$G$13,1,0)</f>
        <v>1</v>
      </c>
      <c r="AO7625" s="77">
        <f>IF(R7625&lt;Variables!$G$12,0,1)</f>
        <v>1</v>
      </c>
      <c r="AP7625" s="78">
        <f t="shared" si="241"/>
        <v>1</v>
      </c>
      <c r="AQ7625" s="77">
        <f>IF(V7625&lt;Variables!$G$15,1,0)</f>
        <v>1</v>
      </c>
      <c r="AR7625" s="77">
        <v>0</v>
      </c>
      <c r="AS7625" s="77">
        <v>0</v>
      </c>
      <c r="AT7625" s="77">
        <v>1</v>
      </c>
      <c r="AU7625" s="77">
        <v>0</v>
      </c>
      <c r="BA7625" s="77">
        <v>-2.25</v>
      </c>
    </row>
    <row r="7626" spans="3:53" x14ac:dyDescent="0.25">
      <c r="C7626" s="77" t="s">
        <v>830</v>
      </c>
      <c r="D7626" s="77" t="s">
        <v>179</v>
      </c>
      <c r="E7626" s="77">
        <v>25.82</v>
      </c>
      <c r="F7626" s="77">
        <v>9.9600000000000009</v>
      </c>
      <c r="G7626" s="77">
        <v>11.52</v>
      </c>
      <c r="H7626" s="77">
        <v>13930</v>
      </c>
      <c r="I7626" s="77">
        <v>-77.335999999999999</v>
      </c>
      <c r="J7626" s="77" t="s">
        <v>74</v>
      </c>
      <c r="K7626" s="77">
        <v>55.31</v>
      </c>
      <c r="L7626" s="77">
        <v>25.713574999999999</v>
      </c>
      <c r="M7626" s="77">
        <v>0.18054665677564971</v>
      </c>
      <c r="N7626" s="77">
        <v>25.726872</v>
      </c>
      <c r="O7626" s="77">
        <v>0.12876808342654861</v>
      </c>
      <c r="P7626" s="77">
        <v>15713000</v>
      </c>
      <c r="Q7626" s="77">
        <v>12104000</v>
      </c>
      <c r="R7626" s="77">
        <v>1.3</v>
      </c>
      <c r="S7626" s="77">
        <v>35.741</v>
      </c>
      <c r="T7626" s="77">
        <v>8.5779999999999994</v>
      </c>
      <c r="U7626" s="77">
        <v>20.1556</v>
      </c>
      <c r="V7626" s="77">
        <v>2.4145486533891138</v>
      </c>
      <c r="AC7626" s="77">
        <v>25.78</v>
      </c>
      <c r="AD7626" s="77">
        <v>25.0701</v>
      </c>
      <c r="AH7626" s="77">
        <f>IF(AND(M7626&lt;Variables!$G$6,M7626&gt;Variables!$G$5),0,1)</f>
        <v>1</v>
      </c>
      <c r="AI7626" s="77">
        <f t="shared" si="240"/>
        <v>1</v>
      </c>
      <c r="AJ7626" s="77">
        <f>IF(I7626&gt;Variables!$G$7,0,1)</f>
        <v>1</v>
      </c>
      <c r="AK7626" s="77">
        <f>IF(F7626&gt;Variables!$G$8,0,1)</f>
        <v>0</v>
      </c>
      <c r="AL7626" s="77">
        <f>IF(G7626&gt;Variables!$G$9,0,1)</f>
        <v>0</v>
      </c>
      <c r="AM7626" s="77">
        <f>IF(AND(K7626&gt;Variables!$G$10,K7626&lt;Variables!$G$11),0,1)</f>
        <v>1</v>
      </c>
      <c r="AN7626" s="77">
        <f>IF(H7626&lt;Variables!$G$13,1,0)</f>
        <v>0</v>
      </c>
      <c r="AO7626" s="77">
        <f>IF(R7626&lt;Variables!$G$12,0,1)</f>
        <v>0</v>
      </c>
      <c r="AP7626" s="78">
        <f t="shared" si="241"/>
        <v>0</v>
      </c>
      <c r="AQ7626" s="77">
        <f>IF(V7626&lt;Variables!$G$15,1,0)</f>
        <v>1</v>
      </c>
      <c r="AR7626" s="77">
        <v>0</v>
      </c>
      <c r="AS7626" s="77">
        <v>0</v>
      </c>
      <c r="AT7626" s="77">
        <v>1</v>
      </c>
      <c r="AU7626" s="77">
        <v>0</v>
      </c>
      <c r="BA7626" s="77">
        <v>-2.25</v>
      </c>
    </row>
    <row r="7627" spans="3:53" x14ac:dyDescent="0.25">
      <c r="C7627" s="77" t="s">
        <v>830</v>
      </c>
      <c r="D7627" s="77" t="s">
        <v>596</v>
      </c>
      <c r="E7627" s="77">
        <v>35.43</v>
      </c>
      <c r="F7627" s="77">
        <v>7.64</v>
      </c>
      <c r="G7627" s="77">
        <v>5.03</v>
      </c>
      <c r="H7627" s="77">
        <v>4520</v>
      </c>
      <c r="I7627" s="77">
        <v>-34.783999999999999</v>
      </c>
      <c r="J7627" s="77" t="s">
        <v>74</v>
      </c>
      <c r="K7627" s="77">
        <v>40.65</v>
      </c>
      <c r="L7627" s="77">
        <v>35.296484999999997</v>
      </c>
      <c r="M7627" s="77">
        <v>-7.5035800307010389E-2</v>
      </c>
      <c r="N7627" s="77">
        <v>35.569102000000001</v>
      </c>
      <c r="O7627" s="77">
        <v>-0.84090399583323117</v>
      </c>
      <c r="P7627" s="77">
        <v>3704000</v>
      </c>
      <c r="Q7627" s="77">
        <v>2591000</v>
      </c>
      <c r="R7627" s="77">
        <v>1.43</v>
      </c>
      <c r="S7627" s="77">
        <v>35.741</v>
      </c>
      <c r="T7627" s="77">
        <v>8.5779999999999994</v>
      </c>
      <c r="U7627" s="77">
        <v>20.1556</v>
      </c>
      <c r="V7627" s="77">
        <v>2.2700587540994519</v>
      </c>
      <c r="AC7627" s="77">
        <v>36.15</v>
      </c>
      <c r="AD7627" s="77">
        <v>35.25</v>
      </c>
      <c r="AH7627" s="77">
        <f>IF(AND(M7627&lt;Variables!$G$6,M7627&gt;Variables!$G$5),0,1)</f>
        <v>1</v>
      </c>
      <c r="AI7627" s="77">
        <f t="shared" si="240"/>
        <v>1</v>
      </c>
      <c r="AJ7627" s="77">
        <f>IF(I7627&gt;Variables!$G$7,0,1)</f>
        <v>1</v>
      </c>
      <c r="AK7627" s="77">
        <f>IF(F7627&gt;Variables!$G$8,0,1)</f>
        <v>1</v>
      </c>
      <c r="AL7627" s="77">
        <f>IF(G7627&gt;Variables!$G$9,0,1)</f>
        <v>1</v>
      </c>
      <c r="AM7627" s="77">
        <f>IF(AND(K7627&gt;Variables!$G$10,K7627&lt;Variables!$G$11),0,1)</f>
        <v>1</v>
      </c>
      <c r="AN7627" s="77">
        <f>IF(H7627&lt;Variables!$G$13,1,0)</f>
        <v>0</v>
      </c>
      <c r="AO7627" s="77">
        <f>IF(R7627&lt;Variables!$G$12,0,1)</f>
        <v>0</v>
      </c>
      <c r="AP7627" s="78">
        <f t="shared" si="241"/>
        <v>0</v>
      </c>
      <c r="AQ7627" s="77">
        <f>IF(V7627&lt;Variables!$G$15,1,0)</f>
        <v>1</v>
      </c>
      <c r="AR7627" s="77">
        <v>1</v>
      </c>
      <c r="AS7627" s="77">
        <v>0</v>
      </c>
      <c r="AT7627" s="77">
        <v>0</v>
      </c>
      <c r="AU7627" s="77">
        <v>0</v>
      </c>
      <c r="BA7627" s="77">
        <v>1.1000000000000001</v>
      </c>
    </row>
    <row r="7628" spans="3:53" x14ac:dyDescent="0.25">
      <c r="C7628" s="77" t="s">
        <v>830</v>
      </c>
      <c r="D7628" s="77" t="s">
        <v>561</v>
      </c>
      <c r="E7628" s="77">
        <v>235.97</v>
      </c>
      <c r="F7628" s="77">
        <v>8.44</v>
      </c>
      <c r="G7628" s="77">
        <v>0.21</v>
      </c>
      <c r="H7628" s="77">
        <v>211690</v>
      </c>
      <c r="I7628" s="77">
        <v>119.8</v>
      </c>
      <c r="J7628" s="77" t="s">
        <v>74</v>
      </c>
      <c r="K7628" s="77">
        <v>66.87</v>
      </c>
      <c r="L7628" s="77">
        <v>234.47036499999999</v>
      </c>
      <c r="M7628" s="77">
        <v>0.40501280407014367</v>
      </c>
      <c r="N7628" s="77">
        <v>233.90830800000001</v>
      </c>
      <c r="O7628" s="77">
        <v>0.64627546277661652</v>
      </c>
      <c r="P7628" s="77">
        <v>9012000</v>
      </c>
      <c r="Q7628" s="77">
        <v>3327000</v>
      </c>
      <c r="R7628" s="77">
        <v>2.71</v>
      </c>
      <c r="S7628" s="77">
        <v>35.741</v>
      </c>
      <c r="T7628" s="77">
        <v>8.5779999999999994</v>
      </c>
      <c r="U7628" s="77">
        <v>20.1556</v>
      </c>
      <c r="V7628" s="77">
        <v>2.5115104164727078</v>
      </c>
      <c r="AC7628" s="77">
        <v>235.49</v>
      </c>
      <c r="AD7628" s="77">
        <v>232.56</v>
      </c>
      <c r="AH7628" s="77">
        <f>IF(AND(M7628&lt;Variables!$G$6,M7628&gt;Variables!$G$5),0,1)</f>
        <v>1</v>
      </c>
      <c r="AI7628" s="77">
        <f t="shared" si="240"/>
        <v>0</v>
      </c>
      <c r="AJ7628" s="77">
        <f>IF(I7628&gt;Variables!$G$7,0,1)</f>
        <v>0</v>
      </c>
      <c r="AK7628" s="77">
        <f>IF(F7628&gt;Variables!$G$8,0,1)</f>
        <v>1</v>
      </c>
      <c r="AL7628" s="77">
        <f>IF(G7628&gt;Variables!$G$9,0,1)</f>
        <v>1</v>
      </c>
      <c r="AM7628" s="77">
        <f>IF(AND(K7628&gt;Variables!$G$10,K7628&lt;Variables!$G$11),0,1)</f>
        <v>0</v>
      </c>
      <c r="AN7628" s="77">
        <f>IF(H7628&lt;Variables!$G$13,1,0)</f>
        <v>0</v>
      </c>
      <c r="AO7628" s="77">
        <f>IF(R7628&lt;Variables!$G$12,0,1)</f>
        <v>1</v>
      </c>
      <c r="AP7628" s="78">
        <f t="shared" si="241"/>
        <v>0</v>
      </c>
      <c r="AQ7628" s="77">
        <f>IF(V7628&lt;Variables!$G$15,1,0)</f>
        <v>1</v>
      </c>
      <c r="AR7628" s="77">
        <v>0</v>
      </c>
      <c r="AS7628" s="77">
        <v>0</v>
      </c>
      <c r="AT7628" s="77">
        <v>0</v>
      </c>
      <c r="AU7628" s="77">
        <v>1</v>
      </c>
      <c r="BA7628" s="77">
        <v>-0.98</v>
      </c>
    </row>
    <row r="7629" spans="3:53" x14ac:dyDescent="0.25">
      <c r="C7629" s="77" t="s">
        <v>830</v>
      </c>
      <c r="D7629" s="77" t="s">
        <v>555</v>
      </c>
      <c r="E7629" s="77">
        <v>25.74</v>
      </c>
      <c r="F7629" s="77">
        <v>27.03</v>
      </c>
      <c r="G7629" s="77">
        <v>24.47</v>
      </c>
      <c r="H7629" s="77">
        <v>2850</v>
      </c>
      <c r="I7629" s="77">
        <v>274.666</v>
      </c>
      <c r="J7629" s="77" t="s">
        <v>74</v>
      </c>
      <c r="K7629" s="77">
        <v>57.4</v>
      </c>
      <c r="L7629" s="77">
        <v>25.52871</v>
      </c>
      <c r="M7629" s="77">
        <v>0.4359405547714863</v>
      </c>
      <c r="N7629" s="77">
        <v>25.439170833333339</v>
      </c>
      <c r="O7629" s="77">
        <v>0.78944855546752146</v>
      </c>
      <c r="P7629" s="77">
        <v>1969000</v>
      </c>
      <c r="Q7629" s="77">
        <v>497157</v>
      </c>
      <c r="R7629" s="77">
        <v>3.96</v>
      </c>
      <c r="S7629" s="77">
        <v>35.741</v>
      </c>
      <c r="T7629" s="77">
        <v>8.5779999999999994</v>
      </c>
      <c r="U7629" s="77">
        <v>20.1556</v>
      </c>
      <c r="V7629" s="77">
        <v>2.4230129727918088</v>
      </c>
      <c r="AC7629" s="77">
        <v>26.25</v>
      </c>
      <c r="AD7629" s="77">
        <v>21.94</v>
      </c>
      <c r="AH7629" s="77">
        <f>IF(AND(M7629&lt;Variables!$G$6,M7629&gt;Variables!$G$5),0,1)</f>
        <v>1</v>
      </c>
      <c r="AI7629" s="77">
        <f t="shared" si="240"/>
        <v>0</v>
      </c>
      <c r="AJ7629" s="77">
        <f>IF(I7629&gt;Variables!$G$7,0,1)</f>
        <v>0</v>
      </c>
      <c r="AK7629" s="77">
        <f>IF(F7629&gt;Variables!$G$8,0,1)</f>
        <v>0</v>
      </c>
      <c r="AL7629" s="77">
        <f>IF(G7629&gt;Variables!$G$9,0,1)</f>
        <v>0</v>
      </c>
      <c r="AM7629" s="77">
        <f>IF(AND(K7629&gt;Variables!$G$10,K7629&lt;Variables!$G$11),0,1)</f>
        <v>1</v>
      </c>
      <c r="AN7629" s="77">
        <f>IF(H7629&lt;Variables!$G$13,1,0)</f>
        <v>0</v>
      </c>
      <c r="AO7629" s="77">
        <f>IF(R7629&lt;Variables!$G$12,0,1)</f>
        <v>1</v>
      </c>
      <c r="AP7629" s="78">
        <f t="shared" si="241"/>
        <v>0</v>
      </c>
      <c r="AQ7629" s="77">
        <f>IF(V7629&lt;Variables!$G$15,1,0)</f>
        <v>1</v>
      </c>
      <c r="AR7629" s="77">
        <v>0</v>
      </c>
      <c r="AS7629" s="77">
        <v>0</v>
      </c>
      <c r="AT7629" s="77">
        <v>1</v>
      </c>
      <c r="AU7629" s="77">
        <v>0</v>
      </c>
      <c r="BA7629" s="77">
        <v>-1.2</v>
      </c>
    </row>
    <row r="7630" spans="3:53" x14ac:dyDescent="0.25">
      <c r="C7630" s="77" t="s">
        <v>830</v>
      </c>
      <c r="D7630" s="77" t="s">
        <v>673</v>
      </c>
      <c r="E7630" s="77">
        <v>1.18</v>
      </c>
      <c r="F7630" s="77">
        <v>11.03</v>
      </c>
      <c r="G7630" s="77">
        <v>6.36</v>
      </c>
      <c r="H7630" s="77">
        <v>-99999</v>
      </c>
      <c r="I7630" s="77">
        <v>51.744999999999997</v>
      </c>
      <c r="J7630" s="77" t="s">
        <v>74</v>
      </c>
      <c r="K7630" s="77">
        <v>55.4</v>
      </c>
      <c r="L7630" s="77">
        <v>1.1872799999999999</v>
      </c>
      <c r="M7630" s="77">
        <v>-1.4554275318374741</v>
      </c>
      <c r="N7630" s="77">
        <v>1.191821111111111</v>
      </c>
      <c r="O7630" s="77">
        <v>-1.8309048990387411</v>
      </c>
      <c r="P7630" s="77">
        <v>124279</v>
      </c>
      <c r="Q7630" s="77">
        <v>33478</v>
      </c>
      <c r="R7630" s="77">
        <v>3.71</v>
      </c>
      <c r="S7630" s="77">
        <v>35.741</v>
      </c>
      <c r="T7630" s="77">
        <v>8.5779999999999994</v>
      </c>
      <c r="U7630" s="77">
        <v>20.1556</v>
      </c>
      <c r="V7630" s="77">
        <v>2.4834827992722861</v>
      </c>
      <c r="AC7630" s="77">
        <v>1.2</v>
      </c>
      <c r="AD7630" s="77">
        <v>1.1604000000000001</v>
      </c>
      <c r="AH7630" s="77">
        <f>IF(AND(M7630&lt;Variables!$G$6,M7630&gt;Variables!$G$5),0,1)</f>
        <v>0</v>
      </c>
      <c r="AI7630" s="77">
        <f t="shared" si="240"/>
        <v>1</v>
      </c>
      <c r="AJ7630" s="77">
        <f>IF(I7630&gt;Variables!$G$7,0,1)</f>
        <v>0</v>
      </c>
      <c r="AK7630" s="77">
        <f>IF(F7630&gt;Variables!$G$8,0,1)</f>
        <v>0</v>
      </c>
      <c r="AL7630" s="77">
        <f>IF(G7630&gt;Variables!$G$9,0,1)</f>
        <v>1</v>
      </c>
      <c r="AM7630" s="77">
        <f>IF(AND(K7630&gt;Variables!$G$10,K7630&lt;Variables!$G$11),0,1)</f>
        <v>1</v>
      </c>
      <c r="AN7630" s="77">
        <f>IF(H7630&lt;Variables!$G$13,1,0)</f>
        <v>1</v>
      </c>
      <c r="AO7630" s="77">
        <f>IF(R7630&lt;Variables!$G$12,0,1)</f>
        <v>1</v>
      </c>
      <c r="AP7630" s="78">
        <f t="shared" si="241"/>
        <v>0</v>
      </c>
      <c r="AQ7630" s="77">
        <f>IF(V7630&lt;Variables!$G$15,1,0)</f>
        <v>1</v>
      </c>
      <c r="AR7630" s="77">
        <v>0</v>
      </c>
      <c r="AS7630" s="77">
        <v>0</v>
      </c>
      <c r="AT7630" s="77">
        <v>0</v>
      </c>
      <c r="AU7630" s="77">
        <v>0</v>
      </c>
      <c r="BA7630" s="77">
        <v>0</v>
      </c>
    </row>
    <row r="7631" spans="3:53" x14ac:dyDescent="0.25">
      <c r="C7631" s="77" t="s">
        <v>830</v>
      </c>
      <c r="D7631" s="77" t="s">
        <v>567</v>
      </c>
      <c r="E7631" s="77">
        <v>14.75</v>
      </c>
      <c r="F7631" s="77">
        <v>10.19</v>
      </c>
      <c r="G7631" s="77">
        <v>8.0500000000000007</v>
      </c>
      <c r="H7631" s="77">
        <v>27750</v>
      </c>
      <c r="I7631" s="77">
        <v>2.2269999999999999</v>
      </c>
      <c r="J7631" s="77" t="s">
        <v>74</v>
      </c>
      <c r="K7631" s="77">
        <v>43</v>
      </c>
      <c r="L7631" s="77">
        <v>14.71638888888889</v>
      </c>
      <c r="M7631" s="77">
        <v>-7.7389154193164875E-2</v>
      </c>
      <c r="N7631" s="77">
        <v>14.73053913043479</v>
      </c>
      <c r="O7631" s="77">
        <v>-0.17337539521564621</v>
      </c>
      <c r="P7631" s="77">
        <v>1395000</v>
      </c>
      <c r="Q7631" s="77">
        <v>973560</v>
      </c>
      <c r="R7631" s="77">
        <v>1.43</v>
      </c>
      <c r="S7631" s="77">
        <v>35.741</v>
      </c>
      <c r="T7631" s="77">
        <v>8.5779999999999994</v>
      </c>
      <c r="U7631" s="77">
        <v>20.1556</v>
      </c>
      <c r="V7631" s="77">
        <v>2.2949276188678529</v>
      </c>
      <c r="AC7631" s="77">
        <v>14.77</v>
      </c>
      <c r="AD7631" s="77">
        <v>14.52</v>
      </c>
      <c r="AH7631" s="77">
        <f>IF(AND(M7631&lt;Variables!$G$6,M7631&gt;Variables!$G$5),0,1)</f>
        <v>1</v>
      </c>
      <c r="AI7631" s="77">
        <f t="shared" si="240"/>
        <v>1</v>
      </c>
      <c r="AJ7631" s="77">
        <f>IF(I7631&gt;Variables!$G$7,0,1)</f>
        <v>1</v>
      </c>
      <c r="AK7631" s="77">
        <f>IF(F7631&gt;Variables!$G$8,0,1)</f>
        <v>0</v>
      </c>
      <c r="AL7631" s="77">
        <f>IF(G7631&gt;Variables!$G$9,0,1)</f>
        <v>1</v>
      </c>
      <c r="AM7631" s="77">
        <f>IF(AND(K7631&gt;Variables!$G$10,K7631&lt;Variables!$G$11),0,1)</f>
        <v>1</v>
      </c>
      <c r="AN7631" s="77">
        <f>IF(H7631&lt;Variables!$G$13,1,0)</f>
        <v>0</v>
      </c>
      <c r="AO7631" s="77">
        <f>IF(R7631&lt;Variables!$G$12,0,1)</f>
        <v>0</v>
      </c>
      <c r="AP7631" s="78">
        <f t="shared" si="241"/>
        <v>0</v>
      </c>
      <c r="AQ7631" s="77">
        <f>IF(V7631&lt;Variables!$G$15,1,0)</f>
        <v>1</v>
      </c>
      <c r="AR7631" s="77">
        <v>0</v>
      </c>
      <c r="AS7631" s="77">
        <v>1</v>
      </c>
      <c r="AT7631" s="77">
        <v>0</v>
      </c>
      <c r="AU7631" s="77">
        <v>0</v>
      </c>
      <c r="BA7631" s="77">
        <v>-0.04</v>
      </c>
    </row>
    <row r="7632" spans="3:53" x14ac:dyDescent="0.25">
      <c r="C7632" s="77" t="s">
        <v>830</v>
      </c>
      <c r="D7632" s="77" t="s">
        <v>576</v>
      </c>
      <c r="E7632" s="77">
        <v>109.42</v>
      </c>
      <c r="F7632" s="77">
        <v>10.28</v>
      </c>
      <c r="G7632" s="77">
        <v>8.19</v>
      </c>
      <c r="H7632" s="77">
        <v>4280</v>
      </c>
      <c r="I7632" s="77">
        <v>-24.199000000000002</v>
      </c>
      <c r="J7632" s="77" t="s">
        <v>74</v>
      </c>
      <c r="K7632" s="77">
        <v>36.799999999999997</v>
      </c>
      <c r="L7632" s="77">
        <v>110.20265999999999</v>
      </c>
      <c r="M7632" s="77">
        <v>-0.84722092914998903</v>
      </c>
      <c r="N7632" s="77">
        <v>110.336196</v>
      </c>
      <c r="O7632" s="77">
        <v>-0.96722203473463553</v>
      </c>
      <c r="P7632" s="77">
        <v>1397000</v>
      </c>
      <c r="Q7632" s="77">
        <v>890350</v>
      </c>
      <c r="R7632" s="77">
        <v>1.57</v>
      </c>
      <c r="S7632" s="77">
        <v>35.741</v>
      </c>
      <c r="T7632" s="77">
        <v>8.5779999999999994</v>
      </c>
      <c r="U7632" s="77">
        <v>20.1556</v>
      </c>
      <c r="V7632" s="77">
        <v>2.219978326785216</v>
      </c>
      <c r="AC7632" s="77">
        <v>110.26</v>
      </c>
      <c r="AD7632" s="77">
        <v>107.51</v>
      </c>
      <c r="AH7632" s="77">
        <f>IF(AND(M7632&lt;Variables!$G$6,M7632&gt;Variables!$G$5),0,1)</f>
        <v>1</v>
      </c>
      <c r="AI7632" s="77">
        <f t="shared" si="240"/>
        <v>1</v>
      </c>
      <c r="AJ7632" s="77">
        <f>IF(I7632&gt;Variables!$G$7,0,1)</f>
        <v>1</v>
      </c>
      <c r="AK7632" s="77">
        <f>IF(F7632&gt;Variables!$G$8,0,1)</f>
        <v>0</v>
      </c>
      <c r="AL7632" s="77">
        <f>IF(G7632&gt;Variables!$G$9,0,1)</f>
        <v>1</v>
      </c>
      <c r="AM7632" s="77">
        <f>IF(AND(K7632&gt;Variables!$G$10,K7632&lt;Variables!$G$11),0,1)</f>
        <v>1</v>
      </c>
      <c r="AN7632" s="77">
        <f>IF(H7632&lt;Variables!$G$13,1,0)</f>
        <v>0</v>
      </c>
      <c r="AO7632" s="77">
        <f>IF(R7632&lt;Variables!$G$12,0,1)</f>
        <v>0</v>
      </c>
      <c r="AP7632" s="78">
        <f t="shared" si="241"/>
        <v>0</v>
      </c>
      <c r="AQ7632" s="77">
        <f>IF(V7632&lt;Variables!$G$15,1,0)</f>
        <v>1</v>
      </c>
      <c r="AR7632" s="77">
        <v>0</v>
      </c>
      <c r="AS7632" s="77">
        <v>1</v>
      </c>
      <c r="AT7632" s="77">
        <v>0</v>
      </c>
      <c r="AU7632" s="77">
        <v>0</v>
      </c>
      <c r="BA7632" s="77">
        <v>0.39</v>
      </c>
    </row>
    <row r="7633" spans="3:53" x14ac:dyDescent="0.25">
      <c r="C7633" s="77" t="s">
        <v>830</v>
      </c>
      <c r="D7633" s="77" t="s">
        <v>549</v>
      </c>
      <c r="E7633" s="77">
        <v>13.49</v>
      </c>
      <c r="F7633" s="77">
        <v>8.01</v>
      </c>
      <c r="G7633" s="77">
        <v>6.34</v>
      </c>
      <c r="H7633" s="77">
        <v>2290</v>
      </c>
      <c r="I7633" s="77">
        <v>97.864999999999995</v>
      </c>
      <c r="J7633" s="77" t="s">
        <v>74</v>
      </c>
      <c r="K7633" s="77">
        <v>46.09</v>
      </c>
      <c r="L7633" s="77">
        <v>13.47324444444445</v>
      </c>
      <c r="M7633" s="77">
        <v>-0.15767875757056421</v>
      </c>
      <c r="N7633" s="77">
        <v>13.449149999999999</v>
      </c>
      <c r="O7633" s="77">
        <v>2.1190930281856028E-2</v>
      </c>
      <c r="P7633" s="77">
        <v>3799000</v>
      </c>
      <c r="Q7633" s="77">
        <v>1522000</v>
      </c>
      <c r="R7633" s="77">
        <v>2.5</v>
      </c>
      <c r="S7633" s="77">
        <v>35.741</v>
      </c>
      <c r="T7633" s="77">
        <v>8.5779999999999994</v>
      </c>
      <c r="U7633" s="77">
        <v>20.1556</v>
      </c>
      <c r="V7633" s="77">
        <v>2.3288115265520468</v>
      </c>
      <c r="AC7633" s="77">
        <v>13.55</v>
      </c>
      <c r="AD7633" s="77">
        <v>13.21</v>
      </c>
      <c r="AH7633" s="77">
        <f>IF(AND(M7633&lt;Variables!$G$6,M7633&gt;Variables!$G$5),0,1)</f>
        <v>1</v>
      </c>
      <c r="AI7633" s="77">
        <f t="shared" si="240"/>
        <v>0</v>
      </c>
      <c r="AJ7633" s="77">
        <f>IF(I7633&gt;Variables!$G$7,0,1)</f>
        <v>0</v>
      </c>
      <c r="AK7633" s="77">
        <f>IF(F7633&gt;Variables!$G$8,0,1)</f>
        <v>1</v>
      </c>
      <c r="AL7633" s="77">
        <f>IF(G7633&gt;Variables!$G$9,0,1)</f>
        <v>1</v>
      </c>
      <c r="AM7633" s="77">
        <f>IF(AND(K7633&gt;Variables!$G$10,K7633&lt;Variables!$G$11),0,1)</f>
        <v>1</v>
      </c>
      <c r="AN7633" s="77">
        <f>IF(H7633&lt;Variables!$G$13,1,0)</f>
        <v>0</v>
      </c>
      <c r="AO7633" s="77">
        <f>IF(R7633&lt;Variables!$G$12,0,1)</f>
        <v>1</v>
      </c>
      <c r="AP7633" s="78">
        <f t="shared" si="241"/>
        <v>0</v>
      </c>
      <c r="AQ7633" s="77">
        <f>IF(V7633&lt;Variables!$G$15,1,0)</f>
        <v>1</v>
      </c>
      <c r="AR7633" s="77">
        <v>0</v>
      </c>
      <c r="AS7633" s="77">
        <v>1</v>
      </c>
      <c r="AT7633" s="77">
        <v>0</v>
      </c>
      <c r="AU7633" s="77">
        <v>0</v>
      </c>
      <c r="BA7633" s="77">
        <v>0.25</v>
      </c>
    </row>
    <row r="7634" spans="3:53" x14ac:dyDescent="0.25">
      <c r="C7634" s="77" t="s">
        <v>830</v>
      </c>
      <c r="D7634" s="77" t="s">
        <v>601</v>
      </c>
      <c r="E7634" s="77">
        <v>8.64</v>
      </c>
      <c r="F7634" s="77">
        <v>8.4</v>
      </c>
      <c r="G7634" s="77">
        <v>5.32</v>
      </c>
      <c r="H7634" s="77">
        <v>12350</v>
      </c>
      <c r="I7634" s="77">
        <v>53.177</v>
      </c>
      <c r="J7634" s="77" t="s">
        <v>74</v>
      </c>
      <c r="K7634" s="77">
        <v>52.19</v>
      </c>
      <c r="L7634" s="77">
        <v>8.6143200000000011</v>
      </c>
      <c r="M7634" s="77">
        <v>-0.10819194086127119</v>
      </c>
      <c r="N7634" s="77">
        <v>8.593826</v>
      </c>
      <c r="O7634" s="77">
        <v>0.1300235773914955</v>
      </c>
      <c r="P7634" s="77">
        <v>11496000</v>
      </c>
      <c r="Q7634" s="77">
        <v>8571000</v>
      </c>
      <c r="R7634" s="77">
        <v>1.34</v>
      </c>
      <c r="S7634" s="77">
        <v>35.741</v>
      </c>
      <c r="T7634" s="77">
        <v>8.5779999999999994</v>
      </c>
      <c r="U7634" s="77">
        <v>20.1556</v>
      </c>
      <c r="V7634" s="77">
        <v>2.3931856741945969</v>
      </c>
      <c r="AC7634" s="77">
        <v>8.64</v>
      </c>
      <c r="AD7634" s="77">
        <v>8.58</v>
      </c>
      <c r="AH7634" s="77">
        <f>IF(AND(M7634&lt;Variables!$G$6,M7634&gt;Variables!$G$5),0,1)</f>
        <v>1</v>
      </c>
      <c r="AI7634" s="77">
        <f t="shared" si="240"/>
        <v>0</v>
      </c>
      <c r="AJ7634" s="77">
        <f>IF(I7634&gt;Variables!$G$7,0,1)</f>
        <v>0</v>
      </c>
      <c r="AK7634" s="77">
        <f>IF(F7634&gt;Variables!$G$8,0,1)</f>
        <v>1</v>
      </c>
      <c r="AL7634" s="77">
        <f>IF(G7634&gt;Variables!$G$9,0,1)</f>
        <v>1</v>
      </c>
      <c r="AM7634" s="77">
        <f>IF(AND(K7634&gt;Variables!$G$10,K7634&lt;Variables!$G$11),0,1)</f>
        <v>1</v>
      </c>
      <c r="AN7634" s="77">
        <f>IF(H7634&lt;Variables!$G$13,1,0)</f>
        <v>0</v>
      </c>
      <c r="AO7634" s="77">
        <f>IF(R7634&lt;Variables!$G$12,0,1)</f>
        <v>0</v>
      </c>
      <c r="AP7634" s="78">
        <f t="shared" si="241"/>
        <v>0</v>
      </c>
      <c r="AQ7634" s="77">
        <f>IF(V7634&lt;Variables!$G$15,1,0)</f>
        <v>1</v>
      </c>
      <c r="AR7634" s="77">
        <v>0</v>
      </c>
      <c r="AS7634" s="77">
        <v>0</v>
      </c>
      <c r="AT7634" s="77">
        <v>0</v>
      </c>
      <c r="AU7634" s="77">
        <v>1</v>
      </c>
      <c r="BA7634" s="77">
        <v>-0.43</v>
      </c>
    </row>
    <row r="7635" spans="3:53" x14ac:dyDescent="0.25">
      <c r="C7635" s="77" t="s">
        <v>830</v>
      </c>
      <c r="D7635" s="77" t="s">
        <v>610</v>
      </c>
      <c r="E7635" s="77">
        <v>12.92</v>
      </c>
      <c r="F7635" s="77">
        <v>28.67</v>
      </c>
      <c r="G7635" s="77">
        <v>31.76</v>
      </c>
      <c r="H7635" s="77">
        <v>521.16</v>
      </c>
      <c r="I7635" s="77">
        <v>6817.1970000000001</v>
      </c>
      <c r="J7635" s="77" t="s">
        <v>75</v>
      </c>
      <c r="K7635" s="77">
        <v>60.94</v>
      </c>
      <c r="L7635" s="77">
        <v>12.791515</v>
      </c>
      <c r="M7635" s="77">
        <v>2.4898145372147149</v>
      </c>
      <c r="N7635" s="77">
        <v>12.18145957446808</v>
      </c>
      <c r="O7635" s="77">
        <v>7.6225711693704081</v>
      </c>
      <c r="P7635" s="77">
        <v>345380</v>
      </c>
      <c r="Q7635" s="77">
        <v>308720</v>
      </c>
      <c r="R7635" s="77">
        <v>1.1200000000000001</v>
      </c>
      <c r="S7635" s="77">
        <v>35.741</v>
      </c>
      <c r="T7635" s="77">
        <v>8.5779999999999994</v>
      </c>
      <c r="U7635" s="77">
        <v>20.1556</v>
      </c>
      <c r="V7635" s="77">
        <v>2.3369382288771892</v>
      </c>
      <c r="AC7635" s="77">
        <v>13.17</v>
      </c>
      <c r="AD7635" s="77">
        <v>11.25</v>
      </c>
      <c r="AH7635" s="77">
        <f>IF(AND(M7635&lt;Variables!$G$6,M7635&gt;Variables!$G$5),0,1)</f>
        <v>1</v>
      </c>
      <c r="AI7635" s="77">
        <f t="shared" si="240"/>
        <v>0</v>
      </c>
      <c r="AJ7635" s="77">
        <f>IF(I7635&gt;Variables!$G$7,0,1)</f>
        <v>0</v>
      </c>
      <c r="AK7635" s="77">
        <f>IF(F7635&gt;Variables!$G$8,0,1)</f>
        <v>0</v>
      </c>
      <c r="AL7635" s="77">
        <f>IF(G7635&gt;Variables!$G$9,0,1)</f>
        <v>0</v>
      </c>
      <c r="AM7635" s="77">
        <f>IF(AND(K7635&gt;Variables!$G$10,K7635&lt;Variables!$G$11),0,1)</f>
        <v>1</v>
      </c>
      <c r="AN7635" s="77">
        <f>IF(H7635&lt;Variables!$G$13,1,0)</f>
        <v>1</v>
      </c>
      <c r="AO7635" s="77">
        <f>IF(R7635&lt;Variables!$G$12,0,1)</f>
        <v>0</v>
      </c>
      <c r="AP7635" s="78">
        <f t="shared" si="241"/>
        <v>1</v>
      </c>
      <c r="AQ7635" s="77">
        <f>IF(V7635&lt;Variables!$G$15,1,0)</f>
        <v>1</v>
      </c>
      <c r="AR7635" s="77">
        <v>0</v>
      </c>
      <c r="AS7635" s="77">
        <v>0</v>
      </c>
      <c r="AT7635" s="77">
        <v>1</v>
      </c>
      <c r="AU7635" s="77">
        <v>0</v>
      </c>
      <c r="BA7635" s="77">
        <v>-2.25</v>
      </c>
    </row>
    <row r="7636" spans="3:53" x14ac:dyDescent="0.25">
      <c r="C7636" s="77" t="s">
        <v>817</v>
      </c>
      <c r="D7636" s="77" t="s">
        <v>596</v>
      </c>
      <c r="E7636" s="77">
        <v>35.6</v>
      </c>
      <c r="F7636" s="77">
        <v>8.2799999999999994</v>
      </c>
      <c r="G7636" s="77">
        <v>5.72</v>
      </c>
      <c r="H7636" s="77">
        <v>4520</v>
      </c>
      <c r="I7636" s="77">
        <v>-34.625</v>
      </c>
      <c r="J7636" s="77" t="s">
        <v>74</v>
      </c>
      <c r="K7636" s="77">
        <v>59.91</v>
      </c>
      <c r="L7636" s="77">
        <v>35.323459999999997</v>
      </c>
      <c r="M7636" s="77">
        <v>0.49978116526524541</v>
      </c>
      <c r="N7636" s="77">
        <v>35.505502</v>
      </c>
      <c r="O7636" s="77">
        <v>-1.549618985812367E-2</v>
      </c>
      <c r="P7636" s="77">
        <v>3764000</v>
      </c>
      <c r="Q7636" s="77">
        <v>2591000</v>
      </c>
      <c r="R7636" s="77">
        <v>1.45</v>
      </c>
      <c r="S7636" s="77">
        <v>34.664000000000001</v>
      </c>
      <c r="T7636" s="77">
        <v>8.6859999999999999</v>
      </c>
      <c r="U7636" s="77">
        <v>19.7468</v>
      </c>
      <c r="V7636" s="77">
        <v>2.442369512770719</v>
      </c>
      <c r="AC7636" s="77">
        <v>36.15</v>
      </c>
      <c r="AD7636" s="77">
        <v>35.25</v>
      </c>
      <c r="AH7636" s="77">
        <f>IF(AND(M7636&lt;Variables!$G$6,M7636&gt;Variables!$G$5),0,1)</f>
        <v>1</v>
      </c>
      <c r="AI7636" s="77">
        <f t="shared" si="240"/>
        <v>1</v>
      </c>
      <c r="AJ7636" s="77">
        <f>IF(I7636&gt;Variables!$G$7,0,1)</f>
        <v>1</v>
      </c>
      <c r="AK7636" s="77">
        <f>IF(F7636&gt;Variables!$G$8,0,1)</f>
        <v>1</v>
      </c>
      <c r="AL7636" s="77">
        <f>IF(G7636&gt;Variables!$G$9,0,1)</f>
        <v>1</v>
      </c>
      <c r="AM7636" s="77">
        <f>IF(AND(K7636&gt;Variables!$G$10,K7636&lt;Variables!$G$11),0,1)</f>
        <v>1</v>
      </c>
      <c r="AN7636" s="77">
        <f>IF(H7636&lt;Variables!$G$13,1,0)</f>
        <v>0</v>
      </c>
      <c r="AO7636" s="77">
        <f>IF(R7636&lt;Variables!$G$12,0,1)</f>
        <v>0</v>
      </c>
      <c r="AP7636" s="78">
        <f t="shared" si="241"/>
        <v>0</v>
      </c>
      <c r="AQ7636" s="77">
        <f>IF(V7636&lt;Variables!$G$15,1,0)</f>
        <v>1</v>
      </c>
      <c r="AR7636" s="77">
        <v>1</v>
      </c>
      <c r="AS7636" s="77">
        <v>0</v>
      </c>
      <c r="AT7636" s="77">
        <v>0</v>
      </c>
      <c r="AU7636" s="77">
        <v>0</v>
      </c>
      <c r="BA7636" s="77">
        <v>0.98</v>
      </c>
    </row>
    <row r="7637" spans="3:53" x14ac:dyDescent="0.25">
      <c r="C7637" s="77" t="s">
        <v>817</v>
      </c>
      <c r="D7637" s="77" t="s">
        <v>388</v>
      </c>
      <c r="E7637" s="77">
        <v>24.43</v>
      </c>
      <c r="F7637" s="77">
        <v>25.04</v>
      </c>
      <c r="G7637" s="77">
        <v>17.66</v>
      </c>
      <c r="H7637" s="77">
        <v>394.17</v>
      </c>
      <c r="I7637" s="77">
        <v>84877.876000000004</v>
      </c>
      <c r="J7637" s="77" t="s">
        <v>75</v>
      </c>
      <c r="K7637" s="77">
        <v>33.4</v>
      </c>
      <c r="L7637" s="77">
        <v>24.579654999999999</v>
      </c>
      <c r="M7637" s="77">
        <v>-2.541349746365456</v>
      </c>
      <c r="N7637" s="77">
        <v>25.052489999999999</v>
      </c>
      <c r="O7637" s="77">
        <v>-4.3807621517861257</v>
      </c>
      <c r="P7637" s="77">
        <v>21040000</v>
      </c>
      <c r="Q7637" s="77">
        <v>4420000</v>
      </c>
      <c r="R7637" s="77">
        <v>4.76</v>
      </c>
      <c r="S7637" s="77">
        <v>34.664000000000001</v>
      </c>
      <c r="T7637" s="77">
        <v>8.6859999999999999</v>
      </c>
      <c r="U7637" s="77">
        <v>19.7468</v>
      </c>
      <c r="V7637" s="77">
        <v>2.139264753484944</v>
      </c>
      <c r="AC7637" s="77">
        <v>25.28</v>
      </c>
      <c r="AD7637" s="77">
        <v>22.532299999999999</v>
      </c>
      <c r="AH7637" s="77">
        <f>IF(AND(M7637&lt;Variables!$G$6,M7637&gt;Variables!$G$5),0,1)</f>
        <v>0</v>
      </c>
      <c r="AI7637" s="77">
        <f t="shared" si="240"/>
        <v>1</v>
      </c>
      <c r="AJ7637" s="77">
        <f>IF(I7637&gt;Variables!$G$7,0,1)</f>
        <v>0</v>
      </c>
      <c r="AK7637" s="77">
        <f>IF(F7637&gt;Variables!$G$8,0,1)</f>
        <v>0</v>
      </c>
      <c r="AL7637" s="77">
        <f>IF(G7637&gt;Variables!$G$9,0,1)</f>
        <v>0</v>
      </c>
      <c r="AM7637" s="77">
        <f>IF(AND(K7637&gt;Variables!$G$10,K7637&lt;Variables!$G$11),0,1)</f>
        <v>1</v>
      </c>
      <c r="AN7637" s="77">
        <f>IF(H7637&lt;Variables!$G$13,1,0)</f>
        <v>1</v>
      </c>
      <c r="AO7637" s="77">
        <f>IF(R7637&lt;Variables!$G$12,0,1)</f>
        <v>1</v>
      </c>
      <c r="AP7637" s="78">
        <f t="shared" si="241"/>
        <v>1</v>
      </c>
      <c r="AQ7637" s="77">
        <f>IF(V7637&lt;Variables!$G$15,1,0)</f>
        <v>1</v>
      </c>
      <c r="AR7637" s="77">
        <v>0</v>
      </c>
      <c r="AS7637" s="77">
        <v>0</v>
      </c>
      <c r="AT7637" s="77">
        <v>1</v>
      </c>
      <c r="AU7637" s="77">
        <v>0</v>
      </c>
      <c r="BA7637" s="77">
        <v>-2.25</v>
      </c>
    </row>
    <row r="7638" spans="3:53" x14ac:dyDescent="0.25">
      <c r="C7638" s="77" t="s">
        <v>817</v>
      </c>
      <c r="D7638" s="77" t="s">
        <v>610</v>
      </c>
      <c r="E7638" s="77">
        <v>12.94</v>
      </c>
      <c r="F7638" s="77">
        <v>27.43</v>
      </c>
      <c r="G7638" s="77">
        <v>29.55</v>
      </c>
      <c r="H7638" s="77">
        <v>521.16</v>
      </c>
      <c r="I7638" s="77">
        <v>6781.7079999999996</v>
      </c>
      <c r="J7638" s="77" t="s">
        <v>75</v>
      </c>
      <c r="K7638" s="77">
        <v>53.78</v>
      </c>
      <c r="L7638" s="77">
        <v>12.983605000000001</v>
      </c>
      <c r="M7638" s="77">
        <v>-0.72094768748741322</v>
      </c>
      <c r="N7638" s="77">
        <v>12.324460416666669</v>
      </c>
      <c r="O7638" s="77">
        <v>4.5887573509387876</v>
      </c>
      <c r="P7638" s="77">
        <v>395910</v>
      </c>
      <c r="Q7638" s="77">
        <v>308720</v>
      </c>
      <c r="R7638" s="77">
        <v>1.28</v>
      </c>
      <c r="S7638" s="77">
        <v>34.664000000000001</v>
      </c>
      <c r="T7638" s="77">
        <v>8.6859999999999999</v>
      </c>
      <c r="U7638" s="77">
        <v>19.7468</v>
      </c>
      <c r="V7638" s="77">
        <v>2.4327757662378051</v>
      </c>
      <c r="AC7638" s="77">
        <v>12.9594</v>
      </c>
      <c r="AD7638" s="77">
        <v>11.25</v>
      </c>
      <c r="AH7638" s="77">
        <f>IF(AND(M7638&lt;Variables!$G$6,M7638&gt;Variables!$G$5),0,1)</f>
        <v>1</v>
      </c>
      <c r="AI7638" s="77">
        <f t="shared" si="240"/>
        <v>0</v>
      </c>
      <c r="AJ7638" s="77">
        <f>IF(I7638&gt;Variables!$G$7,0,1)</f>
        <v>0</v>
      </c>
      <c r="AK7638" s="77">
        <f>IF(F7638&gt;Variables!$G$8,0,1)</f>
        <v>0</v>
      </c>
      <c r="AL7638" s="77">
        <f>IF(G7638&gt;Variables!$G$9,0,1)</f>
        <v>0</v>
      </c>
      <c r="AM7638" s="77">
        <f>IF(AND(K7638&gt;Variables!$G$10,K7638&lt;Variables!$G$11),0,1)</f>
        <v>1</v>
      </c>
      <c r="AN7638" s="77">
        <f>IF(H7638&lt;Variables!$G$13,1,0)</f>
        <v>1</v>
      </c>
      <c r="AO7638" s="77">
        <f>IF(R7638&lt;Variables!$G$12,0,1)</f>
        <v>0</v>
      </c>
      <c r="AP7638" s="78">
        <f t="shared" si="241"/>
        <v>1</v>
      </c>
      <c r="AQ7638" s="77">
        <f>IF(V7638&lt;Variables!$G$15,1,0)</f>
        <v>1</v>
      </c>
      <c r="AR7638" s="77">
        <v>0</v>
      </c>
      <c r="AS7638" s="77">
        <v>0</v>
      </c>
      <c r="AT7638" s="77">
        <v>1</v>
      </c>
      <c r="AU7638" s="77">
        <v>0</v>
      </c>
      <c r="BA7638" s="77">
        <v>-2.25</v>
      </c>
    </row>
    <row r="7639" spans="3:53" x14ac:dyDescent="0.25">
      <c r="C7639" s="77" t="s">
        <v>817</v>
      </c>
      <c r="D7639" s="77" t="s">
        <v>578</v>
      </c>
      <c r="E7639" s="77">
        <v>6.22</v>
      </c>
      <c r="F7639" s="77">
        <v>56.44</v>
      </c>
      <c r="G7639" s="77">
        <v>49.62</v>
      </c>
      <c r="H7639" s="77">
        <v>42.92</v>
      </c>
      <c r="I7639" s="77">
        <v>221.24</v>
      </c>
      <c r="J7639" s="77" t="s">
        <v>75</v>
      </c>
      <c r="K7639" s="77">
        <v>50.31</v>
      </c>
      <c r="L7639" s="77">
        <v>6.4269299999999996</v>
      </c>
      <c r="M7639" s="77">
        <v>-0.34122045829035358</v>
      </c>
      <c r="N7639" s="77">
        <v>6.4149760000000011</v>
      </c>
      <c r="O7639" s="77">
        <v>-0.15551110401661469</v>
      </c>
      <c r="P7639" s="77">
        <v>62300000</v>
      </c>
      <c r="Q7639" s="77">
        <v>2020000</v>
      </c>
      <c r="R7639" s="77">
        <v>30.84</v>
      </c>
      <c r="S7639" s="77">
        <v>34.664000000000001</v>
      </c>
      <c r="T7639" s="77">
        <v>8.6859999999999999</v>
      </c>
      <c r="U7639" s="77">
        <v>19.7468</v>
      </c>
      <c r="V7639" s="77">
        <v>2.3793888197674469</v>
      </c>
      <c r="AC7639" s="77">
        <v>6.43</v>
      </c>
      <c r="AD7639" s="77">
        <v>5.29</v>
      </c>
      <c r="AH7639" s="77">
        <f>IF(AND(M7639&lt;Variables!$G$6,M7639&gt;Variables!$G$5),0,1)</f>
        <v>1</v>
      </c>
      <c r="AI7639" s="77">
        <f t="shared" si="240"/>
        <v>0</v>
      </c>
      <c r="AJ7639" s="77">
        <f>IF(I7639&gt;Variables!$G$7,0,1)</f>
        <v>0</v>
      </c>
      <c r="AK7639" s="77">
        <f>IF(F7639&gt;Variables!$G$8,0,1)</f>
        <v>0</v>
      </c>
      <c r="AL7639" s="77">
        <f>IF(G7639&gt;Variables!$G$9,0,1)</f>
        <v>0</v>
      </c>
      <c r="AM7639" s="77">
        <f>IF(AND(K7639&gt;Variables!$G$10,K7639&lt;Variables!$G$11),0,1)</f>
        <v>1</v>
      </c>
      <c r="AN7639" s="77">
        <f>IF(H7639&lt;Variables!$G$13,1,0)</f>
        <v>1</v>
      </c>
      <c r="AO7639" s="77">
        <f>IF(R7639&lt;Variables!$G$12,0,1)</f>
        <v>1</v>
      </c>
      <c r="AP7639" s="78">
        <f t="shared" si="241"/>
        <v>1</v>
      </c>
      <c r="AQ7639" s="77">
        <f>IF(V7639&lt;Variables!$G$15,1,0)</f>
        <v>1</v>
      </c>
      <c r="AR7639" s="77">
        <v>1</v>
      </c>
      <c r="AS7639" s="77">
        <v>0</v>
      </c>
      <c r="AT7639" s="77">
        <v>0</v>
      </c>
      <c r="AU7639" s="77">
        <v>0</v>
      </c>
      <c r="BA7639" s="77">
        <v>2</v>
      </c>
    </row>
    <row r="7640" spans="3:53" x14ac:dyDescent="0.25">
      <c r="C7640" s="77" t="s">
        <v>817</v>
      </c>
      <c r="D7640" s="77" t="s">
        <v>551</v>
      </c>
      <c r="E7640" s="77">
        <v>2.83</v>
      </c>
      <c r="F7640" s="77">
        <v>63.16</v>
      </c>
      <c r="G7640" s="77">
        <v>-7.97</v>
      </c>
      <c r="H7640" s="77">
        <v>18.25</v>
      </c>
      <c r="I7640" s="77">
        <v>-8.1000000000000003E-2</v>
      </c>
      <c r="J7640" s="77" t="s">
        <v>75</v>
      </c>
      <c r="K7640" s="77">
        <v>63.46</v>
      </c>
      <c r="L7640" s="77">
        <v>2.7309800000000002</v>
      </c>
      <c r="M7640" s="77">
        <v>1.428791129924067</v>
      </c>
      <c r="N7640" s="77">
        <v>2.7010719999999999</v>
      </c>
      <c r="O7640" s="77">
        <v>2.5518756997221712</v>
      </c>
      <c r="P7640" s="77">
        <v>137680000</v>
      </c>
      <c r="Q7640" s="77">
        <v>925560</v>
      </c>
      <c r="R7640" s="77">
        <v>148.75</v>
      </c>
      <c r="S7640" s="77">
        <v>34.664000000000001</v>
      </c>
      <c r="T7640" s="77">
        <v>8.6859999999999999</v>
      </c>
      <c r="U7640" s="77">
        <v>19.7468</v>
      </c>
      <c r="V7640" s="77">
        <v>2.413756375999824</v>
      </c>
      <c r="AC7640" s="77">
        <v>3.81</v>
      </c>
      <c r="AD7640" s="77">
        <v>2.68</v>
      </c>
      <c r="AH7640" s="77">
        <f>IF(AND(M7640&lt;Variables!$G$6,M7640&gt;Variables!$G$5),0,1)</f>
        <v>1</v>
      </c>
      <c r="AI7640" s="77">
        <f t="shared" si="240"/>
        <v>0</v>
      </c>
      <c r="AJ7640" s="77">
        <f>IF(I7640&gt;Variables!$G$7,0,1)</f>
        <v>1</v>
      </c>
      <c r="AK7640" s="77">
        <f>IF(F7640&gt;Variables!$G$8,0,1)</f>
        <v>0</v>
      </c>
      <c r="AL7640" s="77">
        <f>IF(G7640&gt;Variables!$G$9,0,1)</f>
        <v>1</v>
      </c>
      <c r="AM7640" s="77">
        <f>IF(AND(K7640&gt;Variables!$G$10,K7640&lt;Variables!$G$11),0,1)</f>
        <v>0</v>
      </c>
      <c r="AN7640" s="77">
        <f>IF(H7640&lt;Variables!$G$13,1,0)</f>
        <v>1</v>
      </c>
      <c r="AO7640" s="77">
        <f>IF(R7640&lt;Variables!$G$12,0,1)</f>
        <v>1</v>
      </c>
      <c r="AP7640" s="78">
        <f t="shared" si="241"/>
        <v>1</v>
      </c>
      <c r="AQ7640" s="77">
        <f>IF(V7640&lt;Variables!$G$15,1,0)</f>
        <v>1</v>
      </c>
      <c r="AR7640" s="77">
        <v>0</v>
      </c>
      <c r="AS7640" s="77">
        <v>0</v>
      </c>
      <c r="AT7640" s="77">
        <v>1</v>
      </c>
      <c r="AU7640" s="77">
        <v>0</v>
      </c>
      <c r="BA7640" s="77">
        <v>-2.25</v>
      </c>
    </row>
    <row r="7641" spans="3:53" x14ac:dyDescent="0.25">
      <c r="C7641" s="77" t="s">
        <v>817</v>
      </c>
      <c r="D7641" s="77" t="s">
        <v>549</v>
      </c>
      <c r="E7641" s="77">
        <v>13.56</v>
      </c>
      <c r="F7641" s="77">
        <v>8.51</v>
      </c>
      <c r="G7641" s="77">
        <v>6.88</v>
      </c>
      <c r="H7641" s="77">
        <v>2290</v>
      </c>
      <c r="I7641" s="77">
        <v>98.2</v>
      </c>
      <c r="J7641" s="77" t="s">
        <v>74</v>
      </c>
      <c r="K7641" s="77">
        <v>68.61</v>
      </c>
      <c r="L7641" s="77">
        <v>13.471789473684209</v>
      </c>
      <c r="M7641" s="77">
        <v>0.35786282445968137</v>
      </c>
      <c r="N7641" s="77">
        <v>13.457130612244899</v>
      </c>
      <c r="O7641" s="77">
        <v>0.46718271202551781</v>
      </c>
      <c r="P7641" s="77">
        <v>3850000</v>
      </c>
      <c r="Q7641" s="77">
        <v>1522000</v>
      </c>
      <c r="R7641" s="77">
        <v>2.5299999999999998</v>
      </c>
      <c r="S7641" s="77">
        <v>34.664000000000001</v>
      </c>
      <c r="T7641" s="77">
        <v>8.6859999999999999</v>
      </c>
      <c r="U7641" s="77">
        <v>19.7468</v>
      </c>
      <c r="V7641" s="77">
        <v>2.531261585716742</v>
      </c>
      <c r="AC7641" s="77">
        <v>13.55</v>
      </c>
      <c r="AD7641" s="77">
        <v>13.21</v>
      </c>
      <c r="AH7641" s="77">
        <f>IF(AND(M7641&lt;Variables!$G$6,M7641&gt;Variables!$G$5),0,1)</f>
        <v>1</v>
      </c>
      <c r="AI7641" s="77">
        <f t="shared" si="240"/>
        <v>0</v>
      </c>
      <c r="AJ7641" s="77">
        <f>IF(I7641&gt;Variables!$G$7,0,1)</f>
        <v>0</v>
      </c>
      <c r="AK7641" s="77">
        <f>IF(F7641&gt;Variables!$G$8,0,1)</f>
        <v>1</v>
      </c>
      <c r="AL7641" s="77">
        <f>IF(G7641&gt;Variables!$G$9,0,1)</f>
        <v>1</v>
      </c>
      <c r="AM7641" s="77">
        <f>IF(AND(K7641&gt;Variables!$G$10,K7641&lt;Variables!$G$11),0,1)</f>
        <v>0</v>
      </c>
      <c r="AN7641" s="77">
        <f>IF(H7641&lt;Variables!$G$13,1,0)</f>
        <v>0</v>
      </c>
      <c r="AO7641" s="77">
        <f>IF(R7641&lt;Variables!$G$12,0,1)</f>
        <v>1</v>
      </c>
      <c r="AP7641" s="78">
        <f t="shared" si="241"/>
        <v>0</v>
      </c>
      <c r="AQ7641" s="77">
        <f>IF(V7641&lt;Variables!$G$15,1,0)</f>
        <v>1</v>
      </c>
      <c r="AR7641" s="77">
        <v>0</v>
      </c>
      <c r="AS7641" s="77">
        <v>1</v>
      </c>
      <c r="AT7641" s="77">
        <v>0</v>
      </c>
      <c r="AU7641" s="77">
        <v>0</v>
      </c>
      <c r="BA7641" s="77">
        <v>-0.19</v>
      </c>
    </row>
    <row r="7642" spans="3:53" x14ac:dyDescent="0.25">
      <c r="C7642" s="77" t="s">
        <v>817</v>
      </c>
      <c r="D7642" s="77" t="s">
        <v>561</v>
      </c>
      <c r="E7642" s="77">
        <v>235.09</v>
      </c>
      <c r="F7642" s="77">
        <v>7.97</v>
      </c>
      <c r="G7642" s="77">
        <v>-0.17</v>
      </c>
      <c r="H7642" s="77">
        <v>211690</v>
      </c>
      <c r="I7642" s="77">
        <v>119.596</v>
      </c>
      <c r="J7642" s="77" t="s">
        <v>74</v>
      </c>
      <c r="K7642" s="77">
        <v>49.94</v>
      </c>
      <c r="L7642" s="77">
        <v>234.60671500000001</v>
      </c>
      <c r="M7642" s="77">
        <v>-4.1224310224899502E-2</v>
      </c>
      <c r="N7642" s="77">
        <v>234.053338</v>
      </c>
      <c r="O7642" s="77">
        <v>0.1951102273961258</v>
      </c>
      <c r="P7642" s="77">
        <v>9080000</v>
      </c>
      <c r="Q7642" s="77">
        <v>3327000</v>
      </c>
      <c r="R7642" s="77">
        <v>2.73</v>
      </c>
      <c r="S7642" s="77">
        <v>34.664000000000001</v>
      </c>
      <c r="T7642" s="77">
        <v>8.6859999999999999</v>
      </c>
      <c r="U7642" s="77">
        <v>19.7468</v>
      </c>
      <c r="V7642" s="77">
        <v>2.367443088717371</v>
      </c>
      <c r="AC7642" s="77">
        <v>235.23</v>
      </c>
      <c r="AD7642" s="77">
        <v>232.56</v>
      </c>
      <c r="AH7642" s="77">
        <f>IF(AND(M7642&lt;Variables!$G$6,M7642&gt;Variables!$G$5),0,1)</f>
        <v>1</v>
      </c>
      <c r="AI7642" s="77">
        <f t="shared" si="240"/>
        <v>0</v>
      </c>
      <c r="AJ7642" s="77">
        <f>IF(I7642&gt;Variables!$G$7,0,1)</f>
        <v>0</v>
      </c>
      <c r="AK7642" s="77">
        <f>IF(F7642&gt;Variables!$G$8,0,1)</f>
        <v>1</v>
      </c>
      <c r="AL7642" s="77">
        <f>IF(G7642&gt;Variables!$G$9,0,1)</f>
        <v>1</v>
      </c>
      <c r="AM7642" s="77">
        <f>IF(AND(K7642&gt;Variables!$G$10,K7642&lt;Variables!$G$11),0,1)</f>
        <v>1</v>
      </c>
      <c r="AN7642" s="77">
        <f>IF(H7642&lt;Variables!$G$13,1,0)</f>
        <v>0</v>
      </c>
      <c r="AO7642" s="77">
        <f>IF(R7642&lt;Variables!$G$12,0,1)</f>
        <v>1</v>
      </c>
      <c r="AP7642" s="78">
        <f t="shared" si="241"/>
        <v>0</v>
      </c>
      <c r="AQ7642" s="77">
        <f>IF(V7642&lt;Variables!$G$15,1,0)</f>
        <v>1</v>
      </c>
      <c r="AR7642" s="77">
        <v>0</v>
      </c>
      <c r="AS7642" s="77">
        <v>0</v>
      </c>
      <c r="AT7642" s="77">
        <v>0</v>
      </c>
      <c r="AU7642" s="77">
        <v>1</v>
      </c>
      <c r="BA7642" s="77">
        <v>-0.64</v>
      </c>
    </row>
    <row r="7643" spans="3:53" x14ac:dyDescent="0.25">
      <c r="C7643" s="77" t="s">
        <v>817</v>
      </c>
      <c r="D7643" s="77" t="s">
        <v>585</v>
      </c>
      <c r="E7643" s="77">
        <v>24.95</v>
      </c>
      <c r="F7643" s="77">
        <v>7.89</v>
      </c>
      <c r="G7643" s="77">
        <v>7.53</v>
      </c>
      <c r="H7643" s="77">
        <v>4350</v>
      </c>
      <c r="I7643" s="77">
        <v>-1.1279999999999999</v>
      </c>
      <c r="J7643" s="77" t="s">
        <v>74</v>
      </c>
      <c r="K7643" s="77">
        <v>58.08</v>
      </c>
      <c r="L7643" s="77">
        <v>24.816233333333329</v>
      </c>
      <c r="M7643" s="77">
        <v>0.22149480111809411</v>
      </c>
      <c r="N7643" s="77">
        <v>24.756923255813959</v>
      </c>
      <c r="O7643" s="77">
        <v>0.46159509808719651</v>
      </c>
      <c r="P7643" s="77">
        <v>1151000</v>
      </c>
      <c r="Q7643" s="77">
        <v>972803</v>
      </c>
      <c r="R7643" s="77">
        <v>1.18</v>
      </c>
      <c r="S7643" s="77">
        <v>34.664000000000001</v>
      </c>
      <c r="T7643" s="77">
        <v>8.6859999999999999</v>
      </c>
      <c r="U7643" s="77">
        <v>19.7468</v>
      </c>
      <c r="V7643" s="77">
        <v>2.4397813451270469</v>
      </c>
      <c r="AC7643" s="77">
        <v>25.149899999999999</v>
      </c>
      <c r="AD7643" s="77">
        <v>24.5547</v>
      </c>
      <c r="AH7643" s="77">
        <f>IF(AND(M7643&lt;Variables!$G$6,M7643&gt;Variables!$G$5),0,1)</f>
        <v>1</v>
      </c>
      <c r="AI7643" s="77">
        <f t="shared" si="240"/>
        <v>0</v>
      </c>
      <c r="AJ7643" s="77">
        <f>IF(I7643&gt;Variables!$G$7,0,1)</f>
        <v>1</v>
      </c>
      <c r="AK7643" s="77">
        <f>IF(F7643&gt;Variables!$G$8,0,1)</f>
        <v>1</v>
      </c>
      <c r="AL7643" s="77">
        <f>IF(G7643&gt;Variables!$G$9,0,1)</f>
        <v>1</v>
      </c>
      <c r="AM7643" s="77">
        <f>IF(AND(K7643&gt;Variables!$G$10,K7643&lt;Variables!$G$11),0,1)</f>
        <v>1</v>
      </c>
      <c r="AN7643" s="77">
        <f>IF(H7643&lt;Variables!$G$13,1,0)</f>
        <v>0</v>
      </c>
      <c r="AO7643" s="77">
        <f>IF(R7643&lt;Variables!$G$12,0,1)</f>
        <v>0</v>
      </c>
      <c r="AP7643" s="78">
        <f t="shared" si="241"/>
        <v>0</v>
      </c>
      <c r="AQ7643" s="77">
        <f>IF(V7643&lt;Variables!$G$15,1,0)</f>
        <v>1</v>
      </c>
      <c r="AR7643" s="77">
        <v>0</v>
      </c>
      <c r="AS7643" s="77">
        <v>1</v>
      </c>
      <c r="AT7643" s="77">
        <v>0</v>
      </c>
      <c r="AU7643" s="77">
        <v>0</v>
      </c>
      <c r="BA7643" s="77">
        <v>-0.01</v>
      </c>
    </row>
    <row r="7644" spans="3:53" x14ac:dyDescent="0.25">
      <c r="C7644" s="77" t="s">
        <v>817</v>
      </c>
      <c r="D7644" s="77" t="s">
        <v>552</v>
      </c>
      <c r="E7644" s="77">
        <v>74.900000000000006</v>
      </c>
      <c r="F7644" s="77">
        <v>14.05</v>
      </c>
      <c r="G7644" s="77">
        <v>12.62</v>
      </c>
      <c r="H7644" s="77">
        <v>31750</v>
      </c>
      <c r="I7644" s="77">
        <v>-10.754</v>
      </c>
      <c r="J7644" s="77" t="s">
        <v>75</v>
      </c>
      <c r="K7644" s="77">
        <v>41.08</v>
      </c>
      <c r="L7644" s="77">
        <v>74.641089999999991</v>
      </c>
      <c r="M7644" s="77">
        <v>-6.8447553485604079E-2</v>
      </c>
      <c r="N7644" s="77">
        <v>75.472922000000011</v>
      </c>
      <c r="O7644" s="77">
        <v>-1.16985267908404</v>
      </c>
      <c r="P7644" s="77">
        <v>25378000</v>
      </c>
      <c r="Q7644" s="77">
        <v>9511000</v>
      </c>
      <c r="R7644" s="77">
        <v>2.67</v>
      </c>
      <c r="S7644" s="77">
        <v>34.664000000000001</v>
      </c>
      <c r="T7644" s="77">
        <v>8.6859999999999999</v>
      </c>
      <c r="U7644" s="77">
        <v>19.7468</v>
      </c>
      <c r="V7644" s="77">
        <v>2.2746051617031848</v>
      </c>
      <c r="AC7644" s="77">
        <v>76.6999</v>
      </c>
      <c r="AD7644" s="77">
        <v>73.31</v>
      </c>
      <c r="AH7644" s="77">
        <f>IF(AND(M7644&lt;Variables!$G$6,M7644&gt;Variables!$G$5),0,1)</f>
        <v>1</v>
      </c>
      <c r="AI7644" s="77">
        <f t="shared" si="240"/>
        <v>1</v>
      </c>
      <c r="AJ7644" s="77">
        <f>IF(I7644&gt;Variables!$G$7,0,1)</f>
        <v>1</v>
      </c>
      <c r="AK7644" s="77">
        <f>IF(F7644&gt;Variables!$G$8,0,1)</f>
        <v>0</v>
      </c>
      <c r="AL7644" s="77">
        <f>IF(G7644&gt;Variables!$G$9,0,1)</f>
        <v>0</v>
      </c>
      <c r="AM7644" s="77">
        <f>IF(AND(K7644&gt;Variables!$G$10,K7644&lt;Variables!$G$11),0,1)</f>
        <v>1</v>
      </c>
      <c r="AN7644" s="77">
        <f>IF(H7644&lt;Variables!$G$13,1,0)</f>
        <v>0</v>
      </c>
      <c r="AO7644" s="77">
        <f>IF(R7644&lt;Variables!$G$12,0,1)</f>
        <v>1</v>
      </c>
      <c r="AP7644" s="78">
        <f t="shared" si="241"/>
        <v>1</v>
      </c>
      <c r="AQ7644" s="77">
        <f>IF(V7644&lt;Variables!$G$15,1,0)</f>
        <v>1</v>
      </c>
      <c r="AR7644" s="77">
        <v>1</v>
      </c>
      <c r="AS7644" s="77">
        <v>0</v>
      </c>
      <c r="AT7644" s="77">
        <v>0</v>
      </c>
      <c r="AU7644" s="77">
        <v>0</v>
      </c>
      <c r="BA7644" s="77">
        <v>0.69</v>
      </c>
    </row>
    <row r="7645" spans="3:53" x14ac:dyDescent="0.25">
      <c r="C7645" s="77" t="s">
        <v>817</v>
      </c>
      <c r="D7645" s="77" t="s">
        <v>598</v>
      </c>
      <c r="E7645" s="77">
        <v>28.4</v>
      </c>
      <c r="F7645" s="77">
        <v>20.85</v>
      </c>
      <c r="G7645" s="77">
        <v>0.53</v>
      </c>
      <c r="H7645" s="77">
        <v>-99999</v>
      </c>
      <c r="I7645" s="77">
        <v>-99999</v>
      </c>
      <c r="J7645" s="77" t="s">
        <v>75</v>
      </c>
      <c r="K7645" s="77">
        <v>-99999</v>
      </c>
      <c r="L7645" s="77">
        <v>-99999</v>
      </c>
      <c r="M7645" s="77">
        <v>-99999</v>
      </c>
      <c r="N7645" s="77">
        <v>-99999</v>
      </c>
      <c r="O7645" s="77">
        <v>-99999</v>
      </c>
      <c r="P7645" s="77">
        <v>65825</v>
      </c>
      <c r="Q7645" s="77">
        <v>0</v>
      </c>
      <c r="R7645" s="77">
        <v>1</v>
      </c>
      <c r="S7645" s="77">
        <v>34.664000000000001</v>
      </c>
      <c r="T7645" s="77">
        <v>8.6859999999999999</v>
      </c>
      <c r="U7645" s="77">
        <v>19.7468</v>
      </c>
      <c r="V7645" s="77">
        <v>-99999</v>
      </c>
      <c r="AC7645" s="77">
        <v>-99999</v>
      </c>
      <c r="AD7645" s="77">
        <v>-99999</v>
      </c>
      <c r="AH7645" s="77">
        <f>IF(AND(M7645&lt;Variables!$G$6,M7645&gt;Variables!$G$5),0,1)</f>
        <v>1</v>
      </c>
      <c r="AI7645" s="77">
        <f t="shared" si="240"/>
        <v>1</v>
      </c>
      <c r="AJ7645" s="77">
        <f>IF(I7645&gt;Variables!$G$7,0,1)</f>
        <v>1</v>
      </c>
      <c r="AK7645" s="77">
        <f>IF(F7645&gt;Variables!$G$8,0,1)</f>
        <v>0</v>
      </c>
      <c r="AL7645" s="77">
        <f>IF(G7645&gt;Variables!$G$9,0,1)</f>
        <v>1</v>
      </c>
      <c r="AM7645" s="77">
        <f>IF(AND(K7645&gt;Variables!$G$10,K7645&lt;Variables!$G$11),0,1)</f>
        <v>1</v>
      </c>
      <c r="AN7645" s="77">
        <f>IF(H7645&lt;Variables!$G$13,1,0)</f>
        <v>1</v>
      </c>
      <c r="AO7645" s="77">
        <f>IF(R7645&lt;Variables!$G$12,0,1)</f>
        <v>0</v>
      </c>
      <c r="AP7645" s="78">
        <f t="shared" si="241"/>
        <v>1</v>
      </c>
      <c r="AQ7645" s="77">
        <f>IF(V7645&lt;Variables!$G$15,1,0)</f>
        <v>1</v>
      </c>
      <c r="AR7645" s="77">
        <v>0</v>
      </c>
      <c r="AS7645" s="77">
        <v>0</v>
      </c>
      <c r="AT7645" s="77">
        <v>0</v>
      </c>
      <c r="AU7645" s="77">
        <v>0</v>
      </c>
      <c r="BA7645" s="77">
        <v>0</v>
      </c>
    </row>
    <row r="7646" spans="3:53" x14ac:dyDescent="0.25">
      <c r="C7646" s="77" t="s">
        <v>817</v>
      </c>
      <c r="D7646" s="77" t="s">
        <v>180</v>
      </c>
      <c r="E7646" s="77">
        <v>15.2</v>
      </c>
      <c r="F7646" s="77">
        <v>8.58</v>
      </c>
      <c r="G7646" s="77">
        <v>7.55</v>
      </c>
      <c r="H7646" s="77">
        <v>3450</v>
      </c>
      <c r="I7646" s="77">
        <v>-81.355000000000004</v>
      </c>
      <c r="J7646" s="77" t="s">
        <v>75</v>
      </c>
      <c r="K7646" s="77">
        <v>47.92</v>
      </c>
      <c r="L7646" s="77">
        <v>15.199159999999999</v>
      </c>
      <c r="M7646" s="77">
        <v>-0.15895615284002659</v>
      </c>
      <c r="N7646" s="77">
        <v>15.15212</v>
      </c>
      <c r="O7646" s="77">
        <v>0.15100197200129389</v>
      </c>
      <c r="P7646" s="77">
        <v>8638000</v>
      </c>
      <c r="Q7646" s="77">
        <v>13979000</v>
      </c>
      <c r="R7646" s="77">
        <v>0.62</v>
      </c>
      <c r="S7646" s="77">
        <v>34.664000000000001</v>
      </c>
      <c r="T7646" s="77">
        <v>8.6859999999999999</v>
      </c>
      <c r="U7646" s="77">
        <v>19.7468</v>
      </c>
      <c r="V7646" s="77">
        <v>2.3486292040054839</v>
      </c>
      <c r="AC7646" s="77">
        <v>15.2</v>
      </c>
      <c r="AD7646" s="77">
        <v>14.78</v>
      </c>
      <c r="AH7646" s="77">
        <f>IF(AND(M7646&lt;Variables!$G$6,M7646&gt;Variables!$G$5),0,1)</f>
        <v>1</v>
      </c>
      <c r="AI7646" s="77">
        <f t="shared" si="240"/>
        <v>0</v>
      </c>
      <c r="AJ7646" s="77">
        <f>IF(I7646&gt;Variables!$G$7,0,1)</f>
        <v>1</v>
      </c>
      <c r="AK7646" s="77">
        <f>IF(F7646&gt;Variables!$G$8,0,1)</f>
        <v>1</v>
      </c>
      <c r="AL7646" s="77">
        <f>IF(G7646&gt;Variables!$G$9,0,1)</f>
        <v>1</v>
      </c>
      <c r="AM7646" s="77">
        <f>IF(AND(K7646&gt;Variables!$G$10,K7646&lt;Variables!$G$11),0,1)</f>
        <v>1</v>
      </c>
      <c r="AN7646" s="77">
        <f>IF(H7646&lt;Variables!$G$13,1,0)</f>
        <v>0</v>
      </c>
      <c r="AO7646" s="77">
        <f>IF(R7646&lt;Variables!$G$12,0,1)</f>
        <v>0</v>
      </c>
      <c r="AP7646" s="78">
        <f t="shared" si="241"/>
        <v>1</v>
      </c>
      <c r="AQ7646" s="77">
        <f>IF(V7646&lt;Variables!$G$15,1,0)</f>
        <v>1</v>
      </c>
      <c r="AR7646" s="77">
        <v>0</v>
      </c>
      <c r="AS7646" s="77">
        <v>0</v>
      </c>
      <c r="AT7646" s="77">
        <v>1</v>
      </c>
      <c r="AU7646" s="77">
        <v>0</v>
      </c>
      <c r="BA7646" s="77">
        <v>-2.25</v>
      </c>
    </row>
    <row r="7647" spans="3:53" x14ac:dyDescent="0.25">
      <c r="C7647" s="77" t="s">
        <v>817</v>
      </c>
      <c r="D7647" s="77" t="s">
        <v>588</v>
      </c>
      <c r="E7647" s="77">
        <v>13.71</v>
      </c>
      <c r="F7647" s="77">
        <v>47.72</v>
      </c>
      <c r="G7647" s="77">
        <v>-99999</v>
      </c>
      <c r="H7647" s="77">
        <v>-99999</v>
      </c>
      <c r="I7647" s="77">
        <v>-99999</v>
      </c>
      <c r="J7647" s="77" t="s">
        <v>75</v>
      </c>
      <c r="K7647" s="77">
        <v>-99999</v>
      </c>
      <c r="L7647" s="77">
        <v>13.426444999999999</v>
      </c>
      <c r="M7647" s="77">
        <v>-744891.34275677602</v>
      </c>
      <c r="N7647" s="77">
        <v>13.13579387755102</v>
      </c>
      <c r="O7647" s="77">
        <v>-761371.08062267606</v>
      </c>
      <c r="P7647" s="77">
        <v>2340000</v>
      </c>
      <c r="S7647" s="77">
        <v>34.664000000000001</v>
      </c>
      <c r="T7647" s="77">
        <v>8.6859999999999999</v>
      </c>
      <c r="U7647" s="77">
        <v>19.7468</v>
      </c>
      <c r="V7647" s="77">
        <v>-99999</v>
      </c>
      <c r="AC7647" s="77">
        <v>16.5212</v>
      </c>
      <c r="AD7647" s="77">
        <v>13.03</v>
      </c>
      <c r="AH7647" s="77">
        <f>IF(AND(M7647&lt;Variables!$G$6,M7647&gt;Variables!$G$5),0,1)</f>
        <v>1</v>
      </c>
      <c r="AI7647" s="77">
        <f t="shared" si="240"/>
        <v>0</v>
      </c>
      <c r="AJ7647" s="77">
        <f>IF(I7647&gt;Variables!$G$7,0,1)</f>
        <v>1</v>
      </c>
      <c r="AK7647" s="77">
        <f>IF(F7647&gt;Variables!$G$8,0,1)</f>
        <v>0</v>
      </c>
      <c r="AL7647" s="77">
        <f>IF(G7647&gt;Variables!$G$9,0,1)</f>
        <v>1</v>
      </c>
      <c r="AM7647" s="77">
        <f>IF(AND(K7647&gt;Variables!$G$10,K7647&lt;Variables!$G$11),0,1)</f>
        <v>1</v>
      </c>
      <c r="AN7647" s="77">
        <f>IF(H7647&lt;Variables!$G$13,1,0)</f>
        <v>1</v>
      </c>
      <c r="AO7647" s="77">
        <f>IF(R7647&lt;Variables!$G$12,0,1)</f>
        <v>0</v>
      </c>
      <c r="AP7647" s="78">
        <f t="shared" si="241"/>
        <v>1</v>
      </c>
      <c r="AQ7647" s="77">
        <f>IF(V7647&lt;Variables!$G$15,1,0)</f>
        <v>1</v>
      </c>
      <c r="AR7647" s="77">
        <v>0</v>
      </c>
      <c r="AS7647" s="77">
        <v>0</v>
      </c>
      <c r="AT7647" s="77">
        <v>1</v>
      </c>
      <c r="AU7647" s="77">
        <v>0</v>
      </c>
      <c r="BA7647" s="77">
        <v>-2.25</v>
      </c>
    </row>
    <row r="7648" spans="3:53" x14ac:dyDescent="0.25">
      <c r="C7648" s="77" t="s">
        <v>817</v>
      </c>
      <c r="D7648" s="77" t="s">
        <v>555</v>
      </c>
      <c r="E7648" s="77">
        <v>25.47</v>
      </c>
      <c r="F7648" s="77">
        <v>25.64</v>
      </c>
      <c r="G7648" s="77">
        <v>23.25</v>
      </c>
      <c r="H7648" s="77">
        <v>2850</v>
      </c>
      <c r="I7648" s="77">
        <v>273.745</v>
      </c>
      <c r="J7648" s="77" t="s">
        <v>74</v>
      </c>
      <c r="K7648" s="77">
        <v>45.59</v>
      </c>
      <c r="L7648" s="77">
        <v>25.557259999999999</v>
      </c>
      <c r="M7648" s="77">
        <v>-0.65445200307073337</v>
      </c>
      <c r="N7648" s="77">
        <v>25.492414583333328</v>
      </c>
      <c r="O7648" s="77">
        <v>-0.40174532309814609</v>
      </c>
      <c r="P7648" s="77">
        <v>1990000</v>
      </c>
      <c r="Q7648" s="77">
        <v>497157</v>
      </c>
      <c r="R7648" s="77">
        <v>4</v>
      </c>
      <c r="S7648" s="77">
        <v>34.664000000000001</v>
      </c>
      <c r="T7648" s="77">
        <v>8.6859999999999999</v>
      </c>
      <c r="U7648" s="77">
        <v>19.7468</v>
      </c>
      <c r="V7648" s="77">
        <v>2.3299929990125698</v>
      </c>
      <c r="AC7648" s="77">
        <v>26.25</v>
      </c>
      <c r="AD7648" s="77">
        <v>21.94</v>
      </c>
      <c r="AH7648" s="77">
        <f>IF(AND(M7648&lt;Variables!$G$6,M7648&gt;Variables!$G$5),0,1)</f>
        <v>1</v>
      </c>
      <c r="AI7648" s="77">
        <f t="shared" si="240"/>
        <v>0</v>
      </c>
      <c r="AJ7648" s="77">
        <f>IF(I7648&gt;Variables!$G$7,0,1)</f>
        <v>0</v>
      </c>
      <c r="AK7648" s="77">
        <f>IF(F7648&gt;Variables!$G$8,0,1)</f>
        <v>0</v>
      </c>
      <c r="AL7648" s="77">
        <f>IF(G7648&gt;Variables!$G$9,0,1)</f>
        <v>0</v>
      </c>
      <c r="AM7648" s="77">
        <f>IF(AND(K7648&gt;Variables!$G$10,K7648&lt;Variables!$G$11),0,1)</f>
        <v>1</v>
      </c>
      <c r="AN7648" s="77">
        <f>IF(H7648&lt;Variables!$G$13,1,0)</f>
        <v>0</v>
      </c>
      <c r="AO7648" s="77">
        <f>IF(R7648&lt;Variables!$G$12,0,1)</f>
        <v>1</v>
      </c>
      <c r="AP7648" s="78">
        <f t="shared" si="241"/>
        <v>0</v>
      </c>
      <c r="AQ7648" s="77">
        <f>IF(V7648&lt;Variables!$G$15,1,0)</f>
        <v>1</v>
      </c>
      <c r="AR7648" s="77">
        <v>1</v>
      </c>
      <c r="AS7648" s="77">
        <v>0</v>
      </c>
      <c r="AT7648" s="77">
        <v>0</v>
      </c>
      <c r="AU7648" s="77">
        <v>0</v>
      </c>
      <c r="BA7648" s="77">
        <v>2</v>
      </c>
    </row>
    <row r="7649" spans="3:53" x14ac:dyDescent="0.25">
      <c r="C7649" s="77" t="s">
        <v>817</v>
      </c>
      <c r="D7649" s="77" t="s">
        <v>590</v>
      </c>
      <c r="E7649" s="77">
        <v>8.39</v>
      </c>
      <c r="F7649" s="77">
        <v>18.739999999999998</v>
      </c>
      <c r="G7649" s="77">
        <v>13.72</v>
      </c>
      <c r="H7649" s="77">
        <v>298.47000000000003</v>
      </c>
      <c r="I7649" s="77">
        <v>-4.0389999999999997</v>
      </c>
      <c r="J7649" s="77" t="s">
        <v>74</v>
      </c>
      <c r="K7649" s="77">
        <v>38.93</v>
      </c>
      <c r="L7649" s="77">
        <v>8.5132499999999993</v>
      </c>
      <c r="M7649" s="77">
        <v>-1.8189293160661291</v>
      </c>
      <c r="N7649" s="77">
        <v>8.680337999999999</v>
      </c>
      <c r="O7649" s="77">
        <v>-3.7088187118980791</v>
      </c>
      <c r="P7649" s="77">
        <v>5150000</v>
      </c>
      <c r="Q7649" s="77">
        <v>148040</v>
      </c>
      <c r="R7649" s="77">
        <v>34.79</v>
      </c>
      <c r="S7649" s="77">
        <v>34.664000000000001</v>
      </c>
      <c r="T7649" s="77">
        <v>8.6859999999999999</v>
      </c>
      <c r="U7649" s="77">
        <v>19.7468</v>
      </c>
      <c r="V7649" s="77">
        <v>2.2414555009543951</v>
      </c>
      <c r="AC7649" s="77">
        <v>8.4</v>
      </c>
      <c r="AD7649" s="77">
        <v>7.48</v>
      </c>
      <c r="AH7649" s="77">
        <f>IF(AND(M7649&lt;Variables!$G$6,M7649&gt;Variables!$G$5),0,1)</f>
        <v>0</v>
      </c>
      <c r="AI7649" s="77">
        <f t="shared" si="240"/>
        <v>1</v>
      </c>
      <c r="AJ7649" s="77">
        <f>IF(I7649&gt;Variables!$G$7,0,1)</f>
        <v>1</v>
      </c>
      <c r="AK7649" s="77">
        <f>IF(F7649&gt;Variables!$G$8,0,1)</f>
        <v>0</v>
      </c>
      <c r="AL7649" s="77">
        <f>IF(G7649&gt;Variables!$G$9,0,1)</f>
        <v>0</v>
      </c>
      <c r="AM7649" s="77">
        <f>IF(AND(K7649&gt;Variables!$G$10,K7649&lt;Variables!$G$11),0,1)</f>
        <v>1</v>
      </c>
      <c r="AN7649" s="77">
        <f>IF(H7649&lt;Variables!$G$13,1,0)</f>
        <v>1</v>
      </c>
      <c r="AO7649" s="77">
        <f>IF(R7649&lt;Variables!$G$12,0,1)</f>
        <v>1</v>
      </c>
      <c r="AP7649" s="78">
        <f t="shared" si="241"/>
        <v>0</v>
      </c>
      <c r="AQ7649" s="77">
        <f>IF(V7649&lt;Variables!$G$15,1,0)</f>
        <v>1</v>
      </c>
      <c r="AR7649" s="77">
        <v>0</v>
      </c>
      <c r="AS7649" s="77">
        <v>0</v>
      </c>
      <c r="AT7649" s="77">
        <v>1</v>
      </c>
      <c r="AU7649" s="77">
        <v>0</v>
      </c>
      <c r="BA7649" s="77">
        <v>-2.25</v>
      </c>
    </row>
    <row r="7650" spans="3:53" x14ac:dyDescent="0.25">
      <c r="C7650" s="77" t="s">
        <v>817</v>
      </c>
      <c r="D7650" s="77" t="s">
        <v>563</v>
      </c>
      <c r="E7650" s="77">
        <v>44.41</v>
      </c>
      <c r="F7650" s="77">
        <v>14</v>
      </c>
      <c r="G7650" s="77">
        <v>13.69</v>
      </c>
      <c r="H7650" s="77">
        <v>4360</v>
      </c>
      <c r="I7650" s="77">
        <v>-45.250999999999998</v>
      </c>
      <c r="J7650" s="77" t="s">
        <v>74</v>
      </c>
      <c r="K7650" s="77">
        <v>50.69</v>
      </c>
      <c r="L7650" s="77">
        <v>44.442368421052628</v>
      </c>
      <c r="M7650" s="77">
        <v>-5.3291962979809667E-3</v>
      </c>
      <c r="N7650" s="77">
        <v>44.327844897959189</v>
      </c>
      <c r="O7650" s="77">
        <v>0.2530127559753591</v>
      </c>
      <c r="P7650" s="77">
        <v>1528000</v>
      </c>
      <c r="Q7650" s="77">
        <v>1233000</v>
      </c>
      <c r="R7650" s="77">
        <v>1.24</v>
      </c>
      <c r="S7650" s="77">
        <v>34.664000000000001</v>
      </c>
      <c r="T7650" s="77">
        <v>8.6859999999999999</v>
      </c>
      <c r="U7650" s="77">
        <v>19.7468</v>
      </c>
      <c r="V7650" s="77">
        <v>2.3742975786997951</v>
      </c>
      <c r="AC7650" s="77">
        <v>44.4</v>
      </c>
      <c r="AD7650" s="77">
        <v>42.45</v>
      </c>
      <c r="AH7650" s="77">
        <f>IF(AND(M7650&lt;Variables!$G$6,M7650&gt;Variables!$G$5),0,1)</f>
        <v>1</v>
      </c>
      <c r="AI7650" s="77">
        <f t="shared" si="240"/>
        <v>0</v>
      </c>
      <c r="AJ7650" s="77">
        <f>IF(I7650&gt;Variables!$G$7,0,1)</f>
        <v>1</v>
      </c>
      <c r="AK7650" s="77">
        <f>IF(F7650&gt;Variables!$G$8,0,1)</f>
        <v>0</v>
      </c>
      <c r="AL7650" s="77">
        <f>IF(G7650&gt;Variables!$G$9,0,1)</f>
        <v>0</v>
      </c>
      <c r="AM7650" s="77">
        <f>IF(AND(K7650&gt;Variables!$G$10,K7650&lt;Variables!$G$11),0,1)</f>
        <v>1</v>
      </c>
      <c r="AN7650" s="77">
        <f>IF(H7650&lt;Variables!$G$13,1,0)</f>
        <v>0</v>
      </c>
      <c r="AO7650" s="77">
        <f>IF(R7650&lt;Variables!$G$12,0,1)</f>
        <v>0</v>
      </c>
      <c r="AP7650" s="78">
        <f t="shared" si="241"/>
        <v>0</v>
      </c>
      <c r="AQ7650" s="77">
        <f>IF(V7650&lt;Variables!$G$15,1,0)</f>
        <v>1</v>
      </c>
      <c r="AR7650" s="77">
        <v>0</v>
      </c>
      <c r="AS7650" s="77">
        <v>0</v>
      </c>
      <c r="AT7650" s="77">
        <v>1</v>
      </c>
      <c r="AU7650" s="77">
        <v>0</v>
      </c>
      <c r="BA7650" s="77">
        <v>-2.25</v>
      </c>
    </row>
    <row r="7651" spans="3:53" x14ac:dyDescent="0.25">
      <c r="C7651" s="77" t="s">
        <v>817</v>
      </c>
      <c r="D7651" s="77" t="s">
        <v>562</v>
      </c>
      <c r="E7651" s="77">
        <v>43.18</v>
      </c>
      <c r="F7651" s="77">
        <v>11.15</v>
      </c>
      <c r="G7651" s="77">
        <v>10.32</v>
      </c>
      <c r="H7651" s="77">
        <v>2400</v>
      </c>
      <c r="I7651" s="77">
        <v>32.131</v>
      </c>
      <c r="J7651" s="77" t="s">
        <v>74</v>
      </c>
      <c r="K7651" s="77">
        <v>55.53</v>
      </c>
      <c r="L7651" s="77">
        <v>43.029183333333329</v>
      </c>
      <c r="M7651" s="77">
        <v>0.1180981434693035</v>
      </c>
      <c r="N7651" s="77">
        <v>43.018399999999993</v>
      </c>
      <c r="O7651" s="77">
        <v>0.1431945400107992</v>
      </c>
      <c r="P7651" s="77">
        <v>816548</v>
      </c>
      <c r="Q7651" s="77">
        <v>665245</v>
      </c>
      <c r="R7651" s="77">
        <v>1.23</v>
      </c>
      <c r="S7651" s="77">
        <v>34.664000000000001</v>
      </c>
      <c r="T7651" s="77">
        <v>8.6859999999999999</v>
      </c>
      <c r="U7651" s="77">
        <v>19.7468</v>
      </c>
      <c r="V7651" s="77">
        <v>2.4193341453357822</v>
      </c>
      <c r="AC7651" s="77">
        <v>43.94</v>
      </c>
      <c r="AD7651" s="77">
        <v>43.05</v>
      </c>
      <c r="AH7651" s="77">
        <f>IF(AND(M7651&lt;Variables!$G$6,M7651&gt;Variables!$G$5),0,1)</f>
        <v>1</v>
      </c>
      <c r="AI7651" s="77">
        <f t="shared" si="240"/>
        <v>0</v>
      </c>
      <c r="AJ7651" s="77">
        <f>IF(I7651&gt;Variables!$G$7,0,1)</f>
        <v>1</v>
      </c>
      <c r="AK7651" s="77">
        <f>IF(F7651&gt;Variables!$G$8,0,1)</f>
        <v>0</v>
      </c>
      <c r="AL7651" s="77">
        <f>IF(G7651&gt;Variables!$G$9,0,1)</f>
        <v>1</v>
      </c>
      <c r="AM7651" s="77">
        <f>IF(AND(K7651&gt;Variables!$G$10,K7651&lt;Variables!$G$11),0,1)</f>
        <v>1</v>
      </c>
      <c r="AN7651" s="77">
        <f>IF(H7651&lt;Variables!$G$13,1,0)</f>
        <v>0</v>
      </c>
      <c r="AO7651" s="77">
        <f>IF(R7651&lt;Variables!$G$12,0,1)</f>
        <v>0</v>
      </c>
      <c r="AP7651" s="78">
        <f t="shared" si="241"/>
        <v>0</v>
      </c>
      <c r="AQ7651" s="77">
        <f>IF(V7651&lt;Variables!$G$15,1,0)</f>
        <v>1</v>
      </c>
      <c r="AR7651" s="77">
        <v>1</v>
      </c>
      <c r="AS7651" s="77">
        <v>0</v>
      </c>
      <c r="AT7651" s="77">
        <v>0</v>
      </c>
      <c r="AU7651" s="77">
        <v>0</v>
      </c>
      <c r="BA7651" s="77">
        <v>1.18</v>
      </c>
    </row>
    <row r="7652" spans="3:53" x14ac:dyDescent="0.25">
      <c r="C7652" s="77" t="s">
        <v>817</v>
      </c>
      <c r="D7652" s="77" t="s">
        <v>567</v>
      </c>
      <c r="E7652" s="77">
        <v>14.74</v>
      </c>
      <c r="F7652" s="77">
        <v>10.27</v>
      </c>
      <c r="G7652" s="77">
        <v>8.1199999999999992</v>
      </c>
      <c r="H7652" s="77">
        <v>27750</v>
      </c>
      <c r="I7652" s="77">
        <v>2.2320000000000002</v>
      </c>
      <c r="J7652" s="77" t="s">
        <v>74</v>
      </c>
      <c r="K7652" s="77">
        <v>48.79</v>
      </c>
      <c r="L7652" s="77">
        <v>14.714166666666671</v>
      </c>
      <c r="M7652" s="77">
        <v>5.6634762417120147E-3</v>
      </c>
      <c r="N7652" s="77">
        <v>14.724038297872349</v>
      </c>
      <c r="O7652" s="77">
        <v>-6.1384639794449823E-2</v>
      </c>
      <c r="P7652" s="77">
        <v>1400000</v>
      </c>
      <c r="Q7652" s="77">
        <v>973560</v>
      </c>
      <c r="R7652" s="77">
        <v>1.44</v>
      </c>
      <c r="S7652" s="77">
        <v>34.664000000000001</v>
      </c>
      <c r="T7652" s="77">
        <v>8.6859999999999999</v>
      </c>
      <c r="U7652" s="77">
        <v>19.7468</v>
      </c>
      <c r="V7652" s="77">
        <v>2.354336940522173</v>
      </c>
      <c r="AC7652" s="77">
        <v>14.77</v>
      </c>
      <c r="AD7652" s="77">
        <v>14.52</v>
      </c>
      <c r="AH7652" s="77">
        <f>IF(AND(M7652&lt;Variables!$G$6,M7652&gt;Variables!$G$5),0,1)</f>
        <v>1</v>
      </c>
      <c r="AI7652" s="77">
        <f t="shared" si="240"/>
        <v>1</v>
      </c>
      <c r="AJ7652" s="77">
        <f>IF(I7652&gt;Variables!$G$7,0,1)</f>
        <v>1</v>
      </c>
      <c r="AK7652" s="77">
        <f>IF(F7652&gt;Variables!$G$8,0,1)</f>
        <v>0</v>
      </c>
      <c r="AL7652" s="77">
        <f>IF(G7652&gt;Variables!$G$9,0,1)</f>
        <v>1</v>
      </c>
      <c r="AM7652" s="77">
        <f>IF(AND(K7652&gt;Variables!$G$10,K7652&lt;Variables!$G$11),0,1)</f>
        <v>1</v>
      </c>
      <c r="AN7652" s="77">
        <f>IF(H7652&lt;Variables!$G$13,1,0)</f>
        <v>0</v>
      </c>
      <c r="AO7652" s="77">
        <f>IF(R7652&lt;Variables!$G$12,0,1)</f>
        <v>0</v>
      </c>
      <c r="AP7652" s="78">
        <f t="shared" si="241"/>
        <v>0</v>
      </c>
      <c r="AQ7652" s="77">
        <f>IF(V7652&lt;Variables!$G$15,1,0)</f>
        <v>1</v>
      </c>
      <c r="AR7652" s="77">
        <v>0</v>
      </c>
      <c r="AS7652" s="77">
        <v>1</v>
      </c>
      <c r="AT7652" s="77">
        <v>0</v>
      </c>
      <c r="AU7652" s="77">
        <v>0</v>
      </c>
      <c r="BA7652" s="77">
        <v>-7.0000000000000007E-2</v>
      </c>
    </row>
    <row r="7653" spans="3:53" x14ac:dyDescent="0.25">
      <c r="C7653" s="77" t="s">
        <v>817</v>
      </c>
      <c r="D7653" s="77" t="s">
        <v>818</v>
      </c>
      <c r="E7653" s="77">
        <v>19.809999999999999</v>
      </c>
      <c r="F7653" s="77">
        <v>9.14</v>
      </c>
      <c r="G7653" s="77">
        <v>8.2100000000000009</v>
      </c>
      <c r="H7653" s="77">
        <v>12930</v>
      </c>
      <c r="I7653" s="77">
        <v>-68.707999999999998</v>
      </c>
      <c r="J7653" s="77" t="s">
        <v>74</v>
      </c>
      <c r="K7653" s="77">
        <v>61.38</v>
      </c>
      <c r="L7653" s="77">
        <v>19.696455</v>
      </c>
      <c r="M7653" s="77">
        <v>0.32262150727125688</v>
      </c>
      <c r="N7653" s="77">
        <v>19.691564</v>
      </c>
      <c r="O7653" s="77">
        <v>0.3475396875535226</v>
      </c>
      <c r="P7653" s="77">
        <v>12950000</v>
      </c>
      <c r="Q7653" s="77">
        <v>18915000</v>
      </c>
      <c r="R7653" s="77">
        <v>0.68</v>
      </c>
      <c r="S7653" s="77">
        <v>34.664000000000001</v>
      </c>
      <c r="T7653" s="77">
        <v>8.6859999999999999</v>
      </c>
      <c r="U7653" s="77">
        <v>19.7468</v>
      </c>
      <c r="V7653" s="77">
        <v>2.4659055430210151</v>
      </c>
      <c r="AC7653" s="77">
        <v>19.940000000000001</v>
      </c>
      <c r="AD7653" s="77">
        <v>19.579999999999998</v>
      </c>
      <c r="AH7653" s="77">
        <f>IF(AND(M7653&lt;Variables!$G$6,M7653&gt;Variables!$G$5),0,1)</f>
        <v>1</v>
      </c>
      <c r="AI7653" s="77">
        <f t="shared" si="240"/>
        <v>0</v>
      </c>
      <c r="AJ7653" s="77">
        <f>IF(I7653&gt;Variables!$G$7,0,1)</f>
        <v>1</v>
      </c>
      <c r="AK7653" s="77">
        <f>IF(F7653&gt;Variables!$G$8,0,1)</f>
        <v>0</v>
      </c>
      <c r="AL7653" s="77">
        <f>IF(G7653&gt;Variables!$G$9,0,1)</f>
        <v>1</v>
      </c>
      <c r="AM7653" s="77">
        <f>IF(AND(K7653&gt;Variables!$G$10,K7653&lt;Variables!$G$11),0,1)</f>
        <v>1</v>
      </c>
      <c r="AN7653" s="77">
        <f>IF(H7653&lt;Variables!$G$13,1,0)</f>
        <v>0</v>
      </c>
      <c r="AO7653" s="77">
        <f>IF(R7653&lt;Variables!$G$12,0,1)</f>
        <v>0</v>
      </c>
      <c r="AP7653" s="78">
        <f t="shared" si="241"/>
        <v>0</v>
      </c>
      <c r="AQ7653" s="77">
        <f>IF(V7653&lt;Variables!$G$15,1,0)</f>
        <v>1</v>
      </c>
      <c r="AR7653" s="77">
        <v>0</v>
      </c>
      <c r="AS7653" s="77">
        <v>1</v>
      </c>
      <c r="AT7653" s="77">
        <v>0</v>
      </c>
      <c r="AU7653" s="77">
        <v>0</v>
      </c>
      <c r="BA7653" s="77">
        <v>0.28000000000000003</v>
      </c>
    </row>
    <row r="7654" spans="3:53" x14ac:dyDescent="0.25">
      <c r="C7654" s="77" t="s">
        <v>817</v>
      </c>
      <c r="D7654" s="77" t="s">
        <v>179</v>
      </c>
      <c r="E7654" s="77">
        <v>25.74</v>
      </c>
      <c r="F7654" s="77">
        <v>9.77</v>
      </c>
      <c r="G7654" s="77">
        <v>11.23</v>
      </c>
      <c r="H7654" s="77">
        <v>13930</v>
      </c>
      <c r="I7654" s="77">
        <v>-77.343000000000004</v>
      </c>
      <c r="J7654" s="77" t="s">
        <v>74</v>
      </c>
      <c r="K7654" s="77">
        <v>44.3</v>
      </c>
      <c r="L7654" s="77">
        <v>25.724160000000001</v>
      </c>
      <c r="M7654" s="77">
        <v>-0.1133564711150955</v>
      </c>
      <c r="N7654" s="77">
        <v>25.731013999999998</v>
      </c>
      <c r="O7654" s="77">
        <v>-0.13996339203733499</v>
      </c>
      <c r="P7654" s="77">
        <v>15811000</v>
      </c>
      <c r="Q7654" s="77">
        <v>12104000</v>
      </c>
      <c r="R7654" s="77">
        <v>1.31</v>
      </c>
      <c r="S7654" s="77">
        <v>34.664000000000001</v>
      </c>
      <c r="T7654" s="77">
        <v>8.6859999999999999</v>
      </c>
      <c r="U7654" s="77">
        <v>19.7468</v>
      </c>
      <c r="V7654" s="77">
        <v>2.3090292393640839</v>
      </c>
      <c r="AC7654" s="77">
        <v>25.728000000000002</v>
      </c>
      <c r="AD7654" s="77">
        <v>25.0701</v>
      </c>
      <c r="AH7654" s="77">
        <f>IF(AND(M7654&lt;Variables!$G$6,M7654&gt;Variables!$G$5),0,1)</f>
        <v>1</v>
      </c>
      <c r="AI7654" s="77">
        <f t="shared" si="240"/>
        <v>1</v>
      </c>
      <c r="AJ7654" s="77">
        <f>IF(I7654&gt;Variables!$G$7,0,1)</f>
        <v>1</v>
      </c>
      <c r="AK7654" s="77">
        <f>IF(F7654&gt;Variables!$G$8,0,1)</f>
        <v>0</v>
      </c>
      <c r="AL7654" s="77">
        <f>IF(G7654&gt;Variables!$G$9,0,1)</f>
        <v>0</v>
      </c>
      <c r="AM7654" s="77">
        <f>IF(AND(K7654&gt;Variables!$G$10,K7654&lt;Variables!$G$11),0,1)</f>
        <v>1</v>
      </c>
      <c r="AN7654" s="77">
        <f>IF(H7654&lt;Variables!$G$13,1,0)</f>
        <v>0</v>
      </c>
      <c r="AO7654" s="77">
        <f>IF(R7654&lt;Variables!$G$12,0,1)</f>
        <v>0</v>
      </c>
      <c r="AP7654" s="78">
        <f t="shared" si="241"/>
        <v>0</v>
      </c>
      <c r="AQ7654" s="77">
        <f>IF(V7654&lt;Variables!$G$15,1,0)</f>
        <v>1</v>
      </c>
      <c r="AR7654" s="77">
        <v>0</v>
      </c>
      <c r="AS7654" s="77">
        <v>0</v>
      </c>
      <c r="AT7654" s="77">
        <v>1</v>
      </c>
      <c r="AU7654" s="77">
        <v>0</v>
      </c>
      <c r="BA7654" s="77">
        <v>-2.25</v>
      </c>
    </row>
    <row r="7655" spans="3:53" x14ac:dyDescent="0.25">
      <c r="C7655" s="77" t="s">
        <v>817</v>
      </c>
      <c r="D7655" s="77" t="s">
        <v>576</v>
      </c>
      <c r="E7655" s="77">
        <v>109.26</v>
      </c>
      <c r="F7655" s="77">
        <v>9.8800000000000008</v>
      </c>
      <c r="G7655" s="77">
        <v>7.89</v>
      </c>
      <c r="H7655" s="77">
        <v>4280</v>
      </c>
      <c r="I7655" s="77">
        <v>-24.288</v>
      </c>
      <c r="J7655" s="77" t="s">
        <v>74</v>
      </c>
      <c r="K7655" s="77">
        <v>34.619999999999997</v>
      </c>
      <c r="L7655" s="77">
        <v>109.850775</v>
      </c>
      <c r="M7655" s="77">
        <v>-0.80634387877554381</v>
      </c>
      <c r="N7655" s="77">
        <v>110.233998</v>
      </c>
      <c r="O7655" s="77">
        <v>-1.15118568048306</v>
      </c>
      <c r="P7655" s="77">
        <v>1432000</v>
      </c>
      <c r="Q7655" s="77">
        <v>890350</v>
      </c>
      <c r="R7655" s="77">
        <v>1.61</v>
      </c>
      <c r="S7655" s="77">
        <v>34.664000000000001</v>
      </c>
      <c r="T7655" s="77">
        <v>8.6859999999999999</v>
      </c>
      <c r="U7655" s="77">
        <v>19.7468</v>
      </c>
      <c r="V7655" s="77">
        <v>2.1928124099932842</v>
      </c>
      <c r="AC7655" s="77">
        <v>110.26</v>
      </c>
      <c r="AD7655" s="77">
        <v>107.51</v>
      </c>
      <c r="AH7655" s="77">
        <f>IF(AND(M7655&lt;Variables!$G$6,M7655&gt;Variables!$G$5),0,1)</f>
        <v>1</v>
      </c>
      <c r="AI7655" s="77">
        <f t="shared" si="240"/>
        <v>1</v>
      </c>
      <c r="AJ7655" s="77">
        <f>IF(I7655&gt;Variables!$G$7,0,1)</f>
        <v>1</v>
      </c>
      <c r="AK7655" s="77">
        <f>IF(F7655&gt;Variables!$G$8,0,1)</f>
        <v>0</v>
      </c>
      <c r="AL7655" s="77">
        <f>IF(G7655&gt;Variables!$G$9,0,1)</f>
        <v>1</v>
      </c>
      <c r="AM7655" s="77">
        <f>IF(AND(K7655&gt;Variables!$G$10,K7655&lt;Variables!$G$11),0,1)</f>
        <v>1</v>
      </c>
      <c r="AN7655" s="77">
        <f>IF(H7655&lt;Variables!$G$13,1,0)</f>
        <v>0</v>
      </c>
      <c r="AO7655" s="77">
        <f>IF(R7655&lt;Variables!$G$12,0,1)</f>
        <v>0</v>
      </c>
      <c r="AP7655" s="78">
        <f t="shared" si="241"/>
        <v>0</v>
      </c>
      <c r="AQ7655" s="77">
        <f>IF(V7655&lt;Variables!$G$15,1,0)</f>
        <v>1</v>
      </c>
      <c r="AR7655" s="77">
        <v>0</v>
      </c>
      <c r="AS7655" s="77">
        <v>1</v>
      </c>
      <c r="AT7655" s="77">
        <v>0</v>
      </c>
      <c r="AU7655" s="77">
        <v>0</v>
      </c>
      <c r="BA7655" s="77">
        <v>0.48</v>
      </c>
    </row>
    <row r="7656" spans="3:53" x14ac:dyDescent="0.25">
      <c r="C7656" s="77" t="s">
        <v>817</v>
      </c>
      <c r="D7656" s="77" t="s">
        <v>673</v>
      </c>
      <c r="E7656" s="77">
        <v>1.18</v>
      </c>
      <c r="F7656" s="77">
        <v>10.7</v>
      </c>
      <c r="G7656" s="77">
        <v>6.36</v>
      </c>
      <c r="H7656" s="77">
        <v>-99999</v>
      </c>
      <c r="I7656" s="77">
        <v>51.744999999999997</v>
      </c>
      <c r="J7656" s="77" t="s">
        <v>74</v>
      </c>
      <c r="K7656" s="77">
        <v>55.4</v>
      </c>
      <c r="L7656" s="77">
        <v>1.1872799999999999</v>
      </c>
      <c r="M7656" s="77">
        <v>-1.4554275318374741</v>
      </c>
      <c r="N7656" s="77">
        <v>1.191821111111111</v>
      </c>
      <c r="O7656" s="77">
        <v>-1.8309048990387411</v>
      </c>
      <c r="P7656" s="77">
        <v>124609</v>
      </c>
      <c r="Q7656" s="77">
        <v>33478</v>
      </c>
      <c r="R7656" s="77">
        <v>3.72</v>
      </c>
      <c r="S7656" s="77">
        <v>34.664000000000001</v>
      </c>
      <c r="T7656" s="77">
        <v>8.6859999999999999</v>
      </c>
      <c r="U7656" s="77">
        <v>19.7468</v>
      </c>
      <c r="V7656" s="77">
        <v>2.4834827992722861</v>
      </c>
      <c r="AC7656" s="77">
        <v>1.2</v>
      </c>
      <c r="AD7656" s="77">
        <v>1.1604000000000001</v>
      </c>
      <c r="AH7656" s="77">
        <f>IF(AND(M7656&lt;Variables!$G$6,M7656&gt;Variables!$G$5),0,1)</f>
        <v>0</v>
      </c>
      <c r="AI7656" s="77">
        <f t="shared" si="240"/>
        <v>1</v>
      </c>
      <c r="AJ7656" s="77">
        <f>IF(I7656&gt;Variables!$G$7,0,1)</f>
        <v>0</v>
      </c>
      <c r="AK7656" s="77">
        <f>IF(F7656&gt;Variables!$G$8,0,1)</f>
        <v>0</v>
      </c>
      <c r="AL7656" s="77">
        <f>IF(G7656&gt;Variables!$G$9,0,1)</f>
        <v>1</v>
      </c>
      <c r="AM7656" s="77">
        <f>IF(AND(K7656&gt;Variables!$G$10,K7656&lt;Variables!$G$11),0,1)</f>
        <v>1</v>
      </c>
      <c r="AN7656" s="77">
        <f>IF(H7656&lt;Variables!$G$13,1,0)</f>
        <v>1</v>
      </c>
      <c r="AO7656" s="77">
        <f>IF(R7656&lt;Variables!$G$12,0,1)</f>
        <v>1</v>
      </c>
      <c r="AP7656" s="78">
        <f t="shared" si="241"/>
        <v>0</v>
      </c>
      <c r="AQ7656" s="77">
        <f>IF(V7656&lt;Variables!$G$15,1,0)</f>
        <v>1</v>
      </c>
      <c r="AR7656" s="77">
        <v>0</v>
      </c>
      <c r="AS7656" s="77">
        <v>0</v>
      </c>
      <c r="AT7656" s="77">
        <v>0</v>
      </c>
      <c r="AU7656" s="77">
        <v>0</v>
      </c>
      <c r="BA7656" s="77">
        <v>0</v>
      </c>
    </row>
    <row r="7657" spans="3:53" x14ac:dyDescent="0.25">
      <c r="C7657" s="77" t="s">
        <v>817</v>
      </c>
      <c r="D7657" s="77" t="s">
        <v>824</v>
      </c>
      <c r="E7657" s="77">
        <v>43.6</v>
      </c>
      <c r="F7657" s="77">
        <v>19.22</v>
      </c>
      <c r="G7657" s="77">
        <v>-99999</v>
      </c>
      <c r="H7657" s="77">
        <v>-99999</v>
      </c>
      <c r="I7657" s="77">
        <v>-99999</v>
      </c>
      <c r="J7657" s="77" t="s">
        <v>75</v>
      </c>
      <c r="K7657" s="77">
        <v>-99999</v>
      </c>
      <c r="L7657" s="77">
        <v>44.327250000000006</v>
      </c>
      <c r="M7657" s="77">
        <v>-225692.60951220751</v>
      </c>
      <c r="N7657" s="77">
        <v>44.981257999999997</v>
      </c>
      <c r="O7657" s="77">
        <v>-222412.5907238966</v>
      </c>
      <c r="P7657" s="77">
        <v>6900000</v>
      </c>
      <c r="S7657" s="77">
        <v>34.664000000000001</v>
      </c>
      <c r="T7657" s="77">
        <v>8.6859999999999999</v>
      </c>
      <c r="U7657" s="77">
        <v>19.7468</v>
      </c>
      <c r="V7657" s="77">
        <v>-99999</v>
      </c>
      <c r="AC7657" s="77">
        <v>45.25</v>
      </c>
      <c r="AD7657" s="77">
        <v>42.31</v>
      </c>
      <c r="AH7657" s="77">
        <f>IF(AND(M7657&lt;Variables!$G$6,M7657&gt;Variables!$G$5),0,1)</f>
        <v>1</v>
      </c>
      <c r="AI7657" s="77">
        <f t="shared" si="240"/>
        <v>1</v>
      </c>
      <c r="AJ7657" s="77">
        <f>IF(I7657&gt;Variables!$G$7,0,1)</f>
        <v>1</v>
      </c>
      <c r="AK7657" s="77">
        <f>IF(F7657&gt;Variables!$G$8,0,1)</f>
        <v>0</v>
      </c>
      <c r="AL7657" s="77">
        <f>IF(G7657&gt;Variables!$G$9,0,1)</f>
        <v>1</v>
      </c>
      <c r="AM7657" s="77">
        <f>IF(AND(K7657&gt;Variables!$G$10,K7657&lt;Variables!$G$11),0,1)</f>
        <v>1</v>
      </c>
      <c r="AN7657" s="77">
        <f>IF(H7657&lt;Variables!$G$13,1,0)</f>
        <v>1</v>
      </c>
      <c r="AO7657" s="77">
        <f>IF(R7657&lt;Variables!$G$12,0,1)</f>
        <v>0</v>
      </c>
      <c r="AP7657" s="78">
        <f t="shared" si="241"/>
        <v>1</v>
      </c>
      <c r="AQ7657" s="77">
        <f>IF(V7657&lt;Variables!$G$15,1,0)</f>
        <v>1</v>
      </c>
      <c r="AR7657" s="77">
        <v>0</v>
      </c>
      <c r="AS7657" s="77">
        <v>0</v>
      </c>
      <c r="AT7657" s="77">
        <v>1</v>
      </c>
      <c r="AU7657" s="77">
        <v>0</v>
      </c>
      <c r="BA7657" s="77">
        <v>-2.25</v>
      </c>
    </row>
    <row r="7658" spans="3:53" x14ac:dyDescent="0.25">
      <c r="C7658" s="77" t="s">
        <v>817</v>
      </c>
      <c r="D7658" s="77" t="s">
        <v>587</v>
      </c>
      <c r="E7658" s="77">
        <v>7.36</v>
      </c>
      <c r="F7658" s="77">
        <v>42.4</v>
      </c>
      <c r="G7658" s="77">
        <v>-99999</v>
      </c>
      <c r="H7658" s="77">
        <v>-99999</v>
      </c>
      <c r="I7658" s="77">
        <v>-99999</v>
      </c>
      <c r="J7658" s="77" t="s">
        <v>75</v>
      </c>
      <c r="K7658" s="77">
        <v>-99999</v>
      </c>
      <c r="L7658" s="77">
        <v>7.280800000000001</v>
      </c>
      <c r="M7658" s="77">
        <v>-1373561.707504669</v>
      </c>
      <c r="N7658" s="77">
        <v>7.3504957446808508</v>
      </c>
      <c r="O7658" s="77">
        <v>-1360538.8530170061</v>
      </c>
      <c r="P7658" s="77">
        <v>4570000</v>
      </c>
      <c r="S7658" s="77">
        <v>34.664000000000001</v>
      </c>
      <c r="T7658" s="77">
        <v>8.6859999999999999</v>
      </c>
      <c r="U7658" s="77">
        <v>19.7468</v>
      </c>
      <c r="V7658" s="77">
        <v>-99999</v>
      </c>
      <c r="AC7658" s="77">
        <v>8.24</v>
      </c>
      <c r="AD7658" s="77">
        <v>7.07</v>
      </c>
      <c r="AH7658" s="77">
        <f>IF(AND(M7658&lt;Variables!$G$6,M7658&gt;Variables!$G$5),0,1)</f>
        <v>1</v>
      </c>
      <c r="AI7658" s="77">
        <f t="shared" si="240"/>
        <v>1</v>
      </c>
      <c r="AJ7658" s="77">
        <f>IF(I7658&gt;Variables!$G$7,0,1)</f>
        <v>1</v>
      </c>
      <c r="AK7658" s="77">
        <f>IF(F7658&gt;Variables!$G$8,0,1)</f>
        <v>0</v>
      </c>
      <c r="AL7658" s="77">
        <f>IF(G7658&gt;Variables!$G$9,0,1)</f>
        <v>1</v>
      </c>
      <c r="AM7658" s="77">
        <f>IF(AND(K7658&gt;Variables!$G$10,K7658&lt;Variables!$G$11),0,1)</f>
        <v>1</v>
      </c>
      <c r="AN7658" s="77">
        <f>IF(H7658&lt;Variables!$G$13,1,0)</f>
        <v>1</v>
      </c>
      <c r="AO7658" s="77">
        <f>IF(R7658&lt;Variables!$G$12,0,1)</f>
        <v>0</v>
      </c>
      <c r="AP7658" s="78">
        <f t="shared" si="241"/>
        <v>1</v>
      </c>
      <c r="AQ7658" s="77">
        <f>IF(V7658&lt;Variables!$G$15,1,0)</f>
        <v>1</v>
      </c>
      <c r="AR7658" s="77">
        <v>1</v>
      </c>
      <c r="AS7658" s="77">
        <v>0</v>
      </c>
      <c r="AT7658" s="77">
        <v>0</v>
      </c>
      <c r="AU7658" s="77">
        <v>0</v>
      </c>
      <c r="BA7658" s="77">
        <v>2</v>
      </c>
    </row>
    <row r="7659" spans="3:53" x14ac:dyDescent="0.25">
      <c r="C7659" s="77" t="s">
        <v>817</v>
      </c>
      <c r="D7659" s="77" t="s">
        <v>577</v>
      </c>
      <c r="E7659" s="77">
        <v>43.38</v>
      </c>
      <c r="F7659" s="77">
        <v>8.19</v>
      </c>
      <c r="G7659" s="77">
        <v>6.98</v>
      </c>
      <c r="H7659" s="77">
        <v>5240</v>
      </c>
      <c r="I7659" s="77">
        <v>-13.036</v>
      </c>
      <c r="J7659" s="77" t="s">
        <v>75</v>
      </c>
      <c r="K7659" s="77">
        <v>53.89</v>
      </c>
      <c r="L7659" s="77">
        <v>43.078468749999999</v>
      </c>
      <c r="M7659" s="77">
        <v>0.3285428988234404</v>
      </c>
      <c r="N7659" s="77">
        <v>43.221902325581397</v>
      </c>
      <c r="O7659" s="77">
        <v>-4.4012999869091282E-3</v>
      </c>
      <c r="P7659" s="77">
        <v>328063</v>
      </c>
      <c r="Q7659" s="77">
        <v>549321</v>
      </c>
      <c r="R7659" s="77">
        <v>0.6</v>
      </c>
      <c r="S7659" s="77">
        <v>34.664000000000001</v>
      </c>
      <c r="T7659" s="77">
        <v>8.6859999999999999</v>
      </c>
      <c r="U7659" s="77">
        <v>19.7468</v>
      </c>
      <c r="V7659" s="77">
        <v>2.3950673285714799</v>
      </c>
      <c r="AC7659" s="77">
        <v>43.36</v>
      </c>
      <c r="AD7659" s="77">
        <v>42.44</v>
      </c>
      <c r="AH7659" s="77">
        <f>IF(AND(M7659&lt;Variables!$G$6,M7659&gt;Variables!$G$5),0,1)</f>
        <v>1</v>
      </c>
      <c r="AI7659" s="77">
        <f t="shared" si="240"/>
        <v>1</v>
      </c>
      <c r="AJ7659" s="77">
        <f>IF(I7659&gt;Variables!$G$7,0,1)</f>
        <v>1</v>
      </c>
      <c r="AK7659" s="77">
        <f>IF(F7659&gt;Variables!$G$8,0,1)</f>
        <v>1</v>
      </c>
      <c r="AL7659" s="77">
        <f>IF(G7659&gt;Variables!$G$9,0,1)</f>
        <v>1</v>
      </c>
      <c r="AM7659" s="77">
        <f>IF(AND(K7659&gt;Variables!$G$10,K7659&lt;Variables!$G$11),0,1)</f>
        <v>1</v>
      </c>
      <c r="AN7659" s="77">
        <f>IF(H7659&lt;Variables!$G$13,1,0)</f>
        <v>0</v>
      </c>
      <c r="AO7659" s="77">
        <f>IF(R7659&lt;Variables!$G$12,0,1)</f>
        <v>0</v>
      </c>
      <c r="AP7659" s="78">
        <f t="shared" si="241"/>
        <v>1</v>
      </c>
      <c r="AQ7659" s="77">
        <f>IF(V7659&lt;Variables!$G$15,1,0)</f>
        <v>1</v>
      </c>
      <c r="AR7659" s="77">
        <v>0</v>
      </c>
      <c r="AS7659" s="77">
        <v>0</v>
      </c>
      <c r="AT7659" s="77">
        <v>0</v>
      </c>
      <c r="AU7659" s="77">
        <v>1</v>
      </c>
      <c r="BA7659" s="77">
        <v>-1.06</v>
      </c>
    </row>
    <row r="7660" spans="3:53" x14ac:dyDescent="0.25">
      <c r="C7660" s="77" t="s">
        <v>817</v>
      </c>
      <c r="D7660" s="77" t="s">
        <v>601</v>
      </c>
      <c r="E7660" s="77">
        <v>8.6300000000000008</v>
      </c>
      <c r="F7660" s="77">
        <v>8.65</v>
      </c>
      <c r="G7660" s="77">
        <v>5.2</v>
      </c>
      <c r="H7660" s="77">
        <v>12350</v>
      </c>
      <c r="I7660" s="77">
        <v>53.101999999999997</v>
      </c>
      <c r="J7660" s="77" t="s">
        <v>74</v>
      </c>
      <c r="K7660" s="77">
        <v>44.47</v>
      </c>
      <c r="L7660" s="77">
        <v>8.6097149999999996</v>
      </c>
      <c r="M7660" s="77">
        <v>-0.17091158069690951</v>
      </c>
      <c r="N7660" s="77">
        <v>8.6021380000000001</v>
      </c>
      <c r="O7660" s="77">
        <v>-8.2979370942426439E-2</v>
      </c>
      <c r="P7660" s="77">
        <v>11710000</v>
      </c>
      <c r="Q7660" s="77">
        <v>8571000</v>
      </c>
      <c r="R7660" s="77">
        <v>1.37</v>
      </c>
      <c r="S7660" s="77">
        <v>34.664000000000001</v>
      </c>
      <c r="T7660" s="77">
        <v>8.6859999999999999</v>
      </c>
      <c r="U7660" s="77">
        <v>19.7468</v>
      </c>
      <c r="V7660" s="77">
        <v>2.311423333770978</v>
      </c>
      <c r="AC7660" s="77">
        <v>8.64</v>
      </c>
      <c r="AD7660" s="77">
        <v>8.58</v>
      </c>
      <c r="AH7660" s="77">
        <f>IF(AND(M7660&lt;Variables!$G$6,M7660&gt;Variables!$G$5),0,1)</f>
        <v>1</v>
      </c>
      <c r="AI7660" s="77">
        <f t="shared" si="240"/>
        <v>0</v>
      </c>
      <c r="AJ7660" s="77">
        <f>IF(I7660&gt;Variables!$G$7,0,1)</f>
        <v>0</v>
      </c>
      <c r="AK7660" s="77">
        <f>IF(F7660&gt;Variables!$G$8,0,1)</f>
        <v>1</v>
      </c>
      <c r="AL7660" s="77">
        <f>IF(G7660&gt;Variables!$G$9,0,1)</f>
        <v>1</v>
      </c>
      <c r="AM7660" s="77">
        <f>IF(AND(K7660&gt;Variables!$G$10,K7660&lt;Variables!$G$11),0,1)</f>
        <v>1</v>
      </c>
      <c r="AN7660" s="77">
        <f>IF(H7660&lt;Variables!$G$13,1,0)</f>
        <v>0</v>
      </c>
      <c r="AO7660" s="77">
        <f>IF(R7660&lt;Variables!$G$12,0,1)</f>
        <v>0</v>
      </c>
      <c r="AP7660" s="78">
        <f t="shared" si="241"/>
        <v>0</v>
      </c>
      <c r="AQ7660" s="77">
        <f>IF(V7660&lt;Variables!$G$15,1,0)</f>
        <v>1</v>
      </c>
      <c r="AR7660" s="77">
        <v>0</v>
      </c>
      <c r="AS7660" s="77">
        <v>1</v>
      </c>
      <c r="AT7660" s="77">
        <v>0</v>
      </c>
      <c r="AU7660" s="77">
        <v>0</v>
      </c>
      <c r="BA7660" s="77">
        <v>0.1</v>
      </c>
    </row>
    <row r="7661" spans="3:53" x14ac:dyDescent="0.25">
      <c r="C7661" s="77" t="s">
        <v>831</v>
      </c>
      <c r="D7661" s="77" t="s">
        <v>644</v>
      </c>
      <c r="E7661" s="77">
        <v>31.36</v>
      </c>
      <c r="F7661" s="77">
        <v>10.25</v>
      </c>
      <c r="G7661" s="77">
        <v>0</v>
      </c>
      <c r="H7661" s="77">
        <v>-99999</v>
      </c>
      <c r="I7661" s="77">
        <v>6.9470000000000001</v>
      </c>
      <c r="J7661" s="77" t="s">
        <v>74</v>
      </c>
      <c r="K7661" s="77">
        <v>-99999</v>
      </c>
      <c r="L7661" s="77">
        <v>-99999</v>
      </c>
      <c r="M7661" s="77">
        <v>-99999</v>
      </c>
      <c r="N7661" s="77">
        <v>-99999</v>
      </c>
      <c r="O7661" s="77">
        <v>-99999</v>
      </c>
      <c r="P7661" s="77">
        <v>30000</v>
      </c>
      <c r="Q7661" s="77">
        <v>111328</v>
      </c>
      <c r="R7661" s="77">
        <v>0.27</v>
      </c>
      <c r="S7661" s="77">
        <v>42.52</v>
      </c>
      <c r="T7661" s="77">
        <v>6.4279999999999999</v>
      </c>
      <c r="U7661" s="77">
        <v>21.408799999999999</v>
      </c>
      <c r="V7661" s="77">
        <v>-99999</v>
      </c>
      <c r="AC7661" s="77">
        <v>-99999</v>
      </c>
      <c r="AD7661" s="77">
        <v>-99999</v>
      </c>
      <c r="AH7661" s="77">
        <f>IF(AND(M7661&lt;Variables!$G$6,M7661&gt;Variables!$G$5),0,1)</f>
        <v>1</v>
      </c>
      <c r="AI7661" s="77">
        <f t="shared" si="240"/>
        <v>1</v>
      </c>
      <c r="AJ7661" s="77">
        <f>IF(I7661&gt;Variables!$G$7,0,1)</f>
        <v>1</v>
      </c>
      <c r="AK7661" s="77">
        <f>IF(F7661&gt;Variables!$G$8,0,1)</f>
        <v>0</v>
      </c>
      <c r="AL7661" s="77">
        <f>IF(G7661&gt;Variables!$G$9,0,1)</f>
        <v>1</v>
      </c>
      <c r="AM7661" s="77">
        <f>IF(AND(K7661&gt;Variables!$G$10,K7661&lt;Variables!$G$11),0,1)</f>
        <v>1</v>
      </c>
      <c r="AN7661" s="77">
        <f>IF(H7661&lt;Variables!$G$13,1,0)</f>
        <v>1</v>
      </c>
      <c r="AO7661" s="77">
        <f>IF(R7661&lt;Variables!$G$12,0,1)</f>
        <v>0</v>
      </c>
      <c r="AP7661" s="78">
        <f t="shared" si="241"/>
        <v>0</v>
      </c>
      <c r="AQ7661" s="77">
        <f>IF(V7661&lt;Variables!$G$15,1,0)</f>
        <v>1</v>
      </c>
      <c r="AR7661" s="77">
        <v>0</v>
      </c>
      <c r="AS7661" s="77">
        <v>0</v>
      </c>
      <c r="AT7661" s="77">
        <v>0</v>
      </c>
      <c r="AU7661" s="77">
        <v>0</v>
      </c>
      <c r="BA7661" s="77">
        <v>0</v>
      </c>
    </row>
    <row r="7662" spans="3:53" x14ac:dyDescent="0.25">
      <c r="C7662" s="77" t="s">
        <v>831</v>
      </c>
      <c r="D7662" s="77" t="s">
        <v>617</v>
      </c>
      <c r="E7662" s="77">
        <v>4.41</v>
      </c>
      <c r="F7662" s="77">
        <v>6.42</v>
      </c>
      <c r="G7662" s="77">
        <v>3.78</v>
      </c>
      <c r="H7662" s="77">
        <v>-99999</v>
      </c>
      <c r="I7662" s="77">
        <v>-22.873999999999999</v>
      </c>
      <c r="J7662" s="77" t="s">
        <v>74</v>
      </c>
      <c r="K7662" s="77">
        <v>53.16</v>
      </c>
      <c r="L7662" s="77">
        <v>4.392777777777777</v>
      </c>
      <c r="M7662" s="77">
        <v>-6.3235108132024584E-2</v>
      </c>
      <c r="N7662" s="77">
        <v>4.3912290322580638</v>
      </c>
      <c r="O7662" s="77">
        <v>-2.7988343332484979E-2</v>
      </c>
      <c r="P7662" s="77">
        <v>131836</v>
      </c>
      <c r="Q7662" s="77">
        <v>142825</v>
      </c>
      <c r="R7662" s="77">
        <v>0.92</v>
      </c>
      <c r="S7662" s="77">
        <v>42.52</v>
      </c>
      <c r="T7662" s="77">
        <v>6.4279999999999999</v>
      </c>
      <c r="U7662" s="77">
        <v>21.408799999999999</v>
      </c>
      <c r="V7662" s="77">
        <v>2.4019588014670541</v>
      </c>
      <c r="AC7662" s="77">
        <v>4.4000000000000004</v>
      </c>
      <c r="AD7662" s="77">
        <v>4.3099999999999996</v>
      </c>
      <c r="AH7662" s="77">
        <f>IF(AND(M7662&lt;Variables!$G$6,M7662&gt;Variables!$G$5),0,1)</f>
        <v>1</v>
      </c>
      <c r="AI7662" s="77">
        <f t="shared" si="240"/>
        <v>0</v>
      </c>
      <c r="AJ7662" s="77">
        <f>IF(I7662&gt;Variables!$G$7,0,1)</f>
        <v>1</v>
      </c>
      <c r="AK7662" s="77">
        <f>IF(F7662&gt;Variables!$G$8,0,1)</f>
        <v>1</v>
      </c>
      <c r="AL7662" s="77">
        <f>IF(G7662&gt;Variables!$G$9,0,1)</f>
        <v>1</v>
      </c>
      <c r="AM7662" s="77">
        <f>IF(AND(K7662&gt;Variables!$G$10,K7662&lt;Variables!$G$11),0,1)</f>
        <v>1</v>
      </c>
      <c r="AN7662" s="77">
        <f>IF(H7662&lt;Variables!$G$13,1,0)</f>
        <v>1</v>
      </c>
      <c r="AO7662" s="77">
        <f>IF(R7662&lt;Variables!$G$12,0,1)</f>
        <v>0</v>
      </c>
      <c r="AP7662" s="78">
        <f t="shared" si="241"/>
        <v>0</v>
      </c>
      <c r="AQ7662" s="77">
        <f>IF(V7662&lt;Variables!$G$15,1,0)</f>
        <v>1</v>
      </c>
      <c r="AR7662" s="77">
        <v>0</v>
      </c>
      <c r="AS7662" s="77">
        <v>0</v>
      </c>
      <c r="AT7662" s="77">
        <v>1</v>
      </c>
      <c r="AU7662" s="77">
        <v>0</v>
      </c>
      <c r="BA7662" s="77">
        <v>-1.9</v>
      </c>
    </row>
    <row r="7663" spans="3:53" x14ac:dyDescent="0.25">
      <c r="C7663" s="77" t="s">
        <v>831</v>
      </c>
      <c r="D7663" s="77" t="s">
        <v>630</v>
      </c>
      <c r="E7663" s="77">
        <v>6.02</v>
      </c>
      <c r="F7663" s="77">
        <v>6.19</v>
      </c>
      <c r="G7663" s="77">
        <v>-0.4</v>
      </c>
      <c r="H7663" s="77">
        <v>-99999</v>
      </c>
      <c r="I7663" s="77">
        <v>-28.834</v>
      </c>
      <c r="J7663" s="77" t="s">
        <v>74</v>
      </c>
      <c r="K7663" s="77">
        <v>62.37</v>
      </c>
      <c r="L7663" s="77">
        <v>6.0250000000000004</v>
      </c>
      <c r="M7663" s="77">
        <v>-0.41493775933610549</v>
      </c>
      <c r="N7663" s="77">
        <v>6.0333333333333341</v>
      </c>
      <c r="O7663" s="77">
        <v>-0.55248618784531656</v>
      </c>
      <c r="P7663" s="77">
        <v>25643</v>
      </c>
      <c r="Q7663" s="77">
        <v>21931</v>
      </c>
      <c r="R7663" s="77">
        <v>1.17</v>
      </c>
      <c r="S7663" s="77">
        <v>42.52</v>
      </c>
      <c r="T7663" s="77">
        <v>6.4279999999999999</v>
      </c>
      <c r="U7663" s="77">
        <v>21.408799999999999</v>
      </c>
      <c r="V7663" s="77">
        <v>2.5207650506224071</v>
      </c>
      <c r="AC7663" s="77">
        <v>6.05</v>
      </c>
      <c r="AD7663" s="77">
        <v>5.9764999999999997</v>
      </c>
      <c r="AH7663" s="77">
        <f>IF(AND(M7663&lt;Variables!$G$6,M7663&gt;Variables!$G$5),0,1)</f>
        <v>1</v>
      </c>
      <c r="AI7663" s="77">
        <f t="shared" si="240"/>
        <v>1</v>
      </c>
      <c r="AJ7663" s="77">
        <f>IF(I7663&gt;Variables!$G$7,0,1)</f>
        <v>1</v>
      </c>
      <c r="AK7663" s="77">
        <f>IF(F7663&gt;Variables!$G$8,0,1)</f>
        <v>1</v>
      </c>
      <c r="AL7663" s="77">
        <f>IF(G7663&gt;Variables!$G$9,0,1)</f>
        <v>1</v>
      </c>
      <c r="AM7663" s="77">
        <f>IF(AND(K7663&gt;Variables!$G$10,K7663&lt;Variables!$G$11),0,1)</f>
        <v>0</v>
      </c>
      <c r="AN7663" s="77">
        <f>IF(H7663&lt;Variables!$G$13,1,0)</f>
        <v>1</v>
      </c>
      <c r="AO7663" s="77">
        <f>IF(R7663&lt;Variables!$G$12,0,1)</f>
        <v>0</v>
      </c>
      <c r="AP7663" s="78">
        <f t="shared" si="241"/>
        <v>0</v>
      </c>
      <c r="AQ7663" s="77">
        <f>IF(V7663&lt;Variables!$G$15,1,0)</f>
        <v>1</v>
      </c>
      <c r="AR7663" s="77">
        <v>0</v>
      </c>
      <c r="AS7663" s="77">
        <v>0</v>
      </c>
      <c r="AT7663" s="77">
        <v>0</v>
      </c>
      <c r="AU7663" s="77">
        <v>0</v>
      </c>
      <c r="BA7663" s="77">
        <v>0</v>
      </c>
    </row>
    <row r="7664" spans="3:53" x14ac:dyDescent="0.25">
      <c r="C7664" s="77" t="s">
        <v>831</v>
      </c>
      <c r="D7664" s="77" t="s">
        <v>515</v>
      </c>
      <c r="E7664" s="77">
        <v>99.08</v>
      </c>
      <c r="F7664" s="77">
        <v>5.97</v>
      </c>
      <c r="G7664" s="77">
        <v>4.9800000000000004</v>
      </c>
      <c r="H7664" s="77">
        <v>4110</v>
      </c>
      <c r="I7664" s="77">
        <v>254.12200000000001</v>
      </c>
      <c r="J7664" s="77" t="s">
        <v>74</v>
      </c>
      <c r="K7664" s="77">
        <v>50.48</v>
      </c>
      <c r="L7664" s="77">
        <v>98.750419999999991</v>
      </c>
      <c r="M7664" s="77">
        <v>3.4004918662639431E-2</v>
      </c>
      <c r="N7664" s="77">
        <v>98.706689999999995</v>
      </c>
      <c r="O7664" s="77">
        <v>7.8322958656613165E-2</v>
      </c>
      <c r="P7664" s="77">
        <v>1350000</v>
      </c>
      <c r="Q7664" s="77">
        <v>1718000</v>
      </c>
      <c r="R7664" s="77">
        <v>0.79</v>
      </c>
      <c r="S7664" s="77">
        <v>42.52</v>
      </c>
      <c r="T7664" s="77">
        <v>6.4279999999999999</v>
      </c>
      <c r="U7664" s="77">
        <v>21.408799999999999</v>
      </c>
      <c r="V7664" s="77">
        <v>2.3710415331363239</v>
      </c>
      <c r="AC7664" s="77">
        <v>98.9</v>
      </c>
      <c r="AD7664" s="77">
        <v>93</v>
      </c>
      <c r="AH7664" s="77">
        <f>IF(AND(M7664&lt;Variables!$G$6,M7664&gt;Variables!$G$5),0,1)</f>
        <v>1</v>
      </c>
      <c r="AI7664" s="77">
        <f t="shared" si="240"/>
        <v>0</v>
      </c>
      <c r="AJ7664" s="77">
        <f>IF(I7664&gt;Variables!$G$7,0,1)</f>
        <v>0</v>
      </c>
      <c r="AK7664" s="77">
        <f>IF(F7664&gt;Variables!$G$8,0,1)</f>
        <v>1</v>
      </c>
      <c r="AL7664" s="77">
        <f>IF(G7664&gt;Variables!$G$9,0,1)</f>
        <v>1</v>
      </c>
      <c r="AM7664" s="77">
        <f>IF(AND(K7664&gt;Variables!$G$10,K7664&lt;Variables!$G$11),0,1)</f>
        <v>1</v>
      </c>
      <c r="AN7664" s="77">
        <f>IF(H7664&lt;Variables!$G$13,1,0)</f>
        <v>0</v>
      </c>
      <c r="AO7664" s="77">
        <f>IF(R7664&lt;Variables!$G$12,0,1)</f>
        <v>0</v>
      </c>
      <c r="AP7664" s="78">
        <f t="shared" si="241"/>
        <v>0</v>
      </c>
      <c r="AQ7664" s="77">
        <f>IF(V7664&lt;Variables!$G$15,1,0)</f>
        <v>1</v>
      </c>
      <c r="AR7664" s="77">
        <v>0</v>
      </c>
      <c r="AS7664" s="77">
        <v>0</v>
      </c>
      <c r="AT7664" s="77">
        <v>1</v>
      </c>
      <c r="AU7664" s="77">
        <v>0</v>
      </c>
      <c r="BA7664" s="77">
        <v>-1.92</v>
      </c>
    </row>
    <row r="7665" spans="3:53" x14ac:dyDescent="0.25">
      <c r="C7665" s="77" t="s">
        <v>831</v>
      </c>
      <c r="D7665" s="77" t="s">
        <v>609</v>
      </c>
      <c r="E7665" s="77">
        <v>5.47</v>
      </c>
      <c r="F7665" s="77">
        <v>6.13</v>
      </c>
      <c r="G7665" s="77">
        <v>2.98</v>
      </c>
      <c r="H7665" s="77">
        <v>30100</v>
      </c>
      <c r="I7665" s="77">
        <v>266.76600000000002</v>
      </c>
      <c r="J7665" s="77" t="s">
        <v>74</v>
      </c>
      <c r="K7665" s="77">
        <v>46.32</v>
      </c>
      <c r="L7665" s="77">
        <v>5.4623249999999999</v>
      </c>
      <c r="M7665" s="77">
        <v>-7.7348015725902858E-2</v>
      </c>
      <c r="N7665" s="77">
        <v>5.4640199999999997</v>
      </c>
      <c r="O7665" s="77">
        <v>-0.10834513782891909</v>
      </c>
      <c r="P7665" s="77">
        <v>39089000</v>
      </c>
      <c r="Q7665" s="77">
        <v>38585000</v>
      </c>
      <c r="R7665" s="77">
        <v>1.01</v>
      </c>
      <c r="S7665" s="77">
        <v>42.52</v>
      </c>
      <c r="T7665" s="77">
        <v>6.4279999999999999</v>
      </c>
      <c r="U7665" s="77">
        <v>21.408799999999999</v>
      </c>
      <c r="V7665" s="77">
        <v>2.3300642060734211</v>
      </c>
      <c r="AC7665" s="77">
        <v>5.65</v>
      </c>
      <c r="AD7665" s="77">
        <v>5.45</v>
      </c>
      <c r="AH7665" s="77">
        <f>IF(AND(M7665&lt;Variables!$G$6,M7665&gt;Variables!$G$5),0,1)</f>
        <v>1</v>
      </c>
      <c r="AI7665" s="77">
        <f t="shared" si="240"/>
        <v>1</v>
      </c>
      <c r="AJ7665" s="77">
        <f>IF(I7665&gt;Variables!$G$7,0,1)</f>
        <v>0</v>
      </c>
      <c r="AK7665" s="77">
        <f>IF(F7665&gt;Variables!$G$8,0,1)</f>
        <v>1</v>
      </c>
      <c r="AL7665" s="77">
        <f>IF(G7665&gt;Variables!$G$9,0,1)</f>
        <v>1</v>
      </c>
      <c r="AM7665" s="77">
        <f>IF(AND(K7665&gt;Variables!$G$10,K7665&lt;Variables!$G$11),0,1)</f>
        <v>1</v>
      </c>
      <c r="AN7665" s="77">
        <f>IF(H7665&lt;Variables!$G$13,1,0)</f>
        <v>0</v>
      </c>
      <c r="AO7665" s="77">
        <f>IF(R7665&lt;Variables!$G$12,0,1)</f>
        <v>0</v>
      </c>
      <c r="AP7665" s="78">
        <f t="shared" si="241"/>
        <v>0</v>
      </c>
      <c r="AQ7665" s="77">
        <f>IF(V7665&lt;Variables!$G$15,1,0)</f>
        <v>1</v>
      </c>
      <c r="AR7665" s="77">
        <v>0</v>
      </c>
      <c r="AS7665" s="77">
        <v>1</v>
      </c>
      <c r="AT7665" s="77">
        <v>0</v>
      </c>
      <c r="AU7665" s="77">
        <v>0</v>
      </c>
      <c r="BA7665" s="77">
        <v>1.08</v>
      </c>
    </row>
    <row r="7666" spans="3:53" x14ac:dyDescent="0.25">
      <c r="C7666" s="77" t="s">
        <v>831</v>
      </c>
      <c r="D7666" s="77" t="s">
        <v>611</v>
      </c>
      <c r="E7666" s="77">
        <v>20.96</v>
      </c>
      <c r="F7666" s="77">
        <v>6.36</v>
      </c>
      <c r="G7666" s="77">
        <v>-0.52</v>
      </c>
      <c r="H7666" s="77">
        <v>-99999</v>
      </c>
      <c r="I7666" s="77">
        <v>-0.371</v>
      </c>
      <c r="J7666" s="77" t="s">
        <v>74</v>
      </c>
      <c r="K7666" s="77">
        <v>60.46</v>
      </c>
      <c r="L7666" s="77">
        <v>20.963062499999999</v>
      </c>
      <c r="M7666" s="77">
        <v>-1.6994177258217991E-2</v>
      </c>
      <c r="N7666" s="77">
        <v>20.935639999999999</v>
      </c>
      <c r="O7666" s="77">
        <v>0.1139683334256926</v>
      </c>
      <c r="P7666" s="77">
        <v>33408</v>
      </c>
      <c r="Q7666" s="77">
        <v>63540</v>
      </c>
      <c r="R7666" s="77">
        <v>0.53</v>
      </c>
      <c r="S7666" s="77">
        <v>42.52</v>
      </c>
      <c r="T7666" s="77">
        <v>6.4279999999999999</v>
      </c>
      <c r="U7666" s="77">
        <v>21.408799999999999</v>
      </c>
      <c r="V7666" s="77">
        <v>2.4763208168725348</v>
      </c>
      <c r="AC7666" s="77">
        <v>21.3</v>
      </c>
      <c r="AD7666" s="77">
        <v>20.9</v>
      </c>
      <c r="AH7666" s="77">
        <f>IF(AND(M7666&lt;Variables!$G$6,M7666&gt;Variables!$G$5),0,1)</f>
        <v>1</v>
      </c>
      <c r="AI7666" s="77">
        <f t="shared" ref="AI7666:AI7729" si="242">IF(L7666&gt;N7666,0,1)</f>
        <v>0</v>
      </c>
      <c r="AJ7666" s="77">
        <f>IF(I7666&gt;Variables!$G$7,0,1)</f>
        <v>1</v>
      </c>
      <c r="AK7666" s="77">
        <f>IF(F7666&gt;Variables!$G$8,0,1)</f>
        <v>1</v>
      </c>
      <c r="AL7666" s="77">
        <f>IF(G7666&gt;Variables!$G$9,0,1)</f>
        <v>1</v>
      </c>
      <c r="AM7666" s="77">
        <f>IF(AND(K7666&gt;Variables!$G$10,K7666&lt;Variables!$G$11),0,1)</f>
        <v>1</v>
      </c>
      <c r="AN7666" s="77">
        <f>IF(H7666&lt;Variables!$G$13,1,0)</f>
        <v>1</v>
      </c>
      <c r="AO7666" s="77">
        <f>IF(R7666&lt;Variables!$G$12,0,1)</f>
        <v>0</v>
      </c>
      <c r="AP7666" s="78">
        <f t="shared" ref="AP7666:AP7729" si="243">IF(J7666="Pass", 0,1)</f>
        <v>0</v>
      </c>
      <c r="AQ7666" s="77">
        <f>IF(V7666&lt;Variables!$G$15,1,0)</f>
        <v>1</v>
      </c>
      <c r="AR7666" s="77">
        <v>1</v>
      </c>
      <c r="AS7666" s="77">
        <v>0</v>
      </c>
      <c r="AT7666" s="77">
        <v>0</v>
      </c>
      <c r="AU7666" s="77">
        <v>0</v>
      </c>
      <c r="BA7666" s="77">
        <v>1.07</v>
      </c>
    </row>
    <row r="7667" spans="3:53" x14ac:dyDescent="0.25">
      <c r="C7667" s="77" t="s">
        <v>831</v>
      </c>
      <c r="D7667" s="77" t="s">
        <v>619</v>
      </c>
      <c r="E7667" s="77">
        <v>4.45</v>
      </c>
      <c r="F7667" s="77">
        <v>7.13</v>
      </c>
      <c r="G7667" s="77">
        <v>2.54</v>
      </c>
      <c r="H7667" s="77">
        <v>-99999</v>
      </c>
      <c r="I7667" s="77">
        <v>-22.664999999999999</v>
      </c>
      <c r="J7667" s="77" t="s">
        <v>74</v>
      </c>
      <c r="K7667" s="77">
        <v>54.76</v>
      </c>
      <c r="L7667" s="77">
        <v>4.4369388888888883</v>
      </c>
      <c r="M7667" s="77">
        <v>6.8991509411540294E-2</v>
      </c>
      <c r="N7667" s="77">
        <v>4.4329458333333331</v>
      </c>
      <c r="O7667" s="77">
        <v>0.15913045031192949</v>
      </c>
      <c r="P7667" s="77">
        <v>1137000</v>
      </c>
      <c r="Q7667" s="77">
        <v>112475</v>
      </c>
      <c r="R7667" s="77">
        <v>10.11</v>
      </c>
      <c r="S7667" s="77">
        <v>42.52</v>
      </c>
      <c r="T7667" s="77">
        <v>6.4279999999999999</v>
      </c>
      <c r="U7667" s="77">
        <v>21.408799999999999</v>
      </c>
      <c r="V7667" s="77">
        <v>2.4135714027544011</v>
      </c>
      <c r="AC7667" s="77">
        <v>4.45</v>
      </c>
      <c r="AD7667" s="77">
        <v>4.37</v>
      </c>
      <c r="AH7667" s="77">
        <f>IF(AND(M7667&lt;Variables!$G$6,M7667&gt;Variables!$G$5),0,1)</f>
        <v>1</v>
      </c>
      <c r="AI7667" s="77">
        <f t="shared" si="242"/>
        <v>0</v>
      </c>
      <c r="AJ7667" s="77">
        <f>IF(I7667&gt;Variables!$G$7,0,1)</f>
        <v>1</v>
      </c>
      <c r="AK7667" s="77">
        <f>IF(F7667&gt;Variables!$G$8,0,1)</f>
        <v>1</v>
      </c>
      <c r="AL7667" s="77">
        <f>IF(G7667&gt;Variables!$G$9,0,1)</f>
        <v>1</v>
      </c>
      <c r="AM7667" s="77">
        <f>IF(AND(K7667&gt;Variables!$G$10,K7667&lt;Variables!$G$11),0,1)</f>
        <v>1</v>
      </c>
      <c r="AN7667" s="77">
        <f>IF(H7667&lt;Variables!$G$13,1,0)</f>
        <v>1</v>
      </c>
      <c r="AO7667" s="77">
        <f>IF(R7667&lt;Variables!$G$12,0,1)</f>
        <v>1</v>
      </c>
      <c r="AP7667" s="78">
        <f t="shared" si="243"/>
        <v>0</v>
      </c>
      <c r="AQ7667" s="77">
        <f>IF(V7667&lt;Variables!$G$15,1,0)</f>
        <v>1</v>
      </c>
      <c r="AR7667" s="77">
        <v>0</v>
      </c>
      <c r="AS7667" s="77">
        <v>0</v>
      </c>
      <c r="AT7667" s="77">
        <v>0</v>
      </c>
      <c r="AU7667" s="77">
        <v>1</v>
      </c>
      <c r="BA7667" s="77">
        <v>-1.01</v>
      </c>
    </row>
    <row r="7668" spans="3:53" x14ac:dyDescent="0.25">
      <c r="C7668" s="77" t="s">
        <v>831</v>
      </c>
      <c r="D7668" s="77" t="s">
        <v>623</v>
      </c>
      <c r="E7668" s="77">
        <v>12.51</v>
      </c>
      <c r="F7668" s="77">
        <v>12.33</v>
      </c>
      <c r="G7668" s="77">
        <v>1.67</v>
      </c>
      <c r="H7668" s="77">
        <v>8119.9999999999991</v>
      </c>
      <c r="I7668" s="77">
        <v>-41.581000000000003</v>
      </c>
      <c r="J7668" s="77" t="s">
        <v>74</v>
      </c>
      <c r="K7668" s="77">
        <v>39.619999999999997</v>
      </c>
      <c r="L7668" s="77">
        <v>12.493304999999999</v>
      </c>
      <c r="M7668" s="77">
        <v>-0.14651847529535239</v>
      </c>
      <c r="N7668" s="77">
        <v>12.56616</v>
      </c>
      <c r="O7668" s="77">
        <v>-0.72544038910852915</v>
      </c>
      <c r="P7668" s="77">
        <v>25791000</v>
      </c>
      <c r="Q7668" s="77">
        <v>6845000</v>
      </c>
      <c r="R7668" s="77">
        <v>3.77</v>
      </c>
      <c r="S7668" s="77">
        <v>42.52</v>
      </c>
      <c r="T7668" s="77">
        <v>6.4279999999999999</v>
      </c>
      <c r="U7668" s="77">
        <v>21.408799999999999</v>
      </c>
      <c r="V7668" s="77">
        <v>2.258880431555621</v>
      </c>
      <c r="AC7668" s="77">
        <v>12.48</v>
      </c>
      <c r="AD7668" s="77">
        <v>11.92</v>
      </c>
      <c r="AH7668" s="77">
        <f>IF(AND(M7668&lt;Variables!$G$6,M7668&gt;Variables!$G$5),0,1)</f>
        <v>1</v>
      </c>
      <c r="AI7668" s="77">
        <f t="shared" si="242"/>
        <v>1</v>
      </c>
      <c r="AJ7668" s="77">
        <f>IF(I7668&gt;Variables!$G$7,0,1)</f>
        <v>1</v>
      </c>
      <c r="AK7668" s="77">
        <f>IF(F7668&gt;Variables!$G$8,0,1)</f>
        <v>0</v>
      </c>
      <c r="AL7668" s="77">
        <f>IF(G7668&gt;Variables!$G$9,0,1)</f>
        <v>1</v>
      </c>
      <c r="AM7668" s="77">
        <f>IF(AND(K7668&gt;Variables!$G$10,K7668&lt;Variables!$G$11),0,1)</f>
        <v>1</v>
      </c>
      <c r="AN7668" s="77">
        <f>IF(H7668&lt;Variables!$G$13,1,0)</f>
        <v>0</v>
      </c>
      <c r="AO7668" s="77">
        <f>IF(R7668&lt;Variables!$G$12,0,1)</f>
        <v>1</v>
      </c>
      <c r="AP7668" s="78">
        <f t="shared" si="243"/>
        <v>0</v>
      </c>
      <c r="AQ7668" s="77">
        <f>IF(V7668&lt;Variables!$G$15,1,0)</f>
        <v>1</v>
      </c>
      <c r="AR7668" s="77">
        <v>0</v>
      </c>
      <c r="AS7668" s="77">
        <v>0</v>
      </c>
      <c r="AT7668" s="77">
        <v>1</v>
      </c>
      <c r="AU7668" s="77">
        <v>0</v>
      </c>
      <c r="BA7668" s="77">
        <v>-2.12</v>
      </c>
    </row>
    <row r="7669" spans="3:53" x14ac:dyDescent="0.25">
      <c r="C7669" s="77" t="s">
        <v>831</v>
      </c>
      <c r="D7669" s="77" t="s">
        <v>127</v>
      </c>
      <c r="E7669" s="77">
        <v>42.13</v>
      </c>
      <c r="F7669" s="77">
        <v>25.2</v>
      </c>
      <c r="G7669" s="77">
        <v>24.64</v>
      </c>
      <c r="H7669" s="77">
        <v>6940</v>
      </c>
      <c r="I7669" s="77">
        <v>1508.575</v>
      </c>
      <c r="J7669" s="77" t="s">
        <v>74</v>
      </c>
      <c r="K7669" s="77">
        <v>55.34</v>
      </c>
      <c r="L7669" s="77">
        <v>41.939430000000002</v>
      </c>
      <c r="M7669" s="77">
        <v>-0.14170435792760891</v>
      </c>
      <c r="N7669" s="77">
        <v>40.994348000000002</v>
      </c>
      <c r="O7669" s="77">
        <v>2.160424651710525</v>
      </c>
      <c r="P7669" s="77">
        <v>1162000</v>
      </c>
      <c r="Q7669" s="77">
        <v>800984</v>
      </c>
      <c r="R7669" s="77">
        <v>1.45</v>
      </c>
      <c r="S7669" s="77">
        <v>42.52</v>
      </c>
      <c r="T7669" s="77">
        <v>6.4279999999999999</v>
      </c>
      <c r="U7669" s="77">
        <v>21.408799999999999</v>
      </c>
      <c r="V7669" s="77">
        <v>2.4281920665777288</v>
      </c>
      <c r="AC7669" s="77">
        <v>42.4</v>
      </c>
      <c r="AD7669" s="77">
        <v>40.5</v>
      </c>
      <c r="AH7669" s="77">
        <f>IF(AND(M7669&lt;Variables!$G$6,M7669&gt;Variables!$G$5),0,1)</f>
        <v>1</v>
      </c>
      <c r="AI7669" s="77">
        <f t="shared" si="242"/>
        <v>0</v>
      </c>
      <c r="AJ7669" s="77">
        <f>IF(I7669&gt;Variables!$G$7,0,1)</f>
        <v>0</v>
      </c>
      <c r="AK7669" s="77">
        <f>IF(F7669&gt;Variables!$G$8,0,1)</f>
        <v>0</v>
      </c>
      <c r="AL7669" s="77">
        <f>IF(G7669&gt;Variables!$G$9,0,1)</f>
        <v>0</v>
      </c>
      <c r="AM7669" s="77">
        <f>IF(AND(K7669&gt;Variables!$G$10,K7669&lt;Variables!$G$11),0,1)</f>
        <v>1</v>
      </c>
      <c r="AN7669" s="77">
        <f>IF(H7669&lt;Variables!$G$13,1,0)</f>
        <v>0</v>
      </c>
      <c r="AO7669" s="77">
        <f>IF(R7669&lt;Variables!$G$12,0,1)</f>
        <v>0</v>
      </c>
      <c r="AP7669" s="78">
        <f t="shared" si="243"/>
        <v>0</v>
      </c>
      <c r="AQ7669" s="77">
        <f>IF(V7669&lt;Variables!$G$15,1,0)</f>
        <v>1</v>
      </c>
      <c r="AR7669" s="77">
        <v>0</v>
      </c>
      <c r="AS7669" s="77">
        <v>0</v>
      </c>
      <c r="AT7669" s="77">
        <v>1</v>
      </c>
      <c r="AU7669" s="77">
        <v>0</v>
      </c>
      <c r="BA7669" s="77">
        <v>-2.25</v>
      </c>
    </row>
    <row r="7670" spans="3:53" x14ac:dyDescent="0.25">
      <c r="C7670" s="77" t="s">
        <v>831</v>
      </c>
      <c r="D7670" s="77" t="s">
        <v>833</v>
      </c>
      <c r="E7670" s="77">
        <v>7.11</v>
      </c>
      <c r="F7670" s="77">
        <v>25.7</v>
      </c>
      <c r="G7670" s="77">
        <v>24.77</v>
      </c>
      <c r="H7670" s="77">
        <v>387.59</v>
      </c>
      <c r="I7670" s="77">
        <v>301.952</v>
      </c>
      <c r="J7670" s="77" t="s">
        <v>74</v>
      </c>
      <c r="K7670" s="77">
        <v>53.09</v>
      </c>
      <c r="L7670" s="77">
        <v>7.11456</v>
      </c>
      <c r="M7670" s="77">
        <v>-3.7388116763365023E-2</v>
      </c>
      <c r="N7670" s="77">
        <v>7.0068239999999999</v>
      </c>
      <c r="O7670" s="77">
        <v>1.499623795317256</v>
      </c>
      <c r="P7670" s="77">
        <v>17970000</v>
      </c>
      <c r="Q7670" s="77">
        <v>18670000</v>
      </c>
      <c r="R7670" s="77">
        <v>0.96</v>
      </c>
      <c r="S7670" s="77">
        <v>42.52</v>
      </c>
      <c r="T7670" s="77">
        <v>6.4279999999999999</v>
      </c>
      <c r="U7670" s="77">
        <v>21.408799999999999</v>
      </c>
      <c r="V7670" s="77">
        <v>2.4003181395987938</v>
      </c>
      <c r="AC7670" s="77">
        <v>8.67</v>
      </c>
      <c r="AD7670" s="77">
        <v>6.83</v>
      </c>
      <c r="AH7670" s="77">
        <f>IF(AND(M7670&lt;Variables!$G$6,M7670&gt;Variables!$G$5),0,1)</f>
        <v>1</v>
      </c>
      <c r="AI7670" s="77">
        <f t="shared" si="242"/>
        <v>0</v>
      </c>
      <c r="AJ7670" s="77">
        <f>IF(I7670&gt;Variables!$G$7,0,1)</f>
        <v>0</v>
      </c>
      <c r="AK7670" s="77">
        <f>IF(F7670&gt;Variables!$G$8,0,1)</f>
        <v>0</v>
      </c>
      <c r="AL7670" s="77">
        <f>IF(G7670&gt;Variables!$G$9,0,1)</f>
        <v>0</v>
      </c>
      <c r="AM7670" s="77">
        <f>IF(AND(K7670&gt;Variables!$G$10,K7670&lt;Variables!$G$11),0,1)</f>
        <v>1</v>
      </c>
      <c r="AN7670" s="77">
        <f>IF(H7670&lt;Variables!$G$13,1,0)</f>
        <v>1</v>
      </c>
      <c r="AO7670" s="77">
        <f>IF(R7670&lt;Variables!$G$12,0,1)</f>
        <v>0</v>
      </c>
      <c r="AP7670" s="78">
        <f t="shared" si="243"/>
        <v>0</v>
      </c>
      <c r="AQ7670" s="77">
        <f>IF(V7670&lt;Variables!$G$15,1,0)</f>
        <v>1</v>
      </c>
      <c r="AR7670" s="77">
        <v>1</v>
      </c>
      <c r="AS7670" s="77">
        <v>0</v>
      </c>
      <c r="AT7670" s="77">
        <v>0</v>
      </c>
      <c r="AU7670" s="77">
        <v>0</v>
      </c>
      <c r="BA7670" s="77">
        <v>2</v>
      </c>
    </row>
    <row r="7671" spans="3:53" x14ac:dyDescent="0.25">
      <c r="C7671" s="77" t="s">
        <v>831</v>
      </c>
      <c r="D7671" s="77" t="s">
        <v>621</v>
      </c>
      <c r="E7671" s="77">
        <v>11.84</v>
      </c>
      <c r="F7671" s="77">
        <v>34.450000000000003</v>
      </c>
      <c r="G7671" s="77">
        <v>-8.16</v>
      </c>
      <c r="H7671" s="77">
        <v>28.51</v>
      </c>
      <c r="I7671" s="77">
        <v>-13.688000000000001</v>
      </c>
      <c r="J7671" s="77" t="s">
        <v>74</v>
      </c>
      <c r="K7671" s="77">
        <v>47.13</v>
      </c>
      <c r="L7671" s="77">
        <v>11.859044444444439</v>
      </c>
      <c r="M7671" s="77">
        <v>-0.41356151985262263</v>
      </c>
      <c r="N7671" s="77">
        <v>11.85350425531915</v>
      </c>
      <c r="O7671" s="77">
        <v>-0.36701598432061722</v>
      </c>
      <c r="P7671" s="77">
        <v>4570000</v>
      </c>
      <c r="Q7671" s="77">
        <v>52870</v>
      </c>
      <c r="R7671" s="77">
        <v>86.44</v>
      </c>
      <c r="S7671" s="77">
        <v>42.52</v>
      </c>
      <c r="T7671" s="77">
        <v>6.4279999999999999</v>
      </c>
      <c r="U7671" s="77">
        <v>21.408799999999999</v>
      </c>
      <c r="V7671" s="77">
        <v>2.3445915700451789</v>
      </c>
      <c r="AC7671" s="77">
        <v>13.5</v>
      </c>
      <c r="AD7671" s="77">
        <v>11.63</v>
      </c>
      <c r="AH7671" s="77">
        <f>IF(AND(M7671&lt;Variables!$G$6,M7671&gt;Variables!$G$5),0,1)</f>
        <v>1</v>
      </c>
      <c r="AI7671" s="77">
        <f t="shared" si="242"/>
        <v>0</v>
      </c>
      <c r="AJ7671" s="77">
        <f>IF(I7671&gt;Variables!$G$7,0,1)</f>
        <v>1</v>
      </c>
      <c r="AK7671" s="77">
        <f>IF(F7671&gt;Variables!$G$8,0,1)</f>
        <v>0</v>
      </c>
      <c r="AL7671" s="77">
        <f>IF(G7671&gt;Variables!$G$9,0,1)</f>
        <v>1</v>
      </c>
      <c r="AM7671" s="77">
        <f>IF(AND(K7671&gt;Variables!$G$10,K7671&lt;Variables!$G$11),0,1)</f>
        <v>1</v>
      </c>
      <c r="AN7671" s="77">
        <f>IF(H7671&lt;Variables!$G$13,1,0)</f>
        <v>1</v>
      </c>
      <c r="AO7671" s="77">
        <f>IF(R7671&lt;Variables!$G$12,0,1)</f>
        <v>1</v>
      </c>
      <c r="AP7671" s="78">
        <f t="shared" si="243"/>
        <v>0</v>
      </c>
      <c r="AQ7671" s="77">
        <f>IF(V7671&lt;Variables!$G$15,1,0)</f>
        <v>1</v>
      </c>
      <c r="AR7671" s="77">
        <v>1</v>
      </c>
      <c r="AS7671" s="77">
        <v>0</v>
      </c>
      <c r="AT7671" s="77">
        <v>0</v>
      </c>
      <c r="AU7671" s="77">
        <v>0</v>
      </c>
      <c r="BA7671" s="77">
        <v>2</v>
      </c>
    </row>
    <row r="7672" spans="3:53" x14ac:dyDescent="0.25">
      <c r="C7672" s="77" t="s">
        <v>831</v>
      </c>
      <c r="D7672" s="77" t="s">
        <v>622</v>
      </c>
      <c r="E7672" s="77">
        <v>4.09</v>
      </c>
      <c r="F7672" s="77">
        <v>43.1</v>
      </c>
      <c r="G7672" s="77">
        <v>-15.21</v>
      </c>
      <c r="H7672" s="77">
        <v>181.22</v>
      </c>
      <c r="I7672" s="77">
        <v>-7.4690000000000003</v>
      </c>
      <c r="J7672" s="77" t="s">
        <v>74</v>
      </c>
      <c r="K7672" s="77">
        <v>62.38</v>
      </c>
      <c r="L7672" s="77">
        <v>3.9899350000000009</v>
      </c>
      <c r="M7672" s="77">
        <v>2.0066742941927349</v>
      </c>
      <c r="N7672" s="77">
        <v>3.9648140000000001</v>
      </c>
      <c r="O7672" s="77">
        <v>2.6529870001467968</v>
      </c>
      <c r="P7672" s="77">
        <v>44930000</v>
      </c>
      <c r="Q7672" s="77">
        <v>217790</v>
      </c>
      <c r="R7672" s="77">
        <v>206.3</v>
      </c>
      <c r="S7672" s="77">
        <v>42.52</v>
      </c>
      <c r="T7672" s="77">
        <v>6.4279999999999999</v>
      </c>
      <c r="U7672" s="77">
        <v>21.408799999999999</v>
      </c>
      <c r="V7672" s="77">
        <v>2.3713377593740259</v>
      </c>
      <c r="AC7672" s="77">
        <v>4.1399999999999997</v>
      </c>
      <c r="AD7672" s="77">
        <v>3.65</v>
      </c>
      <c r="AH7672" s="77">
        <f>IF(AND(M7672&lt;Variables!$G$6,M7672&gt;Variables!$G$5),0,1)</f>
        <v>1</v>
      </c>
      <c r="AI7672" s="77">
        <f t="shared" si="242"/>
        <v>0</v>
      </c>
      <c r="AJ7672" s="77">
        <f>IF(I7672&gt;Variables!$G$7,0,1)</f>
        <v>1</v>
      </c>
      <c r="AK7672" s="77">
        <f>IF(F7672&gt;Variables!$G$8,0,1)</f>
        <v>0</v>
      </c>
      <c r="AL7672" s="77">
        <f>IF(G7672&gt;Variables!$G$9,0,1)</f>
        <v>1</v>
      </c>
      <c r="AM7672" s="77">
        <f>IF(AND(K7672&gt;Variables!$G$10,K7672&lt;Variables!$G$11),0,1)</f>
        <v>0</v>
      </c>
      <c r="AN7672" s="77">
        <f>IF(H7672&lt;Variables!$G$13,1,0)</f>
        <v>1</v>
      </c>
      <c r="AO7672" s="77">
        <f>IF(R7672&lt;Variables!$G$12,0,1)</f>
        <v>1</v>
      </c>
      <c r="AP7672" s="78">
        <f t="shared" si="243"/>
        <v>0</v>
      </c>
      <c r="AQ7672" s="77">
        <f>IF(V7672&lt;Variables!$G$15,1,0)</f>
        <v>1</v>
      </c>
      <c r="AR7672" s="77">
        <v>0</v>
      </c>
      <c r="AS7672" s="77">
        <v>0</v>
      </c>
      <c r="AT7672" s="77">
        <v>1</v>
      </c>
      <c r="AU7672" s="77">
        <v>0</v>
      </c>
      <c r="BA7672" s="77">
        <v>-2.25</v>
      </c>
    </row>
    <row r="7673" spans="3:53" x14ac:dyDescent="0.25">
      <c r="C7673" s="77" t="s">
        <v>831</v>
      </c>
      <c r="D7673" s="77" t="s">
        <v>612</v>
      </c>
      <c r="E7673" s="77">
        <v>127.26</v>
      </c>
      <c r="F7673" s="77">
        <v>6.19</v>
      </c>
      <c r="G7673" s="77">
        <v>1.03</v>
      </c>
      <c r="H7673" s="77">
        <v>19960</v>
      </c>
      <c r="I7673" s="77">
        <v>-27.896999999999998</v>
      </c>
      <c r="J7673" s="77" t="s">
        <v>75</v>
      </c>
      <c r="K7673" s="77">
        <v>47.97</v>
      </c>
      <c r="L7673" s="77">
        <v>127.114575</v>
      </c>
      <c r="M7673" s="77">
        <v>-0.11373597402185311</v>
      </c>
      <c r="N7673" s="77">
        <v>126.910162</v>
      </c>
      <c r="O7673" s="77">
        <v>4.7149888595996878E-2</v>
      </c>
      <c r="P7673" s="77">
        <v>2695000</v>
      </c>
      <c r="Q7673" s="77">
        <v>1140000</v>
      </c>
      <c r="R7673" s="77">
        <v>2.36</v>
      </c>
      <c r="S7673" s="77">
        <v>42.52</v>
      </c>
      <c r="T7673" s="77">
        <v>6.4279999999999999</v>
      </c>
      <c r="U7673" s="77">
        <v>21.408799999999999</v>
      </c>
      <c r="V7673" s="77">
        <v>2.3482595422538282</v>
      </c>
      <c r="AC7673" s="77">
        <v>127.88</v>
      </c>
      <c r="AD7673" s="77">
        <v>126.23</v>
      </c>
      <c r="AH7673" s="77">
        <f>IF(AND(M7673&lt;Variables!$G$6,M7673&gt;Variables!$G$5),0,1)</f>
        <v>1</v>
      </c>
      <c r="AI7673" s="77">
        <f t="shared" si="242"/>
        <v>0</v>
      </c>
      <c r="AJ7673" s="77">
        <f>IF(I7673&gt;Variables!$G$7,0,1)</f>
        <v>1</v>
      </c>
      <c r="AK7673" s="77">
        <f>IF(F7673&gt;Variables!$G$8,0,1)</f>
        <v>1</v>
      </c>
      <c r="AL7673" s="77">
        <f>IF(G7673&gt;Variables!$G$9,0,1)</f>
        <v>1</v>
      </c>
      <c r="AM7673" s="77">
        <f>IF(AND(K7673&gt;Variables!$G$10,K7673&lt;Variables!$G$11),0,1)</f>
        <v>1</v>
      </c>
      <c r="AN7673" s="77">
        <f>IF(H7673&lt;Variables!$G$13,1,0)</f>
        <v>0</v>
      </c>
      <c r="AO7673" s="77">
        <f>IF(R7673&lt;Variables!$G$12,0,1)</f>
        <v>1</v>
      </c>
      <c r="AP7673" s="78">
        <f t="shared" si="243"/>
        <v>1</v>
      </c>
      <c r="AQ7673" s="77">
        <f>IF(V7673&lt;Variables!$G$15,1,0)</f>
        <v>1</v>
      </c>
      <c r="AR7673" s="77">
        <v>0</v>
      </c>
      <c r="AS7673" s="77">
        <v>0</v>
      </c>
      <c r="AT7673" s="77">
        <v>0</v>
      </c>
      <c r="AU7673" s="77">
        <v>1</v>
      </c>
      <c r="BA7673" s="77">
        <v>-0.43</v>
      </c>
    </row>
    <row r="7674" spans="3:53" x14ac:dyDescent="0.25">
      <c r="C7674" s="77" t="s">
        <v>831</v>
      </c>
      <c r="D7674" s="77" t="s">
        <v>431</v>
      </c>
      <c r="E7674" s="77">
        <v>40.9</v>
      </c>
      <c r="F7674" s="77">
        <v>6.74</v>
      </c>
      <c r="G7674" s="77">
        <v>6.68</v>
      </c>
      <c r="H7674" s="77">
        <v>4950</v>
      </c>
      <c r="I7674" s="77">
        <v>178.749</v>
      </c>
      <c r="J7674" s="77" t="s">
        <v>75</v>
      </c>
      <c r="K7674" s="77">
        <v>53.91</v>
      </c>
      <c r="L7674" s="77">
        <v>40.752724999999998</v>
      </c>
      <c r="M7674" s="77">
        <v>-6.6866694190341634E-3</v>
      </c>
      <c r="N7674" s="77">
        <v>40.448397999999997</v>
      </c>
      <c r="O7674" s="77">
        <v>0.74564634179084821</v>
      </c>
      <c r="P7674" s="77">
        <v>6541000</v>
      </c>
      <c r="Q7674" s="77">
        <v>5997000</v>
      </c>
      <c r="R7674" s="77">
        <v>1.0900000000000001</v>
      </c>
      <c r="S7674" s="77">
        <v>42.52</v>
      </c>
      <c r="T7674" s="77">
        <v>6.4279999999999999</v>
      </c>
      <c r="U7674" s="77">
        <v>21.408799999999999</v>
      </c>
      <c r="V7674" s="77">
        <v>2.4077569598109081</v>
      </c>
      <c r="AC7674" s="77">
        <v>41.31</v>
      </c>
      <c r="AD7674" s="77">
        <v>39.28</v>
      </c>
      <c r="AH7674" s="77">
        <f>IF(AND(M7674&lt;Variables!$G$6,M7674&gt;Variables!$G$5),0,1)</f>
        <v>1</v>
      </c>
      <c r="AI7674" s="77">
        <f t="shared" si="242"/>
        <v>0</v>
      </c>
      <c r="AJ7674" s="77">
        <f>IF(I7674&gt;Variables!$G$7,0,1)</f>
        <v>0</v>
      </c>
      <c r="AK7674" s="77">
        <f>IF(F7674&gt;Variables!$G$8,0,1)</f>
        <v>1</v>
      </c>
      <c r="AL7674" s="77">
        <f>IF(G7674&gt;Variables!$G$9,0,1)</f>
        <v>1</v>
      </c>
      <c r="AM7674" s="77">
        <f>IF(AND(K7674&gt;Variables!$G$10,K7674&lt;Variables!$G$11),0,1)</f>
        <v>1</v>
      </c>
      <c r="AN7674" s="77">
        <f>IF(H7674&lt;Variables!$G$13,1,0)</f>
        <v>0</v>
      </c>
      <c r="AO7674" s="77">
        <f>IF(R7674&lt;Variables!$G$12,0,1)</f>
        <v>0</v>
      </c>
      <c r="AP7674" s="78">
        <f t="shared" si="243"/>
        <v>1</v>
      </c>
      <c r="AQ7674" s="77">
        <f>IF(V7674&lt;Variables!$G$15,1,0)</f>
        <v>1</v>
      </c>
      <c r="AR7674" s="77">
        <v>0</v>
      </c>
      <c r="AS7674" s="77">
        <v>0</v>
      </c>
      <c r="AT7674" s="77">
        <v>1</v>
      </c>
      <c r="AU7674" s="77">
        <v>0</v>
      </c>
      <c r="BA7674" s="77">
        <v>-1.37</v>
      </c>
    </row>
    <row r="7675" spans="3:53" x14ac:dyDescent="0.25">
      <c r="C7675" s="77" t="s">
        <v>831</v>
      </c>
      <c r="D7675" s="77" t="s">
        <v>82</v>
      </c>
      <c r="E7675" s="77">
        <v>34.799999999999997</v>
      </c>
      <c r="F7675" s="77">
        <v>7.28</v>
      </c>
      <c r="G7675" s="77">
        <v>6.31</v>
      </c>
      <c r="H7675" s="77">
        <v>4580</v>
      </c>
      <c r="I7675" s="77">
        <v>285.42399999999998</v>
      </c>
      <c r="J7675" s="77" t="s">
        <v>75</v>
      </c>
      <c r="K7675" s="77">
        <v>38.950000000000003</v>
      </c>
      <c r="L7675" s="77">
        <v>34.878709999999998</v>
      </c>
      <c r="M7675" s="77">
        <v>-0.48370481591778269</v>
      </c>
      <c r="N7675" s="77">
        <v>34.861280000000001</v>
      </c>
      <c r="O7675" s="77">
        <v>-0.43394849529334512</v>
      </c>
      <c r="P7675" s="77">
        <v>9680000</v>
      </c>
      <c r="Q7675" s="77">
        <v>15988000</v>
      </c>
      <c r="R7675" s="77">
        <v>0.61</v>
      </c>
      <c r="S7675" s="77">
        <v>42.52</v>
      </c>
      <c r="T7675" s="77">
        <v>6.4279999999999999</v>
      </c>
      <c r="U7675" s="77">
        <v>21.408799999999999</v>
      </c>
      <c r="V7675" s="77">
        <v>2.249662143646368</v>
      </c>
      <c r="AC7675" s="77">
        <v>34.880000000000003</v>
      </c>
      <c r="AD7675" s="77">
        <v>33.869999999999997</v>
      </c>
      <c r="AH7675" s="77">
        <f>IF(AND(M7675&lt;Variables!$G$6,M7675&gt;Variables!$G$5),0,1)</f>
        <v>1</v>
      </c>
      <c r="AI7675" s="77">
        <f t="shared" si="242"/>
        <v>0</v>
      </c>
      <c r="AJ7675" s="77">
        <f>IF(I7675&gt;Variables!$G$7,0,1)</f>
        <v>0</v>
      </c>
      <c r="AK7675" s="77">
        <f>IF(F7675&gt;Variables!$G$8,0,1)</f>
        <v>1</v>
      </c>
      <c r="AL7675" s="77">
        <f>IF(G7675&gt;Variables!$G$9,0,1)</f>
        <v>1</v>
      </c>
      <c r="AM7675" s="77">
        <f>IF(AND(K7675&gt;Variables!$G$10,K7675&lt;Variables!$G$11),0,1)</f>
        <v>1</v>
      </c>
      <c r="AN7675" s="77">
        <f>IF(H7675&lt;Variables!$G$13,1,0)</f>
        <v>0</v>
      </c>
      <c r="AO7675" s="77">
        <f>IF(R7675&lt;Variables!$G$12,0,1)</f>
        <v>0</v>
      </c>
      <c r="AP7675" s="78">
        <f t="shared" si="243"/>
        <v>1</v>
      </c>
      <c r="AQ7675" s="77">
        <f>IF(V7675&lt;Variables!$G$15,1,0)</f>
        <v>1</v>
      </c>
      <c r="AR7675" s="77">
        <v>0</v>
      </c>
      <c r="AS7675" s="77">
        <v>0</v>
      </c>
      <c r="AT7675" s="77">
        <v>1</v>
      </c>
      <c r="AU7675" s="77">
        <v>0</v>
      </c>
      <c r="BA7675" s="77">
        <v>-1.66</v>
      </c>
    </row>
    <row r="7676" spans="3:53" x14ac:dyDescent="0.25">
      <c r="C7676" s="77" t="s">
        <v>831</v>
      </c>
      <c r="D7676" s="77" t="s">
        <v>195</v>
      </c>
      <c r="E7676" s="77">
        <v>39.19</v>
      </c>
      <c r="F7676" s="77">
        <v>7.42</v>
      </c>
      <c r="G7676" s="77">
        <v>5.59</v>
      </c>
      <c r="H7676" s="77">
        <v>4350</v>
      </c>
      <c r="I7676" s="77">
        <v>137.76499999999999</v>
      </c>
      <c r="J7676" s="77" t="s">
        <v>75</v>
      </c>
      <c r="K7676" s="77">
        <v>56.47</v>
      </c>
      <c r="L7676" s="77">
        <v>38.955646666666667</v>
      </c>
      <c r="M7676" s="77">
        <v>0.1010208704018371</v>
      </c>
      <c r="N7676" s="77">
        <v>38.642909523809529</v>
      </c>
      <c r="O7676" s="77">
        <v>0.91113862938692802</v>
      </c>
      <c r="P7676" s="77">
        <v>208114</v>
      </c>
      <c r="Q7676" s="77">
        <v>701423</v>
      </c>
      <c r="R7676" s="77">
        <v>0.3</v>
      </c>
      <c r="S7676" s="77">
        <v>42.52</v>
      </c>
      <c r="T7676" s="77">
        <v>6.4279999999999999</v>
      </c>
      <c r="U7676" s="77">
        <v>21.408799999999999</v>
      </c>
      <c r="V7676" s="77">
        <v>2.4295150460385799</v>
      </c>
      <c r="AC7676" s="77">
        <v>39.200000000000003</v>
      </c>
      <c r="AD7676" s="77">
        <v>34.85</v>
      </c>
      <c r="AH7676" s="77">
        <f>IF(AND(M7676&lt;Variables!$G$6,M7676&gt;Variables!$G$5),0,1)</f>
        <v>1</v>
      </c>
      <c r="AI7676" s="77">
        <f t="shared" si="242"/>
        <v>0</v>
      </c>
      <c r="AJ7676" s="77">
        <f>IF(I7676&gt;Variables!$G$7,0,1)</f>
        <v>0</v>
      </c>
      <c r="AK7676" s="77">
        <f>IF(F7676&gt;Variables!$G$8,0,1)</f>
        <v>1</v>
      </c>
      <c r="AL7676" s="77">
        <f>IF(G7676&gt;Variables!$G$9,0,1)</f>
        <v>1</v>
      </c>
      <c r="AM7676" s="77">
        <f>IF(AND(K7676&gt;Variables!$G$10,K7676&lt;Variables!$G$11),0,1)</f>
        <v>1</v>
      </c>
      <c r="AN7676" s="77">
        <f>IF(H7676&lt;Variables!$G$13,1,0)</f>
        <v>0</v>
      </c>
      <c r="AO7676" s="77">
        <f>IF(R7676&lt;Variables!$G$12,0,1)</f>
        <v>0</v>
      </c>
      <c r="AP7676" s="78">
        <f t="shared" si="243"/>
        <v>1</v>
      </c>
      <c r="AQ7676" s="77">
        <f>IF(V7676&lt;Variables!$G$15,1,0)</f>
        <v>1</v>
      </c>
      <c r="AR7676" s="77">
        <v>0</v>
      </c>
      <c r="AS7676" s="77">
        <v>0</v>
      </c>
      <c r="AT7676" s="77">
        <v>1</v>
      </c>
      <c r="AU7676" s="77">
        <v>0</v>
      </c>
      <c r="BA7676" s="77">
        <v>-2.25</v>
      </c>
    </row>
    <row r="7677" spans="3:53" x14ac:dyDescent="0.25">
      <c r="C7677" s="77" t="s">
        <v>831</v>
      </c>
      <c r="D7677" s="77" t="s">
        <v>458</v>
      </c>
      <c r="E7677" s="77">
        <v>53.68</v>
      </c>
      <c r="F7677" s="77">
        <v>33.159999999999997</v>
      </c>
      <c r="G7677" s="77">
        <v>12.18</v>
      </c>
      <c r="H7677" s="77">
        <v>9830</v>
      </c>
      <c r="I7677" s="77">
        <v>81.888000000000005</v>
      </c>
      <c r="J7677" s="77" t="s">
        <v>75</v>
      </c>
      <c r="K7677" s="77">
        <v>40</v>
      </c>
      <c r="L7677" s="77">
        <v>54.345514999999999</v>
      </c>
      <c r="M7677" s="77">
        <v>-1.3070351803640119</v>
      </c>
      <c r="N7677" s="77">
        <v>54.442680000000003</v>
      </c>
      <c r="O7677" s="77">
        <v>-1.4831745975767641</v>
      </c>
      <c r="P7677" s="77">
        <v>138294000</v>
      </c>
      <c r="Q7677" s="77">
        <v>20406000</v>
      </c>
      <c r="R7677" s="77">
        <v>6.78</v>
      </c>
      <c r="S7677" s="77">
        <v>42.52</v>
      </c>
      <c r="T7677" s="77">
        <v>6.4279999999999999</v>
      </c>
      <c r="U7677" s="77">
        <v>21.408799999999999</v>
      </c>
      <c r="V7677" s="77">
        <v>2.2596357386805508</v>
      </c>
      <c r="AC7677" s="77">
        <v>57.289900000000003</v>
      </c>
      <c r="AD7677" s="77">
        <v>51.93</v>
      </c>
      <c r="AH7677" s="77">
        <f>IF(AND(M7677&lt;Variables!$G$6,M7677&gt;Variables!$G$5),0,1)</f>
        <v>0</v>
      </c>
      <c r="AI7677" s="77">
        <f t="shared" si="242"/>
        <v>1</v>
      </c>
      <c r="AJ7677" s="77">
        <f>IF(I7677&gt;Variables!$G$7,0,1)</f>
        <v>0</v>
      </c>
      <c r="AK7677" s="77">
        <f>IF(F7677&gt;Variables!$G$8,0,1)</f>
        <v>0</v>
      </c>
      <c r="AL7677" s="77">
        <f>IF(G7677&gt;Variables!$G$9,0,1)</f>
        <v>0</v>
      </c>
      <c r="AM7677" s="77">
        <f>IF(AND(K7677&gt;Variables!$G$10,K7677&lt;Variables!$G$11),0,1)</f>
        <v>1</v>
      </c>
      <c r="AN7677" s="77">
        <f>IF(H7677&lt;Variables!$G$13,1,0)</f>
        <v>0</v>
      </c>
      <c r="AO7677" s="77">
        <f>IF(R7677&lt;Variables!$G$12,0,1)</f>
        <v>1</v>
      </c>
      <c r="AP7677" s="78">
        <f t="shared" si="243"/>
        <v>1</v>
      </c>
      <c r="AQ7677" s="77">
        <f>IF(V7677&lt;Variables!$G$15,1,0)</f>
        <v>1</v>
      </c>
      <c r="AR7677" s="77">
        <v>0</v>
      </c>
      <c r="AS7677" s="77">
        <v>0</v>
      </c>
      <c r="AT7677" s="77">
        <v>1</v>
      </c>
      <c r="AU7677" s="77">
        <v>0</v>
      </c>
      <c r="BA7677" s="77">
        <v>-1.66</v>
      </c>
    </row>
    <row r="7678" spans="3:53" x14ac:dyDescent="0.25">
      <c r="C7678" s="77" t="s">
        <v>831</v>
      </c>
      <c r="D7678" s="77" t="s">
        <v>445</v>
      </c>
      <c r="E7678" s="77">
        <v>19.059999999999999</v>
      </c>
      <c r="F7678" s="77">
        <v>49.25</v>
      </c>
      <c r="G7678" s="77">
        <v>47.5</v>
      </c>
      <c r="H7678" s="77">
        <v>122.72</v>
      </c>
      <c r="I7678" s="77">
        <v>83495.350999999995</v>
      </c>
      <c r="J7678" s="77" t="s">
        <v>75</v>
      </c>
      <c r="K7678" s="77">
        <v>46.9</v>
      </c>
      <c r="L7678" s="77">
        <v>19.13091</v>
      </c>
      <c r="M7678" s="77">
        <v>-1.468356706502715</v>
      </c>
      <c r="N7678" s="77">
        <v>19.124624000000001</v>
      </c>
      <c r="O7678" s="77">
        <v>-1.4359707150320931</v>
      </c>
      <c r="P7678" s="77">
        <v>60350000</v>
      </c>
      <c r="Q7678" s="77">
        <v>26410000</v>
      </c>
      <c r="R7678" s="77">
        <v>2.29</v>
      </c>
      <c r="S7678" s="77">
        <v>42.52</v>
      </c>
      <c r="T7678" s="77">
        <v>6.4279999999999999</v>
      </c>
      <c r="U7678" s="77">
        <v>21.408799999999999</v>
      </c>
      <c r="V7678" s="77">
        <v>2.359915370447093</v>
      </c>
      <c r="AC7678" s="77">
        <v>19.47</v>
      </c>
      <c r="AD7678" s="77">
        <v>15.81</v>
      </c>
      <c r="AH7678" s="77">
        <f>IF(AND(M7678&lt;Variables!$G$6,M7678&gt;Variables!$G$5),0,1)</f>
        <v>0</v>
      </c>
      <c r="AI7678" s="77">
        <f t="shared" si="242"/>
        <v>0</v>
      </c>
      <c r="AJ7678" s="77">
        <f>IF(I7678&gt;Variables!$G$7,0,1)</f>
        <v>0</v>
      </c>
      <c r="AK7678" s="77">
        <f>IF(F7678&gt;Variables!$G$8,0,1)</f>
        <v>0</v>
      </c>
      <c r="AL7678" s="77">
        <f>IF(G7678&gt;Variables!$G$9,0,1)</f>
        <v>0</v>
      </c>
      <c r="AM7678" s="77">
        <f>IF(AND(K7678&gt;Variables!$G$10,K7678&lt;Variables!$G$11),0,1)</f>
        <v>1</v>
      </c>
      <c r="AN7678" s="77">
        <f>IF(H7678&lt;Variables!$G$13,1,0)</f>
        <v>1</v>
      </c>
      <c r="AO7678" s="77">
        <f>IF(R7678&lt;Variables!$G$12,0,1)</f>
        <v>1</v>
      </c>
      <c r="AP7678" s="78">
        <f t="shared" si="243"/>
        <v>1</v>
      </c>
      <c r="AQ7678" s="77">
        <f>IF(V7678&lt;Variables!$G$15,1,0)</f>
        <v>1</v>
      </c>
      <c r="AR7678" s="77">
        <v>1</v>
      </c>
      <c r="AS7678" s="77">
        <v>0</v>
      </c>
      <c r="AT7678" s="77">
        <v>0</v>
      </c>
      <c r="AU7678" s="77">
        <v>0</v>
      </c>
      <c r="BA7678" s="77">
        <v>2</v>
      </c>
    </row>
    <row r="7679" spans="3:53" x14ac:dyDescent="0.25">
      <c r="C7679" s="77" t="s">
        <v>831</v>
      </c>
      <c r="D7679" s="77" t="s">
        <v>608</v>
      </c>
      <c r="E7679" s="77">
        <v>24.56</v>
      </c>
      <c r="F7679" s="77">
        <v>113.91</v>
      </c>
      <c r="G7679" s="77">
        <v>34.83</v>
      </c>
      <c r="H7679" s="77">
        <v>22.15</v>
      </c>
      <c r="I7679" s="77">
        <v>5.4359999999999999</v>
      </c>
      <c r="J7679" s="77" t="s">
        <v>75</v>
      </c>
      <c r="K7679" s="77">
        <v>64.77</v>
      </c>
      <c r="L7679" s="77">
        <v>23.48922</v>
      </c>
      <c r="M7679" s="77">
        <v>2.9770252056049609</v>
      </c>
      <c r="N7679" s="77">
        <v>21.178360000000001</v>
      </c>
      <c r="O7679" s="77">
        <v>14.21328185940745</v>
      </c>
      <c r="P7679" s="77">
        <v>8100000</v>
      </c>
      <c r="Q7679" s="77">
        <v>26160</v>
      </c>
      <c r="R7679" s="77">
        <v>309.63</v>
      </c>
      <c r="S7679" s="77">
        <v>42.52</v>
      </c>
      <c r="T7679" s="77">
        <v>6.4279999999999999</v>
      </c>
      <c r="U7679" s="77">
        <v>21.408799999999999</v>
      </c>
      <c r="V7679" s="77">
        <v>2.315627271970035</v>
      </c>
      <c r="AC7679" s="77">
        <v>25</v>
      </c>
      <c r="AD7679" s="77">
        <v>18.100000000000001</v>
      </c>
      <c r="AH7679" s="77">
        <f>IF(AND(M7679&lt;Variables!$G$6,M7679&gt;Variables!$G$5),0,1)</f>
        <v>1</v>
      </c>
      <c r="AI7679" s="77">
        <f t="shared" si="242"/>
        <v>0</v>
      </c>
      <c r="AJ7679" s="77">
        <f>IF(I7679&gt;Variables!$G$7,0,1)</f>
        <v>1</v>
      </c>
      <c r="AK7679" s="77">
        <f>IF(F7679&gt;Variables!$G$8,0,1)</f>
        <v>0</v>
      </c>
      <c r="AL7679" s="77">
        <f>IF(G7679&gt;Variables!$G$9,0,1)</f>
        <v>0</v>
      </c>
      <c r="AM7679" s="77">
        <f>IF(AND(K7679&gt;Variables!$G$10,K7679&lt;Variables!$G$11),0,1)</f>
        <v>0</v>
      </c>
      <c r="AN7679" s="77">
        <f>IF(H7679&lt;Variables!$G$13,1,0)</f>
        <v>1</v>
      </c>
      <c r="AO7679" s="77">
        <f>IF(R7679&lt;Variables!$G$12,0,1)</f>
        <v>1</v>
      </c>
      <c r="AP7679" s="78">
        <f t="shared" si="243"/>
        <v>1</v>
      </c>
      <c r="AQ7679" s="77">
        <f>IF(V7679&lt;Variables!$G$15,1,0)</f>
        <v>1</v>
      </c>
      <c r="AR7679" s="77">
        <v>0</v>
      </c>
      <c r="AS7679" s="77">
        <v>0</v>
      </c>
      <c r="AT7679" s="77">
        <v>1</v>
      </c>
      <c r="AU7679" s="77">
        <v>0</v>
      </c>
      <c r="BA7679" s="77">
        <v>-2.25</v>
      </c>
    </row>
    <row r="7680" spans="3:53" x14ac:dyDescent="0.25">
      <c r="C7680" s="77" t="s">
        <v>831</v>
      </c>
      <c r="D7680" s="77" t="s">
        <v>638</v>
      </c>
      <c r="E7680" s="77">
        <v>5.62</v>
      </c>
      <c r="F7680" s="77">
        <v>7.14</v>
      </c>
      <c r="G7680" s="77">
        <v>6.53</v>
      </c>
      <c r="H7680" s="77">
        <v>-99999</v>
      </c>
      <c r="I7680" s="77">
        <v>278.37900000000002</v>
      </c>
      <c r="J7680" s="77" t="s">
        <v>74</v>
      </c>
      <c r="K7680" s="77">
        <v>-99999</v>
      </c>
      <c r="L7680" s="77">
        <v>5.55</v>
      </c>
      <c r="M7680" s="77">
        <v>0</v>
      </c>
      <c r="N7680" s="77">
        <v>5.5404999999999998</v>
      </c>
      <c r="O7680" s="77">
        <v>0.17146466925367859</v>
      </c>
      <c r="P7680" s="77">
        <v>17403</v>
      </c>
      <c r="Q7680" s="77">
        <v>549543</v>
      </c>
      <c r="R7680" s="77">
        <v>0.03</v>
      </c>
      <c r="S7680" s="77">
        <v>42.52</v>
      </c>
      <c r="T7680" s="77">
        <v>6.4279999999999999</v>
      </c>
      <c r="U7680" s="77">
        <v>21.408799999999999</v>
      </c>
      <c r="V7680" s="77">
        <v>-99999</v>
      </c>
      <c r="AC7680" s="77">
        <v>5.625</v>
      </c>
      <c r="AD7680" s="77">
        <v>5.49</v>
      </c>
      <c r="AH7680" s="77">
        <f>IF(AND(M7680&lt;Variables!$G$6,M7680&gt;Variables!$G$5),0,1)</f>
        <v>1</v>
      </c>
      <c r="AI7680" s="77">
        <f t="shared" si="242"/>
        <v>0</v>
      </c>
      <c r="AJ7680" s="77">
        <f>IF(I7680&gt;Variables!$G$7,0,1)</f>
        <v>0</v>
      </c>
      <c r="AK7680" s="77">
        <f>IF(F7680&gt;Variables!$G$8,0,1)</f>
        <v>1</v>
      </c>
      <c r="AL7680" s="77">
        <f>IF(G7680&gt;Variables!$G$9,0,1)</f>
        <v>1</v>
      </c>
      <c r="AM7680" s="77">
        <f>IF(AND(K7680&gt;Variables!$G$10,K7680&lt;Variables!$G$11),0,1)</f>
        <v>1</v>
      </c>
      <c r="AN7680" s="77">
        <f>IF(H7680&lt;Variables!$G$13,1,0)</f>
        <v>1</v>
      </c>
      <c r="AO7680" s="77">
        <f>IF(R7680&lt;Variables!$G$12,0,1)</f>
        <v>0</v>
      </c>
      <c r="AP7680" s="78">
        <f t="shared" si="243"/>
        <v>0</v>
      </c>
      <c r="AQ7680" s="77">
        <f>IF(V7680&lt;Variables!$G$15,1,0)</f>
        <v>1</v>
      </c>
      <c r="AR7680" s="77">
        <v>0</v>
      </c>
      <c r="AS7680" s="77">
        <v>0</v>
      </c>
      <c r="AT7680" s="77">
        <v>1</v>
      </c>
      <c r="AU7680" s="77">
        <v>0</v>
      </c>
      <c r="BA7680" s="77">
        <v>-2.25</v>
      </c>
    </row>
    <row r="7681" spans="3:53" x14ac:dyDescent="0.25">
      <c r="C7681" s="77" t="s">
        <v>831</v>
      </c>
      <c r="D7681" s="77" t="s">
        <v>152</v>
      </c>
      <c r="E7681" s="77">
        <v>0.04</v>
      </c>
      <c r="F7681" s="77">
        <v>6.01</v>
      </c>
      <c r="G7681" s="77">
        <v>26.07</v>
      </c>
      <c r="H7681" s="77">
        <v>-99999</v>
      </c>
      <c r="I7681" s="77">
        <v>27.67</v>
      </c>
      <c r="J7681" s="77" t="s">
        <v>75</v>
      </c>
      <c r="K7681" s="77">
        <v>42.01</v>
      </c>
      <c r="L7681" s="77">
        <v>3.5669999999999993E-2</v>
      </c>
      <c r="M7681" s="77">
        <v>-1.0372862349313019</v>
      </c>
      <c r="N7681" s="77">
        <v>3.5804285714285719E-2</v>
      </c>
      <c r="O7681" s="77">
        <v>-1.4084507042253711</v>
      </c>
      <c r="P7681" s="77">
        <v>4430000</v>
      </c>
      <c r="Q7681" s="77">
        <v>14265000</v>
      </c>
      <c r="R7681" s="77">
        <v>0.31</v>
      </c>
      <c r="S7681" s="77">
        <v>42.52</v>
      </c>
      <c r="T7681" s="77">
        <v>6.4279999999999999</v>
      </c>
      <c r="U7681" s="77">
        <v>21.408799999999999</v>
      </c>
      <c r="V7681" s="77">
        <v>2.2872575377628261</v>
      </c>
      <c r="AC7681" s="77">
        <v>3.5999999999999997E-2</v>
      </c>
      <c r="AD7681" s="77">
        <v>3.4000000000000002E-2</v>
      </c>
      <c r="AH7681" s="77">
        <f>IF(AND(M7681&lt;Variables!$G$6,M7681&gt;Variables!$G$5),0,1)</f>
        <v>0</v>
      </c>
      <c r="AI7681" s="77">
        <f t="shared" si="242"/>
        <v>1</v>
      </c>
      <c r="AJ7681" s="77">
        <f>IF(I7681&gt;Variables!$G$7,0,1)</f>
        <v>1</v>
      </c>
      <c r="AK7681" s="77">
        <f>IF(F7681&gt;Variables!$G$8,0,1)</f>
        <v>1</v>
      </c>
      <c r="AL7681" s="77">
        <f>IF(G7681&gt;Variables!$G$9,0,1)</f>
        <v>0</v>
      </c>
      <c r="AM7681" s="77">
        <f>IF(AND(K7681&gt;Variables!$G$10,K7681&lt;Variables!$G$11),0,1)</f>
        <v>1</v>
      </c>
      <c r="AN7681" s="77">
        <f>IF(H7681&lt;Variables!$G$13,1,0)</f>
        <v>1</v>
      </c>
      <c r="AO7681" s="77">
        <f>IF(R7681&lt;Variables!$G$12,0,1)</f>
        <v>0</v>
      </c>
      <c r="AP7681" s="78">
        <f t="shared" si="243"/>
        <v>1</v>
      </c>
      <c r="AQ7681" s="77">
        <f>IF(V7681&lt;Variables!$G$15,1,0)</f>
        <v>1</v>
      </c>
      <c r="AR7681" s="77">
        <v>0</v>
      </c>
      <c r="AS7681" s="77">
        <v>0</v>
      </c>
      <c r="AT7681" s="77">
        <v>1</v>
      </c>
      <c r="AU7681" s="77">
        <v>0</v>
      </c>
      <c r="BA7681" s="77">
        <v>-2.25</v>
      </c>
    </row>
    <row r="7682" spans="3:53" x14ac:dyDescent="0.25">
      <c r="C7682" s="77" t="s">
        <v>831</v>
      </c>
      <c r="D7682" s="77" t="s">
        <v>618</v>
      </c>
      <c r="E7682" s="77">
        <v>1.4</v>
      </c>
      <c r="F7682" s="77">
        <v>8.4600000000000009</v>
      </c>
      <c r="G7682" s="77">
        <v>0.71</v>
      </c>
      <c r="H7682" s="77">
        <v>-99999</v>
      </c>
      <c r="I7682" s="77">
        <v>4.2729999999999997</v>
      </c>
      <c r="J7682" s="77" t="s">
        <v>74</v>
      </c>
      <c r="L7682" s="77">
        <v>-99999</v>
      </c>
      <c r="M7682" s="77">
        <v>-99999</v>
      </c>
      <c r="N7682" s="77">
        <v>1.41</v>
      </c>
      <c r="O7682" s="77">
        <v>0</v>
      </c>
      <c r="P7682" s="77">
        <v>33067</v>
      </c>
      <c r="Q7682" s="77">
        <v>39096</v>
      </c>
      <c r="R7682" s="77">
        <v>0.85</v>
      </c>
      <c r="S7682" s="77">
        <v>42.52</v>
      </c>
      <c r="T7682" s="77">
        <v>6.4279999999999999</v>
      </c>
      <c r="U7682" s="77">
        <v>21.408799999999999</v>
      </c>
      <c r="V7682" s="77">
        <v>-99999</v>
      </c>
      <c r="AC7682" s="77">
        <v>1.41</v>
      </c>
      <c r="AD7682" s="77">
        <v>1.395</v>
      </c>
      <c r="AH7682" s="77">
        <f>IF(AND(M7682&lt;Variables!$G$6,M7682&gt;Variables!$G$5),0,1)</f>
        <v>1</v>
      </c>
      <c r="AI7682" s="77">
        <f t="shared" si="242"/>
        <v>1</v>
      </c>
      <c r="AJ7682" s="77">
        <f>IF(I7682&gt;Variables!$G$7,0,1)</f>
        <v>1</v>
      </c>
      <c r="AK7682" s="77">
        <f>IF(F7682&gt;Variables!$G$8,0,1)</f>
        <v>1</v>
      </c>
      <c r="AL7682" s="77">
        <f>IF(G7682&gt;Variables!$G$9,0,1)</f>
        <v>1</v>
      </c>
      <c r="AM7682" s="77">
        <f>IF(AND(K7682&gt;Variables!$G$10,K7682&lt;Variables!$G$11),0,1)</f>
        <v>1</v>
      </c>
      <c r="AN7682" s="77">
        <f>IF(H7682&lt;Variables!$G$13,1,0)</f>
        <v>1</v>
      </c>
      <c r="AO7682" s="77">
        <f>IF(R7682&lt;Variables!$G$12,0,1)</f>
        <v>0</v>
      </c>
      <c r="AP7682" s="78">
        <f t="shared" si="243"/>
        <v>0</v>
      </c>
      <c r="AQ7682" s="77">
        <f>IF(V7682&lt;Variables!$G$15,1,0)</f>
        <v>1</v>
      </c>
      <c r="AR7682" s="77">
        <v>0</v>
      </c>
      <c r="AS7682" s="77">
        <v>0</v>
      </c>
      <c r="AT7682" s="77">
        <v>0</v>
      </c>
      <c r="AU7682" s="77">
        <v>0</v>
      </c>
      <c r="BA7682" s="77">
        <v>0</v>
      </c>
    </row>
    <row r="7683" spans="3:53" x14ac:dyDescent="0.25">
      <c r="C7683" s="77" t="s">
        <v>831</v>
      </c>
      <c r="D7683" s="77" t="s">
        <v>834</v>
      </c>
      <c r="E7683" s="77">
        <v>20.87</v>
      </c>
      <c r="F7683" s="77">
        <v>36.31</v>
      </c>
      <c r="G7683" s="77">
        <v>-4.59</v>
      </c>
      <c r="H7683" s="77">
        <v>-99999</v>
      </c>
      <c r="I7683" s="77">
        <v>-99999</v>
      </c>
      <c r="J7683" s="77" t="s">
        <v>75</v>
      </c>
      <c r="K7683" s="77">
        <v>-99999</v>
      </c>
      <c r="L7683" s="77">
        <v>21.663035000000001</v>
      </c>
      <c r="M7683" s="77">
        <v>-3.1068361381496281</v>
      </c>
      <c r="N7683" s="77">
        <v>21.663035000000001</v>
      </c>
      <c r="O7683" s="77">
        <v>-3.1068361381496281</v>
      </c>
      <c r="P7683" s="77">
        <v>253650</v>
      </c>
      <c r="S7683" s="77">
        <v>42.52</v>
      </c>
      <c r="T7683" s="77">
        <v>6.4279999999999999</v>
      </c>
      <c r="U7683" s="77">
        <v>21.408799999999999</v>
      </c>
      <c r="V7683" s="77">
        <v>-99999</v>
      </c>
      <c r="AC7683" s="77">
        <v>21.54</v>
      </c>
      <c r="AD7683" s="77">
        <v>19.21</v>
      </c>
      <c r="AH7683" s="77">
        <f>IF(AND(M7683&lt;Variables!$G$6,M7683&gt;Variables!$G$5),0,1)</f>
        <v>0</v>
      </c>
      <c r="AI7683" s="77">
        <f t="shared" si="242"/>
        <v>1</v>
      </c>
      <c r="AJ7683" s="77">
        <f>IF(I7683&gt;Variables!$G$7,0,1)</f>
        <v>1</v>
      </c>
      <c r="AK7683" s="77">
        <f>IF(F7683&gt;Variables!$G$8,0,1)</f>
        <v>0</v>
      </c>
      <c r="AL7683" s="77">
        <f>IF(G7683&gt;Variables!$G$9,0,1)</f>
        <v>1</v>
      </c>
      <c r="AM7683" s="77">
        <f>IF(AND(K7683&gt;Variables!$G$10,K7683&lt;Variables!$G$11),0,1)</f>
        <v>1</v>
      </c>
      <c r="AN7683" s="77">
        <f>IF(H7683&lt;Variables!$G$13,1,0)</f>
        <v>1</v>
      </c>
      <c r="AO7683" s="77">
        <f>IF(R7683&lt;Variables!$G$12,0,1)</f>
        <v>0</v>
      </c>
      <c r="AP7683" s="78">
        <f t="shared" si="243"/>
        <v>1</v>
      </c>
      <c r="AQ7683" s="77">
        <f>IF(V7683&lt;Variables!$G$15,1,0)</f>
        <v>1</v>
      </c>
      <c r="AR7683" s="77">
        <v>0</v>
      </c>
      <c r="AS7683" s="77">
        <v>0</v>
      </c>
      <c r="AT7683" s="77">
        <v>0</v>
      </c>
      <c r="AU7683" s="77">
        <v>0</v>
      </c>
      <c r="BA7683" s="77">
        <v>0</v>
      </c>
    </row>
    <row r="7684" spans="3:53" x14ac:dyDescent="0.25">
      <c r="C7684" s="77" t="s">
        <v>831</v>
      </c>
      <c r="D7684" s="77" t="s">
        <v>620</v>
      </c>
      <c r="E7684" s="77">
        <v>152.55000000000001</v>
      </c>
      <c r="F7684" s="77">
        <v>13.76</v>
      </c>
      <c r="G7684" s="77">
        <v>-0.26</v>
      </c>
      <c r="H7684" s="77">
        <v>211920</v>
      </c>
      <c r="I7684" s="77">
        <v>1E-3</v>
      </c>
      <c r="J7684" s="77" t="s">
        <v>75</v>
      </c>
      <c r="K7684" s="77">
        <v>45.9</v>
      </c>
      <c r="L7684" s="77">
        <v>152.20666499999999</v>
      </c>
      <c r="M7684" s="77">
        <v>-0.12263917614907111</v>
      </c>
      <c r="N7684" s="77">
        <v>152.08649</v>
      </c>
      <c r="O7684" s="77">
        <v>-4.3718544625487438E-2</v>
      </c>
      <c r="P7684" s="77">
        <v>26934000</v>
      </c>
      <c r="Q7684" s="77">
        <v>6715000</v>
      </c>
      <c r="R7684" s="77">
        <v>4.01</v>
      </c>
      <c r="S7684" s="77">
        <v>42.52</v>
      </c>
      <c r="T7684" s="77">
        <v>6.4279999999999999</v>
      </c>
      <c r="U7684" s="77">
        <v>21.408799999999999</v>
      </c>
      <c r="V7684" s="77">
        <v>2.3262604726229301</v>
      </c>
      <c r="AC7684" s="77">
        <v>154.59</v>
      </c>
      <c r="AD7684" s="77">
        <v>151.51</v>
      </c>
      <c r="AH7684" s="77">
        <f>IF(AND(M7684&lt;Variables!$G$6,M7684&gt;Variables!$G$5),0,1)</f>
        <v>1</v>
      </c>
      <c r="AI7684" s="77">
        <f t="shared" si="242"/>
        <v>0</v>
      </c>
      <c r="AJ7684" s="77">
        <f>IF(I7684&gt;Variables!$G$7,0,1)</f>
        <v>1</v>
      </c>
      <c r="AK7684" s="77">
        <f>IF(F7684&gt;Variables!$G$8,0,1)</f>
        <v>0</v>
      </c>
      <c r="AL7684" s="77">
        <f>IF(G7684&gt;Variables!$G$9,0,1)</f>
        <v>1</v>
      </c>
      <c r="AM7684" s="77">
        <f>IF(AND(K7684&gt;Variables!$G$10,K7684&lt;Variables!$G$11),0,1)</f>
        <v>1</v>
      </c>
      <c r="AN7684" s="77">
        <f>IF(H7684&lt;Variables!$G$13,1,0)</f>
        <v>0</v>
      </c>
      <c r="AO7684" s="77">
        <f>IF(R7684&lt;Variables!$G$12,0,1)</f>
        <v>1</v>
      </c>
      <c r="AP7684" s="78">
        <f t="shared" si="243"/>
        <v>1</v>
      </c>
      <c r="AQ7684" s="77">
        <f>IF(V7684&lt;Variables!$G$15,1,0)</f>
        <v>1</v>
      </c>
      <c r="AR7684" s="77">
        <v>0</v>
      </c>
      <c r="AS7684" s="77">
        <v>1</v>
      </c>
      <c r="AT7684" s="77">
        <v>0</v>
      </c>
      <c r="AU7684" s="77">
        <v>0</v>
      </c>
      <c r="BA7684" s="77">
        <v>0.5</v>
      </c>
    </row>
    <row r="7685" spans="3:53" x14ac:dyDescent="0.25">
      <c r="C7685" s="77" t="s">
        <v>831</v>
      </c>
      <c r="D7685" s="77" t="s">
        <v>615</v>
      </c>
      <c r="E7685" s="77">
        <v>8.49</v>
      </c>
      <c r="F7685" s="77">
        <v>50.36</v>
      </c>
      <c r="G7685" s="77">
        <v>17.72</v>
      </c>
      <c r="H7685" s="77">
        <v>-99999</v>
      </c>
      <c r="I7685" s="77">
        <v>-99999</v>
      </c>
      <c r="J7685" s="77" t="s">
        <v>75</v>
      </c>
      <c r="K7685" s="77">
        <v>48.4</v>
      </c>
      <c r="L7685" s="77">
        <v>8.5145300000000024</v>
      </c>
      <c r="M7685" s="77">
        <v>-0.4560439624970794</v>
      </c>
      <c r="N7685" s="77">
        <v>8.4852600000000002</v>
      </c>
      <c r="O7685" s="77">
        <v>-0.1126659642721667</v>
      </c>
      <c r="P7685" s="77">
        <v>28890000</v>
      </c>
      <c r="Q7685" s="77">
        <v>0</v>
      </c>
      <c r="R7685" s="77">
        <v>1</v>
      </c>
      <c r="S7685" s="77">
        <v>42.52</v>
      </c>
      <c r="T7685" s="77">
        <v>6.4279999999999999</v>
      </c>
      <c r="U7685" s="77">
        <v>21.408799999999999</v>
      </c>
      <c r="V7685" s="77">
        <v>2.3601738550830169</v>
      </c>
      <c r="AC7685" s="77">
        <v>8.5</v>
      </c>
      <c r="AD7685" s="77">
        <v>7.35</v>
      </c>
      <c r="AH7685" s="77">
        <f>IF(AND(M7685&lt;Variables!$G$6,M7685&gt;Variables!$G$5),0,1)</f>
        <v>1</v>
      </c>
      <c r="AI7685" s="77">
        <f t="shared" si="242"/>
        <v>0</v>
      </c>
      <c r="AJ7685" s="77">
        <f>IF(I7685&gt;Variables!$G$7,0,1)</f>
        <v>1</v>
      </c>
      <c r="AK7685" s="77">
        <f>IF(F7685&gt;Variables!$G$8,0,1)</f>
        <v>0</v>
      </c>
      <c r="AL7685" s="77">
        <f>IF(G7685&gt;Variables!$G$9,0,1)</f>
        <v>0</v>
      </c>
      <c r="AM7685" s="77">
        <f>IF(AND(K7685&gt;Variables!$G$10,K7685&lt;Variables!$G$11),0,1)</f>
        <v>1</v>
      </c>
      <c r="AN7685" s="77">
        <f>IF(H7685&lt;Variables!$G$13,1,0)</f>
        <v>1</v>
      </c>
      <c r="AO7685" s="77">
        <f>IF(R7685&lt;Variables!$G$12,0,1)</f>
        <v>0</v>
      </c>
      <c r="AP7685" s="78">
        <f t="shared" si="243"/>
        <v>1</v>
      </c>
      <c r="AQ7685" s="77">
        <f>IF(V7685&lt;Variables!$G$15,1,0)</f>
        <v>1</v>
      </c>
      <c r="AR7685" s="77">
        <v>0</v>
      </c>
      <c r="AS7685" s="77">
        <v>0</v>
      </c>
      <c r="AT7685" s="77">
        <v>1</v>
      </c>
      <c r="AU7685" s="77">
        <v>0</v>
      </c>
      <c r="BA7685" s="77">
        <v>-2.25</v>
      </c>
    </row>
    <row r="7686" spans="3:53" x14ac:dyDescent="0.25">
      <c r="C7686" s="77" t="s">
        <v>835</v>
      </c>
      <c r="D7686" s="77" t="s">
        <v>836</v>
      </c>
      <c r="E7686" s="77">
        <v>151.44999999999999</v>
      </c>
      <c r="F7686" s="77">
        <v>6.08</v>
      </c>
      <c r="G7686" s="77">
        <v>6.06</v>
      </c>
      <c r="H7686" s="77">
        <v>5230</v>
      </c>
      <c r="I7686" s="77">
        <v>528.73099999999999</v>
      </c>
      <c r="J7686" s="77" t="s">
        <v>74</v>
      </c>
      <c r="K7686" s="77">
        <v>57.78</v>
      </c>
      <c r="L7686" s="77">
        <v>150.6536684210526</v>
      </c>
      <c r="M7686" s="77">
        <v>0.10356971760641689</v>
      </c>
      <c r="N7686" s="77">
        <v>150.10595106382979</v>
      </c>
      <c r="O7686" s="77">
        <v>0.46883480047432879</v>
      </c>
      <c r="P7686" s="77">
        <v>222139</v>
      </c>
      <c r="Q7686" s="77">
        <v>429915</v>
      </c>
      <c r="R7686" s="77">
        <v>0.52</v>
      </c>
      <c r="S7686" s="77">
        <v>41.389000000000003</v>
      </c>
      <c r="T7686" s="77">
        <v>6.5980000000000008</v>
      </c>
      <c r="U7686" s="77">
        <v>21.0184</v>
      </c>
      <c r="V7686" s="77">
        <v>2.442580916642433</v>
      </c>
      <c r="AC7686" s="77">
        <v>153.18</v>
      </c>
      <c r="AD7686" s="77">
        <v>148.36000000000001</v>
      </c>
      <c r="AH7686" s="77">
        <f>IF(AND(M7686&lt;Variables!$G$6,M7686&gt;Variables!$G$5),0,1)</f>
        <v>1</v>
      </c>
      <c r="AI7686" s="77">
        <f t="shared" si="242"/>
        <v>0</v>
      </c>
      <c r="AJ7686" s="77">
        <f>IF(I7686&gt;Variables!$G$7,0,1)</f>
        <v>0</v>
      </c>
      <c r="AK7686" s="77">
        <f>IF(F7686&gt;Variables!$G$8,0,1)</f>
        <v>1</v>
      </c>
      <c r="AL7686" s="77">
        <f>IF(G7686&gt;Variables!$G$9,0,1)</f>
        <v>1</v>
      </c>
      <c r="AM7686" s="77">
        <f>IF(AND(K7686&gt;Variables!$G$10,K7686&lt;Variables!$G$11),0,1)</f>
        <v>1</v>
      </c>
      <c r="AN7686" s="77">
        <f>IF(H7686&lt;Variables!$G$13,1,0)</f>
        <v>0</v>
      </c>
      <c r="AO7686" s="77">
        <f>IF(R7686&lt;Variables!$G$12,0,1)</f>
        <v>0</v>
      </c>
      <c r="AP7686" s="78">
        <f t="shared" si="243"/>
        <v>0</v>
      </c>
      <c r="AQ7686" s="77">
        <f>IF(V7686&lt;Variables!$G$15,1,0)</f>
        <v>1</v>
      </c>
      <c r="AR7686" s="77">
        <v>0</v>
      </c>
      <c r="AS7686" s="77">
        <v>1</v>
      </c>
      <c r="AT7686" s="77">
        <v>0</v>
      </c>
      <c r="AU7686" s="77">
        <v>0</v>
      </c>
      <c r="BA7686" s="77">
        <v>0.49</v>
      </c>
    </row>
    <row r="7687" spans="3:53" x14ac:dyDescent="0.25">
      <c r="C7687" s="77" t="s">
        <v>835</v>
      </c>
      <c r="D7687" s="77" t="s">
        <v>617</v>
      </c>
      <c r="E7687" s="77">
        <v>4.4000000000000004</v>
      </c>
      <c r="F7687" s="77">
        <v>6.3</v>
      </c>
      <c r="G7687" s="77">
        <v>4.0199999999999996</v>
      </c>
      <c r="H7687" s="77">
        <v>-99999</v>
      </c>
      <c r="I7687" s="77">
        <v>-22.782</v>
      </c>
      <c r="J7687" s="77" t="s">
        <v>74</v>
      </c>
      <c r="K7687" s="77">
        <v>62.32</v>
      </c>
      <c r="L7687" s="77">
        <v>4.3924999999999992</v>
      </c>
      <c r="M7687" s="77">
        <v>0.170745589072309</v>
      </c>
      <c r="N7687" s="77">
        <v>4.3917814814814813</v>
      </c>
      <c r="O7687" s="77">
        <v>0.18713404920471391</v>
      </c>
      <c r="P7687" s="77">
        <v>156875</v>
      </c>
      <c r="Q7687" s="77">
        <v>142825</v>
      </c>
      <c r="R7687" s="77">
        <v>1.1000000000000001</v>
      </c>
      <c r="S7687" s="77">
        <v>41.389000000000003</v>
      </c>
      <c r="T7687" s="77">
        <v>6.5980000000000008</v>
      </c>
      <c r="U7687" s="77">
        <v>21.0184</v>
      </c>
      <c r="V7687" s="77">
        <v>2.4841206593056331</v>
      </c>
      <c r="AC7687" s="77">
        <v>4.4000000000000004</v>
      </c>
      <c r="AD7687" s="77">
        <v>4.3099999999999996</v>
      </c>
      <c r="AH7687" s="77">
        <f>IF(AND(M7687&lt;Variables!$G$6,M7687&gt;Variables!$G$5),0,1)</f>
        <v>1</v>
      </c>
      <c r="AI7687" s="77">
        <f t="shared" si="242"/>
        <v>0</v>
      </c>
      <c r="AJ7687" s="77">
        <f>IF(I7687&gt;Variables!$G$7,0,1)</f>
        <v>1</v>
      </c>
      <c r="AK7687" s="77">
        <f>IF(F7687&gt;Variables!$G$8,0,1)</f>
        <v>1</v>
      </c>
      <c r="AL7687" s="77">
        <f>IF(G7687&gt;Variables!$G$9,0,1)</f>
        <v>1</v>
      </c>
      <c r="AM7687" s="77">
        <f>IF(AND(K7687&gt;Variables!$G$10,K7687&lt;Variables!$G$11),0,1)</f>
        <v>0</v>
      </c>
      <c r="AN7687" s="77">
        <f>IF(H7687&lt;Variables!$G$13,1,0)</f>
        <v>1</v>
      </c>
      <c r="AO7687" s="77">
        <f>IF(R7687&lt;Variables!$G$12,0,1)</f>
        <v>0</v>
      </c>
      <c r="AP7687" s="78">
        <f t="shared" si="243"/>
        <v>0</v>
      </c>
      <c r="AQ7687" s="77">
        <f>IF(V7687&lt;Variables!$G$15,1,0)</f>
        <v>1</v>
      </c>
      <c r="AR7687" s="77">
        <v>0</v>
      </c>
      <c r="AS7687" s="77">
        <v>0</v>
      </c>
      <c r="AT7687" s="77">
        <v>1</v>
      </c>
      <c r="AU7687" s="77">
        <v>0</v>
      </c>
      <c r="BA7687" s="77">
        <v>-1.79</v>
      </c>
    </row>
    <row r="7688" spans="3:53" x14ac:dyDescent="0.25">
      <c r="C7688" s="77" t="s">
        <v>835</v>
      </c>
      <c r="D7688" s="77" t="s">
        <v>609</v>
      </c>
      <c r="E7688" s="77">
        <v>5.49</v>
      </c>
      <c r="F7688" s="77">
        <v>6.61</v>
      </c>
      <c r="G7688" s="77">
        <v>3.39</v>
      </c>
      <c r="H7688" s="77">
        <v>30100</v>
      </c>
      <c r="I7688" s="77">
        <v>267.459</v>
      </c>
      <c r="J7688" s="77" t="s">
        <v>74</v>
      </c>
      <c r="K7688" s="77">
        <v>62.23</v>
      </c>
      <c r="L7688" s="77">
        <v>5.4631150000000002</v>
      </c>
      <c r="M7688" s="77">
        <v>0.30724229674827652</v>
      </c>
      <c r="N7688" s="77">
        <v>5.4651120000000004</v>
      </c>
      <c r="O7688" s="77">
        <v>0.27058914803574668</v>
      </c>
      <c r="P7688" s="77">
        <v>39529000</v>
      </c>
      <c r="Q7688" s="77">
        <v>38585000</v>
      </c>
      <c r="R7688" s="77">
        <v>1.02</v>
      </c>
      <c r="S7688" s="77">
        <v>41.389000000000003</v>
      </c>
      <c r="T7688" s="77">
        <v>6.5980000000000008</v>
      </c>
      <c r="U7688" s="77">
        <v>21.0184</v>
      </c>
      <c r="V7688" s="77">
        <v>2.4748626286252442</v>
      </c>
      <c r="AC7688" s="77">
        <v>5.65</v>
      </c>
      <c r="AD7688" s="77">
        <v>5.45</v>
      </c>
      <c r="AH7688" s="77">
        <f>IF(AND(M7688&lt;Variables!$G$6,M7688&gt;Variables!$G$5),0,1)</f>
        <v>1</v>
      </c>
      <c r="AI7688" s="77">
        <f t="shared" si="242"/>
        <v>1</v>
      </c>
      <c r="AJ7688" s="77">
        <f>IF(I7688&gt;Variables!$G$7,0,1)</f>
        <v>0</v>
      </c>
      <c r="AK7688" s="77">
        <f>IF(F7688&gt;Variables!$G$8,0,1)</f>
        <v>1</v>
      </c>
      <c r="AL7688" s="77">
        <f>IF(G7688&gt;Variables!$G$9,0,1)</f>
        <v>1</v>
      </c>
      <c r="AM7688" s="77">
        <f>IF(AND(K7688&gt;Variables!$G$10,K7688&lt;Variables!$G$11),0,1)</f>
        <v>0</v>
      </c>
      <c r="AN7688" s="77">
        <f>IF(H7688&lt;Variables!$G$13,1,0)</f>
        <v>0</v>
      </c>
      <c r="AO7688" s="77">
        <f>IF(R7688&lt;Variables!$G$12,0,1)</f>
        <v>0</v>
      </c>
      <c r="AP7688" s="78">
        <f t="shared" si="243"/>
        <v>0</v>
      </c>
      <c r="AQ7688" s="77">
        <f>IF(V7688&lt;Variables!$G$15,1,0)</f>
        <v>1</v>
      </c>
      <c r="AR7688" s="77">
        <v>0</v>
      </c>
      <c r="AS7688" s="77">
        <v>1</v>
      </c>
      <c r="AT7688" s="77">
        <v>0</v>
      </c>
      <c r="AU7688" s="77">
        <v>0</v>
      </c>
      <c r="BA7688" s="77">
        <v>0.82</v>
      </c>
    </row>
    <row r="7689" spans="3:53" x14ac:dyDescent="0.25">
      <c r="C7689" s="77" t="s">
        <v>835</v>
      </c>
      <c r="D7689" s="77" t="s">
        <v>623</v>
      </c>
      <c r="E7689" s="77">
        <v>12.47</v>
      </c>
      <c r="F7689" s="77">
        <v>12.14</v>
      </c>
      <c r="G7689" s="77">
        <v>1.24</v>
      </c>
      <c r="H7689" s="77">
        <v>8119.9999999999991</v>
      </c>
      <c r="I7689" s="77">
        <v>-41.756</v>
      </c>
      <c r="J7689" s="77" t="s">
        <v>74</v>
      </c>
      <c r="K7689" s="77">
        <v>31.78</v>
      </c>
      <c r="L7689" s="77">
        <v>12.483779999999999</v>
      </c>
      <c r="M7689" s="77">
        <v>-0.49568319851838633</v>
      </c>
      <c r="N7689" s="77">
        <v>12.535532</v>
      </c>
      <c r="O7689" s="77">
        <v>-0.90647927826280195</v>
      </c>
      <c r="P7689" s="77">
        <v>25912000</v>
      </c>
      <c r="Q7689" s="77">
        <v>6845000</v>
      </c>
      <c r="R7689" s="77">
        <v>3.79</v>
      </c>
      <c r="S7689" s="77">
        <v>41.389000000000003</v>
      </c>
      <c r="T7689" s="77">
        <v>6.5980000000000008</v>
      </c>
      <c r="U7689" s="77">
        <v>21.0184</v>
      </c>
      <c r="V7689" s="77">
        <v>2.1650460304926882</v>
      </c>
      <c r="AC7689" s="77">
        <v>12.46</v>
      </c>
      <c r="AD7689" s="77">
        <v>11.92</v>
      </c>
      <c r="AH7689" s="77">
        <f>IF(AND(M7689&lt;Variables!$G$6,M7689&gt;Variables!$G$5),0,1)</f>
        <v>1</v>
      </c>
      <c r="AI7689" s="77">
        <f t="shared" si="242"/>
        <v>1</v>
      </c>
      <c r="AJ7689" s="77">
        <f>IF(I7689&gt;Variables!$G$7,0,1)</f>
        <v>1</v>
      </c>
      <c r="AK7689" s="77">
        <f>IF(F7689&gt;Variables!$G$8,0,1)</f>
        <v>0</v>
      </c>
      <c r="AL7689" s="77">
        <f>IF(G7689&gt;Variables!$G$9,0,1)</f>
        <v>1</v>
      </c>
      <c r="AM7689" s="77">
        <f>IF(AND(K7689&gt;Variables!$G$10,K7689&lt;Variables!$G$11),0,1)</f>
        <v>1</v>
      </c>
      <c r="AN7689" s="77">
        <f>IF(H7689&lt;Variables!$G$13,1,0)</f>
        <v>0</v>
      </c>
      <c r="AO7689" s="77">
        <f>IF(R7689&lt;Variables!$G$12,0,1)</f>
        <v>1</v>
      </c>
      <c r="AP7689" s="78">
        <f t="shared" si="243"/>
        <v>0</v>
      </c>
      <c r="AQ7689" s="77">
        <f>IF(V7689&lt;Variables!$G$15,1,0)</f>
        <v>1</v>
      </c>
      <c r="AR7689" s="77">
        <v>0</v>
      </c>
      <c r="AS7689" s="77">
        <v>0</v>
      </c>
      <c r="AT7689" s="77">
        <v>1</v>
      </c>
      <c r="AU7689" s="77">
        <v>0</v>
      </c>
      <c r="BA7689" s="77">
        <v>-1.84</v>
      </c>
    </row>
    <row r="7690" spans="3:53" x14ac:dyDescent="0.25">
      <c r="C7690" s="77" t="s">
        <v>835</v>
      </c>
      <c r="D7690" s="77" t="s">
        <v>833</v>
      </c>
      <c r="E7690" s="77">
        <v>7.08</v>
      </c>
      <c r="F7690" s="77">
        <v>22.86</v>
      </c>
      <c r="G7690" s="77">
        <v>23.42</v>
      </c>
      <c r="H7690" s="77">
        <v>387.59</v>
      </c>
      <c r="I7690" s="77">
        <v>300.53300000000002</v>
      </c>
      <c r="J7690" s="77" t="s">
        <v>74</v>
      </c>
      <c r="K7690" s="77">
        <v>47.56</v>
      </c>
      <c r="L7690" s="77">
        <v>7.0746000000000011</v>
      </c>
      <c r="M7690" s="77">
        <v>-0.55974896107201766</v>
      </c>
      <c r="N7690" s="77">
        <v>7.0434919999999996</v>
      </c>
      <c r="O7690" s="77">
        <v>-0.1205651969222014</v>
      </c>
      <c r="P7690" s="77">
        <v>21080000</v>
      </c>
      <c r="Q7690" s="77">
        <v>18670000</v>
      </c>
      <c r="R7690" s="77">
        <v>1.1299999999999999</v>
      </c>
      <c r="S7690" s="77">
        <v>41.389000000000003</v>
      </c>
      <c r="T7690" s="77">
        <v>6.5980000000000008</v>
      </c>
      <c r="U7690" s="77">
        <v>21.0184</v>
      </c>
      <c r="V7690" s="77">
        <v>2.3523306787889071</v>
      </c>
      <c r="AC7690" s="77">
        <v>8.67</v>
      </c>
      <c r="AD7690" s="77">
        <v>6.83</v>
      </c>
      <c r="AH7690" s="77">
        <f>IF(AND(M7690&lt;Variables!$G$6,M7690&gt;Variables!$G$5),0,1)</f>
        <v>1</v>
      </c>
      <c r="AI7690" s="77">
        <f t="shared" si="242"/>
        <v>0</v>
      </c>
      <c r="AJ7690" s="77">
        <f>IF(I7690&gt;Variables!$G$7,0,1)</f>
        <v>0</v>
      </c>
      <c r="AK7690" s="77">
        <f>IF(F7690&gt;Variables!$G$8,0,1)</f>
        <v>0</v>
      </c>
      <c r="AL7690" s="77">
        <f>IF(G7690&gt;Variables!$G$9,0,1)</f>
        <v>0</v>
      </c>
      <c r="AM7690" s="77">
        <f>IF(AND(K7690&gt;Variables!$G$10,K7690&lt;Variables!$G$11),0,1)</f>
        <v>1</v>
      </c>
      <c r="AN7690" s="77">
        <f>IF(H7690&lt;Variables!$G$13,1,0)</f>
        <v>1</v>
      </c>
      <c r="AO7690" s="77">
        <f>IF(R7690&lt;Variables!$G$12,0,1)</f>
        <v>0</v>
      </c>
      <c r="AP7690" s="78">
        <f t="shared" si="243"/>
        <v>0</v>
      </c>
      <c r="AQ7690" s="77">
        <f>IF(V7690&lt;Variables!$G$15,1,0)</f>
        <v>1</v>
      </c>
      <c r="AR7690" s="77">
        <v>1</v>
      </c>
      <c r="AS7690" s="77">
        <v>0</v>
      </c>
      <c r="AT7690" s="77">
        <v>0</v>
      </c>
      <c r="AU7690" s="77">
        <v>0</v>
      </c>
      <c r="BA7690" s="77">
        <v>2</v>
      </c>
    </row>
    <row r="7691" spans="3:53" x14ac:dyDescent="0.25">
      <c r="C7691" s="77" t="s">
        <v>835</v>
      </c>
      <c r="D7691" s="77" t="s">
        <v>127</v>
      </c>
      <c r="E7691" s="77">
        <v>42.13</v>
      </c>
      <c r="F7691" s="77">
        <v>25.2</v>
      </c>
      <c r="G7691" s="77">
        <v>24.64</v>
      </c>
      <c r="H7691" s="77">
        <v>6940</v>
      </c>
      <c r="I7691" s="77">
        <v>1509.827</v>
      </c>
      <c r="J7691" s="77" t="s">
        <v>74</v>
      </c>
      <c r="K7691" s="77">
        <v>55.84</v>
      </c>
      <c r="L7691" s="77">
        <v>42.024115000000009</v>
      </c>
      <c r="M7691" s="77">
        <v>-0.34293405107997249</v>
      </c>
      <c r="N7691" s="77">
        <v>41.338552</v>
      </c>
      <c r="O7691" s="77">
        <v>1.3097894672266279</v>
      </c>
      <c r="P7691" s="77">
        <v>1203000</v>
      </c>
      <c r="Q7691" s="77">
        <v>800984</v>
      </c>
      <c r="R7691" s="77">
        <v>1.5</v>
      </c>
      <c r="S7691" s="77">
        <v>41.389000000000003</v>
      </c>
      <c r="T7691" s="77">
        <v>6.5980000000000008</v>
      </c>
      <c r="U7691" s="77">
        <v>21.0184</v>
      </c>
      <c r="V7691" s="77">
        <v>2.4422025835988701</v>
      </c>
      <c r="AC7691" s="77">
        <v>42.4</v>
      </c>
      <c r="AD7691" s="77">
        <v>40.5</v>
      </c>
      <c r="AH7691" s="77">
        <f>IF(AND(M7691&lt;Variables!$G$6,M7691&gt;Variables!$G$5),0,1)</f>
        <v>1</v>
      </c>
      <c r="AI7691" s="77">
        <f t="shared" si="242"/>
        <v>0</v>
      </c>
      <c r="AJ7691" s="77">
        <f>IF(I7691&gt;Variables!$G$7,0,1)</f>
        <v>0</v>
      </c>
      <c r="AK7691" s="77">
        <f>IF(F7691&gt;Variables!$G$8,0,1)</f>
        <v>0</v>
      </c>
      <c r="AL7691" s="77">
        <f>IF(G7691&gt;Variables!$G$9,0,1)</f>
        <v>0</v>
      </c>
      <c r="AM7691" s="77">
        <f>IF(AND(K7691&gt;Variables!$G$10,K7691&lt;Variables!$G$11),0,1)</f>
        <v>1</v>
      </c>
      <c r="AN7691" s="77">
        <f>IF(H7691&lt;Variables!$G$13,1,0)</f>
        <v>0</v>
      </c>
      <c r="AO7691" s="77">
        <f>IF(R7691&lt;Variables!$G$12,0,1)</f>
        <v>0</v>
      </c>
      <c r="AP7691" s="78">
        <f t="shared" si="243"/>
        <v>0</v>
      </c>
      <c r="AQ7691" s="77">
        <f>IF(V7691&lt;Variables!$G$15,1,0)</f>
        <v>1</v>
      </c>
      <c r="AR7691" s="77">
        <v>0</v>
      </c>
      <c r="AS7691" s="77">
        <v>0</v>
      </c>
      <c r="AT7691" s="77">
        <v>1</v>
      </c>
      <c r="AU7691" s="77">
        <v>0</v>
      </c>
      <c r="BA7691" s="77">
        <v>-2.25</v>
      </c>
    </row>
    <row r="7692" spans="3:53" x14ac:dyDescent="0.25">
      <c r="C7692" s="77" t="s">
        <v>835</v>
      </c>
      <c r="D7692" s="77" t="s">
        <v>621</v>
      </c>
      <c r="E7692" s="77">
        <v>11.92</v>
      </c>
      <c r="F7692" s="77">
        <v>33.69</v>
      </c>
      <c r="G7692" s="77">
        <v>-7.15</v>
      </c>
      <c r="H7692" s="77">
        <v>28.51</v>
      </c>
      <c r="I7692" s="77">
        <v>-13.391</v>
      </c>
      <c r="J7692" s="77" t="s">
        <v>74</v>
      </c>
      <c r="K7692" s="77">
        <v>55.35</v>
      </c>
      <c r="L7692" s="77">
        <v>11.84607647058824</v>
      </c>
      <c r="M7692" s="77">
        <v>0.79286614133344946</v>
      </c>
      <c r="N7692" s="77">
        <v>11.851078260869571</v>
      </c>
      <c r="O7692" s="77">
        <v>0.75032614900569938</v>
      </c>
      <c r="P7692" s="77">
        <v>4590000</v>
      </c>
      <c r="Q7692" s="77">
        <v>52870</v>
      </c>
      <c r="R7692" s="77">
        <v>86.82</v>
      </c>
      <c r="S7692" s="77">
        <v>41.389000000000003</v>
      </c>
      <c r="T7692" s="77">
        <v>6.5980000000000008</v>
      </c>
      <c r="U7692" s="77">
        <v>21.0184</v>
      </c>
      <c r="V7692" s="77">
        <v>2.3895610641488152</v>
      </c>
      <c r="AC7692" s="77">
        <v>13.5</v>
      </c>
      <c r="AD7692" s="77">
        <v>11.63</v>
      </c>
      <c r="AH7692" s="77">
        <f>IF(AND(M7692&lt;Variables!$G$6,M7692&gt;Variables!$G$5),0,1)</f>
        <v>1</v>
      </c>
      <c r="AI7692" s="77">
        <f t="shared" si="242"/>
        <v>1</v>
      </c>
      <c r="AJ7692" s="77">
        <f>IF(I7692&gt;Variables!$G$7,0,1)</f>
        <v>1</v>
      </c>
      <c r="AK7692" s="77">
        <f>IF(F7692&gt;Variables!$G$8,0,1)</f>
        <v>0</v>
      </c>
      <c r="AL7692" s="77">
        <f>IF(G7692&gt;Variables!$G$9,0,1)</f>
        <v>1</v>
      </c>
      <c r="AM7692" s="77">
        <f>IF(AND(K7692&gt;Variables!$G$10,K7692&lt;Variables!$G$11),0,1)</f>
        <v>1</v>
      </c>
      <c r="AN7692" s="77">
        <f>IF(H7692&lt;Variables!$G$13,1,0)</f>
        <v>1</v>
      </c>
      <c r="AO7692" s="77">
        <f>IF(R7692&lt;Variables!$G$12,0,1)</f>
        <v>1</v>
      </c>
      <c r="AP7692" s="78">
        <f t="shared" si="243"/>
        <v>0</v>
      </c>
      <c r="AQ7692" s="77">
        <f>IF(V7692&lt;Variables!$G$15,1,0)</f>
        <v>1</v>
      </c>
      <c r="AR7692" s="77">
        <v>1</v>
      </c>
      <c r="AS7692" s="77">
        <v>0</v>
      </c>
      <c r="AT7692" s="77">
        <v>0</v>
      </c>
      <c r="AU7692" s="77">
        <v>0</v>
      </c>
      <c r="BA7692" s="77">
        <v>2</v>
      </c>
    </row>
    <row r="7693" spans="3:53" x14ac:dyDescent="0.25">
      <c r="C7693" s="77" t="s">
        <v>835</v>
      </c>
      <c r="D7693" s="77" t="s">
        <v>620</v>
      </c>
      <c r="E7693" s="77">
        <v>152.27000000000001</v>
      </c>
      <c r="F7693" s="77">
        <v>13.57</v>
      </c>
      <c r="G7693" s="77">
        <v>-0.38</v>
      </c>
      <c r="H7693" s="77">
        <v>211920</v>
      </c>
      <c r="I7693" s="77">
        <v>1E-3</v>
      </c>
      <c r="J7693" s="77" t="s">
        <v>75</v>
      </c>
      <c r="K7693" s="77">
        <v>42.38</v>
      </c>
      <c r="L7693" s="77">
        <v>152.115725</v>
      </c>
      <c r="M7693" s="77">
        <v>-0.18783396654090609</v>
      </c>
      <c r="N7693" s="77">
        <v>152.10539</v>
      </c>
      <c r="O7693" s="77">
        <v>-0.18105209815377829</v>
      </c>
      <c r="P7693" s="77">
        <v>27219000</v>
      </c>
      <c r="Q7693" s="77">
        <v>6715000</v>
      </c>
      <c r="R7693" s="77">
        <v>4.05</v>
      </c>
      <c r="S7693" s="77">
        <v>41.389000000000003</v>
      </c>
      <c r="T7693" s="77">
        <v>6.5980000000000008</v>
      </c>
      <c r="U7693" s="77">
        <v>21.0184</v>
      </c>
      <c r="V7693" s="77">
        <v>2.2888069036753431</v>
      </c>
      <c r="AC7693" s="77">
        <v>154.59</v>
      </c>
      <c r="AD7693" s="77">
        <v>151.51</v>
      </c>
      <c r="AH7693" s="77">
        <f>IF(AND(M7693&lt;Variables!$G$6,M7693&gt;Variables!$G$5),0,1)</f>
        <v>1</v>
      </c>
      <c r="AI7693" s="77">
        <f t="shared" si="242"/>
        <v>0</v>
      </c>
      <c r="AJ7693" s="77">
        <f>IF(I7693&gt;Variables!$G$7,0,1)</f>
        <v>1</v>
      </c>
      <c r="AK7693" s="77">
        <f>IF(F7693&gt;Variables!$G$8,0,1)</f>
        <v>0</v>
      </c>
      <c r="AL7693" s="77">
        <f>IF(G7693&gt;Variables!$G$9,0,1)</f>
        <v>1</v>
      </c>
      <c r="AM7693" s="77">
        <f>IF(AND(K7693&gt;Variables!$G$10,K7693&lt;Variables!$G$11),0,1)</f>
        <v>1</v>
      </c>
      <c r="AN7693" s="77">
        <f>IF(H7693&lt;Variables!$G$13,1,0)</f>
        <v>0</v>
      </c>
      <c r="AO7693" s="77">
        <f>IF(R7693&lt;Variables!$G$12,0,1)</f>
        <v>1</v>
      </c>
      <c r="AP7693" s="78">
        <f t="shared" si="243"/>
        <v>1</v>
      </c>
      <c r="AQ7693" s="77">
        <f>IF(V7693&lt;Variables!$G$15,1,0)</f>
        <v>1</v>
      </c>
      <c r="AR7693" s="77">
        <v>0</v>
      </c>
      <c r="AS7693" s="77">
        <v>1</v>
      </c>
      <c r="AT7693" s="77">
        <v>0</v>
      </c>
      <c r="AU7693" s="77">
        <v>0</v>
      </c>
      <c r="BA7693" s="77">
        <v>0.68</v>
      </c>
    </row>
    <row r="7694" spans="3:53" x14ac:dyDescent="0.25">
      <c r="C7694" s="77" t="s">
        <v>835</v>
      </c>
      <c r="D7694" s="77" t="s">
        <v>622</v>
      </c>
      <c r="E7694" s="77">
        <v>4.07</v>
      </c>
      <c r="F7694" s="77">
        <v>43.29</v>
      </c>
      <c r="G7694" s="77">
        <v>-15.58</v>
      </c>
      <c r="H7694" s="77">
        <v>181.22</v>
      </c>
      <c r="I7694" s="77">
        <v>-7.6079999999999997</v>
      </c>
      <c r="J7694" s="77" t="s">
        <v>74</v>
      </c>
      <c r="K7694" s="77">
        <v>55.11</v>
      </c>
      <c r="L7694" s="77">
        <v>4.0254299999999992</v>
      </c>
      <c r="M7694" s="77">
        <v>0.66502212186029452</v>
      </c>
      <c r="N7694" s="77">
        <v>3.984760000000001</v>
      </c>
      <c r="O7694" s="77">
        <v>1.692448227747706</v>
      </c>
      <c r="P7694" s="77">
        <v>45890000</v>
      </c>
      <c r="Q7694" s="77">
        <v>217790</v>
      </c>
      <c r="R7694" s="77">
        <v>210.71</v>
      </c>
      <c r="S7694" s="77">
        <v>41.389000000000003</v>
      </c>
      <c r="T7694" s="77">
        <v>6.5980000000000008</v>
      </c>
      <c r="U7694" s="77">
        <v>21.0184</v>
      </c>
      <c r="V7694" s="77">
        <v>2.392834841164297</v>
      </c>
      <c r="AC7694" s="77">
        <v>4.1100000000000003</v>
      </c>
      <c r="AD7694" s="77">
        <v>3.65</v>
      </c>
      <c r="AH7694" s="77">
        <f>IF(AND(M7694&lt;Variables!$G$6,M7694&gt;Variables!$G$5),0,1)</f>
        <v>1</v>
      </c>
      <c r="AI7694" s="77">
        <f t="shared" si="242"/>
        <v>0</v>
      </c>
      <c r="AJ7694" s="77">
        <f>IF(I7694&gt;Variables!$G$7,0,1)</f>
        <v>1</v>
      </c>
      <c r="AK7694" s="77">
        <f>IF(F7694&gt;Variables!$G$8,0,1)</f>
        <v>0</v>
      </c>
      <c r="AL7694" s="77">
        <f>IF(G7694&gt;Variables!$G$9,0,1)</f>
        <v>1</v>
      </c>
      <c r="AM7694" s="77">
        <f>IF(AND(K7694&gt;Variables!$G$10,K7694&lt;Variables!$G$11),0,1)</f>
        <v>1</v>
      </c>
      <c r="AN7694" s="77">
        <f>IF(H7694&lt;Variables!$G$13,1,0)</f>
        <v>1</v>
      </c>
      <c r="AO7694" s="77">
        <f>IF(R7694&lt;Variables!$G$12,0,1)</f>
        <v>1</v>
      </c>
      <c r="AP7694" s="78">
        <f t="shared" si="243"/>
        <v>0</v>
      </c>
      <c r="AQ7694" s="77">
        <f>IF(V7694&lt;Variables!$G$15,1,0)</f>
        <v>1</v>
      </c>
      <c r="AR7694" s="77">
        <v>0</v>
      </c>
      <c r="AS7694" s="77">
        <v>0</v>
      </c>
      <c r="AT7694" s="77">
        <v>1</v>
      </c>
      <c r="AU7694" s="77">
        <v>0</v>
      </c>
      <c r="BA7694" s="77">
        <v>-2.25</v>
      </c>
    </row>
    <row r="7695" spans="3:53" x14ac:dyDescent="0.25">
      <c r="C7695" s="77" t="s">
        <v>835</v>
      </c>
      <c r="D7695" s="77" t="s">
        <v>131</v>
      </c>
      <c r="E7695" s="77">
        <v>1.85</v>
      </c>
      <c r="F7695" s="77">
        <v>6.32</v>
      </c>
      <c r="G7695" s="77">
        <v>10.39</v>
      </c>
      <c r="H7695" s="77">
        <v>3070</v>
      </c>
      <c r="I7695" s="77">
        <v>46.378999999999998</v>
      </c>
      <c r="J7695" s="77" t="s">
        <v>75</v>
      </c>
      <c r="K7695" s="77">
        <v>59.54</v>
      </c>
      <c r="L7695" s="77">
        <v>1.82867</v>
      </c>
      <c r="M7695" s="77">
        <v>0.81097190854554946</v>
      </c>
      <c r="N7695" s="77">
        <v>1.8045100000000001</v>
      </c>
      <c r="O7695" s="77">
        <v>2.1606973638272788</v>
      </c>
      <c r="P7695" s="77">
        <v>23664000</v>
      </c>
      <c r="Q7695" s="77">
        <v>25764000</v>
      </c>
      <c r="R7695" s="77">
        <v>0.92</v>
      </c>
      <c r="S7695" s="77">
        <v>41.389000000000003</v>
      </c>
      <c r="T7695" s="77">
        <v>6.5980000000000008</v>
      </c>
      <c r="U7695" s="77">
        <v>21.0184</v>
      </c>
      <c r="V7695" s="77">
        <v>2.4224056216200851</v>
      </c>
      <c r="AC7695" s="77">
        <v>1.9</v>
      </c>
      <c r="AD7695" s="77">
        <v>1.81</v>
      </c>
      <c r="AH7695" s="77">
        <f>IF(AND(M7695&lt;Variables!$G$6,M7695&gt;Variables!$G$5),0,1)</f>
        <v>1</v>
      </c>
      <c r="AI7695" s="77">
        <f t="shared" si="242"/>
        <v>0</v>
      </c>
      <c r="AJ7695" s="77">
        <f>IF(I7695&gt;Variables!$G$7,0,1)</f>
        <v>1</v>
      </c>
      <c r="AK7695" s="77">
        <f>IF(F7695&gt;Variables!$G$8,0,1)</f>
        <v>1</v>
      </c>
      <c r="AL7695" s="77">
        <f>IF(G7695&gt;Variables!$G$9,0,1)</f>
        <v>1</v>
      </c>
      <c r="AM7695" s="77">
        <f>IF(AND(K7695&gt;Variables!$G$10,K7695&lt;Variables!$G$11),0,1)</f>
        <v>1</v>
      </c>
      <c r="AN7695" s="77">
        <f>IF(H7695&lt;Variables!$G$13,1,0)</f>
        <v>0</v>
      </c>
      <c r="AO7695" s="77">
        <f>IF(R7695&lt;Variables!$G$12,0,1)</f>
        <v>0</v>
      </c>
      <c r="AP7695" s="78">
        <f t="shared" si="243"/>
        <v>1</v>
      </c>
      <c r="AQ7695" s="77">
        <f>IF(V7695&lt;Variables!$G$15,1,0)</f>
        <v>1</v>
      </c>
      <c r="AR7695" s="77">
        <v>0</v>
      </c>
      <c r="AS7695" s="77">
        <v>0</v>
      </c>
      <c r="AT7695" s="77">
        <v>1</v>
      </c>
      <c r="AU7695" s="77">
        <v>0</v>
      </c>
      <c r="BA7695" s="77">
        <v>-1.41</v>
      </c>
    </row>
    <row r="7696" spans="3:53" x14ac:dyDescent="0.25">
      <c r="C7696" s="77" t="s">
        <v>835</v>
      </c>
      <c r="D7696" s="77" t="s">
        <v>82</v>
      </c>
      <c r="E7696" s="77">
        <v>34.6</v>
      </c>
      <c r="F7696" s="77">
        <v>6.98</v>
      </c>
      <c r="G7696" s="77">
        <v>5.74</v>
      </c>
      <c r="H7696" s="77">
        <v>4580</v>
      </c>
      <c r="I7696" s="77">
        <v>284.69499999999999</v>
      </c>
      <c r="J7696" s="77" t="s">
        <v>75</v>
      </c>
      <c r="K7696" s="77">
        <v>29.72</v>
      </c>
      <c r="L7696" s="77">
        <v>34.790475000000001</v>
      </c>
      <c r="M7696" s="77">
        <v>-0.77025392726026254</v>
      </c>
      <c r="N7696" s="77">
        <v>34.847601999999988</v>
      </c>
      <c r="O7696" s="77">
        <v>-0.93292502594581417</v>
      </c>
      <c r="P7696" s="77">
        <v>9940000</v>
      </c>
      <c r="Q7696" s="77">
        <v>15988000</v>
      </c>
      <c r="R7696" s="77">
        <v>0.62</v>
      </c>
      <c r="S7696" s="77">
        <v>41.389000000000003</v>
      </c>
      <c r="T7696" s="77">
        <v>6.5980000000000008</v>
      </c>
      <c r="U7696" s="77">
        <v>21.0184</v>
      </c>
      <c r="V7696" s="77">
        <v>2.1318130771344741</v>
      </c>
      <c r="AC7696" s="77">
        <v>34.880000000000003</v>
      </c>
      <c r="AD7696" s="77">
        <v>33.869999999999997</v>
      </c>
      <c r="AH7696" s="77">
        <f>IF(AND(M7696&lt;Variables!$G$6,M7696&gt;Variables!$G$5),0,1)</f>
        <v>1</v>
      </c>
      <c r="AI7696" s="77">
        <f t="shared" si="242"/>
        <v>1</v>
      </c>
      <c r="AJ7696" s="77">
        <f>IF(I7696&gt;Variables!$G$7,0,1)</f>
        <v>0</v>
      </c>
      <c r="AK7696" s="77">
        <f>IF(F7696&gt;Variables!$G$8,0,1)</f>
        <v>1</v>
      </c>
      <c r="AL7696" s="77">
        <f>IF(G7696&gt;Variables!$G$9,0,1)</f>
        <v>1</v>
      </c>
      <c r="AM7696" s="77">
        <f>IF(AND(K7696&gt;Variables!$G$10,K7696&lt;Variables!$G$11),0,1)</f>
        <v>1</v>
      </c>
      <c r="AN7696" s="77">
        <f>IF(H7696&lt;Variables!$G$13,1,0)</f>
        <v>0</v>
      </c>
      <c r="AO7696" s="77">
        <f>IF(R7696&lt;Variables!$G$12,0,1)</f>
        <v>0</v>
      </c>
      <c r="AP7696" s="78">
        <f t="shared" si="243"/>
        <v>1</v>
      </c>
      <c r="AQ7696" s="77">
        <f>IF(V7696&lt;Variables!$G$15,1,0)</f>
        <v>1</v>
      </c>
      <c r="AR7696" s="77">
        <v>0</v>
      </c>
      <c r="AS7696" s="77">
        <v>0</v>
      </c>
      <c r="AT7696" s="77">
        <v>1</v>
      </c>
      <c r="AU7696" s="77">
        <v>0</v>
      </c>
      <c r="BA7696" s="77">
        <v>-1.36</v>
      </c>
    </row>
    <row r="7697" spans="3:53" x14ac:dyDescent="0.25">
      <c r="C7697" s="77" t="s">
        <v>835</v>
      </c>
      <c r="D7697" s="77" t="s">
        <v>195</v>
      </c>
      <c r="E7697" s="77">
        <v>39.07</v>
      </c>
      <c r="F7697" s="77">
        <v>7.48</v>
      </c>
      <c r="G7697" s="77">
        <v>5.65</v>
      </c>
      <c r="H7697" s="77">
        <v>4350</v>
      </c>
      <c r="I7697" s="77">
        <v>138.04599999999999</v>
      </c>
      <c r="J7697" s="77" t="s">
        <v>75</v>
      </c>
      <c r="K7697" s="77">
        <v>54.9</v>
      </c>
      <c r="L7697" s="77">
        <v>38.983533333333327</v>
      </c>
      <c r="M7697" s="77">
        <v>8.0717841550211444E-2</v>
      </c>
      <c r="N7697" s="77">
        <v>38.751781395348843</v>
      </c>
      <c r="O7697" s="77">
        <v>0.67924259265859299</v>
      </c>
      <c r="P7697" s="77">
        <v>216334</v>
      </c>
      <c r="Q7697" s="77">
        <v>701423</v>
      </c>
      <c r="R7697" s="77">
        <v>0.31</v>
      </c>
      <c r="S7697" s="77">
        <v>41.389000000000003</v>
      </c>
      <c r="T7697" s="77">
        <v>6.5980000000000008</v>
      </c>
      <c r="U7697" s="77">
        <v>21.0184</v>
      </c>
      <c r="V7697" s="77">
        <v>2.4145230818003491</v>
      </c>
      <c r="AC7697" s="77">
        <v>39.17</v>
      </c>
      <c r="AD7697" s="77">
        <v>34.85</v>
      </c>
      <c r="AH7697" s="77">
        <f>IF(AND(M7697&lt;Variables!$G$6,M7697&gt;Variables!$G$5),0,1)</f>
        <v>1</v>
      </c>
      <c r="AI7697" s="77">
        <f t="shared" si="242"/>
        <v>0</v>
      </c>
      <c r="AJ7697" s="77">
        <f>IF(I7697&gt;Variables!$G$7,0,1)</f>
        <v>0</v>
      </c>
      <c r="AK7697" s="77">
        <f>IF(F7697&gt;Variables!$G$8,0,1)</f>
        <v>1</v>
      </c>
      <c r="AL7697" s="77">
        <f>IF(G7697&gt;Variables!$G$9,0,1)</f>
        <v>1</v>
      </c>
      <c r="AM7697" s="77">
        <f>IF(AND(K7697&gt;Variables!$G$10,K7697&lt;Variables!$G$11),0,1)</f>
        <v>1</v>
      </c>
      <c r="AN7697" s="77">
        <f>IF(H7697&lt;Variables!$G$13,1,0)</f>
        <v>0</v>
      </c>
      <c r="AO7697" s="77">
        <f>IF(R7697&lt;Variables!$G$12,0,1)</f>
        <v>0</v>
      </c>
      <c r="AP7697" s="78">
        <f t="shared" si="243"/>
        <v>1</v>
      </c>
      <c r="AQ7697" s="77">
        <f>IF(V7697&lt;Variables!$G$15,1,0)</f>
        <v>1</v>
      </c>
      <c r="AR7697" s="77">
        <v>0</v>
      </c>
      <c r="AS7697" s="77">
        <v>0</v>
      </c>
      <c r="AT7697" s="77">
        <v>1</v>
      </c>
      <c r="AU7697" s="77">
        <v>0</v>
      </c>
      <c r="BA7697" s="77">
        <v>-2.25</v>
      </c>
    </row>
    <row r="7698" spans="3:53" x14ac:dyDescent="0.25">
      <c r="C7698" s="77" t="s">
        <v>835</v>
      </c>
      <c r="D7698" s="77" t="s">
        <v>431</v>
      </c>
      <c r="E7698" s="77">
        <v>41.04</v>
      </c>
      <c r="F7698" s="77">
        <v>6.74</v>
      </c>
      <c r="G7698" s="77">
        <v>6.64</v>
      </c>
      <c r="H7698" s="77">
        <v>4950</v>
      </c>
      <c r="I7698" s="77">
        <v>178.721</v>
      </c>
      <c r="J7698" s="77" t="s">
        <v>75</v>
      </c>
      <c r="K7698" s="77">
        <v>52.98</v>
      </c>
      <c r="L7698" s="77">
        <v>40.782350000000001</v>
      </c>
      <c r="M7698" s="77">
        <v>-0.1116904739427685</v>
      </c>
      <c r="N7698" s="77">
        <v>40.456493999999999</v>
      </c>
      <c r="O7698" s="77">
        <v>0.69285786356079959</v>
      </c>
      <c r="P7698" s="77">
        <v>6599000</v>
      </c>
      <c r="Q7698" s="77">
        <v>5997000</v>
      </c>
      <c r="R7698" s="77">
        <v>1.1000000000000001</v>
      </c>
      <c r="S7698" s="77">
        <v>41.389000000000003</v>
      </c>
      <c r="T7698" s="77">
        <v>6.5980000000000008</v>
      </c>
      <c r="U7698" s="77">
        <v>21.0184</v>
      </c>
      <c r="V7698" s="77">
        <v>2.4017379873469769</v>
      </c>
      <c r="AC7698" s="77">
        <v>41.31</v>
      </c>
      <c r="AD7698" s="77">
        <v>39.28</v>
      </c>
      <c r="AH7698" s="77">
        <f>IF(AND(M7698&lt;Variables!$G$6,M7698&gt;Variables!$G$5),0,1)</f>
        <v>1</v>
      </c>
      <c r="AI7698" s="77">
        <f t="shared" si="242"/>
        <v>0</v>
      </c>
      <c r="AJ7698" s="77">
        <f>IF(I7698&gt;Variables!$G$7,0,1)</f>
        <v>0</v>
      </c>
      <c r="AK7698" s="77">
        <f>IF(F7698&gt;Variables!$G$8,0,1)</f>
        <v>1</v>
      </c>
      <c r="AL7698" s="77">
        <f>IF(G7698&gt;Variables!$G$9,0,1)</f>
        <v>1</v>
      </c>
      <c r="AM7698" s="77">
        <f>IF(AND(K7698&gt;Variables!$G$10,K7698&lt;Variables!$G$11),0,1)</f>
        <v>1</v>
      </c>
      <c r="AN7698" s="77">
        <f>IF(H7698&lt;Variables!$G$13,1,0)</f>
        <v>0</v>
      </c>
      <c r="AO7698" s="77">
        <f>IF(R7698&lt;Variables!$G$12,0,1)</f>
        <v>0</v>
      </c>
      <c r="AP7698" s="78">
        <f t="shared" si="243"/>
        <v>1</v>
      </c>
      <c r="AQ7698" s="77">
        <f>IF(V7698&lt;Variables!$G$15,1,0)</f>
        <v>1</v>
      </c>
      <c r="AR7698" s="77">
        <v>0</v>
      </c>
      <c r="AS7698" s="77">
        <v>0</v>
      </c>
      <c r="AT7698" s="77">
        <v>1</v>
      </c>
      <c r="AU7698" s="77">
        <v>0</v>
      </c>
      <c r="BA7698" s="77">
        <v>-1.58</v>
      </c>
    </row>
    <row r="7699" spans="3:53" x14ac:dyDescent="0.25">
      <c r="C7699" s="77" t="s">
        <v>835</v>
      </c>
      <c r="D7699" s="77" t="s">
        <v>458</v>
      </c>
      <c r="E7699" s="77">
        <v>53.46</v>
      </c>
      <c r="F7699" s="77">
        <v>31.99</v>
      </c>
      <c r="G7699" s="77">
        <v>11.13</v>
      </c>
      <c r="H7699" s="77">
        <v>9830</v>
      </c>
      <c r="I7699" s="77">
        <v>81.38</v>
      </c>
      <c r="J7699" s="77" t="s">
        <v>75</v>
      </c>
      <c r="K7699" s="77">
        <v>36.369999999999997</v>
      </c>
      <c r="L7699" s="77">
        <v>54.064330000000012</v>
      </c>
      <c r="M7699" s="77">
        <v>-1.7281819639677449</v>
      </c>
      <c r="N7699" s="77">
        <v>54.49454200000001</v>
      </c>
      <c r="O7699" s="77">
        <v>-2.5039975563057428</v>
      </c>
      <c r="P7699" s="77">
        <v>141804000</v>
      </c>
      <c r="Q7699" s="77">
        <v>20406000</v>
      </c>
      <c r="R7699" s="77">
        <v>6.95</v>
      </c>
      <c r="S7699" s="77">
        <v>41.389000000000003</v>
      </c>
      <c r="T7699" s="77">
        <v>6.5980000000000008</v>
      </c>
      <c r="U7699" s="77">
        <v>21.0184</v>
      </c>
      <c r="V7699" s="77">
        <v>2.2026987440154349</v>
      </c>
      <c r="AC7699" s="77">
        <v>57.289900000000003</v>
      </c>
      <c r="AD7699" s="77">
        <v>51.93</v>
      </c>
      <c r="AH7699" s="77">
        <f>IF(AND(M7699&lt;Variables!$G$6,M7699&gt;Variables!$G$5),0,1)</f>
        <v>0</v>
      </c>
      <c r="AI7699" s="77">
        <f t="shared" si="242"/>
        <v>1</v>
      </c>
      <c r="AJ7699" s="77">
        <f>IF(I7699&gt;Variables!$G$7,0,1)</f>
        <v>0</v>
      </c>
      <c r="AK7699" s="77">
        <f>IF(F7699&gt;Variables!$G$8,0,1)</f>
        <v>0</v>
      </c>
      <c r="AL7699" s="77">
        <f>IF(G7699&gt;Variables!$G$9,0,1)</f>
        <v>0</v>
      </c>
      <c r="AM7699" s="77">
        <f>IF(AND(K7699&gt;Variables!$G$10,K7699&lt;Variables!$G$11),0,1)</f>
        <v>1</v>
      </c>
      <c r="AN7699" s="77">
        <f>IF(H7699&lt;Variables!$G$13,1,0)</f>
        <v>0</v>
      </c>
      <c r="AO7699" s="77">
        <f>IF(R7699&lt;Variables!$G$12,0,1)</f>
        <v>1</v>
      </c>
      <c r="AP7699" s="78">
        <f t="shared" si="243"/>
        <v>1</v>
      </c>
      <c r="AQ7699" s="77">
        <f>IF(V7699&lt;Variables!$G$15,1,0)</f>
        <v>1</v>
      </c>
      <c r="AR7699" s="77">
        <v>1</v>
      </c>
      <c r="AS7699" s="77">
        <v>0</v>
      </c>
      <c r="AT7699" s="77">
        <v>0</v>
      </c>
      <c r="AU7699" s="77">
        <v>0</v>
      </c>
      <c r="BA7699" s="77">
        <v>1.1499999999999999</v>
      </c>
    </row>
    <row r="7700" spans="3:53" x14ac:dyDescent="0.25">
      <c r="C7700" s="77" t="s">
        <v>835</v>
      </c>
      <c r="D7700" s="77" t="s">
        <v>834</v>
      </c>
      <c r="E7700" s="77">
        <v>21.26</v>
      </c>
      <c r="F7700" s="77">
        <v>36.71</v>
      </c>
      <c r="G7700" s="77">
        <v>-3.86</v>
      </c>
      <c r="H7700" s="77">
        <v>-99999</v>
      </c>
      <c r="I7700" s="77">
        <v>-99999</v>
      </c>
      <c r="J7700" s="77" t="s">
        <v>75</v>
      </c>
      <c r="K7700" s="77">
        <v>-99999</v>
      </c>
      <c r="L7700" s="77">
        <v>21.323409999999999</v>
      </c>
      <c r="M7700" s="77">
        <v>-0.81323765757916078</v>
      </c>
      <c r="N7700" s="77">
        <v>21.512156000000001</v>
      </c>
      <c r="O7700" s="77">
        <v>-1.683494671570819</v>
      </c>
      <c r="P7700" s="77">
        <v>338710</v>
      </c>
      <c r="S7700" s="77">
        <v>41.389000000000003</v>
      </c>
      <c r="T7700" s="77">
        <v>6.5980000000000008</v>
      </c>
      <c r="U7700" s="77">
        <v>21.0184</v>
      </c>
      <c r="V7700" s="77">
        <v>-99999</v>
      </c>
      <c r="AC7700" s="77">
        <v>21.54</v>
      </c>
      <c r="AD7700" s="77">
        <v>19.21</v>
      </c>
      <c r="AH7700" s="77">
        <f>IF(AND(M7700&lt;Variables!$G$6,M7700&gt;Variables!$G$5),0,1)</f>
        <v>1</v>
      </c>
      <c r="AI7700" s="77">
        <f t="shared" si="242"/>
        <v>1</v>
      </c>
      <c r="AJ7700" s="77">
        <f>IF(I7700&gt;Variables!$G$7,0,1)</f>
        <v>1</v>
      </c>
      <c r="AK7700" s="77">
        <f>IF(F7700&gt;Variables!$G$8,0,1)</f>
        <v>0</v>
      </c>
      <c r="AL7700" s="77">
        <f>IF(G7700&gt;Variables!$G$9,0,1)</f>
        <v>1</v>
      </c>
      <c r="AM7700" s="77">
        <f>IF(AND(K7700&gt;Variables!$G$10,K7700&lt;Variables!$G$11),0,1)</f>
        <v>1</v>
      </c>
      <c r="AN7700" s="77">
        <f>IF(H7700&lt;Variables!$G$13,1,0)</f>
        <v>1</v>
      </c>
      <c r="AO7700" s="77">
        <f>IF(R7700&lt;Variables!$G$12,0,1)</f>
        <v>0</v>
      </c>
      <c r="AP7700" s="78">
        <f t="shared" si="243"/>
        <v>1</v>
      </c>
      <c r="AQ7700" s="77">
        <f>IF(V7700&lt;Variables!$G$15,1,0)</f>
        <v>1</v>
      </c>
      <c r="AR7700" s="77">
        <v>0</v>
      </c>
      <c r="AS7700" s="77">
        <v>0</v>
      </c>
      <c r="AT7700" s="77">
        <v>1</v>
      </c>
      <c r="AU7700" s="77">
        <v>0</v>
      </c>
      <c r="BA7700" s="77">
        <v>-2.25</v>
      </c>
    </row>
    <row r="7701" spans="3:53" x14ac:dyDescent="0.25">
      <c r="C7701" s="77" t="s">
        <v>835</v>
      </c>
      <c r="D7701" s="77" t="s">
        <v>618</v>
      </c>
      <c r="E7701" s="77">
        <v>1.4</v>
      </c>
      <c r="F7701" s="77">
        <v>8.4600000000000009</v>
      </c>
      <c r="G7701" s="77">
        <v>0.71</v>
      </c>
      <c r="H7701" s="77">
        <v>-99999</v>
      </c>
      <c r="I7701" s="77">
        <v>4.2729999999999997</v>
      </c>
      <c r="J7701" s="77" t="s">
        <v>74</v>
      </c>
      <c r="L7701" s="77">
        <v>-99999</v>
      </c>
      <c r="M7701" s="77">
        <v>-99999</v>
      </c>
      <c r="N7701" s="77">
        <v>-99999</v>
      </c>
      <c r="O7701" s="77">
        <v>-99999</v>
      </c>
      <c r="P7701" s="77">
        <v>33067</v>
      </c>
      <c r="Q7701" s="77">
        <v>39096</v>
      </c>
      <c r="R7701" s="77">
        <v>0.85</v>
      </c>
      <c r="S7701" s="77">
        <v>41.389000000000003</v>
      </c>
      <c r="T7701" s="77">
        <v>6.5980000000000008</v>
      </c>
      <c r="U7701" s="77">
        <v>21.0184</v>
      </c>
      <c r="V7701" s="77">
        <v>-99999</v>
      </c>
      <c r="AC7701" s="77">
        <v>1.41</v>
      </c>
      <c r="AD7701" s="77">
        <v>1.395</v>
      </c>
      <c r="AH7701" s="77">
        <f>IF(AND(M7701&lt;Variables!$G$6,M7701&gt;Variables!$G$5),0,1)</f>
        <v>1</v>
      </c>
      <c r="AI7701" s="77">
        <f t="shared" si="242"/>
        <v>1</v>
      </c>
      <c r="AJ7701" s="77">
        <f>IF(I7701&gt;Variables!$G$7,0,1)</f>
        <v>1</v>
      </c>
      <c r="AK7701" s="77">
        <f>IF(F7701&gt;Variables!$G$8,0,1)</f>
        <v>1</v>
      </c>
      <c r="AL7701" s="77">
        <f>IF(G7701&gt;Variables!$G$9,0,1)</f>
        <v>1</v>
      </c>
      <c r="AM7701" s="77">
        <f>IF(AND(K7701&gt;Variables!$G$10,K7701&lt;Variables!$G$11),0,1)</f>
        <v>1</v>
      </c>
      <c r="AN7701" s="77">
        <f>IF(H7701&lt;Variables!$G$13,1,0)</f>
        <v>1</v>
      </c>
      <c r="AO7701" s="77">
        <f>IF(R7701&lt;Variables!$G$12,0,1)</f>
        <v>0</v>
      </c>
      <c r="AP7701" s="78">
        <f t="shared" si="243"/>
        <v>0</v>
      </c>
      <c r="AQ7701" s="77">
        <f>IF(V7701&lt;Variables!$G$15,1,0)</f>
        <v>1</v>
      </c>
      <c r="AR7701" s="77">
        <v>0</v>
      </c>
      <c r="AS7701" s="77">
        <v>0</v>
      </c>
      <c r="AT7701" s="77">
        <v>0</v>
      </c>
      <c r="AU7701" s="77">
        <v>0</v>
      </c>
      <c r="BA7701" s="77">
        <v>0</v>
      </c>
    </row>
    <row r="7702" spans="3:53" x14ac:dyDescent="0.25">
      <c r="C7702" s="77" t="s">
        <v>835</v>
      </c>
      <c r="D7702" s="77" t="s">
        <v>619</v>
      </c>
      <c r="E7702" s="77">
        <v>4.46</v>
      </c>
      <c r="F7702" s="77">
        <v>7.26</v>
      </c>
      <c r="G7702" s="77">
        <v>2.31</v>
      </c>
      <c r="H7702" s="77">
        <v>-99999</v>
      </c>
      <c r="I7702" s="77">
        <v>-22.759</v>
      </c>
      <c r="J7702" s="77" t="s">
        <v>74</v>
      </c>
      <c r="K7702" s="77">
        <v>43.68</v>
      </c>
      <c r="L7702" s="77">
        <v>4.4369388888888892</v>
      </c>
      <c r="M7702" s="77">
        <v>-0.15638910209617851</v>
      </c>
      <c r="N7702" s="77">
        <v>4.4339854166666663</v>
      </c>
      <c r="O7702" s="77">
        <v>-8.9883395910281175E-2</v>
      </c>
      <c r="P7702" s="77">
        <v>1143000</v>
      </c>
      <c r="Q7702" s="77">
        <v>112475</v>
      </c>
      <c r="R7702" s="77">
        <v>10.16</v>
      </c>
      <c r="S7702" s="77">
        <v>41.389000000000003</v>
      </c>
      <c r="T7702" s="77">
        <v>6.5980000000000008</v>
      </c>
      <c r="U7702" s="77">
        <v>21.0184</v>
      </c>
      <c r="V7702" s="77">
        <v>2.302736477740785</v>
      </c>
      <c r="AC7702" s="77">
        <v>4.45</v>
      </c>
      <c r="AD7702" s="77">
        <v>4.37</v>
      </c>
      <c r="AH7702" s="77">
        <f>IF(AND(M7702&lt;Variables!$G$6,M7702&gt;Variables!$G$5),0,1)</f>
        <v>1</v>
      </c>
      <c r="AI7702" s="77">
        <f t="shared" si="242"/>
        <v>0</v>
      </c>
      <c r="AJ7702" s="77">
        <f>IF(I7702&gt;Variables!$G$7,0,1)</f>
        <v>1</v>
      </c>
      <c r="AK7702" s="77">
        <f>IF(F7702&gt;Variables!$G$8,0,1)</f>
        <v>1</v>
      </c>
      <c r="AL7702" s="77">
        <f>IF(G7702&gt;Variables!$G$9,0,1)</f>
        <v>1</v>
      </c>
      <c r="AM7702" s="77">
        <f>IF(AND(K7702&gt;Variables!$G$10,K7702&lt;Variables!$G$11),0,1)</f>
        <v>1</v>
      </c>
      <c r="AN7702" s="77">
        <f>IF(H7702&lt;Variables!$G$13,1,0)</f>
        <v>1</v>
      </c>
      <c r="AO7702" s="77">
        <f>IF(R7702&lt;Variables!$G$12,0,1)</f>
        <v>1</v>
      </c>
      <c r="AP7702" s="78">
        <f t="shared" si="243"/>
        <v>0</v>
      </c>
      <c r="AQ7702" s="77">
        <f>IF(V7702&lt;Variables!$G$15,1,0)</f>
        <v>1</v>
      </c>
      <c r="AR7702" s="77">
        <v>0</v>
      </c>
      <c r="AS7702" s="77">
        <v>0</v>
      </c>
      <c r="AT7702" s="77">
        <v>0</v>
      </c>
      <c r="AU7702" s="77">
        <v>1</v>
      </c>
      <c r="BA7702" s="77">
        <v>-1.0900000000000001</v>
      </c>
    </row>
    <row r="7703" spans="3:53" x14ac:dyDescent="0.25">
      <c r="C7703" s="77" t="s">
        <v>835</v>
      </c>
      <c r="D7703" s="77" t="s">
        <v>615</v>
      </c>
      <c r="E7703" s="77">
        <v>8.41</v>
      </c>
      <c r="F7703" s="77">
        <v>49.82</v>
      </c>
      <c r="G7703" s="77">
        <v>15.69</v>
      </c>
      <c r="H7703" s="77">
        <v>-99999</v>
      </c>
      <c r="I7703" s="77">
        <v>-99999</v>
      </c>
      <c r="J7703" s="77" t="s">
        <v>75</v>
      </c>
      <c r="K7703" s="77">
        <v>41.93</v>
      </c>
      <c r="L7703" s="77">
        <v>8.4934200000000022</v>
      </c>
      <c r="M7703" s="77">
        <v>-1.924077697794317</v>
      </c>
      <c r="N7703" s="77">
        <v>8.4919580000000003</v>
      </c>
      <c r="O7703" s="77">
        <v>-1.907192663929806</v>
      </c>
      <c r="P7703" s="77">
        <v>29130000</v>
      </c>
      <c r="Q7703" s="77">
        <v>0</v>
      </c>
      <c r="R7703" s="77">
        <v>1</v>
      </c>
      <c r="S7703" s="77">
        <v>41.389000000000003</v>
      </c>
      <c r="T7703" s="77">
        <v>6.5980000000000008</v>
      </c>
      <c r="U7703" s="77">
        <v>21.0184</v>
      </c>
      <c r="V7703" s="77">
        <v>2.2885779574654261</v>
      </c>
      <c r="AC7703" s="77">
        <v>8.4</v>
      </c>
      <c r="AD7703" s="77">
        <v>7.35</v>
      </c>
      <c r="AH7703" s="77">
        <f>IF(AND(M7703&lt;Variables!$G$6,M7703&gt;Variables!$G$5),0,1)</f>
        <v>0</v>
      </c>
      <c r="AI7703" s="77">
        <f t="shared" si="242"/>
        <v>0</v>
      </c>
      <c r="AJ7703" s="77">
        <f>IF(I7703&gt;Variables!$G$7,0,1)</f>
        <v>1</v>
      </c>
      <c r="AK7703" s="77">
        <f>IF(F7703&gt;Variables!$G$8,0,1)</f>
        <v>0</v>
      </c>
      <c r="AL7703" s="77">
        <f>IF(G7703&gt;Variables!$G$9,0,1)</f>
        <v>0</v>
      </c>
      <c r="AM7703" s="77">
        <f>IF(AND(K7703&gt;Variables!$G$10,K7703&lt;Variables!$G$11),0,1)</f>
        <v>1</v>
      </c>
      <c r="AN7703" s="77">
        <f>IF(H7703&lt;Variables!$G$13,1,0)</f>
        <v>1</v>
      </c>
      <c r="AO7703" s="77">
        <f>IF(R7703&lt;Variables!$G$12,0,1)</f>
        <v>0</v>
      </c>
      <c r="AP7703" s="78">
        <f t="shared" si="243"/>
        <v>1</v>
      </c>
      <c r="AQ7703" s="77">
        <f>IF(V7703&lt;Variables!$G$15,1,0)</f>
        <v>1</v>
      </c>
      <c r="AR7703" s="77">
        <v>0</v>
      </c>
      <c r="AS7703" s="77">
        <v>0</v>
      </c>
      <c r="AT7703" s="77">
        <v>1</v>
      </c>
      <c r="AU7703" s="77">
        <v>0</v>
      </c>
      <c r="BA7703" s="77">
        <v>-2.25</v>
      </c>
    </row>
    <row r="7704" spans="3:53" x14ac:dyDescent="0.25">
      <c r="C7704" s="77" t="s">
        <v>835</v>
      </c>
      <c r="D7704" s="77" t="s">
        <v>152</v>
      </c>
      <c r="E7704" s="77">
        <v>0.04</v>
      </c>
      <c r="F7704" s="77">
        <v>6.91</v>
      </c>
      <c r="G7704" s="77">
        <v>26.07</v>
      </c>
      <c r="H7704" s="77">
        <v>-99999</v>
      </c>
      <c r="I7704" s="77">
        <v>27.67</v>
      </c>
      <c r="J7704" s="77" t="s">
        <v>75</v>
      </c>
      <c r="K7704" s="77">
        <v>42.01</v>
      </c>
      <c r="L7704" s="77">
        <v>3.571111111111111E-2</v>
      </c>
      <c r="M7704" s="77">
        <v>-1.1512134411947761</v>
      </c>
      <c r="N7704" s="77">
        <v>3.5796666666666671E-2</v>
      </c>
      <c r="O7704" s="77">
        <v>-1.3874662445293029</v>
      </c>
      <c r="P7704" s="77">
        <v>4516000</v>
      </c>
      <c r="Q7704" s="77">
        <v>14265000</v>
      </c>
      <c r="R7704" s="77">
        <v>0.32</v>
      </c>
      <c r="S7704" s="77">
        <v>41.389000000000003</v>
      </c>
      <c r="T7704" s="77">
        <v>6.5980000000000008</v>
      </c>
      <c r="U7704" s="77">
        <v>21.0184</v>
      </c>
      <c r="V7704" s="77">
        <v>2.287590761169882</v>
      </c>
      <c r="AC7704" s="77">
        <v>3.5999999999999997E-2</v>
      </c>
      <c r="AD7704" s="77">
        <v>3.4000000000000002E-2</v>
      </c>
      <c r="AH7704" s="77">
        <f>IF(AND(M7704&lt;Variables!$G$6,M7704&gt;Variables!$G$5),0,1)</f>
        <v>0</v>
      </c>
      <c r="AI7704" s="77">
        <f t="shared" si="242"/>
        <v>1</v>
      </c>
      <c r="AJ7704" s="77">
        <f>IF(I7704&gt;Variables!$G$7,0,1)</f>
        <v>1</v>
      </c>
      <c r="AK7704" s="77">
        <f>IF(F7704&gt;Variables!$G$8,0,1)</f>
        <v>1</v>
      </c>
      <c r="AL7704" s="77">
        <f>IF(G7704&gt;Variables!$G$9,0,1)</f>
        <v>0</v>
      </c>
      <c r="AM7704" s="77">
        <f>IF(AND(K7704&gt;Variables!$G$10,K7704&lt;Variables!$G$11),0,1)</f>
        <v>1</v>
      </c>
      <c r="AN7704" s="77">
        <f>IF(H7704&lt;Variables!$G$13,1,0)</f>
        <v>1</v>
      </c>
      <c r="AO7704" s="77">
        <f>IF(R7704&lt;Variables!$G$12,0,1)</f>
        <v>0</v>
      </c>
      <c r="AP7704" s="78">
        <f t="shared" si="243"/>
        <v>1</v>
      </c>
      <c r="AQ7704" s="77">
        <f>IF(V7704&lt;Variables!$G$15,1,0)</f>
        <v>1</v>
      </c>
      <c r="AR7704" s="77">
        <v>0</v>
      </c>
      <c r="AS7704" s="77">
        <v>0</v>
      </c>
      <c r="AT7704" s="77">
        <v>1</v>
      </c>
      <c r="AU7704" s="77">
        <v>0</v>
      </c>
      <c r="BA7704" s="77">
        <v>-2.25</v>
      </c>
    </row>
    <row r="7705" spans="3:53" x14ac:dyDescent="0.25">
      <c r="C7705" s="77" t="s">
        <v>835</v>
      </c>
      <c r="D7705" s="77" t="s">
        <v>611</v>
      </c>
      <c r="E7705" s="77">
        <v>21.12</v>
      </c>
      <c r="F7705" s="77">
        <v>6.71</v>
      </c>
      <c r="G7705" s="77">
        <v>-0.81</v>
      </c>
      <c r="H7705" s="77">
        <v>-99999</v>
      </c>
      <c r="I7705" s="77">
        <v>-0.38600000000000001</v>
      </c>
      <c r="J7705" s="77" t="s">
        <v>74</v>
      </c>
      <c r="K7705" s="77">
        <v>56.4</v>
      </c>
      <c r="L7705" s="77">
        <v>20.979916666666671</v>
      </c>
      <c r="M7705" s="77">
        <v>-0.38091984794983758</v>
      </c>
      <c r="N7705" s="77">
        <v>20.937821428571429</v>
      </c>
      <c r="O7705" s="77">
        <v>-0.18063688574502751</v>
      </c>
      <c r="P7705" s="77">
        <v>33662</v>
      </c>
      <c r="Q7705" s="77">
        <v>63540</v>
      </c>
      <c r="R7705" s="77">
        <v>0.53</v>
      </c>
      <c r="S7705" s="77">
        <v>41.389000000000003</v>
      </c>
      <c r="T7705" s="77">
        <v>6.5980000000000008</v>
      </c>
      <c r="U7705" s="77">
        <v>21.0184</v>
      </c>
      <c r="V7705" s="77">
        <v>2.4502485337803219</v>
      </c>
      <c r="AC7705" s="77">
        <v>21.3</v>
      </c>
      <c r="AD7705" s="77">
        <v>20.9</v>
      </c>
      <c r="AH7705" s="77">
        <f>IF(AND(M7705&lt;Variables!$G$6,M7705&gt;Variables!$G$5),0,1)</f>
        <v>1</v>
      </c>
      <c r="AI7705" s="77">
        <f t="shared" si="242"/>
        <v>0</v>
      </c>
      <c r="AJ7705" s="77">
        <f>IF(I7705&gt;Variables!$G$7,0,1)</f>
        <v>1</v>
      </c>
      <c r="AK7705" s="77">
        <f>IF(F7705&gt;Variables!$G$8,0,1)</f>
        <v>1</v>
      </c>
      <c r="AL7705" s="77">
        <f>IF(G7705&gt;Variables!$G$9,0,1)</f>
        <v>1</v>
      </c>
      <c r="AM7705" s="77">
        <f>IF(AND(K7705&gt;Variables!$G$10,K7705&lt;Variables!$G$11),0,1)</f>
        <v>1</v>
      </c>
      <c r="AN7705" s="77">
        <f>IF(H7705&lt;Variables!$G$13,1,0)</f>
        <v>1</v>
      </c>
      <c r="AO7705" s="77">
        <f>IF(R7705&lt;Variables!$G$12,0,1)</f>
        <v>0</v>
      </c>
      <c r="AP7705" s="78">
        <f t="shared" si="243"/>
        <v>0</v>
      </c>
      <c r="AQ7705" s="77">
        <f>IF(V7705&lt;Variables!$G$15,1,0)</f>
        <v>1</v>
      </c>
      <c r="AR7705" s="77">
        <v>1</v>
      </c>
      <c r="AS7705" s="77">
        <v>0</v>
      </c>
      <c r="AT7705" s="77">
        <v>0</v>
      </c>
      <c r="AU7705" s="77">
        <v>0</v>
      </c>
      <c r="BA7705" s="77">
        <v>0.68</v>
      </c>
    </row>
    <row r="7706" spans="3:53" x14ac:dyDescent="0.25">
      <c r="C7706" s="77" t="s">
        <v>835</v>
      </c>
      <c r="D7706" s="77" t="s">
        <v>644</v>
      </c>
      <c r="E7706" s="77">
        <v>31.36</v>
      </c>
      <c r="F7706" s="77">
        <v>10.25</v>
      </c>
      <c r="G7706" s="77">
        <v>0</v>
      </c>
      <c r="H7706" s="77">
        <v>-99999</v>
      </c>
      <c r="I7706" s="77">
        <v>6.9470000000000001</v>
      </c>
      <c r="J7706" s="77" t="s">
        <v>74</v>
      </c>
      <c r="K7706" s="77">
        <v>-99999</v>
      </c>
      <c r="L7706" s="77">
        <v>-99999</v>
      </c>
      <c r="M7706" s="77">
        <v>-99999</v>
      </c>
      <c r="N7706" s="77">
        <v>-99999</v>
      </c>
      <c r="O7706" s="77">
        <v>-99999</v>
      </c>
      <c r="P7706" s="77">
        <v>30000</v>
      </c>
      <c r="Q7706" s="77">
        <v>111328</v>
      </c>
      <c r="R7706" s="77">
        <v>0.27</v>
      </c>
      <c r="S7706" s="77">
        <v>41.389000000000003</v>
      </c>
      <c r="T7706" s="77">
        <v>6.5980000000000008</v>
      </c>
      <c r="U7706" s="77">
        <v>21.0184</v>
      </c>
      <c r="V7706" s="77">
        <v>-99999</v>
      </c>
      <c r="AC7706" s="77">
        <v>-99999</v>
      </c>
      <c r="AD7706" s="77">
        <v>-99999</v>
      </c>
      <c r="AH7706" s="77">
        <f>IF(AND(M7706&lt;Variables!$G$6,M7706&gt;Variables!$G$5),0,1)</f>
        <v>1</v>
      </c>
      <c r="AI7706" s="77">
        <f t="shared" si="242"/>
        <v>1</v>
      </c>
      <c r="AJ7706" s="77">
        <f>IF(I7706&gt;Variables!$G$7,0,1)</f>
        <v>1</v>
      </c>
      <c r="AK7706" s="77">
        <f>IF(F7706&gt;Variables!$G$8,0,1)</f>
        <v>0</v>
      </c>
      <c r="AL7706" s="77">
        <f>IF(G7706&gt;Variables!$G$9,0,1)</f>
        <v>1</v>
      </c>
      <c r="AM7706" s="77">
        <f>IF(AND(K7706&gt;Variables!$G$10,K7706&lt;Variables!$G$11),0,1)</f>
        <v>1</v>
      </c>
      <c r="AN7706" s="77">
        <f>IF(H7706&lt;Variables!$G$13,1,0)</f>
        <v>1</v>
      </c>
      <c r="AO7706" s="77">
        <f>IF(R7706&lt;Variables!$G$12,0,1)</f>
        <v>0</v>
      </c>
      <c r="AP7706" s="78">
        <f t="shared" si="243"/>
        <v>0</v>
      </c>
      <c r="AQ7706" s="77">
        <f>IF(V7706&lt;Variables!$G$15,1,0)</f>
        <v>1</v>
      </c>
      <c r="AR7706" s="77">
        <v>0</v>
      </c>
      <c r="AS7706" s="77">
        <v>0</v>
      </c>
      <c r="AT7706" s="77">
        <v>0</v>
      </c>
      <c r="AU7706" s="77">
        <v>0</v>
      </c>
      <c r="BA7706" s="77">
        <v>0</v>
      </c>
    </row>
    <row r="7707" spans="3:53" x14ac:dyDescent="0.25">
      <c r="C7707" s="77" t="s">
        <v>835</v>
      </c>
      <c r="D7707" s="77" t="s">
        <v>608</v>
      </c>
      <c r="E7707" s="77">
        <v>23.25</v>
      </c>
      <c r="F7707" s="77">
        <v>106.2</v>
      </c>
      <c r="G7707" s="77">
        <v>26.31</v>
      </c>
      <c r="H7707" s="77">
        <v>22.15</v>
      </c>
      <c r="I7707" s="77">
        <v>5.1849999999999996</v>
      </c>
      <c r="J7707" s="77" t="s">
        <v>75</v>
      </c>
      <c r="K7707" s="77">
        <v>48.09</v>
      </c>
      <c r="L7707" s="77">
        <v>23.443435000000001</v>
      </c>
      <c r="M7707" s="77">
        <v>-3.3418097646526661</v>
      </c>
      <c r="N7707" s="77">
        <v>21.598136</v>
      </c>
      <c r="O7707" s="77">
        <v>4.9164613094389082</v>
      </c>
      <c r="P7707" s="77">
        <v>8470000</v>
      </c>
      <c r="Q7707" s="77">
        <v>26160</v>
      </c>
      <c r="R7707" s="77">
        <v>323.77999999999997</v>
      </c>
      <c r="S7707" s="77">
        <v>41.389000000000003</v>
      </c>
      <c r="T7707" s="77">
        <v>6.5980000000000008</v>
      </c>
      <c r="U7707" s="77">
        <v>21.0184</v>
      </c>
      <c r="V7707" s="77">
        <v>2.4156657638743639</v>
      </c>
      <c r="AC7707" s="77">
        <v>25</v>
      </c>
      <c r="AD7707" s="77">
        <v>18.100000000000001</v>
      </c>
      <c r="AH7707" s="77">
        <f>IF(AND(M7707&lt;Variables!$G$6,M7707&gt;Variables!$G$5),0,1)</f>
        <v>0</v>
      </c>
      <c r="AI7707" s="77">
        <f t="shared" si="242"/>
        <v>0</v>
      </c>
      <c r="AJ7707" s="77">
        <f>IF(I7707&gt;Variables!$G$7,0,1)</f>
        <v>1</v>
      </c>
      <c r="AK7707" s="77">
        <f>IF(F7707&gt;Variables!$G$8,0,1)</f>
        <v>0</v>
      </c>
      <c r="AL7707" s="77">
        <f>IF(G7707&gt;Variables!$G$9,0,1)</f>
        <v>0</v>
      </c>
      <c r="AM7707" s="77">
        <f>IF(AND(K7707&gt;Variables!$G$10,K7707&lt;Variables!$G$11),0,1)</f>
        <v>1</v>
      </c>
      <c r="AN7707" s="77">
        <f>IF(H7707&lt;Variables!$G$13,1,0)</f>
        <v>1</v>
      </c>
      <c r="AO7707" s="77">
        <f>IF(R7707&lt;Variables!$G$12,0,1)</f>
        <v>1</v>
      </c>
      <c r="AP7707" s="78">
        <f t="shared" si="243"/>
        <v>1</v>
      </c>
      <c r="AQ7707" s="77">
        <f>IF(V7707&lt;Variables!$G$15,1,0)</f>
        <v>1</v>
      </c>
      <c r="AR7707" s="77">
        <v>0</v>
      </c>
      <c r="AS7707" s="77">
        <v>0</v>
      </c>
      <c r="AT7707" s="77">
        <v>1</v>
      </c>
      <c r="AU7707" s="77">
        <v>0</v>
      </c>
      <c r="BA7707" s="77">
        <v>-2.25</v>
      </c>
    </row>
    <row r="7708" spans="3:53" x14ac:dyDescent="0.25">
      <c r="C7708" s="77" t="s">
        <v>835</v>
      </c>
      <c r="D7708" s="77" t="s">
        <v>445</v>
      </c>
      <c r="E7708" s="77">
        <v>19.29</v>
      </c>
      <c r="F7708" s="77">
        <v>50.56</v>
      </c>
      <c r="G7708" s="77">
        <v>51.08</v>
      </c>
      <c r="H7708" s="77">
        <v>122.72</v>
      </c>
      <c r="I7708" s="77">
        <v>85337.343999999997</v>
      </c>
      <c r="J7708" s="77" t="s">
        <v>75</v>
      </c>
      <c r="K7708" s="77">
        <v>52.91</v>
      </c>
      <c r="L7708" s="77">
        <v>19.125395000000001</v>
      </c>
      <c r="M7708" s="77">
        <v>0.95582339606579791</v>
      </c>
      <c r="N7708" s="77">
        <v>19.035609999999998</v>
      </c>
      <c r="O7708" s="77">
        <v>1.432000340414628</v>
      </c>
      <c r="P7708" s="77">
        <v>61010000</v>
      </c>
      <c r="Q7708" s="77">
        <v>26410000</v>
      </c>
      <c r="R7708" s="77">
        <v>2.31</v>
      </c>
      <c r="S7708" s="77">
        <v>41.389000000000003</v>
      </c>
      <c r="T7708" s="77">
        <v>6.5980000000000008</v>
      </c>
      <c r="U7708" s="77">
        <v>21.0184</v>
      </c>
      <c r="V7708" s="77">
        <v>2.3642633754158808</v>
      </c>
      <c r="AC7708" s="77">
        <v>19.47</v>
      </c>
      <c r="AD7708" s="77">
        <v>15.81</v>
      </c>
      <c r="AH7708" s="77">
        <f>IF(AND(M7708&lt;Variables!$G$6,M7708&gt;Variables!$G$5),0,1)</f>
        <v>1</v>
      </c>
      <c r="AI7708" s="77">
        <f t="shared" si="242"/>
        <v>0</v>
      </c>
      <c r="AJ7708" s="77">
        <f>IF(I7708&gt;Variables!$G$7,0,1)</f>
        <v>0</v>
      </c>
      <c r="AK7708" s="77">
        <f>IF(F7708&gt;Variables!$G$8,0,1)</f>
        <v>0</v>
      </c>
      <c r="AL7708" s="77">
        <f>IF(G7708&gt;Variables!$G$9,0,1)</f>
        <v>0</v>
      </c>
      <c r="AM7708" s="77">
        <f>IF(AND(K7708&gt;Variables!$G$10,K7708&lt;Variables!$G$11),0,1)</f>
        <v>1</v>
      </c>
      <c r="AN7708" s="77">
        <f>IF(H7708&lt;Variables!$G$13,1,0)</f>
        <v>1</v>
      </c>
      <c r="AO7708" s="77">
        <f>IF(R7708&lt;Variables!$G$12,0,1)</f>
        <v>1</v>
      </c>
      <c r="AP7708" s="78">
        <f t="shared" si="243"/>
        <v>1</v>
      </c>
      <c r="AQ7708" s="77">
        <f>IF(V7708&lt;Variables!$G$15,1,0)</f>
        <v>1</v>
      </c>
      <c r="AR7708" s="77">
        <v>0</v>
      </c>
      <c r="AS7708" s="77">
        <v>0</v>
      </c>
      <c r="AT7708" s="77">
        <v>1</v>
      </c>
      <c r="AU7708" s="77">
        <v>0</v>
      </c>
      <c r="BA7708" s="77">
        <v>-2.25</v>
      </c>
    </row>
    <row r="7709" spans="3:53" x14ac:dyDescent="0.25">
      <c r="C7709" s="77" t="s">
        <v>835</v>
      </c>
      <c r="D7709" s="77" t="s">
        <v>630</v>
      </c>
      <c r="E7709" s="77">
        <v>6.02</v>
      </c>
      <c r="F7709" s="77">
        <v>6.19</v>
      </c>
      <c r="G7709" s="77">
        <v>-0.4</v>
      </c>
      <c r="H7709" s="77">
        <v>-99999</v>
      </c>
      <c r="I7709" s="77">
        <v>-28.834</v>
      </c>
      <c r="J7709" s="77" t="s">
        <v>74</v>
      </c>
      <c r="K7709" s="77">
        <v>62.37</v>
      </c>
      <c r="L7709" s="77">
        <v>-99999</v>
      </c>
      <c r="M7709" s="77">
        <v>-99999</v>
      </c>
      <c r="N7709" s="77">
        <v>6.0333333333333341</v>
      </c>
      <c r="O7709" s="77">
        <v>-0.55248618784531656</v>
      </c>
      <c r="P7709" s="77">
        <v>25653</v>
      </c>
      <c r="Q7709" s="77">
        <v>21931</v>
      </c>
      <c r="R7709" s="77">
        <v>1.17</v>
      </c>
      <c r="S7709" s="77">
        <v>41.389000000000003</v>
      </c>
      <c r="T7709" s="77">
        <v>6.5980000000000008</v>
      </c>
      <c r="U7709" s="77">
        <v>21.0184</v>
      </c>
      <c r="V7709" s="77">
        <v>-99999</v>
      </c>
      <c r="AC7709" s="77">
        <v>6.05</v>
      </c>
      <c r="AD7709" s="77">
        <v>5.9764999999999997</v>
      </c>
      <c r="AH7709" s="77">
        <f>IF(AND(M7709&lt;Variables!$G$6,M7709&gt;Variables!$G$5),0,1)</f>
        <v>1</v>
      </c>
      <c r="AI7709" s="77">
        <f t="shared" si="242"/>
        <v>1</v>
      </c>
      <c r="AJ7709" s="77">
        <f>IF(I7709&gt;Variables!$G$7,0,1)</f>
        <v>1</v>
      </c>
      <c r="AK7709" s="77">
        <f>IF(F7709&gt;Variables!$G$8,0,1)</f>
        <v>1</v>
      </c>
      <c r="AL7709" s="77">
        <f>IF(G7709&gt;Variables!$G$9,0,1)</f>
        <v>1</v>
      </c>
      <c r="AM7709" s="77">
        <f>IF(AND(K7709&gt;Variables!$G$10,K7709&lt;Variables!$G$11),0,1)</f>
        <v>0</v>
      </c>
      <c r="AN7709" s="77">
        <f>IF(H7709&lt;Variables!$G$13,1,0)</f>
        <v>1</v>
      </c>
      <c r="AO7709" s="77">
        <f>IF(R7709&lt;Variables!$G$12,0,1)</f>
        <v>0</v>
      </c>
      <c r="AP7709" s="78">
        <f t="shared" si="243"/>
        <v>0</v>
      </c>
      <c r="AQ7709" s="77">
        <f>IF(V7709&lt;Variables!$G$15,1,0)</f>
        <v>1</v>
      </c>
      <c r="AR7709" s="77">
        <v>0</v>
      </c>
      <c r="AS7709" s="77">
        <v>0</v>
      </c>
      <c r="AT7709" s="77">
        <v>0</v>
      </c>
      <c r="AU7709" s="77">
        <v>0</v>
      </c>
      <c r="BA7709" s="77">
        <v>0</v>
      </c>
    </row>
    <row r="7710" spans="3:53" x14ac:dyDescent="0.25">
      <c r="C7710" s="77" t="s">
        <v>835</v>
      </c>
      <c r="D7710" s="77" t="s">
        <v>638</v>
      </c>
      <c r="E7710" s="77">
        <v>5.62</v>
      </c>
      <c r="F7710" s="77">
        <v>7.14</v>
      </c>
      <c r="G7710" s="77">
        <v>6.53</v>
      </c>
      <c r="H7710" s="77">
        <v>-99999</v>
      </c>
      <c r="I7710" s="77">
        <v>278.37900000000002</v>
      </c>
      <c r="J7710" s="77" t="s">
        <v>74</v>
      </c>
      <c r="K7710" s="77">
        <v>-99999</v>
      </c>
      <c r="L7710" s="77">
        <v>5.55</v>
      </c>
      <c r="M7710" s="77">
        <v>0</v>
      </c>
      <c r="N7710" s="77">
        <v>5.5404999999999998</v>
      </c>
      <c r="O7710" s="77">
        <v>0.17146466925367859</v>
      </c>
      <c r="P7710" s="77">
        <v>17405</v>
      </c>
      <c r="Q7710" s="77">
        <v>549543</v>
      </c>
      <c r="R7710" s="77">
        <v>0.03</v>
      </c>
      <c r="S7710" s="77">
        <v>41.389000000000003</v>
      </c>
      <c r="T7710" s="77">
        <v>6.5980000000000008</v>
      </c>
      <c r="U7710" s="77">
        <v>21.0184</v>
      </c>
      <c r="V7710" s="77">
        <v>-99999</v>
      </c>
      <c r="AC7710" s="77">
        <v>5.625</v>
      </c>
      <c r="AD7710" s="77">
        <v>5.49</v>
      </c>
      <c r="AH7710" s="77">
        <f>IF(AND(M7710&lt;Variables!$G$6,M7710&gt;Variables!$G$5),0,1)</f>
        <v>1</v>
      </c>
      <c r="AI7710" s="77">
        <f t="shared" si="242"/>
        <v>0</v>
      </c>
      <c r="AJ7710" s="77">
        <f>IF(I7710&gt;Variables!$G$7,0,1)</f>
        <v>0</v>
      </c>
      <c r="AK7710" s="77">
        <f>IF(F7710&gt;Variables!$G$8,0,1)</f>
        <v>1</v>
      </c>
      <c r="AL7710" s="77">
        <f>IF(G7710&gt;Variables!$G$9,0,1)</f>
        <v>1</v>
      </c>
      <c r="AM7710" s="77">
        <f>IF(AND(K7710&gt;Variables!$G$10,K7710&lt;Variables!$G$11),0,1)</f>
        <v>1</v>
      </c>
      <c r="AN7710" s="77">
        <f>IF(H7710&lt;Variables!$G$13,1,0)</f>
        <v>1</v>
      </c>
      <c r="AO7710" s="77">
        <f>IF(R7710&lt;Variables!$G$12,0,1)</f>
        <v>0</v>
      </c>
      <c r="AP7710" s="78">
        <f t="shared" si="243"/>
        <v>0</v>
      </c>
      <c r="AQ7710" s="77">
        <f>IF(V7710&lt;Variables!$G$15,1,0)</f>
        <v>1</v>
      </c>
      <c r="AR7710" s="77">
        <v>0</v>
      </c>
      <c r="AS7710" s="77">
        <v>0</v>
      </c>
      <c r="AT7710" s="77">
        <v>1</v>
      </c>
      <c r="AU7710" s="77">
        <v>0</v>
      </c>
      <c r="BA7710" s="77">
        <v>-2.25</v>
      </c>
    </row>
    <row r="7711" spans="3:53" x14ac:dyDescent="0.25">
      <c r="C7711" s="77" t="s">
        <v>837</v>
      </c>
      <c r="D7711" s="77" t="s">
        <v>638</v>
      </c>
      <c r="E7711" s="77">
        <v>5.62</v>
      </c>
      <c r="F7711" s="77">
        <v>7.51</v>
      </c>
      <c r="G7711" s="77">
        <v>6.53</v>
      </c>
      <c r="H7711" s="77">
        <v>-99999</v>
      </c>
      <c r="I7711" s="77">
        <v>278.37900000000002</v>
      </c>
      <c r="J7711" s="77" t="s">
        <v>74</v>
      </c>
      <c r="K7711" s="77">
        <v>-99999</v>
      </c>
      <c r="L7711" s="77">
        <v>-99999</v>
      </c>
      <c r="M7711" s="77">
        <v>-99999</v>
      </c>
      <c r="N7711" s="77">
        <v>5.55</v>
      </c>
      <c r="O7711" s="77">
        <v>0</v>
      </c>
      <c r="P7711" s="77">
        <v>18110</v>
      </c>
      <c r="Q7711" s="77">
        <v>549543</v>
      </c>
      <c r="R7711" s="77">
        <v>0.03</v>
      </c>
      <c r="S7711" s="77">
        <v>39.340000000000003</v>
      </c>
      <c r="T7711" s="77">
        <v>6.7530000000000001</v>
      </c>
      <c r="U7711" s="77">
        <v>20.102399999999999</v>
      </c>
      <c r="V7711" s="77">
        <v>-99999</v>
      </c>
      <c r="AC7711" s="77">
        <v>5.625</v>
      </c>
      <c r="AD7711" s="77">
        <v>5.49</v>
      </c>
      <c r="AH7711" s="77">
        <f>IF(AND(M7711&lt;Variables!$G$6,M7711&gt;Variables!$G$5),0,1)</f>
        <v>1</v>
      </c>
      <c r="AI7711" s="77">
        <f t="shared" si="242"/>
        <v>1</v>
      </c>
      <c r="AJ7711" s="77">
        <f>IF(I7711&gt;Variables!$G$7,0,1)</f>
        <v>0</v>
      </c>
      <c r="AK7711" s="77">
        <f>IF(F7711&gt;Variables!$G$8,0,1)</f>
        <v>1</v>
      </c>
      <c r="AL7711" s="77">
        <f>IF(G7711&gt;Variables!$G$9,0,1)</f>
        <v>1</v>
      </c>
      <c r="AM7711" s="77">
        <f>IF(AND(K7711&gt;Variables!$G$10,K7711&lt;Variables!$G$11),0,1)</f>
        <v>1</v>
      </c>
      <c r="AN7711" s="77">
        <f>IF(H7711&lt;Variables!$G$13,1,0)</f>
        <v>1</v>
      </c>
      <c r="AO7711" s="77">
        <f>IF(R7711&lt;Variables!$G$12,0,1)</f>
        <v>0</v>
      </c>
      <c r="AP7711" s="78">
        <f t="shared" si="243"/>
        <v>0</v>
      </c>
      <c r="AQ7711" s="77">
        <f>IF(V7711&lt;Variables!$G$15,1,0)</f>
        <v>1</v>
      </c>
      <c r="AR7711" s="77">
        <v>0</v>
      </c>
      <c r="AS7711" s="77">
        <v>0</v>
      </c>
      <c r="AT7711" s="77">
        <v>1</v>
      </c>
      <c r="AU7711" s="77">
        <v>0</v>
      </c>
      <c r="BA7711" s="77">
        <v>-2.25</v>
      </c>
    </row>
    <row r="7712" spans="3:53" x14ac:dyDescent="0.25">
      <c r="C7712" s="77" t="s">
        <v>837</v>
      </c>
      <c r="D7712" s="77" t="s">
        <v>644</v>
      </c>
      <c r="E7712" s="77">
        <v>31.36</v>
      </c>
      <c r="F7712" s="77">
        <v>10.25</v>
      </c>
      <c r="G7712" s="77">
        <v>0</v>
      </c>
      <c r="H7712" s="77">
        <v>-99999</v>
      </c>
      <c r="I7712" s="77">
        <v>6.9470000000000001</v>
      </c>
      <c r="J7712" s="77" t="s">
        <v>74</v>
      </c>
      <c r="K7712" s="77">
        <v>-99999</v>
      </c>
      <c r="L7712" s="77">
        <v>-99999</v>
      </c>
      <c r="M7712" s="77">
        <v>-99999</v>
      </c>
      <c r="N7712" s="77">
        <v>-99999</v>
      </c>
      <c r="O7712" s="77">
        <v>-99999</v>
      </c>
      <c r="P7712" s="77">
        <v>30000</v>
      </c>
      <c r="Q7712" s="77">
        <v>111328</v>
      </c>
      <c r="R7712" s="77">
        <v>0.27</v>
      </c>
      <c r="S7712" s="77">
        <v>39.340000000000003</v>
      </c>
      <c r="T7712" s="77">
        <v>6.7530000000000001</v>
      </c>
      <c r="U7712" s="77">
        <v>20.102399999999999</v>
      </c>
      <c r="V7712" s="77">
        <v>-99999</v>
      </c>
      <c r="AC7712" s="77">
        <v>-99999</v>
      </c>
      <c r="AD7712" s="77">
        <v>-99999</v>
      </c>
      <c r="AH7712" s="77">
        <f>IF(AND(M7712&lt;Variables!$G$6,M7712&gt;Variables!$G$5),0,1)</f>
        <v>1</v>
      </c>
      <c r="AI7712" s="77">
        <f t="shared" si="242"/>
        <v>1</v>
      </c>
      <c r="AJ7712" s="77">
        <f>IF(I7712&gt;Variables!$G$7,0,1)</f>
        <v>1</v>
      </c>
      <c r="AK7712" s="77">
        <f>IF(F7712&gt;Variables!$G$8,0,1)</f>
        <v>0</v>
      </c>
      <c r="AL7712" s="77">
        <f>IF(G7712&gt;Variables!$G$9,0,1)</f>
        <v>1</v>
      </c>
      <c r="AM7712" s="77">
        <f>IF(AND(K7712&gt;Variables!$G$10,K7712&lt;Variables!$G$11),0,1)</f>
        <v>1</v>
      </c>
      <c r="AN7712" s="77">
        <f>IF(H7712&lt;Variables!$G$13,1,0)</f>
        <v>1</v>
      </c>
      <c r="AO7712" s="77">
        <f>IF(R7712&lt;Variables!$G$12,0,1)</f>
        <v>0</v>
      </c>
      <c r="AP7712" s="78">
        <f t="shared" si="243"/>
        <v>0</v>
      </c>
      <c r="AQ7712" s="77">
        <f>IF(V7712&lt;Variables!$G$15,1,0)</f>
        <v>1</v>
      </c>
      <c r="AR7712" s="77">
        <v>0</v>
      </c>
      <c r="AS7712" s="77">
        <v>0</v>
      </c>
      <c r="AT7712" s="77">
        <v>0</v>
      </c>
      <c r="AU7712" s="77">
        <v>0</v>
      </c>
      <c r="BA7712" s="77">
        <v>0</v>
      </c>
    </row>
    <row r="7713" spans="3:53" x14ac:dyDescent="0.25">
      <c r="C7713" s="77" t="s">
        <v>837</v>
      </c>
      <c r="D7713" s="77" t="s">
        <v>131</v>
      </c>
      <c r="E7713" s="77">
        <v>1.86</v>
      </c>
      <c r="F7713" s="77">
        <v>6.61</v>
      </c>
      <c r="G7713" s="77">
        <v>11.38</v>
      </c>
      <c r="H7713" s="77">
        <v>3070</v>
      </c>
      <c r="I7713" s="77">
        <v>46.731999999999999</v>
      </c>
      <c r="J7713" s="77" t="s">
        <v>75</v>
      </c>
      <c r="K7713" s="77">
        <v>63.22</v>
      </c>
      <c r="L7713" s="77">
        <v>1.8399099999999999</v>
      </c>
      <c r="M7713" s="77">
        <v>1.091901234299488</v>
      </c>
      <c r="N7713" s="77">
        <v>1.8140160000000001</v>
      </c>
      <c r="O7713" s="77">
        <v>2.5349280270956829</v>
      </c>
      <c r="P7713" s="77">
        <v>24448000</v>
      </c>
      <c r="Q7713" s="77">
        <v>25764000</v>
      </c>
      <c r="R7713" s="77">
        <v>0.95</v>
      </c>
      <c r="S7713" s="77">
        <v>39.340000000000003</v>
      </c>
      <c r="T7713" s="77">
        <v>6.7530000000000001</v>
      </c>
      <c r="U7713" s="77">
        <v>20.102399999999999</v>
      </c>
      <c r="V7713" s="77">
        <v>2.433881677599449</v>
      </c>
      <c r="AC7713" s="77">
        <v>1.9</v>
      </c>
      <c r="AD7713" s="77">
        <v>1.81</v>
      </c>
      <c r="AH7713" s="77">
        <f>IF(AND(M7713&lt;Variables!$G$6,M7713&gt;Variables!$G$5),0,1)</f>
        <v>1</v>
      </c>
      <c r="AI7713" s="77">
        <f t="shared" si="242"/>
        <v>0</v>
      </c>
      <c r="AJ7713" s="77">
        <f>IF(I7713&gt;Variables!$G$7,0,1)</f>
        <v>1</v>
      </c>
      <c r="AK7713" s="77">
        <f>IF(F7713&gt;Variables!$G$8,0,1)</f>
        <v>1</v>
      </c>
      <c r="AL7713" s="77">
        <f>IF(G7713&gt;Variables!$G$9,0,1)</f>
        <v>0</v>
      </c>
      <c r="AM7713" s="77">
        <f>IF(AND(K7713&gt;Variables!$G$10,K7713&lt;Variables!$G$11),0,1)</f>
        <v>0</v>
      </c>
      <c r="AN7713" s="77">
        <f>IF(H7713&lt;Variables!$G$13,1,0)</f>
        <v>0</v>
      </c>
      <c r="AO7713" s="77">
        <f>IF(R7713&lt;Variables!$G$12,0,1)</f>
        <v>0</v>
      </c>
      <c r="AP7713" s="78">
        <f t="shared" si="243"/>
        <v>1</v>
      </c>
      <c r="AQ7713" s="77">
        <f>IF(V7713&lt;Variables!$G$15,1,0)</f>
        <v>1</v>
      </c>
      <c r="AR7713" s="77">
        <v>0</v>
      </c>
      <c r="AS7713" s="77">
        <v>0</v>
      </c>
      <c r="AT7713" s="77">
        <v>1</v>
      </c>
      <c r="AU7713" s="77">
        <v>0</v>
      </c>
      <c r="BA7713" s="77">
        <v>-2.16</v>
      </c>
    </row>
    <row r="7714" spans="3:53" x14ac:dyDescent="0.25">
      <c r="C7714" s="77" t="s">
        <v>837</v>
      </c>
      <c r="D7714" s="77" t="s">
        <v>608</v>
      </c>
      <c r="E7714" s="77">
        <v>23.42</v>
      </c>
      <c r="F7714" s="77">
        <v>103.36</v>
      </c>
      <c r="G7714" s="77">
        <v>27.61</v>
      </c>
      <c r="H7714" s="77">
        <v>22.15</v>
      </c>
      <c r="I7714" s="77">
        <v>5.2249999999999996</v>
      </c>
      <c r="J7714" s="77" t="s">
        <v>75</v>
      </c>
      <c r="K7714" s="77">
        <v>49.58</v>
      </c>
      <c r="L7714" s="77">
        <v>23.26938947368421</v>
      </c>
      <c r="M7714" s="77">
        <v>-1.6162412602596949</v>
      </c>
      <c r="N7714" s="77">
        <v>21.947393877551018</v>
      </c>
      <c r="O7714" s="77">
        <v>4.3098790121796897</v>
      </c>
      <c r="P7714" s="77">
        <v>8670000</v>
      </c>
      <c r="Q7714" s="77">
        <v>26160</v>
      </c>
      <c r="R7714" s="77">
        <v>331.42</v>
      </c>
      <c r="S7714" s="77">
        <v>39.340000000000003</v>
      </c>
      <c r="T7714" s="77">
        <v>6.7530000000000001</v>
      </c>
      <c r="U7714" s="77">
        <v>20.102399999999999</v>
      </c>
      <c r="V7714" s="77">
        <v>2.4027106367677069</v>
      </c>
      <c r="AC7714" s="77">
        <v>25</v>
      </c>
      <c r="AD7714" s="77">
        <v>18.100000000000001</v>
      </c>
      <c r="AH7714" s="77">
        <f>IF(AND(M7714&lt;Variables!$G$6,M7714&gt;Variables!$G$5),0,1)</f>
        <v>0</v>
      </c>
      <c r="AI7714" s="77">
        <f t="shared" si="242"/>
        <v>0</v>
      </c>
      <c r="AJ7714" s="77">
        <f>IF(I7714&gt;Variables!$G$7,0,1)</f>
        <v>1</v>
      </c>
      <c r="AK7714" s="77">
        <f>IF(F7714&gt;Variables!$G$8,0,1)</f>
        <v>0</v>
      </c>
      <c r="AL7714" s="77">
        <f>IF(G7714&gt;Variables!$G$9,0,1)</f>
        <v>0</v>
      </c>
      <c r="AM7714" s="77">
        <f>IF(AND(K7714&gt;Variables!$G$10,K7714&lt;Variables!$G$11),0,1)</f>
        <v>1</v>
      </c>
      <c r="AN7714" s="77">
        <f>IF(H7714&lt;Variables!$G$13,1,0)</f>
        <v>1</v>
      </c>
      <c r="AO7714" s="77">
        <f>IF(R7714&lt;Variables!$G$12,0,1)</f>
        <v>1</v>
      </c>
      <c r="AP7714" s="78">
        <f t="shared" si="243"/>
        <v>1</v>
      </c>
      <c r="AQ7714" s="77">
        <f>IF(V7714&lt;Variables!$G$15,1,0)</f>
        <v>1</v>
      </c>
      <c r="AR7714" s="77">
        <v>0</v>
      </c>
      <c r="AS7714" s="77">
        <v>0</v>
      </c>
      <c r="AT7714" s="77">
        <v>1</v>
      </c>
      <c r="AU7714" s="77">
        <v>0</v>
      </c>
      <c r="BA7714" s="77">
        <v>-2.25</v>
      </c>
    </row>
    <row r="7715" spans="3:53" x14ac:dyDescent="0.25">
      <c r="C7715" s="77" t="s">
        <v>837</v>
      </c>
      <c r="D7715" s="77" t="s">
        <v>445</v>
      </c>
      <c r="E7715" s="77">
        <v>19.2</v>
      </c>
      <c r="F7715" s="77">
        <v>49.26</v>
      </c>
      <c r="G7715" s="77">
        <v>50.39</v>
      </c>
      <c r="H7715" s="77">
        <v>122.72</v>
      </c>
      <c r="I7715" s="77">
        <v>84953.991999999998</v>
      </c>
      <c r="J7715" s="77" t="s">
        <v>75</v>
      </c>
      <c r="K7715" s="77">
        <v>51.12</v>
      </c>
      <c r="L7715" s="77">
        <v>19.12424</v>
      </c>
      <c r="M7715" s="77">
        <v>0.50072578047547034</v>
      </c>
      <c r="N7715" s="77">
        <v>18.951788000000001</v>
      </c>
      <c r="O7715" s="77">
        <v>1.4152332223218109</v>
      </c>
      <c r="P7715" s="77">
        <v>61840000</v>
      </c>
      <c r="Q7715" s="77">
        <v>26410000</v>
      </c>
      <c r="R7715" s="77">
        <v>2.34</v>
      </c>
      <c r="S7715" s="77">
        <v>39.340000000000003</v>
      </c>
      <c r="T7715" s="77">
        <v>6.7530000000000001</v>
      </c>
      <c r="U7715" s="77">
        <v>20.102399999999999</v>
      </c>
      <c r="V7715" s="77">
        <v>2.3639647021271419</v>
      </c>
      <c r="AC7715" s="77">
        <v>19.47</v>
      </c>
      <c r="AD7715" s="77">
        <v>15.81</v>
      </c>
      <c r="AH7715" s="77">
        <f>IF(AND(M7715&lt;Variables!$G$6,M7715&gt;Variables!$G$5),0,1)</f>
        <v>1</v>
      </c>
      <c r="AI7715" s="77">
        <f t="shared" si="242"/>
        <v>0</v>
      </c>
      <c r="AJ7715" s="77">
        <f>IF(I7715&gt;Variables!$G$7,0,1)</f>
        <v>0</v>
      </c>
      <c r="AK7715" s="77">
        <f>IF(F7715&gt;Variables!$G$8,0,1)</f>
        <v>0</v>
      </c>
      <c r="AL7715" s="77">
        <f>IF(G7715&gt;Variables!$G$9,0,1)</f>
        <v>0</v>
      </c>
      <c r="AM7715" s="77">
        <f>IF(AND(K7715&gt;Variables!$G$10,K7715&lt;Variables!$G$11),0,1)</f>
        <v>1</v>
      </c>
      <c r="AN7715" s="77">
        <f>IF(H7715&lt;Variables!$G$13,1,0)</f>
        <v>1</v>
      </c>
      <c r="AO7715" s="77">
        <f>IF(R7715&lt;Variables!$G$12,0,1)</f>
        <v>1</v>
      </c>
      <c r="AP7715" s="78">
        <f t="shared" si="243"/>
        <v>1</v>
      </c>
      <c r="AQ7715" s="77">
        <f>IF(V7715&lt;Variables!$G$15,1,0)</f>
        <v>1</v>
      </c>
      <c r="AR7715" s="77">
        <v>0</v>
      </c>
      <c r="AS7715" s="77">
        <v>0</v>
      </c>
      <c r="AT7715" s="77">
        <v>1</v>
      </c>
      <c r="AU7715" s="77">
        <v>0</v>
      </c>
      <c r="BA7715" s="77">
        <v>-2.25</v>
      </c>
    </row>
    <row r="7716" spans="3:53" x14ac:dyDescent="0.25">
      <c r="C7716" s="77" t="s">
        <v>837</v>
      </c>
      <c r="D7716" s="77" t="s">
        <v>458</v>
      </c>
      <c r="E7716" s="77">
        <v>54.39</v>
      </c>
      <c r="F7716" s="77">
        <v>33.68</v>
      </c>
      <c r="G7716" s="77">
        <v>12.84</v>
      </c>
      <c r="H7716" s="77">
        <v>9830</v>
      </c>
      <c r="I7716" s="77">
        <v>82.173000000000002</v>
      </c>
      <c r="J7716" s="77" t="s">
        <v>75</v>
      </c>
      <c r="K7716" s="77">
        <v>52.35</v>
      </c>
      <c r="L7716" s="77">
        <v>53.735135</v>
      </c>
      <c r="M7716" s="77">
        <v>0.39985942158701793</v>
      </c>
      <c r="N7716" s="77">
        <v>54.421773999999978</v>
      </c>
      <c r="O7716" s="77">
        <v>-0.86688464069543614</v>
      </c>
      <c r="P7716" s="77">
        <v>144750000</v>
      </c>
      <c r="Q7716" s="77">
        <v>20406000</v>
      </c>
      <c r="R7716" s="77">
        <v>7.09</v>
      </c>
      <c r="S7716" s="77">
        <v>39.340000000000003</v>
      </c>
      <c r="T7716" s="77">
        <v>6.7530000000000001</v>
      </c>
      <c r="U7716" s="77">
        <v>20.102399999999999</v>
      </c>
      <c r="V7716" s="77">
        <v>2.3782358891163109</v>
      </c>
      <c r="AC7716" s="77">
        <v>57.289900000000003</v>
      </c>
      <c r="AD7716" s="77">
        <v>51.93</v>
      </c>
      <c r="AH7716" s="77">
        <f>IF(AND(M7716&lt;Variables!$G$6,M7716&gt;Variables!$G$5),0,1)</f>
        <v>1</v>
      </c>
      <c r="AI7716" s="77">
        <f t="shared" si="242"/>
        <v>1</v>
      </c>
      <c r="AJ7716" s="77">
        <f>IF(I7716&gt;Variables!$G$7,0,1)</f>
        <v>0</v>
      </c>
      <c r="AK7716" s="77">
        <f>IF(F7716&gt;Variables!$G$8,0,1)</f>
        <v>0</v>
      </c>
      <c r="AL7716" s="77">
        <f>IF(G7716&gt;Variables!$G$9,0,1)</f>
        <v>0</v>
      </c>
      <c r="AM7716" s="77">
        <f>IF(AND(K7716&gt;Variables!$G$10,K7716&lt;Variables!$G$11),0,1)</f>
        <v>1</v>
      </c>
      <c r="AN7716" s="77">
        <f>IF(H7716&lt;Variables!$G$13,1,0)</f>
        <v>0</v>
      </c>
      <c r="AO7716" s="77">
        <f>IF(R7716&lt;Variables!$G$12,0,1)</f>
        <v>1</v>
      </c>
      <c r="AP7716" s="78">
        <f t="shared" si="243"/>
        <v>1</v>
      </c>
      <c r="AQ7716" s="77">
        <f>IF(V7716&lt;Variables!$G$15,1,0)</f>
        <v>1</v>
      </c>
      <c r="AR7716" s="77">
        <v>0</v>
      </c>
      <c r="AS7716" s="77">
        <v>0</v>
      </c>
      <c r="AT7716" s="77">
        <v>1</v>
      </c>
      <c r="AU7716" s="77">
        <v>0</v>
      </c>
      <c r="BA7716" s="77">
        <v>-2.25</v>
      </c>
    </row>
    <row r="7717" spans="3:53" x14ac:dyDescent="0.25">
      <c r="C7717" s="77" t="s">
        <v>837</v>
      </c>
      <c r="D7717" s="77" t="s">
        <v>431</v>
      </c>
      <c r="E7717" s="77">
        <v>41.3</v>
      </c>
      <c r="F7717" s="77">
        <v>7.9</v>
      </c>
      <c r="G7717" s="77">
        <v>7.62</v>
      </c>
      <c r="H7717" s="77">
        <v>4950</v>
      </c>
      <c r="I7717" s="77">
        <v>179.506</v>
      </c>
      <c r="J7717" s="77" t="s">
        <v>75</v>
      </c>
      <c r="K7717" s="77">
        <v>64.28</v>
      </c>
      <c r="L7717" s="77">
        <v>40.822924999999998</v>
      </c>
      <c r="M7717" s="77">
        <v>0.70322006568613482</v>
      </c>
      <c r="N7717" s="77">
        <v>40.556046000000002</v>
      </c>
      <c r="O7717" s="77">
        <v>1.365897454598995</v>
      </c>
      <c r="P7717" s="77">
        <v>6749000</v>
      </c>
      <c r="Q7717" s="77">
        <v>5997000</v>
      </c>
      <c r="R7717" s="77">
        <v>1.1299999999999999</v>
      </c>
      <c r="S7717" s="77">
        <v>39.340000000000003</v>
      </c>
      <c r="T7717" s="77">
        <v>6.7530000000000001</v>
      </c>
      <c r="U7717" s="77">
        <v>20.102399999999999</v>
      </c>
      <c r="V7717" s="77">
        <v>2.4676558327224218</v>
      </c>
      <c r="AC7717" s="77">
        <v>41.31</v>
      </c>
      <c r="AD7717" s="77">
        <v>39.28</v>
      </c>
      <c r="AH7717" s="77">
        <f>IF(AND(M7717&lt;Variables!$G$6,M7717&gt;Variables!$G$5),0,1)</f>
        <v>1</v>
      </c>
      <c r="AI7717" s="77">
        <f t="shared" si="242"/>
        <v>0</v>
      </c>
      <c r="AJ7717" s="77">
        <f>IF(I7717&gt;Variables!$G$7,0,1)</f>
        <v>0</v>
      </c>
      <c r="AK7717" s="77">
        <f>IF(F7717&gt;Variables!$G$8,0,1)</f>
        <v>1</v>
      </c>
      <c r="AL7717" s="77">
        <f>IF(G7717&gt;Variables!$G$9,0,1)</f>
        <v>1</v>
      </c>
      <c r="AM7717" s="77">
        <f>IF(AND(K7717&gt;Variables!$G$10,K7717&lt;Variables!$G$11),0,1)</f>
        <v>0</v>
      </c>
      <c r="AN7717" s="77">
        <f>IF(H7717&lt;Variables!$G$13,1,0)</f>
        <v>0</v>
      </c>
      <c r="AO7717" s="77">
        <f>IF(R7717&lt;Variables!$G$12,0,1)</f>
        <v>0</v>
      </c>
      <c r="AP7717" s="78">
        <f t="shared" si="243"/>
        <v>1</v>
      </c>
      <c r="AQ7717" s="77">
        <f>IF(V7717&lt;Variables!$G$15,1,0)</f>
        <v>1</v>
      </c>
      <c r="AR7717" s="77">
        <v>0</v>
      </c>
      <c r="AS7717" s="77">
        <v>0</v>
      </c>
      <c r="AT7717" s="77">
        <v>1</v>
      </c>
      <c r="AU7717" s="77">
        <v>0</v>
      </c>
      <c r="BA7717" s="77">
        <v>-1.94</v>
      </c>
    </row>
    <row r="7718" spans="3:53" x14ac:dyDescent="0.25">
      <c r="C7718" s="77" t="s">
        <v>837</v>
      </c>
      <c r="D7718" s="77" t="s">
        <v>195</v>
      </c>
      <c r="E7718" s="77">
        <v>38.840000000000003</v>
      </c>
      <c r="F7718" s="77">
        <v>7.28</v>
      </c>
      <c r="G7718" s="77">
        <v>5.44</v>
      </c>
      <c r="H7718" s="77">
        <v>4350</v>
      </c>
      <c r="I7718" s="77">
        <v>136.99199999999999</v>
      </c>
      <c r="J7718" s="77" t="s">
        <v>75</v>
      </c>
      <c r="K7718" s="77">
        <v>51.81</v>
      </c>
      <c r="L7718" s="77">
        <v>38.968929411764712</v>
      </c>
      <c r="M7718" s="77">
        <v>-7.4237122244301762E-2</v>
      </c>
      <c r="N7718" s="77">
        <v>38.854547727272738</v>
      </c>
      <c r="O7718" s="77">
        <v>0.2199286254135934</v>
      </c>
      <c r="P7718" s="77">
        <v>218404</v>
      </c>
      <c r="Q7718" s="77">
        <v>701423</v>
      </c>
      <c r="R7718" s="77">
        <v>0.31</v>
      </c>
      <c r="S7718" s="77">
        <v>39.340000000000003</v>
      </c>
      <c r="T7718" s="77">
        <v>6.7530000000000001</v>
      </c>
      <c r="U7718" s="77">
        <v>20.102399999999999</v>
      </c>
      <c r="V7718" s="77">
        <v>2.3880698234027169</v>
      </c>
      <c r="AC7718" s="77">
        <v>39.073999999999998</v>
      </c>
      <c r="AD7718" s="77">
        <v>34.85</v>
      </c>
      <c r="AH7718" s="77">
        <f>IF(AND(M7718&lt;Variables!$G$6,M7718&gt;Variables!$G$5),0,1)</f>
        <v>1</v>
      </c>
      <c r="AI7718" s="77">
        <f t="shared" si="242"/>
        <v>0</v>
      </c>
      <c r="AJ7718" s="77">
        <f>IF(I7718&gt;Variables!$G$7,0,1)</f>
        <v>0</v>
      </c>
      <c r="AK7718" s="77">
        <f>IF(F7718&gt;Variables!$G$8,0,1)</f>
        <v>1</v>
      </c>
      <c r="AL7718" s="77">
        <f>IF(G7718&gt;Variables!$G$9,0,1)</f>
        <v>1</v>
      </c>
      <c r="AM7718" s="77">
        <f>IF(AND(K7718&gt;Variables!$G$10,K7718&lt;Variables!$G$11),0,1)</f>
        <v>1</v>
      </c>
      <c r="AN7718" s="77">
        <f>IF(H7718&lt;Variables!$G$13,1,0)</f>
        <v>0</v>
      </c>
      <c r="AO7718" s="77">
        <f>IF(R7718&lt;Variables!$G$12,0,1)</f>
        <v>0</v>
      </c>
      <c r="AP7718" s="78">
        <f t="shared" si="243"/>
        <v>1</v>
      </c>
      <c r="AQ7718" s="77">
        <f>IF(V7718&lt;Variables!$G$15,1,0)</f>
        <v>1</v>
      </c>
      <c r="AR7718" s="77">
        <v>0</v>
      </c>
      <c r="AS7718" s="77">
        <v>0</v>
      </c>
      <c r="AT7718" s="77">
        <v>1</v>
      </c>
      <c r="AU7718" s="77">
        <v>0</v>
      </c>
      <c r="BA7718" s="77">
        <v>-2.25</v>
      </c>
    </row>
    <row r="7719" spans="3:53" x14ac:dyDescent="0.25">
      <c r="C7719" s="77" t="s">
        <v>837</v>
      </c>
      <c r="D7719" s="77" t="s">
        <v>82</v>
      </c>
      <c r="E7719" s="77">
        <v>34.700000000000003</v>
      </c>
      <c r="F7719" s="77">
        <v>7.26</v>
      </c>
      <c r="G7719" s="77">
        <v>6</v>
      </c>
      <c r="H7719" s="77">
        <v>4580</v>
      </c>
      <c r="I7719" s="77">
        <v>285.036</v>
      </c>
      <c r="J7719" s="77" t="s">
        <v>75</v>
      </c>
      <c r="K7719" s="77">
        <v>40.53</v>
      </c>
      <c r="L7719" s="77">
        <v>34.696660000000001</v>
      </c>
      <c r="M7719" s="77">
        <v>-0.2497646747554432</v>
      </c>
      <c r="N7719" s="77">
        <v>34.817118000000001</v>
      </c>
      <c r="O7719" s="77">
        <v>-0.59487405017268014</v>
      </c>
      <c r="P7719" s="77">
        <v>10121000</v>
      </c>
      <c r="Q7719" s="77">
        <v>15988000</v>
      </c>
      <c r="R7719" s="77">
        <v>0.63</v>
      </c>
      <c r="S7719" s="77">
        <v>39.340000000000003</v>
      </c>
      <c r="T7719" s="77">
        <v>6.7530000000000001</v>
      </c>
      <c r="U7719" s="77">
        <v>20.102399999999999</v>
      </c>
      <c r="V7719" s="77">
        <v>2.2685537775384721</v>
      </c>
      <c r="AC7719" s="77">
        <v>34.880000000000003</v>
      </c>
      <c r="AD7719" s="77">
        <v>33.869999999999997</v>
      </c>
      <c r="AH7719" s="77">
        <f>IF(AND(M7719&lt;Variables!$G$6,M7719&gt;Variables!$G$5),0,1)</f>
        <v>1</v>
      </c>
      <c r="AI7719" s="77">
        <f t="shared" si="242"/>
        <v>1</v>
      </c>
      <c r="AJ7719" s="77">
        <f>IF(I7719&gt;Variables!$G$7,0,1)</f>
        <v>0</v>
      </c>
      <c r="AK7719" s="77">
        <f>IF(F7719&gt;Variables!$G$8,0,1)</f>
        <v>1</v>
      </c>
      <c r="AL7719" s="77">
        <f>IF(G7719&gt;Variables!$G$9,0,1)</f>
        <v>1</v>
      </c>
      <c r="AM7719" s="77">
        <f>IF(AND(K7719&gt;Variables!$G$10,K7719&lt;Variables!$G$11),0,1)</f>
        <v>1</v>
      </c>
      <c r="AN7719" s="77">
        <f>IF(H7719&lt;Variables!$G$13,1,0)</f>
        <v>0</v>
      </c>
      <c r="AO7719" s="77">
        <f>IF(R7719&lt;Variables!$G$12,0,1)</f>
        <v>0</v>
      </c>
      <c r="AP7719" s="78">
        <f t="shared" si="243"/>
        <v>1</v>
      </c>
      <c r="AQ7719" s="77">
        <f>IF(V7719&lt;Variables!$G$15,1,0)</f>
        <v>1</v>
      </c>
      <c r="AR7719" s="77">
        <v>0</v>
      </c>
      <c r="AS7719" s="77">
        <v>0</v>
      </c>
      <c r="AT7719" s="77">
        <v>1</v>
      </c>
      <c r="AU7719" s="77">
        <v>0</v>
      </c>
      <c r="BA7719" s="77">
        <v>-2.0499999999999998</v>
      </c>
    </row>
    <row r="7720" spans="3:53" x14ac:dyDescent="0.25">
      <c r="C7720" s="77" t="s">
        <v>837</v>
      </c>
      <c r="D7720" s="77" t="s">
        <v>612</v>
      </c>
      <c r="E7720" s="77">
        <v>127.39</v>
      </c>
      <c r="F7720" s="77">
        <v>6.34</v>
      </c>
      <c r="G7720" s="77">
        <v>1.1100000000000001</v>
      </c>
      <c r="H7720" s="77">
        <v>19960</v>
      </c>
      <c r="I7720" s="77">
        <v>-27.858000000000001</v>
      </c>
      <c r="J7720" s="77" t="s">
        <v>75</v>
      </c>
      <c r="K7720" s="77">
        <v>54.61</v>
      </c>
      <c r="L7720" s="77">
        <v>126.99</v>
      </c>
      <c r="M7720" s="77">
        <v>6.2997086384742162E-2</v>
      </c>
      <c r="N7720" s="77">
        <v>126.95354399999999</v>
      </c>
      <c r="O7720" s="77">
        <v>9.1731192632175496E-2</v>
      </c>
      <c r="P7720" s="77">
        <v>2745000</v>
      </c>
      <c r="Q7720" s="77">
        <v>1140000</v>
      </c>
      <c r="R7720" s="77">
        <v>2.41</v>
      </c>
      <c r="S7720" s="77">
        <v>39.340000000000003</v>
      </c>
      <c r="T7720" s="77">
        <v>6.7530000000000001</v>
      </c>
      <c r="U7720" s="77">
        <v>20.102399999999999</v>
      </c>
      <c r="V7720" s="77">
        <v>2.4122829527049379</v>
      </c>
      <c r="AC7720" s="77">
        <v>127.88</v>
      </c>
      <c r="AD7720" s="77">
        <v>126.23</v>
      </c>
      <c r="AH7720" s="77">
        <f>IF(AND(M7720&lt;Variables!$G$6,M7720&gt;Variables!$G$5),0,1)</f>
        <v>1</v>
      </c>
      <c r="AI7720" s="77">
        <f t="shared" si="242"/>
        <v>0</v>
      </c>
      <c r="AJ7720" s="77">
        <f>IF(I7720&gt;Variables!$G$7,0,1)</f>
        <v>1</v>
      </c>
      <c r="AK7720" s="77">
        <f>IF(F7720&gt;Variables!$G$8,0,1)</f>
        <v>1</v>
      </c>
      <c r="AL7720" s="77">
        <f>IF(G7720&gt;Variables!$G$9,0,1)</f>
        <v>1</v>
      </c>
      <c r="AM7720" s="77">
        <f>IF(AND(K7720&gt;Variables!$G$10,K7720&lt;Variables!$G$11),0,1)</f>
        <v>1</v>
      </c>
      <c r="AN7720" s="77">
        <f>IF(H7720&lt;Variables!$G$13,1,0)</f>
        <v>0</v>
      </c>
      <c r="AO7720" s="77">
        <f>IF(R7720&lt;Variables!$G$12,0,1)</f>
        <v>1</v>
      </c>
      <c r="AP7720" s="78">
        <f t="shared" si="243"/>
        <v>1</v>
      </c>
      <c r="AQ7720" s="77">
        <f>IF(V7720&lt;Variables!$G$15,1,0)</f>
        <v>1</v>
      </c>
      <c r="AR7720" s="77">
        <v>0</v>
      </c>
      <c r="AS7720" s="77">
        <v>0</v>
      </c>
      <c r="AT7720" s="77">
        <v>0</v>
      </c>
      <c r="AU7720" s="77">
        <v>1</v>
      </c>
      <c r="BA7720" s="77">
        <v>-0.62</v>
      </c>
    </row>
    <row r="7721" spans="3:53" x14ac:dyDescent="0.25">
      <c r="C7721" s="77" t="s">
        <v>837</v>
      </c>
      <c r="D7721" s="77" t="s">
        <v>623</v>
      </c>
      <c r="E7721" s="77">
        <v>12.46</v>
      </c>
      <c r="F7721" s="77">
        <v>11.93</v>
      </c>
      <c r="G7721" s="77">
        <v>1.3</v>
      </c>
      <c r="H7721" s="77">
        <v>8119.9999999999991</v>
      </c>
      <c r="I7721" s="77">
        <v>-41.732999999999997</v>
      </c>
      <c r="J7721" s="77" t="s">
        <v>74</v>
      </c>
      <c r="K7721" s="77">
        <v>39.76</v>
      </c>
      <c r="L7721" s="77">
        <v>12.463215</v>
      </c>
      <c r="M7721" s="77">
        <v>-0.27452788064717998</v>
      </c>
      <c r="N7721" s="77">
        <v>12.514272</v>
      </c>
      <c r="O7721" s="77">
        <v>-0.68139800701149877</v>
      </c>
      <c r="P7721" s="77">
        <v>26268000</v>
      </c>
      <c r="Q7721" s="77">
        <v>6845000</v>
      </c>
      <c r="R7721" s="77">
        <v>3.84</v>
      </c>
      <c r="S7721" s="77">
        <v>39.340000000000003</v>
      </c>
      <c r="T7721" s="77">
        <v>6.7530000000000001</v>
      </c>
      <c r="U7721" s="77">
        <v>20.102399999999999</v>
      </c>
      <c r="V7721" s="77">
        <v>2.2599326789391019</v>
      </c>
      <c r="AC7721" s="77">
        <v>12.46</v>
      </c>
      <c r="AD7721" s="77">
        <v>11.92</v>
      </c>
      <c r="AH7721" s="77">
        <f>IF(AND(M7721&lt;Variables!$G$6,M7721&gt;Variables!$G$5),0,1)</f>
        <v>1</v>
      </c>
      <c r="AI7721" s="77">
        <f t="shared" si="242"/>
        <v>1</v>
      </c>
      <c r="AJ7721" s="77">
        <f>IF(I7721&gt;Variables!$G$7,0,1)</f>
        <v>1</v>
      </c>
      <c r="AK7721" s="77">
        <f>IF(F7721&gt;Variables!$G$8,0,1)</f>
        <v>0</v>
      </c>
      <c r="AL7721" s="77">
        <f>IF(G7721&gt;Variables!$G$9,0,1)</f>
        <v>1</v>
      </c>
      <c r="AM7721" s="77">
        <f>IF(AND(K7721&gt;Variables!$G$10,K7721&lt;Variables!$G$11),0,1)</f>
        <v>1</v>
      </c>
      <c r="AN7721" s="77">
        <f>IF(H7721&lt;Variables!$G$13,1,0)</f>
        <v>0</v>
      </c>
      <c r="AO7721" s="77">
        <f>IF(R7721&lt;Variables!$G$12,0,1)</f>
        <v>1</v>
      </c>
      <c r="AP7721" s="78">
        <f t="shared" si="243"/>
        <v>0</v>
      </c>
      <c r="AQ7721" s="77">
        <f>IF(V7721&lt;Variables!$G$15,1,0)</f>
        <v>1</v>
      </c>
      <c r="AR7721" s="77">
        <v>0</v>
      </c>
      <c r="AS7721" s="77">
        <v>0</v>
      </c>
      <c r="AT7721" s="77">
        <v>1</v>
      </c>
      <c r="AU7721" s="77">
        <v>0</v>
      </c>
      <c r="BA7721" s="77">
        <v>-1.81</v>
      </c>
    </row>
    <row r="7722" spans="3:53" x14ac:dyDescent="0.25">
      <c r="C7722" s="77" t="s">
        <v>837</v>
      </c>
      <c r="D7722" s="77" t="s">
        <v>621</v>
      </c>
      <c r="E7722" s="77">
        <v>12</v>
      </c>
      <c r="F7722" s="77">
        <v>33.450000000000003</v>
      </c>
      <c r="G7722" s="77">
        <v>-6.92</v>
      </c>
      <c r="H7722" s="77">
        <v>28.51</v>
      </c>
      <c r="I7722" s="77">
        <v>-13.324</v>
      </c>
      <c r="J7722" s="77" t="s">
        <v>74</v>
      </c>
      <c r="K7722" s="77">
        <v>55.62</v>
      </c>
      <c r="L7722" s="77">
        <v>11.85873333333333</v>
      </c>
      <c r="M7722" s="77">
        <v>0.93826771830606381</v>
      </c>
      <c r="N7722" s="77">
        <v>11.864765217391311</v>
      </c>
      <c r="O7722" s="77">
        <v>0.88695208611834064</v>
      </c>
      <c r="P7722" s="77">
        <v>4610000</v>
      </c>
      <c r="Q7722" s="77">
        <v>52870</v>
      </c>
      <c r="R7722" s="77">
        <v>87.2</v>
      </c>
      <c r="S7722" s="77">
        <v>39.340000000000003</v>
      </c>
      <c r="T7722" s="77">
        <v>6.7530000000000001</v>
      </c>
      <c r="U7722" s="77">
        <v>20.102399999999999</v>
      </c>
      <c r="V7722" s="77">
        <v>2.3855996288260131</v>
      </c>
      <c r="AC7722" s="77">
        <v>13.5</v>
      </c>
      <c r="AD7722" s="77">
        <v>11.63</v>
      </c>
      <c r="AH7722" s="77">
        <f>IF(AND(M7722&lt;Variables!$G$6,M7722&gt;Variables!$G$5),0,1)</f>
        <v>1</v>
      </c>
      <c r="AI7722" s="77">
        <f t="shared" si="242"/>
        <v>1</v>
      </c>
      <c r="AJ7722" s="77">
        <f>IF(I7722&gt;Variables!$G$7,0,1)</f>
        <v>1</v>
      </c>
      <c r="AK7722" s="77">
        <f>IF(F7722&gt;Variables!$G$8,0,1)</f>
        <v>0</v>
      </c>
      <c r="AL7722" s="77">
        <f>IF(G7722&gt;Variables!$G$9,0,1)</f>
        <v>1</v>
      </c>
      <c r="AM7722" s="77">
        <f>IF(AND(K7722&gt;Variables!$G$10,K7722&lt;Variables!$G$11),0,1)</f>
        <v>1</v>
      </c>
      <c r="AN7722" s="77">
        <f>IF(H7722&lt;Variables!$G$13,1,0)</f>
        <v>1</v>
      </c>
      <c r="AO7722" s="77">
        <f>IF(R7722&lt;Variables!$G$12,0,1)</f>
        <v>1</v>
      </c>
      <c r="AP7722" s="78">
        <f t="shared" si="243"/>
        <v>0</v>
      </c>
      <c r="AQ7722" s="77">
        <f>IF(V7722&lt;Variables!$G$15,1,0)</f>
        <v>1</v>
      </c>
      <c r="AR7722" s="77">
        <v>1</v>
      </c>
      <c r="AS7722" s="77">
        <v>0</v>
      </c>
      <c r="AT7722" s="77">
        <v>0</v>
      </c>
      <c r="AU7722" s="77">
        <v>0</v>
      </c>
      <c r="BA7722" s="77">
        <v>2</v>
      </c>
    </row>
    <row r="7723" spans="3:53" x14ac:dyDescent="0.25">
      <c r="C7723" s="77" t="s">
        <v>837</v>
      </c>
      <c r="D7723" s="77" t="s">
        <v>630</v>
      </c>
      <c r="E7723" s="77">
        <v>6.02</v>
      </c>
      <c r="F7723" s="77">
        <v>6.19</v>
      </c>
      <c r="G7723" s="77">
        <v>-0.4</v>
      </c>
      <c r="H7723" s="77">
        <v>-99999</v>
      </c>
      <c r="I7723" s="77">
        <v>-28.834</v>
      </c>
      <c r="J7723" s="77" t="s">
        <v>74</v>
      </c>
      <c r="K7723" s="77">
        <v>60.78</v>
      </c>
      <c r="L7723" s="77">
        <v>-99999</v>
      </c>
      <c r="M7723" s="77">
        <v>-99999</v>
      </c>
      <c r="N7723" s="77">
        <v>6.0250000000000004</v>
      </c>
      <c r="O7723" s="77">
        <v>-0.41493775933610549</v>
      </c>
      <c r="P7723" s="77">
        <v>25653</v>
      </c>
      <c r="Q7723" s="77">
        <v>21931</v>
      </c>
      <c r="R7723" s="77">
        <v>1.17</v>
      </c>
      <c r="S7723" s="77">
        <v>39.340000000000003</v>
      </c>
      <c r="T7723" s="77">
        <v>6.7530000000000001</v>
      </c>
      <c r="U7723" s="77">
        <v>20.102399999999999</v>
      </c>
      <c r="V7723" s="77">
        <v>-99999</v>
      </c>
      <c r="AC7723" s="77">
        <v>6.05</v>
      </c>
      <c r="AD7723" s="77">
        <v>5.9764999999999997</v>
      </c>
      <c r="AH7723" s="77">
        <f>IF(AND(M7723&lt;Variables!$G$6,M7723&gt;Variables!$G$5),0,1)</f>
        <v>1</v>
      </c>
      <c r="AI7723" s="77">
        <f t="shared" si="242"/>
        <v>1</v>
      </c>
      <c r="AJ7723" s="77">
        <f>IF(I7723&gt;Variables!$G$7,0,1)</f>
        <v>1</v>
      </c>
      <c r="AK7723" s="77">
        <f>IF(F7723&gt;Variables!$G$8,0,1)</f>
        <v>1</v>
      </c>
      <c r="AL7723" s="77">
        <f>IF(G7723&gt;Variables!$G$9,0,1)</f>
        <v>1</v>
      </c>
      <c r="AM7723" s="77">
        <f>IF(AND(K7723&gt;Variables!$G$10,K7723&lt;Variables!$G$11),0,1)</f>
        <v>1</v>
      </c>
      <c r="AN7723" s="77">
        <f>IF(H7723&lt;Variables!$G$13,1,0)</f>
        <v>1</v>
      </c>
      <c r="AO7723" s="77">
        <f>IF(R7723&lt;Variables!$G$12,0,1)</f>
        <v>0</v>
      </c>
      <c r="AP7723" s="78">
        <f t="shared" si="243"/>
        <v>0</v>
      </c>
      <c r="AQ7723" s="77">
        <f>IF(V7723&lt;Variables!$G$15,1,0)</f>
        <v>1</v>
      </c>
      <c r="AR7723" s="77">
        <v>0</v>
      </c>
      <c r="AS7723" s="77">
        <v>0</v>
      </c>
      <c r="AT7723" s="77">
        <v>0</v>
      </c>
      <c r="AU7723" s="77">
        <v>0</v>
      </c>
      <c r="BA7723" s="77">
        <v>0</v>
      </c>
    </row>
    <row r="7724" spans="3:53" x14ac:dyDescent="0.25">
      <c r="C7724" s="77" t="s">
        <v>837</v>
      </c>
      <c r="D7724" s="77" t="s">
        <v>615</v>
      </c>
      <c r="E7724" s="77">
        <v>8.31</v>
      </c>
      <c r="F7724" s="77">
        <v>46.07</v>
      </c>
      <c r="G7724" s="77">
        <v>14.35</v>
      </c>
      <c r="H7724" s="77">
        <v>-99999</v>
      </c>
      <c r="I7724" s="77">
        <v>-99999</v>
      </c>
      <c r="J7724" s="77" t="s">
        <v>75</v>
      </c>
      <c r="K7724" s="77">
        <v>39.46</v>
      </c>
      <c r="L7724" s="77">
        <v>8.4229550000000017</v>
      </c>
      <c r="M7724" s="77">
        <v>-2.2552061598334689</v>
      </c>
      <c r="N7724" s="77">
        <v>8.4814539999999994</v>
      </c>
      <c r="O7724" s="77">
        <v>-2.9293797973790681</v>
      </c>
      <c r="P7724" s="77">
        <v>29440000</v>
      </c>
      <c r="Q7724" s="77">
        <v>0</v>
      </c>
      <c r="R7724" s="77">
        <v>1</v>
      </c>
      <c r="S7724" s="77">
        <v>39.340000000000003</v>
      </c>
      <c r="T7724" s="77">
        <v>6.7530000000000001</v>
      </c>
      <c r="U7724" s="77">
        <v>20.102399999999999</v>
      </c>
      <c r="V7724" s="77">
        <v>2.2477935671492961</v>
      </c>
      <c r="AC7724" s="77">
        <v>8.39</v>
      </c>
      <c r="AD7724" s="77">
        <v>7.35</v>
      </c>
      <c r="AH7724" s="77">
        <f>IF(AND(M7724&lt;Variables!$G$6,M7724&gt;Variables!$G$5),0,1)</f>
        <v>0</v>
      </c>
      <c r="AI7724" s="77">
        <f t="shared" si="242"/>
        <v>1</v>
      </c>
      <c r="AJ7724" s="77">
        <f>IF(I7724&gt;Variables!$G$7,0,1)</f>
        <v>1</v>
      </c>
      <c r="AK7724" s="77">
        <f>IF(F7724&gt;Variables!$G$8,0,1)</f>
        <v>0</v>
      </c>
      <c r="AL7724" s="77">
        <f>IF(G7724&gt;Variables!$G$9,0,1)</f>
        <v>0</v>
      </c>
      <c r="AM7724" s="77">
        <f>IF(AND(K7724&gt;Variables!$G$10,K7724&lt;Variables!$G$11),0,1)</f>
        <v>1</v>
      </c>
      <c r="AN7724" s="77">
        <f>IF(H7724&lt;Variables!$G$13,1,0)</f>
        <v>1</v>
      </c>
      <c r="AO7724" s="77">
        <f>IF(R7724&lt;Variables!$G$12,0,1)</f>
        <v>0</v>
      </c>
      <c r="AP7724" s="78">
        <f t="shared" si="243"/>
        <v>1</v>
      </c>
      <c r="AQ7724" s="77">
        <f>IF(V7724&lt;Variables!$G$15,1,0)</f>
        <v>1</v>
      </c>
      <c r="AR7724" s="77">
        <v>0</v>
      </c>
      <c r="AS7724" s="77">
        <v>0</v>
      </c>
      <c r="AT7724" s="77">
        <v>1</v>
      </c>
      <c r="AU7724" s="77">
        <v>0</v>
      </c>
      <c r="BA7724" s="77">
        <v>-2.25</v>
      </c>
    </row>
    <row r="7725" spans="3:53" x14ac:dyDescent="0.25">
      <c r="C7725" s="77" t="s">
        <v>837</v>
      </c>
      <c r="D7725" s="77" t="s">
        <v>617</v>
      </c>
      <c r="E7725" s="77">
        <v>4.4000000000000004</v>
      </c>
      <c r="F7725" s="77">
        <v>6.3</v>
      </c>
      <c r="G7725" s="77">
        <v>3.78</v>
      </c>
      <c r="H7725" s="77">
        <v>-99999</v>
      </c>
      <c r="I7725" s="77">
        <v>-22.873999999999999</v>
      </c>
      <c r="J7725" s="77" t="s">
        <v>74</v>
      </c>
      <c r="K7725" s="77">
        <v>51.47</v>
      </c>
      <c r="L7725" s="77">
        <v>4.3921571428571422</v>
      </c>
      <c r="M7725" s="77">
        <v>-4.9113517275916077E-2</v>
      </c>
      <c r="N7725" s="77">
        <v>4.3920083333333331</v>
      </c>
      <c r="O7725" s="77">
        <v>-4.5726992776654332E-2</v>
      </c>
      <c r="P7725" s="77">
        <v>159075</v>
      </c>
      <c r="Q7725" s="77">
        <v>142825</v>
      </c>
      <c r="R7725" s="77">
        <v>1.1100000000000001</v>
      </c>
      <c r="S7725" s="77">
        <v>39.340000000000003</v>
      </c>
      <c r="T7725" s="77">
        <v>6.7530000000000001</v>
      </c>
      <c r="U7725" s="77">
        <v>20.102399999999999</v>
      </c>
      <c r="V7725" s="77">
        <v>2.3837146560108762</v>
      </c>
      <c r="AC7725" s="77">
        <v>4.4000000000000004</v>
      </c>
      <c r="AD7725" s="77">
        <v>4.3099999999999996</v>
      </c>
      <c r="AH7725" s="77">
        <f>IF(AND(M7725&lt;Variables!$G$6,M7725&gt;Variables!$G$5),0,1)</f>
        <v>1</v>
      </c>
      <c r="AI7725" s="77">
        <f t="shared" si="242"/>
        <v>0</v>
      </c>
      <c r="AJ7725" s="77">
        <f>IF(I7725&gt;Variables!$G$7,0,1)</f>
        <v>1</v>
      </c>
      <c r="AK7725" s="77">
        <f>IF(F7725&gt;Variables!$G$8,0,1)</f>
        <v>1</v>
      </c>
      <c r="AL7725" s="77">
        <f>IF(G7725&gt;Variables!$G$9,0,1)</f>
        <v>1</v>
      </c>
      <c r="AM7725" s="77">
        <f>IF(AND(K7725&gt;Variables!$G$10,K7725&lt;Variables!$G$11),0,1)</f>
        <v>1</v>
      </c>
      <c r="AN7725" s="77">
        <f>IF(H7725&lt;Variables!$G$13,1,0)</f>
        <v>1</v>
      </c>
      <c r="AO7725" s="77">
        <f>IF(R7725&lt;Variables!$G$12,0,1)</f>
        <v>0</v>
      </c>
      <c r="AP7725" s="78">
        <f t="shared" si="243"/>
        <v>0</v>
      </c>
      <c r="AQ7725" s="77">
        <f>IF(V7725&lt;Variables!$G$15,1,0)</f>
        <v>1</v>
      </c>
      <c r="AR7725" s="77">
        <v>0</v>
      </c>
      <c r="AS7725" s="77">
        <v>0</v>
      </c>
      <c r="AT7725" s="77">
        <v>1</v>
      </c>
      <c r="AU7725" s="77">
        <v>0</v>
      </c>
      <c r="BA7725" s="77">
        <v>-1.73</v>
      </c>
    </row>
    <row r="7726" spans="3:53" x14ac:dyDescent="0.25">
      <c r="C7726" s="77" t="s">
        <v>837</v>
      </c>
      <c r="D7726" s="77" t="s">
        <v>152</v>
      </c>
      <c r="E7726" s="77">
        <v>0.04</v>
      </c>
      <c r="F7726" s="77">
        <v>7.51</v>
      </c>
      <c r="G7726" s="77">
        <v>28.57</v>
      </c>
      <c r="H7726" s="77">
        <v>-99999</v>
      </c>
      <c r="I7726" s="77">
        <v>28.145</v>
      </c>
      <c r="J7726" s="77" t="s">
        <v>75</v>
      </c>
      <c r="K7726" s="77">
        <v>55.11</v>
      </c>
      <c r="L7726" s="77">
        <v>3.5674999999999998E-2</v>
      </c>
      <c r="M7726" s="77">
        <v>0.91100210231254075</v>
      </c>
      <c r="N7726" s="77">
        <v>3.5759259259259261E-2</v>
      </c>
      <c r="O7726" s="77">
        <v>0.67322630761262214</v>
      </c>
      <c r="P7726" s="77">
        <v>4584000</v>
      </c>
      <c r="Q7726" s="77">
        <v>14265000</v>
      </c>
      <c r="R7726" s="77">
        <v>0.32</v>
      </c>
      <c r="S7726" s="77">
        <v>39.340000000000003</v>
      </c>
      <c r="T7726" s="77">
        <v>6.7530000000000001</v>
      </c>
      <c r="U7726" s="77">
        <v>20.102399999999999</v>
      </c>
      <c r="V7726" s="77">
        <v>2.382809267834618</v>
      </c>
      <c r="AC7726" s="77">
        <v>3.5999999999999997E-2</v>
      </c>
      <c r="AD7726" s="77">
        <v>3.4000000000000002E-2</v>
      </c>
      <c r="AH7726" s="77">
        <f>IF(AND(M7726&lt;Variables!$G$6,M7726&gt;Variables!$G$5),0,1)</f>
        <v>1</v>
      </c>
      <c r="AI7726" s="77">
        <f t="shared" si="242"/>
        <v>1</v>
      </c>
      <c r="AJ7726" s="77">
        <f>IF(I7726&gt;Variables!$G$7,0,1)</f>
        <v>1</v>
      </c>
      <c r="AK7726" s="77">
        <f>IF(F7726&gt;Variables!$G$8,0,1)</f>
        <v>1</v>
      </c>
      <c r="AL7726" s="77">
        <f>IF(G7726&gt;Variables!$G$9,0,1)</f>
        <v>0</v>
      </c>
      <c r="AM7726" s="77">
        <f>IF(AND(K7726&gt;Variables!$G$10,K7726&lt;Variables!$G$11),0,1)</f>
        <v>1</v>
      </c>
      <c r="AN7726" s="77">
        <f>IF(H7726&lt;Variables!$G$13,1,0)</f>
        <v>1</v>
      </c>
      <c r="AO7726" s="77">
        <f>IF(R7726&lt;Variables!$G$12,0,1)</f>
        <v>0</v>
      </c>
      <c r="AP7726" s="78">
        <f t="shared" si="243"/>
        <v>1</v>
      </c>
      <c r="AQ7726" s="77">
        <f>IF(V7726&lt;Variables!$G$15,1,0)</f>
        <v>1</v>
      </c>
      <c r="AR7726" s="77">
        <v>0</v>
      </c>
      <c r="AS7726" s="77">
        <v>0</v>
      </c>
      <c r="AT7726" s="77">
        <v>1</v>
      </c>
      <c r="AU7726" s="77">
        <v>0</v>
      </c>
      <c r="BA7726" s="77">
        <v>-2.25</v>
      </c>
    </row>
    <row r="7727" spans="3:53" x14ac:dyDescent="0.25">
      <c r="C7727" s="77" t="s">
        <v>837</v>
      </c>
      <c r="D7727" s="77" t="s">
        <v>618</v>
      </c>
      <c r="E7727" s="77">
        <v>1.4</v>
      </c>
      <c r="F7727" s="77">
        <v>8.4600000000000009</v>
      </c>
      <c r="G7727" s="77">
        <v>0.71</v>
      </c>
      <c r="H7727" s="77">
        <v>-99999</v>
      </c>
      <c r="I7727" s="77">
        <v>4.2729999999999997</v>
      </c>
      <c r="J7727" s="77" t="s">
        <v>74</v>
      </c>
      <c r="L7727" s="77">
        <v>-99999</v>
      </c>
      <c r="M7727" s="77">
        <v>-99999</v>
      </c>
      <c r="N7727" s="77">
        <v>-99999</v>
      </c>
      <c r="O7727" s="77">
        <v>-99999</v>
      </c>
      <c r="P7727" s="77">
        <v>33067</v>
      </c>
      <c r="Q7727" s="77">
        <v>39096</v>
      </c>
      <c r="R7727" s="77">
        <v>0.85</v>
      </c>
      <c r="S7727" s="77">
        <v>39.340000000000003</v>
      </c>
      <c r="T7727" s="77">
        <v>6.7530000000000001</v>
      </c>
      <c r="U7727" s="77">
        <v>20.102399999999999</v>
      </c>
      <c r="V7727" s="77">
        <v>-99999</v>
      </c>
      <c r="AC7727" s="77">
        <v>1.41</v>
      </c>
      <c r="AD7727" s="77">
        <v>1.395</v>
      </c>
      <c r="AH7727" s="77">
        <f>IF(AND(M7727&lt;Variables!$G$6,M7727&gt;Variables!$G$5),0,1)</f>
        <v>1</v>
      </c>
      <c r="AI7727" s="77">
        <f t="shared" si="242"/>
        <v>1</v>
      </c>
      <c r="AJ7727" s="77">
        <f>IF(I7727&gt;Variables!$G$7,0,1)</f>
        <v>1</v>
      </c>
      <c r="AK7727" s="77">
        <f>IF(F7727&gt;Variables!$G$8,0,1)</f>
        <v>1</v>
      </c>
      <c r="AL7727" s="77">
        <f>IF(G7727&gt;Variables!$G$9,0,1)</f>
        <v>1</v>
      </c>
      <c r="AM7727" s="77">
        <f>IF(AND(K7727&gt;Variables!$G$10,K7727&lt;Variables!$G$11),0,1)</f>
        <v>1</v>
      </c>
      <c r="AN7727" s="77">
        <f>IF(H7727&lt;Variables!$G$13,1,0)</f>
        <v>1</v>
      </c>
      <c r="AO7727" s="77">
        <f>IF(R7727&lt;Variables!$G$12,0,1)</f>
        <v>0</v>
      </c>
      <c r="AP7727" s="78">
        <f t="shared" si="243"/>
        <v>0</v>
      </c>
      <c r="AQ7727" s="77">
        <f>IF(V7727&lt;Variables!$G$15,1,0)</f>
        <v>1</v>
      </c>
      <c r="AR7727" s="77">
        <v>0</v>
      </c>
      <c r="AS7727" s="77">
        <v>0</v>
      </c>
      <c r="AT7727" s="77">
        <v>0</v>
      </c>
      <c r="AU7727" s="77">
        <v>0</v>
      </c>
      <c r="BA7727" s="77">
        <v>0</v>
      </c>
    </row>
    <row r="7728" spans="3:53" x14ac:dyDescent="0.25">
      <c r="C7728" s="77" t="s">
        <v>837</v>
      </c>
      <c r="D7728" s="77" t="s">
        <v>620</v>
      </c>
      <c r="E7728" s="77">
        <v>152.22999999999999</v>
      </c>
      <c r="F7728" s="77">
        <v>13.6</v>
      </c>
      <c r="G7728" s="77">
        <v>-0.42</v>
      </c>
      <c r="H7728" s="77">
        <v>211920</v>
      </c>
      <c r="I7728" s="77">
        <v>1E-3</v>
      </c>
      <c r="J7728" s="77" t="s">
        <v>75</v>
      </c>
      <c r="K7728" s="77">
        <v>43.52</v>
      </c>
      <c r="L7728" s="77">
        <v>151.947845</v>
      </c>
      <c r="M7728" s="77">
        <v>-0.11704345000744321</v>
      </c>
      <c r="N7728" s="77">
        <v>152.06874999999999</v>
      </c>
      <c r="O7728" s="77">
        <v>-0.19645719452551061</v>
      </c>
      <c r="P7728" s="77">
        <v>27469000</v>
      </c>
      <c r="Q7728" s="77">
        <v>6715000</v>
      </c>
      <c r="R7728" s="77">
        <v>4.09</v>
      </c>
      <c r="S7728" s="77">
        <v>39.340000000000003</v>
      </c>
      <c r="T7728" s="77">
        <v>6.7530000000000001</v>
      </c>
      <c r="U7728" s="77">
        <v>20.102399999999999</v>
      </c>
      <c r="V7728" s="77">
        <v>2.300719950486326</v>
      </c>
      <c r="AC7728" s="77">
        <v>154.59</v>
      </c>
      <c r="AD7728" s="77">
        <v>151.66999999999999</v>
      </c>
      <c r="AH7728" s="77">
        <f>IF(AND(M7728&lt;Variables!$G$6,M7728&gt;Variables!$G$5),0,1)</f>
        <v>1</v>
      </c>
      <c r="AI7728" s="77">
        <f t="shared" si="242"/>
        <v>1</v>
      </c>
      <c r="AJ7728" s="77">
        <f>IF(I7728&gt;Variables!$G$7,0,1)</f>
        <v>1</v>
      </c>
      <c r="AK7728" s="77">
        <f>IF(F7728&gt;Variables!$G$8,0,1)</f>
        <v>0</v>
      </c>
      <c r="AL7728" s="77">
        <f>IF(G7728&gt;Variables!$G$9,0,1)</f>
        <v>1</v>
      </c>
      <c r="AM7728" s="77">
        <f>IF(AND(K7728&gt;Variables!$G$10,K7728&lt;Variables!$G$11),0,1)</f>
        <v>1</v>
      </c>
      <c r="AN7728" s="77">
        <f>IF(H7728&lt;Variables!$G$13,1,0)</f>
        <v>0</v>
      </c>
      <c r="AO7728" s="77">
        <f>IF(R7728&lt;Variables!$G$12,0,1)</f>
        <v>1</v>
      </c>
      <c r="AP7728" s="78">
        <f t="shared" si="243"/>
        <v>1</v>
      </c>
      <c r="AQ7728" s="77">
        <f>IF(V7728&lt;Variables!$G$15,1,0)</f>
        <v>1</v>
      </c>
      <c r="AR7728" s="77">
        <v>0</v>
      </c>
      <c r="AS7728" s="77">
        <v>1</v>
      </c>
      <c r="AT7728" s="77">
        <v>0</v>
      </c>
      <c r="AU7728" s="77">
        <v>0</v>
      </c>
      <c r="BA7728" s="77">
        <v>0.73</v>
      </c>
    </row>
    <row r="7729" spans="3:53" x14ac:dyDescent="0.25">
      <c r="C7729" s="77" t="s">
        <v>837</v>
      </c>
      <c r="D7729" s="77" t="s">
        <v>609</v>
      </c>
      <c r="E7729" s="77">
        <v>5.51</v>
      </c>
      <c r="F7729" s="77">
        <v>6.78</v>
      </c>
      <c r="G7729" s="77">
        <v>3.58</v>
      </c>
      <c r="H7729" s="77">
        <v>30100</v>
      </c>
      <c r="I7729" s="77">
        <v>267.77699999999999</v>
      </c>
      <c r="J7729" s="77" t="s">
        <v>74</v>
      </c>
      <c r="K7729" s="77">
        <v>65.58</v>
      </c>
      <c r="L7729" s="77">
        <v>5.468325000000001</v>
      </c>
      <c r="M7729" s="77">
        <v>0.39637366103878641</v>
      </c>
      <c r="N7729" s="77">
        <v>5.467352</v>
      </c>
      <c r="O7729" s="77">
        <v>0.41424075128142879</v>
      </c>
      <c r="P7729" s="77">
        <v>39986000</v>
      </c>
      <c r="Q7729" s="77">
        <v>38585000</v>
      </c>
      <c r="R7729" s="77">
        <v>1.04</v>
      </c>
      <c r="S7729" s="77">
        <v>39.340000000000003</v>
      </c>
      <c r="T7729" s="77">
        <v>6.7530000000000001</v>
      </c>
      <c r="U7729" s="77">
        <v>20.102399999999999</v>
      </c>
      <c r="V7729" s="77">
        <v>2.500268236079604</v>
      </c>
      <c r="AC7729" s="77">
        <v>5.65</v>
      </c>
      <c r="AD7729" s="77">
        <v>5.45</v>
      </c>
      <c r="AH7729" s="77">
        <f>IF(AND(M7729&lt;Variables!$G$6,M7729&gt;Variables!$G$5),0,1)</f>
        <v>1</v>
      </c>
      <c r="AI7729" s="77">
        <f t="shared" si="242"/>
        <v>0</v>
      </c>
      <c r="AJ7729" s="77">
        <f>IF(I7729&gt;Variables!$G$7,0,1)</f>
        <v>0</v>
      </c>
      <c r="AK7729" s="77">
        <f>IF(F7729&gt;Variables!$G$8,0,1)</f>
        <v>1</v>
      </c>
      <c r="AL7729" s="77">
        <f>IF(G7729&gt;Variables!$G$9,0,1)</f>
        <v>1</v>
      </c>
      <c r="AM7729" s="77">
        <f>IF(AND(K7729&gt;Variables!$G$10,K7729&lt;Variables!$G$11),0,1)</f>
        <v>0</v>
      </c>
      <c r="AN7729" s="77">
        <f>IF(H7729&lt;Variables!$G$13,1,0)</f>
        <v>0</v>
      </c>
      <c r="AO7729" s="77">
        <f>IF(R7729&lt;Variables!$G$12,0,1)</f>
        <v>0</v>
      </c>
      <c r="AP7729" s="78">
        <f t="shared" si="243"/>
        <v>0</v>
      </c>
      <c r="AQ7729" s="77">
        <f>IF(V7729&lt;Variables!$G$15,1,0)</f>
        <v>1</v>
      </c>
      <c r="AR7729" s="77">
        <v>0</v>
      </c>
      <c r="AS7729" s="77">
        <v>1</v>
      </c>
      <c r="AT7729" s="77">
        <v>0</v>
      </c>
      <c r="AU7729" s="77">
        <v>0</v>
      </c>
      <c r="BA7729" s="77">
        <v>0.69</v>
      </c>
    </row>
    <row r="7730" spans="3:53" x14ac:dyDescent="0.25">
      <c r="C7730" s="77" t="s">
        <v>837</v>
      </c>
      <c r="D7730" s="77" t="s">
        <v>127</v>
      </c>
      <c r="E7730" s="77">
        <v>40.97</v>
      </c>
      <c r="F7730" s="77">
        <v>22.33</v>
      </c>
      <c r="G7730" s="77">
        <v>21.7</v>
      </c>
      <c r="H7730" s="77">
        <v>6940</v>
      </c>
      <c r="I7730" s="77">
        <v>1496.0360000000001</v>
      </c>
      <c r="J7730" s="77" t="s">
        <v>74</v>
      </c>
      <c r="K7730" s="77">
        <v>39.020000000000003</v>
      </c>
      <c r="L7730" s="77">
        <v>41.751510000000003</v>
      </c>
      <c r="M7730" s="77">
        <v>-2.0634223768194149</v>
      </c>
      <c r="N7730" s="77">
        <v>41.445786000000012</v>
      </c>
      <c r="O7730" s="77">
        <v>-1.34099519791953</v>
      </c>
      <c r="P7730" s="77">
        <v>1333000</v>
      </c>
      <c r="Q7730" s="77">
        <v>800984</v>
      </c>
      <c r="R7730" s="77">
        <v>1.66</v>
      </c>
      <c r="S7730" s="77">
        <v>39.340000000000003</v>
      </c>
      <c r="T7730" s="77">
        <v>6.7530000000000001</v>
      </c>
      <c r="U7730" s="77">
        <v>20.102399999999999</v>
      </c>
      <c r="V7730" s="77">
        <v>2.2414645630069909</v>
      </c>
      <c r="AC7730" s="77">
        <v>42.4</v>
      </c>
      <c r="AD7730" s="77">
        <v>40.619999999999997</v>
      </c>
      <c r="AH7730" s="77">
        <f>IF(AND(M7730&lt;Variables!$G$6,M7730&gt;Variables!$G$5),0,1)</f>
        <v>0</v>
      </c>
      <c r="AI7730" s="77">
        <f t="shared" ref="AI7730:AI7793" si="244">IF(L7730&gt;N7730,0,1)</f>
        <v>0</v>
      </c>
      <c r="AJ7730" s="77">
        <f>IF(I7730&gt;Variables!$G$7,0,1)</f>
        <v>0</v>
      </c>
      <c r="AK7730" s="77">
        <f>IF(F7730&gt;Variables!$G$8,0,1)</f>
        <v>0</v>
      </c>
      <c r="AL7730" s="77">
        <f>IF(G7730&gt;Variables!$G$9,0,1)</f>
        <v>0</v>
      </c>
      <c r="AM7730" s="77">
        <f>IF(AND(K7730&gt;Variables!$G$10,K7730&lt;Variables!$G$11),0,1)</f>
        <v>1</v>
      </c>
      <c r="AN7730" s="77">
        <f>IF(H7730&lt;Variables!$G$13,1,0)</f>
        <v>0</v>
      </c>
      <c r="AO7730" s="77">
        <f>IF(R7730&lt;Variables!$G$12,0,1)</f>
        <v>0</v>
      </c>
      <c r="AP7730" s="78">
        <f t="shared" ref="AP7730:AP7793" si="245">IF(J7730="Pass", 0,1)</f>
        <v>0</v>
      </c>
      <c r="AQ7730" s="77">
        <f>IF(V7730&lt;Variables!$G$15,1,0)</f>
        <v>1</v>
      </c>
      <c r="AR7730" s="77">
        <v>1</v>
      </c>
      <c r="AS7730" s="77">
        <v>0</v>
      </c>
      <c r="AT7730" s="77">
        <v>0</v>
      </c>
      <c r="AU7730" s="77">
        <v>0</v>
      </c>
      <c r="BA7730" s="77">
        <v>2</v>
      </c>
    </row>
    <row r="7731" spans="3:53" x14ac:dyDescent="0.25">
      <c r="C7731" s="77" t="s">
        <v>837</v>
      </c>
      <c r="D7731" s="77" t="s">
        <v>834</v>
      </c>
      <c r="E7731" s="77">
        <v>20.98</v>
      </c>
      <c r="F7731" s="77">
        <v>35</v>
      </c>
      <c r="G7731" s="77">
        <v>-3.43</v>
      </c>
      <c r="H7731" s="77">
        <v>-99999</v>
      </c>
      <c r="I7731" s="77">
        <v>-99999</v>
      </c>
      <c r="J7731" s="77" t="s">
        <v>75</v>
      </c>
      <c r="K7731" s="77">
        <v>-99999</v>
      </c>
      <c r="L7731" s="77">
        <v>21.210934999999999</v>
      </c>
      <c r="M7731" s="77">
        <v>0.16060112390143</v>
      </c>
      <c r="N7731" s="77">
        <v>21.462146666666669</v>
      </c>
      <c r="O7731" s="77">
        <v>-1.011765831439049</v>
      </c>
      <c r="P7731" s="77">
        <v>381720</v>
      </c>
      <c r="S7731" s="77">
        <v>39.340000000000003</v>
      </c>
      <c r="T7731" s="77">
        <v>6.7530000000000001</v>
      </c>
      <c r="U7731" s="77">
        <v>20.102399999999999</v>
      </c>
      <c r="V7731" s="77">
        <v>-99999</v>
      </c>
      <c r="AC7731" s="77">
        <v>21.54</v>
      </c>
      <c r="AD7731" s="77">
        <v>19.21</v>
      </c>
      <c r="AH7731" s="77">
        <f>IF(AND(M7731&lt;Variables!$G$6,M7731&gt;Variables!$G$5),0,1)</f>
        <v>1</v>
      </c>
      <c r="AI7731" s="77">
        <f t="shared" si="244"/>
        <v>1</v>
      </c>
      <c r="AJ7731" s="77">
        <f>IF(I7731&gt;Variables!$G$7,0,1)</f>
        <v>1</v>
      </c>
      <c r="AK7731" s="77">
        <f>IF(F7731&gt;Variables!$G$8,0,1)</f>
        <v>0</v>
      </c>
      <c r="AL7731" s="77">
        <f>IF(G7731&gt;Variables!$G$9,0,1)</f>
        <v>1</v>
      </c>
      <c r="AM7731" s="77">
        <f>IF(AND(K7731&gt;Variables!$G$10,K7731&lt;Variables!$G$11),0,1)</f>
        <v>1</v>
      </c>
      <c r="AN7731" s="77">
        <f>IF(H7731&lt;Variables!$G$13,1,0)</f>
        <v>1</v>
      </c>
      <c r="AO7731" s="77">
        <f>IF(R7731&lt;Variables!$G$12,0,1)</f>
        <v>0</v>
      </c>
      <c r="AP7731" s="78">
        <f t="shared" si="245"/>
        <v>1</v>
      </c>
      <c r="AQ7731" s="77">
        <f>IF(V7731&lt;Variables!$G$15,1,0)</f>
        <v>1</v>
      </c>
      <c r="AR7731" s="77">
        <v>1</v>
      </c>
      <c r="AS7731" s="77">
        <v>0</v>
      </c>
      <c r="AT7731" s="77">
        <v>0</v>
      </c>
      <c r="AU7731" s="77">
        <v>0</v>
      </c>
      <c r="BA7731" s="77">
        <v>2</v>
      </c>
    </row>
    <row r="7732" spans="3:53" x14ac:dyDescent="0.25">
      <c r="C7732" s="77" t="s">
        <v>837</v>
      </c>
      <c r="D7732" s="77" t="s">
        <v>836</v>
      </c>
      <c r="E7732" s="77">
        <v>151.68</v>
      </c>
      <c r="F7732" s="77">
        <v>6.34</v>
      </c>
      <c r="G7732" s="77">
        <v>6.46</v>
      </c>
      <c r="H7732" s="77">
        <v>5230</v>
      </c>
      <c r="I7732" s="77">
        <v>529.73</v>
      </c>
      <c r="J7732" s="77" t="s">
        <v>74</v>
      </c>
      <c r="K7732" s="77">
        <v>63.9</v>
      </c>
      <c r="L7732" s="77">
        <v>150.9111111111111</v>
      </c>
      <c r="M7732" s="77">
        <v>0.30407892799294411</v>
      </c>
      <c r="N7732" s="77">
        <v>150.26652173913041</v>
      </c>
      <c r="O7732" s="77">
        <v>0.73434737697945374</v>
      </c>
      <c r="P7732" s="77">
        <v>227489</v>
      </c>
      <c r="Q7732" s="77">
        <v>429915</v>
      </c>
      <c r="R7732" s="77">
        <v>0.53</v>
      </c>
      <c r="S7732" s="77">
        <v>39.340000000000003</v>
      </c>
      <c r="T7732" s="77">
        <v>6.7530000000000001</v>
      </c>
      <c r="U7732" s="77">
        <v>20.102399999999999</v>
      </c>
      <c r="V7732" s="77">
        <v>2.4908912466499769</v>
      </c>
      <c r="AC7732" s="77">
        <v>153.18</v>
      </c>
      <c r="AD7732" s="77">
        <v>148.36000000000001</v>
      </c>
      <c r="AH7732" s="77">
        <f>IF(AND(M7732&lt;Variables!$G$6,M7732&gt;Variables!$G$5),0,1)</f>
        <v>1</v>
      </c>
      <c r="AI7732" s="77">
        <f t="shared" si="244"/>
        <v>0</v>
      </c>
      <c r="AJ7732" s="77">
        <f>IF(I7732&gt;Variables!$G$7,0,1)</f>
        <v>0</v>
      </c>
      <c r="AK7732" s="77">
        <f>IF(F7732&gt;Variables!$G$8,0,1)</f>
        <v>1</v>
      </c>
      <c r="AL7732" s="77">
        <f>IF(G7732&gt;Variables!$G$9,0,1)</f>
        <v>1</v>
      </c>
      <c r="AM7732" s="77">
        <f>IF(AND(K7732&gt;Variables!$G$10,K7732&lt;Variables!$G$11),0,1)</f>
        <v>0</v>
      </c>
      <c r="AN7732" s="77">
        <f>IF(H7732&lt;Variables!$G$13,1,0)</f>
        <v>0</v>
      </c>
      <c r="AO7732" s="77">
        <f>IF(R7732&lt;Variables!$G$12,0,1)</f>
        <v>0</v>
      </c>
      <c r="AP7732" s="78">
        <f t="shared" si="245"/>
        <v>0</v>
      </c>
      <c r="AQ7732" s="77">
        <f>IF(V7732&lt;Variables!$G$15,1,0)</f>
        <v>1</v>
      </c>
      <c r="AR7732" s="77">
        <v>0</v>
      </c>
      <c r="AS7732" s="77">
        <v>1</v>
      </c>
      <c r="AT7732" s="77">
        <v>0</v>
      </c>
      <c r="AU7732" s="77">
        <v>0</v>
      </c>
      <c r="BA7732" s="77">
        <v>0.52</v>
      </c>
    </row>
    <row r="7733" spans="3:53" x14ac:dyDescent="0.25">
      <c r="C7733" s="77" t="s">
        <v>837</v>
      </c>
      <c r="D7733" s="77" t="s">
        <v>619</v>
      </c>
      <c r="E7733" s="77">
        <v>4.4400000000000004</v>
      </c>
      <c r="F7733" s="77">
        <v>7.26</v>
      </c>
      <c r="G7733" s="77">
        <v>2.54</v>
      </c>
      <c r="H7733" s="77">
        <v>-99999</v>
      </c>
      <c r="I7733" s="77">
        <v>-22.666</v>
      </c>
      <c r="J7733" s="77" t="s">
        <v>74</v>
      </c>
      <c r="K7733" s="77">
        <v>51.72</v>
      </c>
      <c r="L7733" s="77">
        <v>4.4389900000000004</v>
      </c>
      <c r="M7733" s="77">
        <v>2.050015881991598E-2</v>
      </c>
      <c r="N7733" s="77">
        <v>4.4355653061224487</v>
      </c>
      <c r="O7733" s="77">
        <v>9.772584954544164E-2</v>
      </c>
      <c r="P7733" s="77">
        <v>1155000</v>
      </c>
      <c r="Q7733" s="77">
        <v>112475</v>
      </c>
      <c r="R7733" s="77">
        <v>10.27</v>
      </c>
      <c r="S7733" s="77">
        <v>39.340000000000003</v>
      </c>
      <c r="T7733" s="77">
        <v>6.7530000000000001</v>
      </c>
      <c r="U7733" s="77">
        <v>20.102399999999999</v>
      </c>
      <c r="V7733" s="77">
        <v>2.3841843642017659</v>
      </c>
      <c r="AC7733" s="77">
        <v>4.4400000000000004</v>
      </c>
      <c r="AD7733" s="77">
        <v>4.37</v>
      </c>
      <c r="AH7733" s="77">
        <f>IF(AND(M7733&lt;Variables!$G$6,M7733&gt;Variables!$G$5),0,1)</f>
        <v>1</v>
      </c>
      <c r="AI7733" s="77">
        <f t="shared" si="244"/>
        <v>0</v>
      </c>
      <c r="AJ7733" s="77">
        <f>IF(I7733&gt;Variables!$G$7,0,1)</f>
        <v>1</v>
      </c>
      <c r="AK7733" s="77">
        <f>IF(F7733&gt;Variables!$G$8,0,1)</f>
        <v>1</v>
      </c>
      <c r="AL7733" s="77">
        <f>IF(G7733&gt;Variables!$G$9,0,1)</f>
        <v>1</v>
      </c>
      <c r="AM7733" s="77">
        <f>IF(AND(K7733&gt;Variables!$G$10,K7733&lt;Variables!$G$11),0,1)</f>
        <v>1</v>
      </c>
      <c r="AN7733" s="77">
        <f>IF(H7733&lt;Variables!$G$13,1,0)</f>
        <v>1</v>
      </c>
      <c r="AO7733" s="77">
        <f>IF(R7733&lt;Variables!$G$12,0,1)</f>
        <v>1</v>
      </c>
      <c r="AP7733" s="78">
        <f t="shared" si="245"/>
        <v>0</v>
      </c>
      <c r="AQ7733" s="77">
        <f>IF(V7733&lt;Variables!$G$15,1,0)</f>
        <v>1</v>
      </c>
      <c r="AR7733" s="77">
        <v>0</v>
      </c>
      <c r="AS7733" s="77">
        <v>0</v>
      </c>
      <c r="AT7733" s="77">
        <v>0</v>
      </c>
      <c r="AU7733" s="77">
        <v>1</v>
      </c>
      <c r="BA7733" s="77">
        <v>-0.79</v>
      </c>
    </row>
    <row r="7734" spans="3:53" x14ac:dyDescent="0.25">
      <c r="C7734" s="77" t="s">
        <v>837</v>
      </c>
      <c r="D7734" s="77" t="s">
        <v>622</v>
      </c>
      <c r="E7734" s="77">
        <v>4.07</v>
      </c>
      <c r="F7734" s="77">
        <v>44.72</v>
      </c>
      <c r="G7734" s="77">
        <v>-14.79</v>
      </c>
      <c r="H7734" s="77">
        <v>181.22</v>
      </c>
      <c r="I7734" s="77">
        <v>-7.3150000000000004</v>
      </c>
      <c r="J7734" s="77" t="s">
        <v>74</v>
      </c>
      <c r="K7734" s="77">
        <v>59.13</v>
      </c>
      <c r="L7734" s="77">
        <v>4.0500499999999997</v>
      </c>
      <c r="M7734" s="77">
        <v>0.98640757521512457</v>
      </c>
      <c r="N7734" s="77">
        <v>4.0036420000000001</v>
      </c>
      <c r="O7734" s="77">
        <v>2.156986064188549</v>
      </c>
      <c r="P7734" s="77">
        <v>46360000</v>
      </c>
      <c r="Q7734" s="77">
        <v>217790</v>
      </c>
      <c r="R7734" s="77">
        <v>212.87</v>
      </c>
      <c r="S7734" s="77">
        <v>39.340000000000003</v>
      </c>
      <c r="T7734" s="77">
        <v>6.7530000000000001</v>
      </c>
      <c r="U7734" s="77">
        <v>20.102399999999999</v>
      </c>
      <c r="V7734" s="77">
        <v>2.4099311604893772</v>
      </c>
      <c r="AC7734" s="77">
        <v>4.1100000000000003</v>
      </c>
      <c r="AD7734" s="77">
        <v>3.65</v>
      </c>
      <c r="AH7734" s="77">
        <f>IF(AND(M7734&lt;Variables!$G$6,M7734&gt;Variables!$G$5),0,1)</f>
        <v>1</v>
      </c>
      <c r="AI7734" s="77">
        <f t="shared" si="244"/>
        <v>0</v>
      </c>
      <c r="AJ7734" s="77">
        <f>IF(I7734&gt;Variables!$G$7,0,1)</f>
        <v>1</v>
      </c>
      <c r="AK7734" s="77">
        <f>IF(F7734&gt;Variables!$G$8,0,1)</f>
        <v>0</v>
      </c>
      <c r="AL7734" s="77">
        <f>IF(G7734&gt;Variables!$G$9,0,1)</f>
        <v>1</v>
      </c>
      <c r="AM7734" s="77">
        <f>IF(AND(K7734&gt;Variables!$G$10,K7734&lt;Variables!$G$11),0,1)</f>
        <v>1</v>
      </c>
      <c r="AN7734" s="77">
        <f>IF(H7734&lt;Variables!$G$13,1,0)</f>
        <v>1</v>
      </c>
      <c r="AO7734" s="77">
        <f>IF(R7734&lt;Variables!$G$12,0,1)</f>
        <v>1</v>
      </c>
      <c r="AP7734" s="78">
        <f t="shared" si="245"/>
        <v>0</v>
      </c>
      <c r="AQ7734" s="77">
        <f>IF(V7734&lt;Variables!$G$15,1,0)</f>
        <v>1</v>
      </c>
      <c r="AR7734" s="77">
        <v>0</v>
      </c>
      <c r="AS7734" s="77">
        <v>0</v>
      </c>
      <c r="AT7734" s="77">
        <v>1</v>
      </c>
      <c r="AU7734" s="77">
        <v>0</v>
      </c>
      <c r="BA7734" s="77">
        <v>-2.25</v>
      </c>
    </row>
    <row r="7735" spans="3:53" x14ac:dyDescent="0.25">
      <c r="C7735" s="77" t="s">
        <v>837</v>
      </c>
      <c r="D7735" s="77" t="s">
        <v>611</v>
      </c>
      <c r="E7735" s="77">
        <v>21.05</v>
      </c>
      <c r="F7735" s="77">
        <v>7.17</v>
      </c>
      <c r="G7735" s="77">
        <v>-0.05</v>
      </c>
      <c r="H7735" s="77">
        <v>-99999</v>
      </c>
      <c r="I7735" s="77">
        <v>-0.34599999999999997</v>
      </c>
      <c r="J7735" s="77" t="s">
        <v>74</v>
      </c>
      <c r="K7735" s="77">
        <v>63.48</v>
      </c>
      <c r="L7735" s="77">
        <v>20.997375000000002</v>
      </c>
      <c r="M7735" s="77">
        <v>0.29825156716018358</v>
      </c>
      <c r="N7735" s="77">
        <v>20.948892857142852</v>
      </c>
      <c r="O7735" s="77">
        <v>0.53037238585743862</v>
      </c>
      <c r="P7735" s="77">
        <v>33732</v>
      </c>
      <c r="Q7735" s="77">
        <v>63540</v>
      </c>
      <c r="R7735" s="77">
        <v>0.53</v>
      </c>
      <c r="S7735" s="77">
        <v>39.340000000000003</v>
      </c>
      <c r="T7735" s="77">
        <v>6.7530000000000001</v>
      </c>
      <c r="U7735" s="77">
        <v>20.102399999999999</v>
      </c>
      <c r="V7735" s="77">
        <v>2.4872872541639128</v>
      </c>
      <c r="AC7735" s="77">
        <v>21.3</v>
      </c>
      <c r="AD7735" s="77">
        <v>20.9</v>
      </c>
      <c r="AH7735" s="77">
        <f>IF(AND(M7735&lt;Variables!$G$6,M7735&gt;Variables!$G$5),0,1)</f>
        <v>1</v>
      </c>
      <c r="AI7735" s="77">
        <f t="shared" si="244"/>
        <v>0</v>
      </c>
      <c r="AJ7735" s="77">
        <f>IF(I7735&gt;Variables!$G$7,0,1)</f>
        <v>1</v>
      </c>
      <c r="AK7735" s="77">
        <f>IF(F7735&gt;Variables!$G$8,0,1)</f>
        <v>1</v>
      </c>
      <c r="AL7735" s="77">
        <f>IF(G7735&gt;Variables!$G$9,0,1)</f>
        <v>1</v>
      </c>
      <c r="AM7735" s="77">
        <f>IF(AND(K7735&gt;Variables!$G$10,K7735&lt;Variables!$G$11),0,1)</f>
        <v>0</v>
      </c>
      <c r="AN7735" s="77">
        <f>IF(H7735&lt;Variables!$G$13,1,0)</f>
        <v>1</v>
      </c>
      <c r="AO7735" s="77">
        <f>IF(R7735&lt;Variables!$G$12,0,1)</f>
        <v>0</v>
      </c>
      <c r="AP7735" s="78">
        <f t="shared" si="245"/>
        <v>0</v>
      </c>
      <c r="AQ7735" s="77">
        <f>IF(V7735&lt;Variables!$G$15,1,0)</f>
        <v>1</v>
      </c>
      <c r="AR7735" s="77">
        <v>1</v>
      </c>
      <c r="AS7735" s="77">
        <v>0</v>
      </c>
      <c r="AT7735" s="77">
        <v>0</v>
      </c>
      <c r="AU7735" s="77">
        <v>0</v>
      </c>
      <c r="BA7735" s="77">
        <v>0.86</v>
      </c>
    </row>
    <row r="7736" spans="3:53" x14ac:dyDescent="0.25">
      <c r="C7736" s="77" t="s">
        <v>838</v>
      </c>
      <c r="D7736" s="77" t="s">
        <v>152</v>
      </c>
      <c r="E7736" s="77">
        <v>0.04</v>
      </c>
      <c r="F7736" s="77">
        <v>6.01</v>
      </c>
      <c r="G7736" s="77">
        <v>26.07</v>
      </c>
      <c r="H7736" s="77">
        <v>-99999</v>
      </c>
      <c r="I7736" s="77">
        <v>27.67</v>
      </c>
      <c r="J7736" s="77" t="s">
        <v>75</v>
      </c>
      <c r="K7736" s="77">
        <v>44.24</v>
      </c>
      <c r="L7736" s="77">
        <v>3.5550000000000012E-2</v>
      </c>
      <c r="M7736" s="77">
        <v>-0.70323488045009031</v>
      </c>
      <c r="N7736" s="77">
        <v>3.5732E-2</v>
      </c>
      <c r="O7736" s="77">
        <v>-1.209000335833432</v>
      </c>
      <c r="P7736" s="77">
        <v>4639000</v>
      </c>
      <c r="Q7736" s="77">
        <v>14265000</v>
      </c>
      <c r="R7736" s="77">
        <v>0.33</v>
      </c>
      <c r="S7736" s="77">
        <v>38.686</v>
      </c>
      <c r="T7736" s="77">
        <v>6.3719999999999999</v>
      </c>
      <c r="U7736" s="77">
        <v>19.6556</v>
      </c>
      <c r="V7736" s="77">
        <v>2.3139122790436</v>
      </c>
      <c r="AC7736" s="77">
        <v>3.5799999999999998E-2</v>
      </c>
      <c r="AD7736" s="77">
        <v>3.4000000000000002E-2</v>
      </c>
      <c r="AH7736" s="77">
        <f>IF(AND(M7736&lt;Variables!$G$6,M7736&gt;Variables!$G$5),0,1)</f>
        <v>1</v>
      </c>
      <c r="AI7736" s="77">
        <f t="shared" si="244"/>
        <v>1</v>
      </c>
      <c r="AJ7736" s="77">
        <f>IF(I7736&gt;Variables!$G$7,0,1)</f>
        <v>1</v>
      </c>
      <c r="AK7736" s="77">
        <f>IF(F7736&gt;Variables!$G$8,0,1)</f>
        <v>1</v>
      </c>
      <c r="AL7736" s="77">
        <f>IF(G7736&gt;Variables!$G$9,0,1)</f>
        <v>0</v>
      </c>
      <c r="AM7736" s="77">
        <f>IF(AND(K7736&gt;Variables!$G$10,K7736&lt;Variables!$G$11),0,1)</f>
        <v>1</v>
      </c>
      <c r="AN7736" s="77">
        <f>IF(H7736&lt;Variables!$G$13,1,0)</f>
        <v>1</v>
      </c>
      <c r="AO7736" s="77">
        <f>IF(R7736&lt;Variables!$G$12,0,1)</f>
        <v>0</v>
      </c>
      <c r="AP7736" s="78">
        <f t="shared" si="245"/>
        <v>1</v>
      </c>
      <c r="AQ7736" s="77">
        <f>IF(V7736&lt;Variables!$G$15,1,0)</f>
        <v>1</v>
      </c>
      <c r="AR7736" s="77">
        <v>0</v>
      </c>
      <c r="AS7736" s="77">
        <v>0</v>
      </c>
      <c r="AT7736" s="77">
        <v>1</v>
      </c>
      <c r="AU7736" s="77">
        <v>0</v>
      </c>
      <c r="BA7736" s="77">
        <v>-2.25</v>
      </c>
    </row>
    <row r="7737" spans="3:53" x14ac:dyDescent="0.25">
      <c r="C7737" s="77" t="s">
        <v>838</v>
      </c>
      <c r="D7737" s="77" t="s">
        <v>638</v>
      </c>
      <c r="E7737" s="77">
        <v>5.64</v>
      </c>
      <c r="F7737" s="77">
        <v>7.51</v>
      </c>
      <c r="G7737" s="77">
        <v>7.58</v>
      </c>
      <c r="H7737" s="77">
        <v>-99999</v>
      </c>
      <c r="I7737" s="77">
        <v>280.03399999999999</v>
      </c>
      <c r="J7737" s="77" t="s">
        <v>74</v>
      </c>
      <c r="K7737" s="77">
        <v>-99999</v>
      </c>
      <c r="L7737" s="77">
        <v>5.6050000000000004</v>
      </c>
      <c r="M7737" s="77">
        <v>0</v>
      </c>
      <c r="N7737" s="77">
        <v>5.5775000000000006</v>
      </c>
      <c r="O7737" s="77">
        <v>0.49305244285073702</v>
      </c>
      <c r="P7737" s="77">
        <v>18110</v>
      </c>
      <c r="Q7737" s="77">
        <v>549543</v>
      </c>
      <c r="R7737" s="77">
        <v>0.03</v>
      </c>
      <c r="S7737" s="77">
        <v>38.686</v>
      </c>
      <c r="T7737" s="77">
        <v>6.3719999999999999</v>
      </c>
      <c r="U7737" s="77">
        <v>19.6556</v>
      </c>
      <c r="V7737" s="77">
        <v>-99999</v>
      </c>
      <c r="AC7737" s="77">
        <v>5.625</v>
      </c>
      <c r="AD7737" s="77">
        <v>5.49</v>
      </c>
      <c r="AH7737" s="77">
        <f>IF(AND(M7737&lt;Variables!$G$6,M7737&gt;Variables!$G$5),0,1)</f>
        <v>1</v>
      </c>
      <c r="AI7737" s="77">
        <f t="shared" si="244"/>
        <v>0</v>
      </c>
      <c r="AJ7737" s="77">
        <f>IF(I7737&gt;Variables!$G$7,0,1)</f>
        <v>0</v>
      </c>
      <c r="AK7737" s="77">
        <f>IF(F7737&gt;Variables!$G$8,0,1)</f>
        <v>1</v>
      </c>
      <c r="AL7737" s="77">
        <f>IF(G7737&gt;Variables!$G$9,0,1)</f>
        <v>1</v>
      </c>
      <c r="AM7737" s="77">
        <f>IF(AND(K7737&gt;Variables!$G$10,K7737&lt;Variables!$G$11),0,1)</f>
        <v>1</v>
      </c>
      <c r="AN7737" s="77">
        <f>IF(H7737&lt;Variables!$G$13,1,0)</f>
        <v>1</v>
      </c>
      <c r="AO7737" s="77">
        <f>IF(R7737&lt;Variables!$G$12,0,1)</f>
        <v>0</v>
      </c>
      <c r="AP7737" s="78">
        <f t="shared" si="245"/>
        <v>0</v>
      </c>
      <c r="AQ7737" s="77">
        <f>IF(V7737&lt;Variables!$G$15,1,0)</f>
        <v>1</v>
      </c>
      <c r="AR7737" s="77">
        <v>0</v>
      </c>
      <c r="AS7737" s="77">
        <v>0</v>
      </c>
      <c r="AT7737" s="77">
        <v>1</v>
      </c>
      <c r="AU7737" s="77">
        <v>0</v>
      </c>
      <c r="BA7737" s="77">
        <v>-2.25</v>
      </c>
    </row>
    <row r="7738" spans="3:53" x14ac:dyDescent="0.25">
      <c r="C7738" s="77" t="s">
        <v>838</v>
      </c>
      <c r="D7738" s="77" t="s">
        <v>458</v>
      </c>
      <c r="E7738" s="77">
        <v>53.56</v>
      </c>
      <c r="F7738" s="77">
        <v>33.32</v>
      </c>
      <c r="G7738" s="77">
        <v>12.34</v>
      </c>
      <c r="H7738" s="77">
        <v>9830</v>
      </c>
      <c r="I7738" s="77">
        <v>81.980999999999995</v>
      </c>
      <c r="J7738" s="77" t="s">
        <v>75</v>
      </c>
      <c r="K7738" s="77">
        <v>48.12</v>
      </c>
      <c r="L7738" s="77">
        <v>53.570545000000003</v>
      </c>
      <c r="M7738" s="77">
        <v>0.26032029354938468</v>
      </c>
      <c r="N7738" s="77">
        <v>54.358015999999999</v>
      </c>
      <c r="O7738" s="77">
        <v>-1.1921259230653269</v>
      </c>
      <c r="P7738" s="77">
        <v>147794000</v>
      </c>
      <c r="Q7738" s="77">
        <v>20406000</v>
      </c>
      <c r="R7738" s="77">
        <v>7.24</v>
      </c>
      <c r="S7738" s="77">
        <v>38.686</v>
      </c>
      <c r="T7738" s="77">
        <v>6.3719999999999999</v>
      </c>
      <c r="U7738" s="77">
        <v>19.6556</v>
      </c>
      <c r="V7738" s="77">
        <v>2.3421682657823251</v>
      </c>
      <c r="AC7738" s="77">
        <v>57.289900000000003</v>
      </c>
      <c r="AD7738" s="77">
        <v>51.93</v>
      </c>
      <c r="AH7738" s="77">
        <f>IF(AND(M7738&lt;Variables!$G$6,M7738&gt;Variables!$G$5),0,1)</f>
        <v>1</v>
      </c>
      <c r="AI7738" s="77">
        <f t="shared" si="244"/>
        <v>1</v>
      </c>
      <c r="AJ7738" s="77">
        <f>IF(I7738&gt;Variables!$G$7,0,1)</f>
        <v>0</v>
      </c>
      <c r="AK7738" s="77">
        <f>IF(F7738&gt;Variables!$G$8,0,1)</f>
        <v>0</v>
      </c>
      <c r="AL7738" s="77">
        <f>IF(G7738&gt;Variables!$G$9,0,1)</f>
        <v>0</v>
      </c>
      <c r="AM7738" s="77">
        <f>IF(AND(K7738&gt;Variables!$G$10,K7738&lt;Variables!$G$11),0,1)</f>
        <v>1</v>
      </c>
      <c r="AN7738" s="77">
        <f>IF(H7738&lt;Variables!$G$13,1,0)</f>
        <v>0</v>
      </c>
      <c r="AO7738" s="77">
        <f>IF(R7738&lt;Variables!$G$12,0,1)</f>
        <v>1</v>
      </c>
      <c r="AP7738" s="78">
        <f t="shared" si="245"/>
        <v>1</v>
      </c>
      <c r="AQ7738" s="77">
        <f>IF(V7738&lt;Variables!$G$15,1,0)</f>
        <v>1</v>
      </c>
      <c r="AR7738" s="77">
        <v>0</v>
      </c>
      <c r="AS7738" s="77">
        <v>0</v>
      </c>
      <c r="AT7738" s="77">
        <v>1</v>
      </c>
      <c r="AU7738" s="77">
        <v>0</v>
      </c>
      <c r="BA7738" s="77">
        <v>-1.51</v>
      </c>
    </row>
    <row r="7739" spans="3:53" x14ac:dyDescent="0.25">
      <c r="C7739" s="77" t="s">
        <v>838</v>
      </c>
      <c r="D7739" s="77" t="s">
        <v>611</v>
      </c>
      <c r="E7739" s="77">
        <v>21.05</v>
      </c>
      <c r="F7739" s="77">
        <v>6.61</v>
      </c>
      <c r="G7739" s="77">
        <v>-0.05</v>
      </c>
      <c r="H7739" s="77">
        <v>-99999</v>
      </c>
      <c r="I7739" s="77">
        <v>-0.34599999999999997</v>
      </c>
      <c r="J7739" s="77" t="s">
        <v>74</v>
      </c>
      <c r="K7739" s="77">
        <v>63.5</v>
      </c>
      <c r="L7739" s="77">
        <v>20.973166666666671</v>
      </c>
      <c r="M7739" s="77">
        <v>0.41402109044094959</v>
      </c>
      <c r="N7739" s="77">
        <v>20.952269230769229</v>
      </c>
      <c r="O7739" s="77">
        <v>0.51417232207271635</v>
      </c>
      <c r="P7739" s="77">
        <v>33780</v>
      </c>
      <c r="Q7739" s="77">
        <v>63540</v>
      </c>
      <c r="R7739" s="77">
        <v>0.53</v>
      </c>
      <c r="S7739" s="77">
        <v>38.686</v>
      </c>
      <c r="T7739" s="77">
        <v>6.3719999999999999</v>
      </c>
      <c r="U7739" s="77">
        <v>19.6556</v>
      </c>
      <c r="V7739" s="77">
        <v>2.4799535973744238</v>
      </c>
      <c r="AC7739" s="77">
        <v>21.3</v>
      </c>
      <c r="AD7739" s="77">
        <v>20.9</v>
      </c>
      <c r="AH7739" s="77">
        <f>IF(AND(M7739&lt;Variables!$G$6,M7739&gt;Variables!$G$5),0,1)</f>
        <v>1</v>
      </c>
      <c r="AI7739" s="77">
        <f t="shared" si="244"/>
        <v>0</v>
      </c>
      <c r="AJ7739" s="77">
        <f>IF(I7739&gt;Variables!$G$7,0,1)</f>
        <v>1</v>
      </c>
      <c r="AK7739" s="77">
        <f>IF(F7739&gt;Variables!$G$8,0,1)</f>
        <v>1</v>
      </c>
      <c r="AL7739" s="77">
        <f>IF(G7739&gt;Variables!$G$9,0,1)</f>
        <v>1</v>
      </c>
      <c r="AM7739" s="77">
        <f>IF(AND(K7739&gt;Variables!$G$10,K7739&lt;Variables!$G$11),0,1)</f>
        <v>0</v>
      </c>
      <c r="AN7739" s="77">
        <f>IF(H7739&lt;Variables!$G$13,1,0)</f>
        <v>1</v>
      </c>
      <c r="AO7739" s="77">
        <f>IF(R7739&lt;Variables!$G$12,0,1)</f>
        <v>0</v>
      </c>
      <c r="AP7739" s="78">
        <f t="shared" si="245"/>
        <v>0</v>
      </c>
      <c r="AQ7739" s="77">
        <f>IF(V7739&lt;Variables!$G$15,1,0)</f>
        <v>1</v>
      </c>
      <c r="AR7739" s="77">
        <v>1</v>
      </c>
      <c r="AS7739" s="77">
        <v>0</v>
      </c>
      <c r="AT7739" s="77">
        <v>0</v>
      </c>
      <c r="AU7739" s="77">
        <v>0</v>
      </c>
      <c r="BA7739" s="77">
        <v>0.86</v>
      </c>
    </row>
    <row r="7740" spans="3:53" x14ac:dyDescent="0.25">
      <c r="C7740" s="77" t="s">
        <v>838</v>
      </c>
      <c r="D7740" s="77" t="s">
        <v>621</v>
      </c>
      <c r="E7740" s="77">
        <v>12.04</v>
      </c>
      <c r="F7740" s="77">
        <v>33.22</v>
      </c>
      <c r="G7740" s="77">
        <v>-6.85</v>
      </c>
      <c r="H7740" s="77">
        <v>28.51</v>
      </c>
      <c r="I7740" s="77">
        <v>-13.302</v>
      </c>
      <c r="J7740" s="77" t="s">
        <v>74</v>
      </c>
      <c r="K7740" s="77">
        <v>55.44</v>
      </c>
      <c r="L7740" s="77">
        <v>11.899168421052631</v>
      </c>
      <c r="M7740" s="77">
        <v>0.67678325154964747</v>
      </c>
      <c r="N7740" s="77">
        <v>11.88758260869565</v>
      </c>
      <c r="O7740" s="77">
        <v>0.7749043210598795</v>
      </c>
      <c r="P7740" s="77">
        <v>4620000</v>
      </c>
      <c r="Q7740" s="77">
        <v>52870</v>
      </c>
      <c r="R7740" s="77">
        <v>87.38</v>
      </c>
      <c r="S7740" s="77">
        <v>38.686</v>
      </c>
      <c r="T7740" s="77">
        <v>6.3719999999999999</v>
      </c>
      <c r="U7740" s="77">
        <v>19.6556</v>
      </c>
      <c r="V7740" s="77">
        <v>2.3951292832939219</v>
      </c>
      <c r="AC7740" s="77">
        <v>13.5</v>
      </c>
      <c r="AD7740" s="77">
        <v>11.63</v>
      </c>
      <c r="AH7740" s="77">
        <f>IF(AND(M7740&lt;Variables!$G$6,M7740&gt;Variables!$G$5),0,1)</f>
        <v>1</v>
      </c>
      <c r="AI7740" s="77">
        <f t="shared" si="244"/>
        <v>0</v>
      </c>
      <c r="AJ7740" s="77">
        <f>IF(I7740&gt;Variables!$G$7,0,1)</f>
        <v>1</v>
      </c>
      <c r="AK7740" s="77">
        <f>IF(F7740&gt;Variables!$G$8,0,1)</f>
        <v>0</v>
      </c>
      <c r="AL7740" s="77">
        <f>IF(G7740&gt;Variables!$G$9,0,1)</f>
        <v>1</v>
      </c>
      <c r="AM7740" s="77">
        <f>IF(AND(K7740&gt;Variables!$G$10,K7740&lt;Variables!$G$11),0,1)</f>
        <v>1</v>
      </c>
      <c r="AN7740" s="77">
        <f>IF(H7740&lt;Variables!$G$13,1,0)</f>
        <v>1</v>
      </c>
      <c r="AO7740" s="77">
        <f>IF(R7740&lt;Variables!$G$12,0,1)</f>
        <v>1</v>
      </c>
      <c r="AP7740" s="78">
        <f t="shared" si="245"/>
        <v>0</v>
      </c>
      <c r="AQ7740" s="77">
        <f>IF(V7740&lt;Variables!$G$15,1,0)</f>
        <v>1</v>
      </c>
      <c r="AR7740" s="77">
        <v>1</v>
      </c>
      <c r="AS7740" s="77">
        <v>0</v>
      </c>
      <c r="AT7740" s="77">
        <v>0</v>
      </c>
      <c r="AU7740" s="77">
        <v>0</v>
      </c>
      <c r="BA7740" s="77">
        <v>2</v>
      </c>
    </row>
    <row r="7741" spans="3:53" x14ac:dyDescent="0.25">
      <c r="C7741" s="77" t="s">
        <v>838</v>
      </c>
      <c r="D7741" s="77" t="s">
        <v>612</v>
      </c>
      <c r="E7741" s="77">
        <v>127.19</v>
      </c>
      <c r="F7741" s="77">
        <v>6.28</v>
      </c>
      <c r="G7741" s="77">
        <v>0.9</v>
      </c>
      <c r="H7741" s="77">
        <v>19960</v>
      </c>
      <c r="I7741" s="77">
        <v>-27.96</v>
      </c>
      <c r="J7741" s="77" t="s">
        <v>75</v>
      </c>
      <c r="K7741" s="77">
        <v>45.93</v>
      </c>
      <c r="L7741" s="77">
        <v>126.87824999999999</v>
      </c>
      <c r="M7741" s="77">
        <v>-5.3791725532136313E-2</v>
      </c>
      <c r="N7741" s="77">
        <v>126.985444</v>
      </c>
      <c r="O7741" s="77">
        <v>-0.13816071706612201</v>
      </c>
      <c r="P7741" s="77">
        <v>2760000</v>
      </c>
      <c r="Q7741" s="77">
        <v>1140000</v>
      </c>
      <c r="R7741" s="77">
        <v>2.42</v>
      </c>
      <c r="S7741" s="77">
        <v>38.686</v>
      </c>
      <c r="T7741" s="77">
        <v>6.3719999999999999</v>
      </c>
      <c r="U7741" s="77">
        <v>19.6556</v>
      </c>
      <c r="V7741" s="77">
        <v>2.3256011083152548</v>
      </c>
      <c r="AC7741" s="77">
        <v>127.88</v>
      </c>
      <c r="AD7741" s="77">
        <v>126.23</v>
      </c>
      <c r="AH7741" s="77">
        <f>IF(AND(M7741&lt;Variables!$G$6,M7741&gt;Variables!$G$5),0,1)</f>
        <v>1</v>
      </c>
      <c r="AI7741" s="77">
        <f t="shared" si="244"/>
        <v>1</v>
      </c>
      <c r="AJ7741" s="77">
        <f>IF(I7741&gt;Variables!$G$7,0,1)</f>
        <v>1</v>
      </c>
      <c r="AK7741" s="77">
        <f>IF(F7741&gt;Variables!$G$8,0,1)</f>
        <v>1</v>
      </c>
      <c r="AL7741" s="77">
        <f>IF(G7741&gt;Variables!$G$9,0,1)</f>
        <v>1</v>
      </c>
      <c r="AM7741" s="77">
        <f>IF(AND(K7741&gt;Variables!$G$10,K7741&lt;Variables!$G$11),0,1)</f>
        <v>1</v>
      </c>
      <c r="AN7741" s="77">
        <f>IF(H7741&lt;Variables!$G$13,1,0)</f>
        <v>0</v>
      </c>
      <c r="AO7741" s="77">
        <f>IF(R7741&lt;Variables!$G$12,0,1)</f>
        <v>1</v>
      </c>
      <c r="AP7741" s="78">
        <f t="shared" si="245"/>
        <v>1</v>
      </c>
      <c r="AQ7741" s="77">
        <f>IF(V7741&lt;Variables!$G$15,1,0)</f>
        <v>1</v>
      </c>
      <c r="AR7741" s="77">
        <v>0</v>
      </c>
      <c r="AS7741" s="77">
        <v>0</v>
      </c>
      <c r="AT7741" s="77">
        <v>0</v>
      </c>
      <c r="AU7741" s="77">
        <v>1</v>
      </c>
      <c r="BA7741" s="77">
        <v>-0.5</v>
      </c>
    </row>
    <row r="7742" spans="3:53" x14ac:dyDescent="0.25">
      <c r="C7742" s="77" t="s">
        <v>838</v>
      </c>
      <c r="D7742" s="77" t="s">
        <v>834</v>
      </c>
      <c r="E7742" s="77">
        <v>21.28</v>
      </c>
      <c r="F7742" s="77">
        <v>32.19</v>
      </c>
      <c r="G7742" s="77">
        <v>-3.18</v>
      </c>
      <c r="H7742" s="77">
        <v>-99999</v>
      </c>
      <c r="I7742" s="77">
        <v>-99999</v>
      </c>
      <c r="J7742" s="77" t="s">
        <v>75</v>
      </c>
      <c r="K7742" s="77">
        <v>-99999</v>
      </c>
      <c r="L7742" s="77">
        <v>21.100355</v>
      </c>
      <c r="M7742" s="77">
        <v>0.94616891516754242</v>
      </c>
      <c r="N7742" s="77">
        <v>21.429079999999999</v>
      </c>
      <c r="O7742" s="77">
        <v>-0.60235903734552232</v>
      </c>
      <c r="P7742" s="77">
        <v>421020</v>
      </c>
      <c r="S7742" s="77">
        <v>38.686</v>
      </c>
      <c r="T7742" s="77">
        <v>6.3719999999999999</v>
      </c>
      <c r="U7742" s="77">
        <v>19.6556</v>
      </c>
      <c r="V7742" s="77">
        <v>-99999</v>
      </c>
      <c r="AC7742" s="77">
        <v>21.54</v>
      </c>
      <c r="AD7742" s="77">
        <v>19.21</v>
      </c>
      <c r="AH7742" s="77">
        <f>IF(AND(M7742&lt;Variables!$G$6,M7742&gt;Variables!$G$5),0,1)</f>
        <v>1</v>
      </c>
      <c r="AI7742" s="77">
        <f t="shared" si="244"/>
        <v>1</v>
      </c>
      <c r="AJ7742" s="77">
        <f>IF(I7742&gt;Variables!$G$7,0,1)</f>
        <v>1</v>
      </c>
      <c r="AK7742" s="77">
        <f>IF(F7742&gt;Variables!$G$8,0,1)</f>
        <v>0</v>
      </c>
      <c r="AL7742" s="77">
        <f>IF(G7742&gt;Variables!$G$9,0,1)</f>
        <v>1</v>
      </c>
      <c r="AM7742" s="77">
        <f>IF(AND(K7742&gt;Variables!$G$10,K7742&lt;Variables!$G$11),0,1)</f>
        <v>1</v>
      </c>
      <c r="AN7742" s="77">
        <f>IF(H7742&lt;Variables!$G$13,1,0)</f>
        <v>1</v>
      </c>
      <c r="AO7742" s="77">
        <f>IF(R7742&lt;Variables!$G$12,0,1)</f>
        <v>0</v>
      </c>
      <c r="AP7742" s="78">
        <f t="shared" si="245"/>
        <v>1</v>
      </c>
      <c r="AQ7742" s="77">
        <f>IF(V7742&lt;Variables!$G$15,1,0)</f>
        <v>1</v>
      </c>
      <c r="AR7742" s="77">
        <v>0</v>
      </c>
      <c r="AS7742" s="77">
        <v>0</v>
      </c>
      <c r="AT7742" s="77">
        <v>1</v>
      </c>
      <c r="AU7742" s="77">
        <v>0</v>
      </c>
      <c r="BA7742" s="77">
        <v>-2.25</v>
      </c>
    </row>
    <row r="7743" spans="3:53" x14ac:dyDescent="0.25">
      <c r="C7743" s="77" t="s">
        <v>838</v>
      </c>
      <c r="D7743" s="77" t="s">
        <v>82</v>
      </c>
      <c r="E7743" s="77">
        <v>34.51</v>
      </c>
      <c r="F7743" s="77">
        <v>6.78</v>
      </c>
      <c r="G7743" s="77">
        <v>5.45</v>
      </c>
      <c r="H7743" s="77">
        <v>4580</v>
      </c>
      <c r="I7743" s="77">
        <v>284.33199999999999</v>
      </c>
      <c r="J7743" s="77" t="s">
        <v>75</v>
      </c>
      <c r="K7743" s="77">
        <v>30.12</v>
      </c>
      <c r="L7743" s="77">
        <v>34.600665000000014</v>
      </c>
      <c r="M7743" s="77">
        <v>-0.49324196514722102</v>
      </c>
      <c r="N7743" s="77">
        <v>34.784416</v>
      </c>
      <c r="O7743" s="77">
        <v>-1.0188930583166911</v>
      </c>
      <c r="P7743" s="77">
        <v>10204000</v>
      </c>
      <c r="Q7743" s="77">
        <v>15988000</v>
      </c>
      <c r="R7743" s="77">
        <v>0.64</v>
      </c>
      <c r="S7743" s="77">
        <v>38.686</v>
      </c>
      <c r="T7743" s="77">
        <v>6.3719999999999999</v>
      </c>
      <c r="U7743" s="77">
        <v>19.6556</v>
      </c>
      <c r="V7743" s="77">
        <v>2.145548773122365</v>
      </c>
      <c r="AC7743" s="77">
        <v>34.880000000000003</v>
      </c>
      <c r="AD7743" s="77">
        <v>33.869999999999997</v>
      </c>
      <c r="AH7743" s="77">
        <f>IF(AND(M7743&lt;Variables!$G$6,M7743&gt;Variables!$G$5),0,1)</f>
        <v>1</v>
      </c>
      <c r="AI7743" s="77">
        <f t="shared" si="244"/>
        <v>1</v>
      </c>
      <c r="AJ7743" s="77">
        <f>IF(I7743&gt;Variables!$G$7,0,1)</f>
        <v>0</v>
      </c>
      <c r="AK7743" s="77">
        <f>IF(F7743&gt;Variables!$G$8,0,1)</f>
        <v>1</v>
      </c>
      <c r="AL7743" s="77">
        <f>IF(G7743&gt;Variables!$G$9,0,1)</f>
        <v>1</v>
      </c>
      <c r="AM7743" s="77">
        <f>IF(AND(K7743&gt;Variables!$G$10,K7743&lt;Variables!$G$11),0,1)</f>
        <v>1</v>
      </c>
      <c r="AN7743" s="77">
        <f>IF(H7743&lt;Variables!$G$13,1,0)</f>
        <v>0</v>
      </c>
      <c r="AO7743" s="77">
        <f>IF(R7743&lt;Variables!$G$12,0,1)</f>
        <v>0</v>
      </c>
      <c r="AP7743" s="78">
        <f t="shared" si="245"/>
        <v>1</v>
      </c>
      <c r="AQ7743" s="77">
        <f>IF(V7743&lt;Variables!$G$15,1,0)</f>
        <v>1</v>
      </c>
      <c r="AR7743" s="77">
        <v>1</v>
      </c>
      <c r="AS7743" s="77">
        <v>0</v>
      </c>
      <c r="AT7743" s="77">
        <v>0</v>
      </c>
      <c r="AU7743" s="77">
        <v>0</v>
      </c>
      <c r="BA7743" s="77">
        <v>0.21</v>
      </c>
    </row>
    <row r="7744" spans="3:53" x14ac:dyDescent="0.25">
      <c r="C7744" s="77" t="s">
        <v>838</v>
      </c>
      <c r="D7744" s="77" t="s">
        <v>617</v>
      </c>
      <c r="E7744" s="77">
        <v>4.4000000000000004</v>
      </c>
      <c r="F7744" s="77">
        <v>6.3</v>
      </c>
      <c r="G7744" s="77">
        <v>3.78</v>
      </c>
      <c r="H7744" s="77">
        <v>-99999</v>
      </c>
      <c r="I7744" s="77">
        <v>-22.873999999999999</v>
      </c>
      <c r="J7744" s="77" t="s">
        <v>74</v>
      </c>
      <c r="K7744" s="77">
        <v>51.47</v>
      </c>
      <c r="L7744" s="77">
        <v>4.3921571428571431</v>
      </c>
      <c r="M7744" s="77">
        <v>-4.911351727593629E-2</v>
      </c>
      <c r="N7744" s="77">
        <v>4.3924099999999999</v>
      </c>
      <c r="O7744" s="77">
        <v>-5.4867373492006558E-2</v>
      </c>
      <c r="P7744" s="77">
        <v>182075</v>
      </c>
      <c r="Q7744" s="77">
        <v>142825</v>
      </c>
      <c r="R7744" s="77">
        <v>1.27</v>
      </c>
      <c r="S7744" s="77">
        <v>38.686</v>
      </c>
      <c r="T7744" s="77">
        <v>6.3719999999999999</v>
      </c>
      <c r="U7744" s="77">
        <v>19.6556</v>
      </c>
      <c r="V7744" s="77">
        <v>2.3837146560108771</v>
      </c>
      <c r="AC7744" s="77">
        <v>4.4000000000000004</v>
      </c>
      <c r="AD7744" s="77">
        <v>4.3099999999999996</v>
      </c>
      <c r="AH7744" s="77">
        <f>IF(AND(M7744&lt;Variables!$G$6,M7744&gt;Variables!$G$5),0,1)</f>
        <v>1</v>
      </c>
      <c r="AI7744" s="77">
        <f t="shared" si="244"/>
        <v>1</v>
      </c>
      <c r="AJ7744" s="77">
        <f>IF(I7744&gt;Variables!$G$7,0,1)</f>
        <v>1</v>
      </c>
      <c r="AK7744" s="77">
        <f>IF(F7744&gt;Variables!$G$8,0,1)</f>
        <v>1</v>
      </c>
      <c r="AL7744" s="77">
        <f>IF(G7744&gt;Variables!$G$9,0,1)</f>
        <v>1</v>
      </c>
      <c r="AM7744" s="77">
        <f>IF(AND(K7744&gt;Variables!$G$10,K7744&lt;Variables!$G$11),0,1)</f>
        <v>1</v>
      </c>
      <c r="AN7744" s="77">
        <f>IF(H7744&lt;Variables!$G$13,1,0)</f>
        <v>1</v>
      </c>
      <c r="AO7744" s="77">
        <f>IF(R7744&lt;Variables!$G$12,0,1)</f>
        <v>0</v>
      </c>
      <c r="AP7744" s="78">
        <f t="shared" si="245"/>
        <v>0</v>
      </c>
      <c r="AQ7744" s="77">
        <f>IF(V7744&lt;Variables!$G$15,1,0)</f>
        <v>1</v>
      </c>
      <c r="AR7744" s="77">
        <v>0</v>
      </c>
      <c r="AS7744" s="77">
        <v>0</v>
      </c>
      <c r="AT7744" s="77">
        <v>1</v>
      </c>
      <c r="AU7744" s="77">
        <v>0</v>
      </c>
      <c r="BA7744" s="77">
        <v>-1.74</v>
      </c>
    </row>
    <row r="7745" spans="3:53" x14ac:dyDescent="0.25">
      <c r="C7745" s="77" t="s">
        <v>838</v>
      </c>
      <c r="D7745" s="77" t="s">
        <v>195</v>
      </c>
      <c r="E7745" s="77">
        <v>39.11</v>
      </c>
      <c r="F7745" s="77">
        <v>7.21</v>
      </c>
      <c r="G7745" s="77">
        <v>5.59</v>
      </c>
      <c r="H7745" s="77">
        <v>4350</v>
      </c>
      <c r="I7745" s="77">
        <v>137.744</v>
      </c>
      <c r="J7745" s="77" t="s">
        <v>75</v>
      </c>
      <c r="K7745" s="77">
        <v>54.49</v>
      </c>
      <c r="L7745" s="77">
        <v>38.944776470588238</v>
      </c>
      <c r="M7745" s="77">
        <v>0.1251092799275827</v>
      </c>
      <c r="N7745" s="77">
        <v>38.931327272727273</v>
      </c>
      <c r="O7745" s="77">
        <v>0.15969845270669281</v>
      </c>
      <c r="P7745" s="77">
        <v>222471</v>
      </c>
      <c r="Q7745" s="77">
        <v>701423</v>
      </c>
      <c r="R7745" s="77">
        <v>0.32</v>
      </c>
      <c r="S7745" s="77">
        <v>38.686</v>
      </c>
      <c r="T7745" s="77">
        <v>6.3719999999999999</v>
      </c>
      <c r="U7745" s="77">
        <v>19.6556</v>
      </c>
      <c r="V7745" s="77">
        <v>2.4086412516759479</v>
      </c>
      <c r="AC7745" s="77">
        <v>39.073999999999998</v>
      </c>
      <c r="AD7745" s="77">
        <v>34.85</v>
      </c>
      <c r="AH7745" s="77">
        <f>IF(AND(M7745&lt;Variables!$G$6,M7745&gt;Variables!$G$5),0,1)</f>
        <v>1</v>
      </c>
      <c r="AI7745" s="77">
        <f t="shared" si="244"/>
        <v>0</v>
      </c>
      <c r="AJ7745" s="77">
        <f>IF(I7745&gt;Variables!$G$7,0,1)</f>
        <v>0</v>
      </c>
      <c r="AK7745" s="77">
        <f>IF(F7745&gt;Variables!$G$8,0,1)</f>
        <v>1</v>
      </c>
      <c r="AL7745" s="77">
        <f>IF(G7745&gt;Variables!$G$9,0,1)</f>
        <v>1</v>
      </c>
      <c r="AM7745" s="77">
        <f>IF(AND(K7745&gt;Variables!$G$10,K7745&lt;Variables!$G$11),0,1)</f>
        <v>1</v>
      </c>
      <c r="AN7745" s="77">
        <f>IF(H7745&lt;Variables!$G$13,1,0)</f>
        <v>0</v>
      </c>
      <c r="AO7745" s="77">
        <f>IF(R7745&lt;Variables!$G$12,0,1)</f>
        <v>0</v>
      </c>
      <c r="AP7745" s="78">
        <f t="shared" si="245"/>
        <v>1</v>
      </c>
      <c r="AQ7745" s="77">
        <f>IF(V7745&lt;Variables!$G$15,1,0)</f>
        <v>1</v>
      </c>
      <c r="AR7745" s="77">
        <v>0</v>
      </c>
      <c r="AS7745" s="77">
        <v>0</v>
      </c>
      <c r="AT7745" s="77">
        <v>1</v>
      </c>
      <c r="AU7745" s="77">
        <v>0</v>
      </c>
      <c r="BA7745" s="77">
        <v>-2.25</v>
      </c>
    </row>
    <row r="7746" spans="3:53" x14ac:dyDescent="0.25">
      <c r="C7746" s="77" t="s">
        <v>838</v>
      </c>
      <c r="D7746" s="77" t="s">
        <v>201</v>
      </c>
      <c r="E7746" s="77">
        <v>48.51</v>
      </c>
      <c r="F7746" s="77">
        <v>6.14</v>
      </c>
      <c r="G7746" s="77">
        <v>3.75</v>
      </c>
      <c r="H7746" s="77">
        <v>-99999</v>
      </c>
      <c r="I7746" s="77">
        <v>23059.734</v>
      </c>
      <c r="J7746" s="77" t="s">
        <v>75</v>
      </c>
      <c r="K7746" s="77">
        <v>56.38</v>
      </c>
      <c r="L7746" s="77">
        <v>48.02915625</v>
      </c>
      <c r="M7746" s="77">
        <v>0.6890476032462115</v>
      </c>
      <c r="N7746" s="77">
        <v>47.980264705882348</v>
      </c>
      <c r="O7746" s="77">
        <v>0.79164901745756111</v>
      </c>
      <c r="P7746" s="77">
        <v>297924</v>
      </c>
      <c r="Q7746" s="77">
        <v>1984000</v>
      </c>
      <c r="R7746" s="77">
        <v>0.15</v>
      </c>
      <c r="S7746" s="77">
        <v>38.686</v>
      </c>
      <c r="T7746" s="77">
        <v>6.3719999999999999</v>
      </c>
      <c r="U7746" s="77">
        <v>19.6556</v>
      </c>
      <c r="V7746" s="77">
        <v>2.4024855570448409</v>
      </c>
      <c r="AC7746" s="77">
        <v>49.15</v>
      </c>
      <c r="AD7746" s="77">
        <v>47.51</v>
      </c>
      <c r="AH7746" s="77">
        <f>IF(AND(M7746&lt;Variables!$G$6,M7746&gt;Variables!$G$5),0,1)</f>
        <v>1</v>
      </c>
      <c r="AI7746" s="77">
        <f t="shared" si="244"/>
        <v>0</v>
      </c>
      <c r="AJ7746" s="77">
        <f>IF(I7746&gt;Variables!$G$7,0,1)</f>
        <v>0</v>
      </c>
      <c r="AK7746" s="77">
        <f>IF(F7746&gt;Variables!$G$8,0,1)</f>
        <v>1</v>
      </c>
      <c r="AL7746" s="77">
        <f>IF(G7746&gt;Variables!$G$9,0,1)</f>
        <v>1</v>
      </c>
      <c r="AM7746" s="77">
        <f>IF(AND(K7746&gt;Variables!$G$10,K7746&lt;Variables!$G$11),0,1)</f>
        <v>1</v>
      </c>
      <c r="AN7746" s="77">
        <f>IF(H7746&lt;Variables!$G$13,1,0)</f>
        <v>1</v>
      </c>
      <c r="AO7746" s="77">
        <f>IF(R7746&lt;Variables!$G$12,0,1)</f>
        <v>0</v>
      </c>
      <c r="AP7746" s="78">
        <f t="shared" si="245"/>
        <v>1</v>
      </c>
      <c r="AQ7746" s="77">
        <f>IF(V7746&lt;Variables!$G$15,1,0)</f>
        <v>1</v>
      </c>
      <c r="AR7746" s="77">
        <v>0</v>
      </c>
      <c r="AS7746" s="77">
        <v>0</v>
      </c>
      <c r="AT7746" s="77">
        <v>1</v>
      </c>
      <c r="AU7746" s="77">
        <v>0</v>
      </c>
      <c r="BA7746" s="77">
        <v>-1.08</v>
      </c>
    </row>
    <row r="7747" spans="3:53" x14ac:dyDescent="0.25">
      <c r="C7747" s="77" t="s">
        <v>838</v>
      </c>
      <c r="D7747" s="77" t="s">
        <v>618</v>
      </c>
      <c r="E7747" s="77">
        <v>1.4</v>
      </c>
      <c r="F7747" s="77">
        <v>8.4600000000000009</v>
      </c>
      <c r="G7747" s="77">
        <v>0.71</v>
      </c>
      <c r="H7747" s="77">
        <v>-99999</v>
      </c>
      <c r="I7747" s="77">
        <v>4.2729999999999997</v>
      </c>
      <c r="J7747" s="77" t="s">
        <v>74</v>
      </c>
      <c r="L7747" s="77">
        <v>-99999</v>
      </c>
      <c r="M7747" s="77">
        <v>-99999</v>
      </c>
      <c r="N7747" s="77">
        <v>-99999</v>
      </c>
      <c r="O7747" s="77">
        <v>-99999</v>
      </c>
      <c r="P7747" s="77">
        <v>33067</v>
      </c>
      <c r="Q7747" s="77">
        <v>39096</v>
      </c>
      <c r="R7747" s="77">
        <v>0.85</v>
      </c>
      <c r="S7747" s="77">
        <v>38.686</v>
      </c>
      <c r="T7747" s="77">
        <v>6.3719999999999999</v>
      </c>
      <c r="U7747" s="77">
        <v>19.6556</v>
      </c>
      <c r="V7747" s="77">
        <v>-99999</v>
      </c>
      <c r="AC7747" s="77">
        <v>1.41</v>
      </c>
      <c r="AD7747" s="77">
        <v>1.395</v>
      </c>
      <c r="AH7747" s="77">
        <f>IF(AND(M7747&lt;Variables!$G$6,M7747&gt;Variables!$G$5),0,1)</f>
        <v>1</v>
      </c>
      <c r="AI7747" s="77">
        <f t="shared" si="244"/>
        <v>1</v>
      </c>
      <c r="AJ7747" s="77">
        <f>IF(I7747&gt;Variables!$G$7,0,1)</f>
        <v>1</v>
      </c>
      <c r="AK7747" s="77">
        <f>IF(F7747&gt;Variables!$G$8,0,1)</f>
        <v>1</v>
      </c>
      <c r="AL7747" s="77">
        <f>IF(G7747&gt;Variables!$G$9,0,1)</f>
        <v>1</v>
      </c>
      <c r="AM7747" s="77">
        <f>IF(AND(K7747&gt;Variables!$G$10,K7747&lt;Variables!$G$11),0,1)</f>
        <v>1</v>
      </c>
      <c r="AN7747" s="77">
        <f>IF(H7747&lt;Variables!$G$13,1,0)</f>
        <v>1</v>
      </c>
      <c r="AO7747" s="77">
        <f>IF(R7747&lt;Variables!$G$12,0,1)</f>
        <v>0</v>
      </c>
      <c r="AP7747" s="78">
        <f t="shared" si="245"/>
        <v>0</v>
      </c>
      <c r="AQ7747" s="77">
        <f>IF(V7747&lt;Variables!$G$15,1,0)</f>
        <v>1</v>
      </c>
      <c r="AR7747" s="77">
        <v>0</v>
      </c>
      <c r="AS7747" s="77">
        <v>0</v>
      </c>
      <c r="AT7747" s="77">
        <v>0</v>
      </c>
      <c r="AU7747" s="77">
        <v>0</v>
      </c>
      <c r="BA7747" s="77">
        <v>0</v>
      </c>
    </row>
    <row r="7748" spans="3:53" x14ac:dyDescent="0.25">
      <c r="C7748" s="77" t="s">
        <v>838</v>
      </c>
      <c r="D7748" s="77" t="s">
        <v>431</v>
      </c>
      <c r="E7748" s="77">
        <v>40.76</v>
      </c>
      <c r="F7748" s="77">
        <v>6.93</v>
      </c>
      <c r="G7748" s="77">
        <v>6.52</v>
      </c>
      <c r="H7748" s="77">
        <v>4950</v>
      </c>
      <c r="I7748" s="77">
        <v>178.62100000000001</v>
      </c>
      <c r="J7748" s="77" t="s">
        <v>75</v>
      </c>
      <c r="K7748" s="77">
        <v>45.02</v>
      </c>
      <c r="L7748" s="77">
        <v>40.819465000000001</v>
      </c>
      <c r="M7748" s="77">
        <v>-0.31716486240082592</v>
      </c>
      <c r="N7748" s="77">
        <v>40.654516000000001</v>
      </c>
      <c r="O7748" s="77">
        <v>8.7281816366960904E-2</v>
      </c>
      <c r="P7748" s="77">
        <v>6878000</v>
      </c>
      <c r="Q7748" s="77">
        <v>5997000</v>
      </c>
      <c r="R7748" s="77">
        <v>1.1499999999999999</v>
      </c>
      <c r="S7748" s="77">
        <v>38.686</v>
      </c>
      <c r="T7748" s="77">
        <v>6.3719999999999999</v>
      </c>
      <c r="U7748" s="77">
        <v>19.6556</v>
      </c>
      <c r="V7748" s="77">
        <v>2.319091945251806</v>
      </c>
      <c r="AC7748" s="77">
        <v>41.171799999999998</v>
      </c>
      <c r="AD7748" s="77">
        <v>39.28</v>
      </c>
      <c r="AH7748" s="77">
        <f>IF(AND(M7748&lt;Variables!$G$6,M7748&gt;Variables!$G$5),0,1)</f>
        <v>1</v>
      </c>
      <c r="AI7748" s="77">
        <f t="shared" si="244"/>
        <v>0</v>
      </c>
      <c r="AJ7748" s="77">
        <f>IF(I7748&gt;Variables!$G$7,0,1)</f>
        <v>0</v>
      </c>
      <c r="AK7748" s="77">
        <f>IF(F7748&gt;Variables!$G$8,0,1)</f>
        <v>1</v>
      </c>
      <c r="AL7748" s="77">
        <f>IF(G7748&gt;Variables!$G$9,0,1)</f>
        <v>1</v>
      </c>
      <c r="AM7748" s="77">
        <f>IF(AND(K7748&gt;Variables!$G$10,K7748&lt;Variables!$G$11),0,1)</f>
        <v>1</v>
      </c>
      <c r="AN7748" s="77">
        <f>IF(H7748&lt;Variables!$G$13,1,0)</f>
        <v>0</v>
      </c>
      <c r="AO7748" s="77">
        <f>IF(R7748&lt;Variables!$G$12,0,1)</f>
        <v>0</v>
      </c>
      <c r="AP7748" s="78">
        <f t="shared" si="245"/>
        <v>1</v>
      </c>
      <c r="AQ7748" s="77">
        <f>IF(V7748&lt;Variables!$G$15,1,0)</f>
        <v>1</v>
      </c>
      <c r="AR7748" s="77">
        <v>0</v>
      </c>
      <c r="AS7748" s="77">
        <v>1</v>
      </c>
      <c r="AT7748" s="77">
        <v>0</v>
      </c>
      <c r="AU7748" s="77">
        <v>0</v>
      </c>
      <c r="BA7748" s="77">
        <v>0.21</v>
      </c>
    </row>
    <row r="7749" spans="3:53" x14ac:dyDescent="0.25">
      <c r="C7749" s="77" t="s">
        <v>838</v>
      </c>
      <c r="D7749" s="77" t="s">
        <v>608</v>
      </c>
      <c r="E7749" s="77">
        <v>22.94</v>
      </c>
      <c r="F7749" s="77">
        <v>102.3</v>
      </c>
      <c r="G7749" s="77">
        <v>27.8</v>
      </c>
      <c r="H7749" s="77">
        <v>22.15</v>
      </c>
      <c r="I7749" s="77">
        <v>5.2309999999999999</v>
      </c>
      <c r="J7749" s="77" t="s">
        <v>75</v>
      </c>
      <c r="K7749" s="77">
        <v>49.4</v>
      </c>
      <c r="L7749" s="77">
        <v>23.257459999999998</v>
      </c>
      <c r="M7749" s="77">
        <v>-1.420877430295493</v>
      </c>
      <c r="N7749" s="77">
        <v>22.375028</v>
      </c>
      <c r="O7749" s="77">
        <v>2.4669108793964538</v>
      </c>
      <c r="P7749" s="77">
        <v>8780000</v>
      </c>
      <c r="Q7749" s="77">
        <v>26160</v>
      </c>
      <c r="R7749" s="77">
        <v>335.63</v>
      </c>
      <c r="S7749" s="77">
        <v>38.686</v>
      </c>
      <c r="T7749" s="77">
        <v>6.3719999999999999</v>
      </c>
      <c r="U7749" s="77">
        <v>19.6556</v>
      </c>
      <c r="V7749" s="77">
        <v>2.3952647167764658</v>
      </c>
      <c r="AC7749" s="77">
        <v>25</v>
      </c>
      <c r="AD7749" s="77">
        <v>18.100000000000001</v>
      </c>
      <c r="AH7749" s="77">
        <f>IF(AND(M7749&lt;Variables!$G$6,M7749&gt;Variables!$G$5),0,1)</f>
        <v>0</v>
      </c>
      <c r="AI7749" s="77">
        <f t="shared" si="244"/>
        <v>0</v>
      </c>
      <c r="AJ7749" s="77">
        <f>IF(I7749&gt;Variables!$G$7,0,1)</f>
        <v>1</v>
      </c>
      <c r="AK7749" s="77">
        <f>IF(F7749&gt;Variables!$G$8,0,1)</f>
        <v>0</v>
      </c>
      <c r="AL7749" s="77">
        <f>IF(G7749&gt;Variables!$G$9,0,1)</f>
        <v>0</v>
      </c>
      <c r="AM7749" s="77">
        <f>IF(AND(K7749&gt;Variables!$G$10,K7749&lt;Variables!$G$11),0,1)</f>
        <v>1</v>
      </c>
      <c r="AN7749" s="77">
        <f>IF(H7749&lt;Variables!$G$13,1,0)</f>
        <v>1</v>
      </c>
      <c r="AO7749" s="77">
        <f>IF(R7749&lt;Variables!$G$12,0,1)</f>
        <v>1</v>
      </c>
      <c r="AP7749" s="78">
        <f t="shared" si="245"/>
        <v>1</v>
      </c>
      <c r="AQ7749" s="77">
        <f>IF(V7749&lt;Variables!$G$15,1,0)</f>
        <v>1</v>
      </c>
      <c r="AR7749" s="77">
        <v>0</v>
      </c>
      <c r="AS7749" s="77">
        <v>0</v>
      </c>
      <c r="AT7749" s="77">
        <v>1</v>
      </c>
      <c r="AU7749" s="77">
        <v>0</v>
      </c>
      <c r="BA7749" s="77">
        <v>-2.25</v>
      </c>
    </row>
    <row r="7750" spans="3:53" x14ac:dyDescent="0.25">
      <c r="C7750" s="77" t="s">
        <v>838</v>
      </c>
      <c r="D7750" s="77" t="s">
        <v>445</v>
      </c>
      <c r="E7750" s="77">
        <v>18.75</v>
      </c>
      <c r="F7750" s="77">
        <v>48.37</v>
      </c>
      <c r="G7750" s="77">
        <v>48.47</v>
      </c>
      <c r="H7750" s="77">
        <v>122.72</v>
      </c>
      <c r="I7750" s="77">
        <v>83887.631999999998</v>
      </c>
      <c r="J7750" s="77" t="s">
        <v>75</v>
      </c>
      <c r="K7750" s="77">
        <v>47.03</v>
      </c>
      <c r="L7750" s="77">
        <v>19.126764999999999</v>
      </c>
      <c r="M7750" s="77">
        <v>-0.79346925630131915</v>
      </c>
      <c r="N7750" s="77">
        <v>18.977820000000001</v>
      </c>
      <c r="O7750" s="77">
        <v>-1.485945171784653E-2</v>
      </c>
      <c r="P7750" s="77">
        <v>62590000</v>
      </c>
      <c r="Q7750" s="77">
        <v>26410000</v>
      </c>
      <c r="R7750" s="77">
        <v>2.37</v>
      </c>
      <c r="S7750" s="77">
        <v>38.686</v>
      </c>
      <c r="T7750" s="77">
        <v>6.3719999999999999</v>
      </c>
      <c r="U7750" s="77">
        <v>19.6556</v>
      </c>
      <c r="V7750" s="77">
        <v>2.3500551292036058</v>
      </c>
      <c r="AC7750" s="77">
        <v>19.47</v>
      </c>
      <c r="AD7750" s="77">
        <v>15.81</v>
      </c>
      <c r="AH7750" s="77">
        <f>IF(AND(M7750&lt;Variables!$G$6,M7750&gt;Variables!$G$5),0,1)</f>
        <v>1</v>
      </c>
      <c r="AI7750" s="77">
        <f t="shared" si="244"/>
        <v>0</v>
      </c>
      <c r="AJ7750" s="77">
        <f>IF(I7750&gt;Variables!$G$7,0,1)</f>
        <v>0</v>
      </c>
      <c r="AK7750" s="77">
        <f>IF(F7750&gt;Variables!$G$8,0,1)</f>
        <v>0</v>
      </c>
      <c r="AL7750" s="77">
        <f>IF(G7750&gt;Variables!$G$9,0,1)</f>
        <v>0</v>
      </c>
      <c r="AM7750" s="77">
        <f>IF(AND(K7750&gt;Variables!$G$10,K7750&lt;Variables!$G$11),0,1)</f>
        <v>1</v>
      </c>
      <c r="AN7750" s="77">
        <f>IF(H7750&lt;Variables!$G$13,1,0)</f>
        <v>1</v>
      </c>
      <c r="AO7750" s="77">
        <f>IF(R7750&lt;Variables!$G$12,0,1)</f>
        <v>1</v>
      </c>
      <c r="AP7750" s="78">
        <f t="shared" si="245"/>
        <v>1</v>
      </c>
      <c r="AQ7750" s="77">
        <f>IF(V7750&lt;Variables!$G$15,1,0)</f>
        <v>1</v>
      </c>
      <c r="AR7750" s="77">
        <v>0</v>
      </c>
      <c r="AS7750" s="77">
        <v>0</v>
      </c>
      <c r="AT7750" s="77">
        <v>1</v>
      </c>
      <c r="AU7750" s="77">
        <v>0</v>
      </c>
      <c r="BA7750" s="77">
        <v>-2.25</v>
      </c>
    </row>
    <row r="7751" spans="3:53" x14ac:dyDescent="0.25">
      <c r="C7751" s="77" t="s">
        <v>838</v>
      </c>
      <c r="D7751" s="77" t="s">
        <v>631</v>
      </c>
      <c r="E7751" s="77">
        <v>186.23</v>
      </c>
      <c r="F7751" s="77">
        <v>5.96</v>
      </c>
      <c r="G7751" s="77">
        <v>0.71</v>
      </c>
      <c r="H7751" s="77">
        <v>-99999</v>
      </c>
      <c r="I7751" s="77">
        <v>42.213000000000001</v>
      </c>
      <c r="J7751" s="77" t="s">
        <v>74</v>
      </c>
      <c r="K7751" s="77">
        <v>50.63</v>
      </c>
      <c r="L7751" s="77">
        <v>185.68973157894729</v>
      </c>
      <c r="M7751" s="77">
        <v>-1.062610128173337E-2</v>
      </c>
      <c r="N7751" s="77">
        <v>185.57319787234039</v>
      </c>
      <c r="O7751" s="77">
        <v>5.216385166037598E-2</v>
      </c>
      <c r="P7751" s="77">
        <v>33522</v>
      </c>
      <c r="Q7751" s="77">
        <v>70975</v>
      </c>
      <c r="R7751" s="77">
        <v>0.47</v>
      </c>
      <c r="S7751" s="77">
        <v>38.686</v>
      </c>
      <c r="T7751" s="77">
        <v>6.3719999999999999</v>
      </c>
      <c r="U7751" s="77">
        <v>19.6556</v>
      </c>
      <c r="V7751" s="77">
        <v>2.373822412187041</v>
      </c>
      <c r="AC7751" s="77">
        <v>185.89</v>
      </c>
      <c r="AD7751" s="77">
        <v>184.41</v>
      </c>
      <c r="AH7751" s="77">
        <f>IF(AND(M7751&lt;Variables!$G$6,M7751&gt;Variables!$G$5),0,1)</f>
        <v>1</v>
      </c>
      <c r="AI7751" s="77">
        <f t="shared" si="244"/>
        <v>0</v>
      </c>
      <c r="AJ7751" s="77">
        <f>IF(I7751&gt;Variables!$G$7,0,1)</f>
        <v>1</v>
      </c>
      <c r="AK7751" s="77">
        <f>IF(F7751&gt;Variables!$G$8,0,1)</f>
        <v>1</v>
      </c>
      <c r="AL7751" s="77">
        <f>IF(G7751&gt;Variables!$G$9,0,1)</f>
        <v>1</v>
      </c>
      <c r="AM7751" s="77">
        <f>IF(AND(K7751&gt;Variables!$G$10,K7751&lt;Variables!$G$11),0,1)</f>
        <v>1</v>
      </c>
      <c r="AN7751" s="77">
        <f>IF(H7751&lt;Variables!$G$13,1,0)</f>
        <v>1</v>
      </c>
      <c r="AO7751" s="77">
        <f>IF(R7751&lt;Variables!$G$12,0,1)</f>
        <v>0</v>
      </c>
      <c r="AP7751" s="78">
        <f t="shared" si="245"/>
        <v>0</v>
      </c>
      <c r="AQ7751" s="77">
        <f>IF(V7751&lt;Variables!$G$15,1,0)</f>
        <v>1</v>
      </c>
      <c r="AR7751" s="77">
        <v>0</v>
      </c>
      <c r="AS7751" s="77">
        <v>0</v>
      </c>
      <c r="AT7751" s="77">
        <v>0</v>
      </c>
      <c r="AU7751" s="77">
        <v>1</v>
      </c>
      <c r="BA7751" s="77">
        <v>-0.74</v>
      </c>
    </row>
    <row r="7752" spans="3:53" x14ac:dyDescent="0.25">
      <c r="C7752" s="77" t="s">
        <v>838</v>
      </c>
      <c r="D7752" s="77" t="s">
        <v>619</v>
      </c>
      <c r="E7752" s="77">
        <v>4.4400000000000004</v>
      </c>
      <c r="F7752" s="77">
        <v>7.38</v>
      </c>
      <c r="G7752" s="77">
        <v>2.54</v>
      </c>
      <c r="H7752" s="77">
        <v>-99999</v>
      </c>
      <c r="I7752" s="77">
        <v>-22.664999999999999</v>
      </c>
      <c r="J7752" s="77" t="s">
        <v>74</v>
      </c>
      <c r="K7752" s="77">
        <v>52.05</v>
      </c>
      <c r="L7752" s="77">
        <v>4.4389950000000002</v>
      </c>
      <c r="M7752" s="77">
        <v>2.2640259788536472E-2</v>
      </c>
      <c r="N7752" s="77">
        <v>4.436383673469388</v>
      </c>
      <c r="O7752" s="77">
        <v>8.1515188874192027E-2</v>
      </c>
      <c r="P7752" s="77">
        <v>1173000</v>
      </c>
      <c r="Q7752" s="77">
        <v>112475</v>
      </c>
      <c r="R7752" s="77">
        <v>10.43</v>
      </c>
      <c r="S7752" s="77">
        <v>38.686</v>
      </c>
      <c r="T7752" s="77">
        <v>6.3719999999999999</v>
      </c>
      <c r="U7752" s="77">
        <v>19.6556</v>
      </c>
      <c r="V7752" s="77">
        <v>2.3875153138514462</v>
      </c>
      <c r="AC7752" s="77">
        <v>4.4400000000000004</v>
      </c>
      <c r="AD7752" s="77">
        <v>4.37</v>
      </c>
      <c r="AH7752" s="77">
        <f>IF(AND(M7752&lt;Variables!$G$6,M7752&gt;Variables!$G$5),0,1)</f>
        <v>1</v>
      </c>
      <c r="AI7752" s="77">
        <f t="shared" si="244"/>
        <v>0</v>
      </c>
      <c r="AJ7752" s="77">
        <f>IF(I7752&gt;Variables!$G$7,0,1)</f>
        <v>1</v>
      </c>
      <c r="AK7752" s="77">
        <f>IF(F7752&gt;Variables!$G$8,0,1)</f>
        <v>1</v>
      </c>
      <c r="AL7752" s="77">
        <f>IF(G7752&gt;Variables!$G$9,0,1)</f>
        <v>1</v>
      </c>
      <c r="AM7752" s="77">
        <f>IF(AND(K7752&gt;Variables!$G$10,K7752&lt;Variables!$G$11),0,1)</f>
        <v>1</v>
      </c>
      <c r="AN7752" s="77">
        <f>IF(H7752&lt;Variables!$G$13,1,0)</f>
        <v>1</v>
      </c>
      <c r="AO7752" s="77">
        <f>IF(R7752&lt;Variables!$G$12,0,1)</f>
        <v>1</v>
      </c>
      <c r="AP7752" s="78">
        <f t="shared" si="245"/>
        <v>0</v>
      </c>
      <c r="AQ7752" s="77">
        <f>IF(V7752&lt;Variables!$G$15,1,0)</f>
        <v>1</v>
      </c>
      <c r="AR7752" s="77">
        <v>0</v>
      </c>
      <c r="AS7752" s="77">
        <v>0</v>
      </c>
      <c r="AT7752" s="77">
        <v>0</v>
      </c>
      <c r="AU7752" s="77">
        <v>1</v>
      </c>
      <c r="BA7752" s="77">
        <v>-0.87</v>
      </c>
    </row>
    <row r="7753" spans="3:53" x14ac:dyDescent="0.25">
      <c r="C7753" s="77" t="s">
        <v>838</v>
      </c>
      <c r="D7753" s="77" t="s">
        <v>620</v>
      </c>
      <c r="E7753" s="77">
        <v>152.21</v>
      </c>
      <c r="F7753" s="77">
        <v>13.63</v>
      </c>
      <c r="G7753" s="77">
        <v>-0.4</v>
      </c>
      <c r="H7753" s="77">
        <v>211920</v>
      </c>
      <c r="I7753" s="77">
        <v>1E-3</v>
      </c>
      <c r="J7753" s="77" t="s">
        <v>75</v>
      </c>
      <c r="K7753" s="77">
        <v>46.46</v>
      </c>
      <c r="L7753" s="77">
        <v>151.86397500000001</v>
      </c>
      <c r="M7753" s="77">
        <v>-4.2126514863035043E-2</v>
      </c>
      <c r="N7753" s="77">
        <v>152.02887999999999</v>
      </c>
      <c r="O7753" s="77">
        <v>-0.15055034280329091</v>
      </c>
      <c r="P7753" s="77">
        <v>27654000</v>
      </c>
      <c r="Q7753" s="77">
        <v>6715000</v>
      </c>
      <c r="R7753" s="77">
        <v>4.12</v>
      </c>
      <c r="S7753" s="77">
        <v>38.686</v>
      </c>
      <c r="T7753" s="77">
        <v>6.3719999999999999</v>
      </c>
      <c r="U7753" s="77">
        <v>19.6556</v>
      </c>
      <c r="V7753" s="77">
        <v>2.3309902081192071</v>
      </c>
      <c r="AC7753" s="77">
        <v>154.59</v>
      </c>
      <c r="AD7753" s="77">
        <v>151.72999999999999</v>
      </c>
      <c r="AH7753" s="77">
        <f>IF(AND(M7753&lt;Variables!$G$6,M7753&gt;Variables!$G$5),0,1)</f>
        <v>1</v>
      </c>
      <c r="AI7753" s="77">
        <f t="shared" si="244"/>
        <v>1</v>
      </c>
      <c r="AJ7753" s="77">
        <f>IF(I7753&gt;Variables!$G$7,0,1)</f>
        <v>1</v>
      </c>
      <c r="AK7753" s="77">
        <f>IF(F7753&gt;Variables!$G$8,0,1)</f>
        <v>0</v>
      </c>
      <c r="AL7753" s="77">
        <f>IF(G7753&gt;Variables!$G$9,0,1)</f>
        <v>1</v>
      </c>
      <c r="AM7753" s="77">
        <f>IF(AND(K7753&gt;Variables!$G$10,K7753&lt;Variables!$G$11),0,1)</f>
        <v>1</v>
      </c>
      <c r="AN7753" s="77">
        <f>IF(H7753&lt;Variables!$G$13,1,0)</f>
        <v>0</v>
      </c>
      <c r="AO7753" s="77">
        <f>IF(R7753&lt;Variables!$G$12,0,1)</f>
        <v>1</v>
      </c>
      <c r="AP7753" s="78">
        <f t="shared" si="245"/>
        <v>1</v>
      </c>
      <c r="AQ7753" s="77">
        <f>IF(V7753&lt;Variables!$G$15,1,0)</f>
        <v>1</v>
      </c>
      <c r="AR7753" s="77">
        <v>0</v>
      </c>
      <c r="AS7753" s="77">
        <v>1</v>
      </c>
      <c r="AT7753" s="77">
        <v>0</v>
      </c>
      <c r="AU7753" s="77">
        <v>0</v>
      </c>
      <c r="BA7753" s="77">
        <v>0.77</v>
      </c>
    </row>
    <row r="7754" spans="3:53" x14ac:dyDescent="0.25">
      <c r="C7754" s="77" t="s">
        <v>838</v>
      </c>
      <c r="D7754" s="77" t="s">
        <v>623</v>
      </c>
      <c r="E7754" s="77">
        <v>12.42</v>
      </c>
      <c r="F7754" s="77">
        <v>11.16</v>
      </c>
      <c r="G7754" s="77">
        <v>0.9</v>
      </c>
      <c r="H7754" s="77">
        <v>8119.9999999999991</v>
      </c>
      <c r="I7754" s="77">
        <v>-41.893000000000001</v>
      </c>
      <c r="J7754" s="77" t="s">
        <v>74</v>
      </c>
      <c r="K7754" s="77">
        <v>37.619999999999997</v>
      </c>
      <c r="L7754" s="77">
        <v>12.43561</v>
      </c>
      <c r="M7754" s="77">
        <v>-0.44718353180903819</v>
      </c>
      <c r="N7754" s="77">
        <v>12.489632</v>
      </c>
      <c r="O7754" s="77">
        <v>-0.87778406921838259</v>
      </c>
      <c r="P7754" s="77">
        <v>26608000</v>
      </c>
      <c r="Q7754" s="77">
        <v>6845000</v>
      </c>
      <c r="R7754" s="77">
        <v>3.89</v>
      </c>
      <c r="S7754" s="77">
        <v>38.686</v>
      </c>
      <c r="T7754" s="77">
        <v>6.3719999999999999</v>
      </c>
      <c r="U7754" s="77">
        <v>19.6556</v>
      </c>
      <c r="V7754" s="77">
        <v>2.2343816222535131</v>
      </c>
      <c r="AC7754" s="77">
        <v>12.44</v>
      </c>
      <c r="AD7754" s="77">
        <v>11.92</v>
      </c>
      <c r="AH7754" s="77">
        <f>IF(AND(M7754&lt;Variables!$G$6,M7754&gt;Variables!$G$5),0,1)</f>
        <v>1</v>
      </c>
      <c r="AI7754" s="77">
        <f t="shared" si="244"/>
        <v>1</v>
      </c>
      <c r="AJ7754" s="77">
        <f>IF(I7754&gt;Variables!$G$7,0,1)</f>
        <v>1</v>
      </c>
      <c r="AK7754" s="77">
        <f>IF(F7754&gt;Variables!$G$8,0,1)</f>
        <v>0</v>
      </c>
      <c r="AL7754" s="77">
        <f>IF(G7754&gt;Variables!$G$9,0,1)</f>
        <v>1</v>
      </c>
      <c r="AM7754" s="77">
        <f>IF(AND(K7754&gt;Variables!$G$10,K7754&lt;Variables!$G$11),0,1)</f>
        <v>1</v>
      </c>
      <c r="AN7754" s="77">
        <f>IF(H7754&lt;Variables!$G$13,1,0)</f>
        <v>0</v>
      </c>
      <c r="AO7754" s="77">
        <f>IF(R7754&lt;Variables!$G$12,0,1)</f>
        <v>1</v>
      </c>
      <c r="AP7754" s="78">
        <f t="shared" si="245"/>
        <v>0</v>
      </c>
      <c r="AQ7754" s="77">
        <f>IF(V7754&lt;Variables!$G$15,1,0)</f>
        <v>1</v>
      </c>
      <c r="AR7754" s="77">
        <v>0</v>
      </c>
      <c r="AS7754" s="77">
        <v>0</v>
      </c>
      <c r="AT7754" s="77">
        <v>1</v>
      </c>
      <c r="AU7754" s="77">
        <v>0</v>
      </c>
      <c r="BA7754" s="77">
        <v>-1.72</v>
      </c>
    </row>
    <row r="7755" spans="3:53" x14ac:dyDescent="0.25">
      <c r="C7755" s="77" t="s">
        <v>838</v>
      </c>
      <c r="D7755" s="77" t="s">
        <v>644</v>
      </c>
      <c r="E7755" s="77">
        <v>31.36</v>
      </c>
      <c r="F7755" s="77">
        <v>10.25</v>
      </c>
      <c r="G7755" s="77">
        <v>0</v>
      </c>
      <c r="H7755" s="77">
        <v>-99999</v>
      </c>
      <c r="I7755" s="77">
        <v>6.9470000000000001</v>
      </c>
      <c r="J7755" s="77" t="s">
        <v>74</v>
      </c>
      <c r="K7755" s="77">
        <v>-99999</v>
      </c>
      <c r="L7755" s="77">
        <v>-99999</v>
      </c>
      <c r="M7755" s="77">
        <v>-99999</v>
      </c>
      <c r="N7755" s="77">
        <v>-99999</v>
      </c>
      <c r="O7755" s="77">
        <v>-99999</v>
      </c>
      <c r="P7755" s="77">
        <v>30000</v>
      </c>
      <c r="Q7755" s="77">
        <v>111328</v>
      </c>
      <c r="R7755" s="77">
        <v>0.27</v>
      </c>
      <c r="S7755" s="77">
        <v>38.686</v>
      </c>
      <c r="T7755" s="77">
        <v>6.3719999999999999</v>
      </c>
      <c r="U7755" s="77">
        <v>19.6556</v>
      </c>
      <c r="V7755" s="77">
        <v>-99999</v>
      </c>
      <c r="AC7755" s="77">
        <v>-99999</v>
      </c>
      <c r="AD7755" s="77">
        <v>-99999</v>
      </c>
      <c r="AH7755" s="77">
        <f>IF(AND(M7755&lt;Variables!$G$6,M7755&gt;Variables!$G$5),0,1)</f>
        <v>1</v>
      </c>
      <c r="AI7755" s="77">
        <f t="shared" si="244"/>
        <v>1</v>
      </c>
      <c r="AJ7755" s="77">
        <f>IF(I7755&gt;Variables!$G$7,0,1)</f>
        <v>1</v>
      </c>
      <c r="AK7755" s="77">
        <f>IF(F7755&gt;Variables!$G$8,0,1)</f>
        <v>0</v>
      </c>
      <c r="AL7755" s="77">
        <f>IF(G7755&gt;Variables!$G$9,0,1)</f>
        <v>1</v>
      </c>
      <c r="AM7755" s="77">
        <f>IF(AND(K7755&gt;Variables!$G$10,K7755&lt;Variables!$G$11),0,1)</f>
        <v>1</v>
      </c>
      <c r="AN7755" s="77">
        <f>IF(H7755&lt;Variables!$G$13,1,0)</f>
        <v>1</v>
      </c>
      <c r="AO7755" s="77">
        <f>IF(R7755&lt;Variables!$G$12,0,1)</f>
        <v>0</v>
      </c>
      <c r="AP7755" s="78">
        <f t="shared" si="245"/>
        <v>0</v>
      </c>
      <c r="AQ7755" s="77">
        <f>IF(V7755&lt;Variables!$G$15,1,0)</f>
        <v>1</v>
      </c>
      <c r="AR7755" s="77">
        <v>0</v>
      </c>
      <c r="AS7755" s="77">
        <v>0</v>
      </c>
      <c r="AT7755" s="77">
        <v>0</v>
      </c>
      <c r="AU7755" s="77">
        <v>0</v>
      </c>
      <c r="BA7755" s="77">
        <v>0</v>
      </c>
    </row>
    <row r="7756" spans="3:53" x14ac:dyDescent="0.25">
      <c r="C7756" s="77" t="s">
        <v>838</v>
      </c>
      <c r="D7756" s="77" t="s">
        <v>630</v>
      </c>
      <c r="E7756" s="77">
        <v>6.02</v>
      </c>
      <c r="F7756" s="77">
        <v>6.19</v>
      </c>
      <c r="G7756" s="77">
        <v>-0.4</v>
      </c>
      <c r="H7756" s="77">
        <v>-99999</v>
      </c>
      <c r="I7756" s="77">
        <v>-28.834</v>
      </c>
      <c r="J7756" s="77" t="s">
        <v>74</v>
      </c>
      <c r="K7756" s="77">
        <v>65.790000000000006</v>
      </c>
      <c r="L7756" s="77">
        <v>-99999</v>
      </c>
      <c r="M7756" s="77">
        <v>-99999</v>
      </c>
      <c r="N7756" s="77">
        <v>6.0250000000000004</v>
      </c>
      <c r="O7756" s="77">
        <v>-0.41493775933610549</v>
      </c>
      <c r="P7756" s="77">
        <v>25653</v>
      </c>
      <c r="Q7756" s="77">
        <v>21931</v>
      </c>
      <c r="R7756" s="77">
        <v>1.17</v>
      </c>
      <c r="S7756" s="77">
        <v>38.686</v>
      </c>
      <c r="T7756" s="77">
        <v>6.3719999999999999</v>
      </c>
      <c r="U7756" s="77">
        <v>19.6556</v>
      </c>
      <c r="V7756" s="77">
        <v>-99999</v>
      </c>
      <c r="AC7756" s="77">
        <v>6.05</v>
      </c>
      <c r="AD7756" s="77">
        <v>5.9764999999999997</v>
      </c>
      <c r="AH7756" s="77">
        <f>IF(AND(M7756&lt;Variables!$G$6,M7756&gt;Variables!$G$5),0,1)</f>
        <v>1</v>
      </c>
      <c r="AI7756" s="77">
        <f t="shared" si="244"/>
        <v>1</v>
      </c>
      <c r="AJ7756" s="77">
        <f>IF(I7756&gt;Variables!$G$7,0,1)</f>
        <v>1</v>
      </c>
      <c r="AK7756" s="77">
        <f>IF(F7756&gt;Variables!$G$8,0,1)</f>
        <v>1</v>
      </c>
      <c r="AL7756" s="77">
        <f>IF(G7756&gt;Variables!$G$9,0,1)</f>
        <v>1</v>
      </c>
      <c r="AM7756" s="77">
        <f>IF(AND(K7756&gt;Variables!$G$10,K7756&lt;Variables!$G$11),0,1)</f>
        <v>0</v>
      </c>
      <c r="AN7756" s="77">
        <f>IF(H7756&lt;Variables!$G$13,1,0)</f>
        <v>1</v>
      </c>
      <c r="AO7756" s="77">
        <f>IF(R7756&lt;Variables!$G$12,0,1)</f>
        <v>0</v>
      </c>
      <c r="AP7756" s="78">
        <f t="shared" si="245"/>
        <v>0</v>
      </c>
      <c r="AQ7756" s="77">
        <f>IF(V7756&lt;Variables!$G$15,1,0)</f>
        <v>1</v>
      </c>
      <c r="AR7756" s="77">
        <v>0</v>
      </c>
      <c r="AS7756" s="77">
        <v>0</v>
      </c>
      <c r="AT7756" s="77">
        <v>0</v>
      </c>
      <c r="AU7756" s="77">
        <v>0</v>
      </c>
      <c r="BA7756" s="77">
        <v>0</v>
      </c>
    </row>
    <row r="7757" spans="3:53" x14ac:dyDescent="0.25">
      <c r="C7757" s="77" t="s">
        <v>838</v>
      </c>
      <c r="D7757" s="77" t="s">
        <v>127</v>
      </c>
      <c r="E7757" s="77">
        <v>41.16</v>
      </c>
      <c r="F7757" s="77">
        <v>23.27</v>
      </c>
      <c r="G7757" s="77">
        <v>22.96</v>
      </c>
      <c r="H7757" s="77">
        <v>6940</v>
      </c>
      <c r="I7757" s="77">
        <v>1500.855</v>
      </c>
      <c r="J7757" s="77" t="s">
        <v>74</v>
      </c>
      <c r="K7757" s="77">
        <v>48.89</v>
      </c>
      <c r="L7757" s="77">
        <v>41.477795</v>
      </c>
      <c r="M7757" s="77">
        <v>-0.3951391340836794</v>
      </c>
      <c r="N7757" s="77">
        <v>41.518211999999991</v>
      </c>
      <c r="O7757" s="77">
        <v>-0.49210211653621921</v>
      </c>
      <c r="P7757" s="77">
        <v>1401000</v>
      </c>
      <c r="Q7757" s="77">
        <v>800984</v>
      </c>
      <c r="R7757" s="77">
        <v>1.75</v>
      </c>
      <c r="S7757" s="77">
        <v>38.686</v>
      </c>
      <c r="T7757" s="77">
        <v>6.3719999999999999</v>
      </c>
      <c r="U7757" s="77">
        <v>19.6556</v>
      </c>
      <c r="V7757" s="77">
        <v>2.3645073278668258</v>
      </c>
      <c r="AC7757" s="77">
        <v>42.4</v>
      </c>
      <c r="AD7757" s="77">
        <v>40.619999999999997</v>
      </c>
      <c r="AH7757" s="77">
        <f>IF(AND(M7757&lt;Variables!$G$6,M7757&gt;Variables!$G$5),0,1)</f>
        <v>1</v>
      </c>
      <c r="AI7757" s="77">
        <f t="shared" si="244"/>
        <v>1</v>
      </c>
      <c r="AJ7757" s="77">
        <f>IF(I7757&gt;Variables!$G$7,0,1)</f>
        <v>0</v>
      </c>
      <c r="AK7757" s="77">
        <f>IF(F7757&gt;Variables!$G$8,0,1)</f>
        <v>0</v>
      </c>
      <c r="AL7757" s="77">
        <f>IF(G7757&gt;Variables!$G$9,0,1)</f>
        <v>0</v>
      </c>
      <c r="AM7757" s="77">
        <f>IF(AND(K7757&gt;Variables!$G$10,K7757&lt;Variables!$G$11),0,1)</f>
        <v>1</v>
      </c>
      <c r="AN7757" s="77">
        <f>IF(H7757&lt;Variables!$G$13,1,0)</f>
        <v>0</v>
      </c>
      <c r="AO7757" s="77">
        <f>IF(R7757&lt;Variables!$G$12,0,1)</f>
        <v>0</v>
      </c>
      <c r="AP7757" s="78">
        <f t="shared" si="245"/>
        <v>0</v>
      </c>
      <c r="AQ7757" s="77">
        <f>IF(V7757&lt;Variables!$G$15,1,0)</f>
        <v>1</v>
      </c>
      <c r="AR7757" s="77">
        <v>1</v>
      </c>
      <c r="AS7757" s="77">
        <v>0</v>
      </c>
      <c r="AT7757" s="77">
        <v>0</v>
      </c>
      <c r="AU7757" s="77">
        <v>0</v>
      </c>
      <c r="BA7757" s="77">
        <v>2</v>
      </c>
    </row>
    <row r="7758" spans="3:53" x14ac:dyDescent="0.25">
      <c r="C7758" s="77" t="s">
        <v>838</v>
      </c>
      <c r="D7758" s="77" t="s">
        <v>622</v>
      </c>
      <c r="E7758" s="77">
        <v>4.05</v>
      </c>
      <c r="F7758" s="77">
        <v>42.61</v>
      </c>
      <c r="G7758" s="77">
        <v>-15.21</v>
      </c>
      <c r="H7758" s="77">
        <v>181.22</v>
      </c>
      <c r="I7758" s="77">
        <v>-7.4690000000000003</v>
      </c>
      <c r="J7758" s="77" t="s">
        <v>74</v>
      </c>
      <c r="K7758" s="77">
        <v>53.54</v>
      </c>
      <c r="L7758" s="77">
        <v>4.0660550000000004</v>
      </c>
      <c r="M7758" s="77">
        <v>9.7022789903232112E-2</v>
      </c>
      <c r="N7758" s="77">
        <v>4.00807</v>
      </c>
      <c r="O7758" s="77">
        <v>1.5451326947882711</v>
      </c>
      <c r="P7758" s="77">
        <v>46740000</v>
      </c>
      <c r="Q7758" s="77">
        <v>217790</v>
      </c>
      <c r="R7758" s="77">
        <v>214.61</v>
      </c>
      <c r="S7758" s="77">
        <v>38.686</v>
      </c>
      <c r="T7758" s="77">
        <v>6.3719999999999999</v>
      </c>
      <c r="U7758" s="77">
        <v>19.6556</v>
      </c>
      <c r="V7758" s="77">
        <v>2.400159893029485</v>
      </c>
      <c r="AC7758" s="77">
        <v>4.1100000000000003</v>
      </c>
      <c r="AD7758" s="77">
        <v>3.65</v>
      </c>
      <c r="AH7758" s="77">
        <f>IF(AND(M7758&lt;Variables!$G$6,M7758&gt;Variables!$G$5),0,1)</f>
        <v>1</v>
      </c>
      <c r="AI7758" s="77">
        <f t="shared" si="244"/>
        <v>0</v>
      </c>
      <c r="AJ7758" s="77">
        <f>IF(I7758&gt;Variables!$G$7,0,1)</f>
        <v>1</v>
      </c>
      <c r="AK7758" s="77">
        <f>IF(F7758&gt;Variables!$G$8,0,1)</f>
        <v>0</v>
      </c>
      <c r="AL7758" s="77">
        <f>IF(G7758&gt;Variables!$G$9,0,1)</f>
        <v>1</v>
      </c>
      <c r="AM7758" s="77">
        <f>IF(AND(K7758&gt;Variables!$G$10,K7758&lt;Variables!$G$11),0,1)</f>
        <v>1</v>
      </c>
      <c r="AN7758" s="77">
        <f>IF(H7758&lt;Variables!$G$13,1,0)</f>
        <v>1</v>
      </c>
      <c r="AO7758" s="77">
        <f>IF(R7758&lt;Variables!$G$12,0,1)</f>
        <v>1</v>
      </c>
      <c r="AP7758" s="78">
        <f t="shared" si="245"/>
        <v>0</v>
      </c>
      <c r="AQ7758" s="77">
        <f>IF(V7758&lt;Variables!$G$15,1,0)</f>
        <v>1</v>
      </c>
      <c r="AR7758" s="77">
        <v>0</v>
      </c>
      <c r="AS7758" s="77">
        <v>0</v>
      </c>
      <c r="AT7758" s="77">
        <v>1</v>
      </c>
      <c r="AU7758" s="77">
        <v>0</v>
      </c>
      <c r="BA7758" s="77">
        <v>-2.25</v>
      </c>
    </row>
    <row r="7759" spans="3:53" x14ac:dyDescent="0.25">
      <c r="C7759" s="77" t="s">
        <v>838</v>
      </c>
      <c r="D7759" s="77" t="s">
        <v>609</v>
      </c>
      <c r="E7759" s="77">
        <v>5.49</v>
      </c>
      <c r="F7759" s="77">
        <v>6.52</v>
      </c>
      <c r="G7759" s="77">
        <v>3.21</v>
      </c>
      <c r="H7759" s="77">
        <v>30100</v>
      </c>
      <c r="I7759" s="77">
        <v>267.149</v>
      </c>
      <c r="J7759" s="77" t="s">
        <v>74</v>
      </c>
      <c r="K7759" s="77">
        <v>48.14</v>
      </c>
      <c r="L7759" s="77">
        <v>5.471895</v>
      </c>
      <c r="M7759" s="77">
        <v>-3.2803992035657613E-2</v>
      </c>
      <c r="N7759" s="77">
        <v>5.4690620000000001</v>
      </c>
      <c r="O7759" s="77">
        <v>1.8979488621637799E-2</v>
      </c>
      <c r="P7759" s="77">
        <v>40661000</v>
      </c>
      <c r="Q7759" s="77">
        <v>38585000</v>
      </c>
      <c r="R7759" s="77">
        <v>1.05</v>
      </c>
      <c r="S7759" s="77">
        <v>38.686</v>
      </c>
      <c r="T7759" s="77">
        <v>6.3719999999999999</v>
      </c>
      <c r="U7759" s="77">
        <v>19.6556</v>
      </c>
      <c r="V7759" s="77">
        <v>2.3484070912449888</v>
      </c>
      <c r="AC7759" s="77">
        <v>5.65</v>
      </c>
      <c r="AD7759" s="77">
        <v>5.45</v>
      </c>
      <c r="AH7759" s="77">
        <f>IF(AND(M7759&lt;Variables!$G$6,M7759&gt;Variables!$G$5),0,1)</f>
        <v>1</v>
      </c>
      <c r="AI7759" s="77">
        <f t="shared" si="244"/>
        <v>0</v>
      </c>
      <c r="AJ7759" s="77">
        <f>IF(I7759&gt;Variables!$G$7,0,1)</f>
        <v>0</v>
      </c>
      <c r="AK7759" s="77">
        <f>IF(F7759&gt;Variables!$G$8,0,1)</f>
        <v>1</v>
      </c>
      <c r="AL7759" s="77">
        <f>IF(G7759&gt;Variables!$G$9,0,1)</f>
        <v>1</v>
      </c>
      <c r="AM7759" s="77">
        <f>IF(AND(K7759&gt;Variables!$G$10,K7759&lt;Variables!$G$11),0,1)</f>
        <v>1</v>
      </c>
      <c r="AN7759" s="77">
        <f>IF(H7759&lt;Variables!$G$13,1,0)</f>
        <v>0</v>
      </c>
      <c r="AO7759" s="77">
        <f>IF(R7759&lt;Variables!$G$12,0,1)</f>
        <v>0</v>
      </c>
      <c r="AP7759" s="78">
        <f t="shared" si="245"/>
        <v>0</v>
      </c>
      <c r="AQ7759" s="77">
        <f>IF(V7759&lt;Variables!$G$15,1,0)</f>
        <v>1</v>
      </c>
      <c r="AR7759" s="77">
        <v>0</v>
      </c>
      <c r="AS7759" s="77">
        <v>1</v>
      </c>
      <c r="AT7759" s="77">
        <v>0</v>
      </c>
      <c r="AU7759" s="77">
        <v>0</v>
      </c>
      <c r="BA7759" s="77">
        <v>0.91</v>
      </c>
    </row>
    <row r="7760" spans="3:53" x14ac:dyDescent="0.25">
      <c r="C7760" s="77" t="s">
        <v>838</v>
      </c>
      <c r="D7760" s="77" t="s">
        <v>615</v>
      </c>
      <c r="E7760" s="77">
        <v>7.89</v>
      </c>
      <c r="F7760" s="77">
        <v>46.79</v>
      </c>
      <c r="G7760" s="77">
        <v>13.61</v>
      </c>
      <c r="H7760" s="77">
        <v>-99999</v>
      </c>
      <c r="I7760" s="77">
        <v>-99999</v>
      </c>
      <c r="J7760" s="77" t="s">
        <v>75</v>
      </c>
      <c r="K7760" s="77">
        <v>37.9</v>
      </c>
      <c r="L7760" s="77">
        <v>8.3404399999999992</v>
      </c>
      <c r="M7760" s="77">
        <v>-1.924838497729128</v>
      </c>
      <c r="N7760" s="77">
        <v>8.4351179999999992</v>
      </c>
      <c r="O7760" s="77">
        <v>-3.0256601033915511</v>
      </c>
      <c r="P7760" s="77">
        <v>29540000</v>
      </c>
      <c r="Q7760" s="77">
        <v>0</v>
      </c>
      <c r="R7760" s="77">
        <v>1</v>
      </c>
      <c r="S7760" s="77">
        <v>38.686</v>
      </c>
      <c r="T7760" s="77">
        <v>6.3719999999999999</v>
      </c>
      <c r="U7760" s="77">
        <v>19.6556</v>
      </c>
      <c r="V7760" s="77">
        <v>2.224426704605512</v>
      </c>
      <c r="AC7760" s="77">
        <v>8.39</v>
      </c>
      <c r="AD7760" s="77">
        <v>7.35</v>
      </c>
      <c r="AH7760" s="77">
        <f>IF(AND(M7760&lt;Variables!$G$6,M7760&gt;Variables!$G$5),0,1)</f>
        <v>0</v>
      </c>
      <c r="AI7760" s="77">
        <f t="shared" si="244"/>
        <v>1</v>
      </c>
      <c r="AJ7760" s="77">
        <f>IF(I7760&gt;Variables!$G$7,0,1)</f>
        <v>1</v>
      </c>
      <c r="AK7760" s="77">
        <f>IF(F7760&gt;Variables!$G$8,0,1)</f>
        <v>0</v>
      </c>
      <c r="AL7760" s="77">
        <f>IF(G7760&gt;Variables!$G$9,0,1)</f>
        <v>0</v>
      </c>
      <c r="AM7760" s="77">
        <f>IF(AND(K7760&gt;Variables!$G$10,K7760&lt;Variables!$G$11),0,1)</f>
        <v>1</v>
      </c>
      <c r="AN7760" s="77">
        <f>IF(H7760&lt;Variables!$G$13,1,0)</f>
        <v>1</v>
      </c>
      <c r="AO7760" s="77">
        <f>IF(R7760&lt;Variables!$G$12,0,1)</f>
        <v>0</v>
      </c>
      <c r="AP7760" s="78">
        <f t="shared" si="245"/>
        <v>1</v>
      </c>
      <c r="AQ7760" s="77">
        <f>IF(V7760&lt;Variables!$G$15,1,0)</f>
        <v>1</v>
      </c>
      <c r="AR7760" s="77">
        <v>1</v>
      </c>
      <c r="AS7760" s="77">
        <v>0</v>
      </c>
      <c r="AT7760" s="77">
        <v>0</v>
      </c>
      <c r="AU7760" s="77">
        <v>0</v>
      </c>
      <c r="BA7760" s="77">
        <v>2</v>
      </c>
    </row>
    <row r="7761" spans="3:53" x14ac:dyDescent="0.25">
      <c r="C7761" s="77" t="s">
        <v>839</v>
      </c>
      <c r="D7761" s="77" t="s">
        <v>201</v>
      </c>
      <c r="E7761" s="77">
        <v>48.56</v>
      </c>
      <c r="F7761" s="77">
        <v>5.9</v>
      </c>
      <c r="G7761" s="77">
        <v>3.86</v>
      </c>
      <c r="H7761" s="77">
        <v>-99999</v>
      </c>
      <c r="I7761" s="77">
        <v>23175.883000000002</v>
      </c>
      <c r="J7761" s="77" t="s">
        <v>75</v>
      </c>
      <c r="K7761" s="77">
        <v>56.91</v>
      </c>
      <c r="L7761" s="77">
        <v>48.124356250000012</v>
      </c>
      <c r="M7761" s="77">
        <v>0.59355339428564569</v>
      </c>
      <c r="N7761" s="77">
        <v>48.009917647058828</v>
      </c>
      <c r="O7761" s="77">
        <v>0.83333272071479736</v>
      </c>
      <c r="P7761" s="77">
        <v>299981</v>
      </c>
      <c r="Q7761" s="77">
        <v>1984000</v>
      </c>
      <c r="R7761" s="77">
        <v>0.15</v>
      </c>
      <c r="S7761" s="77">
        <v>37.526000000000003</v>
      </c>
      <c r="T7761" s="77">
        <v>6.391</v>
      </c>
      <c r="U7761" s="77">
        <v>19.205200000000001</v>
      </c>
      <c r="V7761" s="77">
        <v>2.4113102127279369</v>
      </c>
      <c r="AC7761" s="77">
        <v>49.15</v>
      </c>
      <c r="AD7761" s="77">
        <v>47.51</v>
      </c>
      <c r="AH7761" s="77">
        <f>IF(AND(M7761&lt;Variables!$G$6,M7761&gt;Variables!$G$5),0,1)</f>
        <v>1</v>
      </c>
      <c r="AI7761" s="77">
        <f t="shared" si="244"/>
        <v>0</v>
      </c>
      <c r="AJ7761" s="77">
        <f>IF(I7761&gt;Variables!$G$7,0,1)</f>
        <v>0</v>
      </c>
      <c r="AK7761" s="77">
        <f>IF(F7761&gt;Variables!$G$8,0,1)</f>
        <v>1</v>
      </c>
      <c r="AL7761" s="77">
        <f>IF(G7761&gt;Variables!$G$9,0,1)</f>
        <v>1</v>
      </c>
      <c r="AM7761" s="77">
        <f>IF(AND(K7761&gt;Variables!$G$10,K7761&lt;Variables!$G$11),0,1)</f>
        <v>1</v>
      </c>
      <c r="AN7761" s="77">
        <f>IF(H7761&lt;Variables!$G$13,1,0)</f>
        <v>1</v>
      </c>
      <c r="AO7761" s="77">
        <f>IF(R7761&lt;Variables!$G$12,0,1)</f>
        <v>0</v>
      </c>
      <c r="AP7761" s="78">
        <f t="shared" si="245"/>
        <v>1</v>
      </c>
      <c r="AQ7761" s="77">
        <f>IF(V7761&lt;Variables!$G$15,1,0)</f>
        <v>1</v>
      </c>
      <c r="AR7761" s="77">
        <v>0</v>
      </c>
      <c r="AS7761" s="77">
        <v>0</v>
      </c>
      <c r="AT7761" s="77">
        <v>1</v>
      </c>
      <c r="AU7761" s="77">
        <v>0</v>
      </c>
      <c r="BA7761" s="77">
        <v>-1.17</v>
      </c>
    </row>
    <row r="7762" spans="3:53" x14ac:dyDescent="0.25">
      <c r="C7762" s="77" t="s">
        <v>839</v>
      </c>
      <c r="D7762" s="77" t="s">
        <v>127</v>
      </c>
      <c r="E7762" s="77">
        <v>41.92</v>
      </c>
      <c r="F7762" s="77">
        <v>23.41</v>
      </c>
      <c r="G7762" s="77">
        <v>22.9</v>
      </c>
      <c r="H7762" s="77">
        <v>6940</v>
      </c>
      <c r="I7762" s="77">
        <v>1500.5840000000001</v>
      </c>
      <c r="J7762" s="77" t="s">
        <v>74</v>
      </c>
      <c r="K7762" s="77">
        <v>50.11</v>
      </c>
      <c r="L7762" s="77">
        <v>41.295969999999997</v>
      </c>
      <c r="M7762" s="77">
        <v>-2.3488974832053889E-3</v>
      </c>
      <c r="N7762" s="77">
        <v>41.546679999999988</v>
      </c>
      <c r="O7762" s="77">
        <v>-0.60577644230536176</v>
      </c>
      <c r="P7762" s="77">
        <v>1447000</v>
      </c>
      <c r="Q7762" s="77">
        <v>800984</v>
      </c>
      <c r="R7762" s="77">
        <v>1.81</v>
      </c>
      <c r="S7762" s="77">
        <v>37.526000000000003</v>
      </c>
      <c r="T7762" s="77">
        <v>6.391</v>
      </c>
      <c r="U7762" s="77">
        <v>19.205200000000001</v>
      </c>
      <c r="V7762" s="77">
        <v>2.3682014175323158</v>
      </c>
      <c r="AC7762" s="77">
        <v>42.4</v>
      </c>
      <c r="AD7762" s="77">
        <v>40.619999999999997</v>
      </c>
      <c r="AH7762" s="77">
        <f>IF(AND(M7762&lt;Variables!$G$6,M7762&gt;Variables!$G$5),0,1)</f>
        <v>1</v>
      </c>
      <c r="AI7762" s="77">
        <f t="shared" si="244"/>
        <v>1</v>
      </c>
      <c r="AJ7762" s="77">
        <f>IF(I7762&gt;Variables!$G$7,0,1)</f>
        <v>0</v>
      </c>
      <c r="AK7762" s="77">
        <f>IF(F7762&gt;Variables!$G$8,0,1)</f>
        <v>0</v>
      </c>
      <c r="AL7762" s="77">
        <f>IF(G7762&gt;Variables!$G$9,0,1)</f>
        <v>0</v>
      </c>
      <c r="AM7762" s="77">
        <f>IF(AND(K7762&gt;Variables!$G$10,K7762&lt;Variables!$G$11),0,1)</f>
        <v>1</v>
      </c>
      <c r="AN7762" s="77">
        <f>IF(H7762&lt;Variables!$G$13,1,0)</f>
        <v>0</v>
      </c>
      <c r="AO7762" s="77">
        <f>IF(R7762&lt;Variables!$G$12,0,1)</f>
        <v>0</v>
      </c>
      <c r="AP7762" s="78">
        <f t="shared" si="245"/>
        <v>0</v>
      </c>
      <c r="AQ7762" s="77">
        <f>IF(V7762&lt;Variables!$G$15,1,0)</f>
        <v>1</v>
      </c>
      <c r="AR7762" s="77">
        <v>0</v>
      </c>
      <c r="AS7762" s="77">
        <v>0</v>
      </c>
      <c r="AT7762" s="77">
        <v>1</v>
      </c>
      <c r="AU7762" s="77">
        <v>0</v>
      </c>
      <c r="BA7762" s="77">
        <v>-2.25</v>
      </c>
    </row>
    <row r="7763" spans="3:53" x14ac:dyDescent="0.25">
      <c r="C7763" s="77" t="s">
        <v>839</v>
      </c>
      <c r="D7763" s="77" t="s">
        <v>630</v>
      </c>
      <c r="E7763" s="77">
        <v>6.03</v>
      </c>
      <c r="F7763" s="77">
        <v>6.19</v>
      </c>
      <c r="G7763" s="77">
        <v>-0.79</v>
      </c>
      <c r="H7763" s="77">
        <v>-99999</v>
      </c>
      <c r="I7763" s="77">
        <v>-28.931000000000001</v>
      </c>
      <c r="J7763" s="77" t="s">
        <v>74</v>
      </c>
      <c r="K7763" s="77">
        <v>60.09</v>
      </c>
      <c r="L7763" s="77">
        <v>5.9907500000000002</v>
      </c>
      <c r="M7763" s="77">
        <v>-0.23786671117974439</v>
      </c>
      <c r="N7763" s="77">
        <v>6.0078750000000003</v>
      </c>
      <c r="O7763" s="77">
        <v>-0.52223123816658301</v>
      </c>
      <c r="P7763" s="77">
        <v>25653</v>
      </c>
      <c r="Q7763" s="77">
        <v>21931</v>
      </c>
      <c r="R7763" s="77">
        <v>1.17</v>
      </c>
      <c r="S7763" s="77">
        <v>37.526000000000003</v>
      </c>
      <c r="T7763" s="77">
        <v>6.391</v>
      </c>
      <c r="U7763" s="77">
        <v>19.205200000000001</v>
      </c>
      <c r="V7763" s="77">
        <v>2.4846483514251139</v>
      </c>
      <c r="AC7763" s="77">
        <v>6.05</v>
      </c>
      <c r="AD7763" s="77">
        <v>5.99</v>
      </c>
      <c r="AH7763" s="77">
        <f>IF(AND(M7763&lt;Variables!$G$6,M7763&gt;Variables!$G$5),0,1)</f>
        <v>1</v>
      </c>
      <c r="AI7763" s="77">
        <f t="shared" si="244"/>
        <v>1</v>
      </c>
      <c r="AJ7763" s="77">
        <f>IF(I7763&gt;Variables!$G$7,0,1)</f>
        <v>1</v>
      </c>
      <c r="AK7763" s="77">
        <f>IF(F7763&gt;Variables!$G$8,0,1)</f>
        <v>1</v>
      </c>
      <c r="AL7763" s="77">
        <f>IF(G7763&gt;Variables!$G$9,0,1)</f>
        <v>1</v>
      </c>
      <c r="AM7763" s="77">
        <f>IF(AND(K7763&gt;Variables!$G$10,K7763&lt;Variables!$G$11),0,1)</f>
        <v>1</v>
      </c>
      <c r="AN7763" s="77">
        <f>IF(H7763&lt;Variables!$G$13,1,0)</f>
        <v>1</v>
      </c>
      <c r="AO7763" s="77">
        <f>IF(R7763&lt;Variables!$G$12,0,1)</f>
        <v>0</v>
      </c>
      <c r="AP7763" s="78">
        <f t="shared" si="245"/>
        <v>0</v>
      </c>
      <c r="AQ7763" s="77">
        <f>IF(V7763&lt;Variables!$G$15,1,0)</f>
        <v>1</v>
      </c>
      <c r="AR7763" s="77">
        <v>0</v>
      </c>
      <c r="AS7763" s="77">
        <v>0</v>
      </c>
      <c r="AT7763" s="77">
        <v>0</v>
      </c>
      <c r="AU7763" s="77">
        <v>0</v>
      </c>
      <c r="BA7763" s="77">
        <v>0</v>
      </c>
    </row>
    <row r="7764" spans="3:53" x14ac:dyDescent="0.25">
      <c r="C7764" s="77" t="s">
        <v>839</v>
      </c>
      <c r="D7764" s="77" t="s">
        <v>152</v>
      </c>
      <c r="E7764" s="77">
        <v>0.04</v>
      </c>
      <c r="F7764" s="77">
        <v>6.01</v>
      </c>
      <c r="G7764" s="77">
        <v>26.07</v>
      </c>
      <c r="H7764" s="77">
        <v>-99999</v>
      </c>
      <c r="I7764" s="77">
        <v>27.67</v>
      </c>
      <c r="J7764" s="77" t="s">
        <v>75</v>
      </c>
      <c r="K7764" s="77">
        <v>44.24</v>
      </c>
      <c r="L7764" s="77">
        <v>3.5499999999999997E-2</v>
      </c>
      <c r="M7764" s="77">
        <v>-0.56338028169013754</v>
      </c>
      <c r="N7764" s="77">
        <v>3.5672727272727273E-2</v>
      </c>
      <c r="O7764" s="77">
        <v>-1.044852191641187</v>
      </c>
      <c r="P7764" s="77">
        <v>4639000</v>
      </c>
      <c r="Q7764" s="77">
        <v>14265000</v>
      </c>
      <c r="R7764" s="77">
        <v>0.33</v>
      </c>
      <c r="S7764" s="77">
        <v>37.526000000000003</v>
      </c>
      <c r="T7764" s="77">
        <v>6.391</v>
      </c>
      <c r="U7764" s="77">
        <v>19.205200000000001</v>
      </c>
      <c r="V7764" s="77">
        <v>2.3126025239436618</v>
      </c>
      <c r="AC7764" s="77">
        <v>3.5799999999999998E-2</v>
      </c>
      <c r="AD7764" s="77">
        <v>3.4000000000000002E-2</v>
      </c>
      <c r="AH7764" s="77">
        <f>IF(AND(M7764&lt;Variables!$G$6,M7764&gt;Variables!$G$5),0,1)</f>
        <v>1</v>
      </c>
      <c r="AI7764" s="77">
        <f t="shared" si="244"/>
        <v>1</v>
      </c>
      <c r="AJ7764" s="77">
        <f>IF(I7764&gt;Variables!$G$7,0,1)</f>
        <v>1</v>
      </c>
      <c r="AK7764" s="77">
        <f>IF(F7764&gt;Variables!$G$8,0,1)</f>
        <v>1</v>
      </c>
      <c r="AL7764" s="77">
        <f>IF(G7764&gt;Variables!$G$9,0,1)</f>
        <v>0</v>
      </c>
      <c r="AM7764" s="77">
        <f>IF(AND(K7764&gt;Variables!$G$10,K7764&lt;Variables!$G$11),0,1)</f>
        <v>1</v>
      </c>
      <c r="AN7764" s="77">
        <f>IF(H7764&lt;Variables!$G$13,1,0)</f>
        <v>1</v>
      </c>
      <c r="AO7764" s="77">
        <f>IF(R7764&lt;Variables!$G$12,0,1)</f>
        <v>0</v>
      </c>
      <c r="AP7764" s="78">
        <f t="shared" si="245"/>
        <v>1</v>
      </c>
      <c r="AQ7764" s="77">
        <f>IF(V7764&lt;Variables!$G$15,1,0)</f>
        <v>1</v>
      </c>
      <c r="AR7764" s="77">
        <v>0</v>
      </c>
      <c r="AS7764" s="77">
        <v>0</v>
      </c>
      <c r="AT7764" s="77">
        <v>1</v>
      </c>
      <c r="AU7764" s="77">
        <v>0</v>
      </c>
      <c r="BA7764" s="77">
        <v>-2.25</v>
      </c>
    </row>
    <row r="7765" spans="3:53" x14ac:dyDescent="0.25">
      <c r="C7765" s="77" t="s">
        <v>839</v>
      </c>
      <c r="D7765" s="77" t="s">
        <v>608</v>
      </c>
      <c r="E7765" s="77">
        <v>22.59</v>
      </c>
      <c r="F7765" s="77">
        <v>97.43</v>
      </c>
      <c r="G7765" s="77">
        <v>23.49</v>
      </c>
      <c r="H7765" s="77">
        <v>22.15</v>
      </c>
      <c r="I7765" s="77">
        <v>5.0979999999999999</v>
      </c>
      <c r="J7765" s="77" t="s">
        <v>75</v>
      </c>
      <c r="K7765" s="77">
        <v>40.119999999999997</v>
      </c>
      <c r="L7765" s="77">
        <v>22.950970000000002</v>
      </c>
      <c r="M7765" s="77">
        <v>-3.474232243778792</v>
      </c>
      <c r="N7765" s="77">
        <v>22.675304000000001</v>
      </c>
      <c r="O7765" s="77">
        <v>-2.300758569763826</v>
      </c>
      <c r="P7765" s="77">
        <v>8890000</v>
      </c>
      <c r="Q7765" s="77">
        <v>26160</v>
      </c>
      <c r="R7765" s="77">
        <v>339.83</v>
      </c>
      <c r="S7765" s="77">
        <v>37.526000000000003</v>
      </c>
      <c r="T7765" s="77">
        <v>6.391</v>
      </c>
      <c r="U7765" s="77">
        <v>19.205200000000001</v>
      </c>
      <c r="V7765" s="77">
        <v>2.2558414410643208</v>
      </c>
      <c r="AC7765" s="77">
        <v>25</v>
      </c>
      <c r="AD7765" s="77">
        <v>18.100000000000001</v>
      </c>
      <c r="AH7765" s="77">
        <f>IF(AND(M7765&lt;Variables!$G$6,M7765&gt;Variables!$G$5),0,1)</f>
        <v>0</v>
      </c>
      <c r="AI7765" s="77">
        <f t="shared" si="244"/>
        <v>0</v>
      </c>
      <c r="AJ7765" s="77">
        <f>IF(I7765&gt;Variables!$G$7,0,1)</f>
        <v>1</v>
      </c>
      <c r="AK7765" s="77">
        <f>IF(F7765&gt;Variables!$G$8,0,1)</f>
        <v>0</v>
      </c>
      <c r="AL7765" s="77">
        <f>IF(G7765&gt;Variables!$G$9,0,1)</f>
        <v>0</v>
      </c>
      <c r="AM7765" s="77">
        <f>IF(AND(K7765&gt;Variables!$G$10,K7765&lt;Variables!$G$11),0,1)</f>
        <v>1</v>
      </c>
      <c r="AN7765" s="77">
        <f>IF(H7765&lt;Variables!$G$13,1,0)</f>
        <v>1</v>
      </c>
      <c r="AO7765" s="77">
        <f>IF(R7765&lt;Variables!$G$12,0,1)</f>
        <v>1</v>
      </c>
      <c r="AP7765" s="78">
        <f t="shared" si="245"/>
        <v>1</v>
      </c>
      <c r="AQ7765" s="77">
        <f>IF(V7765&lt;Variables!$G$15,1,0)</f>
        <v>1</v>
      </c>
      <c r="AR7765" s="77">
        <v>1</v>
      </c>
      <c r="AS7765" s="77">
        <v>0</v>
      </c>
      <c r="AT7765" s="77">
        <v>0</v>
      </c>
      <c r="AU7765" s="77">
        <v>0</v>
      </c>
      <c r="BA7765" s="77">
        <v>2</v>
      </c>
    </row>
    <row r="7766" spans="3:53" x14ac:dyDescent="0.25">
      <c r="C7766" s="77" t="s">
        <v>839</v>
      </c>
      <c r="D7766" s="77" t="s">
        <v>82</v>
      </c>
      <c r="E7766" s="77">
        <v>34.630000000000003</v>
      </c>
      <c r="F7766" s="77">
        <v>6.9</v>
      </c>
      <c r="G7766" s="77">
        <v>5.75</v>
      </c>
      <c r="H7766" s="77">
        <v>4580</v>
      </c>
      <c r="I7766" s="77">
        <v>284.71600000000001</v>
      </c>
      <c r="J7766" s="77" t="s">
        <v>75</v>
      </c>
      <c r="K7766" s="77">
        <v>41.82</v>
      </c>
      <c r="L7766" s="77">
        <v>34.549050000000001</v>
      </c>
      <c r="M7766" s="77">
        <v>-6.0927869217829313E-2</v>
      </c>
      <c r="N7766" s="77">
        <v>34.737645999999998</v>
      </c>
      <c r="O7766" s="77">
        <v>-0.60351239689643721</v>
      </c>
      <c r="P7766" s="77">
        <v>10322000</v>
      </c>
      <c r="Q7766" s="77">
        <v>15988000</v>
      </c>
      <c r="R7766" s="77">
        <v>0.65</v>
      </c>
      <c r="S7766" s="77">
        <v>37.526000000000003</v>
      </c>
      <c r="T7766" s="77">
        <v>6.391</v>
      </c>
      <c r="U7766" s="77">
        <v>19.205200000000001</v>
      </c>
      <c r="V7766" s="77">
        <v>2.28239997436572</v>
      </c>
      <c r="AC7766" s="77">
        <v>34.880000000000003</v>
      </c>
      <c r="AD7766" s="77">
        <v>33.869999999999997</v>
      </c>
      <c r="AH7766" s="77">
        <f>IF(AND(M7766&lt;Variables!$G$6,M7766&gt;Variables!$G$5),0,1)</f>
        <v>1</v>
      </c>
      <c r="AI7766" s="77">
        <f t="shared" si="244"/>
        <v>1</v>
      </c>
      <c r="AJ7766" s="77">
        <f>IF(I7766&gt;Variables!$G$7,0,1)</f>
        <v>0</v>
      </c>
      <c r="AK7766" s="77">
        <f>IF(F7766&gt;Variables!$G$8,0,1)</f>
        <v>1</v>
      </c>
      <c r="AL7766" s="77">
        <f>IF(G7766&gt;Variables!$G$9,0,1)</f>
        <v>1</v>
      </c>
      <c r="AM7766" s="77">
        <f>IF(AND(K7766&gt;Variables!$G$10,K7766&lt;Variables!$G$11),0,1)</f>
        <v>1</v>
      </c>
      <c r="AN7766" s="77">
        <f>IF(H7766&lt;Variables!$G$13,1,0)</f>
        <v>0</v>
      </c>
      <c r="AO7766" s="77">
        <f>IF(R7766&lt;Variables!$G$12,0,1)</f>
        <v>0</v>
      </c>
      <c r="AP7766" s="78">
        <f t="shared" si="245"/>
        <v>1</v>
      </c>
      <c r="AQ7766" s="77">
        <f>IF(V7766&lt;Variables!$G$15,1,0)</f>
        <v>1</v>
      </c>
      <c r="AR7766" s="77">
        <v>0</v>
      </c>
      <c r="AS7766" s="77">
        <v>1</v>
      </c>
      <c r="AT7766" s="77">
        <v>0</v>
      </c>
      <c r="AU7766" s="77">
        <v>0</v>
      </c>
      <c r="BA7766" s="77">
        <v>0.08</v>
      </c>
    </row>
    <row r="7767" spans="3:53" x14ac:dyDescent="0.25">
      <c r="C7767" s="77" t="s">
        <v>839</v>
      </c>
      <c r="D7767" s="77" t="s">
        <v>612</v>
      </c>
      <c r="E7767" s="77">
        <v>127.44</v>
      </c>
      <c r="F7767" s="77">
        <v>6.32</v>
      </c>
      <c r="G7767" s="77">
        <v>1.05</v>
      </c>
      <c r="H7767" s="77">
        <v>19960</v>
      </c>
      <c r="I7767" s="77">
        <v>-27.885999999999999</v>
      </c>
      <c r="J7767" s="77" t="s">
        <v>75</v>
      </c>
      <c r="K7767" s="77">
        <v>52.52</v>
      </c>
      <c r="L7767" s="77">
        <v>126.886047368421</v>
      </c>
      <c r="M7767" s="77">
        <v>8.9807062275401903E-2</v>
      </c>
      <c r="N7767" s="77">
        <v>127.0064734693877</v>
      </c>
      <c r="O7767" s="77">
        <v>-5.0969601870749686E-3</v>
      </c>
      <c r="P7767" s="77">
        <v>2775000</v>
      </c>
      <c r="Q7767" s="77">
        <v>1140000</v>
      </c>
      <c r="R7767" s="77">
        <v>2.4300000000000002</v>
      </c>
      <c r="S7767" s="77">
        <v>37.526000000000003</v>
      </c>
      <c r="T7767" s="77">
        <v>6.391</v>
      </c>
      <c r="U7767" s="77">
        <v>19.205200000000001</v>
      </c>
      <c r="V7767" s="77">
        <v>2.3901186221352941</v>
      </c>
      <c r="AC7767" s="77">
        <v>127.88</v>
      </c>
      <c r="AD7767" s="77">
        <v>126.23</v>
      </c>
      <c r="AH7767" s="77">
        <f>IF(AND(M7767&lt;Variables!$G$6,M7767&gt;Variables!$G$5),0,1)</f>
        <v>1</v>
      </c>
      <c r="AI7767" s="77">
        <f t="shared" si="244"/>
        <v>1</v>
      </c>
      <c r="AJ7767" s="77">
        <f>IF(I7767&gt;Variables!$G$7,0,1)</f>
        <v>1</v>
      </c>
      <c r="AK7767" s="77">
        <f>IF(F7767&gt;Variables!$G$8,0,1)</f>
        <v>1</v>
      </c>
      <c r="AL7767" s="77">
        <f>IF(G7767&gt;Variables!$G$9,0,1)</f>
        <v>1</v>
      </c>
      <c r="AM7767" s="77">
        <f>IF(AND(K7767&gt;Variables!$G$10,K7767&lt;Variables!$G$11),0,1)</f>
        <v>1</v>
      </c>
      <c r="AN7767" s="77">
        <f>IF(H7767&lt;Variables!$G$13,1,0)</f>
        <v>0</v>
      </c>
      <c r="AO7767" s="77">
        <f>IF(R7767&lt;Variables!$G$12,0,1)</f>
        <v>1</v>
      </c>
      <c r="AP7767" s="78">
        <f t="shared" si="245"/>
        <v>1</v>
      </c>
      <c r="AQ7767" s="77">
        <f>IF(V7767&lt;Variables!$G$15,1,0)</f>
        <v>1</v>
      </c>
      <c r="AR7767" s="77">
        <v>0</v>
      </c>
      <c r="AS7767" s="77">
        <v>0</v>
      </c>
      <c r="AT7767" s="77">
        <v>0</v>
      </c>
      <c r="AU7767" s="77">
        <v>1</v>
      </c>
      <c r="BA7767" s="77">
        <v>-0.59</v>
      </c>
    </row>
    <row r="7768" spans="3:53" x14ac:dyDescent="0.25">
      <c r="C7768" s="77" t="s">
        <v>839</v>
      </c>
      <c r="D7768" s="77" t="s">
        <v>631</v>
      </c>
      <c r="E7768" s="77">
        <v>185.94</v>
      </c>
      <c r="F7768" s="77">
        <v>5.97</v>
      </c>
      <c r="G7768" s="77">
        <v>0.63</v>
      </c>
      <c r="H7768" s="77">
        <v>-99999</v>
      </c>
      <c r="I7768" s="77">
        <v>42.170999999999999</v>
      </c>
      <c r="J7768" s="77" t="s">
        <v>74</v>
      </c>
      <c r="K7768" s="77">
        <v>47.32</v>
      </c>
      <c r="L7768" s="77">
        <v>185.71294117647059</v>
      </c>
      <c r="M7768" s="77">
        <v>-9.8507500506808524E-2</v>
      </c>
      <c r="N7768" s="77">
        <v>185.60289555555551</v>
      </c>
      <c r="O7768" s="77">
        <v>-3.9275009873816123E-2</v>
      </c>
      <c r="P7768" s="77">
        <v>33820</v>
      </c>
      <c r="Q7768" s="77">
        <v>70975</v>
      </c>
      <c r="R7768" s="77">
        <v>0.48</v>
      </c>
      <c r="S7768" s="77">
        <v>37.526000000000003</v>
      </c>
      <c r="T7768" s="77">
        <v>6.391</v>
      </c>
      <c r="U7768" s="77">
        <v>19.205200000000001</v>
      </c>
      <c r="V7768" s="77">
        <v>2.3410339627204539</v>
      </c>
      <c r="AC7768" s="77">
        <v>185.68</v>
      </c>
      <c r="AD7768" s="77">
        <v>184.41</v>
      </c>
      <c r="AH7768" s="77">
        <f>IF(AND(M7768&lt;Variables!$G$6,M7768&gt;Variables!$G$5),0,1)</f>
        <v>1</v>
      </c>
      <c r="AI7768" s="77">
        <f t="shared" si="244"/>
        <v>0</v>
      </c>
      <c r="AJ7768" s="77">
        <f>IF(I7768&gt;Variables!$G$7,0,1)</f>
        <v>1</v>
      </c>
      <c r="AK7768" s="77">
        <f>IF(F7768&gt;Variables!$G$8,0,1)</f>
        <v>1</v>
      </c>
      <c r="AL7768" s="77">
        <f>IF(G7768&gt;Variables!$G$9,0,1)</f>
        <v>1</v>
      </c>
      <c r="AM7768" s="77">
        <f>IF(AND(K7768&gt;Variables!$G$10,K7768&lt;Variables!$G$11),0,1)</f>
        <v>1</v>
      </c>
      <c r="AN7768" s="77">
        <f>IF(H7768&lt;Variables!$G$13,1,0)</f>
        <v>1</v>
      </c>
      <c r="AO7768" s="77">
        <f>IF(R7768&lt;Variables!$G$12,0,1)</f>
        <v>0</v>
      </c>
      <c r="AP7768" s="78">
        <f t="shared" si="245"/>
        <v>0</v>
      </c>
      <c r="AQ7768" s="77">
        <f>IF(V7768&lt;Variables!$G$15,1,0)</f>
        <v>1</v>
      </c>
      <c r="AR7768" s="77">
        <v>0</v>
      </c>
      <c r="AS7768" s="77">
        <v>0</v>
      </c>
      <c r="AT7768" s="77">
        <v>0</v>
      </c>
      <c r="AU7768" s="77">
        <v>1</v>
      </c>
      <c r="BA7768" s="77">
        <v>-0.56999999999999995</v>
      </c>
    </row>
    <row r="7769" spans="3:53" x14ac:dyDescent="0.25">
      <c r="C7769" s="77" t="s">
        <v>839</v>
      </c>
      <c r="D7769" s="77" t="s">
        <v>621</v>
      </c>
      <c r="E7769" s="77">
        <v>12.3</v>
      </c>
      <c r="F7769" s="77">
        <v>34.340000000000003</v>
      </c>
      <c r="G7769" s="77">
        <v>-4.51</v>
      </c>
      <c r="H7769" s="77">
        <v>28.51</v>
      </c>
      <c r="I7769" s="77">
        <v>-12.641999999999999</v>
      </c>
      <c r="J7769" s="77" t="s">
        <v>74</v>
      </c>
      <c r="K7769" s="77">
        <v>62.25</v>
      </c>
      <c r="L7769" s="77">
        <v>11.983384210526321</v>
      </c>
      <c r="M7769" s="77">
        <v>2.4752255645206951</v>
      </c>
      <c r="N7769" s="77">
        <v>11.916604347826089</v>
      </c>
      <c r="O7769" s="77">
        <v>3.0494899517261138</v>
      </c>
      <c r="P7769" s="77">
        <v>4640000</v>
      </c>
      <c r="Q7769" s="77">
        <v>52870</v>
      </c>
      <c r="R7769" s="77">
        <v>87.76</v>
      </c>
      <c r="S7769" s="77">
        <v>37.526000000000003</v>
      </c>
      <c r="T7769" s="77">
        <v>6.391</v>
      </c>
      <c r="U7769" s="77">
        <v>19.205200000000001</v>
      </c>
      <c r="V7769" s="77">
        <v>2.3419856053008492</v>
      </c>
      <c r="AC7769" s="77">
        <v>13.5</v>
      </c>
      <c r="AD7769" s="77">
        <v>11.63</v>
      </c>
      <c r="AH7769" s="77">
        <f>IF(AND(M7769&lt;Variables!$G$6,M7769&gt;Variables!$G$5),0,1)</f>
        <v>1</v>
      </c>
      <c r="AI7769" s="77">
        <f t="shared" si="244"/>
        <v>0</v>
      </c>
      <c r="AJ7769" s="77">
        <f>IF(I7769&gt;Variables!$G$7,0,1)</f>
        <v>1</v>
      </c>
      <c r="AK7769" s="77">
        <f>IF(F7769&gt;Variables!$G$8,0,1)</f>
        <v>0</v>
      </c>
      <c r="AL7769" s="77">
        <f>IF(G7769&gt;Variables!$G$9,0,1)</f>
        <v>1</v>
      </c>
      <c r="AM7769" s="77">
        <f>IF(AND(K7769&gt;Variables!$G$10,K7769&lt;Variables!$G$11),0,1)</f>
        <v>0</v>
      </c>
      <c r="AN7769" s="77">
        <f>IF(H7769&lt;Variables!$G$13,1,0)</f>
        <v>1</v>
      </c>
      <c r="AO7769" s="77">
        <f>IF(R7769&lt;Variables!$G$12,0,1)</f>
        <v>1</v>
      </c>
      <c r="AP7769" s="78">
        <f t="shared" si="245"/>
        <v>0</v>
      </c>
      <c r="AQ7769" s="77">
        <f>IF(V7769&lt;Variables!$G$15,1,0)</f>
        <v>1</v>
      </c>
      <c r="AR7769" s="77">
        <v>1</v>
      </c>
      <c r="AS7769" s="77">
        <v>0</v>
      </c>
      <c r="AT7769" s="77">
        <v>0</v>
      </c>
      <c r="AU7769" s="77">
        <v>0</v>
      </c>
      <c r="BA7769" s="77">
        <v>2</v>
      </c>
    </row>
    <row r="7770" spans="3:53" x14ac:dyDescent="0.25">
      <c r="C7770" s="77" t="s">
        <v>839</v>
      </c>
      <c r="D7770" s="77" t="s">
        <v>622</v>
      </c>
      <c r="E7770" s="77">
        <v>4.1100000000000003</v>
      </c>
      <c r="F7770" s="77">
        <v>43.66</v>
      </c>
      <c r="G7770" s="77">
        <v>-15</v>
      </c>
      <c r="H7770" s="77">
        <v>181.22</v>
      </c>
      <c r="I7770" s="77">
        <v>-7.3920000000000003</v>
      </c>
      <c r="J7770" s="77" t="s">
        <v>74</v>
      </c>
      <c r="K7770" s="77">
        <v>55.39</v>
      </c>
      <c r="L7770" s="77">
        <v>4.0742799999999999</v>
      </c>
      <c r="M7770" s="77">
        <v>0.14039290377686781</v>
      </c>
      <c r="N7770" s="77">
        <v>4.0133279999999996</v>
      </c>
      <c r="O7770" s="77">
        <v>1.6612646661324371</v>
      </c>
      <c r="P7770" s="77">
        <v>47050000</v>
      </c>
      <c r="Q7770" s="77">
        <v>217790</v>
      </c>
      <c r="R7770" s="77">
        <v>216.03</v>
      </c>
      <c r="S7770" s="77">
        <v>37.526000000000003</v>
      </c>
      <c r="T7770" s="77">
        <v>6.391</v>
      </c>
      <c r="U7770" s="77">
        <v>19.205200000000001</v>
      </c>
      <c r="V7770" s="77">
        <v>2.4170047836358819</v>
      </c>
      <c r="AC7770" s="77">
        <v>4.1050000000000004</v>
      </c>
      <c r="AD7770" s="77">
        <v>3.65</v>
      </c>
      <c r="AH7770" s="77">
        <f>IF(AND(M7770&lt;Variables!$G$6,M7770&gt;Variables!$G$5),0,1)</f>
        <v>1</v>
      </c>
      <c r="AI7770" s="77">
        <f t="shared" si="244"/>
        <v>0</v>
      </c>
      <c r="AJ7770" s="77">
        <f>IF(I7770&gt;Variables!$G$7,0,1)</f>
        <v>1</v>
      </c>
      <c r="AK7770" s="77">
        <f>IF(F7770&gt;Variables!$G$8,0,1)</f>
        <v>0</v>
      </c>
      <c r="AL7770" s="77">
        <f>IF(G7770&gt;Variables!$G$9,0,1)</f>
        <v>1</v>
      </c>
      <c r="AM7770" s="77">
        <f>IF(AND(K7770&gt;Variables!$G$10,K7770&lt;Variables!$G$11),0,1)</f>
        <v>1</v>
      </c>
      <c r="AN7770" s="77">
        <f>IF(H7770&lt;Variables!$G$13,1,0)</f>
        <v>1</v>
      </c>
      <c r="AO7770" s="77">
        <f>IF(R7770&lt;Variables!$G$12,0,1)</f>
        <v>1</v>
      </c>
      <c r="AP7770" s="78">
        <f t="shared" si="245"/>
        <v>0</v>
      </c>
      <c r="AQ7770" s="77">
        <f>IF(V7770&lt;Variables!$G$15,1,0)</f>
        <v>1</v>
      </c>
      <c r="AR7770" s="77">
        <v>0</v>
      </c>
      <c r="AS7770" s="77">
        <v>0</v>
      </c>
      <c r="AT7770" s="77">
        <v>1</v>
      </c>
      <c r="AU7770" s="77">
        <v>0</v>
      </c>
      <c r="BA7770" s="77">
        <v>-2.25</v>
      </c>
    </row>
    <row r="7771" spans="3:53" x14ac:dyDescent="0.25">
      <c r="C7771" s="77" t="s">
        <v>839</v>
      </c>
      <c r="D7771" s="77" t="s">
        <v>623</v>
      </c>
      <c r="E7771" s="77">
        <v>12.45</v>
      </c>
      <c r="F7771" s="77">
        <v>11.86</v>
      </c>
      <c r="G7771" s="77">
        <v>1.1399999999999999</v>
      </c>
      <c r="H7771" s="77">
        <v>8119.9999999999991</v>
      </c>
      <c r="I7771" s="77">
        <v>-41.795000000000002</v>
      </c>
      <c r="J7771" s="77" t="s">
        <v>74</v>
      </c>
      <c r="K7771" s="77">
        <v>44.28</v>
      </c>
      <c r="L7771" s="77">
        <v>12.417595</v>
      </c>
      <c r="M7771" s="77">
        <v>-6.1163212361171712E-2</v>
      </c>
      <c r="N7771" s="77">
        <v>12.467062</v>
      </c>
      <c r="O7771" s="77">
        <v>-0.45770206324471963</v>
      </c>
      <c r="P7771" s="77">
        <v>26878000</v>
      </c>
      <c r="Q7771" s="77">
        <v>6845000</v>
      </c>
      <c r="R7771" s="77">
        <v>3.93</v>
      </c>
      <c r="S7771" s="77">
        <v>37.526000000000003</v>
      </c>
      <c r="T7771" s="77">
        <v>6.391</v>
      </c>
      <c r="U7771" s="77">
        <v>19.205200000000001</v>
      </c>
      <c r="V7771" s="77">
        <v>2.3083206663976399</v>
      </c>
      <c r="AC7771" s="77">
        <v>12.44</v>
      </c>
      <c r="AD7771" s="77">
        <v>11.92</v>
      </c>
      <c r="AH7771" s="77">
        <f>IF(AND(M7771&lt;Variables!$G$6,M7771&gt;Variables!$G$5),0,1)</f>
        <v>1</v>
      </c>
      <c r="AI7771" s="77">
        <f t="shared" si="244"/>
        <v>1</v>
      </c>
      <c r="AJ7771" s="77">
        <f>IF(I7771&gt;Variables!$G$7,0,1)</f>
        <v>1</v>
      </c>
      <c r="AK7771" s="77">
        <f>IF(F7771&gt;Variables!$G$8,0,1)</f>
        <v>0</v>
      </c>
      <c r="AL7771" s="77">
        <f>IF(G7771&gt;Variables!$G$9,0,1)</f>
        <v>1</v>
      </c>
      <c r="AM7771" s="77">
        <f>IF(AND(K7771&gt;Variables!$G$10,K7771&lt;Variables!$G$11),0,1)</f>
        <v>1</v>
      </c>
      <c r="AN7771" s="77">
        <f>IF(H7771&lt;Variables!$G$13,1,0)</f>
        <v>0</v>
      </c>
      <c r="AO7771" s="77">
        <f>IF(R7771&lt;Variables!$G$12,0,1)</f>
        <v>1</v>
      </c>
      <c r="AP7771" s="78">
        <f t="shared" si="245"/>
        <v>0</v>
      </c>
      <c r="AQ7771" s="77">
        <f>IF(V7771&lt;Variables!$G$15,1,0)</f>
        <v>1</v>
      </c>
      <c r="AR7771" s="77">
        <v>0</v>
      </c>
      <c r="AS7771" s="77">
        <v>0</v>
      </c>
      <c r="AT7771" s="77">
        <v>1</v>
      </c>
      <c r="AU7771" s="77">
        <v>0</v>
      </c>
      <c r="BA7771" s="77">
        <v>-1.96</v>
      </c>
    </row>
    <row r="7772" spans="3:53" x14ac:dyDescent="0.25">
      <c r="C7772" s="77" t="s">
        <v>839</v>
      </c>
      <c r="D7772" s="77" t="s">
        <v>445</v>
      </c>
      <c r="E7772" s="77">
        <v>18.43</v>
      </c>
      <c r="F7772" s="77">
        <v>43</v>
      </c>
      <c r="G7772" s="77">
        <v>44.24</v>
      </c>
      <c r="H7772" s="77">
        <v>122.72</v>
      </c>
      <c r="I7772" s="77">
        <v>81523.714999999997</v>
      </c>
      <c r="J7772" s="77" t="s">
        <v>75</v>
      </c>
      <c r="K7772" s="77">
        <v>37.36</v>
      </c>
      <c r="L7772" s="77">
        <v>18.963175</v>
      </c>
      <c r="M7772" s="77">
        <v>-2.7921220998065879</v>
      </c>
      <c r="N7772" s="77">
        <v>18.931501999999998</v>
      </c>
      <c r="O7772" s="77">
        <v>-2.6294902538636209</v>
      </c>
      <c r="P7772" s="77">
        <v>63330000</v>
      </c>
      <c r="Q7772" s="77">
        <v>26410000</v>
      </c>
      <c r="R7772" s="77">
        <v>2.4</v>
      </c>
      <c r="S7772" s="77">
        <v>37.526000000000003</v>
      </c>
      <c r="T7772" s="77">
        <v>6.391</v>
      </c>
      <c r="U7772" s="77">
        <v>19.205200000000001</v>
      </c>
      <c r="V7772" s="77">
        <v>2.20672025598456</v>
      </c>
      <c r="AC7772" s="77">
        <v>19.47</v>
      </c>
      <c r="AD7772" s="77">
        <v>15.81</v>
      </c>
      <c r="AH7772" s="77">
        <f>IF(AND(M7772&lt;Variables!$G$6,M7772&gt;Variables!$G$5),0,1)</f>
        <v>0</v>
      </c>
      <c r="AI7772" s="77">
        <f t="shared" si="244"/>
        <v>0</v>
      </c>
      <c r="AJ7772" s="77">
        <f>IF(I7772&gt;Variables!$G$7,0,1)</f>
        <v>0</v>
      </c>
      <c r="AK7772" s="77">
        <f>IF(F7772&gt;Variables!$G$8,0,1)</f>
        <v>0</v>
      </c>
      <c r="AL7772" s="77">
        <f>IF(G7772&gt;Variables!$G$9,0,1)</f>
        <v>0</v>
      </c>
      <c r="AM7772" s="77">
        <f>IF(AND(K7772&gt;Variables!$G$10,K7772&lt;Variables!$G$11),0,1)</f>
        <v>1</v>
      </c>
      <c r="AN7772" s="77">
        <f>IF(H7772&lt;Variables!$G$13,1,0)</f>
        <v>1</v>
      </c>
      <c r="AO7772" s="77">
        <f>IF(R7772&lt;Variables!$G$12,0,1)</f>
        <v>1</v>
      </c>
      <c r="AP7772" s="78">
        <f t="shared" si="245"/>
        <v>1</v>
      </c>
      <c r="AQ7772" s="77">
        <f>IF(V7772&lt;Variables!$G$15,1,0)</f>
        <v>1</v>
      </c>
      <c r="AR7772" s="77">
        <v>1</v>
      </c>
      <c r="AS7772" s="77">
        <v>0</v>
      </c>
      <c r="AT7772" s="77">
        <v>0</v>
      </c>
      <c r="AU7772" s="77">
        <v>0</v>
      </c>
      <c r="BA7772" s="77">
        <v>2</v>
      </c>
    </row>
    <row r="7773" spans="3:53" x14ac:dyDescent="0.25">
      <c r="C7773" s="77" t="s">
        <v>839</v>
      </c>
      <c r="D7773" s="77" t="s">
        <v>609</v>
      </c>
      <c r="E7773" s="77">
        <v>5.51</v>
      </c>
      <c r="F7773" s="77">
        <v>6.77</v>
      </c>
      <c r="G7773" s="77">
        <v>3.49</v>
      </c>
      <c r="H7773" s="77">
        <v>30100</v>
      </c>
      <c r="I7773" s="77">
        <v>267.62</v>
      </c>
      <c r="J7773" s="77" t="s">
        <v>74</v>
      </c>
      <c r="K7773" s="77">
        <v>56.85</v>
      </c>
      <c r="L7773" s="77">
        <v>5.4778399999999996</v>
      </c>
      <c r="M7773" s="77">
        <v>0.13070845442728951</v>
      </c>
      <c r="N7773" s="77">
        <v>5.469949999999999</v>
      </c>
      <c r="O7773" s="77">
        <v>0.27513962650483731</v>
      </c>
      <c r="P7773" s="77">
        <v>40952000</v>
      </c>
      <c r="Q7773" s="77">
        <v>38585000</v>
      </c>
      <c r="R7773" s="77">
        <v>1.06</v>
      </c>
      <c r="S7773" s="77">
        <v>37.526000000000003</v>
      </c>
      <c r="T7773" s="77">
        <v>6.391</v>
      </c>
      <c r="U7773" s="77">
        <v>19.205200000000001</v>
      </c>
      <c r="V7773" s="77">
        <v>2.4319818009726459</v>
      </c>
      <c r="AC7773" s="77">
        <v>5.65</v>
      </c>
      <c r="AD7773" s="77">
        <v>5.45</v>
      </c>
      <c r="AH7773" s="77">
        <f>IF(AND(M7773&lt;Variables!$G$6,M7773&gt;Variables!$G$5),0,1)</f>
        <v>1</v>
      </c>
      <c r="AI7773" s="77">
        <f t="shared" si="244"/>
        <v>0</v>
      </c>
      <c r="AJ7773" s="77">
        <f>IF(I7773&gt;Variables!$G$7,0,1)</f>
        <v>0</v>
      </c>
      <c r="AK7773" s="77">
        <f>IF(F7773&gt;Variables!$G$8,0,1)</f>
        <v>1</v>
      </c>
      <c r="AL7773" s="77">
        <f>IF(G7773&gt;Variables!$G$9,0,1)</f>
        <v>1</v>
      </c>
      <c r="AM7773" s="77">
        <f>IF(AND(K7773&gt;Variables!$G$10,K7773&lt;Variables!$G$11),0,1)</f>
        <v>1</v>
      </c>
      <c r="AN7773" s="77">
        <f>IF(H7773&lt;Variables!$G$13,1,0)</f>
        <v>0</v>
      </c>
      <c r="AO7773" s="77">
        <f>IF(R7773&lt;Variables!$G$12,0,1)</f>
        <v>0</v>
      </c>
      <c r="AP7773" s="78">
        <f t="shared" si="245"/>
        <v>0</v>
      </c>
      <c r="AQ7773" s="77">
        <f>IF(V7773&lt;Variables!$G$15,1,0)</f>
        <v>1</v>
      </c>
      <c r="AR7773" s="77">
        <v>0</v>
      </c>
      <c r="AS7773" s="77">
        <v>1</v>
      </c>
      <c r="AT7773" s="77">
        <v>0</v>
      </c>
      <c r="AU7773" s="77">
        <v>0</v>
      </c>
      <c r="BA7773" s="77">
        <v>0.74</v>
      </c>
    </row>
    <row r="7774" spans="3:53" x14ac:dyDescent="0.25">
      <c r="C7774" s="77" t="s">
        <v>839</v>
      </c>
      <c r="D7774" s="77" t="s">
        <v>195</v>
      </c>
      <c r="E7774" s="77">
        <v>38.72</v>
      </c>
      <c r="F7774" s="77">
        <v>7</v>
      </c>
      <c r="G7774" s="77">
        <v>5.14</v>
      </c>
      <c r="H7774" s="77">
        <v>4350</v>
      </c>
      <c r="I7774" s="77">
        <v>135.446</v>
      </c>
      <c r="J7774" s="77" t="s">
        <v>75</v>
      </c>
      <c r="K7774" s="77">
        <v>47.99</v>
      </c>
      <c r="L7774" s="77">
        <v>38.928900000000013</v>
      </c>
      <c r="M7774" s="77">
        <v>-0.25405290157185928</v>
      </c>
      <c r="N7774" s="77">
        <v>38.949079069767443</v>
      </c>
      <c r="O7774" s="77">
        <v>-0.30573012921343867</v>
      </c>
      <c r="P7774" s="77">
        <v>228159</v>
      </c>
      <c r="Q7774" s="77">
        <v>701423</v>
      </c>
      <c r="R7774" s="77">
        <v>0.33</v>
      </c>
      <c r="S7774" s="77">
        <v>37.526000000000003</v>
      </c>
      <c r="T7774" s="77">
        <v>6.391</v>
      </c>
      <c r="U7774" s="77">
        <v>19.205200000000001</v>
      </c>
      <c r="V7774" s="77">
        <v>2.3513070288335922</v>
      </c>
      <c r="AC7774" s="77">
        <v>38.89</v>
      </c>
      <c r="AD7774" s="77">
        <v>34.85</v>
      </c>
      <c r="AH7774" s="77">
        <f>IF(AND(M7774&lt;Variables!$G$6,M7774&gt;Variables!$G$5),0,1)</f>
        <v>1</v>
      </c>
      <c r="AI7774" s="77">
        <f t="shared" si="244"/>
        <v>1</v>
      </c>
      <c r="AJ7774" s="77">
        <f>IF(I7774&gt;Variables!$G$7,0,1)</f>
        <v>0</v>
      </c>
      <c r="AK7774" s="77">
        <f>IF(F7774&gt;Variables!$G$8,0,1)</f>
        <v>1</v>
      </c>
      <c r="AL7774" s="77">
        <f>IF(G7774&gt;Variables!$G$9,0,1)</f>
        <v>1</v>
      </c>
      <c r="AM7774" s="77">
        <f>IF(AND(K7774&gt;Variables!$G$10,K7774&lt;Variables!$G$11),0,1)</f>
        <v>1</v>
      </c>
      <c r="AN7774" s="77">
        <f>IF(H7774&lt;Variables!$G$13,1,0)</f>
        <v>0</v>
      </c>
      <c r="AO7774" s="77">
        <f>IF(R7774&lt;Variables!$G$12,0,1)</f>
        <v>0</v>
      </c>
      <c r="AP7774" s="78">
        <f t="shared" si="245"/>
        <v>1</v>
      </c>
      <c r="AQ7774" s="77">
        <f>IF(V7774&lt;Variables!$G$15,1,0)</f>
        <v>1</v>
      </c>
      <c r="AR7774" s="77">
        <v>0</v>
      </c>
      <c r="AS7774" s="77">
        <v>0</v>
      </c>
      <c r="AT7774" s="77">
        <v>1</v>
      </c>
      <c r="AU7774" s="77">
        <v>0</v>
      </c>
      <c r="BA7774" s="77">
        <v>-2.25</v>
      </c>
    </row>
    <row r="7775" spans="3:53" x14ac:dyDescent="0.25">
      <c r="C7775" s="77" t="s">
        <v>839</v>
      </c>
      <c r="D7775" s="77" t="s">
        <v>458</v>
      </c>
      <c r="E7775" s="77">
        <v>54.24</v>
      </c>
      <c r="F7775" s="77">
        <v>33.53</v>
      </c>
      <c r="G7775" s="77">
        <v>13.37</v>
      </c>
      <c r="H7775" s="77">
        <v>9830</v>
      </c>
      <c r="I7775" s="77">
        <v>82.406999999999996</v>
      </c>
      <c r="J7775" s="77" t="s">
        <v>75</v>
      </c>
      <c r="K7775" s="77">
        <v>57.93</v>
      </c>
      <c r="L7775" s="77">
        <v>53.542855000000003</v>
      </c>
      <c r="M7775" s="77">
        <v>1.2273252892472899</v>
      </c>
      <c r="N7775" s="77">
        <v>54.143278000000002</v>
      </c>
      <c r="O7775" s="77">
        <v>0.10476277406033779</v>
      </c>
      <c r="P7775" s="77">
        <v>149571000</v>
      </c>
      <c r="Q7775" s="77">
        <v>20406000</v>
      </c>
      <c r="R7775" s="77">
        <v>7.33</v>
      </c>
      <c r="S7775" s="77">
        <v>37.526000000000003</v>
      </c>
      <c r="T7775" s="77">
        <v>6.391</v>
      </c>
      <c r="U7775" s="77">
        <v>19.205200000000001</v>
      </c>
      <c r="V7775" s="77">
        <v>2.389136335077275</v>
      </c>
      <c r="AC7775" s="77">
        <v>57.289900000000003</v>
      </c>
      <c r="AD7775" s="77">
        <v>51.93</v>
      </c>
      <c r="AH7775" s="77">
        <f>IF(AND(M7775&lt;Variables!$G$6,M7775&gt;Variables!$G$5),0,1)</f>
        <v>1</v>
      </c>
      <c r="AI7775" s="77">
        <f t="shared" si="244"/>
        <v>1</v>
      </c>
      <c r="AJ7775" s="77">
        <f>IF(I7775&gt;Variables!$G$7,0,1)</f>
        <v>0</v>
      </c>
      <c r="AK7775" s="77">
        <f>IF(F7775&gt;Variables!$G$8,0,1)</f>
        <v>0</v>
      </c>
      <c r="AL7775" s="77">
        <f>IF(G7775&gt;Variables!$G$9,0,1)</f>
        <v>0</v>
      </c>
      <c r="AM7775" s="77">
        <f>IF(AND(K7775&gt;Variables!$G$10,K7775&lt;Variables!$G$11),0,1)</f>
        <v>1</v>
      </c>
      <c r="AN7775" s="77">
        <f>IF(H7775&lt;Variables!$G$13,1,0)</f>
        <v>0</v>
      </c>
      <c r="AO7775" s="77">
        <f>IF(R7775&lt;Variables!$G$12,0,1)</f>
        <v>1</v>
      </c>
      <c r="AP7775" s="78">
        <f t="shared" si="245"/>
        <v>1</v>
      </c>
      <c r="AQ7775" s="77">
        <f>IF(V7775&lt;Variables!$G$15,1,0)</f>
        <v>1</v>
      </c>
      <c r="AR7775" s="77">
        <v>0</v>
      </c>
      <c r="AS7775" s="77">
        <v>0</v>
      </c>
      <c r="AT7775" s="77">
        <v>1</v>
      </c>
      <c r="AU7775" s="77">
        <v>0</v>
      </c>
      <c r="BA7775" s="77">
        <v>-2.25</v>
      </c>
    </row>
    <row r="7776" spans="3:53" x14ac:dyDescent="0.25">
      <c r="C7776" s="77" t="s">
        <v>839</v>
      </c>
      <c r="D7776" s="77" t="s">
        <v>619</v>
      </c>
      <c r="E7776" s="77">
        <v>4.45</v>
      </c>
      <c r="F7776" s="77">
        <v>7.13</v>
      </c>
      <c r="G7776" s="77">
        <v>2.54</v>
      </c>
      <c r="H7776" s="77">
        <v>-99999</v>
      </c>
      <c r="I7776" s="77">
        <v>-22.664999999999999</v>
      </c>
      <c r="J7776" s="77" t="s">
        <v>74</v>
      </c>
      <c r="K7776" s="77">
        <v>52.27</v>
      </c>
      <c r="L7776" s="77">
        <v>4.4384157894736838</v>
      </c>
      <c r="M7776" s="77">
        <v>3.5693152725208982E-2</v>
      </c>
      <c r="N7776" s="77">
        <v>4.4371416666666663</v>
      </c>
      <c r="O7776" s="77">
        <v>6.4418347397083492E-2</v>
      </c>
      <c r="P7776" s="77">
        <v>1185000</v>
      </c>
      <c r="Q7776" s="77">
        <v>112475</v>
      </c>
      <c r="R7776" s="77">
        <v>10.54</v>
      </c>
      <c r="S7776" s="77">
        <v>37.526000000000003</v>
      </c>
      <c r="T7776" s="77">
        <v>6.391</v>
      </c>
      <c r="U7776" s="77">
        <v>19.205200000000001</v>
      </c>
      <c r="V7776" s="77">
        <v>2.3893551822862351</v>
      </c>
      <c r="AC7776" s="77">
        <v>4.4400000000000004</v>
      </c>
      <c r="AD7776" s="77">
        <v>4.37</v>
      </c>
      <c r="AH7776" s="77">
        <f>IF(AND(M7776&lt;Variables!$G$6,M7776&gt;Variables!$G$5),0,1)</f>
        <v>1</v>
      </c>
      <c r="AI7776" s="77">
        <f t="shared" si="244"/>
        <v>0</v>
      </c>
      <c r="AJ7776" s="77">
        <f>IF(I7776&gt;Variables!$G$7,0,1)</f>
        <v>1</v>
      </c>
      <c r="AK7776" s="77">
        <f>IF(F7776&gt;Variables!$G$8,0,1)</f>
        <v>1</v>
      </c>
      <c r="AL7776" s="77">
        <f>IF(G7776&gt;Variables!$G$9,0,1)</f>
        <v>1</v>
      </c>
      <c r="AM7776" s="77">
        <f>IF(AND(K7776&gt;Variables!$G$10,K7776&lt;Variables!$G$11),0,1)</f>
        <v>1</v>
      </c>
      <c r="AN7776" s="77">
        <f>IF(H7776&lt;Variables!$G$13,1,0)</f>
        <v>1</v>
      </c>
      <c r="AO7776" s="77">
        <f>IF(R7776&lt;Variables!$G$12,0,1)</f>
        <v>1</v>
      </c>
      <c r="AP7776" s="78">
        <f t="shared" si="245"/>
        <v>0</v>
      </c>
      <c r="AQ7776" s="77">
        <f>IF(V7776&lt;Variables!$G$15,1,0)</f>
        <v>1</v>
      </c>
      <c r="AR7776" s="77">
        <v>0</v>
      </c>
      <c r="AS7776" s="77">
        <v>0</v>
      </c>
      <c r="AT7776" s="77">
        <v>0</v>
      </c>
      <c r="AU7776" s="77">
        <v>1</v>
      </c>
      <c r="BA7776" s="77">
        <v>-1.26</v>
      </c>
    </row>
    <row r="7777" spans="3:53" x14ac:dyDescent="0.25">
      <c r="C7777" s="77" t="s">
        <v>839</v>
      </c>
      <c r="D7777" s="77" t="s">
        <v>644</v>
      </c>
      <c r="E7777" s="77">
        <v>31.36</v>
      </c>
      <c r="F7777" s="77">
        <v>10.25</v>
      </c>
      <c r="G7777" s="77">
        <v>0</v>
      </c>
      <c r="H7777" s="77">
        <v>-99999</v>
      </c>
      <c r="I7777" s="77">
        <v>6.9470000000000001</v>
      </c>
      <c r="J7777" s="77" t="s">
        <v>74</v>
      </c>
      <c r="K7777" s="77">
        <v>-99999</v>
      </c>
      <c r="L7777" s="77">
        <v>-99999</v>
      </c>
      <c r="M7777" s="77">
        <v>-99999</v>
      </c>
      <c r="N7777" s="77">
        <v>-99999</v>
      </c>
      <c r="O7777" s="77">
        <v>-99999</v>
      </c>
      <c r="P7777" s="77">
        <v>30000</v>
      </c>
      <c r="Q7777" s="77">
        <v>111328</v>
      </c>
      <c r="R7777" s="77">
        <v>0.27</v>
      </c>
      <c r="S7777" s="77">
        <v>37.526000000000003</v>
      </c>
      <c r="T7777" s="77">
        <v>6.391</v>
      </c>
      <c r="U7777" s="77">
        <v>19.205200000000001</v>
      </c>
      <c r="V7777" s="77">
        <v>-99999</v>
      </c>
      <c r="AC7777" s="77">
        <v>-99999</v>
      </c>
      <c r="AD7777" s="77">
        <v>-99999</v>
      </c>
      <c r="AH7777" s="77">
        <f>IF(AND(M7777&lt;Variables!$G$6,M7777&gt;Variables!$G$5),0,1)</f>
        <v>1</v>
      </c>
      <c r="AI7777" s="77">
        <f t="shared" si="244"/>
        <v>1</v>
      </c>
      <c r="AJ7777" s="77">
        <f>IF(I7777&gt;Variables!$G$7,0,1)</f>
        <v>1</v>
      </c>
      <c r="AK7777" s="77">
        <f>IF(F7777&gt;Variables!$G$8,0,1)</f>
        <v>0</v>
      </c>
      <c r="AL7777" s="77">
        <f>IF(G7777&gt;Variables!$G$9,0,1)</f>
        <v>1</v>
      </c>
      <c r="AM7777" s="77">
        <f>IF(AND(K7777&gt;Variables!$G$10,K7777&lt;Variables!$G$11),0,1)</f>
        <v>1</v>
      </c>
      <c r="AN7777" s="77">
        <f>IF(H7777&lt;Variables!$G$13,1,0)</f>
        <v>1</v>
      </c>
      <c r="AO7777" s="77">
        <f>IF(R7777&lt;Variables!$G$12,0,1)</f>
        <v>0</v>
      </c>
      <c r="AP7777" s="78">
        <f t="shared" si="245"/>
        <v>0</v>
      </c>
      <c r="AQ7777" s="77">
        <f>IF(V7777&lt;Variables!$G$15,1,0)</f>
        <v>1</v>
      </c>
      <c r="AR7777" s="77">
        <v>0</v>
      </c>
      <c r="AS7777" s="77">
        <v>0</v>
      </c>
      <c r="AT7777" s="77">
        <v>0</v>
      </c>
      <c r="AU7777" s="77">
        <v>0</v>
      </c>
      <c r="BA7777" s="77">
        <v>0</v>
      </c>
    </row>
    <row r="7778" spans="3:53" x14ac:dyDescent="0.25">
      <c r="C7778" s="77" t="s">
        <v>839</v>
      </c>
      <c r="D7778" s="77" t="s">
        <v>834</v>
      </c>
      <c r="E7778" s="77">
        <v>20.86</v>
      </c>
      <c r="F7778" s="77">
        <v>32.25</v>
      </c>
      <c r="G7778" s="77">
        <v>-4.34</v>
      </c>
      <c r="H7778" s="77">
        <v>-99999</v>
      </c>
      <c r="I7778" s="77">
        <v>-99999</v>
      </c>
      <c r="J7778" s="77" t="s">
        <v>75</v>
      </c>
      <c r="K7778" s="77">
        <v>-99999</v>
      </c>
      <c r="L7778" s="77">
        <v>21.103404999999999</v>
      </c>
      <c r="M7778" s="77">
        <v>-0.27675628648552442</v>
      </c>
      <c r="N7778" s="77">
        <v>21.378487499999999</v>
      </c>
      <c r="O7778" s="77">
        <v>-1.559920925182368</v>
      </c>
      <c r="P7778" s="77">
        <v>494240</v>
      </c>
      <c r="S7778" s="77">
        <v>37.526000000000003</v>
      </c>
      <c r="T7778" s="77">
        <v>6.391</v>
      </c>
      <c r="U7778" s="77">
        <v>19.205200000000001</v>
      </c>
      <c r="V7778" s="77">
        <v>-99999</v>
      </c>
      <c r="AC7778" s="77">
        <v>21.54</v>
      </c>
      <c r="AD7778" s="77">
        <v>19.21</v>
      </c>
      <c r="AH7778" s="77">
        <f>IF(AND(M7778&lt;Variables!$G$6,M7778&gt;Variables!$G$5),0,1)</f>
        <v>1</v>
      </c>
      <c r="AI7778" s="77">
        <f t="shared" si="244"/>
        <v>1</v>
      </c>
      <c r="AJ7778" s="77">
        <f>IF(I7778&gt;Variables!$G$7,0,1)</f>
        <v>1</v>
      </c>
      <c r="AK7778" s="77">
        <f>IF(F7778&gt;Variables!$G$8,0,1)</f>
        <v>0</v>
      </c>
      <c r="AL7778" s="77">
        <f>IF(G7778&gt;Variables!$G$9,0,1)</f>
        <v>1</v>
      </c>
      <c r="AM7778" s="77">
        <f>IF(AND(K7778&gt;Variables!$G$10,K7778&lt;Variables!$G$11),0,1)</f>
        <v>1</v>
      </c>
      <c r="AN7778" s="77">
        <f>IF(H7778&lt;Variables!$G$13,1,0)</f>
        <v>1</v>
      </c>
      <c r="AO7778" s="77">
        <f>IF(R7778&lt;Variables!$G$12,0,1)</f>
        <v>0</v>
      </c>
      <c r="AP7778" s="78">
        <f t="shared" si="245"/>
        <v>1</v>
      </c>
      <c r="AQ7778" s="77">
        <f>IF(V7778&lt;Variables!$G$15,1,0)</f>
        <v>1</v>
      </c>
      <c r="AR7778" s="77">
        <v>1</v>
      </c>
      <c r="AS7778" s="77">
        <v>0</v>
      </c>
      <c r="AT7778" s="77">
        <v>0</v>
      </c>
      <c r="AU7778" s="77">
        <v>0</v>
      </c>
      <c r="BA7778" s="77">
        <v>2</v>
      </c>
    </row>
    <row r="7779" spans="3:53" x14ac:dyDescent="0.25">
      <c r="C7779" s="77" t="s">
        <v>839</v>
      </c>
      <c r="D7779" s="77" t="s">
        <v>620</v>
      </c>
      <c r="E7779" s="77">
        <v>152.53</v>
      </c>
      <c r="F7779" s="77">
        <v>13.82</v>
      </c>
      <c r="G7779" s="77">
        <v>-0.2</v>
      </c>
      <c r="H7779" s="77">
        <v>211920</v>
      </c>
      <c r="I7779" s="77">
        <v>1E-3</v>
      </c>
      <c r="J7779" s="77" t="s">
        <v>75</v>
      </c>
      <c r="K7779" s="77">
        <v>58.17</v>
      </c>
      <c r="L7779" s="77">
        <v>151.841905</v>
      </c>
      <c r="M7779" s="77">
        <v>0.16997613405862419</v>
      </c>
      <c r="N7779" s="77">
        <v>152.03963400000001</v>
      </c>
      <c r="O7779" s="77">
        <v>3.9704120834694788E-2</v>
      </c>
      <c r="P7779" s="77">
        <v>27883000</v>
      </c>
      <c r="Q7779" s="77">
        <v>6715000</v>
      </c>
      <c r="R7779" s="77">
        <v>4.1500000000000004</v>
      </c>
      <c r="S7779" s="77">
        <v>37.526000000000003</v>
      </c>
      <c r="T7779" s="77">
        <v>6.391</v>
      </c>
      <c r="U7779" s="77">
        <v>19.205200000000001</v>
      </c>
      <c r="V7779" s="77">
        <v>2.4432112404304078</v>
      </c>
      <c r="AC7779" s="77">
        <v>154.59</v>
      </c>
      <c r="AD7779" s="77">
        <v>151.85</v>
      </c>
      <c r="AH7779" s="77">
        <f>IF(AND(M7779&lt;Variables!$G$6,M7779&gt;Variables!$G$5),0,1)</f>
        <v>1</v>
      </c>
      <c r="AI7779" s="77">
        <f t="shared" si="244"/>
        <v>1</v>
      </c>
      <c r="AJ7779" s="77">
        <f>IF(I7779&gt;Variables!$G$7,0,1)</f>
        <v>1</v>
      </c>
      <c r="AK7779" s="77">
        <f>IF(F7779&gt;Variables!$G$8,0,1)</f>
        <v>0</v>
      </c>
      <c r="AL7779" s="77">
        <f>IF(G7779&gt;Variables!$G$9,0,1)</f>
        <v>1</v>
      </c>
      <c r="AM7779" s="77">
        <f>IF(AND(K7779&gt;Variables!$G$10,K7779&lt;Variables!$G$11),0,1)</f>
        <v>1</v>
      </c>
      <c r="AN7779" s="77">
        <f>IF(H7779&lt;Variables!$G$13,1,0)</f>
        <v>0</v>
      </c>
      <c r="AO7779" s="77">
        <f>IF(R7779&lt;Variables!$G$12,0,1)</f>
        <v>1</v>
      </c>
      <c r="AP7779" s="78">
        <f t="shared" si="245"/>
        <v>1</v>
      </c>
      <c r="AQ7779" s="77">
        <f>IF(V7779&lt;Variables!$G$15,1,0)</f>
        <v>1</v>
      </c>
      <c r="AR7779" s="77">
        <v>0</v>
      </c>
      <c r="AS7779" s="77">
        <v>1</v>
      </c>
      <c r="AT7779" s="77">
        <v>0</v>
      </c>
      <c r="AU7779" s="77">
        <v>0</v>
      </c>
      <c r="BA7779" s="77">
        <v>0.74</v>
      </c>
    </row>
    <row r="7780" spans="3:53" x14ac:dyDescent="0.25">
      <c r="C7780" s="77" t="s">
        <v>839</v>
      </c>
      <c r="D7780" s="77" t="s">
        <v>638</v>
      </c>
      <c r="E7780" s="77">
        <v>5.64</v>
      </c>
      <c r="F7780" s="77">
        <v>7.51</v>
      </c>
      <c r="G7780" s="77">
        <v>7.58</v>
      </c>
      <c r="H7780" s="77">
        <v>-99999</v>
      </c>
      <c r="I7780" s="77">
        <v>280.03399999999999</v>
      </c>
      <c r="J7780" s="77" t="s">
        <v>74</v>
      </c>
      <c r="K7780" s="77">
        <v>-99999</v>
      </c>
      <c r="L7780" s="77">
        <v>5.6050000000000004</v>
      </c>
      <c r="M7780" s="77">
        <v>0</v>
      </c>
      <c r="N7780" s="77">
        <v>5.5775000000000006</v>
      </c>
      <c r="O7780" s="77">
        <v>0.49305244285073702</v>
      </c>
      <c r="P7780" s="77">
        <v>18110</v>
      </c>
      <c r="Q7780" s="77">
        <v>549543</v>
      </c>
      <c r="R7780" s="77">
        <v>0.03</v>
      </c>
      <c r="S7780" s="77">
        <v>37.526000000000003</v>
      </c>
      <c r="T7780" s="77">
        <v>6.391</v>
      </c>
      <c r="U7780" s="77">
        <v>19.205200000000001</v>
      </c>
      <c r="V7780" s="77">
        <v>-99999</v>
      </c>
      <c r="AC7780" s="77">
        <v>5.625</v>
      </c>
      <c r="AD7780" s="77">
        <v>5.49</v>
      </c>
      <c r="AH7780" s="77">
        <f>IF(AND(M7780&lt;Variables!$G$6,M7780&gt;Variables!$G$5),0,1)</f>
        <v>1</v>
      </c>
      <c r="AI7780" s="77">
        <f t="shared" si="244"/>
        <v>0</v>
      </c>
      <c r="AJ7780" s="77">
        <f>IF(I7780&gt;Variables!$G$7,0,1)</f>
        <v>0</v>
      </c>
      <c r="AK7780" s="77">
        <f>IF(F7780&gt;Variables!$G$8,0,1)</f>
        <v>1</v>
      </c>
      <c r="AL7780" s="77">
        <f>IF(G7780&gt;Variables!$G$9,0,1)</f>
        <v>1</v>
      </c>
      <c r="AM7780" s="77">
        <f>IF(AND(K7780&gt;Variables!$G$10,K7780&lt;Variables!$G$11),0,1)</f>
        <v>1</v>
      </c>
      <c r="AN7780" s="77">
        <f>IF(H7780&lt;Variables!$G$13,1,0)</f>
        <v>1</v>
      </c>
      <c r="AO7780" s="77">
        <f>IF(R7780&lt;Variables!$G$12,0,1)</f>
        <v>0</v>
      </c>
      <c r="AP7780" s="78">
        <f t="shared" si="245"/>
        <v>0</v>
      </c>
      <c r="AQ7780" s="77">
        <f>IF(V7780&lt;Variables!$G$15,1,0)</f>
        <v>1</v>
      </c>
      <c r="AR7780" s="77">
        <v>0</v>
      </c>
      <c r="AS7780" s="77">
        <v>0</v>
      </c>
      <c r="AT7780" s="77">
        <v>1</v>
      </c>
      <c r="AU7780" s="77">
        <v>0</v>
      </c>
      <c r="BA7780" s="77">
        <v>-2.25</v>
      </c>
    </row>
    <row r="7781" spans="3:53" x14ac:dyDescent="0.25">
      <c r="C7781" s="77" t="s">
        <v>839</v>
      </c>
      <c r="D7781" s="77" t="s">
        <v>615</v>
      </c>
      <c r="E7781" s="77">
        <v>8</v>
      </c>
      <c r="F7781" s="77">
        <v>41.96</v>
      </c>
      <c r="G7781" s="77">
        <v>10</v>
      </c>
      <c r="H7781" s="77">
        <v>-99999</v>
      </c>
      <c r="I7781" s="77">
        <v>-99999</v>
      </c>
      <c r="J7781" s="77" t="s">
        <v>75</v>
      </c>
      <c r="K7781" s="77">
        <v>36.93</v>
      </c>
      <c r="L7781" s="77">
        <v>8.1790649999999978</v>
      </c>
      <c r="M7781" s="77">
        <v>-3.1674158354285971</v>
      </c>
      <c r="N7781" s="77">
        <v>8.370356000000001</v>
      </c>
      <c r="O7781" s="77">
        <v>-5.3803685291282832</v>
      </c>
      <c r="P7781" s="77">
        <v>29960000</v>
      </c>
      <c r="Q7781" s="77">
        <v>0</v>
      </c>
      <c r="R7781" s="77">
        <v>1</v>
      </c>
      <c r="S7781" s="77">
        <v>37.526000000000003</v>
      </c>
      <c r="T7781" s="77">
        <v>6.391</v>
      </c>
      <c r="U7781" s="77">
        <v>19.205200000000001</v>
      </c>
      <c r="V7781" s="77">
        <v>2.194389826810522</v>
      </c>
      <c r="AC7781" s="77">
        <v>8.39</v>
      </c>
      <c r="AD7781" s="77">
        <v>7.35</v>
      </c>
      <c r="AH7781" s="77">
        <f>IF(AND(M7781&lt;Variables!$G$6,M7781&gt;Variables!$G$5),0,1)</f>
        <v>0</v>
      </c>
      <c r="AI7781" s="77">
        <f t="shared" si="244"/>
        <v>1</v>
      </c>
      <c r="AJ7781" s="77">
        <f>IF(I7781&gt;Variables!$G$7,0,1)</f>
        <v>1</v>
      </c>
      <c r="AK7781" s="77">
        <f>IF(F7781&gt;Variables!$G$8,0,1)</f>
        <v>0</v>
      </c>
      <c r="AL7781" s="77">
        <f>IF(G7781&gt;Variables!$G$9,0,1)</f>
        <v>1</v>
      </c>
      <c r="AM7781" s="77">
        <f>IF(AND(K7781&gt;Variables!$G$10,K7781&lt;Variables!$G$11),0,1)</f>
        <v>1</v>
      </c>
      <c r="AN7781" s="77">
        <f>IF(H7781&lt;Variables!$G$13,1,0)</f>
        <v>1</v>
      </c>
      <c r="AO7781" s="77">
        <f>IF(R7781&lt;Variables!$G$12,0,1)</f>
        <v>0</v>
      </c>
      <c r="AP7781" s="78">
        <f t="shared" si="245"/>
        <v>1</v>
      </c>
      <c r="AQ7781" s="77">
        <f>IF(V7781&lt;Variables!$G$15,1,0)</f>
        <v>1</v>
      </c>
      <c r="AR7781" s="77">
        <v>0</v>
      </c>
      <c r="AS7781" s="77">
        <v>0</v>
      </c>
      <c r="AT7781" s="77">
        <v>1</v>
      </c>
      <c r="AU7781" s="77">
        <v>0</v>
      </c>
      <c r="BA7781" s="77">
        <v>-2.25</v>
      </c>
    </row>
    <row r="7782" spans="3:53" x14ac:dyDescent="0.25">
      <c r="C7782" s="77" t="s">
        <v>839</v>
      </c>
      <c r="D7782" s="77" t="s">
        <v>618</v>
      </c>
      <c r="E7782" s="77">
        <v>1.4</v>
      </c>
      <c r="F7782" s="77">
        <v>8.4600000000000009</v>
      </c>
      <c r="G7782" s="77">
        <v>0.71</v>
      </c>
      <c r="H7782" s="77">
        <v>-99999</v>
      </c>
      <c r="I7782" s="77">
        <v>4.2729999999999997</v>
      </c>
      <c r="J7782" s="77" t="s">
        <v>74</v>
      </c>
      <c r="L7782" s="77">
        <v>-99999</v>
      </c>
      <c r="M7782" s="77">
        <v>-99999</v>
      </c>
      <c r="N7782" s="77">
        <v>-99999</v>
      </c>
      <c r="O7782" s="77">
        <v>-99999</v>
      </c>
      <c r="P7782" s="77">
        <v>33067</v>
      </c>
      <c r="Q7782" s="77">
        <v>39096</v>
      </c>
      <c r="R7782" s="77">
        <v>0.85</v>
      </c>
      <c r="S7782" s="77">
        <v>37.526000000000003</v>
      </c>
      <c r="T7782" s="77">
        <v>6.391</v>
      </c>
      <c r="U7782" s="77">
        <v>19.205200000000001</v>
      </c>
      <c r="V7782" s="77">
        <v>-99999</v>
      </c>
      <c r="AC7782" s="77">
        <v>1.41</v>
      </c>
      <c r="AD7782" s="77">
        <v>1.395</v>
      </c>
      <c r="AH7782" s="77">
        <f>IF(AND(M7782&lt;Variables!$G$6,M7782&gt;Variables!$G$5),0,1)</f>
        <v>1</v>
      </c>
      <c r="AI7782" s="77">
        <f t="shared" si="244"/>
        <v>1</v>
      </c>
      <c r="AJ7782" s="77">
        <f>IF(I7782&gt;Variables!$G$7,0,1)</f>
        <v>1</v>
      </c>
      <c r="AK7782" s="77">
        <f>IF(F7782&gt;Variables!$G$8,0,1)</f>
        <v>1</v>
      </c>
      <c r="AL7782" s="77">
        <f>IF(G7782&gt;Variables!$G$9,0,1)</f>
        <v>1</v>
      </c>
      <c r="AM7782" s="77">
        <f>IF(AND(K7782&gt;Variables!$G$10,K7782&lt;Variables!$G$11),0,1)</f>
        <v>1</v>
      </c>
      <c r="AN7782" s="77">
        <f>IF(H7782&lt;Variables!$G$13,1,0)</f>
        <v>1</v>
      </c>
      <c r="AO7782" s="77">
        <f>IF(R7782&lt;Variables!$G$12,0,1)</f>
        <v>0</v>
      </c>
      <c r="AP7782" s="78">
        <f t="shared" si="245"/>
        <v>0</v>
      </c>
      <c r="AQ7782" s="77">
        <f>IF(V7782&lt;Variables!$G$15,1,0)</f>
        <v>1</v>
      </c>
      <c r="AR7782" s="77">
        <v>0</v>
      </c>
      <c r="AS7782" s="77">
        <v>0</v>
      </c>
      <c r="AT7782" s="77">
        <v>0</v>
      </c>
      <c r="AU7782" s="77">
        <v>0</v>
      </c>
      <c r="BA7782" s="77">
        <v>0</v>
      </c>
    </row>
    <row r="7783" spans="3:53" x14ac:dyDescent="0.25">
      <c r="C7783" s="77" t="s">
        <v>839</v>
      </c>
      <c r="D7783" s="77" t="s">
        <v>431</v>
      </c>
      <c r="E7783" s="77">
        <v>41.17</v>
      </c>
      <c r="F7783" s="77">
        <v>7.61</v>
      </c>
      <c r="G7783" s="77">
        <v>7.25</v>
      </c>
      <c r="H7783" s="77">
        <v>4950</v>
      </c>
      <c r="I7783" s="77">
        <v>179.17099999999999</v>
      </c>
      <c r="J7783" s="77" t="s">
        <v>75</v>
      </c>
      <c r="K7783" s="77">
        <v>54.67</v>
      </c>
      <c r="L7783" s="77">
        <v>40.875905000000003</v>
      </c>
      <c r="M7783" s="77">
        <v>0.23019673815172001</v>
      </c>
      <c r="N7783" s="77">
        <v>40.714852</v>
      </c>
      <c r="O7783" s="77">
        <v>0.62667058202740955</v>
      </c>
      <c r="P7783" s="77">
        <v>6955000</v>
      </c>
      <c r="Q7783" s="77">
        <v>5997000</v>
      </c>
      <c r="R7783" s="77">
        <v>1.1599999999999999</v>
      </c>
      <c r="S7783" s="77">
        <v>37.526000000000003</v>
      </c>
      <c r="T7783" s="77">
        <v>6.391</v>
      </c>
      <c r="U7783" s="77">
        <v>19.205200000000001</v>
      </c>
      <c r="V7783" s="77">
        <v>2.4062914306084728</v>
      </c>
      <c r="AC7783" s="77">
        <v>41.171799999999998</v>
      </c>
      <c r="AD7783" s="77">
        <v>39.28</v>
      </c>
      <c r="AH7783" s="77">
        <f>IF(AND(M7783&lt;Variables!$G$6,M7783&gt;Variables!$G$5),0,1)</f>
        <v>1</v>
      </c>
      <c r="AI7783" s="77">
        <f t="shared" si="244"/>
        <v>0</v>
      </c>
      <c r="AJ7783" s="77">
        <f>IF(I7783&gt;Variables!$G$7,0,1)</f>
        <v>0</v>
      </c>
      <c r="AK7783" s="77">
        <f>IF(F7783&gt;Variables!$G$8,0,1)</f>
        <v>1</v>
      </c>
      <c r="AL7783" s="77">
        <f>IF(G7783&gt;Variables!$G$9,0,1)</f>
        <v>1</v>
      </c>
      <c r="AM7783" s="77">
        <f>IF(AND(K7783&gt;Variables!$G$10,K7783&lt;Variables!$G$11),0,1)</f>
        <v>1</v>
      </c>
      <c r="AN7783" s="77">
        <f>IF(H7783&lt;Variables!$G$13,1,0)</f>
        <v>0</v>
      </c>
      <c r="AO7783" s="77">
        <f>IF(R7783&lt;Variables!$G$12,0,1)</f>
        <v>0</v>
      </c>
      <c r="AP7783" s="78">
        <f t="shared" si="245"/>
        <v>1</v>
      </c>
      <c r="AQ7783" s="77">
        <f>IF(V7783&lt;Variables!$G$15,1,0)</f>
        <v>1</v>
      </c>
      <c r="AR7783" s="77">
        <v>0</v>
      </c>
      <c r="AS7783" s="77">
        <v>0</v>
      </c>
      <c r="AT7783" s="77">
        <v>1</v>
      </c>
      <c r="AU7783" s="77">
        <v>0</v>
      </c>
      <c r="BA7783" s="77">
        <v>-2.25</v>
      </c>
    </row>
    <row r="7784" spans="3:53" x14ac:dyDescent="0.25">
      <c r="C7784" s="77" t="s">
        <v>839</v>
      </c>
      <c r="D7784" s="77" t="s">
        <v>611</v>
      </c>
      <c r="E7784" s="77">
        <v>21.05</v>
      </c>
      <c r="F7784" s="77">
        <v>6.31</v>
      </c>
      <c r="G7784" s="77">
        <v>-0.05</v>
      </c>
      <c r="H7784" s="77">
        <v>-99999</v>
      </c>
      <c r="I7784" s="77">
        <v>-0.34599999999999997</v>
      </c>
      <c r="J7784" s="77" t="s">
        <v>74</v>
      </c>
      <c r="K7784" s="77">
        <v>63.5</v>
      </c>
      <c r="L7784" s="77">
        <v>20.98</v>
      </c>
      <c r="M7784" s="77">
        <v>0.38131553860820722</v>
      </c>
      <c r="N7784" s="77">
        <v>20.956208333333329</v>
      </c>
      <c r="O7784" s="77">
        <v>0.49527884537000483</v>
      </c>
      <c r="P7784" s="77">
        <v>33841</v>
      </c>
      <c r="Q7784" s="77">
        <v>63540</v>
      </c>
      <c r="R7784" s="77">
        <v>0.53</v>
      </c>
      <c r="S7784" s="77">
        <v>37.526000000000003</v>
      </c>
      <c r="T7784" s="77">
        <v>6.391</v>
      </c>
      <c r="U7784" s="77">
        <v>19.205200000000001</v>
      </c>
      <c r="V7784" s="77">
        <v>2.4820790657769298</v>
      </c>
      <c r="AC7784" s="77">
        <v>21.3</v>
      </c>
      <c r="AD7784" s="77">
        <v>20.9</v>
      </c>
      <c r="AH7784" s="77">
        <f>IF(AND(M7784&lt;Variables!$G$6,M7784&gt;Variables!$G$5),0,1)</f>
        <v>1</v>
      </c>
      <c r="AI7784" s="77">
        <f t="shared" si="244"/>
        <v>0</v>
      </c>
      <c r="AJ7784" s="77">
        <f>IF(I7784&gt;Variables!$G$7,0,1)</f>
        <v>1</v>
      </c>
      <c r="AK7784" s="77">
        <f>IF(F7784&gt;Variables!$G$8,0,1)</f>
        <v>1</v>
      </c>
      <c r="AL7784" s="77">
        <f>IF(G7784&gt;Variables!$G$9,0,1)</f>
        <v>1</v>
      </c>
      <c r="AM7784" s="77">
        <f>IF(AND(K7784&gt;Variables!$G$10,K7784&lt;Variables!$G$11),0,1)</f>
        <v>0</v>
      </c>
      <c r="AN7784" s="77">
        <f>IF(H7784&lt;Variables!$G$13,1,0)</f>
        <v>1</v>
      </c>
      <c r="AO7784" s="77">
        <f>IF(R7784&lt;Variables!$G$12,0,1)</f>
        <v>0</v>
      </c>
      <c r="AP7784" s="78">
        <f t="shared" si="245"/>
        <v>0</v>
      </c>
      <c r="AQ7784" s="77">
        <f>IF(V7784&lt;Variables!$G$15,1,0)</f>
        <v>1</v>
      </c>
      <c r="AR7784" s="77">
        <v>1</v>
      </c>
      <c r="AS7784" s="77">
        <v>0</v>
      </c>
      <c r="AT7784" s="77">
        <v>0</v>
      </c>
      <c r="AU7784" s="77">
        <v>0</v>
      </c>
      <c r="BA7784" s="77">
        <v>0.86</v>
      </c>
    </row>
    <row r="7785" spans="3:53" x14ac:dyDescent="0.25">
      <c r="C7785" s="77" t="s">
        <v>839</v>
      </c>
      <c r="D7785" s="77" t="s">
        <v>617</v>
      </c>
      <c r="E7785" s="77">
        <v>4.4000000000000004</v>
      </c>
      <c r="F7785" s="77">
        <v>6.54</v>
      </c>
      <c r="G7785" s="77">
        <v>3.78</v>
      </c>
      <c r="H7785" s="77">
        <v>-99999</v>
      </c>
      <c r="I7785" s="77">
        <v>-22.873999999999999</v>
      </c>
      <c r="J7785" s="77" t="s">
        <v>74</v>
      </c>
      <c r="K7785" s="77">
        <v>51.47</v>
      </c>
      <c r="L7785" s="77">
        <v>4.392525</v>
      </c>
      <c r="M7785" s="77">
        <v>-5.7484021149574169E-2</v>
      </c>
      <c r="N7785" s="77">
        <v>4.3925411764705879</v>
      </c>
      <c r="O7785" s="77">
        <v>-5.7852080800073619E-2</v>
      </c>
      <c r="P7785" s="77">
        <v>182175</v>
      </c>
      <c r="Q7785" s="77">
        <v>142825</v>
      </c>
      <c r="R7785" s="77">
        <v>1.28</v>
      </c>
      <c r="S7785" s="77">
        <v>37.526000000000003</v>
      </c>
      <c r="T7785" s="77">
        <v>6.391</v>
      </c>
      <c r="U7785" s="77">
        <v>19.205200000000001</v>
      </c>
      <c r="V7785" s="77">
        <v>2.383967824913916</v>
      </c>
      <c r="AC7785" s="77">
        <v>4.4000000000000004</v>
      </c>
      <c r="AD7785" s="77">
        <v>4.3099999999999996</v>
      </c>
      <c r="AH7785" s="77">
        <f>IF(AND(M7785&lt;Variables!$G$6,M7785&gt;Variables!$G$5),0,1)</f>
        <v>1</v>
      </c>
      <c r="AI7785" s="77">
        <f t="shared" si="244"/>
        <v>1</v>
      </c>
      <c r="AJ7785" s="77">
        <f>IF(I7785&gt;Variables!$G$7,0,1)</f>
        <v>1</v>
      </c>
      <c r="AK7785" s="77">
        <f>IF(F7785&gt;Variables!$G$8,0,1)</f>
        <v>1</v>
      </c>
      <c r="AL7785" s="77">
        <f>IF(G7785&gt;Variables!$G$9,0,1)</f>
        <v>1</v>
      </c>
      <c r="AM7785" s="77">
        <f>IF(AND(K7785&gt;Variables!$G$10,K7785&lt;Variables!$G$11),0,1)</f>
        <v>1</v>
      </c>
      <c r="AN7785" s="77">
        <f>IF(H7785&lt;Variables!$G$13,1,0)</f>
        <v>1</v>
      </c>
      <c r="AO7785" s="77">
        <f>IF(R7785&lt;Variables!$G$12,0,1)</f>
        <v>0</v>
      </c>
      <c r="AP7785" s="78">
        <f t="shared" si="245"/>
        <v>0</v>
      </c>
      <c r="AQ7785" s="77">
        <f>IF(V7785&lt;Variables!$G$15,1,0)</f>
        <v>1</v>
      </c>
      <c r="AR7785" s="77">
        <v>0</v>
      </c>
      <c r="AS7785" s="77">
        <v>0</v>
      </c>
      <c r="AT7785" s="77">
        <v>1</v>
      </c>
      <c r="AU7785" s="77">
        <v>0</v>
      </c>
      <c r="BA7785" s="77">
        <v>-1.74</v>
      </c>
    </row>
    <row r="7786" spans="3:53" x14ac:dyDescent="0.25">
      <c r="C7786" s="77" t="s">
        <v>840</v>
      </c>
      <c r="D7786" s="77" t="s">
        <v>127</v>
      </c>
      <c r="E7786" s="77">
        <v>41.93</v>
      </c>
      <c r="F7786" s="77">
        <v>24.9</v>
      </c>
      <c r="G7786" s="77">
        <v>24.35</v>
      </c>
      <c r="H7786" s="77">
        <v>6940</v>
      </c>
      <c r="I7786" s="77">
        <v>1507.4559999999999</v>
      </c>
      <c r="J7786" s="77" t="s">
        <v>74</v>
      </c>
      <c r="K7786" s="77">
        <v>50.57</v>
      </c>
      <c r="L7786" s="77">
        <v>41.850070000000002</v>
      </c>
      <c r="M7786" s="77">
        <v>-0.16743102221810879</v>
      </c>
      <c r="N7786" s="77">
        <v>41.738754</v>
      </c>
      <c r="O7786" s="77">
        <v>9.8819432894429488E-2</v>
      </c>
      <c r="P7786" s="77">
        <v>1562000</v>
      </c>
      <c r="Q7786" s="77">
        <v>800984</v>
      </c>
      <c r="R7786" s="77">
        <v>1.95</v>
      </c>
      <c r="S7786" s="77">
        <v>40.481000000000002</v>
      </c>
      <c r="T7786" s="77">
        <v>6.5260000000000007</v>
      </c>
      <c r="U7786" s="77">
        <v>20.614000000000001</v>
      </c>
      <c r="V7786" s="77">
        <v>2.3775340248292052</v>
      </c>
      <c r="AC7786" s="77">
        <v>42.4</v>
      </c>
      <c r="AD7786" s="77">
        <v>40.619999999999997</v>
      </c>
      <c r="AH7786" s="77">
        <f>IF(AND(M7786&lt;Variables!$G$6,M7786&gt;Variables!$G$5),0,1)</f>
        <v>1</v>
      </c>
      <c r="AI7786" s="77">
        <f t="shared" si="244"/>
        <v>0</v>
      </c>
      <c r="AJ7786" s="77">
        <f>IF(I7786&gt;Variables!$G$7,0,1)</f>
        <v>0</v>
      </c>
      <c r="AK7786" s="77">
        <f>IF(F7786&gt;Variables!$G$8,0,1)</f>
        <v>0</v>
      </c>
      <c r="AL7786" s="77">
        <f>IF(G7786&gt;Variables!$G$9,0,1)</f>
        <v>0</v>
      </c>
      <c r="AM7786" s="77">
        <f>IF(AND(K7786&gt;Variables!$G$10,K7786&lt;Variables!$G$11),0,1)</f>
        <v>1</v>
      </c>
      <c r="AN7786" s="77">
        <f>IF(H7786&lt;Variables!$G$13,1,0)</f>
        <v>0</v>
      </c>
      <c r="AO7786" s="77">
        <f>IF(R7786&lt;Variables!$G$12,0,1)</f>
        <v>0</v>
      </c>
      <c r="AP7786" s="78">
        <f t="shared" si="245"/>
        <v>0</v>
      </c>
      <c r="AQ7786" s="77">
        <f>IF(V7786&lt;Variables!$G$15,1,0)</f>
        <v>1</v>
      </c>
      <c r="AR7786" s="77">
        <v>0</v>
      </c>
      <c r="AS7786" s="77">
        <v>0</v>
      </c>
      <c r="AT7786" s="77">
        <v>1</v>
      </c>
      <c r="AU7786" s="77">
        <v>0</v>
      </c>
      <c r="BA7786" s="77">
        <v>-2.25</v>
      </c>
    </row>
    <row r="7787" spans="3:53" x14ac:dyDescent="0.25">
      <c r="C7787" s="77" t="s">
        <v>840</v>
      </c>
      <c r="D7787" s="77" t="s">
        <v>834</v>
      </c>
      <c r="E7787" s="77">
        <v>20.96</v>
      </c>
      <c r="F7787" s="77">
        <v>31.44</v>
      </c>
      <c r="G7787" s="77">
        <v>-4.82</v>
      </c>
      <c r="H7787" s="77">
        <v>-99999</v>
      </c>
      <c r="I7787" s="77">
        <v>-99999</v>
      </c>
      <c r="J7787" s="77" t="s">
        <v>75</v>
      </c>
      <c r="K7787" s="77">
        <v>-99999</v>
      </c>
      <c r="L7787" s="77">
        <v>21.051290000000002</v>
      </c>
      <c r="M7787" s="77">
        <v>-0.52866118893426639</v>
      </c>
      <c r="N7787" s="77">
        <v>21.188302</v>
      </c>
      <c r="O7787" s="77">
        <v>-1.171882484967407</v>
      </c>
      <c r="P7787" s="77">
        <v>614260</v>
      </c>
      <c r="S7787" s="77">
        <v>40.481000000000002</v>
      </c>
      <c r="T7787" s="77">
        <v>6.5260000000000007</v>
      </c>
      <c r="U7787" s="77">
        <v>20.614000000000001</v>
      </c>
      <c r="V7787" s="77">
        <v>-99999</v>
      </c>
      <c r="AC7787" s="77">
        <v>21</v>
      </c>
      <c r="AD7787" s="77">
        <v>19.21</v>
      </c>
      <c r="AH7787" s="77">
        <f>IF(AND(M7787&lt;Variables!$G$6,M7787&gt;Variables!$G$5),0,1)</f>
        <v>1</v>
      </c>
      <c r="AI7787" s="77">
        <f t="shared" si="244"/>
        <v>1</v>
      </c>
      <c r="AJ7787" s="77">
        <f>IF(I7787&gt;Variables!$G$7,0,1)</f>
        <v>1</v>
      </c>
      <c r="AK7787" s="77">
        <f>IF(F7787&gt;Variables!$G$8,0,1)</f>
        <v>0</v>
      </c>
      <c r="AL7787" s="77">
        <f>IF(G7787&gt;Variables!$G$9,0,1)</f>
        <v>1</v>
      </c>
      <c r="AM7787" s="77">
        <f>IF(AND(K7787&gt;Variables!$G$10,K7787&lt;Variables!$G$11),0,1)</f>
        <v>1</v>
      </c>
      <c r="AN7787" s="77">
        <f>IF(H7787&lt;Variables!$G$13,1,0)</f>
        <v>1</v>
      </c>
      <c r="AO7787" s="77">
        <f>IF(R7787&lt;Variables!$G$12,0,1)</f>
        <v>0</v>
      </c>
      <c r="AP7787" s="78">
        <f t="shared" si="245"/>
        <v>1</v>
      </c>
      <c r="AQ7787" s="77">
        <f>IF(V7787&lt;Variables!$G$15,1,0)</f>
        <v>1</v>
      </c>
      <c r="AR7787" s="77">
        <v>0</v>
      </c>
      <c r="AS7787" s="77">
        <v>0</v>
      </c>
      <c r="AT7787" s="77">
        <v>1</v>
      </c>
      <c r="AU7787" s="77">
        <v>0</v>
      </c>
      <c r="BA7787" s="77">
        <v>-2.25</v>
      </c>
    </row>
    <row r="7788" spans="3:53" x14ac:dyDescent="0.25">
      <c r="C7788" s="77" t="s">
        <v>840</v>
      </c>
      <c r="D7788" s="77" t="s">
        <v>630</v>
      </c>
      <c r="E7788" s="77">
        <v>6.01</v>
      </c>
      <c r="F7788" s="77">
        <v>5.78</v>
      </c>
      <c r="G7788" s="77">
        <v>-0.53</v>
      </c>
      <c r="H7788" s="77">
        <v>-99999</v>
      </c>
      <c r="I7788" s="77">
        <v>-28.867000000000001</v>
      </c>
      <c r="J7788" s="77" t="s">
        <v>74</v>
      </c>
      <c r="K7788" s="77">
        <v>60.46</v>
      </c>
      <c r="L7788" s="77">
        <v>5.9958750000000007</v>
      </c>
      <c r="M7788" s="77">
        <v>-6.4627764921729336E-2</v>
      </c>
      <c r="N7788" s="77">
        <v>5.9958750000000007</v>
      </c>
      <c r="O7788" s="77">
        <v>-6.4627764921729336E-2</v>
      </c>
      <c r="P7788" s="77">
        <v>26783</v>
      </c>
      <c r="Q7788" s="77">
        <v>21931</v>
      </c>
      <c r="R7788" s="77">
        <v>1.22</v>
      </c>
      <c r="S7788" s="77">
        <v>40.481000000000002</v>
      </c>
      <c r="T7788" s="77">
        <v>6.5260000000000007</v>
      </c>
      <c r="U7788" s="77">
        <v>20.614000000000001</v>
      </c>
      <c r="V7788" s="77">
        <v>2.4789982284320482</v>
      </c>
      <c r="AC7788" s="77">
        <v>6.05</v>
      </c>
      <c r="AD7788" s="77">
        <v>5.99</v>
      </c>
      <c r="AH7788" s="77">
        <f>IF(AND(M7788&lt;Variables!$G$6,M7788&gt;Variables!$G$5),0,1)</f>
        <v>1</v>
      </c>
      <c r="AI7788" s="77">
        <f t="shared" si="244"/>
        <v>1</v>
      </c>
      <c r="AJ7788" s="77">
        <f>IF(I7788&gt;Variables!$G$7,0,1)</f>
        <v>1</v>
      </c>
      <c r="AK7788" s="77">
        <f>IF(F7788&gt;Variables!$G$8,0,1)</f>
        <v>1</v>
      </c>
      <c r="AL7788" s="77">
        <f>IF(G7788&gt;Variables!$G$9,0,1)</f>
        <v>1</v>
      </c>
      <c r="AM7788" s="77">
        <f>IF(AND(K7788&gt;Variables!$G$10,K7788&lt;Variables!$G$11),0,1)</f>
        <v>1</v>
      </c>
      <c r="AN7788" s="77">
        <f>IF(H7788&lt;Variables!$G$13,1,0)</f>
        <v>1</v>
      </c>
      <c r="AO7788" s="77">
        <f>IF(R7788&lt;Variables!$G$12,0,1)</f>
        <v>0</v>
      </c>
      <c r="AP7788" s="78">
        <f t="shared" si="245"/>
        <v>0</v>
      </c>
      <c r="AQ7788" s="77">
        <f>IF(V7788&lt;Variables!$G$15,1,0)</f>
        <v>1</v>
      </c>
      <c r="AR7788" s="77">
        <v>0</v>
      </c>
      <c r="AS7788" s="77">
        <v>0</v>
      </c>
      <c r="AT7788" s="77">
        <v>0</v>
      </c>
      <c r="AU7788" s="77">
        <v>0</v>
      </c>
      <c r="BA7788" s="77">
        <v>0</v>
      </c>
    </row>
    <row r="7789" spans="3:53" x14ac:dyDescent="0.25">
      <c r="C7789" s="77" t="s">
        <v>840</v>
      </c>
      <c r="D7789" s="77" t="s">
        <v>611</v>
      </c>
      <c r="E7789" s="77">
        <v>21.04</v>
      </c>
      <c r="F7789" s="77">
        <v>7.12</v>
      </c>
      <c r="G7789" s="77">
        <v>-0.05</v>
      </c>
      <c r="H7789" s="77">
        <v>-99999</v>
      </c>
      <c r="I7789" s="77">
        <v>-0.34599999999999997</v>
      </c>
      <c r="J7789" s="77" t="s">
        <v>74</v>
      </c>
      <c r="K7789" s="77">
        <v>61.8</v>
      </c>
      <c r="L7789" s="77">
        <v>21.022500000000001</v>
      </c>
      <c r="M7789" s="77">
        <v>0.1783803068141176</v>
      </c>
      <c r="N7789" s="77">
        <v>20.99827777777778</v>
      </c>
      <c r="O7789" s="77">
        <v>0.29393945006070338</v>
      </c>
      <c r="P7789" s="77">
        <v>33934</v>
      </c>
      <c r="Q7789" s="77">
        <v>63540</v>
      </c>
      <c r="R7789" s="77">
        <v>0.53</v>
      </c>
      <c r="S7789" s="77">
        <v>40.481000000000002</v>
      </c>
      <c r="T7789" s="77">
        <v>6.5260000000000007</v>
      </c>
      <c r="U7789" s="77">
        <v>20.614000000000001</v>
      </c>
      <c r="V7789" s="77">
        <v>2.4785311965750991</v>
      </c>
      <c r="AC7789" s="77">
        <v>21.3</v>
      </c>
      <c r="AD7789" s="77">
        <v>20.9</v>
      </c>
      <c r="AH7789" s="77">
        <f>IF(AND(M7789&lt;Variables!$G$6,M7789&gt;Variables!$G$5),0,1)</f>
        <v>1</v>
      </c>
      <c r="AI7789" s="77">
        <f t="shared" si="244"/>
        <v>0</v>
      </c>
      <c r="AJ7789" s="77">
        <f>IF(I7789&gt;Variables!$G$7,0,1)</f>
        <v>1</v>
      </c>
      <c r="AK7789" s="77">
        <f>IF(F7789&gt;Variables!$G$8,0,1)</f>
        <v>1</v>
      </c>
      <c r="AL7789" s="77">
        <f>IF(G7789&gt;Variables!$G$9,0,1)</f>
        <v>1</v>
      </c>
      <c r="AM7789" s="77">
        <f>IF(AND(K7789&gt;Variables!$G$10,K7789&lt;Variables!$G$11),0,1)</f>
        <v>1</v>
      </c>
      <c r="AN7789" s="77">
        <f>IF(H7789&lt;Variables!$G$13,1,0)</f>
        <v>1</v>
      </c>
      <c r="AO7789" s="77">
        <f>IF(R7789&lt;Variables!$G$12,0,1)</f>
        <v>0</v>
      </c>
      <c r="AP7789" s="78">
        <f t="shared" si="245"/>
        <v>0</v>
      </c>
      <c r="AQ7789" s="77">
        <f>IF(V7789&lt;Variables!$G$15,1,0)</f>
        <v>1</v>
      </c>
      <c r="AR7789" s="77">
        <v>1</v>
      </c>
      <c r="AS7789" s="77">
        <v>0</v>
      </c>
      <c r="AT7789" s="77">
        <v>0</v>
      </c>
      <c r="AU7789" s="77">
        <v>0</v>
      </c>
      <c r="BA7789" s="77">
        <v>0.92</v>
      </c>
    </row>
    <row r="7790" spans="3:53" x14ac:dyDescent="0.25">
      <c r="C7790" s="77" t="s">
        <v>840</v>
      </c>
      <c r="D7790" s="77" t="s">
        <v>841</v>
      </c>
      <c r="E7790" s="77">
        <v>20.9</v>
      </c>
      <c r="F7790" s="77">
        <v>25.59</v>
      </c>
      <c r="G7790" s="77">
        <v>-5.34</v>
      </c>
      <c r="H7790" s="77">
        <v>-99999</v>
      </c>
      <c r="I7790" s="77">
        <v>-99999</v>
      </c>
      <c r="J7790" s="77" t="s">
        <v>75</v>
      </c>
      <c r="K7790" s="77">
        <v>-99999</v>
      </c>
      <c r="L7790" s="77">
        <v>20.687000000000001</v>
      </c>
      <c r="M7790" s="77">
        <v>1.126311209938611</v>
      </c>
      <c r="N7790" s="77">
        <v>20.757642857142859</v>
      </c>
      <c r="O7790" s="77">
        <v>0.78215597009019155</v>
      </c>
      <c r="P7790" s="77">
        <v>868360</v>
      </c>
      <c r="S7790" s="77">
        <v>40.481000000000002</v>
      </c>
      <c r="T7790" s="77">
        <v>6.5260000000000007</v>
      </c>
      <c r="U7790" s="77">
        <v>20.614000000000001</v>
      </c>
      <c r="V7790" s="77">
        <v>-99999</v>
      </c>
      <c r="AC7790" s="77">
        <v>21.43</v>
      </c>
      <c r="AD7790" s="77">
        <v>18.45</v>
      </c>
      <c r="AH7790" s="77">
        <f>IF(AND(M7790&lt;Variables!$G$6,M7790&gt;Variables!$G$5),0,1)</f>
        <v>1</v>
      </c>
      <c r="AI7790" s="77">
        <f t="shared" si="244"/>
        <v>1</v>
      </c>
      <c r="AJ7790" s="77">
        <f>IF(I7790&gt;Variables!$G$7,0,1)</f>
        <v>1</v>
      </c>
      <c r="AK7790" s="77">
        <f>IF(F7790&gt;Variables!$G$8,0,1)</f>
        <v>0</v>
      </c>
      <c r="AL7790" s="77">
        <f>IF(G7790&gt;Variables!$G$9,0,1)</f>
        <v>1</v>
      </c>
      <c r="AM7790" s="77">
        <f>IF(AND(K7790&gt;Variables!$G$10,K7790&lt;Variables!$G$11),0,1)</f>
        <v>1</v>
      </c>
      <c r="AN7790" s="77">
        <f>IF(H7790&lt;Variables!$G$13,1,0)</f>
        <v>1</v>
      </c>
      <c r="AO7790" s="77">
        <f>IF(R7790&lt;Variables!$G$12,0,1)</f>
        <v>0</v>
      </c>
      <c r="AP7790" s="78">
        <f t="shared" si="245"/>
        <v>1</v>
      </c>
      <c r="AQ7790" s="77">
        <f>IF(V7790&lt;Variables!$G$15,1,0)</f>
        <v>1</v>
      </c>
      <c r="AR7790" s="77">
        <v>1</v>
      </c>
      <c r="AS7790" s="77">
        <v>0</v>
      </c>
      <c r="AT7790" s="77">
        <v>0</v>
      </c>
      <c r="AU7790" s="77">
        <v>0</v>
      </c>
      <c r="BA7790" s="77">
        <v>2</v>
      </c>
    </row>
    <row r="7791" spans="3:53" x14ac:dyDescent="0.25">
      <c r="C7791" s="77" t="s">
        <v>840</v>
      </c>
      <c r="D7791" s="77" t="s">
        <v>458</v>
      </c>
      <c r="E7791" s="77">
        <v>53.78</v>
      </c>
      <c r="F7791" s="77">
        <v>33.9</v>
      </c>
      <c r="G7791" s="77">
        <v>12.41</v>
      </c>
      <c r="H7791" s="77">
        <v>9830</v>
      </c>
      <c r="I7791" s="77">
        <v>81.980999999999995</v>
      </c>
      <c r="J7791" s="77" t="s">
        <v>75</v>
      </c>
      <c r="K7791" s="77">
        <v>54.25</v>
      </c>
      <c r="L7791" s="77">
        <v>53.460264999999993</v>
      </c>
      <c r="M7791" s="77">
        <v>0.53167525450913788</v>
      </c>
      <c r="N7791" s="77">
        <v>53.753700000000009</v>
      </c>
      <c r="O7791" s="77">
        <v>-1.7115100913996581E-2</v>
      </c>
      <c r="P7791" s="77">
        <v>157749000</v>
      </c>
      <c r="Q7791" s="77">
        <v>20406000</v>
      </c>
      <c r="R7791" s="77">
        <v>7.73</v>
      </c>
      <c r="S7791" s="77">
        <v>40.481000000000002</v>
      </c>
      <c r="T7791" s="77">
        <v>6.5260000000000007</v>
      </c>
      <c r="U7791" s="77">
        <v>20.614000000000001</v>
      </c>
      <c r="V7791" s="77">
        <v>2.3906806613089171</v>
      </c>
      <c r="AC7791" s="77">
        <v>57.289900000000003</v>
      </c>
      <c r="AD7791" s="77">
        <v>51.93</v>
      </c>
      <c r="AH7791" s="77">
        <f>IF(AND(M7791&lt;Variables!$G$6,M7791&gt;Variables!$G$5),0,1)</f>
        <v>1</v>
      </c>
      <c r="AI7791" s="77">
        <f t="shared" si="244"/>
        <v>1</v>
      </c>
      <c r="AJ7791" s="77">
        <f>IF(I7791&gt;Variables!$G$7,0,1)</f>
        <v>0</v>
      </c>
      <c r="AK7791" s="77">
        <f>IF(F7791&gt;Variables!$G$8,0,1)</f>
        <v>0</v>
      </c>
      <c r="AL7791" s="77">
        <f>IF(G7791&gt;Variables!$G$9,0,1)</f>
        <v>0</v>
      </c>
      <c r="AM7791" s="77">
        <f>IF(AND(K7791&gt;Variables!$G$10,K7791&lt;Variables!$G$11),0,1)</f>
        <v>1</v>
      </c>
      <c r="AN7791" s="77">
        <f>IF(H7791&lt;Variables!$G$13,1,0)</f>
        <v>0</v>
      </c>
      <c r="AO7791" s="77">
        <f>IF(R7791&lt;Variables!$G$12,0,1)</f>
        <v>1</v>
      </c>
      <c r="AP7791" s="78">
        <f t="shared" si="245"/>
        <v>1</v>
      </c>
      <c r="AQ7791" s="77">
        <f>IF(V7791&lt;Variables!$G$15,1,0)</f>
        <v>1</v>
      </c>
      <c r="AR7791" s="77">
        <v>0</v>
      </c>
      <c r="AS7791" s="77">
        <v>0</v>
      </c>
      <c r="AT7791" s="77">
        <v>1</v>
      </c>
      <c r="AU7791" s="77">
        <v>0</v>
      </c>
      <c r="BA7791" s="77">
        <v>-2.25</v>
      </c>
    </row>
    <row r="7792" spans="3:53" x14ac:dyDescent="0.25">
      <c r="C7792" s="77" t="s">
        <v>840</v>
      </c>
      <c r="D7792" s="77" t="s">
        <v>638</v>
      </c>
      <c r="E7792" s="77">
        <v>5.57</v>
      </c>
      <c r="F7792" s="77">
        <v>8.57</v>
      </c>
      <c r="G7792" s="77">
        <v>7.97</v>
      </c>
      <c r="H7792" s="77">
        <v>-99999</v>
      </c>
      <c r="I7792" s="77">
        <v>280.61700000000002</v>
      </c>
      <c r="J7792" s="77" t="s">
        <v>74</v>
      </c>
      <c r="K7792" s="77">
        <v>-99999</v>
      </c>
      <c r="L7792" s="77">
        <v>5.625</v>
      </c>
      <c r="M7792" s="77">
        <v>0</v>
      </c>
      <c r="N7792" s="77">
        <v>5.5933333333333337</v>
      </c>
      <c r="O7792" s="77">
        <v>0.56615017878426022</v>
      </c>
      <c r="P7792" s="77">
        <v>18312</v>
      </c>
      <c r="Q7792" s="77">
        <v>549543</v>
      </c>
      <c r="R7792" s="77">
        <v>0.03</v>
      </c>
      <c r="S7792" s="77">
        <v>40.481000000000002</v>
      </c>
      <c r="T7792" s="77">
        <v>6.5260000000000007</v>
      </c>
      <c r="U7792" s="77">
        <v>20.614000000000001</v>
      </c>
      <c r="V7792" s="77">
        <v>-99999</v>
      </c>
      <c r="AC7792" s="77">
        <v>5.58</v>
      </c>
      <c r="AD7792" s="77">
        <v>5.49</v>
      </c>
      <c r="AH7792" s="77">
        <f>IF(AND(M7792&lt;Variables!$G$6,M7792&gt;Variables!$G$5),0,1)</f>
        <v>1</v>
      </c>
      <c r="AI7792" s="77">
        <f t="shared" si="244"/>
        <v>0</v>
      </c>
      <c r="AJ7792" s="77">
        <f>IF(I7792&gt;Variables!$G$7,0,1)</f>
        <v>0</v>
      </c>
      <c r="AK7792" s="77">
        <f>IF(F7792&gt;Variables!$G$8,0,1)</f>
        <v>1</v>
      </c>
      <c r="AL7792" s="77">
        <f>IF(G7792&gt;Variables!$G$9,0,1)</f>
        <v>1</v>
      </c>
      <c r="AM7792" s="77">
        <f>IF(AND(K7792&gt;Variables!$G$10,K7792&lt;Variables!$G$11),0,1)</f>
        <v>1</v>
      </c>
      <c r="AN7792" s="77">
        <f>IF(H7792&lt;Variables!$G$13,1,0)</f>
        <v>1</v>
      </c>
      <c r="AO7792" s="77">
        <f>IF(R7792&lt;Variables!$G$12,0,1)</f>
        <v>0</v>
      </c>
      <c r="AP7792" s="78">
        <f t="shared" si="245"/>
        <v>0</v>
      </c>
      <c r="AQ7792" s="77">
        <f>IF(V7792&lt;Variables!$G$15,1,0)</f>
        <v>1</v>
      </c>
      <c r="AR7792" s="77">
        <v>0</v>
      </c>
      <c r="AS7792" s="77">
        <v>0</v>
      </c>
      <c r="AT7792" s="77">
        <v>0</v>
      </c>
      <c r="AU7792" s="77">
        <v>0</v>
      </c>
      <c r="BA7792" s="77">
        <v>0</v>
      </c>
    </row>
    <row r="7793" spans="3:53" x14ac:dyDescent="0.25">
      <c r="C7793" s="77" t="s">
        <v>840</v>
      </c>
      <c r="D7793" s="77" t="s">
        <v>615</v>
      </c>
      <c r="E7793" s="77">
        <v>8.01</v>
      </c>
      <c r="F7793" s="77">
        <v>41.45</v>
      </c>
      <c r="G7793" s="77">
        <v>10</v>
      </c>
      <c r="H7793" s="77">
        <v>-99999</v>
      </c>
      <c r="I7793" s="77">
        <v>-99999</v>
      </c>
      <c r="J7793" s="77" t="s">
        <v>75</v>
      </c>
      <c r="K7793" s="77">
        <v>46.85</v>
      </c>
      <c r="L7793" s="77">
        <v>7.8781549999999996</v>
      </c>
      <c r="M7793" s="77">
        <v>0.53115228121305502</v>
      </c>
      <c r="N7793" s="77">
        <v>8.1910659999999993</v>
      </c>
      <c r="O7793" s="77">
        <v>-3.309288436938481</v>
      </c>
      <c r="P7793" s="77">
        <v>30480000</v>
      </c>
      <c r="Q7793" s="77">
        <v>0</v>
      </c>
      <c r="R7793" s="77">
        <v>1</v>
      </c>
      <c r="S7793" s="77">
        <v>40.481000000000002</v>
      </c>
      <c r="T7793" s="77">
        <v>6.5260000000000007</v>
      </c>
      <c r="U7793" s="77">
        <v>20.614000000000001</v>
      </c>
      <c r="V7793" s="77">
        <v>2.3253880392211119</v>
      </c>
      <c r="AC7793" s="77">
        <v>8.39</v>
      </c>
      <c r="AD7793" s="77">
        <v>7.35</v>
      </c>
      <c r="AH7793" s="77">
        <f>IF(AND(M7793&lt;Variables!$G$6,M7793&gt;Variables!$G$5),0,1)</f>
        <v>1</v>
      </c>
      <c r="AI7793" s="77">
        <f t="shared" si="244"/>
        <v>1</v>
      </c>
      <c r="AJ7793" s="77">
        <f>IF(I7793&gt;Variables!$G$7,0,1)</f>
        <v>1</v>
      </c>
      <c r="AK7793" s="77">
        <f>IF(F7793&gt;Variables!$G$8,0,1)</f>
        <v>0</v>
      </c>
      <c r="AL7793" s="77">
        <f>IF(G7793&gt;Variables!$G$9,0,1)</f>
        <v>1</v>
      </c>
      <c r="AM7793" s="77">
        <f>IF(AND(K7793&gt;Variables!$G$10,K7793&lt;Variables!$G$11),0,1)</f>
        <v>1</v>
      </c>
      <c r="AN7793" s="77">
        <f>IF(H7793&lt;Variables!$G$13,1,0)</f>
        <v>1</v>
      </c>
      <c r="AO7793" s="77">
        <f>IF(R7793&lt;Variables!$G$12,0,1)</f>
        <v>0</v>
      </c>
      <c r="AP7793" s="78">
        <f t="shared" si="245"/>
        <v>1</v>
      </c>
      <c r="AQ7793" s="77">
        <f>IF(V7793&lt;Variables!$G$15,1,0)</f>
        <v>1</v>
      </c>
      <c r="AR7793" s="77">
        <v>0</v>
      </c>
      <c r="AS7793" s="77">
        <v>0</v>
      </c>
      <c r="AT7793" s="77">
        <v>1</v>
      </c>
      <c r="AU7793" s="77">
        <v>0</v>
      </c>
      <c r="BA7793" s="77">
        <v>-2.25</v>
      </c>
    </row>
    <row r="7794" spans="3:53" x14ac:dyDescent="0.25">
      <c r="C7794" s="77" t="s">
        <v>840</v>
      </c>
      <c r="D7794" s="77" t="s">
        <v>620</v>
      </c>
      <c r="E7794" s="77">
        <v>152.69999999999999</v>
      </c>
      <c r="F7794" s="77">
        <v>13.96</v>
      </c>
      <c r="G7794" s="77">
        <v>-0.1</v>
      </c>
      <c r="H7794" s="77">
        <v>211920</v>
      </c>
      <c r="I7794" s="77">
        <v>1E-3</v>
      </c>
      <c r="J7794" s="77" t="s">
        <v>75</v>
      </c>
      <c r="K7794" s="77">
        <v>60.79</v>
      </c>
      <c r="L7794" s="77">
        <v>152.10205999999999</v>
      </c>
      <c r="M7794" s="77">
        <v>0.10383817286890661</v>
      </c>
      <c r="N7794" s="77">
        <v>152.03527199999999</v>
      </c>
      <c r="O7794" s="77">
        <v>0.14781306800963859</v>
      </c>
      <c r="P7794" s="77">
        <v>28752000</v>
      </c>
      <c r="Q7794" s="77">
        <v>6715000</v>
      </c>
      <c r="R7794" s="77">
        <v>4.28</v>
      </c>
      <c r="S7794" s="77">
        <v>40.481000000000002</v>
      </c>
      <c r="T7794" s="77">
        <v>6.5260000000000007</v>
      </c>
      <c r="U7794" s="77">
        <v>20.614000000000001</v>
      </c>
      <c r="V7794" s="77">
        <v>2.4728488522047898</v>
      </c>
      <c r="AC7794" s="77">
        <v>154.59</v>
      </c>
      <c r="AD7794" s="77">
        <v>152.16999999999999</v>
      </c>
      <c r="AH7794" s="77">
        <f>IF(AND(M7794&lt;Variables!$G$6,M7794&gt;Variables!$G$5),0,1)</f>
        <v>1</v>
      </c>
      <c r="AI7794" s="77">
        <f t="shared" ref="AI7794:AI7857" si="246">IF(L7794&gt;N7794,0,1)</f>
        <v>0</v>
      </c>
      <c r="AJ7794" s="77">
        <f>IF(I7794&gt;Variables!$G$7,0,1)</f>
        <v>1</v>
      </c>
      <c r="AK7794" s="77">
        <f>IF(F7794&gt;Variables!$G$8,0,1)</f>
        <v>0</v>
      </c>
      <c r="AL7794" s="77">
        <f>IF(G7794&gt;Variables!$G$9,0,1)</f>
        <v>1</v>
      </c>
      <c r="AM7794" s="77">
        <f>IF(AND(K7794&gt;Variables!$G$10,K7794&lt;Variables!$G$11),0,1)</f>
        <v>1</v>
      </c>
      <c r="AN7794" s="77">
        <f>IF(H7794&lt;Variables!$G$13,1,0)</f>
        <v>0</v>
      </c>
      <c r="AO7794" s="77">
        <f>IF(R7794&lt;Variables!$G$12,0,1)</f>
        <v>1</v>
      </c>
      <c r="AP7794" s="78">
        <f t="shared" ref="AP7794:AP7857" si="247">IF(J7794="Pass", 0,1)</f>
        <v>1</v>
      </c>
      <c r="AQ7794" s="77">
        <f>IF(V7794&lt;Variables!$G$15,1,0)</f>
        <v>1</v>
      </c>
      <c r="AR7794" s="77">
        <v>0</v>
      </c>
      <c r="AS7794" s="77">
        <v>1</v>
      </c>
      <c r="AT7794" s="77">
        <v>0</v>
      </c>
      <c r="AU7794" s="77">
        <v>0</v>
      </c>
      <c r="BA7794" s="77">
        <v>0.46</v>
      </c>
    </row>
    <row r="7795" spans="3:53" x14ac:dyDescent="0.25">
      <c r="C7795" s="77" t="s">
        <v>840</v>
      </c>
      <c r="D7795" s="77" t="s">
        <v>618</v>
      </c>
      <c r="E7795" s="77">
        <v>1.41</v>
      </c>
      <c r="F7795" s="77">
        <v>8.4600000000000009</v>
      </c>
      <c r="G7795" s="77">
        <v>0</v>
      </c>
      <c r="H7795" s="77">
        <v>-99999</v>
      </c>
      <c r="I7795" s="77">
        <v>4.1719999999999997</v>
      </c>
      <c r="J7795" s="77" t="s">
        <v>74</v>
      </c>
      <c r="L7795" s="77">
        <v>1.4</v>
      </c>
      <c r="M7795" s="77">
        <v>0</v>
      </c>
      <c r="N7795" s="77">
        <v>1.4</v>
      </c>
      <c r="O7795" s="77">
        <v>0</v>
      </c>
      <c r="P7795" s="77">
        <v>33067</v>
      </c>
      <c r="Q7795" s="77">
        <v>39096</v>
      </c>
      <c r="R7795" s="77">
        <v>0.85</v>
      </c>
      <c r="S7795" s="77">
        <v>40.481000000000002</v>
      </c>
      <c r="T7795" s="77">
        <v>6.5260000000000007</v>
      </c>
      <c r="U7795" s="77">
        <v>20.614000000000001</v>
      </c>
      <c r="AC7795" s="77">
        <v>1.41</v>
      </c>
      <c r="AD7795" s="77">
        <v>1.395</v>
      </c>
      <c r="AH7795" s="77">
        <f>IF(AND(M7795&lt;Variables!$G$6,M7795&gt;Variables!$G$5),0,1)</f>
        <v>1</v>
      </c>
      <c r="AI7795" s="77">
        <f t="shared" si="246"/>
        <v>1</v>
      </c>
      <c r="AJ7795" s="77">
        <f>IF(I7795&gt;Variables!$G$7,0,1)</f>
        <v>1</v>
      </c>
      <c r="AK7795" s="77">
        <f>IF(F7795&gt;Variables!$G$8,0,1)</f>
        <v>1</v>
      </c>
      <c r="AL7795" s="77">
        <f>IF(G7795&gt;Variables!$G$9,0,1)</f>
        <v>1</v>
      </c>
      <c r="AM7795" s="77">
        <f>IF(AND(K7795&gt;Variables!$G$10,K7795&lt;Variables!$G$11),0,1)</f>
        <v>1</v>
      </c>
      <c r="AN7795" s="77">
        <f>IF(H7795&lt;Variables!$G$13,1,0)</f>
        <v>1</v>
      </c>
      <c r="AO7795" s="77">
        <f>IF(R7795&lt;Variables!$G$12,0,1)</f>
        <v>0</v>
      </c>
      <c r="AP7795" s="78">
        <f t="shared" si="247"/>
        <v>0</v>
      </c>
      <c r="AQ7795" s="77">
        <f>IF(V7795&lt;Variables!$G$15,1,0)</f>
        <v>1</v>
      </c>
      <c r="AR7795" s="77">
        <v>0</v>
      </c>
      <c r="AS7795" s="77">
        <v>0</v>
      </c>
      <c r="AT7795" s="77">
        <v>0</v>
      </c>
      <c r="AU7795" s="77">
        <v>0</v>
      </c>
      <c r="BA7795" s="77">
        <v>0</v>
      </c>
    </row>
    <row r="7796" spans="3:53" x14ac:dyDescent="0.25">
      <c r="C7796" s="77" t="s">
        <v>840</v>
      </c>
      <c r="D7796" s="77" t="s">
        <v>644</v>
      </c>
      <c r="E7796" s="77">
        <v>31.36</v>
      </c>
      <c r="F7796" s="77">
        <v>10.25</v>
      </c>
      <c r="G7796" s="77">
        <v>0</v>
      </c>
      <c r="H7796" s="77">
        <v>-99999</v>
      </c>
      <c r="I7796" s="77">
        <v>6.9470000000000001</v>
      </c>
      <c r="J7796" s="77" t="s">
        <v>74</v>
      </c>
      <c r="K7796" s="77">
        <v>-99999</v>
      </c>
      <c r="L7796" s="77">
        <v>-99999</v>
      </c>
      <c r="M7796" s="77">
        <v>-99999</v>
      </c>
      <c r="N7796" s="77">
        <v>-99999</v>
      </c>
      <c r="O7796" s="77">
        <v>-99999</v>
      </c>
      <c r="P7796" s="77">
        <v>30000</v>
      </c>
      <c r="Q7796" s="77">
        <v>111328</v>
      </c>
      <c r="R7796" s="77">
        <v>0.27</v>
      </c>
      <c r="S7796" s="77">
        <v>40.481000000000002</v>
      </c>
      <c r="T7796" s="77">
        <v>6.5260000000000007</v>
      </c>
      <c r="U7796" s="77">
        <v>20.614000000000001</v>
      </c>
      <c r="V7796" s="77">
        <v>-99999</v>
      </c>
      <c r="AC7796" s="77">
        <v>-99999</v>
      </c>
      <c r="AD7796" s="77">
        <v>-99999</v>
      </c>
      <c r="AH7796" s="77">
        <f>IF(AND(M7796&lt;Variables!$G$6,M7796&gt;Variables!$G$5),0,1)</f>
        <v>1</v>
      </c>
      <c r="AI7796" s="77">
        <f t="shared" si="246"/>
        <v>1</v>
      </c>
      <c r="AJ7796" s="77">
        <f>IF(I7796&gt;Variables!$G$7,0,1)</f>
        <v>1</v>
      </c>
      <c r="AK7796" s="77">
        <f>IF(F7796&gt;Variables!$G$8,0,1)</f>
        <v>0</v>
      </c>
      <c r="AL7796" s="77">
        <f>IF(G7796&gt;Variables!$G$9,0,1)</f>
        <v>1</v>
      </c>
      <c r="AM7796" s="77">
        <f>IF(AND(K7796&gt;Variables!$G$10,K7796&lt;Variables!$G$11),0,1)</f>
        <v>1</v>
      </c>
      <c r="AN7796" s="77">
        <f>IF(H7796&lt;Variables!$G$13,1,0)</f>
        <v>1</v>
      </c>
      <c r="AO7796" s="77">
        <f>IF(R7796&lt;Variables!$G$12,0,1)</f>
        <v>0</v>
      </c>
      <c r="AP7796" s="78">
        <f t="shared" si="247"/>
        <v>0</v>
      </c>
      <c r="AQ7796" s="77">
        <f>IF(V7796&lt;Variables!$G$15,1,0)</f>
        <v>1</v>
      </c>
      <c r="AR7796" s="77">
        <v>0</v>
      </c>
      <c r="AS7796" s="77">
        <v>0</v>
      </c>
      <c r="AT7796" s="77">
        <v>0</v>
      </c>
      <c r="AU7796" s="77">
        <v>0</v>
      </c>
      <c r="BA7796" s="77">
        <v>0</v>
      </c>
    </row>
    <row r="7797" spans="3:53" x14ac:dyDescent="0.25">
      <c r="C7797" s="77" t="s">
        <v>840</v>
      </c>
      <c r="D7797" s="77" t="s">
        <v>617</v>
      </c>
      <c r="E7797" s="77">
        <v>4.4000000000000004</v>
      </c>
      <c r="F7797" s="77">
        <v>6.3</v>
      </c>
      <c r="G7797" s="77">
        <v>3.78</v>
      </c>
      <c r="H7797" s="77">
        <v>-99999</v>
      </c>
      <c r="I7797" s="77">
        <v>-22.873999999999999</v>
      </c>
      <c r="J7797" s="77" t="s">
        <v>74</v>
      </c>
      <c r="K7797" s="77">
        <v>50.86</v>
      </c>
      <c r="L7797" s="77">
        <v>4.3905857142857148</v>
      </c>
      <c r="M7797" s="77">
        <v>-1.3340231209000891E-2</v>
      </c>
      <c r="N7797" s="77">
        <v>4.3912000000000004</v>
      </c>
      <c r="O7797" s="77">
        <v>-2.7327382036797871E-2</v>
      </c>
      <c r="P7797" s="77">
        <v>183063</v>
      </c>
      <c r="Q7797" s="77">
        <v>142825</v>
      </c>
      <c r="R7797" s="77">
        <v>1.28</v>
      </c>
      <c r="S7797" s="77">
        <v>40.481000000000002</v>
      </c>
      <c r="T7797" s="77">
        <v>6.5260000000000007</v>
      </c>
      <c r="U7797" s="77">
        <v>20.614000000000001</v>
      </c>
      <c r="V7797" s="77">
        <v>2.3762895788768832</v>
      </c>
      <c r="AC7797" s="77">
        <v>4.4000000000000004</v>
      </c>
      <c r="AD7797" s="77">
        <v>4.3099999999999996</v>
      </c>
      <c r="AH7797" s="77">
        <f>IF(AND(M7797&lt;Variables!$G$6,M7797&gt;Variables!$G$5),0,1)</f>
        <v>1</v>
      </c>
      <c r="AI7797" s="77">
        <f t="shared" si="246"/>
        <v>1</v>
      </c>
      <c r="AJ7797" s="77">
        <f>IF(I7797&gt;Variables!$G$7,0,1)</f>
        <v>1</v>
      </c>
      <c r="AK7797" s="77">
        <f>IF(F7797&gt;Variables!$G$8,0,1)</f>
        <v>1</v>
      </c>
      <c r="AL7797" s="77">
        <f>IF(G7797&gt;Variables!$G$9,0,1)</f>
        <v>1</v>
      </c>
      <c r="AM7797" s="77">
        <f>IF(AND(K7797&gt;Variables!$G$10,K7797&lt;Variables!$G$11),0,1)</f>
        <v>1</v>
      </c>
      <c r="AN7797" s="77">
        <f>IF(H7797&lt;Variables!$G$13,1,0)</f>
        <v>1</v>
      </c>
      <c r="AO7797" s="77">
        <f>IF(R7797&lt;Variables!$G$12,0,1)</f>
        <v>0</v>
      </c>
      <c r="AP7797" s="78">
        <f t="shared" si="247"/>
        <v>0</v>
      </c>
      <c r="AQ7797" s="77">
        <f>IF(V7797&lt;Variables!$G$15,1,0)</f>
        <v>1</v>
      </c>
      <c r="AR7797" s="77">
        <v>0</v>
      </c>
      <c r="AS7797" s="77">
        <v>0</v>
      </c>
      <c r="AT7797" s="77">
        <v>1</v>
      </c>
      <c r="AU7797" s="77">
        <v>0</v>
      </c>
      <c r="BA7797" s="77">
        <v>-2.0099999999999998</v>
      </c>
    </row>
    <row r="7798" spans="3:53" x14ac:dyDescent="0.25">
      <c r="C7798" s="77" t="s">
        <v>840</v>
      </c>
      <c r="D7798" s="77" t="s">
        <v>431</v>
      </c>
      <c r="E7798" s="77">
        <v>40.79</v>
      </c>
      <c r="F7798" s="77">
        <v>6.79</v>
      </c>
      <c r="G7798" s="77">
        <v>6.28</v>
      </c>
      <c r="H7798" s="77">
        <v>4950</v>
      </c>
      <c r="I7798" s="77">
        <v>178.429</v>
      </c>
      <c r="J7798" s="77" t="s">
        <v>75</v>
      </c>
      <c r="K7798" s="77">
        <v>42.17</v>
      </c>
      <c r="L7798" s="77">
        <v>40.787914999999998</v>
      </c>
      <c r="M7798" s="77">
        <v>-0.46046727321070602</v>
      </c>
      <c r="N7798" s="77">
        <v>40.819769999999998</v>
      </c>
      <c r="O7798" s="77">
        <v>-0.53814609930433399</v>
      </c>
      <c r="P7798" s="77">
        <v>7220000</v>
      </c>
      <c r="Q7798" s="77">
        <v>5997000</v>
      </c>
      <c r="R7798" s="77">
        <v>1.2</v>
      </c>
      <c r="S7798" s="77">
        <v>40.481000000000002</v>
      </c>
      <c r="T7798" s="77">
        <v>6.5260000000000007</v>
      </c>
      <c r="U7798" s="77">
        <v>20.614000000000001</v>
      </c>
      <c r="V7798" s="77">
        <v>2.2874407842356739</v>
      </c>
      <c r="AC7798" s="77">
        <v>40.9</v>
      </c>
      <c r="AD7798" s="77">
        <v>39.28</v>
      </c>
      <c r="AH7798" s="77">
        <f>IF(AND(M7798&lt;Variables!$G$6,M7798&gt;Variables!$G$5),0,1)</f>
        <v>1</v>
      </c>
      <c r="AI7798" s="77">
        <f t="shared" si="246"/>
        <v>1</v>
      </c>
      <c r="AJ7798" s="77">
        <f>IF(I7798&gt;Variables!$G$7,0,1)</f>
        <v>0</v>
      </c>
      <c r="AK7798" s="77">
        <f>IF(F7798&gt;Variables!$G$8,0,1)</f>
        <v>1</v>
      </c>
      <c r="AL7798" s="77">
        <f>IF(G7798&gt;Variables!$G$9,0,1)</f>
        <v>1</v>
      </c>
      <c r="AM7798" s="77">
        <f>IF(AND(K7798&gt;Variables!$G$10,K7798&lt;Variables!$G$11),0,1)</f>
        <v>1</v>
      </c>
      <c r="AN7798" s="77">
        <f>IF(H7798&lt;Variables!$G$13,1,0)</f>
        <v>0</v>
      </c>
      <c r="AO7798" s="77">
        <f>IF(R7798&lt;Variables!$G$12,0,1)</f>
        <v>0</v>
      </c>
      <c r="AP7798" s="78">
        <f t="shared" si="247"/>
        <v>1</v>
      </c>
      <c r="AQ7798" s="77">
        <f>IF(V7798&lt;Variables!$G$15,1,0)</f>
        <v>1</v>
      </c>
      <c r="AR7798" s="77">
        <v>0</v>
      </c>
      <c r="AS7798" s="77">
        <v>0</v>
      </c>
      <c r="AT7798" s="77">
        <v>1</v>
      </c>
      <c r="AU7798" s="77">
        <v>0</v>
      </c>
      <c r="BA7798" s="77">
        <v>-1.05</v>
      </c>
    </row>
    <row r="7799" spans="3:53" x14ac:dyDescent="0.25">
      <c r="C7799" s="77" t="s">
        <v>840</v>
      </c>
      <c r="D7799" s="77" t="s">
        <v>152</v>
      </c>
      <c r="E7799" s="77">
        <v>0.04</v>
      </c>
      <c r="F7799" s="77">
        <v>6.01</v>
      </c>
      <c r="G7799" s="77">
        <v>27.5</v>
      </c>
      <c r="H7799" s="77">
        <v>-99999</v>
      </c>
      <c r="I7799" s="77">
        <v>27.942</v>
      </c>
      <c r="J7799" s="77" t="s">
        <v>75</v>
      </c>
      <c r="K7799" s="77">
        <v>50.41</v>
      </c>
      <c r="L7799" s="77">
        <v>3.567E-2</v>
      </c>
      <c r="M7799" s="77">
        <v>8.4104289318761558E-2</v>
      </c>
      <c r="N7799" s="77">
        <v>3.5672727272727273E-2</v>
      </c>
      <c r="O7799" s="77">
        <v>7.6452599388406164E-2</v>
      </c>
      <c r="P7799" s="77">
        <v>4830000</v>
      </c>
      <c r="Q7799" s="77">
        <v>14265000</v>
      </c>
      <c r="R7799" s="77">
        <v>0.34</v>
      </c>
      <c r="S7799" s="77">
        <v>40.481000000000002</v>
      </c>
      <c r="T7799" s="77">
        <v>6.5260000000000007</v>
      </c>
      <c r="U7799" s="77">
        <v>20.614000000000001</v>
      </c>
      <c r="V7799" s="77">
        <v>2.368961302270816</v>
      </c>
      <c r="AC7799" s="77">
        <v>3.5799999999999998E-2</v>
      </c>
      <c r="AD7799" s="77">
        <v>3.4000000000000002E-2</v>
      </c>
      <c r="AH7799" s="77">
        <f>IF(AND(M7799&lt;Variables!$G$6,M7799&gt;Variables!$G$5),0,1)</f>
        <v>1</v>
      </c>
      <c r="AI7799" s="77">
        <f t="shared" si="246"/>
        <v>1</v>
      </c>
      <c r="AJ7799" s="77">
        <f>IF(I7799&gt;Variables!$G$7,0,1)</f>
        <v>1</v>
      </c>
      <c r="AK7799" s="77">
        <f>IF(F7799&gt;Variables!$G$8,0,1)</f>
        <v>1</v>
      </c>
      <c r="AL7799" s="77">
        <f>IF(G7799&gt;Variables!$G$9,0,1)</f>
        <v>0</v>
      </c>
      <c r="AM7799" s="77">
        <f>IF(AND(K7799&gt;Variables!$G$10,K7799&lt;Variables!$G$11),0,1)</f>
        <v>1</v>
      </c>
      <c r="AN7799" s="77">
        <f>IF(H7799&lt;Variables!$G$13,1,0)</f>
        <v>1</v>
      </c>
      <c r="AO7799" s="77">
        <f>IF(R7799&lt;Variables!$G$12,0,1)</f>
        <v>0</v>
      </c>
      <c r="AP7799" s="78">
        <f t="shared" si="247"/>
        <v>1</v>
      </c>
      <c r="AQ7799" s="77">
        <f>IF(V7799&lt;Variables!$G$15,1,0)</f>
        <v>1</v>
      </c>
      <c r="AR7799" s="77">
        <v>0</v>
      </c>
      <c r="AS7799" s="77">
        <v>0</v>
      </c>
      <c r="AT7799" s="77">
        <v>1</v>
      </c>
      <c r="AU7799" s="77">
        <v>0</v>
      </c>
      <c r="BA7799" s="77">
        <v>-2.25</v>
      </c>
    </row>
    <row r="7800" spans="3:53" x14ac:dyDescent="0.25">
      <c r="C7800" s="77" t="s">
        <v>840</v>
      </c>
      <c r="D7800" s="77" t="s">
        <v>612</v>
      </c>
      <c r="E7800" s="77">
        <v>127.36</v>
      </c>
      <c r="F7800" s="77">
        <v>6.32</v>
      </c>
      <c r="G7800" s="77">
        <v>1.06</v>
      </c>
      <c r="H7800" s="77">
        <v>19960</v>
      </c>
      <c r="I7800" s="77">
        <v>-27.882999999999999</v>
      </c>
      <c r="J7800" s="77" t="s">
        <v>75</v>
      </c>
      <c r="K7800" s="77">
        <v>51.41</v>
      </c>
      <c r="L7800" s="77">
        <v>127.00806</v>
      </c>
      <c r="M7800" s="77">
        <v>-1.4644739869214081E-3</v>
      </c>
      <c r="N7800" s="77">
        <v>126.981604</v>
      </c>
      <c r="O7800" s="77">
        <v>1.9369734847578791E-2</v>
      </c>
      <c r="P7800" s="77">
        <v>2819000</v>
      </c>
      <c r="Q7800" s="77">
        <v>1140000</v>
      </c>
      <c r="R7800" s="77">
        <v>2.4700000000000002</v>
      </c>
      <c r="S7800" s="77">
        <v>40.481000000000002</v>
      </c>
      <c r="T7800" s="77">
        <v>6.5260000000000007</v>
      </c>
      <c r="U7800" s="77">
        <v>20.614000000000001</v>
      </c>
      <c r="V7800" s="77">
        <v>2.3816516397788918</v>
      </c>
      <c r="AC7800" s="77">
        <v>127.88</v>
      </c>
      <c r="AD7800" s="77">
        <v>126.23</v>
      </c>
      <c r="AH7800" s="77">
        <f>IF(AND(M7800&lt;Variables!$G$6,M7800&gt;Variables!$G$5),0,1)</f>
        <v>1</v>
      </c>
      <c r="AI7800" s="77">
        <f t="shared" si="246"/>
        <v>0</v>
      </c>
      <c r="AJ7800" s="77">
        <f>IF(I7800&gt;Variables!$G$7,0,1)</f>
        <v>1</v>
      </c>
      <c r="AK7800" s="77">
        <f>IF(F7800&gt;Variables!$G$8,0,1)</f>
        <v>1</v>
      </c>
      <c r="AL7800" s="77">
        <f>IF(G7800&gt;Variables!$G$9,0,1)</f>
        <v>1</v>
      </c>
      <c r="AM7800" s="77">
        <f>IF(AND(K7800&gt;Variables!$G$10,K7800&lt;Variables!$G$11),0,1)</f>
        <v>1</v>
      </c>
      <c r="AN7800" s="77">
        <f>IF(H7800&lt;Variables!$G$13,1,0)</f>
        <v>0</v>
      </c>
      <c r="AO7800" s="77">
        <f>IF(R7800&lt;Variables!$G$12,0,1)</f>
        <v>1</v>
      </c>
      <c r="AP7800" s="78">
        <f t="shared" si="247"/>
        <v>1</v>
      </c>
      <c r="AQ7800" s="77">
        <f>IF(V7800&lt;Variables!$G$15,1,0)</f>
        <v>1</v>
      </c>
      <c r="AR7800" s="77">
        <v>0</v>
      </c>
      <c r="AS7800" s="77">
        <v>0</v>
      </c>
      <c r="AT7800" s="77">
        <v>0</v>
      </c>
      <c r="AU7800" s="77">
        <v>1</v>
      </c>
      <c r="BA7800" s="77">
        <v>-0.81</v>
      </c>
    </row>
    <row r="7801" spans="3:53" x14ac:dyDescent="0.25">
      <c r="C7801" s="77" t="s">
        <v>840</v>
      </c>
      <c r="D7801" s="77" t="s">
        <v>82</v>
      </c>
      <c r="E7801" s="77">
        <v>34.54</v>
      </c>
      <c r="F7801" s="77">
        <v>6.59</v>
      </c>
      <c r="G7801" s="77">
        <v>5.42</v>
      </c>
      <c r="H7801" s="77">
        <v>4580</v>
      </c>
      <c r="I7801" s="77">
        <v>284.29199999999997</v>
      </c>
      <c r="J7801" s="77" t="s">
        <v>75</v>
      </c>
      <c r="K7801" s="77">
        <v>44.76</v>
      </c>
      <c r="L7801" s="77">
        <v>34.450059999999993</v>
      </c>
      <c r="M7801" s="77">
        <v>-8.7256742078219221E-2</v>
      </c>
      <c r="N7801" s="77">
        <v>34.606954000000002</v>
      </c>
      <c r="O7801" s="77">
        <v>-0.54022090473492712</v>
      </c>
      <c r="P7801" s="77">
        <v>10653000</v>
      </c>
      <c r="Q7801" s="77">
        <v>15988000</v>
      </c>
      <c r="R7801" s="77">
        <v>0.67</v>
      </c>
      <c r="S7801" s="77">
        <v>40.481000000000002</v>
      </c>
      <c r="T7801" s="77">
        <v>6.5260000000000007</v>
      </c>
      <c r="U7801" s="77">
        <v>20.614000000000001</v>
      </c>
      <c r="V7801" s="77">
        <v>2.3136618085453549</v>
      </c>
      <c r="AC7801" s="77">
        <v>34.880000000000003</v>
      </c>
      <c r="AD7801" s="77">
        <v>33.869999999999997</v>
      </c>
      <c r="AH7801" s="77">
        <f>IF(AND(M7801&lt;Variables!$G$6,M7801&gt;Variables!$G$5),0,1)</f>
        <v>1</v>
      </c>
      <c r="AI7801" s="77">
        <f t="shared" si="246"/>
        <v>1</v>
      </c>
      <c r="AJ7801" s="77">
        <f>IF(I7801&gt;Variables!$G$7,0,1)</f>
        <v>0</v>
      </c>
      <c r="AK7801" s="77">
        <f>IF(F7801&gt;Variables!$G$8,0,1)</f>
        <v>1</v>
      </c>
      <c r="AL7801" s="77">
        <f>IF(G7801&gt;Variables!$G$9,0,1)</f>
        <v>1</v>
      </c>
      <c r="AM7801" s="77">
        <f>IF(AND(K7801&gt;Variables!$G$10,K7801&lt;Variables!$G$11),0,1)</f>
        <v>1</v>
      </c>
      <c r="AN7801" s="77">
        <f>IF(H7801&lt;Variables!$G$13,1,0)</f>
        <v>0</v>
      </c>
      <c r="AO7801" s="77">
        <f>IF(R7801&lt;Variables!$G$12,0,1)</f>
        <v>0</v>
      </c>
      <c r="AP7801" s="78">
        <f t="shared" si="247"/>
        <v>1</v>
      </c>
      <c r="AQ7801" s="77">
        <f>IF(V7801&lt;Variables!$G$15,1,0)</f>
        <v>1</v>
      </c>
      <c r="AR7801" s="77">
        <v>0</v>
      </c>
      <c r="AS7801" s="77">
        <v>0</v>
      </c>
      <c r="AT7801" s="77">
        <v>0</v>
      </c>
      <c r="AU7801" s="77">
        <v>1</v>
      </c>
      <c r="BA7801" s="77">
        <v>-0.82</v>
      </c>
    </row>
    <row r="7802" spans="3:53" x14ac:dyDescent="0.25">
      <c r="C7802" s="77" t="s">
        <v>840</v>
      </c>
      <c r="D7802" s="77" t="s">
        <v>201</v>
      </c>
      <c r="E7802" s="77">
        <v>49.01</v>
      </c>
      <c r="F7802" s="77">
        <v>7.42</v>
      </c>
      <c r="G7802" s="77">
        <v>4.84</v>
      </c>
      <c r="H7802" s="77">
        <v>-99999</v>
      </c>
      <c r="I7802" s="77">
        <v>24252.118999999999</v>
      </c>
      <c r="J7802" s="77" t="s">
        <v>75</v>
      </c>
      <c r="K7802" s="77">
        <v>57.76</v>
      </c>
      <c r="L7802" s="77">
        <v>48.724966666666667</v>
      </c>
      <c r="M7802" s="77">
        <v>0.28739544203552297</v>
      </c>
      <c r="N7802" s="77">
        <v>48.294904651162788</v>
      </c>
      <c r="O7802" s="77">
        <v>1.180446162913146</v>
      </c>
      <c r="P7802" s="77">
        <v>339244</v>
      </c>
      <c r="Q7802" s="77">
        <v>1984000</v>
      </c>
      <c r="R7802" s="77">
        <v>0.17</v>
      </c>
      <c r="S7802" s="77">
        <v>40.481000000000002</v>
      </c>
      <c r="T7802" s="77">
        <v>6.5260000000000007</v>
      </c>
      <c r="U7802" s="77">
        <v>20.614000000000001</v>
      </c>
      <c r="V7802" s="77">
        <v>2.4334805337430709</v>
      </c>
      <c r="AC7802" s="77">
        <v>49.15</v>
      </c>
      <c r="AD7802" s="77">
        <v>47.51</v>
      </c>
      <c r="AH7802" s="77">
        <f>IF(AND(M7802&lt;Variables!$G$6,M7802&gt;Variables!$G$5),0,1)</f>
        <v>1</v>
      </c>
      <c r="AI7802" s="77">
        <f t="shared" si="246"/>
        <v>0</v>
      </c>
      <c r="AJ7802" s="77">
        <f>IF(I7802&gt;Variables!$G$7,0,1)</f>
        <v>0</v>
      </c>
      <c r="AK7802" s="77">
        <f>IF(F7802&gt;Variables!$G$8,0,1)</f>
        <v>1</v>
      </c>
      <c r="AL7802" s="77">
        <f>IF(G7802&gt;Variables!$G$9,0,1)</f>
        <v>1</v>
      </c>
      <c r="AM7802" s="77">
        <f>IF(AND(K7802&gt;Variables!$G$10,K7802&lt;Variables!$G$11),0,1)</f>
        <v>1</v>
      </c>
      <c r="AN7802" s="77">
        <f>IF(H7802&lt;Variables!$G$13,1,0)</f>
        <v>1</v>
      </c>
      <c r="AO7802" s="77">
        <f>IF(R7802&lt;Variables!$G$12,0,1)</f>
        <v>0</v>
      </c>
      <c r="AP7802" s="78">
        <f t="shared" si="247"/>
        <v>1</v>
      </c>
      <c r="AQ7802" s="77">
        <f>IF(V7802&lt;Variables!$G$15,1,0)</f>
        <v>1</v>
      </c>
      <c r="AR7802" s="77">
        <v>0</v>
      </c>
      <c r="AS7802" s="77">
        <v>0</v>
      </c>
      <c r="AT7802" s="77">
        <v>1</v>
      </c>
      <c r="AU7802" s="77">
        <v>0</v>
      </c>
      <c r="BA7802" s="77">
        <v>-1.98</v>
      </c>
    </row>
    <row r="7803" spans="3:53" x14ac:dyDescent="0.25">
      <c r="C7803" s="77" t="s">
        <v>840</v>
      </c>
      <c r="D7803" s="77" t="s">
        <v>619</v>
      </c>
      <c r="E7803" s="77">
        <v>4.45</v>
      </c>
      <c r="F7803" s="77">
        <v>7.38</v>
      </c>
      <c r="G7803" s="77">
        <v>2.54</v>
      </c>
      <c r="H7803" s="77">
        <v>-99999</v>
      </c>
      <c r="I7803" s="77">
        <v>-22.666</v>
      </c>
      <c r="J7803" s="77" t="s">
        <v>74</v>
      </c>
      <c r="K7803" s="77">
        <v>51.97</v>
      </c>
      <c r="L7803" s="77">
        <v>4.4393764705882361</v>
      </c>
      <c r="M7803" s="77">
        <v>1.179285909253424E-2</v>
      </c>
      <c r="N7803" s="77">
        <v>4.4383543478260874</v>
      </c>
      <c r="O7803" s="77">
        <v>3.4824893480401999E-2</v>
      </c>
      <c r="P7803" s="77">
        <v>1234000</v>
      </c>
      <c r="Q7803" s="77">
        <v>112475</v>
      </c>
      <c r="R7803" s="77">
        <v>10.97</v>
      </c>
      <c r="S7803" s="77">
        <v>40.481000000000002</v>
      </c>
      <c r="T7803" s="77">
        <v>6.5260000000000007</v>
      </c>
      <c r="U7803" s="77">
        <v>20.614000000000001</v>
      </c>
      <c r="V7803" s="77">
        <v>2.387035491842787</v>
      </c>
      <c r="AC7803" s="77">
        <v>4.4400000000000004</v>
      </c>
      <c r="AD7803" s="77">
        <v>4.37</v>
      </c>
      <c r="AH7803" s="77">
        <f>IF(AND(M7803&lt;Variables!$G$6,M7803&gt;Variables!$G$5),0,1)</f>
        <v>1</v>
      </c>
      <c r="AI7803" s="77">
        <f t="shared" si="246"/>
        <v>0</v>
      </c>
      <c r="AJ7803" s="77">
        <f>IF(I7803&gt;Variables!$G$7,0,1)</f>
        <v>1</v>
      </c>
      <c r="AK7803" s="77">
        <f>IF(F7803&gt;Variables!$G$8,0,1)</f>
        <v>1</v>
      </c>
      <c r="AL7803" s="77">
        <f>IF(G7803&gt;Variables!$G$9,0,1)</f>
        <v>1</v>
      </c>
      <c r="AM7803" s="77">
        <f>IF(AND(K7803&gt;Variables!$G$10,K7803&lt;Variables!$G$11),0,1)</f>
        <v>1</v>
      </c>
      <c r="AN7803" s="77">
        <f>IF(H7803&lt;Variables!$G$13,1,0)</f>
        <v>1</v>
      </c>
      <c r="AO7803" s="77">
        <f>IF(R7803&lt;Variables!$G$12,0,1)</f>
        <v>1</v>
      </c>
      <c r="AP7803" s="78">
        <f t="shared" si="247"/>
        <v>0</v>
      </c>
      <c r="AQ7803" s="77">
        <f>IF(V7803&lt;Variables!$G$15,1,0)</f>
        <v>1</v>
      </c>
      <c r="AR7803" s="77">
        <v>0</v>
      </c>
      <c r="AS7803" s="77">
        <v>0</v>
      </c>
      <c r="AT7803" s="77">
        <v>1</v>
      </c>
      <c r="AU7803" s="77">
        <v>0</v>
      </c>
      <c r="BA7803" s="77">
        <v>-1.39</v>
      </c>
    </row>
    <row r="7804" spans="3:53" x14ac:dyDescent="0.25">
      <c r="C7804" s="77" t="s">
        <v>840</v>
      </c>
      <c r="D7804" s="77" t="s">
        <v>631</v>
      </c>
      <c r="E7804" s="77">
        <v>185.81</v>
      </c>
      <c r="F7804" s="77">
        <v>5.84</v>
      </c>
      <c r="G7804" s="77">
        <v>0.52</v>
      </c>
      <c r="H7804" s="77">
        <v>-99999</v>
      </c>
      <c r="I7804" s="77">
        <v>42.109000000000002</v>
      </c>
      <c r="J7804" s="77" t="s">
        <v>74</v>
      </c>
      <c r="K7804" s="77">
        <v>46.79</v>
      </c>
      <c r="L7804" s="77">
        <v>185.3897176470588</v>
      </c>
      <c r="M7804" s="77">
        <v>-3.3938045678774911E-2</v>
      </c>
      <c r="N7804" s="77">
        <v>185.56058695652169</v>
      </c>
      <c r="O7804" s="77">
        <v>-0.125989554331671</v>
      </c>
      <c r="P7804" s="77">
        <v>35575</v>
      </c>
      <c r="Q7804" s="77">
        <v>70975</v>
      </c>
      <c r="R7804" s="77">
        <v>0.5</v>
      </c>
      <c r="S7804" s="77">
        <v>40.481000000000002</v>
      </c>
      <c r="T7804" s="77">
        <v>6.5260000000000007</v>
      </c>
      <c r="U7804" s="77">
        <v>20.614000000000001</v>
      </c>
      <c r="V7804" s="77">
        <v>2.3343121672139442</v>
      </c>
      <c r="AC7804" s="77">
        <v>185.49</v>
      </c>
      <c r="AD7804" s="77">
        <v>184.41</v>
      </c>
      <c r="AH7804" s="77">
        <f>IF(AND(M7804&lt;Variables!$G$6,M7804&gt;Variables!$G$5),0,1)</f>
        <v>1</v>
      </c>
      <c r="AI7804" s="77">
        <f t="shared" si="246"/>
        <v>1</v>
      </c>
      <c r="AJ7804" s="77">
        <f>IF(I7804&gt;Variables!$G$7,0,1)</f>
        <v>1</v>
      </c>
      <c r="AK7804" s="77">
        <f>IF(F7804&gt;Variables!$G$8,0,1)</f>
        <v>1</v>
      </c>
      <c r="AL7804" s="77">
        <f>IF(G7804&gt;Variables!$G$9,0,1)</f>
        <v>1</v>
      </c>
      <c r="AM7804" s="77">
        <f>IF(AND(K7804&gt;Variables!$G$10,K7804&lt;Variables!$G$11),0,1)</f>
        <v>1</v>
      </c>
      <c r="AN7804" s="77">
        <f>IF(H7804&lt;Variables!$G$13,1,0)</f>
        <v>1</v>
      </c>
      <c r="AO7804" s="77">
        <f>IF(R7804&lt;Variables!$G$12,0,1)</f>
        <v>0</v>
      </c>
      <c r="AP7804" s="78">
        <f t="shared" si="247"/>
        <v>0</v>
      </c>
      <c r="AQ7804" s="77">
        <f>IF(V7804&lt;Variables!$G$15,1,0)</f>
        <v>1</v>
      </c>
      <c r="AR7804" s="77">
        <v>0</v>
      </c>
      <c r="AS7804" s="77">
        <v>0</v>
      </c>
      <c r="AT7804" s="77">
        <v>0</v>
      </c>
      <c r="AU7804" s="77">
        <v>1</v>
      </c>
      <c r="BA7804" s="77">
        <v>-0.61</v>
      </c>
    </row>
    <row r="7805" spans="3:53" x14ac:dyDescent="0.25">
      <c r="C7805" s="77" t="s">
        <v>840</v>
      </c>
      <c r="D7805" s="77" t="s">
        <v>608</v>
      </c>
      <c r="E7805" s="77">
        <v>21.92</v>
      </c>
      <c r="F7805" s="77">
        <v>102.04</v>
      </c>
      <c r="G7805" s="77">
        <v>25.75</v>
      </c>
      <c r="H7805" s="77">
        <v>22.15</v>
      </c>
      <c r="I7805" s="77">
        <v>5.1680000000000001</v>
      </c>
      <c r="J7805" s="77" t="s">
        <v>75</v>
      </c>
      <c r="K7805" s="77">
        <v>42.41</v>
      </c>
      <c r="L7805" s="77">
        <v>23.122675000000001</v>
      </c>
      <c r="M7805" s="77">
        <v>-2.4330013720298469</v>
      </c>
      <c r="N7805" s="77">
        <v>23.244645999999999</v>
      </c>
      <c r="O7805" s="77">
        <v>-2.9449620355586439</v>
      </c>
      <c r="P7805" s="77">
        <v>9710000</v>
      </c>
      <c r="Q7805" s="77">
        <v>26160</v>
      </c>
      <c r="R7805" s="77">
        <v>371.18</v>
      </c>
      <c r="S7805" s="77">
        <v>40.481000000000002</v>
      </c>
      <c r="T7805" s="77">
        <v>6.5260000000000007</v>
      </c>
      <c r="U7805" s="77">
        <v>20.614000000000001</v>
      </c>
      <c r="V7805" s="77">
        <v>2.2982944402379908</v>
      </c>
      <c r="AC7805" s="77">
        <v>23.8</v>
      </c>
      <c r="AD7805" s="77">
        <v>18.100000000000001</v>
      </c>
      <c r="AH7805" s="77">
        <f>IF(AND(M7805&lt;Variables!$G$6,M7805&gt;Variables!$G$5),0,1)</f>
        <v>0</v>
      </c>
      <c r="AI7805" s="77">
        <f t="shared" si="246"/>
        <v>1</v>
      </c>
      <c r="AJ7805" s="77">
        <f>IF(I7805&gt;Variables!$G$7,0,1)</f>
        <v>1</v>
      </c>
      <c r="AK7805" s="77">
        <f>IF(F7805&gt;Variables!$G$8,0,1)</f>
        <v>0</v>
      </c>
      <c r="AL7805" s="77">
        <f>IF(G7805&gt;Variables!$G$9,0,1)</f>
        <v>0</v>
      </c>
      <c r="AM7805" s="77">
        <f>IF(AND(K7805&gt;Variables!$G$10,K7805&lt;Variables!$G$11),0,1)</f>
        <v>1</v>
      </c>
      <c r="AN7805" s="77">
        <f>IF(H7805&lt;Variables!$G$13,1,0)</f>
        <v>1</v>
      </c>
      <c r="AO7805" s="77">
        <f>IF(R7805&lt;Variables!$G$12,0,1)</f>
        <v>1</v>
      </c>
      <c r="AP7805" s="78">
        <f t="shared" si="247"/>
        <v>1</v>
      </c>
      <c r="AQ7805" s="77">
        <f>IF(V7805&lt;Variables!$G$15,1,0)</f>
        <v>1</v>
      </c>
      <c r="AR7805" s="77">
        <v>1</v>
      </c>
      <c r="AS7805" s="77">
        <v>0</v>
      </c>
      <c r="AT7805" s="77">
        <v>0</v>
      </c>
      <c r="AU7805" s="77">
        <v>0</v>
      </c>
      <c r="BA7805" s="77">
        <v>2</v>
      </c>
    </row>
    <row r="7806" spans="3:53" x14ac:dyDescent="0.25">
      <c r="C7806" s="77" t="s">
        <v>840</v>
      </c>
      <c r="D7806" s="77" t="s">
        <v>609</v>
      </c>
      <c r="E7806" s="77">
        <v>5.52</v>
      </c>
      <c r="F7806" s="77">
        <v>7.13</v>
      </c>
      <c r="G7806" s="77">
        <v>3.77</v>
      </c>
      <c r="H7806" s="77">
        <v>30100</v>
      </c>
      <c r="I7806" s="77">
        <v>268.08800000000002</v>
      </c>
      <c r="J7806" s="77" t="s">
        <v>74</v>
      </c>
      <c r="K7806" s="77">
        <v>58.22</v>
      </c>
      <c r="L7806" s="77">
        <v>5.4957349999999998</v>
      </c>
      <c r="M7806" s="77">
        <v>7.7605634187241299E-2</v>
      </c>
      <c r="N7806" s="77">
        <v>5.4797820000000002</v>
      </c>
      <c r="O7806" s="77">
        <v>0.36895628329739838</v>
      </c>
      <c r="P7806" s="77">
        <v>42852000</v>
      </c>
      <c r="Q7806" s="77">
        <v>38585000</v>
      </c>
      <c r="R7806" s="77">
        <v>1.1100000000000001</v>
      </c>
      <c r="S7806" s="77">
        <v>40.481000000000002</v>
      </c>
      <c r="T7806" s="77">
        <v>6.5260000000000007</v>
      </c>
      <c r="U7806" s="77">
        <v>20.614000000000001</v>
      </c>
      <c r="V7806" s="77">
        <v>2.4482991454231331</v>
      </c>
      <c r="AC7806" s="77">
        <v>5.65</v>
      </c>
      <c r="AD7806" s="77">
        <v>5.45</v>
      </c>
      <c r="AH7806" s="77">
        <f>IF(AND(M7806&lt;Variables!$G$6,M7806&gt;Variables!$G$5),0,1)</f>
        <v>1</v>
      </c>
      <c r="AI7806" s="77">
        <f t="shared" si="246"/>
        <v>0</v>
      </c>
      <c r="AJ7806" s="77">
        <f>IF(I7806&gt;Variables!$G$7,0,1)</f>
        <v>0</v>
      </c>
      <c r="AK7806" s="77">
        <f>IF(F7806&gt;Variables!$G$8,0,1)</f>
        <v>1</v>
      </c>
      <c r="AL7806" s="77">
        <f>IF(G7806&gt;Variables!$G$9,0,1)</f>
        <v>1</v>
      </c>
      <c r="AM7806" s="77">
        <f>IF(AND(K7806&gt;Variables!$G$10,K7806&lt;Variables!$G$11),0,1)</f>
        <v>1</v>
      </c>
      <c r="AN7806" s="77">
        <f>IF(H7806&lt;Variables!$G$13,1,0)</f>
        <v>0</v>
      </c>
      <c r="AO7806" s="77">
        <f>IF(R7806&lt;Variables!$G$12,0,1)</f>
        <v>0</v>
      </c>
      <c r="AP7806" s="78">
        <f t="shared" si="247"/>
        <v>0</v>
      </c>
      <c r="AQ7806" s="77">
        <f>IF(V7806&lt;Variables!$G$15,1,0)</f>
        <v>1</v>
      </c>
      <c r="AR7806" s="77">
        <v>1</v>
      </c>
      <c r="AS7806" s="77">
        <v>0</v>
      </c>
      <c r="AT7806" s="77">
        <v>0</v>
      </c>
      <c r="AU7806" s="77">
        <v>0</v>
      </c>
      <c r="BA7806" s="77">
        <v>0.99</v>
      </c>
    </row>
    <row r="7807" spans="3:53" x14ac:dyDescent="0.25">
      <c r="C7807" s="77" t="s">
        <v>840</v>
      </c>
      <c r="D7807" s="77" t="s">
        <v>445</v>
      </c>
      <c r="E7807" s="77">
        <v>19.14</v>
      </c>
      <c r="F7807" s="77">
        <v>49.57</v>
      </c>
      <c r="G7807" s="77">
        <v>49.78</v>
      </c>
      <c r="H7807" s="77">
        <v>122.72</v>
      </c>
      <c r="I7807" s="77">
        <v>84612.997000000003</v>
      </c>
      <c r="J7807" s="77" t="s">
        <v>75</v>
      </c>
      <c r="K7807" s="77">
        <v>58.31</v>
      </c>
      <c r="L7807" s="77">
        <v>18.684940000000001</v>
      </c>
      <c r="M7807" s="77">
        <v>2.4440003553664229</v>
      </c>
      <c r="N7807" s="77">
        <v>18.933109999999999</v>
      </c>
      <c r="O7807" s="77">
        <v>1.1011925668841389</v>
      </c>
      <c r="P7807" s="77">
        <v>65650000.000000007</v>
      </c>
      <c r="Q7807" s="77">
        <v>26410000</v>
      </c>
      <c r="R7807" s="77">
        <v>2.4900000000000002</v>
      </c>
      <c r="S7807" s="77">
        <v>40.481000000000002</v>
      </c>
      <c r="T7807" s="77">
        <v>6.5260000000000007</v>
      </c>
      <c r="U7807" s="77">
        <v>20.614000000000001</v>
      </c>
      <c r="V7807" s="77">
        <v>2.3308933419119349</v>
      </c>
      <c r="AC7807" s="77">
        <v>19.47</v>
      </c>
      <c r="AD7807" s="77">
        <v>15.81</v>
      </c>
      <c r="AH7807" s="77">
        <f>IF(AND(M7807&lt;Variables!$G$6,M7807&gt;Variables!$G$5),0,1)</f>
        <v>1</v>
      </c>
      <c r="AI7807" s="77">
        <f t="shared" si="246"/>
        <v>1</v>
      </c>
      <c r="AJ7807" s="77">
        <f>IF(I7807&gt;Variables!$G$7,0,1)</f>
        <v>0</v>
      </c>
      <c r="AK7807" s="77">
        <f>IF(F7807&gt;Variables!$G$8,0,1)</f>
        <v>0</v>
      </c>
      <c r="AL7807" s="77">
        <f>IF(G7807&gt;Variables!$G$9,0,1)</f>
        <v>0</v>
      </c>
      <c r="AM7807" s="77">
        <f>IF(AND(K7807&gt;Variables!$G$10,K7807&lt;Variables!$G$11),0,1)</f>
        <v>1</v>
      </c>
      <c r="AN7807" s="77">
        <f>IF(H7807&lt;Variables!$G$13,1,0)</f>
        <v>1</v>
      </c>
      <c r="AO7807" s="77">
        <f>IF(R7807&lt;Variables!$G$12,0,1)</f>
        <v>1</v>
      </c>
      <c r="AP7807" s="78">
        <f t="shared" si="247"/>
        <v>1</v>
      </c>
      <c r="AQ7807" s="77">
        <f>IF(V7807&lt;Variables!$G$15,1,0)</f>
        <v>1</v>
      </c>
      <c r="AR7807" s="77">
        <v>0</v>
      </c>
      <c r="AS7807" s="77">
        <v>0</v>
      </c>
      <c r="AT7807" s="77">
        <v>1</v>
      </c>
      <c r="AU7807" s="77">
        <v>0</v>
      </c>
      <c r="BA7807" s="77">
        <v>-2.25</v>
      </c>
    </row>
    <row r="7808" spans="3:53" x14ac:dyDescent="0.25">
      <c r="C7808" s="77" t="s">
        <v>840</v>
      </c>
      <c r="D7808" s="77" t="s">
        <v>623</v>
      </c>
      <c r="E7808" s="77">
        <v>12.33</v>
      </c>
      <c r="F7808" s="77">
        <v>10.58</v>
      </c>
      <c r="G7808" s="77">
        <v>0.16</v>
      </c>
      <c r="H7808" s="77">
        <v>8119.9999999999991</v>
      </c>
      <c r="I7808" s="77">
        <v>-42.167000000000002</v>
      </c>
      <c r="J7808" s="77" t="s">
        <v>74</v>
      </c>
      <c r="K7808" s="77">
        <v>39.119999999999997</v>
      </c>
      <c r="L7808" s="77">
        <v>12.336164999999999</v>
      </c>
      <c r="M7808" s="77">
        <v>-0.37422489079872262</v>
      </c>
      <c r="N7808" s="77">
        <v>12.408452</v>
      </c>
      <c r="O7808" s="77">
        <v>-0.95460739180034548</v>
      </c>
      <c r="P7808" s="77">
        <v>27885000</v>
      </c>
      <c r="Q7808" s="77">
        <v>6845000</v>
      </c>
      <c r="R7808" s="77">
        <v>4.07</v>
      </c>
      <c r="S7808" s="77">
        <v>40.481000000000002</v>
      </c>
      <c r="T7808" s="77">
        <v>6.5260000000000007</v>
      </c>
      <c r="U7808" s="77">
        <v>20.614000000000001</v>
      </c>
      <c r="V7808" s="77">
        <v>2.2522543622080282</v>
      </c>
      <c r="AC7808" s="77">
        <v>12.44</v>
      </c>
      <c r="AD7808" s="77">
        <v>11.92</v>
      </c>
      <c r="AH7808" s="77">
        <f>IF(AND(M7808&lt;Variables!$G$6,M7808&gt;Variables!$G$5),0,1)</f>
        <v>1</v>
      </c>
      <c r="AI7808" s="77">
        <f t="shared" si="246"/>
        <v>1</v>
      </c>
      <c r="AJ7808" s="77">
        <f>IF(I7808&gt;Variables!$G$7,0,1)</f>
        <v>1</v>
      </c>
      <c r="AK7808" s="77">
        <f>IF(F7808&gt;Variables!$G$8,0,1)</f>
        <v>0</v>
      </c>
      <c r="AL7808" s="77">
        <f>IF(G7808&gt;Variables!$G$9,0,1)</f>
        <v>1</v>
      </c>
      <c r="AM7808" s="77">
        <f>IF(AND(K7808&gt;Variables!$G$10,K7808&lt;Variables!$G$11),0,1)</f>
        <v>1</v>
      </c>
      <c r="AN7808" s="77">
        <f>IF(H7808&lt;Variables!$G$13,1,0)</f>
        <v>0</v>
      </c>
      <c r="AO7808" s="77">
        <f>IF(R7808&lt;Variables!$G$12,0,1)</f>
        <v>1</v>
      </c>
      <c r="AP7808" s="78">
        <f t="shared" si="247"/>
        <v>0</v>
      </c>
      <c r="AQ7808" s="77">
        <f>IF(V7808&lt;Variables!$G$15,1,0)</f>
        <v>1</v>
      </c>
      <c r="AR7808" s="77">
        <v>0</v>
      </c>
      <c r="AS7808" s="77">
        <v>0</v>
      </c>
      <c r="AT7808" s="77">
        <v>1</v>
      </c>
      <c r="AU7808" s="77">
        <v>0</v>
      </c>
      <c r="BA7808" s="77">
        <v>-2.09</v>
      </c>
    </row>
    <row r="7809" spans="3:53" x14ac:dyDescent="0.25">
      <c r="C7809" s="77" t="s">
        <v>840</v>
      </c>
      <c r="D7809" s="77" t="s">
        <v>621</v>
      </c>
      <c r="E7809" s="77">
        <v>12.85</v>
      </c>
      <c r="F7809" s="77">
        <v>37.6</v>
      </c>
      <c r="G7809" s="77">
        <v>-0.13</v>
      </c>
      <c r="H7809" s="77">
        <v>28.51</v>
      </c>
      <c r="I7809" s="77">
        <v>-11.484</v>
      </c>
      <c r="J7809" s="77" t="s">
        <v>74</v>
      </c>
      <c r="K7809" s="77">
        <v>73.91</v>
      </c>
      <c r="L7809" s="77">
        <v>12.421625000000001</v>
      </c>
      <c r="M7809" s="77">
        <v>3.39870991114286</v>
      </c>
      <c r="N7809" s="77">
        <v>12.10761458333333</v>
      </c>
      <c r="O7809" s="77">
        <v>6.0803506058085137</v>
      </c>
      <c r="P7809" s="77">
        <v>4720000</v>
      </c>
      <c r="Q7809" s="77">
        <v>52870</v>
      </c>
      <c r="R7809" s="77">
        <v>89.28</v>
      </c>
      <c r="S7809" s="77">
        <v>40.481000000000002</v>
      </c>
      <c r="T7809" s="77">
        <v>6.5260000000000007</v>
      </c>
      <c r="U7809" s="77">
        <v>20.614000000000001</v>
      </c>
      <c r="V7809" s="77">
        <v>2.2916531536292561</v>
      </c>
      <c r="AC7809" s="77">
        <v>13.5</v>
      </c>
      <c r="AD7809" s="77">
        <v>11.63</v>
      </c>
      <c r="AH7809" s="77">
        <f>IF(AND(M7809&lt;Variables!$G$6,M7809&gt;Variables!$G$5),0,1)</f>
        <v>1</v>
      </c>
      <c r="AI7809" s="77">
        <f t="shared" si="246"/>
        <v>0</v>
      </c>
      <c r="AJ7809" s="77">
        <f>IF(I7809&gt;Variables!$G$7,0,1)</f>
        <v>1</v>
      </c>
      <c r="AK7809" s="77">
        <f>IF(F7809&gt;Variables!$G$8,0,1)</f>
        <v>0</v>
      </c>
      <c r="AL7809" s="77">
        <f>IF(G7809&gt;Variables!$G$9,0,1)</f>
        <v>1</v>
      </c>
      <c r="AM7809" s="77">
        <f>IF(AND(K7809&gt;Variables!$G$10,K7809&lt;Variables!$G$11),0,1)</f>
        <v>1</v>
      </c>
      <c r="AN7809" s="77">
        <f>IF(H7809&lt;Variables!$G$13,1,0)</f>
        <v>1</v>
      </c>
      <c r="AO7809" s="77">
        <f>IF(R7809&lt;Variables!$G$12,0,1)</f>
        <v>1</v>
      </c>
      <c r="AP7809" s="78">
        <f t="shared" si="247"/>
        <v>0</v>
      </c>
      <c r="AQ7809" s="77">
        <f>IF(V7809&lt;Variables!$G$15,1,0)</f>
        <v>1</v>
      </c>
      <c r="AR7809" s="77">
        <v>1</v>
      </c>
      <c r="AS7809" s="77">
        <v>0</v>
      </c>
      <c r="AT7809" s="77">
        <v>0</v>
      </c>
      <c r="AU7809" s="77">
        <v>0</v>
      </c>
      <c r="BA7809" s="77">
        <v>2</v>
      </c>
    </row>
    <row r="7810" spans="3:53" x14ac:dyDescent="0.25">
      <c r="C7810" s="77" t="s">
        <v>840</v>
      </c>
      <c r="D7810" s="77" t="s">
        <v>622</v>
      </c>
      <c r="E7810" s="77">
        <v>3.95</v>
      </c>
      <c r="F7810" s="77">
        <v>44.36</v>
      </c>
      <c r="G7810" s="77">
        <v>-18.2</v>
      </c>
      <c r="H7810" s="77">
        <v>181.22</v>
      </c>
      <c r="I7810" s="77">
        <v>-8.6609999999999996</v>
      </c>
      <c r="J7810" s="77" t="s">
        <v>74</v>
      </c>
      <c r="K7810" s="77">
        <v>39.69</v>
      </c>
      <c r="L7810" s="77">
        <v>3.992035</v>
      </c>
      <c r="M7810" s="77">
        <v>-1.6391389354051229</v>
      </c>
      <c r="N7810" s="77">
        <v>4.0208660000000007</v>
      </c>
      <c r="O7810" s="77">
        <v>-2.3444203313415719</v>
      </c>
      <c r="P7810" s="77">
        <v>47030000</v>
      </c>
      <c r="Q7810" s="77">
        <v>217790</v>
      </c>
      <c r="R7810" s="77">
        <v>215.94</v>
      </c>
      <c r="S7810" s="77">
        <v>40.481000000000002</v>
      </c>
      <c r="T7810" s="77">
        <v>6.5260000000000007</v>
      </c>
      <c r="U7810" s="77">
        <v>20.614000000000001</v>
      </c>
      <c r="V7810" s="77">
        <v>2.2540001915599439</v>
      </c>
      <c r="AC7810" s="77">
        <v>4.03</v>
      </c>
      <c r="AD7810" s="77">
        <v>3.65</v>
      </c>
      <c r="AH7810" s="77">
        <f>IF(AND(M7810&lt;Variables!$G$6,M7810&gt;Variables!$G$5),0,1)</f>
        <v>0</v>
      </c>
      <c r="AI7810" s="77">
        <f t="shared" si="246"/>
        <v>1</v>
      </c>
      <c r="AJ7810" s="77">
        <f>IF(I7810&gt;Variables!$G$7,0,1)</f>
        <v>1</v>
      </c>
      <c r="AK7810" s="77">
        <f>IF(F7810&gt;Variables!$G$8,0,1)</f>
        <v>0</v>
      </c>
      <c r="AL7810" s="77">
        <f>IF(G7810&gt;Variables!$G$9,0,1)</f>
        <v>1</v>
      </c>
      <c r="AM7810" s="77">
        <f>IF(AND(K7810&gt;Variables!$G$10,K7810&lt;Variables!$G$11),0,1)</f>
        <v>1</v>
      </c>
      <c r="AN7810" s="77">
        <f>IF(H7810&lt;Variables!$G$13,1,0)</f>
        <v>1</v>
      </c>
      <c r="AO7810" s="77">
        <f>IF(R7810&lt;Variables!$G$12,0,1)</f>
        <v>1</v>
      </c>
      <c r="AP7810" s="78">
        <f t="shared" si="247"/>
        <v>0</v>
      </c>
      <c r="AQ7810" s="77">
        <f>IF(V7810&lt;Variables!$G$15,1,0)</f>
        <v>1</v>
      </c>
      <c r="AR7810" s="77">
        <v>0</v>
      </c>
      <c r="AS7810" s="77">
        <v>0</v>
      </c>
      <c r="AT7810" s="77">
        <v>1</v>
      </c>
      <c r="AU7810" s="77">
        <v>0</v>
      </c>
      <c r="BA7810" s="77">
        <v>-1.35</v>
      </c>
    </row>
    <row r="7811" spans="3:53" x14ac:dyDescent="0.25">
      <c r="C7811" s="77" t="s">
        <v>842</v>
      </c>
      <c r="D7811" s="77" t="s">
        <v>127</v>
      </c>
      <c r="E7811" s="77">
        <v>41.93</v>
      </c>
      <c r="F7811" s="77">
        <v>24.45</v>
      </c>
      <c r="G7811" s="77">
        <v>24.08</v>
      </c>
      <c r="H7811" s="77">
        <v>6940</v>
      </c>
      <c r="I7811" s="77">
        <v>1506.192</v>
      </c>
      <c r="J7811" s="77" t="s">
        <v>74</v>
      </c>
      <c r="K7811" s="77">
        <v>48.91</v>
      </c>
      <c r="L7811" s="77">
        <v>41.91156500000001</v>
      </c>
      <c r="M7811" s="77">
        <v>-0.52864883475482816</v>
      </c>
      <c r="N7811" s="77">
        <v>41.711958000000003</v>
      </c>
      <c r="O7811" s="77">
        <v>-5.2641978590420108E-2</v>
      </c>
      <c r="P7811" s="77">
        <v>1590000</v>
      </c>
      <c r="Q7811" s="77">
        <v>800984</v>
      </c>
      <c r="R7811" s="77">
        <v>1.99</v>
      </c>
      <c r="S7811" s="77">
        <v>39.904000000000003</v>
      </c>
      <c r="T7811" s="77">
        <v>6.4349999999999996</v>
      </c>
      <c r="U7811" s="77">
        <v>20.319600000000001</v>
      </c>
      <c r="V7811" s="77">
        <v>2.367788325463724</v>
      </c>
      <c r="AC7811" s="77">
        <v>42.4</v>
      </c>
      <c r="AD7811" s="77">
        <v>40.619999999999997</v>
      </c>
      <c r="AH7811" s="77">
        <f>IF(AND(M7811&lt;Variables!$G$6,M7811&gt;Variables!$G$5),0,1)</f>
        <v>1</v>
      </c>
      <c r="AI7811" s="77">
        <f t="shared" si="246"/>
        <v>0</v>
      </c>
      <c r="AJ7811" s="77">
        <f>IF(I7811&gt;Variables!$G$7,0,1)</f>
        <v>0</v>
      </c>
      <c r="AK7811" s="77">
        <f>IF(F7811&gt;Variables!$G$8,0,1)</f>
        <v>0</v>
      </c>
      <c r="AL7811" s="77">
        <f>IF(G7811&gt;Variables!$G$9,0,1)</f>
        <v>0</v>
      </c>
      <c r="AM7811" s="77">
        <f>IF(AND(K7811&gt;Variables!$G$10,K7811&lt;Variables!$G$11),0,1)</f>
        <v>1</v>
      </c>
      <c r="AN7811" s="77">
        <f>IF(H7811&lt;Variables!$G$13,1,0)</f>
        <v>0</v>
      </c>
      <c r="AO7811" s="77">
        <f>IF(R7811&lt;Variables!$G$12,0,1)</f>
        <v>0</v>
      </c>
      <c r="AP7811" s="78">
        <f t="shared" si="247"/>
        <v>0</v>
      </c>
      <c r="AQ7811" s="77">
        <f>IF(V7811&lt;Variables!$G$15,1,0)</f>
        <v>1</v>
      </c>
      <c r="AR7811" s="77">
        <v>0</v>
      </c>
      <c r="AS7811" s="77">
        <v>0</v>
      </c>
      <c r="AT7811" s="77">
        <v>1</v>
      </c>
      <c r="AU7811" s="77">
        <v>0</v>
      </c>
      <c r="BA7811" s="77">
        <v>-2.25</v>
      </c>
    </row>
    <row r="7812" spans="3:53" x14ac:dyDescent="0.25">
      <c r="C7812" s="77" t="s">
        <v>842</v>
      </c>
      <c r="D7812" s="77" t="s">
        <v>609</v>
      </c>
      <c r="E7812" s="77">
        <v>5.52</v>
      </c>
      <c r="F7812" s="77">
        <v>7</v>
      </c>
      <c r="G7812" s="77">
        <v>3.87</v>
      </c>
      <c r="H7812" s="77">
        <v>30100</v>
      </c>
      <c r="I7812" s="77">
        <v>268.08800000000002</v>
      </c>
      <c r="J7812" s="77" t="s">
        <v>74</v>
      </c>
      <c r="K7812" s="77">
        <v>54.06</v>
      </c>
      <c r="L7812" s="77">
        <v>5.5003650000000004</v>
      </c>
      <c r="M7812" s="77">
        <v>8.4267134999213691E-2</v>
      </c>
      <c r="N7812" s="77">
        <v>5.4834359999999993</v>
      </c>
      <c r="O7812" s="77">
        <v>0.39325707457879672</v>
      </c>
      <c r="P7812" s="77">
        <v>43028000</v>
      </c>
      <c r="Q7812" s="77">
        <v>38585000</v>
      </c>
      <c r="R7812" s="77">
        <v>1.1200000000000001</v>
      </c>
      <c r="S7812" s="77">
        <v>39.904000000000003</v>
      </c>
      <c r="T7812" s="77">
        <v>6.4349999999999996</v>
      </c>
      <c r="U7812" s="77">
        <v>20.319600000000001</v>
      </c>
      <c r="V7812" s="77">
        <v>2.4058825987373571</v>
      </c>
      <c r="AC7812" s="77">
        <v>5.65</v>
      </c>
      <c r="AD7812" s="77">
        <v>5.45</v>
      </c>
      <c r="AH7812" s="77">
        <f>IF(AND(M7812&lt;Variables!$G$6,M7812&gt;Variables!$G$5),0,1)</f>
        <v>1</v>
      </c>
      <c r="AI7812" s="77">
        <f t="shared" si="246"/>
        <v>0</v>
      </c>
      <c r="AJ7812" s="77">
        <f>IF(I7812&gt;Variables!$G$7,0,1)</f>
        <v>0</v>
      </c>
      <c r="AK7812" s="77">
        <f>IF(F7812&gt;Variables!$G$8,0,1)</f>
        <v>1</v>
      </c>
      <c r="AL7812" s="77">
        <f>IF(G7812&gt;Variables!$G$9,0,1)</f>
        <v>1</v>
      </c>
      <c r="AM7812" s="77">
        <f>IF(AND(K7812&gt;Variables!$G$10,K7812&lt;Variables!$G$11),0,1)</f>
        <v>1</v>
      </c>
      <c r="AN7812" s="77">
        <f>IF(H7812&lt;Variables!$G$13,1,0)</f>
        <v>0</v>
      </c>
      <c r="AO7812" s="77">
        <f>IF(R7812&lt;Variables!$G$12,0,1)</f>
        <v>0</v>
      </c>
      <c r="AP7812" s="78">
        <f t="shared" si="247"/>
        <v>0</v>
      </c>
      <c r="AQ7812" s="77">
        <f>IF(V7812&lt;Variables!$G$15,1,0)</f>
        <v>1</v>
      </c>
      <c r="AR7812" s="77">
        <v>1</v>
      </c>
      <c r="AS7812" s="77">
        <v>0</v>
      </c>
      <c r="AT7812" s="77">
        <v>0</v>
      </c>
      <c r="AU7812" s="77">
        <v>0</v>
      </c>
      <c r="BA7812" s="77">
        <v>1.0900000000000001</v>
      </c>
    </row>
    <row r="7813" spans="3:53" x14ac:dyDescent="0.25">
      <c r="C7813" s="77" t="s">
        <v>842</v>
      </c>
      <c r="D7813" s="77" t="s">
        <v>836</v>
      </c>
      <c r="E7813" s="77">
        <v>151.65</v>
      </c>
      <c r="F7813" s="77">
        <v>6.19</v>
      </c>
      <c r="G7813" s="77">
        <v>6.31</v>
      </c>
      <c r="H7813" s="77">
        <v>5230</v>
      </c>
      <c r="I7813" s="77">
        <v>529.36500000000001</v>
      </c>
      <c r="J7813" s="77" t="s">
        <v>74</v>
      </c>
      <c r="K7813" s="77">
        <v>61.21</v>
      </c>
      <c r="L7813" s="77">
        <v>150.67416666666671</v>
      </c>
      <c r="M7813" s="77">
        <v>0.32575812044753072</v>
      </c>
      <c r="N7813" s="77">
        <v>150.80500000000001</v>
      </c>
      <c r="O7813" s="77">
        <v>0.23871887536886291</v>
      </c>
      <c r="P7813" s="77">
        <v>241703</v>
      </c>
      <c r="Q7813" s="77">
        <v>429915</v>
      </c>
      <c r="R7813" s="77">
        <v>0.56000000000000005</v>
      </c>
      <c r="S7813" s="77">
        <v>39.904000000000003</v>
      </c>
      <c r="T7813" s="77">
        <v>6.4349999999999996</v>
      </c>
      <c r="U7813" s="77">
        <v>20.319600000000001</v>
      </c>
      <c r="V7813" s="77">
        <v>2.4641196391130982</v>
      </c>
      <c r="AC7813" s="77">
        <v>153.18</v>
      </c>
      <c r="AD7813" s="77">
        <v>148.36000000000001</v>
      </c>
      <c r="AH7813" s="77">
        <f>IF(AND(M7813&lt;Variables!$G$6,M7813&gt;Variables!$G$5),0,1)</f>
        <v>1</v>
      </c>
      <c r="AI7813" s="77">
        <f t="shared" si="246"/>
        <v>1</v>
      </c>
      <c r="AJ7813" s="77">
        <f>IF(I7813&gt;Variables!$G$7,0,1)</f>
        <v>0</v>
      </c>
      <c r="AK7813" s="77">
        <f>IF(F7813&gt;Variables!$G$8,0,1)</f>
        <v>1</v>
      </c>
      <c r="AL7813" s="77">
        <f>IF(G7813&gt;Variables!$G$9,0,1)</f>
        <v>1</v>
      </c>
      <c r="AM7813" s="77">
        <f>IF(AND(K7813&gt;Variables!$G$10,K7813&lt;Variables!$G$11),0,1)</f>
        <v>1</v>
      </c>
      <c r="AN7813" s="77">
        <f>IF(H7813&lt;Variables!$G$13,1,0)</f>
        <v>0</v>
      </c>
      <c r="AO7813" s="77">
        <f>IF(R7813&lt;Variables!$G$12,0,1)</f>
        <v>0</v>
      </c>
      <c r="AP7813" s="78">
        <f t="shared" si="247"/>
        <v>0</v>
      </c>
      <c r="AQ7813" s="77">
        <f>IF(V7813&lt;Variables!$G$15,1,0)</f>
        <v>1</v>
      </c>
      <c r="AR7813" s="77">
        <v>0</v>
      </c>
      <c r="AS7813" s="77">
        <v>0</v>
      </c>
      <c r="AT7813" s="77">
        <v>0</v>
      </c>
      <c r="AU7813" s="77">
        <v>1</v>
      </c>
      <c r="BA7813" s="77">
        <v>-0.39</v>
      </c>
    </row>
    <row r="7814" spans="3:53" x14ac:dyDescent="0.25">
      <c r="C7814" s="77" t="s">
        <v>842</v>
      </c>
      <c r="D7814" s="77" t="s">
        <v>619</v>
      </c>
      <c r="E7814" s="77">
        <v>4.4400000000000004</v>
      </c>
      <c r="F7814" s="77">
        <v>7.38</v>
      </c>
      <c r="G7814" s="77">
        <v>2.42</v>
      </c>
      <c r="H7814" s="77">
        <v>-99999</v>
      </c>
      <c r="I7814" s="77">
        <v>-22.712</v>
      </c>
      <c r="J7814" s="77" t="s">
        <v>74</v>
      </c>
      <c r="K7814" s="77">
        <v>46.14</v>
      </c>
      <c r="L7814" s="77">
        <v>4.4384941176470596</v>
      </c>
      <c r="M7814" s="77">
        <v>-7.872304332155533E-2</v>
      </c>
      <c r="N7814" s="77">
        <v>4.4384957446808517</v>
      </c>
      <c r="O7814" s="77">
        <v>-7.875967178838604E-2</v>
      </c>
      <c r="P7814" s="77">
        <v>1260000</v>
      </c>
      <c r="Q7814" s="77">
        <v>112475</v>
      </c>
      <c r="R7814" s="77">
        <v>11.2</v>
      </c>
      <c r="S7814" s="77">
        <v>39.904000000000003</v>
      </c>
      <c r="T7814" s="77">
        <v>6.4349999999999996</v>
      </c>
      <c r="U7814" s="77">
        <v>20.319600000000001</v>
      </c>
      <c r="V7814" s="77">
        <v>2.3281796198307849</v>
      </c>
      <c r="AC7814" s="77">
        <v>4.4400000000000004</v>
      </c>
      <c r="AD7814" s="77">
        <v>4.37</v>
      </c>
      <c r="AH7814" s="77">
        <f>IF(AND(M7814&lt;Variables!$G$6,M7814&gt;Variables!$G$5),0,1)</f>
        <v>1</v>
      </c>
      <c r="AI7814" s="77">
        <f t="shared" si="246"/>
        <v>1</v>
      </c>
      <c r="AJ7814" s="77">
        <f>IF(I7814&gt;Variables!$G$7,0,1)</f>
        <v>1</v>
      </c>
      <c r="AK7814" s="77">
        <f>IF(F7814&gt;Variables!$G$8,0,1)</f>
        <v>1</v>
      </c>
      <c r="AL7814" s="77">
        <f>IF(G7814&gt;Variables!$G$9,0,1)</f>
        <v>1</v>
      </c>
      <c r="AM7814" s="77">
        <f>IF(AND(K7814&gt;Variables!$G$10,K7814&lt;Variables!$G$11),0,1)</f>
        <v>1</v>
      </c>
      <c r="AN7814" s="77">
        <f>IF(H7814&lt;Variables!$G$13,1,0)</f>
        <v>1</v>
      </c>
      <c r="AO7814" s="77">
        <f>IF(R7814&lt;Variables!$G$12,0,1)</f>
        <v>1</v>
      </c>
      <c r="AP7814" s="78">
        <f t="shared" si="247"/>
        <v>0</v>
      </c>
      <c r="AQ7814" s="77">
        <f>IF(V7814&lt;Variables!$G$15,1,0)</f>
        <v>1</v>
      </c>
      <c r="AR7814" s="77">
        <v>0</v>
      </c>
      <c r="AS7814" s="77">
        <v>0</v>
      </c>
      <c r="AT7814" s="77">
        <v>1</v>
      </c>
      <c r="AU7814" s="77">
        <v>0</v>
      </c>
      <c r="BA7814" s="77">
        <v>-1.39</v>
      </c>
    </row>
    <row r="7815" spans="3:53" x14ac:dyDescent="0.25">
      <c r="C7815" s="77" t="s">
        <v>842</v>
      </c>
      <c r="D7815" s="77" t="s">
        <v>445</v>
      </c>
      <c r="E7815" s="77">
        <v>19.079999999999998</v>
      </c>
      <c r="F7815" s="77">
        <v>49.61</v>
      </c>
      <c r="G7815" s="77">
        <v>50</v>
      </c>
      <c r="H7815" s="77">
        <v>122.72</v>
      </c>
      <c r="I7815" s="77">
        <v>84780.043000000005</v>
      </c>
      <c r="J7815" s="77" t="s">
        <v>75</v>
      </c>
      <c r="K7815" s="77">
        <v>57.01</v>
      </c>
      <c r="L7815" s="77">
        <v>18.82075</v>
      </c>
      <c r="M7815" s="77">
        <v>1.855664625479883</v>
      </c>
      <c r="N7815" s="77">
        <v>18.922796000000002</v>
      </c>
      <c r="O7815" s="77">
        <v>1.3063819955571241</v>
      </c>
      <c r="P7815" s="77">
        <v>66569999.999999993</v>
      </c>
      <c r="Q7815" s="77">
        <v>26410000</v>
      </c>
      <c r="R7815" s="77">
        <v>2.52</v>
      </c>
      <c r="S7815" s="77">
        <v>39.904000000000003</v>
      </c>
      <c r="T7815" s="77">
        <v>6.4349999999999996</v>
      </c>
      <c r="U7815" s="77">
        <v>20.319600000000001</v>
      </c>
      <c r="V7815" s="77">
        <v>2.3538086120744381</v>
      </c>
      <c r="AC7815" s="77">
        <v>19.47</v>
      </c>
      <c r="AD7815" s="77">
        <v>15.81</v>
      </c>
      <c r="AH7815" s="77">
        <f>IF(AND(M7815&lt;Variables!$G$6,M7815&gt;Variables!$G$5),0,1)</f>
        <v>1</v>
      </c>
      <c r="AI7815" s="77">
        <f t="shared" si="246"/>
        <v>1</v>
      </c>
      <c r="AJ7815" s="77">
        <f>IF(I7815&gt;Variables!$G$7,0,1)</f>
        <v>0</v>
      </c>
      <c r="AK7815" s="77">
        <f>IF(F7815&gt;Variables!$G$8,0,1)</f>
        <v>0</v>
      </c>
      <c r="AL7815" s="77">
        <f>IF(G7815&gt;Variables!$G$9,0,1)</f>
        <v>0</v>
      </c>
      <c r="AM7815" s="77">
        <f>IF(AND(K7815&gt;Variables!$G$10,K7815&lt;Variables!$G$11),0,1)</f>
        <v>1</v>
      </c>
      <c r="AN7815" s="77">
        <f>IF(H7815&lt;Variables!$G$13,1,0)</f>
        <v>1</v>
      </c>
      <c r="AO7815" s="77">
        <f>IF(R7815&lt;Variables!$G$12,0,1)</f>
        <v>1</v>
      </c>
      <c r="AP7815" s="78">
        <f t="shared" si="247"/>
        <v>1</v>
      </c>
      <c r="AQ7815" s="77">
        <f>IF(V7815&lt;Variables!$G$15,1,0)</f>
        <v>1</v>
      </c>
      <c r="AR7815" s="77">
        <v>0</v>
      </c>
      <c r="AS7815" s="77">
        <v>0</v>
      </c>
      <c r="AT7815" s="77">
        <v>1</v>
      </c>
      <c r="AU7815" s="77">
        <v>0</v>
      </c>
      <c r="BA7815" s="77">
        <v>-2.25</v>
      </c>
    </row>
    <row r="7816" spans="3:53" x14ac:dyDescent="0.25">
      <c r="C7816" s="77" t="s">
        <v>842</v>
      </c>
      <c r="D7816" s="77" t="s">
        <v>833</v>
      </c>
      <c r="E7816" s="77">
        <v>7.45</v>
      </c>
      <c r="F7816" s="77">
        <v>30.42</v>
      </c>
      <c r="G7816" s="77">
        <v>30.96</v>
      </c>
      <c r="H7816" s="77">
        <v>387.59</v>
      </c>
      <c r="I7816" s="77">
        <v>308.048</v>
      </c>
      <c r="J7816" s="77" t="s">
        <v>74</v>
      </c>
      <c r="K7816" s="77">
        <v>74.37</v>
      </c>
      <c r="L7816" s="77">
        <v>7.3313350000000002</v>
      </c>
      <c r="M7816" s="77">
        <v>1.817745335603949</v>
      </c>
      <c r="N7816" s="77">
        <v>7.2058180000000007</v>
      </c>
      <c r="O7816" s="77">
        <v>3.591292480603856</v>
      </c>
      <c r="P7816" s="77">
        <v>25860000</v>
      </c>
      <c r="Q7816" s="77">
        <v>18670000</v>
      </c>
      <c r="R7816" s="77">
        <v>1.39</v>
      </c>
      <c r="S7816" s="77">
        <v>39.904000000000003</v>
      </c>
      <c r="T7816" s="77">
        <v>6.4349999999999996</v>
      </c>
      <c r="U7816" s="77">
        <v>20.319600000000001</v>
      </c>
      <c r="V7816" s="77">
        <v>2.4442778866171029</v>
      </c>
      <c r="AC7816" s="77">
        <v>8.67</v>
      </c>
      <c r="AD7816" s="77">
        <v>6.83</v>
      </c>
      <c r="AH7816" s="77">
        <f>IF(AND(M7816&lt;Variables!$G$6,M7816&gt;Variables!$G$5),0,1)</f>
        <v>1</v>
      </c>
      <c r="AI7816" s="77">
        <f t="shared" si="246"/>
        <v>0</v>
      </c>
      <c r="AJ7816" s="77">
        <f>IF(I7816&gt;Variables!$G$7,0,1)</f>
        <v>0</v>
      </c>
      <c r="AK7816" s="77">
        <f>IF(F7816&gt;Variables!$G$8,0,1)</f>
        <v>0</v>
      </c>
      <c r="AL7816" s="77">
        <f>IF(G7816&gt;Variables!$G$9,0,1)</f>
        <v>0</v>
      </c>
      <c r="AM7816" s="77">
        <f>IF(AND(K7816&gt;Variables!$G$10,K7816&lt;Variables!$G$11),0,1)</f>
        <v>1</v>
      </c>
      <c r="AN7816" s="77">
        <f>IF(H7816&lt;Variables!$G$13,1,0)</f>
        <v>1</v>
      </c>
      <c r="AO7816" s="77">
        <f>IF(R7816&lt;Variables!$G$12,0,1)</f>
        <v>0</v>
      </c>
      <c r="AP7816" s="78">
        <f t="shared" si="247"/>
        <v>0</v>
      </c>
      <c r="AQ7816" s="77">
        <f>IF(V7816&lt;Variables!$G$15,1,0)</f>
        <v>1</v>
      </c>
      <c r="AR7816" s="77">
        <v>1</v>
      </c>
      <c r="AS7816" s="77">
        <v>0</v>
      </c>
      <c r="AT7816" s="77">
        <v>0</v>
      </c>
      <c r="AU7816" s="77">
        <v>0</v>
      </c>
      <c r="BA7816" s="77">
        <v>2</v>
      </c>
    </row>
    <row r="7817" spans="3:53" x14ac:dyDescent="0.25">
      <c r="C7817" s="77" t="s">
        <v>842</v>
      </c>
      <c r="D7817" s="77" t="s">
        <v>621</v>
      </c>
      <c r="E7817" s="77">
        <v>13.07</v>
      </c>
      <c r="F7817" s="77">
        <v>38.61</v>
      </c>
      <c r="G7817" s="77">
        <v>-0.06</v>
      </c>
      <c r="H7817" s="77">
        <v>28.51</v>
      </c>
      <c r="I7817" s="77">
        <v>-11.465999999999999</v>
      </c>
      <c r="J7817" s="77" t="s">
        <v>74</v>
      </c>
      <c r="K7817" s="77">
        <v>60.57</v>
      </c>
      <c r="L7817" s="77">
        <v>12.62843</v>
      </c>
      <c r="M7817" s="77">
        <v>1.7767054178547821</v>
      </c>
      <c r="N7817" s="77">
        <v>12.222253061224491</v>
      </c>
      <c r="O7817" s="77">
        <v>5.1590073910017544</v>
      </c>
      <c r="P7817" s="77">
        <v>4760000</v>
      </c>
      <c r="Q7817" s="77">
        <v>52870</v>
      </c>
      <c r="R7817" s="77">
        <v>90.03</v>
      </c>
      <c r="S7817" s="77">
        <v>39.904000000000003</v>
      </c>
      <c r="T7817" s="77">
        <v>6.4349999999999996</v>
      </c>
      <c r="U7817" s="77">
        <v>20.319600000000001</v>
      </c>
      <c r="V7817" s="77">
        <v>2.3760748652774741</v>
      </c>
      <c r="AC7817" s="77">
        <v>13.08</v>
      </c>
      <c r="AD7817" s="77">
        <v>11.63</v>
      </c>
      <c r="AH7817" s="77">
        <f>IF(AND(M7817&lt;Variables!$G$6,M7817&gt;Variables!$G$5),0,1)</f>
        <v>1</v>
      </c>
      <c r="AI7817" s="77">
        <f t="shared" si="246"/>
        <v>0</v>
      </c>
      <c r="AJ7817" s="77">
        <f>IF(I7817&gt;Variables!$G$7,0,1)</f>
        <v>1</v>
      </c>
      <c r="AK7817" s="77">
        <f>IF(F7817&gt;Variables!$G$8,0,1)</f>
        <v>0</v>
      </c>
      <c r="AL7817" s="77">
        <f>IF(G7817&gt;Variables!$G$9,0,1)</f>
        <v>1</v>
      </c>
      <c r="AM7817" s="77">
        <f>IF(AND(K7817&gt;Variables!$G$10,K7817&lt;Variables!$G$11),0,1)</f>
        <v>1</v>
      </c>
      <c r="AN7817" s="77">
        <f>IF(H7817&lt;Variables!$G$13,1,0)</f>
        <v>1</v>
      </c>
      <c r="AO7817" s="77">
        <f>IF(R7817&lt;Variables!$G$12,0,1)</f>
        <v>1</v>
      </c>
      <c r="AP7817" s="78">
        <f t="shared" si="247"/>
        <v>0</v>
      </c>
      <c r="AQ7817" s="77">
        <f>IF(V7817&lt;Variables!$G$15,1,0)</f>
        <v>1</v>
      </c>
      <c r="AR7817" s="77">
        <v>0</v>
      </c>
      <c r="AS7817" s="77">
        <v>0</v>
      </c>
      <c r="AT7817" s="77">
        <v>1</v>
      </c>
      <c r="AU7817" s="77">
        <v>0</v>
      </c>
      <c r="BA7817" s="77">
        <v>-2.25</v>
      </c>
    </row>
    <row r="7818" spans="3:53" x14ac:dyDescent="0.25">
      <c r="C7818" s="77" t="s">
        <v>842</v>
      </c>
      <c r="D7818" s="77" t="s">
        <v>618</v>
      </c>
      <c r="E7818" s="77">
        <v>1.41</v>
      </c>
      <c r="F7818" s="77">
        <v>7.69</v>
      </c>
      <c r="G7818" s="77">
        <v>0</v>
      </c>
      <c r="H7818" s="77">
        <v>-99999</v>
      </c>
      <c r="I7818" s="77">
        <v>4.1719999999999997</v>
      </c>
      <c r="J7818" s="77" t="s">
        <v>74</v>
      </c>
      <c r="L7818" s="77">
        <v>1.4</v>
      </c>
      <c r="M7818" s="77">
        <v>0</v>
      </c>
      <c r="N7818" s="77">
        <v>1.4</v>
      </c>
      <c r="O7818" s="77">
        <v>0</v>
      </c>
      <c r="P7818" s="77">
        <v>33867</v>
      </c>
      <c r="Q7818" s="77">
        <v>39096</v>
      </c>
      <c r="R7818" s="77">
        <v>0.87</v>
      </c>
      <c r="S7818" s="77">
        <v>39.904000000000003</v>
      </c>
      <c r="T7818" s="77">
        <v>6.4349999999999996</v>
      </c>
      <c r="U7818" s="77">
        <v>20.319600000000001</v>
      </c>
      <c r="AC7818" s="77">
        <v>1.41</v>
      </c>
      <c r="AD7818" s="77">
        <v>1.395</v>
      </c>
      <c r="AH7818" s="77">
        <f>IF(AND(M7818&lt;Variables!$G$6,M7818&gt;Variables!$G$5),0,1)</f>
        <v>1</v>
      </c>
      <c r="AI7818" s="77">
        <f t="shared" si="246"/>
        <v>1</v>
      </c>
      <c r="AJ7818" s="77">
        <f>IF(I7818&gt;Variables!$G$7,0,1)</f>
        <v>1</v>
      </c>
      <c r="AK7818" s="77">
        <f>IF(F7818&gt;Variables!$G$8,0,1)</f>
        <v>1</v>
      </c>
      <c r="AL7818" s="77">
        <f>IF(G7818&gt;Variables!$G$9,0,1)</f>
        <v>1</v>
      </c>
      <c r="AM7818" s="77">
        <f>IF(AND(K7818&gt;Variables!$G$10,K7818&lt;Variables!$G$11),0,1)</f>
        <v>1</v>
      </c>
      <c r="AN7818" s="77">
        <f>IF(H7818&lt;Variables!$G$13,1,0)</f>
        <v>1</v>
      </c>
      <c r="AO7818" s="77">
        <f>IF(R7818&lt;Variables!$G$12,0,1)</f>
        <v>0</v>
      </c>
      <c r="AP7818" s="78">
        <f t="shared" si="247"/>
        <v>0</v>
      </c>
      <c r="AQ7818" s="77">
        <f>IF(V7818&lt;Variables!$G$15,1,0)</f>
        <v>1</v>
      </c>
      <c r="AR7818" s="77">
        <v>0</v>
      </c>
      <c r="AS7818" s="77">
        <v>0</v>
      </c>
      <c r="AT7818" s="77">
        <v>0</v>
      </c>
      <c r="AU7818" s="77">
        <v>0</v>
      </c>
      <c r="BA7818" s="77">
        <v>0</v>
      </c>
    </row>
    <row r="7819" spans="3:53" x14ac:dyDescent="0.25">
      <c r="C7819" s="77" t="s">
        <v>842</v>
      </c>
      <c r="D7819" s="77" t="s">
        <v>620</v>
      </c>
      <c r="E7819" s="77">
        <v>153.1</v>
      </c>
      <c r="F7819" s="77">
        <v>14.26</v>
      </c>
      <c r="G7819" s="77">
        <v>0.17</v>
      </c>
      <c r="H7819" s="77">
        <v>211920</v>
      </c>
      <c r="I7819" s="77">
        <v>1E-3</v>
      </c>
      <c r="J7819" s="77" t="s">
        <v>75</v>
      </c>
      <c r="K7819" s="77">
        <v>74.91</v>
      </c>
      <c r="L7819" s="77">
        <v>152.22862000000001</v>
      </c>
      <c r="M7819" s="77">
        <v>0.28994547805792431</v>
      </c>
      <c r="N7819" s="77">
        <v>152.050388</v>
      </c>
      <c r="O7819" s="77">
        <v>0.40750438598023242</v>
      </c>
      <c r="P7819" s="77">
        <v>29171000</v>
      </c>
      <c r="Q7819" s="77">
        <v>6715000</v>
      </c>
      <c r="R7819" s="77">
        <v>4.34</v>
      </c>
      <c r="S7819" s="77">
        <v>39.904000000000003</v>
      </c>
      <c r="T7819" s="77">
        <v>6.4349999999999996</v>
      </c>
      <c r="U7819" s="77">
        <v>20.319600000000001</v>
      </c>
      <c r="V7819" s="77">
        <v>2.596670316683368</v>
      </c>
      <c r="AC7819" s="77">
        <v>154.59</v>
      </c>
      <c r="AD7819" s="77">
        <v>152.59</v>
      </c>
      <c r="AH7819" s="77">
        <f>IF(AND(M7819&lt;Variables!$G$6,M7819&gt;Variables!$G$5),0,1)</f>
        <v>1</v>
      </c>
      <c r="AI7819" s="77">
        <f t="shared" si="246"/>
        <v>0</v>
      </c>
      <c r="AJ7819" s="77">
        <f>IF(I7819&gt;Variables!$G$7,0,1)</f>
        <v>1</v>
      </c>
      <c r="AK7819" s="77">
        <f>IF(F7819&gt;Variables!$G$8,0,1)</f>
        <v>0</v>
      </c>
      <c r="AL7819" s="77">
        <f>IF(G7819&gt;Variables!$G$9,0,1)</f>
        <v>1</v>
      </c>
      <c r="AM7819" s="77">
        <f>IF(AND(K7819&gt;Variables!$G$10,K7819&lt;Variables!$G$11),0,1)</f>
        <v>1</v>
      </c>
      <c r="AN7819" s="77">
        <f>IF(H7819&lt;Variables!$G$13,1,0)</f>
        <v>0</v>
      </c>
      <c r="AO7819" s="77">
        <f>IF(R7819&lt;Variables!$G$12,0,1)</f>
        <v>1</v>
      </c>
      <c r="AP7819" s="78">
        <f t="shared" si="247"/>
        <v>1</v>
      </c>
      <c r="AQ7819" s="77">
        <f>IF(V7819&lt;Variables!$G$15,1,0)</f>
        <v>1</v>
      </c>
      <c r="AR7819" s="77">
        <v>0</v>
      </c>
      <c r="AS7819" s="77">
        <v>1</v>
      </c>
      <c r="AT7819" s="77">
        <v>0</v>
      </c>
      <c r="AU7819" s="77">
        <v>0</v>
      </c>
      <c r="BA7819" s="77">
        <v>0.2</v>
      </c>
    </row>
    <row r="7820" spans="3:53" x14ac:dyDescent="0.25">
      <c r="C7820" s="77" t="s">
        <v>842</v>
      </c>
      <c r="D7820" s="77" t="s">
        <v>608</v>
      </c>
      <c r="E7820" s="77">
        <v>21.92</v>
      </c>
      <c r="F7820" s="77">
        <v>93.62</v>
      </c>
      <c r="G7820" s="77">
        <v>21.21</v>
      </c>
      <c r="H7820" s="77">
        <v>22.15</v>
      </c>
      <c r="I7820" s="77">
        <v>5.0250000000000004</v>
      </c>
      <c r="J7820" s="77" t="s">
        <v>75</v>
      </c>
      <c r="K7820" s="77">
        <v>39.25</v>
      </c>
      <c r="L7820" s="77">
        <v>22.984539999999999</v>
      </c>
      <c r="M7820" s="77">
        <v>-5.3955397845682231</v>
      </c>
      <c r="N7820" s="77">
        <v>23.043804000000002</v>
      </c>
      <c r="O7820" s="77">
        <v>-5.638843309030066</v>
      </c>
      <c r="P7820" s="77">
        <v>9880000</v>
      </c>
      <c r="Q7820" s="77">
        <v>26160</v>
      </c>
      <c r="R7820" s="77">
        <v>377.68</v>
      </c>
      <c r="S7820" s="77">
        <v>39.904000000000003</v>
      </c>
      <c r="T7820" s="77">
        <v>6.4349999999999996</v>
      </c>
      <c r="U7820" s="77">
        <v>20.319600000000001</v>
      </c>
      <c r="V7820" s="77">
        <v>2.2284041062470692</v>
      </c>
      <c r="AC7820" s="77">
        <v>23.8</v>
      </c>
      <c r="AD7820" s="77">
        <v>18.100000000000001</v>
      </c>
      <c r="AH7820" s="77">
        <f>IF(AND(M7820&lt;Variables!$G$6,M7820&gt;Variables!$G$5),0,1)</f>
        <v>0</v>
      </c>
      <c r="AI7820" s="77">
        <f t="shared" si="246"/>
        <v>1</v>
      </c>
      <c r="AJ7820" s="77">
        <f>IF(I7820&gt;Variables!$G$7,0,1)</f>
        <v>1</v>
      </c>
      <c r="AK7820" s="77">
        <f>IF(F7820&gt;Variables!$G$8,0,1)</f>
        <v>0</v>
      </c>
      <c r="AL7820" s="77">
        <f>IF(G7820&gt;Variables!$G$9,0,1)</f>
        <v>0</v>
      </c>
      <c r="AM7820" s="77">
        <f>IF(AND(K7820&gt;Variables!$G$10,K7820&lt;Variables!$G$11),0,1)</f>
        <v>1</v>
      </c>
      <c r="AN7820" s="77">
        <f>IF(H7820&lt;Variables!$G$13,1,0)</f>
        <v>1</v>
      </c>
      <c r="AO7820" s="77">
        <f>IF(R7820&lt;Variables!$G$12,0,1)</f>
        <v>1</v>
      </c>
      <c r="AP7820" s="78">
        <f t="shared" si="247"/>
        <v>1</v>
      </c>
      <c r="AQ7820" s="77">
        <f>IF(V7820&lt;Variables!$G$15,1,0)</f>
        <v>1</v>
      </c>
      <c r="AR7820" s="77">
        <v>1</v>
      </c>
      <c r="AS7820" s="77">
        <v>0</v>
      </c>
      <c r="AT7820" s="77">
        <v>0</v>
      </c>
      <c r="AU7820" s="77">
        <v>0</v>
      </c>
      <c r="BA7820" s="77">
        <v>2</v>
      </c>
    </row>
    <row r="7821" spans="3:53" x14ac:dyDescent="0.25">
      <c r="C7821" s="77" t="s">
        <v>842</v>
      </c>
      <c r="D7821" s="77" t="s">
        <v>617</v>
      </c>
      <c r="E7821" s="77">
        <v>4.4000000000000004</v>
      </c>
      <c r="F7821" s="77">
        <v>6.3</v>
      </c>
      <c r="G7821" s="77">
        <v>3.78</v>
      </c>
      <c r="H7821" s="77">
        <v>-99999</v>
      </c>
      <c r="I7821" s="77">
        <v>-22.873999999999999</v>
      </c>
      <c r="J7821" s="77" t="s">
        <v>74</v>
      </c>
      <c r="K7821" s="77">
        <v>50.53</v>
      </c>
      <c r="L7821" s="77">
        <v>4.3906100000000006</v>
      </c>
      <c r="M7821" s="77">
        <v>-1.389328589879054E-2</v>
      </c>
      <c r="N7821" s="77">
        <v>4.3911777777777772</v>
      </c>
      <c r="O7821" s="77">
        <v>-2.68214551398448E-2</v>
      </c>
      <c r="P7821" s="77">
        <v>218063</v>
      </c>
      <c r="Q7821" s="77">
        <v>142825</v>
      </c>
      <c r="R7821" s="77">
        <v>1.53</v>
      </c>
      <c r="S7821" s="77">
        <v>39.904000000000003</v>
      </c>
      <c r="T7821" s="77">
        <v>6.4349999999999996</v>
      </c>
      <c r="U7821" s="77">
        <v>20.319600000000001</v>
      </c>
      <c r="V7821" s="77">
        <v>2.372873291052497</v>
      </c>
      <c r="AC7821" s="77">
        <v>4.4000000000000004</v>
      </c>
      <c r="AD7821" s="77">
        <v>4.3099999999999996</v>
      </c>
      <c r="AH7821" s="77">
        <f>IF(AND(M7821&lt;Variables!$G$6,M7821&gt;Variables!$G$5),0,1)</f>
        <v>1</v>
      </c>
      <c r="AI7821" s="77">
        <f t="shared" si="246"/>
        <v>1</v>
      </c>
      <c r="AJ7821" s="77">
        <f>IF(I7821&gt;Variables!$G$7,0,1)</f>
        <v>1</v>
      </c>
      <c r="AK7821" s="77">
        <f>IF(F7821&gt;Variables!$G$8,0,1)</f>
        <v>1</v>
      </c>
      <c r="AL7821" s="77">
        <f>IF(G7821&gt;Variables!$G$9,0,1)</f>
        <v>1</v>
      </c>
      <c r="AM7821" s="77">
        <f>IF(AND(K7821&gt;Variables!$G$10,K7821&lt;Variables!$G$11),0,1)</f>
        <v>1</v>
      </c>
      <c r="AN7821" s="77">
        <f>IF(H7821&lt;Variables!$G$13,1,0)</f>
        <v>1</v>
      </c>
      <c r="AO7821" s="77">
        <f>IF(R7821&lt;Variables!$G$12,0,1)</f>
        <v>0</v>
      </c>
      <c r="AP7821" s="78">
        <f t="shared" si="247"/>
        <v>0</v>
      </c>
      <c r="AQ7821" s="77">
        <f>IF(V7821&lt;Variables!$G$15,1,0)</f>
        <v>1</v>
      </c>
      <c r="AR7821" s="77">
        <v>0</v>
      </c>
      <c r="AS7821" s="77">
        <v>0</v>
      </c>
      <c r="AT7821" s="77">
        <v>0</v>
      </c>
      <c r="AU7821" s="77">
        <v>0</v>
      </c>
      <c r="BA7821" s="77">
        <v>0</v>
      </c>
    </row>
    <row r="7822" spans="3:53" x14ac:dyDescent="0.25">
      <c r="C7822" s="77" t="s">
        <v>842</v>
      </c>
      <c r="D7822" s="77" t="s">
        <v>82</v>
      </c>
      <c r="E7822" s="77">
        <v>34.159999999999997</v>
      </c>
      <c r="F7822" s="77">
        <v>5.79</v>
      </c>
      <c r="G7822" s="77">
        <v>4.66</v>
      </c>
      <c r="H7822" s="77">
        <v>4580</v>
      </c>
      <c r="I7822" s="77">
        <v>283.29899999999998</v>
      </c>
      <c r="J7822" s="77" t="s">
        <v>75</v>
      </c>
      <c r="K7822" s="77">
        <v>33.130000000000003</v>
      </c>
      <c r="L7822" s="77">
        <v>34.379060000000003</v>
      </c>
      <c r="M7822" s="77">
        <v>-0.60810272299473533</v>
      </c>
      <c r="N7822" s="77">
        <v>34.534492000000007</v>
      </c>
      <c r="O7822" s="77">
        <v>-1.055443352113028</v>
      </c>
      <c r="P7822" s="77">
        <v>10870000</v>
      </c>
      <c r="Q7822" s="77">
        <v>15988000</v>
      </c>
      <c r="R7822" s="77">
        <v>0.68</v>
      </c>
      <c r="S7822" s="77">
        <v>39.904000000000003</v>
      </c>
      <c r="T7822" s="77">
        <v>6.4349999999999996</v>
      </c>
      <c r="U7822" s="77">
        <v>20.319600000000001</v>
      </c>
      <c r="V7822" s="77">
        <v>2.1784103655960338</v>
      </c>
      <c r="AC7822" s="77">
        <v>34.880000000000003</v>
      </c>
      <c r="AD7822" s="77">
        <v>33.869999999999997</v>
      </c>
      <c r="AH7822" s="77">
        <f>IF(AND(M7822&lt;Variables!$G$6,M7822&gt;Variables!$G$5),0,1)</f>
        <v>1</v>
      </c>
      <c r="AI7822" s="77">
        <f t="shared" si="246"/>
        <v>1</v>
      </c>
      <c r="AJ7822" s="77">
        <f>IF(I7822&gt;Variables!$G$7,0,1)</f>
        <v>0</v>
      </c>
      <c r="AK7822" s="77">
        <f>IF(F7822&gt;Variables!$G$8,0,1)</f>
        <v>1</v>
      </c>
      <c r="AL7822" s="77">
        <f>IF(G7822&gt;Variables!$G$9,0,1)</f>
        <v>1</v>
      </c>
      <c r="AM7822" s="77">
        <f>IF(AND(K7822&gt;Variables!$G$10,K7822&lt;Variables!$G$11),0,1)</f>
        <v>1</v>
      </c>
      <c r="AN7822" s="77">
        <f>IF(H7822&lt;Variables!$G$13,1,0)</f>
        <v>0</v>
      </c>
      <c r="AO7822" s="77">
        <f>IF(R7822&lt;Variables!$G$12,0,1)</f>
        <v>0</v>
      </c>
      <c r="AP7822" s="78">
        <f t="shared" si="247"/>
        <v>1</v>
      </c>
      <c r="AQ7822" s="77">
        <f>IF(V7822&lt;Variables!$G$15,1,0)</f>
        <v>1</v>
      </c>
      <c r="AR7822" s="77">
        <v>0</v>
      </c>
      <c r="AS7822" s="77">
        <v>0</v>
      </c>
      <c r="AT7822" s="77">
        <v>0</v>
      </c>
      <c r="AU7822" s="77">
        <v>1</v>
      </c>
      <c r="BA7822" s="77">
        <v>0.25</v>
      </c>
    </row>
    <row r="7823" spans="3:53" x14ac:dyDescent="0.25">
      <c r="C7823" s="77" t="s">
        <v>842</v>
      </c>
      <c r="D7823" s="77" t="s">
        <v>152</v>
      </c>
      <c r="E7823" s="77">
        <v>0.04</v>
      </c>
      <c r="F7823" s="77">
        <v>6.31</v>
      </c>
      <c r="G7823" s="77">
        <v>27.5</v>
      </c>
      <c r="H7823" s="77">
        <v>-99999</v>
      </c>
      <c r="I7823" s="77">
        <v>27.942</v>
      </c>
      <c r="J7823" s="77" t="s">
        <v>75</v>
      </c>
      <c r="K7823" s="77">
        <v>51.38</v>
      </c>
      <c r="L7823" s="77">
        <v>3.5641666666666669E-2</v>
      </c>
      <c r="M7823" s="77">
        <v>0.16366612111293111</v>
      </c>
      <c r="N7823" s="77">
        <v>3.5622727272727257E-2</v>
      </c>
      <c r="O7823" s="77">
        <v>0.2169197396963434</v>
      </c>
      <c r="P7823" s="77">
        <v>4869000</v>
      </c>
      <c r="Q7823" s="77">
        <v>14265000</v>
      </c>
      <c r="R7823" s="77">
        <v>0.34</v>
      </c>
      <c r="S7823" s="77">
        <v>39.904000000000003</v>
      </c>
      <c r="T7823" s="77">
        <v>6.4349999999999996</v>
      </c>
      <c r="U7823" s="77">
        <v>20.319600000000001</v>
      </c>
      <c r="V7823" s="77">
        <v>2.376389199345335</v>
      </c>
      <c r="AC7823" s="77">
        <v>3.5799999999999998E-2</v>
      </c>
      <c r="AD7823" s="77">
        <v>3.4000000000000002E-2</v>
      </c>
      <c r="AH7823" s="77">
        <f>IF(AND(M7823&lt;Variables!$G$6,M7823&gt;Variables!$G$5),0,1)</f>
        <v>1</v>
      </c>
      <c r="AI7823" s="77">
        <f t="shared" si="246"/>
        <v>0</v>
      </c>
      <c r="AJ7823" s="77">
        <f>IF(I7823&gt;Variables!$G$7,0,1)</f>
        <v>1</v>
      </c>
      <c r="AK7823" s="77">
        <f>IF(F7823&gt;Variables!$G$8,0,1)</f>
        <v>1</v>
      </c>
      <c r="AL7823" s="77">
        <f>IF(G7823&gt;Variables!$G$9,0,1)</f>
        <v>0</v>
      </c>
      <c r="AM7823" s="77">
        <f>IF(AND(K7823&gt;Variables!$G$10,K7823&lt;Variables!$G$11),0,1)</f>
        <v>1</v>
      </c>
      <c r="AN7823" s="77">
        <f>IF(H7823&lt;Variables!$G$13,1,0)</f>
        <v>1</v>
      </c>
      <c r="AO7823" s="77">
        <f>IF(R7823&lt;Variables!$G$12,0,1)</f>
        <v>0</v>
      </c>
      <c r="AP7823" s="78">
        <f t="shared" si="247"/>
        <v>1</v>
      </c>
      <c r="AQ7823" s="77">
        <f>IF(V7823&lt;Variables!$G$15,1,0)</f>
        <v>1</v>
      </c>
      <c r="AR7823" s="77">
        <v>0</v>
      </c>
      <c r="AS7823" s="77">
        <v>0</v>
      </c>
      <c r="AT7823" s="77">
        <v>1</v>
      </c>
      <c r="AU7823" s="77">
        <v>0</v>
      </c>
      <c r="BA7823" s="77">
        <v>-2.25</v>
      </c>
    </row>
    <row r="7824" spans="3:53" x14ac:dyDescent="0.25">
      <c r="C7824" s="77" t="s">
        <v>842</v>
      </c>
      <c r="D7824" s="77" t="s">
        <v>612</v>
      </c>
      <c r="E7824" s="77">
        <v>127.45</v>
      </c>
      <c r="F7824" s="77">
        <v>6.47</v>
      </c>
      <c r="G7824" s="77">
        <v>1.1200000000000001</v>
      </c>
      <c r="H7824" s="77">
        <v>19960</v>
      </c>
      <c r="I7824" s="77">
        <v>-27.85</v>
      </c>
      <c r="J7824" s="77" t="s">
        <v>75</v>
      </c>
      <c r="K7824" s="77">
        <v>54.11</v>
      </c>
      <c r="L7824" s="77">
        <v>127.01625</v>
      </c>
      <c r="M7824" s="77">
        <v>5.8063436764972803E-2</v>
      </c>
      <c r="N7824" s="77">
        <v>126.9879</v>
      </c>
      <c r="O7824" s="77">
        <v>8.0401361074564734E-2</v>
      </c>
      <c r="P7824" s="77">
        <v>2835000</v>
      </c>
      <c r="Q7824" s="77">
        <v>1140000</v>
      </c>
      <c r="R7824" s="77">
        <v>2.4900000000000002</v>
      </c>
      <c r="S7824" s="77">
        <v>39.904000000000003</v>
      </c>
      <c r="T7824" s="77">
        <v>6.4349999999999996</v>
      </c>
      <c r="U7824" s="77">
        <v>20.319600000000001</v>
      </c>
      <c r="V7824" s="77">
        <v>2.40738075623001</v>
      </c>
      <c r="AC7824" s="77">
        <v>127.88</v>
      </c>
      <c r="AD7824" s="77">
        <v>126.23</v>
      </c>
      <c r="AH7824" s="77">
        <f>IF(AND(M7824&lt;Variables!$G$6,M7824&gt;Variables!$G$5),0,1)</f>
        <v>1</v>
      </c>
      <c r="AI7824" s="77">
        <f t="shared" si="246"/>
        <v>0</v>
      </c>
      <c r="AJ7824" s="77">
        <f>IF(I7824&gt;Variables!$G$7,0,1)</f>
        <v>1</v>
      </c>
      <c r="AK7824" s="77">
        <f>IF(F7824&gt;Variables!$G$8,0,1)</f>
        <v>1</v>
      </c>
      <c r="AL7824" s="77">
        <f>IF(G7824&gt;Variables!$G$9,0,1)</f>
        <v>1</v>
      </c>
      <c r="AM7824" s="77">
        <f>IF(AND(K7824&gt;Variables!$G$10,K7824&lt;Variables!$G$11),0,1)</f>
        <v>1</v>
      </c>
      <c r="AN7824" s="77">
        <f>IF(H7824&lt;Variables!$G$13,1,0)</f>
        <v>0</v>
      </c>
      <c r="AO7824" s="77">
        <f>IF(R7824&lt;Variables!$G$12,0,1)</f>
        <v>1</v>
      </c>
      <c r="AP7824" s="78">
        <f t="shared" si="247"/>
        <v>1</v>
      </c>
      <c r="AQ7824" s="77">
        <f>IF(V7824&lt;Variables!$G$15,1,0)</f>
        <v>1</v>
      </c>
      <c r="AR7824" s="77">
        <v>0</v>
      </c>
      <c r="AS7824" s="77">
        <v>0</v>
      </c>
      <c r="AT7824" s="77">
        <v>0</v>
      </c>
      <c r="AU7824" s="77">
        <v>1</v>
      </c>
      <c r="BA7824" s="77">
        <v>-0.91</v>
      </c>
    </row>
    <row r="7825" spans="3:53" x14ac:dyDescent="0.25">
      <c r="C7825" s="77" t="s">
        <v>842</v>
      </c>
      <c r="D7825" s="77" t="s">
        <v>431</v>
      </c>
      <c r="E7825" s="77">
        <v>40.75</v>
      </c>
      <c r="F7825" s="77">
        <v>6.62</v>
      </c>
      <c r="G7825" s="77">
        <v>6.39</v>
      </c>
      <c r="H7825" s="77">
        <v>4950</v>
      </c>
      <c r="I7825" s="77">
        <v>178.51400000000001</v>
      </c>
      <c r="J7825" s="77" t="s">
        <v>75</v>
      </c>
      <c r="K7825" s="77">
        <v>45.55</v>
      </c>
      <c r="L7825" s="77">
        <v>40.719064999999993</v>
      </c>
      <c r="M7825" s="77">
        <v>-0.19417194378110811</v>
      </c>
      <c r="N7825" s="77">
        <v>40.795034000000001</v>
      </c>
      <c r="O7825" s="77">
        <v>-0.38003154991855281</v>
      </c>
      <c r="P7825" s="77">
        <v>7258000</v>
      </c>
      <c r="Q7825" s="77">
        <v>5997000</v>
      </c>
      <c r="R7825" s="77">
        <v>1.21</v>
      </c>
      <c r="S7825" s="77">
        <v>39.904000000000003</v>
      </c>
      <c r="T7825" s="77">
        <v>6.4349999999999996</v>
      </c>
      <c r="U7825" s="77">
        <v>20.319600000000001</v>
      </c>
      <c r="V7825" s="77">
        <v>2.3234510503856121</v>
      </c>
      <c r="AC7825" s="77">
        <v>40.9</v>
      </c>
      <c r="AD7825" s="77">
        <v>39.28</v>
      </c>
      <c r="AH7825" s="77">
        <f>IF(AND(M7825&lt;Variables!$G$6,M7825&gt;Variables!$G$5),0,1)</f>
        <v>1</v>
      </c>
      <c r="AI7825" s="77">
        <f t="shared" si="246"/>
        <v>1</v>
      </c>
      <c r="AJ7825" s="77">
        <f>IF(I7825&gt;Variables!$G$7,0,1)</f>
        <v>0</v>
      </c>
      <c r="AK7825" s="77">
        <f>IF(F7825&gt;Variables!$G$8,0,1)</f>
        <v>1</v>
      </c>
      <c r="AL7825" s="77">
        <f>IF(G7825&gt;Variables!$G$9,0,1)</f>
        <v>1</v>
      </c>
      <c r="AM7825" s="77">
        <f>IF(AND(K7825&gt;Variables!$G$10,K7825&lt;Variables!$G$11),0,1)</f>
        <v>1</v>
      </c>
      <c r="AN7825" s="77">
        <f>IF(H7825&lt;Variables!$G$13,1,0)</f>
        <v>0</v>
      </c>
      <c r="AO7825" s="77">
        <f>IF(R7825&lt;Variables!$G$12,0,1)</f>
        <v>0</v>
      </c>
      <c r="AP7825" s="78">
        <f t="shared" si="247"/>
        <v>1</v>
      </c>
      <c r="AQ7825" s="77">
        <f>IF(V7825&lt;Variables!$G$15,1,0)</f>
        <v>1</v>
      </c>
      <c r="AR7825" s="77">
        <v>0</v>
      </c>
      <c r="AS7825" s="77">
        <v>0</v>
      </c>
      <c r="AT7825" s="77">
        <v>0</v>
      </c>
      <c r="AU7825" s="77">
        <v>1</v>
      </c>
      <c r="BA7825" s="77">
        <v>-0.7</v>
      </c>
    </row>
    <row r="7826" spans="3:53" x14ac:dyDescent="0.25">
      <c r="C7826" s="77" t="s">
        <v>842</v>
      </c>
      <c r="D7826" s="77" t="s">
        <v>458</v>
      </c>
      <c r="E7826" s="77">
        <v>54.24</v>
      </c>
      <c r="F7826" s="77">
        <v>34.450000000000003</v>
      </c>
      <c r="G7826" s="77">
        <v>13.3</v>
      </c>
      <c r="H7826" s="77">
        <v>9830</v>
      </c>
      <c r="I7826" s="77">
        <v>82.379000000000005</v>
      </c>
      <c r="J7826" s="77" t="s">
        <v>75</v>
      </c>
      <c r="K7826" s="77">
        <v>60.8</v>
      </c>
      <c r="L7826" s="77">
        <v>53.504705000000001</v>
      </c>
      <c r="M7826" s="77">
        <v>1.243245804270853</v>
      </c>
      <c r="N7826" s="77">
        <v>53.643262000000007</v>
      </c>
      <c r="O7826" s="77">
        <v>0.98174119239801494</v>
      </c>
      <c r="P7826" s="77">
        <v>159973000</v>
      </c>
      <c r="Q7826" s="77">
        <v>20406000</v>
      </c>
      <c r="R7826" s="77">
        <v>7.84</v>
      </c>
      <c r="S7826" s="77">
        <v>39.904000000000003</v>
      </c>
      <c r="T7826" s="77">
        <v>6.4349999999999996</v>
      </c>
      <c r="U7826" s="77">
        <v>20.319600000000001</v>
      </c>
      <c r="V7826" s="77">
        <v>2.407786275155428</v>
      </c>
      <c r="AC7826" s="77">
        <v>57.289900000000003</v>
      </c>
      <c r="AD7826" s="77">
        <v>51.93</v>
      </c>
      <c r="AH7826" s="77">
        <f>IF(AND(M7826&lt;Variables!$G$6,M7826&gt;Variables!$G$5),0,1)</f>
        <v>1</v>
      </c>
      <c r="AI7826" s="77">
        <f t="shared" si="246"/>
        <v>1</v>
      </c>
      <c r="AJ7826" s="77">
        <f>IF(I7826&gt;Variables!$G$7,0,1)</f>
        <v>0</v>
      </c>
      <c r="AK7826" s="77">
        <f>IF(F7826&gt;Variables!$G$8,0,1)</f>
        <v>0</v>
      </c>
      <c r="AL7826" s="77">
        <f>IF(G7826&gt;Variables!$G$9,0,1)</f>
        <v>0</v>
      </c>
      <c r="AM7826" s="77">
        <f>IF(AND(K7826&gt;Variables!$G$10,K7826&lt;Variables!$G$11),0,1)</f>
        <v>1</v>
      </c>
      <c r="AN7826" s="77">
        <f>IF(H7826&lt;Variables!$G$13,1,0)</f>
        <v>0</v>
      </c>
      <c r="AO7826" s="77">
        <f>IF(R7826&lt;Variables!$G$12,0,1)</f>
        <v>1</v>
      </c>
      <c r="AP7826" s="78">
        <f t="shared" si="247"/>
        <v>1</v>
      </c>
      <c r="AQ7826" s="77">
        <f>IF(V7826&lt;Variables!$G$15,1,0)</f>
        <v>1</v>
      </c>
      <c r="AR7826" s="77">
        <v>0</v>
      </c>
      <c r="AS7826" s="77">
        <v>0</v>
      </c>
      <c r="AT7826" s="77">
        <v>1</v>
      </c>
      <c r="AU7826" s="77">
        <v>0</v>
      </c>
      <c r="BA7826" s="77">
        <v>-2.25</v>
      </c>
    </row>
    <row r="7827" spans="3:53" x14ac:dyDescent="0.25">
      <c r="C7827" s="77" t="s">
        <v>842</v>
      </c>
      <c r="D7827" s="77" t="s">
        <v>611</v>
      </c>
      <c r="E7827" s="77">
        <v>21.13</v>
      </c>
      <c r="F7827" s="77">
        <v>6.74</v>
      </c>
      <c r="G7827" s="77">
        <v>-0.81</v>
      </c>
      <c r="H7827" s="77">
        <v>-99999</v>
      </c>
      <c r="I7827" s="77">
        <v>-0.38600000000000001</v>
      </c>
      <c r="J7827" s="77" t="s">
        <v>74</v>
      </c>
      <c r="K7827" s="77">
        <v>52.39</v>
      </c>
      <c r="L7827" s="77">
        <v>20.98</v>
      </c>
      <c r="M7827" s="77">
        <v>-0.38131553860820699</v>
      </c>
      <c r="N7827" s="77">
        <v>20.9893125</v>
      </c>
      <c r="O7827" s="77">
        <v>-0.42551417536900438</v>
      </c>
      <c r="P7827" s="77">
        <v>33956</v>
      </c>
      <c r="Q7827" s="77">
        <v>63540</v>
      </c>
      <c r="R7827" s="77">
        <v>0.53</v>
      </c>
      <c r="S7827" s="77">
        <v>39.904000000000003</v>
      </c>
      <c r="T7827" s="77">
        <v>6.4349999999999996</v>
      </c>
      <c r="U7827" s="77">
        <v>20.319600000000001</v>
      </c>
      <c r="V7827" s="77">
        <v>2.4043065658722589</v>
      </c>
      <c r="AC7827" s="77">
        <v>21.3</v>
      </c>
      <c r="AD7827" s="77">
        <v>20.9</v>
      </c>
      <c r="AH7827" s="77">
        <f>IF(AND(M7827&lt;Variables!$G$6,M7827&gt;Variables!$G$5),0,1)</f>
        <v>1</v>
      </c>
      <c r="AI7827" s="77">
        <f t="shared" si="246"/>
        <v>1</v>
      </c>
      <c r="AJ7827" s="77">
        <f>IF(I7827&gt;Variables!$G$7,0,1)</f>
        <v>1</v>
      </c>
      <c r="AK7827" s="77">
        <f>IF(F7827&gt;Variables!$G$8,0,1)</f>
        <v>1</v>
      </c>
      <c r="AL7827" s="77">
        <f>IF(G7827&gt;Variables!$G$9,0,1)</f>
        <v>1</v>
      </c>
      <c r="AM7827" s="77">
        <f>IF(AND(K7827&gt;Variables!$G$10,K7827&lt;Variables!$G$11),0,1)</f>
        <v>1</v>
      </c>
      <c r="AN7827" s="77">
        <f>IF(H7827&lt;Variables!$G$13,1,0)</f>
        <v>1</v>
      </c>
      <c r="AO7827" s="77">
        <f>IF(R7827&lt;Variables!$G$12,0,1)</f>
        <v>0</v>
      </c>
      <c r="AP7827" s="78">
        <f t="shared" si="247"/>
        <v>0</v>
      </c>
      <c r="AQ7827" s="77">
        <f>IF(V7827&lt;Variables!$G$15,1,0)</f>
        <v>1</v>
      </c>
      <c r="AR7827" s="77">
        <v>1</v>
      </c>
      <c r="AS7827" s="77">
        <v>0</v>
      </c>
      <c r="AT7827" s="77">
        <v>0</v>
      </c>
      <c r="AU7827" s="77">
        <v>0</v>
      </c>
      <c r="BA7827" s="77">
        <v>0.66</v>
      </c>
    </row>
    <row r="7828" spans="3:53" x14ac:dyDescent="0.25">
      <c r="C7828" s="77" t="s">
        <v>842</v>
      </c>
      <c r="D7828" s="77" t="s">
        <v>630</v>
      </c>
      <c r="E7828" s="77">
        <v>6.01</v>
      </c>
      <c r="F7828" s="77">
        <v>5.78</v>
      </c>
      <c r="G7828" s="77">
        <v>-0.53</v>
      </c>
      <c r="H7828" s="77">
        <v>-99999</v>
      </c>
      <c r="I7828" s="77">
        <v>-28.867000000000001</v>
      </c>
      <c r="J7828" s="77" t="s">
        <v>74</v>
      </c>
      <c r="K7828" s="77">
        <v>60.46</v>
      </c>
      <c r="L7828" s="77">
        <v>6.0009999999999986</v>
      </c>
      <c r="M7828" s="77">
        <v>-0.14997500416596321</v>
      </c>
      <c r="N7828" s="77">
        <v>5.9958750000000007</v>
      </c>
      <c r="O7828" s="77">
        <v>-6.4627764921729336E-2</v>
      </c>
      <c r="P7828" s="77">
        <v>26783</v>
      </c>
      <c r="Q7828" s="77">
        <v>21931</v>
      </c>
      <c r="R7828" s="77">
        <v>1.22</v>
      </c>
      <c r="S7828" s="77">
        <v>39.904000000000003</v>
      </c>
      <c r="T7828" s="77">
        <v>6.4349999999999996</v>
      </c>
      <c r="U7828" s="77">
        <v>20.319600000000001</v>
      </c>
      <c r="V7828" s="77">
        <v>2.483795467022162</v>
      </c>
      <c r="AC7828" s="77">
        <v>6.05</v>
      </c>
      <c r="AD7828" s="77">
        <v>5.99</v>
      </c>
      <c r="AH7828" s="77">
        <f>IF(AND(M7828&lt;Variables!$G$6,M7828&gt;Variables!$G$5),0,1)</f>
        <v>1</v>
      </c>
      <c r="AI7828" s="77">
        <f t="shared" si="246"/>
        <v>0</v>
      </c>
      <c r="AJ7828" s="77">
        <f>IF(I7828&gt;Variables!$G$7,0,1)</f>
        <v>1</v>
      </c>
      <c r="AK7828" s="77">
        <f>IF(F7828&gt;Variables!$G$8,0,1)</f>
        <v>1</v>
      </c>
      <c r="AL7828" s="77">
        <f>IF(G7828&gt;Variables!$G$9,0,1)</f>
        <v>1</v>
      </c>
      <c r="AM7828" s="77">
        <f>IF(AND(K7828&gt;Variables!$G$10,K7828&lt;Variables!$G$11),0,1)</f>
        <v>1</v>
      </c>
      <c r="AN7828" s="77">
        <f>IF(H7828&lt;Variables!$G$13,1,0)</f>
        <v>1</v>
      </c>
      <c r="AO7828" s="77">
        <f>IF(R7828&lt;Variables!$G$12,0,1)</f>
        <v>0</v>
      </c>
      <c r="AP7828" s="78">
        <f t="shared" si="247"/>
        <v>0</v>
      </c>
      <c r="AQ7828" s="77">
        <f>IF(V7828&lt;Variables!$G$15,1,0)</f>
        <v>1</v>
      </c>
      <c r="AR7828" s="77">
        <v>0</v>
      </c>
      <c r="AS7828" s="77">
        <v>0</v>
      </c>
      <c r="AT7828" s="77">
        <v>0</v>
      </c>
      <c r="AU7828" s="77">
        <v>0</v>
      </c>
      <c r="BA7828" s="77">
        <v>0</v>
      </c>
    </row>
    <row r="7829" spans="3:53" x14ac:dyDescent="0.25">
      <c r="C7829" s="77" t="s">
        <v>842</v>
      </c>
      <c r="D7829" s="77" t="s">
        <v>638</v>
      </c>
      <c r="E7829" s="77">
        <v>5.57</v>
      </c>
      <c r="F7829" s="77">
        <v>8.57</v>
      </c>
      <c r="G7829" s="77">
        <v>6.62</v>
      </c>
      <c r="H7829" s="77">
        <v>-99999</v>
      </c>
      <c r="I7829" s="77">
        <v>278.53300000000002</v>
      </c>
      <c r="J7829" s="77" t="s">
        <v>74</v>
      </c>
      <c r="K7829" s="77">
        <v>-99999</v>
      </c>
      <c r="L7829" s="77">
        <v>5.59</v>
      </c>
      <c r="M7829" s="77">
        <v>-0.62611806797853564</v>
      </c>
      <c r="N7829" s="77">
        <v>5.5949999999999998</v>
      </c>
      <c r="O7829" s="77">
        <v>-0.71492403932082282</v>
      </c>
      <c r="P7829" s="77">
        <v>18312</v>
      </c>
      <c r="Q7829" s="77">
        <v>549543</v>
      </c>
      <c r="R7829" s="77">
        <v>0.03</v>
      </c>
      <c r="S7829" s="77">
        <v>39.904000000000003</v>
      </c>
      <c r="T7829" s="77">
        <v>6.4349999999999996</v>
      </c>
      <c r="U7829" s="77">
        <v>20.319600000000001</v>
      </c>
      <c r="V7829" s="77">
        <v>-99999</v>
      </c>
      <c r="AC7829" s="77">
        <v>5.58</v>
      </c>
      <c r="AD7829" s="77">
        <v>5.49</v>
      </c>
      <c r="AH7829" s="77">
        <f>IF(AND(M7829&lt;Variables!$G$6,M7829&gt;Variables!$G$5),0,1)</f>
        <v>1</v>
      </c>
      <c r="AI7829" s="77">
        <f t="shared" si="246"/>
        <v>1</v>
      </c>
      <c r="AJ7829" s="77">
        <f>IF(I7829&gt;Variables!$G$7,0,1)</f>
        <v>0</v>
      </c>
      <c r="AK7829" s="77">
        <f>IF(F7829&gt;Variables!$G$8,0,1)</f>
        <v>1</v>
      </c>
      <c r="AL7829" s="77">
        <f>IF(G7829&gt;Variables!$G$9,0,1)</f>
        <v>1</v>
      </c>
      <c r="AM7829" s="77">
        <f>IF(AND(K7829&gt;Variables!$G$10,K7829&lt;Variables!$G$11),0,1)</f>
        <v>1</v>
      </c>
      <c r="AN7829" s="77">
        <f>IF(H7829&lt;Variables!$G$13,1,0)</f>
        <v>1</v>
      </c>
      <c r="AO7829" s="77">
        <f>IF(R7829&lt;Variables!$G$12,0,1)</f>
        <v>0</v>
      </c>
      <c r="AP7829" s="78">
        <f t="shared" si="247"/>
        <v>0</v>
      </c>
      <c r="AQ7829" s="77">
        <f>IF(V7829&lt;Variables!$G$15,1,0)</f>
        <v>1</v>
      </c>
      <c r="AR7829" s="77">
        <v>0</v>
      </c>
      <c r="AS7829" s="77">
        <v>0</v>
      </c>
      <c r="AT7829" s="77">
        <v>0</v>
      </c>
      <c r="AU7829" s="77">
        <v>0</v>
      </c>
      <c r="BA7829" s="77">
        <v>0</v>
      </c>
    </row>
    <row r="7830" spans="3:53" x14ac:dyDescent="0.25">
      <c r="C7830" s="77" t="s">
        <v>842</v>
      </c>
      <c r="D7830" s="77" t="s">
        <v>623</v>
      </c>
      <c r="E7830" s="77">
        <v>12.33</v>
      </c>
      <c r="F7830" s="77">
        <v>10.71</v>
      </c>
      <c r="G7830" s="77">
        <v>0.24</v>
      </c>
      <c r="H7830" s="77">
        <v>8119.9999999999991</v>
      </c>
      <c r="I7830" s="77">
        <v>-42.183</v>
      </c>
      <c r="J7830" s="77" t="s">
        <v>74</v>
      </c>
      <c r="K7830" s="77">
        <v>39.94</v>
      </c>
      <c r="L7830" s="77">
        <v>12.305655</v>
      </c>
      <c r="M7830" s="77">
        <v>-4.5954481902810547E-2</v>
      </c>
      <c r="N7830" s="77">
        <v>12.386746</v>
      </c>
      <c r="O7830" s="77">
        <v>-0.70031306042763775</v>
      </c>
      <c r="P7830" s="77">
        <v>28119000</v>
      </c>
      <c r="Q7830" s="77">
        <v>6845000</v>
      </c>
      <c r="R7830" s="77">
        <v>4.1100000000000003</v>
      </c>
      <c r="S7830" s="77">
        <v>39.904000000000003</v>
      </c>
      <c r="T7830" s="77">
        <v>6.4349999999999996</v>
      </c>
      <c r="U7830" s="77">
        <v>20.319600000000001</v>
      </c>
      <c r="V7830" s="77">
        <v>2.2626380880994961</v>
      </c>
      <c r="AC7830" s="77">
        <v>12.44</v>
      </c>
      <c r="AD7830" s="77">
        <v>11.92</v>
      </c>
      <c r="AH7830" s="77">
        <f>IF(AND(M7830&lt;Variables!$G$6,M7830&gt;Variables!$G$5),0,1)</f>
        <v>1</v>
      </c>
      <c r="AI7830" s="77">
        <f t="shared" si="246"/>
        <v>1</v>
      </c>
      <c r="AJ7830" s="77">
        <f>IF(I7830&gt;Variables!$G$7,0,1)</f>
        <v>1</v>
      </c>
      <c r="AK7830" s="77">
        <f>IF(F7830&gt;Variables!$G$8,0,1)</f>
        <v>0</v>
      </c>
      <c r="AL7830" s="77">
        <f>IF(G7830&gt;Variables!$G$9,0,1)</f>
        <v>1</v>
      </c>
      <c r="AM7830" s="77">
        <f>IF(AND(K7830&gt;Variables!$G$10,K7830&lt;Variables!$G$11),0,1)</f>
        <v>1</v>
      </c>
      <c r="AN7830" s="77">
        <f>IF(H7830&lt;Variables!$G$13,1,0)</f>
        <v>0</v>
      </c>
      <c r="AO7830" s="77">
        <f>IF(R7830&lt;Variables!$G$12,0,1)</f>
        <v>1</v>
      </c>
      <c r="AP7830" s="78">
        <f t="shared" si="247"/>
        <v>0</v>
      </c>
      <c r="AQ7830" s="77">
        <f>IF(V7830&lt;Variables!$G$15,1,0)</f>
        <v>1</v>
      </c>
      <c r="AR7830" s="77">
        <v>0</v>
      </c>
      <c r="AS7830" s="77">
        <v>0</v>
      </c>
      <c r="AT7830" s="77">
        <v>1</v>
      </c>
      <c r="AU7830" s="77">
        <v>0</v>
      </c>
      <c r="BA7830" s="77">
        <v>-2.25</v>
      </c>
    </row>
    <row r="7831" spans="3:53" x14ac:dyDescent="0.25">
      <c r="C7831" s="77" t="s">
        <v>842</v>
      </c>
      <c r="D7831" s="77" t="s">
        <v>834</v>
      </c>
      <c r="E7831" s="77">
        <v>20.56</v>
      </c>
      <c r="F7831" s="77">
        <v>32.35</v>
      </c>
      <c r="G7831" s="77">
        <v>-7.59</v>
      </c>
      <c r="H7831" s="77">
        <v>-99999</v>
      </c>
      <c r="I7831" s="77">
        <v>-99999</v>
      </c>
      <c r="J7831" s="77" t="s">
        <v>75</v>
      </c>
      <c r="K7831" s="77">
        <v>-99999</v>
      </c>
      <c r="L7831" s="77">
        <v>20.971550000000001</v>
      </c>
      <c r="M7831" s="77">
        <v>-3.0572370664066302</v>
      </c>
      <c r="N7831" s="77">
        <v>21.09074</v>
      </c>
      <c r="O7831" s="77">
        <v>-3.6050892476982921</v>
      </c>
      <c r="P7831" s="77">
        <v>651180</v>
      </c>
      <c r="S7831" s="77">
        <v>39.904000000000003</v>
      </c>
      <c r="T7831" s="77">
        <v>6.4349999999999996</v>
      </c>
      <c r="U7831" s="77">
        <v>20.319600000000001</v>
      </c>
      <c r="V7831" s="77">
        <v>-99999</v>
      </c>
      <c r="AC7831" s="77">
        <v>21</v>
      </c>
      <c r="AD7831" s="77">
        <v>19.21</v>
      </c>
      <c r="AH7831" s="77">
        <f>IF(AND(M7831&lt;Variables!$G$6,M7831&gt;Variables!$G$5),0,1)</f>
        <v>0</v>
      </c>
      <c r="AI7831" s="77">
        <f t="shared" si="246"/>
        <v>1</v>
      </c>
      <c r="AJ7831" s="77">
        <f>IF(I7831&gt;Variables!$G$7,0,1)</f>
        <v>1</v>
      </c>
      <c r="AK7831" s="77">
        <f>IF(F7831&gt;Variables!$G$8,0,1)</f>
        <v>0</v>
      </c>
      <c r="AL7831" s="77">
        <f>IF(G7831&gt;Variables!$G$9,0,1)</f>
        <v>1</v>
      </c>
      <c r="AM7831" s="77">
        <f>IF(AND(K7831&gt;Variables!$G$10,K7831&lt;Variables!$G$11),0,1)</f>
        <v>1</v>
      </c>
      <c r="AN7831" s="77">
        <f>IF(H7831&lt;Variables!$G$13,1,0)</f>
        <v>1</v>
      </c>
      <c r="AO7831" s="77">
        <f>IF(R7831&lt;Variables!$G$12,0,1)</f>
        <v>0</v>
      </c>
      <c r="AP7831" s="78">
        <f t="shared" si="247"/>
        <v>1</v>
      </c>
      <c r="AQ7831" s="77">
        <f>IF(V7831&lt;Variables!$G$15,1,0)</f>
        <v>1</v>
      </c>
      <c r="AR7831" s="77">
        <v>0</v>
      </c>
      <c r="AS7831" s="77">
        <v>0</v>
      </c>
      <c r="AT7831" s="77">
        <v>1</v>
      </c>
      <c r="AU7831" s="77">
        <v>0</v>
      </c>
      <c r="BA7831" s="77">
        <v>-2.25</v>
      </c>
    </row>
    <row r="7832" spans="3:53" x14ac:dyDescent="0.25">
      <c r="C7832" s="77" t="s">
        <v>842</v>
      </c>
      <c r="D7832" s="77" t="s">
        <v>615</v>
      </c>
      <c r="E7832" s="77">
        <v>7.92</v>
      </c>
      <c r="F7832" s="77">
        <v>41.07</v>
      </c>
      <c r="G7832" s="77">
        <v>8.82</v>
      </c>
      <c r="H7832" s="77">
        <v>-99999</v>
      </c>
      <c r="I7832" s="77">
        <v>-99999</v>
      </c>
      <c r="J7832" s="77" t="s">
        <v>75</v>
      </c>
      <c r="K7832" s="77">
        <v>41.46</v>
      </c>
      <c r="L7832" s="77">
        <v>7.8805350000000018</v>
      </c>
      <c r="M7832" s="77">
        <v>-0.57781610004906858</v>
      </c>
      <c r="N7832" s="77">
        <v>8.1334160000000004</v>
      </c>
      <c r="O7832" s="77">
        <v>-3.669011888731629</v>
      </c>
      <c r="P7832" s="77">
        <v>30590000</v>
      </c>
      <c r="Q7832" s="77">
        <v>0</v>
      </c>
      <c r="R7832" s="77">
        <v>1</v>
      </c>
      <c r="S7832" s="77">
        <v>39.904000000000003</v>
      </c>
      <c r="T7832" s="77">
        <v>6.4349999999999996</v>
      </c>
      <c r="U7832" s="77">
        <v>20.319600000000001</v>
      </c>
      <c r="V7832" s="77">
        <v>2.279297839661393</v>
      </c>
      <c r="AC7832" s="77">
        <v>8.39</v>
      </c>
      <c r="AD7832" s="77">
        <v>7.35</v>
      </c>
      <c r="AH7832" s="77">
        <f>IF(AND(M7832&lt;Variables!$G$6,M7832&gt;Variables!$G$5),0,1)</f>
        <v>1</v>
      </c>
      <c r="AI7832" s="77">
        <f t="shared" si="246"/>
        <v>1</v>
      </c>
      <c r="AJ7832" s="77">
        <f>IF(I7832&gt;Variables!$G$7,0,1)</f>
        <v>1</v>
      </c>
      <c r="AK7832" s="77">
        <f>IF(F7832&gt;Variables!$G$8,0,1)</f>
        <v>0</v>
      </c>
      <c r="AL7832" s="77">
        <f>IF(G7832&gt;Variables!$G$9,0,1)</f>
        <v>1</v>
      </c>
      <c r="AM7832" s="77">
        <f>IF(AND(K7832&gt;Variables!$G$10,K7832&lt;Variables!$G$11),0,1)</f>
        <v>1</v>
      </c>
      <c r="AN7832" s="77">
        <f>IF(H7832&lt;Variables!$G$13,1,0)</f>
        <v>1</v>
      </c>
      <c r="AO7832" s="77">
        <f>IF(R7832&lt;Variables!$G$12,0,1)</f>
        <v>0</v>
      </c>
      <c r="AP7832" s="78">
        <f t="shared" si="247"/>
        <v>1</v>
      </c>
      <c r="AQ7832" s="77">
        <f>IF(V7832&lt;Variables!$G$15,1,0)</f>
        <v>1</v>
      </c>
      <c r="AR7832" s="77">
        <v>1</v>
      </c>
      <c r="AS7832" s="77">
        <v>0</v>
      </c>
      <c r="AT7832" s="77">
        <v>0</v>
      </c>
      <c r="AU7832" s="77">
        <v>0</v>
      </c>
      <c r="BA7832" s="77">
        <v>2.15</v>
      </c>
    </row>
    <row r="7833" spans="3:53" x14ac:dyDescent="0.25">
      <c r="C7833" s="77" t="s">
        <v>842</v>
      </c>
      <c r="D7833" s="77" t="s">
        <v>622</v>
      </c>
      <c r="E7833" s="77">
        <v>3.95</v>
      </c>
      <c r="F7833" s="77">
        <v>40.200000000000003</v>
      </c>
      <c r="G7833" s="77">
        <v>-18.079999999999998</v>
      </c>
      <c r="H7833" s="77">
        <v>181.22</v>
      </c>
      <c r="I7833" s="77">
        <v>-8.6110000000000007</v>
      </c>
      <c r="J7833" s="77" t="s">
        <v>74</v>
      </c>
      <c r="K7833" s="77">
        <v>41.68</v>
      </c>
      <c r="L7833" s="77">
        <v>3.961325</v>
      </c>
      <c r="M7833" s="77">
        <v>-0.73523379172371939</v>
      </c>
      <c r="N7833" s="77">
        <v>4.0180439999999997</v>
      </c>
      <c r="O7833" s="77">
        <v>-2.1364624180322518</v>
      </c>
      <c r="P7833" s="77">
        <v>47690000</v>
      </c>
      <c r="Q7833" s="77">
        <v>217790</v>
      </c>
      <c r="R7833" s="77">
        <v>218.97</v>
      </c>
      <c r="S7833" s="77">
        <v>39.904000000000003</v>
      </c>
      <c r="T7833" s="77">
        <v>6.4349999999999996</v>
      </c>
      <c r="U7833" s="77">
        <v>20.319600000000001</v>
      </c>
      <c r="V7833" s="77">
        <v>2.2822545633998721</v>
      </c>
      <c r="AC7833" s="77">
        <v>4.03</v>
      </c>
      <c r="AD7833" s="77">
        <v>3.65</v>
      </c>
      <c r="AH7833" s="77">
        <f>IF(AND(M7833&lt;Variables!$G$6,M7833&gt;Variables!$G$5),0,1)</f>
        <v>1</v>
      </c>
      <c r="AI7833" s="77">
        <f t="shared" si="246"/>
        <v>1</v>
      </c>
      <c r="AJ7833" s="77">
        <f>IF(I7833&gt;Variables!$G$7,0,1)</f>
        <v>1</v>
      </c>
      <c r="AK7833" s="77">
        <f>IF(F7833&gt;Variables!$G$8,0,1)</f>
        <v>0</v>
      </c>
      <c r="AL7833" s="77">
        <f>IF(G7833&gt;Variables!$G$9,0,1)</f>
        <v>1</v>
      </c>
      <c r="AM7833" s="77">
        <f>IF(AND(K7833&gt;Variables!$G$10,K7833&lt;Variables!$G$11),0,1)</f>
        <v>1</v>
      </c>
      <c r="AN7833" s="77">
        <f>IF(H7833&lt;Variables!$G$13,1,0)</f>
        <v>1</v>
      </c>
      <c r="AO7833" s="77">
        <f>IF(R7833&lt;Variables!$G$12,0,1)</f>
        <v>1</v>
      </c>
      <c r="AP7833" s="78">
        <f t="shared" si="247"/>
        <v>0</v>
      </c>
      <c r="AQ7833" s="77">
        <f>IF(V7833&lt;Variables!$G$15,1,0)</f>
        <v>1</v>
      </c>
      <c r="AR7833" s="77">
        <v>1</v>
      </c>
      <c r="AS7833" s="77">
        <v>0</v>
      </c>
      <c r="AT7833" s="77">
        <v>0</v>
      </c>
      <c r="AU7833" s="77">
        <v>0</v>
      </c>
      <c r="BA7833" s="77">
        <v>2</v>
      </c>
    </row>
    <row r="7834" spans="3:53" x14ac:dyDescent="0.25">
      <c r="C7834" s="77" t="s">
        <v>842</v>
      </c>
      <c r="D7834" s="77" t="s">
        <v>201</v>
      </c>
      <c r="E7834" s="77">
        <v>48.82</v>
      </c>
      <c r="F7834" s="77">
        <v>7.15</v>
      </c>
      <c r="G7834" s="77">
        <v>4.43</v>
      </c>
      <c r="H7834" s="77">
        <v>-99999</v>
      </c>
      <c r="I7834" s="77">
        <v>23799.633999999998</v>
      </c>
      <c r="J7834" s="77" t="s">
        <v>75</v>
      </c>
      <c r="K7834" s="77">
        <v>50.45</v>
      </c>
      <c r="L7834" s="77">
        <v>48.802824999999999</v>
      </c>
      <c r="M7834" s="77">
        <v>-0.26130659444406867</v>
      </c>
      <c r="N7834" s="77">
        <v>48.389118181818169</v>
      </c>
      <c r="O7834" s="77">
        <v>0.59141771731926562</v>
      </c>
      <c r="P7834" s="77">
        <v>347570</v>
      </c>
      <c r="Q7834" s="77">
        <v>1984000</v>
      </c>
      <c r="R7834" s="77">
        <v>0.18</v>
      </c>
      <c r="S7834" s="77">
        <v>39.904000000000003</v>
      </c>
      <c r="T7834" s="77">
        <v>6.4349999999999996</v>
      </c>
      <c r="U7834" s="77">
        <v>20.319600000000001</v>
      </c>
      <c r="V7834" s="77">
        <v>2.3787955655056852</v>
      </c>
      <c r="AC7834" s="77">
        <v>49</v>
      </c>
      <c r="AD7834" s="77">
        <v>47.51</v>
      </c>
      <c r="AH7834" s="77">
        <f>IF(AND(M7834&lt;Variables!$G$6,M7834&gt;Variables!$G$5),0,1)</f>
        <v>1</v>
      </c>
      <c r="AI7834" s="77">
        <f t="shared" si="246"/>
        <v>0</v>
      </c>
      <c r="AJ7834" s="77">
        <f>IF(I7834&gt;Variables!$G$7,0,1)</f>
        <v>0</v>
      </c>
      <c r="AK7834" s="77">
        <f>IF(F7834&gt;Variables!$G$8,0,1)</f>
        <v>1</v>
      </c>
      <c r="AL7834" s="77">
        <f>IF(G7834&gt;Variables!$G$9,0,1)</f>
        <v>1</v>
      </c>
      <c r="AM7834" s="77">
        <f>IF(AND(K7834&gt;Variables!$G$10,K7834&lt;Variables!$G$11),0,1)</f>
        <v>1</v>
      </c>
      <c r="AN7834" s="77">
        <f>IF(H7834&lt;Variables!$G$13,1,0)</f>
        <v>1</v>
      </c>
      <c r="AO7834" s="77">
        <f>IF(R7834&lt;Variables!$G$12,0,1)</f>
        <v>0</v>
      </c>
      <c r="AP7834" s="78">
        <f t="shared" si="247"/>
        <v>1</v>
      </c>
      <c r="AQ7834" s="77">
        <f>IF(V7834&lt;Variables!$G$15,1,0)</f>
        <v>1</v>
      </c>
      <c r="AR7834" s="77">
        <v>0</v>
      </c>
      <c r="AS7834" s="77">
        <v>0</v>
      </c>
      <c r="AT7834" s="77">
        <v>0</v>
      </c>
      <c r="AU7834" s="77">
        <v>1</v>
      </c>
      <c r="BA7834" s="77">
        <v>-1.22</v>
      </c>
    </row>
    <row r="7835" spans="3:53" x14ac:dyDescent="0.25">
      <c r="C7835" s="77" t="s">
        <v>842</v>
      </c>
      <c r="D7835" s="77" t="s">
        <v>644</v>
      </c>
      <c r="E7835" s="77">
        <v>31.36</v>
      </c>
      <c r="F7835" s="77">
        <v>10.25</v>
      </c>
      <c r="G7835" s="77">
        <v>0</v>
      </c>
      <c r="H7835" s="77">
        <v>-99999</v>
      </c>
      <c r="I7835" s="77">
        <v>6.9470000000000001</v>
      </c>
      <c r="J7835" s="77" t="s">
        <v>74</v>
      </c>
      <c r="K7835" s="77">
        <v>-99999</v>
      </c>
      <c r="L7835" s="77">
        <v>-99999</v>
      </c>
      <c r="M7835" s="77">
        <v>-99999</v>
      </c>
      <c r="N7835" s="77">
        <v>-99999</v>
      </c>
      <c r="O7835" s="77">
        <v>-99999</v>
      </c>
      <c r="P7835" s="77">
        <v>30000</v>
      </c>
      <c r="Q7835" s="77">
        <v>111328</v>
      </c>
      <c r="R7835" s="77">
        <v>0.27</v>
      </c>
      <c r="S7835" s="77">
        <v>39.904000000000003</v>
      </c>
      <c r="T7835" s="77">
        <v>6.4349999999999996</v>
      </c>
      <c r="U7835" s="77">
        <v>20.319600000000001</v>
      </c>
      <c r="V7835" s="77">
        <v>-99999</v>
      </c>
      <c r="AC7835" s="77">
        <v>-99999</v>
      </c>
      <c r="AD7835" s="77">
        <v>-99999</v>
      </c>
      <c r="AH7835" s="77">
        <f>IF(AND(M7835&lt;Variables!$G$6,M7835&gt;Variables!$G$5),0,1)</f>
        <v>1</v>
      </c>
      <c r="AI7835" s="77">
        <f t="shared" si="246"/>
        <v>1</v>
      </c>
      <c r="AJ7835" s="77">
        <f>IF(I7835&gt;Variables!$G$7,0,1)</f>
        <v>1</v>
      </c>
      <c r="AK7835" s="77">
        <f>IF(F7835&gt;Variables!$G$8,0,1)</f>
        <v>0</v>
      </c>
      <c r="AL7835" s="77">
        <f>IF(G7835&gt;Variables!$G$9,0,1)</f>
        <v>1</v>
      </c>
      <c r="AM7835" s="77">
        <f>IF(AND(K7835&gt;Variables!$G$10,K7835&lt;Variables!$G$11),0,1)</f>
        <v>1</v>
      </c>
      <c r="AN7835" s="77">
        <f>IF(H7835&lt;Variables!$G$13,1,0)</f>
        <v>1</v>
      </c>
      <c r="AO7835" s="77">
        <f>IF(R7835&lt;Variables!$G$12,0,1)</f>
        <v>0</v>
      </c>
      <c r="AP7835" s="78">
        <f t="shared" si="247"/>
        <v>0</v>
      </c>
      <c r="AQ7835" s="77">
        <f>IF(V7835&lt;Variables!$G$15,1,0)</f>
        <v>1</v>
      </c>
      <c r="AR7835" s="77">
        <v>0</v>
      </c>
      <c r="AS7835" s="77">
        <v>0</v>
      </c>
      <c r="AT7835" s="77">
        <v>0</v>
      </c>
      <c r="AU7835" s="77">
        <v>0</v>
      </c>
      <c r="BA7835" s="77">
        <v>0</v>
      </c>
    </row>
    <row r="7836" spans="3:53" x14ac:dyDescent="0.25">
      <c r="C7836" s="77" t="s">
        <v>843</v>
      </c>
      <c r="D7836" s="77" t="s">
        <v>127</v>
      </c>
      <c r="E7836" s="77">
        <v>40.869999999999997</v>
      </c>
      <c r="F7836" s="77">
        <v>22.72</v>
      </c>
      <c r="G7836" s="77">
        <v>21.67</v>
      </c>
      <c r="H7836" s="77">
        <v>6940</v>
      </c>
      <c r="I7836" s="77">
        <v>1494.578</v>
      </c>
      <c r="J7836" s="77" t="s">
        <v>74</v>
      </c>
      <c r="K7836" s="77">
        <v>32.56</v>
      </c>
      <c r="L7836" s="77">
        <v>41.684890000000003</v>
      </c>
      <c r="M7836" s="77">
        <v>-1.930891505291247</v>
      </c>
      <c r="N7836" s="77">
        <v>41.620553999999998</v>
      </c>
      <c r="O7836" s="77">
        <v>-1.779298757051615</v>
      </c>
      <c r="P7836" s="77">
        <v>1628000</v>
      </c>
      <c r="Q7836" s="77">
        <v>800984</v>
      </c>
      <c r="R7836" s="77">
        <v>2.0299999999999998</v>
      </c>
      <c r="S7836" s="77">
        <v>40.465000000000011</v>
      </c>
      <c r="T7836" s="77">
        <v>6.3979999999999997</v>
      </c>
      <c r="U7836" s="77">
        <v>20.5184</v>
      </c>
      <c r="V7836" s="77">
        <v>2.1392721073401901</v>
      </c>
      <c r="AC7836" s="77">
        <v>42.4</v>
      </c>
      <c r="AD7836" s="77">
        <v>40.619999999999997</v>
      </c>
      <c r="AH7836" s="77">
        <f>IF(AND(M7836&lt;Variables!$G$6,M7836&gt;Variables!$G$5),0,1)</f>
        <v>0</v>
      </c>
      <c r="AI7836" s="77">
        <f t="shared" si="246"/>
        <v>0</v>
      </c>
      <c r="AJ7836" s="77">
        <f>IF(I7836&gt;Variables!$G$7,0,1)</f>
        <v>0</v>
      </c>
      <c r="AK7836" s="77">
        <f>IF(F7836&gt;Variables!$G$8,0,1)</f>
        <v>0</v>
      </c>
      <c r="AL7836" s="77">
        <f>IF(G7836&gt;Variables!$G$9,0,1)</f>
        <v>0</v>
      </c>
      <c r="AM7836" s="77">
        <f>IF(AND(K7836&gt;Variables!$G$10,K7836&lt;Variables!$G$11),0,1)</f>
        <v>1</v>
      </c>
      <c r="AN7836" s="77">
        <f>IF(H7836&lt;Variables!$G$13,1,0)</f>
        <v>0</v>
      </c>
      <c r="AO7836" s="77">
        <f>IF(R7836&lt;Variables!$G$12,0,1)</f>
        <v>0</v>
      </c>
      <c r="AP7836" s="78">
        <f t="shared" si="247"/>
        <v>0</v>
      </c>
      <c r="AQ7836" s="77">
        <f>IF(V7836&lt;Variables!$G$15,1,0)</f>
        <v>1</v>
      </c>
      <c r="AR7836" s="77">
        <v>1</v>
      </c>
      <c r="AS7836" s="77">
        <v>0</v>
      </c>
      <c r="AT7836" s="77">
        <v>0</v>
      </c>
      <c r="AU7836" s="77">
        <v>0</v>
      </c>
      <c r="BA7836" s="77">
        <v>1.1599999999999999</v>
      </c>
    </row>
    <row r="7837" spans="3:53" x14ac:dyDescent="0.25">
      <c r="C7837" s="77" t="s">
        <v>843</v>
      </c>
      <c r="D7837" s="77" t="s">
        <v>638</v>
      </c>
      <c r="E7837" s="77">
        <v>5.57</v>
      </c>
      <c r="F7837" s="77">
        <v>8.57</v>
      </c>
      <c r="G7837" s="77">
        <v>6.62</v>
      </c>
      <c r="H7837" s="77">
        <v>-99999</v>
      </c>
      <c r="I7837" s="77">
        <v>278.53300000000002</v>
      </c>
      <c r="J7837" s="77" t="s">
        <v>74</v>
      </c>
      <c r="K7837" s="77">
        <v>-99999</v>
      </c>
      <c r="L7837" s="77">
        <v>5.59</v>
      </c>
      <c r="M7837" s="77">
        <v>-0.62611806797853564</v>
      </c>
      <c r="N7837" s="77">
        <v>5.5949999999999998</v>
      </c>
      <c r="O7837" s="77">
        <v>-0.71492403932082282</v>
      </c>
      <c r="P7837" s="77">
        <v>18312</v>
      </c>
      <c r="Q7837" s="77">
        <v>549543</v>
      </c>
      <c r="R7837" s="77">
        <v>0.03</v>
      </c>
      <c r="S7837" s="77">
        <v>40.465000000000011</v>
      </c>
      <c r="T7837" s="77">
        <v>6.3979999999999997</v>
      </c>
      <c r="U7837" s="77">
        <v>20.5184</v>
      </c>
      <c r="V7837" s="77">
        <v>-99999</v>
      </c>
      <c r="AC7837" s="77">
        <v>5.58</v>
      </c>
      <c r="AD7837" s="77">
        <v>5.49</v>
      </c>
      <c r="AH7837" s="77">
        <f>IF(AND(M7837&lt;Variables!$G$6,M7837&gt;Variables!$G$5),0,1)</f>
        <v>1</v>
      </c>
      <c r="AI7837" s="77">
        <f t="shared" si="246"/>
        <v>1</v>
      </c>
      <c r="AJ7837" s="77">
        <f>IF(I7837&gt;Variables!$G$7,0,1)</f>
        <v>0</v>
      </c>
      <c r="AK7837" s="77">
        <f>IF(F7837&gt;Variables!$G$8,0,1)</f>
        <v>1</v>
      </c>
      <c r="AL7837" s="77">
        <f>IF(G7837&gt;Variables!$G$9,0,1)</f>
        <v>1</v>
      </c>
      <c r="AM7837" s="77">
        <f>IF(AND(K7837&gt;Variables!$G$10,K7837&lt;Variables!$G$11),0,1)</f>
        <v>1</v>
      </c>
      <c r="AN7837" s="77">
        <f>IF(H7837&lt;Variables!$G$13,1,0)</f>
        <v>1</v>
      </c>
      <c r="AO7837" s="77">
        <f>IF(R7837&lt;Variables!$G$12,0,1)</f>
        <v>0</v>
      </c>
      <c r="AP7837" s="78">
        <f t="shared" si="247"/>
        <v>0</v>
      </c>
      <c r="AQ7837" s="77">
        <f>IF(V7837&lt;Variables!$G$15,1,0)</f>
        <v>1</v>
      </c>
      <c r="AR7837" s="77">
        <v>0</v>
      </c>
      <c r="AS7837" s="77">
        <v>0</v>
      </c>
      <c r="AT7837" s="77">
        <v>0</v>
      </c>
      <c r="AU7837" s="77">
        <v>0</v>
      </c>
      <c r="BA7837" s="77">
        <v>0</v>
      </c>
    </row>
    <row r="7838" spans="3:53" x14ac:dyDescent="0.25">
      <c r="C7838" s="77" t="s">
        <v>843</v>
      </c>
      <c r="D7838" s="77" t="s">
        <v>630</v>
      </c>
      <c r="E7838" s="77">
        <v>6.01</v>
      </c>
      <c r="F7838" s="77">
        <v>6.05</v>
      </c>
      <c r="G7838" s="77">
        <v>-0.53</v>
      </c>
      <c r="H7838" s="77">
        <v>-99999</v>
      </c>
      <c r="I7838" s="77">
        <v>-28.867000000000001</v>
      </c>
      <c r="J7838" s="77" t="s">
        <v>74</v>
      </c>
      <c r="K7838" s="77">
        <v>60.46</v>
      </c>
      <c r="L7838" s="77">
        <v>6.0009999999999986</v>
      </c>
      <c r="M7838" s="77">
        <v>-0.14997500416596321</v>
      </c>
      <c r="N7838" s="77">
        <v>5.9958750000000007</v>
      </c>
      <c r="O7838" s="77">
        <v>-6.4627764921729336E-2</v>
      </c>
      <c r="P7838" s="77">
        <v>27583</v>
      </c>
      <c r="Q7838" s="77">
        <v>21931</v>
      </c>
      <c r="R7838" s="77">
        <v>1.26</v>
      </c>
      <c r="S7838" s="77">
        <v>40.465000000000011</v>
      </c>
      <c r="T7838" s="77">
        <v>6.3979999999999997</v>
      </c>
      <c r="U7838" s="77">
        <v>20.5184</v>
      </c>
      <c r="V7838" s="77">
        <v>2.483795467022162</v>
      </c>
      <c r="AC7838" s="77">
        <v>6.05</v>
      </c>
      <c r="AD7838" s="77">
        <v>5.99</v>
      </c>
      <c r="AH7838" s="77">
        <f>IF(AND(M7838&lt;Variables!$G$6,M7838&gt;Variables!$G$5),0,1)</f>
        <v>1</v>
      </c>
      <c r="AI7838" s="77">
        <f t="shared" si="246"/>
        <v>0</v>
      </c>
      <c r="AJ7838" s="77">
        <f>IF(I7838&gt;Variables!$G$7,0,1)</f>
        <v>1</v>
      </c>
      <c r="AK7838" s="77">
        <f>IF(F7838&gt;Variables!$G$8,0,1)</f>
        <v>1</v>
      </c>
      <c r="AL7838" s="77">
        <f>IF(G7838&gt;Variables!$G$9,0,1)</f>
        <v>1</v>
      </c>
      <c r="AM7838" s="77">
        <f>IF(AND(K7838&gt;Variables!$G$10,K7838&lt;Variables!$G$11),0,1)</f>
        <v>1</v>
      </c>
      <c r="AN7838" s="77">
        <f>IF(H7838&lt;Variables!$G$13,1,0)</f>
        <v>1</v>
      </c>
      <c r="AO7838" s="77">
        <f>IF(R7838&lt;Variables!$G$12,0,1)</f>
        <v>0</v>
      </c>
      <c r="AP7838" s="78">
        <f t="shared" si="247"/>
        <v>0</v>
      </c>
      <c r="AQ7838" s="77">
        <f>IF(V7838&lt;Variables!$G$15,1,0)</f>
        <v>1</v>
      </c>
      <c r="AR7838" s="77">
        <v>0</v>
      </c>
      <c r="AS7838" s="77">
        <v>0</v>
      </c>
      <c r="AT7838" s="77">
        <v>0</v>
      </c>
      <c r="AU7838" s="77">
        <v>0</v>
      </c>
      <c r="BA7838" s="77">
        <v>0</v>
      </c>
    </row>
    <row r="7839" spans="3:53" x14ac:dyDescent="0.25">
      <c r="C7839" s="77" t="s">
        <v>843</v>
      </c>
      <c r="D7839" s="77" t="s">
        <v>611</v>
      </c>
      <c r="E7839" s="77">
        <v>21.13</v>
      </c>
      <c r="F7839" s="77">
        <v>6.74</v>
      </c>
      <c r="G7839" s="77">
        <v>-0.81</v>
      </c>
      <c r="H7839" s="77">
        <v>-99999</v>
      </c>
      <c r="I7839" s="77">
        <v>-0.38600000000000001</v>
      </c>
      <c r="J7839" s="77" t="s">
        <v>74</v>
      </c>
      <c r="K7839" s="77">
        <v>52.38</v>
      </c>
      <c r="L7839" s="77">
        <v>20.98</v>
      </c>
      <c r="M7839" s="77">
        <v>-0.38131553860820699</v>
      </c>
      <c r="N7839" s="77">
        <v>20.977785714285719</v>
      </c>
      <c r="O7839" s="77">
        <v>-0.37080040450954621</v>
      </c>
      <c r="P7839" s="77">
        <v>33956</v>
      </c>
      <c r="Q7839" s="77">
        <v>63540</v>
      </c>
      <c r="R7839" s="77">
        <v>0.53</v>
      </c>
      <c r="S7839" s="77">
        <v>40.465000000000011</v>
      </c>
      <c r="T7839" s="77">
        <v>6.3979999999999997</v>
      </c>
      <c r="U7839" s="77">
        <v>20.5184</v>
      </c>
      <c r="V7839" s="77">
        <v>2.4041919534795042</v>
      </c>
      <c r="AC7839" s="77">
        <v>21.3</v>
      </c>
      <c r="AD7839" s="77">
        <v>20.9</v>
      </c>
      <c r="AH7839" s="77">
        <f>IF(AND(M7839&lt;Variables!$G$6,M7839&gt;Variables!$G$5),0,1)</f>
        <v>1</v>
      </c>
      <c r="AI7839" s="77">
        <f t="shared" si="246"/>
        <v>0</v>
      </c>
      <c r="AJ7839" s="77">
        <f>IF(I7839&gt;Variables!$G$7,0,1)</f>
        <v>1</v>
      </c>
      <c r="AK7839" s="77">
        <f>IF(F7839&gt;Variables!$G$8,0,1)</f>
        <v>1</v>
      </c>
      <c r="AL7839" s="77">
        <f>IF(G7839&gt;Variables!$G$9,0,1)</f>
        <v>1</v>
      </c>
      <c r="AM7839" s="77">
        <f>IF(AND(K7839&gt;Variables!$G$10,K7839&lt;Variables!$G$11),0,1)</f>
        <v>1</v>
      </c>
      <c r="AN7839" s="77">
        <f>IF(H7839&lt;Variables!$G$13,1,0)</f>
        <v>1</v>
      </c>
      <c r="AO7839" s="77">
        <f>IF(R7839&lt;Variables!$G$12,0,1)</f>
        <v>0</v>
      </c>
      <c r="AP7839" s="78">
        <f t="shared" si="247"/>
        <v>0</v>
      </c>
      <c r="AQ7839" s="77">
        <f>IF(V7839&lt;Variables!$G$15,1,0)</f>
        <v>1</v>
      </c>
      <c r="AR7839" s="77">
        <v>1</v>
      </c>
      <c r="AS7839" s="77">
        <v>0</v>
      </c>
      <c r="AT7839" s="77">
        <v>0</v>
      </c>
      <c r="AU7839" s="77">
        <v>0</v>
      </c>
      <c r="BA7839" s="77">
        <v>0.66</v>
      </c>
    </row>
    <row r="7840" spans="3:53" x14ac:dyDescent="0.25">
      <c r="C7840" s="77" t="s">
        <v>843</v>
      </c>
      <c r="D7840" s="77" t="s">
        <v>619</v>
      </c>
      <c r="E7840" s="77">
        <v>4.4400000000000004</v>
      </c>
      <c r="F7840" s="77">
        <v>7.38</v>
      </c>
      <c r="G7840" s="77">
        <v>2.54</v>
      </c>
      <c r="H7840" s="77">
        <v>-99999</v>
      </c>
      <c r="I7840" s="77">
        <v>-22.664999999999999</v>
      </c>
      <c r="J7840" s="77" t="s">
        <v>74</v>
      </c>
      <c r="K7840" s="77">
        <v>52.93</v>
      </c>
      <c r="L7840" s="77">
        <v>4.4378631578947374</v>
      </c>
      <c r="M7840" s="77">
        <v>4.8150247748458518E-2</v>
      </c>
      <c r="N7840" s="77">
        <v>4.4383893617021277</v>
      </c>
      <c r="O7840" s="77">
        <v>3.6288801333441083E-2</v>
      </c>
      <c r="P7840" s="77">
        <v>1268000</v>
      </c>
      <c r="Q7840" s="77">
        <v>112475</v>
      </c>
      <c r="R7840" s="77">
        <v>11.27</v>
      </c>
      <c r="S7840" s="77">
        <v>40.465000000000011</v>
      </c>
      <c r="T7840" s="77">
        <v>6.3979999999999997</v>
      </c>
      <c r="U7840" s="77">
        <v>20.5184</v>
      </c>
      <c r="V7840" s="77">
        <v>2.3956954538661321</v>
      </c>
      <c r="AC7840" s="77">
        <v>4.4400000000000004</v>
      </c>
      <c r="AD7840" s="77">
        <v>4.37</v>
      </c>
      <c r="AH7840" s="77">
        <f>IF(AND(M7840&lt;Variables!$G$6,M7840&gt;Variables!$G$5),0,1)</f>
        <v>1</v>
      </c>
      <c r="AI7840" s="77">
        <f t="shared" si="246"/>
        <v>1</v>
      </c>
      <c r="AJ7840" s="77">
        <f>IF(I7840&gt;Variables!$G$7,0,1)</f>
        <v>1</v>
      </c>
      <c r="AK7840" s="77">
        <f>IF(F7840&gt;Variables!$G$8,0,1)</f>
        <v>1</v>
      </c>
      <c r="AL7840" s="77">
        <f>IF(G7840&gt;Variables!$G$9,0,1)</f>
        <v>1</v>
      </c>
      <c r="AM7840" s="77">
        <f>IF(AND(K7840&gt;Variables!$G$10,K7840&lt;Variables!$G$11),0,1)</f>
        <v>1</v>
      </c>
      <c r="AN7840" s="77">
        <f>IF(H7840&lt;Variables!$G$13,1,0)</f>
        <v>1</v>
      </c>
      <c r="AO7840" s="77">
        <f>IF(R7840&lt;Variables!$G$12,0,1)</f>
        <v>1</v>
      </c>
      <c r="AP7840" s="78">
        <f t="shared" si="247"/>
        <v>0</v>
      </c>
      <c r="AQ7840" s="77">
        <f>IF(V7840&lt;Variables!$G$15,1,0)</f>
        <v>1</v>
      </c>
      <c r="AR7840" s="77">
        <v>0</v>
      </c>
      <c r="AS7840" s="77">
        <v>0</v>
      </c>
      <c r="AT7840" s="77">
        <v>1</v>
      </c>
      <c r="AU7840" s="77">
        <v>0</v>
      </c>
      <c r="BA7840" s="77">
        <v>-1.33</v>
      </c>
    </row>
    <row r="7841" spans="3:53" x14ac:dyDescent="0.25">
      <c r="C7841" s="77" t="s">
        <v>843</v>
      </c>
      <c r="D7841" s="77" t="s">
        <v>833</v>
      </c>
      <c r="E7841" s="77">
        <v>7.38</v>
      </c>
      <c r="F7841" s="77">
        <v>29.55</v>
      </c>
      <c r="G7841" s="77">
        <v>28.62</v>
      </c>
      <c r="H7841" s="77">
        <v>387.59</v>
      </c>
      <c r="I7841" s="77">
        <v>305.846</v>
      </c>
      <c r="J7841" s="77" t="s">
        <v>74</v>
      </c>
      <c r="K7841" s="77">
        <v>49.87</v>
      </c>
      <c r="L7841" s="77">
        <v>7.3517950000000001</v>
      </c>
      <c r="M7841" s="77">
        <v>-0.27741524348815111</v>
      </c>
      <c r="N7841" s="77">
        <v>7.2401519999999993</v>
      </c>
      <c r="O7841" s="77">
        <v>1.260305032270056</v>
      </c>
      <c r="P7841" s="77">
        <v>26800000</v>
      </c>
      <c r="Q7841" s="77">
        <v>18670000</v>
      </c>
      <c r="R7841" s="77">
        <v>1.44</v>
      </c>
      <c r="S7841" s="77">
        <v>40.465000000000011</v>
      </c>
      <c r="T7841" s="77">
        <v>6.3979999999999997</v>
      </c>
      <c r="U7841" s="77">
        <v>20.5184</v>
      </c>
      <c r="V7841" s="77">
        <v>2.3727618435516762</v>
      </c>
      <c r="AC7841" s="77">
        <v>8.67</v>
      </c>
      <c r="AD7841" s="77">
        <v>6.83</v>
      </c>
      <c r="AH7841" s="77">
        <f>IF(AND(M7841&lt;Variables!$G$6,M7841&gt;Variables!$G$5),0,1)</f>
        <v>1</v>
      </c>
      <c r="AI7841" s="77">
        <f t="shared" si="246"/>
        <v>0</v>
      </c>
      <c r="AJ7841" s="77">
        <f>IF(I7841&gt;Variables!$G$7,0,1)</f>
        <v>0</v>
      </c>
      <c r="AK7841" s="77">
        <f>IF(F7841&gt;Variables!$G$8,0,1)</f>
        <v>0</v>
      </c>
      <c r="AL7841" s="77">
        <f>IF(G7841&gt;Variables!$G$9,0,1)</f>
        <v>0</v>
      </c>
      <c r="AM7841" s="77">
        <f>IF(AND(K7841&gt;Variables!$G$10,K7841&lt;Variables!$G$11),0,1)</f>
        <v>1</v>
      </c>
      <c r="AN7841" s="77">
        <f>IF(H7841&lt;Variables!$G$13,1,0)</f>
        <v>1</v>
      </c>
      <c r="AO7841" s="77">
        <f>IF(R7841&lt;Variables!$G$12,0,1)</f>
        <v>0</v>
      </c>
      <c r="AP7841" s="78">
        <f t="shared" si="247"/>
        <v>0</v>
      </c>
      <c r="AQ7841" s="77">
        <f>IF(V7841&lt;Variables!$G$15,1,0)</f>
        <v>1</v>
      </c>
      <c r="AR7841" s="77">
        <v>1</v>
      </c>
      <c r="AS7841" s="77">
        <v>0</v>
      </c>
      <c r="AT7841" s="77">
        <v>0</v>
      </c>
      <c r="AU7841" s="77">
        <v>0</v>
      </c>
      <c r="BA7841" s="77">
        <v>2</v>
      </c>
    </row>
    <row r="7842" spans="3:53" x14ac:dyDescent="0.25">
      <c r="C7842" s="77" t="s">
        <v>843</v>
      </c>
      <c r="D7842" s="77" t="s">
        <v>615</v>
      </c>
      <c r="E7842" s="77">
        <v>7.92</v>
      </c>
      <c r="F7842" s="77">
        <v>41.07</v>
      </c>
      <c r="G7842" s="77">
        <v>10.23</v>
      </c>
      <c r="H7842" s="77">
        <v>-99999</v>
      </c>
      <c r="I7842" s="77">
        <v>-99999</v>
      </c>
      <c r="J7842" s="77" t="s">
        <v>75</v>
      </c>
      <c r="K7842" s="77">
        <v>48.98</v>
      </c>
      <c r="L7842" s="77">
        <v>7.8797899999999981</v>
      </c>
      <c r="M7842" s="77">
        <v>0.71842016094339867</v>
      </c>
      <c r="N7842" s="77">
        <v>8.0686799999999987</v>
      </c>
      <c r="O7842" s="77">
        <v>-1.639425531809402</v>
      </c>
      <c r="P7842" s="77">
        <v>30650000</v>
      </c>
      <c r="Q7842" s="77">
        <v>0</v>
      </c>
      <c r="R7842" s="77">
        <v>1</v>
      </c>
      <c r="S7842" s="77">
        <v>40.465000000000011</v>
      </c>
      <c r="T7842" s="77">
        <v>6.3979999999999997</v>
      </c>
      <c r="U7842" s="77">
        <v>20.5184</v>
      </c>
      <c r="V7842" s="77">
        <v>2.3398701691887722</v>
      </c>
      <c r="AC7842" s="77">
        <v>8.39</v>
      </c>
      <c r="AD7842" s="77">
        <v>7.35</v>
      </c>
      <c r="AH7842" s="77">
        <f>IF(AND(M7842&lt;Variables!$G$6,M7842&gt;Variables!$G$5),0,1)</f>
        <v>1</v>
      </c>
      <c r="AI7842" s="77">
        <f t="shared" si="246"/>
        <v>1</v>
      </c>
      <c r="AJ7842" s="77">
        <f>IF(I7842&gt;Variables!$G$7,0,1)</f>
        <v>1</v>
      </c>
      <c r="AK7842" s="77">
        <f>IF(F7842&gt;Variables!$G$8,0,1)</f>
        <v>0</v>
      </c>
      <c r="AL7842" s="77">
        <f>IF(G7842&gt;Variables!$G$9,0,1)</f>
        <v>1</v>
      </c>
      <c r="AM7842" s="77">
        <f>IF(AND(K7842&gt;Variables!$G$10,K7842&lt;Variables!$G$11),0,1)</f>
        <v>1</v>
      </c>
      <c r="AN7842" s="77">
        <f>IF(H7842&lt;Variables!$G$13,1,0)</f>
        <v>1</v>
      </c>
      <c r="AO7842" s="77">
        <f>IF(R7842&lt;Variables!$G$12,0,1)</f>
        <v>0</v>
      </c>
      <c r="AP7842" s="78">
        <f t="shared" si="247"/>
        <v>1</v>
      </c>
      <c r="AQ7842" s="77">
        <f>IF(V7842&lt;Variables!$G$15,1,0)</f>
        <v>1</v>
      </c>
      <c r="AR7842" s="77">
        <v>1</v>
      </c>
      <c r="AS7842" s="77">
        <v>0</v>
      </c>
      <c r="AT7842" s="77">
        <v>0</v>
      </c>
      <c r="AU7842" s="77">
        <v>0</v>
      </c>
      <c r="BA7842" s="77">
        <v>2</v>
      </c>
    </row>
    <row r="7843" spans="3:53" x14ac:dyDescent="0.25">
      <c r="C7843" s="77" t="s">
        <v>843</v>
      </c>
      <c r="D7843" s="77" t="s">
        <v>620</v>
      </c>
      <c r="E7843" s="77">
        <v>153.26</v>
      </c>
      <c r="F7843" s="77">
        <v>14.48</v>
      </c>
      <c r="G7843" s="77">
        <v>0.36</v>
      </c>
      <c r="H7843" s="77">
        <v>211920</v>
      </c>
      <c r="I7843" s="77">
        <v>1E-3</v>
      </c>
      <c r="J7843" s="77" t="s">
        <v>75</v>
      </c>
      <c r="K7843" s="77">
        <v>78.540000000000006</v>
      </c>
      <c r="L7843" s="77">
        <v>152.41792000000001</v>
      </c>
      <c r="M7843" s="77">
        <v>0.35630980924029909</v>
      </c>
      <c r="N7843" s="77">
        <v>152.124224</v>
      </c>
      <c r="O7843" s="77">
        <v>0.55006098174080809</v>
      </c>
      <c r="P7843" s="77">
        <v>29796000</v>
      </c>
      <c r="Q7843" s="77">
        <v>6715000</v>
      </c>
      <c r="R7843" s="77">
        <v>4.4400000000000004</v>
      </c>
      <c r="S7843" s="77">
        <v>40.465000000000011</v>
      </c>
      <c r="T7843" s="77">
        <v>6.3979999999999997</v>
      </c>
      <c r="U7843" s="77">
        <v>20.5184</v>
      </c>
      <c r="V7843" s="77">
        <v>2.6240420362716379</v>
      </c>
      <c r="AC7843" s="77">
        <v>154.59</v>
      </c>
      <c r="AD7843" s="77">
        <v>152.59</v>
      </c>
      <c r="AH7843" s="77">
        <f>IF(AND(M7843&lt;Variables!$G$6,M7843&gt;Variables!$G$5),0,1)</f>
        <v>1</v>
      </c>
      <c r="AI7843" s="77">
        <f t="shared" si="246"/>
        <v>0</v>
      </c>
      <c r="AJ7843" s="77">
        <f>IF(I7843&gt;Variables!$G$7,0,1)</f>
        <v>1</v>
      </c>
      <c r="AK7843" s="77">
        <f>IF(F7843&gt;Variables!$G$8,0,1)</f>
        <v>0</v>
      </c>
      <c r="AL7843" s="77">
        <f>IF(G7843&gt;Variables!$G$9,0,1)</f>
        <v>1</v>
      </c>
      <c r="AM7843" s="77">
        <f>IF(AND(K7843&gt;Variables!$G$10,K7843&lt;Variables!$G$11),0,1)</f>
        <v>1</v>
      </c>
      <c r="AN7843" s="77">
        <f>IF(H7843&lt;Variables!$G$13,1,0)</f>
        <v>0</v>
      </c>
      <c r="AO7843" s="77">
        <f>IF(R7843&lt;Variables!$G$12,0,1)</f>
        <v>1</v>
      </c>
      <c r="AP7843" s="78">
        <f t="shared" si="247"/>
        <v>1</v>
      </c>
      <c r="AQ7843" s="77">
        <f>IF(V7843&lt;Variables!$G$15,1,0)</f>
        <v>1</v>
      </c>
      <c r="AR7843" s="77">
        <v>0</v>
      </c>
      <c r="AS7843" s="77">
        <v>1</v>
      </c>
      <c r="AT7843" s="77">
        <v>0</v>
      </c>
      <c r="AU7843" s="77">
        <v>0</v>
      </c>
      <c r="BA7843" s="77">
        <v>0.15</v>
      </c>
    </row>
    <row r="7844" spans="3:53" x14ac:dyDescent="0.25">
      <c r="C7844" s="77" t="s">
        <v>843</v>
      </c>
      <c r="D7844" s="77" t="s">
        <v>644</v>
      </c>
      <c r="E7844" s="77">
        <v>31.36</v>
      </c>
      <c r="F7844" s="77">
        <v>10.25</v>
      </c>
      <c r="G7844" s="77">
        <v>0</v>
      </c>
      <c r="H7844" s="77">
        <v>-99999</v>
      </c>
      <c r="I7844" s="77">
        <v>6.9470000000000001</v>
      </c>
      <c r="J7844" s="77" t="s">
        <v>74</v>
      </c>
      <c r="K7844" s="77">
        <v>-99999</v>
      </c>
      <c r="L7844" s="77">
        <v>-99999</v>
      </c>
      <c r="M7844" s="77">
        <v>-99999</v>
      </c>
      <c r="N7844" s="77">
        <v>-99999</v>
      </c>
      <c r="O7844" s="77">
        <v>-99999</v>
      </c>
      <c r="P7844" s="77">
        <v>30000</v>
      </c>
      <c r="Q7844" s="77">
        <v>111328</v>
      </c>
      <c r="R7844" s="77">
        <v>0.27</v>
      </c>
      <c r="S7844" s="77">
        <v>40.465000000000011</v>
      </c>
      <c r="T7844" s="77">
        <v>6.3979999999999997</v>
      </c>
      <c r="U7844" s="77">
        <v>20.5184</v>
      </c>
      <c r="V7844" s="77">
        <v>-99999</v>
      </c>
      <c r="AC7844" s="77">
        <v>-99999</v>
      </c>
      <c r="AD7844" s="77">
        <v>-99999</v>
      </c>
      <c r="AH7844" s="77">
        <f>IF(AND(M7844&lt;Variables!$G$6,M7844&gt;Variables!$G$5),0,1)</f>
        <v>1</v>
      </c>
      <c r="AI7844" s="77">
        <f t="shared" si="246"/>
        <v>1</v>
      </c>
      <c r="AJ7844" s="77">
        <f>IF(I7844&gt;Variables!$G$7,0,1)</f>
        <v>1</v>
      </c>
      <c r="AK7844" s="77">
        <f>IF(F7844&gt;Variables!$G$8,0,1)</f>
        <v>0</v>
      </c>
      <c r="AL7844" s="77">
        <f>IF(G7844&gt;Variables!$G$9,0,1)</f>
        <v>1</v>
      </c>
      <c r="AM7844" s="77">
        <f>IF(AND(K7844&gt;Variables!$G$10,K7844&lt;Variables!$G$11),0,1)</f>
        <v>1</v>
      </c>
      <c r="AN7844" s="77">
        <f>IF(H7844&lt;Variables!$G$13,1,0)</f>
        <v>1</v>
      </c>
      <c r="AO7844" s="77">
        <f>IF(R7844&lt;Variables!$G$12,0,1)</f>
        <v>0</v>
      </c>
      <c r="AP7844" s="78">
        <f t="shared" si="247"/>
        <v>0</v>
      </c>
      <c r="AQ7844" s="77">
        <f>IF(V7844&lt;Variables!$G$15,1,0)</f>
        <v>1</v>
      </c>
      <c r="AR7844" s="77">
        <v>0</v>
      </c>
      <c r="AS7844" s="77">
        <v>0</v>
      </c>
      <c r="AT7844" s="77">
        <v>0</v>
      </c>
      <c r="AU7844" s="77">
        <v>0</v>
      </c>
      <c r="BA7844" s="77">
        <v>0</v>
      </c>
    </row>
    <row r="7845" spans="3:53" x14ac:dyDescent="0.25">
      <c r="C7845" s="77" t="s">
        <v>843</v>
      </c>
      <c r="D7845" s="77" t="s">
        <v>618</v>
      </c>
      <c r="E7845" s="77">
        <v>1.41</v>
      </c>
      <c r="F7845" s="77">
        <v>7.69</v>
      </c>
      <c r="G7845" s="77">
        <v>0</v>
      </c>
      <c r="H7845" s="77">
        <v>-99999</v>
      </c>
      <c r="I7845" s="77">
        <v>4.1719999999999997</v>
      </c>
      <c r="J7845" s="77" t="s">
        <v>74</v>
      </c>
      <c r="L7845" s="77">
        <v>-99999</v>
      </c>
      <c r="M7845" s="77">
        <v>-99999</v>
      </c>
      <c r="N7845" s="77">
        <v>1.4</v>
      </c>
      <c r="O7845" s="77">
        <v>0</v>
      </c>
      <c r="P7845" s="77">
        <v>33867</v>
      </c>
      <c r="Q7845" s="77">
        <v>39096</v>
      </c>
      <c r="R7845" s="77">
        <v>0.87</v>
      </c>
      <c r="S7845" s="77">
        <v>40.465000000000011</v>
      </c>
      <c r="T7845" s="77">
        <v>6.3979999999999997</v>
      </c>
      <c r="U7845" s="77">
        <v>20.5184</v>
      </c>
      <c r="V7845" s="77">
        <v>-99999</v>
      </c>
      <c r="AC7845" s="77">
        <v>1.41</v>
      </c>
      <c r="AD7845" s="77">
        <v>1.395</v>
      </c>
      <c r="AH7845" s="77">
        <f>IF(AND(M7845&lt;Variables!$G$6,M7845&gt;Variables!$G$5),0,1)</f>
        <v>1</v>
      </c>
      <c r="AI7845" s="77">
        <f t="shared" si="246"/>
        <v>1</v>
      </c>
      <c r="AJ7845" s="77">
        <f>IF(I7845&gt;Variables!$G$7,0,1)</f>
        <v>1</v>
      </c>
      <c r="AK7845" s="77">
        <f>IF(F7845&gt;Variables!$G$8,0,1)</f>
        <v>1</v>
      </c>
      <c r="AL7845" s="77">
        <f>IF(G7845&gt;Variables!$G$9,0,1)</f>
        <v>1</v>
      </c>
      <c r="AM7845" s="77">
        <f>IF(AND(K7845&gt;Variables!$G$10,K7845&lt;Variables!$G$11),0,1)</f>
        <v>1</v>
      </c>
      <c r="AN7845" s="77">
        <f>IF(H7845&lt;Variables!$G$13,1,0)</f>
        <v>1</v>
      </c>
      <c r="AO7845" s="77">
        <f>IF(R7845&lt;Variables!$G$12,0,1)</f>
        <v>0</v>
      </c>
      <c r="AP7845" s="78">
        <f t="shared" si="247"/>
        <v>0</v>
      </c>
      <c r="AQ7845" s="77">
        <f>IF(V7845&lt;Variables!$G$15,1,0)</f>
        <v>1</v>
      </c>
      <c r="AR7845" s="77">
        <v>0</v>
      </c>
      <c r="AS7845" s="77">
        <v>0</v>
      </c>
      <c r="AT7845" s="77">
        <v>0</v>
      </c>
      <c r="AU7845" s="77">
        <v>0</v>
      </c>
      <c r="BA7845" s="77">
        <v>0</v>
      </c>
    </row>
    <row r="7846" spans="3:53" x14ac:dyDescent="0.25">
      <c r="C7846" s="77" t="s">
        <v>843</v>
      </c>
      <c r="D7846" s="77" t="s">
        <v>608</v>
      </c>
      <c r="E7846" s="77">
        <v>22.87</v>
      </c>
      <c r="F7846" s="77">
        <v>105.97</v>
      </c>
      <c r="G7846" s="77">
        <v>28.54</v>
      </c>
      <c r="H7846" s="77">
        <v>22.15</v>
      </c>
      <c r="I7846" s="77">
        <v>5.2530000000000001</v>
      </c>
      <c r="J7846" s="77" t="s">
        <v>75</v>
      </c>
      <c r="K7846" s="77">
        <v>53</v>
      </c>
      <c r="L7846" s="77">
        <v>22.888368421052629</v>
      </c>
      <c r="M7846" s="77">
        <v>0.74986375520547655</v>
      </c>
      <c r="N7846" s="77">
        <v>23.034502040816321</v>
      </c>
      <c r="O7846" s="77">
        <v>0.1106946403203893</v>
      </c>
      <c r="P7846" s="77">
        <v>10040000</v>
      </c>
      <c r="Q7846" s="77">
        <v>26160</v>
      </c>
      <c r="R7846" s="77">
        <v>383.79</v>
      </c>
      <c r="S7846" s="77">
        <v>40.465000000000011</v>
      </c>
      <c r="T7846" s="77">
        <v>6.3979999999999997</v>
      </c>
      <c r="U7846" s="77">
        <v>20.5184</v>
      </c>
      <c r="V7846" s="77">
        <v>2.372086722789557</v>
      </c>
      <c r="AC7846" s="77">
        <v>23.49</v>
      </c>
      <c r="AD7846" s="77">
        <v>18.100000000000001</v>
      </c>
      <c r="AH7846" s="77">
        <f>IF(AND(M7846&lt;Variables!$G$6,M7846&gt;Variables!$G$5),0,1)</f>
        <v>1</v>
      </c>
      <c r="AI7846" s="77">
        <f t="shared" si="246"/>
        <v>1</v>
      </c>
      <c r="AJ7846" s="77">
        <f>IF(I7846&gt;Variables!$G$7,0,1)</f>
        <v>1</v>
      </c>
      <c r="AK7846" s="77">
        <f>IF(F7846&gt;Variables!$G$8,0,1)</f>
        <v>0</v>
      </c>
      <c r="AL7846" s="77">
        <f>IF(G7846&gt;Variables!$G$9,0,1)</f>
        <v>0</v>
      </c>
      <c r="AM7846" s="77">
        <f>IF(AND(K7846&gt;Variables!$G$10,K7846&lt;Variables!$G$11),0,1)</f>
        <v>1</v>
      </c>
      <c r="AN7846" s="77">
        <f>IF(H7846&lt;Variables!$G$13,1,0)</f>
        <v>1</v>
      </c>
      <c r="AO7846" s="77">
        <f>IF(R7846&lt;Variables!$G$12,0,1)</f>
        <v>1</v>
      </c>
      <c r="AP7846" s="78">
        <f t="shared" si="247"/>
        <v>1</v>
      </c>
      <c r="AQ7846" s="77">
        <f>IF(V7846&lt;Variables!$G$15,1,0)</f>
        <v>1</v>
      </c>
      <c r="AR7846" s="77">
        <v>0</v>
      </c>
      <c r="AS7846" s="77">
        <v>0</v>
      </c>
      <c r="AT7846" s="77">
        <v>1</v>
      </c>
      <c r="AU7846" s="77">
        <v>0</v>
      </c>
      <c r="BA7846" s="77">
        <v>-2.25</v>
      </c>
    </row>
    <row r="7847" spans="3:53" x14ac:dyDescent="0.25">
      <c r="C7847" s="77" t="s">
        <v>843</v>
      </c>
      <c r="D7847" s="77" t="s">
        <v>445</v>
      </c>
      <c r="E7847" s="77">
        <v>18.79</v>
      </c>
      <c r="F7847" s="77">
        <v>47.08</v>
      </c>
      <c r="G7847" s="77">
        <v>46.61</v>
      </c>
      <c r="H7847" s="77">
        <v>122.72</v>
      </c>
      <c r="I7847" s="77">
        <v>82846.555999999997</v>
      </c>
      <c r="J7847" s="77" t="s">
        <v>75</v>
      </c>
      <c r="K7847" s="77">
        <v>46.09</v>
      </c>
      <c r="L7847" s="77">
        <v>18.897255000000001</v>
      </c>
      <c r="M7847" s="77">
        <v>-0.85173746134027273</v>
      </c>
      <c r="N7847" s="77">
        <v>18.912182000000001</v>
      </c>
      <c r="O7847" s="77">
        <v>-0.92999316525188835</v>
      </c>
      <c r="P7847" s="77">
        <v>67170000</v>
      </c>
      <c r="Q7847" s="77">
        <v>26410000</v>
      </c>
      <c r="R7847" s="77">
        <v>2.54</v>
      </c>
      <c r="S7847" s="77">
        <v>40.465000000000011</v>
      </c>
      <c r="T7847" s="77">
        <v>6.3979999999999997</v>
      </c>
      <c r="U7847" s="77">
        <v>20.5184</v>
      </c>
      <c r="V7847" s="77">
        <v>2.3390196864423962</v>
      </c>
      <c r="AC7847" s="77">
        <v>19.47</v>
      </c>
      <c r="AD7847" s="77">
        <v>15.81</v>
      </c>
      <c r="AH7847" s="77">
        <f>IF(AND(M7847&lt;Variables!$G$6,M7847&gt;Variables!$G$5),0,1)</f>
        <v>1</v>
      </c>
      <c r="AI7847" s="77">
        <f t="shared" si="246"/>
        <v>1</v>
      </c>
      <c r="AJ7847" s="77">
        <f>IF(I7847&gt;Variables!$G$7,0,1)</f>
        <v>0</v>
      </c>
      <c r="AK7847" s="77">
        <f>IF(F7847&gt;Variables!$G$8,0,1)</f>
        <v>0</v>
      </c>
      <c r="AL7847" s="77">
        <f>IF(G7847&gt;Variables!$G$9,0,1)</f>
        <v>0</v>
      </c>
      <c r="AM7847" s="77">
        <f>IF(AND(K7847&gt;Variables!$G$10,K7847&lt;Variables!$G$11),0,1)</f>
        <v>1</v>
      </c>
      <c r="AN7847" s="77">
        <f>IF(H7847&lt;Variables!$G$13,1,0)</f>
        <v>1</v>
      </c>
      <c r="AO7847" s="77">
        <f>IF(R7847&lt;Variables!$G$12,0,1)</f>
        <v>1</v>
      </c>
      <c r="AP7847" s="78">
        <f t="shared" si="247"/>
        <v>1</v>
      </c>
      <c r="AQ7847" s="77">
        <f>IF(V7847&lt;Variables!$G$15,1,0)</f>
        <v>1</v>
      </c>
      <c r="AR7847" s="77">
        <v>1</v>
      </c>
      <c r="AS7847" s="77">
        <v>0</v>
      </c>
      <c r="AT7847" s="77">
        <v>0</v>
      </c>
      <c r="AU7847" s="77">
        <v>0</v>
      </c>
      <c r="BA7847" s="77">
        <v>2</v>
      </c>
    </row>
    <row r="7848" spans="3:53" x14ac:dyDescent="0.25">
      <c r="C7848" s="77" t="s">
        <v>843</v>
      </c>
      <c r="D7848" s="77" t="s">
        <v>834</v>
      </c>
      <c r="E7848" s="77">
        <v>20.21</v>
      </c>
      <c r="F7848" s="77">
        <v>33.130000000000003</v>
      </c>
      <c r="G7848" s="77">
        <v>-8.18</v>
      </c>
      <c r="H7848" s="77">
        <v>-99999</v>
      </c>
      <c r="I7848" s="77">
        <v>-99999</v>
      </c>
      <c r="J7848" s="77" t="s">
        <v>75</v>
      </c>
      <c r="K7848" s="77">
        <v>-99999</v>
      </c>
      <c r="L7848" s="77">
        <v>20.753595000000001</v>
      </c>
      <c r="M7848" s="77">
        <v>-2.6674655643997971</v>
      </c>
      <c r="N7848" s="77">
        <v>20.935739999999999</v>
      </c>
      <c r="O7848" s="77">
        <v>-3.5142774986697392</v>
      </c>
      <c r="P7848" s="77">
        <v>676040</v>
      </c>
      <c r="S7848" s="77">
        <v>40.465000000000011</v>
      </c>
      <c r="T7848" s="77">
        <v>6.3979999999999997</v>
      </c>
      <c r="U7848" s="77">
        <v>20.5184</v>
      </c>
      <c r="V7848" s="77">
        <v>-99999</v>
      </c>
      <c r="AC7848" s="77">
        <v>21</v>
      </c>
      <c r="AD7848" s="77">
        <v>19.21</v>
      </c>
      <c r="AH7848" s="77">
        <f>IF(AND(M7848&lt;Variables!$G$6,M7848&gt;Variables!$G$5),0,1)</f>
        <v>0</v>
      </c>
      <c r="AI7848" s="77">
        <f t="shared" si="246"/>
        <v>1</v>
      </c>
      <c r="AJ7848" s="77">
        <f>IF(I7848&gt;Variables!$G$7,0,1)</f>
        <v>1</v>
      </c>
      <c r="AK7848" s="77">
        <f>IF(F7848&gt;Variables!$G$8,0,1)</f>
        <v>0</v>
      </c>
      <c r="AL7848" s="77">
        <f>IF(G7848&gt;Variables!$G$9,0,1)</f>
        <v>1</v>
      </c>
      <c r="AM7848" s="77">
        <f>IF(AND(K7848&gt;Variables!$G$10,K7848&lt;Variables!$G$11),0,1)</f>
        <v>1</v>
      </c>
      <c r="AN7848" s="77">
        <f>IF(H7848&lt;Variables!$G$13,1,0)</f>
        <v>1</v>
      </c>
      <c r="AO7848" s="77">
        <f>IF(R7848&lt;Variables!$G$12,0,1)</f>
        <v>0</v>
      </c>
      <c r="AP7848" s="78">
        <f t="shared" si="247"/>
        <v>1</v>
      </c>
      <c r="AQ7848" s="77">
        <f>IF(V7848&lt;Variables!$G$15,1,0)</f>
        <v>1</v>
      </c>
      <c r="AR7848" s="77">
        <v>0</v>
      </c>
      <c r="AS7848" s="77">
        <v>0</v>
      </c>
      <c r="AT7848" s="77">
        <v>1</v>
      </c>
      <c r="AU7848" s="77">
        <v>0</v>
      </c>
      <c r="BA7848" s="77">
        <v>-2.25</v>
      </c>
    </row>
    <row r="7849" spans="3:53" x14ac:dyDescent="0.25">
      <c r="C7849" s="77" t="s">
        <v>843</v>
      </c>
      <c r="D7849" s="77" t="s">
        <v>152</v>
      </c>
      <c r="E7849" s="77">
        <v>0.04</v>
      </c>
      <c r="F7849" s="77">
        <v>7.51</v>
      </c>
      <c r="G7849" s="77">
        <v>26.43</v>
      </c>
      <c r="H7849" s="77">
        <v>-99999</v>
      </c>
      <c r="I7849" s="77">
        <v>27.738</v>
      </c>
      <c r="J7849" s="77" t="s">
        <v>75</v>
      </c>
      <c r="K7849" s="77">
        <v>45.55</v>
      </c>
      <c r="L7849" s="77">
        <v>3.5608333333333332E-2</v>
      </c>
      <c r="M7849" s="77">
        <v>-0.58506903814649525</v>
      </c>
      <c r="N7849" s="77">
        <v>3.5576190476190483E-2</v>
      </c>
      <c r="O7849" s="77">
        <v>-0.49524829340114951</v>
      </c>
      <c r="P7849" s="77">
        <v>4990000</v>
      </c>
      <c r="Q7849" s="77">
        <v>14265000</v>
      </c>
      <c r="R7849" s="77">
        <v>0.35</v>
      </c>
      <c r="S7849" s="77">
        <v>40.465000000000011</v>
      </c>
      <c r="T7849" s="77">
        <v>6.3979999999999997</v>
      </c>
      <c r="U7849" s="77">
        <v>20.5184</v>
      </c>
      <c r="V7849" s="77">
        <v>2.3285907217411652</v>
      </c>
      <c r="AC7849" s="77">
        <v>3.5799999999999998E-2</v>
      </c>
      <c r="AD7849" s="77">
        <v>3.4000000000000002E-2</v>
      </c>
      <c r="AH7849" s="77">
        <f>IF(AND(M7849&lt;Variables!$G$6,M7849&gt;Variables!$G$5),0,1)</f>
        <v>1</v>
      </c>
      <c r="AI7849" s="77">
        <f t="shared" si="246"/>
        <v>0</v>
      </c>
      <c r="AJ7849" s="77">
        <f>IF(I7849&gt;Variables!$G$7,0,1)</f>
        <v>1</v>
      </c>
      <c r="AK7849" s="77">
        <f>IF(F7849&gt;Variables!$G$8,0,1)</f>
        <v>1</v>
      </c>
      <c r="AL7849" s="77">
        <f>IF(G7849&gt;Variables!$G$9,0,1)</f>
        <v>0</v>
      </c>
      <c r="AM7849" s="77">
        <f>IF(AND(K7849&gt;Variables!$G$10,K7849&lt;Variables!$G$11),0,1)</f>
        <v>1</v>
      </c>
      <c r="AN7849" s="77">
        <f>IF(H7849&lt;Variables!$G$13,1,0)</f>
        <v>1</v>
      </c>
      <c r="AO7849" s="77">
        <f>IF(R7849&lt;Variables!$G$12,0,1)</f>
        <v>0</v>
      </c>
      <c r="AP7849" s="78">
        <f t="shared" si="247"/>
        <v>1</v>
      </c>
      <c r="AQ7849" s="77">
        <f>IF(V7849&lt;Variables!$G$15,1,0)</f>
        <v>1</v>
      </c>
      <c r="AR7849" s="77">
        <v>0</v>
      </c>
      <c r="AS7849" s="77">
        <v>0</v>
      </c>
      <c r="AT7849" s="77">
        <v>1</v>
      </c>
      <c r="AU7849" s="77">
        <v>0</v>
      </c>
      <c r="BA7849" s="77">
        <v>-2.25</v>
      </c>
    </row>
    <row r="7850" spans="3:53" x14ac:dyDescent="0.25">
      <c r="C7850" s="77" t="s">
        <v>843</v>
      </c>
      <c r="D7850" s="77" t="s">
        <v>458</v>
      </c>
      <c r="E7850" s="77">
        <v>53.31</v>
      </c>
      <c r="F7850" s="77">
        <v>31.5</v>
      </c>
      <c r="G7850" s="77">
        <v>11.12</v>
      </c>
      <c r="H7850" s="77">
        <v>9830</v>
      </c>
      <c r="I7850" s="77">
        <v>81.384</v>
      </c>
      <c r="J7850" s="77" t="s">
        <v>75</v>
      </c>
      <c r="K7850" s="77">
        <v>40.58</v>
      </c>
      <c r="L7850" s="77">
        <v>53.49998999999999</v>
      </c>
      <c r="M7850" s="77">
        <v>-0.70185059847673281</v>
      </c>
      <c r="N7850" s="77">
        <v>53.542211999999992</v>
      </c>
      <c r="O7850" s="77">
        <v>-0.78015454423137132</v>
      </c>
      <c r="P7850" s="77">
        <v>162429000</v>
      </c>
      <c r="Q7850" s="77">
        <v>20406000</v>
      </c>
      <c r="R7850" s="77">
        <v>7.96</v>
      </c>
      <c r="S7850" s="77">
        <v>40.465000000000011</v>
      </c>
      <c r="T7850" s="77">
        <v>6.3979999999999997</v>
      </c>
      <c r="U7850" s="77">
        <v>20.5184</v>
      </c>
      <c r="V7850" s="77">
        <v>2.2685630981028591</v>
      </c>
      <c r="AC7850" s="77">
        <v>57.289900000000003</v>
      </c>
      <c r="AD7850" s="77">
        <v>51.93</v>
      </c>
      <c r="AH7850" s="77">
        <f>IF(AND(M7850&lt;Variables!$G$6,M7850&gt;Variables!$G$5),0,1)</f>
        <v>1</v>
      </c>
      <c r="AI7850" s="77">
        <f t="shared" si="246"/>
        <v>1</v>
      </c>
      <c r="AJ7850" s="77">
        <f>IF(I7850&gt;Variables!$G$7,0,1)</f>
        <v>0</v>
      </c>
      <c r="AK7850" s="77">
        <f>IF(F7850&gt;Variables!$G$8,0,1)</f>
        <v>0</v>
      </c>
      <c r="AL7850" s="77">
        <f>IF(G7850&gt;Variables!$G$9,0,1)</f>
        <v>0</v>
      </c>
      <c r="AM7850" s="77">
        <f>IF(AND(K7850&gt;Variables!$G$10,K7850&lt;Variables!$G$11),0,1)</f>
        <v>1</v>
      </c>
      <c r="AN7850" s="77">
        <f>IF(H7850&lt;Variables!$G$13,1,0)</f>
        <v>0</v>
      </c>
      <c r="AO7850" s="77">
        <f>IF(R7850&lt;Variables!$G$12,0,1)</f>
        <v>1</v>
      </c>
      <c r="AP7850" s="78">
        <f t="shared" si="247"/>
        <v>1</v>
      </c>
      <c r="AQ7850" s="77">
        <f>IF(V7850&lt;Variables!$G$15,1,0)</f>
        <v>1</v>
      </c>
      <c r="AR7850" s="77">
        <v>1</v>
      </c>
      <c r="AS7850" s="77">
        <v>0</v>
      </c>
      <c r="AT7850" s="77">
        <v>0</v>
      </c>
      <c r="AU7850" s="77">
        <v>0</v>
      </c>
      <c r="BA7850" s="77">
        <v>1.57</v>
      </c>
    </row>
    <row r="7851" spans="3:53" x14ac:dyDescent="0.25">
      <c r="C7851" s="77" t="s">
        <v>843</v>
      </c>
      <c r="D7851" s="77" t="s">
        <v>836</v>
      </c>
      <c r="E7851" s="77">
        <v>150.93</v>
      </c>
      <c r="F7851" s="77">
        <v>5.96</v>
      </c>
      <c r="G7851" s="77">
        <v>6.08</v>
      </c>
      <c r="H7851" s="77">
        <v>5230</v>
      </c>
      <c r="I7851" s="77">
        <v>528.76700000000005</v>
      </c>
      <c r="J7851" s="77" t="s">
        <v>74</v>
      </c>
      <c r="K7851" s="77">
        <v>50.92</v>
      </c>
      <c r="L7851" s="77">
        <v>150.82499999999999</v>
      </c>
      <c r="M7851" s="77">
        <v>3.315100281799353E-3</v>
      </c>
      <c r="N7851" s="77">
        <v>150.8458974358974</v>
      </c>
      <c r="O7851" s="77">
        <v>-1.053885864159518E-2</v>
      </c>
      <c r="P7851" s="77">
        <v>247260</v>
      </c>
      <c r="Q7851" s="77">
        <v>429915</v>
      </c>
      <c r="R7851" s="77">
        <v>0.57999999999999996</v>
      </c>
      <c r="S7851" s="77">
        <v>40.465000000000011</v>
      </c>
      <c r="T7851" s="77">
        <v>6.3979999999999997</v>
      </c>
      <c r="U7851" s="77">
        <v>20.5184</v>
      </c>
      <c r="V7851" s="77">
        <v>2.376436199303829</v>
      </c>
      <c r="AC7851" s="77">
        <v>153.18</v>
      </c>
      <c r="AD7851" s="77">
        <v>148.36000000000001</v>
      </c>
      <c r="AH7851" s="77">
        <f>IF(AND(M7851&lt;Variables!$G$6,M7851&gt;Variables!$G$5),0,1)</f>
        <v>1</v>
      </c>
      <c r="AI7851" s="77">
        <f t="shared" si="246"/>
        <v>1</v>
      </c>
      <c r="AJ7851" s="77">
        <f>IF(I7851&gt;Variables!$G$7,0,1)</f>
        <v>0</v>
      </c>
      <c r="AK7851" s="77">
        <f>IF(F7851&gt;Variables!$G$8,0,1)</f>
        <v>1</v>
      </c>
      <c r="AL7851" s="77">
        <f>IF(G7851&gt;Variables!$G$9,0,1)</f>
        <v>1</v>
      </c>
      <c r="AM7851" s="77">
        <f>IF(AND(K7851&gt;Variables!$G$10,K7851&lt;Variables!$G$11),0,1)</f>
        <v>1</v>
      </c>
      <c r="AN7851" s="77">
        <f>IF(H7851&lt;Variables!$G$13,1,0)</f>
        <v>0</v>
      </c>
      <c r="AO7851" s="77">
        <f>IF(R7851&lt;Variables!$G$12,0,1)</f>
        <v>0</v>
      </c>
      <c r="AP7851" s="78">
        <f t="shared" si="247"/>
        <v>0</v>
      </c>
      <c r="AQ7851" s="77">
        <f>IF(V7851&lt;Variables!$G$15,1,0)</f>
        <v>1</v>
      </c>
      <c r="AR7851" s="77">
        <v>1</v>
      </c>
      <c r="AS7851" s="77">
        <v>0</v>
      </c>
      <c r="AT7851" s="77">
        <v>0</v>
      </c>
      <c r="AU7851" s="77">
        <v>0</v>
      </c>
      <c r="BA7851" s="77">
        <v>1.33</v>
      </c>
    </row>
    <row r="7852" spans="3:53" x14ac:dyDescent="0.25">
      <c r="C7852" s="77" t="s">
        <v>843</v>
      </c>
      <c r="D7852" s="77" t="s">
        <v>617</v>
      </c>
      <c r="E7852" s="77">
        <v>4.41</v>
      </c>
      <c r="F7852" s="77">
        <v>6.35</v>
      </c>
      <c r="G7852" s="77">
        <v>3.9</v>
      </c>
      <c r="H7852" s="77">
        <v>-99999</v>
      </c>
      <c r="I7852" s="77">
        <v>-22.827999999999999</v>
      </c>
      <c r="J7852" s="77" t="s">
        <v>74</v>
      </c>
      <c r="K7852" s="77">
        <v>57.99</v>
      </c>
      <c r="L7852" s="77">
        <v>4.3911099999999994</v>
      </c>
      <c r="M7852" s="77">
        <v>8.858807909617776E-2</v>
      </c>
      <c r="N7852" s="77">
        <v>4.3913789473684206</v>
      </c>
      <c r="O7852" s="77">
        <v>8.2458213581155931E-2</v>
      </c>
      <c r="P7852" s="77">
        <v>220063</v>
      </c>
      <c r="Q7852" s="77">
        <v>142825</v>
      </c>
      <c r="R7852" s="77">
        <v>1.54</v>
      </c>
      <c r="S7852" s="77">
        <v>40.465000000000011</v>
      </c>
      <c r="T7852" s="77">
        <v>6.3979999999999997</v>
      </c>
      <c r="U7852" s="77">
        <v>20.5184</v>
      </c>
      <c r="V7852" s="77">
        <v>2.445428929387786</v>
      </c>
      <c r="AC7852" s="77">
        <v>4.4000000000000004</v>
      </c>
      <c r="AD7852" s="77">
        <v>4.3099999999999996</v>
      </c>
      <c r="AH7852" s="77">
        <f>IF(AND(M7852&lt;Variables!$G$6,M7852&gt;Variables!$G$5),0,1)</f>
        <v>1</v>
      </c>
      <c r="AI7852" s="77">
        <f t="shared" si="246"/>
        <v>1</v>
      </c>
      <c r="AJ7852" s="77">
        <f>IF(I7852&gt;Variables!$G$7,0,1)</f>
        <v>1</v>
      </c>
      <c r="AK7852" s="77">
        <f>IF(F7852&gt;Variables!$G$8,0,1)</f>
        <v>1</v>
      </c>
      <c r="AL7852" s="77">
        <f>IF(G7852&gt;Variables!$G$9,0,1)</f>
        <v>1</v>
      </c>
      <c r="AM7852" s="77">
        <f>IF(AND(K7852&gt;Variables!$G$10,K7852&lt;Variables!$G$11),0,1)</f>
        <v>1</v>
      </c>
      <c r="AN7852" s="77">
        <f>IF(H7852&lt;Variables!$G$13,1,0)</f>
        <v>1</v>
      </c>
      <c r="AO7852" s="77">
        <f>IF(R7852&lt;Variables!$G$12,0,1)</f>
        <v>0</v>
      </c>
      <c r="AP7852" s="78">
        <f t="shared" si="247"/>
        <v>0</v>
      </c>
      <c r="AQ7852" s="77">
        <f>IF(V7852&lt;Variables!$G$15,1,0)</f>
        <v>1</v>
      </c>
      <c r="AR7852" s="77">
        <v>0</v>
      </c>
      <c r="AS7852" s="77">
        <v>0</v>
      </c>
      <c r="AT7852" s="77">
        <v>1</v>
      </c>
      <c r="AU7852" s="77">
        <v>0</v>
      </c>
      <c r="BA7852" s="77">
        <v>-2.25</v>
      </c>
    </row>
    <row r="7853" spans="3:53" x14ac:dyDescent="0.25">
      <c r="C7853" s="77" t="s">
        <v>843</v>
      </c>
      <c r="D7853" s="77" t="s">
        <v>631</v>
      </c>
      <c r="E7853" s="77">
        <v>185.94</v>
      </c>
      <c r="F7853" s="77">
        <v>5.82</v>
      </c>
      <c r="G7853" s="77">
        <v>0.55000000000000004</v>
      </c>
      <c r="H7853" s="77">
        <v>-99999</v>
      </c>
      <c r="I7853" s="77">
        <v>42.127000000000002</v>
      </c>
      <c r="J7853" s="77" t="s">
        <v>74</v>
      </c>
      <c r="K7853" s="77">
        <v>48.83</v>
      </c>
      <c r="L7853" s="77">
        <v>185.34584375</v>
      </c>
      <c r="M7853" s="77">
        <v>2.1126046965911891E-2</v>
      </c>
      <c r="N7853" s="77">
        <v>185.5154159090909</v>
      </c>
      <c r="O7853" s="77">
        <v>-7.0299230094615014E-2</v>
      </c>
      <c r="P7853" s="77">
        <v>39195</v>
      </c>
      <c r="Q7853" s="77">
        <v>70975</v>
      </c>
      <c r="R7853" s="77">
        <v>0.55000000000000004</v>
      </c>
      <c r="S7853" s="77">
        <v>40.465000000000011</v>
      </c>
      <c r="T7853" s="77">
        <v>6.3979999999999997</v>
      </c>
      <c r="U7853" s="77">
        <v>20.5184</v>
      </c>
      <c r="V7853" s="77">
        <v>2.3544009068465419</v>
      </c>
      <c r="AC7853" s="77">
        <v>185.49</v>
      </c>
      <c r="AD7853" s="77">
        <v>184.41</v>
      </c>
      <c r="AH7853" s="77">
        <f>IF(AND(M7853&lt;Variables!$G$6,M7853&gt;Variables!$G$5),0,1)</f>
        <v>1</v>
      </c>
      <c r="AI7853" s="77">
        <f t="shared" si="246"/>
        <v>1</v>
      </c>
      <c r="AJ7853" s="77">
        <f>IF(I7853&gt;Variables!$G$7,0,1)</f>
        <v>1</v>
      </c>
      <c r="AK7853" s="77">
        <f>IF(F7853&gt;Variables!$G$8,0,1)</f>
        <v>1</v>
      </c>
      <c r="AL7853" s="77">
        <f>IF(G7853&gt;Variables!$G$9,0,1)</f>
        <v>1</v>
      </c>
      <c r="AM7853" s="77">
        <f>IF(AND(K7853&gt;Variables!$G$10,K7853&lt;Variables!$G$11),0,1)</f>
        <v>1</v>
      </c>
      <c r="AN7853" s="77">
        <f>IF(H7853&lt;Variables!$G$13,1,0)</f>
        <v>1</v>
      </c>
      <c r="AO7853" s="77">
        <f>IF(R7853&lt;Variables!$G$12,0,1)</f>
        <v>0</v>
      </c>
      <c r="AP7853" s="78">
        <f t="shared" si="247"/>
        <v>0</v>
      </c>
      <c r="AQ7853" s="77">
        <f>IF(V7853&lt;Variables!$G$15,1,0)</f>
        <v>1</v>
      </c>
      <c r="AR7853" s="77">
        <v>0</v>
      </c>
      <c r="AS7853" s="77">
        <v>0</v>
      </c>
      <c r="AT7853" s="77">
        <v>0</v>
      </c>
      <c r="AU7853" s="77">
        <v>1</v>
      </c>
      <c r="BA7853" s="77">
        <v>-0.69</v>
      </c>
    </row>
    <row r="7854" spans="3:53" x14ac:dyDescent="0.25">
      <c r="C7854" s="77" t="s">
        <v>843</v>
      </c>
      <c r="D7854" s="77" t="s">
        <v>609</v>
      </c>
      <c r="E7854" s="77">
        <v>5.52</v>
      </c>
      <c r="F7854" s="77">
        <v>7.1</v>
      </c>
      <c r="G7854" s="77">
        <v>3.87</v>
      </c>
      <c r="H7854" s="77">
        <v>30100</v>
      </c>
      <c r="I7854" s="77">
        <v>268.24299999999999</v>
      </c>
      <c r="J7854" s="77" t="s">
        <v>74</v>
      </c>
      <c r="K7854" s="77">
        <v>57.96</v>
      </c>
      <c r="L7854" s="77">
        <v>5.50244</v>
      </c>
      <c r="M7854" s="77">
        <v>4.6524814445952987E-2</v>
      </c>
      <c r="N7854" s="77">
        <v>5.4874080000000003</v>
      </c>
      <c r="O7854" s="77">
        <v>0.32058851829496932</v>
      </c>
      <c r="P7854" s="77">
        <v>43246000</v>
      </c>
      <c r="Q7854" s="77">
        <v>38585000</v>
      </c>
      <c r="R7854" s="77">
        <v>1.1200000000000001</v>
      </c>
      <c r="S7854" s="77">
        <v>40.465000000000011</v>
      </c>
      <c r="T7854" s="77">
        <v>6.3979999999999997</v>
      </c>
      <c r="U7854" s="77">
        <v>20.5184</v>
      </c>
      <c r="V7854" s="77">
        <v>2.4471864200580109</v>
      </c>
      <c r="AC7854" s="77">
        <v>5.65</v>
      </c>
      <c r="AD7854" s="77">
        <v>5.45</v>
      </c>
      <c r="AH7854" s="77">
        <f>IF(AND(M7854&lt;Variables!$G$6,M7854&gt;Variables!$G$5),0,1)</f>
        <v>1</v>
      </c>
      <c r="AI7854" s="77">
        <f t="shared" si="246"/>
        <v>0</v>
      </c>
      <c r="AJ7854" s="77">
        <f>IF(I7854&gt;Variables!$G$7,0,1)</f>
        <v>0</v>
      </c>
      <c r="AK7854" s="77">
        <f>IF(F7854&gt;Variables!$G$8,0,1)</f>
        <v>1</v>
      </c>
      <c r="AL7854" s="77">
        <f>IF(G7854&gt;Variables!$G$9,0,1)</f>
        <v>1</v>
      </c>
      <c r="AM7854" s="77">
        <f>IF(AND(K7854&gt;Variables!$G$10,K7854&lt;Variables!$G$11),0,1)</f>
        <v>1</v>
      </c>
      <c r="AN7854" s="77">
        <f>IF(H7854&lt;Variables!$G$13,1,0)</f>
        <v>0</v>
      </c>
      <c r="AO7854" s="77">
        <f>IF(R7854&lt;Variables!$G$12,0,1)</f>
        <v>0</v>
      </c>
      <c r="AP7854" s="78">
        <f t="shared" si="247"/>
        <v>0</v>
      </c>
      <c r="AQ7854" s="77">
        <f>IF(V7854&lt;Variables!$G$15,1,0)</f>
        <v>1</v>
      </c>
      <c r="AR7854" s="77">
        <v>1</v>
      </c>
      <c r="AS7854" s="77">
        <v>0</v>
      </c>
      <c r="AT7854" s="77">
        <v>0</v>
      </c>
      <c r="AU7854" s="77">
        <v>0</v>
      </c>
      <c r="BA7854" s="77">
        <v>1.03</v>
      </c>
    </row>
    <row r="7855" spans="3:53" x14ac:dyDescent="0.25">
      <c r="C7855" s="77" t="s">
        <v>843</v>
      </c>
      <c r="D7855" s="77" t="s">
        <v>621</v>
      </c>
      <c r="E7855" s="77">
        <v>12.61</v>
      </c>
      <c r="F7855" s="77">
        <v>39.369999999999997</v>
      </c>
      <c r="G7855" s="77">
        <v>-1.59</v>
      </c>
      <c r="H7855" s="77">
        <v>28.51</v>
      </c>
      <c r="I7855" s="77">
        <v>-11.86</v>
      </c>
      <c r="J7855" s="77" t="s">
        <v>74</v>
      </c>
      <c r="K7855" s="77">
        <v>50.46</v>
      </c>
      <c r="L7855" s="77">
        <v>12.76255263157895</v>
      </c>
      <c r="M7855" s="77">
        <v>-0.84272037643023689</v>
      </c>
      <c r="N7855" s="77">
        <v>12.308569387755099</v>
      </c>
      <c r="O7855" s="77">
        <v>2.8145481520341309</v>
      </c>
      <c r="P7855" s="77">
        <v>4800000</v>
      </c>
      <c r="Q7855" s="77">
        <v>52870</v>
      </c>
      <c r="R7855" s="77">
        <v>90.79</v>
      </c>
      <c r="S7855" s="77">
        <v>40.465000000000011</v>
      </c>
      <c r="T7855" s="77">
        <v>6.3979999999999997</v>
      </c>
      <c r="U7855" s="77">
        <v>20.5184</v>
      </c>
      <c r="V7855" s="77">
        <v>2.3947958669528662</v>
      </c>
      <c r="AC7855" s="77">
        <v>12.75</v>
      </c>
      <c r="AD7855" s="77">
        <v>11.63</v>
      </c>
      <c r="AH7855" s="77">
        <f>IF(AND(M7855&lt;Variables!$G$6,M7855&gt;Variables!$G$5),0,1)</f>
        <v>1</v>
      </c>
      <c r="AI7855" s="77">
        <f t="shared" si="246"/>
        <v>0</v>
      </c>
      <c r="AJ7855" s="77">
        <f>IF(I7855&gt;Variables!$G$7,0,1)</f>
        <v>1</v>
      </c>
      <c r="AK7855" s="77">
        <f>IF(F7855&gt;Variables!$G$8,0,1)</f>
        <v>0</v>
      </c>
      <c r="AL7855" s="77">
        <f>IF(G7855&gt;Variables!$G$9,0,1)</f>
        <v>1</v>
      </c>
      <c r="AM7855" s="77">
        <f>IF(AND(K7855&gt;Variables!$G$10,K7855&lt;Variables!$G$11),0,1)</f>
        <v>1</v>
      </c>
      <c r="AN7855" s="77">
        <f>IF(H7855&lt;Variables!$G$13,1,0)</f>
        <v>1</v>
      </c>
      <c r="AO7855" s="77">
        <f>IF(R7855&lt;Variables!$G$12,0,1)</f>
        <v>1</v>
      </c>
      <c r="AP7855" s="78">
        <f t="shared" si="247"/>
        <v>0</v>
      </c>
      <c r="AQ7855" s="77">
        <f>IF(V7855&lt;Variables!$G$15,1,0)</f>
        <v>1</v>
      </c>
      <c r="AR7855" s="77">
        <v>0</v>
      </c>
      <c r="AS7855" s="77">
        <v>0</v>
      </c>
      <c r="AT7855" s="77">
        <v>1</v>
      </c>
      <c r="AU7855" s="77">
        <v>0</v>
      </c>
      <c r="BA7855" s="77">
        <v>-2.25</v>
      </c>
    </row>
    <row r="7856" spans="3:53" x14ac:dyDescent="0.25">
      <c r="C7856" s="77" t="s">
        <v>843</v>
      </c>
      <c r="D7856" s="77" t="s">
        <v>431</v>
      </c>
      <c r="E7856" s="77">
        <v>40.44</v>
      </c>
      <c r="F7856" s="77">
        <v>5.65</v>
      </c>
      <c r="G7856" s="77">
        <v>5.5</v>
      </c>
      <c r="H7856" s="77">
        <v>4950</v>
      </c>
      <c r="I7856" s="77">
        <v>177.78</v>
      </c>
      <c r="J7856" s="77" t="s">
        <v>75</v>
      </c>
      <c r="K7856" s="77">
        <v>33.44</v>
      </c>
      <c r="L7856" s="77">
        <v>40.577945</v>
      </c>
      <c r="M7856" s="77">
        <v>-0.68496568764140853</v>
      </c>
      <c r="N7856" s="77">
        <v>40.743831999999998</v>
      </c>
      <c r="O7856" s="77">
        <v>-1.089323164301305</v>
      </c>
      <c r="P7856" s="77">
        <v>7317000</v>
      </c>
      <c r="Q7856" s="77">
        <v>5997000</v>
      </c>
      <c r="R7856" s="77">
        <v>1.22</v>
      </c>
      <c r="S7856" s="77">
        <v>40.465000000000011</v>
      </c>
      <c r="T7856" s="77">
        <v>6.3979999999999997</v>
      </c>
      <c r="U7856" s="77">
        <v>20.5184</v>
      </c>
      <c r="V7856" s="77">
        <v>2.1804888320768341</v>
      </c>
      <c r="AC7856" s="77">
        <v>40.9</v>
      </c>
      <c r="AD7856" s="77">
        <v>39.28</v>
      </c>
      <c r="AH7856" s="77">
        <f>IF(AND(M7856&lt;Variables!$G$6,M7856&gt;Variables!$G$5),0,1)</f>
        <v>1</v>
      </c>
      <c r="AI7856" s="77">
        <f t="shared" si="246"/>
        <v>1</v>
      </c>
      <c r="AJ7856" s="77">
        <f>IF(I7856&gt;Variables!$G$7,0,1)</f>
        <v>0</v>
      </c>
      <c r="AK7856" s="77">
        <f>IF(F7856&gt;Variables!$G$8,0,1)</f>
        <v>1</v>
      </c>
      <c r="AL7856" s="77">
        <f>IF(G7856&gt;Variables!$G$9,0,1)</f>
        <v>1</v>
      </c>
      <c r="AM7856" s="77">
        <f>IF(AND(K7856&gt;Variables!$G$10,K7856&lt;Variables!$G$11),0,1)</f>
        <v>1</v>
      </c>
      <c r="AN7856" s="77">
        <f>IF(H7856&lt;Variables!$G$13,1,0)</f>
        <v>0</v>
      </c>
      <c r="AO7856" s="77">
        <f>IF(R7856&lt;Variables!$G$12,0,1)</f>
        <v>0</v>
      </c>
      <c r="AP7856" s="78">
        <f t="shared" si="247"/>
        <v>1</v>
      </c>
      <c r="AQ7856" s="77">
        <f>IF(V7856&lt;Variables!$G$15,1,0)</f>
        <v>1</v>
      </c>
      <c r="AR7856" s="77">
        <v>0</v>
      </c>
      <c r="AS7856" s="77">
        <v>0</v>
      </c>
      <c r="AT7856" s="77">
        <v>0</v>
      </c>
      <c r="AU7856" s="77">
        <v>1</v>
      </c>
      <c r="BA7856" s="77">
        <v>-0.21</v>
      </c>
    </row>
    <row r="7857" spans="3:53" x14ac:dyDescent="0.25">
      <c r="C7857" s="77" t="s">
        <v>843</v>
      </c>
      <c r="D7857" s="77" t="s">
        <v>201</v>
      </c>
      <c r="E7857" s="77">
        <v>49</v>
      </c>
      <c r="F7857" s="77">
        <v>6.36</v>
      </c>
      <c r="G7857" s="77">
        <v>3.99</v>
      </c>
      <c r="H7857" s="77">
        <v>-99999</v>
      </c>
      <c r="I7857" s="77">
        <v>23316.030999999999</v>
      </c>
      <c r="J7857" s="77" t="s">
        <v>75</v>
      </c>
      <c r="K7857" s="77">
        <v>45.39</v>
      </c>
      <c r="L7857" s="77">
        <v>48.810682352941178</v>
      </c>
      <c r="M7857" s="77">
        <v>-0.69796679029759778</v>
      </c>
      <c r="N7857" s="77">
        <v>48.449695121951223</v>
      </c>
      <c r="O7857" s="77">
        <v>4.1909196740387018E-2</v>
      </c>
      <c r="P7857" s="77">
        <v>350685</v>
      </c>
      <c r="Q7857" s="77">
        <v>1984000</v>
      </c>
      <c r="R7857" s="77">
        <v>0.18</v>
      </c>
      <c r="S7857" s="77">
        <v>40.465000000000011</v>
      </c>
      <c r="T7857" s="77">
        <v>6.3979999999999997</v>
      </c>
      <c r="U7857" s="77">
        <v>20.5184</v>
      </c>
      <c r="V7857" s="77">
        <v>2.3280950300510881</v>
      </c>
      <c r="AC7857" s="77">
        <v>48.88</v>
      </c>
      <c r="AD7857" s="77">
        <v>47.51</v>
      </c>
      <c r="AH7857" s="77">
        <f>IF(AND(M7857&lt;Variables!$G$6,M7857&gt;Variables!$G$5),0,1)</f>
        <v>1</v>
      </c>
      <c r="AI7857" s="77">
        <f t="shared" si="246"/>
        <v>0</v>
      </c>
      <c r="AJ7857" s="77">
        <f>IF(I7857&gt;Variables!$G$7,0,1)</f>
        <v>0</v>
      </c>
      <c r="AK7857" s="77">
        <f>IF(F7857&gt;Variables!$G$8,0,1)</f>
        <v>1</v>
      </c>
      <c r="AL7857" s="77">
        <f>IF(G7857&gt;Variables!$G$9,0,1)</f>
        <v>1</v>
      </c>
      <c r="AM7857" s="77">
        <f>IF(AND(K7857&gt;Variables!$G$10,K7857&lt;Variables!$G$11),0,1)</f>
        <v>1</v>
      </c>
      <c r="AN7857" s="77">
        <f>IF(H7857&lt;Variables!$G$13,1,0)</f>
        <v>1</v>
      </c>
      <c r="AO7857" s="77">
        <f>IF(R7857&lt;Variables!$G$12,0,1)</f>
        <v>0</v>
      </c>
      <c r="AP7857" s="78">
        <f t="shared" si="247"/>
        <v>1</v>
      </c>
      <c r="AQ7857" s="77">
        <f>IF(V7857&lt;Variables!$G$15,1,0)</f>
        <v>1</v>
      </c>
      <c r="AR7857" s="77">
        <v>0</v>
      </c>
      <c r="AS7857" s="77">
        <v>0</v>
      </c>
      <c r="AT7857" s="77">
        <v>0</v>
      </c>
      <c r="AU7857" s="77">
        <v>1</v>
      </c>
      <c r="BA7857" s="77">
        <v>-1.61</v>
      </c>
    </row>
    <row r="7858" spans="3:53" x14ac:dyDescent="0.25">
      <c r="C7858" s="77" t="s">
        <v>843</v>
      </c>
      <c r="D7858" s="77" t="s">
        <v>623</v>
      </c>
      <c r="E7858" s="77">
        <v>12.31</v>
      </c>
      <c r="F7858" s="77">
        <v>10.31</v>
      </c>
      <c r="G7858" s="77">
        <v>0</v>
      </c>
      <c r="H7858" s="77">
        <v>8119.9999999999991</v>
      </c>
      <c r="I7858" s="77">
        <v>-42.246000000000002</v>
      </c>
      <c r="J7858" s="77" t="s">
        <v>74</v>
      </c>
      <c r="K7858" s="77">
        <v>38.729999999999997</v>
      </c>
      <c r="L7858" s="77">
        <v>12.2803</v>
      </c>
      <c r="M7858" s="77">
        <v>-8.3874172455077348E-2</v>
      </c>
      <c r="N7858" s="77">
        <v>12.364190000000001</v>
      </c>
      <c r="O7858" s="77">
        <v>-0.7617967695417257</v>
      </c>
      <c r="P7858" s="77">
        <v>28353000</v>
      </c>
      <c r="Q7858" s="77">
        <v>6845000</v>
      </c>
      <c r="R7858" s="77">
        <v>4.1399999999999997</v>
      </c>
      <c r="S7858" s="77">
        <v>40.465000000000011</v>
      </c>
      <c r="T7858" s="77">
        <v>6.3979999999999997</v>
      </c>
      <c r="U7858" s="77">
        <v>20.5184</v>
      </c>
      <c r="V7858" s="77">
        <v>2.2496936120485662</v>
      </c>
      <c r="AC7858" s="77">
        <v>12.44</v>
      </c>
      <c r="AD7858" s="77">
        <v>11.92</v>
      </c>
      <c r="AH7858" s="77">
        <f>IF(AND(M7858&lt;Variables!$G$6,M7858&gt;Variables!$G$5),0,1)</f>
        <v>1</v>
      </c>
      <c r="AI7858" s="77">
        <f t="shared" ref="AI7858:AI7921" si="248">IF(L7858&gt;N7858,0,1)</f>
        <v>1</v>
      </c>
      <c r="AJ7858" s="77">
        <f>IF(I7858&gt;Variables!$G$7,0,1)</f>
        <v>1</v>
      </c>
      <c r="AK7858" s="77">
        <f>IF(F7858&gt;Variables!$G$8,0,1)</f>
        <v>0</v>
      </c>
      <c r="AL7858" s="77">
        <f>IF(G7858&gt;Variables!$G$9,0,1)</f>
        <v>1</v>
      </c>
      <c r="AM7858" s="77">
        <f>IF(AND(K7858&gt;Variables!$G$10,K7858&lt;Variables!$G$11),0,1)</f>
        <v>1</v>
      </c>
      <c r="AN7858" s="77">
        <f>IF(H7858&lt;Variables!$G$13,1,0)</f>
        <v>0</v>
      </c>
      <c r="AO7858" s="77">
        <f>IF(R7858&lt;Variables!$G$12,0,1)</f>
        <v>1</v>
      </c>
      <c r="AP7858" s="78">
        <f t="shared" ref="AP7858:AP7921" si="249">IF(J7858="Pass", 0,1)</f>
        <v>0</v>
      </c>
      <c r="AQ7858" s="77">
        <f>IF(V7858&lt;Variables!$G$15,1,0)</f>
        <v>1</v>
      </c>
      <c r="AR7858" s="77">
        <v>0</v>
      </c>
      <c r="AS7858" s="77">
        <v>0</v>
      </c>
      <c r="AT7858" s="77">
        <v>1</v>
      </c>
      <c r="AU7858" s="77">
        <v>0</v>
      </c>
      <c r="BA7858" s="77">
        <v>-2.25</v>
      </c>
    </row>
    <row r="7859" spans="3:53" x14ac:dyDescent="0.25">
      <c r="C7859" s="77" t="s">
        <v>843</v>
      </c>
      <c r="D7859" s="77" t="s">
        <v>612</v>
      </c>
      <c r="E7859" s="77">
        <v>127.62</v>
      </c>
      <c r="F7859" s="77">
        <v>6.57</v>
      </c>
      <c r="G7859" s="77">
        <v>1.25</v>
      </c>
      <c r="H7859" s="77">
        <v>19960</v>
      </c>
      <c r="I7859" s="77">
        <v>-27.786999999999999</v>
      </c>
      <c r="J7859" s="77" t="s">
        <v>75</v>
      </c>
      <c r="K7859" s="77">
        <v>59.09</v>
      </c>
      <c r="L7859" s="77">
        <v>127.0615</v>
      </c>
      <c r="M7859" s="77">
        <v>0.1483533564454822</v>
      </c>
      <c r="N7859" s="77">
        <v>126.9829</v>
      </c>
      <c r="O7859" s="77">
        <v>0.2103432824419772</v>
      </c>
      <c r="P7859" s="77">
        <v>2857000</v>
      </c>
      <c r="Q7859" s="77">
        <v>1140000</v>
      </c>
      <c r="R7859" s="77">
        <v>2.5099999999999998</v>
      </c>
      <c r="S7859" s="77">
        <v>40.465000000000011</v>
      </c>
      <c r="T7859" s="77">
        <v>6.3979999999999997</v>
      </c>
      <c r="U7859" s="77">
        <v>20.5184</v>
      </c>
      <c r="V7859" s="77">
        <v>2.4534206522872788</v>
      </c>
      <c r="AC7859" s="77">
        <v>127.88</v>
      </c>
      <c r="AD7859" s="77">
        <v>126.23</v>
      </c>
      <c r="AH7859" s="77">
        <f>IF(AND(M7859&lt;Variables!$G$6,M7859&gt;Variables!$G$5),0,1)</f>
        <v>1</v>
      </c>
      <c r="AI7859" s="77">
        <f t="shared" si="248"/>
        <v>0</v>
      </c>
      <c r="AJ7859" s="77">
        <f>IF(I7859&gt;Variables!$G$7,0,1)</f>
        <v>1</v>
      </c>
      <c r="AK7859" s="77">
        <f>IF(F7859&gt;Variables!$G$8,0,1)</f>
        <v>1</v>
      </c>
      <c r="AL7859" s="77">
        <f>IF(G7859&gt;Variables!$G$9,0,1)</f>
        <v>1</v>
      </c>
      <c r="AM7859" s="77">
        <f>IF(AND(K7859&gt;Variables!$G$10,K7859&lt;Variables!$G$11),0,1)</f>
        <v>1</v>
      </c>
      <c r="AN7859" s="77">
        <f>IF(H7859&lt;Variables!$G$13,1,0)</f>
        <v>0</v>
      </c>
      <c r="AO7859" s="77">
        <f>IF(R7859&lt;Variables!$G$12,0,1)</f>
        <v>1</v>
      </c>
      <c r="AP7859" s="78">
        <f t="shared" si="249"/>
        <v>1</v>
      </c>
      <c r="AQ7859" s="77">
        <f>IF(V7859&lt;Variables!$G$15,1,0)</f>
        <v>1</v>
      </c>
      <c r="AR7859" s="77">
        <v>0</v>
      </c>
      <c r="AS7859" s="77">
        <v>0</v>
      </c>
      <c r="AT7859" s="77">
        <v>0</v>
      </c>
      <c r="AU7859" s="77">
        <v>1</v>
      </c>
      <c r="BA7859" s="77">
        <v>-1.03</v>
      </c>
    </row>
    <row r="7860" spans="3:53" x14ac:dyDescent="0.25">
      <c r="C7860" s="77" t="s">
        <v>843</v>
      </c>
      <c r="D7860" s="77" t="s">
        <v>622</v>
      </c>
      <c r="E7860" s="77">
        <v>3.96</v>
      </c>
      <c r="F7860" s="77">
        <v>39.78</v>
      </c>
      <c r="G7860" s="77">
        <v>-17.690000000000001</v>
      </c>
      <c r="H7860" s="77">
        <v>181.22</v>
      </c>
      <c r="I7860" s="77">
        <v>-8.4469999999999992</v>
      </c>
      <c r="J7860" s="77" t="s">
        <v>74</v>
      </c>
      <c r="K7860" s="77">
        <v>45.52</v>
      </c>
      <c r="L7860" s="77">
        <v>3.9514499999999999</v>
      </c>
      <c r="M7860" s="77">
        <v>-1.138822457578457E-2</v>
      </c>
      <c r="N7860" s="77">
        <v>4.0144099999999998</v>
      </c>
      <c r="O7860" s="77">
        <v>-1.579559636409827</v>
      </c>
      <c r="P7860" s="77">
        <v>48480000</v>
      </c>
      <c r="Q7860" s="77">
        <v>217790</v>
      </c>
      <c r="R7860" s="77">
        <v>222.6</v>
      </c>
      <c r="S7860" s="77">
        <v>40.465000000000011</v>
      </c>
      <c r="T7860" s="77">
        <v>6.3979999999999997</v>
      </c>
      <c r="U7860" s="77">
        <v>20.5184</v>
      </c>
      <c r="V7860" s="77">
        <v>2.320735950256235</v>
      </c>
      <c r="AC7860" s="77">
        <v>4.03</v>
      </c>
      <c r="AD7860" s="77">
        <v>3.65</v>
      </c>
      <c r="AH7860" s="77">
        <f>IF(AND(M7860&lt;Variables!$G$6,M7860&gt;Variables!$G$5),0,1)</f>
        <v>1</v>
      </c>
      <c r="AI7860" s="77">
        <f t="shared" si="248"/>
        <v>1</v>
      </c>
      <c r="AJ7860" s="77">
        <f>IF(I7860&gt;Variables!$G$7,0,1)</f>
        <v>1</v>
      </c>
      <c r="AK7860" s="77">
        <f>IF(F7860&gt;Variables!$G$8,0,1)</f>
        <v>0</v>
      </c>
      <c r="AL7860" s="77">
        <f>IF(G7860&gt;Variables!$G$9,0,1)</f>
        <v>1</v>
      </c>
      <c r="AM7860" s="77">
        <f>IF(AND(K7860&gt;Variables!$G$10,K7860&lt;Variables!$G$11),0,1)</f>
        <v>1</v>
      </c>
      <c r="AN7860" s="77">
        <f>IF(H7860&lt;Variables!$G$13,1,0)</f>
        <v>1</v>
      </c>
      <c r="AO7860" s="77">
        <f>IF(R7860&lt;Variables!$G$12,0,1)</f>
        <v>1</v>
      </c>
      <c r="AP7860" s="78">
        <f t="shared" si="249"/>
        <v>0</v>
      </c>
      <c r="AQ7860" s="77">
        <f>IF(V7860&lt;Variables!$G$15,1,0)</f>
        <v>1</v>
      </c>
      <c r="AR7860" s="77">
        <v>0</v>
      </c>
      <c r="AS7860" s="77">
        <v>0</v>
      </c>
      <c r="AT7860" s="77">
        <v>1</v>
      </c>
      <c r="AU7860" s="77">
        <v>0</v>
      </c>
      <c r="BA7860" s="77">
        <v>-2.25</v>
      </c>
    </row>
    <row r="7861" spans="3:53" x14ac:dyDescent="0.25">
      <c r="C7861" s="77" t="s">
        <v>844</v>
      </c>
      <c r="D7861" s="77" t="s">
        <v>638</v>
      </c>
      <c r="E7861" s="77">
        <v>5.57</v>
      </c>
      <c r="F7861" s="77">
        <v>8.9600000000000009</v>
      </c>
      <c r="G7861" s="77">
        <v>6.62</v>
      </c>
      <c r="H7861" s="77">
        <v>-99999</v>
      </c>
      <c r="I7861" s="77">
        <v>278.53300000000002</v>
      </c>
      <c r="J7861" s="77" t="s">
        <v>74</v>
      </c>
      <c r="K7861" s="77">
        <v>-99999</v>
      </c>
      <c r="L7861" s="77">
        <v>5.59</v>
      </c>
      <c r="M7861" s="77">
        <v>-0.62611806797853564</v>
      </c>
      <c r="N7861" s="77">
        <v>5.5949999999999998</v>
      </c>
      <c r="O7861" s="77">
        <v>-0.71492403932082282</v>
      </c>
      <c r="P7861" s="77">
        <v>18662</v>
      </c>
      <c r="Q7861" s="77">
        <v>549543</v>
      </c>
      <c r="R7861" s="77">
        <v>0.03</v>
      </c>
      <c r="S7861" s="77">
        <v>40.177</v>
      </c>
      <c r="T7861" s="77">
        <v>6.5849999999999991</v>
      </c>
      <c r="U7861" s="77">
        <v>20.489599999999999</v>
      </c>
      <c r="V7861" s="77">
        <v>-99999</v>
      </c>
      <c r="AC7861" s="77">
        <v>5.58</v>
      </c>
      <c r="AD7861" s="77">
        <v>5.49</v>
      </c>
      <c r="AH7861" s="77">
        <f>IF(AND(M7861&lt;Variables!$G$6,M7861&gt;Variables!$G$5),0,1)</f>
        <v>1</v>
      </c>
      <c r="AI7861" s="77">
        <f t="shared" si="248"/>
        <v>1</v>
      </c>
      <c r="AJ7861" s="77">
        <f>IF(I7861&gt;Variables!$G$7,0,1)</f>
        <v>0</v>
      </c>
      <c r="AK7861" s="77">
        <f>IF(F7861&gt;Variables!$G$8,0,1)</f>
        <v>1</v>
      </c>
      <c r="AL7861" s="77">
        <f>IF(G7861&gt;Variables!$G$9,0,1)</f>
        <v>1</v>
      </c>
      <c r="AM7861" s="77">
        <f>IF(AND(K7861&gt;Variables!$G$10,K7861&lt;Variables!$G$11),0,1)</f>
        <v>1</v>
      </c>
      <c r="AN7861" s="77">
        <f>IF(H7861&lt;Variables!$G$13,1,0)</f>
        <v>1</v>
      </c>
      <c r="AO7861" s="77">
        <f>IF(R7861&lt;Variables!$G$12,0,1)</f>
        <v>0</v>
      </c>
      <c r="AP7861" s="78">
        <f t="shared" si="249"/>
        <v>0</v>
      </c>
      <c r="AQ7861" s="77">
        <f>IF(V7861&lt;Variables!$G$15,1,0)</f>
        <v>1</v>
      </c>
      <c r="AR7861" s="77">
        <v>0</v>
      </c>
      <c r="AS7861" s="77">
        <v>0</v>
      </c>
      <c r="AT7861" s="77">
        <v>0</v>
      </c>
      <c r="AU7861" s="77">
        <v>0</v>
      </c>
      <c r="BA7861" s="77">
        <v>0</v>
      </c>
    </row>
    <row r="7862" spans="3:53" x14ac:dyDescent="0.25">
      <c r="C7862" s="77" t="s">
        <v>844</v>
      </c>
      <c r="D7862" s="77" t="s">
        <v>611</v>
      </c>
      <c r="E7862" s="77">
        <v>21.13</v>
      </c>
      <c r="F7862" s="77">
        <v>7.12</v>
      </c>
      <c r="G7862" s="77">
        <v>-0.81</v>
      </c>
      <c r="H7862" s="77">
        <v>-99999</v>
      </c>
      <c r="I7862" s="77">
        <v>-0.38600000000000001</v>
      </c>
      <c r="J7862" s="77" t="s">
        <v>74</v>
      </c>
      <c r="K7862" s="77">
        <v>52.38</v>
      </c>
      <c r="L7862" s="77">
        <v>20.98</v>
      </c>
      <c r="M7862" s="77">
        <v>-0.38131553860820699</v>
      </c>
      <c r="N7862" s="77">
        <v>20.980833333333329</v>
      </c>
      <c r="O7862" s="77">
        <v>-0.38527227231203598</v>
      </c>
      <c r="P7862" s="77">
        <v>34075</v>
      </c>
      <c r="Q7862" s="77">
        <v>63540</v>
      </c>
      <c r="R7862" s="77">
        <v>0.54</v>
      </c>
      <c r="S7862" s="77">
        <v>40.177</v>
      </c>
      <c r="T7862" s="77">
        <v>6.5849999999999991</v>
      </c>
      <c r="U7862" s="77">
        <v>20.489599999999999</v>
      </c>
      <c r="V7862" s="77">
        <v>2.4041919534795042</v>
      </c>
      <c r="AC7862" s="77">
        <v>21.3</v>
      </c>
      <c r="AD7862" s="77">
        <v>20.9</v>
      </c>
      <c r="AH7862" s="77">
        <f>IF(AND(M7862&lt;Variables!$G$6,M7862&gt;Variables!$G$5),0,1)</f>
        <v>1</v>
      </c>
      <c r="AI7862" s="77">
        <f t="shared" si="248"/>
        <v>1</v>
      </c>
      <c r="AJ7862" s="77">
        <f>IF(I7862&gt;Variables!$G$7,0,1)</f>
        <v>1</v>
      </c>
      <c r="AK7862" s="77">
        <f>IF(F7862&gt;Variables!$G$8,0,1)</f>
        <v>1</v>
      </c>
      <c r="AL7862" s="77">
        <f>IF(G7862&gt;Variables!$G$9,0,1)</f>
        <v>1</v>
      </c>
      <c r="AM7862" s="77">
        <f>IF(AND(K7862&gt;Variables!$G$10,K7862&lt;Variables!$G$11),0,1)</f>
        <v>1</v>
      </c>
      <c r="AN7862" s="77">
        <f>IF(H7862&lt;Variables!$G$13,1,0)</f>
        <v>1</v>
      </c>
      <c r="AO7862" s="77">
        <f>IF(R7862&lt;Variables!$G$12,0,1)</f>
        <v>0</v>
      </c>
      <c r="AP7862" s="78">
        <f t="shared" si="249"/>
        <v>0</v>
      </c>
      <c r="AQ7862" s="77">
        <f>IF(V7862&lt;Variables!$G$15,1,0)</f>
        <v>1</v>
      </c>
      <c r="AR7862" s="77">
        <v>1</v>
      </c>
      <c r="AS7862" s="77">
        <v>0</v>
      </c>
      <c r="AT7862" s="77">
        <v>0</v>
      </c>
      <c r="AU7862" s="77">
        <v>0</v>
      </c>
      <c r="BA7862" s="77">
        <v>0.66</v>
      </c>
    </row>
    <row r="7863" spans="3:53" x14ac:dyDescent="0.25">
      <c r="C7863" s="77" t="s">
        <v>844</v>
      </c>
      <c r="D7863" s="77" t="s">
        <v>836</v>
      </c>
      <c r="E7863" s="77">
        <v>151.56</v>
      </c>
      <c r="F7863" s="77">
        <v>6.03</v>
      </c>
      <c r="G7863" s="77">
        <v>6.16</v>
      </c>
      <c r="H7863" s="77">
        <v>5230</v>
      </c>
      <c r="I7863" s="77">
        <v>528.98099999999999</v>
      </c>
      <c r="J7863" s="77" t="s">
        <v>74</v>
      </c>
      <c r="K7863" s="77">
        <v>53.32</v>
      </c>
      <c r="L7863" s="77">
        <v>150.88888888888891</v>
      </c>
      <c r="M7863" s="77">
        <v>4.0500736377019599E-2</v>
      </c>
      <c r="N7863" s="77">
        <v>150.842625</v>
      </c>
      <c r="O7863" s="77">
        <v>7.1183460245398442E-2</v>
      </c>
      <c r="P7863" s="77">
        <v>251057</v>
      </c>
      <c r="Q7863" s="77">
        <v>429915</v>
      </c>
      <c r="R7863" s="77">
        <v>0.57999999999999996</v>
      </c>
      <c r="S7863" s="77">
        <v>40.177</v>
      </c>
      <c r="T7863" s="77">
        <v>6.5849999999999991</v>
      </c>
      <c r="U7863" s="77">
        <v>20.489599999999999</v>
      </c>
      <c r="V7863" s="77">
        <v>2.399953853313697</v>
      </c>
      <c r="AC7863" s="77">
        <v>153.18</v>
      </c>
      <c r="AD7863" s="77">
        <v>148.36000000000001</v>
      </c>
      <c r="AH7863" s="77">
        <f>IF(AND(M7863&lt;Variables!$G$6,M7863&gt;Variables!$G$5),0,1)</f>
        <v>1</v>
      </c>
      <c r="AI7863" s="77">
        <f t="shared" si="248"/>
        <v>0</v>
      </c>
      <c r="AJ7863" s="77">
        <f>IF(I7863&gt;Variables!$G$7,0,1)</f>
        <v>0</v>
      </c>
      <c r="AK7863" s="77">
        <f>IF(F7863&gt;Variables!$G$8,0,1)</f>
        <v>1</v>
      </c>
      <c r="AL7863" s="77">
        <f>IF(G7863&gt;Variables!$G$9,0,1)</f>
        <v>1</v>
      </c>
      <c r="AM7863" s="77">
        <f>IF(AND(K7863&gt;Variables!$G$10,K7863&lt;Variables!$G$11),0,1)</f>
        <v>1</v>
      </c>
      <c r="AN7863" s="77">
        <f>IF(H7863&lt;Variables!$G$13,1,0)</f>
        <v>0</v>
      </c>
      <c r="AO7863" s="77">
        <f>IF(R7863&lt;Variables!$G$12,0,1)</f>
        <v>0</v>
      </c>
      <c r="AP7863" s="78">
        <f t="shared" si="249"/>
        <v>0</v>
      </c>
      <c r="AQ7863" s="77">
        <f>IF(V7863&lt;Variables!$G$15,1,0)</f>
        <v>1</v>
      </c>
      <c r="AR7863" s="77">
        <v>0</v>
      </c>
      <c r="AS7863" s="77">
        <v>1</v>
      </c>
      <c r="AT7863" s="77">
        <v>0</v>
      </c>
      <c r="AU7863" s="77">
        <v>0</v>
      </c>
      <c r="BA7863" s="77">
        <v>0.11</v>
      </c>
    </row>
    <row r="7864" spans="3:53" x14ac:dyDescent="0.25">
      <c r="C7864" s="77" t="s">
        <v>844</v>
      </c>
      <c r="D7864" s="77" t="s">
        <v>617</v>
      </c>
      <c r="E7864" s="77">
        <v>4.41</v>
      </c>
      <c r="F7864" s="77">
        <v>6.3</v>
      </c>
      <c r="G7864" s="77">
        <v>4.0199999999999996</v>
      </c>
      <c r="H7864" s="77">
        <v>-99999</v>
      </c>
      <c r="I7864" s="77">
        <v>-22.783000000000001</v>
      </c>
      <c r="J7864" s="77" t="s">
        <v>74</v>
      </c>
      <c r="K7864" s="77">
        <v>60.74</v>
      </c>
      <c r="L7864" s="77">
        <v>4.3923090909090909</v>
      </c>
      <c r="M7864" s="77">
        <v>0.1728227438870347</v>
      </c>
      <c r="N7864" s="77">
        <v>4.3919789473684219</v>
      </c>
      <c r="O7864" s="77">
        <v>0.18035270037721721</v>
      </c>
      <c r="P7864" s="77">
        <v>226163</v>
      </c>
      <c r="Q7864" s="77">
        <v>142825</v>
      </c>
      <c r="R7864" s="77">
        <v>1.58</v>
      </c>
      <c r="S7864" s="77">
        <v>40.177</v>
      </c>
      <c r="T7864" s="77">
        <v>6.5849999999999991</v>
      </c>
      <c r="U7864" s="77">
        <v>20.489599999999999</v>
      </c>
      <c r="V7864" s="77">
        <v>2.4684125448730629</v>
      </c>
      <c r="AC7864" s="77">
        <v>4.4000000000000004</v>
      </c>
      <c r="AD7864" s="77">
        <v>4.3099999999999996</v>
      </c>
      <c r="AH7864" s="77">
        <f>IF(AND(M7864&lt;Variables!$G$6,M7864&gt;Variables!$G$5),0,1)</f>
        <v>1</v>
      </c>
      <c r="AI7864" s="77">
        <f t="shared" si="248"/>
        <v>0</v>
      </c>
      <c r="AJ7864" s="77">
        <f>IF(I7864&gt;Variables!$G$7,0,1)</f>
        <v>1</v>
      </c>
      <c r="AK7864" s="77">
        <f>IF(F7864&gt;Variables!$G$8,0,1)</f>
        <v>1</v>
      </c>
      <c r="AL7864" s="77">
        <f>IF(G7864&gt;Variables!$G$9,0,1)</f>
        <v>1</v>
      </c>
      <c r="AM7864" s="77">
        <f>IF(AND(K7864&gt;Variables!$G$10,K7864&lt;Variables!$G$11),0,1)</f>
        <v>1</v>
      </c>
      <c r="AN7864" s="77">
        <f>IF(H7864&lt;Variables!$G$13,1,0)</f>
        <v>1</v>
      </c>
      <c r="AO7864" s="77">
        <f>IF(R7864&lt;Variables!$G$12,0,1)</f>
        <v>0</v>
      </c>
      <c r="AP7864" s="78">
        <f t="shared" si="249"/>
        <v>0</v>
      </c>
      <c r="AQ7864" s="77">
        <f>IF(V7864&lt;Variables!$G$15,1,0)</f>
        <v>1</v>
      </c>
      <c r="AR7864" s="77">
        <v>0</v>
      </c>
      <c r="AS7864" s="77">
        <v>0</v>
      </c>
      <c r="AT7864" s="77">
        <v>1</v>
      </c>
      <c r="AU7864" s="77">
        <v>0</v>
      </c>
      <c r="BA7864" s="77">
        <v>-2.25</v>
      </c>
    </row>
    <row r="7865" spans="3:53" x14ac:dyDescent="0.25">
      <c r="C7865" s="77" t="s">
        <v>844</v>
      </c>
      <c r="D7865" s="77" t="s">
        <v>609</v>
      </c>
      <c r="E7865" s="77">
        <v>5.52</v>
      </c>
      <c r="F7865" s="77">
        <v>7.1</v>
      </c>
      <c r="G7865" s="77">
        <v>3.91</v>
      </c>
      <c r="H7865" s="77">
        <v>30100</v>
      </c>
      <c r="I7865" s="77">
        <v>268.30799999999999</v>
      </c>
      <c r="J7865" s="77" t="s">
        <v>74</v>
      </c>
      <c r="K7865" s="77">
        <v>50.4</v>
      </c>
      <c r="L7865" s="77">
        <v>5.5034350000000014</v>
      </c>
      <c r="M7865" s="77">
        <v>6.6594772174102299E-2</v>
      </c>
      <c r="N7865" s="77">
        <v>5.4920039999999997</v>
      </c>
      <c r="O7865" s="77">
        <v>0.27487234168075381</v>
      </c>
      <c r="P7865" s="77">
        <v>43619000</v>
      </c>
      <c r="Q7865" s="77">
        <v>38585000</v>
      </c>
      <c r="R7865" s="77">
        <v>1.1299999999999999</v>
      </c>
      <c r="S7865" s="77">
        <v>40.177</v>
      </c>
      <c r="T7865" s="77">
        <v>6.5849999999999991</v>
      </c>
      <c r="U7865" s="77">
        <v>20.489599999999999</v>
      </c>
      <c r="V7865" s="77">
        <v>2.3693356056426582</v>
      </c>
      <c r="AC7865" s="77">
        <v>5.65</v>
      </c>
      <c r="AD7865" s="77">
        <v>5.45</v>
      </c>
      <c r="AH7865" s="77">
        <f>IF(AND(M7865&lt;Variables!$G$6,M7865&gt;Variables!$G$5),0,1)</f>
        <v>1</v>
      </c>
      <c r="AI7865" s="77">
        <f t="shared" si="248"/>
        <v>0</v>
      </c>
      <c r="AJ7865" s="77">
        <f>IF(I7865&gt;Variables!$G$7,0,1)</f>
        <v>0</v>
      </c>
      <c r="AK7865" s="77">
        <f>IF(F7865&gt;Variables!$G$8,0,1)</f>
        <v>1</v>
      </c>
      <c r="AL7865" s="77">
        <f>IF(G7865&gt;Variables!$G$9,0,1)</f>
        <v>1</v>
      </c>
      <c r="AM7865" s="77">
        <f>IF(AND(K7865&gt;Variables!$G$10,K7865&lt;Variables!$G$11),0,1)</f>
        <v>1</v>
      </c>
      <c r="AN7865" s="77">
        <f>IF(H7865&lt;Variables!$G$13,1,0)</f>
        <v>0</v>
      </c>
      <c r="AO7865" s="77">
        <f>IF(R7865&lt;Variables!$G$12,0,1)</f>
        <v>0</v>
      </c>
      <c r="AP7865" s="78">
        <f t="shared" si="249"/>
        <v>0</v>
      </c>
      <c r="AQ7865" s="77">
        <f>IF(V7865&lt;Variables!$G$15,1,0)</f>
        <v>1</v>
      </c>
      <c r="AR7865" s="77">
        <v>1</v>
      </c>
      <c r="AS7865" s="77">
        <v>0</v>
      </c>
      <c r="AT7865" s="77">
        <v>0</v>
      </c>
      <c r="AU7865" s="77">
        <v>0</v>
      </c>
      <c r="BA7865" s="77">
        <v>1.17</v>
      </c>
    </row>
    <row r="7866" spans="3:53" x14ac:dyDescent="0.25">
      <c r="C7866" s="77" t="s">
        <v>844</v>
      </c>
      <c r="D7866" s="77" t="s">
        <v>619</v>
      </c>
      <c r="E7866" s="77">
        <v>4.45</v>
      </c>
      <c r="F7866" s="77">
        <v>7.37</v>
      </c>
      <c r="G7866" s="77">
        <v>2.42</v>
      </c>
      <c r="H7866" s="77">
        <v>-99999</v>
      </c>
      <c r="I7866" s="77">
        <v>-22.712</v>
      </c>
      <c r="J7866" s="77" t="s">
        <v>74</v>
      </c>
      <c r="K7866" s="77">
        <v>48.01</v>
      </c>
      <c r="L7866" s="77">
        <v>4.4363555555555552</v>
      </c>
      <c r="M7866" s="77">
        <v>-3.0555611212406551E-2</v>
      </c>
      <c r="N7866" s="77">
        <v>4.437810869565217</v>
      </c>
      <c r="O7866" s="77">
        <v>-6.333910226987105E-2</v>
      </c>
      <c r="P7866" s="77">
        <v>1317000</v>
      </c>
      <c r="Q7866" s="77">
        <v>112475</v>
      </c>
      <c r="R7866" s="77">
        <v>11.71</v>
      </c>
      <c r="S7866" s="77">
        <v>40.177</v>
      </c>
      <c r="T7866" s="77">
        <v>6.5849999999999991</v>
      </c>
      <c r="U7866" s="77">
        <v>20.489599999999999</v>
      </c>
      <c r="V7866" s="77">
        <v>2.3470024391272108</v>
      </c>
      <c r="AC7866" s="77">
        <v>4.4400000000000004</v>
      </c>
      <c r="AD7866" s="77">
        <v>4.37</v>
      </c>
      <c r="AH7866" s="77">
        <f>IF(AND(M7866&lt;Variables!$G$6,M7866&gt;Variables!$G$5),0,1)</f>
        <v>1</v>
      </c>
      <c r="AI7866" s="77">
        <f t="shared" si="248"/>
        <v>1</v>
      </c>
      <c r="AJ7866" s="77">
        <f>IF(I7866&gt;Variables!$G$7,0,1)</f>
        <v>1</v>
      </c>
      <c r="AK7866" s="77">
        <f>IF(F7866&gt;Variables!$G$8,0,1)</f>
        <v>1</v>
      </c>
      <c r="AL7866" s="77">
        <f>IF(G7866&gt;Variables!$G$9,0,1)</f>
        <v>1</v>
      </c>
      <c r="AM7866" s="77">
        <f>IF(AND(K7866&gt;Variables!$G$10,K7866&lt;Variables!$G$11),0,1)</f>
        <v>1</v>
      </c>
      <c r="AN7866" s="77">
        <f>IF(H7866&lt;Variables!$G$13,1,0)</f>
        <v>1</v>
      </c>
      <c r="AO7866" s="77">
        <f>IF(R7866&lt;Variables!$G$12,0,1)</f>
        <v>1</v>
      </c>
      <c r="AP7866" s="78">
        <f t="shared" si="249"/>
        <v>0</v>
      </c>
      <c r="AQ7866" s="77">
        <f>IF(V7866&lt;Variables!$G$15,1,0)</f>
        <v>1</v>
      </c>
      <c r="AR7866" s="77">
        <v>0</v>
      </c>
      <c r="AS7866" s="77">
        <v>0</v>
      </c>
      <c r="AT7866" s="77">
        <v>1</v>
      </c>
      <c r="AU7866" s="77">
        <v>0</v>
      </c>
      <c r="BA7866" s="77">
        <v>-1.33</v>
      </c>
    </row>
    <row r="7867" spans="3:53" x14ac:dyDescent="0.25">
      <c r="C7867" s="77" t="s">
        <v>844</v>
      </c>
      <c r="D7867" s="77" t="s">
        <v>623</v>
      </c>
      <c r="E7867" s="77">
        <v>12.28</v>
      </c>
      <c r="F7867" s="77">
        <v>10.35</v>
      </c>
      <c r="G7867" s="77">
        <v>0</v>
      </c>
      <c r="H7867" s="77">
        <v>8119.9999999999991</v>
      </c>
      <c r="I7867" s="77">
        <v>-42.277999999999999</v>
      </c>
      <c r="J7867" s="77" t="s">
        <v>74</v>
      </c>
      <c r="K7867" s="77">
        <v>37.97</v>
      </c>
      <c r="L7867" s="77">
        <v>12.272625</v>
      </c>
      <c r="M7867" s="77">
        <v>-2.138906713111579E-2</v>
      </c>
      <c r="N7867" s="77">
        <v>12.343019999999999</v>
      </c>
      <c r="O7867" s="77">
        <v>-0.59158941652852903</v>
      </c>
      <c r="P7867" s="77">
        <v>28703000</v>
      </c>
      <c r="Q7867" s="77">
        <v>6845000</v>
      </c>
      <c r="R7867" s="77">
        <v>4.1900000000000004</v>
      </c>
      <c r="S7867" s="77">
        <v>40.177</v>
      </c>
      <c r="T7867" s="77">
        <v>6.5849999999999991</v>
      </c>
      <c r="U7867" s="77">
        <v>20.489599999999999</v>
      </c>
      <c r="V7867" s="77">
        <v>2.242182203086136</v>
      </c>
      <c r="AC7867" s="77">
        <v>12.44</v>
      </c>
      <c r="AD7867" s="77">
        <v>11.92</v>
      </c>
      <c r="AH7867" s="77">
        <f>IF(AND(M7867&lt;Variables!$G$6,M7867&gt;Variables!$G$5),0,1)</f>
        <v>1</v>
      </c>
      <c r="AI7867" s="77">
        <f t="shared" si="248"/>
        <v>1</v>
      </c>
      <c r="AJ7867" s="77">
        <f>IF(I7867&gt;Variables!$G$7,0,1)</f>
        <v>1</v>
      </c>
      <c r="AK7867" s="77">
        <f>IF(F7867&gt;Variables!$G$8,0,1)</f>
        <v>0</v>
      </c>
      <c r="AL7867" s="77">
        <f>IF(G7867&gt;Variables!$G$9,0,1)</f>
        <v>1</v>
      </c>
      <c r="AM7867" s="77">
        <f>IF(AND(K7867&gt;Variables!$G$10,K7867&lt;Variables!$G$11),0,1)</f>
        <v>1</v>
      </c>
      <c r="AN7867" s="77">
        <f>IF(H7867&lt;Variables!$G$13,1,0)</f>
        <v>0</v>
      </c>
      <c r="AO7867" s="77">
        <f>IF(R7867&lt;Variables!$G$12,0,1)</f>
        <v>1</v>
      </c>
      <c r="AP7867" s="78">
        <f t="shared" si="249"/>
        <v>0</v>
      </c>
      <c r="AQ7867" s="77">
        <f>IF(V7867&lt;Variables!$G$15,1,0)</f>
        <v>1</v>
      </c>
      <c r="AR7867" s="77">
        <v>0</v>
      </c>
      <c r="AS7867" s="77">
        <v>0</v>
      </c>
      <c r="AT7867" s="77">
        <v>1</v>
      </c>
      <c r="AU7867" s="77">
        <v>0</v>
      </c>
      <c r="BA7867" s="77">
        <v>-2.25</v>
      </c>
    </row>
    <row r="7868" spans="3:53" x14ac:dyDescent="0.25">
      <c r="C7868" s="77" t="s">
        <v>844</v>
      </c>
      <c r="D7868" s="77" t="s">
        <v>152</v>
      </c>
      <c r="E7868" s="77">
        <v>0.04</v>
      </c>
      <c r="F7868" s="77">
        <v>7.21</v>
      </c>
      <c r="G7868" s="77">
        <v>25</v>
      </c>
      <c r="H7868" s="77">
        <v>-99999</v>
      </c>
      <c r="I7868" s="77">
        <v>27.463999999999999</v>
      </c>
      <c r="J7868" s="77" t="s">
        <v>75</v>
      </c>
      <c r="K7868" s="77">
        <v>38.42</v>
      </c>
      <c r="L7868" s="77">
        <v>3.5422222222222223E-2</v>
      </c>
      <c r="M7868" s="77">
        <v>-1.1919698870765101</v>
      </c>
      <c r="N7868" s="77">
        <v>3.5540000000000002E-2</v>
      </c>
      <c r="O7868" s="77">
        <v>-1.519414743950475</v>
      </c>
      <c r="P7868" s="77">
        <v>5034000</v>
      </c>
      <c r="Q7868" s="77">
        <v>14265000</v>
      </c>
      <c r="R7868" s="77">
        <v>0.35</v>
      </c>
      <c r="S7868" s="77">
        <v>40.177</v>
      </c>
      <c r="T7868" s="77">
        <v>6.5849999999999991</v>
      </c>
      <c r="U7868" s="77">
        <v>20.489599999999999</v>
      </c>
      <c r="V7868" s="77">
        <v>2.2381593204516941</v>
      </c>
      <c r="AC7868" s="77">
        <v>3.5799999999999998E-2</v>
      </c>
      <c r="AD7868" s="77">
        <v>3.4000000000000002E-2</v>
      </c>
      <c r="AH7868" s="77">
        <f>IF(AND(M7868&lt;Variables!$G$6,M7868&gt;Variables!$G$5),0,1)</f>
        <v>0</v>
      </c>
      <c r="AI7868" s="77">
        <f t="shared" si="248"/>
        <v>1</v>
      </c>
      <c r="AJ7868" s="77">
        <f>IF(I7868&gt;Variables!$G$7,0,1)</f>
        <v>1</v>
      </c>
      <c r="AK7868" s="77">
        <f>IF(F7868&gt;Variables!$G$8,0,1)</f>
        <v>1</v>
      </c>
      <c r="AL7868" s="77">
        <f>IF(G7868&gt;Variables!$G$9,0,1)</f>
        <v>0</v>
      </c>
      <c r="AM7868" s="77">
        <f>IF(AND(K7868&gt;Variables!$G$10,K7868&lt;Variables!$G$11),0,1)</f>
        <v>1</v>
      </c>
      <c r="AN7868" s="77">
        <f>IF(H7868&lt;Variables!$G$13,1,0)</f>
        <v>1</v>
      </c>
      <c r="AO7868" s="77">
        <f>IF(R7868&lt;Variables!$G$12,0,1)</f>
        <v>0</v>
      </c>
      <c r="AP7868" s="78">
        <f t="shared" si="249"/>
        <v>1</v>
      </c>
      <c r="AQ7868" s="77">
        <f>IF(V7868&lt;Variables!$G$15,1,0)</f>
        <v>1</v>
      </c>
      <c r="AR7868" s="77">
        <v>0</v>
      </c>
      <c r="AS7868" s="77">
        <v>0</v>
      </c>
      <c r="AT7868" s="77">
        <v>1</v>
      </c>
      <c r="AU7868" s="77">
        <v>0</v>
      </c>
      <c r="BA7868" s="77">
        <v>-2.25</v>
      </c>
    </row>
    <row r="7869" spans="3:53" x14ac:dyDescent="0.25">
      <c r="C7869" s="77" t="s">
        <v>844</v>
      </c>
      <c r="D7869" s="77" t="s">
        <v>621</v>
      </c>
      <c r="E7869" s="77">
        <v>12.38</v>
      </c>
      <c r="F7869" s="77">
        <v>43.88</v>
      </c>
      <c r="G7869" s="77">
        <v>-3.89</v>
      </c>
      <c r="H7869" s="77">
        <v>28.51</v>
      </c>
      <c r="I7869" s="77">
        <v>-12.472</v>
      </c>
      <c r="J7869" s="77" t="s">
        <v>74</v>
      </c>
      <c r="K7869" s="77">
        <v>42.94</v>
      </c>
      <c r="L7869" s="77">
        <v>12.719835</v>
      </c>
      <c r="M7869" s="77">
        <v>-2.8289282054366298</v>
      </c>
      <c r="N7869" s="77">
        <v>12.36224</v>
      </c>
      <c r="O7869" s="77">
        <v>-1.811969351833053E-2</v>
      </c>
      <c r="P7869" s="77">
        <v>4840000</v>
      </c>
      <c r="Q7869" s="77">
        <v>52870</v>
      </c>
      <c r="R7869" s="77">
        <v>91.55</v>
      </c>
      <c r="S7869" s="77">
        <v>40.177</v>
      </c>
      <c r="T7869" s="77">
        <v>6.5849999999999991</v>
      </c>
      <c r="U7869" s="77">
        <v>20.489599999999999</v>
      </c>
      <c r="V7869" s="77">
        <v>2.3097307240608069</v>
      </c>
      <c r="AC7869" s="77">
        <v>12.75</v>
      </c>
      <c r="AD7869" s="77">
        <v>11.63</v>
      </c>
      <c r="AH7869" s="77">
        <f>IF(AND(M7869&lt;Variables!$G$6,M7869&gt;Variables!$G$5),0,1)</f>
        <v>0</v>
      </c>
      <c r="AI7869" s="77">
        <f t="shared" si="248"/>
        <v>0</v>
      </c>
      <c r="AJ7869" s="77">
        <f>IF(I7869&gt;Variables!$G$7,0,1)</f>
        <v>1</v>
      </c>
      <c r="AK7869" s="77">
        <f>IF(F7869&gt;Variables!$G$8,0,1)</f>
        <v>0</v>
      </c>
      <c r="AL7869" s="77">
        <f>IF(G7869&gt;Variables!$G$9,0,1)</f>
        <v>1</v>
      </c>
      <c r="AM7869" s="77">
        <f>IF(AND(K7869&gt;Variables!$G$10,K7869&lt;Variables!$G$11),0,1)</f>
        <v>1</v>
      </c>
      <c r="AN7869" s="77">
        <f>IF(H7869&lt;Variables!$G$13,1,0)</f>
        <v>1</v>
      </c>
      <c r="AO7869" s="77">
        <f>IF(R7869&lt;Variables!$G$12,0,1)</f>
        <v>1</v>
      </c>
      <c r="AP7869" s="78">
        <f t="shared" si="249"/>
        <v>0</v>
      </c>
      <c r="AQ7869" s="77">
        <f>IF(V7869&lt;Variables!$G$15,1,0)</f>
        <v>1</v>
      </c>
      <c r="AR7869" s="77">
        <v>1</v>
      </c>
      <c r="AS7869" s="77">
        <v>0</v>
      </c>
      <c r="AT7869" s="77">
        <v>0</v>
      </c>
      <c r="AU7869" s="77">
        <v>0</v>
      </c>
      <c r="BA7869" s="77">
        <v>2</v>
      </c>
    </row>
    <row r="7870" spans="3:53" x14ac:dyDescent="0.25">
      <c r="C7870" s="77" t="s">
        <v>844</v>
      </c>
      <c r="D7870" s="77" t="s">
        <v>622</v>
      </c>
      <c r="E7870" s="77">
        <v>3.95</v>
      </c>
      <c r="F7870" s="77">
        <v>41.2</v>
      </c>
      <c r="G7870" s="77">
        <v>-16.440000000000001</v>
      </c>
      <c r="H7870" s="77">
        <v>181.22</v>
      </c>
      <c r="I7870" s="77">
        <v>-7.9420000000000002</v>
      </c>
      <c r="J7870" s="77" t="s">
        <v>74</v>
      </c>
      <c r="K7870" s="77">
        <v>57.18</v>
      </c>
      <c r="L7870" s="77">
        <v>3.9622350000000002</v>
      </c>
      <c r="M7870" s="77">
        <v>1.223173284774886</v>
      </c>
      <c r="N7870" s="77">
        <v>4.0099660000000004</v>
      </c>
      <c r="O7870" s="77">
        <v>1.8304394600841212E-2</v>
      </c>
      <c r="P7870" s="77">
        <v>48610000</v>
      </c>
      <c r="Q7870" s="77">
        <v>217790</v>
      </c>
      <c r="R7870" s="77">
        <v>223.2</v>
      </c>
      <c r="S7870" s="77">
        <v>40.177</v>
      </c>
      <c r="T7870" s="77">
        <v>6.5849999999999991</v>
      </c>
      <c r="U7870" s="77">
        <v>20.489599999999999</v>
      </c>
      <c r="V7870" s="77">
        <v>2.3842187690704861</v>
      </c>
      <c r="AC7870" s="77">
        <v>4.0198999999999998</v>
      </c>
      <c r="AD7870" s="77">
        <v>3.65</v>
      </c>
      <c r="AH7870" s="77">
        <f>IF(AND(M7870&lt;Variables!$G$6,M7870&gt;Variables!$G$5),0,1)</f>
        <v>1</v>
      </c>
      <c r="AI7870" s="77">
        <f t="shared" si="248"/>
        <v>1</v>
      </c>
      <c r="AJ7870" s="77">
        <f>IF(I7870&gt;Variables!$G$7,0,1)</f>
        <v>1</v>
      </c>
      <c r="AK7870" s="77">
        <f>IF(F7870&gt;Variables!$G$8,0,1)</f>
        <v>0</v>
      </c>
      <c r="AL7870" s="77">
        <f>IF(G7870&gt;Variables!$G$9,0,1)</f>
        <v>1</v>
      </c>
      <c r="AM7870" s="77">
        <f>IF(AND(K7870&gt;Variables!$G$10,K7870&lt;Variables!$G$11),0,1)</f>
        <v>1</v>
      </c>
      <c r="AN7870" s="77">
        <f>IF(H7870&lt;Variables!$G$13,1,0)</f>
        <v>1</v>
      </c>
      <c r="AO7870" s="77">
        <f>IF(R7870&lt;Variables!$G$12,0,1)</f>
        <v>1</v>
      </c>
      <c r="AP7870" s="78">
        <f t="shared" si="249"/>
        <v>0</v>
      </c>
      <c r="AQ7870" s="77">
        <f>IF(V7870&lt;Variables!$G$15,1,0)</f>
        <v>1</v>
      </c>
      <c r="AR7870" s="77">
        <v>0</v>
      </c>
      <c r="AS7870" s="77">
        <v>0</v>
      </c>
      <c r="AT7870" s="77">
        <v>1</v>
      </c>
      <c r="AU7870" s="77">
        <v>0</v>
      </c>
      <c r="BA7870" s="77">
        <v>-2.25</v>
      </c>
    </row>
    <row r="7871" spans="3:53" x14ac:dyDescent="0.25">
      <c r="C7871" s="77" t="s">
        <v>844</v>
      </c>
      <c r="D7871" s="77" t="s">
        <v>630</v>
      </c>
      <c r="E7871" s="77">
        <v>6.01</v>
      </c>
      <c r="F7871" s="77">
        <v>6.05</v>
      </c>
      <c r="G7871" s="77">
        <v>-0.53</v>
      </c>
      <c r="H7871" s="77">
        <v>-99999</v>
      </c>
      <c r="I7871" s="77">
        <v>-28.867000000000001</v>
      </c>
      <c r="J7871" s="77" t="s">
        <v>74</v>
      </c>
      <c r="K7871" s="77">
        <v>60.46</v>
      </c>
      <c r="L7871" s="77">
        <v>-99999</v>
      </c>
      <c r="M7871" s="77">
        <v>-99999</v>
      </c>
      <c r="N7871" s="77">
        <v>5.9958750000000007</v>
      </c>
      <c r="O7871" s="77">
        <v>-6.4627764921729336E-2</v>
      </c>
      <c r="P7871" s="77">
        <v>27583</v>
      </c>
      <c r="Q7871" s="77">
        <v>21931</v>
      </c>
      <c r="R7871" s="77">
        <v>1.26</v>
      </c>
      <c r="S7871" s="77">
        <v>40.177</v>
      </c>
      <c r="T7871" s="77">
        <v>6.5849999999999991</v>
      </c>
      <c r="U7871" s="77">
        <v>20.489599999999999</v>
      </c>
      <c r="V7871" s="77">
        <v>-99999</v>
      </c>
      <c r="AC7871" s="77">
        <v>6.05</v>
      </c>
      <c r="AD7871" s="77">
        <v>5.99</v>
      </c>
      <c r="AH7871" s="77">
        <f>IF(AND(M7871&lt;Variables!$G$6,M7871&gt;Variables!$G$5),0,1)</f>
        <v>1</v>
      </c>
      <c r="AI7871" s="77">
        <f t="shared" si="248"/>
        <v>1</v>
      </c>
      <c r="AJ7871" s="77">
        <f>IF(I7871&gt;Variables!$G$7,0,1)</f>
        <v>1</v>
      </c>
      <c r="AK7871" s="77">
        <f>IF(F7871&gt;Variables!$G$8,0,1)</f>
        <v>1</v>
      </c>
      <c r="AL7871" s="77">
        <f>IF(G7871&gt;Variables!$G$9,0,1)</f>
        <v>1</v>
      </c>
      <c r="AM7871" s="77">
        <f>IF(AND(K7871&gt;Variables!$G$10,K7871&lt;Variables!$G$11),0,1)</f>
        <v>1</v>
      </c>
      <c r="AN7871" s="77">
        <f>IF(H7871&lt;Variables!$G$13,1,0)</f>
        <v>1</v>
      </c>
      <c r="AO7871" s="77">
        <f>IF(R7871&lt;Variables!$G$12,0,1)</f>
        <v>0</v>
      </c>
      <c r="AP7871" s="78">
        <f t="shared" si="249"/>
        <v>0</v>
      </c>
      <c r="AQ7871" s="77">
        <f>IF(V7871&lt;Variables!$G$15,1,0)</f>
        <v>1</v>
      </c>
      <c r="AR7871" s="77">
        <v>0</v>
      </c>
      <c r="AS7871" s="77">
        <v>0</v>
      </c>
      <c r="AT7871" s="77">
        <v>0</v>
      </c>
      <c r="AU7871" s="77">
        <v>0</v>
      </c>
      <c r="BA7871" s="77">
        <v>0</v>
      </c>
    </row>
    <row r="7872" spans="3:53" x14ac:dyDescent="0.25">
      <c r="C7872" s="77" t="s">
        <v>844</v>
      </c>
      <c r="D7872" s="77" t="s">
        <v>845</v>
      </c>
      <c r="E7872" s="77">
        <v>48.13</v>
      </c>
      <c r="F7872" s="77">
        <v>6.11</v>
      </c>
      <c r="G7872" s="77">
        <v>5.89</v>
      </c>
      <c r="H7872" s="77">
        <v>7470</v>
      </c>
      <c r="I7872" s="77">
        <v>-15.108000000000001</v>
      </c>
      <c r="J7872" s="77" t="s">
        <v>75</v>
      </c>
      <c r="K7872" s="77">
        <v>62.73</v>
      </c>
      <c r="L7872" s="77">
        <v>47.755589473684218</v>
      </c>
      <c r="M7872" s="77">
        <v>0.44897472458995058</v>
      </c>
      <c r="N7872" s="77">
        <v>47.544018367346929</v>
      </c>
      <c r="O7872" s="77">
        <v>0.89597313664516076</v>
      </c>
      <c r="P7872" s="77">
        <v>997050</v>
      </c>
      <c r="Q7872" s="77">
        <v>2388000</v>
      </c>
      <c r="R7872" s="77">
        <v>0.42</v>
      </c>
      <c r="S7872" s="77">
        <v>40.177</v>
      </c>
      <c r="T7872" s="77">
        <v>6.5849999999999991</v>
      </c>
      <c r="U7872" s="77">
        <v>20.489599999999999</v>
      </c>
      <c r="V7872" s="77">
        <v>2.470703242631902</v>
      </c>
      <c r="AC7872" s="77">
        <v>49.51</v>
      </c>
      <c r="AD7872" s="77">
        <v>47.88</v>
      </c>
      <c r="AH7872" s="77">
        <f>IF(AND(M7872&lt;Variables!$G$6,M7872&gt;Variables!$G$5),0,1)</f>
        <v>1</v>
      </c>
      <c r="AI7872" s="77">
        <f t="shared" si="248"/>
        <v>0</v>
      </c>
      <c r="AJ7872" s="77">
        <f>IF(I7872&gt;Variables!$G$7,0,1)</f>
        <v>1</v>
      </c>
      <c r="AK7872" s="77">
        <f>IF(F7872&gt;Variables!$G$8,0,1)</f>
        <v>1</v>
      </c>
      <c r="AL7872" s="77">
        <f>IF(G7872&gt;Variables!$G$9,0,1)</f>
        <v>1</v>
      </c>
      <c r="AM7872" s="77">
        <f>IF(AND(K7872&gt;Variables!$G$10,K7872&lt;Variables!$G$11),0,1)</f>
        <v>0</v>
      </c>
      <c r="AN7872" s="77">
        <f>IF(H7872&lt;Variables!$G$13,1,0)</f>
        <v>0</v>
      </c>
      <c r="AO7872" s="77">
        <f>IF(R7872&lt;Variables!$G$12,0,1)</f>
        <v>0</v>
      </c>
      <c r="AP7872" s="78">
        <f t="shared" si="249"/>
        <v>1</v>
      </c>
      <c r="AQ7872" s="77">
        <f>IF(V7872&lt;Variables!$G$15,1,0)</f>
        <v>1</v>
      </c>
      <c r="AR7872" s="77">
        <v>1</v>
      </c>
      <c r="AS7872" s="77">
        <v>0</v>
      </c>
      <c r="AT7872" s="77">
        <v>0</v>
      </c>
      <c r="AU7872" s="77">
        <v>0</v>
      </c>
      <c r="BA7872" s="77">
        <v>1.28</v>
      </c>
    </row>
    <row r="7873" spans="3:53" x14ac:dyDescent="0.25">
      <c r="C7873" s="77" t="s">
        <v>844</v>
      </c>
      <c r="D7873" s="77" t="s">
        <v>431</v>
      </c>
      <c r="E7873" s="77">
        <v>40.6</v>
      </c>
      <c r="F7873" s="77">
        <v>6.23</v>
      </c>
      <c r="G7873" s="77">
        <v>5.93</v>
      </c>
      <c r="H7873" s="77">
        <v>4950</v>
      </c>
      <c r="I7873" s="77">
        <v>178.13800000000001</v>
      </c>
      <c r="J7873" s="77" t="s">
        <v>75</v>
      </c>
      <c r="K7873" s="77">
        <v>44.09</v>
      </c>
      <c r="L7873" s="77">
        <v>40.519444999999997</v>
      </c>
      <c r="M7873" s="77">
        <v>-0.13436758573569099</v>
      </c>
      <c r="N7873" s="77">
        <v>40.723170000000003</v>
      </c>
      <c r="O7873" s="77">
        <v>-0.63396341689509872</v>
      </c>
      <c r="P7873" s="77">
        <v>7398000</v>
      </c>
      <c r="Q7873" s="77">
        <v>5997000</v>
      </c>
      <c r="R7873" s="77">
        <v>1.23</v>
      </c>
      <c r="S7873" s="77">
        <v>40.177</v>
      </c>
      <c r="T7873" s="77">
        <v>6.5849999999999991</v>
      </c>
      <c r="U7873" s="77">
        <v>20.489599999999999</v>
      </c>
      <c r="V7873" s="77">
        <v>2.306972560526384</v>
      </c>
      <c r="AC7873" s="77">
        <v>40.9</v>
      </c>
      <c r="AD7873" s="77">
        <v>39.28</v>
      </c>
      <c r="AH7873" s="77">
        <f>IF(AND(M7873&lt;Variables!$G$6,M7873&gt;Variables!$G$5),0,1)</f>
        <v>1</v>
      </c>
      <c r="AI7873" s="77">
        <f t="shared" si="248"/>
        <v>1</v>
      </c>
      <c r="AJ7873" s="77">
        <f>IF(I7873&gt;Variables!$G$7,0,1)</f>
        <v>0</v>
      </c>
      <c r="AK7873" s="77">
        <f>IF(F7873&gt;Variables!$G$8,0,1)</f>
        <v>1</v>
      </c>
      <c r="AL7873" s="77">
        <f>IF(G7873&gt;Variables!$G$9,0,1)</f>
        <v>1</v>
      </c>
      <c r="AM7873" s="77">
        <f>IF(AND(K7873&gt;Variables!$G$10,K7873&lt;Variables!$G$11),0,1)</f>
        <v>1</v>
      </c>
      <c r="AN7873" s="77">
        <f>IF(H7873&lt;Variables!$G$13,1,0)</f>
        <v>0</v>
      </c>
      <c r="AO7873" s="77">
        <f>IF(R7873&lt;Variables!$G$12,0,1)</f>
        <v>0</v>
      </c>
      <c r="AP7873" s="78">
        <f t="shared" si="249"/>
        <v>1</v>
      </c>
      <c r="AQ7873" s="77">
        <f>IF(V7873&lt;Variables!$G$15,1,0)</f>
        <v>1</v>
      </c>
      <c r="AR7873" s="77">
        <v>0</v>
      </c>
      <c r="AS7873" s="77">
        <v>0</v>
      </c>
      <c r="AT7873" s="77">
        <v>0</v>
      </c>
      <c r="AU7873" s="77">
        <v>1</v>
      </c>
      <c r="BA7873" s="77">
        <v>-0.4</v>
      </c>
    </row>
    <row r="7874" spans="3:53" x14ac:dyDescent="0.25">
      <c r="C7874" s="77" t="s">
        <v>844</v>
      </c>
      <c r="D7874" s="77" t="s">
        <v>612</v>
      </c>
      <c r="E7874" s="77">
        <v>127.5</v>
      </c>
      <c r="F7874" s="77">
        <v>6.5</v>
      </c>
      <c r="G7874" s="77">
        <v>1.2</v>
      </c>
      <c r="H7874" s="77">
        <v>19960</v>
      </c>
      <c r="I7874" s="77">
        <v>-27.814</v>
      </c>
      <c r="J7874" s="77" t="s">
        <v>75</v>
      </c>
      <c r="K7874" s="77">
        <v>54.44</v>
      </c>
      <c r="L7874" s="77">
        <v>127.105645</v>
      </c>
      <c r="M7874" s="77">
        <v>6.0072076263820412E-2</v>
      </c>
      <c r="N7874" s="77">
        <v>127.007456</v>
      </c>
      <c r="O7874" s="77">
        <v>0.1374281522495904</v>
      </c>
      <c r="P7874" s="77">
        <v>2881000</v>
      </c>
      <c r="Q7874" s="77">
        <v>1140000</v>
      </c>
      <c r="R7874" s="77">
        <v>2.5299999999999998</v>
      </c>
      <c r="S7874" s="77">
        <v>40.177</v>
      </c>
      <c r="T7874" s="77">
        <v>6.5849999999999991</v>
      </c>
      <c r="U7874" s="77">
        <v>20.489599999999999</v>
      </c>
      <c r="V7874" s="77">
        <v>2.4106662386033908</v>
      </c>
      <c r="AC7874" s="77">
        <v>127.88</v>
      </c>
      <c r="AD7874" s="77">
        <v>126.23</v>
      </c>
      <c r="AH7874" s="77">
        <f>IF(AND(M7874&lt;Variables!$G$6,M7874&gt;Variables!$G$5),0,1)</f>
        <v>1</v>
      </c>
      <c r="AI7874" s="77">
        <f t="shared" si="248"/>
        <v>0</v>
      </c>
      <c r="AJ7874" s="77">
        <f>IF(I7874&gt;Variables!$G$7,0,1)</f>
        <v>1</v>
      </c>
      <c r="AK7874" s="77">
        <f>IF(F7874&gt;Variables!$G$8,0,1)</f>
        <v>1</v>
      </c>
      <c r="AL7874" s="77">
        <f>IF(G7874&gt;Variables!$G$9,0,1)</f>
        <v>1</v>
      </c>
      <c r="AM7874" s="77">
        <f>IF(AND(K7874&gt;Variables!$G$10,K7874&lt;Variables!$G$11),0,1)</f>
        <v>1</v>
      </c>
      <c r="AN7874" s="77">
        <f>IF(H7874&lt;Variables!$G$13,1,0)</f>
        <v>0</v>
      </c>
      <c r="AO7874" s="77">
        <f>IF(R7874&lt;Variables!$G$12,0,1)</f>
        <v>1</v>
      </c>
      <c r="AP7874" s="78">
        <f t="shared" si="249"/>
        <v>1</v>
      </c>
      <c r="AQ7874" s="77">
        <f>IF(V7874&lt;Variables!$G$15,1,0)</f>
        <v>1</v>
      </c>
      <c r="AR7874" s="77">
        <v>0</v>
      </c>
      <c r="AS7874" s="77">
        <v>0</v>
      </c>
      <c r="AT7874" s="77">
        <v>0</v>
      </c>
      <c r="AU7874" s="77">
        <v>1</v>
      </c>
      <c r="BA7874" s="77">
        <v>-0.88</v>
      </c>
    </row>
    <row r="7875" spans="3:53" x14ac:dyDescent="0.25">
      <c r="C7875" s="77" t="s">
        <v>844</v>
      </c>
      <c r="D7875" s="77" t="s">
        <v>201</v>
      </c>
      <c r="E7875" s="77">
        <v>48.81</v>
      </c>
      <c r="F7875" s="77">
        <v>7.2</v>
      </c>
      <c r="G7875" s="77">
        <v>4.8099999999999996</v>
      </c>
      <c r="H7875" s="77">
        <v>-99999</v>
      </c>
      <c r="I7875" s="77">
        <v>24216.142</v>
      </c>
      <c r="J7875" s="77" t="s">
        <v>75</v>
      </c>
      <c r="K7875" s="77">
        <v>55.28</v>
      </c>
      <c r="L7875" s="77">
        <v>48.799738461538468</v>
      </c>
      <c r="M7875" s="77">
        <v>0.10299550785737829</v>
      </c>
      <c r="N7875" s="77">
        <v>48.506217948717953</v>
      </c>
      <c r="O7875" s="77">
        <v>0.7087381078555961</v>
      </c>
      <c r="P7875" s="77">
        <v>351339</v>
      </c>
      <c r="Q7875" s="77">
        <v>1984000</v>
      </c>
      <c r="R7875" s="77">
        <v>0.18</v>
      </c>
      <c r="S7875" s="77">
        <v>40.177</v>
      </c>
      <c r="T7875" s="77">
        <v>6.5849999999999991</v>
      </c>
      <c r="U7875" s="77">
        <v>20.489599999999999</v>
      </c>
      <c r="V7875" s="77">
        <v>2.4174523753747739</v>
      </c>
      <c r="AC7875" s="77">
        <v>48.88</v>
      </c>
      <c r="AD7875" s="77">
        <v>47.51</v>
      </c>
      <c r="AH7875" s="77">
        <f>IF(AND(M7875&lt;Variables!$G$6,M7875&gt;Variables!$G$5),0,1)</f>
        <v>1</v>
      </c>
      <c r="AI7875" s="77">
        <f t="shared" si="248"/>
        <v>0</v>
      </c>
      <c r="AJ7875" s="77">
        <f>IF(I7875&gt;Variables!$G$7,0,1)</f>
        <v>0</v>
      </c>
      <c r="AK7875" s="77">
        <f>IF(F7875&gt;Variables!$G$8,0,1)</f>
        <v>1</v>
      </c>
      <c r="AL7875" s="77">
        <f>IF(G7875&gt;Variables!$G$9,0,1)</f>
        <v>1</v>
      </c>
      <c r="AM7875" s="77">
        <f>IF(AND(K7875&gt;Variables!$G$10,K7875&lt;Variables!$G$11),0,1)</f>
        <v>1</v>
      </c>
      <c r="AN7875" s="77">
        <f>IF(H7875&lt;Variables!$G$13,1,0)</f>
        <v>1</v>
      </c>
      <c r="AO7875" s="77">
        <f>IF(R7875&lt;Variables!$G$12,0,1)</f>
        <v>0</v>
      </c>
      <c r="AP7875" s="78">
        <f t="shared" si="249"/>
        <v>1</v>
      </c>
      <c r="AQ7875" s="77">
        <f>IF(V7875&lt;Variables!$G$15,1,0)</f>
        <v>1</v>
      </c>
      <c r="AR7875" s="77">
        <v>1</v>
      </c>
      <c r="AS7875" s="77">
        <v>0</v>
      </c>
      <c r="AT7875" s="77">
        <v>0</v>
      </c>
      <c r="AU7875" s="77">
        <v>0</v>
      </c>
      <c r="BA7875" s="77">
        <v>0.11</v>
      </c>
    </row>
    <row r="7876" spans="3:53" x14ac:dyDescent="0.25">
      <c r="C7876" s="77" t="s">
        <v>844</v>
      </c>
      <c r="D7876" s="77" t="s">
        <v>458</v>
      </c>
      <c r="E7876" s="77">
        <v>53.28</v>
      </c>
      <c r="F7876" s="77">
        <v>31.59</v>
      </c>
      <c r="G7876" s="77">
        <v>10.96</v>
      </c>
      <c r="H7876" s="77">
        <v>9830</v>
      </c>
      <c r="I7876" s="77">
        <v>81.322999999999993</v>
      </c>
      <c r="J7876" s="77" t="s">
        <v>75</v>
      </c>
      <c r="K7876" s="77">
        <v>40.49</v>
      </c>
      <c r="L7876" s="77">
        <v>53.536074999999997</v>
      </c>
      <c r="M7876" s="77">
        <v>-0.90420338061765682</v>
      </c>
      <c r="N7876" s="77">
        <v>53.483077999999999</v>
      </c>
      <c r="O7876" s="77">
        <v>-0.80600821067179307</v>
      </c>
      <c r="P7876" s="77">
        <v>164578000</v>
      </c>
      <c r="Q7876" s="77">
        <v>20406000</v>
      </c>
      <c r="R7876" s="77">
        <v>8.07</v>
      </c>
      <c r="S7876" s="77">
        <v>40.177</v>
      </c>
      <c r="T7876" s="77">
        <v>6.5849999999999991</v>
      </c>
      <c r="U7876" s="77">
        <v>20.489599999999999</v>
      </c>
      <c r="V7876" s="77">
        <v>2.2671518505518011</v>
      </c>
      <c r="AC7876" s="77">
        <v>57.289900000000003</v>
      </c>
      <c r="AD7876" s="77">
        <v>51.93</v>
      </c>
      <c r="AH7876" s="77">
        <f>IF(AND(M7876&lt;Variables!$G$6,M7876&gt;Variables!$G$5),0,1)</f>
        <v>1</v>
      </c>
      <c r="AI7876" s="77">
        <f t="shared" si="248"/>
        <v>0</v>
      </c>
      <c r="AJ7876" s="77">
        <f>IF(I7876&gt;Variables!$G$7,0,1)</f>
        <v>0</v>
      </c>
      <c r="AK7876" s="77">
        <f>IF(F7876&gt;Variables!$G$8,0,1)</f>
        <v>0</v>
      </c>
      <c r="AL7876" s="77">
        <f>IF(G7876&gt;Variables!$G$9,0,1)</f>
        <v>0</v>
      </c>
      <c r="AM7876" s="77">
        <f>IF(AND(K7876&gt;Variables!$G$10,K7876&lt;Variables!$G$11),0,1)</f>
        <v>1</v>
      </c>
      <c r="AN7876" s="77">
        <f>IF(H7876&lt;Variables!$G$13,1,0)</f>
        <v>0</v>
      </c>
      <c r="AO7876" s="77">
        <f>IF(R7876&lt;Variables!$G$12,0,1)</f>
        <v>1</v>
      </c>
      <c r="AP7876" s="78">
        <f t="shared" si="249"/>
        <v>1</v>
      </c>
      <c r="AQ7876" s="77">
        <f>IF(V7876&lt;Variables!$G$15,1,0)</f>
        <v>1</v>
      </c>
      <c r="AR7876" s="77">
        <v>1</v>
      </c>
      <c r="AS7876" s="77">
        <v>0</v>
      </c>
      <c r="AT7876" s="77">
        <v>0</v>
      </c>
      <c r="AU7876" s="77">
        <v>0</v>
      </c>
      <c r="BA7876" s="77">
        <v>2</v>
      </c>
    </row>
    <row r="7877" spans="3:53" x14ac:dyDescent="0.25">
      <c r="C7877" s="77" t="s">
        <v>844</v>
      </c>
      <c r="D7877" s="77" t="s">
        <v>445</v>
      </c>
      <c r="E7877" s="77">
        <v>18.66</v>
      </c>
      <c r="F7877" s="77">
        <v>47</v>
      </c>
      <c r="G7877" s="77">
        <v>45.64</v>
      </c>
      <c r="H7877" s="77">
        <v>122.72</v>
      </c>
      <c r="I7877" s="77">
        <v>82207.425000000003</v>
      </c>
      <c r="J7877" s="77" t="s">
        <v>75</v>
      </c>
      <c r="K7877" s="77">
        <v>41.1</v>
      </c>
      <c r="L7877" s="77">
        <v>18.952780000000001</v>
      </c>
      <c r="M7877" s="77">
        <v>-1.792243670849349</v>
      </c>
      <c r="N7877" s="77">
        <v>18.871894000000001</v>
      </c>
      <c r="O7877" s="77">
        <v>-1.3713196990190899</v>
      </c>
      <c r="P7877" s="77">
        <v>67420000</v>
      </c>
      <c r="Q7877" s="77">
        <v>26410000</v>
      </c>
      <c r="R7877" s="77">
        <v>2.5499999999999998</v>
      </c>
      <c r="S7877" s="77">
        <v>40.177</v>
      </c>
      <c r="T7877" s="77">
        <v>6.5849999999999991</v>
      </c>
      <c r="U7877" s="77">
        <v>20.489599999999999</v>
      </c>
      <c r="V7877" s="77">
        <v>2.2753279379215079</v>
      </c>
      <c r="AC7877" s="77">
        <v>19.47</v>
      </c>
      <c r="AD7877" s="77">
        <v>15.81</v>
      </c>
      <c r="AH7877" s="77">
        <f>IF(AND(M7877&lt;Variables!$G$6,M7877&gt;Variables!$G$5),0,1)</f>
        <v>0</v>
      </c>
      <c r="AI7877" s="77">
        <f t="shared" si="248"/>
        <v>0</v>
      </c>
      <c r="AJ7877" s="77">
        <f>IF(I7877&gt;Variables!$G$7,0,1)</f>
        <v>0</v>
      </c>
      <c r="AK7877" s="77">
        <f>IF(F7877&gt;Variables!$G$8,0,1)</f>
        <v>0</v>
      </c>
      <c r="AL7877" s="77">
        <f>IF(G7877&gt;Variables!$G$9,0,1)</f>
        <v>0</v>
      </c>
      <c r="AM7877" s="77">
        <f>IF(AND(K7877&gt;Variables!$G$10,K7877&lt;Variables!$G$11),0,1)</f>
        <v>1</v>
      </c>
      <c r="AN7877" s="77">
        <f>IF(H7877&lt;Variables!$G$13,1,0)</f>
        <v>1</v>
      </c>
      <c r="AO7877" s="77">
        <f>IF(R7877&lt;Variables!$G$12,0,1)</f>
        <v>1</v>
      </c>
      <c r="AP7877" s="78">
        <f t="shared" si="249"/>
        <v>1</v>
      </c>
      <c r="AQ7877" s="77">
        <f>IF(V7877&lt;Variables!$G$15,1,0)</f>
        <v>1</v>
      </c>
      <c r="AR7877" s="77">
        <v>1</v>
      </c>
      <c r="AS7877" s="77">
        <v>0</v>
      </c>
      <c r="AT7877" s="77">
        <v>0</v>
      </c>
      <c r="AU7877" s="77">
        <v>0</v>
      </c>
      <c r="BA7877" s="77">
        <v>2</v>
      </c>
    </row>
    <row r="7878" spans="3:53" x14ac:dyDescent="0.25">
      <c r="C7878" s="77" t="s">
        <v>844</v>
      </c>
      <c r="D7878" s="77" t="s">
        <v>834</v>
      </c>
      <c r="E7878" s="77">
        <v>20.100000000000001</v>
      </c>
      <c r="F7878" s="77">
        <v>31.41</v>
      </c>
      <c r="G7878" s="77">
        <v>-9.09</v>
      </c>
      <c r="H7878" s="77">
        <v>-99999</v>
      </c>
      <c r="I7878" s="77">
        <v>-99999</v>
      </c>
      <c r="J7878" s="77" t="s">
        <v>75</v>
      </c>
      <c r="K7878" s="77">
        <v>-99999</v>
      </c>
      <c r="L7878" s="77">
        <v>20.472726315789469</v>
      </c>
      <c r="M7878" s="77">
        <v>-2.3090540482870869</v>
      </c>
      <c r="N7878" s="77">
        <v>20.85512653061225</v>
      </c>
      <c r="O7878" s="77">
        <v>-4.1003181129447794</v>
      </c>
      <c r="P7878" s="77">
        <v>697330</v>
      </c>
      <c r="S7878" s="77">
        <v>40.177</v>
      </c>
      <c r="T7878" s="77">
        <v>6.5849999999999991</v>
      </c>
      <c r="U7878" s="77">
        <v>20.489599999999999</v>
      </c>
      <c r="V7878" s="77">
        <v>-99999</v>
      </c>
      <c r="AC7878" s="77">
        <v>21</v>
      </c>
      <c r="AD7878" s="77">
        <v>19.21</v>
      </c>
      <c r="AH7878" s="77">
        <f>IF(AND(M7878&lt;Variables!$G$6,M7878&gt;Variables!$G$5),0,1)</f>
        <v>0</v>
      </c>
      <c r="AI7878" s="77">
        <f t="shared" si="248"/>
        <v>1</v>
      </c>
      <c r="AJ7878" s="77">
        <f>IF(I7878&gt;Variables!$G$7,0,1)</f>
        <v>1</v>
      </c>
      <c r="AK7878" s="77">
        <f>IF(F7878&gt;Variables!$G$8,0,1)</f>
        <v>0</v>
      </c>
      <c r="AL7878" s="77">
        <f>IF(G7878&gt;Variables!$G$9,0,1)</f>
        <v>1</v>
      </c>
      <c r="AM7878" s="77">
        <f>IF(AND(K7878&gt;Variables!$G$10,K7878&lt;Variables!$G$11),0,1)</f>
        <v>1</v>
      </c>
      <c r="AN7878" s="77">
        <f>IF(H7878&lt;Variables!$G$13,1,0)</f>
        <v>1</v>
      </c>
      <c r="AO7878" s="77">
        <f>IF(R7878&lt;Variables!$G$12,0,1)</f>
        <v>0</v>
      </c>
      <c r="AP7878" s="78">
        <f t="shared" si="249"/>
        <v>1</v>
      </c>
      <c r="AQ7878" s="77">
        <f>IF(V7878&lt;Variables!$G$15,1,0)</f>
        <v>1</v>
      </c>
      <c r="AR7878" s="77">
        <v>0</v>
      </c>
      <c r="AS7878" s="77">
        <v>0</v>
      </c>
      <c r="AT7878" s="77">
        <v>1</v>
      </c>
      <c r="AU7878" s="77">
        <v>0</v>
      </c>
      <c r="BA7878" s="77">
        <v>-2.25</v>
      </c>
    </row>
    <row r="7879" spans="3:53" x14ac:dyDescent="0.25">
      <c r="C7879" s="77" t="s">
        <v>844</v>
      </c>
      <c r="D7879" s="77" t="s">
        <v>615</v>
      </c>
      <c r="E7879" s="77">
        <v>7.95</v>
      </c>
      <c r="F7879" s="77">
        <v>39.29</v>
      </c>
      <c r="G7879" s="77">
        <v>10</v>
      </c>
      <c r="H7879" s="77">
        <v>-99999</v>
      </c>
      <c r="I7879" s="77">
        <v>-99999</v>
      </c>
      <c r="J7879" s="77" t="s">
        <v>75</v>
      </c>
      <c r="K7879" s="77">
        <v>49.77</v>
      </c>
      <c r="L7879" s="77">
        <v>7.9017499999999998</v>
      </c>
      <c r="M7879" s="77">
        <v>0.23096149587116899</v>
      </c>
      <c r="N7879" s="77">
        <v>8.0039119999999997</v>
      </c>
      <c r="O7879" s="77">
        <v>-1.048387338591426</v>
      </c>
      <c r="P7879" s="77">
        <v>30700000</v>
      </c>
      <c r="Q7879" s="77">
        <v>0</v>
      </c>
      <c r="R7879" s="77">
        <v>1</v>
      </c>
      <c r="S7879" s="77">
        <v>40.177</v>
      </c>
      <c r="T7879" s="77">
        <v>6.5849999999999991</v>
      </c>
      <c r="U7879" s="77">
        <v>20.489599999999999</v>
      </c>
      <c r="V7879" s="77">
        <v>2.3587656149713672</v>
      </c>
      <c r="AC7879" s="77">
        <v>8.39</v>
      </c>
      <c r="AD7879" s="77">
        <v>7.35</v>
      </c>
      <c r="AH7879" s="77">
        <f>IF(AND(M7879&lt;Variables!$G$6,M7879&gt;Variables!$G$5),0,1)</f>
        <v>1</v>
      </c>
      <c r="AI7879" s="77">
        <f t="shared" si="248"/>
        <v>1</v>
      </c>
      <c r="AJ7879" s="77">
        <f>IF(I7879&gt;Variables!$G$7,0,1)</f>
        <v>1</v>
      </c>
      <c r="AK7879" s="77">
        <f>IF(F7879&gt;Variables!$G$8,0,1)</f>
        <v>0</v>
      </c>
      <c r="AL7879" s="77">
        <f>IF(G7879&gt;Variables!$G$9,0,1)</f>
        <v>1</v>
      </c>
      <c r="AM7879" s="77">
        <f>IF(AND(K7879&gt;Variables!$G$10,K7879&lt;Variables!$G$11),0,1)</f>
        <v>1</v>
      </c>
      <c r="AN7879" s="77">
        <f>IF(H7879&lt;Variables!$G$13,1,0)</f>
        <v>1</v>
      </c>
      <c r="AO7879" s="77">
        <f>IF(R7879&lt;Variables!$G$12,0,1)</f>
        <v>0</v>
      </c>
      <c r="AP7879" s="78">
        <f t="shared" si="249"/>
        <v>1</v>
      </c>
      <c r="AQ7879" s="77">
        <f>IF(V7879&lt;Variables!$G$15,1,0)</f>
        <v>1</v>
      </c>
      <c r="AR7879" s="77">
        <v>1</v>
      </c>
      <c r="AS7879" s="77">
        <v>0</v>
      </c>
      <c r="AT7879" s="77">
        <v>0</v>
      </c>
      <c r="AU7879" s="77">
        <v>0</v>
      </c>
      <c r="BA7879" s="77">
        <v>2</v>
      </c>
    </row>
    <row r="7880" spans="3:53" x14ac:dyDescent="0.25">
      <c r="C7880" s="77" t="s">
        <v>844</v>
      </c>
      <c r="D7880" s="77" t="s">
        <v>620</v>
      </c>
      <c r="E7880" s="77">
        <v>153.56</v>
      </c>
      <c r="F7880" s="77">
        <v>14.62</v>
      </c>
      <c r="G7880" s="77">
        <v>0.41</v>
      </c>
      <c r="H7880" s="77">
        <v>211920</v>
      </c>
      <c r="I7880" s="77">
        <v>1E-3</v>
      </c>
      <c r="J7880" s="77" t="s">
        <v>75</v>
      </c>
      <c r="K7880" s="77">
        <v>66.47</v>
      </c>
      <c r="L7880" s="77">
        <v>152.64231000000001</v>
      </c>
      <c r="M7880" s="77">
        <v>0.2539859361405053</v>
      </c>
      <c r="N7880" s="77">
        <v>152.220508</v>
      </c>
      <c r="O7880" s="77">
        <v>0.53178905433690615</v>
      </c>
      <c r="P7880" s="77">
        <v>30178000</v>
      </c>
      <c r="Q7880" s="77">
        <v>6715000</v>
      </c>
      <c r="R7880" s="77">
        <v>4.49</v>
      </c>
      <c r="S7880" s="77">
        <v>40.177</v>
      </c>
      <c r="T7880" s="77">
        <v>6.5849999999999991</v>
      </c>
      <c r="U7880" s="77">
        <v>20.489599999999999</v>
      </c>
      <c r="V7880" s="77">
        <v>2.5189446331728869</v>
      </c>
      <c r="AC7880" s="77">
        <v>154.59</v>
      </c>
      <c r="AD7880" s="77">
        <v>152.59</v>
      </c>
      <c r="AH7880" s="77">
        <f>IF(AND(M7880&lt;Variables!$G$6,M7880&gt;Variables!$G$5),0,1)</f>
        <v>1</v>
      </c>
      <c r="AI7880" s="77">
        <f t="shared" si="248"/>
        <v>0</v>
      </c>
      <c r="AJ7880" s="77">
        <f>IF(I7880&gt;Variables!$G$7,0,1)</f>
        <v>1</v>
      </c>
      <c r="AK7880" s="77">
        <f>IF(F7880&gt;Variables!$G$8,0,1)</f>
        <v>0</v>
      </c>
      <c r="AL7880" s="77">
        <f>IF(G7880&gt;Variables!$G$9,0,1)</f>
        <v>1</v>
      </c>
      <c r="AM7880" s="77">
        <f>IF(AND(K7880&gt;Variables!$G$10,K7880&lt;Variables!$G$11),0,1)</f>
        <v>0</v>
      </c>
      <c r="AN7880" s="77">
        <f>IF(H7880&lt;Variables!$G$13,1,0)</f>
        <v>0</v>
      </c>
      <c r="AO7880" s="77">
        <f>IF(R7880&lt;Variables!$G$12,0,1)</f>
        <v>1</v>
      </c>
      <c r="AP7880" s="78">
        <f t="shared" si="249"/>
        <v>1</v>
      </c>
      <c r="AQ7880" s="77">
        <f>IF(V7880&lt;Variables!$G$15,1,0)</f>
        <v>1</v>
      </c>
      <c r="AR7880" s="77">
        <v>0</v>
      </c>
      <c r="AS7880" s="77">
        <v>1</v>
      </c>
      <c r="AT7880" s="77">
        <v>0</v>
      </c>
      <c r="AU7880" s="77">
        <v>0</v>
      </c>
      <c r="BA7880" s="77">
        <v>0.06</v>
      </c>
    </row>
    <row r="7881" spans="3:53" x14ac:dyDescent="0.25">
      <c r="C7881" s="77" t="s">
        <v>844</v>
      </c>
      <c r="D7881" s="77" t="s">
        <v>644</v>
      </c>
      <c r="E7881" s="77">
        <v>31.36</v>
      </c>
      <c r="F7881" s="77">
        <v>10.25</v>
      </c>
      <c r="G7881" s="77">
        <v>0</v>
      </c>
      <c r="H7881" s="77">
        <v>-99999</v>
      </c>
      <c r="I7881" s="77">
        <v>6.9470000000000001</v>
      </c>
      <c r="J7881" s="77" t="s">
        <v>74</v>
      </c>
      <c r="K7881" s="77">
        <v>-99999</v>
      </c>
      <c r="L7881" s="77">
        <v>-99999</v>
      </c>
      <c r="M7881" s="77">
        <v>-99999</v>
      </c>
      <c r="N7881" s="77">
        <v>-99999</v>
      </c>
      <c r="O7881" s="77">
        <v>-99999</v>
      </c>
      <c r="P7881" s="77">
        <v>30000</v>
      </c>
      <c r="Q7881" s="77">
        <v>111328</v>
      </c>
      <c r="R7881" s="77">
        <v>0.27</v>
      </c>
      <c r="S7881" s="77">
        <v>40.177</v>
      </c>
      <c r="T7881" s="77">
        <v>6.5849999999999991</v>
      </c>
      <c r="U7881" s="77">
        <v>20.489599999999999</v>
      </c>
      <c r="V7881" s="77">
        <v>-99999</v>
      </c>
      <c r="AC7881" s="77">
        <v>-99999</v>
      </c>
      <c r="AD7881" s="77">
        <v>-99999</v>
      </c>
      <c r="AH7881" s="77">
        <f>IF(AND(M7881&lt;Variables!$G$6,M7881&gt;Variables!$G$5),0,1)</f>
        <v>1</v>
      </c>
      <c r="AI7881" s="77">
        <f t="shared" si="248"/>
        <v>1</v>
      </c>
      <c r="AJ7881" s="77">
        <f>IF(I7881&gt;Variables!$G$7,0,1)</f>
        <v>1</v>
      </c>
      <c r="AK7881" s="77">
        <f>IF(F7881&gt;Variables!$G$8,0,1)</f>
        <v>0</v>
      </c>
      <c r="AL7881" s="77">
        <f>IF(G7881&gt;Variables!$G$9,0,1)</f>
        <v>1</v>
      </c>
      <c r="AM7881" s="77">
        <f>IF(AND(K7881&gt;Variables!$G$10,K7881&lt;Variables!$G$11),0,1)</f>
        <v>1</v>
      </c>
      <c r="AN7881" s="77">
        <f>IF(H7881&lt;Variables!$G$13,1,0)</f>
        <v>1</v>
      </c>
      <c r="AO7881" s="77">
        <f>IF(R7881&lt;Variables!$G$12,0,1)</f>
        <v>0</v>
      </c>
      <c r="AP7881" s="78">
        <f t="shared" si="249"/>
        <v>0</v>
      </c>
      <c r="AQ7881" s="77">
        <f>IF(V7881&lt;Variables!$G$15,1,0)</f>
        <v>1</v>
      </c>
      <c r="AR7881" s="77">
        <v>0</v>
      </c>
      <c r="AS7881" s="77">
        <v>0</v>
      </c>
      <c r="AT7881" s="77">
        <v>0</v>
      </c>
      <c r="AU7881" s="77">
        <v>0</v>
      </c>
      <c r="BA7881" s="77">
        <v>0</v>
      </c>
    </row>
    <row r="7882" spans="3:53" x14ac:dyDescent="0.25">
      <c r="C7882" s="77" t="s">
        <v>844</v>
      </c>
      <c r="D7882" s="77" t="s">
        <v>618</v>
      </c>
      <c r="E7882" s="77">
        <v>1.41</v>
      </c>
      <c r="F7882" s="77">
        <v>7.69</v>
      </c>
      <c r="G7882" s="77">
        <v>0</v>
      </c>
      <c r="H7882" s="77">
        <v>-99999</v>
      </c>
      <c r="I7882" s="77">
        <v>4.1719999999999997</v>
      </c>
      <c r="J7882" s="77" t="s">
        <v>74</v>
      </c>
      <c r="L7882" s="77">
        <v>-99999</v>
      </c>
      <c r="M7882" s="77">
        <v>-99999</v>
      </c>
      <c r="N7882" s="77">
        <v>1.4</v>
      </c>
      <c r="O7882" s="77">
        <v>0</v>
      </c>
      <c r="P7882" s="77">
        <v>33867</v>
      </c>
      <c r="Q7882" s="77">
        <v>39096</v>
      </c>
      <c r="R7882" s="77">
        <v>0.87</v>
      </c>
      <c r="S7882" s="77">
        <v>40.177</v>
      </c>
      <c r="T7882" s="77">
        <v>6.5849999999999991</v>
      </c>
      <c r="U7882" s="77">
        <v>20.489599999999999</v>
      </c>
      <c r="V7882" s="77">
        <v>-99999</v>
      </c>
      <c r="AC7882" s="77">
        <v>1.41</v>
      </c>
      <c r="AD7882" s="77">
        <v>1.395</v>
      </c>
      <c r="AH7882" s="77">
        <f>IF(AND(M7882&lt;Variables!$G$6,M7882&gt;Variables!$G$5),0,1)</f>
        <v>1</v>
      </c>
      <c r="AI7882" s="77">
        <f t="shared" si="248"/>
        <v>1</v>
      </c>
      <c r="AJ7882" s="77">
        <f>IF(I7882&gt;Variables!$G$7,0,1)</f>
        <v>1</v>
      </c>
      <c r="AK7882" s="77">
        <f>IF(F7882&gt;Variables!$G$8,0,1)</f>
        <v>1</v>
      </c>
      <c r="AL7882" s="77">
        <f>IF(G7882&gt;Variables!$G$9,0,1)</f>
        <v>1</v>
      </c>
      <c r="AM7882" s="77">
        <f>IF(AND(K7882&gt;Variables!$G$10,K7882&lt;Variables!$G$11),0,1)</f>
        <v>1</v>
      </c>
      <c r="AN7882" s="77">
        <f>IF(H7882&lt;Variables!$G$13,1,0)</f>
        <v>1</v>
      </c>
      <c r="AO7882" s="77">
        <f>IF(R7882&lt;Variables!$G$12,0,1)</f>
        <v>0</v>
      </c>
      <c r="AP7882" s="78">
        <f t="shared" si="249"/>
        <v>0</v>
      </c>
      <c r="AQ7882" s="77">
        <f>IF(V7882&lt;Variables!$G$15,1,0)</f>
        <v>1</v>
      </c>
      <c r="AR7882" s="77">
        <v>0</v>
      </c>
      <c r="AS7882" s="77">
        <v>0</v>
      </c>
      <c r="AT7882" s="77">
        <v>0</v>
      </c>
      <c r="AU7882" s="77">
        <v>0</v>
      </c>
      <c r="BA7882" s="77">
        <v>0</v>
      </c>
    </row>
    <row r="7883" spans="3:53" x14ac:dyDescent="0.25">
      <c r="C7883" s="77" t="s">
        <v>844</v>
      </c>
      <c r="D7883" s="77" t="s">
        <v>833</v>
      </c>
      <c r="E7883" s="77">
        <v>7.57</v>
      </c>
      <c r="F7883" s="77">
        <v>30.16</v>
      </c>
      <c r="G7883" s="77">
        <v>33.82</v>
      </c>
      <c r="H7883" s="77">
        <v>387.59</v>
      </c>
      <c r="I7883" s="77">
        <v>310.78699999999998</v>
      </c>
      <c r="J7883" s="77" t="s">
        <v>74</v>
      </c>
      <c r="K7883" s="77">
        <v>73.39</v>
      </c>
      <c r="L7883" s="77">
        <v>7.4198200000000014</v>
      </c>
      <c r="M7883" s="77">
        <v>2.8030329576728041</v>
      </c>
      <c r="N7883" s="77">
        <v>7.285806</v>
      </c>
      <c r="O7883" s="77">
        <v>4.6939762052407064</v>
      </c>
      <c r="P7883" s="77">
        <v>27520000</v>
      </c>
      <c r="Q7883" s="77">
        <v>18670000</v>
      </c>
      <c r="R7883" s="77">
        <v>1.47</v>
      </c>
      <c r="S7883" s="77">
        <v>40.177</v>
      </c>
      <c r="T7883" s="77">
        <v>6.5849999999999991</v>
      </c>
      <c r="U7883" s="77">
        <v>20.489599999999999</v>
      </c>
      <c r="V7883" s="77">
        <v>2.347095769839163</v>
      </c>
      <c r="AC7883" s="77">
        <v>8.67</v>
      </c>
      <c r="AD7883" s="77">
        <v>6.83</v>
      </c>
      <c r="AH7883" s="77">
        <f>IF(AND(M7883&lt;Variables!$G$6,M7883&gt;Variables!$G$5),0,1)</f>
        <v>1</v>
      </c>
      <c r="AI7883" s="77">
        <f t="shared" si="248"/>
        <v>0</v>
      </c>
      <c r="AJ7883" s="77">
        <f>IF(I7883&gt;Variables!$G$7,0,1)</f>
        <v>0</v>
      </c>
      <c r="AK7883" s="77">
        <f>IF(F7883&gt;Variables!$G$8,0,1)</f>
        <v>0</v>
      </c>
      <c r="AL7883" s="77">
        <f>IF(G7883&gt;Variables!$G$9,0,1)</f>
        <v>0</v>
      </c>
      <c r="AM7883" s="77">
        <f>IF(AND(K7883&gt;Variables!$G$10,K7883&lt;Variables!$G$11),0,1)</f>
        <v>1</v>
      </c>
      <c r="AN7883" s="77">
        <f>IF(H7883&lt;Variables!$G$13,1,0)</f>
        <v>1</v>
      </c>
      <c r="AO7883" s="77">
        <f>IF(R7883&lt;Variables!$G$12,0,1)</f>
        <v>0</v>
      </c>
      <c r="AP7883" s="78">
        <f t="shared" si="249"/>
        <v>0</v>
      </c>
      <c r="AQ7883" s="77">
        <f>IF(V7883&lt;Variables!$G$15,1,0)</f>
        <v>1</v>
      </c>
      <c r="AR7883" s="77">
        <v>1</v>
      </c>
      <c r="AS7883" s="77">
        <v>0</v>
      </c>
      <c r="AT7883" s="77">
        <v>0</v>
      </c>
      <c r="AU7883" s="77">
        <v>0</v>
      </c>
      <c r="BA7883" s="77">
        <v>2</v>
      </c>
    </row>
    <row r="7884" spans="3:53" x14ac:dyDescent="0.25">
      <c r="C7884" s="77" t="s">
        <v>844</v>
      </c>
      <c r="D7884" s="77" t="s">
        <v>608</v>
      </c>
      <c r="E7884" s="77">
        <v>22.84</v>
      </c>
      <c r="F7884" s="77">
        <v>100</v>
      </c>
      <c r="G7884" s="77">
        <v>27.12</v>
      </c>
      <c r="H7884" s="77">
        <v>22.15</v>
      </c>
      <c r="I7884" s="77">
        <v>5.21</v>
      </c>
      <c r="J7884" s="77" t="s">
        <v>75</v>
      </c>
      <c r="K7884" s="77">
        <v>52.94</v>
      </c>
      <c r="L7884" s="77">
        <v>22.578510000000001</v>
      </c>
      <c r="M7884" s="77">
        <v>1.003121995206939</v>
      </c>
      <c r="N7884" s="77">
        <v>22.944583999999999</v>
      </c>
      <c r="O7884" s="77">
        <v>-0.60835271626626897</v>
      </c>
      <c r="P7884" s="77">
        <v>10130000</v>
      </c>
      <c r="Q7884" s="77">
        <v>26160</v>
      </c>
      <c r="R7884" s="77">
        <v>387.23</v>
      </c>
      <c r="S7884" s="77">
        <v>40.177</v>
      </c>
      <c r="T7884" s="77">
        <v>6.5849999999999991</v>
      </c>
      <c r="U7884" s="77">
        <v>20.489599999999999</v>
      </c>
      <c r="V7884" s="77">
        <v>2.3628600001374762</v>
      </c>
      <c r="AC7884" s="77">
        <v>23.49</v>
      </c>
      <c r="AD7884" s="77">
        <v>18.100000000000001</v>
      </c>
      <c r="AH7884" s="77">
        <f>IF(AND(M7884&lt;Variables!$G$6,M7884&gt;Variables!$G$5),0,1)</f>
        <v>1</v>
      </c>
      <c r="AI7884" s="77">
        <f t="shared" si="248"/>
        <v>1</v>
      </c>
      <c r="AJ7884" s="77">
        <f>IF(I7884&gt;Variables!$G$7,0,1)</f>
        <v>1</v>
      </c>
      <c r="AK7884" s="77">
        <f>IF(F7884&gt;Variables!$G$8,0,1)</f>
        <v>0</v>
      </c>
      <c r="AL7884" s="77">
        <f>IF(G7884&gt;Variables!$G$9,0,1)</f>
        <v>0</v>
      </c>
      <c r="AM7884" s="77">
        <f>IF(AND(K7884&gt;Variables!$G$10,K7884&lt;Variables!$G$11),0,1)</f>
        <v>1</v>
      </c>
      <c r="AN7884" s="77">
        <f>IF(H7884&lt;Variables!$G$13,1,0)</f>
        <v>1</v>
      </c>
      <c r="AO7884" s="77">
        <f>IF(R7884&lt;Variables!$G$12,0,1)</f>
        <v>1</v>
      </c>
      <c r="AP7884" s="78">
        <f t="shared" si="249"/>
        <v>1</v>
      </c>
      <c r="AQ7884" s="77">
        <f>IF(V7884&lt;Variables!$G$15,1,0)</f>
        <v>1</v>
      </c>
      <c r="AR7884" s="77">
        <v>1</v>
      </c>
      <c r="AS7884" s="77">
        <v>0</v>
      </c>
      <c r="AT7884" s="77">
        <v>0</v>
      </c>
      <c r="AU7884" s="77">
        <v>0</v>
      </c>
      <c r="BA7884" s="77">
        <v>2</v>
      </c>
    </row>
    <row r="7885" spans="3:53" x14ac:dyDescent="0.25">
      <c r="C7885" s="77" t="s">
        <v>844</v>
      </c>
      <c r="D7885" s="77" t="s">
        <v>127</v>
      </c>
      <c r="E7885" s="77">
        <v>41.28</v>
      </c>
      <c r="F7885" s="77">
        <v>22.62</v>
      </c>
      <c r="G7885" s="77">
        <v>22.07</v>
      </c>
      <c r="H7885" s="77">
        <v>6940</v>
      </c>
      <c r="I7885" s="77">
        <v>1496.5450000000001</v>
      </c>
      <c r="J7885" s="77" t="s">
        <v>74</v>
      </c>
      <c r="K7885" s="77">
        <v>39.6</v>
      </c>
      <c r="L7885" s="77">
        <v>41.450889999999987</v>
      </c>
      <c r="M7885" s="77">
        <v>-1.051581763383111</v>
      </c>
      <c r="N7885" s="77">
        <v>41.527299999999997</v>
      </c>
      <c r="O7885" s="77">
        <v>-1.233646300144732</v>
      </c>
      <c r="P7885" s="77">
        <v>1696000</v>
      </c>
      <c r="Q7885" s="77">
        <v>800984</v>
      </c>
      <c r="R7885" s="77">
        <v>2.12</v>
      </c>
      <c r="S7885" s="77">
        <v>40.177</v>
      </c>
      <c r="T7885" s="77">
        <v>6.5849999999999991</v>
      </c>
      <c r="U7885" s="77">
        <v>20.489599999999999</v>
      </c>
      <c r="V7885" s="77">
        <v>2.2550126572683959</v>
      </c>
      <c r="AC7885" s="77">
        <v>42.4</v>
      </c>
      <c r="AD7885" s="77">
        <v>40.619999999999997</v>
      </c>
      <c r="AH7885" s="77">
        <f>IF(AND(M7885&lt;Variables!$G$6,M7885&gt;Variables!$G$5),0,1)</f>
        <v>0</v>
      </c>
      <c r="AI7885" s="77">
        <f t="shared" si="248"/>
        <v>1</v>
      </c>
      <c r="AJ7885" s="77">
        <f>IF(I7885&gt;Variables!$G$7,0,1)</f>
        <v>0</v>
      </c>
      <c r="AK7885" s="77">
        <f>IF(F7885&gt;Variables!$G$8,0,1)</f>
        <v>0</v>
      </c>
      <c r="AL7885" s="77">
        <f>IF(G7885&gt;Variables!$G$9,0,1)</f>
        <v>0</v>
      </c>
      <c r="AM7885" s="77">
        <f>IF(AND(K7885&gt;Variables!$G$10,K7885&lt;Variables!$G$11),0,1)</f>
        <v>1</v>
      </c>
      <c r="AN7885" s="77">
        <f>IF(H7885&lt;Variables!$G$13,1,0)</f>
        <v>0</v>
      </c>
      <c r="AO7885" s="77">
        <f>IF(R7885&lt;Variables!$G$12,0,1)</f>
        <v>0</v>
      </c>
      <c r="AP7885" s="78">
        <f t="shared" si="249"/>
        <v>0</v>
      </c>
      <c r="AQ7885" s="77">
        <f>IF(V7885&lt;Variables!$G$15,1,0)</f>
        <v>1</v>
      </c>
      <c r="AR7885" s="77">
        <v>0</v>
      </c>
      <c r="AS7885" s="77">
        <v>1</v>
      </c>
      <c r="AT7885" s="77">
        <v>0</v>
      </c>
      <c r="AU7885" s="77">
        <v>0</v>
      </c>
      <c r="BA7885" s="77">
        <v>0.23</v>
      </c>
    </row>
    <row r="7886" spans="3:53" x14ac:dyDescent="0.25">
      <c r="C7886" s="77" t="s">
        <v>846</v>
      </c>
      <c r="D7886" s="77" t="s">
        <v>630</v>
      </c>
      <c r="E7886" s="77">
        <v>6.01</v>
      </c>
      <c r="F7886" s="77">
        <v>6.05</v>
      </c>
      <c r="G7886" s="77">
        <v>-0.53</v>
      </c>
      <c r="H7886" s="77">
        <v>-99999</v>
      </c>
      <c r="I7886" s="77">
        <v>-28.867000000000001</v>
      </c>
      <c r="J7886" s="77" t="s">
        <v>74</v>
      </c>
      <c r="K7886" s="77">
        <v>61.19</v>
      </c>
      <c r="L7886" s="77">
        <v>-99999</v>
      </c>
      <c r="M7886" s="77">
        <v>-99999</v>
      </c>
      <c r="N7886" s="77">
        <v>5.9958750000000007</v>
      </c>
      <c r="O7886" s="77">
        <v>-6.4627764921729336E-2</v>
      </c>
      <c r="P7886" s="77">
        <v>27583</v>
      </c>
      <c r="Q7886" s="77">
        <v>21931</v>
      </c>
      <c r="R7886" s="77">
        <v>1.26</v>
      </c>
      <c r="S7886" s="77">
        <v>40.833000000000013</v>
      </c>
      <c r="T7886" s="77">
        <v>6.4889999999999999</v>
      </c>
      <c r="U7886" s="77">
        <v>20.628</v>
      </c>
      <c r="V7886" s="77">
        <v>-99999</v>
      </c>
      <c r="AC7886" s="77">
        <v>6.05</v>
      </c>
      <c r="AD7886" s="77">
        <v>5.99</v>
      </c>
      <c r="AH7886" s="77">
        <f>IF(AND(M7886&lt;Variables!$G$6,M7886&gt;Variables!$G$5),0,1)</f>
        <v>1</v>
      </c>
      <c r="AI7886" s="77">
        <f t="shared" si="248"/>
        <v>1</v>
      </c>
      <c r="AJ7886" s="77">
        <f>IF(I7886&gt;Variables!$G$7,0,1)</f>
        <v>1</v>
      </c>
      <c r="AK7886" s="77">
        <f>IF(F7886&gt;Variables!$G$8,0,1)</f>
        <v>1</v>
      </c>
      <c r="AL7886" s="77">
        <f>IF(G7886&gt;Variables!$G$9,0,1)</f>
        <v>1</v>
      </c>
      <c r="AM7886" s="77">
        <f>IF(AND(K7886&gt;Variables!$G$10,K7886&lt;Variables!$G$11),0,1)</f>
        <v>1</v>
      </c>
      <c r="AN7886" s="77">
        <f>IF(H7886&lt;Variables!$G$13,1,0)</f>
        <v>1</v>
      </c>
      <c r="AO7886" s="77">
        <f>IF(R7886&lt;Variables!$G$12,0,1)</f>
        <v>0</v>
      </c>
      <c r="AP7886" s="78">
        <f t="shared" si="249"/>
        <v>0</v>
      </c>
      <c r="AQ7886" s="77">
        <f>IF(V7886&lt;Variables!$G$15,1,0)</f>
        <v>1</v>
      </c>
      <c r="AR7886" s="77">
        <v>0</v>
      </c>
      <c r="AS7886" s="77">
        <v>0</v>
      </c>
      <c r="AT7886" s="77">
        <v>0</v>
      </c>
      <c r="AU7886" s="77">
        <v>0</v>
      </c>
      <c r="BA7886" s="77">
        <v>0</v>
      </c>
    </row>
    <row r="7887" spans="3:53" x14ac:dyDescent="0.25">
      <c r="C7887" s="77" t="s">
        <v>846</v>
      </c>
      <c r="D7887" s="77" t="s">
        <v>458</v>
      </c>
      <c r="E7887" s="77">
        <v>54.04</v>
      </c>
      <c r="F7887" s="77">
        <v>33.72</v>
      </c>
      <c r="G7887" s="77">
        <v>12.68</v>
      </c>
      <c r="H7887" s="77">
        <v>9830</v>
      </c>
      <c r="I7887" s="77">
        <v>82.153999999999996</v>
      </c>
      <c r="J7887" s="77" t="s">
        <v>75</v>
      </c>
      <c r="K7887" s="77">
        <v>56.96</v>
      </c>
      <c r="L7887" s="77">
        <v>53.615145000000012</v>
      </c>
      <c r="M7887" s="77">
        <v>0.47534143570812321</v>
      </c>
      <c r="N7887" s="77">
        <v>53.567684</v>
      </c>
      <c r="O7887" s="77">
        <v>0.56436264819662085</v>
      </c>
      <c r="P7887" s="77">
        <v>167579000</v>
      </c>
      <c r="Q7887" s="77">
        <v>20406000</v>
      </c>
      <c r="R7887" s="77">
        <v>8.2100000000000009</v>
      </c>
      <c r="S7887" s="77">
        <v>40.833000000000013</v>
      </c>
      <c r="T7887" s="77">
        <v>6.4889999999999999</v>
      </c>
      <c r="U7887" s="77">
        <v>20.628</v>
      </c>
      <c r="V7887" s="77">
        <v>2.417192131649966</v>
      </c>
      <c r="AC7887" s="77">
        <v>57.289900000000003</v>
      </c>
      <c r="AD7887" s="77">
        <v>51.93</v>
      </c>
      <c r="AH7887" s="77">
        <f>IF(AND(M7887&lt;Variables!$G$6,M7887&gt;Variables!$G$5),0,1)</f>
        <v>1</v>
      </c>
      <c r="AI7887" s="77">
        <f t="shared" si="248"/>
        <v>0</v>
      </c>
      <c r="AJ7887" s="77">
        <f>IF(I7887&gt;Variables!$G$7,0,1)</f>
        <v>0</v>
      </c>
      <c r="AK7887" s="77">
        <f>IF(F7887&gt;Variables!$G$8,0,1)</f>
        <v>0</v>
      </c>
      <c r="AL7887" s="77">
        <f>IF(G7887&gt;Variables!$G$9,0,1)</f>
        <v>0</v>
      </c>
      <c r="AM7887" s="77">
        <f>IF(AND(K7887&gt;Variables!$G$10,K7887&lt;Variables!$G$11),0,1)</f>
        <v>1</v>
      </c>
      <c r="AN7887" s="77">
        <f>IF(H7887&lt;Variables!$G$13,1,0)</f>
        <v>0</v>
      </c>
      <c r="AO7887" s="77">
        <f>IF(R7887&lt;Variables!$G$12,0,1)</f>
        <v>1</v>
      </c>
      <c r="AP7887" s="78">
        <f t="shared" si="249"/>
        <v>1</v>
      </c>
      <c r="AQ7887" s="77">
        <f>IF(V7887&lt;Variables!$G$15,1,0)</f>
        <v>1</v>
      </c>
      <c r="AR7887" s="77">
        <v>0</v>
      </c>
      <c r="AS7887" s="77">
        <v>0</v>
      </c>
      <c r="AT7887" s="77">
        <v>1</v>
      </c>
      <c r="AU7887" s="77">
        <v>0</v>
      </c>
      <c r="BA7887" s="77">
        <v>-1.56</v>
      </c>
    </row>
    <row r="7888" spans="3:53" x14ac:dyDescent="0.25">
      <c r="C7888" s="77" t="s">
        <v>846</v>
      </c>
      <c r="D7888" s="77" t="s">
        <v>638</v>
      </c>
      <c r="E7888" s="77">
        <v>5.57</v>
      </c>
      <c r="F7888" s="77">
        <v>7.6</v>
      </c>
      <c r="G7888" s="77">
        <v>6.62</v>
      </c>
      <c r="H7888" s="77">
        <v>-99999</v>
      </c>
      <c r="I7888" s="77">
        <v>278.53300000000002</v>
      </c>
      <c r="J7888" s="77" t="s">
        <v>74</v>
      </c>
      <c r="K7888" s="77">
        <v>-99999</v>
      </c>
      <c r="L7888" s="77">
        <v>5.5549999999999997</v>
      </c>
      <c r="M7888" s="77">
        <v>0</v>
      </c>
      <c r="N7888" s="77">
        <v>5.5949999999999998</v>
      </c>
      <c r="O7888" s="77">
        <v>-0.71492403932082282</v>
      </c>
      <c r="P7888" s="77">
        <v>18842</v>
      </c>
      <c r="Q7888" s="77">
        <v>549543</v>
      </c>
      <c r="R7888" s="77">
        <v>0.03</v>
      </c>
      <c r="S7888" s="77">
        <v>40.833000000000013</v>
      </c>
      <c r="T7888" s="77">
        <v>6.4889999999999999</v>
      </c>
      <c r="U7888" s="77">
        <v>20.628</v>
      </c>
      <c r="V7888" s="77">
        <v>-99999</v>
      </c>
      <c r="AC7888" s="77">
        <v>5.58</v>
      </c>
      <c r="AD7888" s="77">
        <v>5.49</v>
      </c>
      <c r="AH7888" s="77">
        <f>IF(AND(M7888&lt;Variables!$G$6,M7888&gt;Variables!$G$5),0,1)</f>
        <v>1</v>
      </c>
      <c r="AI7888" s="77">
        <f t="shared" si="248"/>
        <v>1</v>
      </c>
      <c r="AJ7888" s="77">
        <f>IF(I7888&gt;Variables!$G$7,0,1)</f>
        <v>0</v>
      </c>
      <c r="AK7888" s="77">
        <f>IF(F7888&gt;Variables!$G$8,0,1)</f>
        <v>1</v>
      </c>
      <c r="AL7888" s="77">
        <f>IF(G7888&gt;Variables!$G$9,0,1)</f>
        <v>1</v>
      </c>
      <c r="AM7888" s="77">
        <f>IF(AND(K7888&gt;Variables!$G$10,K7888&lt;Variables!$G$11),0,1)</f>
        <v>1</v>
      </c>
      <c r="AN7888" s="77">
        <f>IF(H7888&lt;Variables!$G$13,1,0)</f>
        <v>1</v>
      </c>
      <c r="AO7888" s="77">
        <f>IF(R7888&lt;Variables!$G$12,0,1)</f>
        <v>0</v>
      </c>
      <c r="AP7888" s="78">
        <f t="shared" si="249"/>
        <v>0</v>
      </c>
      <c r="AQ7888" s="77">
        <f>IF(V7888&lt;Variables!$G$15,1,0)</f>
        <v>1</v>
      </c>
      <c r="AR7888" s="77">
        <v>0</v>
      </c>
      <c r="AS7888" s="77">
        <v>0</v>
      </c>
      <c r="AT7888" s="77">
        <v>0</v>
      </c>
      <c r="AU7888" s="77">
        <v>0</v>
      </c>
      <c r="BA7888" s="77">
        <v>0</v>
      </c>
    </row>
    <row r="7889" spans="3:53" x14ac:dyDescent="0.25">
      <c r="C7889" s="77" t="s">
        <v>846</v>
      </c>
      <c r="D7889" s="77" t="s">
        <v>152</v>
      </c>
      <c r="E7889" s="77">
        <v>0.04</v>
      </c>
      <c r="F7889" s="77">
        <v>7.21</v>
      </c>
      <c r="G7889" s="77">
        <v>27.86</v>
      </c>
      <c r="H7889" s="77">
        <v>-99999</v>
      </c>
      <c r="I7889" s="77">
        <v>28.01</v>
      </c>
      <c r="J7889" s="77" t="s">
        <v>75</v>
      </c>
      <c r="K7889" s="77">
        <v>54.15</v>
      </c>
      <c r="L7889" s="77">
        <v>3.5479999999999998E-2</v>
      </c>
      <c r="M7889" s="77">
        <v>0.90191657271702608</v>
      </c>
      <c r="N7889" s="77">
        <v>3.5573913043478282E-2</v>
      </c>
      <c r="O7889" s="77">
        <v>0.63554143241256822</v>
      </c>
      <c r="P7889" s="77">
        <v>5222000</v>
      </c>
      <c r="Q7889" s="77">
        <v>14265000</v>
      </c>
      <c r="R7889" s="77">
        <v>0.37</v>
      </c>
      <c r="S7889" s="77">
        <v>40.833000000000013</v>
      </c>
      <c r="T7889" s="77">
        <v>6.4889999999999999</v>
      </c>
      <c r="U7889" s="77">
        <v>20.628</v>
      </c>
      <c r="V7889" s="77">
        <v>2.3757345186020289</v>
      </c>
      <c r="AC7889" s="77">
        <v>3.5799999999999998E-2</v>
      </c>
      <c r="AD7889" s="77">
        <v>3.4000000000000002E-2</v>
      </c>
      <c r="AH7889" s="77">
        <f>IF(AND(M7889&lt;Variables!$G$6,M7889&gt;Variables!$G$5),0,1)</f>
        <v>1</v>
      </c>
      <c r="AI7889" s="77">
        <f t="shared" si="248"/>
        <v>1</v>
      </c>
      <c r="AJ7889" s="77">
        <f>IF(I7889&gt;Variables!$G$7,0,1)</f>
        <v>1</v>
      </c>
      <c r="AK7889" s="77">
        <f>IF(F7889&gt;Variables!$G$8,0,1)</f>
        <v>1</v>
      </c>
      <c r="AL7889" s="77">
        <f>IF(G7889&gt;Variables!$G$9,0,1)</f>
        <v>0</v>
      </c>
      <c r="AM7889" s="77">
        <f>IF(AND(K7889&gt;Variables!$G$10,K7889&lt;Variables!$G$11),0,1)</f>
        <v>1</v>
      </c>
      <c r="AN7889" s="77">
        <f>IF(H7889&lt;Variables!$G$13,1,0)</f>
        <v>1</v>
      </c>
      <c r="AO7889" s="77">
        <f>IF(R7889&lt;Variables!$G$12,0,1)</f>
        <v>0</v>
      </c>
      <c r="AP7889" s="78">
        <f t="shared" si="249"/>
        <v>1</v>
      </c>
      <c r="AQ7889" s="77">
        <f>IF(V7889&lt;Variables!$G$15,1,0)</f>
        <v>1</v>
      </c>
      <c r="AR7889" s="77">
        <v>0</v>
      </c>
      <c r="AS7889" s="77">
        <v>0</v>
      </c>
      <c r="AT7889" s="77">
        <v>1</v>
      </c>
      <c r="AU7889" s="77">
        <v>0</v>
      </c>
      <c r="BA7889" s="77">
        <v>-2.25</v>
      </c>
    </row>
    <row r="7890" spans="3:53" x14ac:dyDescent="0.25">
      <c r="C7890" s="77" t="s">
        <v>846</v>
      </c>
      <c r="D7890" s="77" t="s">
        <v>617</v>
      </c>
      <c r="E7890" s="77">
        <v>4.41</v>
      </c>
      <c r="F7890" s="77">
        <v>6.35</v>
      </c>
      <c r="G7890" s="77">
        <v>4.0199999999999996</v>
      </c>
      <c r="H7890" s="77">
        <v>-99999</v>
      </c>
      <c r="I7890" s="77">
        <v>-22.783000000000001</v>
      </c>
      <c r="J7890" s="77" t="s">
        <v>74</v>
      </c>
      <c r="K7890" s="77">
        <v>60.74</v>
      </c>
      <c r="L7890" s="77">
        <v>4.392925</v>
      </c>
      <c r="M7890" s="77">
        <v>0.1587780351360365</v>
      </c>
      <c r="N7890" s="77">
        <v>4.3915333333333333</v>
      </c>
      <c r="O7890" s="77">
        <v>0.1905181181971311</v>
      </c>
      <c r="P7890" s="77">
        <v>252108</v>
      </c>
      <c r="Q7890" s="77">
        <v>142825</v>
      </c>
      <c r="R7890" s="77">
        <v>1.77</v>
      </c>
      <c r="S7890" s="77">
        <v>40.833000000000013</v>
      </c>
      <c r="T7890" s="77">
        <v>6.4889999999999999</v>
      </c>
      <c r="U7890" s="77">
        <v>20.628</v>
      </c>
      <c r="V7890" s="77">
        <v>2.4692133337172839</v>
      </c>
      <c r="AC7890" s="77">
        <v>4.4000000000000004</v>
      </c>
      <c r="AD7890" s="77">
        <v>4.3099999999999996</v>
      </c>
      <c r="AH7890" s="77">
        <f>IF(AND(M7890&lt;Variables!$G$6,M7890&gt;Variables!$G$5),0,1)</f>
        <v>1</v>
      </c>
      <c r="AI7890" s="77">
        <f t="shared" si="248"/>
        <v>0</v>
      </c>
      <c r="AJ7890" s="77">
        <f>IF(I7890&gt;Variables!$G$7,0,1)</f>
        <v>1</v>
      </c>
      <c r="AK7890" s="77">
        <f>IF(F7890&gt;Variables!$G$8,0,1)</f>
        <v>1</v>
      </c>
      <c r="AL7890" s="77">
        <f>IF(G7890&gt;Variables!$G$9,0,1)</f>
        <v>1</v>
      </c>
      <c r="AM7890" s="77">
        <f>IF(AND(K7890&gt;Variables!$G$10,K7890&lt;Variables!$G$11),0,1)</f>
        <v>1</v>
      </c>
      <c r="AN7890" s="77">
        <f>IF(H7890&lt;Variables!$G$13,1,0)</f>
        <v>1</v>
      </c>
      <c r="AO7890" s="77">
        <f>IF(R7890&lt;Variables!$G$12,0,1)</f>
        <v>0</v>
      </c>
      <c r="AP7890" s="78">
        <f t="shared" si="249"/>
        <v>0</v>
      </c>
      <c r="AQ7890" s="77">
        <f>IF(V7890&lt;Variables!$G$15,1,0)</f>
        <v>1</v>
      </c>
      <c r="AR7890" s="77">
        <v>0</v>
      </c>
      <c r="AS7890" s="77">
        <v>0</v>
      </c>
      <c r="AT7890" s="77">
        <v>1</v>
      </c>
      <c r="AU7890" s="77">
        <v>0</v>
      </c>
      <c r="BA7890" s="77">
        <v>-2.25</v>
      </c>
    </row>
    <row r="7891" spans="3:53" x14ac:dyDescent="0.25">
      <c r="C7891" s="77" t="s">
        <v>846</v>
      </c>
      <c r="D7891" s="77" t="s">
        <v>431</v>
      </c>
      <c r="E7891" s="77">
        <v>40.799999999999997</v>
      </c>
      <c r="F7891" s="77">
        <v>6.79</v>
      </c>
      <c r="G7891" s="77">
        <v>6.57</v>
      </c>
      <c r="H7891" s="77">
        <v>4950</v>
      </c>
      <c r="I7891" s="77">
        <v>178.66399999999999</v>
      </c>
      <c r="J7891" s="77" t="s">
        <v>75</v>
      </c>
      <c r="K7891" s="77">
        <v>57.08</v>
      </c>
      <c r="L7891" s="77">
        <v>40.542135000000002</v>
      </c>
      <c r="M7891" s="77">
        <v>0.41405071538536148</v>
      </c>
      <c r="N7891" s="77">
        <v>40.721418</v>
      </c>
      <c r="O7891" s="77">
        <v>-2.8039298631494219E-2</v>
      </c>
      <c r="P7891" s="77">
        <v>7443000</v>
      </c>
      <c r="Q7891" s="77">
        <v>5997000</v>
      </c>
      <c r="R7891" s="77">
        <v>1.24</v>
      </c>
      <c r="S7891" s="77">
        <v>40.833000000000013</v>
      </c>
      <c r="T7891" s="77">
        <v>6.4889999999999999</v>
      </c>
      <c r="U7891" s="77">
        <v>20.628</v>
      </c>
      <c r="V7891" s="77">
        <v>2.4211173698604669</v>
      </c>
      <c r="AC7891" s="77">
        <v>40.9</v>
      </c>
      <c r="AD7891" s="77">
        <v>39.28</v>
      </c>
      <c r="AH7891" s="77">
        <f>IF(AND(M7891&lt;Variables!$G$6,M7891&gt;Variables!$G$5),0,1)</f>
        <v>1</v>
      </c>
      <c r="AI7891" s="77">
        <f t="shared" si="248"/>
        <v>1</v>
      </c>
      <c r="AJ7891" s="77">
        <f>IF(I7891&gt;Variables!$G$7,0,1)</f>
        <v>0</v>
      </c>
      <c r="AK7891" s="77">
        <f>IF(F7891&gt;Variables!$G$8,0,1)</f>
        <v>1</v>
      </c>
      <c r="AL7891" s="77">
        <f>IF(G7891&gt;Variables!$G$9,0,1)</f>
        <v>1</v>
      </c>
      <c r="AM7891" s="77">
        <f>IF(AND(K7891&gt;Variables!$G$10,K7891&lt;Variables!$G$11),0,1)</f>
        <v>1</v>
      </c>
      <c r="AN7891" s="77">
        <f>IF(H7891&lt;Variables!$G$13,1,0)</f>
        <v>0</v>
      </c>
      <c r="AO7891" s="77">
        <f>IF(R7891&lt;Variables!$G$12,0,1)</f>
        <v>0</v>
      </c>
      <c r="AP7891" s="78">
        <f t="shared" si="249"/>
        <v>1</v>
      </c>
      <c r="AQ7891" s="77">
        <f>IF(V7891&lt;Variables!$G$15,1,0)</f>
        <v>1</v>
      </c>
      <c r="AR7891" s="77">
        <v>0</v>
      </c>
      <c r="AS7891" s="77">
        <v>0</v>
      </c>
      <c r="AT7891" s="77">
        <v>0</v>
      </c>
      <c r="AU7891" s="77">
        <v>1</v>
      </c>
      <c r="BA7891" s="77">
        <v>-1.35</v>
      </c>
    </row>
    <row r="7892" spans="3:53" x14ac:dyDescent="0.25">
      <c r="C7892" s="77" t="s">
        <v>846</v>
      </c>
      <c r="D7892" s="77" t="s">
        <v>833</v>
      </c>
      <c r="E7892" s="77">
        <v>7.65</v>
      </c>
      <c r="F7892" s="77">
        <v>31.31</v>
      </c>
      <c r="G7892" s="77">
        <v>32.520000000000003</v>
      </c>
      <c r="H7892" s="77">
        <v>387.59</v>
      </c>
      <c r="I7892" s="77">
        <v>309.56700000000001</v>
      </c>
      <c r="J7892" s="77" t="s">
        <v>74</v>
      </c>
      <c r="K7892" s="77">
        <v>64.56</v>
      </c>
      <c r="L7892" s="77">
        <v>7.4693899999999998</v>
      </c>
      <c r="M7892" s="77">
        <v>1.1287400979196469</v>
      </c>
      <c r="N7892" s="77">
        <v>7.3354939999999997</v>
      </c>
      <c r="O7892" s="77">
        <v>2.9746599206542919</v>
      </c>
      <c r="P7892" s="77">
        <v>29740000</v>
      </c>
      <c r="Q7892" s="77">
        <v>18670000</v>
      </c>
      <c r="R7892" s="77">
        <v>1.59</v>
      </c>
      <c r="S7892" s="77">
        <v>40.833000000000013</v>
      </c>
      <c r="T7892" s="77">
        <v>6.4889999999999999</v>
      </c>
      <c r="U7892" s="77">
        <v>20.628</v>
      </c>
      <c r="V7892" s="77">
        <v>2.4410316490294379</v>
      </c>
      <c r="AC7892" s="77">
        <v>8.67</v>
      </c>
      <c r="AD7892" s="77">
        <v>6.83</v>
      </c>
      <c r="AH7892" s="77">
        <f>IF(AND(M7892&lt;Variables!$G$6,M7892&gt;Variables!$G$5),0,1)</f>
        <v>1</v>
      </c>
      <c r="AI7892" s="77">
        <f t="shared" si="248"/>
        <v>0</v>
      </c>
      <c r="AJ7892" s="77">
        <f>IF(I7892&gt;Variables!$G$7,0,1)</f>
        <v>0</v>
      </c>
      <c r="AK7892" s="77">
        <f>IF(F7892&gt;Variables!$G$8,0,1)</f>
        <v>0</v>
      </c>
      <c r="AL7892" s="77">
        <f>IF(G7892&gt;Variables!$G$9,0,1)</f>
        <v>0</v>
      </c>
      <c r="AM7892" s="77">
        <f>IF(AND(K7892&gt;Variables!$G$10,K7892&lt;Variables!$G$11),0,1)</f>
        <v>0</v>
      </c>
      <c r="AN7892" s="77">
        <f>IF(H7892&lt;Variables!$G$13,1,0)</f>
        <v>1</v>
      </c>
      <c r="AO7892" s="77">
        <f>IF(R7892&lt;Variables!$G$12,0,1)</f>
        <v>0</v>
      </c>
      <c r="AP7892" s="78">
        <f t="shared" si="249"/>
        <v>0</v>
      </c>
      <c r="AQ7892" s="77">
        <f>IF(V7892&lt;Variables!$G$15,1,0)</f>
        <v>1</v>
      </c>
      <c r="AR7892" s="77">
        <v>1</v>
      </c>
      <c r="AS7892" s="77">
        <v>0</v>
      </c>
      <c r="AT7892" s="77">
        <v>0</v>
      </c>
      <c r="AU7892" s="77">
        <v>0</v>
      </c>
      <c r="BA7892" s="77">
        <v>2</v>
      </c>
    </row>
    <row r="7893" spans="3:53" x14ac:dyDescent="0.25">
      <c r="C7893" s="77" t="s">
        <v>846</v>
      </c>
      <c r="D7893" s="77" t="s">
        <v>836</v>
      </c>
      <c r="E7893" s="77">
        <v>151.97</v>
      </c>
      <c r="F7893" s="77">
        <v>6.21</v>
      </c>
      <c r="G7893" s="77">
        <v>6.56</v>
      </c>
      <c r="H7893" s="77">
        <v>5230</v>
      </c>
      <c r="I7893" s="77">
        <v>529.99599999999998</v>
      </c>
      <c r="J7893" s="77" t="s">
        <v>74</v>
      </c>
      <c r="K7893" s="77">
        <v>62.24</v>
      </c>
      <c r="L7893" s="77">
        <v>151.05921052631581</v>
      </c>
      <c r="M7893" s="77">
        <v>0.30503897913855199</v>
      </c>
      <c r="N7893" s="77">
        <v>150.89692307692309</v>
      </c>
      <c r="O7893" s="77">
        <v>0.41291559189667759</v>
      </c>
      <c r="P7893" s="77">
        <v>254625</v>
      </c>
      <c r="Q7893" s="77">
        <v>429915</v>
      </c>
      <c r="R7893" s="77">
        <v>0.59</v>
      </c>
      <c r="S7893" s="77">
        <v>40.833000000000013</v>
      </c>
      <c r="T7893" s="77">
        <v>6.4889999999999999</v>
      </c>
      <c r="U7893" s="77">
        <v>20.628</v>
      </c>
      <c r="V7893" s="77">
        <v>2.4750925270641519</v>
      </c>
      <c r="AC7893" s="77">
        <v>153.18</v>
      </c>
      <c r="AD7893" s="77">
        <v>148.36000000000001</v>
      </c>
      <c r="AH7893" s="77">
        <f>IF(AND(M7893&lt;Variables!$G$6,M7893&gt;Variables!$G$5),0,1)</f>
        <v>1</v>
      </c>
      <c r="AI7893" s="77">
        <f t="shared" si="248"/>
        <v>0</v>
      </c>
      <c r="AJ7893" s="77">
        <f>IF(I7893&gt;Variables!$G$7,0,1)</f>
        <v>0</v>
      </c>
      <c r="AK7893" s="77">
        <f>IF(F7893&gt;Variables!$G$8,0,1)</f>
        <v>1</v>
      </c>
      <c r="AL7893" s="77">
        <f>IF(G7893&gt;Variables!$G$9,0,1)</f>
        <v>1</v>
      </c>
      <c r="AM7893" s="77">
        <f>IF(AND(K7893&gt;Variables!$G$10,K7893&lt;Variables!$G$11),0,1)</f>
        <v>0</v>
      </c>
      <c r="AN7893" s="77">
        <f>IF(H7893&lt;Variables!$G$13,1,0)</f>
        <v>0</v>
      </c>
      <c r="AO7893" s="77">
        <f>IF(R7893&lt;Variables!$G$12,0,1)</f>
        <v>0</v>
      </c>
      <c r="AP7893" s="78">
        <f t="shared" si="249"/>
        <v>0</v>
      </c>
      <c r="AQ7893" s="77">
        <f>IF(V7893&lt;Variables!$G$15,1,0)</f>
        <v>1</v>
      </c>
      <c r="AR7893" s="77">
        <v>0</v>
      </c>
      <c r="AS7893" s="77">
        <v>1</v>
      </c>
      <c r="AT7893" s="77">
        <v>0</v>
      </c>
      <c r="AU7893" s="77">
        <v>0</v>
      </c>
      <c r="BA7893" s="77">
        <v>-0.15</v>
      </c>
    </row>
    <row r="7894" spans="3:53" x14ac:dyDescent="0.25">
      <c r="C7894" s="77" t="s">
        <v>846</v>
      </c>
      <c r="D7894" s="77" t="s">
        <v>621</v>
      </c>
      <c r="E7894" s="77">
        <v>12.55</v>
      </c>
      <c r="F7894" s="77">
        <v>47.47</v>
      </c>
      <c r="G7894" s="77">
        <v>-3.28</v>
      </c>
      <c r="H7894" s="77">
        <v>28.51</v>
      </c>
      <c r="I7894" s="77">
        <v>-12.308</v>
      </c>
      <c r="J7894" s="77" t="s">
        <v>74</v>
      </c>
      <c r="K7894" s="77">
        <v>46.98</v>
      </c>
      <c r="L7894" s="77">
        <v>12.66127777777778</v>
      </c>
      <c r="M7894" s="77">
        <v>-1.765049165653819</v>
      </c>
      <c r="N7894" s="77">
        <v>12.411462500000001</v>
      </c>
      <c r="O7894" s="77">
        <v>0.21220303409046559</v>
      </c>
      <c r="P7894" s="77">
        <v>5030000</v>
      </c>
      <c r="Q7894" s="77">
        <v>52870</v>
      </c>
      <c r="R7894" s="77">
        <v>95.14</v>
      </c>
      <c r="S7894" s="77">
        <v>40.833000000000013</v>
      </c>
      <c r="T7894" s="77">
        <v>6.4889999999999999</v>
      </c>
      <c r="U7894" s="77">
        <v>20.628</v>
      </c>
      <c r="V7894" s="77">
        <v>2.366209743095967</v>
      </c>
      <c r="AC7894" s="77">
        <v>12.75</v>
      </c>
      <c r="AD7894" s="77">
        <v>11.63</v>
      </c>
      <c r="AH7894" s="77">
        <f>IF(AND(M7894&lt;Variables!$G$6,M7894&gt;Variables!$G$5),0,1)</f>
        <v>0</v>
      </c>
      <c r="AI7894" s="77">
        <f t="shared" si="248"/>
        <v>0</v>
      </c>
      <c r="AJ7894" s="77">
        <f>IF(I7894&gt;Variables!$G$7,0,1)</f>
        <v>1</v>
      </c>
      <c r="AK7894" s="77">
        <f>IF(F7894&gt;Variables!$G$8,0,1)</f>
        <v>0</v>
      </c>
      <c r="AL7894" s="77">
        <f>IF(G7894&gt;Variables!$G$9,0,1)</f>
        <v>1</v>
      </c>
      <c r="AM7894" s="77">
        <f>IF(AND(K7894&gt;Variables!$G$10,K7894&lt;Variables!$G$11),0,1)</f>
        <v>1</v>
      </c>
      <c r="AN7894" s="77">
        <f>IF(H7894&lt;Variables!$G$13,1,0)</f>
        <v>1</v>
      </c>
      <c r="AO7894" s="77">
        <f>IF(R7894&lt;Variables!$G$12,0,1)</f>
        <v>1</v>
      </c>
      <c r="AP7894" s="78">
        <f t="shared" si="249"/>
        <v>0</v>
      </c>
      <c r="AQ7894" s="77">
        <f>IF(V7894&lt;Variables!$G$15,1,0)</f>
        <v>1</v>
      </c>
      <c r="AR7894" s="77">
        <v>0</v>
      </c>
      <c r="AS7894" s="77">
        <v>0</v>
      </c>
      <c r="AT7894" s="77">
        <v>1</v>
      </c>
      <c r="AU7894" s="77">
        <v>0</v>
      </c>
      <c r="BA7894" s="77">
        <v>-2.25</v>
      </c>
    </row>
    <row r="7895" spans="3:53" x14ac:dyDescent="0.25">
      <c r="C7895" s="77" t="s">
        <v>846</v>
      </c>
      <c r="D7895" s="77" t="s">
        <v>609</v>
      </c>
      <c r="E7895" s="77">
        <v>5.53</v>
      </c>
      <c r="F7895" s="77">
        <v>7.14</v>
      </c>
      <c r="G7895" s="77">
        <v>3.96</v>
      </c>
      <c r="H7895" s="77">
        <v>30100</v>
      </c>
      <c r="I7895" s="77">
        <v>268.39800000000002</v>
      </c>
      <c r="J7895" s="77" t="s">
        <v>74</v>
      </c>
      <c r="K7895" s="77">
        <v>59.75</v>
      </c>
      <c r="L7895" s="77">
        <v>5.5026049999999991</v>
      </c>
      <c r="M7895" s="77">
        <v>0.1343908930406727</v>
      </c>
      <c r="N7895" s="77">
        <v>5.4955060000000007</v>
      </c>
      <c r="O7895" s="77">
        <v>0.26374277455068051</v>
      </c>
      <c r="P7895" s="77">
        <v>43828000</v>
      </c>
      <c r="Q7895" s="77">
        <v>38585000</v>
      </c>
      <c r="R7895" s="77">
        <v>1.1399999999999999</v>
      </c>
      <c r="S7895" s="77">
        <v>40.833000000000013</v>
      </c>
      <c r="T7895" s="77">
        <v>6.4889999999999999</v>
      </c>
      <c r="U7895" s="77">
        <v>20.628</v>
      </c>
      <c r="V7895" s="77">
        <v>2.4607316580147041</v>
      </c>
      <c r="AC7895" s="77">
        <v>5.65</v>
      </c>
      <c r="AD7895" s="77">
        <v>5.45</v>
      </c>
      <c r="AH7895" s="77">
        <f>IF(AND(M7895&lt;Variables!$G$6,M7895&gt;Variables!$G$5),0,1)</f>
        <v>1</v>
      </c>
      <c r="AI7895" s="77">
        <f t="shared" si="248"/>
        <v>0</v>
      </c>
      <c r="AJ7895" s="77">
        <f>IF(I7895&gt;Variables!$G$7,0,1)</f>
        <v>0</v>
      </c>
      <c r="AK7895" s="77">
        <f>IF(F7895&gt;Variables!$G$8,0,1)</f>
        <v>1</v>
      </c>
      <c r="AL7895" s="77">
        <f>IF(G7895&gt;Variables!$G$9,0,1)</f>
        <v>1</v>
      </c>
      <c r="AM7895" s="77">
        <f>IF(AND(K7895&gt;Variables!$G$10,K7895&lt;Variables!$G$11),0,1)</f>
        <v>1</v>
      </c>
      <c r="AN7895" s="77">
        <f>IF(H7895&lt;Variables!$G$13,1,0)</f>
        <v>0</v>
      </c>
      <c r="AO7895" s="77">
        <f>IF(R7895&lt;Variables!$G$12,0,1)</f>
        <v>0</v>
      </c>
      <c r="AP7895" s="78">
        <f t="shared" si="249"/>
        <v>0</v>
      </c>
      <c r="AQ7895" s="77">
        <f>IF(V7895&lt;Variables!$G$15,1,0)</f>
        <v>1</v>
      </c>
      <c r="AR7895" s="77">
        <v>1</v>
      </c>
      <c r="AS7895" s="77">
        <v>0</v>
      </c>
      <c r="AT7895" s="77">
        <v>0</v>
      </c>
      <c r="AU7895" s="77">
        <v>0</v>
      </c>
      <c r="BA7895" s="77">
        <v>1.27</v>
      </c>
    </row>
    <row r="7896" spans="3:53" x14ac:dyDescent="0.25">
      <c r="C7896" s="77" t="s">
        <v>846</v>
      </c>
      <c r="D7896" s="77" t="s">
        <v>618</v>
      </c>
      <c r="E7896" s="77">
        <v>1.41</v>
      </c>
      <c r="F7896" s="77">
        <v>7.69</v>
      </c>
      <c r="G7896" s="77">
        <v>0.36</v>
      </c>
      <c r="H7896" s="77">
        <v>-99999</v>
      </c>
      <c r="I7896" s="77">
        <v>4.2229999999999999</v>
      </c>
      <c r="J7896" s="77" t="s">
        <v>74</v>
      </c>
      <c r="L7896" s="77">
        <v>1.405</v>
      </c>
      <c r="M7896" s="77">
        <v>0</v>
      </c>
      <c r="N7896" s="77">
        <v>1.4025000000000001</v>
      </c>
      <c r="O7896" s="77">
        <v>0.17825311942960209</v>
      </c>
      <c r="P7896" s="77">
        <v>33867</v>
      </c>
      <c r="Q7896" s="77">
        <v>39096</v>
      </c>
      <c r="R7896" s="77">
        <v>0.87</v>
      </c>
      <c r="S7896" s="77">
        <v>40.833000000000013</v>
      </c>
      <c r="T7896" s="77">
        <v>6.4889999999999999</v>
      </c>
      <c r="U7896" s="77">
        <v>20.628</v>
      </c>
      <c r="AC7896" s="77">
        <v>1.41</v>
      </c>
      <c r="AD7896" s="77">
        <v>1.395</v>
      </c>
      <c r="AH7896" s="77">
        <f>IF(AND(M7896&lt;Variables!$G$6,M7896&gt;Variables!$G$5),0,1)</f>
        <v>1</v>
      </c>
      <c r="AI7896" s="77">
        <f t="shared" si="248"/>
        <v>0</v>
      </c>
      <c r="AJ7896" s="77">
        <f>IF(I7896&gt;Variables!$G$7,0,1)</f>
        <v>1</v>
      </c>
      <c r="AK7896" s="77">
        <f>IF(F7896&gt;Variables!$G$8,0,1)</f>
        <v>1</v>
      </c>
      <c r="AL7896" s="77">
        <f>IF(G7896&gt;Variables!$G$9,0,1)</f>
        <v>1</v>
      </c>
      <c r="AM7896" s="77">
        <f>IF(AND(K7896&gt;Variables!$G$10,K7896&lt;Variables!$G$11),0,1)</f>
        <v>1</v>
      </c>
      <c r="AN7896" s="77">
        <f>IF(H7896&lt;Variables!$G$13,1,0)</f>
        <v>1</v>
      </c>
      <c r="AO7896" s="77">
        <f>IF(R7896&lt;Variables!$G$12,0,1)</f>
        <v>0</v>
      </c>
      <c r="AP7896" s="78">
        <f t="shared" si="249"/>
        <v>0</v>
      </c>
      <c r="AQ7896" s="77">
        <f>IF(V7896&lt;Variables!$G$15,1,0)</f>
        <v>1</v>
      </c>
      <c r="AR7896" s="77">
        <v>0</v>
      </c>
      <c r="AS7896" s="77">
        <v>0</v>
      </c>
      <c r="AT7896" s="77">
        <v>0</v>
      </c>
      <c r="AU7896" s="77">
        <v>0</v>
      </c>
      <c r="BA7896" s="77">
        <v>0</v>
      </c>
    </row>
    <row r="7897" spans="3:53" x14ac:dyDescent="0.25">
      <c r="C7897" s="77" t="s">
        <v>846</v>
      </c>
      <c r="D7897" s="77" t="s">
        <v>127</v>
      </c>
      <c r="E7897" s="77">
        <v>41</v>
      </c>
      <c r="F7897" s="77">
        <v>22.68</v>
      </c>
      <c r="G7897" s="77">
        <v>22.11</v>
      </c>
      <c r="H7897" s="77">
        <v>6940</v>
      </c>
      <c r="I7897" s="77">
        <v>1496.7629999999999</v>
      </c>
      <c r="J7897" s="77" t="s">
        <v>74</v>
      </c>
      <c r="K7897" s="77">
        <v>42.12</v>
      </c>
      <c r="L7897" s="77">
        <v>41.270889999999987</v>
      </c>
      <c r="M7897" s="77">
        <v>-0.58368016778895049</v>
      </c>
      <c r="N7897" s="77">
        <v>41.436864000000007</v>
      </c>
      <c r="O7897" s="77">
        <v>-0.98188897692645327</v>
      </c>
      <c r="P7897" s="77">
        <v>1731000</v>
      </c>
      <c r="Q7897" s="77">
        <v>800984</v>
      </c>
      <c r="R7897" s="77">
        <v>2.16</v>
      </c>
      <c r="S7897" s="77">
        <v>40.833000000000013</v>
      </c>
      <c r="T7897" s="77">
        <v>6.4889999999999999</v>
      </c>
      <c r="U7897" s="77">
        <v>20.628</v>
      </c>
      <c r="V7897" s="77">
        <v>2.2872558179648661</v>
      </c>
      <c r="AC7897" s="77">
        <v>42.4</v>
      </c>
      <c r="AD7897" s="77">
        <v>40.619999999999997</v>
      </c>
      <c r="AH7897" s="77">
        <f>IF(AND(M7897&lt;Variables!$G$6,M7897&gt;Variables!$G$5),0,1)</f>
        <v>1</v>
      </c>
      <c r="AI7897" s="77">
        <f t="shared" si="248"/>
        <v>1</v>
      </c>
      <c r="AJ7897" s="77">
        <f>IF(I7897&gt;Variables!$G$7,0,1)</f>
        <v>0</v>
      </c>
      <c r="AK7897" s="77">
        <f>IF(F7897&gt;Variables!$G$8,0,1)</f>
        <v>0</v>
      </c>
      <c r="AL7897" s="77">
        <f>IF(G7897&gt;Variables!$G$9,0,1)</f>
        <v>0</v>
      </c>
      <c r="AM7897" s="77">
        <f>IF(AND(K7897&gt;Variables!$G$10,K7897&lt;Variables!$G$11),0,1)</f>
        <v>1</v>
      </c>
      <c r="AN7897" s="77">
        <f>IF(H7897&lt;Variables!$G$13,1,0)</f>
        <v>0</v>
      </c>
      <c r="AO7897" s="77">
        <f>IF(R7897&lt;Variables!$G$12,0,1)</f>
        <v>0</v>
      </c>
      <c r="AP7897" s="78">
        <f t="shared" si="249"/>
        <v>0</v>
      </c>
      <c r="AQ7897" s="77">
        <f>IF(V7897&lt;Variables!$G$15,1,0)</f>
        <v>1</v>
      </c>
      <c r="AR7897" s="77">
        <v>0</v>
      </c>
      <c r="AS7897" s="77">
        <v>0</v>
      </c>
      <c r="AT7897" s="77">
        <v>0</v>
      </c>
      <c r="AU7897" s="77">
        <v>1</v>
      </c>
      <c r="BA7897" s="77">
        <v>-0.16</v>
      </c>
    </row>
    <row r="7898" spans="3:53" x14ac:dyDescent="0.25">
      <c r="C7898" s="77" t="s">
        <v>846</v>
      </c>
      <c r="D7898" s="77" t="s">
        <v>622</v>
      </c>
      <c r="E7898" s="77">
        <v>3.98</v>
      </c>
      <c r="F7898" s="77">
        <v>40.32</v>
      </c>
      <c r="G7898" s="77">
        <v>-17.399999999999999</v>
      </c>
      <c r="H7898" s="77">
        <v>181.22</v>
      </c>
      <c r="I7898" s="77">
        <v>-8.3260000000000005</v>
      </c>
      <c r="J7898" s="77" t="s">
        <v>74</v>
      </c>
      <c r="K7898" s="77">
        <v>48.24</v>
      </c>
      <c r="L7898" s="77">
        <v>3.967620000000001</v>
      </c>
      <c r="M7898" s="77">
        <v>-6.6034549679686472E-2</v>
      </c>
      <c r="N7898" s="77">
        <v>3.997868</v>
      </c>
      <c r="O7898" s="77">
        <v>-0.822138199660433</v>
      </c>
      <c r="P7898" s="77">
        <v>49060000</v>
      </c>
      <c r="Q7898" s="77">
        <v>217790</v>
      </c>
      <c r="R7898" s="77">
        <v>225.26</v>
      </c>
      <c r="S7898" s="77">
        <v>40.833000000000013</v>
      </c>
      <c r="T7898" s="77">
        <v>6.4889999999999999</v>
      </c>
      <c r="U7898" s="77">
        <v>20.628</v>
      </c>
      <c r="V7898" s="77">
        <v>2.3501476525997962</v>
      </c>
      <c r="AC7898" s="77">
        <v>3.98</v>
      </c>
      <c r="AD7898" s="77">
        <v>3.65</v>
      </c>
      <c r="AH7898" s="77">
        <f>IF(AND(M7898&lt;Variables!$G$6,M7898&gt;Variables!$G$5),0,1)</f>
        <v>1</v>
      </c>
      <c r="AI7898" s="77">
        <f t="shared" si="248"/>
        <v>1</v>
      </c>
      <c r="AJ7898" s="77">
        <f>IF(I7898&gt;Variables!$G$7,0,1)</f>
        <v>1</v>
      </c>
      <c r="AK7898" s="77">
        <f>IF(F7898&gt;Variables!$G$8,0,1)</f>
        <v>0</v>
      </c>
      <c r="AL7898" s="77">
        <f>IF(G7898&gt;Variables!$G$9,0,1)</f>
        <v>1</v>
      </c>
      <c r="AM7898" s="77">
        <f>IF(AND(K7898&gt;Variables!$G$10,K7898&lt;Variables!$G$11),0,1)</f>
        <v>1</v>
      </c>
      <c r="AN7898" s="77">
        <f>IF(H7898&lt;Variables!$G$13,1,0)</f>
        <v>1</v>
      </c>
      <c r="AO7898" s="77">
        <f>IF(R7898&lt;Variables!$G$12,0,1)</f>
        <v>1</v>
      </c>
      <c r="AP7898" s="78">
        <f t="shared" si="249"/>
        <v>0</v>
      </c>
      <c r="AQ7898" s="77">
        <f>IF(V7898&lt;Variables!$G$15,1,0)</f>
        <v>1</v>
      </c>
      <c r="AR7898" s="77">
        <v>0</v>
      </c>
      <c r="AS7898" s="77">
        <v>0</v>
      </c>
      <c r="AT7898" s="77">
        <v>1</v>
      </c>
      <c r="AU7898" s="77">
        <v>0</v>
      </c>
      <c r="BA7898" s="77">
        <v>-2.25</v>
      </c>
    </row>
    <row r="7899" spans="3:53" x14ac:dyDescent="0.25">
      <c r="C7899" s="77" t="s">
        <v>846</v>
      </c>
      <c r="D7899" s="77" t="s">
        <v>623</v>
      </c>
      <c r="E7899" s="77">
        <v>12.22</v>
      </c>
      <c r="F7899" s="77">
        <v>9.56</v>
      </c>
      <c r="G7899" s="77">
        <v>-0.67</v>
      </c>
      <c r="H7899" s="77">
        <v>8119.9999999999991</v>
      </c>
      <c r="I7899" s="77">
        <v>-42.503999999999998</v>
      </c>
      <c r="J7899" s="77" t="s">
        <v>74</v>
      </c>
      <c r="K7899" s="77">
        <v>34.97</v>
      </c>
      <c r="L7899" s="77">
        <v>12.25004</v>
      </c>
      <c r="M7899" s="77">
        <v>-0.50644732588626551</v>
      </c>
      <c r="N7899" s="77">
        <v>12.314693999999999</v>
      </c>
      <c r="O7899" s="77">
        <v>-1.0288034765622169</v>
      </c>
      <c r="P7899" s="77">
        <v>29233000</v>
      </c>
      <c r="Q7899" s="77">
        <v>6845000</v>
      </c>
      <c r="R7899" s="77">
        <v>4.2699999999999996</v>
      </c>
      <c r="S7899" s="77">
        <v>40.833000000000013</v>
      </c>
      <c r="T7899" s="77">
        <v>6.4889999999999999</v>
      </c>
      <c r="U7899" s="77">
        <v>20.628</v>
      </c>
      <c r="V7899" s="77">
        <v>2.202473653719335</v>
      </c>
      <c r="AC7899" s="77">
        <v>12.44</v>
      </c>
      <c r="AD7899" s="77">
        <v>11.92</v>
      </c>
      <c r="AH7899" s="77">
        <f>IF(AND(M7899&lt;Variables!$G$6,M7899&gt;Variables!$G$5),0,1)</f>
        <v>1</v>
      </c>
      <c r="AI7899" s="77">
        <f t="shared" si="248"/>
        <v>1</v>
      </c>
      <c r="AJ7899" s="77">
        <f>IF(I7899&gt;Variables!$G$7,0,1)</f>
        <v>1</v>
      </c>
      <c r="AK7899" s="77">
        <f>IF(F7899&gt;Variables!$G$8,0,1)</f>
        <v>0</v>
      </c>
      <c r="AL7899" s="77">
        <f>IF(G7899&gt;Variables!$G$9,0,1)</f>
        <v>1</v>
      </c>
      <c r="AM7899" s="77">
        <f>IF(AND(K7899&gt;Variables!$G$10,K7899&lt;Variables!$G$11),0,1)</f>
        <v>1</v>
      </c>
      <c r="AN7899" s="77">
        <f>IF(H7899&lt;Variables!$G$13,1,0)</f>
        <v>0</v>
      </c>
      <c r="AO7899" s="77">
        <f>IF(R7899&lt;Variables!$G$12,0,1)</f>
        <v>1</v>
      </c>
      <c r="AP7899" s="78">
        <f t="shared" si="249"/>
        <v>0</v>
      </c>
      <c r="AQ7899" s="77">
        <f>IF(V7899&lt;Variables!$G$15,1,0)</f>
        <v>1</v>
      </c>
      <c r="AR7899" s="77">
        <v>0</v>
      </c>
      <c r="AS7899" s="77">
        <v>0</v>
      </c>
      <c r="AT7899" s="77">
        <v>1</v>
      </c>
      <c r="AU7899" s="77">
        <v>0</v>
      </c>
      <c r="BA7899" s="77">
        <v>-2.15</v>
      </c>
    </row>
    <row r="7900" spans="3:53" x14ac:dyDescent="0.25">
      <c r="C7900" s="77" t="s">
        <v>846</v>
      </c>
      <c r="D7900" s="77" t="s">
        <v>619</v>
      </c>
      <c r="E7900" s="77">
        <v>4.45</v>
      </c>
      <c r="F7900" s="77">
        <v>7.38</v>
      </c>
      <c r="G7900" s="77">
        <v>2.4700000000000002</v>
      </c>
      <c r="H7900" s="77">
        <v>-99999</v>
      </c>
      <c r="I7900" s="77">
        <v>-22.695</v>
      </c>
      <c r="J7900" s="77" t="s">
        <v>74</v>
      </c>
      <c r="K7900" s="77">
        <v>50.16</v>
      </c>
      <c r="L7900" s="77">
        <v>4.4354250000000004</v>
      </c>
      <c r="M7900" s="77">
        <v>3.1000411460014501E-2</v>
      </c>
      <c r="N7900" s="77">
        <v>4.4376409090909092</v>
      </c>
      <c r="O7900" s="77">
        <v>-1.8949462296210431E-2</v>
      </c>
      <c r="P7900" s="77">
        <v>1322000</v>
      </c>
      <c r="Q7900" s="77">
        <v>112475</v>
      </c>
      <c r="R7900" s="77">
        <v>11.75</v>
      </c>
      <c r="S7900" s="77">
        <v>40.833000000000013</v>
      </c>
      <c r="T7900" s="77">
        <v>6.4889999999999999</v>
      </c>
      <c r="U7900" s="77">
        <v>20.628</v>
      </c>
      <c r="V7900" s="77">
        <v>2.3678372646319121</v>
      </c>
      <c r="AC7900" s="77">
        <v>4.4400000000000004</v>
      </c>
      <c r="AD7900" s="77">
        <v>4.37</v>
      </c>
      <c r="AH7900" s="77">
        <f>IF(AND(M7900&lt;Variables!$G$6,M7900&gt;Variables!$G$5),0,1)</f>
        <v>1</v>
      </c>
      <c r="AI7900" s="77">
        <f t="shared" si="248"/>
        <v>1</v>
      </c>
      <c r="AJ7900" s="77">
        <f>IF(I7900&gt;Variables!$G$7,0,1)</f>
        <v>1</v>
      </c>
      <c r="AK7900" s="77">
        <f>IF(F7900&gt;Variables!$G$8,0,1)</f>
        <v>1</v>
      </c>
      <c r="AL7900" s="77">
        <f>IF(G7900&gt;Variables!$G$9,0,1)</f>
        <v>1</v>
      </c>
      <c r="AM7900" s="77">
        <f>IF(AND(K7900&gt;Variables!$G$10,K7900&lt;Variables!$G$11),0,1)</f>
        <v>1</v>
      </c>
      <c r="AN7900" s="77">
        <f>IF(H7900&lt;Variables!$G$13,1,0)</f>
        <v>1</v>
      </c>
      <c r="AO7900" s="77">
        <f>IF(R7900&lt;Variables!$G$12,0,1)</f>
        <v>1</v>
      </c>
      <c r="AP7900" s="78">
        <f t="shared" si="249"/>
        <v>0</v>
      </c>
      <c r="AQ7900" s="77">
        <f>IF(V7900&lt;Variables!$G$15,1,0)</f>
        <v>1</v>
      </c>
      <c r="AR7900" s="77">
        <v>0</v>
      </c>
      <c r="AS7900" s="77">
        <v>0</v>
      </c>
      <c r="AT7900" s="77">
        <v>1</v>
      </c>
      <c r="AU7900" s="77">
        <v>0</v>
      </c>
      <c r="BA7900" s="77">
        <v>-1.46</v>
      </c>
    </row>
    <row r="7901" spans="3:53" x14ac:dyDescent="0.25">
      <c r="C7901" s="77" t="s">
        <v>846</v>
      </c>
      <c r="D7901" s="77" t="s">
        <v>620</v>
      </c>
      <c r="E7901" s="77">
        <v>153.31</v>
      </c>
      <c r="F7901" s="77">
        <v>14.42</v>
      </c>
      <c r="G7901" s="77">
        <v>0.26</v>
      </c>
      <c r="H7901" s="77">
        <v>211920</v>
      </c>
      <c r="I7901" s="77">
        <v>1E-3</v>
      </c>
      <c r="J7901" s="77" t="s">
        <v>75</v>
      </c>
      <c r="K7901" s="77">
        <v>55.57</v>
      </c>
      <c r="L7901" s="77">
        <v>152.81623500000001</v>
      </c>
      <c r="M7901" s="77">
        <v>-4.0800638753960561E-3</v>
      </c>
      <c r="N7901" s="77">
        <v>152.31527600000001</v>
      </c>
      <c r="O7901" s="77">
        <v>0.32480261533322458</v>
      </c>
      <c r="P7901" s="77">
        <v>30423000</v>
      </c>
      <c r="Q7901" s="77">
        <v>6715000</v>
      </c>
      <c r="R7901" s="77">
        <v>4.53</v>
      </c>
      <c r="S7901" s="77">
        <v>40.833000000000013</v>
      </c>
      <c r="T7901" s="77">
        <v>6.4889999999999999</v>
      </c>
      <c r="U7901" s="77">
        <v>20.628</v>
      </c>
      <c r="V7901" s="77">
        <v>2.4248769142210702</v>
      </c>
      <c r="AC7901" s="77">
        <v>154.59</v>
      </c>
      <c r="AD7901" s="77">
        <v>152.59</v>
      </c>
      <c r="AH7901" s="77">
        <f>IF(AND(M7901&lt;Variables!$G$6,M7901&gt;Variables!$G$5),0,1)</f>
        <v>1</v>
      </c>
      <c r="AI7901" s="77">
        <f t="shared" si="248"/>
        <v>0</v>
      </c>
      <c r="AJ7901" s="77">
        <f>IF(I7901&gt;Variables!$G$7,0,1)</f>
        <v>1</v>
      </c>
      <c r="AK7901" s="77">
        <f>IF(F7901&gt;Variables!$G$8,0,1)</f>
        <v>0</v>
      </c>
      <c r="AL7901" s="77">
        <f>IF(G7901&gt;Variables!$G$9,0,1)</f>
        <v>1</v>
      </c>
      <c r="AM7901" s="77">
        <f>IF(AND(K7901&gt;Variables!$G$10,K7901&lt;Variables!$G$11),0,1)</f>
        <v>1</v>
      </c>
      <c r="AN7901" s="77">
        <f>IF(H7901&lt;Variables!$G$13,1,0)</f>
        <v>0</v>
      </c>
      <c r="AO7901" s="77">
        <f>IF(R7901&lt;Variables!$G$12,0,1)</f>
        <v>1</v>
      </c>
      <c r="AP7901" s="78">
        <f t="shared" si="249"/>
        <v>1</v>
      </c>
      <c r="AQ7901" s="77">
        <f>IF(V7901&lt;Variables!$G$15,1,0)</f>
        <v>1</v>
      </c>
      <c r="AR7901" s="77">
        <v>0</v>
      </c>
      <c r="AS7901" s="77">
        <v>1</v>
      </c>
      <c r="AT7901" s="77">
        <v>0</v>
      </c>
      <c r="AU7901" s="77">
        <v>0</v>
      </c>
      <c r="BA7901" s="77">
        <v>0.22</v>
      </c>
    </row>
    <row r="7902" spans="3:53" x14ac:dyDescent="0.25">
      <c r="C7902" s="77" t="s">
        <v>846</v>
      </c>
      <c r="D7902" s="77" t="s">
        <v>644</v>
      </c>
      <c r="E7902" s="77">
        <v>31.36</v>
      </c>
      <c r="F7902" s="77">
        <v>10.25</v>
      </c>
      <c r="G7902" s="77">
        <v>0</v>
      </c>
      <c r="H7902" s="77">
        <v>-99999</v>
      </c>
      <c r="I7902" s="77">
        <v>6.9470000000000001</v>
      </c>
      <c r="J7902" s="77" t="s">
        <v>74</v>
      </c>
      <c r="K7902" s="77">
        <v>-99999</v>
      </c>
      <c r="L7902" s="77">
        <v>-99999</v>
      </c>
      <c r="M7902" s="77">
        <v>-99999</v>
      </c>
      <c r="N7902" s="77">
        <v>-99999</v>
      </c>
      <c r="O7902" s="77">
        <v>-99999</v>
      </c>
      <c r="P7902" s="77">
        <v>30000</v>
      </c>
      <c r="Q7902" s="77">
        <v>111328</v>
      </c>
      <c r="R7902" s="77">
        <v>0.27</v>
      </c>
      <c r="S7902" s="77">
        <v>40.833000000000013</v>
      </c>
      <c r="T7902" s="77">
        <v>6.4889999999999999</v>
      </c>
      <c r="U7902" s="77">
        <v>20.628</v>
      </c>
      <c r="V7902" s="77">
        <v>-99999</v>
      </c>
      <c r="AC7902" s="77">
        <v>-99999</v>
      </c>
      <c r="AD7902" s="77">
        <v>-99999</v>
      </c>
      <c r="AH7902" s="77">
        <f>IF(AND(M7902&lt;Variables!$G$6,M7902&gt;Variables!$G$5),0,1)</f>
        <v>1</v>
      </c>
      <c r="AI7902" s="77">
        <f t="shared" si="248"/>
        <v>1</v>
      </c>
      <c r="AJ7902" s="77">
        <f>IF(I7902&gt;Variables!$G$7,0,1)</f>
        <v>1</v>
      </c>
      <c r="AK7902" s="77">
        <f>IF(F7902&gt;Variables!$G$8,0,1)</f>
        <v>0</v>
      </c>
      <c r="AL7902" s="77">
        <f>IF(G7902&gt;Variables!$G$9,0,1)</f>
        <v>1</v>
      </c>
      <c r="AM7902" s="77">
        <f>IF(AND(K7902&gt;Variables!$G$10,K7902&lt;Variables!$G$11),0,1)</f>
        <v>1</v>
      </c>
      <c r="AN7902" s="77">
        <f>IF(H7902&lt;Variables!$G$13,1,0)</f>
        <v>1</v>
      </c>
      <c r="AO7902" s="77">
        <f>IF(R7902&lt;Variables!$G$12,0,1)</f>
        <v>0</v>
      </c>
      <c r="AP7902" s="78">
        <f t="shared" si="249"/>
        <v>0</v>
      </c>
      <c r="AQ7902" s="77">
        <f>IF(V7902&lt;Variables!$G$15,1,0)</f>
        <v>1</v>
      </c>
      <c r="AR7902" s="77">
        <v>0</v>
      </c>
      <c r="AS7902" s="77">
        <v>0</v>
      </c>
      <c r="AT7902" s="77">
        <v>0</v>
      </c>
      <c r="AU7902" s="77">
        <v>0</v>
      </c>
      <c r="BA7902" s="77">
        <v>0</v>
      </c>
    </row>
    <row r="7903" spans="3:53" x14ac:dyDescent="0.25">
      <c r="C7903" s="77" t="s">
        <v>846</v>
      </c>
      <c r="D7903" s="77" t="s">
        <v>608</v>
      </c>
      <c r="E7903" s="77">
        <v>22.71</v>
      </c>
      <c r="F7903" s="77">
        <v>103.54</v>
      </c>
      <c r="G7903" s="77">
        <v>25.81</v>
      </c>
      <c r="H7903" s="77">
        <v>22.15</v>
      </c>
      <c r="I7903" s="77">
        <v>5.17</v>
      </c>
      <c r="J7903" s="77" t="s">
        <v>75</v>
      </c>
      <c r="K7903" s="77">
        <v>46.96</v>
      </c>
      <c r="L7903" s="77">
        <v>22.603584210526321</v>
      </c>
      <c r="M7903" s="77">
        <v>-0.14857913777531631</v>
      </c>
      <c r="N7903" s="77">
        <v>22.889393877551019</v>
      </c>
      <c r="O7903" s="77">
        <v>-1.395379358927747</v>
      </c>
      <c r="P7903" s="77">
        <v>10190000</v>
      </c>
      <c r="Q7903" s="77">
        <v>26160</v>
      </c>
      <c r="R7903" s="77">
        <v>389.53</v>
      </c>
      <c r="S7903" s="77">
        <v>40.833000000000013</v>
      </c>
      <c r="T7903" s="77">
        <v>6.4889999999999999</v>
      </c>
      <c r="U7903" s="77">
        <v>20.628</v>
      </c>
      <c r="V7903" s="77">
        <v>2.3380642040704771</v>
      </c>
      <c r="AC7903" s="77">
        <v>23.49</v>
      </c>
      <c r="AD7903" s="77">
        <v>18.100000000000001</v>
      </c>
      <c r="AH7903" s="77">
        <f>IF(AND(M7903&lt;Variables!$G$6,M7903&gt;Variables!$G$5),0,1)</f>
        <v>1</v>
      </c>
      <c r="AI7903" s="77">
        <f t="shared" si="248"/>
        <v>1</v>
      </c>
      <c r="AJ7903" s="77">
        <f>IF(I7903&gt;Variables!$G$7,0,1)</f>
        <v>1</v>
      </c>
      <c r="AK7903" s="77">
        <f>IF(F7903&gt;Variables!$G$8,0,1)</f>
        <v>0</v>
      </c>
      <c r="AL7903" s="77">
        <f>IF(G7903&gt;Variables!$G$9,0,1)</f>
        <v>0</v>
      </c>
      <c r="AM7903" s="77">
        <f>IF(AND(K7903&gt;Variables!$G$10,K7903&lt;Variables!$G$11),0,1)</f>
        <v>1</v>
      </c>
      <c r="AN7903" s="77">
        <f>IF(H7903&lt;Variables!$G$13,1,0)</f>
        <v>1</v>
      </c>
      <c r="AO7903" s="77">
        <f>IF(R7903&lt;Variables!$G$12,0,1)</f>
        <v>1</v>
      </c>
      <c r="AP7903" s="78">
        <f t="shared" si="249"/>
        <v>1</v>
      </c>
      <c r="AQ7903" s="77">
        <f>IF(V7903&lt;Variables!$G$15,1,0)</f>
        <v>1</v>
      </c>
      <c r="AR7903" s="77">
        <v>1</v>
      </c>
      <c r="AS7903" s="77">
        <v>0</v>
      </c>
      <c r="AT7903" s="77">
        <v>0</v>
      </c>
      <c r="AU7903" s="77">
        <v>0</v>
      </c>
      <c r="BA7903" s="77">
        <v>2</v>
      </c>
    </row>
    <row r="7904" spans="3:53" x14ac:dyDescent="0.25">
      <c r="C7904" s="77" t="s">
        <v>846</v>
      </c>
      <c r="D7904" s="77" t="s">
        <v>847</v>
      </c>
      <c r="E7904" s="77">
        <v>19.48</v>
      </c>
      <c r="F7904" s="77">
        <v>28.77</v>
      </c>
      <c r="G7904" s="77">
        <v>2.4300000000000002</v>
      </c>
      <c r="H7904" s="77">
        <v>-99999</v>
      </c>
      <c r="I7904" s="77">
        <v>-99999</v>
      </c>
      <c r="J7904" s="77" t="s">
        <v>75</v>
      </c>
      <c r="K7904" s="77">
        <v>-99999</v>
      </c>
      <c r="L7904" s="77">
        <v>19.056744999999999</v>
      </c>
      <c r="M7904" s="77">
        <v>1.591326325665795</v>
      </c>
      <c r="N7904" s="77">
        <v>19.011588</v>
      </c>
      <c r="O7904" s="77">
        <v>1.8326296572385019</v>
      </c>
      <c r="P7904" s="77">
        <v>8279999.9999999991</v>
      </c>
      <c r="S7904" s="77">
        <v>40.833000000000013</v>
      </c>
      <c r="T7904" s="77">
        <v>6.4889999999999999</v>
      </c>
      <c r="U7904" s="77">
        <v>20.628</v>
      </c>
      <c r="V7904" s="77">
        <v>-99999</v>
      </c>
      <c r="AC7904" s="77">
        <v>22</v>
      </c>
      <c r="AD7904" s="77">
        <v>19.21</v>
      </c>
      <c r="AH7904" s="77">
        <f>IF(AND(M7904&lt;Variables!$G$6,M7904&gt;Variables!$G$5),0,1)</f>
        <v>1</v>
      </c>
      <c r="AI7904" s="77">
        <f t="shared" si="248"/>
        <v>0</v>
      </c>
      <c r="AJ7904" s="77">
        <f>IF(I7904&gt;Variables!$G$7,0,1)</f>
        <v>1</v>
      </c>
      <c r="AK7904" s="77">
        <f>IF(F7904&gt;Variables!$G$8,0,1)</f>
        <v>0</v>
      </c>
      <c r="AL7904" s="77">
        <f>IF(G7904&gt;Variables!$G$9,0,1)</f>
        <v>1</v>
      </c>
      <c r="AM7904" s="77">
        <f>IF(AND(K7904&gt;Variables!$G$10,K7904&lt;Variables!$G$11),0,1)</f>
        <v>1</v>
      </c>
      <c r="AN7904" s="77">
        <f>IF(H7904&lt;Variables!$G$13,1,0)</f>
        <v>1</v>
      </c>
      <c r="AO7904" s="77">
        <f>IF(R7904&lt;Variables!$G$12,0,1)</f>
        <v>0</v>
      </c>
      <c r="AP7904" s="78">
        <f t="shared" si="249"/>
        <v>1</v>
      </c>
      <c r="AQ7904" s="77">
        <f>IF(V7904&lt;Variables!$G$15,1,0)</f>
        <v>1</v>
      </c>
      <c r="AR7904" s="77">
        <v>1</v>
      </c>
      <c r="AS7904" s="77">
        <v>0</v>
      </c>
      <c r="AT7904" s="77">
        <v>0</v>
      </c>
      <c r="AU7904" s="77">
        <v>0</v>
      </c>
      <c r="BA7904" s="77">
        <v>0.77</v>
      </c>
    </row>
    <row r="7905" spans="3:53" x14ac:dyDescent="0.25">
      <c r="C7905" s="77" t="s">
        <v>846</v>
      </c>
      <c r="D7905" s="77" t="s">
        <v>611</v>
      </c>
      <c r="E7905" s="77">
        <v>21.13</v>
      </c>
      <c r="F7905" s="77">
        <v>6.31</v>
      </c>
      <c r="G7905" s="77">
        <v>0</v>
      </c>
      <c r="H7905" s="77">
        <v>-99999</v>
      </c>
      <c r="I7905" s="77">
        <v>-0.34399999999999997</v>
      </c>
      <c r="J7905" s="77" t="s">
        <v>74</v>
      </c>
      <c r="K7905" s="77">
        <v>59.68</v>
      </c>
      <c r="L7905" s="77">
        <v>20.983333333333331</v>
      </c>
      <c r="M7905" s="77">
        <v>0.41302621127880651</v>
      </c>
      <c r="N7905" s="77">
        <v>21.009166666666669</v>
      </c>
      <c r="O7905" s="77">
        <v>0.28955614612668101</v>
      </c>
      <c r="P7905" s="77">
        <v>34567</v>
      </c>
      <c r="Q7905" s="77">
        <v>63540</v>
      </c>
      <c r="R7905" s="77">
        <v>0.54</v>
      </c>
      <c r="S7905" s="77">
        <v>40.833000000000013</v>
      </c>
      <c r="T7905" s="77">
        <v>6.4889999999999999</v>
      </c>
      <c r="U7905" s="77">
        <v>20.628</v>
      </c>
      <c r="V7905" s="77">
        <v>2.4449996238284339</v>
      </c>
      <c r="AC7905" s="77">
        <v>21.3</v>
      </c>
      <c r="AD7905" s="77">
        <v>20.9</v>
      </c>
      <c r="AH7905" s="77">
        <f>IF(AND(M7905&lt;Variables!$G$6,M7905&gt;Variables!$G$5),0,1)</f>
        <v>1</v>
      </c>
      <c r="AI7905" s="77">
        <f t="shared" si="248"/>
        <v>1</v>
      </c>
      <c r="AJ7905" s="77">
        <f>IF(I7905&gt;Variables!$G$7,0,1)</f>
        <v>1</v>
      </c>
      <c r="AK7905" s="77">
        <f>IF(F7905&gt;Variables!$G$8,0,1)</f>
        <v>1</v>
      </c>
      <c r="AL7905" s="77">
        <f>IF(G7905&gt;Variables!$G$9,0,1)</f>
        <v>1</v>
      </c>
      <c r="AM7905" s="77">
        <f>IF(AND(K7905&gt;Variables!$G$10,K7905&lt;Variables!$G$11),0,1)</f>
        <v>1</v>
      </c>
      <c r="AN7905" s="77">
        <f>IF(H7905&lt;Variables!$G$13,1,0)</f>
        <v>1</v>
      </c>
      <c r="AO7905" s="77">
        <f>IF(R7905&lt;Variables!$G$12,0,1)</f>
        <v>0</v>
      </c>
      <c r="AP7905" s="78">
        <f t="shared" si="249"/>
        <v>0</v>
      </c>
      <c r="AQ7905" s="77">
        <f>IF(V7905&lt;Variables!$G$15,1,0)</f>
        <v>1</v>
      </c>
      <c r="AR7905" s="77">
        <v>1</v>
      </c>
      <c r="AS7905" s="77">
        <v>0</v>
      </c>
      <c r="AT7905" s="77">
        <v>0</v>
      </c>
      <c r="AU7905" s="77">
        <v>0</v>
      </c>
      <c r="BA7905" s="77">
        <v>0.7</v>
      </c>
    </row>
    <row r="7906" spans="3:53" x14ac:dyDescent="0.25">
      <c r="C7906" s="77" t="s">
        <v>846</v>
      </c>
      <c r="D7906" s="77" t="s">
        <v>612</v>
      </c>
      <c r="E7906" s="77">
        <v>127.54</v>
      </c>
      <c r="F7906" s="77">
        <v>6.46</v>
      </c>
      <c r="G7906" s="77">
        <v>1.22</v>
      </c>
      <c r="H7906" s="77">
        <v>19960</v>
      </c>
      <c r="I7906" s="77">
        <v>-27.803000000000001</v>
      </c>
      <c r="J7906" s="77" t="s">
        <v>75</v>
      </c>
      <c r="K7906" s="77">
        <v>55.88</v>
      </c>
      <c r="L7906" s="77">
        <v>127.156795</v>
      </c>
      <c r="M7906" s="77">
        <v>4.1842042338340678E-2</v>
      </c>
      <c r="N7906" s="77">
        <v>127.041016</v>
      </c>
      <c r="O7906" s="77">
        <v>0.13301530900854469</v>
      </c>
      <c r="P7906" s="77">
        <v>2893000</v>
      </c>
      <c r="Q7906" s="77">
        <v>1140000</v>
      </c>
      <c r="R7906" s="77">
        <v>2.54</v>
      </c>
      <c r="S7906" s="77">
        <v>40.833000000000013</v>
      </c>
      <c r="T7906" s="77">
        <v>6.4889999999999999</v>
      </c>
      <c r="U7906" s="77">
        <v>20.628</v>
      </c>
      <c r="V7906" s="77">
        <v>2.426118368767757</v>
      </c>
      <c r="AC7906" s="77">
        <v>127.88</v>
      </c>
      <c r="AD7906" s="77">
        <v>126.23</v>
      </c>
      <c r="AH7906" s="77">
        <f>IF(AND(M7906&lt;Variables!$G$6,M7906&gt;Variables!$G$5),0,1)</f>
        <v>1</v>
      </c>
      <c r="AI7906" s="77">
        <f t="shared" si="248"/>
        <v>0</v>
      </c>
      <c r="AJ7906" s="77">
        <f>IF(I7906&gt;Variables!$G$7,0,1)</f>
        <v>1</v>
      </c>
      <c r="AK7906" s="77">
        <f>IF(F7906&gt;Variables!$G$8,0,1)</f>
        <v>1</v>
      </c>
      <c r="AL7906" s="77">
        <f>IF(G7906&gt;Variables!$G$9,0,1)</f>
        <v>1</v>
      </c>
      <c r="AM7906" s="77">
        <f>IF(AND(K7906&gt;Variables!$G$10,K7906&lt;Variables!$G$11),0,1)</f>
        <v>1</v>
      </c>
      <c r="AN7906" s="77">
        <f>IF(H7906&lt;Variables!$G$13,1,0)</f>
        <v>0</v>
      </c>
      <c r="AO7906" s="77">
        <f>IF(R7906&lt;Variables!$G$12,0,1)</f>
        <v>1</v>
      </c>
      <c r="AP7906" s="78">
        <f t="shared" si="249"/>
        <v>1</v>
      </c>
      <c r="AQ7906" s="77">
        <f>IF(V7906&lt;Variables!$G$15,1,0)</f>
        <v>1</v>
      </c>
      <c r="AR7906" s="77">
        <v>0</v>
      </c>
      <c r="AS7906" s="77">
        <v>0</v>
      </c>
      <c r="AT7906" s="77">
        <v>0</v>
      </c>
      <c r="AU7906" s="77">
        <v>1</v>
      </c>
      <c r="BA7906" s="77">
        <v>-0.91</v>
      </c>
    </row>
    <row r="7907" spans="3:53" x14ac:dyDescent="0.25">
      <c r="C7907" s="77" t="s">
        <v>846</v>
      </c>
      <c r="D7907" s="77" t="s">
        <v>82</v>
      </c>
      <c r="E7907" s="77">
        <v>34.340000000000003</v>
      </c>
      <c r="F7907" s="77">
        <v>5.76</v>
      </c>
      <c r="G7907" s="77">
        <v>4.6900000000000004</v>
      </c>
      <c r="H7907" s="77">
        <v>4580</v>
      </c>
      <c r="I7907" s="77">
        <v>283.339</v>
      </c>
      <c r="J7907" s="77" t="s">
        <v>75</v>
      </c>
      <c r="K7907" s="77">
        <v>49.99</v>
      </c>
      <c r="L7907" s="77">
        <v>34.090999999999987</v>
      </c>
      <c r="M7907" s="77">
        <v>0.26106597049076219</v>
      </c>
      <c r="N7907" s="77">
        <v>34.328014000000003</v>
      </c>
      <c r="O7907" s="77">
        <v>-0.43117554076971482</v>
      </c>
      <c r="P7907" s="77">
        <v>11515000</v>
      </c>
      <c r="Q7907" s="77">
        <v>15988000</v>
      </c>
      <c r="R7907" s="77">
        <v>0.72</v>
      </c>
      <c r="S7907" s="77">
        <v>40.833000000000013</v>
      </c>
      <c r="T7907" s="77">
        <v>6.4889999999999999</v>
      </c>
      <c r="U7907" s="77">
        <v>20.628</v>
      </c>
      <c r="V7907" s="77">
        <v>2.3601162243524678</v>
      </c>
      <c r="AC7907" s="77">
        <v>34.880000000000003</v>
      </c>
      <c r="AD7907" s="77">
        <v>33.883800000000001</v>
      </c>
      <c r="AH7907" s="77">
        <f>IF(AND(M7907&lt;Variables!$G$6,M7907&gt;Variables!$G$5),0,1)</f>
        <v>1</v>
      </c>
      <c r="AI7907" s="77">
        <f t="shared" si="248"/>
        <v>1</v>
      </c>
      <c r="AJ7907" s="77">
        <f>IF(I7907&gt;Variables!$G$7,0,1)</f>
        <v>0</v>
      </c>
      <c r="AK7907" s="77">
        <f>IF(F7907&gt;Variables!$G$8,0,1)</f>
        <v>1</v>
      </c>
      <c r="AL7907" s="77">
        <f>IF(G7907&gt;Variables!$G$9,0,1)</f>
        <v>1</v>
      </c>
      <c r="AM7907" s="77">
        <f>IF(AND(K7907&gt;Variables!$G$10,K7907&lt;Variables!$G$11),0,1)</f>
        <v>1</v>
      </c>
      <c r="AN7907" s="77">
        <f>IF(H7907&lt;Variables!$G$13,1,0)</f>
        <v>0</v>
      </c>
      <c r="AO7907" s="77">
        <f>IF(R7907&lt;Variables!$G$12,0,1)</f>
        <v>0</v>
      </c>
      <c r="AP7907" s="78">
        <f t="shared" si="249"/>
        <v>1</v>
      </c>
      <c r="AQ7907" s="77">
        <f>IF(V7907&lt;Variables!$G$15,1,0)</f>
        <v>1</v>
      </c>
      <c r="AR7907" s="77">
        <v>0</v>
      </c>
      <c r="AS7907" s="77">
        <v>0</v>
      </c>
      <c r="AT7907" s="77">
        <v>0</v>
      </c>
      <c r="AU7907" s="77">
        <v>1</v>
      </c>
      <c r="BA7907" s="77">
        <v>-0.76</v>
      </c>
    </row>
    <row r="7908" spans="3:53" x14ac:dyDescent="0.25">
      <c r="C7908" s="77" t="s">
        <v>846</v>
      </c>
      <c r="D7908" s="77" t="s">
        <v>615</v>
      </c>
      <c r="E7908" s="77">
        <v>7.84</v>
      </c>
      <c r="F7908" s="77">
        <v>40.89</v>
      </c>
      <c r="G7908" s="77">
        <v>8.5299999999999994</v>
      </c>
      <c r="H7908" s="77">
        <v>-99999</v>
      </c>
      <c r="I7908" s="77">
        <v>-99999</v>
      </c>
      <c r="J7908" s="77" t="s">
        <v>75</v>
      </c>
      <c r="K7908" s="77">
        <v>42.06</v>
      </c>
      <c r="L7908" s="77">
        <v>7.9024450000000002</v>
      </c>
      <c r="M7908" s="77">
        <v>-1.117945142294573</v>
      </c>
      <c r="N7908" s="77">
        <v>7.9550060000000009</v>
      </c>
      <c r="O7908" s="77">
        <v>-1.7712871618198791</v>
      </c>
      <c r="P7908" s="77">
        <v>30770000</v>
      </c>
      <c r="Q7908" s="77">
        <v>0</v>
      </c>
      <c r="R7908" s="77">
        <v>1</v>
      </c>
      <c r="S7908" s="77">
        <v>40.833000000000013</v>
      </c>
      <c r="T7908" s="77">
        <v>6.4889999999999999</v>
      </c>
      <c r="U7908" s="77">
        <v>20.628</v>
      </c>
      <c r="V7908" s="77">
        <v>2.288172886666342</v>
      </c>
      <c r="AC7908" s="77">
        <v>8.39</v>
      </c>
      <c r="AD7908" s="77">
        <v>7.35</v>
      </c>
      <c r="AH7908" s="77">
        <f>IF(AND(M7908&lt;Variables!$G$6,M7908&gt;Variables!$G$5),0,1)</f>
        <v>0</v>
      </c>
      <c r="AI7908" s="77">
        <f t="shared" si="248"/>
        <v>1</v>
      </c>
      <c r="AJ7908" s="77">
        <f>IF(I7908&gt;Variables!$G$7,0,1)</f>
        <v>1</v>
      </c>
      <c r="AK7908" s="77">
        <f>IF(F7908&gt;Variables!$G$8,0,1)</f>
        <v>0</v>
      </c>
      <c r="AL7908" s="77">
        <f>IF(G7908&gt;Variables!$G$9,0,1)</f>
        <v>1</v>
      </c>
      <c r="AM7908" s="77">
        <f>IF(AND(K7908&gt;Variables!$G$10,K7908&lt;Variables!$G$11),0,1)</f>
        <v>1</v>
      </c>
      <c r="AN7908" s="77">
        <f>IF(H7908&lt;Variables!$G$13,1,0)</f>
        <v>1</v>
      </c>
      <c r="AO7908" s="77">
        <f>IF(R7908&lt;Variables!$G$12,0,1)</f>
        <v>0</v>
      </c>
      <c r="AP7908" s="78">
        <f t="shared" si="249"/>
        <v>1</v>
      </c>
      <c r="AQ7908" s="77">
        <f>IF(V7908&lt;Variables!$G$15,1,0)</f>
        <v>1</v>
      </c>
      <c r="AR7908" s="77">
        <v>1</v>
      </c>
      <c r="AS7908" s="77">
        <v>0</v>
      </c>
      <c r="AT7908" s="77">
        <v>0</v>
      </c>
      <c r="AU7908" s="77">
        <v>0</v>
      </c>
      <c r="BA7908" s="77">
        <v>2</v>
      </c>
    </row>
    <row r="7909" spans="3:53" x14ac:dyDescent="0.25">
      <c r="C7909" s="77" t="s">
        <v>846</v>
      </c>
      <c r="D7909" s="77" t="s">
        <v>201</v>
      </c>
      <c r="E7909" s="77">
        <v>48.7</v>
      </c>
      <c r="F7909" s="77">
        <v>6.61</v>
      </c>
      <c r="G7909" s="77">
        <v>4.1399999999999997</v>
      </c>
      <c r="H7909" s="77">
        <v>-99999</v>
      </c>
      <c r="I7909" s="77">
        <v>23480.214</v>
      </c>
      <c r="J7909" s="77" t="s">
        <v>75</v>
      </c>
      <c r="K7909" s="77">
        <v>47.3</v>
      </c>
      <c r="L7909" s="77">
        <v>48.694716666666672</v>
      </c>
      <c r="M7909" s="77">
        <v>-0.31772783015817779</v>
      </c>
      <c r="N7909" s="77">
        <v>48.575187499999998</v>
      </c>
      <c r="O7909" s="77">
        <v>-7.2439246889163866E-2</v>
      </c>
      <c r="P7909" s="77">
        <v>354890</v>
      </c>
      <c r="Q7909" s="77">
        <v>1984000</v>
      </c>
      <c r="R7909" s="77">
        <v>0.18</v>
      </c>
      <c r="S7909" s="77">
        <v>40.833000000000013</v>
      </c>
      <c r="T7909" s="77">
        <v>6.4889999999999999</v>
      </c>
      <c r="U7909" s="77">
        <v>20.628</v>
      </c>
      <c r="V7909" s="77">
        <v>2.3448114090556711</v>
      </c>
      <c r="AC7909" s="77">
        <v>48.88</v>
      </c>
      <c r="AD7909" s="77">
        <v>47.51</v>
      </c>
      <c r="AH7909" s="77">
        <f>IF(AND(M7909&lt;Variables!$G$6,M7909&gt;Variables!$G$5),0,1)</f>
        <v>1</v>
      </c>
      <c r="AI7909" s="77">
        <f t="shared" si="248"/>
        <v>0</v>
      </c>
      <c r="AJ7909" s="77">
        <f>IF(I7909&gt;Variables!$G$7,0,1)</f>
        <v>0</v>
      </c>
      <c r="AK7909" s="77">
        <f>IF(F7909&gt;Variables!$G$8,0,1)</f>
        <v>1</v>
      </c>
      <c r="AL7909" s="77">
        <f>IF(G7909&gt;Variables!$G$9,0,1)</f>
        <v>1</v>
      </c>
      <c r="AM7909" s="77">
        <f>IF(AND(K7909&gt;Variables!$G$10,K7909&lt;Variables!$G$11),0,1)</f>
        <v>1</v>
      </c>
      <c r="AN7909" s="77">
        <f>IF(H7909&lt;Variables!$G$13,1,0)</f>
        <v>1</v>
      </c>
      <c r="AO7909" s="77">
        <f>IF(R7909&lt;Variables!$G$12,0,1)</f>
        <v>0</v>
      </c>
      <c r="AP7909" s="78">
        <f t="shared" si="249"/>
        <v>1</v>
      </c>
      <c r="AQ7909" s="77">
        <f>IF(V7909&lt;Variables!$G$15,1,0)</f>
        <v>1</v>
      </c>
      <c r="AR7909" s="77">
        <v>0</v>
      </c>
      <c r="AS7909" s="77">
        <v>0</v>
      </c>
      <c r="AT7909" s="77">
        <v>1</v>
      </c>
      <c r="AU7909" s="77">
        <v>0</v>
      </c>
      <c r="BA7909" s="77">
        <v>-1.22</v>
      </c>
    </row>
    <row r="7910" spans="3:53" x14ac:dyDescent="0.25">
      <c r="C7910" s="77" t="s">
        <v>846</v>
      </c>
      <c r="D7910" s="77" t="s">
        <v>445</v>
      </c>
      <c r="E7910" s="77">
        <v>18.760000000000002</v>
      </c>
      <c r="F7910" s="77">
        <v>45.21</v>
      </c>
      <c r="G7910" s="77">
        <v>46.56</v>
      </c>
      <c r="H7910" s="77">
        <v>122.72</v>
      </c>
      <c r="I7910" s="77">
        <v>82862.710000000006</v>
      </c>
      <c r="J7910" s="77" t="s">
        <v>75</v>
      </c>
      <c r="K7910" s="77">
        <v>48.36</v>
      </c>
      <c r="L7910" s="77">
        <v>18.83379</v>
      </c>
      <c r="M7910" s="77">
        <v>-0.55108398256537872</v>
      </c>
      <c r="N7910" s="77">
        <v>18.814748000000002</v>
      </c>
      <c r="O7910" s="77">
        <v>-0.45043388303686638</v>
      </c>
      <c r="P7910" s="77">
        <v>67800000</v>
      </c>
      <c r="Q7910" s="77">
        <v>26410000</v>
      </c>
      <c r="R7910" s="77">
        <v>2.57</v>
      </c>
      <c r="S7910" s="77">
        <v>40.833000000000013</v>
      </c>
      <c r="T7910" s="77">
        <v>6.4889999999999999</v>
      </c>
      <c r="U7910" s="77">
        <v>20.628</v>
      </c>
      <c r="V7910" s="77">
        <v>2.3617276734583958</v>
      </c>
      <c r="AC7910" s="77">
        <v>19.47</v>
      </c>
      <c r="AD7910" s="77">
        <v>15.81</v>
      </c>
      <c r="AH7910" s="77">
        <f>IF(AND(M7910&lt;Variables!$G$6,M7910&gt;Variables!$G$5),0,1)</f>
        <v>1</v>
      </c>
      <c r="AI7910" s="77">
        <f t="shared" si="248"/>
        <v>0</v>
      </c>
      <c r="AJ7910" s="77">
        <f>IF(I7910&gt;Variables!$G$7,0,1)</f>
        <v>0</v>
      </c>
      <c r="AK7910" s="77">
        <f>IF(F7910&gt;Variables!$G$8,0,1)</f>
        <v>0</v>
      </c>
      <c r="AL7910" s="77">
        <f>IF(G7910&gt;Variables!$G$9,0,1)</f>
        <v>0</v>
      </c>
      <c r="AM7910" s="77">
        <f>IF(AND(K7910&gt;Variables!$G$10,K7910&lt;Variables!$G$11),0,1)</f>
        <v>1</v>
      </c>
      <c r="AN7910" s="77">
        <f>IF(H7910&lt;Variables!$G$13,1,0)</f>
        <v>1</v>
      </c>
      <c r="AO7910" s="77">
        <f>IF(R7910&lt;Variables!$G$12,0,1)</f>
        <v>1</v>
      </c>
      <c r="AP7910" s="78">
        <f t="shared" si="249"/>
        <v>1</v>
      </c>
      <c r="AQ7910" s="77">
        <f>IF(V7910&lt;Variables!$G$15,1,0)</f>
        <v>1</v>
      </c>
      <c r="AR7910" s="77">
        <v>1</v>
      </c>
      <c r="AS7910" s="77">
        <v>0</v>
      </c>
      <c r="AT7910" s="77">
        <v>0</v>
      </c>
      <c r="AU7910" s="77">
        <v>0</v>
      </c>
      <c r="BA7910" s="77">
        <v>2</v>
      </c>
    </row>
    <row r="7911" spans="3:53" x14ac:dyDescent="0.25">
      <c r="C7911" s="77" t="s">
        <v>848</v>
      </c>
      <c r="D7911" s="77" t="s">
        <v>611</v>
      </c>
      <c r="E7911" s="77">
        <v>21.05</v>
      </c>
      <c r="F7911" s="77">
        <v>6.31</v>
      </c>
      <c r="G7911" s="77">
        <v>0</v>
      </c>
      <c r="H7911" s="77">
        <v>-99999</v>
      </c>
      <c r="I7911" s="77">
        <v>-0.34399999999999997</v>
      </c>
      <c r="J7911" s="77" t="s">
        <v>74</v>
      </c>
      <c r="K7911" s="77">
        <v>59.71</v>
      </c>
      <c r="L7911" s="77">
        <v>21.07</v>
      </c>
      <c r="M7911" s="77">
        <v>0</v>
      </c>
      <c r="N7911" s="77">
        <v>21.010833333333331</v>
      </c>
      <c r="O7911" s="77">
        <v>0.28160076151191599</v>
      </c>
      <c r="P7911" s="77">
        <v>34567</v>
      </c>
      <c r="Q7911" s="77">
        <v>63540</v>
      </c>
      <c r="R7911" s="77">
        <v>0.54</v>
      </c>
      <c r="S7911" s="77">
        <v>40.046000000000006</v>
      </c>
      <c r="T7911" s="77">
        <v>6.5939999999999994</v>
      </c>
      <c r="U7911" s="77">
        <v>20.344000000000001</v>
      </c>
      <c r="V7911" s="77">
        <v>2.4675956000000001</v>
      </c>
      <c r="AC7911" s="77">
        <v>21.3</v>
      </c>
      <c r="AD7911" s="77">
        <v>20.9</v>
      </c>
      <c r="AH7911" s="77">
        <f>IF(AND(M7911&lt;Variables!$G$6,M7911&gt;Variables!$G$5),0,1)</f>
        <v>1</v>
      </c>
      <c r="AI7911" s="77">
        <f t="shared" si="248"/>
        <v>0</v>
      </c>
      <c r="AJ7911" s="77">
        <f>IF(I7911&gt;Variables!$G$7,0,1)</f>
        <v>1</v>
      </c>
      <c r="AK7911" s="77">
        <f>IF(F7911&gt;Variables!$G$8,0,1)</f>
        <v>1</v>
      </c>
      <c r="AL7911" s="77">
        <f>IF(G7911&gt;Variables!$G$9,0,1)</f>
        <v>1</v>
      </c>
      <c r="AM7911" s="77">
        <f>IF(AND(K7911&gt;Variables!$G$10,K7911&lt;Variables!$G$11),0,1)</f>
        <v>1</v>
      </c>
      <c r="AN7911" s="77">
        <f>IF(H7911&lt;Variables!$G$13,1,0)</f>
        <v>1</v>
      </c>
      <c r="AO7911" s="77">
        <f>IF(R7911&lt;Variables!$G$12,0,1)</f>
        <v>0</v>
      </c>
      <c r="AP7911" s="78">
        <f t="shared" si="249"/>
        <v>0</v>
      </c>
      <c r="AQ7911" s="77">
        <f>IF(V7911&lt;Variables!$G$15,1,0)</f>
        <v>1</v>
      </c>
      <c r="AR7911" s="77">
        <v>0</v>
      </c>
      <c r="AS7911" s="77">
        <v>0</v>
      </c>
      <c r="AT7911" s="77">
        <v>1</v>
      </c>
      <c r="AU7911" s="77">
        <v>0</v>
      </c>
      <c r="BA7911" s="77">
        <v>-0.53</v>
      </c>
    </row>
    <row r="7912" spans="3:53" x14ac:dyDescent="0.25">
      <c r="C7912" s="77" t="s">
        <v>848</v>
      </c>
      <c r="D7912" s="77" t="s">
        <v>618</v>
      </c>
      <c r="E7912" s="77">
        <v>1.41</v>
      </c>
      <c r="F7912" s="77">
        <v>7.69</v>
      </c>
      <c r="G7912" s="77">
        <v>0.36</v>
      </c>
      <c r="H7912" s="77">
        <v>-99999</v>
      </c>
      <c r="I7912" s="77">
        <v>4.2229999999999999</v>
      </c>
      <c r="J7912" s="77" t="s">
        <v>74</v>
      </c>
      <c r="L7912" s="77">
        <v>1.405</v>
      </c>
      <c r="M7912" s="77">
        <v>0</v>
      </c>
      <c r="N7912" s="77">
        <v>1.4025000000000001</v>
      </c>
      <c r="O7912" s="77">
        <v>0.17825311942960209</v>
      </c>
      <c r="P7912" s="77">
        <v>33867</v>
      </c>
      <c r="Q7912" s="77">
        <v>39096</v>
      </c>
      <c r="R7912" s="77">
        <v>0.87</v>
      </c>
      <c r="S7912" s="77">
        <v>40.046000000000006</v>
      </c>
      <c r="T7912" s="77">
        <v>6.5939999999999994</v>
      </c>
      <c r="U7912" s="77">
        <v>20.344000000000001</v>
      </c>
      <c r="AC7912" s="77">
        <v>1.41</v>
      </c>
      <c r="AD7912" s="77">
        <v>1.395</v>
      </c>
      <c r="AH7912" s="77">
        <f>IF(AND(M7912&lt;Variables!$G$6,M7912&gt;Variables!$G$5),0,1)</f>
        <v>1</v>
      </c>
      <c r="AI7912" s="77">
        <f t="shared" si="248"/>
        <v>0</v>
      </c>
      <c r="AJ7912" s="77">
        <f>IF(I7912&gt;Variables!$G$7,0,1)</f>
        <v>1</v>
      </c>
      <c r="AK7912" s="77">
        <f>IF(F7912&gt;Variables!$G$8,0,1)</f>
        <v>1</v>
      </c>
      <c r="AL7912" s="77">
        <f>IF(G7912&gt;Variables!$G$9,0,1)</f>
        <v>1</v>
      </c>
      <c r="AM7912" s="77">
        <f>IF(AND(K7912&gt;Variables!$G$10,K7912&lt;Variables!$G$11),0,1)</f>
        <v>1</v>
      </c>
      <c r="AN7912" s="77">
        <f>IF(H7912&lt;Variables!$G$13,1,0)</f>
        <v>1</v>
      </c>
      <c r="AO7912" s="77">
        <f>IF(R7912&lt;Variables!$G$12,0,1)</f>
        <v>0</v>
      </c>
      <c r="AP7912" s="78">
        <f t="shared" si="249"/>
        <v>0</v>
      </c>
      <c r="AQ7912" s="77">
        <f>IF(V7912&lt;Variables!$G$15,1,0)</f>
        <v>1</v>
      </c>
      <c r="AR7912" s="77">
        <v>0</v>
      </c>
      <c r="AS7912" s="77">
        <v>0</v>
      </c>
      <c r="AT7912" s="77">
        <v>0</v>
      </c>
      <c r="AU7912" s="77">
        <v>0</v>
      </c>
      <c r="BA7912" s="77">
        <v>0</v>
      </c>
    </row>
    <row r="7913" spans="3:53" x14ac:dyDescent="0.25">
      <c r="C7913" s="77" t="s">
        <v>848</v>
      </c>
      <c r="D7913" s="77" t="s">
        <v>619</v>
      </c>
      <c r="E7913" s="77">
        <v>4.4400000000000004</v>
      </c>
      <c r="F7913" s="77">
        <v>7.38</v>
      </c>
      <c r="G7913" s="77">
        <v>2.54</v>
      </c>
      <c r="H7913" s="77">
        <v>-99999</v>
      </c>
      <c r="I7913" s="77">
        <v>-22.664999999999999</v>
      </c>
      <c r="J7913" s="77" t="s">
        <v>74</v>
      </c>
      <c r="K7913" s="77">
        <v>54.25</v>
      </c>
      <c r="L7913" s="77">
        <v>4.4362000000000004</v>
      </c>
      <c r="M7913" s="77">
        <v>8.5658897254407493E-2</v>
      </c>
      <c r="N7913" s="77">
        <v>4.4375285714285706</v>
      </c>
      <c r="O7913" s="77">
        <v>5.5693806398054678E-2</v>
      </c>
      <c r="P7913" s="77">
        <v>1333000</v>
      </c>
      <c r="Q7913" s="77">
        <v>112475</v>
      </c>
      <c r="R7913" s="77">
        <v>11.85</v>
      </c>
      <c r="S7913" s="77">
        <v>40.046000000000006</v>
      </c>
      <c r="T7913" s="77">
        <v>6.5939999999999994</v>
      </c>
      <c r="U7913" s="77">
        <v>20.344000000000001</v>
      </c>
      <c r="V7913" s="77">
        <v>2.407751491366485</v>
      </c>
      <c r="AC7913" s="77">
        <v>4.4400000000000004</v>
      </c>
      <c r="AD7913" s="77">
        <v>4.37</v>
      </c>
      <c r="AH7913" s="77">
        <f>IF(AND(M7913&lt;Variables!$G$6,M7913&gt;Variables!$G$5),0,1)</f>
        <v>1</v>
      </c>
      <c r="AI7913" s="77">
        <f t="shared" si="248"/>
        <v>1</v>
      </c>
      <c r="AJ7913" s="77">
        <f>IF(I7913&gt;Variables!$G$7,0,1)</f>
        <v>1</v>
      </c>
      <c r="AK7913" s="77">
        <f>IF(F7913&gt;Variables!$G$8,0,1)</f>
        <v>1</v>
      </c>
      <c r="AL7913" s="77">
        <f>IF(G7913&gt;Variables!$G$9,0,1)</f>
        <v>1</v>
      </c>
      <c r="AM7913" s="77">
        <f>IF(AND(K7913&gt;Variables!$G$10,K7913&lt;Variables!$G$11),0,1)</f>
        <v>1</v>
      </c>
      <c r="AN7913" s="77">
        <f>IF(H7913&lt;Variables!$G$13,1,0)</f>
        <v>1</v>
      </c>
      <c r="AO7913" s="77">
        <f>IF(R7913&lt;Variables!$G$12,0,1)</f>
        <v>1</v>
      </c>
      <c r="AP7913" s="78">
        <f t="shared" si="249"/>
        <v>0</v>
      </c>
      <c r="AQ7913" s="77">
        <f>IF(V7913&lt;Variables!$G$15,1,0)</f>
        <v>1</v>
      </c>
      <c r="AR7913" s="77">
        <v>0</v>
      </c>
      <c r="AS7913" s="77">
        <v>0</v>
      </c>
      <c r="AT7913" s="77">
        <v>0</v>
      </c>
      <c r="AU7913" s="77">
        <v>1</v>
      </c>
      <c r="BA7913" s="77">
        <v>-1.63</v>
      </c>
    </row>
    <row r="7914" spans="3:53" x14ac:dyDescent="0.25">
      <c r="C7914" s="77" t="s">
        <v>848</v>
      </c>
      <c r="D7914" s="77" t="s">
        <v>638</v>
      </c>
      <c r="E7914" s="77">
        <v>5.55</v>
      </c>
      <c r="F7914" s="77">
        <v>7.6</v>
      </c>
      <c r="G7914" s="77">
        <v>6.53</v>
      </c>
      <c r="H7914" s="77">
        <v>-99999</v>
      </c>
      <c r="I7914" s="77">
        <v>278.37900000000002</v>
      </c>
      <c r="J7914" s="77" t="s">
        <v>74</v>
      </c>
      <c r="K7914" s="77">
        <v>-99999</v>
      </c>
      <c r="L7914" s="77">
        <v>5.55</v>
      </c>
      <c r="M7914" s="77">
        <v>0</v>
      </c>
      <c r="N7914" s="77">
        <v>5.5837500000000002</v>
      </c>
      <c r="O7914" s="77">
        <v>-0.60443250503694457</v>
      </c>
      <c r="P7914" s="77">
        <v>18845</v>
      </c>
      <c r="Q7914" s="77">
        <v>549543</v>
      </c>
      <c r="R7914" s="77">
        <v>0.03</v>
      </c>
      <c r="S7914" s="77">
        <v>40.046000000000006</v>
      </c>
      <c r="T7914" s="77">
        <v>6.5939999999999994</v>
      </c>
      <c r="U7914" s="77">
        <v>20.344000000000001</v>
      </c>
      <c r="V7914" s="77">
        <v>-99999</v>
      </c>
      <c r="AC7914" s="77">
        <v>5.58</v>
      </c>
      <c r="AD7914" s="77">
        <v>5.49</v>
      </c>
      <c r="AH7914" s="77">
        <f>IF(AND(M7914&lt;Variables!$G$6,M7914&gt;Variables!$G$5),0,1)</f>
        <v>1</v>
      </c>
      <c r="AI7914" s="77">
        <f t="shared" si="248"/>
        <v>1</v>
      </c>
      <c r="AJ7914" s="77">
        <f>IF(I7914&gt;Variables!$G$7,0,1)</f>
        <v>0</v>
      </c>
      <c r="AK7914" s="77">
        <f>IF(F7914&gt;Variables!$G$8,0,1)</f>
        <v>1</v>
      </c>
      <c r="AL7914" s="77">
        <f>IF(G7914&gt;Variables!$G$9,0,1)</f>
        <v>1</v>
      </c>
      <c r="AM7914" s="77">
        <f>IF(AND(K7914&gt;Variables!$G$10,K7914&lt;Variables!$G$11),0,1)</f>
        <v>1</v>
      </c>
      <c r="AN7914" s="77">
        <f>IF(H7914&lt;Variables!$G$13,1,0)</f>
        <v>1</v>
      </c>
      <c r="AO7914" s="77">
        <f>IF(R7914&lt;Variables!$G$12,0,1)</f>
        <v>0</v>
      </c>
      <c r="AP7914" s="78">
        <f t="shared" si="249"/>
        <v>0</v>
      </c>
      <c r="AQ7914" s="77">
        <f>IF(V7914&lt;Variables!$G$15,1,0)</f>
        <v>1</v>
      </c>
      <c r="AR7914" s="77">
        <v>0</v>
      </c>
      <c r="AS7914" s="77">
        <v>0</v>
      </c>
      <c r="AT7914" s="77">
        <v>0</v>
      </c>
      <c r="AU7914" s="77">
        <v>0</v>
      </c>
      <c r="BA7914" s="77">
        <v>0</v>
      </c>
    </row>
    <row r="7915" spans="3:53" x14ac:dyDescent="0.25">
      <c r="C7915" s="77" t="s">
        <v>848</v>
      </c>
      <c r="D7915" s="77" t="s">
        <v>615</v>
      </c>
      <c r="E7915" s="77">
        <v>7.87</v>
      </c>
      <c r="F7915" s="77">
        <v>40.98</v>
      </c>
      <c r="G7915" s="77">
        <v>10.14</v>
      </c>
      <c r="H7915" s="77">
        <v>-99999</v>
      </c>
      <c r="I7915" s="77">
        <v>-99999</v>
      </c>
      <c r="J7915" s="77" t="s">
        <v>75</v>
      </c>
      <c r="K7915" s="77">
        <v>52.72</v>
      </c>
      <c r="L7915" s="77">
        <v>7.8855649999999997</v>
      </c>
      <c r="M7915" s="77">
        <v>0.56222984656140984</v>
      </c>
      <c r="N7915" s="77">
        <v>7.9184899999999994</v>
      </c>
      <c r="O7915" s="77">
        <v>0.14409312886674841</v>
      </c>
      <c r="P7915" s="77">
        <v>30850000</v>
      </c>
      <c r="Q7915" s="77">
        <v>0</v>
      </c>
      <c r="R7915" s="77">
        <v>1</v>
      </c>
      <c r="S7915" s="77">
        <v>40.046000000000006</v>
      </c>
      <c r="T7915" s="77">
        <v>6.5939999999999994</v>
      </c>
      <c r="U7915" s="77">
        <v>20.344000000000001</v>
      </c>
      <c r="V7915" s="77">
        <v>2.3761447061419192</v>
      </c>
      <c r="AC7915" s="77">
        <v>8.39</v>
      </c>
      <c r="AD7915" s="77">
        <v>7.35</v>
      </c>
      <c r="AH7915" s="77">
        <f>IF(AND(M7915&lt;Variables!$G$6,M7915&gt;Variables!$G$5),0,1)</f>
        <v>1</v>
      </c>
      <c r="AI7915" s="77">
        <f t="shared" si="248"/>
        <v>1</v>
      </c>
      <c r="AJ7915" s="77">
        <f>IF(I7915&gt;Variables!$G$7,0,1)</f>
        <v>1</v>
      </c>
      <c r="AK7915" s="77">
        <f>IF(F7915&gt;Variables!$G$8,0,1)</f>
        <v>0</v>
      </c>
      <c r="AL7915" s="77">
        <f>IF(G7915&gt;Variables!$G$9,0,1)</f>
        <v>1</v>
      </c>
      <c r="AM7915" s="77">
        <f>IF(AND(K7915&gt;Variables!$G$10,K7915&lt;Variables!$G$11),0,1)</f>
        <v>1</v>
      </c>
      <c r="AN7915" s="77">
        <f>IF(H7915&lt;Variables!$G$13,1,0)</f>
        <v>1</v>
      </c>
      <c r="AO7915" s="77">
        <f>IF(R7915&lt;Variables!$G$12,0,1)</f>
        <v>0</v>
      </c>
      <c r="AP7915" s="78">
        <f t="shared" si="249"/>
        <v>1</v>
      </c>
      <c r="AQ7915" s="77">
        <f>IF(V7915&lt;Variables!$G$15,1,0)</f>
        <v>1</v>
      </c>
      <c r="AR7915" s="77">
        <v>1</v>
      </c>
      <c r="AS7915" s="77">
        <v>0</v>
      </c>
      <c r="AT7915" s="77">
        <v>0</v>
      </c>
      <c r="AU7915" s="77">
        <v>0</v>
      </c>
      <c r="BA7915" s="77">
        <v>2</v>
      </c>
    </row>
    <row r="7916" spans="3:53" x14ac:dyDescent="0.25">
      <c r="C7916" s="77" t="s">
        <v>848</v>
      </c>
      <c r="D7916" s="77" t="s">
        <v>189</v>
      </c>
      <c r="E7916" s="77">
        <v>35.19</v>
      </c>
      <c r="F7916" s="77">
        <v>6.75</v>
      </c>
      <c r="G7916" s="77">
        <v>7.33</v>
      </c>
      <c r="H7916" s="77">
        <v>-99999</v>
      </c>
      <c r="I7916" s="77">
        <v>-99999</v>
      </c>
      <c r="J7916" s="77" t="s">
        <v>75</v>
      </c>
      <c r="K7916" s="77">
        <v>79.94</v>
      </c>
      <c r="L7916" s="77">
        <v>34.479973684210528</v>
      </c>
      <c r="M7916" s="77">
        <v>1.4791957803118381</v>
      </c>
      <c r="N7916" s="77">
        <v>34.353257142857139</v>
      </c>
      <c r="O7916" s="77">
        <v>1.8535152416406531</v>
      </c>
      <c r="P7916" s="77">
        <v>559355</v>
      </c>
      <c r="Q7916" s="77">
        <v>1620000</v>
      </c>
      <c r="R7916" s="77">
        <v>0.35</v>
      </c>
      <c r="S7916" s="77">
        <v>40.046000000000006</v>
      </c>
      <c r="T7916" s="77">
        <v>6.5939999999999994</v>
      </c>
      <c r="U7916" s="77">
        <v>20.344000000000001</v>
      </c>
      <c r="V7916" s="77">
        <v>2.5108181023504872</v>
      </c>
      <c r="AC7916" s="77">
        <v>35.625</v>
      </c>
      <c r="AD7916" s="77">
        <v>34.630000000000003</v>
      </c>
      <c r="AH7916" s="77">
        <f>IF(AND(M7916&lt;Variables!$G$6,M7916&gt;Variables!$G$5),0,1)</f>
        <v>1</v>
      </c>
      <c r="AI7916" s="77">
        <f t="shared" si="248"/>
        <v>0</v>
      </c>
      <c r="AJ7916" s="77">
        <f>IF(I7916&gt;Variables!$G$7,0,1)</f>
        <v>1</v>
      </c>
      <c r="AK7916" s="77">
        <f>IF(F7916&gt;Variables!$G$8,0,1)</f>
        <v>1</v>
      </c>
      <c r="AL7916" s="77">
        <f>IF(G7916&gt;Variables!$G$9,0,1)</f>
        <v>1</v>
      </c>
      <c r="AM7916" s="77">
        <f>IF(AND(K7916&gt;Variables!$G$10,K7916&lt;Variables!$G$11),0,1)</f>
        <v>1</v>
      </c>
      <c r="AN7916" s="77">
        <f>IF(H7916&lt;Variables!$G$13,1,0)</f>
        <v>1</v>
      </c>
      <c r="AO7916" s="77">
        <f>IF(R7916&lt;Variables!$G$12,0,1)</f>
        <v>0</v>
      </c>
      <c r="AP7916" s="78">
        <f t="shared" si="249"/>
        <v>1</v>
      </c>
      <c r="AQ7916" s="77">
        <f>IF(V7916&lt;Variables!$G$15,1,0)</f>
        <v>1</v>
      </c>
      <c r="AR7916" s="77">
        <v>0</v>
      </c>
      <c r="AS7916" s="77">
        <v>0</v>
      </c>
      <c r="AT7916" s="77">
        <v>0</v>
      </c>
      <c r="AU7916" s="77">
        <v>1</v>
      </c>
      <c r="BA7916" s="77">
        <v>-1.29</v>
      </c>
    </row>
    <row r="7917" spans="3:53" x14ac:dyDescent="0.25">
      <c r="C7917" s="77" t="s">
        <v>848</v>
      </c>
      <c r="D7917" s="77" t="s">
        <v>152</v>
      </c>
      <c r="E7917" s="77">
        <v>0.04</v>
      </c>
      <c r="F7917" s="77">
        <v>6.31</v>
      </c>
      <c r="G7917" s="77">
        <v>27.5</v>
      </c>
      <c r="H7917" s="77">
        <v>-99999</v>
      </c>
      <c r="I7917" s="77">
        <v>27.942</v>
      </c>
      <c r="J7917" s="77" t="s">
        <v>75</v>
      </c>
      <c r="K7917" s="77">
        <v>52.08</v>
      </c>
      <c r="L7917" s="77">
        <v>3.5525000000000001E-2</v>
      </c>
      <c r="M7917" s="77">
        <v>0.49261083743842798</v>
      </c>
      <c r="N7917" s="77">
        <v>3.5568181818181832E-2</v>
      </c>
      <c r="O7917" s="77">
        <v>0.3706070287539811</v>
      </c>
      <c r="P7917" s="77">
        <v>5241000</v>
      </c>
      <c r="Q7917" s="77">
        <v>14265000</v>
      </c>
      <c r="R7917" s="77">
        <v>0.37</v>
      </c>
      <c r="S7917" s="77">
        <v>40.046000000000006</v>
      </c>
      <c r="T7917" s="77">
        <v>6.5939999999999994</v>
      </c>
      <c r="U7917" s="77">
        <v>20.344000000000001</v>
      </c>
      <c r="V7917" s="77">
        <v>2.3727817852216742</v>
      </c>
      <c r="AC7917" s="77">
        <v>3.5700000000000003E-2</v>
      </c>
      <c r="AD7917" s="77">
        <v>3.4000000000000002E-2</v>
      </c>
      <c r="AH7917" s="77">
        <f>IF(AND(M7917&lt;Variables!$G$6,M7917&gt;Variables!$G$5),0,1)</f>
        <v>1</v>
      </c>
      <c r="AI7917" s="77">
        <f t="shared" si="248"/>
        <v>1</v>
      </c>
      <c r="AJ7917" s="77">
        <f>IF(I7917&gt;Variables!$G$7,0,1)</f>
        <v>1</v>
      </c>
      <c r="AK7917" s="77">
        <f>IF(F7917&gt;Variables!$G$8,0,1)</f>
        <v>1</v>
      </c>
      <c r="AL7917" s="77">
        <f>IF(G7917&gt;Variables!$G$9,0,1)</f>
        <v>0</v>
      </c>
      <c r="AM7917" s="77">
        <f>IF(AND(K7917&gt;Variables!$G$10,K7917&lt;Variables!$G$11),0,1)</f>
        <v>1</v>
      </c>
      <c r="AN7917" s="77">
        <f>IF(H7917&lt;Variables!$G$13,1,0)</f>
        <v>1</v>
      </c>
      <c r="AO7917" s="77">
        <f>IF(R7917&lt;Variables!$G$12,0,1)</f>
        <v>0</v>
      </c>
      <c r="AP7917" s="78">
        <f t="shared" si="249"/>
        <v>1</v>
      </c>
      <c r="AQ7917" s="77">
        <f>IF(V7917&lt;Variables!$G$15,1,0)</f>
        <v>1</v>
      </c>
      <c r="AR7917" s="77">
        <v>0</v>
      </c>
      <c r="AS7917" s="77">
        <v>0</v>
      </c>
      <c r="AT7917" s="77">
        <v>1</v>
      </c>
      <c r="AU7917" s="77">
        <v>0</v>
      </c>
      <c r="BA7917" s="77">
        <v>-2.25</v>
      </c>
    </row>
    <row r="7918" spans="3:53" x14ac:dyDescent="0.25">
      <c r="C7918" s="77" t="s">
        <v>848</v>
      </c>
      <c r="D7918" s="77" t="s">
        <v>623</v>
      </c>
      <c r="E7918" s="77">
        <v>12.16</v>
      </c>
      <c r="F7918" s="77">
        <v>9.2799999999999994</v>
      </c>
      <c r="G7918" s="77">
        <v>-1.06</v>
      </c>
      <c r="H7918" s="77">
        <v>8119.9999999999991</v>
      </c>
      <c r="I7918" s="77">
        <v>-42.652000000000001</v>
      </c>
      <c r="J7918" s="77" t="s">
        <v>74</v>
      </c>
      <c r="K7918" s="77">
        <v>29.55</v>
      </c>
      <c r="L7918" s="77">
        <v>12.220359999999999</v>
      </c>
      <c r="M7918" s="77">
        <v>-0.65759110206242166</v>
      </c>
      <c r="N7918" s="77">
        <v>12.289762</v>
      </c>
      <c r="O7918" s="77">
        <v>-1.2185915398524181</v>
      </c>
      <c r="P7918" s="77">
        <v>29514000</v>
      </c>
      <c r="Q7918" s="77">
        <v>6845000</v>
      </c>
      <c r="R7918" s="77">
        <v>4.3099999999999996</v>
      </c>
      <c r="S7918" s="77">
        <v>40.046000000000006</v>
      </c>
      <c r="T7918" s="77">
        <v>6.5939999999999994</v>
      </c>
      <c r="U7918" s="77">
        <v>20.344000000000001</v>
      </c>
      <c r="V7918" s="77">
        <v>2.133398301202257</v>
      </c>
      <c r="AC7918" s="77">
        <v>12.44</v>
      </c>
      <c r="AD7918" s="77">
        <v>11.92</v>
      </c>
      <c r="AH7918" s="77">
        <f>IF(AND(M7918&lt;Variables!$G$6,M7918&gt;Variables!$G$5),0,1)</f>
        <v>1</v>
      </c>
      <c r="AI7918" s="77">
        <f t="shared" si="248"/>
        <v>1</v>
      </c>
      <c r="AJ7918" s="77">
        <f>IF(I7918&gt;Variables!$G$7,0,1)</f>
        <v>1</v>
      </c>
      <c r="AK7918" s="77">
        <f>IF(F7918&gt;Variables!$G$8,0,1)</f>
        <v>0</v>
      </c>
      <c r="AL7918" s="77">
        <f>IF(G7918&gt;Variables!$G$9,0,1)</f>
        <v>1</v>
      </c>
      <c r="AM7918" s="77">
        <f>IF(AND(K7918&gt;Variables!$G$10,K7918&lt;Variables!$G$11),0,1)</f>
        <v>1</v>
      </c>
      <c r="AN7918" s="77">
        <f>IF(H7918&lt;Variables!$G$13,1,0)</f>
        <v>0</v>
      </c>
      <c r="AO7918" s="77">
        <f>IF(R7918&lt;Variables!$G$12,0,1)</f>
        <v>1</v>
      </c>
      <c r="AP7918" s="78">
        <f t="shared" si="249"/>
        <v>0</v>
      </c>
      <c r="AQ7918" s="77">
        <f>IF(V7918&lt;Variables!$G$15,1,0)</f>
        <v>1</v>
      </c>
      <c r="AR7918" s="77">
        <v>0</v>
      </c>
      <c r="AS7918" s="77">
        <v>1</v>
      </c>
      <c r="AT7918" s="77">
        <v>0</v>
      </c>
      <c r="AU7918" s="77">
        <v>0</v>
      </c>
      <c r="BA7918" s="77">
        <v>-0.14000000000000001</v>
      </c>
    </row>
    <row r="7919" spans="3:53" x14ac:dyDescent="0.25">
      <c r="C7919" s="77" t="s">
        <v>848</v>
      </c>
      <c r="D7919" s="77" t="s">
        <v>836</v>
      </c>
      <c r="E7919" s="77">
        <v>152.41999999999999</v>
      </c>
      <c r="F7919" s="77">
        <v>6.76</v>
      </c>
      <c r="G7919" s="77">
        <v>6.88</v>
      </c>
      <c r="H7919" s="77">
        <v>5230</v>
      </c>
      <c r="I7919" s="77">
        <v>530.79100000000005</v>
      </c>
      <c r="J7919" s="77" t="s">
        <v>74</v>
      </c>
      <c r="K7919" s="77">
        <v>69.17</v>
      </c>
      <c r="L7919" s="77">
        <v>151.22694444444451</v>
      </c>
      <c r="M7919" s="77">
        <v>0.49135129872872352</v>
      </c>
      <c r="N7919" s="77">
        <v>150.95368421052629</v>
      </c>
      <c r="O7919" s="77">
        <v>0.67326332231564134</v>
      </c>
      <c r="P7919" s="77">
        <v>268009</v>
      </c>
      <c r="Q7919" s="77">
        <v>429915</v>
      </c>
      <c r="R7919" s="77">
        <v>0.62</v>
      </c>
      <c r="S7919" s="77">
        <v>40.046000000000006</v>
      </c>
      <c r="T7919" s="77">
        <v>6.5939999999999994</v>
      </c>
      <c r="U7919" s="77">
        <v>20.344000000000001</v>
      </c>
      <c r="V7919" s="77">
        <v>2.5256234039355858</v>
      </c>
      <c r="AC7919" s="77">
        <v>153.18</v>
      </c>
      <c r="AD7919" s="77">
        <v>148.36000000000001</v>
      </c>
      <c r="AH7919" s="77">
        <f>IF(AND(M7919&lt;Variables!$G$6,M7919&gt;Variables!$G$5),0,1)</f>
        <v>1</v>
      </c>
      <c r="AI7919" s="77">
        <f t="shared" si="248"/>
        <v>0</v>
      </c>
      <c r="AJ7919" s="77">
        <f>IF(I7919&gt;Variables!$G$7,0,1)</f>
        <v>0</v>
      </c>
      <c r="AK7919" s="77">
        <f>IF(F7919&gt;Variables!$G$8,0,1)</f>
        <v>1</v>
      </c>
      <c r="AL7919" s="77">
        <f>IF(G7919&gt;Variables!$G$9,0,1)</f>
        <v>1</v>
      </c>
      <c r="AM7919" s="77">
        <f>IF(AND(K7919&gt;Variables!$G$10,K7919&lt;Variables!$G$11),0,1)</f>
        <v>0</v>
      </c>
      <c r="AN7919" s="77">
        <f>IF(H7919&lt;Variables!$G$13,1,0)</f>
        <v>0</v>
      </c>
      <c r="AO7919" s="77">
        <f>IF(R7919&lt;Variables!$G$12,0,1)</f>
        <v>0</v>
      </c>
      <c r="AP7919" s="78">
        <f t="shared" si="249"/>
        <v>0</v>
      </c>
      <c r="AQ7919" s="77">
        <f>IF(V7919&lt;Variables!$G$15,1,0)</f>
        <v>1</v>
      </c>
      <c r="AR7919" s="77">
        <v>0</v>
      </c>
      <c r="AS7919" s="77">
        <v>0</v>
      </c>
      <c r="AT7919" s="77">
        <v>0</v>
      </c>
      <c r="AU7919" s="77">
        <v>1</v>
      </c>
      <c r="BA7919" s="77">
        <v>-0.9</v>
      </c>
    </row>
    <row r="7920" spans="3:53" x14ac:dyDescent="0.25">
      <c r="C7920" s="77" t="s">
        <v>848</v>
      </c>
      <c r="D7920" s="77" t="s">
        <v>833</v>
      </c>
      <c r="E7920" s="77">
        <v>7.71</v>
      </c>
      <c r="F7920" s="77">
        <v>29.46</v>
      </c>
      <c r="G7920" s="77">
        <v>36.1</v>
      </c>
      <c r="H7920" s="77">
        <v>387.59</v>
      </c>
      <c r="I7920" s="77">
        <v>312.83199999999999</v>
      </c>
      <c r="J7920" s="77" t="s">
        <v>74</v>
      </c>
      <c r="K7920" s="77">
        <v>74.19</v>
      </c>
      <c r="L7920" s="77">
        <v>7.5444800000000001</v>
      </c>
      <c r="M7920" s="77">
        <v>2.827497720187468</v>
      </c>
      <c r="N7920" s="77">
        <v>7.3936859999999989</v>
      </c>
      <c r="O7920" s="77">
        <v>4.9246613935187504</v>
      </c>
      <c r="P7920" s="77">
        <v>26800000</v>
      </c>
      <c r="Q7920" s="77">
        <v>18670000</v>
      </c>
      <c r="R7920" s="77">
        <v>1.44</v>
      </c>
      <c r="S7920" s="77">
        <v>40.046000000000006</v>
      </c>
      <c r="T7920" s="77">
        <v>6.5939999999999994</v>
      </c>
      <c r="U7920" s="77">
        <v>20.344000000000001</v>
      </c>
      <c r="V7920" s="77">
        <v>2.346562432744471</v>
      </c>
      <c r="AC7920" s="77">
        <v>8.67</v>
      </c>
      <c r="AD7920" s="77">
        <v>6.83</v>
      </c>
      <c r="AH7920" s="77">
        <f>IF(AND(M7920&lt;Variables!$G$6,M7920&gt;Variables!$G$5),0,1)</f>
        <v>1</v>
      </c>
      <c r="AI7920" s="77">
        <f t="shared" si="248"/>
        <v>0</v>
      </c>
      <c r="AJ7920" s="77">
        <f>IF(I7920&gt;Variables!$G$7,0,1)</f>
        <v>0</v>
      </c>
      <c r="AK7920" s="77">
        <f>IF(F7920&gt;Variables!$G$8,0,1)</f>
        <v>0</v>
      </c>
      <c r="AL7920" s="77">
        <f>IF(G7920&gt;Variables!$G$9,0,1)</f>
        <v>0</v>
      </c>
      <c r="AM7920" s="77">
        <f>IF(AND(K7920&gt;Variables!$G$10,K7920&lt;Variables!$G$11),0,1)</f>
        <v>1</v>
      </c>
      <c r="AN7920" s="77">
        <f>IF(H7920&lt;Variables!$G$13,1,0)</f>
        <v>1</v>
      </c>
      <c r="AO7920" s="77">
        <f>IF(R7920&lt;Variables!$G$12,0,1)</f>
        <v>0</v>
      </c>
      <c r="AP7920" s="78">
        <f t="shared" si="249"/>
        <v>0</v>
      </c>
      <c r="AQ7920" s="77">
        <f>IF(V7920&lt;Variables!$G$15,1,0)</f>
        <v>1</v>
      </c>
      <c r="AR7920" s="77">
        <v>1</v>
      </c>
      <c r="AS7920" s="77">
        <v>0</v>
      </c>
      <c r="AT7920" s="77">
        <v>0</v>
      </c>
      <c r="AU7920" s="77">
        <v>0</v>
      </c>
      <c r="BA7920" s="77">
        <v>2</v>
      </c>
    </row>
    <row r="7921" spans="3:53" x14ac:dyDescent="0.25">
      <c r="C7921" s="77" t="s">
        <v>848</v>
      </c>
      <c r="D7921" s="77" t="s">
        <v>82</v>
      </c>
      <c r="E7921" s="77">
        <v>34.43</v>
      </c>
      <c r="F7921" s="77">
        <v>6.36</v>
      </c>
      <c r="G7921" s="77">
        <v>5</v>
      </c>
      <c r="H7921" s="77">
        <v>4580</v>
      </c>
      <c r="I7921" s="77">
        <v>283.74200000000002</v>
      </c>
      <c r="J7921" s="77" t="s">
        <v>75</v>
      </c>
      <c r="K7921" s="77">
        <v>54.71</v>
      </c>
      <c r="L7921" s="77">
        <v>34.119574999999998</v>
      </c>
      <c r="M7921" s="77">
        <v>0.47311550627462762</v>
      </c>
      <c r="N7921" s="77">
        <v>34.301476000000001</v>
      </c>
      <c r="O7921" s="77">
        <v>-5.9694224236887521E-2</v>
      </c>
      <c r="P7921" s="77">
        <v>11657000</v>
      </c>
      <c r="Q7921" s="77">
        <v>15988000</v>
      </c>
      <c r="R7921" s="77">
        <v>0.73</v>
      </c>
      <c r="S7921" s="77">
        <v>40.046000000000006</v>
      </c>
      <c r="T7921" s="77">
        <v>6.5939999999999994</v>
      </c>
      <c r="U7921" s="77">
        <v>20.344000000000001</v>
      </c>
      <c r="V7921" s="77">
        <v>2.3970590526250688</v>
      </c>
      <c r="AC7921" s="77">
        <v>34.880000000000003</v>
      </c>
      <c r="AD7921" s="77">
        <v>33.883800000000001</v>
      </c>
      <c r="AH7921" s="77">
        <f>IF(AND(M7921&lt;Variables!$G$6,M7921&gt;Variables!$G$5),0,1)</f>
        <v>1</v>
      </c>
      <c r="AI7921" s="77">
        <f t="shared" si="248"/>
        <v>1</v>
      </c>
      <c r="AJ7921" s="77">
        <f>IF(I7921&gt;Variables!$G$7,0,1)</f>
        <v>0</v>
      </c>
      <c r="AK7921" s="77">
        <f>IF(F7921&gt;Variables!$G$8,0,1)</f>
        <v>1</v>
      </c>
      <c r="AL7921" s="77">
        <f>IF(G7921&gt;Variables!$G$9,0,1)</f>
        <v>1</v>
      </c>
      <c r="AM7921" s="77">
        <f>IF(AND(K7921&gt;Variables!$G$10,K7921&lt;Variables!$G$11),0,1)</f>
        <v>1</v>
      </c>
      <c r="AN7921" s="77">
        <f>IF(H7921&lt;Variables!$G$13,1,0)</f>
        <v>0</v>
      </c>
      <c r="AO7921" s="77">
        <f>IF(R7921&lt;Variables!$G$12,0,1)</f>
        <v>0</v>
      </c>
      <c r="AP7921" s="78">
        <f t="shared" si="249"/>
        <v>1</v>
      </c>
      <c r="AQ7921" s="77">
        <f>IF(V7921&lt;Variables!$G$15,1,0)</f>
        <v>1</v>
      </c>
      <c r="AR7921" s="77">
        <v>0</v>
      </c>
      <c r="AS7921" s="77">
        <v>0</v>
      </c>
      <c r="AT7921" s="77">
        <v>1</v>
      </c>
      <c r="AU7921" s="77">
        <v>0</v>
      </c>
      <c r="BA7921" s="77">
        <v>-1.06</v>
      </c>
    </row>
    <row r="7922" spans="3:53" x14ac:dyDescent="0.25">
      <c r="C7922" s="77" t="s">
        <v>848</v>
      </c>
      <c r="D7922" s="77" t="s">
        <v>612</v>
      </c>
      <c r="E7922" s="77">
        <v>127.33</v>
      </c>
      <c r="F7922" s="77">
        <v>6.32</v>
      </c>
      <c r="G7922" s="77">
        <v>0.99</v>
      </c>
      <c r="H7922" s="77">
        <v>19960</v>
      </c>
      <c r="I7922" s="77">
        <v>-27.917000000000002</v>
      </c>
      <c r="J7922" s="77" t="s">
        <v>75</v>
      </c>
      <c r="K7922" s="77">
        <v>41.75</v>
      </c>
      <c r="L7922" s="77">
        <v>127.122045</v>
      </c>
      <c r="M7922" s="77">
        <v>-0.1589378144443776</v>
      </c>
      <c r="N7922" s="77">
        <v>127.041518</v>
      </c>
      <c r="O7922" s="77">
        <v>-9.5652194584131697E-2</v>
      </c>
      <c r="P7922" s="77">
        <v>2916000</v>
      </c>
      <c r="Q7922" s="77">
        <v>1140000</v>
      </c>
      <c r="R7922" s="77">
        <v>2.56</v>
      </c>
      <c r="S7922" s="77">
        <v>40.046000000000006</v>
      </c>
      <c r="T7922" s="77">
        <v>6.5939999999999994</v>
      </c>
      <c r="U7922" s="77">
        <v>20.344000000000001</v>
      </c>
      <c r="V7922" s="77">
        <v>2.2818755308086018</v>
      </c>
      <c r="AC7922" s="77">
        <v>127.88</v>
      </c>
      <c r="AD7922" s="77">
        <v>126.23</v>
      </c>
      <c r="AH7922" s="77">
        <f>IF(AND(M7922&lt;Variables!$G$6,M7922&gt;Variables!$G$5),0,1)</f>
        <v>1</v>
      </c>
      <c r="AI7922" s="77">
        <f t="shared" ref="AI7922:AI7985" si="250">IF(L7922&gt;N7922,0,1)</f>
        <v>0</v>
      </c>
      <c r="AJ7922" s="77">
        <f>IF(I7922&gt;Variables!$G$7,0,1)</f>
        <v>1</v>
      </c>
      <c r="AK7922" s="77">
        <f>IF(F7922&gt;Variables!$G$8,0,1)</f>
        <v>1</v>
      </c>
      <c r="AL7922" s="77">
        <f>IF(G7922&gt;Variables!$G$9,0,1)</f>
        <v>1</v>
      </c>
      <c r="AM7922" s="77">
        <f>IF(AND(K7922&gt;Variables!$G$10,K7922&lt;Variables!$G$11),0,1)</f>
        <v>1</v>
      </c>
      <c r="AN7922" s="77">
        <f>IF(H7922&lt;Variables!$G$13,1,0)</f>
        <v>0</v>
      </c>
      <c r="AO7922" s="77">
        <f>IF(R7922&lt;Variables!$G$12,0,1)</f>
        <v>1</v>
      </c>
      <c r="AP7922" s="78">
        <f t="shared" ref="AP7922:AP7985" si="251">IF(J7922="Pass", 0,1)</f>
        <v>1</v>
      </c>
      <c r="AQ7922" s="77">
        <f>IF(V7922&lt;Variables!$G$15,1,0)</f>
        <v>1</v>
      </c>
      <c r="AR7922" s="77">
        <v>0</v>
      </c>
      <c r="AS7922" s="77">
        <v>0</v>
      </c>
      <c r="AT7922" s="77">
        <v>0</v>
      </c>
      <c r="AU7922" s="77">
        <v>1</v>
      </c>
      <c r="BA7922" s="77">
        <v>-0.85</v>
      </c>
    </row>
    <row r="7923" spans="3:53" x14ac:dyDescent="0.25">
      <c r="C7923" s="77" t="s">
        <v>848</v>
      </c>
      <c r="D7923" s="77" t="s">
        <v>609</v>
      </c>
      <c r="E7923" s="77">
        <v>5.53</v>
      </c>
      <c r="F7923" s="77">
        <v>7.38</v>
      </c>
      <c r="G7923" s="77">
        <v>4.1500000000000004</v>
      </c>
      <c r="H7923" s="77">
        <v>30100</v>
      </c>
      <c r="I7923" s="77">
        <v>268.67399999999998</v>
      </c>
      <c r="J7923" s="77" t="s">
        <v>74</v>
      </c>
      <c r="K7923" s="77">
        <v>58.16</v>
      </c>
      <c r="L7923" s="77">
        <v>5.5061400000000003</v>
      </c>
      <c r="M7923" s="77">
        <v>0.25171899007288812</v>
      </c>
      <c r="N7923" s="77">
        <v>5.4986059999999997</v>
      </c>
      <c r="O7923" s="77">
        <v>0.3890804323859523</v>
      </c>
      <c r="P7923" s="77">
        <v>44231000</v>
      </c>
      <c r="Q7923" s="77">
        <v>38585000</v>
      </c>
      <c r="R7923" s="77">
        <v>1.1499999999999999</v>
      </c>
      <c r="S7923" s="77">
        <v>40.046000000000006</v>
      </c>
      <c r="T7923" s="77">
        <v>6.5939999999999994</v>
      </c>
      <c r="U7923" s="77">
        <v>20.344000000000001</v>
      </c>
      <c r="V7923" s="77">
        <v>2.4390608764005282</v>
      </c>
      <c r="AC7923" s="77">
        <v>5.65</v>
      </c>
      <c r="AD7923" s="77">
        <v>5.45</v>
      </c>
      <c r="AH7923" s="77">
        <f>IF(AND(M7923&lt;Variables!$G$6,M7923&gt;Variables!$G$5),0,1)</f>
        <v>1</v>
      </c>
      <c r="AI7923" s="77">
        <f t="shared" si="250"/>
        <v>0</v>
      </c>
      <c r="AJ7923" s="77">
        <f>IF(I7923&gt;Variables!$G$7,0,1)</f>
        <v>0</v>
      </c>
      <c r="AK7923" s="77">
        <f>IF(F7923&gt;Variables!$G$8,0,1)</f>
        <v>1</v>
      </c>
      <c r="AL7923" s="77">
        <f>IF(G7923&gt;Variables!$G$9,0,1)</f>
        <v>1</v>
      </c>
      <c r="AM7923" s="77">
        <f>IF(AND(K7923&gt;Variables!$G$10,K7923&lt;Variables!$G$11),0,1)</f>
        <v>1</v>
      </c>
      <c r="AN7923" s="77">
        <f>IF(H7923&lt;Variables!$G$13,1,0)</f>
        <v>0</v>
      </c>
      <c r="AO7923" s="77">
        <f>IF(R7923&lt;Variables!$G$12,0,1)</f>
        <v>0</v>
      </c>
      <c r="AP7923" s="78">
        <f t="shared" si="251"/>
        <v>0</v>
      </c>
      <c r="AQ7923" s="77">
        <f>IF(V7923&lt;Variables!$G$15,1,0)</f>
        <v>1</v>
      </c>
      <c r="AR7923" s="77">
        <v>1</v>
      </c>
      <c r="AS7923" s="77">
        <v>0</v>
      </c>
      <c r="AT7923" s="77">
        <v>0</v>
      </c>
      <c r="AU7923" s="77">
        <v>0</v>
      </c>
      <c r="BA7923" s="77">
        <v>1.21</v>
      </c>
    </row>
    <row r="7924" spans="3:53" x14ac:dyDescent="0.25">
      <c r="C7924" s="77" t="s">
        <v>848</v>
      </c>
      <c r="D7924" s="77" t="s">
        <v>621</v>
      </c>
      <c r="E7924" s="77">
        <v>12.57</v>
      </c>
      <c r="F7924" s="77">
        <v>43.43</v>
      </c>
      <c r="G7924" s="77">
        <v>-2.33</v>
      </c>
      <c r="H7924" s="77">
        <v>28.51</v>
      </c>
      <c r="I7924" s="77">
        <v>-12.054</v>
      </c>
      <c r="J7924" s="77" t="s">
        <v>74</v>
      </c>
      <c r="K7924" s="77">
        <v>51.19</v>
      </c>
      <c r="L7924" s="77">
        <v>12.52701111111111</v>
      </c>
      <c r="M7924" s="77">
        <v>0.26334205818360729</v>
      </c>
      <c r="N7924" s="77">
        <v>12.4820125</v>
      </c>
      <c r="O7924" s="77">
        <v>0.62479908588457977</v>
      </c>
      <c r="P7924" s="77">
        <v>5140000</v>
      </c>
      <c r="Q7924" s="77">
        <v>52870</v>
      </c>
      <c r="R7924" s="77">
        <v>97.22</v>
      </c>
      <c r="S7924" s="77">
        <v>40.046000000000006</v>
      </c>
      <c r="T7924" s="77">
        <v>6.5939999999999994</v>
      </c>
      <c r="U7924" s="77">
        <v>20.344000000000001</v>
      </c>
      <c r="V7924" s="77">
        <v>2.371576473569025</v>
      </c>
      <c r="AC7924" s="77">
        <v>12.58</v>
      </c>
      <c r="AD7924" s="77">
        <v>11.63</v>
      </c>
      <c r="AH7924" s="77">
        <f>IF(AND(M7924&lt;Variables!$G$6,M7924&gt;Variables!$G$5),0,1)</f>
        <v>1</v>
      </c>
      <c r="AI7924" s="77">
        <f t="shared" si="250"/>
        <v>0</v>
      </c>
      <c r="AJ7924" s="77">
        <f>IF(I7924&gt;Variables!$G$7,0,1)</f>
        <v>1</v>
      </c>
      <c r="AK7924" s="77">
        <f>IF(F7924&gt;Variables!$G$8,0,1)</f>
        <v>0</v>
      </c>
      <c r="AL7924" s="77">
        <f>IF(G7924&gt;Variables!$G$9,0,1)</f>
        <v>1</v>
      </c>
      <c r="AM7924" s="77">
        <f>IF(AND(K7924&gt;Variables!$G$10,K7924&lt;Variables!$G$11),0,1)</f>
        <v>1</v>
      </c>
      <c r="AN7924" s="77">
        <f>IF(H7924&lt;Variables!$G$13,1,0)</f>
        <v>1</v>
      </c>
      <c r="AO7924" s="77">
        <f>IF(R7924&lt;Variables!$G$12,0,1)</f>
        <v>1</v>
      </c>
      <c r="AP7924" s="78">
        <f t="shared" si="251"/>
        <v>0</v>
      </c>
      <c r="AQ7924" s="77">
        <f>IF(V7924&lt;Variables!$G$15,1,0)</f>
        <v>1</v>
      </c>
      <c r="AR7924" s="77">
        <v>0</v>
      </c>
      <c r="AS7924" s="77">
        <v>0</v>
      </c>
      <c r="AT7924" s="77">
        <v>1</v>
      </c>
      <c r="AU7924" s="77">
        <v>0</v>
      </c>
      <c r="BA7924" s="77">
        <v>-2.25</v>
      </c>
    </row>
    <row r="7925" spans="3:53" x14ac:dyDescent="0.25">
      <c r="C7925" s="77" t="s">
        <v>848</v>
      </c>
      <c r="D7925" s="77" t="s">
        <v>431</v>
      </c>
      <c r="E7925" s="77">
        <v>40.97</v>
      </c>
      <c r="F7925" s="77">
        <v>7.11</v>
      </c>
      <c r="G7925" s="77">
        <v>6.87</v>
      </c>
      <c r="H7925" s="77">
        <v>4950</v>
      </c>
      <c r="I7925" s="77">
        <v>178.90799999999999</v>
      </c>
      <c r="J7925" s="77" t="s">
        <v>75</v>
      </c>
      <c r="K7925" s="77">
        <v>61.45</v>
      </c>
      <c r="L7925" s="77">
        <v>40.587899999999998</v>
      </c>
      <c r="M7925" s="77">
        <v>0.58416424599449113</v>
      </c>
      <c r="N7925" s="77">
        <v>40.699424</v>
      </c>
      <c r="O7925" s="77">
        <v>0.30854490717117361</v>
      </c>
      <c r="P7925" s="77">
        <v>7511000</v>
      </c>
      <c r="Q7925" s="77">
        <v>5997000</v>
      </c>
      <c r="R7925" s="77">
        <v>1.25</v>
      </c>
      <c r="S7925" s="77">
        <v>40.046000000000006</v>
      </c>
      <c r="T7925" s="77">
        <v>6.5939999999999994</v>
      </c>
      <c r="U7925" s="77">
        <v>20.344000000000001</v>
      </c>
      <c r="V7925" s="77">
        <v>2.4511168199832958</v>
      </c>
      <c r="AC7925" s="77">
        <v>40.9</v>
      </c>
      <c r="AD7925" s="77">
        <v>39.28</v>
      </c>
      <c r="AH7925" s="77">
        <f>IF(AND(M7925&lt;Variables!$G$6,M7925&gt;Variables!$G$5),0,1)</f>
        <v>1</v>
      </c>
      <c r="AI7925" s="77">
        <f t="shared" si="250"/>
        <v>1</v>
      </c>
      <c r="AJ7925" s="77">
        <f>IF(I7925&gt;Variables!$G$7,0,1)</f>
        <v>0</v>
      </c>
      <c r="AK7925" s="77">
        <f>IF(F7925&gt;Variables!$G$8,0,1)</f>
        <v>1</v>
      </c>
      <c r="AL7925" s="77">
        <f>IF(G7925&gt;Variables!$G$9,0,1)</f>
        <v>1</v>
      </c>
      <c r="AM7925" s="77">
        <f>IF(AND(K7925&gt;Variables!$G$10,K7925&lt;Variables!$G$11),0,1)</f>
        <v>1</v>
      </c>
      <c r="AN7925" s="77">
        <f>IF(H7925&lt;Variables!$G$13,1,0)</f>
        <v>0</v>
      </c>
      <c r="AO7925" s="77">
        <f>IF(R7925&lt;Variables!$G$12,0,1)</f>
        <v>0</v>
      </c>
      <c r="AP7925" s="78">
        <f t="shared" si="251"/>
        <v>1</v>
      </c>
      <c r="AQ7925" s="77">
        <f>IF(V7925&lt;Variables!$G$15,1,0)</f>
        <v>1</v>
      </c>
      <c r="AR7925" s="77">
        <v>0</v>
      </c>
      <c r="AS7925" s="77">
        <v>0</v>
      </c>
      <c r="AT7925" s="77">
        <v>0</v>
      </c>
      <c r="AU7925" s="77">
        <v>1</v>
      </c>
      <c r="BA7925" s="77">
        <v>-1.51</v>
      </c>
    </row>
    <row r="7926" spans="3:53" x14ac:dyDescent="0.25">
      <c r="C7926" s="77" t="s">
        <v>848</v>
      </c>
      <c r="D7926" s="77" t="s">
        <v>617</v>
      </c>
      <c r="E7926" s="77">
        <v>4.4000000000000004</v>
      </c>
      <c r="F7926" s="77">
        <v>6.42</v>
      </c>
      <c r="G7926" s="77">
        <v>4.0199999999999996</v>
      </c>
      <c r="H7926" s="77">
        <v>-99999</v>
      </c>
      <c r="I7926" s="77">
        <v>-22.782</v>
      </c>
      <c r="J7926" s="77" t="s">
        <v>74</v>
      </c>
      <c r="K7926" s="77">
        <v>60.83</v>
      </c>
      <c r="L7926" s="77">
        <v>4.39628</v>
      </c>
      <c r="M7926" s="77">
        <v>8.4616994367974499E-2</v>
      </c>
      <c r="N7926" s="77">
        <v>4.3922058823529406</v>
      </c>
      <c r="O7926" s="77">
        <v>0.17745337663644209</v>
      </c>
      <c r="P7926" s="77">
        <v>260108</v>
      </c>
      <c r="Q7926" s="77">
        <v>142825</v>
      </c>
      <c r="R7926" s="77">
        <v>1.82</v>
      </c>
      <c r="S7926" s="77">
        <v>40.046000000000006</v>
      </c>
      <c r="T7926" s="77">
        <v>6.5939999999999994</v>
      </c>
      <c r="U7926" s="77">
        <v>20.344000000000001</v>
      </c>
      <c r="V7926" s="77">
        <v>2.474352189028906</v>
      </c>
      <c r="AC7926" s="77">
        <v>4.4000000000000004</v>
      </c>
      <c r="AD7926" s="77">
        <v>4.3099999999999996</v>
      </c>
      <c r="AH7926" s="77">
        <f>IF(AND(M7926&lt;Variables!$G$6,M7926&gt;Variables!$G$5),0,1)</f>
        <v>1</v>
      </c>
      <c r="AI7926" s="77">
        <f t="shared" si="250"/>
        <v>0</v>
      </c>
      <c r="AJ7926" s="77">
        <f>IF(I7926&gt;Variables!$G$7,0,1)</f>
        <v>1</v>
      </c>
      <c r="AK7926" s="77">
        <f>IF(F7926&gt;Variables!$G$8,0,1)</f>
        <v>1</v>
      </c>
      <c r="AL7926" s="77">
        <f>IF(G7926&gt;Variables!$G$9,0,1)</f>
        <v>1</v>
      </c>
      <c r="AM7926" s="77">
        <f>IF(AND(K7926&gt;Variables!$G$10,K7926&lt;Variables!$G$11),0,1)</f>
        <v>1</v>
      </c>
      <c r="AN7926" s="77">
        <f>IF(H7926&lt;Variables!$G$13,1,0)</f>
        <v>1</v>
      </c>
      <c r="AO7926" s="77">
        <f>IF(R7926&lt;Variables!$G$12,0,1)</f>
        <v>0</v>
      </c>
      <c r="AP7926" s="78">
        <f t="shared" si="251"/>
        <v>0</v>
      </c>
      <c r="AQ7926" s="77">
        <f>IF(V7926&lt;Variables!$G$15,1,0)</f>
        <v>1</v>
      </c>
      <c r="AR7926" s="77">
        <v>0</v>
      </c>
      <c r="AS7926" s="77">
        <v>0</v>
      </c>
      <c r="AT7926" s="77">
        <v>0</v>
      </c>
      <c r="AU7926" s="77">
        <v>0</v>
      </c>
      <c r="BA7926" s="77">
        <v>0</v>
      </c>
    </row>
    <row r="7927" spans="3:53" x14ac:dyDescent="0.25">
      <c r="C7927" s="77" t="s">
        <v>848</v>
      </c>
      <c r="D7927" s="77" t="s">
        <v>445</v>
      </c>
      <c r="E7927" s="77">
        <v>18.97</v>
      </c>
      <c r="F7927" s="77">
        <v>44.82</v>
      </c>
      <c r="G7927" s="77">
        <v>45.38</v>
      </c>
      <c r="H7927" s="77">
        <v>122.72</v>
      </c>
      <c r="I7927" s="77">
        <v>82163.271999999997</v>
      </c>
      <c r="J7927" s="77" t="s">
        <v>75</v>
      </c>
      <c r="K7927" s="77">
        <v>41.64</v>
      </c>
      <c r="L7927" s="77">
        <v>18.72081</v>
      </c>
      <c r="M7927" s="77">
        <v>-0.75269179057958313</v>
      </c>
      <c r="N7927" s="77">
        <v>18.760985999999999</v>
      </c>
      <c r="O7927" s="77">
        <v>-0.96522645451577305</v>
      </c>
      <c r="P7927" s="77">
        <v>68230000</v>
      </c>
      <c r="Q7927" s="77">
        <v>26410000</v>
      </c>
      <c r="R7927" s="77">
        <v>2.58</v>
      </c>
      <c r="S7927" s="77">
        <v>40.046000000000006</v>
      </c>
      <c r="T7927" s="77">
        <v>6.5939999999999994</v>
      </c>
      <c r="U7927" s="77">
        <v>20.344000000000001</v>
      </c>
      <c r="V7927" s="77">
        <v>2.281787636824689</v>
      </c>
      <c r="AC7927" s="77">
        <v>19.47</v>
      </c>
      <c r="AD7927" s="77">
        <v>15.81</v>
      </c>
      <c r="AH7927" s="77">
        <f>IF(AND(M7927&lt;Variables!$G$6,M7927&gt;Variables!$G$5),0,1)</f>
        <v>1</v>
      </c>
      <c r="AI7927" s="77">
        <f t="shared" si="250"/>
        <v>1</v>
      </c>
      <c r="AJ7927" s="77">
        <f>IF(I7927&gt;Variables!$G$7,0,1)</f>
        <v>0</v>
      </c>
      <c r="AK7927" s="77">
        <f>IF(F7927&gt;Variables!$G$8,0,1)</f>
        <v>0</v>
      </c>
      <c r="AL7927" s="77">
        <f>IF(G7927&gt;Variables!$G$9,0,1)</f>
        <v>0</v>
      </c>
      <c r="AM7927" s="77">
        <f>IF(AND(K7927&gt;Variables!$G$10,K7927&lt;Variables!$G$11),0,1)</f>
        <v>1</v>
      </c>
      <c r="AN7927" s="77">
        <f>IF(H7927&lt;Variables!$G$13,1,0)</f>
        <v>1</v>
      </c>
      <c r="AO7927" s="77">
        <f>IF(R7927&lt;Variables!$G$12,0,1)</f>
        <v>1</v>
      </c>
      <c r="AP7927" s="78">
        <f t="shared" si="251"/>
        <v>1</v>
      </c>
      <c r="AQ7927" s="77">
        <f>IF(V7927&lt;Variables!$G$15,1,0)</f>
        <v>1</v>
      </c>
      <c r="AR7927" s="77">
        <v>0</v>
      </c>
      <c r="AS7927" s="77">
        <v>0</v>
      </c>
      <c r="AT7927" s="77">
        <v>1</v>
      </c>
      <c r="AU7927" s="77">
        <v>0</v>
      </c>
      <c r="BA7927" s="77">
        <v>-2.25</v>
      </c>
    </row>
    <row r="7928" spans="3:53" x14ac:dyDescent="0.25">
      <c r="C7928" s="77" t="s">
        <v>848</v>
      </c>
      <c r="D7928" s="77" t="s">
        <v>622</v>
      </c>
      <c r="E7928" s="77">
        <v>3.94</v>
      </c>
      <c r="F7928" s="77">
        <v>39.44</v>
      </c>
      <c r="G7928" s="77">
        <v>-18.54</v>
      </c>
      <c r="H7928" s="77">
        <v>181.22</v>
      </c>
      <c r="I7928" s="77">
        <v>-8.8089999999999993</v>
      </c>
      <c r="J7928" s="77" t="s">
        <v>74</v>
      </c>
      <c r="K7928" s="77">
        <v>38.42</v>
      </c>
      <c r="L7928" s="77">
        <v>3.965679999999999</v>
      </c>
      <c r="M7928" s="77">
        <v>-1.4040467208649929</v>
      </c>
      <c r="N7928" s="77">
        <v>3.9847800000000002</v>
      </c>
      <c r="O7928" s="77">
        <v>-1.876640617549779</v>
      </c>
      <c r="P7928" s="77">
        <v>49170000</v>
      </c>
      <c r="Q7928" s="77">
        <v>217790</v>
      </c>
      <c r="R7928" s="77">
        <v>225.77</v>
      </c>
      <c r="S7928" s="77">
        <v>40.046000000000006</v>
      </c>
      <c r="T7928" s="77">
        <v>6.5939999999999994</v>
      </c>
      <c r="U7928" s="77">
        <v>20.344000000000001</v>
      </c>
      <c r="V7928" s="77">
        <v>2.2365808240947329</v>
      </c>
      <c r="AC7928" s="77">
        <v>3.97</v>
      </c>
      <c r="AD7928" s="77">
        <v>3.65</v>
      </c>
      <c r="AH7928" s="77">
        <f>IF(AND(M7928&lt;Variables!$G$6,M7928&gt;Variables!$G$5),0,1)</f>
        <v>0</v>
      </c>
      <c r="AI7928" s="77">
        <f t="shared" si="250"/>
        <v>1</v>
      </c>
      <c r="AJ7928" s="77">
        <f>IF(I7928&gt;Variables!$G$7,0,1)</f>
        <v>1</v>
      </c>
      <c r="AK7928" s="77">
        <f>IF(F7928&gt;Variables!$G$8,0,1)</f>
        <v>0</v>
      </c>
      <c r="AL7928" s="77">
        <f>IF(G7928&gt;Variables!$G$9,0,1)</f>
        <v>1</v>
      </c>
      <c r="AM7928" s="77">
        <f>IF(AND(K7928&gt;Variables!$G$10,K7928&lt;Variables!$G$11),0,1)</f>
        <v>1</v>
      </c>
      <c r="AN7928" s="77">
        <f>IF(H7928&lt;Variables!$G$13,1,0)</f>
        <v>1</v>
      </c>
      <c r="AO7928" s="77">
        <f>IF(R7928&lt;Variables!$G$12,0,1)</f>
        <v>1</v>
      </c>
      <c r="AP7928" s="78">
        <f t="shared" si="251"/>
        <v>0</v>
      </c>
      <c r="AQ7928" s="77">
        <f>IF(V7928&lt;Variables!$G$15,1,0)</f>
        <v>1</v>
      </c>
      <c r="AR7928" s="77">
        <v>0</v>
      </c>
      <c r="AS7928" s="77">
        <v>0</v>
      </c>
      <c r="AT7928" s="77">
        <v>1</v>
      </c>
      <c r="AU7928" s="77">
        <v>0</v>
      </c>
      <c r="BA7928" s="77">
        <v>-2.25</v>
      </c>
    </row>
    <row r="7929" spans="3:53" x14ac:dyDescent="0.25">
      <c r="C7929" s="77" t="s">
        <v>848</v>
      </c>
      <c r="D7929" s="77" t="s">
        <v>644</v>
      </c>
      <c r="E7929" s="77">
        <v>31.36</v>
      </c>
      <c r="F7929" s="77">
        <v>10.25</v>
      </c>
      <c r="G7929" s="77">
        <v>0</v>
      </c>
      <c r="H7929" s="77">
        <v>-99999</v>
      </c>
      <c r="I7929" s="77">
        <v>6.9470000000000001</v>
      </c>
      <c r="J7929" s="77" t="s">
        <v>74</v>
      </c>
      <c r="K7929" s="77">
        <v>-99999</v>
      </c>
      <c r="L7929" s="77">
        <v>-99999</v>
      </c>
      <c r="M7929" s="77">
        <v>-99999</v>
      </c>
      <c r="N7929" s="77">
        <v>-99999</v>
      </c>
      <c r="O7929" s="77">
        <v>-99999</v>
      </c>
      <c r="P7929" s="77">
        <v>30000</v>
      </c>
      <c r="Q7929" s="77">
        <v>111328</v>
      </c>
      <c r="R7929" s="77">
        <v>0.27</v>
      </c>
      <c r="S7929" s="77">
        <v>40.046000000000006</v>
      </c>
      <c r="T7929" s="77">
        <v>6.5939999999999994</v>
      </c>
      <c r="U7929" s="77">
        <v>20.344000000000001</v>
      </c>
      <c r="V7929" s="77">
        <v>-99999</v>
      </c>
      <c r="AC7929" s="77">
        <v>-99999</v>
      </c>
      <c r="AD7929" s="77">
        <v>-99999</v>
      </c>
      <c r="AH7929" s="77">
        <f>IF(AND(M7929&lt;Variables!$G$6,M7929&gt;Variables!$G$5),0,1)</f>
        <v>1</v>
      </c>
      <c r="AI7929" s="77">
        <f t="shared" si="250"/>
        <v>1</v>
      </c>
      <c r="AJ7929" s="77">
        <f>IF(I7929&gt;Variables!$G$7,0,1)</f>
        <v>1</v>
      </c>
      <c r="AK7929" s="77">
        <f>IF(F7929&gt;Variables!$G$8,0,1)</f>
        <v>0</v>
      </c>
      <c r="AL7929" s="77">
        <f>IF(G7929&gt;Variables!$G$9,0,1)</f>
        <v>1</v>
      </c>
      <c r="AM7929" s="77">
        <f>IF(AND(K7929&gt;Variables!$G$10,K7929&lt;Variables!$G$11),0,1)</f>
        <v>1</v>
      </c>
      <c r="AN7929" s="77">
        <f>IF(H7929&lt;Variables!$G$13,1,0)</f>
        <v>1</v>
      </c>
      <c r="AO7929" s="77">
        <f>IF(R7929&lt;Variables!$G$12,0,1)</f>
        <v>0</v>
      </c>
      <c r="AP7929" s="78">
        <f t="shared" si="251"/>
        <v>0</v>
      </c>
      <c r="AQ7929" s="77">
        <f>IF(V7929&lt;Variables!$G$15,1,0)</f>
        <v>1</v>
      </c>
      <c r="AR7929" s="77">
        <v>0</v>
      </c>
      <c r="AS7929" s="77">
        <v>0</v>
      </c>
      <c r="AT7929" s="77">
        <v>0</v>
      </c>
      <c r="AU7929" s="77">
        <v>0</v>
      </c>
      <c r="BA7929" s="77">
        <v>0</v>
      </c>
    </row>
    <row r="7930" spans="3:53" x14ac:dyDescent="0.25">
      <c r="C7930" s="77" t="s">
        <v>848</v>
      </c>
      <c r="D7930" s="77" t="s">
        <v>620</v>
      </c>
      <c r="E7930" s="77">
        <v>153.15</v>
      </c>
      <c r="F7930" s="77">
        <v>14.31</v>
      </c>
      <c r="G7930" s="77">
        <v>0.23</v>
      </c>
      <c r="H7930" s="77">
        <v>211920</v>
      </c>
      <c r="I7930" s="77">
        <v>1E-3</v>
      </c>
      <c r="J7930" s="77" t="s">
        <v>75</v>
      </c>
      <c r="K7930" s="77">
        <v>51.9</v>
      </c>
      <c r="L7930" s="77">
        <v>152.88266999999999</v>
      </c>
      <c r="M7930" s="77">
        <v>-8.0238002122785396E-2</v>
      </c>
      <c r="N7930" s="77">
        <v>152.42371800000001</v>
      </c>
      <c r="O7930" s="77">
        <v>0.22062314475232209</v>
      </c>
      <c r="P7930" s="77">
        <v>30662000</v>
      </c>
      <c r="Q7930" s="77">
        <v>6715000</v>
      </c>
      <c r="R7930" s="77">
        <v>4.57</v>
      </c>
      <c r="S7930" s="77">
        <v>40.046000000000006</v>
      </c>
      <c r="T7930" s="77">
        <v>6.5939999999999994</v>
      </c>
      <c r="U7930" s="77">
        <v>20.344000000000001</v>
      </c>
      <c r="V7930" s="77">
        <v>2.3892104700204402</v>
      </c>
      <c r="AC7930" s="77">
        <v>154.59</v>
      </c>
      <c r="AD7930" s="77">
        <v>152.59</v>
      </c>
      <c r="AH7930" s="77">
        <f>IF(AND(M7930&lt;Variables!$G$6,M7930&gt;Variables!$G$5),0,1)</f>
        <v>1</v>
      </c>
      <c r="AI7930" s="77">
        <f t="shared" si="250"/>
        <v>0</v>
      </c>
      <c r="AJ7930" s="77">
        <f>IF(I7930&gt;Variables!$G$7,0,1)</f>
        <v>1</v>
      </c>
      <c r="AK7930" s="77">
        <f>IF(F7930&gt;Variables!$G$8,0,1)</f>
        <v>0</v>
      </c>
      <c r="AL7930" s="77">
        <f>IF(G7930&gt;Variables!$G$9,0,1)</f>
        <v>1</v>
      </c>
      <c r="AM7930" s="77">
        <f>IF(AND(K7930&gt;Variables!$G$10,K7930&lt;Variables!$G$11),0,1)</f>
        <v>1</v>
      </c>
      <c r="AN7930" s="77">
        <f>IF(H7930&lt;Variables!$G$13,1,0)</f>
        <v>0</v>
      </c>
      <c r="AO7930" s="77">
        <f>IF(R7930&lt;Variables!$G$12,0,1)</f>
        <v>1</v>
      </c>
      <c r="AP7930" s="78">
        <f t="shared" si="251"/>
        <v>1</v>
      </c>
      <c r="AQ7930" s="77">
        <f>IF(V7930&lt;Variables!$G$15,1,0)</f>
        <v>1</v>
      </c>
      <c r="AR7930" s="77">
        <v>0</v>
      </c>
      <c r="AS7930" s="77">
        <v>1</v>
      </c>
      <c r="AT7930" s="77">
        <v>0</v>
      </c>
      <c r="AU7930" s="77">
        <v>0</v>
      </c>
      <c r="BA7930" s="77">
        <v>0.3</v>
      </c>
    </row>
    <row r="7931" spans="3:53" x14ac:dyDescent="0.25">
      <c r="C7931" s="77" t="s">
        <v>848</v>
      </c>
      <c r="D7931" s="77" t="s">
        <v>458</v>
      </c>
      <c r="E7931" s="77">
        <v>54.14</v>
      </c>
      <c r="F7931" s="77">
        <v>34.65</v>
      </c>
      <c r="G7931" s="77">
        <v>12.99</v>
      </c>
      <c r="H7931" s="77">
        <v>9830</v>
      </c>
      <c r="I7931" s="77">
        <v>82.22</v>
      </c>
      <c r="J7931" s="77" t="s">
        <v>75</v>
      </c>
      <c r="K7931" s="77">
        <v>57.15</v>
      </c>
      <c r="L7931" s="77">
        <v>53.680415000000004</v>
      </c>
      <c r="M7931" s="77">
        <v>0.63260501991275508</v>
      </c>
      <c r="N7931" s="77">
        <v>53.615271999999997</v>
      </c>
      <c r="O7931" s="77">
        <v>0.75487446934896796</v>
      </c>
      <c r="P7931" s="77">
        <v>170316000</v>
      </c>
      <c r="Q7931" s="77">
        <v>20406000</v>
      </c>
      <c r="R7931" s="77">
        <v>8.35</v>
      </c>
      <c r="S7931" s="77">
        <v>40.046000000000006</v>
      </c>
      <c r="T7931" s="77">
        <v>6.5939999999999994</v>
      </c>
      <c r="U7931" s="77">
        <v>20.344000000000001</v>
      </c>
      <c r="V7931" s="77">
        <v>2.4115634819050862</v>
      </c>
      <c r="AC7931" s="77">
        <v>57.289900000000003</v>
      </c>
      <c r="AD7931" s="77">
        <v>51.93</v>
      </c>
      <c r="AH7931" s="77">
        <f>IF(AND(M7931&lt;Variables!$G$6,M7931&gt;Variables!$G$5),0,1)</f>
        <v>1</v>
      </c>
      <c r="AI7931" s="77">
        <f t="shared" si="250"/>
        <v>0</v>
      </c>
      <c r="AJ7931" s="77">
        <f>IF(I7931&gt;Variables!$G$7,0,1)</f>
        <v>0</v>
      </c>
      <c r="AK7931" s="77">
        <f>IF(F7931&gt;Variables!$G$8,0,1)</f>
        <v>0</v>
      </c>
      <c r="AL7931" s="77">
        <f>IF(G7931&gt;Variables!$G$9,0,1)</f>
        <v>0</v>
      </c>
      <c r="AM7931" s="77">
        <f>IF(AND(K7931&gt;Variables!$G$10,K7931&lt;Variables!$G$11),0,1)</f>
        <v>1</v>
      </c>
      <c r="AN7931" s="77">
        <f>IF(H7931&lt;Variables!$G$13,1,0)</f>
        <v>0</v>
      </c>
      <c r="AO7931" s="77">
        <f>IF(R7931&lt;Variables!$G$12,0,1)</f>
        <v>1</v>
      </c>
      <c r="AP7931" s="78">
        <f t="shared" si="251"/>
        <v>1</v>
      </c>
      <c r="AQ7931" s="77">
        <f>IF(V7931&lt;Variables!$G$15,1,0)</f>
        <v>1</v>
      </c>
      <c r="AR7931" s="77">
        <v>0</v>
      </c>
      <c r="AS7931" s="77">
        <v>0</v>
      </c>
      <c r="AT7931" s="77">
        <v>0</v>
      </c>
      <c r="AU7931" s="77">
        <v>1</v>
      </c>
      <c r="BA7931" s="77">
        <v>-1.56</v>
      </c>
    </row>
    <row r="7932" spans="3:53" x14ac:dyDescent="0.25">
      <c r="C7932" s="77" t="s">
        <v>848</v>
      </c>
      <c r="D7932" s="77" t="s">
        <v>127</v>
      </c>
      <c r="E7932" s="77">
        <v>41.32</v>
      </c>
      <c r="F7932" s="77">
        <v>23.17</v>
      </c>
      <c r="G7932" s="77">
        <v>22.6</v>
      </c>
      <c r="H7932" s="77">
        <v>6940</v>
      </c>
      <c r="I7932" s="77">
        <v>1499.1479999999999</v>
      </c>
      <c r="J7932" s="77" t="s">
        <v>74</v>
      </c>
      <c r="K7932" s="77">
        <v>47.81</v>
      </c>
      <c r="L7932" s="77">
        <v>41.139789999999998</v>
      </c>
      <c r="M7932" s="77">
        <v>0.13420097671863501</v>
      </c>
      <c r="N7932" s="77">
        <v>41.472105999999997</v>
      </c>
      <c r="O7932" s="77">
        <v>-0.66817441101255715</v>
      </c>
      <c r="P7932" s="77">
        <v>1777000</v>
      </c>
      <c r="Q7932" s="77">
        <v>800984</v>
      </c>
      <c r="R7932" s="77">
        <v>2.2200000000000002</v>
      </c>
      <c r="S7932" s="77">
        <v>40.046000000000006</v>
      </c>
      <c r="T7932" s="77">
        <v>6.5939999999999994</v>
      </c>
      <c r="U7932" s="77">
        <v>20.344000000000001</v>
      </c>
      <c r="V7932" s="77">
        <v>2.341671158206788</v>
      </c>
      <c r="AC7932" s="77">
        <v>42.4</v>
      </c>
      <c r="AD7932" s="77">
        <v>40.619999999999997</v>
      </c>
      <c r="AH7932" s="77">
        <f>IF(AND(M7932&lt;Variables!$G$6,M7932&gt;Variables!$G$5),0,1)</f>
        <v>1</v>
      </c>
      <c r="AI7932" s="77">
        <f t="shared" si="250"/>
        <v>1</v>
      </c>
      <c r="AJ7932" s="77">
        <f>IF(I7932&gt;Variables!$G$7,0,1)</f>
        <v>0</v>
      </c>
      <c r="AK7932" s="77">
        <f>IF(F7932&gt;Variables!$G$8,0,1)</f>
        <v>0</v>
      </c>
      <c r="AL7932" s="77">
        <f>IF(G7932&gt;Variables!$G$9,0,1)</f>
        <v>0</v>
      </c>
      <c r="AM7932" s="77">
        <f>IF(AND(K7932&gt;Variables!$G$10,K7932&lt;Variables!$G$11),0,1)</f>
        <v>1</v>
      </c>
      <c r="AN7932" s="77">
        <f>IF(H7932&lt;Variables!$G$13,1,0)</f>
        <v>0</v>
      </c>
      <c r="AO7932" s="77">
        <f>IF(R7932&lt;Variables!$G$12,0,1)</f>
        <v>1</v>
      </c>
      <c r="AP7932" s="78">
        <f t="shared" si="251"/>
        <v>0</v>
      </c>
      <c r="AQ7932" s="77">
        <f>IF(V7932&lt;Variables!$G$15,1,0)</f>
        <v>1</v>
      </c>
      <c r="AR7932" s="77">
        <v>0</v>
      </c>
      <c r="AS7932" s="77">
        <v>1</v>
      </c>
      <c r="AT7932" s="77">
        <v>0</v>
      </c>
      <c r="AU7932" s="77">
        <v>0</v>
      </c>
      <c r="BA7932" s="77">
        <v>-0.14000000000000001</v>
      </c>
    </row>
    <row r="7933" spans="3:53" x14ac:dyDescent="0.25">
      <c r="C7933" s="77" t="s">
        <v>848</v>
      </c>
      <c r="D7933" s="77" t="s">
        <v>608</v>
      </c>
      <c r="E7933" s="77">
        <v>22.75</v>
      </c>
      <c r="F7933" s="77">
        <v>100.6</v>
      </c>
      <c r="G7933" s="77">
        <v>26.87</v>
      </c>
      <c r="H7933" s="77">
        <v>22.15</v>
      </c>
      <c r="I7933" s="77">
        <v>5.202</v>
      </c>
      <c r="J7933" s="77" t="s">
        <v>75</v>
      </c>
      <c r="K7933" s="77">
        <v>50.06</v>
      </c>
      <c r="L7933" s="77">
        <v>22.784694736842109</v>
      </c>
      <c r="M7933" s="77">
        <v>-0.10882189613896839</v>
      </c>
      <c r="N7933" s="77">
        <v>22.84879591836734</v>
      </c>
      <c r="O7933" s="77">
        <v>-0.38906171986019339</v>
      </c>
      <c r="P7933" s="77">
        <v>10250000</v>
      </c>
      <c r="Q7933" s="77">
        <v>26160</v>
      </c>
      <c r="R7933" s="77">
        <v>391.82</v>
      </c>
      <c r="S7933" s="77">
        <v>40.046000000000006</v>
      </c>
      <c r="T7933" s="77">
        <v>6.5939999999999994</v>
      </c>
      <c r="U7933" s="77">
        <v>20.344000000000001</v>
      </c>
      <c r="V7933" s="77">
        <v>2.3704698259577759</v>
      </c>
      <c r="AC7933" s="77">
        <v>23.49</v>
      </c>
      <c r="AD7933" s="77">
        <v>18.100000000000001</v>
      </c>
      <c r="AH7933" s="77">
        <f>IF(AND(M7933&lt;Variables!$G$6,M7933&gt;Variables!$G$5),0,1)</f>
        <v>1</v>
      </c>
      <c r="AI7933" s="77">
        <f t="shared" si="250"/>
        <v>1</v>
      </c>
      <c r="AJ7933" s="77">
        <f>IF(I7933&gt;Variables!$G$7,0,1)</f>
        <v>1</v>
      </c>
      <c r="AK7933" s="77">
        <f>IF(F7933&gt;Variables!$G$8,0,1)</f>
        <v>0</v>
      </c>
      <c r="AL7933" s="77">
        <f>IF(G7933&gt;Variables!$G$9,0,1)</f>
        <v>0</v>
      </c>
      <c r="AM7933" s="77">
        <f>IF(AND(K7933&gt;Variables!$G$10,K7933&lt;Variables!$G$11),0,1)</f>
        <v>1</v>
      </c>
      <c r="AN7933" s="77">
        <f>IF(H7933&lt;Variables!$G$13,1,0)</f>
        <v>1</v>
      </c>
      <c r="AO7933" s="77">
        <f>IF(R7933&lt;Variables!$G$12,0,1)</f>
        <v>1</v>
      </c>
      <c r="AP7933" s="78">
        <f t="shared" si="251"/>
        <v>1</v>
      </c>
      <c r="AQ7933" s="77">
        <f>IF(V7933&lt;Variables!$G$15,1,0)</f>
        <v>1</v>
      </c>
      <c r="AR7933" s="77">
        <v>1</v>
      </c>
      <c r="AS7933" s="77">
        <v>0</v>
      </c>
      <c r="AT7933" s="77">
        <v>0</v>
      </c>
      <c r="AU7933" s="77">
        <v>0</v>
      </c>
      <c r="BA7933" s="77">
        <v>2</v>
      </c>
    </row>
    <row r="7934" spans="3:53" x14ac:dyDescent="0.25">
      <c r="C7934" s="77" t="s">
        <v>848</v>
      </c>
      <c r="D7934" s="77" t="s">
        <v>847</v>
      </c>
      <c r="E7934" s="77">
        <v>19.399999999999999</v>
      </c>
      <c r="F7934" s="77">
        <v>29.6</v>
      </c>
      <c r="G7934" s="77">
        <v>2.96</v>
      </c>
      <c r="H7934" s="77">
        <v>-99999</v>
      </c>
      <c r="I7934" s="77">
        <v>-99999</v>
      </c>
      <c r="J7934" s="77" t="s">
        <v>75</v>
      </c>
      <c r="K7934" s="77">
        <v>-99999</v>
      </c>
      <c r="L7934" s="77">
        <v>19.166744999999999</v>
      </c>
      <c r="M7934" s="77">
        <v>1.5300198338319939</v>
      </c>
      <c r="N7934" s="77">
        <v>19.077490000000001</v>
      </c>
      <c r="O7934" s="77">
        <v>2.005033156877555</v>
      </c>
      <c r="P7934" s="77">
        <v>8620000</v>
      </c>
      <c r="S7934" s="77">
        <v>40.046000000000006</v>
      </c>
      <c r="T7934" s="77">
        <v>6.5939999999999994</v>
      </c>
      <c r="U7934" s="77">
        <v>20.344000000000001</v>
      </c>
      <c r="V7934" s="77">
        <v>-99999</v>
      </c>
      <c r="AC7934" s="77">
        <v>22</v>
      </c>
      <c r="AD7934" s="77">
        <v>19.2301</v>
      </c>
      <c r="AH7934" s="77">
        <f>IF(AND(M7934&lt;Variables!$G$6,M7934&gt;Variables!$G$5),0,1)</f>
        <v>1</v>
      </c>
      <c r="AI7934" s="77">
        <f t="shared" si="250"/>
        <v>0</v>
      </c>
      <c r="AJ7934" s="77">
        <f>IF(I7934&gt;Variables!$G$7,0,1)</f>
        <v>1</v>
      </c>
      <c r="AK7934" s="77">
        <f>IF(F7934&gt;Variables!$G$8,0,1)</f>
        <v>0</v>
      </c>
      <c r="AL7934" s="77">
        <f>IF(G7934&gt;Variables!$G$9,0,1)</f>
        <v>1</v>
      </c>
      <c r="AM7934" s="77">
        <f>IF(AND(K7934&gt;Variables!$G$10,K7934&lt;Variables!$G$11),0,1)</f>
        <v>1</v>
      </c>
      <c r="AN7934" s="77">
        <f>IF(H7934&lt;Variables!$G$13,1,0)</f>
        <v>1</v>
      </c>
      <c r="AO7934" s="77">
        <f>IF(R7934&lt;Variables!$G$12,0,1)</f>
        <v>0</v>
      </c>
      <c r="AP7934" s="78">
        <f t="shared" si="251"/>
        <v>1</v>
      </c>
      <c r="AQ7934" s="77">
        <f>IF(V7934&lt;Variables!$G$15,1,0)</f>
        <v>1</v>
      </c>
      <c r="AR7934" s="77">
        <v>1</v>
      </c>
      <c r="AS7934" s="77">
        <v>0</v>
      </c>
      <c r="AT7934" s="77">
        <v>0</v>
      </c>
      <c r="AU7934" s="77">
        <v>0</v>
      </c>
      <c r="BA7934" s="77">
        <v>0.94</v>
      </c>
    </row>
    <row r="7935" spans="3:53" x14ac:dyDescent="0.25">
      <c r="C7935" s="77" t="s">
        <v>848</v>
      </c>
      <c r="D7935" s="77" t="s">
        <v>201</v>
      </c>
      <c r="E7935" s="77">
        <v>48.66</v>
      </c>
      <c r="F7935" s="77">
        <v>6.22</v>
      </c>
      <c r="G7935" s="77">
        <v>3.85</v>
      </c>
      <c r="H7935" s="77">
        <v>-99999</v>
      </c>
      <c r="I7935" s="77">
        <v>23164.227999999999</v>
      </c>
      <c r="J7935" s="77" t="s">
        <v>75</v>
      </c>
      <c r="K7935" s="77">
        <v>44.13</v>
      </c>
      <c r="L7935" s="77">
        <v>48.564588888888878</v>
      </c>
      <c r="M7935" s="77">
        <v>-0.32861163357937151</v>
      </c>
      <c r="N7935" s="77">
        <v>48.645029729729721</v>
      </c>
      <c r="O7935" s="77">
        <v>-0.49343115023943412</v>
      </c>
      <c r="P7935" s="77">
        <v>359966</v>
      </c>
      <c r="Q7935" s="77">
        <v>1984000</v>
      </c>
      <c r="R7935" s="77">
        <v>0.18</v>
      </c>
      <c r="S7935" s="77">
        <v>40.046000000000006</v>
      </c>
      <c r="T7935" s="77">
        <v>6.5939999999999994</v>
      </c>
      <c r="U7935" s="77">
        <v>20.344000000000001</v>
      </c>
      <c r="V7935" s="77">
        <v>2.3091598940381108</v>
      </c>
      <c r="AC7935" s="77">
        <v>48.88</v>
      </c>
      <c r="AD7935" s="77">
        <v>47.51</v>
      </c>
      <c r="AH7935" s="77">
        <f>IF(AND(M7935&lt;Variables!$G$6,M7935&gt;Variables!$G$5),0,1)</f>
        <v>1</v>
      </c>
      <c r="AI7935" s="77">
        <f t="shared" si="250"/>
        <v>1</v>
      </c>
      <c r="AJ7935" s="77">
        <f>IF(I7935&gt;Variables!$G$7,0,1)</f>
        <v>0</v>
      </c>
      <c r="AK7935" s="77">
        <f>IF(F7935&gt;Variables!$G$8,0,1)</f>
        <v>1</v>
      </c>
      <c r="AL7935" s="77">
        <f>IF(G7935&gt;Variables!$G$9,0,1)</f>
        <v>1</v>
      </c>
      <c r="AM7935" s="77">
        <f>IF(AND(K7935&gt;Variables!$G$10,K7935&lt;Variables!$G$11),0,1)</f>
        <v>1</v>
      </c>
      <c r="AN7935" s="77">
        <f>IF(H7935&lt;Variables!$G$13,1,0)</f>
        <v>1</v>
      </c>
      <c r="AO7935" s="77">
        <f>IF(R7935&lt;Variables!$G$12,0,1)</f>
        <v>0</v>
      </c>
      <c r="AP7935" s="78">
        <f t="shared" si="251"/>
        <v>1</v>
      </c>
      <c r="AQ7935" s="77">
        <f>IF(V7935&lt;Variables!$G$15,1,0)</f>
        <v>1</v>
      </c>
      <c r="AR7935" s="77">
        <v>0</v>
      </c>
      <c r="AS7935" s="77">
        <v>0</v>
      </c>
      <c r="AT7935" s="77">
        <v>0</v>
      </c>
      <c r="AU7935" s="77">
        <v>1</v>
      </c>
      <c r="BA7935" s="77">
        <v>-0.98</v>
      </c>
    </row>
    <row r="7936" spans="3:53" x14ac:dyDescent="0.25">
      <c r="C7936" s="77" t="s">
        <v>849</v>
      </c>
      <c r="D7936" s="77" t="s">
        <v>644</v>
      </c>
      <c r="E7936" s="77">
        <v>31.36</v>
      </c>
      <c r="F7936" s="77">
        <v>10.25</v>
      </c>
      <c r="G7936" s="77">
        <v>0</v>
      </c>
      <c r="H7936" s="77">
        <v>-99999</v>
      </c>
      <c r="I7936" s="77">
        <v>6.9470000000000001</v>
      </c>
      <c r="J7936" s="77" t="s">
        <v>74</v>
      </c>
      <c r="K7936" s="77">
        <v>-99999</v>
      </c>
      <c r="L7936" s="77">
        <v>-99999</v>
      </c>
      <c r="M7936" s="77">
        <v>-99999</v>
      </c>
      <c r="N7936" s="77">
        <v>-99999</v>
      </c>
      <c r="O7936" s="77">
        <v>-99999</v>
      </c>
      <c r="P7936" s="77">
        <v>30000</v>
      </c>
      <c r="Q7936" s="77">
        <v>111328</v>
      </c>
      <c r="R7936" s="77">
        <v>0.27</v>
      </c>
      <c r="S7936" s="77">
        <v>40.125</v>
      </c>
      <c r="T7936" s="77">
        <v>6.5830000000000002</v>
      </c>
      <c r="U7936" s="77">
        <v>20.366800000000001</v>
      </c>
      <c r="V7936" s="77">
        <v>-99999</v>
      </c>
      <c r="AC7936" s="77">
        <v>-99999</v>
      </c>
      <c r="AD7936" s="77">
        <v>-99999</v>
      </c>
      <c r="AH7936" s="77">
        <f>IF(AND(M7936&lt;Variables!$G$6,M7936&gt;Variables!$G$5),0,1)</f>
        <v>1</v>
      </c>
      <c r="AI7936" s="77">
        <f t="shared" si="250"/>
        <v>1</v>
      </c>
      <c r="AJ7936" s="77">
        <f>IF(I7936&gt;Variables!$G$7,0,1)</f>
        <v>1</v>
      </c>
      <c r="AK7936" s="77">
        <f>IF(F7936&gt;Variables!$G$8,0,1)</f>
        <v>0</v>
      </c>
      <c r="AL7936" s="77">
        <f>IF(G7936&gt;Variables!$G$9,0,1)</f>
        <v>1</v>
      </c>
      <c r="AM7936" s="77">
        <f>IF(AND(K7936&gt;Variables!$G$10,K7936&lt;Variables!$G$11),0,1)</f>
        <v>1</v>
      </c>
      <c r="AN7936" s="77">
        <f>IF(H7936&lt;Variables!$G$13,1,0)</f>
        <v>1</v>
      </c>
      <c r="AO7936" s="77">
        <f>IF(R7936&lt;Variables!$G$12,0,1)</f>
        <v>0</v>
      </c>
      <c r="AP7936" s="78">
        <f t="shared" si="251"/>
        <v>0</v>
      </c>
      <c r="AQ7936" s="77">
        <f>IF(V7936&lt;Variables!$G$15,1,0)</f>
        <v>1</v>
      </c>
      <c r="AR7936" s="77">
        <v>0</v>
      </c>
      <c r="AS7936" s="77">
        <v>0</v>
      </c>
      <c r="AT7936" s="77">
        <v>0</v>
      </c>
      <c r="AU7936" s="77">
        <v>0</v>
      </c>
      <c r="BA7936" s="77">
        <v>0</v>
      </c>
    </row>
    <row r="7937" spans="3:53" x14ac:dyDescent="0.25">
      <c r="C7937" s="77" t="s">
        <v>849</v>
      </c>
      <c r="D7937" s="77" t="s">
        <v>615</v>
      </c>
      <c r="E7937" s="77">
        <v>7.94</v>
      </c>
      <c r="F7937" s="77">
        <v>41.25</v>
      </c>
      <c r="G7937" s="77">
        <v>9.99</v>
      </c>
      <c r="H7937" s="77">
        <v>-99999</v>
      </c>
      <c r="I7937" s="77">
        <v>-99999</v>
      </c>
      <c r="J7937" s="77" t="s">
        <v>75</v>
      </c>
      <c r="K7937" s="77">
        <v>52.34</v>
      </c>
      <c r="L7937" s="77">
        <v>7.8788200000000002</v>
      </c>
      <c r="M7937" s="77">
        <v>0.51505174632749928</v>
      </c>
      <c r="N7937" s="77">
        <v>7.8894899999999986</v>
      </c>
      <c r="O7937" s="77">
        <v>0.37911195780717122</v>
      </c>
      <c r="P7937" s="77">
        <v>30870000</v>
      </c>
      <c r="Q7937" s="77">
        <v>0</v>
      </c>
      <c r="R7937" s="77">
        <v>1</v>
      </c>
      <c r="S7937" s="77">
        <v>40.125</v>
      </c>
      <c r="T7937" s="77">
        <v>6.5830000000000002</v>
      </c>
      <c r="U7937" s="77">
        <v>20.366800000000001</v>
      </c>
      <c r="V7937" s="77">
        <v>2.3743703760979429</v>
      </c>
      <c r="AC7937" s="77">
        <v>8.39</v>
      </c>
      <c r="AD7937" s="77">
        <v>7.35</v>
      </c>
      <c r="AH7937" s="77">
        <f>IF(AND(M7937&lt;Variables!$G$6,M7937&gt;Variables!$G$5),0,1)</f>
        <v>1</v>
      </c>
      <c r="AI7937" s="77">
        <f t="shared" si="250"/>
        <v>1</v>
      </c>
      <c r="AJ7937" s="77">
        <f>IF(I7937&gt;Variables!$G$7,0,1)</f>
        <v>1</v>
      </c>
      <c r="AK7937" s="77">
        <f>IF(F7937&gt;Variables!$G$8,0,1)</f>
        <v>0</v>
      </c>
      <c r="AL7937" s="77">
        <f>IF(G7937&gt;Variables!$G$9,0,1)</f>
        <v>1</v>
      </c>
      <c r="AM7937" s="77">
        <f>IF(AND(K7937&gt;Variables!$G$10,K7937&lt;Variables!$G$11),0,1)</f>
        <v>1</v>
      </c>
      <c r="AN7937" s="77">
        <f>IF(H7937&lt;Variables!$G$13,1,0)</f>
        <v>1</v>
      </c>
      <c r="AO7937" s="77">
        <f>IF(R7937&lt;Variables!$G$12,0,1)</f>
        <v>0</v>
      </c>
      <c r="AP7937" s="78">
        <f t="shared" si="251"/>
        <v>1</v>
      </c>
      <c r="AQ7937" s="77">
        <f>IF(V7937&lt;Variables!$G$15,1,0)</f>
        <v>1</v>
      </c>
      <c r="AR7937" s="77">
        <v>1</v>
      </c>
      <c r="AS7937" s="77">
        <v>0</v>
      </c>
      <c r="AT7937" s="77">
        <v>0</v>
      </c>
      <c r="AU7937" s="77">
        <v>0</v>
      </c>
      <c r="BA7937" s="77">
        <v>2</v>
      </c>
    </row>
    <row r="7938" spans="3:53" x14ac:dyDescent="0.25">
      <c r="C7938" s="77" t="s">
        <v>849</v>
      </c>
      <c r="D7938" s="77" t="s">
        <v>619</v>
      </c>
      <c r="E7938" s="77">
        <v>4.43</v>
      </c>
      <c r="F7938" s="77">
        <v>7.26</v>
      </c>
      <c r="G7938" s="77">
        <v>2.31</v>
      </c>
      <c r="H7938" s="77">
        <v>-99999</v>
      </c>
      <c r="I7938" s="77">
        <v>-22.759</v>
      </c>
      <c r="J7938" s="77" t="s">
        <v>74</v>
      </c>
      <c r="K7938" s="77">
        <v>43.16</v>
      </c>
      <c r="L7938" s="77">
        <v>4.4341199999999992</v>
      </c>
      <c r="M7938" s="77">
        <v>-9.2915843504448647E-2</v>
      </c>
      <c r="N7938" s="77">
        <v>4.4365761904761909</v>
      </c>
      <c r="O7938" s="77">
        <v>-0.14822669991125151</v>
      </c>
      <c r="P7938" s="77">
        <v>1338000</v>
      </c>
      <c r="Q7938" s="77">
        <v>112475</v>
      </c>
      <c r="R7938" s="77">
        <v>11.9</v>
      </c>
      <c r="S7938" s="77">
        <v>40.125</v>
      </c>
      <c r="T7938" s="77">
        <v>6.5830000000000002</v>
      </c>
      <c r="U7938" s="77">
        <v>20.366800000000001</v>
      </c>
      <c r="V7938" s="77">
        <v>2.2967179597917959</v>
      </c>
      <c r="AC7938" s="77">
        <v>4.43</v>
      </c>
      <c r="AD7938" s="77">
        <v>4.37</v>
      </c>
      <c r="AH7938" s="77">
        <f>IF(AND(M7938&lt;Variables!$G$6,M7938&gt;Variables!$G$5),0,1)</f>
        <v>1</v>
      </c>
      <c r="AI7938" s="77">
        <f t="shared" si="250"/>
        <v>1</v>
      </c>
      <c r="AJ7938" s="77">
        <f>IF(I7938&gt;Variables!$G$7,0,1)</f>
        <v>1</v>
      </c>
      <c r="AK7938" s="77">
        <f>IF(F7938&gt;Variables!$G$8,0,1)</f>
        <v>1</v>
      </c>
      <c r="AL7938" s="77">
        <f>IF(G7938&gt;Variables!$G$9,0,1)</f>
        <v>1</v>
      </c>
      <c r="AM7938" s="77">
        <f>IF(AND(K7938&gt;Variables!$G$10,K7938&lt;Variables!$G$11),0,1)</f>
        <v>1</v>
      </c>
      <c r="AN7938" s="77">
        <f>IF(H7938&lt;Variables!$G$13,1,0)</f>
        <v>1</v>
      </c>
      <c r="AO7938" s="77">
        <f>IF(R7938&lt;Variables!$G$12,0,1)</f>
        <v>1</v>
      </c>
      <c r="AP7938" s="78">
        <f t="shared" si="251"/>
        <v>0</v>
      </c>
      <c r="AQ7938" s="77">
        <f>IF(V7938&lt;Variables!$G$15,1,0)</f>
        <v>1</v>
      </c>
      <c r="AR7938" s="77">
        <v>0</v>
      </c>
      <c r="AS7938" s="77">
        <v>0</v>
      </c>
      <c r="AT7938" s="77">
        <v>0</v>
      </c>
      <c r="AU7938" s="77">
        <v>1</v>
      </c>
      <c r="BA7938" s="77">
        <v>-1.41</v>
      </c>
    </row>
    <row r="7939" spans="3:53" x14ac:dyDescent="0.25">
      <c r="C7939" s="77" t="s">
        <v>849</v>
      </c>
      <c r="D7939" s="77" t="s">
        <v>630</v>
      </c>
      <c r="E7939" s="77">
        <v>6.01</v>
      </c>
      <c r="F7939" s="77">
        <v>6.05</v>
      </c>
      <c r="G7939" s="77">
        <v>-0.53</v>
      </c>
      <c r="H7939" s="77">
        <v>-99999</v>
      </c>
      <c r="I7939" s="77">
        <v>-28.867000000000001</v>
      </c>
      <c r="J7939" s="77" t="s">
        <v>74</v>
      </c>
      <c r="K7939" s="77">
        <v>61.19</v>
      </c>
      <c r="L7939" s="77">
        <v>-99999</v>
      </c>
      <c r="M7939" s="77">
        <v>-99999</v>
      </c>
      <c r="N7939" s="77">
        <v>5.9958750000000007</v>
      </c>
      <c r="O7939" s="77">
        <v>-6.4627764921729336E-2</v>
      </c>
      <c r="P7939" s="77">
        <v>27583</v>
      </c>
      <c r="Q7939" s="77">
        <v>21931</v>
      </c>
      <c r="R7939" s="77">
        <v>1.26</v>
      </c>
      <c r="S7939" s="77">
        <v>40.125</v>
      </c>
      <c r="T7939" s="77">
        <v>6.5830000000000002</v>
      </c>
      <c r="U7939" s="77">
        <v>20.366800000000001</v>
      </c>
      <c r="V7939" s="77">
        <v>-99999</v>
      </c>
      <c r="AC7939" s="77">
        <v>6.05</v>
      </c>
      <c r="AD7939" s="77">
        <v>5.99</v>
      </c>
      <c r="AH7939" s="77">
        <f>IF(AND(M7939&lt;Variables!$G$6,M7939&gt;Variables!$G$5),0,1)</f>
        <v>1</v>
      </c>
      <c r="AI7939" s="77">
        <f t="shared" si="250"/>
        <v>1</v>
      </c>
      <c r="AJ7939" s="77">
        <f>IF(I7939&gt;Variables!$G$7,0,1)</f>
        <v>1</v>
      </c>
      <c r="AK7939" s="77">
        <f>IF(F7939&gt;Variables!$G$8,0,1)</f>
        <v>1</v>
      </c>
      <c r="AL7939" s="77">
        <f>IF(G7939&gt;Variables!$G$9,0,1)</f>
        <v>1</v>
      </c>
      <c r="AM7939" s="77">
        <f>IF(AND(K7939&gt;Variables!$G$10,K7939&lt;Variables!$G$11),0,1)</f>
        <v>1</v>
      </c>
      <c r="AN7939" s="77">
        <f>IF(H7939&lt;Variables!$G$13,1,0)</f>
        <v>1</v>
      </c>
      <c r="AO7939" s="77">
        <f>IF(R7939&lt;Variables!$G$12,0,1)</f>
        <v>0</v>
      </c>
      <c r="AP7939" s="78">
        <f t="shared" si="251"/>
        <v>0</v>
      </c>
      <c r="AQ7939" s="77">
        <f>IF(V7939&lt;Variables!$G$15,1,0)</f>
        <v>1</v>
      </c>
      <c r="AR7939" s="77">
        <v>0</v>
      </c>
      <c r="AS7939" s="77">
        <v>0</v>
      </c>
      <c r="AT7939" s="77">
        <v>0</v>
      </c>
      <c r="AU7939" s="77">
        <v>0</v>
      </c>
      <c r="BA7939" s="77">
        <v>0</v>
      </c>
    </row>
    <row r="7940" spans="3:53" x14ac:dyDescent="0.25">
      <c r="C7940" s="77" t="s">
        <v>849</v>
      </c>
      <c r="D7940" s="77" t="s">
        <v>189</v>
      </c>
      <c r="E7940" s="77">
        <v>35.39</v>
      </c>
      <c r="F7940" s="77">
        <v>7.55</v>
      </c>
      <c r="G7940" s="77">
        <v>7.76</v>
      </c>
      <c r="H7940" s="77">
        <v>-99999</v>
      </c>
      <c r="I7940" s="77">
        <v>-99999</v>
      </c>
      <c r="J7940" s="77" t="s">
        <v>75</v>
      </c>
      <c r="K7940" s="77">
        <v>67.44</v>
      </c>
      <c r="L7940" s="77">
        <v>34.638975000000002</v>
      </c>
      <c r="M7940" s="77">
        <v>1.4175506059287279</v>
      </c>
      <c r="N7940" s="77">
        <v>34.426930612244902</v>
      </c>
      <c r="O7940" s="77">
        <v>2.0422075835742199</v>
      </c>
      <c r="P7940" s="77">
        <v>570716</v>
      </c>
      <c r="Q7940" s="77">
        <v>1620000</v>
      </c>
      <c r="R7940" s="77">
        <v>0.35</v>
      </c>
      <c r="S7940" s="77">
        <v>40.125</v>
      </c>
      <c r="T7940" s="77">
        <v>6.5830000000000002</v>
      </c>
      <c r="U7940" s="77">
        <v>20.366800000000001</v>
      </c>
      <c r="V7940" s="77">
        <v>2.439424709791211</v>
      </c>
      <c r="AC7940" s="77">
        <v>35.625</v>
      </c>
      <c r="AD7940" s="77">
        <v>34.630000000000003</v>
      </c>
      <c r="AH7940" s="77">
        <f>IF(AND(M7940&lt;Variables!$G$6,M7940&gt;Variables!$G$5),0,1)</f>
        <v>1</v>
      </c>
      <c r="AI7940" s="77">
        <f t="shared" si="250"/>
        <v>0</v>
      </c>
      <c r="AJ7940" s="77">
        <f>IF(I7940&gt;Variables!$G$7,0,1)</f>
        <v>1</v>
      </c>
      <c r="AK7940" s="77">
        <f>IF(F7940&gt;Variables!$G$8,0,1)</f>
        <v>1</v>
      </c>
      <c r="AL7940" s="77">
        <f>IF(G7940&gt;Variables!$G$9,0,1)</f>
        <v>1</v>
      </c>
      <c r="AM7940" s="77">
        <f>IF(AND(K7940&gt;Variables!$G$10,K7940&lt;Variables!$G$11),0,1)</f>
        <v>0</v>
      </c>
      <c r="AN7940" s="77">
        <f>IF(H7940&lt;Variables!$G$13,1,0)</f>
        <v>1</v>
      </c>
      <c r="AO7940" s="77">
        <f>IF(R7940&lt;Variables!$G$12,0,1)</f>
        <v>0</v>
      </c>
      <c r="AP7940" s="78">
        <f t="shared" si="251"/>
        <v>1</v>
      </c>
      <c r="AQ7940" s="77">
        <f>IF(V7940&lt;Variables!$G$15,1,0)</f>
        <v>1</v>
      </c>
      <c r="AR7940" s="77">
        <v>0</v>
      </c>
      <c r="AS7940" s="77">
        <v>0</v>
      </c>
      <c r="AT7940" s="77">
        <v>1</v>
      </c>
      <c r="AU7940" s="77">
        <v>0</v>
      </c>
      <c r="BA7940" s="77">
        <v>-1.61</v>
      </c>
    </row>
    <row r="7941" spans="3:53" x14ac:dyDescent="0.25">
      <c r="C7941" s="77" t="s">
        <v>849</v>
      </c>
      <c r="D7941" s="77" t="s">
        <v>458</v>
      </c>
      <c r="E7941" s="77">
        <v>54.19</v>
      </c>
      <c r="F7941" s="77">
        <v>34</v>
      </c>
      <c r="G7941" s="77">
        <v>13.01</v>
      </c>
      <c r="H7941" s="77">
        <v>9830</v>
      </c>
      <c r="I7941" s="77">
        <v>82.272000000000006</v>
      </c>
      <c r="J7941" s="77" t="s">
        <v>75</v>
      </c>
      <c r="K7941" s="77">
        <v>55.35</v>
      </c>
      <c r="L7941" s="77">
        <v>53.771450000000002</v>
      </c>
      <c r="M7941" s="77">
        <v>0.48083137055072828</v>
      </c>
      <c r="N7941" s="77">
        <v>53.631172000000007</v>
      </c>
      <c r="O7941" s="77">
        <v>0.74364960735893404</v>
      </c>
      <c r="P7941" s="77">
        <v>172004000</v>
      </c>
      <c r="Q7941" s="77">
        <v>20406000</v>
      </c>
      <c r="R7941" s="77">
        <v>8.43</v>
      </c>
      <c r="S7941" s="77">
        <v>40.125</v>
      </c>
      <c r="T7941" s="77">
        <v>6.5830000000000002</v>
      </c>
      <c r="U7941" s="77">
        <v>20.366800000000001</v>
      </c>
      <c r="V7941" s="77">
        <v>2.402495155025576</v>
      </c>
      <c r="AC7941" s="77">
        <v>57.289900000000003</v>
      </c>
      <c r="AD7941" s="77">
        <v>51.93</v>
      </c>
      <c r="AH7941" s="77">
        <f>IF(AND(M7941&lt;Variables!$G$6,M7941&gt;Variables!$G$5),0,1)</f>
        <v>1</v>
      </c>
      <c r="AI7941" s="77">
        <f t="shared" si="250"/>
        <v>0</v>
      </c>
      <c r="AJ7941" s="77">
        <f>IF(I7941&gt;Variables!$G$7,0,1)</f>
        <v>0</v>
      </c>
      <c r="AK7941" s="77">
        <f>IF(F7941&gt;Variables!$G$8,0,1)</f>
        <v>0</v>
      </c>
      <c r="AL7941" s="77">
        <f>IF(G7941&gt;Variables!$G$9,0,1)</f>
        <v>0</v>
      </c>
      <c r="AM7941" s="77">
        <f>IF(AND(K7941&gt;Variables!$G$10,K7941&lt;Variables!$G$11),0,1)</f>
        <v>1</v>
      </c>
      <c r="AN7941" s="77">
        <f>IF(H7941&lt;Variables!$G$13,1,0)</f>
        <v>0</v>
      </c>
      <c r="AO7941" s="77">
        <f>IF(R7941&lt;Variables!$G$12,0,1)</f>
        <v>1</v>
      </c>
      <c r="AP7941" s="78">
        <f t="shared" si="251"/>
        <v>1</v>
      </c>
      <c r="AQ7941" s="77">
        <f>IF(V7941&lt;Variables!$G$15,1,0)</f>
        <v>1</v>
      </c>
      <c r="AR7941" s="77">
        <v>0</v>
      </c>
      <c r="AS7941" s="77">
        <v>0</v>
      </c>
      <c r="AT7941" s="77">
        <v>1</v>
      </c>
      <c r="AU7941" s="77">
        <v>0</v>
      </c>
      <c r="BA7941" s="77">
        <v>-1.2</v>
      </c>
    </row>
    <row r="7942" spans="3:53" x14ac:dyDescent="0.25">
      <c r="C7942" s="77" t="s">
        <v>849</v>
      </c>
      <c r="D7942" s="77" t="s">
        <v>431</v>
      </c>
      <c r="E7942" s="77">
        <v>40.98</v>
      </c>
      <c r="F7942" s="77">
        <v>7.1</v>
      </c>
      <c r="G7942" s="77">
        <v>6.99</v>
      </c>
      <c r="H7942" s="77">
        <v>4950</v>
      </c>
      <c r="I7942" s="77">
        <v>179.00299999999999</v>
      </c>
      <c r="J7942" s="77" t="s">
        <v>75</v>
      </c>
      <c r="K7942" s="77">
        <v>61.65</v>
      </c>
      <c r="L7942" s="77">
        <v>40.691245000000002</v>
      </c>
      <c r="M7942" s="77">
        <v>0.43929597140614018</v>
      </c>
      <c r="N7942" s="77">
        <v>40.693843999999999</v>
      </c>
      <c r="O7942" s="77">
        <v>0.43288119942662301</v>
      </c>
      <c r="P7942" s="77">
        <v>7558000</v>
      </c>
      <c r="Q7942" s="77">
        <v>5997000</v>
      </c>
      <c r="R7942" s="77">
        <v>1.26</v>
      </c>
      <c r="S7942" s="77">
        <v>40.125</v>
      </c>
      <c r="T7942" s="77">
        <v>6.5830000000000002</v>
      </c>
      <c r="U7942" s="77">
        <v>20.366800000000001</v>
      </c>
      <c r="V7942" s="77">
        <v>2.461492103926286</v>
      </c>
      <c r="AC7942" s="77">
        <v>40.9</v>
      </c>
      <c r="AD7942" s="77">
        <v>39.28</v>
      </c>
      <c r="AH7942" s="77">
        <f>IF(AND(M7942&lt;Variables!$G$6,M7942&gt;Variables!$G$5),0,1)</f>
        <v>1</v>
      </c>
      <c r="AI7942" s="77">
        <f t="shared" si="250"/>
        <v>1</v>
      </c>
      <c r="AJ7942" s="77">
        <f>IF(I7942&gt;Variables!$G$7,0,1)</f>
        <v>0</v>
      </c>
      <c r="AK7942" s="77">
        <f>IF(F7942&gt;Variables!$G$8,0,1)</f>
        <v>1</v>
      </c>
      <c r="AL7942" s="77">
        <f>IF(G7942&gt;Variables!$G$9,0,1)</f>
        <v>1</v>
      </c>
      <c r="AM7942" s="77">
        <f>IF(AND(K7942&gt;Variables!$G$10,K7942&lt;Variables!$G$11),0,1)</f>
        <v>1</v>
      </c>
      <c r="AN7942" s="77">
        <f>IF(H7942&lt;Variables!$G$13,1,0)</f>
        <v>0</v>
      </c>
      <c r="AO7942" s="77">
        <f>IF(R7942&lt;Variables!$G$12,0,1)</f>
        <v>0</v>
      </c>
      <c r="AP7942" s="78">
        <f t="shared" si="251"/>
        <v>1</v>
      </c>
      <c r="AQ7942" s="77">
        <f>IF(V7942&lt;Variables!$G$15,1,0)</f>
        <v>1</v>
      </c>
      <c r="AR7942" s="77">
        <v>0</v>
      </c>
      <c r="AS7942" s="77">
        <v>0</v>
      </c>
      <c r="AT7942" s="77">
        <v>1</v>
      </c>
      <c r="AU7942" s="77">
        <v>0</v>
      </c>
      <c r="BA7942" s="77">
        <v>-1.57</v>
      </c>
    </row>
    <row r="7943" spans="3:53" x14ac:dyDescent="0.25">
      <c r="C7943" s="77" t="s">
        <v>849</v>
      </c>
      <c r="D7943" s="77" t="s">
        <v>622</v>
      </c>
      <c r="E7943" s="77">
        <v>3.95</v>
      </c>
      <c r="F7943" s="77">
        <v>40.08</v>
      </c>
      <c r="G7943" s="77">
        <v>-17.920000000000002</v>
      </c>
      <c r="H7943" s="77">
        <v>181.22</v>
      </c>
      <c r="I7943" s="77">
        <v>-8.5429999999999993</v>
      </c>
      <c r="J7943" s="77" t="s">
        <v>74</v>
      </c>
      <c r="K7943" s="77">
        <v>45.03</v>
      </c>
      <c r="L7943" s="77">
        <v>3.9626649999999999</v>
      </c>
      <c r="M7943" s="77">
        <v>-0.57196356492410882</v>
      </c>
      <c r="N7943" s="77">
        <v>3.9735100000000001</v>
      </c>
      <c r="O7943" s="77">
        <v>-0.84333498594442069</v>
      </c>
      <c r="P7943" s="77">
        <v>48550000</v>
      </c>
      <c r="Q7943" s="77">
        <v>217790</v>
      </c>
      <c r="R7943" s="77">
        <v>222.92</v>
      </c>
      <c r="S7943" s="77">
        <v>40.125</v>
      </c>
      <c r="T7943" s="77">
        <v>6.5830000000000002</v>
      </c>
      <c r="U7943" s="77">
        <v>20.366800000000001</v>
      </c>
      <c r="V7943" s="77">
        <v>2.3221722537337879</v>
      </c>
      <c r="AC7943" s="77">
        <v>3.97</v>
      </c>
      <c r="AD7943" s="77">
        <v>3.65</v>
      </c>
      <c r="AH7943" s="77">
        <f>IF(AND(M7943&lt;Variables!$G$6,M7943&gt;Variables!$G$5),0,1)</f>
        <v>1</v>
      </c>
      <c r="AI7943" s="77">
        <f t="shared" si="250"/>
        <v>1</v>
      </c>
      <c r="AJ7943" s="77">
        <f>IF(I7943&gt;Variables!$G$7,0,1)</f>
        <v>1</v>
      </c>
      <c r="AK7943" s="77">
        <f>IF(F7943&gt;Variables!$G$8,0,1)</f>
        <v>0</v>
      </c>
      <c r="AL7943" s="77">
        <f>IF(G7943&gt;Variables!$G$9,0,1)</f>
        <v>1</v>
      </c>
      <c r="AM7943" s="77">
        <f>IF(AND(K7943&gt;Variables!$G$10,K7943&lt;Variables!$G$11),0,1)</f>
        <v>1</v>
      </c>
      <c r="AN7943" s="77">
        <f>IF(H7943&lt;Variables!$G$13,1,0)</f>
        <v>1</v>
      </c>
      <c r="AO7943" s="77">
        <f>IF(R7943&lt;Variables!$G$12,0,1)</f>
        <v>1</v>
      </c>
      <c r="AP7943" s="78">
        <f t="shared" si="251"/>
        <v>0</v>
      </c>
      <c r="AQ7943" s="77">
        <f>IF(V7943&lt;Variables!$G$15,1,0)</f>
        <v>1</v>
      </c>
      <c r="AR7943" s="77">
        <v>0</v>
      </c>
      <c r="AS7943" s="77">
        <v>0</v>
      </c>
      <c r="AT7943" s="77">
        <v>1</v>
      </c>
      <c r="AU7943" s="77">
        <v>0</v>
      </c>
      <c r="BA7943" s="77">
        <v>-2.25</v>
      </c>
    </row>
    <row r="7944" spans="3:53" x14ac:dyDescent="0.25">
      <c r="C7944" s="77" t="s">
        <v>849</v>
      </c>
      <c r="D7944" s="77" t="s">
        <v>833</v>
      </c>
      <c r="E7944" s="77">
        <v>7.73</v>
      </c>
      <c r="F7944" s="77">
        <v>29.19</v>
      </c>
      <c r="G7944" s="77">
        <v>35.44</v>
      </c>
      <c r="H7944" s="77">
        <v>387.59</v>
      </c>
      <c r="I7944" s="77">
        <v>312.36900000000003</v>
      </c>
      <c r="J7944" s="77" t="s">
        <v>74</v>
      </c>
      <c r="K7944" s="77">
        <v>64.349999999999994</v>
      </c>
      <c r="L7944" s="77">
        <v>7.6276799999999998</v>
      </c>
      <c r="M7944" s="77">
        <v>1.2103286975856351</v>
      </c>
      <c r="N7944" s="77">
        <v>7.4491200000000024</v>
      </c>
      <c r="O7944" s="77">
        <v>3.6364026891766841</v>
      </c>
      <c r="P7944" s="77">
        <v>27290000</v>
      </c>
      <c r="Q7944" s="77">
        <v>18670000</v>
      </c>
      <c r="R7944" s="77">
        <v>1.46</v>
      </c>
      <c r="S7944" s="77">
        <v>40.125</v>
      </c>
      <c r="T7944" s="77">
        <v>6.5830000000000002</v>
      </c>
      <c r="U7944" s="77">
        <v>20.366800000000001</v>
      </c>
      <c r="V7944" s="77">
        <v>2.4340380437144709</v>
      </c>
      <c r="AC7944" s="77">
        <v>8.67</v>
      </c>
      <c r="AD7944" s="77">
        <v>6.83</v>
      </c>
      <c r="AH7944" s="77">
        <f>IF(AND(M7944&lt;Variables!$G$6,M7944&gt;Variables!$G$5),0,1)</f>
        <v>1</v>
      </c>
      <c r="AI7944" s="77">
        <f t="shared" si="250"/>
        <v>0</v>
      </c>
      <c r="AJ7944" s="77">
        <f>IF(I7944&gt;Variables!$G$7,0,1)</f>
        <v>0</v>
      </c>
      <c r="AK7944" s="77">
        <f>IF(F7944&gt;Variables!$G$8,0,1)</f>
        <v>0</v>
      </c>
      <c r="AL7944" s="77">
        <f>IF(G7944&gt;Variables!$G$9,0,1)</f>
        <v>0</v>
      </c>
      <c r="AM7944" s="77">
        <f>IF(AND(K7944&gt;Variables!$G$10,K7944&lt;Variables!$G$11),0,1)</f>
        <v>0</v>
      </c>
      <c r="AN7944" s="77">
        <f>IF(H7944&lt;Variables!$G$13,1,0)</f>
        <v>1</v>
      </c>
      <c r="AO7944" s="77">
        <f>IF(R7944&lt;Variables!$G$12,0,1)</f>
        <v>0</v>
      </c>
      <c r="AP7944" s="78">
        <f t="shared" si="251"/>
        <v>0</v>
      </c>
      <c r="AQ7944" s="77">
        <f>IF(V7944&lt;Variables!$G$15,1,0)</f>
        <v>1</v>
      </c>
      <c r="AR7944" s="77">
        <v>0</v>
      </c>
      <c r="AS7944" s="77">
        <v>0</v>
      </c>
      <c r="AT7944" s="77">
        <v>1</v>
      </c>
      <c r="AU7944" s="77">
        <v>0</v>
      </c>
      <c r="BA7944" s="77">
        <v>-2.25</v>
      </c>
    </row>
    <row r="7945" spans="3:53" x14ac:dyDescent="0.25">
      <c r="C7945" s="77" t="s">
        <v>849</v>
      </c>
      <c r="D7945" s="77" t="s">
        <v>836</v>
      </c>
      <c r="E7945" s="77">
        <v>152.44</v>
      </c>
      <c r="F7945" s="77">
        <v>6.67</v>
      </c>
      <c r="G7945" s="77">
        <v>6.78</v>
      </c>
      <c r="H7945" s="77">
        <v>5230</v>
      </c>
      <c r="I7945" s="77">
        <v>530.54399999999998</v>
      </c>
      <c r="J7945" s="77" t="s">
        <v>74</v>
      </c>
      <c r="K7945" s="77">
        <v>61.44</v>
      </c>
      <c r="L7945" s="77">
        <v>151.52472222222221</v>
      </c>
      <c r="M7945" s="77">
        <v>0.201470607106668</v>
      </c>
      <c r="N7945" s="77">
        <v>151.07717948717951</v>
      </c>
      <c r="O7945" s="77">
        <v>0.49830193770885872</v>
      </c>
      <c r="P7945" s="77">
        <v>272571</v>
      </c>
      <c r="Q7945" s="77">
        <v>429915</v>
      </c>
      <c r="R7945" s="77">
        <v>0.63</v>
      </c>
      <c r="S7945" s="77">
        <v>40.125</v>
      </c>
      <c r="T7945" s="77">
        <v>6.5830000000000002</v>
      </c>
      <c r="U7945" s="77">
        <v>20.366800000000001</v>
      </c>
      <c r="V7945" s="77">
        <v>2.4736238332387992</v>
      </c>
      <c r="AC7945" s="77">
        <v>153.18</v>
      </c>
      <c r="AD7945" s="77">
        <v>148.36000000000001</v>
      </c>
      <c r="AH7945" s="77">
        <f>IF(AND(M7945&lt;Variables!$G$6,M7945&gt;Variables!$G$5),0,1)</f>
        <v>1</v>
      </c>
      <c r="AI7945" s="77">
        <f t="shared" si="250"/>
        <v>0</v>
      </c>
      <c r="AJ7945" s="77">
        <f>IF(I7945&gt;Variables!$G$7,0,1)</f>
        <v>0</v>
      </c>
      <c r="AK7945" s="77">
        <f>IF(F7945&gt;Variables!$G$8,0,1)</f>
        <v>1</v>
      </c>
      <c r="AL7945" s="77">
        <f>IF(G7945&gt;Variables!$G$9,0,1)</f>
        <v>1</v>
      </c>
      <c r="AM7945" s="77">
        <f>IF(AND(K7945&gt;Variables!$G$10,K7945&lt;Variables!$G$11),0,1)</f>
        <v>1</v>
      </c>
      <c r="AN7945" s="77">
        <f>IF(H7945&lt;Variables!$G$13,1,0)</f>
        <v>0</v>
      </c>
      <c r="AO7945" s="77">
        <f>IF(R7945&lt;Variables!$G$12,0,1)</f>
        <v>0</v>
      </c>
      <c r="AP7945" s="78">
        <f t="shared" si="251"/>
        <v>0</v>
      </c>
      <c r="AQ7945" s="77">
        <f>IF(V7945&lt;Variables!$G$15,1,0)</f>
        <v>1</v>
      </c>
      <c r="AR7945" s="77">
        <v>0</v>
      </c>
      <c r="AS7945" s="77">
        <v>1</v>
      </c>
      <c r="AT7945" s="77">
        <v>0</v>
      </c>
      <c r="AU7945" s="77">
        <v>0</v>
      </c>
      <c r="BA7945" s="77">
        <v>-0.37</v>
      </c>
    </row>
    <row r="7946" spans="3:53" x14ac:dyDescent="0.25">
      <c r="C7946" s="77" t="s">
        <v>849</v>
      </c>
      <c r="D7946" s="77" t="s">
        <v>623</v>
      </c>
      <c r="E7946" s="77">
        <v>12.13</v>
      </c>
      <c r="F7946" s="77">
        <v>9</v>
      </c>
      <c r="G7946" s="77">
        <v>-1.39</v>
      </c>
      <c r="H7946" s="77">
        <v>8119.9999999999991</v>
      </c>
      <c r="I7946" s="77">
        <v>-42.768999999999998</v>
      </c>
      <c r="J7946" s="77" t="s">
        <v>74</v>
      </c>
      <c r="K7946" s="77">
        <v>29.54</v>
      </c>
      <c r="L7946" s="77">
        <v>12.18173</v>
      </c>
      <c r="M7946" s="77">
        <v>-0.67092276712749588</v>
      </c>
      <c r="N7946" s="77">
        <v>12.262714000000001</v>
      </c>
      <c r="O7946" s="77">
        <v>-1.3269003908922561</v>
      </c>
      <c r="P7946" s="77">
        <v>29878000</v>
      </c>
      <c r="Q7946" s="77">
        <v>6845000</v>
      </c>
      <c r="R7946" s="77">
        <v>4.3600000000000003</v>
      </c>
      <c r="S7946" s="77">
        <v>40.125</v>
      </c>
      <c r="T7946" s="77">
        <v>6.5830000000000002</v>
      </c>
      <c r="U7946" s="77">
        <v>20.366800000000001</v>
      </c>
      <c r="V7946" s="77">
        <v>2.1328345854383568</v>
      </c>
      <c r="AC7946" s="77">
        <v>12.44</v>
      </c>
      <c r="AD7946" s="77">
        <v>11.92</v>
      </c>
      <c r="AH7946" s="77">
        <f>IF(AND(M7946&lt;Variables!$G$6,M7946&gt;Variables!$G$5),0,1)</f>
        <v>1</v>
      </c>
      <c r="AI7946" s="77">
        <f t="shared" si="250"/>
        <v>1</v>
      </c>
      <c r="AJ7946" s="77">
        <f>IF(I7946&gt;Variables!$G$7,0,1)</f>
        <v>1</v>
      </c>
      <c r="AK7946" s="77">
        <f>IF(F7946&gt;Variables!$G$8,0,1)</f>
        <v>1</v>
      </c>
      <c r="AL7946" s="77">
        <f>IF(G7946&gt;Variables!$G$9,0,1)</f>
        <v>1</v>
      </c>
      <c r="AM7946" s="77">
        <f>IF(AND(K7946&gt;Variables!$G$10,K7946&lt;Variables!$G$11),0,1)</f>
        <v>1</v>
      </c>
      <c r="AN7946" s="77">
        <f>IF(H7946&lt;Variables!$G$13,1,0)</f>
        <v>0</v>
      </c>
      <c r="AO7946" s="77">
        <f>IF(R7946&lt;Variables!$G$12,0,1)</f>
        <v>1</v>
      </c>
      <c r="AP7946" s="78">
        <f t="shared" si="251"/>
        <v>0</v>
      </c>
      <c r="AQ7946" s="77">
        <f>IF(V7946&lt;Variables!$G$15,1,0)</f>
        <v>1</v>
      </c>
      <c r="AR7946" s="77">
        <v>0</v>
      </c>
      <c r="AS7946" s="77">
        <v>1</v>
      </c>
      <c r="AT7946" s="77">
        <v>0</v>
      </c>
      <c r="AU7946" s="77">
        <v>0</v>
      </c>
      <c r="BA7946" s="77">
        <v>0.08</v>
      </c>
    </row>
    <row r="7947" spans="3:53" x14ac:dyDescent="0.25">
      <c r="C7947" s="77" t="s">
        <v>849</v>
      </c>
      <c r="D7947" s="77" t="s">
        <v>620</v>
      </c>
      <c r="E7947" s="77">
        <v>153.28</v>
      </c>
      <c r="F7947" s="77">
        <v>14.41</v>
      </c>
      <c r="G7947" s="77">
        <v>0.32</v>
      </c>
      <c r="H7947" s="77">
        <v>211920</v>
      </c>
      <c r="I7947" s="77">
        <v>1E-3</v>
      </c>
      <c r="J7947" s="77" t="s">
        <v>75</v>
      </c>
      <c r="K7947" s="77">
        <v>58.21</v>
      </c>
      <c r="L7947" s="77">
        <v>152.87886</v>
      </c>
      <c r="M7947" s="77">
        <v>1.382794194043742E-2</v>
      </c>
      <c r="N7947" s="77">
        <v>152.528718</v>
      </c>
      <c r="O7947" s="77">
        <v>0.24341776740037099</v>
      </c>
      <c r="P7947" s="77">
        <v>30818000</v>
      </c>
      <c r="Q7947" s="77">
        <v>6715000</v>
      </c>
      <c r="R7947" s="77">
        <v>4.59</v>
      </c>
      <c r="S7947" s="77">
        <v>40.125</v>
      </c>
      <c r="T7947" s="77">
        <v>6.5830000000000002</v>
      </c>
      <c r="U7947" s="77">
        <v>20.366800000000001</v>
      </c>
      <c r="V7947" s="77">
        <v>2.4513682063687292</v>
      </c>
      <c r="AC7947" s="77">
        <v>154.59</v>
      </c>
      <c r="AD7947" s="77">
        <v>152.59</v>
      </c>
      <c r="AH7947" s="77">
        <f>IF(AND(M7947&lt;Variables!$G$6,M7947&gt;Variables!$G$5),0,1)</f>
        <v>1</v>
      </c>
      <c r="AI7947" s="77">
        <f t="shared" si="250"/>
        <v>0</v>
      </c>
      <c r="AJ7947" s="77">
        <f>IF(I7947&gt;Variables!$G$7,0,1)</f>
        <v>1</v>
      </c>
      <c r="AK7947" s="77">
        <f>IF(F7947&gt;Variables!$G$8,0,1)</f>
        <v>0</v>
      </c>
      <c r="AL7947" s="77">
        <f>IF(G7947&gt;Variables!$G$9,0,1)</f>
        <v>1</v>
      </c>
      <c r="AM7947" s="77">
        <f>IF(AND(K7947&gt;Variables!$G$10,K7947&lt;Variables!$G$11),0,1)</f>
        <v>1</v>
      </c>
      <c r="AN7947" s="77">
        <f>IF(H7947&lt;Variables!$G$13,1,0)</f>
        <v>0</v>
      </c>
      <c r="AO7947" s="77">
        <f>IF(R7947&lt;Variables!$G$12,0,1)</f>
        <v>1</v>
      </c>
      <c r="AP7947" s="78">
        <f t="shared" si="251"/>
        <v>1</v>
      </c>
      <c r="AQ7947" s="77">
        <f>IF(V7947&lt;Variables!$G$15,1,0)</f>
        <v>1</v>
      </c>
      <c r="AR7947" s="77">
        <v>0</v>
      </c>
      <c r="AS7947" s="77">
        <v>1</v>
      </c>
      <c r="AT7947" s="77">
        <v>0</v>
      </c>
      <c r="AU7947" s="77">
        <v>0</v>
      </c>
      <c r="BA7947" s="77">
        <v>0.25</v>
      </c>
    </row>
    <row r="7948" spans="3:53" x14ac:dyDescent="0.25">
      <c r="C7948" s="77" t="s">
        <v>849</v>
      </c>
      <c r="D7948" s="77" t="s">
        <v>609</v>
      </c>
      <c r="E7948" s="77">
        <v>5.54</v>
      </c>
      <c r="F7948" s="77">
        <v>7.2</v>
      </c>
      <c r="G7948" s="77">
        <v>3.96</v>
      </c>
      <c r="H7948" s="77">
        <v>30100</v>
      </c>
      <c r="I7948" s="77">
        <v>268.39800000000002</v>
      </c>
      <c r="J7948" s="77" t="s">
        <v>74</v>
      </c>
      <c r="K7948" s="77">
        <v>51.65</v>
      </c>
      <c r="L7948" s="77">
        <v>5.5094550000000009</v>
      </c>
      <c r="M7948" s="77">
        <v>9.8920855147906165E-3</v>
      </c>
      <c r="N7948" s="77">
        <v>5.5022939999999991</v>
      </c>
      <c r="O7948" s="77">
        <v>0.14005067704489541</v>
      </c>
      <c r="P7948" s="77">
        <v>44514000</v>
      </c>
      <c r="Q7948" s="77">
        <v>38585000</v>
      </c>
      <c r="R7948" s="77">
        <v>1.1499999999999999</v>
      </c>
      <c r="S7948" s="77">
        <v>40.125</v>
      </c>
      <c r="T7948" s="77">
        <v>6.5830000000000002</v>
      </c>
      <c r="U7948" s="77">
        <v>20.366800000000001</v>
      </c>
      <c r="V7948" s="77">
        <v>2.3837896680107211</v>
      </c>
      <c r="AC7948" s="77">
        <v>5.65</v>
      </c>
      <c r="AD7948" s="77">
        <v>5.45</v>
      </c>
      <c r="AH7948" s="77">
        <f>IF(AND(M7948&lt;Variables!$G$6,M7948&gt;Variables!$G$5),0,1)</f>
        <v>1</v>
      </c>
      <c r="AI7948" s="77">
        <f t="shared" si="250"/>
        <v>0</v>
      </c>
      <c r="AJ7948" s="77">
        <f>IF(I7948&gt;Variables!$G$7,0,1)</f>
        <v>0</v>
      </c>
      <c r="AK7948" s="77">
        <f>IF(F7948&gt;Variables!$G$8,0,1)</f>
        <v>1</v>
      </c>
      <c r="AL7948" s="77">
        <f>IF(G7948&gt;Variables!$G$9,0,1)</f>
        <v>1</v>
      </c>
      <c r="AM7948" s="77">
        <f>IF(AND(K7948&gt;Variables!$G$10,K7948&lt;Variables!$G$11),0,1)</f>
        <v>1</v>
      </c>
      <c r="AN7948" s="77">
        <f>IF(H7948&lt;Variables!$G$13,1,0)</f>
        <v>0</v>
      </c>
      <c r="AO7948" s="77">
        <f>IF(R7948&lt;Variables!$G$12,0,1)</f>
        <v>0</v>
      </c>
      <c r="AP7948" s="78">
        <f t="shared" si="251"/>
        <v>0</v>
      </c>
      <c r="AQ7948" s="77">
        <f>IF(V7948&lt;Variables!$G$15,1,0)</f>
        <v>1</v>
      </c>
      <c r="AR7948" s="77">
        <v>1</v>
      </c>
      <c r="AS7948" s="77">
        <v>0</v>
      </c>
      <c r="AT7948" s="77">
        <v>0</v>
      </c>
      <c r="AU7948" s="77">
        <v>0</v>
      </c>
      <c r="BA7948" s="77">
        <v>1.62</v>
      </c>
    </row>
    <row r="7949" spans="3:53" x14ac:dyDescent="0.25">
      <c r="C7949" s="77" t="s">
        <v>849</v>
      </c>
      <c r="D7949" s="77" t="s">
        <v>445</v>
      </c>
      <c r="E7949" s="77">
        <v>19.11</v>
      </c>
      <c r="F7949" s="77">
        <v>48.87</v>
      </c>
      <c r="G7949" s="77">
        <v>47.5</v>
      </c>
      <c r="H7949" s="77">
        <v>122.72</v>
      </c>
      <c r="I7949" s="77">
        <v>83346.642000000007</v>
      </c>
      <c r="J7949" s="77" t="s">
        <v>75</v>
      </c>
      <c r="K7949" s="77">
        <v>50.6</v>
      </c>
      <c r="L7949" s="77">
        <v>18.774429999999999</v>
      </c>
      <c r="M7949" s="77">
        <v>0.40730930313195612</v>
      </c>
      <c r="N7949" s="77">
        <v>18.776150000000001</v>
      </c>
      <c r="O7949" s="77">
        <v>0.39811143392014908</v>
      </c>
      <c r="P7949" s="77">
        <v>68800000</v>
      </c>
      <c r="Q7949" s="77">
        <v>26410000</v>
      </c>
      <c r="R7949" s="77">
        <v>2.61</v>
      </c>
      <c r="S7949" s="77">
        <v>40.125</v>
      </c>
      <c r="T7949" s="77">
        <v>6.5830000000000002</v>
      </c>
      <c r="U7949" s="77">
        <v>20.366800000000001</v>
      </c>
      <c r="V7949" s="77">
        <v>2.361920172558102</v>
      </c>
      <c r="AC7949" s="77">
        <v>19.47</v>
      </c>
      <c r="AD7949" s="77">
        <v>15.81</v>
      </c>
      <c r="AH7949" s="77">
        <f>IF(AND(M7949&lt;Variables!$G$6,M7949&gt;Variables!$G$5),0,1)</f>
        <v>1</v>
      </c>
      <c r="AI7949" s="77">
        <f t="shared" si="250"/>
        <v>1</v>
      </c>
      <c r="AJ7949" s="77">
        <f>IF(I7949&gt;Variables!$G$7,0,1)</f>
        <v>0</v>
      </c>
      <c r="AK7949" s="77">
        <f>IF(F7949&gt;Variables!$G$8,0,1)</f>
        <v>0</v>
      </c>
      <c r="AL7949" s="77">
        <f>IF(G7949&gt;Variables!$G$9,0,1)</f>
        <v>0</v>
      </c>
      <c r="AM7949" s="77">
        <f>IF(AND(K7949&gt;Variables!$G$10,K7949&lt;Variables!$G$11),0,1)</f>
        <v>1</v>
      </c>
      <c r="AN7949" s="77">
        <f>IF(H7949&lt;Variables!$G$13,1,0)</f>
        <v>1</v>
      </c>
      <c r="AO7949" s="77">
        <f>IF(R7949&lt;Variables!$G$12,0,1)</f>
        <v>1</v>
      </c>
      <c r="AP7949" s="78">
        <f t="shared" si="251"/>
        <v>1</v>
      </c>
      <c r="AQ7949" s="77">
        <f>IF(V7949&lt;Variables!$G$15,1,0)</f>
        <v>1</v>
      </c>
      <c r="AR7949" s="77">
        <v>0</v>
      </c>
      <c r="AS7949" s="77">
        <v>0</v>
      </c>
      <c r="AT7949" s="77">
        <v>1</v>
      </c>
      <c r="AU7949" s="77">
        <v>0</v>
      </c>
      <c r="BA7949" s="77">
        <v>-2.25</v>
      </c>
    </row>
    <row r="7950" spans="3:53" x14ac:dyDescent="0.25">
      <c r="C7950" s="77" t="s">
        <v>849</v>
      </c>
      <c r="D7950" s="77" t="s">
        <v>618</v>
      </c>
      <c r="E7950" s="77">
        <v>1.41</v>
      </c>
      <c r="F7950" s="77">
        <v>7.69</v>
      </c>
      <c r="G7950" s="77">
        <v>0.36</v>
      </c>
      <c r="H7950" s="77">
        <v>-99999</v>
      </c>
      <c r="I7950" s="77">
        <v>4.2229999999999999</v>
      </c>
      <c r="J7950" s="77" t="s">
        <v>74</v>
      </c>
      <c r="L7950" s="77">
        <v>1.405</v>
      </c>
      <c r="M7950" s="77">
        <v>0</v>
      </c>
      <c r="N7950" s="77">
        <v>1.4025000000000001</v>
      </c>
      <c r="O7950" s="77">
        <v>0.17825311942960209</v>
      </c>
      <c r="P7950" s="77">
        <v>33867</v>
      </c>
      <c r="Q7950" s="77">
        <v>39096</v>
      </c>
      <c r="R7950" s="77">
        <v>0.87</v>
      </c>
      <c r="S7950" s="77">
        <v>40.125</v>
      </c>
      <c r="T7950" s="77">
        <v>6.5830000000000002</v>
      </c>
      <c r="U7950" s="77">
        <v>20.366800000000001</v>
      </c>
      <c r="AC7950" s="77">
        <v>1.41</v>
      </c>
      <c r="AD7950" s="77">
        <v>1.395</v>
      </c>
      <c r="AH7950" s="77">
        <f>IF(AND(M7950&lt;Variables!$G$6,M7950&gt;Variables!$G$5),0,1)</f>
        <v>1</v>
      </c>
      <c r="AI7950" s="77">
        <f t="shared" si="250"/>
        <v>0</v>
      </c>
      <c r="AJ7950" s="77">
        <f>IF(I7950&gt;Variables!$G$7,0,1)</f>
        <v>1</v>
      </c>
      <c r="AK7950" s="77">
        <f>IF(F7950&gt;Variables!$G$8,0,1)</f>
        <v>1</v>
      </c>
      <c r="AL7950" s="77">
        <f>IF(G7950&gt;Variables!$G$9,0,1)</f>
        <v>1</v>
      </c>
      <c r="AM7950" s="77">
        <f>IF(AND(K7950&gt;Variables!$G$10,K7950&lt;Variables!$G$11),0,1)</f>
        <v>1</v>
      </c>
      <c r="AN7950" s="77">
        <f>IF(H7950&lt;Variables!$G$13,1,0)</f>
        <v>1</v>
      </c>
      <c r="AO7950" s="77">
        <f>IF(R7950&lt;Variables!$G$12,0,1)</f>
        <v>0</v>
      </c>
      <c r="AP7950" s="78">
        <f t="shared" si="251"/>
        <v>0</v>
      </c>
      <c r="AQ7950" s="77">
        <f>IF(V7950&lt;Variables!$G$15,1,0)</f>
        <v>1</v>
      </c>
      <c r="AR7950" s="77">
        <v>0</v>
      </c>
      <c r="AS7950" s="77">
        <v>0</v>
      </c>
      <c r="AT7950" s="77">
        <v>0</v>
      </c>
      <c r="AU7950" s="77">
        <v>0</v>
      </c>
      <c r="BA7950" s="77">
        <v>0</v>
      </c>
    </row>
    <row r="7951" spans="3:53" x14ac:dyDescent="0.25">
      <c r="C7951" s="77" t="s">
        <v>849</v>
      </c>
      <c r="D7951" s="77" t="s">
        <v>621</v>
      </c>
      <c r="E7951" s="77">
        <v>12.46</v>
      </c>
      <c r="F7951" s="77">
        <v>37.99</v>
      </c>
      <c r="G7951" s="77">
        <v>-3.58</v>
      </c>
      <c r="H7951" s="77">
        <v>28.51</v>
      </c>
      <c r="I7951" s="77">
        <v>-12.387</v>
      </c>
      <c r="J7951" s="77" t="s">
        <v>74</v>
      </c>
      <c r="K7951" s="77">
        <v>43.88</v>
      </c>
      <c r="L7951" s="77">
        <v>12.44515</v>
      </c>
      <c r="M7951" s="77">
        <v>-0.36279193099319468</v>
      </c>
      <c r="N7951" s="77">
        <v>12.5338625</v>
      </c>
      <c r="O7951" s="77">
        <v>-1.068006769660983</v>
      </c>
      <c r="P7951" s="77">
        <v>5210000</v>
      </c>
      <c r="Q7951" s="77">
        <v>52870</v>
      </c>
      <c r="R7951" s="77">
        <v>98.54</v>
      </c>
      <c r="S7951" s="77">
        <v>40.125</v>
      </c>
      <c r="T7951" s="77">
        <v>6.5830000000000002</v>
      </c>
      <c r="U7951" s="77">
        <v>20.366800000000001</v>
      </c>
      <c r="V7951" s="77">
        <v>2.306617202453968</v>
      </c>
      <c r="AC7951" s="77">
        <v>12.469900000000001</v>
      </c>
      <c r="AD7951" s="77">
        <v>11.63</v>
      </c>
      <c r="AH7951" s="77">
        <f>IF(AND(M7951&lt;Variables!$G$6,M7951&gt;Variables!$G$5),0,1)</f>
        <v>1</v>
      </c>
      <c r="AI7951" s="77">
        <f t="shared" si="250"/>
        <v>1</v>
      </c>
      <c r="AJ7951" s="77">
        <f>IF(I7951&gt;Variables!$G$7,0,1)</f>
        <v>1</v>
      </c>
      <c r="AK7951" s="77">
        <f>IF(F7951&gt;Variables!$G$8,0,1)</f>
        <v>0</v>
      </c>
      <c r="AL7951" s="77">
        <f>IF(G7951&gt;Variables!$G$9,0,1)</f>
        <v>1</v>
      </c>
      <c r="AM7951" s="77">
        <f>IF(AND(K7951&gt;Variables!$G$10,K7951&lt;Variables!$G$11),0,1)</f>
        <v>1</v>
      </c>
      <c r="AN7951" s="77">
        <f>IF(H7951&lt;Variables!$G$13,1,0)</f>
        <v>1</v>
      </c>
      <c r="AO7951" s="77">
        <f>IF(R7951&lt;Variables!$G$12,0,1)</f>
        <v>1</v>
      </c>
      <c r="AP7951" s="78">
        <f t="shared" si="251"/>
        <v>0</v>
      </c>
      <c r="AQ7951" s="77">
        <f>IF(V7951&lt;Variables!$G$15,1,0)</f>
        <v>1</v>
      </c>
      <c r="AR7951" s="77">
        <v>0</v>
      </c>
      <c r="AS7951" s="77">
        <v>0</v>
      </c>
      <c r="AT7951" s="77">
        <v>1</v>
      </c>
      <c r="AU7951" s="77">
        <v>0</v>
      </c>
      <c r="BA7951" s="77">
        <v>-2.25</v>
      </c>
    </row>
    <row r="7952" spans="3:53" x14ac:dyDescent="0.25">
      <c r="C7952" s="77" t="s">
        <v>849</v>
      </c>
      <c r="D7952" s="77" t="s">
        <v>608</v>
      </c>
      <c r="E7952" s="77">
        <v>22.79</v>
      </c>
      <c r="F7952" s="77">
        <v>103.36</v>
      </c>
      <c r="G7952" s="77">
        <v>30.94</v>
      </c>
      <c r="H7952" s="77">
        <v>22.15</v>
      </c>
      <c r="I7952" s="77">
        <v>5.3239999999999998</v>
      </c>
      <c r="J7952" s="77" t="s">
        <v>75</v>
      </c>
      <c r="K7952" s="77">
        <v>62.37</v>
      </c>
      <c r="L7952" s="77">
        <v>22.832255</v>
      </c>
      <c r="M7952" s="77">
        <v>2.8807710845906311</v>
      </c>
      <c r="N7952" s="77">
        <v>22.860960000000009</v>
      </c>
      <c r="O7952" s="77">
        <v>2.7515904843890748</v>
      </c>
      <c r="P7952" s="77">
        <v>10290000</v>
      </c>
      <c r="Q7952" s="77">
        <v>26160</v>
      </c>
      <c r="R7952" s="77">
        <v>393.35</v>
      </c>
      <c r="S7952" s="77">
        <v>40.125</v>
      </c>
      <c r="T7952" s="77">
        <v>6.5830000000000002</v>
      </c>
      <c r="U7952" s="77">
        <v>20.366800000000001</v>
      </c>
      <c r="V7952" s="77">
        <v>2.31733887234292</v>
      </c>
      <c r="AC7952" s="77">
        <v>23.49</v>
      </c>
      <c r="AD7952" s="77">
        <v>18.100000000000001</v>
      </c>
      <c r="AH7952" s="77">
        <f>IF(AND(M7952&lt;Variables!$G$6,M7952&gt;Variables!$G$5),0,1)</f>
        <v>1</v>
      </c>
      <c r="AI7952" s="77">
        <f t="shared" si="250"/>
        <v>1</v>
      </c>
      <c r="AJ7952" s="77">
        <f>IF(I7952&gt;Variables!$G$7,0,1)</f>
        <v>1</v>
      </c>
      <c r="AK7952" s="77">
        <f>IF(F7952&gt;Variables!$G$8,0,1)</f>
        <v>0</v>
      </c>
      <c r="AL7952" s="77">
        <f>IF(G7952&gt;Variables!$G$9,0,1)</f>
        <v>0</v>
      </c>
      <c r="AM7952" s="77">
        <f>IF(AND(K7952&gt;Variables!$G$10,K7952&lt;Variables!$G$11),0,1)</f>
        <v>0</v>
      </c>
      <c r="AN7952" s="77">
        <f>IF(H7952&lt;Variables!$G$13,1,0)</f>
        <v>1</v>
      </c>
      <c r="AO7952" s="77">
        <f>IF(R7952&lt;Variables!$G$12,0,1)</f>
        <v>1</v>
      </c>
      <c r="AP7952" s="78">
        <f t="shared" si="251"/>
        <v>1</v>
      </c>
      <c r="AQ7952" s="77">
        <f>IF(V7952&lt;Variables!$G$15,1,0)</f>
        <v>1</v>
      </c>
      <c r="AR7952" s="77">
        <v>1</v>
      </c>
      <c r="AS7952" s="77">
        <v>0</v>
      </c>
      <c r="AT7952" s="77">
        <v>0</v>
      </c>
      <c r="AU7952" s="77">
        <v>0</v>
      </c>
      <c r="BA7952" s="77">
        <v>2</v>
      </c>
    </row>
    <row r="7953" spans="3:53" x14ac:dyDescent="0.25">
      <c r="C7953" s="77" t="s">
        <v>849</v>
      </c>
      <c r="D7953" s="77" t="s">
        <v>611</v>
      </c>
      <c r="E7953" s="77">
        <v>21.05</v>
      </c>
      <c r="F7953" s="77">
        <v>6.31</v>
      </c>
      <c r="G7953" s="77">
        <v>0</v>
      </c>
      <c r="H7953" s="77">
        <v>-99999</v>
      </c>
      <c r="I7953" s="77">
        <v>-0.34399999999999997</v>
      </c>
      <c r="J7953" s="77" t="s">
        <v>74</v>
      </c>
      <c r="K7953" s="77">
        <v>59.71</v>
      </c>
      <c r="L7953" s="77">
        <v>21.07</v>
      </c>
      <c r="M7953" s="77">
        <v>0</v>
      </c>
      <c r="N7953" s="77">
        <v>21.010833333333331</v>
      </c>
      <c r="O7953" s="77">
        <v>0.28160076151191599</v>
      </c>
      <c r="P7953" s="77">
        <v>34567</v>
      </c>
      <c r="Q7953" s="77">
        <v>63540</v>
      </c>
      <c r="R7953" s="77">
        <v>0.54</v>
      </c>
      <c r="S7953" s="77">
        <v>40.125</v>
      </c>
      <c r="T7953" s="77">
        <v>6.5830000000000002</v>
      </c>
      <c r="U7953" s="77">
        <v>20.366800000000001</v>
      </c>
      <c r="V7953" s="77">
        <v>2.4675956000000001</v>
      </c>
      <c r="AC7953" s="77">
        <v>21.3</v>
      </c>
      <c r="AD7953" s="77">
        <v>20.9</v>
      </c>
      <c r="AH7953" s="77">
        <f>IF(AND(M7953&lt;Variables!$G$6,M7953&gt;Variables!$G$5),0,1)</f>
        <v>1</v>
      </c>
      <c r="AI7953" s="77">
        <f t="shared" si="250"/>
        <v>0</v>
      </c>
      <c r="AJ7953" s="77">
        <f>IF(I7953&gt;Variables!$G$7,0,1)</f>
        <v>1</v>
      </c>
      <c r="AK7953" s="77">
        <f>IF(F7953&gt;Variables!$G$8,0,1)</f>
        <v>1</v>
      </c>
      <c r="AL7953" s="77">
        <f>IF(G7953&gt;Variables!$G$9,0,1)</f>
        <v>1</v>
      </c>
      <c r="AM7953" s="77">
        <f>IF(AND(K7953&gt;Variables!$G$10,K7953&lt;Variables!$G$11),0,1)</f>
        <v>1</v>
      </c>
      <c r="AN7953" s="77">
        <f>IF(H7953&lt;Variables!$G$13,1,0)</f>
        <v>1</v>
      </c>
      <c r="AO7953" s="77">
        <f>IF(R7953&lt;Variables!$G$12,0,1)</f>
        <v>0</v>
      </c>
      <c r="AP7953" s="78">
        <f t="shared" si="251"/>
        <v>0</v>
      </c>
      <c r="AQ7953" s="77">
        <f>IF(V7953&lt;Variables!$G$15,1,0)</f>
        <v>1</v>
      </c>
      <c r="AR7953" s="77">
        <v>0</v>
      </c>
      <c r="AS7953" s="77">
        <v>0</v>
      </c>
      <c r="AT7953" s="77">
        <v>1</v>
      </c>
      <c r="AU7953" s="77">
        <v>0</v>
      </c>
      <c r="BA7953" s="77">
        <v>-0.53</v>
      </c>
    </row>
    <row r="7954" spans="3:53" x14ac:dyDescent="0.25">
      <c r="C7954" s="77" t="s">
        <v>849</v>
      </c>
      <c r="D7954" s="77" t="s">
        <v>617</v>
      </c>
      <c r="E7954" s="77">
        <v>4.41</v>
      </c>
      <c r="F7954" s="77">
        <v>6.54</v>
      </c>
      <c r="G7954" s="77">
        <v>3.78</v>
      </c>
      <c r="H7954" s="77">
        <v>-99999</v>
      </c>
      <c r="I7954" s="77">
        <v>-22.873999999999999</v>
      </c>
      <c r="J7954" s="77" t="s">
        <v>74</v>
      </c>
      <c r="K7954" s="77">
        <v>48.11</v>
      </c>
      <c r="L7954" s="77">
        <v>4.3952799999999996</v>
      </c>
      <c r="M7954" s="77">
        <v>-0.12012886551027351</v>
      </c>
      <c r="N7954" s="77">
        <v>4.3922058823529406</v>
      </c>
      <c r="O7954" s="77">
        <v>-5.022265376501972E-2</v>
      </c>
      <c r="P7954" s="77">
        <v>261378</v>
      </c>
      <c r="Q7954" s="77">
        <v>142825</v>
      </c>
      <c r="R7954" s="77">
        <v>1.83</v>
      </c>
      <c r="S7954" s="77">
        <v>40.125</v>
      </c>
      <c r="T7954" s="77">
        <v>6.5830000000000002</v>
      </c>
      <c r="U7954" s="77">
        <v>20.366800000000001</v>
      </c>
      <c r="V7954" s="77">
        <v>2.3498872487140749</v>
      </c>
      <c r="AC7954" s="77">
        <v>4.4000000000000004</v>
      </c>
      <c r="AD7954" s="77">
        <v>4.3099999999999996</v>
      </c>
      <c r="AH7954" s="77">
        <f>IF(AND(M7954&lt;Variables!$G$6,M7954&gt;Variables!$G$5),0,1)</f>
        <v>1</v>
      </c>
      <c r="AI7954" s="77">
        <f t="shared" si="250"/>
        <v>0</v>
      </c>
      <c r="AJ7954" s="77">
        <f>IF(I7954&gt;Variables!$G$7,0,1)</f>
        <v>1</v>
      </c>
      <c r="AK7954" s="77">
        <f>IF(F7954&gt;Variables!$G$8,0,1)</f>
        <v>1</v>
      </c>
      <c r="AL7954" s="77">
        <f>IF(G7954&gt;Variables!$G$9,0,1)</f>
        <v>1</v>
      </c>
      <c r="AM7954" s="77">
        <f>IF(AND(K7954&gt;Variables!$G$10,K7954&lt;Variables!$G$11),0,1)</f>
        <v>1</v>
      </c>
      <c r="AN7954" s="77">
        <f>IF(H7954&lt;Variables!$G$13,1,0)</f>
        <v>1</v>
      </c>
      <c r="AO7954" s="77">
        <f>IF(R7954&lt;Variables!$G$12,0,1)</f>
        <v>0</v>
      </c>
      <c r="AP7954" s="78">
        <f t="shared" si="251"/>
        <v>0</v>
      </c>
      <c r="AQ7954" s="77">
        <f>IF(V7954&lt;Variables!$G$15,1,0)</f>
        <v>1</v>
      </c>
      <c r="AR7954" s="77">
        <v>0</v>
      </c>
      <c r="AS7954" s="77">
        <v>0</v>
      </c>
      <c r="AT7954" s="77">
        <v>1</v>
      </c>
      <c r="AU7954" s="77">
        <v>0</v>
      </c>
      <c r="BA7954" s="77">
        <v>-2.25</v>
      </c>
    </row>
    <row r="7955" spans="3:53" x14ac:dyDescent="0.25">
      <c r="C7955" s="77" t="s">
        <v>849</v>
      </c>
      <c r="D7955" s="77" t="s">
        <v>127</v>
      </c>
      <c r="E7955" s="77">
        <v>41.37</v>
      </c>
      <c r="F7955" s="77">
        <v>23.2</v>
      </c>
      <c r="G7955" s="77">
        <v>22.41</v>
      </c>
      <c r="H7955" s="77">
        <v>6940</v>
      </c>
      <c r="I7955" s="77">
        <v>1498.21</v>
      </c>
      <c r="J7955" s="77" t="s">
        <v>74</v>
      </c>
      <c r="K7955" s="77">
        <v>45.72</v>
      </c>
      <c r="L7955" s="77">
        <v>41.130049999999997</v>
      </c>
      <c r="M7955" s="77">
        <v>-1.215656193018482E-4</v>
      </c>
      <c r="N7955" s="77">
        <v>41.484734000000003</v>
      </c>
      <c r="O7955" s="77">
        <v>-0.85509527432426935</v>
      </c>
      <c r="P7955" s="77">
        <v>1803000</v>
      </c>
      <c r="Q7955" s="77">
        <v>800984</v>
      </c>
      <c r="R7955" s="77">
        <v>2.25</v>
      </c>
      <c r="S7955" s="77">
        <v>40.125</v>
      </c>
      <c r="T7955" s="77">
        <v>6.5830000000000002</v>
      </c>
      <c r="U7955" s="77">
        <v>20.366800000000001</v>
      </c>
      <c r="V7955" s="77">
        <v>2.3226608580772452</v>
      </c>
      <c r="AC7955" s="77">
        <v>42.4</v>
      </c>
      <c r="AD7955" s="77">
        <v>40.619999999999997</v>
      </c>
      <c r="AH7955" s="77">
        <f>IF(AND(M7955&lt;Variables!$G$6,M7955&gt;Variables!$G$5),0,1)</f>
        <v>1</v>
      </c>
      <c r="AI7955" s="77">
        <f t="shared" si="250"/>
        <v>1</v>
      </c>
      <c r="AJ7955" s="77">
        <f>IF(I7955&gt;Variables!$G$7,0,1)</f>
        <v>0</v>
      </c>
      <c r="AK7955" s="77">
        <f>IF(F7955&gt;Variables!$G$8,0,1)</f>
        <v>0</v>
      </c>
      <c r="AL7955" s="77">
        <f>IF(G7955&gt;Variables!$G$9,0,1)</f>
        <v>0</v>
      </c>
      <c r="AM7955" s="77">
        <f>IF(AND(K7955&gt;Variables!$G$10,K7955&lt;Variables!$G$11),0,1)</f>
        <v>1</v>
      </c>
      <c r="AN7955" s="77">
        <f>IF(H7955&lt;Variables!$G$13,1,0)</f>
        <v>0</v>
      </c>
      <c r="AO7955" s="77">
        <f>IF(R7955&lt;Variables!$G$12,0,1)</f>
        <v>1</v>
      </c>
      <c r="AP7955" s="78">
        <f t="shared" si="251"/>
        <v>0</v>
      </c>
      <c r="AQ7955" s="77">
        <f>IF(V7955&lt;Variables!$G$15,1,0)</f>
        <v>1</v>
      </c>
      <c r="AR7955" s="77">
        <v>0</v>
      </c>
      <c r="AS7955" s="77">
        <v>0</v>
      </c>
      <c r="AT7955" s="77">
        <v>1</v>
      </c>
      <c r="AU7955" s="77">
        <v>0</v>
      </c>
      <c r="BA7955" s="77">
        <v>-1.38</v>
      </c>
    </row>
    <row r="7956" spans="3:53" x14ac:dyDescent="0.25">
      <c r="C7956" s="77" t="s">
        <v>849</v>
      </c>
      <c r="D7956" s="77" t="s">
        <v>612</v>
      </c>
      <c r="E7956" s="77">
        <v>127.13</v>
      </c>
      <c r="F7956" s="77">
        <v>6.19</v>
      </c>
      <c r="G7956" s="77">
        <v>0.84</v>
      </c>
      <c r="H7956" s="77">
        <v>19960</v>
      </c>
      <c r="I7956" s="77">
        <v>-27.991</v>
      </c>
      <c r="J7956" s="77" t="s">
        <v>75</v>
      </c>
      <c r="K7956" s="77">
        <v>38.67</v>
      </c>
      <c r="L7956" s="77">
        <v>127.01309000000001</v>
      </c>
      <c r="M7956" s="77">
        <v>-0.22288253911467029</v>
      </c>
      <c r="N7956" s="77">
        <v>127.035918</v>
      </c>
      <c r="O7956" s="77">
        <v>-0.2408122087172048</v>
      </c>
      <c r="P7956" s="77">
        <v>2937000</v>
      </c>
      <c r="Q7956" s="77">
        <v>1140000</v>
      </c>
      <c r="R7956" s="77">
        <v>2.58</v>
      </c>
      <c r="S7956" s="77">
        <v>40.125</v>
      </c>
      <c r="T7956" s="77">
        <v>6.5830000000000002</v>
      </c>
      <c r="U7956" s="77">
        <v>20.366800000000001</v>
      </c>
      <c r="V7956" s="77">
        <v>2.248123197539309</v>
      </c>
      <c r="AC7956" s="77">
        <v>127.88</v>
      </c>
      <c r="AD7956" s="77">
        <v>126.23</v>
      </c>
      <c r="AH7956" s="77">
        <f>IF(AND(M7956&lt;Variables!$G$6,M7956&gt;Variables!$G$5),0,1)</f>
        <v>1</v>
      </c>
      <c r="AI7956" s="77">
        <f t="shared" si="250"/>
        <v>1</v>
      </c>
      <c r="AJ7956" s="77">
        <f>IF(I7956&gt;Variables!$G$7,0,1)</f>
        <v>1</v>
      </c>
      <c r="AK7956" s="77">
        <f>IF(F7956&gt;Variables!$G$8,0,1)</f>
        <v>1</v>
      </c>
      <c r="AL7956" s="77">
        <f>IF(G7956&gt;Variables!$G$9,0,1)</f>
        <v>1</v>
      </c>
      <c r="AM7956" s="77">
        <f>IF(AND(K7956&gt;Variables!$G$10,K7956&lt;Variables!$G$11),0,1)</f>
        <v>1</v>
      </c>
      <c r="AN7956" s="77">
        <f>IF(H7956&lt;Variables!$G$13,1,0)</f>
        <v>0</v>
      </c>
      <c r="AO7956" s="77">
        <f>IF(R7956&lt;Variables!$G$12,0,1)</f>
        <v>1</v>
      </c>
      <c r="AP7956" s="78">
        <f t="shared" si="251"/>
        <v>1</v>
      </c>
      <c r="AQ7956" s="77">
        <f>IF(V7956&lt;Variables!$G$15,1,0)</f>
        <v>1</v>
      </c>
      <c r="AR7956" s="77">
        <v>0</v>
      </c>
      <c r="AS7956" s="77">
        <v>1</v>
      </c>
      <c r="AT7956" s="77">
        <v>0</v>
      </c>
      <c r="AU7956" s="77">
        <v>0</v>
      </c>
      <c r="BA7956" s="77">
        <v>-0.09</v>
      </c>
    </row>
    <row r="7957" spans="3:53" x14ac:dyDescent="0.25">
      <c r="C7957" s="77" t="s">
        <v>849</v>
      </c>
      <c r="D7957" s="77" t="s">
        <v>82</v>
      </c>
      <c r="E7957" s="77">
        <v>34.47</v>
      </c>
      <c r="F7957" s="77">
        <v>6.15</v>
      </c>
      <c r="G7957" s="77">
        <v>5.22</v>
      </c>
      <c r="H7957" s="77">
        <v>4580</v>
      </c>
      <c r="I7957" s="77">
        <v>284.02999999999997</v>
      </c>
      <c r="J7957" s="77" t="s">
        <v>75</v>
      </c>
      <c r="K7957" s="77">
        <v>60.44</v>
      </c>
      <c r="L7957" s="77">
        <v>34.197715000000002</v>
      </c>
      <c r="M7957" s="77">
        <v>0.45554213198162991</v>
      </c>
      <c r="N7957" s="77">
        <v>34.278889999999997</v>
      </c>
      <c r="O7957" s="77">
        <v>0.2176558225776643</v>
      </c>
      <c r="P7957" s="77">
        <v>11761000</v>
      </c>
      <c r="Q7957" s="77">
        <v>15988000</v>
      </c>
      <c r="R7957" s="77">
        <v>0.74</v>
      </c>
      <c r="S7957" s="77">
        <v>40.125</v>
      </c>
      <c r="T7957" s="77">
        <v>6.5830000000000002</v>
      </c>
      <c r="U7957" s="77">
        <v>20.366800000000001</v>
      </c>
      <c r="V7957" s="77">
        <v>2.449579381298896</v>
      </c>
      <c r="AC7957" s="77">
        <v>34.880000000000003</v>
      </c>
      <c r="AD7957" s="77">
        <v>33.883800000000001</v>
      </c>
      <c r="AH7957" s="77">
        <f>IF(AND(M7957&lt;Variables!$G$6,M7957&gt;Variables!$G$5),0,1)</f>
        <v>1</v>
      </c>
      <c r="AI7957" s="77">
        <f t="shared" si="250"/>
        <v>1</v>
      </c>
      <c r="AJ7957" s="77">
        <f>IF(I7957&gt;Variables!$G$7,0,1)</f>
        <v>0</v>
      </c>
      <c r="AK7957" s="77">
        <f>IF(F7957&gt;Variables!$G$8,0,1)</f>
        <v>1</v>
      </c>
      <c r="AL7957" s="77">
        <f>IF(G7957&gt;Variables!$G$9,0,1)</f>
        <v>1</v>
      </c>
      <c r="AM7957" s="77">
        <f>IF(AND(K7957&gt;Variables!$G$10,K7957&lt;Variables!$G$11),0,1)</f>
        <v>1</v>
      </c>
      <c r="AN7957" s="77">
        <f>IF(H7957&lt;Variables!$G$13,1,0)</f>
        <v>0</v>
      </c>
      <c r="AO7957" s="77">
        <f>IF(R7957&lt;Variables!$G$12,0,1)</f>
        <v>0</v>
      </c>
      <c r="AP7957" s="78">
        <f t="shared" si="251"/>
        <v>1</v>
      </c>
      <c r="AQ7957" s="77">
        <f>IF(V7957&lt;Variables!$G$15,1,0)</f>
        <v>1</v>
      </c>
      <c r="AR7957" s="77">
        <v>0</v>
      </c>
      <c r="AS7957" s="77">
        <v>0</v>
      </c>
      <c r="AT7957" s="77">
        <v>1</v>
      </c>
      <c r="AU7957" s="77">
        <v>0</v>
      </c>
      <c r="BA7957" s="77">
        <v>-1.1599999999999999</v>
      </c>
    </row>
    <row r="7958" spans="3:53" x14ac:dyDescent="0.25">
      <c r="C7958" s="77" t="s">
        <v>849</v>
      </c>
      <c r="D7958" s="77" t="s">
        <v>847</v>
      </c>
      <c r="E7958" s="77">
        <v>19.46</v>
      </c>
      <c r="F7958" s="77">
        <v>28.9</v>
      </c>
      <c r="G7958" s="77">
        <v>3.02</v>
      </c>
      <c r="H7958" s="77">
        <v>-99999</v>
      </c>
      <c r="I7958" s="77">
        <v>-99999</v>
      </c>
      <c r="J7958" s="77" t="s">
        <v>75</v>
      </c>
      <c r="K7958" s="77">
        <v>-99999</v>
      </c>
      <c r="L7958" s="77">
        <v>19.268530000000009</v>
      </c>
      <c r="M7958" s="77">
        <v>1.045590919494084</v>
      </c>
      <c r="N7958" s="77">
        <v>19.121868571428571</v>
      </c>
      <c r="O7958" s="77">
        <v>1.8205931458581071</v>
      </c>
      <c r="P7958" s="77">
        <v>8770000</v>
      </c>
      <c r="S7958" s="77">
        <v>40.125</v>
      </c>
      <c r="T7958" s="77">
        <v>6.5830000000000002</v>
      </c>
      <c r="U7958" s="77">
        <v>20.366800000000001</v>
      </c>
      <c r="V7958" s="77">
        <v>-99999</v>
      </c>
      <c r="AC7958" s="77">
        <v>22</v>
      </c>
      <c r="AD7958" s="77">
        <v>19.2301</v>
      </c>
      <c r="AH7958" s="77">
        <f>IF(AND(M7958&lt;Variables!$G$6,M7958&gt;Variables!$G$5),0,1)</f>
        <v>1</v>
      </c>
      <c r="AI7958" s="77">
        <f t="shared" si="250"/>
        <v>0</v>
      </c>
      <c r="AJ7958" s="77">
        <f>IF(I7958&gt;Variables!$G$7,0,1)</f>
        <v>1</v>
      </c>
      <c r="AK7958" s="77">
        <f>IF(F7958&gt;Variables!$G$8,0,1)</f>
        <v>0</v>
      </c>
      <c r="AL7958" s="77">
        <f>IF(G7958&gt;Variables!$G$9,0,1)</f>
        <v>1</v>
      </c>
      <c r="AM7958" s="77">
        <f>IF(AND(K7958&gt;Variables!$G$10,K7958&lt;Variables!$G$11),0,1)</f>
        <v>1</v>
      </c>
      <c r="AN7958" s="77">
        <f>IF(H7958&lt;Variables!$G$13,1,0)</f>
        <v>1</v>
      </c>
      <c r="AO7958" s="77">
        <f>IF(R7958&lt;Variables!$G$12,0,1)</f>
        <v>0</v>
      </c>
      <c r="AP7958" s="78">
        <f t="shared" si="251"/>
        <v>1</v>
      </c>
      <c r="AQ7958" s="77">
        <f>IF(V7958&lt;Variables!$G$15,1,0)</f>
        <v>1</v>
      </c>
      <c r="AR7958" s="77">
        <v>1</v>
      </c>
      <c r="AS7958" s="77">
        <v>0</v>
      </c>
      <c r="AT7958" s="77">
        <v>0</v>
      </c>
      <c r="AU7958" s="77">
        <v>0</v>
      </c>
      <c r="BA7958" s="77">
        <v>0.88</v>
      </c>
    </row>
    <row r="7959" spans="3:53" x14ac:dyDescent="0.25">
      <c r="C7959" s="77" t="s">
        <v>849</v>
      </c>
      <c r="D7959" s="77" t="s">
        <v>201</v>
      </c>
      <c r="E7959" s="77">
        <v>48.69</v>
      </c>
      <c r="F7959" s="77">
        <v>6.36</v>
      </c>
      <c r="G7959" s="77">
        <v>3.99</v>
      </c>
      <c r="H7959" s="77">
        <v>-99999</v>
      </c>
      <c r="I7959" s="77">
        <v>23316.030999999999</v>
      </c>
      <c r="J7959" s="77" t="s">
        <v>75</v>
      </c>
      <c r="K7959" s="77">
        <v>47</v>
      </c>
      <c r="L7959" s="77">
        <v>48.576666666666682</v>
      </c>
      <c r="M7959" s="77">
        <v>-0.21958416249229989</v>
      </c>
      <c r="N7959" s="77">
        <v>48.672729729729738</v>
      </c>
      <c r="O7959" s="77">
        <v>-0.41651604677908649</v>
      </c>
      <c r="P7959" s="77">
        <v>369427</v>
      </c>
      <c r="Q7959" s="77">
        <v>1984000</v>
      </c>
      <c r="R7959" s="77">
        <v>0.19</v>
      </c>
      <c r="S7959" s="77">
        <v>40.125</v>
      </c>
      <c r="T7959" s="77">
        <v>6.5830000000000002</v>
      </c>
      <c r="U7959" s="77">
        <v>20.366800000000001</v>
      </c>
      <c r="V7959" s="77">
        <v>2.3397267110409659</v>
      </c>
      <c r="AC7959" s="77">
        <v>48.88</v>
      </c>
      <c r="AD7959" s="77">
        <v>47.51</v>
      </c>
      <c r="AH7959" s="77">
        <f>IF(AND(M7959&lt;Variables!$G$6,M7959&gt;Variables!$G$5),0,1)</f>
        <v>1</v>
      </c>
      <c r="AI7959" s="77">
        <f t="shared" si="250"/>
        <v>1</v>
      </c>
      <c r="AJ7959" s="77">
        <f>IF(I7959&gt;Variables!$G$7,0,1)</f>
        <v>0</v>
      </c>
      <c r="AK7959" s="77">
        <f>IF(F7959&gt;Variables!$G$8,0,1)</f>
        <v>1</v>
      </c>
      <c r="AL7959" s="77">
        <f>IF(G7959&gt;Variables!$G$9,0,1)</f>
        <v>1</v>
      </c>
      <c r="AM7959" s="77">
        <f>IF(AND(K7959&gt;Variables!$G$10,K7959&lt;Variables!$G$11),0,1)</f>
        <v>1</v>
      </c>
      <c r="AN7959" s="77">
        <f>IF(H7959&lt;Variables!$G$13,1,0)</f>
        <v>1</v>
      </c>
      <c r="AO7959" s="77">
        <f>IF(R7959&lt;Variables!$G$12,0,1)</f>
        <v>0</v>
      </c>
      <c r="AP7959" s="78">
        <f t="shared" si="251"/>
        <v>1</v>
      </c>
      <c r="AQ7959" s="77">
        <f>IF(V7959&lt;Variables!$G$15,1,0)</f>
        <v>1</v>
      </c>
      <c r="AR7959" s="77">
        <v>1</v>
      </c>
      <c r="AS7959" s="77">
        <v>0</v>
      </c>
      <c r="AT7959" s="77">
        <v>0</v>
      </c>
      <c r="AU7959" s="77">
        <v>0</v>
      </c>
      <c r="BA7959" s="77">
        <v>0.37</v>
      </c>
    </row>
    <row r="7960" spans="3:53" x14ac:dyDescent="0.25">
      <c r="C7960" s="77" t="s">
        <v>849</v>
      </c>
      <c r="D7960" s="77" t="s">
        <v>638</v>
      </c>
      <c r="E7960" s="77">
        <v>5.55</v>
      </c>
      <c r="F7960" s="77">
        <v>7.6</v>
      </c>
      <c r="G7960" s="77">
        <v>6.53</v>
      </c>
      <c r="H7960" s="77">
        <v>-99999</v>
      </c>
      <c r="I7960" s="77">
        <v>278.37900000000002</v>
      </c>
      <c r="J7960" s="77" t="s">
        <v>74</v>
      </c>
      <c r="K7960" s="77">
        <v>-99999</v>
      </c>
      <c r="L7960" s="77">
        <v>5.55</v>
      </c>
      <c r="M7960" s="77">
        <v>0</v>
      </c>
      <c r="N7960" s="77">
        <v>5.5766666666666671</v>
      </c>
      <c r="O7960" s="77">
        <v>-0.47818290496115862</v>
      </c>
      <c r="P7960" s="77">
        <v>18845</v>
      </c>
      <c r="Q7960" s="77">
        <v>549543</v>
      </c>
      <c r="R7960" s="77">
        <v>0.03</v>
      </c>
      <c r="S7960" s="77">
        <v>40.125</v>
      </c>
      <c r="T7960" s="77">
        <v>6.5830000000000002</v>
      </c>
      <c r="U7960" s="77">
        <v>20.366800000000001</v>
      </c>
      <c r="V7960" s="77">
        <v>-99999</v>
      </c>
      <c r="AC7960" s="77">
        <v>5.58</v>
      </c>
      <c r="AD7960" s="77">
        <v>5.49</v>
      </c>
      <c r="AH7960" s="77">
        <f>IF(AND(M7960&lt;Variables!$G$6,M7960&gt;Variables!$G$5),0,1)</f>
        <v>1</v>
      </c>
      <c r="AI7960" s="77">
        <f t="shared" si="250"/>
        <v>1</v>
      </c>
      <c r="AJ7960" s="77">
        <f>IF(I7960&gt;Variables!$G$7,0,1)</f>
        <v>0</v>
      </c>
      <c r="AK7960" s="77">
        <f>IF(F7960&gt;Variables!$G$8,0,1)</f>
        <v>1</v>
      </c>
      <c r="AL7960" s="77">
        <f>IF(G7960&gt;Variables!$G$9,0,1)</f>
        <v>1</v>
      </c>
      <c r="AM7960" s="77">
        <f>IF(AND(K7960&gt;Variables!$G$10,K7960&lt;Variables!$G$11),0,1)</f>
        <v>1</v>
      </c>
      <c r="AN7960" s="77">
        <f>IF(H7960&lt;Variables!$G$13,1,0)</f>
        <v>1</v>
      </c>
      <c r="AO7960" s="77">
        <f>IF(R7960&lt;Variables!$G$12,0,1)</f>
        <v>0</v>
      </c>
      <c r="AP7960" s="78">
        <f t="shared" si="251"/>
        <v>0</v>
      </c>
      <c r="AQ7960" s="77">
        <f>IF(V7960&lt;Variables!$G$15,1,0)</f>
        <v>1</v>
      </c>
      <c r="AR7960" s="77">
        <v>0</v>
      </c>
      <c r="AS7960" s="77">
        <v>0</v>
      </c>
      <c r="AT7960" s="77">
        <v>0</v>
      </c>
      <c r="AU7960" s="77">
        <v>0</v>
      </c>
      <c r="BA7960" s="77">
        <v>0</v>
      </c>
    </row>
    <row r="7961" spans="3:53" x14ac:dyDescent="0.25">
      <c r="C7961" s="77" t="s">
        <v>850</v>
      </c>
      <c r="D7961" s="77" t="s">
        <v>847</v>
      </c>
      <c r="E7961" s="77">
        <v>19.61</v>
      </c>
      <c r="F7961" s="77">
        <v>29.73</v>
      </c>
      <c r="G7961" s="77">
        <v>3.17</v>
      </c>
      <c r="H7961" s="77">
        <v>-99999</v>
      </c>
      <c r="I7961" s="77">
        <v>-99999</v>
      </c>
      <c r="J7961" s="77" t="s">
        <v>75</v>
      </c>
      <c r="K7961" s="77">
        <v>-99999</v>
      </c>
      <c r="L7961" s="77">
        <v>19.388024999999999</v>
      </c>
      <c r="M7961" s="77">
        <v>0.5775472230926102</v>
      </c>
      <c r="N7961" s="77">
        <v>19.163129999999999</v>
      </c>
      <c r="O7961" s="77">
        <v>1.757906980748956</v>
      </c>
      <c r="P7961" s="77">
        <v>8990000</v>
      </c>
      <c r="S7961" s="77">
        <v>39.128999999999998</v>
      </c>
      <c r="T7961" s="77">
        <v>6.8529999999999998</v>
      </c>
      <c r="U7961" s="77">
        <v>20.073599999999999</v>
      </c>
      <c r="V7961" s="77">
        <v>-99999</v>
      </c>
      <c r="AC7961" s="77">
        <v>22</v>
      </c>
      <c r="AD7961" s="77">
        <v>19.2301</v>
      </c>
      <c r="AH7961" s="77">
        <f>IF(AND(M7961&lt;Variables!$G$6,M7961&gt;Variables!$G$5),0,1)</f>
        <v>1</v>
      </c>
      <c r="AI7961" s="77">
        <f t="shared" si="250"/>
        <v>0</v>
      </c>
      <c r="AJ7961" s="77">
        <f>IF(I7961&gt;Variables!$G$7,0,1)</f>
        <v>1</v>
      </c>
      <c r="AK7961" s="77">
        <f>IF(F7961&gt;Variables!$G$8,0,1)</f>
        <v>0</v>
      </c>
      <c r="AL7961" s="77">
        <f>IF(G7961&gt;Variables!$G$9,0,1)</f>
        <v>1</v>
      </c>
      <c r="AM7961" s="77">
        <f>IF(AND(K7961&gt;Variables!$G$10,K7961&lt;Variables!$G$11),0,1)</f>
        <v>1</v>
      </c>
      <c r="AN7961" s="77">
        <f>IF(H7961&lt;Variables!$G$13,1,0)</f>
        <v>1</v>
      </c>
      <c r="AO7961" s="77">
        <f>IF(R7961&lt;Variables!$G$12,0,1)</f>
        <v>0</v>
      </c>
      <c r="AP7961" s="78">
        <f t="shared" si="251"/>
        <v>1</v>
      </c>
      <c r="AQ7961" s="77">
        <f>IF(V7961&lt;Variables!$G$15,1,0)</f>
        <v>1</v>
      </c>
      <c r="AR7961" s="77">
        <v>1</v>
      </c>
      <c r="AS7961" s="77">
        <v>0</v>
      </c>
      <c r="AT7961" s="77">
        <v>0</v>
      </c>
      <c r="AU7961" s="77">
        <v>0</v>
      </c>
      <c r="BA7961" s="77">
        <v>1.73</v>
      </c>
    </row>
    <row r="7962" spans="3:53" x14ac:dyDescent="0.25">
      <c r="C7962" s="77" t="s">
        <v>850</v>
      </c>
      <c r="D7962" s="77" t="s">
        <v>618</v>
      </c>
      <c r="E7962" s="77">
        <v>1.41</v>
      </c>
      <c r="F7962" s="77">
        <v>8.08</v>
      </c>
      <c r="G7962" s="77">
        <v>0.36</v>
      </c>
      <c r="H7962" s="77">
        <v>-99999</v>
      </c>
      <c r="I7962" s="77">
        <v>4.2229999999999999</v>
      </c>
      <c r="J7962" s="77" t="s">
        <v>74</v>
      </c>
      <c r="L7962" s="77">
        <v>-99999</v>
      </c>
      <c r="M7962" s="77">
        <v>-99999</v>
      </c>
      <c r="N7962" s="77">
        <v>1.4025000000000001</v>
      </c>
      <c r="O7962" s="77">
        <v>0.17825311942960209</v>
      </c>
      <c r="P7962" s="77">
        <v>38867</v>
      </c>
      <c r="Q7962" s="77">
        <v>39096</v>
      </c>
      <c r="R7962" s="77">
        <v>0.99</v>
      </c>
      <c r="S7962" s="77">
        <v>39.128999999999998</v>
      </c>
      <c r="T7962" s="77">
        <v>6.8529999999999998</v>
      </c>
      <c r="U7962" s="77">
        <v>20.073599999999999</v>
      </c>
      <c r="V7962" s="77">
        <v>-99999</v>
      </c>
      <c r="AC7962" s="77">
        <v>1.41</v>
      </c>
      <c r="AD7962" s="77">
        <v>1.395</v>
      </c>
      <c r="AH7962" s="77">
        <f>IF(AND(M7962&lt;Variables!$G$6,M7962&gt;Variables!$G$5),0,1)</f>
        <v>1</v>
      </c>
      <c r="AI7962" s="77">
        <f t="shared" si="250"/>
        <v>1</v>
      </c>
      <c r="AJ7962" s="77">
        <f>IF(I7962&gt;Variables!$G$7,0,1)</f>
        <v>1</v>
      </c>
      <c r="AK7962" s="77">
        <f>IF(F7962&gt;Variables!$G$8,0,1)</f>
        <v>1</v>
      </c>
      <c r="AL7962" s="77">
        <f>IF(G7962&gt;Variables!$G$9,0,1)</f>
        <v>1</v>
      </c>
      <c r="AM7962" s="77">
        <f>IF(AND(K7962&gt;Variables!$G$10,K7962&lt;Variables!$G$11),0,1)</f>
        <v>1</v>
      </c>
      <c r="AN7962" s="77">
        <f>IF(H7962&lt;Variables!$G$13,1,0)</f>
        <v>1</v>
      </c>
      <c r="AO7962" s="77">
        <f>IF(R7962&lt;Variables!$G$12,0,1)</f>
        <v>0</v>
      </c>
      <c r="AP7962" s="78">
        <f t="shared" si="251"/>
        <v>0</v>
      </c>
      <c r="AQ7962" s="77">
        <f>IF(V7962&lt;Variables!$G$15,1,0)</f>
        <v>1</v>
      </c>
      <c r="AR7962" s="77">
        <v>0</v>
      </c>
      <c r="AS7962" s="77">
        <v>0</v>
      </c>
      <c r="AT7962" s="77">
        <v>0</v>
      </c>
      <c r="AU7962" s="77">
        <v>0</v>
      </c>
      <c r="BA7962" s="77">
        <v>0</v>
      </c>
    </row>
    <row r="7963" spans="3:53" x14ac:dyDescent="0.25">
      <c r="C7963" s="77" t="s">
        <v>850</v>
      </c>
      <c r="D7963" s="77" t="s">
        <v>630</v>
      </c>
      <c r="E7963" s="77">
        <v>6.01</v>
      </c>
      <c r="F7963" s="77">
        <v>6.05</v>
      </c>
      <c r="G7963" s="77">
        <v>-0.53</v>
      </c>
      <c r="H7963" s="77">
        <v>-99999</v>
      </c>
      <c r="I7963" s="77">
        <v>-28.867000000000001</v>
      </c>
      <c r="J7963" s="77" t="s">
        <v>74</v>
      </c>
      <c r="K7963" s="77">
        <v>61.19</v>
      </c>
      <c r="L7963" s="77">
        <v>-99999</v>
      </c>
      <c r="M7963" s="77">
        <v>-99999</v>
      </c>
      <c r="N7963" s="77">
        <v>6.0009999999999986</v>
      </c>
      <c r="O7963" s="77">
        <v>-0.14997500416596321</v>
      </c>
      <c r="P7963" s="77">
        <v>27583</v>
      </c>
      <c r="Q7963" s="77">
        <v>21931</v>
      </c>
      <c r="R7963" s="77">
        <v>1.26</v>
      </c>
      <c r="S7963" s="77">
        <v>39.128999999999998</v>
      </c>
      <c r="T7963" s="77">
        <v>6.8529999999999998</v>
      </c>
      <c r="U7963" s="77">
        <v>20.073599999999999</v>
      </c>
      <c r="V7963" s="77">
        <v>-99999</v>
      </c>
      <c r="AC7963" s="77">
        <v>6.05</v>
      </c>
      <c r="AD7963" s="77">
        <v>5.99</v>
      </c>
      <c r="AH7963" s="77">
        <f>IF(AND(M7963&lt;Variables!$G$6,M7963&gt;Variables!$G$5),0,1)</f>
        <v>1</v>
      </c>
      <c r="AI7963" s="77">
        <f t="shared" si="250"/>
        <v>1</v>
      </c>
      <c r="AJ7963" s="77">
        <f>IF(I7963&gt;Variables!$G$7,0,1)</f>
        <v>1</v>
      </c>
      <c r="AK7963" s="77">
        <f>IF(F7963&gt;Variables!$G$8,0,1)</f>
        <v>1</v>
      </c>
      <c r="AL7963" s="77">
        <f>IF(G7963&gt;Variables!$G$9,0,1)</f>
        <v>1</v>
      </c>
      <c r="AM7963" s="77">
        <f>IF(AND(K7963&gt;Variables!$G$10,K7963&lt;Variables!$G$11),0,1)</f>
        <v>1</v>
      </c>
      <c r="AN7963" s="77">
        <f>IF(H7963&lt;Variables!$G$13,1,0)</f>
        <v>1</v>
      </c>
      <c r="AO7963" s="77">
        <f>IF(R7963&lt;Variables!$G$12,0,1)</f>
        <v>0</v>
      </c>
      <c r="AP7963" s="78">
        <f t="shared" si="251"/>
        <v>0</v>
      </c>
      <c r="AQ7963" s="77">
        <f>IF(V7963&lt;Variables!$G$15,1,0)</f>
        <v>1</v>
      </c>
      <c r="AR7963" s="77">
        <v>0</v>
      </c>
      <c r="AS7963" s="77">
        <v>0</v>
      </c>
      <c r="AT7963" s="77">
        <v>0</v>
      </c>
      <c r="AU7963" s="77">
        <v>0</v>
      </c>
      <c r="BA7963" s="77">
        <v>0</v>
      </c>
    </row>
    <row r="7964" spans="3:53" x14ac:dyDescent="0.25">
      <c r="C7964" s="77" t="s">
        <v>850</v>
      </c>
      <c r="D7964" s="77" t="s">
        <v>608</v>
      </c>
      <c r="E7964" s="77">
        <v>22.17</v>
      </c>
      <c r="F7964" s="77">
        <v>91.33</v>
      </c>
      <c r="G7964" s="77">
        <v>21.52</v>
      </c>
      <c r="H7964" s="77">
        <v>22.15</v>
      </c>
      <c r="I7964" s="77">
        <v>5.0350000000000001</v>
      </c>
      <c r="J7964" s="77" t="s">
        <v>75</v>
      </c>
      <c r="K7964" s="77">
        <v>40.26</v>
      </c>
      <c r="L7964" s="77">
        <v>22.551645000000001</v>
      </c>
      <c r="M7964" s="77">
        <v>-3.3329941119594588</v>
      </c>
      <c r="N7964" s="77">
        <v>22.774218000000001</v>
      </c>
      <c r="O7964" s="77">
        <v>-4.2777231692433828</v>
      </c>
      <c r="P7964" s="77">
        <v>10610000</v>
      </c>
      <c r="Q7964" s="77">
        <v>26160</v>
      </c>
      <c r="R7964" s="77">
        <v>405.58</v>
      </c>
      <c r="S7964" s="77">
        <v>39.128999999999998</v>
      </c>
      <c r="T7964" s="77">
        <v>6.8529999999999998</v>
      </c>
      <c r="U7964" s="77">
        <v>20.073599999999999</v>
      </c>
      <c r="V7964" s="77">
        <v>2.2589972555763449</v>
      </c>
      <c r="AC7964" s="77">
        <v>22.8</v>
      </c>
      <c r="AD7964" s="77">
        <v>18.100000000000001</v>
      </c>
      <c r="AH7964" s="77">
        <f>IF(AND(M7964&lt;Variables!$G$6,M7964&gt;Variables!$G$5),0,1)</f>
        <v>0</v>
      </c>
      <c r="AI7964" s="77">
        <f t="shared" si="250"/>
        <v>1</v>
      </c>
      <c r="AJ7964" s="77">
        <f>IF(I7964&gt;Variables!$G$7,0,1)</f>
        <v>1</v>
      </c>
      <c r="AK7964" s="77">
        <f>IF(F7964&gt;Variables!$G$8,0,1)</f>
        <v>0</v>
      </c>
      <c r="AL7964" s="77">
        <f>IF(G7964&gt;Variables!$G$9,0,1)</f>
        <v>0</v>
      </c>
      <c r="AM7964" s="77">
        <f>IF(AND(K7964&gt;Variables!$G$10,K7964&lt;Variables!$G$11),0,1)</f>
        <v>1</v>
      </c>
      <c r="AN7964" s="77">
        <f>IF(H7964&lt;Variables!$G$13,1,0)</f>
        <v>1</v>
      </c>
      <c r="AO7964" s="77">
        <f>IF(R7964&lt;Variables!$G$12,0,1)</f>
        <v>1</v>
      </c>
      <c r="AP7964" s="78">
        <f t="shared" si="251"/>
        <v>1</v>
      </c>
      <c r="AQ7964" s="77">
        <f>IF(V7964&lt;Variables!$G$15,1,0)</f>
        <v>1</v>
      </c>
      <c r="AR7964" s="77">
        <v>0</v>
      </c>
      <c r="AS7964" s="77">
        <v>0</v>
      </c>
      <c r="AT7964" s="77">
        <v>1</v>
      </c>
      <c r="AU7964" s="77">
        <v>0</v>
      </c>
      <c r="BA7964" s="77">
        <v>-2.25</v>
      </c>
    </row>
    <row r="7965" spans="3:53" x14ac:dyDescent="0.25">
      <c r="C7965" s="77" t="s">
        <v>850</v>
      </c>
      <c r="D7965" s="77" t="s">
        <v>644</v>
      </c>
      <c r="E7965" s="77">
        <v>31.36</v>
      </c>
      <c r="F7965" s="77">
        <v>10.25</v>
      </c>
      <c r="G7965" s="77">
        <v>0</v>
      </c>
      <c r="H7965" s="77">
        <v>-99999</v>
      </c>
      <c r="I7965" s="77">
        <v>6.9470000000000001</v>
      </c>
      <c r="J7965" s="77" t="s">
        <v>74</v>
      </c>
      <c r="K7965" s="77">
        <v>-99999</v>
      </c>
      <c r="L7965" s="77">
        <v>-99999</v>
      </c>
      <c r="M7965" s="77">
        <v>-99999</v>
      </c>
      <c r="N7965" s="77">
        <v>-99999</v>
      </c>
      <c r="O7965" s="77">
        <v>-99999</v>
      </c>
      <c r="P7965" s="77">
        <v>30000</v>
      </c>
      <c r="Q7965" s="77">
        <v>111328</v>
      </c>
      <c r="R7965" s="77">
        <v>0.27</v>
      </c>
      <c r="S7965" s="77">
        <v>39.128999999999998</v>
      </c>
      <c r="T7965" s="77">
        <v>6.8529999999999998</v>
      </c>
      <c r="U7965" s="77">
        <v>20.073599999999999</v>
      </c>
      <c r="V7965" s="77">
        <v>-99999</v>
      </c>
      <c r="AC7965" s="77">
        <v>-99999</v>
      </c>
      <c r="AD7965" s="77">
        <v>-99999</v>
      </c>
      <c r="AH7965" s="77">
        <f>IF(AND(M7965&lt;Variables!$G$6,M7965&gt;Variables!$G$5),0,1)</f>
        <v>1</v>
      </c>
      <c r="AI7965" s="77">
        <f t="shared" si="250"/>
        <v>1</v>
      </c>
      <c r="AJ7965" s="77">
        <f>IF(I7965&gt;Variables!$G$7,0,1)</f>
        <v>1</v>
      </c>
      <c r="AK7965" s="77">
        <f>IF(F7965&gt;Variables!$G$8,0,1)</f>
        <v>0</v>
      </c>
      <c r="AL7965" s="77">
        <f>IF(G7965&gt;Variables!$G$9,0,1)</f>
        <v>1</v>
      </c>
      <c r="AM7965" s="77">
        <f>IF(AND(K7965&gt;Variables!$G$10,K7965&lt;Variables!$G$11),0,1)</f>
        <v>1</v>
      </c>
      <c r="AN7965" s="77">
        <f>IF(H7965&lt;Variables!$G$13,1,0)</f>
        <v>1</v>
      </c>
      <c r="AO7965" s="77">
        <f>IF(R7965&lt;Variables!$G$12,0,1)</f>
        <v>0</v>
      </c>
      <c r="AP7965" s="78">
        <f t="shared" si="251"/>
        <v>0</v>
      </c>
      <c r="AQ7965" s="77">
        <f>IF(V7965&lt;Variables!$G$15,1,0)</f>
        <v>1</v>
      </c>
      <c r="AR7965" s="77">
        <v>0</v>
      </c>
      <c r="AS7965" s="77">
        <v>0</v>
      </c>
      <c r="AT7965" s="77">
        <v>0</v>
      </c>
      <c r="AU7965" s="77">
        <v>0</v>
      </c>
      <c r="BA7965" s="77">
        <v>0</v>
      </c>
    </row>
    <row r="7966" spans="3:53" x14ac:dyDescent="0.25">
      <c r="C7966" s="77" t="s">
        <v>850</v>
      </c>
      <c r="D7966" s="77" t="s">
        <v>458</v>
      </c>
      <c r="E7966" s="77">
        <v>54.28</v>
      </c>
      <c r="F7966" s="77">
        <v>34.28</v>
      </c>
      <c r="G7966" s="77">
        <v>13.13</v>
      </c>
      <c r="H7966" s="77">
        <v>9830</v>
      </c>
      <c r="I7966" s="77">
        <v>82.301000000000002</v>
      </c>
      <c r="J7966" s="77" t="s">
        <v>75</v>
      </c>
      <c r="K7966" s="77">
        <v>55.77</v>
      </c>
      <c r="L7966" s="77">
        <v>53.998405000000012</v>
      </c>
      <c r="M7966" s="77">
        <v>0.16314370767061651</v>
      </c>
      <c r="N7966" s="77">
        <v>53.66873600000001</v>
      </c>
      <c r="O7966" s="77">
        <v>0.77841222122315512</v>
      </c>
      <c r="P7966" s="77">
        <v>174371000</v>
      </c>
      <c r="Q7966" s="77">
        <v>20406000</v>
      </c>
      <c r="R7966" s="77">
        <v>8.5500000000000007</v>
      </c>
      <c r="S7966" s="77">
        <v>39.128999999999998</v>
      </c>
      <c r="T7966" s="77">
        <v>6.8529999999999998</v>
      </c>
      <c r="U7966" s="77">
        <v>20.073599999999999</v>
      </c>
      <c r="V7966" s="77">
        <v>2.4198168760104308</v>
      </c>
      <c r="AC7966" s="77">
        <v>57.289900000000003</v>
      </c>
      <c r="AD7966" s="77">
        <v>51.93</v>
      </c>
      <c r="AH7966" s="77">
        <f>IF(AND(M7966&lt;Variables!$G$6,M7966&gt;Variables!$G$5),0,1)</f>
        <v>1</v>
      </c>
      <c r="AI7966" s="77">
        <f t="shared" si="250"/>
        <v>0</v>
      </c>
      <c r="AJ7966" s="77">
        <f>IF(I7966&gt;Variables!$G$7,0,1)</f>
        <v>0</v>
      </c>
      <c r="AK7966" s="77">
        <f>IF(F7966&gt;Variables!$G$8,0,1)</f>
        <v>0</v>
      </c>
      <c r="AL7966" s="77">
        <f>IF(G7966&gt;Variables!$G$9,0,1)</f>
        <v>0</v>
      </c>
      <c r="AM7966" s="77">
        <f>IF(AND(K7966&gt;Variables!$G$10,K7966&lt;Variables!$G$11),0,1)</f>
        <v>1</v>
      </c>
      <c r="AN7966" s="77">
        <f>IF(H7966&lt;Variables!$G$13,1,0)</f>
        <v>0</v>
      </c>
      <c r="AO7966" s="77">
        <f>IF(R7966&lt;Variables!$G$12,0,1)</f>
        <v>1</v>
      </c>
      <c r="AP7966" s="78">
        <f t="shared" si="251"/>
        <v>1</v>
      </c>
      <c r="AQ7966" s="77">
        <f>IF(V7966&lt;Variables!$G$15,1,0)</f>
        <v>1</v>
      </c>
      <c r="AR7966" s="77">
        <v>0</v>
      </c>
      <c r="AS7966" s="77">
        <v>0</v>
      </c>
      <c r="AT7966" s="77">
        <v>1</v>
      </c>
      <c r="AU7966" s="77">
        <v>0</v>
      </c>
      <c r="BA7966" s="77">
        <v>-1.25</v>
      </c>
    </row>
    <row r="7967" spans="3:53" x14ac:dyDescent="0.25">
      <c r="C7967" s="77" t="s">
        <v>850</v>
      </c>
      <c r="D7967" s="77" t="s">
        <v>431</v>
      </c>
      <c r="E7967" s="77">
        <v>40.770000000000003</v>
      </c>
      <c r="F7967" s="77">
        <v>6.61</v>
      </c>
      <c r="G7967" s="77">
        <v>6.41</v>
      </c>
      <c r="H7967" s="77">
        <v>4950</v>
      </c>
      <c r="I7967" s="77">
        <v>178.535</v>
      </c>
      <c r="J7967" s="77" t="s">
        <v>75</v>
      </c>
      <c r="K7967" s="77">
        <v>46.03</v>
      </c>
      <c r="L7967" s="77">
        <v>40.753934999999998</v>
      </c>
      <c r="M7967" s="77">
        <v>-0.25503058784384852</v>
      </c>
      <c r="N7967" s="77">
        <v>40.672682000000002</v>
      </c>
      <c r="O7967" s="77">
        <v>-5.5767160867343832E-2</v>
      </c>
      <c r="P7967" s="77">
        <v>7609000</v>
      </c>
      <c r="Q7967" s="77">
        <v>5997000</v>
      </c>
      <c r="R7967" s="77">
        <v>1.27</v>
      </c>
      <c r="S7967" s="77">
        <v>39.128999999999998</v>
      </c>
      <c r="T7967" s="77">
        <v>6.8529999999999998</v>
      </c>
      <c r="U7967" s="77">
        <v>20.073599999999999</v>
      </c>
      <c r="V7967" s="77">
        <v>2.329577577783299</v>
      </c>
      <c r="AC7967" s="77">
        <v>40.880000000000003</v>
      </c>
      <c r="AD7967" s="77">
        <v>39.28</v>
      </c>
      <c r="AH7967" s="77">
        <f>IF(AND(M7967&lt;Variables!$G$6,M7967&gt;Variables!$G$5),0,1)</f>
        <v>1</v>
      </c>
      <c r="AI7967" s="77">
        <f t="shared" si="250"/>
        <v>0</v>
      </c>
      <c r="AJ7967" s="77">
        <f>IF(I7967&gt;Variables!$G$7,0,1)</f>
        <v>0</v>
      </c>
      <c r="AK7967" s="77">
        <f>IF(F7967&gt;Variables!$G$8,0,1)</f>
        <v>1</v>
      </c>
      <c r="AL7967" s="77">
        <f>IF(G7967&gt;Variables!$G$9,0,1)</f>
        <v>1</v>
      </c>
      <c r="AM7967" s="77">
        <f>IF(AND(K7967&gt;Variables!$G$10,K7967&lt;Variables!$G$11),0,1)</f>
        <v>1</v>
      </c>
      <c r="AN7967" s="77">
        <f>IF(H7967&lt;Variables!$G$13,1,0)</f>
        <v>0</v>
      </c>
      <c r="AO7967" s="77">
        <f>IF(R7967&lt;Variables!$G$12,0,1)</f>
        <v>0</v>
      </c>
      <c r="AP7967" s="78">
        <f t="shared" si="251"/>
        <v>1</v>
      </c>
      <c r="AQ7967" s="77">
        <f>IF(V7967&lt;Variables!$G$15,1,0)</f>
        <v>1</v>
      </c>
      <c r="AR7967" s="77">
        <v>0</v>
      </c>
      <c r="AS7967" s="77">
        <v>0</v>
      </c>
      <c r="AT7967" s="77">
        <v>1</v>
      </c>
      <c r="AU7967" s="77">
        <v>0</v>
      </c>
      <c r="BA7967" s="77">
        <v>-1.22</v>
      </c>
    </row>
    <row r="7968" spans="3:53" x14ac:dyDescent="0.25">
      <c r="C7968" s="77" t="s">
        <v>850</v>
      </c>
      <c r="D7968" s="77" t="s">
        <v>612</v>
      </c>
      <c r="E7968" s="77">
        <v>127.08</v>
      </c>
      <c r="F7968" s="77">
        <v>6.08</v>
      </c>
      <c r="G7968" s="77">
        <v>0.81</v>
      </c>
      <c r="H7968" s="77">
        <v>19960</v>
      </c>
      <c r="I7968" s="77">
        <v>-28.003</v>
      </c>
      <c r="J7968" s="77" t="s">
        <v>75</v>
      </c>
      <c r="K7968" s="77">
        <v>39.520000000000003</v>
      </c>
      <c r="L7968" s="77">
        <v>126.886</v>
      </c>
      <c r="M7968" s="77">
        <v>-0.14658827609034319</v>
      </c>
      <c r="N7968" s="77">
        <v>127.002718</v>
      </c>
      <c r="O7968" s="77">
        <v>-0.23835552873756971</v>
      </c>
      <c r="P7968" s="77">
        <v>2951000</v>
      </c>
      <c r="Q7968" s="77">
        <v>1140000</v>
      </c>
      <c r="R7968" s="77">
        <v>2.59</v>
      </c>
      <c r="S7968" s="77">
        <v>39.128999999999998</v>
      </c>
      <c r="T7968" s="77">
        <v>6.8529999999999998</v>
      </c>
      <c r="U7968" s="77">
        <v>20.073599999999999</v>
      </c>
      <c r="V7968" s="77">
        <v>2.2578018192330118</v>
      </c>
      <c r="AC7968" s="77">
        <v>127.88</v>
      </c>
      <c r="AD7968" s="77">
        <v>126.23</v>
      </c>
      <c r="AH7968" s="77">
        <f>IF(AND(M7968&lt;Variables!$G$6,M7968&gt;Variables!$G$5),0,1)</f>
        <v>1</v>
      </c>
      <c r="AI7968" s="77">
        <f t="shared" si="250"/>
        <v>1</v>
      </c>
      <c r="AJ7968" s="77">
        <f>IF(I7968&gt;Variables!$G$7,0,1)</f>
        <v>1</v>
      </c>
      <c r="AK7968" s="77">
        <f>IF(F7968&gt;Variables!$G$8,0,1)</f>
        <v>1</v>
      </c>
      <c r="AL7968" s="77">
        <f>IF(G7968&gt;Variables!$G$9,0,1)</f>
        <v>1</v>
      </c>
      <c r="AM7968" s="77">
        <f>IF(AND(K7968&gt;Variables!$G$10,K7968&lt;Variables!$G$11),0,1)</f>
        <v>1</v>
      </c>
      <c r="AN7968" s="77">
        <f>IF(H7968&lt;Variables!$G$13,1,0)</f>
        <v>0</v>
      </c>
      <c r="AO7968" s="77">
        <f>IF(R7968&lt;Variables!$G$12,0,1)</f>
        <v>1</v>
      </c>
      <c r="AP7968" s="78">
        <f t="shared" si="251"/>
        <v>1</v>
      </c>
      <c r="AQ7968" s="77">
        <f>IF(V7968&lt;Variables!$G$15,1,0)</f>
        <v>1</v>
      </c>
      <c r="AR7968" s="77">
        <v>0</v>
      </c>
      <c r="AS7968" s="77">
        <v>1</v>
      </c>
      <c r="AT7968" s="77">
        <v>0</v>
      </c>
      <c r="AU7968" s="77">
        <v>0</v>
      </c>
      <c r="BA7968" s="77">
        <v>-0.03</v>
      </c>
    </row>
    <row r="7969" spans="3:53" x14ac:dyDescent="0.25">
      <c r="C7969" s="77" t="s">
        <v>850</v>
      </c>
      <c r="D7969" s="77" t="s">
        <v>127</v>
      </c>
      <c r="E7969" s="77">
        <v>40.75</v>
      </c>
      <c r="F7969" s="77">
        <v>21.52</v>
      </c>
      <c r="G7969" s="77">
        <v>21.13</v>
      </c>
      <c r="H7969" s="77">
        <v>6940</v>
      </c>
      <c r="I7969" s="77">
        <v>1491.934</v>
      </c>
      <c r="J7969" s="77" t="s">
        <v>74</v>
      </c>
      <c r="K7969" s="77">
        <v>35.270000000000003</v>
      </c>
      <c r="L7969" s="77">
        <v>41.058039999999991</v>
      </c>
      <c r="M7969" s="77">
        <v>-0.87252094839400018</v>
      </c>
      <c r="N7969" s="77">
        <v>41.426228000000002</v>
      </c>
      <c r="O7969" s="77">
        <v>-1.753546086793127</v>
      </c>
      <c r="P7969" s="77">
        <v>1830000</v>
      </c>
      <c r="Q7969" s="77">
        <v>800984</v>
      </c>
      <c r="R7969" s="77">
        <v>2.2799999999999998</v>
      </c>
      <c r="S7969" s="77">
        <v>39.128999999999998</v>
      </c>
      <c r="T7969" s="77">
        <v>6.8529999999999998</v>
      </c>
      <c r="U7969" s="77">
        <v>20.073599999999999</v>
      </c>
      <c r="V7969" s="77">
        <v>2.199965494108536</v>
      </c>
      <c r="AC7969" s="77">
        <v>42.4</v>
      </c>
      <c r="AD7969" s="77">
        <v>40.630000000000003</v>
      </c>
      <c r="AH7969" s="77">
        <f>IF(AND(M7969&lt;Variables!$G$6,M7969&gt;Variables!$G$5),0,1)</f>
        <v>1</v>
      </c>
      <c r="AI7969" s="77">
        <f t="shared" si="250"/>
        <v>1</v>
      </c>
      <c r="AJ7969" s="77">
        <f>IF(I7969&gt;Variables!$G$7,0,1)</f>
        <v>0</v>
      </c>
      <c r="AK7969" s="77">
        <f>IF(F7969&gt;Variables!$G$8,0,1)</f>
        <v>0</v>
      </c>
      <c r="AL7969" s="77">
        <f>IF(G7969&gt;Variables!$G$9,0,1)</f>
        <v>0</v>
      </c>
      <c r="AM7969" s="77">
        <f>IF(AND(K7969&gt;Variables!$G$10,K7969&lt;Variables!$G$11),0,1)</f>
        <v>1</v>
      </c>
      <c r="AN7969" s="77">
        <f>IF(H7969&lt;Variables!$G$13,1,0)</f>
        <v>0</v>
      </c>
      <c r="AO7969" s="77">
        <f>IF(R7969&lt;Variables!$G$12,0,1)</f>
        <v>1</v>
      </c>
      <c r="AP7969" s="78">
        <f t="shared" si="251"/>
        <v>0</v>
      </c>
      <c r="AQ7969" s="77">
        <f>IF(V7969&lt;Variables!$G$15,1,0)</f>
        <v>1</v>
      </c>
      <c r="AR7969" s="77">
        <v>1</v>
      </c>
      <c r="AS7969" s="77">
        <v>0</v>
      </c>
      <c r="AT7969" s="77">
        <v>0</v>
      </c>
      <c r="AU7969" s="77">
        <v>0</v>
      </c>
      <c r="BA7969" s="77">
        <v>1.4</v>
      </c>
    </row>
    <row r="7970" spans="3:53" x14ac:dyDescent="0.25">
      <c r="C7970" s="77" t="s">
        <v>850</v>
      </c>
      <c r="D7970" s="77" t="s">
        <v>82</v>
      </c>
      <c r="E7970" s="77">
        <v>34.65</v>
      </c>
      <c r="F7970" s="77">
        <v>6.87</v>
      </c>
      <c r="G7970" s="77">
        <v>5.82</v>
      </c>
      <c r="H7970" s="77">
        <v>4580</v>
      </c>
      <c r="I7970" s="77">
        <v>284.80200000000002</v>
      </c>
      <c r="J7970" s="77" t="s">
        <v>75</v>
      </c>
      <c r="K7970" s="77">
        <v>68.8</v>
      </c>
      <c r="L7970" s="77">
        <v>34.325390000000013</v>
      </c>
      <c r="M7970" s="77">
        <v>0.65435527462321996</v>
      </c>
      <c r="N7970" s="77">
        <v>34.278758000000003</v>
      </c>
      <c r="O7970" s="77">
        <v>0.79128304473575406</v>
      </c>
      <c r="P7970" s="77">
        <v>11872000</v>
      </c>
      <c r="Q7970" s="77">
        <v>15988000</v>
      </c>
      <c r="R7970" s="77">
        <v>0.74</v>
      </c>
      <c r="S7970" s="77">
        <v>39.128999999999998</v>
      </c>
      <c r="T7970" s="77">
        <v>6.8529999999999998</v>
      </c>
      <c r="U7970" s="77">
        <v>20.073599999999999</v>
      </c>
      <c r="V7970" s="77">
        <v>2.5092269358372929</v>
      </c>
      <c r="AC7970" s="77">
        <v>34.880000000000003</v>
      </c>
      <c r="AD7970" s="77">
        <v>33.883800000000001</v>
      </c>
      <c r="AH7970" s="77">
        <f>IF(AND(M7970&lt;Variables!$G$6,M7970&gt;Variables!$G$5),0,1)</f>
        <v>1</v>
      </c>
      <c r="AI7970" s="77">
        <f t="shared" si="250"/>
        <v>0</v>
      </c>
      <c r="AJ7970" s="77">
        <f>IF(I7970&gt;Variables!$G$7,0,1)</f>
        <v>0</v>
      </c>
      <c r="AK7970" s="77">
        <f>IF(F7970&gt;Variables!$G$8,0,1)</f>
        <v>1</v>
      </c>
      <c r="AL7970" s="77">
        <f>IF(G7970&gt;Variables!$G$9,0,1)</f>
        <v>1</v>
      </c>
      <c r="AM7970" s="77">
        <f>IF(AND(K7970&gt;Variables!$G$10,K7970&lt;Variables!$G$11),0,1)</f>
        <v>0</v>
      </c>
      <c r="AN7970" s="77">
        <f>IF(H7970&lt;Variables!$G$13,1,0)</f>
        <v>0</v>
      </c>
      <c r="AO7970" s="77">
        <f>IF(R7970&lt;Variables!$G$12,0,1)</f>
        <v>0</v>
      </c>
      <c r="AP7970" s="78">
        <f t="shared" si="251"/>
        <v>1</v>
      </c>
      <c r="AQ7970" s="77">
        <f>IF(V7970&lt;Variables!$G$15,1,0)</f>
        <v>1</v>
      </c>
      <c r="AR7970" s="77">
        <v>0</v>
      </c>
      <c r="AS7970" s="77">
        <v>0</v>
      </c>
      <c r="AT7970" s="77">
        <v>1</v>
      </c>
      <c r="AU7970" s="77">
        <v>0</v>
      </c>
      <c r="BA7970" s="77">
        <v>-1.33</v>
      </c>
    </row>
    <row r="7971" spans="3:53" x14ac:dyDescent="0.25">
      <c r="C7971" s="77" t="s">
        <v>850</v>
      </c>
      <c r="D7971" s="77" t="s">
        <v>833</v>
      </c>
      <c r="E7971" s="77">
        <v>7.68</v>
      </c>
      <c r="F7971" s="77">
        <v>31.47</v>
      </c>
      <c r="G7971" s="77">
        <v>34.01</v>
      </c>
      <c r="H7971" s="77">
        <v>387.59</v>
      </c>
      <c r="I7971" s="77">
        <v>310.93400000000003</v>
      </c>
      <c r="J7971" s="77" t="s">
        <v>74</v>
      </c>
      <c r="K7971" s="77">
        <v>53.35</v>
      </c>
      <c r="L7971" s="77">
        <v>7.66221</v>
      </c>
      <c r="M7971" s="77">
        <v>-0.30683053583757058</v>
      </c>
      <c r="N7971" s="77">
        <v>7.4856220000000011</v>
      </c>
      <c r="O7971" s="77">
        <v>2.044960325274225</v>
      </c>
      <c r="P7971" s="77">
        <v>29750000</v>
      </c>
      <c r="Q7971" s="77">
        <v>18670000</v>
      </c>
      <c r="R7971" s="77">
        <v>1.59</v>
      </c>
      <c r="S7971" s="77">
        <v>39.128999999999998</v>
      </c>
      <c r="T7971" s="77">
        <v>6.8529999999999998</v>
      </c>
      <c r="U7971" s="77">
        <v>20.073599999999999</v>
      </c>
      <c r="V7971" s="77">
        <v>2.4126521179998979</v>
      </c>
      <c r="AC7971" s="77">
        <v>8.67</v>
      </c>
      <c r="AD7971" s="77">
        <v>6.83</v>
      </c>
      <c r="AH7971" s="77">
        <f>IF(AND(M7971&lt;Variables!$G$6,M7971&gt;Variables!$G$5),0,1)</f>
        <v>1</v>
      </c>
      <c r="AI7971" s="77">
        <f t="shared" si="250"/>
        <v>0</v>
      </c>
      <c r="AJ7971" s="77">
        <f>IF(I7971&gt;Variables!$G$7,0,1)</f>
        <v>0</v>
      </c>
      <c r="AK7971" s="77">
        <f>IF(F7971&gt;Variables!$G$8,0,1)</f>
        <v>0</v>
      </c>
      <c r="AL7971" s="77">
        <f>IF(G7971&gt;Variables!$G$9,0,1)</f>
        <v>0</v>
      </c>
      <c r="AM7971" s="77">
        <f>IF(AND(K7971&gt;Variables!$G$10,K7971&lt;Variables!$G$11),0,1)</f>
        <v>1</v>
      </c>
      <c r="AN7971" s="77">
        <f>IF(H7971&lt;Variables!$G$13,1,0)</f>
        <v>1</v>
      </c>
      <c r="AO7971" s="77">
        <f>IF(R7971&lt;Variables!$G$12,0,1)</f>
        <v>0</v>
      </c>
      <c r="AP7971" s="78">
        <f t="shared" si="251"/>
        <v>0</v>
      </c>
      <c r="AQ7971" s="77">
        <f>IF(V7971&lt;Variables!$G$15,1,0)</f>
        <v>1</v>
      </c>
      <c r="AR7971" s="77">
        <v>1</v>
      </c>
      <c r="AS7971" s="77">
        <v>0</v>
      </c>
      <c r="AT7971" s="77">
        <v>0</v>
      </c>
      <c r="AU7971" s="77">
        <v>0</v>
      </c>
      <c r="BA7971" s="77">
        <v>2</v>
      </c>
    </row>
    <row r="7972" spans="3:53" x14ac:dyDescent="0.25">
      <c r="C7972" s="77" t="s">
        <v>850</v>
      </c>
      <c r="D7972" s="77" t="s">
        <v>609</v>
      </c>
      <c r="E7972" s="77">
        <v>5.55</v>
      </c>
      <c r="F7972" s="77">
        <v>7.49</v>
      </c>
      <c r="G7972" s="77">
        <v>4.25</v>
      </c>
      <c r="H7972" s="77">
        <v>30100</v>
      </c>
      <c r="I7972" s="77">
        <v>268.85700000000003</v>
      </c>
      <c r="J7972" s="77" t="s">
        <v>74</v>
      </c>
      <c r="K7972" s="77">
        <v>64.13</v>
      </c>
      <c r="L7972" s="77">
        <v>5.5142749999999996</v>
      </c>
      <c r="M7972" s="77">
        <v>0.19449519655802211</v>
      </c>
      <c r="N7972" s="77">
        <v>5.5064979999999988</v>
      </c>
      <c r="O7972" s="77">
        <v>0.33600302769567109</v>
      </c>
      <c r="P7972" s="77">
        <v>45163000</v>
      </c>
      <c r="Q7972" s="77">
        <v>38585000</v>
      </c>
      <c r="R7972" s="77">
        <v>1.17</v>
      </c>
      <c r="S7972" s="77">
        <v>39.128999999999998</v>
      </c>
      <c r="T7972" s="77">
        <v>6.8529999999999998</v>
      </c>
      <c r="U7972" s="77">
        <v>20.073599999999999</v>
      </c>
      <c r="V7972" s="77">
        <v>2.5003930738256619</v>
      </c>
      <c r="AC7972" s="77">
        <v>5.65</v>
      </c>
      <c r="AD7972" s="77">
        <v>5.45</v>
      </c>
      <c r="AH7972" s="77">
        <f>IF(AND(M7972&lt;Variables!$G$6,M7972&gt;Variables!$G$5),0,1)</f>
        <v>1</v>
      </c>
      <c r="AI7972" s="77">
        <f t="shared" si="250"/>
        <v>0</v>
      </c>
      <c r="AJ7972" s="77">
        <f>IF(I7972&gt;Variables!$G$7,0,1)</f>
        <v>0</v>
      </c>
      <c r="AK7972" s="77">
        <f>IF(F7972&gt;Variables!$G$8,0,1)</f>
        <v>1</v>
      </c>
      <c r="AL7972" s="77">
        <f>IF(G7972&gt;Variables!$G$9,0,1)</f>
        <v>1</v>
      </c>
      <c r="AM7972" s="77">
        <f>IF(AND(K7972&gt;Variables!$G$10,K7972&lt;Variables!$G$11),0,1)</f>
        <v>0</v>
      </c>
      <c r="AN7972" s="77">
        <f>IF(H7972&lt;Variables!$G$13,1,0)</f>
        <v>0</v>
      </c>
      <c r="AO7972" s="77">
        <f>IF(R7972&lt;Variables!$G$12,0,1)</f>
        <v>0</v>
      </c>
      <c r="AP7972" s="78">
        <f t="shared" si="251"/>
        <v>0</v>
      </c>
      <c r="AQ7972" s="77">
        <f>IF(V7972&lt;Variables!$G$15,1,0)</f>
        <v>1</v>
      </c>
      <c r="AR7972" s="77">
        <v>1</v>
      </c>
      <c r="AS7972" s="77">
        <v>0</v>
      </c>
      <c r="AT7972" s="77">
        <v>0</v>
      </c>
      <c r="AU7972" s="77">
        <v>0</v>
      </c>
      <c r="BA7972" s="77">
        <v>1.81</v>
      </c>
    </row>
    <row r="7973" spans="3:53" x14ac:dyDescent="0.25">
      <c r="C7973" s="77" t="s">
        <v>850</v>
      </c>
      <c r="D7973" s="77" t="s">
        <v>617</v>
      </c>
      <c r="E7973" s="77">
        <v>4.3899999999999997</v>
      </c>
      <c r="F7973" s="77">
        <v>6.54</v>
      </c>
      <c r="G7973" s="77">
        <v>3.78</v>
      </c>
      <c r="H7973" s="77">
        <v>-99999</v>
      </c>
      <c r="I7973" s="77">
        <v>-22.873999999999999</v>
      </c>
      <c r="J7973" s="77" t="s">
        <v>74</v>
      </c>
      <c r="K7973" s="77">
        <v>48.13</v>
      </c>
      <c r="L7973" s="77">
        <v>4.3940000000000001</v>
      </c>
      <c r="M7973" s="77">
        <v>-9.103322712791187E-2</v>
      </c>
      <c r="N7973" s="77">
        <v>4.3923749999999986</v>
      </c>
      <c r="O7973" s="77">
        <v>-5.4070975269638742E-2</v>
      </c>
      <c r="P7973" s="77">
        <v>261378</v>
      </c>
      <c r="Q7973" s="77">
        <v>142825</v>
      </c>
      <c r="R7973" s="77">
        <v>1.83</v>
      </c>
      <c r="S7973" s="77">
        <v>39.128999999999998</v>
      </c>
      <c r="T7973" s="77">
        <v>6.8529999999999998</v>
      </c>
      <c r="U7973" s="77">
        <v>20.073599999999999</v>
      </c>
      <c r="V7973" s="77">
        <v>2.3495020335002281</v>
      </c>
      <c r="AC7973" s="77">
        <v>4.38</v>
      </c>
      <c r="AD7973" s="77">
        <v>4.3099999999999996</v>
      </c>
      <c r="AH7973" s="77">
        <f>IF(AND(M7973&lt;Variables!$G$6,M7973&gt;Variables!$G$5),0,1)</f>
        <v>1</v>
      </c>
      <c r="AI7973" s="77">
        <f t="shared" si="250"/>
        <v>0</v>
      </c>
      <c r="AJ7973" s="77">
        <f>IF(I7973&gt;Variables!$G$7,0,1)</f>
        <v>1</v>
      </c>
      <c r="AK7973" s="77">
        <f>IF(F7973&gt;Variables!$G$8,0,1)</f>
        <v>1</v>
      </c>
      <c r="AL7973" s="77">
        <f>IF(G7973&gt;Variables!$G$9,0,1)</f>
        <v>1</v>
      </c>
      <c r="AM7973" s="77">
        <f>IF(AND(K7973&gt;Variables!$G$10,K7973&lt;Variables!$G$11),0,1)</f>
        <v>1</v>
      </c>
      <c r="AN7973" s="77">
        <f>IF(H7973&lt;Variables!$G$13,1,0)</f>
        <v>1</v>
      </c>
      <c r="AO7973" s="77">
        <f>IF(R7973&lt;Variables!$G$12,0,1)</f>
        <v>0</v>
      </c>
      <c r="AP7973" s="78">
        <f t="shared" si="251"/>
        <v>0</v>
      </c>
      <c r="AQ7973" s="77">
        <f>IF(V7973&lt;Variables!$G$15,1,0)</f>
        <v>1</v>
      </c>
      <c r="AR7973" s="77">
        <v>0</v>
      </c>
      <c r="AS7973" s="77">
        <v>0</v>
      </c>
      <c r="AT7973" s="77">
        <v>0</v>
      </c>
      <c r="AU7973" s="77">
        <v>0</v>
      </c>
      <c r="BA7973" s="77">
        <v>0</v>
      </c>
    </row>
    <row r="7974" spans="3:53" x14ac:dyDescent="0.25">
      <c r="C7974" s="77" t="s">
        <v>850</v>
      </c>
      <c r="D7974" s="77" t="s">
        <v>836</v>
      </c>
      <c r="E7974" s="77">
        <v>152.53</v>
      </c>
      <c r="F7974" s="77">
        <v>6.95</v>
      </c>
      <c r="G7974" s="77">
        <v>6.87</v>
      </c>
      <c r="H7974" s="77">
        <v>5230</v>
      </c>
      <c r="I7974" s="77">
        <v>530.774</v>
      </c>
      <c r="J7974" s="77" t="s">
        <v>74</v>
      </c>
      <c r="K7974" s="77">
        <v>59.57</v>
      </c>
      <c r="L7974" s="77">
        <v>151.82749999999999</v>
      </c>
      <c r="M7974" s="77">
        <v>8.7270092703905164E-2</v>
      </c>
      <c r="N7974" s="77">
        <v>151.24512195121949</v>
      </c>
      <c r="O7974" s="77">
        <v>0.47266188790608282</v>
      </c>
      <c r="P7974" s="77">
        <v>279861</v>
      </c>
      <c r="Q7974" s="77">
        <v>429915</v>
      </c>
      <c r="R7974" s="77">
        <v>0.65</v>
      </c>
      <c r="S7974" s="77">
        <v>39.128999999999998</v>
      </c>
      <c r="T7974" s="77">
        <v>6.8529999999999998</v>
      </c>
      <c r="U7974" s="77">
        <v>20.073599999999999</v>
      </c>
      <c r="V7974" s="77">
        <v>2.4614641928043328</v>
      </c>
      <c r="AC7974" s="77">
        <v>153.18</v>
      </c>
      <c r="AD7974" s="77">
        <v>148.36000000000001</v>
      </c>
      <c r="AH7974" s="77">
        <f>IF(AND(M7974&lt;Variables!$G$6,M7974&gt;Variables!$G$5),0,1)</f>
        <v>1</v>
      </c>
      <c r="AI7974" s="77">
        <f t="shared" si="250"/>
        <v>0</v>
      </c>
      <c r="AJ7974" s="77">
        <f>IF(I7974&gt;Variables!$G$7,0,1)</f>
        <v>0</v>
      </c>
      <c r="AK7974" s="77">
        <f>IF(F7974&gt;Variables!$G$8,0,1)</f>
        <v>1</v>
      </c>
      <c r="AL7974" s="77">
        <f>IF(G7974&gt;Variables!$G$9,0,1)</f>
        <v>1</v>
      </c>
      <c r="AM7974" s="77">
        <f>IF(AND(K7974&gt;Variables!$G$10,K7974&lt;Variables!$G$11),0,1)</f>
        <v>1</v>
      </c>
      <c r="AN7974" s="77">
        <f>IF(H7974&lt;Variables!$G$13,1,0)</f>
        <v>0</v>
      </c>
      <c r="AO7974" s="77">
        <f>IF(R7974&lt;Variables!$G$12,0,1)</f>
        <v>0</v>
      </c>
      <c r="AP7974" s="78">
        <f t="shared" si="251"/>
        <v>0</v>
      </c>
      <c r="AQ7974" s="77">
        <f>IF(V7974&lt;Variables!$G$15,1,0)</f>
        <v>1</v>
      </c>
      <c r="AR7974" s="77">
        <v>0</v>
      </c>
      <c r="AS7974" s="77">
        <v>0</v>
      </c>
      <c r="AT7974" s="77">
        <v>0</v>
      </c>
      <c r="AU7974" s="77">
        <v>1</v>
      </c>
      <c r="BA7974" s="77">
        <v>-0.9</v>
      </c>
    </row>
    <row r="7975" spans="3:53" x14ac:dyDescent="0.25">
      <c r="C7975" s="77" t="s">
        <v>850</v>
      </c>
      <c r="D7975" s="77" t="s">
        <v>611</v>
      </c>
      <c r="E7975" s="77">
        <v>21.05</v>
      </c>
      <c r="F7975" s="77">
        <v>7.17</v>
      </c>
      <c r="G7975" s="77">
        <v>-0.4</v>
      </c>
      <c r="H7975" s="77">
        <v>-99999</v>
      </c>
      <c r="I7975" s="77">
        <v>-0.36399999999999999</v>
      </c>
      <c r="J7975" s="77" t="s">
        <v>74</v>
      </c>
      <c r="K7975" s="77">
        <v>54.83</v>
      </c>
      <c r="L7975" s="77">
        <v>21.041666666666671</v>
      </c>
      <c r="M7975" s="77">
        <v>-0.2693069306930776</v>
      </c>
      <c r="N7975" s="77">
        <v>21.010833333333331</v>
      </c>
      <c r="O7975" s="77">
        <v>-0.1229524451671653</v>
      </c>
      <c r="P7975" s="77">
        <v>34581</v>
      </c>
      <c r="Q7975" s="77">
        <v>63540</v>
      </c>
      <c r="R7975" s="77">
        <v>0.54</v>
      </c>
      <c r="S7975" s="77">
        <v>39.128999999999998</v>
      </c>
      <c r="T7975" s="77">
        <v>6.8529999999999998</v>
      </c>
      <c r="U7975" s="77">
        <v>20.073599999999999</v>
      </c>
      <c r="V7975" s="77">
        <v>2.4277973533465351</v>
      </c>
      <c r="AC7975" s="77">
        <v>21.3</v>
      </c>
      <c r="AD7975" s="77">
        <v>20.9</v>
      </c>
      <c r="AH7975" s="77">
        <f>IF(AND(M7975&lt;Variables!$G$6,M7975&gt;Variables!$G$5),0,1)</f>
        <v>1</v>
      </c>
      <c r="AI7975" s="77">
        <f t="shared" si="250"/>
        <v>0</v>
      </c>
      <c r="AJ7975" s="77">
        <f>IF(I7975&gt;Variables!$G$7,0,1)</f>
        <v>1</v>
      </c>
      <c r="AK7975" s="77">
        <f>IF(F7975&gt;Variables!$G$8,0,1)</f>
        <v>1</v>
      </c>
      <c r="AL7975" s="77">
        <f>IF(G7975&gt;Variables!$G$9,0,1)</f>
        <v>1</v>
      </c>
      <c r="AM7975" s="77">
        <f>IF(AND(K7975&gt;Variables!$G$10,K7975&lt;Variables!$G$11),0,1)</f>
        <v>1</v>
      </c>
      <c r="AN7975" s="77">
        <f>IF(H7975&lt;Variables!$G$13,1,0)</f>
        <v>1</v>
      </c>
      <c r="AO7975" s="77">
        <f>IF(R7975&lt;Variables!$G$12,0,1)</f>
        <v>0</v>
      </c>
      <c r="AP7975" s="78">
        <f t="shared" si="251"/>
        <v>0</v>
      </c>
      <c r="AQ7975" s="77">
        <f>IF(V7975&lt;Variables!$G$15,1,0)</f>
        <v>1</v>
      </c>
      <c r="AR7975" s="77">
        <v>1</v>
      </c>
      <c r="AS7975" s="77">
        <v>0</v>
      </c>
      <c r="AT7975" s="77">
        <v>0</v>
      </c>
      <c r="AU7975" s="77">
        <v>0</v>
      </c>
      <c r="BA7975" s="77">
        <v>1.1399999999999999</v>
      </c>
    </row>
    <row r="7976" spans="3:53" x14ac:dyDescent="0.25">
      <c r="C7976" s="77" t="s">
        <v>850</v>
      </c>
      <c r="D7976" s="77" t="s">
        <v>615</v>
      </c>
      <c r="E7976" s="77">
        <v>8.1199999999999992</v>
      </c>
      <c r="F7976" s="77">
        <v>42.32</v>
      </c>
      <c r="G7976" s="77">
        <v>11.67</v>
      </c>
      <c r="H7976" s="77">
        <v>-99999</v>
      </c>
      <c r="I7976" s="77">
        <v>-99999</v>
      </c>
      <c r="J7976" s="77" t="s">
        <v>75</v>
      </c>
      <c r="K7976" s="77">
        <v>62.77</v>
      </c>
      <c r="L7976" s="77">
        <v>7.9102599999999992</v>
      </c>
      <c r="M7976" s="77">
        <v>1.6401483642762691</v>
      </c>
      <c r="N7976" s="77">
        <v>7.8953200000000008</v>
      </c>
      <c r="O7976" s="77">
        <v>1.832477974293611</v>
      </c>
      <c r="P7976" s="77">
        <v>30920000</v>
      </c>
      <c r="Q7976" s="77">
        <v>0</v>
      </c>
      <c r="R7976" s="77">
        <v>1</v>
      </c>
      <c r="S7976" s="77">
        <v>39.128999999999998</v>
      </c>
      <c r="T7976" s="77">
        <v>6.8529999999999998</v>
      </c>
      <c r="U7976" s="77">
        <v>20.073599999999999</v>
      </c>
      <c r="V7976" s="77">
        <v>2.396165064489916</v>
      </c>
      <c r="AC7976" s="77">
        <v>8.39</v>
      </c>
      <c r="AD7976" s="77">
        <v>7.35</v>
      </c>
      <c r="AH7976" s="77">
        <f>IF(AND(M7976&lt;Variables!$G$6,M7976&gt;Variables!$G$5),0,1)</f>
        <v>1</v>
      </c>
      <c r="AI7976" s="77">
        <f t="shared" si="250"/>
        <v>0</v>
      </c>
      <c r="AJ7976" s="77">
        <f>IF(I7976&gt;Variables!$G$7,0,1)</f>
        <v>1</v>
      </c>
      <c r="AK7976" s="77">
        <f>IF(F7976&gt;Variables!$G$8,0,1)</f>
        <v>0</v>
      </c>
      <c r="AL7976" s="77">
        <f>IF(G7976&gt;Variables!$G$9,0,1)</f>
        <v>0</v>
      </c>
      <c r="AM7976" s="77">
        <f>IF(AND(K7976&gt;Variables!$G$10,K7976&lt;Variables!$G$11),0,1)</f>
        <v>0</v>
      </c>
      <c r="AN7976" s="77">
        <f>IF(H7976&lt;Variables!$G$13,1,0)</f>
        <v>1</v>
      </c>
      <c r="AO7976" s="77">
        <f>IF(R7976&lt;Variables!$G$12,0,1)</f>
        <v>0</v>
      </c>
      <c r="AP7976" s="78">
        <f t="shared" si="251"/>
        <v>1</v>
      </c>
      <c r="AQ7976" s="77">
        <f>IF(V7976&lt;Variables!$G$15,1,0)</f>
        <v>1</v>
      </c>
      <c r="AR7976" s="77">
        <v>1</v>
      </c>
      <c r="AS7976" s="77">
        <v>0</v>
      </c>
      <c r="AT7976" s="77">
        <v>0</v>
      </c>
      <c r="AU7976" s="77">
        <v>0</v>
      </c>
      <c r="BA7976" s="77">
        <v>2</v>
      </c>
    </row>
    <row r="7977" spans="3:53" x14ac:dyDescent="0.25">
      <c r="C7977" s="77" t="s">
        <v>850</v>
      </c>
      <c r="D7977" s="77" t="s">
        <v>189</v>
      </c>
      <c r="E7977" s="77">
        <v>35.549999999999997</v>
      </c>
      <c r="F7977" s="77">
        <v>7.61</v>
      </c>
      <c r="G7977" s="77">
        <v>8.16</v>
      </c>
      <c r="H7977" s="77">
        <v>-99999</v>
      </c>
      <c r="I7977" s="77">
        <v>-99999</v>
      </c>
      <c r="J7977" s="77" t="s">
        <v>75</v>
      </c>
      <c r="K7977" s="77">
        <v>62.75</v>
      </c>
      <c r="L7977" s="77">
        <v>34.862974999999999</v>
      </c>
      <c r="M7977" s="77">
        <v>1.138815605954453</v>
      </c>
      <c r="N7977" s="77">
        <v>34.529683673469393</v>
      </c>
      <c r="O7977" s="77">
        <v>2.1150391455562199</v>
      </c>
      <c r="P7977" s="77">
        <v>588553</v>
      </c>
      <c r="Q7977" s="77">
        <v>1620000</v>
      </c>
      <c r="R7977" s="77">
        <v>0.36</v>
      </c>
      <c r="S7977" s="77">
        <v>39.128999999999998</v>
      </c>
      <c r="T7977" s="77">
        <v>6.8529999999999998</v>
      </c>
      <c r="U7977" s="77">
        <v>20.073599999999999</v>
      </c>
      <c r="V7977" s="77">
        <v>2.4275473260027289</v>
      </c>
      <c r="AC7977" s="77">
        <v>35.625</v>
      </c>
      <c r="AD7977" s="77">
        <v>34.630000000000003</v>
      </c>
      <c r="AH7977" s="77">
        <f>IF(AND(M7977&lt;Variables!$G$6,M7977&gt;Variables!$G$5),0,1)</f>
        <v>1</v>
      </c>
      <c r="AI7977" s="77">
        <f t="shared" si="250"/>
        <v>0</v>
      </c>
      <c r="AJ7977" s="77">
        <f>IF(I7977&gt;Variables!$G$7,0,1)</f>
        <v>1</v>
      </c>
      <c r="AK7977" s="77">
        <f>IF(F7977&gt;Variables!$G$8,0,1)</f>
        <v>1</v>
      </c>
      <c r="AL7977" s="77">
        <f>IF(G7977&gt;Variables!$G$9,0,1)</f>
        <v>1</v>
      </c>
      <c r="AM7977" s="77">
        <f>IF(AND(K7977&gt;Variables!$G$10,K7977&lt;Variables!$G$11),0,1)</f>
        <v>0</v>
      </c>
      <c r="AN7977" s="77">
        <f>IF(H7977&lt;Variables!$G$13,1,0)</f>
        <v>1</v>
      </c>
      <c r="AO7977" s="77">
        <f>IF(R7977&lt;Variables!$G$12,0,1)</f>
        <v>0</v>
      </c>
      <c r="AP7977" s="78">
        <f t="shared" si="251"/>
        <v>1</v>
      </c>
      <c r="AQ7977" s="77">
        <f>IF(V7977&lt;Variables!$G$15,1,0)</f>
        <v>1</v>
      </c>
      <c r="AR7977" s="77">
        <v>0</v>
      </c>
      <c r="AS7977" s="77">
        <v>0</v>
      </c>
      <c r="AT7977" s="77">
        <v>1</v>
      </c>
      <c r="AU7977" s="77">
        <v>0</v>
      </c>
      <c r="BA7977" s="77">
        <v>-1.92</v>
      </c>
    </row>
    <row r="7978" spans="3:53" x14ac:dyDescent="0.25">
      <c r="C7978" s="77" t="s">
        <v>850</v>
      </c>
      <c r="D7978" s="77" t="s">
        <v>623</v>
      </c>
      <c r="E7978" s="77">
        <v>12.06</v>
      </c>
      <c r="F7978" s="77">
        <v>8.48</v>
      </c>
      <c r="G7978" s="77">
        <v>-1.96</v>
      </c>
      <c r="H7978" s="77">
        <v>8119.9999999999991</v>
      </c>
      <c r="I7978" s="77">
        <v>-42.984000000000002</v>
      </c>
      <c r="J7978" s="77" t="s">
        <v>74</v>
      </c>
      <c r="K7978" s="77">
        <v>22.46</v>
      </c>
      <c r="L7978" s="77">
        <v>12.129854999999999</v>
      </c>
      <c r="M7978" s="77">
        <v>-0.82321676557551426</v>
      </c>
      <c r="N7978" s="77">
        <v>12.227328</v>
      </c>
      <c r="O7978" s="77">
        <v>-1.613827649017012</v>
      </c>
      <c r="P7978" s="77">
        <v>30283000</v>
      </c>
      <c r="Q7978" s="77">
        <v>6845000</v>
      </c>
      <c r="R7978" s="77">
        <v>4.42</v>
      </c>
      <c r="S7978" s="77">
        <v>39.128999999999998</v>
      </c>
      <c r="T7978" s="77">
        <v>6.8529999999999998</v>
      </c>
      <c r="U7978" s="77">
        <v>20.073599999999999</v>
      </c>
      <c r="V7978" s="77">
        <v>2.0376142623821969</v>
      </c>
      <c r="AC7978" s="77">
        <v>12.44</v>
      </c>
      <c r="AD7978" s="77">
        <v>11.92</v>
      </c>
      <c r="AH7978" s="77">
        <f>IF(AND(M7978&lt;Variables!$G$6,M7978&gt;Variables!$G$5),0,1)</f>
        <v>1</v>
      </c>
      <c r="AI7978" s="77">
        <f t="shared" si="250"/>
        <v>1</v>
      </c>
      <c r="AJ7978" s="77">
        <f>IF(I7978&gt;Variables!$G$7,0,1)</f>
        <v>1</v>
      </c>
      <c r="AK7978" s="77">
        <f>IF(F7978&gt;Variables!$G$8,0,1)</f>
        <v>1</v>
      </c>
      <c r="AL7978" s="77">
        <f>IF(G7978&gt;Variables!$G$9,0,1)</f>
        <v>1</v>
      </c>
      <c r="AM7978" s="77">
        <f>IF(AND(K7978&gt;Variables!$G$10,K7978&lt;Variables!$G$11),0,1)</f>
        <v>1</v>
      </c>
      <c r="AN7978" s="77">
        <f>IF(H7978&lt;Variables!$G$13,1,0)</f>
        <v>0</v>
      </c>
      <c r="AO7978" s="77">
        <f>IF(R7978&lt;Variables!$G$12,0,1)</f>
        <v>1</v>
      </c>
      <c r="AP7978" s="78">
        <f t="shared" si="251"/>
        <v>0</v>
      </c>
      <c r="AQ7978" s="77">
        <f>IF(V7978&lt;Variables!$G$15,1,0)</f>
        <v>1</v>
      </c>
      <c r="AR7978" s="77">
        <v>0</v>
      </c>
      <c r="AS7978" s="77">
        <v>1</v>
      </c>
      <c r="AT7978" s="77">
        <v>0</v>
      </c>
      <c r="AU7978" s="77">
        <v>0</v>
      </c>
      <c r="BA7978" s="77">
        <v>0.92</v>
      </c>
    </row>
    <row r="7979" spans="3:53" x14ac:dyDescent="0.25">
      <c r="C7979" s="77" t="s">
        <v>850</v>
      </c>
      <c r="D7979" s="77" t="s">
        <v>619</v>
      </c>
      <c r="E7979" s="77">
        <v>4.4400000000000004</v>
      </c>
      <c r="F7979" s="77">
        <v>7.26</v>
      </c>
      <c r="G7979" s="77">
        <v>2.31</v>
      </c>
      <c r="H7979" s="77">
        <v>-99999</v>
      </c>
      <c r="I7979" s="77">
        <v>-22.759</v>
      </c>
      <c r="J7979" s="77" t="s">
        <v>74</v>
      </c>
      <c r="K7979" s="77">
        <v>48.12</v>
      </c>
      <c r="L7979" s="77">
        <v>4.4314533333333337</v>
      </c>
      <c r="M7979" s="77">
        <v>-3.2795862305533448E-2</v>
      </c>
      <c r="N7979" s="77">
        <v>4.4351512195121954</v>
      </c>
      <c r="O7979" s="77">
        <v>-0.1161452960055378</v>
      </c>
      <c r="P7979" s="77">
        <v>1339000</v>
      </c>
      <c r="Q7979" s="77">
        <v>112475</v>
      </c>
      <c r="R7979" s="77">
        <v>11.9</v>
      </c>
      <c r="S7979" s="77">
        <v>39.128999999999998</v>
      </c>
      <c r="T7979" s="77">
        <v>6.8529999999999998</v>
      </c>
      <c r="U7979" s="77">
        <v>20.073599999999999</v>
      </c>
      <c r="V7979" s="77">
        <v>2.3481978292533081</v>
      </c>
      <c r="AC7979" s="77">
        <v>4.43</v>
      </c>
      <c r="AD7979" s="77">
        <v>4.37</v>
      </c>
      <c r="AH7979" s="77">
        <f>IF(AND(M7979&lt;Variables!$G$6,M7979&gt;Variables!$G$5),0,1)</f>
        <v>1</v>
      </c>
      <c r="AI7979" s="77">
        <f t="shared" si="250"/>
        <v>1</v>
      </c>
      <c r="AJ7979" s="77">
        <f>IF(I7979&gt;Variables!$G$7,0,1)</f>
        <v>1</v>
      </c>
      <c r="AK7979" s="77">
        <f>IF(F7979&gt;Variables!$G$8,0,1)</f>
        <v>1</v>
      </c>
      <c r="AL7979" s="77">
        <f>IF(G7979&gt;Variables!$G$9,0,1)</f>
        <v>1</v>
      </c>
      <c r="AM7979" s="77">
        <f>IF(AND(K7979&gt;Variables!$G$10,K7979&lt;Variables!$G$11),0,1)</f>
        <v>1</v>
      </c>
      <c r="AN7979" s="77">
        <f>IF(H7979&lt;Variables!$G$13,1,0)</f>
        <v>1</v>
      </c>
      <c r="AO7979" s="77">
        <f>IF(R7979&lt;Variables!$G$12,0,1)</f>
        <v>1</v>
      </c>
      <c r="AP7979" s="78">
        <f t="shared" si="251"/>
        <v>0</v>
      </c>
      <c r="AQ7979" s="77">
        <f>IF(V7979&lt;Variables!$G$15,1,0)</f>
        <v>1</v>
      </c>
      <c r="AR7979" s="77">
        <v>0</v>
      </c>
      <c r="AS7979" s="77">
        <v>0</v>
      </c>
      <c r="AT7979" s="77">
        <v>0</v>
      </c>
      <c r="AU7979" s="77">
        <v>1</v>
      </c>
      <c r="BA7979" s="77">
        <v>-1.46</v>
      </c>
    </row>
    <row r="7980" spans="3:53" x14ac:dyDescent="0.25">
      <c r="C7980" s="77" t="s">
        <v>850</v>
      </c>
      <c r="D7980" s="77" t="s">
        <v>622</v>
      </c>
      <c r="E7980" s="77">
        <v>3.88</v>
      </c>
      <c r="F7980" s="77">
        <v>38.380000000000003</v>
      </c>
      <c r="G7980" s="77">
        <v>-19.43</v>
      </c>
      <c r="H7980" s="77">
        <v>181.22</v>
      </c>
      <c r="I7980" s="77">
        <v>-9.202</v>
      </c>
      <c r="J7980" s="77" t="s">
        <v>74</v>
      </c>
      <c r="K7980" s="77">
        <v>32.86</v>
      </c>
      <c r="L7980" s="77">
        <v>3.9409899999999989</v>
      </c>
      <c r="M7980" s="77">
        <v>-1.872372170444466</v>
      </c>
      <c r="N7980" s="77">
        <v>3.9550519999999998</v>
      </c>
      <c r="O7980" s="77">
        <v>-2.2212603020137349</v>
      </c>
      <c r="P7980" s="77">
        <v>49440000</v>
      </c>
      <c r="Q7980" s="77">
        <v>217790</v>
      </c>
      <c r="R7980" s="77">
        <v>227.01</v>
      </c>
      <c r="S7980" s="77">
        <v>39.128999999999998</v>
      </c>
      <c r="T7980" s="77">
        <v>6.8529999999999998</v>
      </c>
      <c r="U7980" s="77">
        <v>20.073599999999999</v>
      </c>
      <c r="V7980" s="77">
        <v>2.1454282548354611</v>
      </c>
      <c r="AC7980" s="77">
        <v>3.97</v>
      </c>
      <c r="AD7980" s="77">
        <v>3.65</v>
      </c>
      <c r="AH7980" s="77">
        <f>IF(AND(M7980&lt;Variables!$G$6,M7980&gt;Variables!$G$5),0,1)</f>
        <v>0</v>
      </c>
      <c r="AI7980" s="77">
        <f t="shared" si="250"/>
        <v>1</v>
      </c>
      <c r="AJ7980" s="77">
        <f>IF(I7980&gt;Variables!$G$7,0,1)</f>
        <v>1</v>
      </c>
      <c r="AK7980" s="77">
        <f>IF(F7980&gt;Variables!$G$8,0,1)</f>
        <v>0</v>
      </c>
      <c r="AL7980" s="77">
        <f>IF(G7980&gt;Variables!$G$9,0,1)</f>
        <v>1</v>
      </c>
      <c r="AM7980" s="77">
        <f>IF(AND(K7980&gt;Variables!$G$10,K7980&lt;Variables!$G$11),0,1)</f>
        <v>1</v>
      </c>
      <c r="AN7980" s="77">
        <f>IF(H7980&lt;Variables!$G$13,1,0)</f>
        <v>1</v>
      </c>
      <c r="AO7980" s="77">
        <f>IF(R7980&lt;Variables!$G$12,0,1)</f>
        <v>1</v>
      </c>
      <c r="AP7980" s="78">
        <f t="shared" si="251"/>
        <v>0</v>
      </c>
      <c r="AQ7980" s="77">
        <f>IF(V7980&lt;Variables!$G$15,1,0)</f>
        <v>1</v>
      </c>
      <c r="AR7980" s="77">
        <v>0</v>
      </c>
      <c r="AS7980" s="77">
        <v>0</v>
      </c>
      <c r="AT7980" s="77">
        <v>1</v>
      </c>
      <c r="AU7980" s="77">
        <v>0</v>
      </c>
      <c r="BA7980" s="77">
        <v>-2.25</v>
      </c>
    </row>
    <row r="7981" spans="3:53" x14ac:dyDescent="0.25">
      <c r="C7981" s="77" t="s">
        <v>850</v>
      </c>
      <c r="D7981" s="77" t="s">
        <v>620</v>
      </c>
      <c r="E7981" s="77">
        <v>153.19</v>
      </c>
      <c r="F7981" s="77">
        <v>14.3</v>
      </c>
      <c r="G7981" s="77">
        <v>0.16</v>
      </c>
      <c r="H7981" s="77">
        <v>211920</v>
      </c>
      <c r="I7981" s="77">
        <v>1E-3</v>
      </c>
      <c r="J7981" s="77" t="s">
        <v>75</v>
      </c>
      <c r="K7981" s="77">
        <v>45.95</v>
      </c>
      <c r="L7981" s="77">
        <v>152.78597500000001</v>
      </c>
      <c r="M7981" s="77">
        <v>-8.2451939715005029E-2</v>
      </c>
      <c r="N7981" s="77">
        <v>152.60011600000001</v>
      </c>
      <c r="O7981" s="77">
        <v>3.9242434127645713E-2</v>
      </c>
      <c r="P7981" s="77">
        <v>30991000</v>
      </c>
      <c r="Q7981" s="77">
        <v>6715000</v>
      </c>
      <c r="R7981" s="77">
        <v>4.62</v>
      </c>
      <c r="S7981" s="77">
        <v>39.128999999999998</v>
      </c>
      <c r="T7981" s="77">
        <v>6.8529999999999998</v>
      </c>
      <c r="U7981" s="77">
        <v>20.073599999999999</v>
      </c>
      <c r="V7981" s="77">
        <v>2.3262213595649071</v>
      </c>
      <c r="AC7981" s="77">
        <v>154.59</v>
      </c>
      <c r="AD7981" s="77">
        <v>152.59</v>
      </c>
      <c r="AH7981" s="77">
        <f>IF(AND(M7981&lt;Variables!$G$6,M7981&gt;Variables!$G$5),0,1)</f>
        <v>1</v>
      </c>
      <c r="AI7981" s="77">
        <f t="shared" si="250"/>
        <v>0</v>
      </c>
      <c r="AJ7981" s="77">
        <f>IF(I7981&gt;Variables!$G$7,0,1)</f>
        <v>1</v>
      </c>
      <c r="AK7981" s="77">
        <f>IF(F7981&gt;Variables!$G$8,0,1)</f>
        <v>0</v>
      </c>
      <c r="AL7981" s="77">
        <f>IF(G7981&gt;Variables!$G$9,0,1)</f>
        <v>1</v>
      </c>
      <c r="AM7981" s="77">
        <f>IF(AND(K7981&gt;Variables!$G$10,K7981&lt;Variables!$G$11),0,1)</f>
        <v>1</v>
      </c>
      <c r="AN7981" s="77">
        <f>IF(H7981&lt;Variables!$G$13,1,0)</f>
        <v>0</v>
      </c>
      <c r="AO7981" s="77">
        <f>IF(R7981&lt;Variables!$G$12,0,1)</f>
        <v>1</v>
      </c>
      <c r="AP7981" s="78">
        <f t="shared" si="251"/>
        <v>1</v>
      </c>
      <c r="AQ7981" s="77">
        <f>IF(V7981&lt;Variables!$G$15,1,0)</f>
        <v>1</v>
      </c>
      <c r="AR7981" s="77">
        <v>0</v>
      </c>
      <c r="AS7981" s="77">
        <v>1</v>
      </c>
      <c r="AT7981" s="77">
        <v>0</v>
      </c>
      <c r="AU7981" s="77">
        <v>0</v>
      </c>
      <c r="BA7981" s="77">
        <v>0.28000000000000003</v>
      </c>
    </row>
    <row r="7982" spans="3:53" x14ac:dyDescent="0.25">
      <c r="C7982" s="77" t="s">
        <v>850</v>
      </c>
      <c r="D7982" s="77" t="s">
        <v>152</v>
      </c>
      <c r="E7982" s="77">
        <v>0.04</v>
      </c>
      <c r="F7982" s="77">
        <v>7.51</v>
      </c>
      <c r="G7982" s="77">
        <v>27.5</v>
      </c>
      <c r="H7982" s="77">
        <v>-99999</v>
      </c>
      <c r="I7982" s="77">
        <v>27.942</v>
      </c>
      <c r="J7982" s="77" t="s">
        <v>75</v>
      </c>
      <c r="K7982" s="77">
        <v>51.99</v>
      </c>
      <c r="L7982" s="77">
        <v>3.5600000000000007E-2</v>
      </c>
      <c r="M7982" s="77">
        <v>0.28089887640448291</v>
      </c>
      <c r="N7982" s="77">
        <v>3.5572727272727277E-2</v>
      </c>
      <c r="O7982" s="77">
        <v>0.35778175313058641</v>
      </c>
      <c r="P7982" s="77">
        <v>5600000</v>
      </c>
      <c r="Q7982" s="77">
        <v>14265000</v>
      </c>
      <c r="R7982" s="77">
        <v>0.39</v>
      </c>
      <c r="S7982" s="77">
        <v>39.128999999999998</v>
      </c>
      <c r="T7982" s="77">
        <v>6.8529999999999998</v>
      </c>
      <c r="U7982" s="77">
        <v>20.073599999999999</v>
      </c>
      <c r="V7982" s="77">
        <v>2.378698669662922</v>
      </c>
      <c r="AC7982" s="77">
        <v>3.5700000000000003E-2</v>
      </c>
      <c r="AD7982" s="77">
        <v>3.4000000000000002E-2</v>
      </c>
      <c r="AH7982" s="77">
        <f>IF(AND(M7982&lt;Variables!$G$6,M7982&gt;Variables!$G$5),0,1)</f>
        <v>1</v>
      </c>
      <c r="AI7982" s="77">
        <f t="shared" si="250"/>
        <v>0</v>
      </c>
      <c r="AJ7982" s="77">
        <f>IF(I7982&gt;Variables!$G$7,0,1)</f>
        <v>1</v>
      </c>
      <c r="AK7982" s="77">
        <f>IF(F7982&gt;Variables!$G$8,0,1)</f>
        <v>1</v>
      </c>
      <c r="AL7982" s="77">
        <f>IF(G7982&gt;Variables!$G$9,0,1)</f>
        <v>0</v>
      </c>
      <c r="AM7982" s="77">
        <f>IF(AND(K7982&gt;Variables!$G$10,K7982&lt;Variables!$G$11),0,1)</f>
        <v>1</v>
      </c>
      <c r="AN7982" s="77">
        <f>IF(H7982&lt;Variables!$G$13,1,0)</f>
        <v>1</v>
      </c>
      <c r="AO7982" s="77">
        <f>IF(R7982&lt;Variables!$G$12,0,1)</f>
        <v>0</v>
      </c>
      <c r="AP7982" s="78">
        <f t="shared" si="251"/>
        <v>1</v>
      </c>
      <c r="AQ7982" s="77">
        <f>IF(V7982&lt;Variables!$G$15,1,0)</f>
        <v>1</v>
      </c>
      <c r="AR7982" s="77">
        <v>0</v>
      </c>
      <c r="AS7982" s="77">
        <v>0</v>
      </c>
      <c r="AT7982" s="77">
        <v>1</v>
      </c>
      <c r="AU7982" s="77">
        <v>0</v>
      </c>
      <c r="BA7982" s="77">
        <v>-2.25</v>
      </c>
    </row>
    <row r="7983" spans="3:53" x14ac:dyDescent="0.25">
      <c r="C7983" s="77" t="s">
        <v>850</v>
      </c>
      <c r="D7983" s="77" t="s">
        <v>621</v>
      </c>
      <c r="E7983" s="77">
        <v>12.48</v>
      </c>
      <c r="F7983" s="77">
        <v>39.17</v>
      </c>
      <c r="G7983" s="77">
        <v>-3.89</v>
      </c>
      <c r="H7983" s="77">
        <v>28.51</v>
      </c>
      <c r="I7983" s="77">
        <v>-12.471</v>
      </c>
      <c r="J7983" s="77" t="s">
        <v>74</v>
      </c>
      <c r="K7983" s="77">
        <v>42.29</v>
      </c>
      <c r="L7983" s="77">
        <v>12.47327647058823</v>
      </c>
      <c r="M7983" s="77">
        <v>-0.90574814768701351</v>
      </c>
      <c r="N7983" s="77">
        <v>12.557306382978719</v>
      </c>
      <c r="O7983" s="77">
        <v>-1.568858614820152</v>
      </c>
      <c r="P7983" s="77">
        <v>5230000</v>
      </c>
      <c r="Q7983" s="77">
        <v>52870</v>
      </c>
      <c r="R7983" s="77">
        <v>98.92</v>
      </c>
      <c r="S7983" s="77">
        <v>39.128999999999998</v>
      </c>
      <c r="T7983" s="77">
        <v>6.8529999999999998</v>
      </c>
      <c r="U7983" s="77">
        <v>20.073599999999999</v>
      </c>
      <c r="V7983" s="77">
        <v>2.2905060288243519</v>
      </c>
      <c r="AC7983" s="77">
        <v>12.44</v>
      </c>
      <c r="AD7983" s="77">
        <v>11.63</v>
      </c>
      <c r="AH7983" s="77">
        <f>IF(AND(M7983&lt;Variables!$G$6,M7983&gt;Variables!$G$5),0,1)</f>
        <v>1</v>
      </c>
      <c r="AI7983" s="77">
        <f t="shared" si="250"/>
        <v>1</v>
      </c>
      <c r="AJ7983" s="77">
        <f>IF(I7983&gt;Variables!$G$7,0,1)</f>
        <v>1</v>
      </c>
      <c r="AK7983" s="77">
        <f>IF(F7983&gt;Variables!$G$8,0,1)</f>
        <v>0</v>
      </c>
      <c r="AL7983" s="77">
        <f>IF(G7983&gt;Variables!$G$9,0,1)</f>
        <v>1</v>
      </c>
      <c r="AM7983" s="77">
        <f>IF(AND(K7983&gt;Variables!$G$10,K7983&lt;Variables!$G$11),0,1)</f>
        <v>1</v>
      </c>
      <c r="AN7983" s="77">
        <f>IF(H7983&lt;Variables!$G$13,1,0)</f>
        <v>1</v>
      </c>
      <c r="AO7983" s="77">
        <f>IF(R7983&lt;Variables!$G$12,0,1)</f>
        <v>1</v>
      </c>
      <c r="AP7983" s="78">
        <f t="shared" si="251"/>
        <v>0</v>
      </c>
      <c r="AQ7983" s="77">
        <f>IF(V7983&lt;Variables!$G$15,1,0)</f>
        <v>1</v>
      </c>
      <c r="AR7983" s="77">
        <v>0</v>
      </c>
      <c r="AS7983" s="77">
        <v>0</v>
      </c>
      <c r="AT7983" s="77">
        <v>1</v>
      </c>
      <c r="AU7983" s="77">
        <v>0</v>
      </c>
      <c r="BA7983" s="77">
        <v>-2.25</v>
      </c>
    </row>
    <row r="7984" spans="3:53" x14ac:dyDescent="0.25">
      <c r="C7984" s="77" t="s">
        <v>850</v>
      </c>
      <c r="D7984" s="77" t="s">
        <v>638</v>
      </c>
      <c r="E7984" s="77">
        <v>5.55</v>
      </c>
      <c r="F7984" s="77">
        <v>7.6</v>
      </c>
      <c r="G7984" s="77">
        <v>6.53</v>
      </c>
      <c r="H7984" s="77">
        <v>-99999</v>
      </c>
      <c r="I7984" s="77">
        <v>278.37900000000002</v>
      </c>
      <c r="J7984" s="77" t="s">
        <v>74</v>
      </c>
      <c r="K7984" s="77">
        <v>-99999</v>
      </c>
      <c r="L7984" s="77">
        <v>5.55</v>
      </c>
      <c r="M7984" s="77">
        <v>0</v>
      </c>
      <c r="N7984" s="77">
        <v>5.5766666666666671</v>
      </c>
      <c r="O7984" s="77">
        <v>-0.47818290496115862</v>
      </c>
      <c r="P7984" s="77">
        <v>18846</v>
      </c>
      <c r="Q7984" s="77">
        <v>549543</v>
      </c>
      <c r="R7984" s="77">
        <v>0.03</v>
      </c>
      <c r="S7984" s="77">
        <v>39.128999999999998</v>
      </c>
      <c r="T7984" s="77">
        <v>6.8529999999999998</v>
      </c>
      <c r="U7984" s="77">
        <v>20.073599999999999</v>
      </c>
      <c r="V7984" s="77">
        <v>-99999</v>
      </c>
      <c r="AC7984" s="77">
        <v>5.58</v>
      </c>
      <c r="AD7984" s="77">
        <v>5.49</v>
      </c>
      <c r="AH7984" s="77">
        <f>IF(AND(M7984&lt;Variables!$G$6,M7984&gt;Variables!$G$5),0,1)</f>
        <v>1</v>
      </c>
      <c r="AI7984" s="77">
        <f t="shared" si="250"/>
        <v>1</v>
      </c>
      <c r="AJ7984" s="77">
        <f>IF(I7984&gt;Variables!$G$7,0,1)</f>
        <v>0</v>
      </c>
      <c r="AK7984" s="77">
        <f>IF(F7984&gt;Variables!$G$8,0,1)</f>
        <v>1</v>
      </c>
      <c r="AL7984" s="77">
        <f>IF(G7984&gt;Variables!$G$9,0,1)</f>
        <v>1</v>
      </c>
      <c r="AM7984" s="77">
        <f>IF(AND(K7984&gt;Variables!$G$10,K7984&lt;Variables!$G$11),0,1)</f>
        <v>1</v>
      </c>
      <c r="AN7984" s="77">
        <f>IF(H7984&lt;Variables!$G$13,1,0)</f>
        <v>1</v>
      </c>
      <c r="AO7984" s="77">
        <f>IF(R7984&lt;Variables!$G$12,0,1)</f>
        <v>0</v>
      </c>
      <c r="AP7984" s="78">
        <f t="shared" si="251"/>
        <v>0</v>
      </c>
      <c r="AQ7984" s="77">
        <f>IF(V7984&lt;Variables!$G$15,1,0)</f>
        <v>1</v>
      </c>
      <c r="AR7984" s="77">
        <v>0</v>
      </c>
      <c r="AS7984" s="77">
        <v>0</v>
      </c>
      <c r="AT7984" s="77">
        <v>0</v>
      </c>
      <c r="AU7984" s="77">
        <v>0</v>
      </c>
      <c r="BA7984" s="77">
        <v>0</v>
      </c>
    </row>
    <row r="7985" spans="3:53" x14ac:dyDescent="0.25">
      <c r="C7985" s="77" t="s">
        <v>850</v>
      </c>
      <c r="D7985" s="77" t="s">
        <v>445</v>
      </c>
      <c r="E7985" s="77">
        <v>19.02</v>
      </c>
      <c r="F7985" s="77">
        <v>48.79</v>
      </c>
      <c r="G7985" s="77">
        <v>48.83</v>
      </c>
      <c r="H7985" s="77">
        <v>122.72</v>
      </c>
      <c r="I7985" s="77">
        <v>84083.659</v>
      </c>
      <c r="J7985" s="77" t="s">
        <v>75</v>
      </c>
      <c r="K7985" s="77">
        <v>54.02</v>
      </c>
      <c r="L7985" s="77">
        <v>18.878509999999999</v>
      </c>
      <c r="M7985" s="77">
        <v>0.74947652118730468</v>
      </c>
      <c r="N7985" s="77">
        <v>18.839680000000001</v>
      </c>
      <c r="O7985" s="77">
        <v>0.95712878350376362</v>
      </c>
      <c r="P7985" s="77">
        <v>69440000</v>
      </c>
      <c r="Q7985" s="77">
        <v>26410000</v>
      </c>
      <c r="R7985" s="77">
        <v>2.63</v>
      </c>
      <c r="S7985" s="77">
        <v>39.128999999999998</v>
      </c>
      <c r="T7985" s="77">
        <v>6.8529999999999998</v>
      </c>
      <c r="U7985" s="77">
        <v>20.073599999999999</v>
      </c>
      <c r="V7985" s="77">
        <v>2.38045956791251</v>
      </c>
      <c r="AC7985" s="77">
        <v>19.47</v>
      </c>
      <c r="AD7985" s="77">
        <v>15.81</v>
      </c>
      <c r="AH7985" s="77">
        <f>IF(AND(M7985&lt;Variables!$G$6,M7985&gt;Variables!$G$5),0,1)</f>
        <v>1</v>
      </c>
      <c r="AI7985" s="77">
        <f t="shared" si="250"/>
        <v>0</v>
      </c>
      <c r="AJ7985" s="77">
        <f>IF(I7985&gt;Variables!$G$7,0,1)</f>
        <v>0</v>
      </c>
      <c r="AK7985" s="77">
        <f>IF(F7985&gt;Variables!$G$8,0,1)</f>
        <v>0</v>
      </c>
      <c r="AL7985" s="77">
        <f>IF(G7985&gt;Variables!$G$9,0,1)</f>
        <v>0</v>
      </c>
      <c r="AM7985" s="77">
        <f>IF(AND(K7985&gt;Variables!$G$10,K7985&lt;Variables!$G$11),0,1)</f>
        <v>1</v>
      </c>
      <c r="AN7985" s="77">
        <f>IF(H7985&lt;Variables!$G$13,1,0)</f>
        <v>1</v>
      </c>
      <c r="AO7985" s="77">
        <f>IF(R7985&lt;Variables!$G$12,0,1)</f>
        <v>1</v>
      </c>
      <c r="AP7985" s="78">
        <f t="shared" si="251"/>
        <v>1</v>
      </c>
      <c r="AQ7985" s="77">
        <f>IF(V7985&lt;Variables!$G$15,1,0)</f>
        <v>1</v>
      </c>
      <c r="AR7985" s="77">
        <v>0</v>
      </c>
      <c r="AS7985" s="77">
        <v>0</v>
      </c>
      <c r="AT7985" s="77">
        <v>0</v>
      </c>
      <c r="AU7985" s="77">
        <v>0</v>
      </c>
      <c r="BA7985" s="77">
        <v>0</v>
      </c>
    </row>
    <row r="7986" spans="3:53" x14ac:dyDescent="0.25">
      <c r="C7986" s="77" t="s">
        <v>851</v>
      </c>
      <c r="D7986" s="77" t="s">
        <v>833</v>
      </c>
      <c r="E7986" s="77">
        <v>7.84</v>
      </c>
      <c r="F7986" s="77">
        <v>35.049999999999997</v>
      </c>
      <c r="G7986" s="77">
        <v>37.369999999999997</v>
      </c>
      <c r="H7986" s="77">
        <v>387.59</v>
      </c>
      <c r="I7986" s="77">
        <v>313.90300000000002</v>
      </c>
      <c r="J7986" s="77" t="s">
        <v>74</v>
      </c>
      <c r="K7986" s="77">
        <v>65.47</v>
      </c>
      <c r="L7986" s="77">
        <v>7.7147100000000011</v>
      </c>
      <c r="M7986" s="77">
        <v>1.4944178070206009</v>
      </c>
      <c r="N7986" s="77">
        <v>7.5337680000000002</v>
      </c>
      <c r="O7986" s="77">
        <v>3.9320563096713328</v>
      </c>
      <c r="P7986" s="77">
        <v>34730000</v>
      </c>
      <c r="Q7986" s="77">
        <v>18670000</v>
      </c>
      <c r="R7986" s="77">
        <v>1.86</v>
      </c>
      <c r="S7986" s="77">
        <v>40.088000000000001</v>
      </c>
      <c r="T7986" s="77">
        <v>6.9260000000000002</v>
      </c>
      <c r="U7986" s="77">
        <v>20.518000000000001</v>
      </c>
      <c r="V7986" s="77">
        <v>2.4216476946627949</v>
      </c>
      <c r="AC7986" s="77">
        <v>8.67</v>
      </c>
      <c r="AD7986" s="77">
        <v>6.83</v>
      </c>
      <c r="AH7986" s="77">
        <f>IF(AND(M7986&lt;Variables!$G$6,M7986&gt;Variables!$G$5),0,1)</f>
        <v>1</v>
      </c>
      <c r="AI7986" s="77">
        <f t="shared" ref="AI7986:AI8049" si="252">IF(L7986&gt;N7986,0,1)</f>
        <v>0</v>
      </c>
      <c r="AJ7986" s="77">
        <f>IF(I7986&gt;Variables!$G$7,0,1)</f>
        <v>0</v>
      </c>
      <c r="AK7986" s="77">
        <f>IF(F7986&gt;Variables!$G$8,0,1)</f>
        <v>0</v>
      </c>
      <c r="AL7986" s="77">
        <f>IF(G7986&gt;Variables!$G$9,0,1)</f>
        <v>0</v>
      </c>
      <c r="AM7986" s="77">
        <f>IF(AND(K7986&gt;Variables!$G$10,K7986&lt;Variables!$G$11),0,1)</f>
        <v>0</v>
      </c>
      <c r="AN7986" s="77">
        <f>IF(H7986&lt;Variables!$G$13,1,0)</f>
        <v>1</v>
      </c>
      <c r="AO7986" s="77">
        <f>IF(R7986&lt;Variables!$G$12,0,1)</f>
        <v>0</v>
      </c>
      <c r="AP7986" s="78">
        <f t="shared" ref="AP7986:AP8049" si="253">IF(J7986="Pass", 0,1)</f>
        <v>0</v>
      </c>
      <c r="AQ7986" s="77">
        <f>IF(V7986&lt;Variables!$G$15,1,0)</f>
        <v>1</v>
      </c>
      <c r="AR7986" s="77">
        <v>1</v>
      </c>
      <c r="AS7986" s="77">
        <v>0</v>
      </c>
      <c r="AT7986" s="77">
        <v>0</v>
      </c>
      <c r="AU7986" s="77">
        <v>0</v>
      </c>
      <c r="BA7986" s="77">
        <v>2</v>
      </c>
    </row>
    <row r="7987" spans="3:53" x14ac:dyDescent="0.25">
      <c r="C7987" s="77" t="s">
        <v>851</v>
      </c>
      <c r="D7987" s="77" t="s">
        <v>127</v>
      </c>
      <c r="E7987" s="77">
        <v>41.13</v>
      </c>
      <c r="F7987" s="77">
        <v>22.23</v>
      </c>
      <c r="G7987" s="77">
        <v>21.67</v>
      </c>
      <c r="H7987" s="77">
        <v>6940</v>
      </c>
      <c r="I7987" s="77">
        <v>1494.578</v>
      </c>
      <c r="J7987" s="77" t="s">
        <v>74</v>
      </c>
      <c r="K7987" s="77">
        <v>44.25</v>
      </c>
      <c r="L7987" s="77">
        <v>41.030930000000012</v>
      </c>
      <c r="M7987" s="77">
        <v>-0.36784445295293677</v>
      </c>
      <c r="N7987" s="77">
        <v>41.297198000000002</v>
      </c>
      <c r="O7987" s="77">
        <v>-1.0102331882177551</v>
      </c>
      <c r="P7987" s="77">
        <v>1848000</v>
      </c>
      <c r="Q7987" s="77">
        <v>800984</v>
      </c>
      <c r="R7987" s="77">
        <v>2.31</v>
      </c>
      <c r="S7987" s="77">
        <v>40.088000000000001</v>
      </c>
      <c r="T7987" s="77">
        <v>6.9260000000000002</v>
      </c>
      <c r="U7987" s="77">
        <v>20.518000000000001</v>
      </c>
      <c r="V7987" s="77">
        <v>2.3108855307910399</v>
      </c>
      <c r="AC7987" s="77">
        <v>42.4</v>
      </c>
      <c r="AD7987" s="77">
        <v>40.78</v>
      </c>
      <c r="AH7987" s="77">
        <f>IF(AND(M7987&lt;Variables!$G$6,M7987&gt;Variables!$G$5),0,1)</f>
        <v>1</v>
      </c>
      <c r="AI7987" s="77">
        <f t="shared" si="252"/>
        <v>1</v>
      </c>
      <c r="AJ7987" s="77">
        <f>IF(I7987&gt;Variables!$G$7,0,1)</f>
        <v>0</v>
      </c>
      <c r="AK7987" s="77">
        <f>IF(F7987&gt;Variables!$G$8,0,1)</f>
        <v>0</v>
      </c>
      <c r="AL7987" s="77">
        <f>IF(G7987&gt;Variables!$G$9,0,1)</f>
        <v>0</v>
      </c>
      <c r="AM7987" s="77">
        <f>IF(AND(K7987&gt;Variables!$G$10,K7987&lt;Variables!$G$11),0,1)</f>
        <v>1</v>
      </c>
      <c r="AN7987" s="77">
        <f>IF(H7987&lt;Variables!$G$13,1,0)</f>
        <v>0</v>
      </c>
      <c r="AO7987" s="77">
        <f>IF(R7987&lt;Variables!$G$12,0,1)</f>
        <v>1</v>
      </c>
      <c r="AP7987" s="78">
        <f t="shared" si="253"/>
        <v>0</v>
      </c>
      <c r="AQ7987" s="77">
        <f>IF(V7987&lt;Variables!$G$15,1,0)</f>
        <v>1</v>
      </c>
      <c r="AR7987" s="77">
        <v>0</v>
      </c>
      <c r="AS7987" s="77">
        <v>0</v>
      </c>
      <c r="AT7987" s="77">
        <v>0</v>
      </c>
      <c r="AU7987" s="77">
        <v>1</v>
      </c>
      <c r="BA7987" s="77">
        <v>-0.51</v>
      </c>
    </row>
    <row r="7988" spans="3:53" x14ac:dyDescent="0.25">
      <c r="C7988" s="77" t="s">
        <v>851</v>
      </c>
      <c r="D7988" s="77" t="s">
        <v>611</v>
      </c>
      <c r="E7988" s="77">
        <v>21.05</v>
      </c>
      <c r="F7988" s="77">
        <v>7.17</v>
      </c>
      <c r="G7988" s="77">
        <v>-0.4</v>
      </c>
      <c r="H7988" s="77">
        <v>-99999</v>
      </c>
      <c r="I7988" s="77">
        <v>-0.36399999999999999</v>
      </c>
      <c r="J7988" s="77" t="s">
        <v>74</v>
      </c>
      <c r="K7988" s="77">
        <v>54.8</v>
      </c>
      <c r="L7988" s="77">
        <v>21.0275</v>
      </c>
      <c r="M7988" s="77">
        <v>-0.20211627630484089</v>
      </c>
      <c r="N7988" s="77">
        <v>21.010833333333331</v>
      </c>
      <c r="O7988" s="77">
        <v>-0.1229524451671653</v>
      </c>
      <c r="P7988" s="77">
        <v>34692</v>
      </c>
      <c r="Q7988" s="77">
        <v>63540</v>
      </c>
      <c r="R7988" s="77">
        <v>0.55000000000000004</v>
      </c>
      <c r="S7988" s="77">
        <v>40.088000000000001</v>
      </c>
      <c r="T7988" s="77">
        <v>6.9260000000000002</v>
      </c>
      <c r="U7988" s="77">
        <v>20.518000000000001</v>
      </c>
      <c r="V7988" s="77">
        <v>2.424784839852574</v>
      </c>
      <c r="AC7988" s="77">
        <v>21.3</v>
      </c>
      <c r="AD7988" s="77">
        <v>20.9</v>
      </c>
      <c r="AH7988" s="77">
        <f>IF(AND(M7988&lt;Variables!$G$6,M7988&gt;Variables!$G$5),0,1)</f>
        <v>1</v>
      </c>
      <c r="AI7988" s="77">
        <f t="shared" si="252"/>
        <v>0</v>
      </c>
      <c r="AJ7988" s="77">
        <f>IF(I7988&gt;Variables!$G$7,0,1)</f>
        <v>1</v>
      </c>
      <c r="AK7988" s="77">
        <f>IF(F7988&gt;Variables!$G$8,0,1)</f>
        <v>1</v>
      </c>
      <c r="AL7988" s="77">
        <f>IF(G7988&gt;Variables!$G$9,0,1)</f>
        <v>1</v>
      </c>
      <c r="AM7988" s="77">
        <f>IF(AND(K7988&gt;Variables!$G$10,K7988&lt;Variables!$G$11),0,1)</f>
        <v>1</v>
      </c>
      <c r="AN7988" s="77">
        <f>IF(H7988&lt;Variables!$G$13,1,0)</f>
        <v>1</v>
      </c>
      <c r="AO7988" s="77">
        <f>IF(R7988&lt;Variables!$G$12,0,1)</f>
        <v>0</v>
      </c>
      <c r="AP7988" s="78">
        <f t="shared" si="253"/>
        <v>0</v>
      </c>
      <c r="AQ7988" s="77">
        <f>IF(V7988&lt;Variables!$G$15,1,0)</f>
        <v>1</v>
      </c>
      <c r="AR7988" s="77">
        <v>1</v>
      </c>
      <c r="AS7988" s="77">
        <v>0</v>
      </c>
      <c r="AT7988" s="77">
        <v>0</v>
      </c>
      <c r="AU7988" s="77">
        <v>0</v>
      </c>
      <c r="BA7988" s="77">
        <v>1.1399999999999999</v>
      </c>
    </row>
    <row r="7989" spans="3:53" x14ac:dyDescent="0.25">
      <c r="C7989" s="77" t="s">
        <v>851</v>
      </c>
      <c r="D7989" s="77" t="s">
        <v>621</v>
      </c>
      <c r="E7989" s="77">
        <v>12.47</v>
      </c>
      <c r="F7989" s="77">
        <v>41.75</v>
      </c>
      <c r="G7989" s="77">
        <v>-3.73</v>
      </c>
      <c r="H7989" s="77">
        <v>28.51</v>
      </c>
      <c r="I7989" s="77">
        <v>-12.429</v>
      </c>
      <c r="J7989" s="77" t="s">
        <v>74</v>
      </c>
      <c r="K7989" s="77">
        <v>44.11</v>
      </c>
      <c r="L7989" s="77">
        <v>12.469552631578949</v>
      </c>
      <c r="M7989" s="77">
        <v>-0.71817036444558857</v>
      </c>
      <c r="N7989" s="77">
        <v>12.565997916666671</v>
      </c>
      <c r="O7989" s="77">
        <v>-1.480168291449196</v>
      </c>
      <c r="P7989" s="77">
        <v>5270000</v>
      </c>
      <c r="Q7989" s="77">
        <v>52870</v>
      </c>
      <c r="R7989" s="77">
        <v>99.68</v>
      </c>
      <c r="S7989" s="77">
        <v>40.088000000000001</v>
      </c>
      <c r="T7989" s="77">
        <v>6.9260000000000002</v>
      </c>
      <c r="U7989" s="77">
        <v>20.518000000000001</v>
      </c>
      <c r="V7989" s="77">
        <v>2.3124357217618492</v>
      </c>
      <c r="AC7989" s="77">
        <v>12.44</v>
      </c>
      <c r="AD7989" s="77">
        <v>11.63</v>
      </c>
      <c r="AH7989" s="77">
        <f>IF(AND(M7989&lt;Variables!$G$6,M7989&gt;Variables!$G$5),0,1)</f>
        <v>1</v>
      </c>
      <c r="AI7989" s="77">
        <f t="shared" si="252"/>
        <v>1</v>
      </c>
      <c r="AJ7989" s="77">
        <f>IF(I7989&gt;Variables!$G$7,0,1)</f>
        <v>1</v>
      </c>
      <c r="AK7989" s="77">
        <f>IF(F7989&gt;Variables!$G$8,0,1)</f>
        <v>0</v>
      </c>
      <c r="AL7989" s="77">
        <f>IF(G7989&gt;Variables!$G$9,0,1)</f>
        <v>1</v>
      </c>
      <c r="AM7989" s="77">
        <f>IF(AND(K7989&gt;Variables!$G$10,K7989&lt;Variables!$G$11),0,1)</f>
        <v>1</v>
      </c>
      <c r="AN7989" s="77">
        <f>IF(H7989&lt;Variables!$G$13,1,0)</f>
        <v>1</v>
      </c>
      <c r="AO7989" s="77">
        <f>IF(R7989&lt;Variables!$G$12,0,1)</f>
        <v>1</v>
      </c>
      <c r="AP7989" s="78">
        <f t="shared" si="253"/>
        <v>0</v>
      </c>
      <c r="AQ7989" s="77">
        <f>IF(V7989&lt;Variables!$G$15,1,0)</f>
        <v>1</v>
      </c>
      <c r="AR7989" s="77">
        <v>0</v>
      </c>
      <c r="AS7989" s="77">
        <v>0</v>
      </c>
      <c r="AT7989" s="77">
        <v>1</v>
      </c>
      <c r="AU7989" s="77">
        <v>0</v>
      </c>
      <c r="BA7989" s="77">
        <v>-2.25</v>
      </c>
    </row>
    <row r="7990" spans="3:53" x14ac:dyDescent="0.25">
      <c r="C7990" s="77" t="s">
        <v>851</v>
      </c>
      <c r="D7990" s="77" t="s">
        <v>836</v>
      </c>
      <c r="E7990" s="77">
        <v>152.57</v>
      </c>
      <c r="F7990" s="77">
        <v>6.72</v>
      </c>
      <c r="G7990" s="77">
        <v>6.9</v>
      </c>
      <c r="H7990" s="77">
        <v>5230</v>
      </c>
      <c r="I7990" s="77">
        <v>530.84400000000005</v>
      </c>
      <c r="J7990" s="77" t="s">
        <v>74</v>
      </c>
      <c r="K7990" s="77">
        <v>59.29</v>
      </c>
      <c r="L7990" s="77">
        <v>151.94833333333341</v>
      </c>
      <c r="M7990" s="77">
        <v>3.4002786034714502E-2</v>
      </c>
      <c r="N7990" s="77">
        <v>151.37511904761911</v>
      </c>
      <c r="O7990" s="77">
        <v>0.41280294695218411</v>
      </c>
      <c r="P7990" s="77">
        <v>283728</v>
      </c>
      <c r="Q7990" s="77">
        <v>429915</v>
      </c>
      <c r="R7990" s="77">
        <v>0.66</v>
      </c>
      <c r="S7990" s="77">
        <v>40.088000000000001</v>
      </c>
      <c r="T7990" s="77">
        <v>6.9260000000000002</v>
      </c>
      <c r="U7990" s="77">
        <v>20.518000000000001</v>
      </c>
      <c r="V7990" s="77">
        <v>2.4614480491351229</v>
      </c>
      <c r="AC7990" s="77">
        <v>153.18</v>
      </c>
      <c r="AD7990" s="77">
        <v>148.36000000000001</v>
      </c>
      <c r="AH7990" s="77">
        <f>IF(AND(M7990&lt;Variables!$G$6,M7990&gt;Variables!$G$5),0,1)</f>
        <v>1</v>
      </c>
      <c r="AI7990" s="77">
        <f t="shared" si="252"/>
        <v>0</v>
      </c>
      <c r="AJ7990" s="77">
        <f>IF(I7990&gt;Variables!$G$7,0,1)</f>
        <v>0</v>
      </c>
      <c r="AK7990" s="77">
        <f>IF(F7990&gt;Variables!$G$8,0,1)</f>
        <v>1</v>
      </c>
      <c r="AL7990" s="77">
        <f>IF(G7990&gt;Variables!$G$9,0,1)</f>
        <v>1</v>
      </c>
      <c r="AM7990" s="77">
        <f>IF(AND(K7990&gt;Variables!$G$10,K7990&lt;Variables!$G$11),0,1)</f>
        <v>1</v>
      </c>
      <c r="AN7990" s="77">
        <f>IF(H7990&lt;Variables!$G$13,1,0)</f>
        <v>0</v>
      </c>
      <c r="AO7990" s="77">
        <f>IF(R7990&lt;Variables!$G$12,0,1)</f>
        <v>0</v>
      </c>
      <c r="AP7990" s="78">
        <f t="shared" si="253"/>
        <v>0</v>
      </c>
      <c r="AQ7990" s="77">
        <f>IF(V7990&lt;Variables!$G$15,1,0)</f>
        <v>1</v>
      </c>
      <c r="AR7990" s="77">
        <v>0</v>
      </c>
      <c r="AS7990" s="77">
        <v>0</v>
      </c>
      <c r="AT7990" s="77">
        <v>0</v>
      </c>
      <c r="AU7990" s="77">
        <v>1</v>
      </c>
      <c r="BA7990" s="77">
        <v>-0.96</v>
      </c>
    </row>
    <row r="7991" spans="3:53" x14ac:dyDescent="0.25">
      <c r="C7991" s="77" t="s">
        <v>851</v>
      </c>
      <c r="D7991" s="77" t="s">
        <v>609</v>
      </c>
      <c r="E7991" s="77">
        <v>5.54</v>
      </c>
      <c r="F7991" s="77">
        <v>7.44</v>
      </c>
      <c r="G7991" s="77">
        <v>4.25</v>
      </c>
      <c r="H7991" s="77">
        <v>30100</v>
      </c>
      <c r="I7991" s="77">
        <v>268.85700000000003</v>
      </c>
      <c r="J7991" s="77" t="s">
        <v>74</v>
      </c>
      <c r="K7991" s="77">
        <v>57.61</v>
      </c>
      <c r="L7991" s="77">
        <v>5.5197849999999997</v>
      </c>
      <c r="M7991" s="77">
        <v>9.4478317543176704E-2</v>
      </c>
      <c r="N7991" s="77">
        <v>5.5096879999999988</v>
      </c>
      <c r="O7991" s="77">
        <v>0.27791047333354529</v>
      </c>
      <c r="P7991" s="77">
        <v>45383000</v>
      </c>
      <c r="Q7991" s="77">
        <v>38585000</v>
      </c>
      <c r="R7991" s="77">
        <v>1.18</v>
      </c>
      <c r="S7991" s="77">
        <v>40.088000000000001</v>
      </c>
      <c r="T7991" s="77">
        <v>6.9260000000000002</v>
      </c>
      <c r="U7991" s="77">
        <v>20.518000000000001</v>
      </c>
      <c r="V7991" s="77">
        <v>2.4413067495139749</v>
      </c>
      <c r="AC7991" s="77">
        <v>5.65</v>
      </c>
      <c r="AD7991" s="77">
        <v>5.45</v>
      </c>
      <c r="AH7991" s="77">
        <f>IF(AND(M7991&lt;Variables!$G$6,M7991&gt;Variables!$G$5),0,1)</f>
        <v>1</v>
      </c>
      <c r="AI7991" s="77">
        <f t="shared" si="252"/>
        <v>0</v>
      </c>
      <c r="AJ7991" s="77">
        <f>IF(I7991&gt;Variables!$G$7,0,1)</f>
        <v>0</v>
      </c>
      <c r="AK7991" s="77">
        <f>IF(F7991&gt;Variables!$G$8,0,1)</f>
        <v>1</v>
      </c>
      <c r="AL7991" s="77">
        <f>IF(G7991&gt;Variables!$G$9,0,1)</f>
        <v>1</v>
      </c>
      <c r="AM7991" s="77">
        <f>IF(AND(K7991&gt;Variables!$G$10,K7991&lt;Variables!$G$11),0,1)</f>
        <v>1</v>
      </c>
      <c r="AN7991" s="77">
        <f>IF(H7991&lt;Variables!$G$13,1,0)</f>
        <v>0</v>
      </c>
      <c r="AO7991" s="77">
        <f>IF(R7991&lt;Variables!$G$12,0,1)</f>
        <v>0</v>
      </c>
      <c r="AP7991" s="78">
        <f t="shared" si="253"/>
        <v>0</v>
      </c>
      <c r="AQ7991" s="77">
        <f>IF(V7991&lt;Variables!$G$15,1,0)</f>
        <v>1</v>
      </c>
      <c r="AR7991" s="77">
        <v>0</v>
      </c>
      <c r="AS7991" s="77">
        <v>0</v>
      </c>
      <c r="AT7991" s="77">
        <v>0</v>
      </c>
      <c r="AU7991" s="77">
        <v>1</v>
      </c>
      <c r="BA7991" s="77">
        <v>-0.49</v>
      </c>
    </row>
    <row r="7992" spans="3:53" x14ac:dyDescent="0.25">
      <c r="C7992" s="77" t="s">
        <v>851</v>
      </c>
      <c r="D7992" s="77" t="s">
        <v>445</v>
      </c>
      <c r="E7992" s="77">
        <v>19.059999999999999</v>
      </c>
      <c r="F7992" s="77">
        <v>47.79</v>
      </c>
      <c r="G7992" s="77">
        <v>48.98</v>
      </c>
      <c r="H7992" s="77">
        <v>122.72</v>
      </c>
      <c r="I7992" s="77">
        <v>84170.759000000005</v>
      </c>
      <c r="J7992" s="77" t="s">
        <v>75</v>
      </c>
      <c r="K7992" s="77">
        <v>53.14</v>
      </c>
      <c r="L7992" s="77">
        <v>18.973054999999999</v>
      </c>
      <c r="M7992" s="77">
        <v>0.35284249162824288</v>
      </c>
      <c r="N7992" s="77">
        <v>18.886407999999999</v>
      </c>
      <c r="O7992" s="77">
        <v>0.81324092966751393</v>
      </c>
      <c r="P7992" s="77">
        <v>69930000</v>
      </c>
      <c r="Q7992" s="77">
        <v>26410000</v>
      </c>
      <c r="R7992" s="77">
        <v>2.65</v>
      </c>
      <c r="S7992" s="77">
        <v>40.088000000000001</v>
      </c>
      <c r="T7992" s="77">
        <v>6.9260000000000002</v>
      </c>
      <c r="U7992" s="77">
        <v>20.518000000000001</v>
      </c>
      <c r="V7992" s="77">
        <v>2.3871568065939832</v>
      </c>
      <c r="AC7992" s="77">
        <v>19.47</v>
      </c>
      <c r="AD7992" s="77">
        <v>15.81</v>
      </c>
      <c r="AH7992" s="77">
        <f>IF(AND(M7992&lt;Variables!$G$6,M7992&gt;Variables!$G$5),0,1)</f>
        <v>1</v>
      </c>
      <c r="AI7992" s="77">
        <f t="shared" si="252"/>
        <v>0</v>
      </c>
      <c r="AJ7992" s="77">
        <f>IF(I7992&gt;Variables!$G$7,0,1)</f>
        <v>0</v>
      </c>
      <c r="AK7992" s="77">
        <f>IF(F7992&gt;Variables!$G$8,0,1)</f>
        <v>0</v>
      </c>
      <c r="AL7992" s="77">
        <f>IF(G7992&gt;Variables!$G$9,0,1)</f>
        <v>0</v>
      </c>
      <c r="AM7992" s="77">
        <f>IF(AND(K7992&gt;Variables!$G$10,K7992&lt;Variables!$G$11),0,1)</f>
        <v>1</v>
      </c>
      <c r="AN7992" s="77">
        <f>IF(H7992&lt;Variables!$G$13,1,0)</f>
        <v>1</v>
      </c>
      <c r="AO7992" s="77">
        <f>IF(R7992&lt;Variables!$G$12,0,1)</f>
        <v>1</v>
      </c>
      <c r="AP7992" s="78">
        <f t="shared" si="253"/>
        <v>1</v>
      </c>
      <c r="AQ7992" s="77">
        <f>IF(V7992&lt;Variables!$G$15,1,0)</f>
        <v>1</v>
      </c>
      <c r="AR7992" s="77">
        <v>0</v>
      </c>
      <c r="AS7992" s="77">
        <v>0</v>
      </c>
      <c r="AT7992" s="77">
        <v>0</v>
      </c>
      <c r="AU7992" s="77">
        <v>0</v>
      </c>
      <c r="BA7992" s="77">
        <v>0</v>
      </c>
    </row>
    <row r="7993" spans="3:53" x14ac:dyDescent="0.25">
      <c r="C7993" s="77" t="s">
        <v>851</v>
      </c>
      <c r="D7993" s="77" t="s">
        <v>845</v>
      </c>
      <c r="E7993" s="77">
        <v>48.68</v>
      </c>
      <c r="F7993" s="77">
        <v>6.79</v>
      </c>
      <c r="G7993" s="77">
        <v>6.87</v>
      </c>
      <c r="H7993" s="77">
        <v>7470</v>
      </c>
      <c r="I7993" s="77">
        <v>-14.538</v>
      </c>
      <c r="J7993" s="77" t="s">
        <v>75</v>
      </c>
      <c r="K7993" s="77">
        <v>69.52</v>
      </c>
      <c r="L7993" s="77">
        <v>48.115715000000002</v>
      </c>
      <c r="M7993" s="77">
        <v>0.6116193015109409</v>
      </c>
      <c r="N7993" s="77">
        <v>47.899387500000003</v>
      </c>
      <c r="O7993" s="77">
        <v>1.0660104996123401</v>
      </c>
      <c r="P7993" s="77">
        <v>1131000</v>
      </c>
      <c r="Q7993" s="77">
        <v>2388000</v>
      </c>
      <c r="R7993" s="77">
        <v>0.47</v>
      </c>
      <c r="S7993" s="77">
        <v>40.088000000000001</v>
      </c>
      <c r="T7993" s="77">
        <v>6.9260000000000002</v>
      </c>
      <c r="U7993" s="77">
        <v>20.518000000000001</v>
      </c>
      <c r="V7993" s="77">
        <v>2.5188458184459699</v>
      </c>
      <c r="AC7993" s="77">
        <v>49.51</v>
      </c>
      <c r="AD7993" s="77">
        <v>48.18</v>
      </c>
      <c r="AH7993" s="77">
        <f>IF(AND(M7993&lt;Variables!$G$6,M7993&gt;Variables!$G$5),0,1)</f>
        <v>1</v>
      </c>
      <c r="AI7993" s="77">
        <f t="shared" si="252"/>
        <v>0</v>
      </c>
      <c r="AJ7993" s="77">
        <f>IF(I7993&gt;Variables!$G$7,0,1)</f>
        <v>1</v>
      </c>
      <c r="AK7993" s="77">
        <f>IF(F7993&gt;Variables!$G$8,0,1)</f>
        <v>1</v>
      </c>
      <c r="AL7993" s="77">
        <f>IF(G7993&gt;Variables!$G$9,0,1)</f>
        <v>1</v>
      </c>
      <c r="AM7993" s="77">
        <f>IF(AND(K7993&gt;Variables!$G$10,K7993&lt;Variables!$G$11),0,1)</f>
        <v>0</v>
      </c>
      <c r="AN7993" s="77">
        <f>IF(H7993&lt;Variables!$G$13,1,0)</f>
        <v>0</v>
      </c>
      <c r="AO7993" s="77">
        <f>IF(R7993&lt;Variables!$G$12,0,1)</f>
        <v>0</v>
      </c>
      <c r="AP7993" s="78">
        <f t="shared" si="253"/>
        <v>1</v>
      </c>
      <c r="AQ7993" s="77">
        <f>IF(V7993&lt;Variables!$G$15,1,0)</f>
        <v>1</v>
      </c>
      <c r="AR7993" s="77">
        <v>0</v>
      </c>
      <c r="AS7993" s="77">
        <v>0</v>
      </c>
      <c r="AT7993" s="77">
        <v>0</v>
      </c>
      <c r="AU7993" s="77">
        <v>1</v>
      </c>
      <c r="BA7993" s="77">
        <v>-0.77</v>
      </c>
    </row>
    <row r="7994" spans="3:53" x14ac:dyDescent="0.25">
      <c r="C7994" s="77" t="s">
        <v>851</v>
      </c>
      <c r="D7994" s="77" t="s">
        <v>152</v>
      </c>
      <c r="E7994" s="77">
        <v>0.04</v>
      </c>
      <c r="F7994" s="77">
        <v>7.21</v>
      </c>
      <c r="G7994" s="77">
        <v>21.79</v>
      </c>
      <c r="H7994" s="77">
        <v>-99999</v>
      </c>
      <c r="I7994" s="77">
        <v>26.838999999999999</v>
      </c>
      <c r="J7994" s="77" t="s">
        <v>75</v>
      </c>
      <c r="K7994" s="77">
        <v>33.799999999999997</v>
      </c>
      <c r="L7994" s="77">
        <v>3.5200000000000002E-2</v>
      </c>
      <c r="M7994" s="77">
        <v>-3.1250000000000102</v>
      </c>
      <c r="N7994" s="77">
        <v>3.5486956521739117E-2</v>
      </c>
      <c r="O7994" s="77">
        <v>-3.9083557951482359</v>
      </c>
      <c r="P7994" s="77">
        <v>5628000</v>
      </c>
      <c r="Q7994" s="77">
        <v>14265000</v>
      </c>
      <c r="R7994" s="77">
        <v>0.39</v>
      </c>
      <c r="S7994" s="77">
        <v>40.088000000000001</v>
      </c>
      <c r="T7994" s="77">
        <v>6.9260000000000002</v>
      </c>
      <c r="U7994" s="77">
        <v>20.518000000000001</v>
      </c>
      <c r="V7994" s="77">
        <v>2.134212999999999</v>
      </c>
      <c r="AC7994" s="77">
        <v>3.56E-2</v>
      </c>
      <c r="AD7994" s="77">
        <v>3.4000000000000002E-2</v>
      </c>
      <c r="AH7994" s="77">
        <f>IF(AND(M7994&lt;Variables!$G$6,M7994&gt;Variables!$G$5),0,1)</f>
        <v>0</v>
      </c>
      <c r="AI7994" s="77">
        <f t="shared" si="252"/>
        <v>1</v>
      </c>
      <c r="AJ7994" s="77">
        <f>IF(I7994&gt;Variables!$G$7,0,1)</f>
        <v>1</v>
      </c>
      <c r="AK7994" s="77">
        <f>IF(F7994&gt;Variables!$G$8,0,1)</f>
        <v>1</v>
      </c>
      <c r="AL7994" s="77">
        <f>IF(G7994&gt;Variables!$G$9,0,1)</f>
        <v>0</v>
      </c>
      <c r="AM7994" s="77">
        <f>IF(AND(K7994&gt;Variables!$G$10,K7994&lt;Variables!$G$11),0,1)</f>
        <v>1</v>
      </c>
      <c r="AN7994" s="77">
        <f>IF(H7994&lt;Variables!$G$13,1,0)</f>
        <v>1</v>
      </c>
      <c r="AO7994" s="77">
        <f>IF(R7994&lt;Variables!$G$12,0,1)</f>
        <v>0</v>
      </c>
      <c r="AP7994" s="78">
        <f t="shared" si="253"/>
        <v>1</v>
      </c>
      <c r="AQ7994" s="77">
        <f>IF(V7994&lt;Variables!$G$15,1,0)</f>
        <v>1</v>
      </c>
      <c r="AR7994" s="77">
        <v>0</v>
      </c>
      <c r="AS7994" s="77">
        <v>0</v>
      </c>
      <c r="AT7994" s="77">
        <v>1</v>
      </c>
      <c r="AU7994" s="77">
        <v>0</v>
      </c>
      <c r="BA7994" s="77">
        <v>-2.25</v>
      </c>
    </row>
    <row r="7995" spans="3:53" x14ac:dyDescent="0.25">
      <c r="C7995" s="77" t="s">
        <v>851</v>
      </c>
      <c r="D7995" s="77" t="s">
        <v>82</v>
      </c>
      <c r="E7995" s="77">
        <v>34.67</v>
      </c>
      <c r="F7995" s="77">
        <v>7.03</v>
      </c>
      <c r="G7995" s="77">
        <v>5.88</v>
      </c>
      <c r="H7995" s="77">
        <v>4580</v>
      </c>
      <c r="I7995" s="77">
        <v>284.88</v>
      </c>
      <c r="J7995" s="77" t="s">
        <v>75</v>
      </c>
      <c r="K7995" s="77">
        <v>64.540000000000006</v>
      </c>
      <c r="L7995" s="77">
        <v>34.427619999999997</v>
      </c>
      <c r="M7995" s="77">
        <v>0.41356329598152802</v>
      </c>
      <c r="N7995" s="77">
        <v>34.290371999999998</v>
      </c>
      <c r="O7995" s="77">
        <v>0.81547088494695386</v>
      </c>
      <c r="P7995" s="77">
        <v>11982000</v>
      </c>
      <c r="Q7995" s="77">
        <v>15988000</v>
      </c>
      <c r="R7995" s="77">
        <v>0.75</v>
      </c>
      <c r="S7995" s="77">
        <v>40.088000000000001</v>
      </c>
      <c r="T7995" s="77">
        <v>6.9260000000000002</v>
      </c>
      <c r="U7995" s="77">
        <v>20.518000000000001</v>
      </c>
      <c r="V7995" s="77">
        <v>2.4895156028900058</v>
      </c>
      <c r="AC7995" s="77">
        <v>34.880000000000003</v>
      </c>
      <c r="AD7995" s="77">
        <v>33.883800000000001</v>
      </c>
      <c r="AH7995" s="77">
        <f>IF(AND(M7995&lt;Variables!$G$6,M7995&gt;Variables!$G$5),0,1)</f>
        <v>1</v>
      </c>
      <c r="AI7995" s="77">
        <f t="shared" si="252"/>
        <v>0</v>
      </c>
      <c r="AJ7995" s="77">
        <f>IF(I7995&gt;Variables!$G$7,0,1)</f>
        <v>0</v>
      </c>
      <c r="AK7995" s="77">
        <f>IF(F7995&gt;Variables!$G$8,0,1)</f>
        <v>1</v>
      </c>
      <c r="AL7995" s="77">
        <f>IF(G7995&gt;Variables!$G$9,0,1)</f>
        <v>1</v>
      </c>
      <c r="AM7995" s="77">
        <f>IF(AND(K7995&gt;Variables!$G$10,K7995&lt;Variables!$G$11),0,1)</f>
        <v>0</v>
      </c>
      <c r="AN7995" s="77">
        <f>IF(H7995&lt;Variables!$G$13,1,0)</f>
        <v>0</v>
      </c>
      <c r="AO7995" s="77">
        <f>IF(R7995&lt;Variables!$G$12,0,1)</f>
        <v>0</v>
      </c>
      <c r="AP7995" s="78">
        <f t="shared" si="253"/>
        <v>1</v>
      </c>
      <c r="AQ7995" s="77">
        <f>IF(V7995&lt;Variables!$G$15,1,0)</f>
        <v>1</v>
      </c>
      <c r="AR7995" s="77">
        <v>0</v>
      </c>
      <c r="AS7995" s="77">
        <v>0</v>
      </c>
      <c r="AT7995" s="77">
        <v>1</v>
      </c>
      <c r="AU7995" s="77">
        <v>0</v>
      </c>
      <c r="BA7995" s="77">
        <v>-1.69</v>
      </c>
    </row>
    <row r="7996" spans="3:53" x14ac:dyDescent="0.25">
      <c r="C7996" s="77" t="s">
        <v>851</v>
      </c>
      <c r="D7996" s="77" t="s">
        <v>431</v>
      </c>
      <c r="E7996" s="77">
        <v>40.869999999999997</v>
      </c>
      <c r="F7996" s="77">
        <v>6.93</v>
      </c>
      <c r="G7996" s="77">
        <v>6.69</v>
      </c>
      <c r="H7996" s="77">
        <v>4950</v>
      </c>
      <c r="I7996" s="77">
        <v>178.749</v>
      </c>
      <c r="J7996" s="77" t="s">
        <v>75</v>
      </c>
      <c r="K7996" s="77">
        <v>53.13</v>
      </c>
      <c r="L7996" s="77">
        <v>40.759880000000003</v>
      </c>
      <c r="M7996" s="77">
        <v>-8.5378072752011498E-3</v>
      </c>
      <c r="N7996" s="77">
        <v>40.651001999999998</v>
      </c>
      <c r="O7996" s="77">
        <v>0.25927528182454401</v>
      </c>
      <c r="P7996" s="77">
        <v>7639000</v>
      </c>
      <c r="Q7996" s="77">
        <v>5997000</v>
      </c>
      <c r="R7996" s="77">
        <v>1.27</v>
      </c>
      <c r="S7996" s="77">
        <v>40.088000000000001</v>
      </c>
      <c r="T7996" s="77">
        <v>6.9260000000000002</v>
      </c>
      <c r="U7996" s="77">
        <v>20.518000000000001</v>
      </c>
      <c r="V7996" s="77">
        <v>2.399725959985751</v>
      </c>
      <c r="AC7996" s="77">
        <v>40.880000000000003</v>
      </c>
      <c r="AD7996" s="77">
        <v>39.28</v>
      </c>
      <c r="AH7996" s="77">
        <f>IF(AND(M7996&lt;Variables!$G$6,M7996&gt;Variables!$G$5),0,1)</f>
        <v>1</v>
      </c>
      <c r="AI7996" s="77">
        <f t="shared" si="252"/>
        <v>0</v>
      </c>
      <c r="AJ7996" s="77">
        <f>IF(I7996&gt;Variables!$G$7,0,1)</f>
        <v>0</v>
      </c>
      <c r="AK7996" s="77">
        <f>IF(F7996&gt;Variables!$G$8,0,1)</f>
        <v>1</v>
      </c>
      <c r="AL7996" s="77">
        <f>IF(G7996&gt;Variables!$G$9,0,1)</f>
        <v>1</v>
      </c>
      <c r="AM7996" s="77">
        <f>IF(AND(K7996&gt;Variables!$G$10,K7996&lt;Variables!$G$11),0,1)</f>
        <v>1</v>
      </c>
      <c r="AN7996" s="77">
        <f>IF(H7996&lt;Variables!$G$13,1,0)</f>
        <v>0</v>
      </c>
      <c r="AO7996" s="77">
        <f>IF(R7996&lt;Variables!$G$12,0,1)</f>
        <v>0</v>
      </c>
      <c r="AP7996" s="78">
        <f t="shared" si="253"/>
        <v>1</v>
      </c>
      <c r="AQ7996" s="77">
        <f>IF(V7996&lt;Variables!$G$15,1,0)</f>
        <v>1</v>
      </c>
      <c r="AR7996" s="77">
        <v>0</v>
      </c>
      <c r="AS7996" s="77">
        <v>0</v>
      </c>
      <c r="AT7996" s="77">
        <v>1</v>
      </c>
      <c r="AU7996" s="77">
        <v>0</v>
      </c>
      <c r="BA7996" s="77">
        <v>-1.49</v>
      </c>
    </row>
    <row r="7997" spans="3:53" x14ac:dyDescent="0.25">
      <c r="C7997" s="77" t="s">
        <v>851</v>
      </c>
      <c r="D7997" s="77" t="s">
        <v>458</v>
      </c>
      <c r="E7997" s="77">
        <v>54.08</v>
      </c>
      <c r="F7997" s="77">
        <v>33.840000000000003</v>
      </c>
      <c r="G7997" s="77">
        <v>12.47</v>
      </c>
      <c r="H7997" s="77">
        <v>9830</v>
      </c>
      <c r="I7997" s="77">
        <v>81.984999999999999</v>
      </c>
      <c r="J7997" s="77" t="s">
        <v>75</v>
      </c>
      <c r="K7997" s="77">
        <v>47.1</v>
      </c>
      <c r="L7997" s="77">
        <v>53.955075000000001</v>
      </c>
      <c r="M7997" s="77">
        <v>-0.34320219182347722</v>
      </c>
      <c r="N7997" s="77">
        <v>53.685098000000004</v>
      </c>
      <c r="O7997" s="77">
        <v>0.15796189847693559</v>
      </c>
      <c r="P7997" s="77">
        <v>176582000</v>
      </c>
      <c r="Q7997" s="77">
        <v>20406000</v>
      </c>
      <c r="R7997" s="77">
        <v>8.65</v>
      </c>
      <c r="S7997" s="77">
        <v>40.088000000000001</v>
      </c>
      <c r="T7997" s="77">
        <v>6.9260000000000002</v>
      </c>
      <c r="U7997" s="77">
        <v>20.518000000000001</v>
      </c>
      <c r="V7997" s="77">
        <v>2.34300486999045</v>
      </c>
      <c r="AC7997" s="77">
        <v>57.289900000000003</v>
      </c>
      <c r="AD7997" s="77">
        <v>51.93</v>
      </c>
      <c r="AH7997" s="77">
        <f>IF(AND(M7997&lt;Variables!$G$6,M7997&gt;Variables!$G$5),0,1)</f>
        <v>1</v>
      </c>
      <c r="AI7997" s="77">
        <f t="shared" si="252"/>
        <v>0</v>
      </c>
      <c r="AJ7997" s="77">
        <f>IF(I7997&gt;Variables!$G$7,0,1)</f>
        <v>0</v>
      </c>
      <c r="AK7997" s="77">
        <f>IF(F7997&gt;Variables!$G$8,0,1)</f>
        <v>0</v>
      </c>
      <c r="AL7997" s="77">
        <f>IF(G7997&gt;Variables!$G$9,0,1)</f>
        <v>0</v>
      </c>
      <c r="AM7997" s="77">
        <f>IF(AND(K7997&gt;Variables!$G$10,K7997&lt;Variables!$G$11),0,1)</f>
        <v>1</v>
      </c>
      <c r="AN7997" s="77">
        <f>IF(H7997&lt;Variables!$G$13,1,0)</f>
        <v>0</v>
      </c>
      <c r="AO7997" s="77">
        <f>IF(R7997&lt;Variables!$G$12,0,1)</f>
        <v>1</v>
      </c>
      <c r="AP7997" s="78">
        <f t="shared" si="253"/>
        <v>1</v>
      </c>
      <c r="AQ7997" s="77">
        <f>IF(V7997&lt;Variables!$G$15,1,0)</f>
        <v>1</v>
      </c>
      <c r="AR7997" s="77">
        <v>0</v>
      </c>
      <c r="AS7997" s="77">
        <v>0</v>
      </c>
      <c r="AT7997" s="77">
        <v>1</v>
      </c>
      <c r="AU7997" s="77">
        <v>0</v>
      </c>
      <c r="BA7997" s="77">
        <v>-1.48</v>
      </c>
    </row>
    <row r="7998" spans="3:53" x14ac:dyDescent="0.25">
      <c r="C7998" s="77" t="s">
        <v>851</v>
      </c>
      <c r="D7998" s="77" t="s">
        <v>622</v>
      </c>
      <c r="E7998" s="77">
        <v>3.84</v>
      </c>
      <c r="F7998" s="77">
        <v>33.630000000000003</v>
      </c>
      <c r="G7998" s="77">
        <v>-20</v>
      </c>
      <c r="H7998" s="77">
        <v>181.22</v>
      </c>
      <c r="I7998" s="77">
        <v>-9.4600000000000009</v>
      </c>
      <c r="J7998" s="77" t="s">
        <v>74</v>
      </c>
      <c r="K7998" s="77">
        <v>35.81</v>
      </c>
      <c r="L7998" s="77">
        <v>3.906215</v>
      </c>
      <c r="M7998" s="77">
        <v>-1.6951191882679191</v>
      </c>
      <c r="N7998" s="77">
        <v>3.9388540000000001</v>
      </c>
      <c r="O7998" s="77">
        <v>-2.50971475459614</v>
      </c>
      <c r="P7998" s="77">
        <v>50090000</v>
      </c>
      <c r="Q7998" s="77">
        <v>217790</v>
      </c>
      <c r="R7998" s="77">
        <v>229.99</v>
      </c>
      <c r="S7998" s="77">
        <v>40.088000000000001</v>
      </c>
      <c r="T7998" s="77">
        <v>6.9260000000000002</v>
      </c>
      <c r="U7998" s="77">
        <v>20.518000000000001</v>
      </c>
      <c r="V7998" s="77">
        <v>2.194597494073931</v>
      </c>
      <c r="AC7998" s="77">
        <v>3.97</v>
      </c>
      <c r="AD7998" s="77">
        <v>3.65</v>
      </c>
      <c r="AH7998" s="77">
        <f>IF(AND(M7998&lt;Variables!$G$6,M7998&gt;Variables!$G$5),0,1)</f>
        <v>0</v>
      </c>
      <c r="AI7998" s="77">
        <f t="shared" si="252"/>
        <v>1</v>
      </c>
      <c r="AJ7998" s="77">
        <f>IF(I7998&gt;Variables!$G$7,0,1)</f>
        <v>1</v>
      </c>
      <c r="AK7998" s="77">
        <f>IF(F7998&gt;Variables!$G$8,0,1)</f>
        <v>0</v>
      </c>
      <c r="AL7998" s="77">
        <f>IF(G7998&gt;Variables!$G$9,0,1)</f>
        <v>1</v>
      </c>
      <c r="AM7998" s="77">
        <f>IF(AND(K7998&gt;Variables!$G$10,K7998&lt;Variables!$G$11),0,1)</f>
        <v>1</v>
      </c>
      <c r="AN7998" s="77">
        <f>IF(H7998&lt;Variables!$G$13,1,0)</f>
        <v>1</v>
      </c>
      <c r="AO7998" s="77">
        <f>IF(R7998&lt;Variables!$G$12,0,1)</f>
        <v>1</v>
      </c>
      <c r="AP7998" s="78">
        <f t="shared" si="253"/>
        <v>0</v>
      </c>
      <c r="AQ7998" s="77">
        <f>IF(V7998&lt;Variables!$G$15,1,0)</f>
        <v>1</v>
      </c>
      <c r="AR7998" s="77">
        <v>0</v>
      </c>
      <c r="AS7998" s="77">
        <v>0</v>
      </c>
      <c r="AT7998" s="77">
        <v>1</v>
      </c>
      <c r="AU7998" s="77">
        <v>0</v>
      </c>
      <c r="BA7998" s="77">
        <v>-2.4500000000000002</v>
      </c>
    </row>
    <row r="7999" spans="3:53" x14ac:dyDescent="0.25">
      <c r="C7999" s="77" t="s">
        <v>851</v>
      </c>
      <c r="D7999" s="77" t="s">
        <v>189</v>
      </c>
      <c r="E7999" s="77">
        <v>35.58</v>
      </c>
      <c r="F7999" s="77">
        <v>8.6</v>
      </c>
      <c r="G7999" s="77">
        <v>8.44</v>
      </c>
      <c r="H7999" s="77">
        <v>-99999</v>
      </c>
      <c r="I7999" s="77">
        <v>-99999</v>
      </c>
      <c r="J7999" s="77" t="s">
        <v>75</v>
      </c>
      <c r="K7999" s="77">
        <v>59.29</v>
      </c>
      <c r="L7999" s="77">
        <v>35.125115000000001</v>
      </c>
      <c r="M7999" s="77">
        <v>0.64023989672347104</v>
      </c>
      <c r="N7999" s="77">
        <v>34.648108163265313</v>
      </c>
      <c r="O7999" s="77">
        <v>2.025772470540995</v>
      </c>
      <c r="P7999" s="77">
        <v>594965</v>
      </c>
      <c r="Q7999" s="77">
        <v>1620000</v>
      </c>
      <c r="R7999" s="77">
        <v>0.37</v>
      </c>
      <c r="S7999" s="77">
        <v>40.088000000000001</v>
      </c>
      <c r="T7999" s="77">
        <v>6.9260000000000002</v>
      </c>
      <c r="U7999" s="77">
        <v>20.518000000000001</v>
      </c>
      <c r="V7999" s="77">
        <v>2.4294208335712488</v>
      </c>
      <c r="AC7999" s="77">
        <v>35.5</v>
      </c>
      <c r="AD7999" s="77">
        <v>34.630000000000003</v>
      </c>
      <c r="AH7999" s="77">
        <f>IF(AND(M7999&lt;Variables!$G$6,M7999&gt;Variables!$G$5),0,1)</f>
        <v>1</v>
      </c>
      <c r="AI7999" s="77">
        <f t="shared" si="252"/>
        <v>0</v>
      </c>
      <c r="AJ7999" s="77">
        <f>IF(I7999&gt;Variables!$G$7,0,1)</f>
        <v>1</v>
      </c>
      <c r="AK7999" s="77">
        <f>IF(F7999&gt;Variables!$G$8,0,1)</f>
        <v>1</v>
      </c>
      <c r="AL7999" s="77">
        <f>IF(G7999&gt;Variables!$G$9,0,1)</f>
        <v>1</v>
      </c>
      <c r="AM7999" s="77">
        <f>IF(AND(K7999&gt;Variables!$G$10,K7999&lt;Variables!$G$11),0,1)</f>
        <v>1</v>
      </c>
      <c r="AN7999" s="77">
        <f>IF(H7999&lt;Variables!$G$13,1,0)</f>
        <v>1</v>
      </c>
      <c r="AO7999" s="77">
        <f>IF(R7999&lt;Variables!$G$12,0,1)</f>
        <v>0</v>
      </c>
      <c r="AP7999" s="78">
        <f t="shared" si="253"/>
        <v>1</v>
      </c>
      <c r="AQ7999" s="77">
        <f>IF(V7999&lt;Variables!$G$15,1,0)</f>
        <v>1</v>
      </c>
      <c r="AR7999" s="77">
        <v>0</v>
      </c>
      <c r="AS7999" s="77">
        <v>0</v>
      </c>
      <c r="AT7999" s="77">
        <v>1</v>
      </c>
      <c r="AU7999" s="77">
        <v>0</v>
      </c>
      <c r="BA7999" s="77">
        <v>-2.1</v>
      </c>
    </row>
    <row r="8000" spans="3:53" x14ac:dyDescent="0.25">
      <c r="C8000" s="77" t="s">
        <v>851</v>
      </c>
      <c r="D8000" s="77" t="s">
        <v>615</v>
      </c>
      <c r="E8000" s="77">
        <v>8.1199999999999992</v>
      </c>
      <c r="F8000" s="77">
        <v>46.61</v>
      </c>
      <c r="G8000" s="77">
        <v>13.89</v>
      </c>
      <c r="H8000" s="77">
        <v>-99999</v>
      </c>
      <c r="I8000" s="77">
        <v>-99999</v>
      </c>
      <c r="J8000" s="77" t="s">
        <v>75</v>
      </c>
      <c r="K8000" s="77">
        <v>67.66</v>
      </c>
      <c r="L8000" s="77">
        <v>7.9833550000000004</v>
      </c>
      <c r="M8000" s="77">
        <v>2.7124561039813351</v>
      </c>
      <c r="N8000" s="77">
        <v>7.9202180000000011</v>
      </c>
      <c r="O8000" s="77">
        <v>3.531241185533005</v>
      </c>
      <c r="P8000" s="77">
        <v>31170000</v>
      </c>
      <c r="Q8000" s="77">
        <v>0</v>
      </c>
      <c r="R8000" s="77">
        <v>1</v>
      </c>
      <c r="S8000" s="77">
        <v>40.088000000000001</v>
      </c>
      <c r="T8000" s="77">
        <v>6.9260000000000002</v>
      </c>
      <c r="U8000" s="77">
        <v>20.518000000000001</v>
      </c>
      <c r="V8000" s="77">
        <v>2.3410928380847409</v>
      </c>
      <c r="AC8000" s="77">
        <v>8.39</v>
      </c>
      <c r="AD8000" s="77">
        <v>7.35</v>
      </c>
      <c r="AH8000" s="77">
        <f>IF(AND(M8000&lt;Variables!$G$6,M8000&gt;Variables!$G$5),0,1)</f>
        <v>1</v>
      </c>
      <c r="AI8000" s="77">
        <f t="shared" si="252"/>
        <v>0</v>
      </c>
      <c r="AJ8000" s="77">
        <f>IF(I8000&gt;Variables!$G$7,0,1)</f>
        <v>1</v>
      </c>
      <c r="AK8000" s="77">
        <f>IF(F8000&gt;Variables!$G$8,0,1)</f>
        <v>0</v>
      </c>
      <c r="AL8000" s="77">
        <f>IF(G8000&gt;Variables!$G$9,0,1)</f>
        <v>0</v>
      </c>
      <c r="AM8000" s="77">
        <f>IF(AND(K8000&gt;Variables!$G$10,K8000&lt;Variables!$G$11),0,1)</f>
        <v>0</v>
      </c>
      <c r="AN8000" s="77">
        <f>IF(H8000&lt;Variables!$G$13,1,0)</f>
        <v>1</v>
      </c>
      <c r="AO8000" s="77">
        <f>IF(R8000&lt;Variables!$G$12,0,1)</f>
        <v>0</v>
      </c>
      <c r="AP8000" s="78">
        <f t="shared" si="253"/>
        <v>1</v>
      </c>
      <c r="AQ8000" s="77">
        <f>IF(V8000&lt;Variables!$G$15,1,0)</f>
        <v>1</v>
      </c>
      <c r="AR8000" s="77">
        <v>1</v>
      </c>
      <c r="AS8000" s="77">
        <v>0</v>
      </c>
      <c r="AT8000" s="77">
        <v>0</v>
      </c>
      <c r="AU8000" s="77">
        <v>0</v>
      </c>
      <c r="BA8000" s="77">
        <v>2</v>
      </c>
    </row>
    <row r="8001" spans="3:53" x14ac:dyDescent="0.25">
      <c r="C8001" s="77" t="s">
        <v>851</v>
      </c>
      <c r="D8001" s="77" t="s">
        <v>608</v>
      </c>
      <c r="E8001" s="77">
        <v>22.17</v>
      </c>
      <c r="F8001" s="77">
        <v>94.87</v>
      </c>
      <c r="G8001" s="77">
        <v>23.47</v>
      </c>
      <c r="H8001" s="77">
        <v>22.15</v>
      </c>
      <c r="I8001" s="77">
        <v>5.0970000000000004</v>
      </c>
      <c r="J8001" s="77" t="s">
        <v>75</v>
      </c>
      <c r="K8001" s="77">
        <v>45.87</v>
      </c>
      <c r="L8001" s="77">
        <v>22.411584210526311</v>
      </c>
      <c r="M8001" s="77">
        <v>-1.167183042792014</v>
      </c>
      <c r="N8001" s="77">
        <v>22.672451020408161</v>
      </c>
      <c r="O8001" s="77">
        <v>-2.304342922332888</v>
      </c>
      <c r="P8001" s="77">
        <v>10700000</v>
      </c>
      <c r="Q8001" s="77">
        <v>26160</v>
      </c>
      <c r="R8001" s="77">
        <v>409.02</v>
      </c>
      <c r="S8001" s="77">
        <v>40.088000000000001</v>
      </c>
      <c r="T8001" s="77">
        <v>6.9260000000000002</v>
      </c>
      <c r="U8001" s="77">
        <v>20.518000000000001</v>
      </c>
      <c r="V8001" s="77">
        <v>2.3406384534006728</v>
      </c>
      <c r="AC8001" s="77">
        <v>22.8</v>
      </c>
      <c r="AD8001" s="77">
        <v>18.100000000000001</v>
      </c>
      <c r="AH8001" s="77">
        <f>IF(AND(M8001&lt;Variables!$G$6,M8001&gt;Variables!$G$5),0,1)</f>
        <v>0</v>
      </c>
      <c r="AI8001" s="77">
        <f t="shared" si="252"/>
        <v>1</v>
      </c>
      <c r="AJ8001" s="77">
        <f>IF(I8001&gt;Variables!$G$7,0,1)</f>
        <v>1</v>
      </c>
      <c r="AK8001" s="77">
        <f>IF(F8001&gt;Variables!$G$8,0,1)</f>
        <v>0</v>
      </c>
      <c r="AL8001" s="77">
        <f>IF(G8001&gt;Variables!$G$9,0,1)</f>
        <v>0</v>
      </c>
      <c r="AM8001" s="77">
        <f>IF(AND(K8001&gt;Variables!$G$10,K8001&lt;Variables!$G$11),0,1)</f>
        <v>1</v>
      </c>
      <c r="AN8001" s="77">
        <f>IF(H8001&lt;Variables!$G$13,1,0)</f>
        <v>1</v>
      </c>
      <c r="AO8001" s="77">
        <f>IF(R8001&lt;Variables!$G$12,0,1)</f>
        <v>1</v>
      </c>
      <c r="AP8001" s="78">
        <f t="shared" si="253"/>
        <v>1</v>
      </c>
      <c r="AQ8001" s="77">
        <f>IF(V8001&lt;Variables!$G$15,1,0)</f>
        <v>1</v>
      </c>
      <c r="AR8001" s="77">
        <v>0</v>
      </c>
      <c r="AS8001" s="77">
        <v>0</v>
      </c>
      <c r="AT8001" s="77">
        <v>1</v>
      </c>
      <c r="AU8001" s="77">
        <v>0</v>
      </c>
      <c r="BA8001" s="77">
        <v>-2.25</v>
      </c>
    </row>
    <row r="8002" spans="3:53" x14ac:dyDescent="0.25">
      <c r="C8002" s="77" t="s">
        <v>851</v>
      </c>
      <c r="D8002" s="77" t="s">
        <v>623</v>
      </c>
      <c r="E8002" s="77">
        <v>12.11</v>
      </c>
      <c r="F8002" s="77">
        <v>8.3699999999999992</v>
      </c>
      <c r="G8002" s="77">
        <v>-1.92</v>
      </c>
      <c r="H8002" s="77">
        <v>8119.9999999999991</v>
      </c>
      <c r="I8002" s="77">
        <v>-42.969000000000001</v>
      </c>
      <c r="J8002" s="77" t="s">
        <v>74</v>
      </c>
      <c r="K8002" s="77">
        <v>32.68</v>
      </c>
      <c r="L8002" s="77">
        <v>12.091379999999999</v>
      </c>
      <c r="M8002" s="77">
        <v>-0.46628259139981532</v>
      </c>
      <c r="N8002" s="77">
        <v>12.192971999999999</v>
      </c>
      <c r="O8002" s="77">
        <v>-1.29559880888759</v>
      </c>
      <c r="P8002" s="77">
        <v>31276000</v>
      </c>
      <c r="Q8002" s="77">
        <v>6845000</v>
      </c>
      <c r="R8002" s="77">
        <v>4.57</v>
      </c>
      <c r="S8002" s="77">
        <v>40.088000000000001</v>
      </c>
      <c r="T8002" s="77">
        <v>6.9260000000000002</v>
      </c>
      <c r="U8002" s="77">
        <v>20.518000000000001</v>
      </c>
      <c r="V8002" s="77">
        <v>2.1763646175493618</v>
      </c>
      <c r="AC8002" s="77">
        <v>12.44</v>
      </c>
      <c r="AD8002" s="77">
        <v>11.92</v>
      </c>
      <c r="AH8002" s="77">
        <f>IF(AND(M8002&lt;Variables!$G$6,M8002&gt;Variables!$G$5),0,1)</f>
        <v>1</v>
      </c>
      <c r="AI8002" s="77">
        <f t="shared" si="252"/>
        <v>1</v>
      </c>
      <c r="AJ8002" s="77">
        <f>IF(I8002&gt;Variables!$G$7,0,1)</f>
        <v>1</v>
      </c>
      <c r="AK8002" s="77">
        <f>IF(F8002&gt;Variables!$G$8,0,1)</f>
        <v>1</v>
      </c>
      <c r="AL8002" s="77">
        <f>IF(G8002&gt;Variables!$G$9,0,1)</f>
        <v>1</v>
      </c>
      <c r="AM8002" s="77">
        <f>IF(AND(K8002&gt;Variables!$G$10,K8002&lt;Variables!$G$11),0,1)</f>
        <v>1</v>
      </c>
      <c r="AN8002" s="77">
        <f>IF(H8002&lt;Variables!$G$13,1,0)</f>
        <v>0</v>
      </c>
      <c r="AO8002" s="77">
        <f>IF(R8002&lt;Variables!$G$12,0,1)</f>
        <v>1</v>
      </c>
      <c r="AP8002" s="78">
        <f t="shared" si="253"/>
        <v>0</v>
      </c>
      <c r="AQ8002" s="77">
        <f>IF(V8002&lt;Variables!$G$15,1,0)</f>
        <v>1</v>
      </c>
      <c r="AR8002" s="77">
        <v>0</v>
      </c>
      <c r="AS8002" s="77">
        <v>1</v>
      </c>
      <c r="AT8002" s="77">
        <v>0</v>
      </c>
      <c r="AU8002" s="77">
        <v>0</v>
      </c>
      <c r="BA8002" s="77">
        <v>0.48</v>
      </c>
    </row>
    <row r="8003" spans="3:53" x14ac:dyDescent="0.25">
      <c r="C8003" s="77" t="s">
        <v>851</v>
      </c>
      <c r="D8003" s="77" t="s">
        <v>644</v>
      </c>
      <c r="E8003" s="77">
        <v>31.36</v>
      </c>
      <c r="F8003" s="77">
        <v>10.25</v>
      </c>
      <c r="G8003" s="77">
        <v>0</v>
      </c>
      <c r="H8003" s="77">
        <v>-99999</v>
      </c>
      <c r="I8003" s="77">
        <v>6.9470000000000001</v>
      </c>
      <c r="J8003" s="77" t="s">
        <v>74</v>
      </c>
      <c r="K8003" s="77">
        <v>-99999</v>
      </c>
      <c r="L8003" s="77">
        <v>-99999</v>
      </c>
      <c r="M8003" s="77">
        <v>-99999</v>
      </c>
      <c r="N8003" s="77">
        <v>-99999</v>
      </c>
      <c r="O8003" s="77">
        <v>-99999</v>
      </c>
      <c r="P8003" s="77">
        <v>30018</v>
      </c>
      <c r="Q8003" s="77">
        <v>111328</v>
      </c>
      <c r="R8003" s="77">
        <v>0.27</v>
      </c>
      <c r="S8003" s="77">
        <v>40.088000000000001</v>
      </c>
      <c r="T8003" s="77">
        <v>6.9260000000000002</v>
      </c>
      <c r="U8003" s="77">
        <v>20.518000000000001</v>
      </c>
      <c r="V8003" s="77">
        <v>-99999</v>
      </c>
      <c r="AC8003" s="77">
        <v>-99999</v>
      </c>
      <c r="AD8003" s="77">
        <v>-99999</v>
      </c>
      <c r="AH8003" s="77">
        <f>IF(AND(M8003&lt;Variables!$G$6,M8003&gt;Variables!$G$5),0,1)</f>
        <v>1</v>
      </c>
      <c r="AI8003" s="77">
        <f t="shared" si="252"/>
        <v>1</v>
      </c>
      <c r="AJ8003" s="77">
        <f>IF(I8003&gt;Variables!$G$7,0,1)</f>
        <v>1</v>
      </c>
      <c r="AK8003" s="77">
        <f>IF(F8003&gt;Variables!$G$8,0,1)</f>
        <v>0</v>
      </c>
      <c r="AL8003" s="77">
        <f>IF(G8003&gt;Variables!$G$9,0,1)</f>
        <v>1</v>
      </c>
      <c r="AM8003" s="77">
        <f>IF(AND(K8003&gt;Variables!$G$10,K8003&lt;Variables!$G$11),0,1)</f>
        <v>1</v>
      </c>
      <c r="AN8003" s="77">
        <f>IF(H8003&lt;Variables!$G$13,1,0)</f>
        <v>1</v>
      </c>
      <c r="AO8003" s="77">
        <f>IF(R8003&lt;Variables!$G$12,0,1)</f>
        <v>0</v>
      </c>
      <c r="AP8003" s="78">
        <f t="shared" si="253"/>
        <v>0</v>
      </c>
      <c r="AQ8003" s="77">
        <f>IF(V8003&lt;Variables!$G$15,1,0)</f>
        <v>1</v>
      </c>
      <c r="AR8003" s="77">
        <v>0</v>
      </c>
      <c r="AS8003" s="77">
        <v>0</v>
      </c>
      <c r="AT8003" s="77">
        <v>0</v>
      </c>
      <c r="AU8003" s="77">
        <v>0</v>
      </c>
      <c r="BA8003" s="77">
        <v>0</v>
      </c>
    </row>
    <row r="8004" spans="3:53" x14ac:dyDescent="0.25">
      <c r="C8004" s="77" t="s">
        <v>851</v>
      </c>
      <c r="D8004" s="77" t="s">
        <v>630</v>
      </c>
      <c r="E8004" s="77">
        <v>6.01</v>
      </c>
      <c r="F8004" s="77">
        <v>6.05</v>
      </c>
      <c r="G8004" s="77">
        <v>-0.53</v>
      </c>
      <c r="H8004" s="77">
        <v>-99999</v>
      </c>
      <c r="I8004" s="77">
        <v>-28.867000000000001</v>
      </c>
      <c r="J8004" s="77" t="s">
        <v>74</v>
      </c>
      <c r="K8004" s="77">
        <v>61.19</v>
      </c>
      <c r="L8004" s="77">
        <v>-99999</v>
      </c>
      <c r="M8004" s="77">
        <v>-99999</v>
      </c>
      <c r="N8004" s="77">
        <v>6.0009999999999986</v>
      </c>
      <c r="O8004" s="77">
        <v>-0.14997500416596321</v>
      </c>
      <c r="P8004" s="77">
        <v>27583</v>
      </c>
      <c r="Q8004" s="77">
        <v>21931</v>
      </c>
      <c r="R8004" s="77">
        <v>1.26</v>
      </c>
      <c r="S8004" s="77">
        <v>40.088000000000001</v>
      </c>
      <c r="T8004" s="77">
        <v>6.9260000000000002</v>
      </c>
      <c r="U8004" s="77">
        <v>20.518000000000001</v>
      </c>
      <c r="V8004" s="77">
        <v>-99999</v>
      </c>
      <c r="AC8004" s="77">
        <v>6.05</v>
      </c>
      <c r="AD8004" s="77">
        <v>5.99</v>
      </c>
      <c r="AH8004" s="77">
        <f>IF(AND(M8004&lt;Variables!$G$6,M8004&gt;Variables!$G$5),0,1)</f>
        <v>1</v>
      </c>
      <c r="AI8004" s="77">
        <f t="shared" si="252"/>
        <v>1</v>
      </c>
      <c r="AJ8004" s="77">
        <f>IF(I8004&gt;Variables!$G$7,0,1)</f>
        <v>1</v>
      </c>
      <c r="AK8004" s="77">
        <f>IF(F8004&gt;Variables!$G$8,0,1)</f>
        <v>1</v>
      </c>
      <c r="AL8004" s="77">
        <f>IF(G8004&gt;Variables!$G$9,0,1)</f>
        <v>1</v>
      </c>
      <c r="AM8004" s="77">
        <f>IF(AND(K8004&gt;Variables!$G$10,K8004&lt;Variables!$G$11),0,1)</f>
        <v>1</v>
      </c>
      <c r="AN8004" s="77">
        <f>IF(H8004&lt;Variables!$G$13,1,0)</f>
        <v>1</v>
      </c>
      <c r="AO8004" s="77">
        <f>IF(R8004&lt;Variables!$G$12,0,1)</f>
        <v>0</v>
      </c>
      <c r="AP8004" s="78">
        <f t="shared" si="253"/>
        <v>0</v>
      </c>
      <c r="AQ8004" s="77">
        <f>IF(V8004&lt;Variables!$G$15,1,0)</f>
        <v>1</v>
      </c>
      <c r="AR8004" s="77">
        <v>0</v>
      </c>
      <c r="AS8004" s="77">
        <v>0</v>
      </c>
      <c r="AT8004" s="77">
        <v>0</v>
      </c>
      <c r="AU8004" s="77">
        <v>0</v>
      </c>
      <c r="BA8004" s="77">
        <v>0</v>
      </c>
    </row>
    <row r="8005" spans="3:53" x14ac:dyDescent="0.25">
      <c r="C8005" s="77" t="s">
        <v>851</v>
      </c>
      <c r="D8005" s="77" t="s">
        <v>847</v>
      </c>
      <c r="E8005" s="77">
        <v>19.66</v>
      </c>
      <c r="F8005" s="77">
        <v>30.79</v>
      </c>
      <c r="G8005" s="77">
        <v>3.54</v>
      </c>
      <c r="H8005" s="77">
        <v>-99999</v>
      </c>
      <c r="I8005" s="77">
        <v>-99999</v>
      </c>
      <c r="J8005" s="77" t="s">
        <v>75</v>
      </c>
      <c r="K8005" s="77">
        <v>-99999</v>
      </c>
      <c r="L8005" s="77">
        <v>19.459275000000002</v>
      </c>
      <c r="M8005" s="77">
        <v>0.56900886595209033</v>
      </c>
      <c r="N8005" s="77">
        <v>19.21211555555556</v>
      </c>
      <c r="O8005" s="77">
        <v>1.862806016388731</v>
      </c>
      <c r="P8005" s="77">
        <v>9370000</v>
      </c>
      <c r="S8005" s="77">
        <v>40.088000000000001</v>
      </c>
      <c r="T8005" s="77">
        <v>6.9260000000000002</v>
      </c>
      <c r="U8005" s="77">
        <v>20.518000000000001</v>
      </c>
      <c r="V8005" s="77">
        <v>-99999</v>
      </c>
      <c r="AC8005" s="77">
        <v>22</v>
      </c>
      <c r="AD8005" s="77">
        <v>19.2301</v>
      </c>
      <c r="AH8005" s="77">
        <f>IF(AND(M8005&lt;Variables!$G$6,M8005&gt;Variables!$G$5),0,1)</f>
        <v>1</v>
      </c>
      <c r="AI8005" s="77">
        <f t="shared" si="252"/>
        <v>0</v>
      </c>
      <c r="AJ8005" s="77">
        <f>IF(I8005&gt;Variables!$G$7,0,1)</f>
        <v>1</v>
      </c>
      <c r="AK8005" s="77">
        <f>IF(F8005&gt;Variables!$G$8,0,1)</f>
        <v>0</v>
      </c>
      <c r="AL8005" s="77">
        <f>IF(G8005&gt;Variables!$G$9,0,1)</f>
        <v>1</v>
      </c>
      <c r="AM8005" s="77">
        <f>IF(AND(K8005&gt;Variables!$G$10,K8005&lt;Variables!$G$11),0,1)</f>
        <v>1</v>
      </c>
      <c r="AN8005" s="77">
        <f>IF(H8005&lt;Variables!$G$13,1,0)</f>
        <v>1</v>
      </c>
      <c r="AO8005" s="77">
        <f>IF(R8005&lt;Variables!$G$12,0,1)</f>
        <v>0</v>
      </c>
      <c r="AP8005" s="78">
        <f t="shared" si="253"/>
        <v>1</v>
      </c>
      <c r="AQ8005" s="77">
        <f>IF(V8005&lt;Variables!$G$15,1,0)</f>
        <v>1</v>
      </c>
      <c r="AR8005" s="77">
        <v>1</v>
      </c>
      <c r="AS8005" s="77">
        <v>0</v>
      </c>
      <c r="AT8005" s="77">
        <v>0</v>
      </c>
      <c r="AU8005" s="77">
        <v>0</v>
      </c>
      <c r="BA8005" s="77">
        <v>2</v>
      </c>
    </row>
    <row r="8006" spans="3:53" x14ac:dyDescent="0.25">
      <c r="C8006" s="77" t="s">
        <v>851</v>
      </c>
      <c r="D8006" s="77" t="s">
        <v>620</v>
      </c>
      <c r="E8006" s="77">
        <v>153.19999999999999</v>
      </c>
      <c r="F8006" s="77">
        <v>14.32</v>
      </c>
      <c r="G8006" s="77">
        <v>0.16</v>
      </c>
      <c r="H8006" s="77">
        <v>211920</v>
      </c>
      <c r="I8006" s="77">
        <v>1E-3</v>
      </c>
      <c r="J8006" s="77" t="s">
        <v>75</v>
      </c>
      <c r="K8006" s="77">
        <v>44.68</v>
      </c>
      <c r="L8006" s="77">
        <v>152.768</v>
      </c>
      <c r="M8006" s="77">
        <v>-7.7241307080013491E-2</v>
      </c>
      <c r="N8006" s="77">
        <v>152.661922</v>
      </c>
      <c r="O8006" s="77">
        <v>-7.8094130113195064E-3</v>
      </c>
      <c r="P8006" s="77">
        <v>31118000</v>
      </c>
      <c r="Q8006" s="77">
        <v>6715000</v>
      </c>
      <c r="R8006" s="77">
        <v>4.63</v>
      </c>
      <c r="S8006" s="77">
        <v>40.088000000000001</v>
      </c>
      <c r="T8006" s="77">
        <v>6.9260000000000002</v>
      </c>
      <c r="U8006" s="77">
        <v>20.518000000000001</v>
      </c>
      <c r="V8006" s="77">
        <v>2.3127063261834939</v>
      </c>
      <c r="AC8006" s="77">
        <v>154.59</v>
      </c>
      <c r="AD8006" s="77">
        <v>152.59</v>
      </c>
      <c r="AH8006" s="77">
        <f>IF(AND(M8006&lt;Variables!$G$6,M8006&gt;Variables!$G$5),0,1)</f>
        <v>1</v>
      </c>
      <c r="AI8006" s="77">
        <f t="shared" si="252"/>
        <v>0</v>
      </c>
      <c r="AJ8006" s="77">
        <f>IF(I8006&gt;Variables!$G$7,0,1)</f>
        <v>1</v>
      </c>
      <c r="AK8006" s="77">
        <f>IF(F8006&gt;Variables!$G$8,0,1)</f>
        <v>0</v>
      </c>
      <c r="AL8006" s="77">
        <f>IF(G8006&gt;Variables!$G$9,0,1)</f>
        <v>1</v>
      </c>
      <c r="AM8006" s="77">
        <f>IF(AND(K8006&gt;Variables!$G$10,K8006&lt;Variables!$G$11),0,1)</f>
        <v>1</v>
      </c>
      <c r="AN8006" s="77">
        <f>IF(H8006&lt;Variables!$G$13,1,0)</f>
        <v>0</v>
      </c>
      <c r="AO8006" s="77">
        <f>IF(R8006&lt;Variables!$G$12,0,1)</f>
        <v>1</v>
      </c>
      <c r="AP8006" s="78">
        <f t="shared" si="253"/>
        <v>1</v>
      </c>
      <c r="AQ8006" s="77">
        <f>IF(V8006&lt;Variables!$G$15,1,0)</f>
        <v>1</v>
      </c>
      <c r="AR8006" s="77">
        <v>0</v>
      </c>
      <c r="AS8006" s="77">
        <v>1</v>
      </c>
      <c r="AT8006" s="77">
        <v>0</v>
      </c>
      <c r="AU8006" s="77">
        <v>0</v>
      </c>
      <c r="BA8006" s="77">
        <v>0.31</v>
      </c>
    </row>
    <row r="8007" spans="3:53" x14ac:dyDescent="0.25">
      <c r="C8007" s="77" t="s">
        <v>851</v>
      </c>
      <c r="D8007" s="77" t="s">
        <v>638</v>
      </c>
      <c r="E8007" s="77">
        <v>5.55</v>
      </c>
      <c r="F8007" s="77">
        <v>7.51</v>
      </c>
      <c r="G8007" s="77">
        <v>6.53</v>
      </c>
      <c r="H8007" s="77">
        <v>-99999</v>
      </c>
      <c r="I8007" s="77">
        <v>278.37900000000002</v>
      </c>
      <c r="J8007" s="77" t="s">
        <v>74</v>
      </c>
      <c r="K8007" s="77">
        <v>-99999</v>
      </c>
      <c r="L8007" s="77">
        <v>5.55</v>
      </c>
      <c r="M8007" s="77">
        <v>0</v>
      </c>
      <c r="N8007" s="77">
        <v>5.5766666666666671</v>
      </c>
      <c r="O8007" s="77">
        <v>-0.47818290496115862</v>
      </c>
      <c r="P8007" s="77">
        <v>18982</v>
      </c>
      <c r="Q8007" s="77">
        <v>549543</v>
      </c>
      <c r="R8007" s="77">
        <v>0.03</v>
      </c>
      <c r="S8007" s="77">
        <v>40.088000000000001</v>
      </c>
      <c r="T8007" s="77">
        <v>6.9260000000000002</v>
      </c>
      <c r="U8007" s="77">
        <v>20.518000000000001</v>
      </c>
      <c r="V8007" s="77">
        <v>-99999</v>
      </c>
      <c r="AC8007" s="77">
        <v>5.58</v>
      </c>
      <c r="AD8007" s="77">
        <v>5.49</v>
      </c>
      <c r="AH8007" s="77">
        <f>IF(AND(M8007&lt;Variables!$G$6,M8007&gt;Variables!$G$5),0,1)</f>
        <v>1</v>
      </c>
      <c r="AI8007" s="77">
        <f t="shared" si="252"/>
        <v>1</v>
      </c>
      <c r="AJ8007" s="77">
        <f>IF(I8007&gt;Variables!$G$7,0,1)</f>
        <v>0</v>
      </c>
      <c r="AK8007" s="77">
        <f>IF(F8007&gt;Variables!$G$8,0,1)</f>
        <v>1</v>
      </c>
      <c r="AL8007" s="77">
        <f>IF(G8007&gt;Variables!$G$9,0,1)</f>
        <v>1</v>
      </c>
      <c r="AM8007" s="77">
        <f>IF(AND(K8007&gt;Variables!$G$10,K8007&lt;Variables!$G$11),0,1)</f>
        <v>1</v>
      </c>
      <c r="AN8007" s="77">
        <f>IF(H8007&lt;Variables!$G$13,1,0)</f>
        <v>1</v>
      </c>
      <c r="AO8007" s="77">
        <f>IF(R8007&lt;Variables!$G$12,0,1)</f>
        <v>0</v>
      </c>
      <c r="AP8007" s="78">
        <f t="shared" si="253"/>
        <v>0</v>
      </c>
      <c r="AQ8007" s="77">
        <f>IF(V8007&lt;Variables!$G$15,1,0)</f>
        <v>1</v>
      </c>
      <c r="AR8007" s="77">
        <v>0</v>
      </c>
      <c r="AS8007" s="77">
        <v>0</v>
      </c>
      <c r="AT8007" s="77">
        <v>0</v>
      </c>
      <c r="AU8007" s="77">
        <v>0</v>
      </c>
      <c r="BA8007" s="77">
        <v>0</v>
      </c>
    </row>
    <row r="8008" spans="3:53" x14ac:dyDescent="0.25">
      <c r="C8008" s="77" t="s">
        <v>851</v>
      </c>
      <c r="D8008" s="77" t="s">
        <v>617</v>
      </c>
      <c r="E8008" s="77">
        <v>4.37</v>
      </c>
      <c r="F8008" s="77">
        <v>6.54</v>
      </c>
      <c r="G8008" s="77">
        <v>3.55</v>
      </c>
      <c r="H8008" s="77">
        <v>-99999</v>
      </c>
      <c r="I8008" s="77">
        <v>-22.965</v>
      </c>
      <c r="J8008" s="77" t="s">
        <v>74</v>
      </c>
      <c r="K8008" s="77">
        <v>40.39</v>
      </c>
      <c r="L8008" s="77">
        <v>4.3899999999999997</v>
      </c>
      <c r="M8008" s="77">
        <v>-0.22779043280181749</v>
      </c>
      <c r="N8008" s="77">
        <v>4.3913749999999991</v>
      </c>
      <c r="O8008" s="77">
        <v>-0.2590304858956306</v>
      </c>
      <c r="P8008" s="77">
        <v>261528</v>
      </c>
      <c r="Q8008" s="77">
        <v>142825</v>
      </c>
      <c r="R8008" s="77">
        <v>1.83</v>
      </c>
      <c r="S8008" s="77">
        <v>40.088000000000001</v>
      </c>
      <c r="T8008" s="77">
        <v>6.9260000000000002</v>
      </c>
      <c r="U8008" s="77">
        <v>20.518000000000001</v>
      </c>
      <c r="V8008" s="77">
        <v>2.2670409284738038</v>
      </c>
      <c r="AC8008" s="77">
        <v>4.38</v>
      </c>
      <c r="AD8008" s="77">
        <v>4.3099999999999996</v>
      </c>
      <c r="AH8008" s="77">
        <f>IF(AND(M8008&lt;Variables!$G$6,M8008&gt;Variables!$G$5),0,1)</f>
        <v>1</v>
      </c>
      <c r="AI8008" s="77">
        <f t="shared" si="252"/>
        <v>1</v>
      </c>
      <c r="AJ8008" s="77">
        <f>IF(I8008&gt;Variables!$G$7,0,1)</f>
        <v>1</v>
      </c>
      <c r="AK8008" s="77">
        <f>IF(F8008&gt;Variables!$G$8,0,1)</f>
        <v>1</v>
      </c>
      <c r="AL8008" s="77">
        <f>IF(G8008&gt;Variables!$G$9,0,1)</f>
        <v>1</v>
      </c>
      <c r="AM8008" s="77">
        <f>IF(AND(K8008&gt;Variables!$G$10,K8008&lt;Variables!$G$11),0,1)</f>
        <v>1</v>
      </c>
      <c r="AN8008" s="77">
        <f>IF(H8008&lt;Variables!$G$13,1,0)</f>
        <v>1</v>
      </c>
      <c r="AO8008" s="77">
        <f>IF(R8008&lt;Variables!$G$12,0,1)</f>
        <v>0</v>
      </c>
      <c r="AP8008" s="78">
        <f t="shared" si="253"/>
        <v>0</v>
      </c>
      <c r="AQ8008" s="77">
        <f>IF(V8008&lt;Variables!$G$15,1,0)</f>
        <v>1</v>
      </c>
      <c r="AR8008" s="77">
        <v>0</v>
      </c>
      <c r="AS8008" s="77">
        <v>0</v>
      </c>
      <c r="AT8008" s="77">
        <v>0</v>
      </c>
      <c r="AU8008" s="77">
        <v>0</v>
      </c>
      <c r="BA8008" s="77">
        <v>0</v>
      </c>
    </row>
    <row r="8009" spans="3:53" x14ac:dyDescent="0.25">
      <c r="C8009" s="77" t="s">
        <v>851</v>
      </c>
      <c r="D8009" s="77" t="s">
        <v>619</v>
      </c>
      <c r="E8009" s="77">
        <v>4.4400000000000004</v>
      </c>
      <c r="F8009" s="77">
        <v>7.38</v>
      </c>
      <c r="G8009" s="77">
        <v>2.31</v>
      </c>
      <c r="H8009" s="77">
        <v>-99999</v>
      </c>
      <c r="I8009" s="77">
        <v>-22.759</v>
      </c>
      <c r="J8009" s="77" t="s">
        <v>74</v>
      </c>
      <c r="K8009" s="77">
        <v>48.12</v>
      </c>
      <c r="L8009" s="77">
        <v>4.4300000000000006</v>
      </c>
      <c r="M8009" s="77">
        <v>-2.0049174259596502E-14</v>
      </c>
      <c r="N8009" s="77">
        <v>4.434419512195122</v>
      </c>
      <c r="O8009" s="77">
        <v>-9.9663827090967383E-2</v>
      </c>
      <c r="P8009" s="77">
        <v>1346000</v>
      </c>
      <c r="Q8009" s="77">
        <v>112475</v>
      </c>
      <c r="R8009" s="77">
        <v>11.97</v>
      </c>
      <c r="S8009" s="77">
        <v>40.088000000000001</v>
      </c>
      <c r="T8009" s="77">
        <v>6.9260000000000002</v>
      </c>
      <c r="U8009" s="77">
        <v>20.518000000000001</v>
      </c>
      <c r="V8009" s="77">
        <v>2.3475231999999999</v>
      </c>
      <c r="AC8009" s="77">
        <v>4.43</v>
      </c>
      <c r="AD8009" s="77">
        <v>4.37</v>
      </c>
      <c r="AH8009" s="77">
        <f>IF(AND(M8009&lt;Variables!$G$6,M8009&gt;Variables!$G$5),0,1)</f>
        <v>1</v>
      </c>
      <c r="AI8009" s="77">
        <f t="shared" si="252"/>
        <v>1</v>
      </c>
      <c r="AJ8009" s="77">
        <f>IF(I8009&gt;Variables!$G$7,0,1)</f>
        <v>1</v>
      </c>
      <c r="AK8009" s="77">
        <f>IF(F8009&gt;Variables!$G$8,0,1)</f>
        <v>1</v>
      </c>
      <c r="AL8009" s="77">
        <f>IF(G8009&gt;Variables!$G$9,0,1)</f>
        <v>1</v>
      </c>
      <c r="AM8009" s="77">
        <f>IF(AND(K8009&gt;Variables!$G$10,K8009&lt;Variables!$G$11),0,1)</f>
        <v>1</v>
      </c>
      <c r="AN8009" s="77">
        <f>IF(H8009&lt;Variables!$G$13,1,0)</f>
        <v>1</v>
      </c>
      <c r="AO8009" s="77">
        <f>IF(R8009&lt;Variables!$G$12,0,1)</f>
        <v>1</v>
      </c>
      <c r="AP8009" s="78">
        <f t="shared" si="253"/>
        <v>0</v>
      </c>
      <c r="AQ8009" s="77">
        <f>IF(V8009&lt;Variables!$G$15,1,0)</f>
        <v>1</v>
      </c>
      <c r="AR8009" s="77">
        <v>0</v>
      </c>
      <c r="AS8009" s="77">
        <v>0</v>
      </c>
      <c r="AT8009" s="77">
        <v>0</v>
      </c>
      <c r="AU8009" s="77">
        <v>1</v>
      </c>
      <c r="BA8009" s="77">
        <v>-1.46</v>
      </c>
    </row>
    <row r="8010" spans="3:53" x14ac:dyDescent="0.25">
      <c r="C8010" s="77" t="s">
        <v>851</v>
      </c>
      <c r="D8010" s="77" t="s">
        <v>618</v>
      </c>
      <c r="E8010" s="77">
        <v>1.41</v>
      </c>
      <c r="F8010" s="77">
        <v>8.08</v>
      </c>
      <c r="G8010" s="77">
        <v>0.36</v>
      </c>
      <c r="H8010" s="77">
        <v>-99999</v>
      </c>
      <c r="I8010" s="77">
        <v>4.2229999999999999</v>
      </c>
      <c r="J8010" s="77" t="s">
        <v>74</v>
      </c>
      <c r="L8010" s="77">
        <v>-99999</v>
      </c>
      <c r="M8010" s="77">
        <v>-99999</v>
      </c>
      <c r="N8010" s="77">
        <v>1.405</v>
      </c>
      <c r="O8010" s="77">
        <v>0</v>
      </c>
      <c r="P8010" s="77">
        <v>38867</v>
      </c>
      <c r="Q8010" s="77">
        <v>39096</v>
      </c>
      <c r="R8010" s="77">
        <v>0.99</v>
      </c>
      <c r="S8010" s="77">
        <v>40.088000000000001</v>
      </c>
      <c r="T8010" s="77">
        <v>6.9260000000000002</v>
      </c>
      <c r="U8010" s="77">
        <v>20.518000000000001</v>
      </c>
      <c r="V8010" s="77">
        <v>-99999</v>
      </c>
      <c r="AC8010" s="77">
        <v>1.41</v>
      </c>
      <c r="AD8010" s="77">
        <v>1.395</v>
      </c>
      <c r="AH8010" s="77">
        <f>IF(AND(M8010&lt;Variables!$G$6,M8010&gt;Variables!$G$5),0,1)</f>
        <v>1</v>
      </c>
      <c r="AI8010" s="77">
        <f t="shared" si="252"/>
        <v>1</v>
      </c>
      <c r="AJ8010" s="77">
        <f>IF(I8010&gt;Variables!$G$7,0,1)</f>
        <v>1</v>
      </c>
      <c r="AK8010" s="77">
        <f>IF(F8010&gt;Variables!$G$8,0,1)</f>
        <v>1</v>
      </c>
      <c r="AL8010" s="77">
        <f>IF(G8010&gt;Variables!$G$9,0,1)</f>
        <v>1</v>
      </c>
      <c r="AM8010" s="77">
        <f>IF(AND(K8010&gt;Variables!$G$10,K8010&lt;Variables!$G$11),0,1)</f>
        <v>1</v>
      </c>
      <c r="AN8010" s="77">
        <f>IF(H8010&lt;Variables!$G$13,1,0)</f>
        <v>1</v>
      </c>
      <c r="AO8010" s="77">
        <f>IF(R8010&lt;Variables!$G$12,0,1)</f>
        <v>0</v>
      </c>
      <c r="AP8010" s="78">
        <f t="shared" si="253"/>
        <v>0</v>
      </c>
      <c r="AQ8010" s="77">
        <f>IF(V8010&lt;Variables!$G$15,1,0)</f>
        <v>1</v>
      </c>
      <c r="AR8010" s="77">
        <v>0</v>
      </c>
      <c r="AS8010" s="77">
        <v>0</v>
      </c>
      <c r="AT8010" s="77">
        <v>0</v>
      </c>
      <c r="AU8010" s="77">
        <v>0</v>
      </c>
      <c r="BA8010" s="77">
        <v>0</v>
      </c>
    </row>
    <row r="8011" spans="3:53" x14ac:dyDescent="0.25">
      <c r="C8011" s="77" t="s">
        <v>852</v>
      </c>
      <c r="D8011" s="77" t="s">
        <v>622</v>
      </c>
      <c r="E8011" s="77">
        <v>3.86</v>
      </c>
      <c r="F8011" s="77">
        <v>38.909999999999997</v>
      </c>
      <c r="G8011" s="77">
        <v>-19.79</v>
      </c>
      <c r="H8011" s="77">
        <v>181.22</v>
      </c>
      <c r="I8011" s="77">
        <v>-9.3650000000000002</v>
      </c>
      <c r="J8011" s="77" t="s">
        <v>74</v>
      </c>
      <c r="K8011" s="77">
        <v>40.29</v>
      </c>
      <c r="L8011" s="77">
        <v>3.8809899999999988</v>
      </c>
      <c r="M8011" s="77">
        <v>-0.80108425942863548</v>
      </c>
      <c r="N8011" s="77">
        <v>3.9283939999999991</v>
      </c>
      <c r="O8011" s="77">
        <v>-1.998119333244059</v>
      </c>
      <c r="P8011" s="77">
        <v>49350000</v>
      </c>
      <c r="Q8011" s="77">
        <v>217790</v>
      </c>
      <c r="R8011" s="77">
        <v>226.59</v>
      </c>
      <c r="S8011" s="77">
        <v>40.353000000000002</v>
      </c>
      <c r="T8011" s="77">
        <v>6.82</v>
      </c>
      <c r="U8011" s="77">
        <v>20.552399999999999</v>
      </c>
      <c r="V8011" s="77">
        <v>2.264768201421802</v>
      </c>
      <c r="AC8011" s="77">
        <v>3.97</v>
      </c>
      <c r="AD8011" s="77">
        <v>3.65</v>
      </c>
      <c r="AH8011" s="77">
        <f>IF(AND(M8011&lt;Variables!$G$6,M8011&gt;Variables!$G$5),0,1)</f>
        <v>1</v>
      </c>
      <c r="AI8011" s="77">
        <f t="shared" si="252"/>
        <v>1</v>
      </c>
      <c r="AJ8011" s="77">
        <f>IF(I8011&gt;Variables!$G$7,0,1)</f>
        <v>1</v>
      </c>
      <c r="AK8011" s="77">
        <f>IF(F8011&gt;Variables!$G$8,0,1)</f>
        <v>0</v>
      </c>
      <c r="AL8011" s="77">
        <f>IF(G8011&gt;Variables!$G$9,0,1)</f>
        <v>1</v>
      </c>
      <c r="AM8011" s="77">
        <f>IF(AND(K8011&gt;Variables!$G$10,K8011&lt;Variables!$G$11),0,1)</f>
        <v>1</v>
      </c>
      <c r="AN8011" s="77">
        <f>IF(H8011&lt;Variables!$G$13,1,0)</f>
        <v>1</v>
      </c>
      <c r="AO8011" s="77">
        <f>IF(R8011&lt;Variables!$G$12,0,1)</f>
        <v>1</v>
      </c>
      <c r="AP8011" s="78">
        <f t="shared" si="253"/>
        <v>0</v>
      </c>
      <c r="AQ8011" s="77">
        <f>IF(V8011&lt;Variables!$G$15,1,0)</f>
        <v>1</v>
      </c>
      <c r="AR8011" s="77">
        <v>0</v>
      </c>
      <c r="AS8011" s="77">
        <v>0</v>
      </c>
      <c r="AT8011" s="77">
        <v>1</v>
      </c>
      <c r="AU8011" s="77">
        <v>0</v>
      </c>
      <c r="BA8011" s="77">
        <v>-2.25</v>
      </c>
    </row>
    <row r="8012" spans="3:53" x14ac:dyDescent="0.25">
      <c r="C8012" s="77" t="s">
        <v>852</v>
      </c>
      <c r="D8012" s="77" t="s">
        <v>623</v>
      </c>
      <c r="E8012" s="77">
        <v>12.04</v>
      </c>
      <c r="F8012" s="77">
        <v>7.94</v>
      </c>
      <c r="G8012" s="77">
        <v>-2.0499999999999998</v>
      </c>
      <c r="H8012" s="77">
        <v>8119.9999999999991</v>
      </c>
      <c r="I8012" s="77">
        <v>-43.017000000000003</v>
      </c>
      <c r="J8012" s="77" t="s">
        <v>74</v>
      </c>
      <c r="K8012" s="77">
        <v>35.89</v>
      </c>
      <c r="L8012" s="77">
        <v>12.061735000000001</v>
      </c>
      <c r="M8012" s="77">
        <v>-0.35430226248544378</v>
      </c>
      <c r="N8012" s="77">
        <v>12.167935999999999</v>
      </c>
      <c r="O8012" s="77">
        <v>-1.22400380804106</v>
      </c>
      <c r="P8012" s="77">
        <v>31889000</v>
      </c>
      <c r="Q8012" s="77">
        <v>6845000</v>
      </c>
      <c r="R8012" s="77">
        <v>4.66</v>
      </c>
      <c r="S8012" s="77">
        <v>40.353000000000002</v>
      </c>
      <c r="T8012" s="77">
        <v>6.82</v>
      </c>
      <c r="U8012" s="77">
        <v>20.552399999999999</v>
      </c>
      <c r="V8012" s="77">
        <v>2.215594555005064</v>
      </c>
      <c r="AC8012" s="77">
        <v>12.44</v>
      </c>
      <c r="AD8012" s="77">
        <v>11.92</v>
      </c>
      <c r="AH8012" s="77">
        <f>IF(AND(M8012&lt;Variables!$G$6,M8012&gt;Variables!$G$5),0,1)</f>
        <v>1</v>
      </c>
      <c r="AI8012" s="77">
        <f t="shared" si="252"/>
        <v>1</v>
      </c>
      <c r="AJ8012" s="77">
        <f>IF(I8012&gt;Variables!$G$7,0,1)</f>
        <v>1</v>
      </c>
      <c r="AK8012" s="77">
        <f>IF(F8012&gt;Variables!$G$8,0,1)</f>
        <v>1</v>
      </c>
      <c r="AL8012" s="77">
        <f>IF(G8012&gt;Variables!$G$9,0,1)</f>
        <v>1</v>
      </c>
      <c r="AM8012" s="77">
        <f>IF(AND(K8012&gt;Variables!$G$10,K8012&lt;Variables!$G$11),0,1)</f>
        <v>1</v>
      </c>
      <c r="AN8012" s="77">
        <f>IF(H8012&lt;Variables!$G$13,1,0)</f>
        <v>0</v>
      </c>
      <c r="AO8012" s="77">
        <f>IF(R8012&lt;Variables!$G$12,0,1)</f>
        <v>1</v>
      </c>
      <c r="AP8012" s="78">
        <f t="shared" si="253"/>
        <v>0</v>
      </c>
      <c r="AQ8012" s="77">
        <f>IF(V8012&lt;Variables!$G$15,1,0)</f>
        <v>1</v>
      </c>
      <c r="AR8012" s="77">
        <v>1</v>
      </c>
      <c r="AS8012" s="77">
        <v>0</v>
      </c>
      <c r="AT8012" s="77">
        <v>0</v>
      </c>
      <c r="AU8012" s="77">
        <v>0</v>
      </c>
      <c r="BA8012" s="77">
        <v>1.04</v>
      </c>
    </row>
    <row r="8013" spans="3:53" x14ac:dyDescent="0.25">
      <c r="C8013" s="77" t="s">
        <v>852</v>
      </c>
      <c r="D8013" s="77" t="s">
        <v>618</v>
      </c>
      <c r="E8013" s="77">
        <v>1.41</v>
      </c>
      <c r="F8013" s="77">
        <v>8.08</v>
      </c>
      <c r="G8013" s="77">
        <v>0.36</v>
      </c>
      <c r="H8013" s="77">
        <v>-99999</v>
      </c>
      <c r="I8013" s="77">
        <v>4.2229999999999999</v>
      </c>
      <c r="J8013" s="77" t="s">
        <v>74</v>
      </c>
      <c r="L8013" s="77">
        <v>-99999</v>
      </c>
      <c r="M8013" s="77">
        <v>-99999</v>
      </c>
      <c r="N8013" s="77">
        <v>1.405</v>
      </c>
      <c r="O8013" s="77">
        <v>0</v>
      </c>
      <c r="P8013" s="77">
        <v>38867</v>
      </c>
      <c r="Q8013" s="77">
        <v>39096</v>
      </c>
      <c r="R8013" s="77">
        <v>0.99</v>
      </c>
      <c r="S8013" s="77">
        <v>40.353000000000002</v>
      </c>
      <c r="T8013" s="77">
        <v>6.82</v>
      </c>
      <c r="U8013" s="77">
        <v>20.552399999999999</v>
      </c>
      <c r="V8013" s="77">
        <v>-99999</v>
      </c>
      <c r="AC8013" s="77">
        <v>1.41</v>
      </c>
      <c r="AD8013" s="77">
        <v>1.395</v>
      </c>
      <c r="AH8013" s="77">
        <f>IF(AND(M8013&lt;Variables!$G$6,M8013&gt;Variables!$G$5),0,1)</f>
        <v>1</v>
      </c>
      <c r="AI8013" s="77">
        <f t="shared" si="252"/>
        <v>1</v>
      </c>
      <c r="AJ8013" s="77">
        <f>IF(I8013&gt;Variables!$G$7,0,1)</f>
        <v>1</v>
      </c>
      <c r="AK8013" s="77">
        <f>IF(F8013&gt;Variables!$G$8,0,1)</f>
        <v>1</v>
      </c>
      <c r="AL8013" s="77">
        <f>IF(G8013&gt;Variables!$G$9,0,1)</f>
        <v>1</v>
      </c>
      <c r="AM8013" s="77">
        <f>IF(AND(K8013&gt;Variables!$G$10,K8013&lt;Variables!$G$11),0,1)</f>
        <v>1</v>
      </c>
      <c r="AN8013" s="77">
        <f>IF(H8013&lt;Variables!$G$13,1,0)</f>
        <v>1</v>
      </c>
      <c r="AO8013" s="77">
        <f>IF(R8013&lt;Variables!$G$12,0,1)</f>
        <v>0</v>
      </c>
      <c r="AP8013" s="78">
        <f t="shared" si="253"/>
        <v>0</v>
      </c>
      <c r="AQ8013" s="77">
        <f>IF(V8013&lt;Variables!$G$15,1,0)</f>
        <v>1</v>
      </c>
      <c r="AR8013" s="77">
        <v>0</v>
      </c>
      <c r="AS8013" s="77">
        <v>0</v>
      </c>
      <c r="AT8013" s="77">
        <v>0</v>
      </c>
      <c r="AU8013" s="77">
        <v>0</v>
      </c>
      <c r="BA8013" s="77">
        <v>0</v>
      </c>
    </row>
    <row r="8014" spans="3:53" x14ac:dyDescent="0.25">
      <c r="C8014" s="77" t="s">
        <v>852</v>
      </c>
      <c r="D8014" s="77" t="s">
        <v>630</v>
      </c>
      <c r="E8014" s="77">
        <v>6.04</v>
      </c>
      <c r="F8014" s="77">
        <v>6.05</v>
      </c>
      <c r="G8014" s="77">
        <v>-0.56000000000000005</v>
      </c>
      <c r="H8014" s="77">
        <v>-99999</v>
      </c>
      <c r="I8014" s="77">
        <v>-28.875</v>
      </c>
      <c r="J8014" s="77" t="s">
        <v>74</v>
      </c>
      <c r="K8014" s="77">
        <v>63.15</v>
      </c>
      <c r="L8014" s="77">
        <v>5.99</v>
      </c>
      <c r="M8014" s="77">
        <v>0</v>
      </c>
      <c r="N8014" s="77">
        <v>5.99</v>
      </c>
      <c r="O8014" s="77">
        <v>0</v>
      </c>
      <c r="P8014" s="77">
        <v>27583</v>
      </c>
      <c r="Q8014" s="77">
        <v>21931</v>
      </c>
      <c r="R8014" s="77">
        <v>1.26</v>
      </c>
      <c r="S8014" s="77">
        <v>40.353000000000002</v>
      </c>
      <c r="T8014" s="77">
        <v>6.82</v>
      </c>
      <c r="U8014" s="77">
        <v>20.552399999999999</v>
      </c>
      <c r="V8014" s="77">
        <v>2.503234</v>
      </c>
      <c r="AC8014" s="77">
        <v>6.05</v>
      </c>
      <c r="AD8014" s="77">
        <v>6</v>
      </c>
      <c r="AH8014" s="77">
        <f>IF(AND(M8014&lt;Variables!$G$6,M8014&gt;Variables!$G$5),0,1)</f>
        <v>1</v>
      </c>
      <c r="AI8014" s="77">
        <f t="shared" si="252"/>
        <v>1</v>
      </c>
      <c r="AJ8014" s="77">
        <f>IF(I8014&gt;Variables!$G$7,0,1)</f>
        <v>1</v>
      </c>
      <c r="AK8014" s="77">
        <f>IF(F8014&gt;Variables!$G$8,0,1)</f>
        <v>1</v>
      </c>
      <c r="AL8014" s="77">
        <f>IF(G8014&gt;Variables!$G$9,0,1)</f>
        <v>1</v>
      </c>
      <c r="AM8014" s="77">
        <f>IF(AND(K8014&gt;Variables!$G$10,K8014&lt;Variables!$G$11),0,1)</f>
        <v>0</v>
      </c>
      <c r="AN8014" s="77">
        <f>IF(H8014&lt;Variables!$G$13,1,0)</f>
        <v>1</v>
      </c>
      <c r="AO8014" s="77">
        <f>IF(R8014&lt;Variables!$G$12,0,1)</f>
        <v>0</v>
      </c>
      <c r="AP8014" s="78">
        <f t="shared" si="253"/>
        <v>0</v>
      </c>
      <c r="AQ8014" s="77">
        <f>IF(V8014&lt;Variables!$G$15,1,0)</f>
        <v>1</v>
      </c>
      <c r="AR8014" s="77">
        <v>0</v>
      </c>
      <c r="AS8014" s="77">
        <v>0</v>
      </c>
      <c r="AT8014" s="77">
        <v>0</v>
      </c>
      <c r="AU8014" s="77">
        <v>0</v>
      </c>
      <c r="BA8014" s="77">
        <v>0</v>
      </c>
    </row>
    <row r="8015" spans="3:53" x14ac:dyDescent="0.25">
      <c r="C8015" s="77" t="s">
        <v>852</v>
      </c>
      <c r="D8015" s="77" t="s">
        <v>644</v>
      </c>
      <c r="E8015" s="77">
        <v>31.36</v>
      </c>
      <c r="F8015" s="77">
        <v>10.25</v>
      </c>
      <c r="G8015" s="77">
        <v>0</v>
      </c>
      <c r="H8015" s="77">
        <v>-99999</v>
      </c>
      <c r="I8015" s="77">
        <v>6.9470000000000001</v>
      </c>
      <c r="J8015" s="77" t="s">
        <v>74</v>
      </c>
      <c r="K8015" s="77">
        <v>-99999</v>
      </c>
      <c r="L8015" s="77">
        <v>-99999</v>
      </c>
      <c r="M8015" s="77">
        <v>-99999</v>
      </c>
      <c r="N8015" s="77">
        <v>-99999</v>
      </c>
      <c r="O8015" s="77">
        <v>-99999</v>
      </c>
      <c r="P8015" s="77">
        <v>30024</v>
      </c>
      <c r="Q8015" s="77">
        <v>111328</v>
      </c>
      <c r="R8015" s="77">
        <v>0.27</v>
      </c>
      <c r="S8015" s="77">
        <v>40.353000000000002</v>
      </c>
      <c r="T8015" s="77">
        <v>6.82</v>
      </c>
      <c r="U8015" s="77">
        <v>20.552399999999999</v>
      </c>
      <c r="V8015" s="77">
        <v>-99999</v>
      </c>
      <c r="AC8015" s="77">
        <v>-99999</v>
      </c>
      <c r="AD8015" s="77">
        <v>-99999</v>
      </c>
      <c r="AH8015" s="77">
        <f>IF(AND(M8015&lt;Variables!$G$6,M8015&gt;Variables!$G$5),0,1)</f>
        <v>1</v>
      </c>
      <c r="AI8015" s="77">
        <f t="shared" si="252"/>
        <v>1</v>
      </c>
      <c r="AJ8015" s="77">
        <f>IF(I8015&gt;Variables!$G$7,0,1)</f>
        <v>1</v>
      </c>
      <c r="AK8015" s="77">
        <f>IF(F8015&gt;Variables!$G$8,0,1)</f>
        <v>0</v>
      </c>
      <c r="AL8015" s="77">
        <f>IF(G8015&gt;Variables!$G$9,0,1)</f>
        <v>1</v>
      </c>
      <c r="AM8015" s="77">
        <f>IF(AND(K8015&gt;Variables!$G$10,K8015&lt;Variables!$G$11),0,1)</f>
        <v>1</v>
      </c>
      <c r="AN8015" s="77">
        <f>IF(H8015&lt;Variables!$G$13,1,0)</f>
        <v>1</v>
      </c>
      <c r="AO8015" s="77">
        <f>IF(R8015&lt;Variables!$G$12,0,1)</f>
        <v>0</v>
      </c>
      <c r="AP8015" s="78">
        <f t="shared" si="253"/>
        <v>0</v>
      </c>
      <c r="AQ8015" s="77">
        <f>IF(V8015&lt;Variables!$G$15,1,0)</f>
        <v>1</v>
      </c>
      <c r="AR8015" s="77">
        <v>0</v>
      </c>
      <c r="AS8015" s="77">
        <v>0</v>
      </c>
      <c r="AT8015" s="77">
        <v>0</v>
      </c>
      <c r="AU8015" s="77">
        <v>0</v>
      </c>
      <c r="BA8015" s="77">
        <v>0</v>
      </c>
    </row>
    <row r="8016" spans="3:53" x14ac:dyDescent="0.25">
      <c r="C8016" s="77" t="s">
        <v>852</v>
      </c>
      <c r="D8016" s="77" t="s">
        <v>638</v>
      </c>
      <c r="E8016" s="77">
        <v>5.55</v>
      </c>
      <c r="F8016" s="77">
        <v>7.51</v>
      </c>
      <c r="G8016" s="77">
        <v>6.26</v>
      </c>
      <c r="H8016" s="77">
        <v>-99999</v>
      </c>
      <c r="I8016" s="77">
        <v>277.94600000000003</v>
      </c>
      <c r="J8016" s="77" t="s">
        <v>74</v>
      </c>
      <c r="K8016" s="77">
        <v>-99999</v>
      </c>
      <c r="L8016" s="77">
        <v>5.5359999999999996</v>
      </c>
      <c r="M8016" s="77">
        <v>0</v>
      </c>
      <c r="N8016" s="77">
        <v>5.5664999999999996</v>
      </c>
      <c r="O8016" s="77">
        <v>-0.54792059642504221</v>
      </c>
      <c r="P8016" s="77">
        <v>18982</v>
      </c>
      <c r="Q8016" s="77">
        <v>549543</v>
      </c>
      <c r="R8016" s="77">
        <v>0.03</v>
      </c>
      <c r="S8016" s="77">
        <v>40.353000000000002</v>
      </c>
      <c r="T8016" s="77">
        <v>6.82</v>
      </c>
      <c r="U8016" s="77">
        <v>20.552399999999999</v>
      </c>
      <c r="V8016" s="77">
        <v>-99999</v>
      </c>
      <c r="AC8016" s="77">
        <v>5.58</v>
      </c>
      <c r="AD8016" s="77">
        <v>5.49</v>
      </c>
      <c r="AH8016" s="77">
        <f>IF(AND(M8016&lt;Variables!$G$6,M8016&gt;Variables!$G$5),0,1)</f>
        <v>1</v>
      </c>
      <c r="AI8016" s="77">
        <f t="shared" si="252"/>
        <v>1</v>
      </c>
      <c r="AJ8016" s="77">
        <f>IF(I8016&gt;Variables!$G$7,0,1)</f>
        <v>0</v>
      </c>
      <c r="AK8016" s="77">
        <f>IF(F8016&gt;Variables!$G$8,0,1)</f>
        <v>1</v>
      </c>
      <c r="AL8016" s="77">
        <f>IF(G8016&gt;Variables!$G$9,0,1)</f>
        <v>1</v>
      </c>
      <c r="AM8016" s="77">
        <f>IF(AND(K8016&gt;Variables!$G$10,K8016&lt;Variables!$G$11),0,1)</f>
        <v>1</v>
      </c>
      <c r="AN8016" s="77">
        <f>IF(H8016&lt;Variables!$G$13,1,0)</f>
        <v>1</v>
      </c>
      <c r="AO8016" s="77">
        <f>IF(R8016&lt;Variables!$G$12,0,1)</f>
        <v>0</v>
      </c>
      <c r="AP8016" s="78">
        <f t="shared" si="253"/>
        <v>0</v>
      </c>
      <c r="AQ8016" s="77">
        <f>IF(V8016&lt;Variables!$G$15,1,0)</f>
        <v>1</v>
      </c>
      <c r="AR8016" s="77">
        <v>0</v>
      </c>
      <c r="AS8016" s="77">
        <v>0</v>
      </c>
      <c r="AT8016" s="77">
        <v>0</v>
      </c>
      <c r="AU8016" s="77">
        <v>0</v>
      </c>
      <c r="BA8016" s="77">
        <v>0</v>
      </c>
    </row>
    <row r="8017" spans="3:53" x14ac:dyDescent="0.25">
      <c r="C8017" s="77" t="s">
        <v>852</v>
      </c>
      <c r="D8017" s="77" t="s">
        <v>189</v>
      </c>
      <c r="E8017" s="77">
        <v>35.31</v>
      </c>
      <c r="F8017" s="77">
        <v>8.3000000000000007</v>
      </c>
      <c r="G8017" s="77">
        <v>8.3000000000000007</v>
      </c>
      <c r="H8017" s="77">
        <v>-99999</v>
      </c>
      <c r="I8017" s="77">
        <v>-99999</v>
      </c>
      <c r="J8017" s="77" t="s">
        <v>75</v>
      </c>
      <c r="K8017" s="77">
        <v>55.47</v>
      </c>
      <c r="L8017" s="77">
        <v>35.2834</v>
      </c>
      <c r="M8017" s="77">
        <v>6.1218590045175339E-2</v>
      </c>
      <c r="N8017" s="77">
        <v>34.754252083333327</v>
      </c>
      <c r="O8017" s="77">
        <v>1.5846921848471629</v>
      </c>
      <c r="P8017" s="77">
        <v>607507</v>
      </c>
      <c r="Q8017" s="77">
        <v>1620000</v>
      </c>
      <c r="R8017" s="77">
        <v>0.38</v>
      </c>
      <c r="S8017" s="77">
        <v>40.353000000000002</v>
      </c>
      <c r="T8017" s="77">
        <v>6.82</v>
      </c>
      <c r="U8017" s="77">
        <v>20.552399999999999</v>
      </c>
      <c r="V8017" s="77">
        <v>2.4211104245531891</v>
      </c>
      <c r="AC8017" s="77">
        <v>35.450000000000003</v>
      </c>
      <c r="AD8017" s="77">
        <v>34.630000000000003</v>
      </c>
      <c r="AH8017" s="77">
        <f>IF(AND(M8017&lt;Variables!$G$6,M8017&gt;Variables!$G$5),0,1)</f>
        <v>1</v>
      </c>
      <c r="AI8017" s="77">
        <f t="shared" si="252"/>
        <v>0</v>
      </c>
      <c r="AJ8017" s="77">
        <f>IF(I8017&gt;Variables!$G$7,0,1)</f>
        <v>1</v>
      </c>
      <c r="AK8017" s="77">
        <f>IF(F8017&gt;Variables!$G$8,0,1)</f>
        <v>1</v>
      </c>
      <c r="AL8017" s="77">
        <f>IF(G8017&gt;Variables!$G$9,0,1)</f>
        <v>1</v>
      </c>
      <c r="AM8017" s="77">
        <f>IF(AND(K8017&gt;Variables!$G$10,K8017&lt;Variables!$G$11),0,1)</f>
        <v>1</v>
      </c>
      <c r="AN8017" s="77">
        <f>IF(H8017&lt;Variables!$G$13,1,0)</f>
        <v>1</v>
      </c>
      <c r="AO8017" s="77">
        <f>IF(R8017&lt;Variables!$G$12,0,1)</f>
        <v>0</v>
      </c>
      <c r="AP8017" s="78">
        <f t="shared" si="253"/>
        <v>1</v>
      </c>
      <c r="AQ8017" s="77">
        <f>IF(V8017&lt;Variables!$G$15,1,0)</f>
        <v>1</v>
      </c>
      <c r="AR8017" s="77">
        <v>0</v>
      </c>
      <c r="AS8017" s="77">
        <v>0</v>
      </c>
      <c r="AT8017" s="77">
        <v>1</v>
      </c>
      <c r="AU8017" s="77">
        <v>0</v>
      </c>
      <c r="BA8017" s="77">
        <v>-1.62</v>
      </c>
    </row>
    <row r="8018" spans="3:53" x14ac:dyDescent="0.25">
      <c r="C8018" s="77" t="s">
        <v>852</v>
      </c>
      <c r="D8018" s="77" t="s">
        <v>621</v>
      </c>
      <c r="E8018" s="77">
        <v>12.38</v>
      </c>
      <c r="F8018" s="77">
        <v>39.729999999999997</v>
      </c>
      <c r="G8018" s="77">
        <v>-5.13</v>
      </c>
      <c r="H8018" s="77">
        <v>28.51</v>
      </c>
      <c r="I8018" s="77">
        <v>-12.815</v>
      </c>
      <c r="J8018" s="77" t="s">
        <v>74</v>
      </c>
      <c r="K8018" s="77">
        <v>36.270000000000003</v>
      </c>
      <c r="L8018" s="77">
        <v>12.40149444444444</v>
      </c>
      <c r="M8018" s="77">
        <v>-1.624759381597825</v>
      </c>
      <c r="N8018" s="77">
        <v>12.55782553191489</v>
      </c>
      <c r="O8018" s="77">
        <v>-2.8494227046354821</v>
      </c>
      <c r="P8018" s="77">
        <v>5300000</v>
      </c>
      <c r="Q8018" s="77">
        <v>52870</v>
      </c>
      <c r="R8018" s="77">
        <v>100.25</v>
      </c>
      <c r="S8018" s="77">
        <v>40.353000000000002</v>
      </c>
      <c r="T8018" s="77">
        <v>6.82</v>
      </c>
      <c r="U8018" s="77">
        <v>20.552399999999999</v>
      </c>
      <c r="V8018" s="77">
        <v>2.2025755949801749</v>
      </c>
      <c r="AC8018" s="77">
        <v>12.3599</v>
      </c>
      <c r="AD8018" s="77">
        <v>11.63</v>
      </c>
      <c r="AH8018" s="77">
        <f>IF(AND(M8018&lt;Variables!$G$6,M8018&gt;Variables!$G$5),0,1)</f>
        <v>0</v>
      </c>
      <c r="AI8018" s="77">
        <f t="shared" si="252"/>
        <v>1</v>
      </c>
      <c r="AJ8018" s="77">
        <f>IF(I8018&gt;Variables!$G$7,0,1)</f>
        <v>1</v>
      </c>
      <c r="AK8018" s="77">
        <f>IF(F8018&gt;Variables!$G$8,0,1)</f>
        <v>0</v>
      </c>
      <c r="AL8018" s="77">
        <f>IF(G8018&gt;Variables!$G$9,0,1)</f>
        <v>1</v>
      </c>
      <c r="AM8018" s="77">
        <f>IF(AND(K8018&gt;Variables!$G$10,K8018&lt;Variables!$G$11),0,1)</f>
        <v>1</v>
      </c>
      <c r="AN8018" s="77">
        <f>IF(H8018&lt;Variables!$G$13,1,0)</f>
        <v>1</v>
      </c>
      <c r="AO8018" s="77">
        <f>IF(R8018&lt;Variables!$G$12,0,1)</f>
        <v>1</v>
      </c>
      <c r="AP8018" s="78">
        <f t="shared" si="253"/>
        <v>0</v>
      </c>
      <c r="AQ8018" s="77">
        <f>IF(V8018&lt;Variables!$G$15,1,0)</f>
        <v>1</v>
      </c>
      <c r="AR8018" s="77">
        <v>0</v>
      </c>
      <c r="AS8018" s="77">
        <v>0</v>
      </c>
      <c r="AT8018" s="77">
        <v>1</v>
      </c>
      <c r="AU8018" s="77">
        <v>0</v>
      </c>
      <c r="BA8018" s="77">
        <v>-2.25</v>
      </c>
    </row>
    <row r="8019" spans="3:53" x14ac:dyDescent="0.25">
      <c r="C8019" s="77" t="s">
        <v>852</v>
      </c>
      <c r="D8019" s="77" t="s">
        <v>617</v>
      </c>
      <c r="E8019" s="77">
        <v>4.37</v>
      </c>
      <c r="F8019" s="77">
        <v>6.3</v>
      </c>
      <c r="G8019" s="77">
        <v>3.55</v>
      </c>
      <c r="H8019" s="77">
        <v>-99999</v>
      </c>
      <c r="I8019" s="77">
        <v>-22.965</v>
      </c>
      <c r="J8019" s="77" t="s">
        <v>74</v>
      </c>
      <c r="K8019" s="77">
        <v>40.39</v>
      </c>
      <c r="L8019" s="77">
        <v>4.3883333333333328</v>
      </c>
      <c r="M8019" s="77">
        <v>-0.1898974553740872</v>
      </c>
      <c r="N8019" s="77">
        <v>4.3914111111111103</v>
      </c>
      <c r="O8019" s="77">
        <v>-0.25985066809705148</v>
      </c>
      <c r="P8019" s="77">
        <v>261628</v>
      </c>
      <c r="Q8019" s="77">
        <v>142825</v>
      </c>
      <c r="R8019" s="77">
        <v>1.83</v>
      </c>
      <c r="S8019" s="77">
        <v>40.353000000000002</v>
      </c>
      <c r="T8019" s="77">
        <v>6.82</v>
      </c>
      <c r="U8019" s="77">
        <v>20.552399999999999</v>
      </c>
      <c r="V8019" s="77">
        <v>2.2671073806304589</v>
      </c>
      <c r="AC8019" s="77">
        <v>4.38</v>
      </c>
      <c r="AD8019" s="77">
        <v>4.3099999999999996</v>
      </c>
      <c r="AH8019" s="77">
        <f>IF(AND(M8019&lt;Variables!$G$6,M8019&gt;Variables!$G$5),0,1)</f>
        <v>1</v>
      </c>
      <c r="AI8019" s="77">
        <f t="shared" si="252"/>
        <v>1</v>
      </c>
      <c r="AJ8019" s="77">
        <f>IF(I8019&gt;Variables!$G$7,0,1)</f>
        <v>1</v>
      </c>
      <c r="AK8019" s="77">
        <f>IF(F8019&gt;Variables!$G$8,0,1)</f>
        <v>1</v>
      </c>
      <c r="AL8019" s="77">
        <f>IF(G8019&gt;Variables!$G$9,0,1)</f>
        <v>1</v>
      </c>
      <c r="AM8019" s="77">
        <f>IF(AND(K8019&gt;Variables!$G$10,K8019&lt;Variables!$G$11),0,1)</f>
        <v>1</v>
      </c>
      <c r="AN8019" s="77">
        <f>IF(H8019&lt;Variables!$G$13,1,0)</f>
        <v>1</v>
      </c>
      <c r="AO8019" s="77">
        <f>IF(R8019&lt;Variables!$G$12,0,1)</f>
        <v>0</v>
      </c>
      <c r="AP8019" s="78">
        <f t="shared" si="253"/>
        <v>0</v>
      </c>
      <c r="AQ8019" s="77">
        <f>IF(V8019&lt;Variables!$G$15,1,0)</f>
        <v>1</v>
      </c>
      <c r="AR8019" s="77">
        <v>0</v>
      </c>
      <c r="AS8019" s="77">
        <v>0</v>
      </c>
      <c r="AT8019" s="77">
        <v>0</v>
      </c>
      <c r="AU8019" s="77">
        <v>0</v>
      </c>
      <c r="BA8019" s="77">
        <v>0</v>
      </c>
    </row>
    <row r="8020" spans="3:53" x14ac:dyDescent="0.25">
      <c r="C8020" s="77" t="s">
        <v>852</v>
      </c>
      <c r="D8020" s="77" t="s">
        <v>611</v>
      </c>
      <c r="E8020" s="77">
        <v>21.04</v>
      </c>
      <c r="F8020" s="77">
        <v>7.17</v>
      </c>
      <c r="G8020" s="77">
        <v>0</v>
      </c>
      <c r="H8020" s="77">
        <v>-99999</v>
      </c>
      <c r="I8020" s="77">
        <v>-0.34399999999999997</v>
      </c>
      <c r="J8020" s="77" t="s">
        <v>74</v>
      </c>
      <c r="K8020" s="77">
        <v>58.74</v>
      </c>
      <c r="L8020" s="77">
        <v>21.0275</v>
      </c>
      <c r="M8020" s="77">
        <v>0.20211627630484089</v>
      </c>
      <c r="N8020" s="77">
        <v>21.021111111111111</v>
      </c>
      <c r="O8020" s="77">
        <v>0.23257043184100901</v>
      </c>
      <c r="P8020" s="77">
        <v>34692</v>
      </c>
      <c r="Q8020" s="77">
        <v>63540</v>
      </c>
      <c r="R8020" s="77">
        <v>0.55000000000000004</v>
      </c>
      <c r="S8020" s="77">
        <v>40.353000000000002</v>
      </c>
      <c r="T8020" s="77">
        <v>6.82</v>
      </c>
      <c r="U8020" s="77">
        <v>20.552399999999999</v>
      </c>
      <c r="V8020" s="77">
        <v>2.4471897356319099</v>
      </c>
      <c r="AC8020" s="77">
        <v>21.3</v>
      </c>
      <c r="AD8020" s="77">
        <v>20.9</v>
      </c>
      <c r="AH8020" s="77">
        <f>IF(AND(M8020&lt;Variables!$G$6,M8020&gt;Variables!$G$5),0,1)</f>
        <v>1</v>
      </c>
      <c r="AI8020" s="77">
        <f t="shared" si="252"/>
        <v>0</v>
      </c>
      <c r="AJ8020" s="77">
        <f>IF(I8020&gt;Variables!$G$7,0,1)</f>
        <v>1</v>
      </c>
      <c r="AK8020" s="77">
        <f>IF(F8020&gt;Variables!$G$8,0,1)</f>
        <v>1</v>
      </c>
      <c r="AL8020" s="77">
        <f>IF(G8020&gt;Variables!$G$9,0,1)</f>
        <v>1</v>
      </c>
      <c r="AM8020" s="77">
        <f>IF(AND(K8020&gt;Variables!$G$10,K8020&lt;Variables!$G$11),0,1)</f>
        <v>1</v>
      </c>
      <c r="AN8020" s="77">
        <f>IF(H8020&lt;Variables!$G$13,1,0)</f>
        <v>1</v>
      </c>
      <c r="AO8020" s="77">
        <f>IF(R8020&lt;Variables!$G$12,0,1)</f>
        <v>0</v>
      </c>
      <c r="AP8020" s="78">
        <f t="shared" si="253"/>
        <v>0</v>
      </c>
      <c r="AQ8020" s="77">
        <f>IF(V8020&lt;Variables!$G$15,1,0)</f>
        <v>1</v>
      </c>
      <c r="AR8020" s="77">
        <v>1</v>
      </c>
      <c r="AS8020" s="77">
        <v>0</v>
      </c>
      <c r="AT8020" s="77">
        <v>0</v>
      </c>
      <c r="AU8020" s="77">
        <v>0</v>
      </c>
      <c r="BA8020" s="77">
        <v>1.21</v>
      </c>
    </row>
    <row r="8021" spans="3:53" x14ac:dyDescent="0.25">
      <c r="C8021" s="77" t="s">
        <v>852</v>
      </c>
      <c r="D8021" s="77" t="s">
        <v>609</v>
      </c>
      <c r="E8021" s="77">
        <v>5.55</v>
      </c>
      <c r="F8021" s="77">
        <v>7.39</v>
      </c>
      <c r="G8021" s="77">
        <v>4.34</v>
      </c>
      <c r="H8021" s="77">
        <v>30100</v>
      </c>
      <c r="I8021" s="77">
        <v>269.00900000000001</v>
      </c>
      <c r="J8021" s="77" t="s">
        <v>74</v>
      </c>
      <c r="K8021" s="77">
        <v>57.97</v>
      </c>
      <c r="L8021" s="77">
        <v>5.5223100000000001</v>
      </c>
      <c r="M8021" s="77">
        <v>0.13925331971584709</v>
      </c>
      <c r="N8021" s="77">
        <v>5.5121559999999992</v>
      </c>
      <c r="O8021" s="77">
        <v>0.32372088162963969</v>
      </c>
      <c r="P8021" s="77">
        <v>45616000</v>
      </c>
      <c r="Q8021" s="77">
        <v>38585000</v>
      </c>
      <c r="R8021" s="77">
        <v>1.18</v>
      </c>
      <c r="S8021" s="77">
        <v>40.353000000000002</v>
      </c>
      <c r="T8021" s="77">
        <v>6.82</v>
      </c>
      <c r="U8021" s="77">
        <v>20.552399999999999</v>
      </c>
      <c r="V8021" s="77">
        <v>2.4427433698962928</v>
      </c>
      <c r="AC8021" s="77">
        <v>5.65</v>
      </c>
      <c r="AD8021" s="77">
        <v>5.45</v>
      </c>
      <c r="AH8021" s="77">
        <f>IF(AND(M8021&lt;Variables!$G$6,M8021&gt;Variables!$G$5),0,1)</f>
        <v>1</v>
      </c>
      <c r="AI8021" s="77">
        <f t="shared" si="252"/>
        <v>0</v>
      </c>
      <c r="AJ8021" s="77">
        <f>IF(I8021&gt;Variables!$G$7,0,1)</f>
        <v>0</v>
      </c>
      <c r="AK8021" s="77">
        <f>IF(F8021&gt;Variables!$G$8,0,1)</f>
        <v>1</v>
      </c>
      <c r="AL8021" s="77">
        <f>IF(G8021&gt;Variables!$G$9,0,1)</f>
        <v>1</v>
      </c>
      <c r="AM8021" s="77">
        <f>IF(AND(K8021&gt;Variables!$G$10,K8021&lt;Variables!$G$11),0,1)</f>
        <v>1</v>
      </c>
      <c r="AN8021" s="77">
        <f>IF(H8021&lt;Variables!$G$13,1,0)</f>
        <v>0</v>
      </c>
      <c r="AO8021" s="77">
        <f>IF(R8021&lt;Variables!$G$12,0,1)</f>
        <v>0</v>
      </c>
      <c r="AP8021" s="78">
        <f t="shared" si="253"/>
        <v>0</v>
      </c>
      <c r="AQ8021" s="77">
        <f>IF(V8021&lt;Variables!$G$15,1,0)</f>
        <v>1</v>
      </c>
      <c r="AR8021" s="77">
        <v>0</v>
      </c>
      <c r="AS8021" s="77">
        <v>0</v>
      </c>
      <c r="AT8021" s="77">
        <v>1</v>
      </c>
      <c r="AU8021" s="77">
        <v>0</v>
      </c>
      <c r="BA8021" s="77">
        <v>-1.02</v>
      </c>
    </row>
    <row r="8022" spans="3:53" x14ac:dyDescent="0.25">
      <c r="C8022" s="77" t="s">
        <v>852</v>
      </c>
      <c r="D8022" s="77" t="s">
        <v>847</v>
      </c>
      <c r="E8022" s="77">
        <v>19.41</v>
      </c>
      <c r="F8022" s="77">
        <v>29.43</v>
      </c>
      <c r="G8022" s="77">
        <v>2.59</v>
      </c>
      <c r="H8022" s="77">
        <v>-99999</v>
      </c>
      <c r="I8022" s="77">
        <v>-99999</v>
      </c>
      <c r="J8022" s="77" t="s">
        <v>75</v>
      </c>
      <c r="K8022" s="77">
        <v>-99999</v>
      </c>
      <c r="L8022" s="77">
        <v>19.455555</v>
      </c>
      <c r="M8022" s="77">
        <v>-0.33694746821664179</v>
      </c>
      <c r="N8022" s="77">
        <v>19.226316000000001</v>
      </c>
      <c r="O8022" s="77">
        <v>0.85135394633064354</v>
      </c>
      <c r="P8022" s="77">
        <v>9540000</v>
      </c>
      <c r="S8022" s="77">
        <v>40.353000000000002</v>
      </c>
      <c r="T8022" s="77">
        <v>6.82</v>
      </c>
      <c r="U8022" s="77">
        <v>20.552399999999999</v>
      </c>
      <c r="V8022" s="77">
        <v>-99999</v>
      </c>
      <c r="AC8022" s="77">
        <v>22</v>
      </c>
      <c r="AD8022" s="77">
        <v>19.260000000000002</v>
      </c>
      <c r="AH8022" s="77">
        <f>IF(AND(M8022&lt;Variables!$G$6,M8022&gt;Variables!$G$5),0,1)</f>
        <v>1</v>
      </c>
      <c r="AI8022" s="77">
        <f t="shared" si="252"/>
        <v>0</v>
      </c>
      <c r="AJ8022" s="77">
        <f>IF(I8022&gt;Variables!$G$7,0,1)</f>
        <v>1</v>
      </c>
      <c r="AK8022" s="77">
        <f>IF(F8022&gt;Variables!$G$8,0,1)</f>
        <v>0</v>
      </c>
      <c r="AL8022" s="77">
        <f>IF(G8022&gt;Variables!$G$9,0,1)</f>
        <v>1</v>
      </c>
      <c r="AM8022" s="77">
        <f>IF(AND(K8022&gt;Variables!$G$10,K8022&lt;Variables!$G$11),0,1)</f>
        <v>1</v>
      </c>
      <c r="AN8022" s="77">
        <f>IF(H8022&lt;Variables!$G$13,1,0)</f>
        <v>1</v>
      </c>
      <c r="AO8022" s="77">
        <f>IF(R8022&lt;Variables!$G$12,0,1)</f>
        <v>0</v>
      </c>
      <c r="AP8022" s="78">
        <f t="shared" si="253"/>
        <v>1</v>
      </c>
      <c r="AQ8022" s="77">
        <f>IF(V8022&lt;Variables!$G$15,1,0)</f>
        <v>1</v>
      </c>
      <c r="AR8022" s="77">
        <v>1</v>
      </c>
      <c r="AS8022" s="77">
        <v>0</v>
      </c>
      <c r="AT8022" s="77">
        <v>0</v>
      </c>
      <c r="AU8022" s="77">
        <v>0</v>
      </c>
      <c r="BA8022" s="77">
        <v>2</v>
      </c>
    </row>
    <row r="8023" spans="3:53" x14ac:dyDescent="0.25">
      <c r="C8023" s="77" t="s">
        <v>852</v>
      </c>
      <c r="D8023" s="77" t="s">
        <v>620</v>
      </c>
      <c r="E8023" s="77">
        <v>153.44</v>
      </c>
      <c r="F8023" s="77">
        <v>14.47</v>
      </c>
      <c r="G8023" s="77">
        <v>0.31</v>
      </c>
      <c r="H8023" s="77">
        <v>211920</v>
      </c>
      <c r="I8023" s="77">
        <v>1E-3</v>
      </c>
      <c r="J8023" s="77" t="s">
        <v>75</v>
      </c>
      <c r="K8023" s="77">
        <v>56.58</v>
      </c>
      <c r="L8023" s="77">
        <v>152.77600000000001</v>
      </c>
      <c r="M8023" s="77">
        <v>7.4619050112567351E-2</v>
      </c>
      <c r="N8023" s="77">
        <v>152.726292</v>
      </c>
      <c r="O8023" s="77">
        <v>0.10719045022057209</v>
      </c>
      <c r="P8023" s="77">
        <v>31256000</v>
      </c>
      <c r="Q8023" s="77">
        <v>6715000</v>
      </c>
      <c r="R8023" s="77">
        <v>4.6500000000000004</v>
      </c>
      <c r="S8023" s="77">
        <v>40.353000000000002</v>
      </c>
      <c r="T8023" s="77">
        <v>6.82</v>
      </c>
      <c r="U8023" s="77">
        <v>20.552399999999999</v>
      </c>
      <c r="V8023" s="77">
        <v>2.4318107159030218</v>
      </c>
      <c r="AC8023" s="77">
        <v>154.59</v>
      </c>
      <c r="AD8023" s="77">
        <v>152.59</v>
      </c>
      <c r="AH8023" s="77">
        <f>IF(AND(M8023&lt;Variables!$G$6,M8023&gt;Variables!$G$5),0,1)</f>
        <v>1</v>
      </c>
      <c r="AI8023" s="77">
        <f t="shared" si="252"/>
        <v>0</v>
      </c>
      <c r="AJ8023" s="77">
        <f>IF(I8023&gt;Variables!$G$7,0,1)</f>
        <v>1</v>
      </c>
      <c r="AK8023" s="77">
        <f>IF(F8023&gt;Variables!$G$8,0,1)</f>
        <v>0</v>
      </c>
      <c r="AL8023" s="77">
        <f>IF(G8023&gt;Variables!$G$9,0,1)</f>
        <v>1</v>
      </c>
      <c r="AM8023" s="77">
        <f>IF(AND(K8023&gt;Variables!$G$10,K8023&lt;Variables!$G$11),0,1)</f>
        <v>1</v>
      </c>
      <c r="AN8023" s="77">
        <f>IF(H8023&lt;Variables!$G$13,1,0)</f>
        <v>0</v>
      </c>
      <c r="AO8023" s="77">
        <f>IF(R8023&lt;Variables!$G$12,0,1)</f>
        <v>1</v>
      </c>
      <c r="AP8023" s="78">
        <f t="shared" si="253"/>
        <v>1</v>
      </c>
      <c r="AQ8023" s="77">
        <f>IF(V8023&lt;Variables!$G$15,1,0)</f>
        <v>1</v>
      </c>
      <c r="AR8023" s="77">
        <v>0</v>
      </c>
      <c r="AS8023" s="77">
        <v>1</v>
      </c>
      <c r="AT8023" s="77">
        <v>0</v>
      </c>
      <c r="AU8023" s="77">
        <v>0</v>
      </c>
      <c r="BA8023" s="77">
        <v>0.15</v>
      </c>
    </row>
    <row r="8024" spans="3:53" x14ac:dyDescent="0.25">
      <c r="C8024" s="77" t="s">
        <v>852</v>
      </c>
      <c r="D8024" s="77" t="s">
        <v>615</v>
      </c>
      <c r="E8024" s="77">
        <v>8.2799999999999994</v>
      </c>
      <c r="F8024" s="77">
        <v>47.23</v>
      </c>
      <c r="G8024" s="77">
        <v>14.58</v>
      </c>
      <c r="H8024" s="77">
        <v>-99999</v>
      </c>
      <c r="I8024" s="77">
        <v>-99999</v>
      </c>
      <c r="J8024" s="77" t="s">
        <v>75</v>
      </c>
      <c r="K8024" s="77">
        <v>62.74</v>
      </c>
      <c r="L8024" s="77">
        <v>8.077119999999999</v>
      </c>
      <c r="M8024" s="77">
        <v>2.1403668634364852</v>
      </c>
      <c r="N8024" s="77">
        <v>7.9664840000000003</v>
      </c>
      <c r="O8024" s="77">
        <v>3.5588598433135581</v>
      </c>
      <c r="P8024" s="77">
        <v>31440000</v>
      </c>
      <c r="Q8024" s="77">
        <v>0</v>
      </c>
      <c r="R8024" s="77">
        <v>1</v>
      </c>
      <c r="S8024" s="77">
        <v>40.353000000000002</v>
      </c>
      <c r="T8024" s="77">
        <v>6.82</v>
      </c>
      <c r="U8024" s="77">
        <v>20.552399999999999</v>
      </c>
      <c r="V8024" s="77">
        <v>2.3645860867002089</v>
      </c>
      <c r="AC8024" s="77">
        <v>8.2898999999999994</v>
      </c>
      <c r="AD8024" s="77">
        <v>7.35</v>
      </c>
      <c r="AH8024" s="77">
        <f>IF(AND(M8024&lt;Variables!$G$6,M8024&gt;Variables!$G$5),0,1)</f>
        <v>1</v>
      </c>
      <c r="AI8024" s="77">
        <f t="shared" si="252"/>
        <v>0</v>
      </c>
      <c r="AJ8024" s="77">
        <f>IF(I8024&gt;Variables!$G$7,0,1)</f>
        <v>1</v>
      </c>
      <c r="AK8024" s="77">
        <f>IF(F8024&gt;Variables!$G$8,0,1)</f>
        <v>0</v>
      </c>
      <c r="AL8024" s="77">
        <f>IF(G8024&gt;Variables!$G$9,0,1)</f>
        <v>0</v>
      </c>
      <c r="AM8024" s="77">
        <f>IF(AND(K8024&gt;Variables!$G$10,K8024&lt;Variables!$G$11),0,1)</f>
        <v>0</v>
      </c>
      <c r="AN8024" s="77">
        <f>IF(H8024&lt;Variables!$G$13,1,0)</f>
        <v>1</v>
      </c>
      <c r="AO8024" s="77">
        <f>IF(R8024&lt;Variables!$G$12,0,1)</f>
        <v>0</v>
      </c>
      <c r="AP8024" s="78">
        <f t="shared" si="253"/>
        <v>1</v>
      </c>
      <c r="AQ8024" s="77">
        <f>IF(V8024&lt;Variables!$G$15,1,0)</f>
        <v>1</v>
      </c>
      <c r="AR8024" s="77">
        <v>0</v>
      </c>
      <c r="AS8024" s="77">
        <v>0</v>
      </c>
      <c r="AT8024" s="77">
        <v>1</v>
      </c>
      <c r="AU8024" s="77">
        <v>0</v>
      </c>
      <c r="BA8024" s="77">
        <v>-2.25</v>
      </c>
    </row>
    <row r="8025" spans="3:53" x14ac:dyDescent="0.25">
      <c r="C8025" s="77" t="s">
        <v>852</v>
      </c>
      <c r="D8025" s="77" t="s">
        <v>833</v>
      </c>
      <c r="E8025" s="77">
        <v>8.2200000000000006</v>
      </c>
      <c r="F8025" s="77">
        <v>38.549999999999997</v>
      </c>
      <c r="G8025" s="77">
        <v>43.68</v>
      </c>
      <c r="H8025" s="77">
        <v>387.59</v>
      </c>
      <c r="I8025" s="77">
        <v>319.32400000000001</v>
      </c>
      <c r="J8025" s="77" t="s">
        <v>74</v>
      </c>
      <c r="K8025" s="77">
        <v>80.38</v>
      </c>
      <c r="L8025" s="77">
        <v>7.7857999999999974</v>
      </c>
      <c r="M8025" s="77">
        <v>5.1902180893421672</v>
      </c>
      <c r="N8025" s="77">
        <v>7.6081380000000003</v>
      </c>
      <c r="O8025" s="77">
        <v>7.6465752855692086</v>
      </c>
      <c r="P8025" s="77">
        <v>37460000</v>
      </c>
      <c r="Q8025" s="77">
        <v>18670000</v>
      </c>
      <c r="R8025" s="77">
        <v>2.0099999999999998</v>
      </c>
      <c r="S8025" s="77">
        <v>40.353000000000002</v>
      </c>
      <c r="T8025" s="77">
        <v>6.82</v>
      </c>
      <c r="U8025" s="77">
        <v>20.552399999999999</v>
      </c>
      <c r="V8025" s="77">
        <v>2.0914146814765311</v>
      </c>
      <c r="AC8025" s="77">
        <v>8.67</v>
      </c>
      <c r="AD8025" s="77">
        <v>6.83</v>
      </c>
      <c r="AH8025" s="77">
        <f>IF(AND(M8025&lt;Variables!$G$6,M8025&gt;Variables!$G$5),0,1)</f>
        <v>1</v>
      </c>
      <c r="AI8025" s="77">
        <f t="shared" si="252"/>
        <v>0</v>
      </c>
      <c r="AJ8025" s="77">
        <f>IF(I8025&gt;Variables!$G$7,0,1)</f>
        <v>0</v>
      </c>
      <c r="AK8025" s="77">
        <f>IF(F8025&gt;Variables!$G$8,0,1)</f>
        <v>0</v>
      </c>
      <c r="AL8025" s="77">
        <f>IF(G8025&gt;Variables!$G$9,0,1)</f>
        <v>0</v>
      </c>
      <c r="AM8025" s="77">
        <f>IF(AND(K8025&gt;Variables!$G$10,K8025&lt;Variables!$G$11),0,1)</f>
        <v>1</v>
      </c>
      <c r="AN8025" s="77">
        <f>IF(H8025&lt;Variables!$G$13,1,0)</f>
        <v>1</v>
      </c>
      <c r="AO8025" s="77">
        <f>IF(R8025&lt;Variables!$G$12,0,1)</f>
        <v>0</v>
      </c>
      <c r="AP8025" s="78">
        <f t="shared" si="253"/>
        <v>0</v>
      </c>
      <c r="AQ8025" s="77">
        <f>IF(V8025&lt;Variables!$G$15,1,0)</f>
        <v>1</v>
      </c>
      <c r="AR8025" s="77">
        <v>1</v>
      </c>
      <c r="AS8025" s="77">
        <v>0</v>
      </c>
      <c r="AT8025" s="77">
        <v>0</v>
      </c>
      <c r="AU8025" s="77">
        <v>0</v>
      </c>
      <c r="BA8025" s="77">
        <v>2</v>
      </c>
    </row>
    <row r="8026" spans="3:53" x14ac:dyDescent="0.25">
      <c r="C8026" s="77" t="s">
        <v>852</v>
      </c>
      <c r="D8026" s="77" t="s">
        <v>619</v>
      </c>
      <c r="E8026" s="77">
        <v>4.43</v>
      </c>
      <c r="F8026" s="77">
        <v>7.13</v>
      </c>
      <c r="G8026" s="77">
        <v>2.08</v>
      </c>
      <c r="H8026" s="77">
        <v>-99999</v>
      </c>
      <c r="I8026" s="77">
        <v>-22.852</v>
      </c>
      <c r="J8026" s="77" t="s">
        <v>74</v>
      </c>
      <c r="K8026" s="77">
        <v>38.840000000000003</v>
      </c>
      <c r="L8026" s="77">
        <v>4.4265624999999993</v>
      </c>
      <c r="M8026" s="77">
        <v>-0.14825273561594041</v>
      </c>
      <c r="N8026" s="77">
        <v>4.432468292682926</v>
      </c>
      <c r="O8026" s="77">
        <v>-0.28129457132290309</v>
      </c>
      <c r="P8026" s="77">
        <v>1366000</v>
      </c>
      <c r="Q8026" s="77">
        <v>112475</v>
      </c>
      <c r="R8026" s="77">
        <v>12.14</v>
      </c>
      <c r="S8026" s="77">
        <v>40.353000000000002</v>
      </c>
      <c r="T8026" s="77">
        <v>6.82</v>
      </c>
      <c r="U8026" s="77">
        <v>20.552399999999999</v>
      </c>
      <c r="V8026" s="77">
        <v>2.2504587735968942</v>
      </c>
      <c r="AC8026" s="77">
        <v>4.43</v>
      </c>
      <c r="AD8026" s="77">
        <v>4.37</v>
      </c>
      <c r="AH8026" s="77">
        <f>IF(AND(M8026&lt;Variables!$G$6,M8026&gt;Variables!$G$5),0,1)</f>
        <v>1</v>
      </c>
      <c r="AI8026" s="77">
        <f t="shared" si="252"/>
        <v>1</v>
      </c>
      <c r="AJ8026" s="77">
        <f>IF(I8026&gt;Variables!$G$7,0,1)</f>
        <v>1</v>
      </c>
      <c r="AK8026" s="77">
        <f>IF(F8026&gt;Variables!$G$8,0,1)</f>
        <v>1</v>
      </c>
      <c r="AL8026" s="77">
        <f>IF(G8026&gt;Variables!$G$9,0,1)</f>
        <v>1</v>
      </c>
      <c r="AM8026" s="77">
        <f>IF(AND(K8026&gt;Variables!$G$10,K8026&lt;Variables!$G$11),0,1)</f>
        <v>1</v>
      </c>
      <c r="AN8026" s="77">
        <f>IF(H8026&lt;Variables!$G$13,1,0)</f>
        <v>1</v>
      </c>
      <c r="AO8026" s="77">
        <f>IF(R8026&lt;Variables!$G$12,0,1)</f>
        <v>1</v>
      </c>
      <c r="AP8026" s="78">
        <f t="shared" si="253"/>
        <v>0</v>
      </c>
      <c r="AQ8026" s="77">
        <f>IF(V8026&lt;Variables!$G$15,1,0)</f>
        <v>1</v>
      </c>
      <c r="AR8026" s="77">
        <v>0</v>
      </c>
      <c r="AS8026" s="77">
        <v>0</v>
      </c>
      <c r="AT8026" s="77">
        <v>0</v>
      </c>
      <c r="AU8026" s="77">
        <v>1</v>
      </c>
      <c r="BA8026" s="77">
        <v>-1.18</v>
      </c>
    </row>
    <row r="8027" spans="3:53" x14ac:dyDescent="0.25">
      <c r="C8027" s="77" t="s">
        <v>852</v>
      </c>
      <c r="D8027" s="77" t="s">
        <v>127</v>
      </c>
      <c r="E8027" s="77">
        <v>41.27</v>
      </c>
      <c r="F8027" s="77">
        <v>23.05</v>
      </c>
      <c r="G8027" s="77">
        <v>22.66</v>
      </c>
      <c r="H8027" s="77">
        <v>6940</v>
      </c>
      <c r="I8027" s="77">
        <v>1499.4349999999999</v>
      </c>
      <c r="J8027" s="77" t="s">
        <v>74</v>
      </c>
      <c r="K8027" s="77">
        <v>51.86</v>
      </c>
      <c r="L8027" s="77">
        <v>41.003284999999991</v>
      </c>
      <c r="M8027" s="77">
        <v>0.51633667887832002</v>
      </c>
      <c r="N8027" s="77">
        <v>41.204400000000007</v>
      </c>
      <c r="O8027" s="77">
        <v>2.5725407966131309E-2</v>
      </c>
      <c r="P8027" s="77">
        <v>1865000</v>
      </c>
      <c r="Q8027" s="77">
        <v>800984</v>
      </c>
      <c r="R8027" s="77">
        <v>2.33</v>
      </c>
      <c r="S8027" s="77">
        <v>40.353000000000002</v>
      </c>
      <c r="T8027" s="77">
        <v>6.82</v>
      </c>
      <c r="U8027" s="77">
        <v>20.552399999999999</v>
      </c>
      <c r="V8027" s="77">
        <v>2.3700712509379671</v>
      </c>
      <c r="AC8027" s="77">
        <v>42.4</v>
      </c>
      <c r="AD8027" s="77">
        <v>40.78</v>
      </c>
      <c r="AH8027" s="77">
        <f>IF(AND(M8027&lt;Variables!$G$6,M8027&gt;Variables!$G$5),0,1)</f>
        <v>1</v>
      </c>
      <c r="AI8027" s="77">
        <f t="shared" si="252"/>
        <v>1</v>
      </c>
      <c r="AJ8027" s="77">
        <f>IF(I8027&gt;Variables!$G$7,0,1)</f>
        <v>0</v>
      </c>
      <c r="AK8027" s="77">
        <f>IF(F8027&gt;Variables!$G$8,0,1)</f>
        <v>0</v>
      </c>
      <c r="AL8027" s="77">
        <f>IF(G8027&gt;Variables!$G$9,0,1)</f>
        <v>0</v>
      </c>
      <c r="AM8027" s="77">
        <f>IF(AND(K8027&gt;Variables!$G$10,K8027&lt;Variables!$G$11),0,1)</f>
        <v>1</v>
      </c>
      <c r="AN8027" s="77">
        <f>IF(H8027&lt;Variables!$G$13,1,0)</f>
        <v>0</v>
      </c>
      <c r="AO8027" s="77">
        <f>IF(R8027&lt;Variables!$G$12,0,1)</f>
        <v>1</v>
      </c>
      <c r="AP8027" s="78">
        <f t="shared" si="253"/>
        <v>0</v>
      </c>
      <c r="AQ8027" s="77">
        <f>IF(V8027&lt;Variables!$G$15,1,0)</f>
        <v>1</v>
      </c>
      <c r="AR8027" s="77">
        <v>0</v>
      </c>
      <c r="AS8027" s="77">
        <v>0</v>
      </c>
      <c r="AT8027" s="77">
        <v>0</v>
      </c>
      <c r="AU8027" s="77">
        <v>1</v>
      </c>
      <c r="BA8027" s="77">
        <v>-0.75</v>
      </c>
    </row>
    <row r="8028" spans="3:53" x14ac:dyDescent="0.25">
      <c r="C8028" s="77" t="s">
        <v>852</v>
      </c>
      <c r="D8028" s="77" t="s">
        <v>836</v>
      </c>
      <c r="E8028" s="77">
        <v>152.55000000000001</v>
      </c>
      <c r="F8028" s="77">
        <v>6.86</v>
      </c>
      <c r="G8028" s="77">
        <v>6.98</v>
      </c>
      <c r="H8028" s="77">
        <v>5230</v>
      </c>
      <c r="I8028" s="77">
        <v>530.81799999999998</v>
      </c>
      <c r="J8028" s="77" t="s">
        <v>74</v>
      </c>
      <c r="K8028" s="77">
        <v>54.76</v>
      </c>
      <c r="L8028" s="77">
        <v>152.00638888888889</v>
      </c>
      <c r="M8028" s="77">
        <v>6.8162339667747138E-2</v>
      </c>
      <c r="N8028" s="77">
        <v>151.4988888888889</v>
      </c>
      <c r="O8028" s="77">
        <v>0.40337662909154343</v>
      </c>
      <c r="P8028" s="77">
        <v>286416</v>
      </c>
      <c r="Q8028" s="77">
        <v>429915</v>
      </c>
      <c r="R8028" s="77">
        <v>0.67</v>
      </c>
      <c r="S8028" s="77">
        <v>40.353000000000002</v>
      </c>
      <c r="T8028" s="77">
        <v>6.82</v>
      </c>
      <c r="U8028" s="77">
        <v>20.552399999999999</v>
      </c>
      <c r="V8028" s="77">
        <v>2.4136043596647072</v>
      </c>
      <c r="AC8028" s="77">
        <v>153.18</v>
      </c>
      <c r="AD8028" s="77">
        <v>148.36000000000001</v>
      </c>
      <c r="AH8028" s="77">
        <f>IF(AND(M8028&lt;Variables!$G$6,M8028&gt;Variables!$G$5),0,1)</f>
        <v>1</v>
      </c>
      <c r="AI8028" s="77">
        <f t="shared" si="252"/>
        <v>0</v>
      </c>
      <c r="AJ8028" s="77">
        <f>IF(I8028&gt;Variables!$G$7,0,1)</f>
        <v>0</v>
      </c>
      <c r="AK8028" s="77">
        <f>IF(F8028&gt;Variables!$G$8,0,1)</f>
        <v>1</v>
      </c>
      <c r="AL8028" s="77">
        <f>IF(G8028&gt;Variables!$G$9,0,1)</f>
        <v>1</v>
      </c>
      <c r="AM8028" s="77">
        <f>IF(AND(K8028&gt;Variables!$G$10,K8028&lt;Variables!$G$11),0,1)</f>
        <v>1</v>
      </c>
      <c r="AN8028" s="77">
        <f>IF(H8028&lt;Variables!$G$13,1,0)</f>
        <v>0</v>
      </c>
      <c r="AO8028" s="77">
        <f>IF(R8028&lt;Variables!$G$12,0,1)</f>
        <v>0</v>
      </c>
      <c r="AP8028" s="78">
        <f t="shared" si="253"/>
        <v>0</v>
      </c>
      <c r="AQ8028" s="77">
        <f>IF(V8028&lt;Variables!$G$15,1,0)</f>
        <v>1</v>
      </c>
      <c r="AR8028" s="77">
        <v>0</v>
      </c>
      <c r="AS8028" s="77">
        <v>1</v>
      </c>
      <c r="AT8028" s="77">
        <v>0</v>
      </c>
      <c r="AU8028" s="77">
        <v>0</v>
      </c>
      <c r="BA8028" s="77">
        <v>-0.34</v>
      </c>
    </row>
    <row r="8029" spans="3:53" x14ac:dyDescent="0.25">
      <c r="C8029" s="77" t="s">
        <v>852</v>
      </c>
      <c r="D8029" s="77" t="s">
        <v>458</v>
      </c>
      <c r="E8029" s="77">
        <v>54.15</v>
      </c>
      <c r="F8029" s="77">
        <v>34.450000000000003</v>
      </c>
      <c r="G8029" s="77">
        <v>13.16</v>
      </c>
      <c r="H8029" s="77">
        <v>9830</v>
      </c>
      <c r="I8029" s="77">
        <v>82.313000000000002</v>
      </c>
      <c r="J8029" s="77" t="s">
        <v>75</v>
      </c>
      <c r="K8029" s="77">
        <v>57.03</v>
      </c>
      <c r="L8029" s="77">
        <v>53.93641499999999</v>
      </c>
      <c r="M8029" s="77">
        <v>0.30329231188244882</v>
      </c>
      <c r="N8029" s="77">
        <v>53.792400000000001</v>
      </c>
      <c r="O8029" s="77">
        <v>0.57182799057116018</v>
      </c>
      <c r="P8029" s="77">
        <v>177976000</v>
      </c>
      <c r="Q8029" s="77">
        <v>20406000</v>
      </c>
      <c r="R8029" s="77">
        <v>8.7200000000000006</v>
      </c>
      <c r="S8029" s="77">
        <v>40.353000000000002</v>
      </c>
      <c r="T8029" s="77">
        <v>6.82</v>
      </c>
      <c r="U8029" s="77">
        <v>20.552399999999999</v>
      </c>
      <c r="V8029" s="77">
        <v>2.4257875652681391</v>
      </c>
      <c r="AC8029" s="77">
        <v>57.289900000000003</v>
      </c>
      <c r="AD8029" s="77">
        <v>51.93</v>
      </c>
      <c r="AH8029" s="77">
        <f>IF(AND(M8029&lt;Variables!$G$6,M8029&gt;Variables!$G$5),0,1)</f>
        <v>1</v>
      </c>
      <c r="AI8029" s="77">
        <f t="shared" si="252"/>
        <v>0</v>
      </c>
      <c r="AJ8029" s="77">
        <f>IF(I8029&gt;Variables!$G$7,0,1)</f>
        <v>0</v>
      </c>
      <c r="AK8029" s="77">
        <f>IF(F8029&gt;Variables!$G$8,0,1)</f>
        <v>0</v>
      </c>
      <c r="AL8029" s="77">
        <f>IF(G8029&gt;Variables!$G$9,0,1)</f>
        <v>0</v>
      </c>
      <c r="AM8029" s="77">
        <f>IF(AND(K8029&gt;Variables!$G$10,K8029&lt;Variables!$G$11),0,1)</f>
        <v>1</v>
      </c>
      <c r="AN8029" s="77">
        <f>IF(H8029&lt;Variables!$G$13,1,0)</f>
        <v>0</v>
      </c>
      <c r="AO8029" s="77">
        <f>IF(R8029&lt;Variables!$G$12,0,1)</f>
        <v>1</v>
      </c>
      <c r="AP8029" s="78">
        <f t="shared" si="253"/>
        <v>1</v>
      </c>
      <c r="AQ8029" s="77">
        <f>IF(V8029&lt;Variables!$G$15,1,0)</f>
        <v>1</v>
      </c>
      <c r="AR8029" s="77">
        <v>0</v>
      </c>
      <c r="AS8029" s="77">
        <v>0</v>
      </c>
      <c r="AT8029" s="77">
        <v>1</v>
      </c>
      <c r="AU8029" s="77">
        <v>0</v>
      </c>
      <c r="BA8029" s="77">
        <v>-1.34</v>
      </c>
    </row>
    <row r="8030" spans="3:53" x14ac:dyDescent="0.25">
      <c r="C8030" s="77" t="s">
        <v>852</v>
      </c>
      <c r="D8030" s="77" t="s">
        <v>431</v>
      </c>
      <c r="E8030" s="77">
        <v>40.869999999999997</v>
      </c>
      <c r="F8030" s="77">
        <v>6.97</v>
      </c>
      <c r="G8030" s="77">
        <v>6.71</v>
      </c>
      <c r="H8030" s="77">
        <v>4950</v>
      </c>
      <c r="I8030" s="77">
        <v>178.78</v>
      </c>
      <c r="J8030" s="77" t="s">
        <v>75</v>
      </c>
      <c r="K8030" s="77">
        <v>52.83</v>
      </c>
      <c r="L8030" s="77">
        <v>40.745305000000009</v>
      </c>
      <c r="M8030" s="77">
        <v>4.8336857461225471E-2</v>
      </c>
      <c r="N8030" s="77">
        <v>40.658177999999999</v>
      </c>
      <c r="O8030" s="77">
        <v>0.26273189123231522</v>
      </c>
      <c r="P8030" s="77">
        <v>7682000</v>
      </c>
      <c r="Q8030" s="77">
        <v>5997000</v>
      </c>
      <c r="R8030" s="77">
        <v>1.28</v>
      </c>
      <c r="S8030" s="77">
        <v>40.353000000000002</v>
      </c>
      <c r="T8030" s="77">
        <v>6.82</v>
      </c>
      <c r="U8030" s="77">
        <v>20.552399999999999</v>
      </c>
      <c r="V8030" s="77">
        <v>2.3946669826365028</v>
      </c>
      <c r="AC8030" s="77">
        <v>40.85</v>
      </c>
      <c r="AD8030" s="77">
        <v>39.28</v>
      </c>
      <c r="AH8030" s="77">
        <f>IF(AND(M8030&lt;Variables!$G$6,M8030&gt;Variables!$G$5),0,1)</f>
        <v>1</v>
      </c>
      <c r="AI8030" s="77">
        <f t="shared" si="252"/>
        <v>0</v>
      </c>
      <c r="AJ8030" s="77">
        <f>IF(I8030&gt;Variables!$G$7,0,1)</f>
        <v>0</v>
      </c>
      <c r="AK8030" s="77">
        <f>IF(F8030&gt;Variables!$G$8,0,1)</f>
        <v>1</v>
      </c>
      <c r="AL8030" s="77">
        <f>IF(G8030&gt;Variables!$G$9,0,1)</f>
        <v>1</v>
      </c>
      <c r="AM8030" s="77">
        <f>IF(AND(K8030&gt;Variables!$G$10,K8030&lt;Variables!$G$11),0,1)</f>
        <v>1</v>
      </c>
      <c r="AN8030" s="77">
        <f>IF(H8030&lt;Variables!$G$13,1,0)</f>
        <v>0</v>
      </c>
      <c r="AO8030" s="77">
        <f>IF(R8030&lt;Variables!$G$12,0,1)</f>
        <v>0</v>
      </c>
      <c r="AP8030" s="78">
        <f t="shared" si="253"/>
        <v>1</v>
      </c>
      <c r="AQ8030" s="77">
        <f>IF(V8030&lt;Variables!$G$15,1,0)</f>
        <v>1</v>
      </c>
      <c r="AR8030" s="77">
        <v>0</v>
      </c>
      <c r="AS8030" s="77">
        <v>0</v>
      </c>
      <c r="AT8030" s="77">
        <v>1</v>
      </c>
      <c r="AU8030" s="77">
        <v>0</v>
      </c>
      <c r="BA8030" s="77">
        <v>-1.39</v>
      </c>
    </row>
    <row r="8031" spans="3:53" x14ac:dyDescent="0.25">
      <c r="C8031" s="77" t="s">
        <v>852</v>
      </c>
      <c r="D8031" s="77" t="s">
        <v>845</v>
      </c>
      <c r="E8031" s="77">
        <v>48.38</v>
      </c>
      <c r="F8031" s="77">
        <v>6.79</v>
      </c>
      <c r="G8031" s="77">
        <v>6.88</v>
      </c>
      <c r="H8031" s="77">
        <v>7470</v>
      </c>
      <c r="I8031" s="77">
        <v>-14.532</v>
      </c>
      <c r="J8031" s="77" t="s">
        <v>75</v>
      </c>
      <c r="K8031" s="77">
        <v>60.84</v>
      </c>
      <c r="L8031" s="77">
        <v>48.214500000000001</v>
      </c>
      <c r="M8031" s="77">
        <v>0.41585000362960961</v>
      </c>
      <c r="N8031" s="77">
        <v>48.006262499999991</v>
      </c>
      <c r="O8031" s="77">
        <v>0.85142537392909523</v>
      </c>
      <c r="P8031" s="77">
        <v>1160000</v>
      </c>
      <c r="Q8031" s="77">
        <v>2388000</v>
      </c>
      <c r="R8031" s="77">
        <v>0.49</v>
      </c>
      <c r="S8031" s="77">
        <v>40.353000000000002</v>
      </c>
      <c r="T8031" s="77">
        <v>6.82</v>
      </c>
      <c r="U8031" s="77">
        <v>20.552399999999999</v>
      </c>
      <c r="V8031" s="77">
        <v>2.4554717329600022</v>
      </c>
      <c r="AC8031" s="77">
        <v>49.51</v>
      </c>
      <c r="AD8031" s="77">
        <v>48.18</v>
      </c>
      <c r="AH8031" s="77">
        <f>IF(AND(M8031&lt;Variables!$G$6,M8031&gt;Variables!$G$5),0,1)</f>
        <v>1</v>
      </c>
      <c r="AI8031" s="77">
        <f t="shared" si="252"/>
        <v>0</v>
      </c>
      <c r="AJ8031" s="77">
        <f>IF(I8031&gt;Variables!$G$7,0,1)</f>
        <v>1</v>
      </c>
      <c r="AK8031" s="77">
        <f>IF(F8031&gt;Variables!$G$8,0,1)</f>
        <v>1</v>
      </c>
      <c r="AL8031" s="77">
        <f>IF(G8031&gt;Variables!$G$9,0,1)</f>
        <v>1</v>
      </c>
      <c r="AM8031" s="77">
        <f>IF(AND(K8031&gt;Variables!$G$10,K8031&lt;Variables!$G$11),0,1)</f>
        <v>1</v>
      </c>
      <c r="AN8031" s="77">
        <f>IF(H8031&lt;Variables!$G$13,1,0)</f>
        <v>0</v>
      </c>
      <c r="AO8031" s="77">
        <f>IF(R8031&lt;Variables!$G$12,0,1)</f>
        <v>0</v>
      </c>
      <c r="AP8031" s="78">
        <f t="shared" si="253"/>
        <v>1</v>
      </c>
      <c r="AQ8031" s="77">
        <f>IF(V8031&lt;Variables!$G$15,1,0)</f>
        <v>1</v>
      </c>
      <c r="AR8031" s="77">
        <v>0</v>
      </c>
      <c r="AS8031" s="77">
        <v>1</v>
      </c>
      <c r="AT8031" s="77">
        <v>0</v>
      </c>
      <c r="AU8031" s="77">
        <v>0</v>
      </c>
      <c r="BA8031" s="77">
        <v>0.57999999999999996</v>
      </c>
    </row>
    <row r="8032" spans="3:53" x14ac:dyDescent="0.25">
      <c r="C8032" s="77" t="s">
        <v>852</v>
      </c>
      <c r="D8032" s="77" t="s">
        <v>82</v>
      </c>
      <c r="E8032" s="77">
        <v>34.74</v>
      </c>
      <c r="F8032" s="77">
        <v>7.24</v>
      </c>
      <c r="G8032" s="77">
        <v>6</v>
      </c>
      <c r="H8032" s="77">
        <v>4580</v>
      </c>
      <c r="I8032" s="77">
        <v>285.00099999999998</v>
      </c>
      <c r="J8032" s="77" t="s">
        <v>75</v>
      </c>
      <c r="K8032" s="77">
        <v>62.62</v>
      </c>
      <c r="L8032" s="77">
        <v>34.501230000000007</v>
      </c>
      <c r="M8032" s="77">
        <v>0.31526412246749658</v>
      </c>
      <c r="N8032" s="77">
        <v>34.308210000000003</v>
      </c>
      <c r="O8032" s="77">
        <v>0.87964367712567015</v>
      </c>
      <c r="P8032" s="77">
        <v>12059000</v>
      </c>
      <c r="Q8032" s="77">
        <v>15988000</v>
      </c>
      <c r="R8032" s="77">
        <v>0.75</v>
      </c>
      <c r="S8032" s="77">
        <v>40.353000000000002</v>
      </c>
      <c r="T8032" s="77">
        <v>6.82</v>
      </c>
      <c r="U8032" s="77">
        <v>20.552399999999999</v>
      </c>
      <c r="V8032" s="77">
        <v>2.4780560400604861</v>
      </c>
      <c r="AC8032" s="77">
        <v>34.880000000000003</v>
      </c>
      <c r="AD8032" s="77">
        <v>33.883800000000001</v>
      </c>
      <c r="AH8032" s="77">
        <f>IF(AND(M8032&lt;Variables!$G$6,M8032&gt;Variables!$G$5),0,1)</f>
        <v>1</v>
      </c>
      <c r="AI8032" s="77">
        <f t="shared" si="252"/>
        <v>0</v>
      </c>
      <c r="AJ8032" s="77">
        <f>IF(I8032&gt;Variables!$G$7,0,1)</f>
        <v>0</v>
      </c>
      <c r="AK8032" s="77">
        <f>IF(F8032&gt;Variables!$G$8,0,1)</f>
        <v>1</v>
      </c>
      <c r="AL8032" s="77">
        <f>IF(G8032&gt;Variables!$G$9,0,1)</f>
        <v>1</v>
      </c>
      <c r="AM8032" s="77">
        <f>IF(AND(K8032&gt;Variables!$G$10,K8032&lt;Variables!$G$11),0,1)</f>
        <v>0</v>
      </c>
      <c r="AN8032" s="77">
        <f>IF(H8032&lt;Variables!$G$13,1,0)</f>
        <v>0</v>
      </c>
      <c r="AO8032" s="77">
        <f>IF(R8032&lt;Variables!$G$12,0,1)</f>
        <v>0</v>
      </c>
      <c r="AP8032" s="78">
        <f t="shared" si="253"/>
        <v>1</v>
      </c>
      <c r="AQ8032" s="77">
        <f>IF(V8032&lt;Variables!$G$15,1,0)</f>
        <v>1</v>
      </c>
      <c r="AR8032" s="77">
        <v>0</v>
      </c>
      <c r="AS8032" s="77">
        <v>0</v>
      </c>
      <c r="AT8032" s="77">
        <v>1</v>
      </c>
      <c r="AU8032" s="77">
        <v>0</v>
      </c>
      <c r="BA8032" s="77">
        <v>-1.95</v>
      </c>
    </row>
    <row r="8033" spans="3:53" x14ac:dyDescent="0.25">
      <c r="C8033" s="77" t="s">
        <v>852</v>
      </c>
      <c r="D8033" s="77" t="s">
        <v>608</v>
      </c>
      <c r="E8033" s="77">
        <v>21.34</v>
      </c>
      <c r="F8033" s="77">
        <v>91.95</v>
      </c>
      <c r="G8033" s="77">
        <v>19.23</v>
      </c>
      <c r="H8033" s="77">
        <v>22.15</v>
      </c>
      <c r="I8033" s="77">
        <v>4.96</v>
      </c>
      <c r="J8033" s="77" t="s">
        <v>75</v>
      </c>
      <c r="K8033" s="77">
        <v>36.25</v>
      </c>
      <c r="L8033" s="77">
        <v>22.131125000000001</v>
      </c>
      <c r="M8033" s="77">
        <v>-3.3487904478421391</v>
      </c>
      <c r="N8033" s="77">
        <v>22.430593999999999</v>
      </c>
      <c r="O8033" s="77">
        <v>-4.6391727298884673</v>
      </c>
      <c r="P8033" s="77">
        <v>10740000</v>
      </c>
      <c r="Q8033" s="77">
        <v>26160</v>
      </c>
      <c r="R8033" s="77">
        <v>410.55</v>
      </c>
      <c r="S8033" s="77">
        <v>40.353000000000002</v>
      </c>
      <c r="T8033" s="77">
        <v>6.82</v>
      </c>
      <c r="U8033" s="77">
        <v>20.552399999999999</v>
      </c>
      <c r="V8033" s="77">
        <v>2.178638082960084</v>
      </c>
      <c r="AC8033" s="77">
        <v>22.8</v>
      </c>
      <c r="AD8033" s="77">
        <v>18.100000000000001</v>
      </c>
      <c r="AH8033" s="77">
        <f>IF(AND(M8033&lt;Variables!$G$6,M8033&gt;Variables!$G$5),0,1)</f>
        <v>0</v>
      </c>
      <c r="AI8033" s="77">
        <f t="shared" si="252"/>
        <v>1</v>
      </c>
      <c r="AJ8033" s="77">
        <f>IF(I8033&gt;Variables!$G$7,0,1)</f>
        <v>1</v>
      </c>
      <c r="AK8033" s="77">
        <f>IF(F8033&gt;Variables!$G$8,0,1)</f>
        <v>0</v>
      </c>
      <c r="AL8033" s="77">
        <f>IF(G8033&gt;Variables!$G$9,0,1)</f>
        <v>0</v>
      </c>
      <c r="AM8033" s="77">
        <f>IF(AND(K8033&gt;Variables!$G$10,K8033&lt;Variables!$G$11),0,1)</f>
        <v>1</v>
      </c>
      <c r="AN8033" s="77">
        <f>IF(H8033&lt;Variables!$G$13,1,0)</f>
        <v>1</v>
      </c>
      <c r="AO8033" s="77">
        <f>IF(R8033&lt;Variables!$G$12,0,1)</f>
        <v>1</v>
      </c>
      <c r="AP8033" s="78">
        <f t="shared" si="253"/>
        <v>1</v>
      </c>
      <c r="AQ8033" s="77">
        <f>IF(V8033&lt;Variables!$G$15,1,0)</f>
        <v>1</v>
      </c>
      <c r="AR8033" s="77">
        <v>0</v>
      </c>
      <c r="AS8033" s="77">
        <v>0</v>
      </c>
      <c r="AT8033" s="77">
        <v>1</v>
      </c>
      <c r="AU8033" s="77">
        <v>0</v>
      </c>
      <c r="BA8033" s="77">
        <v>-2.25</v>
      </c>
    </row>
    <row r="8034" spans="3:53" x14ac:dyDescent="0.25">
      <c r="C8034" s="77" t="s">
        <v>852</v>
      </c>
      <c r="D8034" s="77" t="s">
        <v>445</v>
      </c>
      <c r="E8034" s="77">
        <v>18.829999999999998</v>
      </c>
      <c r="F8034" s="77">
        <v>45.76</v>
      </c>
      <c r="G8034" s="77">
        <v>46.4</v>
      </c>
      <c r="H8034" s="77">
        <v>122.72</v>
      </c>
      <c r="I8034" s="77">
        <v>82731.721000000005</v>
      </c>
      <c r="J8034" s="77" t="s">
        <v>75</v>
      </c>
      <c r="K8034" s="77">
        <v>43.57</v>
      </c>
      <c r="L8034" s="77">
        <v>19.003475000000002</v>
      </c>
      <c r="M8034" s="77">
        <v>-1.544322814643116</v>
      </c>
      <c r="N8034" s="77">
        <v>18.915911999999999</v>
      </c>
      <c r="O8034" s="77">
        <v>-1.0885650134130349</v>
      </c>
      <c r="P8034" s="77">
        <v>71360000</v>
      </c>
      <c r="Q8034" s="77">
        <v>26410000</v>
      </c>
      <c r="R8034" s="77">
        <v>2.7</v>
      </c>
      <c r="S8034" s="77">
        <v>40.353000000000002</v>
      </c>
      <c r="T8034" s="77">
        <v>6.82</v>
      </c>
      <c r="U8034" s="77">
        <v>20.552399999999999</v>
      </c>
      <c r="V8034" s="77">
        <v>2.3118597656044488</v>
      </c>
      <c r="AC8034" s="77">
        <v>19.14</v>
      </c>
      <c r="AD8034" s="77">
        <v>15.81</v>
      </c>
      <c r="AH8034" s="77">
        <f>IF(AND(M8034&lt;Variables!$G$6,M8034&gt;Variables!$G$5),0,1)</f>
        <v>0</v>
      </c>
      <c r="AI8034" s="77">
        <f t="shared" si="252"/>
        <v>0</v>
      </c>
      <c r="AJ8034" s="77">
        <f>IF(I8034&gt;Variables!$G$7,0,1)</f>
        <v>0</v>
      </c>
      <c r="AK8034" s="77">
        <f>IF(F8034&gt;Variables!$G$8,0,1)</f>
        <v>0</v>
      </c>
      <c r="AL8034" s="77">
        <f>IF(G8034&gt;Variables!$G$9,0,1)</f>
        <v>0</v>
      </c>
      <c r="AM8034" s="77">
        <f>IF(AND(K8034&gt;Variables!$G$10,K8034&lt;Variables!$G$11),0,1)</f>
        <v>1</v>
      </c>
      <c r="AN8034" s="77">
        <f>IF(H8034&lt;Variables!$G$13,1,0)</f>
        <v>1</v>
      </c>
      <c r="AO8034" s="77">
        <f>IF(R8034&lt;Variables!$G$12,0,1)</f>
        <v>1</v>
      </c>
      <c r="AP8034" s="78">
        <f t="shared" si="253"/>
        <v>1</v>
      </c>
      <c r="AQ8034" s="77">
        <f>IF(V8034&lt;Variables!$G$15,1,0)</f>
        <v>1</v>
      </c>
      <c r="AR8034" s="77">
        <v>0</v>
      </c>
      <c r="AS8034" s="77">
        <v>0</v>
      </c>
      <c r="AT8034" s="77">
        <v>1</v>
      </c>
      <c r="AU8034" s="77">
        <v>0</v>
      </c>
      <c r="BA8034" s="77">
        <v>-1.17</v>
      </c>
    </row>
    <row r="8035" spans="3:53" x14ac:dyDescent="0.25">
      <c r="C8035" s="77" t="s">
        <v>852</v>
      </c>
      <c r="D8035" s="77" t="s">
        <v>612</v>
      </c>
      <c r="E8035" s="77">
        <v>127.35</v>
      </c>
      <c r="F8035" s="77">
        <v>6.3</v>
      </c>
      <c r="G8035" s="77">
        <v>0.99</v>
      </c>
      <c r="H8035" s="77">
        <v>19960</v>
      </c>
      <c r="I8035" s="77">
        <v>-27.914999999999999</v>
      </c>
      <c r="J8035" s="77" t="s">
        <v>75</v>
      </c>
      <c r="K8035" s="77">
        <v>56.28</v>
      </c>
      <c r="L8035" s="77">
        <v>126.72078</v>
      </c>
      <c r="M8035" s="77">
        <v>0.16115746762289351</v>
      </c>
      <c r="N8035" s="77">
        <v>126.93653</v>
      </c>
      <c r="O8035" s="77">
        <v>-9.083279651655507E-3</v>
      </c>
      <c r="P8035" s="77">
        <v>2988000</v>
      </c>
      <c r="Q8035" s="77">
        <v>1140000</v>
      </c>
      <c r="R8035" s="77">
        <v>2.62</v>
      </c>
      <c r="S8035" s="77">
        <v>40.353000000000002</v>
      </c>
      <c r="T8035" s="77">
        <v>6.82</v>
      </c>
      <c r="U8035" s="77">
        <v>20.552399999999999</v>
      </c>
      <c r="V8035" s="77">
        <v>2.4249478508682172</v>
      </c>
      <c r="AC8035" s="77">
        <v>127.88</v>
      </c>
      <c r="AD8035" s="77">
        <v>126.23</v>
      </c>
      <c r="AH8035" s="77">
        <f>IF(AND(M8035&lt;Variables!$G$6,M8035&gt;Variables!$G$5),0,1)</f>
        <v>1</v>
      </c>
      <c r="AI8035" s="77">
        <f t="shared" si="252"/>
        <v>1</v>
      </c>
      <c r="AJ8035" s="77">
        <f>IF(I8035&gt;Variables!$G$7,0,1)</f>
        <v>1</v>
      </c>
      <c r="AK8035" s="77">
        <f>IF(F8035&gt;Variables!$G$8,0,1)</f>
        <v>1</v>
      </c>
      <c r="AL8035" s="77">
        <f>IF(G8035&gt;Variables!$G$9,0,1)</f>
        <v>1</v>
      </c>
      <c r="AM8035" s="77">
        <f>IF(AND(K8035&gt;Variables!$G$10,K8035&lt;Variables!$G$11),0,1)</f>
        <v>1</v>
      </c>
      <c r="AN8035" s="77">
        <f>IF(H8035&lt;Variables!$G$13,1,0)</f>
        <v>0</v>
      </c>
      <c r="AO8035" s="77">
        <f>IF(R8035&lt;Variables!$G$12,0,1)</f>
        <v>1</v>
      </c>
      <c r="AP8035" s="78">
        <f t="shared" si="253"/>
        <v>1</v>
      </c>
      <c r="AQ8035" s="77">
        <f>IF(V8035&lt;Variables!$G$15,1,0)</f>
        <v>1</v>
      </c>
      <c r="AR8035" s="77">
        <v>0</v>
      </c>
      <c r="AS8035" s="77">
        <v>1</v>
      </c>
      <c r="AT8035" s="77">
        <v>0</v>
      </c>
      <c r="AU8035" s="77">
        <v>0</v>
      </c>
      <c r="BA8035" s="77">
        <v>-0.16</v>
      </c>
    </row>
    <row r="8036" spans="3:53" x14ac:dyDescent="0.25">
      <c r="C8036" s="77" t="s">
        <v>853</v>
      </c>
      <c r="D8036" s="77" t="s">
        <v>620</v>
      </c>
      <c r="E8036" s="77">
        <v>153.68</v>
      </c>
      <c r="F8036" s="77">
        <v>14.71</v>
      </c>
      <c r="G8036" s="77">
        <v>0.51</v>
      </c>
      <c r="H8036" s="77">
        <v>211920</v>
      </c>
      <c r="I8036" s="77">
        <v>1E-3</v>
      </c>
      <c r="J8036" s="77" t="s">
        <v>75</v>
      </c>
      <c r="K8036" s="77">
        <v>66.67</v>
      </c>
      <c r="L8036" s="77">
        <v>152.862245</v>
      </c>
      <c r="M8036" s="77">
        <v>0.21441200212650591</v>
      </c>
      <c r="N8036" s="77">
        <v>152.831492</v>
      </c>
      <c r="O8036" s="77">
        <v>0.2345773081898595</v>
      </c>
      <c r="P8036" s="77">
        <v>31499000</v>
      </c>
      <c r="Q8036" s="77">
        <v>6715000</v>
      </c>
      <c r="R8036" s="77">
        <v>4.6900000000000004</v>
      </c>
      <c r="S8036" s="77">
        <v>39.008000000000003</v>
      </c>
      <c r="T8036" s="77">
        <v>6.6769999999999996</v>
      </c>
      <c r="U8036" s="77">
        <v>19.940000000000001</v>
      </c>
      <c r="V8036" s="77">
        <v>2.5238040595028139</v>
      </c>
      <c r="AC8036" s="77">
        <v>154.59</v>
      </c>
      <c r="AD8036" s="77">
        <v>152.59</v>
      </c>
      <c r="AH8036" s="77">
        <f>IF(AND(M8036&lt;Variables!$G$6,M8036&gt;Variables!$G$5),0,1)</f>
        <v>1</v>
      </c>
      <c r="AI8036" s="77">
        <f t="shared" si="252"/>
        <v>0</v>
      </c>
      <c r="AJ8036" s="77">
        <f>IF(I8036&gt;Variables!$G$7,0,1)</f>
        <v>1</v>
      </c>
      <c r="AK8036" s="77">
        <f>IF(F8036&gt;Variables!$G$8,0,1)</f>
        <v>0</v>
      </c>
      <c r="AL8036" s="77">
        <f>IF(G8036&gt;Variables!$G$9,0,1)</f>
        <v>1</v>
      </c>
      <c r="AM8036" s="77">
        <f>IF(AND(K8036&gt;Variables!$G$10,K8036&lt;Variables!$G$11),0,1)</f>
        <v>0</v>
      </c>
      <c r="AN8036" s="77">
        <f>IF(H8036&lt;Variables!$G$13,1,0)</f>
        <v>0</v>
      </c>
      <c r="AO8036" s="77">
        <f>IF(R8036&lt;Variables!$G$12,0,1)</f>
        <v>1</v>
      </c>
      <c r="AP8036" s="78">
        <f t="shared" si="253"/>
        <v>1</v>
      </c>
      <c r="AQ8036" s="77">
        <f>IF(V8036&lt;Variables!$G$15,1,0)</f>
        <v>1</v>
      </c>
      <c r="AR8036" s="77">
        <v>0</v>
      </c>
      <c r="AS8036" s="77">
        <v>1</v>
      </c>
      <c r="AT8036" s="77">
        <v>0</v>
      </c>
      <c r="AU8036" s="77">
        <v>0</v>
      </c>
      <c r="BA8036" s="77">
        <v>0.06</v>
      </c>
    </row>
    <row r="8037" spans="3:53" x14ac:dyDescent="0.25">
      <c r="C8037" s="77" t="s">
        <v>853</v>
      </c>
      <c r="D8037" s="77" t="s">
        <v>445</v>
      </c>
      <c r="E8037" s="77">
        <v>18.7</v>
      </c>
      <c r="F8037" s="77">
        <v>46.38</v>
      </c>
      <c r="G8037" s="77">
        <v>47.03</v>
      </c>
      <c r="H8037" s="77">
        <v>122.72</v>
      </c>
      <c r="I8037" s="77">
        <v>83081.387000000002</v>
      </c>
      <c r="J8037" s="77" t="s">
        <v>75</v>
      </c>
      <c r="K8037" s="77">
        <v>46.61</v>
      </c>
      <c r="L8037" s="77">
        <v>18.941739999999999</v>
      </c>
      <c r="M8037" s="77">
        <v>-0.80056003302759127</v>
      </c>
      <c r="N8037" s="77">
        <v>18.884084000000001</v>
      </c>
      <c r="O8037" s="77">
        <v>-0.49768895330058099</v>
      </c>
      <c r="P8037" s="77">
        <v>71730000</v>
      </c>
      <c r="Q8037" s="77">
        <v>26410000</v>
      </c>
      <c r="R8037" s="77">
        <v>2.72</v>
      </c>
      <c r="S8037" s="77">
        <v>39.008000000000003</v>
      </c>
      <c r="T8037" s="77">
        <v>6.6769999999999996</v>
      </c>
      <c r="U8037" s="77">
        <v>19.940000000000001</v>
      </c>
      <c r="V8037" s="77">
        <v>2.3448564219561661</v>
      </c>
      <c r="AC8037" s="77">
        <v>19.14</v>
      </c>
      <c r="AD8037" s="77">
        <v>15.81</v>
      </c>
      <c r="AH8037" s="77">
        <f>IF(AND(M8037&lt;Variables!$G$6,M8037&gt;Variables!$G$5),0,1)</f>
        <v>1</v>
      </c>
      <c r="AI8037" s="77">
        <f t="shared" si="252"/>
        <v>0</v>
      </c>
      <c r="AJ8037" s="77">
        <f>IF(I8037&gt;Variables!$G$7,0,1)</f>
        <v>0</v>
      </c>
      <c r="AK8037" s="77">
        <f>IF(F8037&gt;Variables!$G$8,0,1)</f>
        <v>0</v>
      </c>
      <c r="AL8037" s="77">
        <f>IF(G8037&gt;Variables!$G$9,0,1)</f>
        <v>0</v>
      </c>
      <c r="AM8037" s="77">
        <f>IF(AND(K8037&gt;Variables!$G$10,K8037&lt;Variables!$G$11),0,1)</f>
        <v>1</v>
      </c>
      <c r="AN8037" s="77">
        <f>IF(H8037&lt;Variables!$G$13,1,0)</f>
        <v>1</v>
      </c>
      <c r="AO8037" s="77">
        <f>IF(R8037&lt;Variables!$G$12,0,1)</f>
        <v>1</v>
      </c>
      <c r="AP8037" s="78">
        <f t="shared" si="253"/>
        <v>1</v>
      </c>
      <c r="AQ8037" s="77">
        <f>IF(V8037&lt;Variables!$G$15,1,0)</f>
        <v>1</v>
      </c>
      <c r="AR8037" s="77">
        <v>1</v>
      </c>
      <c r="AS8037" s="77">
        <v>0</v>
      </c>
      <c r="AT8037" s="77">
        <v>0</v>
      </c>
      <c r="AU8037" s="77">
        <v>0</v>
      </c>
      <c r="BA8037" s="77">
        <v>2</v>
      </c>
    </row>
    <row r="8038" spans="3:53" x14ac:dyDescent="0.25">
      <c r="C8038" s="77" t="s">
        <v>853</v>
      </c>
      <c r="D8038" s="77" t="s">
        <v>644</v>
      </c>
      <c r="E8038" s="77">
        <v>31.36</v>
      </c>
      <c r="F8038" s="77">
        <v>10.25</v>
      </c>
      <c r="G8038" s="77">
        <v>0</v>
      </c>
      <c r="H8038" s="77">
        <v>-99999</v>
      </c>
      <c r="I8038" s="77">
        <v>6.9470000000000001</v>
      </c>
      <c r="J8038" s="77" t="s">
        <v>74</v>
      </c>
      <c r="K8038" s="77">
        <v>-99999</v>
      </c>
      <c r="L8038" s="77">
        <v>-99999</v>
      </c>
      <c r="M8038" s="77">
        <v>-99999</v>
      </c>
      <c r="N8038" s="77">
        <v>-99999</v>
      </c>
      <c r="O8038" s="77">
        <v>-99999</v>
      </c>
      <c r="P8038" s="77">
        <v>30024</v>
      </c>
      <c r="Q8038" s="77">
        <v>111328</v>
      </c>
      <c r="R8038" s="77">
        <v>0.27</v>
      </c>
      <c r="S8038" s="77">
        <v>39.008000000000003</v>
      </c>
      <c r="T8038" s="77">
        <v>6.6769999999999996</v>
      </c>
      <c r="U8038" s="77">
        <v>19.940000000000001</v>
      </c>
      <c r="V8038" s="77">
        <v>-99999</v>
      </c>
      <c r="AC8038" s="77">
        <v>-99999</v>
      </c>
      <c r="AD8038" s="77">
        <v>-99999</v>
      </c>
      <c r="AH8038" s="77">
        <f>IF(AND(M8038&lt;Variables!$G$6,M8038&gt;Variables!$G$5),0,1)</f>
        <v>1</v>
      </c>
      <c r="AI8038" s="77">
        <f t="shared" si="252"/>
        <v>1</v>
      </c>
      <c r="AJ8038" s="77">
        <f>IF(I8038&gt;Variables!$G$7,0,1)</f>
        <v>1</v>
      </c>
      <c r="AK8038" s="77">
        <f>IF(F8038&gt;Variables!$G$8,0,1)</f>
        <v>0</v>
      </c>
      <c r="AL8038" s="77">
        <f>IF(G8038&gt;Variables!$G$9,0,1)</f>
        <v>1</v>
      </c>
      <c r="AM8038" s="77">
        <f>IF(AND(K8038&gt;Variables!$G$10,K8038&lt;Variables!$G$11),0,1)</f>
        <v>1</v>
      </c>
      <c r="AN8038" s="77">
        <f>IF(H8038&lt;Variables!$G$13,1,0)</f>
        <v>1</v>
      </c>
      <c r="AO8038" s="77">
        <f>IF(R8038&lt;Variables!$G$12,0,1)</f>
        <v>0</v>
      </c>
      <c r="AP8038" s="78">
        <f t="shared" si="253"/>
        <v>0</v>
      </c>
      <c r="AQ8038" s="77">
        <f>IF(V8038&lt;Variables!$G$15,1,0)</f>
        <v>1</v>
      </c>
      <c r="AR8038" s="77">
        <v>0</v>
      </c>
      <c r="AS8038" s="77">
        <v>0</v>
      </c>
      <c r="AT8038" s="77">
        <v>0</v>
      </c>
      <c r="AU8038" s="77">
        <v>0</v>
      </c>
      <c r="BA8038" s="77">
        <v>0</v>
      </c>
    </row>
    <row r="8039" spans="3:53" x14ac:dyDescent="0.25">
      <c r="C8039" s="77" t="s">
        <v>853</v>
      </c>
      <c r="D8039" s="77" t="s">
        <v>608</v>
      </c>
      <c r="E8039" s="77">
        <v>20.96</v>
      </c>
      <c r="F8039" s="77">
        <v>86.28</v>
      </c>
      <c r="G8039" s="77">
        <v>15.97</v>
      </c>
      <c r="H8039" s="77">
        <v>22.15</v>
      </c>
      <c r="I8039" s="77">
        <v>4.8490000000000002</v>
      </c>
      <c r="J8039" s="77" t="s">
        <v>75</v>
      </c>
      <c r="K8039" s="77">
        <v>33.74</v>
      </c>
      <c r="L8039" s="77">
        <v>21.597735</v>
      </c>
      <c r="M8039" s="77">
        <v>-3.672769389938324</v>
      </c>
      <c r="N8039" s="77">
        <v>22.249772</v>
      </c>
      <c r="O8039" s="77">
        <v>-6.4956710567640688</v>
      </c>
      <c r="P8039" s="77">
        <v>10860000</v>
      </c>
      <c r="Q8039" s="77">
        <v>26160</v>
      </c>
      <c r="R8039" s="77">
        <v>415.14</v>
      </c>
      <c r="S8039" s="77">
        <v>39.008000000000003</v>
      </c>
      <c r="T8039" s="77">
        <v>6.6769999999999996</v>
      </c>
      <c r="U8039" s="77">
        <v>19.940000000000001</v>
      </c>
      <c r="V8039" s="77">
        <v>2.121569267088609</v>
      </c>
      <c r="AC8039" s="77">
        <v>22.8</v>
      </c>
      <c r="AD8039" s="77">
        <v>18.100000000000001</v>
      </c>
      <c r="AH8039" s="77">
        <f>IF(AND(M8039&lt;Variables!$G$6,M8039&gt;Variables!$G$5),0,1)</f>
        <v>0</v>
      </c>
      <c r="AI8039" s="77">
        <f t="shared" si="252"/>
        <v>1</v>
      </c>
      <c r="AJ8039" s="77">
        <f>IF(I8039&gt;Variables!$G$7,0,1)</f>
        <v>1</v>
      </c>
      <c r="AK8039" s="77">
        <f>IF(F8039&gt;Variables!$G$8,0,1)</f>
        <v>0</v>
      </c>
      <c r="AL8039" s="77">
        <f>IF(G8039&gt;Variables!$G$9,0,1)</f>
        <v>0</v>
      </c>
      <c r="AM8039" s="77">
        <f>IF(AND(K8039&gt;Variables!$G$10,K8039&lt;Variables!$G$11),0,1)</f>
        <v>1</v>
      </c>
      <c r="AN8039" s="77">
        <f>IF(H8039&lt;Variables!$G$13,1,0)</f>
        <v>1</v>
      </c>
      <c r="AO8039" s="77">
        <f>IF(R8039&lt;Variables!$G$12,0,1)</f>
        <v>1</v>
      </c>
      <c r="AP8039" s="78">
        <f t="shared" si="253"/>
        <v>1</v>
      </c>
      <c r="AQ8039" s="77">
        <f>IF(V8039&lt;Variables!$G$15,1,0)</f>
        <v>1</v>
      </c>
      <c r="AR8039" s="77">
        <v>1</v>
      </c>
      <c r="AS8039" s="77">
        <v>0</v>
      </c>
      <c r="AT8039" s="77">
        <v>0</v>
      </c>
      <c r="AU8039" s="77">
        <v>0</v>
      </c>
      <c r="BA8039" s="77">
        <v>2</v>
      </c>
    </row>
    <row r="8040" spans="3:53" x14ac:dyDescent="0.25">
      <c r="C8040" s="77" t="s">
        <v>853</v>
      </c>
      <c r="D8040" s="77" t="s">
        <v>847</v>
      </c>
      <c r="E8040" s="77">
        <v>19.45</v>
      </c>
      <c r="F8040" s="77">
        <v>29.67</v>
      </c>
      <c r="G8040" s="77">
        <v>2.2200000000000002</v>
      </c>
      <c r="H8040" s="77">
        <v>-99999</v>
      </c>
      <c r="I8040" s="77">
        <v>-99999</v>
      </c>
      <c r="J8040" s="77" t="s">
        <v>75</v>
      </c>
      <c r="K8040" s="77">
        <v>-99999</v>
      </c>
      <c r="L8040" s="77">
        <v>19.456109999999999</v>
      </c>
      <c r="M8040" s="77">
        <v>-0.69957458094142222</v>
      </c>
      <c r="N8040" s="77">
        <v>19.283756</v>
      </c>
      <c r="O8040" s="77">
        <v>0.18795093652916961</v>
      </c>
      <c r="P8040" s="77">
        <v>9640000</v>
      </c>
      <c r="S8040" s="77">
        <v>39.008000000000003</v>
      </c>
      <c r="T8040" s="77">
        <v>6.6769999999999996</v>
      </c>
      <c r="U8040" s="77">
        <v>19.940000000000001</v>
      </c>
      <c r="V8040" s="77">
        <v>-99999</v>
      </c>
      <c r="AC8040" s="77">
        <v>22</v>
      </c>
      <c r="AD8040" s="77">
        <v>19.27</v>
      </c>
      <c r="AH8040" s="77">
        <f>IF(AND(M8040&lt;Variables!$G$6,M8040&gt;Variables!$G$5),0,1)</f>
        <v>1</v>
      </c>
      <c r="AI8040" s="77">
        <f t="shared" si="252"/>
        <v>0</v>
      </c>
      <c r="AJ8040" s="77">
        <f>IF(I8040&gt;Variables!$G$7,0,1)</f>
        <v>1</v>
      </c>
      <c r="AK8040" s="77">
        <f>IF(F8040&gt;Variables!$G$8,0,1)</f>
        <v>0</v>
      </c>
      <c r="AL8040" s="77">
        <f>IF(G8040&gt;Variables!$G$9,0,1)</f>
        <v>1</v>
      </c>
      <c r="AM8040" s="77">
        <f>IF(AND(K8040&gt;Variables!$G$10,K8040&lt;Variables!$G$11),0,1)</f>
        <v>1</v>
      </c>
      <c r="AN8040" s="77">
        <f>IF(H8040&lt;Variables!$G$13,1,0)</f>
        <v>1</v>
      </c>
      <c r="AO8040" s="77">
        <f>IF(R8040&lt;Variables!$G$12,0,1)</f>
        <v>0</v>
      </c>
      <c r="AP8040" s="78">
        <f t="shared" si="253"/>
        <v>1</v>
      </c>
      <c r="AQ8040" s="77">
        <f>IF(V8040&lt;Variables!$G$15,1,0)</f>
        <v>1</v>
      </c>
      <c r="AR8040" s="77">
        <v>1</v>
      </c>
      <c r="AS8040" s="77">
        <v>0</v>
      </c>
      <c r="AT8040" s="77">
        <v>0</v>
      </c>
      <c r="AU8040" s="77">
        <v>0</v>
      </c>
      <c r="BA8040" s="77">
        <v>2</v>
      </c>
    </row>
    <row r="8041" spans="3:53" x14ac:dyDescent="0.25">
      <c r="C8041" s="77" t="s">
        <v>853</v>
      </c>
      <c r="D8041" s="77" t="s">
        <v>82</v>
      </c>
      <c r="E8041" s="77">
        <v>34.6</v>
      </c>
      <c r="F8041" s="77">
        <v>7.01</v>
      </c>
      <c r="G8041" s="77">
        <v>5.68</v>
      </c>
      <c r="H8041" s="77">
        <v>4580</v>
      </c>
      <c r="I8041" s="77">
        <v>284.61799999999999</v>
      </c>
      <c r="J8041" s="77" t="s">
        <v>75</v>
      </c>
      <c r="K8041" s="77">
        <v>50.78</v>
      </c>
      <c r="L8041" s="77">
        <v>34.563989999999997</v>
      </c>
      <c r="M8041" s="77">
        <v>-0.17645532243238349</v>
      </c>
      <c r="N8041" s="77">
        <v>34.324241999999998</v>
      </c>
      <c r="O8041" s="77">
        <v>0.52079227270336215</v>
      </c>
      <c r="P8041" s="77">
        <v>12158000</v>
      </c>
      <c r="Q8041" s="77">
        <v>15988000</v>
      </c>
      <c r="R8041" s="77">
        <v>0.76</v>
      </c>
      <c r="S8041" s="77">
        <v>39.008000000000003</v>
      </c>
      <c r="T8041" s="77">
        <v>6.6769999999999996</v>
      </c>
      <c r="U8041" s="77">
        <v>19.940000000000001</v>
      </c>
      <c r="V8041" s="77">
        <v>2.3800661287007658</v>
      </c>
      <c r="AC8041" s="77">
        <v>34.880000000000003</v>
      </c>
      <c r="AD8041" s="77">
        <v>33.883800000000001</v>
      </c>
      <c r="AH8041" s="77">
        <f>IF(AND(M8041&lt;Variables!$G$6,M8041&gt;Variables!$G$5),0,1)</f>
        <v>1</v>
      </c>
      <c r="AI8041" s="77">
        <f t="shared" si="252"/>
        <v>0</v>
      </c>
      <c r="AJ8041" s="77">
        <f>IF(I8041&gt;Variables!$G$7,0,1)</f>
        <v>0</v>
      </c>
      <c r="AK8041" s="77">
        <f>IF(F8041&gt;Variables!$G$8,0,1)</f>
        <v>1</v>
      </c>
      <c r="AL8041" s="77">
        <f>IF(G8041&gt;Variables!$G$9,0,1)</f>
        <v>1</v>
      </c>
      <c r="AM8041" s="77">
        <f>IF(AND(K8041&gt;Variables!$G$10,K8041&lt;Variables!$G$11),0,1)</f>
        <v>1</v>
      </c>
      <c r="AN8041" s="77">
        <f>IF(H8041&lt;Variables!$G$13,1,0)</f>
        <v>0</v>
      </c>
      <c r="AO8041" s="77">
        <f>IF(R8041&lt;Variables!$G$12,0,1)</f>
        <v>0</v>
      </c>
      <c r="AP8041" s="78">
        <f t="shared" si="253"/>
        <v>1</v>
      </c>
      <c r="AQ8041" s="77">
        <f>IF(V8041&lt;Variables!$G$15,1,0)</f>
        <v>1</v>
      </c>
      <c r="AR8041" s="77">
        <v>0</v>
      </c>
      <c r="AS8041" s="77">
        <v>0</v>
      </c>
      <c r="AT8041" s="77">
        <v>1</v>
      </c>
      <c r="AU8041" s="77">
        <v>0</v>
      </c>
      <c r="BA8041" s="77">
        <v>-1.81</v>
      </c>
    </row>
    <row r="8042" spans="3:53" x14ac:dyDescent="0.25">
      <c r="C8042" s="77" t="s">
        <v>853</v>
      </c>
      <c r="D8042" s="77" t="s">
        <v>618</v>
      </c>
      <c r="E8042" s="77">
        <v>1.41</v>
      </c>
      <c r="F8042" s="77">
        <v>8.08</v>
      </c>
      <c r="G8042" s="77">
        <v>0.36</v>
      </c>
      <c r="H8042" s="77">
        <v>-99999</v>
      </c>
      <c r="I8042" s="77">
        <v>4.2229999999999999</v>
      </c>
      <c r="J8042" s="77" t="s">
        <v>74</v>
      </c>
      <c r="L8042" s="77">
        <v>-99999</v>
      </c>
      <c r="M8042" s="77">
        <v>-99999</v>
      </c>
      <c r="N8042" s="77">
        <v>1.405</v>
      </c>
      <c r="O8042" s="77">
        <v>0</v>
      </c>
      <c r="P8042" s="77">
        <v>38867</v>
      </c>
      <c r="Q8042" s="77">
        <v>39096</v>
      </c>
      <c r="R8042" s="77">
        <v>0.99</v>
      </c>
      <c r="S8042" s="77">
        <v>39.008000000000003</v>
      </c>
      <c r="T8042" s="77">
        <v>6.6769999999999996</v>
      </c>
      <c r="U8042" s="77">
        <v>19.940000000000001</v>
      </c>
      <c r="V8042" s="77">
        <v>-99999</v>
      </c>
      <c r="AC8042" s="77">
        <v>1.41</v>
      </c>
      <c r="AD8042" s="77">
        <v>1.395</v>
      </c>
      <c r="AH8042" s="77">
        <f>IF(AND(M8042&lt;Variables!$G$6,M8042&gt;Variables!$G$5),0,1)</f>
        <v>1</v>
      </c>
      <c r="AI8042" s="77">
        <f t="shared" si="252"/>
        <v>1</v>
      </c>
      <c r="AJ8042" s="77">
        <f>IF(I8042&gt;Variables!$G$7,0,1)</f>
        <v>1</v>
      </c>
      <c r="AK8042" s="77">
        <f>IF(F8042&gt;Variables!$G$8,0,1)</f>
        <v>1</v>
      </c>
      <c r="AL8042" s="77">
        <f>IF(G8042&gt;Variables!$G$9,0,1)</f>
        <v>1</v>
      </c>
      <c r="AM8042" s="77">
        <f>IF(AND(K8042&gt;Variables!$G$10,K8042&lt;Variables!$G$11),0,1)</f>
        <v>1</v>
      </c>
      <c r="AN8042" s="77">
        <f>IF(H8042&lt;Variables!$G$13,1,0)</f>
        <v>1</v>
      </c>
      <c r="AO8042" s="77">
        <f>IF(R8042&lt;Variables!$G$12,0,1)</f>
        <v>0</v>
      </c>
      <c r="AP8042" s="78">
        <f t="shared" si="253"/>
        <v>0</v>
      </c>
      <c r="AQ8042" s="77">
        <f>IF(V8042&lt;Variables!$G$15,1,0)</f>
        <v>1</v>
      </c>
      <c r="AR8042" s="77">
        <v>0</v>
      </c>
      <c r="AS8042" s="77">
        <v>0</v>
      </c>
      <c r="AT8042" s="77">
        <v>0</v>
      </c>
      <c r="AU8042" s="77">
        <v>0</v>
      </c>
      <c r="BA8042" s="77">
        <v>0</v>
      </c>
    </row>
    <row r="8043" spans="3:53" x14ac:dyDescent="0.25">
      <c r="C8043" s="77" t="s">
        <v>853</v>
      </c>
      <c r="D8043" s="77" t="s">
        <v>612</v>
      </c>
      <c r="E8043" s="77">
        <v>127.45</v>
      </c>
      <c r="F8043" s="77">
        <v>6.31</v>
      </c>
      <c r="G8043" s="77">
        <v>1.02</v>
      </c>
      <c r="H8043" s="77">
        <v>19960</v>
      </c>
      <c r="I8043" s="77">
        <v>-27.908999999999999</v>
      </c>
      <c r="J8043" s="77" t="s">
        <v>75</v>
      </c>
      <c r="K8043" s="77">
        <v>54.28</v>
      </c>
      <c r="L8043" s="77">
        <v>126.75762</v>
      </c>
      <c r="M8043" s="77">
        <v>0.16360357665281691</v>
      </c>
      <c r="N8043" s="77">
        <v>126.93676600000001</v>
      </c>
      <c r="O8043" s="77">
        <v>2.2242570761558111E-2</v>
      </c>
      <c r="P8043" s="77">
        <v>3003000</v>
      </c>
      <c r="Q8043" s="77">
        <v>1140000</v>
      </c>
      <c r="R8043" s="77">
        <v>2.63</v>
      </c>
      <c r="S8043" s="77">
        <v>39.008000000000003</v>
      </c>
      <c r="T8043" s="77">
        <v>6.6769999999999996</v>
      </c>
      <c r="U8043" s="77">
        <v>19.940000000000001</v>
      </c>
      <c r="V8043" s="77">
        <v>2.4050648620933091</v>
      </c>
      <c r="AC8043" s="77">
        <v>127.88</v>
      </c>
      <c r="AD8043" s="77">
        <v>126.23</v>
      </c>
      <c r="AH8043" s="77">
        <f>IF(AND(M8043&lt;Variables!$G$6,M8043&gt;Variables!$G$5),0,1)</f>
        <v>1</v>
      </c>
      <c r="AI8043" s="77">
        <f t="shared" si="252"/>
        <v>1</v>
      </c>
      <c r="AJ8043" s="77">
        <f>IF(I8043&gt;Variables!$G$7,0,1)</f>
        <v>1</v>
      </c>
      <c r="AK8043" s="77">
        <f>IF(F8043&gt;Variables!$G$8,0,1)</f>
        <v>1</v>
      </c>
      <c r="AL8043" s="77">
        <f>IF(G8043&gt;Variables!$G$9,0,1)</f>
        <v>1</v>
      </c>
      <c r="AM8043" s="77">
        <f>IF(AND(K8043&gt;Variables!$G$10,K8043&lt;Variables!$G$11),0,1)</f>
        <v>1</v>
      </c>
      <c r="AN8043" s="77">
        <f>IF(H8043&lt;Variables!$G$13,1,0)</f>
        <v>0</v>
      </c>
      <c r="AO8043" s="77">
        <f>IF(R8043&lt;Variables!$G$12,0,1)</f>
        <v>1</v>
      </c>
      <c r="AP8043" s="78">
        <f t="shared" si="253"/>
        <v>1</v>
      </c>
      <c r="AQ8043" s="77">
        <f>IF(V8043&lt;Variables!$G$15,1,0)</f>
        <v>1</v>
      </c>
      <c r="AR8043" s="77">
        <v>0</v>
      </c>
      <c r="AS8043" s="77">
        <v>1</v>
      </c>
      <c r="AT8043" s="77">
        <v>0</v>
      </c>
      <c r="AU8043" s="77">
        <v>0</v>
      </c>
      <c r="BA8043" s="77">
        <v>-0.26</v>
      </c>
    </row>
    <row r="8044" spans="3:53" x14ac:dyDescent="0.25">
      <c r="C8044" s="77" t="s">
        <v>853</v>
      </c>
      <c r="D8044" s="77" t="s">
        <v>611</v>
      </c>
      <c r="E8044" s="77">
        <v>21.04</v>
      </c>
      <c r="F8044" s="77">
        <v>6.74</v>
      </c>
      <c r="G8044" s="77">
        <v>0</v>
      </c>
      <c r="H8044" s="77">
        <v>-99999</v>
      </c>
      <c r="I8044" s="77">
        <v>-0.34399999999999997</v>
      </c>
      <c r="J8044" s="77" t="s">
        <v>74</v>
      </c>
      <c r="K8044" s="77">
        <v>58.72</v>
      </c>
      <c r="L8044" s="77">
        <v>21.0275</v>
      </c>
      <c r="M8044" s="77">
        <v>0.20211627630484089</v>
      </c>
      <c r="N8044" s="77">
        <v>21.016249999999999</v>
      </c>
      <c r="O8044" s="77">
        <v>0.25575447570332888</v>
      </c>
      <c r="P8044" s="77">
        <v>34759</v>
      </c>
      <c r="Q8044" s="77">
        <v>63540</v>
      </c>
      <c r="R8044" s="77">
        <v>0.55000000000000004</v>
      </c>
      <c r="S8044" s="77">
        <v>39.008000000000003</v>
      </c>
      <c r="T8044" s="77">
        <v>6.6769999999999996</v>
      </c>
      <c r="U8044" s="77">
        <v>19.940000000000001</v>
      </c>
      <c r="V8044" s="77">
        <v>2.4469942098680302</v>
      </c>
      <c r="AC8044" s="77">
        <v>21.3</v>
      </c>
      <c r="AD8044" s="77">
        <v>20.9</v>
      </c>
      <c r="AH8044" s="77">
        <f>IF(AND(M8044&lt;Variables!$G$6,M8044&gt;Variables!$G$5),0,1)</f>
        <v>1</v>
      </c>
      <c r="AI8044" s="77">
        <f t="shared" si="252"/>
        <v>0</v>
      </c>
      <c r="AJ8044" s="77">
        <f>IF(I8044&gt;Variables!$G$7,0,1)</f>
        <v>1</v>
      </c>
      <c r="AK8044" s="77">
        <f>IF(F8044&gt;Variables!$G$8,0,1)</f>
        <v>1</v>
      </c>
      <c r="AL8044" s="77">
        <f>IF(G8044&gt;Variables!$G$9,0,1)</f>
        <v>1</v>
      </c>
      <c r="AM8044" s="77">
        <f>IF(AND(K8044&gt;Variables!$G$10,K8044&lt;Variables!$G$11),0,1)</f>
        <v>1</v>
      </c>
      <c r="AN8044" s="77">
        <f>IF(H8044&lt;Variables!$G$13,1,0)</f>
        <v>1</v>
      </c>
      <c r="AO8044" s="77">
        <f>IF(R8044&lt;Variables!$G$12,0,1)</f>
        <v>0</v>
      </c>
      <c r="AP8044" s="78">
        <f t="shared" si="253"/>
        <v>0</v>
      </c>
      <c r="AQ8044" s="77">
        <f>IF(V8044&lt;Variables!$G$15,1,0)</f>
        <v>1</v>
      </c>
      <c r="AR8044" s="77">
        <v>1</v>
      </c>
      <c r="AS8044" s="77">
        <v>0</v>
      </c>
      <c r="AT8044" s="77">
        <v>0</v>
      </c>
      <c r="AU8044" s="77">
        <v>0</v>
      </c>
      <c r="BA8044" s="77">
        <v>1.21</v>
      </c>
    </row>
    <row r="8045" spans="3:53" x14ac:dyDescent="0.25">
      <c r="C8045" s="77" t="s">
        <v>853</v>
      </c>
      <c r="D8045" s="77" t="s">
        <v>431</v>
      </c>
      <c r="E8045" s="77">
        <v>40.549999999999997</v>
      </c>
      <c r="F8045" s="77">
        <v>6.6</v>
      </c>
      <c r="G8045" s="77">
        <v>5.92</v>
      </c>
      <c r="H8045" s="77">
        <v>4950</v>
      </c>
      <c r="I8045" s="77">
        <v>178.12700000000001</v>
      </c>
      <c r="J8045" s="77" t="s">
        <v>75</v>
      </c>
      <c r="K8045" s="77">
        <v>35.26</v>
      </c>
      <c r="L8045" s="77">
        <v>40.722625000000008</v>
      </c>
      <c r="M8045" s="77">
        <v>-0.64491176587954968</v>
      </c>
      <c r="N8045" s="77">
        <v>40.666013999999997</v>
      </c>
      <c r="O8045" s="77">
        <v>-0.50659993379237067</v>
      </c>
      <c r="P8045" s="77">
        <v>7717000</v>
      </c>
      <c r="Q8045" s="77">
        <v>5997000</v>
      </c>
      <c r="R8045" s="77">
        <v>1.29</v>
      </c>
      <c r="S8045" s="77">
        <v>39.008000000000003</v>
      </c>
      <c r="T8045" s="77">
        <v>6.6769999999999996</v>
      </c>
      <c r="U8045" s="77">
        <v>19.940000000000001</v>
      </c>
      <c r="V8045" s="77">
        <v>2.2036079795617298</v>
      </c>
      <c r="AC8045" s="77">
        <v>40.743299999999998</v>
      </c>
      <c r="AD8045" s="77">
        <v>39.28</v>
      </c>
      <c r="AH8045" s="77">
        <f>IF(AND(M8045&lt;Variables!$G$6,M8045&gt;Variables!$G$5),0,1)</f>
        <v>1</v>
      </c>
      <c r="AI8045" s="77">
        <f t="shared" si="252"/>
        <v>0</v>
      </c>
      <c r="AJ8045" s="77">
        <f>IF(I8045&gt;Variables!$G$7,0,1)</f>
        <v>0</v>
      </c>
      <c r="AK8045" s="77">
        <f>IF(F8045&gt;Variables!$G$8,0,1)</f>
        <v>1</v>
      </c>
      <c r="AL8045" s="77">
        <f>IF(G8045&gt;Variables!$G$9,0,1)</f>
        <v>1</v>
      </c>
      <c r="AM8045" s="77">
        <f>IF(AND(K8045&gt;Variables!$G$10,K8045&lt;Variables!$G$11),0,1)</f>
        <v>1</v>
      </c>
      <c r="AN8045" s="77">
        <f>IF(H8045&lt;Variables!$G$13,1,0)</f>
        <v>0</v>
      </c>
      <c r="AO8045" s="77">
        <f>IF(R8045&lt;Variables!$G$12,0,1)</f>
        <v>0</v>
      </c>
      <c r="AP8045" s="78">
        <f t="shared" si="253"/>
        <v>1</v>
      </c>
      <c r="AQ8045" s="77">
        <f>IF(V8045&lt;Variables!$G$15,1,0)</f>
        <v>1</v>
      </c>
      <c r="AR8045" s="77">
        <v>0</v>
      </c>
      <c r="AS8045" s="77">
        <v>0</v>
      </c>
      <c r="AT8045" s="77">
        <v>1</v>
      </c>
      <c r="AU8045" s="77">
        <v>0</v>
      </c>
      <c r="BA8045" s="77">
        <v>-1.38</v>
      </c>
    </row>
    <row r="8046" spans="3:53" x14ac:dyDescent="0.25">
      <c r="C8046" s="77" t="s">
        <v>853</v>
      </c>
      <c r="D8046" s="77" t="s">
        <v>458</v>
      </c>
      <c r="E8046" s="77">
        <v>53.73</v>
      </c>
      <c r="F8046" s="77">
        <v>33.18</v>
      </c>
      <c r="G8046" s="77">
        <v>12.17</v>
      </c>
      <c r="H8046" s="77">
        <v>9830</v>
      </c>
      <c r="I8046" s="77">
        <v>81.882999999999996</v>
      </c>
      <c r="J8046" s="77" t="s">
        <v>75</v>
      </c>
      <c r="K8046" s="77">
        <v>42.38</v>
      </c>
      <c r="L8046" s="77">
        <v>53.928319999999999</v>
      </c>
      <c r="M8046" s="77">
        <v>-0.55317873799887851</v>
      </c>
      <c r="N8046" s="77">
        <v>53.821632000000001</v>
      </c>
      <c r="O8046" s="77">
        <v>-0.35605014727163692</v>
      </c>
      <c r="P8046" s="77">
        <v>180583000</v>
      </c>
      <c r="Q8046" s="77">
        <v>20406000</v>
      </c>
      <c r="R8046" s="77">
        <v>8.85</v>
      </c>
      <c r="S8046" s="77">
        <v>39.008000000000003</v>
      </c>
      <c r="T8046" s="77">
        <v>6.6769999999999996</v>
      </c>
      <c r="U8046" s="77">
        <v>19.940000000000001</v>
      </c>
      <c r="V8046" s="77">
        <v>2.290265886099474</v>
      </c>
      <c r="AC8046" s="77">
        <v>57.289900000000003</v>
      </c>
      <c r="AD8046" s="77">
        <v>51.93</v>
      </c>
      <c r="AH8046" s="77">
        <f>IF(AND(M8046&lt;Variables!$G$6,M8046&gt;Variables!$G$5),0,1)</f>
        <v>1</v>
      </c>
      <c r="AI8046" s="77">
        <f t="shared" si="252"/>
        <v>0</v>
      </c>
      <c r="AJ8046" s="77">
        <f>IF(I8046&gt;Variables!$G$7,0,1)</f>
        <v>0</v>
      </c>
      <c r="AK8046" s="77">
        <f>IF(F8046&gt;Variables!$G$8,0,1)</f>
        <v>0</v>
      </c>
      <c r="AL8046" s="77">
        <f>IF(G8046&gt;Variables!$G$9,0,1)</f>
        <v>0</v>
      </c>
      <c r="AM8046" s="77">
        <f>IF(AND(K8046&gt;Variables!$G$10,K8046&lt;Variables!$G$11),0,1)</f>
        <v>1</v>
      </c>
      <c r="AN8046" s="77">
        <f>IF(H8046&lt;Variables!$G$13,1,0)</f>
        <v>0</v>
      </c>
      <c r="AO8046" s="77">
        <f>IF(R8046&lt;Variables!$G$12,0,1)</f>
        <v>1</v>
      </c>
      <c r="AP8046" s="78">
        <f t="shared" si="253"/>
        <v>1</v>
      </c>
      <c r="AQ8046" s="77">
        <f>IF(V8046&lt;Variables!$G$15,1,0)</f>
        <v>1</v>
      </c>
      <c r="AR8046" s="77">
        <v>0</v>
      </c>
      <c r="AS8046" s="77">
        <v>0</v>
      </c>
      <c r="AT8046" s="77">
        <v>1</v>
      </c>
      <c r="AU8046" s="77">
        <v>0</v>
      </c>
      <c r="BA8046" s="77">
        <v>-1.28</v>
      </c>
    </row>
    <row r="8047" spans="3:53" x14ac:dyDescent="0.25">
      <c r="C8047" s="77" t="s">
        <v>853</v>
      </c>
      <c r="D8047" s="77" t="s">
        <v>845</v>
      </c>
      <c r="E8047" s="77">
        <v>48.63</v>
      </c>
      <c r="F8047" s="77">
        <v>6.83</v>
      </c>
      <c r="G8047" s="77">
        <v>6.93</v>
      </c>
      <c r="H8047" s="77">
        <v>7470</v>
      </c>
      <c r="I8047" s="77">
        <v>-14.5</v>
      </c>
      <c r="J8047" s="77" t="s">
        <v>75</v>
      </c>
      <c r="K8047" s="77">
        <v>57.98</v>
      </c>
      <c r="L8047" s="77">
        <v>48.295749999999998</v>
      </c>
      <c r="M8047" s="77">
        <v>0.29868052571913578</v>
      </c>
      <c r="N8047" s="77">
        <v>48.089773469387751</v>
      </c>
      <c r="O8047" s="77">
        <v>0.72827652397902976</v>
      </c>
      <c r="P8047" s="77">
        <v>1186000</v>
      </c>
      <c r="Q8047" s="77">
        <v>2388000</v>
      </c>
      <c r="R8047" s="77">
        <v>0.5</v>
      </c>
      <c r="S8047" s="77">
        <v>39.008000000000003</v>
      </c>
      <c r="T8047" s="77">
        <v>6.6769999999999996</v>
      </c>
      <c r="U8047" s="77">
        <v>19.940000000000001</v>
      </c>
      <c r="V8047" s="77">
        <v>2.435023643252253</v>
      </c>
      <c r="AC8047" s="77">
        <v>49.51</v>
      </c>
      <c r="AD8047" s="77">
        <v>48.18</v>
      </c>
      <c r="AH8047" s="77">
        <f>IF(AND(M8047&lt;Variables!$G$6,M8047&gt;Variables!$G$5),0,1)</f>
        <v>1</v>
      </c>
      <c r="AI8047" s="77">
        <f t="shared" si="252"/>
        <v>0</v>
      </c>
      <c r="AJ8047" s="77">
        <f>IF(I8047&gt;Variables!$G$7,0,1)</f>
        <v>1</v>
      </c>
      <c r="AK8047" s="77">
        <f>IF(F8047&gt;Variables!$G$8,0,1)</f>
        <v>1</v>
      </c>
      <c r="AL8047" s="77">
        <f>IF(G8047&gt;Variables!$G$9,0,1)</f>
        <v>1</v>
      </c>
      <c r="AM8047" s="77">
        <f>IF(AND(K8047&gt;Variables!$G$10,K8047&lt;Variables!$G$11),0,1)</f>
        <v>1</v>
      </c>
      <c r="AN8047" s="77">
        <f>IF(H8047&lt;Variables!$G$13,1,0)</f>
        <v>0</v>
      </c>
      <c r="AO8047" s="77">
        <f>IF(R8047&lt;Variables!$G$12,0,1)</f>
        <v>0</v>
      </c>
      <c r="AP8047" s="78">
        <f t="shared" si="253"/>
        <v>1</v>
      </c>
      <c r="AQ8047" s="77">
        <f>IF(V8047&lt;Variables!$G$15,1,0)</f>
        <v>1</v>
      </c>
      <c r="AR8047" s="77">
        <v>0</v>
      </c>
      <c r="AS8047" s="77">
        <v>1</v>
      </c>
      <c r="AT8047" s="77">
        <v>0</v>
      </c>
      <c r="AU8047" s="77">
        <v>0</v>
      </c>
      <c r="BA8047" s="77">
        <v>0.04</v>
      </c>
    </row>
    <row r="8048" spans="3:53" x14ac:dyDescent="0.25">
      <c r="C8048" s="77" t="s">
        <v>853</v>
      </c>
      <c r="D8048" s="77" t="s">
        <v>617</v>
      </c>
      <c r="E8048" s="77">
        <v>4.37</v>
      </c>
      <c r="F8048" s="77">
        <v>6.3</v>
      </c>
      <c r="G8048" s="77">
        <v>3.55</v>
      </c>
      <c r="H8048" s="77">
        <v>-99999</v>
      </c>
      <c r="I8048" s="77">
        <v>-22.965</v>
      </c>
      <c r="J8048" s="77" t="s">
        <v>74</v>
      </c>
      <c r="K8048" s="77">
        <v>40.380000000000003</v>
      </c>
      <c r="L8048" s="77">
        <v>4.3849999999999998</v>
      </c>
      <c r="M8048" s="77">
        <v>-0.1140250855188117</v>
      </c>
      <c r="N8048" s="77">
        <v>4.3915600000000001</v>
      </c>
      <c r="O8048" s="77">
        <v>-0.26323219994717678</v>
      </c>
      <c r="P8048" s="77">
        <v>279228</v>
      </c>
      <c r="Q8048" s="77">
        <v>142825</v>
      </c>
      <c r="R8048" s="77">
        <v>1.96</v>
      </c>
      <c r="S8048" s="77">
        <v>39.008000000000003</v>
      </c>
      <c r="T8048" s="77">
        <v>6.6769999999999996</v>
      </c>
      <c r="U8048" s="77">
        <v>19.940000000000001</v>
      </c>
      <c r="V8048" s="77">
        <v>2.267133543443558</v>
      </c>
      <c r="AC8048" s="77">
        <v>4.38</v>
      </c>
      <c r="AD8048" s="77">
        <v>4.3099999999999996</v>
      </c>
      <c r="AH8048" s="77">
        <f>IF(AND(M8048&lt;Variables!$G$6,M8048&gt;Variables!$G$5),0,1)</f>
        <v>1</v>
      </c>
      <c r="AI8048" s="77">
        <f t="shared" si="252"/>
        <v>1</v>
      </c>
      <c r="AJ8048" s="77">
        <f>IF(I8048&gt;Variables!$G$7,0,1)</f>
        <v>1</v>
      </c>
      <c r="AK8048" s="77">
        <f>IF(F8048&gt;Variables!$G$8,0,1)</f>
        <v>1</v>
      </c>
      <c r="AL8048" s="77">
        <f>IF(G8048&gt;Variables!$G$9,0,1)</f>
        <v>1</v>
      </c>
      <c r="AM8048" s="77">
        <f>IF(AND(K8048&gt;Variables!$G$10,K8048&lt;Variables!$G$11),0,1)</f>
        <v>1</v>
      </c>
      <c r="AN8048" s="77">
        <f>IF(H8048&lt;Variables!$G$13,1,0)</f>
        <v>1</v>
      </c>
      <c r="AO8048" s="77">
        <f>IF(R8048&lt;Variables!$G$12,0,1)</f>
        <v>0</v>
      </c>
      <c r="AP8048" s="78">
        <f t="shared" si="253"/>
        <v>0</v>
      </c>
      <c r="AQ8048" s="77">
        <f>IF(V8048&lt;Variables!$G$15,1,0)</f>
        <v>1</v>
      </c>
      <c r="AR8048" s="77">
        <v>0</v>
      </c>
      <c r="AS8048" s="77">
        <v>0</v>
      </c>
      <c r="AT8048" s="77">
        <v>0</v>
      </c>
      <c r="AU8048" s="77">
        <v>0</v>
      </c>
      <c r="BA8048" s="77">
        <v>0</v>
      </c>
    </row>
    <row r="8049" spans="3:53" x14ac:dyDescent="0.25">
      <c r="C8049" s="77" t="s">
        <v>853</v>
      </c>
      <c r="D8049" s="77" t="s">
        <v>619</v>
      </c>
      <c r="E8049" s="77">
        <v>4.4400000000000004</v>
      </c>
      <c r="F8049" s="77">
        <v>6.89</v>
      </c>
      <c r="G8049" s="77">
        <v>2.29</v>
      </c>
      <c r="H8049" s="77">
        <v>-99999</v>
      </c>
      <c r="I8049" s="77">
        <v>-22.768000000000001</v>
      </c>
      <c r="J8049" s="77" t="s">
        <v>74</v>
      </c>
      <c r="K8049" s="77">
        <v>50.71</v>
      </c>
      <c r="L8049" s="77">
        <v>4.4256000000000002</v>
      </c>
      <c r="M8049" s="77">
        <v>7.6825741142445531E-2</v>
      </c>
      <c r="N8049" s="77">
        <v>4.431046153846153</v>
      </c>
      <c r="O8049" s="77">
        <v>-4.6177669451188973E-2</v>
      </c>
      <c r="P8049" s="77">
        <v>1376000</v>
      </c>
      <c r="Q8049" s="77">
        <v>112475</v>
      </c>
      <c r="R8049" s="77">
        <v>12.23</v>
      </c>
      <c r="S8049" s="77">
        <v>39.008000000000003</v>
      </c>
      <c r="T8049" s="77">
        <v>6.6769999999999996</v>
      </c>
      <c r="U8049" s="77">
        <v>19.940000000000001</v>
      </c>
      <c r="V8049" s="77">
        <v>2.3722006010845988</v>
      </c>
      <c r="AC8049" s="77">
        <v>4.43</v>
      </c>
      <c r="AD8049" s="77">
        <v>4.37</v>
      </c>
      <c r="AH8049" s="77">
        <f>IF(AND(M8049&lt;Variables!$G$6,M8049&gt;Variables!$G$5),0,1)</f>
        <v>1</v>
      </c>
      <c r="AI8049" s="77">
        <f t="shared" si="252"/>
        <v>1</v>
      </c>
      <c r="AJ8049" s="77">
        <f>IF(I8049&gt;Variables!$G$7,0,1)</f>
        <v>1</v>
      </c>
      <c r="AK8049" s="77">
        <f>IF(F8049&gt;Variables!$G$8,0,1)</f>
        <v>1</v>
      </c>
      <c r="AL8049" s="77">
        <f>IF(G8049&gt;Variables!$G$9,0,1)</f>
        <v>1</v>
      </c>
      <c r="AM8049" s="77">
        <f>IF(AND(K8049&gt;Variables!$G$10,K8049&lt;Variables!$G$11),0,1)</f>
        <v>1</v>
      </c>
      <c r="AN8049" s="77">
        <f>IF(H8049&lt;Variables!$G$13,1,0)</f>
        <v>1</v>
      </c>
      <c r="AO8049" s="77">
        <f>IF(R8049&lt;Variables!$G$12,0,1)</f>
        <v>1</v>
      </c>
      <c r="AP8049" s="78">
        <f t="shared" si="253"/>
        <v>0</v>
      </c>
      <c r="AQ8049" s="77">
        <f>IF(V8049&lt;Variables!$G$15,1,0)</f>
        <v>1</v>
      </c>
      <c r="AR8049" s="77">
        <v>0</v>
      </c>
      <c r="AS8049" s="77">
        <v>0</v>
      </c>
      <c r="AT8049" s="77">
        <v>0</v>
      </c>
      <c r="AU8049" s="77">
        <v>1</v>
      </c>
      <c r="BA8049" s="77">
        <v>-1.29</v>
      </c>
    </row>
    <row r="8050" spans="3:53" x14ac:dyDescent="0.25">
      <c r="C8050" s="77" t="s">
        <v>853</v>
      </c>
      <c r="D8050" s="77" t="s">
        <v>638</v>
      </c>
      <c r="E8050" s="77">
        <v>5.57</v>
      </c>
      <c r="F8050" s="77">
        <v>7.51</v>
      </c>
      <c r="G8050" s="77">
        <v>6.14</v>
      </c>
      <c r="H8050" s="77">
        <v>-99999</v>
      </c>
      <c r="I8050" s="77">
        <v>277.75799999999998</v>
      </c>
      <c r="J8050" s="77" t="s">
        <v>74</v>
      </c>
      <c r="K8050" s="77">
        <v>-99999</v>
      </c>
      <c r="L8050" s="77">
        <v>5.5329999999999986</v>
      </c>
      <c r="M8050" s="77">
        <v>-5.4220133742982568E-2</v>
      </c>
      <c r="N8050" s="77">
        <v>5.5427499999999998</v>
      </c>
      <c r="O8050" s="77">
        <v>-0.23003021965630049</v>
      </c>
      <c r="P8050" s="77">
        <v>18982</v>
      </c>
      <c r="Q8050" s="77">
        <v>549543</v>
      </c>
      <c r="R8050" s="77">
        <v>0.03</v>
      </c>
      <c r="S8050" s="77">
        <v>39.008000000000003</v>
      </c>
      <c r="T8050" s="77">
        <v>6.6769999999999996</v>
      </c>
      <c r="U8050" s="77">
        <v>19.940000000000001</v>
      </c>
      <c r="V8050" s="77">
        <v>-99999</v>
      </c>
      <c r="AC8050" s="77">
        <v>5.58</v>
      </c>
      <c r="AD8050" s="77">
        <v>5.49</v>
      </c>
      <c r="AH8050" s="77">
        <f>IF(AND(M8050&lt;Variables!$G$6,M8050&gt;Variables!$G$5),0,1)</f>
        <v>1</v>
      </c>
      <c r="AI8050" s="77">
        <f t="shared" ref="AI8050:AI8113" si="254">IF(L8050&gt;N8050,0,1)</f>
        <v>1</v>
      </c>
      <c r="AJ8050" s="77">
        <f>IF(I8050&gt;Variables!$G$7,0,1)</f>
        <v>0</v>
      </c>
      <c r="AK8050" s="77">
        <f>IF(F8050&gt;Variables!$G$8,0,1)</f>
        <v>1</v>
      </c>
      <c r="AL8050" s="77">
        <f>IF(G8050&gt;Variables!$G$9,0,1)</f>
        <v>1</v>
      </c>
      <c r="AM8050" s="77">
        <f>IF(AND(K8050&gt;Variables!$G$10,K8050&lt;Variables!$G$11),0,1)</f>
        <v>1</v>
      </c>
      <c r="AN8050" s="77">
        <f>IF(H8050&lt;Variables!$G$13,1,0)</f>
        <v>1</v>
      </c>
      <c r="AO8050" s="77">
        <f>IF(R8050&lt;Variables!$G$12,0,1)</f>
        <v>0</v>
      </c>
      <c r="AP8050" s="78">
        <f t="shared" ref="AP8050:AP8113" si="255">IF(J8050="Pass", 0,1)</f>
        <v>0</v>
      </c>
      <c r="AQ8050" s="77">
        <f>IF(V8050&lt;Variables!$G$15,1,0)</f>
        <v>1</v>
      </c>
      <c r="AR8050" s="77">
        <v>0</v>
      </c>
      <c r="AS8050" s="77">
        <v>0</v>
      </c>
      <c r="AT8050" s="77">
        <v>0</v>
      </c>
      <c r="AU8050" s="77">
        <v>0</v>
      </c>
      <c r="BA8050" s="77">
        <v>0</v>
      </c>
    </row>
    <row r="8051" spans="3:53" x14ac:dyDescent="0.25">
      <c r="C8051" s="77" t="s">
        <v>853</v>
      </c>
      <c r="D8051" s="77" t="s">
        <v>833</v>
      </c>
      <c r="E8051" s="77">
        <v>8.23</v>
      </c>
      <c r="F8051" s="77">
        <v>34.06</v>
      </c>
      <c r="G8051" s="77">
        <v>45</v>
      </c>
      <c r="H8051" s="77">
        <v>387.59</v>
      </c>
      <c r="I8051" s="77">
        <v>320.21300000000002</v>
      </c>
      <c r="J8051" s="77" t="s">
        <v>74</v>
      </c>
      <c r="K8051" s="77">
        <v>76.569999999999993</v>
      </c>
      <c r="L8051" s="77">
        <v>7.9229499999999984</v>
      </c>
      <c r="M8051" s="77">
        <v>4.3172050814406528</v>
      </c>
      <c r="N8051" s="77">
        <v>7.7024059999999999</v>
      </c>
      <c r="O8051" s="77">
        <v>7.304133279912806</v>
      </c>
      <c r="P8051" s="77">
        <v>33860000</v>
      </c>
      <c r="Q8051" s="77">
        <v>18670000</v>
      </c>
      <c r="R8051" s="77">
        <v>1.81</v>
      </c>
      <c r="S8051" s="77">
        <v>39.008000000000003</v>
      </c>
      <c r="T8051" s="77">
        <v>6.6769999999999996</v>
      </c>
      <c r="U8051" s="77">
        <v>19.940000000000001</v>
      </c>
      <c r="V8051" s="77">
        <v>2.1987407624104631</v>
      </c>
      <c r="AC8051" s="77">
        <v>8.67</v>
      </c>
      <c r="AD8051" s="77">
        <v>6.83</v>
      </c>
      <c r="AH8051" s="77">
        <f>IF(AND(M8051&lt;Variables!$G$6,M8051&gt;Variables!$G$5),0,1)</f>
        <v>1</v>
      </c>
      <c r="AI8051" s="77">
        <f t="shared" si="254"/>
        <v>0</v>
      </c>
      <c r="AJ8051" s="77">
        <f>IF(I8051&gt;Variables!$G$7,0,1)</f>
        <v>0</v>
      </c>
      <c r="AK8051" s="77">
        <f>IF(F8051&gt;Variables!$G$8,0,1)</f>
        <v>0</v>
      </c>
      <c r="AL8051" s="77">
        <f>IF(G8051&gt;Variables!$G$9,0,1)</f>
        <v>0</v>
      </c>
      <c r="AM8051" s="77">
        <f>IF(AND(K8051&gt;Variables!$G$10,K8051&lt;Variables!$G$11),0,1)</f>
        <v>1</v>
      </c>
      <c r="AN8051" s="77">
        <f>IF(H8051&lt;Variables!$G$13,1,0)</f>
        <v>1</v>
      </c>
      <c r="AO8051" s="77">
        <f>IF(R8051&lt;Variables!$G$12,0,1)</f>
        <v>0</v>
      </c>
      <c r="AP8051" s="78">
        <f t="shared" si="255"/>
        <v>0</v>
      </c>
      <c r="AQ8051" s="77">
        <f>IF(V8051&lt;Variables!$G$15,1,0)</f>
        <v>1</v>
      </c>
      <c r="AR8051" s="77">
        <v>1</v>
      </c>
      <c r="AS8051" s="77">
        <v>0</v>
      </c>
      <c r="AT8051" s="77">
        <v>0</v>
      </c>
      <c r="AU8051" s="77">
        <v>0</v>
      </c>
      <c r="BA8051" s="77">
        <v>2</v>
      </c>
    </row>
    <row r="8052" spans="3:53" x14ac:dyDescent="0.25">
      <c r="C8052" s="77" t="s">
        <v>853</v>
      </c>
      <c r="D8052" s="77" t="s">
        <v>621</v>
      </c>
      <c r="E8052" s="77">
        <v>12.25</v>
      </c>
      <c r="F8052" s="77">
        <v>38.72</v>
      </c>
      <c r="G8052" s="77">
        <v>-5</v>
      </c>
      <c r="H8052" s="77">
        <v>28.51</v>
      </c>
      <c r="I8052" s="77">
        <v>-12.776999999999999</v>
      </c>
      <c r="J8052" s="77" t="s">
        <v>74</v>
      </c>
      <c r="K8052" s="77">
        <v>41.05</v>
      </c>
      <c r="L8052" s="77">
        <v>12.352810526315791</v>
      </c>
      <c r="M8052" s="77">
        <v>-1.0953825125669261</v>
      </c>
      <c r="N8052" s="77">
        <v>12.50949574468085</v>
      </c>
      <c r="O8052" s="77">
        <v>-2.3341927655638162</v>
      </c>
      <c r="P8052" s="77">
        <v>5310000</v>
      </c>
      <c r="Q8052" s="77">
        <v>52870</v>
      </c>
      <c r="R8052" s="77">
        <v>100.44</v>
      </c>
      <c r="S8052" s="77">
        <v>39.008000000000003</v>
      </c>
      <c r="T8052" s="77">
        <v>6.6769999999999996</v>
      </c>
      <c r="U8052" s="77">
        <v>19.940000000000001</v>
      </c>
      <c r="V8052" s="77">
        <v>2.2744449362949148</v>
      </c>
      <c r="AC8052" s="77">
        <v>12.33</v>
      </c>
      <c r="AD8052" s="77">
        <v>11.63</v>
      </c>
      <c r="AH8052" s="77">
        <f>IF(AND(M8052&lt;Variables!$G$6,M8052&gt;Variables!$G$5),0,1)</f>
        <v>0</v>
      </c>
      <c r="AI8052" s="77">
        <f t="shared" si="254"/>
        <v>1</v>
      </c>
      <c r="AJ8052" s="77">
        <f>IF(I8052&gt;Variables!$G$7,0,1)</f>
        <v>1</v>
      </c>
      <c r="AK8052" s="77">
        <f>IF(F8052&gt;Variables!$G$8,0,1)</f>
        <v>0</v>
      </c>
      <c r="AL8052" s="77">
        <f>IF(G8052&gt;Variables!$G$9,0,1)</f>
        <v>1</v>
      </c>
      <c r="AM8052" s="77">
        <f>IF(AND(K8052&gt;Variables!$G$10,K8052&lt;Variables!$G$11),0,1)</f>
        <v>1</v>
      </c>
      <c r="AN8052" s="77">
        <f>IF(H8052&lt;Variables!$G$13,1,0)</f>
        <v>1</v>
      </c>
      <c r="AO8052" s="77">
        <f>IF(R8052&lt;Variables!$G$12,0,1)</f>
        <v>1</v>
      </c>
      <c r="AP8052" s="78">
        <f t="shared" si="255"/>
        <v>0</v>
      </c>
      <c r="AQ8052" s="77">
        <f>IF(V8052&lt;Variables!$G$15,1,0)</f>
        <v>1</v>
      </c>
      <c r="AR8052" s="77">
        <v>0</v>
      </c>
      <c r="AS8052" s="77">
        <v>0</v>
      </c>
      <c r="AT8052" s="77">
        <v>1</v>
      </c>
      <c r="AU8052" s="77">
        <v>0</v>
      </c>
      <c r="BA8052" s="77">
        <v>-2.25</v>
      </c>
    </row>
    <row r="8053" spans="3:53" x14ac:dyDescent="0.25">
      <c r="C8053" s="77" t="s">
        <v>853</v>
      </c>
      <c r="D8053" s="77" t="s">
        <v>622</v>
      </c>
      <c r="E8053" s="77">
        <v>3.82</v>
      </c>
      <c r="F8053" s="77">
        <v>38.1</v>
      </c>
      <c r="G8053" s="77">
        <v>-20.21</v>
      </c>
      <c r="H8053" s="77">
        <v>181.22</v>
      </c>
      <c r="I8053" s="77">
        <v>-9.5559999999999992</v>
      </c>
      <c r="J8053" s="77" t="s">
        <v>74</v>
      </c>
      <c r="K8053" s="77">
        <v>38.17</v>
      </c>
      <c r="L8053" s="77">
        <v>3.8575105263157892</v>
      </c>
      <c r="M8053" s="77">
        <v>-0.71316788711562384</v>
      </c>
      <c r="N8053" s="77">
        <v>3.9205714285714288</v>
      </c>
      <c r="O8053" s="77">
        <v>-2.3101588689695531</v>
      </c>
      <c r="P8053" s="77">
        <v>49530000</v>
      </c>
      <c r="Q8053" s="77">
        <v>217790</v>
      </c>
      <c r="R8053" s="77">
        <v>227.42</v>
      </c>
      <c r="S8053" s="77">
        <v>39.008000000000003</v>
      </c>
      <c r="T8053" s="77">
        <v>6.6769999999999996</v>
      </c>
      <c r="U8053" s="77">
        <v>19.940000000000001</v>
      </c>
      <c r="V8053" s="77">
        <v>2.238618155674986</v>
      </c>
      <c r="AC8053" s="77">
        <v>3.97</v>
      </c>
      <c r="AD8053" s="77">
        <v>3.65</v>
      </c>
      <c r="AH8053" s="77">
        <f>IF(AND(M8053&lt;Variables!$G$6,M8053&gt;Variables!$G$5),0,1)</f>
        <v>1</v>
      </c>
      <c r="AI8053" s="77">
        <f t="shared" si="254"/>
        <v>1</v>
      </c>
      <c r="AJ8053" s="77">
        <f>IF(I8053&gt;Variables!$G$7,0,1)</f>
        <v>1</v>
      </c>
      <c r="AK8053" s="77">
        <f>IF(F8053&gt;Variables!$G$8,0,1)</f>
        <v>0</v>
      </c>
      <c r="AL8053" s="77">
        <f>IF(G8053&gt;Variables!$G$9,0,1)</f>
        <v>1</v>
      </c>
      <c r="AM8053" s="77">
        <f>IF(AND(K8053&gt;Variables!$G$10,K8053&lt;Variables!$G$11),0,1)</f>
        <v>1</v>
      </c>
      <c r="AN8053" s="77">
        <f>IF(H8053&lt;Variables!$G$13,1,0)</f>
        <v>1</v>
      </c>
      <c r="AO8053" s="77">
        <f>IF(R8053&lt;Variables!$G$12,0,1)</f>
        <v>1</v>
      </c>
      <c r="AP8053" s="78">
        <f t="shared" si="255"/>
        <v>0</v>
      </c>
      <c r="AQ8053" s="77">
        <f>IF(V8053&lt;Variables!$G$15,1,0)</f>
        <v>1</v>
      </c>
      <c r="AR8053" s="77">
        <v>0</v>
      </c>
      <c r="AS8053" s="77">
        <v>0</v>
      </c>
      <c r="AT8053" s="77">
        <v>1</v>
      </c>
      <c r="AU8053" s="77">
        <v>0</v>
      </c>
      <c r="BA8053" s="77">
        <v>-2.25</v>
      </c>
    </row>
    <row r="8054" spans="3:53" x14ac:dyDescent="0.25">
      <c r="C8054" s="77" t="s">
        <v>853</v>
      </c>
      <c r="D8054" s="77" t="s">
        <v>189</v>
      </c>
      <c r="E8054" s="77">
        <v>35.130000000000003</v>
      </c>
      <c r="F8054" s="77">
        <v>7.36</v>
      </c>
      <c r="G8054" s="77">
        <v>7.06</v>
      </c>
      <c r="H8054" s="77">
        <v>-99999</v>
      </c>
      <c r="I8054" s="77">
        <v>-99999</v>
      </c>
      <c r="J8054" s="77" t="s">
        <v>75</v>
      </c>
      <c r="K8054" s="77">
        <v>46.97</v>
      </c>
      <c r="L8054" s="77">
        <v>35.31442222222222</v>
      </c>
      <c r="M8054" s="77">
        <v>-1.1735211739113169</v>
      </c>
      <c r="N8054" s="77">
        <v>34.833065957446813</v>
      </c>
      <c r="O8054" s="77">
        <v>0.1921566210535543</v>
      </c>
      <c r="P8054" s="77">
        <v>620729</v>
      </c>
      <c r="Q8054" s="77">
        <v>1620000</v>
      </c>
      <c r="R8054" s="77">
        <v>0.38</v>
      </c>
      <c r="S8054" s="77">
        <v>39.008000000000003</v>
      </c>
      <c r="T8054" s="77">
        <v>6.6769999999999996</v>
      </c>
      <c r="U8054" s="77">
        <v>19.940000000000001</v>
      </c>
      <c r="V8054" s="77">
        <v>2.355851689196419</v>
      </c>
      <c r="AC8054" s="77">
        <v>35.450000000000003</v>
      </c>
      <c r="AD8054" s="77">
        <v>34.630000000000003</v>
      </c>
      <c r="AH8054" s="77">
        <f>IF(AND(M8054&lt;Variables!$G$6,M8054&gt;Variables!$G$5),0,1)</f>
        <v>0</v>
      </c>
      <c r="AI8054" s="77">
        <f t="shared" si="254"/>
        <v>0</v>
      </c>
      <c r="AJ8054" s="77">
        <f>IF(I8054&gt;Variables!$G$7,0,1)</f>
        <v>1</v>
      </c>
      <c r="AK8054" s="77">
        <f>IF(F8054&gt;Variables!$G$8,0,1)</f>
        <v>1</v>
      </c>
      <c r="AL8054" s="77">
        <f>IF(G8054&gt;Variables!$G$9,0,1)</f>
        <v>1</v>
      </c>
      <c r="AM8054" s="77">
        <f>IF(AND(K8054&gt;Variables!$G$10,K8054&lt;Variables!$G$11),0,1)</f>
        <v>1</v>
      </c>
      <c r="AN8054" s="77">
        <f>IF(H8054&lt;Variables!$G$13,1,0)</f>
        <v>1</v>
      </c>
      <c r="AO8054" s="77">
        <f>IF(R8054&lt;Variables!$G$12,0,1)</f>
        <v>0</v>
      </c>
      <c r="AP8054" s="78">
        <f t="shared" si="255"/>
        <v>1</v>
      </c>
      <c r="AQ8054" s="77">
        <f>IF(V8054&lt;Variables!$G$15,1,0)</f>
        <v>1</v>
      </c>
      <c r="AR8054" s="77">
        <v>0</v>
      </c>
      <c r="AS8054" s="77">
        <v>0</v>
      </c>
      <c r="AT8054" s="77">
        <v>1</v>
      </c>
      <c r="AU8054" s="77">
        <v>0</v>
      </c>
      <c r="BA8054" s="77">
        <v>-1.31</v>
      </c>
    </row>
    <row r="8055" spans="3:53" x14ac:dyDescent="0.25">
      <c r="C8055" s="77" t="s">
        <v>853</v>
      </c>
      <c r="D8055" s="77" t="s">
        <v>615</v>
      </c>
      <c r="E8055" s="77">
        <v>8.2200000000000006</v>
      </c>
      <c r="F8055" s="77">
        <v>45.78</v>
      </c>
      <c r="G8055" s="77">
        <v>13.89</v>
      </c>
      <c r="H8055" s="77">
        <v>-99999</v>
      </c>
      <c r="I8055" s="77">
        <v>-99999</v>
      </c>
      <c r="J8055" s="77" t="s">
        <v>75</v>
      </c>
      <c r="K8055" s="77">
        <v>58.7</v>
      </c>
      <c r="L8055" s="77">
        <v>8.1507749999999994</v>
      </c>
      <c r="M8055" s="77">
        <v>0.60393030110633472</v>
      </c>
      <c r="N8055" s="77">
        <v>7.9972159999999999</v>
      </c>
      <c r="O8055" s="77">
        <v>2.5356824174812762</v>
      </c>
      <c r="P8055" s="77">
        <v>31550000</v>
      </c>
      <c r="Q8055" s="77">
        <v>0</v>
      </c>
      <c r="R8055" s="77">
        <v>1</v>
      </c>
      <c r="S8055" s="77">
        <v>39.008000000000003</v>
      </c>
      <c r="T8055" s="77">
        <v>6.6769999999999996</v>
      </c>
      <c r="U8055" s="77">
        <v>19.940000000000001</v>
      </c>
      <c r="V8055" s="77">
        <v>2.4262557009977579</v>
      </c>
      <c r="AC8055" s="77">
        <v>8.25</v>
      </c>
      <c r="AD8055" s="77">
        <v>7.35</v>
      </c>
      <c r="AH8055" s="77">
        <f>IF(AND(M8055&lt;Variables!$G$6,M8055&gt;Variables!$G$5),0,1)</f>
        <v>1</v>
      </c>
      <c r="AI8055" s="77">
        <f t="shared" si="254"/>
        <v>0</v>
      </c>
      <c r="AJ8055" s="77">
        <f>IF(I8055&gt;Variables!$G$7,0,1)</f>
        <v>1</v>
      </c>
      <c r="AK8055" s="77">
        <f>IF(F8055&gt;Variables!$G$8,0,1)</f>
        <v>0</v>
      </c>
      <c r="AL8055" s="77">
        <f>IF(G8055&gt;Variables!$G$9,0,1)</f>
        <v>0</v>
      </c>
      <c r="AM8055" s="77">
        <f>IF(AND(K8055&gt;Variables!$G$10,K8055&lt;Variables!$G$11),0,1)</f>
        <v>1</v>
      </c>
      <c r="AN8055" s="77">
        <f>IF(H8055&lt;Variables!$G$13,1,0)</f>
        <v>1</v>
      </c>
      <c r="AO8055" s="77">
        <f>IF(R8055&lt;Variables!$G$12,0,1)</f>
        <v>0</v>
      </c>
      <c r="AP8055" s="78">
        <f t="shared" si="255"/>
        <v>1</v>
      </c>
      <c r="AQ8055" s="77">
        <f>IF(V8055&lt;Variables!$G$15,1,0)</f>
        <v>1</v>
      </c>
      <c r="AR8055" s="77">
        <v>0</v>
      </c>
      <c r="AS8055" s="77">
        <v>0</v>
      </c>
      <c r="AT8055" s="77">
        <v>1</v>
      </c>
      <c r="AU8055" s="77">
        <v>0</v>
      </c>
      <c r="BA8055" s="77">
        <v>-2.25</v>
      </c>
    </row>
    <row r="8056" spans="3:53" x14ac:dyDescent="0.25">
      <c r="C8056" s="77" t="s">
        <v>853</v>
      </c>
      <c r="D8056" s="77" t="s">
        <v>623</v>
      </c>
      <c r="E8056" s="77">
        <v>12.01</v>
      </c>
      <c r="F8056" s="77">
        <v>7.74</v>
      </c>
      <c r="G8056" s="77">
        <v>-2.2000000000000002</v>
      </c>
      <c r="H8056" s="77">
        <v>8119.9999999999991</v>
      </c>
      <c r="I8056" s="77">
        <v>-43.073</v>
      </c>
      <c r="J8056" s="77" t="s">
        <v>74</v>
      </c>
      <c r="K8056" s="77">
        <v>37.659999999999997</v>
      </c>
      <c r="L8056" s="77">
        <v>12.027900000000001</v>
      </c>
      <c r="M8056" s="77">
        <v>-0.2319606913925035</v>
      </c>
      <c r="N8056" s="77">
        <v>12.139279999999999</v>
      </c>
      <c r="O8056" s="77">
        <v>-1.147349760447087</v>
      </c>
      <c r="P8056" s="77">
        <v>32279000</v>
      </c>
      <c r="Q8056" s="77">
        <v>6845000</v>
      </c>
      <c r="R8056" s="77">
        <v>4.72</v>
      </c>
      <c r="S8056" s="77">
        <v>39.008000000000003</v>
      </c>
      <c r="T8056" s="77">
        <v>6.6769999999999996</v>
      </c>
      <c r="U8056" s="77">
        <v>19.940000000000001</v>
      </c>
      <c r="V8056" s="77">
        <v>2.236921981413214</v>
      </c>
      <c r="AC8056" s="77">
        <v>12.44</v>
      </c>
      <c r="AD8056" s="77">
        <v>11.92</v>
      </c>
      <c r="AH8056" s="77">
        <f>IF(AND(M8056&lt;Variables!$G$6,M8056&gt;Variables!$G$5),0,1)</f>
        <v>1</v>
      </c>
      <c r="AI8056" s="77">
        <f t="shared" si="254"/>
        <v>1</v>
      </c>
      <c r="AJ8056" s="77">
        <f>IF(I8056&gt;Variables!$G$7,0,1)</f>
        <v>1</v>
      </c>
      <c r="AK8056" s="77">
        <f>IF(F8056&gt;Variables!$G$8,0,1)</f>
        <v>1</v>
      </c>
      <c r="AL8056" s="77">
        <f>IF(G8056&gt;Variables!$G$9,0,1)</f>
        <v>1</v>
      </c>
      <c r="AM8056" s="77">
        <f>IF(AND(K8056&gt;Variables!$G$10,K8056&lt;Variables!$G$11),0,1)</f>
        <v>1</v>
      </c>
      <c r="AN8056" s="77">
        <f>IF(H8056&lt;Variables!$G$13,1,0)</f>
        <v>0</v>
      </c>
      <c r="AO8056" s="77">
        <f>IF(R8056&lt;Variables!$G$12,0,1)</f>
        <v>1</v>
      </c>
      <c r="AP8056" s="78">
        <f t="shared" si="255"/>
        <v>0</v>
      </c>
      <c r="AQ8056" s="77">
        <f>IF(V8056&lt;Variables!$G$15,1,0)</f>
        <v>1</v>
      </c>
      <c r="AR8056" s="77">
        <v>1</v>
      </c>
      <c r="AS8056" s="77">
        <v>0</v>
      </c>
      <c r="AT8056" s="77">
        <v>0</v>
      </c>
      <c r="AU8056" s="77">
        <v>0</v>
      </c>
      <c r="BA8056" s="77">
        <v>1.06</v>
      </c>
    </row>
    <row r="8057" spans="3:53" x14ac:dyDescent="0.25">
      <c r="C8057" s="77" t="s">
        <v>853</v>
      </c>
      <c r="D8057" s="77" t="s">
        <v>630</v>
      </c>
      <c r="E8057" s="77">
        <v>6.04</v>
      </c>
      <c r="F8057" s="77">
        <v>6.05</v>
      </c>
      <c r="G8057" s="77">
        <v>-0.56000000000000005</v>
      </c>
      <c r="H8057" s="77">
        <v>-99999</v>
      </c>
      <c r="I8057" s="77">
        <v>-28.875</v>
      </c>
      <c r="J8057" s="77" t="s">
        <v>74</v>
      </c>
      <c r="K8057" s="77">
        <v>63.15</v>
      </c>
      <c r="L8057" s="77">
        <v>5.99</v>
      </c>
      <c r="M8057" s="77">
        <v>0</v>
      </c>
      <c r="N8057" s="77">
        <v>5.99</v>
      </c>
      <c r="O8057" s="77">
        <v>0</v>
      </c>
      <c r="P8057" s="77">
        <v>27583</v>
      </c>
      <c r="Q8057" s="77">
        <v>21931</v>
      </c>
      <c r="R8057" s="77">
        <v>1.26</v>
      </c>
      <c r="S8057" s="77">
        <v>39.008000000000003</v>
      </c>
      <c r="T8057" s="77">
        <v>6.6769999999999996</v>
      </c>
      <c r="U8057" s="77">
        <v>19.940000000000001</v>
      </c>
      <c r="V8057" s="77">
        <v>2.503234</v>
      </c>
      <c r="AC8057" s="77">
        <v>6.05</v>
      </c>
      <c r="AD8057" s="77">
        <v>6</v>
      </c>
      <c r="AH8057" s="77">
        <f>IF(AND(M8057&lt;Variables!$G$6,M8057&gt;Variables!$G$5),0,1)</f>
        <v>1</v>
      </c>
      <c r="AI8057" s="77">
        <f t="shared" si="254"/>
        <v>1</v>
      </c>
      <c r="AJ8057" s="77">
        <f>IF(I8057&gt;Variables!$G$7,0,1)</f>
        <v>1</v>
      </c>
      <c r="AK8057" s="77">
        <f>IF(F8057&gt;Variables!$G$8,0,1)</f>
        <v>1</v>
      </c>
      <c r="AL8057" s="77">
        <f>IF(G8057&gt;Variables!$G$9,0,1)</f>
        <v>1</v>
      </c>
      <c r="AM8057" s="77">
        <f>IF(AND(K8057&gt;Variables!$G$10,K8057&lt;Variables!$G$11),0,1)</f>
        <v>0</v>
      </c>
      <c r="AN8057" s="77">
        <f>IF(H8057&lt;Variables!$G$13,1,0)</f>
        <v>1</v>
      </c>
      <c r="AO8057" s="77">
        <f>IF(R8057&lt;Variables!$G$12,0,1)</f>
        <v>0</v>
      </c>
      <c r="AP8057" s="78">
        <f t="shared" si="255"/>
        <v>0</v>
      </c>
      <c r="AQ8057" s="77">
        <f>IF(V8057&lt;Variables!$G$15,1,0)</f>
        <v>1</v>
      </c>
      <c r="AR8057" s="77">
        <v>0</v>
      </c>
      <c r="AS8057" s="77">
        <v>0</v>
      </c>
      <c r="AT8057" s="77">
        <v>0</v>
      </c>
      <c r="AU8057" s="77">
        <v>0</v>
      </c>
      <c r="BA8057" s="77">
        <v>0</v>
      </c>
    </row>
    <row r="8058" spans="3:53" x14ac:dyDescent="0.25">
      <c r="C8058" s="77" t="s">
        <v>853</v>
      </c>
      <c r="D8058" s="77" t="s">
        <v>609</v>
      </c>
      <c r="E8058" s="77">
        <v>5.57</v>
      </c>
      <c r="F8058" s="77">
        <v>8.07</v>
      </c>
      <c r="G8058" s="77">
        <v>4.9000000000000004</v>
      </c>
      <c r="H8058" s="77">
        <v>30100</v>
      </c>
      <c r="I8058" s="77">
        <v>269.61</v>
      </c>
      <c r="J8058" s="77" t="s">
        <v>74</v>
      </c>
      <c r="K8058" s="77">
        <v>67.39</v>
      </c>
      <c r="L8058" s="77">
        <v>5.5312600000000014</v>
      </c>
      <c r="M8058" s="77">
        <v>0.51778437462710725</v>
      </c>
      <c r="N8058" s="77">
        <v>5.5167299999999999</v>
      </c>
      <c r="O8058" s="77">
        <v>0.782528780636354</v>
      </c>
      <c r="P8058" s="77">
        <v>47561000</v>
      </c>
      <c r="Q8058" s="77">
        <v>38585000</v>
      </c>
      <c r="R8058" s="77">
        <v>1.23</v>
      </c>
      <c r="S8058" s="77">
        <v>39.008000000000003</v>
      </c>
      <c r="T8058" s="77">
        <v>6.6769999999999996</v>
      </c>
      <c r="U8058" s="77">
        <v>19.940000000000001</v>
      </c>
      <c r="V8058" s="77">
        <v>2.5076936737061728</v>
      </c>
      <c r="AC8058" s="77">
        <v>5.65</v>
      </c>
      <c r="AD8058" s="77">
        <v>5.45</v>
      </c>
      <c r="AH8058" s="77">
        <f>IF(AND(M8058&lt;Variables!$G$6,M8058&gt;Variables!$G$5),0,1)</f>
        <v>1</v>
      </c>
      <c r="AI8058" s="77">
        <f t="shared" si="254"/>
        <v>0</v>
      </c>
      <c r="AJ8058" s="77">
        <f>IF(I8058&gt;Variables!$G$7,0,1)</f>
        <v>0</v>
      </c>
      <c r="AK8058" s="77">
        <f>IF(F8058&gt;Variables!$G$8,0,1)</f>
        <v>1</v>
      </c>
      <c r="AL8058" s="77">
        <f>IF(G8058&gt;Variables!$G$9,0,1)</f>
        <v>1</v>
      </c>
      <c r="AM8058" s="77">
        <f>IF(AND(K8058&gt;Variables!$G$10,K8058&lt;Variables!$G$11),0,1)</f>
        <v>0</v>
      </c>
      <c r="AN8058" s="77">
        <f>IF(H8058&lt;Variables!$G$13,1,0)</f>
        <v>0</v>
      </c>
      <c r="AO8058" s="77">
        <f>IF(R8058&lt;Variables!$G$12,0,1)</f>
        <v>0</v>
      </c>
      <c r="AP8058" s="78">
        <f t="shared" si="255"/>
        <v>0</v>
      </c>
      <c r="AQ8058" s="77">
        <f>IF(V8058&lt;Variables!$G$15,1,0)</f>
        <v>1</v>
      </c>
      <c r="AR8058" s="77">
        <v>0</v>
      </c>
      <c r="AS8058" s="77">
        <v>0</v>
      </c>
      <c r="AT8058" s="77">
        <v>1</v>
      </c>
      <c r="AU8058" s="77">
        <v>0</v>
      </c>
      <c r="BA8058" s="77">
        <v>-1.1399999999999999</v>
      </c>
    </row>
    <row r="8059" spans="3:53" x14ac:dyDescent="0.25">
      <c r="C8059" s="77" t="s">
        <v>853</v>
      </c>
      <c r="D8059" s="77" t="s">
        <v>836</v>
      </c>
      <c r="E8059" s="77">
        <v>152.47</v>
      </c>
      <c r="F8059" s="77">
        <v>6.68</v>
      </c>
      <c r="G8059" s="77">
        <v>6.99</v>
      </c>
      <c r="H8059" s="77">
        <v>5230</v>
      </c>
      <c r="I8059" s="77">
        <v>531.07299999999998</v>
      </c>
      <c r="J8059" s="77" t="s">
        <v>74</v>
      </c>
      <c r="K8059" s="77">
        <v>57.57</v>
      </c>
      <c r="L8059" s="77">
        <v>152.0305263157895</v>
      </c>
      <c r="M8059" s="77">
        <v>6.5430072907793083E-2</v>
      </c>
      <c r="N8059" s="77">
        <v>151.6062765957447</v>
      </c>
      <c r="O8059" s="77">
        <v>0.34544968454823272</v>
      </c>
      <c r="P8059" s="77">
        <v>291693</v>
      </c>
      <c r="Q8059" s="77">
        <v>429915</v>
      </c>
      <c r="R8059" s="77">
        <v>0.68</v>
      </c>
      <c r="S8059" s="77">
        <v>39.008000000000003</v>
      </c>
      <c r="T8059" s="77">
        <v>6.6769999999999996</v>
      </c>
      <c r="U8059" s="77">
        <v>19.940000000000001</v>
      </c>
      <c r="V8059" s="77">
        <v>2.442293575381675</v>
      </c>
      <c r="AC8059" s="77">
        <v>153.18</v>
      </c>
      <c r="AD8059" s="77">
        <v>148.36000000000001</v>
      </c>
      <c r="AH8059" s="77">
        <f>IF(AND(M8059&lt;Variables!$G$6,M8059&gt;Variables!$G$5),0,1)</f>
        <v>1</v>
      </c>
      <c r="AI8059" s="77">
        <f t="shared" si="254"/>
        <v>0</v>
      </c>
      <c r="AJ8059" s="77">
        <f>IF(I8059&gt;Variables!$G$7,0,1)</f>
        <v>0</v>
      </c>
      <c r="AK8059" s="77">
        <f>IF(F8059&gt;Variables!$G$8,0,1)</f>
        <v>1</v>
      </c>
      <c r="AL8059" s="77">
        <f>IF(G8059&gt;Variables!$G$9,0,1)</f>
        <v>1</v>
      </c>
      <c r="AM8059" s="77">
        <f>IF(AND(K8059&gt;Variables!$G$10,K8059&lt;Variables!$G$11),0,1)</f>
        <v>1</v>
      </c>
      <c r="AN8059" s="77">
        <f>IF(H8059&lt;Variables!$G$13,1,0)</f>
        <v>0</v>
      </c>
      <c r="AO8059" s="77">
        <f>IF(R8059&lt;Variables!$G$12,0,1)</f>
        <v>0</v>
      </c>
      <c r="AP8059" s="78">
        <f t="shared" si="255"/>
        <v>0</v>
      </c>
      <c r="AQ8059" s="77">
        <f>IF(V8059&lt;Variables!$G$15,1,0)</f>
        <v>1</v>
      </c>
      <c r="AR8059" s="77">
        <v>0</v>
      </c>
      <c r="AS8059" s="77">
        <v>0</v>
      </c>
      <c r="AT8059" s="77">
        <v>0</v>
      </c>
      <c r="AU8059" s="77">
        <v>1</v>
      </c>
      <c r="BA8059" s="77">
        <v>-0.8</v>
      </c>
    </row>
    <row r="8060" spans="3:53" x14ac:dyDescent="0.25">
      <c r="C8060" s="77" t="s">
        <v>853</v>
      </c>
      <c r="D8060" s="77" t="s">
        <v>127</v>
      </c>
      <c r="E8060" s="77">
        <v>41.33</v>
      </c>
      <c r="F8060" s="77">
        <v>23.2</v>
      </c>
      <c r="G8060" s="77">
        <v>22.56</v>
      </c>
      <c r="H8060" s="77">
        <v>6940</v>
      </c>
      <c r="I8060" s="77">
        <v>1498.931</v>
      </c>
      <c r="J8060" s="77" t="s">
        <v>74</v>
      </c>
      <c r="K8060" s="77">
        <v>52.85</v>
      </c>
      <c r="L8060" s="77">
        <v>40.989455000000007</v>
      </c>
      <c r="M8060" s="77">
        <v>0.46486346305407827</v>
      </c>
      <c r="N8060" s="77">
        <v>41.141987999999998</v>
      </c>
      <c r="O8060" s="77">
        <v>9.2392229563632008E-2</v>
      </c>
      <c r="P8060" s="77">
        <v>1885000</v>
      </c>
      <c r="Q8060" s="77">
        <v>800984</v>
      </c>
      <c r="R8060" s="77">
        <v>2.35</v>
      </c>
      <c r="S8060" s="77">
        <v>39.008000000000003</v>
      </c>
      <c r="T8060" s="77">
        <v>6.6769999999999996</v>
      </c>
      <c r="U8060" s="77">
        <v>19.940000000000001</v>
      </c>
      <c r="V8060" s="77">
        <v>2.380613351768889</v>
      </c>
      <c r="AC8060" s="77">
        <v>42.4</v>
      </c>
      <c r="AD8060" s="77">
        <v>40.78</v>
      </c>
      <c r="AH8060" s="77">
        <f>IF(AND(M8060&lt;Variables!$G$6,M8060&gt;Variables!$G$5),0,1)</f>
        <v>1</v>
      </c>
      <c r="AI8060" s="77">
        <f t="shared" si="254"/>
        <v>1</v>
      </c>
      <c r="AJ8060" s="77">
        <f>IF(I8060&gt;Variables!$G$7,0,1)</f>
        <v>0</v>
      </c>
      <c r="AK8060" s="77">
        <f>IF(F8060&gt;Variables!$G$8,0,1)</f>
        <v>0</v>
      </c>
      <c r="AL8060" s="77">
        <f>IF(G8060&gt;Variables!$G$9,0,1)</f>
        <v>0</v>
      </c>
      <c r="AM8060" s="77">
        <f>IF(AND(K8060&gt;Variables!$G$10,K8060&lt;Variables!$G$11),0,1)</f>
        <v>1</v>
      </c>
      <c r="AN8060" s="77">
        <f>IF(H8060&lt;Variables!$G$13,1,0)</f>
        <v>0</v>
      </c>
      <c r="AO8060" s="77">
        <f>IF(R8060&lt;Variables!$G$12,0,1)</f>
        <v>1</v>
      </c>
      <c r="AP8060" s="78">
        <f t="shared" si="255"/>
        <v>0</v>
      </c>
      <c r="AQ8060" s="77">
        <f>IF(V8060&lt;Variables!$G$15,1,0)</f>
        <v>1</v>
      </c>
      <c r="AR8060" s="77">
        <v>0</v>
      </c>
      <c r="AS8060" s="77">
        <v>0</v>
      </c>
      <c r="AT8060" s="77">
        <v>1</v>
      </c>
      <c r="AU8060" s="77">
        <v>0</v>
      </c>
      <c r="BA8060" s="77">
        <v>-1.24</v>
      </c>
    </row>
    <row r="8061" spans="3:53" x14ac:dyDescent="0.25">
      <c r="C8061" s="77" t="s">
        <v>854</v>
      </c>
      <c r="D8061" s="77" t="s">
        <v>618</v>
      </c>
      <c r="E8061" s="77">
        <v>1.41</v>
      </c>
      <c r="F8061" s="77">
        <v>8.08</v>
      </c>
      <c r="G8061" s="77">
        <v>0.36</v>
      </c>
      <c r="H8061" s="77">
        <v>-99999</v>
      </c>
      <c r="I8061" s="77">
        <v>4.2229999999999999</v>
      </c>
      <c r="J8061" s="77" t="s">
        <v>74</v>
      </c>
      <c r="L8061" s="77">
        <v>-99999</v>
      </c>
      <c r="M8061" s="77">
        <v>-99999</v>
      </c>
      <c r="N8061" s="77">
        <v>1.405</v>
      </c>
      <c r="O8061" s="77">
        <v>0</v>
      </c>
      <c r="P8061" s="77">
        <v>38867</v>
      </c>
      <c r="Q8061" s="77">
        <v>39096</v>
      </c>
      <c r="R8061" s="77">
        <v>0.99</v>
      </c>
      <c r="S8061" s="77">
        <v>38.582000000000001</v>
      </c>
      <c r="T8061" s="77">
        <v>6.6909999999999998</v>
      </c>
      <c r="U8061" s="77">
        <v>19.790400000000002</v>
      </c>
      <c r="V8061" s="77">
        <v>-99999</v>
      </c>
      <c r="AC8061" s="77">
        <v>1.41</v>
      </c>
      <c r="AD8061" s="77">
        <v>1.395</v>
      </c>
      <c r="AH8061" s="77">
        <f>IF(AND(M8061&lt;Variables!$G$6,M8061&gt;Variables!$G$5),0,1)</f>
        <v>1</v>
      </c>
      <c r="AI8061" s="77">
        <f t="shared" si="254"/>
        <v>1</v>
      </c>
      <c r="AJ8061" s="77">
        <f>IF(I8061&gt;Variables!$G$7,0,1)</f>
        <v>1</v>
      </c>
      <c r="AK8061" s="77">
        <f>IF(F8061&gt;Variables!$G$8,0,1)</f>
        <v>1</v>
      </c>
      <c r="AL8061" s="77">
        <f>IF(G8061&gt;Variables!$G$9,0,1)</f>
        <v>1</v>
      </c>
      <c r="AM8061" s="77">
        <f>IF(AND(K8061&gt;Variables!$G$10,K8061&lt;Variables!$G$11),0,1)</f>
        <v>1</v>
      </c>
      <c r="AN8061" s="77">
        <f>IF(H8061&lt;Variables!$G$13,1,0)</f>
        <v>1</v>
      </c>
      <c r="AO8061" s="77">
        <f>IF(R8061&lt;Variables!$G$12,0,1)</f>
        <v>0</v>
      </c>
      <c r="AP8061" s="78">
        <f t="shared" si="255"/>
        <v>0</v>
      </c>
      <c r="AQ8061" s="77">
        <f>IF(V8061&lt;Variables!$G$15,1,0)</f>
        <v>1</v>
      </c>
      <c r="AR8061" s="77">
        <v>0</v>
      </c>
      <c r="AS8061" s="77">
        <v>0</v>
      </c>
      <c r="AT8061" s="77">
        <v>0</v>
      </c>
      <c r="AU8061" s="77">
        <v>0</v>
      </c>
      <c r="BA8061" s="77">
        <v>0</v>
      </c>
    </row>
    <row r="8062" spans="3:53" x14ac:dyDescent="0.25">
      <c r="C8062" s="77" t="s">
        <v>854</v>
      </c>
      <c r="D8062" s="77" t="s">
        <v>845</v>
      </c>
      <c r="E8062" s="77">
        <v>48.75</v>
      </c>
      <c r="F8062" s="77">
        <v>7.03</v>
      </c>
      <c r="G8062" s="77">
        <v>7.28</v>
      </c>
      <c r="H8062" s="77">
        <v>7470</v>
      </c>
      <c r="I8062" s="77">
        <v>-14.295</v>
      </c>
      <c r="J8062" s="77" t="s">
        <v>75</v>
      </c>
      <c r="K8062" s="77">
        <v>61.93</v>
      </c>
      <c r="L8062" s="77">
        <v>48.446995000000001</v>
      </c>
      <c r="M8062" s="77">
        <v>0.31561297042261738</v>
      </c>
      <c r="N8062" s="77">
        <v>48.183036734693879</v>
      </c>
      <c r="O8062" s="77">
        <v>0.86516602845407597</v>
      </c>
      <c r="P8062" s="77">
        <v>1208000</v>
      </c>
      <c r="Q8062" s="77">
        <v>2388000</v>
      </c>
      <c r="R8062" s="77">
        <v>0.51</v>
      </c>
      <c r="S8062" s="77">
        <v>38.582000000000001</v>
      </c>
      <c r="T8062" s="77">
        <v>6.6909999999999998</v>
      </c>
      <c r="U8062" s="77">
        <v>19.790400000000002</v>
      </c>
      <c r="V8062" s="77">
        <v>2.471514783984146</v>
      </c>
      <c r="AC8062" s="77">
        <v>49.51</v>
      </c>
      <c r="AD8062" s="77">
        <v>48.18</v>
      </c>
      <c r="AH8062" s="77">
        <f>IF(AND(M8062&lt;Variables!$G$6,M8062&gt;Variables!$G$5),0,1)</f>
        <v>1</v>
      </c>
      <c r="AI8062" s="77">
        <f t="shared" si="254"/>
        <v>0</v>
      </c>
      <c r="AJ8062" s="77">
        <f>IF(I8062&gt;Variables!$G$7,0,1)</f>
        <v>1</v>
      </c>
      <c r="AK8062" s="77">
        <f>IF(F8062&gt;Variables!$G$8,0,1)</f>
        <v>1</v>
      </c>
      <c r="AL8062" s="77">
        <f>IF(G8062&gt;Variables!$G$9,0,1)</f>
        <v>1</v>
      </c>
      <c r="AM8062" s="77">
        <f>IF(AND(K8062&gt;Variables!$G$10,K8062&lt;Variables!$G$11),0,1)</f>
        <v>1</v>
      </c>
      <c r="AN8062" s="77">
        <f>IF(H8062&lt;Variables!$G$13,1,0)</f>
        <v>0</v>
      </c>
      <c r="AO8062" s="77">
        <f>IF(R8062&lt;Variables!$G$12,0,1)</f>
        <v>0</v>
      </c>
      <c r="AP8062" s="78">
        <f t="shared" si="255"/>
        <v>1</v>
      </c>
      <c r="AQ8062" s="77">
        <f>IF(V8062&lt;Variables!$G$15,1,0)</f>
        <v>1</v>
      </c>
      <c r="AR8062" s="77">
        <v>0</v>
      </c>
      <c r="AS8062" s="77">
        <v>1</v>
      </c>
      <c r="AT8062" s="77">
        <v>0</v>
      </c>
      <c r="AU8062" s="77">
        <v>0</v>
      </c>
      <c r="BA8062" s="77">
        <v>-0.06</v>
      </c>
    </row>
    <row r="8063" spans="3:53" x14ac:dyDescent="0.25">
      <c r="C8063" s="77" t="s">
        <v>854</v>
      </c>
      <c r="D8063" s="77" t="s">
        <v>847</v>
      </c>
      <c r="E8063" s="77">
        <v>19.43</v>
      </c>
      <c r="F8063" s="77">
        <v>29.47</v>
      </c>
      <c r="G8063" s="77">
        <v>2.65</v>
      </c>
      <c r="H8063" s="77">
        <v>-99999</v>
      </c>
      <c r="I8063" s="77">
        <v>-99999</v>
      </c>
      <c r="J8063" s="77" t="s">
        <v>75</v>
      </c>
      <c r="K8063" s="77">
        <v>-99999</v>
      </c>
      <c r="L8063" s="77">
        <v>19.441614999999999</v>
      </c>
      <c r="M8063" s="77">
        <v>-0.21405114749985399</v>
      </c>
      <c r="N8063" s="77">
        <v>19.328454000000001</v>
      </c>
      <c r="O8063" s="77">
        <v>0.37015893769880132</v>
      </c>
      <c r="P8063" s="77">
        <v>9750000</v>
      </c>
      <c r="S8063" s="77">
        <v>38.582000000000001</v>
      </c>
      <c r="T8063" s="77">
        <v>6.6909999999999998</v>
      </c>
      <c r="U8063" s="77">
        <v>19.790400000000002</v>
      </c>
      <c r="V8063" s="77">
        <v>-99999</v>
      </c>
      <c r="AC8063" s="77">
        <v>22</v>
      </c>
      <c r="AD8063" s="77">
        <v>19.29</v>
      </c>
      <c r="AH8063" s="77">
        <f>IF(AND(M8063&lt;Variables!$G$6,M8063&gt;Variables!$G$5),0,1)</f>
        <v>1</v>
      </c>
      <c r="AI8063" s="77">
        <f t="shared" si="254"/>
        <v>0</v>
      </c>
      <c r="AJ8063" s="77">
        <f>IF(I8063&gt;Variables!$G$7,0,1)</f>
        <v>1</v>
      </c>
      <c r="AK8063" s="77">
        <f>IF(F8063&gt;Variables!$G$8,0,1)</f>
        <v>0</v>
      </c>
      <c r="AL8063" s="77">
        <f>IF(G8063&gt;Variables!$G$9,0,1)</f>
        <v>1</v>
      </c>
      <c r="AM8063" s="77">
        <f>IF(AND(K8063&gt;Variables!$G$10,K8063&lt;Variables!$G$11),0,1)</f>
        <v>1</v>
      </c>
      <c r="AN8063" s="77">
        <f>IF(H8063&lt;Variables!$G$13,1,0)</f>
        <v>1</v>
      </c>
      <c r="AO8063" s="77">
        <f>IF(R8063&lt;Variables!$G$12,0,1)</f>
        <v>0</v>
      </c>
      <c r="AP8063" s="78">
        <f t="shared" si="255"/>
        <v>1</v>
      </c>
      <c r="AQ8063" s="77">
        <f>IF(V8063&lt;Variables!$G$15,1,0)</f>
        <v>1</v>
      </c>
      <c r="AR8063" s="77">
        <v>1</v>
      </c>
      <c r="AS8063" s="77">
        <v>0</v>
      </c>
      <c r="AT8063" s="77">
        <v>0</v>
      </c>
      <c r="AU8063" s="77">
        <v>0</v>
      </c>
      <c r="BA8063" s="77">
        <v>2</v>
      </c>
    </row>
    <row r="8064" spans="3:53" x14ac:dyDescent="0.25">
      <c r="C8064" s="77" t="s">
        <v>854</v>
      </c>
      <c r="D8064" s="77" t="s">
        <v>609</v>
      </c>
      <c r="E8064" s="77">
        <v>5.57</v>
      </c>
      <c r="F8064" s="77">
        <v>8.17</v>
      </c>
      <c r="G8064" s="77">
        <v>4.72</v>
      </c>
      <c r="H8064" s="77">
        <v>30100</v>
      </c>
      <c r="I8064" s="77">
        <v>269.61</v>
      </c>
      <c r="J8064" s="77" t="s">
        <v>74</v>
      </c>
      <c r="K8064" s="77">
        <v>65.33</v>
      </c>
      <c r="L8064" s="77">
        <v>5.5397900000000018</v>
      </c>
      <c r="M8064" s="77">
        <v>0.18430301509620489</v>
      </c>
      <c r="N8064" s="77">
        <v>5.5224040000000016</v>
      </c>
      <c r="O8064" s="77">
        <v>0.49970990894541878</v>
      </c>
      <c r="P8064" s="77">
        <v>48149000</v>
      </c>
      <c r="Q8064" s="77">
        <v>38585000</v>
      </c>
      <c r="R8064" s="77">
        <v>1.25</v>
      </c>
      <c r="S8064" s="77">
        <v>38.582000000000001</v>
      </c>
      <c r="T8064" s="77">
        <v>6.6909999999999998</v>
      </c>
      <c r="U8064" s="77">
        <v>19.790400000000002</v>
      </c>
      <c r="V8064" s="77">
        <v>2.5128672668480232</v>
      </c>
      <c r="AC8064" s="77">
        <v>5.65</v>
      </c>
      <c r="AD8064" s="77">
        <v>5.45</v>
      </c>
      <c r="AH8064" s="77">
        <f>IF(AND(M8064&lt;Variables!$G$6,M8064&gt;Variables!$G$5),0,1)</f>
        <v>1</v>
      </c>
      <c r="AI8064" s="77">
        <f t="shared" si="254"/>
        <v>0</v>
      </c>
      <c r="AJ8064" s="77">
        <f>IF(I8064&gt;Variables!$G$7,0,1)</f>
        <v>0</v>
      </c>
      <c r="AK8064" s="77">
        <f>IF(F8064&gt;Variables!$G$8,0,1)</f>
        <v>1</v>
      </c>
      <c r="AL8064" s="77">
        <f>IF(G8064&gt;Variables!$G$9,0,1)</f>
        <v>1</v>
      </c>
      <c r="AM8064" s="77">
        <f>IF(AND(K8064&gt;Variables!$G$10,K8064&lt;Variables!$G$11),0,1)</f>
        <v>0</v>
      </c>
      <c r="AN8064" s="77">
        <f>IF(H8064&lt;Variables!$G$13,1,0)</f>
        <v>0</v>
      </c>
      <c r="AO8064" s="77">
        <f>IF(R8064&lt;Variables!$G$12,0,1)</f>
        <v>0</v>
      </c>
      <c r="AP8064" s="78">
        <f t="shared" si="255"/>
        <v>0</v>
      </c>
      <c r="AQ8064" s="77">
        <f>IF(V8064&lt;Variables!$G$15,1,0)</f>
        <v>1</v>
      </c>
      <c r="AR8064" s="77">
        <v>0</v>
      </c>
      <c r="AS8064" s="77">
        <v>0</v>
      </c>
      <c r="AT8064" s="77">
        <v>1</v>
      </c>
      <c r="AU8064" s="77">
        <v>0</v>
      </c>
      <c r="BA8064" s="77">
        <v>-1.04</v>
      </c>
    </row>
    <row r="8065" spans="3:53" x14ac:dyDescent="0.25">
      <c r="C8065" s="77" t="s">
        <v>854</v>
      </c>
      <c r="D8065" s="77" t="s">
        <v>611</v>
      </c>
      <c r="E8065" s="77">
        <v>21.04</v>
      </c>
      <c r="F8065" s="77">
        <v>6.74</v>
      </c>
      <c r="G8065" s="77">
        <v>0</v>
      </c>
      <c r="H8065" s="77">
        <v>-99999</v>
      </c>
      <c r="I8065" s="77">
        <v>-0.34399999999999997</v>
      </c>
      <c r="J8065" s="77" t="s">
        <v>74</v>
      </c>
      <c r="K8065" s="77">
        <v>58.72</v>
      </c>
      <c r="L8065" s="77">
        <v>21.041666666666671</v>
      </c>
      <c r="M8065" s="77">
        <v>0.13465346534653039</v>
      </c>
      <c r="N8065" s="77">
        <v>21.041666666666671</v>
      </c>
      <c r="O8065" s="77">
        <v>0.13465346534653039</v>
      </c>
      <c r="P8065" s="77">
        <v>34759</v>
      </c>
      <c r="Q8065" s="77">
        <v>63540</v>
      </c>
      <c r="R8065" s="77">
        <v>0.55000000000000004</v>
      </c>
      <c r="S8065" s="77">
        <v>38.582000000000001</v>
      </c>
      <c r="T8065" s="77">
        <v>6.6909999999999998</v>
      </c>
      <c r="U8065" s="77">
        <v>19.790400000000002</v>
      </c>
      <c r="V8065" s="77">
        <v>2.4504471832079209</v>
      </c>
      <c r="AC8065" s="77">
        <v>21.3</v>
      </c>
      <c r="AD8065" s="77">
        <v>20.9</v>
      </c>
      <c r="AH8065" s="77">
        <f>IF(AND(M8065&lt;Variables!$G$6,M8065&gt;Variables!$G$5),0,1)</f>
        <v>1</v>
      </c>
      <c r="AI8065" s="77">
        <f t="shared" si="254"/>
        <v>1</v>
      </c>
      <c r="AJ8065" s="77">
        <f>IF(I8065&gt;Variables!$G$7,0,1)</f>
        <v>1</v>
      </c>
      <c r="AK8065" s="77">
        <f>IF(F8065&gt;Variables!$G$8,0,1)</f>
        <v>1</v>
      </c>
      <c r="AL8065" s="77">
        <f>IF(G8065&gt;Variables!$G$9,0,1)</f>
        <v>1</v>
      </c>
      <c r="AM8065" s="77">
        <f>IF(AND(K8065&gt;Variables!$G$10,K8065&lt;Variables!$G$11),0,1)</f>
        <v>1</v>
      </c>
      <c r="AN8065" s="77">
        <f>IF(H8065&lt;Variables!$G$13,1,0)</f>
        <v>1</v>
      </c>
      <c r="AO8065" s="77">
        <f>IF(R8065&lt;Variables!$G$12,0,1)</f>
        <v>0</v>
      </c>
      <c r="AP8065" s="78">
        <f t="shared" si="255"/>
        <v>0</v>
      </c>
      <c r="AQ8065" s="77">
        <f>IF(V8065&lt;Variables!$G$15,1,0)</f>
        <v>1</v>
      </c>
      <c r="AR8065" s="77">
        <v>1</v>
      </c>
      <c r="AS8065" s="77">
        <v>0</v>
      </c>
      <c r="AT8065" s="77">
        <v>0</v>
      </c>
      <c r="AU8065" s="77">
        <v>0</v>
      </c>
      <c r="BA8065" s="77">
        <v>1.21</v>
      </c>
    </row>
    <row r="8066" spans="3:53" x14ac:dyDescent="0.25">
      <c r="C8066" s="77" t="s">
        <v>854</v>
      </c>
      <c r="D8066" s="77" t="s">
        <v>638</v>
      </c>
      <c r="E8066" s="77">
        <v>5.57</v>
      </c>
      <c r="F8066" s="77">
        <v>7.51</v>
      </c>
      <c r="G8066" s="77">
        <v>6.14</v>
      </c>
      <c r="H8066" s="77">
        <v>-99999</v>
      </c>
      <c r="I8066" s="77">
        <v>277.75799999999998</v>
      </c>
      <c r="J8066" s="77" t="s">
        <v>74</v>
      </c>
      <c r="K8066" s="77">
        <v>-99999</v>
      </c>
      <c r="L8066" s="77">
        <v>5.5329999999999986</v>
      </c>
      <c r="M8066" s="77">
        <v>-5.4220133742982568E-2</v>
      </c>
      <c r="N8066" s="77">
        <v>5.5386666666666668</v>
      </c>
      <c r="O8066" s="77">
        <v>-0.15647568608569931</v>
      </c>
      <c r="P8066" s="77">
        <v>19004</v>
      </c>
      <c r="Q8066" s="77">
        <v>549543</v>
      </c>
      <c r="R8066" s="77">
        <v>0.03</v>
      </c>
      <c r="S8066" s="77">
        <v>38.582000000000001</v>
      </c>
      <c r="T8066" s="77">
        <v>6.6909999999999998</v>
      </c>
      <c r="U8066" s="77">
        <v>19.790400000000002</v>
      </c>
      <c r="V8066" s="77">
        <v>-99999</v>
      </c>
      <c r="AC8066" s="77">
        <v>5.58</v>
      </c>
      <c r="AD8066" s="77">
        <v>5.49</v>
      </c>
      <c r="AH8066" s="77">
        <f>IF(AND(M8066&lt;Variables!$G$6,M8066&gt;Variables!$G$5),0,1)</f>
        <v>1</v>
      </c>
      <c r="AI8066" s="77">
        <f t="shared" si="254"/>
        <v>1</v>
      </c>
      <c r="AJ8066" s="77">
        <f>IF(I8066&gt;Variables!$G$7,0,1)</f>
        <v>0</v>
      </c>
      <c r="AK8066" s="77">
        <f>IF(F8066&gt;Variables!$G$8,0,1)</f>
        <v>1</v>
      </c>
      <c r="AL8066" s="77">
        <f>IF(G8066&gt;Variables!$G$9,0,1)</f>
        <v>1</v>
      </c>
      <c r="AM8066" s="77">
        <f>IF(AND(K8066&gt;Variables!$G$10,K8066&lt;Variables!$G$11),0,1)</f>
        <v>1</v>
      </c>
      <c r="AN8066" s="77">
        <f>IF(H8066&lt;Variables!$G$13,1,0)</f>
        <v>1</v>
      </c>
      <c r="AO8066" s="77">
        <f>IF(R8066&lt;Variables!$G$12,0,1)</f>
        <v>0</v>
      </c>
      <c r="AP8066" s="78">
        <f t="shared" si="255"/>
        <v>0</v>
      </c>
      <c r="AQ8066" s="77">
        <f>IF(V8066&lt;Variables!$G$15,1,0)</f>
        <v>1</v>
      </c>
      <c r="AR8066" s="77">
        <v>0</v>
      </c>
      <c r="AS8066" s="77">
        <v>0</v>
      </c>
      <c r="AT8066" s="77">
        <v>0</v>
      </c>
      <c r="AU8066" s="77">
        <v>0</v>
      </c>
      <c r="BA8066" s="77">
        <v>0</v>
      </c>
    </row>
    <row r="8067" spans="3:53" x14ac:dyDescent="0.25">
      <c r="C8067" s="77" t="s">
        <v>854</v>
      </c>
      <c r="D8067" s="77" t="s">
        <v>619</v>
      </c>
      <c r="E8067" s="77">
        <v>4.4400000000000004</v>
      </c>
      <c r="F8067" s="77">
        <v>7.13</v>
      </c>
      <c r="G8067" s="77">
        <v>2.31</v>
      </c>
      <c r="H8067" s="77">
        <v>-99999</v>
      </c>
      <c r="I8067" s="77">
        <v>-22.759</v>
      </c>
      <c r="J8067" s="77" t="s">
        <v>74</v>
      </c>
      <c r="K8067" s="77">
        <v>52.38</v>
      </c>
      <c r="L8067" s="77">
        <v>4.4256666666666664</v>
      </c>
      <c r="M8067" s="77">
        <v>9.7913685320478283E-2</v>
      </c>
      <c r="N8067" s="77">
        <v>4.4300473684210537</v>
      </c>
      <c r="O8067" s="77">
        <v>-1.069253150466876E-3</v>
      </c>
      <c r="P8067" s="77">
        <v>1389000</v>
      </c>
      <c r="Q8067" s="77">
        <v>112475</v>
      </c>
      <c r="R8067" s="77">
        <v>12.35</v>
      </c>
      <c r="S8067" s="77">
        <v>38.582000000000001</v>
      </c>
      <c r="T8067" s="77">
        <v>6.6909999999999998</v>
      </c>
      <c r="U8067" s="77">
        <v>19.790400000000002</v>
      </c>
      <c r="V8067" s="77">
        <v>2.3884380403404379</v>
      </c>
      <c r="AC8067" s="77">
        <v>4.43</v>
      </c>
      <c r="AD8067" s="77">
        <v>4.37</v>
      </c>
      <c r="AH8067" s="77">
        <f>IF(AND(M8067&lt;Variables!$G$6,M8067&gt;Variables!$G$5),0,1)</f>
        <v>1</v>
      </c>
      <c r="AI8067" s="77">
        <f t="shared" si="254"/>
        <v>1</v>
      </c>
      <c r="AJ8067" s="77">
        <f>IF(I8067&gt;Variables!$G$7,0,1)</f>
        <v>1</v>
      </c>
      <c r="AK8067" s="77">
        <f>IF(F8067&gt;Variables!$G$8,0,1)</f>
        <v>1</v>
      </c>
      <c r="AL8067" s="77">
        <f>IF(G8067&gt;Variables!$G$9,0,1)</f>
        <v>1</v>
      </c>
      <c r="AM8067" s="77">
        <f>IF(AND(K8067&gt;Variables!$G$10,K8067&lt;Variables!$G$11),0,1)</f>
        <v>1</v>
      </c>
      <c r="AN8067" s="77">
        <f>IF(H8067&lt;Variables!$G$13,1,0)</f>
        <v>1</v>
      </c>
      <c r="AO8067" s="77">
        <f>IF(R8067&lt;Variables!$G$12,0,1)</f>
        <v>1</v>
      </c>
      <c r="AP8067" s="78">
        <f t="shared" si="255"/>
        <v>0</v>
      </c>
      <c r="AQ8067" s="77">
        <f>IF(V8067&lt;Variables!$G$15,1,0)</f>
        <v>1</v>
      </c>
      <c r="AR8067" s="77">
        <v>0</v>
      </c>
      <c r="AS8067" s="77">
        <v>0</v>
      </c>
      <c r="AT8067" s="77">
        <v>0</v>
      </c>
      <c r="AU8067" s="77">
        <v>1</v>
      </c>
      <c r="BA8067" s="77">
        <v>-1.33</v>
      </c>
    </row>
    <row r="8068" spans="3:53" x14ac:dyDescent="0.25">
      <c r="C8068" s="77" t="s">
        <v>854</v>
      </c>
      <c r="D8068" s="77" t="s">
        <v>623</v>
      </c>
      <c r="E8068" s="77">
        <v>12.04</v>
      </c>
      <c r="F8068" s="77">
        <v>7.92</v>
      </c>
      <c r="G8068" s="77">
        <v>-2.16</v>
      </c>
      <c r="H8068" s="77">
        <v>8119.9999999999991</v>
      </c>
      <c r="I8068" s="77">
        <v>-43.058</v>
      </c>
      <c r="J8068" s="77" t="s">
        <v>74</v>
      </c>
      <c r="K8068" s="77">
        <v>44.12</v>
      </c>
      <c r="L8068" s="77">
        <v>12.006365000000001</v>
      </c>
      <c r="M8068" s="77">
        <v>-1.136896970898218E-2</v>
      </c>
      <c r="N8068" s="77">
        <v>12.107483999999999</v>
      </c>
      <c r="O8068" s="77">
        <v>-0.84645166576308251</v>
      </c>
      <c r="P8068" s="77">
        <v>32596000</v>
      </c>
      <c r="Q8068" s="77">
        <v>6845000</v>
      </c>
      <c r="R8068" s="77">
        <v>4.76</v>
      </c>
      <c r="S8068" s="77">
        <v>38.582000000000001</v>
      </c>
      <c r="T8068" s="77">
        <v>6.6909999999999998</v>
      </c>
      <c r="U8068" s="77">
        <v>19.790400000000002</v>
      </c>
      <c r="V8068" s="77">
        <v>2.3061857317354582</v>
      </c>
      <c r="AC8068" s="77">
        <v>12.44</v>
      </c>
      <c r="AD8068" s="77">
        <v>11.970499999999999</v>
      </c>
      <c r="AH8068" s="77">
        <f>IF(AND(M8068&lt;Variables!$G$6,M8068&gt;Variables!$G$5),0,1)</f>
        <v>1</v>
      </c>
      <c r="AI8068" s="77">
        <f t="shared" si="254"/>
        <v>1</v>
      </c>
      <c r="AJ8068" s="77">
        <f>IF(I8068&gt;Variables!$G$7,0,1)</f>
        <v>1</v>
      </c>
      <c r="AK8068" s="77">
        <f>IF(F8068&gt;Variables!$G$8,0,1)</f>
        <v>1</v>
      </c>
      <c r="AL8068" s="77">
        <f>IF(G8068&gt;Variables!$G$9,0,1)</f>
        <v>1</v>
      </c>
      <c r="AM8068" s="77">
        <f>IF(AND(K8068&gt;Variables!$G$10,K8068&lt;Variables!$G$11),0,1)</f>
        <v>1</v>
      </c>
      <c r="AN8068" s="77">
        <f>IF(H8068&lt;Variables!$G$13,1,0)</f>
        <v>0</v>
      </c>
      <c r="AO8068" s="77">
        <f>IF(R8068&lt;Variables!$G$12,0,1)</f>
        <v>1</v>
      </c>
      <c r="AP8068" s="78">
        <f t="shared" si="255"/>
        <v>0</v>
      </c>
      <c r="AQ8068" s="77">
        <f>IF(V8068&lt;Variables!$G$15,1,0)</f>
        <v>1</v>
      </c>
      <c r="AR8068" s="77">
        <v>1</v>
      </c>
      <c r="AS8068" s="77">
        <v>0</v>
      </c>
      <c r="AT8068" s="77">
        <v>0</v>
      </c>
      <c r="AU8068" s="77">
        <v>0</v>
      </c>
      <c r="BA8068" s="77">
        <v>1.18</v>
      </c>
    </row>
    <row r="8069" spans="3:53" x14ac:dyDescent="0.25">
      <c r="C8069" s="77" t="s">
        <v>854</v>
      </c>
      <c r="D8069" s="77" t="s">
        <v>622</v>
      </c>
      <c r="E8069" s="77">
        <v>3.81</v>
      </c>
      <c r="F8069" s="77">
        <v>33.799999999999997</v>
      </c>
      <c r="G8069" s="77">
        <v>-20.85</v>
      </c>
      <c r="H8069" s="77">
        <v>181.22</v>
      </c>
      <c r="I8069" s="77">
        <v>-9.859</v>
      </c>
      <c r="J8069" s="77" t="s">
        <v>74</v>
      </c>
      <c r="K8069" s="77">
        <v>37.54</v>
      </c>
      <c r="L8069" s="77">
        <v>3.8290350000000002</v>
      </c>
      <c r="M8069" s="77">
        <v>-0.78440129170927553</v>
      </c>
      <c r="N8069" s="77">
        <v>3.902126</v>
      </c>
      <c r="O8069" s="77">
        <v>-2.6428157368572829</v>
      </c>
      <c r="P8069" s="77">
        <v>50140000</v>
      </c>
      <c r="Q8069" s="77">
        <v>217790</v>
      </c>
      <c r="R8069" s="77">
        <v>230.22</v>
      </c>
      <c r="S8069" s="77">
        <v>38.582000000000001</v>
      </c>
      <c r="T8069" s="77">
        <v>6.6909999999999998</v>
      </c>
      <c r="U8069" s="77">
        <v>19.790400000000002</v>
      </c>
      <c r="V8069" s="77">
        <v>2.2300825609909549</v>
      </c>
      <c r="AC8069" s="77">
        <v>3.97</v>
      </c>
      <c r="AD8069" s="77">
        <v>3.65</v>
      </c>
      <c r="AH8069" s="77">
        <f>IF(AND(M8069&lt;Variables!$G$6,M8069&gt;Variables!$G$5),0,1)</f>
        <v>1</v>
      </c>
      <c r="AI8069" s="77">
        <f t="shared" si="254"/>
        <v>1</v>
      </c>
      <c r="AJ8069" s="77">
        <f>IF(I8069&gt;Variables!$G$7,0,1)</f>
        <v>1</v>
      </c>
      <c r="AK8069" s="77">
        <f>IF(F8069&gt;Variables!$G$8,0,1)</f>
        <v>0</v>
      </c>
      <c r="AL8069" s="77">
        <f>IF(G8069&gt;Variables!$G$9,0,1)</f>
        <v>1</v>
      </c>
      <c r="AM8069" s="77">
        <f>IF(AND(K8069&gt;Variables!$G$10,K8069&lt;Variables!$G$11),0,1)</f>
        <v>1</v>
      </c>
      <c r="AN8069" s="77">
        <f>IF(H8069&lt;Variables!$G$13,1,0)</f>
        <v>1</v>
      </c>
      <c r="AO8069" s="77">
        <f>IF(R8069&lt;Variables!$G$12,0,1)</f>
        <v>1</v>
      </c>
      <c r="AP8069" s="78">
        <f t="shared" si="255"/>
        <v>0</v>
      </c>
      <c r="AQ8069" s="77">
        <f>IF(V8069&lt;Variables!$G$15,1,0)</f>
        <v>1</v>
      </c>
      <c r="AR8069" s="77">
        <v>0</v>
      </c>
      <c r="AS8069" s="77">
        <v>0</v>
      </c>
      <c r="AT8069" s="77">
        <v>1</v>
      </c>
      <c r="AU8069" s="77">
        <v>0</v>
      </c>
      <c r="BA8069" s="77">
        <v>-1.1200000000000001</v>
      </c>
    </row>
    <row r="8070" spans="3:53" x14ac:dyDescent="0.25">
      <c r="C8070" s="77" t="s">
        <v>854</v>
      </c>
      <c r="D8070" s="77" t="s">
        <v>621</v>
      </c>
      <c r="E8070" s="77">
        <v>12.25</v>
      </c>
      <c r="F8070" s="77">
        <v>39.619999999999997</v>
      </c>
      <c r="G8070" s="77">
        <v>-4.9800000000000004</v>
      </c>
      <c r="H8070" s="77">
        <v>28.51</v>
      </c>
      <c r="I8070" s="77">
        <v>-12.772</v>
      </c>
      <c r="J8070" s="77" t="s">
        <v>74</v>
      </c>
      <c r="K8070" s="77">
        <v>42.11</v>
      </c>
      <c r="L8070" s="77">
        <v>12.30708421052632</v>
      </c>
      <c r="M8070" s="77">
        <v>-0.70759417126464308</v>
      </c>
      <c r="N8070" s="77">
        <v>12.41962340425532</v>
      </c>
      <c r="O8070" s="77">
        <v>-1.6073225230559309</v>
      </c>
      <c r="P8070" s="77">
        <v>5310000</v>
      </c>
      <c r="Q8070" s="77">
        <v>52870</v>
      </c>
      <c r="R8070" s="77">
        <v>100.44</v>
      </c>
      <c r="S8070" s="77">
        <v>38.582000000000001</v>
      </c>
      <c r="T8070" s="77">
        <v>6.6909999999999998</v>
      </c>
      <c r="U8070" s="77">
        <v>19.790400000000002</v>
      </c>
      <c r="V8070" s="77">
        <v>2.28753358123631</v>
      </c>
      <c r="AC8070" s="77">
        <v>12.33</v>
      </c>
      <c r="AD8070" s="77">
        <v>11.63</v>
      </c>
      <c r="AH8070" s="77">
        <f>IF(AND(M8070&lt;Variables!$G$6,M8070&gt;Variables!$G$5),0,1)</f>
        <v>1</v>
      </c>
      <c r="AI8070" s="77">
        <f t="shared" si="254"/>
        <v>1</v>
      </c>
      <c r="AJ8070" s="77">
        <f>IF(I8070&gt;Variables!$G$7,0,1)</f>
        <v>1</v>
      </c>
      <c r="AK8070" s="77">
        <f>IF(F8070&gt;Variables!$G$8,0,1)</f>
        <v>0</v>
      </c>
      <c r="AL8070" s="77">
        <f>IF(G8070&gt;Variables!$G$9,0,1)</f>
        <v>1</v>
      </c>
      <c r="AM8070" s="77">
        <f>IF(AND(K8070&gt;Variables!$G$10,K8070&lt;Variables!$G$11),0,1)</f>
        <v>1</v>
      </c>
      <c r="AN8070" s="77">
        <f>IF(H8070&lt;Variables!$G$13,1,0)</f>
        <v>1</v>
      </c>
      <c r="AO8070" s="77">
        <f>IF(R8070&lt;Variables!$G$12,0,1)</f>
        <v>1</v>
      </c>
      <c r="AP8070" s="78">
        <f t="shared" si="255"/>
        <v>0</v>
      </c>
      <c r="AQ8070" s="77">
        <f>IF(V8070&lt;Variables!$G$15,1,0)</f>
        <v>1</v>
      </c>
      <c r="AR8070" s="77">
        <v>0</v>
      </c>
      <c r="AS8070" s="77">
        <v>0</v>
      </c>
      <c r="AT8070" s="77">
        <v>1</v>
      </c>
      <c r="AU8070" s="77">
        <v>0</v>
      </c>
      <c r="BA8070" s="77">
        <v>-2.25</v>
      </c>
    </row>
    <row r="8071" spans="3:53" x14ac:dyDescent="0.25">
      <c r="C8071" s="77" t="s">
        <v>854</v>
      </c>
      <c r="D8071" s="77" t="s">
        <v>833</v>
      </c>
      <c r="E8071" s="77">
        <v>8.36</v>
      </c>
      <c r="F8071" s="77">
        <v>35.840000000000003</v>
      </c>
      <c r="G8071" s="77">
        <v>49.12</v>
      </c>
      <c r="H8071" s="77">
        <v>387.59</v>
      </c>
      <c r="I8071" s="77">
        <v>323.31400000000002</v>
      </c>
      <c r="J8071" s="77" t="s">
        <v>74</v>
      </c>
      <c r="K8071" s="77">
        <v>72.16</v>
      </c>
      <c r="L8071" s="77">
        <v>8.1185699999999983</v>
      </c>
      <c r="M8071" s="77">
        <v>4.6994729367364148</v>
      </c>
      <c r="N8071" s="77">
        <v>7.8018859999999997</v>
      </c>
      <c r="O8071" s="77">
        <v>8.9492976441850107</v>
      </c>
      <c r="P8071" s="77">
        <v>34890000</v>
      </c>
      <c r="Q8071" s="77">
        <v>18670000</v>
      </c>
      <c r="R8071" s="77">
        <v>1.87</v>
      </c>
      <c r="S8071" s="77">
        <v>38.582000000000001</v>
      </c>
      <c r="T8071" s="77">
        <v>6.6909999999999998</v>
      </c>
      <c r="U8071" s="77">
        <v>19.790400000000002</v>
      </c>
      <c r="V8071" s="77">
        <v>2.1736340586817611</v>
      </c>
      <c r="AC8071" s="77">
        <v>8.52</v>
      </c>
      <c r="AD8071" s="77">
        <v>6.83</v>
      </c>
      <c r="AH8071" s="77">
        <f>IF(AND(M8071&lt;Variables!$G$6,M8071&gt;Variables!$G$5),0,1)</f>
        <v>1</v>
      </c>
      <c r="AI8071" s="77">
        <f t="shared" si="254"/>
        <v>0</v>
      </c>
      <c r="AJ8071" s="77">
        <f>IF(I8071&gt;Variables!$G$7,0,1)</f>
        <v>0</v>
      </c>
      <c r="AK8071" s="77">
        <f>IF(F8071&gt;Variables!$G$8,0,1)</f>
        <v>0</v>
      </c>
      <c r="AL8071" s="77">
        <f>IF(G8071&gt;Variables!$G$9,0,1)</f>
        <v>0</v>
      </c>
      <c r="AM8071" s="77">
        <f>IF(AND(K8071&gt;Variables!$G$10,K8071&lt;Variables!$G$11),0,1)</f>
        <v>1</v>
      </c>
      <c r="AN8071" s="77">
        <f>IF(H8071&lt;Variables!$G$13,1,0)</f>
        <v>1</v>
      </c>
      <c r="AO8071" s="77">
        <f>IF(R8071&lt;Variables!$G$12,0,1)</f>
        <v>0</v>
      </c>
      <c r="AP8071" s="78">
        <f t="shared" si="255"/>
        <v>0</v>
      </c>
      <c r="AQ8071" s="77">
        <f>IF(V8071&lt;Variables!$G$15,1,0)</f>
        <v>1</v>
      </c>
      <c r="AR8071" s="77">
        <v>0</v>
      </c>
      <c r="AS8071" s="77">
        <v>0</v>
      </c>
      <c r="AT8071" s="77">
        <v>1</v>
      </c>
      <c r="AU8071" s="77">
        <v>0</v>
      </c>
      <c r="BA8071" s="77">
        <v>-2.25</v>
      </c>
    </row>
    <row r="8072" spans="3:53" x14ac:dyDescent="0.25">
      <c r="C8072" s="77" t="s">
        <v>854</v>
      </c>
      <c r="D8072" s="77" t="s">
        <v>617</v>
      </c>
      <c r="E8072" s="77">
        <v>4.3600000000000003</v>
      </c>
      <c r="F8072" s="77">
        <v>6.06</v>
      </c>
      <c r="G8072" s="77">
        <v>2.96</v>
      </c>
      <c r="H8072" s="77">
        <v>-99999</v>
      </c>
      <c r="I8072" s="77">
        <v>-23.190999999999999</v>
      </c>
      <c r="J8072" s="77" t="s">
        <v>74</v>
      </c>
      <c r="K8072" s="77">
        <v>27.55</v>
      </c>
      <c r="L8072" s="77">
        <v>4.371666666666667</v>
      </c>
      <c r="M8072" s="77">
        <v>-0.38124285169652927</v>
      </c>
      <c r="N8072" s="77">
        <v>4.3888666666666678</v>
      </c>
      <c r="O8072" s="77">
        <v>-0.77164947670622708</v>
      </c>
      <c r="P8072" s="77">
        <v>279528</v>
      </c>
      <c r="Q8072" s="77">
        <v>142825</v>
      </c>
      <c r="R8072" s="77">
        <v>1.96</v>
      </c>
      <c r="S8072" s="77">
        <v>38.582000000000001</v>
      </c>
      <c r="T8072" s="77">
        <v>6.6909999999999998</v>
      </c>
      <c r="U8072" s="77">
        <v>19.790400000000002</v>
      </c>
      <c r="V8072" s="77">
        <v>2.1196122051086541</v>
      </c>
      <c r="AC8072" s="77">
        <v>4.38</v>
      </c>
      <c r="AD8072" s="77">
        <v>4.3099999999999996</v>
      </c>
      <c r="AH8072" s="77">
        <f>IF(AND(M8072&lt;Variables!$G$6,M8072&gt;Variables!$G$5),0,1)</f>
        <v>1</v>
      </c>
      <c r="AI8072" s="77">
        <f t="shared" si="254"/>
        <v>1</v>
      </c>
      <c r="AJ8072" s="77">
        <f>IF(I8072&gt;Variables!$G$7,0,1)</f>
        <v>1</v>
      </c>
      <c r="AK8072" s="77">
        <f>IF(F8072&gt;Variables!$G$8,0,1)</f>
        <v>1</v>
      </c>
      <c r="AL8072" s="77">
        <f>IF(G8072&gt;Variables!$G$9,0,1)</f>
        <v>1</v>
      </c>
      <c r="AM8072" s="77">
        <f>IF(AND(K8072&gt;Variables!$G$10,K8072&lt;Variables!$G$11),0,1)</f>
        <v>1</v>
      </c>
      <c r="AN8072" s="77">
        <f>IF(H8072&lt;Variables!$G$13,1,0)</f>
        <v>1</v>
      </c>
      <c r="AO8072" s="77">
        <f>IF(R8072&lt;Variables!$G$12,0,1)</f>
        <v>0</v>
      </c>
      <c r="AP8072" s="78">
        <f t="shared" si="255"/>
        <v>0</v>
      </c>
      <c r="AQ8072" s="77">
        <f>IF(V8072&lt;Variables!$G$15,1,0)</f>
        <v>1</v>
      </c>
      <c r="AR8072" s="77">
        <v>0</v>
      </c>
      <c r="AS8072" s="77">
        <v>0</v>
      </c>
      <c r="AT8072" s="77">
        <v>0</v>
      </c>
      <c r="AU8072" s="77">
        <v>0</v>
      </c>
      <c r="BA8072" s="77">
        <v>0</v>
      </c>
    </row>
    <row r="8073" spans="3:53" x14ac:dyDescent="0.25">
      <c r="C8073" s="77" t="s">
        <v>854</v>
      </c>
      <c r="D8073" s="77" t="s">
        <v>644</v>
      </c>
      <c r="E8073" s="77">
        <v>31.36</v>
      </c>
      <c r="F8073" s="77">
        <v>10.25</v>
      </c>
      <c r="G8073" s="77">
        <v>0</v>
      </c>
      <c r="H8073" s="77">
        <v>-99999</v>
      </c>
      <c r="I8073" s="77">
        <v>6.9470000000000001</v>
      </c>
      <c r="J8073" s="77" t="s">
        <v>74</v>
      </c>
      <c r="K8073" s="77">
        <v>-99999</v>
      </c>
      <c r="L8073" s="77">
        <v>-99999</v>
      </c>
      <c r="M8073" s="77">
        <v>-99999</v>
      </c>
      <c r="N8073" s="77">
        <v>-99999</v>
      </c>
      <c r="O8073" s="77">
        <v>-99999</v>
      </c>
      <c r="P8073" s="77">
        <v>30024</v>
      </c>
      <c r="Q8073" s="77">
        <v>111328</v>
      </c>
      <c r="R8073" s="77">
        <v>0.27</v>
      </c>
      <c r="S8073" s="77">
        <v>38.582000000000001</v>
      </c>
      <c r="T8073" s="77">
        <v>6.6909999999999998</v>
      </c>
      <c r="U8073" s="77">
        <v>19.790400000000002</v>
      </c>
      <c r="V8073" s="77">
        <v>-99999</v>
      </c>
      <c r="AC8073" s="77">
        <v>-99999</v>
      </c>
      <c r="AD8073" s="77">
        <v>-99999</v>
      </c>
      <c r="AH8073" s="77">
        <f>IF(AND(M8073&lt;Variables!$G$6,M8073&gt;Variables!$G$5),0,1)</f>
        <v>1</v>
      </c>
      <c r="AI8073" s="77">
        <f t="shared" si="254"/>
        <v>1</v>
      </c>
      <c r="AJ8073" s="77">
        <f>IF(I8073&gt;Variables!$G$7,0,1)</f>
        <v>1</v>
      </c>
      <c r="AK8073" s="77">
        <f>IF(F8073&gt;Variables!$G$8,0,1)</f>
        <v>0</v>
      </c>
      <c r="AL8073" s="77">
        <f>IF(G8073&gt;Variables!$G$9,0,1)</f>
        <v>1</v>
      </c>
      <c r="AM8073" s="77">
        <f>IF(AND(K8073&gt;Variables!$G$10,K8073&lt;Variables!$G$11),0,1)</f>
        <v>1</v>
      </c>
      <c r="AN8073" s="77">
        <f>IF(H8073&lt;Variables!$G$13,1,0)</f>
        <v>1</v>
      </c>
      <c r="AO8073" s="77">
        <f>IF(R8073&lt;Variables!$G$12,0,1)</f>
        <v>0</v>
      </c>
      <c r="AP8073" s="78">
        <f t="shared" si="255"/>
        <v>0</v>
      </c>
      <c r="AQ8073" s="77">
        <f>IF(V8073&lt;Variables!$G$15,1,0)</f>
        <v>1</v>
      </c>
      <c r="AR8073" s="77">
        <v>0</v>
      </c>
      <c r="AS8073" s="77">
        <v>0</v>
      </c>
      <c r="AT8073" s="77">
        <v>0</v>
      </c>
      <c r="AU8073" s="77">
        <v>0</v>
      </c>
      <c r="BA8073" s="77">
        <v>0</v>
      </c>
    </row>
    <row r="8074" spans="3:53" x14ac:dyDescent="0.25">
      <c r="C8074" s="77" t="s">
        <v>854</v>
      </c>
      <c r="D8074" s="77" t="s">
        <v>855</v>
      </c>
      <c r="E8074" s="77">
        <v>34.69</v>
      </c>
      <c r="F8074" s="77">
        <v>6.29</v>
      </c>
      <c r="G8074" s="77">
        <v>-7.35</v>
      </c>
      <c r="H8074" s="77">
        <v>-99999</v>
      </c>
      <c r="I8074" s="77">
        <v>37.761000000000003</v>
      </c>
      <c r="J8074" s="77" t="s">
        <v>74</v>
      </c>
      <c r="K8074" s="77">
        <v>46.17</v>
      </c>
      <c r="L8074" s="77">
        <v>32.9</v>
      </c>
      <c r="M8074" s="77">
        <v>0</v>
      </c>
      <c r="N8074" s="77">
        <v>33.954999999999998</v>
      </c>
      <c r="O8074" s="77">
        <v>-3.1070534530996898</v>
      </c>
      <c r="P8074" s="77">
        <v>26002</v>
      </c>
      <c r="Q8074" s="77">
        <v>35598</v>
      </c>
      <c r="R8074" s="77">
        <v>0.73</v>
      </c>
      <c r="S8074" s="77">
        <v>38.582000000000001</v>
      </c>
      <c r="T8074" s="77">
        <v>6.6909999999999998</v>
      </c>
      <c r="U8074" s="77">
        <v>19.790400000000002</v>
      </c>
      <c r="V8074" s="77">
        <v>2.3273212000000001</v>
      </c>
      <c r="AC8074" s="77">
        <v>34.6</v>
      </c>
      <c r="AD8074" s="77">
        <v>32.58</v>
      </c>
      <c r="AH8074" s="77">
        <f>IF(AND(M8074&lt;Variables!$G$6,M8074&gt;Variables!$G$5),0,1)</f>
        <v>1</v>
      </c>
      <c r="AI8074" s="77">
        <f t="shared" si="254"/>
        <v>1</v>
      </c>
      <c r="AJ8074" s="77">
        <f>IF(I8074&gt;Variables!$G$7,0,1)</f>
        <v>1</v>
      </c>
      <c r="AK8074" s="77">
        <f>IF(F8074&gt;Variables!$G$8,0,1)</f>
        <v>1</v>
      </c>
      <c r="AL8074" s="77">
        <f>IF(G8074&gt;Variables!$G$9,0,1)</f>
        <v>1</v>
      </c>
      <c r="AM8074" s="77">
        <f>IF(AND(K8074&gt;Variables!$G$10,K8074&lt;Variables!$G$11),0,1)</f>
        <v>1</v>
      </c>
      <c r="AN8074" s="77">
        <f>IF(H8074&lt;Variables!$G$13,1,0)</f>
        <v>1</v>
      </c>
      <c r="AO8074" s="77">
        <f>IF(R8074&lt;Variables!$G$12,0,1)</f>
        <v>0</v>
      </c>
      <c r="AP8074" s="78">
        <f t="shared" si="255"/>
        <v>0</v>
      </c>
      <c r="AQ8074" s="77">
        <f>IF(V8074&lt;Variables!$G$15,1,0)</f>
        <v>1</v>
      </c>
      <c r="AR8074" s="77">
        <v>0</v>
      </c>
      <c r="AS8074" s="77">
        <v>0</v>
      </c>
      <c r="AT8074" s="77">
        <v>1</v>
      </c>
      <c r="AU8074" s="77">
        <v>0</v>
      </c>
      <c r="BA8074" s="77">
        <v>-2.25</v>
      </c>
    </row>
    <row r="8075" spans="3:53" x14ac:dyDescent="0.25">
      <c r="C8075" s="77" t="s">
        <v>854</v>
      </c>
      <c r="D8075" s="77" t="s">
        <v>127</v>
      </c>
      <c r="E8075" s="77">
        <v>41.17</v>
      </c>
      <c r="F8075" s="77">
        <v>22.77</v>
      </c>
      <c r="G8075" s="77">
        <v>22.28</v>
      </c>
      <c r="H8075" s="77">
        <v>6940</v>
      </c>
      <c r="I8075" s="77">
        <v>1497.56</v>
      </c>
      <c r="J8075" s="77" t="s">
        <v>74</v>
      </c>
      <c r="K8075" s="77">
        <v>50.09</v>
      </c>
      <c r="L8075" s="77">
        <v>41.054454999999997</v>
      </c>
      <c r="M8075" s="77">
        <v>7.4401182526954712E-2</v>
      </c>
      <c r="N8075" s="77">
        <v>41.079788000000001</v>
      </c>
      <c r="O8075" s="77">
        <v>1.268750461906039E-2</v>
      </c>
      <c r="P8075" s="77">
        <v>1905000</v>
      </c>
      <c r="Q8075" s="77">
        <v>800984</v>
      </c>
      <c r="R8075" s="77">
        <v>2.38</v>
      </c>
      <c r="S8075" s="77">
        <v>38.582000000000001</v>
      </c>
      <c r="T8075" s="77">
        <v>6.6909999999999998</v>
      </c>
      <c r="U8075" s="77">
        <v>19.790400000000002</v>
      </c>
      <c r="V8075" s="77">
        <v>2.3659786308989368</v>
      </c>
      <c r="AC8075" s="77">
        <v>42.4</v>
      </c>
      <c r="AD8075" s="77">
        <v>40.78</v>
      </c>
      <c r="AH8075" s="77">
        <f>IF(AND(M8075&lt;Variables!$G$6,M8075&gt;Variables!$G$5),0,1)</f>
        <v>1</v>
      </c>
      <c r="AI8075" s="77">
        <f t="shared" si="254"/>
        <v>1</v>
      </c>
      <c r="AJ8075" s="77">
        <f>IF(I8075&gt;Variables!$G$7,0,1)</f>
        <v>0</v>
      </c>
      <c r="AK8075" s="77">
        <f>IF(F8075&gt;Variables!$G$8,0,1)</f>
        <v>0</v>
      </c>
      <c r="AL8075" s="77">
        <f>IF(G8075&gt;Variables!$G$9,0,1)</f>
        <v>0</v>
      </c>
      <c r="AM8075" s="77">
        <f>IF(AND(K8075&gt;Variables!$G$10,K8075&lt;Variables!$G$11),0,1)</f>
        <v>1</v>
      </c>
      <c r="AN8075" s="77">
        <f>IF(H8075&lt;Variables!$G$13,1,0)</f>
        <v>0</v>
      </c>
      <c r="AO8075" s="77">
        <f>IF(R8075&lt;Variables!$G$12,0,1)</f>
        <v>1</v>
      </c>
      <c r="AP8075" s="78">
        <f t="shared" si="255"/>
        <v>0</v>
      </c>
      <c r="AQ8075" s="77">
        <f>IF(V8075&lt;Variables!$G$15,1,0)</f>
        <v>1</v>
      </c>
      <c r="AR8075" s="77">
        <v>0</v>
      </c>
      <c r="AS8075" s="77">
        <v>0</v>
      </c>
      <c r="AT8075" s="77">
        <v>0</v>
      </c>
      <c r="AU8075" s="77">
        <v>1</v>
      </c>
      <c r="BA8075" s="77">
        <v>-0.74</v>
      </c>
    </row>
    <row r="8076" spans="3:53" x14ac:dyDescent="0.25">
      <c r="C8076" s="77" t="s">
        <v>854</v>
      </c>
      <c r="D8076" s="77" t="s">
        <v>615</v>
      </c>
      <c r="E8076" s="77">
        <v>8.2200000000000006</v>
      </c>
      <c r="F8076" s="77">
        <v>46.43</v>
      </c>
      <c r="G8076" s="77">
        <v>13.89</v>
      </c>
      <c r="H8076" s="77">
        <v>-99999</v>
      </c>
      <c r="I8076" s="77">
        <v>-99999</v>
      </c>
      <c r="J8076" s="77" t="s">
        <v>75</v>
      </c>
      <c r="K8076" s="77">
        <v>56.71</v>
      </c>
      <c r="L8076" s="77">
        <v>8.1965199999999996</v>
      </c>
      <c r="M8076" s="77">
        <v>4.2457042744966221E-2</v>
      </c>
      <c r="N8076" s="77">
        <v>8.021744</v>
      </c>
      <c r="O8076" s="77">
        <v>2.2221601686615688</v>
      </c>
      <c r="P8076" s="77">
        <v>31610000</v>
      </c>
      <c r="Q8076" s="77">
        <v>0</v>
      </c>
      <c r="R8076" s="77">
        <v>1</v>
      </c>
      <c r="S8076" s="77">
        <v>38.582000000000001</v>
      </c>
      <c r="T8076" s="77">
        <v>6.6909999999999998</v>
      </c>
      <c r="U8076" s="77">
        <v>19.790400000000002</v>
      </c>
      <c r="V8076" s="77">
        <v>2.4345889639349378</v>
      </c>
      <c r="AC8076" s="77">
        <v>8.25</v>
      </c>
      <c r="AD8076" s="77">
        <v>7.35</v>
      </c>
      <c r="AH8076" s="77">
        <f>IF(AND(M8076&lt;Variables!$G$6,M8076&gt;Variables!$G$5),0,1)</f>
        <v>1</v>
      </c>
      <c r="AI8076" s="77">
        <f t="shared" si="254"/>
        <v>0</v>
      </c>
      <c r="AJ8076" s="77">
        <f>IF(I8076&gt;Variables!$G$7,0,1)</f>
        <v>1</v>
      </c>
      <c r="AK8076" s="77">
        <f>IF(F8076&gt;Variables!$G$8,0,1)</f>
        <v>0</v>
      </c>
      <c r="AL8076" s="77">
        <f>IF(G8076&gt;Variables!$G$9,0,1)</f>
        <v>0</v>
      </c>
      <c r="AM8076" s="77">
        <f>IF(AND(K8076&gt;Variables!$G$10,K8076&lt;Variables!$G$11),0,1)</f>
        <v>1</v>
      </c>
      <c r="AN8076" s="77">
        <f>IF(H8076&lt;Variables!$G$13,1,0)</f>
        <v>1</v>
      </c>
      <c r="AO8076" s="77">
        <f>IF(R8076&lt;Variables!$G$12,0,1)</f>
        <v>0</v>
      </c>
      <c r="AP8076" s="78">
        <f t="shared" si="255"/>
        <v>1</v>
      </c>
      <c r="AQ8076" s="77">
        <f>IF(V8076&lt;Variables!$G$15,1,0)</f>
        <v>1</v>
      </c>
      <c r="AR8076" s="77">
        <v>0</v>
      </c>
      <c r="AS8076" s="77">
        <v>0</v>
      </c>
      <c r="AT8076" s="77">
        <v>1</v>
      </c>
      <c r="AU8076" s="77">
        <v>0</v>
      </c>
      <c r="BA8076" s="77">
        <v>-2.25</v>
      </c>
    </row>
    <row r="8077" spans="3:53" x14ac:dyDescent="0.25">
      <c r="C8077" s="77" t="s">
        <v>854</v>
      </c>
      <c r="D8077" s="77" t="s">
        <v>189</v>
      </c>
      <c r="E8077" s="77">
        <v>35.18</v>
      </c>
      <c r="F8077" s="77">
        <v>7.61</v>
      </c>
      <c r="G8077" s="77">
        <v>8.19</v>
      </c>
      <c r="H8077" s="77">
        <v>-99999</v>
      </c>
      <c r="I8077" s="77">
        <v>-99999</v>
      </c>
      <c r="J8077" s="77" t="s">
        <v>75</v>
      </c>
      <c r="K8077" s="77">
        <v>53.78</v>
      </c>
      <c r="L8077" s="77">
        <v>35.252877777777783</v>
      </c>
      <c r="M8077" s="77">
        <v>4.8569714875930481E-2</v>
      </c>
      <c r="N8077" s="77">
        <v>34.924708510638297</v>
      </c>
      <c r="O8077" s="77">
        <v>0.9886739334031327</v>
      </c>
      <c r="P8077" s="77">
        <v>626821</v>
      </c>
      <c r="Q8077" s="77">
        <v>1620000</v>
      </c>
      <c r="R8077" s="77">
        <v>0.39</v>
      </c>
      <c r="S8077" s="77">
        <v>38.582000000000001</v>
      </c>
      <c r="T8077" s="77">
        <v>6.6909999999999998</v>
      </c>
      <c r="U8077" s="77">
        <v>19.790400000000002</v>
      </c>
      <c r="V8077" s="77">
        <v>2.404367769321023</v>
      </c>
      <c r="AC8077" s="77">
        <v>35.450000000000003</v>
      </c>
      <c r="AD8077" s="77">
        <v>34.630000000000003</v>
      </c>
      <c r="AH8077" s="77">
        <f>IF(AND(M8077&lt;Variables!$G$6,M8077&gt;Variables!$G$5),0,1)</f>
        <v>1</v>
      </c>
      <c r="AI8077" s="77">
        <f t="shared" si="254"/>
        <v>0</v>
      </c>
      <c r="AJ8077" s="77">
        <f>IF(I8077&gt;Variables!$G$7,0,1)</f>
        <v>1</v>
      </c>
      <c r="AK8077" s="77">
        <f>IF(F8077&gt;Variables!$G$8,0,1)</f>
        <v>1</v>
      </c>
      <c r="AL8077" s="77">
        <f>IF(G8077&gt;Variables!$G$9,0,1)</f>
        <v>1</v>
      </c>
      <c r="AM8077" s="77">
        <f>IF(AND(K8077&gt;Variables!$G$10,K8077&lt;Variables!$G$11),0,1)</f>
        <v>1</v>
      </c>
      <c r="AN8077" s="77">
        <f>IF(H8077&lt;Variables!$G$13,1,0)</f>
        <v>1</v>
      </c>
      <c r="AO8077" s="77">
        <f>IF(R8077&lt;Variables!$G$12,0,1)</f>
        <v>0</v>
      </c>
      <c r="AP8077" s="78">
        <f t="shared" si="255"/>
        <v>1</v>
      </c>
      <c r="AQ8077" s="77">
        <f>IF(V8077&lt;Variables!$G$15,1,0)</f>
        <v>1</v>
      </c>
      <c r="AR8077" s="77">
        <v>0</v>
      </c>
      <c r="AS8077" s="77">
        <v>1</v>
      </c>
      <c r="AT8077" s="77">
        <v>0</v>
      </c>
      <c r="AU8077" s="77">
        <v>0</v>
      </c>
      <c r="BA8077" s="77">
        <v>-7.0000000000000007E-2</v>
      </c>
    </row>
    <row r="8078" spans="3:53" x14ac:dyDescent="0.25">
      <c r="C8078" s="77" t="s">
        <v>854</v>
      </c>
      <c r="D8078" s="77" t="s">
        <v>445</v>
      </c>
      <c r="E8078" s="77">
        <v>18.91</v>
      </c>
      <c r="F8078" s="77">
        <v>45.53</v>
      </c>
      <c r="G8078" s="77">
        <v>46.6</v>
      </c>
      <c r="H8078" s="77">
        <v>122.72</v>
      </c>
      <c r="I8078" s="77">
        <v>82840.880999999994</v>
      </c>
      <c r="J8078" s="77" t="s">
        <v>75</v>
      </c>
      <c r="K8078" s="77">
        <v>47.52</v>
      </c>
      <c r="L8078" s="77">
        <v>18.815359999999998</v>
      </c>
      <c r="M8078" s="77">
        <v>-0.42709786047143872</v>
      </c>
      <c r="N8078" s="77">
        <v>18.839264</v>
      </c>
      <c r="O8078" s="77">
        <v>-0.55343987960464158</v>
      </c>
      <c r="P8078" s="77">
        <v>72220000</v>
      </c>
      <c r="Q8078" s="77">
        <v>26410000</v>
      </c>
      <c r="R8078" s="77">
        <v>2.73</v>
      </c>
      <c r="S8078" s="77">
        <v>38.582000000000001</v>
      </c>
      <c r="T8078" s="77">
        <v>6.6909999999999998</v>
      </c>
      <c r="U8078" s="77">
        <v>19.790400000000002</v>
      </c>
      <c r="V8078" s="77">
        <v>2.349352766992074</v>
      </c>
      <c r="AC8078" s="77">
        <v>19.14</v>
      </c>
      <c r="AD8078" s="77">
        <v>15.81</v>
      </c>
      <c r="AH8078" s="77">
        <f>IF(AND(M8078&lt;Variables!$G$6,M8078&gt;Variables!$G$5),0,1)</f>
        <v>1</v>
      </c>
      <c r="AI8078" s="77">
        <f t="shared" si="254"/>
        <v>1</v>
      </c>
      <c r="AJ8078" s="77">
        <f>IF(I8078&gt;Variables!$G$7,0,1)</f>
        <v>0</v>
      </c>
      <c r="AK8078" s="77">
        <f>IF(F8078&gt;Variables!$G$8,0,1)</f>
        <v>0</v>
      </c>
      <c r="AL8078" s="77">
        <f>IF(G8078&gt;Variables!$G$9,0,1)</f>
        <v>0</v>
      </c>
      <c r="AM8078" s="77">
        <f>IF(AND(K8078&gt;Variables!$G$10,K8078&lt;Variables!$G$11),0,1)</f>
        <v>1</v>
      </c>
      <c r="AN8078" s="77">
        <f>IF(H8078&lt;Variables!$G$13,1,0)</f>
        <v>1</v>
      </c>
      <c r="AO8078" s="77">
        <f>IF(R8078&lt;Variables!$G$12,0,1)</f>
        <v>1</v>
      </c>
      <c r="AP8078" s="78">
        <f t="shared" si="255"/>
        <v>1</v>
      </c>
      <c r="AQ8078" s="77">
        <f>IF(V8078&lt;Variables!$G$15,1,0)</f>
        <v>1</v>
      </c>
      <c r="AR8078" s="77">
        <v>0</v>
      </c>
      <c r="AS8078" s="77">
        <v>0</v>
      </c>
      <c r="AT8078" s="77">
        <v>1</v>
      </c>
      <c r="AU8078" s="77">
        <v>0</v>
      </c>
      <c r="BA8078" s="77">
        <v>-2.25</v>
      </c>
    </row>
    <row r="8079" spans="3:53" x14ac:dyDescent="0.25">
      <c r="C8079" s="77" t="s">
        <v>854</v>
      </c>
      <c r="D8079" s="77" t="s">
        <v>608</v>
      </c>
      <c r="E8079" s="77">
        <v>21.21</v>
      </c>
      <c r="F8079" s="77">
        <v>84.75</v>
      </c>
      <c r="G8079" s="77">
        <v>17.059999999999999</v>
      </c>
      <c r="H8079" s="77">
        <v>22.15</v>
      </c>
      <c r="I8079" s="77">
        <v>4.8869999999999996</v>
      </c>
      <c r="J8079" s="77" t="s">
        <v>75</v>
      </c>
      <c r="K8079" s="77">
        <v>39.619999999999997</v>
      </c>
      <c r="L8079" s="77">
        <v>21.41875263157894</v>
      </c>
      <c r="M8079" s="77">
        <v>-1.955074783213806</v>
      </c>
      <c r="N8079" s="77">
        <v>22.17033469387755</v>
      </c>
      <c r="O8079" s="77">
        <v>-5.278831871675548</v>
      </c>
      <c r="P8079" s="77">
        <v>10910000</v>
      </c>
      <c r="Q8079" s="77">
        <v>26160</v>
      </c>
      <c r="R8079" s="77">
        <v>417.05</v>
      </c>
      <c r="S8079" s="77">
        <v>38.582000000000001</v>
      </c>
      <c r="T8079" s="77">
        <v>6.6909999999999998</v>
      </c>
      <c r="U8079" s="77">
        <v>19.790400000000002</v>
      </c>
      <c r="V8079" s="77">
        <v>2.2516870073542541</v>
      </c>
      <c r="AC8079" s="77">
        <v>22.8</v>
      </c>
      <c r="AD8079" s="77">
        <v>18.100000000000001</v>
      </c>
      <c r="AH8079" s="77">
        <f>IF(AND(M8079&lt;Variables!$G$6,M8079&gt;Variables!$G$5),0,1)</f>
        <v>0</v>
      </c>
      <c r="AI8079" s="77">
        <f t="shared" si="254"/>
        <v>1</v>
      </c>
      <c r="AJ8079" s="77">
        <f>IF(I8079&gt;Variables!$G$7,0,1)</f>
        <v>1</v>
      </c>
      <c r="AK8079" s="77">
        <f>IF(F8079&gt;Variables!$G$8,0,1)</f>
        <v>0</v>
      </c>
      <c r="AL8079" s="77">
        <f>IF(G8079&gt;Variables!$G$9,0,1)</f>
        <v>0</v>
      </c>
      <c r="AM8079" s="77">
        <f>IF(AND(K8079&gt;Variables!$G$10,K8079&lt;Variables!$G$11),0,1)</f>
        <v>1</v>
      </c>
      <c r="AN8079" s="77">
        <f>IF(H8079&lt;Variables!$G$13,1,0)</f>
        <v>1</v>
      </c>
      <c r="AO8079" s="77">
        <f>IF(R8079&lt;Variables!$G$12,0,1)</f>
        <v>1</v>
      </c>
      <c r="AP8079" s="78">
        <f t="shared" si="255"/>
        <v>1</v>
      </c>
      <c r="AQ8079" s="77">
        <f>IF(V8079&lt;Variables!$G$15,1,0)</f>
        <v>1</v>
      </c>
      <c r="AR8079" s="77">
        <v>1</v>
      </c>
      <c r="AS8079" s="77">
        <v>0</v>
      </c>
      <c r="AT8079" s="77">
        <v>0</v>
      </c>
      <c r="AU8079" s="77">
        <v>0</v>
      </c>
      <c r="BA8079" s="77">
        <v>2</v>
      </c>
    </row>
    <row r="8080" spans="3:53" x14ac:dyDescent="0.25">
      <c r="C8080" s="77" t="s">
        <v>854</v>
      </c>
      <c r="D8080" s="77" t="s">
        <v>620</v>
      </c>
      <c r="E8080" s="77">
        <v>154.03</v>
      </c>
      <c r="F8080" s="77">
        <v>14.84</v>
      </c>
      <c r="G8080" s="77">
        <v>0.73</v>
      </c>
      <c r="H8080" s="77">
        <v>211920</v>
      </c>
      <c r="I8080" s="77">
        <v>2E-3</v>
      </c>
      <c r="J8080" s="77" t="s">
        <v>75</v>
      </c>
      <c r="K8080" s="77">
        <v>72.75</v>
      </c>
      <c r="L8080" s="77">
        <v>153.05562</v>
      </c>
      <c r="M8080" s="77">
        <v>0.30993961541564102</v>
      </c>
      <c r="N8080" s="77">
        <v>152.932716</v>
      </c>
      <c r="O8080" s="77">
        <v>0.39055345096992222</v>
      </c>
      <c r="P8080" s="77">
        <v>31946000</v>
      </c>
      <c r="Q8080" s="77">
        <v>6715000</v>
      </c>
      <c r="R8080" s="77">
        <v>4.76</v>
      </c>
      <c r="S8080" s="77">
        <v>38.582000000000001</v>
      </c>
      <c r="T8080" s="77">
        <v>6.6909999999999998</v>
      </c>
      <c r="U8080" s="77">
        <v>19.790400000000002</v>
      </c>
      <c r="V8080" s="77">
        <v>2.574267917387155</v>
      </c>
      <c r="AC8080" s="77">
        <v>154.59</v>
      </c>
      <c r="AD8080" s="77">
        <v>152.59</v>
      </c>
      <c r="AH8080" s="77">
        <f>IF(AND(M8080&lt;Variables!$G$6,M8080&gt;Variables!$G$5),0,1)</f>
        <v>1</v>
      </c>
      <c r="AI8080" s="77">
        <f t="shared" si="254"/>
        <v>0</v>
      </c>
      <c r="AJ8080" s="77">
        <f>IF(I8080&gt;Variables!$G$7,0,1)</f>
        <v>1</v>
      </c>
      <c r="AK8080" s="77">
        <f>IF(F8080&gt;Variables!$G$8,0,1)</f>
        <v>0</v>
      </c>
      <c r="AL8080" s="77">
        <f>IF(G8080&gt;Variables!$G$9,0,1)</f>
        <v>1</v>
      </c>
      <c r="AM8080" s="77">
        <f>IF(AND(K8080&gt;Variables!$G$10,K8080&lt;Variables!$G$11),0,1)</f>
        <v>1</v>
      </c>
      <c r="AN8080" s="77">
        <f>IF(H8080&lt;Variables!$G$13,1,0)</f>
        <v>0</v>
      </c>
      <c r="AO8080" s="77">
        <f>IF(R8080&lt;Variables!$G$12,0,1)</f>
        <v>1</v>
      </c>
      <c r="AP8080" s="78">
        <f t="shared" si="255"/>
        <v>1</v>
      </c>
      <c r="AQ8080" s="77">
        <f>IF(V8080&lt;Variables!$G$15,1,0)</f>
        <v>1</v>
      </c>
      <c r="AR8080" s="77">
        <v>0</v>
      </c>
      <c r="AS8080" s="77">
        <v>1</v>
      </c>
      <c r="AT8080" s="77">
        <v>0</v>
      </c>
      <c r="AU8080" s="77">
        <v>0</v>
      </c>
      <c r="BA8080" s="77">
        <v>-0.11</v>
      </c>
    </row>
    <row r="8081" spans="3:53" x14ac:dyDescent="0.25">
      <c r="C8081" s="77" t="s">
        <v>854</v>
      </c>
      <c r="D8081" s="77" t="s">
        <v>82</v>
      </c>
      <c r="E8081" s="77">
        <v>34.58</v>
      </c>
      <c r="F8081" s="77">
        <v>6.72</v>
      </c>
      <c r="G8081" s="77">
        <v>5.51</v>
      </c>
      <c r="H8081" s="77">
        <v>4580</v>
      </c>
      <c r="I8081" s="77">
        <v>284.41000000000003</v>
      </c>
      <c r="J8081" s="77" t="s">
        <v>75</v>
      </c>
      <c r="K8081" s="77">
        <v>46.63</v>
      </c>
      <c r="L8081" s="77">
        <v>34.554259999999999</v>
      </c>
      <c r="M8081" s="77">
        <v>-0.30172835418844579</v>
      </c>
      <c r="N8081" s="77">
        <v>34.350569999999998</v>
      </c>
      <c r="O8081" s="77">
        <v>0.28945662328164612</v>
      </c>
      <c r="P8081" s="77">
        <v>12228000</v>
      </c>
      <c r="Q8081" s="77">
        <v>15988000</v>
      </c>
      <c r="R8081" s="77">
        <v>0.76</v>
      </c>
      <c r="S8081" s="77">
        <v>38.582000000000001</v>
      </c>
      <c r="T8081" s="77">
        <v>6.6909999999999998</v>
      </c>
      <c r="U8081" s="77">
        <v>19.790400000000002</v>
      </c>
      <c r="V8081" s="77">
        <v>2.3369951478980591</v>
      </c>
      <c r="AC8081" s="77">
        <v>34.880000000000003</v>
      </c>
      <c r="AD8081" s="77">
        <v>33.883800000000001</v>
      </c>
      <c r="AH8081" s="77">
        <f>IF(AND(M8081&lt;Variables!$G$6,M8081&gt;Variables!$G$5),0,1)</f>
        <v>1</v>
      </c>
      <c r="AI8081" s="77">
        <f t="shared" si="254"/>
        <v>0</v>
      </c>
      <c r="AJ8081" s="77">
        <f>IF(I8081&gt;Variables!$G$7,0,1)</f>
        <v>0</v>
      </c>
      <c r="AK8081" s="77">
        <f>IF(F8081&gt;Variables!$G$8,0,1)</f>
        <v>1</v>
      </c>
      <c r="AL8081" s="77">
        <f>IF(G8081&gt;Variables!$G$9,0,1)</f>
        <v>1</v>
      </c>
      <c r="AM8081" s="77">
        <f>IF(AND(K8081&gt;Variables!$G$10,K8081&lt;Variables!$G$11),0,1)</f>
        <v>1</v>
      </c>
      <c r="AN8081" s="77">
        <f>IF(H8081&lt;Variables!$G$13,1,0)</f>
        <v>0</v>
      </c>
      <c r="AO8081" s="77">
        <f>IF(R8081&lt;Variables!$G$12,0,1)</f>
        <v>0</v>
      </c>
      <c r="AP8081" s="78">
        <f t="shared" si="255"/>
        <v>1</v>
      </c>
      <c r="AQ8081" s="77">
        <f>IF(V8081&lt;Variables!$G$15,1,0)</f>
        <v>1</v>
      </c>
      <c r="AR8081" s="77">
        <v>0</v>
      </c>
      <c r="AS8081" s="77">
        <v>0</v>
      </c>
      <c r="AT8081" s="77">
        <v>1</v>
      </c>
      <c r="AU8081" s="77">
        <v>0</v>
      </c>
      <c r="BA8081" s="77">
        <v>-1.8</v>
      </c>
    </row>
    <row r="8082" spans="3:53" x14ac:dyDescent="0.25">
      <c r="C8082" s="77" t="s">
        <v>854</v>
      </c>
      <c r="D8082" s="77" t="s">
        <v>612</v>
      </c>
      <c r="E8082" s="77">
        <v>127.47</v>
      </c>
      <c r="F8082" s="77">
        <v>6.38</v>
      </c>
      <c r="G8082" s="77">
        <v>1.1299999999999999</v>
      </c>
      <c r="H8082" s="77">
        <v>19960</v>
      </c>
      <c r="I8082" s="77">
        <v>-27.846</v>
      </c>
      <c r="J8082" s="77" t="s">
        <v>75</v>
      </c>
      <c r="K8082" s="77">
        <v>59.09</v>
      </c>
      <c r="L8082" s="77">
        <v>126.8569052631579</v>
      </c>
      <c r="M8082" s="77">
        <v>0.19162909290418451</v>
      </c>
      <c r="N8082" s="77">
        <v>126.9410632653061</v>
      </c>
      <c r="O8082" s="77">
        <v>0.12520513898776031</v>
      </c>
      <c r="P8082" s="77">
        <v>3017000</v>
      </c>
      <c r="Q8082" s="77">
        <v>1140000</v>
      </c>
      <c r="R8082" s="77">
        <v>2.65</v>
      </c>
      <c r="S8082" s="77">
        <v>38.582000000000001</v>
      </c>
      <c r="T8082" s="77">
        <v>6.6909999999999998</v>
      </c>
      <c r="U8082" s="77">
        <v>19.790400000000002</v>
      </c>
      <c r="V8082" s="77">
        <v>2.4511594119678981</v>
      </c>
      <c r="AC8082" s="77">
        <v>127.88</v>
      </c>
      <c r="AD8082" s="77">
        <v>126.23</v>
      </c>
      <c r="AH8082" s="77">
        <f>IF(AND(M8082&lt;Variables!$G$6,M8082&gt;Variables!$G$5),0,1)</f>
        <v>1</v>
      </c>
      <c r="AI8082" s="77">
        <f t="shared" si="254"/>
        <v>1</v>
      </c>
      <c r="AJ8082" s="77">
        <f>IF(I8082&gt;Variables!$G$7,0,1)</f>
        <v>1</v>
      </c>
      <c r="AK8082" s="77">
        <f>IF(F8082&gt;Variables!$G$8,0,1)</f>
        <v>1</v>
      </c>
      <c r="AL8082" s="77">
        <f>IF(G8082&gt;Variables!$G$9,0,1)</f>
        <v>1</v>
      </c>
      <c r="AM8082" s="77">
        <f>IF(AND(K8082&gt;Variables!$G$10,K8082&lt;Variables!$G$11),0,1)</f>
        <v>1</v>
      </c>
      <c r="AN8082" s="77">
        <f>IF(H8082&lt;Variables!$G$13,1,0)</f>
        <v>0</v>
      </c>
      <c r="AO8082" s="77">
        <f>IF(R8082&lt;Variables!$G$12,0,1)</f>
        <v>1</v>
      </c>
      <c r="AP8082" s="78">
        <f t="shared" si="255"/>
        <v>1</v>
      </c>
      <c r="AQ8082" s="77">
        <f>IF(V8082&lt;Variables!$G$15,1,0)</f>
        <v>1</v>
      </c>
      <c r="AR8082" s="77">
        <v>0</v>
      </c>
      <c r="AS8082" s="77">
        <v>1</v>
      </c>
      <c r="AT8082" s="77">
        <v>0</v>
      </c>
      <c r="AU8082" s="77">
        <v>0</v>
      </c>
      <c r="BA8082" s="77">
        <v>-0.28000000000000003</v>
      </c>
    </row>
    <row r="8083" spans="3:53" x14ac:dyDescent="0.25">
      <c r="C8083" s="77" t="s">
        <v>854</v>
      </c>
      <c r="D8083" s="77" t="s">
        <v>431</v>
      </c>
      <c r="E8083" s="77">
        <v>40.57</v>
      </c>
      <c r="F8083" s="77">
        <v>6.1</v>
      </c>
      <c r="G8083" s="77">
        <v>6.13</v>
      </c>
      <c r="H8083" s="77">
        <v>4950</v>
      </c>
      <c r="I8083" s="77">
        <v>178.3</v>
      </c>
      <c r="J8083" s="77" t="s">
        <v>75</v>
      </c>
      <c r="K8083" s="77">
        <v>44.34</v>
      </c>
      <c r="L8083" s="77">
        <v>40.656649999999999</v>
      </c>
      <c r="M8083" s="77">
        <v>-0.28691493273548102</v>
      </c>
      <c r="N8083" s="77">
        <v>40.647815999999999</v>
      </c>
      <c r="O8083" s="77">
        <v>-0.26524426306200483</v>
      </c>
      <c r="P8083" s="77">
        <v>7772000</v>
      </c>
      <c r="Q8083" s="77">
        <v>5997000</v>
      </c>
      <c r="R8083" s="77">
        <v>1.3</v>
      </c>
      <c r="S8083" s="77">
        <v>38.582000000000001</v>
      </c>
      <c r="T8083" s="77">
        <v>6.6909999999999998</v>
      </c>
      <c r="U8083" s="77">
        <v>19.790400000000002</v>
      </c>
      <c r="V8083" s="77">
        <v>2.3111322538074339</v>
      </c>
      <c r="AC8083" s="77">
        <v>40.743299999999998</v>
      </c>
      <c r="AD8083" s="77">
        <v>39.28</v>
      </c>
      <c r="AH8083" s="77">
        <f>IF(AND(M8083&lt;Variables!$G$6,M8083&gt;Variables!$G$5),0,1)</f>
        <v>1</v>
      </c>
      <c r="AI8083" s="77">
        <f t="shared" si="254"/>
        <v>0</v>
      </c>
      <c r="AJ8083" s="77">
        <f>IF(I8083&gt;Variables!$G$7,0,1)</f>
        <v>0</v>
      </c>
      <c r="AK8083" s="77">
        <f>IF(F8083&gt;Variables!$G$8,0,1)</f>
        <v>1</v>
      </c>
      <c r="AL8083" s="77">
        <f>IF(G8083&gt;Variables!$G$9,0,1)</f>
        <v>1</v>
      </c>
      <c r="AM8083" s="77">
        <f>IF(AND(K8083&gt;Variables!$G$10,K8083&lt;Variables!$G$11),0,1)</f>
        <v>1</v>
      </c>
      <c r="AN8083" s="77">
        <f>IF(H8083&lt;Variables!$G$13,1,0)</f>
        <v>0</v>
      </c>
      <c r="AO8083" s="77">
        <f>IF(R8083&lt;Variables!$G$12,0,1)</f>
        <v>0</v>
      </c>
      <c r="AP8083" s="78">
        <f t="shared" si="255"/>
        <v>1</v>
      </c>
      <c r="AQ8083" s="77">
        <f>IF(V8083&lt;Variables!$G$15,1,0)</f>
        <v>1</v>
      </c>
      <c r="AR8083" s="77">
        <v>0</v>
      </c>
      <c r="AS8083" s="77">
        <v>0</v>
      </c>
      <c r="AT8083" s="77">
        <v>1</v>
      </c>
      <c r="AU8083" s="77">
        <v>0</v>
      </c>
      <c r="BA8083" s="77">
        <v>-1.26</v>
      </c>
    </row>
    <row r="8084" spans="3:53" x14ac:dyDescent="0.25">
      <c r="C8084" s="77" t="s">
        <v>854</v>
      </c>
      <c r="D8084" s="77" t="s">
        <v>458</v>
      </c>
      <c r="E8084" s="77">
        <v>53.53</v>
      </c>
      <c r="F8084" s="77">
        <v>32.770000000000003</v>
      </c>
      <c r="G8084" s="77">
        <v>11.4</v>
      </c>
      <c r="H8084" s="77">
        <v>9830</v>
      </c>
      <c r="I8084" s="77">
        <v>81.551000000000002</v>
      </c>
      <c r="J8084" s="77" t="s">
        <v>75</v>
      </c>
      <c r="K8084" s="77">
        <v>39.619999999999997</v>
      </c>
      <c r="L8084" s="77">
        <v>53.778125000000003</v>
      </c>
      <c r="M8084" s="77">
        <v>-0.963449357894134</v>
      </c>
      <c r="N8084" s="77">
        <v>53.780152000000001</v>
      </c>
      <c r="O8084" s="77">
        <v>-0.96718209349799344</v>
      </c>
      <c r="P8084" s="77">
        <v>181983000</v>
      </c>
      <c r="Q8084" s="77">
        <v>20406000</v>
      </c>
      <c r="R8084" s="77">
        <v>8.92</v>
      </c>
      <c r="S8084" s="77">
        <v>38.582000000000001</v>
      </c>
      <c r="T8084" s="77">
        <v>6.6909999999999998</v>
      </c>
      <c r="U8084" s="77">
        <v>19.790400000000002</v>
      </c>
      <c r="V8084" s="77">
        <v>2.255631137985938</v>
      </c>
      <c r="AC8084" s="77">
        <v>57.289900000000003</v>
      </c>
      <c r="AD8084" s="77">
        <v>51.93</v>
      </c>
      <c r="AH8084" s="77">
        <f>IF(AND(M8084&lt;Variables!$G$6,M8084&gt;Variables!$G$5),0,1)</f>
        <v>1</v>
      </c>
      <c r="AI8084" s="77">
        <f t="shared" si="254"/>
        <v>1</v>
      </c>
      <c r="AJ8084" s="77">
        <f>IF(I8084&gt;Variables!$G$7,0,1)</f>
        <v>0</v>
      </c>
      <c r="AK8084" s="77">
        <f>IF(F8084&gt;Variables!$G$8,0,1)</f>
        <v>0</v>
      </c>
      <c r="AL8084" s="77">
        <f>IF(G8084&gt;Variables!$G$9,0,1)</f>
        <v>0</v>
      </c>
      <c r="AM8084" s="77">
        <f>IF(AND(K8084&gt;Variables!$G$10,K8084&lt;Variables!$G$11),0,1)</f>
        <v>1</v>
      </c>
      <c r="AN8084" s="77">
        <f>IF(H8084&lt;Variables!$G$13,1,0)</f>
        <v>0</v>
      </c>
      <c r="AO8084" s="77">
        <f>IF(R8084&lt;Variables!$G$12,0,1)</f>
        <v>1</v>
      </c>
      <c r="AP8084" s="78">
        <f t="shared" si="255"/>
        <v>1</v>
      </c>
      <c r="AQ8084" s="77">
        <f>IF(V8084&lt;Variables!$G$15,1,0)</f>
        <v>1</v>
      </c>
      <c r="AR8084" s="77">
        <v>0</v>
      </c>
      <c r="AS8084" s="77">
        <v>0</v>
      </c>
      <c r="AT8084" s="77">
        <v>1</v>
      </c>
      <c r="AU8084" s="77">
        <v>0</v>
      </c>
      <c r="BA8084" s="77">
        <v>-1.21</v>
      </c>
    </row>
    <row r="8085" spans="3:53" x14ac:dyDescent="0.25">
      <c r="C8085" s="77" t="s">
        <v>854</v>
      </c>
      <c r="D8085" s="77" t="s">
        <v>836</v>
      </c>
      <c r="E8085" s="77">
        <v>152.69999999999999</v>
      </c>
      <c r="F8085" s="77">
        <v>6.95</v>
      </c>
      <c r="G8085" s="77">
        <v>6.98</v>
      </c>
      <c r="H8085" s="77">
        <v>5230</v>
      </c>
      <c r="I8085" s="77">
        <v>531.03800000000001</v>
      </c>
      <c r="J8085" s="77" t="s">
        <v>74</v>
      </c>
      <c r="K8085" s="77">
        <v>56.45</v>
      </c>
      <c r="L8085" s="77">
        <v>152.03294117647059</v>
      </c>
      <c r="M8085" s="77">
        <v>5.0685609929746571E-2</v>
      </c>
      <c r="N8085" s="77">
        <v>151.6985555555556</v>
      </c>
      <c r="O8085" s="77">
        <v>0.27122502448203012</v>
      </c>
      <c r="P8085" s="77">
        <v>295895</v>
      </c>
      <c r="Q8085" s="77">
        <v>429915</v>
      </c>
      <c r="R8085" s="77">
        <v>0.69</v>
      </c>
      <c r="S8085" s="77">
        <v>38.582000000000001</v>
      </c>
      <c r="T8085" s="77">
        <v>6.6909999999999998</v>
      </c>
      <c r="U8085" s="77">
        <v>19.790400000000002</v>
      </c>
      <c r="V8085" s="77">
        <v>2.4315600228743</v>
      </c>
      <c r="AC8085" s="77">
        <v>153.18</v>
      </c>
      <c r="AD8085" s="77">
        <v>148.36000000000001</v>
      </c>
      <c r="AH8085" s="77">
        <f>IF(AND(M8085&lt;Variables!$G$6,M8085&gt;Variables!$G$5),0,1)</f>
        <v>1</v>
      </c>
      <c r="AI8085" s="77">
        <f t="shared" si="254"/>
        <v>0</v>
      </c>
      <c r="AJ8085" s="77">
        <f>IF(I8085&gt;Variables!$G$7,0,1)</f>
        <v>0</v>
      </c>
      <c r="AK8085" s="77">
        <f>IF(F8085&gt;Variables!$G$8,0,1)</f>
        <v>1</v>
      </c>
      <c r="AL8085" s="77">
        <f>IF(G8085&gt;Variables!$G$9,0,1)</f>
        <v>1</v>
      </c>
      <c r="AM8085" s="77">
        <f>IF(AND(K8085&gt;Variables!$G$10,K8085&lt;Variables!$G$11),0,1)</f>
        <v>1</v>
      </c>
      <c r="AN8085" s="77">
        <f>IF(H8085&lt;Variables!$G$13,1,0)</f>
        <v>0</v>
      </c>
      <c r="AO8085" s="77">
        <f>IF(R8085&lt;Variables!$G$12,0,1)</f>
        <v>0</v>
      </c>
      <c r="AP8085" s="78">
        <f t="shared" si="255"/>
        <v>0</v>
      </c>
      <c r="AQ8085" s="77">
        <f>IF(V8085&lt;Variables!$G$15,1,0)</f>
        <v>1</v>
      </c>
      <c r="AR8085" s="77">
        <v>0</v>
      </c>
      <c r="AS8085" s="77">
        <v>1</v>
      </c>
      <c r="AT8085" s="77">
        <v>0</v>
      </c>
      <c r="AU8085" s="77">
        <v>0</v>
      </c>
      <c r="BA8085" s="77">
        <v>-0.34</v>
      </c>
    </row>
    <row r="8086" spans="3:53" x14ac:dyDescent="0.25">
      <c r="C8086" s="77" t="s">
        <v>856</v>
      </c>
      <c r="D8086" s="77" t="s">
        <v>638</v>
      </c>
      <c r="E8086" s="77">
        <v>5.57</v>
      </c>
      <c r="F8086" s="77">
        <v>7.23</v>
      </c>
      <c r="G8086" s="77">
        <v>6.14</v>
      </c>
      <c r="H8086" s="77">
        <v>-99999</v>
      </c>
      <c r="I8086" s="77">
        <v>277.75799999999998</v>
      </c>
      <c r="J8086" s="77" t="s">
        <v>74</v>
      </c>
      <c r="K8086" s="77">
        <v>-99999</v>
      </c>
      <c r="L8086" s="77">
        <v>5.5329999999999986</v>
      </c>
      <c r="M8086" s="77">
        <v>-5.4220133742982568E-2</v>
      </c>
      <c r="N8086" s="77">
        <v>5.5386666666666668</v>
      </c>
      <c r="O8086" s="77">
        <v>-0.15647568608569931</v>
      </c>
      <c r="P8086" s="77">
        <v>20047</v>
      </c>
      <c r="Q8086" s="77">
        <v>549543</v>
      </c>
      <c r="R8086" s="77">
        <v>0.04</v>
      </c>
      <c r="S8086" s="77">
        <v>40.451000000000008</v>
      </c>
      <c r="T8086" s="77">
        <v>6.7670000000000003</v>
      </c>
      <c r="U8086" s="77">
        <v>20.609200000000001</v>
      </c>
      <c r="V8086" s="77">
        <v>-99999</v>
      </c>
      <c r="AC8086" s="77">
        <v>5.58</v>
      </c>
      <c r="AD8086" s="77">
        <v>5.49</v>
      </c>
      <c r="AH8086" s="77">
        <f>IF(AND(M8086&lt;Variables!$G$6,M8086&gt;Variables!$G$5),0,1)</f>
        <v>1</v>
      </c>
      <c r="AI8086" s="77">
        <f t="shared" si="254"/>
        <v>1</v>
      </c>
      <c r="AJ8086" s="77">
        <f>IF(I8086&gt;Variables!$G$7,0,1)</f>
        <v>0</v>
      </c>
      <c r="AK8086" s="77">
        <f>IF(F8086&gt;Variables!$G$8,0,1)</f>
        <v>1</v>
      </c>
      <c r="AL8086" s="77">
        <f>IF(G8086&gt;Variables!$G$9,0,1)</f>
        <v>1</v>
      </c>
      <c r="AM8086" s="77">
        <f>IF(AND(K8086&gt;Variables!$G$10,K8086&lt;Variables!$G$11),0,1)</f>
        <v>1</v>
      </c>
      <c r="AN8086" s="77">
        <f>IF(H8086&lt;Variables!$G$13,1,0)</f>
        <v>1</v>
      </c>
      <c r="AO8086" s="77">
        <f>IF(R8086&lt;Variables!$G$12,0,1)</f>
        <v>0</v>
      </c>
      <c r="AP8086" s="78">
        <f t="shared" si="255"/>
        <v>0</v>
      </c>
      <c r="AQ8086" s="77">
        <f>IF(V8086&lt;Variables!$G$15,1,0)</f>
        <v>1</v>
      </c>
      <c r="AR8086" s="77">
        <v>0</v>
      </c>
      <c r="AS8086" s="77">
        <v>0</v>
      </c>
      <c r="AT8086" s="77">
        <v>0</v>
      </c>
      <c r="AU8086" s="77">
        <v>0</v>
      </c>
      <c r="BA8086" s="77">
        <v>0</v>
      </c>
    </row>
    <row r="8087" spans="3:53" x14ac:dyDescent="0.25">
      <c r="C8087" s="77" t="s">
        <v>856</v>
      </c>
      <c r="D8087" s="77" t="s">
        <v>618</v>
      </c>
      <c r="E8087" s="77">
        <v>1.41</v>
      </c>
      <c r="F8087" s="77">
        <v>8.08</v>
      </c>
      <c r="G8087" s="77">
        <v>0.71</v>
      </c>
      <c r="H8087" s="77">
        <v>-99999</v>
      </c>
      <c r="I8087" s="77">
        <v>4.2729999999999997</v>
      </c>
      <c r="J8087" s="77" t="s">
        <v>74</v>
      </c>
      <c r="L8087" s="77">
        <v>1.41</v>
      </c>
      <c r="M8087" s="77">
        <v>0</v>
      </c>
      <c r="N8087" s="77">
        <v>1.4075</v>
      </c>
      <c r="O8087" s="77">
        <v>0.17761989342806009</v>
      </c>
      <c r="P8087" s="77">
        <v>38867</v>
      </c>
      <c r="Q8087" s="77">
        <v>39096</v>
      </c>
      <c r="R8087" s="77">
        <v>0.99</v>
      </c>
      <c r="S8087" s="77">
        <v>40.451000000000008</v>
      </c>
      <c r="T8087" s="77">
        <v>6.7670000000000003</v>
      </c>
      <c r="U8087" s="77">
        <v>20.609200000000001</v>
      </c>
      <c r="AC8087" s="77">
        <v>1.4098999999999999</v>
      </c>
      <c r="AD8087" s="77">
        <v>1.395</v>
      </c>
      <c r="AH8087" s="77">
        <f>IF(AND(M8087&lt;Variables!$G$6,M8087&gt;Variables!$G$5),0,1)</f>
        <v>1</v>
      </c>
      <c r="AI8087" s="77">
        <f t="shared" si="254"/>
        <v>0</v>
      </c>
      <c r="AJ8087" s="77">
        <f>IF(I8087&gt;Variables!$G$7,0,1)</f>
        <v>1</v>
      </c>
      <c r="AK8087" s="77">
        <f>IF(F8087&gt;Variables!$G$8,0,1)</f>
        <v>1</v>
      </c>
      <c r="AL8087" s="77">
        <f>IF(G8087&gt;Variables!$G$9,0,1)</f>
        <v>1</v>
      </c>
      <c r="AM8087" s="77">
        <f>IF(AND(K8087&gt;Variables!$G$10,K8087&lt;Variables!$G$11),0,1)</f>
        <v>1</v>
      </c>
      <c r="AN8087" s="77">
        <f>IF(H8087&lt;Variables!$G$13,1,0)</f>
        <v>1</v>
      </c>
      <c r="AO8087" s="77">
        <f>IF(R8087&lt;Variables!$G$12,0,1)</f>
        <v>0</v>
      </c>
      <c r="AP8087" s="78">
        <f t="shared" si="255"/>
        <v>0</v>
      </c>
      <c r="AQ8087" s="77">
        <f>IF(V8087&lt;Variables!$G$15,1,0)</f>
        <v>1</v>
      </c>
      <c r="AR8087" s="77">
        <v>0</v>
      </c>
      <c r="AS8087" s="77">
        <v>0</v>
      </c>
      <c r="AT8087" s="77">
        <v>0</v>
      </c>
      <c r="AU8087" s="77">
        <v>0</v>
      </c>
      <c r="BA8087" s="77">
        <v>0</v>
      </c>
    </row>
    <row r="8088" spans="3:53" x14ac:dyDescent="0.25">
      <c r="C8088" s="77" t="s">
        <v>856</v>
      </c>
      <c r="D8088" s="77" t="s">
        <v>847</v>
      </c>
      <c r="E8088" s="77">
        <v>19.47</v>
      </c>
      <c r="F8088" s="77">
        <v>29.37</v>
      </c>
      <c r="G8088" s="77">
        <v>2.5099999999999998</v>
      </c>
      <c r="H8088" s="77">
        <v>-99999</v>
      </c>
      <c r="I8088" s="77">
        <v>-99999</v>
      </c>
      <c r="J8088" s="77" t="s">
        <v>75</v>
      </c>
      <c r="K8088" s="77">
        <v>-99999</v>
      </c>
      <c r="L8088" s="77">
        <v>19.390370000000001</v>
      </c>
      <c r="M8088" s="77">
        <v>-7.9266151187423292E-2</v>
      </c>
      <c r="N8088" s="77">
        <v>19.369554000000001</v>
      </c>
      <c r="O8088" s="77">
        <v>2.8116290132437601E-2</v>
      </c>
      <c r="P8088" s="77">
        <v>9910000</v>
      </c>
      <c r="S8088" s="77">
        <v>40.451000000000008</v>
      </c>
      <c r="T8088" s="77">
        <v>6.7670000000000003</v>
      </c>
      <c r="U8088" s="77">
        <v>20.609200000000001</v>
      </c>
      <c r="V8088" s="77">
        <v>-99999</v>
      </c>
      <c r="AC8088" s="77">
        <v>22</v>
      </c>
      <c r="AD8088" s="77">
        <v>19.29</v>
      </c>
      <c r="AH8088" s="77">
        <f>IF(AND(M8088&lt;Variables!$G$6,M8088&gt;Variables!$G$5),0,1)</f>
        <v>1</v>
      </c>
      <c r="AI8088" s="77">
        <f t="shared" si="254"/>
        <v>0</v>
      </c>
      <c r="AJ8088" s="77">
        <f>IF(I8088&gt;Variables!$G$7,0,1)</f>
        <v>1</v>
      </c>
      <c r="AK8088" s="77">
        <f>IF(F8088&gt;Variables!$G$8,0,1)</f>
        <v>0</v>
      </c>
      <c r="AL8088" s="77">
        <f>IF(G8088&gt;Variables!$G$9,0,1)</f>
        <v>1</v>
      </c>
      <c r="AM8088" s="77">
        <f>IF(AND(K8088&gt;Variables!$G$10,K8088&lt;Variables!$G$11),0,1)</f>
        <v>1</v>
      </c>
      <c r="AN8088" s="77">
        <f>IF(H8088&lt;Variables!$G$13,1,0)</f>
        <v>1</v>
      </c>
      <c r="AO8088" s="77">
        <f>IF(R8088&lt;Variables!$G$12,0,1)</f>
        <v>0</v>
      </c>
      <c r="AP8088" s="78">
        <f t="shared" si="255"/>
        <v>1</v>
      </c>
      <c r="AQ8088" s="77">
        <f>IF(V8088&lt;Variables!$G$15,1,0)</f>
        <v>1</v>
      </c>
      <c r="AR8088" s="77">
        <v>1</v>
      </c>
      <c r="AS8088" s="77">
        <v>0</v>
      </c>
      <c r="AT8088" s="77">
        <v>0</v>
      </c>
      <c r="AU8088" s="77">
        <v>0</v>
      </c>
      <c r="BA8088" s="77">
        <v>2</v>
      </c>
    </row>
    <row r="8089" spans="3:53" x14ac:dyDescent="0.25">
      <c r="C8089" s="77" t="s">
        <v>856</v>
      </c>
      <c r="D8089" s="77" t="s">
        <v>644</v>
      </c>
      <c r="E8089" s="77">
        <v>31.36</v>
      </c>
      <c r="F8089" s="77">
        <v>10.25</v>
      </c>
      <c r="G8089" s="77">
        <v>0</v>
      </c>
      <c r="H8089" s="77">
        <v>-99999</v>
      </c>
      <c r="I8089" s="77">
        <v>6.9470000000000001</v>
      </c>
      <c r="J8089" s="77" t="s">
        <v>74</v>
      </c>
      <c r="K8089" s="77">
        <v>-99999</v>
      </c>
      <c r="L8089" s="77">
        <v>-99999</v>
      </c>
      <c r="M8089" s="77">
        <v>-99999</v>
      </c>
      <c r="N8089" s="77">
        <v>-99999</v>
      </c>
      <c r="O8089" s="77">
        <v>-99999</v>
      </c>
      <c r="P8089" s="77">
        <v>30024</v>
      </c>
      <c r="Q8089" s="77">
        <v>111328</v>
      </c>
      <c r="R8089" s="77">
        <v>0.27</v>
      </c>
      <c r="S8089" s="77">
        <v>40.451000000000008</v>
      </c>
      <c r="T8089" s="77">
        <v>6.7670000000000003</v>
      </c>
      <c r="U8089" s="77">
        <v>20.609200000000001</v>
      </c>
      <c r="V8089" s="77">
        <v>-99999</v>
      </c>
      <c r="AC8089" s="77">
        <v>-99999</v>
      </c>
      <c r="AD8089" s="77">
        <v>-99999</v>
      </c>
      <c r="AH8089" s="77">
        <f>IF(AND(M8089&lt;Variables!$G$6,M8089&gt;Variables!$G$5),0,1)</f>
        <v>1</v>
      </c>
      <c r="AI8089" s="77">
        <f t="shared" si="254"/>
        <v>1</v>
      </c>
      <c r="AJ8089" s="77">
        <f>IF(I8089&gt;Variables!$G$7,0,1)</f>
        <v>1</v>
      </c>
      <c r="AK8089" s="77">
        <f>IF(F8089&gt;Variables!$G$8,0,1)</f>
        <v>0</v>
      </c>
      <c r="AL8089" s="77">
        <f>IF(G8089&gt;Variables!$G$9,0,1)</f>
        <v>1</v>
      </c>
      <c r="AM8089" s="77">
        <f>IF(AND(K8089&gt;Variables!$G$10,K8089&lt;Variables!$G$11),0,1)</f>
        <v>1</v>
      </c>
      <c r="AN8089" s="77">
        <f>IF(H8089&lt;Variables!$G$13,1,0)</f>
        <v>1</v>
      </c>
      <c r="AO8089" s="77">
        <f>IF(R8089&lt;Variables!$G$12,0,1)</f>
        <v>0</v>
      </c>
      <c r="AP8089" s="78">
        <f t="shared" si="255"/>
        <v>0</v>
      </c>
      <c r="AQ8089" s="77">
        <f>IF(V8089&lt;Variables!$G$15,1,0)</f>
        <v>1</v>
      </c>
      <c r="AR8089" s="77">
        <v>0</v>
      </c>
      <c r="AS8089" s="77">
        <v>0</v>
      </c>
      <c r="AT8089" s="77">
        <v>0</v>
      </c>
      <c r="AU8089" s="77">
        <v>0</v>
      </c>
      <c r="BA8089" s="77">
        <v>0</v>
      </c>
    </row>
    <row r="8090" spans="3:53" x14ac:dyDescent="0.25">
      <c r="C8090" s="77" t="s">
        <v>856</v>
      </c>
      <c r="D8090" s="77" t="s">
        <v>845</v>
      </c>
      <c r="E8090" s="77">
        <v>48.96</v>
      </c>
      <c r="F8090" s="77">
        <v>7.76</v>
      </c>
      <c r="G8090" s="77">
        <v>7.88</v>
      </c>
      <c r="H8090" s="77">
        <v>7470</v>
      </c>
      <c r="I8090" s="77">
        <v>-13.952999999999999</v>
      </c>
      <c r="J8090" s="77" t="s">
        <v>75</v>
      </c>
      <c r="K8090" s="77">
        <v>70.59</v>
      </c>
      <c r="L8090" s="77">
        <v>48.577885000000002</v>
      </c>
      <c r="M8090" s="77">
        <v>0.60133330218060221</v>
      </c>
      <c r="N8090" s="77">
        <v>48.281255102040816</v>
      </c>
      <c r="O8090" s="77">
        <v>1.219406779535636</v>
      </c>
      <c r="P8090" s="77">
        <v>1234000</v>
      </c>
      <c r="Q8090" s="77">
        <v>2388000</v>
      </c>
      <c r="R8090" s="77">
        <v>0.52</v>
      </c>
      <c r="S8090" s="77">
        <v>40.451000000000008</v>
      </c>
      <c r="T8090" s="77">
        <v>6.7670000000000003</v>
      </c>
      <c r="U8090" s="77">
        <v>20.609200000000001</v>
      </c>
      <c r="V8090" s="77">
        <v>2.5289200987691012</v>
      </c>
      <c r="AC8090" s="77">
        <v>49.51</v>
      </c>
      <c r="AD8090" s="77">
        <v>48.18</v>
      </c>
      <c r="AH8090" s="77">
        <f>IF(AND(M8090&lt;Variables!$G$6,M8090&gt;Variables!$G$5),0,1)</f>
        <v>1</v>
      </c>
      <c r="AI8090" s="77">
        <f t="shared" si="254"/>
        <v>0</v>
      </c>
      <c r="AJ8090" s="77">
        <f>IF(I8090&gt;Variables!$G$7,0,1)</f>
        <v>1</v>
      </c>
      <c r="AK8090" s="77">
        <f>IF(F8090&gt;Variables!$G$8,0,1)</f>
        <v>1</v>
      </c>
      <c r="AL8090" s="77">
        <f>IF(G8090&gt;Variables!$G$9,0,1)</f>
        <v>1</v>
      </c>
      <c r="AM8090" s="77">
        <f>IF(AND(K8090&gt;Variables!$G$10,K8090&lt;Variables!$G$11),0,1)</f>
        <v>1</v>
      </c>
      <c r="AN8090" s="77">
        <f>IF(H8090&lt;Variables!$G$13,1,0)</f>
        <v>0</v>
      </c>
      <c r="AO8090" s="77">
        <f>IF(R8090&lt;Variables!$G$12,0,1)</f>
        <v>0</v>
      </c>
      <c r="AP8090" s="78">
        <f t="shared" si="255"/>
        <v>1</v>
      </c>
      <c r="AQ8090" s="77">
        <f>IF(V8090&lt;Variables!$G$15,1,0)</f>
        <v>1</v>
      </c>
      <c r="AR8090" s="77">
        <v>0</v>
      </c>
      <c r="AS8090" s="77">
        <v>1</v>
      </c>
      <c r="AT8090" s="77">
        <v>0</v>
      </c>
      <c r="AU8090" s="77">
        <v>0</v>
      </c>
      <c r="BA8090" s="77">
        <v>-0.17</v>
      </c>
    </row>
    <row r="8091" spans="3:53" x14ac:dyDescent="0.25">
      <c r="C8091" s="77" t="s">
        <v>856</v>
      </c>
      <c r="D8091" s="77" t="s">
        <v>617</v>
      </c>
      <c r="E8091" s="77">
        <v>4.3600000000000003</v>
      </c>
      <c r="F8091" s="77">
        <v>6.06</v>
      </c>
      <c r="G8091" s="77">
        <v>2.96</v>
      </c>
      <c r="H8091" s="77">
        <v>-99999</v>
      </c>
      <c r="I8091" s="77">
        <v>-23.190999999999999</v>
      </c>
      <c r="J8091" s="77" t="s">
        <v>74</v>
      </c>
      <c r="K8091" s="77">
        <v>27.54</v>
      </c>
      <c r="L8091" s="77">
        <v>4.3550000000000004</v>
      </c>
      <c r="M8091" s="77">
        <v>0</v>
      </c>
      <c r="N8091" s="77">
        <v>4.3883090909090923</v>
      </c>
      <c r="O8091" s="77">
        <v>-0.75904158570087088</v>
      </c>
      <c r="P8091" s="77">
        <v>279528</v>
      </c>
      <c r="Q8091" s="77">
        <v>142825</v>
      </c>
      <c r="R8091" s="77">
        <v>1.96</v>
      </c>
      <c r="S8091" s="77">
        <v>40.451000000000008</v>
      </c>
      <c r="T8091" s="77">
        <v>6.7670000000000003</v>
      </c>
      <c r="U8091" s="77">
        <v>20.609200000000001</v>
      </c>
      <c r="V8091" s="77">
        <v>2.1343144000000001</v>
      </c>
      <c r="AC8091" s="77">
        <v>4.38</v>
      </c>
      <c r="AD8091" s="77">
        <v>4.3099999999999996</v>
      </c>
      <c r="AH8091" s="77">
        <f>IF(AND(M8091&lt;Variables!$G$6,M8091&gt;Variables!$G$5),0,1)</f>
        <v>1</v>
      </c>
      <c r="AI8091" s="77">
        <f t="shared" si="254"/>
        <v>1</v>
      </c>
      <c r="AJ8091" s="77">
        <f>IF(I8091&gt;Variables!$G$7,0,1)</f>
        <v>1</v>
      </c>
      <c r="AK8091" s="77">
        <f>IF(F8091&gt;Variables!$G$8,0,1)</f>
        <v>1</v>
      </c>
      <c r="AL8091" s="77">
        <f>IF(G8091&gt;Variables!$G$9,0,1)</f>
        <v>1</v>
      </c>
      <c r="AM8091" s="77">
        <f>IF(AND(K8091&gt;Variables!$G$10,K8091&lt;Variables!$G$11),0,1)</f>
        <v>1</v>
      </c>
      <c r="AN8091" s="77">
        <f>IF(H8091&lt;Variables!$G$13,1,0)</f>
        <v>1</v>
      </c>
      <c r="AO8091" s="77">
        <f>IF(R8091&lt;Variables!$G$12,0,1)</f>
        <v>0</v>
      </c>
      <c r="AP8091" s="78">
        <f t="shared" si="255"/>
        <v>0</v>
      </c>
      <c r="AQ8091" s="77">
        <f>IF(V8091&lt;Variables!$G$15,1,0)</f>
        <v>1</v>
      </c>
      <c r="AR8091" s="77">
        <v>0</v>
      </c>
      <c r="AS8091" s="77">
        <v>0</v>
      </c>
      <c r="AT8091" s="77">
        <v>0</v>
      </c>
      <c r="AU8091" s="77">
        <v>0</v>
      </c>
      <c r="BA8091" s="77">
        <v>0</v>
      </c>
    </row>
    <row r="8092" spans="3:53" x14ac:dyDescent="0.25">
      <c r="C8092" s="77" t="s">
        <v>856</v>
      </c>
      <c r="D8092" s="77" t="s">
        <v>623</v>
      </c>
      <c r="E8092" s="77">
        <v>12.03</v>
      </c>
      <c r="F8092" s="77">
        <v>8.01</v>
      </c>
      <c r="G8092" s="77">
        <v>-2.2400000000000002</v>
      </c>
      <c r="H8092" s="77">
        <v>8119.9999999999991</v>
      </c>
      <c r="I8092" s="77">
        <v>-43.088000000000001</v>
      </c>
      <c r="J8092" s="77" t="s">
        <v>74</v>
      </c>
      <c r="K8092" s="77">
        <v>43.76</v>
      </c>
      <c r="L8092" s="77">
        <v>11.99471</v>
      </c>
      <c r="M8092" s="77">
        <v>2.4177324837190979E-3</v>
      </c>
      <c r="N8092" s="77">
        <v>12.079535999999999</v>
      </c>
      <c r="O8092" s="77">
        <v>-0.69982820532180801</v>
      </c>
      <c r="P8092" s="77">
        <v>32975000</v>
      </c>
      <c r="Q8092" s="77">
        <v>6845000</v>
      </c>
      <c r="R8092" s="77">
        <v>4.82</v>
      </c>
      <c r="S8092" s="77">
        <v>40.451000000000008</v>
      </c>
      <c r="T8092" s="77">
        <v>6.7670000000000003</v>
      </c>
      <c r="U8092" s="77">
        <v>20.609200000000001</v>
      </c>
      <c r="V8092" s="77">
        <v>2.30233430920264</v>
      </c>
      <c r="AC8092" s="77">
        <v>12.44</v>
      </c>
      <c r="AD8092" s="77">
        <v>11.98</v>
      </c>
      <c r="AH8092" s="77">
        <f>IF(AND(M8092&lt;Variables!$G$6,M8092&gt;Variables!$G$5),0,1)</f>
        <v>1</v>
      </c>
      <c r="AI8092" s="77">
        <f t="shared" si="254"/>
        <v>1</v>
      </c>
      <c r="AJ8092" s="77">
        <f>IF(I8092&gt;Variables!$G$7,0,1)</f>
        <v>1</v>
      </c>
      <c r="AK8092" s="77">
        <f>IF(F8092&gt;Variables!$G$8,0,1)</f>
        <v>1</v>
      </c>
      <c r="AL8092" s="77">
        <f>IF(G8092&gt;Variables!$G$9,0,1)</f>
        <v>1</v>
      </c>
      <c r="AM8092" s="77">
        <f>IF(AND(K8092&gt;Variables!$G$10,K8092&lt;Variables!$G$11),0,1)</f>
        <v>1</v>
      </c>
      <c r="AN8092" s="77">
        <f>IF(H8092&lt;Variables!$G$13,1,0)</f>
        <v>0</v>
      </c>
      <c r="AO8092" s="77">
        <f>IF(R8092&lt;Variables!$G$12,0,1)</f>
        <v>1</v>
      </c>
      <c r="AP8092" s="78">
        <f t="shared" si="255"/>
        <v>0</v>
      </c>
      <c r="AQ8092" s="77">
        <f>IF(V8092&lt;Variables!$G$15,1,0)</f>
        <v>1</v>
      </c>
      <c r="AR8092" s="77">
        <v>1</v>
      </c>
      <c r="AS8092" s="77">
        <v>0</v>
      </c>
      <c r="AT8092" s="77">
        <v>0</v>
      </c>
      <c r="AU8092" s="77">
        <v>0</v>
      </c>
      <c r="BA8092" s="77">
        <v>1.24</v>
      </c>
    </row>
    <row r="8093" spans="3:53" x14ac:dyDescent="0.25">
      <c r="C8093" s="77" t="s">
        <v>856</v>
      </c>
      <c r="D8093" s="77" t="s">
        <v>622</v>
      </c>
      <c r="E8093" s="77">
        <v>3.84</v>
      </c>
      <c r="F8093" s="77">
        <v>33.450000000000003</v>
      </c>
      <c r="G8093" s="77">
        <v>-20.420000000000002</v>
      </c>
      <c r="H8093" s="77">
        <v>181.22</v>
      </c>
      <c r="I8093" s="77">
        <v>-9.6530000000000005</v>
      </c>
      <c r="J8093" s="77" t="s">
        <v>74</v>
      </c>
      <c r="K8093" s="77">
        <v>45.25</v>
      </c>
      <c r="L8093" s="77">
        <v>3.8238050000000001</v>
      </c>
      <c r="M8093" s="77">
        <v>-9.9508212369623469E-2</v>
      </c>
      <c r="N8093" s="77">
        <v>3.8875160000000002</v>
      </c>
      <c r="O8093" s="77">
        <v>-1.7367388327147699</v>
      </c>
      <c r="P8093" s="77">
        <v>50810000</v>
      </c>
      <c r="Q8093" s="77">
        <v>217790</v>
      </c>
      <c r="R8093" s="77">
        <v>233.3</v>
      </c>
      <c r="S8093" s="77">
        <v>40.451000000000008</v>
      </c>
      <c r="T8093" s="77">
        <v>6.7670000000000003</v>
      </c>
      <c r="U8093" s="77">
        <v>20.609200000000001</v>
      </c>
      <c r="V8093" s="77">
        <v>2.3190121598643239</v>
      </c>
      <c r="AC8093" s="77">
        <v>3.97</v>
      </c>
      <c r="AD8093" s="77">
        <v>3.65</v>
      </c>
      <c r="AH8093" s="77">
        <f>IF(AND(M8093&lt;Variables!$G$6,M8093&gt;Variables!$G$5),0,1)</f>
        <v>1</v>
      </c>
      <c r="AI8093" s="77">
        <f t="shared" si="254"/>
        <v>1</v>
      </c>
      <c r="AJ8093" s="77">
        <f>IF(I8093&gt;Variables!$G$7,0,1)</f>
        <v>1</v>
      </c>
      <c r="AK8093" s="77">
        <f>IF(F8093&gt;Variables!$G$8,0,1)</f>
        <v>0</v>
      </c>
      <c r="AL8093" s="77">
        <f>IF(G8093&gt;Variables!$G$9,0,1)</f>
        <v>1</v>
      </c>
      <c r="AM8093" s="77">
        <f>IF(AND(K8093&gt;Variables!$G$10,K8093&lt;Variables!$G$11),0,1)</f>
        <v>1</v>
      </c>
      <c r="AN8093" s="77">
        <f>IF(H8093&lt;Variables!$G$13,1,0)</f>
        <v>1</v>
      </c>
      <c r="AO8093" s="77">
        <f>IF(R8093&lt;Variables!$G$12,0,1)</f>
        <v>1</v>
      </c>
      <c r="AP8093" s="78">
        <f t="shared" si="255"/>
        <v>0</v>
      </c>
      <c r="AQ8093" s="77">
        <f>IF(V8093&lt;Variables!$G$15,1,0)</f>
        <v>1</v>
      </c>
      <c r="AR8093" s="77">
        <v>0</v>
      </c>
      <c r="AS8093" s="77">
        <v>0</v>
      </c>
      <c r="AT8093" s="77">
        <v>1</v>
      </c>
      <c r="AU8093" s="77">
        <v>0</v>
      </c>
      <c r="BA8093" s="77">
        <v>-2.25</v>
      </c>
    </row>
    <row r="8094" spans="3:53" x14ac:dyDescent="0.25">
      <c r="C8094" s="77" t="s">
        <v>856</v>
      </c>
      <c r="D8094" s="77" t="s">
        <v>621</v>
      </c>
      <c r="E8094" s="77">
        <v>12.21</v>
      </c>
      <c r="F8094" s="77">
        <v>38.94</v>
      </c>
      <c r="G8094" s="77">
        <v>-5.29</v>
      </c>
      <c r="H8094" s="77">
        <v>28.51</v>
      </c>
      <c r="I8094" s="77">
        <v>-12.858000000000001</v>
      </c>
      <c r="J8094" s="77" t="s">
        <v>74</v>
      </c>
      <c r="K8094" s="77">
        <v>40.72</v>
      </c>
      <c r="L8094" s="77">
        <v>12.253027777777779</v>
      </c>
      <c r="M8094" s="77">
        <v>-0.59354944016104094</v>
      </c>
      <c r="N8094" s="77">
        <v>12.36326956521739</v>
      </c>
      <c r="O8094" s="77">
        <v>-1.4799448014314469</v>
      </c>
      <c r="P8094" s="77">
        <v>5320000</v>
      </c>
      <c r="Q8094" s="77">
        <v>52870</v>
      </c>
      <c r="R8094" s="77">
        <v>100.62</v>
      </c>
      <c r="S8094" s="77">
        <v>40.451000000000008</v>
      </c>
      <c r="T8094" s="77">
        <v>6.7670000000000003</v>
      </c>
      <c r="U8094" s="77">
        <v>20.609200000000001</v>
      </c>
      <c r="V8094" s="77">
        <v>2.2703839805762289</v>
      </c>
      <c r="AC8094" s="77">
        <v>12.33</v>
      </c>
      <c r="AD8094" s="77">
        <v>11.63</v>
      </c>
      <c r="AH8094" s="77">
        <f>IF(AND(M8094&lt;Variables!$G$6,M8094&gt;Variables!$G$5),0,1)</f>
        <v>1</v>
      </c>
      <c r="AI8094" s="77">
        <f t="shared" si="254"/>
        <v>1</v>
      </c>
      <c r="AJ8094" s="77">
        <f>IF(I8094&gt;Variables!$G$7,0,1)</f>
        <v>1</v>
      </c>
      <c r="AK8094" s="77">
        <f>IF(F8094&gt;Variables!$G$8,0,1)</f>
        <v>0</v>
      </c>
      <c r="AL8094" s="77">
        <f>IF(G8094&gt;Variables!$G$9,0,1)</f>
        <v>1</v>
      </c>
      <c r="AM8094" s="77">
        <f>IF(AND(K8094&gt;Variables!$G$10,K8094&lt;Variables!$G$11),0,1)</f>
        <v>1</v>
      </c>
      <c r="AN8094" s="77">
        <f>IF(H8094&lt;Variables!$G$13,1,0)</f>
        <v>1</v>
      </c>
      <c r="AO8094" s="77">
        <f>IF(R8094&lt;Variables!$G$12,0,1)</f>
        <v>1</v>
      </c>
      <c r="AP8094" s="78">
        <f t="shared" si="255"/>
        <v>0</v>
      </c>
      <c r="AQ8094" s="77">
        <f>IF(V8094&lt;Variables!$G$15,1,0)</f>
        <v>1</v>
      </c>
      <c r="AR8094" s="77">
        <v>0</v>
      </c>
      <c r="AS8094" s="77">
        <v>0</v>
      </c>
      <c r="AT8094" s="77">
        <v>1</v>
      </c>
      <c r="AU8094" s="77">
        <v>0</v>
      </c>
      <c r="BA8094" s="77">
        <v>-2.25</v>
      </c>
    </row>
    <row r="8095" spans="3:53" x14ac:dyDescent="0.25">
      <c r="C8095" s="77" t="s">
        <v>856</v>
      </c>
      <c r="D8095" s="77" t="s">
        <v>833</v>
      </c>
      <c r="E8095" s="77">
        <v>8.18</v>
      </c>
      <c r="F8095" s="77">
        <v>46.5</v>
      </c>
      <c r="G8095" s="77">
        <v>43.51</v>
      </c>
      <c r="H8095" s="77">
        <v>387.59</v>
      </c>
      <c r="I8095" s="77">
        <v>319.017</v>
      </c>
      <c r="J8095" s="77" t="s">
        <v>74</v>
      </c>
      <c r="K8095" s="77">
        <v>52.12</v>
      </c>
      <c r="L8095" s="77">
        <v>8.2437799999999974</v>
      </c>
      <c r="M8095" s="77">
        <v>-0.77367421255780411</v>
      </c>
      <c r="N8095" s="77">
        <v>7.8895699999999991</v>
      </c>
      <c r="O8095" s="77">
        <v>3.6811892156353352</v>
      </c>
      <c r="P8095" s="77">
        <v>51700000</v>
      </c>
      <c r="Q8095" s="77">
        <v>18670000</v>
      </c>
      <c r="R8095" s="77">
        <v>2.77</v>
      </c>
      <c r="S8095" s="77">
        <v>40.451000000000008</v>
      </c>
      <c r="T8095" s="77">
        <v>6.7670000000000003</v>
      </c>
      <c r="U8095" s="77">
        <v>20.609200000000001</v>
      </c>
      <c r="V8095" s="77">
        <v>2.413815596313341</v>
      </c>
      <c r="AC8095" s="77">
        <v>8.27</v>
      </c>
      <c r="AD8095" s="77">
        <v>6.83</v>
      </c>
      <c r="AH8095" s="77">
        <f>IF(AND(M8095&lt;Variables!$G$6,M8095&gt;Variables!$G$5),0,1)</f>
        <v>1</v>
      </c>
      <c r="AI8095" s="77">
        <f t="shared" si="254"/>
        <v>0</v>
      </c>
      <c r="AJ8095" s="77">
        <f>IF(I8095&gt;Variables!$G$7,0,1)</f>
        <v>0</v>
      </c>
      <c r="AK8095" s="77">
        <f>IF(F8095&gt;Variables!$G$8,0,1)</f>
        <v>0</v>
      </c>
      <c r="AL8095" s="77">
        <f>IF(G8095&gt;Variables!$G$9,0,1)</f>
        <v>0</v>
      </c>
      <c r="AM8095" s="77">
        <f>IF(AND(K8095&gt;Variables!$G$10,K8095&lt;Variables!$G$11),0,1)</f>
        <v>1</v>
      </c>
      <c r="AN8095" s="77">
        <f>IF(H8095&lt;Variables!$G$13,1,0)</f>
        <v>1</v>
      </c>
      <c r="AO8095" s="77">
        <f>IF(R8095&lt;Variables!$G$12,0,1)</f>
        <v>1</v>
      </c>
      <c r="AP8095" s="78">
        <f t="shared" si="255"/>
        <v>0</v>
      </c>
      <c r="AQ8095" s="77">
        <f>IF(V8095&lt;Variables!$G$15,1,0)</f>
        <v>1</v>
      </c>
      <c r="AR8095" s="77">
        <v>0</v>
      </c>
      <c r="AS8095" s="77">
        <v>0</v>
      </c>
      <c r="AT8095" s="77">
        <v>1</v>
      </c>
      <c r="AU8095" s="77">
        <v>0</v>
      </c>
      <c r="BA8095" s="77">
        <v>-2.25</v>
      </c>
    </row>
    <row r="8096" spans="3:53" x14ac:dyDescent="0.25">
      <c r="C8096" s="77" t="s">
        <v>856</v>
      </c>
      <c r="D8096" s="77" t="s">
        <v>836</v>
      </c>
      <c r="E8096" s="77">
        <v>153.16</v>
      </c>
      <c r="F8096" s="77">
        <v>7.28</v>
      </c>
      <c r="G8096" s="77">
        <v>7.41</v>
      </c>
      <c r="H8096" s="77">
        <v>5230</v>
      </c>
      <c r="I8096" s="77">
        <v>532.10799999999995</v>
      </c>
      <c r="J8096" s="77" t="s">
        <v>74</v>
      </c>
      <c r="K8096" s="77">
        <v>64.63</v>
      </c>
      <c r="L8096" s="77">
        <v>152.204375</v>
      </c>
      <c r="M8096" s="77">
        <v>0.33877147092519522</v>
      </c>
      <c r="N8096" s="77">
        <v>151.88874999999999</v>
      </c>
      <c r="O8096" s="77">
        <v>0.54727555529952776</v>
      </c>
      <c r="P8096" s="77">
        <v>326134</v>
      </c>
      <c r="Q8096" s="77">
        <v>429915</v>
      </c>
      <c r="R8096" s="77">
        <v>0.76</v>
      </c>
      <c r="S8096" s="77">
        <v>40.451000000000008</v>
      </c>
      <c r="T8096" s="77">
        <v>6.7670000000000003</v>
      </c>
      <c r="U8096" s="77">
        <v>20.609200000000001</v>
      </c>
      <c r="V8096" s="77">
        <v>2.4954451592784368</v>
      </c>
      <c r="AC8096" s="77">
        <v>152.82</v>
      </c>
      <c r="AD8096" s="77">
        <v>148.36000000000001</v>
      </c>
      <c r="AH8096" s="77">
        <f>IF(AND(M8096&lt;Variables!$G$6,M8096&gt;Variables!$G$5),0,1)</f>
        <v>1</v>
      </c>
      <c r="AI8096" s="77">
        <f t="shared" si="254"/>
        <v>0</v>
      </c>
      <c r="AJ8096" s="77">
        <f>IF(I8096&gt;Variables!$G$7,0,1)</f>
        <v>0</v>
      </c>
      <c r="AK8096" s="77">
        <f>IF(F8096&gt;Variables!$G$8,0,1)</f>
        <v>1</v>
      </c>
      <c r="AL8096" s="77">
        <f>IF(G8096&gt;Variables!$G$9,0,1)</f>
        <v>1</v>
      </c>
      <c r="AM8096" s="77">
        <f>IF(AND(K8096&gt;Variables!$G$10,K8096&lt;Variables!$G$11),0,1)</f>
        <v>0</v>
      </c>
      <c r="AN8096" s="77">
        <f>IF(H8096&lt;Variables!$G$13,1,0)</f>
        <v>0</v>
      </c>
      <c r="AO8096" s="77">
        <f>IF(R8096&lt;Variables!$G$12,0,1)</f>
        <v>0</v>
      </c>
      <c r="AP8096" s="78">
        <f t="shared" si="255"/>
        <v>0</v>
      </c>
      <c r="AQ8096" s="77">
        <f>IF(V8096&lt;Variables!$G$15,1,0)</f>
        <v>1</v>
      </c>
      <c r="AR8096" s="77">
        <v>0</v>
      </c>
      <c r="AS8096" s="77">
        <v>0</v>
      </c>
      <c r="AT8096" s="77">
        <v>0</v>
      </c>
      <c r="AU8096" s="77">
        <v>1</v>
      </c>
      <c r="BA8096" s="77">
        <v>-1.39</v>
      </c>
    </row>
    <row r="8097" spans="3:53" x14ac:dyDescent="0.25">
      <c r="C8097" s="77" t="s">
        <v>856</v>
      </c>
      <c r="D8097" s="77" t="s">
        <v>127</v>
      </c>
      <c r="E8097" s="77">
        <v>41.28</v>
      </c>
      <c r="F8097" s="77">
        <v>23.21</v>
      </c>
      <c r="G8097" s="77">
        <v>22.62</v>
      </c>
      <c r="H8097" s="77">
        <v>6940</v>
      </c>
      <c r="I8097" s="77">
        <v>1499.2190000000001</v>
      </c>
      <c r="J8097" s="77" t="s">
        <v>74</v>
      </c>
      <c r="K8097" s="77">
        <v>53.61</v>
      </c>
      <c r="L8097" s="77">
        <v>41.114909999999988</v>
      </c>
      <c r="M8097" s="77">
        <v>0.20695655177162761</v>
      </c>
      <c r="N8097" s="77">
        <v>41.074306</v>
      </c>
      <c r="O8097" s="77">
        <v>0.30601612599371208</v>
      </c>
      <c r="P8097" s="77">
        <v>1933000</v>
      </c>
      <c r="Q8097" s="77">
        <v>800984</v>
      </c>
      <c r="R8097" s="77">
        <v>2.41</v>
      </c>
      <c r="S8097" s="77">
        <v>40.451000000000008</v>
      </c>
      <c r="T8097" s="77">
        <v>6.7670000000000003</v>
      </c>
      <c r="U8097" s="77">
        <v>20.609200000000001</v>
      </c>
      <c r="V8097" s="77">
        <v>2.396861066871264</v>
      </c>
      <c r="AC8097" s="77">
        <v>42.4</v>
      </c>
      <c r="AD8097" s="77">
        <v>40.78</v>
      </c>
      <c r="AH8097" s="77">
        <f>IF(AND(M8097&lt;Variables!$G$6,M8097&gt;Variables!$G$5),0,1)</f>
        <v>1</v>
      </c>
      <c r="AI8097" s="77">
        <f t="shared" si="254"/>
        <v>0</v>
      </c>
      <c r="AJ8097" s="77">
        <f>IF(I8097&gt;Variables!$G$7,0,1)</f>
        <v>0</v>
      </c>
      <c r="AK8097" s="77">
        <f>IF(F8097&gt;Variables!$G$8,0,1)</f>
        <v>0</v>
      </c>
      <c r="AL8097" s="77">
        <f>IF(G8097&gt;Variables!$G$9,0,1)</f>
        <v>0</v>
      </c>
      <c r="AM8097" s="77">
        <f>IF(AND(K8097&gt;Variables!$G$10,K8097&lt;Variables!$G$11),0,1)</f>
        <v>1</v>
      </c>
      <c r="AN8097" s="77">
        <f>IF(H8097&lt;Variables!$G$13,1,0)</f>
        <v>0</v>
      </c>
      <c r="AO8097" s="77">
        <f>IF(R8097&lt;Variables!$G$12,0,1)</f>
        <v>1</v>
      </c>
      <c r="AP8097" s="78">
        <f t="shared" si="255"/>
        <v>0</v>
      </c>
      <c r="AQ8097" s="77">
        <f>IF(V8097&lt;Variables!$G$15,1,0)</f>
        <v>1</v>
      </c>
      <c r="AR8097" s="77">
        <v>0</v>
      </c>
      <c r="AS8097" s="77">
        <v>0</v>
      </c>
      <c r="AT8097" s="77">
        <v>0</v>
      </c>
      <c r="AU8097" s="77">
        <v>1</v>
      </c>
      <c r="BA8097" s="77">
        <v>-0.88</v>
      </c>
    </row>
    <row r="8098" spans="3:53" x14ac:dyDescent="0.25">
      <c r="C8098" s="77" t="s">
        <v>856</v>
      </c>
      <c r="D8098" s="77" t="s">
        <v>611</v>
      </c>
      <c r="E8098" s="77">
        <v>20.96</v>
      </c>
      <c r="F8098" s="77">
        <v>7.17</v>
      </c>
      <c r="G8098" s="77">
        <v>-0.43</v>
      </c>
      <c r="H8098" s="77">
        <v>-99999</v>
      </c>
      <c r="I8098" s="77">
        <v>-0.36599999999999999</v>
      </c>
      <c r="J8098" s="77" t="s">
        <v>74</v>
      </c>
      <c r="K8098" s="77">
        <v>53.07</v>
      </c>
      <c r="L8098" s="77">
        <v>21.026250000000001</v>
      </c>
      <c r="M8098" s="77">
        <v>-0.21996314131145861</v>
      </c>
      <c r="N8098" s="77">
        <v>21.032857142857139</v>
      </c>
      <c r="O8098" s="77">
        <v>-0.25130747809549508</v>
      </c>
      <c r="P8098" s="77">
        <v>35677</v>
      </c>
      <c r="Q8098" s="77">
        <v>63540</v>
      </c>
      <c r="R8098" s="77">
        <v>0.56000000000000005</v>
      </c>
      <c r="S8098" s="77">
        <v>40.451000000000008</v>
      </c>
      <c r="T8098" s="77">
        <v>6.7670000000000003</v>
      </c>
      <c r="U8098" s="77">
        <v>20.609200000000001</v>
      </c>
      <c r="V8098" s="77">
        <v>2.4064744700790679</v>
      </c>
      <c r="AC8098" s="77">
        <v>21.3</v>
      </c>
      <c r="AD8098" s="77">
        <v>20.9</v>
      </c>
      <c r="AH8098" s="77">
        <f>IF(AND(M8098&lt;Variables!$G$6,M8098&gt;Variables!$G$5),0,1)</f>
        <v>1</v>
      </c>
      <c r="AI8098" s="77">
        <f t="shared" si="254"/>
        <v>1</v>
      </c>
      <c r="AJ8098" s="77">
        <f>IF(I8098&gt;Variables!$G$7,0,1)</f>
        <v>1</v>
      </c>
      <c r="AK8098" s="77">
        <f>IF(F8098&gt;Variables!$G$8,0,1)</f>
        <v>1</v>
      </c>
      <c r="AL8098" s="77">
        <f>IF(G8098&gt;Variables!$G$9,0,1)</f>
        <v>1</v>
      </c>
      <c r="AM8098" s="77">
        <f>IF(AND(K8098&gt;Variables!$G$10,K8098&lt;Variables!$G$11),0,1)</f>
        <v>1</v>
      </c>
      <c r="AN8098" s="77">
        <f>IF(H8098&lt;Variables!$G$13,1,0)</f>
        <v>1</v>
      </c>
      <c r="AO8098" s="77">
        <f>IF(R8098&lt;Variables!$G$12,0,1)</f>
        <v>0</v>
      </c>
      <c r="AP8098" s="78">
        <f t="shared" si="255"/>
        <v>0</v>
      </c>
      <c r="AQ8098" s="77">
        <f>IF(V8098&lt;Variables!$G$15,1,0)</f>
        <v>1</v>
      </c>
      <c r="AR8098" s="77">
        <v>1</v>
      </c>
      <c r="AS8098" s="77">
        <v>0</v>
      </c>
      <c r="AT8098" s="77">
        <v>0</v>
      </c>
      <c r="AU8098" s="77">
        <v>0</v>
      </c>
      <c r="BA8098" s="77">
        <v>1.28</v>
      </c>
    </row>
    <row r="8099" spans="3:53" x14ac:dyDescent="0.25">
      <c r="C8099" s="77" t="s">
        <v>856</v>
      </c>
      <c r="D8099" s="77" t="s">
        <v>619</v>
      </c>
      <c r="E8099" s="77">
        <v>4.4400000000000004</v>
      </c>
      <c r="F8099" s="77">
        <v>6.89</v>
      </c>
      <c r="G8099" s="77">
        <v>2.31</v>
      </c>
      <c r="H8099" s="77">
        <v>-99999</v>
      </c>
      <c r="I8099" s="77">
        <v>-22.759</v>
      </c>
      <c r="J8099" s="77" t="s">
        <v>74</v>
      </c>
      <c r="K8099" s="77">
        <v>52.38</v>
      </c>
      <c r="L8099" s="77">
        <v>4.4249999999999998</v>
      </c>
      <c r="M8099" s="77">
        <v>0.1129943502824835</v>
      </c>
      <c r="N8099" s="77">
        <v>4.4293371428571433</v>
      </c>
      <c r="O8099" s="77">
        <v>1.4965154411994801E-2</v>
      </c>
      <c r="P8099" s="77">
        <v>1408000</v>
      </c>
      <c r="Q8099" s="77">
        <v>112475</v>
      </c>
      <c r="R8099" s="77">
        <v>12.52</v>
      </c>
      <c r="S8099" s="77">
        <v>40.451000000000008</v>
      </c>
      <c r="T8099" s="77">
        <v>6.7670000000000003</v>
      </c>
      <c r="U8099" s="77">
        <v>20.609200000000001</v>
      </c>
      <c r="V8099" s="77">
        <v>2.3879422870056501</v>
      </c>
      <c r="AC8099" s="77">
        <v>4.43</v>
      </c>
      <c r="AD8099" s="77">
        <v>4.37</v>
      </c>
      <c r="AH8099" s="77">
        <f>IF(AND(M8099&lt;Variables!$G$6,M8099&gt;Variables!$G$5),0,1)</f>
        <v>1</v>
      </c>
      <c r="AI8099" s="77">
        <f t="shared" si="254"/>
        <v>1</v>
      </c>
      <c r="AJ8099" s="77">
        <f>IF(I8099&gt;Variables!$G$7,0,1)</f>
        <v>1</v>
      </c>
      <c r="AK8099" s="77">
        <f>IF(F8099&gt;Variables!$G$8,0,1)</f>
        <v>1</v>
      </c>
      <c r="AL8099" s="77">
        <f>IF(G8099&gt;Variables!$G$9,0,1)</f>
        <v>1</v>
      </c>
      <c r="AM8099" s="77">
        <f>IF(AND(K8099&gt;Variables!$G$10,K8099&lt;Variables!$G$11),0,1)</f>
        <v>1</v>
      </c>
      <c r="AN8099" s="77">
        <f>IF(H8099&lt;Variables!$G$13,1,0)</f>
        <v>1</v>
      </c>
      <c r="AO8099" s="77">
        <f>IF(R8099&lt;Variables!$G$12,0,1)</f>
        <v>1</v>
      </c>
      <c r="AP8099" s="78">
        <f t="shared" si="255"/>
        <v>0</v>
      </c>
      <c r="AQ8099" s="77">
        <f>IF(V8099&lt;Variables!$G$15,1,0)</f>
        <v>1</v>
      </c>
      <c r="AR8099" s="77">
        <v>0</v>
      </c>
      <c r="AS8099" s="77">
        <v>0</v>
      </c>
      <c r="AT8099" s="77">
        <v>0</v>
      </c>
      <c r="AU8099" s="77">
        <v>1</v>
      </c>
      <c r="BA8099" s="77">
        <v>-1.39</v>
      </c>
    </row>
    <row r="8100" spans="3:53" x14ac:dyDescent="0.25">
      <c r="C8100" s="77" t="s">
        <v>856</v>
      </c>
      <c r="D8100" s="77" t="s">
        <v>609</v>
      </c>
      <c r="E8100" s="77">
        <v>5.62</v>
      </c>
      <c r="F8100" s="77">
        <v>8.9499999999999993</v>
      </c>
      <c r="G8100" s="77">
        <v>5.75</v>
      </c>
      <c r="H8100" s="77">
        <v>30100</v>
      </c>
      <c r="I8100" s="77">
        <v>271.35700000000003</v>
      </c>
      <c r="J8100" s="77" t="s">
        <v>74</v>
      </c>
      <c r="K8100" s="77">
        <v>75.72</v>
      </c>
      <c r="L8100" s="77">
        <v>5.5557299999999987</v>
      </c>
      <c r="M8100" s="77">
        <v>0.88683215347041178</v>
      </c>
      <c r="N8100" s="77">
        <v>5.5309619999999997</v>
      </c>
      <c r="O8100" s="77">
        <v>1.3386098114577669</v>
      </c>
      <c r="P8100" s="77">
        <v>51618000</v>
      </c>
      <c r="Q8100" s="77">
        <v>38585000</v>
      </c>
      <c r="R8100" s="77">
        <v>1.34</v>
      </c>
      <c r="S8100" s="77">
        <v>40.451000000000008</v>
      </c>
      <c r="T8100" s="77">
        <v>6.7670000000000003</v>
      </c>
      <c r="U8100" s="77">
        <v>20.609200000000001</v>
      </c>
      <c r="V8100" s="77">
        <v>2.544528239222565</v>
      </c>
      <c r="AC8100" s="77">
        <v>5.65</v>
      </c>
      <c r="AD8100" s="77">
        <v>5.45</v>
      </c>
      <c r="AH8100" s="77">
        <f>IF(AND(M8100&lt;Variables!$G$6,M8100&gt;Variables!$G$5),0,1)</f>
        <v>1</v>
      </c>
      <c r="AI8100" s="77">
        <f t="shared" si="254"/>
        <v>0</v>
      </c>
      <c r="AJ8100" s="77">
        <f>IF(I8100&gt;Variables!$G$7,0,1)</f>
        <v>0</v>
      </c>
      <c r="AK8100" s="77">
        <f>IF(F8100&gt;Variables!$G$8,0,1)</f>
        <v>1</v>
      </c>
      <c r="AL8100" s="77">
        <f>IF(G8100&gt;Variables!$G$9,0,1)</f>
        <v>1</v>
      </c>
      <c r="AM8100" s="77">
        <f>IF(AND(K8100&gt;Variables!$G$10,K8100&lt;Variables!$G$11),0,1)</f>
        <v>1</v>
      </c>
      <c r="AN8100" s="77">
        <f>IF(H8100&lt;Variables!$G$13,1,0)</f>
        <v>0</v>
      </c>
      <c r="AO8100" s="77">
        <f>IF(R8100&lt;Variables!$G$12,0,1)</f>
        <v>0</v>
      </c>
      <c r="AP8100" s="78">
        <f t="shared" si="255"/>
        <v>0</v>
      </c>
      <c r="AQ8100" s="77">
        <f>IF(V8100&lt;Variables!$G$15,1,0)</f>
        <v>1</v>
      </c>
      <c r="AR8100" s="77">
        <v>0</v>
      </c>
      <c r="AS8100" s="77">
        <v>0</v>
      </c>
      <c r="AT8100" s="77">
        <v>1</v>
      </c>
      <c r="AU8100" s="77">
        <v>0</v>
      </c>
      <c r="BA8100" s="77">
        <v>-1.93</v>
      </c>
    </row>
    <row r="8101" spans="3:53" x14ac:dyDescent="0.25">
      <c r="C8101" s="77" t="s">
        <v>856</v>
      </c>
      <c r="D8101" s="77" t="s">
        <v>445</v>
      </c>
      <c r="E8101" s="77">
        <v>18.71</v>
      </c>
      <c r="F8101" s="77">
        <v>47.99</v>
      </c>
      <c r="G8101" s="77">
        <v>47.85</v>
      </c>
      <c r="H8101" s="77">
        <v>122.72</v>
      </c>
      <c r="I8101" s="77">
        <v>83538.952999999994</v>
      </c>
      <c r="J8101" s="77" t="s">
        <v>75</v>
      </c>
      <c r="K8101" s="77">
        <v>52.5</v>
      </c>
      <c r="L8101" s="77">
        <v>18.792120000000001</v>
      </c>
      <c r="M8101" s="77">
        <v>0.54746351130154003</v>
      </c>
      <c r="N8101" s="77">
        <v>18.844352000000001</v>
      </c>
      <c r="O8101" s="77">
        <v>0.26877018641977668</v>
      </c>
      <c r="P8101" s="77">
        <v>72660000</v>
      </c>
      <c r="Q8101" s="77">
        <v>26410000</v>
      </c>
      <c r="R8101" s="77">
        <v>2.75</v>
      </c>
      <c r="S8101" s="77">
        <v>40.451000000000008</v>
      </c>
      <c r="T8101" s="77">
        <v>6.7670000000000003</v>
      </c>
      <c r="U8101" s="77">
        <v>20.609200000000001</v>
      </c>
      <c r="V8101" s="77">
        <v>2.3747132621545628</v>
      </c>
      <c r="AC8101" s="77">
        <v>19</v>
      </c>
      <c r="AD8101" s="77">
        <v>15.81</v>
      </c>
      <c r="AH8101" s="77">
        <f>IF(AND(M8101&lt;Variables!$G$6,M8101&gt;Variables!$G$5),0,1)</f>
        <v>1</v>
      </c>
      <c r="AI8101" s="77">
        <f t="shared" si="254"/>
        <v>1</v>
      </c>
      <c r="AJ8101" s="77">
        <f>IF(I8101&gt;Variables!$G$7,0,1)</f>
        <v>0</v>
      </c>
      <c r="AK8101" s="77">
        <f>IF(F8101&gt;Variables!$G$8,0,1)</f>
        <v>0</v>
      </c>
      <c r="AL8101" s="77">
        <f>IF(G8101&gt;Variables!$G$9,0,1)</f>
        <v>0</v>
      </c>
      <c r="AM8101" s="77">
        <f>IF(AND(K8101&gt;Variables!$G$10,K8101&lt;Variables!$G$11),0,1)</f>
        <v>1</v>
      </c>
      <c r="AN8101" s="77">
        <f>IF(H8101&lt;Variables!$G$13,1,0)</f>
        <v>1</v>
      </c>
      <c r="AO8101" s="77">
        <f>IF(R8101&lt;Variables!$G$12,0,1)</f>
        <v>1</v>
      </c>
      <c r="AP8101" s="78">
        <f t="shared" si="255"/>
        <v>1</v>
      </c>
      <c r="AQ8101" s="77">
        <f>IF(V8101&lt;Variables!$G$15,1,0)</f>
        <v>1</v>
      </c>
      <c r="AR8101" s="77">
        <v>0</v>
      </c>
      <c r="AS8101" s="77">
        <v>0</v>
      </c>
      <c r="AT8101" s="77">
        <v>1</v>
      </c>
      <c r="AU8101" s="77">
        <v>0</v>
      </c>
      <c r="BA8101" s="77">
        <v>-1.85</v>
      </c>
    </row>
    <row r="8102" spans="3:53" x14ac:dyDescent="0.25">
      <c r="C8102" s="77" t="s">
        <v>856</v>
      </c>
      <c r="D8102" s="77" t="s">
        <v>620</v>
      </c>
      <c r="E8102" s="77">
        <v>153.58000000000001</v>
      </c>
      <c r="F8102" s="77">
        <v>14.72</v>
      </c>
      <c r="G8102" s="77">
        <v>0.52</v>
      </c>
      <c r="H8102" s="77">
        <v>211920</v>
      </c>
      <c r="I8102" s="77">
        <v>2E-3</v>
      </c>
      <c r="J8102" s="77" t="s">
        <v>75</v>
      </c>
      <c r="K8102" s="77">
        <v>51.52</v>
      </c>
      <c r="L8102" s="77">
        <v>153.21561</v>
      </c>
      <c r="M8102" s="77">
        <v>-3.661506813822771E-3</v>
      </c>
      <c r="N8102" s="77">
        <v>152.98570000000001</v>
      </c>
      <c r="O8102" s="77">
        <v>0.14661501042254241</v>
      </c>
      <c r="P8102" s="77">
        <v>32389000</v>
      </c>
      <c r="Q8102" s="77">
        <v>6715000</v>
      </c>
      <c r="R8102" s="77">
        <v>4.82</v>
      </c>
      <c r="S8102" s="77">
        <v>40.451000000000008</v>
      </c>
      <c r="T8102" s="77">
        <v>6.7670000000000003</v>
      </c>
      <c r="U8102" s="77">
        <v>20.609200000000001</v>
      </c>
      <c r="V8102" s="77">
        <v>2.3828584723133099</v>
      </c>
      <c r="AC8102" s="77">
        <v>154.59</v>
      </c>
      <c r="AD8102" s="77">
        <v>152.59</v>
      </c>
      <c r="AH8102" s="77">
        <f>IF(AND(M8102&lt;Variables!$G$6,M8102&gt;Variables!$G$5),0,1)</f>
        <v>1</v>
      </c>
      <c r="AI8102" s="77">
        <f t="shared" si="254"/>
        <v>0</v>
      </c>
      <c r="AJ8102" s="77">
        <f>IF(I8102&gt;Variables!$G$7,0,1)</f>
        <v>1</v>
      </c>
      <c r="AK8102" s="77">
        <f>IF(F8102&gt;Variables!$G$8,0,1)</f>
        <v>0</v>
      </c>
      <c r="AL8102" s="77">
        <f>IF(G8102&gt;Variables!$G$9,0,1)</f>
        <v>1</v>
      </c>
      <c r="AM8102" s="77">
        <f>IF(AND(K8102&gt;Variables!$G$10,K8102&lt;Variables!$G$11),0,1)</f>
        <v>1</v>
      </c>
      <c r="AN8102" s="77">
        <f>IF(H8102&lt;Variables!$G$13,1,0)</f>
        <v>0</v>
      </c>
      <c r="AO8102" s="77">
        <f>IF(R8102&lt;Variables!$G$12,0,1)</f>
        <v>1</v>
      </c>
      <c r="AP8102" s="78">
        <f t="shared" si="255"/>
        <v>1</v>
      </c>
      <c r="AQ8102" s="77">
        <f>IF(V8102&lt;Variables!$G$15,1,0)</f>
        <v>1</v>
      </c>
      <c r="AR8102" s="77">
        <v>0</v>
      </c>
      <c r="AS8102" s="77">
        <v>1</v>
      </c>
      <c r="AT8102" s="77">
        <v>0</v>
      </c>
      <c r="AU8102" s="77">
        <v>0</v>
      </c>
      <c r="BA8102" s="77">
        <v>0.2</v>
      </c>
    </row>
    <row r="8103" spans="3:53" x14ac:dyDescent="0.25">
      <c r="C8103" s="77" t="s">
        <v>856</v>
      </c>
      <c r="D8103" s="77" t="s">
        <v>615</v>
      </c>
      <c r="E8103" s="77">
        <v>8.08</v>
      </c>
      <c r="F8103" s="77">
        <v>46.07</v>
      </c>
      <c r="G8103" s="77">
        <v>11.81</v>
      </c>
      <c r="H8103" s="77">
        <v>-99999</v>
      </c>
      <c r="I8103" s="77">
        <v>-99999</v>
      </c>
      <c r="J8103" s="77" t="s">
        <v>75</v>
      </c>
      <c r="K8103" s="77">
        <v>41.1</v>
      </c>
      <c r="L8103" s="77">
        <v>8.189070000000001</v>
      </c>
      <c r="M8103" s="77">
        <v>-1.6982392383994791</v>
      </c>
      <c r="N8103" s="77">
        <v>8.0426600000000015</v>
      </c>
      <c r="O8103" s="77">
        <v>9.1263338248778816E-2</v>
      </c>
      <c r="P8103" s="77">
        <v>31630000</v>
      </c>
      <c r="Q8103" s="77">
        <v>0</v>
      </c>
      <c r="R8103" s="77">
        <v>1</v>
      </c>
      <c r="S8103" s="77">
        <v>40.451000000000008</v>
      </c>
      <c r="T8103" s="77">
        <v>6.7670000000000003</v>
      </c>
      <c r="U8103" s="77">
        <v>20.609200000000001</v>
      </c>
      <c r="V8103" s="77">
        <v>2.2753000374059571</v>
      </c>
      <c r="AC8103" s="77">
        <v>8.25</v>
      </c>
      <c r="AD8103" s="77">
        <v>7.35</v>
      </c>
      <c r="AH8103" s="77">
        <f>IF(AND(M8103&lt;Variables!$G$6,M8103&gt;Variables!$G$5),0,1)</f>
        <v>0</v>
      </c>
      <c r="AI8103" s="77">
        <f t="shared" si="254"/>
        <v>0</v>
      </c>
      <c r="AJ8103" s="77">
        <f>IF(I8103&gt;Variables!$G$7,0,1)</f>
        <v>1</v>
      </c>
      <c r="AK8103" s="77">
        <f>IF(F8103&gt;Variables!$G$8,0,1)</f>
        <v>0</v>
      </c>
      <c r="AL8103" s="77">
        <f>IF(G8103&gt;Variables!$G$9,0,1)</f>
        <v>0</v>
      </c>
      <c r="AM8103" s="77">
        <f>IF(AND(K8103&gt;Variables!$G$10,K8103&lt;Variables!$G$11),0,1)</f>
        <v>1</v>
      </c>
      <c r="AN8103" s="77">
        <f>IF(H8103&lt;Variables!$G$13,1,0)</f>
        <v>1</v>
      </c>
      <c r="AO8103" s="77">
        <f>IF(R8103&lt;Variables!$G$12,0,1)</f>
        <v>0</v>
      </c>
      <c r="AP8103" s="78">
        <f t="shared" si="255"/>
        <v>1</v>
      </c>
      <c r="AQ8103" s="77">
        <f>IF(V8103&lt;Variables!$G$15,1,0)</f>
        <v>1</v>
      </c>
      <c r="AR8103" s="77">
        <v>0</v>
      </c>
      <c r="AS8103" s="77">
        <v>0</v>
      </c>
      <c r="AT8103" s="77">
        <v>1</v>
      </c>
      <c r="AU8103" s="77">
        <v>0</v>
      </c>
      <c r="BA8103" s="77">
        <v>-2.25</v>
      </c>
    </row>
    <row r="8104" spans="3:53" x14ac:dyDescent="0.25">
      <c r="C8104" s="77" t="s">
        <v>856</v>
      </c>
      <c r="D8104" s="77" t="s">
        <v>189</v>
      </c>
      <c r="E8104" s="77">
        <v>35.15</v>
      </c>
      <c r="F8104" s="77">
        <v>7.7</v>
      </c>
      <c r="G8104" s="77">
        <v>7.7</v>
      </c>
      <c r="H8104" s="77">
        <v>-99999</v>
      </c>
      <c r="I8104" s="77">
        <v>-99999</v>
      </c>
      <c r="J8104" s="77" t="s">
        <v>75</v>
      </c>
      <c r="K8104" s="77">
        <v>50.31</v>
      </c>
      <c r="L8104" s="77">
        <v>35.154844444444443</v>
      </c>
      <c r="M8104" s="77">
        <v>-0.12756263084967279</v>
      </c>
      <c r="N8104" s="77">
        <v>34.988256249999999</v>
      </c>
      <c r="O8104" s="77">
        <v>0.34795603739183278</v>
      </c>
      <c r="P8104" s="77">
        <v>631672</v>
      </c>
      <c r="Q8104" s="77">
        <v>1620000</v>
      </c>
      <c r="R8104" s="77">
        <v>0.39</v>
      </c>
      <c r="S8104" s="77">
        <v>40.451000000000008</v>
      </c>
      <c r="T8104" s="77">
        <v>6.7670000000000003</v>
      </c>
      <c r="U8104" s="77">
        <v>20.609200000000001</v>
      </c>
      <c r="V8104" s="77">
        <v>2.3736424326742389</v>
      </c>
      <c r="AC8104" s="77">
        <v>35.450000000000003</v>
      </c>
      <c r="AD8104" s="77">
        <v>34.630000000000003</v>
      </c>
      <c r="AH8104" s="77">
        <f>IF(AND(M8104&lt;Variables!$G$6,M8104&gt;Variables!$G$5),0,1)</f>
        <v>1</v>
      </c>
      <c r="AI8104" s="77">
        <f t="shared" si="254"/>
        <v>0</v>
      </c>
      <c r="AJ8104" s="77">
        <f>IF(I8104&gt;Variables!$G$7,0,1)</f>
        <v>1</v>
      </c>
      <c r="AK8104" s="77">
        <f>IF(F8104&gt;Variables!$G$8,0,1)</f>
        <v>1</v>
      </c>
      <c r="AL8104" s="77">
        <f>IF(G8104&gt;Variables!$G$9,0,1)</f>
        <v>1</v>
      </c>
      <c r="AM8104" s="77">
        <f>IF(AND(K8104&gt;Variables!$G$10,K8104&lt;Variables!$G$11),0,1)</f>
        <v>1</v>
      </c>
      <c r="AN8104" s="77">
        <f>IF(H8104&lt;Variables!$G$13,1,0)</f>
        <v>1</v>
      </c>
      <c r="AO8104" s="77">
        <f>IF(R8104&lt;Variables!$G$12,0,1)</f>
        <v>0</v>
      </c>
      <c r="AP8104" s="78">
        <f t="shared" si="255"/>
        <v>1</v>
      </c>
      <c r="AQ8104" s="77">
        <f>IF(V8104&lt;Variables!$G$15,1,0)</f>
        <v>1</v>
      </c>
      <c r="AR8104" s="77">
        <v>0</v>
      </c>
      <c r="AS8104" s="77">
        <v>1</v>
      </c>
      <c r="AT8104" s="77">
        <v>0</v>
      </c>
      <c r="AU8104" s="77">
        <v>0</v>
      </c>
      <c r="BA8104" s="77">
        <v>0.08</v>
      </c>
    </row>
    <row r="8105" spans="3:53" x14ac:dyDescent="0.25">
      <c r="C8105" s="77" t="s">
        <v>856</v>
      </c>
      <c r="D8105" s="77" t="s">
        <v>82</v>
      </c>
      <c r="E8105" s="77">
        <v>34.549999999999997</v>
      </c>
      <c r="F8105" s="77">
        <v>6.63</v>
      </c>
      <c r="G8105" s="77">
        <v>5.59</v>
      </c>
      <c r="H8105" s="77">
        <v>4580</v>
      </c>
      <c r="I8105" s="77">
        <v>284.51299999999998</v>
      </c>
      <c r="J8105" s="77" t="s">
        <v>75</v>
      </c>
      <c r="K8105" s="77">
        <v>49.11</v>
      </c>
      <c r="L8105" s="77">
        <v>34.527239999999999</v>
      </c>
      <c r="M8105" s="77">
        <v>-0.14840456404855981</v>
      </c>
      <c r="N8105" s="77">
        <v>34.400163999999997</v>
      </c>
      <c r="O8105" s="77">
        <v>0.22045243737790129</v>
      </c>
      <c r="P8105" s="77">
        <v>12313000</v>
      </c>
      <c r="Q8105" s="77">
        <v>15988000</v>
      </c>
      <c r="R8105" s="77">
        <v>0.77</v>
      </c>
      <c r="S8105" s="77">
        <v>40.451000000000008</v>
      </c>
      <c r="T8105" s="77">
        <v>6.7670000000000003</v>
      </c>
      <c r="U8105" s="77">
        <v>20.609200000000001</v>
      </c>
      <c r="V8105" s="77">
        <v>2.3612566714461969</v>
      </c>
      <c r="AC8105" s="77">
        <v>34.880000000000003</v>
      </c>
      <c r="AD8105" s="77">
        <v>33.883800000000001</v>
      </c>
      <c r="AH8105" s="77">
        <f>IF(AND(M8105&lt;Variables!$G$6,M8105&gt;Variables!$G$5),0,1)</f>
        <v>1</v>
      </c>
      <c r="AI8105" s="77">
        <f t="shared" si="254"/>
        <v>0</v>
      </c>
      <c r="AJ8105" s="77">
        <f>IF(I8105&gt;Variables!$G$7,0,1)</f>
        <v>0</v>
      </c>
      <c r="AK8105" s="77">
        <f>IF(F8105&gt;Variables!$G$8,0,1)</f>
        <v>1</v>
      </c>
      <c r="AL8105" s="77">
        <f>IF(G8105&gt;Variables!$G$9,0,1)</f>
        <v>1</v>
      </c>
      <c r="AM8105" s="77">
        <f>IF(AND(K8105&gt;Variables!$G$10,K8105&lt;Variables!$G$11),0,1)</f>
        <v>1</v>
      </c>
      <c r="AN8105" s="77">
        <f>IF(H8105&lt;Variables!$G$13,1,0)</f>
        <v>0</v>
      </c>
      <c r="AO8105" s="77">
        <f>IF(R8105&lt;Variables!$G$12,0,1)</f>
        <v>0</v>
      </c>
      <c r="AP8105" s="78">
        <f t="shared" si="255"/>
        <v>1</v>
      </c>
      <c r="AQ8105" s="77">
        <f>IF(V8105&lt;Variables!$G$15,1,0)</f>
        <v>1</v>
      </c>
      <c r="AR8105" s="77">
        <v>0</v>
      </c>
      <c r="AS8105" s="77">
        <v>0</v>
      </c>
      <c r="AT8105" s="77">
        <v>1</v>
      </c>
      <c r="AU8105" s="77">
        <v>0</v>
      </c>
      <c r="BA8105" s="77">
        <v>-1.85</v>
      </c>
    </row>
    <row r="8106" spans="3:53" x14ac:dyDescent="0.25">
      <c r="C8106" s="77" t="s">
        <v>856</v>
      </c>
      <c r="D8106" s="77" t="s">
        <v>166</v>
      </c>
      <c r="E8106" s="77">
        <v>63.59</v>
      </c>
      <c r="F8106" s="77">
        <v>6.16</v>
      </c>
      <c r="G8106" s="77">
        <v>2.5499999999999998</v>
      </c>
      <c r="H8106" s="77">
        <v>9070</v>
      </c>
      <c r="I8106" s="77">
        <v>561.57500000000005</v>
      </c>
      <c r="J8106" s="77" t="s">
        <v>75</v>
      </c>
      <c r="K8106" s="77">
        <v>75.56</v>
      </c>
      <c r="L8106" s="77">
        <v>63.118965000000017</v>
      </c>
      <c r="M8106" s="77">
        <v>0.47693272537023468</v>
      </c>
      <c r="N8106" s="77">
        <v>63.052697999999999</v>
      </c>
      <c r="O8106" s="77">
        <v>0.58253177366018849</v>
      </c>
      <c r="P8106" s="77">
        <v>1918000</v>
      </c>
      <c r="Q8106" s="77">
        <v>1709000</v>
      </c>
      <c r="R8106" s="77">
        <v>1.1200000000000001</v>
      </c>
      <c r="S8106" s="77">
        <v>40.451000000000008</v>
      </c>
      <c r="T8106" s="77">
        <v>6.7670000000000003</v>
      </c>
      <c r="U8106" s="77">
        <v>20.609200000000001</v>
      </c>
      <c r="V8106" s="77">
        <v>2.5841954726105558</v>
      </c>
      <c r="AC8106" s="77">
        <v>63.53</v>
      </c>
      <c r="AD8106" s="77">
        <v>62.4</v>
      </c>
      <c r="AH8106" s="77">
        <f>IF(AND(M8106&lt;Variables!$G$6,M8106&gt;Variables!$G$5),0,1)</f>
        <v>1</v>
      </c>
      <c r="AI8106" s="77">
        <f t="shared" si="254"/>
        <v>0</v>
      </c>
      <c r="AJ8106" s="77">
        <f>IF(I8106&gt;Variables!$G$7,0,1)</f>
        <v>0</v>
      </c>
      <c r="AK8106" s="77">
        <f>IF(F8106&gt;Variables!$G$8,0,1)</f>
        <v>1</v>
      </c>
      <c r="AL8106" s="77">
        <f>IF(G8106&gt;Variables!$G$9,0,1)</f>
        <v>1</v>
      </c>
      <c r="AM8106" s="77">
        <f>IF(AND(K8106&gt;Variables!$G$10,K8106&lt;Variables!$G$11),0,1)</f>
        <v>1</v>
      </c>
      <c r="AN8106" s="77">
        <f>IF(H8106&lt;Variables!$G$13,1,0)</f>
        <v>0</v>
      </c>
      <c r="AO8106" s="77">
        <f>IF(R8106&lt;Variables!$G$12,0,1)</f>
        <v>0</v>
      </c>
      <c r="AP8106" s="78">
        <f t="shared" si="255"/>
        <v>1</v>
      </c>
      <c r="AQ8106" s="77">
        <f>IF(V8106&lt;Variables!$G$15,1,0)</f>
        <v>1</v>
      </c>
      <c r="AR8106" s="77">
        <v>0</v>
      </c>
      <c r="AS8106" s="77">
        <v>0</v>
      </c>
      <c r="AT8106" s="77">
        <v>0</v>
      </c>
      <c r="AU8106" s="77">
        <v>1</v>
      </c>
      <c r="BA8106" s="77">
        <v>-0.5</v>
      </c>
    </row>
    <row r="8107" spans="3:53" x14ac:dyDescent="0.25">
      <c r="C8107" s="77" t="s">
        <v>856</v>
      </c>
      <c r="D8107" s="77" t="s">
        <v>612</v>
      </c>
      <c r="E8107" s="77">
        <v>127.4</v>
      </c>
      <c r="F8107" s="77">
        <v>6.31</v>
      </c>
      <c r="G8107" s="77">
        <v>1.07</v>
      </c>
      <c r="H8107" s="77">
        <v>19960</v>
      </c>
      <c r="I8107" s="77">
        <v>-27.878</v>
      </c>
      <c r="J8107" s="77" t="s">
        <v>75</v>
      </c>
      <c r="K8107" s="77">
        <v>52.79</v>
      </c>
      <c r="L8107" s="77">
        <v>127.00506</v>
      </c>
      <c r="M8107" s="77">
        <v>1.176331084761169E-2</v>
      </c>
      <c r="N8107" s="77">
        <v>126.92706</v>
      </c>
      <c r="O8107" s="77">
        <v>7.3223156669641812E-2</v>
      </c>
      <c r="P8107" s="77">
        <v>3034000</v>
      </c>
      <c r="Q8107" s="77">
        <v>1140000</v>
      </c>
      <c r="R8107" s="77">
        <v>2.66</v>
      </c>
      <c r="S8107" s="77">
        <v>40.451000000000008</v>
      </c>
      <c r="T8107" s="77">
        <v>6.7670000000000003</v>
      </c>
      <c r="U8107" s="77">
        <v>20.609200000000001</v>
      </c>
      <c r="V8107" s="77">
        <v>2.3955037708055409</v>
      </c>
      <c r="AC8107" s="77">
        <v>127.88</v>
      </c>
      <c r="AD8107" s="77">
        <v>126.23</v>
      </c>
      <c r="AH8107" s="77">
        <f>IF(AND(M8107&lt;Variables!$G$6,M8107&gt;Variables!$G$5),0,1)</f>
        <v>1</v>
      </c>
      <c r="AI8107" s="77">
        <f t="shared" si="254"/>
        <v>0</v>
      </c>
      <c r="AJ8107" s="77">
        <f>IF(I8107&gt;Variables!$G$7,0,1)</f>
        <v>1</v>
      </c>
      <c r="AK8107" s="77">
        <f>IF(F8107&gt;Variables!$G$8,0,1)</f>
        <v>1</v>
      </c>
      <c r="AL8107" s="77">
        <f>IF(G8107&gt;Variables!$G$9,0,1)</f>
        <v>1</v>
      </c>
      <c r="AM8107" s="77">
        <f>IF(AND(K8107&gt;Variables!$G$10,K8107&lt;Variables!$G$11),0,1)</f>
        <v>1</v>
      </c>
      <c r="AN8107" s="77">
        <f>IF(H8107&lt;Variables!$G$13,1,0)</f>
        <v>0</v>
      </c>
      <c r="AO8107" s="77">
        <f>IF(R8107&lt;Variables!$G$12,0,1)</f>
        <v>1</v>
      </c>
      <c r="AP8107" s="78">
        <f t="shared" si="255"/>
        <v>1</v>
      </c>
      <c r="AQ8107" s="77">
        <f>IF(V8107&lt;Variables!$G$15,1,0)</f>
        <v>1</v>
      </c>
      <c r="AR8107" s="77">
        <v>0</v>
      </c>
      <c r="AS8107" s="77">
        <v>1</v>
      </c>
      <c r="AT8107" s="77">
        <v>0</v>
      </c>
      <c r="AU8107" s="77">
        <v>0</v>
      </c>
      <c r="BA8107" s="77">
        <v>-0.19</v>
      </c>
    </row>
    <row r="8108" spans="3:53" x14ac:dyDescent="0.25">
      <c r="C8108" s="77" t="s">
        <v>856</v>
      </c>
      <c r="D8108" s="77" t="s">
        <v>431</v>
      </c>
      <c r="E8108" s="77">
        <v>40.729999999999997</v>
      </c>
      <c r="F8108" s="77">
        <v>6.24</v>
      </c>
      <c r="G8108" s="77">
        <v>6.24</v>
      </c>
      <c r="H8108" s="77">
        <v>4950</v>
      </c>
      <c r="I8108" s="77">
        <v>178.34299999999999</v>
      </c>
      <c r="J8108" s="77" t="s">
        <v>75</v>
      </c>
      <c r="K8108" s="77">
        <v>47.52</v>
      </c>
      <c r="L8108" s="77">
        <v>40.605955000000009</v>
      </c>
      <c r="M8108" s="77">
        <v>-5.8255002252778423E-2</v>
      </c>
      <c r="N8108" s="77">
        <v>40.661805999999999</v>
      </c>
      <c r="O8108" s="77">
        <v>-0.19552992801156471</v>
      </c>
      <c r="P8108" s="77">
        <v>7806000</v>
      </c>
      <c r="Q8108" s="77">
        <v>5997000</v>
      </c>
      <c r="R8108" s="77">
        <v>1.3</v>
      </c>
      <c r="S8108" s="77">
        <v>40.451000000000008</v>
      </c>
      <c r="T8108" s="77">
        <v>6.7670000000000003</v>
      </c>
      <c r="U8108" s="77">
        <v>20.609200000000001</v>
      </c>
      <c r="V8108" s="77">
        <v>2.3424045937512381</v>
      </c>
      <c r="AC8108" s="77">
        <v>40.743299999999998</v>
      </c>
      <c r="AD8108" s="77">
        <v>39.28</v>
      </c>
      <c r="AH8108" s="77">
        <f>IF(AND(M8108&lt;Variables!$G$6,M8108&gt;Variables!$G$5),0,1)</f>
        <v>1</v>
      </c>
      <c r="AI8108" s="77">
        <f t="shared" si="254"/>
        <v>1</v>
      </c>
      <c r="AJ8108" s="77">
        <f>IF(I8108&gt;Variables!$G$7,0,1)</f>
        <v>0</v>
      </c>
      <c r="AK8108" s="77">
        <f>IF(F8108&gt;Variables!$G$8,0,1)</f>
        <v>1</v>
      </c>
      <c r="AL8108" s="77">
        <f>IF(G8108&gt;Variables!$G$9,0,1)</f>
        <v>1</v>
      </c>
      <c r="AM8108" s="77">
        <f>IF(AND(K8108&gt;Variables!$G$10,K8108&lt;Variables!$G$11),0,1)</f>
        <v>1</v>
      </c>
      <c r="AN8108" s="77">
        <f>IF(H8108&lt;Variables!$G$13,1,0)</f>
        <v>0</v>
      </c>
      <c r="AO8108" s="77">
        <f>IF(R8108&lt;Variables!$G$12,0,1)</f>
        <v>0</v>
      </c>
      <c r="AP8108" s="78">
        <f t="shared" si="255"/>
        <v>1</v>
      </c>
      <c r="AQ8108" s="77">
        <f>IF(V8108&lt;Variables!$G$15,1,0)</f>
        <v>1</v>
      </c>
      <c r="AR8108" s="77">
        <v>0</v>
      </c>
      <c r="AS8108" s="77">
        <v>0</v>
      </c>
      <c r="AT8108" s="77">
        <v>1</v>
      </c>
      <c r="AU8108" s="77">
        <v>0</v>
      </c>
      <c r="BA8108" s="77">
        <v>-1.86</v>
      </c>
    </row>
    <row r="8109" spans="3:53" x14ac:dyDescent="0.25">
      <c r="C8109" s="77" t="s">
        <v>856</v>
      </c>
      <c r="D8109" s="77" t="s">
        <v>458</v>
      </c>
      <c r="E8109" s="77">
        <v>54.27</v>
      </c>
      <c r="F8109" s="77">
        <v>34.08</v>
      </c>
      <c r="G8109" s="77">
        <v>13.09</v>
      </c>
      <c r="H8109" s="77">
        <v>9830</v>
      </c>
      <c r="I8109" s="77">
        <v>82.295000000000002</v>
      </c>
      <c r="J8109" s="77" t="s">
        <v>75</v>
      </c>
      <c r="K8109" s="77">
        <v>55.37</v>
      </c>
      <c r="L8109" s="77">
        <v>53.831254999999999</v>
      </c>
      <c r="M8109" s="77">
        <v>0.44350628645013301</v>
      </c>
      <c r="N8109" s="77">
        <v>53.821297999999977</v>
      </c>
      <c r="O8109" s="77">
        <v>0.46208844684499401</v>
      </c>
      <c r="P8109" s="77">
        <v>183803000</v>
      </c>
      <c r="Q8109" s="77">
        <v>20406000</v>
      </c>
      <c r="R8109" s="77">
        <v>9.01</v>
      </c>
      <c r="S8109" s="77">
        <v>40.451000000000008</v>
      </c>
      <c r="T8109" s="77">
        <v>6.7670000000000003</v>
      </c>
      <c r="U8109" s="77">
        <v>20.609200000000001</v>
      </c>
      <c r="V8109" s="77">
        <v>2.404223892698508</v>
      </c>
      <c r="AC8109" s="77">
        <v>57.289900000000003</v>
      </c>
      <c r="AD8109" s="77">
        <v>51.93</v>
      </c>
      <c r="AH8109" s="77">
        <f>IF(AND(M8109&lt;Variables!$G$6,M8109&gt;Variables!$G$5),0,1)</f>
        <v>1</v>
      </c>
      <c r="AI8109" s="77">
        <f t="shared" si="254"/>
        <v>0</v>
      </c>
      <c r="AJ8109" s="77">
        <f>IF(I8109&gt;Variables!$G$7,0,1)</f>
        <v>0</v>
      </c>
      <c r="AK8109" s="77">
        <f>IF(F8109&gt;Variables!$G$8,0,1)</f>
        <v>0</v>
      </c>
      <c r="AL8109" s="77">
        <f>IF(G8109&gt;Variables!$G$9,0,1)</f>
        <v>0</v>
      </c>
      <c r="AM8109" s="77">
        <f>IF(AND(K8109&gt;Variables!$G$10,K8109&lt;Variables!$G$11),0,1)</f>
        <v>1</v>
      </c>
      <c r="AN8109" s="77">
        <f>IF(H8109&lt;Variables!$G$13,1,0)</f>
        <v>0</v>
      </c>
      <c r="AO8109" s="77">
        <f>IF(R8109&lt;Variables!$G$12,0,1)</f>
        <v>1</v>
      </c>
      <c r="AP8109" s="78">
        <f t="shared" si="255"/>
        <v>1</v>
      </c>
      <c r="AQ8109" s="77">
        <f>IF(V8109&lt;Variables!$G$15,1,0)</f>
        <v>1</v>
      </c>
      <c r="AR8109" s="77">
        <v>0</v>
      </c>
      <c r="AS8109" s="77">
        <v>0</v>
      </c>
      <c r="AT8109" s="77">
        <v>1</v>
      </c>
      <c r="AU8109" s="77">
        <v>0</v>
      </c>
      <c r="BA8109" s="77">
        <v>-2.25</v>
      </c>
    </row>
    <row r="8110" spans="3:53" x14ac:dyDescent="0.25">
      <c r="C8110" s="77" t="s">
        <v>856</v>
      </c>
      <c r="D8110" s="77" t="s">
        <v>608</v>
      </c>
      <c r="E8110" s="77">
        <v>21.14</v>
      </c>
      <c r="F8110" s="77">
        <v>90.18</v>
      </c>
      <c r="G8110" s="77">
        <v>18.09</v>
      </c>
      <c r="H8110" s="77">
        <v>22.15</v>
      </c>
      <c r="I8110" s="77">
        <v>4.9219999999999997</v>
      </c>
      <c r="J8110" s="77" t="s">
        <v>75</v>
      </c>
      <c r="K8110" s="77">
        <v>44.53</v>
      </c>
      <c r="L8110" s="77">
        <v>21.21137894736842</v>
      </c>
      <c r="M8110" s="77">
        <v>-0.1196477957957971</v>
      </c>
      <c r="N8110" s="77">
        <v>22.008006122448979</v>
      </c>
      <c r="O8110" s="77">
        <v>-3.7350322327041661</v>
      </c>
      <c r="P8110" s="77">
        <v>10950000</v>
      </c>
      <c r="Q8110" s="77">
        <v>26160</v>
      </c>
      <c r="R8110" s="77">
        <v>418.58</v>
      </c>
      <c r="S8110" s="77">
        <v>40.451000000000008</v>
      </c>
      <c r="T8110" s="77">
        <v>6.7670000000000003</v>
      </c>
      <c r="U8110" s="77">
        <v>20.609200000000001</v>
      </c>
      <c r="V8110" s="77">
        <v>2.3115515233872981</v>
      </c>
      <c r="AC8110" s="77">
        <v>22.8</v>
      </c>
      <c r="AD8110" s="77">
        <v>18.100000000000001</v>
      </c>
      <c r="AH8110" s="77">
        <f>IF(AND(M8110&lt;Variables!$G$6,M8110&gt;Variables!$G$5),0,1)</f>
        <v>1</v>
      </c>
      <c r="AI8110" s="77">
        <f t="shared" si="254"/>
        <v>1</v>
      </c>
      <c r="AJ8110" s="77">
        <f>IF(I8110&gt;Variables!$G$7,0,1)</f>
        <v>1</v>
      </c>
      <c r="AK8110" s="77">
        <f>IF(F8110&gt;Variables!$G$8,0,1)</f>
        <v>0</v>
      </c>
      <c r="AL8110" s="77">
        <f>IF(G8110&gt;Variables!$G$9,0,1)</f>
        <v>0</v>
      </c>
      <c r="AM8110" s="77">
        <f>IF(AND(K8110&gt;Variables!$G$10,K8110&lt;Variables!$G$11),0,1)</f>
        <v>1</v>
      </c>
      <c r="AN8110" s="77">
        <f>IF(H8110&lt;Variables!$G$13,1,0)</f>
        <v>1</v>
      </c>
      <c r="AO8110" s="77">
        <f>IF(R8110&lt;Variables!$G$12,0,1)</f>
        <v>1</v>
      </c>
      <c r="AP8110" s="78">
        <f t="shared" si="255"/>
        <v>1</v>
      </c>
      <c r="AQ8110" s="77">
        <f>IF(V8110&lt;Variables!$G$15,1,0)</f>
        <v>1</v>
      </c>
      <c r="AR8110" s="77">
        <v>1</v>
      </c>
      <c r="AS8110" s="77">
        <v>0</v>
      </c>
      <c r="AT8110" s="77">
        <v>0</v>
      </c>
      <c r="AU8110" s="77">
        <v>0</v>
      </c>
      <c r="BA8110" s="77">
        <v>2</v>
      </c>
    </row>
    <row r="8111" spans="3:53" x14ac:dyDescent="0.25">
      <c r="C8111" s="77" t="s">
        <v>857</v>
      </c>
      <c r="D8111" s="77" t="s">
        <v>131</v>
      </c>
      <c r="E8111" s="77">
        <v>1.88</v>
      </c>
      <c r="F8111" s="77">
        <v>7.24</v>
      </c>
      <c r="G8111" s="77">
        <v>11.97</v>
      </c>
      <c r="H8111" s="77">
        <v>3070</v>
      </c>
      <c r="I8111" s="77">
        <v>46.927999999999997</v>
      </c>
      <c r="J8111" s="77" t="s">
        <v>75</v>
      </c>
      <c r="K8111" s="77">
        <v>74.430000000000007</v>
      </c>
      <c r="L8111" s="77">
        <v>1.8445400000000001</v>
      </c>
      <c r="M8111" s="77">
        <v>1.3748685309074129</v>
      </c>
      <c r="N8111" s="77">
        <v>1.8304119999999999</v>
      </c>
      <c r="O8111" s="77">
        <v>2.1573285140176068</v>
      </c>
      <c r="P8111" s="77">
        <v>33715000</v>
      </c>
      <c r="Q8111" s="77">
        <v>25764000</v>
      </c>
      <c r="R8111" s="77">
        <v>1.31</v>
      </c>
      <c r="S8111" s="77">
        <v>39.192</v>
      </c>
      <c r="T8111" s="77">
        <v>6.9849999999999994</v>
      </c>
      <c r="U8111" s="77">
        <v>20.237200000000001</v>
      </c>
      <c r="V8111" s="77">
        <v>2.4873459638457298</v>
      </c>
      <c r="AC8111" s="77">
        <v>1.9</v>
      </c>
      <c r="AD8111" s="77">
        <v>1.82</v>
      </c>
      <c r="AH8111" s="77">
        <f>IF(AND(M8111&lt;Variables!$G$6,M8111&gt;Variables!$G$5),0,1)</f>
        <v>1</v>
      </c>
      <c r="AI8111" s="77">
        <f t="shared" si="254"/>
        <v>0</v>
      </c>
      <c r="AJ8111" s="77">
        <f>IF(I8111&gt;Variables!$G$7,0,1)</f>
        <v>1</v>
      </c>
      <c r="AK8111" s="77">
        <f>IF(F8111&gt;Variables!$G$8,0,1)</f>
        <v>1</v>
      </c>
      <c r="AL8111" s="77">
        <f>IF(G8111&gt;Variables!$G$9,0,1)</f>
        <v>0</v>
      </c>
      <c r="AM8111" s="77">
        <f>IF(AND(K8111&gt;Variables!$G$10,K8111&lt;Variables!$G$11),0,1)</f>
        <v>1</v>
      </c>
      <c r="AN8111" s="77">
        <f>IF(H8111&lt;Variables!$G$13,1,0)</f>
        <v>0</v>
      </c>
      <c r="AO8111" s="77">
        <f>IF(R8111&lt;Variables!$G$12,0,1)</f>
        <v>0</v>
      </c>
      <c r="AP8111" s="78">
        <f t="shared" si="255"/>
        <v>1</v>
      </c>
      <c r="AQ8111" s="77">
        <f>IF(V8111&lt;Variables!$G$15,1,0)</f>
        <v>1</v>
      </c>
      <c r="AR8111" s="77">
        <v>0</v>
      </c>
      <c r="AS8111" s="77">
        <v>0</v>
      </c>
      <c r="AT8111" s="77">
        <v>1</v>
      </c>
      <c r="AU8111" s="77">
        <v>0</v>
      </c>
      <c r="BA8111" s="77">
        <v>-2.25</v>
      </c>
    </row>
    <row r="8112" spans="3:53" x14ac:dyDescent="0.25">
      <c r="C8112" s="77" t="s">
        <v>857</v>
      </c>
      <c r="D8112" s="77" t="s">
        <v>609</v>
      </c>
      <c r="E8112" s="77">
        <v>5.65</v>
      </c>
      <c r="F8112" s="77">
        <v>9.5299999999999994</v>
      </c>
      <c r="G8112" s="77">
        <v>6.21</v>
      </c>
      <c r="H8112" s="77">
        <v>30100</v>
      </c>
      <c r="I8112" s="77">
        <v>271.89999999999998</v>
      </c>
      <c r="J8112" s="77" t="s">
        <v>74</v>
      </c>
      <c r="K8112" s="77">
        <v>77.83</v>
      </c>
      <c r="L8112" s="77">
        <v>5.5788750000000009</v>
      </c>
      <c r="M8112" s="77">
        <v>0.90385606417062259</v>
      </c>
      <c r="N8112" s="77">
        <v>5.5424399999999991</v>
      </c>
      <c r="O8112" s="77">
        <v>1.5671797980672879</v>
      </c>
      <c r="P8112" s="77">
        <v>53079000</v>
      </c>
      <c r="Q8112" s="77">
        <v>38585000</v>
      </c>
      <c r="R8112" s="77">
        <v>1.38</v>
      </c>
      <c r="S8112" s="77">
        <v>39.192</v>
      </c>
      <c r="T8112" s="77">
        <v>6.9849999999999994</v>
      </c>
      <c r="U8112" s="77">
        <v>20.237200000000001</v>
      </c>
      <c r="V8112" s="77">
        <v>2.559172882731735</v>
      </c>
      <c r="AC8112" s="77">
        <v>5.65</v>
      </c>
      <c r="AD8112" s="77">
        <v>5.45</v>
      </c>
      <c r="AH8112" s="77">
        <f>IF(AND(M8112&lt;Variables!$G$6,M8112&gt;Variables!$G$5),0,1)</f>
        <v>1</v>
      </c>
      <c r="AI8112" s="77">
        <f t="shared" si="254"/>
        <v>0</v>
      </c>
      <c r="AJ8112" s="77">
        <f>IF(I8112&gt;Variables!$G$7,0,1)</f>
        <v>0</v>
      </c>
      <c r="AK8112" s="77">
        <f>IF(F8112&gt;Variables!$G$8,0,1)</f>
        <v>0</v>
      </c>
      <c r="AL8112" s="77">
        <f>IF(G8112&gt;Variables!$G$9,0,1)</f>
        <v>1</v>
      </c>
      <c r="AM8112" s="77">
        <f>IF(AND(K8112&gt;Variables!$G$10,K8112&lt;Variables!$G$11),0,1)</f>
        <v>1</v>
      </c>
      <c r="AN8112" s="77">
        <f>IF(H8112&lt;Variables!$G$13,1,0)</f>
        <v>0</v>
      </c>
      <c r="AO8112" s="77">
        <f>IF(R8112&lt;Variables!$G$12,0,1)</f>
        <v>0</v>
      </c>
      <c r="AP8112" s="78">
        <f t="shared" si="255"/>
        <v>0</v>
      </c>
      <c r="AQ8112" s="77">
        <f>IF(V8112&lt;Variables!$G$15,1,0)</f>
        <v>1</v>
      </c>
      <c r="AR8112" s="77">
        <v>0</v>
      </c>
      <c r="AS8112" s="77">
        <v>0</v>
      </c>
      <c r="AT8112" s="77">
        <v>1</v>
      </c>
      <c r="AU8112" s="77">
        <v>0</v>
      </c>
      <c r="BA8112" s="77">
        <v>-2.25</v>
      </c>
    </row>
    <row r="8113" spans="3:53" x14ac:dyDescent="0.25">
      <c r="C8113" s="77" t="s">
        <v>857</v>
      </c>
      <c r="D8113" s="77" t="s">
        <v>836</v>
      </c>
      <c r="E8113" s="77">
        <v>153.03</v>
      </c>
      <c r="F8113" s="77">
        <v>7.31</v>
      </c>
      <c r="G8113" s="77">
        <v>7.31</v>
      </c>
      <c r="H8113" s="77">
        <v>5230</v>
      </c>
      <c r="I8113" s="77">
        <v>531.88</v>
      </c>
      <c r="J8113" s="77" t="s">
        <v>74</v>
      </c>
      <c r="K8113" s="77">
        <v>58.98</v>
      </c>
      <c r="L8113" s="77">
        <v>152.38631666666669</v>
      </c>
      <c r="M8113" s="77">
        <v>0.1336624821629214</v>
      </c>
      <c r="N8113" s="77">
        <v>152.0966377777778</v>
      </c>
      <c r="O8113" s="77">
        <v>0.32437418040958549</v>
      </c>
      <c r="P8113" s="77">
        <v>329986</v>
      </c>
      <c r="Q8113" s="77">
        <v>429915</v>
      </c>
      <c r="R8113" s="77">
        <v>0.77</v>
      </c>
      <c r="S8113" s="77">
        <v>39.192</v>
      </c>
      <c r="T8113" s="77">
        <v>6.9849999999999994</v>
      </c>
      <c r="U8113" s="77">
        <v>20.237200000000001</v>
      </c>
      <c r="V8113" s="77">
        <v>2.4530911405723548</v>
      </c>
      <c r="AC8113" s="77">
        <v>152.59</v>
      </c>
      <c r="AD8113" s="77">
        <v>148.36000000000001</v>
      </c>
      <c r="AH8113" s="77">
        <f>IF(AND(M8113&lt;Variables!$G$6,M8113&gt;Variables!$G$5),0,1)</f>
        <v>1</v>
      </c>
      <c r="AI8113" s="77">
        <f t="shared" si="254"/>
        <v>0</v>
      </c>
      <c r="AJ8113" s="77">
        <f>IF(I8113&gt;Variables!$G$7,0,1)</f>
        <v>0</v>
      </c>
      <c r="AK8113" s="77">
        <f>IF(F8113&gt;Variables!$G$8,0,1)</f>
        <v>1</v>
      </c>
      <c r="AL8113" s="77">
        <f>IF(G8113&gt;Variables!$G$9,0,1)</f>
        <v>1</v>
      </c>
      <c r="AM8113" s="77">
        <f>IF(AND(K8113&gt;Variables!$G$10,K8113&lt;Variables!$G$11),0,1)</f>
        <v>1</v>
      </c>
      <c r="AN8113" s="77">
        <f>IF(H8113&lt;Variables!$G$13,1,0)</f>
        <v>0</v>
      </c>
      <c r="AO8113" s="77">
        <f>IF(R8113&lt;Variables!$G$12,0,1)</f>
        <v>0</v>
      </c>
      <c r="AP8113" s="78">
        <f t="shared" si="255"/>
        <v>0</v>
      </c>
      <c r="AQ8113" s="77">
        <f>IF(V8113&lt;Variables!$G$15,1,0)</f>
        <v>1</v>
      </c>
      <c r="AR8113" s="77">
        <v>0</v>
      </c>
      <c r="AS8113" s="77">
        <v>0</v>
      </c>
      <c r="AT8113" s="77">
        <v>0</v>
      </c>
      <c r="AU8113" s="77">
        <v>1</v>
      </c>
      <c r="BA8113" s="77">
        <v>-1.35</v>
      </c>
    </row>
    <row r="8114" spans="3:53" x14ac:dyDescent="0.25">
      <c r="C8114" s="77" t="s">
        <v>857</v>
      </c>
      <c r="D8114" s="77" t="s">
        <v>127</v>
      </c>
      <c r="E8114" s="77">
        <v>41.2</v>
      </c>
      <c r="F8114" s="77">
        <v>22.72</v>
      </c>
      <c r="G8114" s="77">
        <v>22.05</v>
      </c>
      <c r="H8114" s="77">
        <v>6940</v>
      </c>
      <c r="I8114" s="77">
        <v>1496.0360000000001</v>
      </c>
      <c r="J8114" s="77" t="s">
        <v>74</v>
      </c>
      <c r="K8114" s="77">
        <v>44.41</v>
      </c>
      <c r="L8114" s="77">
        <v>41.146409999999989</v>
      </c>
      <c r="M8114" s="77">
        <v>-0.3315234549016326</v>
      </c>
      <c r="N8114" s="77">
        <v>41.080306</v>
      </c>
      <c r="O8114" s="77">
        <v>-0.17114283423303181</v>
      </c>
      <c r="P8114" s="77">
        <v>1956000</v>
      </c>
      <c r="Q8114" s="77">
        <v>800984</v>
      </c>
      <c r="R8114" s="77">
        <v>2.44</v>
      </c>
      <c r="S8114" s="77">
        <v>39.192</v>
      </c>
      <c r="T8114" s="77">
        <v>6.9849999999999994</v>
      </c>
      <c r="U8114" s="77">
        <v>20.237200000000001</v>
      </c>
      <c r="V8114" s="77">
        <v>2.3123551216933871</v>
      </c>
      <c r="AC8114" s="77">
        <v>42.4</v>
      </c>
      <c r="AD8114" s="77">
        <v>40.78</v>
      </c>
      <c r="AH8114" s="77">
        <f>IF(AND(M8114&lt;Variables!$G$6,M8114&gt;Variables!$G$5),0,1)</f>
        <v>1</v>
      </c>
      <c r="AI8114" s="77">
        <f t="shared" ref="AI8114:AI8177" si="256">IF(L8114&gt;N8114,0,1)</f>
        <v>0</v>
      </c>
      <c r="AJ8114" s="77">
        <f>IF(I8114&gt;Variables!$G$7,0,1)</f>
        <v>0</v>
      </c>
      <c r="AK8114" s="77">
        <f>IF(F8114&gt;Variables!$G$8,0,1)</f>
        <v>0</v>
      </c>
      <c r="AL8114" s="77">
        <f>IF(G8114&gt;Variables!$G$9,0,1)</f>
        <v>0</v>
      </c>
      <c r="AM8114" s="77">
        <f>IF(AND(K8114&gt;Variables!$G$10,K8114&lt;Variables!$G$11),0,1)</f>
        <v>1</v>
      </c>
      <c r="AN8114" s="77">
        <f>IF(H8114&lt;Variables!$G$13,1,0)</f>
        <v>0</v>
      </c>
      <c r="AO8114" s="77">
        <f>IF(R8114&lt;Variables!$G$12,0,1)</f>
        <v>1</v>
      </c>
      <c r="AP8114" s="78">
        <f t="shared" ref="AP8114:AP8177" si="257">IF(J8114="Pass", 0,1)</f>
        <v>0</v>
      </c>
      <c r="AQ8114" s="77">
        <f>IF(V8114&lt;Variables!$G$15,1,0)</f>
        <v>1</v>
      </c>
      <c r="AR8114" s="77">
        <v>0</v>
      </c>
      <c r="AS8114" s="77">
        <v>0</v>
      </c>
      <c r="AT8114" s="77">
        <v>0</v>
      </c>
      <c r="AU8114" s="77">
        <v>1</v>
      </c>
      <c r="BA8114" s="77">
        <v>-0.75</v>
      </c>
    </row>
    <row r="8115" spans="3:53" x14ac:dyDescent="0.25">
      <c r="C8115" s="77" t="s">
        <v>857</v>
      </c>
      <c r="D8115" s="77" t="s">
        <v>445</v>
      </c>
      <c r="E8115" s="77">
        <v>18.920000000000002</v>
      </c>
      <c r="F8115" s="77">
        <v>45.72</v>
      </c>
      <c r="G8115" s="77">
        <v>46.64</v>
      </c>
      <c r="H8115" s="77">
        <v>122.72</v>
      </c>
      <c r="I8115" s="77">
        <v>82863.582999999999</v>
      </c>
      <c r="J8115" s="77" t="s">
        <v>75</v>
      </c>
      <c r="K8115" s="77">
        <v>47.58</v>
      </c>
      <c r="L8115" s="77">
        <v>18.756710000000002</v>
      </c>
      <c r="M8115" s="77">
        <v>-8.802183325325548E-2</v>
      </c>
      <c r="N8115" s="77">
        <v>18.837931999999999</v>
      </c>
      <c r="O8115" s="77">
        <v>-0.51880429337997702</v>
      </c>
      <c r="P8115" s="77">
        <v>72970000</v>
      </c>
      <c r="Q8115" s="77">
        <v>26410000</v>
      </c>
      <c r="R8115" s="77">
        <v>2.76</v>
      </c>
      <c r="S8115" s="77">
        <v>39.192</v>
      </c>
      <c r="T8115" s="77">
        <v>6.9849999999999994</v>
      </c>
      <c r="U8115" s="77">
        <v>20.237200000000001</v>
      </c>
      <c r="V8115" s="77">
        <v>2.3436021865928511</v>
      </c>
      <c r="AC8115" s="77">
        <v>19</v>
      </c>
      <c r="AD8115" s="77">
        <v>15.81</v>
      </c>
      <c r="AH8115" s="77">
        <f>IF(AND(M8115&lt;Variables!$G$6,M8115&gt;Variables!$G$5),0,1)</f>
        <v>1</v>
      </c>
      <c r="AI8115" s="77">
        <f t="shared" si="256"/>
        <v>1</v>
      </c>
      <c r="AJ8115" s="77">
        <f>IF(I8115&gt;Variables!$G$7,0,1)</f>
        <v>0</v>
      </c>
      <c r="AK8115" s="77">
        <f>IF(F8115&gt;Variables!$G$8,0,1)</f>
        <v>0</v>
      </c>
      <c r="AL8115" s="77">
        <f>IF(G8115&gt;Variables!$G$9,0,1)</f>
        <v>0</v>
      </c>
      <c r="AM8115" s="77">
        <f>IF(AND(K8115&gt;Variables!$G$10,K8115&lt;Variables!$G$11),0,1)</f>
        <v>1</v>
      </c>
      <c r="AN8115" s="77">
        <f>IF(H8115&lt;Variables!$G$13,1,0)</f>
        <v>1</v>
      </c>
      <c r="AO8115" s="77">
        <f>IF(R8115&lt;Variables!$G$12,0,1)</f>
        <v>1</v>
      </c>
      <c r="AP8115" s="78">
        <f t="shared" si="257"/>
        <v>1</v>
      </c>
      <c r="AQ8115" s="77">
        <f>IF(V8115&lt;Variables!$G$15,1,0)</f>
        <v>1</v>
      </c>
      <c r="AR8115" s="77">
        <v>0</v>
      </c>
      <c r="AS8115" s="77">
        <v>0</v>
      </c>
      <c r="AT8115" s="77">
        <v>1</v>
      </c>
      <c r="AU8115" s="77">
        <v>0</v>
      </c>
      <c r="BA8115" s="77">
        <v>-2.25</v>
      </c>
    </row>
    <row r="8116" spans="3:53" x14ac:dyDescent="0.25">
      <c r="C8116" s="77" t="s">
        <v>857</v>
      </c>
      <c r="D8116" s="77" t="s">
        <v>608</v>
      </c>
      <c r="E8116" s="77">
        <v>21.06</v>
      </c>
      <c r="F8116" s="77">
        <v>86.06</v>
      </c>
      <c r="G8116" s="77">
        <v>17.57</v>
      </c>
      <c r="H8116" s="77">
        <v>22.15</v>
      </c>
      <c r="I8116" s="77">
        <v>4.9039999999999999</v>
      </c>
      <c r="J8116" s="77" t="s">
        <v>75</v>
      </c>
      <c r="K8116" s="77">
        <v>44.39</v>
      </c>
      <c r="L8116" s="77">
        <v>21.069163157894739</v>
      </c>
      <c r="M8116" s="77">
        <v>0.1083898868413599</v>
      </c>
      <c r="N8116" s="77">
        <v>21.844655102040822</v>
      </c>
      <c r="O8116" s="77">
        <v>-3.445488603619578</v>
      </c>
      <c r="P8116" s="77">
        <v>10990000</v>
      </c>
      <c r="Q8116" s="77">
        <v>26160</v>
      </c>
      <c r="R8116" s="77">
        <v>420.11</v>
      </c>
      <c r="S8116" s="77">
        <v>39.192</v>
      </c>
      <c r="T8116" s="77">
        <v>6.9849999999999994</v>
      </c>
      <c r="U8116" s="77">
        <v>20.237200000000001</v>
      </c>
      <c r="V8116" s="77">
        <v>2.3078183612039651</v>
      </c>
      <c r="AC8116" s="77">
        <v>22.8</v>
      </c>
      <c r="AD8116" s="77">
        <v>18.100000000000001</v>
      </c>
      <c r="AH8116" s="77">
        <f>IF(AND(M8116&lt;Variables!$G$6,M8116&gt;Variables!$G$5),0,1)</f>
        <v>1</v>
      </c>
      <c r="AI8116" s="77">
        <f t="shared" si="256"/>
        <v>1</v>
      </c>
      <c r="AJ8116" s="77">
        <f>IF(I8116&gt;Variables!$G$7,0,1)</f>
        <v>1</v>
      </c>
      <c r="AK8116" s="77">
        <f>IF(F8116&gt;Variables!$G$8,0,1)</f>
        <v>0</v>
      </c>
      <c r="AL8116" s="77">
        <f>IF(G8116&gt;Variables!$G$9,0,1)</f>
        <v>0</v>
      </c>
      <c r="AM8116" s="77">
        <f>IF(AND(K8116&gt;Variables!$G$10,K8116&lt;Variables!$G$11),0,1)</f>
        <v>1</v>
      </c>
      <c r="AN8116" s="77">
        <f>IF(H8116&lt;Variables!$G$13,1,0)</f>
        <v>1</v>
      </c>
      <c r="AO8116" s="77">
        <f>IF(R8116&lt;Variables!$G$12,0,1)</f>
        <v>1</v>
      </c>
      <c r="AP8116" s="78">
        <f t="shared" si="257"/>
        <v>1</v>
      </c>
      <c r="AQ8116" s="77">
        <f>IF(V8116&lt;Variables!$G$15,1,0)</f>
        <v>1</v>
      </c>
      <c r="AR8116" s="77">
        <v>1</v>
      </c>
      <c r="AS8116" s="77">
        <v>0</v>
      </c>
      <c r="AT8116" s="77">
        <v>0</v>
      </c>
      <c r="AU8116" s="77">
        <v>0</v>
      </c>
      <c r="BA8116" s="77">
        <v>2</v>
      </c>
    </row>
    <row r="8117" spans="3:53" x14ac:dyDescent="0.25">
      <c r="C8117" s="77" t="s">
        <v>857</v>
      </c>
      <c r="D8117" s="77" t="s">
        <v>82</v>
      </c>
      <c r="E8117" s="77">
        <v>34.61</v>
      </c>
      <c r="F8117" s="77">
        <v>6.97</v>
      </c>
      <c r="G8117" s="77">
        <v>5.73</v>
      </c>
      <c r="H8117" s="77">
        <v>4580</v>
      </c>
      <c r="I8117" s="77">
        <v>284.685</v>
      </c>
      <c r="J8117" s="77" t="s">
        <v>75</v>
      </c>
      <c r="K8117" s="77">
        <v>53.09</v>
      </c>
      <c r="L8117" s="77">
        <v>34.497419999999991</v>
      </c>
      <c r="M8117" s="77">
        <v>6.5454170195951011E-2</v>
      </c>
      <c r="N8117" s="77">
        <v>34.449958000000002</v>
      </c>
      <c r="O8117" s="77">
        <v>0.20331519707513379</v>
      </c>
      <c r="P8117" s="77">
        <v>12427000</v>
      </c>
      <c r="Q8117" s="77">
        <v>15988000</v>
      </c>
      <c r="R8117" s="77">
        <v>0.78</v>
      </c>
      <c r="S8117" s="77">
        <v>39.192</v>
      </c>
      <c r="T8117" s="77">
        <v>6.9849999999999994</v>
      </c>
      <c r="U8117" s="77">
        <v>20.237200000000001</v>
      </c>
      <c r="V8117" s="77">
        <v>2.3967264837964102</v>
      </c>
      <c r="AC8117" s="77">
        <v>34.880000000000003</v>
      </c>
      <c r="AD8117" s="77">
        <v>33.883800000000001</v>
      </c>
      <c r="AH8117" s="77">
        <f>IF(AND(M8117&lt;Variables!$G$6,M8117&gt;Variables!$G$5),0,1)</f>
        <v>1</v>
      </c>
      <c r="AI8117" s="77">
        <f t="shared" si="256"/>
        <v>0</v>
      </c>
      <c r="AJ8117" s="77">
        <f>IF(I8117&gt;Variables!$G$7,0,1)</f>
        <v>0</v>
      </c>
      <c r="AK8117" s="77">
        <f>IF(F8117&gt;Variables!$G$8,0,1)</f>
        <v>1</v>
      </c>
      <c r="AL8117" s="77">
        <f>IF(G8117&gt;Variables!$G$9,0,1)</f>
        <v>1</v>
      </c>
      <c r="AM8117" s="77">
        <f>IF(AND(K8117&gt;Variables!$G$10,K8117&lt;Variables!$G$11),0,1)</f>
        <v>1</v>
      </c>
      <c r="AN8117" s="77">
        <f>IF(H8117&lt;Variables!$G$13,1,0)</f>
        <v>0</v>
      </c>
      <c r="AO8117" s="77">
        <f>IF(R8117&lt;Variables!$G$12,0,1)</f>
        <v>0</v>
      </c>
      <c r="AP8117" s="78">
        <f t="shared" si="257"/>
        <v>1</v>
      </c>
      <c r="AQ8117" s="77">
        <f>IF(V8117&lt;Variables!$G$15,1,0)</f>
        <v>1</v>
      </c>
      <c r="AR8117" s="77">
        <v>0</v>
      </c>
      <c r="AS8117" s="77">
        <v>0</v>
      </c>
      <c r="AT8117" s="77">
        <v>1</v>
      </c>
      <c r="AU8117" s="77">
        <v>0</v>
      </c>
      <c r="BA8117" s="77">
        <v>-1.95</v>
      </c>
    </row>
    <row r="8118" spans="3:53" x14ac:dyDescent="0.25">
      <c r="C8118" s="77" t="s">
        <v>857</v>
      </c>
      <c r="D8118" s="77" t="s">
        <v>618</v>
      </c>
      <c r="E8118" s="77">
        <v>1.41</v>
      </c>
      <c r="F8118" s="77">
        <v>8.08</v>
      </c>
      <c r="G8118" s="77">
        <v>0.36</v>
      </c>
      <c r="H8118" s="77">
        <v>-99999</v>
      </c>
      <c r="I8118" s="77">
        <v>4.2229999999999999</v>
      </c>
      <c r="J8118" s="77" t="s">
        <v>74</v>
      </c>
      <c r="L8118" s="77">
        <v>1.4075</v>
      </c>
      <c r="M8118" s="77">
        <v>-0.17761989342806009</v>
      </c>
      <c r="N8118" s="77">
        <v>1.4075</v>
      </c>
      <c r="O8118" s="77">
        <v>-0.17761989342806009</v>
      </c>
      <c r="P8118" s="77">
        <v>38867</v>
      </c>
      <c r="Q8118" s="77">
        <v>39096</v>
      </c>
      <c r="R8118" s="77">
        <v>0.99</v>
      </c>
      <c r="S8118" s="77">
        <v>39.192</v>
      </c>
      <c r="T8118" s="77">
        <v>6.9849999999999994</v>
      </c>
      <c r="U8118" s="77">
        <v>20.237200000000001</v>
      </c>
      <c r="AC8118" s="77">
        <v>1.4098999999999999</v>
      </c>
      <c r="AD8118" s="77">
        <v>1.395</v>
      </c>
      <c r="AH8118" s="77">
        <f>IF(AND(M8118&lt;Variables!$G$6,M8118&gt;Variables!$G$5),0,1)</f>
        <v>1</v>
      </c>
      <c r="AI8118" s="77">
        <f t="shared" si="256"/>
        <v>1</v>
      </c>
      <c r="AJ8118" s="77">
        <f>IF(I8118&gt;Variables!$G$7,0,1)</f>
        <v>1</v>
      </c>
      <c r="AK8118" s="77">
        <f>IF(F8118&gt;Variables!$G$8,0,1)</f>
        <v>1</v>
      </c>
      <c r="AL8118" s="77">
        <f>IF(G8118&gt;Variables!$G$9,0,1)</f>
        <v>1</v>
      </c>
      <c r="AM8118" s="77">
        <f>IF(AND(K8118&gt;Variables!$G$10,K8118&lt;Variables!$G$11),0,1)</f>
        <v>1</v>
      </c>
      <c r="AN8118" s="77">
        <f>IF(H8118&lt;Variables!$G$13,1,0)</f>
        <v>1</v>
      </c>
      <c r="AO8118" s="77">
        <f>IF(R8118&lt;Variables!$G$12,0,1)</f>
        <v>0</v>
      </c>
      <c r="AP8118" s="78">
        <f t="shared" si="257"/>
        <v>0</v>
      </c>
      <c r="AQ8118" s="77">
        <f>IF(V8118&lt;Variables!$G$15,1,0)</f>
        <v>1</v>
      </c>
      <c r="AR8118" s="77">
        <v>0</v>
      </c>
      <c r="AS8118" s="77">
        <v>0</v>
      </c>
      <c r="AT8118" s="77">
        <v>0</v>
      </c>
      <c r="AU8118" s="77">
        <v>0</v>
      </c>
      <c r="BA8118" s="77">
        <v>0</v>
      </c>
    </row>
    <row r="8119" spans="3:53" x14ac:dyDescent="0.25">
      <c r="C8119" s="77" t="s">
        <v>857</v>
      </c>
      <c r="D8119" s="77" t="s">
        <v>612</v>
      </c>
      <c r="E8119" s="77">
        <v>127.33</v>
      </c>
      <c r="F8119" s="77">
        <v>6.33</v>
      </c>
      <c r="G8119" s="77">
        <v>1.03</v>
      </c>
      <c r="H8119" s="77">
        <v>19960</v>
      </c>
      <c r="I8119" s="77">
        <v>-27.895</v>
      </c>
      <c r="J8119" s="77" t="s">
        <v>75</v>
      </c>
      <c r="K8119" s="77">
        <v>49.95</v>
      </c>
      <c r="L8119" s="77">
        <v>127.02652999999999</v>
      </c>
      <c r="M8119" s="77">
        <v>-4.0566328939305382E-2</v>
      </c>
      <c r="N8119" s="77">
        <v>126.906324</v>
      </c>
      <c r="O8119" s="77">
        <v>5.4115506489650127E-2</v>
      </c>
      <c r="P8119" s="77">
        <v>3044000</v>
      </c>
      <c r="Q8119" s="77">
        <v>1140000</v>
      </c>
      <c r="R8119" s="77">
        <v>2.67</v>
      </c>
      <c r="S8119" s="77">
        <v>39.192</v>
      </c>
      <c r="T8119" s="77">
        <v>6.9849999999999994</v>
      </c>
      <c r="U8119" s="77">
        <v>20.237200000000001</v>
      </c>
      <c r="V8119" s="77">
        <v>2.3675308667745232</v>
      </c>
      <c r="AC8119" s="77">
        <v>127.88</v>
      </c>
      <c r="AD8119" s="77">
        <v>126.23</v>
      </c>
      <c r="AH8119" s="77">
        <f>IF(AND(M8119&lt;Variables!$G$6,M8119&gt;Variables!$G$5),0,1)</f>
        <v>1</v>
      </c>
      <c r="AI8119" s="77">
        <f t="shared" si="256"/>
        <v>0</v>
      </c>
      <c r="AJ8119" s="77">
        <f>IF(I8119&gt;Variables!$G$7,0,1)</f>
        <v>1</v>
      </c>
      <c r="AK8119" s="77">
        <f>IF(F8119&gt;Variables!$G$8,0,1)</f>
        <v>1</v>
      </c>
      <c r="AL8119" s="77">
        <f>IF(G8119&gt;Variables!$G$9,0,1)</f>
        <v>1</v>
      </c>
      <c r="AM8119" s="77">
        <f>IF(AND(K8119&gt;Variables!$G$10,K8119&lt;Variables!$G$11),0,1)</f>
        <v>1</v>
      </c>
      <c r="AN8119" s="77">
        <f>IF(H8119&lt;Variables!$G$13,1,0)</f>
        <v>0</v>
      </c>
      <c r="AO8119" s="77">
        <f>IF(R8119&lt;Variables!$G$12,0,1)</f>
        <v>1</v>
      </c>
      <c r="AP8119" s="78">
        <f t="shared" si="257"/>
        <v>1</v>
      </c>
      <c r="AQ8119" s="77">
        <f>IF(V8119&lt;Variables!$G$15,1,0)</f>
        <v>1</v>
      </c>
      <c r="AR8119" s="77">
        <v>0</v>
      </c>
      <c r="AS8119" s="77">
        <v>1</v>
      </c>
      <c r="AT8119" s="77">
        <v>0</v>
      </c>
      <c r="AU8119" s="77">
        <v>0</v>
      </c>
      <c r="BA8119" s="77">
        <v>-7.0000000000000007E-2</v>
      </c>
    </row>
    <row r="8120" spans="3:53" x14ac:dyDescent="0.25">
      <c r="C8120" s="77" t="s">
        <v>857</v>
      </c>
      <c r="D8120" s="77" t="s">
        <v>431</v>
      </c>
      <c r="E8120" s="77">
        <v>40.81</v>
      </c>
      <c r="F8120" s="77">
        <v>6.75</v>
      </c>
      <c r="G8120" s="77">
        <v>6.54</v>
      </c>
      <c r="H8120" s="77">
        <v>4950</v>
      </c>
      <c r="I8120" s="77">
        <v>178.637</v>
      </c>
      <c r="J8120" s="77" t="s">
        <v>75</v>
      </c>
      <c r="K8120" s="77">
        <v>54.56</v>
      </c>
      <c r="L8120" s="77">
        <v>40.586044999999999</v>
      </c>
      <c r="M8120" s="77">
        <v>0.27436770446591491</v>
      </c>
      <c r="N8120" s="77">
        <v>40.684220000000003</v>
      </c>
      <c r="O8120" s="77">
        <v>3.2395852740935947E-2</v>
      </c>
      <c r="P8120" s="77">
        <v>7839000</v>
      </c>
      <c r="Q8120" s="77">
        <v>5997000</v>
      </c>
      <c r="R8120" s="77">
        <v>1.31</v>
      </c>
      <c r="S8120" s="77">
        <v>39.192</v>
      </c>
      <c r="T8120" s="77">
        <v>6.9849999999999994</v>
      </c>
      <c r="U8120" s="77">
        <v>20.237200000000001</v>
      </c>
      <c r="V8120" s="77">
        <v>2.4034948145608168</v>
      </c>
      <c r="AC8120" s="77">
        <v>40.72</v>
      </c>
      <c r="AD8120" s="77">
        <v>39.28</v>
      </c>
      <c r="AH8120" s="77">
        <f>IF(AND(M8120&lt;Variables!$G$6,M8120&gt;Variables!$G$5),0,1)</f>
        <v>1</v>
      </c>
      <c r="AI8120" s="77">
        <f t="shared" si="256"/>
        <v>1</v>
      </c>
      <c r="AJ8120" s="77">
        <f>IF(I8120&gt;Variables!$G$7,0,1)</f>
        <v>0</v>
      </c>
      <c r="AK8120" s="77">
        <f>IF(F8120&gt;Variables!$G$8,0,1)</f>
        <v>1</v>
      </c>
      <c r="AL8120" s="77">
        <f>IF(G8120&gt;Variables!$G$9,0,1)</f>
        <v>1</v>
      </c>
      <c r="AM8120" s="77">
        <f>IF(AND(K8120&gt;Variables!$G$10,K8120&lt;Variables!$G$11),0,1)</f>
        <v>1</v>
      </c>
      <c r="AN8120" s="77">
        <f>IF(H8120&lt;Variables!$G$13,1,0)</f>
        <v>0</v>
      </c>
      <c r="AO8120" s="77">
        <f>IF(R8120&lt;Variables!$G$12,0,1)</f>
        <v>0</v>
      </c>
      <c r="AP8120" s="78">
        <f t="shared" si="257"/>
        <v>1</v>
      </c>
      <c r="AQ8120" s="77">
        <f>IF(V8120&lt;Variables!$G$15,1,0)</f>
        <v>1</v>
      </c>
      <c r="AR8120" s="77">
        <v>0</v>
      </c>
      <c r="AS8120" s="77">
        <v>0</v>
      </c>
      <c r="AT8120" s="77">
        <v>1</v>
      </c>
      <c r="AU8120" s="77">
        <v>0</v>
      </c>
      <c r="BA8120" s="77">
        <v>-1.85</v>
      </c>
    </row>
    <row r="8121" spans="3:53" x14ac:dyDescent="0.25">
      <c r="C8121" s="77" t="s">
        <v>857</v>
      </c>
      <c r="D8121" s="77" t="s">
        <v>458</v>
      </c>
      <c r="E8121" s="77">
        <v>54.31</v>
      </c>
      <c r="F8121" s="77">
        <v>34.6</v>
      </c>
      <c r="G8121" s="77">
        <v>13.14</v>
      </c>
      <c r="H8121" s="77">
        <v>9830</v>
      </c>
      <c r="I8121" s="77">
        <v>82.308999999999997</v>
      </c>
      <c r="J8121" s="77" t="s">
        <v>75</v>
      </c>
      <c r="K8121" s="77">
        <v>54.74</v>
      </c>
      <c r="L8121" s="77">
        <v>53.88150499999999</v>
      </c>
      <c r="M8121" s="77">
        <v>0.38695095840402649</v>
      </c>
      <c r="N8121" s="77">
        <v>53.925981999999998</v>
      </c>
      <c r="O8121" s="77">
        <v>0.30415394197179141</v>
      </c>
      <c r="P8121" s="77">
        <v>184969000</v>
      </c>
      <c r="Q8121" s="77">
        <v>20406000</v>
      </c>
      <c r="R8121" s="77">
        <v>9.06</v>
      </c>
      <c r="S8121" s="77">
        <v>39.192</v>
      </c>
      <c r="T8121" s="77">
        <v>6.9849999999999994</v>
      </c>
      <c r="U8121" s="77">
        <v>20.237200000000001</v>
      </c>
      <c r="V8121" s="77">
        <v>2.4007486569777878</v>
      </c>
      <c r="AC8121" s="77">
        <v>57.289900000000003</v>
      </c>
      <c r="AD8121" s="77">
        <v>51.93</v>
      </c>
      <c r="AH8121" s="77">
        <f>IF(AND(M8121&lt;Variables!$G$6,M8121&gt;Variables!$G$5),0,1)</f>
        <v>1</v>
      </c>
      <c r="AI8121" s="77">
        <f t="shared" si="256"/>
        <v>1</v>
      </c>
      <c r="AJ8121" s="77">
        <f>IF(I8121&gt;Variables!$G$7,0,1)</f>
        <v>0</v>
      </c>
      <c r="AK8121" s="77">
        <f>IF(F8121&gt;Variables!$G$8,0,1)</f>
        <v>0</v>
      </c>
      <c r="AL8121" s="77">
        <f>IF(G8121&gt;Variables!$G$9,0,1)</f>
        <v>0</v>
      </c>
      <c r="AM8121" s="77">
        <f>IF(AND(K8121&gt;Variables!$G$10,K8121&lt;Variables!$G$11),0,1)</f>
        <v>1</v>
      </c>
      <c r="AN8121" s="77">
        <f>IF(H8121&lt;Variables!$G$13,1,0)</f>
        <v>0</v>
      </c>
      <c r="AO8121" s="77">
        <f>IF(R8121&lt;Variables!$G$12,0,1)</f>
        <v>1</v>
      </c>
      <c r="AP8121" s="78">
        <f t="shared" si="257"/>
        <v>1</v>
      </c>
      <c r="AQ8121" s="77">
        <f>IF(V8121&lt;Variables!$G$15,1,0)</f>
        <v>1</v>
      </c>
      <c r="AR8121" s="77">
        <v>0</v>
      </c>
      <c r="AS8121" s="77">
        <v>0</v>
      </c>
      <c r="AT8121" s="77">
        <v>1</v>
      </c>
      <c r="AU8121" s="77">
        <v>0</v>
      </c>
      <c r="BA8121" s="77">
        <v>-2.25</v>
      </c>
    </row>
    <row r="8122" spans="3:53" x14ac:dyDescent="0.25">
      <c r="C8122" s="77" t="s">
        <v>857</v>
      </c>
      <c r="D8122" s="77" t="s">
        <v>845</v>
      </c>
      <c r="E8122" s="77">
        <v>48.79</v>
      </c>
      <c r="F8122" s="77">
        <v>7.34</v>
      </c>
      <c r="G8122" s="77">
        <v>7.52</v>
      </c>
      <c r="H8122" s="77">
        <v>7470</v>
      </c>
      <c r="I8122" s="77">
        <v>-14.162000000000001</v>
      </c>
      <c r="J8122" s="77" t="s">
        <v>75</v>
      </c>
      <c r="K8122" s="77">
        <v>58</v>
      </c>
      <c r="L8122" s="77">
        <v>48.639885000000007</v>
      </c>
      <c r="M8122" s="77">
        <v>0.1338716158559824</v>
      </c>
      <c r="N8122" s="77">
        <v>48.358206122448983</v>
      </c>
      <c r="O8122" s="77">
        <v>0.71713552953742099</v>
      </c>
      <c r="P8122" s="77">
        <v>1248000</v>
      </c>
      <c r="Q8122" s="77">
        <v>2388000</v>
      </c>
      <c r="R8122" s="77">
        <v>0.52</v>
      </c>
      <c r="S8122" s="77">
        <v>39.192</v>
      </c>
      <c r="T8122" s="77">
        <v>6.9849999999999994</v>
      </c>
      <c r="U8122" s="77">
        <v>20.237200000000001</v>
      </c>
      <c r="V8122" s="77">
        <v>2.443306368175008</v>
      </c>
      <c r="AC8122" s="77">
        <v>49.51</v>
      </c>
      <c r="AD8122" s="77">
        <v>48.18</v>
      </c>
      <c r="AH8122" s="77">
        <f>IF(AND(M8122&lt;Variables!$G$6,M8122&gt;Variables!$G$5),0,1)</f>
        <v>1</v>
      </c>
      <c r="AI8122" s="77">
        <f t="shared" si="256"/>
        <v>0</v>
      </c>
      <c r="AJ8122" s="77">
        <f>IF(I8122&gt;Variables!$G$7,0,1)</f>
        <v>1</v>
      </c>
      <c r="AK8122" s="77">
        <f>IF(F8122&gt;Variables!$G$8,0,1)</f>
        <v>1</v>
      </c>
      <c r="AL8122" s="77">
        <f>IF(G8122&gt;Variables!$G$9,0,1)</f>
        <v>1</v>
      </c>
      <c r="AM8122" s="77">
        <f>IF(AND(K8122&gt;Variables!$G$10,K8122&lt;Variables!$G$11),0,1)</f>
        <v>1</v>
      </c>
      <c r="AN8122" s="77">
        <f>IF(H8122&lt;Variables!$G$13,1,0)</f>
        <v>0</v>
      </c>
      <c r="AO8122" s="77">
        <f>IF(R8122&lt;Variables!$G$12,0,1)</f>
        <v>0</v>
      </c>
      <c r="AP8122" s="78">
        <f t="shared" si="257"/>
        <v>1</v>
      </c>
      <c r="AQ8122" s="77">
        <f>IF(V8122&lt;Variables!$G$15,1,0)</f>
        <v>1</v>
      </c>
      <c r="AR8122" s="77">
        <v>0</v>
      </c>
      <c r="AS8122" s="77">
        <v>1</v>
      </c>
      <c r="AT8122" s="77">
        <v>0</v>
      </c>
      <c r="AU8122" s="77">
        <v>0</v>
      </c>
      <c r="BA8122" s="77">
        <v>0</v>
      </c>
    </row>
    <row r="8123" spans="3:53" x14ac:dyDescent="0.25">
      <c r="C8123" s="77" t="s">
        <v>857</v>
      </c>
      <c r="D8123" s="77" t="s">
        <v>619</v>
      </c>
      <c r="E8123" s="77">
        <v>4.4000000000000004</v>
      </c>
      <c r="F8123" s="77">
        <v>7.01</v>
      </c>
      <c r="G8123" s="77">
        <v>1.85</v>
      </c>
      <c r="H8123" s="77">
        <v>-99999</v>
      </c>
      <c r="I8123" s="77">
        <v>-22.945</v>
      </c>
      <c r="J8123" s="77" t="s">
        <v>74</v>
      </c>
      <c r="K8123" s="77">
        <v>39.47</v>
      </c>
      <c r="L8123" s="77">
        <v>4.4215384615384608</v>
      </c>
      <c r="M8123" s="77">
        <v>-0.2609603340292066</v>
      </c>
      <c r="N8123" s="77">
        <v>4.4265777777777773</v>
      </c>
      <c r="O8123" s="77">
        <v>-0.37450551215886418</v>
      </c>
      <c r="P8123" s="77">
        <v>1417000</v>
      </c>
      <c r="Q8123" s="77">
        <v>112475</v>
      </c>
      <c r="R8123" s="77">
        <v>12.6</v>
      </c>
      <c r="S8123" s="77">
        <v>39.192</v>
      </c>
      <c r="T8123" s="77">
        <v>6.9849999999999994</v>
      </c>
      <c r="U8123" s="77">
        <v>20.237200000000001</v>
      </c>
      <c r="V8123" s="77">
        <v>2.2567581979123168</v>
      </c>
      <c r="AC8123" s="77">
        <v>4.41</v>
      </c>
      <c r="AD8123" s="77">
        <v>4.37</v>
      </c>
      <c r="AH8123" s="77">
        <f>IF(AND(M8123&lt;Variables!$G$6,M8123&gt;Variables!$G$5),0,1)</f>
        <v>1</v>
      </c>
      <c r="AI8123" s="77">
        <f t="shared" si="256"/>
        <v>1</v>
      </c>
      <c r="AJ8123" s="77">
        <f>IF(I8123&gt;Variables!$G$7,0,1)</f>
        <v>1</v>
      </c>
      <c r="AK8123" s="77">
        <f>IF(F8123&gt;Variables!$G$8,0,1)</f>
        <v>1</v>
      </c>
      <c r="AL8123" s="77">
        <f>IF(G8123&gt;Variables!$G$9,0,1)</f>
        <v>1</v>
      </c>
      <c r="AM8123" s="77">
        <f>IF(AND(K8123&gt;Variables!$G$10,K8123&lt;Variables!$G$11),0,1)</f>
        <v>1</v>
      </c>
      <c r="AN8123" s="77">
        <f>IF(H8123&lt;Variables!$G$13,1,0)</f>
        <v>1</v>
      </c>
      <c r="AO8123" s="77">
        <f>IF(R8123&lt;Variables!$G$12,0,1)</f>
        <v>1</v>
      </c>
      <c r="AP8123" s="78">
        <f t="shared" si="257"/>
        <v>0</v>
      </c>
      <c r="AQ8123" s="77">
        <f>IF(V8123&lt;Variables!$G$15,1,0)</f>
        <v>1</v>
      </c>
      <c r="AR8123" s="77">
        <v>0</v>
      </c>
      <c r="AS8123" s="77">
        <v>1</v>
      </c>
      <c r="AT8123" s="77">
        <v>0</v>
      </c>
      <c r="AU8123" s="77">
        <v>0</v>
      </c>
      <c r="BA8123" s="77">
        <v>-0.11</v>
      </c>
    </row>
    <row r="8124" spans="3:53" x14ac:dyDescent="0.25">
      <c r="C8124" s="77" t="s">
        <v>857</v>
      </c>
      <c r="D8124" s="77" t="s">
        <v>644</v>
      </c>
      <c r="E8124" s="77">
        <v>31.36</v>
      </c>
      <c r="F8124" s="77">
        <v>10.25</v>
      </c>
      <c r="G8124" s="77">
        <v>0</v>
      </c>
      <c r="H8124" s="77">
        <v>-99999</v>
      </c>
      <c r="I8124" s="77">
        <v>6.9470000000000001</v>
      </c>
      <c r="J8124" s="77" t="s">
        <v>74</v>
      </c>
      <c r="K8124" s="77">
        <v>-99999</v>
      </c>
      <c r="L8124" s="77">
        <v>-99999</v>
      </c>
      <c r="M8124" s="77">
        <v>-99999</v>
      </c>
      <c r="N8124" s="77">
        <v>-99999</v>
      </c>
      <c r="O8124" s="77">
        <v>-99999</v>
      </c>
      <c r="P8124" s="77">
        <v>30024</v>
      </c>
      <c r="Q8124" s="77">
        <v>111328</v>
      </c>
      <c r="R8124" s="77">
        <v>0.27</v>
      </c>
      <c r="S8124" s="77">
        <v>39.192</v>
      </c>
      <c r="T8124" s="77">
        <v>6.9849999999999994</v>
      </c>
      <c r="U8124" s="77">
        <v>20.237200000000001</v>
      </c>
      <c r="V8124" s="77">
        <v>-99999</v>
      </c>
      <c r="AC8124" s="77">
        <v>-99999</v>
      </c>
      <c r="AD8124" s="77">
        <v>-99999</v>
      </c>
      <c r="AH8124" s="77">
        <f>IF(AND(M8124&lt;Variables!$G$6,M8124&gt;Variables!$G$5),0,1)</f>
        <v>1</v>
      </c>
      <c r="AI8124" s="77">
        <f t="shared" si="256"/>
        <v>1</v>
      </c>
      <c r="AJ8124" s="77">
        <f>IF(I8124&gt;Variables!$G$7,0,1)</f>
        <v>1</v>
      </c>
      <c r="AK8124" s="77">
        <f>IF(F8124&gt;Variables!$G$8,0,1)</f>
        <v>0</v>
      </c>
      <c r="AL8124" s="77">
        <f>IF(G8124&gt;Variables!$G$9,0,1)</f>
        <v>1</v>
      </c>
      <c r="AM8124" s="77">
        <f>IF(AND(K8124&gt;Variables!$G$10,K8124&lt;Variables!$G$11),0,1)</f>
        <v>1</v>
      </c>
      <c r="AN8124" s="77">
        <f>IF(H8124&lt;Variables!$G$13,1,0)</f>
        <v>1</v>
      </c>
      <c r="AO8124" s="77">
        <f>IF(R8124&lt;Variables!$G$12,0,1)</f>
        <v>0</v>
      </c>
      <c r="AP8124" s="78">
        <f t="shared" si="257"/>
        <v>0</v>
      </c>
      <c r="AQ8124" s="77">
        <f>IF(V8124&lt;Variables!$G$15,1,0)</f>
        <v>1</v>
      </c>
      <c r="AR8124" s="77">
        <v>0</v>
      </c>
      <c r="AS8124" s="77">
        <v>0</v>
      </c>
      <c r="AT8124" s="77">
        <v>0</v>
      </c>
      <c r="AU8124" s="77">
        <v>0</v>
      </c>
      <c r="BA8124" s="77">
        <v>0</v>
      </c>
    </row>
    <row r="8125" spans="3:53" x14ac:dyDescent="0.25">
      <c r="C8125" s="77" t="s">
        <v>857</v>
      </c>
      <c r="D8125" s="77" t="s">
        <v>847</v>
      </c>
      <c r="E8125" s="77">
        <v>19.96</v>
      </c>
      <c r="F8125" s="77">
        <v>30.2</v>
      </c>
      <c r="G8125" s="77">
        <v>4.87</v>
      </c>
      <c r="H8125" s="77">
        <v>-99999</v>
      </c>
      <c r="I8125" s="77">
        <v>-99999</v>
      </c>
      <c r="J8125" s="77" t="s">
        <v>75</v>
      </c>
      <c r="K8125" s="77">
        <v>-99999</v>
      </c>
      <c r="L8125" s="77">
        <v>19.446864999999999</v>
      </c>
      <c r="M8125" s="77">
        <v>1.918741144138131</v>
      </c>
      <c r="N8125" s="77">
        <v>19.428968000000001</v>
      </c>
      <c r="O8125" s="77">
        <v>2.0126236246824991</v>
      </c>
      <c r="P8125" s="77">
        <v>10110000</v>
      </c>
      <c r="S8125" s="77">
        <v>39.192</v>
      </c>
      <c r="T8125" s="77">
        <v>6.9849999999999994</v>
      </c>
      <c r="U8125" s="77">
        <v>20.237200000000001</v>
      </c>
      <c r="V8125" s="77">
        <v>-99999</v>
      </c>
      <c r="AC8125" s="77">
        <v>22</v>
      </c>
      <c r="AD8125" s="77">
        <v>19.670100000000001</v>
      </c>
      <c r="AH8125" s="77">
        <f>IF(AND(M8125&lt;Variables!$G$6,M8125&gt;Variables!$G$5),0,1)</f>
        <v>1</v>
      </c>
      <c r="AI8125" s="77">
        <f t="shared" si="256"/>
        <v>0</v>
      </c>
      <c r="AJ8125" s="77">
        <f>IF(I8125&gt;Variables!$G$7,0,1)</f>
        <v>1</v>
      </c>
      <c r="AK8125" s="77">
        <f>IF(F8125&gt;Variables!$G$8,0,1)</f>
        <v>0</v>
      </c>
      <c r="AL8125" s="77">
        <f>IF(G8125&gt;Variables!$G$9,0,1)</f>
        <v>1</v>
      </c>
      <c r="AM8125" s="77">
        <f>IF(AND(K8125&gt;Variables!$G$10,K8125&lt;Variables!$G$11),0,1)</f>
        <v>1</v>
      </c>
      <c r="AN8125" s="77">
        <f>IF(H8125&lt;Variables!$G$13,1,0)</f>
        <v>1</v>
      </c>
      <c r="AO8125" s="77">
        <f>IF(R8125&lt;Variables!$G$12,0,1)</f>
        <v>0</v>
      </c>
      <c r="AP8125" s="78">
        <f t="shared" si="257"/>
        <v>1</v>
      </c>
      <c r="AQ8125" s="77">
        <f>IF(V8125&lt;Variables!$G$15,1,0)</f>
        <v>1</v>
      </c>
      <c r="AR8125" s="77">
        <v>1</v>
      </c>
      <c r="AS8125" s="77">
        <v>0</v>
      </c>
      <c r="AT8125" s="77">
        <v>0</v>
      </c>
      <c r="AU8125" s="77">
        <v>0</v>
      </c>
      <c r="BA8125" s="77">
        <v>2</v>
      </c>
    </row>
    <row r="8126" spans="3:53" x14ac:dyDescent="0.25">
      <c r="C8126" s="77" t="s">
        <v>857</v>
      </c>
      <c r="D8126" s="77" t="s">
        <v>833</v>
      </c>
      <c r="E8126" s="77">
        <v>8.25</v>
      </c>
      <c r="F8126" s="77">
        <v>41.26</v>
      </c>
      <c r="G8126" s="77">
        <v>42.25</v>
      </c>
      <c r="H8126" s="77">
        <v>387.59</v>
      </c>
      <c r="I8126" s="77">
        <v>317.97699999999998</v>
      </c>
      <c r="J8126" s="77" t="s">
        <v>74</v>
      </c>
      <c r="K8126" s="77">
        <v>48.55</v>
      </c>
      <c r="L8126" s="77">
        <v>8.2709550000000007</v>
      </c>
      <c r="M8126" s="77">
        <v>-1.964162542294104</v>
      </c>
      <c r="N8126" s="77">
        <v>7.9502440000000014</v>
      </c>
      <c r="O8126" s="77">
        <v>1.9905804148903961</v>
      </c>
      <c r="P8126" s="77">
        <v>54770000</v>
      </c>
      <c r="Q8126" s="77">
        <v>18670000</v>
      </c>
      <c r="R8126" s="77">
        <v>2.93</v>
      </c>
      <c r="S8126" s="77">
        <v>39.192</v>
      </c>
      <c r="T8126" s="77">
        <v>6.9849999999999994</v>
      </c>
      <c r="U8126" s="77">
        <v>20.237200000000001</v>
      </c>
      <c r="V8126" s="77">
        <v>2.3948210990375358</v>
      </c>
      <c r="AC8126" s="77">
        <v>8.27</v>
      </c>
      <c r="AD8126" s="77">
        <v>6.83</v>
      </c>
      <c r="AH8126" s="77">
        <f>IF(AND(M8126&lt;Variables!$G$6,M8126&gt;Variables!$G$5),0,1)</f>
        <v>0</v>
      </c>
      <c r="AI8126" s="77">
        <f t="shared" si="256"/>
        <v>0</v>
      </c>
      <c r="AJ8126" s="77">
        <f>IF(I8126&gt;Variables!$G$7,0,1)</f>
        <v>0</v>
      </c>
      <c r="AK8126" s="77">
        <f>IF(F8126&gt;Variables!$G$8,0,1)</f>
        <v>0</v>
      </c>
      <c r="AL8126" s="77">
        <f>IF(G8126&gt;Variables!$G$9,0,1)</f>
        <v>0</v>
      </c>
      <c r="AM8126" s="77">
        <f>IF(AND(K8126&gt;Variables!$G$10,K8126&lt;Variables!$G$11),0,1)</f>
        <v>1</v>
      </c>
      <c r="AN8126" s="77">
        <f>IF(H8126&lt;Variables!$G$13,1,0)</f>
        <v>1</v>
      </c>
      <c r="AO8126" s="77">
        <f>IF(R8126&lt;Variables!$G$12,0,1)</f>
        <v>1</v>
      </c>
      <c r="AP8126" s="78">
        <f t="shared" si="257"/>
        <v>0</v>
      </c>
      <c r="AQ8126" s="77">
        <f>IF(V8126&lt;Variables!$G$15,1,0)</f>
        <v>1</v>
      </c>
      <c r="AR8126" s="77">
        <v>0</v>
      </c>
      <c r="AS8126" s="77">
        <v>0</v>
      </c>
      <c r="AT8126" s="77">
        <v>1</v>
      </c>
      <c r="AU8126" s="77">
        <v>0</v>
      </c>
      <c r="BA8126" s="77">
        <v>-2.25</v>
      </c>
    </row>
    <row r="8127" spans="3:53" x14ac:dyDescent="0.25">
      <c r="C8127" s="77" t="s">
        <v>857</v>
      </c>
      <c r="D8127" s="77" t="s">
        <v>622</v>
      </c>
      <c r="E8127" s="77">
        <v>3.82</v>
      </c>
      <c r="F8127" s="77">
        <v>34.86</v>
      </c>
      <c r="G8127" s="77">
        <v>-20.62</v>
      </c>
      <c r="H8127" s="77">
        <v>181.22</v>
      </c>
      <c r="I8127" s="77">
        <v>-9.7509999999999994</v>
      </c>
      <c r="J8127" s="77" t="s">
        <v>74</v>
      </c>
      <c r="K8127" s="77">
        <v>44.4</v>
      </c>
      <c r="L8127" s="77">
        <v>3.815799999999999</v>
      </c>
      <c r="M8127" s="77">
        <v>-0.15199958069079519</v>
      </c>
      <c r="N8127" s="77">
        <v>3.871184</v>
      </c>
      <c r="O8127" s="77">
        <v>-1.580498369491077</v>
      </c>
      <c r="P8127" s="77">
        <v>50430000</v>
      </c>
      <c r="Q8127" s="77">
        <v>217790</v>
      </c>
      <c r="R8127" s="77">
        <v>231.55</v>
      </c>
      <c r="S8127" s="77">
        <v>39.192</v>
      </c>
      <c r="T8127" s="77">
        <v>6.9849999999999994</v>
      </c>
      <c r="U8127" s="77">
        <v>20.237200000000001</v>
      </c>
      <c r="V8127" s="77">
        <v>2.3104777302793642</v>
      </c>
      <c r="AC8127" s="77">
        <v>3.97</v>
      </c>
      <c r="AD8127" s="77">
        <v>3.65</v>
      </c>
      <c r="AH8127" s="77">
        <f>IF(AND(M8127&lt;Variables!$G$6,M8127&gt;Variables!$G$5),0,1)</f>
        <v>1</v>
      </c>
      <c r="AI8127" s="77">
        <f t="shared" si="256"/>
        <v>1</v>
      </c>
      <c r="AJ8127" s="77">
        <f>IF(I8127&gt;Variables!$G$7,0,1)</f>
        <v>1</v>
      </c>
      <c r="AK8127" s="77">
        <f>IF(F8127&gt;Variables!$G$8,0,1)</f>
        <v>0</v>
      </c>
      <c r="AL8127" s="77">
        <f>IF(G8127&gt;Variables!$G$9,0,1)</f>
        <v>1</v>
      </c>
      <c r="AM8127" s="77">
        <f>IF(AND(K8127&gt;Variables!$G$10,K8127&lt;Variables!$G$11),0,1)</f>
        <v>1</v>
      </c>
      <c r="AN8127" s="77">
        <f>IF(H8127&lt;Variables!$G$13,1,0)</f>
        <v>1</v>
      </c>
      <c r="AO8127" s="77">
        <f>IF(R8127&lt;Variables!$G$12,0,1)</f>
        <v>1</v>
      </c>
      <c r="AP8127" s="78">
        <f t="shared" si="257"/>
        <v>0</v>
      </c>
      <c r="AQ8127" s="77">
        <f>IF(V8127&lt;Variables!$G$15,1,0)</f>
        <v>1</v>
      </c>
      <c r="AR8127" s="77">
        <v>0</v>
      </c>
      <c r="AS8127" s="77">
        <v>0</v>
      </c>
      <c r="AT8127" s="77">
        <v>1</v>
      </c>
      <c r="AU8127" s="77">
        <v>0</v>
      </c>
      <c r="BA8127" s="77">
        <v>-2.25</v>
      </c>
    </row>
    <row r="8128" spans="3:53" x14ac:dyDescent="0.25">
      <c r="C8128" s="77" t="s">
        <v>857</v>
      </c>
      <c r="D8128" s="77" t="s">
        <v>615</v>
      </c>
      <c r="E8128" s="77">
        <v>8.1199999999999992</v>
      </c>
      <c r="F8128" s="77">
        <v>44.11</v>
      </c>
      <c r="G8128" s="77">
        <v>12.49</v>
      </c>
      <c r="H8128" s="77">
        <v>-99999</v>
      </c>
      <c r="I8128" s="77">
        <v>-99999</v>
      </c>
      <c r="J8128" s="77" t="s">
        <v>75</v>
      </c>
      <c r="K8128" s="77">
        <v>48.6</v>
      </c>
      <c r="L8128" s="77">
        <v>8.1365149999999993</v>
      </c>
      <c r="M8128" s="77">
        <v>-0.45369547035799362</v>
      </c>
      <c r="N8128" s="77">
        <v>8.0603200000000008</v>
      </c>
      <c r="O8128" s="77">
        <v>0.48732556523810161</v>
      </c>
      <c r="P8128" s="77">
        <v>31710000</v>
      </c>
      <c r="Q8128" s="77">
        <v>0</v>
      </c>
      <c r="R8128" s="77">
        <v>1</v>
      </c>
      <c r="S8128" s="77">
        <v>39.192</v>
      </c>
      <c r="T8128" s="77">
        <v>6.9849999999999994</v>
      </c>
      <c r="U8128" s="77">
        <v>20.237200000000001</v>
      </c>
      <c r="V8128" s="77">
        <v>2.362457700703557</v>
      </c>
      <c r="AC8128" s="77">
        <v>8.25</v>
      </c>
      <c r="AD8128" s="77">
        <v>7.35</v>
      </c>
      <c r="AH8128" s="77">
        <f>IF(AND(M8128&lt;Variables!$G$6,M8128&gt;Variables!$G$5),0,1)</f>
        <v>1</v>
      </c>
      <c r="AI8128" s="77">
        <f t="shared" si="256"/>
        <v>0</v>
      </c>
      <c r="AJ8128" s="77">
        <f>IF(I8128&gt;Variables!$G$7,0,1)</f>
        <v>1</v>
      </c>
      <c r="AK8128" s="77">
        <f>IF(F8128&gt;Variables!$G$8,0,1)</f>
        <v>0</v>
      </c>
      <c r="AL8128" s="77">
        <f>IF(G8128&gt;Variables!$G$9,0,1)</f>
        <v>0</v>
      </c>
      <c r="AM8128" s="77">
        <f>IF(AND(K8128&gt;Variables!$G$10,K8128&lt;Variables!$G$11),0,1)</f>
        <v>1</v>
      </c>
      <c r="AN8128" s="77">
        <f>IF(H8128&lt;Variables!$G$13,1,0)</f>
        <v>1</v>
      </c>
      <c r="AO8128" s="77">
        <f>IF(R8128&lt;Variables!$G$12,0,1)</f>
        <v>0</v>
      </c>
      <c r="AP8128" s="78">
        <f t="shared" si="257"/>
        <v>1</v>
      </c>
      <c r="AQ8128" s="77">
        <f>IF(V8128&lt;Variables!$G$15,1,0)</f>
        <v>1</v>
      </c>
      <c r="AR8128" s="77">
        <v>0</v>
      </c>
      <c r="AS8128" s="77">
        <v>0</v>
      </c>
      <c r="AT8128" s="77">
        <v>1</v>
      </c>
      <c r="AU8128" s="77">
        <v>0</v>
      </c>
      <c r="BA8128" s="77">
        <v>-2.25</v>
      </c>
    </row>
    <row r="8129" spans="3:53" x14ac:dyDescent="0.25">
      <c r="C8129" s="77" t="s">
        <v>857</v>
      </c>
      <c r="D8129" s="77" t="s">
        <v>611</v>
      </c>
      <c r="E8129" s="77">
        <v>20.97</v>
      </c>
      <c r="F8129" s="77">
        <v>7.17</v>
      </c>
      <c r="G8129" s="77">
        <v>-0.81</v>
      </c>
      <c r="H8129" s="77">
        <v>-99999</v>
      </c>
      <c r="I8129" s="77">
        <v>-0.38600000000000001</v>
      </c>
      <c r="J8129" s="77" t="s">
        <v>74</v>
      </c>
      <c r="K8129" s="77">
        <v>48.59</v>
      </c>
      <c r="L8129" s="77">
        <v>20.94</v>
      </c>
      <c r="M8129" s="77">
        <v>-0.19102196752626149</v>
      </c>
      <c r="N8129" s="77">
        <v>21.016249999999999</v>
      </c>
      <c r="O8129" s="77">
        <v>-0.553143400939753</v>
      </c>
      <c r="P8129" s="77">
        <v>35677</v>
      </c>
      <c r="Q8129" s="77">
        <v>63540</v>
      </c>
      <c r="R8129" s="77">
        <v>0.56000000000000005</v>
      </c>
      <c r="S8129" s="77">
        <v>39.192</v>
      </c>
      <c r="T8129" s="77">
        <v>6.9849999999999994</v>
      </c>
      <c r="U8129" s="77">
        <v>20.237200000000001</v>
      </c>
      <c r="V8129" s="77">
        <v>2.3565811144221578</v>
      </c>
      <c r="AC8129" s="77">
        <v>21.3</v>
      </c>
      <c r="AD8129" s="77">
        <v>20.9</v>
      </c>
      <c r="AH8129" s="77">
        <f>IF(AND(M8129&lt;Variables!$G$6,M8129&gt;Variables!$G$5),0,1)</f>
        <v>1</v>
      </c>
      <c r="AI8129" s="77">
        <f t="shared" si="256"/>
        <v>1</v>
      </c>
      <c r="AJ8129" s="77">
        <f>IF(I8129&gt;Variables!$G$7,0,1)</f>
        <v>1</v>
      </c>
      <c r="AK8129" s="77">
        <f>IF(F8129&gt;Variables!$G$8,0,1)</f>
        <v>1</v>
      </c>
      <c r="AL8129" s="77">
        <f>IF(G8129&gt;Variables!$G$9,0,1)</f>
        <v>1</v>
      </c>
      <c r="AM8129" s="77">
        <f>IF(AND(K8129&gt;Variables!$G$10,K8129&lt;Variables!$G$11),0,1)</f>
        <v>1</v>
      </c>
      <c r="AN8129" s="77">
        <f>IF(H8129&lt;Variables!$G$13,1,0)</f>
        <v>1</v>
      </c>
      <c r="AO8129" s="77">
        <f>IF(R8129&lt;Variables!$G$12,0,1)</f>
        <v>0</v>
      </c>
      <c r="AP8129" s="78">
        <f t="shared" si="257"/>
        <v>0</v>
      </c>
      <c r="AQ8129" s="77">
        <f>IF(V8129&lt;Variables!$G$15,1,0)</f>
        <v>1</v>
      </c>
      <c r="AR8129" s="77">
        <v>1</v>
      </c>
      <c r="AS8129" s="77">
        <v>0</v>
      </c>
      <c r="AT8129" s="77">
        <v>0</v>
      </c>
      <c r="AU8129" s="77">
        <v>0</v>
      </c>
      <c r="BA8129" s="77">
        <v>1.26</v>
      </c>
    </row>
    <row r="8130" spans="3:53" x14ac:dyDescent="0.25">
      <c r="C8130" s="77" t="s">
        <v>857</v>
      </c>
      <c r="D8130" s="77" t="s">
        <v>152</v>
      </c>
      <c r="E8130" s="77">
        <v>0.04</v>
      </c>
      <c r="F8130" s="77">
        <v>6.61</v>
      </c>
      <c r="G8130" s="77">
        <v>25</v>
      </c>
      <c r="H8130" s="77">
        <v>-99999</v>
      </c>
      <c r="I8130" s="77">
        <v>27.463999999999999</v>
      </c>
      <c r="J8130" s="77" t="s">
        <v>75</v>
      </c>
      <c r="K8130" s="77">
        <v>48.67</v>
      </c>
      <c r="L8130" s="77">
        <v>3.5007142857142862E-2</v>
      </c>
      <c r="M8130" s="77">
        <v>-2.040399918384345E-2</v>
      </c>
      <c r="N8130" s="77">
        <v>3.5080555555555559E-2</v>
      </c>
      <c r="O8130" s="77">
        <v>-0.22963021616913559</v>
      </c>
      <c r="P8130" s="77">
        <v>6394000</v>
      </c>
      <c r="Q8130" s="77">
        <v>14265000</v>
      </c>
      <c r="R8130" s="77">
        <v>0.45</v>
      </c>
      <c r="S8130" s="77">
        <v>39.192</v>
      </c>
      <c r="T8130" s="77">
        <v>6.9849999999999994</v>
      </c>
      <c r="U8130" s="77">
        <v>20.237200000000001</v>
      </c>
      <c r="V8130" s="77">
        <v>2.3536733314017551</v>
      </c>
      <c r="AC8130" s="77">
        <v>3.56E-2</v>
      </c>
      <c r="AD8130" s="77">
        <v>3.4000000000000002E-2</v>
      </c>
      <c r="AH8130" s="77">
        <f>IF(AND(M8130&lt;Variables!$G$6,M8130&gt;Variables!$G$5),0,1)</f>
        <v>1</v>
      </c>
      <c r="AI8130" s="77">
        <f t="shared" si="256"/>
        <v>1</v>
      </c>
      <c r="AJ8130" s="77">
        <f>IF(I8130&gt;Variables!$G$7,0,1)</f>
        <v>1</v>
      </c>
      <c r="AK8130" s="77">
        <f>IF(F8130&gt;Variables!$G$8,0,1)</f>
        <v>1</v>
      </c>
      <c r="AL8130" s="77">
        <f>IF(G8130&gt;Variables!$G$9,0,1)</f>
        <v>0</v>
      </c>
      <c r="AM8130" s="77">
        <f>IF(AND(K8130&gt;Variables!$G$10,K8130&lt;Variables!$G$11),0,1)</f>
        <v>1</v>
      </c>
      <c r="AN8130" s="77">
        <f>IF(H8130&lt;Variables!$G$13,1,0)</f>
        <v>1</v>
      </c>
      <c r="AO8130" s="77">
        <f>IF(R8130&lt;Variables!$G$12,0,1)</f>
        <v>0</v>
      </c>
      <c r="AP8130" s="78">
        <f t="shared" si="257"/>
        <v>1</v>
      </c>
      <c r="AQ8130" s="77">
        <f>IF(V8130&lt;Variables!$G$15,1,0)</f>
        <v>1</v>
      </c>
      <c r="AR8130" s="77">
        <v>0</v>
      </c>
      <c r="AS8130" s="77">
        <v>0</v>
      </c>
      <c r="AT8130" s="77">
        <v>1</v>
      </c>
      <c r="AU8130" s="77">
        <v>0</v>
      </c>
      <c r="BA8130" s="77">
        <v>-2.25</v>
      </c>
    </row>
    <row r="8131" spans="3:53" x14ac:dyDescent="0.25">
      <c r="C8131" s="77" t="s">
        <v>857</v>
      </c>
      <c r="D8131" s="77" t="s">
        <v>638</v>
      </c>
      <c r="E8131" s="77">
        <v>5.6</v>
      </c>
      <c r="F8131" s="77">
        <v>7.12</v>
      </c>
      <c r="G8131" s="77">
        <v>6.53</v>
      </c>
      <c r="H8131" s="77">
        <v>-99999</v>
      </c>
      <c r="I8131" s="77">
        <v>278.37900000000002</v>
      </c>
      <c r="J8131" s="77" t="s">
        <v>74</v>
      </c>
      <c r="K8131" s="77">
        <v>-99999</v>
      </c>
      <c r="L8131" s="77">
        <v>5.54</v>
      </c>
      <c r="M8131" s="77">
        <v>0.180505415162451</v>
      </c>
      <c r="N8131" s="77">
        <v>5.5415000000000001</v>
      </c>
      <c r="O8131" s="77">
        <v>0.15338807182170411</v>
      </c>
      <c r="P8131" s="77">
        <v>20157</v>
      </c>
      <c r="Q8131" s="77">
        <v>549543</v>
      </c>
      <c r="R8131" s="77">
        <v>0.04</v>
      </c>
      <c r="S8131" s="77">
        <v>39.192</v>
      </c>
      <c r="T8131" s="77">
        <v>6.9849999999999994</v>
      </c>
      <c r="U8131" s="77">
        <v>20.237200000000001</v>
      </c>
      <c r="V8131" s="77">
        <v>-99999</v>
      </c>
      <c r="AC8131" s="77">
        <v>5.58</v>
      </c>
      <c r="AD8131" s="77">
        <v>5.49</v>
      </c>
      <c r="AH8131" s="77">
        <f>IF(AND(M8131&lt;Variables!$G$6,M8131&gt;Variables!$G$5),0,1)</f>
        <v>1</v>
      </c>
      <c r="AI8131" s="77">
        <f t="shared" si="256"/>
        <v>1</v>
      </c>
      <c r="AJ8131" s="77">
        <f>IF(I8131&gt;Variables!$G$7,0,1)</f>
        <v>0</v>
      </c>
      <c r="AK8131" s="77">
        <f>IF(F8131&gt;Variables!$G$8,0,1)</f>
        <v>1</v>
      </c>
      <c r="AL8131" s="77">
        <f>IF(G8131&gt;Variables!$G$9,0,1)</f>
        <v>1</v>
      </c>
      <c r="AM8131" s="77">
        <f>IF(AND(K8131&gt;Variables!$G$10,K8131&lt;Variables!$G$11),0,1)</f>
        <v>1</v>
      </c>
      <c r="AN8131" s="77">
        <f>IF(H8131&lt;Variables!$G$13,1,0)</f>
        <v>1</v>
      </c>
      <c r="AO8131" s="77">
        <f>IF(R8131&lt;Variables!$G$12,0,1)</f>
        <v>0</v>
      </c>
      <c r="AP8131" s="78">
        <f t="shared" si="257"/>
        <v>0</v>
      </c>
      <c r="AQ8131" s="77">
        <f>IF(V8131&lt;Variables!$G$15,1,0)</f>
        <v>1</v>
      </c>
      <c r="AR8131" s="77">
        <v>0</v>
      </c>
      <c r="AS8131" s="77">
        <v>0</v>
      </c>
      <c r="AT8131" s="77">
        <v>0</v>
      </c>
      <c r="AU8131" s="77">
        <v>0</v>
      </c>
      <c r="BA8131" s="77">
        <v>0</v>
      </c>
    </row>
    <row r="8132" spans="3:53" x14ac:dyDescent="0.25">
      <c r="C8132" s="77" t="s">
        <v>857</v>
      </c>
      <c r="D8132" s="77" t="s">
        <v>189</v>
      </c>
      <c r="E8132" s="77">
        <v>35.15</v>
      </c>
      <c r="F8132" s="77">
        <v>7.48</v>
      </c>
      <c r="G8132" s="77">
        <v>7.48</v>
      </c>
      <c r="H8132" s="77">
        <v>-99999</v>
      </c>
      <c r="I8132" s="77">
        <v>-99999</v>
      </c>
      <c r="J8132" s="77" t="s">
        <v>75</v>
      </c>
      <c r="K8132" s="77">
        <v>48</v>
      </c>
      <c r="L8132" s="77">
        <v>35.069288888888877</v>
      </c>
      <c r="M8132" s="77">
        <v>-8.3517202135698451E-2</v>
      </c>
      <c r="N8132" s="77">
        <v>35.053568749999997</v>
      </c>
      <c r="O8132" s="77">
        <v>-3.8708612229382398E-2</v>
      </c>
      <c r="P8132" s="77">
        <v>634886</v>
      </c>
      <c r="Q8132" s="77">
        <v>1620000</v>
      </c>
      <c r="R8132" s="77">
        <v>0.39</v>
      </c>
      <c r="S8132" s="77">
        <v>39.192</v>
      </c>
      <c r="T8132" s="77">
        <v>6.9849999999999994</v>
      </c>
      <c r="U8132" s="77">
        <v>20.237200000000001</v>
      </c>
      <c r="V8132" s="77">
        <v>2.3479690518959919</v>
      </c>
      <c r="AC8132" s="77">
        <v>35.450000000000003</v>
      </c>
      <c r="AD8132" s="77">
        <v>34.630000000000003</v>
      </c>
      <c r="AH8132" s="77">
        <f>IF(AND(M8132&lt;Variables!$G$6,M8132&gt;Variables!$G$5),0,1)</f>
        <v>1</v>
      </c>
      <c r="AI8132" s="77">
        <f t="shared" si="256"/>
        <v>0</v>
      </c>
      <c r="AJ8132" s="77">
        <f>IF(I8132&gt;Variables!$G$7,0,1)</f>
        <v>1</v>
      </c>
      <c r="AK8132" s="77">
        <f>IF(F8132&gt;Variables!$G$8,0,1)</f>
        <v>1</v>
      </c>
      <c r="AL8132" s="77">
        <f>IF(G8132&gt;Variables!$G$9,0,1)</f>
        <v>1</v>
      </c>
      <c r="AM8132" s="77">
        <f>IF(AND(K8132&gt;Variables!$G$10,K8132&lt;Variables!$G$11),0,1)</f>
        <v>1</v>
      </c>
      <c r="AN8132" s="77">
        <f>IF(H8132&lt;Variables!$G$13,1,0)</f>
        <v>1</v>
      </c>
      <c r="AO8132" s="77">
        <f>IF(R8132&lt;Variables!$G$12,0,1)</f>
        <v>0</v>
      </c>
      <c r="AP8132" s="78">
        <f t="shared" si="257"/>
        <v>1</v>
      </c>
      <c r="AQ8132" s="77">
        <f>IF(V8132&lt;Variables!$G$15,1,0)</f>
        <v>1</v>
      </c>
      <c r="AR8132" s="77">
        <v>1</v>
      </c>
      <c r="AS8132" s="77">
        <v>0</v>
      </c>
      <c r="AT8132" s="77">
        <v>0</v>
      </c>
      <c r="AU8132" s="77">
        <v>0</v>
      </c>
      <c r="BA8132" s="77">
        <v>0.57999999999999996</v>
      </c>
    </row>
    <row r="8133" spans="3:53" x14ac:dyDescent="0.25">
      <c r="C8133" s="77" t="s">
        <v>857</v>
      </c>
      <c r="D8133" s="77" t="s">
        <v>621</v>
      </c>
      <c r="E8133" s="77">
        <v>12.16</v>
      </c>
      <c r="F8133" s="77">
        <v>37.96</v>
      </c>
      <c r="G8133" s="77">
        <v>-5.52</v>
      </c>
      <c r="H8133" s="77">
        <v>28.51</v>
      </c>
      <c r="I8133" s="77">
        <v>-12.923999999999999</v>
      </c>
      <c r="J8133" s="77" t="s">
        <v>74</v>
      </c>
      <c r="K8133" s="77">
        <v>39.75</v>
      </c>
      <c r="L8133" s="77">
        <v>12.21788235294118</v>
      </c>
      <c r="M8133" s="77">
        <v>-0.55559835150022119</v>
      </c>
      <c r="N8133" s="77">
        <v>12.353002222222219</v>
      </c>
      <c r="O8133" s="77">
        <v>-1.6433432016796441</v>
      </c>
      <c r="P8133" s="77">
        <v>5340000</v>
      </c>
      <c r="Q8133" s="77">
        <v>52870</v>
      </c>
      <c r="R8133" s="77">
        <v>101</v>
      </c>
      <c r="S8133" s="77">
        <v>39.192</v>
      </c>
      <c r="T8133" s="77">
        <v>6.9849999999999994</v>
      </c>
      <c r="U8133" s="77">
        <v>20.237200000000001</v>
      </c>
      <c r="V8133" s="77">
        <v>2.258808734737896</v>
      </c>
      <c r="AC8133" s="77">
        <v>12.33</v>
      </c>
      <c r="AD8133" s="77">
        <v>11.63</v>
      </c>
      <c r="AH8133" s="77">
        <f>IF(AND(M8133&lt;Variables!$G$6,M8133&gt;Variables!$G$5),0,1)</f>
        <v>1</v>
      </c>
      <c r="AI8133" s="77">
        <f t="shared" si="256"/>
        <v>1</v>
      </c>
      <c r="AJ8133" s="77">
        <f>IF(I8133&gt;Variables!$G$7,0,1)</f>
        <v>1</v>
      </c>
      <c r="AK8133" s="77">
        <f>IF(F8133&gt;Variables!$G$8,0,1)</f>
        <v>0</v>
      </c>
      <c r="AL8133" s="77">
        <f>IF(G8133&gt;Variables!$G$9,0,1)</f>
        <v>1</v>
      </c>
      <c r="AM8133" s="77">
        <f>IF(AND(K8133&gt;Variables!$G$10,K8133&lt;Variables!$G$11),0,1)</f>
        <v>1</v>
      </c>
      <c r="AN8133" s="77">
        <f>IF(H8133&lt;Variables!$G$13,1,0)</f>
        <v>1</v>
      </c>
      <c r="AO8133" s="77">
        <f>IF(R8133&lt;Variables!$G$12,0,1)</f>
        <v>1</v>
      </c>
      <c r="AP8133" s="78">
        <f t="shared" si="257"/>
        <v>0</v>
      </c>
      <c r="AQ8133" s="77">
        <f>IF(V8133&lt;Variables!$G$15,1,0)</f>
        <v>1</v>
      </c>
      <c r="AR8133" s="77">
        <v>0</v>
      </c>
      <c r="AS8133" s="77">
        <v>0</v>
      </c>
      <c r="AT8133" s="77">
        <v>1</v>
      </c>
      <c r="AU8133" s="77">
        <v>0</v>
      </c>
      <c r="BA8133" s="77">
        <v>-2.25</v>
      </c>
    </row>
    <row r="8134" spans="3:53" x14ac:dyDescent="0.25">
      <c r="C8134" s="77" t="s">
        <v>857</v>
      </c>
      <c r="D8134" s="77" t="s">
        <v>620</v>
      </c>
      <c r="E8134" s="77">
        <v>153.13</v>
      </c>
      <c r="F8134" s="77">
        <v>14.43</v>
      </c>
      <c r="G8134" s="77">
        <v>0.3</v>
      </c>
      <c r="H8134" s="77">
        <v>211920</v>
      </c>
      <c r="I8134" s="77">
        <v>1E-3</v>
      </c>
      <c r="J8134" s="77" t="s">
        <v>75</v>
      </c>
      <c r="K8134" s="77">
        <v>37.86</v>
      </c>
      <c r="L8134" s="77">
        <v>153.26041000000001</v>
      </c>
      <c r="M8134" s="77">
        <v>-0.26132645736755961</v>
      </c>
      <c r="N8134" s="77">
        <v>152.97395399999999</v>
      </c>
      <c r="O8134" s="77">
        <v>-7.4557790406582336E-2</v>
      </c>
      <c r="P8134" s="77">
        <v>32578000</v>
      </c>
      <c r="Q8134" s="77">
        <v>6715000</v>
      </c>
      <c r="R8134" s="77">
        <v>4.8499999999999996</v>
      </c>
      <c r="S8134" s="77">
        <v>39.192</v>
      </c>
      <c r="T8134" s="77">
        <v>6.9849999999999994</v>
      </c>
      <c r="U8134" s="77">
        <v>20.237200000000001</v>
      </c>
      <c r="V8134" s="77">
        <v>2.2388618986717832</v>
      </c>
      <c r="AC8134" s="77">
        <v>154.59</v>
      </c>
      <c r="AD8134" s="77">
        <v>152.59</v>
      </c>
      <c r="AH8134" s="77">
        <f>IF(AND(M8134&lt;Variables!$G$6,M8134&gt;Variables!$G$5),0,1)</f>
        <v>1</v>
      </c>
      <c r="AI8134" s="77">
        <f t="shared" si="256"/>
        <v>0</v>
      </c>
      <c r="AJ8134" s="77">
        <f>IF(I8134&gt;Variables!$G$7,0,1)</f>
        <v>1</v>
      </c>
      <c r="AK8134" s="77">
        <f>IF(F8134&gt;Variables!$G$8,0,1)</f>
        <v>0</v>
      </c>
      <c r="AL8134" s="77">
        <f>IF(G8134&gt;Variables!$G$9,0,1)</f>
        <v>1</v>
      </c>
      <c r="AM8134" s="77">
        <f>IF(AND(K8134&gt;Variables!$G$10,K8134&lt;Variables!$G$11),0,1)</f>
        <v>1</v>
      </c>
      <c r="AN8134" s="77">
        <f>IF(H8134&lt;Variables!$G$13,1,0)</f>
        <v>0</v>
      </c>
      <c r="AO8134" s="77">
        <f>IF(R8134&lt;Variables!$G$12,0,1)</f>
        <v>1</v>
      </c>
      <c r="AP8134" s="78">
        <f t="shared" si="257"/>
        <v>1</v>
      </c>
      <c r="AQ8134" s="77">
        <f>IF(V8134&lt;Variables!$G$15,1,0)</f>
        <v>1</v>
      </c>
      <c r="AR8134" s="77">
        <v>0</v>
      </c>
      <c r="AS8134" s="77">
        <v>1</v>
      </c>
      <c r="AT8134" s="77">
        <v>0</v>
      </c>
      <c r="AU8134" s="77">
        <v>0</v>
      </c>
      <c r="BA8134" s="77">
        <v>0.46</v>
      </c>
    </row>
    <row r="8135" spans="3:53" x14ac:dyDescent="0.25">
      <c r="C8135" s="77" t="s">
        <v>857</v>
      </c>
      <c r="D8135" s="77" t="s">
        <v>623</v>
      </c>
      <c r="E8135" s="77">
        <v>12.15</v>
      </c>
      <c r="F8135" s="77">
        <v>8.82</v>
      </c>
      <c r="G8135" s="77">
        <v>-1.47</v>
      </c>
      <c r="H8135" s="77">
        <v>8119.9999999999991</v>
      </c>
      <c r="I8135" s="77">
        <v>-42.804000000000002</v>
      </c>
      <c r="J8135" s="77" t="s">
        <v>74</v>
      </c>
      <c r="K8135" s="77">
        <v>63.87</v>
      </c>
      <c r="L8135" s="77">
        <v>12.002445</v>
      </c>
      <c r="M8135" s="77">
        <v>0.72947636918977798</v>
      </c>
      <c r="N8135" s="77">
        <v>12.059912000000001</v>
      </c>
      <c r="O8135" s="77">
        <v>0.24948772428851429</v>
      </c>
      <c r="P8135" s="77">
        <v>33282000</v>
      </c>
      <c r="Q8135" s="77">
        <v>6845000</v>
      </c>
      <c r="R8135" s="77">
        <v>4.8600000000000003</v>
      </c>
      <c r="S8135" s="77">
        <v>39.192</v>
      </c>
      <c r="T8135" s="77">
        <v>6.9849999999999994</v>
      </c>
      <c r="U8135" s="77">
        <v>20.237200000000001</v>
      </c>
      <c r="V8135" s="77">
        <v>2.4625065004500328</v>
      </c>
      <c r="AC8135" s="77">
        <v>12.44</v>
      </c>
      <c r="AD8135" s="77">
        <v>12</v>
      </c>
      <c r="AH8135" s="77">
        <f>IF(AND(M8135&lt;Variables!$G$6,M8135&gt;Variables!$G$5),0,1)</f>
        <v>1</v>
      </c>
      <c r="AI8135" s="77">
        <f t="shared" si="256"/>
        <v>1</v>
      </c>
      <c r="AJ8135" s="77">
        <f>IF(I8135&gt;Variables!$G$7,0,1)</f>
        <v>1</v>
      </c>
      <c r="AK8135" s="77">
        <f>IF(F8135&gt;Variables!$G$8,0,1)</f>
        <v>1</v>
      </c>
      <c r="AL8135" s="77">
        <f>IF(G8135&gt;Variables!$G$9,0,1)</f>
        <v>1</v>
      </c>
      <c r="AM8135" s="77">
        <f>IF(AND(K8135&gt;Variables!$G$10,K8135&lt;Variables!$G$11),0,1)</f>
        <v>0</v>
      </c>
      <c r="AN8135" s="77">
        <f>IF(H8135&lt;Variables!$G$13,1,0)</f>
        <v>0</v>
      </c>
      <c r="AO8135" s="77">
        <f>IF(R8135&lt;Variables!$G$12,0,1)</f>
        <v>1</v>
      </c>
      <c r="AP8135" s="78">
        <f t="shared" si="257"/>
        <v>0</v>
      </c>
      <c r="AQ8135" s="77">
        <f>IF(V8135&lt;Variables!$G$15,1,0)</f>
        <v>1</v>
      </c>
      <c r="AR8135" s="77">
        <v>1</v>
      </c>
      <c r="AS8135" s="77">
        <v>0</v>
      </c>
      <c r="AT8135" s="77">
        <v>0</v>
      </c>
      <c r="AU8135" s="77">
        <v>0</v>
      </c>
      <c r="BA8135" s="77">
        <v>0.97</v>
      </c>
    </row>
    <row r="8136" spans="3:53" x14ac:dyDescent="0.25">
      <c r="C8136" s="77" t="s">
        <v>832</v>
      </c>
      <c r="D8136" s="77" t="s">
        <v>615</v>
      </c>
      <c r="E8136" s="77">
        <v>8.08</v>
      </c>
      <c r="F8136" s="77">
        <v>44.11</v>
      </c>
      <c r="G8136" s="77">
        <v>12.22</v>
      </c>
      <c r="H8136" s="77">
        <v>-99999</v>
      </c>
      <c r="I8136" s="77">
        <v>-99999</v>
      </c>
      <c r="J8136" s="77" t="s">
        <v>75</v>
      </c>
      <c r="K8136" s="77">
        <v>48.35</v>
      </c>
      <c r="L8136" s="77">
        <v>8.1090000000000018</v>
      </c>
      <c r="M8136" s="77">
        <v>-0.35886052534223029</v>
      </c>
      <c r="N8136" s="77">
        <v>8.0787620000000011</v>
      </c>
      <c r="O8136" s="77">
        <v>1.4086316690591891E-2</v>
      </c>
      <c r="P8136" s="77">
        <v>31740000</v>
      </c>
      <c r="Q8136" s="77">
        <v>0</v>
      </c>
      <c r="R8136" s="77">
        <v>1</v>
      </c>
      <c r="S8136" s="77">
        <v>39.765999999999998</v>
      </c>
      <c r="T8136" s="77">
        <v>6.923</v>
      </c>
      <c r="U8136" s="77">
        <v>20.443999999999999</v>
      </c>
      <c r="V8136" s="77">
        <v>2.3575263314835371</v>
      </c>
      <c r="AC8136" s="77">
        <v>8.25</v>
      </c>
      <c r="AD8136" s="77">
        <v>7.35</v>
      </c>
      <c r="AH8136" s="77">
        <f>IF(AND(M8136&lt;Variables!$G$6,M8136&gt;Variables!$G$5),0,1)</f>
        <v>1</v>
      </c>
      <c r="AI8136" s="77">
        <f t="shared" si="256"/>
        <v>0</v>
      </c>
      <c r="AJ8136" s="77">
        <f>IF(I8136&gt;Variables!$G$7,0,1)</f>
        <v>1</v>
      </c>
      <c r="AK8136" s="77">
        <f>IF(F8136&gt;Variables!$G$8,0,1)</f>
        <v>0</v>
      </c>
      <c r="AL8136" s="77">
        <f>IF(G8136&gt;Variables!$G$9,0,1)</f>
        <v>0</v>
      </c>
      <c r="AM8136" s="77">
        <f>IF(AND(K8136&gt;Variables!$G$10,K8136&lt;Variables!$G$11),0,1)</f>
        <v>1</v>
      </c>
      <c r="AN8136" s="77">
        <f>IF(H8136&lt;Variables!$G$13,1,0)</f>
        <v>1</v>
      </c>
      <c r="AO8136" s="77">
        <f>IF(R8136&lt;Variables!$G$12,0,1)</f>
        <v>0</v>
      </c>
      <c r="AP8136" s="78">
        <f t="shared" si="257"/>
        <v>1</v>
      </c>
      <c r="AQ8136" s="77">
        <f>IF(V8136&lt;Variables!$G$15,1,0)</f>
        <v>1</v>
      </c>
      <c r="AR8136" s="77">
        <v>0</v>
      </c>
      <c r="AS8136" s="77">
        <v>0</v>
      </c>
      <c r="AT8136" s="77">
        <v>1</v>
      </c>
      <c r="AU8136" s="77">
        <v>0</v>
      </c>
      <c r="BA8136" s="77">
        <v>-2.25</v>
      </c>
    </row>
    <row r="8137" spans="3:53" x14ac:dyDescent="0.25">
      <c r="C8137" s="77" t="s">
        <v>832</v>
      </c>
      <c r="D8137" s="77" t="s">
        <v>644</v>
      </c>
      <c r="E8137" s="77">
        <v>31.36</v>
      </c>
      <c r="F8137" s="77">
        <v>10.25</v>
      </c>
      <c r="G8137" s="77">
        <v>0</v>
      </c>
      <c r="H8137" s="77">
        <v>-99999</v>
      </c>
      <c r="I8137" s="77">
        <v>6.9470000000000001</v>
      </c>
      <c r="J8137" s="77" t="s">
        <v>74</v>
      </c>
      <c r="K8137" s="77">
        <v>-99999</v>
      </c>
      <c r="L8137" s="77">
        <v>-99999</v>
      </c>
      <c r="M8137" s="77">
        <v>-99999</v>
      </c>
      <c r="N8137" s="77">
        <v>-99999</v>
      </c>
      <c r="O8137" s="77">
        <v>-99999</v>
      </c>
      <c r="P8137" s="77">
        <v>30024</v>
      </c>
      <c r="Q8137" s="77">
        <v>111328</v>
      </c>
      <c r="R8137" s="77">
        <v>0.27</v>
      </c>
      <c r="S8137" s="77">
        <v>39.765999999999998</v>
      </c>
      <c r="T8137" s="77">
        <v>6.923</v>
      </c>
      <c r="U8137" s="77">
        <v>20.443999999999999</v>
      </c>
      <c r="V8137" s="77">
        <v>-99999</v>
      </c>
      <c r="AC8137" s="77">
        <v>-99999</v>
      </c>
      <c r="AD8137" s="77">
        <v>-99999</v>
      </c>
      <c r="AH8137" s="77">
        <f>IF(AND(M8137&lt;Variables!$G$6,M8137&gt;Variables!$G$5),0,1)</f>
        <v>1</v>
      </c>
      <c r="AI8137" s="77">
        <f t="shared" si="256"/>
        <v>1</v>
      </c>
      <c r="AJ8137" s="77">
        <f>IF(I8137&gt;Variables!$G$7,0,1)</f>
        <v>1</v>
      </c>
      <c r="AK8137" s="77">
        <f>IF(F8137&gt;Variables!$G$8,0,1)</f>
        <v>0</v>
      </c>
      <c r="AL8137" s="77">
        <f>IF(G8137&gt;Variables!$G$9,0,1)</f>
        <v>1</v>
      </c>
      <c r="AM8137" s="77">
        <f>IF(AND(K8137&gt;Variables!$G$10,K8137&lt;Variables!$G$11),0,1)</f>
        <v>1</v>
      </c>
      <c r="AN8137" s="77">
        <f>IF(H8137&lt;Variables!$G$13,1,0)</f>
        <v>1</v>
      </c>
      <c r="AO8137" s="77">
        <f>IF(R8137&lt;Variables!$G$12,0,1)</f>
        <v>0</v>
      </c>
      <c r="AP8137" s="78">
        <f t="shared" si="257"/>
        <v>0</v>
      </c>
      <c r="AQ8137" s="77">
        <f>IF(V8137&lt;Variables!$G$15,1,0)</f>
        <v>1</v>
      </c>
      <c r="AR8137" s="77">
        <v>0</v>
      </c>
      <c r="AS8137" s="77">
        <v>0</v>
      </c>
      <c r="AT8137" s="77">
        <v>0</v>
      </c>
      <c r="AU8137" s="77">
        <v>0</v>
      </c>
      <c r="BA8137" s="77">
        <v>0</v>
      </c>
    </row>
    <row r="8138" spans="3:53" x14ac:dyDescent="0.25">
      <c r="C8138" s="77" t="s">
        <v>832</v>
      </c>
      <c r="D8138" s="77" t="s">
        <v>152</v>
      </c>
      <c r="E8138" s="77">
        <v>0.04</v>
      </c>
      <c r="F8138" s="77">
        <v>6.61</v>
      </c>
      <c r="G8138" s="77">
        <v>25</v>
      </c>
      <c r="H8138" s="77">
        <v>-99999</v>
      </c>
      <c r="I8138" s="77">
        <v>27.463999999999999</v>
      </c>
      <c r="J8138" s="77" t="s">
        <v>75</v>
      </c>
      <c r="K8138" s="77">
        <v>48.65</v>
      </c>
      <c r="L8138" s="77">
        <v>3.5016666666666668E-2</v>
      </c>
      <c r="M8138" s="77">
        <v>-4.759638267491146E-2</v>
      </c>
      <c r="N8138" s="77">
        <v>3.4997619047619062E-2</v>
      </c>
      <c r="O8138" s="77">
        <v>6.8031838900484681E-3</v>
      </c>
      <c r="P8138" s="77">
        <v>6451000</v>
      </c>
      <c r="Q8138" s="77">
        <v>14265000</v>
      </c>
      <c r="R8138" s="77">
        <v>0.45</v>
      </c>
      <c r="S8138" s="77">
        <v>39.765999999999998</v>
      </c>
      <c r="T8138" s="77">
        <v>6.923</v>
      </c>
      <c r="U8138" s="77">
        <v>20.443999999999999</v>
      </c>
      <c r="V8138" s="77">
        <v>2.3540659371727748</v>
      </c>
      <c r="AC8138" s="77">
        <v>3.56E-2</v>
      </c>
      <c r="AD8138" s="77">
        <v>3.4000000000000002E-2</v>
      </c>
      <c r="AH8138" s="77">
        <f>IF(AND(M8138&lt;Variables!$G$6,M8138&gt;Variables!$G$5),0,1)</f>
        <v>1</v>
      </c>
      <c r="AI8138" s="77">
        <f t="shared" si="256"/>
        <v>0</v>
      </c>
      <c r="AJ8138" s="77">
        <f>IF(I8138&gt;Variables!$G$7,0,1)</f>
        <v>1</v>
      </c>
      <c r="AK8138" s="77">
        <f>IF(F8138&gt;Variables!$G$8,0,1)</f>
        <v>1</v>
      </c>
      <c r="AL8138" s="77">
        <f>IF(G8138&gt;Variables!$G$9,0,1)</f>
        <v>0</v>
      </c>
      <c r="AM8138" s="77">
        <f>IF(AND(K8138&gt;Variables!$G$10,K8138&lt;Variables!$G$11),0,1)</f>
        <v>1</v>
      </c>
      <c r="AN8138" s="77">
        <f>IF(H8138&lt;Variables!$G$13,1,0)</f>
        <v>1</v>
      </c>
      <c r="AO8138" s="77">
        <f>IF(R8138&lt;Variables!$G$12,0,1)</f>
        <v>0</v>
      </c>
      <c r="AP8138" s="78">
        <f t="shared" si="257"/>
        <v>1</v>
      </c>
      <c r="AQ8138" s="77">
        <f>IF(V8138&lt;Variables!$G$15,1,0)</f>
        <v>1</v>
      </c>
      <c r="AR8138" s="77">
        <v>0</v>
      </c>
      <c r="AS8138" s="77">
        <v>0</v>
      </c>
      <c r="AT8138" s="77">
        <v>1</v>
      </c>
      <c r="AU8138" s="77">
        <v>0</v>
      </c>
      <c r="BA8138" s="77">
        <v>-2.25</v>
      </c>
    </row>
    <row r="8139" spans="3:53" x14ac:dyDescent="0.25">
      <c r="C8139" s="77" t="s">
        <v>832</v>
      </c>
      <c r="D8139" s="77" t="s">
        <v>620</v>
      </c>
      <c r="E8139" s="77">
        <v>153.15</v>
      </c>
      <c r="F8139" s="77">
        <v>14.27</v>
      </c>
      <c r="G8139" s="77">
        <v>0.24</v>
      </c>
      <c r="H8139" s="77">
        <v>211920</v>
      </c>
      <c r="I8139" s="77">
        <v>1E-3</v>
      </c>
      <c r="J8139" s="77" t="s">
        <v>75</v>
      </c>
      <c r="K8139" s="77">
        <v>38.9</v>
      </c>
      <c r="L8139" s="77">
        <v>153.125045</v>
      </c>
      <c r="M8139" s="77">
        <v>-0.2318660543087262</v>
      </c>
      <c r="N8139" s="77">
        <v>152.95442199999999</v>
      </c>
      <c r="O8139" s="77">
        <v>-0.1205731730985742</v>
      </c>
      <c r="P8139" s="77">
        <v>32833000</v>
      </c>
      <c r="Q8139" s="77">
        <v>6715000</v>
      </c>
      <c r="R8139" s="77">
        <v>4.8899999999999997</v>
      </c>
      <c r="S8139" s="77">
        <v>39.765999999999998</v>
      </c>
      <c r="T8139" s="77">
        <v>6.923</v>
      </c>
      <c r="U8139" s="77">
        <v>20.443999999999999</v>
      </c>
      <c r="V8139" s="77">
        <v>2.2505996336822629</v>
      </c>
      <c r="AC8139" s="77">
        <v>154.59</v>
      </c>
      <c r="AD8139" s="77">
        <v>152.61000000000001</v>
      </c>
      <c r="AH8139" s="77">
        <f>IF(AND(M8139&lt;Variables!$G$6,M8139&gt;Variables!$G$5),0,1)</f>
        <v>1</v>
      </c>
      <c r="AI8139" s="77">
        <f t="shared" si="256"/>
        <v>0</v>
      </c>
      <c r="AJ8139" s="77">
        <f>IF(I8139&gt;Variables!$G$7,0,1)</f>
        <v>1</v>
      </c>
      <c r="AK8139" s="77">
        <f>IF(F8139&gt;Variables!$G$8,0,1)</f>
        <v>0</v>
      </c>
      <c r="AL8139" s="77">
        <f>IF(G8139&gt;Variables!$G$9,0,1)</f>
        <v>1</v>
      </c>
      <c r="AM8139" s="77">
        <f>IF(AND(K8139&gt;Variables!$G$10,K8139&lt;Variables!$G$11),0,1)</f>
        <v>1</v>
      </c>
      <c r="AN8139" s="77">
        <f>IF(H8139&lt;Variables!$G$13,1,0)</f>
        <v>0</v>
      </c>
      <c r="AO8139" s="77">
        <f>IF(R8139&lt;Variables!$G$12,0,1)</f>
        <v>1</v>
      </c>
      <c r="AP8139" s="78">
        <f t="shared" si="257"/>
        <v>1</v>
      </c>
      <c r="AQ8139" s="77">
        <f>IF(V8139&lt;Variables!$G$15,1,0)</f>
        <v>1</v>
      </c>
      <c r="AR8139" s="77">
        <v>0</v>
      </c>
      <c r="AS8139" s="77">
        <v>1</v>
      </c>
      <c r="AT8139" s="77">
        <v>0</v>
      </c>
      <c r="AU8139" s="77">
        <v>0</v>
      </c>
      <c r="BA8139" s="77">
        <v>0.53</v>
      </c>
    </row>
    <row r="8140" spans="3:53" x14ac:dyDescent="0.25">
      <c r="C8140" s="77" t="s">
        <v>832</v>
      </c>
      <c r="D8140" s="77" t="s">
        <v>619</v>
      </c>
      <c r="E8140" s="77">
        <v>4.4000000000000004</v>
      </c>
      <c r="F8140" s="77">
        <v>7.13</v>
      </c>
      <c r="G8140" s="77">
        <v>1.39</v>
      </c>
      <c r="H8140" s="77">
        <v>-99999</v>
      </c>
      <c r="I8140" s="77">
        <v>-23.129000000000001</v>
      </c>
      <c r="J8140" s="77" t="s">
        <v>74</v>
      </c>
      <c r="K8140" s="77">
        <v>34.619999999999997</v>
      </c>
      <c r="L8140" s="77">
        <v>4.4110642857142857</v>
      </c>
      <c r="M8140" s="77">
        <v>-0.47753295689897279</v>
      </c>
      <c r="N8140" s="77">
        <v>4.4214837837837839</v>
      </c>
      <c r="O8140" s="77">
        <v>-0.71206376237891111</v>
      </c>
      <c r="P8140" s="77">
        <v>1445000</v>
      </c>
      <c r="Q8140" s="77">
        <v>112475</v>
      </c>
      <c r="R8140" s="77">
        <v>12.85</v>
      </c>
      <c r="S8140" s="77">
        <v>39.765999999999998</v>
      </c>
      <c r="T8140" s="77">
        <v>6.923</v>
      </c>
      <c r="U8140" s="77">
        <v>20.443999999999999</v>
      </c>
      <c r="V8140" s="77">
        <v>2.1988682654182909</v>
      </c>
      <c r="AC8140" s="77">
        <v>4.4000000000000004</v>
      </c>
      <c r="AD8140" s="77">
        <v>4.37</v>
      </c>
      <c r="AH8140" s="77">
        <f>IF(AND(M8140&lt;Variables!$G$6,M8140&gt;Variables!$G$5),0,1)</f>
        <v>1</v>
      </c>
      <c r="AI8140" s="77">
        <f t="shared" si="256"/>
        <v>1</v>
      </c>
      <c r="AJ8140" s="77">
        <f>IF(I8140&gt;Variables!$G$7,0,1)</f>
        <v>1</v>
      </c>
      <c r="AK8140" s="77">
        <f>IF(F8140&gt;Variables!$G$8,0,1)</f>
        <v>1</v>
      </c>
      <c r="AL8140" s="77">
        <f>IF(G8140&gt;Variables!$G$9,0,1)</f>
        <v>1</v>
      </c>
      <c r="AM8140" s="77">
        <f>IF(AND(K8140&gt;Variables!$G$10,K8140&lt;Variables!$G$11),0,1)</f>
        <v>1</v>
      </c>
      <c r="AN8140" s="77">
        <f>IF(H8140&lt;Variables!$G$13,1,0)</f>
        <v>1</v>
      </c>
      <c r="AO8140" s="77">
        <f>IF(R8140&lt;Variables!$G$12,0,1)</f>
        <v>1</v>
      </c>
      <c r="AP8140" s="78">
        <f t="shared" si="257"/>
        <v>0</v>
      </c>
      <c r="AQ8140" s="77">
        <f>IF(V8140&lt;Variables!$G$15,1,0)</f>
        <v>1</v>
      </c>
      <c r="AR8140" s="77">
        <v>0</v>
      </c>
      <c r="AS8140" s="77">
        <v>1</v>
      </c>
      <c r="AT8140" s="77">
        <v>0</v>
      </c>
      <c r="AU8140" s="77">
        <v>0</v>
      </c>
      <c r="BA8140" s="77">
        <v>0</v>
      </c>
    </row>
    <row r="8141" spans="3:53" x14ac:dyDescent="0.25">
      <c r="C8141" s="77" t="s">
        <v>832</v>
      </c>
      <c r="D8141" s="77" t="s">
        <v>611</v>
      </c>
      <c r="E8141" s="77">
        <v>20.97</v>
      </c>
      <c r="F8141" s="77">
        <v>7.17</v>
      </c>
      <c r="G8141" s="77">
        <v>-0.81</v>
      </c>
      <c r="H8141" s="77">
        <v>-99999</v>
      </c>
      <c r="I8141" s="77">
        <v>-0.38600000000000001</v>
      </c>
      <c r="J8141" s="77" t="s">
        <v>74</v>
      </c>
      <c r="K8141" s="77">
        <v>48.59</v>
      </c>
      <c r="L8141" s="77">
        <v>20.94</v>
      </c>
      <c r="M8141" s="77">
        <v>-0.19102196752626149</v>
      </c>
      <c r="N8141" s="77">
        <v>21.008571428571429</v>
      </c>
      <c r="O8141" s="77">
        <v>-0.51679586563308322</v>
      </c>
      <c r="P8141" s="77">
        <v>35677</v>
      </c>
      <c r="Q8141" s="77">
        <v>63540</v>
      </c>
      <c r="R8141" s="77">
        <v>0.56000000000000005</v>
      </c>
      <c r="S8141" s="77">
        <v>39.765999999999998</v>
      </c>
      <c r="T8141" s="77">
        <v>6.923</v>
      </c>
      <c r="U8141" s="77">
        <v>20.443999999999999</v>
      </c>
      <c r="V8141" s="77">
        <v>2.3565811144221578</v>
      </c>
      <c r="AC8141" s="77">
        <v>21.3</v>
      </c>
      <c r="AD8141" s="77">
        <v>20.9</v>
      </c>
      <c r="AH8141" s="77">
        <f>IF(AND(M8141&lt;Variables!$G$6,M8141&gt;Variables!$G$5),0,1)</f>
        <v>1</v>
      </c>
      <c r="AI8141" s="77">
        <f t="shared" si="256"/>
        <v>1</v>
      </c>
      <c r="AJ8141" s="77">
        <f>IF(I8141&gt;Variables!$G$7,0,1)</f>
        <v>1</v>
      </c>
      <c r="AK8141" s="77">
        <f>IF(F8141&gt;Variables!$G$8,0,1)</f>
        <v>1</v>
      </c>
      <c r="AL8141" s="77">
        <f>IF(G8141&gt;Variables!$G$9,0,1)</f>
        <v>1</v>
      </c>
      <c r="AM8141" s="77">
        <f>IF(AND(K8141&gt;Variables!$G$10,K8141&lt;Variables!$G$11),0,1)</f>
        <v>1</v>
      </c>
      <c r="AN8141" s="77">
        <f>IF(H8141&lt;Variables!$G$13,1,0)</f>
        <v>1</v>
      </c>
      <c r="AO8141" s="77">
        <f>IF(R8141&lt;Variables!$G$12,0,1)</f>
        <v>0</v>
      </c>
      <c r="AP8141" s="78">
        <f t="shared" si="257"/>
        <v>0</v>
      </c>
      <c r="AQ8141" s="77">
        <f>IF(V8141&lt;Variables!$G$15,1,0)</f>
        <v>1</v>
      </c>
      <c r="AR8141" s="77">
        <v>1</v>
      </c>
      <c r="AS8141" s="77">
        <v>0</v>
      </c>
      <c r="AT8141" s="77">
        <v>0</v>
      </c>
      <c r="AU8141" s="77">
        <v>0</v>
      </c>
      <c r="BA8141" s="77">
        <v>1.26</v>
      </c>
    </row>
    <row r="8142" spans="3:53" x14ac:dyDescent="0.25">
      <c r="C8142" s="77" t="s">
        <v>832</v>
      </c>
      <c r="D8142" s="77" t="s">
        <v>836</v>
      </c>
      <c r="E8142" s="77">
        <v>152.91999999999999</v>
      </c>
      <c r="F8142" s="77">
        <v>7.12</v>
      </c>
      <c r="G8142" s="77">
        <v>7.24</v>
      </c>
      <c r="H8142" s="77">
        <v>5230</v>
      </c>
      <c r="I8142" s="77">
        <v>531.68799999999999</v>
      </c>
      <c r="J8142" s="77" t="s">
        <v>74</v>
      </c>
      <c r="K8142" s="77">
        <v>54.91</v>
      </c>
      <c r="L8142" s="77">
        <v>152.54491874999999</v>
      </c>
      <c r="M8142" s="77">
        <v>-4.2557136961359668E-2</v>
      </c>
      <c r="N8142" s="77">
        <v>152.1811068181818</v>
      </c>
      <c r="O8142" s="77">
        <v>0.1964062346946189</v>
      </c>
      <c r="P8142" s="77">
        <v>332455</v>
      </c>
      <c r="Q8142" s="77">
        <v>429915</v>
      </c>
      <c r="R8142" s="77">
        <v>0.77</v>
      </c>
      <c r="S8142" s="77">
        <v>39.765999999999998</v>
      </c>
      <c r="T8142" s="77">
        <v>6.923</v>
      </c>
      <c r="U8142" s="77">
        <v>20.443999999999999</v>
      </c>
      <c r="V8142" s="77">
        <v>2.4195775491676792</v>
      </c>
      <c r="AC8142" s="77">
        <v>152.46</v>
      </c>
      <c r="AD8142" s="77">
        <v>148.36000000000001</v>
      </c>
      <c r="AH8142" s="77">
        <f>IF(AND(M8142&lt;Variables!$G$6,M8142&gt;Variables!$G$5),0,1)</f>
        <v>1</v>
      </c>
      <c r="AI8142" s="77">
        <f t="shared" si="256"/>
        <v>0</v>
      </c>
      <c r="AJ8142" s="77">
        <f>IF(I8142&gt;Variables!$G$7,0,1)</f>
        <v>0</v>
      </c>
      <c r="AK8142" s="77">
        <f>IF(F8142&gt;Variables!$G$8,0,1)</f>
        <v>1</v>
      </c>
      <c r="AL8142" s="77">
        <f>IF(G8142&gt;Variables!$G$9,0,1)</f>
        <v>1</v>
      </c>
      <c r="AM8142" s="77">
        <f>IF(AND(K8142&gt;Variables!$G$10,K8142&lt;Variables!$G$11),0,1)</f>
        <v>1</v>
      </c>
      <c r="AN8142" s="77">
        <f>IF(H8142&lt;Variables!$G$13,1,0)</f>
        <v>0</v>
      </c>
      <c r="AO8142" s="77">
        <f>IF(R8142&lt;Variables!$G$12,0,1)</f>
        <v>0</v>
      </c>
      <c r="AP8142" s="78">
        <f t="shared" si="257"/>
        <v>0</v>
      </c>
      <c r="AQ8142" s="77">
        <f>IF(V8142&lt;Variables!$G$15,1,0)</f>
        <v>1</v>
      </c>
      <c r="AR8142" s="77">
        <v>0</v>
      </c>
      <c r="AS8142" s="77">
        <v>0</v>
      </c>
      <c r="AT8142" s="77">
        <v>0</v>
      </c>
      <c r="AU8142" s="77">
        <v>1</v>
      </c>
      <c r="BA8142" s="77">
        <v>-1.18</v>
      </c>
    </row>
    <row r="8143" spans="3:53" x14ac:dyDescent="0.25">
      <c r="C8143" s="77" t="s">
        <v>832</v>
      </c>
      <c r="D8143" s="77" t="s">
        <v>189</v>
      </c>
      <c r="E8143" s="77">
        <v>35.1</v>
      </c>
      <c r="F8143" s="77">
        <v>7.35</v>
      </c>
      <c r="G8143" s="77">
        <v>7.36</v>
      </c>
      <c r="H8143" s="77">
        <v>-99999</v>
      </c>
      <c r="I8143" s="77">
        <v>-99999</v>
      </c>
      <c r="J8143" s="77" t="s">
        <v>75</v>
      </c>
      <c r="K8143" s="77">
        <v>46.68</v>
      </c>
      <c r="L8143" s="77">
        <v>35.058860000000003</v>
      </c>
      <c r="M8143" s="77">
        <v>-0.16788908709525291</v>
      </c>
      <c r="N8143" s="77">
        <v>35.119714583333341</v>
      </c>
      <c r="O8143" s="77">
        <v>-0.34087572963976598</v>
      </c>
      <c r="P8143" s="77">
        <v>637806</v>
      </c>
      <c r="Q8143" s="77">
        <v>1620000</v>
      </c>
      <c r="R8143" s="77">
        <v>0.39</v>
      </c>
      <c r="S8143" s="77">
        <v>39.765999999999998</v>
      </c>
      <c r="T8143" s="77">
        <v>6.923</v>
      </c>
      <c r="U8143" s="77">
        <v>20.443999999999999</v>
      </c>
      <c r="V8143" s="77">
        <v>2.3353601688351531</v>
      </c>
      <c r="AC8143" s="77">
        <v>35.450000000000003</v>
      </c>
      <c r="AD8143" s="77">
        <v>34.630000000000003</v>
      </c>
      <c r="AH8143" s="77">
        <f>IF(AND(M8143&lt;Variables!$G$6,M8143&gt;Variables!$G$5),0,1)</f>
        <v>1</v>
      </c>
      <c r="AI8143" s="77">
        <f t="shared" si="256"/>
        <v>1</v>
      </c>
      <c r="AJ8143" s="77">
        <f>IF(I8143&gt;Variables!$G$7,0,1)</f>
        <v>1</v>
      </c>
      <c r="AK8143" s="77">
        <f>IF(F8143&gt;Variables!$G$8,0,1)</f>
        <v>1</v>
      </c>
      <c r="AL8143" s="77">
        <f>IF(G8143&gt;Variables!$G$9,0,1)</f>
        <v>1</v>
      </c>
      <c r="AM8143" s="77">
        <f>IF(AND(K8143&gt;Variables!$G$10,K8143&lt;Variables!$G$11),0,1)</f>
        <v>1</v>
      </c>
      <c r="AN8143" s="77">
        <f>IF(H8143&lt;Variables!$G$13,1,0)</f>
        <v>1</v>
      </c>
      <c r="AO8143" s="77">
        <f>IF(R8143&lt;Variables!$G$12,0,1)</f>
        <v>0</v>
      </c>
      <c r="AP8143" s="78">
        <f t="shared" si="257"/>
        <v>1</v>
      </c>
      <c r="AQ8143" s="77">
        <f>IF(V8143&lt;Variables!$G$15,1,0)</f>
        <v>1</v>
      </c>
      <c r="AR8143" s="77">
        <v>0</v>
      </c>
      <c r="AS8143" s="77">
        <v>0</v>
      </c>
      <c r="AT8143" s="77">
        <v>0</v>
      </c>
      <c r="AU8143" s="77">
        <v>1</v>
      </c>
      <c r="BA8143" s="77">
        <v>-0.52</v>
      </c>
    </row>
    <row r="8144" spans="3:53" x14ac:dyDescent="0.25">
      <c r="C8144" s="77" t="s">
        <v>832</v>
      </c>
      <c r="D8144" s="77" t="s">
        <v>618</v>
      </c>
      <c r="E8144" s="77">
        <v>1.41</v>
      </c>
      <c r="F8144" s="77">
        <v>8.08</v>
      </c>
      <c r="G8144" s="77">
        <v>0.36</v>
      </c>
      <c r="H8144" s="77">
        <v>-99999</v>
      </c>
      <c r="I8144" s="77">
        <v>4.2229999999999999</v>
      </c>
      <c r="J8144" s="77" t="s">
        <v>74</v>
      </c>
      <c r="L8144" s="77">
        <v>1.406666666666667</v>
      </c>
      <c r="M8144" s="77">
        <v>-0.1184834123222618</v>
      </c>
      <c r="N8144" s="77">
        <v>1.406666666666667</v>
      </c>
      <c r="O8144" s="77">
        <v>-0.1184834123222618</v>
      </c>
      <c r="P8144" s="77">
        <v>38867</v>
      </c>
      <c r="Q8144" s="77">
        <v>39096</v>
      </c>
      <c r="R8144" s="77">
        <v>0.99</v>
      </c>
      <c r="S8144" s="77">
        <v>39.765999999999998</v>
      </c>
      <c r="T8144" s="77">
        <v>6.923</v>
      </c>
      <c r="U8144" s="77">
        <v>20.443999999999999</v>
      </c>
      <c r="AC8144" s="77">
        <v>1.4098999999999999</v>
      </c>
      <c r="AD8144" s="77">
        <v>1.395</v>
      </c>
      <c r="AH8144" s="77">
        <f>IF(AND(M8144&lt;Variables!$G$6,M8144&gt;Variables!$G$5),0,1)</f>
        <v>1</v>
      </c>
      <c r="AI8144" s="77">
        <f t="shared" si="256"/>
        <v>1</v>
      </c>
      <c r="AJ8144" s="77">
        <f>IF(I8144&gt;Variables!$G$7,0,1)</f>
        <v>1</v>
      </c>
      <c r="AK8144" s="77">
        <f>IF(F8144&gt;Variables!$G$8,0,1)</f>
        <v>1</v>
      </c>
      <c r="AL8144" s="77">
        <f>IF(G8144&gt;Variables!$G$9,0,1)</f>
        <v>1</v>
      </c>
      <c r="AM8144" s="77">
        <f>IF(AND(K8144&gt;Variables!$G$10,K8144&lt;Variables!$G$11),0,1)</f>
        <v>1</v>
      </c>
      <c r="AN8144" s="77">
        <f>IF(H8144&lt;Variables!$G$13,1,0)</f>
        <v>1</v>
      </c>
      <c r="AO8144" s="77">
        <f>IF(R8144&lt;Variables!$G$12,0,1)</f>
        <v>0</v>
      </c>
      <c r="AP8144" s="78">
        <f t="shared" si="257"/>
        <v>0</v>
      </c>
      <c r="AQ8144" s="77">
        <f>IF(V8144&lt;Variables!$G$15,1,0)</f>
        <v>1</v>
      </c>
      <c r="AR8144" s="77">
        <v>0</v>
      </c>
      <c r="AS8144" s="77">
        <v>0</v>
      </c>
      <c r="AT8144" s="77">
        <v>0</v>
      </c>
      <c r="AU8144" s="77">
        <v>0</v>
      </c>
      <c r="BA8144" s="77">
        <v>0</v>
      </c>
    </row>
    <row r="8145" spans="3:53" x14ac:dyDescent="0.25">
      <c r="C8145" s="77" t="s">
        <v>832</v>
      </c>
      <c r="D8145" s="77" t="s">
        <v>638</v>
      </c>
      <c r="E8145" s="77">
        <v>5.6</v>
      </c>
      <c r="F8145" s="77">
        <v>7.12</v>
      </c>
      <c r="G8145" s="77">
        <v>6.53</v>
      </c>
      <c r="H8145" s="77">
        <v>-99999</v>
      </c>
      <c r="I8145" s="77">
        <v>278.37900000000002</v>
      </c>
      <c r="J8145" s="77" t="s">
        <v>74</v>
      </c>
      <c r="K8145" s="77">
        <v>-99999</v>
      </c>
      <c r="L8145" s="77">
        <v>5.55</v>
      </c>
      <c r="M8145" s="77">
        <v>0</v>
      </c>
      <c r="N8145" s="77">
        <v>5.5415000000000001</v>
      </c>
      <c r="O8145" s="77">
        <v>0.15338807182170411</v>
      </c>
      <c r="P8145" s="77">
        <v>20167</v>
      </c>
      <c r="Q8145" s="77">
        <v>549543</v>
      </c>
      <c r="R8145" s="77">
        <v>0.04</v>
      </c>
      <c r="S8145" s="77">
        <v>39.765999999999998</v>
      </c>
      <c r="T8145" s="77">
        <v>6.923</v>
      </c>
      <c r="U8145" s="77">
        <v>20.443999999999999</v>
      </c>
      <c r="V8145" s="77">
        <v>-99999</v>
      </c>
      <c r="AC8145" s="77">
        <v>5.58</v>
      </c>
      <c r="AD8145" s="77">
        <v>5.49</v>
      </c>
      <c r="AH8145" s="77">
        <f>IF(AND(M8145&lt;Variables!$G$6,M8145&gt;Variables!$G$5),0,1)</f>
        <v>1</v>
      </c>
      <c r="AI8145" s="77">
        <f t="shared" si="256"/>
        <v>0</v>
      </c>
      <c r="AJ8145" s="77">
        <f>IF(I8145&gt;Variables!$G$7,0,1)</f>
        <v>0</v>
      </c>
      <c r="AK8145" s="77">
        <f>IF(F8145&gt;Variables!$G$8,0,1)</f>
        <v>1</v>
      </c>
      <c r="AL8145" s="77">
        <f>IF(G8145&gt;Variables!$G$9,0,1)</f>
        <v>1</v>
      </c>
      <c r="AM8145" s="77">
        <f>IF(AND(K8145&gt;Variables!$G$10,K8145&lt;Variables!$G$11),0,1)</f>
        <v>1</v>
      </c>
      <c r="AN8145" s="77">
        <f>IF(H8145&lt;Variables!$G$13,1,0)</f>
        <v>1</v>
      </c>
      <c r="AO8145" s="77">
        <f>IF(R8145&lt;Variables!$G$12,0,1)</f>
        <v>0</v>
      </c>
      <c r="AP8145" s="78">
        <f t="shared" si="257"/>
        <v>0</v>
      </c>
      <c r="AQ8145" s="77">
        <f>IF(V8145&lt;Variables!$G$15,1,0)</f>
        <v>1</v>
      </c>
      <c r="AR8145" s="77">
        <v>0</v>
      </c>
      <c r="AS8145" s="77">
        <v>0</v>
      </c>
      <c r="AT8145" s="77">
        <v>0</v>
      </c>
      <c r="AU8145" s="77">
        <v>0</v>
      </c>
      <c r="BA8145" s="77">
        <v>0</v>
      </c>
    </row>
    <row r="8146" spans="3:53" x14ac:dyDescent="0.25">
      <c r="C8146" s="77" t="s">
        <v>832</v>
      </c>
      <c r="D8146" s="77" t="s">
        <v>609</v>
      </c>
      <c r="E8146" s="77">
        <v>5.64</v>
      </c>
      <c r="F8146" s="77">
        <v>9.44</v>
      </c>
      <c r="G8146" s="77">
        <v>6.13</v>
      </c>
      <c r="H8146" s="77">
        <v>30100</v>
      </c>
      <c r="I8146" s="77">
        <v>271.77999999999997</v>
      </c>
      <c r="J8146" s="77" t="s">
        <v>74</v>
      </c>
      <c r="K8146" s="77">
        <v>68.12</v>
      </c>
      <c r="L8146" s="77">
        <v>5.5995799999999996</v>
      </c>
      <c r="M8146" s="77">
        <v>0.45396261862496029</v>
      </c>
      <c r="N8146" s="77">
        <v>5.5555399999999997</v>
      </c>
      <c r="O8146" s="77">
        <v>1.250283500793808</v>
      </c>
      <c r="P8146" s="77">
        <v>55159000</v>
      </c>
      <c r="Q8146" s="77">
        <v>38585000</v>
      </c>
      <c r="R8146" s="77">
        <v>1.43</v>
      </c>
      <c r="S8146" s="77">
        <v>39.765999999999998</v>
      </c>
      <c r="T8146" s="77">
        <v>6.923</v>
      </c>
      <c r="U8146" s="77">
        <v>20.443999999999999</v>
      </c>
      <c r="V8146" s="77">
        <v>2.5191640538640399</v>
      </c>
      <c r="AC8146" s="77">
        <v>5.63</v>
      </c>
      <c r="AD8146" s="77">
        <v>5.45</v>
      </c>
      <c r="AH8146" s="77">
        <f>IF(AND(M8146&lt;Variables!$G$6,M8146&gt;Variables!$G$5),0,1)</f>
        <v>1</v>
      </c>
      <c r="AI8146" s="77">
        <f t="shared" si="256"/>
        <v>0</v>
      </c>
      <c r="AJ8146" s="77">
        <f>IF(I8146&gt;Variables!$G$7,0,1)</f>
        <v>0</v>
      </c>
      <c r="AK8146" s="77">
        <f>IF(F8146&gt;Variables!$G$8,0,1)</f>
        <v>0</v>
      </c>
      <c r="AL8146" s="77">
        <f>IF(G8146&gt;Variables!$G$9,0,1)</f>
        <v>1</v>
      </c>
      <c r="AM8146" s="77">
        <f>IF(AND(K8146&gt;Variables!$G$10,K8146&lt;Variables!$G$11),0,1)</f>
        <v>0</v>
      </c>
      <c r="AN8146" s="77">
        <f>IF(H8146&lt;Variables!$G$13,1,0)</f>
        <v>0</v>
      </c>
      <c r="AO8146" s="77">
        <f>IF(R8146&lt;Variables!$G$12,0,1)</f>
        <v>0</v>
      </c>
      <c r="AP8146" s="78">
        <f t="shared" si="257"/>
        <v>0</v>
      </c>
      <c r="AQ8146" s="77">
        <f>IF(V8146&lt;Variables!$G$15,1,0)</f>
        <v>1</v>
      </c>
      <c r="AR8146" s="77">
        <v>0</v>
      </c>
      <c r="AS8146" s="77">
        <v>0</v>
      </c>
      <c r="AT8146" s="77">
        <v>1</v>
      </c>
      <c r="AU8146" s="77">
        <v>0</v>
      </c>
      <c r="BA8146" s="77">
        <v>-2.25</v>
      </c>
    </row>
    <row r="8147" spans="3:53" x14ac:dyDescent="0.25">
      <c r="C8147" s="77" t="s">
        <v>832</v>
      </c>
      <c r="D8147" s="77" t="s">
        <v>127</v>
      </c>
      <c r="E8147" s="77">
        <v>41.24</v>
      </c>
      <c r="F8147" s="77">
        <v>23.08</v>
      </c>
      <c r="G8147" s="77">
        <v>22.37</v>
      </c>
      <c r="H8147" s="77">
        <v>6940</v>
      </c>
      <c r="I8147" s="77">
        <v>1497.998</v>
      </c>
      <c r="J8147" s="77" t="s">
        <v>74</v>
      </c>
      <c r="K8147" s="77">
        <v>48.91</v>
      </c>
      <c r="L8147" s="77">
        <v>41.147959999999998</v>
      </c>
      <c r="M8147" s="77">
        <v>-7.9372100099251358E-2</v>
      </c>
      <c r="N8147" s="77">
        <v>41.096315999999987</v>
      </c>
      <c r="O8147" s="77">
        <v>4.6193921615755591E-2</v>
      </c>
      <c r="P8147" s="77">
        <v>1985000</v>
      </c>
      <c r="Q8147" s="77">
        <v>800984</v>
      </c>
      <c r="R8147" s="77">
        <v>2.48</v>
      </c>
      <c r="S8147" s="77">
        <v>39.765999999999998</v>
      </c>
      <c r="T8147" s="77">
        <v>6.923</v>
      </c>
      <c r="U8147" s="77">
        <v>20.443999999999999</v>
      </c>
      <c r="V8147" s="77">
        <v>2.357521417581236</v>
      </c>
      <c r="AC8147" s="77">
        <v>42.4</v>
      </c>
      <c r="AD8147" s="77">
        <v>40.78</v>
      </c>
      <c r="AH8147" s="77">
        <f>IF(AND(M8147&lt;Variables!$G$6,M8147&gt;Variables!$G$5),0,1)</f>
        <v>1</v>
      </c>
      <c r="AI8147" s="77">
        <f t="shared" si="256"/>
        <v>0</v>
      </c>
      <c r="AJ8147" s="77">
        <f>IF(I8147&gt;Variables!$G$7,0,1)</f>
        <v>0</v>
      </c>
      <c r="AK8147" s="77">
        <f>IF(F8147&gt;Variables!$G$8,0,1)</f>
        <v>0</v>
      </c>
      <c r="AL8147" s="77">
        <f>IF(G8147&gt;Variables!$G$9,0,1)</f>
        <v>0</v>
      </c>
      <c r="AM8147" s="77">
        <f>IF(AND(K8147&gt;Variables!$G$10,K8147&lt;Variables!$G$11),0,1)</f>
        <v>1</v>
      </c>
      <c r="AN8147" s="77">
        <f>IF(H8147&lt;Variables!$G$13,1,0)</f>
        <v>0</v>
      </c>
      <c r="AO8147" s="77">
        <f>IF(R8147&lt;Variables!$G$12,0,1)</f>
        <v>1</v>
      </c>
      <c r="AP8147" s="78">
        <f t="shared" si="257"/>
        <v>0</v>
      </c>
      <c r="AQ8147" s="77">
        <f>IF(V8147&lt;Variables!$G$15,1,0)</f>
        <v>1</v>
      </c>
      <c r="AR8147" s="77">
        <v>0</v>
      </c>
      <c r="AS8147" s="77">
        <v>0</v>
      </c>
      <c r="AT8147" s="77">
        <v>0</v>
      </c>
      <c r="AU8147" s="77">
        <v>1</v>
      </c>
      <c r="BA8147" s="77">
        <v>-0.99</v>
      </c>
    </row>
    <row r="8148" spans="3:53" x14ac:dyDescent="0.25">
      <c r="C8148" s="77" t="s">
        <v>832</v>
      </c>
      <c r="D8148" s="77" t="s">
        <v>622</v>
      </c>
      <c r="E8148" s="77">
        <v>3.75</v>
      </c>
      <c r="F8148" s="77">
        <v>32.92</v>
      </c>
      <c r="G8148" s="77">
        <v>-21.46</v>
      </c>
      <c r="H8148" s="77">
        <v>181.22</v>
      </c>
      <c r="I8148" s="77">
        <v>-10.148999999999999</v>
      </c>
      <c r="J8148" s="77" t="s">
        <v>74</v>
      </c>
      <c r="K8148" s="77">
        <v>35.71</v>
      </c>
      <c r="L8148" s="77">
        <v>3.8027950000000001</v>
      </c>
      <c r="M8148" s="77">
        <v>-0.86239200377616165</v>
      </c>
      <c r="N8148" s="77">
        <v>3.8523300000000011</v>
      </c>
      <c r="O8148" s="77">
        <v>-2.1371481674726902</v>
      </c>
      <c r="P8148" s="77">
        <v>50690000</v>
      </c>
      <c r="Q8148" s="77">
        <v>217790</v>
      </c>
      <c r="R8148" s="77">
        <v>232.75</v>
      </c>
      <c r="S8148" s="77">
        <v>39.765999999999998</v>
      </c>
      <c r="T8148" s="77">
        <v>6.923</v>
      </c>
      <c r="U8148" s="77">
        <v>20.443999999999999</v>
      </c>
      <c r="V8148" s="77">
        <v>2.2057872880504998</v>
      </c>
      <c r="AC8148" s="77">
        <v>3.97</v>
      </c>
      <c r="AD8148" s="77">
        <v>3.65</v>
      </c>
      <c r="AH8148" s="77">
        <f>IF(AND(M8148&lt;Variables!$G$6,M8148&gt;Variables!$G$5),0,1)</f>
        <v>1</v>
      </c>
      <c r="AI8148" s="77">
        <f t="shared" si="256"/>
        <v>1</v>
      </c>
      <c r="AJ8148" s="77">
        <f>IF(I8148&gt;Variables!$G$7,0,1)</f>
        <v>1</v>
      </c>
      <c r="AK8148" s="77">
        <f>IF(F8148&gt;Variables!$G$8,0,1)</f>
        <v>0</v>
      </c>
      <c r="AL8148" s="77">
        <f>IF(G8148&gt;Variables!$G$9,0,1)</f>
        <v>1</v>
      </c>
      <c r="AM8148" s="77">
        <f>IF(AND(K8148&gt;Variables!$G$10,K8148&lt;Variables!$G$11),0,1)</f>
        <v>1</v>
      </c>
      <c r="AN8148" s="77">
        <f>IF(H8148&lt;Variables!$G$13,1,0)</f>
        <v>1</v>
      </c>
      <c r="AO8148" s="77">
        <f>IF(R8148&lt;Variables!$G$12,0,1)</f>
        <v>1</v>
      </c>
      <c r="AP8148" s="78">
        <f t="shared" si="257"/>
        <v>0</v>
      </c>
      <c r="AQ8148" s="77">
        <f>IF(V8148&lt;Variables!$G$15,1,0)</f>
        <v>1</v>
      </c>
      <c r="AR8148" s="77">
        <v>0</v>
      </c>
      <c r="AS8148" s="77">
        <v>0</v>
      </c>
      <c r="AT8148" s="77">
        <v>1</v>
      </c>
      <c r="AU8148" s="77">
        <v>0</v>
      </c>
      <c r="BA8148" s="77">
        <v>-2.25</v>
      </c>
    </row>
    <row r="8149" spans="3:53" x14ac:dyDescent="0.25">
      <c r="C8149" s="77" t="s">
        <v>832</v>
      </c>
      <c r="D8149" s="77" t="s">
        <v>621</v>
      </c>
      <c r="E8149" s="77">
        <v>12.09</v>
      </c>
      <c r="F8149" s="77">
        <v>37.1</v>
      </c>
      <c r="G8149" s="77">
        <v>-6.92</v>
      </c>
      <c r="H8149" s="77">
        <v>28.51</v>
      </c>
      <c r="I8149" s="77">
        <v>-13.324</v>
      </c>
      <c r="J8149" s="77" t="s">
        <v>74</v>
      </c>
      <c r="K8149" s="77">
        <v>37.5</v>
      </c>
      <c r="L8149" s="77">
        <v>12.13495</v>
      </c>
      <c r="M8149" s="77">
        <v>-1.359296906868172</v>
      </c>
      <c r="N8149" s="77">
        <v>12.30158085106383</v>
      </c>
      <c r="O8149" s="77">
        <v>-2.695432847845364</v>
      </c>
      <c r="P8149" s="77">
        <v>5350000</v>
      </c>
      <c r="Q8149" s="77">
        <v>52870</v>
      </c>
      <c r="R8149" s="77">
        <v>101.19</v>
      </c>
      <c r="S8149" s="77">
        <v>39.765999999999998</v>
      </c>
      <c r="T8149" s="77">
        <v>6.923</v>
      </c>
      <c r="U8149" s="77">
        <v>20.443999999999999</v>
      </c>
      <c r="V8149" s="77">
        <v>2.2237711012406312</v>
      </c>
      <c r="AC8149" s="77">
        <v>12.33</v>
      </c>
      <c r="AD8149" s="77">
        <v>11.63</v>
      </c>
      <c r="AH8149" s="77">
        <f>IF(AND(M8149&lt;Variables!$G$6,M8149&gt;Variables!$G$5),0,1)</f>
        <v>0</v>
      </c>
      <c r="AI8149" s="77">
        <f t="shared" si="256"/>
        <v>1</v>
      </c>
      <c r="AJ8149" s="77">
        <f>IF(I8149&gt;Variables!$G$7,0,1)</f>
        <v>1</v>
      </c>
      <c r="AK8149" s="77">
        <f>IF(F8149&gt;Variables!$G$8,0,1)</f>
        <v>0</v>
      </c>
      <c r="AL8149" s="77">
        <f>IF(G8149&gt;Variables!$G$9,0,1)</f>
        <v>1</v>
      </c>
      <c r="AM8149" s="77">
        <f>IF(AND(K8149&gt;Variables!$G$10,K8149&lt;Variables!$G$11),0,1)</f>
        <v>1</v>
      </c>
      <c r="AN8149" s="77">
        <f>IF(H8149&lt;Variables!$G$13,1,0)</f>
        <v>1</v>
      </c>
      <c r="AO8149" s="77">
        <f>IF(R8149&lt;Variables!$G$12,0,1)</f>
        <v>1</v>
      </c>
      <c r="AP8149" s="78">
        <f t="shared" si="257"/>
        <v>0</v>
      </c>
      <c r="AQ8149" s="77">
        <f>IF(V8149&lt;Variables!$G$15,1,0)</f>
        <v>1</v>
      </c>
      <c r="AR8149" s="77">
        <v>0</v>
      </c>
      <c r="AS8149" s="77">
        <v>0</v>
      </c>
      <c r="AT8149" s="77">
        <v>1</v>
      </c>
      <c r="AU8149" s="77">
        <v>0</v>
      </c>
      <c r="BA8149" s="77">
        <v>-2.25</v>
      </c>
    </row>
    <row r="8150" spans="3:53" x14ac:dyDescent="0.25">
      <c r="C8150" s="77" t="s">
        <v>832</v>
      </c>
      <c r="D8150" s="77" t="s">
        <v>431</v>
      </c>
      <c r="E8150" s="77">
        <v>40.700000000000003</v>
      </c>
      <c r="F8150" s="77">
        <v>6.55</v>
      </c>
      <c r="G8150" s="77">
        <v>6.12</v>
      </c>
      <c r="H8150" s="77">
        <v>4950</v>
      </c>
      <c r="I8150" s="77">
        <v>178.298</v>
      </c>
      <c r="J8150" s="77" t="s">
        <v>75</v>
      </c>
      <c r="K8150" s="77">
        <v>43.16</v>
      </c>
      <c r="L8150" s="77">
        <v>40.580454999999994</v>
      </c>
      <c r="M8150" s="77">
        <v>-0.1016622410960954</v>
      </c>
      <c r="N8150" s="77">
        <v>40.680543999999998</v>
      </c>
      <c r="O8150" s="77">
        <v>-0.34744864768769218</v>
      </c>
      <c r="P8150" s="77">
        <v>7867000</v>
      </c>
      <c r="Q8150" s="77">
        <v>5997000</v>
      </c>
      <c r="R8150" s="77">
        <v>1.31</v>
      </c>
      <c r="S8150" s="77">
        <v>39.765999999999998</v>
      </c>
      <c r="T8150" s="77">
        <v>6.923</v>
      </c>
      <c r="U8150" s="77">
        <v>20.443999999999999</v>
      </c>
      <c r="V8150" s="77">
        <v>2.2967725904908649</v>
      </c>
      <c r="AC8150" s="77">
        <v>40.67</v>
      </c>
      <c r="AD8150" s="77">
        <v>39.28</v>
      </c>
      <c r="AH8150" s="77">
        <f>IF(AND(M8150&lt;Variables!$G$6,M8150&gt;Variables!$G$5),0,1)</f>
        <v>1</v>
      </c>
      <c r="AI8150" s="77">
        <f t="shared" si="256"/>
        <v>1</v>
      </c>
      <c r="AJ8150" s="77">
        <f>IF(I8150&gt;Variables!$G$7,0,1)</f>
        <v>0</v>
      </c>
      <c r="AK8150" s="77">
        <f>IF(F8150&gt;Variables!$G$8,0,1)</f>
        <v>1</v>
      </c>
      <c r="AL8150" s="77">
        <f>IF(G8150&gt;Variables!$G$9,0,1)</f>
        <v>1</v>
      </c>
      <c r="AM8150" s="77">
        <f>IF(AND(K8150&gt;Variables!$G$10,K8150&lt;Variables!$G$11),0,1)</f>
        <v>1</v>
      </c>
      <c r="AN8150" s="77">
        <f>IF(H8150&lt;Variables!$G$13,1,0)</f>
        <v>0</v>
      </c>
      <c r="AO8150" s="77">
        <f>IF(R8150&lt;Variables!$G$12,0,1)</f>
        <v>0</v>
      </c>
      <c r="AP8150" s="78">
        <f t="shared" si="257"/>
        <v>1</v>
      </c>
      <c r="AQ8150" s="77">
        <f>IF(V8150&lt;Variables!$G$15,1,0)</f>
        <v>1</v>
      </c>
      <c r="AR8150" s="77">
        <v>0</v>
      </c>
      <c r="AS8150" s="77">
        <v>0</v>
      </c>
      <c r="AT8150" s="77">
        <v>1</v>
      </c>
      <c r="AU8150" s="77">
        <v>0</v>
      </c>
      <c r="BA8150" s="77">
        <v>-1.67</v>
      </c>
    </row>
    <row r="8151" spans="3:53" x14ac:dyDescent="0.25">
      <c r="C8151" s="77" t="s">
        <v>832</v>
      </c>
      <c r="D8151" s="77" t="s">
        <v>847</v>
      </c>
      <c r="E8151" s="77">
        <v>20.059999999999999</v>
      </c>
      <c r="F8151" s="77">
        <v>34.93</v>
      </c>
      <c r="G8151" s="77">
        <v>6.24</v>
      </c>
      <c r="H8151" s="77">
        <v>-99999</v>
      </c>
      <c r="I8151" s="77">
        <v>-99999</v>
      </c>
      <c r="J8151" s="77" t="s">
        <v>75</v>
      </c>
      <c r="K8151" s="77">
        <v>-99999</v>
      </c>
      <c r="L8151" s="77">
        <v>19.611985000000001</v>
      </c>
      <c r="M8151" s="77">
        <v>2.3863724146230041</v>
      </c>
      <c r="N8151" s="77">
        <v>19.506848000000002</v>
      </c>
      <c r="O8151" s="77">
        <v>2.9382091868455462</v>
      </c>
      <c r="P8151" s="77">
        <v>10640000</v>
      </c>
      <c r="S8151" s="77">
        <v>39.765999999999998</v>
      </c>
      <c r="T8151" s="77">
        <v>6.923</v>
      </c>
      <c r="U8151" s="77">
        <v>20.443999999999999</v>
      </c>
      <c r="V8151" s="77">
        <v>-99999</v>
      </c>
      <c r="AC8151" s="77">
        <v>22</v>
      </c>
      <c r="AD8151" s="77">
        <v>20</v>
      </c>
      <c r="AH8151" s="77">
        <f>IF(AND(M8151&lt;Variables!$G$6,M8151&gt;Variables!$G$5),0,1)</f>
        <v>1</v>
      </c>
      <c r="AI8151" s="77">
        <f t="shared" si="256"/>
        <v>0</v>
      </c>
      <c r="AJ8151" s="77">
        <f>IF(I8151&gt;Variables!$G$7,0,1)</f>
        <v>1</v>
      </c>
      <c r="AK8151" s="77">
        <f>IF(F8151&gt;Variables!$G$8,0,1)</f>
        <v>0</v>
      </c>
      <c r="AL8151" s="77">
        <f>IF(G8151&gt;Variables!$G$9,0,1)</f>
        <v>1</v>
      </c>
      <c r="AM8151" s="77">
        <f>IF(AND(K8151&gt;Variables!$G$10,K8151&lt;Variables!$G$11),0,1)</f>
        <v>1</v>
      </c>
      <c r="AN8151" s="77">
        <f>IF(H8151&lt;Variables!$G$13,1,0)</f>
        <v>1</v>
      </c>
      <c r="AO8151" s="77">
        <f>IF(R8151&lt;Variables!$G$12,0,1)</f>
        <v>0</v>
      </c>
      <c r="AP8151" s="78">
        <f t="shared" si="257"/>
        <v>1</v>
      </c>
      <c r="AQ8151" s="77">
        <f>IF(V8151&lt;Variables!$G$15,1,0)</f>
        <v>1</v>
      </c>
      <c r="AR8151" s="77">
        <v>1</v>
      </c>
      <c r="AS8151" s="77">
        <v>0</v>
      </c>
      <c r="AT8151" s="77">
        <v>0</v>
      </c>
      <c r="AU8151" s="77">
        <v>0</v>
      </c>
      <c r="BA8151" s="77">
        <v>2</v>
      </c>
    </row>
    <row r="8152" spans="3:53" x14ac:dyDescent="0.25">
      <c r="C8152" s="77" t="s">
        <v>832</v>
      </c>
      <c r="D8152" s="77" t="s">
        <v>201</v>
      </c>
      <c r="E8152" s="77">
        <v>48.59</v>
      </c>
      <c r="F8152" s="77">
        <v>6.66</v>
      </c>
      <c r="G8152" s="77">
        <v>4.4400000000000004</v>
      </c>
      <c r="H8152" s="77">
        <v>-99999</v>
      </c>
      <c r="I8152" s="77">
        <v>23810.78</v>
      </c>
      <c r="J8152" s="77" t="s">
        <v>75</v>
      </c>
      <c r="K8152" s="77">
        <v>63.25</v>
      </c>
      <c r="L8152" s="77">
        <v>48.199366666666663</v>
      </c>
      <c r="M8152" s="77">
        <v>0.99717769458935579</v>
      </c>
      <c r="N8152" s="77">
        <v>48.25394838709677</v>
      </c>
      <c r="O8152" s="77">
        <v>0.88293627183709789</v>
      </c>
      <c r="P8152" s="77">
        <v>412057</v>
      </c>
      <c r="Q8152" s="77">
        <v>1984000</v>
      </c>
      <c r="R8152" s="77">
        <v>0.21</v>
      </c>
      <c r="S8152" s="77">
        <v>39.765999999999998</v>
      </c>
      <c r="T8152" s="77">
        <v>6.923</v>
      </c>
      <c r="U8152" s="77">
        <v>20.443999999999999</v>
      </c>
      <c r="V8152" s="77">
        <v>2.4401853782795211</v>
      </c>
      <c r="AC8152" s="77">
        <v>48.88</v>
      </c>
      <c r="AD8152" s="77">
        <v>47.51</v>
      </c>
      <c r="AH8152" s="77">
        <f>IF(AND(M8152&lt;Variables!$G$6,M8152&gt;Variables!$G$5),0,1)</f>
        <v>1</v>
      </c>
      <c r="AI8152" s="77">
        <f t="shared" si="256"/>
        <v>1</v>
      </c>
      <c r="AJ8152" s="77">
        <f>IF(I8152&gt;Variables!$G$7,0,1)</f>
        <v>0</v>
      </c>
      <c r="AK8152" s="77">
        <f>IF(F8152&gt;Variables!$G$8,0,1)</f>
        <v>1</v>
      </c>
      <c r="AL8152" s="77">
        <f>IF(G8152&gt;Variables!$G$9,0,1)</f>
        <v>1</v>
      </c>
      <c r="AM8152" s="77">
        <f>IF(AND(K8152&gt;Variables!$G$10,K8152&lt;Variables!$G$11),0,1)</f>
        <v>0</v>
      </c>
      <c r="AN8152" s="77">
        <f>IF(H8152&lt;Variables!$G$13,1,0)</f>
        <v>1</v>
      </c>
      <c r="AO8152" s="77">
        <f>IF(R8152&lt;Variables!$G$12,0,1)</f>
        <v>0</v>
      </c>
      <c r="AP8152" s="78">
        <f t="shared" si="257"/>
        <v>1</v>
      </c>
      <c r="AQ8152" s="77">
        <f>IF(V8152&lt;Variables!$G$15,1,0)</f>
        <v>1</v>
      </c>
      <c r="AR8152" s="77">
        <v>0</v>
      </c>
      <c r="AS8152" s="77">
        <v>0</v>
      </c>
      <c r="AT8152" s="77">
        <v>1</v>
      </c>
      <c r="AU8152" s="77">
        <v>0</v>
      </c>
      <c r="BA8152" s="77">
        <v>-1.35</v>
      </c>
    </row>
    <row r="8153" spans="3:53" x14ac:dyDescent="0.25">
      <c r="C8153" s="77" t="s">
        <v>832</v>
      </c>
      <c r="D8153" s="77" t="s">
        <v>82</v>
      </c>
      <c r="E8153" s="77">
        <v>34.380000000000003</v>
      </c>
      <c r="F8153" s="77">
        <v>6.84</v>
      </c>
      <c r="G8153" s="77">
        <v>5.27</v>
      </c>
      <c r="H8153" s="77">
        <v>4580</v>
      </c>
      <c r="I8153" s="77">
        <v>284.09500000000003</v>
      </c>
      <c r="J8153" s="77" t="s">
        <v>75</v>
      </c>
      <c r="K8153" s="77">
        <v>40.26</v>
      </c>
      <c r="L8153" s="77">
        <v>34.486915000000003</v>
      </c>
      <c r="M8153" s="77">
        <v>-0.3390126371117822</v>
      </c>
      <c r="N8153" s="77">
        <v>34.481408000000002</v>
      </c>
      <c r="O8153" s="77">
        <v>-0.32309585501846211</v>
      </c>
      <c r="P8153" s="77">
        <v>12514000</v>
      </c>
      <c r="Q8153" s="77">
        <v>15988000</v>
      </c>
      <c r="R8153" s="77">
        <v>0.78</v>
      </c>
      <c r="S8153" s="77">
        <v>39.765999999999998</v>
      </c>
      <c r="T8153" s="77">
        <v>6.923</v>
      </c>
      <c r="U8153" s="77">
        <v>20.443999999999999</v>
      </c>
      <c r="V8153" s="77">
        <v>2.2653718014140729</v>
      </c>
      <c r="AC8153" s="77">
        <v>34.880000000000003</v>
      </c>
      <c r="AD8153" s="77">
        <v>33.883800000000001</v>
      </c>
      <c r="AH8153" s="77">
        <f>IF(AND(M8153&lt;Variables!$G$6,M8153&gt;Variables!$G$5),0,1)</f>
        <v>1</v>
      </c>
      <c r="AI8153" s="77">
        <f t="shared" si="256"/>
        <v>0</v>
      </c>
      <c r="AJ8153" s="77">
        <f>IF(I8153&gt;Variables!$G$7,0,1)</f>
        <v>0</v>
      </c>
      <c r="AK8153" s="77">
        <f>IF(F8153&gt;Variables!$G$8,0,1)</f>
        <v>1</v>
      </c>
      <c r="AL8153" s="77">
        <f>IF(G8153&gt;Variables!$G$9,0,1)</f>
        <v>1</v>
      </c>
      <c r="AM8153" s="77">
        <f>IF(AND(K8153&gt;Variables!$G$10,K8153&lt;Variables!$G$11),0,1)</f>
        <v>1</v>
      </c>
      <c r="AN8153" s="77">
        <f>IF(H8153&lt;Variables!$G$13,1,0)</f>
        <v>0</v>
      </c>
      <c r="AO8153" s="77">
        <f>IF(R8153&lt;Variables!$G$12,0,1)</f>
        <v>0</v>
      </c>
      <c r="AP8153" s="78">
        <f t="shared" si="257"/>
        <v>1</v>
      </c>
      <c r="AQ8153" s="77">
        <f>IF(V8153&lt;Variables!$G$15,1,0)</f>
        <v>1</v>
      </c>
      <c r="AR8153" s="77">
        <v>0</v>
      </c>
      <c r="AS8153" s="77">
        <v>1</v>
      </c>
      <c r="AT8153" s="77">
        <v>0</v>
      </c>
      <c r="AU8153" s="77">
        <v>0</v>
      </c>
      <c r="BA8153" s="77">
        <v>-0.22</v>
      </c>
    </row>
    <row r="8154" spans="3:53" x14ac:dyDescent="0.25">
      <c r="C8154" s="77" t="s">
        <v>832</v>
      </c>
      <c r="D8154" s="77" t="s">
        <v>131</v>
      </c>
      <c r="E8154" s="77">
        <v>1.86</v>
      </c>
      <c r="F8154" s="77">
        <v>6.9</v>
      </c>
      <c r="G8154" s="77">
        <v>10.78</v>
      </c>
      <c r="H8154" s="77">
        <v>3070</v>
      </c>
      <c r="I8154" s="77">
        <v>46.530999999999999</v>
      </c>
      <c r="J8154" s="77" t="s">
        <v>75</v>
      </c>
      <c r="K8154" s="77">
        <v>51.49</v>
      </c>
      <c r="L8154" s="77">
        <v>1.851985</v>
      </c>
      <c r="M8154" s="77">
        <v>-0.1071822935930735</v>
      </c>
      <c r="N8154" s="77">
        <v>1.833294</v>
      </c>
      <c r="O8154" s="77">
        <v>0.91125591421780183</v>
      </c>
      <c r="P8154" s="77">
        <v>34423000</v>
      </c>
      <c r="Q8154" s="77">
        <v>25764000</v>
      </c>
      <c r="R8154" s="77">
        <v>1.34</v>
      </c>
      <c r="S8154" s="77">
        <v>39.765999999999998</v>
      </c>
      <c r="T8154" s="77">
        <v>6.923</v>
      </c>
      <c r="U8154" s="77">
        <v>20.443999999999999</v>
      </c>
      <c r="V8154" s="77">
        <v>2.3856843579046259</v>
      </c>
      <c r="AC8154" s="77">
        <v>1.9</v>
      </c>
      <c r="AD8154" s="77">
        <v>1.82</v>
      </c>
      <c r="AH8154" s="77">
        <f>IF(AND(M8154&lt;Variables!$G$6,M8154&gt;Variables!$G$5),0,1)</f>
        <v>1</v>
      </c>
      <c r="AI8154" s="77">
        <f t="shared" si="256"/>
        <v>0</v>
      </c>
      <c r="AJ8154" s="77">
        <f>IF(I8154&gt;Variables!$G$7,0,1)</f>
        <v>1</v>
      </c>
      <c r="AK8154" s="77">
        <f>IF(F8154&gt;Variables!$G$8,0,1)</f>
        <v>1</v>
      </c>
      <c r="AL8154" s="77">
        <f>IF(G8154&gt;Variables!$G$9,0,1)</f>
        <v>0</v>
      </c>
      <c r="AM8154" s="77">
        <f>IF(AND(K8154&gt;Variables!$G$10,K8154&lt;Variables!$G$11),0,1)</f>
        <v>1</v>
      </c>
      <c r="AN8154" s="77">
        <f>IF(H8154&lt;Variables!$G$13,1,0)</f>
        <v>0</v>
      </c>
      <c r="AO8154" s="77">
        <f>IF(R8154&lt;Variables!$G$12,0,1)</f>
        <v>0</v>
      </c>
      <c r="AP8154" s="78">
        <f t="shared" si="257"/>
        <v>1</v>
      </c>
      <c r="AQ8154" s="77">
        <f>IF(V8154&lt;Variables!$G$15,1,0)</f>
        <v>1</v>
      </c>
      <c r="AR8154" s="77">
        <v>0</v>
      </c>
      <c r="AS8154" s="77">
        <v>0</v>
      </c>
      <c r="AT8154" s="77">
        <v>1</v>
      </c>
      <c r="AU8154" s="77">
        <v>0</v>
      </c>
      <c r="BA8154" s="77">
        <v>-1.68</v>
      </c>
    </row>
    <row r="8155" spans="3:53" x14ac:dyDescent="0.25">
      <c r="C8155" s="77" t="s">
        <v>832</v>
      </c>
      <c r="D8155" s="77" t="s">
        <v>845</v>
      </c>
      <c r="E8155" s="77">
        <v>48.79</v>
      </c>
      <c r="F8155" s="77">
        <v>7.13</v>
      </c>
      <c r="G8155" s="77">
        <v>7.22</v>
      </c>
      <c r="H8155" s="77">
        <v>7470</v>
      </c>
      <c r="I8155" s="77">
        <v>-14.333</v>
      </c>
      <c r="J8155" s="77" t="s">
        <v>75</v>
      </c>
      <c r="K8155" s="77">
        <v>49.36</v>
      </c>
      <c r="L8155" s="77">
        <v>48.679890000000007</v>
      </c>
      <c r="M8155" s="77">
        <v>-0.22574003351282659</v>
      </c>
      <c r="N8155" s="77">
        <v>48.411741999999997</v>
      </c>
      <c r="O8155" s="77">
        <v>0.32690003181460309</v>
      </c>
      <c r="P8155" s="77">
        <v>1275000</v>
      </c>
      <c r="Q8155" s="77">
        <v>2388000</v>
      </c>
      <c r="R8155" s="77">
        <v>0.53</v>
      </c>
      <c r="S8155" s="77">
        <v>39.765999999999998</v>
      </c>
      <c r="T8155" s="77">
        <v>6.923</v>
      </c>
      <c r="U8155" s="77">
        <v>20.443999999999999</v>
      </c>
      <c r="V8155" s="77">
        <v>2.3658216010525912</v>
      </c>
      <c r="AC8155" s="77">
        <v>49.51</v>
      </c>
      <c r="AD8155" s="77">
        <v>48.18</v>
      </c>
      <c r="AH8155" s="77">
        <f>IF(AND(M8155&lt;Variables!$G$6,M8155&gt;Variables!$G$5),0,1)</f>
        <v>1</v>
      </c>
      <c r="AI8155" s="77">
        <f t="shared" si="256"/>
        <v>0</v>
      </c>
      <c r="AJ8155" s="77">
        <f>IF(I8155&gt;Variables!$G$7,0,1)</f>
        <v>1</v>
      </c>
      <c r="AK8155" s="77">
        <f>IF(F8155&gt;Variables!$G$8,0,1)</f>
        <v>1</v>
      </c>
      <c r="AL8155" s="77">
        <f>IF(G8155&gt;Variables!$G$9,0,1)</f>
        <v>1</v>
      </c>
      <c r="AM8155" s="77">
        <f>IF(AND(K8155&gt;Variables!$G$10,K8155&lt;Variables!$G$11),0,1)</f>
        <v>1</v>
      </c>
      <c r="AN8155" s="77">
        <f>IF(H8155&lt;Variables!$G$13,1,0)</f>
        <v>0</v>
      </c>
      <c r="AO8155" s="77">
        <f>IF(R8155&lt;Variables!$G$12,0,1)</f>
        <v>0</v>
      </c>
      <c r="AP8155" s="78">
        <f t="shared" si="257"/>
        <v>1</v>
      </c>
      <c r="AQ8155" s="77">
        <f>IF(V8155&lt;Variables!$G$15,1,0)</f>
        <v>1</v>
      </c>
      <c r="AR8155" s="77">
        <v>0</v>
      </c>
      <c r="AS8155" s="77">
        <v>1</v>
      </c>
      <c r="AT8155" s="77">
        <v>0</v>
      </c>
      <c r="AU8155" s="77">
        <v>0</v>
      </c>
      <c r="BA8155" s="77">
        <v>0.08</v>
      </c>
    </row>
    <row r="8156" spans="3:53" x14ac:dyDescent="0.25">
      <c r="C8156" s="77" t="s">
        <v>832</v>
      </c>
      <c r="D8156" s="77" t="s">
        <v>458</v>
      </c>
      <c r="E8156" s="77">
        <v>53.85</v>
      </c>
      <c r="F8156" s="77">
        <v>34.200000000000003</v>
      </c>
      <c r="G8156" s="77">
        <v>12.55</v>
      </c>
      <c r="H8156" s="77">
        <v>9830</v>
      </c>
      <c r="I8156" s="77">
        <v>81.995000000000005</v>
      </c>
      <c r="J8156" s="77" t="s">
        <v>75</v>
      </c>
      <c r="K8156" s="77">
        <v>45.21</v>
      </c>
      <c r="L8156" s="77">
        <v>53.896720000000002</v>
      </c>
      <c r="M8156" s="77">
        <v>-0.1609003293706921</v>
      </c>
      <c r="N8156" s="77">
        <v>53.935735999999991</v>
      </c>
      <c r="O8156" s="77">
        <v>-0.2331218767460394</v>
      </c>
      <c r="P8156" s="77">
        <v>185912000</v>
      </c>
      <c r="Q8156" s="77">
        <v>20406000</v>
      </c>
      <c r="R8156" s="77">
        <v>9.11</v>
      </c>
      <c r="S8156" s="77">
        <v>39.765999999999998</v>
      </c>
      <c r="T8156" s="77">
        <v>6.923</v>
      </c>
      <c r="U8156" s="77">
        <v>20.443999999999999</v>
      </c>
      <c r="V8156" s="77">
        <v>2.319333190639282</v>
      </c>
      <c r="AC8156" s="77">
        <v>57.289900000000003</v>
      </c>
      <c r="AD8156" s="77">
        <v>51.93</v>
      </c>
      <c r="AH8156" s="77">
        <f>IF(AND(M8156&lt;Variables!$G$6,M8156&gt;Variables!$G$5),0,1)</f>
        <v>1</v>
      </c>
      <c r="AI8156" s="77">
        <f t="shared" si="256"/>
        <v>1</v>
      </c>
      <c r="AJ8156" s="77">
        <f>IF(I8156&gt;Variables!$G$7,0,1)</f>
        <v>0</v>
      </c>
      <c r="AK8156" s="77">
        <f>IF(F8156&gt;Variables!$G$8,0,1)</f>
        <v>0</v>
      </c>
      <c r="AL8156" s="77">
        <f>IF(G8156&gt;Variables!$G$9,0,1)</f>
        <v>0</v>
      </c>
      <c r="AM8156" s="77">
        <f>IF(AND(K8156&gt;Variables!$G$10,K8156&lt;Variables!$G$11),0,1)</f>
        <v>1</v>
      </c>
      <c r="AN8156" s="77">
        <f>IF(H8156&lt;Variables!$G$13,1,0)</f>
        <v>0</v>
      </c>
      <c r="AO8156" s="77">
        <f>IF(R8156&lt;Variables!$G$12,0,1)</f>
        <v>1</v>
      </c>
      <c r="AP8156" s="78">
        <f t="shared" si="257"/>
        <v>1</v>
      </c>
      <c r="AQ8156" s="77">
        <f>IF(V8156&lt;Variables!$G$15,1,0)</f>
        <v>1</v>
      </c>
      <c r="AR8156" s="77">
        <v>0</v>
      </c>
      <c r="AS8156" s="77">
        <v>0</v>
      </c>
      <c r="AT8156" s="77">
        <v>1</v>
      </c>
      <c r="AU8156" s="77">
        <v>0</v>
      </c>
      <c r="BA8156" s="77">
        <v>-2.25</v>
      </c>
    </row>
    <row r="8157" spans="3:53" x14ac:dyDescent="0.25">
      <c r="C8157" s="77" t="s">
        <v>832</v>
      </c>
      <c r="D8157" s="77" t="s">
        <v>445</v>
      </c>
      <c r="E8157" s="77">
        <v>18.91</v>
      </c>
      <c r="F8157" s="77">
        <v>46.77</v>
      </c>
      <c r="G8157" s="77">
        <v>47.49</v>
      </c>
      <c r="H8157" s="77">
        <v>122.72</v>
      </c>
      <c r="I8157" s="77">
        <v>83337.046000000002</v>
      </c>
      <c r="J8157" s="77" t="s">
        <v>75</v>
      </c>
      <c r="K8157" s="77">
        <v>47.49</v>
      </c>
      <c r="L8157" s="77">
        <v>18.784669999999998</v>
      </c>
      <c r="M8157" s="77">
        <v>0.34086305482077928</v>
      </c>
      <c r="N8157" s="77">
        <v>18.862217999999999</v>
      </c>
      <c r="O8157" s="77">
        <v>-7.1667075420299195E-2</v>
      </c>
      <c r="P8157" s="77">
        <v>73290000</v>
      </c>
      <c r="Q8157" s="77">
        <v>26410000</v>
      </c>
      <c r="R8157" s="77">
        <v>2.78</v>
      </c>
      <c r="S8157" s="77">
        <v>39.765999999999998</v>
      </c>
      <c r="T8157" s="77">
        <v>6.923</v>
      </c>
      <c r="U8157" s="77">
        <v>20.443999999999999</v>
      </c>
      <c r="V8157" s="77">
        <v>2.334604835955489</v>
      </c>
      <c r="AC8157" s="77">
        <v>18.95</v>
      </c>
      <c r="AD8157" s="77">
        <v>15.81</v>
      </c>
      <c r="AH8157" s="77">
        <f>IF(AND(M8157&lt;Variables!$G$6,M8157&gt;Variables!$G$5),0,1)</f>
        <v>1</v>
      </c>
      <c r="AI8157" s="77">
        <f t="shared" si="256"/>
        <v>1</v>
      </c>
      <c r="AJ8157" s="77">
        <f>IF(I8157&gt;Variables!$G$7,0,1)</f>
        <v>0</v>
      </c>
      <c r="AK8157" s="77">
        <f>IF(F8157&gt;Variables!$G$8,0,1)</f>
        <v>0</v>
      </c>
      <c r="AL8157" s="77">
        <f>IF(G8157&gt;Variables!$G$9,0,1)</f>
        <v>0</v>
      </c>
      <c r="AM8157" s="77">
        <f>IF(AND(K8157&gt;Variables!$G$10,K8157&lt;Variables!$G$11),0,1)</f>
        <v>1</v>
      </c>
      <c r="AN8157" s="77">
        <f>IF(H8157&lt;Variables!$G$13,1,0)</f>
        <v>1</v>
      </c>
      <c r="AO8157" s="77">
        <f>IF(R8157&lt;Variables!$G$12,0,1)</f>
        <v>1</v>
      </c>
      <c r="AP8157" s="78">
        <f t="shared" si="257"/>
        <v>1</v>
      </c>
      <c r="AQ8157" s="77">
        <f>IF(V8157&lt;Variables!$G$15,1,0)</f>
        <v>1</v>
      </c>
      <c r="AR8157" s="77">
        <v>0</v>
      </c>
      <c r="AS8157" s="77">
        <v>0</v>
      </c>
      <c r="AT8157" s="77">
        <v>1</v>
      </c>
      <c r="AU8157" s="77">
        <v>0</v>
      </c>
      <c r="BA8157" s="77">
        <v>-2.25</v>
      </c>
    </row>
    <row r="8158" spans="3:53" x14ac:dyDescent="0.25">
      <c r="C8158" s="77" t="s">
        <v>832</v>
      </c>
      <c r="D8158" s="77" t="s">
        <v>608</v>
      </c>
      <c r="E8158" s="77">
        <v>21.56</v>
      </c>
      <c r="F8158" s="77">
        <v>86.77</v>
      </c>
      <c r="G8158" s="77">
        <v>19.84</v>
      </c>
      <c r="H8158" s="77">
        <v>22.15</v>
      </c>
      <c r="I8158" s="77">
        <v>4.9800000000000004</v>
      </c>
      <c r="J8158" s="77" t="s">
        <v>75</v>
      </c>
      <c r="K8158" s="77">
        <v>54.16</v>
      </c>
      <c r="L8158" s="77">
        <v>21.163889999999999</v>
      </c>
      <c r="M8158" s="77">
        <v>1.588129592433156</v>
      </c>
      <c r="N8158" s="77">
        <v>21.673193999999999</v>
      </c>
      <c r="O8158" s="77">
        <v>-0.79911618010710495</v>
      </c>
      <c r="P8158" s="77">
        <v>11030000</v>
      </c>
      <c r="Q8158" s="77">
        <v>26160</v>
      </c>
      <c r="R8158" s="77">
        <v>421.64</v>
      </c>
      <c r="S8158" s="77">
        <v>39.765999999999998</v>
      </c>
      <c r="T8158" s="77">
        <v>6.923</v>
      </c>
      <c r="U8158" s="77">
        <v>20.443999999999999</v>
      </c>
      <c r="V8158" s="77">
        <v>2.349726314622878</v>
      </c>
      <c r="AC8158" s="77">
        <v>22.8</v>
      </c>
      <c r="AD8158" s="77">
        <v>18.100000000000001</v>
      </c>
      <c r="AH8158" s="77">
        <f>IF(AND(M8158&lt;Variables!$G$6,M8158&gt;Variables!$G$5),0,1)</f>
        <v>1</v>
      </c>
      <c r="AI8158" s="77">
        <f t="shared" si="256"/>
        <v>1</v>
      </c>
      <c r="AJ8158" s="77">
        <f>IF(I8158&gt;Variables!$G$7,0,1)</f>
        <v>1</v>
      </c>
      <c r="AK8158" s="77">
        <f>IF(F8158&gt;Variables!$G$8,0,1)</f>
        <v>0</v>
      </c>
      <c r="AL8158" s="77">
        <f>IF(G8158&gt;Variables!$G$9,0,1)</f>
        <v>0</v>
      </c>
      <c r="AM8158" s="77">
        <f>IF(AND(K8158&gt;Variables!$G$10,K8158&lt;Variables!$G$11),0,1)</f>
        <v>1</v>
      </c>
      <c r="AN8158" s="77">
        <f>IF(H8158&lt;Variables!$G$13,1,0)</f>
        <v>1</v>
      </c>
      <c r="AO8158" s="77">
        <f>IF(R8158&lt;Variables!$G$12,0,1)</f>
        <v>1</v>
      </c>
      <c r="AP8158" s="78">
        <f t="shared" si="257"/>
        <v>1</v>
      </c>
      <c r="AQ8158" s="77">
        <f>IF(V8158&lt;Variables!$G$15,1,0)</f>
        <v>1</v>
      </c>
      <c r="AR8158" s="77">
        <v>1</v>
      </c>
      <c r="AS8158" s="77">
        <v>0</v>
      </c>
      <c r="AT8158" s="77">
        <v>0</v>
      </c>
      <c r="AU8158" s="77">
        <v>0</v>
      </c>
      <c r="BA8158" s="77">
        <v>2</v>
      </c>
    </row>
    <row r="8159" spans="3:53" x14ac:dyDescent="0.25">
      <c r="C8159" s="77" t="s">
        <v>832</v>
      </c>
      <c r="D8159" s="77" t="s">
        <v>623</v>
      </c>
      <c r="E8159" s="77">
        <v>12.14</v>
      </c>
      <c r="F8159" s="77">
        <v>9.09</v>
      </c>
      <c r="G8159" s="77">
        <v>-1.1399999999999999</v>
      </c>
      <c r="H8159" s="77">
        <v>8119.9999999999991</v>
      </c>
      <c r="I8159" s="77">
        <v>-42.683</v>
      </c>
      <c r="J8159" s="77" t="s">
        <v>74</v>
      </c>
      <c r="K8159" s="77">
        <v>67.78</v>
      </c>
      <c r="L8159" s="77">
        <v>12.03533</v>
      </c>
      <c r="M8159" s="77">
        <v>0.78576989579846113</v>
      </c>
      <c r="N8159" s="77">
        <v>12.052758000000001</v>
      </c>
      <c r="O8159" s="77">
        <v>0.64003608136825185</v>
      </c>
      <c r="P8159" s="77">
        <v>33603000</v>
      </c>
      <c r="Q8159" s="77">
        <v>6845000</v>
      </c>
      <c r="R8159" s="77">
        <v>4.91</v>
      </c>
      <c r="S8159" s="77">
        <v>39.765999999999998</v>
      </c>
      <c r="T8159" s="77">
        <v>6.923</v>
      </c>
      <c r="U8159" s="77">
        <v>20.443999999999999</v>
      </c>
      <c r="V8159" s="77">
        <v>2.4904225672070481</v>
      </c>
      <c r="AC8159" s="77">
        <v>12.44</v>
      </c>
      <c r="AD8159" s="77">
        <v>12</v>
      </c>
      <c r="AH8159" s="77">
        <f>IF(AND(M8159&lt;Variables!$G$6,M8159&gt;Variables!$G$5),0,1)</f>
        <v>1</v>
      </c>
      <c r="AI8159" s="77">
        <f t="shared" si="256"/>
        <v>1</v>
      </c>
      <c r="AJ8159" s="77">
        <f>IF(I8159&gt;Variables!$G$7,0,1)</f>
        <v>1</v>
      </c>
      <c r="AK8159" s="77">
        <f>IF(F8159&gt;Variables!$G$8,0,1)</f>
        <v>0</v>
      </c>
      <c r="AL8159" s="77">
        <f>IF(G8159&gt;Variables!$G$9,0,1)</f>
        <v>1</v>
      </c>
      <c r="AM8159" s="77">
        <f>IF(AND(K8159&gt;Variables!$G$10,K8159&lt;Variables!$G$11),0,1)</f>
        <v>0</v>
      </c>
      <c r="AN8159" s="77">
        <f>IF(H8159&lt;Variables!$G$13,1,0)</f>
        <v>0</v>
      </c>
      <c r="AO8159" s="77">
        <f>IF(R8159&lt;Variables!$G$12,0,1)</f>
        <v>1</v>
      </c>
      <c r="AP8159" s="78">
        <f t="shared" si="257"/>
        <v>0</v>
      </c>
      <c r="AQ8159" s="77">
        <f>IF(V8159&lt;Variables!$G$15,1,0)</f>
        <v>1</v>
      </c>
      <c r="AR8159" s="77">
        <v>1</v>
      </c>
      <c r="AS8159" s="77">
        <v>0</v>
      </c>
      <c r="AT8159" s="77">
        <v>0</v>
      </c>
      <c r="AU8159" s="77">
        <v>0</v>
      </c>
      <c r="BA8159" s="77">
        <v>0.89</v>
      </c>
    </row>
    <row r="8160" spans="3:53" x14ac:dyDescent="0.25">
      <c r="C8160" s="77" t="s">
        <v>832</v>
      </c>
      <c r="D8160" s="77" t="s">
        <v>833</v>
      </c>
      <c r="E8160" s="77">
        <v>8.15</v>
      </c>
      <c r="F8160" s="77">
        <v>43.51</v>
      </c>
      <c r="G8160" s="77">
        <v>42.68</v>
      </c>
      <c r="H8160" s="77">
        <v>387.59</v>
      </c>
      <c r="I8160" s="77">
        <v>318.27999999999997</v>
      </c>
      <c r="J8160" s="77" t="s">
        <v>74</v>
      </c>
      <c r="K8160" s="77">
        <v>47.95</v>
      </c>
      <c r="L8160" s="77">
        <v>8.2560499999999983</v>
      </c>
      <c r="M8160" s="77">
        <v>-1.4940558741771011</v>
      </c>
      <c r="N8160" s="77">
        <v>8.0142120000000006</v>
      </c>
      <c r="O8160" s="77">
        <v>1.4784734918417339</v>
      </c>
      <c r="P8160" s="77">
        <v>57050000</v>
      </c>
      <c r="Q8160" s="77">
        <v>18670000</v>
      </c>
      <c r="R8160" s="77">
        <v>3.06</v>
      </c>
      <c r="S8160" s="77">
        <v>39.765999999999998</v>
      </c>
      <c r="T8160" s="77">
        <v>6.923</v>
      </c>
      <c r="U8160" s="77">
        <v>20.443999999999999</v>
      </c>
      <c r="V8160" s="77">
        <v>2.3757620443311271</v>
      </c>
      <c r="AC8160" s="77">
        <v>8.1879000000000008</v>
      </c>
      <c r="AD8160" s="77">
        <v>6.83</v>
      </c>
      <c r="AH8160" s="77">
        <f>IF(AND(M8160&lt;Variables!$G$6,M8160&gt;Variables!$G$5),0,1)</f>
        <v>0</v>
      </c>
      <c r="AI8160" s="77">
        <f t="shared" si="256"/>
        <v>0</v>
      </c>
      <c r="AJ8160" s="77">
        <f>IF(I8160&gt;Variables!$G$7,0,1)</f>
        <v>0</v>
      </c>
      <c r="AK8160" s="77">
        <f>IF(F8160&gt;Variables!$G$8,0,1)</f>
        <v>0</v>
      </c>
      <c r="AL8160" s="77">
        <f>IF(G8160&gt;Variables!$G$9,0,1)</f>
        <v>0</v>
      </c>
      <c r="AM8160" s="77">
        <f>IF(AND(K8160&gt;Variables!$G$10,K8160&lt;Variables!$G$11),0,1)</f>
        <v>1</v>
      </c>
      <c r="AN8160" s="77">
        <f>IF(H8160&lt;Variables!$G$13,1,0)</f>
        <v>1</v>
      </c>
      <c r="AO8160" s="77">
        <f>IF(R8160&lt;Variables!$G$12,0,1)</f>
        <v>1</v>
      </c>
      <c r="AP8160" s="78">
        <f t="shared" si="257"/>
        <v>0</v>
      </c>
      <c r="AQ8160" s="77">
        <f>IF(V8160&lt;Variables!$G$15,1,0)</f>
        <v>1</v>
      </c>
      <c r="AR8160" s="77">
        <v>0</v>
      </c>
      <c r="AS8160" s="77">
        <v>0</v>
      </c>
      <c r="AT8160" s="77">
        <v>1</v>
      </c>
      <c r="AU8160" s="77">
        <v>0</v>
      </c>
      <c r="BA8160" s="77">
        <v>-2.25</v>
      </c>
    </row>
    <row r="8161" spans="3:53" x14ac:dyDescent="0.25">
      <c r="C8161" s="77" t="s">
        <v>858</v>
      </c>
      <c r="D8161" s="77" t="s">
        <v>659</v>
      </c>
      <c r="E8161" s="77">
        <v>44.25</v>
      </c>
      <c r="F8161" s="77">
        <v>9.18</v>
      </c>
      <c r="G8161" s="77">
        <v>6.32</v>
      </c>
      <c r="H8161" s="77">
        <v>2320</v>
      </c>
      <c r="I8161" s="77">
        <v>-25.445</v>
      </c>
      <c r="J8161" s="77" t="s">
        <v>74</v>
      </c>
      <c r="K8161" s="77">
        <v>58.18</v>
      </c>
      <c r="L8161" s="77">
        <v>43.969245000000008</v>
      </c>
      <c r="M8161" s="77">
        <v>0.44520891818813618</v>
      </c>
      <c r="N8161" s="77">
        <v>44.025325999999993</v>
      </c>
      <c r="O8161" s="77">
        <v>0.31725829809870471</v>
      </c>
      <c r="P8161" s="77">
        <v>2024000</v>
      </c>
      <c r="Q8161" s="77">
        <v>1694000</v>
      </c>
      <c r="R8161" s="77">
        <v>1.19</v>
      </c>
      <c r="S8161" s="77">
        <v>38.43</v>
      </c>
      <c r="T8161" s="77">
        <v>9.1080000000000005</v>
      </c>
      <c r="U8161" s="77">
        <v>21.488</v>
      </c>
      <c r="V8161" s="77">
        <v>2.4296518238772591</v>
      </c>
      <c r="AC8161" s="77">
        <v>45.52</v>
      </c>
      <c r="AD8161" s="77">
        <v>44.03</v>
      </c>
      <c r="AH8161" s="77">
        <f>IF(AND(M8161&lt;Variables!$G$6,M8161&gt;Variables!$G$5),0,1)</f>
        <v>1</v>
      </c>
      <c r="AI8161" s="77">
        <f t="shared" si="256"/>
        <v>1</v>
      </c>
      <c r="AJ8161" s="77">
        <f>IF(I8161&gt;Variables!$G$7,0,1)</f>
        <v>1</v>
      </c>
      <c r="AK8161" s="77">
        <f>IF(F8161&gt;Variables!$G$8,0,1)</f>
        <v>0</v>
      </c>
      <c r="AL8161" s="77">
        <f>IF(G8161&gt;Variables!$G$9,0,1)</f>
        <v>1</v>
      </c>
      <c r="AM8161" s="77">
        <f>IF(AND(K8161&gt;Variables!$G$10,K8161&lt;Variables!$G$11),0,1)</f>
        <v>1</v>
      </c>
      <c r="AN8161" s="77">
        <f>IF(H8161&lt;Variables!$G$13,1,0)</f>
        <v>0</v>
      </c>
      <c r="AO8161" s="77">
        <f>IF(R8161&lt;Variables!$G$12,0,1)</f>
        <v>0</v>
      </c>
      <c r="AP8161" s="78">
        <f t="shared" si="257"/>
        <v>0</v>
      </c>
      <c r="AQ8161" s="77">
        <f>IF(V8161&lt;Variables!$G$15,1,0)</f>
        <v>1</v>
      </c>
      <c r="AR8161" s="77">
        <v>1</v>
      </c>
      <c r="AS8161" s="77">
        <v>0</v>
      </c>
      <c r="AT8161" s="77">
        <v>0</v>
      </c>
      <c r="AU8161" s="77">
        <v>0</v>
      </c>
      <c r="BA8161" s="77">
        <v>1.8</v>
      </c>
    </row>
    <row r="8162" spans="3:53" x14ac:dyDescent="0.25">
      <c r="C8162" s="77" t="s">
        <v>858</v>
      </c>
      <c r="D8162" s="77" t="s">
        <v>667</v>
      </c>
      <c r="E8162" s="77">
        <v>86.36</v>
      </c>
      <c r="F8162" s="77">
        <v>79.83</v>
      </c>
      <c r="G8162" s="77">
        <v>1.25</v>
      </c>
      <c r="H8162" s="77">
        <v>-99999</v>
      </c>
      <c r="I8162" s="77">
        <v>0.08</v>
      </c>
      <c r="J8162" s="77" t="s">
        <v>74</v>
      </c>
      <c r="K8162" s="77">
        <v>80.91</v>
      </c>
      <c r="L8162" s="77">
        <v>86.209049999999991</v>
      </c>
      <c r="M8162" s="77">
        <v>0.12649484015890511</v>
      </c>
      <c r="N8162" s="77">
        <v>85.858122222222221</v>
      </c>
      <c r="O8162" s="77">
        <v>0.53574171653468394</v>
      </c>
      <c r="P8162" s="77">
        <v>34529</v>
      </c>
      <c r="Q8162" s="77">
        <v>530</v>
      </c>
      <c r="R8162" s="77">
        <v>65.150000000000006</v>
      </c>
      <c r="S8162" s="77">
        <v>38.43</v>
      </c>
      <c r="T8162" s="77">
        <v>9.1080000000000005</v>
      </c>
      <c r="U8162" s="77">
        <v>21.488</v>
      </c>
      <c r="V8162" s="77">
        <v>2.6726467826449758</v>
      </c>
      <c r="AC8162" s="77">
        <v>86.5</v>
      </c>
      <c r="AD8162" s="77">
        <v>86.05</v>
      </c>
      <c r="AH8162" s="77">
        <f>IF(AND(M8162&lt;Variables!$G$6,M8162&gt;Variables!$G$5),0,1)</f>
        <v>1</v>
      </c>
      <c r="AI8162" s="77">
        <f t="shared" si="256"/>
        <v>0</v>
      </c>
      <c r="AJ8162" s="77">
        <f>IF(I8162&gt;Variables!$G$7,0,1)</f>
        <v>1</v>
      </c>
      <c r="AK8162" s="77">
        <f>IF(F8162&gt;Variables!$G$8,0,1)</f>
        <v>0</v>
      </c>
      <c r="AL8162" s="77">
        <f>IF(G8162&gt;Variables!$G$9,0,1)</f>
        <v>1</v>
      </c>
      <c r="AM8162" s="77">
        <f>IF(AND(K8162&gt;Variables!$G$10,K8162&lt;Variables!$G$11),0,1)</f>
        <v>1</v>
      </c>
      <c r="AN8162" s="77">
        <f>IF(H8162&lt;Variables!$G$13,1,0)</f>
        <v>1</v>
      </c>
      <c r="AO8162" s="77">
        <f>IF(R8162&lt;Variables!$G$12,0,1)</f>
        <v>1</v>
      </c>
      <c r="AP8162" s="78">
        <f t="shared" si="257"/>
        <v>0</v>
      </c>
      <c r="AQ8162" s="77">
        <f>IF(V8162&lt;Variables!$G$15,1,0)</f>
        <v>1</v>
      </c>
      <c r="AR8162" s="77">
        <v>0</v>
      </c>
      <c r="AS8162" s="77">
        <v>0</v>
      </c>
      <c r="AT8162" s="77">
        <v>0</v>
      </c>
      <c r="AU8162" s="77">
        <v>0</v>
      </c>
      <c r="BA8162" s="77">
        <v>0</v>
      </c>
    </row>
    <row r="8163" spans="3:53" x14ac:dyDescent="0.25">
      <c r="C8163" s="77" t="s">
        <v>858</v>
      </c>
      <c r="D8163" s="77" t="s">
        <v>662</v>
      </c>
      <c r="E8163" s="77">
        <v>8.92</v>
      </c>
      <c r="F8163" s="77">
        <v>28.41</v>
      </c>
      <c r="G8163" s="77">
        <v>4.95</v>
      </c>
      <c r="H8163" s="77">
        <v>583.41</v>
      </c>
      <c r="I8163" s="77">
        <v>24.931000000000001</v>
      </c>
      <c r="J8163" s="77" t="s">
        <v>74</v>
      </c>
      <c r="K8163" s="77">
        <v>57.13</v>
      </c>
      <c r="L8163" s="77">
        <v>8.8967550000000006</v>
      </c>
      <c r="M8163" s="77">
        <v>3.6473972813680047E-2</v>
      </c>
      <c r="N8163" s="77">
        <v>8.8383059999999993</v>
      </c>
      <c r="O8163" s="77">
        <v>0.69802969030491857</v>
      </c>
      <c r="P8163" s="77">
        <v>5670000</v>
      </c>
      <c r="Q8163" s="77">
        <v>659720</v>
      </c>
      <c r="R8163" s="77">
        <v>8.59</v>
      </c>
      <c r="S8163" s="77">
        <v>38.43</v>
      </c>
      <c r="T8163" s="77">
        <v>9.1080000000000005</v>
      </c>
      <c r="U8163" s="77">
        <v>21.488</v>
      </c>
      <c r="V8163" s="77">
        <v>2.43916742508409</v>
      </c>
      <c r="AC8163" s="77">
        <v>8.9700000000000006</v>
      </c>
      <c r="AD8163" s="77">
        <v>8.7899999999999991</v>
      </c>
      <c r="AH8163" s="77">
        <f>IF(AND(M8163&lt;Variables!$G$6,M8163&gt;Variables!$G$5),0,1)</f>
        <v>1</v>
      </c>
      <c r="AI8163" s="77">
        <f t="shared" si="256"/>
        <v>0</v>
      </c>
      <c r="AJ8163" s="77">
        <f>IF(I8163&gt;Variables!$G$7,0,1)</f>
        <v>1</v>
      </c>
      <c r="AK8163" s="77">
        <f>IF(F8163&gt;Variables!$G$8,0,1)</f>
        <v>0</v>
      </c>
      <c r="AL8163" s="77">
        <f>IF(G8163&gt;Variables!$G$9,0,1)</f>
        <v>1</v>
      </c>
      <c r="AM8163" s="77">
        <f>IF(AND(K8163&gt;Variables!$G$10,K8163&lt;Variables!$G$11),0,1)</f>
        <v>1</v>
      </c>
      <c r="AN8163" s="77">
        <f>IF(H8163&lt;Variables!$G$13,1,0)</f>
        <v>1</v>
      </c>
      <c r="AO8163" s="77">
        <f>IF(R8163&lt;Variables!$G$12,0,1)</f>
        <v>1</v>
      </c>
      <c r="AP8163" s="78">
        <f t="shared" si="257"/>
        <v>0</v>
      </c>
      <c r="AQ8163" s="77">
        <f>IF(V8163&lt;Variables!$G$15,1,0)</f>
        <v>1</v>
      </c>
      <c r="AR8163" s="77">
        <v>0</v>
      </c>
      <c r="AS8163" s="77">
        <v>0</v>
      </c>
      <c r="AT8163" s="77">
        <v>1</v>
      </c>
      <c r="AU8163" s="77">
        <v>0</v>
      </c>
      <c r="BA8163" s="77">
        <v>-1.22</v>
      </c>
    </row>
    <row r="8164" spans="3:53" x14ac:dyDescent="0.25">
      <c r="C8164" s="77" t="s">
        <v>858</v>
      </c>
      <c r="D8164" s="77" t="s">
        <v>701</v>
      </c>
      <c r="E8164" s="77">
        <v>34.590000000000003</v>
      </c>
      <c r="F8164" s="77">
        <v>8.59</v>
      </c>
      <c r="G8164" s="77">
        <v>7.55</v>
      </c>
      <c r="H8164" s="77">
        <v>9770</v>
      </c>
      <c r="I8164" s="77">
        <v>41.743000000000002</v>
      </c>
      <c r="J8164" s="77" t="s">
        <v>74</v>
      </c>
      <c r="K8164" s="77">
        <v>64.91</v>
      </c>
      <c r="L8164" s="77">
        <v>34.156750000000002</v>
      </c>
      <c r="M8164" s="77">
        <v>0.7595863189560137</v>
      </c>
      <c r="N8164" s="77">
        <v>34.063181999999998</v>
      </c>
      <c r="O8164" s="77">
        <v>1.0363623691996999</v>
      </c>
      <c r="P8164" s="77">
        <v>3633000</v>
      </c>
      <c r="Q8164" s="77">
        <v>6712000</v>
      </c>
      <c r="R8164" s="77">
        <v>0.54</v>
      </c>
      <c r="S8164" s="77">
        <v>38.43</v>
      </c>
      <c r="T8164" s="77">
        <v>9.1080000000000005</v>
      </c>
      <c r="U8164" s="77">
        <v>21.488</v>
      </c>
      <c r="V8164" s="77">
        <v>2.4690105080459919</v>
      </c>
      <c r="AC8164" s="77">
        <v>35.06</v>
      </c>
      <c r="AD8164" s="77">
        <v>34.17</v>
      </c>
      <c r="AH8164" s="77">
        <f>IF(AND(M8164&lt;Variables!$G$6,M8164&gt;Variables!$G$5),0,1)</f>
        <v>1</v>
      </c>
      <c r="AI8164" s="77">
        <f t="shared" si="256"/>
        <v>0</v>
      </c>
      <c r="AJ8164" s="77">
        <f>IF(I8164&gt;Variables!$G$7,0,1)</f>
        <v>1</v>
      </c>
      <c r="AK8164" s="77">
        <f>IF(F8164&gt;Variables!$G$8,0,1)</f>
        <v>1</v>
      </c>
      <c r="AL8164" s="77">
        <f>IF(G8164&gt;Variables!$G$9,0,1)</f>
        <v>1</v>
      </c>
      <c r="AM8164" s="77">
        <f>IF(AND(K8164&gt;Variables!$G$10,K8164&lt;Variables!$G$11),0,1)</f>
        <v>0</v>
      </c>
      <c r="AN8164" s="77">
        <f>IF(H8164&lt;Variables!$G$13,1,0)</f>
        <v>0</v>
      </c>
      <c r="AO8164" s="77">
        <f>IF(R8164&lt;Variables!$G$12,0,1)</f>
        <v>0</v>
      </c>
      <c r="AP8164" s="78">
        <f t="shared" si="257"/>
        <v>0</v>
      </c>
      <c r="AQ8164" s="77">
        <f>IF(V8164&lt;Variables!$G$15,1,0)</f>
        <v>1</v>
      </c>
      <c r="AR8164" s="77">
        <v>0</v>
      </c>
      <c r="AS8164" s="77">
        <v>1</v>
      </c>
      <c r="AT8164" s="77">
        <v>0</v>
      </c>
      <c r="AU8164" s="77">
        <v>0</v>
      </c>
      <c r="BA8164" s="77">
        <v>0.56000000000000005</v>
      </c>
    </row>
    <row r="8165" spans="3:53" x14ac:dyDescent="0.25">
      <c r="C8165" s="77" t="s">
        <v>858</v>
      </c>
      <c r="D8165" s="77" t="s">
        <v>663</v>
      </c>
      <c r="E8165" s="77">
        <v>49.17</v>
      </c>
      <c r="F8165" s="77">
        <v>8.75</v>
      </c>
      <c r="G8165" s="77">
        <v>7.2</v>
      </c>
      <c r="H8165" s="77">
        <v>74490</v>
      </c>
      <c r="I8165" s="77">
        <v>34.29</v>
      </c>
      <c r="J8165" s="77" t="s">
        <v>74</v>
      </c>
      <c r="K8165" s="77">
        <v>60.36</v>
      </c>
      <c r="L8165" s="77">
        <v>48.99239</v>
      </c>
      <c r="M8165" s="77">
        <v>3.9006057879596691E-2</v>
      </c>
      <c r="N8165" s="77">
        <v>48.653253999999997</v>
      </c>
      <c r="O8165" s="77">
        <v>0.73632485095445843</v>
      </c>
      <c r="P8165" s="77">
        <v>46679000</v>
      </c>
      <c r="Q8165" s="77">
        <v>70837000</v>
      </c>
      <c r="R8165" s="77">
        <v>0.66</v>
      </c>
      <c r="S8165" s="77">
        <v>38.43</v>
      </c>
      <c r="T8165" s="77">
        <v>9.1080000000000005</v>
      </c>
      <c r="U8165" s="77">
        <v>21.488</v>
      </c>
      <c r="V8165" s="77">
        <v>2.4721483937253108</v>
      </c>
      <c r="AC8165" s="77">
        <v>49.65</v>
      </c>
      <c r="AD8165" s="77">
        <v>48.8</v>
      </c>
      <c r="AH8165" s="77">
        <f>IF(AND(M8165&lt;Variables!$G$6,M8165&gt;Variables!$G$5),0,1)</f>
        <v>1</v>
      </c>
      <c r="AI8165" s="77">
        <f t="shared" si="256"/>
        <v>0</v>
      </c>
      <c r="AJ8165" s="77">
        <f>IF(I8165&gt;Variables!$G$7,0,1)</f>
        <v>1</v>
      </c>
      <c r="AK8165" s="77">
        <f>IF(F8165&gt;Variables!$G$8,0,1)</f>
        <v>1</v>
      </c>
      <c r="AL8165" s="77">
        <f>IF(G8165&gt;Variables!$G$9,0,1)</f>
        <v>1</v>
      </c>
      <c r="AM8165" s="77">
        <f>IF(AND(K8165&gt;Variables!$G$10,K8165&lt;Variables!$G$11),0,1)</f>
        <v>1</v>
      </c>
      <c r="AN8165" s="77">
        <f>IF(H8165&lt;Variables!$G$13,1,0)</f>
        <v>0</v>
      </c>
      <c r="AO8165" s="77">
        <f>IF(R8165&lt;Variables!$G$12,0,1)</f>
        <v>0</v>
      </c>
      <c r="AP8165" s="78">
        <f t="shared" si="257"/>
        <v>0</v>
      </c>
      <c r="AQ8165" s="77">
        <f>IF(V8165&lt;Variables!$G$15,1,0)</f>
        <v>1</v>
      </c>
      <c r="AR8165" s="77">
        <v>0</v>
      </c>
      <c r="AS8165" s="77">
        <v>0</v>
      </c>
      <c r="AT8165" s="77">
        <v>0</v>
      </c>
      <c r="AU8165" s="77">
        <v>1</v>
      </c>
      <c r="BA8165" s="77">
        <v>-0.3</v>
      </c>
    </row>
    <row r="8166" spans="3:53" x14ac:dyDescent="0.25">
      <c r="C8166" s="77" t="s">
        <v>858</v>
      </c>
      <c r="D8166" s="77" t="s">
        <v>660</v>
      </c>
      <c r="E8166" s="77">
        <v>17.309999999999999</v>
      </c>
      <c r="F8166" s="77">
        <v>11.32</v>
      </c>
      <c r="G8166" s="77">
        <v>10.45</v>
      </c>
      <c r="H8166" s="77">
        <v>1910</v>
      </c>
      <c r="I8166" s="77">
        <v>1.321</v>
      </c>
      <c r="J8166" s="77" t="s">
        <v>74</v>
      </c>
      <c r="K8166" s="77">
        <v>57.93</v>
      </c>
      <c r="L8166" s="77">
        <v>17.194595</v>
      </c>
      <c r="M8166" s="77">
        <v>0.78748583493823876</v>
      </c>
      <c r="N8166" s="77">
        <v>17.153030000000001</v>
      </c>
      <c r="O8166" s="77">
        <v>1.0317127644503461</v>
      </c>
      <c r="P8166" s="77">
        <v>30833000</v>
      </c>
      <c r="Q8166" s="77">
        <v>18330000</v>
      </c>
      <c r="R8166" s="77">
        <v>1.68</v>
      </c>
      <c r="S8166" s="77">
        <v>38.43</v>
      </c>
      <c r="T8166" s="77">
        <v>9.1080000000000005</v>
      </c>
      <c r="U8166" s="77">
        <v>21.488</v>
      </c>
      <c r="V8166" s="77">
        <v>2.4106452936975842</v>
      </c>
      <c r="AC8166" s="77">
        <v>17.5</v>
      </c>
      <c r="AD8166" s="77">
        <v>16.350000000000001</v>
      </c>
      <c r="AH8166" s="77">
        <f>IF(AND(M8166&lt;Variables!$G$6,M8166&gt;Variables!$G$5),0,1)</f>
        <v>1</v>
      </c>
      <c r="AI8166" s="77">
        <f t="shared" si="256"/>
        <v>0</v>
      </c>
      <c r="AJ8166" s="77">
        <f>IF(I8166&gt;Variables!$G$7,0,1)</f>
        <v>1</v>
      </c>
      <c r="AK8166" s="77">
        <f>IF(F8166&gt;Variables!$G$8,0,1)</f>
        <v>0</v>
      </c>
      <c r="AL8166" s="77">
        <f>IF(G8166&gt;Variables!$G$9,0,1)</f>
        <v>1</v>
      </c>
      <c r="AM8166" s="77">
        <f>IF(AND(K8166&gt;Variables!$G$10,K8166&lt;Variables!$G$11),0,1)</f>
        <v>1</v>
      </c>
      <c r="AN8166" s="77">
        <f>IF(H8166&lt;Variables!$G$13,1,0)</f>
        <v>0</v>
      </c>
      <c r="AO8166" s="77">
        <f>IF(R8166&lt;Variables!$G$12,0,1)</f>
        <v>0</v>
      </c>
      <c r="AP8166" s="78">
        <f t="shared" si="257"/>
        <v>0</v>
      </c>
      <c r="AQ8166" s="77">
        <f>IF(V8166&lt;Variables!$G$15,1,0)</f>
        <v>1</v>
      </c>
      <c r="AR8166" s="77">
        <v>0</v>
      </c>
      <c r="AS8166" s="77">
        <v>0</v>
      </c>
      <c r="AT8166" s="77">
        <v>1</v>
      </c>
      <c r="AU8166" s="77">
        <v>0</v>
      </c>
      <c r="BA8166" s="77">
        <v>-2.25</v>
      </c>
    </row>
    <row r="8167" spans="3:53" x14ac:dyDescent="0.25">
      <c r="C8167" s="77" t="s">
        <v>858</v>
      </c>
      <c r="D8167" s="77" t="s">
        <v>703</v>
      </c>
      <c r="E8167" s="77">
        <v>3.31</v>
      </c>
      <c r="F8167" s="77">
        <v>13.06</v>
      </c>
      <c r="G8167" s="77">
        <v>10.029999999999999</v>
      </c>
      <c r="H8167" s="77">
        <v>-99999</v>
      </c>
      <c r="I8167" s="77">
        <v>-6.9109999999999996</v>
      </c>
      <c r="J8167" s="77" t="s">
        <v>75</v>
      </c>
      <c r="K8167" s="77">
        <v>77.540000000000006</v>
      </c>
      <c r="L8167" s="77">
        <v>3.293333333333333</v>
      </c>
      <c r="M8167" s="77">
        <v>-0.10121457489877431</v>
      </c>
      <c r="N8167" s="77">
        <v>3.293333333333333</v>
      </c>
      <c r="O8167" s="77">
        <v>-0.10121457489877431</v>
      </c>
      <c r="P8167" s="77">
        <v>43666</v>
      </c>
      <c r="Q8167" s="77">
        <v>14431</v>
      </c>
      <c r="R8167" s="77">
        <v>3.03</v>
      </c>
      <c r="S8167" s="77">
        <v>38.43</v>
      </c>
      <c r="T8167" s="77">
        <v>9.1080000000000005</v>
      </c>
      <c r="U8167" s="77">
        <v>21.488</v>
      </c>
      <c r="V8167" s="77">
        <v>2.6629961327935212</v>
      </c>
      <c r="AC8167" s="77">
        <v>3.34</v>
      </c>
      <c r="AD8167" s="77">
        <v>3.15</v>
      </c>
      <c r="AH8167" s="77">
        <f>IF(AND(M8167&lt;Variables!$G$6,M8167&gt;Variables!$G$5),0,1)</f>
        <v>1</v>
      </c>
      <c r="AI8167" s="77">
        <f t="shared" si="256"/>
        <v>1</v>
      </c>
      <c r="AJ8167" s="77">
        <f>IF(I8167&gt;Variables!$G$7,0,1)</f>
        <v>1</v>
      </c>
      <c r="AK8167" s="77">
        <f>IF(F8167&gt;Variables!$G$8,0,1)</f>
        <v>0</v>
      </c>
      <c r="AL8167" s="77">
        <f>IF(G8167&gt;Variables!$G$9,0,1)</f>
        <v>1</v>
      </c>
      <c r="AM8167" s="77">
        <f>IF(AND(K8167&gt;Variables!$G$10,K8167&lt;Variables!$G$11),0,1)</f>
        <v>1</v>
      </c>
      <c r="AN8167" s="77">
        <f>IF(H8167&lt;Variables!$G$13,1,0)</f>
        <v>1</v>
      </c>
      <c r="AO8167" s="77">
        <f>IF(R8167&lt;Variables!$G$12,0,1)</f>
        <v>1</v>
      </c>
      <c r="AP8167" s="78">
        <f t="shared" si="257"/>
        <v>1</v>
      </c>
      <c r="AQ8167" s="77">
        <f>IF(V8167&lt;Variables!$G$15,1,0)</f>
        <v>1</v>
      </c>
      <c r="AR8167" s="77">
        <v>0</v>
      </c>
      <c r="AS8167" s="77">
        <v>0</v>
      </c>
      <c r="AT8167" s="77">
        <v>1</v>
      </c>
      <c r="AU8167" s="77">
        <v>0</v>
      </c>
      <c r="BA8167" s="77">
        <v>-2.25</v>
      </c>
    </row>
    <row r="8168" spans="3:53" x14ac:dyDescent="0.25">
      <c r="C8168" s="77" t="s">
        <v>858</v>
      </c>
      <c r="D8168" s="77" t="s">
        <v>581</v>
      </c>
      <c r="E8168" s="77">
        <v>106.69</v>
      </c>
      <c r="F8168" s="77">
        <v>13.17</v>
      </c>
      <c r="G8168" s="77">
        <v>-3.69</v>
      </c>
      <c r="H8168" s="77">
        <v>5880</v>
      </c>
      <c r="I8168" s="77">
        <v>43.27</v>
      </c>
      <c r="J8168" s="77" t="s">
        <v>74</v>
      </c>
      <c r="K8168" s="77">
        <v>55.2</v>
      </c>
      <c r="L8168" s="77">
        <v>106.285275</v>
      </c>
      <c r="M8168" s="77">
        <v>0.1220535958532427</v>
      </c>
      <c r="N8168" s="77">
        <v>106.21444200000001</v>
      </c>
      <c r="O8168" s="77">
        <v>0.18882366298172609</v>
      </c>
      <c r="P8168" s="77">
        <v>1809000</v>
      </c>
      <c r="Q8168" s="77">
        <v>826738</v>
      </c>
      <c r="R8168" s="77">
        <v>2.19</v>
      </c>
      <c r="S8168" s="77">
        <v>38.43</v>
      </c>
      <c r="T8168" s="77">
        <v>9.1080000000000005</v>
      </c>
      <c r="U8168" s="77">
        <v>21.488</v>
      </c>
      <c r="V8168" s="77">
        <v>2.4158656544267298</v>
      </c>
      <c r="AC8168" s="77">
        <v>110</v>
      </c>
      <c r="AD8168" s="77">
        <v>105.8129</v>
      </c>
      <c r="AH8168" s="77">
        <f>IF(AND(M8168&lt;Variables!$G$6,M8168&gt;Variables!$G$5),0,1)</f>
        <v>1</v>
      </c>
      <c r="AI8168" s="77">
        <f t="shared" si="256"/>
        <v>0</v>
      </c>
      <c r="AJ8168" s="77">
        <f>IF(I8168&gt;Variables!$G$7,0,1)</f>
        <v>1</v>
      </c>
      <c r="AK8168" s="77">
        <f>IF(F8168&gt;Variables!$G$8,0,1)</f>
        <v>0</v>
      </c>
      <c r="AL8168" s="77">
        <f>IF(G8168&gt;Variables!$G$9,0,1)</f>
        <v>1</v>
      </c>
      <c r="AM8168" s="77">
        <f>IF(AND(K8168&gt;Variables!$G$10,K8168&lt;Variables!$G$11),0,1)</f>
        <v>1</v>
      </c>
      <c r="AN8168" s="77">
        <f>IF(H8168&lt;Variables!$G$13,1,0)</f>
        <v>0</v>
      </c>
      <c r="AO8168" s="77">
        <f>IF(R8168&lt;Variables!$G$12,0,1)</f>
        <v>0</v>
      </c>
      <c r="AP8168" s="78">
        <f t="shared" si="257"/>
        <v>0</v>
      </c>
      <c r="AQ8168" s="77">
        <f>IF(V8168&lt;Variables!$G$15,1,0)</f>
        <v>1</v>
      </c>
      <c r="AR8168" s="77">
        <v>1</v>
      </c>
      <c r="AS8168" s="77">
        <v>0</v>
      </c>
      <c r="AT8168" s="77">
        <v>0</v>
      </c>
      <c r="AU8168" s="77">
        <v>0</v>
      </c>
      <c r="BA8168" s="77">
        <v>2</v>
      </c>
    </row>
    <row r="8169" spans="3:53" x14ac:dyDescent="0.25">
      <c r="C8169" s="77" t="s">
        <v>858</v>
      </c>
      <c r="D8169" s="77" t="s">
        <v>649</v>
      </c>
      <c r="E8169" s="77">
        <v>66.790000000000006</v>
      </c>
      <c r="F8169" s="77">
        <v>13.45</v>
      </c>
      <c r="G8169" s="77">
        <v>10.7</v>
      </c>
      <c r="H8169" s="77">
        <v>4150</v>
      </c>
      <c r="I8169" s="77">
        <v>-7.1029999999999998</v>
      </c>
      <c r="J8169" s="77" t="s">
        <v>74</v>
      </c>
      <c r="K8169" s="77">
        <v>54.35</v>
      </c>
      <c r="L8169" s="77">
        <v>66.120944999999992</v>
      </c>
      <c r="M8169" s="77">
        <v>0.45243606243076712</v>
      </c>
      <c r="N8169" s="77">
        <v>66.167783999999997</v>
      </c>
      <c r="O8169" s="77">
        <v>0.38132756569270559</v>
      </c>
      <c r="P8169" s="77">
        <v>3465000</v>
      </c>
      <c r="Q8169" s="77">
        <v>2787000</v>
      </c>
      <c r="R8169" s="77">
        <v>1.24</v>
      </c>
      <c r="S8169" s="77">
        <v>38.43</v>
      </c>
      <c r="T8169" s="77">
        <v>9.1080000000000005</v>
      </c>
      <c r="U8169" s="77">
        <v>21.488</v>
      </c>
      <c r="V8169" s="77">
        <v>2.394618798611694</v>
      </c>
      <c r="AC8169" s="77">
        <v>68.37</v>
      </c>
      <c r="AD8169" s="77">
        <v>65.63</v>
      </c>
      <c r="AH8169" s="77">
        <f>IF(AND(M8169&lt;Variables!$G$6,M8169&gt;Variables!$G$5),0,1)</f>
        <v>1</v>
      </c>
      <c r="AI8169" s="77">
        <f t="shared" si="256"/>
        <v>1</v>
      </c>
      <c r="AJ8169" s="77">
        <f>IF(I8169&gt;Variables!$G$7,0,1)</f>
        <v>1</v>
      </c>
      <c r="AK8169" s="77">
        <f>IF(F8169&gt;Variables!$G$8,0,1)</f>
        <v>0</v>
      </c>
      <c r="AL8169" s="77">
        <f>IF(G8169&gt;Variables!$G$9,0,1)</f>
        <v>0</v>
      </c>
      <c r="AM8169" s="77">
        <f>IF(AND(K8169&gt;Variables!$G$10,K8169&lt;Variables!$G$11),0,1)</f>
        <v>1</v>
      </c>
      <c r="AN8169" s="77">
        <f>IF(H8169&lt;Variables!$G$13,1,0)</f>
        <v>0</v>
      </c>
      <c r="AO8169" s="77">
        <f>IF(R8169&lt;Variables!$G$12,0,1)</f>
        <v>0</v>
      </c>
      <c r="AP8169" s="78">
        <f t="shared" si="257"/>
        <v>0</v>
      </c>
      <c r="AQ8169" s="77">
        <f>IF(V8169&lt;Variables!$G$15,1,0)</f>
        <v>1</v>
      </c>
      <c r="AR8169" s="77">
        <v>1</v>
      </c>
      <c r="AS8169" s="77">
        <v>0</v>
      </c>
      <c r="AT8169" s="77">
        <v>0</v>
      </c>
      <c r="AU8169" s="77">
        <v>0</v>
      </c>
      <c r="BA8169" s="77">
        <v>2</v>
      </c>
    </row>
    <row r="8170" spans="3:53" x14ac:dyDescent="0.25">
      <c r="C8170" s="77" t="s">
        <v>858</v>
      </c>
      <c r="D8170" s="77" t="s">
        <v>661</v>
      </c>
      <c r="E8170" s="77">
        <v>52.1</v>
      </c>
      <c r="F8170" s="77">
        <v>21.09</v>
      </c>
      <c r="G8170" s="77">
        <v>19.86</v>
      </c>
      <c r="H8170" s="77">
        <v>1770</v>
      </c>
      <c r="I8170" s="77">
        <v>0.44500000000000001</v>
      </c>
      <c r="J8170" s="77" t="s">
        <v>74</v>
      </c>
      <c r="K8170" s="77">
        <v>50.91</v>
      </c>
      <c r="L8170" s="77">
        <v>51.813175000000001</v>
      </c>
      <c r="M8170" s="77">
        <v>0.30344598646965149</v>
      </c>
      <c r="N8170" s="77">
        <v>51.99000800000001</v>
      </c>
      <c r="O8170" s="77">
        <v>-3.7714939378374931E-2</v>
      </c>
      <c r="P8170" s="77">
        <v>5929000</v>
      </c>
      <c r="Q8170" s="77">
        <v>2052000</v>
      </c>
      <c r="R8170" s="77">
        <v>2.89</v>
      </c>
      <c r="S8170" s="77">
        <v>38.43</v>
      </c>
      <c r="T8170" s="77">
        <v>9.1080000000000005</v>
      </c>
      <c r="U8170" s="77">
        <v>21.488</v>
      </c>
      <c r="V8170" s="77">
        <v>2.367740524023668</v>
      </c>
      <c r="AC8170" s="77">
        <v>53.15</v>
      </c>
      <c r="AD8170" s="77">
        <v>51.5</v>
      </c>
      <c r="AH8170" s="77">
        <f>IF(AND(M8170&lt;Variables!$G$6,M8170&gt;Variables!$G$5),0,1)</f>
        <v>1</v>
      </c>
      <c r="AI8170" s="77">
        <f t="shared" si="256"/>
        <v>1</v>
      </c>
      <c r="AJ8170" s="77">
        <f>IF(I8170&gt;Variables!$G$7,0,1)</f>
        <v>1</v>
      </c>
      <c r="AK8170" s="77">
        <f>IF(F8170&gt;Variables!$G$8,0,1)</f>
        <v>0</v>
      </c>
      <c r="AL8170" s="77">
        <f>IF(G8170&gt;Variables!$G$9,0,1)</f>
        <v>0</v>
      </c>
      <c r="AM8170" s="77">
        <f>IF(AND(K8170&gt;Variables!$G$10,K8170&lt;Variables!$G$11),0,1)</f>
        <v>1</v>
      </c>
      <c r="AN8170" s="77">
        <f>IF(H8170&lt;Variables!$G$13,1,0)</f>
        <v>0</v>
      </c>
      <c r="AO8170" s="77">
        <f>IF(R8170&lt;Variables!$G$12,0,1)</f>
        <v>1</v>
      </c>
      <c r="AP8170" s="78">
        <f t="shared" si="257"/>
        <v>0</v>
      </c>
      <c r="AQ8170" s="77">
        <f>IF(V8170&lt;Variables!$G$15,1,0)</f>
        <v>1</v>
      </c>
      <c r="AR8170" s="77">
        <v>1</v>
      </c>
      <c r="AS8170" s="77">
        <v>0</v>
      </c>
      <c r="AT8170" s="77">
        <v>0</v>
      </c>
      <c r="AU8170" s="77">
        <v>0</v>
      </c>
      <c r="BA8170" s="77">
        <v>1.41</v>
      </c>
    </row>
    <row r="8171" spans="3:53" x14ac:dyDescent="0.25">
      <c r="C8171" s="77" t="s">
        <v>858</v>
      </c>
      <c r="D8171" s="77" t="s">
        <v>688</v>
      </c>
      <c r="E8171" s="77">
        <v>6.32</v>
      </c>
      <c r="F8171" s="77">
        <v>21.54</v>
      </c>
      <c r="G8171" s="77">
        <v>17.47</v>
      </c>
      <c r="H8171" s="77">
        <v>107.38</v>
      </c>
      <c r="I8171" s="77">
        <v>-0.371</v>
      </c>
      <c r="J8171" s="77" t="s">
        <v>74</v>
      </c>
      <c r="K8171" s="77">
        <v>54.05</v>
      </c>
      <c r="L8171" s="77">
        <v>6.3046349999999993</v>
      </c>
      <c r="M8171" s="77">
        <v>0.42611507248240083</v>
      </c>
      <c r="N8171" s="77">
        <v>6.3112959999999996</v>
      </c>
      <c r="O8171" s="77">
        <v>0.3201244245239101</v>
      </c>
      <c r="P8171" s="77">
        <v>10130000</v>
      </c>
      <c r="Q8171" s="77">
        <v>3680000</v>
      </c>
      <c r="R8171" s="77">
        <v>2.75</v>
      </c>
      <c r="S8171" s="77">
        <v>38.43</v>
      </c>
      <c r="T8171" s="77">
        <v>9.1080000000000005</v>
      </c>
      <c r="U8171" s="77">
        <v>21.488</v>
      </c>
      <c r="V8171" s="77">
        <v>2.392894995781675</v>
      </c>
      <c r="AC8171" s="77">
        <v>7.06</v>
      </c>
      <c r="AD8171" s="77">
        <v>6</v>
      </c>
      <c r="AH8171" s="77">
        <f>IF(AND(M8171&lt;Variables!$G$6,M8171&gt;Variables!$G$5),0,1)</f>
        <v>1</v>
      </c>
      <c r="AI8171" s="77">
        <f t="shared" si="256"/>
        <v>1</v>
      </c>
      <c r="AJ8171" s="77">
        <f>IF(I8171&gt;Variables!$G$7,0,1)</f>
        <v>1</v>
      </c>
      <c r="AK8171" s="77">
        <f>IF(F8171&gt;Variables!$G$8,0,1)</f>
        <v>0</v>
      </c>
      <c r="AL8171" s="77">
        <f>IF(G8171&gt;Variables!$G$9,0,1)</f>
        <v>0</v>
      </c>
      <c r="AM8171" s="77">
        <f>IF(AND(K8171&gt;Variables!$G$10,K8171&lt;Variables!$G$11),0,1)</f>
        <v>1</v>
      </c>
      <c r="AN8171" s="77">
        <f>IF(H8171&lt;Variables!$G$13,1,0)</f>
        <v>1</v>
      </c>
      <c r="AO8171" s="77">
        <f>IF(R8171&lt;Variables!$G$12,0,1)</f>
        <v>1</v>
      </c>
      <c r="AP8171" s="78">
        <f t="shared" si="257"/>
        <v>0</v>
      </c>
      <c r="AQ8171" s="77">
        <f>IF(V8171&lt;Variables!$G$15,1,0)</f>
        <v>1</v>
      </c>
      <c r="AR8171" s="77">
        <v>0</v>
      </c>
      <c r="AS8171" s="77">
        <v>0</v>
      </c>
      <c r="AT8171" s="77">
        <v>1</v>
      </c>
      <c r="AU8171" s="77">
        <v>0</v>
      </c>
      <c r="BA8171" s="77">
        <v>-2.25</v>
      </c>
    </row>
    <row r="8172" spans="3:53" x14ac:dyDescent="0.25">
      <c r="C8172" s="77" t="s">
        <v>858</v>
      </c>
      <c r="D8172" s="77" t="s">
        <v>670</v>
      </c>
      <c r="E8172" s="77">
        <v>11.97</v>
      </c>
      <c r="F8172" s="77">
        <v>10.82</v>
      </c>
      <c r="G8172" s="77">
        <v>-2.3199999999999998</v>
      </c>
      <c r="H8172" s="77">
        <v>-99999</v>
      </c>
      <c r="I8172" s="77">
        <v>485.25099999999998</v>
      </c>
      <c r="J8172" s="77" t="s">
        <v>75</v>
      </c>
      <c r="K8172" s="77">
        <v>79.89</v>
      </c>
      <c r="L8172" s="77">
        <v>12.19</v>
      </c>
      <c r="M8172" s="77">
        <v>0</v>
      </c>
      <c r="N8172" s="77">
        <v>12.19</v>
      </c>
      <c r="O8172" s="77">
        <v>0</v>
      </c>
      <c r="P8172" s="77">
        <v>152071</v>
      </c>
      <c r="Q8172" s="77">
        <v>18826</v>
      </c>
      <c r="R8172" s="77">
        <v>8.08</v>
      </c>
      <c r="S8172" s="77">
        <v>38.43</v>
      </c>
      <c r="T8172" s="77">
        <v>9.1080000000000005</v>
      </c>
      <c r="U8172" s="77">
        <v>21.488</v>
      </c>
      <c r="V8172" s="77">
        <v>2.6766603999999998</v>
      </c>
      <c r="AC8172" s="77">
        <v>12.19</v>
      </c>
      <c r="AD8172" s="77">
        <v>11.93</v>
      </c>
      <c r="AH8172" s="77">
        <f>IF(AND(M8172&lt;Variables!$G$6,M8172&gt;Variables!$G$5),0,1)</f>
        <v>1</v>
      </c>
      <c r="AI8172" s="77">
        <f t="shared" si="256"/>
        <v>1</v>
      </c>
      <c r="AJ8172" s="77">
        <f>IF(I8172&gt;Variables!$G$7,0,1)</f>
        <v>0</v>
      </c>
      <c r="AK8172" s="77">
        <f>IF(F8172&gt;Variables!$G$8,0,1)</f>
        <v>0</v>
      </c>
      <c r="AL8172" s="77">
        <f>IF(G8172&gt;Variables!$G$9,0,1)</f>
        <v>1</v>
      </c>
      <c r="AM8172" s="77">
        <f>IF(AND(K8172&gt;Variables!$G$10,K8172&lt;Variables!$G$11),0,1)</f>
        <v>1</v>
      </c>
      <c r="AN8172" s="77">
        <f>IF(H8172&lt;Variables!$G$13,1,0)</f>
        <v>1</v>
      </c>
      <c r="AO8172" s="77">
        <f>IF(R8172&lt;Variables!$G$12,0,1)</f>
        <v>1</v>
      </c>
      <c r="AP8172" s="78">
        <f t="shared" si="257"/>
        <v>1</v>
      </c>
      <c r="AQ8172" s="77">
        <f>IF(V8172&lt;Variables!$G$15,1,0)</f>
        <v>1</v>
      </c>
      <c r="AR8172" s="77">
        <v>0</v>
      </c>
      <c r="AS8172" s="77">
        <v>0</v>
      </c>
      <c r="AT8172" s="77">
        <v>0</v>
      </c>
      <c r="AU8172" s="77">
        <v>0</v>
      </c>
      <c r="BA8172" s="77">
        <v>0</v>
      </c>
    </row>
    <row r="8173" spans="3:53" x14ac:dyDescent="0.25">
      <c r="C8173" s="77" t="s">
        <v>858</v>
      </c>
      <c r="D8173" s="77" t="s">
        <v>78</v>
      </c>
      <c r="E8173" s="77">
        <v>130.71</v>
      </c>
      <c r="F8173" s="77">
        <v>47.04</v>
      </c>
      <c r="G8173" s="77">
        <v>-6.93</v>
      </c>
      <c r="H8173" s="77">
        <v>5920</v>
      </c>
      <c r="I8173" s="77">
        <v>7.508</v>
      </c>
      <c r="J8173" s="77" t="s">
        <v>74</v>
      </c>
      <c r="K8173" s="77">
        <v>64.959999999999994</v>
      </c>
      <c r="L8173" s="77">
        <v>128.60365999999999</v>
      </c>
      <c r="M8173" s="77">
        <v>1.4279064841544999</v>
      </c>
      <c r="N8173" s="77">
        <v>126.436982</v>
      </c>
      <c r="O8173" s="77">
        <v>3.1660183094215362</v>
      </c>
      <c r="P8173" s="77">
        <v>13234000</v>
      </c>
      <c r="Q8173" s="77">
        <v>1288000</v>
      </c>
      <c r="R8173" s="77">
        <v>10.27</v>
      </c>
      <c r="S8173" s="77">
        <v>38.43</v>
      </c>
      <c r="T8173" s="77">
        <v>9.1080000000000005</v>
      </c>
      <c r="U8173" s="77">
        <v>21.488</v>
      </c>
      <c r="V8173" s="77">
        <v>2.42316807427546</v>
      </c>
      <c r="AC8173" s="77">
        <v>139.44999999999999</v>
      </c>
      <c r="AD8173" s="77">
        <v>129.86000000000001</v>
      </c>
      <c r="AH8173" s="77">
        <f>IF(AND(M8173&lt;Variables!$G$6,M8173&gt;Variables!$G$5),0,1)</f>
        <v>1</v>
      </c>
      <c r="AI8173" s="77">
        <f t="shared" si="256"/>
        <v>0</v>
      </c>
      <c r="AJ8173" s="77">
        <f>IF(I8173&gt;Variables!$G$7,0,1)</f>
        <v>1</v>
      </c>
      <c r="AK8173" s="77">
        <f>IF(F8173&gt;Variables!$G$8,0,1)</f>
        <v>0</v>
      </c>
      <c r="AL8173" s="77">
        <f>IF(G8173&gt;Variables!$G$9,0,1)</f>
        <v>1</v>
      </c>
      <c r="AM8173" s="77">
        <f>IF(AND(K8173&gt;Variables!$G$10,K8173&lt;Variables!$G$11),0,1)</f>
        <v>0</v>
      </c>
      <c r="AN8173" s="77">
        <f>IF(H8173&lt;Variables!$G$13,1,0)</f>
        <v>0</v>
      </c>
      <c r="AO8173" s="77">
        <f>IF(R8173&lt;Variables!$G$12,0,1)</f>
        <v>1</v>
      </c>
      <c r="AP8173" s="78">
        <f t="shared" si="257"/>
        <v>0</v>
      </c>
      <c r="AQ8173" s="77">
        <f>IF(V8173&lt;Variables!$G$15,1,0)</f>
        <v>1</v>
      </c>
      <c r="AR8173" s="77">
        <v>1</v>
      </c>
      <c r="AS8173" s="77">
        <v>0</v>
      </c>
      <c r="AT8173" s="77">
        <v>0</v>
      </c>
      <c r="AU8173" s="77">
        <v>0</v>
      </c>
      <c r="BA8173" s="77">
        <v>2</v>
      </c>
    </row>
    <row r="8174" spans="3:53" x14ac:dyDescent="0.25">
      <c r="C8174" s="77" t="s">
        <v>858</v>
      </c>
      <c r="D8174" s="77" t="s">
        <v>707</v>
      </c>
      <c r="E8174" s="77">
        <v>3.01</v>
      </c>
      <c r="F8174" s="77">
        <v>8.48</v>
      </c>
      <c r="G8174" s="77">
        <v>-0.62</v>
      </c>
      <c r="H8174" s="77">
        <v>-99999</v>
      </c>
      <c r="I8174" s="77">
        <v>-16.725999999999999</v>
      </c>
      <c r="J8174" s="77" t="s">
        <v>75</v>
      </c>
      <c r="K8174" s="77">
        <v>53.7</v>
      </c>
      <c r="L8174" s="77">
        <v>-99999</v>
      </c>
      <c r="M8174" s="77">
        <v>-99999</v>
      </c>
      <c r="N8174" s="77">
        <v>3.1705199999999998</v>
      </c>
      <c r="O8174" s="77">
        <v>0.93296998599597913</v>
      </c>
      <c r="P8174" s="77">
        <v>42379</v>
      </c>
      <c r="Q8174" s="77">
        <v>17800</v>
      </c>
      <c r="R8174" s="77">
        <v>2.38</v>
      </c>
      <c r="S8174" s="77">
        <v>38.43</v>
      </c>
      <c r="T8174" s="77">
        <v>9.1080000000000005</v>
      </c>
      <c r="U8174" s="77">
        <v>21.488</v>
      </c>
      <c r="V8174" s="77">
        <v>-99999</v>
      </c>
      <c r="AC8174" s="77">
        <v>3.9</v>
      </c>
      <c r="AD8174" s="77">
        <v>3</v>
      </c>
      <c r="AH8174" s="77">
        <f>IF(AND(M8174&lt;Variables!$G$6,M8174&gt;Variables!$G$5),0,1)</f>
        <v>1</v>
      </c>
      <c r="AI8174" s="77">
        <f t="shared" si="256"/>
        <v>1</v>
      </c>
      <c r="AJ8174" s="77">
        <f>IF(I8174&gt;Variables!$G$7,0,1)</f>
        <v>1</v>
      </c>
      <c r="AK8174" s="77">
        <f>IF(F8174&gt;Variables!$G$8,0,1)</f>
        <v>1</v>
      </c>
      <c r="AL8174" s="77">
        <f>IF(G8174&gt;Variables!$G$9,0,1)</f>
        <v>1</v>
      </c>
      <c r="AM8174" s="77">
        <f>IF(AND(K8174&gt;Variables!$G$10,K8174&lt;Variables!$G$11),0,1)</f>
        <v>1</v>
      </c>
      <c r="AN8174" s="77">
        <f>IF(H8174&lt;Variables!$G$13,1,0)</f>
        <v>1</v>
      </c>
      <c r="AO8174" s="77">
        <f>IF(R8174&lt;Variables!$G$12,0,1)</f>
        <v>1</v>
      </c>
      <c r="AP8174" s="78">
        <f t="shared" si="257"/>
        <v>1</v>
      </c>
      <c r="AQ8174" s="77">
        <f>IF(V8174&lt;Variables!$G$15,1,0)</f>
        <v>1</v>
      </c>
      <c r="AR8174" s="77">
        <v>1</v>
      </c>
      <c r="AS8174" s="77">
        <v>0</v>
      </c>
      <c r="AT8174" s="77">
        <v>0</v>
      </c>
      <c r="AU8174" s="77">
        <v>0</v>
      </c>
      <c r="BA8174" s="77">
        <v>2</v>
      </c>
    </row>
    <row r="8175" spans="3:53" x14ac:dyDescent="0.25">
      <c r="C8175" s="77" t="s">
        <v>858</v>
      </c>
      <c r="D8175" s="77" t="s">
        <v>196</v>
      </c>
      <c r="E8175" s="77">
        <v>50.94</v>
      </c>
      <c r="F8175" s="77">
        <v>8.8000000000000007</v>
      </c>
      <c r="G8175" s="77">
        <v>7.97</v>
      </c>
      <c r="H8175" s="77">
        <v>2160</v>
      </c>
      <c r="I8175" s="77">
        <v>1583.557</v>
      </c>
      <c r="J8175" s="77" t="s">
        <v>75</v>
      </c>
      <c r="K8175" s="77">
        <v>57.29</v>
      </c>
      <c r="L8175" s="77">
        <v>50.805637500000003</v>
      </c>
      <c r="M8175" s="77">
        <v>0.35303660937232861</v>
      </c>
      <c r="N8175" s="77">
        <v>50.769227272727257</v>
      </c>
      <c r="O8175" s="77">
        <v>0.42500691632280702</v>
      </c>
      <c r="P8175" s="77">
        <v>155125</v>
      </c>
      <c r="Q8175" s="77">
        <v>438877</v>
      </c>
      <c r="R8175" s="77">
        <v>0.35</v>
      </c>
      <c r="S8175" s="77">
        <v>38.43</v>
      </c>
      <c r="T8175" s="77">
        <v>9.1080000000000005</v>
      </c>
      <c r="U8175" s="77">
        <v>21.488</v>
      </c>
      <c r="V8175" s="77">
        <v>2.4259127848401669</v>
      </c>
      <c r="AC8175" s="77">
        <v>51.064999999999998</v>
      </c>
      <c r="AD8175" s="77">
        <v>48.58</v>
      </c>
      <c r="AH8175" s="77">
        <f>IF(AND(M8175&lt;Variables!$G$6,M8175&gt;Variables!$G$5),0,1)</f>
        <v>1</v>
      </c>
      <c r="AI8175" s="77">
        <f t="shared" si="256"/>
        <v>0</v>
      </c>
      <c r="AJ8175" s="77">
        <f>IF(I8175&gt;Variables!$G$7,0,1)</f>
        <v>0</v>
      </c>
      <c r="AK8175" s="77">
        <f>IF(F8175&gt;Variables!$G$8,0,1)</f>
        <v>1</v>
      </c>
      <c r="AL8175" s="77">
        <f>IF(G8175&gt;Variables!$G$9,0,1)</f>
        <v>1</v>
      </c>
      <c r="AM8175" s="77">
        <f>IF(AND(K8175&gt;Variables!$G$10,K8175&lt;Variables!$G$11),0,1)</f>
        <v>1</v>
      </c>
      <c r="AN8175" s="77">
        <f>IF(H8175&lt;Variables!$G$13,1,0)</f>
        <v>0</v>
      </c>
      <c r="AO8175" s="77">
        <f>IF(R8175&lt;Variables!$G$12,0,1)</f>
        <v>0</v>
      </c>
      <c r="AP8175" s="78">
        <f t="shared" si="257"/>
        <v>1</v>
      </c>
      <c r="AQ8175" s="77">
        <f>IF(V8175&lt;Variables!$G$15,1,0)</f>
        <v>1</v>
      </c>
      <c r="AR8175" s="77">
        <v>0</v>
      </c>
      <c r="AS8175" s="77">
        <v>0</v>
      </c>
      <c r="AT8175" s="77">
        <v>1</v>
      </c>
      <c r="AU8175" s="77">
        <v>0</v>
      </c>
      <c r="BA8175" s="77">
        <v>-1.5</v>
      </c>
    </row>
    <row r="8176" spans="3:53" x14ac:dyDescent="0.25">
      <c r="C8176" s="77" t="s">
        <v>858</v>
      </c>
      <c r="D8176" s="77" t="s">
        <v>575</v>
      </c>
      <c r="E8176" s="77">
        <v>47.46</v>
      </c>
      <c r="F8176" s="77">
        <v>9.02</v>
      </c>
      <c r="G8176" s="77">
        <v>6.98</v>
      </c>
      <c r="H8176" s="77">
        <v>2630</v>
      </c>
      <c r="I8176" s="77">
        <v>-16.574000000000002</v>
      </c>
      <c r="J8176" s="77" t="s">
        <v>75</v>
      </c>
      <c r="K8176" s="77">
        <v>66.67</v>
      </c>
      <c r="L8176" s="77">
        <v>47.205235000000002</v>
      </c>
      <c r="M8176" s="77">
        <v>0.30667149522717041</v>
      </c>
      <c r="N8176" s="77">
        <v>46.837427999999989</v>
      </c>
      <c r="O8176" s="77">
        <v>1.094364105561076</v>
      </c>
      <c r="P8176" s="77">
        <v>1154000</v>
      </c>
      <c r="Q8176" s="77">
        <v>1620000</v>
      </c>
      <c r="R8176" s="77">
        <v>0.71</v>
      </c>
      <c r="S8176" s="77">
        <v>38.43</v>
      </c>
      <c r="T8176" s="77">
        <v>9.1080000000000005</v>
      </c>
      <c r="U8176" s="77">
        <v>21.488</v>
      </c>
      <c r="V8176" s="77">
        <v>2.5169636675962321</v>
      </c>
      <c r="AC8176" s="77">
        <v>48.879899999999999</v>
      </c>
      <c r="AD8176" s="77">
        <v>47.2761</v>
      </c>
      <c r="AH8176" s="77">
        <f>IF(AND(M8176&lt;Variables!$G$6,M8176&gt;Variables!$G$5),0,1)</f>
        <v>1</v>
      </c>
      <c r="AI8176" s="77">
        <f t="shared" si="256"/>
        <v>0</v>
      </c>
      <c r="AJ8176" s="77">
        <f>IF(I8176&gt;Variables!$G$7,0,1)</f>
        <v>1</v>
      </c>
      <c r="AK8176" s="77">
        <f>IF(F8176&gt;Variables!$G$8,0,1)</f>
        <v>0</v>
      </c>
      <c r="AL8176" s="77">
        <f>IF(G8176&gt;Variables!$G$9,0,1)</f>
        <v>1</v>
      </c>
      <c r="AM8176" s="77">
        <f>IF(AND(K8176&gt;Variables!$G$10,K8176&lt;Variables!$G$11),0,1)</f>
        <v>0</v>
      </c>
      <c r="AN8176" s="77">
        <f>IF(H8176&lt;Variables!$G$13,1,0)</f>
        <v>0</v>
      </c>
      <c r="AO8176" s="77">
        <f>IF(R8176&lt;Variables!$G$12,0,1)</f>
        <v>0</v>
      </c>
      <c r="AP8176" s="78">
        <f t="shared" si="257"/>
        <v>1</v>
      </c>
      <c r="AQ8176" s="77">
        <f>IF(V8176&lt;Variables!$G$15,1,0)</f>
        <v>1</v>
      </c>
      <c r="AR8176" s="77">
        <v>1</v>
      </c>
      <c r="AS8176" s="77">
        <v>0</v>
      </c>
      <c r="AT8176" s="77">
        <v>0</v>
      </c>
      <c r="AU8176" s="77">
        <v>0</v>
      </c>
      <c r="BA8176" s="77">
        <v>1.19</v>
      </c>
    </row>
    <row r="8177" spans="3:53" x14ac:dyDescent="0.25">
      <c r="C8177" s="77" t="s">
        <v>858</v>
      </c>
      <c r="D8177" s="77" t="s">
        <v>183</v>
      </c>
      <c r="E8177" s="77">
        <v>47.62</v>
      </c>
      <c r="F8177" s="77">
        <v>9.56</v>
      </c>
      <c r="G8177" s="77">
        <v>6.39</v>
      </c>
      <c r="H8177" s="77">
        <v>6950</v>
      </c>
      <c r="I8177" s="77">
        <v>13029.65</v>
      </c>
      <c r="J8177" s="77" t="s">
        <v>75</v>
      </c>
      <c r="K8177" s="77">
        <v>83.4</v>
      </c>
      <c r="L8177" s="77">
        <v>46.801755</v>
      </c>
      <c r="M8177" s="77">
        <v>1.3850869481283401</v>
      </c>
      <c r="N8177" s="77">
        <v>46.242199999999997</v>
      </c>
      <c r="O8177" s="77">
        <v>2.6118999528569118</v>
      </c>
      <c r="P8177" s="77">
        <v>815555</v>
      </c>
      <c r="Q8177" s="77">
        <v>2152000</v>
      </c>
      <c r="R8177" s="77">
        <v>0.38</v>
      </c>
      <c r="S8177" s="77">
        <v>38.43</v>
      </c>
      <c r="T8177" s="77">
        <v>9.1080000000000005</v>
      </c>
      <c r="U8177" s="77">
        <v>21.488</v>
      </c>
      <c r="V8177" s="77">
        <v>2.543407360401762</v>
      </c>
      <c r="AC8177" s="77">
        <v>50.4</v>
      </c>
      <c r="AD8177" s="77">
        <v>47.45</v>
      </c>
      <c r="AH8177" s="77">
        <f>IF(AND(M8177&lt;Variables!$G$6,M8177&gt;Variables!$G$5),0,1)</f>
        <v>1</v>
      </c>
      <c r="AI8177" s="77">
        <f t="shared" si="256"/>
        <v>0</v>
      </c>
      <c r="AJ8177" s="77">
        <f>IF(I8177&gt;Variables!$G$7,0,1)</f>
        <v>0</v>
      </c>
      <c r="AK8177" s="77">
        <f>IF(F8177&gt;Variables!$G$8,0,1)</f>
        <v>0</v>
      </c>
      <c r="AL8177" s="77">
        <f>IF(G8177&gt;Variables!$G$9,0,1)</f>
        <v>1</v>
      </c>
      <c r="AM8177" s="77">
        <f>IF(AND(K8177&gt;Variables!$G$10,K8177&lt;Variables!$G$11),0,1)</f>
        <v>1</v>
      </c>
      <c r="AN8177" s="77">
        <f>IF(H8177&lt;Variables!$G$13,1,0)</f>
        <v>0</v>
      </c>
      <c r="AO8177" s="77">
        <f>IF(R8177&lt;Variables!$G$12,0,1)</f>
        <v>0</v>
      </c>
      <c r="AP8177" s="78">
        <f t="shared" si="257"/>
        <v>1</v>
      </c>
      <c r="AQ8177" s="77">
        <f>IF(V8177&lt;Variables!$G$15,1,0)</f>
        <v>1</v>
      </c>
      <c r="AR8177" s="77">
        <v>1</v>
      </c>
      <c r="AS8177" s="77">
        <v>0</v>
      </c>
      <c r="AT8177" s="77">
        <v>0</v>
      </c>
      <c r="AU8177" s="77">
        <v>0</v>
      </c>
      <c r="BA8177" s="77">
        <v>2</v>
      </c>
    </row>
    <row r="8178" spans="3:53" x14ac:dyDescent="0.25">
      <c r="C8178" s="77" t="s">
        <v>858</v>
      </c>
      <c r="D8178" s="77" t="s">
        <v>680</v>
      </c>
      <c r="E8178" s="77">
        <v>90.42</v>
      </c>
      <c r="F8178" s="77">
        <v>9.77</v>
      </c>
      <c r="G8178" s="77">
        <v>8.77</v>
      </c>
      <c r="H8178" s="77">
        <v>2420</v>
      </c>
      <c r="I8178" s="77">
        <v>-12.885999999999999</v>
      </c>
      <c r="J8178" s="77" t="s">
        <v>75</v>
      </c>
      <c r="K8178" s="77">
        <v>62.16</v>
      </c>
      <c r="L8178" s="77">
        <v>89.676090000000016</v>
      </c>
      <c r="M8178" s="77">
        <v>0.42810742529027068</v>
      </c>
      <c r="N8178" s="77">
        <v>88.934258000000014</v>
      </c>
      <c r="O8178" s="77">
        <v>1.265813675535459</v>
      </c>
      <c r="P8178" s="77">
        <v>638047</v>
      </c>
      <c r="Q8178" s="77">
        <v>941480</v>
      </c>
      <c r="R8178" s="77">
        <v>0.68</v>
      </c>
      <c r="S8178" s="77">
        <v>38.43</v>
      </c>
      <c r="T8178" s="77">
        <v>9.1080000000000005</v>
      </c>
      <c r="U8178" s="77">
        <v>21.488</v>
      </c>
      <c r="V8178" s="77">
        <v>2.4668124961325151</v>
      </c>
      <c r="AC8178" s="77">
        <v>91.65</v>
      </c>
      <c r="AD8178" s="77">
        <v>89.32</v>
      </c>
      <c r="AH8178" s="77">
        <f>IF(AND(M8178&lt;Variables!$G$6,M8178&gt;Variables!$G$5),0,1)</f>
        <v>1</v>
      </c>
      <c r="AI8178" s="77">
        <f t="shared" ref="AI8178:AI8241" si="258">IF(L8178&gt;N8178,0,1)</f>
        <v>0</v>
      </c>
      <c r="AJ8178" s="77">
        <f>IF(I8178&gt;Variables!$G$7,0,1)</f>
        <v>1</v>
      </c>
      <c r="AK8178" s="77">
        <f>IF(F8178&gt;Variables!$G$8,0,1)</f>
        <v>0</v>
      </c>
      <c r="AL8178" s="77">
        <f>IF(G8178&gt;Variables!$G$9,0,1)</f>
        <v>1</v>
      </c>
      <c r="AM8178" s="77">
        <f>IF(AND(K8178&gt;Variables!$G$10,K8178&lt;Variables!$G$11),0,1)</f>
        <v>0</v>
      </c>
      <c r="AN8178" s="77">
        <f>IF(H8178&lt;Variables!$G$13,1,0)</f>
        <v>0</v>
      </c>
      <c r="AO8178" s="77">
        <f>IF(R8178&lt;Variables!$G$12,0,1)</f>
        <v>0</v>
      </c>
      <c r="AP8178" s="78">
        <f t="shared" ref="AP8178:AP8241" si="259">IF(J8178="Pass", 0,1)</f>
        <v>1</v>
      </c>
      <c r="AQ8178" s="77">
        <f>IF(V8178&lt;Variables!$G$15,1,0)</f>
        <v>1</v>
      </c>
      <c r="AR8178" s="77">
        <v>1</v>
      </c>
      <c r="AS8178" s="77">
        <v>0</v>
      </c>
      <c r="AT8178" s="77">
        <v>0</v>
      </c>
      <c r="AU8178" s="77">
        <v>0</v>
      </c>
      <c r="BA8178" s="77">
        <v>0.82</v>
      </c>
    </row>
    <row r="8179" spans="3:53" x14ac:dyDescent="0.25">
      <c r="C8179" s="77" t="s">
        <v>858</v>
      </c>
      <c r="D8179" s="77" t="s">
        <v>705</v>
      </c>
      <c r="E8179" s="77">
        <v>605.67999999999995</v>
      </c>
      <c r="F8179" s="77">
        <v>9.91</v>
      </c>
      <c r="G8179" s="77">
        <v>5.97</v>
      </c>
      <c r="H8179" s="77">
        <v>5670</v>
      </c>
      <c r="I8179" s="77">
        <v>-29.21</v>
      </c>
      <c r="J8179" s="77" t="s">
        <v>75</v>
      </c>
      <c r="K8179" s="77">
        <v>68.37</v>
      </c>
      <c r="L8179" s="77">
        <v>601.57402000000002</v>
      </c>
      <c r="M8179" s="77">
        <v>0.47059545556836951</v>
      </c>
      <c r="N8179" s="77">
        <v>593.42638599999998</v>
      </c>
      <c r="O8179" s="77">
        <v>1.850038060154608</v>
      </c>
      <c r="P8179" s="77">
        <v>685809</v>
      </c>
      <c r="Q8179" s="77">
        <v>748460</v>
      </c>
      <c r="R8179" s="77">
        <v>0.92</v>
      </c>
      <c r="S8179" s="77">
        <v>38.43</v>
      </c>
      <c r="T8179" s="77">
        <v>9.1080000000000005</v>
      </c>
      <c r="U8179" s="77">
        <v>21.488</v>
      </c>
      <c r="V8179" s="77">
        <v>2.5201114245129541</v>
      </c>
      <c r="AC8179" s="77">
        <v>629.51</v>
      </c>
      <c r="AD8179" s="77">
        <v>601.03</v>
      </c>
      <c r="AH8179" s="77">
        <f>IF(AND(M8179&lt;Variables!$G$6,M8179&gt;Variables!$G$5),0,1)</f>
        <v>1</v>
      </c>
      <c r="AI8179" s="77">
        <f t="shared" si="258"/>
        <v>0</v>
      </c>
      <c r="AJ8179" s="77">
        <f>IF(I8179&gt;Variables!$G$7,0,1)</f>
        <v>1</v>
      </c>
      <c r="AK8179" s="77">
        <f>IF(F8179&gt;Variables!$G$8,0,1)</f>
        <v>0</v>
      </c>
      <c r="AL8179" s="77">
        <f>IF(G8179&gt;Variables!$G$9,0,1)</f>
        <v>1</v>
      </c>
      <c r="AM8179" s="77">
        <f>IF(AND(K8179&gt;Variables!$G$10,K8179&lt;Variables!$G$11),0,1)</f>
        <v>0</v>
      </c>
      <c r="AN8179" s="77">
        <f>IF(H8179&lt;Variables!$G$13,1,0)</f>
        <v>0</v>
      </c>
      <c r="AO8179" s="77">
        <f>IF(R8179&lt;Variables!$G$12,0,1)</f>
        <v>0</v>
      </c>
      <c r="AP8179" s="78">
        <f t="shared" si="259"/>
        <v>1</v>
      </c>
      <c r="AQ8179" s="77">
        <f>IF(V8179&lt;Variables!$G$15,1,0)</f>
        <v>1</v>
      </c>
      <c r="AR8179" s="77">
        <v>1</v>
      </c>
      <c r="AS8179" s="77">
        <v>0</v>
      </c>
      <c r="AT8179" s="77">
        <v>0</v>
      </c>
      <c r="AU8179" s="77">
        <v>0</v>
      </c>
      <c r="BA8179" s="77">
        <v>1.79</v>
      </c>
    </row>
    <row r="8180" spans="3:53" x14ac:dyDescent="0.25">
      <c r="C8180" s="77" t="s">
        <v>858</v>
      </c>
      <c r="D8180" s="77" t="s">
        <v>699</v>
      </c>
      <c r="E8180" s="77">
        <v>3.38</v>
      </c>
      <c r="F8180" s="77">
        <v>29.24</v>
      </c>
      <c r="G8180" s="77">
        <v>22.32</v>
      </c>
      <c r="H8180" s="77">
        <v>52.01</v>
      </c>
      <c r="I8180" s="77">
        <v>38.115000000000002</v>
      </c>
      <c r="J8180" s="77" t="s">
        <v>75</v>
      </c>
      <c r="K8180" s="77">
        <v>49.11</v>
      </c>
      <c r="L8180" s="77">
        <v>3.374889473684211</v>
      </c>
      <c r="M8180" s="77">
        <v>-0.6930441386774423</v>
      </c>
      <c r="N8180" s="77">
        <v>3.351057142857143</v>
      </c>
      <c r="O8180" s="77">
        <v>1.321544587210617E-2</v>
      </c>
      <c r="P8180" s="77">
        <v>3200000</v>
      </c>
      <c r="Q8180" s="77">
        <v>100560</v>
      </c>
      <c r="R8180" s="77">
        <v>31.82</v>
      </c>
      <c r="S8180" s="77">
        <v>38.43</v>
      </c>
      <c r="T8180" s="77">
        <v>9.1080000000000005</v>
      </c>
      <c r="U8180" s="77">
        <v>21.488</v>
      </c>
      <c r="V8180" s="77">
        <v>2.3740174023950882</v>
      </c>
      <c r="AC8180" s="77">
        <v>3.9</v>
      </c>
      <c r="AD8180" s="77">
        <v>3.13</v>
      </c>
      <c r="AH8180" s="77">
        <f>IF(AND(M8180&lt;Variables!$G$6,M8180&gt;Variables!$G$5),0,1)</f>
        <v>1</v>
      </c>
      <c r="AI8180" s="77">
        <f t="shared" si="258"/>
        <v>0</v>
      </c>
      <c r="AJ8180" s="77">
        <f>IF(I8180&gt;Variables!$G$7,0,1)</f>
        <v>1</v>
      </c>
      <c r="AK8180" s="77">
        <f>IF(F8180&gt;Variables!$G$8,0,1)</f>
        <v>0</v>
      </c>
      <c r="AL8180" s="77">
        <f>IF(G8180&gt;Variables!$G$9,0,1)</f>
        <v>0</v>
      </c>
      <c r="AM8180" s="77">
        <f>IF(AND(K8180&gt;Variables!$G$10,K8180&lt;Variables!$G$11),0,1)</f>
        <v>1</v>
      </c>
      <c r="AN8180" s="77">
        <f>IF(H8180&lt;Variables!$G$13,1,0)</f>
        <v>1</v>
      </c>
      <c r="AO8180" s="77">
        <f>IF(R8180&lt;Variables!$G$12,0,1)</f>
        <v>1</v>
      </c>
      <c r="AP8180" s="78">
        <f t="shared" si="259"/>
        <v>1</v>
      </c>
      <c r="AQ8180" s="77">
        <f>IF(V8180&lt;Variables!$G$15,1,0)</f>
        <v>1</v>
      </c>
      <c r="AR8180" s="77">
        <v>1</v>
      </c>
      <c r="AS8180" s="77">
        <v>0</v>
      </c>
      <c r="AT8180" s="77">
        <v>0</v>
      </c>
      <c r="AU8180" s="77">
        <v>0</v>
      </c>
      <c r="BA8180" s="77">
        <v>2</v>
      </c>
    </row>
    <row r="8181" spans="3:53" x14ac:dyDescent="0.25">
      <c r="C8181" s="77" t="s">
        <v>858</v>
      </c>
      <c r="D8181" s="77" t="s">
        <v>436</v>
      </c>
      <c r="E8181" s="77">
        <v>5.42</v>
      </c>
      <c r="F8181" s="77">
        <v>30.49</v>
      </c>
      <c r="G8181" s="77">
        <v>21.01</v>
      </c>
      <c r="H8181" s="77">
        <v>41.82</v>
      </c>
      <c r="I8181" s="77">
        <v>0.57799999999999996</v>
      </c>
      <c r="J8181" s="77" t="s">
        <v>75</v>
      </c>
      <c r="K8181" s="77">
        <v>54.49</v>
      </c>
      <c r="L8181" s="77">
        <v>5.4091250000000004</v>
      </c>
      <c r="M8181" s="77">
        <v>-0.44600559240173993</v>
      </c>
      <c r="N8181" s="77">
        <v>5.1004140000000007</v>
      </c>
      <c r="O8181" s="77">
        <v>5.5796647095706167</v>
      </c>
      <c r="P8181" s="77">
        <v>6600000</v>
      </c>
      <c r="Q8181" s="77">
        <v>1680000</v>
      </c>
      <c r="R8181" s="77">
        <v>3.93</v>
      </c>
      <c r="S8181" s="77">
        <v>38.43</v>
      </c>
      <c r="T8181" s="77">
        <v>9.1080000000000005</v>
      </c>
      <c r="U8181" s="77">
        <v>21.488</v>
      </c>
      <c r="V8181" s="77">
        <v>2.4308959534397889</v>
      </c>
      <c r="AC8181" s="77">
        <v>6.45</v>
      </c>
      <c r="AD8181" s="77">
        <v>5</v>
      </c>
      <c r="AH8181" s="77">
        <f>IF(AND(M8181&lt;Variables!$G$6,M8181&gt;Variables!$G$5),0,1)</f>
        <v>1</v>
      </c>
      <c r="AI8181" s="77">
        <f t="shared" si="258"/>
        <v>0</v>
      </c>
      <c r="AJ8181" s="77">
        <f>IF(I8181&gt;Variables!$G$7,0,1)</f>
        <v>1</v>
      </c>
      <c r="AK8181" s="77">
        <f>IF(F8181&gt;Variables!$G$8,0,1)</f>
        <v>0</v>
      </c>
      <c r="AL8181" s="77">
        <f>IF(G8181&gt;Variables!$G$9,0,1)</f>
        <v>0</v>
      </c>
      <c r="AM8181" s="77">
        <f>IF(AND(K8181&gt;Variables!$G$10,K8181&lt;Variables!$G$11),0,1)</f>
        <v>1</v>
      </c>
      <c r="AN8181" s="77">
        <f>IF(H8181&lt;Variables!$G$13,1,0)</f>
        <v>1</v>
      </c>
      <c r="AO8181" s="77">
        <f>IF(R8181&lt;Variables!$G$12,0,1)</f>
        <v>1</v>
      </c>
      <c r="AP8181" s="78">
        <f t="shared" si="259"/>
        <v>1</v>
      </c>
      <c r="AQ8181" s="77">
        <f>IF(V8181&lt;Variables!$G$15,1,0)</f>
        <v>1</v>
      </c>
      <c r="AR8181" s="77">
        <v>0</v>
      </c>
      <c r="AS8181" s="77">
        <v>0</v>
      </c>
      <c r="AT8181" s="77">
        <v>1</v>
      </c>
      <c r="AU8181" s="77">
        <v>0</v>
      </c>
      <c r="BA8181" s="77">
        <v>-2.25</v>
      </c>
    </row>
    <row r="8182" spans="3:53" x14ac:dyDescent="0.25">
      <c r="C8182" s="77" t="s">
        <v>858</v>
      </c>
      <c r="D8182" s="77" t="s">
        <v>280</v>
      </c>
      <c r="E8182" s="77">
        <v>44.76</v>
      </c>
      <c r="F8182" s="77">
        <v>23.09</v>
      </c>
      <c r="G8182" s="77">
        <v>6.35</v>
      </c>
      <c r="H8182" s="77">
        <v>1590</v>
      </c>
      <c r="I8182" s="77">
        <v>-99999</v>
      </c>
      <c r="J8182" s="77" t="s">
        <v>75</v>
      </c>
      <c r="K8182" s="77">
        <v>47.68</v>
      </c>
      <c r="L8182" s="77">
        <v>44.456112500000003</v>
      </c>
      <c r="M8182" s="77">
        <v>0.37652302593935488</v>
      </c>
      <c r="N8182" s="77">
        <v>45.11506</v>
      </c>
      <c r="O8182" s="77">
        <v>-1.08956964703139</v>
      </c>
      <c r="P8182" s="77">
        <v>814810</v>
      </c>
      <c r="S8182" s="77">
        <v>38.43</v>
      </c>
      <c r="T8182" s="77">
        <v>9.1080000000000005</v>
      </c>
      <c r="U8182" s="77">
        <v>21.488</v>
      </c>
      <c r="V8182" s="77">
        <v>2.335697965843055</v>
      </c>
      <c r="AC8182" s="77">
        <v>45.58</v>
      </c>
      <c r="AD8182" s="77">
        <v>42.77</v>
      </c>
      <c r="AH8182" s="77">
        <f>IF(AND(M8182&lt;Variables!$G$6,M8182&gt;Variables!$G$5),0,1)</f>
        <v>1</v>
      </c>
      <c r="AI8182" s="77">
        <f t="shared" si="258"/>
        <v>1</v>
      </c>
      <c r="AJ8182" s="77">
        <f>IF(I8182&gt;Variables!$G$7,0,1)</f>
        <v>1</v>
      </c>
      <c r="AK8182" s="77">
        <f>IF(F8182&gt;Variables!$G$8,0,1)</f>
        <v>0</v>
      </c>
      <c r="AL8182" s="77">
        <f>IF(G8182&gt;Variables!$G$9,0,1)</f>
        <v>1</v>
      </c>
      <c r="AM8182" s="77">
        <f>IF(AND(K8182&gt;Variables!$G$10,K8182&lt;Variables!$G$11),0,1)</f>
        <v>1</v>
      </c>
      <c r="AN8182" s="77">
        <f>IF(H8182&lt;Variables!$G$13,1,0)</f>
        <v>0</v>
      </c>
      <c r="AO8182" s="77">
        <f>IF(R8182&lt;Variables!$G$12,0,1)</f>
        <v>0</v>
      </c>
      <c r="AP8182" s="78">
        <f t="shared" si="259"/>
        <v>1</v>
      </c>
      <c r="AQ8182" s="77">
        <f>IF(V8182&lt;Variables!$G$15,1,0)</f>
        <v>1</v>
      </c>
      <c r="AR8182" s="77">
        <v>0</v>
      </c>
      <c r="AS8182" s="77">
        <v>0</v>
      </c>
      <c r="AT8182" s="77">
        <v>1</v>
      </c>
      <c r="AU8182" s="77">
        <v>0</v>
      </c>
      <c r="BA8182" s="77">
        <v>-2.25</v>
      </c>
    </row>
    <row r="8183" spans="3:53" x14ac:dyDescent="0.25">
      <c r="C8183" s="77" t="s">
        <v>858</v>
      </c>
      <c r="D8183" s="77" t="s">
        <v>692</v>
      </c>
      <c r="E8183" s="77">
        <v>0.35</v>
      </c>
      <c r="F8183" s="77">
        <v>16.670000000000002</v>
      </c>
      <c r="G8183" s="77">
        <v>5900</v>
      </c>
      <c r="H8183" s="77">
        <v>-99999</v>
      </c>
      <c r="I8183" s="77">
        <v>-15.946999999999999</v>
      </c>
      <c r="J8183" s="77" t="s">
        <v>75</v>
      </c>
      <c r="K8183" s="77">
        <v>-99999</v>
      </c>
      <c r="L8183" s="77">
        <v>-99999</v>
      </c>
      <c r="M8183" s="77">
        <v>-99999</v>
      </c>
      <c r="N8183" s="77">
        <v>-99999</v>
      </c>
      <c r="O8183" s="77">
        <v>-99999</v>
      </c>
      <c r="P8183" s="77">
        <v>40502</v>
      </c>
      <c r="Q8183" s="77">
        <v>20514</v>
      </c>
      <c r="R8183" s="77">
        <v>1.97</v>
      </c>
      <c r="S8183" s="77">
        <v>38.43</v>
      </c>
      <c r="T8183" s="77">
        <v>9.1080000000000005</v>
      </c>
      <c r="U8183" s="77">
        <v>21.488</v>
      </c>
      <c r="V8183" s="77">
        <v>-99999</v>
      </c>
      <c r="AC8183" s="77">
        <v>0.35</v>
      </c>
      <c r="AD8183" s="77">
        <v>0.34</v>
      </c>
      <c r="AH8183" s="77">
        <f>IF(AND(M8183&lt;Variables!$G$6,M8183&gt;Variables!$G$5),0,1)</f>
        <v>1</v>
      </c>
      <c r="AI8183" s="77">
        <f t="shared" si="258"/>
        <v>1</v>
      </c>
      <c r="AJ8183" s="77">
        <f>IF(I8183&gt;Variables!$G$7,0,1)</f>
        <v>1</v>
      </c>
      <c r="AK8183" s="77">
        <f>IF(F8183&gt;Variables!$G$8,0,1)</f>
        <v>0</v>
      </c>
      <c r="AL8183" s="77">
        <f>IF(G8183&gt;Variables!$G$9,0,1)</f>
        <v>0</v>
      </c>
      <c r="AM8183" s="77">
        <f>IF(AND(K8183&gt;Variables!$G$10,K8183&lt;Variables!$G$11),0,1)</f>
        <v>1</v>
      </c>
      <c r="AN8183" s="77">
        <f>IF(H8183&lt;Variables!$G$13,1,0)</f>
        <v>1</v>
      </c>
      <c r="AO8183" s="77">
        <f>IF(R8183&lt;Variables!$G$12,0,1)</f>
        <v>0</v>
      </c>
      <c r="AP8183" s="78">
        <f t="shared" si="259"/>
        <v>1</v>
      </c>
      <c r="AQ8183" s="77">
        <f>IF(V8183&lt;Variables!$G$15,1,0)</f>
        <v>1</v>
      </c>
      <c r="AR8183" s="77">
        <v>0</v>
      </c>
      <c r="AS8183" s="77">
        <v>0</v>
      </c>
      <c r="AT8183" s="77">
        <v>1</v>
      </c>
      <c r="AU8183" s="77">
        <v>0</v>
      </c>
      <c r="BA8183" s="77">
        <v>-2.25</v>
      </c>
    </row>
    <row r="8184" spans="3:53" x14ac:dyDescent="0.25">
      <c r="C8184" s="77" t="s">
        <v>858</v>
      </c>
      <c r="D8184" s="77" t="s">
        <v>551</v>
      </c>
      <c r="E8184" s="77">
        <v>7.15</v>
      </c>
      <c r="F8184" s="77">
        <v>86.9</v>
      </c>
      <c r="G8184" s="77">
        <v>32.9</v>
      </c>
      <c r="H8184" s="77">
        <v>38.479999999999997</v>
      </c>
      <c r="I8184" s="77">
        <v>11.226000000000001</v>
      </c>
      <c r="J8184" s="77" t="s">
        <v>75</v>
      </c>
      <c r="K8184" s="77">
        <v>71.930000000000007</v>
      </c>
      <c r="L8184" s="77">
        <v>6.7409300000000014</v>
      </c>
      <c r="M8184" s="77">
        <v>6.6618404285462063</v>
      </c>
      <c r="N8184" s="77">
        <v>6.5841659999999997</v>
      </c>
      <c r="O8184" s="77">
        <v>9.2013779725480909</v>
      </c>
      <c r="P8184" s="77">
        <v>142990000</v>
      </c>
      <c r="Q8184" s="77">
        <v>11670000</v>
      </c>
      <c r="R8184" s="77">
        <v>12.25</v>
      </c>
      <c r="S8184" s="77">
        <v>38.43</v>
      </c>
      <c r="T8184" s="77">
        <v>9.1080000000000005</v>
      </c>
      <c r="U8184" s="77">
        <v>21.488</v>
      </c>
      <c r="V8184" s="77">
        <v>1.999067013050722</v>
      </c>
      <c r="AC8184" s="77">
        <v>7.52</v>
      </c>
      <c r="AD8184" s="77">
        <v>6.02</v>
      </c>
      <c r="AH8184" s="77">
        <f>IF(AND(M8184&lt;Variables!$G$6,M8184&gt;Variables!$G$5),0,1)</f>
        <v>1</v>
      </c>
      <c r="AI8184" s="77">
        <f t="shared" si="258"/>
        <v>0</v>
      </c>
      <c r="AJ8184" s="77">
        <f>IF(I8184&gt;Variables!$G$7,0,1)</f>
        <v>1</v>
      </c>
      <c r="AK8184" s="77">
        <f>IF(F8184&gt;Variables!$G$8,0,1)</f>
        <v>0</v>
      </c>
      <c r="AL8184" s="77">
        <f>IF(G8184&gt;Variables!$G$9,0,1)</f>
        <v>0</v>
      </c>
      <c r="AM8184" s="77">
        <f>IF(AND(K8184&gt;Variables!$G$10,K8184&lt;Variables!$G$11),0,1)</f>
        <v>1</v>
      </c>
      <c r="AN8184" s="77">
        <f>IF(H8184&lt;Variables!$G$13,1,0)</f>
        <v>1</v>
      </c>
      <c r="AO8184" s="77">
        <f>IF(R8184&lt;Variables!$G$12,0,1)</f>
        <v>1</v>
      </c>
      <c r="AP8184" s="78">
        <f t="shared" si="259"/>
        <v>1</v>
      </c>
      <c r="AQ8184" s="77">
        <f>IF(V8184&lt;Variables!$G$15,1,0)</f>
        <v>1</v>
      </c>
      <c r="AR8184" s="77">
        <v>0</v>
      </c>
      <c r="AS8184" s="77">
        <v>0</v>
      </c>
      <c r="AT8184" s="77">
        <v>1</v>
      </c>
      <c r="AU8184" s="77">
        <v>0</v>
      </c>
      <c r="BA8184" s="77">
        <v>-2.25</v>
      </c>
    </row>
    <row r="8185" spans="3:53" x14ac:dyDescent="0.25">
      <c r="C8185" s="77" t="s">
        <v>858</v>
      </c>
      <c r="D8185" s="77" t="s">
        <v>695</v>
      </c>
      <c r="E8185" s="77">
        <v>2.96</v>
      </c>
      <c r="F8185" s="77">
        <v>9.02</v>
      </c>
      <c r="G8185" s="77">
        <v>9.02</v>
      </c>
      <c r="H8185" s="77">
        <v>-99999</v>
      </c>
      <c r="I8185" s="77">
        <v>-8.0869999999999997</v>
      </c>
      <c r="J8185" s="77" t="s">
        <v>75</v>
      </c>
      <c r="K8185" s="77">
        <v>60.97</v>
      </c>
      <c r="L8185" s="77">
        <v>2.915</v>
      </c>
      <c r="M8185" s="77">
        <v>-0.51457975986276783</v>
      </c>
      <c r="N8185" s="77">
        <v>2.927</v>
      </c>
      <c r="O8185" s="77">
        <v>-0.92244619063889899</v>
      </c>
      <c r="P8185" s="77">
        <v>27734</v>
      </c>
      <c r="Q8185" s="77">
        <v>9857</v>
      </c>
      <c r="R8185" s="77">
        <v>2.81</v>
      </c>
      <c r="S8185" s="77">
        <v>38.43</v>
      </c>
      <c r="T8185" s="77">
        <v>9.1080000000000005</v>
      </c>
      <c r="U8185" s="77">
        <v>21.488</v>
      </c>
      <c r="V8185" s="77">
        <v>2.510330860377358</v>
      </c>
      <c r="AC8185" s="77">
        <v>3.16</v>
      </c>
      <c r="AD8185" s="77">
        <v>2.8</v>
      </c>
      <c r="AH8185" s="77">
        <f>IF(AND(M8185&lt;Variables!$G$6,M8185&gt;Variables!$G$5),0,1)</f>
        <v>1</v>
      </c>
      <c r="AI8185" s="77">
        <f t="shared" si="258"/>
        <v>1</v>
      </c>
      <c r="AJ8185" s="77">
        <f>IF(I8185&gt;Variables!$G$7,0,1)</f>
        <v>1</v>
      </c>
      <c r="AK8185" s="77">
        <f>IF(F8185&gt;Variables!$G$8,0,1)</f>
        <v>0</v>
      </c>
      <c r="AL8185" s="77">
        <f>IF(G8185&gt;Variables!$G$9,0,1)</f>
        <v>1</v>
      </c>
      <c r="AM8185" s="77">
        <f>IF(AND(K8185&gt;Variables!$G$10,K8185&lt;Variables!$G$11),0,1)</f>
        <v>1</v>
      </c>
      <c r="AN8185" s="77">
        <f>IF(H8185&lt;Variables!$G$13,1,0)</f>
        <v>1</v>
      </c>
      <c r="AO8185" s="77">
        <f>IF(R8185&lt;Variables!$G$12,0,1)</f>
        <v>1</v>
      </c>
      <c r="AP8185" s="78">
        <f t="shared" si="259"/>
        <v>1</v>
      </c>
      <c r="AQ8185" s="77">
        <f>IF(V8185&lt;Variables!$G$15,1,0)</f>
        <v>1</v>
      </c>
      <c r="AR8185" s="77">
        <v>0</v>
      </c>
      <c r="AS8185" s="77">
        <v>0</v>
      </c>
      <c r="AT8185" s="77">
        <v>1</v>
      </c>
      <c r="AU8185" s="77">
        <v>0</v>
      </c>
      <c r="BA8185" s="77">
        <v>-2.25</v>
      </c>
    </row>
    <row r="8186" spans="3:53" x14ac:dyDescent="0.25">
      <c r="C8186" s="77" t="s">
        <v>860</v>
      </c>
      <c r="D8186" s="77" t="s">
        <v>183</v>
      </c>
      <c r="E8186" s="77">
        <v>48.34</v>
      </c>
      <c r="F8186" s="77">
        <v>11.19</v>
      </c>
      <c r="G8186" s="77">
        <v>7.89</v>
      </c>
      <c r="H8186" s="77">
        <v>6950</v>
      </c>
      <c r="I8186" s="77">
        <v>13577.112999999999</v>
      </c>
      <c r="J8186" s="77" t="s">
        <v>75</v>
      </c>
      <c r="K8186" s="77">
        <v>73.7</v>
      </c>
      <c r="L8186" s="77">
        <v>47.223010000000002</v>
      </c>
      <c r="M8186" s="77">
        <v>1.8994765475559381</v>
      </c>
      <c r="N8186" s="77">
        <v>46.44388775510204</v>
      </c>
      <c r="O8186" s="77">
        <v>3.608897372537101</v>
      </c>
      <c r="P8186" s="77">
        <v>891875</v>
      </c>
      <c r="Q8186" s="77">
        <v>2152000</v>
      </c>
      <c r="R8186" s="77">
        <v>0.41</v>
      </c>
      <c r="S8186" s="77">
        <v>37.655000000000001</v>
      </c>
      <c r="T8186" s="77">
        <v>9.57</v>
      </c>
      <c r="U8186" s="77">
        <v>21.385999999999999</v>
      </c>
      <c r="V8186" s="77">
        <v>2.4331347977801512</v>
      </c>
      <c r="AC8186" s="77">
        <v>50.4</v>
      </c>
      <c r="AD8186" s="77">
        <v>47.61</v>
      </c>
      <c r="AH8186" s="77">
        <f>IF(AND(M8186&lt;Variables!$G$6,M8186&gt;Variables!$G$5),0,1)</f>
        <v>1</v>
      </c>
      <c r="AI8186" s="77">
        <f t="shared" si="258"/>
        <v>0</v>
      </c>
      <c r="AJ8186" s="77">
        <f>IF(I8186&gt;Variables!$G$7,0,1)</f>
        <v>0</v>
      </c>
      <c r="AK8186" s="77">
        <f>IF(F8186&gt;Variables!$G$8,0,1)</f>
        <v>0</v>
      </c>
      <c r="AL8186" s="77">
        <f>IF(G8186&gt;Variables!$G$9,0,1)</f>
        <v>1</v>
      </c>
      <c r="AM8186" s="77">
        <f>IF(AND(K8186&gt;Variables!$G$10,K8186&lt;Variables!$G$11),0,1)</f>
        <v>1</v>
      </c>
      <c r="AN8186" s="77">
        <f>IF(H8186&lt;Variables!$G$13,1,0)</f>
        <v>0</v>
      </c>
      <c r="AO8186" s="77">
        <f>IF(R8186&lt;Variables!$G$12,0,1)</f>
        <v>0</v>
      </c>
      <c r="AP8186" s="78">
        <f t="shared" si="259"/>
        <v>1</v>
      </c>
      <c r="AQ8186" s="77">
        <f>IF(V8186&lt;Variables!$G$15,1,0)</f>
        <v>1</v>
      </c>
      <c r="AR8186" s="77">
        <v>1</v>
      </c>
      <c r="AS8186" s="77">
        <v>0</v>
      </c>
      <c r="AT8186" s="77">
        <v>0</v>
      </c>
      <c r="AU8186" s="77">
        <v>0</v>
      </c>
      <c r="BA8186" s="77">
        <v>2</v>
      </c>
    </row>
    <row r="8187" spans="3:53" x14ac:dyDescent="0.25">
      <c r="C8187" s="77" t="s">
        <v>860</v>
      </c>
      <c r="D8187" s="77" t="s">
        <v>680</v>
      </c>
      <c r="E8187" s="77">
        <v>91.28</v>
      </c>
      <c r="F8187" s="77">
        <v>10.51</v>
      </c>
      <c r="G8187" s="77">
        <v>9.74</v>
      </c>
      <c r="H8187" s="77">
        <v>2420</v>
      </c>
      <c r="I8187" s="77">
        <v>-12.672000000000001</v>
      </c>
      <c r="J8187" s="77" t="s">
        <v>75</v>
      </c>
      <c r="K8187" s="77">
        <v>71.03</v>
      </c>
      <c r="L8187" s="77">
        <v>89.986959999999996</v>
      </c>
      <c r="M8187" s="77">
        <v>0.97574137408353234</v>
      </c>
      <c r="N8187" s="77">
        <v>89.217635999999999</v>
      </c>
      <c r="O8187" s="77">
        <v>1.846455559526365</v>
      </c>
      <c r="P8187" s="77">
        <v>671956</v>
      </c>
      <c r="Q8187" s="77">
        <v>941480</v>
      </c>
      <c r="R8187" s="77">
        <v>0.71</v>
      </c>
      <c r="S8187" s="77">
        <v>37.655000000000001</v>
      </c>
      <c r="T8187" s="77">
        <v>9.57</v>
      </c>
      <c r="U8187" s="77">
        <v>21.385999999999999</v>
      </c>
      <c r="V8187" s="77">
        <v>2.500240223185759</v>
      </c>
      <c r="AC8187" s="77">
        <v>91.65</v>
      </c>
      <c r="AD8187" s="77">
        <v>89.32</v>
      </c>
      <c r="AH8187" s="77">
        <f>IF(AND(M8187&lt;Variables!$G$6,M8187&gt;Variables!$G$5),0,1)</f>
        <v>1</v>
      </c>
      <c r="AI8187" s="77">
        <f t="shared" si="258"/>
        <v>0</v>
      </c>
      <c r="AJ8187" s="77">
        <f>IF(I8187&gt;Variables!$G$7,0,1)</f>
        <v>1</v>
      </c>
      <c r="AK8187" s="77">
        <f>IF(F8187&gt;Variables!$G$8,0,1)</f>
        <v>0</v>
      </c>
      <c r="AL8187" s="77">
        <f>IF(G8187&gt;Variables!$G$9,0,1)</f>
        <v>1</v>
      </c>
      <c r="AM8187" s="77">
        <f>IF(AND(K8187&gt;Variables!$G$10,K8187&lt;Variables!$G$11),0,1)</f>
        <v>1</v>
      </c>
      <c r="AN8187" s="77">
        <f>IF(H8187&lt;Variables!$G$13,1,0)</f>
        <v>0</v>
      </c>
      <c r="AO8187" s="77">
        <f>IF(R8187&lt;Variables!$G$12,0,1)</f>
        <v>0</v>
      </c>
      <c r="AP8187" s="78">
        <f t="shared" si="259"/>
        <v>1</v>
      </c>
      <c r="AQ8187" s="77">
        <f>IF(V8187&lt;Variables!$G$15,1,0)</f>
        <v>1</v>
      </c>
      <c r="AR8187" s="77">
        <v>0</v>
      </c>
      <c r="AS8187" s="77">
        <v>0</v>
      </c>
      <c r="AT8187" s="77">
        <v>0</v>
      </c>
      <c r="AU8187" s="77">
        <v>1</v>
      </c>
      <c r="BA8187" s="77">
        <v>-0.84</v>
      </c>
    </row>
    <row r="8188" spans="3:53" x14ac:dyDescent="0.25">
      <c r="C8188" s="77" t="s">
        <v>860</v>
      </c>
      <c r="D8188" s="77" t="s">
        <v>703</v>
      </c>
      <c r="E8188" s="77">
        <v>3.31</v>
      </c>
      <c r="F8188" s="77">
        <v>13.06</v>
      </c>
      <c r="G8188" s="77">
        <v>10.029999999999999</v>
      </c>
      <c r="H8188" s="77">
        <v>-99999</v>
      </c>
      <c r="I8188" s="77">
        <v>-6.9109999999999996</v>
      </c>
      <c r="J8188" s="77" t="s">
        <v>75</v>
      </c>
      <c r="K8188" s="77">
        <v>77.569999999999993</v>
      </c>
      <c r="L8188" s="77">
        <v>3.293333333333333</v>
      </c>
      <c r="M8188" s="77">
        <v>-0.10121457489877431</v>
      </c>
      <c r="N8188" s="77">
        <v>3.293333333333333</v>
      </c>
      <c r="O8188" s="77">
        <v>-0.10121457489877431</v>
      </c>
      <c r="P8188" s="77">
        <v>45888</v>
      </c>
      <c r="Q8188" s="77">
        <v>14431</v>
      </c>
      <c r="R8188" s="77">
        <v>3.18</v>
      </c>
      <c r="S8188" s="77">
        <v>37.655000000000001</v>
      </c>
      <c r="T8188" s="77">
        <v>9.57</v>
      </c>
      <c r="U8188" s="77">
        <v>21.385999999999999</v>
      </c>
      <c r="V8188" s="77">
        <v>2.663315702024291</v>
      </c>
      <c r="AC8188" s="77">
        <v>3.34</v>
      </c>
      <c r="AD8188" s="77">
        <v>3.15</v>
      </c>
      <c r="AH8188" s="77">
        <f>IF(AND(M8188&lt;Variables!$G$6,M8188&gt;Variables!$G$5),0,1)</f>
        <v>1</v>
      </c>
      <c r="AI8188" s="77">
        <f t="shared" si="258"/>
        <v>1</v>
      </c>
      <c r="AJ8188" s="77">
        <f>IF(I8188&gt;Variables!$G$7,0,1)</f>
        <v>1</v>
      </c>
      <c r="AK8188" s="77">
        <f>IF(F8188&gt;Variables!$G$8,0,1)</f>
        <v>0</v>
      </c>
      <c r="AL8188" s="77">
        <f>IF(G8188&gt;Variables!$G$9,0,1)</f>
        <v>1</v>
      </c>
      <c r="AM8188" s="77">
        <f>IF(AND(K8188&gt;Variables!$G$10,K8188&lt;Variables!$G$11),0,1)</f>
        <v>1</v>
      </c>
      <c r="AN8188" s="77">
        <f>IF(H8188&lt;Variables!$G$13,1,0)</f>
        <v>1</v>
      </c>
      <c r="AO8188" s="77">
        <f>IF(R8188&lt;Variables!$G$12,0,1)</f>
        <v>1</v>
      </c>
      <c r="AP8188" s="78">
        <f t="shared" si="259"/>
        <v>1</v>
      </c>
      <c r="AQ8188" s="77">
        <f>IF(V8188&lt;Variables!$G$15,1,0)</f>
        <v>1</v>
      </c>
      <c r="AR8188" s="77">
        <v>0</v>
      </c>
      <c r="AS8188" s="77">
        <v>0</v>
      </c>
      <c r="AT8188" s="77">
        <v>1</v>
      </c>
      <c r="AU8188" s="77">
        <v>0</v>
      </c>
      <c r="BA8188" s="77">
        <v>-2.25</v>
      </c>
    </row>
    <row r="8189" spans="3:53" x14ac:dyDescent="0.25">
      <c r="C8189" s="77" t="s">
        <v>860</v>
      </c>
      <c r="D8189" s="77" t="s">
        <v>699</v>
      </c>
      <c r="E8189" s="77">
        <v>3.34</v>
      </c>
      <c r="F8189" s="77">
        <v>27.8</v>
      </c>
      <c r="G8189" s="77">
        <v>21.51</v>
      </c>
      <c r="H8189" s="77">
        <v>52.01</v>
      </c>
      <c r="I8189" s="77">
        <v>38.049999999999997</v>
      </c>
      <c r="J8189" s="77" t="s">
        <v>75</v>
      </c>
      <c r="K8189" s="77">
        <v>45.25</v>
      </c>
      <c r="L8189" s="77">
        <v>3.3497499999999998</v>
      </c>
      <c r="M8189" s="77">
        <v>-0.60452272557654518</v>
      </c>
      <c r="N8189" s="77">
        <v>3.3836279999999999</v>
      </c>
      <c r="O8189" s="77">
        <v>-1.599703040641582</v>
      </c>
      <c r="P8189" s="77">
        <v>3280000</v>
      </c>
      <c r="Q8189" s="77">
        <v>100560</v>
      </c>
      <c r="R8189" s="77">
        <v>32.619999999999997</v>
      </c>
      <c r="S8189" s="77">
        <v>37.655000000000001</v>
      </c>
      <c r="T8189" s="77">
        <v>9.57</v>
      </c>
      <c r="U8189" s="77">
        <v>21.385999999999999</v>
      </c>
      <c r="V8189" s="77">
        <v>2.3252147481155312</v>
      </c>
      <c r="AC8189" s="77">
        <v>3.9</v>
      </c>
      <c r="AD8189" s="77">
        <v>3.13</v>
      </c>
      <c r="AH8189" s="77">
        <f>IF(AND(M8189&lt;Variables!$G$6,M8189&gt;Variables!$G$5),0,1)</f>
        <v>1</v>
      </c>
      <c r="AI8189" s="77">
        <f t="shared" si="258"/>
        <v>1</v>
      </c>
      <c r="AJ8189" s="77">
        <f>IF(I8189&gt;Variables!$G$7,0,1)</f>
        <v>1</v>
      </c>
      <c r="AK8189" s="77">
        <f>IF(F8189&gt;Variables!$G$8,0,1)</f>
        <v>0</v>
      </c>
      <c r="AL8189" s="77">
        <f>IF(G8189&gt;Variables!$G$9,0,1)</f>
        <v>0</v>
      </c>
      <c r="AM8189" s="77">
        <f>IF(AND(K8189&gt;Variables!$G$10,K8189&lt;Variables!$G$11),0,1)</f>
        <v>1</v>
      </c>
      <c r="AN8189" s="77">
        <f>IF(H8189&lt;Variables!$G$13,1,0)</f>
        <v>1</v>
      </c>
      <c r="AO8189" s="77">
        <f>IF(R8189&lt;Variables!$G$12,0,1)</f>
        <v>1</v>
      </c>
      <c r="AP8189" s="78">
        <f t="shared" si="259"/>
        <v>1</v>
      </c>
      <c r="AQ8189" s="77">
        <f>IF(V8189&lt;Variables!$G$15,1,0)</f>
        <v>1</v>
      </c>
      <c r="AR8189" s="77">
        <v>1</v>
      </c>
      <c r="AS8189" s="77">
        <v>0</v>
      </c>
      <c r="AT8189" s="77">
        <v>0</v>
      </c>
      <c r="AU8189" s="77">
        <v>0</v>
      </c>
      <c r="BA8189" s="77">
        <v>2</v>
      </c>
    </row>
    <row r="8190" spans="3:53" x14ac:dyDescent="0.25">
      <c r="C8190" s="77" t="s">
        <v>860</v>
      </c>
      <c r="D8190" s="77" t="s">
        <v>667</v>
      </c>
      <c r="E8190" s="77">
        <v>86.58</v>
      </c>
      <c r="F8190" s="77">
        <v>79.37</v>
      </c>
      <c r="G8190" s="77">
        <v>1</v>
      </c>
      <c r="H8190" s="77">
        <v>-99999</v>
      </c>
      <c r="I8190" s="77">
        <v>7.8E-2</v>
      </c>
      <c r="J8190" s="77" t="s">
        <v>74</v>
      </c>
      <c r="K8190" s="77">
        <v>78.09</v>
      </c>
      <c r="L8190" s="77">
        <v>86.154525000000007</v>
      </c>
      <c r="M8190" s="77">
        <v>-6.3287447757401444E-2</v>
      </c>
      <c r="N8190" s="77">
        <v>85.912310000000005</v>
      </c>
      <c r="O8190" s="77">
        <v>0.2184669461221439</v>
      </c>
      <c r="P8190" s="77">
        <v>37549</v>
      </c>
      <c r="Q8190" s="77">
        <v>530</v>
      </c>
      <c r="R8190" s="77">
        <v>70.849999999999994</v>
      </c>
      <c r="S8190" s="77">
        <v>37.655000000000001</v>
      </c>
      <c r="T8190" s="77">
        <v>9.57</v>
      </c>
      <c r="U8190" s="77">
        <v>21.385999999999999</v>
      </c>
      <c r="V8190" s="77">
        <v>2.6647919994905682</v>
      </c>
      <c r="AC8190" s="77">
        <v>86.5</v>
      </c>
      <c r="AD8190" s="77">
        <v>86.05</v>
      </c>
      <c r="AH8190" s="77">
        <f>IF(AND(M8190&lt;Variables!$G$6,M8190&gt;Variables!$G$5),0,1)</f>
        <v>1</v>
      </c>
      <c r="AI8190" s="77">
        <f t="shared" si="258"/>
        <v>0</v>
      </c>
      <c r="AJ8190" s="77">
        <f>IF(I8190&gt;Variables!$G$7,0,1)</f>
        <v>1</v>
      </c>
      <c r="AK8190" s="77">
        <f>IF(F8190&gt;Variables!$G$8,0,1)</f>
        <v>0</v>
      </c>
      <c r="AL8190" s="77">
        <f>IF(G8190&gt;Variables!$G$9,0,1)</f>
        <v>1</v>
      </c>
      <c r="AM8190" s="77">
        <f>IF(AND(K8190&gt;Variables!$G$10,K8190&lt;Variables!$G$11),0,1)</f>
        <v>1</v>
      </c>
      <c r="AN8190" s="77">
        <f>IF(H8190&lt;Variables!$G$13,1,0)</f>
        <v>1</v>
      </c>
      <c r="AO8190" s="77">
        <f>IF(R8190&lt;Variables!$G$12,0,1)</f>
        <v>1</v>
      </c>
      <c r="AP8190" s="78">
        <f t="shared" si="259"/>
        <v>0</v>
      </c>
      <c r="AQ8190" s="77">
        <f>IF(V8190&lt;Variables!$G$15,1,0)</f>
        <v>1</v>
      </c>
      <c r="AR8190" s="77">
        <v>0</v>
      </c>
      <c r="AS8190" s="77">
        <v>0</v>
      </c>
      <c r="AT8190" s="77">
        <v>0</v>
      </c>
      <c r="AU8190" s="77">
        <v>0</v>
      </c>
      <c r="BA8190" s="77">
        <v>0</v>
      </c>
    </row>
    <row r="8191" spans="3:53" x14ac:dyDescent="0.25">
      <c r="C8191" s="77" t="s">
        <v>860</v>
      </c>
      <c r="D8191" s="77" t="s">
        <v>551</v>
      </c>
      <c r="E8191" s="77">
        <v>6.73</v>
      </c>
      <c r="F8191" s="77">
        <v>75.33</v>
      </c>
      <c r="G8191" s="77">
        <v>24.4</v>
      </c>
      <c r="H8191" s="77">
        <v>38.479999999999997</v>
      </c>
      <c r="I8191" s="77">
        <v>10.734</v>
      </c>
      <c r="J8191" s="77" t="s">
        <v>75</v>
      </c>
      <c r="K8191" s="77">
        <v>48.59</v>
      </c>
      <c r="L8191" s="77">
        <v>6.8477499999999996</v>
      </c>
      <c r="M8191" s="77">
        <v>-1.7195429155561921</v>
      </c>
      <c r="N8191" s="77">
        <v>6.6276039999999998</v>
      </c>
      <c r="O8191" s="77">
        <v>1.544992730404541</v>
      </c>
      <c r="P8191" s="77">
        <v>149050000</v>
      </c>
      <c r="Q8191" s="77">
        <v>11670000</v>
      </c>
      <c r="R8191" s="77">
        <v>12.77</v>
      </c>
      <c r="S8191" s="77">
        <v>37.655000000000001</v>
      </c>
      <c r="T8191" s="77">
        <v>9.57</v>
      </c>
      <c r="U8191" s="77">
        <v>21.385999999999999</v>
      </c>
      <c r="V8191" s="77">
        <v>2.3900983994888829</v>
      </c>
      <c r="AC8191" s="77">
        <v>7.52</v>
      </c>
      <c r="AD8191" s="77">
        <v>6.02</v>
      </c>
      <c r="AH8191" s="77">
        <f>IF(AND(M8191&lt;Variables!$G$6,M8191&gt;Variables!$G$5),0,1)</f>
        <v>0</v>
      </c>
      <c r="AI8191" s="77">
        <f t="shared" si="258"/>
        <v>0</v>
      </c>
      <c r="AJ8191" s="77">
        <f>IF(I8191&gt;Variables!$G$7,0,1)</f>
        <v>1</v>
      </c>
      <c r="AK8191" s="77">
        <f>IF(F8191&gt;Variables!$G$8,0,1)</f>
        <v>0</v>
      </c>
      <c r="AL8191" s="77">
        <f>IF(G8191&gt;Variables!$G$9,0,1)</f>
        <v>0</v>
      </c>
      <c r="AM8191" s="77">
        <f>IF(AND(K8191&gt;Variables!$G$10,K8191&lt;Variables!$G$11),0,1)</f>
        <v>1</v>
      </c>
      <c r="AN8191" s="77">
        <f>IF(H8191&lt;Variables!$G$13,1,0)</f>
        <v>1</v>
      </c>
      <c r="AO8191" s="77">
        <f>IF(R8191&lt;Variables!$G$12,0,1)</f>
        <v>1</v>
      </c>
      <c r="AP8191" s="78">
        <f t="shared" si="259"/>
        <v>1</v>
      </c>
      <c r="AQ8191" s="77">
        <f>IF(V8191&lt;Variables!$G$15,1,0)</f>
        <v>1</v>
      </c>
      <c r="AR8191" s="77">
        <v>1</v>
      </c>
      <c r="AS8191" s="77">
        <v>0</v>
      </c>
      <c r="AT8191" s="77">
        <v>0</v>
      </c>
      <c r="AU8191" s="77">
        <v>0</v>
      </c>
      <c r="BA8191" s="77">
        <v>2</v>
      </c>
    </row>
    <row r="8192" spans="3:53" x14ac:dyDescent="0.25">
      <c r="C8192" s="77" t="s">
        <v>860</v>
      </c>
      <c r="D8192" s="77" t="s">
        <v>749</v>
      </c>
      <c r="E8192" s="77">
        <v>3.29</v>
      </c>
      <c r="F8192" s="77">
        <v>9.67</v>
      </c>
      <c r="G8192" s="77">
        <v>9.67</v>
      </c>
      <c r="H8192" s="77">
        <v>-99999</v>
      </c>
      <c r="I8192" s="77">
        <v>-7.3680000000000003</v>
      </c>
      <c r="J8192" s="77" t="s">
        <v>75</v>
      </c>
      <c r="K8192" s="77">
        <v>67.06</v>
      </c>
      <c r="L8192" s="77">
        <v>3.29</v>
      </c>
      <c r="M8192" s="77">
        <v>0</v>
      </c>
      <c r="N8192" s="77">
        <v>3.2475000000000001</v>
      </c>
      <c r="O8192" s="77">
        <v>1.308698999230191</v>
      </c>
      <c r="P8192" s="77">
        <v>68482</v>
      </c>
      <c r="Q8192" s="77">
        <v>8182</v>
      </c>
      <c r="R8192" s="77">
        <v>8.3699999999999992</v>
      </c>
      <c r="S8192" s="77">
        <v>37.655000000000001</v>
      </c>
      <c r="T8192" s="77">
        <v>9.57</v>
      </c>
      <c r="U8192" s="77">
        <v>21.385999999999999</v>
      </c>
      <c r="V8192" s="77">
        <v>2.5437416000000002</v>
      </c>
      <c r="AC8192" s="77">
        <v>3.35</v>
      </c>
      <c r="AD8192" s="77">
        <v>3.14</v>
      </c>
      <c r="AH8192" s="77">
        <f>IF(AND(M8192&lt;Variables!$G$6,M8192&gt;Variables!$G$5),0,1)</f>
        <v>1</v>
      </c>
      <c r="AI8192" s="77">
        <f t="shared" si="258"/>
        <v>0</v>
      </c>
      <c r="AJ8192" s="77">
        <f>IF(I8192&gt;Variables!$G$7,0,1)</f>
        <v>1</v>
      </c>
      <c r="AK8192" s="77">
        <f>IF(F8192&gt;Variables!$G$8,0,1)</f>
        <v>0</v>
      </c>
      <c r="AL8192" s="77">
        <f>IF(G8192&gt;Variables!$G$9,0,1)</f>
        <v>1</v>
      </c>
      <c r="AM8192" s="77">
        <f>IF(AND(K8192&gt;Variables!$G$10,K8192&lt;Variables!$G$11),0,1)</f>
        <v>0</v>
      </c>
      <c r="AN8192" s="77">
        <f>IF(H8192&lt;Variables!$G$13,1,0)</f>
        <v>1</v>
      </c>
      <c r="AO8192" s="77">
        <f>IF(R8192&lt;Variables!$G$12,0,1)</f>
        <v>1</v>
      </c>
      <c r="AP8192" s="78">
        <f t="shared" si="259"/>
        <v>1</v>
      </c>
      <c r="AQ8192" s="77">
        <f>IF(V8192&lt;Variables!$G$15,1,0)</f>
        <v>1</v>
      </c>
      <c r="AR8192" s="77">
        <v>0</v>
      </c>
      <c r="AS8192" s="77">
        <v>0</v>
      </c>
      <c r="AT8192" s="77">
        <v>1</v>
      </c>
      <c r="AU8192" s="77">
        <v>0</v>
      </c>
      <c r="BA8192" s="77">
        <v>-2.25</v>
      </c>
    </row>
    <row r="8193" spans="3:53" x14ac:dyDescent="0.25">
      <c r="C8193" s="77" t="s">
        <v>860</v>
      </c>
      <c r="D8193" s="77" t="s">
        <v>280</v>
      </c>
      <c r="E8193" s="77">
        <v>44.35</v>
      </c>
      <c r="F8193" s="77">
        <v>23.31</v>
      </c>
      <c r="G8193" s="77">
        <v>6.29</v>
      </c>
      <c r="H8193" s="77">
        <v>1590</v>
      </c>
      <c r="I8193" s="77">
        <v>-99999</v>
      </c>
      <c r="J8193" s="77" t="s">
        <v>75</v>
      </c>
      <c r="K8193" s="77">
        <v>48.05</v>
      </c>
      <c r="L8193" s="77">
        <v>44.433057142857152</v>
      </c>
      <c r="M8193" s="77">
        <v>0.37571769281170581</v>
      </c>
      <c r="N8193" s="77">
        <v>44.957621052631573</v>
      </c>
      <c r="O8193" s="77">
        <v>-0.79546258066659592</v>
      </c>
      <c r="P8193" s="77">
        <v>819520</v>
      </c>
      <c r="S8193" s="77">
        <v>37.655000000000001</v>
      </c>
      <c r="T8193" s="77">
        <v>9.57</v>
      </c>
      <c r="U8193" s="77">
        <v>21.385999999999999</v>
      </c>
      <c r="V8193" s="77">
        <v>2.339145231745734</v>
      </c>
      <c r="AC8193" s="77">
        <v>45.58</v>
      </c>
      <c r="AD8193" s="77">
        <v>42.77</v>
      </c>
      <c r="AH8193" s="77">
        <f>IF(AND(M8193&lt;Variables!$G$6,M8193&gt;Variables!$G$5),0,1)</f>
        <v>1</v>
      </c>
      <c r="AI8193" s="77">
        <f t="shared" si="258"/>
        <v>1</v>
      </c>
      <c r="AJ8193" s="77">
        <f>IF(I8193&gt;Variables!$G$7,0,1)</f>
        <v>1</v>
      </c>
      <c r="AK8193" s="77">
        <f>IF(F8193&gt;Variables!$G$8,0,1)</f>
        <v>0</v>
      </c>
      <c r="AL8193" s="77">
        <f>IF(G8193&gt;Variables!$G$9,0,1)</f>
        <v>1</v>
      </c>
      <c r="AM8193" s="77">
        <f>IF(AND(K8193&gt;Variables!$G$10,K8193&lt;Variables!$G$11),0,1)</f>
        <v>1</v>
      </c>
      <c r="AN8193" s="77">
        <f>IF(H8193&lt;Variables!$G$13,1,0)</f>
        <v>0</v>
      </c>
      <c r="AO8193" s="77">
        <f>IF(R8193&lt;Variables!$G$12,0,1)</f>
        <v>0</v>
      </c>
      <c r="AP8193" s="78">
        <f t="shared" si="259"/>
        <v>1</v>
      </c>
      <c r="AQ8193" s="77">
        <f>IF(V8193&lt;Variables!$G$15,1,0)</f>
        <v>1</v>
      </c>
      <c r="AR8193" s="77">
        <v>1</v>
      </c>
      <c r="AS8193" s="77">
        <v>0</v>
      </c>
      <c r="AT8193" s="77">
        <v>0</v>
      </c>
      <c r="AU8193" s="77">
        <v>0</v>
      </c>
      <c r="BA8193" s="77">
        <v>2</v>
      </c>
    </row>
    <row r="8194" spans="3:53" x14ac:dyDescent="0.25">
      <c r="C8194" s="77" t="s">
        <v>860</v>
      </c>
      <c r="D8194" s="77" t="s">
        <v>670</v>
      </c>
      <c r="E8194" s="77">
        <v>11.97</v>
      </c>
      <c r="F8194" s="77">
        <v>10.82</v>
      </c>
      <c r="G8194" s="77">
        <v>-2.3199999999999998</v>
      </c>
      <c r="H8194" s="77">
        <v>-99999</v>
      </c>
      <c r="I8194" s="77">
        <v>485.25099999999998</v>
      </c>
      <c r="J8194" s="77" t="s">
        <v>75</v>
      </c>
      <c r="K8194" s="77">
        <v>79.89</v>
      </c>
      <c r="L8194" s="77">
        <v>12.19</v>
      </c>
      <c r="M8194" s="77">
        <v>0</v>
      </c>
      <c r="N8194" s="77">
        <v>12.19</v>
      </c>
      <c r="O8194" s="77">
        <v>0</v>
      </c>
      <c r="P8194" s="77">
        <v>152071</v>
      </c>
      <c r="Q8194" s="77">
        <v>18826</v>
      </c>
      <c r="R8194" s="77">
        <v>8.08</v>
      </c>
      <c r="S8194" s="77">
        <v>37.655000000000001</v>
      </c>
      <c r="T8194" s="77">
        <v>9.57</v>
      </c>
      <c r="U8194" s="77">
        <v>21.385999999999999</v>
      </c>
      <c r="V8194" s="77">
        <v>2.6766603999999998</v>
      </c>
      <c r="AC8194" s="77">
        <v>12.19</v>
      </c>
      <c r="AD8194" s="77">
        <v>11.93</v>
      </c>
      <c r="AH8194" s="77">
        <f>IF(AND(M8194&lt;Variables!$G$6,M8194&gt;Variables!$G$5),0,1)</f>
        <v>1</v>
      </c>
      <c r="AI8194" s="77">
        <f t="shared" si="258"/>
        <v>1</v>
      </c>
      <c r="AJ8194" s="77">
        <f>IF(I8194&gt;Variables!$G$7,0,1)</f>
        <v>0</v>
      </c>
      <c r="AK8194" s="77">
        <f>IF(F8194&gt;Variables!$G$8,0,1)</f>
        <v>0</v>
      </c>
      <c r="AL8194" s="77">
        <f>IF(G8194&gt;Variables!$G$9,0,1)</f>
        <v>1</v>
      </c>
      <c r="AM8194" s="77">
        <f>IF(AND(K8194&gt;Variables!$G$10,K8194&lt;Variables!$G$11),0,1)</f>
        <v>1</v>
      </c>
      <c r="AN8194" s="77">
        <f>IF(H8194&lt;Variables!$G$13,1,0)</f>
        <v>1</v>
      </c>
      <c r="AO8194" s="77">
        <f>IF(R8194&lt;Variables!$G$12,0,1)</f>
        <v>1</v>
      </c>
      <c r="AP8194" s="78">
        <f t="shared" si="259"/>
        <v>1</v>
      </c>
      <c r="AQ8194" s="77">
        <f>IF(V8194&lt;Variables!$G$15,1,0)</f>
        <v>1</v>
      </c>
      <c r="AR8194" s="77">
        <v>0</v>
      </c>
      <c r="AS8194" s="77">
        <v>0</v>
      </c>
      <c r="AT8194" s="77">
        <v>0</v>
      </c>
      <c r="AU8194" s="77">
        <v>0</v>
      </c>
      <c r="BA8194" s="77">
        <v>0</v>
      </c>
    </row>
    <row r="8195" spans="3:53" x14ac:dyDescent="0.25">
      <c r="C8195" s="77" t="s">
        <v>860</v>
      </c>
      <c r="D8195" s="77" t="s">
        <v>705</v>
      </c>
      <c r="E8195" s="77">
        <v>607.77</v>
      </c>
      <c r="F8195" s="77">
        <v>10.3</v>
      </c>
      <c r="G8195" s="77">
        <v>6.25</v>
      </c>
      <c r="H8195" s="77">
        <v>5670</v>
      </c>
      <c r="I8195" s="77">
        <v>-29.154</v>
      </c>
      <c r="J8195" s="77" t="s">
        <v>75</v>
      </c>
      <c r="K8195" s="77">
        <v>66.260000000000005</v>
      </c>
      <c r="L8195" s="77">
        <v>603.23501999999985</v>
      </c>
      <c r="M8195" s="77">
        <v>0.45338548149942931</v>
      </c>
      <c r="N8195" s="77">
        <v>595.36191400000007</v>
      </c>
      <c r="O8195" s="77">
        <v>1.7817878084824821</v>
      </c>
      <c r="P8195" s="77">
        <v>711313</v>
      </c>
      <c r="Q8195" s="77">
        <v>748460</v>
      </c>
      <c r="R8195" s="77">
        <v>0.95</v>
      </c>
      <c r="S8195" s="77">
        <v>37.655000000000001</v>
      </c>
      <c r="T8195" s="77">
        <v>9.57</v>
      </c>
      <c r="U8195" s="77">
        <v>21.385999999999999</v>
      </c>
      <c r="V8195" s="77">
        <v>2.5023751030615409</v>
      </c>
      <c r="AC8195" s="77">
        <v>629.51</v>
      </c>
      <c r="AD8195" s="77">
        <v>603.76009999999997</v>
      </c>
      <c r="AH8195" s="77">
        <f>IF(AND(M8195&lt;Variables!$G$6,M8195&gt;Variables!$G$5),0,1)</f>
        <v>1</v>
      </c>
      <c r="AI8195" s="77">
        <f t="shared" si="258"/>
        <v>0</v>
      </c>
      <c r="AJ8195" s="77">
        <f>IF(I8195&gt;Variables!$G$7,0,1)</f>
        <v>1</v>
      </c>
      <c r="AK8195" s="77">
        <f>IF(F8195&gt;Variables!$G$8,0,1)</f>
        <v>0</v>
      </c>
      <c r="AL8195" s="77">
        <f>IF(G8195&gt;Variables!$G$9,0,1)</f>
        <v>1</v>
      </c>
      <c r="AM8195" s="77">
        <f>IF(AND(K8195&gt;Variables!$G$10,K8195&lt;Variables!$G$11),0,1)</f>
        <v>0</v>
      </c>
      <c r="AN8195" s="77">
        <f>IF(H8195&lt;Variables!$G$13,1,0)</f>
        <v>0</v>
      </c>
      <c r="AO8195" s="77">
        <f>IF(R8195&lt;Variables!$G$12,0,1)</f>
        <v>0</v>
      </c>
      <c r="AP8195" s="78">
        <f t="shared" si="259"/>
        <v>1</v>
      </c>
      <c r="AQ8195" s="77">
        <f>IF(V8195&lt;Variables!$G$15,1,0)</f>
        <v>1</v>
      </c>
      <c r="AR8195" s="77">
        <v>1</v>
      </c>
      <c r="AS8195" s="77">
        <v>0</v>
      </c>
      <c r="AT8195" s="77">
        <v>0</v>
      </c>
      <c r="AU8195" s="77">
        <v>0</v>
      </c>
      <c r="BA8195" s="77">
        <v>1.78</v>
      </c>
    </row>
    <row r="8196" spans="3:53" x14ac:dyDescent="0.25">
      <c r="C8196" s="77" t="s">
        <v>860</v>
      </c>
      <c r="D8196" s="77" t="s">
        <v>436</v>
      </c>
      <c r="E8196" s="77">
        <v>5.16</v>
      </c>
      <c r="F8196" s="77">
        <v>34.39</v>
      </c>
      <c r="G8196" s="77">
        <v>17.82</v>
      </c>
      <c r="H8196" s="77">
        <v>41.82</v>
      </c>
      <c r="I8196" s="77">
        <v>0.52900000000000003</v>
      </c>
      <c r="J8196" s="77" t="s">
        <v>75</v>
      </c>
      <c r="K8196" s="77">
        <v>47.07</v>
      </c>
      <c r="L8196" s="77">
        <v>5.3778600000000001</v>
      </c>
      <c r="M8196" s="77">
        <v>-2.5039699806242668</v>
      </c>
      <c r="N8196" s="77">
        <v>5.17638</v>
      </c>
      <c r="O8196" s="77">
        <v>1.290863499202143</v>
      </c>
      <c r="P8196" s="77">
        <v>8500000</v>
      </c>
      <c r="Q8196" s="77">
        <v>1680000</v>
      </c>
      <c r="R8196" s="77">
        <v>5.0599999999999996</v>
      </c>
      <c r="S8196" s="77">
        <v>37.655000000000001</v>
      </c>
      <c r="T8196" s="77">
        <v>9.57</v>
      </c>
      <c r="U8196" s="77">
        <v>21.385999999999999</v>
      </c>
      <c r="V8196" s="77">
        <v>2.380560226155386</v>
      </c>
      <c r="AC8196" s="77">
        <v>6.45</v>
      </c>
      <c r="AD8196" s="77">
        <v>5</v>
      </c>
      <c r="AH8196" s="77">
        <f>IF(AND(M8196&lt;Variables!$G$6,M8196&gt;Variables!$G$5),0,1)</f>
        <v>0</v>
      </c>
      <c r="AI8196" s="77">
        <f t="shared" si="258"/>
        <v>0</v>
      </c>
      <c r="AJ8196" s="77">
        <f>IF(I8196&gt;Variables!$G$7,0,1)</f>
        <v>1</v>
      </c>
      <c r="AK8196" s="77">
        <f>IF(F8196&gt;Variables!$G$8,0,1)</f>
        <v>0</v>
      </c>
      <c r="AL8196" s="77">
        <f>IF(G8196&gt;Variables!$G$9,0,1)</f>
        <v>0</v>
      </c>
      <c r="AM8196" s="77">
        <f>IF(AND(K8196&gt;Variables!$G$10,K8196&lt;Variables!$G$11),0,1)</f>
        <v>1</v>
      </c>
      <c r="AN8196" s="77">
        <f>IF(H8196&lt;Variables!$G$13,1,0)</f>
        <v>1</v>
      </c>
      <c r="AO8196" s="77">
        <f>IF(R8196&lt;Variables!$G$12,0,1)</f>
        <v>1</v>
      </c>
      <c r="AP8196" s="78">
        <f t="shared" si="259"/>
        <v>1</v>
      </c>
      <c r="AQ8196" s="77">
        <f>IF(V8196&lt;Variables!$G$15,1,0)</f>
        <v>1</v>
      </c>
      <c r="AR8196" s="77">
        <v>1</v>
      </c>
      <c r="AS8196" s="77">
        <v>0</v>
      </c>
      <c r="AT8196" s="77">
        <v>0</v>
      </c>
      <c r="AU8196" s="77">
        <v>0</v>
      </c>
      <c r="BA8196" s="77">
        <v>2</v>
      </c>
    </row>
    <row r="8197" spans="3:53" x14ac:dyDescent="0.25">
      <c r="C8197" s="77" t="s">
        <v>860</v>
      </c>
      <c r="D8197" s="77" t="s">
        <v>129</v>
      </c>
      <c r="E8197" s="77">
        <v>58.83</v>
      </c>
      <c r="F8197" s="77">
        <v>8.92</v>
      </c>
      <c r="G8197" s="77">
        <v>6.75</v>
      </c>
      <c r="H8197" s="77">
        <v>28450</v>
      </c>
      <c r="I8197" s="77">
        <v>933770.85600000003</v>
      </c>
      <c r="J8197" s="77" t="s">
        <v>75</v>
      </c>
      <c r="K8197" s="77">
        <v>54.7</v>
      </c>
      <c r="L8197" s="77">
        <v>58.793304999999989</v>
      </c>
      <c r="M8197" s="77">
        <v>4.3193693567677938E-2</v>
      </c>
      <c r="N8197" s="77">
        <v>58.527585999999999</v>
      </c>
      <c r="O8197" s="77">
        <v>0.4973962192802559</v>
      </c>
      <c r="P8197" s="77">
        <v>58529000</v>
      </c>
      <c r="Q8197" s="77">
        <v>155082000</v>
      </c>
      <c r="R8197" s="77">
        <v>0.38</v>
      </c>
      <c r="S8197" s="77">
        <v>37.655000000000001</v>
      </c>
      <c r="T8197" s="77">
        <v>9.57</v>
      </c>
      <c r="U8197" s="77">
        <v>21.385999999999999</v>
      </c>
      <c r="V8197" s="77">
        <v>2.4139826700482301</v>
      </c>
      <c r="AC8197" s="77">
        <v>59.36</v>
      </c>
      <c r="AD8197" s="77">
        <v>56.76</v>
      </c>
      <c r="AH8197" s="77">
        <f>IF(AND(M8197&lt;Variables!$G$6,M8197&gt;Variables!$G$5),0,1)</f>
        <v>1</v>
      </c>
      <c r="AI8197" s="77">
        <f t="shared" si="258"/>
        <v>0</v>
      </c>
      <c r="AJ8197" s="77">
        <f>IF(I8197&gt;Variables!$G$7,0,1)</f>
        <v>0</v>
      </c>
      <c r="AK8197" s="77">
        <f>IF(F8197&gt;Variables!$G$8,0,1)</f>
        <v>1</v>
      </c>
      <c r="AL8197" s="77">
        <f>IF(G8197&gt;Variables!$G$9,0,1)</f>
        <v>1</v>
      </c>
      <c r="AM8197" s="77">
        <f>IF(AND(K8197&gt;Variables!$G$10,K8197&lt;Variables!$G$11),0,1)</f>
        <v>1</v>
      </c>
      <c r="AN8197" s="77">
        <f>IF(H8197&lt;Variables!$G$13,1,0)</f>
        <v>0</v>
      </c>
      <c r="AO8197" s="77">
        <f>IF(R8197&lt;Variables!$G$12,0,1)</f>
        <v>0</v>
      </c>
      <c r="AP8197" s="78">
        <f t="shared" si="259"/>
        <v>1</v>
      </c>
      <c r="AQ8197" s="77">
        <f>IF(V8197&lt;Variables!$G$15,1,0)</f>
        <v>1</v>
      </c>
      <c r="AR8197" s="77">
        <v>0</v>
      </c>
      <c r="AS8197" s="77">
        <v>0</v>
      </c>
      <c r="AT8197" s="77">
        <v>0</v>
      </c>
      <c r="AU8197" s="77">
        <v>1</v>
      </c>
      <c r="BA8197" s="77">
        <v>-0.71</v>
      </c>
    </row>
    <row r="8198" spans="3:53" x14ac:dyDescent="0.25">
      <c r="C8198" s="77" t="s">
        <v>860</v>
      </c>
      <c r="D8198" s="77" t="s">
        <v>575</v>
      </c>
      <c r="E8198" s="77">
        <v>47.57</v>
      </c>
      <c r="F8198" s="77">
        <v>9.33</v>
      </c>
      <c r="G8198" s="77">
        <v>7.07</v>
      </c>
      <c r="H8198" s="77">
        <v>2630</v>
      </c>
      <c r="I8198" s="77">
        <v>-16.574000000000002</v>
      </c>
      <c r="J8198" s="77" t="s">
        <v>75</v>
      </c>
      <c r="K8198" s="77">
        <v>55.52</v>
      </c>
      <c r="L8198" s="77">
        <v>47.313650000000003</v>
      </c>
      <c r="M8198" s="77">
        <v>0.161369921787894</v>
      </c>
      <c r="N8198" s="77">
        <v>46.953120000000013</v>
      </c>
      <c r="O8198" s="77">
        <v>0.93045999925030543</v>
      </c>
      <c r="P8198" s="77">
        <v>1229000</v>
      </c>
      <c r="Q8198" s="77">
        <v>1620000</v>
      </c>
      <c r="R8198" s="77">
        <v>0.76</v>
      </c>
      <c r="S8198" s="77">
        <v>37.655000000000001</v>
      </c>
      <c r="T8198" s="77">
        <v>9.57</v>
      </c>
      <c r="U8198" s="77">
        <v>21.385999999999999</v>
      </c>
      <c r="V8198" s="77">
        <v>2.417419061469154</v>
      </c>
      <c r="AC8198" s="77">
        <v>48.879899999999999</v>
      </c>
      <c r="AD8198" s="77">
        <v>47.28</v>
      </c>
      <c r="AH8198" s="77">
        <f>IF(AND(M8198&lt;Variables!$G$6,M8198&gt;Variables!$G$5),0,1)</f>
        <v>1</v>
      </c>
      <c r="AI8198" s="77">
        <f t="shared" si="258"/>
        <v>0</v>
      </c>
      <c r="AJ8198" s="77">
        <f>IF(I8198&gt;Variables!$G$7,0,1)</f>
        <v>1</v>
      </c>
      <c r="AK8198" s="77">
        <f>IF(F8198&gt;Variables!$G$8,0,1)</f>
        <v>0</v>
      </c>
      <c r="AL8198" s="77">
        <f>IF(G8198&gt;Variables!$G$9,0,1)</f>
        <v>1</v>
      </c>
      <c r="AM8198" s="77">
        <f>IF(AND(K8198&gt;Variables!$G$10,K8198&lt;Variables!$G$11),0,1)</f>
        <v>1</v>
      </c>
      <c r="AN8198" s="77">
        <f>IF(H8198&lt;Variables!$G$13,1,0)</f>
        <v>0</v>
      </c>
      <c r="AO8198" s="77">
        <f>IF(R8198&lt;Variables!$G$12,0,1)</f>
        <v>0</v>
      </c>
      <c r="AP8198" s="78">
        <f t="shared" si="259"/>
        <v>1</v>
      </c>
      <c r="AQ8198" s="77">
        <f>IF(V8198&lt;Variables!$G$15,1,0)</f>
        <v>1</v>
      </c>
      <c r="AR8198" s="77">
        <v>1</v>
      </c>
      <c r="AS8198" s="77">
        <v>0</v>
      </c>
      <c r="AT8198" s="77">
        <v>0</v>
      </c>
      <c r="AU8198" s="77">
        <v>0</v>
      </c>
      <c r="BA8198" s="77">
        <v>1.08</v>
      </c>
    </row>
    <row r="8199" spans="3:53" x14ac:dyDescent="0.25">
      <c r="C8199" s="77" t="s">
        <v>860</v>
      </c>
      <c r="D8199" s="77" t="s">
        <v>176</v>
      </c>
      <c r="E8199" s="77">
        <v>43.4</v>
      </c>
      <c r="F8199" s="77">
        <v>9.02</v>
      </c>
      <c r="G8199" s="77">
        <v>8.92</v>
      </c>
      <c r="H8199" s="77">
        <v>2140</v>
      </c>
      <c r="I8199" s="77">
        <v>11.984</v>
      </c>
      <c r="J8199" s="77" t="s">
        <v>74</v>
      </c>
      <c r="K8199" s="77">
        <v>52.03</v>
      </c>
      <c r="L8199" s="77">
        <v>43.264695000000003</v>
      </c>
      <c r="M8199" s="77">
        <v>0.1740564679815729</v>
      </c>
      <c r="N8199" s="77">
        <v>43.328292000000012</v>
      </c>
      <c r="O8199" s="77">
        <v>2.7021605190418331E-2</v>
      </c>
      <c r="P8199" s="77">
        <v>1956000</v>
      </c>
      <c r="Q8199" s="77">
        <v>2594000</v>
      </c>
      <c r="R8199" s="77">
        <v>0.75</v>
      </c>
      <c r="S8199" s="77">
        <v>37.655000000000001</v>
      </c>
      <c r="T8199" s="77">
        <v>9.57</v>
      </c>
      <c r="U8199" s="77">
        <v>21.385999999999999</v>
      </c>
      <c r="V8199" s="77">
        <v>2.3824849014210319</v>
      </c>
      <c r="AC8199" s="77">
        <v>44.6</v>
      </c>
      <c r="AD8199" s="77">
        <v>42.87</v>
      </c>
      <c r="AH8199" s="77">
        <f>IF(AND(M8199&lt;Variables!$G$6,M8199&gt;Variables!$G$5),0,1)</f>
        <v>1</v>
      </c>
      <c r="AI8199" s="77">
        <f t="shared" si="258"/>
        <v>1</v>
      </c>
      <c r="AJ8199" s="77">
        <f>IF(I8199&gt;Variables!$G$7,0,1)</f>
        <v>1</v>
      </c>
      <c r="AK8199" s="77">
        <f>IF(F8199&gt;Variables!$G$8,0,1)</f>
        <v>0</v>
      </c>
      <c r="AL8199" s="77">
        <f>IF(G8199&gt;Variables!$G$9,0,1)</f>
        <v>1</v>
      </c>
      <c r="AM8199" s="77">
        <f>IF(AND(K8199&gt;Variables!$G$10,K8199&lt;Variables!$G$11),0,1)</f>
        <v>1</v>
      </c>
      <c r="AN8199" s="77">
        <f>IF(H8199&lt;Variables!$G$13,1,0)</f>
        <v>0</v>
      </c>
      <c r="AO8199" s="77">
        <f>IF(R8199&lt;Variables!$G$12,0,1)</f>
        <v>0</v>
      </c>
      <c r="AP8199" s="78">
        <f t="shared" si="259"/>
        <v>0</v>
      </c>
      <c r="AQ8199" s="77">
        <f>IF(V8199&lt;Variables!$G$15,1,0)</f>
        <v>1</v>
      </c>
      <c r="AR8199" s="77">
        <v>1</v>
      </c>
      <c r="AS8199" s="77">
        <v>0</v>
      </c>
      <c r="AT8199" s="77">
        <v>0</v>
      </c>
      <c r="AU8199" s="77">
        <v>0</v>
      </c>
      <c r="BA8199" s="77">
        <v>2</v>
      </c>
    </row>
    <row r="8200" spans="3:53" x14ac:dyDescent="0.25">
      <c r="C8200" s="77" t="s">
        <v>860</v>
      </c>
      <c r="D8200" s="77" t="s">
        <v>701</v>
      </c>
      <c r="E8200" s="77">
        <v>34.58</v>
      </c>
      <c r="F8200" s="77">
        <v>9.3800000000000008</v>
      </c>
      <c r="G8200" s="77">
        <v>7.9</v>
      </c>
      <c r="H8200" s="77">
        <v>9770</v>
      </c>
      <c r="I8200" s="77">
        <v>41.866</v>
      </c>
      <c r="J8200" s="77" t="s">
        <v>74</v>
      </c>
      <c r="K8200" s="77">
        <v>61.59</v>
      </c>
      <c r="L8200" s="77">
        <v>34.264114999999997</v>
      </c>
      <c r="M8200" s="77">
        <v>0.77306826690257935</v>
      </c>
      <c r="N8200" s="77">
        <v>34.173830000000002</v>
      </c>
      <c r="O8200" s="77">
        <v>1.0393040522528529</v>
      </c>
      <c r="P8200" s="77">
        <v>3761000</v>
      </c>
      <c r="Q8200" s="77">
        <v>6712000</v>
      </c>
      <c r="R8200" s="77">
        <v>0.56000000000000005</v>
      </c>
      <c r="S8200" s="77">
        <v>37.655000000000001</v>
      </c>
      <c r="T8200" s="77">
        <v>9.57</v>
      </c>
      <c r="U8200" s="77">
        <v>21.385999999999999</v>
      </c>
      <c r="V8200" s="77">
        <v>2.4410965458762308</v>
      </c>
      <c r="AC8200" s="77">
        <v>35.06</v>
      </c>
      <c r="AD8200" s="77">
        <v>34.17</v>
      </c>
      <c r="AH8200" s="77">
        <f>IF(AND(M8200&lt;Variables!$G$6,M8200&gt;Variables!$G$5),0,1)</f>
        <v>1</v>
      </c>
      <c r="AI8200" s="77">
        <f t="shared" si="258"/>
        <v>0</v>
      </c>
      <c r="AJ8200" s="77">
        <f>IF(I8200&gt;Variables!$G$7,0,1)</f>
        <v>1</v>
      </c>
      <c r="AK8200" s="77">
        <f>IF(F8200&gt;Variables!$G$8,0,1)</f>
        <v>0</v>
      </c>
      <c r="AL8200" s="77">
        <f>IF(G8200&gt;Variables!$G$9,0,1)</f>
        <v>1</v>
      </c>
      <c r="AM8200" s="77">
        <f>IF(AND(K8200&gt;Variables!$G$10,K8200&lt;Variables!$G$11),0,1)</f>
        <v>1</v>
      </c>
      <c r="AN8200" s="77">
        <f>IF(H8200&lt;Variables!$G$13,1,0)</f>
        <v>0</v>
      </c>
      <c r="AO8200" s="77">
        <f>IF(R8200&lt;Variables!$G$12,0,1)</f>
        <v>0</v>
      </c>
      <c r="AP8200" s="78">
        <f t="shared" si="259"/>
        <v>0</v>
      </c>
      <c r="AQ8200" s="77">
        <f>IF(V8200&lt;Variables!$G$15,1,0)</f>
        <v>1</v>
      </c>
      <c r="AR8200" s="77">
        <v>1</v>
      </c>
      <c r="AS8200" s="77">
        <v>0</v>
      </c>
      <c r="AT8200" s="77">
        <v>0</v>
      </c>
      <c r="AU8200" s="77">
        <v>0</v>
      </c>
      <c r="BA8200" s="77">
        <v>0.94</v>
      </c>
    </row>
    <row r="8201" spans="3:53" x14ac:dyDescent="0.25">
      <c r="C8201" s="77" t="s">
        <v>860</v>
      </c>
      <c r="D8201" s="77" t="s">
        <v>659</v>
      </c>
      <c r="E8201" s="77">
        <v>44.51</v>
      </c>
      <c r="F8201" s="77">
        <v>9.6199999999999992</v>
      </c>
      <c r="G8201" s="77">
        <v>6.79</v>
      </c>
      <c r="H8201" s="77">
        <v>2320</v>
      </c>
      <c r="I8201" s="77">
        <v>-25.262</v>
      </c>
      <c r="J8201" s="77" t="s">
        <v>74</v>
      </c>
      <c r="K8201" s="77">
        <v>65.16</v>
      </c>
      <c r="L8201" s="77">
        <v>44.025745000000001</v>
      </c>
      <c r="M8201" s="77">
        <v>0.75922622093050074</v>
      </c>
      <c r="N8201" s="77">
        <v>44.075234000000002</v>
      </c>
      <c r="O8201" s="77">
        <v>0.64609072750469709</v>
      </c>
      <c r="P8201" s="77">
        <v>2066000</v>
      </c>
      <c r="Q8201" s="77">
        <v>1694000</v>
      </c>
      <c r="R8201" s="77">
        <v>1.22</v>
      </c>
      <c r="S8201" s="77">
        <v>37.655000000000001</v>
      </c>
      <c r="T8201" s="77">
        <v>9.57</v>
      </c>
      <c r="U8201" s="77">
        <v>21.385999999999999</v>
      </c>
      <c r="V8201" s="77">
        <v>2.4710772151129299</v>
      </c>
      <c r="AC8201" s="77">
        <v>45.52</v>
      </c>
      <c r="AD8201" s="77">
        <v>44.36</v>
      </c>
      <c r="AH8201" s="77">
        <f>IF(AND(M8201&lt;Variables!$G$6,M8201&gt;Variables!$G$5),0,1)</f>
        <v>1</v>
      </c>
      <c r="AI8201" s="77">
        <f t="shared" si="258"/>
        <v>1</v>
      </c>
      <c r="AJ8201" s="77">
        <f>IF(I8201&gt;Variables!$G$7,0,1)</f>
        <v>1</v>
      </c>
      <c r="AK8201" s="77">
        <f>IF(F8201&gt;Variables!$G$8,0,1)</f>
        <v>0</v>
      </c>
      <c r="AL8201" s="77">
        <f>IF(G8201&gt;Variables!$G$9,0,1)</f>
        <v>1</v>
      </c>
      <c r="AM8201" s="77">
        <f>IF(AND(K8201&gt;Variables!$G$10,K8201&lt;Variables!$G$11),0,1)</f>
        <v>0</v>
      </c>
      <c r="AN8201" s="77">
        <f>IF(H8201&lt;Variables!$G$13,1,0)</f>
        <v>0</v>
      </c>
      <c r="AO8201" s="77">
        <f>IF(R8201&lt;Variables!$G$12,0,1)</f>
        <v>0</v>
      </c>
      <c r="AP8201" s="78">
        <f t="shared" si="259"/>
        <v>0</v>
      </c>
      <c r="AQ8201" s="77">
        <f>IF(V8201&lt;Variables!$G$15,1,0)</f>
        <v>1</v>
      </c>
      <c r="AR8201" s="77">
        <v>1</v>
      </c>
      <c r="AS8201" s="77">
        <v>0</v>
      </c>
      <c r="AT8201" s="77">
        <v>0</v>
      </c>
      <c r="AU8201" s="77">
        <v>0</v>
      </c>
      <c r="BA8201" s="77">
        <v>1.72</v>
      </c>
    </row>
    <row r="8202" spans="3:53" x14ac:dyDescent="0.25">
      <c r="C8202" s="77" t="s">
        <v>860</v>
      </c>
      <c r="D8202" s="77" t="s">
        <v>692</v>
      </c>
      <c r="E8202" s="77">
        <v>0.35</v>
      </c>
      <c r="F8202" s="77">
        <v>16.670000000000002</v>
      </c>
      <c r="G8202" s="77">
        <v>5900</v>
      </c>
      <c r="H8202" s="77">
        <v>-99999</v>
      </c>
      <c r="I8202" s="77">
        <v>-15.946999999999999</v>
      </c>
      <c r="J8202" s="77" t="s">
        <v>75</v>
      </c>
      <c r="K8202" s="77">
        <v>-99999</v>
      </c>
      <c r="L8202" s="77">
        <v>-99999</v>
      </c>
      <c r="M8202" s="77">
        <v>-99999</v>
      </c>
      <c r="N8202" s="77">
        <v>-99999</v>
      </c>
      <c r="O8202" s="77">
        <v>-99999</v>
      </c>
      <c r="P8202" s="77">
        <v>40502</v>
      </c>
      <c r="Q8202" s="77">
        <v>20514</v>
      </c>
      <c r="R8202" s="77">
        <v>1.97</v>
      </c>
      <c r="S8202" s="77">
        <v>37.655000000000001</v>
      </c>
      <c r="T8202" s="77">
        <v>9.57</v>
      </c>
      <c r="U8202" s="77">
        <v>21.385999999999999</v>
      </c>
      <c r="V8202" s="77">
        <v>-99999</v>
      </c>
      <c r="AC8202" s="77">
        <v>0.35</v>
      </c>
      <c r="AD8202" s="77">
        <v>0.34</v>
      </c>
      <c r="AH8202" s="77">
        <f>IF(AND(M8202&lt;Variables!$G$6,M8202&gt;Variables!$G$5),0,1)</f>
        <v>1</v>
      </c>
      <c r="AI8202" s="77">
        <f t="shared" si="258"/>
        <v>1</v>
      </c>
      <c r="AJ8202" s="77">
        <f>IF(I8202&gt;Variables!$G$7,0,1)</f>
        <v>1</v>
      </c>
      <c r="AK8202" s="77">
        <f>IF(F8202&gt;Variables!$G$8,0,1)</f>
        <v>0</v>
      </c>
      <c r="AL8202" s="77">
        <f>IF(G8202&gt;Variables!$G$9,0,1)</f>
        <v>0</v>
      </c>
      <c r="AM8202" s="77">
        <f>IF(AND(K8202&gt;Variables!$G$10,K8202&lt;Variables!$G$11),0,1)</f>
        <v>1</v>
      </c>
      <c r="AN8202" s="77">
        <f>IF(H8202&lt;Variables!$G$13,1,0)</f>
        <v>1</v>
      </c>
      <c r="AO8202" s="77">
        <f>IF(R8202&lt;Variables!$G$12,0,1)</f>
        <v>0</v>
      </c>
      <c r="AP8202" s="78">
        <f t="shared" si="259"/>
        <v>1</v>
      </c>
      <c r="AQ8202" s="77">
        <f>IF(V8202&lt;Variables!$G$15,1,0)</f>
        <v>1</v>
      </c>
      <c r="AR8202" s="77">
        <v>0</v>
      </c>
      <c r="AS8202" s="77">
        <v>0</v>
      </c>
      <c r="AT8202" s="77">
        <v>1</v>
      </c>
      <c r="AU8202" s="77">
        <v>0</v>
      </c>
      <c r="BA8202" s="77">
        <v>-2.25</v>
      </c>
    </row>
    <row r="8203" spans="3:53" x14ac:dyDescent="0.25">
      <c r="C8203" s="77" t="s">
        <v>860</v>
      </c>
      <c r="D8203" s="77" t="s">
        <v>660</v>
      </c>
      <c r="E8203" s="77">
        <v>17.16</v>
      </c>
      <c r="F8203" s="77">
        <v>9.93</v>
      </c>
      <c r="G8203" s="77">
        <v>9.3000000000000007</v>
      </c>
      <c r="H8203" s="77">
        <v>1910</v>
      </c>
      <c r="I8203" s="77">
        <v>1.292</v>
      </c>
      <c r="J8203" s="77" t="s">
        <v>74</v>
      </c>
      <c r="K8203" s="77">
        <v>46.64</v>
      </c>
      <c r="L8203" s="77">
        <v>17.184429999999999</v>
      </c>
      <c r="M8203" s="77">
        <v>-0.2009377093101149</v>
      </c>
      <c r="N8203" s="77">
        <v>17.178452</v>
      </c>
      <c r="O8203" s="77">
        <v>-0.1662082241170787</v>
      </c>
      <c r="P8203" s="77">
        <v>31169000</v>
      </c>
      <c r="Q8203" s="77">
        <v>18330000</v>
      </c>
      <c r="R8203" s="77">
        <v>1.7</v>
      </c>
      <c r="S8203" s="77">
        <v>37.655000000000001</v>
      </c>
      <c r="T8203" s="77">
        <v>9.57</v>
      </c>
      <c r="U8203" s="77">
        <v>21.385999999999999</v>
      </c>
      <c r="V8203" s="77">
        <v>2.335464945210985</v>
      </c>
      <c r="AC8203" s="77">
        <v>17.5</v>
      </c>
      <c r="AD8203" s="77">
        <v>16.350000000000001</v>
      </c>
      <c r="AH8203" s="77">
        <f>IF(AND(M8203&lt;Variables!$G$6,M8203&gt;Variables!$G$5),0,1)</f>
        <v>1</v>
      </c>
      <c r="AI8203" s="77">
        <f t="shared" si="258"/>
        <v>0</v>
      </c>
      <c r="AJ8203" s="77">
        <f>IF(I8203&gt;Variables!$G$7,0,1)</f>
        <v>1</v>
      </c>
      <c r="AK8203" s="77">
        <f>IF(F8203&gt;Variables!$G$8,0,1)</f>
        <v>0</v>
      </c>
      <c r="AL8203" s="77">
        <f>IF(G8203&gt;Variables!$G$9,0,1)</f>
        <v>1</v>
      </c>
      <c r="AM8203" s="77">
        <f>IF(AND(K8203&gt;Variables!$G$10,K8203&lt;Variables!$G$11),0,1)</f>
        <v>1</v>
      </c>
      <c r="AN8203" s="77">
        <f>IF(H8203&lt;Variables!$G$13,1,0)</f>
        <v>0</v>
      </c>
      <c r="AO8203" s="77">
        <f>IF(R8203&lt;Variables!$G$12,0,1)</f>
        <v>0</v>
      </c>
      <c r="AP8203" s="78">
        <f t="shared" si="259"/>
        <v>0</v>
      </c>
      <c r="AQ8203" s="77">
        <f>IF(V8203&lt;Variables!$G$15,1,0)</f>
        <v>1</v>
      </c>
      <c r="AR8203" s="77">
        <v>0</v>
      </c>
      <c r="AS8203" s="77">
        <v>0</v>
      </c>
      <c r="AT8203" s="77">
        <v>1</v>
      </c>
      <c r="AU8203" s="77">
        <v>0</v>
      </c>
      <c r="BA8203" s="77">
        <v>-2.25</v>
      </c>
    </row>
    <row r="8204" spans="3:53" x14ac:dyDescent="0.25">
      <c r="C8204" s="77" t="s">
        <v>860</v>
      </c>
      <c r="D8204" s="77" t="s">
        <v>695</v>
      </c>
      <c r="E8204" s="77">
        <v>2.96</v>
      </c>
      <c r="F8204" s="77">
        <v>9.02</v>
      </c>
      <c r="G8204" s="77">
        <v>9.02</v>
      </c>
      <c r="H8204" s="77">
        <v>-99999</v>
      </c>
      <c r="I8204" s="77">
        <v>-8.0869999999999997</v>
      </c>
      <c r="J8204" s="77" t="s">
        <v>75</v>
      </c>
      <c r="K8204" s="77">
        <v>60.97</v>
      </c>
      <c r="L8204" s="77">
        <v>2.915</v>
      </c>
      <c r="M8204" s="77">
        <v>-0.51457975986276783</v>
      </c>
      <c r="N8204" s="77">
        <v>2.927</v>
      </c>
      <c r="O8204" s="77">
        <v>-0.92244619063889899</v>
      </c>
      <c r="P8204" s="77">
        <v>27734</v>
      </c>
      <c r="Q8204" s="77">
        <v>9857</v>
      </c>
      <c r="R8204" s="77">
        <v>2.81</v>
      </c>
      <c r="S8204" s="77">
        <v>37.655000000000001</v>
      </c>
      <c r="T8204" s="77">
        <v>9.57</v>
      </c>
      <c r="U8204" s="77">
        <v>21.385999999999999</v>
      </c>
      <c r="V8204" s="77">
        <v>2.510330860377358</v>
      </c>
      <c r="AC8204" s="77">
        <v>3.16</v>
      </c>
      <c r="AD8204" s="77">
        <v>2.8</v>
      </c>
      <c r="AH8204" s="77">
        <f>IF(AND(M8204&lt;Variables!$G$6,M8204&gt;Variables!$G$5),0,1)</f>
        <v>1</v>
      </c>
      <c r="AI8204" s="77">
        <f t="shared" si="258"/>
        <v>1</v>
      </c>
      <c r="AJ8204" s="77">
        <f>IF(I8204&gt;Variables!$G$7,0,1)</f>
        <v>1</v>
      </c>
      <c r="AK8204" s="77">
        <f>IF(F8204&gt;Variables!$G$8,0,1)</f>
        <v>0</v>
      </c>
      <c r="AL8204" s="77">
        <f>IF(G8204&gt;Variables!$G$9,0,1)</f>
        <v>1</v>
      </c>
      <c r="AM8204" s="77">
        <f>IF(AND(K8204&gt;Variables!$G$10,K8204&lt;Variables!$G$11),0,1)</f>
        <v>1</v>
      </c>
      <c r="AN8204" s="77">
        <f>IF(H8204&lt;Variables!$G$13,1,0)</f>
        <v>1</v>
      </c>
      <c r="AO8204" s="77">
        <f>IF(R8204&lt;Variables!$G$12,0,1)</f>
        <v>1</v>
      </c>
      <c r="AP8204" s="78">
        <f t="shared" si="259"/>
        <v>1</v>
      </c>
      <c r="AQ8204" s="77">
        <f>IF(V8204&lt;Variables!$G$15,1,0)</f>
        <v>1</v>
      </c>
      <c r="AR8204" s="77">
        <v>0</v>
      </c>
      <c r="AS8204" s="77">
        <v>0</v>
      </c>
      <c r="AT8204" s="77">
        <v>1</v>
      </c>
      <c r="AU8204" s="77">
        <v>0</v>
      </c>
      <c r="BA8204" s="77">
        <v>-2.25</v>
      </c>
    </row>
    <row r="8205" spans="3:53" x14ac:dyDescent="0.25">
      <c r="C8205" s="77" t="s">
        <v>860</v>
      </c>
      <c r="D8205" s="77" t="s">
        <v>649</v>
      </c>
      <c r="E8205" s="77">
        <v>67.12</v>
      </c>
      <c r="F8205" s="77">
        <v>14.1</v>
      </c>
      <c r="G8205" s="77">
        <v>11.49</v>
      </c>
      <c r="H8205" s="77">
        <v>4150</v>
      </c>
      <c r="I8205" s="77">
        <v>-7.0250000000000004</v>
      </c>
      <c r="J8205" s="77" t="s">
        <v>74</v>
      </c>
      <c r="K8205" s="77">
        <v>63.96</v>
      </c>
      <c r="L8205" s="77">
        <v>66.334694999999996</v>
      </c>
      <c r="M8205" s="77">
        <v>0.84466356557454536</v>
      </c>
      <c r="N8205" s="77">
        <v>66.269681999999989</v>
      </c>
      <c r="O8205" s="77">
        <v>0.9435958965368314</v>
      </c>
      <c r="P8205" s="77">
        <v>3510000</v>
      </c>
      <c r="Q8205" s="77">
        <v>2787000</v>
      </c>
      <c r="R8205" s="77">
        <v>1.26</v>
      </c>
      <c r="S8205" s="77">
        <v>37.655000000000001</v>
      </c>
      <c r="T8205" s="77">
        <v>9.57</v>
      </c>
      <c r="U8205" s="77">
        <v>21.385999999999999</v>
      </c>
      <c r="V8205" s="77">
        <v>2.4556104855468468</v>
      </c>
      <c r="AC8205" s="77">
        <v>68.37</v>
      </c>
      <c r="AD8205" s="77">
        <v>65.63</v>
      </c>
      <c r="AH8205" s="77">
        <f>IF(AND(M8205&lt;Variables!$G$6,M8205&gt;Variables!$G$5),0,1)</f>
        <v>1</v>
      </c>
      <c r="AI8205" s="77">
        <f t="shared" si="258"/>
        <v>0</v>
      </c>
      <c r="AJ8205" s="77">
        <f>IF(I8205&gt;Variables!$G$7,0,1)</f>
        <v>1</v>
      </c>
      <c r="AK8205" s="77">
        <f>IF(F8205&gt;Variables!$G$8,0,1)</f>
        <v>0</v>
      </c>
      <c r="AL8205" s="77">
        <f>IF(G8205&gt;Variables!$G$9,0,1)</f>
        <v>0</v>
      </c>
      <c r="AM8205" s="77">
        <f>IF(AND(K8205&gt;Variables!$G$10,K8205&lt;Variables!$G$11),0,1)</f>
        <v>0</v>
      </c>
      <c r="AN8205" s="77">
        <f>IF(H8205&lt;Variables!$G$13,1,0)</f>
        <v>0</v>
      </c>
      <c r="AO8205" s="77">
        <f>IF(R8205&lt;Variables!$G$12,0,1)</f>
        <v>0</v>
      </c>
      <c r="AP8205" s="78">
        <f t="shared" si="259"/>
        <v>0</v>
      </c>
      <c r="AQ8205" s="77">
        <f>IF(V8205&lt;Variables!$G$15,1,0)</f>
        <v>1</v>
      </c>
      <c r="AR8205" s="77">
        <v>1</v>
      </c>
      <c r="AS8205" s="77">
        <v>0</v>
      </c>
      <c r="AT8205" s="77">
        <v>0</v>
      </c>
      <c r="AU8205" s="77">
        <v>0</v>
      </c>
      <c r="BA8205" s="77">
        <v>1.68</v>
      </c>
    </row>
    <row r="8206" spans="3:53" x14ac:dyDescent="0.25">
      <c r="C8206" s="77" t="s">
        <v>860</v>
      </c>
      <c r="D8206" s="77" t="s">
        <v>688</v>
      </c>
      <c r="E8206" s="77">
        <v>6.32</v>
      </c>
      <c r="F8206" s="77">
        <v>21.11</v>
      </c>
      <c r="G8206" s="77">
        <v>16.75</v>
      </c>
      <c r="H8206" s="77">
        <v>107.38</v>
      </c>
      <c r="I8206" s="77">
        <v>-0.38200000000000001</v>
      </c>
      <c r="J8206" s="77" t="s">
        <v>74</v>
      </c>
      <c r="K8206" s="77">
        <v>49.04</v>
      </c>
      <c r="L8206" s="77">
        <v>6.3071400000000004</v>
      </c>
      <c r="M8206" s="77">
        <v>-0.2289468760801322</v>
      </c>
      <c r="N8206" s="77">
        <v>6.2789260000000002</v>
      </c>
      <c r="O8206" s="77">
        <v>0.219368726435058</v>
      </c>
      <c r="P8206" s="77">
        <v>10280000</v>
      </c>
      <c r="Q8206" s="77">
        <v>3680000</v>
      </c>
      <c r="R8206" s="77">
        <v>2.79</v>
      </c>
      <c r="S8206" s="77">
        <v>37.655000000000001</v>
      </c>
      <c r="T8206" s="77">
        <v>9.57</v>
      </c>
      <c r="U8206" s="77">
        <v>21.385999999999999</v>
      </c>
      <c r="V8206" s="77">
        <v>2.3623722681430892</v>
      </c>
      <c r="AC8206" s="77">
        <v>7.06</v>
      </c>
      <c r="AD8206" s="77">
        <v>6</v>
      </c>
      <c r="AH8206" s="77">
        <f>IF(AND(M8206&lt;Variables!$G$6,M8206&gt;Variables!$G$5),0,1)</f>
        <v>1</v>
      </c>
      <c r="AI8206" s="77">
        <f t="shared" si="258"/>
        <v>0</v>
      </c>
      <c r="AJ8206" s="77">
        <f>IF(I8206&gt;Variables!$G$7,0,1)</f>
        <v>1</v>
      </c>
      <c r="AK8206" s="77">
        <f>IF(F8206&gt;Variables!$G$8,0,1)</f>
        <v>0</v>
      </c>
      <c r="AL8206" s="77">
        <f>IF(G8206&gt;Variables!$G$9,0,1)</f>
        <v>0</v>
      </c>
      <c r="AM8206" s="77">
        <f>IF(AND(K8206&gt;Variables!$G$10,K8206&lt;Variables!$G$11),0,1)</f>
        <v>1</v>
      </c>
      <c r="AN8206" s="77">
        <f>IF(H8206&lt;Variables!$G$13,1,0)</f>
        <v>1</v>
      </c>
      <c r="AO8206" s="77">
        <f>IF(R8206&lt;Variables!$G$12,0,1)</f>
        <v>1</v>
      </c>
      <c r="AP8206" s="78">
        <f t="shared" si="259"/>
        <v>0</v>
      </c>
      <c r="AQ8206" s="77">
        <f>IF(V8206&lt;Variables!$G$15,1,0)</f>
        <v>1</v>
      </c>
      <c r="AR8206" s="77">
        <v>0</v>
      </c>
      <c r="AS8206" s="77">
        <v>0</v>
      </c>
      <c r="AT8206" s="77">
        <v>1</v>
      </c>
      <c r="AU8206" s="77">
        <v>0</v>
      </c>
      <c r="BA8206" s="77">
        <v>-2.25</v>
      </c>
    </row>
    <row r="8207" spans="3:53" x14ac:dyDescent="0.25">
      <c r="C8207" s="77" t="s">
        <v>860</v>
      </c>
      <c r="D8207" s="77" t="s">
        <v>661</v>
      </c>
      <c r="E8207" s="77">
        <v>52.16</v>
      </c>
      <c r="F8207" s="77">
        <v>21.2</v>
      </c>
      <c r="G8207" s="77">
        <v>20.02</v>
      </c>
      <c r="H8207" s="77">
        <v>1770</v>
      </c>
      <c r="I8207" s="77">
        <v>0.44800000000000001</v>
      </c>
      <c r="J8207" s="77" t="s">
        <v>74</v>
      </c>
      <c r="K8207" s="77">
        <v>52.23</v>
      </c>
      <c r="L8207" s="77">
        <v>51.798625000000001</v>
      </c>
      <c r="M8207" s="77">
        <v>0.46598727282818392</v>
      </c>
      <c r="N8207" s="77">
        <v>52.144999999999989</v>
      </c>
      <c r="O8207" s="77">
        <v>-0.20136158787993061</v>
      </c>
      <c r="P8207" s="77">
        <v>6006000</v>
      </c>
      <c r="Q8207" s="77">
        <v>2052000</v>
      </c>
      <c r="R8207" s="77">
        <v>2.93</v>
      </c>
      <c r="S8207" s="77">
        <v>37.655000000000001</v>
      </c>
      <c r="T8207" s="77">
        <v>9.57</v>
      </c>
      <c r="U8207" s="77">
        <v>21.385999999999999</v>
      </c>
      <c r="V8207" s="77">
        <v>2.3749860610325082</v>
      </c>
      <c r="AC8207" s="77">
        <v>53.15</v>
      </c>
      <c r="AD8207" s="77">
        <v>51.5</v>
      </c>
      <c r="AH8207" s="77">
        <f>IF(AND(M8207&lt;Variables!$G$6,M8207&gt;Variables!$G$5),0,1)</f>
        <v>1</v>
      </c>
      <c r="AI8207" s="77">
        <f t="shared" si="258"/>
        <v>1</v>
      </c>
      <c r="AJ8207" s="77">
        <f>IF(I8207&gt;Variables!$G$7,0,1)</f>
        <v>1</v>
      </c>
      <c r="AK8207" s="77">
        <f>IF(F8207&gt;Variables!$G$8,0,1)</f>
        <v>0</v>
      </c>
      <c r="AL8207" s="77">
        <f>IF(G8207&gt;Variables!$G$9,0,1)</f>
        <v>0</v>
      </c>
      <c r="AM8207" s="77">
        <f>IF(AND(K8207&gt;Variables!$G$10,K8207&lt;Variables!$G$11),0,1)</f>
        <v>1</v>
      </c>
      <c r="AN8207" s="77">
        <f>IF(H8207&lt;Variables!$G$13,1,0)</f>
        <v>0</v>
      </c>
      <c r="AO8207" s="77">
        <f>IF(R8207&lt;Variables!$G$12,0,1)</f>
        <v>1</v>
      </c>
      <c r="AP8207" s="78">
        <f t="shared" si="259"/>
        <v>0</v>
      </c>
      <c r="AQ8207" s="77">
        <f>IF(V8207&lt;Variables!$G$15,1,0)</f>
        <v>1</v>
      </c>
      <c r="AR8207" s="77">
        <v>0</v>
      </c>
      <c r="AS8207" s="77">
        <v>0</v>
      </c>
      <c r="AT8207" s="77">
        <v>0</v>
      </c>
      <c r="AU8207" s="77">
        <v>1</v>
      </c>
      <c r="BA8207" s="77">
        <v>-0.11</v>
      </c>
    </row>
    <row r="8208" spans="3:53" x14ac:dyDescent="0.25">
      <c r="C8208" s="77" t="s">
        <v>860</v>
      </c>
      <c r="D8208" s="77" t="s">
        <v>662</v>
      </c>
      <c r="E8208" s="77">
        <v>8.9700000000000006</v>
      </c>
      <c r="F8208" s="77">
        <v>29.09</v>
      </c>
      <c r="G8208" s="77">
        <v>5.66</v>
      </c>
      <c r="H8208" s="77">
        <v>583.41</v>
      </c>
      <c r="I8208" s="77">
        <v>24.783000000000001</v>
      </c>
      <c r="J8208" s="77" t="s">
        <v>74</v>
      </c>
      <c r="K8208" s="77">
        <v>66.91</v>
      </c>
      <c r="L8208" s="77">
        <v>8.9139999999999979</v>
      </c>
      <c r="M8208" s="77">
        <v>0.51604218083916242</v>
      </c>
      <c r="N8208" s="77">
        <v>8.8596059999999994</v>
      </c>
      <c r="O8208" s="77">
        <v>1.1331655154868221</v>
      </c>
      <c r="P8208" s="77">
        <v>5840000</v>
      </c>
      <c r="Q8208" s="77">
        <v>659720</v>
      </c>
      <c r="R8208" s="77">
        <v>8.85</v>
      </c>
      <c r="S8208" s="77">
        <v>37.655000000000001</v>
      </c>
      <c r="T8208" s="77">
        <v>9.57</v>
      </c>
      <c r="U8208" s="77">
        <v>21.385999999999999</v>
      </c>
      <c r="V8208" s="77">
        <v>2.5035690260713461</v>
      </c>
      <c r="AC8208" s="77">
        <v>8.9700000000000006</v>
      </c>
      <c r="AD8208" s="77">
        <v>8.7899999999999991</v>
      </c>
      <c r="AH8208" s="77">
        <f>IF(AND(M8208&lt;Variables!$G$6,M8208&gt;Variables!$G$5),0,1)</f>
        <v>1</v>
      </c>
      <c r="AI8208" s="77">
        <f t="shared" si="258"/>
        <v>0</v>
      </c>
      <c r="AJ8208" s="77">
        <f>IF(I8208&gt;Variables!$G$7,0,1)</f>
        <v>1</v>
      </c>
      <c r="AK8208" s="77">
        <f>IF(F8208&gt;Variables!$G$8,0,1)</f>
        <v>0</v>
      </c>
      <c r="AL8208" s="77">
        <f>IF(G8208&gt;Variables!$G$9,0,1)</f>
        <v>1</v>
      </c>
      <c r="AM8208" s="77">
        <f>IF(AND(K8208&gt;Variables!$G$10,K8208&lt;Variables!$G$11),0,1)</f>
        <v>0</v>
      </c>
      <c r="AN8208" s="77">
        <f>IF(H8208&lt;Variables!$G$13,1,0)</f>
        <v>1</v>
      </c>
      <c r="AO8208" s="77">
        <f>IF(R8208&lt;Variables!$G$12,0,1)</f>
        <v>1</v>
      </c>
      <c r="AP8208" s="78">
        <f t="shared" si="259"/>
        <v>0</v>
      </c>
      <c r="AQ8208" s="77">
        <f>IF(V8208&lt;Variables!$G$15,1,0)</f>
        <v>1</v>
      </c>
      <c r="AR8208" s="77">
        <v>0</v>
      </c>
      <c r="AS8208" s="77">
        <v>0</v>
      </c>
      <c r="AT8208" s="77">
        <v>1</v>
      </c>
      <c r="AU8208" s="77">
        <v>0</v>
      </c>
      <c r="BA8208" s="77">
        <v>-1.64</v>
      </c>
    </row>
    <row r="8209" spans="3:53" x14ac:dyDescent="0.25">
      <c r="C8209" s="77" t="s">
        <v>860</v>
      </c>
      <c r="D8209" s="77" t="s">
        <v>78</v>
      </c>
      <c r="E8209" s="77">
        <v>131.88</v>
      </c>
      <c r="F8209" s="77">
        <v>48.28</v>
      </c>
      <c r="G8209" s="77">
        <v>-6.01</v>
      </c>
      <c r="H8209" s="77">
        <v>5920</v>
      </c>
      <c r="I8209" s="77">
        <v>7.5970000000000004</v>
      </c>
      <c r="J8209" s="77" t="s">
        <v>74</v>
      </c>
      <c r="K8209" s="77">
        <v>69.11</v>
      </c>
      <c r="L8209" s="77">
        <v>129.37087500000001</v>
      </c>
      <c r="M8209" s="77">
        <v>1.8196715450830661</v>
      </c>
      <c r="N8209" s="77">
        <v>127.28568799999999</v>
      </c>
      <c r="O8209" s="77">
        <v>3.4876756921799421</v>
      </c>
      <c r="P8209" s="77">
        <v>13414000</v>
      </c>
      <c r="Q8209" s="77">
        <v>1288000</v>
      </c>
      <c r="R8209" s="77">
        <v>10.41</v>
      </c>
      <c r="S8209" s="77">
        <v>37.655000000000001</v>
      </c>
      <c r="T8209" s="77">
        <v>9.57</v>
      </c>
      <c r="U8209" s="77">
        <v>21.385999999999999</v>
      </c>
      <c r="V8209" s="77">
        <v>2.4172410495496002</v>
      </c>
      <c r="AC8209" s="77">
        <v>139.44999999999999</v>
      </c>
      <c r="AD8209" s="77">
        <v>130.19999999999999</v>
      </c>
      <c r="AH8209" s="77">
        <f>IF(AND(M8209&lt;Variables!$G$6,M8209&gt;Variables!$G$5),0,1)</f>
        <v>1</v>
      </c>
      <c r="AI8209" s="77">
        <f t="shared" si="258"/>
        <v>0</v>
      </c>
      <c r="AJ8209" s="77">
        <f>IF(I8209&gt;Variables!$G$7,0,1)</f>
        <v>1</v>
      </c>
      <c r="AK8209" s="77">
        <f>IF(F8209&gt;Variables!$G$8,0,1)</f>
        <v>0</v>
      </c>
      <c r="AL8209" s="77">
        <f>IF(G8209&gt;Variables!$G$9,0,1)</f>
        <v>1</v>
      </c>
      <c r="AM8209" s="77">
        <f>IF(AND(K8209&gt;Variables!$G$10,K8209&lt;Variables!$G$11),0,1)</f>
        <v>0</v>
      </c>
      <c r="AN8209" s="77">
        <f>IF(H8209&lt;Variables!$G$13,1,0)</f>
        <v>0</v>
      </c>
      <c r="AO8209" s="77">
        <f>IF(R8209&lt;Variables!$G$12,0,1)</f>
        <v>1</v>
      </c>
      <c r="AP8209" s="78">
        <f t="shared" si="259"/>
        <v>0</v>
      </c>
      <c r="AQ8209" s="77">
        <f>IF(V8209&lt;Variables!$G$15,1,0)</f>
        <v>1</v>
      </c>
      <c r="AR8209" s="77">
        <v>1</v>
      </c>
      <c r="AS8209" s="77">
        <v>0</v>
      </c>
      <c r="AT8209" s="77">
        <v>0</v>
      </c>
      <c r="AU8209" s="77">
        <v>0</v>
      </c>
      <c r="BA8209" s="77">
        <v>2</v>
      </c>
    </row>
    <row r="8210" spans="3:53" x14ac:dyDescent="0.25">
      <c r="C8210" s="77" t="s">
        <v>860</v>
      </c>
      <c r="D8210" s="77" t="s">
        <v>581</v>
      </c>
      <c r="E8210" s="77">
        <v>106.46</v>
      </c>
      <c r="F8210" s="77">
        <v>13.23</v>
      </c>
      <c r="G8210" s="77">
        <v>-3.96</v>
      </c>
      <c r="H8210" s="77">
        <v>5880</v>
      </c>
      <c r="I8210" s="77">
        <v>43.201999999999998</v>
      </c>
      <c r="J8210" s="77" t="s">
        <v>74</v>
      </c>
      <c r="K8210" s="77">
        <v>48.14</v>
      </c>
      <c r="L8210" s="77">
        <v>106.183425</v>
      </c>
      <c r="M8210" s="77">
        <v>-5.502271187806753E-2</v>
      </c>
      <c r="N8210" s="77">
        <v>106.20240200000001</v>
      </c>
      <c r="O8210" s="77">
        <v>-7.2881590757247094E-2</v>
      </c>
      <c r="P8210" s="77">
        <v>1822000</v>
      </c>
      <c r="Q8210" s="77">
        <v>826738</v>
      </c>
      <c r="R8210" s="77">
        <v>2.2000000000000002</v>
      </c>
      <c r="S8210" s="77">
        <v>37.655000000000001</v>
      </c>
      <c r="T8210" s="77">
        <v>9.57</v>
      </c>
      <c r="U8210" s="77">
        <v>21.385999999999999</v>
      </c>
      <c r="V8210" s="77">
        <v>2.348865426107889</v>
      </c>
      <c r="AC8210" s="77">
        <v>110</v>
      </c>
      <c r="AD8210" s="77">
        <v>106.125</v>
      </c>
      <c r="AH8210" s="77">
        <f>IF(AND(M8210&lt;Variables!$G$6,M8210&gt;Variables!$G$5),0,1)</f>
        <v>1</v>
      </c>
      <c r="AI8210" s="77">
        <f t="shared" si="258"/>
        <v>1</v>
      </c>
      <c r="AJ8210" s="77">
        <f>IF(I8210&gt;Variables!$G$7,0,1)</f>
        <v>1</v>
      </c>
      <c r="AK8210" s="77">
        <f>IF(F8210&gt;Variables!$G$8,0,1)</f>
        <v>0</v>
      </c>
      <c r="AL8210" s="77">
        <f>IF(G8210&gt;Variables!$G$9,0,1)</f>
        <v>1</v>
      </c>
      <c r="AM8210" s="77">
        <f>IF(AND(K8210&gt;Variables!$G$10,K8210&lt;Variables!$G$11),0,1)</f>
        <v>1</v>
      </c>
      <c r="AN8210" s="77">
        <f>IF(H8210&lt;Variables!$G$13,1,0)</f>
        <v>0</v>
      </c>
      <c r="AO8210" s="77">
        <f>IF(R8210&lt;Variables!$G$12,0,1)</f>
        <v>1</v>
      </c>
      <c r="AP8210" s="78">
        <f t="shared" si="259"/>
        <v>0</v>
      </c>
      <c r="AQ8210" s="77">
        <f>IF(V8210&lt;Variables!$G$15,1,0)</f>
        <v>1</v>
      </c>
      <c r="AR8210" s="77">
        <v>1</v>
      </c>
      <c r="AS8210" s="77">
        <v>0</v>
      </c>
      <c r="AT8210" s="77">
        <v>0</v>
      </c>
      <c r="AU8210" s="77">
        <v>0</v>
      </c>
      <c r="BA8210" s="77">
        <v>2</v>
      </c>
    </row>
    <row r="8211" spans="3:53" x14ac:dyDescent="0.25">
      <c r="C8211" s="77" t="s">
        <v>861</v>
      </c>
      <c r="D8211" s="77" t="s">
        <v>118</v>
      </c>
      <c r="E8211" s="77">
        <v>32.159999999999997</v>
      </c>
      <c r="F8211" s="77">
        <v>8.99</v>
      </c>
      <c r="G8211" s="77">
        <v>7.07</v>
      </c>
      <c r="H8211" s="77">
        <v>2900</v>
      </c>
      <c r="I8211" s="77">
        <v>-12.928000000000001</v>
      </c>
      <c r="J8211" s="77" t="s">
        <v>74</v>
      </c>
      <c r="K8211" s="77">
        <v>64.09</v>
      </c>
      <c r="L8211" s="77">
        <v>31.87481</v>
      </c>
      <c r="M8211" s="77">
        <v>0.53393259442173313</v>
      </c>
      <c r="N8211" s="77">
        <v>31.669274000000001</v>
      </c>
      <c r="O8211" s="77">
        <v>1.1864054730146329</v>
      </c>
      <c r="P8211" s="77">
        <v>3515000</v>
      </c>
      <c r="Q8211" s="77">
        <v>6140000</v>
      </c>
      <c r="R8211" s="77">
        <v>0.56999999999999995</v>
      </c>
      <c r="S8211" s="77">
        <v>38.332000000000001</v>
      </c>
      <c r="T8211" s="77">
        <v>9.5709999999999997</v>
      </c>
      <c r="U8211" s="77">
        <v>21.6752</v>
      </c>
      <c r="V8211" s="77">
        <v>2.4773634101274329</v>
      </c>
      <c r="AC8211" s="77">
        <v>32.39</v>
      </c>
      <c r="AD8211" s="77">
        <v>31.17</v>
      </c>
      <c r="AH8211" s="77">
        <f>IF(AND(M8211&lt;Variables!$G$6,M8211&gt;Variables!$G$5),0,1)</f>
        <v>1</v>
      </c>
      <c r="AI8211" s="77">
        <f t="shared" si="258"/>
        <v>0</v>
      </c>
      <c r="AJ8211" s="77">
        <f>IF(I8211&gt;Variables!$G$7,0,1)</f>
        <v>1</v>
      </c>
      <c r="AK8211" s="77">
        <f>IF(F8211&gt;Variables!$G$8,0,1)</f>
        <v>1</v>
      </c>
      <c r="AL8211" s="77">
        <f>IF(G8211&gt;Variables!$G$9,0,1)</f>
        <v>1</v>
      </c>
      <c r="AM8211" s="77">
        <f>IF(AND(K8211&gt;Variables!$G$10,K8211&lt;Variables!$G$11),0,1)</f>
        <v>0</v>
      </c>
      <c r="AN8211" s="77">
        <f>IF(H8211&lt;Variables!$G$13,1,0)</f>
        <v>0</v>
      </c>
      <c r="AO8211" s="77">
        <f>IF(R8211&lt;Variables!$G$12,0,1)</f>
        <v>0</v>
      </c>
      <c r="AP8211" s="78">
        <f t="shared" si="259"/>
        <v>0</v>
      </c>
      <c r="AQ8211" s="77">
        <f>IF(V8211&lt;Variables!$G$15,1,0)</f>
        <v>1</v>
      </c>
      <c r="AR8211" s="77">
        <v>0</v>
      </c>
      <c r="AS8211" s="77">
        <v>0</v>
      </c>
      <c r="AT8211" s="77">
        <v>1</v>
      </c>
      <c r="AU8211" s="77">
        <v>0</v>
      </c>
      <c r="BA8211" s="77">
        <v>-1.76</v>
      </c>
    </row>
    <row r="8212" spans="3:53" x14ac:dyDescent="0.25">
      <c r="C8212" s="77" t="s">
        <v>861</v>
      </c>
      <c r="D8212" s="77" t="s">
        <v>688</v>
      </c>
      <c r="E8212" s="77">
        <v>6.14</v>
      </c>
      <c r="F8212" s="77">
        <v>22.4</v>
      </c>
      <c r="G8212" s="77">
        <v>13.54</v>
      </c>
      <c r="H8212" s="77">
        <v>107.38</v>
      </c>
      <c r="I8212" s="77">
        <v>-0.434</v>
      </c>
      <c r="J8212" s="77" t="s">
        <v>74</v>
      </c>
      <c r="K8212" s="77">
        <v>30.56</v>
      </c>
      <c r="L8212" s="77">
        <v>6.2807899999999997</v>
      </c>
      <c r="M8212" s="77">
        <v>-2.5600282766976701</v>
      </c>
      <c r="N8212" s="77">
        <v>6.2528819999999996</v>
      </c>
      <c r="O8212" s="77">
        <v>-2.1251320591048981</v>
      </c>
      <c r="P8212" s="77">
        <v>10440000</v>
      </c>
      <c r="Q8212" s="77">
        <v>3680000</v>
      </c>
      <c r="R8212" s="77">
        <v>2.84</v>
      </c>
      <c r="S8212" s="77">
        <v>38.332000000000001</v>
      </c>
      <c r="T8212" s="77">
        <v>9.5709999999999997</v>
      </c>
      <c r="U8212" s="77">
        <v>21.6752</v>
      </c>
      <c r="V8212" s="77">
        <v>2.0884353844634198</v>
      </c>
      <c r="AC8212" s="77">
        <v>7.06</v>
      </c>
      <c r="AD8212" s="77">
        <v>6</v>
      </c>
      <c r="AH8212" s="77">
        <f>IF(AND(M8212&lt;Variables!$G$6,M8212&gt;Variables!$G$5),0,1)</f>
        <v>0</v>
      </c>
      <c r="AI8212" s="77">
        <f t="shared" si="258"/>
        <v>0</v>
      </c>
      <c r="AJ8212" s="77">
        <f>IF(I8212&gt;Variables!$G$7,0,1)</f>
        <v>1</v>
      </c>
      <c r="AK8212" s="77">
        <f>IF(F8212&gt;Variables!$G$8,0,1)</f>
        <v>0</v>
      </c>
      <c r="AL8212" s="77">
        <f>IF(G8212&gt;Variables!$G$9,0,1)</f>
        <v>0</v>
      </c>
      <c r="AM8212" s="77">
        <f>IF(AND(K8212&gt;Variables!$G$10,K8212&lt;Variables!$G$11),0,1)</f>
        <v>1</v>
      </c>
      <c r="AN8212" s="77">
        <f>IF(H8212&lt;Variables!$G$13,1,0)</f>
        <v>1</v>
      </c>
      <c r="AO8212" s="77">
        <f>IF(R8212&lt;Variables!$G$12,0,1)</f>
        <v>1</v>
      </c>
      <c r="AP8212" s="78">
        <f t="shared" si="259"/>
        <v>0</v>
      </c>
      <c r="AQ8212" s="77">
        <f>IF(V8212&lt;Variables!$G$15,1,0)</f>
        <v>1</v>
      </c>
      <c r="AR8212" s="77">
        <v>1</v>
      </c>
      <c r="AS8212" s="77">
        <v>0</v>
      </c>
      <c r="AT8212" s="77">
        <v>0</v>
      </c>
      <c r="AU8212" s="77">
        <v>0</v>
      </c>
      <c r="BA8212" s="77">
        <v>2</v>
      </c>
    </row>
    <row r="8213" spans="3:53" x14ac:dyDescent="0.25">
      <c r="C8213" s="77" t="s">
        <v>861</v>
      </c>
      <c r="D8213" s="77" t="s">
        <v>692</v>
      </c>
      <c r="E8213" s="77">
        <v>0.35</v>
      </c>
      <c r="F8213" s="77">
        <v>16.670000000000002</v>
      </c>
      <c r="G8213" s="77">
        <v>5900</v>
      </c>
      <c r="H8213" s="77">
        <v>-99999</v>
      </c>
      <c r="I8213" s="77">
        <v>-15.946999999999999</v>
      </c>
      <c r="J8213" s="77" t="s">
        <v>75</v>
      </c>
      <c r="K8213" s="77">
        <v>-99999</v>
      </c>
      <c r="L8213" s="77">
        <v>-99999</v>
      </c>
      <c r="M8213" s="77">
        <v>-99999</v>
      </c>
      <c r="N8213" s="77">
        <v>-99999</v>
      </c>
      <c r="O8213" s="77">
        <v>-99999</v>
      </c>
      <c r="P8213" s="77">
        <v>40502</v>
      </c>
      <c r="Q8213" s="77">
        <v>20514</v>
      </c>
      <c r="R8213" s="77">
        <v>1.97</v>
      </c>
      <c r="S8213" s="77">
        <v>38.332000000000001</v>
      </c>
      <c r="T8213" s="77">
        <v>9.5709999999999997</v>
      </c>
      <c r="U8213" s="77">
        <v>21.6752</v>
      </c>
      <c r="V8213" s="77">
        <v>-99999</v>
      </c>
      <c r="AC8213" s="77">
        <v>0.35</v>
      </c>
      <c r="AD8213" s="77">
        <v>0.34</v>
      </c>
      <c r="AH8213" s="77">
        <f>IF(AND(M8213&lt;Variables!$G$6,M8213&gt;Variables!$G$5),0,1)</f>
        <v>1</v>
      </c>
      <c r="AI8213" s="77">
        <f t="shared" si="258"/>
        <v>1</v>
      </c>
      <c r="AJ8213" s="77">
        <f>IF(I8213&gt;Variables!$G$7,0,1)</f>
        <v>1</v>
      </c>
      <c r="AK8213" s="77">
        <f>IF(F8213&gt;Variables!$G$8,0,1)</f>
        <v>0</v>
      </c>
      <c r="AL8213" s="77">
        <f>IF(G8213&gt;Variables!$G$9,0,1)</f>
        <v>0</v>
      </c>
      <c r="AM8213" s="77">
        <f>IF(AND(K8213&gt;Variables!$G$10,K8213&lt;Variables!$G$11),0,1)</f>
        <v>1</v>
      </c>
      <c r="AN8213" s="77">
        <f>IF(H8213&lt;Variables!$G$13,1,0)</f>
        <v>1</v>
      </c>
      <c r="AO8213" s="77">
        <f>IF(R8213&lt;Variables!$G$12,0,1)</f>
        <v>0</v>
      </c>
      <c r="AP8213" s="78">
        <f t="shared" si="259"/>
        <v>1</v>
      </c>
      <c r="AQ8213" s="77">
        <f>IF(V8213&lt;Variables!$G$15,1,0)</f>
        <v>1</v>
      </c>
      <c r="AR8213" s="77">
        <v>0</v>
      </c>
      <c r="AS8213" s="77">
        <v>0</v>
      </c>
      <c r="AT8213" s="77">
        <v>1</v>
      </c>
      <c r="AU8213" s="77">
        <v>0</v>
      </c>
      <c r="BA8213" s="77">
        <v>-2.25</v>
      </c>
    </row>
    <row r="8214" spans="3:53" x14ac:dyDescent="0.25">
      <c r="C8214" s="77" t="s">
        <v>861</v>
      </c>
      <c r="D8214" s="77" t="s">
        <v>659</v>
      </c>
      <c r="E8214" s="77">
        <v>44.72</v>
      </c>
      <c r="F8214" s="77">
        <v>10.1</v>
      </c>
      <c r="G8214" s="77">
        <v>7.26</v>
      </c>
      <c r="H8214" s="77">
        <v>2320</v>
      </c>
      <c r="I8214" s="77">
        <v>-25.077999999999999</v>
      </c>
      <c r="J8214" s="77" t="s">
        <v>74</v>
      </c>
      <c r="K8214" s="77">
        <v>68.48</v>
      </c>
      <c r="L8214" s="77">
        <v>44.216630000000002</v>
      </c>
      <c r="M8214" s="77">
        <v>0.76389810801953695</v>
      </c>
      <c r="N8214" s="77">
        <v>44.13749</v>
      </c>
      <c r="O8214" s="77">
        <v>0.94457115708211181</v>
      </c>
      <c r="P8214" s="77">
        <v>2128000</v>
      </c>
      <c r="Q8214" s="77">
        <v>1694000</v>
      </c>
      <c r="R8214" s="77">
        <v>1.26</v>
      </c>
      <c r="S8214" s="77">
        <v>38.332000000000001</v>
      </c>
      <c r="T8214" s="77">
        <v>9.5709999999999997</v>
      </c>
      <c r="U8214" s="77">
        <v>21.6752</v>
      </c>
      <c r="V8214" s="77">
        <v>2.4978220238309432</v>
      </c>
      <c r="AC8214" s="77">
        <v>45.52</v>
      </c>
      <c r="AD8214" s="77">
        <v>44.515000000000001</v>
      </c>
      <c r="AH8214" s="77">
        <f>IF(AND(M8214&lt;Variables!$G$6,M8214&gt;Variables!$G$5),0,1)</f>
        <v>1</v>
      </c>
      <c r="AI8214" s="77">
        <f t="shared" si="258"/>
        <v>0</v>
      </c>
      <c r="AJ8214" s="77">
        <f>IF(I8214&gt;Variables!$G$7,0,1)</f>
        <v>1</v>
      </c>
      <c r="AK8214" s="77">
        <f>IF(F8214&gt;Variables!$G$8,0,1)</f>
        <v>0</v>
      </c>
      <c r="AL8214" s="77">
        <f>IF(G8214&gt;Variables!$G$9,0,1)</f>
        <v>1</v>
      </c>
      <c r="AM8214" s="77">
        <f>IF(AND(K8214&gt;Variables!$G$10,K8214&lt;Variables!$G$11),0,1)</f>
        <v>0</v>
      </c>
      <c r="AN8214" s="77">
        <f>IF(H8214&lt;Variables!$G$13,1,0)</f>
        <v>0</v>
      </c>
      <c r="AO8214" s="77">
        <f>IF(R8214&lt;Variables!$G$12,0,1)</f>
        <v>0</v>
      </c>
      <c r="AP8214" s="78">
        <f t="shared" si="259"/>
        <v>0</v>
      </c>
      <c r="AQ8214" s="77">
        <f>IF(V8214&lt;Variables!$G$15,1,0)</f>
        <v>1</v>
      </c>
      <c r="AR8214" s="77">
        <v>0</v>
      </c>
      <c r="AS8214" s="77">
        <v>1</v>
      </c>
      <c r="AT8214" s="77">
        <v>0</v>
      </c>
      <c r="AU8214" s="77">
        <v>0</v>
      </c>
      <c r="BA8214" s="77">
        <v>1.1299999999999999</v>
      </c>
    </row>
    <row r="8215" spans="3:53" x14ac:dyDescent="0.25">
      <c r="C8215" s="77" t="s">
        <v>861</v>
      </c>
      <c r="D8215" s="77" t="s">
        <v>705</v>
      </c>
      <c r="E8215" s="77">
        <v>609.13</v>
      </c>
      <c r="F8215" s="77">
        <v>10.41</v>
      </c>
      <c r="G8215" s="77">
        <v>6.71</v>
      </c>
      <c r="H8215" s="77">
        <v>5670</v>
      </c>
      <c r="I8215" s="77">
        <v>-29.06</v>
      </c>
      <c r="J8215" s="77" t="s">
        <v>74</v>
      </c>
      <c r="K8215" s="77">
        <v>69.47</v>
      </c>
      <c r="L8215" s="77">
        <v>604.55982500000005</v>
      </c>
      <c r="M8215" s="77">
        <v>0.67159193054218547</v>
      </c>
      <c r="N8215" s="77">
        <v>597.56629399999997</v>
      </c>
      <c r="O8215" s="77">
        <v>1.8497873978146491</v>
      </c>
      <c r="P8215" s="77">
        <v>738686</v>
      </c>
      <c r="Q8215" s="77">
        <v>748460</v>
      </c>
      <c r="R8215" s="77">
        <v>0.99</v>
      </c>
      <c r="S8215" s="77">
        <v>38.332000000000001</v>
      </c>
      <c r="T8215" s="77">
        <v>9.5709999999999997</v>
      </c>
      <c r="U8215" s="77">
        <v>21.6752</v>
      </c>
      <c r="V8215" s="77">
        <v>2.5134846253703511</v>
      </c>
      <c r="AC8215" s="77">
        <v>629.51</v>
      </c>
      <c r="AD8215" s="77">
        <v>603.76009999999997</v>
      </c>
      <c r="AH8215" s="77">
        <f>IF(AND(M8215&lt;Variables!$G$6,M8215&gt;Variables!$G$5),0,1)</f>
        <v>1</v>
      </c>
      <c r="AI8215" s="77">
        <f t="shared" si="258"/>
        <v>0</v>
      </c>
      <c r="AJ8215" s="77">
        <f>IF(I8215&gt;Variables!$G$7,0,1)</f>
        <v>1</v>
      </c>
      <c r="AK8215" s="77">
        <f>IF(F8215&gt;Variables!$G$8,0,1)</f>
        <v>0</v>
      </c>
      <c r="AL8215" s="77">
        <f>IF(G8215&gt;Variables!$G$9,0,1)</f>
        <v>1</v>
      </c>
      <c r="AM8215" s="77">
        <f>IF(AND(K8215&gt;Variables!$G$10,K8215&lt;Variables!$G$11),0,1)</f>
        <v>0</v>
      </c>
      <c r="AN8215" s="77">
        <f>IF(H8215&lt;Variables!$G$13,1,0)</f>
        <v>0</v>
      </c>
      <c r="AO8215" s="77">
        <f>IF(R8215&lt;Variables!$G$12,0,1)</f>
        <v>0</v>
      </c>
      <c r="AP8215" s="78">
        <f t="shared" si="259"/>
        <v>0</v>
      </c>
      <c r="AQ8215" s="77">
        <f>IF(V8215&lt;Variables!$G$15,1,0)</f>
        <v>1</v>
      </c>
      <c r="AR8215" s="77">
        <v>1</v>
      </c>
      <c r="AS8215" s="77">
        <v>0</v>
      </c>
      <c r="AT8215" s="77">
        <v>0</v>
      </c>
      <c r="AU8215" s="77">
        <v>0</v>
      </c>
      <c r="BA8215" s="77">
        <v>2</v>
      </c>
    </row>
    <row r="8216" spans="3:53" x14ac:dyDescent="0.25">
      <c r="C8216" s="77" t="s">
        <v>861</v>
      </c>
      <c r="D8216" s="77" t="s">
        <v>581</v>
      </c>
      <c r="E8216" s="77">
        <v>106.82</v>
      </c>
      <c r="F8216" s="77">
        <v>13.4</v>
      </c>
      <c r="G8216" s="77">
        <v>-3.67</v>
      </c>
      <c r="H8216" s="77">
        <v>5880</v>
      </c>
      <c r="I8216" s="77">
        <v>43.276000000000003</v>
      </c>
      <c r="J8216" s="77" t="s">
        <v>74</v>
      </c>
      <c r="K8216" s="77">
        <v>55.7</v>
      </c>
      <c r="L8216" s="77">
        <v>106.21810499999999</v>
      </c>
      <c r="M8216" s="77">
        <v>0.208905063783621</v>
      </c>
      <c r="N8216" s="77">
        <v>106.246674</v>
      </c>
      <c r="O8216" s="77">
        <v>0.18195957832995219</v>
      </c>
      <c r="P8216" s="77">
        <v>1834000</v>
      </c>
      <c r="Q8216" s="77">
        <v>826738</v>
      </c>
      <c r="R8216" s="77">
        <v>2.2200000000000002</v>
      </c>
      <c r="S8216" s="77">
        <v>38.332000000000001</v>
      </c>
      <c r="T8216" s="77">
        <v>9.5709999999999997</v>
      </c>
      <c r="U8216" s="77">
        <v>21.6752</v>
      </c>
      <c r="V8216" s="77">
        <v>2.4171815567436452</v>
      </c>
      <c r="AC8216" s="77">
        <v>110</v>
      </c>
      <c r="AD8216" s="77">
        <v>106.3801</v>
      </c>
      <c r="AH8216" s="77">
        <f>IF(AND(M8216&lt;Variables!$G$6,M8216&gt;Variables!$G$5),0,1)</f>
        <v>1</v>
      </c>
      <c r="AI8216" s="77">
        <f t="shared" si="258"/>
        <v>1</v>
      </c>
      <c r="AJ8216" s="77">
        <f>IF(I8216&gt;Variables!$G$7,0,1)</f>
        <v>1</v>
      </c>
      <c r="AK8216" s="77">
        <f>IF(F8216&gt;Variables!$G$8,0,1)</f>
        <v>0</v>
      </c>
      <c r="AL8216" s="77">
        <f>IF(G8216&gt;Variables!$G$9,0,1)</f>
        <v>1</v>
      </c>
      <c r="AM8216" s="77">
        <f>IF(AND(K8216&gt;Variables!$G$10,K8216&lt;Variables!$G$11),0,1)</f>
        <v>1</v>
      </c>
      <c r="AN8216" s="77">
        <f>IF(H8216&lt;Variables!$G$13,1,0)</f>
        <v>0</v>
      </c>
      <c r="AO8216" s="77">
        <f>IF(R8216&lt;Variables!$G$12,0,1)</f>
        <v>1</v>
      </c>
      <c r="AP8216" s="78">
        <f t="shared" si="259"/>
        <v>0</v>
      </c>
      <c r="AQ8216" s="77">
        <f>IF(V8216&lt;Variables!$G$15,1,0)</f>
        <v>1</v>
      </c>
      <c r="AR8216" s="77">
        <v>1</v>
      </c>
      <c r="AS8216" s="77">
        <v>0</v>
      </c>
      <c r="AT8216" s="77">
        <v>0</v>
      </c>
      <c r="AU8216" s="77">
        <v>0</v>
      </c>
      <c r="BA8216" s="77">
        <v>2</v>
      </c>
    </row>
    <row r="8217" spans="3:53" x14ac:dyDescent="0.25">
      <c r="C8217" s="77" t="s">
        <v>861</v>
      </c>
      <c r="D8217" s="77" t="s">
        <v>649</v>
      </c>
      <c r="E8217" s="77">
        <v>67.48</v>
      </c>
      <c r="F8217" s="77">
        <v>14.58</v>
      </c>
      <c r="G8217" s="77">
        <v>12.18</v>
      </c>
      <c r="H8217" s="77">
        <v>4150</v>
      </c>
      <c r="I8217" s="77">
        <v>-6.9580000000000002</v>
      </c>
      <c r="J8217" s="77" t="s">
        <v>74</v>
      </c>
      <c r="K8217" s="77">
        <v>69.28</v>
      </c>
      <c r="L8217" s="77">
        <v>66.771445</v>
      </c>
      <c r="M8217" s="77">
        <v>0.80656484220163627</v>
      </c>
      <c r="N8217" s="77">
        <v>66.411245999999991</v>
      </c>
      <c r="O8217" s="77">
        <v>1.3533159730206099</v>
      </c>
      <c r="P8217" s="77">
        <v>3554000</v>
      </c>
      <c r="Q8217" s="77">
        <v>2787000</v>
      </c>
      <c r="R8217" s="77">
        <v>1.28</v>
      </c>
      <c r="S8217" s="77">
        <v>38.332000000000001</v>
      </c>
      <c r="T8217" s="77">
        <v>9.5709999999999997</v>
      </c>
      <c r="U8217" s="77">
        <v>21.6752</v>
      </c>
      <c r="V8217" s="77">
        <v>2.500860067487471</v>
      </c>
      <c r="AC8217" s="77">
        <v>68.37</v>
      </c>
      <c r="AD8217" s="77">
        <v>65.63</v>
      </c>
      <c r="AH8217" s="77">
        <f>IF(AND(M8217&lt;Variables!$G$6,M8217&gt;Variables!$G$5),0,1)</f>
        <v>1</v>
      </c>
      <c r="AI8217" s="77">
        <f t="shared" si="258"/>
        <v>0</v>
      </c>
      <c r="AJ8217" s="77">
        <f>IF(I8217&gt;Variables!$G$7,0,1)</f>
        <v>1</v>
      </c>
      <c r="AK8217" s="77">
        <f>IF(F8217&gt;Variables!$G$8,0,1)</f>
        <v>0</v>
      </c>
      <c r="AL8217" s="77">
        <f>IF(G8217&gt;Variables!$G$9,0,1)</f>
        <v>0</v>
      </c>
      <c r="AM8217" s="77">
        <f>IF(AND(K8217&gt;Variables!$G$10,K8217&lt;Variables!$G$11),0,1)</f>
        <v>0</v>
      </c>
      <c r="AN8217" s="77">
        <f>IF(H8217&lt;Variables!$G$13,1,0)</f>
        <v>0</v>
      </c>
      <c r="AO8217" s="77">
        <f>IF(R8217&lt;Variables!$G$12,0,1)</f>
        <v>0</v>
      </c>
      <c r="AP8217" s="78">
        <f t="shared" si="259"/>
        <v>0</v>
      </c>
      <c r="AQ8217" s="77">
        <f>IF(V8217&lt;Variables!$G$15,1,0)</f>
        <v>1</v>
      </c>
      <c r="AR8217" s="77">
        <v>0</v>
      </c>
      <c r="AS8217" s="77">
        <v>0</v>
      </c>
      <c r="AT8217" s="77">
        <v>1</v>
      </c>
      <c r="AU8217" s="77">
        <v>0</v>
      </c>
      <c r="BA8217" s="77">
        <v>-0.74</v>
      </c>
    </row>
    <row r="8218" spans="3:53" x14ac:dyDescent="0.25">
      <c r="C8218" s="77" t="s">
        <v>861</v>
      </c>
      <c r="D8218" s="77" t="s">
        <v>661</v>
      </c>
      <c r="E8218" s="77">
        <v>52.29</v>
      </c>
      <c r="F8218" s="77">
        <v>21.77</v>
      </c>
      <c r="G8218" s="77">
        <v>20.83</v>
      </c>
      <c r="H8218" s="77">
        <v>1770</v>
      </c>
      <c r="I8218" s="77">
        <v>0.46200000000000002</v>
      </c>
      <c r="J8218" s="77" t="s">
        <v>74</v>
      </c>
      <c r="K8218" s="77">
        <v>57.6</v>
      </c>
      <c r="L8218" s="77">
        <v>52.056314999999998</v>
      </c>
      <c r="M8218" s="77">
        <v>0.64100772403886574</v>
      </c>
      <c r="N8218" s="77">
        <v>52.248741999999993</v>
      </c>
      <c r="O8218" s="77">
        <v>0.27035674849359559</v>
      </c>
      <c r="P8218" s="77">
        <v>6115000</v>
      </c>
      <c r="Q8218" s="77">
        <v>2052000</v>
      </c>
      <c r="R8218" s="77">
        <v>2.98</v>
      </c>
      <c r="S8218" s="77">
        <v>38.332000000000001</v>
      </c>
      <c r="T8218" s="77">
        <v>9.5709999999999997</v>
      </c>
      <c r="U8218" s="77">
        <v>21.6752</v>
      </c>
      <c r="V8218" s="77">
        <v>2.4150004488416048</v>
      </c>
      <c r="AC8218" s="77">
        <v>53.15</v>
      </c>
      <c r="AD8218" s="77">
        <v>51.5</v>
      </c>
      <c r="AH8218" s="77">
        <f>IF(AND(M8218&lt;Variables!$G$6,M8218&gt;Variables!$G$5),0,1)</f>
        <v>1</v>
      </c>
      <c r="AI8218" s="77">
        <f t="shared" si="258"/>
        <v>1</v>
      </c>
      <c r="AJ8218" s="77">
        <f>IF(I8218&gt;Variables!$G$7,0,1)</f>
        <v>1</v>
      </c>
      <c r="AK8218" s="77">
        <f>IF(F8218&gt;Variables!$G$8,0,1)</f>
        <v>0</v>
      </c>
      <c r="AL8218" s="77">
        <f>IF(G8218&gt;Variables!$G$9,0,1)</f>
        <v>0</v>
      </c>
      <c r="AM8218" s="77">
        <f>IF(AND(K8218&gt;Variables!$G$10,K8218&lt;Variables!$G$11),0,1)</f>
        <v>1</v>
      </c>
      <c r="AN8218" s="77">
        <f>IF(H8218&lt;Variables!$G$13,1,0)</f>
        <v>0</v>
      </c>
      <c r="AO8218" s="77">
        <f>IF(R8218&lt;Variables!$G$12,0,1)</f>
        <v>1</v>
      </c>
      <c r="AP8218" s="78">
        <f t="shared" si="259"/>
        <v>0</v>
      </c>
      <c r="AQ8218" s="77">
        <f>IF(V8218&lt;Variables!$G$15,1,0)</f>
        <v>1</v>
      </c>
      <c r="AR8218" s="77">
        <v>0</v>
      </c>
      <c r="AS8218" s="77">
        <v>1</v>
      </c>
      <c r="AT8218" s="77">
        <v>0</v>
      </c>
      <c r="AU8218" s="77">
        <v>0</v>
      </c>
      <c r="BA8218" s="77">
        <v>0.52</v>
      </c>
    </row>
    <row r="8219" spans="3:53" x14ac:dyDescent="0.25">
      <c r="C8219" s="77" t="s">
        <v>861</v>
      </c>
      <c r="D8219" s="77" t="s">
        <v>176</v>
      </c>
      <c r="E8219" s="77">
        <v>43.78</v>
      </c>
      <c r="F8219" s="77">
        <v>9</v>
      </c>
      <c r="G8219" s="77">
        <v>9.6999999999999993</v>
      </c>
      <c r="H8219" s="77">
        <v>2140</v>
      </c>
      <c r="I8219" s="77">
        <v>12.09</v>
      </c>
      <c r="J8219" s="77" t="s">
        <v>74</v>
      </c>
      <c r="K8219" s="77">
        <v>63.53</v>
      </c>
      <c r="L8219" s="77">
        <v>43.238435000000003</v>
      </c>
      <c r="M8219" s="77">
        <v>0.95254372643229568</v>
      </c>
      <c r="N8219" s="77">
        <v>43.352339999999998</v>
      </c>
      <c r="O8219" s="77">
        <v>0.68729854028641435</v>
      </c>
      <c r="P8219" s="77">
        <v>1989000</v>
      </c>
      <c r="Q8219" s="77">
        <v>2594000</v>
      </c>
      <c r="R8219" s="77">
        <v>0.77</v>
      </c>
      <c r="S8219" s="77">
        <v>38.332000000000001</v>
      </c>
      <c r="T8219" s="77">
        <v>9.5709999999999997</v>
      </c>
      <c r="U8219" s="77">
        <v>21.6752</v>
      </c>
      <c r="V8219" s="77">
        <v>2.44518435991816</v>
      </c>
      <c r="AC8219" s="77">
        <v>44.6</v>
      </c>
      <c r="AD8219" s="77">
        <v>42.87</v>
      </c>
      <c r="AH8219" s="77">
        <f>IF(AND(M8219&lt;Variables!$G$6,M8219&gt;Variables!$G$5),0,1)</f>
        <v>1</v>
      </c>
      <c r="AI8219" s="77">
        <f t="shared" si="258"/>
        <v>1</v>
      </c>
      <c r="AJ8219" s="77">
        <f>IF(I8219&gt;Variables!$G$7,0,1)</f>
        <v>1</v>
      </c>
      <c r="AK8219" s="77">
        <f>IF(F8219&gt;Variables!$G$8,0,1)</f>
        <v>1</v>
      </c>
      <c r="AL8219" s="77">
        <f>IF(G8219&gt;Variables!$G$9,0,1)</f>
        <v>1</v>
      </c>
      <c r="AM8219" s="77">
        <f>IF(AND(K8219&gt;Variables!$G$10,K8219&lt;Variables!$G$11),0,1)</f>
        <v>0</v>
      </c>
      <c r="AN8219" s="77">
        <f>IF(H8219&lt;Variables!$G$13,1,0)</f>
        <v>0</v>
      </c>
      <c r="AO8219" s="77">
        <f>IF(R8219&lt;Variables!$G$12,0,1)</f>
        <v>0</v>
      </c>
      <c r="AP8219" s="78">
        <f t="shared" si="259"/>
        <v>0</v>
      </c>
      <c r="AQ8219" s="77">
        <f>IF(V8219&lt;Variables!$G$15,1,0)</f>
        <v>1</v>
      </c>
      <c r="AR8219" s="77">
        <v>0</v>
      </c>
      <c r="AS8219" s="77">
        <v>0</v>
      </c>
      <c r="AT8219" s="77">
        <v>1</v>
      </c>
      <c r="AU8219" s="77">
        <v>0</v>
      </c>
      <c r="BA8219" s="77">
        <v>-0.53</v>
      </c>
    </row>
    <row r="8220" spans="3:53" x14ac:dyDescent="0.25">
      <c r="C8220" s="77" t="s">
        <v>861</v>
      </c>
      <c r="D8220" s="77" t="s">
        <v>280</v>
      </c>
      <c r="E8220" s="77">
        <v>44.53</v>
      </c>
      <c r="F8220" s="77">
        <v>22.92</v>
      </c>
      <c r="G8220" s="77">
        <v>5.82</v>
      </c>
      <c r="H8220" s="77">
        <v>1590</v>
      </c>
      <c r="I8220" s="77">
        <v>-99999</v>
      </c>
      <c r="J8220" s="77" t="s">
        <v>75</v>
      </c>
      <c r="K8220" s="77">
        <v>45.9</v>
      </c>
      <c r="L8220" s="77">
        <v>44.487360000000002</v>
      </c>
      <c r="M8220" s="77">
        <v>-0.19637038475647189</v>
      </c>
      <c r="N8220" s="77">
        <v>44.831297435897447</v>
      </c>
      <c r="O8220" s="77">
        <v>-0.96204540257650206</v>
      </c>
      <c r="P8220" s="77">
        <v>820420</v>
      </c>
      <c r="S8220" s="77">
        <v>38.332000000000001</v>
      </c>
      <c r="T8220" s="77">
        <v>9.5709999999999997</v>
      </c>
      <c r="U8220" s="77">
        <v>21.6752</v>
      </c>
      <c r="V8220" s="77">
        <v>2.3273044475518438</v>
      </c>
      <c r="AC8220" s="77">
        <v>45.58</v>
      </c>
      <c r="AD8220" s="77">
        <v>42.77</v>
      </c>
      <c r="AH8220" s="77">
        <f>IF(AND(M8220&lt;Variables!$G$6,M8220&gt;Variables!$G$5),0,1)</f>
        <v>1</v>
      </c>
      <c r="AI8220" s="77">
        <f t="shared" si="258"/>
        <v>1</v>
      </c>
      <c r="AJ8220" s="77">
        <f>IF(I8220&gt;Variables!$G$7,0,1)</f>
        <v>1</v>
      </c>
      <c r="AK8220" s="77">
        <f>IF(F8220&gt;Variables!$G$8,0,1)</f>
        <v>0</v>
      </c>
      <c r="AL8220" s="77">
        <f>IF(G8220&gt;Variables!$G$9,0,1)</f>
        <v>1</v>
      </c>
      <c r="AM8220" s="77">
        <f>IF(AND(K8220&gt;Variables!$G$10,K8220&lt;Variables!$G$11),0,1)</f>
        <v>1</v>
      </c>
      <c r="AN8220" s="77">
        <f>IF(H8220&lt;Variables!$G$13,1,0)</f>
        <v>0</v>
      </c>
      <c r="AO8220" s="77">
        <f>IF(R8220&lt;Variables!$G$12,0,1)</f>
        <v>0</v>
      </c>
      <c r="AP8220" s="78">
        <f t="shared" si="259"/>
        <v>1</v>
      </c>
      <c r="AQ8220" s="77">
        <f>IF(V8220&lt;Variables!$G$15,1,0)</f>
        <v>1</v>
      </c>
      <c r="AR8220" s="77">
        <v>1</v>
      </c>
      <c r="AS8220" s="77">
        <v>0</v>
      </c>
      <c r="AT8220" s="77">
        <v>0</v>
      </c>
      <c r="AU8220" s="77">
        <v>0</v>
      </c>
      <c r="BA8220" s="77">
        <v>2</v>
      </c>
    </row>
    <row r="8221" spans="3:53" x14ac:dyDescent="0.25">
      <c r="C8221" s="77" t="s">
        <v>861</v>
      </c>
      <c r="D8221" s="77" t="s">
        <v>680</v>
      </c>
      <c r="E8221" s="77">
        <v>90.95</v>
      </c>
      <c r="F8221" s="77">
        <v>10.36</v>
      </c>
      <c r="G8221" s="77">
        <v>9.64</v>
      </c>
      <c r="H8221" s="77">
        <v>2420</v>
      </c>
      <c r="I8221" s="77">
        <v>-12.693</v>
      </c>
      <c r="J8221" s="77" t="s">
        <v>75</v>
      </c>
      <c r="K8221" s="77">
        <v>64.86</v>
      </c>
      <c r="L8221" s="77">
        <v>90.299255000000002</v>
      </c>
      <c r="M8221" s="77">
        <v>0.53792802609500412</v>
      </c>
      <c r="N8221" s="77">
        <v>89.557372000000001</v>
      </c>
      <c r="O8221" s="77">
        <v>1.370772693062047</v>
      </c>
      <c r="P8221" s="77">
        <v>689402</v>
      </c>
      <c r="Q8221" s="77">
        <v>941480</v>
      </c>
      <c r="R8221" s="77">
        <v>0.73</v>
      </c>
      <c r="S8221" s="77">
        <v>38.332000000000001</v>
      </c>
      <c r="T8221" s="77">
        <v>9.5709999999999997</v>
      </c>
      <c r="U8221" s="77">
        <v>21.6752</v>
      </c>
      <c r="V8221" s="77">
        <v>2.4838779242906051</v>
      </c>
      <c r="AC8221" s="77">
        <v>91.65</v>
      </c>
      <c r="AD8221" s="77">
        <v>89.32</v>
      </c>
      <c r="AH8221" s="77">
        <f>IF(AND(M8221&lt;Variables!$G$6,M8221&gt;Variables!$G$5),0,1)</f>
        <v>1</v>
      </c>
      <c r="AI8221" s="77">
        <f t="shared" si="258"/>
        <v>0</v>
      </c>
      <c r="AJ8221" s="77">
        <f>IF(I8221&gt;Variables!$G$7,0,1)</f>
        <v>1</v>
      </c>
      <c r="AK8221" s="77">
        <f>IF(F8221&gt;Variables!$G$8,0,1)</f>
        <v>0</v>
      </c>
      <c r="AL8221" s="77">
        <f>IF(G8221&gt;Variables!$G$9,0,1)</f>
        <v>1</v>
      </c>
      <c r="AM8221" s="77">
        <f>IF(AND(K8221&gt;Variables!$G$10,K8221&lt;Variables!$G$11),0,1)</f>
        <v>0</v>
      </c>
      <c r="AN8221" s="77">
        <f>IF(H8221&lt;Variables!$G$13,1,0)</f>
        <v>0</v>
      </c>
      <c r="AO8221" s="77">
        <f>IF(R8221&lt;Variables!$G$12,0,1)</f>
        <v>0</v>
      </c>
      <c r="AP8221" s="78">
        <f t="shared" si="259"/>
        <v>1</v>
      </c>
      <c r="AQ8221" s="77">
        <f>IF(V8221&lt;Variables!$G$15,1,0)</f>
        <v>1</v>
      </c>
      <c r="AR8221" s="77">
        <v>0</v>
      </c>
      <c r="AS8221" s="77">
        <v>0</v>
      </c>
      <c r="AT8221" s="77">
        <v>0</v>
      </c>
      <c r="AU8221" s="77">
        <v>1</v>
      </c>
      <c r="BA8221" s="77">
        <v>-0.36</v>
      </c>
    </row>
    <row r="8222" spans="3:53" x14ac:dyDescent="0.25">
      <c r="C8222" s="77" t="s">
        <v>861</v>
      </c>
      <c r="D8222" s="77" t="s">
        <v>695</v>
      </c>
      <c r="E8222" s="77">
        <v>2.96</v>
      </c>
      <c r="F8222" s="77">
        <v>9.02</v>
      </c>
      <c r="G8222" s="77">
        <v>9.02</v>
      </c>
      <c r="H8222" s="77">
        <v>-99999</v>
      </c>
      <c r="I8222" s="77">
        <v>-8.0869999999999997</v>
      </c>
      <c r="J8222" s="77" t="s">
        <v>75</v>
      </c>
      <c r="K8222" s="77">
        <v>60.95</v>
      </c>
      <c r="L8222" s="77">
        <v>2.915</v>
      </c>
      <c r="M8222" s="77">
        <v>-0.51457975986276783</v>
      </c>
      <c r="N8222" s="77">
        <v>2.927</v>
      </c>
      <c r="O8222" s="77">
        <v>-0.92244619063889899</v>
      </c>
      <c r="P8222" s="77">
        <v>27734</v>
      </c>
      <c r="Q8222" s="77">
        <v>9857</v>
      </c>
      <c r="R8222" s="77">
        <v>2.81</v>
      </c>
      <c r="S8222" s="77">
        <v>38.332000000000001</v>
      </c>
      <c r="T8222" s="77">
        <v>9.5709999999999997</v>
      </c>
      <c r="U8222" s="77">
        <v>21.6752</v>
      </c>
      <c r="V8222" s="77">
        <v>2.5100939382504279</v>
      </c>
      <c r="AC8222" s="77">
        <v>3.16</v>
      </c>
      <c r="AD8222" s="77">
        <v>2.8</v>
      </c>
      <c r="AH8222" s="77">
        <f>IF(AND(M8222&lt;Variables!$G$6,M8222&gt;Variables!$G$5),0,1)</f>
        <v>1</v>
      </c>
      <c r="AI8222" s="77">
        <f t="shared" si="258"/>
        <v>1</v>
      </c>
      <c r="AJ8222" s="77">
        <f>IF(I8222&gt;Variables!$G$7,0,1)</f>
        <v>1</v>
      </c>
      <c r="AK8222" s="77">
        <f>IF(F8222&gt;Variables!$G$8,0,1)</f>
        <v>0</v>
      </c>
      <c r="AL8222" s="77">
        <f>IF(G8222&gt;Variables!$G$9,0,1)</f>
        <v>1</v>
      </c>
      <c r="AM8222" s="77">
        <f>IF(AND(K8222&gt;Variables!$G$10,K8222&lt;Variables!$G$11),0,1)</f>
        <v>1</v>
      </c>
      <c r="AN8222" s="77">
        <f>IF(H8222&lt;Variables!$G$13,1,0)</f>
        <v>1</v>
      </c>
      <c r="AO8222" s="77">
        <f>IF(R8222&lt;Variables!$G$12,0,1)</f>
        <v>1</v>
      </c>
      <c r="AP8222" s="78">
        <f t="shared" si="259"/>
        <v>1</v>
      </c>
      <c r="AQ8222" s="77">
        <f>IF(V8222&lt;Variables!$G$15,1,0)</f>
        <v>1</v>
      </c>
      <c r="AR8222" s="77">
        <v>0</v>
      </c>
      <c r="AS8222" s="77">
        <v>0</v>
      </c>
      <c r="AT8222" s="77">
        <v>1</v>
      </c>
      <c r="AU8222" s="77">
        <v>0</v>
      </c>
      <c r="BA8222" s="77">
        <v>-2.25</v>
      </c>
    </row>
    <row r="8223" spans="3:53" x14ac:dyDescent="0.25">
      <c r="C8223" s="77" t="s">
        <v>861</v>
      </c>
      <c r="D8223" s="77" t="s">
        <v>78</v>
      </c>
      <c r="E8223" s="77">
        <v>133.13999999999999</v>
      </c>
      <c r="F8223" s="77">
        <v>48.91</v>
      </c>
      <c r="G8223" s="77">
        <v>-5.12</v>
      </c>
      <c r="H8223" s="77">
        <v>5920</v>
      </c>
      <c r="I8223" s="77">
        <v>7.6689999999999996</v>
      </c>
      <c r="J8223" s="77" t="s">
        <v>74</v>
      </c>
      <c r="K8223" s="77">
        <v>70.19</v>
      </c>
      <c r="L8223" s="77">
        <v>130.61862500000001</v>
      </c>
      <c r="M8223" s="77">
        <v>1.801638166073174</v>
      </c>
      <c r="N8223" s="77">
        <v>128.087324</v>
      </c>
      <c r="O8223" s="77">
        <v>3.813473376959621</v>
      </c>
      <c r="P8223" s="77">
        <v>13731000</v>
      </c>
      <c r="Q8223" s="77">
        <v>1288000</v>
      </c>
      <c r="R8223" s="77">
        <v>10.66</v>
      </c>
      <c r="S8223" s="77">
        <v>38.332000000000001</v>
      </c>
      <c r="T8223" s="77">
        <v>9.5709999999999997</v>
      </c>
      <c r="U8223" s="77">
        <v>21.6752</v>
      </c>
      <c r="V8223" s="77">
        <v>2.4242745923152231</v>
      </c>
      <c r="AC8223" s="77">
        <v>139.44999999999999</v>
      </c>
      <c r="AD8223" s="77">
        <v>130.19999999999999</v>
      </c>
      <c r="AH8223" s="77">
        <f>IF(AND(M8223&lt;Variables!$G$6,M8223&gt;Variables!$G$5),0,1)</f>
        <v>1</v>
      </c>
      <c r="AI8223" s="77">
        <f t="shared" si="258"/>
        <v>0</v>
      </c>
      <c r="AJ8223" s="77">
        <f>IF(I8223&gt;Variables!$G$7,0,1)</f>
        <v>1</v>
      </c>
      <c r="AK8223" s="77">
        <f>IF(F8223&gt;Variables!$G$8,0,1)</f>
        <v>0</v>
      </c>
      <c r="AL8223" s="77">
        <f>IF(G8223&gt;Variables!$G$9,0,1)</f>
        <v>1</v>
      </c>
      <c r="AM8223" s="77">
        <f>IF(AND(K8223&gt;Variables!$G$10,K8223&lt;Variables!$G$11),0,1)</f>
        <v>1</v>
      </c>
      <c r="AN8223" s="77">
        <f>IF(H8223&lt;Variables!$G$13,1,0)</f>
        <v>0</v>
      </c>
      <c r="AO8223" s="77">
        <f>IF(R8223&lt;Variables!$G$12,0,1)</f>
        <v>1</v>
      </c>
      <c r="AP8223" s="78">
        <f t="shared" si="259"/>
        <v>0</v>
      </c>
      <c r="AQ8223" s="77">
        <f>IF(V8223&lt;Variables!$G$15,1,0)</f>
        <v>1</v>
      </c>
      <c r="AR8223" s="77">
        <v>1</v>
      </c>
      <c r="AS8223" s="77">
        <v>0</v>
      </c>
      <c r="AT8223" s="77">
        <v>0</v>
      </c>
      <c r="AU8223" s="77">
        <v>0</v>
      </c>
      <c r="BA8223" s="77">
        <v>2</v>
      </c>
    </row>
    <row r="8224" spans="3:53" x14ac:dyDescent="0.25">
      <c r="C8224" s="77" t="s">
        <v>861</v>
      </c>
      <c r="D8224" s="77" t="s">
        <v>575</v>
      </c>
      <c r="E8224" s="77">
        <v>47.62</v>
      </c>
      <c r="F8224" s="77">
        <v>9.33</v>
      </c>
      <c r="G8224" s="77">
        <v>7.21</v>
      </c>
      <c r="H8224" s="77">
        <v>2630</v>
      </c>
      <c r="I8224" s="77">
        <v>-16.515999999999998</v>
      </c>
      <c r="J8224" s="77" t="s">
        <v>75</v>
      </c>
      <c r="K8224" s="77">
        <v>57.26</v>
      </c>
      <c r="L8224" s="77">
        <v>47.383479999999992</v>
      </c>
      <c r="M8224" s="77">
        <v>0.140386480689074</v>
      </c>
      <c r="N8224" s="77">
        <v>47.067284000000001</v>
      </c>
      <c r="O8224" s="77">
        <v>0.81312531226573859</v>
      </c>
      <c r="P8224" s="77">
        <v>1251000</v>
      </c>
      <c r="Q8224" s="77">
        <v>1620000</v>
      </c>
      <c r="R8224" s="77">
        <v>0.77</v>
      </c>
      <c r="S8224" s="77">
        <v>38.332000000000001</v>
      </c>
      <c r="T8224" s="77">
        <v>9.5709999999999997</v>
      </c>
      <c r="U8224" s="77">
        <v>21.6752</v>
      </c>
      <c r="V8224" s="77">
        <v>2.4356200850078542</v>
      </c>
      <c r="AC8224" s="77">
        <v>48.879899999999999</v>
      </c>
      <c r="AD8224" s="77">
        <v>47.28</v>
      </c>
      <c r="AH8224" s="77">
        <f>IF(AND(M8224&lt;Variables!$G$6,M8224&gt;Variables!$G$5),0,1)</f>
        <v>1</v>
      </c>
      <c r="AI8224" s="77">
        <f t="shared" si="258"/>
        <v>0</v>
      </c>
      <c r="AJ8224" s="77">
        <f>IF(I8224&gt;Variables!$G$7,0,1)</f>
        <v>1</v>
      </c>
      <c r="AK8224" s="77">
        <f>IF(F8224&gt;Variables!$G$8,0,1)</f>
        <v>0</v>
      </c>
      <c r="AL8224" s="77">
        <f>IF(G8224&gt;Variables!$G$9,0,1)</f>
        <v>1</v>
      </c>
      <c r="AM8224" s="77">
        <f>IF(AND(K8224&gt;Variables!$G$10,K8224&lt;Variables!$G$11),0,1)</f>
        <v>1</v>
      </c>
      <c r="AN8224" s="77">
        <f>IF(H8224&lt;Variables!$G$13,1,0)</f>
        <v>0</v>
      </c>
      <c r="AO8224" s="77">
        <f>IF(R8224&lt;Variables!$G$12,0,1)</f>
        <v>0</v>
      </c>
      <c r="AP8224" s="78">
        <f t="shared" si="259"/>
        <v>1</v>
      </c>
      <c r="AQ8224" s="77">
        <f>IF(V8224&lt;Variables!$G$15,1,0)</f>
        <v>1</v>
      </c>
      <c r="AR8224" s="77">
        <v>1</v>
      </c>
      <c r="AS8224" s="77">
        <v>0</v>
      </c>
      <c r="AT8224" s="77">
        <v>0</v>
      </c>
      <c r="AU8224" s="77">
        <v>0</v>
      </c>
      <c r="BA8224" s="77">
        <v>1.05</v>
      </c>
    </row>
    <row r="8225" spans="3:53" x14ac:dyDescent="0.25">
      <c r="C8225" s="77" t="s">
        <v>861</v>
      </c>
      <c r="D8225" s="77" t="s">
        <v>862</v>
      </c>
      <c r="E8225" s="77">
        <v>31.55</v>
      </c>
      <c r="F8225" s="77">
        <v>9.06</v>
      </c>
      <c r="G8225" s="77">
        <v>3.62</v>
      </c>
      <c r="H8225" s="77">
        <v>3230</v>
      </c>
      <c r="I8225" s="77">
        <v>7.516</v>
      </c>
      <c r="J8225" s="77" t="s">
        <v>74</v>
      </c>
      <c r="K8225" s="77">
        <v>56.33</v>
      </c>
      <c r="L8225" s="77">
        <v>31.258475000000001</v>
      </c>
      <c r="M8225" s="77">
        <v>0.6127138320087433</v>
      </c>
      <c r="N8225" s="77">
        <v>30.911908</v>
      </c>
      <c r="O8225" s="77">
        <v>1.7407272304252539</v>
      </c>
      <c r="P8225" s="77">
        <v>3847000</v>
      </c>
      <c r="Q8225" s="77">
        <v>7253000</v>
      </c>
      <c r="R8225" s="77">
        <v>0.53</v>
      </c>
      <c r="S8225" s="77">
        <v>38.332000000000001</v>
      </c>
      <c r="T8225" s="77">
        <v>9.5709999999999997</v>
      </c>
      <c r="U8225" s="77">
        <v>21.6752</v>
      </c>
      <c r="V8225" s="77">
        <v>2.4054471942962681</v>
      </c>
      <c r="AC8225" s="77">
        <v>31.569400000000002</v>
      </c>
      <c r="AD8225" s="77">
        <v>30.35</v>
      </c>
      <c r="AH8225" s="77">
        <f>IF(AND(M8225&lt;Variables!$G$6,M8225&gt;Variables!$G$5),0,1)</f>
        <v>1</v>
      </c>
      <c r="AI8225" s="77">
        <f t="shared" si="258"/>
        <v>0</v>
      </c>
      <c r="AJ8225" s="77">
        <f>IF(I8225&gt;Variables!$G$7,0,1)</f>
        <v>1</v>
      </c>
      <c r="AK8225" s="77">
        <f>IF(F8225&gt;Variables!$G$8,0,1)</f>
        <v>0</v>
      </c>
      <c r="AL8225" s="77">
        <f>IF(G8225&gt;Variables!$G$9,0,1)</f>
        <v>1</v>
      </c>
      <c r="AM8225" s="77">
        <f>IF(AND(K8225&gt;Variables!$G$10,K8225&lt;Variables!$G$11),0,1)</f>
        <v>1</v>
      </c>
      <c r="AN8225" s="77">
        <f>IF(H8225&lt;Variables!$G$13,1,0)</f>
        <v>0</v>
      </c>
      <c r="AO8225" s="77">
        <f>IF(R8225&lt;Variables!$G$12,0,1)</f>
        <v>0</v>
      </c>
      <c r="AP8225" s="78">
        <f t="shared" si="259"/>
        <v>0</v>
      </c>
      <c r="AQ8225" s="77">
        <f>IF(V8225&lt;Variables!$G$15,1,0)</f>
        <v>1</v>
      </c>
      <c r="AR8225" s="77">
        <v>0</v>
      </c>
      <c r="AS8225" s="77">
        <v>0</v>
      </c>
      <c r="AT8225" s="77">
        <v>1</v>
      </c>
      <c r="AU8225" s="77">
        <v>0</v>
      </c>
      <c r="BA8225" s="77">
        <v>-1.42</v>
      </c>
    </row>
    <row r="8226" spans="3:53" x14ac:dyDescent="0.25">
      <c r="C8226" s="77" t="s">
        <v>861</v>
      </c>
      <c r="D8226" s="77" t="s">
        <v>183</v>
      </c>
      <c r="E8226" s="77">
        <v>48.24</v>
      </c>
      <c r="F8226" s="77">
        <v>10.65</v>
      </c>
      <c r="G8226" s="77">
        <v>7.44</v>
      </c>
      <c r="H8226" s="77">
        <v>6950</v>
      </c>
      <c r="I8226" s="77">
        <v>13413.055</v>
      </c>
      <c r="J8226" s="77" t="s">
        <v>75</v>
      </c>
      <c r="K8226" s="77">
        <v>64.010000000000005</v>
      </c>
      <c r="L8226" s="77">
        <v>47.571755000000003</v>
      </c>
      <c r="M8226" s="77">
        <v>0.73204152337873296</v>
      </c>
      <c r="N8226" s="77">
        <v>46.655589795918367</v>
      </c>
      <c r="O8226" s="77">
        <v>2.7100937092692181</v>
      </c>
      <c r="P8226" s="77">
        <v>916341</v>
      </c>
      <c r="Q8226" s="77">
        <v>2152000</v>
      </c>
      <c r="R8226" s="77">
        <v>0.43</v>
      </c>
      <c r="S8226" s="77">
        <v>38.332000000000001</v>
      </c>
      <c r="T8226" s="77">
        <v>9.5709999999999997</v>
      </c>
      <c r="U8226" s="77">
        <v>21.6752</v>
      </c>
      <c r="V8226" s="77">
        <v>2.4634914761597089</v>
      </c>
      <c r="AC8226" s="77">
        <v>50.4</v>
      </c>
      <c r="AD8226" s="77">
        <v>47.61</v>
      </c>
      <c r="AH8226" s="77">
        <f>IF(AND(M8226&lt;Variables!$G$6,M8226&gt;Variables!$G$5),0,1)</f>
        <v>1</v>
      </c>
      <c r="AI8226" s="77">
        <f t="shared" si="258"/>
        <v>0</v>
      </c>
      <c r="AJ8226" s="77">
        <f>IF(I8226&gt;Variables!$G$7,0,1)</f>
        <v>0</v>
      </c>
      <c r="AK8226" s="77">
        <f>IF(F8226&gt;Variables!$G$8,0,1)</f>
        <v>0</v>
      </c>
      <c r="AL8226" s="77">
        <f>IF(G8226&gt;Variables!$G$9,0,1)</f>
        <v>1</v>
      </c>
      <c r="AM8226" s="77">
        <f>IF(AND(K8226&gt;Variables!$G$10,K8226&lt;Variables!$G$11),0,1)</f>
        <v>0</v>
      </c>
      <c r="AN8226" s="77">
        <f>IF(H8226&lt;Variables!$G$13,1,0)</f>
        <v>0</v>
      </c>
      <c r="AO8226" s="77">
        <f>IF(R8226&lt;Variables!$G$12,0,1)</f>
        <v>0</v>
      </c>
      <c r="AP8226" s="78">
        <f t="shared" si="259"/>
        <v>1</v>
      </c>
      <c r="AQ8226" s="77">
        <f>IF(V8226&lt;Variables!$G$15,1,0)</f>
        <v>1</v>
      </c>
      <c r="AR8226" s="77">
        <v>1</v>
      </c>
      <c r="AS8226" s="77">
        <v>0</v>
      </c>
      <c r="AT8226" s="77">
        <v>0</v>
      </c>
      <c r="AU8226" s="77">
        <v>0</v>
      </c>
      <c r="BA8226" s="77">
        <v>2</v>
      </c>
    </row>
    <row r="8227" spans="3:53" x14ac:dyDescent="0.25">
      <c r="C8227" s="77" t="s">
        <v>861</v>
      </c>
      <c r="D8227" s="77" t="s">
        <v>699</v>
      </c>
      <c r="E8227" s="77">
        <v>3.34</v>
      </c>
      <c r="F8227" s="77">
        <v>29.15</v>
      </c>
      <c r="G8227" s="77">
        <v>21.17</v>
      </c>
      <c r="H8227" s="77">
        <v>52.01</v>
      </c>
      <c r="I8227" s="77">
        <v>38.021000000000001</v>
      </c>
      <c r="J8227" s="77" t="s">
        <v>75</v>
      </c>
      <c r="K8227" s="77">
        <v>43.7</v>
      </c>
      <c r="L8227" s="77">
        <v>3.337264999999999</v>
      </c>
      <c r="M8227" s="77">
        <v>-0.51733979770859206</v>
      </c>
      <c r="N8227" s="77">
        <v>3.3917099999999989</v>
      </c>
      <c r="O8227" s="77">
        <v>-2.114272741478473</v>
      </c>
      <c r="P8227" s="77">
        <v>3290000</v>
      </c>
      <c r="Q8227" s="77">
        <v>100560</v>
      </c>
      <c r="R8227" s="77">
        <v>32.72</v>
      </c>
      <c r="S8227" s="77">
        <v>38.332000000000001</v>
      </c>
      <c r="T8227" s="77">
        <v>9.5709999999999997</v>
      </c>
      <c r="U8227" s="77">
        <v>21.6752</v>
      </c>
      <c r="V8227" s="77">
        <v>2.3057701475249939</v>
      </c>
      <c r="AC8227" s="77">
        <v>3.9</v>
      </c>
      <c r="AD8227" s="77">
        <v>3.13</v>
      </c>
      <c r="AH8227" s="77">
        <f>IF(AND(M8227&lt;Variables!$G$6,M8227&gt;Variables!$G$5),0,1)</f>
        <v>1</v>
      </c>
      <c r="AI8227" s="77">
        <f t="shared" si="258"/>
        <v>1</v>
      </c>
      <c r="AJ8227" s="77">
        <f>IF(I8227&gt;Variables!$G$7,0,1)</f>
        <v>1</v>
      </c>
      <c r="AK8227" s="77">
        <f>IF(F8227&gt;Variables!$G$8,0,1)</f>
        <v>0</v>
      </c>
      <c r="AL8227" s="77">
        <f>IF(G8227&gt;Variables!$G$9,0,1)</f>
        <v>0</v>
      </c>
      <c r="AM8227" s="77">
        <f>IF(AND(K8227&gt;Variables!$G$10,K8227&lt;Variables!$G$11),0,1)</f>
        <v>1</v>
      </c>
      <c r="AN8227" s="77">
        <f>IF(H8227&lt;Variables!$G$13,1,0)</f>
        <v>1</v>
      </c>
      <c r="AO8227" s="77">
        <f>IF(R8227&lt;Variables!$G$12,0,1)</f>
        <v>1</v>
      </c>
      <c r="AP8227" s="78">
        <f t="shared" si="259"/>
        <v>1</v>
      </c>
      <c r="AQ8227" s="77">
        <f>IF(V8227&lt;Variables!$G$15,1,0)</f>
        <v>1</v>
      </c>
      <c r="AR8227" s="77">
        <v>1</v>
      </c>
      <c r="AS8227" s="77">
        <v>0</v>
      </c>
      <c r="AT8227" s="77">
        <v>0</v>
      </c>
      <c r="AU8227" s="77">
        <v>0</v>
      </c>
      <c r="BA8227" s="77">
        <v>2</v>
      </c>
    </row>
    <row r="8228" spans="3:53" x14ac:dyDescent="0.25">
      <c r="C8228" s="77" t="s">
        <v>861</v>
      </c>
      <c r="D8228" s="77" t="s">
        <v>436</v>
      </c>
      <c r="E8228" s="77">
        <v>5.37</v>
      </c>
      <c r="F8228" s="77">
        <v>32.200000000000003</v>
      </c>
      <c r="G8228" s="77">
        <v>19.48</v>
      </c>
      <c r="H8228" s="77">
        <v>41.82</v>
      </c>
      <c r="I8228" s="77">
        <v>0.56100000000000005</v>
      </c>
      <c r="J8228" s="77" t="s">
        <v>75</v>
      </c>
      <c r="K8228" s="77">
        <v>51.2</v>
      </c>
      <c r="L8228" s="77">
        <v>5.3403600000000004</v>
      </c>
      <c r="M8228" s="77">
        <v>-0.43742369428277089</v>
      </c>
      <c r="N8228" s="77">
        <v>5.2382939999999998</v>
      </c>
      <c r="O8228" s="77">
        <v>1.5025120774053611</v>
      </c>
      <c r="P8228" s="77">
        <v>9050000</v>
      </c>
      <c r="Q8228" s="77">
        <v>1680000</v>
      </c>
      <c r="R8228" s="77">
        <v>5.39</v>
      </c>
      <c r="S8228" s="77">
        <v>38.332000000000001</v>
      </c>
      <c r="T8228" s="77">
        <v>9.5709999999999997</v>
      </c>
      <c r="U8228" s="77">
        <v>21.6752</v>
      </c>
      <c r="V8228" s="77">
        <v>2.392320951606258</v>
      </c>
      <c r="AC8228" s="77">
        <v>6.45</v>
      </c>
      <c r="AD8228" s="77">
        <v>5</v>
      </c>
      <c r="AH8228" s="77">
        <f>IF(AND(M8228&lt;Variables!$G$6,M8228&gt;Variables!$G$5),0,1)</f>
        <v>1</v>
      </c>
      <c r="AI8228" s="77">
        <f t="shared" si="258"/>
        <v>0</v>
      </c>
      <c r="AJ8228" s="77">
        <f>IF(I8228&gt;Variables!$G$7,0,1)</f>
        <v>1</v>
      </c>
      <c r="AK8228" s="77">
        <f>IF(F8228&gt;Variables!$G$8,0,1)</f>
        <v>0</v>
      </c>
      <c r="AL8228" s="77">
        <f>IF(G8228&gt;Variables!$G$9,0,1)</f>
        <v>0</v>
      </c>
      <c r="AM8228" s="77">
        <f>IF(AND(K8228&gt;Variables!$G$10,K8228&lt;Variables!$G$11),0,1)</f>
        <v>1</v>
      </c>
      <c r="AN8228" s="77">
        <f>IF(H8228&lt;Variables!$G$13,1,0)</f>
        <v>1</v>
      </c>
      <c r="AO8228" s="77">
        <f>IF(R8228&lt;Variables!$G$12,0,1)</f>
        <v>1</v>
      </c>
      <c r="AP8228" s="78">
        <f t="shared" si="259"/>
        <v>1</v>
      </c>
      <c r="AQ8228" s="77">
        <f>IF(V8228&lt;Variables!$G$15,1,0)</f>
        <v>1</v>
      </c>
      <c r="AR8228" s="77">
        <v>1</v>
      </c>
      <c r="AS8228" s="77">
        <v>0</v>
      </c>
      <c r="AT8228" s="77">
        <v>0</v>
      </c>
      <c r="AU8228" s="77">
        <v>0</v>
      </c>
      <c r="BA8228" s="77">
        <v>2</v>
      </c>
    </row>
    <row r="8229" spans="3:53" x14ac:dyDescent="0.25">
      <c r="C8229" s="77" t="s">
        <v>861</v>
      </c>
      <c r="D8229" s="77" t="s">
        <v>662</v>
      </c>
      <c r="E8229" s="77">
        <v>8.93</v>
      </c>
      <c r="F8229" s="77">
        <v>29.02</v>
      </c>
      <c r="G8229" s="77">
        <v>5.07</v>
      </c>
      <c r="H8229" s="77">
        <v>583.41</v>
      </c>
      <c r="I8229" s="77">
        <v>24.931000000000001</v>
      </c>
      <c r="J8229" s="77" t="s">
        <v>74</v>
      </c>
      <c r="K8229" s="77">
        <v>49.13</v>
      </c>
      <c r="L8229" s="77">
        <v>8.9147500000000015</v>
      </c>
      <c r="M8229" s="77">
        <v>-5.3282481281038317E-2</v>
      </c>
      <c r="N8229" s="77">
        <v>8.8761819999999982</v>
      </c>
      <c r="O8229" s="77">
        <v>0.38099714494364711</v>
      </c>
      <c r="P8229" s="77">
        <v>6150000</v>
      </c>
      <c r="Q8229" s="77">
        <v>659720</v>
      </c>
      <c r="R8229" s="77">
        <v>9.32</v>
      </c>
      <c r="S8229" s="77">
        <v>38.332000000000001</v>
      </c>
      <c r="T8229" s="77">
        <v>9.5709999999999997</v>
      </c>
      <c r="U8229" s="77">
        <v>21.6752</v>
      </c>
      <c r="V8229" s="77">
        <v>2.3592382690821401</v>
      </c>
      <c r="AC8229" s="77">
        <v>8.9700000000000006</v>
      </c>
      <c r="AD8229" s="77">
        <v>8.7899999999999991</v>
      </c>
      <c r="AH8229" s="77">
        <f>IF(AND(M8229&lt;Variables!$G$6,M8229&gt;Variables!$G$5),0,1)</f>
        <v>1</v>
      </c>
      <c r="AI8229" s="77">
        <f t="shared" si="258"/>
        <v>0</v>
      </c>
      <c r="AJ8229" s="77">
        <f>IF(I8229&gt;Variables!$G$7,0,1)</f>
        <v>1</v>
      </c>
      <c r="AK8229" s="77">
        <f>IF(F8229&gt;Variables!$G$8,0,1)</f>
        <v>0</v>
      </c>
      <c r="AL8229" s="77">
        <f>IF(G8229&gt;Variables!$G$9,0,1)</f>
        <v>1</v>
      </c>
      <c r="AM8229" s="77">
        <f>IF(AND(K8229&gt;Variables!$G$10,K8229&lt;Variables!$G$11),0,1)</f>
        <v>1</v>
      </c>
      <c r="AN8229" s="77">
        <f>IF(H8229&lt;Variables!$G$13,1,0)</f>
        <v>1</v>
      </c>
      <c r="AO8229" s="77">
        <f>IF(R8229&lt;Variables!$G$12,0,1)</f>
        <v>1</v>
      </c>
      <c r="AP8229" s="78">
        <f t="shared" si="259"/>
        <v>0</v>
      </c>
      <c r="AQ8229" s="77">
        <f>IF(V8229&lt;Variables!$G$15,1,0)</f>
        <v>1</v>
      </c>
      <c r="AR8229" s="77">
        <v>0</v>
      </c>
      <c r="AS8229" s="77">
        <v>0</v>
      </c>
      <c r="AT8229" s="77">
        <v>1</v>
      </c>
      <c r="AU8229" s="77">
        <v>0</v>
      </c>
      <c r="BA8229" s="77">
        <v>-1.39</v>
      </c>
    </row>
    <row r="8230" spans="3:53" x14ac:dyDescent="0.25">
      <c r="C8230" s="77" t="s">
        <v>861</v>
      </c>
      <c r="D8230" s="77" t="s">
        <v>667</v>
      </c>
      <c r="E8230" s="77">
        <v>86.36</v>
      </c>
      <c r="F8230" s="77">
        <v>79.83</v>
      </c>
      <c r="G8230" s="77">
        <v>1.25</v>
      </c>
      <c r="H8230" s="77">
        <v>-99999</v>
      </c>
      <c r="I8230" s="77">
        <v>0.08</v>
      </c>
      <c r="J8230" s="77" t="s">
        <v>74</v>
      </c>
      <c r="K8230" s="77">
        <v>78.95</v>
      </c>
      <c r="L8230" s="77">
        <v>86.187300000000008</v>
      </c>
      <c r="M8230" s="77">
        <v>0.15211057777652781</v>
      </c>
      <c r="N8230" s="77">
        <v>86.044562499999998</v>
      </c>
      <c r="O8230" s="77">
        <v>0.31825079010657892</v>
      </c>
      <c r="P8230" s="77">
        <v>37766</v>
      </c>
      <c r="Q8230" s="77">
        <v>530</v>
      </c>
      <c r="R8230" s="77">
        <v>71.260000000000005</v>
      </c>
      <c r="S8230" s="77">
        <v>38.332000000000001</v>
      </c>
      <c r="T8230" s="77">
        <v>9.5709999999999997</v>
      </c>
      <c r="U8230" s="77">
        <v>21.6752</v>
      </c>
      <c r="V8230" s="77">
        <v>2.6502495246353019</v>
      </c>
      <c r="AC8230" s="77">
        <v>86.5</v>
      </c>
      <c r="AD8230" s="77">
        <v>86.05</v>
      </c>
      <c r="AH8230" s="77">
        <f>IF(AND(M8230&lt;Variables!$G$6,M8230&gt;Variables!$G$5),0,1)</f>
        <v>1</v>
      </c>
      <c r="AI8230" s="77">
        <f t="shared" si="258"/>
        <v>0</v>
      </c>
      <c r="AJ8230" s="77">
        <f>IF(I8230&gt;Variables!$G$7,0,1)</f>
        <v>1</v>
      </c>
      <c r="AK8230" s="77">
        <f>IF(F8230&gt;Variables!$G$8,0,1)</f>
        <v>0</v>
      </c>
      <c r="AL8230" s="77">
        <f>IF(G8230&gt;Variables!$G$9,0,1)</f>
        <v>1</v>
      </c>
      <c r="AM8230" s="77">
        <f>IF(AND(K8230&gt;Variables!$G$10,K8230&lt;Variables!$G$11),0,1)</f>
        <v>1</v>
      </c>
      <c r="AN8230" s="77">
        <f>IF(H8230&lt;Variables!$G$13,1,0)</f>
        <v>1</v>
      </c>
      <c r="AO8230" s="77">
        <f>IF(R8230&lt;Variables!$G$12,0,1)</f>
        <v>1</v>
      </c>
      <c r="AP8230" s="78">
        <f t="shared" si="259"/>
        <v>0</v>
      </c>
      <c r="AQ8230" s="77">
        <f>IF(V8230&lt;Variables!$G$15,1,0)</f>
        <v>1</v>
      </c>
      <c r="AR8230" s="77">
        <v>0</v>
      </c>
      <c r="AS8230" s="77">
        <v>0</v>
      </c>
      <c r="AT8230" s="77">
        <v>0</v>
      </c>
      <c r="AU8230" s="77">
        <v>0</v>
      </c>
      <c r="BA8230" s="77">
        <v>0</v>
      </c>
    </row>
    <row r="8231" spans="3:53" x14ac:dyDescent="0.25">
      <c r="C8231" s="77" t="s">
        <v>861</v>
      </c>
      <c r="D8231" s="77" t="s">
        <v>670</v>
      </c>
      <c r="E8231" s="77">
        <v>11.97</v>
      </c>
      <c r="F8231" s="77">
        <v>10.82</v>
      </c>
      <c r="G8231" s="77">
        <v>-2.3199999999999998</v>
      </c>
      <c r="H8231" s="77">
        <v>-99999</v>
      </c>
      <c r="I8231" s="77">
        <v>485.25099999999998</v>
      </c>
      <c r="J8231" s="77" t="s">
        <v>75</v>
      </c>
      <c r="K8231" s="77">
        <v>79.89</v>
      </c>
      <c r="L8231" s="77">
        <v>12.19</v>
      </c>
      <c r="M8231" s="77">
        <v>0</v>
      </c>
      <c r="N8231" s="77">
        <v>12.19</v>
      </c>
      <c r="O8231" s="77">
        <v>0</v>
      </c>
      <c r="P8231" s="77">
        <v>168071</v>
      </c>
      <c r="Q8231" s="77">
        <v>18826</v>
      </c>
      <c r="R8231" s="77">
        <v>8.93</v>
      </c>
      <c r="S8231" s="77">
        <v>38.332000000000001</v>
      </c>
      <c r="T8231" s="77">
        <v>9.5709999999999997</v>
      </c>
      <c r="U8231" s="77">
        <v>21.6752</v>
      </c>
      <c r="V8231" s="77">
        <v>2.6766603999999998</v>
      </c>
      <c r="AC8231" s="77">
        <v>12.19</v>
      </c>
      <c r="AD8231" s="77">
        <v>11.93</v>
      </c>
      <c r="AH8231" s="77">
        <f>IF(AND(M8231&lt;Variables!$G$6,M8231&gt;Variables!$G$5),0,1)</f>
        <v>1</v>
      </c>
      <c r="AI8231" s="77">
        <f t="shared" si="258"/>
        <v>1</v>
      </c>
      <c r="AJ8231" s="77">
        <f>IF(I8231&gt;Variables!$G$7,0,1)</f>
        <v>0</v>
      </c>
      <c r="AK8231" s="77">
        <f>IF(F8231&gt;Variables!$G$8,0,1)</f>
        <v>0</v>
      </c>
      <c r="AL8231" s="77">
        <f>IF(G8231&gt;Variables!$G$9,0,1)</f>
        <v>1</v>
      </c>
      <c r="AM8231" s="77">
        <f>IF(AND(K8231&gt;Variables!$G$10,K8231&lt;Variables!$G$11),0,1)</f>
        <v>1</v>
      </c>
      <c r="AN8231" s="77">
        <f>IF(H8231&lt;Variables!$G$13,1,0)</f>
        <v>1</v>
      </c>
      <c r="AO8231" s="77">
        <f>IF(R8231&lt;Variables!$G$12,0,1)</f>
        <v>1</v>
      </c>
      <c r="AP8231" s="78">
        <f t="shared" si="259"/>
        <v>1</v>
      </c>
      <c r="AQ8231" s="77">
        <f>IF(V8231&lt;Variables!$G$15,1,0)</f>
        <v>1</v>
      </c>
      <c r="AR8231" s="77">
        <v>0</v>
      </c>
      <c r="AS8231" s="77">
        <v>0</v>
      </c>
      <c r="AT8231" s="77">
        <v>0</v>
      </c>
      <c r="AU8231" s="77">
        <v>0</v>
      </c>
      <c r="BA8231" s="77">
        <v>0</v>
      </c>
    </row>
    <row r="8232" spans="3:53" x14ac:dyDescent="0.25">
      <c r="C8232" s="77" t="s">
        <v>861</v>
      </c>
      <c r="D8232" s="77" t="s">
        <v>551</v>
      </c>
      <c r="E8232" s="77">
        <v>6.9</v>
      </c>
      <c r="F8232" s="77">
        <v>80.45</v>
      </c>
      <c r="G8232" s="77">
        <v>25.7</v>
      </c>
      <c r="H8232" s="77">
        <v>38.479999999999997</v>
      </c>
      <c r="I8232" s="77">
        <v>10.816000000000001</v>
      </c>
      <c r="J8232" s="77" t="s">
        <v>75</v>
      </c>
      <c r="K8232" s="77">
        <v>52.02</v>
      </c>
      <c r="L8232" s="77">
        <v>6.886404999999999</v>
      </c>
      <c r="M8232" s="77">
        <v>-1.253266399521948</v>
      </c>
      <c r="N8232" s="77">
        <v>6.645217999999999</v>
      </c>
      <c r="O8232" s="77">
        <v>2.3307286532962599</v>
      </c>
      <c r="P8232" s="77">
        <v>150780000</v>
      </c>
      <c r="Q8232" s="77">
        <v>11670000</v>
      </c>
      <c r="R8232" s="77">
        <v>12.92</v>
      </c>
      <c r="S8232" s="77">
        <v>38.332000000000001</v>
      </c>
      <c r="T8232" s="77">
        <v>9.5709999999999997</v>
      </c>
      <c r="U8232" s="77">
        <v>21.6752</v>
      </c>
      <c r="V8232" s="77">
        <v>2.4278233817784458</v>
      </c>
      <c r="AC8232" s="77">
        <v>7.52</v>
      </c>
      <c r="AD8232" s="77">
        <v>6.02</v>
      </c>
      <c r="AH8232" s="77">
        <f>IF(AND(M8232&lt;Variables!$G$6,M8232&gt;Variables!$G$5),0,1)</f>
        <v>0</v>
      </c>
      <c r="AI8232" s="77">
        <f t="shared" si="258"/>
        <v>0</v>
      </c>
      <c r="AJ8232" s="77">
        <f>IF(I8232&gt;Variables!$G$7,0,1)</f>
        <v>1</v>
      </c>
      <c r="AK8232" s="77">
        <f>IF(F8232&gt;Variables!$G$8,0,1)</f>
        <v>0</v>
      </c>
      <c r="AL8232" s="77">
        <f>IF(G8232&gt;Variables!$G$9,0,1)</f>
        <v>0</v>
      </c>
      <c r="AM8232" s="77">
        <f>IF(AND(K8232&gt;Variables!$G$10,K8232&lt;Variables!$G$11),0,1)</f>
        <v>1</v>
      </c>
      <c r="AN8232" s="77">
        <f>IF(H8232&lt;Variables!$G$13,1,0)</f>
        <v>1</v>
      </c>
      <c r="AO8232" s="77">
        <f>IF(R8232&lt;Variables!$G$12,0,1)</f>
        <v>1</v>
      </c>
      <c r="AP8232" s="78">
        <f t="shared" si="259"/>
        <v>1</v>
      </c>
      <c r="AQ8232" s="77">
        <f>IF(V8232&lt;Variables!$G$15,1,0)</f>
        <v>1</v>
      </c>
      <c r="AR8232" s="77">
        <v>0</v>
      </c>
      <c r="AS8232" s="77">
        <v>0</v>
      </c>
      <c r="AT8232" s="77">
        <v>1</v>
      </c>
      <c r="AU8232" s="77">
        <v>0</v>
      </c>
      <c r="BA8232" s="77">
        <v>-2.25</v>
      </c>
    </row>
    <row r="8233" spans="3:53" x14ac:dyDescent="0.25">
      <c r="C8233" s="77" t="s">
        <v>861</v>
      </c>
      <c r="D8233" s="77" t="s">
        <v>749</v>
      </c>
      <c r="E8233" s="77">
        <v>3.29</v>
      </c>
      <c r="F8233" s="77">
        <v>9.67</v>
      </c>
      <c r="G8233" s="77">
        <v>9.67</v>
      </c>
      <c r="H8233" s="77">
        <v>-99999</v>
      </c>
      <c r="I8233" s="77">
        <v>-7.3680000000000003</v>
      </c>
      <c r="J8233" s="77" t="s">
        <v>75</v>
      </c>
      <c r="K8233" s="77">
        <v>67.06</v>
      </c>
      <c r="L8233" s="77">
        <v>-99999</v>
      </c>
      <c r="M8233" s="77">
        <v>-99999</v>
      </c>
      <c r="N8233" s="77">
        <v>3.2475000000000001</v>
      </c>
      <c r="O8233" s="77">
        <v>1.308698999230191</v>
      </c>
      <c r="P8233" s="77">
        <v>68482</v>
      </c>
      <c r="Q8233" s="77">
        <v>8182</v>
      </c>
      <c r="R8233" s="77">
        <v>8.3699999999999992</v>
      </c>
      <c r="S8233" s="77">
        <v>38.332000000000001</v>
      </c>
      <c r="T8233" s="77">
        <v>9.5709999999999997</v>
      </c>
      <c r="U8233" s="77">
        <v>21.6752</v>
      </c>
      <c r="V8233" s="77">
        <v>-99999</v>
      </c>
      <c r="AC8233" s="77">
        <v>3.35</v>
      </c>
      <c r="AD8233" s="77">
        <v>3.14</v>
      </c>
      <c r="AH8233" s="77">
        <f>IF(AND(M8233&lt;Variables!$G$6,M8233&gt;Variables!$G$5),0,1)</f>
        <v>1</v>
      </c>
      <c r="AI8233" s="77">
        <f t="shared" si="258"/>
        <v>1</v>
      </c>
      <c r="AJ8233" s="77">
        <f>IF(I8233&gt;Variables!$G$7,0,1)</f>
        <v>1</v>
      </c>
      <c r="AK8233" s="77">
        <f>IF(F8233&gt;Variables!$G$8,0,1)</f>
        <v>0</v>
      </c>
      <c r="AL8233" s="77">
        <f>IF(G8233&gt;Variables!$G$9,0,1)</f>
        <v>1</v>
      </c>
      <c r="AM8233" s="77">
        <f>IF(AND(K8233&gt;Variables!$G$10,K8233&lt;Variables!$G$11),0,1)</f>
        <v>0</v>
      </c>
      <c r="AN8233" s="77">
        <f>IF(H8233&lt;Variables!$G$13,1,0)</f>
        <v>1</v>
      </c>
      <c r="AO8233" s="77">
        <f>IF(R8233&lt;Variables!$G$12,0,1)</f>
        <v>1</v>
      </c>
      <c r="AP8233" s="78">
        <f t="shared" si="259"/>
        <v>1</v>
      </c>
      <c r="AQ8233" s="77">
        <f>IF(V8233&lt;Variables!$G$15,1,0)</f>
        <v>1</v>
      </c>
      <c r="AR8233" s="77">
        <v>0</v>
      </c>
      <c r="AS8233" s="77">
        <v>0</v>
      </c>
      <c r="AT8233" s="77">
        <v>1</v>
      </c>
      <c r="AU8233" s="77">
        <v>0</v>
      </c>
      <c r="BA8233" s="77">
        <v>-2.25</v>
      </c>
    </row>
    <row r="8234" spans="3:53" x14ac:dyDescent="0.25">
      <c r="C8234" s="77" t="s">
        <v>861</v>
      </c>
      <c r="D8234" s="77" t="s">
        <v>703</v>
      </c>
      <c r="E8234" s="77">
        <v>3.35</v>
      </c>
      <c r="F8234" s="77">
        <v>13.4</v>
      </c>
      <c r="G8234" s="77">
        <v>10.37</v>
      </c>
      <c r="H8234" s="77">
        <v>-99999</v>
      </c>
      <c r="I8234" s="77">
        <v>-6.9039999999999999</v>
      </c>
      <c r="J8234" s="77" t="s">
        <v>75</v>
      </c>
      <c r="K8234" s="77">
        <v>78.08</v>
      </c>
      <c r="L8234" s="77">
        <v>3.2949999999999999</v>
      </c>
      <c r="M8234" s="77">
        <v>0.15174506828527751</v>
      </c>
      <c r="N8234" s="77">
        <v>3.2949999999999999</v>
      </c>
      <c r="O8234" s="77">
        <v>0.15174506828527751</v>
      </c>
      <c r="P8234" s="77">
        <v>47918</v>
      </c>
      <c r="Q8234" s="77">
        <v>14431</v>
      </c>
      <c r="R8234" s="77">
        <v>3.32</v>
      </c>
      <c r="S8234" s="77">
        <v>38.332000000000001</v>
      </c>
      <c r="T8234" s="77">
        <v>9.5709999999999997</v>
      </c>
      <c r="U8234" s="77">
        <v>21.6752</v>
      </c>
      <c r="V8234" s="77">
        <v>2.6416576558421849</v>
      </c>
      <c r="AC8234" s="77">
        <v>3.34</v>
      </c>
      <c r="AD8234" s="77">
        <v>3.15</v>
      </c>
      <c r="AH8234" s="77">
        <f>IF(AND(M8234&lt;Variables!$G$6,M8234&gt;Variables!$G$5),0,1)</f>
        <v>1</v>
      </c>
      <c r="AI8234" s="77">
        <f t="shared" si="258"/>
        <v>1</v>
      </c>
      <c r="AJ8234" s="77">
        <f>IF(I8234&gt;Variables!$G$7,0,1)</f>
        <v>1</v>
      </c>
      <c r="AK8234" s="77">
        <f>IF(F8234&gt;Variables!$G$8,0,1)</f>
        <v>0</v>
      </c>
      <c r="AL8234" s="77">
        <f>IF(G8234&gt;Variables!$G$9,0,1)</f>
        <v>1</v>
      </c>
      <c r="AM8234" s="77">
        <f>IF(AND(K8234&gt;Variables!$G$10,K8234&lt;Variables!$G$11),0,1)</f>
        <v>1</v>
      </c>
      <c r="AN8234" s="77">
        <f>IF(H8234&lt;Variables!$G$13,1,0)</f>
        <v>1</v>
      </c>
      <c r="AO8234" s="77">
        <f>IF(R8234&lt;Variables!$G$12,0,1)</f>
        <v>1</v>
      </c>
      <c r="AP8234" s="78">
        <f t="shared" si="259"/>
        <v>1</v>
      </c>
      <c r="AQ8234" s="77">
        <f>IF(V8234&lt;Variables!$G$15,1,0)</f>
        <v>1</v>
      </c>
      <c r="AR8234" s="77">
        <v>0</v>
      </c>
      <c r="AS8234" s="77">
        <v>0</v>
      </c>
      <c r="AT8234" s="77">
        <v>1</v>
      </c>
      <c r="AU8234" s="77">
        <v>0</v>
      </c>
      <c r="BA8234" s="77">
        <v>-2.25</v>
      </c>
    </row>
    <row r="8235" spans="3:53" x14ac:dyDescent="0.25">
      <c r="C8235" s="77" t="s">
        <v>861</v>
      </c>
      <c r="D8235" s="77" t="s">
        <v>660</v>
      </c>
      <c r="E8235" s="77">
        <v>17.239999999999998</v>
      </c>
      <c r="F8235" s="77">
        <v>9.77</v>
      </c>
      <c r="G8235" s="77">
        <v>9.3699999999999992</v>
      </c>
      <c r="H8235" s="77">
        <v>1910</v>
      </c>
      <c r="I8235" s="77">
        <v>1.294</v>
      </c>
      <c r="J8235" s="77" t="s">
        <v>74</v>
      </c>
      <c r="K8235" s="77">
        <v>48.57</v>
      </c>
      <c r="L8235" s="77">
        <v>17.183064999999999</v>
      </c>
      <c r="M8235" s="77">
        <v>-0.13423100011551489</v>
      </c>
      <c r="N8235" s="77">
        <v>17.195734000000002</v>
      </c>
      <c r="O8235" s="77">
        <v>-0.20780735501024811</v>
      </c>
      <c r="P8235" s="77">
        <v>31449000</v>
      </c>
      <c r="Q8235" s="77">
        <v>18330000</v>
      </c>
      <c r="R8235" s="77">
        <v>1.72</v>
      </c>
      <c r="S8235" s="77">
        <v>38.332000000000001</v>
      </c>
      <c r="T8235" s="77">
        <v>9.5709999999999997</v>
      </c>
      <c r="U8235" s="77">
        <v>21.6752</v>
      </c>
      <c r="V8235" s="77">
        <v>2.3551208534494861</v>
      </c>
      <c r="AC8235" s="77">
        <v>17.5</v>
      </c>
      <c r="AD8235" s="77">
        <v>16.350000000000001</v>
      </c>
      <c r="AH8235" s="77">
        <f>IF(AND(M8235&lt;Variables!$G$6,M8235&gt;Variables!$G$5),0,1)</f>
        <v>1</v>
      </c>
      <c r="AI8235" s="77">
        <f t="shared" si="258"/>
        <v>1</v>
      </c>
      <c r="AJ8235" s="77">
        <f>IF(I8235&gt;Variables!$G$7,0,1)</f>
        <v>1</v>
      </c>
      <c r="AK8235" s="77">
        <f>IF(F8235&gt;Variables!$G$8,0,1)</f>
        <v>0</v>
      </c>
      <c r="AL8235" s="77">
        <f>IF(G8235&gt;Variables!$G$9,0,1)</f>
        <v>1</v>
      </c>
      <c r="AM8235" s="77">
        <f>IF(AND(K8235&gt;Variables!$G$10,K8235&lt;Variables!$G$11),0,1)</f>
        <v>1</v>
      </c>
      <c r="AN8235" s="77">
        <f>IF(H8235&lt;Variables!$G$13,1,0)</f>
        <v>0</v>
      </c>
      <c r="AO8235" s="77">
        <f>IF(R8235&lt;Variables!$G$12,0,1)</f>
        <v>0</v>
      </c>
      <c r="AP8235" s="78">
        <f t="shared" si="259"/>
        <v>0</v>
      </c>
      <c r="AQ8235" s="77">
        <f>IF(V8235&lt;Variables!$G$15,1,0)</f>
        <v>1</v>
      </c>
      <c r="AR8235" s="77">
        <v>0</v>
      </c>
      <c r="AS8235" s="77">
        <v>0</v>
      </c>
      <c r="AT8235" s="77">
        <v>1</v>
      </c>
      <c r="AU8235" s="77">
        <v>0</v>
      </c>
      <c r="BA8235" s="77">
        <v>-2.25</v>
      </c>
    </row>
    <row r="8236" spans="3:53" x14ac:dyDescent="0.25">
      <c r="C8236" s="77" t="s">
        <v>863</v>
      </c>
      <c r="D8236" s="77" t="s">
        <v>575</v>
      </c>
      <c r="E8236" s="77">
        <v>47.43</v>
      </c>
      <c r="F8236" s="77">
        <v>8.98</v>
      </c>
      <c r="G8236" s="77">
        <v>6.86</v>
      </c>
      <c r="H8236" s="77">
        <v>2630</v>
      </c>
      <c r="I8236" s="77">
        <v>-16.606999999999999</v>
      </c>
      <c r="J8236" s="77" t="s">
        <v>75</v>
      </c>
      <c r="K8236" s="77">
        <v>47.74</v>
      </c>
      <c r="L8236" s="77">
        <v>47.417440000000013</v>
      </c>
      <c r="M8236" s="77">
        <v>-0.25821722977875761</v>
      </c>
      <c r="N8236" s="77">
        <v>47.151728000000013</v>
      </c>
      <c r="O8236" s="77">
        <v>0.30385312707944878</v>
      </c>
      <c r="P8236" s="77">
        <v>1285000</v>
      </c>
      <c r="Q8236" s="77">
        <v>1620000</v>
      </c>
      <c r="R8236" s="77">
        <v>0.79</v>
      </c>
      <c r="S8236" s="77">
        <v>37.58</v>
      </c>
      <c r="T8236" s="77">
        <v>9.7830000000000013</v>
      </c>
      <c r="U8236" s="77">
        <v>21.501200000000001</v>
      </c>
      <c r="V8236" s="77">
        <v>2.3486146951015501</v>
      </c>
      <c r="AC8236" s="77">
        <v>48.879899999999999</v>
      </c>
      <c r="AD8236" s="77">
        <v>47.284599999999998</v>
      </c>
      <c r="AH8236" s="77">
        <f>IF(AND(M8236&lt;Variables!$G$6,M8236&gt;Variables!$G$5),0,1)</f>
        <v>1</v>
      </c>
      <c r="AI8236" s="77">
        <f t="shared" si="258"/>
        <v>0</v>
      </c>
      <c r="AJ8236" s="77">
        <f>IF(I8236&gt;Variables!$G$7,0,1)</f>
        <v>1</v>
      </c>
      <c r="AK8236" s="77">
        <f>IF(F8236&gt;Variables!$G$8,0,1)</f>
        <v>1</v>
      </c>
      <c r="AL8236" s="77">
        <f>IF(G8236&gt;Variables!$G$9,0,1)</f>
        <v>1</v>
      </c>
      <c r="AM8236" s="77">
        <f>IF(AND(K8236&gt;Variables!$G$10,K8236&lt;Variables!$G$11),0,1)</f>
        <v>1</v>
      </c>
      <c r="AN8236" s="77">
        <f>IF(H8236&lt;Variables!$G$13,1,0)</f>
        <v>0</v>
      </c>
      <c r="AO8236" s="77">
        <f>IF(R8236&lt;Variables!$G$12,0,1)</f>
        <v>0</v>
      </c>
      <c r="AP8236" s="78">
        <f t="shared" si="259"/>
        <v>1</v>
      </c>
      <c r="AQ8236" s="77">
        <f>IF(V8236&lt;Variables!$G$15,1,0)</f>
        <v>1</v>
      </c>
      <c r="AR8236" s="77">
        <v>1</v>
      </c>
      <c r="AS8236" s="77">
        <v>0</v>
      </c>
      <c r="AT8236" s="77">
        <v>0</v>
      </c>
      <c r="AU8236" s="77">
        <v>0</v>
      </c>
      <c r="BA8236" s="77">
        <v>1.33</v>
      </c>
    </row>
    <row r="8237" spans="3:53" x14ac:dyDescent="0.25">
      <c r="C8237" s="77" t="s">
        <v>863</v>
      </c>
      <c r="D8237" s="77" t="s">
        <v>436</v>
      </c>
      <c r="E8237" s="77">
        <v>5.5</v>
      </c>
      <c r="F8237" s="77">
        <v>31.71</v>
      </c>
      <c r="G8237" s="77">
        <v>23.6</v>
      </c>
      <c r="H8237" s="77">
        <v>41.82</v>
      </c>
      <c r="I8237" s="77">
        <v>0.61799999999999999</v>
      </c>
      <c r="J8237" s="77" t="s">
        <v>75</v>
      </c>
      <c r="K8237" s="77">
        <v>60.83</v>
      </c>
      <c r="L8237" s="77">
        <v>5.3519999999999994</v>
      </c>
      <c r="M8237" s="77">
        <v>2.7653213751868742</v>
      </c>
      <c r="N8237" s="77">
        <v>5.2939419999999986</v>
      </c>
      <c r="O8237" s="77">
        <v>3.892335805719076</v>
      </c>
      <c r="P8237" s="77">
        <v>9580000</v>
      </c>
      <c r="Q8237" s="77">
        <v>1680000</v>
      </c>
      <c r="R8237" s="77">
        <v>5.7</v>
      </c>
      <c r="S8237" s="77">
        <v>37.58</v>
      </c>
      <c r="T8237" s="77">
        <v>9.7830000000000013</v>
      </c>
      <c r="U8237" s="77">
        <v>21.501200000000001</v>
      </c>
      <c r="V8237" s="77">
        <v>2.320809376980566</v>
      </c>
      <c r="AC8237" s="77">
        <v>6.45</v>
      </c>
      <c r="AD8237" s="77">
        <v>5</v>
      </c>
      <c r="AH8237" s="77">
        <f>IF(AND(M8237&lt;Variables!$G$6,M8237&gt;Variables!$G$5),0,1)</f>
        <v>1</v>
      </c>
      <c r="AI8237" s="77">
        <f t="shared" si="258"/>
        <v>0</v>
      </c>
      <c r="AJ8237" s="77">
        <f>IF(I8237&gt;Variables!$G$7,0,1)</f>
        <v>1</v>
      </c>
      <c r="AK8237" s="77">
        <f>IF(F8237&gt;Variables!$G$8,0,1)</f>
        <v>0</v>
      </c>
      <c r="AL8237" s="77">
        <f>IF(G8237&gt;Variables!$G$9,0,1)</f>
        <v>0</v>
      </c>
      <c r="AM8237" s="77">
        <f>IF(AND(K8237&gt;Variables!$G$10,K8237&lt;Variables!$G$11),0,1)</f>
        <v>1</v>
      </c>
      <c r="AN8237" s="77">
        <f>IF(H8237&lt;Variables!$G$13,1,0)</f>
        <v>1</v>
      </c>
      <c r="AO8237" s="77">
        <f>IF(R8237&lt;Variables!$G$12,0,1)</f>
        <v>1</v>
      </c>
      <c r="AP8237" s="78">
        <f t="shared" si="259"/>
        <v>1</v>
      </c>
      <c r="AQ8237" s="77">
        <f>IF(V8237&lt;Variables!$G$15,1,0)</f>
        <v>1</v>
      </c>
      <c r="AR8237" s="77">
        <v>0</v>
      </c>
      <c r="AS8237" s="77">
        <v>0</v>
      </c>
      <c r="AT8237" s="77">
        <v>1</v>
      </c>
      <c r="AU8237" s="77">
        <v>0</v>
      </c>
      <c r="BA8237" s="77">
        <v>-2.25</v>
      </c>
    </row>
    <row r="8238" spans="3:53" x14ac:dyDescent="0.25">
      <c r="C8238" s="77" t="s">
        <v>863</v>
      </c>
      <c r="D8238" s="77" t="s">
        <v>699</v>
      </c>
      <c r="E8238" s="77">
        <v>3.41</v>
      </c>
      <c r="F8238" s="77">
        <v>30.5</v>
      </c>
      <c r="G8238" s="77">
        <v>25</v>
      </c>
      <c r="H8238" s="77">
        <v>52.01</v>
      </c>
      <c r="I8238" s="77">
        <v>38.319000000000003</v>
      </c>
      <c r="J8238" s="77" t="s">
        <v>75</v>
      </c>
      <c r="K8238" s="77">
        <v>62.99</v>
      </c>
      <c r="L8238" s="77">
        <v>3.3496049999999991</v>
      </c>
      <c r="M8238" s="77">
        <v>2.250862415120598</v>
      </c>
      <c r="N8238" s="77">
        <v>3.3894320000000011</v>
      </c>
      <c r="O8238" s="77">
        <v>1.0493793650381289</v>
      </c>
      <c r="P8238" s="77">
        <v>3350000</v>
      </c>
      <c r="Q8238" s="77">
        <v>100560</v>
      </c>
      <c r="R8238" s="77">
        <v>33.31</v>
      </c>
      <c r="S8238" s="77">
        <v>37.58</v>
      </c>
      <c r="T8238" s="77">
        <v>9.7830000000000013</v>
      </c>
      <c r="U8238" s="77">
        <v>21.501200000000001</v>
      </c>
      <c r="V8238" s="77">
        <v>2.3586126036001249</v>
      </c>
      <c r="AC8238" s="77">
        <v>3.9</v>
      </c>
      <c r="AD8238" s="77">
        <v>3.13</v>
      </c>
      <c r="AH8238" s="77">
        <f>IF(AND(M8238&lt;Variables!$G$6,M8238&gt;Variables!$G$5),0,1)</f>
        <v>1</v>
      </c>
      <c r="AI8238" s="77">
        <f t="shared" si="258"/>
        <v>1</v>
      </c>
      <c r="AJ8238" s="77">
        <f>IF(I8238&gt;Variables!$G$7,0,1)</f>
        <v>1</v>
      </c>
      <c r="AK8238" s="77">
        <f>IF(F8238&gt;Variables!$G$8,0,1)</f>
        <v>0</v>
      </c>
      <c r="AL8238" s="77">
        <f>IF(G8238&gt;Variables!$G$9,0,1)</f>
        <v>0</v>
      </c>
      <c r="AM8238" s="77">
        <f>IF(AND(K8238&gt;Variables!$G$10,K8238&lt;Variables!$G$11),0,1)</f>
        <v>0</v>
      </c>
      <c r="AN8238" s="77">
        <f>IF(H8238&lt;Variables!$G$13,1,0)</f>
        <v>1</v>
      </c>
      <c r="AO8238" s="77">
        <f>IF(R8238&lt;Variables!$G$12,0,1)</f>
        <v>1</v>
      </c>
      <c r="AP8238" s="78">
        <f t="shared" si="259"/>
        <v>1</v>
      </c>
      <c r="AQ8238" s="77">
        <f>IF(V8238&lt;Variables!$G$15,1,0)</f>
        <v>1</v>
      </c>
      <c r="AR8238" s="77">
        <v>1</v>
      </c>
      <c r="AS8238" s="77">
        <v>0</v>
      </c>
      <c r="AT8238" s="77">
        <v>0</v>
      </c>
      <c r="AU8238" s="77">
        <v>0</v>
      </c>
      <c r="BA8238" s="77">
        <v>2</v>
      </c>
    </row>
    <row r="8239" spans="3:53" x14ac:dyDescent="0.25">
      <c r="C8239" s="77" t="s">
        <v>863</v>
      </c>
      <c r="D8239" s="77" t="s">
        <v>183</v>
      </c>
      <c r="E8239" s="77">
        <v>48.49</v>
      </c>
      <c r="F8239" s="77">
        <v>11.24</v>
      </c>
      <c r="G8239" s="77">
        <v>8.52</v>
      </c>
      <c r="H8239" s="77">
        <v>6950</v>
      </c>
      <c r="I8239" s="77">
        <v>13807.700999999999</v>
      </c>
      <c r="J8239" s="77" t="s">
        <v>75</v>
      </c>
      <c r="K8239" s="77">
        <v>73.569999999999993</v>
      </c>
      <c r="L8239" s="77">
        <v>47.937514999999998</v>
      </c>
      <c r="M8239" s="77">
        <v>0.9647663213247365</v>
      </c>
      <c r="N8239" s="77">
        <v>46.922222448979603</v>
      </c>
      <c r="O8239" s="77">
        <v>3.1494193452308208</v>
      </c>
      <c r="P8239" s="77">
        <v>940289</v>
      </c>
      <c r="Q8239" s="77">
        <v>2152000</v>
      </c>
      <c r="R8239" s="77">
        <v>0.44</v>
      </c>
      <c r="S8239" s="77">
        <v>37.58</v>
      </c>
      <c r="T8239" s="77">
        <v>9.7830000000000013</v>
      </c>
      <c r="U8239" s="77">
        <v>21.501200000000001</v>
      </c>
      <c r="V8239" s="77">
        <v>2.52042947779037</v>
      </c>
      <c r="AC8239" s="77">
        <v>50.4</v>
      </c>
      <c r="AD8239" s="77">
        <v>47.61</v>
      </c>
      <c r="AH8239" s="77">
        <f>IF(AND(M8239&lt;Variables!$G$6,M8239&gt;Variables!$G$5),0,1)</f>
        <v>1</v>
      </c>
      <c r="AI8239" s="77">
        <f t="shared" si="258"/>
        <v>0</v>
      </c>
      <c r="AJ8239" s="77">
        <f>IF(I8239&gt;Variables!$G$7,0,1)</f>
        <v>0</v>
      </c>
      <c r="AK8239" s="77">
        <f>IF(F8239&gt;Variables!$G$8,0,1)</f>
        <v>0</v>
      </c>
      <c r="AL8239" s="77">
        <f>IF(G8239&gt;Variables!$G$9,0,1)</f>
        <v>1</v>
      </c>
      <c r="AM8239" s="77">
        <f>IF(AND(K8239&gt;Variables!$G$10,K8239&lt;Variables!$G$11),0,1)</f>
        <v>1</v>
      </c>
      <c r="AN8239" s="77">
        <f>IF(H8239&lt;Variables!$G$13,1,0)</f>
        <v>0</v>
      </c>
      <c r="AO8239" s="77">
        <f>IF(R8239&lt;Variables!$G$12,0,1)</f>
        <v>0</v>
      </c>
      <c r="AP8239" s="78">
        <f t="shared" si="259"/>
        <v>1</v>
      </c>
      <c r="AQ8239" s="77">
        <f>IF(V8239&lt;Variables!$G$15,1,0)</f>
        <v>1</v>
      </c>
      <c r="AR8239" s="77">
        <v>1</v>
      </c>
      <c r="AS8239" s="77">
        <v>0</v>
      </c>
      <c r="AT8239" s="77">
        <v>0</v>
      </c>
      <c r="AU8239" s="77">
        <v>0</v>
      </c>
      <c r="BA8239" s="77">
        <v>0.59</v>
      </c>
    </row>
    <row r="8240" spans="3:53" x14ac:dyDescent="0.25">
      <c r="C8240" s="77" t="s">
        <v>863</v>
      </c>
      <c r="D8240" s="77" t="s">
        <v>680</v>
      </c>
      <c r="E8240" s="77">
        <v>91.17</v>
      </c>
      <c r="F8240" s="77">
        <v>10.97</v>
      </c>
      <c r="G8240" s="77">
        <v>9.86</v>
      </c>
      <c r="H8240" s="77">
        <v>2420</v>
      </c>
      <c r="I8240" s="77">
        <v>-12.647</v>
      </c>
      <c r="J8240" s="77" t="s">
        <v>75</v>
      </c>
      <c r="K8240" s="77">
        <v>63.66</v>
      </c>
      <c r="L8240" s="77">
        <v>90.557985000000002</v>
      </c>
      <c r="M8240" s="77">
        <v>0.44393103490541608</v>
      </c>
      <c r="N8240" s="77">
        <v>89.832155999999983</v>
      </c>
      <c r="O8240" s="77">
        <v>1.2555014264602651</v>
      </c>
      <c r="P8240" s="77">
        <v>721939</v>
      </c>
      <c r="Q8240" s="77">
        <v>941480</v>
      </c>
      <c r="R8240" s="77">
        <v>0.77</v>
      </c>
      <c r="S8240" s="77">
        <v>37.58</v>
      </c>
      <c r="T8240" s="77">
        <v>9.7830000000000013</v>
      </c>
      <c r="U8240" s="77">
        <v>21.501200000000001</v>
      </c>
      <c r="V8240" s="77">
        <v>2.4794622782509572</v>
      </c>
      <c r="AC8240" s="77">
        <v>91.65</v>
      </c>
      <c r="AD8240" s="77">
        <v>89.32</v>
      </c>
      <c r="AH8240" s="77">
        <f>IF(AND(M8240&lt;Variables!$G$6,M8240&gt;Variables!$G$5),0,1)</f>
        <v>1</v>
      </c>
      <c r="AI8240" s="77">
        <f t="shared" si="258"/>
        <v>0</v>
      </c>
      <c r="AJ8240" s="77">
        <f>IF(I8240&gt;Variables!$G$7,0,1)</f>
        <v>1</v>
      </c>
      <c r="AK8240" s="77">
        <f>IF(F8240&gt;Variables!$G$8,0,1)</f>
        <v>0</v>
      </c>
      <c r="AL8240" s="77">
        <f>IF(G8240&gt;Variables!$G$9,0,1)</f>
        <v>1</v>
      </c>
      <c r="AM8240" s="77">
        <f>IF(AND(K8240&gt;Variables!$G$10,K8240&lt;Variables!$G$11),0,1)</f>
        <v>0</v>
      </c>
      <c r="AN8240" s="77">
        <f>IF(H8240&lt;Variables!$G$13,1,0)</f>
        <v>0</v>
      </c>
      <c r="AO8240" s="77">
        <f>IF(R8240&lt;Variables!$G$12,0,1)</f>
        <v>0</v>
      </c>
      <c r="AP8240" s="78">
        <f t="shared" si="259"/>
        <v>1</v>
      </c>
      <c r="AQ8240" s="77">
        <f>IF(V8240&lt;Variables!$G$15,1,0)</f>
        <v>1</v>
      </c>
      <c r="AR8240" s="77">
        <v>0</v>
      </c>
      <c r="AS8240" s="77">
        <v>0</v>
      </c>
      <c r="AT8240" s="77">
        <v>0</v>
      </c>
      <c r="AU8240" s="77">
        <v>1</v>
      </c>
      <c r="BA8240" s="77">
        <v>-1.04</v>
      </c>
    </row>
    <row r="8241" spans="3:53" x14ac:dyDescent="0.25">
      <c r="C8241" s="77" t="s">
        <v>863</v>
      </c>
      <c r="D8241" s="77" t="s">
        <v>78</v>
      </c>
      <c r="E8241" s="77">
        <v>132.72</v>
      </c>
      <c r="F8241" s="77">
        <v>48.24</v>
      </c>
      <c r="G8241" s="77">
        <v>-5.87</v>
      </c>
      <c r="H8241" s="77">
        <v>5920</v>
      </c>
      <c r="I8241" s="77">
        <v>7.601</v>
      </c>
      <c r="J8241" s="77" t="s">
        <v>74</v>
      </c>
      <c r="K8241" s="77">
        <v>56.28</v>
      </c>
      <c r="L8241" s="77">
        <v>131.61196000000001</v>
      </c>
      <c r="M8241" s="77">
        <v>0.2378507242047006</v>
      </c>
      <c r="N8241" s="77">
        <v>128.90089800000001</v>
      </c>
      <c r="O8241" s="77">
        <v>2.3460674416713738</v>
      </c>
      <c r="P8241" s="77">
        <v>14153000</v>
      </c>
      <c r="Q8241" s="77">
        <v>1288000</v>
      </c>
      <c r="R8241" s="77">
        <v>10.99</v>
      </c>
      <c r="S8241" s="77">
        <v>37.58</v>
      </c>
      <c r="T8241" s="77">
        <v>9.7830000000000013</v>
      </c>
      <c r="U8241" s="77">
        <v>21.501200000000001</v>
      </c>
      <c r="V8241" s="77">
        <v>2.421562868212038</v>
      </c>
      <c r="AC8241" s="77">
        <v>139.44999999999999</v>
      </c>
      <c r="AD8241" s="77">
        <v>130.19999999999999</v>
      </c>
      <c r="AH8241" s="77">
        <f>IF(AND(M8241&lt;Variables!$G$6,M8241&gt;Variables!$G$5),0,1)</f>
        <v>1</v>
      </c>
      <c r="AI8241" s="77">
        <f t="shared" si="258"/>
        <v>0</v>
      </c>
      <c r="AJ8241" s="77">
        <f>IF(I8241&gt;Variables!$G$7,0,1)</f>
        <v>1</v>
      </c>
      <c r="AK8241" s="77">
        <f>IF(F8241&gt;Variables!$G$8,0,1)</f>
        <v>0</v>
      </c>
      <c r="AL8241" s="77">
        <f>IF(G8241&gt;Variables!$G$9,0,1)</f>
        <v>1</v>
      </c>
      <c r="AM8241" s="77">
        <f>IF(AND(K8241&gt;Variables!$G$10,K8241&lt;Variables!$G$11),0,1)</f>
        <v>1</v>
      </c>
      <c r="AN8241" s="77">
        <f>IF(H8241&lt;Variables!$G$13,1,0)</f>
        <v>0</v>
      </c>
      <c r="AO8241" s="77">
        <f>IF(R8241&lt;Variables!$G$12,0,1)</f>
        <v>1</v>
      </c>
      <c r="AP8241" s="78">
        <f t="shared" si="259"/>
        <v>0</v>
      </c>
      <c r="AQ8241" s="77">
        <f>IF(V8241&lt;Variables!$G$15,1,0)</f>
        <v>1</v>
      </c>
      <c r="AR8241" s="77">
        <v>1</v>
      </c>
      <c r="AS8241" s="77">
        <v>0</v>
      </c>
      <c r="AT8241" s="77">
        <v>0</v>
      </c>
      <c r="AU8241" s="77">
        <v>0</v>
      </c>
      <c r="BA8241" s="77">
        <v>2</v>
      </c>
    </row>
    <row r="8242" spans="3:53" x14ac:dyDescent="0.25">
      <c r="C8242" s="77" t="s">
        <v>863</v>
      </c>
      <c r="D8242" s="77" t="s">
        <v>688</v>
      </c>
      <c r="E8242" s="77">
        <v>6.18</v>
      </c>
      <c r="F8242" s="77">
        <v>21.84</v>
      </c>
      <c r="G8242" s="77">
        <v>14.47</v>
      </c>
      <c r="H8242" s="77">
        <v>107.38</v>
      </c>
      <c r="I8242" s="77">
        <v>-0.41799999999999998</v>
      </c>
      <c r="J8242" s="77" t="s">
        <v>74</v>
      </c>
      <c r="K8242" s="77">
        <v>40.39</v>
      </c>
      <c r="L8242" s="77">
        <v>6.2421421052631576</v>
      </c>
      <c r="M8242" s="77">
        <v>-1.1573287510107511</v>
      </c>
      <c r="N8242" s="77">
        <v>6.2386857142857144</v>
      </c>
      <c r="O8242" s="77">
        <v>-1.102567390567595</v>
      </c>
      <c r="P8242" s="77">
        <v>10640000</v>
      </c>
      <c r="Q8242" s="77">
        <v>3680000</v>
      </c>
      <c r="R8242" s="77">
        <v>2.89</v>
      </c>
      <c r="S8242" s="77">
        <v>37.58</v>
      </c>
      <c r="T8242" s="77">
        <v>9.7830000000000013</v>
      </c>
      <c r="U8242" s="77">
        <v>21.501200000000001</v>
      </c>
      <c r="V8242" s="77">
        <v>2.265410815715927</v>
      </c>
      <c r="AC8242" s="77">
        <v>7.06</v>
      </c>
      <c r="AD8242" s="77">
        <v>6</v>
      </c>
      <c r="AH8242" s="77">
        <f>IF(AND(M8242&lt;Variables!$G$6,M8242&gt;Variables!$G$5),0,1)</f>
        <v>0</v>
      </c>
      <c r="AI8242" s="77">
        <f t="shared" ref="AI8242:AI8305" si="260">IF(L8242&gt;N8242,0,1)</f>
        <v>0</v>
      </c>
      <c r="AJ8242" s="77">
        <f>IF(I8242&gt;Variables!$G$7,0,1)</f>
        <v>1</v>
      </c>
      <c r="AK8242" s="77">
        <f>IF(F8242&gt;Variables!$G$8,0,1)</f>
        <v>0</v>
      </c>
      <c r="AL8242" s="77">
        <f>IF(G8242&gt;Variables!$G$9,0,1)</f>
        <v>0</v>
      </c>
      <c r="AM8242" s="77">
        <f>IF(AND(K8242&gt;Variables!$G$10,K8242&lt;Variables!$G$11),0,1)</f>
        <v>1</v>
      </c>
      <c r="AN8242" s="77">
        <f>IF(H8242&lt;Variables!$G$13,1,0)</f>
        <v>1</v>
      </c>
      <c r="AO8242" s="77">
        <f>IF(R8242&lt;Variables!$G$12,0,1)</f>
        <v>1</v>
      </c>
      <c r="AP8242" s="78">
        <f t="shared" ref="AP8242:AP8305" si="261">IF(J8242="Pass", 0,1)</f>
        <v>0</v>
      </c>
      <c r="AQ8242" s="77">
        <f>IF(V8242&lt;Variables!$G$15,1,0)</f>
        <v>1</v>
      </c>
      <c r="AR8242" s="77">
        <v>1</v>
      </c>
      <c r="AS8242" s="77">
        <v>0</v>
      </c>
      <c r="AT8242" s="77">
        <v>0</v>
      </c>
      <c r="AU8242" s="77">
        <v>0</v>
      </c>
      <c r="BA8242" s="77">
        <v>2</v>
      </c>
    </row>
    <row r="8243" spans="3:53" x14ac:dyDescent="0.25">
      <c r="C8243" s="77" t="s">
        <v>863</v>
      </c>
      <c r="D8243" s="77" t="s">
        <v>661</v>
      </c>
      <c r="E8243" s="77">
        <v>51.78</v>
      </c>
      <c r="F8243" s="77">
        <v>20.260000000000002</v>
      </c>
      <c r="G8243" s="77">
        <v>19.23</v>
      </c>
      <c r="H8243" s="77">
        <v>1770</v>
      </c>
      <c r="I8243" s="77">
        <v>0.433</v>
      </c>
      <c r="J8243" s="77" t="s">
        <v>74</v>
      </c>
      <c r="K8243" s="77">
        <v>42.41</v>
      </c>
      <c r="L8243" s="77">
        <v>52.007005000000007</v>
      </c>
      <c r="M8243" s="77">
        <v>-0.59031470856667034</v>
      </c>
      <c r="N8243" s="77">
        <v>52.244425999999997</v>
      </c>
      <c r="O8243" s="77">
        <v>-1.042074804305442</v>
      </c>
      <c r="P8243" s="77">
        <v>6174000</v>
      </c>
      <c r="Q8243" s="77">
        <v>2052000</v>
      </c>
      <c r="R8243" s="77">
        <v>3.01</v>
      </c>
      <c r="S8243" s="77">
        <v>37.58</v>
      </c>
      <c r="T8243" s="77">
        <v>9.7830000000000013</v>
      </c>
      <c r="U8243" s="77">
        <v>21.501200000000001</v>
      </c>
      <c r="V8243" s="77">
        <v>2.2907761312361292</v>
      </c>
      <c r="AC8243" s="77">
        <v>53.15</v>
      </c>
      <c r="AD8243" s="77">
        <v>51.5</v>
      </c>
      <c r="AH8243" s="77">
        <f>IF(AND(M8243&lt;Variables!$G$6,M8243&gt;Variables!$G$5),0,1)</f>
        <v>1</v>
      </c>
      <c r="AI8243" s="77">
        <f t="shared" si="260"/>
        <v>1</v>
      </c>
      <c r="AJ8243" s="77">
        <f>IF(I8243&gt;Variables!$G$7,0,1)</f>
        <v>1</v>
      </c>
      <c r="AK8243" s="77">
        <f>IF(F8243&gt;Variables!$G$8,0,1)</f>
        <v>0</v>
      </c>
      <c r="AL8243" s="77">
        <f>IF(G8243&gt;Variables!$G$9,0,1)</f>
        <v>0</v>
      </c>
      <c r="AM8243" s="77">
        <f>IF(AND(K8243&gt;Variables!$G$10,K8243&lt;Variables!$G$11),0,1)</f>
        <v>1</v>
      </c>
      <c r="AN8243" s="77">
        <f>IF(H8243&lt;Variables!$G$13,1,0)</f>
        <v>0</v>
      </c>
      <c r="AO8243" s="77">
        <f>IF(R8243&lt;Variables!$G$12,0,1)</f>
        <v>1</v>
      </c>
      <c r="AP8243" s="78">
        <f t="shared" si="261"/>
        <v>0</v>
      </c>
      <c r="AQ8243" s="77">
        <f>IF(V8243&lt;Variables!$G$15,1,0)</f>
        <v>1</v>
      </c>
      <c r="AR8243" s="77">
        <v>1</v>
      </c>
      <c r="AS8243" s="77">
        <v>0</v>
      </c>
      <c r="AT8243" s="77">
        <v>0</v>
      </c>
      <c r="AU8243" s="77">
        <v>0</v>
      </c>
      <c r="BA8243" s="77">
        <v>2</v>
      </c>
    </row>
    <row r="8244" spans="3:53" x14ac:dyDescent="0.25">
      <c r="C8244" s="77" t="s">
        <v>863</v>
      </c>
      <c r="D8244" s="77" t="s">
        <v>649</v>
      </c>
      <c r="E8244" s="77">
        <v>67.31</v>
      </c>
      <c r="F8244" s="77">
        <v>14.76</v>
      </c>
      <c r="G8244" s="77">
        <v>12.4</v>
      </c>
      <c r="H8244" s="77">
        <v>4150</v>
      </c>
      <c r="I8244" s="77">
        <v>-6.9359999999999999</v>
      </c>
      <c r="J8244" s="77" t="s">
        <v>74</v>
      </c>
      <c r="K8244" s="77">
        <v>68.599999999999994</v>
      </c>
      <c r="L8244" s="77">
        <v>66.986999999999995</v>
      </c>
      <c r="M8244" s="77">
        <v>0.67625061579112811</v>
      </c>
      <c r="N8244" s="77">
        <v>66.541967999999997</v>
      </c>
      <c r="O8244" s="77">
        <v>1.3495723480856481</v>
      </c>
      <c r="P8244" s="77">
        <v>3587000</v>
      </c>
      <c r="Q8244" s="77">
        <v>2787000</v>
      </c>
      <c r="R8244" s="77">
        <v>1.29</v>
      </c>
      <c r="S8244" s="77">
        <v>37.58</v>
      </c>
      <c r="T8244" s="77">
        <v>9.7830000000000013</v>
      </c>
      <c r="U8244" s="77">
        <v>21.501200000000001</v>
      </c>
      <c r="V8244" s="77">
        <v>2.5057874649111018</v>
      </c>
      <c r="AC8244" s="77">
        <v>68.37</v>
      </c>
      <c r="AD8244" s="77">
        <v>65.63</v>
      </c>
      <c r="AH8244" s="77">
        <f>IF(AND(M8244&lt;Variables!$G$6,M8244&gt;Variables!$G$5),0,1)</f>
        <v>1</v>
      </c>
      <c r="AI8244" s="77">
        <f t="shared" si="260"/>
        <v>0</v>
      </c>
      <c r="AJ8244" s="77">
        <f>IF(I8244&gt;Variables!$G$7,0,1)</f>
        <v>1</v>
      </c>
      <c r="AK8244" s="77">
        <f>IF(F8244&gt;Variables!$G$8,0,1)</f>
        <v>0</v>
      </c>
      <c r="AL8244" s="77">
        <f>IF(G8244&gt;Variables!$G$9,0,1)</f>
        <v>0</v>
      </c>
      <c r="AM8244" s="77">
        <f>IF(AND(K8244&gt;Variables!$G$10,K8244&lt;Variables!$G$11),0,1)</f>
        <v>0</v>
      </c>
      <c r="AN8244" s="77">
        <f>IF(H8244&lt;Variables!$G$13,1,0)</f>
        <v>0</v>
      </c>
      <c r="AO8244" s="77">
        <f>IF(R8244&lt;Variables!$G$12,0,1)</f>
        <v>0</v>
      </c>
      <c r="AP8244" s="78">
        <f t="shared" si="261"/>
        <v>0</v>
      </c>
      <c r="AQ8244" s="77">
        <f>IF(V8244&lt;Variables!$G$15,1,0)</f>
        <v>1</v>
      </c>
      <c r="AR8244" s="77">
        <v>0</v>
      </c>
      <c r="AS8244" s="77">
        <v>0</v>
      </c>
      <c r="AT8244" s="77">
        <v>1</v>
      </c>
      <c r="AU8244" s="77">
        <v>0</v>
      </c>
      <c r="BA8244" s="77">
        <v>-0.76</v>
      </c>
    </row>
    <row r="8245" spans="3:53" x14ac:dyDescent="0.25">
      <c r="C8245" s="77" t="s">
        <v>863</v>
      </c>
      <c r="D8245" s="77" t="s">
        <v>581</v>
      </c>
      <c r="E8245" s="77">
        <v>107.3</v>
      </c>
      <c r="F8245" s="77">
        <v>13.87</v>
      </c>
      <c r="G8245" s="77">
        <v>-3.28</v>
      </c>
      <c r="H8245" s="77">
        <v>5880</v>
      </c>
      <c r="I8245" s="77">
        <v>43.374000000000002</v>
      </c>
      <c r="J8245" s="77" t="s">
        <v>74</v>
      </c>
      <c r="K8245" s="77">
        <v>59.12</v>
      </c>
      <c r="L8245" s="77">
        <v>106.44898999999999</v>
      </c>
      <c r="M8245" s="77">
        <v>0.39550398740278842</v>
      </c>
      <c r="N8245" s="77">
        <v>106.352006</v>
      </c>
      <c r="O8245" s="77">
        <v>0.48705616328478241</v>
      </c>
      <c r="P8245" s="77">
        <v>1884000</v>
      </c>
      <c r="Q8245" s="77">
        <v>826738</v>
      </c>
      <c r="R8245" s="77">
        <v>2.2799999999999998</v>
      </c>
      <c r="S8245" s="77">
        <v>37.58</v>
      </c>
      <c r="T8245" s="77">
        <v>9.7830000000000013</v>
      </c>
      <c r="U8245" s="77">
        <v>21.501200000000001</v>
      </c>
      <c r="V8245" s="77">
        <v>2.44078309082508</v>
      </c>
      <c r="AC8245" s="77">
        <v>110</v>
      </c>
      <c r="AD8245" s="77">
        <v>106.87</v>
      </c>
      <c r="AH8245" s="77">
        <f>IF(AND(M8245&lt;Variables!$G$6,M8245&gt;Variables!$G$5),0,1)</f>
        <v>1</v>
      </c>
      <c r="AI8245" s="77">
        <f t="shared" si="260"/>
        <v>0</v>
      </c>
      <c r="AJ8245" s="77">
        <f>IF(I8245&gt;Variables!$G$7,0,1)</f>
        <v>1</v>
      </c>
      <c r="AK8245" s="77">
        <f>IF(F8245&gt;Variables!$G$8,0,1)</f>
        <v>0</v>
      </c>
      <c r="AL8245" s="77">
        <f>IF(G8245&gt;Variables!$G$9,0,1)</f>
        <v>1</v>
      </c>
      <c r="AM8245" s="77">
        <f>IF(AND(K8245&gt;Variables!$G$10,K8245&lt;Variables!$G$11),0,1)</f>
        <v>1</v>
      </c>
      <c r="AN8245" s="77">
        <f>IF(H8245&lt;Variables!$G$13,1,0)</f>
        <v>0</v>
      </c>
      <c r="AO8245" s="77">
        <f>IF(R8245&lt;Variables!$G$12,0,1)</f>
        <v>1</v>
      </c>
      <c r="AP8245" s="78">
        <f t="shared" si="261"/>
        <v>0</v>
      </c>
      <c r="AQ8245" s="77">
        <f>IF(V8245&lt;Variables!$G$15,1,0)</f>
        <v>1</v>
      </c>
      <c r="AR8245" s="77">
        <v>1</v>
      </c>
      <c r="AS8245" s="77">
        <v>0</v>
      </c>
      <c r="AT8245" s="77">
        <v>0</v>
      </c>
      <c r="AU8245" s="77">
        <v>0</v>
      </c>
      <c r="BA8245" s="77">
        <v>2</v>
      </c>
    </row>
    <row r="8246" spans="3:53" x14ac:dyDescent="0.25">
      <c r="C8246" s="77" t="s">
        <v>863</v>
      </c>
      <c r="D8246" s="77" t="s">
        <v>705</v>
      </c>
      <c r="E8246" s="77">
        <v>610.70000000000005</v>
      </c>
      <c r="F8246" s="77">
        <v>10.9</v>
      </c>
      <c r="G8246" s="77">
        <v>6.72</v>
      </c>
      <c r="H8246" s="77">
        <v>5670</v>
      </c>
      <c r="I8246" s="77">
        <v>-29.059000000000001</v>
      </c>
      <c r="J8246" s="77" t="s">
        <v>74</v>
      </c>
      <c r="K8246" s="77">
        <v>63.4</v>
      </c>
      <c r="L8246" s="77">
        <v>605.64952999999991</v>
      </c>
      <c r="M8246" s="77">
        <v>0.49543008809072131</v>
      </c>
      <c r="N8246" s="77">
        <v>599.62098199999991</v>
      </c>
      <c r="O8246" s="77">
        <v>1.505804211501065</v>
      </c>
      <c r="P8246" s="77">
        <v>769026</v>
      </c>
      <c r="Q8246" s="77">
        <v>748460</v>
      </c>
      <c r="R8246" s="77">
        <v>1.03</v>
      </c>
      <c r="S8246" s="77">
        <v>37.58</v>
      </c>
      <c r="T8246" s="77">
        <v>9.7830000000000013</v>
      </c>
      <c r="U8246" s="77">
        <v>21.501200000000001</v>
      </c>
      <c r="V8246" s="77">
        <v>2.4737700696446012</v>
      </c>
      <c r="AC8246" s="77">
        <v>629.51</v>
      </c>
      <c r="AD8246" s="77">
        <v>608.65009999999995</v>
      </c>
      <c r="AH8246" s="77">
        <f>IF(AND(M8246&lt;Variables!$G$6,M8246&gt;Variables!$G$5),0,1)</f>
        <v>1</v>
      </c>
      <c r="AI8246" s="77">
        <f t="shared" si="260"/>
        <v>0</v>
      </c>
      <c r="AJ8246" s="77">
        <f>IF(I8246&gt;Variables!$G$7,0,1)</f>
        <v>1</v>
      </c>
      <c r="AK8246" s="77">
        <f>IF(F8246&gt;Variables!$G$8,0,1)</f>
        <v>0</v>
      </c>
      <c r="AL8246" s="77">
        <f>IF(G8246&gt;Variables!$G$9,0,1)</f>
        <v>1</v>
      </c>
      <c r="AM8246" s="77">
        <f>IF(AND(K8246&gt;Variables!$G$10,K8246&lt;Variables!$G$11),0,1)</f>
        <v>0</v>
      </c>
      <c r="AN8246" s="77">
        <f>IF(H8246&lt;Variables!$G$13,1,0)</f>
        <v>0</v>
      </c>
      <c r="AO8246" s="77">
        <f>IF(R8246&lt;Variables!$G$12,0,1)</f>
        <v>0</v>
      </c>
      <c r="AP8246" s="78">
        <f t="shared" si="261"/>
        <v>0</v>
      </c>
      <c r="AQ8246" s="77">
        <f>IF(V8246&lt;Variables!$G$15,1,0)</f>
        <v>1</v>
      </c>
      <c r="AR8246" s="77">
        <v>1</v>
      </c>
      <c r="AS8246" s="77">
        <v>0</v>
      </c>
      <c r="AT8246" s="77">
        <v>0</v>
      </c>
      <c r="AU8246" s="77">
        <v>0</v>
      </c>
      <c r="BA8246" s="77">
        <v>1.45</v>
      </c>
    </row>
    <row r="8247" spans="3:53" x14ac:dyDescent="0.25">
      <c r="C8247" s="77" t="s">
        <v>863</v>
      </c>
      <c r="D8247" s="77" t="s">
        <v>659</v>
      </c>
      <c r="E8247" s="77">
        <v>44.71</v>
      </c>
      <c r="F8247" s="77">
        <v>10.31</v>
      </c>
      <c r="G8247" s="77">
        <v>7.34</v>
      </c>
      <c r="H8247" s="77">
        <v>2320</v>
      </c>
      <c r="I8247" s="77">
        <v>-25.045000000000002</v>
      </c>
      <c r="J8247" s="77" t="s">
        <v>74</v>
      </c>
      <c r="K8247" s="77">
        <v>65.569999999999993</v>
      </c>
      <c r="L8247" s="77">
        <v>44.364165</v>
      </c>
      <c r="M8247" s="77">
        <v>0.5090482374682439</v>
      </c>
      <c r="N8247" s="77">
        <v>44.187122000000002</v>
      </c>
      <c r="O8247" s="77">
        <v>0.91175433421529728</v>
      </c>
      <c r="P8247" s="77">
        <v>2172000</v>
      </c>
      <c r="Q8247" s="77">
        <v>1694000</v>
      </c>
      <c r="R8247" s="77">
        <v>1.28</v>
      </c>
      <c r="S8247" s="77">
        <v>37.58</v>
      </c>
      <c r="T8247" s="77">
        <v>9.7830000000000013</v>
      </c>
      <c r="U8247" s="77">
        <v>21.501200000000001</v>
      </c>
      <c r="V8247" s="77">
        <v>2.4921800013321111</v>
      </c>
      <c r="AC8247" s="77">
        <v>45.52</v>
      </c>
      <c r="AD8247" s="77">
        <v>44.54</v>
      </c>
      <c r="AH8247" s="77">
        <f>IF(AND(M8247&lt;Variables!$G$6,M8247&gt;Variables!$G$5),0,1)</f>
        <v>1</v>
      </c>
      <c r="AI8247" s="77">
        <f t="shared" si="260"/>
        <v>0</v>
      </c>
      <c r="AJ8247" s="77">
        <f>IF(I8247&gt;Variables!$G$7,0,1)</f>
        <v>1</v>
      </c>
      <c r="AK8247" s="77">
        <f>IF(F8247&gt;Variables!$G$8,0,1)</f>
        <v>0</v>
      </c>
      <c r="AL8247" s="77">
        <f>IF(G8247&gt;Variables!$G$9,0,1)</f>
        <v>1</v>
      </c>
      <c r="AM8247" s="77">
        <f>IF(AND(K8247&gt;Variables!$G$10,K8247&lt;Variables!$G$11),0,1)</f>
        <v>0</v>
      </c>
      <c r="AN8247" s="77">
        <f>IF(H8247&lt;Variables!$G$13,1,0)</f>
        <v>0</v>
      </c>
      <c r="AO8247" s="77">
        <f>IF(R8247&lt;Variables!$G$12,0,1)</f>
        <v>0</v>
      </c>
      <c r="AP8247" s="78">
        <f t="shared" si="261"/>
        <v>0</v>
      </c>
      <c r="AQ8247" s="77">
        <f>IF(V8247&lt;Variables!$G$15,1,0)</f>
        <v>1</v>
      </c>
      <c r="AR8247" s="77">
        <v>0</v>
      </c>
      <c r="AS8247" s="77">
        <v>1</v>
      </c>
      <c r="AT8247" s="77">
        <v>0</v>
      </c>
      <c r="AU8247" s="77">
        <v>0</v>
      </c>
      <c r="BA8247" s="77">
        <v>1.3</v>
      </c>
    </row>
    <row r="8248" spans="3:53" x14ac:dyDescent="0.25">
      <c r="C8248" s="77" t="s">
        <v>863</v>
      </c>
      <c r="D8248" s="77" t="s">
        <v>660</v>
      </c>
      <c r="E8248" s="77">
        <v>17.04</v>
      </c>
      <c r="F8248" s="77">
        <v>10</v>
      </c>
      <c r="G8248" s="77">
        <v>9.43</v>
      </c>
      <c r="H8248" s="77">
        <v>1910</v>
      </c>
      <c r="I8248" s="77">
        <v>1.2949999999999999</v>
      </c>
      <c r="J8248" s="77" t="s">
        <v>74</v>
      </c>
      <c r="K8248" s="77">
        <v>48.68</v>
      </c>
      <c r="L8248" s="77">
        <v>17.200685</v>
      </c>
      <c r="M8248" s="77">
        <v>-0.17839405814362541</v>
      </c>
      <c r="N8248" s="77">
        <v>17.205653999999999</v>
      </c>
      <c r="O8248" s="77">
        <v>-0.20722257927537899</v>
      </c>
      <c r="P8248" s="77">
        <v>31821000</v>
      </c>
      <c r="Q8248" s="77">
        <v>18330000</v>
      </c>
      <c r="R8248" s="77">
        <v>1.74</v>
      </c>
      <c r="S8248" s="77">
        <v>37.58</v>
      </c>
      <c r="T8248" s="77">
        <v>9.7830000000000013</v>
      </c>
      <c r="U8248" s="77">
        <v>21.501200000000001</v>
      </c>
      <c r="V8248" s="77">
        <v>2.357282978819041</v>
      </c>
      <c r="AC8248" s="77">
        <v>17.5</v>
      </c>
      <c r="AD8248" s="77">
        <v>16.350000000000001</v>
      </c>
      <c r="AH8248" s="77">
        <f>IF(AND(M8248&lt;Variables!$G$6,M8248&gt;Variables!$G$5),0,1)</f>
        <v>1</v>
      </c>
      <c r="AI8248" s="77">
        <f t="shared" si="260"/>
        <v>1</v>
      </c>
      <c r="AJ8248" s="77">
        <f>IF(I8248&gt;Variables!$G$7,0,1)</f>
        <v>1</v>
      </c>
      <c r="AK8248" s="77">
        <f>IF(F8248&gt;Variables!$G$8,0,1)</f>
        <v>0</v>
      </c>
      <c r="AL8248" s="77">
        <f>IF(G8248&gt;Variables!$G$9,0,1)</f>
        <v>1</v>
      </c>
      <c r="AM8248" s="77">
        <f>IF(AND(K8248&gt;Variables!$G$10,K8248&lt;Variables!$G$11),0,1)</f>
        <v>1</v>
      </c>
      <c r="AN8248" s="77">
        <f>IF(H8248&lt;Variables!$G$13,1,0)</f>
        <v>0</v>
      </c>
      <c r="AO8248" s="77">
        <f>IF(R8248&lt;Variables!$G$12,0,1)</f>
        <v>0</v>
      </c>
      <c r="AP8248" s="78">
        <f t="shared" si="261"/>
        <v>0</v>
      </c>
      <c r="AQ8248" s="77">
        <f>IF(V8248&lt;Variables!$G$15,1,0)</f>
        <v>1</v>
      </c>
      <c r="AR8248" s="77">
        <v>0</v>
      </c>
      <c r="AS8248" s="77">
        <v>0</v>
      </c>
      <c r="AT8248" s="77">
        <v>1</v>
      </c>
      <c r="AU8248" s="77">
        <v>0</v>
      </c>
      <c r="BA8248" s="77">
        <v>-1.58</v>
      </c>
    </row>
    <row r="8249" spans="3:53" x14ac:dyDescent="0.25">
      <c r="C8249" s="77" t="s">
        <v>863</v>
      </c>
      <c r="D8249" s="77" t="s">
        <v>551</v>
      </c>
      <c r="E8249" s="77">
        <v>6.7</v>
      </c>
      <c r="F8249" s="77">
        <v>74.540000000000006</v>
      </c>
      <c r="G8249" s="77">
        <v>22.74</v>
      </c>
      <c r="H8249" s="77">
        <v>38.479999999999997</v>
      </c>
      <c r="I8249" s="77">
        <v>10.638</v>
      </c>
      <c r="J8249" s="77" t="s">
        <v>75</v>
      </c>
      <c r="K8249" s="77">
        <v>43.47</v>
      </c>
      <c r="L8249" s="77">
        <v>6.8584350000000001</v>
      </c>
      <c r="M8249" s="77">
        <v>-3.1849102601395272</v>
      </c>
      <c r="N8249" s="77">
        <v>6.6561440000000003</v>
      </c>
      <c r="O8249" s="77">
        <v>-0.24254282960225321</v>
      </c>
      <c r="P8249" s="77">
        <v>153300000</v>
      </c>
      <c r="Q8249" s="77">
        <v>11670000</v>
      </c>
      <c r="R8249" s="77">
        <v>13.14</v>
      </c>
      <c r="S8249" s="77">
        <v>37.58</v>
      </c>
      <c r="T8249" s="77">
        <v>9.7830000000000013</v>
      </c>
      <c r="U8249" s="77">
        <v>21.501200000000001</v>
      </c>
      <c r="V8249" s="77">
        <v>2.3220937907353498</v>
      </c>
      <c r="AC8249" s="77">
        <v>7.52</v>
      </c>
      <c r="AD8249" s="77">
        <v>6.02</v>
      </c>
      <c r="AH8249" s="77">
        <f>IF(AND(M8249&lt;Variables!$G$6,M8249&gt;Variables!$G$5),0,1)</f>
        <v>0</v>
      </c>
      <c r="AI8249" s="77">
        <f t="shared" si="260"/>
        <v>0</v>
      </c>
      <c r="AJ8249" s="77">
        <f>IF(I8249&gt;Variables!$G$7,0,1)</f>
        <v>1</v>
      </c>
      <c r="AK8249" s="77">
        <f>IF(F8249&gt;Variables!$G$8,0,1)</f>
        <v>0</v>
      </c>
      <c r="AL8249" s="77">
        <f>IF(G8249&gt;Variables!$G$9,0,1)</f>
        <v>0</v>
      </c>
      <c r="AM8249" s="77">
        <f>IF(AND(K8249&gt;Variables!$G$10,K8249&lt;Variables!$G$11),0,1)</f>
        <v>1</v>
      </c>
      <c r="AN8249" s="77">
        <f>IF(H8249&lt;Variables!$G$13,1,0)</f>
        <v>1</v>
      </c>
      <c r="AO8249" s="77">
        <f>IF(R8249&lt;Variables!$G$12,0,1)</f>
        <v>1</v>
      </c>
      <c r="AP8249" s="78">
        <f t="shared" si="261"/>
        <v>1</v>
      </c>
      <c r="AQ8249" s="77">
        <f>IF(V8249&lt;Variables!$G$15,1,0)</f>
        <v>1</v>
      </c>
      <c r="AR8249" s="77">
        <v>1</v>
      </c>
      <c r="AS8249" s="77">
        <v>0</v>
      </c>
      <c r="AT8249" s="77">
        <v>0</v>
      </c>
      <c r="AU8249" s="77">
        <v>0</v>
      </c>
      <c r="BA8249" s="77">
        <v>2</v>
      </c>
    </row>
    <row r="8250" spans="3:53" x14ac:dyDescent="0.25">
      <c r="C8250" s="77" t="s">
        <v>863</v>
      </c>
      <c r="D8250" s="77" t="s">
        <v>176</v>
      </c>
      <c r="E8250" s="77">
        <v>43.73</v>
      </c>
      <c r="F8250" s="77">
        <v>9.7200000000000006</v>
      </c>
      <c r="G8250" s="77">
        <v>9.75</v>
      </c>
      <c r="H8250" s="77">
        <v>2140</v>
      </c>
      <c r="I8250" s="77">
        <v>12.097</v>
      </c>
      <c r="J8250" s="77" t="s">
        <v>74</v>
      </c>
      <c r="K8250" s="77">
        <v>62.02</v>
      </c>
      <c r="L8250" s="77">
        <v>43.37773</v>
      </c>
      <c r="M8250" s="77">
        <v>0.67539264963841317</v>
      </c>
      <c r="N8250" s="77">
        <v>43.389254000000001</v>
      </c>
      <c r="O8250" s="77">
        <v>0.64865369660422234</v>
      </c>
      <c r="P8250" s="77">
        <v>2062000</v>
      </c>
      <c r="Q8250" s="77">
        <v>2594000</v>
      </c>
      <c r="R8250" s="77">
        <v>0.79</v>
      </c>
      <c r="S8250" s="77">
        <v>37.58</v>
      </c>
      <c r="T8250" s="77">
        <v>9.7830000000000013</v>
      </c>
      <c r="U8250" s="77">
        <v>21.501200000000001</v>
      </c>
      <c r="V8250" s="77">
        <v>2.4505215727640901</v>
      </c>
      <c r="AC8250" s="77">
        <v>44.6</v>
      </c>
      <c r="AD8250" s="77">
        <v>42.87</v>
      </c>
      <c r="AH8250" s="77">
        <f>IF(AND(M8250&lt;Variables!$G$6,M8250&gt;Variables!$G$5),0,1)</f>
        <v>1</v>
      </c>
      <c r="AI8250" s="77">
        <f t="shared" si="260"/>
        <v>1</v>
      </c>
      <c r="AJ8250" s="77">
        <f>IF(I8250&gt;Variables!$G$7,0,1)</f>
        <v>1</v>
      </c>
      <c r="AK8250" s="77">
        <f>IF(F8250&gt;Variables!$G$8,0,1)</f>
        <v>0</v>
      </c>
      <c r="AL8250" s="77">
        <f>IF(G8250&gt;Variables!$G$9,0,1)</f>
        <v>1</v>
      </c>
      <c r="AM8250" s="77">
        <f>IF(AND(K8250&gt;Variables!$G$10,K8250&lt;Variables!$G$11),0,1)</f>
        <v>0</v>
      </c>
      <c r="AN8250" s="77">
        <f>IF(H8250&lt;Variables!$G$13,1,0)</f>
        <v>0</v>
      </c>
      <c r="AO8250" s="77">
        <f>IF(R8250&lt;Variables!$G$12,0,1)</f>
        <v>0</v>
      </c>
      <c r="AP8250" s="78">
        <f t="shared" si="261"/>
        <v>0</v>
      </c>
      <c r="AQ8250" s="77">
        <f>IF(V8250&lt;Variables!$G$15,1,0)</f>
        <v>1</v>
      </c>
      <c r="AR8250" s="77">
        <v>0</v>
      </c>
      <c r="AS8250" s="77">
        <v>0</v>
      </c>
      <c r="AT8250" s="77">
        <v>1</v>
      </c>
      <c r="AU8250" s="77">
        <v>0</v>
      </c>
      <c r="BA8250" s="77">
        <v>-0.93</v>
      </c>
    </row>
    <row r="8251" spans="3:53" x14ac:dyDescent="0.25">
      <c r="C8251" s="77" t="s">
        <v>863</v>
      </c>
      <c r="D8251" s="77" t="s">
        <v>692</v>
      </c>
      <c r="E8251" s="77">
        <v>0.35</v>
      </c>
      <c r="F8251" s="77">
        <v>16.670000000000002</v>
      </c>
      <c r="G8251" s="77">
        <v>5900</v>
      </c>
      <c r="H8251" s="77">
        <v>-99999</v>
      </c>
      <c r="I8251" s="77">
        <v>-15.946999999999999</v>
      </c>
      <c r="J8251" s="77" t="s">
        <v>75</v>
      </c>
      <c r="K8251" s="77">
        <v>-99999</v>
      </c>
      <c r="L8251" s="77">
        <v>-99999</v>
      </c>
      <c r="M8251" s="77">
        <v>-99999</v>
      </c>
      <c r="N8251" s="77">
        <v>-99999</v>
      </c>
      <c r="O8251" s="77">
        <v>-99999</v>
      </c>
      <c r="P8251" s="77">
        <v>40502</v>
      </c>
      <c r="Q8251" s="77">
        <v>20514</v>
      </c>
      <c r="R8251" s="77">
        <v>1.97</v>
      </c>
      <c r="S8251" s="77">
        <v>37.58</v>
      </c>
      <c r="T8251" s="77">
        <v>9.7830000000000013</v>
      </c>
      <c r="U8251" s="77">
        <v>21.501200000000001</v>
      </c>
      <c r="V8251" s="77">
        <v>-99999</v>
      </c>
      <c r="AC8251" s="77">
        <v>0.35</v>
      </c>
      <c r="AD8251" s="77">
        <v>0.34</v>
      </c>
      <c r="AH8251" s="77">
        <f>IF(AND(M8251&lt;Variables!$G$6,M8251&gt;Variables!$G$5),0,1)</f>
        <v>1</v>
      </c>
      <c r="AI8251" s="77">
        <f t="shared" si="260"/>
        <v>1</v>
      </c>
      <c r="AJ8251" s="77">
        <f>IF(I8251&gt;Variables!$G$7,0,1)</f>
        <v>1</v>
      </c>
      <c r="AK8251" s="77">
        <f>IF(F8251&gt;Variables!$G$8,0,1)</f>
        <v>0</v>
      </c>
      <c r="AL8251" s="77">
        <f>IF(G8251&gt;Variables!$G$9,0,1)</f>
        <v>0</v>
      </c>
      <c r="AM8251" s="77">
        <f>IF(AND(K8251&gt;Variables!$G$10,K8251&lt;Variables!$G$11),0,1)</f>
        <v>1</v>
      </c>
      <c r="AN8251" s="77">
        <f>IF(H8251&lt;Variables!$G$13,1,0)</f>
        <v>1</v>
      </c>
      <c r="AO8251" s="77">
        <f>IF(R8251&lt;Variables!$G$12,0,1)</f>
        <v>0</v>
      </c>
      <c r="AP8251" s="78">
        <f t="shared" si="261"/>
        <v>1</v>
      </c>
      <c r="AQ8251" s="77">
        <f>IF(V8251&lt;Variables!$G$15,1,0)</f>
        <v>1</v>
      </c>
      <c r="AR8251" s="77">
        <v>0</v>
      </c>
      <c r="AS8251" s="77">
        <v>0</v>
      </c>
      <c r="AT8251" s="77">
        <v>1</v>
      </c>
      <c r="AU8251" s="77">
        <v>0</v>
      </c>
      <c r="BA8251" s="77">
        <v>-2.25</v>
      </c>
    </row>
    <row r="8252" spans="3:53" x14ac:dyDescent="0.25">
      <c r="C8252" s="77" t="s">
        <v>863</v>
      </c>
      <c r="D8252" s="77" t="s">
        <v>118</v>
      </c>
      <c r="E8252" s="77">
        <v>32.1</v>
      </c>
      <c r="F8252" s="77">
        <v>8.9499999999999993</v>
      </c>
      <c r="G8252" s="77">
        <v>6.87</v>
      </c>
      <c r="H8252" s="77">
        <v>2900</v>
      </c>
      <c r="I8252" s="77">
        <v>-12.961</v>
      </c>
      <c r="J8252" s="77" t="s">
        <v>74</v>
      </c>
      <c r="K8252" s="77">
        <v>56.37</v>
      </c>
      <c r="L8252" s="77">
        <v>31.950900000000001</v>
      </c>
      <c r="M8252" s="77">
        <v>0.1067262581022716</v>
      </c>
      <c r="N8252" s="77">
        <v>31.754034000000001</v>
      </c>
      <c r="O8252" s="77">
        <v>0.72735955374993377</v>
      </c>
      <c r="P8252" s="77">
        <v>3583000</v>
      </c>
      <c r="Q8252" s="77">
        <v>6140000</v>
      </c>
      <c r="R8252" s="77">
        <v>0.57999999999999996</v>
      </c>
      <c r="S8252" s="77">
        <v>37.58</v>
      </c>
      <c r="T8252" s="77">
        <v>9.7830000000000013</v>
      </c>
      <c r="U8252" s="77">
        <v>21.501200000000001</v>
      </c>
      <c r="V8252" s="77">
        <v>2.4282549212785871</v>
      </c>
      <c r="AC8252" s="77">
        <v>32.39</v>
      </c>
      <c r="AD8252" s="77">
        <v>31.17</v>
      </c>
      <c r="AH8252" s="77">
        <f>IF(AND(M8252&lt;Variables!$G$6,M8252&gt;Variables!$G$5),0,1)</f>
        <v>1</v>
      </c>
      <c r="AI8252" s="77">
        <f t="shared" si="260"/>
        <v>0</v>
      </c>
      <c r="AJ8252" s="77">
        <f>IF(I8252&gt;Variables!$G$7,0,1)</f>
        <v>1</v>
      </c>
      <c r="AK8252" s="77">
        <f>IF(F8252&gt;Variables!$G$8,0,1)</f>
        <v>1</v>
      </c>
      <c r="AL8252" s="77">
        <f>IF(G8252&gt;Variables!$G$9,0,1)</f>
        <v>1</v>
      </c>
      <c r="AM8252" s="77">
        <f>IF(AND(K8252&gt;Variables!$G$10,K8252&lt;Variables!$G$11),0,1)</f>
        <v>1</v>
      </c>
      <c r="AN8252" s="77">
        <f>IF(H8252&lt;Variables!$G$13,1,0)</f>
        <v>0</v>
      </c>
      <c r="AO8252" s="77">
        <f>IF(R8252&lt;Variables!$G$12,0,1)</f>
        <v>0</v>
      </c>
      <c r="AP8252" s="78">
        <f t="shared" si="261"/>
        <v>0</v>
      </c>
      <c r="AQ8252" s="77">
        <f>IF(V8252&lt;Variables!$G$15,1,0)</f>
        <v>1</v>
      </c>
      <c r="AR8252" s="77">
        <v>0</v>
      </c>
      <c r="AS8252" s="77">
        <v>0</v>
      </c>
      <c r="AT8252" s="77">
        <v>1</v>
      </c>
      <c r="AU8252" s="77">
        <v>0</v>
      </c>
      <c r="BA8252" s="77">
        <v>-1.66</v>
      </c>
    </row>
    <row r="8253" spans="3:53" x14ac:dyDescent="0.25">
      <c r="C8253" s="77" t="s">
        <v>863</v>
      </c>
      <c r="D8253" s="77" t="s">
        <v>280</v>
      </c>
      <c r="E8253" s="77">
        <v>44.31</v>
      </c>
      <c r="F8253" s="77">
        <v>23.41</v>
      </c>
      <c r="G8253" s="77">
        <v>5.94</v>
      </c>
      <c r="H8253" s="77">
        <v>1590</v>
      </c>
      <c r="I8253" s="77">
        <v>-99999</v>
      </c>
      <c r="J8253" s="77" t="s">
        <v>75</v>
      </c>
      <c r="K8253" s="77">
        <v>47.21</v>
      </c>
      <c r="L8253" s="77">
        <v>44.525535714285709</v>
      </c>
      <c r="M8253" s="77">
        <v>-0.1682982879005884</v>
      </c>
      <c r="N8253" s="77">
        <v>44.714797368421053</v>
      </c>
      <c r="O8253" s="77">
        <v>-0.59084997354284208</v>
      </c>
      <c r="P8253" s="77">
        <v>823730</v>
      </c>
      <c r="S8253" s="77">
        <v>37.58</v>
      </c>
      <c r="T8253" s="77">
        <v>9.7830000000000013</v>
      </c>
      <c r="U8253" s="77">
        <v>21.501200000000001</v>
      </c>
      <c r="V8253" s="77">
        <v>2.3411152886646911</v>
      </c>
      <c r="AC8253" s="77">
        <v>45.58</v>
      </c>
      <c r="AD8253" s="77">
        <v>42.77</v>
      </c>
      <c r="AH8253" s="77">
        <f>IF(AND(M8253&lt;Variables!$G$6,M8253&gt;Variables!$G$5),0,1)</f>
        <v>1</v>
      </c>
      <c r="AI8253" s="77">
        <f t="shared" si="260"/>
        <v>1</v>
      </c>
      <c r="AJ8253" s="77">
        <f>IF(I8253&gt;Variables!$G$7,0,1)</f>
        <v>1</v>
      </c>
      <c r="AK8253" s="77">
        <f>IF(F8253&gt;Variables!$G$8,0,1)</f>
        <v>0</v>
      </c>
      <c r="AL8253" s="77">
        <f>IF(G8253&gt;Variables!$G$9,0,1)</f>
        <v>1</v>
      </c>
      <c r="AM8253" s="77">
        <f>IF(AND(K8253&gt;Variables!$G$10,K8253&lt;Variables!$G$11),0,1)</f>
        <v>1</v>
      </c>
      <c r="AN8253" s="77">
        <f>IF(H8253&lt;Variables!$G$13,1,0)</f>
        <v>0</v>
      </c>
      <c r="AO8253" s="77">
        <f>IF(R8253&lt;Variables!$G$12,0,1)</f>
        <v>0</v>
      </c>
      <c r="AP8253" s="78">
        <f t="shared" si="261"/>
        <v>1</v>
      </c>
      <c r="AQ8253" s="77">
        <f>IF(V8253&lt;Variables!$G$15,1,0)</f>
        <v>1</v>
      </c>
      <c r="AR8253" s="77">
        <v>1</v>
      </c>
      <c r="AS8253" s="77">
        <v>0</v>
      </c>
      <c r="AT8253" s="77">
        <v>0</v>
      </c>
      <c r="AU8253" s="77">
        <v>0</v>
      </c>
      <c r="BA8253" s="77">
        <v>2</v>
      </c>
    </row>
    <row r="8254" spans="3:53" x14ac:dyDescent="0.25">
      <c r="C8254" s="77" t="s">
        <v>863</v>
      </c>
      <c r="D8254" s="77" t="s">
        <v>667</v>
      </c>
      <c r="E8254" s="77">
        <v>86.36</v>
      </c>
      <c r="F8254" s="77">
        <v>79.83</v>
      </c>
      <c r="G8254" s="77">
        <v>1.25</v>
      </c>
      <c r="H8254" s="77">
        <v>-99999</v>
      </c>
      <c r="I8254" s="77">
        <v>0.08</v>
      </c>
      <c r="J8254" s="77" t="s">
        <v>74</v>
      </c>
      <c r="K8254" s="77">
        <v>78.95</v>
      </c>
      <c r="L8254" s="77">
        <v>86.209125</v>
      </c>
      <c r="M8254" s="77">
        <v>0.12675572336454721</v>
      </c>
      <c r="N8254" s="77">
        <v>86.044562499999998</v>
      </c>
      <c r="O8254" s="77">
        <v>0.31825079010657892</v>
      </c>
      <c r="P8254" s="77">
        <v>37928</v>
      </c>
      <c r="Q8254" s="77">
        <v>530</v>
      </c>
      <c r="R8254" s="77">
        <v>71.56</v>
      </c>
      <c r="S8254" s="77">
        <v>37.58</v>
      </c>
      <c r="T8254" s="77">
        <v>9.7830000000000013</v>
      </c>
      <c r="U8254" s="77">
        <v>21.501200000000001</v>
      </c>
      <c r="V8254" s="77">
        <v>2.653028609375748</v>
      </c>
      <c r="AC8254" s="77">
        <v>86.5</v>
      </c>
      <c r="AD8254" s="77">
        <v>86.05</v>
      </c>
      <c r="AH8254" s="77">
        <f>IF(AND(M8254&lt;Variables!$G$6,M8254&gt;Variables!$G$5),0,1)</f>
        <v>1</v>
      </c>
      <c r="AI8254" s="77">
        <f t="shared" si="260"/>
        <v>0</v>
      </c>
      <c r="AJ8254" s="77">
        <f>IF(I8254&gt;Variables!$G$7,0,1)</f>
        <v>1</v>
      </c>
      <c r="AK8254" s="77">
        <f>IF(F8254&gt;Variables!$G$8,0,1)</f>
        <v>0</v>
      </c>
      <c r="AL8254" s="77">
        <f>IF(G8254&gt;Variables!$G$9,0,1)</f>
        <v>1</v>
      </c>
      <c r="AM8254" s="77">
        <f>IF(AND(K8254&gt;Variables!$G$10,K8254&lt;Variables!$G$11),0,1)</f>
        <v>1</v>
      </c>
      <c r="AN8254" s="77">
        <f>IF(H8254&lt;Variables!$G$13,1,0)</f>
        <v>1</v>
      </c>
      <c r="AO8254" s="77">
        <f>IF(R8254&lt;Variables!$G$12,0,1)</f>
        <v>1</v>
      </c>
      <c r="AP8254" s="78">
        <f t="shared" si="261"/>
        <v>0</v>
      </c>
      <c r="AQ8254" s="77">
        <f>IF(V8254&lt;Variables!$G$15,1,0)</f>
        <v>1</v>
      </c>
      <c r="AR8254" s="77">
        <v>0</v>
      </c>
      <c r="AS8254" s="77">
        <v>0</v>
      </c>
      <c r="AT8254" s="77">
        <v>0</v>
      </c>
      <c r="AU8254" s="77">
        <v>0</v>
      </c>
      <c r="BA8254" s="77">
        <v>0</v>
      </c>
    </row>
    <row r="8255" spans="3:53" x14ac:dyDescent="0.25">
      <c r="C8255" s="77" t="s">
        <v>863</v>
      </c>
      <c r="D8255" s="77" t="s">
        <v>703</v>
      </c>
      <c r="E8255" s="77">
        <v>3.35</v>
      </c>
      <c r="F8255" s="77">
        <v>13.06</v>
      </c>
      <c r="G8255" s="77">
        <v>10.37</v>
      </c>
      <c r="H8255" s="77">
        <v>-99999</v>
      </c>
      <c r="I8255" s="77">
        <v>-6.9039999999999999</v>
      </c>
      <c r="J8255" s="77" t="s">
        <v>75</v>
      </c>
      <c r="K8255" s="77">
        <v>78.150000000000006</v>
      </c>
      <c r="L8255" s="77">
        <v>3.2949999999999999</v>
      </c>
      <c r="M8255" s="77">
        <v>0.15174506828527751</v>
      </c>
      <c r="N8255" s="77">
        <v>3.2949999999999999</v>
      </c>
      <c r="O8255" s="77">
        <v>0.15174506828527751</v>
      </c>
      <c r="P8255" s="77">
        <v>49918</v>
      </c>
      <c r="Q8255" s="77">
        <v>14431</v>
      </c>
      <c r="R8255" s="77">
        <v>3.46</v>
      </c>
      <c r="S8255" s="77">
        <v>37.58</v>
      </c>
      <c r="T8255" s="77">
        <v>9.7830000000000013</v>
      </c>
      <c r="U8255" s="77">
        <v>21.501200000000001</v>
      </c>
      <c r="V8255" s="77">
        <v>2.6423521790591811</v>
      </c>
      <c r="AC8255" s="77">
        <v>3.34</v>
      </c>
      <c r="AD8255" s="77">
        <v>3.15</v>
      </c>
      <c r="AH8255" s="77">
        <f>IF(AND(M8255&lt;Variables!$G$6,M8255&gt;Variables!$G$5),0,1)</f>
        <v>1</v>
      </c>
      <c r="AI8255" s="77">
        <f t="shared" si="260"/>
        <v>1</v>
      </c>
      <c r="AJ8255" s="77">
        <f>IF(I8255&gt;Variables!$G$7,0,1)</f>
        <v>1</v>
      </c>
      <c r="AK8255" s="77">
        <f>IF(F8255&gt;Variables!$G$8,0,1)</f>
        <v>0</v>
      </c>
      <c r="AL8255" s="77">
        <f>IF(G8255&gt;Variables!$G$9,0,1)</f>
        <v>1</v>
      </c>
      <c r="AM8255" s="77">
        <f>IF(AND(K8255&gt;Variables!$G$10,K8255&lt;Variables!$G$11),0,1)</f>
        <v>1</v>
      </c>
      <c r="AN8255" s="77">
        <f>IF(H8255&lt;Variables!$G$13,1,0)</f>
        <v>1</v>
      </c>
      <c r="AO8255" s="77">
        <f>IF(R8255&lt;Variables!$G$12,0,1)</f>
        <v>1</v>
      </c>
      <c r="AP8255" s="78">
        <f t="shared" si="261"/>
        <v>1</v>
      </c>
      <c r="AQ8255" s="77">
        <f>IF(V8255&lt;Variables!$G$15,1,0)</f>
        <v>1</v>
      </c>
      <c r="AR8255" s="77">
        <v>0</v>
      </c>
      <c r="AS8255" s="77">
        <v>0</v>
      </c>
      <c r="AT8255" s="77">
        <v>1</v>
      </c>
      <c r="AU8255" s="77">
        <v>0</v>
      </c>
      <c r="BA8255" s="77">
        <v>-2.25</v>
      </c>
    </row>
    <row r="8256" spans="3:53" x14ac:dyDescent="0.25">
      <c r="C8256" s="77" t="s">
        <v>863</v>
      </c>
      <c r="D8256" s="77" t="s">
        <v>749</v>
      </c>
      <c r="E8256" s="77">
        <v>3.29</v>
      </c>
      <c r="F8256" s="77">
        <v>9.67</v>
      </c>
      <c r="G8256" s="77">
        <v>9.67</v>
      </c>
      <c r="H8256" s="77">
        <v>-99999</v>
      </c>
      <c r="I8256" s="77">
        <v>-7.3680000000000003</v>
      </c>
      <c r="J8256" s="77" t="s">
        <v>75</v>
      </c>
      <c r="K8256" s="77">
        <v>67.06</v>
      </c>
      <c r="L8256" s="77">
        <v>-99999</v>
      </c>
      <c r="M8256" s="77">
        <v>-99999</v>
      </c>
      <c r="N8256" s="77">
        <v>3.2475000000000001</v>
      </c>
      <c r="O8256" s="77">
        <v>1.308698999230191</v>
      </c>
      <c r="P8256" s="77">
        <v>68482</v>
      </c>
      <c r="Q8256" s="77">
        <v>8182</v>
      </c>
      <c r="R8256" s="77">
        <v>8.3699999999999992</v>
      </c>
      <c r="S8256" s="77">
        <v>37.58</v>
      </c>
      <c r="T8256" s="77">
        <v>9.7830000000000013</v>
      </c>
      <c r="U8256" s="77">
        <v>21.501200000000001</v>
      </c>
      <c r="V8256" s="77">
        <v>-99999</v>
      </c>
      <c r="AC8256" s="77">
        <v>3.35</v>
      </c>
      <c r="AD8256" s="77">
        <v>3.14</v>
      </c>
      <c r="AH8256" s="77">
        <f>IF(AND(M8256&lt;Variables!$G$6,M8256&gt;Variables!$G$5),0,1)</f>
        <v>1</v>
      </c>
      <c r="AI8256" s="77">
        <f t="shared" si="260"/>
        <v>1</v>
      </c>
      <c r="AJ8256" s="77">
        <f>IF(I8256&gt;Variables!$G$7,0,1)</f>
        <v>1</v>
      </c>
      <c r="AK8256" s="77">
        <f>IF(F8256&gt;Variables!$G$8,0,1)</f>
        <v>0</v>
      </c>
      <c r="AL8256" s="77">
        <f>IF(G8256&gt;Variables!$G$9,0,1)</f>
        <v>1</v>
      </c>
      <c r="AM8256" s="77">
        <f>IF(AND(K8256&gt;Variables!$G$10,K8256&lt;Variables!$G$11),0,1)</f>
        <v>0</v>
      </c>
      <c r="AN8256" s="77">
        <f>IF(H8256&lt;Variables!$G$13,1,0)</f>
        <v>1</v>
      </c>
      <c r="AO8256" s="77">
        <f>IF(R8256&lt;Variables!$G$12,0,1)</f>
        <v>1</v>
      </c>
      <c r="AP8256" s="78">
        <f t="shared" si="261"/>
        <v>1</v>
      </c>
      <c r="AQ8256" s="77">
        <f>IF(V8256&lt;Variables!$G$15,1,0)</f>
        <v>1</v>
      </c>
      <c r="AR8256" s="77">
        <v>0</v>
      </c>
      <c r="AS8256" s="77">
        <v>0</v>
      </c>
      <c r="AT8256" s="77">
        <v>1</v>
      </c>
      <c r="AU8256" s="77">
        <v>0</v>
      </c>
      <c r="BA8256" s="77">
        <v>-2.25</v>
      </c>
    </row>
    <row r="8257" spans="3:53" x14ac:dyDescent="0.25">
      <c r="C8257" s="77" t="s">
        <v>863</v>
      </c>
      <c r="D8257" s="77" t="s">
        <v>670</v>
      </c>
      <c r="E8257" s="77">
        <v>11.97</v>
      </c>
      <c r="F8257" s="77">
        <v>10.82</v>
      </c>
      <c r="G8257" s="77">
        <v>-2.3199999999999998</v>
      </c>
      <c r="H8257" s="77">
        <v>-99999</v>
      </c>
      <c r="I8257" s="77">
        <v>485.25099999999998</v>
      </c>
      <c r="J8257" s="77" t="s">
        <v>75</v>
      </c>
      <c r="K8257" s="77">
        <v>79.89</v>
      </c>
      <c r="L8257" s="77">
        <v>-99999</v>
      </c>
      <c r="M8257" s="77">
        <v>-99999</v>
      </c>
      <c r="N8257" s="77">
        <v>12.19</v>
      </c>
      <c r="O8257" s="77">
        <v>0</v>
      </c>
      <c r="P8257" s="77">
        <v>168071</v>
      </c>
      <c r="Q8257" s="77">
        <v>18826</v>
      </c>
      <c r="R8257" s="77">
        <v>8.93</v>
      </c>
      <c r="S8257" s="77">
        <v>37.58</v>
      </c>
      <c r="T8257" s="77">
        <v>9.7830000000000013</v>
      </c>
      <c r="U8257" s="77">
        <v>21.501200000000001</v>
      </c>
      <c r="V8257" s="77">
        <v>-99999</v>
      </c>
      <c r="AC8257" s="77">
        <v>12.19</v>
      </c>
      <c r="AD8257" s="77">
        <v>11.93</v>
      </c>
      <c r="AH8257" s="77">
        <f>IF(AND(M8257&lt;Variables!$G$6,M8257&gt;Variables!$G$5),0,1)</f>
        <v>1</v>
      </c>
      <c r="AI8257" s="77">
        <f t="shared" si="260"/>
        <v>1</v>
      </c>
      <c r="AJ8257" s="77">
        <f>IF(I8257&gt;Variables!$G$7,0,1)</f>
        <v>0</v>
      </c>
      <c r="AK8257" s="77">
        <f>IF(F8257&gt;Variables!$G$8,0,1)</f>
        <v>0</v>
      </c>
      <c r="AL8257" s="77">
        <f>IF(G8257&gt;Variables!$G$9,0,1)</f>
        <v>1</v>
      </c>
      <c r="AM8257" s="77">
        <f>IF(AND(K8257&gt;Variables!$G$10,K8257&lt;Variables!$G$11),0,1)</f>
        <v>1</v>
      </c>
      <c r="AN8257" s="77">
        <f>IF(H8257&lt;Variables!$G$13,1,0)</f>
        <v>1</v>
      </c>
      <c r="AO8257" s="77">
        <f>IF(R8257&lt;Variables!$G$12,0,1)</f>
        <v>1</v>
      </c>
      <c r="AP8257" s="78">
        <f t="shared" si="261"/>
        <v>1</v>
      </c>
      <c r="AQ8257" s="77">
        <f>IF(V8257&lt;Variables!$G$15,1,0)</f>
        <v>1</v>
      </c>
      <c r="AR8257" s="77">
        <v>0</v>
      </c>
      <c r="AS8257" s="77">
        <v>0</v>
      </c>
      <c r="AT8257" s="77">
        <v>0</v>
      </c>
      <c r="AU8257" s="77">
        <v>0</v>
      </c>
      <c r="BA8257" s="77">
        <v>0</v>
      </c>
    </row>
    <row r="8258" spans="3:53" x14ac:dyDescent="0.25">
      <c r="C8258" s="77" t="s">
        <v>863</v>
      </c>
      <c r="D8258" s="77" t="s">
        <v>662</v>
      </c>
      <c r="E8258" s="77">
        <v>8.9499999999999993</v>
      </c>
      <c r="F8258" s="77">
        <v>28.8</v>
      </c>
      <c r="G8258" s="77">
        <v>5.07</v>
      </c>
      <c r="H8258" s="77">
        <v>583.41</v>
      </c>
      <c r="I8258" s="77">
        <v>24.905999999999999</v>
      </c>
      <c r="J8258" s="77" t="s">
        <v>74</v>
      </c>
      <c r="K8258" s="77">
        <v>52.63</v>
      </c>
      <c r="L8258" s="77">
        <v>8.9136842105263163</v>
      </c>
      <c r="M8258" s="77">
        <v>-4.133207368918717E-2</v>
      </c>
      <c r="N8258" s="77">
        <v>8.8883489795918376</v>
      </c>
      <c r="O8258" s="77">
        <v>0.24358877512431809</v>
      </c>
      <c r="P8258" s="77">
        <v>6640000</v>
      </c>
      <c r="Q8258" s="77">
        <v>659720</v>
      </c>
      <c r="R8258" s="77">
        <v>10.06</v>
      </c>
      <c r="S8258" s="77">
        <v>37.58</v>
      </c>
      <c r="T8258" s="77">
        <v>9.7830000000000013</v>
      </c>
      <c r="U8258" s="77">
        <v>21.501200000000001</v>
      </c>
      <c r="V8258" s="77">
        <v>2.3956353692017012</v>
      </c>
      <c r="AC8258" s="77">
        <v>8.9700000000000006</v>
      </c>
      <c r="AD8258" s="77">
        <v>8.7899999999999991</v>
      </c>
      <c r="AH8258" s="77">
        <f>IF(AND(M8258&lt;Variables!$G$6,M8258&gt;Variables!$G$5),0,1)</f>
        <v>1</v>
      </c>
      <c r="AI8258" s="77">
        <f t="shared" si="260"/>
        <v>0</v>
      </c>
      <c r="AJ8258" s="77">
        <f>IF(I8258&gt;Variables!$G$7,0,1)</f>
        <v>1</v>
      </c>
      <c r="AK8258" s="77">
        <f>IF(F8258&gt;Variables!$G$8,0,1)</f>
        <v>0</v>
      </c>
      <c r="AL8258" s="77">
        <f>IF(G8258&gt;Variables!$G$9,0,1)</f>
        <v>1</v>
      </c>
      <c r="AM8258" s="77">
        <f>IF(AND(K8258&gt;Variables!$G$10,K8258&lt;Variables!$G$11),0,1)</f>
        <v>1</v>
      </c>
      <c r="AN8258" s="77">
        <f>IF(H8258&lt;Variables!$G$13,1,0)</f>
        <v>1</v>
      </c>
      <c r="AO8258" s="77">
        <f>IF(R8258&lt;Variables!$G$12,0,1)</f>
        <v>1</v>
      </c>
      <c r="AP8258" s="78">
        <f t="shared" si="261"/>
        <v>0</v>
      </c>
      <c r="AQ8258" s="77">
        <f>IF(V8258&lt;Variables!$G$15,1,0)</f>
        <v>1</v>
      </c>
      <c r="AR8258" s="77">
        <v>0</v>
      </c>
      <c r="AS8258" s="77">
        <v>1</v>
      </c>
      <c r="AT8258" s="77">
        <v>0</v>
      </c>
      <c r="AU8258" s="77">
        <v>0</v>
      </c>
      <c r="BA8258" s="77">
        <v>-0.28999999999999998</v>
      </c>
    </row>
    <row r="8259" spans="3:53" x14ac:dyDescent="0.25">
      <c r="C8259" s="77" t="s">
        <v>863</v>
      </c>
      <c r="D8259" s="77" t="s">
        <v>714</v>
      </c>
      <c r="E8259" s="77">
        <v>36.130000000000003</v>
      </c>
      <c r="F8259" s="77">
        <v>9.4600000000000009</v>
      </c>
      <c r="G8259" s="77">
        <v>5.45</v>
      </c>
      <c r="H8259" s="77">
        <v>2860</v>
      </c>
      <c r="I8259" s="77">
        <v>-43.319000000000003</v>
      </c>
      <c r="J8259" s="77" t="s">
        <v>74</v>
      </c>
      <c r="K8259" s="77">
        <v>71.040000000000006</v>
      </c>
      <c r="L8259" s="77">
        <v>35.631729999999997</v>
      </c>
      <c r="M8259" s="77">
        <v>0.94935048059693261</v>
      </c>
      <c r="N8259" s="77">
        <v>35.454631999999997</v>
      </c>
      <c r="O8259" s="77">
        <v>1.45359850301084</v>
      </c>
      <c r="P8259" s="77">
        <v>5805000</v>
      </c>
      <c r="Q8259" s="77">
        <v>19321000</v>
      </c>
      <c r="R8259" s="77">
        <v>0.3</v>
      </c>
      <c r="S8259" s="77">
        <v>37.58</v>
      </c>
      <c r="T8259" s="77">
        <v>9.7830000000000013</v>
      </c>
      <c r="U8259" s="77">
        <v>21.501200000000001</v>
      </c>
      <c r="V8259" s="77">
        <v>2.5026054105897191</v>
      </c>
      <c r="AC8259" s="77">
        <v>36.585000000000001</v>
      </c>
      <c r="AD8259" s="77">
        <v>35.36</v>
      </c>
      <c r="AH8259" s="77">
        <f>IF(AND(M8259&lt;Variables!$G$6,M8259&gt;Variables!$G$5),0,1)</f>
        <v>1</v>
      </c>
      <c r="AI8259" s="77">
        <f t="shared" si="260"/>
        <v>0</v>
      </c>
      <c r="AJ8259" s="77">
        <f>IF(I8259&gt;Variables!$G$7,0,1)</f>
        <v>1</v>
      </c>
      <c r="AK8259" s="77">
        <f>IF(F8259&gt;Variables!$G$8,0,1)</f>
        <v>0</v>
      </c>
      <c r="AL8259" s="77">
        <f>IF(G8259&gt;Variables!$G$9,0,1)</f>
        <v>1</v>
      </c>
      <c r="AM8259" s="77">
        <f>IF(AND(K8259&gt;Variables!$G$10,K8259&lt;Variables!$G$11),0,1)</f>
        <v>1</v>
      </c>
      <c r="AN8259" s="77">
        <f>IF(H8259&lt;Variables!$G$13,1,0)</f>
        <v>0</v>
      </c>
      <c r="AO8259" s="77">
        <f>IF(R8259&lt;Variables!$G$12,0,1)</f>
        <v>0</v>
      </c>
      <c r="AP8259" s="78">
        <f t="shared" si="261"/>
        <v>0</v>
      </c>
      <c r="AQ8259" s="77">
        <f>IF(V8259&lt;Variables!$G$15,1,0)</f>
        <v>1</v>
      </c>
      <c r="AR8259" s="77">
        <v>0</v>
      </c>
      <c r="AS8259" s="77">
        <v>0</v>
      </c>
      <c r="AT8259" s="77">
        <v>1</v>
      </c>
      <c r="AU8259" s="77">
        <v>0</v>
      </c>
      <c r="BA8259" s="77">
        <v>-1.1599999999999999</v>
      </c>
    </row>
    <row r="8260" spans="3:53" x14ac:dyDescent="0.25">
      <c r="C8260" s="77" t="s">
        <v>863</v>
      </c>
      <c r="D8260" s="77" t="s">
        <v>695</v>
      </c>
      <c r="E8260" s="77">
        <v>2.96</v>
      </c>
      <c r="F8260" s="77">
        <v>9.02</v>
      </c>
      <c r="G8260" s="77">
        <v>9.02</v>
      </c>
      <c r="H8260" s="77">
        <v>-99999</v>
      </c>
      <c r="I8260" s="77">
        <v>-8.0869999999999997</v>
      </c>
      <c r="J8260" s="77" t="s">
        <v>75</v>
      </c>
      <c r="K8260" s="77">
        <v>60.95</v>
      </c>
      <c r="L8260" s="77">
        <v>2.9224999999999999</v>
      </c>
      <c r="M8260" s="77">
        <v>-0.76988879384088849</v>
      </c>
      <c r="N8260" s="77">
        <v>2.927</v>
      </c>
      <c r="O8260" s="77">
        <v>-0.92244619063889899</v>
      </c>
      <c r="P8260" s="77">
        <v>28334</v>
      </c>
      <c r="Q8260" s="77">
        <v>9857</v>
      </c>
      <c r="R8260" s="77">
        <v>2.87</v>
      </c>
      <c r="S8260" s="77">
        <v>37.58</v>
      </c>
      <c r="T8260" s="77">
        <v>9.7830000000000013</v>
      </c>
      <c r="U8260" s="77">
        <v>21.501200000000001</v>
      </c>
      <c r="V8260" s="77">
        <v>2.5248057639007699</v>
      </c>
      <c r="AC8260" s="77">
        <v>3.16</v>
      </c>
      <c r="AD8260" s="77">
        <v>2.8</v>
      </c>
      <c r="AH8260" s="77">
        <f>IF(AND(M8260&lt;Variables!$G$6,M8260&gt;Variables!$G$5),0,1)</f>
        <v>1</v>
      </c>
      <c r="AI8260" s="77">
        <f t="shared" si="260"/>
        <v>1</v>
      </c>
      <c r="AJ8260" s="77">
        <f>IF(I8260&gt;Variables!$G$7,0,1)</f>
        <v>1</v>
      </c>
      <c r="AK8260" s="77">
        <f>IF(F8260&gt;Variables!$G$8,0,1)</f>
        <v>0</v>
      </c>
      <c r="AL8260" s="77">
        <f>IF(G8260&gt;Variables!$G$9,0,1)</f>
        <v>1</v>
      </c>
      <c r="AM8260" s="77">
        <f>IF(AND(K8260&gt;Variables!$G$10,K8260&lt;Variables!$G$11),0,1)</f>
        <v>1</v>
      </c>
      <c r="AN8260" s="77">
        <f>IF(H8260&lt;Variables!$G$13,1,0)</f>
        <v>1</v>
      </c>
      <c r="AO8260" s="77">
        <f>IF(R8260&lt;Variables!$G$12,0,1)</f>
        <v>1</v>
      </c>
      <c r="AP8260" s="78">
        <f t="shared" si="261"/>
        <v>1</v>
      </c>
      <c r="AQ8260" s="77">
        <f>IF(V8260&lt;Variables!$G$15,1,0)</f>
        <v>1</v>
      </c>
      <c r="AR8260" s="77">
        <v>0</v>
      </c>
      <c r="AS8260" s="77">
        <v>0</v>
      </c>
      <c r="AT8260" s="77">
        <v>1</v>
      </c>
      <c r="AU8260" s="77">
        <v>0</v>
      </c>
      <c r="BA8260" s="77">
        <v>-2.25</v>
      </c>
    </row>
    <row r="8261" spans="3:53" x14ac:dyDescent="0.25">
      <c r="C8261" s="77" t="s">
        <v>864</v>
      </c>
      <c r="D8261" s="77" t="s">
        <v>176</v>
      </c>
      <c r="E8261" s="77">
        <v>44.35</v>
      </c>
      <c r="F8261" s="77">
        <v>10.66</v>
      </c>
      <c r="G8261" s="77">
        <v>11.23</v>
      </c>
      <c r="H8261" s="77">
        <v>2140</v>
      </c>
      <c r="I8261" s="77">
        <v>12.295999999999999</v>
      </c>
      <c r="J8261" s="77" t="s">
        <v>74</v>
      </c>
      <c r="K8261" s="77">
        <v>76.67</v>
      </c>
      <c r="L8261" s="77">
        <v>43.586605000000013</v>
      </c>
      <c r="M8261" s="77">
        <v>1.54472916621975</v>
      </c>
      <c r="N8261" s="77">
        <v>43.455658</v>
      </c>
      <c r="O8261" s="77">
        <v>1.8507187257410811</v>
      </c>
      <c r="P8261" s="77">
        <v>2153000</v>
      </c>
      <c r="Q8261" s="77">
        <v>2594000</v>
      </c>
      <c r="R8261" s="77">
        <v>0.83</v>
      </c>
      <c r="S8261" s="77">
        <v>37.264000000000003</v>
      </c>
      <c r="T8261" s="77">
        <v>9.8490000000000002</v>
      </c>
      <c r="U8261" s="77">
        <v>21.517600000000002</v>
      </c>
      <c r="V8261" s="77">
        <v>2.4841586288977089</v>
      </c>
      <c r="AC8261" s="77">
        <v>44.6</v>
      </c>
      <c r="AD8261" s="77">
        <v>42.87</v>
      </c>
      <c r="AH8261" s="77">
        <f>IF(AND(M8261&lt;Variables!$G$6,M8261&gt;Variables!$G$5),0,1)</f>
        <v>1</v>
      </c>
      <c r="AI8261" s="77">
        <f t="shared" si="260"/>
        <v>0</v>
      </c>
      <c r="AJ8261" s="77">
        <f>IF(I8261&gt;Variables!$G$7,0,1)</f>
        <v>1</v>
      </c>
      <c r="AK8261" s="77">
        <f>IF(F8261&gt;Variables!$G$8,0,1)</f>
        <v>0</v>
      </c>
      <c r="AL8261" s="77">
        <f>IF(G8261&gt;Variables!$G$9,0,1)</f>
        <v>0</v>
      </c>
      <c r="AM8261" s="77">
        <f>IF(AND(K8261&gt;Variables!$G$10,K8261&lt;Variables!$G$11),0,1)</f>
        <v>1</v>
      </c>
      <c r="AN8261" s="77">
        <f>IF(H8261&lt;Variables!$G$13,1,0)</f>
        <v>0</v>
      </c>
      <c r="AO8261" s="77">
        <f>IF(R8261&lt;Variables!$G$12,0,1)</f>
        <v>0</v>
      </c>
      <c r="AP8261" s="78">
        <f t="shared" si="261"/>
        <v>0</v>
      </c>
      <c r="AQ8261" s="77">
        <f>IF(V8261&lt;Variables!$G$15,1,0)</f>
        <v>1</v>
      </c>
      <c r="AR8261" s="77">
        <v>0</v>
      </c>
      <c r="AS8261" s="77">
        <v>0</v>
      </c>
      <c r="AT8261" s="77">
        <v>1</v>
      </c>
      <c r="AU8261" s="77">
        <v>0</v>
      </c>
      <c r="BA8261" s="77">
        <v>-1.65</v>
      </c>
    </row>
    <row r="8262" spans="3:53" x14ac:dyDescent="0.25">
      <c r="C8262" s="77" t="s">
        <v>864</v>
      </c>
      <c r="D8262" s="77" t="s">
        <v>667</v>
      </c>
      <c r="E8262" s="77">
        <v>86.46</v>
      </c>
      <c r="F8262" s="77">
        <v>79.37</v>
      </c>
      <c r="G8262" s="77">
        <v>1.04</v>
      </c>
      <c r="H8262" s="77">
        <v>-99999</v>
      </c>
      <c r="I8262" s="77">
        <v>7.8E-2</v>
      </c>
      <c r="J8262" s="77" t="s">
        <v>74</v>
      </c>
      <c r="K8262" s="77">
        <v>75.94</v>
      </c>
      <c r="L8262" s="77">
        <v>86.150379999999998</v>
      </c>
      <c r="M8262" s="77">
        <v>-1.9593645437199991E-2</v>
      </c>
      <c r="N8262" s="77">
        <v>86.146249999999995</v>
      </c>
      <c r="O8262" s="77">
        <v>-1.4800412089901689E-2</v>
      </c>
      <c r="P8262" s="77">
        <v>40614</v>
      </c>
      <c r="Q8262" s="77">
        <v>530</v>
      </c>
      <c r="R8262" s="77">
        <v>76.63</v>
      </c>
      <c r="S8262" s="77">
        <v>37.264000000000003</v>
      </c>
      <c r="T8262" s="77">
        <v>9.8490000000000002</v>
      </c>
      <c r="U8262" s="77">
        <v>21.517600000000002</v>
      </c>
      <c r="V8262" s="77">
        <v>2.637715687243074</v>
      </c>
      <c r="AC8262" s="77">
        <v>86.5</v>
      </c>
      <c r="AD8262" s="77">
        <v>86.05</v>
      </c>
      <c r="AH8262" s="77">
        <f>IF(AND(M8262&lt;Variables!$G$6,M8262&gt;Variables!$G$5),0,1)</f>
        <v>1</v>
      </c>
      <c r="AI8262" s="77">
        <f t="shared" si="260"/>
        <v>0</v>
      </c>
      <c r="AJ8262" s="77">
        <f>IF(I8262&gt;Variables!$G$7,0,1)</f>
        <v>1</v>
      </c>
      <c r="AK8262" s="77">
        <f>IF(F8262&gt;Variables!$G$8,0,1)</f>
        <v>0</v>
      </c>
      <c r="AL8262" s="77">
        <f>IF(G8262&gt;Variables!$G$9,0,1)</f>
        <v>1</v>
      </c>
      <c r="AM8262" s="77">
        <f>IF(AND(K8262&gt;Variables!$G$10,K8262&lt;Variables!$G$11),0,1)</f>
        <v>1</v>
      </c>
      <c r="AN8262" s="77">
        <f>IF(H8262&lt;Variables!$G$13,1,0)</f>
        <v>1</v>
      </c>
      <c r="AO8262" s="77">
        <f>IF(R8262&lt;Variables!$G$12,0,1)</f>
        <v>1</v>
      </c>
      <c r="AP8262" s="78">
        <f t="shared" si="261"/>
        <v>0</v>
      </c>
      <c r="AQ8262" s="77">
        <f>IF(V8262&lt;Variables!$G$15,1,0)</f>
        <v>1</v>
      </c>
      <c r="AR8262" s="77">
        <v>0</v>
      </c>
      <c r="AS8262" s="77">
        <v>0</v>
      </c>
      <c r="AT8262" s="77">
        <v>0</v>
      </c>
      <c r="AU8262" s="77">
        <v>0</v>
      </c>
      <c r="BA8262" s="77">
        <v>0</v>
      </c>
    </row>
    <row r="8263" spans="3:53" x14ac:dyDescent="0.25">
      <c r="C8263" s="77" t="s">
        <v>864</v>
      </c>
      <c r="D8263" s="77" t="s">
        <v>699</v>
      </c>
      <c r="E8263" s="77">
        <v>3.48</v>
      </c>
      <c r="F8263" s="77">
        <v>30.5</v>
      </c>
      <c r="G8263" s="77">
        <v>27.01</v>
      </c>
      <c r="H8263" s="77">
        <v>52.01</v>
      </c>
      <c r="I8263" s="77">
        <v>38.457000000000001</v>
      </c>
      <c r="J8263" s="77" t="s">
        <v>75</v>
      </c>
      <c r="K8263" s="77">
        <v>63.52</v>
      </c>
      <c r="L8263" s="77">
        <v>3.37331</v>
      </c>
      <c r="M8263" s="77">
        <v>3.162768912433187</v>
      </c>
      <c r="N8263" s="77">
        <v>3.3860399999999991</v>
      </c>
      <c r="O8263" s="77">
        <v>2.7749229188078259</v>
      </c>
      <c r="P8263" s="77">
        <v>3550000</v>
      </c>
      <c r="Q8263" s="77">
        <v>100560</v>
      </c>
      <c r="R8263" s="77">
        <v>35.299999999999997</v>
      </c>
      <c r="S8263" s="77">
        <v>37.264000000000003</v>
      </c>
      <c r="T8263" s="77">
        <v>9.8490000000000002</v>
      </c>
      <c r="U8263" s="77">
        <v>21.517600000000002</v>
      </c>
      <c r="V8263" s="77">
        <v>2.3013424923864099</v>
      </c>
      <c r="AC8263" s="77">
        <v>3.9</v>
      </c>
      <c r="AD8263" s="77">
        <v>3.13</v>
      </c>
      <c r="AH8263" s="77">
        <f>IF(AND(M8263&lt;Variables!$G$6,M8263&gt;Variables!$G$5),0,1)</f>
        <v>1</v>
      </c>
      <c r="AI8263" s="77">
        <f t="shared" si="260"/>
        <v>1</v>
      </c>
      <c r="AJ8263" s="77">
        <f>IF(I8263&gt;Variables!$G$7,0,1)</f>
        <v>1</v>
      </c>
      <c r="AK8263" s="77">
        <f>IF(F8263&gt;Variables!$G$8,0,1)</f>
        <v>0</v>
      </c>
      <c r="AL8263" s="77">
        <f>IF(G8263&gt;Variables!$G$9,0,1)</f>
        <v>0</v>
      </c>
      <c r="AM8263" s="77">
        <f>IF(AND(K8263&gt;Variables!$G$10,K8263&lt;Variables!$G$11),0,1)</f>
        <v>0</v>
      </c>
      <c r="AN8263" s="77">
        <f>IF(H8263&lt;Variables!$G$13,1,0)</f>
        <v>1</v>
      </c>
      <c r="AO8263" s="77">
        <f>IF(R8263&lt;Variables!$G$12,0,1)</f>
        <v>1</v>
      </c>
      <c r="AP8263" s="78">
        <f t="shared" si="261"/>
        <v>1</v>
      </c>
      <c r="AQ8263" s="77">
        <f>IF(V8263&lt;Variables!$G$15,1,0)</f>
        <v>1</v>
      </c>
      <c r="AR8263" s="77">
        <v>0</v>
      </c>
      <c r="AS8263" s="77">
        <v>0</v>
      </c>
      <c r="AT8263" s="77">
        <v>1</v>
      </c>
      <c r="AU8263" s="77">
        <v>0</v>
      </c>
      <c r="BA8263" s="77">
        <v>-2.25</v>
      </c>
    </row>
    <row r="8264" spans="3:53" x14ac:dyDescent="0.25">
      <c r="C8264" s="77" t="s">
        <v>864</v>
      </c>
      <c r="D8264" s="77" t="s">
        <v>436</v>
      </c>
      <c r="E8264" s="77">
        <v>5.28</v>
      </c>
      <c r="F8264" s="77">
        <v>27.07</v>
      </c>
      <c r="G8264" s="77">
        <v>18.649999999999999</v>
      </c>
      <c r="H8264" s="77">
        <v>41.82</v>
      </c>
      <c r="I8264" s="77">
        <v>0.54100000000000004</v>
      </c>
      <c r="J8264" s="77" t="s">
        <v>75</v>
      </c>
      <c r="K8264" s="77">
        <v>46.42</v>
      </c>
      <c r="L8264" s="77">
        <v>5.3318349999999999</v>
      </c>
      <c r="M8264" s="77">
        <v>-0.9721793716422138</v>
      </c>
      <c r="N8264" s="77">
        <v>5.319236000000001</v>
      </c>
      <c r="O8264" s="77">
        <v>-0.73762472655848899</v>
      </c>
      <c r="P8264" s="77">
        <v>9950000</v>
      </c>
      <c r="Q8264" s="77">
        <v>1680000</v>
      </c>
      <c r="R8264" s="77">
        <v>5.92</v>
      </c>
      <c r="S8264" s="77">
        <v>37.264000000000003</v>
      </c>
      <c r="T8264" s="77">
        <v>9.8490000000000002</v>
      </c>
      <c r="U8264" s="77">
        <v>21.517600000000002</v>
      </c>
      <c r="V8264" s="77">
        <v>2.345136462252114</v>
      </c>
      <c r="AC8264" s="77">
        <v>6.45</v>
      </c>
      <c r="AD8264" s="77">
        <v>5</v>
      </c>
      <c r="AH8264" s="77">
        <f>IF(AND(M8264&lt;Variables!$G$6,M8264&gt;Variables!$G$5),0,1)</f>
        <v>1</v>
      </c>
      <c r="AI8264" s="77">
        <f t="shared" si="260"/>
        <v>0</v>
      </c>
      <c r="AJ8264" s="77">
        <f>IF(I8264&gt;Variables!$G$7,0,1)</f>
        <v>1</v>
      </c>
      <c r="AK8264" s="77">
        <f>IF(F8264&gt;Variables!$G$8,0,1)</f>
        <v>0</v>
      </c>
      <c r="AL8264" s="77">
        <f>IF(G8264&gt;Variables!$G$9,0,1)</f>
        <v>0</v>
      </c>
      <c r="AM8264" s="77">
        <f>IF(AND(K8264&gt;Variables!$G$10,K8264&lt;Variables!$G$11),0,1)</f>
        <v>1</v>
      </c>
      <c r="AN8264" s="77">
        <f>IF(H8264&lt;Variables!$G$13,1,0)</f>
        <v>1</v>
      </c>
      <c r="AO8264" s="77">
        <f>IF(R8264&lt;Variables!$G$12,0,1)</f>
        <v>1</v>
      </c>
      <c r="AP8264" s="78">
        <f t="shared" si="261"/>
        <v>1</v>
      </c>
      <c r="AQ8264" s="77">
        <f>IF(V8264&lt;Variables!$G$15,1,0)</f>
        <v>1</v>
      </c>
      <c r="AR8264" s="77">
        <v>0</v>
      </c>
      <c r="AS8264" s="77">
        <v>0</v>
      </c>
      <c r="AT8264" s="77">
        <v>1</v>
      </c>
      <c r="AU8264" s="77">
        <v>0</v>
      </c>
      <c r="BA8264" s="77">
        <v>-2.25</v>
      </c>
    </row>
    <row r="8265" spans="3:53" x14ac:dyDescent="0.25">
      <c r="C8265" s="77" t="s">
        <v>864</v>
      </c>
      <c r="D8265" s="77" t="s">
        <v>183</v>
      </c>
      <c r="E8265" s="77">
        <v>48.69</v>
      </c>
      <c r="F8265" s="77">
        <v>11.78</v>
      </c>
      <c r="G8265" s="77">
        <v>8.92</v>
      </c>
      <c r="H8265" s="77">
        <v>6950</v>
      </c>
      <c r="I8265" s="77">
        <v>13956.493</v>
      </c>
      <c r="J8265" s="77" t="s">
        <v>75</v>
      </c>
      <c r="K8265" s="77">
        <v>72.67</v>
      </c>
      <c r="L8265" s="77">
        <v>48.182895000000002</v>
      </c>
      <c r="M8265" s="77">
        <v>0.82416176944120156</v>
      </c>
      <c r="N8265" s="77">
        <v>47.206404081632662</v>
      </c>
      <c r="O8265" s="77">
        <v>2.9097660478269511</v>
      </c>
      <c r="P8265" s="77">
        <v>966342</v>
      </c>
      <c r="Q8265" s="77">
        <v>2152000</v>
      </c>
      <c r="R8265" s="77">
        <v>0.45</v>
      </c>
      <c r="S8265" s="77">
        <v>37.264000000000003</v>
      </c>
      <c r="T8265" s="77">
        <v>9.8490000000000002</v>
      </c>
      <c r="U8265" s="77">
        <v>21.517600000000002</v>
      </c>
      <c r="V8265" s="77">
        <v>2.5264743317539149</v>
      </c>
      <c r="AC8265" s="77">
        <v>50.4</v>
      </c>
      <c r="AD8265" s="77">
        <v>47.61</v>
      </c>
      <c r="AH8265" s="77">
        <f>IF(AND(M8265&lt;Variables!$G$6,M8265&gt;Variables!$G$5),0,1)</f>
        <v>1</v>
      </c>
      <c r="AI8265" s="77">
        <f t="shared" si="260"/>
        <v>0</v>
      </c>
      <c r="AJ8265" s="77">
        <f>IF(I8265&gt;Variables!$G$7,0,1)</f>
        <v>0</v>
      </c>
      <c r="AK8265" s="77">
        <f>IF(F8265&gt;Variables!$G$8,0,1)</f>
        <v>0</v>
      </c>
      <c r="AL8265" s="77">
        <f>IF(G8265&gt;Variables!$G$9,0,1)</f>
        <v>1</v>
      </c>
      <c r="AM8265" s="77">
        <f>IF(AND(K8265&gt;Variables!$G$10,K8265&lt;Variables!$G$11),0,1)</f>
        <v>1</v>
      </c>
      <c r="AN8265" s="77">
        <f>IF(H8265&lt;Variables!$G$13,1,0)</f>
        <v>0</v>
      </c>
      <c r="AO8265" s="77">
        <f>IF(R8265&lt;Variables!$G$12,0,1)</f>
        <v>0</v>
      </c>
      <c r="AP8265" s="78">
        <f t="shared" si="261"/>
        <v>1</v>
      </c>
      <c r="AQ8265" s="77">
        <f>IF(V8265&lt;Variables!$G$15,1,0)</f>
        <v>1</v>
      </c>
      <c r="AR8265" s="77">
        <v>1</v>
      </c>
      <c r="AS8265" s="77">
        <v>0</v>
      </c>
      <c r="AT8265" s="77">
        <v>0</v>
      </c>
      <c r="AU8265" s="77">
        <v>0</v>
      </c>
      <c r="BA8265" s="77">
        <v>0.76</v>
      </c>
    </row>
    <row r="8266" spans="3:53" x14ac:dyDescent="0.25">
      <c r="C8266" s="77" t="s">
        <v>864</v>
      </c>
      <c r="D8266" s="77" t="s">
        <v>680</v>
      </c>
      <c r="E8266" s="77">
        <v>91.34</v>
      </c>
      <c r="F8266" s="77">
        <v>10.88</v>
      </c>
      <c r="G8266" s="77">
        <v>10</v>
      </c>
      <c r="H8266" s="77">
        <v>2420</v>
      </c>
      <c r="I8266" s="77">
        <v>-12.615</v>
      </c>
      <c r="J8266" s="77" t="s">
        <v>75</v>
      </c>
      <c r="K8266" s="77">
        <v>59.89</v>
      </c>
      <c r="L8266" s="77">
        <v>90.868165000000005</v>
      </c>
      <c r="M8266" s="77">
        <v>0.23312344867973681</v>
      </c>
      <c r="N8266" s="77">
        <v>90.076955999999996</v>
      </c>
      <c r="O8266" s="77">
        <v>1.1135411813871721</v>
      </c>
      <c r="P8266" s="77">
        <v>737280</v>
      </c>
      <c r="Q8266" s="77">
        <v>941480</v>
      </c>
      <c r="R8266" s="77">
        <v>0.78</v>
      </c>
      <c r="S8266" s="77">
        <v>37.264000000000003</v>
      </c>
      <c r="T8266" s="77">
        <v>9.8490000000000002</v>
      </c>
      <c r="U8266" s="77">
        <v>21.517600000000002</v>
      </c>
      <c r="V8266" s="77">
        <v>2.456740643793633</v>
      </c>
      <c r="AC8266" s="77">
        <v>91.65</v>
      </c>
      <c r="AD8266" s="77">
        <v>89.32</v>
      </c>
      <c r="AH8266" s="77">
        <f>IF(AND(M8266&lt;Variables!$G$6,M8266&gt;Variables!$G$5),0,1)</f>
        <v>1</v>
      </c>
      <c r="AI8266" s="77">
        <f t="shared" si="260"/>
        <v>0</v>
      </c>
      <c r="AJ8266" s="77">
        <f>IF(I8266&gt;Variables!$G$7,0,1)</f>
        <v>1</v>
      </c>
      <c r="AK8266" s="77">
        <f>IF(F8266&gt;Variables!$G$8,0,1)</f>
        <v>0</v>
      </c>
      <c r="AL8266" s="77">
        <f>IF(G8266&gt;Variables!$G$9,0,1)</f>
        <v>1</v>
      </c>
      <c r="AM8266" s="77">
        <f>IF(AND(K8266&gt;Variables!$G$10,K8266&lt;Variables!$G$11),0,1)</f>
        <v>1</v>
      </c>
      <c r="AN8266" s="77">
        <f>IF(H8266&lt;Variables!$G$13,1,0)</f>
        <v>0</v>
      </c>
      <c r="AO8266" s="77">
        <f>IF(R8266&lt;Variables!$G$12,0,1)</f>
        <v>0</v>
      </c>
      <c r="AP8266" s="78">
        <f t="shared" si="261"/>
        <v>1</v>
      </c>
      <c r="AQ8266" s="77">
        <f>IF(V8266&lt;Variables!$G$15,1,0)</f>
        <v>1</v>
      </c>
      <c r="AR8266" s="77">
        <v>0</v>
      </c>
      <c r="AS8266" s="77">
        <v>0</v>
      </c>
      <c r="AT8266" s="77">
        <v>0</v>
      </c>
      <c r="AU8266" s="77">
        <v>1</v>
      </c>
      <c r="BA8266" s="77">
        <v>-1.28</v>
      </c>
    </row>
    <row r="8267" spans="3:53" x14ac:dyDescent="0.25">
      <c r="C8267" s="77" t="s">
        <v>864</v>
      </c>
      <c r="D8267" s="77" t="s">
        <v>575</v>
      </c>
      <c r="E8267" s="77">
        <v>47.59</v>
      </c>
      <c r="F8267" s="77">
        <v>9.2200000000000006</v>
      </c>
      <c r="G8267" s="77">
        <v>7.12</v>
      </c>
      <c r="H8267" s="77">
        <v>2630</v>
      </c>
      <c r="I8267" s="77">
        <v>-16.539000000000001</v>
      </c>
      <c r="J8267" s="77" t="s">
        <v>75</v>
      </c>
      <c r="K8267" s="77">
        <v>54.83</v>
      </c>
      <c r="L8267" s="77">
        <v>47.43446999999999</v>
      </c>
      <c r="M8267" s="77">
        <v>-5.1586957754548073E-2</v>
      </c>
      <c r="N8267" s="77">
        <v>47.221580000000003</v>
      </c>
      <c r="O8267" s="77">
        <v>0.39901248539331718</v>
      </c>
      <c r="P8267" s="77">
        <v>1300000</v>
      </c>
      <c r="Q8267" s="77">
        <v>1620000</v>
      </c>
      <c r="R8267" s="77">
        <v>0.8</v>
      </c>
      <c r="S8267" s="77">
        <v>37.264000000000003</v>
      </c>
      <c r="T8267" s="77">
        <v>9.8490000000000002</v>
      </c>
      <c r="U8267" s="77">
        <v>21.517600000000002</v>
      </c>
      <c r="V8267" s="77">
        <v>2.4190996494388148</v>
      </c>
      <c r="AC8267" s="77">
        <v>48.879899999999999</v>
      </c>
      <c r="AD8267" s="77">
        <v>47.38</v>
      </c>
      <c r="AH8267" s="77">
        <f>IF(AND(M8267&lt;Variables!$G$6,M8267&gt;Variables!$G$5),0,1)</f>
        <v>1</v>
      </c>
      <c r="AI8267" s="77">
        <f t="shared" si="260"/>
        <v>0</v>
      </c>
      <c r="AJ8267" s="77">
        <f>IF(I8267&gt;Variables!$G$7,0,1)</f>
        <v>1</v>
      </c>
      <c r="AK8267" s="77">
        <f>IF(F8267&gt;Variables!$G$8,0,1)</f>
        <v>0</v>
      </c>
      <c r="AL8267" s="77">
        <f>IF(G8267&gt;Variables!$G$9,0,1)</f>
        <v>1</v>
      </c>
      <c r="AM8267" s="77">
        <f>IF(AND(K8267&gt;Variables!$G$10,K8267&lt;Variables!$G$11),0,1)</f>
        <v>1</v>
      </c>
      <c r="AN8267" s="77">
        <f>IF(H8267&lt;Variables!$G$13,1,0)</f>
        <v>0</v>
      </c>
      <c r="AO8267" s="77">
        <f>IF(R8267&lt;Variables!$G$12,0,1)</f>
        <v>0</v>
      </c>
      <c r="AP8267" s="78">
        <f t="shared" si="261"/>
        <v>1</v>
      </c>
      <c r="AQ8267" s="77">
        <f>IF(V8267&lt;Variables!$G$15,1,0)</f>
        <v>1</v>
      </c>
      <c r="AR8267" s="77">
        <v>1</v>
      </c>
      <c r="AS8267" s="77">
        <v>0</v>
      </c>
      <c r="AT8267" s="77">
        <v>0</v>
      </c>
      <c r="AU8267" s="77">
        <v>0</v>
      </c>
      <c r="BA8267" s="77">
        <v>1.41</v>
      </c>
    </row>
    <row r="8268" spans="3:53" x14ac:dyDescent="0.25">
      <c r="C8268" s="77" t="s">
        <v>864</v>
      </c>
      <c r="D8268" s="77" t="s">
        <v>475</v>
      </c>
      <c r="E8268" s="77">
        <v>56.08</v>
      </c>
      <c r="F8268" s="77">
        <v>9.15</v>
      </c>
      <c r="G8268" s="77">
        <v>6.31</v>
      </c>
      <c r="H8268" s="77">
        <v>5300</v>
      </c>
      <c r="I8268" s="77">
        <v>4.6239999999999997</v>
      </c>
      <c r="J8268" s="77" t="s">
        <v>75</v>
      </c>
      <c r="K8268" s="77">
        <v>72.260000000000005</v>
      </c>
      <c r="L8268" s="77">
        <v>55.329355</v>
      </c>
      <c r="M8268" s="77">
        <v>1.049433885502546</v>
      </c>
      <c r="N8268" s="77">
        <v>55.131804166666683</v>
      </c>
      <c r="O8268" s="77">
        <v>1.411518895664631</v>
      </c>
      <c r="P8268" s="77">
        <v>375517</v>
      </c>
      <c r="Q8268" s="77">
        <v>447080</v>
      </c>
      <c r="R8268" s="77">
        <v>0.84</v>
      </c>
      <c r="S8268" s="77">
        <v>37.264000000000003</v>
      </c>
      <c r="T8268" s="77">
        <v>9.8490000000000002</v>
      </c>
      <c r="U8268" s="77">
        <v>21.517600000000002</v>
      </c>
      <c r="V8268" s="77">
        <v>2.5028634887116978</v>
      </c>
      <c r="AC8268" s="77">
        <v>57.884999999999998</v>
      </c>
      <c r="AD8268" s="77">
        <v>55.2</v>
      </c>
      <c r="AH8268" s="77">
        <f>IF(AND(M8268&lt;Variables!$G$6,M8268&gt;Variables!$G$5),0,1)</f>
        <v>1</v>
      </c>
      <c r="AI8268" s="77">
        <f t="shared" si="260"/>
        <v>0</v>
      </c>
      <c r="AJ8268" s="77">
        <f>IF(I8268&gt;Variables!$G$7,0,1)</f>
        <v>1</v>
      </c>
      <c r="AK8268" s="77">
        <f>IF(F8268&gt;Variables!$G$8,0,1)</f>
        <v>0</v>
      </c>
      <c r="AL8268" s="77">
        <f>IF(G8268&gt;Variables!$G$9,0,1)</f>
        <v>1</v>
      </c>
      <c r="AM8268" s="77">
        <f>IF(AND(K8268&gt;Variables!$G$10,K8268&lt;Variables!$G$11),0,1)</f>
        <v>1</v>
      </c>
      <c r="AN8268" s="77">
        <f>IF(H8268&lt;Variables!$G$13,1,0)</f>
        <v>0</v>
      </c>
      <c r="AO8268" s="77">
        <f>IF(R8268&lt;Variables!$G$12,0,1)</f>
        <v>0</v>
      </c>
      <c r="AP8268" s="78">
        <f t="shared" si="261"/>
        <v>1</v>
      </c>
      <c r="AQ8268" s="77">
        <f>IF(V8268&lt;Variables!$G$15,1,0)</f>
        <v>1</v>
      </c>
      <c r="AR8268" s="77">
        <v>1</v>
      </c>
      <c r="AS8268" s="77">
        <v>0</v>
      </c>
      <c r="AT8268" s="77">
        <v>0</v>
      </c>
      <c r="AU8268" s="77">
        <v>0</v>
      </c>
      <c r="BA8268" s="77">
        <v>0.72</v>
      </c>
    </row>
    <row r="8269" spans="3:53" x14ac:dyDescent="0.25">
      <c r="C8269" s="77" t="s">
        <v>864</v>
      </c>
      <c r="D8269" s="77" t="s">
        <v>129</v>
      </c>
      <c r="E8269" s="77">
        <v>58.97</v>
      </c>
      <c r="F8269" s="77">
        <v>9.0500000000000007</v>
      </c>
      <c r="G8269" s="77">
        <v>6.62</v>
      </c>
      <c r="H8269" s="77">
        <v>28450</v>
      </c>
      <c r="I8269" s="77">
        <v>933397.81799999997</v>
      </c>
      <c r="J8269" s="77" t="s">
        <v>75</v>
      </c>
      <c r="K8269" s="77">
        <v>50.6</v>
      </c>
      <c r="L8269" s="77">
        <v>58.815379999999998</v>
      </c>
      <c r="M8269" s="77">
        <v>-0.1111614003004055</v>
      </c>
      <c r="N8269" s="77">
        <v>58.731579999999987</v>
      </c>
      <c r="O8269" s="77">
        <v>3.1363024798594041E-2</v>
      </c>
      <c r="P8269" s="77">
        <v>61302000</v>
      </c>
      <c r="Q8269" s="77">
        <v>155082000</v>
      </c>
      <c r="R8269" s="77">
        <v>0.4</v>
      </c>
      <c r="S8269" s="77">
        <v>37.264000000000003</v>
      </c>
      <c r="T8269" s="77">
        <v>9.8490000000000002</v>
      </c>
      <c r="U8269" s="77">
        <v>21.517600000000002</v>
      </c>
      <c r="V8269" s="77">
        <v>2.376298816882251</v>
      </c>
      <c r="AC8269" s="77">
        <v>59.36</v>
      </c>
      <c r="AD8269" s="77">
        <v>56.76</v>
      </c>
      <c r="AH8269" s="77">
        <f>IF(AND(M8269&lt;Variables!$G$6,M8269&gt;Variables!$G$5),0,1)</f>
        <v>1</v>
      </c>
      <c r="AI8269" s="77">
        <f t="shared" si="260"/>
        <v>0</v>
      </c>
      <c r="AJ8269" s="77">
        <f>IF(I8269&gt;Variables!$G$7,0,1)</f>
        <v>0</v>
      </c>
      <c r="AK8269" s="77">
        <f>IF(F8269&gt;Variables!$G$8,0,1)</f>
        <v>0</v>
      </c>
      <c r="AL8269" s="77">
        <f>IF(G8269&gt;Variables!$G$9,0,1)</f>
        <v>1</v>
      </c>
      <c r="AM8269" s="77">
        <f>IF(AND(K8269&gt;Variables!$G$10,K8269&lt;Variables!$G$11),0,1)</f>
        <v>1</v>
      </c>
      <c r="AN8269" s="77">
        <f>IF(H8269&lt;Variables!$G$13,1,0)</f>
        <v>0</v>
      </c>
      <c r="AO8269" s="77">
        <f>IF(R8269&lt;Variables!$G$12,0,1)</f>
        <v>0</v>
      </c>
      <c r="AP8269" s="78">
        <f t="shared" si="261"/>
        <v>1</v>
      </c>
      <c r="AQ8269" s="77">
        <f>IF(V8269&lt;Variables!$G$15,1,0)</f>
        <v>1</v>
      </c>
      <c r="AR8269" s="77">
        <v>0</v>
      </c>
      <c r="AS8269" s="77">
        <v>0</v>
      </c>
      <c r="AT8269" s="77">
        <v>1</v>
      </c>
      <c r="AU8269" s="77">
        <v>0</v>
      </c>
      <c r="BA8269" s="77">
        <v>-0.97</v>
      </c>
    </row>
    <row r="8270" spans="3:53" x14ac:dyDescent="0.25">
      <c r="C8270" s="77" t="s">
        <v>864</v>
      </c>
      <c r="D8270" s="77" t="s">
        <v>662</v>
      </c>
      <c r="E8270" s="77">
        <v>8.9499999999999993</v>
      </c>
      <c r="F8270" s="77">
        <v>29.45</v>
      </c>
      <c r="G8270" s="77">
        <v>5.42</v>
      </c>
      <c r="H8270" s="77">
        <v>583.41</v>
      </c>
      <c r="I8270" s="77">
        <v>24.832000000000001</v>
      </c>
      <c r="J8270" s="77" t="s">
        <v>74</v>
      </c>
      <c r="K8270" s="77">
        <v>59.57</v>
      </c>
      <c r="L8270" s="77">
        <v>8.925749999999999</v>
      </c>
      <c r="M8270" s="77">
        <v>0.15965044954206131</v>
      </c>
      <c r="N8270" s="77">
        <v>8.8998019999999993</v>
      </c>
      <c r="O8270" s="77">
        <v>0.45167296980315053</v>
      </c>
      <c r="P8270" s="77">
        <v>6840000</v>
      </c>
      <c r="Q8270" s="77">
        <v>659720</v>
      </c>
      <c r="R8270" s="77">
        <v>10.37</v>
      </c>
      <c r="S8270" s="77">
        <v>37.264000000000003</v>
      </c>
      <c r="T8270" s="77">
        <v>9.8490000000000002</v>
      </c>
      <c r="U8270" s="77">
        <v>21.517600000000002</v>
      </c>
      <c r="V8270" s="77">
        <v>2.4575818436433909</v>
      </c>
      <c r="AC8270" s="77">
        <v>8.9700000000000006</v>
      </c>
      <c r="AD8270" s="77">
        <v>8.7899999999999991</v>
      </c>
      <c r="AH8270" s="77">
        <f>IF(AND(M8270&lt;Variables!$G$6,M8270&gt;Variables!$G$5),0,1)</f>
        <v>1</v>
      </c>
      <c r="AI8270" s="77">
        <f t="shared" si="260"/>
        <v>0</v>
      </c>
      <c r="AJ8270" s="77">
        <f>IF(I8270&gt;Variables!$G$7,0,1)</f>
        <v>1</v>
      </c>
      <c r="AK8270" s="77">
        <f>IF(F8270&gt;Variables!$G$8,0,1)</f>
        <v>0</v>
      </c>
      <c r="AL8270" s="77">
        <f>IF(G8270&gt;Variables!$G$9,0,1)</f>
        <v>1</v>
      </c>
      <c r="AM8270" s="77">
        <f>IF(AND(K8270&gt;Variables!$G$10,K8270&lt;Variables!$G$11),0,1)</f>
        <v>1</v>
      </c>
      <c r="AN8270" s="77">
        <f>IF(H8270&lt;Variables!$G$13,1,0)</f>
        <v>1</v>
      </c>
      <c r="AO8270" s="77">
        <f>IF(R8270&lt;Variables!$G$12,0,1)</f>
        <v>1</v>
      </c>
      <c r="AP8270" s="78">
        <f t="shared" si="261"/>
        <v>0</v>
      </c>
      <c r="AQ8270" s="77">
        <f>IF(V8270&lt;Variables!$G$15,1,0)</f>
        <v>1</v>
      </c>
      <c r="AR8270" s="77">
        <v>0</v>
      </c>
      <c r="AS8270" s="77">
        <v>0</v>
      </c>
      <c r="AT8270" s="77">
        <v>0</v>
      </c>
      <c r="AU8270" s="77">
        <v>1</v>
      </c>
      <c r="BA8270" s="77">
        <v>-0.95</v>
      </c>
    </row>
    <row r="8271" spans="3:53" x14ac:dyDescent="0.25">
      <c r="C8271" s="77" t="s">
        <v>864</v>
      </c>
      <c r="D8271" s="77" t="s">
        <v>688</v>
      </c>
      <c r="E8271" s="77">
        <v>6.3</v>
      </c>
      <c r="F8271" s="77">
        <v>21.44</v>
      </c>
      <c r="G8271" s="77">
        <v>15.4</v>
      </c>
      <c r="H8271" s="77">
        <v>107.38</v>
      </c>
      <c r="I8271" s="77">
        <v>-0.40300000000000002</v>
      </c>
      <c r="J8271" s="77" t="s">
        <v>74</v>
      </c>
      <c r="K8271" s="77">
        <v>50.74</v>
      </c>
      <c r="L8271" s="77">
        <v>6.2059499999999996</v>
      </c>
      <c r="M8271" s="77">
        <v>0.22639563644567101</v>
      </c>
      <c r="N8271" s="77">
        <v>6.2383659999999983</v>
      </c>
      <c r="O8271" s="77">
        <v>-0.29440401541042249</v>
      </c>
      <c r="P8271" s="77">
        <v>10690000</v>
      </c>
      <c r="Q8271" s="77">
        <v>3680000</v>
      </c>
      <c r="R8271" s="77">
        <v>2.9</v>
      </c>
      <c r="S8271" s="77">
        <v>37.264000000000003</v>
      </c>
      <c r="T8271" s="77">
        <v>9.8490000000000002</v>
      </c>
      <c r="U8271" s="77">
        <v>21.517600000000002</v>
      </c>
      <c r="V8271" s="77">
        <v>2.3682962788098521</v>
      </c>
      <c r="AC8271" s="77">
        <v>7.06</v>
      </c>
      <c r="AD8271" s="77">
        <v>6</v>
      </c>
      <c r="AH8271" s="77">
        <f>IF(AND(M8271&lt;Variables!$G$6,M8271&gt;Variables!$G$5),0,1)</f>
        <v>1</v>
      </c>
      <c r="AI8271" s="77">
        <f t="shared" si="260"/>
        <v>1</v>
      </c>
      <c r="AJ8271" s="77">
        <f>IF(I8271&gt;Variables!$G$7,0,1)</f>
        <v>1</v>
      </c>
      <c r="AK8271" s="77">
        <f>IF(F8271&gt;Variables!$G$8,0,1)</f>
        <v>0</v>
      </c>
      <c r="AL8271" s="77">
        <f>IF(G8271&gt;Variables!$G$9,0,1)</f>
        <v>0</v>
      </c>
      <c r="AM8271" s="77">
        <f>IF(AND(K8271&gt;Variables!$G$10,K8271&lt;Variables!$G$11),0,1)</f>
        <v>1</v>
      </c>
      <c r="AN8271" s="77">
        <f>IF(H8271&lt;Variables!$G$13,1,0)</f>
        <v>1</v>
      </c>
      <c r="AO8271" s="77">
        <f>IF(R8271&lt;Variables!$G$12,0,1)</f>
        <v>1</v>
      </c>
      <c r="AP8271" s="78">
        <f t="shared" si="261"/>
        <v>0</v>
      </c>
      <c r="AQ8271" s="77">
        <f>IF(V8271&lt;Variables!$G$15,1,0)</f>
        <v>1</v>
      </c>
      <c r="AR8271" s="77">
        <v>1</v>
      </c>
      <c r="AS8271" s="77">
        <v>0</v>
      </c>
      <c r="AT8271" s="77">
        <v>0</v>
      </c>
      <c r="AU8271" s="77">
        <v>0</v>
      </c>
      <c r="BA8271" s="77">
        <v>2</v>
      </c>
    </row>
    <row r="8272" spans="3:53" x14ac:dyDescent="0.25">
      <c r="C8272" s="77" t="s">
        <v>864</v>
      </c>
      <c r="D8272" s="77" t="s">
        <v>695</v>
      </c>
      <c r="E8272" s="77">
        <v>2.95</v>
      </c>
      <c r="F8272" s="77">
        <v>9.02</v>
      </c>
      <c r="G8272" s="77">
        <v>5.64</v>
      </c>
      <c r="H8272" s="77">
        <v>-99999</v>
      </c>
      <c r="I8272" s="77">
        <v>-8.157</v>
      </c>
      <c r="J8272" s="77" t="s">
        <v>75</v>
      </c>
      <c r="K8272" s="77">
        <v>51.52</v>
      </c>
      <c r="L8272" s="77">
        <v>2.88</v>
      </c>
      <c r="M8272" s="77">
        <v>-2.43055555555555</v>
      </c>
      <c r="N8272" s="77">
        <v>2.9008333333333329</v>
      </c>
      <c r="O8272" s="77">
        <v>-3.1312841137603979</v>
      </c>
      <c r="P8272" s="77">
        <v>28334</v>
      </c>
      <c r="Q8272" s="77">
        <v>9857</v>
      </c>
      <c r="R8272" s="77">
        <v>2.87</v>
      </c>
      <c r="S8272" s="77">
        <v>37.264000000000003</v>
      </c>
      <c r="T8272" s="77">
        <v>9.8490000000000002</v>
      </c>
      <c r="U8272" s="77">
        <v>21.517600000000002</v>
      </c>
      <c r="V8272" s="77">
        <v>2.4566112000000002</v>
      </c>
      <c r="AC8272" s="77">
        <v>3.16</v>
      </c>
      <c r="AD8272" s="77">
        <v>2.8</v>
      </c>
      <c r="AH8272" s="77">
        <f>IF(AND(M8272&lt;Variables!$G$6,M8272&gt;Variables!$G$5),0,1)</f>
        <v>0</v>
      </c>
      <c r="AI8272" s="77">
        <f t="shared" si="260"/>
        <v>1</v>
      </c>
      <c r="AJ8272" s="77">
        <f>IF(I8272&gt;Variables!$G$7,0,1)</f>
        <v>1</v>
      </c>
      <c r="AK8272" s="77">
        <f>IF(F8272&gt;Variables!$G$8,0,1)</f>
        <v>0</v>
      </c>
      <c r="AL8272" s="77">
        <f>IF(G8272&gt;Variables!$G$9,0,1)</f>
        <v>1</v>
      </c>
      <c r="AM8272" s="77">
        <f>IF(AND(K8272&gt;Variables!$G$10,K8272&lt;Variables!$G$11),0,1)</f>
        <v>1</v>
      </c>
      <c r="AN8272" s="77">
        <f>IF(H8272&lt;Variables!$G$13,1,0)</f>
        <v>1</v>
      </c>
      <c r="AO8272" s="77">
        <f>IF(R8272&lt;Variables!$G$12,0,1)</f>
        <v>1</v>
      </c>
      <c r="AP8272" s="78">
        <f t="shared" si="261"/>
        <v>1</v>
      </c>
      <c r="AQ8272" s="77">
        <f>IF(V8272&lt;Variables!$G$15,1,0)</f>
        <v>1</v>
      </c>
      <c r="AR8272" s="77">
        <v>0</v>
      </c>
      <c r="AS8272" s="77">
        <v>0</v>
      </c>
      <c r="AT8272" s="77">
        <v>1</v>
      </c>
      <c r="AU8272" s="77">
        <v>0</v>
      </c>
      <c r="BA8272" s="77">
        <v>-2.25</v>
      </c>
    </row>
    <row r="8273" spans="3:53" x14ac:dyDescent="0.25">
      <c r="C8273" s="77" t="s">
        <v>864</v>
      </c>
      <c r="D8273" s="77" t="s">
        <v>661</v>
      </c>
      <c r="E8273" s="77">
        <v>52.31</v>
      </c>
      <c r="F8273" s="77">
        <v>21.18</v>
      </c>
      <c r="G8273" s="77">
        <v>20.16</v>
      </c>
      <c r="H8273" s="77">
        <v>1770</v>
      </c>
      <c r="I8273" s="77">
        <v>0.45</v>
      </c>
      <c r="J8273" s="77" t="s">
        <v>74</v>
      </c>
      <c r="K8273" s="77">
        <v>54.59</v>
      </c>
      <c r="L8273" s="77">
        <v>51.973559999999999</v>
      </c>
      <c r="M8273" s="77">
        <v>0.2432775434278551</v>
      </c>
      <c r="N8273" s="77">
        <v>52.109008000000003</v>
      </c>
      <c r="O8273" s="77">
        <v>-1.7286838390785441E-2</v>
      </c>
      <c r="P8273" s="77">
        <v>6218000</v>
      </c>
      <c r="Q8273" s="77">
        <v>2052000</v>
      </c>
      <c r="R8273" s="77">
        <v>3.03</v>
      </c>
      <c r="S8273" s="77">
        <v>37.264000000000003</v>
      </c>
      <c r="T8273" s="77">
        <v>9.8490000000000002</v>
      </c>
      <c r="U8273" s="77">
        <v>21.517600000000002</v>
      </c>
      <c r="V8273" s="77">
        <v>2.405002316217399</v>
      </c>
      <c r="AC8273" s="77">
        <v>53.15</v>
      </c>
      <c r="AD8273" s="77">
        <v>51.73</v>
      </c>
      <c r="AH8273" s="77">
        <f>IF(AND(M8273&lt;Variables!$G$6,M8273&gt;Variables!$G$5),0,1)</f>
        <v>1</v>
      </c>
      <c r="AI8273" s="77">
        <f t="shared" si="260"/>
        <v>1</v>
      </c>
      <c r="AJ8273" s="77">
        <f>IF(I8273&gt;Variables!$G$7,0,1)</f>
        <v>1</v>
      </c>
      <c r="AK8273" s="77">
        <f>IF(F8273&gt;Variables!$G$8,0,1)</f>
        <v>0</v>
      </c>
      <c r="AL8273" s="77">
        <f>IF(G8273&gt;Variables!$G$9,0,1)</f>
        <v>0</v>
      </c>
      <c r="AM8273" s="77">
        <f>IF(AND(K8273&gt;Variables!$G$10,K8273&lt;Variables!$G$11),0,1)</f>
        <v>1</v>
      </c>
      <c r="AN8273" s="77">
        <f>IF(H8273&lt;Variables!$G$13,1,0)</f>
        <v>0</v>
      </c>
      <c r="AO8273" s="77">
        <f>IF(R8273&lt;Variables!$G$12,0,1)</f>
        <v>1</v>
      </c>
      <c r="AP8273" s="78">
        <f t="shared" si="261"/>
        <v>0</v>
      </c>
      <c r="AQ8273" s="77">
        <f>IF(V8273&lt;Variables!$G$15,1,0)</f>
        <v>1</v>
      </c>
      <c r="AR8273" s="77">
        <v>0</v>
      </c>
      <c r="AS8273" s="77">
        <v>1</v>
      </c>
      <c r="AT8273" s="77">
        <v>0</v>
      </c>
      <c r="AU8273" s="77">
        <v>0</v>
      </c>
      <c r="BA8273" s="77">
        <v>0.89</v>
      </c>
    </row>
    <row r="8274" spans="3:53" x14ac:dyDescent="0.25">
      <c r="C8274" s="77" t="s">
        <v>864</v>
      </c>
      <c r="D8274" s="77" t="s">
        <v>714</v>
      </c>
      <c r="E8274" s="77">
        <v>36.159999999999997</v>
      </c>
      <c r="F8274" s="77">
        <v>9.31</v>
      </c>
      <c r="G8274" s="77">
        <v>5.5</v>
      </c>
      <c r="H8274" s="77">
        <v>2860</v>
      </c>
      <c r="I8274" s="77">
        <v>-43.311999999999998</v>
      </c>
      <c r="J8274" s="77" t="s">
        <v>74</v>
      </c>
      <c r="K8274" s="77">
        <v>62.95</v>
      </c>
      <c r="L8274" s="77">
        <v>35.82902</v>
      </c>
      <c r="M8274" s="77">
        <v>0.43534542669601223</v>
      </c>
      <c r="N8274" s="77">
        <v>35.536208000000002</v>
      </c>
      <c r="O8274" s="77">
        <v>1.2629147150421829</v>
      </c>
      <c r="P8274" s="77">
        <v>6082000</v>
      </c>
      <c r="Q8274" s="77">
        <v>19321000</v>
      </c>
      <c r="R8274" s="77">
        <v>0.31</v>
      </c>
      <c r="S8274" s="77">
        <v>37.264000000000003</v>
      </c>
      <c r="T8274" s="77">
        <v>9.8490000000000002</v>
      </c>
      <c r="U8274" s="77">
        <v>21.517600000000002</v>
      </c>
      <c r="V8274" s="77">
        <v>2.4735612740856432</v>
      </c>
      <c r="AC8274" s="77">
        <v>36.585000000000001</v>
      </c>
      <c r="AD8274" s="77">
        <v>35.36</v>
      </c>
      <c r="AH8274" s="77">
        <f>IF(AND(M8274&lt;Variables!$G$6,M8274&gt;Variables!$G$5),0,1)</f>
        <v>1</v>
      </c>
      <c r="AI8274" s="77">
        <f t="shared" si="260"/>
        <v>0</v>
      </c>
      <c r="AJ8274" s="77">
        <f>IF(I8274&gt;Variables!$G$7,0,1)</f>
        <v>1</v>
      </c>
      <c r="AK8274" s="77">
        <f>IF(F8274&gt;Variables!$G$8,0,1)</f>
        <v>0</v>
      </c>
      <c r="AL8274" s="77">
        <f>IF(G8274&gt;Variables!$G$9,0,1)</f>
        <v>1</v>
      </c>
      <c r="AM8274" s="77">
        <f>IF(AND(K8274&gt;Variables!$G$10,K8274&lt;Variables!$G$11),0,1)</f>
        <v>0</v>
      </c>
      <c r="AN8274" s="77">
        <f>IF(H8274&lt;Variables!$G$13,1,0)</f>
        <v>0</v>
      </c>
      <c r="AO8274" s="77">
        <f>IF(R8274&lt;Variables!$G$12,0,1)</f>
        <v>0</v>
      </c>
      <c r="AP8274" s="78">
        <f t="shared" si="261"/>
        <v>0</v>
      </c>
      <c r="AQ8274" s="77">
        <f>IF(V8274&lt;Variables!$G$15,1,0)</f>
        <v>1</v>
      </c>
      <c r="AR8274" s="77">
        <v>0</v>
      </c>
      <c r="AS8274" s="77">
        <v>1</v>
      </c>
      <c r="AT8274" s="77">
        <v>0</v>
      </c>
      <c r="AU8274" s="77">
        <v>0</v>
      </c>
      <c r="BA8274" s="77">
        <v>0.13</v>
      </c>
    </row>
    <row r="8275" spans="3:53" x14ac:dyDescent="0.25">
      <c r="C8275" s="77" t="s">
        <v>864</v>
      </c>
      <c r="D8275" s="77" t="s">
        <v>649</v>
      </c>
      <c r="E8275" s="77">
        <v>68</v>
      </c>
      <c r="F8275" s="77">
        <v>15.89</v>
      </c>
      <c r="G8275" s="77">
        <v>13.42</v>
      </c>
      <c r="H8275" s="77">
        <v>4150</v>
      </c>
      <c r="I8275" s="77">
        <v>-6.8369999999999997</v>
      </c>
      <c r="J8275" s="77" t="s">
        <v>74</v>
      </c>
      <c r="K8275" s="77">
        <v>72.3</v>
      </c>
      <c r="L8275" s="77">
        <v>67.266184999999993</v>
      </c>
      <c r="M8275" s="77">
        <v>1.165243725357703</v>
      </c>
      <c r="N8275" s="77">
        <v>66.675600000000003</v>
      </c>
      <c r="O8275" s="77">
        <v>2.0613237826131212</v>
      </c>
      <c r="P8275" s="77">
        <v>3695000</v>
      </c>
      <c r="Q8275" s="77">
        <v>2787000</v>
      </c>
      <c r="R8275" s="77">
        <v>1.33</v>
      </c>
      <c r="S8275" s="77">
        <v>37.264000000000003</v>
      </c>
      <c r="T8275" s="77">
        <v>9.8490000000000002</v>
      </c>
      <c r="U8275" s="77">
        <v>21.517600000000002</v>
      </c>
      <c r="V8275" s="77">
        <v>2.4926871706427232</v>
      </c>
      <c r="AC8275" s="77">
        <v>68.37</v>
      </c>
      <c r="AD8275" s="77">
        <v>65.63</v>
      </c>
      <c r="AH8275" s="77">
        <f>IF(AND(M8275&lt;Variables!$G$6,M8275&gt;Variables!$G$5),0,1)</f>
        <v>1</v>
      </c>
      <c r="AI8275" s="77">
        <f t="shared" si="260"/>
        <v>0</v>
      </c>
      <c r="AJ8275" s="77">
        <f>IF(I8275&gt;Variables!$G$7,0,1)</f>
        <v>1</v>
      </c>
      <c r="AK8275" s="77">
        <f>IF(F8275&gt;Variables!$G$8,0,1)</f>
        <v>0</v>
      </c>
      <c r="AL8275" s="77">
        <f>IF(G8275&gt;Variables!$G$9,0,1)</f>
        <v>0</v>
      </c>
      <c r="AM8275" s="77">
        <f>IF(AND(K8275&gt;Variables!$G$10,K8275&lt;Variables!$G$11),0,1)</f>
        <v>1</v>
      </c>
      <c r="AN8275" s="77">
        <f>IF(H8275&lt;Variables!$G$13,1,0)</f>
        <v>0</v>
      </c>
      <c r="AO8275" s="77">
        <f>IF(R8275&lt;Variables!$G$12,0,1)</f>
        <v>0</v>
      </c>
      <c r="AP8275" s="78">
        <f t="shared" si="261"/>
        <v>0</v>
      </c>
      <c r="AQ8275" s="77">
        <f>IF(V8275&lt;Variables!$G$15,1,0)</f>
        <v>1</v>
      </c>
      <c r="AR8275" s="77">
        <v>0</v>
      </c>
      <c r="AS8275" s="77">
        <v>0</v>
      </c>
      <c r="AT8275" s="77">
        <v>1</v>
      </c>
      <c r="AU8275" s="77">
        <v>0</v>
      </c>
      <c r="BA8275" s="77">
        <v>-1.77</v>
      </c>
    </row>
    <row r="8276" spans="3:53" x14ac:dyDescent="0.25">
      <c r="C8276" s="77" t="s">
        <v>864</v>
      </c>
      <c r="D8276" s="77" t="s">
        <v>581</v>
      </c>
      <c r="E8276" s="77">
        <v>108.18</v>
      </c>
      <c r="F8276" s="77">
        <v>14.5</v>
      </c>
      <c r="G8276" s="77">
        <v>-2.64</v>
      </c>
      <c r="H8276" s="77">
        <v>5880</v>
      </c>
      <c r="I8276" s="77">
        <v>43.530999999999999</v>
      </c>
      <c r="J8276" s="77" t="s">
        <v>74</v>
      </c>
      <c r="K8276" s="77">
        <v>70.08</v>
      </c>
      <c r="L8276" s="77">
        <v>106.743985</v>
      </c>
      <c r="M8276" s="77">
        <v>0.78319635527941311</v>
      </c>
      <c r="N8276" s="77">
        <v>106.46840400000001</v>
      </c>
      <c r="O8276" s="77">
        <v>1.044061860831506</v>
      </c>
      <c r="P8276" s="77">
        <v>1902000</v>
      </c>
      <c r="Q8276" s="77">
        <v>826738</v>
      </c>
      <c r="R8276" s="77">
        <v>2.2999999999999998</v>
      </c>
      <c r="S8276" s="77">
        <v>37.264000000000003</v>
      </c>
      <c r="T8276" s="77">
        <v>9.8490000000000002</v>
      </c>
      <c r="U8276" s="77">
        <v>21.517600000000002</v>
      </c>
      <c r="V8276" s="77">
        <v>2.509247323595873</v>
      </c>
      <c r="AC8276" s="77">
        <v>110</v>
      </c>
      <c r="AD8276" s="77">
        <v>107.3</v>
      </c>
      <c r="AH8276" s="77">
        <f>IF(AND(M8276&lt;Variables!$G$6,M8276&gt;Variables!$G$5),0,1)</f>
        <v>1</v>
      </c>
      <c r="AI8276" s="77">
        <f t="shared" si="260"/>
        <v>0</v>
      </c>
      <c r="AJ8276" s="77">
        <f>IF(I8276&gt;Variables!$G$7,0,1)</f>
        <v>1</v>
      </c>
      <c r="AK8276" s="77">
        <f>IF(F8276&gt;Variables!$G$8,0,1)</f>
        <v>0</v>
      </c>
      <c r="AL8276" s="77">
        <f>IF(G8276&gt;Variables!$G$9,0,1)</f>
        <v>1</v>
      </c>
      <c r="AM8276" s="77">
        <f>IF(AND(K8276&gt;Variables!$G$10,K8276&lt;Variables!$G$11),0,1)</f>
        <v>1</v>
      </c>
      <c r="AN8276" s="77">
        <f>IF(H8276&lt;Variables!$G$13,1,0)</f>
        <v>0</v>
      </c>
      <c r="AO8276" s="77">
        <f>IF(R8276&lt;Variables!$G$12,0,1)</f>
        <v>1</v>
      </c>
      <c r="AP8276" s="78">
        <f t="shared" si="261"/>
        <v>0</v>
      </c>
      <c r="AQ8276" s="77">
        <f>IF(V8276&lt;Variables!$G$15,1,0)</f>
        <v>1</v>
      </c>
      <c r="AR8276" s="77">
        <v>0</v>
      </c>
      <c r="AS8276" s="77">
        <v>0</v>
      </c>
      <c r="AT8276" s="77">
        <v>0</v>
      </c>
      <c r="AU8276" s="77">
        <v>1</v>
      </c>
      <c r="BA8276" s="77">
        <v>0.1</v>
      </c>
    </row>
    <row r="8277" spans="3:53" x14ac:dyDescent="0.25">
      <c r="C8277" s="77" t="s">
        <v>864</v>
      </c>
      <c r="D8277" s="77" t="s">
        <v>705</v>
      </c>
      <c r="E8277" s="77">
        <v>615.34</v>
      </c>
      <c r="F8277" s="77">
        <v>11.58</v>
      </c>
      <c r="G8277" s="77">
        <v>7.5</v>
      </c>
      <c r="H8277" s="77">
        <v>5670</v>
      </c>
      <c r="I8277" s="77">
        <v>-28.9</v>
      </c>
      <c r="J8277" s="77" t="s">
        <v>74</v>
      </c>
      <c r="K8277" s="77">
        <v>70.33</v>
      </c>
      <c r="L8277" s="77">
        <v>607.90038499999991</v>
      </c>
      <c r="M8277" s="77">
        <v>0.86027499390382545</v>
      </c>
      <c r="N8277" s="77">
        <v>601.99212399999999</v>
      </c>
      <c r="O8277" s="77">
        <v>1.8501697208251191</v>
      </c>
      <c r="P8277" s="77">
        <v>821967</v>
      </c>
      <c r="Q8277" s="77">
        <v>748460</v>
      </c>
      <c r="R8277" s="77">
        <v>1.1000000000000001</v>
      </c>
      <c r="S8277" s="77">
        <v>37.264000000000003</v>
      </c>
      <c r="T8277" s="77">
        <v>9.8490000000000002</v>
      </c>
      <c r="U8277" s="77">
        <v>21.517600000000002</v>
      </c>
      <c r="V8277" s="77">
        <v>2.5047422900304248</v>
      </c>
      <c r="AC8277" s="77">
        <v>629.51</v>
      </c>
      <c r="AD8277" s="77">
        <v>611.98</v>
      </c>
      <c r="AH8277" s="77">
        <f>IF(AND(M8277&lt;Variables!$G$6,M8277&gt;Variables!$G$5),0,1)</f>
        <v>1</v>
      </c>
      <c r="AI8277" s="77">
        <f t="shared" si="260"/>
        <v>0</v>
      </c>
      <c r="AJ8277" s="77">
        <f>IF(I8277&gt;Variables!$G$7,0,1)</f>
        <v>1</v>
      </c>
      <c r="AK8277" s="77">
        <f>IF(F8277&gt;Variables!$G$8,0,1)</f>
        <v>0</v>
      </c>
      <c r="AL8277" s="77">
        <f>IF(G8277&gt;Variables!$G$9,0,1)</f>
        <v>1</v>
      </c>
      <c r="AM8277" s="77">
        <f>IF(AND(K8277&gt;Variables!$G$10,K8277&lt;Variables!$G$11),0,1)</f>
        <v>1</v>
      </c>
      <c r="AN8277" s="77">
        <f>IF(H8277&lt;Variables!$G$13,1,0)</f>
        <v>0</v>
      </c>
      <c r="AO8277" s="77">
        <f>IF(R8277&lt;Variables!$G$12,0,1)</f>
        <v>0</v>
      </c>
      <c r="AP8277" s="78">
        <f t="shared" si="261"/>
        <v>0</v>
      </c>
      <c r="AQ8277" s="77">
        <f>IF(V8277&lt;Variables!$G$15,1,0)</f>
        <v>1</v>
      </c>
      <c r="AR8277" s="77">
        <v>1</v>
      </c>
      <c r="AS8277" s="77">
        <v>0</v>
      </c>
      <c r="AT8277" s="77">
        <v>0</v>
      </c>
      <c r="AU8277" s="77">
        <v>0</v>
      </c>
      <c r="BA8277" s="77">
        <v>0.84</v>
      </c>
    </row>
    <row r="8278" spans="3:53" x14ac:dyDescent="0.25">
      <c r="C8278" s="77" t="s">
        <v>864</v>
      </c>
      <c r="D8278" s="77" t="s">
        <v>670</v>
      </c>
      <c r="E8278" s="77">
        <v>11.97</v>
      </c>
      <c r="F8278" s="77">
        <v>10.82</v>
      </c>
      <c r="G8278" s="77">
        <v>-2.3199999999999998</v>
      </c>
      <c r="H8278" s="77">
        <v>-99999</v>
      </c>
      <c r="I8278" s="77">
        <v>485.25099999999998</v>
      </c>
      <c r="J8278" s="77" t="s">
        <v>75</v>
      </c>
      <c r="K8278" s="77">
        <v>79.89</v>
      </c>
      <c r="L8278" s="77">
        <v>-99999</v>
      </c>
      <c r="M8278" s="77">
        <v>-99999</v>
      </c>
      <c r="N8278" s="77">
        <v>12.19</v>
      </c>
      <c r="O8278" s="77">
        <v>0</v>
      </c>
      <c r="P8278" s="77">
        <v>168071</v>
      </c>
      <c r="Q8278" s="77">
        <v>18826</v>
      </c>
      <c r="R8278" s="77">
        <v>8.93</v>
      </c>
      <c r="S8278" s="77">
        <v>37.264000000000003</v>
      </c>
      <c r="T8278" s="77">
        <v>9.8490000000000002</v>
      </c>
      <c r="U8278" s="77">
        <v>21.517600000000002</v>
      </c>
      <c r="V8278" s="77">
        <v>-99999</v>
      </c>
      <c r="AC8278" s="77">
        <v>12.19</v>
      </c>
      <c r="AD8278" s="77">
        <v>11.93</v>
      </c>
      <c r="AH8278" s="77">
        <f>IF(AND(M8278&lt;Variables!$G$6,M8278&gt;Variables!$G$5),0,1)</f>
        <v>1</v>
      </c>
      <c r="AI8278" s="77">
        <f t="shared" si="260"/>
        <v>1</v>
      </c>
      <c r="AJ8278" s="77">
        <f>IF(I8278&gt;Variables!$G$7,0,1)</f>
        <v>0</v>
      </c>
      <c r="AK8278" s="77">
        <f>IF(F8278&gt;Variables!$G$8,0,1)</f>
        <v>0</v>
      </c>
      <c r="AL8278" s="77">
        <f>IF(G8278&gt;Variables!$G$9,0,1)</f>
        <v>1</v>
      </c>
      <c r="AM8278" s="77">
        <f>IF(AND(K8278&gt;Variables!$G$10,K8278&lt;Variables!$G$11),0,1)</f>
        <v>1</v>
      </c>
      <c r="AN8278" s="77">
        <f>IF(H8278&lt;Variables!$G$13,1,0)</f>
        <v>1</v>
      </c>
      <c r="AO8278" s="77">
        <f>IF(R8278&lt;Variables!$G$12,0,1)</f>
        <v>1</v>
      </c>
      <c r="AP8278" s="78">
        <f t="shared" si="261"/>
        <v>1</v>
      </c>
      <c r="AQ8278" s="77">
        <f>IF(V8278&lt;Variables!$G$15,1,0)</f>
        <v>1</v>
      </c>
      <c r="AR8278" s="77">
        <v>0</v>
      </c>
      <c r="AS8278" s="77">
        <v>0</v>
      </c>
      <c r="AT8278" s="77">
        <v>0</v>
      </c>
      <c r="AU8278" s="77">
        <v>0</v>
      </c>
      <c r="BA8278" s="77">
        <v>0</v>
      </c>
    </row>
    <row r="8279" spans="3:53" x14ac:dyDescent="0.25">
      <c r="C8279" s="77" t="s">
        <v>864</v>
      </c>
      <c r="D8279" s="77" t="s">
        <v>659</v>
      </c>
      <c r="E8279" s="77">
        <v>44.97</v>
      </c>
      <c r="F8279" s="77">
        <v>10.71</v>
      </c>
      <c r="G8279" s="77">
        <v>7.7</v>
      </c>
      <c r="H8279" s="77">
        <v>2320</v>
      </c>
      <c r="I8279" s="77">
        <v>-24.902999999999999</v>
      </c>
      <c r="J8279" s="77" t="s">
        <v>74</v>
      </c>
      <c r="K8279" s="77">
        <v>70.63</v>
      </c>
      <c r="L8279" s="77">
        <v>44.510164999999994</v>
      </c>
      <c r="M8279" s="77">
        <v>0.51636519433259453</v>
      </c>
      <c r="N8279" s="77">
        <v>44.226421999999999</v>
      </c>
      <c r="O8279" s="77">
        <v>1.161247002979356</v>
      </c>
      <c r="P8279" s="77">
        <v>2222000</v>
      </c>
      <c r="Q8279" s="77">
        <v>1694000</v>
      </c>
      <c r="R8279" s="77">
        <v>1.31</v>
      </c>
      <c r="S8279" s="77">
        <v>37.264000000000003</v>
      </c>
      <c r="T8279" s="77">
        <v>9.8490000000000002</v>
      </c>
      <c r="U8279" s="77">
        <v>21.517600000000002</v>
      </c>
      <c r="V8279" s="77">
        <v>2.5365365558335249</v>
      </c>
      <c r="AC8279" s="77">
        <v>45.52</v>
      </c>
      <c r="AD8279" s="77">
        <v>44.73</v>
      </c>
      <c r="AH8279" s="77">
        <f>IF(AND(M8279&lt;Variables!$G$6,M8279&gt;Variables!$G$5),0,1)</f>
        <v>1</v>
      </c>
      <c r="AI8279" s="77">
        <f t="shared" si="260"/>
        <v>0</v>
      </c>
      <c r="AJ8279" s="77">
        <f>IF(I8279&gt;Variables!$G$7,0,1)</f>
        <v>1</v>
      </c>
      <c r="AK8279" s="77">
        <f>IF(F8279&gt;Variables!$G$8,0,1)</f>
        <v>0</v>
      </c>
      <c r="AL8279" s="77">
        <f>IF(G8279&gt;Variables!$G$9,0,1)</f>
        <v>1</v>
      </c>
      <c r="AM8279" s="77">
        <f>IF(AND(K8279&gt;Variables!$G$10,K8279&lt;Variables!$G$11),0,1)</f>
        <v>1</v>
      </c>
      <c r="AN8279" s="77">
        <f>IF(H8279&lt;Variables!$G$13,1,0)</f>
        <v>0</v>
      </c>
      <c r="AO8279" s="77">
        <f>IF(R8279&lt;Variables!$G$12,0,1)</f>
        <v>0</v>
      </c>
      <c r="AP8279" s="78">
        <f t="shared" si="261"/>
        <v>0</v>
      </c>
      <c r="AQ8279" s="77">
        <f>IF(V8279&lt;Variables!$G$15,1,0)</f>
        <v>1</v>
      </c>
      <c r="AR8279" s="77">
        <v>0</v>
      </c>
      <c r="AS8279" s="77">
        <v>1</v>
      </c>
      <c r="AT8279" s="77">
        <v>0</v>
      </c>
      <c r="AU8279" s="77">
        <v>0</v>
      </c>
      <c r="BA8279" s="77">
        <v>0.83</v>
      </c>
    </row>
    <row r="8280" spans="3:53" x14ac:dyDescent="0.25">
      <c r="C8280" s="77" t="s">
        <v>864</v>
      </c>
      <c r="D8280" s="77" t="s">
        <v>749</v>
      </c>
      <c r="E8280" s="77">
        <v>3.29</v>
      </c>
      <c r="F8280" s="77">
        <v>9.67</v>
      </c>
      <c r="G8280" s="77">
        <v>9.67</v>
      </c>
      <c r="H8280" s="77">
        <v>-99999</v>
      </c>
      <c r="I8280" s="77">
        <v>-7.3680000000000003</v>
      </c>
      <c r="J8280" s="77" t="s">
        <v>75</v>
      </c>
      <c r="K8280" s="77">
        <v>67.08</v>
      </c>
      <c r="L8280" s="77">
        <v>-99999</v>
      </c>
      <c r="M8280" s="77">
        <v>-99999</v>
      </c>
      <c r="N8280" s="77">
        <v>3.2475000000000001</v>
      </c>
      <c r="O8280" s="77">
        <v>1.308698999230191</v>
      </c>
      <c r="P8280" s="77">
        <v>68482</v>
      </c>
      <c r="Q8280" s="77">
        <v>8182</v>
      </c>
      <c r="R8280" s="77">
        <v>8.3699999999999992</v>
      </c>
      <c r="S8280" s="77">
        <v>37.264000000000003</v>
      </c>
      <c r="T8280" s="77">
        <v>9.8490000000000002</v>
      </c>
      <c r="U8280" s="77">
        <v>21.517600000000002</v>
      </c>
      <c r="V8280" s="77">
        <v>-99999</v>
      </c>
      <c r="AC8280" s="77">
        <v>3.35</v>
      </c>
      <c r="AD8280" s="77">
        <v>3.14</v>
      </c>
      <c r="AH8280" s="77">
        <f>IF(AND(M8280&lt;Variables!$G$6,M8280&gt;Variables!$G$5),0,1)</f>
        <v>1</v>
      </c>
      <c r="AI8280" s="77">
        <f t="shared" si="260"/>
        <v>1</v>
      </c>
      <c r="AJ8280" s="77">
        <f>IF(I8280&gt;Variables!$G$7,0,1)</f>
        <v>1</v>
      </c>
      <c r="AK8280" s="77">
        <f>IF(F8280&gt;Variables!$G$8,0,1)</f>
        <v>0</v>
      </c>
      <c r="AL8280" s="77">
        <f>IF(G8280&gt;Variables!$G$9,0,1)</f>
        <v>1</v>
      </c>
      <c r="AM8280" s="77">
        <f>IF(AND(K8280&gt;Variables!$G$10,K8280&lt;Variables!$G$11),0,1)</f>
        <v>0</v>
      </c>
      <c r="AN8280" s="77">
        <f>IF(H8280&lt;Variables!$G$13,1,0)</f>
        <v>1</v>
      </c>
      <c r="AO8280" s="77">
        <f>IF(R8280&lt;Variables!$G$12,0,1)</f>
        <v>1</v>
      </c>
      <c r="AP8280" s="78">
        <f t="shared" si="261"/>
        <v>1</v>
      </c>
      <c r="AQ8280" s="77">
        <f>IF(V8280&lt;Variables!$G$15,1,0)</f>
        <v>1</v>
      </c>
      <c r="AR8280" s="77">
        <v>0</v>
      </c>
      <c r="AS8280" s="77">
        <v>0</v>
      </c>
      <c r="AT8280" s="77">
        <v>1</v>
      </c>
      <c r="AU8280" s="77">
        <v>0</v>
      </c>
      <c r="BA8280" s="77">
        <v>-2.25</v>
      </c>
    </row>
    <row r="8281" spans="3:53" x14ac:dyDescent="0.25">
      <c r="C8281" s="77" t="s">
        <v>864</v>
      </c>
      <c r="D8281" s="77" t="s">
        <v>78</v>
      </c>
      <c r="E8281" s="77">
        <v>131.99</v>
      </c>
      <c r="F8281" s="77">
        <v>47.94</v>
      </c>
      <c r="G8281" s="77">
        <v>-6.24</v>
      </c>
      <c r="H8281" s="77">
        <v>5920</v>
      </c>
      <c r="I8281" s="77">
        <v>7.569</v>
      </c>
      <c r="J8281" s="77" t="s">
        <v>74</v>
      </c>
      <c r="K8281" s="77">
        <v>51.61</v>
      </c>
      <c r="L8281" s="77">
        <v>132.04574</v>
      </c>
      <c r="M8281" s="77">
        <v>-0.48902751425376489</v>
      </c>
      <c r="N8281" s="77">
        <v>129.51358400000001</v>
      </c>
      <c r="O8281" s="77">
        <v>1.4565391071256479</v>
      </c>
      <c r="P8281" s="77">
        <v>14365000</v>
      </c>
      <c r="Q8281" s="77">
        <v>1288000</v>
      </c>
      <c r="R8281" s="77">
        <v>11.15</v>
      </c>
      <c r="S8281" s="77">
        <v>37.264000000000003</v>
      </c>
      <c r="T8281" s="77">
        <v>9.8490000000000002</v>
      </c>
      <c r="U8281" s="77">
        <v>21.517600000000002</v>
      </c>
      <c r="V8281" s="77">
        <v>2.3986681368230731</v>
      </c>
      <c r="AC8281" s="77">
        <v>139.44999999999999</v>
      </c>
      <c r="AD8281" s="77">
        <v>130.19999999999999</v>
      </c>
      <c r="AH8281" s="77">
        <f>IF(AND(M8281&lt;Variables!$G$6,M8281&gt;Variables!$G$5),0,1)</f>
        <v>1</v>
      </c>
      <c r="AI8281" s="77">
        <f t="shared" si="260"/>
        <v>0</v>
      </c>
      <c r="AJ8281" s="77">
        <f>IF(I8281&gt;Variables!$G$7,0,1)</f>
        <v>1</v>
      </c>
      <c r="AK8281" s="77">
        <f>IF(F8281&gt;Variables!$G$8,0,1)</f>
        <v>0</v>
      </c>
      <c r="AL8281" s="77">
        <f>IF(G8281&gt;Variables!$G$9,0,1)</f>
        <v>1</v>
      </c>
      <c r="AM8281" s="77">
        <f>IF(AND(K8281&gt;Variables!$G$10,K8281&lt;Variables!$G$11),0,1)</f>
        <v>1</v>
      </c>
      <c r="AN8281" s="77">
        <f>IF(H8281&lt;Variables!$G$13,1,0)</f>
        <v>0</v>
      </c>
      <c r="AO8281" s="77">
        <f>IF(R8281&lt;Variables!$G$12,0,1)</f>
        <v>1</v>
      </c>
      <c r="AP8281" s="78">
        <f t="shared" si="261"/>
        <v>0</v>
      </c>
      <c r="AQ8281" s="77">
        <f>IF(V8281&lt;Variables!$G$15,1,0)</f>
        <v>1</v>
      </c>
      <c r="AR8281" s="77">
        <v>1</v>
      </c>
      <c r="AS8281" s="77">
        <v>0</v>
      </c>
      <c r="AT8281" s="77">
        <v>0</v>
      </c>
      <c r="AU8281" s="77">
        <v>0</v>
      </c>
      <c r="BA8281" s="77">
        <v>2</v>
      </c>
    </row>
    <row r="8282" spans="3:53" x14ac:dyDescent="0.25">
      <c r="C8282" s="77" t="s">
        <v>864</v>
      </c>
      <c r="D8282" s="77" t="s">
        <v>703</v>
      </c>
      <c r="E8282" s="77">
        <v>3.35</v>
      </c>
      <c r="F8282" s="77">
        <v>13.06</v>
      </c>
      <c r="G8282" s="77">
        <v>10.37</v>
      </c>
      <c r="H8282" s="77">
        <v>-99999</v>
      </c>
      <c r="I8282" s="77">
        <v>-6.9039999999999999</v>
      </c>
      <c r="J8282" s="77" t="s">
        <v>75</v>
      </c>
      <c r="K8282" s="77">
        <v>77.959999999999994</v>
      </c>
      <c r="L8282" s="77">
        <v>3.3</v>
      </c>
      <c r="M8282" s="77">
        <v>0</v>
      </c>
      <c r="N8282" s="77">
        <v>3.2949999999999999</v>
      </c>
      <c r="O8282" s="77">
        <v>0.15174506828527751</v>
      </c>
      <c r="P8282" s="77">
        <v>49918</v>
      </c>
      <c r="Q8282" s="77">
        <v>14431</v>
      </c>
      <c r="R8282" s="77">
        <v>3.46</v>
      </c>
      <c r="S8282" s="77">
        <v>37.264000000000003</v>
      </c>
      <c r="T8282" s="77">
        <v>9.8490000000000002</v>
      </c>
      <c r="U8282" s="77">
        <v>21.517600000000002</v>
      </c>
      <c r="V8282" s="77">
        <v>2.6566656000000002</v>
      </c>
      <c r="AC8282" s="77">
        <v>3.34</v>
      </c>
      <c r="AD8282" s="77">
        <v>3.15</v>
      </c>
      <c r="AH8282" s="77">
        <f>IF(AND(M8282&lt;Variables!$G$6,M8282&gt;Variables!$G$5),0,1)</f>
        <v>1</v>
      </c>
      <c r="AI8282" s="77">
        <f t="shared" si="260"/>
        <v>0</v>
      </c>
      <c r="AJ8282" s="77">
        <f>IF(I8282&gt;Variables!$G$7,0,1)</f>
        <v>1</v>
      </c>
      <c r="AK8282" s="77">
        <f>IF(F8282&gt;Variables!$G$8,0,1)</f>
        <v>0</v>
      </c>
      <c r="AL8282" s="77">
        <f>IF(G8282&gt;Variables!$G$9,0,1)</f>
        <v>1</v>
      </c>
      <c r="AM8282" s="77">
        <f>IF(AND(K8282&gt;Variables!$G$10,K8282&lt;Variables!$G$11),0,1)</f>
        <v>1</v>
      </c>
      <c r="AN8282" s="77">
        <f>IF(H8282&lt;Variables!$G$13,1,0)</f>
        <v>1</v>
      </c>
      <c r="AO8282" s="77">
        <f>IF(R8282&lt;Variables!$G$12,0,1)</f>
        <v>1</v>
      </c>
      <c r="AP8282" s="78">
        <f t="shared" si="261"/>
        <v>1</v>
      </c>
      <c r="AQ8282" s="77">
        <f>IF(V8282&lt;Variables!$G$15,1,0)</f>
        <v>1</v>
      </c>
      <c r="AR8282" s="77">
        <v>0</v>
      </c>
      <c r="AS8282" s="77">
        <v>0</v>
      </c>
      <c r="AT8282" s="77">
        <v>1</v>
      </c>
      <c r="AU8282" s="77">
        <v>0</v>
      </c>
      <c r="BA8282" s="77">
        <v>-2.25</v>
      </c>
    </row>
    <row r="8283" spans="3:53" x14ac:dyDescent="0.25">
      <c r="C8283" s="77" t="s">
        <v>864</v>
      </c>
      <c r="D8283" s="77" t="s">
        <v>551</v>
      </c>
      <c r="E8283" s="77">
        <v>6.77</v>
      </c>
      <c r="F8283" s="77">
        <v>75.849999999999994</v>
      </c>
      <c r="G8283" s="77">
        <v>24.4</v>
      </c>
      <c r="H8283" s="77">
        <v>38.479999999999997</v>
      </c>
      <c r="I8283" s="77">
        <v>10.739000000000001</v>
      </c>
      <c r="J8283" s="77" t="s">
        <v>75</v>
      </c>
      <c r="K8283" s="77">
        <v>49.21</v>
      </c>
      <c r="L8283" s="77">
        <v>6.7645150000000012</v>
      </c>
      <c r="M8283" s="77">
        <v>-0.51023613666317147</v>
      </c>
      <c r="N8283" s="77">
        <v>6.6719940000000006</v>
      </c>
      <c r="O8283" s="77">
        <v>0.86939526624274199</v>
      </c>
      <c r="P8283" s="77">
        <v>155310000</v>
      </c>
      <c r="Q8283" s="77">
        <v>11670000</v>
      </c>
      <c r="R8283" s="77">
        <v>13.31</v>
      </c>
      <c r="S8283" s="77">
        <v>37.264000000000003</v>
      </c>
      <c r="T8283" s="77">
        <v>9.8490000000000002</v>
      </c>
      <c r="U8283" s="77">
        <v>21.517600000000002</v>
      </c>
      <c r="V8283" s="77">
        <v>2.3709176256027229</v>
      </c>
      <c r="AC8283" s="77">
        <v>7.52</v>
      </c>
      <c r="AD8283" s="77">
        <v>6.02</v>
      </c>
      <c r="AH8283" s="77">
        <f>IF(AND(M8283&lt;Variables!$G$6,M8283&gt;Variables!$G$5),0,1)</f>
        <v>1</v>
      </c>
      <c r="AI8283" s="77">
        <f t="shared" si="260"/>
        <v>0</v>
      </c>
      <c r="AJ8283" s="77">
        <f>IF(I8283&gt;Variables!$G$7,0,1)</f>
        <v>1</v>
      </c>
      <c r="AK8283" s="77">
        <f>IF(F8283&gt;Variables!$G$8,0,1)</f>
        <v>0</v>
      </c>
      <c r="AL8283" s="77">
        <f>IF(G8283&gt;Variables!$G$9,0,1)</f>
        <v>0</v>
      </c>
      <c r="AM8283" s="77">
        <f>IF(AND(K8283&gt;Variables!$G$10,K8283&lt;Variables!$G$11),0,1)</f>
        <v>1</v>
      </c>
      <c r="AN8283" s="77">
        <f>IF(H8283&lt;Variables!$G$13,1,0)</f>
        <v>1</v>
      </c>
      <c r="AO8283" s="77">
        <f>IF(R8283&lt;Variables!$G$12,0,1)</f>
        <v>1</v>
      </c>
      <c r="AP8283" s="78">
        <f t="shared" si="261"/>
        <v>1</v>
      </c>
      <c r="AQ8283" s="77">
        <f>IF(V8283&lt;Variables!$G$15,1,0)</f>
        <v>1</v>
      </c>
      <c r="AR8283" s="77">
        <v>0</v>
      </c>
      <c r="AS8283" s="77">
        <v>0</v>
      </c>
      <c r="AT8283" s="77">
        <v>1</v>
      </c>
      <c r="AU8283" s="77">
        <v>0</v>
      </c>
      <c r="BA8283" s="77">
        <v>-2.25</v>
      </c>
    </row>
    <row r="8284" spans="3:53" x14ac:dyDescent="0.25">
      <c r="C8284" s="77" t="s">
        <v>864</v>
      </c>
      <c r="D8284" s="77" t="s">
        <v>280</v>
      </c>
      <c r="E8284" s="77">
        <v>45.6</v>
      </c>
      <c r="F8284" s="77">
        <v>23.17</v>
      </c>
      <c r="G8284" s="77">
        <v>6.29</v>
      </c>
      <c r="H8284" s="77">
        <v>1590</v>
      </c>
      <c r="I8284" s="77">
        <v>-99999</v>
      </c>
      <c r="J8284" s="77" t="s">
        <v>75</v>
      </c>
      <c r="K8284" s="77">
        <v>49.35</v>
      </c>
      <c r="L8284" s="77">
        <v>44.543152941176473</v>
      </c>
      <c r="M8284" s="77">
        <v>0.12874494739798989</v>
      </c>
      <c r="N8284" s="77">
        <v>44.638578048780488</v>
      </c>
      <c r="O8284" s="77">
        <v>-8.5303005707036722E-2</v>
      </c>
      <c r="P8284" s="77">
        <v>827450</v>
      </c>
      <c r="S8284" s="77">
        <v>37.264000000000003</v>
      </c>
      <c r="T8284" s="77">
        <v>9.8490000000000002</v>
      </c>
      <c r="U8284" s="77">
        <v>21.517600000000002</v>
      </c>
      <c r="V8284" s="77">
        <v>2.3571603113829078</v>
      </c>
      <c r="AC8284" s="77">
        <v>45.58</v>
      </c>
      <c r="AD8284" s="77">
        <v>42.77</v>
      </c>
      <c r="AH8284" s="77">
        <f>IF(AND(M8284&lt;Variables!$G$6,M8284&gt;Variables!$G$5),0,1)</f>
        <v>1</v>
      </c>
      <c r="AI8284" s="77">
        <f t="shared" si="260"/>
        <v>1</v>
      </c>
      <c r="AJ8284" s="77">
        <f>IF(I8284&gt;Variables!$G$7,0,1)</f>
        <v>1</v>
      </c>
      <c r="AK8284" s="77">
        <f>IF(F8284&gt;Variables!$G$8,0,1)</f>
        <v>0</v>
      </c>
      <c r="AL8284" s="77">
        <f>IF(G8284&gt;Variables!$G$9,0,1)</f>
        <v>1</v>
      </c>
      <c r="AM8284" s="77">
        <f>IF(AND(K8284&gt;Variables!$G$10,K8284&lt;Variables!$G$11),0,1)</f>
        <v>1</v>
      </c>
      <c r="AN8284" s="77">
        <f>IF(H8284&lt;Variables!$G$13,1,0)</f>
        <v>0</v>
      </c>
      <c r="AO8284" s="77">
        <f>IF(R8284&lt;Variables!$G$12,0,1)</f>
        <v>0</v>
      </c>
      <c r="AP8284" s="78">
        <f t="shared" si="261"/>
        <v>1</v>
      </c>
      <c r="AQ8284" s="77">
        <f>IF(V8284&lt;Variables!$G$15,1,0)</f>
        <v>1</v>
      </c>
      <c r="AR8284" s="77">
        <v>0</v>
      </c>
      <c r="AS8284" s="77">
        <v>0</v>
      </c>
      <c r="AT8284" s="77">
        <v>1</v>
      </c>
      <c r="AU8284" s="77">
        <v>0</v>
      </c>
      <c r="BA8284" s="77">
        <v>-2.25</v>
      </c>
    </row>
    <row r="8285" spans="3:53" x14ac:dyDescent="0.25">
      <c r="C8285" s="77" t="s">
        <v>864</v>
      </c>
      <c r="D8285" s="77" t="s">
        <v>692</v>
      </c>
      <c r="E8285" s="77">
        <v>0.35</v>
      </c>
      <c r="F8285" s="77">
        <v>16.670000000000002</v>
      </c>
      <c r="G8285" s="77">
        <v>5900</v>
      </c>
      <c r="H8285" s="77">
        <v>-99999</v>
      </c>
      <c r="I8285" s="77">
        <v>-15.946999999999999</v>
      </c>
      <c r="J8285" s="77" t="s">
        <v>75</v>
      </c>
      <c r="K8285" s="77">
        <v>-99999</v>
      </c>
      <c r="L8285" s="77">
        <v>-99999</v>
      </c>
      <c r="M8285" s="77">
        <v>-99999</v>
      </c>
      <c r="N8285" s="77">
        <v>-99999</v>
      </c>
      <c r="O8285" s="77">
        <v>-99999</v>
      </c>
      <c r="P8285" s="77">
        <v>40502</v>
      </c>
      <c r="Q8285" s="77">
        <v>20514</v>
      </c>
      <c r="R8285" s="77">
        <v>1.97</v>
      </c>
      <c r="S8285" s="77">
        <v>37.264000000000003</v>
      </c>
      <c r="T8285" s="77">
        <v>9.8490000000000002</v>
      </c>
      <c r="U8285" s="77">
        <v>21.517600000000002</v>
      </c>
      <c r="V8285" s="77">
        <v>-99999</v>
      </c>
      <c r="AC8285" s="77">
        <v>0.35</v>
      </c>
      <c r="AD8285" s="77">
        <v>0.34</v>
      </c>
      <c r="AH8285" s="77">
        <f>IF(AND(M8285&lt;Variables!$G$6,M8285&gt;Variables!$G$5),0,1)</f>
        <v>1</v>
      </c>
      <c r="AI8285" s="77">
        <f t="shared" si="260"/>
        <v>1</v>
      </c>
      <c r="AJ8285" s="77">
        <f>IF(I8285&gt;Variables!$G$7,0,1)</f>
        <v>1</v>
      </c>
      <c r="AK8285" s="77">
        <f>IF(F8285&gt;Variables!$G$8,0,1)</f>
        <v>0</v>
      </c>
      <c r="AL8285" s="77">
        <f>IF(G8285&gt;Variables!$G$9,0,1)</f>
        <v>0</v>
      </c>
      <c r="AM8285" s="77">
        <f>IF(AND(K8285&gt;Variables!$G$10,K8285&lt;Variables!$G$11),0,1)</f>
        <v>1</v>
      </c>
      <c r="AN8285" s="77">
        <f>IF(H8285&lt;Variables!$G$13,1,0)</f>
        <v>1</v>
      </c>
      <c r="AO8285" s="77">
        <f>IF(R8285&lt;Variables!$G$12,0,1)</f>
        <v>0</v>
      </c>
      <c r="AP8285" s="78">
        <f t="shared" si="261"/>
        <v>1</v>
      </c>
      <c r="AQ8285" s="77">
        <f>IF(V8285&lt;Variables!$G$15,1,0)</f>
        <v>1</v>
      </c>
      <c r="AR8285" s="77">
        <v>0</v>
      </c>
      <c r="AS8285" s="77">
        <v>0</v>
      </c>
      <c r="AT8285" s="77">
        <v>1</v>
      </c>
      <c r="AU8285" s="77">
        <v>0</v>
      </c>
      <c r="BA8285" s="77">
        <v>-2.25</v>
      </c>
    </row>
    <row r="8286" spans="3:53" x14ac:dyDescent="0.25">
      <c r="C8286" s="77" t="s">
        <v>865</v>
      </c>
      <c r="D8286" s="77" t="s">
        <v>661</v>
      </c>
      <c r="E8286" s="77">
        <v>52.46</v>
      </c>
      <c r="F8286" s="77">
        <v>21.33</v>
      </c>
      <c r="G8286" s="77">
        <v>20.6</v>
      </c>
      <c r="H8286" s="77">
        <v>1770</v>
      </c>
      <c r="I8286" s="77">
        <v>0.46</v>
      </c>
      <c r="J8286" s="77" t="s">
        <v>74</v>
      </c>
      <c r="K8286" s="77">
        <v>59.04</v>
      </c>
      <c r="L8286" s="77">
        <v>52.050039999999989</v>
      </c>
      <c r="M8286" s="77">
        <v>0.46101789739260651</v>
      </c>
      <c r="N8286" s="77">
        <v>52.020152000000003</v>
      </c>
      <c r="O8286" s="77">
        <v>0.5187374308325805</v>
      </c>
      <c r="P8286" s="77">
        <v>6264000</v>
      </c>
      <c r="Q8286" s="77">
        <v>2052000</v>
      </c>
      <c r="R8286" s="77">
        <v>3.05</v>
      </c>
      <c r="S8286" s="77">
        <v>37.786000000000008</v>
      </c>
      <c r="T8286" s="77">
        <v>10.353999999999999</v>
      </c>
      <c r="U8286" s="77">
        <v>21.9648</v>
      </c>
      <c r="V8286" s="77">
        <v>2.4366319006912569</v>
      </c>
      <c r="AC8286" s="77">
        <v>53.15</v>
      </c>
      <c r="AD8286" s="77">
        <v>51.73</v>
      </c>
      <c r="AH8286" s="77">
        <f>IF(AND(M8286&lt;Variables!$G$6,M8286&gt;Variables!$G$5),0,1)</f>
        <v>1</v>
      </c>
      <c r="AI8286" s="77">
        <f t="shared" si="260"/>
        <v>0</v>
      </c>
      <c r="AJ8286" s="77">
        <f>IF(I8286&gt;Variables!$G$7,0,1)</f>
        <v>1</v>
      </c>
      <c r="AK8286" s="77">
        <f>IF(F8286&gt;Variables!$G$8,0,1)</f>
        <v>0</v>
      </c>
      <c r="AL8286" s="77">
        <f>IF(G8286&gt;Variables!$G$9,0,1)</f>
        <v>0</v>
      </c>
      <c r="AM8286" s="77">
        <f>IF(AND(K8286&gt;Variables!$G$10,K8286&lt;Variables!$G$11),0,1)</f>
        <v>1</v>
      </c>
      <c r="AN8286" s="77">
        <f>IF(H8286&lt;Variables!$G$13,1,0)</f>
        <v>0</v>
      </c>
      <c r="AO8286" s="77">
        <f>IF(R8286&lt;Variables!$G$12,0,1)</f>
        <v>1</v>
      </c>
      <c r="AP8286" s="78">
        <f t="shared" si="261"/>
        <v>0</v>
      </c>
      <c r="AQ8286" s="77">
        <f>IF(V8286&lt;Variables!$G$15,1,0)</f>
        <v>1</v>
      </c>
      <c r="AR8286" s="77">
        <v>0</v>
      </c>
      <c r="AS8286" s="77">
        <v>1</v>
      </c>
      <c r="AT8286" s="77">
        <v>0</v>
      </c>
      <c r="AU8286" s="77">
        <v>0</v>
      </c>
      <c r="BA8286" s="77">
        <v>0.54</v>
      </c>
    </row>
    <row r="8287" spans="3:53" x14ac:dyDescent="0.25">
      <c r="C8287" s="77" t="s">
        <v>865</v>
      </c>
      <c r="D8287" s="77" t="s">
        <v>662</v>
      </c>
      <c r="E8287" s="77">
        <v>8.9499999999999993</v>
      </c>
      <c r="F8287" s="77">
        <v>29.09</v>
      </c>
      <c r="G8287" s="77">
        <v>5.37</v>
      </c>
      <c r="H8287" s="77">
        <v>583.41</v>
      </c>
      <c r="I8287" s="77">
        <v>24.844000000000001</v>
      </c>
      <c r="J8287" s="77" t="s">
        <v>74</v>
      </c>
      <c r="K8287" s="77">
        <v>53.59</v>
      </c>
      <c r="L8287" s="77">
        <v>8.9253</v>
      </c>
      <c r="M8287" s="77">
        <v>0.1086798202861583</v>
      </c>
      <c r="N8287" s="77">
        <v>8.9105220000000003</v>
      </c>
      <c r="O8287" s="77">
        <v>0.27470893399960428</v>
      </c>
      <c r="P8287" s="77">
        <v>6960000</v>
      </c>
      <c r="Q8287" s="77">
        <v>659720</v>
      </c>
      <c r="R8287" s="77">
        <v>10.55</v>
      </c>
      <c r="S8287" s="77">
        <v>37.786000000000008</v>
      </c>
      <c r="T8287" s="77">
        <v>10.353999999999999</v>
      </c>
      <c r="U8287" s="77">
        <v>21.9648</v>
      </c>
      <c r="V8287" s="77">
        <v>2.4002399409902182</v>
      </c>
      <c r="AC8287" s="77">
        <v>8.9700000000000006</v>
      </c>
      <c r="AD8287" s="77">
        <v>8.7899999999999991</v>
      </c>
      <c r="AH8287" s="77">
        <f>IF(AND(M8287&lt;Variables!$G$6,M8287&gt;Variables!$G$5),0,1)</f>
        <v>1</v>
      </c>
      <c r="AI8287" s="77">
        <f t="shared" si="260"/>
        <v>0</v>
      </c>
      <c r="AJ8287" s="77">
        <f>IF(I8287&gt;Variables!$G$7,0,1)</f>
        <v>1</v>
      </c>
      <c r="AK8287" s="77">
        <f>IF(F8287&gt;Variables!$G$8,0,1)</f>
        <v>0</v>
      </c>
      <c r="AL8287" s="77">
        <f>IF(G8287&gt;Variables!$G$9,0,1)</f>
        <v>1</v>
      </c>
      <c r="AM8287" s="77">
        <f>IF(AND(K8287&gt;Variables!$G$10,K8287&lt;Variables!$G$11),0,1)</f>
        <v>1</v>
      </c>
      <c r="AN8287" s="77">
        <f>IF(H8287&lt;Variables!$G$13,1,0)</f>
        <v>1</v>
      </c>
      <c r="AO8287" s="77">
        <f>IF(R8287&lt;Variables!$G$12,0,1)</f>
        <v>1</v>
      </c>
      <c r="AP8287" s="78">
        <f t="shared" si="261"/>
        <v>0</v>
      </c>
      <c r="AQ8287" s="77">
        <f>IF(V8287&lt;Variables!$G$15,1,0)</f>
        <v>1</v>
      </c>
      <c r="AR8287" s="77">
        <v>0</v>
      </c>
      <c r="AS8287" s="77">
        <v>0</v>
      </c>
      <c r="AT8287" s="77">
        <v>0</v>
      </c>
      <c r="AU8287" s="77">
        <v>1</v>
      </c>
      <c r="BA8287" s="77">
        <v>-1.05</v>
      </c>
    </row>
    <row r="8288" spans="3:53" x14ac:dyDescent="0.25">
      <c r="C8288" s="77" t="s">
        <v>865</v>
      </c>
      <c r="D8288" s="77" t="s">
        <v>78</v>
      </c>
      <c r="E8288" s="77">
        <v>133.07</v>
      </c>
      <c r="F8288" s="77">
        <v>49.61</v>
      </c>
      <c r="G8288" s="77">
        <v>-4.9800000000000004</v>
      </c>
      <c r="H8288" s="77">
        <v>5920</v>
      </c>
      <c r="I8288" s="77">
        <v>7.6740000000000004</v>
      </c>
      <c r="J8288" s="77" t="s">
        <v>74</v>
      </c>
      <c r="K8288" s="77">
        <v>62.54</v>
      </c>
      <c r="L8288" s="77">
        <v>132.42053999999999</v>
      </c>
      <c r="M8288" s="77">
        <v>0.5638551239860673</v>
      </c>
      <c r="N8288" s="77">
        <v>130.16819000000001</v>
      </c>
      <c r="O8288" s="77">
        <v>2.3039499896249822</v>
      </c>
      <c r="P8288" s="77">
        <v>14509000</v>
      </c>
      <c r="Q8288" s="77">
        <v>1288000</v>
      </c>
      <c r="R8288" s="77">
        <v>11.26</v>
      </c>
      <c r="S8288" s="77">
        <v>37.786000000000008</v>
      </c>
      <c r="T8288" s="77">
        <v>10.353999999999999</v>
      </c>
      <c r="U8288" s="77">
        <v>21.9648</v>
      </c>
      <c r="V8288" s="77">
        <v>2.4618338602565419</v>
      </c>
      <c r="AC8288" s="77">
        <v>139.44999999999999</v>
      </c>
      <c r="AD8288" s="77">
        <v>130.19999999999999</v>
      </c>
      <c r="AH8288" s="77">
        <f>IF(AND(M8288&lt;Variables!$G$6,M8288&gt;Variables!$G$5),0,1)</f>
        <v>1</v>
      </c>
      <c r="AI8288" s="77">
        <f t="shared" si="260"/>
        <v>0</v>
      </c>
      <c r="AJ8288" s="77">
        <f>IF(I8288&gt;Variables!$G$7,0,1)</f>
        <v>1</v>
      </c>
      <c r="AK8288" s="77">
        <f>IF(F8288&gt;Variables!$G$8,0,1)</f>
        <v>0</v>
      </c>
      <c r="AL8288" s="77">
        <f>IF(G8288&gt;Variables!$G$9,0,1)</f>
        <v>1</v>
      </c>
      <c r="AM8288" s="77">
        <f>IF(AND(K8288&gt;Variables!$G$10,K8288&lt;Variables!$G$11),0,1)</f>
        <v>0</v>
      </c>
      <c r="AN8288" s="77">
        <f>IF(H8288&lt;Variables!$G$13,1,0)</f>
        <v>0</v>
      </c>
      <c r="AO8288" s="77">
        <f>IF(R8288&lt;Variables!$G$12,0,1)</f>
        <v>1</v>
      </c>
      <c r="AP8288" s="78">
        <f t="shared" si="261"/>
        <v>0</v>
      </c>
      <c r="AQ8288" s="77">
        <f>IF(V8288&lt;Variables!$G$15,1,0)</f>
        <v>1</v>
      </c>
      <c r="AR8288" s="77">
        <v>1</v>
      </c>
      <c r="AS8288" s="77">
        <v>0</v>
      </c>
      <c r="AT8288" s="77">
        <v>0</v>
      </c>
      <c r="AU8288" s="77">
        <v>0</v>
      </c>
      <c r="BA8288" s="77">
        <v>2</v>
      </c>
    </row>
    <row r="8289" spans="3:53" x14ac:dyDescent="0.25">
      <c r="C8289" s="77" t="s">
        <v>865</v>
      </c>
      <c r="D8289" s="77" t="s">
        <v>575</v>
      </c>
      <c r="E8289" s="77">
        <v>47.74</v>
      </c>
      <c r="F8289" s="77">
        <v>9.7200000000000006</v>
      </c>
      <c r="G8289" s="77">
        <v>7.7</v>
      </c>
      <c r="H8289" s="77">
        <v>2630</v>
      </c>
      <c r="I8289" s="77">
        <v>-16.387</v>
      </c>
      <c r="J8289" s="77" t="s">
        <v>75</v>
      </c>
      <c r="K8289" s="77">
        <v>69.209999999999994</v>
      </c>
      <c r="L8289" s="77">
        <v>47.448185000000002</v>
      </c>
      <c r="M8289" s="77">
        <v>0.46748890394860532</v>
      </c>
      <c r="N8289" s="77">
        <v>47.301854000000013</v>
      </c>
      <c r="O8289" s="77">
        <v>0.77829084669703608</v>
      </c>
      <c r="P8289" s="77">
        <v>1314000</v>
      </c>
      <c r="Q8289" s="77">
        <v>1620000</v>
      </c>
      <c r="R8289" s="77">
        <v>0.81</v>
      </c>
      <c r="S8289" s="77">
        <v>37.786000000000008</v>
      </c>
      <c r="T8289" s="77">
        <v>10.353999999999999</v>
      </c>
      <c r="U8289" s="77">
        <v>21.9648</v>
      </c>
      <c r="V8289" s="77">
        <v>2.5279253146894018</v>
      </c>
      <c r="AC8289" s="77">
        <v>48.879899999999999</v>
      </c>
      <c r="AD8289" s="77">
        <v>47.52</v>
      </c>
      <c r="AH8289" s="77">
        <f>IF(AND(M8289&lt;Variables!$G$6,M8289&gt;Variables!$G$5),0,1)</f>
        <v>1</v>
      </c>
      <c r="AI8289" s="77">
        <f t="shared" si="260"/>
        <v>0</v>
      </c>
      <c r="AJ8289" s="77">
        <f>IF(I8289&gt;Variables!$G$7,0,1)</f>
        <v>1</v>
      </c>
      <c r="AK8289" s="77">
        <f>IF(F8289&gt;Variables!$G$8,0,1)</f>
        <v>0</v>
      </c>
      <c r="AL8289" s="77">
        <f>IF(G8289&gt;Variables!$G$9,0,1)</f>
        <v>1</v>
      </c>
      <c r="AM8289" s="77">
        <f>IF(AND(K8289&gt;Variables!$G$10,K8289&lt;Variables!$G$11),0,1)</f>
        <v>0</v>
      </c>
      <c r="AN8289" s="77">
        <f>IF(H8289&lt;Variables!$G$13,1,0)</f>
        <v>0</v>
      </c>
      <c r="AO8289" s="77">
        <f>IF(R8289&lt;Variables!$G$12,0,1)</f>
        <v>0</v>
      </c>
      <c r="AP8289" s="78">
        <f t="shared" si="261"/>
        <v>1</v>
      </c>
      <c r="AQ8289" s="77">
        <f>IF(V8289&lt;Variables!$G$15,1,0)</f>
        <v>1</v>
      </c>
      <c r="AR8289" s="77">
        <v>0</v>
      </c>
      <c r="AS8289" s="77">
        <v>1</v>
      </c>
      <c r="AT8289" s="77">
        <v>0</v>
      </c>
      <c r="AU8289" s="77">
        <v>0</v>
      </c>
      <c r="BA8289" s="77">
        <v>0.66</v>
      </c>
    </row>
    <row r="8290" spans="3:53" x14ac:dyDescent="0.25">
      <c r="C8290" s="77" t="s">
        <v>865</v>
      </c>
      <c r="D8290" s="77" t="s">
        <v>670</v>
      </c>
      <c r="E8290" s="77">
        <v>11.97</v>
      </c>
      <c r="F8290" s="77">
        <v>10.82</v>
      </c>
      <c r="G8290" s="77">
        <v>-2.3199999999999998</v>
      </c>
      <c r="H8290" s="77">
        <v>-99999</v>
      </c>
      <c r="I8290" s="77">
        <v>485.25099999999998</v>
      </c>
      <c r="J8290" s="77" t="s">
        <v>75</v>
      </c>
      <c r="K8290" s="77">
        <v>79.89</v>
      </c>
      <c r="L8290" s="77">
        <v>-99999</v>
      </c>
      <c r="M8290" s="77">
        <v>-99999</v>
      </c>
      <c r="N8290" s="77">
        <v>12.19</v>
      </c>
      <c r="O8290" s="77">
        <v>0</v>
      </c>
      <c r="P8290" s="77">
        <v>168071</v>
      </c>
      <c r="Q8290" s="77">
        <v>18826</v>
      </c>
      <c r="R8290" s="77">
        <v>8.93</v>
      </c>
      <c r="S8290" s="77">
        <v>37.786000000000008</v>
      </c>
      <c r="T8290" s="77">
        <v>10.353999999999999</v>
      </c>
      <c r="U8290" s="77">
        <v>21.9648</v>
      </c>
      <c r="V8290" s="77">
        <v>-99999</v>
      </c>
      <c r="AC8290" s="77">
        <v>12.19</v>
      </c>
      <c r="AD8290" s="77">
        <v>11.93</v>
      </c>
      <c r="AH8290" s="77">
        <f>IF(AND(M8290&lt;Variables!$G$6,M8290&gt;Variables!$G$5),0,1)</f>
        <v>1</v>
      </c>
      <c r="AI8290" s="77">
        <f t="shared" si="260"/>
        <v>1</v>
      </c>
      <c r="AJ8290" s="77">
        <f>IF(I8290&gt;Variables!$G$7,0,1)</f>
        <v>0</v>
      </c>
      <c r="AK8290" s="77">
        <f>IF(F8290&gt;Variables!$G$8,0,1)</f>
        <v>0</v>
      </c>
      <c r="AL8290" s="77">
        <f>IF(G8290&gt;Variables!$G$9,0,1)</f>
        <v>1</v>
      </c>
      <c r="AM8290" s="77">
        <f>IF(AND(K8290&gt;Variables!$G$10,K8290&lt;Variables!$G$11),0,1)</f>
        <v>1</v>
      </c>
      <c r="AN8290" s="77">
        <f>IF(H8290&lt;Variables!$G$13,1,0)</f>
        <v>1</v>
      </c>
      <c r="AO8290" s="77">
        <f>IF(R8290&lt;Variables!$G$12,0,1)</f>
        <v>1</v>
      </c>
      <c r="AP8290" s="78">
        <f t="shared" si="261"/>
        <v>1</v>
      </c>
      <c r="AQ8290" s="77">
        <f>IF(V8290&lt;Variables!$G$15,1,0)</f>
        <v>1</v>
      </c>
      <c r="AR8290" s="77">
        <v>0</v>
      </c>
      <c r="AS8290" s="77">
        <v>0</v>
      </c>
      <c r="AT8290" s="77">
        <v>0</v>
      </c>
      <c r="AU8290" s="77">
        <v>0</v>
      </c>
      <c r="BA8290" s="77">
        <v>0</v>
      </c>
    </row>
    <row r="8291" spans="3:53" x14ac:dyDescent="0.25">
      <c r="C8291" s="77" t="s">
        <v>865</v>
      </c>
      <c r="D8291" s="77" t="s">
        <v>183</v>
      </c>
      <c r="E8291" s="77">
        <v>48.6</v>
      </c>
      <c r="F8291" s="77">
        <v>11.41</v>
      </c>
      <c r="G8291" s="77">
        <v>8.6300000000000008</v>
      </c>
      <c r="H8291" s="77">
        <v>6950</v>
      </c>
      <c r="I8291" s="77">
        <v>13848.987999999999</v>
      </c>
      <c r="J8291" s="77" t="s">
        <v>75</v>
      </c>
      <c r="K8291" s="77">
        <v>64.959999999999994</v>
      </c>
      <c r="L8291" s="77">
        <v>48.290029999999987</v>
      </c>
      <c r="M8291" s="77">
        <v>0.33126920815747762</v>
      </c>
      <c r="N8291" s="77">
        <v>47.460744897959167</v>
      </c>
      <c r="O8291" s="77">
        <v>2.0843648875881162</v>
      </c>
      <c r="P8291" s="77">
        <v>981248</v>
      </c>
      <c r="Q8291" s="77">
        <v>2152000</v>
      </c>
      <c r="R8291" s="77">
        <v>0.46</v>
      </c>
      <c r="S8291" s="77">
        <v>37.786000000000008</v>
      </c>
      <c r="T8291" s="77">
        <v>10.353999999999999</v>
      </c>
      <c r="U8291" s="77">
        <v>21.9648</v>
      </c>
      <c r="V8291" s="77">
        <v>2.49906028670945</v>
      </c>
      <c r="AC8291" s="77">
        <v>50.4</v>
      </c>
      <c r="AD8291" s="77">
        <v>47.61</v>
      </c>
      <c r="AH8291" s="77">
        <f>IF(AND(M8291&lt;Variables!$G$6,M8291&gt;Variables!$G$5),0,1)</f>
        <v>1</v>
      </c>
      <c r="AI8291" s="77">
        <f t="shared" si="260"/>
        <v>0</v>
      </c>
      <c r="AJ8291" s="77">
        <f>IF(I8291&gt;Variables!$G$7,0,1)</f>
        <v>0</v>
      </c>
      <c r="AK8291" s="77">
        <f>IF(F8291&gt;Variables!$G$8,0,1)</f>
        <v>0</v>
      </c>
      <c r="AL8291" s="77">
        <f>IF(G8291&gt;Variables!$G$9,0,1)</f>
        <v>1</v>
      </c>
      <c r="AM8291" s="77">
        <f>IF(AND(K8291&gt;Variables!$G$10,K8291&lt;Variables!$G$11),0,1)</f>
        <v>0</v>
      </c>
      <c r="AN8291" s="77">
        <f>IF(H8291&lt;Variables!$G$13,1,0)</f>
        <v>0</v>
      </c>
      <c r="AO8291" s="77">
        <f>IF(R8291&lt;Variables!$G$12,0,1)</f>
        <v>0</v>
      </c>
      <c r="AP8291" s="78">
        <f t="shared" si="261"/>
        <v>1</v>
      </c>
      <c r="AQ8291" s="77">
        <f>IF(V8291&lt;Variables!$G$15,1,0)</f>
        <v>1</v>
      </c>
      <c r="AR8291" s="77">
        <v>1</v>
      </c>
      <c r="AS8291" s="77">
        <v>0</v>
      </c>
      <c r="AT8291" s="77">
        <v>0</v>
      </c>
      <c r="AU8291" s="77">
        <v>0</v>
      </c>
      <c r="BA8291" s="77">
        <v>1.1599999999999999</v>
      </c>
    </row>
    <row r="8292" spans="3:53" x14ac:dyDescent="0.25">
      <c r="C8292" s="77" t="s">
        <v>865</v>
      </c>
      <c r="D8292" s="77" t="s">
        <v>554</v>
      </c>
      <c r="E8292" s="77">
        <v>1.75</v>
      </c>
      <c r="F8292" s="77">
        <v>11.87</v>
      </c>
      <c r="G8292" s="77">
        <v>5.45</v>
      </c>
      <c r="H8292" s="77">
        <v>-99999</v>
      </c>
      <c r="I8292" s="77">
        <v>-5.5430000000000001</v>
      </c>
      <c r="J8292" s="77" t="s">
        <v>75</v>
      </c>
      <c r="K8292" s="77">
        <v>58.46</v>
      </c>
      <c r="L8292" s="77">
        <v>1.7213125</v>
      </c>
      <c r="M8292" s="77">
        <v>1.085654115682072</v>
      </c>
      <c r="N8292" s="77">
        <v>1.7284999999999999</v>
      </c>
      <c r="O8292" s="77">
        <v>0.66531674862598011</v>
      </c>
      <c r="P8292" s="77">
        <v>77337</v>
      </c>
      <c r="Q8292" s="77">
        <v>88982</v>
      </c>
      <c r="R8292" s="77">
        <v>0.87</v>
      </c>
      <c r="S8292" s="77">
        <v>37.786000000000008</v>
      </c>
      <c r="T8292" s="77">
        <v>10.353999999999999</v>
      </c>
      <c r="U8292" s="77">
        <v>21.9648</v>
      </c>
      <c r="V8292" s="77">
        <v>2.3998933705239458</v>
      </c>
      <c r="AC8292" s="77">
        <v>1.78</v>
      </c>
      <c r="AD8292" s="77">
        <v>1.66</v>
      </c>
      <c r="AH8292" s="77">
        <f>IF(AND(M8292&lt;Variables!$G$6,M8292&gt;Variables!$G$5),0,1)</f>
        <v>1</v>
      </c>
      <c r="AI8292" s="77">
        <f t="shared" si="260"/>
        <v>1</v>
      </c>
      <c r="AJ8292" s="77">
        <f>IF(I8292&gt;Variables!$G$7,0,1)</f>
        <v>1</v>
      </c>
      <c r="AK8292" s="77">
        <f>IF(F8292&gt;Variables!$G$8,0,1)</f>
        <v>0</v>
      </c>
      <c r="AL8292" s="77">
        <f>IF(G8292&gt;Variables!$G$9,0,1)</f>
        <v>1</v>
      </c>
      <c r="AM8292" s="77">
        <f>IF(AND(K8292&gt;Variables!$G$10,K8292&lt;Variables!$G$11),0,1)</f>
        <v>1</v>
      </c>
      <c r="AN8292" s="77">
        <f>IF(H8292&lt;Variables!$G$13,1,0)</f>
        <v>1</v>
      </c>
      <c r="AO8292" s="77">
        <f>IF(R8292&lt;Variables!$G$12,0,1)</f>
        <v>0</v>
      </c>
      <c r="AP8292" s="78">
        <f t="shared" si="261"/>
        <v>1</v>
      </c>
      <c r="AQ8292" s="77">
        <f>IF(V8292&lt;Variables!$G$15,1,0)</f>
        <v>1</v>
      </c>
      <c r="AR8292" s="77">
        <v>0</v>
      </c>
      <c r="AS8292" s="77">
        <v>0</v>
      </c>
      <c r="AT8292" s="77">
        <v>1</v>
      </c>
      <c r="AU8292" s="77">
        <v>0</v>
      </c>
      <c r="BA8292" s="77">
        <v>-2.25</v>
      </c>
    </row>
    <row r="8293" spans="3:53" x14ac:dyDescent="0.25">
      <c r="C8293" s="77" t="s">
        <v>865</v>
      </c>
      <c r="D8293" s="77" t="s">
        <v>688</v>
      </c>
      <c r="E8293" s="77">
        <v>6.29</v>
      </c>
      <c r="F8293" s="77">
        <v>19.61</v>
      </c>
      <c r="G8293" s="77">
        <v>15.96</v>
      </c>
      <c r="H8293" s="77">
        <v>107.38</v>
      </c>
      <c r="I8293" s="77">
        <v>-0.38300000000000001</v>
      </c>
      <c r="J8293" s="77" t="s">
        <v>74</v>
      </c>
      <c r="K8293" s="77">
        <v>50.11</v>
      </c>
      <c r="L8293" s="77">
        <v>6.2044550000000003</v>
      </c>
      <c r="M8293" s="77">
        <v>0.73406930987491603</v>
      </c>
      <c r="N8293" s="77">
        <v>6.2543980000000001</v>
      </c>
      <c r="O8293" s="77">
        <v>-7.0318518265069213E-2</v>
      </c>
      <c r="P8293" s="77">
        <v>10750000</v>
      </c>
      <c r="Q8293" s="77">
        <v>3680000</v>
      </c>
      <c r="R8293" s="77">
        <v>2.92</v>
      </c>
      <c r="S8293" s="77">
        <v>37.786000000000008</v>
      </c>
      <c r="T8293" s="77">
        <v>10.353999999999999</v>
      </c>
      <c r="U8293" s="77">
        <v>21.9648</v>
      </c>
      <c r="V8293" s="77">
        <v>2.3488205988048909</v>
      </c>
      <c r="AC8293" s="77">
        <v>7.06</v>
      </c>
      <c r="AD8293" s="77">
        <v>6</v>
      </c>
      <c r="AH8293" s="77">
        <f>IF(AND(M8293&lt;Variables!$G$6,M8293&gt;Variables!$G$5),0,1)</f>
        <v>1</v>
      </c>
      <c r="AI8293" s="77">
        <f t="shared" si="260"/>
        <v>1</v>
      </c>
      <c r="AJ8293" s="77">
        <f>IF(I8293&gt;Variables!$G$7,0,1)</f>
        <v>1</v>
      </c>
      <c r="AK8293" s="77">
        <f>IF(F8293&gt;Variables!$G$8,0,1)</f>
        <v>0</v>
      </c>
      <c r="AL8293" s="77">
        <f>IF(G8293&gt;Variables!$G$9,0,1)</f>
        <v>0</v>
      </c>
      <c r="AM8293" s="77">
        <f>IF(AND(K8293&gt;Variables!$G$10,K8293&lt;Variables!$G$11),0,1)</f>
        <v>1</v>
      </c>
      <c r="AN8293" s="77">
        <f>IF(H8293&lt;Variables!$G$13,1,0)</f>
        <v>1</v>
      </c>
      <c r="AO8293" s="77">
        <f>IF(R8293&lt;Variables!$G$12,0,1)</f>
        <v>1</v>
      </c>
      <c r="AP8293" s="78">
        <f t="shared" si="261"/>
        <v>0</v>
      </c>
      <c r="AQ8293" s="77">
        <f>IF(V8293&lt;Variables!$G$15,1,0)</f>
        <v>1</v>
      </c>
      <c r="AR8293" s="77">
        <v>1</v>
      </c>
      <c r="AS8293" s="77">
        <v>0</v>
      </c>
      <c r="AT8293" s="77">
        <v>0</v>
      </c>
      <c r="AU8293" s="77">
        <v>0</v>
      </c>
      <c r="BA8293" s="77">
        <v>2</v>
      </c>
    </row>
    <row r="8294" spans="3:53" x14ac:dyDescent="0.25">
      <c r="C8294" s="77" t="s">
        <v>865</v>
      </c>
      <c r="D8294" s="77" t="s">
        <v>436</v>
      </c>
      <c r="E8294" s="77">
        <v>5.22</v>
      </c>
      <c r="F8294" s="77">
        <v>29.51</v>
      </c>
      <c r="G8294" s="77">
        <v>17.489999999999998</v>
      </c>
      <c r="H8294" s="77">
        <v>41.82</v>
      </c>
      <c r="I8294" s="77">
        <v>0.52400000000000002</v>
      </c>
      <c r="J8294" s="77" t="s">
        <v>75</v>
      </c>
      <c r="K8294" s="77">
        <v>42.63</v>
      </c>
      <c r="L8294" s="77">
        <v>5.3318649999999987</v>
      </c>
      <c r="M8294" s="77">
        <v>-1.944254027436902</v>
      </c>
      <c r="N8294" s="77">
        <v>5.3352320000000013</v>
      </c>
      <c r="O8294" s="77">
        <v>-2.00613581564965</v>
      </c>
      <c r="P8294" s="77">
        <v>10380000</v>
      </c>
      <c r="Q8294" s="77">
        <v>1680000</v>
      </c>
      <c r="R8294" s="77">
        <v>6.18</v>
      </c>
      <c r="S8294" s="77">
        <v>37.786000000000008</v>
      </c>
      <c r="T8294" s="77">
        <v>10.353999999999999</v>
      </c>
      <c r="U8294" s="77">
        <v>21.9648</v>
      </c>
      <c r="V8294" s="77">
        <v>2.299814813211138</v>
      </c>
      <c r="AC8294" s="77">
        <v>6.45</v>
      </c>
      <c r="AD8294" s="77">
        <v>5</v>
      </c>
      <c r="AH8294" s="77">
        <f>IF(AND(M8294&lt;Variables!$G$6,M8294&gt;Variables!$G$5),0,1)</f>
        <v>0</v>
      </c>
      <c r="AI8294" s="77">
        <f t="shared" si="260"/>
        <v>1</v>
      </c>
      <c r="AJ8294" s="77">
        <f>IF(I8294&gt;Variables!$G$7,0,1)</f>
        <v>1</v>
      </c>
      <c r="AK8294" s="77">
        <f>IF(F8294&gt;Variables!$G$8,0,1)</f>
        <v>0</v>
      </c>
      <c r="AL8294" s="77">
        <f>IF(G8294&gt;Variables!$G$9,0,1)</f>
        <v>0</v>
      </c>
      <c r="AM8294" s="77">
        <f>IF(AND(K8294&gt;Variables!$G$10,K8294&lt;Variables!$G$11),0,1)</f>
        <v>1</v>
      </c>
      <c r="AN8294" s="77">
        <f>IF(H8294&lt;Variables!$G$13,1,0)</f>
        <v>1</v>
      </c>
      <c r="AO8294" s="77">
        <f>IF(R8294&lt;Variables!$G$12,0,1)</f>
        <v>1</v>
      </c>
      <c r="AP8294" s="78">
        <f t="shared" si="261"/>
        <v>1</v>
      </c>
      <c r="AQ8294" s="77">
        <f>IF(V8294&lt;Variables!$G$15,1,0)</f>
        <v>1</v>
      </c>
      <c r="AR8294" s="77">
        <v>1</v>
      </c>
      <c r="AS8294" s="77">
        <v>0</v>
      </c>
      <c r="AT8294" s="77">
        <v>0</v>
      </c>
      <c r="AU8294" s="77">
        <v>0</v>
      </c>
      <c r="BA8294" s="77">
        <v>2</v>
      </c>
    </row>
    <row r="8295" spans="3:53" x14ac:dyDescent="0.25">
      <c r="C8295" s="77" t="s">
        <v>865</v>
      </c>
      <c r="D8295" s="77" t="s">
        <v>699</v>
      </c>
      <c r="E8295" s="77">
        <v>3.47</v>
      </c>
      <c r="F8295" s="77">
        <v>32.42</v>
      </c>
      <c r="G8295" s="77">
        <v>26.64</v>
      </c>
      <c r="H8295" s="77">
        <v>52.01</v>
      </c>
      <c r="I8295" s="77">
        <v>38.433</v>
      </c>
      <c r="J8295" s="77" t="s">
        <v>75</v>
      </c>
      <c r="K8295" s="77">
        <v>60.83</v>
      </c>
      <c r="L8295" s="77">
        <v>3.3997799999999998</v>
      </c>
      <c r="M8295" s="77">
        <v>2.0654277629729099</v>
      </c>
      <c r="N8295" s="77">
        <v>3.3869539999999998</v>
      </c>
      <c r="O8295" s="77">
        <v>2.4519376407237869</v>
      </c>
      <c r="P8295" s="77">
        <v>3690000</v>
      </c>
      <c r="Q8295" s="77">
        <v>100560</v>
      </c>
      <c r="R8295" s="77">
        <v>36.69</v>
      </c>
      <c r="S8295" s="77">
        <v>37.786000000000008</v>
      </c>
      <c r="T8295" s="77">
        <v>10.353999999999999</v>
      </c>
      <c r="U8295" s="77">
        <v>21.9648</v>
      </c>
      <c r="V8295" s="77">
        <v>2.3608972114030902</v>
      </c>
      <c r="AC8295" s="77">
        <v>3.9</v>
      </c>
      <c r="AD8295" s="77">
        <v>3.13</v>
      </c>
      <c r="AH8295" s="77">
        <f>IF(AND(M8295&lt;Variables!$G$6,M8295&gt;Variables!$G$5),0,1)</f>
        <v>1</v>
      </c>
      <c r="AI8295" s="77">
        <f t="shared" si="260"/>
        <v>0</v>
      </c>
      <c r="AJ8295" s="77">
        <f>IF(I8295&gt;Variables!$G$7,0,1)</f>
        <v>1</v>
      </c>
      <c r="AK8295" s="77">
        <f>IF(F8295&gt;Variables!$G$8,0,1)</f>
        <v>0</v>
      </c>
      <c r="AL8295" s="77">
        <f>IF(G8295&gt;Variables!$G$9,0,1)</f>
        <v>0</v>
      </c>
      <c r="AM8295" s="77">
        <f>IF(AND(K8295&gt;Variables!$G$10,K8295&lt;Variables!$G$11),0,1)</f>
        <v>1</v>
      </c>
      <c r="AN8295" s="77">
        <f>IF(H8295&lt;Variables!$G$13,1,0)</f>
        <v>1</v>
      </c>
      <c r="AO8295" s="77">
        <f>IF(R8295&lt;Variables!$G$12,0,1)</f>
        <v>1</v>
      </c>
      <c r="AP8295" s="78">
        <f t="shared" si="261"/>
        <v>1</v>
      </c>
      <c r="AQ8295" s="77">
        <f>IF(V8295&lt;Variables!$G$15,1,0)</f>
        <v>1</v>
      </c>
      <c r="AR8295" s="77">
        <v>0</v>
      </c>
      <c r="AS8295" s="77">
        <v>0</v>
      </c>
      <c r="AT8295" s="77">
        <v>1</v>
      </c>
      <c r="AU8295" s="77">
        <v>0</v>
      </c>
      <c r="BA8295" s="77">
        <v>-2.25</v>
      </c>
    </row>
    <row r="8296" spans="3:53" x14ac:dyDescent="0.25">
      <c r="C8296" s="77" t="s">
        <v>865</v>
      </c>
      <c r="D8296" s="77" t="s">
        <v>692</v>
      </c>
      <c r="E8296" s="77">
        <v>0.34</v>
      </c>
      <c r="F8296" s="77">
        <v>16.670000000000002</v>
      </c>
      <c r="G8296" s="77">
        <v>4900</v>
      </c>
      <c r="H8296" s="77">
        <v>-99999</v>
      </c>
      <c r="I8296" s="77">
        <v>-25.678000000000001</v>
      </c>
      <c r="J8296" s="77" t="s">
        <v>75</v>
      </c>
      <c r="K8296" s="77">
        <v>-99999</v>
      </c>
      <c r="L8296" s="77">
        <v>0.35</v>
      </c>
      <c r="M8296" s="77">
        <v>0</v>
      </c>
      <c r="N8296" s="77">
        <v>0.35</v>
      </c>
      <c r="O8296" s="77">
        <v>0</v>
      </c>
      <c r="P8296" s="77">
        <v>40502</v>
      </c>
      <c r="Q8296" s="77">
        <v>20514</v>
      </c>
      <c r="R8296" s="77">
        <v>1.97</v>
      </c>
      <c r="S8296" s="77">
        <v>37.786000000000008</v>
      </c>
      <c r="T8296" s="77">
        <v>10.353999999999999</v>
      </c>
      <c r="U8296" s="77">
        <v>21.9648</v>
      </c>
      <c r="V8296" s="77">
        <v>-99999</v>
      </c>
      <c r="AC8296" s="77">
        <v>0.34</v>
      </c>
      <c r="AD8296" s="77">
        <v>0.34</v>
      </c>
      <c r="AH8296" s="77">
        <f>IF(AND(M8296&lt;Variables!$G$6,M8296&gt;Variables!$G$5),0,1)</f>
        <v>1</v>
      </c>
      <c r="AI8296" s="77">
        <f t="shared" si="260"/>
        <v>1</v>
      </c>
      <c r="AJ8296" s="77">
        <f>IF(I8296&gt;Variables!$G$7,0,1)</f>
        <v>1</v>
      </c>
      <c r="AK8296" s="77">
        <f>IF(F8296&gt;Variables!$G$8,0,1)</f>
        <v>0</v>
      </c>
      <c r="AL8296" s="77">
        <f>IF(G8296&gt;Variables!$G$9,0,1)</f>
        <v>0</v>
      </c>
      <c r="AM8296" s="77">
        <f>IF(AND(K8296&gt;Variables!$G$10,K8296&lt;Variables!$G$11),0,1)</f>
        <v>1</v>
      </c>
      <c r="AN8296" s="77">
        <f>IF(H8296&lt;Variables!$G$13,1,0)</f>
        <v>1</v>
      </c>
      <c r="AO8296" s="77">
        <f>IF(R8296&lt;Variables!$G$12,0,1)</f>
        <v>0</v>
      </c>
      <c r="AP8296" s="78">
        <f t="shared" si="261"/>
        <v>1</v>
      </c>
      <c r="AQ8296" s="77">
        <f>IF(V8296&lt;Variables!$G$15,1,0)</f>
        <v>1</v>
      </c>
      <c r="AR8296" s="77">
        <v>0</v>
      </c>
      <c r="AS8296" s="77">
        <v>0</v>
      </c>
      <c r="AT8296" s="77">
        <v>0</v>
      </c>
      <c r="AU8296" s="77">
        <v>0</v>
      </c>
      <c r="BA8296" s="77">
        <v>0</v>
      </c>
    </row>
    <row r="8297" spans="3:53" x14ac:dyDescent="0.25">
      <c r="C8297" s="77" t="s">
        <v>865</v>
      </c>
      <c r="D8297" s="77" t="s">
        <v>551</v>
      </c>
      <c r="E8297" s="77">
        <v>6.7</v>
      </c>
      <c r="F8297" s="77">
        <v>76.38</v>
      </c>
      <c r="G8297" s="77">
        <v>24.77</v>
      </c>
      <c r="H8297" s="77">
        <v>38.479999999999997</v>
      </c>
      <c r="I8297" s="77">
        <v>10.760999999999999</v>
      </c>
      <c r="J8297" s="77" t="s">
        <v>75</v>
      </c>
      <c r="K8297" s="77">
        <v>49.06</v>
      </c>
      <c r="L8297" s="77">
        <v>6.7560650000000013</v>
      </c>
      <c r="M8297" s="77">
        <v>-8.9771190774531009E-2</v>
      </c>
      <c r="N8297" s="77">
        <v>6.7179979999999997</v>
      </c>
      <c r="O8297" s="77">
        <v>0.47636215432038398</v>
      </c>
      <c r="P8297" s="77">
        <v>156720000</v>
      </c>
      <c r="Q8297" s="77">
        <v>11670000</v>
      </c>
      <c r="R8297" s="77">
        <v>13.43</v>
      </c>
      <c r="S8297" s="77">
        <v>37.786000000000008</v>
      </c>
      <c r="T8297" s="77">
        <v>10.353999999999999</v>
      </c>
      <c r="U8297" s="77">
        <v>21.9648</v>
      </c>
      <c r="V8297" s="77">
        <v>2.3593519473131188</v>
      </c>
      <c r="AC8297" s="77">
        <v>7.52</v>
      </c>
      <c r="AD8297" s="77">
        <v>6.02</v>
      </c>
      <c r="AH8297" s="77">
        <f>IF(AND(M8297&lt;Variables!$G$6,M8297&gt;Variables!$G$5),0,1)</f>
        <v>1</v>
      </c>
      <c r="AI8297" s="77">
        <f t="shared" si="260"/>
        <v>0</v>
      </c>
      <c r="AJ8297" s="77">
        <f>IF(I8297&gt;Variables!$G$7,0,1)</f>
        <v>1</v>
      </c>
      <c r="AK8297" s="77">
        <f>IF(F8297&gt;Variables!$G$8,0,1)</f>
        <v>0</v>
      </c>
      <c r="AL8297" s="77">
        <f>IF(G8297&gt;Variables!$G$9,0,1)</f>
        <v>0</v>
      </c>
      <c r="AM8297" s="77">
        <f>IF(AND(K8297&gt;Variables!$G$10,K8297&lt;Variables!$G$11),0,1)</f>
        <v>1</v>
      </c>
      <c r="AN8297" s="77">
        <f>IF(H8297&lt;Variables!$G$13,1,0)</f>
        <v>1</v>
      </c>
      <c r="AO8297" s="77">
        <f>IF(R8297&lt;Variables!$G$12,0,1)</f>
        <v>1</v>
      </c>
      <c r="AP8297" s="78">
        <f t="shared" si="261"/>
        <v>1</v>
      </c>
      <c r="AQ8297" s="77">
        <f>IF(V8297&lt;Variables!$G$15,1,0)</f>
        <v>1</v>
      </c>
      <c r="AR8297" s="77">
        <v>0</v>
      </c>
      <c r="AS8297" s="77">
        <v>0</v>
      </c>
      <c r="AT8297" s="77">
        <v>1</v>
      </c>
      <c r="AU8297" s="77">
        <v>0</v>
      </c>
      <c r="BA8297" s="77">
        <v>-2.25</v>
      </c>
    </row>
    <row r="8298" spans="3:53" x14ac:dyDescent="0.25">
      <c r="C8298" s="77" t="s">
        <v>865</v>
      </c>
      <c r="D8298" s="77" t="s">
        <v>703</v>
      </c>
      <c r="E8298" s="77">
        <v>3.35</v>
      </c>
      <c r="F8298" s="77">
        <v>13.4</v>
      </c>
      <c r="G8298" s="77">
        <v>10.37</v>
      </c>
      <c r="H8298" s="77">
        <v>-99999</v>
      </c>
      <c r="I8298" s="77">
        <v>-6.9039999999999999</v>
      </c>
      <c r="J8298" s="77" t="s">
        <v>75</v>
      </c>
      <c r="K8298" s="77">
        <v>77.959999999999994</v>
      </c>
      <c r="L8298" s="77">
        <v>3.3</v>
      </c>
      <c r="M8298" s="77">
        <v>0</v>
      </c>
      <c r="N8298" s="77">
        <v>3.2949999999999999</v>
      </c>
      <c r="O8298" s="77">
        <v>0.15174506828527751</v>
      </c>
      <c r="P8298" s="77">
        <v>50018</v>
      </c>
      <c r="Q8298" s="77">
        <v>14431</v>
      </c>
      <c r="R8298" s="77">
        <v>3.47</v>
      </c>
      <c r="S8298" s="77">
        <v>37.786000000000008</v>
      </c>
      <c r="T8298" s="77">
        <v>10.353999999999999</v>
      </c>
      <c r="U8298" s="77">
        <v>21.9648</v>
      </c>
      <c r="V8298" s="77">
        <v>2.6566656000000002</v>
      </c>
      <c r="AC8298" s="77">
        <v>3.34</v>
      </c>
      <c r="AD8298" s="77">
        <v>3.15</v>
      </c>
      <c r="AH8298" s="77">
        <f>IF(AND(M8298&lt;Variables!$G$6,M8298&gt;Variables!$G$5),0,1)</f>
        <v>1</v>
      </c>
      <c r="AI8298" s="77">
        <f t="shared" si="260"/>
        <v>0</v>
      </c>
      <c r="AJ8298" s="77">
        <f>IF(I8298&gt;Variables!$G$7,0,1)</f>
        <v>1</v>
      </c>
      <c r="AK8298" s="77">
        <f>IF(F8298&gt;Variables!$G$8,0,1)</f>
        <v>0</v>
      </c>
      <c r="AL8298" s="77">
        <f>IF(G8298&gt;Variables!$G$9,0,1)</f>
        <v>1</v>
      </c>
      <c r="AM8298" s="77">
        <f>IF(AND(K8298&gt;Variables!$G$10,K8298&lt;Variables!$G$11),0,1)</f>
        <v>1</v>
      </c>
      <c r="AN8298" s="77">
        <f>IF(H8298&lt;Variables!$G$13,1,0)</f>
        <v>1</v>
      </c>
      <c r="AO8298" s="77">
        <f>IF(R8298&lt;Variables!$G$12,0,1)</f>
        <v>1</v>
      </c>
      <c r="AP8298" s="78">
        <f t="shared" si="261"/>
        <v>1</v>
      </c>
      <c r="AQ8298" s="77">
        <f>IF(V8298&lt;Variables!$G$15,1,0)</f>
        <v>1</v>
      </c>
      <c r="AR8298" s="77">
        <v>0</v>
      </c>
      <c r="AS8298" s="77">
        <v>0</v>
      </c>
      <c r="AT8298" s="77">
        <v>1</v>
      </c>
      <c r="AU8298" s="77">
        <v>0</v>
      </c>
      <c r="BA8298" s="77">
        <v>-2.25</v>
      </c>
    </row>
    <row r="8299" spans="3:53" x14ac:dyDescent="0.25">
      <c r="C8299" s="77" t="s">
        <v>865</v>
      </c>
      <c r="D8299" s="77" t="s">
        <v>749</v>
      </c>
      <c r="E8299" s="77">
        <v>3.29</v>
      </c>
      <c r="F8299" s="77">
        <v>9.67</v>
      </c>
      <c r="G8299" s="77">
        <v>9.67</v>
      </c>
      <c r="H8299" s="77">
        <v>-99999</v>
      </c>
      <c r="I8299" s="77">
        <v>-7.3680000000000003</v>
      </c>
      <c r="J8299" s="77" t="s">
        <v>75</v>
      </c>
      <c r="K8299" s="77">
        <v>67.08</v>
      </c>
      <c r="L8299" s="77">
        <v>-99999</v>
      </c>
      <c r="M8299" s="77">
        <v>-99999</v>
      </c>
      <c r="N8299" s="77">
        <v>3.2475000000000001</v>
      </c>
      <c r="O8299" s="77">
        <v>1.308698999230191</v>
      </c>
      <c r="P8299" s="77">
        <v>68482</v>
      </c>
      <c r="Q8299" s="77">
        <v>8182</v>
      </c>
      <c r="R8299" s="77">
        <v>8.3699999999999992</v>
      </c>
      <c r="S8299" s="77">
        <v>37.786000000000008</v>
      </c>
      <c r="T8299" s="77">
        <v>10.353999999999999</v>
      </c>
      <c r="U8299" s="77">
        <v>21.9648</v>
      </c>
      <c r="V8299" s="77">
        <v>-99999</v>
      </c>
      <c r="AC8299" s="77">
        <v>3.35</v>
      </c>
      <c r="AD8299" s="77">
        <v>3.14</v>
      </c>
      <c r="AH8299" s="77">
        <f>IF(AND(M8299&lt;Variables!$G$6,M8299&gt;Variables!$G$5),0,1)</f>
        <v>1</v>
      </c>
      <c r="AI8299" s="77">
        <f t="shared" si="260"/>
        <v>1</v>
      </c>
      <c r="AJ8299" s="77">
        <f>IF(I8299&gt;Variables!$G$7,0,1)</f>
        <v>1</v>
      </c>
      <c r="AK8299" s="77">
        <f>IF(F8299&gt;Variables!$G$8,0,1)</f>
        <v>0</v>
      </c>
      <c r="AL8299" s="77">
        <f>IF(G8299&gt;Variables!$G$9,0,1)</f>
        <v>1</v>
      </c>
      <c r="AM8299" s="77">
        <f>IF(AND(K8299&gt;Variables!$G$10,K8299&lt;Variables!$G$11),0,1)</f>
        <v>0</v>
      </c>
      <c r="AN8299" s="77">
        <f>IF(H8299&lt;Variables!$G$13,1,0)</f>
        <v>1</v>
      </c>
      <c r="AO8299" s="77">
        <f>IF(R8299&lt;Variables!$G$12,0,1)</f>
        <v>1</v>
      </c>
      <c r="AP8299" s="78">
        <f t="shared" si="261"/>
        <v>1</v>
      </c>
      <c r="AQ8299" s="77">
        <f>IF(V8299&lt;Variables!$G$15,1,0)</f>
        <v>1</v>
      </c>
      <c r="AR8299" s="77">
        <v>0</v>
      </c>
      <c r="AS8299" s="77">
        <v>0</v>
      </c>
      <c r="AT8299" s="77">
        <v>1</v>
      </c>
      <c r="AU8299" s="77">
        <v>0</v>
      </c>
      <c r="BA8299" s="77">
        <v>-2.25</v>
      </c>
    </row>
    <row r="8300" spans="3:53" x14ac:dyDescent="0.25">
      <c r="C8300" s="77" t="s">
        <v>865</v>
      </c>
      <c r="D8300" s="77" t="s">
        <v>680</v>
      </c>
      <c r="E8300" s="77">
        <v>90.81</v>
      </c>
      <c r="F8300" s="77">
        <v>10.91</v>
      </c>
      <c r="G8300" s="77">
        <v>9.68</v>
      </c>
      <c r="H8300" s="77">
        <v>2420</v>
      </c>
      <c r="I8300" s="77">
        <v>-12.685</v>
      </c>
      <c r="J8300" s="77" t="s">
        <v>75</v>
      </c>
      <c r="K8300" s="77">
        <v>51.72</v>
      </c>
      <c r="L8300" s="77">
        <v>90.946605000000005</v>
      </c>
      <c r="M8300" s="77">
        <v>-0.14470578643370749</v>
      </c>
      <c r="N8300" s="77">
        <v>90.276971999999986</v>
      </c>
      <c r="O8300" s="77">
        <v>0.59597479631905614</v>
      </c>
      <c r="P8300" s="77">
        <v>748159</v>
      </c>
      <c r="Q8300" s="77">
        <v>941480</v>
      </c>
      <c r="R8300" s="77">
        <v>0.79</v>
      </c>
      <c r="S8300" s="77">
        <v>37.786000000000008</v>
      </c>
      <c r="T8300" s="77">
        <v>10.353999999999999</v>
      </c>
      <c r="U8300" s="77">
        <v>21.9648</v>
      </c>
      <c r="V8300" s="77">
        <v>2.3893003561825759</v>
      </c>
      <c r="AC8300" s="77">
        <v>91.65</v>
      </c>
      <c r="AD8300" s="77">
        <v>89.32</v>
      </c>
      <c r="AH8300" s="77">
        <f>IF(AND(M8300&lt;Variables!$G$6,M8300&gt;Variables!$G$5),0,1)</f>
        <v>1</v>
      </c>
      <c r="AI8300" s="77">
        <f t="shared" si="260"/>
        <v>0</v>
      </c>
      <c r="AJ8300" s="77">
        <f>IF(I8300&gt;Variables!$G$7,0,1)</f>
        <v>1</v>
      </c>
      <c r="AK8300" s="77">
        <f>IF(F8300&gt;Variables!$G$8,0,1)</f>
        <v>0</v>
      </c>
      <c r="AL8300" s="77">
        <f>IF(G8300&gt;Variables!$G$9,0,1)</f>
        <v>1</v>
      </c>
      <c r="AM8300" s="77">
        <f>IF(AND(K8300&gt;Variables!$G$10,K8300&lt;Variables!$G$11),0,1)</f>
        <v>1</v>
      </c>
      <c r="AN8300" s="77">
        <f>IF(H8300&lt;Variables!$G$13,1,0)</f>
        <v>0</v>
      </c>
      <c r="AO8300" s="77">
        <f>IF(R8300&lt;Variables!$G$12,0,1)</f>
        <v>0</v>
      </c>
      <c r="AP8300" s="78">
        <f t="shared" si="261"/>
        <v>1</v>
      </c>
      <c r="AQ8300" s="77">
        <f>IF(V8300&lt;Variables!$G$15,1,0)</f>
        <v>1</v>
      </c>
      <c r="AR8300" s="77">
        <v>0</v>
      </c>
      <c r="AS8300" s="77">
        <v>0</v>
      </c>
      <c r="AT8300" s="77">
        <v>1</v>
      </c>
      <c r="AU8300" s="77">
        <v>0</v>
      </c>
      <c r="BA8300" s="77">
        <v>-0.99</v>
      </c>
    </row>
    <row r="8301" spans="3:53" x14ac:dyDescent="0.25">
      <c r="C8301" s="77" t="s">
        <v>865</v>
      </c>
      <c r="D8301" s="77" t="s">
        <v>581</v>
      </c>
      <c r="E8301" s="77">
        <v>108.58</v>
      </c>
      <c r="F8301" s="77">
        <v>15.31</v>
      </c>
      <c r="G8301" s="77">
        <v>-2.08</v>
      </c>
      <c r="H8301" s="77">
        <v>5880</v>
      </c>
      <c r="I8301" s="77">
        <v>43.664000000000001</v>
      </c>
      <c r="J8301" s="77" t="s">
        <v>74</v>
      </c>
      <c r="K8301" s="77">
        <v>73.23</v>
      </c>
      <c r="L8301" s="77">
        <v>107.22338999999999</v>
      </c>
      <c r="M8301" s="77">
        <v>0.91081805938049465</v>
      </c>
      <c r="N8301" s="77">
        <v>106.642426</v>
      </c>
      <c r="O8301" s="77">
        <v>1.4605575458307629</v>
      </c>
      <c r="P8301" s="77">
        <v>1923000</v>
      </c>
      <c r="Q8301" s="77">
        <v>826738</v>
      </c>
      <c r="R8301" s="77">
        <v>2.33</v>
      </c>
      <c r="S8301" s="77">
        <v>37.786000000000008</v>
      </c>
      <c r="T8301" s="77">
        <v>10.353999999999999</v>
      </c>
      <c r="U8301" s="77">
        <v>21.9648</v>
      </c>
      <c r="V8301" s="77">
        <v>2.5228763498920541</v>
      </c>
      <c r="AC8301" s="77">
        <v>110</v>
      </c>
      <c r="AD8301" s="77">
        <v>107.33</v>
      </c>
      <c r="AH8301" s="77">
        <f>IF(AND(M8301&lt;Variables!$G$6,M8301&gt;Variables!$G$5),0,1)</f>
        <v>1</v>
      </c>
      <c r="AI8301" s="77">
        <f t="shared" si="260"/>
        <v>0</v>
      </c>
      <c r="AJ8301" s="77">
        <f>IF(I8301&gt;Variables!$G$7,0,1)</f>
        <v>1</v>
      </c>
      <c r="AK8301" s="77">
        <f>IF(F8301&gt;Variables!$G$8,0,1)</f>
        <v>0</v>
      </c>
      <c r="AL8301" s="77">
        <f>IF(G8301&gt;Variables!$G$9,0,1)</f>
        <v>1</v>
      </c>
      <c r="AM8301" s="77">
        <f>IF(AND(K8301&gt;Variables!$G$10,K8301&lt;Variables!$G$11),0,1)</f>
        <v>1</v>
      </c>
      <c r="AN8301" s="77">
        <f>IF(H8301&lt;Variables!$G$13,1,0)</f>
        <v>0</v>
      </c>
      <c r="AO8301" s="77">
        <f>IF(R8301&lt;Variables!$G$12,0,1)</f>
        <v>1</v>
      </c>
      <c r="AP8301" s="78">
        <f t="shared" si="261"/>
        <v>0</v>
      </c>
      <c r="AQ8301" s="77">
        <f>IF(V8301&lt;Variables!$G$15,1,0)</f>
        <v>1</v>
      </c>
      <c r="AR8301" s="77">
        <v>0</v>
      </c>
      <c r="AS8301" s="77">
        <v>0</v>
      </c>
      <c r="AT8301" s="77">
        <v>0</v>
      </c>
      <c r="AU8301" s="77">
        <v>1</v>
      </c>
      <c r="BA8301" s="77">
        <v>-0.55000000000000004</v>
      </c>
    </row>
    <row r="8302" spans="3:53" x14ac:dyDescent="0.25">
      <c r="C8302" s="77" t="s">
        <v>865</v>
      </c>
      <c r="D8302" s="77" t="s">
        <v>667</v>
      </c>
      <c r="E8302" s="77">
        <v>86.46</v>
      </c>
      <c r="F8302" s="77">
        <v>79.37</v>
      </c>
      <c r="G8302" s="77">
        <v>1.04</v>
      </c>
      <c r="H8302" s="77">
        <v>-99999</v>
      </c>
      <c r="I8302" s="77">
        <v>7.8E-2</v>
      </c>
      <c r="J8302" s="77" t="s">
        <v>74</v>
      </c>
      <c r="K8302" s="77">
        <v>75.94</v>
      </c>
      <c r="L8302" s="77">
        <v>86.116749999999996</v>
      </c>
      <c r="M8302" s="77">
        <v>1.945033921972418E-2</v>
      </c>
      <c r="N8302" s="77">
        <v>86.146249999999995</v>
      </c>
      <c r="O8302" s="77">
        <v>-1.4800412089901689E-2</v>
      </c>
      <c r="P8302" s="77">
        <v>40752</v>
      </c>
      <c r="Q8302" s="77">
        <v>530</v>
      </c>
      <c r="R8302" s="77">
        <v>76.89</v>
      </c>
      <c r="S8302" s="77">
        <v>37.786000000000008</v>
      </c>
      <c r="T8302" s="77">
        <v>10.353999999999999</v>
      </c>
      <c r="U8302" s="77">
        <v>21.9648</v>
      </c>
      <c r="V8302" s="77">
        <v>2.633775574463737</v>
      </c>
      <c r="AC8302" s="77">
        <v>86.5</v>
      </c>
      <c r="AD8302" s="77">
        <v>86.05</v>
      </c>
      <c r="AH8302" s="77">
        <f>IF(AND(M8302&lt;Variables!$G$6,M8302&gt;Variables!$G$5),0,1)</f>
        <v>1</v>
      </c>
      <c r="AI8302" s="77">
        <f t="shared" si="260"/>
        <v>1</v>
      </c>
      <c r="AJ8302" s="77">
        <f>IF(I8302&gt;Variables!$G$7,0,1)</f>
        <v>1</v>
      </c>
      <c r="AK8302" s="77">
        <f>IF(F8302&gt;Variables!$G$8,0,1)</f>
        <v>0</v>
      </c>
      <c r="AL8302" s="77">
        <f>IF(G8302&gt;Variables!$G$9,0,1)</f>
        <v>1</v>
      </c>
      <c r="AM8302" s="77">
        <f>IF(AND(K8302&gt;Variables!$G$10,K8302&lt;Variables!$G$11),0,1)</f>
        <v>1</v>
      </c>
      <c r="AN8302" s="77">
        <f>IF(H8302&lt;Variables!$G$13,1,0)</f>
        <v>1</v>
      </c>
      <c r="AO8302" s="77">
        <f>IF(R8302&lt;Variables!$G$12,0,1)</f>
        <v>1</v>
      </c>
      <c r="AP8302" s="78">
        <f t="shared" si="261"/>
        <v>0</v>
      </c>
      <c r="AQ8302" s="77">
        <f>IF(V8302&lt;Variables!$G$15,1,0)</f>
        <v>1</v>
      </c>
      <c r="AR8302" s="77">
        <v>0</v>
      </c>
      <c r="AS8302" s="77">
        <v>0</v>
      </c>
      <c r="AT8302" s="77">
        <v>0</v>
      </c>
      <c r="AU8302" s="77">
        <v>0</v>
      </c>
      <c r="BA8302" s="77">
        <v>0</v>
      </c>
    </row>
    <row r="8303" spans="3:53" x14ac:dyDescent="0.25">
      <c r="C8303" s="77" t="s">
        <v>865</v>
      </c>
      <c r="D8303" s="77" t="s">
        <v>649</v>
      </c>
      <c r="E8303" s="77">
        <v>68.2</v>
      </c>
      <c r="F8303" s="77">
        <v>15.34</v>
      </c>
      <c r="G8303" s="77">
        <v>13.16</v>
      </c>
      <c r="H8303" s="77">
        <v>4150</v>
      </c>
      <c r="I8303" s="77">
        <v>-6.8620000000000001</v>
      </c>
      <c r="J8303" s="77" t="s">
        <v>74</v>
      </c>
      <c r="K8303" s="77">
        <v>62.48</v>
      </c>
      <c r="L8303" s="77">
        <v>67.523629999999997</v>
      </c>
      <c r="M8303" s="77">
        <v>0.55042953111378756</v>
      </c>
      <c r="N8303" s="77">
        <v>66.788578000000001</v>
      </c>
      <c r="O8303" s="77">
        <v>1.657052797261239</v>
      </c>
      <c r="P8303" s="77">
        <v>3774000</v>
      </c>
      <c r="Q8303" s="77">
        <v>2787000</v>
      </c>
      <c r="R8303" s="77">
        <v>1.35</v>
      </c>
      <c r="S8303" s="77">
        <v>37.786000000000008</v>
      </c>
      <c r="T8303" s="77">
        <v>10.353999999999999</v>
      </c>
      <c r="U8303" s="77">
        <v>21.9648</v>
      </c>
      <c r="V8303" s="77">
        <v>2.462142918927551</v>
      </c>
      <c r="AC8303" s="77">
        <v>68.295000000000002</v>
      </c>
      <c r="AD8303" s="77">
        <v>65.63</v>
      </c>
      <c r="AH8303" s="77">
        <f>IF(AND(M8303&lt;Variables!$G$6,M8303&gt;Variables!$G$5),0,1)</f>
        <v>1</v>
      </c>
      <c r="AI8303" s="77">
        <f t="shared" si="260"/>
        <v>0</v>
      </c>
      <c r="AJ8303" s="77">
        <f>IF(I8303&gt;Variables!$G$7,0,1)</f>
        <v>1</v>
      </c>
      <c r="AK8303" s="77">
        <f>IF(F8303&gt;Variables!$G$8,0,1)</f>
        <v>0</v>
      </c>
      <c r="AL8303" s="77">
        <f>IF(G8303&gt;Variables!$G$9,0,1)</f>
        <v>0</v>
      </c>
      <c r="AM8303" s="77">
        <f>IF(AND(K8303&gt;Variables!$G$10,K8303&lt;Variables!$G$11),0,1)</f>
        <v>0</v>
      </c>
      <c r="AN8303" s="77">
        <f>IF(H8303&lt;Variables!$G$13,1,0)</f>
        <v>0</v>
      </c>
      <c r="AO8303" s="77">
        <f>IF(R8303&lt;Variables!$G$12,0,1)</f>
        <v>0</v>
      </c>
      <c r="AP8303" s="78">
        <f t="shared" si="261"/>
        <v>0</v>
      </c>
      <c r="AQ8303" s="77">
        <f>IF(V8303&lt;Variables!$G$15,1,0)</f>
        <v>1</v>
      </c>
      <c r="AR8303" s="77">
        <v>0</v>
      </c>
      <c r="AS8303" s="77">
        <v>0</v>
      </c>
      <c r="AT8303" s="77">
        <v>1</v>
      </c>
      <c r="AU8303" s="77">
        <v>0</v>
      </c>
      <c r="BA8303" s="77">
        <v>-1.94</v>
      </c>
    </row>
    <row r="8304" spans="3:53" x14ac:dyDescent="0.25">
      <c r="C8304" s="77" t="s">
        <v>865</v>
      </c>
      <c r="D8304" s="77" t="s">
        <v>280</v>
      </c>
      <c r="E8304" s="77">
        <v>45.43</v>
      </c>
      <c r="F8304" s="77">
        <v>23.87</v>
      </c>
      <c r="G8304" s="77">
        <v>6.86</v>
      </c>
      <c r="H8304" s="77">
        <v>1590</v>
      </c>
      <c r="I8304" s="77">
        <v>-99999</v>
      </c>
      <c r="J8304" s="77" t="s">
        <v>75</v>
      </c>
      <c r="K8304" s="77">
        <v>50.17</v>
      </c>
      <c r="L8304" s="77">
        <v>44.771888888888888</v>
      </c>
      <c r="M8304" s="77">
        <v>0.15212918820590179</v>
      </c>
      <c r="N8304" s="77">
        <v>44.644259523809517</v>
      </c>
      <c r="O8304" s="77">
        <v>0.43844489365109812</v>
      </c>
      <c r="P8304" s="77">
        <v>882400</v>
      </c>
      <c r="S8304" s="77">
        <v>37.786000000000008</v>
      </c>
      <c r="T8304" s="77">
        <v>10.353999999999999</v>
      </c>
      <c r="U8304" s="77">
        <v>21.9648</v>
      </c>
      <c r="V8304" s="77">
        <v>2.364731151760405</v>
      </c>
      <c r="AC8304" s="77">
        <v>45.37</v>
      </c>
      <c r="AD8304" s="77">
        <v>42.77</v>
      </c>
      <c r="AH8304" s="77">
        <f>IF(AND(M8304&lt;Variables!$G$6,M8304&gt;Variables!$G$5),0,1)</f>
        <v>1</v>
      </c>
      <c r="AI8304" s="77">
        <f t="shared" si="260"/>
        <v>0</v>
      </c>
      <c r="AJ8304" s="77">
        <f>IF(I8304&gt;Variables!$G$7,0,1)</f>
        <v>1</v>
      </c>
      <c r="AK8304" s="77">
        <f>IF(F8304&gt;Variables!$G$8,0,1)</f>
        <v>0</v>
      </c>
      <c r="AL8304" s="77">
        <f>IF(G8304&gt;Variables!$G$9,0,1)</f>
        <v>1</v>
      </c>
      <c r="AM8304" s="77">
        <f>IF(AND(K8304&gt;Variables!$G$10,K8304&lt;Variables!$G$11),0,1)</f>
        <v>1</v>
      </c>
      <c r="AN8304" s="77">
        <f>IF(H8304&lt;Variables!$G$13,1,0)</f>
        <v>0</v>
      </c>
      <c r="AO8304" s="77">
        <f>IF(R8304&lt;Variables!$G$12,0,1)</f>
        <v>0</v>
      </c>
      <c r="AP8304" s="78">
        <f t="shared" si="261"/>
        <v>1</v>
      </c>
      <c r="AQ8304" s="77">
        <f>IF(V8304&lt;Variables!$G$15,1,0)</f>
        <v>1</v>
      </c>
      <c r="AR8304" s="77">
        <v>0</v>
      </c>
      <c r="AS8304" s="77">
        <v>0</v>
      </c>
      <c r="AT8304" s="77">
        <v>1</v>
      </c>
      <c r="AU8304" s="77">
        <v>0</v>
      </c>
      <c r="BA8304" s="77">
        <v>-2.25</v>
      </c>
    </row>
    <row r="8305" spans="3:53" x14ac:dyDescent="0.25">
      <c r="C8305" s="77" t="s">
        <v>865</v>
      </c>
      <c r="D8305" s="77" t="s">
        <v>663</v>
      </c>
      <c r="E8305" s="77">
        <v>49.4</v>
      </c>
      <c r="F8305" s="77">
        <v>9.27</v>
      </c>
      <c r="G8305" s="77">
        <v>7.7</v>
      </c>
      <c r="H8305" s="77">
        <v>74490</v>
      </c>
      <c r="I8305" s="77">
        <v>34.451000000000001</v>
      </c>
      <c r="J8305" s="77" t="s">
        <v>74</v>
      </c>
      <c r="K8305" s="77">
        <v>58.97</v>
      </c>
      <c r="L8305" s="77">
        <v>49.130360000000003</v>
      </c>
      <c r="M8305" s="77">
        <v>0.22356848189184519</v>
      </c>
      <c r="N8305" s="77">
        <v>49.021534000000003</v>
      </c>
      <c r="O8305" s="77">
        <v>0.44606111265306159</v>
      </c>
      <c r="P8305" s="77">
        <v>51969000</v>
      </c>
      <c r="Q8305" s="77">
        <v>70837000</v>
      </c>
      <c r="R8305" s="77">
        <v>0.73</v>
      </c>
      <c r="S8305" s="77">
        <v>37.786000000000008</v>
      </c>
      <c r="T8305" s="77">
        <v>10.353999999999999</v>
      </c>
      <c r="U8305" s="77">
        <v>21.9648</v>
      </c>
      <c r="V8305" s="77">
        <v>2.44832479746275</v>
      </c>
      <c r="AC8305" s="77">
        <v>49.65</v>
      </c>
      <c r="AD8305" s="77">
        <v>48.8</v>
      </c>
      <c r="AH8305" s="77">
        <f>IF(AND(M8305&lt;Variables!$G$6,M8305&gt;Variables!$G$5),0,1)</f>
        <v>1</v>
      </c>
      <c r="AI8305" s="77">
        <f t="shared" si="260"/>
        <v>0</v>
      </c>
      <c r="AJ8305" s="77">
        <f>IF(I8305&gt;Variables!$G$7,0,1)</f>
        <v>1</v>
      </c>
      <c r="AK8305" s="77">
        <f>IF(F8305&gt;Variables!$G$8,0,1)</f>
        <v>0</v>
      </c>
      <c r="AL8305" s="77">
        <f>IF(G8305&gt;Variables!$G$9,0,1)</f>
        <v>1</v>
      </c>
      <c r="AM8305" s="77">
        <f>IF(AND(K8305&gt;Variables!$G$10,K8305&lt;Variables!$G$11),0,1)</f>
        <v>1</v>
      </c>
      <c r="AN8305" s="77">
        <f>IF(H8305&lt;Variables!$G$13,1,0)</f>
        <v>0</v>
      </c>
      <c r="AO8305" s="77">
        <f>IF(R8305&lt;Variables!$G$12,0,1)</f>
        <v>0</v>
      </c>
      <c r="AP8305" s="78">
        <f t="shared" si="261"/>
        <v>0</v>
      </c>
      <c r="AQ8305" s="77">
        <f>IF(V8305&lt;Variables!$G$15,1,0)</f>
        <v>1</v>
      </c>
      <c r="AR8305" s="77">
        <v>0</v>
      </c>
      <c r="AS8305" s="77">
        <v>1</v>
      </c>
      <c r="AT8305" s="77">
        <v>0</v>
      </c>
      <c r="AU8305" s="77">
        <v>0</v>
      </c>
      <c r="BA8305" s="77">
        <v>0.06</v>
      </c>
    </row>
    <row r="8306" spans="3:53" x14ac:dyDescent="0.25">
      <c r="C8306" s="77" t="s">
        <v>865</v>
      </c>
      <c r="D8306" s="77" t="s">
        <v>118</v>
      </c>
      <c r="E8306" s="77">
        <v>32.450000000000003</v>
      </c>
      <c r="F8306" s="77">
        <v>9.93</v>
      </c>
      <c r="G8306" s="77">
        <v>8.1199999999999992</v>
      </c>
      <c r="H8306" s="77">
        <v>2900</v>
      </c>
      <c r="I8306" s="77">
        <v>-12.759</v>
      </c>
      <c r="J8306" s="77" t="s">
        <v>74</v>
      </c>
      <c r="K8306" s="77">
        <v>75.72</v>
      </c>
      <c r="L8306" s="77">
        <v>32.089840000000002</v>
      </c>
      <c r="M8306" s="77">
        <v>0.84188640392098257</v>
      </c>
      <c r="N8306" s="77">
        <v>31.893664000000001</v>
      </c>
      <c r="O8306" s="77">
        <v>1.4621587535380129</v>
      </c>
      <c r="P8306" s="77">
        <v>3849000</v>
      </c>
      <c r="Q8306" s="77">
        <v>6140000</v>
      </c>
      <c r="R8306" s="77">
        <v>0.63</v>
      </c>
      <c r="S8306" s="77">
        <v>37.786000000000008</v>
      </c>
      <c r="T8306" s="77">
        <v>10.353999999999999</v>
      </c>
      <c r="U8306" s="77">
        <v>21.9648</v>
      </c>
      <c r="V8306" s="77">
        <v>2.5490353702221018</v>
      </c>
      <c r="AC8306" s="77">
        <v>32.39</v>
      </c>
      <c r="AD8306" s="77">
        <v>31.17</v>
      </c>
      <c r="AH8306" s="77">
        <f>IF(AND(M8306&lt;Variables!$G$6,M8306&gt;Variables!$G$5),0,1)</f>
        <v>1</v>
      </c>
      <c r="AI8306" s="77">
        <f t="shared" ref="AI8306:AI8369" si="262">IF(L8306&gt;N8306,0,1)</f>
        <v>0</v>
      </c>
      <c r="AJ8306" s="77">
        <f>IF(I8306&gt;Variables!$G$7,0,1)</f>
        <v>1</v>
      </c>
      <c r="AK8306" s="77">
        <f>IF(F8306&gt;Variables!$G$8,0,1)</f>
        <v>0</v>
      </c>
      <c r="AL8306" s="77">
        <f>IF(G8306&gt;Variables!$G$9,0,1)</f>
        <v>1</v>
      </c>
      <c r="AM8306" s="77">
        <f>IF(AND(K8306&gt;Variables!$G$10,K8306&lt;Variables!$G$11),0,1)</f>
        <v>1</v>
      </c>
      <c r="AN8306" s="77">
        <f>IF(H8306&lt;Variables!$G$13,1,0)</f>
        <v>0</v>
      </c>
      <c r="AO8306" s="77">
        <f>IF(R8306&lt;Variables!$G$12,0,1)</f>
        <v>0</v>
      </c>
      <c r="AP8306" s="78">
        <f t="shared" ref="AP8306:AP8369" si="263">IF(J8306="Pass", 0,1)</f>
        <v>0</v>
      </c>
      <c r="AQ8306" s="77">
        <f>IF(V8306&lt;Variables!$G$15,1,0)</f>
        <v>1</v>
      </c>
      <c r="AR8306" s="77">
        <v>0</v>
      </c>
      <c r="AS8306" s="77">
        <v>0</v>
      </c>
      <c r="AT8306" s="77">
        <v>1</v>
      </c>
      <c r="AU8306" s="77">
        <v>0</v>
      </c>
      <c r="BA8306" s="77">
        <v>-2.25</v>
      </c>
    </row>
    <row r="8307" spans="3:53" x14ac:dyDescent="0.25">
      <c r="C8307" s="77" t="s">
        <v>865</v>
      </c>
      <c r="D8307" s="77" t="s">
        <v>714</v>
      </c>
      <c r="E8307" s="77">
        <v>36.15</v>
      </c>
      <c r="F8307" s="77">
        <v>9.58</v>
      </c>
      <c r="G8307" s="77">
        <v>5.83</v>
      </c>
      <c r="H8307" s="77">
        <v>2860</v>
      </c>
      <c r="I8307" s="77">
        <v>-43.262</v>
      </c>
      <c r="J8307" s="77" t="s">
        <v>74</v>
      </c>
      <c r="K8307" s="77">
        <v>64.92</v>
      </c>
      <c r="L8307" s="77">
        <v>35.981364999999997</v>
      </c>
      <c r="M8307" s="77">
        <v>0.32971233859528321</v>
      </c>
      <c r="N8307" s="77">
        <v>35.619951999999998</v>
      </c>
      <c r="O8307" s="77">
        <v>1.347694123787692</v>
      </c>
      <c r="P8307" s="77">
        <v>6267000</v>
      </c>
      <c r="Q8307" s="77">
        <v>19321000</v>
      </c>
      <c r="R8307" s="77">
        <v>0.32</v>
      </c>
      <c r="S8307" s="77">
        <v>37.786000000000008</v>
      </c>
      <c r="T8307" s="77">
        <v>10.353999999999999</v>
      </c>
      <c r="U8307" s="77">
        <v>21.9648</v>
      </c>
      <c r="V8307" s="77">
        <v>2.498791717427284</v>
      </c>
      <c r="AC8307" s="77">
        <v>36.585000000000001</v>
      </c>
      <c r="AD8307" s="77">
        <v>35.36</v>
      </c>
      <c r="AH8307" s="77">
        <f>IF(AND(M8307&lt;Variables!$G$6,M8307&gt;Variables!$G$5),0,1)</f>
        <v>1</v>
      </c>
      <c r="AI8307" s="77">
        <f t="shared" si="262"/>
        <v>0</v>
      </c>
      <c r="AJ8307" s="77">
        <f>IF(I8307&gt;Variables!$G$7,0,1)</f>
        <v>1</v>
      </c>
      <c r="AK8307" s="77">
        <f>IF(F8307&gt;Variables!$G$8,0,1)</f>
        <v>0</v>
      </c>
      <c r="AL8307" s="77">
        <f>IF(G8307&gt;Variables!$G$9,0,1)</f>
        <v>1</v>
      </c>
      <c r="AM8307" s="77">
        <f>IF(AND(K8307&gt;Variables!$G$10,K8307&lt;Variables!$G$11),0,1)</f>
        <v>0</v>
      </c>
      <c r="AN8307" s="77">
        <f>IF(H8307&lt;Variables!$G$13,1,0)</f>
        <v>0</v>
      </c>
      <c r="AO8307" s="77">
        <f>IF(R8307&lt;Variables!$G$12,0,1)</f>
        <v>0</v>
      </c>
      <c r="AP8307" s="78">
        <f t="shared" si="263"/>
        <v>0</v>
      </c>
      <c r="AQ8307" s="77">
        <f>IF(V8307&lt;Variables!$G$15,1,0)</f>
        <v>1</v>
      </c>
      <c r="AR8307" s="77">
        <v>0</v>
      </c>
      <c r="AS8307" s="77">
        <v>1</v>
      </c>
      <c r="AT8307" s="77">
        <v>0</v>
      </c>
      <c r="AU8307" s="77">
        <v>0</v>
      </c>
      <c r="BA8307" s="77">
        <v>-0.06</v>
      </c>
    </row>
    <row r="8308" spans="3:53" x14ac:dyDescent="0.25">
      <c r="C8308" s="77" t="s">
        <v>865</v>
      </c>
      <c r="D8308" s="77" t="s">
        <v>176</v>
      </c>
      <c r="E8308" s="77">
        <v>44.26</v>
      </c>
      <c r="F8308" s="77">
        <v>10.93</v>
      </c>
      <c r="G8308" s="77">
        <v>10.93</v>
      </c>
      <c r="H8308" s="77">
        <v>2140</v>
      </c>
      <c r="I8308" s="77">
        <v>12.256</v>
      </c>
      <c r="J8308" s="77" t="s">
        <v>74</v>
      </c>
      <c r="K8308" s="77">
        <v>69.37</v>
      </c>
      <c r="L8308" s="77">
        <v>43.775224999999992</v>
      </c>
      <c r="M8308" s="77">
        <v>0.83329097680253783</v>
      </c>
      <c r="N8308" s="77">
        <v>43.524095999999993</v>
      </c>
      <c r="O8308" s="77">
        <v>1.4150874035385079</v>
      </c>
      <c r="P8308" s="77">
        <v>2236000</v>
      </c>
      <c r="Q8308" s="77">
        <v>2594000</v>
      </c>
      <c r="R8308" s="77">
        <v>0.86</v>
      </c>
      <c r="S8308" s="77">
        <v>37.786000000000008</v>
      </c>
      <c r="T8308" s="77">
        <v>10.353999999999999</v>
      </c>
      <c r="U8308" s="77">
        <v>21.9648</v>
      </c>
      <c r="V8308" s="77">
        <v>2.4993928707178532</v>
      </c>
      <c r="AC8308" s="77">
        <v>44.6</v>
      </c>
      <c r="AD8308" s="77">
        <v>42.87</v>
      </c>
      <c r="AH8308" s="77">
        <f>IF(AND(M8308&lt;Variables!$G$6,M8308&gt;Variables!$G$5),0,1)</f>
        <v>1</v>
      </c>
      <c r="AI8308" s="77">
        <f t="shared" si="262"/>
        <v>0</v>
      </c>
      <c r="AJ8308" s="77">
        <f>IF(I8308&gt;Variables!$G$7,0,1)</f>
        <v>1</v>
      </c>
      <c r="AK8308" s="77">
        <f>IF(F8308&gt;Variables!$G$8,0,1)</f>
        <v>0</v>
      </c>
      <c r="AL8308" s="77">
        <f>IF(G8308&gt;Variables!$G$9,0,1)</f>
        <v>0</v>
      </c>
      <c r="AM8308" s="77">
        <f>IF(AND(K8308&gt;Variables!$G$10,K8308&lt;Variables!$G$11),0,1)</f>
        <v>0</v>
      </c>
      <c r="AN8308" s="77">
        <f>IF(H8308&lt;Variables!$G$13,1,0)</f>
        <v>0</v>
      </c>
      <c r="AO8308" s="77">
        <f>IF(R8308&lt;Variables!$G$12,0,1)</f>
        <v>0</v>
      </c>
      <c r="AP8308" s="78">
        <f t="shared" si="263"/>
        <v>0</v>
      </c>
      <c r="AQ8308" s="77">
        <f>IF(V8308&lt;Variables!$G$15,1,0)</f>
        <v>1</v>
      </c>
      <c r="AR8308" s="77">
        <v>0</v>
      </c>
      <c r="AS8308" s="77">
        <v>0</v>
      </c>
      <c r="AT8308" s="77">
        <v>1</v>
      </c>
      <c r="AU8308" s="77">
        <v>0</v>
      </c>
      <c r="BA8308" s="77">
        <v>-1.81</v>
      </c>
    </row>
    <row r="8309" spans="3:53" x14ac:dyDescent="0.25">
      <c r="C8309" s="77" t="s">
        <v>865</v>
      </c>
      <c r="D8309" s="77" t="s">
        <v>659</v>
      </c>
      <c r="E8309" s="77">
        <v>45.11</v>
      </c>
      <c r="F8309" s="77">
        <v>11.3</v>
      </c>
      <c r="G8309" s="77">
        <v>8.32</v>
      </c>
      <c r="H8309" s="77">
        <v>2320</v>
      </c>
      <c r="I8309" s="77">
        <v>-24.661999999999999</v>
      </c>
      <c r="J8309" s="77" t="s">
        <v>74</v>
      </c>
      <c r="K8309" s="77">
        <v>74.150000000000006</v>
      </c>
      <c r="L8309" s="77">
        <v>44.702415000000002</v>
      </c>
      <c r="M8309" s="77">
        <v>0.65451721120658779</v>
      </c>
      <c r="N8309" s="77">
        <v>44.306845999999993</v>
      </c>
      <c r="O8309" s="77">
        <v>1.553155013561571</v>
      </c>
      <c r="P8309" s="77">
        <v>2327000</v>
      </c>
      <c r="Q8309" s="77">
        <v>1694000</v>
      </c>
      <c r="R8309" s="77">
        <v>1.37</v>
      </c>
      <c r="S8309" s="77">
        <v>37.786000000000008</v>
      </c>
      <c r="T8309" s="77">
        <v>10.353999999999999</v>
      </c>
      <c r="U8309" s="77">
        <v>21.9648</v>
      </c>
      <c r="V8309" s="77">
        <v>2.5545271187095828</v>
      </c>
      <c r="AC8309" s="77">
        <v>45.52</v>
      </c>
      <c r="AD8309" s="77">
        <v>44.74</v>
      </c>
      <c r="AH8309" s="77">
        <f>IF(AND(M8309&lt;Variables!$G$6,M8309&gt;Variables!$G$5),0,1)</f>
        <v>1</v>
      </c>
      <c r="AI8309" s="77">
        <f t="shared" si="262"/>
        <v>0</v>
      </c>
      <c r="AJ8309" s="77">
        <f>IF(I8309&gt;Variables!$G$7,0,1)</f>
        <v>1</v>
      </c>
      <c r="AK8309" s="77">
        <f>IF(F8309&gt;Variables!$G$8,0,1)</f>
        <v>0</v>
      </c>
      <c r="AL8309" s="77">
        <f>IF(G8309&gt;Variables!$G$9,0,1)</f>
        <v>1</v>
      </c>
      <c r="AM8309" s="77">
        <f>IF(AND(K8309&gt;Variables!$G$10,K8309&lt;Variables!$G$11),0,1)</f>
        <v>1</v>
      </c>
      <c r="AN8309" s="77">
        <f>IF(H8309&lt;Variables!$G$13,1,0)</f>
        <v>0</v>
      </c>
      <c r="AO8309" s="77">
        <f>IF(R8309&lt;Variables!$G$12,0,1)</f>
        <v>0</v>
      </c>
      <c r="AP8309" s="78">
        <f t="shared" si="263"/>
        <v>0</v>
      </c>
      <c r="AQ8309" s="77">
        <f>IF(V8309&lt;Variables!$G$15,1,0)</f>
        <v>1</v>
      </c>
      <c r="AR8309" s="77">
        <v>0</v>
      </c>
      <c r="AS8309" s="77">
        <v>1</v>
      </c>
      <c r="AT8309" s="77">
        <v>0</v>
      </c>
      <c r="AU8309" s="77">
        <v>0</v>
      </c>
      <c r="BA8309" s="77">
        <v>0.37</v>
      </c>
    </row>
    <row r="8310" spans="3:53" x14ac:dyDescent="0.25">
      <c r="C8310" s="77" t="s">
        <v>865</v>
      </c>
      <c r="D8310" s="77" t="s">
        <v>705</v>
      </c>
      <c r="E8310" s="77">
        <v>614.26</v>
      </c>
      <c r="F8310" s="77">
        <v>11.8</v>
      </c>
      <c r="G8310" s="77">
        <v>7.69</v>
      </c>
      <c r="H8310" s="77">
        <v>5670</v>
      </c>
      <c r="I8310" s="77">
        <v>-28.861999999999998</v>
      </c>
      <c r="J8310" s="77" t="s">
        <v>74</v>
      </c>
      <c r="K8310" s="77">
        <v>67.16</v>
      </c>
      <c r="L8310" s="77">
        <v>610.5296350000001</v>
      </c>
      <c r="M8310" s="77">
        <v>0.59790136149572015</v>
      </c>
      <c r="N8310" s="77">
        <v>604.48492800000008</v>
      </c>
      <c r="O8310" s="77">
        <v>1.603856696986143</v>
      </c>
      <c r="P8310" s="77">
        <v>848375</v>
      </c>
      <c r="Q8310" s="77">
        <v>748460</v>
      </c>
      <c r="R8310" s="77">
        <v>1.1299999999999999</v>
      </c>
      <c r="S8310" s="77">
        <v>37.786000000000008</v>
      </c>
      <c r="T8310" s="77">
        <v>10.353999999999999</v>
      </c>
      <c r="U8310" s="77">
        <v>21.9648</v>
      </c>
      <c r="V8310" s="77">
        <v>2.4996013210959971</v>
      </c>
      <c r="AC8310" s="77">
        <v>629.51</v>
      </c>
      <c r="AD8310" s="77">
        <v>611.98</v>
      </c>
      <c r="AH8310" s="77">
        <f>IF(AND(M8310&lt;Variables!$G$6,M8310&gt;Variables!$G$5),0,1)</f>
        <v>1</v>
      </c>
      <c r="AI8310" s="77">
        <f t="shared" si="262"/>
        <v>0</v>
      </c>
      <c r="AJ8310" s="77">
        <f>IF(I8310&gt;Variables!$G$7,0,1)</f>
        <v>1</v>
      </c>
      <c r="AK8310" s="77">
        <f>IF(F8310&gt;Variables!$G$8,0,1)</f>
        <v>0</v>
      </c>
      <c r="AL8310" s="77">
        <f>IF(G8310&gt;Variables!$G$9,0,1)</f>
        <v>1</v>
      </c>
      <c r="AM8310" s="77">
        <f>IF(AND(K8310&gt;Variables!$G$10,K8310&lt;Variables!$G$11),0,1)</f>
        <v>0</v>
      </c>
      <c r="AN8310" s="77">
        <f>IF(H8310&lt;Variables!$G$13,1,0)</f>
        <v>0</v>
      </c>
      <c r="AO8310" s="77">
        <f>IF(R8310&lt;Variables!$G$12,0,1)</f>
        <v>0</v>
      </c>
      <c r="AP8310" s="78">
        <f t="shared" si="263"/>
        <v>0</v>
      </c>
      <c r="AQ8310" s="77">
        <f>IF(V8310&lt;Variables!$G$15,1,0)</f>
        <v>1</v>
      </c>
      <c r="AR8310" s="77">
        <v>0</v>
      </c>
      <c r="AS8310" s="77">
        <v>0</v>
      </c>
      <c r="AT8310" s="77">
        <v>0</v>
      </c>
      <c r="AU8310" s="77">
        <v>1</v>
      </c>
      <c r="BA8310" s="77">
        <v>-0.18</v>
      </c>
    </row>
    <row r="8311" spans="3:53" x14ac:dyDescent="0.25">
      <c r="C8311" s="77" t="s">
        <v>866</v>
      </c>
      <c r="D8311" s="77" t="s">
        <v>667</v>
      </c>
      <c r="E8311" s="77">
        <v>86.46</v>
      </c>
      <c r="F8311" s="77">
        <v>79.37</v>
      </c>
      <c r="G8311" s="77">
        <v>1.04</v>
      </c>
      <c r="H8311" s="77">
        <v>-99999</v>
      </c>
      <c r="I8311" s="77">
        <v>7.8E-2</v>
      </c>
      <c r="J8311" s="77" t="s">
        <v>74</v>
      </c>
      <c r="K8311" s="77">
        <v>75.94</v>
      </c>
      <c r="L8311" s="77">
        <v>86.116749999999996</v>
      </c>
      <c r="M8311" s="77">
        <v>1.945033921972418E-2</v>
      </c>
      <c r="N8311" s="77">
        <v>86.167142857142863</v>
      </c>
      <c r="O8311" s="77">
        <v>-3.9043719017865387E-2</v>
      </c>
      <c r="P8311" s="77">
        <v>40856</v>
      </c>
      <c r="Q8311" s="77">
        <v>530</v>
      </c>
      <c r="R8311" s="77">
        <v>77.09</v>
      </c>
      <c r="S8311" s="77">
        <v>38.241999999999997</v>
      </c>
      <c r="T8311" s="77">
        <v>10.053000000000001</v>
      </c>
      <c r="U8311" s="77">
        <v>22.0992</v>
      </c>
      <c r="V8311" s="77">
        <v>2.633775574463737</v>
      </c>
      <c r="AC8311" s="77">
        <v>86.5</v>
      </c>
      <c r="AD8311" s="77">
        <v>86.05</v>
      </c>
      <c r="AH8311" s="77">
        <f>IF(AND(M8311&lt;Variables!$G$6,M8311&gt;Variables!$G$5),0,1)</f>
        <v>1</v>
      </c>
      <c r="AI8311" s="77">
        <f t="shared" si="262"/>
        <v>1</v>
      </c>
      <c r="AJ8311" s="77">
        <f>IF(I8311&gt;Variables!$G$7,0,1)</f>
        <v>1</v>
      </c>
      <c r="AK8311" s="77">
        <f>IF(F8311&gt;Variables!$G$8,0,1)</f>
        <v>0</v>
      </c>
      <c r="AL8311" s="77">
        <f>IF(G8311&gt;Variables!$G$9,0,1)</f>
        <v>1</v>
      </c>
      <c r="AM8311" s="77">
        <f>IF(AND(K8311&gt;Variables!$G$10,K8311&lt;Variables!$G$11),0,1)</f>
        <v>1</v>
      </c>
      <c r="AN8311" s="77">
        <f>IF(H8311&lt;Variables!$G$13,1,0)</f>
        <v>1</v>
      </c>
      <c r="AO8311" s="77">
        <f>IF(R8311&lt;Variables!$G$12,0,1)</f>
        <v>1</v>
      </c>
      <c r="AP8311" s="78">
        <f t="shared" si="263"/>
        <v>0</v>
      </c>
      <c r="AQ8311" s="77">
        <f>IF(V8311&lt;Variables!$G$15,1,0)</f>
        <v>1</v>
      </c>
      <c r="AR8311" s="77">
        <v>0</v>
      </c>
      <c r="AS8311" s="77">
        <v>0</v>
      </c>
      <c r="AT8311" s="77">
        <v>0</v>
      </c>
      <c r="AU8311" s="77">
        <v>0</v>
      </c>
      <c r="BA8311" s="77">
        <v>0</v>
      </c>
    </row>
    <row r="8312" spans="3:53" x14ac:dyDescent="0.25">
      <c r="C8312" s="77" t="s">
        <v>866</v>
      </c>
      <c r="D8312" s="77" t="s">
        <v>661</v>
      </c>
      <c r="E8312" s="77">
        <v>52.68</v>
      </c>
      <c r="F8312" s="77">
        <v>22.49</v>
      </c>
      <c r="G8312" s="77">
        <v>21.15</v>
      </c>
      <c r="H8312" s="77">
        <v>1770</v>
      </c>
      <c r="I8312" s="77">
        <v>0.46700000000000003</v>
      </c>
      <c r="J8312" s="77" t="s">
        <v>74</v>
      </c>
      <c r="K8312" s="77">
        <v>60.04</v>
      </c>
      <c r="L8312" s="77">
        <v>52.083775000000003</v>
      </c>
      <c r="M8312" s="77">
        <v>0.85616873968907858</v>
      </c>
      <c r="N8312" s="77">
        <v>51.985814000000012</v>
      </c>
      <c r="O8312" s="77">
        <v>1.046220032257235</v>
      </c>
      <c r="P8312" s="77">
        <v>6326000</v>
      </c>
      <c r="Q8312" s="77">
        <v>2052000</v>
      </c>
      <c r="R8312" s="77">
        <v>3.08</v>
      </c>
      <c r="S8312" s="77">
        <v>38.241999999999997</v>
      </c>
      <c r="T8312" s="77">
        <v>10.053000000000001</v>
      </c>
      <c r="U8312" s="77">
        <v>22.0992</v>
      </c>
      <c r="V8312" s="77">
        <v>2.423928954953054</v>
      </c>
      <c r="AC8312" s="77">
        <v>53.15</v>
      </c>
      <c r="AD8312" s="77">
        <v>51.73</v>
      </c>
      <c r="AH8312" s="77">
        <f>IF(AND(M8312&lt;Variables!$G$6,M8312&gt;Variables!$G$5),0,1)</f>
        <v>1</v>
      </c>
      <c r="AI8312" s="77">
        <f t="shared" si="262"/>
        <v>0</v>
      </c>
      <c r="AJ8312" s="77">
        <f>IF(I8312&gt;Variables!$G$7,0,1)</f>
        <v>1</v>
      </c>
      <c r="AK8312" s="77">
        <f>IF(F8312&gt;Variables!$G$8,0,1)</f>
        <v>0</v>
      </c>
      <c r="AL8312" s="77">
        <f>IF(G8312&gt;Variables!$G$9,0,1)</f>
        <v>0</v>
      </c>
      <c r="AM8312" s="77">
        <f>IF(AND(K8312&gt;Variables!$G$10,K8312&lt;Variables!$G$11),0,1)</f>
        <v>1</v>
      </c>
      <c r="AN8312" s="77">
        <f>IF(H8312&lt;Variables!$G$13,1,0)</f>
        <v>0</v>
      </c>
      <c r="AO8312" s="77">
        <f>IF(R8312&lt;Variables!$G$12,0,1)</f>
        <v>1</v>
      </c>
      <c r="AP8312" s="78">
        <f t="shared" si="263"/>
        <v>0</v>
      </c>
      <c r="AQ8312" s="77">
        <f>IF(V8312&lt;Variables!$G$15,1,0)</f>
        <v>1</v>
      </c>
      <c r="AR8312" s="77">
        <v>0</v>
      </c>
      <c r="AS8312" s="77">
        <v>0</v>
      </c>
      <c r="AT8312" s="77">
        <v>1</v>
      </c>
      <c r="AU8312" s="77">
        <v>0</v>
      </c>
      <c r="BA8312" s="77">
        <v>-1.23</v>
      </c>
    </row>
    <row r="8313" spans="3:53" x14ac:dyDescent="0.25">
      <c r="C8313" s="77" t="s">
        <v>866</v>
      </c>
      <c r="D8313" s="77" t="s">
        <v>659</v>
      </c>
      <c r="E8313" s="77">
        <v>45.09</v>
      </c>
      <c r="F8313" s="77">
        <v>11.2</v>
      </c>
      <c r="G8313" s="77">
        <v>8.2100000000000009</v>
      </c>
      <c r="H8313" s="77">
        <v>2320</v>
      </c>
      <c r="I8313" s="77">
        <v>-24.704999999999998</v>
      </c>
      <c r="J8313" s="77" t="s">
        <v>74</v>
      </c>
      <c r="K8313" s="77">
        <v>66.02</v>
      </c>
      <c r="L8313" s="77">
        <v>44.796000000000006</v>
      </c>
      <c r="M8313" s="77">
        <v>0.34378069470487621</v>
      </c>
      <c r="N8313" s="77">
        <v>44.384763999999997</v>
      </c>
      <c r="O8313" s="77">
        <v>1.2734910565256261</v>
      </c>
      <c r="P8313" s="77">
        <v>2384000</v>
      </c>
      <c r="Q8313" s="77">
        <v>1694000</v>
      </c>
      <c r="R8313" s="77">
        <v>1.41</v>
      </c>
      <c r="S8313" s="77">
        <v>38.241999999999997</v>
      </c>
      <c r="T8313" s="77">
        <v>10.053000000000001</v>
      </c>
      <c r="U8313" s="77">
        <v>22.0992</v>
      </c>
      <c r="V8313" s="77">
        <v>2.5081236268238238</v>
      </c>
      <c r="AC8313" s="77">
        <v>45.52</v>
      </c>
      <c r="AD8313" s="77">
        <v>44.875</v>
      </c>
      <c r="AH8313" s="77">
        <f>IF(AND(M8313&lt;Variables!$G$6,M8313&gt;Variables!$G$5),0,1)</f>
        <v>1</v>
      </c>
      <c r="AI8313" s="77">
        <f t="shared" si="262"/>
        <v>0</v>
      </c>
      <c r="AJ8313" s="77">
        <f>IF(I8313&gt;Variables!$G$7,0,1)</f>
        <v>1</v>
      </c>
      <c r="AK8313" s="77">
        <f>IF(F8313&gt;Variables!$G$8,0,1)</f>
        <v>0</v>
      </c>
      <c r="AL8313" s="77">
        <f>IF(G8313&gt;Variables!$G$9,0,1)</f>
        <v>1</v>
      </c>
      <c r="AM8313" s="77">
        <f>IF(AND(K8313&gt;Variables!$G$10,K8313&lt;Variables!$G$11),0,1)</f>
        <v>0</v>
      </c>
      <c r="AN8313" s="77">
        <f>IF(H8313&lt;Variables!$G$13,1,0)</f>
        <v>0</v>
      </c>
      <c r="AO8313" s="77">
        <f>IF(R8313&lt;Variables!$G$12,0,1)</f>
        <v>0</v>
      </c>
      <c r="AP8313" s="78">
        <f t="shared" si="263"/>
        <v>0</v>
      </c>
      <c r="AQ8313" s="77">
        <f>IF(V8313&lt;Variables!$G$15,1,0)</f>
        <v>1</v>
      </c>
      <c r="AR8313" s="77">
        <v>0</v>
      </c>
      <c r="AS8313" s="77">
        <v>0</v>
      </c>
      <c r="AT8313" s="77">
        <v>0</v>
      </c>
      <c r="AU8313" s="77">
        <v>1</v>
      </c>
      <c r="BA8313" s="77">
        <v>-0.22</v>
      </c>
    </row>
    <row r="8314" spans="3:53" x14ac:dyDescent="0.25">
      <c r="C8314" s="77" t="s">
        <v>866</v>
      </c>
      <c r="D8314" s="77" t="s">
        <v>176</v>
      </c>
      <c r="E8314" s="77">
        <v>44.33</v>
      </c>
      <c r="F8314" s="77">
        <v>11.3</v>
      </c>
      <c r="G8314" s="77">
        <v>11.28</v>
      </c>
      <c r="H8314" s="77">
        <v>2140</v>
      </c>
      <c r="I8314" s="77">
        <v>12.303000000000001</v>
      </c>
      <c r="J8314" s="77" t="s">
        <v>74</v>
      </c>
      <c r="K8314" s="77">
        <v>69.7</v>
      </c>
      <c r="L8314" s="77">
        <v>43.969745000000003</v>
      </c>
      <c r="M8314" s="77">
        <v>0.70561018718667823</v>
      </c>
      <c r="N8314" s="77">
        <v>43.584563999999993</v>
      </c>
      <c r="O8314" s="77">
        <v>1.595601598767876</v>
      </c>
      <c r="P8314" s="77">
        <v>2306000</v>
      </c>
      <c r="Q8314" s="77">
        <v>2594000</v>
      </c>
      <c r="R8314" s="77">
        <v>0.89</v>
      </c>
      <c r="S8314" s="77">
        <v>38.241999999999997</v>
      </c>
      <c r="T8314" s="77">
        <v>10.053000000000001</v>
      </c>
      <c r="U8314" s="77">
        <v>22.0992</v>
      </c>
      <c r="V8314" s="77">
        <v>2.5126014313874232</v>
      </c>
      <c r="AC8314" s="77">
        <v>44.6</v>
      </c>
      <c r="AD8314" s="77">
        <v>42.87</v>
      </c>
      <c r="AH8314" s="77">
        <f>IF(AND(M8314&lt;Variables!$G$6,M8314&gt;Variables!$G$5),0,1)</f>
        <v>1</v>
      </c>
      <c r="AI8314" s="77">
        <f t="shared" si="262"/>
        <v>0</v>
      </c>
      <c r="AJ8314" s="77">
        <f>IF(I8314&gt;Variables!$G$7,0,1)</f>
        <v>1</v>
      </c>
      <c r="AK8314" s="77">
        <f>IF(F8314&gt;Variables!$G$8,0,1)</f>
        <v>0</v>
      </c>
      <c r="AL8314" s="77">
        <f>IF(G8314&gt;Variables!$G$9,0,1)</f>
        <v>0</v>
      </c>
      <c r="AM8314" s="77">
        <f>IF(AND(K8314&gt;Variables!$G$10,K8314&lt;Variables!$G$11),0,1)</f>
        <v>0</v>
      </c>
      <c r="AN8314" s="77">
        <f>IF(H8314&lt;Variables!$G$13,1,0)</f>
        <v>0</v>
      </c>
      <c r="AO8314" s="77">
        <f>IF(R8314&lt;Variables!$G$12,0,1)</f>
        <v>0</v>
      </c>
      <c r="AP8314" s="78">
        <f t="shared" si="263"/>
        <v>0</v>
      </c>
      <c r="AQ8314" s="77">
        <f>IF(V8314&lt;Variables!$G$15,1,0)</f>
        <v>1</v>
      </c>
      <c r="AR8314" s="77">
        <v>0</v>
      </c>
      <c r="AS8314" s="77">
        <v>0</v>
      </c>
      <c r="AT8314" s="77">
        <v>1</v>
      </c>
      <c r="AU8314" s="77">
        <v>0</v>
      </c>
      <c r="BA8314" s="77">
        <v>-2.25</v>
      </c>
    </row>
    <row r="8315" spans="3:53" x14ac:dyDescent="0.25">
      <c r="C8315" s="77" t="s">
        <v>866</v>
      </c>
      <c r="D8315" s="77" t="s">
        <v>714</v>
      </c>
      <c r="E8315" s="77">
        <v>36.26</v>
      </c>
      <c r="F8315" s="77">
        <v>9.86</v>
      </c>
      <c r="G8315" s="77">
        <v>6.08</v>
      </c>
      <c r="H8315" s="77">
        <v>2860</v>
      </c>
      <c r="I8315" s="77">
        <v>-43.225000000000001</v>
      </c>
      <c r="J8315" s="77" t="s">
        <v>74</v>
      </c>
      <c r="K8315" s="77">
        <v>62.21</v>
      </c>
      <c r="L8315" s="77">
        <v>36.100109999999987</v>
      </c>
      <c r="M8315" s="77">
        <v>0.23515163804212391</v>
      </c>
      <c r="N8315" s="77">
        <v>35.693157999999997</v>
      </c>
      <c r="O8315" s="77">
        <v>1.3779727756227069</v>
      </c>
      <c r="P8315" s="77">
        <v>6398000</v>
      </c>
      <c r="Q8315" s="77">
        <v>19321000</v>
      </c>
      <c r="R8315" s="77">
        <v>0.33</v>
      </c>
      <c r="S8315" s="77">
        <v>38.241999999999997</v>
      </c>
      <c r="T8315" s="77">
        <v>10.053000000000001</v>
      </c>
      <c r="U8315" s="77">
        <v>22.0992</v>
      </c>
      <c r="V8315" s="77">
        <v>2.4790896274774781</v>
      </c>
      <c r="AC8315" s="77">
        <v>36.585000000000001</v>
      </c>
      <c r="AD8315" s="77">
        <v>35.36</v>
      </c>
      <c r="AH8315" s="77">
        <f>IF(AND(M8315&lt;Variables!$G$6,M8315&gt;Variables!$G$5),0,1)</f>
        <v>1</v>
      </c>
      <c r="AI8315" s="77">
        <f t="shared" si="262"/>
        <v>0</v>
      </c>
      <c r="AJ8315" s="77">
        <f>IF(I8315&gt;Variables!$G$7,0,1)</f>
        <v>1</v>
      </c>
      <c r="AK8315" s="77">
        <f>IF(F8315&gt;Variables!$G$8,0,1)</f>
        <v>0</v>
      </c>
      <c r="AL8315" s="77">
        <f>IF(G8315&gt;Variables!$G$9,0,1)</f>
        <v>1</v>
      </c>
      <c r="AM8315" s="77">
        <f>IF(AND(K8315&gt;Variables!$G$10,K8315&lt;Variables!$G$11),0,1)</f>
        <v>0</v>
      </c>
      <c r="AN8315" s="77">
        <f>IF(H8315&lt;Variables!$G$13,1,0)</f>
        <v>0</v>
      </c>
      <c r="AO8315" s="77">
        <f>IF(R8315&lt;Variables!$G$12,0,1)</f>
        <v>0</v>
      </c>
      <c r="AP8315" s="78">
        <f t="shared" si="263"/>
        <v>0</v>
      </c>
      <c r="AQ8315" s="77">
        <f>IF(V8315&lt;Variables!$G$15,1,0)</f>
        <v>1</v>
      </c>
      <c r="AR8315" s="77">
        <v>0</v>
      </c>
      <c r="AS8315" s="77">
        <v>1</v>
      </c>
      <c r="AT8315" s="77">
        <v>0</v>
      </c>
      <c r="AU8315" s="77">
        <v>0</v>
      </c>
      <c r="BA8315" s="77">
        <v>-0.19</v>
      </c>
    </row>
    <row r="8316" spans="3:53" x14ac:dyDescent="0.25">
      <c r="C8316" s="77" t="s">
        <v>866</v>
      </c>
      <c r="D8316" s="77" t="s">
        <v>649</v>
      </c>
      <c r="E8316" s="77">
        <v>68.11</v>
      </c>
      <c r="F8316" s="77">
        <v>15.82</v>
      </c>
      <c r="G8316" s="77">
        <v>13.33</v>
      </c>
      <c r="H8316" s="77">
        <v>4150</v>
      </c>
      <c r="I8316" s="77">
        <v>-6.8449999999999998</v>
      </c>
      <c r="J8316" s="77" t="s">
        <v>74</v>
      </c>
      <c r="K8316" s="77">
        <v>60.41</v>
      </c>
      <c r="L8316" s="77">
        <v>67.703749999999999</v>
      </c>
      <c r="M8316" s="77">
        <v>0.43756808153167381</v>
      </c>
      <c r="N8316" s="77">
        <v>66.939176000000003</v>
      </c>
      <c r="O8316" s="77">
        <v>1.5847580794839731</v>
      </c>
      <c r="P8316" s="77">
        <v>3846000</v>
      </c>
      <c r="Q8316" s="77">
        <v>2787000</v>
      </c>
      <c r="R8316" s="77">
        <v>1.38</v>
      </c>
      <c r="S8316" s="77">
        <v>38.241999999999997</v>
      </c>
      <c r="T8316" s="77">
        <v>10.053000000000001</v>
      </c>
      <c r="U8316" s="77">
        <v>22.0992</v>
      </c>
      <c r="V8316" s="77">
        <v>2.4503157480715618</v>
      </c>
      <c r="AC8316" s="77">
        <v>68.295000000000002</v>
      </c>
      <c r="AD8316" s="77">
        <v>65.63</v>
      </c>
      <c r="AH8316" s="77">
        <f>IF(AND(M8316&lt;Variables!$G$6,M8316&gt;Variables!$G$5),0,1)</f>
        <v>1</v>
      </c>
      <c r="AI8316" s="77">
        <f t="shared" si="262"/>
        <v>0</v>
      </c>
      <c r="AJ8316" s="77">
        <f>IF(I8316&gt;Variables!$G$7,0,1)</f>
        <v>1</v>
      </c>
      <c r="AK8316" s="77">
        <f>IF(F8316&gt;Variables!$G$8,0,1)</f>
        <v>0</v>
      </c>
      <c r="AL8316" s="77">
        <f>IF(G8316&gt;Variables!$G$9,0,1)</f>
        <v>0</v>
      </c>
      <c r="AM8316" s="77">
        <f>IF(AND(K8316&gt;Variables!$G$10,K8316&lt;Variables!$G$11),0,1)</f>
        <v>1</v>
      </c>
      <c r="AN8316" s="77">
        <f>IF(H8316&lt;Variables!$G$13,1,0)</f>
        <v>0</v>
      </c>
      <c r="AO8316" s="77">
        <f>IF(R8316&lt;Variables!$G$12,0,1)</f>
        <v>0</v>
      </c>
      <c r="AP8316" s="78">
        <f t="shared" si="263"/>
        <v>0</v>
      </c>
      <c r="AQ8316" s="77">
        <f>IF(V8316&lt;Variables!$G$15,1,0)</f>
        <v>1</v>
      </c>
      <c r="AR8316" s="77">
        <v>0</v>
      </c>
      <c r="AS8316" s="77">
        <v>0</v>
      </c>
      <c r="AT8316" s="77">
        <v>1</v>
      </c>
      <c r="AU8316" s="77">
        <v>0</v>
      </c>
      <c r="BA8316" s="77">
        <v>-1.7</v>
      </c>
    </row>
    <row r="8317" spans="3:53" x14ac:dyDescent="0.25">
      <c r="C8317" s="77" t="s">
        <v>866</v>
      </c>
      <c r="D8317" s="77" t="s">
        <v>705</v>
      </c>
      <c r="E8317" s="77">
        <v>617.04</v>
      </c>
      <c r="F8317" s="77">
        <v>11.77</v>
      </c>
      <c r="G8317" s="77">
        <v>7.83</v>
      </c>
      <c r="H8317" s="77">
        <v>5670</v>
      </c>
      <c r="I8317" s="77">
        <v>-28.832999999999998</v>
      </c>
      <c r="J8317" s="77" t="s">
        <v>74</v>
      </c>
      <c r="K8317" s="77">
        <v>65.38</v>
      </c>
      <c r="L8317" s="77">
        <v>612.42739500000005</v>
      </c>
      <c r="M8317" s="77">
        <v>0.42006693707748871</v>
      </c>
      <c r="N8317" s="77">
        <v>606.72438599999998</v>
      </c>
      <c r="O8317" s="77">
        <v>1.363982426115969</v>
      </c>
      <c r="P8317" s="77">
        <v>871736</v>
      </c>
      <c r="Q8317" s="77">
        <v>748460</v>
      </c>
      <c r="R8317" s="77">
        <v>1.1599999999999999</v>
      </c>
      <c r="S8317" s="77">
        <v>38.241999999999997</v>
      </c>
      <c r="T8317" s="77">
        <v>10.053000000000001</v>
      </c>
      <c r="U8317" s="77">
        <v>22.0992</v>
      </c>
      <c r="V8317" s="77">
        <v>2.496756761662362</v>
      </c>
      <c r="AC8317" s="77">
        <v>629.51</v>
      </c>
      <c r="AD8317" s="77">
        <v>613</v>
      </c>
      <c r="AH8317" s="77">
        <f>IF(AND(M8317&lt;Variables!$G$6,M8317&gt;Variables!$G$5),0,1)</f>
        <v>1</v>
      </c>
      <c r="AI8317" s="77">
        <f t="shared" si="262"/>
        <v>0</v>
      </c>
      <c r="AJ8317" s="77">
        <f>IF(I8317&gt;Variables!$G$7,0,1)</f>
        <v>1</v>
      </c>
      <c r="AK8317" s="77">
        <f>IF(F8317&gt;Variables!$G$8,0,1)</f>
        <v>0</v>
      </c>
      <c r="AL8317" s="77">
        <f>IF(G8317&gt;Variables!$G$9,0,1)</f>
        <v>1</v>
      </c>
      <c r="AM8317" s="77">
        <f>IF(AND(K8317&gt;Variables!$G$10,K8317&lt;Variables!$G$11),0,1)</f>
        <v>0</v>
      </c>
      <c r="AN8317" s="77">
        <f>IF(H8317&lt;Variables!$G$13,1,0)</f>
        <v>0</v>
      </c>
      <c r="AO8317" s="77">
        <f>IF(R8317&lt;Variables!$G$12,0,1)</f>
        <v>0</v>
      </c>
      <c r="AP8317" s="78">
        <f t="shared" si="263"/>
        <v>0</v>
      </c>
      <c r="AQ8317" s="77">
        <f>IF(V8317&lt;Variables!$G$15,1,0)</f>
        <v>1</v>
      </c>
      <c r="AR8317" s="77">
        <v>0</v>
      </c>
      <c r="AS8317" s="77">
        <v>1</v>
      </c>
      <c r="AT8317" s="77">
        <v>0</v>
      </c>
      <c r="AU8317" s="77">
        <v>0</v>
      </c>
      <c r="BA8317" s="77">
        <v>0.37</v>
      </c>
    </row>
    <row r="8318" spans="3:53" x14ac:dyDescent="0.25">
      <c r="C8318" s="77" t="s">
        <v>866</v>
      </c>
      <c r="D8318" s="77" t="s">
        <v>78</v>
      </c>
      <c r="E8318" s="77">
        <v>135.80000000000001</v>
      </c>
      <c r="F8318" s="77">
        <v>50.86</v>
      </c>
      <c r="G8318" s="77">
        <v>-4.13</v>
      </c>
      <c r="H8318" s="77">
        <v>5920</v>
      </c>
      <c r="I8318" s="77">
        <v>7.7430000000000003</v>
      </c>
      <c r="J8318" s="77" t="s">
        <v>74</v>
      </c>
      <c r="K8318" s="77">
        <v>69.819999999999993</v>
      </c>
      <c r="L8318" s="77">
        <v>132.69252499999999</v>
      </c>
      <c r="M8318" s="77">
        <v>1.256645768101855</v>
      </c>
      <c r="N8318" s="77">
        <v>130.86022</v>
      </c>
      <c r="O8318" s="77">
        <v>2.674441476561797</v>
      </c>
      <c r="P8318" s="77">
        <v>14715000</v>
      </c>
      <c r="Q8318" s="77">
        <v>1288000</v>
      </c>
      <c r="R8318" s="77">
        <v>11.42</v>
      </c>
      <c r="S8318" s="77">
        <v>38.241999999999997</v>
      </c>
      <c r="T8318" s="77">
        <v>10.053000000000001</v>
      </c>
      <c r="U8318" s="77">
        <v>22.0992</v>
      </c>
      <c r="V8318" s="77">
        <v>2.467731805199878</v>
      </c>
      <c r="AC8318" s="77">
        <v>139.44999999999999</v>
      </c>
      <c r="AD8318" s="77">
        <v>130.19999999999999</v>
      </c>
      <c r="AH8318" s="77">
        <f>IF(AND(M8318&lt;Variables!$G$6,M8318&gt;Variables!$G$5),0,1)</f>
        <v>1</v>
      </c>
      <c r="AI8318" s="77">
        <f t="shared" si="262"/>
        <v>0</v>
      </c>
      <c r="AJ8318" s="77">
        <f>IF(I8318&gt;Variables!$G$7,0,1)</f>
        <v>1</v>
      </c>
      <c r="AK8318" s="77">
        <f>IF(F8318&gt;Variables!$G$8,0,1)</f>
        <v>0</v>
      </c>
      <c r="AL8318" s="77">
        <f>IF(G8318&gt;Variables!$G$9,0,1)</f>
        <v>1</v>
      </c>
      <c r="AM8318" s="77">
        <f>IF(AND(K8318&gt;Variables!$G$10,K8318&lt;Variables!$G$11),0,1)</f>
        <v>0</v>
      </c>
      <c r="AN8318" s="77">
        <f>IF(H8318&lt;Variables!$G$13,1,0)</f>
        <v>0</v>
      </c>
      <c r="AO8318" s="77">
        <f>IF(R8318&lt;Variables!$G$12,0,1)</f>
        <v>1</v>
      </c>
      <c r="AP8318" s="78">
        <f t="shared" si="263"/>
        <v>0</v>
      </c>
      <c r="AQ8318" s="77">
        <f>IF(V8318&lt;Variables!$G$15,1,0)</f>
        <v>1</v>
      </c>
      <c r="AR8318" s="77">
        <v>1</v>
      </c>
      <c r="AS8318" s="77">
        <v>0</v>
      </c>
      <c r="AT8318" s="77">
        <v>0</v>
      </c>
      <c r="AU8318" s="77">
        <v>0</v>
      </c>
      <c r="BA8318" s="77">
        <v>2</v>
      </c>
    </row>
    <row r="8319" spans="3:53" x14ac:dyDescent="0.25">
      <c r="C8319" s="77" t="s">
        <v>866</v>
      </c>
      <c r="D8319" s="77" t="s">
        <v>581</v>
      </c>
      <c r="E8319" s="77">
        <v>109.54</v>
      </c>
      <c r="F8319" s="77">
        <v>16.25</v>
      </c>
      <c r="G8319" s="77">
        <v>-1.26</v>
      </c>
      <c r="H8319" s="77">
        <v>5880</v>
      </c>
      <c r="I8319" s="77">
        <v>43.848999999999997</v>
      </c>
      <c r="J8319" s="77" t="s">
        <v>74</v>
      </c>
      <c r="K8319" s="77">
        <v>80.849999999999994</v>
      </c>
      <c r="L8319" s="77">
        <v>107.794405</v>
      </c>
      <c r="M8319" s="77">
        <v>1.2111899499793251</v>
      </c>
      <c r="N8319" s="77">
        <v>106.873104</v>
      </c>
      <c r="O8319" s="77">
        <v>2.0836823453728521</v>
      </c>
      <c r="P8319" s="77">
        <v>1951000</v>
      </c>
      <c r="Q8319" s="77">
        <v>826738</v>
      </c>
      <c r="R8319" s="77">
        <v>2.36</v>
      </c>
      <c r="S8319" s="77">
        <v>38.241999999999997</v>
      </c>
      <c r="T8319" s="77">
        <v>10.053000000000001</v>
      </c>
      <c r="U8319" s="77">
        <v>22.0992</v>
      </c>
      <c r="V8319" s="77">
        <v>2.547204334945119</v>
      </c>
      <c r="AC8319" s="77">
        <v>110</v>
      </c>
      <c r="AD8319" s="77">
        <v>107.33</v>
      </c>
      <c r="AH8319" s="77">
        <f>IF(AND(M8319&lt;Variables!$G$6,M8319&gt;Variables!$G$5),0,1)</f>
        <v>1</v>
      </c>
      <c r="AI8319" s="77">
        <f t="shared" si="262"/>
        <v>0</v>
      </c>
      <c r="AJ8319" s="77">
        <f>IF(I8319&gt;Variables!$G$7,0,1)</f>
        <v>1</v>
      </c>
      <c r="AK8319" s="77">
        <f>IF(F8319&gt;Variables!$G$8,0,1)</f>
        <v>0</v>
      </c>
      <c r="AL8319" s="77">
        <f>IF(G8319&gt;Variables!$G$9,0,1)</f>
        <v>1</v>
      </c>
      <c r="AM8319" s="77">
        <f>IF(AND(K8319&gt;Variables!$G$10,K8319&lt;Variables!$G$11),0,1)</f>
        <v>1</v>
      </c>
      <c r="AN8319" s="77">
        <f>IF(H8319&lt;Variables!$G$13,1,0)</f>
        <v>0</v>
      </c>
      <c r="AO8319" s="77">
        <f>IF(R8319&lt;Variables!$G$12,0,1)</f>
        <v>1</v>
      </c>
      <c r="AP8319" s="78">
        <f t="shared" si="263"/>
        <v>0</v>
      </c>
      <c r="AQ8319" s="77">
        <f>IF(V8319&lt;Variables!$G$15,1,0)</f>
        <v>1</v>
      </c>
      <c r="AR8319" s="77">
        <v>0</v>
      </c>
      <c r="AS8319" s="77">
        <v>0</v>
      </c>
      <c r="AT8319" s="77">
        <v>0</v>
      </c>
      <c r="AU8319" s="77">
        <v>1</v>
      </c>
      <c r="BA8319" s="77">
        <v>-1.08</v>
      </c>
    </row>
    <row r="8320" spans="3:53" x14ac:dyDescent="0.25">
      <c r="C8320" s="77" t="s">
        <v>866</v>
      </c>
      <c r="D8320" s="77" t="s">
        <v>118</v>
      </c>
      <c r="E8320" s="77">
        <v>32.33</v>
      </c>
      <c r="F8320" s="77">
        <v>9.8800000000000008</v>
      </c>
      <c r="G8320" s="77">
        <v>7.97</v>
      </c>
      <c r="H8320" s="77">
        <v>2900</v>
      </c>
      <c r="I8320" s="77">
        <v>-12.782999999999999</v>
      </c>
      <c r="J8320" s="77" t="s">
        <v>74</v>
      </c>
      <c r="K8320" s="77">
        <v>69.67</v>
      </c>
      <c r="L8320" s="77">
        <v>32.165120000000002</v>
      </c>
      <c r="M8320" s="77">
        <v>0.46597059174657518</v>
      </c>
      <c r="N8320" s="77">
        <v>31.955031999999999</v>
      </c>
      <c r="O8320" s="77">
        <v>1.1264829902219939</v>
      </c>
      <c r="P8320" s="77">
        <v>3941000</v>
      </c>
      <c r="Q8320" s="77">
        <v>6140000</v>
      </c>
      <c r="R8320" s="77">
        <v>0.64</v>
      </c>
      <c r="S8320" s="77">
        <v>38.241999999999997</v>
      </c>
      <c r="T8320" s="77">
        <v>10.053000000000001</v>
      </c>
      <c r="U8320" s="77">
        <v>22.0992</v>
      </c>
      <c r="V8320" s="77">
        <v>2.532195591848065</v>
      </c>
      <c r="AC8320" s="77">
        <v>32.335000000000001</v>
      </c>
      <c r="AD8320" s="77">
        <v>31.17</v>
      </c>
      <c r="AH8320" s="77">
        <f>IF(AND(M8320&lt;Variables!$G$6,M8320&gt;Variables!$G$5),0,1)</f>
        <v>1</v>
      </c>
      <c r="AI8320" s="77">
        <f t="shared" si="262"/>
        <v>0</v>
      </c>
      <c r="AJ8320" s="77">
        <f>IF(I8320&gt;Variables!$G$7,0,1)</f>
        <v>1</v>
      </c>
      <c r="AK8320" s="77">
        <f>IF(F8320&gt;Variables!$G$8,0,1)</f>
        <v>0</v>
      </c>
      <c r="AL8320" s="77">
        <f>IF(G8320&gt;Variables!$G$9,0,1)</f>
        <v>1</v>
      </c>
      <c r="AM8320" s="77">
        <f>IF(AND(K8320&gt;Variables!$G$10,K8320&lt;Variables!$G$11),0,1)</f>
        <v>0</v>
      </c>
      <c r="AN8320" s="77">
        <f>IF(H8320&lt;Variables!$G$13,1,0)</f>
        <v>0</v>
      </c>
      <c r="AO8320" s="77">
        <f>IF(R8320&lt;Variables!$G$12,0,1)</f>
        <v>0</v>
      </c>
      <c r="AP8320" s="78">
        <f t="shared" si="263"/>
        <v>0</v>
      </c>
      <c r="AQ8320" s="77">
        <f>IF(V8320&lt;Variables!$G$15,1,0)</f>
        <v>1</v>
      </c>
      <c r="AR8320" s="77">
        <v>0</v>
      </c>
      <c r="AS8320" s="77">
        <v>0</v>
      </c>
      <c r="AT8320" s="77">
        <v>1</v>
      </c>
      <c r="AU8320" s="77">
        <v>0</v>
      </c>
      <c r="BA8320" s="77">
        <v>-2.25</v>
      </c>
    </row>
    <row r="8321" spans="3:53" x14ac:dyDescent="0.25">
      <c r="C8321" s="77" t="s">
        <v>866</v>
      </c>
      <c r="D8321" s="77" t="s">
        <v>699</v>
      </c>
      <c r="E8321" s="77">
        <v>3.47</v>
      </c>
      <c r="F8321" s="77">
        <v>33.97</v>
      </c>
      <c r="G8321" s="77">
        <v>25.4</v>
      </c>
      <c r="H8321" s="77">
        <v>52.01</v>
      </c>
      <c r="I8321" s="77">
        <v>38.347000000000001</v>
      </c>
      <c r="J8321" s="77" t="s">
        <v>75</v>
      </c>
      <c r="K8321" s="77">
        <v>52.17</v>
      </c>
      <c r="L8321" s="77">
        <v>3.4320650000000001</v>
      </c>
      <c r="M8321" s="77">
        <v>0.114654005678791</v>
      </c>
      <c r="N8321" s="77">
        <v>3.390358</v>
      </c>
      <c r="O8321" s="77">
        <v>1.346229513225446</v>
      </c>
      <c r="P8321" s="77">
        <v>3830000</v>
      </c>
      <c r="Q8321" s="77">
        <v>100560</v>
      </c>
      <c r="R8321" s="77">
        <v>38.090000000000003</v>
      </c>
      <c r="S8321" s="77">
        <v>38.241999999999997</v>
      </c>
      <c r="T8321" s="77">
        <v>10.053000000000001</v>
      </c>
      <c r="U8321" s="77">
        <v>22.0992</v>
      </c>
      <c r="V8321" s="77">
        <v>2.3857816637849232</v>
      </c>
      <c r="AC8321" s="77">
        <v>3.9</v>
      </c>
      <c r="AD8321" s="77">
        <v>3.13</v>
      </c>
      <c r="AH8321" s="77">
        <f>IF(AND(M8321&lt;Variables!$G$6,M8321&gt;Variables!$G$5),0,1)</f>
        <v>1</v>
      </c>
      <c r="AI8321" s="77">
        <f t="shared" si="262"/>
        <v>0</v>
      </c>
      <c r="AJ8321" s="77">
        <f>IF(I8321&gt;Variables!$G$7,0,1)</f>
        <v>1</v>
      </c>
      <c r="AK8321" s="77">
        <f>IF(F8321&gt;Variables!$G$8,0,1)</f>
        <v>0</v>
      </c>
      <c r="AL8321" s="77">
        <f>IF(G8321&gt;Variables!$G$9,0,1)</f>
        <v>0</v>
      </c>
      <c r="AM8321" s="77">
        <f>IF(AND(K8321&gt;Variables!$G$10,K8321&lt;Variables!$G$11),0,1)</f>
        <v>1</v>
      </c>
      <c r="AN8321" s="77">
        <f>IF(H8321&lt;Variables!$G$13,1,0)</f>
        <v>1</v>
      </c>
      <c r="AO8321" s="77">
        <f>IF(R8321&lt;Variables!$G$12,0,1)</f>
        <v>1</v>
      </c>
      <c r="AP8321" s="78">
        <f t="shared" si="263"/>
        <v>1</v>
      </c>
      <c r="AQ8321" s="77">
        <f>IF(V8321&lt;Variables!$G$15,1,0)</f>
        <v>1</v>
      </c>
      <c r="AR8321" s="77">
        <v>0</v>
      </c>
      <c r="AS8321" s="77">
        <v>0</v>
      </c>
      <c r="AT8321" s="77">
        <v>1</v>
      </c>
      <c r="AU8321" s="77">
        <v>0</v>
      </c>
      <c r="BA8321" s="77">
        <v>-2.25</v>
      </c>
    </row>
    <row r="8322" spans="3:53" x14ac:dyDescent="0.25">
      <c r="C8322" s="77" t="s">
        <v>866</v>
      </c>
      <c r="D8322" s="77" t="s">
        <v>575</v>
      </c>
      <c r="E8322" s="77">
        <v>47.79</v>
      </c>
      <c r="F8322" s="77">
        <v>9.86</v>
      </c>
      <c r="G8322" s="77">
        <v>7.72</v>
      </c>
      <c r="H8322" s="77">
        <v>2630</v>
      </c>
      <c r="I8322" s="77">
        <v>-16.384</v>
      </c>
      <c r="J8322" s="77" t="s">
        <v>75</v>
      </c>
      <c r="K8322" s="77">
        <v>63.2</v>
      </c>
      <c r="L8322" s="77">
        <v>47.487454999999997</v>
      </c>
      <c r="M8322" s="77">
        <v>0.39493588359283532</v>
      </c>
      <c r="N8322" s="77">
        <v>47.373649999999998</v>
      </c>
      <c r="O8322" s="77">
        <v>0.63611311351352351</v>
      </c>
      <c r="P8322" s="77">
        <v>1330000</v>
      </c>
      <c r="Q8322" s="77">
        <v>1620000</v>
      </c>
      <c r="R8322" s="77">
        <v>0.82</v>
      </c>
      <c r="S8322" s="77">
        <v>38.241999999999997</v>
      </c>
      <c r="T8322" s="77">
        <v>10.053000000000001</v>
      </c>
      <c r="U8322" s="77">
        <v>22.0992</v>
      </c>
      <c r="V8322" s="77">
        <v>2.4784280792466138</v>
      </c>
      <c r="AC8322" s="77">
        <v>48.879899999999999</v>
      </c>
      <c r="AD8322" s="77">
        <v>47.52</v>
      </c>
      <c r="AH8322" s="77">
        <f>IF(AND(M8322&lt;Variables!$G$6,M8322&gt;Variables!$G$5),0,1)</f>
        <v>1</v>
      </c>
      <c r="AI8322" s="77">
        <f t="shared" si="262"/>
        <v>0</v>
      </c>
      <c r="AJ8322" s="77">
        <f>IF(I8322&gt;Variables!$G$7,0,1)</f>
        <v>1</v>
      </c>
      <c r="AK8322" s="77">
        <f>IF(F8322&gt;Variables!$G$8,0,1)</f>
        <v>0</v>
      </c>
      <c r="AL8322" s="77">
        <f>IF(G8322&gt;Variables!$G$9,0,1)</f>
        <v>1</v>
      </c>
      <c r="AM8322" s="77">
        <f>IF(AND(K8322&gt;Variables!$G$10,K8322&lt;Variables!$G$11),0,1)</f>
        <v>0</v>
      </c>
      <c r="AN8322" s="77">
        <f>IF(H8322&lt;Variables!$G$13,1,0)</f>
        <v>0</v>
      </c>
      <c r="AO8322" s="77">
        <f>IF(R8322&lt;Variables!$G$12,0,1)</f>
        <v>0</v>
      </c>
      <c r="AP8322" s="78">
        <f t="shared" si="263"/>
        <v>1</v>
      </c>
      <c r="AQ8322" s="77">
        <f>IF(V8322&lt;Variables!$G$15,1,0)</f>
        <v>1</v>
      </c>
      <c r="AR8322" s="77">
        <v>0</v>
      </c>
      <c r="AS8322" s="77">
        <v>1</v>
      </c>
      <c r="AT8322" s="77">
        <v>0</v>
      </c>
      <c r="AU8322" s="77">
        <v>0</v>
      </c>
      <c r="BA8322" s="77">
        <v>0.56000000000000005</v>
      </c>
    </row>
    <row r="8323" spans="3:53" x14ac:dyDescent="0.25">
      <c r="C8323" s="77" t="s">
        <v>866</v>
      </c>
      <c r="D8323" s="77" t="s">
        <v>436</v>
      </c>
      <c r="E8323" s="77">
        <v>5.52</v>
      </c>
      <c r="F8323" s="77">
        <v>31.46</v>
      </c>
      <c r="G8323" s="77">
        <v>21.27</v>
      </c>
      <c r="H8323" s="77">
        <v>41.82</v>
      </c>
      <c r="I8323" s="77">
        <v>0.57899999999999996</v>
      </c>
      <c r="J8323" s="77" t="s">
        <v>75</v>
      </c>
      <c r="K8323" s="77">
        <v>54.86</v>
      </c>
      <c r="L8323" s="77">
        <v>5.3470399999999998</v>
      </c>
      <c r="M8323" s="77">
        <v>0.92499775576767407</v>
      </c>
      <c r="N8323" s="77">
        <v>5.3591700000000007</v>
      </c>
      <c r="O8323" s="77">
        <v>0.69656308719445303</v>
      </c>
      <c r="P8323" s="77">
        <v>10940000</v>
      </c>
      <c r="Q8323" s="77">
        <v>1680000</v>
      </c>
      <c r="R8323" s="77">
        <v>6.51</v>
      </c>
      <c r="S8323" s="77">
        <v>38.241999999999997</v>
      </c>
      <c r="T8323" s="77">
        <v>10.053000000000001</v>
      </c>
      <c r="U8323" s="77">
        <v>22.0992</v>
      </c>
      <c r="V8323" s="77">
        <v>2.3803166858493672</v>
      </c>
      <c r="AC8323" s="77">
        <v>6.45</v>
      </c>
      <c r="AD8323" s="77">
        <v>5</v>
      </c>
      <c r="AH8323" s="77">
        <f>IF(AND(M8323&lt;Variables!$G$6,M8323&gt;Variables!$G$5),0,1)</f>
        <v>1</v>
      </c>
      <c r="AI8323" s="77">
        <f t="shared" si="262"/>
        <v>1</v>
      </c>
      <c r="AJ8323" s="77">
        <f>IF(I8323&gt;Variables!$G$7,0,1)</f>
        <v>1</v>
      </c>
      <c r="AK8323" s="77">
        <f>IF(F8323&gt;Variables!$G$8,0,1)</f>
        <v>0</v>
      </c>
      <c r="AL8323" s="77">
        <f>IF(G8323&gt;Variables!$G$9,0,1)</f>
        <v>0</v>
      </c>
      <c r="AM8323" s="77">
        <f>IF(AND(K8323&gt;Variables!$G$10,K8323&lt;Variables!$G$11),0,1)</f>
        <v>1</v>
      </c>
      <c r="AN8323" s="77">
        <f>IF(H8323&lt;Variables!$G$13,1,0)</f>
        <v>1</v>
      </c>
      <c r="AO8323" s="77">
        <f>IF(R8323&lt;Variables!$G$12,0,1)</f>
        <v>1</v>
      </c>
      <c r="AP8323" s="78">
        <f t="shared" si="263"/>
        <v>1</v>
      </c>
      <c r="AQ8323" s="77">
        <f>IF(V8323&lt;Variables!$G$15,1,0)</f>
        <v>1</v>
      </c>
      <c r="AR8323" s="77">
        <v>0</v>
      </c>
      <c r="AS8323" s="77">
        <v>0</v>
      </c>
      <c r="AT8323" s="77">
        <v>1</v>
      </c>
      <c r="AU8323" s="77">
        <v>0</v>
      </c>
      <c r="BA8323" s="77">
        <v>-2.25</v>
      </c>
    </row>
    <row r="8324" spans="3:53" x14ac:dyDescent="0.25">
      <c r="C8324" s="77" t="s">
        <v>866</v>
      </c>
      <c r="D8324" s="77" t="s">
        <v>680</v>
      </c>
      <c r="E8324" s="77">
        <v>90.37</v>
      </c>
      <c r="F8324" s="77">
        <v>9.76</v>
      </c>
      <c r="G8324" s="77">
        <v>8.83</v>
      </c>
      <c r="H8324" s="77">
        <v>2420</v>
      </c>
      <c r="I8324" s="77">
        <v>-12.872999999999999</v>
      </c>
      <c r="J8324" s="77" t="s">
        <v>75</v>
      </c>
      <c r="K8324" s="77">
        <v>39.229999999999997</v>
      </c>
      <c r="L8324" s="77">
        <v>90.810065000000009</v>
      </c>
      <c r="M8324" s="77">
        <v>-0.77377436080462025</v>
      </c>
      <c r="N8324" s="77">
        <v>90.339957999999982</v>
      </c>
      <c r="O8324" s="77">
        <v>-0.2574254019467036</v>
      </c>
      <c r="P8324" s="77">
        <v>763465</v>
      </c>
      <c r="Q8324" s="77">
        <v>941480</v>
      </c>
      <c r="R8324" s="77">
        <v>0.81</v>
      </c>
      <c r="S8324" s="77">
        <v>38.241999999999997</v>
      </c>
      <c r="T8324" s="77">
        <v>10.053000000000001</v>
      </c>
      <c r="U8324" s="77">
        <v>22.0992</v>
      </c>
      <c r="V8324" s="77">
        <v>2.2514736413683001</v>
      </c>
      <c r="AC8324" s="77">
        <v>91.65</v>
      </c>
      <c r="AD8324" s="77">
        <v>89.32</v>
      </c>
      <c r="AH8324" s="77">
        <f>IF(AND(M8324&lt;Variables!$G$6,M8324&gt;Variables!$G$5),0,1)</f>
        <v>1</v>
      </c>
      <c r="AI8324" s="77">
        <f t="shared" si="262"/>
        <v>0</v>
      </c>
      <c r="AJ8324" s="77">
        <f>IF(I8324&gt;Variables!$G$7,0,1)</f>
        <v>1</v>
      </c>
      <c r="AK8324" s="77">
        <f>IF(F8324&gt;Variables!$G$8,0,1)</f>
        <v>0</v>
      </c>
      <c r="AL8324" s="77">
        <f>IF(G8324&gt;Variables!$G$9,0,1)</f>
        <v>1</v>
      </c>
      <c r="AM8324" s="77">
        <f>IF(AND(K8324&gt;Variables!$G$10,K8324&lt;Variables!$G$11),0,1)</f>
        <v>1</v>
      </c>
      <c r="AN8324" s="77">
        <f>IF(H8324&lt;Variables!$G$13,1,0)</f>
        <v>0</v>
      </c>
      <c r="AO8324" s="77">
        <f>IF(R8324&lt;Variables!$G$12,0,1)</f>
        <v>0</v>
      </c>
      <c r="AP8324" s="78">
        <f t="shared" si="263"/>
        <v>1</v>
      </c>
      <c r="AQ8324" s="77">
        <f>IF(V8324&lt;Variables!$G$15,1,0)</f>
        <v>1</v>
      </c>
      <c r="AR8324" s="77">
        <v>0</v>
      </c>
      <c r="AS8324" s="77">
        <v>0</v>
      </c>
      <c r="AT8324" s="77">
        <v>1</v>
      </c>
      <c r="AU8324" s="77">
        <v>0</v>
      </c>
      <c r="BA8324" s="77">
        <v>-0.74</v>
      </c>
    </row>
    <row r="8325" spans="3:53" x14ac:dyDescent="0.25">
      <c r="C8325" s="77" t="s">
        <v>866</v>
      </c>
      <c r="D8325" s="77" t="s">
        <v>692</v>
      </c>
      <c r="E8325" s="77">
        <v>0.34</v>
      </c>
      <c r="F8325" s="77">
        <v>16.670000000000002</v>
      </c>
      <c r="G8325" s="77">
        <v>4900</v>
      </c>
      <c r="H8325" s="77">
        <v>-99999</v>
      </c>
      <c r="I8325" s="77">
        <v>-25.678000000000001</v>
      </c>
      <c r="J8325" s="77" t="s">
        <v>75</v>
      </c>
      <c r="K8325" s="77">
        <v>-99999</v>
      </c>
      <c r="L8325" s="77">
        <v>0.35</v>
      </c>
      <c r="M8325" s="77">
        <v>0</v>
      </c>
      <c r="N8325" s="77">
        <v>0.35</v>
      </c>
      <c r="O8325" s="77">
        <v>0</v>
      </c>
      <c r="P8325" s="77">
        <v>40502</v>
      </c>
      <c r="Q8325" s="77">
        <v>20514</v>
      </c>
      <c r="R8325" s="77">
        <v>1.97</v>
      </c>
      <c r="S8325" s="77">
        <v>38.241999999999997</v>
      </c>
      <c r="T8325" s="77">
        <v>10.053000000000001</v>
      </c>
      <c r="U8325" s="77">
        <v>22.0992</v>
      </c>
      <c r="V8325" s="77">
        <v>-99999</v>
      </c>
      <c r="AC8325" s="77">
        <v>0.34</v>
      </c>
      <c r="AD8325" s="77">
        <v>0.34</v>
      </c>
      <c r="AH8325" s="77">
        <f>IF(AND(M8325&lt;Variables!$G$6,M8325&gt;Variables!$G$5),0,1)</f>
        <v>1</v>
      </c>
      <c r="AI8325" s="77">
        <f t="shared" si="262"/>
        <v>1</v>
      </c>
      <c r="AJ8325" s="77">
        <f>IF(I8325&gt;Variables!$G$7,0,1)</f>
        <v>1</v>
      </c>
      <c r="AK8325" s="77">
        <f>IF(F8325&gt;Variables!$G$8,0,1)</f>
        <v>0</v>
      </c>
      <c r="AL8325" s="77">
        <f>IF(G8325&gt;Variables!$G$9,0,1)</f>
        <v>0</v>
      </c>
      <c r="AM8325" s="77">
        <f>IF(AND(K8325&gt;Variables!$G$10,K8325&lt;Variables!$G$11),0,1)</f>
        <v>1</v>
      </c>
      <c r="AN8325" s="77">
        <f>IF(H8325&lt;Variables!$G$13,1,0)</f>
        <v>1</v>
      </c>
      <c r="AO8325" s="77">
        <f>IF(R8325&lt;Variables!$G$12,0,1)</f>
        <v>0</v>
      </c>
      <c r="AP8325" s="78">
        <f t="shared" si="263"/>
        <v>1</v>
      </c>
      <c r="AQ8325" s="77">
        <f>IF(V8325&lt;Variables!$G$15,1,0)</f>
        <v>1</v>
      </c>
      <c r="AR8325" s="77">
        <v>0</v>
      </c>
      <c r="AS8325" s="77">
        <v>0</v>
      </c>
      <c r="AT8325" s="77">
        <v>0</v>
      </c>
      <c r="AU8325" s="77">
        <v>0</v>
      </c>
      <c r="BA8325" s="77">
        <v>0</v>
      </c>
    </row>
    <row r="8326" spans="3:53" x14ac:dyDescent="0.25">
      <c r="C8326" s="77" t="s">
        <v>866</v>
      </c>
      <c r="D8326" s="77" t="s">
        <v>183</v>
      </c>
      <c r="E8326" s="77">
        <v>49.09</v>
      </c>
      <c r="F8326" s="77">
        <v>12.29</v>
      </c>
      <c r="G8326" s="77">
        <v>9.6199999999999992</v>
      </c>
      <c r="H8326" s="77">
        <v>6950</v>
      </c>
      <c r="I8326" s="77">
        <v>14213.764999999999</v>
      </c>
      <c r="J8326" s="77" t="s">
        <v>75</v>
      </c>
      <c r="K8326" s="77">
        <v>72.73</v>
      </c>
      <c r="L8326" s="77">
        <v>48.488554999999998</v>
      </c>
      <c r="M8326" s="77">
        <v>0.82791702083100327</v>
      </c>
      <c r="N8326" s="77">
        <v>47.703983999999998</v>
      </c>
      <c r="O8326" s="77">
        <v>2.486199056246543</v>
      </c>
      <c r="P8326" s="77">
        <v>1014000</v>
      </c>
      <c r="Q8326" s="77">
        <v>2152000</v>
      </c>
      <c r="R8326" s="77">
        <v>0.47</v>
      </c>
      <c r="S8326" s="77">
        <v>38.241999999999997</v>
      </c>
      <c r="T8326" s="77">
        <v>10.053000000000001</v>
      </c>
      <c r="U8326" s="77">
        <v>22.0992</v>
      </c>
      <c r="V8326" s="77">
        <v>2.5266089738428779</v>
      </c>
      <c r="AC8326" s="77">
        <v>50.4</v>
      </c>
      <c r="AD8326" s="77">
        <v>47.61</v>
      </c>
      <c r="AH8326" s="77">
        <f>IF(AND(M8326&lt;Variables!$G$6,M8326&gt;Variables!$G$5),0,1)</f>
        <v>1</v>
      </c>
      <c r="AI8326" s="77">
        <f t="shared" si="262"/>
        <v>0</v>
      </c>
      <c r="AJ8326" s="77">
        <f>IF(I8326&gt;Variables!$G$7,0,1)</f>
        <v>0</v>
      </c>
      <c r="AK8326" s="77">
        <f>IF(F8326&gt;Variables!$G$8,0,1)</f>
        <v>0</v>
      </c>
      <c r="AL8326" s="77">
        <f>IF(G8326&gt;Variables!$G$9,0,1)</f>
        <v>1</v>
      </c>
      <c r="AM8326" s="77">
        <f>IF(AND(K8326&gt;Variables!$G$10,K8326&lt;Variables!$G$11),0,1)</f>
        <v>1</v>
      </c>
      <c r="AN8326" s="77">
        <f>IF(H8326&lt;Variables!$G$13,1,0)</f>
        <v>0</v>
      </c>
      <c r="AO8326" s="77">
        <f>IF(R8326&lt;Variables!$G$12,0,1)</f>
        <v>0</v>
      </c>
      <c r="AP8326" s="78">
        <f t="shared" si="263"/>
        <v>1</v>
      </c>
      <c r="AQ8326" s="77">
        <f>IF(V8326&lt;Variables!$G$15,1,0)</f>
        <v>1</v>
      </c>
      <c r="AR8326" s="77">
        <v>1</v>
      </c>
      <c r="AS8326" s="77">
        <v>0</v>
      </c>
      <c r="AT8326" s="77">
        <v>0</v>
      </c>
      <c r="AU8326" s="77">
        <v>0</v>
      </c>
      <c r="BA8326" s="77">
        <v>1.01</v>
      </c>
    </row>
    <row r="8327" spans="3:53" x14ac:dyDescent="0.25">
      <c r="C8327" s="77" t="s">
        <v>866</v>
      </c>
      <c r="D8327" s="77" t="s">
        <v>695</v>
      </c>
      <c r="E8327" s="77">
        <v>2.95</v>
      </c>
      <c r="F8327" s="77">
        <v>9.02</v>
      </c>
      <c r="G8327" s="77">
        <v>5.64</v>
      </c>
      <c r="H8327" s="77">
        <v>-99999</v>
      </c>
      <c r="I8327" s="77">
        <v>-8.157</v>
      </c>
      <c r="J8327" s="77" t="s">
        <v>75</v>
      </c>
      <c r="K8327" s="77">
        <v>51.52</v>
      </c>
      <c r="L8327" s="77">
        <v>2.88</v>
      </c>
      <c r="M8327" s="77">
        <v>-2.43055555555555</v>
      </c>
      <c r="N8327" s="77">
        <v>2.9009999999999998</v>
      </c>
      <c r="O8327" s="77">
        <v>-3.136849362288872</v>
      </c>
      <c r="P8327" s="77">
        <v>28334</v>
      </c>
      <c r="Q8327" s="77">
        <v>9857</v>
      </c>
      <c r="R8327" s="77">
        <v>2.87</v>
      </c>
      <c r="S8327" s="77">
        <v>38.241999999999997</v>
      </c>
      <c r="T8327" s="77">
        <v>10.053000000000001</v>
      </c>
      <c r="U8327" s="77">
        <v>22.0992</v>
      </c>
      <c r="V8327" s="77">
        <v>2.4566112000000002</v>
      </c>
      <c r="AC8327" s="77">
        <v>3.16</v>
      </c>
      <c r="AD8327" s="77">
        <v>2.8</v>
      </c>
      <c r="AH8327" s="77">
        <f>IF(AND(M8327&lt;Variables!$G$6,M8327&gt;Variables!$G$5),0,1)</f>
        <v>0</v>
      </c>
      <c r="AI8327" s="77">
        <f t="shared" si="262"/>
        <v>1</v>
      </c>
      <c r="AJ8327" s="77">
        <f>IF(I8327&gt;Variables!$G$7,0,1)</f>
        <v>1</v>
      </c>
      <c r="AK8327" s="77">
        <f>IF(F8327&gt;Variables!$G$8,0,1)</f>
        <v>0</v>
      </c>
      <c r="AL8327" s="77">
        <f>IF(G8327&gt;Variables!$G$9,0,1)</f>
        <v>1</v>
      </c>
      <c r="AM8327" s="77">
        <f>IF(AND(K8327&gt;Variables!$G$10,K8327&lt;Variables!$G$11),0,1)</f>
        <v>1</v>
      </c>
      <c r="AN8327" s="77">
        <f>IF(H8327&lt;Variables!$G$13,1,0)</f>
        <v>1</v>
      </c>
      <c r="AO8327" s="77">
        <f>IF(R8327&lt;Variables!$G$12,0,1)</f>
        <v>1</v>
      </c>
      <c r="AP8327" s="78">
        <f t="shared" si="263"/>
        <v>1</v>
      </c>
      <c r="AQ8327" s="77">
        <f>IF(V8327&lt;Variables!$G$15,1,0)</f>
        <v>1</v>
      </c>
      <c r="AR8327" s="77">
        <v>0</v>
      </c>
      <c r="AS8327" s="77">
        <v>0</v>
      </c>
      <c r="AT8327" s="77">
        <v>1</v>
      </c>
      <c r="AU8327" s="77">
        <v>0</v>
      </c>
      <c r="BA8327" s="77">
        <v>-2.25</v>
      </c>
    </row>
    <row r="8328" spans="3:53" x14ac:dyDescent="0.25">
      <c r="C8328" s="77" t="s">
        <v>866</v>
      </c>
      <c r="D8328" s="77" t="s">
        <v>280</v>
      </c>
      <c r="E8328" s="77">
        <v>44.79</v>
      </c>
      <c r="F8328" s="77">
        <v>23.78</v>
      </c>
      <c r="G8328" s="77">
        <v>6.46</v>
      </c>
      <c r="H8328" s="77">
        <v>1590</v>
      </c>
      <c r="I8328" s="77">
        <v>-99999</v>
      </c>
      <c r="J8328" s="77" t="s">
        <v>75</v>
      </c>
      <c r="K8328" s="77">
        <v>47.44</v>
      </c>
      <c r="L8328" s="77">
        <v>44.825562499999997</v>
      </c>
      <c r="M8328" s="77">
        <v>-0.3470397053020694</v>
      </c>
      <c r="N8328" s="77">
        <v>44.621220000000001</v>
      </c>
      <c r="O8328" s="77">
        <v>0.1093201844324308</v>
      </c>
      <c r="P8328" s="77">
        <v>920570</v>
      </c>
      <c r="S8328" s="77">
        <v>38.241999999999997</v>
      </c>
      <c r="T8328" s="77">
        <v>10.053000000000001</v>
      </c>
      <c r="U8328" s="77">
        <v>22.0992</v>
      </c>
      <c r="V8328" s="77">
        <v>2.3469356706254381</v>
      </c>
      <c r="AC8328" s="77">
        <v>45.37</v>
      </c>
      <c r="AD8328" s="77">
        <v>42.77</v>
      </c>
      <c r="AH8328" s="77">
        <f>IF(AND(M8328&lt;Variables!$G$6,M8328&gt;Variables!$G$5),0,1)</f>
        <v>1</v>
      </c>
      <c r="AI8328" s="77">
        <f t="shared" si="262"/>
        <v>0</v>
      </c>
      <c r="AJ8328" s="77">
        <f>IF(I8328&gt;Variables!$G$7,0,1)</f>
        <v>1</v>
      </c>
      <c r="AK8328" s="77">
        <f>IF(F8328&gt;Variables!$G$8,0,1)</f>
        <v>0</v>
      </c>
      <c r="AL8328" s="77">
        <f>IF(G8328&gt;Variables!$G$9,0,1)</f>
        <v>1</v>
      </c>
      <c r="AM8328" s="77">
        <f>IF(AND(K8328&gt;Variables!$G$10,K8328&lt;Variables!$G$11),0,1)</f>
        <v>1</v>
      </c>
      <c r="AN8328" s="77">
        <f>IF(H8328&lt;Variables!$G$13,1,0)</f>
        <v>0</v>
      </c>
      <c r="AO8328" s="77">
        <f>IF(R8328&lt;Variables!$G$12,0,1)</f>
        <v>0</v>
      </c>
      <c r="AP8328" s="78">
        <f t="shared" si="263"/>
        <v>1</v>
      </c>
      <c r="AQ8328" s="77">
        <f>IF(V8328&lt;Variables!$G$15,1,0)</f>
        <v>1</v>
      </c>
      <c r="AR8328" s="77">
        <v>0</v>
      </c>
      <c r="AS8328" s="77">
        <v>0</v>
      </c>
      <c r="AT8328" s="77">
        <v>1</v>
      </c>
      <c r="AU8328" s="77">
        <v>0</v>
      </c>
      <c r="BA8328" s="77">
        <v>-2.25</v>
      </c>
    </row>
    <row r="8329" spans="3:53" x14ac:dyDescent="0.25">
      <c r="C8329" s="77" t="s">
        <v>866</v>
      </c>
      <c r="D8329" s="77" t="s">
        <v>703</v>
      </c>
      <c r="E8329" s="77">
        <v>3.35</v>
      </c>
      <c r="F8329" s="77">
        <v>13.4</v>
      </c>
      <c r="G8329" s="77">
        <v>10.37</v>
      </c>
      <c r="H8329" s="77">
        <v>-99999</v>
      </c>
      <c r="I8329" s="77">
        <v>-6.9039999999999999</v>
      </c>
      <c r="J8329" s="77" t="s">
        <v>75</v>
      </c>
      <c r="K8329" s="77">
        <v>77.959999999999994</v>
      </c>
      <c r="L8329" s="77">
        <v>-99999</v>
      </c>
      <c r="M8329" s="77">
        <v>-99999</v>
      </c>
      <c r="N8329" s="77">
        <v>3.2949999999999999</v>
      </c>
      <c r="O8329" s="77">
        <v>0.15174506828527751</v>
      </c>
      <c r="P8329" s="77">
        <v>50018</v>
      </c>
      <c r="Q8329" s="77">
        <v>14431</v>
      </c>
      <c r="R8329" s="77">
        <v>3.47</v>
      </c>
      <c r="S8329" s="77">
        <v>38.241999999999997</v>
      </c>
      <c r="T8329" s="77">
        <v>10.053000000000001</v>
      </c>
      <c r="U8329" s="77">
        <v>22.0992</v>
      </c>
      <c r="V8329" s="77">
        <v>-99999</v>
      </c>
      <c r="AC8329" s="77">
        <v>3.34</v>
      </c>
      <c r="AD8329" s="77">
        <v>3.15</v>
      </c>
      <c r="AH8329" s="77">
        <f>IF(AND(M8329&lt;Variables!$G$6,M8329&gt;Variables!$G$5),0,1)</f>
        <v>1</v>
      </c>
      <c r="AI8329" s="77">
        <f t="shared" si="262"/>
        <v>1</v>
      </c>
      <c r="AJ8329" s="77">
        <f>IF(I8329&gt;Variables!$G$7,0,1)</f>
        <v>1</v>
      </c>
      <c r="AK8329" s="77">
        <f>IF(F8329&gt;Variables!$G$8,0,1)</f>
        <v>0</v>
      </c>
      <c r="AL8329" s="77">
        <f>IF(G8329&gt;Variables!$G$9,0,1)</f>
        <v>1</v>
      </c>
      <c r="AM8329" s="77">
        <f>IF(AND(K8329&gt;Variables!$G$10,K8329&lt;Variables!$G$11),0,1)</f>
        <v>1</v>
      </c>
      <c r="AN8329" s="77">
        <f>IF(H8329&lt;Variables!$G$13,1,0)</f>
        <v>1</v>
      </c>
      <c r="AO8329" s="77">
        <f>IF(R8329&lt;Variables!$G$12,0,1)</f>
        <v>1</v>
      </c>
      <c r="AP8329" s="78">
        <f t="shared" si="263"/>
        <v>1</v>
      </c>
      <c r="AQ8329" s="77">
        <f>IF(V8329&lt;Variables!$G$15,1,0)</f>
        <v>1</v>
      </c>
      <c r="AR8329" s="77">
        <v>0</v>
      </c>
      <c r="AS8329" s="77">
        <v>0</v>
      </c>
      <c r="AT8329" s="77">
        <v>1</v>
      </c>
      <c r="AU8329" s="77">
        <v>0</v>
      </c>
      <c r="BA8329" s="77">
        <v>-2.25</v>
      </c>
    </row>
    <row r="8330" spans="3:53" x14ac:dyDescent="0.25">
      <c r="C8330" s="77" t="s">
        <v>866</v>
      </c>
      <c r="D8330" s="77" t="s">
        <v>662</v>
      </c>
      <c r="E8330" s="77">
        <v>8.93</v>
      </c>
      <c r="F8330" s="77">
        <v>28.73</v>
      </c>
      <c r="G8330" s="77">
        <v>5.07</v>
      </c>
      <c r="H8330" s="77">
        <v>583.41</v>
      </c>
      <c r="I8330" s="77">
        <v>24.905999999999999</v>
      </c>
      <c r="J8330" s="77" t="s">
        <v>74</v>
      </c>
      <c r="K8330" s="77">
        <v>46.37</v>
      </c>
      <c r="L8330" s="77">
        <v>8.9255500000000012</v>
      </c>
      <c r="M8330" s="77">
        <v>-0.1742189556946189</v>
      </c>
      <c r="N8330" s="77">
        <v>8.9143220000000003</v>
      </c>
      <c r="O8330" s="77">
        <v>-4.8483777005140262E-2</v>
      </c>
      <c r="P8330" s="77">
        <v>7110000</v>
      </c>
      <c r="Q8330" s="77">
        <v>659720</v>
      </c>
      <c r="R8330" s="77">
        <v>10.78</v>
      </c>
      <c r="S8330" s="77">
        <v>38.241999999999997</v>
      </c>
      <c r="T8330" s="77">
        <v>10.053000000000001</v>
      </c>
      <c r="U8330" s="77">
        <v>22.0992</v>
      </c>
      <c r="V8330" s="77">
        <v>2.3320964788791732</v>
      </c>
      <c r="AC8330" s="77">
        <v>8.9700000000000006</v>
      </c>
      <c r="AD8330" s="77">
        <v>8.7899999999999991</v>
      </c>
      <c r="AH8330" s="77">
        <f>IF(AND(M8330&lt;Variables!$G$6,M8330&gt;Variables!$G$5),0,1)</f>
        <v>1</v>
      </c>
      <c r="AI8330" s="77">
        <f t="shared" si="262"/>
        <v>0</v>
      </c>
      <c r="AJ8330" s="77">
        <f>IF(I8330&gt;Variables!$G$7,0,1)</f>
        <v>1</v>
      </c>
      <c r="AK8330" s="77">
        <f>IF(F8330&gt;Variables!$G$8,0,1)</f>
        <v>0</v>
      </c>
      <c r="AL8330" s="77">
        <f>IF(G8330&gt;Variables!$G$9,0,1)</f>
        <v>1</v>
      </c>
      <c r="AM8330" s="77">
        <f>IF(AND(K8330&gt;Variables!$G$10,K8330&lt;Variables!$G$11),0,1)</f>
        <v>1</v>
      </c>
      <c r="AN8330" s="77">
        <f>IF(H8330&lt;Variables!$G$13,1,0)</f>
        <v>1</v>
      </c>
      <c r="AO8330" s="77">
        <f>IF(R8330&lt;Variables!$G$12,0,1)</f>
        <v>1</v>
      </c>
      <c r="AP8330" s="78">
        <f t="shared" si="263"/>
        <v>0</v>
      </c>
      <c r="AQ8330" s="77">
        <f>IF(V8330&lt;Variables!$G$15,1,0)</f>
        <v>1</v>
      </c>
      <c r="AR8330" s="77">
        <v>0</v>
      </c>
      <c r="AS8330" s="77">
        <v>1</v>
      </c>
      <c r="AT8330" s="77">
        <v>0</v>
      </c>
      <c r="AU8330" s="77">
        <v>0</v>
      </c>
      <c r="BA8330" s="77">
        <v>-0.12</v>
      </c>
    </row>
    <row r="8331" spans="3:53" x14ac:dyDescent="0.25">
      <c r="C8331" s="77" t="s">
        <v>866</v>
      </c>
      <c r="D8331" s="77" t="s">
        <v>663</v>
      </c>
      <c r="E8331" s="77">
        <v>49.3</v>
      </c>
      <c r="F8331" s="77">
        <v>9.16</v>
      </c>
      <c r="G8331" s="77">
        <v>7.57</v>
      </c>
      <c r="H8331" s="77">
        <v>74490</v>
      </c>
      <c r="I8331" s="77">
        <v>34.408999999999999</v>
      </c>
      <c r="J8331" s="77" t="s">
        <v>74</v>
      </c>
      <c r="K8331" s="77">
        <v>52.57</v>
      </c>
      <c r="L8331" s="77">
        <v>49.163520000000013</v>
      </c>
      <c r="M8331" s="77">
        <v>3.372419224658952E-2</v>
      </c>
      <c r="N8331" s="77">
        <v>49.065406000000003</v>
      </c>
      <c r="O8331" s="77">
        <v>0.23375736460839069</v>
      </c>
      <c r="P8331" s="77">
        <v>52845000</v>
      </c>
      <c r="Q8331" s="77">
        <v>70837000</v>
      </c>
      <c r="R8331" s="77">
        <v>0.75</v>
      </c>
      <c r="S8331" s="77">
        <v>38.241999999999997</v>
      </c>
      <c r="T8331" s="77">
        <v>10.053000000000001</v>
      </c>
      <c r="U8331" s="77">
        <v>22.0992</v>
      </c>
      <c r="V8331" s="77">
        <v>2.392498064650864</v>
      </c>
      <c r="AC8331" s="77">
        <v>49.65</v>
      </c>
      <c r="AD8331" s="77">
        <v>48.8</v>
      </c>
      <c r="AH8331" s="77">
        <f>IF(AND(M8331&lt;Variables!$G$6,M8331&gt;Variables!$G$5),0,1)</f>
        <v>1</v>
      </c>
      <c r="AI8331" s="77">
        <f t="shared" si="262"/>
        <v>0</v>
      </c>
      <c r="AJ8331" s="77">
        <f>IF(I8331&gt;Variables!$G$7,0,1)</f>
        <v>1</v>
      </c>
      <c r="AK8331" s="77">
        <f>IF(F8331&gt;Variables!$G$8,0,1)</f>
        <v>0</v>
      </c>
      <c r="AL8331" s="77">
        <f>IF(G8331&gt;Variables!$G$9,0,1)</f>
        <v>1</v>
      </c>
      <c r="AM8331" s="77">
        <f>IF(AND(K8331&gt;Variables!$G$10,K8331&lt;Variables!$G$11),0,1)</f>
        <v>1</v>
      </c>
      <c r="AN8331" s="77">
        <f>IF(H8331&lt;Variables!$G$13,1,0)</f>
        <v>0</v>
      </c>
      <c r="AO8331" s="77">
        <f>IF(R8331&lt;Variables!$G$12,0,1)</f>
        <v>0</v>
      </c>
      <c r="AP8331" s="78">
        <f t="shared" si="263"/>
        <v>0</v>
      </c>
      <c r="AQ8331" s="77">
        <f>IF(V8331&lt;Variables!$G$15,1,0)</f>
        <v>1</v>
      </c>
      <c r="AR8331" s="77">
        <v>0</v>
      </c>
      <c r="AS8331" s="77">
        <v>1</v>
      </c>
      <c r="AT8331" s="77">
        <v>0</v>
      </c>
      <c r="AU8331" s="77">
        <v>0</v>
      </c>
      <c r="BA8331" s="77">
        <v>0.34</v>
      </c>
    </row>
    <row r="8332" spans="3:53" x14ac:dyDescent="0.25">
      <c r="C8332" s="77" t="s">
        <v>866</v>
      </c>
      <c r="D8332" s="77" t="s">
        <v>670</v>
      </c>
      <c r="E8332" s="77">
        <v>11.97</v>
      </c>
      <c r="F8332" s="77">
        <v>10.82</v>
      </c>
      <c r="G8332" s="77">
        <v>-2.3199999999999998</v>
      </c>
      <c r="H8332" s="77">
        <v>-99999</v>
      </c>
      <c r="I8332" s="77">
        <v>485.25099999999998</v>
      </c>
      <c r="J8332" s="77" t="s">
        <v>75</v>
      </c>
      <c r="K8332" s="77">
        <v>79.709999999999994</v>
      </c>
      <c r="L8332" s="77">
        <v>-99999</v>
      </c>
      <c r="M8332" s="77">
        <v>-99999</v>
      </c>
      <c r="N8332" s="77">
        <v>12.19</v>
      </c>
      <c r="O8332" s="77">
        <v>0</v>
      </c>
      <c r="P8332" s="77">
        <v>168071</v>
      </c>
      <c r="Q8332" s="77">
        <v>18826</v>
      </c>
      <c r="R8332" s="77">
        <v>8.93</v>
      </c>
      <c r="S8332" s="77">
        <v>38.241999999999997</v>
      </c>
      <c r="T8332" s="77">
        <v>10.053000000000001</v>
      </c>
      <c r="U8332" s="77">
        <v>22.0992</v>
      </c>
      <c r="V8332" s="77">
        <v>-99999</v>
      </c>
      <c r="AC8332" s="77">
        <v>12.19</v>
      </c>
      <c r="AD8332" s="77">
        <v>11.93</v>
      </c>
      <c r="AH8332" s="77">
        <f>IF(AND(M8332&lt;Variables!$G$6,M8332&gt;Variables!$G$5),0,1)</f>
        <v>1</v>
      </c>
      <c r="AI8332" s="77">
        <f t="shared" si="262"/>
        <v>1</v>
      </c>
      <c r="AJ8332" s="77">
        <f>IF(I8332&gt;Variables!$G$7,0,1)</f>
        <v>0</v>
      </c>
      <c r="AK8332" s="77">
        <f>IF(F8332&gt;Variables!$G$8,0,1)</f>
        <v>0</v>
      </c>
      <c r="AL8332" s="77">
        <f>IF(G8332&gt;Variables!$G$9,0,1)</f>
        <v>1</v>
      </c>
      <c r="AM8332" s="77">
        <f>IF(AND(K8332&gt;Variables!$G$10,K8332&lt;Variables!$G$11),0,1)</f>
        <v>1</v>
      </c>
      <c r="AN8332" s="77">
        <f>IF(H8332&lt;Variables!$G$13,1,0)</f>
        <v>1</v>
      </c>
      <c r="AO8332" s="77">
        <f>IF(R8332&lt;Variables!$G$12,0,1)</f>
        <v>1</v>
      </c>
      <c r="AP8332" s="78">
        <f t="shared" si="263"/>
        <v>1</v>
      </c>
      <c r="AQ8332" s="77">
        <f>IF(V8332&lt;Variables!$G$15,1,0)</f>
        <v>1</v>
      </c>
      <c r="AR8332" s="77">
        <v>0</v>
      </c>
      <c r="AS8332" s="77">
        <v>0</v>
      </c>
      <c r="AT8332" s="77">
        <v>0</v>
      </c>
      <c r="AU8332" s="77">
        <v>0</v>
      </c>
      <c r="BA8332" s="77">
        <v>0</v>
      </c>
    </row>
    <row r="8333" spans="3:53" x14ac:dyDescent="0.25">
      <c r="C8333" s="77" t="s">
        <v>866</v>
      </c>
      <c r="D8333" s="77" t="s">
        <v>749</v>
      </c>
      <c r="E8333" s="77">
        <v>3.29</v>
      </c>
      <c r="F8333" s="77">
        <v>9.67</v>
      </c>
      <c r="G8333" s="77">
        <v>9.67</v>
      </c>
      <c r="H8333" s="77">
        <v>-99999</v>
      </c>
      <c r="I8333" s="77">
        <v>-7.3680000000000003</v>
      </c>
      <c r="J8333" s="77" t="s">
        <v>75</v>
      </c>
      <c r="K8333" s="77">
        <v>67.069999999999993</v>
      </c>
      <c r="L8333" s="77">
        <v>-99999</v>
      </c>
      <c r="M8333" s="77">
        <v>-99999</v>
      </c>
      <c r="N8333" s="77">
        <v>3.27</v>
      </c>
      <c r="O8333" s="77">
        <v>0.61162079510703415</v>
      </c>
      <c r="P8333" s="77">
        <v>68482</v>
      </c>
      <c r="Q8333" s="77">
        <v>8182</v>
      </c>
      <c r="R8333" s="77">
        <v>8.3699999999999992</v>
      </c>
      <c r="S8333" s="77">
        <v>38.241999999999997</v>
      </c>
      <c r="T8333" s="77">
        <v>10.053000000000001</v>
      </c>
      <c r="U8333" s="77">
        <v>22.0992</v>
      </c>
      <c r="V8333" s="77">
        <v>-99999</v>
      </c>
      <c r="AC8333" s="77">
        <v>3.35</v>
      </c>
      <c r="AD8333" s="77">
        <v>3.14</v>
      </c>
      <c r="AH8333" s="77">
        <f>IF(AND(M8333&lt;Variables!$G$6,M8333&gt;Variables!$G$5),0,1)</f>
        <v>1</v>
      </c>
      <c r="AI8333" s="77">
        <f t="shared" si="262"/>
        <v>1</v>
      </c>
      <c r="AJ8333" s="77">
        <f>IF(I8333&gt;Variables!$G$7,0,1)</f>
        <v>1</v>
      </c>
      <c r="AK8333" s="77">
        <f>IF(F8333&gt;Variables!$G$8,0,1)</f>
        <v>0</v>
      </c>
      <c r="AL8333" s="77">
        <f>IF(G8333&gt;Variables!$G$9,0,1)</f>
        <v>1</v>
      </c>
      <c r="AM8333" s="77">
        <f>IF(AND(K8333&gt;Variables!$G$10,K8333&lt;Variables!$G$11),0,1)</f>
        <v>0</v>
      </c>
      <c r="AN8333" s="77">
        <f>IF(H8333&lt;Variables!$G$13,1,0)</f>
        <v>1</v>
      </c>
      <c r="AO8333" s="77">
        <f>IF(R8333&lt;Variables!$G$12,0,1)</f>
        <v>1</v>
      </c>
      <c r="AP8333" s="78">
        <f t="shared" si="263"/>
        <v>1</v>
      </c>
      <c r="AQ8333" s="77">
        <f>IF(V8333&lt;Variables!$G$15,1,0)</f>
        <v>1</v>
      </c>
      <c r="AR8333" s="77">
        <v>0</v>
      </c>
      <c r="AS8333" s="77">
        <v>0</v>
      </c>
      <c r="AT8333" s="77">
        <v>1</v>
      </c>
      <c r="AU8333" s="77">
        <v>0</v>
      </c>
      <c r="BA8333" s="77">
        <v>-2.25</v>
      </c>
    </row>
    <row r="8334" spans="3:53" x14ac:dyDescent="0.25">
      <c r="C8334" s="77" t="s">
        <v>866</v>
      </c>
      <c r="D8334" s="77" t="s">
        <v>551</v>
      </c>
      <c r="E8334" s="77">
        <v>6.47</v>
      </c>
      <c r="F8334" s="77">
        <v>67.98</v>
      </c>
      <c r="G8334" s="77">
        <v>18.5</v>
      </c>
      <c r="H8334" s="77">
        <v>38.479999999999997</v>
      </c>
      <c r="I8334" s="77">
        <v>10.381</v>
      </c>
      <c r="J8334" s="77" t="s">
        <v>75</v>
      </c>
      <c r="K8334" s="77">
        <v>34.94</v>
      </c>
      <c r="L8334" s="77">
        <v>6.6509400000000003</v>
      </c>
      <c r="M8334" s="77">
        <v>-3.6076103528223191</v>
      </c>
      <c r="N8334" s="77">
        <v>6.7163120000000003</v>
      </c>
      <c r="O8334" s="77">
        <v>-4.5458281271030989</v>
      </c>
      <c r="P8334" s="77">
        <v>160330000</v>
      </c>
      <c r="Q8334" s="77">
        <v>11670000</v>
      </c>
      <c r="R8334" s="77">
        <v>13.74</v>
      </c>
      <c r="S8334" s="77">
        <v>38.241999999999997</v>
      </c>
      <c r="T8334" s="77">
        <v>10.053000000000001</v>
      </c>
      <c r="U8334" s="77">
        <v>22.0992</v>
      </c>
      <c r="V8334" s="77">
        <v>2.147869461967181</v>
      </c>
      <c r="AC8334" s="77">
        <v>7.52</v>
      </c>
      <c r="AD8334" s="77">
        <v>6.02</v>
      </c>
      <c r="AH8334" s="77">
        <f>IF(AND(M8334&lt;Variables!$G$6,M8334&gt;Variables!$G$5),0,1)</f>
        <v>0</v>
      </c>
      <c r="AI8334" s="77">
        <f t="shared" si="262"/>
        <v>1</v>
      </c>
      <c r="AJ8334" s="77">
        <f>IF(I8334&gt;Variables!$G$7,0,1)</f>
        <v>1</v>
      </c>
      <c r="AK8334" s="77">
        <f>IF(F8334&gt;Variables!$G$8,0,1)</f>
        <v>0</v>
      </c>
      <c r="AL8334" s="77">
        <f>IF(G8334&gt;Variables!$G$9,0,1)</f>
        <v>0</v>
      </c>
      <c r="AM8334" s="77">
        <f>IF(AND(K8334&gt;Variables!$G$10,K8334&lt;Variables!$G$11),0,1)</f>
        <v>1</v>
      </c>
      <c r="AN8334" s="77">
        <f>IF(H8334&lt;Variables!$G$13,1,0)</f>
        <v>1</v>
      </c>
      <c r="AO8334" s="77">
        <f>IF(R8334&lt;Variables!$G$12,0,1)</f>
        <v>1</v>
      </c>
      <c r="AP8334" s="78">
        <f t="shared" si="263"/>
        <v>1</v>
      </c>
      <c r="AQ8334" s="77">
        <f>IF(V8334&lt;Variables!$G$15,1,0)</f>
        <v>1</v>
      </c>
      <c r="AR8334" s="77">
        <v>0</v>
      </c>
      <c r="AS8334" s="77">
        <v>0</v>
      </c>
      <c r="AT8334" s="77">
        <v>1</v>
      </c>
      <c r="AU8334" s="77">
        <v>0</v>
      </c>
      <c r="BA8334" s="77">
        <v>-2.25</v>
      </c>
    </row>
    <row r="8335" spans="3:53" x14ac:dyDescent="0.25">
      <c r="C8335" s="77" t="s">
        <v>866</v>
      </c>
      <c r="D8335" s="77" t="s">
        <v>867</v>
      </c>
      <c r="E8335" s="77">
        <v>4.1399999999999997</v>
      </c>
      <c r="F8335" s="77">
        <v>27.11</v>
      </c>
      <c r="G8335" s="77">
        <v>25.23</v>
      </c>
      <c r="H8335" s="77">
        <v>16.7</v>
      </c>
      <c r="I8335" s="77">
        <v>-15.064</v>
      </c>
      <c r="J8335" s="77" t="s">
        <v>74</v>
      </c>
      <c r="K8335" s="77">
        <v>47.7</v>
      </c>
      <c r="L8335" s="77">
        <v>4.2643400000000007</v>
      </c>
      <c r="M8335" s="77">
        <v>-2.212300144922795</v>
      </c>
      <c r="N8335" s="77">
        <v>4.0956699999999993</v>
      </c>
      <c r="O8335" s="77">
        <v>1.814843481042191</v>
      </c>
      <c r="P8335" s="77">
        <v>1970000</v>
      </c>
      <c r="Q8335" s="77">
        <v>371320</v>
      </c>
      <c r="R8335" s="77">
        <v>5.31</v>
      </c>
      <c r="S8335" s="77">
        <v>38.241999999999997</v>
      </c>
      <c r="T8335" s="77">
        <v>10.053000000000001</v>
      </c>
      <c r="U8335" s="77">
        <v>22.0992</v>
      </c>
      <c r="V8335" s="77">
        <v>2.3859968212853579</v>
      </c>
      <c r="AC8335" s="77">
        <v>4.26</v>
      </c>
      <c r="AD8335" s="77">
        <v>3.61</v>
      </c>
      <c r="AH8335" s="77">
        <f>IF(AND(M8335&lt;Variables!$G$6,M8335&gt;Variables!$G$5),0,1)</f>
        <v>0</v>
      </c>
      <c r="AI8335" s="77">
        <f t="shared" si="262"/>
        <v>0</v>
      </c>
      <c r="AJ8335" s="77">
        <f>IF(I8335&gt;Variables!$G$7,0,1)</f>
        <v>1</v>
      </c>
      <c r="AK8335" s="77">
        <f>IF(F8335&gt;Variables!$G$8,0,1)</f>
        <v>0</v>
      </c>
      <c r="AL8335" s="77">
        <f>IF(G8335&gt;Variables!$G$9,0,1)</f>
        <v>0</v>
      </c>
      <c r="AM8335" s="77">
        <f>IF(AND(K8335&gt;Variables!$G$10,K8335&lt;Variables!$G$11),0,1)</f>
        <v>1</v>
      </c>
      <c r="AN8335" s="77">
        <f>IF(H8335&lt;Variables!$G$13,1,0)</f>
        <v>1</v>
      </c>
      <c r="AO8335" s="77">
        <f>IF(R8335&lt;Variables!$G$12,0,1)</f>
        <v>1</v>
      </c>
      <c r="AP8335" s="78">
        <f t="shared" si="263"/>
        <v>0</v>
      </c>
      <c r="AQ8335" s="77">
        <f>IF(V8335&lt;Variables!$G$15,1,0)</f>
        <v>1</v>
      </c>
      <c r="AR8335" s="77">
        <v>1</v>
      </c>
      <c r="AS8335" s="77">
        <v>0</v>
      </c>
      <c r="AT8335" s="77">
        <v>0</v>
      </c>
      <c r="AU8335" s="77">
        <v>0</v>
      </c>
      <c r="BA8335" s="77">
        <v>2</v>
      </c>
    </row>
    <row r="8336" spans="3:53" x14ac:dyDescent="0.25">
      <c r="C8336" s="77" t="s">
        <v>868</v>
      </c>
      <c r="D8336" s="77" t="s">
        <v>78</v>
      </c>
      <c r="E8336" s="77">
        <v>139.02000000000001</v>
      </c>
      <c r="F8336" s="77">
        <v>54.08</v>
      </c>
      <c r="G8336" s="77">
        <v>-2.3199999999999998</v>
      </c>
      <c r="H8336" s="77">
        <v>5920</v>
      </c>
      <c r="I8336" s="77">
        <v>7.8860000000000001</v>
      </c>
      <c r="J8336" s="77" t="s">
        <v>74</v>
      </c>
      <c r="K8336" s="77">
        <v>75.37</v>
      </c>
      <c r="L8336" s="77">
        <v>133.65966499999999</v>
      </c>
      <c r="M8336" s="77">
        <v>2.4243177625800469</v>
      </c>
      <c r="N8336" s="77">
        <v>131.74542600000001</v>
      </c>
      <c r="O8336" s="77">
        <v>3.912525965038077</v>
      </c>
      <c r="P8336" s="77">
        <v>15124000</v>
      </c>
      <c r="Q8336" s="77">
        <v>1288000</v>
      </c>
      <c r="R8336" s="77">
        <v>11.74</v>
      </c>
      <c r="S8336" s="77">
        <v>38.107999999999997</v>
      </c>
      <c r="T8336" s="77">
        <v>10.166</v>
      </c>
      <c r="U8336" s="77">
        <v>22.138000000000002</v>
      </c>
      <c r="V8336" s="77">
        <v>2.389174666726257</v>
      </c>
      <c r="AC8336" s="77">
        <v>139.44999999999999</v>
      </c>
      <c r="AD8336" s="77">
        <v>130.19999999999999</v>
      </c>
      <c r="AH8336" s="77">
        <f>IF(AND(M8336&lt;Variables!$G$6,M8336&gt;Variables!$G$5),0,1)</f>
        <v>1</v>
      </c>
      <c r="AI8336" s="77">
        <f t="shared" si="262"/>
        <v>0</v>
      </c>
      <c r="AJ8336" s="77">
        <f>IF(I8336&gt;Variables!$G$7,0,1)</f>
        <v>1</v>
      </c>
      <c r="AK8336" s="77">
        <f>IF(F8336&gt;Variables!$G$8,0,1)</f>
        <v>0</v>
      </c>
      <c r="AL8336" s="77">
        <f>IF(G8336&gt;Variables!$G$9,0,1)</f>
        <v>1</v>
      </c>
      <c r="AM8336" s="77">
        <f>IF(AND(K8336&gt;Variables!$G$10,K8336&lt;Variables!$G$11),0,1)</f>
        <v>1</v>
      </c>
      <c r="AN8336" s="77">
        <f>IF(H8336&lt;Variables!$G$13,1,0)</f>
        <v>0</v>
      </c>
      <c r="AO8336" s="77">
        <f>IF(R8336&lt;Variables!$G$12,0,1)</f>
        <v>1</v>
      </c>
      <c r="AP8336" s="78">
        <f t="shared" si="263"/>
        <v>0</v>
      </c>
      <c r="AQ8336" s="77">
        <f>IF(V8336&lt;Variables!$G$15,1,0)</f>
        <v>1</v>
      </c>
      <c r="AR8336" s="77">
        <v>0</v>
      </c>
      <c r="AS8336" s="77">
        <v>0</v>
      </c>
      <c r="AT8336" s="77">
        <v>1</v>
      </c>
      <c r="AU8336" s="77">
        <v>0</v>
      </c>
      <c r="BA8336" s="77">
        <v>-2.25</v>
      </c>
    </row>
    <row r="8337" spans="3:53" x14ac:dyDescent="0.25">
      <c r="C8337" s="77" t="s">
        <v>868</v>
      </c>
      <c r="D8337" s="77" t="s">
        <v>699</v>
      </c>
      <c r="E8337" s="77">
        <v>3.41</v>
      </c>
      <c r="F8337" s="77">
        <v>31.27</v>
      </c>
      <c r="G8337" s="77">
        <v>23.01</v>
      </c>
      <c r="H8337" s="77">
        <v>52.01</v>
      </c>
      <c r="I8337" s="77">
        <v>38.17</v>
      </c>
      <c r="J8337" s="77" t="s">
        <v>75</v>
      </c>
      <c r="K8337" s="77">
        <v>43.36</v>
      </c>
      <c r="L8337" s="77">
        <v>3.438895</v>
      </c>
      <c r="M8337" s="77">
        <v>-1.9859576986212011</v>
      </c>
      <c r="N8337" s="77">
        <v>3.3858579999999998</v>
      </c>
      <c r="O8337" s="77">
        <v>-0.45063909945426578</v>
      </c>
      <c r="P8337" s="77">
        <v>3940000</v>
      </c>
      <c r="Q8337" s="77">
        <v>100560</v>
      </c>
      <c r="R8337" s="77">
        <v>39.18</v>
      </c>
      <c r="S8337" s="77">
        <v>38.107999999999997</v>
      </c>
      <c r="T8337" s="77">
        <v>10.166</v>
      </c>
      <c r="U8337" s="77">
        <v>22.138000000000002</v>
      </c>
      <c r="V8337" s="77">
        <v>2.3117611398289282</v>
      </c>
      <c r="AC8337" s="77">
        <v>3.9</v>
      </c>
      <c r="AD8337" s="77">
        <v>3.13</v>
      </c>
      <c r="AH8337" s="77">
        <f>IF(AND(M8337&lt;Variables!$G$6,M8337&gt;Variables!$G$5),0,1)</f>
        <v>0</v>
      </c>
      <c r="AI8337" s="77">
        <f t="shared" si="262"/>
        <v>0</v>
      </c>
      <c r="AJ8337" s="77">
        <f>IF(I8337&gt;Variables!$G$7,0,1)</f>
        <v>1</v>
      </c>
      <c r="AK8337" s="77">
        <f>IF(F8337&gt;Variables!$G$8,0,1)</f>
        <v>0</v>
      </c>
      <c r="AL8337" s="77">
        <f>IF(G8337&gt;Variables!$G$9,0,1)</f>
        <v>0</v>
      </c>
      <c r="AM8337" s="77">
        <f>IF(AND(K8337&gt;Variables!$G$10,K8337&lt;Variables!$G$11),0,1)</f>
        <v>1</v>
      </c>
      <c r="AN8337" s="77">
        <f>IF(H8337&lt;Variables!$G$13,1,0)</f>
        <v>1</v>
      </c>
      <c r="AO8337" s="77">
        <f>IF(R8337&lt;Variables!$G$12,0,1)</f>
        <v>1</v>
      </c>
      <c r="AP8337" s="78">
        <f t="shared" si="263"/>
        <v>1</v>
      </c>
      <c r="AQ8337" s="77">
        <f>IF(V8337&lt;Variables!$G$15,1,0)</f>
        <v>1</v>
      </c>
      <c r="AR8337" s="77">
        <v>0</v>
      </c>
      <c r="AS8337" s="77">
        <v>0</v>
      </c>
      <c r="AT8337" s="77">
        <v>1</v>
      </c>
      <c r="AU8337" s="77">
        <v>0</v>
      </c>
      <c r="BA8337" s="77">
        <v>-2.25</v>
      </c>
    </row>
    <row r="8338" spans="3:53" x14ac:dyDescent="0.25">
      <c r="C8338" s="77" t="s">
        <v>868</v>
      </c>
      <c r="D8338" s="77" t="s">
        <v>667</v>
      </c>
      <c r="E8338" s="77">
        <v>86.41</v>
      </c>
      <c r="F8338" s="77">
        <v>79.58</v>
      </c>
      <c r="G8338" s="77">
        <v>1.1100000000000001</v>
      </c>
      <c r="H8338" s="77">
        <v>-99999</v>
      </c>
      <c r="I8338" s="77">
        <v>7.9000000000000001E-2</v>
      </c>
      <c r="J8338" s="77" t="s">
        <v>74</v>
      </c>
      <c r="K8338" s="77">
        <v>76.27</v>
      </c>
      <c r="L8338" s="77">
        <v>86.144499999999994</v>
      </c>
      <c r="M8338" s="77">
        <v>6.4426631996249567E-2</v>
      </c>
      <c r="N8338" s="77">
        <v>86.171249999999986</v>
      </c>
      <c r="O8338" s="77">
        <v>3.336379592963603E-2</v>
      </c>
      <c r="P8338" s="77">
        <v>41258</v>
      </c>
      <c r="Q8338" s="77">
        <v>530</v>
      </c>
      <c r="R8338" s="77">
        <v>77.849999999999994</v>
      </c>
      <c r="S8338" s="77">
        <v>38.107999999999997</v>
      </c>
      <c r="T8338" s="77">
        <v>10.166</v>
      </c>
      <c r="U8338" s="77">
        <v>22.138000000000002</v>
      </c>
      <c r="V8338" s="77">
        <v>2.632594203314198</v>
      </c>
      <c r="AC8338" s="77">
        <v>86.5</v>
      </c>
      <c r="AD8338" s="77">
        <v>86.05</v>
      </c>
      <c r="AH8338" s="77">
        <f>IF(AND(M8338&lt;Variables!$G$6,M8338&gt;Variables!$G$5),0,1)</f>
        <v>1</v>
      </c>
      <c r="AI8338" s="77">
        <f t="shared" si="262"/>
        <v>1</v>
      </c>
      <c r="AJ8338" s="77">
        <f>IF(I8338&gt;Variables!$G$7,0,1)</f>
        <v>1</v>
      </c>
      <c r="AK8338" s="77">
        <f>IF(F8338&gt;Variables!$G$8,0,1)</f>
        <v>0</v>
      </c>
      <c r="AL8338" s="77">
        <f>IF(G8338&gt;Variables!$G$9,0,1)</f>
        <v>1</v>
      </c>
      <c r="AM8338" s="77">
        <f>IF(AND(K8338&gt;Variables!$G$10,K8338&lt;Variables!$G$11),0,1)</f>
        <v>1</v>
      </c>
      <c r="AN8338" s="77">
        <f>IF(H8338&lt;Variables!$G$13,1,0)</f>
        <v>1</v>
      </c>
      <c r="AO8338" s="77">
        <f>IF(R8338&lt;Variables!$G$12,0,1)</f>
        <v>1</v>
      </c>
      <c r="AP8338" s="78">
        <f t="shared" si="263"/>
        <v>0</v>
      </c>
      <c r="AQ8338" s="77">
        <f>IF(V8338&lt;Variables!$G$15,1,0)</f>
        <v>1</v>
      </c>
      <c r="AR8338" s="77">
        <v>0</v>
      </c>
      <c r="AS8338" s="77">
        <v>0</v>
      </c>
      <c r="AT8338" s="77">
        <v>0</v>
      </c>
      <c r="AU8338" s="77">
        <v>0</v>
      </c>
      <c r="BA8338" s="77">
        <v>0</v>
      </c>
    </row>
    <row r="8339" spans="3:53" x14ac:dyDescent="0.25">
      <c r="C8339" s="77" t="s">
        <v>868</v>
      </c>
      <c r="D8339" s="77" t="s">
        <v>280</v>
      </c>
      <c r="E8339" s="77">
        <v>44.87</v>
      </c>
      <c r="F8339" s="77">
        <v>24.67</v>
      </c>
      <c r="G8339" s="77">
        <v>6.73</v>
      </c>
      <c r="H8339" s="77">
        <v>1590</v>
      </c>
      <c r="I8339" s="77">
        <v>-99999</v>
      </c>
      <c r="J8339" s="77" t="s">
        <v>75</v>
      </c>
      <c r="K8339" s="77">
        <v>49.58</v>
      </c>
      <c r="L8339" s="77">
        <v>44.924774999999997</v>
      </c>
      <c r="M8339" s="77">
        <v>-0.3111312187985365</v>
      </c>
      <c r="N8339" s="77">
        <v>44.645956410256417</v>
      </c>
      <c r="O8339" s="77">
        <v>0.31143602001913251</v>
      </c>
      <c r="P8339" s="77">
        <v>977720</v>
      </c>
      <c r="S8339" s="77">
        <v>38.107999999999997</v>
      </c>
      <c r="T8339" s="77">
        <v>10.166</v>
      </c>
      <c r="U8339" s="77">
        <v>22.138000000000002</v>
      </c>
      <c r="V8339" s="77">
        <v>2.3703608219656069</v>
      </c>
      <c r="AC8339" s="77">
        <v>45.37</v>
      </c>
      <c r="AD8339" s="77">
        <v>42.77</v>
      </c>
      <c r="AH8339" s="77">
        <f>IF(AND(M8339&lt;Variables!$G$6,M8339&gt;Variables!$G$5),0,1)</f>
        <v>1</v>
      </c>
      <c r="AI8339" s="77">
        <f t="shared" si="262"/>
        <v>0</v>
      </c>
      <c r="AJ8339" s="77">
        <f>IF(I8339&gt;Variables!$G$7,0,1)</f>
        <v>1</v>
      </c>
      <c r="AK8339" s="77">
        <f>IF(F8339&gt;Variables!$G$8,0,1)</f>
        <v>0</v>
      </c>
      <c r="AL8339" s="77">
        <f>IF(G8339&gt;Variables!$G$9,0,1)</f>
        <v>1</v>
      </c>
      <c r="AM8339" s="77">
        <f>IF(AND(K8339&gt;Variables!$G$10,K8339&lt;Variables!$G$11),0,1)</f>
        <v>1</v>
      </c>
      <c r="AN8339" s="77">
        <f>IF(H8339&lt;Variables!$G$13,1,0)</f>
        <v>0</v>
      </c>
      <c r="AO8339" s="77">
        <f>IF(R8339&lt;Variables!$G$12,0,1)</f>
        <v>0</v>
      </c>
      <c r="AP8339" s="78">
        <f t="shared" si="263"/>
        <v>1</v>
      </c>
      <c r="AQ8339" s="77">
        <f>IF(V8339&lt;Variables!$G$15,1,0)</f>
        <v>1</v>
      </c>
      <c r="AR8339" s="77">
        <v>0</v>
      </c>
      <c r="AS8339" s="77">
        <v>0</v>
      </c>
      <c r="AT8339" s="77">
        <v>1</v>
      </c>
      <c r="AU8339" s="77">
        <v>0</v>
      </c>
      <c r="BA8339" s="77">
        <v>-2.25</v>
      </c>
    </row>
    <row r="8340" spans="3:53" x14ac:dyDescent="0.25">
      <c r="C8340" s="77" t="s">
        <v>868</v>
      </c>
      <c r="D8340" s="77" t="s">
        <v>749</v>
      </c>
      <c r="E8340" s="77">
        <v>3.29</v>
      </c>
      <c r="F8340" s="77">
        <v>9.67</v>
      </c>
      <c r="G8340" s="77">
        <v>9.67</v>
      </c>
      <c r="H8340" s="77">
        <v>-99999</v>
      </c>
      <c r="I8340" s="77">
        <v>-7.3680000000000003</v>
      </c>
      <c r="J8340" s="77" t="s">
        <v>75</v>
      </c>
      <c r="K8340" s="77">
        <v>67.069999999999993</v>
      </c>
      <c r="L8340" s="77">
        <v>-99999</v>
      </c>
      <c r="M8340" s="77">
        <v>-99999</v>
      </c>
      <c r="N8340" s="77">
        <v>3.29</v>
      </c>
      <c r="O8340" s="77">
        <v>0</v>
      </c>
      <c r="P8340" s="77">
        <v>68482</v>
      </c>
      <c r="Q8340" s="77">
        <v>8182</v>
      </c>
      <c r="R8340" s="77">
        <v>8.3699999999999992</v>
      </c>
      <c r="S8340" s="77">
        <v>38.107999999999997</v>
      </c>
      <c r="T8340" s="77">
        <v>10.166</v>
      </c>
      <c r="U8340" s="77">
        <v>22.138000000000002</v>
      </c>
      <c r="V8340" s="77">
        <v>-99999</v>
      </c>
      <c r="AC8340" s="77">
        <v>3.35</v>
      </c>
      <c r="AD8340" s="77">
        <v>3.14</v>
      </c>
      <c r="AH8340" s="77">
        <f>IF(AND(M8340&lt;Variables!$G$6,M8340&gt;Variables!$G$5),0,1)</f>
        <v>1</v>
      </c>
      <c r="AI8340" s="77">
        <f t="shared" si="262"/>
        <v>1</v>
      </c>
      <c r="AJ8340" s="77">
        <f>IF(I8340&gt;Variables!$G$7,0,1)</f>
        <v>1</v>
      </c>
      <c r="AK8340" s="77">
        <f>IF(F8340&gt;Variables!$G$8,0,1)</f>
        <v>0</v>
      </c>
      <c r="AL8340" s="77">
        <f>IF(G8340&gt;Variables!$G$9,0,1)</f>
        <v>1</v>
      </c>
      <c r="AM8340" s="77">
        <f>IF(AND(K8340&gt;Variables!$G$10,K8340&lt;Variables!$G$11),0,1)</f>
        <v>0</v>
      </c>
      <c r="AN8340" s="77">
        <f>IF(H8340&lt;Variables!$G$13,1,0)</f>
        <v>1</v>
      </c>
      <c r="AO8340" s="77">
        <f>IF(R8340&lt;Variables!$G$12,0,1)</f>
        <v>1</v>
      </c>
      <c r="AP8340" s="78">
        <f t="shared" si="263"/>
        <v>1</v>
      </c>
      <c r="AQ8340" s="77">
        <f>IF(V8340&lt;Variables!$G$15,1,0)</f>
        <v>1</v>
      </c>
      <c r="AR8340" s="77">
        <v>0</v>
      </c>
      <c r="AS8340" s="77">
        <v>0</v>
      </c>
      <c r="AT8340" s="77">
        <v>1</v>
      </c>
      <c r="AU8340" s="77">
        <v>0</v>
      </c>
      <c r="BA8340" s="77">
        <v>-2.25</v>
      </c>
    </row>
    <row r="8341" spans="3:53" x14ac:dyDescent="0.25">
      <c r="C8341" s="77" t="s">
        <v>868</v>
      </c>
      <c r="D8341" s="77" t="s">
        <v>551</v>
      </c>
      <c r="E8341" s="77">
        <v>6.41</v>
      </c>
      <c r="F8341" s="77">
        <v>68.239999999999995</v>
      </c>
      <c r="G8341" s="77">
        <v>18.3</v>
      </c>
      <c r="H8341" s="77">
        <v>38.479999999999997</v>
      </c>
      <c r="I8341" s="77">
        <v>10.37</v>
      </c>
      <c r="J8341" s="77" t="s">
        <v>75</v>
      </c>
      <c r="K8341" s="77">
        <v>36.549999999999997</v>
      </c>
      <c r="L8341" s="77">
        <v>6.5714499999999996</v>
      </c>
      <c r="M8341" s="77">
        <v>-2.60749149731034</v>
      </c>
      <c r="N8341" s="77">
        <v>6.7220660000000008</v>
      </c>
      <c r="O8341" s="77">
        <v>-4.7896881702738501</v>
      </c>
      <c r="P8341" s="77">
        <v>162490000</v>
      </c>
      <c r="Q8341" s="77">
        <v>11670000</v>
      </c>
      <c r="R8341" s="77">
        <v>13.92</v>
      </c>
      <c r="S8341" s="77">
        <v>38.107999999999997</v>
      </c>
      <c r="T8341" s="77">
        <v>10.166</v>
      </c>
      <c r="U8341" s="77">
        <v>22.138000000000002</v>
      </c>
      <c r="V8341" s="77">
        <v>2.194168422205145</v>
      </c>
      <c r="AC8341" s="77">
        <v>7.52</v>
      </c>
      <c r="AD8341" s="77">
        <v>6.02</v>
      </c>
      <c r="AH8341" s="77">
        <f>IF(AND(M8341&lt;Variables!$G$6,M8341&gt;Variables!$G$5),0,1)</f>
        <v>0</v>
      </c>
      <c r="AI8341" s="77">
        <f t="shared" si="262"/>
        <v>1</v>
      </c>
      <c r="AJ8341" s="77">
        <f>IF(I8341&gt;Variables!$G$7,0,1)</f>
        <v>1</v>
      </c>
      <c r="AK8341" s="77">
        <f>IF(F8341&gt;Variables!$G$8,0,1)</f>
        <v>0</v>
      </c>
      <c r="AL8341" s="77">
        <f>IF(G8341&gt;Variables!$G$9,0,1)</f>
        <v>0</v>
      </c>
      <c r="AM8341" s="77">
        <f>IF(AND(K8341&gt;Variables!$G$10,K8341&lt;Variables!$G$11),0,1)</f>
        <v>1</v>
      </c>
      <c r="AN8341" s="77">
        <f>IF(H8341&lt;Variables!$G$13,1,0)</f>
        <v>1</v>
      </c>
      <c r="AO8341" s="77">
        <f>IF(R8341&lt;Variables!$G$12,0,1)</f>
        <v>1</v>
      </c>
      <c r="AP8341" s="78">
        <f t="shared" si="263"/>
        <v>1</v>
      </c>
      <c r="AQ8341" s="77">
        <f>IF(V8341&lt;Variables!$G$15,1,0)</f>
        <v>1</v>
      </c>
      <c r="AR8341" s="77">
        <v>1</v>
      </c>
      <c r="AS8341" s="77">
        <v>0</v>
      </c>
      <c r="AT8341" s="77">
        <v>0</v>
      </c>
      <c r="AU8341" s="77">
        <v>0</v>
      </c>
      <c r="BA8341" s="77">
        <v>2</v>
      </c>
    </row>
    <row r="8342" spans="3:53" x14ac:dyDescent="0.25">
      <c r="C8342" s="77" t="s">
        <v>868</v>
      </c>
      <c r="D8342" s="77" t="s">
        <v>670</v>
      </c>
      <c r="E8342" s="77">
        <v>12.23</v>
      </c>
      <c r="F8342" s="77">
        <v>10.82</v>
      </c>
      <c r="G8342" s="77">
        <v>-4.41</v>
      </c>
      <c r="H8342" s="77">
        <v>-99999</v>
      </c>
      <c r="I8342" s="77">
        <v>482.04700000000003</v>
      </c>
      <c r="J8342" s="77" t="s">
        <v>75</v>
      </c>
      <c r="K8342" s="77">
        <v>65.8</v>
      </c>
      <c r="L8342" s="77">
        <v>11.93</v>
      </c>
      <c r="M8342" s="77">
        <v>0</v>
      </c>
      <c r="N8342" s="77">
        <v>12.10333333333333</v>
      </c>
      <c r="O8342" s="77">
        <v>-1.432112365739469</v>
      </c>
      <c r="P8342" s="77">
        <v>168071</v>
      </c>
      <c r="Q8342" s="77">
        <v>18826</v>
      </c>
      <c r="R8342" s="77">
        <v>8.93</v>
      </c>
      <c r="S8342" s="77">
        <v>38.107999999999997</v>
      </c>
      <c r="T8342" s="77">
        <v>10.166</v>
      </c>
      <c r="U8342" s="77">
        <v>22.138000000000002</v>
      </c>
      <c r="V8342" s="77">
        <v>2.530688</v>
      </c>
      <c r="AC8342" s="77">
        <v>12.19</v>
      </c>
      <c r="AD8342" s="77">
        <v>12.19</v>
      </c>
      <c r="AH8342" s="77">
        <f>IF(AND(M8342&lt;Variables!$G$6,M8342&gt;Variables!$G$5),0,1)</f>
        <v>1</v>
      </c>
      <c r="AI8342" s="77">
        <f t="shared" si="262"/>
        <v>1</v>
      </c>
      <c r="AJ8342" s="77">
        <f>IF(I8342&gt;Variables!$G$7,0,1)</f>
        <v>0</v>
      </c>
      <c r="AK8342" s="77">
        <f>IF(F8342&gt;Variables!$G$8,0,1)</f>
        <v>0</v>
      </c>
      <c r="AL8342" s="77">
        <f>IF(G8342&gt;Variables!$G$9,0,1)</f>
        <v>1</v>
      </c>
      <c r="AM8342" s="77">
        <f>IF(AND(K8342&gt;Variables!$G$10,K8342&lt;Variables!$G$11),0,1)</f>
        <v>0</v>
      </c>
      <c r="AN8342" s="77">
        <f>IF(H8342&lt;Variables!$G$13,1,0)</f>
        <v>1</v>
      </c>
      <c r="AO8342" s="77">
        <f>IF(R8342&lt;Variables!$G$12,0,1)</f>
        <v>1</v>
      </c>
      <c r="AP8342" s="78">
        <f t="shared" si="263"/>
        <v>1</v>
      </c>
      <c r="AQ8342" s="77">
        <f>IF(V8342&lt;Variables!$G$15,1,0)</f>
        <v>1</v>
      </c>
      <c r="AR8342" s="77">
        <v>0</v>
      </c>
      <c r="AS8342" s="77">
        <v>0</v>
      </c>
      <c r="AT8342" s="77">
        <v>0</v>
      </c>
      <c r="AU8342" s="77">
        <v>0</v>
      </c>
      <c r="BA8342" s="77">
        <v>0</v>
      </c>
    </row>
    <row r="8343" spans="3:53" x14ac:dyDescent="0.25">
      <c r="C8343" s="77" t="s">
        <v>868</v>
      </c>
      <c r="D8343" s="77" t="s">
        <v>703</v>
      </c>
      <c r="E8343" s="77">
        <v>3.35</v>
      </c>
      <c r="F8343" s="77">
        <v>13.4</v>
      </c>
      <c r="G8343" s="77">
        <v>10.37</v>
      </c>
      <c r="H8343" s="77">
        <v>-99999</v>
      </c>
      <c r="I8343" s="77">
        <v>-6.9039999999999999</v>
      </c>
      <c r="J8343" s="77" t="s">
        <v>75</v>
      </c>
      <c r="K8343" s="77">
        <v>77.959999999999994</v>
      </c>
      <c r="L8343" s="77">
        <v>-99999</v>
      </c>
      <c r="M8343" s="77">
        <v>-99999</v>
      </c>
      <c r="N8343" s="77">
        <v>3.2949999999999999</v>
      </c>
      <c r="O8343" s="77">
        <v>0.15174506828527751</v>
      </c>
      <c r="P8343" s="77">
        <v>50018</v>
      </c>
      <c r="Q8343" s="77">
        <v>14431</v>
      </c>
      <c r="R8343" s="77">
        <v>3.47</v>
      </c>
      <c r="S8343" s="77">
        <v>38.107999999999997</v>
      </c>
      <c r="T8343" s="77">
        <v>10.166</v>
      </c>
      <c r="U8343" s="77">
        <v>22.138000000000002</v>
      </c>
      <c r="V8343" s="77">
        <v>-99999</v>
      </c>
      <c r="AC8343" s="77">
        <v>3.34</v>
      </c>
      <c r="AD8343" s="77">
        <v>3.15</v>
      </c>
      <c r="AH8343" s="77">
        <f>IF(AND(M8343&lt;Variables!$G$6,M8343&gt;Variables!$G$5),0,1)</f>
        <v>1</v>
      </c>
      <c r="AI8343" s="77">
        <f t="shared" si="262"/>
        <v>1</v>
      </c>
      <c r="AJ8343" s="77">
        <f>IF(I8343&gt;Variables!$G$7,0,1)</f>
        <v>1</v>
      </c>
      <c r="AK8343" s="77">
        <f>IF(F8343&gt;Variables!$G$8,0,1)</f>
        <v>0</v>
      </c>
      <c r="AL8343" s="77">
        <f>IF(G8343&gt;Variables!$G$9,0,1)</f>
        <v>1</v>
      </c>
      <c r="AM8343" s="77">
        <f>IF(AND(K8343&gt;Variables!$G$10,K8343&lt;Variables!$G$11),0,1)</f>
        <v>1</v>
      </c>
      <c r="AN8343" s="77">
        <f>IF(H8343&lt;Variables!$G$13,1,0)</f>
        <v>1</v>
      </c>
      <c r="AO8343" s="77">
        <f>IF(R8343&lt;Variables!$G$12,0,1)</f>
        <v>1</v>
      </c>
      <c r="AP8343" s="78">
        <f t="shared" si="263"/>
        <v>1</v>
      </c>
      <c r="AQ8343" s="77">
        <f>IF(V8343&lt;Variables!$G$15,1,0)</f>
        <v>1</v>
      </c>
      <c r="AR8343" s="77">
        <v>0</v>
      </c>
      <c r="AS8343" s="77">
        <v>0</v>
      </c>
      <c r="AT8343" s="77">
        <v>1</v>
      </c>
      <c r="AU8343" s="77">
        <v>0</v>
      </c>
      <c r="BA8343" s="77">
        <v>-2.25</v>
      </c>
    </row>
    <row r="8344" spans="3:53" x14ac:dyDescent="0.25">
      <c r="C8344" s="77" t="s">
        <v>868</v>
      </c>
      <c r="D8344" s="77" t="s">
        <v>661</v>
      </c>
      <c r="E8344" s="77">
        <v>52.79</v>
      </c>
      <c r="F8344" s="77">
        <v>22.35</v>
      </c>
      <c r="G8344" s="77">
        <v>21.25</v>
      </c>
      <c r="H8344" s="77">
        <v>1770</v>
      </c>
      <c r="I8344" s="77">
        <v>0.46899999999999997</v>
      </c>
      <c r="J8344" s="77" t="s">
        <v>74</v>
      </c>
      <c r="K8344" s="77">
        <v>57.47</v>
      </c>
      <c r="L8344" s="77">
        <v>52.289840000000012</v>
      </c>
      <c r="M8344" s="77">
        <v>0.54534494655175381</v>
      </c>
      <c r="N8344" s="77">
        <v>52.04364799999999</v>
      </c>
      <c r="O8344" s="77">
        <v>1.02097377954753</v>
      </c>
      <c r="P8344" s="77">
        <v>6375000</v>
      </c>
      <c r="Q8344" s="77">
        <v>2052000</v>
      </c>
      <c r="R8344" s="77">
        <v>3.11</v>
      </c>
      <c r="S8344" s="77">
        <v>38.107999999999997</v>
      </c>
      <c r="T8344" s="77">
        <v>10.166</v>
      </c>
      <c r="U8344" s="77">
        <v>22.138000000000002</v>
      </c>
      <c r="V8344" s="77">
        <v>2.4184453085335131</v>
      </c>
      <c r="AC8344" s="77">
        <v>53.15</v>
      </c>
      <c r="AD8344" s="77">
        <v>51.73</v>
      </c>
      <c r="AH8344" s="77">
        <f>IF(AND(M8344&lt;Variables!$G$6,M8344&gt;Variables!$G$5),0,1)</f>
        <v>1</v>
      </c>
      <c r="AI8344" s="77">
        <f t="shared" si="262"/>
        <v>0</v>
      </c>
      <c r="AJ8344" s="77">
        <f>IF(I8344&gt;Variables!$G$7,0,1)</f>
        <v>1</v>
      </c>
      <c r="AK8344" s="77">
        <f>IF(F8344&gt;Variables!$G$8,0,1)</f>
        <v>0</v>
      </c>
      <c r="AL8344" s="77">
        <f>IF(G8344&gt;Variables!$G$9,0,1)</f>
        <v>0</v>
      </c>
      <c r="AM8344" s="77">
        <f>IF(AND(K8344&gt;Variables!$G$10,K8344&lt;Variables!$G$11),0,1)</f>
        <v>1</v>
      </c>
      <c r="AN8344" s="77">
        <f>IF(H8344&lt;Variables!$G$13,1,0)</f>
        <v>0</v>
      </c>
      <c r="AO8344" s="77">
        <f>IF(R8344&lt;Variables!$G$12,0,1)</f>
        <v>1</v>
      </c>
      <c r="AP8344" s="78">
        <f t="shared" si="263"/>
        <v>0</v>
      </c>
      <c r="AQ8344" s="77">
        <f>IF(V8344&lt;Variables!$G$15,1,0)</f>
        <v>1</v>
      </c>
      <c r="AR8344" s="77">
        <v>0</v>
      </c>
      <c r="AS8344" s="77">
        <v>1</v>
      </c>
      <c r="AT8344" s="77">
        <v>0</v>
      </c>
      <c r="AU8344" s="77">
        <v>0</v>
      </c>
      <c r="BA8344" s="77">
        <v>0.28999999999999998</v>
      </c>
    </row>
    <row r="8345" spans="3:53" x14ac:dyDescent="0.25">
      <c r="C8345" s="77" t="s">
        <v>868</v>
      </c>
      <c r="D8345" s="77" t="s">
        <v>701</v>
      </c>
      <c r="E8345" s="77">
        <v>34.64</v>
      </c>
      <c r="F8345" s="77">
        <v>9.11</v>
      </c>
      <c r="G8345" s="77">
        <v>8.06</v>
      </c>
      <c r="H8345" s="77">
        <v>9770</v>
      </c>
      <c r="I8345" s="77">
        <v>41.921999999999997</v>
      </c>
      <c r="J8345" s="77" t="s">
        <v>74</v>
      </c>
      <c r="K8345" s="77">
        <v>60.12</v>
      </c>
      <c r="L8345" s="77">
        <v>34.454030000000003</v>
      </c>
      <c r="M8345" s="77">
        <v>0.36561760699690349</v>
      </c>
      <c r="N8345" s="77">
        <v>34.355615999999998</v>
      </c>
      <c r="O8345" s="77">
        <v>0.65312174871206097</v>
      </c>
      <c r="P8345" s="77">
        <v>4087000</v>
      </c>
      <c r="Q8345" s="77">
        <v>6712000</v>
      </c>
      <c r="R8345" s="77">
        <v>0.61</v>
      </c>
      <c r="S8345" s="77">
        <v>38.107999999999997</v>
      </c>
      <c r="T8345" s="77">
        <v>10.166</v>
      </c>
      <c r="U8345" s="77">
        <v>22.138000000000002</v>
      </c>
      <c r="V8345" s="77">
        <v>2.4516513972901288</v>
      </c>
      <c r="AC8345" s="77">
        <v>35.06</v>
      </c>
      <c r="AD8345" s="77">
        <v>34.43</v>
      </c>
      <c r="AH8345" s="77">
        <f>IF(AND(M8345&lt;Variables!$G$6,M8345&gt;Variables!$G$5),0,1)</f>
        <v>1</v>
      </c>
      <c r="AI8345" s="77">
        <f t="shared" si="262"/>
        <v>0</v>
      </c>
      <c r="AJ8345" s="77">
        <f>IF(I8345&gt;Variables!$G$7,0,1)</f>
        <v>1</v>
      </c>
      <c r="AK8345" s="77">
        <f>IF(F8345&gt;Variables!$G$8,0,1)</f>
        <v>0</v>
      </c>
      <c r="AL8345" s="77">
        <f>IF(G8345&gt;Variables!$G$9,0,1)</f>
        <v>1</v>
      </c>
      <c r="AM8345" s="77">
        <f>IF(AND(K8345&gt;Variables!$G$10,K8345&lt;Variables!$G$11),0,1)</f>
        <v>1</v>
      </c>
      <c r="AN8345" s="77">
        <f>IF(H8345&lt;Variables!$G$13,1,0)</f>
        <v>0</v>
      </c>
      <c r="AO8345" s="77">
        <f>IF(R8345&lt;Variables!$G$12,0,1)</f>
        <v>0</v>
      </c>
      <c r="AP8345" s="78">
        <f t="shared" si="263"/>
        <v>0</v>
      </c>
      <c r="AQ8345" s="77">
        <f>IF(V8345&lt;Variables!$G$15,1,0)</f>
        <v>1</v>
      </c>
      <c r="AR8345" s="77">
        <v>0</v>
      </c>
      <c r="AS8345" s="77">
        <v>0</v>
      </c>
      <c r="AT8345" s="77">
        <v>0</v>
      </c>
      <c r="AU8345" s="77">
        <v>1</v>
      </c>
      <c r="BA8345" s="77">
        <v>-0.28999999999999998</v>
      </c>
    </row>
    <row r="8346" spans="3:53" x14ac:dyDescent="0.25">
      <c r="C8346" s="77" t="s">
        <v>868</v>
      </c>
      <c r="D8346" s="77" t="s">
        <v>660</v>
      </c>
      <c r="E8346" s="77">
        <v>16.989999999999998</v>
      </c>
      <c r="F8346" s="77">
        <v>9.2899999999999991</v>
      </c>
      <c r="G8346" s="77">
        <v>8.2899999999999991</v>
      </c>
      <c r="H8346" s="77">
        <v>1910</v>
      </c>
      <c r="I8346" s="77">
        <v>1.2629999999999999</v>
      </c>
      <c r="J8346" s="77" t="s">
        <v>74</v>
      </c>
      <c r="K8346" s="77">
        <v>48.53</v>
      </c>
      <c r="L8346" s="77">
        <v>16.940819999999999</v>
      </c>
      <c r="M8346" s="77">
        <v>0.29030471960625148</v>
      </c>
      <c r="N8346" s="77">
        <v>17.081869999999999</v>
      </c>
      <c r="O8346" s="77">
        <v>-0.53782167877404596</v>
      </c>
      <c r="P8346" s="77">
        <v>33414000</v>
      </c>
      <c r="Q8346" s="77">
        <v>18330000</v>
      </c>
      <c r="R8346" s="77">
        <v>1.82</v>
      </c>
      <c r="S8346" s="77">
        <v>38.107999999999997</v>
      </c>
      <c r="T8346" s="77">
        <v>10.166</v>
      </c>
      <c r="U8346" s="77">
        <v>22.138000000000002</v>
      </c>
      <c r="V8346" s="77">
        <v>2.3454553253346648</v>
      </c>
      <c r="AC8346" s="77">
        <v>17.5</v>
      </c>
      <c r="AD8346" s="77">
        <v>16.350000000000001</v>
      </c>
      <c r="AH8346" s="77">
        <f>IF(AND(M8346&lt;Variables!$G$6,M8346&gt;Variables!$G$5),0,1)</f>
        <v>1</v>
      </c>
      <c r="AI8346" s="77">
        <f t="shared" si="262"/>
        <v>1</v>
      </c>
      <c r="AJ8346" s="77">
        <f>IF(I8346&gt;Variables!$G$7,0,1)</f>
        <v>1</v>
      </c>
      <c r="AK8346" s="77">
        <f>IF(F8346&gt;Variables!$G$8,0,1)</f>
        <v>0</v>
      </c>
      <c r="AL8346" s="77">
        <f>IF(G8346&gt;Variables!$G$9,0,1)</f>
        <v>1</v>
      </c>
      <c r="AM8346" s="77">
        <f>IF(AND(K8346&gt;Variables!$G$10,K8346&lt;Variables!$G$11),0,1)</f>
        <v>1</v>
      </c>
      <c r="AN8346" s="77">
        <f>IF(H8346&lt;Variables!$G$13,1,0)</f>
        <v>0</v>
      </c>
      <c r="AO8346" s="77">
        <f>IF(R8346&lt;Variables!$G$12,0,1)</f>
        <v>0</v>
      </c>
      <c r="AP8346" s="78">
        <f t="shared" si="263"/>
        <v>0</v>
      </c>
      <c r="AQ8346" s="77">
        <f>IF(V8346&lt;Variables!$G$15,1,0)</f>
        <v>1</v>
      </c>
      <c r="AR8346" s="77">
        <v>0</v>
      </c>
      <c r="AS8346" s="77">
        <v>0</v>
      </c>
      <c r="AT8346" s="77">
        <v>1</v>
      </c>
      <c r="AU8346" s="77">
        <v>0</v>
      </c>
      <c r="BA8346" s="77">
        <v>-1.94</v>
      </c>
    </row>
    <row r="8347" spans="3:53" x14ac:dyDescent="0.25">
      <c r="C8347" s="77" t="s">
        <v>868</v>
      </c>
      <c r="D8347" s="77" t="s">
        <v>663</v>
      </c>
      <c r="E8347" s="77">
        <v>49.38</v>
      </c>
      <c r="F8347" s="77">
        <v>9.36</v>
      </c>
      <c r="G8347" s="77">
        <v>7.8</v>
      </c>
      <c r="H8347" s="77">
        <v>74490</v>
      </c>
      <c r="I8347" s="77">
        <v>34.482999999999997</v>
      </c>
      <c r="J8347" s="77" t="s">
        <v>74</v>
      </c>
      <c r="K8347" s="77">
        <v>58.86</v>
      </c>
      <c r="L8347" s="77">
        <v>49.214730000000003</v>
      </c>
      <c r="M8347" s="77">
        <v>0.14278245557783359</v>
      </c>
      <c r="N8347" s="77">
        <v>49.09478</v>
      </c>
      <c r="O8347" s="77">
        <v>0.38745463366980459</v>
      </c>
      <c r="P8347" s="77">
        <v>53579000</v>
      </c>
      <c r="Q8347" s="77">
        <v>70837000</v>
      </c>
      <c r="R8347" s="77">
        <v>0.76</v>
      </c>
      <c r="S8347" s="77">
        <v>38.107999999999997</v>
      </c>
      <c r="T8347" s="77">
        <v>10.166</v>
      </c>
      <c r="U8347" s="77">
        <v>22.138000000000002</v>
      </c>
      <c r="V8347" s="77">
        <v>2.4514237843720359</v>
      </c>
      <c r="AC8347" s="77">
        <v>49.65</v>
      </c>
      <c r="AD8347" s="77">
        <v>48.8</v>
      </c>
      <c r="AH8347" s="77">
        <f>IF(AND(M8347&lt;Variables!$G$6,M8347&gt;Variables!$G$5),0,1)</f>
        <v>1</v>
      </c>
      <c r="AI8347" s="77">
        <f t="shared" si="262"/>
        <v>0</v>
      </c>
      <c r="AJ8347" s="77">
        <f>IF(I8347&gt;Variables!$G$7,0,1)</f>
        <v>1</v>
      </c>
      <c r="AK8347" s="77">
        <f>IF(F8347&gt;Variables!$G$8,0,1)</f>
        <v>0</v>
      </c>
      <c r="AL8347" s="77">
        <f>IF(G8347&gt;Variables!$G$9,0,1)</f>
        <v>1</v>
      </c>
      <c r="AM8347" s="77">
        <f>IF(AND(K8347&gt;Variables!$G$10,K8347&lt;Variables!$G$11),0,1)</f>
        <v>1</v>
      </c>
      <c r="AN8347" s="77">
        <f>IF(H8347&lt;Variables!$G$13,1,0)</f>
        <v>0</v>
      </c>
      <c r="AO8347" s="77">
        <f>IF(R8347&lt;Variables!$G$12,0,1)</f>
        <v>0</v>
      </c>
      <c r="AP8347" s="78">
        <f t="shared" si="263"/>
        <v>0</v>
      </c>
      <c r="AQ8347" s="77">
        <f>IF(V8347&lt;Variables!$G$15,1,0)</f>
        <v>1</v>
      </c>
      <c r="AR8347" s="77">
        <v>0</v>
      </c>
      <c r="AS8347" s="77">
        <v>0</v>
      </c>
      <c r="AT8347" s="77">
        <v>0</v>
      </c>
      <c r="AU8347" s="77">
        <v>1</v>
      </c>
      <c r="BA8347" s="77">
        <v>-0.62</v>
      </c>
    </row>
    <row r="8348" spans="3:53" x14ac:dyDescent="0.25">
      <c r="C8348" s="77" t="s">
        <v>868</v>
      </c>
      <c r="D8348" s="77" t="s">
        <v>692</v>
      </c>
      <c r="E8348" s="77">
        <v>0.34</v>
      </c>
      <c r="F8348" s="77">
        <v>16.670000000000002</v>
      </c>
      <c r="G8348" s="77">
        <v>4900</v>
      </c>
      <c r="H8348" s="77">
        <v>-99999</v>
      </c>
      <c r="I8348" s="77">
        <v>-25.678000000000001</v>
      </c>
      <c r="J8348" s="77" t="s">
        <v>75</v>
      </c>
      <c r="K8348" s="77">
        <v>-99999</v>
      </c>
      <c r="L8348" s="77">
        <v>0.35</v>
      </c>
      <c r="M8348" s="77">
        <v>0</v>
      </c>
      <c r="N8348" s="77">
        <v>0.35</v>
      </c>
      <c r="O8348" s="77">
        <v>0</v>
      </c>
      <c r="P8348" s="77">
        <v>40502</v>
      </c>
      <c r="Q8348" s="77">
        <v>20514</v>
      </c>
      <c r="R8348" s="77">
        <v>1.97</v>
      </c>
      <c r="S8348" s="77">
        <v>38.107999999999997</v>
      </c>
      <c r="T8348" s="77">
        <v>10.166</v>
      </c>
      <c r="U8348" s="77">
        <v>22.138000000000002</v>
      </c>
      <c r="V8348" s="77">
        <v>-99999</v>
      </c>
      <c r="AC8348" s="77">
        <v>0.34</v>
      </c>
      <c r="AD8348" s="77">
        <v>0.34</v>
      </c>
      <c r="AH8348" s="77">
        <f>IF(AND(M8348&lt;Variables!$G$6,M8348&gt;Variables!$G$5),0,1)</f>
        <v>1</v>
      </c>
      <c r="AI8348" s="77">
        <f t="shared" si="262"/>
        <v>1</v>
      </c>
      <c r="AJ8348" s="77">
        <f>IF(I8348&gt;Variables!$G$7,0,1)</f>
        <v>1</v>
      </c>
      <c r="AK8348" s="77">
        <f>IF(F8348&gt;Variables!$G$8,0,1)</f>
        <v>0</v>
      </c>
      <c r="AL8348" s="77">
        <f>IF(G8348&gt;Variables!$G$9,0,1)</f>
        <v>0</v>
      </c>
      <c r="AM8348" s="77">
        <f>IF(AND(K8348&gt;Variables!$G$10,K8348&lt;Variables!$G$11),0,1)</f>
        <v>1</v>
      </c>
      <c r="AN8348" s="77">
        <f>IF(H8348&lt;Variables!$G$13,1,0)</f>
        <v>1</v>
      </c>
      <c r="AO8348" s="77">
        <f>IF(R8348&lt;Variables!$G$12,0,1)</f>
        <v>0</v>
      </c>
      <c r="AP8348" s="78">
        <f t="shared" si="263"/>
        <v>1</v>
      </c>
      <c r="AQ8348" s="77">
        <f>IF(V8348&lt;Variables!$G$15,1,0)</f>
        <v>1</v>
      </c>
      <c r="AR8348" s="77">
        <v>0</v>
      </c>
      <c r="AS8348" s="77">
        <v>0</v>
      </c>
      <c r="AT8348" s="77">
        <v>0</v>
      </c>
      <c r="AU8348" s="77">
        <v>0</v>
      </c>
      <c r="BA8348" s="77">
        <v>0</v>
      </c>
    </row>
    <row r="8349" spans="3:53" x14ac:dyDescent="0.25">
      <c r="C8349" s="77" t="s">
        <v>868</v>
      </c>
      <c r="D8349" s="77" t="s">
        <v>659</v>
      </c>
      <c r="E8349" s="77">
        <v>45.29</v>
      </c>
      <c r="F8349" s="77">
        <v>11.63</v>
      </c>
      <c r="G8349" s="77">
        <v>8.74</v>
      </c>
      <c r="H8349" s="77">
        <v>2320</v>
      </c>
      <c r="I8349" s="77">
        <v>-24.494</v>
      </c>
      <c r="J8349" s="77" t="s">
        <v>74</v>
      </c>
      <c r="K8349" s="77">
        <v>74.44</v>
      </c>
      <c r="L8349" s="77">
        <v>44.933374999999998</v>
      </c>
      <c r="M8349" s="77">
        <v>0.5321768062158726</v>
      </c>
      <c r="N8349" s="77">
        <v>44.496414000000023</v>
      </c>
      <c r="O8349" s="77">
        <v>1.519416823117439</v>
      </c>
      <c r="P8349" s="77">
        <v>2425000</v>
      </c>
      <c r="Q8349" s="77">
        <v>1694000</v>
      </c>
      <c r="R8349" s="77">
        <v>1.43</v>
      </c>
      <c r="S8349" s="77">
        <v>38.107999999999997</v>
      </c>
      <c r="T8349" s="77">
        <v>10.166</v>
      </c>
      <c r="U8349" s="77">
        <v>22.138000000000002</v>
      </c>
      <c r="V8349" s="77">
        <v>2.5687993165347578</v>
      </c>
      <c r="AC8349" s="77">
        <v>45.52</v>
      </c>
      <c r="AD8349" s="77">
        <v>44.875</v>
      </c>
      <c r="AH8349" s="77">
        <f>IF(AND(M8349&lt;Variables!$G$6,M8349&gt;Variables!$G$5),0,1)</f>
        <v>1</v>
      </c>
      <c r="AI8349" s="77">
        <f t="shared" si="262"/>
        <v>0</v>
      </c>
      <c r="AJ8349" s="77">
        <f>IF(I8349&gt;Variables!$G$7,0,1)</f>
        <v>1</v>
      </c>
      <c r="AK8349" s="77">
        <f>IF(F8349&gt;Variables!$G$8,0,1)</f>
        <v>0</v>
      </c>
      <c r="AL8349" s="77">
        <f>IF(G8349&gt;Variables!$G$9,0,1)</f>
        <v>1</v>
      </c>
      <c r="AM8349" s="77">
        <f>IF(AND(K8349&gt;Variables!$G$10,K8349&lt;Variables!$G$11),0,1)</f>
        <v>1</v>
      </c>
      <c r="AN8349" s="77">
        <f>IF(H8349&lt;Variables!$G$13,1,0)</f>
        <v>0</v>
      </c>
      <c r="AO8349" s="77">
        <f>IF(R8349&lt;Variables!$G$12,0,1)</f>
        <v>0</v>
      </c>
      <c r="AP8349" s="78">
        <f t="shared" si="263"/>
        <v>0</v>
      </c>
      <c r="AQ8349" s="77">
        <f>IF(V8349&lt;Variables!$G$15,1,0)</f>
        <v>1</v>
      </c>
      <c r="AR8349" s="77">
        <v>0</v>
      </c>
      <c r="AS8349" s="77">
        <v>1</v>
      </c>
      <c r="AT8349" s="77">
        <v>0</v>
      </c>
      <c r="AU8349" s="77">
        <v>0</v>
      </c>
      <c r="BA8349" s="77">
        <v>-0.02</v>
      </c>
    </row>
    <row r="8350" spans="3:53" x14ac:dyDescent="0.25">
      <c r="C8350" s="77" t="s">
        <v>868</v>
      </c>
      <c r="D8350" s="77" t="s">
        <v>436</v>
      </c>
      <c r="E8350" s="77">
        <v>5.59</v>
      </c>
      <c r="F8350" s="77">
        <v>30.49</v>
      </c>
      <c r="G8350" s="77">
        <v>24.64</v>
      </c>
      <c r="H8350" s="77">
        <v>41.82</v>
      </c>
      <c r="I8350" s="77">
        <v>0.63400000000000001</v>
      </c>
      <c r="J8350" s="77" t="s">
        <v>75</v>
      </c>
      <c r="K8350" s="77">
        <v>63.72</v>
      </c>
      <c r="L8350" s="77">
        <v>5.3700749999999999</v>
      </c>
      <c r="M8350" s="77">
        <v>3.2816115231165228</v>
      </c>
      <c r="N8350" s="77">
        <v>5.3705999999999996</v>
      </c>
      <c r="O8350" s="77">
        <v>3.2715152869325581</v>
      </c>
      <c r="P8350" s="77">
        <v>11330000</v>
      </c>
      <c r="Q8350" s="77">
        <v>1680000</v>
      </c>
      <c r="R8350" s="77">
        <v>6.74</v>
      </c>
      <c r="S8350" s="77">
        <v>38.107999999999997</v>
      </c>
      <c r="T8350" s="77">
        <v>10.166</v>
      </c>
      <c r="U8350" s="77">
        <v>22.138000000000002</v>
      </c>
      <c r="V8350" s="77">
        <v>2.293788825638376</v>
      </c>
      <c r="AC8350" s="77">
        <v>6.45</v>
      </c>
      <c r="AD8350" s="77">
        <v>5</v>
      </c>
      <c r="AH8350" s="77">
        <f>IF(AND(M8350&lt;Variables!$G$6,M8350&gt;Variables!$G$5),0,1)</f>
        <v>1</v>
      </c>
      <c r="AI8350" s="77">
        <f t="shared" si="262"/>
        <v>1</v>
      </c>
      <c r="AJ8350" s="77">
        <f>IF(I8350&gt;Variables!$G$7,0,1)</f>
        <v>1</v>
      </c>
      <c r="AK8350" s="77">
        <f>IF(F8350&gt;Variables!$G$8,0,1)</f>
        <v>0</v>
      </c>
      <c r="AL8350" s="77">
        <f>IF(G8350&gt;Variables!$G$9,0,1)</f>
        <v>0</v>
      </c>
      <c r="AM8350" s="77">
        <f>IF(AND(K8350&gt;Variables!$G$10,K8350&lt;Variables!$G$11),0,1)</f>
        <v>0</v>
      </c>
      <c r="AN8350" s="77">
        <f>IF(H8350&lt;Variables!$G$13,1,0)</f>
        <v>1</v>
      </c>
      <c r="AO8350" s="77">
        <f>IF(R8350&lt;Variables!$G$12,0,1)</f>
        <v>1</v>
      </c>
      <c r="AP8350" s="78">
        <f t="shared" si="263"/>
        <v>1</v>
      </c>
      <c r="AQ8350" s="77">
        <f>IF(V8350&lt;Variables!$G$15,1,0)</f>
        <v>1</v>
      </c>
      <c r="AR8350" s="77">
        <v>0</v>
      </c>
      <c r="AS8350" s="77">
        <v>0</v>
      </c>
      <c r="AT8350" s="77">
        <v>1</v>
      </c>
      <c r="AU8350" s="77">
        <v>0</v>
      </c>
      <c r="BA8350" s="77">
        <v>-2.25</v>
      </c>
    </row>
    <row r="8351" spans="3:53" x14ac:dyDescent="0.25">
      <c r="C8351" s="77" t="s">
        <v>868</v>
      </c>
      <c r="D8351" s="77" t="s">
        <v>183</v>
      </c>
      <c r="E8351" s="77">
        <v>48.77</v>
      </c>
      <c r="F8351" s="77">
        <v>12.61</v>
      </c>
      <c r="G8351" s="77">
        <v>9.66</v>
      </c>
      <c r="H8351" s="77">
        <v>6950</v>
      </c>
      <c r="I8351" s="77">
        <v>14230.407999999999</v>
      </c>
      <c r="J8351" s="77" t="s">
        <v>75</v>
      </c>
      <c r="K8351" s="77">
        <v>60.32</v>
      </c>
      <c r="L8351" s="77">
        <v>48.702804999999998</v>
      </c>
      <c r="M8351" s="77">
        <v>0.42542724181902603</v>
      </c>
      <c r="N8351" s="77">
        <v>47.989685999999999</v>
      </c>
      <c r="O8351" s="77">
        <v>1.917732906191546</v>
      </c>
      <c r="P8351" s="77">
        <v>1075000</v>
      </c>
      <c r="Q8351" s="77">
        <v>2152000</v>
      </c>
      <c r="R8351" s="77">
        <v>0.5</v>
      </c>
      <c r="S8351" s="77">
        <v>38.107999999999997</v>
      </c>
      <c r="T8351" s="77">
        <v>10.166</v>
      </c>
      <c r="U8351" s="77">
        <v>22.138000000000002</v>
      </c>
      <c r="V8351" s="77">
        <v>2.4501745901291718</v>
      </c>
      <c r="AC8351" s="77">
        <v>50.4</v>
      </c>
      <c r="AD8351" s="77">
        <v>47.61</v>
      </c>
      <c r="AH8351" s="77">
        <f>IF(AND(M8351&lt;Variables!$G$6,M8351&gt;Variables!$G$5),0,1)</f>
        <v>1</v>
      </c>
      <c r="AI8351" s="77">
        <f t="shared" si="262"/>
        <v>0</v>
      </c>
      <c r="AJ8351" s="77">
        <f>IF(I8351&gt;Variables!$G$7,0,1)</f>
        <v>0</v>
      </c>
      <c r="AK8351" s="77">
        <f>IF(F8351&gt;Variables!$G$8,0,1)</f>
        <v>0</v>
      </c>
      <c r="AL8351" s="77">
        <f>IF(G8351&gt;Variables!$G$9,0,1)</f>
        <v>1</v>
      </c>
      <c r="AM8351" s="77">
        <f>IF(AND(K8351&gt;Variables!$G$10,K8351&lt;Variables!$G$11),0,1)</f>
        <v>1</v>
      </c>
      <c r="AN8351" s="77">
        <f>IF(H8351&lt;Variables!$G$13,1,0)</f>
        <v>0</v>
      </c>
      <c r="AO8351" s="77">
        <f>IF(R8351&lt;Variables!$G$12,0,1)</f>
        <v>0</v>
      </c>
      <c r="AP8351" s="78">
        <f t="shared" si="263"/>
        <v>1</v>
      </c>
      <c r="AQ8351" s="77">
        <f>IF(V8351&lt;Variables!$G$15,1,0)</f>
        <v>1</v>
      </c>
      <c r="AR8351" s="77">
        <v>1</v>
      </c>
      <c r="AS8351" s="77">
        <v>0</v>
      </c>
      <c r="AT8351" s="77">
        <v>0</v>
      </c>
      <c r="AU8351" s="77">
        <v>0</v>
      </c>
      <c r="BA8351" s="77">
        <v>1.39</v>
      </c>
    </row>
    <row r="8352" spans="3:53" x14ac:dyDescent="0.25">
      <c r="C8352" s="77" t="s">
        <v>868</v>
      </c>
      <c r="D8352" s="77" t="s">
        <v>680</v>
      </c>
      <c r="E8352" s="77">
        <v>90.95</v>
      </c>
      <c r="F8352" s="77">
        <v>10.26</v>
      </c>
      <c r="G8352" s="77">
        <v>9.52</v>
      </c>
      <c r="H8352" s="77">
        <v>2420</v>
      </c>
      <c r="I8352" s="77">
        <v>-12.721</v>
      </c>
      <c r="J8352" s="77" t="s">
        <v>75</v>
      </c>
      <c r="K8352" s="77">
        <v>53.69</v>
      </c>
      <c r="L8352" s="77">
        <v>90.710209999999989</v>
      </c>
      <c r="M8352" s="77">
        <v>-3.4626752600389693E-2</v>
      </c>
      <c r="N8352" s="77">
        <v>90.435751999999994</v>
      </c>
      <c r="O8352" s="77">
        <v>0.26875211918401659</v>
      </c>
      <c r="P8352" s="77">
        <v>779037</v>
      </c>
      <c r="Q8352" s="77">
        <v>941480</v>
      </c>
      <c r="R8352" s="77">
        <v>0.83</v>
      </c>
      <c r="S8352" s="77">
        <v>38.107999999999997</v>
      </c>
      <c r="T8352" s="77">
        <v>10.166</v>
      </c>
      <c r="U8352" s="77">
        <v>22.138000000000002</v>
      </c>
      <c r="V8352" s="77">
        <v>2.406497703174582</v>
      </c>
      <c r="AC8352" s="77">
        <v>91.65</v>
      </c>
      <c r="AD8352" s="77">
        <v>89.32</v>
      </c>
      <c r="AH8352" s="77">
        <f>IF(AND(M8352&lt;Variables!$G$6,M8352&gt;Variables!$G$5),0,1)</f>
        <v>1</v>
      </c>
      <c r="AI8352" s="77">
        <f t="shared" si="262"/>
        <v>0</v>
      </c>
      <c r="AJ8352" s="77">
        <f>IF(I8352&gt;Variables!$G$7,0,1)</f>
        <v>1</v>
      </c>
      <c r="AK8352" s="77">
        <f>IF(F8352&gt;Variables!$G$8,0,1)</f>
        <v>0</v>
      </c>
      <c r="AL8352" s="77">
        <f>IF(G8352&gt;Variables!$G$9,0,1)</f>
        <v>1</v>
      </c>
      <c r="AM8352" s="77">
        <f>IF(AND(K8352&gt;Variables!$G$10,K8352&lt;Variables!$G$11),0,1)</f>
        <v>1</v>
      </c>
      <c r="AN8352" s="77">
        <f>IF(H8352&lt;Variables!$G$13,1,0)</f>
        <v>0</v>
      </c>
      <c r="AO8352" s="77">
        <f>IF(R8352&lt;Variables!$G$12,0,1)</f>
        <v>0</v>
      </c>
      <c r="AP8352" s="78">
        <f t="shared" si="263"/>
        <v>1</v>
      </c>
      <c r="AQ8352" s="77">
        <f>IF(V8352&lt;Variables!$G$15,1,0)</f>
        <v>1</v>
      </c>
      <c r="AR8352" s="77">
        <v>0</v>
      </c>
      <c r="AS8352" s="77">
        <v>0</v>
      </c>
      <c r="AT8352" s="77">
        <v>1</v>
      </c>
      <c r="AU8352" s="77">
        <v>0</v>
      </c>
      <c r="BA8352" s="77">
        <v>-1.06</v>
      </c>
    </row>
    <row r="8353" spans="3:53" x14ac:dyDescent="0.25">
      <c r="C8353" s="77" t="s">
        <v>868</v>
      </c>
      <c r="D8353" s="77" t="s">
        <v>575</v>
      </c>
      <c r="E8353" s="77">
        <v>47.79</v>
      </c>
      <c r="F8353" s="77">
        <v>9.9499999999999993</v>
      </c>
      <c r="G8353" s="77">
        <v>7.76</v>
      </c>
      <c r="H8353" s="77">
        <v>2630</v>
      </c>
      <c r="I8353" s="77">
        <v>-16.373000000000001</v>
      </c>
      <c r="J8353" s="77" t="s">
        <v>75</v>
      </c>
      <c r="K8353" s="77">
        <v>59.18</v>
      </c>
      <c r="L8353" s="77">
        <v>47.560054999999991</v>
      </c>
      <c r="M8353" s="77">
        <v>0.28373600493104773</v>
      </c>
      <c r="N8353" s="77">
        <v>47.435791999999999</v>
      </c>
      <c r="O8353" s="77">
        <v>0.54643970105948902</v>
      </c>
      <c r="P8353" s="77">
        <v>1363000</v>
      </c>
      <c r="Q8353" s="77">
        <v>1620000</v>
      </c>
      <c r="R8353" s="77">
        <v>0.84</v>
      </c>
      <c r="S8353" s="77">
        <v>38.107999999999997</v>
      </c>
      <c r="T8353" s="77">
        <v>10.166</v>
      </c>
      <c r="U8353" s="77">
        <v>22.138000000000002</v>
      </c>
      <c r="V8353" s="77">
        <v>2.447205300306821</v>
      </c>
      <c r="AC8353" s="77">
        <v>48.879899999999999</v>
      </c>
      <c r="AD8353" s="77">
        <v>47.620399999999997</v>
      </c>
      <c r="AH8353" s="77">
        <f>IF(AND(M8353&lt;Variables!$G$6,M8353&gt;Variables!$G$5),0,1)</f>
        <v>1</v>
      </c>
      <c r="AI8353" s="77">
        <f t="shared" si="262"/>
        <v>0</v>
      </c>
      <c r="AJ8353" s="77">
        <f>IF(I8353&gt;Variables!$G$7,0,1)</f>
        <v>1</v>
      </c>
      <c r="AK8353" s="77">
        <f>IF(F8353&gt;Variables!$G$8,0,1)</f>
        <v>0</v>
      </c>
      <c r="AL8353" s="77">
        <f>IF(G8353&gt;Variables!$G$9,0,1)</f>
        <v>1</v>
      </c>
      <c r="AM8353" s="77">
        <f>IF(AND(K8353&gt;Variables!$G$10,K8353&lt;Variables!$G$11),0,1)</f>
        <v>1</v>
      </c>
      <c r="AN8353" s="77">
        <f>IF(H8353&lt;Variables!$G$13,1,0)</f>
        <v>0</v>
      </c>
      <c r="AO8353" s="77">
        <f>IF(R8353&lt;Variables!$G$12,0,1)</f>
        <v>0</v>
      </c>
      <c r="AP8353" s="78">
        <f t="shared" si="263"/>
        <v>1</v>
      </c>
      <c r="AQ8353" s="77">
        <f>IF(V8353&lt;Variables!$G$15,1,0)</f>
        <v>1</v>
      </c>
      <c r="AR8353" s="77">
        <v>0</v>
      </c>
      <c r="AS8353" s="77">
        <v>1</v>
      </c>
      <c r="AT8353" s="77">
        <v>0</v>
      </c>
      <c r="AU8353" s="77">
        <v>0</v>
      </c>
      <c r="BA8353" s="77">
        <v>0.44</v>
      </c>
    </row>
    <row r="8354" spans="3:53" x14ac:dyDescent="0.25">
      <c r="C8354" s="77" t="s">
        <v>868</v>
      </c>
      <c r="D8354" s="77" t="s">
        <v>714</v>
      </c>
      <c r="E8354" s="77">
        <v>36.35</v>
      </c>
      <c r="F8354" s="77">
        <v>9.86</v>
      </c>
      <c r="G8354" s="77">
        <v>6.36</v>
      </c>
      <c r="H8354" s="77">
        <v>2860</v>
      </c>
      <c r="I8354" s="77">
        <v>-43.182000000000002</v>
      </c>
      <c r="J8354" s="77" t="s">
        <v>74</v>
      </c>
      <c r="K8354" s="77">
        <v>67.069999999999993</v>
      </c>
      <c r="L8354" s="77">
        <v>36.173910000000006</v>
      </c>
      <c r="M8354" s="77">
        <v>0.29327766890555829</v>
      </c>
      <c r="N8354" s="77">
        <v>35.778118000000013</v>
      </c>
      <c r="O8354" s="77">
        <v>1.402762437085133</v>
      </c>
      <c r="P8354" s="77">
        <v>6531000</v>
      </c>
      <c r="Q8354" s="77">
        <v>19321000</v>
      </c>
      <c r="R8354" s="77">
        <v>0.34</v>
      </c>
      <c r="S8354" s="77">
        <v>38.107999999999997</v>
      </c>
      <c r="T8354" s="77">
        <v>10.166</v>
      </c>
      <c r="U8354" s="77">
        <v>22.138000000000002</v>
      </c>
      <c r="V8354" s="77">
        <v>2.5217619311623221</v>
      </c>
      <c r="AC8354" s="77">
        <v>36.585000000000001</v>
      </c>
      <c r="AD8354" s="77">
        <v>35.36</v>
      </c>
      <c r="AH8354" s="77">
        <f>IF(AND(M8354&lt;Variables!$G$6,M8354&gt;Variables!$G$5),0,1)</f>
        <v>1</v>
      </c>
      <c r="AI8354" s="77">
        <f t="shared" si="262"/>
        <v>0</v>
      </c>
      <c r="AJ8354" s="77">
        <f>IF(I8354&gt;Variables!$G$7,0,1)</f>
        <v>1</v>
      </c>
      <c r="AK8354" s="77">
        <f>IF(F8354&gt;Variables!$G$8,0,1)</f>
        <v>0</v>
      </c>
      <c r="AL8354" s="77">
        <f>IF(G8354&gt;Variables!$G$9,0,1)</f>
        <v>1</v>
      </c>
      <c r="AM8354" s="77">
        <f>IF(AND(K8354&gt;Variables!$G$10,K8354&lt;Variables!$G$11),0,1)</f>
        <v>0</v>
      </c>
      <c r="AN8354" s="77">
        <f>IF(H8354&lt;Variables!$G$13,1,0)</f>
        <v>0</v>
      </c>
      <c r="AO8354" s="77">
        <f>IF(R8354&lt;Variables!$G$12,0,1)</f>
        <v>0</v>
      </c>
      <c r="AP8354" s="78">
        <f t="shared" si="263"/>
        <v>0</v>
      </c>
      <c r="AQ8354" s="77">
        <f>IF(V8354&lt;Variables!$G$15,1,0)</f>
        <v>1</v>
      </c>
      <c r="AR8354" s="77">
        <v>0</v>
      </c>
      <c r="AS8354" s="77">
        <v>0</v>
      </c>
      <c r="AT8354" s="77">
        <v>0</v>
      </c>
      <c r="AU8354" s="77">
        <v>1</v>
      </c>
      <c r="BA8354" s="77">
        <v>-1.19</v>
      </c>
    </row>
    <row r="8355" spans="3:53" x14ac:dyDescent="0.25">
      <c r="C8355" s="77" t="s">
        <v>868</v>
      </c>
      <c r="D8355" s="77" t="s">
        <v>867</v>
      </c>
      <c r="E8355" s="77">
        <v>4.13</v>
      </c>
      <c r="F8355" s="77">
        <v>23.91</v>
      </c>
      <c r="G8355" s="77">
        <v>24.92</v>
      </c>
      <c r="H8355" s="77">
        <v>16.7</v>
      </c>
      <c r="I8355" s="77">
        <v>-15.077999999999999</v>
      </c>
      <c r="J8355" s="77" t="s">
        <v>74</v>
      </c>
      <c r="K8355" s="77">
        <v>48</v>
      </c>
      <c r="L8355" s="77">
        <v>4.2175800000000008</v>
      </c>
      <c r="M8355" s="77">
        <v>-1.3676089131682241</v>
      </c>
      <c r="N8355" s="77">
        <v>4.1261720000000004</v>
      </c>
      <c r="O8355" s="77">
        <v>0.81741623955571585</v>
      </c>
      <c r="P8355" s="77">
        <v>2300000</v>
      </c>
      <c r="Q8355" s="77">
        <v>371320</v>
      </c>
      <c r="R8355" s="77">
        <v>6.19</v>
      </c>
      <c r="S8355" s="77">
        <v>38.107999999999997</v>
      </c>
      <c r="T8355" s="77">
        <v>10.166</v>
      </c>
      <c r="U8355" s="77">
        <v>22.138000000000002</v>
      </c>
      <c r="V8355" s="77">
        <v>2.3739385226599139</v>
      </c>
      <c r="AC8355" s="77">
        <v>4.26</v>
      </c>
      <c r="AD8355" s="77">
        <v>3.61</v>
      </c>
      <c r="AH8355" s="77">
        <f>IF(AND(M8355&lt;Variables!$G$6,M8355&gt;Variables!$G$5),0,1)</f>
        <v>0</v>
      </c>
      <c r="AI8355" s="77">
        <f t="shared" si="262"/>
        <v>0</v>
      </c>
      <c r="AJ8355" s="77">
        <f>IF(I8355&gt;Variables!$G$7,0,1)</f>
        <v>1</v>
      </c>
      <c r="AK8355" s="77">
        <f>IF(F8355&gt;Variables!$G$8,0,1)</f>
        <v>0</v>
      </c>
      <c r="AL8355" s="77">
        <f>IF(G8355&gt;Variables!$G$9,0,1)</f>
        <v>0</v>
      </c>
      <c r="AM8355" s="77">
        <f>IF(AND(K8355&gt;Variables!$G$10,K8355&lt;Variables!$G$11),0,1)</f>
        <v>1</v>
      </c>
      <c r="AN8355" s="77">
        <f>IF(H8355&lt;Variables!$G$13,1,0)</f>
        <v>1</v>
      </c>
      <c r="AO8355" s="77">
        <f>IF(R8355&lt;Variables!$G$12,0,1)</f>
        <v>1</v>
      </c>
      <c r="AP8355" s="78">
        <f t="shared" si="263"/>
        <v>0</v>
      </c>
      <c r="AQ8355" s="77">
        <f>IF(V8355&lt;Variables!$G$15,1,0)</f>
        <v>1</v>
      </c>
      <c r="AR8355" s="77">
        <v>0</v>
      </c>
      <c r="AS8355" s="77">
        <v>0</v>
      </c>
      <c r="AT8355" s="77">
        <v>1</v>
      </c>
      <c r="AU8355" s="77">
        <v>0</v>
      </c>
      <c r="BA8355" s="77">
        <v>-2.25</v>
      </c>
    </row>
    <row r="8356" spans="3:53" x14ac:dyDescent="0.25">
      <c r="C8356" s="77" t="s">
        <v>868</v>
      </c>
      <c r="D8356" s="77" t="s">
        <v>662</v>
      </c>
      <c r="E8356" s="77">
        <v>8.9</v>
      </c>
      <c r="F8356" s="77">
        <v>29.52</v>
      </c>
      <c r="G8356" s="77">
        <v>4.72</v>
      </c>
      <c r="H8356" s="77">
        <v>583.41</v>
      </c>
      <c r="I8356" s="77">
        <v>24.98</v>
      </c>
      <c r="J8356" s="77" t="s">
        <v>74</v>
      </c>
      <c r="K8356" s="77">
        <v>38.49</v>
      </c>
      <c r="L8356" s="77">
        <v>8.9230450000000019</v>
      </c>
      <c r="M8356" s="77">
        <v>-0.48240258790582258</v>
      </c>
      <c r="N8356" s="77">
        <v>8.9165179999999999</v>
      </c>
      <c r="O8356" s="77">
        <v>-0.40955449201133398</v>
      </c>
      <c r="P8356" s="77">
        <v>7200000</v>
      </c>
      <c r="Q8356" s="77">
        <v>659720</v>
      </c>
      <c r="R8356" s="77">
        <v>10.91</v>
      </c>
      <c r="S8356" s="77">
        <v>38.107999999999997</v>
      </c>
      <c r="T8356" s="77">
        <v>10.166</v>
      </c>
      <c r="U8356" s="77">
        <v>22.138000000000002</v>
      </c>
      <c r="V8356" s="77">
        <v>2.2442633807492851</v>
      </c>
      <c r="AC8356" s="77">
        <v>8.9700000000000006</v>
      </c>
      <c r="AD8356" s="77">
        <v>8.7899999999999991</v>
      </c>
      <c r="AH8356" s="77">
        <f>IF(AND(M8356&lt;Variables!$G$6,M8356&gt;Variables!$G$5),0,1)</f>
        <v>1</v>
      </c>
      <c r="AI8356" s="77">
        <f t="shared" si="262"/>
        <v>0</v>
      </c>
      <c r="AJ8356" s="77">
        <f>IF(I8356&gt;Variables!$G$7,0,1)</f>
        <v>1</v>
      </c>
      <c r="AK8356" s="77">
        <f>IF(F8356&gt;Variables!$G$8,0,1)</f>
        <v>0</v>
      </c>
      <c r="AL8356" s="77">
        <f>IF(G8356&gt;Variables!$G$9,0,1)</f>
        <v>1</v>
      </c>
      <c r="AM8356" s="77">
        <f>IF(AND(K8356&gt;Variables!$G$10,K8356&lt;Variables!$G$11),0,1)</f>
        <v>1</v>
      </c>
      <c r="AN8356" s="77">
        <f>IF(H8356&lt;Variables!$G$13,1,0)</f>
        <v>1</v>
      </c>
      <c r="AO8356" s="77">
        <f>IF(R8356&lt;Variables!$G$12,0,1)</f>
        <v>1</v>
      </c>
      <c r="AP8356" s="78">
        <f t="shared" si="263"/>
        <v>0</v>
      </c>
      <c r="AQ8356" s="77">
        <f>IF(V8356&lt;Variables!$G$15,1,0)</f>
        <v>1</v>
      </c>
      <c r="AR8356" s="77">
        <v>0</v>
      </c>
      <c r="AS8356" s="77">
        <v>1</v>
      </c>
      <c r="AT8356" s="77">
        <v>0</v>
      </c>
      <c r="AU8356" s="77">
        <v>0</v>
      </c>
      <c r="BA8356" s="77">
        <v>0.28000000000000003</v>
      </c>
    </row>
    <row r="8357" spans="3:53" x14ac:dyDescent="0.25">
      <c r="C8357" s="77" t="s">
        <v>868</v>
      </c>
      <c r="D8357" s="77" t="s">
        <v>581</v>
      </c>
      <c r="E8357" s="77">
        <v>109.74</v>
      </c>
      <c r="F8357" s="77">
        <v>16.97</v>
      </c>
      <c r="G8357" s="77">
        <v>-0.99</v>
      </c>
      <c r="H8357" s="77">
        <v>5880</v>
      </c>
      <c r="I8357" s="77">
        <v>43.908999999999999</v>
      </c>
      <c r="J8357" s="77" t="s">
        <v>74</v>
      </c>
      <c r="K8357" s="77">
        <v>73.3</v>
      </c>
      <c r="L8357" s="77">
        <v>108.412995</v>
      </c>
      <c r="M8357" s="77">
        <v>0.91041207744515384</v>
      </c>
      <c r="N8357" s="77">
        <v>107.192604</v>
      </c>
      <c r="O8357" s="77">
        <v>2.0592801346630378</v>
      </c>
      <c r="P8357" s="77">
        <v>1977000</v>
      </c>
      <c r="Q8357" s="77">
        <v>826738</v>
      </c>
      <c r="R8357" s="77">
        <v>2.39</v>
      </c>
      <c r="S8357" s="77">
        <v>38.107999999999997</v>
      </c>
      <c r="T8357" s="77">
        <v>10.166</v>
      </c>
      <c r="U8357" s="77">
        <v>22.138000000000002</v>
      </c>
      <c r="V8357" s="77">
        <v>2.52345529313031</v>
      </c>
      <c r="AC8357" s="77">
        <v>110</v>
      </c>
      <c r="AD8357" s="77">
        <v>107.33</v>
      </c>
      <c r="AH8357" s="77">
        <f>IF(AND(M8357&lt;Variables!$G$6,M8357&gt;Variables!$G$5),0,1)</f>
        <v>1</v>
      </c>
      <c r="AI8357" s="77">
        <f t="shared" si="262"/>
        <v>0</v>
      </c>
      <c r="AJ8357" s="77">
        <f>IF(I8357&gt;Variables!$G$7,0,1)</f>
        <v>1</v>
      </c>
      <c r="AK8357" s="77">
        <f>IF(F8357&gt;Variables!$G$8,0,1)</f>
        <v>0</v>
      </c>
      <c r="AL8357" s="77">
        <f>IF(G8357&gt;Variables!$G$9,0,1)</f>
        <v>1</v>
      </c>
      <c r="AM8357" s="77">
        <f>IF(AND(K8357&gt;Variables!$G$10,K8357&lt;Variables!$G$11),0,1)</f>
        <v>1</v>
      </c>
      <c r="AN8357" s="77">
        <f>IF(H8357&lt;Variables!$G$13,1,0)</f>
        <v>0</v>
      </c>
      <c r="AO8357" s="77">
        <f>IF(R8357&lt;Variables!$G$12,0,1)</f>
        <v>1</v>
      </c>
      <c r="AP8357" s="78">
        <f t="shared" si="263"/>
        <v>0</v>
      </c>
      <c r="AQ8357" s="77">
        <f>IF(V8357&lt;Variables!$G$15,1,0)</f>
        <v>1</v>
      </c>
      <c r="AR8357" s="77">
        <v>0</v>
      </c>
      <c r="AS8357" s="77">
        <v>0</v>
      </c>
      <c r="AT8357" s="77">
        <v>0</v>
      </c>
      <c r="AU8357" s="77">
        <v>1</v>
      </c>
      <c r="BA8357" s="77">
        <v>-1.33</v>
      </c>
    </row>
    <row r="8358" spans="3:53" x14ac:dyDescent="0.25">
      <c r="C8358" s="77" t="s">
        <v>868</v>
      </c>
      <c r="D8358" s="77" t="s">
        <v>649</v>
      </c>
      <c r="E8358" s="77">
        <v>68.239999999999995</v>
      </c>
      <c r="F8358" s="77">
        <v>16.09</v>
      </c>
      <c r="G8358" s="77">
        <v>13.8</v>
      </c>
      <c r="H8358" s="77">
        <v>4150</v>
      </c>
      <c r="I8358" s="77">
        <v>-6.8</v>
      </c>
      <c r="J8358" s="77" t="s">
        <v>74</v>
      </c>
      <c r="K8358" s="77">
        <v>62.23</v>
      </c>
      <c r="L8358" s="77">
        <v>67.931745000000006</v>
      </c>
      <c r="M8358" s="77">
        <v>0.5126542826185233</v>
      </c>
      <c r="N8358" s="77">
        <v>67.158598000000012</v>
      </c>
      <c r="O8358" s="77">
        <v>1.6697817307025811</v>
      </c>
      <c r="P8358" s="77">
        <v>3943000</v>
      </c>
      <c r="Q8358" s="77">
        <v>2787000</v>
      </c>
      <c r="R8358" s="77">
        <v>1.41</v>
      </c>
      <c r="S8358" s="77">
        <v>38.107999999999997</v>
      </c>
      <c r="T8358" s="77">
        <v>10.166</v>
      </c>
      <c r="U8358" s="77">
        <v>22.138000000000002</v>
      </c>
      <c r="V8358" s="77">
        <v>2.4622667163528038</v>
      </c>
      <c r="AC8358" s="77">
        <v>68.290000000000006</v>
      </c>
      <c r="AD8358" s="77">
        <v>65.63</v>
      </c>
      <c r="AH8358" s="77">
        <f>IF(AND(M8358&lt;Variables!$G$6,M8358&gt;Variables!$G$5),0,1)</f>
        <v>1</v>
      </c>
      <c r="AI8358" s="77">
        <f t="shared" si="262"/>
        <v>0</v>
      </c>
      <c r="AJ8358" s="77">
        <f>IF(I8358&gt;Variables!$G$7,0,1)</f>
        <v>1</v>
      </c>
      <c r="AK8358" s="77">
        <f>IF(F8358&gt;Variables!$G$8,0,1)</f>
        <v>0</v>
      </c>
      <c r="AL8358" s="77">
        <f>IF(G8358&gt;Variables!$G$9,0,1)</f>
        <v>0</v>
      </c>
      <c r="AM8358" s="77">
        <f>IF(AND(K8358&gt;Variables!$G$10,K8358&lt;Variables!$G$11),0,1)</f>
        <v>0</v>
      </c>
      <c r="AN8358" s="77">
        <f>IF(H8358&lt;Variables!$G$13,1,0)</f>
        <v>0</v>
      </c>
      <c r="AO8358" s="77">
        <f>IF(R8358&lt;Variables!$G$12,0,1)</f>
        <v>0</v>
      </c>
      <c r="AP8358" s="78">
        <f t="shared" si="263"/>
        <v>0</v>
      </c>
      <c r="AQ8358" s="77">
        <f>IF(V8358&lt;Variables!$G$15,1,0)</f>
        <v>1</v>
      </c>
      <c r="AR8358" s="77">
        <v>0</v>
      </c>
      <c r="AS8358" s="77">
        <v>0</v>
      </c>
      <c r="AT8358" s="77">
        <v>1</v>
      </c>
      <c r="AU8358" s="77">
        <v>0</v>
      </c>
      <c r="BA8358" s="77">
        <v>-1.87</v>
      </c>
    </row>
    <row r="8359" spans="3:53" x14ac:dyDescent="0.25">
      <c r="C8359" s="77" t="s">
        <v>868</v>
      </c>
      <c r="D8359" s="77" t="s">
        <v>705</v>
      </c>
      <c r="E8359" s="77">
        <v>619.12</v>
      </c>
      <c r="F8359" s="77">
        <v>11.94</v>
      </c>
      <c r="G8359" s="77">
        <v>8.16</v>
      </c>
      <c r="H8359" s="77">
        <v>5670</v>
      </c>
      <c r="I8359" s="77">
        <v>-28.766999999999999</v>
      </c>
      <c r="J8359" s="77" t="s">
        <v>74</v>
      </c>
      <c r="K8359" s="77">
        <v>66.22</v>
      </c>
      <c r="L8359" s="77">
        <v>614.40432999999996</v>
      </c>
      <c r="M8359" s="77">
        <v>0.39724166657485438</v>
      </c>
      <c r="N8359" s="77">
        <v>608.52574800000002</v>
      </c>
      <c r="O8359" s="77">
        <v>1.367115857848632</v>
      </c>
      <c r="P8359" s="77">
        <v>893041</v>
      </c>
      <c r="Q8359" s="77">
        <v>748460</v>
      </c>
      <c r="R8359" s="77">
        <v>1.19</v>
      </c>
      <c r="S8359" s="77">
        <v>38.107999999999997</v>
      </c>
      <c r="T8359" s="77">
        <v>10.166</v>
      </c>
      <c r="U8359" s="77">
        <v>22.138000000000002</v>
      </c>
      <c r="V8359" s="77">
        <v>2.506102782274688</v>
      </c>
      <c r="AC8359" s="77">
        <v>629.51</v>
      </c>
      <c r="AD8359" s="77">
        <v>613</v>
      </c>
      <c r="AH8359" s="77">
        <f>IF(AND(M8359&lt;Variables!$G$6,M8359&gt;Variables!$G$5),0,1)</f>
        <v>1</v>
      </c>
      <c r="AI8359" s="77">
        <f t="shared" si="262"/>
        <v>0</v>
      </c>
      <c r="AJ8359" s="77">
        <f>IF(I8359&gt;Variables!$G$7,0,1)</f>
        <v>1</v>
      </c>
      <c r="AK8359" s="77">
        <f>IF(F8359&gt;Variables!$G$8,0,1)</f>
        <v>0</v>
      </c>
      <c r="AL8359" s="77">
        <f>IF(G8359&gt;Variables!$G$9,0,1)</f>
        <v>1</v>
      </c>
      <c r="AM8359" s="77">
        <f>IF(AND(K8359&gt;Variables!$G$10,K8359&lt;Variables!$G$11),0,1)</f>
        <v>0</v>
      </c>
      <c r="AN8359" s="77">
        <f>IF(H8359&lt;Variables!$G$13,1,0)</f>
        <v>0</v>
      </c>
      <c r="AO8359" s="77">
        <f>IF(R8359&lt;Variables!$G$12,0,1)</f>
        <v>0</v>
      </c>
      <c r="AP8359" s="78">
        <f t="shared" si="263"/>
        <v>0</v>
      </c>
      <c r="AQ8359" s="77">
        <f>IF(V8359&lt;Variables!$G$15,1,0)</f>
        <v>1</v>
      </c>
      <c r="AR8359" s="77">
        <v>0</v>
      </c>
      <c r="AS8359" s="77">
        <v>0</v>
      </c>
      <c r="AT8359" s="77">
        <v>0</v>
      </c>
      <c r="AU8359" s="77">
        <v>1</v>
      </c>
      <c r="BA8359" s="77">
        <v>-0.85</v>
      </c>
    </row>
    <row r="8360" spans="3:53" x14ac:dyDescent="0.25">
      <c r="C8360" s="77" t="s">
        <v>868</v>
      </c>
      <c r="D8360" s="77" t="s">
        <v>176</v>
      </c>
      <c r="E8360" s="77">
        <v>44.48</v>
      </c>
      <c r="F8360" s="77">
        <v>11.71</v>
      </c>
      <c r="G8360" s="77">
        <v>11.28</v>
      </c>
      <c r="H8360" s="77">
        <v>2140</v>
      </c>
      <c r="I8360" s="77">
        <v>12.303000000000001</v>
      </c>
      <c r="J8360" s="77" t="s">
        <v>74</v>
      </c>
      <c r="K8360" s="77">
        <v>62.23</v>
      </c>
      <c r="L8360" s="77">
        <v>44.158585000000002</v>
      </c>
      <c r="M8360" s="77">
        <v>0.27495219785688091</v>
      </c>
      <c r="N8360" s="77">
        <v>43.667802000000002</v>
      </c>
      <c r="O8360" s="77">
        <v>1.401943702135499</v>
      </c>
      <c r="P8360" s="77">
        <v>2379000</v>
      </c>
      <c r="Q8360" s="77">
        <v>2594000</v>
      </c>
      <c r="R8360" s="77">
        <v>0.92</v>
      </c>
      <c r="S8360" s="77">
        <v>38.107999999999997</v>
      </c>
      <c r="T8360" s="77">
        <v>10.166</v>
      </c>
      <c r="U8360" s="77">
        <v>22.138000000000002</v>
      </c>
      <c r="V8360" s="77">
        <v>2.4768426652388889</v>
      </c>
      <c r="AC8360" s="77">
        <v>44.6</v>
      </c>
      <c r="AD8360" s="77">
        <v>42.87</v>
      </c>
      <c r="AH8360" s="77">
        <f>IF(AND(M8360&lt;Variables!$G$6,M8360&gt;Variables!$G$5),0,1)</f>
        <v>1</v>
      </c>
      <c r="AI8360" s="77">
        <f t="shared" si="262"/>
        <v>0</v>
      </c>
      <c r="AJ8360" s="77">
        <f>IF(I8360&gt;Variables!$G$7,0,1)</f>
        <v>1</v>
      </c>
      <c r="AK8360" s="77">
        <f>IF(F8360&gt;Variables!$G$8,0,1)</f>
        <v>0</v>
      </c>
      <c r="AL8360" s="77">
        <f>IF(G8360&gt;Variables!$G$9,0,1)</f>
        <v>0</v>
      </c>
      <c r="AM8360" s="77">
        <f>IF(AND(K8360&gt;Variables!$G$10,K8360&lt;Variables!$G$11),0,1)</f>
        <v>0</v>
      </c>
      <c r="AN8360" s="77">
        <f>IF(H8360&lt;Variables!$G$13,1,0)</f>
        <v>0</v>
      </c>
      <c r="AO8360" s="77">
        <f>IF(R8360&lt;Variables!$G$12,0,1)</f>
        <v>0</v>
      </c>
      <c r="AP8360" s="78">
        <f t="shared" si="263"/>
        <v>0</v>
      </c>
      <c r="AQ8360" s="77">
        <f>IF(V8360&lt;Variables!$G$15,1,0)</f>
        <v>1</v>
      </c>
      <c r="AR8360" s="77">
        <v>0</v>
      </c>
      <c r="AS8360" s="77">
        <v>0</v>
      </c>
      <c r="AT8360" s="77">
        <v>1</v>
      </c>
      <c r="AU8360" s="77">
        <v>0</v>
      </c>
      <c r="BA8360" s="77">
        <v>-2.25</v>
      </c>
    </row>
    <row r="8361" spans="3:53" x14ac:dyDescent="0.25">
      <c r="C8361" s="77" t="s">
        <v>869</v>
      </c>
      <c r="D8361" s="77" t="s">
        <v>183</v>
      </c>
      <c r="E8361" s="77">
        <v>48.57</v>
      </c>
      <c r="F8361" s="77">
        <v>11.27</v>
      </c>
      <c r="G8361" s="77">
        <v>8.48</v>
      </c>
      <c r="H8361" s="77">
        <v>6950</v>
      </c>
      <c r="I8361" s="77">
        <v>13791.195</v>
      </c>
      <c r="J8361" s="77" t="s">
        <v>75</v>
      </c>
      <c r="K8361" s="77">
        <v>47.97</v>
      </c>
      <c r="L8361" s="77">
        <v>48.630129999999987</v>
      </c>
      <c r="M8361" s="77">
        <v>-0.51435190487870697</v>
      </c>
      <c r="N8361" s="77">
        <v>48.164915999999991</v>
      </c>
      <c r="O8361" s="77">
        <v>0.44655740705540042</v>
      </c>
      <c r="P8361" s="77">
        <v>1117000</v>
      </c>
      <c r="Q8361" s="77">
        <v>2152000</v>
      </c>
      <c r="R8361" s="77">
        <v>0.52</v>
      </c>
      <c r="S8361" s="77">
        <v>37.213999999999999</v>
      </c>
      <c r="T8361" s="77">
        <v>9.8420000000000023</v>
      </c>
      <c r="U8361" s="77">
        <v>21.263200000000001</v>
      </c>
      <c r="V8361" s="77">
        <v>2.3563268894752278</v>
      </c>
      <c r="AC8361" s="77">
        <v>50.4</v>
      </c>
      <c r="AD8361" s="77">
        <v>47.61</v>
      </c>
      <c r="AH8361" s="77">
        <f>IF(AND(M8361&lt;Variables!$G$6,M8361&gt;Variables!$G$5),0,1)</f>
        <v>1</v>
      </c>
      <c r="AI8361" s="77">
        <f t="shared" si="262"/>
        <v>0</v>
      </c>
      <c r="AJ8361" s="77">
        <f>IF(I8361&gt;Variables!$G$7,0,1)</f>
        <v>0</v>
      </c>
      <c r="AK8361" s="77">
        <f>IF(F8361&gt;Variables!$G$8,0,1)</f>
        <v>0</v>
      </c>
      <c r="AL8361" s="77">
        <f>IF(G8361&gt;Variables!$G$9,0,1)</f>
        <v>1</v>
      </c>
      <c r="AM8361" s="77">
        <f>IF(AND(K8361&gt;Variables!$G$10,K8361&lt;Variables!$G$11),0,1)</f>
        <v>1</v>
      </c>
      <c r="AN8361" s="77">
        <f>IF(H8361&lt;Variables!$G$13,1,0)</f>
        <v>0</v>
      </c>
      <c r="AO8361" s="77">
        <f>IF(R8361&lt;Variables!$G$12,0,1)</f>
        <v>0</v>
      </c>
      <c r="AP8361" s="78">
        <f t="shared" si="263"/>
        <v>1</v>
      </c>
      <c r="AQ8361" s="77">
        <f>IF(V8361&lt;Variables!$G$15,1,0)</f>
        <v>1</v>
      </c>
      <c r="AR8361" s="77">
        <v>1</v>
      </c>
      <c r="AS8361" s="77">
        <v>0</v>
      </c>
      <c r="AT8361" s="77">
        <v>0</v>
      </c>
      <c r="AU8361" s="77">
        <v>0</v>
      </c>
      <c r="BA8361" s="77">
        <v>2</v>
      </c>
    </row>
    <row r="8362" spans="3:53" x14ac:dyDescent="0.25">
      <c r="C8362" s="77" t="s">
        <v>869</v>
      </c>
      <c r="D8362" s="77" t="s">
        <v>436</v>
      </c>
      <c r="E8362" s="77">
        <v>5.44</v>
      </c>
      <c r="F8362" s="77">
        <v>28.78</v>
      </c>
      <c r="G8362" s="77">
        <v>22.81</v>
      </c>
      <c r="H8362" s="77">
        <v>41.82</v>
      </c>
      <c r="I8362" s="77">
        <v>0.60399999999999998</v>
      </c>
      <c r="J8362" s="77" t="s">
        <v>75</v>
      </c>
      <c r="K8362" s="77">
        <v>54.65</v>
      </c>
      <c r="L8362" s="77">
        <v>5.3944700000000001</v>
      </c>
      <c r="M8362" s="77">
        <v>1.3074500367969379</v>
      </c>
      <c r="N8362" s="77">
        <v>5.3710180000000003</v>
      </c>
      <c r="O8362" s="77">
        <v>1.7497986415238149</v>
      </c>
      <c r="P8362" s="77">
        <v>11560000</v>
      </c>
      <c r="Q8362" s="77">
        <v>1680000</v>
      </c>
      <c r="R8362" s="77">
        <v>6.88</v>
      </c>
      <c r="S8362" s="77">
        <v>37.213999999999999</v>
      </c>
      <c r="T8362" s="77">
        <v>9.8420000000000023</v>
      </c>
      <c r="U8362" s="77">
        <v>21.263200000000001</v>
      </c>
      <c r="V8362" s="77">
        <v>2.363622291009126</v>
      </c>
      <c r="AC8362" s="77">
        <v>6.45</v>
      </c>
      <c r="AD8362" s="77">
        <v>5</v>
      </c>
      <c r="AH8362" s="77">
        <f>IF(AND(M8362&lt;Variables!$G$6,M8362&gt;Variables!$G$5),0,1)</f>
        <v>1</v>
      </c>
      <c r="AI8362" s="77">
        <f t="shared" si="262"/>
        <v>0</v>
      </c>
      <c r="AJ8362" s="77">
        <f>IF(I8362&gt;Variables!$G$7,0,1)</f>
        <v>1</v>
      </c>
      <c r="AK8362" s="77">
        <f>IF(F8362&gt;Variables!$G$8,0,1)</f>
        <v>0</v>
      </c>
      <c r="AL8362" s="77">
        <f>IF(G8362&gt;Variables!$G$9,0,1)</f>
        <v>0</v>
      </c>
      <c r="AM8362" s="77">
        <f>IF(AND(K8362&gt;Variables!$G$10,K8362&lt;Variables!$G$11),0,1)</f>
        <v>1</v>
      </c>
      <c r="AN8362" s="77">
        <f>IF(H8362&lt;Variables!$G$13,1,0)</f>
        <v>1</v>
      </c>
      <c r="AO8362" s="77">
        <f>IF(R8362&lt;Variables!$G$12,0,1)</f>
        <v>1</v>
      </c>
      <c r="AP8362" s="78">
        <f t="shared" si="263"/>
        <v>1</v>
      </c>
      <c r="AQ8362" s="77">
        <f>IF(V8362&lt;Variables!$G$15,1,0)</f>
        <v>1</v>
      </c>
      <c r="AR8362" s="77">
        <v>0</v>
      </c>
      <c r="AS8362" s="77">
        <v>0</v>
      </c>
      <c r="AT8362" s="77">
        <v>1</v>
      </c>
      <c r="AU8362" s="77">
        <v>0</v>
      </c>
      <c r="BA8362" s="77">
        <v>-2.25</v>
      </c>
    </row>
    <row r="8363" spans="3:53" x14ac:dyDescent="0.25">
      <c r="C8363" s="77" t="s">
        <v>869</v>
      </c>
      <c r="D8363" s="77" t="s">
        <v>554</v>
      </c>
      <c r="E8363" s="77">
        <v>1.7</v>
      </c>
      <c r="F8363" s="77">
        <v>9.41</v>
      </c>
      <c r="G8363" s="77">
        <v>4.24</v>
      </c>
      <c r="H8363" s="77">
        <v>-99999</v>
      </c>
      <c r="I8363" s="77">
        <v>-5.5709999999999997</v>
      </c>
      <c r="J8363" s="77" t="s">
        <v>75</v>
      </c>
      <c r="K8363" s="77">
        <v>55.1</v>
      </c>
      <c r="L8363" s="77">
        <v>1.736833333333333</v>
      </c>
      <c r="M8363" s="77">
        <v>-0.96919681412531955</v>
      </c>
      <c r="N8363" s="77">
        <v>1.7278928571428569</v>
      </c>
      <c r="O8363" s="77">
        <v>-0.45679088898533288</v>
      </c>
      <c r="P8363" s="77">
        <v>79916</v>
      </c>
      <c r="Q8363" s="77">
        <v>88982</v>
      </c>
      <c r="R8363" s="77">
        <v>0.9</v>
      </c>
      <c r="S8363" s="77">
        <v>37.213999999999999</v>
      </c>
      <c r="T8363" s="77">
        <v>9.8420000000000023</v>
      </c>
      <c r="U8363" s="77">
        <v>21.263200000000001</v>
      </c>
      <c r="V8363" s="77">
        <v>2.459310223203147</v>
      </c>
      <c r="AC8363" s="77">
        <v>1.78</v>
      </c>
      <c r="AD8363" s="77">
        <v>1.66</v>
      </c>
      <c r="AH8363" s="77">
        <f>IF(AND(M8363&lt;Variables!$G$6,M8363&gt;Variables!$G$5),0,1)</f>
        <v>1</v>
      </c>
      <c r="AI8363" s="77">
        <f t="shared" si="262"/>
        <v>0</v>
      </c>
      <c r="AJ8363" s="77">
        <f>IF(I8363&gt;Variables!$G$7,0,1)</f>
        <v>1</v>
      </c>
      <c r="AK8363" s="77">
        <f>IF(F8363&gt;Variables!$G$8,0,1)</f>
        <v>0</v>
      </c>
      <c r="AL8363" s="77">
        <f>IF(G8363&gt;Variables!$G$9,0,1)</f>
        <v>1</v>
      </c>
      <c r="AM8363" s="77">
        <f>IF(AND(K8363&gt;Variables!$G$10,K8363&lt;Variables!$G$11),0,1)</f>
        <v>1</v>
      </c>
      <c r="AN8363" s="77">
        <f>IF(H8363&lt;Variables!$G$13,1,0)</f>
        <v>1</v>
      </c>
      <c r="AO8363" s="77">
        <f>IF(R8363&lt;Variables!$G$12,0,1)</f>
        <v>0</v>
      </c>
      <c r="AP8363" s="78">
        <f t="shared" si="263"/>
        <v>1</v>
      </c>
      <c r="AQ8363" s="77">
        <f>IF(V8363&lt;Variables!$G$15,1,0)</f>
        <v>1</v>
      </c>
      <c r="AR8363" s="77">
        <v>1</v>
      </c>
      <c r="AS8363" s="77">
        <v>0</v>
      </c>
      <c r="AT8363" s="77">
        <v>0</v>
      </c>
      <c r="AU8363" s="77">
        <v>0</v>
      </c>
      <c r="BA8363" s="77">
        <v>2</v>
      </c>
    </row>
    <row r="8364" spans="3:53" x14ac:dyDescent="0.25">
      <c r="C8364" s="77" t="s">
        <v>869</v>
      </c>
      <c r="D8364" s="77" t="s">
        <v>475</v>
      </c>
      <c r="E8364" s="77">
        <v>56.03</v>
      </c>
      <c r="F8364" s="77">
        <v>9.18</v>
      </c>
      <c r="G8364" s="77">
        <v>6.22</v>
      </c>
      <c r="H8364" s="77">
        <v>5300</v>
      </c>
      <c r="I8364" s="77">
        <v>4.6159999999999997</v>
      </c>
      <c r="J8364" s="77" t="s">
        <v>75</v>
      </c>
      <c r="K8364" s="77">
        <v>62.86</v>
      </c>
      <c r="L8364" s="77">
        <v>55.58721111111111</v>
      </c>
      <c r="M8364" s="77">
        <v>0.49074037613368082</v>
      </c>
      <c r="N8364" s="77">
        <v>55.352278723404268</v>
      </c>
      <c r="O8364" s="77">
        <v>0.91725451653547652</v>
      </c>
      <c r="P8364" s="77">
        <v>405615</v>
      </c>
      <c r="Q8364" s="77">
        <v>447080</v>
      </c>
      <c r="R8364" s="77">
        <v>0.91</v>
      </c>
      <c r="S8364" s="77">
        <v>37.213999999999999</v>
      </c>
      <c r="T8364" s="77">
        <v>9.8420000000000023</v>
      </c>
      <c r="U8364" s="77">
        <v>21.263200000000001</v>
      </c>
      <c r="V8364" s="77">
        <v>2.4692444096878399</v>
      </c>
      <c r="AC8364" s="77">
        <v>57.884999999999998</v>
      </c>
      <c r="AD8364" s="77">
        <v>55.2</v>
      </c>
      <c r="AH8364" s="77">
        <f>IF(AND(M8364&lt;Variables!$G$6,M8364&gt;Variables!$G$5),0,1)</f>
        <v>1</v>
      </c>
      <c r="AI8364" s="77">
        <f t="shared" si="262"/>
        <v>0</v>
      </c>
      <c r="AJ8364" s="77">
        <f>IF(I8364&gt;Variables!$G$7,0,1)</f>
        <v>1</v>
      </c>
      <c r="AK8364" s="77">
        <f>IF(F8364&gt;Variables!$G$8,0,1)</f>
        <v>0</v>
      </c>
      <c r="AL8364" s="77">
        <f>IF(G8364&gt;Variables!$G$9,0,1)</f>
        <v>1</v>
      </c>
      <c r="AM8364" s="77">
        <f>IF(AND(K8364&gt;Variables!$G$10,K8364&lt;Variables!$G$11),0,1)</f>
        <v>0</v>
      </c>
      <c r="AN8364" s="77">
        <f>IF(H8364&lt;Variables!$G$13,1,0)</f>
        <v>0</v>
      </c>
      <c r="AO8364" s="77">
        <f>IF(R8364&lt;Variables!$G$12,0,1)</f>
        <v>0</v>
      </c>
      <c r="AP8364" s="78">
        <f t="shared" si="263"/>
        <v>1</v>
      </c>
      <c r="AQ8364" s="77">
        <f>IF(V8364&lt;Variables!$G$15,1,0)</f>
        <v>1</v>
      </c>
      <c r="AR8364" s="77">
        <v>1</v>
      </c>
      <c r="AS8364" s="77">
        <v>0</v>
      </c>
      <c r="AT8364" s="77">
        <v>0</v>
      </c>
      <c r="AU8364" s="77">
        <v>0</v>
      </c>
      <c r="BA8364" s="77">
        <v>1.81</v>
      </c>
    </row>
    <row r="8365" spans="3:53" x14ac:dyDescent="0.25">
      <c r="C8365" s="77" t="s">
        <v>869</v>
      </c>
      <c r="D8365" s="77" t="s">
        <v>78</v>
      </c>
      <c r="E8365" s="77">
        <v>137.58000000000001</v>
      </c>
      <c r="F8365" s="77">
        <v>54.23</v>
      </c>
      <c r="G8365" s="77">
        <v>-2.2200000000000002</v>
      </c>
      <c r="H8365" s="77">
        <v>5920</v>
      </c>
      <c r="I8365" s="77">
        <v>7.8929999999999998</v>
      </c>
      <c r="J8365" s="77" t="s">
        <v>74</v>
      </c>
      <c r="K8365" s="77">
        <v>65.599999999999994</v>
      </c>
      <c r="L8365" s="77">
        <v>135.16006999999999</v>
      </c>
      <c r="M8365" s="77">
        <v>1.387192238062622</v>
      </c>
      <c r="N8365" s="77">
        <v>132.78178800000001</v>
      </c>
      <c r="O8365" s="77">
        <v>3.2031591561336641</v>
      </c>
      <c r="P8365" s="77">
        <v>15503000</v>
      </c>
      <c r="Q8365" s="77">
        <v>1288000</v>
      </c>
      <c r="R8365" s="77">
        <v>12.04</v>
      </c>
      <c r="S8365" s="77">
        <v>37.213999999999999</v>
      </c>
      <c r="T8365" s="77">
        <v>9.8420000000000023</v>
      </c>
      <c r="U8365" s="77">
        <v>21.263200000000001</v>
      </c>
      <c r="V8365" s="77">
        <v>2.4300521073473842</v>
      </c>
      <c r="AC8365" s="77">
        <v>139.16</v>
      </c>
      <c r="AD8365" s="77">
        <v>130.19999999999999</v>
      </c>
      <c r="AH8365" s="77">
        <f>IF(AND(M8365&lt;Variables!$G$6,M8365&gt;Variables!$G$5),0,1)</f>
        <v>1</v>
      </c>
      <c r="AI8365" s="77">
        <f t="shared" si="262"/>
        <v>0</v>
      </c>
      <c r="AJ8365" s="77">
        <f>IF(I8365&gt;Variables!$G$7,0,1)</f>
        <v>1</v>
      </c>
      <c r="AK8365" s="77">
        <f>IF(F8365&gt;Variables!$G$8,0,1)</f>
        <v>0</v>
      </c>
      <c r="AL8365" s="77">
        <f>IF(G8365&gt;Variables!$G$9,0,1)</f>
        <v>1</v>
      </c>
      <c r="AM8365" s="77">
        <f>IF(AND(K8365&gt;Variables!$G$10,K8365&lt;Variables!$G$11),0,1)</f>
        <v>0</v>
      </c>
      <c r="AN8365" s="77">
        <f>IF(H8365&lt;Variables!$G$13,1,0)</f>
        <v>0</v>
      </c>
      <c r="AO8365" s="77">
        <f>IF(R8365&lt;Variables!$G$12,0,1)</f>
        <v>1</v>
      </c>
      <c r="AP8365" s="78">
        <f t="shared" si="263"/>
        <v>0</v>
      </c>
      <c r="AQ8365" s="77">
        <f>IF(V8365&lt;Variables!$G$15,1,0)</f>
        <v>1</v>
      </c>
      <c r="AR8365" s="77">
        <v>0</v>
      </c>
      <c r="AS8365" s="77">
        <v>0</v>
      </c>
      <c r="AT8365" s="77">
        <v>0</v>
      </c>
      <c r="AU8365" s="77">
        <v>1</v>
      </c>
      <c r="BA8365" s="77">
        <v>-1.38</v>
      </c>
    </row>
    <row r="8366" spans="3:53" x14ac:dyDescent="0.25">
      <c r="C8366" s="77" t="s">
        <v>869</v>
      </c>
      <c r="D8366" s="77" t="s">
        <v>680</v>
      </c>
      <c r="E8366" s="77">
        <v>91.63</v>
      </c>
      <c r="F8366" s="77">
        <v>11.03</v>
      </c>
      <c r="G8366" s="77">
        <v>10.210000000000001</v>
      </c>
      <c r="H8366" s="77">
        <v>2420</v>
      </c>
      <c r="I8366" s="77">
        <v>-12.57</v>
      </c>
      <c r="J8366" s="77" t="s">
        <v>75</v>
      </c>
      <c r="K8366" s="77">
        <v>64.83</v>
      </c>
      <c r="L8366" s="77">
        <v>90.651380000000003</v>
      </c>
      <c r="M8366" s="77">
        <v>0.66123648641641741</v>
      </c>
      <c r="N8366" s="77">
        <v>90.580957999999995</v>
      </c>
      <c r="O8366" s="77">
        <v>0.73949538047500307</v>
      </c>
      <c r="P8366" s="77">
        <v>786773</v>
      </c>
      <c r="Q8366" s="77">
        <v>941480</v>
      </c>
      <c r="R8366" s="77">
        <v>0.84</v>
      </c>
      <c r="S8366" s="77">
        <v>37.213999999999999</v>
      </c>
      <c r="T8366" s="77">
        <v>9.8420000000000023</v>
      </c>
      <c r="U8366" s="77">
        <v>21.263200000000001</v>
      </c>
      <c r="V8366" s="77">
        <v>2.4751265274269851</v>
      </c>
      <c r="AC8366" s="77">
        <v>91.65</v>
      </c>
      <c r="AD8366" s="77">
        <v>89.32</v>
      </c>
      <c r="AH8366" s="77">
        <f>IF(AND(M8366&lt;Variables!$G$6,M8366&gt;Variables!$G$5),0,1)</f>
        <v>1</v>
      </c>
      <c r="AI8366" s="77">
        <f t="shared" si="262"/>
        <v>0</v>
      </c>
      <c r="AJ8366" s="77">
        <f>IF(I8366&gt;Variables!$G$7,0,1)</f>
        <v>1</v>
      </c>
      <c r="AK8366" s="77">
        <f>IF(F8366&gt;Variables!$G$8,0,1)</f>
        <v>0</v>
      </c>
      <c r="AL8366" s="77">
        <f>IF(G8366&gt;Variables!$G$9,0,1)</f>
        <v>1</v>
      </c>
      <c r="AM8366" s="77">
        <f>IF(AND(K8366&gt;Variables!$G$10,K8366&lt;Variables!$G$11),0,1)</f>
        <v>0</v>
      </c>
      <c r="AN8366" s="77">
        <f>IF(H8366&lt;Variables!$G$13,1,0)</f>
        <v>0</v>
      </c>
      <c r="AO8366" s="77">
        <f>IF(R8366&lt;Variables!$G$12,0,1)</f>
        <v>0</v>
      </c>
      <c r="AP8366" s="78">
        <f t="shared" si="263"/>
        <v>1</v>
      </c>
      <c r="AQ8366" s="77">
        <f>IF(V8366&lt;Variables!$G$15,1,0)</f>
        <v>1</v>
      </c>
      <c r="AR8366" s="77">
        <v>0</v>
      </c>
      <c r="AS8366" s="77">
        <v>0</v>
      </c>
      <c r="AT8366" s="77">
        <v>1</v>
      </c>
      <c r="AU8366" s="77">
        <v>0</v>
      </c>
      <c r="BA8366" s="77">
        <v>-1.41</v>
      </c>
    </row>
    <row r="8367" spans="3:53" x14ac:dyDescent="0.25">
      <c r="C8367" s="77" t="s">
        <v>869</v>
      </c>
      <c r="D8367" s="77" t="s">
        <v>666</v>
      </c>
      <c r="E8367" s="77">
        <v>46.02</v>
      </c>
      <c r="F8367" s="77">
        <v>9.44</v>
      </c>
      <c r="G8367" s="77">
        <v>-6.91</v>
      </c>
      <c r="H8367" s="77">
        <v>2780</v>
      </c>
      <c r="I8367" s="77">
        <v>-2.5110000000000001</v>
      </c>
      <c r="J8367" s="77" t="s">
        <v>75</v>
      </c>
      <c r="K8367" s="77">
        <v>74.849999999999994</v>
      </c>
      <c r="L8367" s="77">
        <v>45.317259999999997</v>
      </c>
      <c r="M8367" s="77">
        <v>1.351449756671077</v>
      </c>
      <c r="N8367" s="77">
        <v>44.993603999999998</v>
      </c>
      <c r="O8367" s="77">
        <v>2.0805090430186302</v>
      </c>
      <c r="P8367" s="77">
        <v>4971000</v>
      </c>
      <c r="Q8367" s="77">
        <v>1269000</v>
      </c>
      <c r="R8367" s="77">
        <v>3.92</v>
      </c>
      <c r="S8367" s="77">
        <v>37.213999999999999</v>
      </c>
      <c r="T8367" s="77">
        <v>9.8420000000000023</v>
      </c>
      <c r="U8367" s="77">
        <v>21.263200000000001</v>
      </c>
      <c r="V8367" s="77">
        <v>2.49231908192949</v>
      </c>
      <c r="AC8367" s="77">
        <v>46.27</v>
      </c>
      <c r="AD8367" s="77">
        <v>43.42</v>
      </c>
      <c r="AH8367" s="77">
        <f>IF(AND(M8367&lt;Variables!$G$6,M8367&gt;Variables!$G$5),0,1)</f>
        <v>1</v>
      </c>
      <c r="AI8367" s="77">
        <f t="shared" si="262"/>
        <v>0</v>
      </c>
      <c r="AJ8367" s="77">
        <f>IF(I8367&gt;Variables!$G$7,0,1)</f>
        <v>1</v>
      </c>
      <c r="AK8367" s="77">
        <f>IF(F8367&gt;Variables!$G$8,0,1)</f>
        <v>0</v>
      </c>
      <c r="AL8367" s="77">
        <f>IF(G8367&gt;Variables!$G$9,0,1)</f>
        <v>1</v>
      </c>
      <c r="AM8367" s="77">
        <f>IF(AND(K8367&gt;Variables!$G$10,K8367&lt;Variables!$G$11),0,1)</f>
        <v>1</v>
      </c>
      <c r="AN8367" s="77">
        <f>IF(H8367&lt;Variables!$G$13,1,0)</f>
        <v>0</v>
      </c>
      <c r="AO8367" s="77">
        <f>IF(R8367&lt;Variables!$G$12,0,1)</f>
        <v>1</v>
      </c>
      <c r="AP8367" s="78">
        <f t="shared" si="263"/>
        <v>1</v>
      </c>
      <c r="AQ8367" s="77">
        <f>IF(V8367&lt;Variables!$G$15,1,0)</f>
        <v>1</v>
      </c>
      <c r="AR8367" s="77">
        <v>0</v>
      </c>
      <c r="AS8367" s="77">
        <v>0</v>
      </c>
      <c r="AT8367" s="77">
        <v>1</v>
      </c>
      <c r="AU8367" s="77">
        <v>0</v>
      </c>
      <c r="BA8367" s="77">
        <v>-1.86</v>
      </c>
    </row>
    <row r="8368" spans="3:53" x14ac:dyDescent="0.25">
      <c r="C8368" s="77" t="s">
        <v>869</v>
      </c>
      <c r="D8368" s="77" t="s">
        <v>176</v>
      </c>
      <c r="E8368" s="77">
        <v>44.43</v>
      </c>
      <c r="F8368" s="77">
        <v>11.59</v>
      </c>
      <c r="G8368" s="77">
        <v>11.33</v>
      </c>
      <c r="H8368" s="77">
        <v>2140</v>
      </c>
      <c r="I8368" s="77">
        <v>12.31</v>
      </c>
      <c r="J8368" s="77" t="s">
        <v>74</v>
      </c>
      <c r="K8368" s="77">
        <v>60.72</v>
      </c>
      <c r="L8368" s="77">
        <v>44.242334999999997</v>
      </c>
      <c r="M8368" s="77">
        <v>0.1303389615398918</v>
      </c>
      <c r="N8368" s="77">
        <v>43.747802000000007</v>
      </c>
      <c r="O8368" s="77">
        <v>1.2622302715916791</v>
      </c>
      <c r="P8368" s="77">
        <v>2403000</v>
      </c>
      <c r="Q8368" s="77">
        <v>2594000</v>
      </c>
      <c r="R8368" s="77">
        <v>0.93</v>
      </c>
      <c r="S8368" s="77">
        <v>37.213999999999999</v>
      </c>
      <c r="T8368" s="77">
        <v>9.8420000000000023</v>
      </c>
      <c r="U8368" s="77">
        <v>21.263200000000001</v>
      </c>
      <c r="V8368" s="77">
        <v>2.4706351761676228</v>
      </c>
      <c r="AC8368" s="77">
        <v>44.6</v>
      </c>
      <c r="AD8368" s="77">
        <v>42.87</v>
      </c>
      <c r="AH8368" s="77">
        <f>IF(AND(M8368&lt;Variables!$G$6,M8368&gt;Variables!$G$5),0,1)</f>
        <v>1</v>
      </c>
      <c r="AI8368" s="77">
        <f t="shared" si="262"/>
        <v>0</v>
      </c>
      <c r="AJ8368" s="77">
        <f>IF(I8368&gt;Variables!$G$7,0,1)</f>
        <v>1</v>
      </c>
      <c r="AK8368" s="77">
        <f>IF(F8368&gt;Variables!$G$8,0,1)</f>
        <v>0</v>
      </c>
      <c r="AL8368" s="77">
        <f>IF(G8368&gt;Variables!$G$9,0,1)</f>
        <v>0</v>
      </c>
      <c r="AM8368" s="77">
        <f>IF(AND(K8368&gt;Variables!$G$10,K8368&lt;Variables!$G$11),0,1)</f>
        <v>1</v>
      </c>
      <c r="AN8368" s="77">
        <f>IF(H8368&lt;Variables!$G$13,1,0)</f>
        <v>0</v>
      </c>
      <c r="AO8368" s="77">
        <f>IF(R8368&lt;Variables!$G$12,0,1)</f>
        <v>0</v>
      </c>
      <c r="AP8368" s="78">
        <f t="shared" si="263"/>
        <v>0</v>
      </c>
      <c r="AQ8368" s="77">
        <f>IF(V8368&lt;Variables!$G$15,1,0)</f>
        <v>1</v>
      </c>
      <c r="AR8368" s="77">
        <v>0</v>
      </c>
      <c r="AS8368" s="77">
        <v>0</v>
      </c>
      <c r="AT8368" s="77">
        <v>1</v>
      </c>
      <c r="AU8368" s="77">
        <v>0</v>
      </c>
      <c r="BA8368" s="77">
        <v>-2.25</v>
      </c>
    </row>
    <row r="8369" spans="3:53" x14ac:dyDescent="0.25">
      <c r="C8369" s="77" t="s">
        <v>869</v>
      </c>
      <c r="D8369" s="77" t="s">
        <v>661</v>
      </c>
      <c r="E8369" s="77">
        <v>52.9</v>
      </c>
      <c r="F8369" s="77">
        <v>22.51</v>
      </c>
      <c r="G8369" s="77">
        <v>21.59</v>
      </c>
      <c r="H8369" s="77">
        <v>1770</v>
      </c>
      <c r="I8369" s="77">
        <v>0.47499999999999998</v>
      </c>
      <c r="J8369" s="77" t="s">
        <v>74</v>
      </c>
      <c r="K8369" s="77">
        <v>58.95</v>
      </c>
      <c r="L8369" s="77">
        <v>52.503725000000003</v>
      </c>
      <c r="M8369" s="77">
        <v>0.4119231540238395</v>
      </c>
      <c r="N8369" s="77">
        <v>52.182098000000003</v>
      </c>
      <c r="O8369" s="77">
        <v>1.0308171204615091</v>
      </c>
      <c r="P8369" s="77">
        <v>6445000</v>
      </c>
      <c r="Q8369" s="77">
        <v>2052000</v>
      </c>
      <c r="R8369" s="77">
        <v>3.14</v>
      </c>
      <c r="S8369" s="77">
        <v>37.213999999999999</v>
      </c>
      <c r="T8369" s="77">
        <v>9.8420000000000023</v>
      </c>
      <c r="U8369" s="77">
        <v>21.263200000000001</v>
      </c>
      <c r="V8369" s="77">
        <v>2.4383647730794338</v>
      </c>
      <c r="AC8369" s="77">
        <v>53.15</v>
      </c>
      <c r="AD8369" s="77">
        <v>51.73</v>
      </c>
      <c r="AH8369" s="77">
        <f>IF(AND(M8369&lt;Variables!$G$6,M8369&gt;Variables!$G$5),0,1)</f>
        <v>1</v>
      </c>
      <c r="AI8369" s="77">
        <f t="shared" si="262"/>
        <v>0</v>
      </c>
      <c r="AJ8369" s="77">
        <f>IF(I8369&gt;Variables!$G$7,0,1)</f>
        <v>1</v>
      </c>
      <c r="AK8369" s="77">
        <f>IF(F8369&gt;Variables!$G$8,0,1)</f>
        <v>0</v>
      </c>
      <c r="AL8369" s="77">
        <f>IF(G8369&gt;Variables!$G$9,0,1)</f>
        <v>0</v>
      </c>
      <c r="AM8369" s="77">
        <f>IF(AND(K8369&gt;Variables!$G$10,K8369&lt;Variables!$G$11),0,1)</f>
        <v>1</v>
      </c>
      <c r="AN8369" s="77">
        <f>IF(H8369&lt;Variables!$G$13,1,0)</f>
        <v>0</v>
      </c>
      <c r="AO8369" s="77">
        <f>IF(R8369&lt;Variables!$G$12,0,1)</f>
        <v>1</v>
      </c>
      <c r="AP8369" s="78">
        <f t="shared" si="263"/>
        <v>0</v>
      </c>
      <c r="AQ8369" s="77">
        <f>IF(V8369&lt;Variables!$G$15,1,0)</f>
        <v>1</v>
      </c>
      <c r="AR8369" s="77">
        <v>1</v>
      </c>
      <c r="AS8369" s="77">
        <v>0</v>
      </c>
      <c r="AT8369" s="77">
        <v>0</v>
      </c>
      <c r="AU8369" s="77">
        <v>0</v>
      </c>
      <c r="BA8369" s="77">
        <v>0.23</v>
      </c>
    </row>
    <row r="8370" spans="3:53" x14ac:dyDescent="0.25">
      <c r="C8370" s="77" t="s">
        <v>869</v>
      </c>
      <c r="D8370" s="77" t="s">
        <v>581</v>
      </c>
      <c r="E8370" s="77">
        <v>109.88</v>
      </c>
      <c r="F8370" s="77">
        <v>16.62</v>
      </c>
      <c r="G8370" s="77">
        <v>-0.86</v>
      </c>
      <c r="H8370" s="77">
        <v>5880</v>
      </c>
      <c r="I8370" s="77">
        <v>43.939</v>
      </c>
      <c r="J8370" s="77" t="s">
        <v>74</v>
      </c>
      <c r="K8370" s="77">
        <v>73.62</v>
      </c>
      <c r="L8370" s="77">
        <v>108.90975</v>
      </c>
      <c r="M8370" s="77">
        <v>0.58787206838689343</v>
      </c>
      <c r="N8370" s="77">
        <v>107.51340399999999</v>
      </c>
      <c r="O8370" s="77">
        <v>1.8942717133205109</v>
      </c>
      <c r="P8370" s="77">
        <v>1993000</v>
      </c>
      <c r="Q8370" s="77">
        <v>826738</v>
      </c>
      <c r="R8370" s="77">
        <v>2.41</v>
      </c>
      <c r="S8370" s="77">
        <v>37.213999999999999</v>
      </c>
      <c r="T8370" s="77">
        <v>9.8420000000000023</v>
      </c>
      <c r="U8370" s="77">
        <v>21.263200000000001</v>
      </c>
      <c r="V8370" s="77">
        <v>2.556317091740639</v>
      </c>
      <c r="AC8370" s="77">
        <v>110</v>
      </c>
      <c r="AD8370" s="77">
        <v>107.33</v>
      </c>
      <c r="AH8370" s="77">
        <f>IF(AND(M8370&lt;Variables!$G$6,M8370&gt;Variables!$G$5),0,1)</f>
        <v>1</v>
      </c>
      <c r="AI8370" s="77">
        <f t="shared" ref="AI8370:AI8433" si="264">IF(L8370&gt;N8370,0,1)</f>
        <v>0</v>
      </c>
      <c r="AJ8370" s="77">
        <f>IF(I8370&gt;Variables!$G$7,0,1)</f>
        <v>1</v>
      </c>
      <c r="AK8370" s="77">
        <f>IF(F8370&gt;Variables!$G$8,0,1)</f>
        <v>0</v>
      </c>
      <c r="AL8370" s="77">
        <f>IF(G8370&gt;Variables!$G$9,0,1)</f>
        <v>1</v>
      </c>
      <c r="AM8370" s="77">
        <f>IF(AND(K8370&gt;Variables!$G$10,K8370&lt;Variables!$G$11),0,1)</f>
        <v>1</v>
      </c>
      <c r="AN8370" s="77">
        <f>IF(H8370&lt;Variables!$G$13,1,0)</f>
        <v>0</v>
      </c>
      <c r="AO8370" s="77">
        <f>IF(R8370&lt;Variables!$G$12,0,1)</f>
        <v>1</v>
      </c>
      <c r="AP8370" s="78">
        <f t="shared" ref="AP8370:AP8433" si="265">IF(J8370="Pass", 0,1)</f>
        <v>0</v>
      </c>
      <c r="AQ8370" s="77">
        <f>IF(V8370&lt;Variables!$G$15,1,0)</f>
        <v>1</v>
      </c>
      <c r="AR8370" s="77">
        <v>0</v>
      </c>
      <c r="AS8370" s="77">
        <v>0</v>
      </c>
      <c r="AT8370" s="77">
        <v>1</v>
      </c>
      <c r="AU8370" s="77">
        <v>0</v>
      </c>
      <c r="BA8370" s="77">
        <v>-1.65</v>
      </c>
    </row>
    <row r="8371" spans="3:53" x14ac:dyDescent="0.25">
      <c r="C8371" s="77" t="s">
        <v>869</v>
      </c>
      <c r="D8371" s="77" t="s">
        <v>649</v>
      </c>
      <c r="E8371" s="77">
        <v>68.2</v>
      </c>
      <c r="F8371" s="77">
        <v>15.92</v>
      </c>
      <c r="G8371" s="77">
        <v>13.18</v>
      </c>
      <c r="H8371" s="77">
        <v>4150</v>
      </c>
      <c r="I8371" s="77">
        <v>-6.86</v>
      </c>
      <c r="J8371" s="77" t="s">
        <v>74</v>
      </c>
      <c r="K8371" s="77">
        <v>53.04</v>
      </c>
      <c r="L8371" s="77">
        <v>67.963915000000014</v>
      </c>
      <c r="M8371" s="77">
        <v>-8.1830188858333541E-2</v>
      </c>
      <c r="N8371" s="77">
        <v>67.390090000000001</v>
      </c>
      <c r="O8371" s="77">
        <v>0.76897063054819526</v>
      </c>
      <c r="P8371" s="77">
        <v>4085000</v>
      </c>
      <c r="Q8371" s="77">
        <v>2787000</v>
      </c>
      <c r="R8371" s="77">
        <v>1.47</v>
      </c>
      <c r="S8371" s="77">
        <v>37.213999999999999</v>
      </c>
      <c r="T8371" s="77">
        <v>9.8420000000000023</v>
      </c>
      <c r="U8371" s="77">
        <v>21.263200000000001</v>
      </c>
      <c r="V8371" s="77">
        <v>2.4013404146900021</v>
      </c>
      <c r="AC8371" s="77">
        <v>68.069999999999993</v>
      </c>
      <c r="AD8371" s="77">
        <v>65.63</v>
      </c>
      <c r="AH8371" s="77">
        <f>IF(AND(M8371&lt;Variables!$G$6,M8371&gt;Variables!$G$5),0,1)</f>
        <v>1</v>
      </c>
      <c r="AI8371" s="77">
        <f t="shared" si="264"/>
        <v>0</v>
      </c>
      <c r="AJ8371" s="77">
        <f>IF(I8371&gt;Variables!$G$7,0,1)</f>
        <v>1</v>
      </c>
      <c r="AK8371" s="77">
        <f>IF(F8371&gt;Variables!$G$8,0,1)</f>
        <v>0</v>
      </c>
      <c r="AL8371" s="77">
        <f>IF(G8371&gt;Variables!$G$9,0,1)</f>
        <v>0</v>
      </c>
      <c r="AM8371" s="77">
        <f>IF(AND(K8371&gt;Variables!$G$10,K8371&lt;Variables!$G$11),0,1)</f>
        <v>1</v>
      </c>
      <c r="AN8371" s="77">
        <f>IF(H8371&lt;Variables!$G$13,1,0)</f>
        <v>0</v>
      </c>
      <c r="AO8371" s="77">
        <f>IF(R8371&lt;Variables!$G$12,0,1)</f>
        <v>0</v>
      </c>
      <c r="AP8371" s="78">
        <f t="shared" si="265"/>
        <v>0</v>
      </c>
      <c r="AQ8371" s="77">
        <f>IF(V8371&lt;Variables!$G$15,1,0)</f>
        <v>1</v>
      </c>
      <c r="AR8371" s="77">
        <v>0</v>
      </c>
      <c r="AS8371" s="77">
        <v>0</v>
      </c>
      <c r="AT8371" s="77">
        <v>1</v>
      </c>
      <c r="AU8371" s="77">
        <v>0</v>
      </c>
      <c r="BA8371" s="77">
        <v>-2.25</v>
      </c>
    </row>
    <row r="8372" spans="3:53" x14ac:dyDescent="0.25">
      <c r="C8372" s="77" t="s">
        <v>869</v>
      </c>
      <c r="D8372" s="77" t="s">
        <v>705</v>
      </c>
      <c r="E8372" s="77">
        <v>619.54</v>
      </c>
      <c r="F8372" s="77">
        <v>13.04</v>
      </c>
      <c r="G8372" s="77">
        <v>8.64</v>
      </c>
      <c r="H8372" s="77">
        <v>5670</v>
      </c>
      <c r="I8372" s="77">
        <v>-28.661999999999999</v>
      </c>
      <c r="J8372" s="77" t="s">
        <v>74</v>
      </c>
      <c r="K8372" s="77">
        <v>65.86</v>
      </c>
      <c r="L8372" s="77">
        <v>616.42697500000008</v>
      </c>
      <c r="M8372" s="77">
        <v>0.51506912071780941</v>
      </c>
      <c r="N8372" s="77">
        <v>610.40145400000006</v>
      </c>
      <c r="O8372" s="77">
        <v>1.5072942470415409</v>
      </c>
      <c r="P8372" s="77">
        <v>934326</v>
      </c>
      <c r="Q8372" s="77">
        <v>748460</v>
      </c>
      <c r="R8372" s="77">
        <v>1.25</v>
      </c>
      <c r="S8372" s="77">
        <v>37.213999999999999</v>
      </c>
      <c r="T8372" s="77">
        <v>9.8420000000000023</v>
      </c>
      <c r="U8372" s="77">
        <v>21.263200000000001</v>
      </c>
      <c r="V8372" s="77">
        <v>2.494325741678098</v>
      </c>
      <c r="AC8372" s="77">
        <v>629.51</v>
      </c>
      <c r="AD8372" s="77">
        <v>613</v>
      </c>
      <c r="AH8372" s="77">
        <f>IF(AND(M8372&lt;Variables!$G$6,M8372&gt;Variables!$G$5),0,1)</f>
        <v>1</v>
      </c>
      <c r="AI8372" s="77">
        <f t="shared" si="264"/>
        <v>0</v>
      </c>
      <c r="AJ8372" s="77">
        <f>IF(I8372&gt;Variables!$G$7,0,1)</f>
        <v>1</v>
      </c>
      <c r="AK8372" s="77">
        <f>IF(F8372&gt;Variables!$G$8,0,1)</f>
        <v>0</v>
      </c>
      <c r="AL8372" s="77">
        <f>IF(G8372&gt;Variables!$G$9,0,1)</f>
        <v>1</v>
      </c>
      <c r="AM8372" s="77">
        <f>IF(AND(K8372&gt;Variables!$G$10,K8372&lt;Variables!$G$11),0,1)</f>
        <v>0</v>
      </c>
      <c r="AN8372" s="77">
        <f>IF(H8372&lt;Variables!$G$13,1,0)</f>
        <v>0</v>
      </c>
      <c r="AO8372" s="77">
        <f>IF(R8372&lt;Variables!$G$12,0,1)</f>
        <v>0</v>
      </c>
      <c r="AP8372" s="78">
        <f t="shared" si="265"/>
        <v>0</v>
      </c>
      <c r="AQ8372" s="77">
        <f>IF(V8372&lt;Variables!$G$15,1,0)</f>
        <v>1</v>
      </c>
      <c r="AR8372" s="77">
        <v>0</v>
      </c>
      <c r="AS8372" s="77">
        <v>0</v>
      </c>
      <c r="AT8372" s="77">
        <v>0</v>
      </c>
      <c r="AU8372" s="77">
        <v>1</v>
      </c>
      <c r="BA8372" s="77">
        <v>-0.83</v>
      </c>
    </row>
    <row r="8373" spans="3:53" x14ac:dyDescent="0.25">
      <c r="C8373" s="77" t="s">
        <v>869</v>
      </c>
      <c r="D8373" s="77" t="s">
        <v>659</v>
      </c>
      <c r="E8373" s="77">
        <v>45.31</v>
      </c>
      <c r="F8373" s="77">
        <v>11.72</v>
      </c>
      <c r="G8373" s="77">
        <v>8.76</v>
      </c>
      <c r="H8373" s="77">
        <v>2320</v>
      </c>
      <c r="I8373" s="77">
        <v>-24.486999999999998</v>
      </c>
      <c r="J8373" s="77" t="s">
        <v>74</v>
      </c>
      <c r="K8373" s="77">
        <v>71.33</v>
      </c>
      <c r="L8373" s="77">
        <v>45.052249999999987</v>
      </c>
      <c r="M8373" s="77">
        <v>0.28355964463485411</v>
      </c>
      <c r="N8373" s="77">
        <v>44.634763999999997</v>
      </c>
      <c r="O8373" s="77">
        <v>1.2215500904183181</v>
      </c>
      <c r="P8373" s="77">
        <v>2462000</v>
      </c>
      <c r="Q8373" s="77">
        <v>1694000</v>
      </c>
      <c r="R8373" s="77">
        <v>1.45</v>
      </c>
      <c r="S8373" s="77">
        <v>37.213999999999999</v>
      </c>
      <c r="T8373" s="77">
        <v>9.8420000000000023</v>
      </c>
      <c r="U8373" s="77">
        <v>21.263200000000001</v>
      </c>
      <c r="V8373" s="77">
        <v>2.5631386802279561</v>
      </c>
      <c r="AC8373" s="77">
        <v>45.52</v>
      </c>
      <c r="AD8373" s="77">
        <v>44.875</v>
      </c>
      <c r="AH8373" s="77">
        <f>IF(AND(M8373&lt;Variables!$G$6,M8373&gt;Variables!$G$5),0,1)</f>
        <v>1</v>
      </c>
      <c r="AI8373" s="77">
        <f t="shared" si="264"/>
        <v>0</v>
      </c>
      <c r="AJ8373" s="77">
        <f>IF(I8373&gt;Variables!$G$7,0,1)</f>
        <v>1</v>
      </c>
      <c r="AK8373" s="77">
        <f>IF(F8373&gt;Variables!$G$8,0,1)</f>
        <v>0</v>
      </c>
      <c r="AL8373" s="77">
        <f>IF(G8373&gt;Variables!$G$9,0,1)</f>
        <v>1</v>
      </c>
      <c r="AM8373" s="77">
        <f>IF(AND(K8373&gt;Variables!$G$10,K8373&lt;Variables!$G$11),0,1)</f>
        <v>1</v>
      </c>
      <c r="AN8373" s="77">
        <f>IF(H8373&lt;Variables!$G$13,1,0)</f>
        <v>0</v>
      </c>
      <c r="AO8373" s="77">
        <f>IF(R8373&lt;Variables!$G$12,0,1)</f>
        <v>0</v>
      </c>
      <c r="AP8373" s="78">
        <f t="shared" si="265"/>
        <v>0</v>
      </c>
      <c r="AQ8373" s="77">
        <f>IF(V8373&lt;Variables!$G$15,1,0)</f>
        <v>1</v>
      </c>
      <c r="AR8373" s="77">
        <v>0</v>
      </c>
      <c r="AS8373" s="77">
        <v>0</v>
      </c>
      <c r="AT8373" s="77">
        <v>0</v>
      </c>
      <c r="AU8373" s="77">
        <v>1</v>
      </c>
      <c r="BA8373" s="77">
        <v>-0.76</v>
      </c>
    </row>
    <row r="8374" spans="3:53" x14ac:dyDescent="0.25">
      <c r="C8374" s="77" t="s">
        <v>869</v>
      </c>
      <c r="D8374" s="77" t="s">
        <v>699</v>
      </c>
      <c r="E8374" s="77">
        <v>3.39</v>
      </c>
      <c r="F8374" s="77">
        <v>29.73</v>
      </c>
      <c r="G8374" s="77">
        <v>22.59</v>
      </c>
      <c r="H8374" s="77">
        <v>52.01</v>
      </c>
      <c r="I8374" s="77">
        <v>38.137</v>
      </c>
      <c r="J8374" s="77" t="s">
        <v>75</v>
      </c>
      <c r="K8374" s="77">
        <v>43.79</v>
      </c>
      <c r="L8374" s="77">
        <v>3.4164549999999991</v>
      </c>
      <c r="M8374" s="77">
        <v>-1.68171394032701</v>
      </c>
      <c r="N8374" s="77">
        <v>3.3831600000000002</v>
      </c>
      <c r="O8374" s="77">
        <v>-0.71412525567811569</v>
      </c>
      <c r="P8374" s="77">
        <v>4030000</v>
      </c>
      <c r="Q8374" s="77">
        <v>100560</v>
      </c>
      <c r="R8374" s="77">
        <v>40.08</v>
      </c>
      <c r="S8374" s="77">
        <v>37.213999999999999</v>
      </c>
      <c r="T8374" s="77">
        <v>9.8420000000000023</v>
      </c>
      <c r="U8374" s="77">
        <v>21.263200000000001</v>
      </c>
      <c r="V8374" s="77">
        <v>2.3162282974199861</v>
      </c>
      <c r="AC8374" s="77">
        <v>3.9</v>
      </c>
      <c r="AD8374" s="77">
        <v>3.13</v>
      </c>
      <c r="AH8374" s="77">
        <f>IF(AND(M8374&lt;Variables!$G$6,M8374&gt;Variables!$G$5),0,1)</f>
        <v>0</v>
      </c>
      <c r="AI8374" s="77">
        <f t="shared" si="264"/>
        <v>0</v>
      </c>
      <c r="AJ8374" s="77">
        <f>IF(I8374&gt;Variables!$G$7,0,1)</f>
        <v>1</v>
      </c>
      <c r="AK8374" s="77">
        <f>IF(F8374&gt;Variables!$G$8,0,1)</f>
        <v>0</v>
      </c>
      <c r="AL8374" s="77">
        <f>IF(G8374&gt;Variables!$G$9,0,1)</f>
        <v>0</v>
      </c>
      <c r="AM8374" s="77">
        <f>IF(AND(K8374&gt;Variables!$G$10,K8374&lt;Variables!$G$11),0,1)</f>
        <v>1</v>
      </c>
      <c r="AN8374" s="77">
        <f>IF(H8374&lt;Variables!$G$13,1,0)</f>
        <v>1</v>
      </c>
      <c r="AO8374" s="77">
        <f>IF(R8374&lt;Variables!$G$12,0,1)</f>
        <v>1</v>
      </c>
      <c r="AP8374" s="78">
        <f t="shared" si="265"/>
        <v>1</v>
      </c>
      <c r="AQ8374" s="77">
        <f>IF(V8374&lt;Variables!$G$15,1,0)</f>
        <v>1</v>
      </c>
      <c r="AR8374" s="77">
        <v>0</v>
      </c>
      <c r="AS8374" s="77">
        <v>0</v>
      </c>
      <c r="AT8374" s="77">
        <v>1</v>
      </c>
      <c r="AU8374" s="77">
        <v>0</v>
      </c>
      <c r="BA8374" s="77">
        <v>-2.25</v>
      </c>
    </row>
    <row r="8375" spans="3:53" x14ac:dyDescent="0.25">
      <c r="C8375" s="77" t="s">
        <v>869</v>
      </c>
      <c r="D8375" s="77" t="s">
        <v>714</v>
      </c>
      <c r="E8375" s="77">
        <v>36.409999999999997</v>
      </c>
      <c r="F8375" s="77">
        <v>10.1</v>
      </c>
      <c r="G8375" s="77">
        <v>6.3</v>
      </c>
      <c r="H8375" s="77">
        <v>2860</v>
      </c>
      <c r="I8375" s="77">
        <v>-43.201000000000001</v>
      </c>
      <c r="J8375" s="77" t="s">
        <v>74</v>
      </c>
      <c r="K8375" s="77">
        <v>57.45</v>
      </c>
      <c r="L8375" s="77">
        <v>36.209800000000001</v>
      </c>
      <c r="M8375" s="77">
        <v>0.13863650172051961</v>
      </c>
      <c r="N8375" s="77">
        <v>35.877072000000013</v>
      </c>
      <c r="O8375" s="77">
        <v>1.0673334769347751</v>
      </c>
      <c r="P8375" s="77">
        <v>6663000</v>
      </c>
      <c r="Q8375" s="77">
        <v>19321000</v>
      </c>
      <c r="R8375" s="77">
        <v>0.34</v>
      </c>
      <c r="S8375" s="77">
        <v>37.213999999999999</v>
      </c>
      <c r="T8375" s="77">
        <v>9.8420000000000023</v>
      </c>
      <c r="U8375" s="77">
        <v>21.263200000000001</v>
      </c>
      <c r="V8375" s="77">
        <v>2.437594603438848</v>
      </c>
      <c r="AC8375" s="77">
        <v>36.585000000000001</v>
      </c>
      <c r="AD8375" s="77">
        <v>35.36</v>
      </c>
      <c r="AH8375" s="77">
        <f>IF(AND(M8375&lt;Variables!$G$6,M8375&gt;Variables!$G$5),0,1)</f>
        <v>1</v>
      </c>
      <c r="AI8375" s="77">
        <f t="shared" si="264"/>
        <v>0</v>
      </c>
      <c r="AJ8375" s="77">
        <f>IF(I8375&gt;Variables!$G$7,0,1)</f>
        <v>1</v>
      </c>
      <c r="AK8375" s="77">
        <f>IF(F8375&gt;Variables!$G$8,0,1)</f>
        <v>0</v>
      </c>
      <c r="AL8375" s="77">
        <f>IF(G8375&gt;Variables!$G$9,0,1)</f>
        <v>1</v>
      </c>
      <c r="AM8375" s="77">
        <f>IF(AND(K8375&gt;Variables!$G$10,K8375&lt;Variables!$G$11),0,1)</f>
        <v>1</v>
      </c>
      <c r="AN8375" s="77">
        <f>IF(H8375&lt;Variables!$G$13,1,0)</f>
        <v>0</v>
      </c>
      <c r="AO8375" s="77">
        <f>IF(R8375&lt;Variables!$G$12,0,1)</f>
        <v>0</v>
      </c>
      <c r="AP8375" s="78">
        <f t="shared" si="265"/>
        <v>0</v>
      </c>
      <c r="AQ8375" s="77">
        <f>IF(V8375&lt;Variables!$G$15,1,0)</f>
        <v>1</v>
      </c>
      <c r="AR8375" s="77">
        <v>0</v>
      </c>
      <c r="AS8375" s="77">
        <v>0</v>
      </c>
      <c r="AT8375" s="77">
        <v>0</v>
      </c>
      <c r="AU8375" s="77">
        <v>1</v>
      </c>
      <c r="BA8375" s="77">
        <v>-1.1399999999999999</v>
      </c>
    </row>
    <row r="8376" spans="3:53" x14ac:dyDescent="0.25">
      <c r="C8376" s="77" t="s">
        <v>869</v>
      </c>
      <c r="D8376" s="77" t="s">
        <v>701</v>
      </c>
      <c r="E8376" s="77">
        <v>34.76</v>
      </c>
      <c r="F8376" s="77">
        <v>9.4600000000000009</v>
      </c>
      <c r="G8376" s="77">
        <v>8.17</v>
      </c>
      <c r="H8376" s="77">
        <v>9770</v>
      </c>
      <c r="I8376" s="77">
        <v>41.959000000000003</v>
      </c>
      <c r="J8376" s="77" t="s">
        <v>74</v>
      </c>
      <c r="K8376" s="77">
        <v>58.76</v>
      </c>
      <c r="L8376" s="77">
        <v>34.520479999999999</v>
      </c>
      <c r="M8376" s="77">
        <v>0.27004259500447941</v>
      </c>
      <c r="N8376" s="77">
        <v>34.418534000000001</v>
      </c>
      <c r="O8376" s="77">
        <v>0.56703751531079261</v>
      </c>
      <c r="P8376" s="77">
        <v>4138000</v>
      </c>
      <c r="Q8376" s="77">
        <v>6712000</v>
      </c>
      <c r="R8376" s="77">
        <v>0.62</v>
      </c>
      <c r="S8376" s="77">
        <v>37.213999999999999</v>
      </c>
      <c r="T8376" s="77">
        <v>9.8420000000000023</v>
      </c>
      <c r="U8376" s="77">
        <v>21.263200000000001</v>
      </c>
      <c r="V8376" s="77">
        <v>2.443900717323976</v>
      </c>
      <c r="AC8376" s="77">
        <v>35.06</v>
      </c>
      <c r="AD8376" s="77">
        <v>34.43</v>
      </c>
      <c r="AH8376" s="77">
        <f>IF(AND(M8376&lt;Variables!$G$6,M8376&gt;Variables!$G$5),0,1)</f>
        <v>1</v>
      </c>
      <c r="AI8376" s="77">
        <f t="shared" si="264"/>
        <v>0</v>
      </c>
      <c r="AJ8376" s="77">
        <f>IF(I8376&gt;Variables!$G$7,0,1)</f>
        <v>1</v>
      </c>
      <c r="AK8376" s="77">
        <f>IF(F8376&gt;Variables!$G$8,0,1)</f>
        <v>0</v>
      </c>
      <c r="AL8376" s="77">
        <f>IF(G8376&gt;Variables!$G$9,0,1)</f>
        <v>1</v>
      </c>
      <c r="AM8376" s="77">
        <f>IF(AND(K8376&gt;Variables!$G$10,K8376&lt;Variables!$G$11),0,1)</f>
        <v>1</v>
      </c>
      <c r="AN8376" s="77">
        <f>IF(H8376&lt;Variables!$G$13,1,0)</f>
        <v>0</v>
      </c>
      <c r="AO8376" s="77">
        <f>IF(R8376&lt;Variables!$G$12,0,1)</f>
        <v>0</v>
      </c>
      <c r="AP8376" s="78">
        <f t="shared" si="265"/>
        <v>0</v>
      </c>
      <c r="AQ8376" s="77">
        <f>IF(V8376&lt;Variables!$G$15,1,0)</f>
        <v>1</v>
      </c>
      <c r="AR8376" s="77">
        <v>0</v>
      </c>
      <c r="AS8376" s="77">
        <v>0</v>
      </c>
      <c r="AT8376" s="77">
        <v>1</v>
      </c>
      <c r="AU8376" s="77">
        <v>0</v>
      </c>
      <c r="BA8376" s="77">
        <v>-0.86</v>
      </c>
    </row>
    <row r="8377" spans="3:53" x14ac:dyDescent="0.25">
      <c r="C8377" s="77" t="s">
        <v>869</v>
      </c>
      <c r="D8377" s="77" t="s">
        <v>663</v>
      </c>
      <c r="E8377" s="77">
        <v>49.43</v>
      </c>
      <c r="F8377" s="77">
        <v>9.39</v>
      </c>
      <c r="G8377" s="77">
        <v>7.72</v>
      </c>
      <c r="H8377" s="77">
        <v>74490</v>
      </c>
      <c r="I8377" s="77">
        <v>34.459000000000003</v>
      </c>
      <c r="J8377" s="77" t="s">
        <v>74</v>
      </c>
      <c r="K8377" s="77">
        <v>53.37</v>
      </c>
      <c r="L8377" s="77">
        <v>49.265594999999998</v>
      </c>
      <c r="M8377" s="77">
        <v>-3.1654951087071392E-2</v>
      </c>
      <c r="N8377" s="77">
        <v>49.134174000000002</v>
      </c>
      <c r="O8377" s="77">
        <v>0.23573409415613339</v>
      </c>
      <c r="P8377" s="77">
        <v>54361000</v>
      </c>
      <c r="Q8377" s="77">
        <v>70837000</v>
      </c>
      <c r="R8377" s="77">
        <v>0.77</v>
      </c>
      <c r="S8377" s="77">
        <v>37.213999999999999</v>
      </c>
      <c r="T8377" s="77">
        <v>9.8420000000000023</v>
      </c>
      <c r="U8377" s="77">
        <v>21.263200000000001</v>
      </c>
      <c r="V8377" s="77">
        <v>2.403044312439016</v>
      </c>
      <c r="AC8377" s="77">
        <v>49.65</v>
      </c>
      <c r="AD8377" s="77">
        <v>48.8</v>
      </c>
      <c r="AH8377" s="77">
        <f>IF(AND(M8377&lt;Variables!$G$6,M8377&gt;Variables!$G$5),0,1)</f>
        <v>1</v>
      </c>
      <c r="AI8377" s="77">
        <f t="shared" si="264"/>
        <v>0</v>
      </c>
      <c r="AJ8377" s="77">
        <f>IF(I8377&gt;Variables!$G$7,0,1)</f>
        <v>1</v>
      </c>
      <c r="AK8377" s="77">
        <f>IF(F8377&gt;Variables!$G$8,0,1)</f>
        <v>0</v>
      </c>
      <c r="AL8377" s="77">
        <f>IF(G8377&gt;Variables!$G$9,0,1)</f>
        <v>1</v>
      </c>
      <c r="AM8377" s="77">
        <f>IF(AND(K8377&gt;Variables!$G$10,K8377&lt;Variables!$G$11),0,1)</f>
        <v>1</v>
      </c>
      <c r="AN8377" s="77">
        <f>IF(H8377&lt;Variables!$G$13,1,0)</f>
        <v>0</v>
      </c>
      <c r="AO8377" s="77">
        <f>IF(R8377&lt;Variables!$G$12,0,1)</f>
        <v>0</v>
      </c>
      <c r="AP8377" s="78">
        <f t="shared" si="265"/>
        <v>0</v>
      </c>
      <c r="AQ8377" s="77">
        <f>IF(V8377&lt;Variables!$G$15,1,0)</f>
        <v>1</v>
      </c>
      <c r="AR8377" s="77">
        <v>0</v>
      </c>
      <c r="AS8377" s="77">
        <v>0</v>
      </c>
      <c r="AT8377" s="77">
        <v>0</v>
      </c>
      <c r="AU8377" s="77">
        <v>1</v>
      </c>
      <c r="BA8377" s="77">
        <v>-0.65</v>
      </c>
    </row>
    <row r="8378" spans="3:53" x14ac:dyDescent="0.25">
      <c r="C8378" s="77" t="s">
        <v>869</v>
      </c>
      <c r="D8378" s="77" t="s">
        <v>662</v>
      </c>
      <c r="E8378" s="77">
        <v>8.91</v>
      </c>
      <c r="F8378" s="77">
        <v>29.22</v>
      </c>
      <c r="G8378" s="77">
        <v>4.83</v>
      </c>
      <c r="H8378" s="77">
        <v>583.41</v>
      </c>
      <c r="I8378" s="77">
        <v>24.954999999999998</v>
      </c>
      <c r="J8378" s="77" t="s">
        <v>74</v>
      </c>
      <c r="K8378" s="77">
        <v>45.95</v>
      </c>
      <c r="L8378" s="77">
        <v>8.9075500000000005</v>
      </c>
      <c r="M8378" s="77">
        <v>-0.1970238730066062</v>
      </c>
      <c r="N8378" s="77">
        <v>8.9133199999999988</v>
      </c>
      <c r="O8378" s="77">
        <v>-0.26163090745085149</v>
      </c>
      <c r="P8378" s="77">
        <v>7350000</v>
      </c>
      <c r="Q8378" s="77">
        <v>659720</v>
      </c>
      <c r="R8378" s="77">
        <v>11.14</v>
      </c>
      <c r="S8378" s="77">
        <v>37.213999999999999</v>
      </c>
      <c r="T8378" s="77">
        <v>9.8420000000000023</v>
      </c>
      <c r="U8378" s="77">
        <v>21.263200000000001</v>
      </c>
      <c r="V8378" s="77">
        <v>2.3278601506699368</v>
      </c>
      <c r="AC8378" s="77">
        <v>8.9700000000000006</v>
      </c>
      <c r="AD8378" s="77">
        <v>8.7899999999999991</v>
      </c>
      <c r="AH8378" s="77">
        <f>IF(AND(M8378&lt;Variables!$G$6,M8378&gt;Variables!$G$5),0,1)</f>
        <v>1</v>
      </c>
      <c r="AI8378" s="77">
        <f t="shared" si="264"/>
        <v>1</v>
      </c>
      <c r="AJ8378" s="77">
        <f>IF(I8378&gt;Variables!$G$7,0,1)</f>
        <v>1</v>
      </c>
      <c r="AK8378" s="77">
        <f>IF(F8378&gt;Variables!$G$8,0,1)</f>
        <v>0</v>
      </c>
      <c r="AL8378" s="77">
        <f>IF(G8378&gt;Variables!$G$9,0,1)</f>
        <v>1</v>
      </c>
      <c r="AM8378" s="77">
        <f>IF(AND(K8378&gt;Variables!$G$10,K8378&lt;Variables!$G$11),0,1)</f>
        <v>1</v>
      </c>
      <c r="AN8378" s="77">
        <f>IF(H8378&lt;Variables!$G$13,1,0)</f>
        <v>1</v>
      </c>
      <c r="AO8378" s="77">
        <f>IF(R8378&lt;Variables!$G$12,0,1)</f>
        <v>1</v>
      </c>
      <c r="AP8378" s="78">
        <f t="shared" si="265"/>
        <v>0</v>
      </c>
      <c r="AQ8378" s="77">
        <f>IF(V8378&lt;Variables!$G$15,1,0)</f>
        <v>1</v>
      </c>
      <c r="AR8378" s="77">
        <v>0</v>
      </c>
      <c r="AS8378" s="77">
        <v>1</v>
      </c>
      <c r="AT8378" s="77">
        <v>0</v>
      </c>
      <c r="AU8378" s="77">
        <v>0</v>
      </c>
      <c r="BA8378" s="77">
        <v>0.19</v>
      </c>
    </row>
    <row r="8379" spans="3:53" x14ac:dyDescent="0.25">
      <c r="C8379" s="77" t="s">
        <v>869</v>
      </c>
      <c r="D8379" s="77" t="s">
        <v>551</v>
      </c>
      <c r="E8379" s="77">
        <v>6.34</v>
      </c>
      <c r="F8379" s="77">
        <v>69.819999999999993</v>
      </c>
      <c r="G8379" s="77">
        <v>18.3</v>
      </c>
      <c r="H8379" s="77">
        <v>38.479999999999997</v>
      </c>
      <c r="I8379" s="77">
        <v>10.375</v>
      </c>
      <c r="J8379" s="77" t="s">
        <v>75</v>
      </c>
      <c r="K8379" s="77">
        <v>39.770000000000003</v>
      </c>
      <c r="L8379" s="77">
        <v>6.4985600000000003</v>
      </c>
      <c r="M8379" s="77">
        <v>-1.5151048847744759</v>
      </c>
      <c r="N8379" s="77">
        <v>6.7010360000000011</v>
      </c>
      <c r="O8379" s="77">
        <v>-4.4908876776665716</v>
      </c>
      <c r="P8379" s="77">
        <v>164170000</v>
      </c>
      <c r="Q8379" s="77">
        <v>11670000</v>
      </c>
      <c r="R8379" s="77">
        <v>14.07</v>
      </c>
      <c r="S8379" s="77">
        <v>37.213999999999999</v>
      </c>
      <c r="T8379" s="77">
        <v>9.8420000000000023</v>
      </c>
      <c r="U8379" s="77">
        <v>21.263200000000001</v>
      </c>
      <c r="V8379" s="77">
        <v>2.2556473046631869</v>
      </c>
      <c r="AC8379" s="77">
        <v>7.52</v>
      </c>
      <c r="AD8379" s="77">
        <v>6.02</v>
      </c>
      <c r="AH8379" s="77">
        <f>IF(AND(M8379&lt;Variables!$G$6,M8379&gt;Variables!$G$5),0,1)</f>
        <v>0</v>
      </c>
      <c r="AI8379" s="77">
        <f t="shared" si="264"/>
        <v>1</v>
      </c>
      <c r="AJ8379" s="77">
        <f>IF(I8379&gt;Variables!$G$7,0,1)</f>
        <v>1</v>
      </c>
      <c r="AK8379" s="77">
        <f>IF(F8379&gt;Variables!$G$8,0,1)</f>
        <v>0</v>
      </c>
      <c r="AL8379" s="77">
        <f>IF(G8379&gt;Variables!$G$9,0,1)</f>
        <v>0</v>
      </c>
      <c r="AM8379" s="77">
        <f>IF(AND(K8379&gt;Variables!$G$10,K8379&lt;Variables!$G$11),0,1)</f>
        <v>1</v>
      </c>
      <c r="AN8379" s="77">
        <f>IF(H8379&lt;Variables!$G$13,1,0)</f>
        <v>1</v>
      </c>
      <c r="AO8379" s="77">
        <f>IF(R8379&lt;Variables!$G$12,0,1)</f>
        <v>1</v>
      </c>
      <c r="AP8379" s="78">
        <f t="shared" si="265"/>
        <v>1</v>
      </c>
      <c r="AQ8379" s="77">
        <f>IF(V8379&lt;Variables!$G$15,1,0)</f>
        <v>1</v>
      </c>
      <c r="AR8379" s="77">
        <v>0</v>
      </c>
      <c r="AS8379" s="77">
        <v>0</v>
      </c>
      <c r="AT8379" s="77">
        <v>1</v>
      </c>
      <c r="AU8379" s="77">
        <v>0</v>
      </c>
      <c r="BA8379" s="77">
        <v>-2.25</v>
      </c>
    </row>
    <row r="8380" spans="3:53" x14ac:dyDescent="0.25">
      <c r="C8380" s="77" t="s">
        <v>869</v>
      </c>
      <c r="D8380" s="77" t="s">
        <v>280</v>
      </c>
      <c r="E8380" s="77">
        <v>44.93</v>
      </c>
      <c r="F8380" s="77">
        <v>25.73</v>
      </c>
      <c r="G8380" s="77">
        <v>6.7</v>
      </c>
      <c r="H8380" s="77">
        <v>1590</v>
      </c>
      <c r="I8380" s="77">
        <v>-99999</v>
      </c>
      <c r="J8380" s="77" t="s">
        <v>75</v>
      </c>
      <c r="K8380" s="77">
        <v>49.6</v>
      </c>
      <c r="L8380" s="77">
        <v>44.903171428571419</v>
      </c>
      <c r="M8380" s="77">
        <v>-0.29657466128701998</v>
      </c>
      <c r="N8380" s="77">
        <v>44.676655263157897</v>
      </c>
      <c r="O8380" s="77">
        <v>0.20893403118984449</v>
      </c>
      <c r="P8380" s="77">
        <v>1000000</v>
      </c>
      <c r="S8380" s="77">
        <v>37.213999999999999</v>
      </c>
      <c r="T8380" s="77">
        <v>9.8420000000000023</v>
      </c>
      <c r="U8380" s="77">
        <v>21.263200000000001</v>
      </c>
      <c r="V8380" s="77">
        <v>2.3702243381447441</v>
      </c>
      <c r="AC8380" s="77">
        <v>45.37</v>
      </c>
      <c r="AD8380" s="77">
        <v>42.77</v>
      </c>
      <c r="AH8380" s="77">
        <f>IF(AND(M8380&lt;Variables!$G$6,M8380&gt;Variables!$G$5),0,1)</f>
        <v>1</v>
      </c>
      <c r="AI8380" s="77">
        <f t="shared" si="264"/>
        <v>0</v>
      </c>
      <c r="AJ8380" s="77">
        <f>IF(I8380&gt;Variables!$G$7,0,1)</f>
        <v>1</v>
      </c>
      <c r="AK8380" s="77">
        <f>IF(F8380&gt;Variables!$G$8,0,1)</f>
        <v>0</v>
      </c>
      <c r="AL8380" s="77">
        <f>IF(G8380&gt;Variables!$G$9,0,1)</f>
        <v>1</v>
      </c>
      <c r="AM8380" s="77">
        <f>IF(AND(K8380&gt;Variables!$G$10,K8380&lt;Variables!$G$11),0,1)</f>
        <v>1</v>
      </c>
      <c r="AN8380" s="77">
        <f>IF(H8380&lt;Variables!$G$13,1,0)</f>
        <v>0</v>
      </c>
      <c r="AO8380" s="77">
        <f>IF(R8380&lt;Variables!$G$12,0,1)</f>
        <v>0</v>
      </c>
      <c r="AP8380" s="78">
        <f t="shared" si="265"/>
        <v>1</v>
      </c>
      <c r="AQ8380" s="77">
        <f>IF(V8380&lt;Variables!$G$15,1,0)</f>
        <v>1</v>
      </c>
      <c r="AR8380" s="77">
        <v>0</v>
      </c>
      <c r="AS8380" s="77">
        <v>0</v>
      </c>
      <c r="AT8380" s="77">
        <v>1</v>
      </c>
      <c r="AU8380" s="77">
        <v>0</v>
      </c>
      <c r="BA8380" s="77">
        <v>-2.25</v>
      </c>
    </row>
    <row r="8381" spans="3:53" x14ac:dyDescent="0.25">
      <c r="C8381" s="77" t="s">
        <v>869</v>
      </c>
      <c r="D8381" s="77" t="s">
        <v>575</v>
      </c>
      <c r="E8381" s="77">
        <v>47.81</v>
      </c>
      <c r="F8381" s="77">
        <v>9.92</v>
      </c>
      <c r="G8381" s="77">
        <v>7.64</v>
      </c>
      <c r="H8381" s="77">
        <v>2630</v>
      </c>
      <c r="I8381" s="77">
        <v>-16.405000000000001</v>
      </c>
      <c r="J8381" s="77" t="s">
        <v>75</v>
      </c>
      <c r="K8381" s="77">
        <v>53.88</v>
      </c>
      <c r="L8381" s="77">
        <v>47.631874999999987</v>
      </c>
      <c r="M8381" s="77">
        <v>1.7267848473323879E-2</v>
      </c>
      <c r="N8381" s="77">
        <v>47.484533999999996</v>
      </c>
      <c r="O8381" s="77">
        <v>0.32761403955231649</v>
      </c>
      <c r="P8381" s="77">
        <v>1384000</v>
      </c>
      <c r="Q8381" s="77">
        <v>1620000</v>
      </c>
      <c r="R8381" s="77">
        <v>0.85</v>
      </c>
      <c r="S8381" s="77">
        <v>37.213999999999999</v>
      </c>
      <c r="T8381" s="77">
        <v>9.8420000000000023</v>
      </c>
      <c r="U8381" s="77">
        <v>21.263200000000001</v>
      </c>
      <c r="V8381" s="77">
        <v>2.406554342099696</v>
      </c>
      <c r="AC8381" s="77">
        <v>48.879899999999999</v>
      </c>
      <c r="AD8381" s="77">
        <v>47.620399999999997</v>
      </c>
      <c r="AH8381" s="77">
        <f>IF(AND(M8381&lt;Variables!$G$6,M8381&gt;Variables!$G$5),0,1)</f>
        <v>1</v>
      </c>
      <c r="AI8381" s="77">
        <f t="shared" si="264"/>
        <v>0</v>
      </c>
      <c r="AJ8381" s="77">
        <f>IF(I8381&gt;Variables!$G$7,0,1)</f>
        <v>1</v>
      </c>
      <c r="AK8381" s="77">
        <f>IF(F8381&gt;Variables!$G$8,0,1)</f>
        <v>0</v>
      </c>
      <c r="AL8381" s="77">
        <f>IF(G8381&gt;Variables!$G$9,0,1)</f>
        <v>1</v>
      </c>
      <c r="AM8381" s="77">
        <f>IF(AND(K8381&gt;Variables!$G$10,K8381&lt;Variables!$G$11),0,1)</f>
        <v>1</v>
      </c>
      <c r="AN8381" s="77">
        <f>IF(H8381&lt;Variables!$G$13,1,0)</f>
        <v>0</v>
      </c>
      <c r="AO8381" s="77">
        <f>IF(R8381&lt;Variables!$G$12,0,1)</f>
        <v>0</v>
      </c>
      <c r="AP8381" s="78">
        <f t="shared" si="265"/>
        <v>1</v>
      </c>
      <c r="AQ8381" s="77">
        <f>IF(V8381&lt;Variables!$G$15,1,0)</f>
        <v>1</v>
      </c>
      <c r="AR8381" s="77">
        <v>0</v>
      </c>
      <c r="AS8381" s="77">
        <v>1</v>
      </c>
      <c r="AT8381" s="77">
        <v>0</v>
      </c>
      <c r="AU8381" s="77">
        <v>0</v>
      </c>
      <c r="BA8381" s="77">
        <v>0.49</v>
      </c>
    </row>
    <row r="8382" spans="3:53" x14ac:dyDescent="0.25">
      <c r="C8382" s="77" t="s">
        <v>869</v>
      </c>
      <c r="D8382" s="77" t="s">
        <v>667</v>
      </c>
      <c r="E8382" s="77">
        <v>86.41</v>
      </c>
      <c r="F8382" s="77">
        <v>79.58</v>
      </c>
      <c r="G8382" s="77">
        <v>1.1100000000000001</v>
      </c>
      <c r="H8382" s="77">
        <v>-99999</v>
      </c>
      <c r="I8382" s="77">
        <v>7.9000000000000001E-2</v>
      </c>
      <c r="J8382" s="77" t="s">
        <v>74</v>
      </c>
      <c r="K8382" s="77">
        <v>76.27</v>
      </c>
      <c r="L8382" s="77">
        <v>86.2</v>
      </c>
      <c r="M8382" s="77">
        <v>0</v>
      </c>
      <c r="N8382" s="77">
        <v>86.171249999999986</v>
      </c>
      <c r="O8382" s="77">
        <v>3.336379592963603E-2</v>
      </c>
      <c r="P8382" s="77">
        <v>41393</v>
      </c>
      <c r="Q8382" s="77">
        <v>530</v>
      </c>
      <c r="R8382" s="77">
        <v>78.099999999999994</v>
      </c>
      <c r="S8382" s="77">
        <v>37.213999999999999</v>
      </c>
      <c r="T8382" s="77">
        <v>9.8420000000000023</v>
      </c>
      <c r="U8382" s="77">
        <v>21.263200000000001</v>
      </c>
      <c r="V8382" s="77">
        <v>2.6391572000000001</v>
      </c>
      <c r="AC8382" s="77">
        <v>86.5</v>
      </c>
      <c r="AD8382" s="77">
        <v>86.05</v>
      </c>
      <c r="AH8382" s="77">
        <f>IF(AND(M8382&lt;Variables!$G$6,M8382&gt;Variables!$G$5),0,1)</f>
        <v>1</v>
      </c>
      <c r="AI8382" s="77">
        <f t="shared" si="264"/>
        <v>0</v>
      </c>
      <c r="AJ8382" s="77">
        <f>IF(I8382&gt;Variables!$G$7,0,1)</f>
        <v>1</v>
      </c>
      <c r="AK8382" s="77">
        <f>IF(F8382&gt;Variables!$G$8,0,1)</f>
        <v>0</v>
      </c>
      <c r="AL8382" s="77">
        <f>IF(G8382&gt;Variables!$G$9,0,1)</f>
        <v>1</v>
      </c>
      <c r="AM8382" s="77">
        <f>IF(AND(K8382&gt;Variables!$G$10,K8382&lt;Variables!$G$11),0,1)</f>
        <v>1</v>
      </c>
      <c r="AN8382" s="77">
        <f>IF(H8382&lt;Variables!$G$13,1,0)</f>
        <v>1</v>
      </c>
      <c r="AO8382" s="77">
        <f>IF(R8382&lt;Variables!$G$12,0,1)</f>
        <v>1</v>
      </c>
      <c r="AP8382" s="78">
        <f t="shared" si="265"/>
        <v>0</v>
      </c>
      <c r="AQ8382" s="77">
        <f>IF(V8382&lt;Variables!$G$15,1,0)</f>
        <v>1</v>
      </c>
      <c r="AR8382" s="77">
        <v>0</v>
      </c>
      <c r="AS8382" s="77">
        <v>0</v>
      </c>
      <c r="AT8382" s="77">
        <v>0</v>
      </c>
      <c r="AU8382" s="77">
        <v>0</v>
      </c>
      <c r="BA8382" s="77">
        <v>0</v>
      </c>
    </row>
    <row r="8383" spans="3:53" x14ac:dyDescent="0.25">
      <c r="C8383" s="77" t="s">
        <v>869</v>
      </c>
      <c r="D8383" s="77" t="s">
        <v>749</v>
      </c>
      <c r="E8383" s="77">
        <v>3.29</v>
      </c>
      <c r="F8383" s="77">
        <v>9.67</v>
      </c>
      <c r="G8383" s="77">
        <v>9.67</v>
      </c>
      <c r="H8383" s="77">
        <v>-99999</v>
      </c>
      <c r="I8383" s="77">
        <v>-7.3680000000000003</v>
      </c>
      <c r="J8383" s="77" t="s">
        <v>75</v>
      </c>
      <c r="K8383" s="77">
        <v>67.099999999999994</v>
      </c>
      <c r="L8383" s="77">
        <v>-99999</v>
      </c>
      <c r="M8383" s="77">
        <v>-99999</v>
      </c>
      <c r="N8383" s="77">
        <v>-99999</v>
      </c>
      <c r="O8383" s="77">
        <v>-99999</v>
      </c>
      <c r="P8383" s="77">
        <v>68482</v>
      </c>
      <c r="Q8383" s="77">
        <v>8182</v>
      </c>
      <c r="R8383" s="77">
        <v>8.3699999999999992</v>
      </c>
      <c r="S8383" s="77">
        <v>37.213999999999999</v>
      </c>
      <c r="T8383" s="77">
        <v>9.8420000000000023</v>
      </c>
      <c r="U8383" s="77">
        <v>21.263200000000001</v>
      </c>
      <c r="V8383" s="77">
        <v>-99999</v>
      </c>
      <c r="AC8383" s="77">
        <v>3.35</v>
      </c>
      <c r="AD8383" s="77">
        <v>3.14</v>
      </c>
      <c r="AH8383" s="77">
        <f>IF(AND(M8383&lt;Variables!$G$6,M8383&gt;Variables!$G$5),0,1)</f>
        <v>1</v>
      </c>
      <c r="AI8383" s="77">
        <f t="shared" si="264"/>
        <v>1</v>
      </c>
      <c r="AJ8383" s="77">
        <f>IF(I8383&gt;Variables!$G$7,0,1)</f>
        <v>1</v>
      </c>
      <c r="AK8383" s="77">
        <f>IF(F8383&gt;Variables!$G$8,0,1)</f>
        <v>0</v>
      </c>
      <c r="AL8383" s="77">
        <f>IF(G8383&gt;Variables!$G$9,0,1)</f>
        <v>1</v>
      </c>
      <c r="AM8383" s="77">
        <f>IF(AND(K8383&gt;Variables!$G$10,K8383&lt;Variables!$G$11),0,1)</f>
        <v>0</v>
      </c>
      <c r="AN8383" s="77">
        <f>IF(H8383&lt;Variables!$G$13,1,0)</f>
        <v>1</v>
      </c>
      <c r="AO8383" s="77">
        <f>IF(R8383&lt;Variables!$G$12,0,1)</f>
        <v>1</v>
      </c>
      <c r="AP8383" s="78">
        <f t="shared" si="265"/>
        <v>1</v>
      </c>
      <c r="AQ8383" s="77">
        <f>IF(V8383&lt;Variables!$G$15,1,0)</f>
        <v>1</v>
      </c>
      <c r="AR8383" s="77">
        <v>0</v>
      </c>
      <c r="AS8383" s="77">
        <v>0</v>
      </c>
      <c r="AT8383" s="77">
        <v>1</v>
      </c>
      <c r="AU8383" s="77">
        <v>0</v>
      </c>
      <c r="BA8383" s="77">
        <v>-2.25</v>
      </c>
    </row>
    <row r="8384" spans="3:53" x14ac:dyDescent="0.25">
      <c r="C8384" s="77" t="s">
        <v>869</v>
      </c>
      <c r="D8384" s="77" t="s">
        <v>670</v>
      </c>
      <c r="E8384" s="77">
        <v>12.23</v>
      </c>
      <c r="F8384" s="77">
        <v>10.82</v>
      </c>
      <c r="G8384" s="77">
        <v>-4.41</v>
      </c>
      <c r="H8384" s="77">
        <v>-99999</v>
      </c>
      <c r="I8384" s="77">
        <v>482.04700000000003</v>
      </c>
      <c r="J8384" s="77" t="s">
        <v>75</v>
      </c>
      <c r="K8384" s="77">
        <v>65.8</v>
      </c>
      <c r="L8384" s="77">
        <v>11.93</v>
      </c>
      <c r="M8384" s="77">
        <v>0</v>
      </c>
      <c r="N8384" s="77">
        <v>12.10333333333333</v>
      </c>
      <c r="O8384" s="77">
        <v>-1.432112365739469</v>
      </c>
      <c r="P8384" s="77">
        <v>168071</v>
      </c>
      <c r="Q8384" s="77">
        <v>18826</v>
      </c>
      <c r="R8384" s="77">
        <v>8.93</v>
      </c>
      <c r="S8384" s="77">
        <v>37.213999999999999</v>
      </c>
      <c r="T8384" s="77">
        <v>9.8420000000000023</v>
      </c>
      <c r="U8384" s="77">
        <v>21.263200000000001</v>
      </c>
      <c r="V8384" s="77">
        <v>2.530688</v>
      </c>
      <c r="AC8384" s="77">
        <v>12.19</v>
      </c>
      <c r="AD8384" s="77">
        <v>12.19</v>
      </c>
      <c r="AH8384" s="77">
        <f>IF(AND(M8384&lt;Variables!$G$6,M8384&gt;Variables!$G$5),0,1)</f>
        <v>1</v>
      </c>
      <c r="AI8384" s="77">
        <f t="shared" si="264"/>
        <v>1</v>
      </c>
      <c r="AJ8384" s="77">
        <f>IF(I8384&gt;Variables!$G$7,0,1)</f>
        <v>0</v>
      </c>
      <c r="AK8384" s="77">
        <f>IF(F8384&gt;Variables!$G$8,0,1)</f>
        <v>0</v>
      </c>
      <c r="AL8384" s="77">
        <f>IF(G8384&gt;Variables!$G$9,0,1)</f>
        <v>1</v>
      </c>
      <c r="AM8384" s="77">
        <f>IF(AND(K8384&gt;Variables!$G$10,K8384&lt;Variables!$G$11),0,1)</f>
        <v>0</v>
      </c>
      <c r="AN8384" s="77">
        <f>IF(H8384&lt;Variables!$G$13,1,0)</f>
        <v>1</v>
      </c>
      <c r="AO8384" s="77">
        <f>IF(R8384&lt;Variables!$G$12,0,1)</f>
        <v>1</v>
      </c>
      <c r="AP8384" s="78">
        <f t="shared" si="265"/>
        <v>1</v>
      </c>
      <c r="AQ8384" s="77">
        <f>IF(V8384&lt;Variables!$G$15,1,0)</f>
        <v>1</v>
      </c>
      <c r="AR8384" s="77">
        <v>0</v>
      </c>
      <c r="AS8384" s="77">
        <v>0</v>
      </c>
      <c r="AT8384" s="77">
        <v>0</v>
      </c>
      <c r="AU8384" s="77">
        <v>0</v>
      </c>
      <c r="BA8384" s="77">
        <v>0</v>
      </c>
    </row>
    <row r="8385" spans="3:53" x14ac:dyDescent="0.25">
      <c r="C8385" s="77" t="s">
        <v>869</v>
      </c>
      <c r="D8385" s="77" t="s">
        <v>703</v>
      </c>
      <c r="E8385" s="77">
        <v>3.26</v>
      </c>
      <c r="F8385" s="77">
        <v>13.4</v>
      </c>
      <c r="G8385" s="77">
        <v>11.71</v>
      </c>
      <c r="H8385" s="77">
        <v>-99999</v>
      </c>
      <c r="I8385" s="77">
        <v>-6.8719999999999999</v>
      </c>
      <c r="J8385" s="77" t="s">
        <v>75</v>
      </c>
      <c r="K8385" s="77">
        <v>80.27</v>
      </c>
      <c r="L8385" s="77">
        <v>3.34</v>
      </c>
      <c r="M8385" s="77">
        <v>0</v>
      </c>
      <c r="N8385" s="77">
        <v>3.31</v>
      </c>
      <c r="O8385" s="77">
        <v>0.90634441087612694</v>
      </c>
      <c r="P8385" s="77">
        <v>50018</v>
      </c>
      <c r="Q8385" s="77">
        <v>14431</v>
      </c>
      <c r="R8385" s="77">
        <v>3.47</v>
      </c>
      <c r="S8385" s="77">
        <v>37.213999999999999</v>
      </c>
      <c r="T8385" s="77">
        <v>9.8420000000000023</v>
      </c>
      <c r="U8385" s="77">
        <v>21.263200000000001</v>
      </c>
      <c r="V8385" s="77">
        <v>2.6805971999999998</v>
      </c>
      <c r="AC8385" s="77">
        <v>3.3</v>
      </c>
      <c r="AD8385" s="77">
        <v>3.15</v>
      </c>
      <c r="AH8385" s="77">
        <f>IF(AND(M8385&lt;Variables!$G$6,M8385&gt;Variables!$G$5),0,1)</f>
        <v>1</v>
      </c>
      <c r="AI8385" s="77">
        <f t="shared" si="264"/>
        <v>0</v>
      </c>
      <c r="AJ8385" s="77">
        <f>IF(I8385&gt;Variables!$G$7,0,1)</f>
        <v>1</v>
      </c>
      <c r="AK8385" s="77">
        <f>IF(F8385&gt;Variables!$G$8,0,1)</f>
        <v>0</v>
      </c>
      <c r="AL8385" s="77">
        <f>IF(G8385&gt;Variables!$G$9,0,1)</f>
        <v>0</v>
      </c>
      <c r="AM8385" s="77">
        <f>IF(AND(K8385&gt;Variables!$G$10,K8385&lt;Variables!$G$11),0,1)</f>
        <v>1</v>
      </c>
      <c r="AN8385" s="77">
        <f>IF(H8385&lt;Variables!$G$13,1,0)</f>
        <v>1</v>
      </c>
      <c r="AO8385" s="77">
        <f>IF(R8385&lt;Variables!$G$12,0,1)</f>
        <v>1</v>
      </c>
      <c r="AP8385" s="78">
        <f t="shared" si="265"/>
        <v>1</v>
      </c>
      <c r="AQ8385" s="77">
        <f>IF(V8385&lt;Variables!$G$15,1,0)</f>
        <v>1</v>
      </c>
      <c r="AR8385" s="77">
        <v>0</v>
      </c>
      <c r="AS8385" s="77">
        <v>0</v>
      </c>
      <c r="AT8385" s="77">
        <v>1</v>
      </c>
      <c r="AU8385" s="77">
        <v>0</v>
      </c>
      <c r="BA8385" s="77">
        <v>-2.25</v>
      </c>
    </row>
    <row r="8386" spans="3:53" x14ac:dyDescent="0.25">
      <c r="C8386" s="77" t="s">
        <v>870</v>
      </c>
      <c r="D8386" s="77" t="s">
        <v>649</v>
      </c>
      <c r="E8386" s="77">
        <v>68</v>
      </c>
      <c r="F8386" s="77">
        <v>15.48</v>
      </c>
      <c r="G8386" s="77">
        <v>12.98</v>
      </c>
      <c r="H8386" s="77">
        <v>4150</v>
      </c>
      <c r="I8386" s="77">
        <v>-6.8789999999999996</v>
      </c>
      <c r="J8386" s="77" t="s">
        <v>74</v>
      </c>
      <c r="K8386" s="77">
        <v>48.07</v>
      </c>
      <c r="L8386" s="77">
        <v>67.959984999999989</v>
      </c>
      <c r="M8386" s="77">
        <v>-0.25012512877979998</v>
      </c>
      <c r="N8386" s="77">
        <v>67.534418000000002</v>
      </c>
      <c r="O8386" s="77">
        <v>0.37844703126042178</v>
      </c>
      <c r="P8386" s="77">
        <v>4221000</v>
      </c>
      <c r="Q8386" s="77">
        <v>2787000</v>
      </c>
      <c r="R8386" s="77">
        <v>1.51</v>
      </c>
      <c r="S8386" s="77">
        <v>37.301000000000002</v>
      </c>
      <c r="T8386" s="77">
        <v>9.7629999999999999</v>
      </c>
      <c r="U8386" s="77">
        <v>21.196400000000001</v>
      </c>
      <c r="V8386" s="77">
        <v>2.3521142959004768</v>
      </c>
      <c r="AC8386" s="77">
        <v>67.86</v>
      </c>
      <c r="AD8386" s="77">
        <v>65.63</v>
      </c>
      <c r="AH8386" s="77">
        <f>IF(AND(M8386&lt;Variables!$G$6,M8386&gt;Variables!$G$5),0,1)</f>
        <v>1</v>
      </c>
      <c r="AI8386" s="77">
        <f t="shared" si="264"/>
        <v>0</v>
      </c>
      <c r="AJ8386" s="77">
        <f>IF(I8386&gt;Variables!$G$7,0,1)</f>
        <v>1</v>
      </c>
      <c r="AK8386" s="77">
        <f>IF(F8386&gt;Variables!$G$8,0,1)</f>
        <v>0</v>
      </c>
      <c r="AL8386" s="77">
        <f>IF(G8386&gt;Variables!$G$9,0,1)</f>
        <v>0</v>
      </c>
      <c r="AM8386" s="77">
        <f>IF(AND(K8386&gt;Variables!$G$10,K8386&lt;Variables!$G$11),0,1)</f>
        <v>1</v>
      </c>
      <c r="AN8386" s="77">
        <f>IF(H8386&lt;Variables!$G$13,1,0)</f>
        <v>0</v>
      </c>
      <c r="AO8386" s="77">
        <f>IF(R8386&lt;Variables!$G$12,0,1)</f>
        <v>0</v>
      </c>
      <c r="AP8386" s="78">
        <f t="shared" si="265"/>
        <v>0</v>
      </c>
      <c r="AQ8386" s="77">
        <f>IF(V8386&lt;Variables!$G$15,1,0)</f>
        <v>1</v>
      </c>
      <c r="AR8386" s="77">
        <v>0</v>
      </c>
      <c r="AS8386" s="77">
        <v>0</v>
      </c>
      <c r="AT8386" s="77">
        <v>1</v>
      </c>
      <c r="AU8386" s="77">
        <v>0</v>
      </c>
      <c r="BA8386" s="77">
        <v>-2.25</v>
      </c>
    </row>
    <row r="8387" spans="3:53" x14ac:dyDescent="0.25">
      <c r="C8387" s="77" t="s">
        <v>870</v>
      </c>
      <c r="D8387" s="77" t="s">
        <v>699</v>
      </c>
      <c r="E8387" s="77">
        <v>3.34</v>
      </c>
      <c r="F8387" s="77">
        <v>31.66</v>
      </c>
      <c r="G8387" s="77">
        <v>24.09</v>
      </c>
      <c r="H8387" s="77">
        <v>52.01</v>
      </c>
      <c r="I8387" s="77">
        <v>38.252000000000002</v>
      </c>
      <c r="J8387" s="77" t="s">
        <v>75</v>
      </c>
      <c r="K8387" s="77">
        <v>50.01</v>
      </c>
      <c r="L8387" s="77">
        <v>3.40686</v>
      </c>
      <c r="M8387" s="77">
        <v>-0.20135843562695649</v>
      </c>
      <c r="N8387" s="77">
        <v>3.3914140000000002</v>
      </c>
      <c r="O8387" s="77">
        <v>0.2531687372877568</v>
      </c>
      <c r="P8387" s="77">
        <v>4080000</v>
      </c>
      <c r="Q8387" s="77">
        <v>100560</v>
      </c>
      <c r="R8387" s="77">
        <v>40.57</v>
      </c>
      <c r="S8387" s="77">
        <v>37.301000000000002</v>
      </c>
      <c r="T8387" s="77">
        <v>9.7629999999999999</v>
      </c>
      <c r="U8387" s="77">
        <v>21.196400000000001</v>
      </c>
      <c r="V8387" s="77">
        <v>2.3723447345579221</v>
      </c>
      <c r="AC8387" s="77">
        <v>3.9</v>
      </c>
      <c r="AD8387" s="77">
        <v>3.13</v>
      </c>
      <c r="AH8387" s="77">
        <f>IF(AND(M8387&lt;Variables!$G$6,M8387&gt;Variables!$G$5),0,1)</f>
        <v>1</v>
      </c>
      <c r="AI8387" s="77">
        <f t="shared" si="264"/>
        <v>0</v>
      </c>
      <c r="AJ8387" s="77">
        <f>IF(I8387&gt;Variables!$G$7,0,1)</f>
        <v>1</v>
      </c>
      <c r="AK8387" s="77">
        <f>IF(F8387&gt;Variables!$G$8,0,1)</f>
        <v>0</v>
      </c>
      <c r="AL8387" s="77">
        <f>IF(G8387&gt;Variables!$G$9,0,1)</f>
        <v>0</v>
      </c>
      <c r="AM8387" s="77">
        <f>IF(AND(K8387&gt;Variables!$G$10,K8387&lt;Variables!$G$11),0,1)</f>
        <v>1</v>
      </c>
      <c r="AN8387" s="77">
        <f>IF(H8387&lt;Variables!$G$13,1,0)</f>
        <v>1</v>
      </c>
      <c r="AO8387" s="77">
        <f>IF(R8387&lt;Variables!$G$12,0,1)</f>
        <v>1</v>
      </c>
      <c r="AP8387" s="78">
        <f t="shared" si="265"/>
        <v>1</v>
      </c>
      <c r="AQ8387" s="77">
        <f>IF(V8387&lt;Variables!$G$15,1,0)</f>
        <v>1</v>
      </c>
      <c r="AR8387" s="77">
        <v>0</v>
      </c>
      <c r="AS8387" s="77">
        <v>0</v>
      </c>
      <c r="AT8387" s="77">
        <v>1</v>
      </c>
      <c r="AU8387" s="77">
        <v>0</v>
      </c>
      <c r="BA8387" s="77">
        <v>-2.25</v>
      </c>
    </row>
    <row r="8388" spans="3:53" x14ac:dyDescent="0.25">
      <c r="C8388" s="77" t="s">
        <v>870</v>
      </c>
      <c r="D8388" s="77" t="s">
        <v>183</v>
      </c>
      <c r="E8388" s="77">
        <v>48.23</v>
      </c>
      <c r="F8388" s="77">
        <v>11.09</v>
      </c>
      <c r="G8388" s="77">
        <v>8.25</v>
      </c>
      <c r="H8388" s="77">
        <v>6950</v>
      </c>
      <c r="I8388" s="77">
        <v>13708.748</v>
      </c>
      <c r="J8388" s="77" t="s">
        <v>75</v>
      </c>
      <c r="K8388" s="77">
        <v>46.43</v>
      </c>
      <c r="L8388" s="77">
        <v>48.609863157894729</v>
      </c>
      <c r="M8388" s="77">
        <v>-0.678593060061217</v>
      </c>
      <c r="N8388" s="77">
        <v>48.310138775510211</v>
      </c>
      <c r="O8388" s="77">
        <v>-6.2386025530293099E-2</v>
      </c>
      <c r="P8388" s="77">
        <v>1139000</v>
      </c>
      <c r="Q8388" s="77">
        <v>2152000</v>
      </c>
      <c r="R8388" s="77">
        <v>0.53</v>
      </c>
      <c r="S8388" s="77">
        <v>37.301000000000002</v>
      </c>
      <c r="T8388" s="77">
        <v>9.7629999999999999</v>
      </c>
      <c r="U8388" s="77">
        <v>21.196400000000001</v>
      </c>
      <c r="V8388" s="77">
        <v>2.34066181653747</v>
      </c>
      <c r="AC8388" s="77">
        <v>50.4</v>
      </c>
      <c r="AD8388" s="77">
        <v>47.61</v>
      </c>
      <c r="AH8388" s="77">
        <f>IF(AND(M8388&lt;Variables!$G$6,M8388&gt;Variables!$G$5),0,1)</f>
        <v>1</v>
      </c>
      <c r="AI8388" s="77">
        <f t="shared" si="264"/>
        <v>0</v>
      </c>
      <c r="AJ8388" s="77">
        <f>IF(I8388&gt;Variables!$G$7,0,1)</f>
        <v>0</v>
      </c>
      <c r="AK8388" s="77">
        <f>IF(F8388&gt;Variables!$G$8,0,1)</f>
        <v>0</v>
      </c>
      <c r="AL8388" s="77">
        <f>IF(G8388&gt;Variables!$G$9,0,1)</f>
        <v>1</v>
      </c>
      <c r="AM8388" s="77">
        <f>IF(AND(K8388&gt;Variables!$G$10,K8388&lt;Variables!$G$11),0,1)</f>
        <v>1</v>
      </c>
      <c r="AN8388" s="77">
        <f>IF(H8388&lt;Variables!$G$13,1,0)</f>
        <v>0</v>
      </c>
      <c r="AO8388" s="77">
        <f>IF(R8388&lt;Variables!$G$12,0,1)</f>
        <v>0</v>
      </c>
      <c r="AP8388" s="78">
        <f t="shared" si="265"/>
        <v>1</v>
      </c>
      <c r="AQ8388" s="77">
        <f>IF(V8388&lt;Variables!$G$15,1,0)</f>
        <v>1</v>
      </c>
      <c r="AR8388" s="77">
        <v>1</v>
      </c>
      <c r="AS8388" s="77">
        <v>0</v>
      </c>
      <c r="AT8388" s="77">
        <v>0</v>
      </c>
      <c r="AU8388" s="77">
        <v>0</v>
      </c>
      <c r="BA8388" s="77">
        <v>2</v>
      </c>
    </row>
    <row r="8389" spans="3:53" x14ac:dyDescent="0.25">
      <c r="C8389" s="77" t="s">
        <v>870</v>
      </c>
      <c r="D8389" s="77" t="s">
        <v>680</v>
      </c>
      <c r="E8389" s="77">
        <v>91.25</v>
      </c>
      <c r="F8389" s="77">
        <v>10.94</v>
      </c>
      <c r="G8389" s="77">
        <v>10.06</v>
      </c>
      <c r="H8389" s="77">
        <v>2420</v>
      </c>
      <c r="I8389" s="77">
        <v>-12.625999999999999</v>
      </c>
      <c r="J8389" s="77" t="s">
        <v>75</v>
      </c>
      <c r="K8389" s="77">
        <v>55.35</v>
      </c>
      <c r="L8389" s="77">
        <v>90.721070000000012</v>
      </c>
      <c r="M8389" s="77">
        <v>0.45075526556287732</v>
      </c>
      <c r="N8389" s="77">
        <v>90.729402000000007</v>
      </c>
      <c r="O8389" s="77">
        <v>0.44153051951118122</v>
      </c>
      <c r="P8389" s="77">
        <v>799667</v>
      </c>
      <c r="Q8389" s="77">
        <v>941480</v>
      </c>
      <c r="R8389" s="77">
        <v>0.85</v>
      </c>
      <c r="S8389" s="77">
        <v>37.301000000000002</v>
      </c>
      <c r="T8389" s="77">
        <v>9.7629999999999999</v>
      </c>
      <c r="U8389" s="77">
        <v>21.196400000000001</v>
      </c>
      <c r="V8389" s="77">
        <v>2.4037418336382061</v>
      </c>
      <c r="AC8389" s="77">
        <v>91.65</v>
      </c>
      <c r="AD8389" s="77">
        <v>89.32</v>
      </c>
      <c r="AH8389" s="77">
        <f>IF(AND(M8389&lt;Variables!$G$6,M8389&gt;Variables!$G$5),0,1)</f>
        <v>1</v>
      </c>
      <c r="AI8389" s="77">
        <f t="shared" si="264"/>
        <v>1</v>
      </c>
      <c r="AJ8389" s="77">
        <f>IF(I8389&gt;Variables!$G$7,0,1)</f>
        <v>1</v>
      </c>
      <c r="AK8389" s="77">
        <f>IF(F8389&gt;Variables!$G$8,0,1)</f>
        <v>0</v>
      </c>
      <c r="AL8389" s="77">
        <f>IF(G8389&gt;Variables!$G$9,0,1)</f>
        <v>1</v>
      </c>
      <c r="AM8389" s="77">
        <f>IF(AND(K8389&gt;Variables!$G$10,K8389&lt;Variables!$G$11),0,1)</f>
        <v>1</v>
      </c>
      <c r="AN8389" s="77">
        <f>IF(H8389&lt;Variables!$G$13,1,0)</f>
        <v>0</v>
      </c>
      <c r="AO8389" s="77">
        <f>IF(R8389&lt;Variables!$G$12,0,1)</f>
        <v>0</v>
      </c>
      <c r="AP8389" s="78">
        <f t="shared" si="265"/>
        <v>1</v>
      </c>
      <c r="AQ8389" s="77">
        <f>IF(V8389&lt;Variables!$G$15,1,0)</f>
        <v>1</v>
      </c>
      <c r="AR8389" s="77">
        <v>0</v>
      </c>
      <c r="AS8389" s="77">
        <v>0</v>
      </c>
      <c r="AT8389" s="77">
        <v>1</v>
      </c>
      <c r="AU8389" s="77">
        <v>0</v>
      </c>
      <c r="BA8389" s="77">
        <v>-1.59</v>
      </c>
    </row>
    <row r="8390" spans="3:53" x14ac:dyDescent="0.25">
      <c r="C8390" s="77" t="s">
        <v>870</v>
      </c>
      <c r="D8390" s="77" t="s">
        <v>575</v>
      </c>
      <c r="E8390" s="77">
        <v>47.89</v>
      </c>
      <c r="F8390" s="77">
        <v>9.77</v>
      </c>
      <c r="G8390" s="77">
        <v>7.91</v>
      </c>
      <c r="H8390" s="77">
        <v>2630</v>
      </c>
      <c r="I8390" s="77">
        <v>-16.335000000000001</v>
      </c>
      <c r="J8390" s="77" t="s">
        <v>75</v>
      </c>
      <c r="K8390" s="77">
        <v>61.65</v>
      </c>
      <c r="L8390" s="77">
        <v>47.668774999999997</v>
      </c>
      <c r="M8390" s="77">
        <v>0.19137265432141159</v>
      </c>
      <c r="N8390" s="77">
        <v>47.527576000000003</v>
      </c>
      <c r="O8390" s="77">
        <v>0.48902977925910163</v>
      </c>
      <c r="P8390" s="77">
        <v>1417000</v>
      </c>
      <c r="Q8390" s="77">
        <v>1620000</v>
      </c>
      <c r="R8390" s="77">
        <v>0.87</v>
      </c>
      <c r="S8390" s="77">
        <v>37.301000000000002</v>
      </c>
      <c r="T8390" s="77">
        <v>9.7629999999999999</v>
      </c>
      <c r="U8390" s="77">
        <v>21.196400000000001</v>
      </c>
      <c r="V8390" s="77">
        <v>2.476279539758468</v>
      </c>
      <c r="AC8390" s="77">
        <v>48.879899999999999</v>
      </c>
      <c r="AD8390" s="77">
        <v>47.620399999999997</v>
      </c>
      <c r="AH8390" s="77">
        <f>IF(AND(M8390&lt;Variables!$G$6,M8390&gt;Variables!$G$5),0,1)</f>
        <v>1</v>
      </c>
      <c r="AI8390" s="77">
        <f t="shared" si="264"/>
        <v>0</v>
      </c>
      <c r="AJ8390" s="77">
        <f>IF(I8390&gt;Variables!$G$7,0,1)</f>
        <v>1</v>
      </c>
      <c r="AK8390" s="77">
        <f>IF(F8390&gt;Variables!$G$8,0,1)</f>
        <v>0</v>
      </c>
      <c r="AL8390" s="77">
        <f>IF(G8390&gt;Variables!$G$9,0,1)</f>
        <v>1</v>
      </c>
      <c r="AM8390" s="77">
        <f>IF(AND(K8390&gt;Variables!$G$10,K8390&lt;Variables!$G$11),0,1)</f>
        <v>1</v>
      </c>
      <c r="AN8390" s="77">
        <f>IF(H8390&lt;Variables!$G$13,1,0)</f>
        <v>0</v>
      </c>
      <c r="AO8390" s="77">
        <f>IF(R8390&lt;Variables!$G$12,0,1)</f>
        <v>0</v>
      </c>
      <c r="AP8390" s="78">
        <f t="shared" si="265"/>
        <v>1</v>
      </c>
      <c r="AQ8390" s="77">
        <f>IF(V8390&lt;Variables!$G$15,1,0)</f>
        <v>1</v>
      </c>
      <c r="AR8390" s="77">
        <v>0</v>
      </c>
      <c r="AS8390" s="77">
        <v>1</v>
      </c>
      <c r="AT8390" s="77">
        <v>0</v>
      </c>
      <c r="AU8390" s="77">
        <v>0</v>
      </c>
      <c r="BA8390" s="77">
        <v>0.27</v>
      </c>
    </row>
    <row r="8391" spans="3:53" x14ac:dyDescent="0.25">
      <c r="C8391" s="77" t="s">
        <v>870</v>
      </c>
      <c r="D8391" s="77" t="s">
        <v>666</v>
      </c>
      <c r="E8391" s="77">
        <v>45.98</v>
      </c>
      <c r="F8391" s="77">
        <v>9.24</v>
      </c>
      <c r="G8391" s="77">
        <v>-6.79</v>
      </c>
      <c r="H8391" s="77">
        <v>2780</v>
      </c>
      <c r="I8391" s="77">
        <v>-2.4900000000000002</v>
      </c>
      <c r="J8391" s="77" t="s">
        <v>75</v>
      </c>
      <c r="K8391" s="77">
        <v>67.44</v>
      </c>
      <c r="L8391" s="77">
        <v>45.564205000000001</v>
      </c>
      <c r="M8391" s="77">
        <v>0.93427505209406692</v>
      </c>
      <c r="N8391" s="77">
        <v>45.121082000000008</v>
      </c>
      <c r="O8391" s="77">
        <v>1.9255256334499919</v>
      </c>
      <c r="P8391" s="77">
        <v>5032000</v>
      </c>
      <c r="Q8391" s="77">
        <v>1269000</v>
      </c>
      <c r="R8391" s="77">
        <v>3.97</v>
      </c>
      <c r="S8391" s="77">
        <v>37.301000000000002</v>
      </c>
      <c r="T8391" s="77">
        <v>9.7629999999999999</v>
      </c>
      <c r="U8391" s="77">
        <v>21.196400000000001</v>
      </c>
      <c r="V8391" s="77">
        <v>2.476330878693747</v>
      </c>
      <c r="AC8391" s="77">
        <v>46.27</v>
      </c>
      <c r="AD8391" s="77">
        <v>43.42</v>
      </c>
      <c r="AH8391" s="77">
        <f>IF(AND(M8391&lt;Variables!$G$6,M8391&gt;Variables!$G$5),0,1)</f>
        <v>1</v>
      </c>
      <c r="AI8391" s="77">
        <f t="shared" si="264"/>
        <v>0</v>
      </c>
      <c r="AJ8391" s="77">
        <f>IF(I8391&gt;Variables!$G$7,0,1)</f>
        <v>1</v>
      </c>
      <c r="AK8391" s="77">
        <f>IF(F8391&gt;Variables!$G$8,0,1)</f>
        <v>0</v>
      </c>
      <c r="AL8391" s="77">
        <f>IF(G8391&gt;Variables!$G$9,0,1)</f>
        <v>1</v>
      </c>
      <c r="AM8391" s="77">
        <f>IF(AND(K8391&gt;Variables!$G$10,K8391&lt;Variables!$G$11),0,1)</f>
        <v>0</v>
      </c>
      <c r="AN8391" s="77">
        <f>IF(H8391&lt;Variables!$G$13,1,0)</f>
        <v>0</v>
      </c>
      <c r="AO8391" s="77">
        <f>IF(R8391&lt;Variables!$G$12,0,1)</f>
        <v>1</v>
      </c>
      <c r="AP8391" s="78">
        <f t="shared" si="265"/>
        <v>1</v>
      </c>
      <c r="AQ8391" s="77">
        <f>IF(V8391&lt;Variables!$G$15,1,0)</f>
        <v>1</v>
      </c>
      <c r="AR8391" s="77">
        <v>0</v>
      </c>
      <c r="AS8391" s="77">
        <v>0</v>
      </c>
      <c r="AT8391" s="77">
        <v>1</v>
      </c>
      <c r="AU8391" s="77">
        <v>0</v>
      </c>
      <c r="BA8391" s="77">
        <v>-1.58</v>
      </c>
    </row>
    <row r="8392" spans="3:53" x14ac:dyDescent="0.25">
      <c r="C8392" s="77" t="s">
        <v>870</v>
      </c>
      <c r="D8392" s="77" t="s">
        <v>129</v>
      </c>
      <c r="E8392" s="77">
        <v>59.12</v>
      </c>
      <c r="F8392" s="77">
        <v>9</v>
      </c>
      <c r="G8392" s="77">
        <v>6.91</v>
      </c>
      <c r="H8392" s="77">
        <v>28450</v>
      </c>
      <c r="I8392" s="77">
        <v>934516.08600000001</v>
      </c>
      <c r="J8392" s="77" t="s">
        <v>75</v>
      </c>
      <c r="K8392" s="77">
        <v>58.14</v>
      </c>
      <c r="L8392" s="77">
        <v>58.676014999999992</v>
      </c>
      <c r="M8392" s="77">
        <v>0.3902531553992013</v>
      </c>
      <c r="N8392" s="77">
        <v>58.690123999999997</v>
      </c>
      <c r="O8392" s="77">
        <v>0.36611951952937888</v>
      </c>
      <c r="P8392" s="77">
        <v>66452000</v>
      </c>
      <c r="Q8392" s="77">
        <v>155082000</v>
      </c>
      <c r="R8392" s="77">
        <v>0.43</v>
      </c>
      <c r="S8392" s="77">
        <v>37.301000000000002</v>
      </c>
      <c r="T8392" s="77">
        <v>9.7629999999999999</v>
      </c>
      <c r="U8392" s="77">
        <v>21.196400000000001</v>
      </c>
      <c r="V8392" s="77">
        <v>2.4320096219014862</v>
      </c>
      <c r="AC8392" s="77">
        <v>59.36</v>
      </c>
      <c r="AD8392" s="77">
        <v>56.76</v>
      </c>
      <c r="AH8392" s="77">
        <f>IF(AND(M8392&lt;Variables!$G$6,M8392&gt;Variables!$G$5),0,1)</f>
        <v>1</v>
      </c>
      <c r="AI8392" s="77">
        <f t="shared" si="264"/>
        <v>1</v>
      </c>
      <c r="AJ8392" s="77">
        <f>IF(I8392&gt;Variables!$G$7,0,1)</f>
        <v>0</v>
      </c>
      <c r="AK8392" s="77">
        <f>IF(F8392&gt;Variables!$G$8,0,1)</f>
        <v>1</v>
      </c>
      <c r="AL8392" s="77">
        <f>IF(G8392&gt;Variables!$G$9,0,1)</f>
        <v>1</v>
      </c>
      <c r="AM8392" s="77">
        <f>IF(AND(K8392&gt;Variables!$G$10,K8392&lt;Variables!$G$11),0,1)</f>
        <v>1</v>
      </c>
      <c r="AN8392" s="77">
        <f>IF(H8392&lt;Variables!$G$13,1,0)</f>
        <v>0</v>
      </c>
      <c r="AO8392" s="77">
        <f>IF(R8392&lt;Variables!$G$12,0,1)</f>
        <v>0</v>
      </c>
      <c r="AP8392" s="78">
        <f t="shared" si="265"/>
        <v>1</v>
      </c>
      <c r="AQ8392" s="77">
        <f>IF(V8392&lt;Variables!$G$15,1,0)</f>
        <v>1</v>
      </c>
      <c r="AR8392" s="77">
        <v>0</v>
      </c>
      <c r="AS8392" s="77">
        <v>0</v>
      </c>
      <c r="AT8392" s="77">
        <v>1</v>
      </c>
      <c r="AU8392" s="77">
        <v>0</v>
      </c>
      <c r="BA8392" s="77">
        <v>-1.57</v>
      </c>
    </row>
    <row r="8393" spans="3:53" x14ac:dyDescent="0.25">
      <c r="C8393" s="77" t="s">
        <v>870</v>
      </c>
      <c r="D8393" s="77" t="s">
        <v>78</v>
      </c>
      <c r="E8393" s="77">
        <v>137.52000000000001</v>
      </c>
      <c r="F8393" s="77">
        <v>54.2</v>
      </c>
      <c r="G8393" s="77">
        <v>-2.4</v>
      </c>
      <c r="H8393" s="77">
        <v>5920</v>
      </c>
      <c r="I8393" s="77">
        <v>7.8789999999999996</v>
      </c>
      <c r="J8393" s="77" t="s">
        <v>74</v>
      </c>
      <c r="K8393" s="77">
        <v>61.63</v>
      </c>
      <c r="L8393" s="77">
        <v>136.36982</v>
      </c>
      <c r="M8393" s="77">
        <v>0.3008583570763888</v>
      </c>
      <c r="N8393" s="77">
        <v>133.62121400000001</v>
      </c>
      <c r="O8393" s="77">
        <v>2.3640602457031981</v>
      </c>
      <c r="P8393" s="77">
        <v>15672000</v>
      </c>
      <c r="Q8393" s="77">
        <v>1288000</v>
      </c>
      <c r="R8393" s="77">
        <v>12.17</v>
      </c>
      <c r="S8393" s="77">
        <v>37.301000000000002</v>
      </c>
      <c r="T8393" s="77">
        <v>9.7629999999999999</v>
      </c>
      <c r="U8393" s="77">
        <v>21.196400000000001</v>
      </c>
      <c r="V8393" s="77">
        <v>2.4695594206992122</v>
      </c>
      <c r="AC8393" s="77">
        <v>139.16</v>
      </c>
      <c r="AD8393" s="77">
        <v>130.19999999999999</v>
      </c>
      <c r="AH8393" s="77">
        <f>IF(AND(M8393&lt;Variables!$G$6,M8393&gt;Variables!$G$5),0,1)</f>
        <v>1</v>
      </c>
      <c r="AI8393" s="77">
        <f t="shared" si="264"/>
        <v>0</v>
      </c>
      <c r="AJ8393" s="77">
        <f>IF(I8393&gt;Variables!$G$7,0,1)</f>
        <v>1</v>
      </c>
      <c r="AK8393" s="77">
        <f>IF(F8393&gt;Variables!$G$8,0,1)</f>
        <v>0</v>
      </c>
      <c r="AL8393" s="77">
        <f>IF(G8393&gt;Variables!$G$9,0,1)</f>
        <v>1</v>
      </c>
      <c r="AM8393" s="77">
        <f>IF(AND(K8393&gt;Variables!$G$10,K8393&lt;Variables!$G$11),0,1)</f>
        <v>1</v>
      </c>
      <c r="AN8393" s="77">
        <f>IF(H8393&lt;Variables!$G$13,1,0)</f>
        <v>0</v>
      </c>
      <c r="AO8393" s="77">
        <f>IF(R8393&lt;Variables!$G$12,0,1)</f>
        <v>1</v>
      </c>
      <c r="AP8393" s="78">
        <f t="shared" si="265"/>
        <v>0</v>
      </c>
      <c r="AQ8393" s="77">
        <f>IF(V8393&lt;Variables!$G$15,1,0)</f>
        <v>1</v>
      </c>
      <c r="AR8393" s="77">
        <v>0</v>
      </c>
      <c r="AS8393" s="77">
        <v>0</v>
      </c>
      <c r="AT8393" s="77">
        <v>1</v>
      </c>
      <c r="AU8393" s="77">
        <v>0</v>
      </c>
      <c r="BA8393" s="77">
        <v>-1.45</v>
      </c>
    </row>
    <row r="8394" spans="3:53" x14ac:dyDescent="0.25">
      <c r="C8394" s="77" t="s">
        <v>870</v>
      </c>
      <c r="D8394" s="77" t="s">
        <v>662</v>
      </c>
      <c r="E8394" s="77">
        <v>8.8699999999999992</v>
      </c>
      <c r="F8394" s="77">
        <v>29.09</v>
      </c>
      <c r="G8394" s="77">
        <v>4.3600000000000003</v>
      </c>
      <c r="H8394" s="77">
        <v>583.41</v>
      </c>
      <c r="I8394" s="77">
        <v>25.053000000000001</v>
      </c>
      <c r="J8394" s="77" t="s">
        <v>74</v>
      </c>
      <c r="K8394" s="77">
        <v>37.79</v>
      </c>
      <c r="L8394" s="77">
        <v>8.8857549999999996</v>
      </c>
      <c r="M8394" s="77">
        <v>-0.40238561607876849</v>
      </c>
      <c r="N8394" s="77">
        <v>8.9078219999999995</v>
      </c>
      <c r="O8394" s="77">
        <v>-0.64911490148770168</v>
      </c>
      <c r="P8394" s="77">
        <v>7460000</v>
      </c>
      <c r="Q8394" s="77">
        <v>659720</v>
      </c>
      <c r="R8394" s="77">
        <v>11.31</v>
      </c>
      <c r="S8394" s="77">
        <v>37.301000000000002</v>
      </c>
      <c r="T8394" s="77">
        <v>9.7629999999999999</v>
      </c>
      <c r="U8394" s="77">
        <v>21.196400000000001</v>
      </c>
      <c r="V8394" s="77">
        <v>2.2367773112787832</v>
      </c>
      <c r="AC8394" s="77">
        <v>8.9700000000000006</v>
      </c>
      <c r="AD8394" s="77">
        <v>8.8149999999999995</v>
      </c>
      <c r="AH8394" s="77">
        <f>IF(AND(M8394&lt;Variables!$G$6,M8394&gt;Variables!$G$5),0,1)</f>
        <v>1</v>
      </c>
      <c r="AI8394" s="77">
        <f t="shared" si="264"/>
        <v>1</v>
      </c>
      <c r="AJ8394" s="77">
        <f>IF(I8394&gt;Variables!$G$7,0,1)</f>
        <v>1</v>
      </c>
      <c r="AK8394" s="77">
        <f>IF(F8394&gt;Variables!$G$8,0,1)</f>
        <v>0</v>
      </c>
      <c r="AL8394" s="77">
        <f>IF(G8394&gt;Variables!$G$9,0,1)</f>
        <v>1</v>
      </c>
      <c r="AM8394" s="77">
        <f>IF(AND(K8394&gt;Variables!$G$10,K8394&lt;Variables!$G$11),0,1)</f>
        <v>1</v>
      </c>
      <c r="AN8394" s="77">
        <f>IF(H8394&lt;Variables!$G$13,1,0)</f>
        <v>1</v>
      </c>
      <c r="AO8394" s="77">
        <f>IF(R8394&lt;Variables!$G$12,0,1)</f>
        <v>1</v>
      </c>
      <c r="AP8394" s="78">
        <f t="shared" si="265"/>
        <v>0</v>
      </c>
      <c r="AQ8394" s="77">
        <f>IF(V8394&lt;Variables!$G$15,1,0)</f>
        <v>1</v>
      </c>
      <c r="AR8394" s="77">
        <v>0</v>
      </c>
      <c r="AS8394" s="77">
        <v>0</v>
      </c>
      <c r="AT8394" s="77">
        <v>0</v>
      </c>
      <c r="AU8394" s="77">
        <v>1</v>
      </c>
      <c r="BA8394" s="77">
        <v>-0.28000000000000003</v>
      </c>
    </row>
    <row r="8395" spans="3:53" x14ac:dyDescent="0.25">
      <c r="C8395" s="77" t="s">
        <v>870</v>
      </c>
      <c r="D8395" s="77" t="s">
        <v>661</v>
      </c>
      <c r="E8395" s="77">
        <v>52.87</v>
      </c>
      <c r="F8395" s="77">
        <v>22.65</v>
      </c>
      <c r="G8395" s="77">
        <v>21.63</v>
      </c>
      <c r="H8395" s="77">
        <v>1770</v>
      </c>
      <c r="I8395" s="77">
        <v>0.47599999999999998</v>
      </c>
      <c r="J8395" s="77" t="s">
        <v>74</v>
      </c>
      <c r="K8395" s="77">
        <v>57.91</v>
      </c>
      <c r="L8395" s="77">
        <v>52.630344999999998</v>
      </c>
      <c r="M8395" s="77">
        <v>0.20834938475133241</v>
      </c>
      <c r="N8395" s="77">
        <v>52.264195999999998</v>
      </c>
      <c r="O8395" s="77">
        <v>0.91038231985813711</v>
      </c>
      <c r="P8395" s="77">
        <v>6486000</v>
      </c>
      <c r="Q8395" s="77">
        <v>2052000</v>
      </c>
      <c r="R8395" s="77">
        <v>3.16</v>
      </c>
      <c r="S8395" s="77">
        <v>37.301000000000002</v>
      </c>
      <c r="T8395" s="77">
        <v>9.7629999999999999</v>
      </c>
      <c r="U8395" s="77">
        <v>21.196400000000001</v>
      </c>
      <c r="V8395" s="77">
        <v>2.438770965983255</v>
      </c>
      <c r="AC8395" s="77">
        <v>53.15</v>
      </c>
      <c r="AD8395" s="77">
        <v>51.73</v>
      </c>
      <c r="AH8395" s="77">
        <f>IF(AND(M8395&lt;Variables!$G$6,M8395&gt;Variables!$G$5),0,1)</f>
        <v>1</v>
      </c>
      <c r="AI8395" s="77">
        <f t="shared" si="264"/>
        <v>0</v>
      </c>
      <c r="AJ8395" s="77">
        <f>IF(I8395&gt;Variables!$G$7,0,1)</f>
        <v>1</v>
      </c>
      <c r="AK8395" s="77">
        <f>IF(F8395&gt;Variables!$G$8,0,1)</f>
        <v>0</v>
      </c>
      <c r="AL8395" s="77">
        <f>IF(G8395&gt;Variables!$G$9,0,1)</f>
        <v>0</v>
      </c>
      <c r="AM8395" s="77">
        <f>IF(AND(K8395&gt;Variables!$G$10,K8395&lt;Variables!$G$11),0,1)</f>
        <v>1</v>
      </c>
      <c r="AN8395" s="77">
        <f>IF(H8395&lt;Variables!$G$13,1,0)</f>
        <v>0</v>
      </c>
      <c r="AO8395" s="77">
        <f>IF(R8395&lt;Variables!$G$12,0,1)</f>
        <v>1</v>
      </c>
      <c r="AP8395" s="78">
        <f t="shared" si="265"/>
        <v>0</v>
      </c>
      <c r="AQ8395" s="77">
        <f>IF(V8395&lt;Variables!$G$15,1,0)</f>
        <v>1</v>
      </c>
      <c r="AR8395" s="77">
        <v>1</v>
      </c>
      <c r="AS8395" s="77">
        <v>0</v>
      </c>
      <c r="AT8395" s="77">
        <v>0</v>
      </c>
      <c r="AU8395" s="77">
        <v>0</v>
      </c>
      <c r="BA8395" s="77">
        <v>0.43</v>
      </c>
    </row>
    <row r="8396" spans="3:53" x14ac:dyDescent="0.25">
      <c r="C8396" s="77" t="s">
        <v>870</v>
      </c>
      <c r="D8396" s="77" t="s">
        <v>280</v>
      </c>
      <c r="E8396" s="77">
        <v>45.04</v>
      </c>
      <c r="F8396" s="77">
        <v>24.2</v>
      </c>
      <c r="G8396" s="77">
        <v>7.01</v>
      </c>
      <c r="H8396" s="77">
        <v>1590</v>
      </c>
      <c r="I8396" s="77">
        <v>-99999</v>
      </c>
      <c r="J8396" s="77" t="s">
        <v>75</v>
      </c>
      <c r="K8396" s="77">
        <v>51.64</v>
      </c>
      <c r="L8396" s="77">
        <v>44.773821428571416</v>
      </c>
      <c r="M8396" s="77">
        <v>0.28181327258355698</v>
      </c>
      <c r="N8396" s="77">
        <v>44.72482368421052</v>
      </c>
      <c r="O8396" s="77">
        <v>0.39167581078988611</v>
      </c>
      <c r="P8396" s="77">
        <v>1010000</v>
      </c>
      <c r="S8396" s="77">
        <v>37.301000000000002</v>
      </c>
      <c r="T8396" s="77">
        <v>9.7629999999999999</v>
      </c>
      <c r="U8396" s="77">
        <v>21.196400000000001</v>
      </c>
      <c r="V8396" s="77">
        <v>2.375328497073625</v>
      </c>
      <c r="AC8396" s="77">
        <v>45.094099999999997</v>
      </c>
      <c r="AD8396" s="77">
        <v>42.77</v>
      </c>
      <c r="AH8396" s="77">
        <f>IF(AND(M8396&lt;Variables!$G$6,M8396&gt;Variables!$G$5),0,1)</f>
        <v>1</v>
      </c>
      <c r="AI8396" s="77">
        <f t="shared" si="264"/>
        <v>0</v>
      </c>
      <c r="AJ8396" s="77">
        <f>IF(I8396&gt;Variables!$G$7,0,1)</f>
        <v>1</v>
      </c>
      <c r="AK8396" s="77">
        <f>IF(F8396&gt;Variables!$G$8,0,1)</f>
        <v>0</v>
      </c>
      <c r="AL8396" s="77">
        <f>IF(G8396&gt;Variables!$G$9,0,1)</f>
        <v>1</v>
      </c>
      <c r="AM8396" s="77">
        <f>IF(AND(K8396&gt;Variables!$G$10,K8396&lt;Variables!$G$11),0,1)</f>
        <v>1</v>
      </c>
      <c r="AN8396" s="77">
        <f>IF(H8396&lt;Variables!$G$13,1,0)</f>
        <v>0</v>
      </c>
      <c r="AO8396" s="77">
        <f>IF(R8396&lt;Variables!$G$12,0,1)</f>
        <v>0</v>
      </c>
      <c r="AP8396" s="78">
        <f t="shared" si="265"/>
        <v>1</v>
      </c>
      <c r="AQ8396" s="77">
        <f>IF(V8396&lt;Variables!$G$15,1,0)</f>
        <v>1</v>
      </c>
      <c r="AR8396" s="77">
        <v>0</v>
      </c>
      <c r="AS8396" s="77">
        <v>0</v>
      </c>
      <c r="AT8396" s="77">
        <v>1</v>
      </c>
      <c r="AU8396" s="77">
        <v>0</v>
      </c>
      <c r="BA8396" s="77">
        <v>-2.25</v>
      </c>
    </row>
    <row r="8397" spans="3:53" x14ac:dyDescent="0.25">
      <c r="C8397" s="77" t="s">
        <v>870</v>
      </c>
      <c r="D8397" s="77" t="s">
        <v>670</v>
      </c>
      <c r="E8397" s="77">
        <v>12.23</v>
      </c>
      <c r="F8397" s="77">
        <v>10.82</v>
      </c>
      <c r="G8397" s="77">
        <v>-4.41</v>
      </c>
      <c r="H8397" s="77">
        <v>-99999</v>
      </c>
      <c r="I8397" s="77">
        <v>482.04700000000003</v>
      </c>
      <c r="J8397" s="77" t="s">
        <v>75</v>
      </c>
      <c r="K8397" s="77">
        <v>65.8</v>
      </c>
      <c r="L8397" s="77">
        <v>11.93</v>
      </c>
      <c r="M8397" s="77">
        <v>0</v>
      </c>
      <c r="N8397" s="77">
        <v>11.93</v>
      </c>
      <c r="O8397" s="77">
        <v>0</v>
      </c>
      <c r="P8397" s="77">
        <v>168071</v>
      </c>
      <c r="Q8397" s="77">
        <v>18826</v>
      </c>
      <c r="R8397" s="77">
        <v>8.93</v>
      </c>
      <c r="S8397" s="77">
        <v>37.301000000000002</v>
      </c>
      <c r="T8397" s="77">
        <v>9.7629999999999999</v>
      </c>
      <c r="U8397" s="77">
        <v>21.196400000000001</v>
      </c>
      <c r="V8397" s="77">
        <v>2.530688</v>
      </c>
      <c r="AC8397" s="77">
        <v>12.19</v>
      </c>
      <c r="AD8397" s="77">
        <v>12.19</v>
      </c>
      <c r="AH8397" s="77">
        <f>IF(AND(M8397&lt;Variables!$G$6,M8397&gt;Variables!$G$5),0,1)</f>
        <v>1</v>
      </c>
      <c r="AI8397" s="77">
        <f t="shared" si="264"/>
        <v>1</v>
      </c>
      <c r="AJ8397" s="77">
        <f>IF(I8397&gt;Variables!$G$7,0,1)</f>
        <v>0</v>
      </c>
      <c r="AK8397" s="77">
        <f>IF(F8397&gt;Variables!$G$8,0,1)</f>
        <v>0</v>
      </c>
      <c r="AL8397" s="77">
        <f>IF(G8397&gt;Variables!$G$9,0,1)</f>
        <v>1</v>
      </c>
      <c r="AM8397" s="77">
        <f>IF(AND(K8397&gt;Variables!$G$10,K8397&lt;Variables!$G$11),0,1)</f>
        <v>0</v>
      </c>
      <c r="AN8397" s="77">
        <f>IF(H8397&lt;Variables!$G$13,1,0)</f>
        <v>1</v>
      </c>
      <c r="AO8397" s="77">
        <f>IF(R8397&lt;Variables!$G$12,0,1)</f>
        <v>1</v>
      </c>
      <c r="AP8397" s="78">
        <f t="shared" si="265"/>
        <v>1</v>
      </c>
      <c r="AQ8397" s="77">
        <f>IF(V8397&lt;Variables!$G$15,1,0)</f>
        <v>1</v>
      </c>
      <c r="AR8397" s="77">
        <v>0</v>
      </c>
      <c r="AS8397" s="77">
        <v>0</v>
      </c>
      <c r="AT8397" s="77">
        <v>0</v>
      </c>
      <c r="AU8397" s="77">
        <v>0</v>
      </c>
      <c r="BA8397" s="77">
        <v>0</v>
      </c>
    </row>
    <row r="8398" spans="3:53" x14ac:dyDescent="0.25">
      <c r="C8398" s="77" t="s">
        <v>870</v>
      </c>
      <c r="D8398" s="77" t="s">
        <v>581</v>
      </c>
      <c r="E8398" s="77">
        <v>110.16</v>
      </c>
      <c r="F8398" s="77">
        <v>16.899999999999999</v>
      </c>
      <c r="G8398" s="77">
        <v>-0.76</v>
      </c>
      <c r="H8398" s="77">
        <v>5880</v>
      </c>
      <c r="I8398" s="77">
        <v>43.96</v>
      </c>
      <c r="J8398" s="77" t="s">
        <v>74</v>
      </c>
      <c r="K8398" s="77">
        <v>69.62</v>
      </c>
      <c r="L8398" s="77">
        <v>109.38457</v>
      </c>
      <c r="M8398" s="77">
        <v>0.25179968253290741</v>
      </c>
      <c r="N8398" s="77">
        <v>107.87182199999999</v>
      </c>
      <c r="O8398" s="77">
        <v>1.657687769471426</v>
      </c>
      <c r="P8398" s="77">
        <v>2032000</v>
      </c>
      <c r="Q8398" s="77">
        <v>826738</v>
      </c>
      <c r="R8398" s="77">
        <v>2.46</v>
      </c>
      <c r="S8398" s="77">
        <v>37.301000000000002</v>
      </c>
      <c r="T8398" s="77">
        <v>9.7629999999999999</v>
      </c>
      <c r="U8398" s="77">
        <v>21.196400000000001</v>
      </c>
      <c r="V8398" s="77">
        <v>2.5494487936346419</v>
      </c>
      <c r="AC8398" s="77">
        <v>110</v>
      </c>
      <c r="AD8398" s="77">
        <v>107.33</v>
      </c>
      <c r="AH8398" s="77">
        <f>IF(AND(M8398&lt;Variables!$G$6,M8398&gt;Variables!$G$5),0,1)</f>
        <v>1</v>
      </c>
      <c r="AI8398" s="77">
        <f t="shared" si="264"/>
        <v>0</v>
      </c>
      <c r="AJ8398" s="77">
        <f>IF(I8398&gt;Variables!$G$7,0,1)</f>
        <v>1</v>
      </c>
      <c r="AK8398" s="77">
        <f>IF(F8398&gt;Variables!$G$8,0,1)</f>
        <v>0</v>
      </c>
      <c r="AL8398" s="77">
        <f>IF(G8398&gt;Variables!$G$9,0,1)</f>
        <v>1</v>
      </c>
      <c r="AM8398" s="77">
        <f>IF(AND(K8398&gt;Variables!$G$10,K8398&lt;Variables!$G$11),0,1)</f>
        <v>0</v>
      </c>
      <c r="AN8398" s="77">
        <f>IF(H8398&lt;Variables!$G$13,1,0)</f>
        <v>0</v>
      </c>
      <c r="AO8398" s="77">
        <f>IF(R8398&lt;Variables!$G$12,0,1)</f>
        <v>1</v>
      </c>
      <c r="AP8398" s="78">
        <f t="shared" si="265"/>
        <v>0</v>
      </c>
      <c r="AQ8398" s="77">
        <f>IF(V8398&lt;Variables!$G$15,1,0)</f>
        <v>1</v>
      </c>
      <c r="AR8398" s="77">
        <v>0</v>
      </c>
      <c r="AS8398" s="77">
        <v>0</v>
      </c>
      <c r="AT8398" s="77">
        <v>1</v>
      </c>
      <c r="AU8398" s="77">
        <v>0</v>
      </c>
      <c r="BA8398" s="77">
        <v>-1.65</v>
      </c>
    </row>
    <row r="8399" spans="3:53" x14ac:dyDescent="0.25">
      <c r="C8399" s="77" t="s">
        <v>870</v>
      </c>
      <c r="D8399" s="77" t="s">
        <v>749</v>
      </c>
      <c r="E8399" s="77">
        <v>3.29</v>
      </c>
      <c r="F8399" s="77">
        <v>9.67</v>
      </c>
      <c r="G8399" s="77">
        <v>9.67</v>
      </c>
      <c r="H8399" s="77">
        <v>-99999</v>
      </c>
      <c r="I8399" s="77">
        <v>-7.3680000000000003</v>
      </c>
      <c r="J8399" s="77" t="s">
        <v>75</v>
      </c>
      <c r="K8399" s="77">
        <v>67.099999999999994</v>
      </c>
      <c r="L8399" s="77">
        <v>-99999</v>
      </c>
      <c r="M8399" s="77">
        <v>-99999</v>
      </c>
      <c r="N8399" s="77">
        <v>-99999</v>
      </c>
      <c r="O8399" s="77">
        <v>-99999</v>
      </c>
      <c r="P8399" s="77">
        <v>68482</v>
      </c>
      <c r="Q8399" s="77">
        <v>8182</v>
      </c>
      <c r="R8399" s="77">
        <v>8.3699999999999992</v>
      </c>
      <c r="S8399" s="77">
        <v>37.301000000000002</v>
      </c>
      <c r="T8399" s="77">
        <v>9.7629999999999999</v>
      </c>
      <c r="U8399" s="77">
        <v>21.196400000000001</v>
      </c>
      <c r="V8399" s="77">
        <v>-99999</v>
      </c>
      <c r="AC8399" s="77">
        <v>3.35</v>
      </c>
      <c r="AD8399" s="77">
        <v>3.14</v>
      </c>
      <c r="AH8399" s="77">
        <f>IF(AND(M8399&lt;Variables!$G$6,M8399&gt;Variables!$G$5),0,1)</f>
        <v>1</v>
      </c>
      <c r="AI8399" s="77">
        <f t="shared" si="264"/>
        <v>1</v>
      </c>
      <c r="AJ8399" s="77">
        <f>IF(I8399&gt;Variables!$G$7,0,1)</f>
        <v>1</v>
      </c>
      <c r="AK8399" s="77">
        <f>IF(F8399&gt;Variables!$G$8,0,1)</f>
        <v>0</v>
      </c>
      <c r="AL8399" s="77">
        <f>IF(G8399&gt;Variables!$G$9,0,1)</f>
        <v>1</v>
      </c>
      <c r="AM8399" s="77">
        <f>IF(AND(K8399&gt;Variables!$G$10,K8399&lt;Variables!$G$11),0,1)</f>
        <v>0</v>
      </c>
      <c r="AN8399" s="77">
        <f>IF(H8399&lt;Variables!$G$13,1,0)</f>
        <v>1</v>
      </c>
      <c r="AO8399" s="77">
        <f>IF(R8399&lt;Variables!$G$12,0,1)</f>
        <v>1</v>
      </c>
      <c r="AP8399" s="78">
        <f t="shared" si="265"/>
        <v>1</v>
      </c>
      <c r="AQ8399" s="77">
        <f>IF(V8399&lt;Variables!$G$15,1,0)</f>
        <v>1</v>
      </c>
      <c r="AR8399" s="77">
        <v>0</v>
      </c>
      <c r="AS8399" s="77">
        <v>0</v>
      </c>
      <c r="AT8399" s="77">
        <v>1</v>
      </c>
      <c r="AU8399" s="77">
        <v>0</v>
      </c>
      <c r="BA8399" s="77">
        <v>-2.25</v>
      </c>
    </row>
    <row r="8400" spans="3:53" x14ac:dyDescent="0.25">
      <c r="C8400" s="77" t="s">
        <v>870</v>
      </c>
      <c r="D8400" s="77" t="s">
        <v>707</v>
      </c>
      <c r="E8400" s="77">
        <v>3.91</v>
      </c>
      <c r="F8400" s="77">
        <v>10.17</v>
      </c>
      <c r="G8400" s="77">
        <v>0.93</v>
      </c>
      <c r="H8400" s="77">
        <v>-99999</v>
      </c>
      <c r="I8400" s="77">
        <v>-16.707000000000001</v>
      </c>
      <c r="J8400" s="77" t="s">
        <v>75</v>
      </c>
      <c r="K8400" s="77">
        <v>55.48</v>
      </c>
      <c r="L8400" s="77">
        <v>-99999</v>
      </c>
      <c r="M8400" s="77">
        <v>-99999</v>
      </c>
      <c r="N8400" s="77">
        <v>3.086666666666666</v>
      </c>
      <c r="O8400" s="77">
        <v>5.2915766738660981</v>
      </c>
      <c r="P8400" s="77">
        <v>66481</v>
      </c>
      <c r="Q8400" s="77">
        <v>17800</v>
      </c>
      <c r="R8400" s="77">
        <v>3.73</v>
      </c>
      <c r="S8400" s="77">
        <v>37.301000000000002</v>
      </c>
      <c r="T8400" s="77">
        <v>9.7629999999999999</v>
      </c>
      <c r="U8400" s="77">
        <v>21.196400000000001</v>
      </c>
      <c r="V8400" s="77">
        <v>-99999</v>
      </c>
      <c r="AC8400" s="77">
        <v>3.9</v>
      </c>
      <c r="AD8400" s="77">
        <v>3.2501000000000002</v>
      </c>
      <c r="AH8400" s="77">
        <f>IF(AND(M8400&lt;Variables!$G$6,M8400&gt;Variables!$G$5),0,1)</f>
        <v>1</v>
      </c>
      <c r="AI8400" s="77">
        <f t="shared" si="264"/>
        <v>1</v>
      </c>
      <c r="AJ8400" s="77">
        <f>IF(I8400&gt;Variables!$G$7,0,1)</f>
        <v>1</v>
      </c>
      <c r="AK8400" s="77">
        <f>IF(F8400&gt;Variables!$G$8,0,1)</f>
        <v>0</v>
      </c>
      <c r="AL8400" s="77">
        <f>IF(G8400&gt;Variables!$G$9,0,1)</f>
        <v>1</v>
      </c>
      <c r="AM8400" s="77">
        <f>IF(AND(K8400&gt;Variables!$G$10,K8400&lt;Variables!$G$11),0,1)</f>
        <v>1</v>
      </c>
      <c r="AN8400" s="77">
        <f>IF(H8400&lt;Variables!$G$13,1,0)</f>
        <v>1</v>
      </c>
      <c r="AO8400" s="77">
        <f>IF(R8400&lt;Variables!$G$12,0,1)</f>
        <v>1</v>
      </c>
      <c r="AP8400" s="78">
        <f t="shared" si="265"/>
        <v>1</v>
      </c>
      <c r="AQ8400" s="77">
        <f>IF(V8400&lt;Variables!$G$15,1,0)</f>
        <v>1</v>
      </c>
      <c r="AR8400" s="77">
        <v>0</v>
      </c>
      <c r="AS8400" s="77">
        <v>0</v>
      </c>
      <c r="AT8400" s="77">
        <v>1</v>
      </c>
      <c r="AU8400" s="77">
        <v>0</v>
      </c>
      <c r="BA8400" s="77">
        <v>-2.25</v>
      </c>
    </row>
    <row r="8401" spans="3:53" x14ac:dyDescent="0.25">
      <c r="C8401" s="77" t="s">
        <v>870</v>
      </c>
      <c r="D8401" s="77" t="s">
        <v>667</v>
      </c>
      <c r="E8401" s="77">
        <v>86.41</v>
      </c>
      <c r="F8401" s="77">
        <v>79.58</v>
      </c>
      <c r="G8401" s="77">
        <v>1.1100000000000001</v>
      </c>
      <c r="H8401" s="77">
        <v>-99999</v>
      </c>
      <c r="I8401" s="77">
        <v>7.9000000000000001E-2</v>
      </c>
      <c r="J8401" s="77" t="s">
        <v>74</v>
      </c>
      <c r="K8401" s="77">
        <v>76.27</v>
      </c>
      <c r="L8401" s="77">
        <v>86.2</v>
      </c>
      <c r="M8401" s="77">
        <v>0</v>
      </c>
      <c r="N8401" s="77">
        <v>86.181428571428583</v>
      </c>
      <c r="O8401" s="77">
        <v>2.1549223399131168E-2</v>
      </c>
      <c r="P8401" s="77">
        <v>41559</v>
      </c>
      <c r="Q8401" s="77">
        <v>530</v>
      </c>
      <c r="R8401" s="77">
        <v>78.41</v>
      </c>
      <c r="S8401" s="77">
        <v>37.301000000000002</v>
      </c>
      <c r="T8401" s="77">
        <v>9.7629999999999999</v>
      </c>
      <c r="U8401" s="77">
        <v>21.196400000000001</v>
      </c>
      <c r="V8401" s="77">
        <v>2.6391572000000001</v>
      </c>
      <c r="AC8401" s="77">
        <v>86.5</v>
      </c>
      <c r="AD8401" s="77">
        <v>86.05</v>
      </c>
      <c r="AH8401" s="77">
        <f>IF(AND(M8401&lt;Variables!$G$6,M8401&gt;Variables!$G$5),0,1)</f>
        <v>1</v>
      </c>
      <c r="AI8401" s="77">
        <f t="shared" si="264"/>
        <v>0</v>
      </c>
      <c r="AJ8401" s="77">
        <f>IF(I8401&gt;Variables!$G$7,0,1)</f>
        <v>1</v>
      </c>
      <c r="AK8401" s="77">
        <f>IF(F8401&gt;Variables!$G$8,0,1)</f>
        <v>0</v>
      </c>
      <c r="AL8401" s="77">
        <f>IF(G8401&gt;Variables!$G$9,0,1)</f>
        <v>1</v>
      </c>
      <c r="AM8401" s="77">
        <f>IF(AND(K8401&gt;Variables!$G$10,K8401&lt;Variables!$G$11),0,1)</f>
        <v>1</v>
      </c>
      <c r="AN8401" s="77">
        <f>IF(H8401&lt;Variables!$G$13,1,0)</f>
        <v>1</v>
      </c>
      <c r="AO8401" s="77">
        <f>IF(R8401&lt;Variables!$G$12,0,1)</f>
        <v>1</v>
      </c>
      <c r="AP8401" s="78">
        <f t="shared" si="265"/>
        <v>0</v>
      </c>
      <c r="AQ8401" s="77">
        <f>IF(V8401&lt;Variables!$G$15,1,0)</f>
        <v>1</v>
      </c>
      <c r="AR8401" s="77">
        <v>0</v>
      </c>
      <c r="AS8401" s="77">
        <v>0</v>
      </c>
      <c r="AT8401" s="77">
        <v>0</v>
      </c>
      <c r="AU8401" s="77">
        <v>0</v>
      </c>
      <c r="BA8401" s="77">
        <v>0</v>
      </c>
    </row>
    <row r="8402" spans="3:53" x14ac:dyDescent="0.25">
      <c r="C8402" s="77" t="s">
        <v>870</v>
      </c>
      <c r="D8402" s="77" t="s">
        <v>436</v>
      </c>
      <c r="E8402" s="77">
        <v>5.41</v>
      </c>
      <c r="F8402" s="77">
        <v>33.65</v>
      </c>
      <c r="G8402" s="77">
        <v>20.22</v>
      </c>
      <c r="H8402" s="77">
        <v>41.82</v>
      </c>
      <c r="I8402" s="77">
        <v>0.56599999999999995</v>
      </c>
      <c r="J8402" s="77" t="s">
        <v>75</v>
      </c>
      <c r="K8402" s="77">
        <v>45.75</v>
      </c>
      <c r="L8402" s="77">
        <v>5.4298650000000013</v>
      </c>
      <c r="M8402" s="77">
        <v>-1.4708468810919171</v>
      </c>
      <c r="N8402" s="77">
        <v>5.3711759999999993</v>
      </c>
      <c r="O8402" s="77">
        <v>-0.39425258081283582</v>
      </c>
      <c r="P8402" s="77">
        <v>12240000</v>
      </c>
      <c r="Q8402" s="77">
        <v>1680000</v>
      </c>
      <c r="R8402" s="77">
        <v>7.29</v>
      </c>
      <c r="S8402" s="77">
        <v>37.301000000000002</v>
      </c>
      <c r="T8402" s="77">
        <v>9.7629999999999999</v>
      </c>
      <c r="U8402" s="77">
        <v>21.196400000000001</v>
      </c>
      <c r="V8402" s="77">
        <v>2.3431588442898672</v>
      </c>
      <c r="AC8402" s="77">
        <v>6.45</v>
      </c>
      <c r="AD8402" s="77">
        <v>5</v>
      </c>
      <c r="AH8402" s="77">
        <f>IF(AND(M8402&lt;Variables!$G$6,M8402&gt;Variables!$G$5),0,1)</f>
        <v>0</v>
      </c>
      <c r="AI8402" s="77">
        <f t="shared" si="264"/>
        <v>0</v>
      </c>
      <c r="AJ8402" s="77">
        <f>IF(I8402&gt;Variables!$G$7,0,1)</f>
        <v>1</v>
      </c>
      <c r="AK8402" s="77">
        <f>IF(F8402&gt;Variables!$G$8,0,1)</f>
        <v>0</v>
      </c>
      <c r="AL8402" s="77">
        <f>IF(G8402&gt;Variables!$G$9,0,1)</f>
        <v>0</v>
      </c>
      <c r="AM8402" s="77">
        <f>IF(AND(K8402&gt;Variables!$G$10,K8402&lt;Variables!$G$11),0,1)</f>
        <v>1</v>
      </c>
      <c r="AN8402" s="77">
        <f>IF(H8402&lt;Variables!$G$13,1,0)</f>
        <v>1</v>
      </c>
      <c r="AO8402" s="77">
        <f>IF(R8402&lt;Variables!$G$12,0,1)</f>
        <v>1</v>
      </c>
      <c r="AP8402" s="78">
        <f t="shared" si="265"/>
        <v>1</v>
      </c>
      <c r="AQ8402" s="77">
        <f>IF(V8402&lt;Variables!$G$15,1,0)</f>
        <v>1</v>
      </c>
      <c r="AR8402" s="77">
        <v>1</v>
      </c>
      <c r="AS8402" s="77">
        <v>0</v>
      </c>
      <c r="AT8402" s="77">
        <v>0</v>
      </c>
      <c r="AU8402" s="77">
        <v>0</v>
      </c>
      <c r="BA8402" s="77">
        <v>2</v>
      </c>
    </row>
    <row r="8403" spans="3:53" x14ac:dyDescent="0.25">
      <c r="C8403" s="77" t="s">
        <v>870</v>
      </c>
      <c r="D8403" s="77" t="s">
        <v>663</v>
      </c>
      <c r="E8403" s="77">
        <v>49.32</v>
      </c>
      <c r="F8403" s="77">
        <v>9.06</v>
      </c>
      <c r="G8403" s="77">
        <v>7.58</v>
      </c>
      <c r="H8403" s="77">
        <v>74490</v>
      </c>
      <c r="I8403" s="77">
        <v>34.412999999999997</v>
      </c>
      <c r="J8403" s="77" t="s">
        <v>74</v>
      </c>
      <c r="K8403" s="77">
        <v>47.5</v>
      </c>
      <c r="L8403" s="77">
        <v>49.247834999999988</v>
      </c>
      <c r="M8403" s="77">
        <v>-0.12758936509593299</v>
      </c>
      <c r="N8403" s="77">
        <v>49.14782000000001</v>
      </c>
      <c r="O8403" s="77">
        <v>7.5649337040772535E-2</v>
      </c>
      <c r="P8403" s="77">
        <v>55140000</v>
      </c>
      <c r="Q8403" s="77">
        <v>70837000</v>
      </c>
      <c r="R8403" s="77">
        <v>0.78</v>
      </c>
      <c r="S8403" s="77">
        <v>37.301000000000002</v>
      </c>
      <c r="T8403" s="77">
        <v>9.7629999999999999</v>
      </c>
      <c r="U8403" s="77">
        <v>21.196400000000001</v>
      </c>
      <c r="V8403" s="77">
        <v>2.343496128276501</v>
      </c>
      <c r="AC8403" s="77">
        <v>49.65</v>
      </c>
      <c r="AD8403" s="77">
        <v>48.8</v>
      </c>
      <c r="AH8403" s="77">
        <f>IF(AND(M8403&lt;Variables!$G$6,M8403&gt;Variables!$G$5),0,1)</f>
        <v>1</v>
      </c>
      <c r="AI8403" s="77">
        <f t="shared" si="264"/>
        <v>0</v>
      </c>
      <c r="AJ8403" s="77">
        <f>IF(I8403&gt;Variables!$G$7,0,1)</f>
        <v>1</v>
      </c>
      <c r="AK8403" s="77">
        <f>IF(F8403&gt;Variables!$G$8,0,1)</f>
        <v>0</v>
      </c>
      <c r="AL8403" s="77">
        <f>IF(G8403&gt;Variables!$G$9,0,1)</f>
        <v>1</v>
      </c>
      <c r="AM8403" s="77">
        <f>IF(AND(K8403&gt;Variables!$G$10,K8403&lt;Variables!$G$11),0,1)</f>
        <v>1</v>
      </c>
      <c r="AN8403" s="77">
        <f>IF(H8403&lt;Variables!$G$13,1,0)</f>
        <v>0</v>
      </c>
      <c r="AO8403" s="77">
        <f>IF(R8403&lt;Variables!$G$12,0,1)</f>
        <v>0</v>
      </c>
      <c r="AP8403" s="78">
        <f t="shared" si="265"/>
        <v>0</v>
      </c>
      <c r="AQ8403" s="77">
        <f>IF(V8403&lt;Variables!$G$15,1,0)</f>
        <v>1</v>
      </c>
      <c r="AR8403" s="77">
        <v>0</v>
      </c>
      <c r="AS8403" s="77">
        <v>1</v>
      </c>
      <c r="AT8403" s="77">
        <v>0</v>
      </c>
      <c r="AU8403" s="77">
        <v>0</v>
      </c>
      <c r="BA8403" s="77">
        <v>-0.26</v>
      </c>
    </row>
    <row r="8404" spans="3:53" x14ac:dyDescent="0.25">
      <c r="C8404" s="77" t="s">
        <v>870</v>
      </c>
      <c r="D8404" s="77" t="s">
        <v>714</v>
      </c>
      <c r="E8404" s="77">
        <v>36.21</v>
      </c>
      <c r="F8404" s="77">
        <v>10.039999999999999</v>
      </c>
      <c r="G8404" s="77">
        <v>5.95</v>
      </c>
      <c r="H8404" s="77">
        <v>2860</v>
      </c>
      <c r="I8404" s="77">
        <v>-43.244999999999997</v>
      </c>
      <c r="J8404" s="77" t="s">
        <v>74</v>
      </c>
      <c r="K8404" s="77">
        <v>48.22</v>
      </c>
      <c r="L8404" s="77">
        <v>36.242759999999997</v>
      </c>
      <c r="M8404" s="77">
        <v>-0.28353249035116651</v>
      </c>
      <c r="N8404" s="77">
        <v>35.975845999999997</v>
      </c>
      <c r="O8404" s="77">
        <v>0.4562894782237959</v>
      </c>
      <c r="P8404" s="77">
        <v>6804000</v>
      </c>
      <c r="Q8404" s="77">
        <v>19321000</v>
      </c>
      <c r="R8404" s="77">
        <v>0.35</v>
      </c>
      <c r="S8404" s="77">
        <v>37.301000000000002</v>
      </c>
      <c r="T8404" s="77">
        <v>9.7629999999999999</v>
      </c>
      <c r="U8404" s="77">
        <v>21.196400000000001</v>
      </c>
      <c r="V8404" s="77">
        <v>2.3544735062879321</v>
      </c>
      <c r="AC8404" s="77">
        <v>36.585000000000001</v>
      </c>
      <c r="AD8404" s="77">
        <v>35.36</v>
      </c>
      <c r="AH8404" s="77">
        <f>IF(AND(M8404&lt;Variables!$G$6,M8404&gt;Variables!$G$5),0,1)</f>
        <v>1</v>
      </c>
      <c r="AI8404" s="77">
        <f t="shared" si="264"/>
        <v>0</v>
      </c>
      <c r="AJ8404" s="77">
        <f>IF(I8404&gt;Variables!$G$7,0,1)</f>
        <v>1</v>
      </c>
      <c r="AK8404" s="77">
        <f>IF(F8404&gt;Variables!$G$8,0,1)</f>
        <v>0</v>
      </c>
      <c r="AL8404" s="77">
        <f>IF(G8404&gt;Variables!$G$9,0,1)</f>
        <v>1</v>
      </c>
      <c r="AM8404" s="77">
        <f>IF(AND(K8404&gt;Variables!$G$10,K8404&lt;Variables!$G$11),0,1)</f>
        <v>1</v>
      </c>
      <c r="AN8404" s="77">
        <f>IF(H8404&lt;Variables!$G$13,1,0)</f>
        <v>0</v>
      </c>
      <c r="AO8404" s="77">
        <f>IF(R8404&lt;Variables!$G$12,0,1)</f>
        <v>0</v>
      </c>
      <c r="AP8404" s="78">
        <f t="shared" si="265"/>
        <v>0</v>
      </c>
      <c r="AQ8404" s="77">
        <f>IF(V8404&lt;Variables!$G$15,1,0)</f>
        <v>1</v>
      </c>
      <c r="AR8404" s="77">
        <v>0</v>
      </c>
      <c r="AS8404" s="77">
        <v>0</v>
      </c>
      <c r="AT8404" s="77">
        <v>1</v>
      </c>
      <c r="AU8404" s="77">
        <v>0</v>
      </c>
      <c r="BA8404" s="77">
        <v>-1.34</v>
      </c>
    </row>
    <row r="8405" spans="3:53" x14ac:dyDescent="0.25">
      <c r="C8405" s="77" t="s">
        <v>870</v>
      </c>
      <c r="D8405" s="77" t="s">
        <v>176</v>
      </c>
      <c r="E8405" s="77">
        <v>44.04</v>
      </c>
      <c r="F8405" s="77">
        <v>10.61</v>
      </c>
      <c r="G8405" s="77">
        <v>10.28</v>
      </c>
      <c r="H8405" s="77">
        <v>2140</v>
      </c>
      <c r="I8405" s="77">
        <v>12.167999999999999</v>
      </c>
      <c r="J8405" s="77" t="s">
        <v>74</v>
      </c>
      <c r="K8405" s="77">
        <v>38.14</v>
      </c>
      <c r="L8405" s="77">
        <v>44.232235000000003</v>
      </c>
      <c r="M8405" s="77">
        <v>-0.79633100158741765</v>
      </c>
      <c r="N8405" s="77">
        <v>43.852672000000013</v>
      </c>
      <c r="O8405" s="77">
        <v>6.2317753408497267E-2</v>
      </c>
      <c r="P8405" s="77">
        <v>2446000</v>
      </c>
      <c r="Q8405" s="77">
        <v>2594000</v>
      </c>
      <c r="R8405" s="77">
        <v>0.94</v>
      </c>
      <c r="S8405" s="77">
        <v>37.301000000000002</v>
      </c>
      <c r="T8405" s="77">
        <v>9.7629999999999999</v>
      </c>
      <c r="U8405" s="77">
        <v>21.196400000000001</v>
      </c>
      <c r="V8405" s="77">
        <v>2.2375593314008211</v>
      </c>
      <c r="AC8405" s="77">
        <v>44.6</v>
      </c>
      <c r="AD8405" s="77">
        <v>42.87</v>
      </c>
      <c r="AH8405" s="77">
        <f>IF(AND(M8405&lt;Variables!$G$6,M8405&gt;Variables!$G$5),0,1)</f>
        <v>1</v>
      </c>
      <c r="AI8405" s="77">
        <f t="shared" si="264"/>
        <v>0</v>
      </c>
      <c r="AJ8405" s="77">
        <f>IF(I8405&gt;Variables!$G$7,0,1)</f>
        <v>1</v>
      </c>
      <c r="AK8405" s="77">
        <f>IF(F8405&gt;Variables!$G$8,0,1)</f>
        <v>0</v>
      </c>
      <c r="AL8405" s="77">
        <f>IF(G8405&gt;Variables!$G$9,0,1)</f>
        <v>1</v>
      </c>
      <c r="AM8405" s="77">
        <f>IF(AND(K8405&gt;Variables!$G$10,K8405&lt;Variables!$G$11),0,1)</f>
        <v>1</v>
      </c>
      <c r="AN8405" s="77">
        <f>IF(H8405&lt;Variables!$G$13,1,0)</f>
        <v>0</v>
      </c>
      <c r="AO8405" s="77">
        <f>IF(R8405&lt;Variables!$G$12,0,1)</f>
        <v>0</v>
      </c>
      <c r="AP8405" s="78">
        <f t="shared" si="265"/>
        <v>0</v>
      </c>
      <c r="AQ8405" s="77">
        <f>IF(V8405&lt;Variables!$G$15,1,0)</f>
        <v>1</v>
      </c>
      <c r="AR8405" s="77">
        <v>0</v>
      </c>
      <c r="AS8405" s="77">
        <v>0</v>
      </c>
      <c r="AT8405" s="77">
        <v>1</v>
      </c>
      <c r="AU8405" s="77">
        <v>0</v>
      </c>
      <c r="BA8405" s="77">
        <v>-1.62</v>
      </c>
    </row>
    <row r="8406" spans="3:53" x14ac:dyDescent="0.25">
      <c r="C8406" s="77" t="s">
        <v>870</v>
      </c>
      <c r="D8406" s="77" t="s">
        <v>659</v>
      </c>
      <c r="E8406" s="77">
        <v>45.38</v>
      </c>
      <c r="F8406" s="77">
        <v>11.67</v>
      </c>
      <c r="G8406" s="77">
        <v>8.91</v>
      </c>
      <c r="H8406" s="77">
        <v>2320</v>
      </c>
      <c r="I8406" s="77">
        <v>-24.43</v>
      </c>
      <c r="J8406" s="77" t="s">
        <v>74</v>
      </c>
      <c r="K8406" s="77">
        <v>67.11</v>
      </c>
      <c r="L8406" s="77">
        <v>45.109645</v>
      </c>
      <c r="M8406" s="77">
        <v>0.2889736773588033</v>
      </c>
      <c r="N8406" s="77">
        <v>44.757724000000003</v>
      </c>
      <c r="O8406" s="77">
        <v>1.077525747287789</v>
      </c>
      <c r="P8406" s="77">
        <v>2505000</v>
      </c>
      <c r="Q8406" s="77">
        <v>1694000</v>
      </c>
      <c r="R8406" s="77">
        <v>1.48</v>
      </c>
      <c r="S8406" s="77">
        <v>37.301000000000002</v>
      </c>
      <c r="T8406" s="77">
        <v>9.7629999999999999</v>
      </c>
      <c r="U8406" s="77">
        <v>21.196400000000001</v>
      </c>
      <c r="V8406" s="77">
        <v>2.5224670315672402</v>
      </c>
      <c r="AC8406" s="77">
        <v>45.52</v>
      </c>
      <c r="AD8406" s="77">
        <v>44.875</v>
      </c>
      <c r="AH8406" s="77">
        <f>IF(AND(M8406&lt;Variables!$G$6,M8406&gt;Variables!$G$5),0,1)</f>
        <v>1</v>
      </c>
      <c r="AI8406" s="77">
        <f t="shared" si="264"/>
        <v>0</v>
      </c>
      <c r="AJ8406" s="77">
        <f>IF(I8406&gt;Variables!$G$7,0,1)</f>
        <v>1</v>
      </c>
      <c r="AK8406" s="77">
        <f>IF(F8406&gt;Variables!$G$8,0,1)</f>
        <v>0</v>
      </c>
      <c r="AL8406" s="77">
        <f>IF(G8406&gt;Variables!$G$9,0,1)</f>
        <v>1</v>
      </c>
      <c r="AM8406" s="77">
        <f>IF(AND(K8406&gt;Variables!$G$10,K8406&lt;Variables!$G$11),0,1)</f>
        <v>0</v>
      </c>
      <c r="AN8406" s="77">
        <f>IF(H8406&lt;Variables!$G$13,1,0)</f>
        <v>0</v>
      </c>
      <c r="AO8406" s="77">
        <f>IF(R8406&lt;Variables!$G$12,0,1)</f>
        <v>0</v>
      </c>
      <c r="AP8406" s="78">
        <f t="shared" si="265"/>
        <v>0</v>
      </c>
      <c r="AQ8406" s="77">
        <f>IF(V8406&lt;Variables!$G$15,1,0)</f>
        <v>1</v>
      </c>
      <c r="AR8406" s="77">
        <v>0</v>
      </c>
      <c r="AS8406" s="77">
        <v>0</v>
      </c>
      <c r="AT8406" s="77">
        <v>0</v>
      </c>
      <c r="AU8406" s="77">
        <v>1</v>
      </c>
      <c r="BA8406" s="77">
        <v>-0.96</v>
      </c>
    </row>
    <row r="8407" spans="3:53" x14ac:dyDescent="0.25">
      <c r="C8407" s="77" t="s">
        <v>870</v>
      </c>
      <c r="D8407" s="77" t="s">
        <v>705</v>
      </c>
      <c r="E8407" s="77">
        <v>618.04999999999995</v>
      </c>
      <c r="F8407" s="77">
        <v>12.17</v>
      </c>
      <c r="G8407" s="77">
        <v>8.09</v>
      </c>
      <c r="H8407" s="77">
        <v>5670</v>
      </c>
      <c r="I8407" s="77">
        <v>-28.782</v>
      </c>
      <c r="J8407" s="77" t="s">
        <v>74</v>
      </c>
      <c r="K8407" s="77">
        <v>52.66</v>
      </c>
      <c r="L8407" s="77">
        <v>617.08054000000004</v>
      </c>
      <c r="M8407" s="77">
        <v>-0.1030076236077839</v>
      </c>
      <c r="N8407" s="77">
        <v>611.81027199999994</v>
      </c>
      <c r="O8407" s="77">
        <v>0.7575270001351041</v>
      </c>
      <c r="P8407" s="77">
        <v>952054</v>
      </c>
      <c r="Q8407" s="77">
        <v>748460</v>
      </c>
      <c r="R8407" s="77">
        <v>1.27</v>
      </c>
      <c r="S8407" s="77">
        <v>37.301000000000002</v>
      </c>
      <c r="T8407" s="77">
        <v>9.7629999999999999</v>
      </c>
      <c r="U8407" s="77">
        <v>21.196400000000001</v>
      </c>
      <c r="V8407" s="77">
        <v>2.3980271110189668</v>
      </c>
      <c r="AC8407" s="77">
        <v>629.51</v>
      </c>
      <c r="AD8407" s="77">
        <v>613</v>
      </c>
      <c r="AH8407" s="77">
        <f>IF(AND(M8407&lt;Variables!$G$6,M8407&gt;Variables!$G$5),0,1)</f>
        <v>1</v>
      </c>
      <c r="AI8407" s="77">
        <f t="shared" si="264"/>
        <v>0</v>
      </c>
      <c r="AJ8407" s="77">
        <f>IF(I8407&gt;Variables!$G$7,0,1)</f>
        <v>1</v>
      </c>
      <c r="AK8407" s="77">
        <f>IF(F8407&gt;Variables!$G$8,0,1)</f>
        <v>0</v>
      </c>
      <c r="AL8407" s="77">
        <f>IF(G8407&gt;Variables!$G$9,0,1)</f>
        <v>1</v>
      </c>
      <c r="AM8407" s="77">
        <f>IF(AND(K8407&gt;Variables!$G$10,K8407&lt;Variables!$G$11),0,1)</f>
        <v>1</v>
      </c>
      <c r="AN8407" s="77">
        <f>IF(H8407&lt;Variables!$G$13,1,0)</f>
        <v>0</v>
      </c>
      <c r="AO8407" s="77">
        <f>IF(R8407&lt;Variables!$G$12,0,1)</f>
        <v>0</v>
      </c>
      <c r="AP8407" s="78">
        <f t="shared" si="265"/>
        <v>0</v>
      </c>
      <c r="AQ8407" s="77">
        <f>IF(V8407&lt;Variables!$G$15,1,0)</f>
        <v>1</v>
      </c>
      <c r="AR8407" s="77">
        <v>0</v>
      </c>
      <c r="AS8407" s="77">
        <v>1</v>
      </c>
      <c r="AT8407" s="77">
        <v>0</v>
      </c>
      <c r="AU8407" s="77">
        <v>0</v>
      </c>
      <c r="BA8407" s="77">
        <v>0.22</v>
      </c>
    </row>
    <row r="8408" spans="3:53" x14ac:dyDescent="0.25">
      <c r="C8408" s="77" t="s">
        <v>870</v>
      </c>
      <c r="D8408" s="77" t="s">
        <v>703</v>
      </c>
      <c r="E8408" s="77">
        <v>3.26</v>
      </c>
      <c r="F8408" s="77">
        <v>13.4</v>
      </c>
      <c r="G8408" s="77">
        <v>8.86</v>
      </c>
      <c r="H8408" s="77">
        <v>-99999</v>
      </c>
      <c r="I8408" s="77">
        <v>-6.9379999999999997</v>
      </c>
      <c r="J8408" s="77" t="s">
        <v>75</v>
      </c>
      <c r="K8408" s="77">
        <v>66.540000000000006</v>
      </c>
      <c r="L8408" s="77">
        <v>3.2974999999999999</v>
      </c>
      <c r="M8408" s="77">
        <v>-1.288855193328279</v>
      </c>
      <c r="N8408" s="77">
        <v>3.2962500000000001</v>
      </c>
      <c r="O8408" s="77">
        <v>-1.2514220705346919</v>
      </c>
      <c r="P8408" s="77">
        <v>50018</v>
      </c>
      <c r="Q8408" s="77">
        <v>14431</v>
      </c>
      <c r="R8408" s="77">
        <v>3.47</v>
      </c>
      <c r="S8408" s="77">
        <v>37.301000000000002</v>
      </c>
      <c r="T8408" s="77">
        <v>9.7629999999999999</v>
      </c>
      <c r="U8408" s="77">
        <v>21.196400000000001</v>
      </c>
      <c r="V8408" s="77">
        <v>2.6334300512509481</v>
      </c>
      <c r="AC8408" s="77">
        <v>3.3</v>
      </c>
      <c r="AD8408" s="77">
        <v>3.15</v>
      </c>
      <c r="AH8408" s="77">
        <f>IF(AND(M8408&lt;Variables!$G$6,M8408&gt;Variables!$G$5),0,1)</f>
        <v>0</v>
      </c>
      <c r="AI8408" s="77">
        <f t="shared" si="264"/>
        <v>0</v>
      </c>
      <c r="AJ8408" s="77">
        <f>IF(I8408&gt;Variables!$G$7,0,1)</f>
        <v>1</v>
      </c>
      <c r="AK8408" s="77">
        <f>IF(F8408&gt;Variables!$G$8,0,1)</f>
        <v>0</v>
      </c>
      <c r="AL8408" s="77">
        <f>IF(G8408&gt;Variables!$G$9,0,1)</f>
        <v>1</v>
      </c>
      <c r="AM8408" s="77">
        <f>IF(AND(K8408&gt;Variables!$G$10,K8408&lt;Variables!$G$11),0,1)</f>
        <v>0</v>
      </c>
      <c r="AN8408" s="77">
        <f>IF(H8408&lt;Variables!$G$13,1,0)</f>
        <v>1</v>
      </c>
      <c r="AO8408" s="77">
        <f>IF(R8408&lt;Variables!$G$12,0,1)</f>
        <v>1</v>
      </c>
      <c r="AP8408" s="78">
        <f t="shared" si="265"/>
        <v>1</v>
      </c>
      <c r="AQ8408" s="77">
        <f>IF(V8408&lt;Variables!$G$15,1,0)</f>
        <v>1</v>
      </c>
      <c r="AR8408" s="77">
        <v>0</v>
      </c>
      <c r="AS8408" s="77">
        <v>0</v>
      </c>
      <c r="AT8408" s="77">
        <v>1</v>
      </c>
      <c r="AU8408" s="77">
        <v>0</v>
      </c>
      <c r="BA8408" s="77">
        <v>-2.25</v>
      </c>
    </row>
    <row r="8409" spans="3:53" x14ac:dyDescent="0.25">
      <c r="C8409" s="77" t="s">
        <v>870</v>
      </c>
      <c r="D8409" s="77" t="s">
        <v>551</v>
      </c>
      <c r="E8409" s="77">
        <v>6.29</v>
      </c>
      <c r="F8409" s="77">
        <v>65.599999999999994</v>
      </c>
      <c r="G8409" s="77">
        <v>16.45</v>
      </c>
      <c r="H8409" s="77">
        <v>38.479999999999997</v>
      </c>
      <c r="I8409" s="77">
        <v>10.254</v>
      </c>
      <c r="J8409" s="77" t="s">
        <v>75</v>
      </c>
      <c r="K8409" s="77">
        <v>34.56</v>
      </c>
      <c r="L8409" s="77">
        <v>6.3907249999999998</v>
      </c>
      <c r="M8409" s="77">
        <v>-1.4180707196757829</v>
      </c>
      <c r="N8409" s="77">
        <v>6.6473180000000003</v>
      </c>
      <c r="O8409" s="77">
        <v>-5.2234299607751682</v>
      </c>
      <c r="P8409" s="77">
        <v>165990000</v>
      </c>
      <c r="Q8409" s="77">
        <v>11670000</v>
      </c>
      <c r="R8409" s="77">
        <v>14.22</v>
      </c>
      <c r="S8409" s="77">
        <v>37.301000000000002</v>
      </c>
      <c r="T8409" s="77">
        <v>9.7629999999999999</v>
      </c>
      <c r="U8409" s="77">
        <v>21.196400000000001</v>
      </c>
      <c r="V8409" s="77">
        <v>2.180678644310309</v>
      </c>
      <c r="AC8409" s="77">
        <v>7.52</v>
      </c>
      <c r="AD8409" s="77">
        <v>6.02</v>
      </c>
      <c r="AH8409" s="77">
        <f>IF(AND(M8409&lt;Variables!$G$6,M8409&gt;Variables!$G$5),0,1)</f>
        <v>0</v>
      </c>
      <c r="AI8409" s="77">
        <f t="shared" si="264"/>
        <v>1</v>
      </c>
      <c r="AJ8409" s="77">
        <f>IF(I8409&gt;Variables!$G$7,0,1)</f>
        <v>1</v>
      </c>
      <c r="AK8409" s="77">
        <f>IF(F8409&gt;Variables!$G$8,0,1)</f>
        <v>0</v>
      </c>
      <c r="AL8409" s="77">
        <f>IF(G8409&gt;Variables!$G$9,0,1)</f>
        <v>0</v>
      </c>
      <c r="AM8409" s="77">
        <f>IF(AND(K8409&gt;Variables!$G$10,K8409&lt;Variables!$G$11),0,1)</f>
        <v>1</v>
      </c>
      <c r="AN8409" s="77">
        <f>IF(H8409&lt;Variables!$G$13,1,0)</f>
        <v>1</v>
      </c>
      <c r="AO8409" s="77">
        <f>IF(R8409&lt;Variables!$G$12,0,1)</f>
        <v>1</v>
      </c>
      <c r="AP8409" s="78">
        <f t="shared" si="265"/>
        <v>1</v>
      </c>
      <c r="AQ8409" s="77">
        <f>IF(V8409&lt;Variables!$G$15,1,0)</f>
        <v>1</v>
      </c>
      <c r="AR8409" s="77">
        <v>0</v>
      </c>
      <c r="AS8409" s="77">
        <v>0</v>
      </c>
      <c r="AT8409" s="77">
        <v>1</v>
      </c>
      <c r="AU8409" s="77">
        <v>0</v>
      </c>
      <c r="BA8409" s="77">
        <v>-2.25</v>
      </c>
    </row>
    <row r="8410" spans="3:53" x14ac:dyDescent="0.25">
      <c r="C8410" s="77" t="s">
        <v>870</v>
      </c>
      <c r="D8410" s="77" t="s">
        <v>701</v>
      </c>
      <c r="E8410" s="77">
        <v>34.71</v>
      </c>
      <c r="F8410" s="77">
        <v>9.25</v>
      </c>
      <c r="G8410" s="77">
        <v>8.19</v>
      </c>
      <c r="H8410" s="77">
        <v>9770</v>
      </c>
      <c r="I8410" s="77">
        <v>41.965000000000003</v>
      </c>
      <c r="J8410" s="77" t="s">
        <v>74</v>
      </c>
      <c r="K8410" s="77">
        <v>58.08</v>
      </c>
      <c r="L8410" s="77">
        <v>34.553310000000003</v>
      </c>
      <c r="M8410" s="77">
        <v>0.19300611142608701</v>
      </c>
      <c r="N8410" s="77">
        <v>34.473156000000003</v>
      </c>
      <c r="O8410" s="77">
        <v>0.42596622136946649</v>
      </c>
      <c r="P8410" s="77">
        <v>4179000</v>
      </c>
      <c r="Q8410" s="77">
        <v>6712000</v>
      </c>
      <c r="R8410" s="77">
        <v>0.62</v>
      </c>
      <c r="S8410" s="77">
        <v>37.301000000000002</v>
      </c>
      <c r="T8410" s="77">
        <v>9.7629999999999999</v>
      </c>
      <c r="U8410" s="77">
        <v>21.196400000000001</v>
      </c>
      <c r="V8410" s="77">
        <v>2.441186835772549</v>
      </c>
      <c r="AC8410" s="77">
        <v>35.06</v>
      </c>
      <c r="AD8410" s="77">
        <v>34.43</v>
      </c>
      <c r="AH8410" s="77">
        <f>IF(AND(M8410&lt;Variables!$G$6,M8410&gt;Variables!$G$5),0,1)</f>
        <v>1</v>
      </c>
      <c r="AI8410" s="77">
        <f t="shared" si="264"/>
        <v>0</v>
      </c>
      <c r="AJ8410" s="77">
        <f>IF(I8410&gt;Variables!$G$7,0,1)</f>
        <v>1</v>
      </c>
      <c r="AK8410" s="77">
        <f>IF(F8410&gt;Variables!$G$8,0,1)</f>
        <v>0</v>
      </c>
      <c r="AL8410" s="77">
        <f>IF(G8410&gt;Variables!$G$9,0,1)</f>
        <v>1</v>
      </c>
      <c r="AM8410" s="77">
        <f>IF(AND(K8410&gt;Variables!$G$10,K8410&lt;Variables!$G$11),0,1)</f>
        <v>1</v>
      </c>
      <c r="AN8410" s="77">
        <f>IF(H8410&lt;Variables!$G$13,1,0)</f>
        <v>0</v>
      </c>
      <c r="AO8410" s="77">
        <f>IF(R8410&lt;Variables!$G$12,0,1)</f>
        <v>0</v>
      </c>
      <c r="AP8410" s="78">
        <f t="shared" si="265"/>
        <v>0</v>
      </c>
      <c r="AQ8410" s="77">
        <f>IF(V8410&lt;Variables!$G$15,1,0)</f>
        <v>1</v>
      </c>
      <c r="AR8410" s="77">
        <v>0</v>
      </c>
      <c r="AS8410" s="77">
        <v>0</v>
      </c>
      <c r="AT8410" s="77">
        <v>0</v>
      </c>
      <c r="AU8410" s="77">
        <v>1</v>
      </c>
      <c r="BA8410" s="77">
        <v>-0.76</v>
      </c>
    </row>
    <row r="8411" spans="3:53" x14ac:dyDescent="0.25">
      <c r="C8411" s="77" t="s">
        <v>871</v>
      </c>
      <c r="D8411" s="77" t="s">
        <v>649</v>
      </c>
      <c r="E8411" s="77">
        <v>67.319999999999993</v>
      </c>
      <c r="F8411" s="77">
        <v>14.73</v>
      </c>
      <c r="G8411" s="77">
        <v>11.95</v>
      </c>
      <c r="H8411" s="77">
        <v>4150</v>
      </c>
      <c r="I8411" s="77">
        <v>-6.98</v>
      </c>
      <c r="J8411" s="77" t="s">
        <v>74</v>
      </c>
      <c r="K8411" s="77">
        <v>35.729999999999997</v>
      </c>
      <c r="L8411" s="77">
        <v>67.818084999999996</v>
      </c>
      <c r="M8411" s="77">
        <v>-0.95562267793317179</v>
      </c>
      <c r="N8411" s="77">
        <v>67.612734000000003</v>
      </c>
      <c r="O8411" s="77">
        <v>-0.6548086045448207</v>
      </c>
      <c r="P8411" s="77">
        <v>4322000</v>
      </c>
      <c r="Q8411" s="77">
        <v>2787000</v>
      </c>
      <c r="R8411" s="77">
        <v>1.55</v>
      </c>
      <c r="S8411" s="77">
        <v>37.170999999999999</v>
      </c>
      <c r="T8411" s="77">
        <v>9.6609999999999996</v>
      </c>
      <c r="U8411" s="77">
        <v>21.255199999999999</v>
      </c>
      <c r="V8411" s="77">
        <v>2.204626097172723</v>
      </c>
      <c r="AC8411" s="77">
        <v>67.680000000000007</v>
      </c>
      <c r="AD8411" s="77">
        <v>65.63</v>
      </c>
      <c r="AH8411" s="77">
        <f>IF(AND(M8411&lt;Variables!$G$6,M8411&gt;Variables!$G$5),0,1)</f>
        <v>1</v>
      </c>
      <c r="AI8411" s="77">
        <f t="shared" si="264"/>
        <v>0</v>
      </c>
      <c r="AJ8411" s="77">
        <f>IF(I8411&gt;Variables!$G$7,0,1)</f>
        <v>1</v>
      </c>
      <c r="AK8411" s="77">
        <f>IF(F8411&gt;Variables!$G$8,0,1)</f>
        <v>0</v>
      </c>
      <c r="AL8411" s="77">
        <f>IF(G8411&gt;Variables!$G$9,0,1)</f>
        <v>0</v>
      </c>
      <c r="AM8411" s="77">
        <f>IF(AND(K8411&gt;Variables!$G$10,K8411&lt;Variables!$G$11),0,1)</f>
        <v>1</v>
      </c>
      <c r="AN8411" s="77">
        <f>IF(H8411&lt;Variables!$G$13,1,0)</f>
        <v>0</v>
      </c>
      <c r="AO8411" s="77">
        <f>IF(R8411&lt;Variables!$G$12,0,1)</f>
        <v>0</v>
      </c>
      <c r="AP8411" s="78">
        <f t="shared" si="265"/>
        <v>0</v>
      </c>
      <c r="AQ8411" s="77">
        <f>IF(V8411&lt;Variables!$G$15,1,0)</f>
        <v>1</v>
      </c>
      <c r="AR8411" s="77">
        <v>0</v>
      </c>
      <c r="AS8411" s="77">
        <v>0</v>
      </c>
      <c r="AT8411" s="77">
        <v>0</v>
      </c>
      <c r="AU8411" s="77">
        <v>1</v>
      </c>
      <c r="BA8411" s="77">
        <v>-1.53</v>
      </c>
    </row>
    <row r="8412" spans="3:53" x14ac:dyDescent="0.25">
      <c r="C8412" s="77" t="s">
        <v>871</v>
      </c>
      <c r="D8412" s="77" t="s">
        <v>661</v>
      </c>
      <c r="E8412" s="77">
        <v>52.79</v>
      </c>
      <c r="F8412" s="77">
        <v>22.14</v>
      </c>
      <c r="G8412" s="77">
        <v>21.26</v>
      </c>
      <c r="H8412" s="77">
        <v>1770</v>
      </c>
      <c r="I8412" s="77">
        <v>0.46899999999999997</v>
      </c>
      <c r="J8412" s="77" t="s">
        <v>74</v>
      </c>
      <c r="K8412" s="77">
        <v>51.16</v>
      </c>
      <c r="L8412" s="77">
        <v>52.666435</v>
      </c>
      <c r="M8412" s="77">
        <v>-0.16411781051822019</v>
      </c>
      <c r="N8412" s="77">
        <v>52.327531999999998</v>
      </c>
      <c r="O8412" s="77">
        <v>0.48247641413701758</v>
      </c>
      <c r="P8412" s="77">
        <v>6530000</v>
      </c>
      <c r="Q8412" s="77">
        <v>2052000</v>
      </c>
      <c r="R8412" s="77">
        <v>3.18</v>
      </c>
      <c r="S8412" s="77">
        <v>37.170999999999999</v>
      </c>
      <c r="T8412" s="77">
        <v>9.6609999999999996</v>
      </c>
      <c r="U8412" s="77">
        <v>21.255199999999999</v>
      </c>
      <c r="V8412" s="77">
        <v>2.3838344708681349</v>
      </c>
      <c r="AC8412" s="77">
        <v>53.15</v>
      </c>
      <c r="AD8412" s="77">
        <v>51.73</v>
      </c>
      <c r="AH8412" s="77">
        <f>IF(AND(M8412&lt;Variables!$G$6,M8412&gt;Variables!$G$5),0,1)</f>
        <v>1</v>
      </c>
      <c r="AI8412" s="77">
        <f t="shared" si="264"/>
        <v>0</v>
      </c>
      <c r="AJ8412" s="77">
        <f>IF(I8412&gt;Variables!$G$7,0,1)</f>
        <v>1</v>
      </c>
      <c r="AK8412" s="77">
        <f>IF(F8412&gt;Variables!$G$8,0,1)</f>
        <v>0</v>
      </c>
      <c r="AL8412" s="77">
        <f>IF(G8412&gt;Variables!$G$9,0,1)</f>
        <v>0</v>
      </c>
      <c r="AM8412" s="77">
        <f>IF(AND(K8412&gt;Variables!$G$10,K8412&lt;Variables!$G$11),0,1)</f>
        <v>1</v>
      </c>
      <c r="AN8412" s="77">
        <f>IF(H8412&lt;Variables!$G$13,1,0)</f>
        <v>0</v>
      </c>
      <c r="AO8412" s="77">
        <f>IF(R8412&lt;Variables!$G$12,0,1)</f>
        <v>1</v>
      </c>
      <c r="AP8412" s="78">
        <f t="shared" si="265"/>
        <v>0</v>
      </c>
      <c r="AQ8412" s="77">
        <f>IF(V8412&lt;Variables!$G$15,1,0)</f>
        <v>1</v>
      </c>
      <c r="AR8412" s="77">
        <v>0</v>
      </c>
      <c r="AS8412" s="77">
        <v>0</v>
      </c>
      <c r="AT8412" s="77">
        <v>1</v>
      </c>
      <c r="AU8412" s="77">
        <v>0</v>
      </c>
      <c r="BA8412" s="77">
        <v>-1.35</v>
      </c>
    </row>
    <row r="8413" spans="3:53" x14ac:dyDescent="0.25">
      <c r="C8413" s="77" t="s">
        <v>871</v>
      </c>
      <c r="D8413" s="77" t="s">
        <v>667</v>
      </c>
      <c r="E8413" s="77">
        <v>86.41</v>
      </c>
      <c r="F8413" s="77">
        <v>79.48</v>
      </c>
      <c r="G8413" s="77">
        <v>1.1100000000000001</v>
      </c>
      <c r="H8413" s="77">
        <v>-99999</v>
      </c>
      <c r="I8413" s="77">
        <v>7.9000000000000001E-2</v>
      </c>
      <c r="J8413" s="77" t="s">
        <v>74</v>
      </c>
      <c r="K8413" s="77">
        <v>75.739999999999995</v>
      </c>
      <c r="L8413" s="77">
        <v>86.175049999999999</v>
      </c>
      <c r="M8413" s="77">
        <v>2.8952695704851959E-2</v>
      </c>
      <c r="N8413" s="77">
        <v>86.161344444444438</v>
      </c>
      <c r="O8413" s="77">
        <v>4.4864150861166137E-2</v>
      </c>
      <c r="P8413" s="77">
        <v>43239</v>
      </c>
      <c r="Q8413" s="77">
        <v>530</v>
      </c>
      <c r="R8413" s="77">
        <v>81.58</v>
      </c>
      <c r="S8413" s="77">
        <v>37.170999999999999</v>
      </c>
      <c r="T8413" s="77">
        <v>9.6609999999999996</v>
      </c>
      <c r="U8413" s="77">
        <v>21.255199999999999</v>
      </c>
      <c r="V8413" s="77">
        <v>2.6307613698967391</v>
      </c>
      <c r="AC8413" s="77">
        <v>86.5</v>
      </c>
      <c r="AD8413" s="77">
        <v>86.05</v>
      </c>
      <c r="AH8413" s="77">
        <f>IF(AND(M8413&lt;Variables!$G$6,M8413&gt;Variables!$G$5),0,1)</f>
        <v>1</v>
      </c>
      <c r="AI8413" s="77">
        <f t="shared" si="264"/>
        <v>0</v>
      </c>
      <c r="AJ8413" s="77">
        <f>IF(I8413&gt;Variables!$G$7,0,1)</f>
        <v>1</v>
      </c>
      <c r="AK8413" s="77">
        <f>IF(F8413&gt;Variables!$G$8,0,1)</f>
        <v>0</v>
      </c>
      <c r="AL8413" s="77">
        <f>IF(G8413&gt;Variables!$G$9,0,1)</f>
        <v>1</v>
      </c>
      <c r="AM8413" s="77">
        <f>IF(AND(K8413&gt;Variables!$G$10,K8413&lt;Variables!$G$11),0,1)</f>
        <v>1</v>
      </c>
      <c r="AN8413" s="77">
        <f>IF(H8413&lt;Variables!$G$13,1,0)</f>
        <v>1</v>
      </c>
      <c r="AO8413" s="77">
        <f>IF(R8413&lt;Variables!$G$12,0,1)</f>
        <v>1</v>
      </c>
      <c r="AP8413" s="78">
        <f t="shared" si="265"/>
        <v>0</v>
      </c>
      <c r="AQ8413" s="77">
        <f>IF(V8413&lt;Variables!$G$15,1,0)</f>
        <v>1</v>
      </c>
      <c r="AR8413" s="77">
        <v>0</v>
      </c>
      <c r="AS8413" s="77">
        <v>0</v>
      </c>
      <c r="AT8413" s="77">
        <v>0</v>
      </c>
      <c r="AU8413" s="77">
        <v>0</v>
      </c>
      <c r="BA8413" s="77">
        <v>0</v>
      </c>
    </row>
    <row r="8414" spans="3:53" x14ac:dyDescent="0.25">
      <c r="C8414" s="77" t="s">
        <v>871</v>
      </c>
      <c r="D8414" s="77" t="s">
        <v>707</v>
      </c>
      <c r="E8414" s="77">
        <v>3.91</v>
      </c>
      <c r="F8414" s="77">
        <v>10.17</v>
      </c>
      <c r="G8414" s="77">
        <v>0.93</v>
      </c>
      <c r="H8414" s="77">
        <v>-99999</v>
      </c>
      <c r="I8414" s="77">
        <v>-16.707000000000001</v>
      </c>
      <c r="J8414" s="77" t="s">
        <v>75</v>
      </c>
      <c r="K8414" s="77">
        <v>55.48</v>
      </c>
      <c r="L8414" s="77">
        <v>-99999</v>
      </c>
      <c r="M8414" s="77">
        <v>-99999</v>
      </c>
      <c r="N8414" s="77">
        <v>3.086666666666666</v>
      </c>
      <c r="O8414" s="77">
        <v>5.2915766738660981</v>
      </c>
      <c r="P8414" s="77">
        <v>66481</v>
      </c>
      <c r="Q8414" s="77">
        <v>17800</v>
      </c>
      <c r="R8414" s="77">
        <v>3.73</v>
      </c>
      <c r="S8414" s="77">
        <v>37.170999999999999</v>
      </c>
      <c r="T8414" s="77">
        <v>9.6609999999999996</v>
      </c>
      <c r="U8414" s="77">
        <v>21.255199999999999</v>
      </c>
      <c r="V8414" s="77">
        <v>-99999</v>
      </c>
      <c r="AC8414" s="77">
        <v>3.9</v>
      </c>
      <c r="AD8414" s="77">
        <v>3.2501000000000002</v>
      </c>
      <c r="AH8414" s="77">
        <f>IF(AND(M8414&lt;Variables!$G$6,M8414&gt;Variables!$G$5),0,1)</f>
        <v>1</v>
      </c>
      <c r="AI8414" s="77">
        <f t="shared" si="264"/>
        <v>1</v>
      </c>
      <c r="AJ8414" s="77">
        <f>IF(I8414&gt;Variables!$G$7,0,1)</f>
        <v>1</v>
      </c>
      <c r="AK8414" s="77">
        <f>IF(F8414&gt;Variables!$G$8,0,1)</f>
        <v>0</v>
      </c>
      <c r="AL8414" s="77">
        <f>IF(G8414&gt;Variables!$G$9,0,1)</f>
        <v>1</v>
      </c>
      <c r="AM8414" s="77">
        <f>IF(AND(K8414&gt;Variables!$G$10,K8414&lt;Variables!$G$11),0,1)</f>
        <v>1</v>
      </c>
      <c r="AN8414" s="77">
        <f>IF(H8414&lt;Variables!$G$13,1,0)</f>
        <v>1</v>
      </c>
      <c r="AO8414" s="77">
        <f>IF(R8414&lt;Variables!$G$12,0,1)</f>
        <v>1</v>
      </c>
      <c r="AP8414" s="78">
        <f t="shared" si="265"/>
        <v>1</v>
      </c>
      <c r="AQ8414" s="77">
        <f>IF(V8414&lt;Variables!$G$15,1,0)</f>
        <v>1</v>
      </c>
      <c r="AR8414" s="77">
        <v>0</v>
      </c>
      <c r="AS8414" s="77">
        <v>0</v>
      </c>
      <c r="AT8414" s="77">
        <v>1</v>
      </c>
      <c r="AU8414" s="77">
        <v>0</v>
      </c>
      <c r="BA8414" s="77">
        <v>-2.25</v>
      </c>
    </row>
    <row r="8415" spans="3:53" x14ac:dyDescent="0.25">
      <c r="C8415" s="77" t="s">
        <v>871</v>
      </c>
      <c r="D8415" s="77" t="s">
        <v>749</v>
      </c>
      <c r="E8415" s="77">
        <v>3.29</v>
      </c>
      <c r="F8415" s="77">
        <v>9.67</v>
      </c>
      <c r="G8415" s="77">
        <v>9.67</v>
      </c>
      <c r="H8415" s="77">
        <v>-99999</v>
      </c>
      <c r="I8415" s="77">
        <v>-7.3680000000000003</v>
      </c>
      <c r="J8415" s="77" t="s">
        <v>75</v>
      </c>
      <c r="K8415" s="77">
        <v>67.099999999999994</v>
      </c>
      <c r="L8415" s="77">
        <v>-99999</v>
      </c>
      <c r="M8415" s="77">
        <v>-99999</v>
      </c>
      <c r="N8415" s="77">
        <v>-99999</v>
      </c>
      <c r="O8415" s="77">
        <v>-99999</v>
      </c>
      <c r="P8415" s="77">
        <v>68482</v>
      </c>
      <c r="Q8415" s="77">
        <v>8182</v>
      </c>
      <c r="R8415" s="77">
        <v>8.3699999999999992</v>
      </c>
      <c r="S8415" s="77">
        <v>37.170999999999999</v>
      </c>
      <c r="T8415" s="77">
        <v>9.6609999999999996</v>
      </c>
      <c r="U8415" s="77">
        <v>21.255199999999999</v>
      </c>
      <c r="V8415" s="77">
        <v>-99999</v>
      </c>
      <c r="AC8415" s="77">
        <v>3.35</v>
      </c>
      <c r="AD8415" s="77">
        <v>3.14</v>
      </c>
      <c r="AH8415" s="77">
        <f>IF(AND(M8415&lt;Variables!$G$6,M8415&gt;Variables!$G$5),0,1)</f>
        <v>1</v>
      </c>
      <c r="AI8415" s="77">
        <f t="shared" si="264"/>
        <v>1</v>
      </c>
      <c r="AJ8415" s="77">
        <f>IF(I8415&gt;Variables!$G$7,0,1)</f>
        <v>1</v>
      </c>
      <c r="AK8415" s="77">
        <f>IF(F8415&gt;Variables!$G$8,0,1)</f>
        <v>0</v>
      </c>
      <c r="AL8415" s="77">
        <f>IF(G8415&gt;Variables!$G$9,0,1)</f>
        <v>1</v>
      </c>
      <c r="AM8415" s="77">
        <f>IF(AND(K8415&gt;Variables!$G$10,K8415&lt;Variables!$G$11),0,1)</f>
        <v>0</v>
      </c>
      <c r="AN8415" s="77">
        <f>IF(H8415&lt;Variables!$G$13,1,0)</f>
        <v>1</v>
      </c>
      <c r="AO8415" s="77">
        <f>IF(R8415&lt;Variables!$G$12,0,1)</f>
        <v>1</v>
      </c>
      <c r="AP8415" s="78">
        <f t="shared" si="265"/>
        <v>1</v>
      </c>
      <c r="AQ8415" s="77">
        <f>IF(V8415&lt;Variables!$G$15,1,0)</f>
        <v>1</v>
      </c>
      <c r="AR8415" s="77">
        <v>0</v>
      </c>
      <c r="AS8415" s="77">
        <v>0</v>
      </c>
      <c r="AT8415" s="77">
        <v>1</v>
      </c>
      <c r="AU8415" s="77">
        <v>0</v>
      </c>
      <c r="BA8415" s="77">
        <v>-2.25</v>
      </c>
    </row>
    <row r="8416" spans="3:53" x14ac:dyDescent="0.25">
      <c r="C8416" s="77" t="s">
        <v>871</v>
      </c>
      <c r="D8416" s="77" t="s">
        <v>703</v>
      </c>
      <c r="E8416" s="77">
        <v>3.26</v>
      </c>
      <c r="F8416" s="77">
        <v>13.4</v>
      </c>
      <c r="G8416" s="77">
        <v>8.86</v>
      </c>
      <c r="H8416" s="77">
        <v>-99999</v>
      </c>
      <c r="I8416" s="77">
        <v>-6.9379999999999997</v>
      </c>
      <c r="J8416" s="77" t="s">
        <v>75</v>
      </c>
      <c r="K8416" s="77">
        <v>66.540000000000006</v>
      </c>
      <c r="L8416" s="77">
        <v>3.2974999999999999</v>
      </c>
      <c r="M8416" s="77">
        <v>-1.288855193328279</v>
      </c>
      <c r="N8416" s="77">
        <v>3.2983333333333329</v>
      </c>
      <c r="O8416" s="77">
        <v>-1.3137948458817621</v>
      </c>
      <c r="P8416" s="77">
        <v>50018</v>
      </c>
      <c r="Q8416" s="77">
        <v>14431</v>
      </c>
      <c r="R8416" s="77">
        <v>3.47</v>
      </c>
      <c r="S8416" s="77">
        <v>37.170999999999999</v>
      </c>
      <c r="T8416" s="77">
        <v>9.6609999999999996</v>
      </c>
      <c r="U8416" s="77">
        <v>21.255199999999999</v>
      </c>
      <c r="V8416" s="77">
        <v>2.6334300512509481</v>
      </c>
      <c r="AC8416" s="77">
        <v>3.3</v>
      </c>
      <c r="AD8416" s="77">
        <v>3.15</v>
      </c>
      <c r="AH8416" s="77">
        <f>IF(AND(M8416&lt;Variables!$G$6,M8416&gt;Variables!$G$5),0,1)</f>
        <v>0</v>
      </c>
      <c r="AI8416" s="77">
        <f t="shared" si="264"/>
        <v>1</v>
      </c>
      <c r="AJ8416" s="77">
        <f>IF(I8416&gt;Variables!$G$7,0,1)</f>
        <v>1</v>
      </c>
      <c r="AK8416" s="77">
        <f>IF(F8416&gt;Variables!$G$8,0,1)</f>
        <v>0</v>
      </c>
      <c r="AL8416" s="77">
        <f>IF(G8416&gt;Variables!$G$9,0,1)</f>
        <v>1</v>
      </c>
      <c r="AM8416" s="77">
        <f>IF(AND(K8416&gt;Variables!$G$10,K8416&lt;Variables!$G$11),0,1)</f>
        <v>0</v>
      </c>
      <c r="AN8416" s="77">
        <f>IF(H8416&lt;Variables!$G$13,1,0)</f>
        <v>1</v>
      </c>
      <c r="AO8416" s="77">
        <f>IF(R8416&lt;Variables!$G$12,0,1)</f>
        <v>1</v>
      </c>
      <c r="AP8416" s="78">
        <f t="shared" si="265"/>
        <v>1</v>
      </c>
      <c r="AQ8416" s="77">
        <f>IF(V8416&lt;Variables!$G$15,1,0)</f>
        <v>1</v>
      </c>
      <c r="AR8416" s="77">
        <v>0</v>
      </c>
      <c r="AS8416" s="77">
        <v>0</v>
      </c>
      <c r="AT8416" s="77">
        <v>1</v>
      </c>
      <c r="AU8416" s="77">
        <v>0</v>
      </c>
      <c r="BA8416" s="77">
        <v>-2.25</v>
      </c>
    </row>
    <row r="8417" spans="3:53" x14ac:dyDescent="0.25">
      <c r="C8417" s="77" t="s">
        <v>871</v>
      </c>
      <c r="D8417" s="77" t="s">
        <v>280</v>
      </c>
      <c r="E8417" s="77">
        <v>43.63</v>
      </c>
      <c r="F8417" s="77">
        <v>24.06</v>
      </c>
      <c r="G8417" s="77">
        <v>4.62</v>
      </c>
      <c r="H8417" s="77">
        <v>1590</v>
      </c>
      <c r="I8417" s="77">
        <v>-99999</v>
      </c>
      <c r="J8417" s="77" t="s">
        <v>75</v>
      </c>
      <c r="K8417" s="77">
        <v>38.200000000000003</v>
      </c>
      <c r="L8417" s="77">
        <v>44.663441176470592</v>
      </c>
      <c r="M8417" s="77">
        <v>-1.70932009796143</v>
      </c>
      <c r="N8417" s="77">
        <v>44.70315853658537</v>
      </c>
      <c r="O8417" s="77">
        <v>-1.7966482970729261</v>
      </c>
      <c r="P8417" s="77">
        <v>1010000</v>
      </c>
      <c r="S8417" s="77">
        <v>37.170999999999999</v>
      </c>
      <c r="T8417" s="77">
        <v>9.6609999999999996</v>
      </c>
      <c r="U8417" s="77">
        <v>21.255199999999999</v>
      </c>
      <c r="V8417" s="77">
        <v>2.2309434285206291</v>
      </c>
      <c r="AC8417" s="77">
        <v>45.094099999999997</v>
      </c>
      <c r="AD8417" s="77">
        <v>42.77</v>
      </c>
      <c r="AH8417" s="77">
        <f>IF(AND(M8417&lt;Variables!$G$6,M8417&gt;Variables!$G$5),0,1)</f>
        <v>0</v>
      </c>
      <c r="AI8417" s="77">
        <f t="shared" si="264"/>
        <v>1</v>
      </c>
      <c r="AJ8417" s="77">
        <f>IF(I8417&gt;Variables!$G$7,0,1)</f>
        <v>1</v>
      </c>
      <c r="AK8417" s="77">
        <f>IF(F8417&gt;Variables!$G$8,0,1)</f>
        <v>0</v>
      </c>
      <c r="AL8417" s="77">
        <f>IF(G8417&gt;Variables!$G$9,0,1)</f>
        <v>1</v>
      </c>
      <c r="AM8417" s="77">
        <f>IF(AND(K8417&gt;Variables!$G$10,K8417&lt;Variables!$G$11),0,1)</f>
        <v>1</v>
      </c>
      <c r="AN8417" s="77">
        <f>IF(H8417&lt;Variables!$G$13,1,0)</f>
        <v>0</v>
      </c>
      <c r="AO8417" s="77">
        <f>IF(R8417&lt;Variables!$G$12,0,1)</f>
        <v>0</v>
      </c>
      <c r="AP8417" s="78">
        <f t="shared" si="265"/>
        <v>1</v>
      </c>
      <c r="AQ8417" s="77">
        <f>IF(V8417&lt;Variables!$G$15,1,0)</f>
        <v>1</v>
      </c>
      <c r="AR8417" s="77">
        <v>1</v>
      </c>
      <c r="AS8417" s="77">
        <v>0</v>
      </c>
      <c r="AT8417" s="77">
        <v>0</v>
      </c>
      <c r="AU8417" s="77">
        <v>0</v>
      </c>
      <c r="BA8417" s="77">
        <v>2</v>
      </c>
    </row>
    <row r="8418" spans="3:53" x14ac:dyDescent="0.25">
      <c r="C8418" s="77" t="s">
        <v>871</v>
      </c>
      <c r="D8418" s="77" t="s">
        <v>551</v>
      </c>
      <c r="E8418" s="77">
        <v>6.15</v>
      </c>
      <c r="F8418" s="77">
        <v>60.89</v>
      </c>
      <c r="G8418" s="77">
        <v>12.98</v>
      </c>
      <c r="H8418" s="77">
        <v>38.479999999999997</v>
      </c>
      <c r="I8418" s="77">
        <v>10.031000000000001</v>
      </c>
      <c r="J8418" s="77" t="s">
        <v>75</v>
      </c>
      <c r="K8418" s="77">
        <v>30.41</v>
      </c>
      <c r="L8418" s="77">
        <v>6.3105050000000009</v>
      </c>
      <c r="M8418" s="77">
        <v>-3.145627806332469</v>
      </c>
      <c r="N8418" s="77">
        <v>6.5454619999999997</v>
      </c>
      <c r="O8418" s="77">
        <v>-6.6223285690146794</v>
      </c>
      <c r="P8418" s="77">
        <v>168640000</v>
      </c>
      <c r="Q8418" s="77">
        <v>11670000</v>
      </c>
      <c r="R8418" s="77">
        <v>14.45</v>
      </c>
      <c r="S8418" s="77">
        <v>37.170999999999999</v>
      </c>
      <c r="T8418" s="77">
        <v>9.6609999999999996</v>
      </c>
      <c r="U8418" s="77">
        <v>21.255199999999999</v>
      </c>
      <c r="V8418" s="77">
        <v>2.067867135843803</v>
      </c>
      <c r="AC8418" s="77">
        <v>7.52</v>
      </c>
      <c r="AD8418" s="77">
        <v>6.1</v>
      </c>
      <c r="AH8418" s="77">
        <f>IF(AND(M8418&lt;Variables!$G$6,M8418&gt;Variables!$G$5),0,1)</f>
        <v>0</v>
      </c>
      <c r="AI8418" s="77">
        <f t="shared" si="264"/>
        <v>1</v>
      </c>
      <c r="AJ8418" s="77">
        <f>IF(I8418&gt;Variables!$G$7,0,1)</f>
        <v>1</v>
      </c>
      <c r="AK8418" s="77">
        <f>IF(F8418&gt;Variables!$G$8,0,1)</f>
        <v>0</v>
      </c>
      <c r="AL8418" s="77">
        <f>IF(G8418&gt;Variables!$G$9,0,1)</f>
        <v>0</v>
      </c>
      <c r="AM8418" s="77">
        <f>IF(AND(K8418&gt;Variables!$G$10,K8418&lt;Variables!$G$11),0,1)</f>
        <v>1</v>
      </c>
      <c r="AN8418" s="77">
        <f>IF(H8418&lt;Variables!$G$13,1,0)</f>
        <v>1</v>
      </c>
      <c r="AO8418" s="77">
        <f>IF(R8418&lt;Variables!$G$12,0,1)</f>
        <v>1</v>
      </c>
      <c r="AP8418" s="78">
        <f t="shared" si="265"/>
        <v>1</v>
      </c>
      <c r="AQ8418" s="77">
        <f>IF(V8418&lt;Variables!$G$15,1,0)</f>
        <v>1</v>
      </c>
      <c r="AR8418" s="77">
        <v>1</v>
      </c>
      <c r="AS8418" s="77">
        <v>0</v>
      </c>
      <c r="AT8418" s="77">
        <v>0</v>
      </c>
      <c r="AU8418" s="77">
        <v>0</v>
      </c>
      <c r="BA8418" s="77">
        <v>2</v>
      </c>
    </row>
    <row r="8419" spans="3:53" x14ac:dyDescent="0.25">
      <c r="C8419" s="77" t="s">
        <v>871</v>
      </c>
      <c r="D8419" s="77" t="s">
        <v>436</v>
      </c>
      <c r="E8419" s="77">
        <v>5.51</v>
      </c>
      <c r="F8419" s="77">
        <v>34.39</v>
      </c>
      <c r="G8419" s="77">
        <v>21.35</v>
      </c>
      <c r="H8419" s="77">
        <v>41.82</v>
      </c>
      <c r="I8419" s="77">
        <v>0.58299999999999996</v>
      </c>
      <c r="J8419" s="77" t="s">
        <v>75</v>
      </c>
      <c r="K8419" s="77">
        <v>50.06</v>
      </c>
      <c r="L8419" s="77">
        <v>5.4295099999999996</v>
      </c>
      <c r="M8419" s="77">
        <v>-0.5398277192601123</v>
      </c>
      <c r="N8419" s="77">
        <v>5.3683320000000014</v>
      </c>
      <c r="O8419" s="77">
        <v>0.59362945510820375</v>
      </c>
      <c r="P8419" s="77">
        <v>13410000</v>
      </c>
      <c r="Q8419" s="77">
        <v>1680000</v>
      </c>
      <c r="R8419" s="77">
        <v>7.98</v>
      </c>
      <c r="S8419" s="77">
        <v>37.170999999999999</v>
      </c>
      <c r="T8419" s="77">
        <v>9.6609999999999996</v>
      </c>
      <c r="U8419" s="77">
        <v>21.255199999999999</v>
      </c>
      <c r="V8419" s="77">
        <v>2.3817506620479558</v>
      </c>
      <c r="AC8419" s="77">
        <v>6.45</v>
      </c>
      <c r="AD8419" s="77">
        <v>5</v>
      </c>
      <c r="AH8419" s="77">
        <f>IF(AND(M8419&lt;Variables!$G$6,M8419&gt;Variables!$G$5),0,1)</f>
        <v>1</v>
      </c>
      <c r="AI8419" s="77">
        <f t="shared" si="264"/>
        <v>0</v>
      </c>
      <c r="AJ8419" s="77">
        <f>IF(I8419&gt;Variables!$G$7,0,1)</f>
        <v>1</v>
      </c>
      <c r="AK8419" s="77">
        <f>IF(F8419&gt;Variables!$G$8,0,1)</f>
        <v>0</v>
      </c>
      <c r="AL8419" s="77">
        <f>IF(G8419&gt;Variables!$G$9,0,1)</f>
        <v>0</v>
      </c>
      <c r="AM8419" s="77">
        <f>IF(AND(K8419&gt;Variables!$G$10,K8419&lt;Variables!$G$11),0,1)</f>
        <v>1</v>
      </c>
      <c r="AN8419" s="77">
        <f>IF(H8419&lt;Variables!$G$13,1,0)</f>
        <v>1</v>
      </c>
      <c r="AO8419" s="77">
        <f>IF(R8419&lt;Variables!$G$12,0,1)</f>
        <v>1</v>
      </c>
      <c r="AP8419" s="78">
        <f t="shared" si="265"/>
        <v>1</v>
      </c>
      <c r="AQ8419" s="77">
        <f>IF(V8419&lt;Variables!$G$15,1,0)</f>
        <v>1</v>
      </c>
      <c r="AR8419" s="77">
        <v>0</v>
      </c>
      <c r="AS8419" s="77">
        <v>0</v>
      </c>
      <c r="AT8419" s="77">
        <v>1</v>
      </c>
      <c r="AU8419" s="77">
        <v>0</v>
      </c>
      <c r="BA8419" s="77">
        <v>-2.25</v>
      </c>
    </row>
    <row r="8420" spans="3:53" x14ac:dyDescent="0.25">
      <c r="C8420" s="77" t="s">
        <v>871</v>
      </c>
      <c r="D8420" s="77" t="s">
        <v>699</v>
      </c>
      <c r="E8420" s="77">
        <v>3.31</v>
      </c>
      <c r="F8420" s="77">
        <v>27.61</v>
      </c>
      <c r="G8420" s="77">
        <v>20.8</v>
      </c>
      <c r="H8420" s="77">
        <v>52.01</v>
      </c>
      <c r="I8420" s="77">
        <v>37.991</v>
      </c>
      <c r="J8420" s="77" t="s">
        <v>75</v>
      </c>
      <c r="K8420" s="77">
        <v>40.9</v>
      </c>
      <c r="L8420" s="77">
        <v>3.3624399999999999</v>
      </c>
      <c r="M8420" s="77">
        <v>-1.5595817323134471</v>
      </c>
      <c r="N8420" s="77">
        <v>3.3859560000000002</v>
      </c>
      <c r="O8420" s="77">
        <v>-2.2432660081820228</v>
      </c>
      <c r="P8420" s="77">
        <v>4170000</v>
      </c>
      <c r="Q8420" s="77">
        <v>100560</v>
      </c>
      <c r="R8420" s="77">
        <v>41.47</v>
      </c>
      <c r="S8420" s="77">
        <v>37.170999999999999</v>
      </c>
      <c r="T8420" s="77">
        <v>9.6609999999999996</v>
      </c>
      <c r="U8420" s="77">
        <v>21.255199999999999</v>
      </c>
      <c r="V8420" s="77">
        <v>2.2722860694495659</v>
      </c>
      <c r="AC8420" s="77">
        <v>3.9</v>
      </c>
      <c r="AD8420" s="77">
        <v>3.13</v>
      </c>
      <c r="AH8420" s="77">
        <f>IF(AND(M8420&lt;Variables!$G$6,M8420&gt;Variables!$G$5),0,1)</f>
        <v>0</v>
      </c>
      <c r="AI8420" s="77">
        <f t="shared" si="264"/>
        <v>1</v>
      </c>
      <c r="AJ8420" s="77">
        <f>IF(I8420&gt;Variables!$G$7,0,1)</f>
        <v>1</v>
      </c>
      <c r="AK8420" s="77">
        <f>IF(F8420&gt;Variables!$G$8,0,1)</f>
        <v>0</v>
      </c>
      <c r="AL8420" s="77">
        <f>IF(G8420&gt;Variables!$G$9,0,1)</f>
        <v>0</v>
      </c>
      <c r="AM8420" s="77">
        <f>IF(AND(K8420&gt;Variables!$G$10,K8420&lt;Variables!$G$11),0,1)</f>
        <v>1</v>
      </c>
      <c r="AN8420" s="77">
        <f>IF(H8420&lt;Variables!$G$13,1,0)</f>
        <v>1</v>
      </c>
      <c r="AO8420" s="77">
        <f>IF(R8420&lt;Variables!$G$12,0,1)</f>
        <v>1</v>
      </c>
      <c r="AP8420" s="78">
        <f t="shared" si="265"/>
        <v>1</v>
      </c>
      <c r="AQ8420" s="77">
        <f>IF(V8420&lt;Variables!$G$15,1,0)</f>
        <v>1</v>
      </c>
      <c r="AR8420" s="77">
        <v>0</v>
      </c>
      <c r="AS8420" s="77">
        <v>0</v>
      </c>
      <c r="AT8420" s="77">
        <v>1</v>
      </c>
      <c r="AU8420" s="77">
        <v>0</v>
      </c>
      <c r="BA8420" s="77">
        <v>-2.25</v>
      </c>
    </row>
    <row r="8421" spans="3:53" x14ac:dyDescent="0.25">
      <c r="C8421" s="77" t="s">
        <v>871</v>
      </c>
      <c r="D8421" s="77" t="s">
        <v>192</v>
      </c>
      <c r="E8421" s="77">
        <v>30.27</v>
      </c>
      <c r="F8421" s="77">
        <v>21.9</v>
      </c>
      <c r="G8421" s="77">
        <v>1.31</v>
      </c>
      <c r="H8421" s="77">
        <v>1750</v>
      </c>
      <c r="I8421" s="77">
        <v>184.25299999999999</v>
      </c>
      <c r="J8421" s="77" t="s">
        <v>75</v>
      </c>
      <c r="K8421" s="77">
        <v>65.069999999999993</v>
      </c>
      <c r="L8421" s="77">
        <v>29.76193</v>
      </c>
      <c r="M8421" s="77">
        <v>1.102314265237504</v>
      </c>
      <c r="N8421" s="77">
        <v>29.321306</v>
      </c>
      <c r="O8421" s="77">
        <v>2.621622652142451</v>
      </c>
      <c r="P8421" s="77">
        <v>8904000</v>
      </c>
      <c r="Q8421" s="77">
        <v>1926000</v>
      </c>
      <c r="R8421" s="77">
        <v>4.62</v>
      </c>
      <c r="S8421" s="77">
        <v>37.170999999999999</v>
      </c>
      <c r="T8421" s="77">
        <v>9.6609999999999996</v>
      </c>
      <c r="U8421" s="77">
        <v>21.255199999999999</v>
      </c>
      <c r="V8421" s="77">
        <v>2.4464899312818762</v>
      </c>
      <c r="AC8421" s="77">
        <v>31.5</v>
      </c>
      <c r="AD8421" s="77">
        <v>28.75</v>
      </c>
      <c r="AH8421" s="77">
        <f>IF(AND(M8421&lt;Variables!$G$6,M8421&gt;Variables!$G$5),0,1)</f>
        <v>1</v>
      </c>
      <c r="AI8421" s="77">
        <f t="shared" si="264"/>
        <v>0</v>
      </c>
      <c r="AJ8421" s="77">
        <f>IF(I8421&gt;Variables!$G$7,0,1)</f>
        <v>0</v>
      </c>
      <c r="AK8421" s="77">
        <f>IF(F8421&gt;Variables!$G$8,0,1)</f>
        <v>0</v>
      </c>
      <c r="AL8421" s="77">
        <f>IF(G8421&gt;Variables!$G$9,0,1)</f>
        <v>1</v>
      </c>
      <c r="AM8421" s="77">
        <f>IF(AND(K8421&gt;Variables!$G$10,K8421&lt;Variables!$G$11),0,1)</f>
        <v>0</v>
      </c>
      <c r="AN8421" s="77">
        <f>IF(H8421&lt;Variables!$G$13,1,0)</f>
        <v>0</v>
      </c>
      <c r="AO8421" s="77">
        <f>IF(R8421&lt;Variables!$G$12,0,1)</f>
        <v>1</v>
      </c>
      <c r="AP8421" s="78">
        <f t="shared" si="265"/>
        <v>1</v>
      </c>
      <c r="AQ8421" s="77">
        <f>IF(V8421&lt;Variables!$G$15,1,0)</f>
        <v>1</v>
      </c>
      <c r="AR8421" s="77">
        <v>1</v>
      </c>
      <c r="AS8421" s="77">
        <v>0</v>
      </c>
      <c r="AT8421" s="77">
        <v>0</v>
      </c>
      <c r="AU8421" s="77">
        <v>0</v>
      </c>
      <c r="BA8421" s="77">
        <v>2</v>
      </c>
    </row>
    <row r="8422" spans="3:53" x14ac:dyDescent="0.25">
      <c r="C8422" s="77" t="s">
        <v>871</v>
      </c>
      <c r="D8422" s="77" t="s">
        <v>183</v>
      </c>
      <c r="E8422" s="77">
        <v>48.6</v>
      </c>
      <c r="F8422" s="77">
        <v>11.62</v>
      </c>
      <c r="G8422" s="77">
        <v>8.74</v>
      </c>
      <c r="H8422" s="77">
        <v>6950</v>
      </c>
      <c r="I8422" s="77">
        <v>13890.308999999999</v>
      </c>
      <c r="J8422" s="77" t="s">
        <v>75</v>
      </c>
      <c r="K8422" s="77">
        <v>53.97</v>
      </c>
      <c r="L8422" s="77">
        <v>48.470514999999992</v>
      </c>
      <c r="M8422" s="77">
        <v>6.0830795794119791E-2</v>
      </c>
      <c r="N8422" s="77">
        <v>48.377288000000007</v>
      </c>
      <c r="O8422" s="77">
        <v>0.25365621983603709</v>
      </c>
      <c r="P8422" s="77">
        <v>1153000</v>
      </c>
      <c r="Q8422" s="77">
        <v>2152000</v>
      </c>
      <c r="R8422" s="77">
        <v>0.54</v>
      </c>
      <c r="S8422" s="77">
        <v>37.170999999999999</v>
      </c>
      <c r="T8422" s="77">
        <v>9.6609999999999996</v>
      </c>
      <c r="U8422" s="77">
        <v>21.255199999999999</v>
      </c>
      <c r="V8422" s="77">
        <v>2.405850152336487</v>
      </c>
      <c r="AC8422" s="77">
        <v>50.4</v>
      </c>
      <c r="AD8422" s="77">
        <v>47.61</v>
      </c>
      <c r="AH8422" s="77">
        <f>IF(AND(M8422&lt;Variables!$G$6,M8422&gt;Variables!$G$5),0,1)</f>
        <v>1</v>
      </c>
      <c r="AI8422" s="77">
        <f t="shared" si="264"/>
        <v>0</v>
      </c>
      <c r="AJ8422" s="77">
        <f>IF(I8422&gt;Variables!$G$7,0,1)</f>
        <v>0</v>
      </c>
      <c r="AK8422" s="77">
        <f>IF(F8422&gt;Variables!$G$8,0,1)</f>
        <v>0</v>
      </c>
      <c r="AL8422" s="77">
        <f>IF(G8422&gt;Variables!$G$9,0,1)</f>
        <v>1</v>
      </c>
      <c r="AM8422" s="77">
        <f>IF(AND(K8422&gt;Variables!$G$10,K8422&lt;Variables!$G$11),0,1)</f>
        <v>1</v>
      </c>
      <c r="AN8422" s="77">
        <f>IF(H8422&lt;Variables!$G$13,1,0)</f>
        <v>0</v>
      </c>
      <c r="AO8422" s="77">
        <f>IF(R8422&lt;Variables!$G$12,0,1)</f>
        <v>0</v>
      </c>
      <c r="AP8422" s="78">
        <f t="shared" si="265"/>
        <v>1</v>
      </c>
      <c r="AQ8422" s="77">
        <f>IF(V8422&lt;Variables!$G$15,1,0)</f>
        <v>1</v>
      </c>
      <c r="AR8422" s="77">
        <v>1</v>
      </c>
      <c r="AS8422" s="77">
        <v>0</v>
      </c>
      <c r="AT8422" s="77">
        <v>0</v>
      </c>
      <c r="AU8422" s="77">
        <v>0</v>
      </c>
      <c r="BA8422" s="77">
        <v>2</v>
      </c>
    </row>
    <row r="8423" spans="3:53" x14ac:dyDescent="0.25">
      <c r="C8423" s="77" t="s">
        <v>871</v>
      </c>
      <c r="D8423" s="77" t="s">
        <v>581</v>
      </c>
      <c r="E8423" s="77">
        <v>110.11</v>
      </c>
      <c r="F8423" s="77">
        <v>17.11</v>
      </c>
      <c r="G8423" s="77">
        <v>-0.61</v>
      </c>
      <c r="H8423" s="77">
        <v>5880</v>
      </c>
      <c r="I8423" s="77">
        <v>43.991</v>
      </c>
      <c r="J8423" s="77" t="s">
        <v>74</v>
      </c>
      <c r="K8423" s="77">
        <v>67.64</v>
      </c>
      <c r="L8423" s="77">
        <v>109.68857</v>
      </c>
      <c r="M8423" s="77">
        <v>0.1198210533695486</v>
      </c>
      <c r="N8423" s="77">
        <v>108.237522</v>
      </c>
      <c r="O8423" s="77">
        <v>1.462041970990438</v>
      </c>
      <c r="P8423" s="77">
        <v>2074000</v>
      </c>
      <c r="Q8423" s="77">
        <v>826738</v>
      </c>
      <c r="R8423" s="77">
        <v>2.5099999999999998</v>
      </c>
      <c r="S8423" s="77">
        <v>37.170999999999999</v>
      </c>
      <c r="T8423" s="77">
        <v>9.6609999999999996</v>
      </c>
      <c r="U8423" s="77">
        <v>21.255199999999999</v>
      </c>
      <c r="V8423" s="77">
        <v>2.5405308505267961</v>
      </c>
      <c r="AC8423" s="77">
        <v>110</v>
      </c>
      <c r="AD8423" s="77">
        <v>107.33</v>
      </c>
      <c r="AH8423" s="77">
        <f>IF(AND(M8423&lt;Variables!$G$6,M8423&gt;Variables!$G$5),0,1)</f>
        <v>1</v>
      </c>
      <c r="AI8423" s="77">
        <f t="shared" si="264"/>
        <v>0</v>
      </c>
      <c r="AJ8423" s="77">
        <f>IF(I8423&gt;Variables!$G$7,0,1)</f>
        <v>1</v>
      </c>
      <c r="AK8423" s="77">
        <f>IF(F8423&gt;Variables!$G$8,0,1)</f>
        <v>0</v>
      </c>
      <c r="AL8423" s="77">
        <f>IF(G8423&gt;Variables!$G$9,0,1)</f>
        <v>1</v>
      </c>
      <c r="AM8423" s="77">
        <f>IF(AND(K8423&gt;Variables!$G$10,K8423&lt;Variables!$G$11),0,1)</f>
        <v>0</v>
      </c>
      <c r="AN8423" s="77">
        <f>IF(H8423&lt;Variables!$G$13,1,0)</f>
        <v>0</v>
      </c>
      <c r="AO8423" s="77">
        <f>IF(R8423&lt;Variables!$G$12,0,1)</f>
        <v>1</v>
      </c>
      <c r="AP8423" s="78">
        <f t="shared" si="265"/>
        <v>0</v>
      </c>
      <c r="AQ8423" s="77">
        <f>IF(V8423&lt;Variables!$G$15,1,0)</f>
        <v>1</v>
      </c>
      <c r="AR8423" s="77">
        <v>0</v>
      </c>
      <c r="AS8423" s="77">
        <v>0</v>
      </c>
      <c r="AT8423" s="77">
        <v>1</v>
      </c>
      <c r="AU8423" s="77">
        <v>0</v>
      </c>
      <c r="BA8423" s="77">
        <v>-1.72</v>
      </c>
    </row>
    <row r="8424" spans="3:53" x14ac:dyDescent="0.25">
      <c r="C8424" s="77" t="s">
        <v>871</v>
      </c>
      <c r="D8424" s="77" t="s">
        <v>575</v>
      </c>
      <c r="E8424" s="77">
        <v>48.12</v>
      </c>
      <c r="F8424" s="77">
        <v>10.26</v>
      </c>
      <c r="G8424" s="77">
        <v>8.3800000000000008</v>
      </c>
      <c r="H8424" s="77">
        <v>2630</v>
      </c>
      <c r="I8424" s="77">
        <v>-16.212</v>
      </c>
      <c r="J8424" s="77" t="s">
        <v>75</v>
      </c>
      <c r="K8424" s="77">
        <v>70.98</v>
      </c>
      <c r="L8424" s="77">
        <v>47.711534999999998</v>
      </c>
      <c r="M8424" s="77">
        <v>0.54151475109739755</v>
      </c>
      <c r="N8424" s="77">
        <v>47.576149999999998</v>
      </c>
      <c r="O8424" s="77">
        <v>0.82762056198327161</v>
      </c>
      <c r="P8424" s="77">
        <v>1455000</v>
      </c>
      <c r="Q8424" s="77">
        <v>1620000</v>
      </c>
      <c r="R8424" s="77">
        <v>0.9</v>
      </c>
      <c r="S8424" s="77">
        <v>37.170999999999999</v>
      </c>
      <c r="T8424" s="77">
        <v>9.6609999999999996</v>
      </c>
      <c r="U8424" s="77">
        <v>21.255199999999999</v>
      </c>
      <c r="V8424" s="77">
        <v>2.5374629077389361</v>
      </c>
      <c r="AC8424" s="77">
        <v>48.879899999999999</v>
      </c>
      <c r="AD8424" s="77">
        <v>47.620399999999997</v>
      </c>
      <c r="AH8424" s="77">
        <f>IF(AND(M8424&lt;Variables!$G$6,M8424&gt;Variables!$G$5),0,1)</f>
        <v>1</v>
      </c>
      <c r="AI8424" s="77">
        <f t="shared" si="264"/>
        <v>0</v>
      </c>
      <c r="AJ8424" s="77">
        <f>IF(I8424&gt;Variables!$G$7,0,1)</f>
        <v>1</v>
      </c>
      <c r="AK8424" s="77">
        <f>IF(F8424&gt;Variables!$G$8,0,1)</f>
        <v>0</v>
      </c>
      <c r="AL8424" s="77">
        <f>IF(G8424&gt;Variables!$G$9,0,1)</f>
        <v>1</v>
      </c>
      <c r="AM8424" s="77">
        <f>IF(AND(K8424&gt;Variables!$G$10,K8424&lt;Variables!$G$11),0,1)</f>
        <v>1</v>
      </c>
      <c r="AN8424" s="77">
        <f>IF(H8424&lt;Variables!$G$13,1,0)</f>
        <v>0</v>
      </c>
      <c r="AO8424" s="77">
        <f>IF(R8424&lt;Variables!$G$12,0,1)</f>
        <v>0</v>
      </c>
      <c r="AP8424" s="78">
        <f t="shared" si="265"/>
        <v>1</v>
      </c>
      <c r="AQ8424" s="77">
        <f>IF(V8424&lt;Variables!$G$15,1,0)</f>
        <v>1</v>
      </c>
      <c r="AR8424" s="77">
        <v>0</v>
      </c>
      <c r="AS8424" s="77">
        <v>1</v>
      </c>
      <c r="AT8424" s="77">
        <v>0</v>
      </c>
      <c r="AU8424" s="77">
        <v>0</v>
      </c>
      <c r="BA8424" s="77">
        <v>0.08</v>
      </c>
    </row>
    <row r="8425" spans="3:53" x14ac:dyDescent="0.25">
      <c r="C8425" s="77" t="s">
        <v>871</v>
      </c>
      <c r="D8425" s="77" t="s">
        <v>129</v>
      </c>
      <c r="E8425" s="77">
        <v>59.33</v>
      </c>
      <c r="F8425" s="77">
        <v>9.56</v>
      </c>
      <c r="G8425" s="77">
        <v>7.22</v>
      </c>
      <c r="H8425" s="77">
        <v>28450</v>
      </c>
      <c r="I8425" s="77">
        <v>935485.05599999998</v>
      </c>
      <c r="J8425" s="77" t="s">
        <v>75</v>
      </c>
      <c r="K8425" s="77">
        <v>57.51</v>
      </c>
      <c r="L8425" s="77">
        <v>58.852549999999987</v>
      </c>
      <c r="M8425" s="77">
        <v>0.38647433288787758</v>
      </c>
      <c r="N8425" s="77">
        <v>58.745775999999999</v>
      </c>
      <c r="O8425" s="77">
        <v>0.56893281995287459</v>
      </c>
      <c r="P8425" s="77">
        <v>68979000</v>
      </c>
      <c r="Q8425" s="77">
        <v>155082000</v>
      </c>
      <c r="R8425" s="77">
        <v>0.44</v>
      </c>
      <c r="S8425" s="77">
        <v>37.170999999999999</v>
      </c>
      <c r="T8425" s="77">
        <v>9.6609999999999996</v>
      </c>
      <c r="U8425" s="77">
        <v>21.255199999999999</v>
      </c>
      <c r="V8425" s="77">
        <v>2.4263730719158301</v>
      </c>
      <c r="AC8425" s="77">
        <v>59.2468</v>
      </c>
      <c r="AD8425" s="77">
        <v>56.76</v>
      </c>
      <c r="AH8425" s="77">
        <f>IF(AND(M8425&lt;Variables!$G$6,M8425&gt;Variables!$G$5),0,1)</f>
        <v>1</v>
      </c>
      <c r="AI8425" s="77">
        <f t="shared" si="264"/>
        <v>0</v>
      </c>
      <c r="AJ8425" s="77">
        <f>IF(I8425&gt;Variables!$G$7,0,1)</f>
        <v>0</v>
      </c>
      <c r="AK8425" s="77">
        <f>IF(F8425&gt;Variables!$G$8,0,1)</f>
        <v>0</v>
      </c>
      <c r="AL8425" s="77">
        <f>IF(G8425&gt;Variables!$G$9,0,1)</f>
        <v>1</v>
      </c>
      <c r="AM8425" s="77">
        <f>IF(AND(K8425&gt;Variables!$G$10,K8425&lt;Variables!$G$11),0,1)</f>
        <v>1</v>
      </c>
      <c r="AN8425" s="77">
        <f>IF(H8425&lt;Variables!$G$13,1,0)</f>
        <v>0</v>
      </c>
      <c r="AO8425" s="77">
        <f>IF(R8425&lt;Variables!$G$12,0,1)</f>
        <v>0</v>
      </c>
      <c r="AP8425" s="78">
        <f t="shared" si="265"/>
        <v>1</v>
      </c>
      <c r="AQ8425" s="77">
        <f>IF(V8425&lt;Variables!$G$15,1,0)</f>
        <v>1</v>
      </c>
      <c r="AR8425" s="77">
        <v>0</v>
      </c>
      <c r="AS8425" s="77">
        <v>0</v>
      </c>
      <c r="AT8425" s="77">
        <v>1</v>
      </c>
      <c r="AU8425" s="77">
        <v>0</v>
      </c>
      <c r="BA8425" s="77">
        <v>-2.25</v>
      </c>
    </row>
    <row r="8426" spans="3:53" x14ac:dyDescent="0.25">
      <c r="C8426" s="77" t="s">
        <v>871</v>
      </c>
      <c r="D8426" s="77" t="s">
        <v>666</v>
      </c>
      <c r="E8426" s="77">
        <v>46</v>
      </c>
      <c r="F8426" s="77">
        <v>9.2200000000000006</v>
      </c>
      <c r="G8426" s="77">
        <v>-6.93</v>
      </c>
      <c r="H8426" s="77">
        <v>2780</v>
      </c>
      <c r="I8426" s="77">
        <v>-2.504</v>
      </c>
      <c r="J8426" s="77" t="s">
        <v>75</v>
      </c>
      <c r="K8426" s="77">
        <v>62.77</v>
      </c>
      <c r="L8426" s="77">
        <v>45.739710000000002</v>
      </c>
      <c r="M8426" s="77">
        <v>0.39416515758409171</v>
      </c>
      <c r="N8426" s="77">
        <v>45.228720000000003</v>
      </c>
      <c r="O8426" s="77">
        <v>1.528409382357065</v>
      </c>
      <c r="P8426" s="77">
        <v>5058000</v>
      </c>
      <c r="Q8426" s="77">
        <v>1269000</v>
      </c>
      <c r="R8426" s="77">
        <v>3.99</v>
      </c>
      <c r="S8426" s="77">
        <v>37.170999999999999</v>
      </c>
      <c r="T8426" s="77">
        <v>9.6609999999999996</v>
      </c>
      <c r="U8426" s="77">
        <v>21.255199999999999</v>
      </c>
      <c r="V8426" s="77">
        <v>2.47451218949075</v>
      </c>
      <c r="AC8426" s="77">
        <v>46.27</v>
      </c>
      <c r="AD8426" s="77">
        <v>43.42</v>
      </c>
      <c r="AH8426" s="77">
        <f>IF(AND(M8426&lt;Variables!$G$6,M8426&gt;Variables!$G$5),0,1)</f>
        <v>1</v>
      </c>
      <c r="AI8426" s="77">
        <f t="shared" si="264"/>
        <v>0</v>
      </c>
      <c r="AJ8426" s="77">
        <f>IF(I8426&gt;Variables!$G$7,0,1)</f>
        <v>1</v>
      </c>
      <c r="AK8426" s="77">
        <f>IF(F8426&gt;Variables!$G$8,0,1)</f>
        <v>0</v>
      </c>
      <c r="AL8426" s="77">
        <f>IF(G8426&gt;Variables!$G$9,0,1)</f>
        <v>1</v>
      </c>
      <c r="AM8426" s="77">
        <f>IF(AND(K8426&gt;Variables!$G$10,K8426&lt;Variables!$G$11),0,1)</f>
        <v>0</v>
      </c>
      <c r="AN8426" s="77">
        <f>IF(H8426&lt;Variables!$G$13,1,0)</f>
        <v>0</v>
      </c>
      <c r="AO8426" s="77">
        <f>IF(R8426&lt;Variables!$G$12,0,1)</f>
        <v>1</v>
      </c>
      <c r="AP8426" s="78">
        <f t="shared" si="265"/>
        <v>1</v>
      </c>
      <c r="AQ8426" s="77">
        <f>IF(V8426&lt;Variables!$G$15,1,0)</f>
        <v>1</v>
      </c>
      <c r="AR8426" s="77">
        <v>0</v>
      </c>
      <c r="AS8426" s="77">
        <v>0</v>
      </c>
      <c r="AT8426" s="77">
        <v>1</v>
      </c>
      <c r="AU8426" s="77">
        <v>0</v>
      </c>
      <c r="BA8426" s="77">
        <v>-1.74</v>
      </c>
    </row>
    <row r="8427" spans="3:53" x14ac:dyDescent="0.25">
      <c r="C8427" s="77" t="s">
        <v>871</v>
      </c>
      <c r="D8427" s="77" t="s">
        <v>78</v>
      </c>
      <c r="E8427" s="77">
        <v>138.59</v>
      </c>
      <c r="F8427" s="77">
        <v>55.33</v>
      </c>
      <c r="G8427" s="77">
        <v>-1.61</v>
      </c>
      <c r="H8427" s="77">
        <v>5920</v>
      </c>
      <c r="I8427" s="77">
        <v>7.94</v>
      </c>
      <c r="J8427" s="77" t="s">
        <v>74</v>
      </c>
      <c r="K8427" s="77">
        <v>63.44</v>
      </c>
      <c r="L8427" s="77">
        <v>137.132565</v>
      </c>
      <c r="M8427" s="77">
        <v>0.55233780539291688</v>
      </c>
      <c r="N8427" s="77">
        <v>134.29258799999999</v>
      </c>
      <c r="O8427" s="77">
        <v>2.678786710104947</v>
      </c>
      <c r="P8427" s="77">
        <v>15860000</v>
      </c>
      <c r="Q8427" s="77">
        <v>1288000</v>
      </c>
      <c r="R8427" s="77">
        <v>12.31</v>
      </c>
      <c r="S8427" s="77">
        <v>37.170999999999999</v>
      </c>
      <c r="T8427" s="77">
        <v>9.6609999999999996</v>
      </c>
      <c r="U8427" s="77">
        <v>21.255199999999999</v>
      </c>
      <c r="V8427" s="77">
        <v>2.470438779798044</v>
      </c>
      <c r="AC8427" s="77">
        <v>139.16</v>
      </c>
      <c r="AD8427" s="77">
        <v>130.19999999999999</v>
      </c>
      <c r="AH8427" s="77">
        <f>IF(AND(M8427&lt;Variables!$G$6,M8427&gt;Variables!$G$5),0,1)</f>
        <v>1</v>
      </c>
      <c r="AI8427" s="77">
        <f t="shared" si="264"/>
        <v>0</v>
      </c>
      <c r="AJ8427" s="77">
        <f>IF(I8427&gt;Variables!$G$7,0,1)</f>
        <v>1</v>
      </c>
      <c r="AK8427" s="77">
        <f>IF(F8427&gt;Variables!$G$8,0,1)</f>
        <v>0</v>
      </c>
      <c r="AL8427" s="77">
        <f>IF(G8427&gt;Variables!$G$9,0,1)</f>
        <v>1</v>
      </c>
      <c r="AM8427" s="77">
        <f>IF(AND(K8427&gt;Variables!$G$10,K8427&lt;Variables!$G$11),0,1)</f>
        <v>0</v>
      </c>
      <c r="AN8427" s="77">
        <f>IF(H8427&lt;Variables!$G$13,1,0)</f>
        <v>0</v>
      </c>
      <c r="AO8427" s="77">
        <f>IF(R8427&lt;Variables!$G$12,0,1)</f>
        <v>1</v>
      </c>
      <c r="AP8427" s="78">
        <f t="shared" si="265"/>
        <v>0</v>
      </c>
      <c r="AQ8427" s="77">
        <f>IF(V8427&lt;Variables!$G$15,1,0)</f>
        <v>1</v>
      </c>
      <c r="AR8427" s="77">
        <v>0</v>
      </c>
      <c r="AS8427" s="77">
        <v>0</v>
      </c>
      <c r="AT8427" s="77">
        <v>1</v>
      </c>
      <c r="AU8427" s="77">
        <v>0</v>
      </c>
      <c r="BA8427" s="77">
        <v>-1.76</v>
      </c>
    </row>
    <row r="8428" spans="3:53" x14ac:dyDescent="0.25">
      <c r="C8428" s="77" t="s">
        <v>871</v>
      </c>
      <c r="D8428" s="77" t="s">
        <v>662</v>
      </c>
      <c r="E8428" s="77">
        <v>8.89</v>
      </c>
      <c r="F8428" s="77">
        <v>28.8</v>
      </c>
      <c r="G8428" s="77">
        <v>4.25</v>
      </c>
      <c r="H8428" s="77">
        <v>583.41</v>
      </c>
      <c r="I8428" s="77">
        <v>25.077999999999999</v>
      </c>
      <c r="J8428" s="77" t="s">
        <v>74</v>
      </c>
      <c r="K8428" s="77">
        <v>37.68</v>
      </c>
      <c r="L8428" s="77">
        <v>8.8661350000000017</v>
      </c>
      <c r="M8428" s="77">
        <v>-0.29477331441492588</v>
      </c>
      <c r="N8428" s="77">
        <v>8.9020740000000007</v>
      </c>
      <c r="O8428" s="77">
        <v>-0.6972981801768986</v>
      </c>
      <c r="P8428" s="77">
        <v>7530000</v>
      </c>
      <c r="Q8428" s="77">
        <v>659720</v>
      </c>
      <c r="R8428" s="77">
        <v>11.41</v>
      </c>
      <c r="S8428" s="77">
        <v>37.170999999999999</v>
      </c>
      <c r="T8428" s="77">
        <v>9.6609999999999996</v>
      </c>
      <c r="U8428" s="77">
        <v>21.255199999999999</v>
      </c>
      <c r="V8428" s="77">
        <v>2.236540824484174</v>
      </c>
      <c r="AC8428" s="77">
        <v>8.9700000000000006</v>
      </c>
      <c r="AD8428" s="77">
        <v>8.8350000000000009</v>
      </c>
      <c r="AH8428" s="77">
        <f>IF(AND(M8428&lt;Variables!$G$6,M8428&gt;Variables!$G$5),0,1)</f>
        <v>1</v>
      </c>
      <c r="AI8428" s="77">
        <f t="shared" si="264"/>
        <v>1</v>
      </c>
      <c r="AJ8428" s="77">
        <f>IF(I8428&gt;Variables!$G$7,0,1)</f>
        <v>1</v>
      </c>
      <c r="AK8428" s="77">
        <f>IF(F8428&gt;Variables!$G$8,0,1)</f>
        <v>0</v>
      </c>
      <c r="AL8428" s="77">
        <f>IF(G8428&gt;Variables!$G$9,0,1)</f>
        <v>1</v>
      </c>
      <c r="AM8428" s="77">
        <f>IF(AND(K8428&gt;Variables!$G$10,K8428&lt;Variables!$G$11),0,1)</f>
        <v>1</v>
      </c>
      <c r="AN8428" s="77">
        <f>IF(H8428&lt;Variables!$G$13,1,0)</f>
        <v>1</v>
      </c>
      <c r="AO8428" s="77">
        <f>IF(R8428&lt;Variables!$G$12,0,1)</f>
        <v>1</v>
      </c>
      <c r="AP8428" s="78">
        <f t="shared" si="265"/>
        <v>0</v>
      </c>
      <c r="AQ8428" s="77">
        <f>IF(V8428&lt;Variables!$G$15,1,0)</f>
        <v>1</v>
      </c>
      <c r="AR8428" s="77">
        <v>0</v>
      </c>
      <c r="AS8428" s="77">
        <v>1</v>
      </c>
      <c r="AT8428" s="77">
        <v>0</v>
      </c>
      <c r="AU8428" s="77">
        <v>0</v>
      </c>
      <c r="BA8428" s="77">
        <v>0.44</v>
      </c>
    </row>
    <row r="8429" spans="3:53" x14ac:dyDescent="0.25">
      <c r="C8429" s="77" t="s">
        <v>871</v>
      </c>
      <c r="D8429" s="77" t="s">
        <v>680</v>
      </c>
      <c r="E8429" s="77">
        <v>91.03</v>
      </c>
      <c r="F8429" s="77">
        <v>10.28</v>
      </c>
      <c r="G8429" s="77">
        <v>9.11</v>
      </c>
      <c r="H8429" s="77">
        <v>2420</v>
      </c>
      <c r="I8429" s="77">
        <v>-12.811</v>
      </c>
      <c r="J8429" s="77" t="s">
        <v>75</v>
      </c>
      <c r="K8429" s="77">
        <v>37.99</v>
      </c>
      <c r="L8429" s="77">
        <v>90.819119999999984</v>
      </c>
      <c r="M8429" s="77">
        <v>-0.52755410975131722</v>
      </c>
      <c r="N8429" s="77">
        <v>90.795122000000006</v>
      </c>
      <c r="O8429" s="77">
        <v>-0.50126261188349175</v>
      </c>
      <c r="P8429" s="77">
        <v>812653</v>
      </c>
      <c r="Q8429" s="77">
        <v>941480</v>
      </c>
      <c r="R8429" s="77">
        <v>0.86</v>
      </c>
      <c r="S8429" s="77">
        <v>37.170999999999999</v>
      </c>
      <c r="T8429" s="77">
        <v>9.6609999999999996</v>
      </c>
      <c r="U8429" s="77">
        <v>21.255199999999999</v>
      </c>
      <c r="V8429" s="77">
        <v>2.2379946558633028</v>
      </c>
      <c r="AC8429" s="77">
        <v>91.65</v>
      </c>
      <c r="AD8429" s="77">
        <v>89.32</v>
      </c>
      <c r="AH8429" s="77">
        <f>IF(AND(M8429&lt;Variables!$G$6,M8429&gt;Variables!$G$5),0,1)</f>
        <v>1</v>
      </c>
      <c r="AI8429" s="77">
        <f t="shared" si="264"/>
        <v>0</v>
      </c>
      <c r="AJ8429" s="77">
        <f>IF(I8429&gt;Variables!$G$7,0,1)</f>
        <v>1</v>
      </c>
      <c r="AK8429" s="77">
        <f>IF(F8429&gt;Variables!$G$8,0,1)</f>
        <v>0</v>
      </c>
      <c r="AL8429" s="77">
        <f>IF(G8429&gt;Variables!$G$9,0,1)</f>
        <v>1</v>
      </c>
      <c r="AM8429" s="77">
        <f>IF(AND(K8429&gt;Variables!$G$10,K8429&lt;Variables!$G$11),0,1)</f>
        <v>1</v>
      </c>
      <c r="AN8429" s="77">
        <f>IF(H8429&lt;Variables!$G$13,1,0)</f>
        <v>0</v>
      </c>
      <c r="AO8429" s="77">
        <f>IF(R8429&lt;Variables!$G$12,0,1)</f>
        <v>0</v>
      </c>
      <c r="AP8429" s="78">
        <f t="shared" si="265"/>
        <v>1</v>
      </c>
      <c r="AQ8429" s="77">
        <f>IF(V8429&lt;Variables!$G$15,1,0)</f>
        <v>1</v>
      </c>
      <c r="AR8429" s="77">
        <v>0</v>
      </c>
      <c r="AS8429" s="77">
        <v>0</v>
      </c>
      <c r="AT8429" s="77">
        <v>1</v>
      </c>
      <c r="AU8429" s="77">
        <v>0</v>
      </c>
      <c r="BA8429" s="77">
        <v>-1.52</v>
      </c>
    </row>
    <row r="8430" spans="3:53" x14ac:dyDescent="0.25">
      <c r="C8430" s="77" t="s">
        <v>871</v>
      </c>
      <c r="D8430" s="77" t="s">
        <v>714</v>
      </c>
      <c r="E8430" s="77">
        <v>35.86</v>
      </c>
      <c r="F8430" s="77">
        <v>8.8000000000000007</v>
      </c>
      <c r="G8430" s="77">
        <v>5.07</v>
      </c>
      <c r="H8430" s="77">
        <v>2860</v>
      </c>
      <c r="I8430" s="77">
        <v>-43.375999999999998</v>
      </c>
      <c r="J8430" s="77" t="s">
        <v>74</v>
      </c>
      <c r="K8430" s="77">
        <v>38.380000000000003</v>
      </c>
      <c r="L8430" s="77">
        <v>36.16395</v>
      </c>
      <c r="M8430" s="77">
        <v>-0.89578157253285773</v>
      </c>
      <c r="N8430" s="77">
        <v>36.030767999999988</v>
      </c>
      <c r="O8430" s="77">
        <v>-0.52945860049386517</v>
      </c>
      <c r="P8430" s="77">
        <v>7016000</v>
      </c>
      <c r="Q8430" s="77">
        <v>19321000</v>
      </c>
      <c r="R8430" s="77">
        <v>0.36</v>
      </c>
      <c r="S8430" s="77">
        <v>37.170999999999999</v>
      </c>
      <c r="T8430" s="77">
        <v>9.6609999999999996</v>
      </c>
      <c r="U8430" s="77">
        <v>21.255199999999999</v>
      </c>
      <c r="V8430" s="77">
        <v>2.2398459812371159</v>
      </c>
      <c r="AC8430" s="77">
        <v>36.585000000000001</v>
      </c>
      <c r="AD8430" s="77">
        <v>35.36</v>
      </c>
      <c r="AH8430" s="77">
        <f>IF(AND(M8430&lt;Variables!$G$6,M8430&gt;Variables!$G$5),0,1)</f>
        <v>1</v>
      </c>
      <c r="AI8430" s="77">
        <f t="shared" si="264"/>
        <v>0</v>
      </c>
      <c r="AJ8430" s="77">
        <f>IF(I8430&gt;Variables!$G$7,0,1)</f>
        <v>1</v>
      </c>
      <c r="AK8430" s="77">
        <f>IF(F8430&gt;Variables!$G$8,0,1)</f>
        <v>1</v>
      </c>
      <c r="AL8430" s="77">
        <f>IF(G8430&gt;Variables!$G$9,0,1)</f>
        <v>1</v>
      </c>
      <c r="AM8430" s="77">
        <f>IF(AND(K8430&gt;Variables!$G$10,K8430&lt;Variables!$G$11),0,1)</f>
        <v>1</v>
      </c>
      <c r="AN8430" s="77">
        <f>IF(H8430&lt;Variables!$G$13,1,0)</f>
        <v>0</v>
      </c>
      <c r="AO8430" s="77">
        <f>IF(R8430&lt;Variables!$G$12,0,1)</f>
        <v>0</v>
      </c>
      <c r="AP8430" s="78">
        <f t="shared" si="265"/>
        <v>0</v>
      </c>
      <c r="AQ8430" s="77">
        <f>IF(V8430&lt;Variables!$G$15,1,0)</f>
        <v>1</v>
      </c>
      <c r="AR8430" s="77">
        <v>0</v>
      </c>
      <c r="AS8430" s="77">
        <v>0</v>
      </c>
      <c r="AT8430" s="77">
        <v>0</v>
      </c>
      <c r="AU8430" s="77">
        <v>1</v>
      </c>
      <c r="BA8430" s="77">
        <v>-0.6</v>
      </c>
    </row>
    <row r="8431" spans="3:53" x14ac:dyDescent="0.25">
      <c r="C8431" s="77" t="s">
        <v>871</v>
      </c>
      <c r="D8431" s="77" t="s">
        <v>705</v>
      </c>
      <c r="E8431" s="77">
        <v>615.21</v>
      </c>
      <c r="F8431" s="77">
        <v>11.67</v>
      </c>
      <c r="G8431" s="77">
        <v>7.87</v>
      </c>
      <c r="H8431" s="77">
        <v>5670</v>
      </c>
      <c r="I8431" s="77">
        <v>-28.826000000000001</v>
      </c>
      <c r="J8431" s="77" t="s">
        <v>74</v>
      </c>
      <c r="K8431" s="77">
        <v>49.28</v>
      </c>
      <c r="L8431" s="77">
        <v>617.04037000000017</v>
      </c>
      <c r="M8431" s="77">
        <v>-0.29700974022171678</v>
      </c>
      <c r="N8431" s="77">
        <v>612.92552599999999</v>
      </c>
      <c r="O8431" s="77">
        <v>0.37234115780651211</v>
      </c>
      <c r="P8431" s="77">
        <v>982484</v>
      </c>
      <c r="Q8431" s="77">
        <v>748460</v>
      </c>
      <c r="R8431" s="77">
        <v>1.31</v>
      </c>
      <c r="S8431" s="77">
        <v>37.170999999999999</v>
      </c>
      <c r="T8431" s="77">
        <v>9.6609999999999996</v>
      </c>
      <c r="U8431" s="77">
        <v>21.255199999999999</v>
      </c>
      <c r="V8431" s="77">
        <v>2.366645463072337</v>
      </c>
      <c r="AC8431" s="77">
        <v>629.51</v>
      </c>
      <c r="AD8431" s="77">
        <v>613</v>
      </c>
      <c r="AH8431" s="77">
        <f>IF(AND(M8431&lt;Variables!$G$6,M8431&gt;Variables!$G$5),0,1)</f>
        <v>1</v>
      </c>
      <c r="AI8431" s="77">
        <f t="shared" si="264"/>
        <v>0</v>
      </c>
      <c r="AJ8431" s="77">
        <f>IF(I8431&gt;Variables!$G$7,0,1)</f>
        <v>1</v>
      </c>
      <c r="AK8431" s="77">
        <f>IF(F8431&gt;Variables!$G$8,0,1)</f>
        <v>0</v>
      </c>
      <c r="AL8431" s="77">
        <f>IF(G8431&gt;Variables!$G$9,0,1)</f>
        <v>1</v>
      </c>
      <c r="AM8431" s="77">
        <f>IF(AND(K8431&gt;Variables!$G$10,K8431&lt;Variables!$G$11),0,1)</f>
        <v>1</v>
      </c>
      <c r="AN8431" s="77">
        <f>IF(H8431&lt;Variables!$G$13,1,0)</f>
        <v>0</v>
      </c>
      <c r="AO8431" s="77">
        <f>IF(R8431&lt;Variables!$G$12,0,1)</f>
        <v>0</v>
      </c>
      <c r="AP8431" s="78">
        <f t="shared" si="265"/>
        <v>0</v>
      </c>
      <c r="AQ8431" s="77">
        <f>IF(V8431&lt;Variables!$G$15,1,0)</f>
        <v>1</v>
      </c>
      <c r="AR8431" s="77">
        <v>0</v>
      </c>
      <c r="AS8431" s="77">
        <v>1</v>
      </c>
      <c r="AT8431" s="77">
        <v>0</v>
      </c>
      <c r="AU8431" s="77">
        <v>0</v>
      </c>
      <c r="BA8431" s="77">
        <v>0.44</v>
      </c>
    </row>
    <row r="8432" spans="3:53" x14ac:dyDescent="0.25">
      <c r="C8432" s="77" t="s">
        <v>871</v>
      </c>
      <c r="D8432" s="77" t="s">
        <v>659</v>
      </c>
      <c r="E8432" s="77">
        <v>45.21</v>
      </c>
      <c r="F8432" s="77">
        <v>11.64</v>
      </c>
      <c r="G8432" s="77">
        <v>8.57</v>
      </c>
      <c r="H8432" s="77">
        <v>2320</v>
      </c>
      <c r="I8432" s="77">
        <v>-24.562999999999999</v>
      </c>
      <c r="J8432" s="77" t="s">
        <v>74</v>
      </c>
      <c r="K8432" s="77">
        <v>53.58</v>
      </c>
      <c r="L8432" s="77">
        <v>45.158790000000003</v>
      </c>
      <c r="M8432" s="77">
        <v>-0.13018506474596589</v>
      </c>
      <c r="N8432" s="77">
        <v>44.861682000000002</v>
      </c>
      <c r="O8432" s="77">
        <v>0.53122841002706844</v>
      </c>
      <c r="P8432" s="77">
        <v>2560000</v>
      </c>
      <c r="Q8432" s="77">
        <v>1694000</v>
      </c>
      <c r="R8432" s="77">
        <v>1.51</v>
      </c>
      <c r="S8432" s="77">
        <v>37.170999999999999</v>
      </c>
      <c r="T8432" s="77">
        <v>9.6609999999999996</v>
      </c>
      <c r="U8432" s="77">
        <v>21.255199999999999</v>
      </c>
      <c r="V8432" s="77">
        <v>2.4088196002752058</v>
      </c>
      <c r="AC8432" s="77">
        <v>45.52</v>
      </c>
      <c r="AD8432" s="77">
        <v>44.875</v>
      </c>
      <c r="AH8432" s="77">
        <f>IF(AND(M8432&lt;Variables!$G$6,M8432&gt;Variables!$G$5),0,1)</f>
        <v>1</v>
      </c>
      <c r="AI8432" s="77">
        <f t="shared" si="264"/>
        <v>0</v>
      </c>
      <c r="AJ8432" s="77">
        <f>IF(I8432&gt;Variables!$G$7,0,1)</f>
        <v>1</v>
      </c>
      <c r="AK8432" s="77">
        <f>IF(F8432&gt;Variables!$G$8,0,1)</f>
        <v>0</v>
      </c>
      <c r="AL8432" s="77">
        <f>IF(G8432&gt;Variables!$G$9,0,1)</f>
        <v>1</v>
      </c>
      <c r="AM8432" s="77">
        <f>IF(AND(K8432&gt;Variables!$G$10,K8432&lt;Variables!$G$11),0,1)</f>
        <v>1</v>
      </c>
      <c r="AN8432" s="77">
        <f>IF(H8432&lt;Variables!$G$13,1,0)</f>
        <v>0</v>
      </c>
      <c r="AO8432" s="77">
        <f>IF(R8432&lt;Variables!$G$12,0,1)</f>
        <v>0</v>
      </c>
      <c r="AP8432" s="78">
        <f t="shared" si="265"/>
        <v>0</v>
      </c>
      <c r="AQ8432" s="77">
        <f>IF(V8432&lt;Variables!$G$15,1,0)</f>
        <v>1</v>
      </c>
      <c r="AR8432" s="77">
        <v>0</v>
      </c>
      <c r="AS8432" s="77">
        <v>1</v>
      </c>
      <c r="AT8432" s="77">
        <v>0</v>
      </c>
      <c r="AU8432" s="77">
        <v>0</v>
      </c>
      <c r="BA8432" s="77">
        <v>0.36</v>
      </c>
    </row>
    <row r="8433" spans="3:53" x14ac:dyDescent="0.25">
      <c r="C8433" s="77" t="s">
        <v>871</v>
      </c>
      <c r="D8433" s="77" t="s">
        <v>663</v>
      </c>
      <c r="E8433" s="77">
        <v>49.48</v>
      </c>
      <c r="F8433" s="77">
        <v>9.33</v>
      </c>
      <c r="G8433" s="77">
        <v>7.79</v>
      </c>
      <c r="H8433" s="77">
        <v>74490</v>
      </c>
      <c r="I8433" s="77">
        <v>34.482999999999997</v>
      </c>
      <c r="J8433" s="77" t="s">
        <v>74</v>
      </c>
      <c r="K8433" s="77">
        <v>55.53</v>
      </c>
      <c r="L8433" s="77">
        <v>49.256869999999999</v>
      </c>
      <c r="M8433" s="77">
        <v>4.8988090392263137E-2</v>
      </c>
      <c r="N8433" s="77">
        <v>49.17027800000001</v>
      </c>
      <c r="O8433" s="77">
        <v>0.22518074841876709</v>
      </c>
      <c r="P8433" s="77">
        <v>55920000</v>
      </c>
      <c r="Q8433" s="77">
        <v>70837000</v>
      </c>
      <c r="R8433" s="77">
        <v>0.79</v>
      </c>
      <c r="S8433" s="77">
        <v>37.170999999999999</v>
      </c>
      <c r="T8433" s="77">
        <v>9.6609999999999996</v>
      </c>
      <c r="U8433" s="77">
        <v>21.255199999999999</v>
      </c>
      <c r="V8433" s="77">
        <v>2.422234738493859</v>
      </c>
      <c r="AC8433" s="77">
        <v>49.65</v>
      </c>
      <c r="AD8433" s="77">
        <v>48.8</v>
      </c>
      <c r="AH8433" s="77">
        <f>IF(AND(M8433&lt;Variables!$G$6,M8433&gt;Variables!$G$5),0,1)</f>
        <v>1</v>
      </c>
      <c r="AI8433" s="77">
        <f t="shared" si="264"/>
        <v>0</v>
      </c>
      <c r="AJ8433" s="77">
        <f>IF(I8433&gt;Variables!$G$7,0,1)</f>
        <v>1</v>
      </c>
      <c r="AK8433" s="77">
        <f>IF(F8433&gt;Variables!$G$8,0,1)</f>
        <v>0</v>
      </c>
      <c r="AL8433" s="77">
        <f>IF(G8433&gt;Variables!$G$9,0,1)</f>
        <v>1</v>
      </c>
      <c r="AM8433" s="77">
        <f>IF(AND(K8433&gt;Variables!$G$10,K8433&lt;Variables!$G$11),0,1)</f>
        <v>1</v>
      </c>
      <c r="AN8433" s="77">
        <f>IF(H8433&lt;Variables!$G$13,1,0)</f>
        <v>0</v>
      </c>
      <c r="AO8433" s="77">
        <f>IF(R8433&lt;Variables!$G$12,0,1)</f>
        <v>0</v>
      </c>
      <c r="AP8433" s="78">
        <f t="shared" si="265"/>
        <v>0</v>
      </c>
      <c r="AQ8433" s="77">
        <f>IF(V8433&lt;Variables!$G$15,1,0)</f>
        <v>1</v>
      </c>
      <c r="AR8433" s="77">
        <v>0</v>
      </c>
      <c r="AS8433" s="77">
        <v>0</v>
      </c>
      <c r="AT8433" s="77">
        <v>0</v>
      </c>
      <c r="AU8433" s="77">
        <v>1</v>
      </c>
      <c r="BA8433" s="77">
        <v>-1.1100000000000001</v>
      </c>
    </row>
    <row r="8434" spans="3:53" x14ac:dyDescent="0.25">
      <c r="C8434" s="77" t="s">
        <v>871</v>
      </c>
      <c r="D8434" s="77" t="s">
        <v>176</v>
      </c>
      <c r="E8434" s="77">
        <v>44.02</v>
      </c>
      <c r="F8434" s="77">
        <v>9.85</v>
      </c>
      <c r="G8434" s="77">
        <v>10.27</v>
      </c>
      <c r="H8434" s="77">
        <v>2140</v>
      </c>
      <c r="I8434" s="77">
        <v>12.166</v>
      </c>
      <c r="J8434" s="77" t="s">
        <v>74</v>
      </c>
      <c r="K8434" s="77">
        <v>44.85</v>
      </c>
      <c r="L8434" s="77">
        <v>44.129040000000003</v>
      </c>
      <c r="M8434" s="77">
        <v>-0.57567533760082557</v>
      </c>
      <c r="N8434" s="77">
        <v>43.916260000000001</v>
      </c>
      <c r="O8434" s="77">
        <v>-9.3951534124265559E-2</v>
      </c>
      <c r="P8434" s="77">
        <v>2476000</v>
      </c>
      <c r="Q8434" s="77">
        <v>2594000</v>
      </c>
      <c r="R8434" s="77">
        <v>0.95</v>
      </c>
      <c r="S8434" s="77">
        <v>37.170999999999999</v>
      </c>
      <c r="T8434" s="77">
        <v>9.6609999999999996</v>
      </c>
      <c r="U8434" s="77">
        <v>21.255199999999999</v>
      </c>
      <c r="V8434" s="77">
        <v>2.320051424346417</v>
      </c>
      <c r="AC8434" s="77">
        <v>44.6</v>
      </c>
      <c r="AD8434" s="77">
        <v>42.87</v>
      </c>
      <c r="AH8434" s="77">
        <f>IF(AND(M8434&lt;Variables!$G$6,M8434&gt;Variables!$G$5),0,1)</f>
        <v>1</v>
      </c>
      <c r="AI8434" s="77">
        <f t="shared" ref="AI8434:AI8497" si="266">IF(L8434&gt;N8434,0,1)</f>
        <v>0</v>
      </c>
      <c r="AJ8434" s="77">
        <f>IF(I8434&gt;Variables!$G$7,0,1)</f>
        <v>1</v>
      </c>
      <c r="AK8434" s="77">
        <f>IF(F8434&gt;Variables!$G$8,0,1)</f>
        <v>0</v>
      </c>
      <c r="AL8434" s="77">
        <f>IF(G8434&gt;Variables!$G$9,0,1)</f>
        <v>1</v>
      </c>
      <c r="AM8434" s="77">
        <f>IF(AND(K8434&gt;Variables!$G$10,K8434&lt;Variables!$G$11),0,1)</f>
        <v>1</v>
      </c>
      <c r="AN8434" s="77">
        <f>IF(H8434&lt;Variables!$G$13,1,0)</f>
        <v>0</v>
      </c>
      <c r="AO8434" s="77">
        <f>IF(R8434&lt;Variables!$G$12,0,1)</f>
        <v>0</v>
      </c>
      <c r="AP8434" s="78">
        <f t="shared" ref="AP8434:AP8497" si="267">IF(J8434="Pass", 0,1)</f>
        <v>0</v>
      </c>
      <c r="AQ8434" s="77">
        <f>IF(V8434&lt;Variables!$G$15,1,0)</f>
        <v>1</v>
      </c>
      <c r="AR8434" s="77">
        <v>0</v>
      </c>
      <c r="AS8434" s="77">
        <v>0</v>
      </c>
      <c r="AT8434" s="77">
        <v>1</v>
      </c>
      <c r="AU8434" s="77">
        <v>0</v>
      </c>
      <c r="BA8434" s="77">
        <v>-1.71</v>
      </c>
    </row>
    <row r="8435" spans="3:53" x14ac:dyDescent="0.25">
      <c r="C8435" s="77" t="s">
        <v>871</v>
      </c>
      <c r="D8435" s="77" t="s">
        <v>701</v>
      </c>
      <c r="E8435" s="77">
        <v>34.71</v>
      </c>
      <c r="F8435" s="77">
        <v>9.4700000000000006</v>
      </c>
      <c r="G8435" s="77">
        <v>8.17</v>
      </c>
      <c r="H8435" s="77">
        <v>9770</v>
      </c>
      <c r="I8435" s="77">
        <v>41.959000000000003</v>
      </c>
      <c r="J8435" s="77" t="s">
        <v>74</v>
      </c>
      <c r="K8435" s="77">
        <v>55.17</v>
      </c>
      <c r="L8435" s="77">
        <v>34.604920000000007</v>
      </c>
      <c r="M8435" s="77">
        <v>2.6239043465467349E-2</v>
      </c>
      <c r="N8435" s="77">
        <v>34.495480000000001</v>
      </c>
      <c r="O8435" s="77">
        <v>0.34358124600671341</v>
      </c>
      <c r="P8435" s="77">
        <v>4234000</v>
      </c>
      <c r="Q8435" s="77">
        <v>6712000</v>
      </c>
      <c r="R8435" s="77">
        <v>0.63</v>
      </c>
      <c r="S8435" s="77">
        <v>37.170999999999999</v>
      </c>
      <c r="T8435" s="77">
        <v>9.6609999999999996</v>
      </c>
      <c r="U8435" s="77">
        <v>21.255199999999999</v>
      </c>
      <c r="V8435" s="77">
        <v>2.419487210761476</v>
      </c>
      <c r="AC8435" s="77">
        <v>35.06</v>
      </c>
      <c r="AD8435" s="77">
        <v>34.43</v>
      </c>
      <c r="AH8435" s="77">
        <f>IF(AND(M8435&lt;Variables!$G$6,M8435&gt;Variables!$G$5),0,1)</f>
        <v>1</v>
      </c>
      <c r="AI8435" s="77">
        <f t="shared" si="266"/>
        <v>0</v>
      </c>
      <c r="AJ8435" s="77">
        <f>IF(I8435&gt;Variables!$G$7,0,1)</f>
        <v>1</v>
      </c>
      <c r="AK8435" s="77">
        <f>IF(F8435&gt;Variables!$G$8,0,1)</f>
        <v>0</v>
      </c>
      <c r="AL8435" s="77">
        <f>IF(G8435&gt;Variables!$G$9,0,1)</f>
        <v>1</v>
      </c>
      <c r="AM8435" s="77">
        <f>IF(AND(K8435&gt;Variables!$G$10,K8435&lt;Variables!$G$11),0,1)</f>
        <v>1</v>
      </c>
      <c r="AN8435" s="77">
        <f>IF(H8435&lt;Variables!$G$13,1,0)</f>
        <v>0</v>
      </c>
      <c r="AO8435" s="77">
        <f>IF(R8435&lt;Variables!$G$12,0,1)</f>
        <v>0</v>
      </c>
      <c r="AP8435" s="78">
        <f t="shared" si="267"/>
        <v>0</v>
      </c>
      <c r="AQ8435" s="77">
        <f>IF(V8435&lt;Variables!$G$15,1,0)</f>
        <v>1</v>
      </c>
      <c r="AR8435" s="77">
        <v>0</v>
      </c>
      <c r="AS8435" s="77">
        <v>1</v>
      </c>
      <c r="AT8435" s="77">
        <v>0</v>
      </c>
      <c r="AU8435" s="77">
        <v>0</v>
      </c>
      <c r="BA8435" s="77">
        <v>0.32</v>
      </c>
    </row>
    <row r="8436" spans="3:53" x14ac:dyDescent="0.25">
      <c r="C8436" s="77" t="s">
        <v>872</v>
      </c>
      <c r="D8436" s="77" t="s">
        <v>649</v>
      </c>
      <c r="E8436" s="77">
        <v>67.290000000000006</v>
      </c>
      <c r="F8436" s="77">
        <v>14.46</v>
      </c>
      <c r="G8436" s="77">
        <v>11.82</v>
      </c>
      <c r="H8436" s="77">
        <v>4150</v>
      </c>
      <c r="I8436" s="77">
        <v>-6.9930000000000003</v>
      </c>
      <c r="J8436" s="77" t="s">
        <v>74</v>
      </c>
      <c r="K8436" s="77">
        <v>37.08</v>
      </c>
      <c r="L8436" s="77">
        <v>67.586009999999987</v>
      </c>
      <c r="M8436" s="77">
        <v>-0.73389448496809351</v>
      </c>
      <c r="N8436" s="77">
        <v>67.653650000000013</v>
      </c>
      <c r="O8436" s="77">
        <v>-0.83314056226088273</v>
      </c>
      <c r="P8436" s="77">
        <v>4344000</v>
      </c>
      <c r="Q8436" s="77">
        <v>2787000</v>
      </c>
      <c r="R8436" s="77">
        <v>1.56</v>
      </c>
      <c r="S8436" s="77">
        <v>37.512</v>
      </c>
      <c r="T8436" s="77">
        <v>10.137</v>
      </c>
      <c r="U8436" s="77">
        <v>21.64</v>
      </c>
      <c r="V8436" s="77">
        <v>2.2248462810473351</v>
      </c>
      <c r="AC8436" s="77">
        <v>67.680000000000007</v>
      </c>
      <c r="AD8436" s="77">
        <v>65.63</v>
      </c>
      <c r="AH8436" s="77">
        <f>IF(AND(M8436&lt;Variables!$G$6,M8436&gt;Variables!$G$5),0,1)</f>
        <v>1</v>
      </c>
      <c r="AI8436" s="77">
        <f t="shared" si="266"/>
        <v>1</v>
      </c>
      <c r="AJ8436" s="77">
        <f>IF(I8436&gt;Variables!$G$7,0,1)</f>
        <v>1</v>
      </c>
      <c r="AK8436" s="77">
        <f>IF(F8436&gt;Variables!$G$8,0,1)</f>
        <v>0</v>
      </c>
      <c r="AL8436" s="77">
        <f>IF(G8436&gt;Variables!$G$9,0,1)</f>
        <v>0</v>
      </c>
      <c r="AM8436" s="77">
        <f>IF(AND(K8436&gt;Variables!$G$10,K8436&lt;Variables!$G$11),0,1)</f>
        <v>1</v>
      </c>
      <c r="AN8436" s="77">
        <f>IF(H8436&lt;Variables!$G$13,1,0)</f>
        <v>0</v>
      </c>
      <c r="AO8436" s="77">
        <f>IF(R8436&lt;Variables!$G$12,0,1)</f>
        <v>0</v>
      </c>
      <c r="AP8436" s="78">
        <f t="shared" si="267"/>
        <v>0</v>
      </c>
      <c r="AQ8436" s="77">
        <f>IF(V8436&lt;Variables!$G$15,1,0)</f>
        <v>1</v>
      </c>
      <c r="AR8436" s="77">
        <v>0</v>
      </c>
      <c r="AS8436" s="77">
        <v>0</v>
      </c>
      <c r="AT8436" s="77">
        <v>1</v>
      </c>
      <c r="AU8436" s="77">
        <v>0</v>
      </c>
      <c r="BA8436" s="77">
        <v>-1.8</v>
      </c>
    </row>
    <row r="8437" spans="3:53" x14ac:dyDescent="0.25">
      <c r="C8437" s="77" t="s">
        <v>872</v>
      </c>
      <c r="D8437" s="77" t="s">
        <v>705</v>
      </c>
      <c r="E8437" s="77">
        <v>623.92999999999995</v>
      </c>
      <c r="F8437" s="77">
        <v>11.62</v>
      </c>
      <c r="G8437" s="77">
        <v>8.7100000000000009</v>
      </c>
      <c r="H8437" s="77">
        <v>5670</v>
      </c>
      <c r="I8437" s="77">
        <v>-28.655000000000001</v>
      </c>
      <c r="J8437" s="77" t="s">
        <v>74</v>
      </c>
      <c r="K8437" s="77">
        <v>63.84</v>
      </c>
      <c r="L8437" s="77">
        <v>617.18325000000004</v>
      </c>
      <c r="M8437" s="77">
        <v>0.45638795284868089</v>
      </c>
      <c r="N8437" s="77">
        <v>614.10644000000002</v>
      </c>
      <c r="O8437" s="77">
        <v>0.95969682389261035</v>
      </c>
      <c r="P8437" s="77">
        <v>987915</v>
      </c>
      <c r="Q8437" s="77">
        <v>748460</v>
      </c>
      <c r="R8437" s="77">
        <v>1.32</v>
      </c>
      <c r="S8437" s="77">
        <v>37.512</v>
      </c>
      <c r="T8437" s="77">
        <v>10.137</v>
      </c>
      <c r="U8437" s="77">
        <v>21.64</v>
      </c>
      <c r="V8437" s="77">
        <v>2.4802745232616088</v>
      </c>
      <c r="AC8437" s="77">
        <v>629.51</v>
      </c>
      <c r="AD8437" s="77">
        <v>613</v>
      </c>
      <c r="AH8437" s="77">
        <f>IF(AND(M8437&lt;Variables!$G$6,M8437&gt;Variables!$G$5),0,1)</f>
        <v>1</v>
      </c>
      <c r="AI8437" s="77">
        <f t="shared" si="266"/>
        <v>0</v>
      </c>
      <c r="AJ8437" s="77">
        <f>IF(I8437&gt;Variables!$G$7,0,1)</f>
        <v>1</v>
      </c>
      <c r="AK8437" s="77">
        <f>IF(F8437&gt;Variables!$G$8,0,1)</f>
        <v>0</v>
      </c>
      <c r="AL8437" s="77">
        <f>IF(G8437&gt;Variables!$G$9,0,1)</f>
        <v>1</v>
      </c>
      <c r="AM8437" s="77">
        <f>IF(AND(K8437&gt;Variables!$G$10,K8437&lt;Variables!$G$11),0,1)</f>
        <v>0</v>
      </c>
      <c r="AN8437" s="77">
        <f>IF(H8437&lt;Variables!$G$13,1,0)</f>
        <v>0</v>
      </c>
      <c r="AO8437" s="77">
        <f>IF(R8437&lt;Variables!$G$12,0,1)</f>
        <v>0</v>
      </c>
      <c r="AP8437" s="78">
        <f t="shared" si="267"/>
        <v>0</v>
      </c>
      <c r="AQ8437" s="77">
        <f>IF(V8437&lt;Variables!$G$15,1,0)</f>
        <v>1</v>
      </c>
      <c r="AR8437" s="77">
        <v>0</v>
      </c>
      <c r="AS8437" s="77">
        <v>0</v>
      </c>
      <c r="AT8437" s="77">
        <v>0</v>
      </c>
      <c r="AU8437" s="77">
        <v>1</v>
      </c>
      <c r="BA8437" s="77">
        <v>-1.61</v>
      </c>
    </row>
    <row r="8438" spans="3:53" x14ac:dyDescent="0.25">
      <c r="C8438" s="77" t="s">
        <v>872</v>
      </c>
      <c r="D8438" s="77" t="s">
        <v>659</v>
      </c>
      <c r="E8438" s="77">
        <v>45.09</v>
      </c>
      <c r="F8438" s="77">
        <v>11.49</v>
      </c>
      <c r="G8438" s="77">
        <v>8.31</v>
      </c>
      <c r="H8438" s="77">
        <v>2320</v>
      </c>
      <c r="I8438" s="77">
        <v>-24.667000000000002</v>
      </c>
      <c r="J8438" s="77" t="s">
        <v>74</v>
      </c>
      <c r="K8438" s="77">
        <v>45.69</v>
      </c>
      <c r="L8438" s="77">
        <v>45.126289999999997</v>
      </c>
      <c r="M8438" s="77">
        <v>-0.30201906693415848</v>
      </c>
      <c r="N8438" s="77">
        <v>44.935881999999992</v>
      </c>
      <c r="O8438" s="77">
        <v>0.1204338216839933</v>
      </c>
      <c r="P8438" s="77">
        <v>2570000</v>
      </c>
      <c r="Q8438" s="77">
        <v>1694000</v>
      </c>
      <c r="R8438" s="77">
        <v>1.52</v>
      </c>
      <c r="S8438" s="77">
        <v>37.512</v>
      </c>
      <c r="T8438" s="77">
        <v>10.137</v>
      </c>
      <c r="U8438" s="77">
        <v>21.64</v>
      </c>
      <c r="V8438" s="77">
        <v>2.3264415798488201</v>
      </c>
      <c r="AC8438" s="77">
        <v>45.52</v>
      </c>
      <c r="AD8438" s="77">
        <v>44.875</v>
      </c>
      <c r="AH8438" s="77">
        <f>IF(AND(M8438&lt;Variables!$G$6,M8438&gt;Variables!$G$5),0,1)</f>
        <v>1</v>
      </c>
      <c r="AI8438" s="77">
        <f t="shared" si="266"/>
        <v>0</v>
      </c>
      <c r="AJ8438" s="77">
        <f>IF(I8438&gt;Variables!$G$7,0,1)</f>
        <v>1</v>
      </c>
      <c r="AK8438" s="77">
        <f>IF(F8438&gt;Variables!$G$8,0,1)</f>
        <v>0</v>
      </c>
      <c r="AL8438" s="77">
        <f>IF(G8438&gt;Variables!$G$9,0,1)</f>
        <v>1</v>
      </c>
      <c r="AM8438" s="77">
        <f>IF(AND(K8438&gt;Variables!$G$10,K8438&lt;Variables!$G$11),0,1)</f>
        <v>1</v>
      </c>
      <c r="AN8438" s="77">
        <f>IF(H8438&lt;Variables!$G$13,1,0)</f>
        <v>0</v>
      </c>
      <c r="AO8438" s="77">
        <f>IF(R8438&lt;Variables!$G$12,0,1)</f>
        <v>0</v>
      </c>
      <c r="AP8438" s="78">
        <f t="shared" si="267"/>
        <v>0</v>
      </c>
      <c r="AQ8438" s="77">
        <f>IF(V8438&lt;Variables!$G$15,1,0)</f>
        <v>1</v>
      </c>
      <c r="AR8438" s="77">
        <v>0</v>
      </c>
      <c r="AS8438" s="77">
        <v>1</v>
      </c>
      <c r="AT8438" s="77">
        <v>0</v>
      </c>
      <c r="AU8438" s="77">
        <v>0</v>
      </c>
      <c r="BA8438" s="77">
        <v>0.38</v>
      </c>
    </row>
    <row r="8439" spans="3:53" x14ac:dyDescent="0.25">
      <c r="C8439" s="77" t="s">
        <v>872</v>
      </c>
      <c r="D8439" s="77" t="s">
        <v>176</v>
      </c>
      <c r="E8439" s="77">
        <v>43.79</v>
      </c>
      <c r="F8439" s="77">
        <v>10.56</v>
      </c>
      <c r="G8439" s="77">
        <v>9.73</v>
      </c>
      <c r="H8439" s="77">
        <v>2140</v>
      </c>
      <c r="I8439" s="77">
        <v>12.093</v>
      </c>
      <c r="J8439" s="77" t="s">
        <v>74</v>
      </c>
      <c r="K8439" s="77">
        <v>38.26</v>
      </c>
      <c r="L8439" s="77">
        <v>43.993904999999991</v>
      </c>
      <c r="M8439" s="77">
        <v>-0.75898013599837166</v>
      </c>
      <c r="N8439" s="77">
        <v>43.962186000000003</v>
      </c>
      <c r="O8439" s="77">
        <v>-0.68737710176650224</v>
      </c>
      <c r="P8439" s="77">
        <v>2481000</v>
      </c>
      <c r="Q8439" s="77">
        <v>2594000</v>
      </c>
      <c r="R8439" s="77">
        <v>0.96</v>
      </c>
      <c r="S8439" s="77">
        <v>37.512</v>
      </c>
      <c r="T8439" s="77">
        <v>10.137</v>
      </c>
      <c r="U8439" s="77">
        <v>21.64</v>
      </c>
      <c r="V8439" s="77">
        <v>2.2393737709473158</v>
      </c>
      <c r="AC8439" s="77">
        <v>44.6</v>
      </c>
      <c r="AD8439" s="77">
        <v>42.87</v>
      </c>
      <c r="AH8439" s="77">
        <f>IF(AND(M8439&lt;Variables!$G$6,M8439&gt;Variables!$G$5),0,1)</f>
        <v>1</v>
      </c>
      <c r="AI8439" s="77">
        <f t="shared" si="266"/>
        <v>0</v>
      </c>
      <c r="AJ8439" s="77">
        <f>IF(I8439&gt;Variables!$G$7,0,1)</f>
        <v>1</v>
      </c>
      <c r="AK8439" s="77">
        <f>IF(F8439&gt;Variables!$G$8,0,1)</f>
        <v>0</v>
      </c>
      <c r="AL8439" s="77">
        <f>IF(G8439&gt;Variables!$G$9,0,1)</f>
        <v>1</v>
      </c>
      <c r="AM8439" s="77">
        <f>IF(AND(K8439&gt;Variables!$G$10,K8439&lt;Variables!$G$11),0,1)</f>
        <v>1</v>
      </c>
      <c r="AN8439" s="77">
        <f>IF(H8439&lt;Variables!$G$13,1,0)</f>
        <v>0</v>
      </c>
      <c r="AO8439" s="77">
        <f>IF(R8439&lt;Variables!$G$12,0,1)</f>
        <v>0</v>
      </c>
      <c r="AP8439" s="78">
        <f t="shared" si="267"/>
        <v>0</v>
      </c>
      <c r="AQ8439" s="77">
        <f>IF(V8439&lt;Variables!$G$15,1,0)</f>
        <v>1</v>
      </c>
      <c r="AR8439" s="77">
        <v>0</v>
      </c>
      <c r="AS8439" s="77">
        <v>0</v>
      </c>
      <c r="AT8439" s="77">
        <v>1</v>
      </c>
      <c r="AU8439" s="77">
        <v>0</v>
      </c>
      <c r="BA8439" s="77">
        <v>-1.57</v>
      </c>
    </row>
    <row r="8440" spans="3:53" x14ac:dyDescent="0.25">
      <c r="C8440" s="77" t="s">
        <v>872</v>
      </c>
      <c r="D8440" s="77" t="s">
        <v>749</v>
      </c>
      <c r="E8440" s="77">
        <v>3.29</v>
      </c>
      <c r="F8440" s="77">
        <v>9.67</v>
      </c>
      <c r="G8440" s="77">
        <v>9.67</v>
      </c>
      <c r="H8440" s="77">
        <v>-99999</v>
      </c>
      <c r="I8440" s="77">
        <v>-7.3680000000000003</v>
      </c>
      <c r="J8440" s="77" t="s">
        <v>75</v>
      </c>
      <c r="K8440" s="77">
        <v>67.08</v>
      </c>
      <c r="L8440" s="77">
        <v>-99999</v>
      </c>
      <c r="M8440" s="77">
        <v>-99999</v>
      </c>
      <c r="N8440" s="77">
        <v>-99999</v>
      </c>
      <c r="O8440" s="77">
        <v>-99999</v>
      </c>
      <c r="P8440" s="77">
        <v>68482</v>
      </c>
      <c r="Q8440" s="77">
        <v>8182</v>
      </c>
      <c r="R8440" s="77">
        <v>8.3699999999999992</v>
      </c>
      <c r="S8440" s="77">
        <v>37.512</v>
      </c>
      <c r="T8440" s="77">
        <v>10.137</v>
      </c>
      <c r="U8440" s="77">
        <v>21.64</v>
      </c>
      <c r="V8440" s="77">
        <v>-99999</v>
      </c>
      <c r="AC8440" s="77">
        <v>3.35</v>
      </c>
      <c r="AD8440" s="77">
        <v>3.14</v>
      </c>
      <c r="AH8440" s="77">
        <f>IF(AND(M8440&lt;Variables!$G$6,M8440&gt;Variables!$G$5),0,1)</f>
        <v>1</v>
      </c>
      <c r="AI8440" s="77">
        <f t="shared" si="266"/>
        <v>1</v>
      </c>
      <c r="AJ8440" s="77">
        <f>IF(I8440&gt;Variables!$G$7,0,1)</f>
        <v>1</v>
      </c>
      <c r="AK8440" s="77">
        <f>IF(F8440&gt;Variables!$G$8,0,1)</f>
        <v>0</v>
      </c>
      <c r="AL8440" s="77">
        <f>IF(G8440&gt;Variables!$G$9,0,1)</f>
        <v>1</v>
      </c>
      <c r="AM8440" s="77">
        <f>IF(AND(K8440&gt;Variables!$G$10,K8440&lt;Variables!$G$11),0,1)</f>
        <v>0</v>
      </c>
      <c r="AN8440" s="77">
        <f>IF(H8440&lt;Variables!$G$13,1,0)</f>
        <v>1</v>
      </c>
      <c r="AO8440" s="77">
        <f>IF(R8440&lt;Variables!$G$12,0,1)</f>
        <v>1</v>
      </c>
      <c r="AP8440" s="78">
        <f t="shared" si="267"/>
        <v>1</v>
      </c>
      <c r="AQ8440" s="77">
        <f>IF(V8440&lt;Variables!$G$15,1,0)</f>
        <v>1</v>
      </c>
      <c r="AR8440" s="77">
        <v>0</v>
      </c>
      <c r="AS8440" s="77">
        <v>0</v>
      </c>
      <c r="AT8440" s="77">
        <v>1</v>
      </c>
      <c r="AU8440" s="77">
        <v>0</v>
      </c>
      <c r="BA8440" s="77">
        <v>-2.25</v>
      </c>
    </row>
    <row r="8441" spans="3:53" x14ac:dyDescent="0.25">
      <c r="C8441" s="77" t="s">
        <v>872</v>
      </c>
      <c r="D8441" s="77" t="s">
        <v>701</v>
      </c>
      <c r="E8441" s="77">
        <v>34.729999999999997</v>
      </c>
      <c r="F8441" s="77">
        <v>9.3000000000000007</v>
      </c>
      <c r="G8441" s="77">
        <v>8.2799999999999994</v>
      </c>
      <c r="H8441" s="77">
        <v>9770</v>
      </c>
      <c r="I8441" s="77">
        <v>41.997999999999998</v>
      </c>
      <c r="J8441" s="77" t="s">
        <v>74</v>
      </c>
      <c r="K8441" s="77">
        <v>58.01</v>
      </c>
      <c r="L8441" s="77">
        <v>34.629375000000003</v>
      </c>
      <c r="M8441" s="77">
        <v>5.9559261465165221E-2</v>
      </c>
      <c r="N8441" s="77">
        <v>34.501883999999997</v>
      </c>
      <c r="O8441" s="77">
        <v>0.42929829571046518</v>
      </c>
      <c r="P8441" s="77">
        <v>4248000</v>
      </c>
      <c r="Q8441" s="77">
        <v>6712000</v>
      </c>
      <c r="R8441" s="77">
        <v>0.63</v>
      </c>
      <c r="S8441" s="77">
        <v>37.512</v>
      </c>
      <c r="T8441" s="77">
        <v>10.137</v>
      </c>
      <c r="U8441" s="77">
        <v>21.64</v>
      </c>
      <c r="V8441" s="77">
        <v>2.4470572819535432</v>
      </c>
      <c r="AC8441" s="77">
        <v>35.06</v>
      </c>
      <c r="AD8441" s="77">
        <v>34.43</v>
      </c>
      <c r="AH8441" s="77">
        <f>IF(AND(M8441&lt;Variables!$G$6,M8441&gt;Variables!$G$5),0,1)</f>
        <v>1</v>
      </c>
      <c r="AI8441" s="77">
        <f t="shared" si="266"/>
        <v>0</v>
      </c>
      <c r="AJ8441" s="77">
        <f>IF(I8441&gt;Variables!$G$7,0,1)</f>
        <v>1</v>
      </c>
      <c r="AK8441" s="77">
        <f>IF(F8441&gt;Variables!$G$8,0,1)</f>
        <v>0</v>
      </c>
      <c r="AL8441" s="77">
        <f>IF(G8441&gt;Variables!$G$9,0,1)</f>
        <v>1</v>
      </c>
      <c r="AM8441" s="77">
        <f>IF(AND(K8441&gt;Variables!$G$10,K8441&lt;Variables!$G$11),0,1)</f>
        <v>1</v>
      </c>
      <c r="AN8441" s="77">
        <f>IF(H8441&lt;Variables!$G$13,1,0)</f>
        <v>0</v>
      </c>
      <c r="AO8441" s="77">
        <f>IF(R8441&lt;Variables!$G$12,0,1)</f>
        <v>0</v>
      </c>
      <c r="AP8441" s="78">
        <f t="shared" si="267"/>
        <v>0</v>
      </c>
      <c r="AQ8441" s="77">
        <f>IF(V8441&lt;Variables!$G$15,1,0)</f>
        <v>1</v>
      </c>
      <c r="AR8441" s="77">
        <v>0</v>
      </c>
      <c r="AS8441" s="77">
        <v>1</v>
      </c>
      <c r="AT8441" s="77">
        <v>0</v>
      </c>
      <c r="AU8441" s="77">
        <v>0</v>
      </c>
      <c r="BA8441" s="77">
        <v>0.37</v>
      </c>
    </row>
    <row r="8442" spans="3:53" x14ac:dyDescent="0.25">
      <c r="C8442" s="77" t="s">
        <v>872</v>
      </c>
      <c r="D8442" s="77" t="s">
        <v>707</v>
      </c>
      <c r="E8442" s="77">
        <v>3.84</v>
      </c>
      <c r="F8442" s="77">
        <v>10.17</v>
      </c>
      <c r="G8442" s="77">
        <v>19.25</v>
      </c>
      <c r="H8442" s="77">
        <v>-99999</v>
      </c>
      <c r="I8442" s="77">
        <v>-16.405000000000001</v>
      </c>
      <c r="J8442" s="77" t="s">
        <v>75</v>
      </c>
      <c r="K8442" s="77">
        <v>68.680000000000007</v>
      </c>
      <c r="L8442" s="77">
        <v>3.86</v>
      </c>
      <c r="M8442" s="77">
        <v>-0.51813471502590724</v>
      </c>
      <c r="N8442" s="77">
        <v>3.4733333333333332</v>
      </c>
      <c r="O8442" s="77">
        <v>10.55662188099808</v>
      </c>
      <c r="P8442" s="77">
        <v>66481</v>
      </c>
      <c r="Q8442" s="77">
        <v>17800</v>
      </c>
      <c r="R8442" s="77">
        <v>3.73</v>
      </c>
      <c r="S8442" s="77">
        <v>37.512</v>
      </c>
      <c r="T8442" s="77">
        <v>10.137</v>
      </c>
      <c r="U8442" s="77">
        <v>21.64</v>
      </c>
      <c r="V8442" s="77">
        <v>2.6019485512953371</v>
      </c>
      <c r="AC8442" s="77">
        <v>3.83</v>
      </c>
      <c r="AD8442" s="77">
        <v>3.2501000000000002</v>
      </c>
      <c r="AH8442" s="77">
        <f>IF(AND(M8442&lt;Variables!$G$6,M8442&gt;Variables!$G$5),0,1)</f>
        <v>1</v>
      </c>
      <c r="AI8442" s="77">
        <f t="shared" si="266"/>
        <v>0</v>
      </c>
      <c r="AJ8442" s="77">
        <f>IF(I8442&gt;Variables!$G$7,0,1)</f>
        <v>1</v>
      </c>
      <c r="AK8442" s="77">
        <f>IF(F8442&gt;Variables!$G$8,0,1)</f>
        <v>0</v>
      </c>
      <c r="AL8442" s="77">
        <f>IF(G8442&gt;Variables!$G$9,0,1)</f>
        <v>0</v>
      </c>
      <c r="AM8442" s="77">
        <f>IF(AND(K8442&gt;Variables!$G$10,K8442&lt;Variables!$G$11),0,1)</f>
        <v>0</v>
      </c>
      <c r="AN8442" s="77">
        <f>IF(H8442&lt;Variables!$G$13,1,0)</f>
        <v>1</v>
      </c>
      <c r="AO8442" s="77">
        <f>IF(R8442&lt;Variables!$G$12,0,1)</f>
        <v>1</v>
      </c>
      <c r="AP8442" s="78">
        <f t="shared" si="267"/>
        <v>1</v>
      </c>
      <c r="AQ8442" s="77">
        <f>IF(V8442&lt;Variables!$G$15,1,0)</f>
        <v>1</v>
      </c>
      <c r="AR8442" s="77">
        <v>0</v>
      </c>
      <c r="AS8442" s="77">
        <v>0</v>
      </c>
      <c r="AT8442" s="77">
        <v>1</v>
      </c>
      <c r="AU8442" s="77">
        <v>0</v>
      </c>
      <c r="BA8442" s="77">
        <v>-2.25</v>
      </c>
    </row>
    <row r="8443" spans="3:53" x14ac:dyDescent="0.25">
      <c r="C8443" s="77" t="s">
        <v>872</v>
      </c>
      <c r="D8443" s="77" t="s">
        <v>581</v>
      </c>
      <c r="E8443" s="77">
        <v>108.4</v>
      </c>
      <c r="F8443" s="77">
        <v>17.09</v>
      </c>
      <c r="G8443" s="77">
        <v>-1.54</v>
      </c>
      <c r="H8443" s="77">
        <v>5880</v>
      </c>
      <c r="I8443" s="77">
        <v>43.789000000000001</v>
      </c>
      <c r="J8443" s="77" t="s">
        <v>74</v>
      </c>
      <c r="K8443" s="77">
        <v>38.35</v>
      </c>
      <c r="L8443" s="77">
        <v>109.59157</v>
      </c>
      <c r="M8443" s="77">
        <v>-0.72229095723330472</v>
      </c>
      <c r="N8443" s="77">
        <v>108.555762</v>
      </c>
      <c r="O8443" s="77">
        <v>0.2249885178826305</v>
      </c>
      <c r="P8443" s="77">
        <v>2092000</v>
      </c>
      <c r="Q8443" s="77">
        <v>826738</v>
      </c>
      <c r="R8443" s="77">
        <v>2.5299999999999998</v>
      </c>
      <c r="S8443" s="77">
        <v>37.512</v>
      </c>
      <c r="T8443" s="77">
        <v>10.137</v>
      </c>
      <c r="U8443" s="77">
        <v>21.64</v>
      </c>
      <c r="V8443" s="77">
        <v>2.2407839411737598</v>
      </c>
      <c r="AC8443" s="77">
        <v>109.265</v>
      </c>
      <c r="AD8443" s="77">
        <v>107.33</v>
      </c>
      <c r="AH8443" s="77">
        <f>IF(AND(M8443&lt;Variables!$G$6,M8443&gt;Variables!$G$5),0,1)</f>
        <v>1</v>
      </c>
      <c r="AI8443" s="77">
        <f t="shared" si="266"/>
        <v>0</v>
      </c>
      <c r="AJ8443" s="77">
        <f>IF(I8443&gt;Variables!$G$7,0,1)</f>
        <v>1</v>
      </c>
      <c r="AK8443" s="77">
        <f>IF(F8443&gt;Variables!$G$8,0,1)</f>
        <v>0</v>
      </c>
      <c r="AL8443" s="77">
        <f>IF(G8443&gt;Variables!$G$9,0,1)</f>
        <v>1</v>
      </c>
      <c r="AM8443" s="77">
        <f>IF(AND(K8443&gt;Variables!$G$10,K8443&lt;Variables!$G$11),0,1)</f>
        <v>1</v>
      </c>
      <c r="AN8443" s="77">
        <f>IF(H8443&lt;Variables!$G$13,1,0)</f>
        <v>0</v>
      </c>
      <c r="AO8443" s="77">
        <f>IF(R8443&lt;Variables!$G$12,0,1)</f>
        <v>1</v>
      </c>
      <c r="AP8443" s="78">
        <f t="shared" si="267"/>
        <v>0</v>
      </c>
      <c r="AQ8443" s="77">
        <f>IF(V8443&lt;Variables!$G$15,1,0)</f>
        <v>1</v>
      </c>
      <c r="AR8443" s="77">
        <v>0</v>
      </c>
      <c r="AS8443" s="77">
        <v>1</v>
      </c>
      <c r="AT8443" s="77">
        <v>0</v>
      </c>
      <c r="AU8443" s="77">
        <v>0</v>
      </c>
      <c r="BA8443" s="77">
        <v>0.42</v>
      </c>
    </row>
    <row r="8444" spans="3:53" x14ac:dyDescent="0.25">
      <c r="C8444" s="77" t="s">
        <v>872</v>
      </c>
      <c r="D8444" s="77" t="s">
        <v>703</v>
      </c>
      <c r="E8444" s="77">
        <v>3.26</v>
      </c>
      <c r="F8444" s="77">
        <v>13.4</v>
      </c>
      <c r="G8444" s="77">
        <v>8.86</v>
      </c>
      <c r="H8444" s="77">
        <v>-99999</v>
      </c>
      <c r="I8444" s="77">
        <v>-6.9379999999999997</v>
      </c>
      <c r="J8444" s="77" t="s">
        <v>75</v>
      </c>
      <c r="K8444" s="77">
        <v>66.540000000000006</v>
      </c>
      <c r="L8444" s="77">
        <v>3.2974999999999999</v>
      </c>
      <c r="M8444" s="77">
        <v>-1.288855193328279</v>
      </c>
      <c r="N8444" s="77">
        <v>3.2983333333333329</v>
      </c>
      <c r="O8444" s="77">
        <v>-1.3137948458817621</v>
      </c>
      <c r="P8444" s="77">
        <v>50018</v>
      </c>
      <c r="Q8444" s="77">
        <v>14431</v>
      </c>
      <c r="R8444" s="77">
        <v>3.47</v>
      </c>
      <c r="S8444" s="77">
        <v>37.512</v>
      </c>
      <c r="T8444" s="77">
        <v>10.137</v>
      </c>
      <c r="U8444" s="77">
        <v>21.64</v>
      </c>
      <c r="V8444" s="77">
        <v>2.6334300512509481</v>
      </c>
      <c r="AC8444" s="77">
        <v>3.3</v>
      </c>
      <c r="AD8444" s="77">
        <v>3.15</v>
      </c>
      <c r="AH8444" s="77">
        <f>IF(AND(M8444&lt;Variables!$G$6,M8444&gt;Variables!$G$5),0,1)</f>
        <v>0</v>
      </c>
      <c r="AI8444" s="77">
        <f t="shared" si="266"/>
        <v>1</v>
      </c>
      <c r="AJ8444" s="77">
        <f>IF(I8444&gt;Variables!$G$7,0,1)</f>
        <v>1</v>
      </c>
      <c r="AK8444" s="77">
        <f>IF(F8444&gt;Variables!$G$8,0,1)</f>
        <v>0</v>
      </c>
      <c r="AL8444" s="77">
        <f>IF(G8444&gt;Variables!$G$9,0,1)</f>
        <v>1</v>
      </c>
      <c r="AM8444" s="77">
        <f>IF(AND(K8444&gt;Variables!$G$10,K8444&lt;Variables!$G$11),0,1)</f>
        <v>0</v>
      </c>
      <c r="AN8444" s="77">
        <f>IF(H8444&lt;Variables!$G$13,1,0)</f>
        <v>1</v>
      </c>
      <c r="AO8444" s="77">
        <f>IF(R8444&lt;Variables!$G$12,0,1)</f>
        <v>1</v>
      </c>
      <c r="AP8444" s="78">
        <f t="shared" si="267"/>
        <v>1</v>
      </c>
      <c r="AQ8444" s="77">
        <f>IF(V8444&lt;Variables!$G$15,1,0)</f>
        <v>1</v>
      </c>
      <c r="AR8444" s="77">
        <v>0</v>
      </c>
      <c r="AS8444" s="77">
        <v>0</v>
      </c>
      <c r="AT8444" s="77">
        <v>1</v>
      </c>
      <c r="AU8444" s="77">
        <v>0</v>
      </c>
      <c r="BA8444" s="77">
        <v>-2.25</v>
      </c>
    </row>
    <row r="8445" spans="3:53" x14ac:dyDescent="0.25">
      <c r="C8445" s="77" t="s">
        <v>872</v>
      </c>
      <c r="D8445" s="77" t="s">
        <v>663</v>
      </c>
      <c r="E8445" s="77">
        <v>49.55</v>
      </c>
      <c r="F8445" s="77">
        <v>9.6999999999999993</v>
      </c>
      <c r="G8445" s="77">
        <v>8.01</v>
      </c>
      <c r="H8445" s="77">
        <v>74490</v>
      </c>
      <c r="I8445" s="77">
        <v>34.548999999999999</v>
      </c>
      <c r="J8445" s="77" t="s">
        <v>74</v>
      </c>
      <c r="K8445" s="77">
        <v>56.96</v>
      </c>
      <c r="L8445" s="77">
        <v>49.303069999999998</v>
      </c>
      <c r="M8445" s="77">
        <v>0.15603490817104171</v>
      </c>
      <c r="N8445" s="77">
        <v>49.218063999999998</v>
      </c>
      <c r="O8445" s="77">
        <v>0.329017411168396</v>
      </c>
      <c r="P8445" s="77">
        <v>56429000</v>
      </c>
      <c r="Q8445" s="77">
        <v>70837000</v>
      </c>
      <c r="R8445" s="77">
        <v>0.8</v>
      </c>
      <c r="S8445" s="77">
        <v>37.512</v>
      </c>
      <c r="T8445" s="77">
        <v>10.137</v>
      </c>
      <c r="U8445" s="77">
        <v>21.64</v>
      </c>
      <c r="V8445" s="77">
        <v>2.4319123158365592</v>
      </c>
      <c r="AC8445" s="77">
        <v>49.65</v>
      </c>
      <c r="AD8445" s="77">
        <v>48.8</v>
      </c>
      <c r="AH8445" s="77">
        <f>IF(AND(M8445&lt;Variables!$G$6,M8445&gt;Variables!$G$5),0,1)</f>
        <v>1</v>
      </c>
      <c r="AI8445" s="77">
        <f t="shared" si="266"/>
        <v>0</v>
      </c>
      <c r="AJ8445" s="77">
        <f>IF(I8445&gt;Variables!$G$7,0,1)</f>
        <v>1</v>
      </c>
      <c r="AK8445" s="77">
        <f>IF(F8445&gt;Variables!$G$8,0,1)</f>
        <v>0</v>
      </c>
      <c r="AL8445" s="77">
        <f>IF(G8445&gt;Variables!$G$9,0,1)</f>
        <v>1</v>
      </c>
      <c r="AM8445" s="77">
        <f>IF(AND(K8445&gt;Variables!$G$10,K8445&lt;Variables!$G$11),0,1)</f>
        <v>1</v>
      </c>
      <c r="AN8445" s="77">
        <f>IF(H8445&lt;Variables!$G$13,1,0)</f>
        <v>0</v>
      </c>
      <c r="AO8445" s="77">
        <f>IF(R8445&lt;Variables!$G$12,0,1)</f>
        <v>0</v>
      </c>
      <c r="AP8445" s="78">
        <f t="shared" si="267"/>
        <v>0</v>
      </c>
      <c r="AQ8445" s="77">
        <f>IF(V8445&lt;Variables!$G$15,1,0)</f>
        <v>1</v>
      </c>
      <c r="AR8445" s="77">
        <v>0</v>
      </c>
      <c r="AS8445" s="77">
        <v>1</v>
      </c>
      <c r="AT8445" s="77">
        <v>0</v>
      </c>
      <c r="AU8445" s="77">
        <v>0</v>
      </c>
      <c r="BA8445" s="77">
        <v>-0.61</v>
      </c>
    </row>
    <row r="8446" spans="3:53" x14ac:dyDescent="0.25">
      <c r="C8446" s="77" t="s">
        <v>872</v>
      </c>
      <c r="D8446" s="77" t="s">
        <v>661</v>
      </c>
      <c r="E8446" s="77">
        <v>52.73</v>
      </c>
      <c r="F8446" s="77">
        <v>22.67</v>
      </c>
      <c r="G8446" s="77">
        <v>21.08</v>
      </c>
      <c r="H8446" s="77">
        <v>1770</v>
      </c>
      <c r="I8446" s="77">
        <v>0.46600000000000003</v>
      </c>
      <c r="J8446" s="77" t="s">
        <v>74</v>
      </c>
      <c r="K8446" s="77">
        <v>47.15</v>
      </c>
      <c r="L8446" s="77">
        <v>52.663384999999991</v>
      </c>
      <c r="M8446" s="77">
        <v>-0.31024401488812592</v>
      </c>
      <c r="N8446" s="77">
        <v>52.391390000000001</v>
      </c>
      <c r="O8446" s="77">
        <v>0.20730505527721019</v>
      </c>
      <c r="P8446" s="77">
        <v>6548000</v>
      </c>
      <c r="Q8446" s="77">
        <v>2052000</v>
      </c>
      <c r="R8446" s="77">
        <v>3.19</v>
      </c>
      <c r="S8446" s="77">
        <v>37.512</v>
      </c>
      <c r="T8446" s="77">
        <v>10.137</v>
      </c>
      <c r="U8446" s="77">
        <v>21.64</v>
      </c>
      <c r="V8446" s="77">
        <v>2.34298678794935</v>
      </c>
      <c r="AC8446" s="77">
        <v>53.15</v>
      </c>
      <c r="AD8446" s="77">
        <v>51.73</v>
      </c>
      <c r="AH8446" s="77">
        <f>IF(AND(M8446&lt;Variables!$G$6,M8446&gt;Variables!$G$5),0,1)</f>
        <v>1</v>
      </c>
      <c r="AI8446" s="77">
        <f t="shared" si="266"/>
        <v>0</v>
      </c>
      <c r="AJ8446" s="77">
        <f>IF(I8446&gt;Variables!$G$7,0,1)</f>
        <v>1</v>
      </c>
      <c r="AK8446" s="77">
        <f>IF(F8446&gt;Variables!$G$8,0,1)</f>
        <v>0</v>
      </c>
      <c r="AL8446" s="77">
        <f>IF(G8446&gt;Variables!$G$9,0,1)</f>
        <v>0</v>
      </c>
      <c r="AM8446" s="77">
        <f>IF(AND(K8446&gt;Variables!$G$10,K8446&lt;Variables!$G$11),0,1)</f>
        <v>1</v>
      </c>
      <c r="AN8446" s="77">
        <f>IF(H8446&lt;Variables!$G$13,1,0)</f>
        <v>0</v>
      </c>
      <c r="AO8446" s="77">
        <f>IF(R8446&lt;Variables!$G$12,0,1)</f>
        <v>1</v>
      </c>
      <c r="AP8446" s="78">
        <f t="shared" si="267"/>
        <v>0</v>
      </c>
      <c r="AQ8446" s="77">
        <f>IF(V8446&lt;Variables!$G$15,1,0)</f>
        <v>1</v>
      </c>
      <c r="AR8446" s="77">
        <v>1</v>
      </c>
      <c r="AS8446" s="77">
        <v>0</v>
      </c>
      <c r="AT8446" s="77">
        <v>0</v>
      </c>
      <c r="AU8446" s="77">
        <v>0</v>
      </c>
      <c r="BA8446" s="77">
        <v>0.73</v>
      </c>
    </row>
    <row r="8447" spans="3:53" x14ac:dyDescent="0.25">
      <c r="C8447" s="77" t="s">
        <v>872</v>
      </c>
      <c r="D8447" s="77" t="s">
        <v>662</v>
      </c>
      <c r="E8447" s="77">
        <v>8.89</v>
      </c>
      <c r="F8447" s="77">
        <v>28.37</v>
      </c>
      <c r="G8447" s="77">
        <v>4.4800000000000004</v>
      </c>
      <c r="H8447" s="77">
        <v>583.41</v>
      </c>
      <c r="I8447" s="77">
        <v>25.029</v>
      </c>
      <c r="J8447" s="77" t="s">
        <v>74</v>
      </c>
      <c r="K8447" s="77">
        <v>47.31</v>
      </c>
      <c r="L8447" s="77">
        <v>8.856584999999999</v>
      </c>
      <c r="M8447" s="77">
        <v>3.855888020044284E-2</v>
      </c>
      <c r="N8447" s="77">
        <v>8.8936520000000012</v>
      </c>
      <c r="O8447" s="77">
        <v>-0.37838224387463992</v>
      </c>
      <c r="P8447" s="77">
        <v>7640000</v>
      </c>
      <c r="Q8447" s="77">
        <v>659720</v>
      </c>
      <c r="R8447" s="77">
        <v>11.58</v>
      </c>
      <c r="S8447" s="77">
        <v>37.512</v>
      </c>
      <c r="T8447" s="77">
        <v>10.137</v>
      </c>
      <c r="U8447" s="77">
        <v>21.64</v>
      </c>
      <c r="V8447" s="77">
        <v>2.3384286222585788</v>
      </c>
      <c r="AC8447" s="77">
        <v>8.9700000000000006</v>
      </c>
      <c r="AD8447" s="77">
        <v>8.84</v>
      </c>
      <c r="AH8447" s="77">
        <f>IF(AND(M8447&lt;Variables!$G$6,M8447&gt;Variables!$G$5),0,1)</f>
        <v>1</v>
      </c>
      <c r="AI8447" s="77">
        <f t="shared" si="266"/>
        <v>1</v>
      </c>
      <c r="AJ8447" s="77">
        <f>IF(I8447&gt;Variables!$G$7,0,1)</f>
        <v>1</v>
      </c>
      <c r="AK8447" s="77">
        <f>IF(F8447&gt;Variables!$G$8,0,1)</f>
        <v>0</v>
      </c>
      <c r="AL8447" s="77">
        <f>IF(G8447&gt;Variables!$G$9,0,1)</f>
        <v>1</v>
      </c>
      <c r="AM8447" s="77">
        <f>IF(AND(K8447&gt;Variables!$G$10,K8447&lt;Variables!$G$11),0,1)</f>
        <v>1</v>
      </c>
      <c r="AN8447" s="77">
        <f>IF(H8447&lt;Variables!$G$13,1,0)</f>
        <v>1</v>
      </c>
      <c r="AO8447" s="77">
        <f>IF(R8447&lt;Variables!$G$12,0,1)</f>
        <v>1</v>
      </c>
      <c r="AP8447" s="78">
        <f t="shared" si="267"/>
        <v>0</v>
      </c>
      <c r="AQ8447" s="77">
        <f>IF(V8447&lt;Variables!$G$15,1,0)</f>
        <v>1</v>
      </c>
      <c r="AR8447" s="77">
        <v>0</v>
      </c>
      <c r="AS8447" s="77">
        <v>0</v>
      </c>
      <c r="AT8447" s="77">
        <v>0</v>
      </c>
      <c r="AU8447" s="77">
        <v>1</v>
      </c>
      <c r="BA8447" s="77">
        <v>-0.09</v>
      </c>
    </row>
    <row r="8448" spans="3:53" x14ac:dyDescent="0.25">
      <c r="C8448" s="77" t="s">
        <v>872</v>
      </c>
      <c r="D8448" s="77" t="s">
        <v>78</v>
      </c>
      <c r="E8448" s="77">
        <v>137.74</v>
      </c>
      <c r="F8448" s="77">
        <v>55.84</v>
      </c>
      <c r="G8448" s="77">
        <v>-1.1299999999999999</v>
      </c>
      <c r="H8448" s="77">
        <v>5920</v>
      </c>
      <c r="I8448" s="77">
        <v>7.9770000000000003</v>
      </c>
      <c r="J8448" s="77" t="s">
        <v>74</v>
      </c>
      <c r="K8448" s="77">
        <v>64.75</v>
      </c>
      <c r="L8448" s="77">
        <v>137.51221052631581</v>
      </c>
      <c r="M8448" s="77">
        <v>0.76945128700533294</v>
      </c>
      <c r="N8448" s="77">
        <v>135.056006</v>
      </c>
      <c r="O8448" s="77">
        <v>2.6021012349498971</v>
      </c>
      <c r="P8448" s="77">
        <v>15921000</v>
      </c>
      <c r="Q8448" s="77">
        <v>1288000</v>
      </c>
      <c r="R8448" s="77">
        <v>12.36</v>
      </c>
      <c r="S8448" s="77">
        <v>37.512</v>
      </c>
      <c r="T8448" s="77">
        <v>10.137</v>
      </c>
      <c r="U8448" s="77">
        <v>21.64</v>
      </c>
      <c r="V8448" s="77">
        <v>2.4670271806140081</v>
      </c>
      <c r="AC8448" s="77">
        <v>138.44</v>
      </c>
      <c r="AD8448" s="77">
        <v>130.19999999999999</v>
      </c>
      <c r="AH8448" s="77">
        <f>IF(AND(M8448&lt;Variables!$G$6,M8448&gt;Variables!$G$5),0,1)</f>
        <v>1</v>
      </c>
      <c r="AI8448" s="77">
        <f t="shared" si="266"/>
        <v>0</v>
      </c>
      <c r="AJ8448" s="77">
        <f>IF(I8448&gt;Variables!$G$7,0,1)</f>
        <v>1</v>
      </c>
      <c r="AK8448" s="77">
        <f>IF(F8448&gt;Variables!$G$8,0,1)</f>
        <v>0</v>
      </c>
      <c r="AL8448" s="77">
        <f>IF(G8448&gt;Variables!$G$9,0,1)</f>
        <v>1</v>
      </c>
      <c r="AM8448" s="77">
        <f>IF(AND(K8448&gt;Variables!$G$10,K8448&lt;Variables!$G$11),0,1)</f>
        <v>0</v>
      </c>
      <c r="AN8448" s="77">
        <f>IF(H8448&lt;Variables!$G$13,1,0)</f>
        <v>0</v>
      </c>
      <c r="AO8448" s="77">
        <f>IF(R8448&lt;Variables!$G$12,0,1)</f>
        <v>1</v>
      </c>
      <c r="AP8448" s="78">
        <f t="shared" si="267"/>
        <v>0</v>
      </c>
      <c r="AQ8448" s="77">
        <f>IF(V8448&lt;Variables!$G$15,1,0)</f>
        <v>1</v>
      </c>
      <c r="AR8448" s="77">
        <v>0</v>
      </c>
      <c r="AS8448" s="77">
        <v>0</v>
      </c>
      <c r="AT8448" s="77">
        <v>1</v>
      </c>
      <c r="AU8448" s="77">
        <v>0</v>
      </c>
      <c r="BA8448" s="77">
        <v>-1.76</v>
      </c>
    </row>
    <row r="8449" spans="3:53" x14ac:dyDescent="0.25">
      <c r="C8449" s="77" t="s">
        <v>872</v>
      </c>
      <c r="D8449" s="77" t="s">
        <v>824</v>
      </c>
      <c r="E8449" s="77">
        <v>52.37</v>
      </c>
      <c r="F8449" s="77">
        <v>13.48</v>
      </c>
      <c r="G8449" s="77">
        <v>11.32</v>
      </c>
      <c r="H8449" s="77">
        <v>21690</v>
      </c>
      <c r="I8449" s="77">
        <v>-99999</v>
      </c>
      <c r="J8449" s="77" t="s">
        <v>75</v>
      </c>
      <c r="K8449" s="77">
        <v>49.81</v>
      </c>
      <c r="L8449" s="77">
        <v>52.463784999999987</v>
      </c>
      <c r="M8449" s="77">
        <v>-0.29312601063760862</v>
      </c>
      <c r="N8449" s="77">
        <v>52.157918000000002</v>
      </c>
      <c r="O8449" s="77">
        <v>0.2915798901328846</v>
      </c>
      <c r="P8449" s="77">
        <v>1587000</v>
      </c>
      <c r="Q8449" s="77">
        <v>7060000</v>
      </c>
      <c r="R8449" s="77">
        <v>0.22</v>
      </c>
      <c r="S8449" s="77">
        <v>37.512</v>
      </c>
      <c r="T8449" s="77">
        <v>10.137</v>
      </c>
      <c r="U8449" s="77">
        <v>21.64</v>
      </c>
      <c r="V8449" s="77">
        <v>2.3724920321720209</v>
      </c>
      <c r="AC8449" s="77">
        <v>55.12</v>
      </c>
      <c r="AD8449" s="77">
        <v>51</v>
      </c>
      <c r="AH8449" s="77">
        <f>IF(AND(M8449&lt;Variables!$G$6,M8449&gt;Variables!$G$5),0,1)</f>
        <v>1</v>
      </c>
      <c r="AI8449" s="77">
        <f t="shared" si="266"/>
        <v>0</v>
      </c>
      <c r="AJ8449" s="77">
        <f>IF(I8449&gt;Variables!$G$7,0,1)</f>
        <v>1</v>
      </c>
      <c r="AK8449" s="77">
        <f>IF(F8449&gt;Variables!$G$8,0,1)</f>
        <v>0</v>
      </c>
      <c r="AL8449" s="77">
        <f>IF(G8449&gt;Variables!$G$9,0,1)</f>
        <v>0</v>
      </c>
      <c r="AM8449" s="77">
        <f>IF(AND(K8449&gt;Variables!$G$10,K8449&lt;Variables!$G$11),0,1)</f>
        <v>1</v>
      </c>
      <c r="AN8449" s="77">
        <f>IF(H8449&lt;Variables!$G$13,1,0)</f>
        <v>0</v>
      </c>
      <c r="AO8449" s="77">
        <f>IF(R8449&lt;Variables!$G$12,0,1)</f>
        <v>0</v>
      </c>
      <c r="AP8449" s="78">
        <f t="shared" si="267"/>
        <v>1</v>
      </c>
      <c r="AQ8449" s="77">
        <f>IF(V8449&lt;Variables!$G$15,1,0)</f>
        <v>1</v>
      </c>
      <c r="AR8449" s="77">
        <v>0</v>
      </c>
      <c r="AS8449" s="77">
        <v>0</v>
      </c>
      <c r="AT8449" s="77">
        <v>1</v>
      </c>
      <c r="AU8449" s="77">
        <v>0</v>
      </c>
      <c r="BA8449" s="77">
        <v>-0.8</v>
      </c>
    </row>
    <row r="8450" spans="3:53" x14ac:dyDescent="0.25">
      <c r="C8450" s="77" t="s">
        <v>872</v>
      </c>
      <c r="D8450" s="77" t="s">
        <v>667</v>
      </c>
      <c r="E8450" s="77">
        <v>86.41</v>
      </c>
      <c r="F8450" s="77">
        <v>79.48</v>
      </c>
      <c r="G8450" s="77">
        <v>1.06</v>
      </c>
      <c r="H8450" s="77">
        <v>-99999</v>
      </c>
      <c r="I8450" s="77">
        <v>7.9000000000000001E-2</v>
      </c>
      <c r="J8450" s="77" t="s">
        <v>74</v>
      </c>
      <c r="K8450" s="77">
        <v>74.709999999999994</v>
      </c>
      <c r="L8450" s="77">
        <v>86.158366666666666</v>
      </c>
      <c r="M8450" s="77">
        <v>-9.7107999958141351E-3</v>
      </c>
      <c r="N8450" s="77">
        <v>86.153744444444442</v>
      </c>
      <c r="O8450" s="77">
        <v>-4.3462352896927042E-3</v>
      </c>
      <c r="P8450" s="77">
        <v>43491</v>
      </c>
      <c r="Q8450" s="77">
        <v>530</v>
      </c>
      <c r="R8450" s="77">
        <v>82.06</v>
      </c>
      <c r="S8450" s="77">
        <v>37.512</v>
      </c>
      <c r="T8450" s="77">
        <v>10.137</v>
      </c>
      <c r="U8450" s="77">
        <v>21.64</v>
      </c>
      <c r="V8450" s="77">
        <v>2.6239410675703758</v>
      </c>
      <c r="AC8450" s="77">
        <v>86.5</v>
      </c>
      <c r="AD8450" s="77">
        <v>86.05</v>
      </c>
      <c r="AH8450" s="77">
        <f>IF(AND(M8450&lt;Variables!$G$6,M8450&gt;Variables!$G$5),0,1)</f>
        <v>1</v>
      </c>
      <c r="AI8450" s="77">
        <f t="shared" si="266"/>
        <v>0</v>
      </c>
      <c r="AJ8450" s="77">
        <f>IF(I8450&gt;Variables!$G$7,0,1)</f>
        <v>1</v>
      </c>
      <c r="AK8450" s="77">
        <f>IF(F8450&gt;Variables!$G$8,0,1)</f>
        <v>0</v>
      </c>
      <c r="AL8450" s="77">
        <f>IF(G8450&gt;Variables!$G$9,0,1)</f>
        <v>1</v>
      </c>
      <c r="AM8450" s="77">
        <f>IF(AND(K8450&gt;Variables!$G$10,K8450&lt;Variables!$G$11),0,1)</f>
        <v>1</v>
      </c>
      <c r="AN8450" s="77">
        <f>IF(H8450&lt;Variables!$G$13,1,0)</f>
        <v>1</v>
      </c>
      <c r="AO8450" s="77">
        <f>IF(R8450&lt;Variables!$G$12,0,1)</f>
        <v>1</v>
      </c>
      <c r="AP8450" s="78">
        <f t="shared" si="267"/>
        <v>0</v>
      </c>
      <c r="AQ8450" s="77">
        <f>IF(V8450&lt;Variables!$G$15,1,0)</f>
        <v>1</v>
      </c>
      <c r="AR8450" s="77">
        <v>0</v>
      </c>
      <c r="AS8450" s="77">
        <v>0</v>
      </c>
      <c r="AT8450" s="77">
        <v>0</v>
      </c>
      <c r="AU8450" s="77">
        <v>0</v>
      </c>
      <c r="BA8450" s="77">
        <v>0</v>
      </c>
    </row>
    <row r="8451" spans="3:53" x14ac:dyDescent="0.25">
      <c r="C8451" s="77" t="s">
        <v>872</v>
      </c>
      <c r="D8451" s="77" t="s">
        <v>551</v>
      </c>
      <c r="E8451" s="77">
        <v>6.28</v>
      </c>
      <c r="F8451" s="77">
        <v>62.99</v>
      </c>
      <c r="G8451" s="77">
        <v>14.94</v>
      </c>
      <c r="H8451" s="77">
        <v>38.479999999999997</v>
      </c>
      <c r="I8451" s="77">
        <v>10.16</v>
      </c>
      <c r="J8451" s="77" t="s">
        <v>75</v>
      </c>
      <c r="K8451" s="77">
        <v>42.57</v>
      </c>
      <c r="L8451" s="77">
        <v>6.2648599999999997</v>
      </c>
      <c r="M8451" s="77">
        <v>-0.74319298436037673</v>
      </c>
      <c r="N8451" s="77">
        <v>6.4894479999999994</v>
      </c>
      <c r="O8451" s="77">
        <v>-4.1782906650919971</v>
      </c>
      <c r="P8451" s="77">
        <v>169930000</v>
      </c>
      <c r="Q8451" s="77">
        <v>11670000</v>
      </c>
      <c r="R8451" s="77">
        <v>14.56</v>
      </c>
      <c r="S8451" s="77">
        <v>37.512</v>
      </c>
      <c r="T8451" s="77">
        <v>10.137</v>
      </c>
      <c r="U8451" s="77">
        <v>21.64</v>
      </c>
      <c r="V8451" s="77">
        <v>2.293400901445843</v>
      </c>
      <c r="AC8451" s="77">
        <v>7.52</v>
      </c>
      <c r="AD8451" s="77">
        <v>6.1</v>
      </c>
      <c r="AH8451" s="77">
        <f>IF(AND(M8451&lt;Variables!$G$6,M8451&gt;Variables!$G$5),0,1)</f>
        <v>1</v>
      </c>
      <c r="AI8451" s="77">
        <f t="shared" si="266"/>
        <v>1</v>
      </c>
      <c r="AJ8451" s="77">
        <f>IF(I8451&gt;Variables!$G$7,0,1)</f>
        <v>1</v>
      </c>
      <c r="AK8451" s="77">
        <f>IF(F8451&gt;Variables!$G$8,0,1)</f>
        <v>0</v>
      </c>
      <c r="AL8451" s="77">
        <f>IF(G8451&gt;Variables!$G$9,0,1)</f>
        <v>0</v>
      </c>
      <c r="AM8451" s="77">
        <f>IF(AND(K8451&gt;Variables!$G$10,K8451&lt;Variables!$G$11),0,1)</f>
        <v>1</v>
      </c>
      <c r="AN8451" s="77">
        <f>IF(H8451&lt;Variables!$G$13,1,0)</f>
        <v>1</v>
      </c>
      <c r="AO8451" s="77">
        <f>IF(R8451&lt;Variables!$G$12,0,1)</f>
        <v>1</v>
      </c>
      <c r="AP8451" s="78">
        <f t="shared" si="267"/>
        <v>1</v>
      </c>
      <c r="AQ8451" s="77">
        <f>IF(V8451&lt;Variables!$G$15,1,0)</f>
        <v>1</v>
      </c>
      <c r="AR8451" s="77">
        <v>0</v>
      </c>
      <c r="AS8451" s="77">
        <v>0</v>
      </c>
      <c r="AT8451" s="77">
        <v>1</v>
      </c>
      <c r="AU8451" s="77">
        <v>0</v>
      </c>
      <c r="BA8451" s="77">
        <v>-2.25</v>
      </c>
    </row>
    <row r="8452" spans="3:53" x14ac:dyDescent="0.25">
      <c r="C8452" s="77" t="s">
        <v>872</v>
      </c>
      <c r="D8452" s="77" t="s">
        <v>436</v>
      </c>
      <c r="E8452" s="77">
        <v>5.46</v>
      </c>
      <c r="F8452" s="77">
        <v>33.409999999999997</v>
      </c>
      <c r="G8452" s="77">
        <v>22.81</v>
      </c>
      <c r="H8452" s="77">
        <v>41.82</v>
      </c>
      <c r="I8452" s="77">
        <v>0.61099999999999999</v>
      </c>
      <c r="J8452" s="77" t="s">
        <v>75</v>
      </c>
      <c r="K8452" s="77">
        <v>50.76</v>
      </c>
      <c r="L8452" s="77">
        <v>5.4224199999999998</v>
      </c>
      <c r="M8452" s="77">
        <v>0.7852582426296757</v>
      </c>
      <c r="N8452" s="77">
        <v>5.3910479999999996</v>
      </c>
      <c r="O8452" s="77">
        <v>1.371755547344417</v>
      </c>
      <c r="P8452" s="77">
        <v>13870000</v>
      </c>
      <c r="Q8452" s="77">
        <v>1680000</v>
      </c>
      <c r="R8452" s="77">
        <v>8.26</v>
      </c>
      <c r="S8452" s="77">
        <v>37.512</v>
      </c>
      <c r="T8452" s="77">
        <v>10.137</v>
      </c>
      <c r="U8452" s="77">
        <v>21.64</v>
      </c>
      <c r="V8452" s="77">
        <v>2.352733338080045</v>
      </c>
      <c r="AC8452" s="77">
        <v>6.45</v>
      </c>
      <c r="AD8452" s="77">
        <v>5</v>
      </c>
      <c r="AH8452" s="77">
        <f>IF(AND(M8452&lt;Variables!$G$6,M8452&gt;Variables!$G$5),0,1)</f>
        <v>1</v>
      </c>
      <c r="AI8452" s="77">
        <f t="shared" si="266"/>
        <v>0</v>
      </c>
      <c r="AJ8452" s="77">
        <f>IF(I8452&gt;Variables!$G$7,0,1)</f>
        <v>1</v>
      </c>
      <c r="AK8452" s="77">
        <f>IF(F8452&gt;Variables!$G$8,0,1)</f>
        <v>0</v>
      </c>
      <c r="AL8452" s="77">
        <f>IF(G8452&gt;Variables!$G$9,0,1)</f>
        <v>0</v>
      </c>
      <c r="AM8452" s="77">
        <f>IF(AND(K8452&gt;Variables!$G$10,K8452&lt;Variables!$G$11),0,1)</f>
        <v>1</v>
      </c>
      <c r="AN8452" s="77">
        <f>IF(H8452&lt;Variables!$G$13,1,0)</f>
        <v>1</v>
      </c>
      <c r="AO8452" s="77">
        <f>IF(R8452&lt;Variables!$G$12,0,1)</f>
        <v>1</v>
      </c>
      <c r="AP8452" s="78">
        <f t="shared" si="267"/>
        <v>1</v>
      </c>
      <c r="AQ8452" s="77">
        <f>IF(V8452&lt;Variables!$G$15,1,0)</f>
        <v>1</v>
      </c>
      <c r="AR8452" s="77">
        <v>1</v>
      </c>
      <c r="AS8452" s="77">
        <v>0</v>
      </c>
      <c r="AT8452" s="77">
        <v>0</v>
      </c>
      <c r="AU8452" s="77">
        <v>0</v>
      </c>
      <c r="BA8452" s="77">
        <v>2</v>
      </c>
    </row>
    <row r="8453" spans="3:53" x14ac:dyDescent="0.25">
      <c r="C8453" s="77" t="s">
        <v>872</v>
      </c>
      <c r="D8453" s="77" t="s">
        <v>699</v>
      </c>
      <c r="E8453" s="77">
        <v>3.32</v>
      </c>
      <c r="F8453" s="77">
        <v>27.41</v>
      </c>
      <c r="G8453" s="77">
        <v>20.440000000000001</v>
      </c>
      <c r="H8453" s="77">
        <v>52.01</v>
      </c>
      <c r="I8453" s="77">
        <v>37.959000000000003</v>
      </c>
      <c r="J8453" s="77" t="s">
        <v>75</v>
      </c>
      <c r="K8453" s="77">
        <v>40.79</v>
      </c>
      <c r="L8453" s="77">
        <v>3.33866</v>
      </c>
      <c r="M8453" s="77">
        <v>-1.1579495965447131</v>
      </c>
      <c r="N8453" s="77">
        <v>3.3820299999999999</v>
      </c>
      <c r="O8453" s="77">
        <v>-2.425466361918744</v>
      </c>
      <c r="P8453" s="77">
        <v>4200000</v>
      </c>
      <c r="Q8453" s="77">
        <v>100560</v>
      </c>
      <c r="R8453" s="77">
        <v>41.77</v>
      </c>
      <c r="S8453" s="77">
        <v>37.512</v>
      </c>
      <c r="T8453" s="77">
        <v>10.137</v>
      </c>
      <c r="U8453" s="77">
        <v>21.64</v>
      </c>
      <c r="V8453" s="77">
        <v>2.2708913903254602</v>
      </c>
      <c r="AC8453" s="77">
        <v>3.9</v>
      </c>
      <c r="AD8453" s="77">
        <v>3.13</v>
      </c>
      <c r="AH8453" s="77">
        <f>IF(AND(M8453&lt;Variables!$G$6,M8453&gt;Variables!$G$5),0,1)</f>
        <v>0</v>
      </c>
      <c r="AI8453" s="77">
        <f t="shared" si="266"/>
        <v>1</v>
      </c>
      <c r="AJ8453" s="77">
        <f>IF(I8453&gt;Variables!$G$7,0,1)</f>
        <v>1</v>
      </c>
      <c r="AK8453" s="77">
        <f>IF(F8453&gt;Variables!$G$8,0,1)</f>
        <v>0</v>
      </c>
      <c r="AL8453" s="77">
        <f>IF(G8453&gt;Variables!$G$9,0,1)</f>
        <v>0</v>
      </c>
      <c r="AM8453" s="77">
        <f>IF(AND(K8453&gt;Variables!$G$10,K8453&lt;Variables!$G$11),0,1)</f>
        <v>1</v>
      </c>
      <c r="AN8453" s="77">
        <f>IF(H8453&lt;Variables!$G$13,1,0)</f>
        <v>1</v>
      </c>
      <c r="AO8453" s="77">
        <f>IF(R8453&lt;Variables!$G$12,0,1)</f>
        <v>1</v>
      </c>
      <c r="AP8453" s="78">
        <f t="shared" si="267"/>
        <v>1</v>
      </c>
      <c r="AQ8453" s="77">
        <f>IF(V8453&lt;Variables!$G$15,1,0)</f>
        <v>1</v>
      </c>
      <c r="AR8453" s="77">
        <v>0</v>
      </c>
      <c r="AS8453" s="77">
        <v>0</v>
      </c>
      <c r="AT8453" s="77">
        <v>1</v>
      </c>
      <c r="AU8453" s="77">
        <v>0</v>
      </c>
      <c r="BA8453" s="77">
        <v>-2.25</v>
      </c>
    </row>
    <row r="8454" spans="3:53" x14ac:dyDescent="0.25">
      <c r="C8454" s="77" t="s">
        <v>872</v>
      </c>
      <c r="D8454" s="77" t="s">
        <v>280</v>
      </c>
      <c r="E8454" s="77">
        <v>44.53</v>
      </c>
      <c r="F8454" s="77">
        <v>25.03</v>
      </c>
      <c r="G8454" s="77">
        <v>6.03</v>
      </c>
      <c r="H8454" s="77">
        <v>1590</v>
      </c>
      <c r="I8454" s="77">
        <v>-99999</v>
      </c>
      <c r="J8454" s="77" t="s">
        <v>75</v>
      </c>
      <c r="K8454" s="77">
        <v>50.27</v>
      </c>
      <c r="L8454" s="77">
        <v>44.450882352941171</v>
      </c>
      <c r="M8454" s="77">
        <v>8.8001958539845049E-2</v>
      </c>
      <c r="N8454" s="77">
        <v>44.646011904761913</v>
      </c>
      <c r="O8454" s="77">
        <v>-0.34944197276725603</v>
      </c>
      <c r="P8454" s="77">
        <v>1010000</v>
      </c>
      <c r="S8454" s="77">
        <v>37.512</v>
      </c>
      <c r="T8454" s="77">
        <v>10.137</v>
      </c>
      <c r="U8454" s="77">
        <v>21.64</v>
      </c>
      <c r="V8454" s="77">
        <v>2.3674405286707731</v>
      </c>
      <c r="AC8454" s="77">
        <v>45.094099999999997</v>
      </c>
      <c r="AD8454" s="77">
        <v>42.77</v>
      </c>
      <c r="AH8454" s="77">
        <f>IF(AND(M8454&lt;Variables!$G$6,M8454&gt;Variables!$G$5),0,1)</f>
        <v>1</v>
      </c>
      <c r="AI8454" s="77">
        <f t="shared" si="266"/>
        <v>1</v>
      </c>
      <c r="AJ8454" s="77">
        <f>IF(I8454&gt;Variables!$G$7,0,1)</f>
        <v>1</v>
      </c>
      <c r="AK8454" s="77">
        <f>IF(F8454&gt;Variables!$G$8,0,1)</f>
        <v>0</v>
      </c>
      <c r="AL8454" s="77">
        <f>IF(G8454&gt;Variables!$G$9,0,1)</f>
        <v>1</v>
      </c>
      <c r="AM8454" s="77">
        <f>IF(AND(K8454&gt;Variables!$G$10,K8454&lt;Variables!$G$11),0,1)</f>
        <v>1</v>
      </c>
      <c r="AN8454" s="77">
        <f>IF(H8454&lt;Variables!$G$13,1,0)</f>
        <v>0</v>
      </c>
      <c r="AO8454" s="77">
        <f>IF(R8454&lt;Variables!$G$12,0,1)</f>
        <v>0</v>
      </c>
      <c r="AP8454" s="78">
        <f t="shared" si="267"/>
        <v>1</v>
      </c>
      <c r="AQ8454" s="77">
        <f>IF(V8454&lt;Variables!$G$15,1,0)</f>
        <v>1</v>
      </c>
      <c r="AR8454" s="77">
        <v>0</v>
      </c>
      <c r="AS8454" s="77">
        <v>0</v>
      </c>
      <c r="AT8454" s="77">
        <v>1</v>
      </c>
      <c r="AU8454" s="77">
        <v>0</v>
      </c>
      <c r="BA8454" s="77">
        <v>-2.25</v>
      </c>
    </row>
    <row r="8455" spans="3:53" x14ac:dyDescent="0.25">
      <c r="C8455" s="77" t="s">
        <v>872</v>
      </c>
      <c r="D8455" s="77" t="s">
        <v>183</v>
      </c>
      <c r="E8455" s="77">
        <v>48.9</v>
      </c>
      <c r="F8455" s="77">
        <v>11.55</v>
      </c>
      <c r="G8455" s="77">
        <v>9.15</v>
      </c>
      <c r="H8455" s="77">
        <v>6950</v>
      </c>
      <c r="I8455" s="77">
        <v>14039.343000000001</v>
      </c>
      <c r="J8455" s="77" t="s">
        <v>75</v>
      </c>
      <c r="K8455" s="77">
        <v>57.18</v>
      </c>
      <c r="L8455" s="77">
        <v>48.371209999999998</v>
      </c>
      <c r="M8455" s="77">
        <v>0.63837559573143177</v>
      </c>
      <c r="N8455" s="77">
        <v>48.438210000000012</v>
      </c>
      <c r="O8455" s="77">
        <v>0.49917203794276171</v>
      </c>
      <c r="P8455" s="77">
        <v>1155000</v>
      </c>
      <c r="Q8455" s="77">
        <v>2152000</v>
      </c>
      <c r="R8455" s="77">
        <v>0.54</v>
      </c>
      <c r="S8455" s="77">
        <v>37.512</v>
      </c>
      <c r="T8455" s="77">
        <v>10.137</v>
      </c>
      <c r="U8455" s="77">
        <v>21.64</v>
      </c>
      <c r="V8455" s="77">
        <v>2.4115497802979911</v>
      </c>
      <c r="AC8455" s="77">
        <v>50.4</v>
      </c>
      <c r="AD8455" s="77">
        <v>47.61</v>
      </c>
      <c r="AH8455" s="77">
        <f>IF(AND(M8455&lt;Variables!$G$6,M8455&gt;Variables!$G$5),0,1)</f>
        <v>1</v>
      </c>
      <c r="AI8455" s="77">
        <f t="shared" si="266"/>
        <v>1</v>
      </c>
      <c r="AJ8455" s="77">
        <f>IF(I8455&gt;Variables!$G$7,0,1)</f>
        <v>0</v>
      </c>
      <c r="AK8455" s="77">
        <f>IF(F8455&gt;Variables!$G$8,0,1)</f>
        <v>0</v>
      </c>
      <c r="AL8455" s="77">
        <f>IF(G8455&gt;Variables!$G$9,0,1)</f>
        <v>1</v>
      </c>
      <c r="AM8455" s="77">
        <f>IF(AND(K8455&gt;Variables!$G$10,K8455&lt;Variables!$G$11),0,1)</f>
        <v>1</v>
      </c>
      <c r="AN8455" s="77">
        <f>IF(H8455&lt;Variables!$G$13,1,0)</f>
        <v>0</v>
      </c>
      <c r="AO8455" s="77">
        <f>IF(R8455&lt;Variables!$G$12,0,1)</f>
        <v>0</v>
      </c>
      <c r="AP8455" s="78">
        <f t="shared" si="267"/>
        <v>1</v>
      </c>
      <c r="AQ8455" s="77">
        <f>IF(V8455&lt;Variables!$G$15,1,0)</f>
        <v>1</v>
      </c>
      <c r="AR8455" s="77">
        <v>1</v>
      </c>
      <c r="AS8455" s="77">
        <v>0</v>
      </c>
      <c r="AT8455" s="77">
        <v>0</v>
      </c>
      <c r="AU8455" s="77">
        <v>0</v>
      </c>
      <c r="BA8455" s="77">
        <v>2</v>
      </c>
    </row>
    <row r="8456" spans="3:53" x14ac:dyDescent="0.25">
      <c r="C8456" s="77" t="s">
        <v>872</v>
      </c>
      <c r="D8456" s="77" t="s">
        <v>680</v>
      </c>
      <c r="E8456" s="77">
        <v>91.33</v>
      </c>
      <c r="F8456" s="77">
        <v>10.86</v>
      </c>
      <c r="G8456" s="77">
        <v>9.9</v>
      </c>
      <c r="H8456" s="77">
        <v>2420</v>
      </c>
      <c r="I8456" s="77">
        <v>-12.635999999999999</v>
      </c>
      <c r="J8456" s="77" t="s">
        <v>75</v>
      </c>
      <c r="K8456" s="77">
        <v>54.12</v>
      </c>
      <c r="L8456" s="77">
        <v>90.982924999999994</v>
      </c>
      <c r="M8456" s="77">
        <v>1.8767257702481541E-2</v>
      </c>
      <c r="N8456" s="77">
        <v>90.83132599999999</v>
      </c>
      <c r="O8456" s="77">
        <v>0.18570025059417281</v>
      </c>
      <c r="P8456" s="77">
        <v>821397</v>
      </c>
      <c r="Q8456" s="77">
        <v>941480</v>
      </c>
      <c r="R8456" s="77">
        <v>0.87</v>
      </c>
      <c r="S8456" s="77">
        <v>37.512</v>
      </c>
      <c r="T8456" s="77">
        <v>10.137</v>
      </c>
      <c r="U8456" s="77">
        <v>21.64</v>
      </c>
      <c r="V8456" s="77">
        <v>2.408971947957927</v>
      </c>
      <c r="AC8456" s="77">
        <v>91.65</v>
      </c>
      <c r="AD8456" s="77">
        <v>89.32</v>
      </c>
      <c r="AH8456" s="77">
        <f>IF(AND(M8456&lt;Variables!$G$6,M8456&gt;Variables!$G$5),0,1)</f>
        <v>1</v>
      </c>
      <c r="AI8456" s="77">
        <f t="shared" si="266"/>
        <v>0</v>
      </c>
      <c r="AJ8456" s="77">
        <f>IF(I8456&gt;Variables!$G$7,0,1)</f>
        <v>1</v>
      </c>
      <c r="AK8456" s="77">
        <f>IF(F8456&gt;Variables!$G$8,0,1)</f>
        <v>0</v>
      </c>
      <c r="AL8456" s="77">
        <f>IF(G8456&gt;Variables!$G$9,0,1)</f>
        <v>1</v>
      </c>
      <c r="AM8456" s="77">
        <f>IF(AND(K8456&gt;Variables!$G$10,K8456&lt;Variables!$G$11),0,1)</f>
        <v>1</v>
      </c>
      <c r="AN8456" s="77">
        <f>IF(H8456&lt;Variables!$G$13,1,0)</f>
        <v>0</v>
      </c>
      <c r="AO8456" s="77">
        <f>IF(R8456&lt;Variables!$G$12,0,1)</f>
        <v>0</v>
      </c>
      <c r="AP8456" s="78">
        <f t="shared" si="267"/>
        <v>1</v>
      </c>
      <c r="AQ8456" s="77">
        <f>IF(V8456&lt;Variables!$G$15,1,0)</f>
        <v>1</v>
      </c>
      <c r="AR8456" s="77">
        <v>0</v>
      </c>
      <c r="AS8456" s="77">
        <v>0</v>
      </c>
      <c r="AT8456" s="77">
        <v>1</v>
      </c>
      <c r="AU8456" s="77">
        <v>0</v>
      </c>
      <c r="BA8456" s="77">
        <v>-2.06</v>
      </c>
    </row>
    <row r="8457" spans="3:53" x14ac:dyDescent="0.25">
      <c r="C8457" s="77" t="s">
        <v>872</v>
      </c>
      <c r="D8457" s="77" t="s">
        <v>575</v>
      </c>
      <c r="E8457" s="77">
        <v>48.38</v>
      </c>
      <c r="F8457" s="77">
        <v>10.6</v>
      </c>
      <c r="G8457" s="77">
        <v>9</v>
      </c>
      <c r="H8457" s="77">
        <v>2630</v>
      </c>
      <c r="I8457" s="77">
        <v>-16.053000000000001</v>
      </c>
      <c r="J8457" s="77" t="s">
        <v>75</v>
      </c>
      <c r="K8457" s="77">
        <v>78.989999999999995</v>
      </c>
      <c r="L8457" s="77">
        <v>47.827930000000002</v>
      </c>
      <c r="M8457" s="77">
        <v>0.86784019295838233</v>
      </c>
      <c r="N8457" s="77">
        <v>47.639505999999997</v>
      </c>
      <c r="O8457" s="77">
        <v>1.266793152724963</v>
      </c>
      <c r="P8457" s="77">
        <v>1474000</v>
      </c>
      <c r="Q8457" s="77">
        <v>1620000</v>
      </c>
      <c r="R8457" s="77">
        <v>0.91</v>
      </c>
      <c r="S8457" s="77">
        <v>37.512</v>
      </c>
      <c r="T8457" s="77">
        <v>10.137</v>
      </c>
      <c r="U8457" s="77">
        <v>21.64</v>
      </c>
      <c r="V8457" s="77">
        <v>2.5721142663672039</v>
      </c>
      <c r="AC8457" s="77">
        <v>48.879899999999999</v>
      </c>
      <c r="AD8457" s="77">
        <v>47.620399999999997</v>
      </c>
      <c r="AH8457" s="77">
        <f>IF(AND(M8457&lt;Variables!$G$6,M8457&gt;Variables!$G$5),0,1)</f>
        <v>1</v>
      </c>
      <c r="AI8457" s="77">
        <f t="shared" si="266"/>
        <v>0</v>
      </c>
      <c r="AJ8457" s="77">
        <f>IF(I8457&gt;Variables!$G$7,0,1)</f>
        <v>1</v>
      </c>
      <c r="AK8457" s="77">
        <f>IF(F8457&gt;Variables!$G$8,0,1)</f>
        <v>0</v>
      </c>
      <c r="AL8457" s="77">
        <f>IF(G8457&gt;Variables!$G$9,0,1)</f>
        <v>1</v>
      </c>
      <c r="AM8457" s="77">
        <f>IF(AND(K8457&gt;Variables!$G$10,K8457&lt;Variables!$G$11),0,1)</f>
        <v>1</v>
      </c>
      <c r="AN8457" s="77">
        <f>IF(H8457&lt;Variables!$G$13,1,0)</f>
        <v>0</v>
      </c>
      <c r="AO8457" s="77">
        <f>IF(R8457&lt;Variables!$G$12,0,1)</f>
        <v>0</v>
      </c>
      <c r="AP8457" s="78">
        <f t="shared" si="267"/>
        <v>1</v>
      </c>
      <c r="AQ8457" s="77">
        <f>IF(V8457&lt;Variables!$G$15,1,0)</f>
        <v>1</v>
      </c>
      <c r="AR8457" s="77">
        <v>0</v>
      </c>
      <c r="AS8457" s="77">
        <v>1</v>
      </c>
      <c r="AT8457" s="77">
        <v>0</v>
      </c>
      <c r="AU8457" s="77">
        <v>0</v>
      </c>
      <c r="BA8457" s="77">
        <v>-0.5</v>
      </c>
    </row>
    <row r="8458" spans="3:53" x14ac:dyDescent="0.25">
      <c r="C8458" s="77" t="s">
        <v>872</v>
      </c>
      <c r="D8458" s="77" t="s">
        <v>666</v>
      </c>
      <c r="E8458" s="77">
        <v>46.25</v>
      </c>
      <c r="F8458" s="77">
        <v>9.6</v>
      </c>
      <c r="G8458" s="77">
        <v>-6.38</v>
      </c>
      <c r="H8458" s="77">
        <v>2780</v>
      </c>
      <c r="I8458" s="77">
        <v>-2.4470000000000001</v>
      </c>
      <c r="J8458" s="77" t="s">
        <v>75</v>
      </c>
      <c r="K8458" s="77">
        <v>65.88</v>
      </c>
      <c r="L8458" s="77">
        <v>45.881700000000002</v>
      </c>
      <c r="M8458" s="77">
        <v>0.67194545973666087</v>
      </c>
      <c r="N8458" s="77">
        <v>45.389208000000004</v>
      </c>
      <c r="O8458" s="77">
        <v>1.764278416138042</v>
      </c>
      <c r="P8458" s="77">
        <v>5083000</v>
      </c>
      <c r="Q8458" s="77">
        <v>1269000</v>
      </c>
      <c r="R8458" s="77">
        <v>4.01</v>
      </c>
      <c r="S8458" s="77">
        <v>37.512</v>
      </c>
      <c r="T8458" s="77">
        <v>10.137</v>
      </c>
      <c r="U8458" s="77">
        <v>21.64</v>
      </c>
      <c r="V8458" s="77">
        <v>2.4832298316618622</v>
      </c>
      <c r="AC8458" s="77">
        <v>46.27</v>
      </c>
      <c r="AD8458" s="77">
        <v>43.42</v>
      </c>
      <c r="AH8458" s="77">
        <f>IF(AND(M8458&lt;Variables!$G$6,M8458&gt;Variables!$G$5),0,1)</f>
        <v>1</v>
      </c>
      <c r="AI8458" s="77">
        <f t="shared" si="266"/>
        <v>0</v>
      </c>
      <c r="AJ8458" s="77">
        <f>IF(I8458&gt;Variables!$G$7,0,1)</f>
        <v>1</v>
      </c>
      <c r="AK8458" s="77">
        <f>IF(F8458&gt;Variables!$G$8,0,1)</f>
        <v>0</v>
      </c>
      <c r="AL8458" s="77">
        <f>IF(G8458&gt;Variables!$G$9,0,1)</f>
        <v>1</v>
      </c>
      <c r="AM8458" s="77">
        <f>IF(AND(K8458&gt;Variables!$G$10,K8458&lt;Variables!$G$11),0,1)</f>
        <v>0</v>
      </c>
      <c r="AN8458" s="77">
        <f>IF(H8458&lt;Variables!$G$13,1,0)</f>
        <v>0</v>
      </c>
      <c r="AO8458" s="77">
        <f>IF(R8458&lt;Variables!$G$12,0,1)</f>
        <v>1</v>
      </c>
      <c r="AP8458" s="78">
        <f t="shared" si="267"/>
        <v>1</v>
      </c>
      <c r="AQ8458" s="77">
        <f>IF(V8458&lt;Variables!$G$15,1,0)</f>
        <v>1</v>
      </c>
      <c r="AR8458" s="77">
        <v>0</v>
      </c>
      <c r="AS8458" s="77">
        <v>0</v>
      </c>
      <c r="AT8458" s="77">
        <v>1</v>
      </c>
      <c r="AU8458" s="77">
        <v>0</v>
      </c>
      <c r="BA8458" s="77">
        <v>-2.25</v>
      </c>
    </row>
    <row r="8459" spans="3:53" x14ac:dyDescent="0.25">
      <c r="C8459" s="77" t="s">
        <v>872</v>
      </c>
      <c r="D8459" s="77" t="s">
        <v>129</v>
      </c>
      <c r="E8459" s="77">
        <v>59.23</v>
      </c>
      <c r="F8459" s="77">
        <v>9.42</v>
      </c>
      <c r="G8459" s="77">
        <v>7.17</v>
      </c>
      <c r="H8459" s="77">
        <v>28450</v>
      </c>
      <c r="I8459" s="77">
        <v>935313.47100000002</v>
      </c>
      <c r="J8459" s="77" t="s">
        <v>75</v>
      </c>
      <c r="K8459" s="77">
        <v>55.79</v>
      </c>
      <c r="L8459" s="77">
        <v>58.950044999999989</v>
      </c>
      <c r="M8459" s="77">
        <v>0.16955881882703991</v>
      </c>
      <c r="N8459" s="77">
        <v>58.771991999999997</v>
      </c>
      <c r="O8459" s="77">
        <v>0.47302803689213019</v>
      </c>
      <c r="P8459" s="77">
        <v>69433000</v>
      </c>
      <c r="Q8459" s="77">
        <v>155082000</v>
      </c>
      <c r="R8459" s="77">
        <v>0.45</v>
      </c>
      <c r="S8459" s="77">
        <v>37.512</v>
      </c>
      <c r="T8459" s="77">
        <v>10.137</v>
      </c>
      <c r="U8459" s="77">
        <v>21.64</v>
      </c>
      <c r="V8459" s="77">
        <v>2.4197405895303041</v>
      </c>
      <c r="AC8459" s="77">
        <v>59.128999999999998</v>
      </c>
      <c r="AD8459" s="77">
        <v>56.76</v>
      </c>
      <c r="AH8459" s="77">
        <f>IF(AND(M8459&lt;Variables!$G$6,M8459&gt;Variables!$G$5),0,1)</f>
        <v>1</v>
      </c>
      <c r="AI8459" s="77">
        <f t="shared" si="266"/>
        <v>0</v>
      </c>
      <c r="AJ8459" s="77">
        <f>IF(I8459&gt;Variables!$G$7,0,1)</f>
        <v>0</v>
      </c>
      <c r="AK8459" s="77">
        <f>IF(F8459&gt;Variables!$G$8,0,1)</f>
        <v>0</v>
      </c>
      <c r="AL8459" s="77">
        <f>IF(G8459&gt;Variables!$G$9,0,1)</f>
        <v>1</v>
      </c>
      <c r="AM8459" s="77">
        <f>IF(AND(K8459&gt;Variables!$G$10,K8459&lt;Variables!$G$11),0,1)</f>
        <v>1</v>
      </c>
      <c r="AN8459" s="77">
        <f>IF(H8459&lt;Variables!$G$13,1,0)</f>
        <v>0</v>
      </c>
      <c r="AO8459" s="77">
        <f>IF(R8459&lt;Variables!$G$12,0,1)</f>
        <v>0</v>
      </c>
      <c r="AP8459" s="78">
        <f t="shared" si="267"/>
        <v>1</v>
      </c>
      <c r="AQ8459" s="77">
        <f>IF(V8459&lt;Variables!$G$15,1,0)</f>
        <v>1</v>
      </c>
      <c r="AR8459" s="77">
        <v>0</v>
      </c>
      <c r="AS8459" s="77">
        <v>0</v>
      </c>
      <c r="AT8459" s="77">
        <v>1</v>
      </c>
      <c r="AU8459" s="77">
        <v>0</v>
      </c>
      <c r="BA8459" s="77">
        <v>-2.25</v>
      </c>
    </row>
    <row r="8460" spans="3:53" x14ac:dyDescent="0.25">
      <c r="C8460" s="77" t="s">
        <v>872</v>
      </c>
      <c r="D8460" s="77" t="s">
        <v>192</v>
      </c>
      <c r="E8460" s="77">
        <v>30.66</v>
      </c>
      <c r="F8460" s="77">
        <v>22.83</v>
      </c>
      <c r="G8460" s="77">
        <v>3.1</v>
      </c>
      <c r="H8460" s="77">
        <v>1750</v>
      </c>
      <c r="I8460" s="77">
        <v>185.714</v>
      </c>
      <c r="J8460" s="77" t="s">
        <v>75</v>
      </c>
      <c r="K8460" s="77">
        <v>70.040000000000006</v>
      </c>
      <c r="L8460" s="77">
        <v>29.979445000000009</v>
      </c>
      <c r="M8460" s="77">
        <v>2.136647292836793</v>
      </c>
      <c r="N8460" s="77">
        <v>29.515242000000001</v>
      </c>
      <c r="O8460" s="77">
        <v>3.743008442891969</v>
      </c>
      <c r="P8460" s="77">
        <v>9052000</v>
      </c>
      <c r="Q8460" s="77">
        <v>1926000</v>
      </c>
      <c r="R8460" s="77">
        <v>4.7</v>
      </c>
      <c r="S8460" s="77">
        <v>37.512</v>
      </c>
      <c r="T8460" s="77">
        <v>10.137</v>
      </c>
      <c r="U8460" s="77">
        <v>21.64</v>
      </c>
      <c r="V8460" s="77">
        <v>2.3954019972567209</v>
      </c>
      <c r="AC8460" s="77">
        <v>31.5</v>
      </c>
      <c r="AD8460" s="77">
        <v>28.75</v>
      </c>
      <c r="AH8460" s="77">
        <f>IF(AND(M8460&lt;Variables!$G$6,M8460&gt;Variables!$G$5),0,1)</f>
        <v>1</v>
      </c>
      <c r="AI8460" s="77">
        <f t="shared" si="266"/>
        <v>0</v>
      </c>
      <c r="AJ8460" s="77">
        <f>IF(I8460&gt;Variables!$G$7,0,1)</f>
        <v>0</v>
      </c>
      <c r="AK8460" s="77">
        <f>IF(F8460&gt;Variables!$G$8,0,1)</f>
        <v>0</v>
      </c>
      <c r="AL8460" s="77">
        <f>IF(G8460&gt;Variables!$G$9,0,1)</f>
        <v>1</v>
      </c>
      <c r="AM8460" s="77">
        <f>IF(AND(K8460&gt;Variables!$G$10,K8460&lt;Variables!$G$11),0,1)</f>
        <v>1</v>
      </c>
      <c r="AN8460" s="77">
        <f>IF(H8460&lt;Variables!$G$13,1,0)</f>
        <v>0</v>
      </c>
      <c r="AO8460" s="77">
        <f>IF(R8460&lt;Variables!$G$12,0,1)</f>
        <v>1</v>
      </c>
      <c r="AP8460" s="78">
        <f t="shared" si="267"/>
        <v>1</v>
      </c>
      <c r="AQ8460" s="77">
        <f>IF(V8460&lt;Variables!$G$15,1,0)</f>
        <v>1</v>
      </c>
      <c r="AR8460" s="77">
        <v>1</v>
      </c>
      <c r="AS8460" s="77">
        <v>0</v>
      </c>
      <c r="AT8460" s="77">
        <v>0</v>
      </c>
      <c r="AU8460" s="77">
        <v>0</v>
      </c>
      <c r="BA8460" s="77">
        <v>0.61</v>
      </c>
    </row>
    <row r="8461" spans="3:53" x14ac:dyDescent="0.25">
      <c r="C8461" s="77" t="s">
        <v>873</v>
      </c>
      <c r="D8461" s="77" t="s">
        <v>707</v>
      </c>
      <c r="E8461" s="77">
        <v>3.84</v>
      </c>
      <c r="F8461" s="77">
        <v>10.17</v>
      </c>
      <c r="G8461" s="77">
        <v>19.25</v>
      </c>
      <c r="H8461" s="77">
        <v>-99999</v>
      </c>
      <c r="I8461" s="77">
        <v>-16.405000000000001</v>
      </c>
      <c r="J8461" s="77" t="s">
        <v>75</v>
      </c>
      <c r="K8461" s="77">
        <v>68.7</v>
      </c>
      <c r="L8461" s="77">
        <v>3.86</v>
      </c>
      <c r="M8461" s="77">
        <v>-0.51813471502590724</v>
      </c>
      <c r="N8461" s="77">
        <v>3.5680000000000001</v>
      </c>
      <c r="O8461" s="77">
        <v>7.6233183856502187</v>
      </c>
      <c r="P8461" s="77">
        <v>66481</v>
      </c>
      <c r="Q8461" s="77">
        <v>17800</v>
      </c>
      <c r="R8461" s="77">
        <v>3.73</v>
      </c>
      <c r="S8461" s="77">
        <v>36.688000000000002</v>
      </c>
      <c r="T8461" s="77">
        <v>9.7490000000000006</v>
      </c>
      <c r="U8461" s="77">
        <v>21.097200000000001</v>
      </c>
      <c r="V8461" s="77">
        <v>2.6021856787564759</v>
      </c>
      <c r="AC8461" s="77">
        <v>3.83</v>
      </c>
      <c r="AD8461" s="77">
        <v>3.2501000000000002</v>
      </c>
      <c r="AH8461" s="77">
        <f>IF(AND(M8461&lt;Variables!$G$6,M8461&gt;Variables!$G$5),0,1)</f>
        <v>1</v>
      </c>
      <c r="AI8461" s="77">
        <f t="shared" si="266"/>
        <v>0</v>
      </c>
      <c r="AJ8461" s="77">
        <f>IF(I8461&gt;Variables!$G$7,0,1)</f>
        <v>1</v>
      </c>
      <c r="AK8461" s="77">
        <f>IF(F8461&gt;Variables!$G$8,0,1)</f>
        <v>0</v>
      </c>
      <c r="AL8461" s="77">
        <f>IF(G8461&gt;Variables!$G$9,0,1)</f>
        <v>0</v>
      </c>
      <c r="AM8461" s="77">
        <f>IF(AND(K8461&gt;Variables!$G$10,K8461&lt;Variables!$G$11),0,1)</f>
        <v>0</v>
      </c>
      <c r="AN8461" s="77">
        <f>IF(H8461&lt;Variables!$G$13,1,0)</f>
        <v>1</v>
      </c>
      <c r="AO8461" s="77">
        <f>IF(R8461&lt;Variables!$G$12,0,1)</f>
        <v>1</v>
      </c>
      <c r="AP8461" s="78">
        <f t="shared" si="267"/>
        <v>1</v>
      </c>
      <c r="AQ8461" s="77">
        <f>IF(V8461&lt;Variables!$G$15,1,0)</f>
        <v>1</v>
      </c>
      <c r="AR8461" s="77">
        <v>0</v>
      </c>
      <c r="AS8461" s="77">
        <v>0</v>
      </c>
      <c r="AT8461" s="77">
        <v>1</v>
      </c>
      <c r="AU8461" s="77">
        <v>0</v>
      </c>
      <c r="BA8461" s="77">
        <v>-2.25</v>
      </c>
    </row>
    <row r="8462" spans="3:53" x14ac:dyDescent="0.25">
      <c r="C8462" s="77" t="s">
        <v>873</v>
      </c>
      <c r="D8462" s="77" t="s">
        <v>659</v>
      </c>
      <c r="E8462" s="77">
        <v>45.24</v>
      </c>
      <c r="F8462" s="77">
        <v>11.3</v>
      </c>
      <c r="G8462" s="77">
        <v>8.35</v>
      </c>
      <c r="H8462" s="77">
        <v>2320</v>
      </c>
      <c r="I8462" s="77">
        <v>-24.648</v>
      </c>
      <c r="J8462" s="77" t="s">
        <v>74</v>
      </c>
      <c r="K8462" s="77">
        <v>51.89</v>
      </c>
      <c r="L8462" s="77">
        <v>45.076614999999997</v>
      </c>
      <c r="M8462" s="77">
        <v>-0.14778172673348669</v>
      </c>
      <c r="N8462" s="77">
        <v>44.978358</v>
      </c>
      <c r="O8462" s="77">
        <v>7.0349388921663064E-2</v>
      </c>
      <c r="P8462" s="77">
        <v>2611000</v>
      </c>
      <c r="Q8462" s="77">
        <v>1694000</v>
      </c>
      <c r="R8462" s="77">
        <v>1.54</v>
      </c>
      <c r="S8462" s="77">
        <v>36.688000000000002</v>
      </c>
      <c r="T8462" s="77">
        <v>9.7490000000000006</v>
      </c>
      <c r="U8462" s="77">
        <v>21.097200000000001</v>
      </c>
      <c r="V8462" s="77">
        <v>2.391229364849734</v>
      </c>
      <c r="AC8462" s="77">
        <v>45.52</v>
      </c>
      <c r="AD8462" s="77">
        <v>44.93</v>
      </c>
      <c r="AH8462" s="77">
        <f>IF(AND(M8462&lt;Variables!$G$6,M8462&gt;Variables!$G$5),0,1)</f>
        <v>1</v>
      </c>
      <c r="AI8462" s="77">
        <f t="shared" si="266"/>
        <v>0</v>
      </c>
      <c r="AJ8462" s="77">
        <f>IF(I8462&gt;Variables!$G$7,0,1)</f>
        <v>1</v>
      </c>
      <c r="AK8462" s="77">
        <f>IF(F8462&gt;Variables!$G$8,0,1)</f>
        <v>0</v>
      </c>
      <c r="AL8462" s="77">
        <f>IF(G8462&gt;Variables!$G$9,0,1)</f>
        <v>1</v>
      </c>
      <c r="AM8462" s="77">
        <f>IF(AND(K8462&gt;Variables!$G$10,K8462&lt;Variables!$G$11),0,1)</f>
        <v>1</v>
      </c>
      <c r="AN8462" s="77">
        <f>IF(H8462&lt;Variables!$G$13,1,0)</f>
        <v>0</v>
      </c>
      <c r="AO8462" s="77">
        <f>IF(R8462&lt;Variables!$G$12,0,1)</f>
        <v>0</v>
      </c>
      <c r="AP8462" s="78">
        <f t="shared" si="267"/>
        <v>0</v>
      </c>
      <c r="AQ8462" s="77">
        <f>IF(V8462&lt;Variables!$G$15,1,0)</f>
        <v>1</v>
      </c>
      <c r="AR8462" s="77">
        <v>0</v>
      </c>
      <c r="AS8462" s="77">
        <v>1</v>
      </c>
      <c r="AT8462" s="77">
        <v>0</v>
      </c>
      <c r="AU8462" s="77">
        <v>0</v>
      </c>
      <c r="BA8462" s="77">
        <v>0.33</v>
      </c>
    </row>
    <row r="8463" spans="3:53" x14ac:dyDescent="0.25">
      <c r="C8463" s="77" t="s">
        <v>873</v>
      </c>
      <c r="D8463" s="77" t="s">
        <v>749</v>
      </c>
      <c r="E8463" s="77">
        <v>3.29</v>
      </c>
      <c r="F8463" s="77">
        <v>9.67</v>
      </c>
      <c r="G8463" s="77">
        <v>9.67</v>
      </c>
      <c r="H8463" s="77">
        <v>-99999</v>
      </c>
      <c r="I8463" s="77">
        <v>-7.3680000000000003</v>
      </c>
      <c r="J8463" s="77" t="s">
        <v>75</v>
      </c>
      <c r="K8463" s="77">
        <v>67.08</v>
      </c>
      <c r="L8463" s="77">
        <v>-99999</v>
      </c>
      <c r="M8463" s="77">
        <v>-99999</v>
      </c>
      <c r="N8463" s="77">
        <v>-99999</v>
      </c>
      <c r="O8463" s="77">
        <v>-99999</v>
      </c>
      <c r="P8463" s="77">
        <v>68482</v>
      </c>
      <c r="Q8463" s="77">
        <v>8182</v>
      </c>
      <c r="R8463" s="77">
        <v>8.3699999999999992</v>
      </c>
      <c r="S8463" s="77">
        <v>36.688000000000002</v>
      </c>
      <c r="T8463" s="77">
        <v>9.7490000000000006</v>
      </c>
      <c r="U8463" s="77">
        <v>21.097200000000001</v>
      </c>
      <c r="V8463" s="77">
        <v>-99999</v>
      </c>
      <c r="AC8463" s="77">
        <v>3.35</v>
      </c>
      <c r="AD8463" s="77">
        <v>3.14</v>
      </c>
      <c r="AH8463" s="77">
        <f>IF(AND(M8463&lt;Variables!$G$6,M8463&gt;Variables!$G$5),0,1)</f>
        <v>1</v>
      </c>
      <c r="AI8463" s="77">
        <f t="shared" si="266"/>
        <v>1</v>
      </c>
      <c r="AJ8463" s="77">
        <f>IF(I8463&gt;Variables!$G$7,0,1)</f>
        <v>1</v>
      </c>
      <c r="AK8463" s="77">
        <f>IF(F8463&gt;Variables!$G$8,0,1)</f>
        <v>0</v>
      </c>
      <c r="AL8463" s="77">
        <f>IF(G8463&gt;Variables!$G$9,0,1)</f>
        <v>1</v>
      </c>
      <c r="AM8463" s="77">
        <f>IF(AND(K8463&gt;Variables!$G$10,K8463&lt;Variables!$G$11),0,1)</f>
        <v>0</v>
      </c>
      <c r="AN8463" s="77">
        <f>IF(H8463&lt;Variables!$G$13,1,0)</f>
        <v>1</v>
      </c>
      <c r="AO8463" s="77">
        <f>IF(R8463&lt;Variables!$G$12,0,1)</f>
        <v>1</v>
      </c>
      <c r="AP8463" s="78">
        <f t="shared" si="267"/>
        <v>1</v>
      </c>
      <c r="AQ8463" s="77">
        <f>IF(V8463&lt;Variables!$G$15,1,0)</f>
        <v>1</v>
      </c>
      <c r="AR8463" s="77">
        <v>0</v>
      </c>
      <c r="AS8463" s="77">
        <v>0</v>
      </c>
      <c r="AT8463" s="77">
        <v>1</v>
      </c>
      <c r="AU8463" s="77">
        <v>0</v>
      </c>
      <c r="BA8463" s="77">
        <v>-2.25</v>
      </c>
    </row>
    <row r="8464" spans="3:53" x14ac:dyDescent="0.25">
      <c r="C8464" s="77" t="s">
        <v>873</v>
      </c>
      <c r="D8464" s="77" t="s">
        <v>667</v>
      </c>
      <c r="E8464" s="77">
        <v>86.49</v>
      </c>
      <c r="F8464" s="77">
        <v>79.48</v>
      </c>
      <c r="G8464" s="77">
        <v>1.06</v>
      </c>
      <c r="H8464" s="77">
        <v>-99999</v>
      </c>
      <c r="I8464" s="77">
        <v>7.9000000000000001E-2</v>
      </c>
      <c r="J8464" s="77" t="s">
        <v>74</v>
      </c>
      <c r="K8464" s="77">
        <v>74.709999999999994</v>
      </c>
      <c r="L8464" s="77">
        <v>86.157171428571431</v>
      </c>
      <c r="M8464" s="77">
        <v>-8.3236583241019287E-3</v>
      </c>
      <c r="N8464" s="77">
        <v>86.153369999999995</v>
      </c>
      <c r="O8464" s="77">
        <v>-3.9116287615790996E-3</v>
      </c>
      <c r="P8464" s="77">
        <v>45515</v>
      </c>
      <c r="Q8464" s="77">
        <v>530</v>
      </c>
      <c r="R8464" s="77">
        <v>85.88</v>
      </c>
      <c r="S8464" s="77">
        <v>36.688000000000002</v>
      </c>
      <c r="T8464" s="77">
        <v>9.7490000000000006</v>
      </c>
      <c r="U8464" s="77">
        <v>21.097200000000001</v>
      </c>
      <c r="V8464" s="77">
        <v>2.6238060120171069</v>
      </c>
      <c r="AC8464" s="77">
        <v>86.5</v>
      </c>
      <c r="AD8464" s="77">
        <v>86.05</v>
      </c>
      <c r="AH8464" s="77">
        <f>IF(AND(M8464&lt;Variables!$G$6,M8464&gt;Variables!$G$5),0,1)</f>
        <v>1</v>
      </c>
      <c r="AI8464" s="77">
        <f t="shared" si="266"/>
        <v>0</v>
      </c>
      <c r="AJ8464" s="77">
        <f>IF(I8464&gt;Variables!$G$7,0,1)</f>
        <v>1</v>
      </c>
      <c r="AK8464" s="77">
        <f>IF(F8464&gt;Variables!$G$8,0,1)</f>
        <v>0</v>
      </c>
      <c r="AL8464" s="77">
        <f>IF(G8464&gt;Variables!$G$9,0,1)</f>
        <v>1</v>
      </c>
      <c r="AM8464" s="77">
        <f>IF(AND(K8464&gt;Variables!$G$10,K8464&lt;Variables!$G$11),0,1)</f>
        <v>1</v>
      </c>
      <c r="AN8464" s="77">
        <f>IF(H8464&lt;Variables!$G$13,1,0)</f>
        <v>1</v>
      </c>
      <c r="AO8464" s="77">
        <f>IF(R8464&lt;Variables!$G$12,0,1)</f>
        <v>1</v>
      </c>
      <c r="AP8464" s="78">
        <f t="shared" si="267"/>
        <v>0</v>
      </c>
      <c r="AQ8464" s="77">
        <f>IF(V8464&lt;Variables!$G$15,1,0)</f>
        <v>1</v>
      </c>
      <c r="AR8464" s="77">
        <v>0</v>
      </c>
      <c r="AS8464" s="77">
        <v>0</v>
      </c>
      <c r="AT8464" s="77">
        <v>0</v>
      </c>
      <c r="AU8464" s="77">
        <v>0</v>
      </c>
      <c r="BA8464" s="77">
        <v>0</v>
      </c>
    </row>
    <row r="8465" spans="3:53" x14ac:dyDescent="0.25">
      <c r="C8465" s="77" t="s">
        <v>873</v>
      </c>
      <c r="D8465" s="77" t="s">
        <v>703</v>
      </c>
      <c r="E8465" s="77">
        <v>3.26</v>
      </c>
      <c r="F8465" s="77">
        <v>11.86</v>
      </c>
      <c r="G8465" s="77">
        <v>8.86</v>
      </c>
      <c r="H8465" s="77">
        <v>-99999</v>
      </c>
      <c r="I8465" s="77">
        <v>-6.9379999999999997</v>
      </c>
      <c r="J8465" s="77" t="s">
        <v>75</v>
      </c>
      <c r="K8465" s="77">
        <v>66.540000000000006</v>
      </c>
      <c r="L8465" s="77">
        <v>3.2549999999999999</v>
      </c>
      <c r="M8465" s="77">
        <v>0</v>
      </c>
      <c r="N8465" s="77">
        <v>3.2974999999999999</v>
      </c>
      <c r="O8465" s="77">
        <v>-1.288855193328279</v>
      </c>
      <c r="P8465" s="77">
        <v>50218</v>
      </c>
      <c r="Q8465" s="77">
        <v>14431</v>
      </c>
      <c r="R8465" s="77">
        <v>3.48</v>
      </c>
      <c r="S8465" s="77">
        <v>36.688000000000002</v>
      </c>
      <c r="T8465" s="77">
        <v>9.7490000000000006</v>
      </c>
      <c r="U8465" s="77">
        <v>21.097200000000001</v>
      </c>
      <c r="V8465" s="77">
        <v>2.5383543999999998</v>
      </c>
      <c r="AC8465" s="77">
        <v>3.3</v>
      </c>
      <c r="AD8465" s="77">
        <v>3.15</v>
      </c>
      <c r="AH8465" s="77">
        <f>IF(AND(M8465&lt;Variables!$G$6,M8465&gt;Variables!$G$5),0,1)</f>
        <v>1</v>
      </c>
      <c r="AI8465" s="77">
        <f t="shared" si="266"/>
        <v>1</v>
      </c>
      <c r="AJ8465" s="77">
        <f>IF(I8465&gt;Variables!$G$7,0,1)</f>
        <v>1</v>
      </c>
      <c r="AK8465" s="77">
        <f>IF(F8465&gt;Variables!$G$8,0,1)</f>
        <v>0</v>
      </c>
      <c r="AL8465" s="77">
        <f>IF(G8465&gt;Variables!$G$9,0,1)</f>
        <v>1</v>
      </c>
      <c r="AM8465" s="77">
        <f>IF(AND(K8465&gt;Variables!$G$10,K8465&lt;Variables!$G$11),0,1)</f>
        <v>0</v>
      </c>
      <c r="AN8465" s="77">
        <f>IF(H8465&lt;Variables!$G$13,1,0)</f>
        <v>1</v>
      </c>
      <c r="AO8465" s="77">
        <f>IF(R8465&lt;Variables!$G$12,0,1)</f>
        <v>1</v>
      </c>
      <c r="AP8465" s="78">
        <f t="shared" si="267"/>
        <v>1</v>
      </c>
      <c r="AQ8465" s="77">
        <f>IF(V8465&lt;Variables!$G$15,1,0)</f>
        <v>1</v>
      </c>
      <c r="AR8465" s="77">
        <v>0</v>
      </c>
      <c r="AS8465" s="77">
        <v>0</v>
      </c>
      <c r="AT8465" s="77">
        <v>1</v>
      </c>
      <c r="AU8465" s="77">
        <v>0</v>
      </c>
      <c r="BA8465" s="77">
        <v>-2.25</v>
      </c>
    </row>
    <row r="8466" spans="3:53" x14ac:dyDescent="0.25">
      <c r="C8466" s="77" t="s">
        <v>873</v>
      </c>
      <c r="D8466" s="77" t="s">
        <v>280</v>
      </c>
      <c r="E8466" s="77">
        <v>44.43</v>
      </c>
      <c r="F8466" s="77">
        <v>23.78</v>
      </c>
      <c r="G8466" s="77">
        <v>5.01</v>
      </c>
      <c r="H8466" s="77">
        <v>1590</v>
      </c>
      <c r="I8466" s="77">
        <v>-99999</v>
      </c>
      <c r="J8466" s="77" t="s">
        <v>75</v>
      </c>
      <c r="K8466" s="77">
        <v>43.8</v>
      </c>
      <c r="L8466" s="77">
        <v>44.427325000000003</v>
      </c>
      <c r="M8466" s="77">
        <v>-0.821622728804842</v>
      </c>
      <c r="N8466" s="77">
        <v>44.627418604651162</v>
      </c>
      <c r="O8466" s="77">
        <v>-1.266303591649514</v>
      </c>
      <c r="P8466" s="77">
        <v>1110000</v>
      </c>
      <c r="S8466" s="77">
        <v>36.688000000000002</v>
      </c>
      <c r="T8466" s="77">
        <v>9.7490000000000006</v>
      </c>
      <c r="U8466" s="77">
        <v>21.097200000000001</v>
      </c>
      <c r="V8466" s="77">
        <v>2.3094185430160379</v>
      </c>
      <c r="AC8466" s="77">
        <v>45.094099999999997</v>
      </c>
      <c r="AD8466" s="77">
        <v>42.77</v>
      </c>
      <c r="AH8466" s="77">
        <f>IF(AND(M8466&lt;Variables!$G$6,M8466&gt;Variables!$G$5),0,1)</f>
        <v>1</v>
      </c>
      <c r="AI8466" s="77">
        <f t="shared" si="266"/>
        <v>1</v>
      </c>
      <c r="AJ8466" s="77">
        <f>IF(I8466&gt;Variables!$G$7,0,1)</f>
        <v>1</v>
      </c>
      <c r="AK8466" s="77">
        <f>IF(F8466&gt;Variables!$G$8,0,1)</f>
        <v>0</v>
      </c>
      <c r="AL8466" s="77">
        <f>IF(G8466&gt;Variables!$G$9,0,1)</f>
        <v>1</v>
      </c>
      <c r="AM8466" s="77">
        <f>IF(AND(K8466&gt;Variables!$G$10,K8466&lt;Variables!$G$11),0,1)</f>
        <v>1</v>
      </c>
      <c r="AN8466" s="77">
        <f>IF(H8466&lt;Variables!$G$13,1,0)</f>
        <v>0</v>
      </c>
      <c r="AO8466" s="77">
        <f>IF(R8466&lt;Variables!$G$12,0,1)</f>
        <v>0</v>
      </c>
      <c r="AP8466" s="78">
        <f t="shared" si="267"/>
        <v>1</v>
      </c>
      <c r="AQ8466" s="77">
        <f>IF(V8466&lt;Variables!$G$15,1,0)</f>
        <v>1</v>
      </c>
      <c r="AR8466" s="77">
        <v>0</v>
      </c>
      <c r="AS8466" s="77">
        <v>0</v>
      </c>
      <c r="AT8466" s="77">
        <v>1</v>
      </c>
      <c r="AU8466" s="77">
        <v>0</v>
      </c>
      <c r="BA8466" s="77">
        <v>-2.25</v>
      </c>
    </row>
    <row r="8467" spans="3:53" x14ac:dyDescent="0.25">
      <c r="C8467" s="77" t="s">
        <v>873</v>
      </c>
      <c r="D8467" s="77" t="s">
        <v>177</v>
      </c>
      <c r="E8467" s="77">
        <v>61.8</v>
      </c>
      <c r="F8467" s="77">
        <v>9.2100000000000009</v>
      </c>
      <c r="G8467" s="77">
        <v>8.2799999999999994</v>
      </c>
      <c r="H8467" s="77">
        <v>11300</v>
      </c>
      <c r="I8467" s="77">
        <v>396.80900000000003</v>
      </c>
      <c r="J8467" s="77" t="s">
        <v>74</v>
      </c>
      <c r="K8467" s="77">
        <v>74.37</v>
      </c>
      <c r="L8467" s="77">
        <v>61.15899499999999</v>
      </c>
      <c r="M8467" s="77">
        <v>0.75378118950451567</v>
      </c>
      <c r="N8467" s="77">
        <v>60.527997999999997</v>
      </c>
      <c r="O8467" s="77">
        <v>1.8041270752090639</v>
      </c>
      <c r="P8467" s="77">
        <v>805523</v>
      </c>
      <c r="Q8467" s="77">
        <v>1776000</v>
      </c>
      <c r="R8467" s="77">
        <v>0.45</v>
      </c>
      <c r="S8467" s="77">
        <v>36.688000000000002</v>
      </c>
      <c r="T8467" s="77">
        <v>9.7490000000000006</v>
      </c>
      <c r="U8467" s="77">
        <v>21.097200000000001</v>
      </c>
      <c r="V8467" s="77">
        <v>2.5468233468380879</v>
      </c>
      <c r="AC8467" s="77">
        <v>65.569999999999993</v>
      </c>
      <c r="AD8467" s="77">
        <v>61.33</v>
      </c>
      <c r="AH8467" s="77">
        <f>IF(AND(M8467&lt;Variables!$G$6,M8467&gt;Variables!$G$5),0,1)</f>
        <v>1</v>
      </c>
      <c r="AI8467" s="77">
        <f t="shared" si="266"/>
        <v>0</v>
      </c>
      <c r="AJ8467" s="77">
        <f>IF(I8467&gt;Variables!$G$7,0,1)</f>
        <v>0</v>
      </c>
      <c r="AK8467" s="77">
        <f>IF(F8467&gt;Variables!$G$8,0,1)</f>
        <v>0</v>
      </c>
      <c r="AL8467" s="77">
        <f>IF(G8467&gt;Variables!$G$9,0,1)</f>
        <v>1</v>
      </c>
      <c r="AM8467" s="77">
        <f>IF(AND(K8467&gt;Variables!$G$10,K8467&lt;Variables!$G$11),0,1)</f>
        <v>1</v>
      </c>
      <c r="AN8467" s="77">
        <f>IF(H8467&lt;Variables!$G$13,1,0)</f>
        <v>0</v>
      </c>
      <c r="AO8467" s="77">
        <f>IF(R8467&lt;Variables!$G$12,0,1)</f>
        <v>0</v>
      </c>
      <c r="AP8467" s="78">
        <f t="shared" si="267"/>
        <v>0</v>
      </c>
      <c r="AQ8467" s="77">
        <f>IF(V8467&lt;Variables!$G$15,1,0)</f>
        <v>1</v>
      </c>
      <c r="AR8467" s="77">
        <v>1</v>
      </c>
      <c r="AS8467" s="77">
        <v>0</v>
      </c>
      <c r="AT8467" s="77">
        <v>0</v>
      </c>
      <c r="AU8467" s="77">
        <v>0</v>
      </c>
      <c r="BA8467" s="77">
        <v>2</v>
      </c>
    </row>
    <row r="8468" spans="3:53" x14ac:dyDescent="0.25">
      <c r="C8468" s="77" t="s">
        <v>873</v>
      </c>
      <c r="D8468" s="77" t="s">
        <v>663</v>
      </c>
      <c r="E8468" s="77">
        <v>49.58</v>
      </c>
      <c r="F8468" s="77">
        <v>9.65</v>
      </c>
      <c r="G8468" s="77">
        <v>8.09</v>
      </c>
      <c r="H8468" s="77">
        <v>74490</v>
      </c>
      <c r="I8468" s="77">
        <v>34.576999999999998</v>
      </c>
      <c r="J8468" s="77" t="s">
        <v>74</v>
      </c>
      <c r="K8468" s="77">
        <v>59.38</v>
      </c>
      <c r="L8468" s="77">
        <v>49.325869999999988</v>
      </c>
      <c r="M8468" s="77">
        <v>0.1908329239808785</v>
      </c>
      <c r="N8468" s="77">
        <v>49.251784000000008</v>
      </c>
      <c r="O8468" s="77">
        <v>0.34154295811902752</v>
      </c>
      <c r="P8468" s="77">
        <v>57627000</v>
      </c>
      <c r="Q8468" s="77">
        <v>70837000</v>
      </c>
      <c r="R8468" s="77">
        <v>0.81</v>
      </c>
      <c r="S8468" s="77">
        <v>36.688000000000002</v>
      </c>
      <c r="T8468" s="77">
        <v>9.7490000000000006</v>
      </c>
      <c r="U8468" s="77">
        <v>21.097200000000001</v>
      </c>
      <c r="V8468" s="77">
        <v>2.4540455869322919</v>
      </c>
      <c r="AC8468" s="77">
        <v>49.65</v>
      </c>
      <c r="AD8468" s="77">
        <v>48.8</v>
      </c>
      <c r="AH8468" s="77">
        <f>IF(AND(M8468&lt;Variables!$G$6,M8468&gt;Variables!$G$5),0,1)</f>
        <v>1</v>
      </c>
      <c r="AI8468" s="77">
        <f t="shared" si="266"/>
        <v>0</v>
      </c>
      <c r="AJ8468" s="77">
        <f>IF(I8468&gt;Variables!$G$7,0,1)</f>
        <v>1</v>
      </c>
      <c r="AK8468" s="77">
        <f>IF(F8468&gt;Variables!$G$8,0,1)</f>
        <v>0</v>
      </c>
      <c r="AL8468" s="77">
        <f>IF(G8468&gt;Variables!$G$9,0,1)</f>
        <v>1</v>
      </c>
      <c r="AM8468" s="77">
        <f>IF(AND(K8468&gt;Variables!$G$10,K8468&lt;Variables!$G$11),0,1)</f>
        <v>1</v>
      </c>
      <c r="AN8468" s="77">
        <f>IF(H8468&lt;Variables!$G$13,1,0)</f>
        <v>0</v>
      </c>
      <c r="AO8468" s="77">
        <f>IF(R8468&lt;Variables!$G$12,0,1)</f>
        <v>0</v>
      </c>
      <c r="AP8468" s="78">
        <f t="shared" si="267"/>
        <v>0</v>
      </c>
      <c r="AQ8468" s="77">
        <f>IF(V8468&lt;Variables!$G$15,1,0)</f>
        <v>1</v>
      </c>
      <c r="AR8468" s="77">
        <v>0</v>
      </c>
      <c r="AS8468" s="77">
        <v>0</v>
      </c>
      <c r="AT8468" s="77">
        <v>0</v>
      </c>
      <c r="AU8468" s="77">
        <v>1</v>
      </c>
      <c r="BA8468" s="77">
        <v>-1.23</v>
      </c>
    </row>
    <row r="8469" spans="3:53" x14ac:dyDescent="0.25">
      <c r="C8469" s="77" t="s">
        <v>873</v>
      </c>
      <c r="D8469" s="77" t="s">
        <v>701</v>
      </c>
      <c r="E8469" s="77">
        <v>34.85</v>
      </c>
      <c r="F8469" s="77">
        <v>9.69</v>
      </c>
      <c r="G8469" s="77">
        <v>8.64</v>
      </c>
      <c r="H8469" s="77">
        <v>9770</v>
      </c>
      <c r="I8469" s="77">
        <v>42.122</v>
      </c>
      <c r="J8469" s="77" t="s">
        <v>74</v>
      </c>
      <c r="K8469" s="77">
        <v>64.47</v>
      </c>
      <c r="L8469" s="77">
        <v>34.648040000000002</v>
      </c>
      <c r="M8469" s="77">
        <v>0.33756599218887662</v>
      </c>
      <c r="N8469" s="77">
        <v>34.534000000000013</v>
      </c>
      <c r="O8469" s="77">
        <v>0.66890600567555014</v>
      </c>
      <c r="P8469" s="77">
        <v>4347000</v>
      </c>
      <c r="Q8469" s="77">
        <v>6712000</v>
      </c>
      <c r="R8469" s="77">
        <v>0.65</v>
      </c>
      <c r="S8469" s="77">
        <v>36.688000000000002</v>
      </c>
      <c r="T8469" s="77">
        <v>9.7490000000000006</v>
      </c>
      <c r="U8469" s="77">
        <v>21.097200000000001</v>
      </c>
      <c r="V8469" s="77">
        <v>2.4940258174317509</v>
      </c>
      <c r="AC8469" s="77">
        <v>35.06</v>
      </c>
      <c r="AD8469" s="77">
        <v>34.43</v>
      </c>
      <c r="AH8469" s="77">
        <f>IF(AND(M8469&lt;Variables!$G$6,M8469&gt;Variables!$G$5),0,1)</f>
        <v>1</v>
      </c>
      <c r="AI8469" s="77">
        <f t="shared" si="266"/>
        <v>0</v>
      </c>
      <c r="AJ8469" s="77">
        <f>IF(I8469&gt;Variables!$G$7,0,1)</f>
        <v>1</v>
      </c>
      <c r="AK8469" s="77">
        <f>IF(F8469&gt;Variables!$G$8,0,1)</f>
        <v>0</v>
      </c>
      <c r="AL8469" s="77">
        <f>IF(G8469&gt;Variables!$G$9,0,1)</f>
        <v>1</v>
      </c>
      <c r="AM8469" s="77">
        <f>IF(AND(K8469&gt;Variables!$G$10,K8469&lt;Variables!$G$11),0,1)</f>
        <v>0</v>
      </c>
      <c r="AN8469" s="77">
        <f>IF(H8469&lt;Variables!$G$13,1,0)</f>
        <v>0</v>
      </c>
      <c r="AO8469" s="77">
        <f>IF(R8469&lt;Variables!$G$12,0,1)</f>
        <v>0</v>
      </c>
      <c r="AP8469" s="78">
        <f t="shared" si="267"/>
        <v>0</v>
      </c>
      <c r="AQ8469" s="77">
        <f>IF(V8469&lt;Variables!$G$15,1,0)</f>
        <v>1</v>
      </c>
      <c r="AR8469" s="77">
        <v>0</v>
      </c>
      <c r="AS8469" s="77">
        <v>0</v>
      </c>
      <c r="AT8469" s="77">
        <v>0</v>
      </c>
      <c r="AU8469" s="77">
        <v>1</v>
      </c>
      <c r="BA8469" s="77">
        <v>-0.83</v>
      </c>
    </row>
    <row r="8470" spans="3:53" x14ac:dyDescent="0.25">
      <c r="C8470" s="77" t="s">
        <v>873</v>
      </c>
      <c r="D8470" s="77" t="s">
        <v>705</v>
      </c>
      <c r="E8470" s="77">
        <v>620.98</v>
      </c>
      <c r="F8470" s="77">
        <v>12.58</v>
      </c>
      <c r="G8470" s="77">
        <v>8.7799999999999994</v>
      </c>
      <c r="H8470" s="77">
        <v>5670</v>
      </c>
      <c r="I8470" s="77">
        <v>-28.640999999999998</v>
      </c>
      <c r="J8470" s="77" t="s">
        <v>74</v>
      </c>
      <c r="K8470" s="77">
        <v>58.81</v>
      </c>
      <c r="L8470" s="77">
        <v>617.50482499999987</v>
      </c>
      <c r="M8470" s="77">
        <v>0.46820281930592028</v>
      </c>
      <c r="N8470" s="77">
        <v>615.56348000000003</v>
      </c>
      <c r="O8470" s="77">
        <v>0.78505631945545751</v>
      </c>
      <c r="P8470" s="77">
        <v>1036000</v>
      </c>
      <c r="Q8470" s="77">
        <v>748460</v>
      </c>
      <c r="R8470" s="77">
        <v>1.38</v>
      </c>
      <c r="S8470" s="77">
        <v>36.688000000000002</v>
      </c>
      <c r="T8470" s="77">
        <v>9.7490000000000006</v>
      </c>
      <c r="U8470" s="77">
        <v>21.097200000000001</v>
      </c>
      <c r="V8470" s="77">
        <v>2.4341857112696559</v>
      </c>
      <c r="AC8470" s="77">
        <v>629.51</v>
      </c>
      <c r="AD8470" s="77">
        <v>613</v>
      </c>
      <c r="AH8470" s="77">
        <f>IF(AND(M8470&lt;Variables!$G$6,M8470&gt;Variables!$G$5),0,1)</f>
        <v>1</v>
      </c>
      <c r="AI8470" s="77">
        <f t="shared" si="266"/>
        <v>0</v>
      </c>
      <c r="AJ8470" s="77">
        <f>IF(I8470&gt;Variables!$G$7,0,1)</f>
        <v>1</v>
      </c>
      <c r="AK8470" s="77">
        <f>IF(F8470&gt;Variables!$G$8,0,1)</f>
        <v>0</v>
      </c>
      <c r="AL8470" s="77">
        <f>IF(G8470&gt;Variables!$G$9,0,1)</f>
        <v>1</v>
      </c>
      <c r="AM8470" s="77">
        <f>IF(AND(K8470&gt;Variables!$G$10,K8470&lt;Variables!$G$11),0,1)</f>
        <v>1</v>
      </c>
      <c r="AN8470" s="77">
        <f>IF(H8470&lt;Variables!$G$13,1,0)</f>
        <v>0</v>
      </c>
      <c r="AO8470" s="77">
        <f>IF(R8470&lt;Variables!$G$12,0,1)</f>
        <v>0</v>
      </c>
      <c r="AP8470" s="78">
        <f t="shared" si="267"/>
        <v>0</v>
      </c>
      <c r="AQ8470" s="77">
        <f>IF(V8470&lt;Variables!$G$15,1,0)</f>
        <v>1</v>
      </c>
      <c r="AR8470" s="77">
        <v>0</v>
      </c>
      <c r="AS8470" s="77">
        <v>1</v>
      </c>
      <c r="AT8470" s="77">
        <v>0</v>
      </c>
      <c r="AU8470" s="77">
        <v>0</v>
      </c>
      <c r="BA8470" s="77">
        <v>-0.18</v>
      </c>
    </row>
    <row r="8471" spans="3:53" x14ac:dyDescent="0.25">
      <c r="C8471" s="77" t="s">
        <v>873</v>
      </c>
      <c r="D8471" s="77" t="s">
        <v>78</v>
      </c>
      <c r="E8471" s="77">
        <v>136.9</v>
      </c>
      <c r="F8471" s="77">
        <v>53.87</v>
      </c>
      <c r="G8471" s="77">
        <v>-2.54</v>
      </c>
      <c r="H8471" s="77">
        <v>5920</v>
      </c>
      <c r="I8471" s="77">
        <v>7.8689999999999998</v>
      </c>
      <c r="J8471" s="77" t="s">
        <v>74</v>
      </c>
      <c r="K8471" s="77">
        <v>48.65</v>
      </c>
      <c r="L8471" s="77">
        <v>137.28823</v>
      </c>
      <c r="M8471" s="77">
        <v>-0.50858693421859036</v>
      </c>
      <c r="N8471" s="77">
        <v>135.461162</v>
      </c>
      <c r="O8471" s="77">
        <v>0.83332962993481607</v>
      </c>
      <c r="P8471" s="77">
        <v>16198000</v>
      </c>
      <c r="Q8471" s="77">
        <v>1288000</v>
      </c>
      <c r="R8471" s="77">
        <v>12.58</v>
      </c>
      <c r="S8471" s="77">
        <v>36.688000000000002</v>
      </c>
      <c r="T8471" s="77">
        <v>9.7490000000000006</v>
      </c>
      <c r="U8471" s="77">
        <v>21.097200000000001</v>
      </c>
      <c r="V8471" s="77">
        <v>2.3642543815505519</v>
      </c>
      <c r="AC8471" s="77">
        <v>137.99</v>
      </c>
      <c r="AD8471" s="77">
        <v>130.19999999999999</v>
      </c>
      <c r="AH8471" s="77">
        <f>IF(AND(M8471&lt;Variables!$G$6,M8471&gt;Variables!$G$5),0,1)</f>
        <v>1</v>
      </c>
      <c r="AI8471" s="77">
        <f t="shared" si="266"/>
        <v>0</v>
      </c>
      <c r="AJ8471" s="77">
        <f>IF(I8471&gt;Variables!$G$7,0,1)</f>
        <v>1</v>
      </c>
      <c r="AK8471" s="77">
        <f>IF(F8471&gt;Variables!$G$8,0,1)</f>
        <v>0</v>
      </c>
      <c r="AL8471" s="77">
        <f>IF(G8471&gt;Variables!$G$9,0,1)</f>
        <v>1</v>
      </c>
      <c r="AM8471" s="77">
        <f>IF(AND(K8471&gt;Variables!$G$10,K8471&lt;Variables!$G$11),0,1)</f>
        <v>1</v>
      </c>
      <c r="AN8471" s="77">
        <f>IF(H8471&lt;Variables!$G$13,1,0)</f>
        <v>0</v>
      </c>
      <c r="AO8471" s="77">
        <f>IF(R8471&lt;Variables!$G$12,0,1)</f>
        <v>1</v>
      </c>
      <c r="AP8471" s="78">
        <f t="shared" si="267"/>
        <v>0</v>
      </c>
      <c r="AQ8471" s="77">
        <f>IF(V8471&lt;Variables!$G$15,1,0)</f>
        <v>1</v>
      </c>
      <c r="AR8471" s="77">
        <v>0</v>
      </c>
      <c r="AS8471" s="77">
        <v>0</v>
      </c>
      <c r="AT8471" s="77">
        <v>1</v>
      </c>
      <c r="AU8471" s="77">
        <v>0</v>
      </c>
      <c r="BA8471" s="77">
        <v>-1.59</v>
      </c>
    </row>
    <row r="8472" spans="3:53" x14ac:dyDescent="0.25">
      <c r="C8472" s="77" t="s">
        <v>873</v>
      </c>
      <c r="D8472" s="77" t="s">
        <v>581</v>
      </c>
      <c r="E8472" s="77">
        <v>108.71</v>
      </c>
      <c r="F8472" s="77">
        <v>15.6</v>
      </c>
      <c r="G8472" s="77">
        <v>-2.0099999999999998</v>
      </c>
      <c r="H8472" s="77">
        <v>5880</v>
      </c>
      <c r="I8472" s="77">
        <v>43.680999999999997</v>
      </c>
      <c r="J8472" s="77" t="s">
        <v>74</v>
      </c>
      <c r="K8472" s="77">
        <v>37.200000000000003</v>
      </c>
      <c r="L8472" s="77">
        <v>109.3361789473684</v>
      </c>
      <c r="M8472" s="77">
        <v>-0.96599218807238529</v>
      </c>
      <c r="N8472" s="77">
        <v>108.7476632653061</v>
      </c>
      <c r="O8472" s="77">
        <v>-0.43004442694570338</v>
      </c>
      <c r="P8472" s="77">
        <v>2142000</v>
      </c>
      <c r="Q8472" s="77">
        <v>826738</v>
      </c>
      <c r="R8472" s="77">
        <v>2.59</v>
      </c>
      <c r="S8472" s="77">
        <v>36.688000000000002</v>
      </c>
      <c r="T8472" s="77">
        <v>9.7490000000000006</v>
      </c>
      <c r="U8472" s="77">
        <v>21.097200000000001</v>
      </c>
      <c r="V8472" s="77">
        <v>2.2237985432687228</v>
      </c>
      <c r="AC8472" s="77">
        <v>109.265</v>
      </c>
      <c r="AD8472" s="77">
        <v>107.33</v>
      </c>
      <c r="AH8472" s="77">
        <f>IF(AND(M8472&lt;Variables!$G$6,M8472&gt;Variables!$G$5),0,1)</f>
        <v>1</v>
      </c>
      <c r="AI8472" s="77">
        <f t="shared" si="266"/>
        <v>0</v>
      </c>
      <c r="AJ8472" s="77">
        <f>IF(I8472&gt;Variables!$G$7,0,1)</f>
        <v>1</v>
      </c>
      <c r="AK8472" s="77">
        <f>IF(F8472&gt;Variables!$G$8,0,1)</f>
        <v>0</v>
      </c>
      <c r="AL8472" s="77">
        <f>IF(G8472&gt;Variables!$G$9,0,1)</f>
        <v>1</v>
      </c>
      <c r="AM8472" s="77">
        <f>IF(AND(K8472&gt;Variables!$G$10,K8472&lt;Variables!$G$11),0,1)</f>
        <v>1</v>
      </c>
      <c r="AN8472" s="77">
        <f>IF(H8472&lt;Variables!$G$13,1,0)</f>
        <v>0</v>
      </c>
      <c r="AO8472" s="77">
        <f>IF(R8472&lt;Variables!$G$12,0,1)</f>
        <v>1</v>
      </c>
      <c r="AP8472" s="78">
        <f t="shared" si="267"/>
        <v>0</v>
      </c>
      <c r="AQ8472" s="77">
        <f>IF(V8472&lt;Variables!$G$15,1,0)</f>
        <v>1</v>
      </c>
      <c r="AR8472" s="77">
        <v>0</v>
      </c>
      <c r="AS8472" s="77">
        <v>0</v>
      </c>
      <c r="AT8472" s="77">
        <v>1</v>
      </c>
      <c r="AU8472" s="77">
        <v>0</v>
      </c>
      <c r="BA8472" s="77">
        <v>-0.99</v>
      </c>
    </row>
    <row r="8473" spans="3:53" x14ac:dyDescent="0.25">
      <c r="C8473" s="77" t="s">
        <v>873</v>
      </c>
      <c r="D8473" s="77" t="s">
        <v>551</v>
      </c>
      <c r="E8473" s="77">
        <v>6.22</v>
      </c>
      <c r="F8473" s="77">
        <v>61.57</v>
      </c>
      <c r="G8473" s="77">
        <v>14.41</v>
      </c>
      <c r="H8473" s="77">
        <v>38.479999999999997</v>
      </c>
      <c r="I8473" s="77">
        <v>10.124000000000001</v>
      </c>
      <c r="J8473" s="77" t="s">
        <v>75</v>
      </c>
      <c r="K8473" s="77">
        <v>42.52</v>
      </c>
      <c r="L8473" s="77">
        <v>6.2032749999999997</v>
      </c>
      <c r="M8473" s="77">
        <v>-0.2172239663725965</v>
      </c>
      <c r="N8473" s="77">
        <v>6.4245739999999998</v>
      </c>
      <c r="O8473" s="77">
        <v>-3.6543123326153579</v>
      </c>
      <c r="P8473" s="77">
        <v>171590000</v>
      </c>
      <c r="Q8473" s="77">
        <v>11670000</v>
      </c>
      <c r="R8473" s="77">
        <v>14.7</v>
      </c>
      <c r="S8473" s="77">
        <v>36.688000000000002</v>
      </c>
      <c r="T8473" s="77">
        <v>9.7490000000000006</v>
      </c>
      <c r="U8473" s="77">
        <v>21.097200000000001</v>
      </c>
      <c r="V8473" s="77">
        <v>2.290462498870355</v>
      </c>
      <c r="AC8473" s="77">
        <v>7.52</v>
      </c>
      <c r="AD8473" s="77">
        <v>6.1</v>
      </c>
      <c r="AH8473" s="77">
        <f>IF(AND(M8473&lt;Variables!$G$6,M8473&gt;Variables!$G$5),0,1)</f>
        <v>1</v>
      </c>
      <c r="AI8473" s="77">
        <f t="shared" si="266"/>
        <v>1</v>
      </c>
      <c r="AJ8473" s="77">
        <f>IF(I8473&gt;Variables!$G$7,0,1)</f>
        <v>1</v>
      </c>
      <c r="AK8473" s="77">
        <f>IF(F8473&gt;Variables!$G$8,0,1)</f>
        <v>0</v>
      </c>
      <c r="AL8473" s="77">
        <f>IF(G8473&gt;Variables!$G$9,0,1)</f>
        <v>0</v>
      </c>
      <c r="AM8473" s="77">
        <f>IF(AND(K8473&gt;Variables!$G$10,K8473&lt;Variables!$G$11),0,1)</f>
        <v>1</v>
      </c>
      <c r="AN8473" s="77">
        <f>IF(H8473&lt;Variables!$G$13,1,0)</f>
        <v>1</v>
      </c>
      <c r="AO8473" s="77">
        <f>IF(R8473&lt;Variables!$G$12,0,1)</f>
        <v>1</v>
      </c>
      <c r="AP8473" s="78">
        <f t="shared" si="267"/>
        <v>1</v>
      </c>
      <c r="AQ8473" s="77">
        <f>IF(V8473&lt;Variables!$G$15,1,0)</f>
        <v>1</v>
      </c>
      <c r="AR8473" s="77">
        <v>1</v>
      </c>
      <c r="AS8473" s="77">
        <v>0</v>
      </c>
      <c r="AT8473" s="77">
        <v>0</v>
      </c>
      <c r="AU8473" s="77">
        <v>0</v>
      </c>
      <c r="BA8473" s="77">
        <v>2</v>
      </c>
    </row>
    <row r="8474" spans="3:53" x14ac:dyDescent="0.25">
      <c r="C8474" s="77" t="s">
        <v>873</v>
      </c>
      <c r="D8474" s="77" t="s">
        <v>436</v>
      </c>
      <c r="E8474" s="77">
        <v>5.32</v>
      </c>
      <c r="F8474" s="77">
        <v>31.13</v>
      </c>
      <c r="G8474" s="77">
        <v>20.22</v>
      </c>
      <c r="H8474" s="77">
        <v>41.82</v>
      </c>
      <c r="I8474" s="77">
        <v>0.56599999999999995</v>
      </c>
      <c r="J8474" s="77" t="s">
        <v>75</v>
      </c>
      <c r="K8474" s="77">
        <v>46.86</v>
      </c>
      <c r="L8474" s="77">
        <v>5.3983249999999989</v>
      </c>
      <c r="M8474" s="77">
        <v>-0.895185080557382</v>
      </c>
      <c r="N8474" s="77">
        <v>5.3927020000000008</v>
      </c>
      <c r="O8474" s="77">
        <v>-0.79184794561244287</v>
      </c>
      <c r="P8474" s="77">
        <v>14130000</v>
      </c>
      <c r="Q8474" s="77">
        <v>1680000</v>
      </c>
      <c r="R8474" s="77">
        <v>8.41</v>
      </c>
      <c r="S8474" s="77">
        <v>36.688000000000002</v>
      </c>
      <c r="T8474" s="77">
        <v>9.7490000000000006</v>
      </c>
      <c r="U8474" s="77">
        <v>21.097200000000001</v>
      </c>
      <c r="V8474" s="77">
        <v>2.3496265873247708</v>
      </c>
      <c r="AC8474" s="77">
        <v>6.45</v>
      </c>
      <c r="AD8474" s="77">
        <v>5</v>
      </c>
      <c r="AH8474" s="77">
        <f>IF(AND(M8474&lt;Variables!$G$6,M8474&gt;Variables!$G$5),0,1)</f>
        <v>1</v>
      </c>
      <c r="AI8474" s="77">
        <f t="shared" si="266"/>
        <v>0</v>
      </c>
      <c r="AJ8474" s="77">
        <f>IF(I8474&gt;Variables!$G$7,0,1)</f>
        <v>1</v>
      </c>
      <c r="AK8474" s="77">
        <f>IF(F8474&gt;Variables!$G$8,0,1)</f>
        <v>0</v>
      </c>
      <c r="AL8474" s="77">
        <f>IF(G8474&gt;Variables!$G$9,0,1)</f>
        <v>0</v>
      </c>
      <c r="AM8474" s="77">
        <f>IF(AND(K8474&gt;Variables!$G$10,K8474&lt;Variables!$G$11),0,1)</f>
        <v>1</v>
      </c>
      <c r="AN8474" s="77">
        <f>IF(H8474&lt;Variables!$G$13,1,0)</f>
        <v>1</v>
      </c>
      <c r="AO8474" s="77">
        <f>IF(R8474&lt;Variables!$G$12,0,1)</f>
        <v>1</v>
      </c>
      <c r="AP8474" s="78">
        <f t="shared" si="267"/>
        <v>1</v>
      </c>
      <c r="AQ8474" s="77">
        <f>IF(V8474&lt;Variables!$G$15,1,0)</f>
        <v>1</v>
      </c>
      <c r="AR8474" s="77">
        <v>0</v>
      </c>
      <c r="AS8474" s="77">
        <v>0</v>
      </c>
      <c r="AT8474" s="77">
        <v>1</v>
      </c>
      <c r="AU8474" s="77">
        <v>0</v>
      </c>
      <c r="BA8474" s="77">
        <v>-2.25</v>
      </c>
    </row>
    <row r="8475" spans="3:53" x14ac:dyDescent="0.25">
      <c r="C8475" s="77" t="s">
        <v>873</v>
      </c>
      <c r="D8475" s="77" t="s">
        <v>699</v>
      </c>
      <c r="E8475" s="77">
        <v>3.31</v>
      </c>
      <c r="F8475" s="77">
        <v>27.41</v>
      </c>
      <c r="G8475" s="77">
        <v>20.440000000000001</v>
      </c>
      <c r="H8475" s="77">
        <v>52.01</v>
      </c>
      <c r="I8475" s="77">
        <v>37.959000000000003</v>
      </c>
      <c r="J8475" s="77" t="s">
        <v>75</v>
      </c>
      <c r="K8475" s="77">
        <v>40.94</v>
      </c>
      <c r="L8475" s="77">
        <v>3.3273199999999989</v>
      </c>
      <c r="M8475" s="77">
        <v>-0.82108123053988114</v>
      </c>
      <c r="N8475" s="77">
        <v>3.379382000000001</v>
      </c>
      <c r="O8475" s="77">
        <v>-2.3490093750869452</v>
      </c>
      <c r="P8475" s="77">
        <v>4230000</v>
      </c>
      <c r="Q8475" s="77">
        <v>100560</v>
      </c>
      <c r="R8475" s="77">
        <v>42.06</v>
      </c>
      <c r="S8475" s="77">
        <v>36.688000000000002</v>
      </c>
      <c r="T8475" s="77">
        <v>9.7490000000000006</v>
      </c>
      <c r="U8475" s="77">
        <v>21.097200000000001</v>
      </c>
      <c r="V8475" s="77">
        <v>2.273002691694217</v>
      </c>
      <c r="AC8475" s="77">
        <v>3.9</v>
      </c>
      <c r="AD8475" s="77">
        <v>3.13</v>
      </c>
      <c r="AH8475" s="77">
        <f>IF(AND(M8475&lt;Variables!$G$6,M8475&gt;Variables!$G$5),0,1)</f>
        <v>1</v>
      </c>
      <c r="AI8475" s="77">
        <f t="shared" si="266"/>
        <v>1</v>
      </c>
      <c r="AJ8475" s="77">
        <f>IF(I8475&gt;Variables!$G$7,0,1)</f>
        <v>1</v>
      </c>
      <c r="AK8475" s="77">
        <f>IF(F8475&gt;Variables!$G$8,0,1)</f>
        <v>0</v>
      </c>
      <c r="AL8475" s="77">
        <f>IF(G8475&gt;Variables!$G$9,0,1)</f>
        <v>0</v>
      </c>
      <c r="AM8475" s="77">
        <f>IF(AND(K8475&gt;Variables!$G$10,K8475&lt;Variables!$G$11),0,1)</f>
        <v>1</v>
      </c>
      <c r="AN8475" s="77">
        <f>IF(H8475&lt;Variables!$G$13,1,0)</f>
        <v>1</v>
      </c>
      <c r="AO8475" s="77">
        <f>IF(R8475&lt;Variables!$G$12,0,1)</f>
        <v>1</v>
      </c>
      <c r="AP8475" s="78">
        <f t="shared" si="267"/>
        <v>1</v>
      </c>
      <c r="AQ8475" s="77">
        <f>IF(V8475&lt;Variables!$G$15,1,0)</f>
        <v>1</v>
      </c>
      <c r="AR8475" s="77">
        <v>0</v>
      </c>
      <c r="AS8475" s="77">
        <v>0</v>
      </c>
      <c r="AT8475" s="77">
        <v>1</v>
      </c>
      <c r="AU8475" s="77">
        <v>0</v>
      </c>
      <c r="BA8475" s="77">
        <v>-2.25</v>
      </c>
    </row>
    <row r="8476" spans="3:53" x14ac:dyDescent="0.25">
      <c r="C8476" s="77" t="s">
        <v>873</v>
      </c>
      <c r="D8476" s="77" t="s">
        <v>192</v>
      </c>
      <c r="E8476" s="77">
        <v>30.68</v>
      </c>
      <c r="F8476" s="77">
        <v>23.52</v>
      </c>
      <c r="G8476" s="77">
        <v>2.54</v>
      </c>
      <c r="H8476" s="77">
        <v>1750</v>
      </c>
      <c r="I8476" s="77">
        <v>185.25899999999999</v>
      </c>
      <c r="J8476" s="77" t="s">
        <v>75</v>
      </c>
      <c r="K8476" s="77">
        <v>61.46</v>
      </c>
      <c r="L8476" s="77">
        <v>30.208905000000009</v>
      </c>
      <c r="M8476" s="77">
        <v>0.80868538598136508</v>
      </c>
      <c r="N8476" s="77">
        <v>29.681443999999999</v>
      </c>
      <c r="O8476" s="77">
        <v>2.600129562429657</v>
      </c>
      <c r="P8476" s="77">
        <v>9444000</v>
      </c>
      <c r="Q8476" s="77">
        <v>1926000</v>
      </c>
      <c r="R8476" s="77">
        <v>4.9000000000000004</v>
      </c>
      <c r="S8476" s="77">
        <v>36.688000000000002</v>
      </c>
      <c r="T8476" s="77">
        <v>9.7490000000000006</v>
      </c>
      <c r="U8476" s="77">
        <v>21.097200000000001</v>
      </c>
      <c r="V8476" s="77">
        <v>2.4379351402610601</v>
      </c>
      <c r="AC8476" s="77">
        <v>31.5</v>
      </c>
      <c r="AD8476" s="77">
        <v>28.75</v>
      </c>
      <c r="AH8476" s="77">
        <f>IF(AND(M8476&lt;Variables!$G$6,M8476&gt;Variables!$G$5),0,1)</f>
        <v>1</v>
      </c>
      <c r="AI8476" s="77">
        <f t="shared" si="266"/>
        <v>0</v>
      </c>
      <c r="AJ8476" s="77">
        <f>IF(I8476&gt;Variables!$G$7,0,1)</f>
        <v>0</v>
      </c>
      <c r="AK8476" s="77">
        <f>IF(F8476&gt;Variables!$G$8,0,1)</f>
        <v>0</v>
      </c>
      <c r="AL8476" s="77">
        <f>IF(G8476&gt;Variables!$G$9,0,1)</f>
        <v>1</v>
      </c>
      <c r="AM8476" s="77">
        <f>IF(AND(K8476&gt;Variables!$G$10,K8476&lt;Variables!$G$11),0,1)</f>
        <v>1</v>
      </c>
      <c r="AN8476" s="77">
        <f>IF(H8476&lt;Variables!$G$13,1,0)</f>
        <v>0</v>
      </c>
      <c r="AO8476" s="77">
        <f>IF(R8476&lt;Variables!$G$12,0,1)</f>
        <v>1</v>
      </c>
      <c r="AP8476" s="78">
        <f t="shared" si="267"/>
        <v>1</v>
      </c>
      <c r="AQ8476" s="77">
        <f>IF(V8476&lt;Variables!$G$15,1,0)</f>
        <v>1</v>
      </c>
      <c r="AR8476" s="77">
        <v>1</v>
      </c>
      <c r="AS8476" s="77">
        <v>0</v>
      </c>
      <c r="AT8476" s="77">
        <v>0</v>
      </c>
      <c r="AU8476" s="77">
        <v>0</v>
      </c>
      <c r="BA8476" s="77">
        <v>0.67</v>
      </c>
    </row>
    <row r="8477" spans="3:53" x14ac:dyDescent="0.25">
      <c r="C8477" s="77" t="s">
        <v>873</v>
      </c>
      <c r="D8477" s="77" t="s">
        <v>649</v>
      </c>
      <c r="E8477" s="77">
        <v>67.53</v>
      </c>
      <c r="F8477" s="77">
        <v>14.57</v>
      </c>
      <c r="G8477" s="77">
        <v>12.01</v>
      </c>
      <c r="H8477" s="77">
        <v>4150</v>
      </c>
      <c r="I8477" s="77">
        <v>-6.9740000000000002</v>
      </c>
      <c r="J8477" s="77" t="s">
        <v>74</v>
      </c>
      <c r="K8477" s="77">
        <v>42.05</v>
      </c>
      <c r="L8477" s="77">
        <v>67.423215789473673</v>
      </c>
      <c r="M8477" s="77">
        <v>-0.32231596628709203</v>
      </c>
      <c r="N8477" s="77">
        <v>67.657926530612244</v>
      </c>
      <c r="O8477" s="77">
        <v>-0.66810579896757816</v>
      </c>
      <c r="P8477" s="77">
        <v>4390000</v>
      </c>
      <c r="Q8477" s="77">
        <v>2787000</v>
      </c>
      <c r="R8477" s="77">
        <v>1.58</v>
      </c>
      <c r="S8477" s="77">
        <v>36.688000000000002</v>
      </c>
      <c r="T8477" s="77">
        <v>9.7490000000000006</v>
      </c>
      <c r="U8477" s="77">
        <v>21.097200000000001</v>
      </c>
      <c r="V8477" s="77">
        <v>2.2856179694638992</v>
      </c>
      <c r="AC8477" s="77">
        <v>67.680000000000007</v>
      </c>
      <c r="AD8477" s="77">
        <v>65.63</v>
      </c>
      <c r="AH8477" s="77">
        <f>IF(AND(M8477&lt;Variables!$G$6,M8477&gt;Variables!$G$5),0,1)</f>
        <v>1</v>
      </c>
      <c r="AI8477" s="77">
        <f t="shared" si="266"/>
        <v>1</v>
      </c>
      <c r="AJ8477" s="77">
        <f>IF(I8477&gt;Variables!$G$7,0,1)</f>
        <v>1</v>
      </c>
      <c r="AK8477" s="77">
        <f>IF(F8477&gt;Variables!$G$8,0,1)</f>
        <v>0</v>
      </c>
      <c r="AL8477" s="77">
        <f>IF(G8477&gt;Variables!$G$9,0,1)</f>
        <v>0</v>
      </c>
      <c r="AM8477" s="77">
        <f>IF(AND(K8477&gt;Variables!$G$10,K8477&lt;Variables!$G$11),0,1)</f>
        <v>1</v>
      </c>
      <c r="AN8477" s="77">
        <f>IF(H8477&lt;Variables!$G$13,1,0)</f>
        <v>0</v>
      </c>
      <c r="AO8477" s="77">
        <f>IF(R8477&lt;Variables!$G$12,0,1)</f>
        <v>0</v>
      </c>
      <c r="AP8477" s="78">
        <f t="shared" si="267"/>
        <v>0</v>
      </c>
      <c r="AQ8477" s="77">
        <f>IF(V8477&lt;Variables!$G$15,1,0)</f>
        <v>1</v>
      </c>
      <c r="AR8477" s="77">
        <v>0</v>
      </c>
      <c r="AS8477" s="77">
        <v>0</v>
      </c>
      <c r="AT8477" s="77">
        <v>1</v>
      </c>
      <c r="AU8477" s="77">
        <v>0</v>
      </c>
      <c r="BA8477" s="77">
        <v>-1.51</v>
      </c>
    </row>
    <row r="8478" spans="3:53" x14ac:dyDescent="0.25">
      <c r="C8478" s="77" t="s">
        <v>873</v>
      </c>
      <c r="D8478" s="77" t="s">
        <v>680</v>
      </c>
      <c r="E8478" s="77">
        <v>91.33</v>
      </c>
      <c r="F8478" s="77">
        <v>11.04</v>
      </c>
      <c r="G8478" s="77">
        <v>10.27</v>
      </c>
      <c r="H8478" s="77">
        <v>2420</v>
      </c>
      <c r="I8478" s="77">
        <v>-12.555999999999999</v>
      </c>
      <c r="J8478" s="77" t="s">
        <v>75</v>
      </c>
      <c r="K8478" s="77">
        <v>56.97</v>
      </c>
      <c r="L8478" s="77">
        <v>91.071920000000006</v>
      </c>
      <c r="M8478" s="77">
        <v>0.25592959937596688</v>
      </c>
      <c r="N8478" s="77">
        <v>90.894824000000014</v>
      </c>
      <c r="O8478" s="77">
        <v>0.4512644196329515</v>
      </c>
      <c r="P8478" s="77">
        <v>842188</v>
      </c>
      <c r="Q8478" s="77">
        <v>941480</v>
      </c>
      <c r="R8478" s="77">
        <v>0.89</v>
      </c>
      <c r="S8478" s="77">
        <v>36.688000000000002</v>
      </c>
      <c r="T8478" s="77">
        <v>9.7490000000000006</v>
      </c>
      <c r="U8478" s="77">
        <v>21.097200000000001</v>
      </c>
      <c r="V8478" s="77">
        <v>2.4274033313757299</v>
      </c>
      <c r="AC8478" s="77">
        <v>91.34</v>
      </c>
      <c r="AD8478" s="77">
        <v>89.32</v>
      </c>
      <c r="AH8478" s="77">
        <f>IF(AND(M8478&lt;Variables!$G$6,M8478&gt;Variables!$G$5),0,1)</f>
        <v>1</v>
      </c>
      <c r="AI8478" s="77">
        <f t="shared" si="266"/>
        <v>0</v>
      </c>
      <c r="AJ8478" s="77">
        <f>IF(I8478&gt;Variables!$G$7,0,1)</f>
        <v>1</v>
      </c>
      <c r="AK8478" s="77">
        <f>IF(F8478&gt;Variables!$G$8,0,1)</f>
        <v>0</v>
      </c>
      <c r="AL8478" s="77">
        <f>IF(G8478&gt;Variables!$G$9,0,1)</f>
        <v>1</v>
      </c>
      <c r="AM8478" s="77">
        <f>IF(AND(K8478&gt;Variables!$G$10,K8478&lt;Variables!$G$11),0,1)</f>
        <v>1</v>
      </c>
      <c r="AN8478" s="77">
        <f>IF(H8478&lt;Variables!$G$13,1,0)</f>
        <v>0</v>
      </c>
      <c r="AO8478" s="77">
        <f>IF(R8478&lt;Variables!$G$12,0,1)</f>
        <v>0</v>
      </c>
      <c r="AP8478" s="78">
        <f t="shared" si="267"/>
        <v>1</v>
      </c>
      <c r="AQ8478" s="77">
        <f>IF(V8478&lt;Variables!$G$15,1,0)</f>
        <v>1</v>
      </c>
      <c r="AR8478" s="77">
        <v>0</v>
      </c>
      <c r="AS8478" s="77">
        <v>0</v>
      </c>
      <c r="AT8478" s="77">
        <v>1</v>
      </c>
      <c r="AU8478" s="77">
        <v>0</v>
      </c>
      <c r="BA8478" s="77">
        <v>-1.9</v>
      </c>
    </row>
    <row r="8479" spans="3:53" x14ac:dyDescent="0.25">
      <c r="C8479" s="77" t="s">
        <v>873</v>
      </c>
      <c r="D8479" s="77" t="s">
        <v>575</v>
      </c>
      <c r="E8479" s="77">
        <v>48.2</v>
      </c>
      <c r="F8479" s="77">
        <v>10.57</v>
      </c>
      <c r="G8479" s="77">
        <v>8.44</v>
      </c>
      <c r="H8479" s="77">
        <v>2630</v>
      </c>
      <c r="I8479" s="77">
        <v>-16.196000000000002</v>
      </c>
      <c r="J8479" s="77" t="s">
        <v>75</v>
      </c>
      <c r="K8479" s="77">
        <v>55.63</v>
      </c>
      <c r="L8479" s="77">
        <v>47.93318</v>
      </c>
      <c r="M8479" s="77">
        <v>0.1337695516967633</v>
      </c>
      <c r="N8479" s="77">
        <v>47.70391200000001</v>
      </c>
      <c r="O8479" s="77">
        <v>0.61501874311690208</v>
      </c>
      <c r="P8479" s="77">
        <v>1538000</v>
      </c>
      <c r="Q8479" s="77">
        <v>1620000</v>
      </c>
      <c r="R8479" s="77">
        <v>0.95</v>
      </c>
      <c r="S8479" s="77">
        <v>36.688000000000002</v>
      </c>
      <c r="T8479" s="77">
        <v>9.7490000000000006</v>
      </c>
      <c r="U8479" s="77">
        <v>21.097200000000001</v>
      </c>
      <c r="V8479" s="77">
        <v>2.4196737736562439</v>
      </c>
      <c r="AC8479" s="77">
        <v>48.879899999999999</v>
      </c>
      <c r="AD8479" s="77">
        <v>47.620399999999997</v>
      </c>
      <c r="AH8479" s="77">
        <f>IF(AND(M8479&lt;Variables!$G$6,M8479&gt;Variables!$G$5),0,1)</f>
        <v>1</v>
      </c>
      <c r="AI8479" s="77">
        <f t="shared" si="266"/>
        <v>0</v>
      </c>
      <c r="AJ8479" s="77">
        <f>IF(I8479&gt;Variables!$G$7,0,1)</f>
        <v>1</v>
      </c>
      <c r="AK8479" s="77">
        <f>IF(F8479&gt;Variables!$G$8,0,1)</f>
        <v>0</v>
      </c>
      <c r="AL8479" s="77">
        <f>IF(G8479&gt;Variables!$G$9,0,1)</f>
        <v>1</v>
      </c>
      <c r="AM8479" s="77">
        <f>IF(AND(K8479&gt;Variables!$G$10,K8479&lt;Variables!$G$11),0,1)</f>
        <v>1</v>
      </c>
      <c r="AN8479" s="77">
        <f>IF(H8479&lt;Variables!$G$13,1,0)</f>
        <v>0</v>
      </c>
      <c r="AO8479" s="77">
        <f>IF(R8479&lt;Variables!$G$12,0,1)</f>
        <v>0</v>
      </c>
      <c r="AP8479" s="78">
        <f t="shared" si="267"/>
        <v>1</v>
      </c>
      <c r="AQ8479" s="77">
        <f>IF(V8479&lt;Variables!$G$15,1,0)</f>
        <v>1</v>
      </c>
      <c r="AR8479" s="77">
        <v>0</v>
      </c>
      <c r="AS8479" s="77">
        <v>1</v>
      </c>
      <c r="AT8479" s="77">
        <v>0</v>
      </c>
      <c r="AU8479" s="77">
        <v>0</v>
      </c>
      <c r="BA8479" s="77">
        <v>-0.1</v>
      </c>
    </row>
    <row r="8480" spans="3:53" x14ac:dyDescent="0.25">
      <c r="C8480" s="77" t="s">
        <v>873</v>
      </c>
      <c r="D8480" s="77" t="s">
        <v>666</v>
      </c>
      <c r="E8480" s="77">
        <v>45.84</v>
      </c>
      <c r="F8480" s="77">
        <v>9.3699999999999992</v>
      </c>
      <c r="G8480" s="77">
        <v>-7.17</v>
      </c>
      <c r="H8480" s="77">
        <v>2780</v>
      </c>
      <c r="I8480" s="77">
        <v>-2.5299999999999998</v>
      </c>
      <c r="J8480" s="77" t="s">
        <v>75</v>
      </c>
      <c r="K8480" s="77">
        <v>50.08</v>
      </c>
      <c r="L8480" s="77">
        <v>45.926389999999998</v>
      </c>
      <c r="M8480" s="77">
        <v>-0.27520125139380802</v>
      </c>
      <c r="N8480" s="77">
        <v>45.502090000000003</v>
      </c>
      <c r="O8480" s="77">
        <v>0.65471717892519155</v>
      </c>
      <c r="P8480" s="77">
        <v>5203000</v>
      </c>
      <c r="Q8480" s="77">
        <v>1269000</v>
      </c>
      <c r="R8480" s="77">
        <v>4.0999999999999996</v>
      </c>
      <c r="S8480" s="77">
        <v>36.688000000000002</v>
      </c>
      <c r="T8480" s="77">
        <v>9.7490000000000006</v>
      </c>
      <c r="U8480" s="77">
        <v>21.097200000000001</v>
      </c>
      <c r="V8480" s="77">
        <v>2.375047615033361</v>
      </c>
      <c r="AC8480" s="77">
        <v>45.9</v>
      </c>
      <c r="AD8480" s="77">
        <v>43.42</v>
      </c>
      <c r="AH8480" s="77">
        <f>IF(AND(M8480&lt;Variables!$G$6,M8480&gt;Variables!$G$5),0,1)</f>
        <v>1</v>
      </c>
      <c r="AI8480" s="77">
        <f t="shared" si="266"/>
        <v>0</v>
      </c>
      <c r="AJ8480" s="77">
        <f>IF(I8480&gt;Variables!$G$7,0,1)</f>
        <v>1</v>
      </c>
      <c r="AK8480" s="77">
        <f>IF(F8480&gt;Variables!$G$8,0,1)</f>
        <v>0</v>
      </c>
      <c r="AL8480" s="77">
        <f>IF(G8480&gt;Variables!$G$9,0,1)</f>
        <v>1</v>
      </c>
      <c r="AM8480" s="77">
        <f>IF(AND(K8480&gt;Variables!$G$10,K8480&lt;Variables!$G$11),0,1)</f>
        <v>1</v>
      </c>
      <c r="AN8480" s="77">
        <f>IF(H8480&lt;Variables!$G$13,1,0)</f>
        <v>0</v>
      </c>
      <c r="AO8480" s="77">
        <f>IF(R8480&lt;Variables!$G$12,0,1)</f>
        <v>1</v>
      </c>
      <c r="AP8480" s="78">
        <f t="shared" si="267"/>
        <v>1</v>
      </c>
      <c r="AQ8480" s="77">
        <f>IF(V8480&lt;Variables!$G$15,1,0)</f>
        <v>1</v>
      </c>
      <c r="AR8480" s="77">
        <v>0</v>
      </c>
      <c r="AS8480" s="77">
        <v>0</v>
      </c>
      <c r="AT8480" s="77">
        <v>1</v>
      </c>
      <c r="AU8480" s="77">
        <v>0</v>
      </c>
      <c r="BA8480" s="77">
        <v>-2.25</v>
      </c>
    </row>
    <row r="8481" spans="3:53" x14ac:dyDescent="0.25">
      <c r="C8481" s="77" t="s">
        <v>873</v>
      </c>
      <c r="D8481" s="77" t="s">
        <v>183</v>
      </c>
      <c r="E8481" s="77">
        <v>49.25</v>
      </c>
      <c r="F8481" s="77">
        <v>12.75</v>
      </c>
      <c r="G8481" s="77">
        <v>9.84</v>
      </c>
      <c r="H8481" s="77">
        <v>6950</v>
      </c>
      <c r="I8481" s="77">
        <v>14296.115</v>
      </c>
      <c r="J8481" s="77" t="s">
        <v>75</v>
      </c>
      <c r="K8481" s="77">
        <v>65.849999999999994</v>
      </c>
      <c r="L8481" s="77">
        <v>48.522239999999996</v>
      </c>
      <c r="M8481" s="77">
        <v>0.96174455260104352</v>
      </c>
      <c r="N8481" s="77">
        <v>48.542444000000003</v>
      </c>
      <c r="O8481" s="77">
        <v>0.91972295420477324</v>
      </c>
      <c r="P8481" s="77">
        <v>1172000</v>
      </c>
      <c r="Q8481" s="77">
        <v>2152000</v>
      </c>
      <c r="R8481" s="77">
        <v>0.54</v>
      </c>
      <c r="S8481" s="77">
        <v>36.688000000000002</v>
      </c>
      <c r="T8481" s="77">
        <v>9.7490000000000006</v>
      </c>
      <c r="U8481" s="77">
        <v>21.097200000000001</v>
      </c>
      <c r="V8481" s="77">
        <v>2.4621769770859712</v>
      </c>
      <c r="AC8481" s="77">
        <v>50.4</v>
      </c>
      <c r="AD8481" s="77">
        <v>47.61</v>
      </c>
      <c r="AH8481" s="77">
        <f>IF(AND(M8481&lt;Variables!$G$6,M8481&gt;Variables!$G$5),0,1)</f>
        <v>1</v>
      </c>
      <c r="AI8481" s="77">
        <f t="shared" si="266"/>
        <v>1</v>
      </c>
      <c r="AJ8481" s="77">
        <f>IF(I8481&gt;Variables!$G$7,0,1)</f>
        <v>0</v>
      </c>
      <c r="AK8481" s="77">
        <f>IF(F8481&gt;Variables!$G$8,0,1)</f>
        <v>0</v>
      </c>
      <c r="AL8481" s="77">
        <f>IF(G8481&gt;Variables!$G$9,0,1)</f>
        <v>1</v>
      </c>
      <c r="AM8481" s="77">
        <f>IF(AND(K8481&gt;Variables!$G$10,K8481&lt;Variables!$G$11),0,1)</f>
        <v>0</v>
      </c>
      <c r="AN8481" s="77">
        <f>IF(H8481&lt;Variables!$G$13,1,0)</f>
        <v>0</v>
      </c>
      <c r="AO8481" s="77">
        <f>IF(R8481&lt;Variables!$G$12,0,1)</f>
        <v>0</v>
      </c>
      <c r="AP8481" s="78">
        <f t="shared" si="267"/>
        <v>1</v>
      </c>
      <c r="AQ8481" s="77">
        <f>IF(V8481&lt;Variables!$G$15,1,0)</f>
        <v>1</v>
      </c>
      <c r="AR8481" s="77">
        <v>1</v>
      </c>
      <c r="AS8481" s="77">
        <v>0</v>
      </c>
      <c r="AT8481" s="77">
        <v>0</v>
      </c>
      <c r="AU8481" s="77">
        <v>0</v>
      </c>
      <c r="BA8481" s="77">
        <v>2</v>
      </c>
    </row>
    <row r="8482" spans="3:53" x14ac:dyDescent="0.25">
      <c r="C8482" s="77" t="s">
        <v>873</v>
      </c>
      <c r="D8482" s="77" t="s">
        <v>475</v>
      </c>
      <c r="E8482" s="77">
        <v>56.12</v>
      </c>
      <c r="F8482" s="77">
        <v>9.11</v>
      </c>
      <c r="G8482" s="77">
        <v>6.41</v>
      </c>
      <c r="H8482" s="77">
        <v>5300</v>
      </c>
      <c r="I8482" s="77">
        <v>4.6310000000000002</v>
      </c>
      <c r="J8482" s="77" t="s">
        <v>75</v>
      </c>
      <c r="K8482" s="77">
        <v>63.96</v>
      </c>
      <c r="L8482" s="77">
        <v>55.689047058823533</v>
      </c>
      <c r="M8482" s="77">
        <v>0.48654619801676829</v>
      </c>
      <c r="N8482" s="77">
        <v>55.65372444444445</v>
      </c>
      <c r="O8482" s="77">
        <v>0.5503235562631329</v>
      </c>
      <c r="P8482" s="77">
        <v>426540</v>
      </c>
      <c r="Q8482" s="77">
        <v>447080</v>
      </c>
      <c r="R8482" s="77">
        <v>0.95</v>
      </c>
      <c r="S8482" s="77">
        <v>36.688000000000002</v>
      </c>
      <c r="T8482" s="77">
        <v>9.7490000000000006</v>
      </c>
      <c r="U8482" s="77">
        <v>21.097200000000001</v>
      </c>
      <c r="V8482" s="77">
        <v>2.479359568790144</v>
      </c>
      <c r="AC8482" s="77">
        <v>57.884999999999998</v>
      </c>
      <c r="AD8482" s="77">
        <v>55.2</v>
      </c>
      <c r="AH8482" s="77">
        <f>IF(AND(M8482&lt;Variables!$G$6,M8482&gt;Variables!$G$5),0,1)</f>
        <v>1</v>
      </c>
      <c r="AI8482" s="77">
        <f t="shared" si="266"/>
        <v>0</v>
      </c>
      <c r="AJ8482" s="77">
        <f>IF(I8482&gt;Variables!$G$7,0,1)</f>
        <v>1</v>
      </c>
      <c r="AK8482" s="77">
        <f>IF(F8482&gt;Variables!$G$8,0,1)</f>
        <v>0</v>
      </c>
      <c r="AL8482" s="77">
        <f>IF(G8482&gt;Variables!$G$9,0,1)</f>
        <v>1</v>
      </c>
      <c r="AM8482" s="77">
        <f>IF(AND(K8482&gt;Variables!$G$10,K8482&lt;Variables!$G$11),0,1)</f>
        <v>0</v>
      </c>
      <c r="AN8482" s="77">
        <f>IF(H8482&lt;Variables!$G$13,1,0)</f>
        <v>0</v>
      </c>
      <c r="AO8482" s="77">
        <f>IF(R8482&lt;Variables!$G$12,0,1)</f>
        <v>0</v>
      </c>
      <c r="AP8482" s="78">
        <f t="shared" si="267"/>
        <v>1</v>
      </c>
      <c r="AQ8482" s="77">
        <f>IF(V8482&lt;Variables!$G$15,1,0)</f>
        <v>1</v>
      </c>
      <c r="AR8482" s="77">
        <v>1</v>
      </c>
      <c r="AS8482" s="77">
        <v>0</v>
      </c>
      <c r="AT8482" s="77">
        <v>0</v>
      </c>
      <c r="AU8482" s="77">
        <v>0</v>
      </c>
      <c r="BA8482" s="77">
        <v>2</v>
      </c>
    </row>
    <row r="8483" spans="3:53" x14ac:dyDescent="0.25">
      <c r="C8483" s="77" t="s">
        <v>873</v>
      </c>
      <c r="D8483" s="77" t="s">
        <v>129</v>
      </c>
      <c r="E8483" s="77">
        <v>58.93</v>
      </c>
      <c r="F8483" s="77">
        <v>9.01</v>
      </c>
      <c r="G8483" s="77">
        <v>6.64</v>
      </c>
      <c r="H8483" s="77">
        <v>28450</v>
      </c>
      <c r="I8483" s="77">
        <v>933217.41399999999</v>
      </c>
      <c r="J8483" s="77" t="s">
        <v>75</v>
      </c>
      <c r="K8483" s="77">
        <v>43.16</v>
      </c>
      <c r="L8483" s="77">
        <v>58.985380000000013</v>
      </c>
      <c r="M8483" s="77">
        <v>-0.38616348661314021</v>
      </c>
      <c r="N8483" s="77">
        <v>58.786295999999993</v>
      </c>
      <c r="O8483" s="77">
        <v>-4.8814097761826172E-2</v>
      </c>
      <c r="P8483" s="77">
        <v>70672000</v>
      </c>
      <c r="Q8483" s="77">
        <v>155082000</v>
      </c>
      <c r="R8483" s="77">
        <v>0.46</v>
      </c>
      <c r="S8483" s="77">
        <v>36.688000000000002</v>
      </c>
      <c r="T8483" s="77">
        <v>9.7490000000000006</v>
      </c>
      <c r="U8483" s="77">
        <v>21.097200000000001</v>
      </c>
      <c r="V8483" s="77">
        <v>2.2985496080304642</v>
      </c>
      <c r="AC8483" s="77">
        <v>58.95</v>
      </c>
      <c r="AD8483" s="77">
        <v>56.76</v>
      </c>
      <c r="AH8483" s="77">
        <f>IF(AND(M8483&lt;Variables!$G$6,M8483&gt;Variables!$G$5),0,1)</f>
        <v>1</v>
      </c>
      <c r="AI8483" s="77">
        <f t="shared" si="266"/>
        <v>0</v>
      </c>
      <c r="AJ8483" s="77">
        <f>IF(I8483&gt;Variables!$G$7,0,1)</f>
        <v>0</v>
      </c>
      <c r="AK8483" s="77">
        <f>IF(F8483&gt;Variables!$G$8,0,1)</f>
        <v>0</v>
      </c>
      <c r="AL8483" s="77">
        <f>IF(G8483&gt;Variables!$G$9,0,1)</f>
        <v>1</v>
      </c>
      <c r="AM8483" s="77">
        <f>IF(AND(K8483&gt;Variables!$G$10,K8483&lt;Variables!$G$11),0,1)</f>
        <v>1</v>
      </c>
      <c r="AN8483" s="77">
        <f>IF(H8483&lt;Variables!$G$13,1,0)</f>
        <v>0</v>
      </c>
      <c r="AO8483" s="77">
        <f>IF(R8483&lt;Variables!$G$12,0,1)</f>
        <v>0</v>
      </c>
      <c r="AP8483" s="78">
        <f t="shared" si="267"/>
        <v>1</v>
      </c>
      <c r="AQ8483" s="77">
        <f>IF(V8483&lt;Variables!$G$15,1,0)</f>
        <v>1</v>
      </c>
      <c r="AR8483" s="77">
        <v>0</v>
      </c>
      <c r="AS8483" s="77">
        <v>0</v>
      </c>
      <c r="AT8483" s="77">
        <v>1</v>
      </c>
      <c r="AU8483" s="77">
        <v>0</v>
      </c>
      <c r="BA8483" s="77">
        <v>-2.25</v>
      </c>
    </row>
    <row r="8484" spans="3:53" x14ac:dyDescent="0.25">
      <c r="C8484" s="77" t="s">
        <v>873</v>
      </c>
      <c r="D8484" s="77" t="s">
        <v>661</v>
      </c>
      <c r="E8484" s="77">
        <v>52.73</v>
      </c>
      <c r="F8484" s="77">
        <v>22.44</v>
      </c>
      <c r="G8484" s="77">
        <v>21.03</v>
      </c>
      <c r="H8484" s="77">
        <v>1770</v>
      </c>
      <c r="I8484" s="77">
        <v>0.46500000000000002</v>
      </c>
      <c r="J8484" s="77" t="s">
        <v>74</v>
      </c>
      <c r="K8484" s="77">
        <v>46.47</v>
      </c>
      <c r="L8484" s="77">
        <v>52.621789999999997</v>
      </c>
      <c r="M8484" s="77">
        <v>-0.26945111521291898</v>
      </c>
      <c r="N8484" s="77">
        <v>52.413387999999998</v>
      </c>
      <c r="O8484" s="77">
        <v>0.12708966647985459</v>
      </c>
      <c r="P8484" s="77">
        <v>6607000</v>
      </c>
      <c r="Q8484" s="77">
        <v>2052000</v>
      </c>
      <c r="R8484" s="77">
        <v>3.22</v>
      </c>
      <c r="S8484" s="77">
        <v>36.688000000000002</v>
      </c>
      <c r="T8484" s="77">
        <v>9.7490000000000006</v>
      </c>
      <c r="U8484" s="77">
        <v>21.097200000000001</v>
      </c>
      <c r="V8484" s="77">
        <v>2.334687971878342</v>
      </c>
      <c r="AC8484" s="77">
        <v>53.15</v>
      </c>
      <c r="AD8484" s="77">
        <v>51.73</v>
      </c>
      <c r="AH8484" s="77">
        <f>IF(AND(M8484&lt;Variables!$G$6,M8484&gt;Variables!$G$5),0,1)</f>
        <v>1</v>
      </c>
      <c r="AI8484" s="77">
        <f t="shared" si="266"/>
        <v>0</v>
      </c>
      <c r="AJ8484" s="77">
        <f>IF(I8484&gt;Variables!$G$7,0,1)</f>
        <v>1</v>
      </c>
      <c r="AK8484" s="77">
        <f>IF(F8484&gt;Variables!$G$8,0,1)</f>
        <v>0</v>
      </c>
      <c r="AL8484" s="77">
        <f>IF(G8484&gt;Variables!$G$9,0,1)</f>
        <v>0</v>
      </c>
      <c r="AM8484" s="77">
        <f>IF(AND(K8484&gt;Variables!$G$10,K8484&lt;Variables!$G$11),0,1)</f>
        <v>1</v>
      </c>
      <c r="AN8484" s="77">
        <f>IF(H8484&lt;Variables!$G$13,1,0)</f>
        <v>0</v>
      </c>
      <c r="AO8484" s="77">
        <f>IF(R8484&lt;Variables!$G$12,0,1)</f>
        <v>1</v>
      </c>
      <c r="AP8484" s="78">
        <f t="shared" si="267"/>
        <v>0</v>
      </c>
      <c r="AQ8484" s="77">
        <f>IF(V8484&lt;Variables!$G$15,1,0)</f>
        <v>1</v>
      </c>
      <c r="AR8484" s="77">
        <v>0</v>
      </c>
      <c r="AS8484" s="77">
        <v>0</v>
      </c>
      <c r="AT8484" s="77">
        <v>1</v>
      </c>
      <c r="AU8484" s="77">
        <v>0</v>
      </c>
      <c r="BA8484" s="77">
        <v>-1.23</v>
      </c>
    </row>
    <row r="8485" spans="3:53" x14ac:dyDescent="0.25">
      <c r="C8485" s="77" t="s">
        <v>873</v>
      </c>
      <c r="D8485" s="77" t="s">
        <v>662</v>
      </c>
      <c r="E8485" s="77">
        <v>8.89</v>
      </c>
      <c r="F8485" s="77">
        <v>28.08</v>
      </c>
      <c r="G8485" s="77">
        <v>4.6399999999999997</v>
      </c>
      <c r="H8485" s="77">
        <v>583.41</v>
      </c>
      <c r="I8485" s="77">
        <v>24.995000000000001</v>
      </c>
      <c r="J8485" s="77" t="s">
        <v>74</v>
      </c>
      <c r="K8485" s="77">
        <v>52.37</v>
      </c>
      <c r="L8485" s="77">
        <v>8.8534789473684228</v>
      </c>
      <c r="M8485" s="77">
        <v>0.2283966873562977</v>
      </c>
      <c r="N8485" s="77">
        <v>8.889328571428571</v>
      </c>
      <c r="O8485" s="77">
        <v>-0.17581273212021609</v>
      </c>
      <c r="P8485" s="77">
        <v>7710000</v>
      </c>
      <c r="Q8485" s="77">
        <v>659720</v>
      </c>
      <c r="R8485" s="77">
        <v>11.69</v>
      </c>
      <c r="S8485" s="77">
        <v>36.688000000000002</v>
      </c>
      <c r="T8485" s="77">
        <v>9.7490000000000006</v>
      </c>
      <c r="U8485" s="77">
        <v>21.097200000000001</v>
      </c>
      <c r="V8485" s="77">
        <v>2.3840516112983239</v>
      </c>
      <c r="AC8485" s="77">
        <v>8.9700000000000006</v>
      </c>
      <c r="AD8485" s="77">
        <v>8.84</v>
      </c>
      <c r="AH8485" s="77">
        <f>IF(AND(M8485&lt;Variables!$G$6,M8485&gt;Variables!$G$5),0,1)</f>
        <v>1</v>
      </c>
      <c r="AI8485" s="77">
        <f t="shared" si="266"/>
        <v>1</v>
      </c>
      <c r="AJ8485" s="77">
        <f>IF(I8485&gt;Variables!$G$7,0,1)</f>
        <v>1</v>
      </c>
      <c r="AK8485" s="77">
        <f>IF(F8485&gt;Variables!$G$8,0,1)</f>
        <v>0</v>
      </c>
      <c r="AL8485" s="77">
        <f>IF(G8485&gt;Variables!$G$9,0,1)</f>
        <v>1</v>
      </c>
      <c r="AM8485" s="77">
        <f>IF(AND(K8485&gt;Variables!$G$10,K8485&lt;Variables!$G$11),0,1)</f>
        <v>1</v>
      </c>
      <c r="AN8485" s="77">
        <f>IF(H8485&lt;Variables!$G$13,1,0)</f>
        <v>1</v>
      </c>
      <c r="AO8485" s="77">
        <f>IF(R8485&lt;Variables!$G$12,0,1)</f>
        <v>1</v>
      </c>
      <c r="AP8485" s="78">
        <f t="shared" si="267"/>
        <v>0</v>
      </c>
      <c r="AQ8485" s="77">
        <f>IF(V8485&lt;Variables!$G$15,1,0)</f>
        <v>1</v>
      </c>
      <c r="AR8485" s="77">
        <v>0</v>
      </c>
      <c r="AS8485" s="77">
        <v>1</v>
      </c>
      <c r="AT8485" s="77">
        <v>0</v>
      </c>
      <c r="AU8485" s="77">
        <v>0</v>
      </c>
      <c r="BA8485" s="77">
        <v>0.52</v>
      </c>
    </row>
    <row r="8486" spans="3:53" x14ac:dyDescent="0.25">
      <c r="C8486" s="77" t="s">
        <v>874</v>
      </c>
      <c r="D8486" s="77" t="s">
        <v>705</v>
      </c>
      <c r="E8486" s="77">
        <v>620.33000000000004</v>
      </c>
      <c r="F8486" s="77">
        <v>12.33</v>
      </c>
      <c r="G8486" s="77">
        <v>8.34</v>
      </c>
      <c r="H8486" s="77">
        <v>5670</v>
      </c>
      <c r="I8486" s="77">
        <v>-28.731000000000002</v>
      </c>
      <c r="J8486" s="77" t="s">
        <v>74</v>
      </c>
      <c r="K8486" s="77">
        <v>50.73</v>
      </c>
      <c r="L8486" s="77">
        <v>617.67176842105266</v>
      </c>
      <c r="M8486" s="77">
        <v>3.2077162835829433E-2</v>
      </c>
      <c r="N8486" s="77">
        <v>616.58809795918376</v>
      </c>
      <c r="O8486" s="77">
        <v>0.20788627692601441</v>
      </c>
      <c r="P8486" s="77">
        <v>1048000</v>
      </c>
      <c r="Q8486" s="77">
        <v>748460</v>
      </c>
      <c r="R8486" s="77">
        <v>1.4</v>
      </c>
      <c r="S8486" s="77">
        <v>37.335999999999999</v>
      </c>
      <c r="T8486" s="77">
        <v>9.9629999999999992</v>
      </c>
      <c r="U8486" s="77">
        <v>21.4604</v>
      </c>
      <c r="V8486" s="77">
        <v>2.3736611674084909</v>
      </c>
      <c r="AC8486" s="77">
        <v>629.51</v>
      </c>
      <c r="AD8486" s="77">
        <v>613</v>
      </c>
      <c r="AH8486" s="77">
        <f>IF(AND(M8486&lt;Variables!$G$6,M8486&gt;Variables!$G$5),0,1)</f>
        <v>1</v>
      </c>
      <c r="AI8486" s="77">
        <f t="shared" si="266"/>
        <v>0</v>
      </c>
      <c r="AJ8486" s="77">
        <f>IF(I8486&gt;Variables!$G$7,0,1)</f>
        <v>1</v>
      </c>
      <c r="AK8486" s="77">
        <f>IF(F8486&gt;Variables!$G$8,0,1)</f>
        <v>0</v>
      </c>
      <c r="AL8486" s="77">
        <f>IF(G8486&gt;Variables!$G$9,0,1)</f>
        <v>1</v>
      </c>
      <c r="AM8486" s="77">
        <f>IF(AND(K8486&gt;Variables!$G$10,K8486&lt;Variables!$G$11),0,1)</f>
        <v>1</v>
      </c>
      <c r="AN8486" s="77">
        <f>IF(H8486&lt;Variables!$G$13,1,0)</f>
        <v>0</v>
      </c>
      <c r="AO8486" s="77">
        <f>IF(R8486&lt;Variables!$G$12,0,1)</f>
        <v>0</v>
      </c>
      <c r="AP8486" s="78">
        <f t="shared" si="267"/>
        <v>0</v>
      </c>
      <c r="AQ8486" s="77">
        <f>IF(V8486&lt;Variables!$G$15,1,0)</f>
        <v>1</v>
      </c>
      <c r="AR8486" s="77">
        <v>0</v>
      </c>
      <c r="AS8486" s="77">
        <v>1</v>
      </c>
      <c r="AT8486" s="77">
        <v>0</v>
      </c>
      <c r="AU8486" s="77">
        <v>0</v>
      </c>
      <c r="BA8486" s="77">
        <v>0.13</v>
      </c>
    </row>
    <row r="8487" spans="3:53" x14ac:dyDescent="0.25">
      <c r="C8487" s="77" t="s">
        <v>874</v>
      </c>
      <c r="D8487" s="77" t="s">
        <v>436</v>
      </c>
      <c r="E8487" s="77">
        <v>5.3</v>
      </c>
      <c r="F8487" s="77">
        <v>31.22</v>
      </c>
      <c r="G8487" s="77">
        <v>19.600000000000001</v>
      </c>
      <c r="H8487" s="77">
        <v>41.82</v>
      </c>
      <c r="I8487" s="77">
        <v>0.55600000000000005</v>
      </c>
      <c r="J8487" s="77" t="s">
        <v>75</v>
      </c>
      <c r="K8487" s="77">
        <v>45.98</v>
      </c>
      <c r="L8487" s="77">
        <v>5.3737199999999996</v>
      </c>
      <c r="M8487" s="77">
        <v>-0.96060085006291107</v>
      </c>
      <c r="N8487" s="77">
        <v>5.3800659999999993</v>
      </c>
      <c r="O8487" s="77">
        <v>-1.077421726796651</v>
      </c>
      <c r="P8487" s="77">
        <v>14280000</v>
      </c>
      <c r="Q8487" s="77">
        <v>1680000</v>
      </c>
      <c r="R8487" s="77">
        <v>8.5</v>
      </c>
      <c r="S8487" s="77">
        <v>37.335999999999999</v>
      </c>
      <c r="T8487" s="77">
        <v>9.9629999999999992</v>
      </c>
      <c r="U8487" s="77">
        <v>21.4604</v>
      </c>
      <c r="V8487" s="77">
        <v>2.3391760767766101</v>
      </c>
      <c r="AC8487" s="77">
        <v>6.45</v>
      </c>
      <c r="AD8487" s="77">
        <v>5</v>
      </c>
      <c r="AH8487" s="77">
        <f>IF(AND(M8487&lt;Variables!$G$6,M8487&gt;Variables!$G$5),0,1)</f>
        <v>1</v>
      </c>
      <c r="AI8487" s="77">
        <f t="shared" si="266"/>
        <v>1</v>
      </c>
      <c r="AJ8487" s="77">
        <f>IF(I8487&gt;Variables!$G$7,0,1)</f>
        <v>1</v>
      </c>
      <c r="AK8487" s="77">
        <f>IF(F8487&gt;Variables!$G$8,0,1)</f>
        <v>0</v>
      </c>
      <c r="AL8487" s="77">
        <f>IF(G8487&gt;Variables!$G$9,0,1)</f>
        <v>0</v>
      </c>
      <c r="AM8487" s="77">
        <f>IF(AND(K8487&gt;Variables!$G$10,K8487&lt;Variables!$G$11),0,1)</f>
        <v>1</v>
      </c>
      <c r="AN8487" s="77">
        <f>IF(H8487&lt;Variables!$G$13,1,0)</f>
        <v>1</v>
      </c>
      <c r="AO8487" s="77">
        <f>IF(R8487&lt;Variables!$G$12,0,1)</f>
        <v>1</v>
      </c>
      <c r="AP8487" s="78">
        <f t="shared" si="267"/>
        <v>1</v>
      </c>
      <c r="AQ8487" s="77">
        <f>IF(V8487&lt;Variables!$G$15,1,0)</f>
        <v>1</v>
      </c>
      <c r="AR8487" s="77">
        <v>1</v>
      </c>
      <c r="AS8487" s="77">
        <v>0</v>
      </c>
      <c r="AT8487" s="77">
        <v>0</v>
      </c>
      <c r="AU8487" s="77">
        <v>0</v>
      </c>
      <c r="BA8487" s="77">
        <v>2</v>
      </c>
    </row>
    <row r="8488" spans="3:53" x14ac:dyDescent="0.25">
      <c r="C8488" s="77" t="s">
        <v>874</v>
      </c>
      <c r="D8488" s="77" t="s">
        <v>699</v>
      </c>
      <c r="E8488" s="77">
        <v>3.3</v>
      </c>
      <c r="F8488" s="77">
        <v>27.41</v>
      </c>
      <c r="G8488" s="77">
        <v>20.07</v>
      </c>
      <c r="H8488" s="77">
        <v>52.01</v>
      </c>
      <c r="I8488" s="77">
        <v>37.927999999999997</v>
      </c>
      <c r="J8488" s="77" t="s">
        <v>75</v>
      </c>
      <c r="K8488" s="77">
        <v>38.78</v>
      </c>
      <c r="L8488" s="77">
        <v>3.3026157894736841</v>
      </c>
      <c r="M8488" s="77">
        <v>-0.38199385813796161</v>
      </c>
      <c r="N8488" s="77">
        <v>3.371864</v>
      </c>
      <c r="O8488" s="77">
        <v>-2.4278559277598371</v>
      </c>
      <c r="P8488" s="77">
        <v>4250000</v>
      </c>
      <c r="Q8488" s="77">
        <v>100560</v>
      </c>
      <c r="R8488" s="77">
        <v>42.26</v>
      </c>
      <c r="S8488" s="77">
        <v>37.335999999999999</v>
      </c>
      <c r="T8488" s="77">
        <v>9.9629999999999992</v>
      </c>
      <c r="U8488" s="77">
        <v>21.4604</v>
      </c>
      <c r="V8488" s="77">
        <v>2.2483147558085541</v>
      </c>
      <c r="AC8488" s="77">
        <v>3.9</v>
      </c>
      <c r="AD8488" s="77">
        <v>3.13</v>
      </c>
      <c r="AH8488" s="77">
        <f>IF(AND(M8488&lt;Variables!$G$6,M8488&gt;Variables!$G$5),0,1)</f>
        <v>1</v>
      </c>
      <c r="AI8488" s="77">
        <f t="shared" si="266"/>
        <v>1</v>
      </c>
      <c r="AJ8488" s="77">
        <f>IF(I8488&gt;Variables!$G$7,0,1)</f>
        <v>1</v>
      </c>
      <c r="AK8488" s="77">
        <f>IF(F8488&gt;Variables!$G$8,0,1)</f>
        <v>0</v>
      </c>
      <c r="AL8488" s="77">
        <f>IF(G8488&gt;Variables!$G$9,0,1)</f>
        <v>0</v>
      </c>
      <c r="AM8488" s="77">
        <f>IF(AND(K8488&gt;Variables!$G$10,K8488&lt;Variables!$G$11),0,1)</f>
        <v>1</v>
      </c>
      <c r="AN8488" s="77">
        <f>IF(H8488&lt;Variables!$G$13,1,0)</f>
        <v>1</v>
      </c>
      <c r="AO8488" s="77">
        <f>IF(R8488&lt;Variables!$G$12,0,1)</f>
        <v>1</v>
      </c>
      <c r="AP8488" s="78">
        <f t="shared" si="267"/>
        <v>1</v>
      </c>
      <c r="AQ8488" s="77">
        <f>IF(V8488&lt;Variables!$G$15,1,0)</f>
        <v>1</v>
      </c>
      <c r="AR8488" s="77">
        <v>0</v>
      </c>
      <c r="AS8488" s="77">
        <v>0</v>
      </c>
      <c r="AT8488" s="77">
        <v>1</v>
      </c>
      <c r="AU8488" s="77">
        <v>0</v>
      </c>
      <c r="BA8488" s="77">
        <v>-2.25</v>
      </c>
    </row>
    <row r="8489" spans="3:53" x14ac:dyDescent="0.25">
      <c r="C8489" s="77" t="s">
        <v>874</v>
      </c>
      <c r="D8489" s="77" t="s">
        <v>192</v>
      </c>
      <c r="E8489" s="77">
        <v>30.84</v>
      </c>
      <c r="F8489" s="77">
        <v>23.96</v>
      </c>
      <c r="G8489" s="77">
        <v>3.45</v>
      </c>
      <c r="H8489" s="77">
        <v>1750</v>
      </c>
      <c r="I8489" s="77">
        <v>186.001</v>
      </c>
      <c r="J8489" s="77" t="s">
        <v>75</v>
      </c>
      <c r="K8489" s="77">
        <v>64.92</v>
      </c>
      <c r="L8489" s="77">
        <v>30.431885000000001</v>
      </c>
      <c r="M8489" s="77">
        <v>0.96581266655021458</v>
      </c>
      <c r="N8489" s="77">
        <v>29.847282</v>
      </c>
      <c r="O8489" s="77">
        <v>2.9433768877179491</v>
      </c>
      <c r="P8489" s="77">
        <v>9736000</v>
      </c>
      <c r="Q8489" s="77">
        <v>1926000</v>
      </c>
      <c r="R8489" s="77">
        <v>5.0599999999999996</v>
      </c>
      <c r="S8489" s="77">
        <v>37.335999999999999</v>
      </c>
      <c r="T8489" s="77">
        <v>9.9629999999999992</v>
      </c>
      <c r="U8489" s="77">
        <v>21.4604</v>
      </c>
      <c r="V8489" s="77">
        <v>2.4548442073132191</v>
      </c>
      <c r="AC8489" s="77">
        <v>31.5</v>
      </c>
      <c r="AD8489" s="77">
        <v>28.75</v>
      </c>
      <c r="AH8489" s="77">
        <f>IF(AND(M8489&lt;Variables!$G$6,M8489&gt;Variables!$G$5),0,1)</f>
        <v>1</v>
      </c>
      <c r="AI8489" s="77">
        <f t="shared" si="266"/>
        <v>0</v>
      </c>
      <c r="AJ8489" s="77">
        <f>IF(I8489&gt;Variables!$G$7,0,1)</f>
        <v>0</v>
      </c>
      <c r="AK8489" s="77">
        <f>IF(F8489&gt;Variables!$G$8,0,1)</f>
        <v>0</v>
      </c>
      <c r="AL8489" s="77">
        <f>IF(G8489&gt;Variables!$G$9,0,1)</f>
        <v>1</v>
      </c>
      <c r="AM8489" s="77">
        <f>IF(AND(K8489&gt;Variables!$G$10,K8489&lt;Variables!$G$11),0,1)</f>
        <v>0</v>
      </c>
      <c r="AN8489" s="77">
        <f>IF(H8489&lt;Variables!$G$13,1,0)</f>
        <v>0</v>
      </c>
      <c r="AO8489" s="77">
        <f>IF(R8489&lt;Variables!$G$12,0,1)</f>
        <v>1</v>
      </c>
      <c r="AP8489" s="78">
        <f t="shared" si="267"/>
        <v>1</v>
      </c>
      <c r="AQ8489" s="77">
        <f>IF(V8489&lt;Variables!$G$15,1,0)</f>
        <v>1</v>
      </c>
      <c r="AR8489" s="77">
        <v>0</v>
      </c>
      <c r="AS8489" s="77">
        <v>0</v>
      </c>
      <c r="AT8489" s="77">
        <v>1</v>
      </c>
      <c r="AU8489" s="77">
        <v>0</v>
      </c>
      <c r="BA8489" s="77">
        <v>-2.25</v>
      </c>
    </row>
    <row r="8490" spans="3:53" x14ac:dyDescent="0.25">
      <c r="C8490" s="77" t="s">
        <v>874</v>
      </c>
      <c r="D8490" s="77" t="s">
        <v>662</v>
      </c>
      <c r="E8490" s="77">
        <v>8.91</v>
      </c>
      <c r="F8490" s="77">
        <v>27.93</v>
      </c>
      <c r="G8490" s="77">
        <v>4.72</v>
      </c>
      <c r="H8490" s="77">
        <v>583.41</v>
      </c>
      <c r="I8490" s="77">
        <v>24.98</v>
      </c>
      <c r="J8490" s="77" t="s">
        <v>74</v>
      </c>
      <c r="K8490" s="77">
        <v>53.65</v>
      </c>
      <c r="L8490" s="77">
        <v>8.8607599999999991</v>
      </c>
      <c r="M8490" s="77">
        <v>0.21713713044932609</v>
      </c>
      <c r="N8490" s="77">
        <v>8.8863219999999998</v>
      </c>
      <c r="O8490" s="77">
        <v>-7.1143044332616479E-2</v>
      </c>
      <c r="P8490" s="77">
        <v>7800000</v>
      </c>
      <c r="Q8490" s="77">
        <v>659720</v>
      </c>
      <c r="R8490" s="77">
        <v>11.82</v>
      </c>
      <c r="S8490" s="77">
        <v>37.335999999999999</v>
      </c>
      <c r="T8490" s="77">
        <v>9.9629999999999992</v>
      </c>
      <c r="U8490" s="77">
        <v>21.4604</v>
      </c>
      <c r="V8490" s="77">
        <v>2.3968795486888248</v>
      </c>
      <c r="AC8490" s="77">
        <v>8.9700000000000006</v>
      </c>
      <c r="AD8490" s="77">
        <v>8.84</v>
      </c>
      <c r="AH8490" s="77">
        <f>IF(AND(M8490&lt;Variables!$G$6,M8490&gt;Variables!$G$5),0,1)</f>
        <v>1</v>
      </c>
      <c r="AI8490" s="77">
        <f t="shared" si="266"/>
        <v>1</v>
      </c>
      <c r="AJ8490" s="77">
        <f>IF(I8490&gt;Variables!$G$7,0,1)</f>
        <v>1</v>
      </c>
      <c r="AK8490" s="77">
        <f>IF(F8490&gt;Variables!$G$8,0,1)</f>
        <v>0</v>
      </c>
      <c r="AL8490" s="77">
        <f>IF(G8490&gt;Variables!$G$9,0,1)</f>
        <v>1</v>
      </c>
      <c r="AM8490" s="77">
        <f>IF(AND(K8490&gt;Variables!$G$10,K8490&lt;Variables!$G$11),0,1)</f>
        <v>1</v>
      </c>
      <c r="AN8490" s="77">
        <f>IF(H8490&lt;Variables!$G$13,1,0)</f>
        <v>1</v>
      </c>
      <c r="AO8490" s="77">
        <f>IF(R8490&lt;Variables!$G$12,0,1)</f>
        <v>1</v>
      </c>
      <c r="AP8490" s="78">
        <f t="shared" si="267"/>
        <v>0</v>
      </c>
      <c r="AQ8490" s="77">
        <f>IF(V8490&lt;Variables!$G$15,1,0)</f>
        <v>1</v>
      </c>
      <c r="AR8490" s="77">
        <v>0</v>
      </c>
      <c r="AS8490" s="77">
        <v>0</v>
      </c>
      <c r="AT8490" s="77">
        <v>0</v>
      </c>
      <c r="AU8490" s="77">
        <v>1</v>
      </c>
      <c r="BA8490" s="77">
        <v>-0.26</v>
      </c>
    </row>
    <row r="8491" spans="3:53" x14ac:dyDescent="0.25">
      <c r="C8491" s="77" t="s">
        <v>874</v>
      </c>
      <c r="D8491" s="77" t="s">
        <v>667</v>
      </c>
      <c r="E8491" s="77">
        <v>86.49</v>
      </c>
      <c r="F8491" s="77">
        <v>79.58</v>
      </c>
      <c r="G8491" s="77">
        <v>1.06</v>
      </c>
      <c r="H8491" s="77">
        <v>-99999</v>
      </c>
      <c r="I8491" s="77">
        <v>7.9000000000000001E-2</v>
      </c>
      <c r="J8491" s="77" t="s">
        <v>74</v>
      </c>
      <c r="K8491" s="77">
        <v>74.709999999999994</v>
      </c>
      <c r="L8491" s="77">
        <v>86.158349999999984</v>
      </c>
      <c r="M8491" s="77">
        <v>-9.691457647434943E-3</v>
      </c>
      <c r="N8491" s="77">
        <v>86.153369999999995</v>
      </c>
      <c r="O8491" s="77">
        <v>-3.9116287615790996E-3</v>
      </c>
      <c r="P8491" s="77">
        <v>43239</v>
      </c>
      <c r="Q8491" s="77">
        <v>530</v>
      </c>
      <c r="R8491" s="77">
        <v>81.58</v>
      </c>
      <c r="S8491" s="77">
        <v>37.335999999999999</v>
      </c>
      <c r="T8491" s="77">
        <v>9.9629999999999992</v>
      </c>
      <c r="U8491" s="77">
        <v>21.4604</v>
      </c>
      <c r="V8491" s="77">
        <v>2.6239391843513689</v>
      </c>
      <c r="AC8491" s="77">
        <v>86.5</v>
      </c>
      <c r="AD8491" s="77">
        <v>86.05</v>
      </c>
      <c r="AH8491" s="77">
        <f>IF(AND(M8491&lt;Variables!$G$6,M8491&gt;Variables!$G$5),0,1)</f>
        <v>1</v>
      </c>
      <c r="AI8491" s="77">
        <f t="shared" si="266"/>
        <v>0</v>
      </c>
      <c r="AJ8491" s="77">
        <f>IF(I8491&gt;Variables!$G$7,0,1)</f>
        <v>1</v>
      </c>
      <c r="AK8491" s="77">
        <f>IF(F8491&gt;Variables!$G$8,0,1)</f>
        <v>0</v>
      </c>
      <c r="AL8491" s="77">
        <f>IF(G8491&gt;Variables!$G$9,0,1)</f>
        <v>1</v>
      </c>
      <c r="AM8491" s="77">
        <f>IF(AND(K8491&gt;Variables!$G$10,K8491&lt;Variables!$G$11),0,1)</f>
        <v>1</v>
      </c>
      <c r="AN8491" s="77">
        <f>IF(H8491&lt;Variables!$G$13,1,0)</f>
        <v>1</v>
      </c>
      <c r="AO8491" s="77">
        <f>IF(R8491&lt;Variables!$G$12,0,1)</f>
        <v>1</v>
      </c>
      <c r="AP8491" s="78">
        <f t="shared" si="267"/>
        <v>0</v>
      </c>
      <c r="AQ8491" s="77">
        <f>IF(V8491&lt;Variables!$G$15,1,0)</f>
        <v>1</v>
      </c>
      <c r="AR8491" s="77">
        <v>0</v>
      </c>
      <c r="AS8491" s="77">
        <v>0</v>
      </c>
      <c r="AT8491" s="77">
        <v>0</v>
      </c>
      <c r="AU8491" s="77">
        <v>0</v>
      </c>
      <c r="BA8491" s="77">
        <v>0</v>
      </c>
    </row>
    <row r="8492" spans="3:53" x14ac:dyDescent="0.25">
      <c r="C8492" s="77" t="s">
        <v>874</v>
      </c>
      <c r="D8492" s="77" t="s">
        <v>183</v>
      </c>
      <c r="E8492" s="77">
        <v>49.29</v>
      </c>
      <c r="F8492" s="77">
        <v>12.86</v>
      </c>
      <c r="G8492" s="77">
        <v>9.98</v>
      </c>
      <c r="H8492" s="77">
        <v>6950</v>
      </c>
      <c r="I8492" s="77">
        <v>14347.056</v>
      </c>
      <c r="J8492" s="77" t="s">
        <v>75</v>
      </c>
      <c r="K8492" s="77">
        <v>61.63</v>
      </c>
      <c r="L8492" s="77">
        <v>48.731234999999991</v>
      </c>
      <c r="M8492" s="77">
        <v>0.6533078835371342</v>
      </c>
      <c r="N8492" s="77">
        <v>48.624423999999998</v>
      </c>
      <c r="O8492" s="77">
        <v>0.8744083014741737</v>
      </c>
      <c r="P8492" s="77">
        <v>1188000</v>
      </c>
      <c r="Q8492" s="77">
        <v>2152000</v>
      </c>
      <c r="R8492" s="77">
        <v>0.55000000000000004</v>
      </c>
      <c r="S8492" s="77">
        <v>37.335999999999999</v>
      </c>
      <c r="T8492" s="77">
        <v>9.9629999999999992</v>
      </c>
      <c r="U8492" s="77">
        <v>21.4604</v>
      </c>
      <c r="V8492" s="77">
        <v>2.4485578556882039</v>
      </c>
      <c r="AC8492" s="77">
        <v>50.4</v>
      </c>
      <c r="AD8492" s="77">
        <v>47.61</v>
      </c>
      <c r="AH8492" s="77">
        <f>IF(AND(M8492&lt;Variables!$G$6,M8492&gt;Variables!$G$5),0,1)</f>
        <v>1</v>
      </c>
      <c r="AI8492" s="77">
        <f t="shared" si="266"/>
        <v>0</v>
      </c>
      <c r="AJ8492" s="77">
        <f>IF(I8492&gt;Variables!$G$7,0,1)</f>
        <v>0</v>
      </c>
      <c r="AK8492" s="77">
        <f>IF(F8492&gt;Variables!$G$8,0,1)</f>
        <v>0</v>
      </c>
      <c r="AL8492" s="77">
        <f>IF(G8492&gt;Variables!$G$9,0,1)</f>
        <v>1</v>
      </c>
      <c r="AM8492" s="77">
        <f>IF(AND(K8492&gt;Variables!$G$10,K8492&lt;Variables!$G$11),0,1)</f>
        <v>1</v>
      </c>
      <c r="AN8492" s="77">
        <f>IF(H8492&lt;Variables!$G$13,1,0)</f>
        <v>0</v>
      </c>
      <c r="AO8492" s="77">
        <f>IF(R8492&lt;Variables!$G$12,0,1)</f>
        <v>0</v>
      </c>
      <c r="AP8492" s="78">
        <f t="shared" si="267"/>
        <v>1</v>
      </c>
      <c r="AQ8492" s="77">
        <f>IF(V8492&lt;Variables!$G$15,1,0)</f>
        <v>1</v>
      </c>
      <c r="AR8492" s="77">
        <v>1</v>
      </c>
      <c r="AS8492" s="77">
        <v>0</v>
      </c>
      <c r="AT8492" s="77">
        <v>0</v>
      </c>
      <c r="AU8492" s="77">
        <v>0</v>
      </c>
      <c r="BA8492" s="77">
        <v>2</v>
      </c>
    </row>
    <row r="8493" spans="3:53" x14ac:dyDescent="0.25">
      <c r="C8493" s="77" t="s">
        <v>874</v>
      </c>
      <c r="D8493" s="77" t="s">
        <v>680</v>
      </c>
      <c r="E8493" s="77">
        <v>91.25</v>
      </c>
      <c r="F8493" s="77">
        <v>10.8</v>
      </c>
      <c r="G8493" s="77">
        <v>9.93</v>
      </c>
      <c r="H8493" s="77">
        <v>2420</v>
      </c>
      <c r="I8493" s="77">
        <v>-12.631</v>
      </c>
      <c r="J8493" s="77" t="s">
        <v>75</v>
      </c>
      <c r="K8493" s="77">
        <v>50.71</v>
      </c>
      <c r="L8493" s="77">
        <v>91.007815789473682</v>
      </c>
      <c r="M8493" s="77">
        <v>1.338809246284911E-2</v>
      </c>
      <c r="N8493" s="77">
        <v>90.907353061224498</v>
      </c>
      <c r="O8493" s="77">
        <v>0.12391400143356091</v>
      </c>
      <c r="P8493" s="77">
        <v>849009</v>
      </c>
      <c r="Q8493" s="77">
        <v>941480</v>
      </c>
      <c r="R8493" s="77">
        <v>0.9</v>
      </c>
      <c r="S8493" s="77">
        <v>37.335999999999999</v>
      </c>
      <c r="T8493" s="77">
        <v>9.9629999999999992</v>
      </c>
      <c r="U8493" s="77">
        <v>21.4604</v>
      </c>
      <c r="V8493" s="77">
        <v>2.3739800575801331</v>
      </c>
      <c r="AC8493" s="77">
        <v>91.32</v>
      </c>
      <c r="AD8493" s="77">
        <v>89.32</v>
      </c>
      <c r="AH8493" s="77">
        <f>IF(AND(M8493&lt;Variables!$G$6,M8493&gt;Variables!$G$5),0,1)</f>
        <v>1</v>
      </c>
      <c r="AI8493" s="77">
        <f t="shared" si="266"/>
        <v>0</v>
      </c>
      <c r="AJ8493" s="77">
        <f>IF(I8493&gt;Variables!$G$7,0,1)</f>
        <v>1</v>
      </c>
      <c r="AK8493" s="77">
        <f>IF(F8493&gt;Variables!$G$8,0,1)</f>
        <v>0</v>
      </c>
      <c r="AL8493" s="77">
        <f>IF(G8493&gt;Variables!$G$9,0,1)</f>
        <v>1</v>
      </c>
      <c r="AM8493" s="77">
        <f>IF(AND(K8493&gt;Variables!$G$10,K8493&lt;Variables!$G$11),0,1)</f>
        <v>1</v>
      </c>
      <c r="AN8493" s="77">
        <f>IF(H8493&lt;Variables!$G$13,1,0)</f>
        <v>0</v>
      </c>
      <c r="AO8493" s="77">
        <f>IF(R8493&lt;Variables!$G$12,0,1)</f>
        <v>0</v>
      </c>
      <c r="AP8493" s="78">
        <f t="shared" si="267"/>
        <v>1</v>
      </c>
      <c r="AQ8493" s="77">
        <f>IF(V8493&lt;Variables!$G$15,1,0)</f>
        <v>1</v>
      </c>
      <c r="AR8493" s="77">
        <v>0</v>
      </c>
      <c r="AS8493" s="77">
        <v>0</v>
      </c>
      <c r="AT8493" s="77">
        <v>1</v>
      </c>
      <c r="AU8493" s="77">
        <v>0</v>
      </c>
      <c r="BA8493" s="77">
        <v>-1.69</v>
      </c>
    </row>
    <row r="8494" spans="3:53" x14ac:dyDescent="0.25">
      <c r="C8494" s="77" t="s">
        <v>874</v>
      </c>
      <c r="D8494" s="77" t="s">
        <v>575</v>
      </c>
      <c r="E8494" s="77">
        <v>48.03</v>
      </c>
      <c r="F8494" s="77">
        <v>10.62</v>
      </c>
      <c r="G8494" s="77">
        <v>8.42</v>
      </c>
      <c r="H8494" s="77">
        <v>2630</v>
      </c>
      <c r="I8494" s="77">
        <v>-16.201000000000001</v>
      </c>
      <c r="J8494" s="77" t="s">
        <v>75</v>
      </c>
      <c r="K8494" s="77">
        <v>52.06</v>
      </c>
      <c r="L8494" s="77">
        <v>48.029680000000013</v>
      </c>
      <c r="M8494" s="77">
        <v>-8.6779674567905918E-2</v>
      </c>
      <c r="N8494" s="77">
        <v>47.772243999999993</v>
      </c>
      <c r="O8494" s="77">
        <v>0.45163463537531562</v>
      </c>
      <c r="P8494" s="77">
        <v>1562000</v>
      </c>
      <c r="Q8494" s="77">
        <v>1620000</v>
      </c>
      <c r="R8494" s="77">
        <v>0.96</v>
      </c>
      <c r="S8494" s="77">
        <v>37.335999999999999</v>
      </c>
      <c r="T8494" s="77">
        <v>9.9629999999999992</v>
      </c>
      <c r="U8494" s="77">
        <v>21.4604</v>
      </c>
      <c r="V8494" s="77">
        <v>2.3911141481210789</v>
      </c>
      <c r="AC8494" s="77">
        <v>48.879899999999999</v>
      </c>
      <c r="AD8494" s="77">
        <v>47.620399999999997</v>
      </c>
      <c r="AH8494" s="77">
        <f>IF(AND(M8494&lt;Variables!$G$6,M8494&gt;Variables!$G$5),0,1)</f>
        <v>1</v>
      </c>
      <c r="AI8494" s="77">
        <f t="shared" si="266"/>
        <v>0</v>
      </c>
      <c r="AJ8494" s="77">
        <f>IF(I8494&gt;Variables!$G$7,0,1)</f>
        <v>1</v>
      </c>
      <c r="AK8494" s="77">
        <f>IF(F8494&gt;Variables!$G$8,0,1)</f>
        <v>0</v>
      </c>
      <c r="AL8494" s="77">
        <f>IF(G8494&gt;Variables!$G$9,0,1)</f>
        <v>1</v>
      </c>
      <c r="AM8494" s="77">
        <f>IF(AND(K8494&gt;Variables!$G$10,K8494&lt;Variables!$G$11),0,1)</f>
        <v>1</v>
      </c>
      <c r="AN8494" s="77">
        <f>IF(H8494&lt;Variables!$G$13,1,0)</f>
        <v>0</v>
      </c>
      <c r="AO8494" s="77">
        <f>IF(R8494&lt;Variables!$G$12,0,1)</f>
        <v>0</v>
      </c>
      <c r="AP8494" s="78">
        <f t="shared" si="267"/>
        <v>1</v>
      </c>
      <c r="AQ8494" s="77">
        <f>IF(V8494&lt;Variables!$G$15,1,0)</f>
        <v>1</v>
      </c>
      <c r="AR8494" s="77">
        <v>0</v>
      </c>
      <c r="AS8494" s="77">
        <v>1</v>
      </c>
      <c r="AT8494" s="77">
        <v>0</v>
      </c>
      <c r="AU8494" s="77">
        <v>0</v>
      </c>
      <c r="BA8494" s="77">
        <v>0.28999999999999998</v>
      </c>
    </row>
    <row r="8495" spans="3:53" x14ac:dyDescent="0.25">
      <c r="C8495" s="77" t="s">
        <v>874</v>
      </c>
      <c r="D8495" s="77" t="s">
        <v>475</v>
      </c>
      <c r="E8495" s="77">
        <v>56.36</v>
      </c>
      <c r="F8495" s="77">
        <v>9.7100000000000009</v>
      </c>
      <c r="G8495" s="77">
        <v>6.85</v>
      </c>
      <c r="H8495" s="77">
        <v>5300</v>
      </c>
      <c r="I8495" s="77">
        <v>4.6710000000000003</v>
      </c>
      <c r="J8495" s="77" t="s">
        <v>75</v>
      </c>
      <c r="K8495" s="77">
        <v>67.650000000000006</v>
      </c>
      <c r="L8495" s="77">
        <v>55.826781250000003</v>
      </c>
      <c r="M8495" s="77">
        <v>0.65957367011913126</v>
      </c>
      <c r="N8495" s="77">
        <v>55.722461363636377</v>
      </c>
      <c r="O8495" s="77">
        <v>0.84802182961715811</v>
      </c>
      <c r="P8495" s="77">
        <v>441848</v>
      </c>
      <c r="Q8495" s="77">
        <v>447080</v>
      </c>
      <c r="R8495" s="77">
        <v>0.99</v>
      </c>
      <c r="S8495" s="77">
        <v>37.335999999999999</v>
      </c>
      <c r="T8495" s="77">
        <v>9.9629999999999992</v>
      </c>
      <c r="U8495" s="77">
        <v>21.4604</v>
      </c>
      <c r="V8495" s="77">
        <v>2.4990845039751859</v>
      </c>
      <c r="AC8495" s="77">
        <v>57.884999999999998</v>
      </c>
      <c r="AD8495" s="77">
        <v>55.2</v>
      </c>
      <c r="AH8495" s="77">
        <f>IF(AND(M8495&lt;Variables!$G$6,M8495&gt;Variables!$G$5),0,1)</f>
        <v>1</v>
      </c>
      <c r="AI8495" s="77">
        <f t="shared" si="266"/>
        <v>0</v>
      </c>
      <c r="AJ8495" s="77">
        <f>IF(I8495&gt;Variables!$G$7,0,1)</f>
        <v>1</v>
      </c>
      <c r="AK8495" s="77">
        <f>IF(F8495&gt;Variables!$G$8,0,1)</f>
        <v>0</v>
      </c>
      <c r="AL8495" s="77">
        <f>IF(G8495&gt;Variables!$G$9,0,1)</f>
        <v>1</v>
      </c>
      <c r="AM8495" s="77">
        <f>IF(AND(K8495&gt;Variables!$G$10,K8495&lt;Variables!$G$11),0,1)</f>
        <v>0</v>
      </c>
      <c r="AN8495" s="77">
        <f>IF(H8495&lt;Variables!$G$13,1,0)</f>
        <v>0</v>
      </c>
      <c r="AO8495" s="77">
        <f>IF(R8495&lt;Variables!$G$12,0,1)</f>
        <v>0</v>
      </c>
      <c r="AP8495" s="78">
        <f t="shared" si="267"/>
        <v>1</v>
      </c>
      <c r="AQ8495" s="77">
        <f>IF(V8495&lt;Variables!$G$15,1,0)</f>
        <v>1</v>
      </c>
      <c r="AR8495" s="77">
        <v>1</v>
      </c>
      <c r="AS8495" s="77">
        <v>0</v>
      </c>
      <c r="AT8495" s="77">
        <v>0</v>
      </c>
      <c r="AU8495" s="77">
        <v>0</v>
      </c>
      <c r="BA8495" s="77">
        <v>1.64</v>
      </c>
    </row>
    <row r="8496" spans="3:53" x14ac:dyDescent="0.25">
      <c r="C8496" s="77" t="s">
        <v>874</v>
      </c>
      <c r="D8496" s="77" t="s">
        <v>707</v>
      </c>
      <c r="E8496" s="77">
        <v>3.84</v>
      </c>
      <c r="F8496" s="77">
        <v>10.17</v>
      </c>
      <c r="G8496" s="77">
        <v>19.25</v>
      </c>
      <c r="H8496" s="77">
        <v>-99999</v>
      </c>
      <c r="I8496" s="77">
        <v>-16.405000000000001</v>
      </c>
      <c r="J8496" s="77" t="s">
        <v>75</v>
      </c>
      <c r="K8496" s="77">
        <v>68.650000000000006</v>
      </c>
      <c r="L8496" s="77">
        <v>3.86</v>
      </c>
      <c r="M8496" s="77">
        <v>-0.51813471502590724</v>
      </c>
      <c r="N8496" s="77">
        <v>3.7075</v>
      </c>
      <c r="O8496" s="77">
        <v>3.5738368172623018</v>
      </c>
      <c r="P8496" s="77">
        <v>66481</v>
      </c>
      <c r="Q8496" s="77">
        <v>17800</v>
      </c>
      <c r="R8496" s="77">
        <v>3.73</v>
      </c>
      <c r="S8496" s="77">
        <v>37.335999999999999</v>
      </c>
      <c r="T8496" s="77">
        <v>9.9629999999999992</v>
      </c>
      <c r="U8496" s="77">
        <v>21.4604</v>
      </c>
      <c r="V8496" s="77">
        <v>2.6015928601036271</v>
      </c>
      <c r="AC8496" s="77">
        <v>3.83</v>
      </c>
      <c r="AD8496" s="77">
        <v>3.2501000000000002</v>
      </c>
      <c r="AH8496" s="77">
        <f>IF(AND(M8496&lt;Variables!$G$6,M8496&gt;Variables!$G$5),0,1)</f>
        <v>1</v>
      </c>
      <c r="AI8496" s="77">
        <f t="shared" si="266"/>
        <v>0</v>
      </c>
      <c r="AJ8496" s="77">
        <f>IF(I8496&gt;Variables!$G$7,0,1)</f>
        <v>1</v>
      </c>
      <c r="AK8496" s="77">
        <f>IF(F8496&gt;Variables!$G$8,0,1)</f>
        <v>0</v>
      </c>
      <c r="AL8496" s="77">
        <f>IF(G8496&gt;Variables!$G$9,0,1)</f>
        <v>0</v>
      </c>
      <c r="AM8496" s="77">
        <f>IF(AND(K8496&gt;Variables!$G$10,K8496&lt;Variables!$G$11),0,1)</f>
        <v>0</v>
      </c>
      <c r="AN8496" s="77">
        <f>IF(H8496&lt;Variables!$G$13,1,0)</f>
        <v>1</v>
      </c>
      <c r="AO8496" s="77">
        <f>IF(R8496&lt;Variables!$G$12,0,1)</f>
        <v>1</v>
      </c>
      <c r="AP8496" s="78">
        <f t="shared" si="267"/>
        <v>1</v>
      </c>
      <c r="AQ8496" s="77">
        <f>IF(V8496&lt;Variables!$G$15,1,0)</f>
        <v>1</v>
      </c>
      <c r="AR8496" s="77">
        <v>0</v>
      </c>
      <c r="AS8496" s="77">
        <v>0</v>
      </c>
      <c r="AT8496" s="77">
        <v>1</v>
      </c>
      <c r="AU8496" s="77">
        <v>0</v>
      </c>
      <c r="BA8496" s="77">
        <v>-2.25</v>
      </c>
    </row>
    <row r="8497" spans="3:53" x14ac:dyDescent="0.25">
      <c r="C8497" s="77" t="s">
        <v>874</v>
      </c>
      <c r="D8497" s="77" t="s">
        <v>749</v>
      </c>
      <c r="E8497" s="77">
        <v>3.29</v>
      </c>
      <c r="F8497" s="77">
        <v>9.67</v>
      </c>
      <c r="G8497" s="77">
        <v>9.67</v>
      </c>
      <c r="H8497" s="77">
        <v>-99999</v>
      </c>
      <c r="I8497" s="77">
        <v>-7.3680000000000003</v>
      </c>
      <c r="J8497" s="77" t="s">
        <v>75</v>
      </c>
      <c r="K8497" s="77">
        <v>67.22</v>
      </c>
      <c r="L8497" s="77">
        <v>-99999</v>
      </c>
      <c r="M8497" s="77">
        <v>-99999</v>
      </c>
      <c r="N8497" s="77">
        <v>-99999</v>
      </c>
      <c r="O8497" s="77">
        <v>-99999</v>
      </c>
      <c r="P8497" s="77">
        <v>68482</v>
      </c>
      <c r="Q8497" s="77">
        <v>8182</v>
      </c>
      <c r="R8497" s="77">
        <v>8.3699999999999992</v>
      </c>
      <c r="S8497" s="77">
        <v>37.335999999999999</v>
      </c>
      <c r="T8497" s="77">
        <v>9.9629999999999992</v>
      </c>
      <c r="U8497" s="77">
        <v>21.4604</v>
      </c>
      <c r="V8497" s="77">
        <v>-99999</v>
      </c>
      <c r="AC8497" s="77">
        <v>3.35</v>
      </c>
      <c r="AD8497" s="77">
        <v>3.14</v>
      </c>
      <c r="AH8497" s="77">
        <f>IF(AND(M8497&lt;Variables!$G$6,M8497&gt;Variables!$G$5),0,1)</f>
        <v>1</v>
      </c>
      <c r="AI8497" s="77">
        <f t="shared" si="266"/>
        <v>1</v>
      </c>
      <c r="AJ8497" s="77">
        <f>IF(I8497&gt;Variables!$G$7,0,1)</f>
        <v>1</v>
      </c>
      <c r="AK8497" s="77">
        <f>IF(F8497&gt;Variables!$G$8,0,1)</f>
        <v>0</v>
      </c>
      <c r="AL8497" s="77">
        <f>IF(G8497&gt;Variables!$G$9,0,1)</f>
        <v>1</v>
      </c>
      <c r="AM8497" s="77">
        <f>IF(AND(K8497&gt;Variables!$G$10,K8497&lt;Variables!$G$11),0,1)</f>
        <v>0</v>
      </c>
      <c r="AN8497" s="77">
        <f>IF(H8497&lt;Variables!$G$13,1,0)</f>
        <v>1</v>
      </c>
      <c r="AO8497" s="77">
        <f>IF(R8497&lt;Variables!$G$12,0,1)</f>
        <v>1</v>
      </c>
      <c r="AP8497" s="78">
        <f t="shared" si="267"/>
        <v>1</v>
      </c>
      <c r="AQ8497" s="77">
        <f>IF(V8497&lt;Variables!$G$15,1,0)</f>
        <v>1</v>
      </c>
      <c r="AR8497" s="77">
        <v>0</v>
      </c>
      <c r="AS8497" s="77">
        <v>0</v>
      </c>
      <c r="AT8497" s="77">
        <v>1</v>
      </c>
      <c r="AU8497" s="77">
        <v>0</v>
      </c>
      <c r="BA8497" s="77">
        <v>-2.25</v>
      </c>
    </row>
    <row r="8498" spans="3:53" x14ac:dyDescent="0.25">
      <c r="C8498" s="77" t="s">
        <v>874</v>
      </c>
      <c r="D8498" s="77" t="s">
        <v>280</v>
      </c>
      <c r="E8498" s="77">
        <v>44.61</v>
      </c>
      <c r="F8498" s="77">
        <v>23.33</v>
      </c>
      <c r="G8498" s="77">
        <v>5.58</v>
      </c>
      <c r="H8498" s="77">
        <v>1590</v>
      </c>
      <c r="I8498" s="77">
        <v>-99999</v>
      </c>
      <c r="J8498" s="77" t="s">
        <v>75</v>
      </c>
      <c r="K8498" s="77">
        <v>46.82</v>
      </c>
      <c r="L8498" s="77">
        <v>44.327613333333332</v>
      </c>
      <c r="M8498" s="77">
        <v>-6.2293751584794298E-2</v>
      </c>
      <c r="N8498" s="77">
        <v>44.662451282051293</v>
      </c>
      <c r="O8498" s="77">
        <v>-0.81153468214797497</v>
      </c>
      <c r="P8498" s="77">
        <v>1170000</v>
      </c>
      <c r="S8498" s="77">
        <v>37.335999999999999</v>
      </c>
      <c r="T8498" s="77">
        <v>9.9629999999999992</v>
      </c>
      <c r="U8498" s="77">
        <v>21.4604</v>
      </c>
      <c r="V8498" s="77">
        <v>2.3351027416936501</v>
      </c>
      <c r="AC8498" s="77">
        <v>45.094099999999997</v>
      </c>
      <c r="AD8498" s="77">
        <v>42.77</v>
      </c>
      <c r="AH8498" s="77">
        <f>IF(AND(M8498&lt;Variables!$G$6,M8498&gt;Variables!$G$5),0,1)</f>
        <v>1</v>
      </c>
      <c r="AI8498" s="77">
        <f t="shared" ref="AI8498:AI8561" si="268">IF(L8498&gt;N8498,0,1)</f>
        <v>1</v>
      </c>
      <c r="AJ8498" s="77">
        <f>IF(I8498&gt;Variables!$G$7,0,1)</f>
        <v>1</v>
      </c>
      <c r="AK8498" s="77">
        <f>IF(F8498&gt;Variables!$G$8,0,1)</f>
        <v>0</v>
      </c>
      <c r="AL8498" s="77">
        <f>IF(G8498&gt;Variables!$G$9,0,1)</f>
        <v>1</v>
      </c>
      <c r="AM8498" s="77">
        <f>IF(AND(K8498&gt;Variables!$G$10,K8498&lt;Variables!$G$11),0,1)</f>
        <v>1</v>
      </c>
      <c r="AN8498" s="77">
        <f>IF(H8498&lt;Variables!$G$13,1,0)</f>
        <v>0</v>
      </c>
      <c r="AO8498" s="77">
        <f>IF(R8498&lt;Variables!$G$12,0,1)</f>
        <v>0</v>
      </c>
      <c r="AP8498" s="78">
        <f t="shared" ref="AP8498:AP8561" si="269">IF(J8498="Pass", 0,1)</f>
        <v>1</v>
      </c>
      <c r="AQ8498" s="77">
        <f>IF(V8498&lt;Variables!$G$15,1,0)</f>
        <v>1</v>
      </c>
      <c r="AR8498" s="77">
        <v>0</v>
      </c>
      <c r="AS8498" s="77">
        <v>0</v>
      </c>
      <c r="AT8498" s="77">
        <v>1</v>
      </c>
      <c r="AU8498" s="77">
        <v>0</v>
      </c>
      <c r="BA8498" s="77">
        <v>-2.25</v>
      </c>
    </row>
    <row r="8499" spans="3:53" x14ac:dyDescent="0.25">
      <c r="C8499" s="77" t="s">
        <v>874</v>
      </c>
      <c r="D8499" s="77" t="s">
        <v>176</v>
      </c>
      <c r="E8499" s="77">
        <v>43.6</v>
      </c>
      <c r="F8499" s="77">
        <v>9.27</v>
      </c>
      <c r="G8499" s="77">
        <v>9.25</v>
      </c>
      <c r="H8499" s="77">
        <v>2140</v>
      </c>
      <c r="I8499" s="77">
        <v>12.028</v>
      </c>
      <c r="J8499" s="77" t="s">
        <v>74</v>
      </c>
      <c r="K8499" s="77">
        <v>39.99</v>
      </c>
      <c r="L8499" s="77">
        <v>43.643300000000004</v>
      </c>
      <c r="M8499" s="77">
        <v>-0.39708271372697451</v>
      </c>
      <c r="N8499" s="77">
        <v>43.960813999999999</v>
      </c>
      <c r="O8499" s="77">
        <v>-1.1164806911901139</v>
      </c>
      <c r="P8499" s="77">
        <v>2536000</v>
      </c>
      <c r="Q8499" s="77">
        <v>2594000</v>
      </c>
      <c r="R8499" s="77">
        <v>0.98</v>
      </c>
      <c r="S8499" s="77">
        <v>37.335999999999999</v>
      </c>
      <c r="T8499" s="77">
        <v>9.9629999999999992</v>
      </c>
      <c r="U8499" s="77">
        <v>21.4604</v>
      </c>
      <c r="V8499" s="77">
        <v>2.262141334035694</v>
      </c>
      <c r="AC8499" s="77">
        <v>44.6</v>
      </c>
      <c r="AD8499" s="77">
        <v>42.87</v>
      </c>
      <c r="AH8499" s="77">
        <f>IF(AND(M8499&lt;Variables!$G$6,M8499&gt;Variables!$G$5),0,1)</f>
        <v>1</v>
      </c>
      <c r="AI8499" s="77">
        <f t="shared" si="268"/>
        <v>1</v>
      </c>
      <c r="AJ8499" s="77">
        <f>IF(I8499&gt;Variables!$G$7,0,1)</f>
        <v>1</v>
      </c>
      <c r="AK8499" s="77">
        <f>IF(F8499&gt;Variables!$G$8,0,1)</f>
        <v>0</v>
      </c>
      <c r="AL8499" s="77">
        <f>IF(G8499&gt;Variables!$G$9,0,1)</f>
        <v>1</v>
      </c>
      <c r="AM8499" s="77">
        <f>IF(AND(K8499&gt;Variables!$G$10,K8499&lt;Variables!$G$11),0,1)</f>
        <v>1</v>
      </c>
      <c r="AN8499" s="77">
        <f>IF(H8499&lt;Variables!$G$13,1,0)</f>
        <v>0</v>
      </c>
      <c r="AO8499" s="77">
        <f>IF(R8499&lt;Variables!$G$12,0,1)</f>
        <v>0</v>
      </c>
      <c r="AP8499" s="78">
        <f t="shared" si="269"/>
        <v>0</v>
      </c>
      <c r="AQ8499" s="77">
        <f>IF(V8499&lt;Variables!$G$15,1,0)</f>
        <v>1</v>
      </c>
      <c r="AR8499" s="77">
        <v>0</v>
      </c>
      <c r="AS8499" s="77">
        <v>0</v>
      </c>
      <c r="AT8499" s="77">
        <v>1</v>
      </c>
      <c r="AU8499" s="77">
        <v>0</v>
      </c>
      <c r="BA8499" s="77">
        <v>-1.4</v>
      </c>
    </row>
    <row r="8500" spans="3:53" x14ac:dyDescent="0.25">
      <c r="C8500" s="77" t="s">
        <v>874</v>
      </c>
      <c r="D8500" s="77" t="s">
        <v>666</v>
      </c>
      <c r="E8500" s="77">
        <v>45.86</v>
      </c>
      <c r="F8500" s="77">
        <v>9.19</v>
      </c>
      <c r="G8500" s="77">
        <v>-7.42</v>
      </c>
      <c r="H8500" s="77">
        <v>2780</v>
      </c>
      <c r="I8500" s="77">
        <v>-2.556</v>
      </c>
      <c r="J8500" s="77" t="s">
        <v>75</v>
      </c>
      <c r="K8500" s="77">
        <v>45.86</v>
      </c>
      <c r="L8500" s="77">
        <v>45.882640000000002</v>
      </c>
      <c r="M8500" s="77">
        <v>-0.44164851891696372</v>
      </c>
      <c r="N8500" s="77">
        <v>45.57629</v>
      </c>
      <c r="O8500" s="77">
        <v>0.22755252786042809</v>
      </c>
      <c r="P8500" s="77">
        <v>5225000</v>
      </c>
      <c r="Q8500" s="77">
        <v>1269000</v>
      </c>
      <c r="R8500" s="77">
        <v>4.12</v>
      </c>
      <c r="S8500" s="77">
        <v>37.335999999999999</v>
      </c>
      <c r="T8500" s="77">
        <v>9.9629999999999992</v>
      </c>
      <c r="U8500" s="77">
        <v>21.4604</v>
      </c>
      <c r="V8500" s="77">
        <v>2.330311970472144</v>
      </c>
      <c r="AC8500" s="77">
        <v>45.777900000000002</v>
      </c>
      <c r="AD8500" s="77">
        <v>43.42</v>
      </c>
      <c r="AH8500" s="77">
        <f>IF(AND(M8500&lt;Variables!$G$6,M8500&gt;Variables!$G$5),0,1)</f>
        <v>1</v>
      </c>
      <c r="AI8500" s="77">
        <f t="shared" si="268"/>
        <v>0</v>
      </c>
      <c r="AJ8500" s="77">
        <f>IF(I8500&gt;Variables!$G$7,0,1)</f>
        <v>1</v>
      </c>
      <c r="AK8500" s="77">
        <f>IF(F8500&gt;Variables!$G$8,0,1)</f>
        <v>0</v>
      </c>
      <c r="AL8500" s="77">
        <f>IF(G8500&gt;Variables!$G$9,0,1)</f>
        <v>1</v>
      </c>
      <c r="AM8500" s="77">
        <f>IF(AND(K8500&gt;Variables!$G$10,K8500&lt;Variables!$G$11),0,1)</f>
        <v>1</v>
      </c>
      <c r="AN8500" s="77">
        <f>IF(H8500&lt;Variables!$G$13,1,0)</f>
        <v>0</v>
      </c>
      <c r="AO8500" s="77">
        <f>IF(R8500&lt;Variables!$G$12,0,1)</f>
        <v>1</v>
      </c>
      <c r="AP8500" s="78">
        <f t="shared" si="269"/>
        <v>1</v>
      </c>
      <c r="AQ8500" s="77">
        <f>IF(V8500&lt;Variables!$G$15,1,0)</f>
        <v>1</v>
      </c>
      <c r="AR8500" s="77">
        <v>0</v>
      </c>
      <c r="AS8500" s="77">
        <v>0</v>
      </c>
      <c r="AT8500" s="77">
        <v>1</v>
      </c>
      <c r="AU8500" s="77">
        <v>0</v>
      </c>
      <c r="BA8500" s="77">
        <v>-2.25</v>
      </c>
    </row>
    <row r="8501" spans="3:53" x14ac:dyDescent="0.25">
      <c r="C8501" s="77" t="s">
        <v>874</v>
      </c>
      <c r="D8501" s="77" t="s">
        <v>701</v>
      </c>
      <c r="E8501" s="77">
        <v>34.96</v>
      </c>
      <c r="F8501" s="77">
        <v>10.15</v>
      </c>
      <c r="G8501" s="77">
        <v>8.94</v>
      </c>
      <c r="H8501" s="77">
        <v>9770</v>
      </c>
      <c r="I8501" s="77">
        <v>42.225000000000001</v>
      </c>
      <c r="J8501" s="77" t="s">
        <v>74</v>
      </c>
      <c r="K8501" s="77">
        <v>67.680000000000007</v>
      </c>
      <c r="L8501" s="77">
        <v>34.703989999999997</v>
      </c>
      <c r="M8501" s="77">
        <v>0.44983300191132292</v>
      </c>
      <c r="N8501" s="77">
        <v>34.589494000000002</v>
      </c>
      <c r="O8501" s="77">
        <v>0.78233581560921595</v>
      </c>
      <c r="P8501" s="77">
        <v>4413000</v>
      </c>
      <c r="Q8501" s="77">
        <v>6712000</v>
      </c>
      <c r="R8501" s="77">
        <v>0.66</v>
      </c>
      <c r="S8501" s="77">
        <v>37.335999999999999</v>
      </c>
      <c r="T8501" s="77">
        <v>9.9629999999999992</v>
      </c>
      <c r="U8501" s="77">
        <v>21.4604</v>
      </c>
      <c r="V8501" s="77">
        <v>2.5155007408459942</v>
      </c>
      <c r="AC8501" s="77">
        <v>35.06</v>
      </c>
      <c r="AD8501" s="77">
        <v>34.43</v>
      </c>
      <c r="AH8501" s="77">
        <f>IF(AND(M8501&lt;Variables!$G$6,M8501&gt;Variables!$G$5),0,1)</f>
        <v>1</v>
      </c>
      <c r="AI8501" s="77">
        <f t="shared" si="268"/>
        <v>0</v>
      </c>
      <c r="AJ8501" s="77">
        <f>IF(I8501&gt;Variables!$G$7,0,1)</f>
        <v>1</v>
      </c>
      <c r="AK8501" s="77">
        <f>IF(F8501&gt;Variables!$G$8,0,1)</f>
        <v>0</v>
      </c>
      <c r="AL8501" s="77">
        <f>IF(G8501&gt;Variables!$G$9,0,1)</f>
        <v>1</v>
      </c>
      <c r="AM8501" s="77">
        <f>IF(AND(K8501&gt;Variables!$G$10,K8501&lt;Variables!$G$11),0,1)</f>
        <v>0</v>
      </c>
      <c r="AN8501" s="77">
        <f>IF(H8501&lt;Variables!$G$13,1,0)</f>
        <v>0</v>
      </c>
      <c r="AO8501" s="77">
        <f>IF(R8501&lt;Variables!$G$12,0,1)</f>
        <v>0</v>
      </c>
      <c r="AP8501" s="78">
        <f t="shared" si="269"/>
        <v>0</v>
      </c>
      <c r="AQ8501" s="77">
        <f>IF(V8501&lt;Variables!$G$15,1,0)</f>
        <v>1</v>
      </c>
      <c r="AR8501" s="77">
        <v>0</v>
      </c>
      <c r="AS8501" s="77">
        <v>0</v>
      </c>
      <c r="AT8501" s="77">
        <v>1</v>
      </c>
      <c r="AU8501" s="77">
        <v>0</v>
      </c>
      <c r="BA8501" s="77">
        <v>-1.47</v>
      </c>
    </row>
    <row r="8502" spans="3:53" x14ac:dyDescent="0.25">
      <c r="C8502" s="77" t="s">
        <v>874</v>
      </c>
      <c r="D8502" s="77" t="s">
        <v>78</v>
      </c>
      <c r="E8502" s="77">
        <v>137.54</v>
      </c>
      <c r="F8502" s="77">
        <v>54.49</v>
      </c>
      <c r="G8502" s="77">
        <v>-2.27</v>
      </c>
      <c r="H8502" s="77">
        <v>5920</v>
      </c>
      <c r="I8502" s="77">
        <v>7.89</v>
      </c>
      <c r="J8502" s="77" t="s">
        <v>74</v>
      </c>
      <c r="K8502" s="77">
        <v>51.62</v>
      </c>
      <c r="L8502" s="77">
        <v>137.20430999999999</v>
      </c>
      <c r="M8502" s="77">
        <v>-0.1671303182822742</v>
      </c>
      <c r="N8502" s="77">
        <v>135.85221799999999</v>
      </c>
      <c r="O8502" s="77">
        <v>0.8264730723792616</v>
      </c>
      <c r="P8502" s="77">
        <v>16450000</v>
      </c>
      <c r="Q8502" s="77">
        <v>1288000</v>
      </c>
      <c r="R8502" s="77">
        <v>12.77</v>
      </c>
      <c r="S8502" s="77">
        <v>37.335999999999999</v>
      </c>
      <c r="T8502" s="77">
        <v>9.9629999999999992</v>
      </c>
      <c r="U8502" s="77">
        <v>21.4604</v>
      </c>
      <c r="V8502" s="77">
        <v>2.388910517497242</v>
      </c>
      <c r="AC8502" s="77">
        <v>137.78</v>
      </c>
      <c r="AD8502" s="77">
        <v>130.19999999999999</v>
      </c>
      <c r="AH8502" s="77">
        <f>IF(AND(M8502&lt;Variables!$G$6,M8502&gt;Variables!$G$5),0,1)</f>
        <v>1</v>
      </c>
      <c r="AI8502" s="77">
        <f t="shared" si="268"/>
        <v>0</v>
      </c>
      <c r="AJ8502" s="77">
        <f>IF(I8502&gt;Variables!$G$7,0,1)</f>
        <v>1</v>
      </c>
      <c r="AK8502" s="77">
        <f>IF(F8502&gt;Variables!$G$8,0,1)</f>
        <v>0</v>
      </c>
      <c r="AL8502" s="77">
        <f>IF(G8502&gt;Variables!$G$9,0,1)</f>
        <v>1</v>
      </c>
      <c r="AM8502" s="77">
        <f>IF(AND(K8502&gt;Variables!$G$10,K8502&lt;Variables!$G$11),0,1)</f>
        <v>1</v>
      </c>
      <c r="AN8502" s="77">
        <f>IF(H8502&lt;Variables!$G$13,1,0)</f>
        <v>0</v>
      </c>
      <c r="AO8502" s="77">
        <f>IF(R8502&lt;Variables!$G$12,0,1)</f>
        <v>1</v>
      </c>
      <c r="AP8502" s="78">
        <f t="shared" si="269"/>
        <v>0</v>
      </c>
      <c r="AQ8502" s="77">
        <f>IF(V8502&lt;Variables!$G$15,1,0)</f>
        <v>1</v>
      </c>
      <c r="AR8502" s="77">
        <v>0</v>
      </c>
      <c r="AS8502" s="77">
        <v>0</v>
      </c>
      <c r="AT8502" s="77">
        <v>1</v>
      </c>
      <c r="AU8502" s="77">
        <v>0</v>
      </c>
      <c r="BA8502" s="77">
        <v>-1.77</v>
      </c>
    </row>
    <row r="8503" spans="3:53" x14ac:dyDescent="0.25">
      <c r="C8503" s="77" t="s">
        <v>874</v>
      </c>
      <c r="D8503" s="77" t="s">
        <v>177</v>
      </c>
      <c r="E8503" s="77">
        <v>62.71</v>
      </c>
      <c r="F8503" s="77">
        <v>10.62</v>
      </c>
      <c r="G8503" s="77">
        <v>9.74</v>
      </c>
      <c r="H8503" s="77">
        <v>11300</v>
      </c>
      <c r="I8503" s="77">
        <v>399.89600000000002</v>
      </c>
      <c r="J8503" s="77" t="s">
        <v>74</v>
      </c>
      <c r="K8503" s="77">
        <v>85.78</v>
      </c>
      <c r="L8503" s="77">
        <v>61.526409999999977</v>
      </c>
      <c r="M8503" s="77">
        <v>1.509254318592641</v>
      </c>
      <c r="N8503" s="77">
        <v>60.753464000000001</v>
      </c>
      <c r="O8503" s="77">
        <v>2.8007226057101819</v>
      </c>
      <c r="P8503" s="77">
        <v>838907</v>
      </c>
      <c r="Q8503" s="77">
        <v>1776000</v>
      </c>
      <c r="R8503" s="77">
        <v>0.47</v>
      </c>
      <c r="S8503" s="77">
        <v>37.335999999999999</v>
      </c>
      <c r="T8503" s="77">
        <v>9.9629999999999992</v>
      </c>
      <c r="U8503" s="77">
        <v>21.4604</v>
      </c>
      <c r="V8503" s="77">
        <v>2.5424849545450119</v>
      </c>
      <c r="AC8503" s="77">
        <v>65.569999999999993</v>
      </c>
      <c r="AD8503" s="77">
        <v>61.33</v>
      </c>
      <c r="AH8503" s="77">
        <f>IF(AND(M8503&lt;Variables!$G$6,M8503&gt;Variables!$G$5),0,1)</f>
        <v>1</v>
      </c>
      <c r="AI8503" s="77">
        <f t="shared" si="268"/>
        <v>0</v>
      </c>
      <c r="AJ8503" s="77">
        <f>IF(I8503&gt;Variables!$G$7,0,1)</f>
        <v>0</v>
      </c>
      <c r="AK8503" s="77">
        <f>IF(F8503&gt;Variables!$G$8,0,1)</f>
        <v>0</v>
      </c>
      <c r="AL8503" s="77">
        <f>IF(G8503&gt;Variables!$G$9,0,1)</f>
        <v>1</v>
      </c>
      <c r="AM8503" s="77">
        <f>IF(AND(K8503&gt;Variables!$G$10,K8503&lt;Variables!$G$11),0,1)</f>
        <v>1</v>
      </c>
      <c r="AN8503" s="77">
        <f>IF(H8503&lt;Variables!$G$13,1,0)</f>
        <v>0</v>
      </c>
      <c r="AO8503" s="77">
        <f>IF(R8503&lt;Variables!$G$12,0,1)</f>
        <v>0</v>
      </c>
      <c r="AP8503" s="78">
        <f t="shared" si="269"/>
        <v>0</v>
      </c>
      <c r="AQ8503" s="77">
        <f>IF(V8503&lt;Variables!$G$15,1,0)</f>
        <v>1</v>
      </c>
      <c r="AR8503" s="77">
        <v>0</v>
      </c>
      <c r="AS8503" s="77">
        <v>0</v>
      </c>
      <c r="AT8503" s="77">
        <v>1</v>
      </c>
      <c r="AU8503" s="77">
        <v>0</v>
      </c>
      <c r="BA8503" s="77">
        <v>-1.47</v>
      </c>
    </row>
    <row r="8504" spans="3:53" x14ac:dyDescent="0.25">
      <c r="C8504" s="77" t="s">
        <v>874</v>
      </c>
      <c r="D8504" s="77" t="s">
        <v>661</v>
      </c>
      <c r="E8504" s="77">
        <v>52.56</v>
      </c>
      <c r="F8504" s="77">
        <v>22.26</v>
      </c>
      <c r="G8504" s="77">
        <v>21.38</v>
      </c>
      <c r="H8504" s="77">
        <v>1770</v>
      </c>
      <c r="I8504" s="77">
        <v>0.47099999999999997</v>
      </c>
      <c r="J8504" s="77" t="s">
        <v>74</v>
      </c>
      <c r="K8504" s="77">
        <v>52.36</v>
      </c>
      <c r="L8504" s="77">
        <v>52.597070000000002</v>
      </c>
      <c r="M8504" s="77">
        <v>6.2608050220302108E-2</v>
      </c>
      <c r="N8504" s="77">
        <v>52.500382000000009</v>
      </c>
      <c r="O8504" s="77">
        <v>0.24688963215542609</v>
      </c>
      <c r="P8504" s="77">
        <v>6631000</v>
      </c>
      <c r="Q8504" s="77">
        <v>2052000</v>
      </c>
      <c r="R8504" s="77">
        <v>3.23</v>
      </c>
      <c r="S8504" s="77">
        <v>37.335999999999999</v>
      </c>
      <c r="T8504" s="77">
        <v>9.9629999999999992</v>
      </c>
      <c r="U8504" s="77">
        <v>21.4604</v>
      </c>
      <c r="V8504" s="77">
        <v>2.3893950742585468</v>
      </c>
      <c r="AC8504" s="77">
        <v>53.15</v>
      </c>
      <c r="AD8504" s="77">
        <v>51.73</v>
      </c>
      <c r="AH8504" s="77">
        <f>IF(AND(M8504&lt;Variables!$G$6,M8504&gt;Variables!$G$5),0,1)</f>
        <v>1</v>
      </c>
      <c r="AI8504" s="77">
        <f t="shared" si="268"/>
        <v>0</v>
      </c>
      <c r="AJ8504" s="77">
        <f>IF(I8504&gt;Variables!$G$7,0,1)</f>
        <v>1</v>
      </c>
      <c r="AK8504" s="77">
        <f>IF(F8504&gt;Variables!$G$8,0,1)</f>
        <v>0</v>
      </c>
      <c r="AL8504" s="77">
        <f>IF(G8504&gt;Variables!$G$9,0,1)</f>
        <v>0</v>
      </c>
      <c r="AM8504" s="77">
        <f>IF(AND(K8504&gt;Variables!$G$10,K8504&lt;Variables!$G$11),0,1)</f>
        <v>1</v>
      </c>
      <c r="AN8504" s="77">
        <f>IF(H8504&lt;Variables!$G$13,1,0)</f>
        <v>0</v>
      </c>
      <c r="AO8504" s="77">
        <f>IF(R8504&lt;Variables!$G$12,0,1)</f>
        <v>1</v>
      </c>
      <c r="AP8504" s="78">
        <f t="shared" si="269"/>
        <v>0</v>
      </c>
      <c r="AQ8504" s="77">
        <f>IF(V8504&lt;Variables!$G$15,1,0)</f>
        <v>1</v>
      </c>
      <c r="AR8504" s="77">
        <v>0</v>
      </c>
      <c r="AS8504" s="77">
        <v>0</v>
      </c>
      <c r="AT8504" s="77">
        <v>1</v>
      </c>
      <c r="AU8504" s="77">
        <v>0</v>
      </c>
      <c r="BA8504" s="77">
        <v>-0.93</v>
      </c>
    </row>
    <row r="8505" spans="3:53" x14ac:dyDescent="0.25">
      <c r="C8505" s="77" t="s">
        <v>874</v>
      </c>
      <c r="D8505" s="77" t="s">
        <v>703</v>
      </c>
      <c r="E8505" s="77">
        <v>3.26</v>
      </c>
      <c r="F8505" s="77">
        <v>11.86</v>
      </c>
      <c r="G8505" s="77">
        <v>8.86</v>
      </c>
      <c r="H8505" s="77">
        <v>-99999</v>
      </c>
      <c r="I8505" s="77">
        <v>-6.9379999999999997</v>
      </c>
      <c r="J8505" s="77" t="s">
        <v>75</v>
      </c>
      <c r="K8505" s="77">
        <v>66.38</v>
      </c>
      <c r="L8505" s="77">
        <v>-99999</v>
      </c>
      <c r="M8505" s="77">
        <v>-99999</v>
      </c>
      <c r="N8505" s="77">
        <v>3.2974999999999999</v>
      </c>
      <c r="O8505" s="77">
        <v>-1.288855193328279</v>
      </c>
      <c r="P8505" s="77">
        <v>50218</v>
      </c>
      <c r="Q8505" s="77">
        <v>14431</v>
      </c>
      <c r="R8505" s="77">
        <v>3.48</v>
      </c>
      <c r="S8505" s="77">
        <v>37.335999999999999</v>
      </c>
      <c r="T8505" s="77">
        <v>9.9629999999999992</v>
      </c>
      <c r="U8505" s="77">
        <v>21.4604</v>
      </c>
      <c r="V8505" s="77">
        <v>-99999</v>
      </c>
      <c r="AC8505" s="77">
        <v>3.3</v>
      </c>
      <c r="AD8505" s="77">
        <v>3.15</v>
      </c>
      <c r="AH8505" s="77">
        <f>IF(AND(M8505&lt;Variables!$G$6,M8505&gt;Variables!$G$5),0,1)</f>
        <v>1</v>
      </c>
      <c r="AI8505" s="77">
        <f t="shared" si="268"/>
        <v>1</v>
      </c>
      <c r="AJ8505" s="77">
        <f>IF(I8505&gt;Variables!$G$7,0,1)</f>
        <v>1</v>
      </c>
      <c r="AK8505" s="77">
        <f>IF(F8505&gt;Variables!$G$8,0,1)</f>
        <v>0</v>
      </c>
      <c r="AL8505" s="77">
        <f>IF(G8505&gt;Variables!$G$9,0,1)</f>
        <v>1</v>
      </c>
      <c r="AM8505" s="77">
        <f>IF(AND(K8505&gt;Variables!$G$10,K8505&lt;Variables!$G$11),0,1)</f>
        <v>0</v>
      </c>
      <c r="AN8505" s="77">
        <f>IF(H8505&lt;Variables!$G$13,1,0)</f>
        <v>1</v>
      </c>
      <c r="AO8505" s="77">
        <f>IF(R8505&lt;Variables!$G$12,0,1)</f>
        <v>1</v>
      </c>
      <c r="AP8505" s="78">
        <f t="shared" si="269"/>
        <v>1</v>
      </c>
      <c r="AQ8505" s="77">
        <f>IF(V8505&lt;Variables!$G$15,1,0)</f>
        <v>1</v>
      </c>
      <c r="AR8505" s="77">
        <v>0</v>
      </c>
      <c r="AS8505" s="77">
        <v>0</v>
      </c>
      <c r="AT8505" s="77">
        <v>1</v>
      </c>
      <c r="AU8505" s="77">
        <v>0</v>
      </c>
      <c r="BA8505" s="77">
        <v>-2.25</v>
      </c>
    </row>
    <row r="8506" spans="3:53" x14ac:dyDescent="0.25">
      <c r="C8506" s="77" t="s">
        <v>874</v>
      </c>
      <c r="D8506" s="77" t="s">
        <v>581</v>
      </c>
      <c r="E8506" s="77">
        <v>109.08</v>
      </c>
      <c r="F8506" s="77">
        <v>15.99</v>
      </c>
      <c r="G8506" s="77">
        <v>-1.47</v>
      </c>
      <c r="H8506" s="77">
        <v>5880</v>
      </c>
      <c r="I8506" s="77">
        <v>43.804000000000002</v>
      </c>
      <c r="J8506" s="77" t="s">
        <v>74</v>
      </c>
      <c r="K8506" s="77">
        <v>49.26</v>
      </c>
      <c r="L8506" s="77">
        <v>109.0458</v>
      </c>
      <c r="M8506" s="77">
        <v>-0.15663143376454119</v>
      </c>
      <c r="N8506" s="77">
        <v>108.91174599999999</v>
      </c>
      <c r="O8506" s="77">
        <v>-3.3739244250117831E-2</v>
      </c>
      <c r="P8506" s="77">
        <v>2147000</v>
      </c>
      <c r="Q8506" s="77">
        <v>826738</v>
      </c>
      <c r="R8506" s="77">
        <v>2.6</v>
      </c>
      <c r="S8506" s="77">
        <v>37.335999999999999</v>
      </c>
      <c r="T8506" s="77">
        <v>9.9629999999999992</v>
      </c>
      <c r="U8506" s="77">
        <v>21.4604</v>
      </c>
      <c r="V8506" s="77">
        <v>2.3630712771081508</v>
      </c>
      <c r="AC8506" s="77">
        <v>109.265</v>
      </c>
      <c r="AD8506" s="77">
        <v>107.33</v>
      </c>
      <c r="AH8506" s="77">
        <f>IF(AND(M8506&lt;Variables!$G$6,M8506&gt;Variables!$G$5),0,1)</f>
        <v>1</v>
      </c>
      <c r="AI8506" s="77">
        <f t="shared" si="268"/>
        <v>0</v>
      </c>
      <c r="AJ8506" s="77">
        <f>IF(I8506&gt;Variables!$G$7,0,1)</f>
        <v>1</v>
      </c>
      <c r="AK8506" s="77">
        <f>IF(F8506&gt;Variables!$G$8,0,1)</f>
        <v>0</v>
      </c>
      <c r="AL8506" s="77">
        <f>IF(G8506&gt;Variables!$G$9,0,1)</f>
        <v>1</v>
      </c>
      <c r="AM8506" s="77">
        <f>IF(AND(K8506&gt;Variables!$G$10,K8506&lt;Variables!$G$11),0,1)</f>
        <v>1</v>
      </c>
      <c r="AN8506" s="77">
        <f>IF(H8506&lt;Variables!$G$13,1,0)</f>
        <v>0</v>
      </c>
      <c r="AO8506" s="77">
        <f>IF(R8506&lt;Variables!$G$12,0,1)</f>
        <v>1</v>
      </c>
      <c r="AP8506" s="78">
        <f t="shared" si="269"/>
        <v>0</v>
      </c>
      <c r="AQ8506" s="77">
        <f>IF(V8506&lt;Variables!$G$15,1,0)</f>
        <v>1</v>
      </c>
      <c r="AR8506" s="77">
        <v>0</v>
      </c>
      <c r="AS8506" s="77">
        <v>0</v>
      </c>
      <c r="AT8506" s="77">
        <v>1</v>
      </c>
      <c r="AU8506" s="77">
        <v>0</v>
      </c>
      <c r="BA8506" s="77">
        <v>-1.37</v>
      </c>
    </row>
    <row r="8507" spans="3:53" x14ac:dyDescent="0.25">
      <c r="C8507" s="77" t="s">
        <v>874</v>
      </c>
      <c r="D8507" s="77" t="s">
        <v>659</v>
      </c>
      <c r="E8507" s="77">
        <v>45.27</v>
      </c>
      <c r="F8507" s="77">
        <v>11.64</v>
      </c>
      <c r="G8507" s="77">
        <v>8.65</v>
      </c>
      <c r="H8507" s="77">
        <v>2320</v>
      </c>
      <c r="I8507" s="77">
        <v>-24.53</v>
      </c>
      <c r="J8507" s="77" t="s">
        <v>74</v>
      </c>
      <c r="K8507" s="77">
        <v>58.17</v>
      </c>
      <c r="L8507" s="77">
        <v>45.06344</v>
      </c>
      <c r="M8507" s="77">
        <v>0.15879835183465371</v>
      </c>
      <c r="N8507" s="77">
        <v>45.037632000000009</v>
      </c>
      <c r="O8507" s="77">
        <v>0.21619253871959521</v>
      </c>
      <c r="P8507" s="77">
        <v>2636000</v>
      </c>
      <c r="Q8507" s="77">
        <v>1694000</v>
      </c>
      <c r="R8507" s="77">
        <v>1.56</v>
      </c>
      <c r="S8507" s="77">
        <v>37.335999999999999</v>
      </c>
      <c r="T8507" s="77">
        <v>9.9629999999999992</v>
      </c>
      <c r="U8507" s="77">
        <v>21.4604</v>
      </c>
      <c r="V8507" s="77">
        <v>2.4437656020926939</v>
      </c>
      <c r="AC8507" s="77">
        <v>45.52</v>
      </c>
      <c r="AD8507" s="77">
        <v>44.93</v>
      </c>
      <c r="AH8507" s="77">
        <f>IF(AND(M8507&lt;Variables!$G$6,M8507&gt;Variables!$G$5),0,1)</f>
        <v>1</v>
      </c>
      <c r="AI8507" s="77">
        <f t="shared" si="268"/>
        <v>0</v>
      </c>
      <c r="AJ8507" s="77">
        <f>IF(I8507&gt;Variables!$G$7,0,1)</f>
        <v>1</v>
      </c>
      <c r="AK8507" s="77">
        <f>IF(F8507&gt;Variables!$G$8,0,1)</f>
        <v>0</v>
      </c>
      <c r="AL8507" s="77">
        <f>IF(G8507&gt;Variables!$G$9,0,1)</f>
        <v>1</v>
      </c>
      <c r="AM8507" s="77">
        <f>IF(AND(K8507&gt;Variables!$G$10,K8507&lt;Variables!$G$11),0,1)</f>
        <v>1</v>
      </c>
      <c r="AN8507" s="77">
        <f>IF(H8507&lt;Variables!$G$13,1,0)</f>
        <v>0</v>
      </c>
      <c r="AO8507" s="77">
        <f>IF(R8507&lt;Variables!$G$12,0,1)</f>
        <v>0</v>
      </c>
      <c r="AP8507" s="78">
        <f t="shared" si="269"/>
        <v>0</v>
      </c>
      <c r="AQ8507" s="77">
        <f>IF(V8507&lt;Variables!$G$15,1,0)</f>
        <v>1</v>
      </c>
      <c r="AR8507" s="77">
        <v>0</v>
      </c>
      <c r="AS8507" s="77">
        <v>1</v>
      </c>
      <c r="AT8507" s="77">
        <v>0</v>
      </c>
      <c r="AU8507" s="77">
        <v>0</v>
      </c>
      <c r="BA8507" s="77">
        <v>0.31</v>
      </c>
    </row>
    <row r="8508" spans="3:53" x14ac:dyDescent="0.25">
      <c r="C8508" s="77" t="s">
        <v>874</v>
      </c>
      <c r="D8508" s="77" t="s">
        <v>649</v>
      </c>
      <c r="E8508" s="77">
        <v>67.430000000000007</v>
      </c>
      <c r="F8508" s="77">
        <v>14.83</v>
      </c>
      <c r="G8508" s="77">
        <v>12.21</v>
      </c>
      <c r="H8508" s="77">
        <v>4150</v>
      </c>
      <c r="I8508" s="77">
        <v>-6.9550000000000001</v>
      </c>
      <c r="J8508" s="77" t="s">
        <v>74</v>
      </c>
      <c r="K8508" s="77">
        <v>46.03</v>
      </c>
      <c r="L8508" s="77">
        <v>67.319125000000014</v>
      </c>
      <c r="M8508" s="77">
        <v>9.9154586456480336E-3</v>
      </c>
      <c r="N8508" s="77">
        <v>67.673006000000001</v>
      </c>
      <c r="O8508" s="77">
        <v>-0.51306424898577707</v>
      </c>
      <c r="P8508" s="77">
        <v>4415000</v>
      </c>
      <c r="Q8508" s="77">
        <v>2787000</v>
      </c>
      <c r="R8508" s="77">
        <v>1.58</v>
      </c>
      <c r="S8508" s="77">
        <v>37.335999999999999</v>
      </c>
      <c r="T8508" s="77">
        <v>9.9629999999999992</v>
      </c>
      <c r="U8508" s="77">
        <v>21.4604</v>
      </c>
      <c r="V8508" s="77">
        <v>2.3257266823781499</v>
      </c>
      <c r="AC8508" s="77">
        <v>67.38</v>
      </c>
      <c r="AD8508" s="77">
        <v>65.63</v>
      </c>
      <c r="AH8508" s="77">
        <f>IF(AND(M8508&lt;Variables!$G$6,M8508&gt;Variables!$G$5),0,1)</f>
        <v>1</v>
      </c>
      <c r="AI8508" s="77">
        <f t="shared" si="268"/>
        <v>1</v>
      </c>
      <c r="AJ8508" s="77">
        <f>IF(I8508&gt;Variables!$G$7,0,1)</f>
        <v>1</v>
      </c>
      <c r="AK8508" s="77">
        <f>IF(F8508&gt;Variables!$G$8,0,1)</f>
        <v>0</v>
      </c>
      <c r="AL8508" s="77">
        <f>IF(G8508&gt;Variables!$G$9,0,1)</f>
        <v>0</v>
      </c>
      <c r="AM8508" s="77">
        <f>IF(AND(K8508&gt;Variables!$G$10,K8508&lt;Variables!$G$11),0,1)</f>
        <v>1</v>
      </c>
      <c r="AN8508" s="77">
        <f>IF(H8508&lt;Variables!$G$13,1,0)</f>
        <v>0</v>
      </c>
      <c r="AO8508" s="77">
        <f>IF(R8508&lt;Variables!$G$12,0,1)</f>
        <v>0</v>
      </c>
      <c r="AP8508" s="78">
        <f t="shared" si="269"/>
        <v>0</v>
      </c>
      <c r="AQ8508" s="77">
        <f>IF(V8508&lt;Variables!$G$15,1,0)</f>
        <v>1</v>
      </c>
      <c r="AR8508" s="77">
        <v>0</v>
      </c>
      <c r="AS8508" s="77">
        <v>0</v>
      </c>
      <c r="AT8508" s="77">
        <v>1</v>
      </c>
      <c r="AU8508" s="77">
        <v>0</v>
      </c>
      <c r="BA8508" s="77">
        <v>-1.33</v>
      </c>
    </row>
    <row r="8509" spans="3:53" x14ac:dyDescent="0.25">
      <c r="C8509" s="77" t="s">
        <v>874</v>
      </c>
      <c r="D8509" s="77" t="s">
        <v>663</v>
      </c>
      <c r="E8509" s="77">
        <v>49.55</v>
      </c>
      <c r="F8509" s="77">
        <v>9.43</v>
      </c>
      <c r="G8509" s="77">
        <v>7.94</v>
      </c>
      <c r="H8509" s="77">
        <v>74490</v>
      </c>
      <c r="I8509" s="77">
        <v>34.527999999999999</v>
      </c>
      <c r="J8509" s="77" t="s">
        <v>74</v>
      </c>
      <c r="K8509" s="77">
        <v>49.94</v>
      </c>
      <c r="L8509" s="77">
        <v>49.37064500000001</v>
      </c>
      <c r="M8509" s="77">
        <v>-4.0803598980757937E-2</v>
      </c>
      <c r="N8509" s="77">
        <v>49.287317999999999</v>
      </c>
      <c r="O8509" s="77">
        <v>0.1281911910889483</v>
      </c>
      <c r="P8509" s="77">
        <v>58441000</v>
      </c>
      <c r="Q8509" s="77">
        <v>70837000</v>
      </c>
      <c r="R8509" s="77">
        <v>0.83</v>
      </c>
      <c r="S8509" s="77">
        <v>37.335999999999999</v>
      </c>
      <c r="T8509" s="77">
        <v>9.9629999999999992</v>
      </c>
      <c r="U8509" s="77">
        <v>21.4604</v>
      </c>
      <c r="V8509" s="77">
        <v>2.367432223125868</v>
      </c>
      <c r="AC8509" s="77">
        <v>49.65</v>
      </c>
      <c r="AD8509" s="77">
        <v>48.8</v>
      </c>
      <c r="AH8509" s="77">
        <f>IF(AND(M8509&lt;Variables!$G$6,M8509&gt;Variables!$G$5),0,1)</f>
        <v>1</v>
      </c>
      <c r="AI8509" s="77">
        <f t="shared" si="268"/>
        <v>0</v>
      </c>
      <c r="AJ8509" s="77">
        <f>IF(I8509&gt;Variables!$G$7,0,1)</f>
        <v>1</v>
      </c>
      <c r="AK8509" s="77">
        <f>IF(F8509&gt;Variables!$G$8,0,1)</f>
        <v>0</v>
      </c>
      <c r="AL8509" s="77">
        <f>IF(G8509&gt;Variables!$G$9,0,1)</f>
        <v>1</v>
      </c>
      <c r="AM8509" s="77">
        <f>IF(AND(K8509&gt;Variables!$G$10,K8509&lt;Variables!$G$11),0,1)</f>
        <v>1</v>
      </c>
      <c r="AN8509" s="77">
        <f>IF(H8509&lt;Variables!$G$13,1,0)</f>
        <v>0</v>
      </c>
      <c r="AO8509" s="77">
        <f>IF(R8509&lt;Variables!$G$12,0,1)</f>
        <v>0</v>
      </c>
      <c r="AP8509" s="78">
        <f t="shared" si="269"/>
        <v>0</v>
      </c>
      <c r="AQ8509" s="77">
        <f>IF(V8509&lt;Variables!$G$15,1,0)</f>
        <v>1</v>
      </c>
      <c r="AR8509" s="77">
        <v>0</v>
      </c>
      <c r="AS8509" s="77">
        <v>0</v>
      </c>
      <c r="AT8509" s="77">
        <v>1</v>
      </c>
      <c r="AU8509" s="77">
        <v>0</v>
      </c>
      <c r="BA8509" s="77">
        <v>-1.37</v>
      </c>
    </row>
    <row r="8510" spans="3:53" x14ac:dyDescent="0.25">
      <c r="C8510" s="77" t="s">
        <v>874</v>
      </c>
      <c r="D8510" s="77" t="s">
        <v>551</v>
      </c>
      <c r="E8510" s="77">
        <v>6.37</v>
      </c>
      <c r="F8510" s="77">
        <v>67.19</v>
      </c>
      <c r="G8510" s="77">
        <v>17.010000000000002</v>
      </c>
      <c r="H8510" s="77">
        <v>38.479999999999997</v>
      </c>
      <c r="I8510" s="77">
        <v>10.289</v>
      </c>
      <c r="J8510" s="77" t="s">
        <v>75</v>
      </c>
      <c r="K8510" s="77">
        <v>53.97</v>
      </c>
      <c r="L8510" s="77">
        <v>6.2078599999999993</v>
      </c>
      <c r="M8510" s="77">
        <v>1.9675057105025049</v>
      </c>
      <c r="N8510" s="77">
        <v>6.3853379999999991</v>
      </c>
      <c r="O8510" s="77">
        <v>-0.86664167190521491</v>
      </c>
      <c r="P8510" s="77">
        <v>173120000</v>
      </c>
      <c r="Q8510" s="77">
        <v>11670000</v>
      </c>
      <c r="R8510" s="77">
        <v>14.83</v>
      </c>
      <c r="S8510" s="77">
        <v>37.335999999999999</v>
      </c>
      <c r="T8510" s="77">
        <v>9.9629999999999992</v>
      </c>
      <c r="U8510" s="77">
        <v>21.4604</v>
      </c>
      <c r="V8510" s="77">
        <v>2.3344158902539678</v>
      </c>
      <c r="AC8510" s="77">
        <v>7.52</v>
      </c>
      <c r="AD8510" s="77">
        <v>6.1</v>
      </c>
      <c r="AH8510" s="77">
        <f>IF(AND(M8510&lt;Variables!$G$6,M8510&gt;Variables!$G$5),0,1)</f>
        <v>1</v>
      </c>
      <c r="AI8510" s="77">
        <f t="shared" si="268"/>
        <v>1</v>
      </c>
      <c r="AJ8510" s="77">
        <f>IF(I8510&gt;Variables!$G$7,0,1)</f>
        <v>1</v>
      </c>
      <c r="AK8510" s="77">
        <f>IF(F8510&gt;Variables!$G$8,0,1)</f>
        <v>0</v>
      </c>
      <c r="AL8510" s="77">
        <f>IF(G8510&gt;Variables!$G$9,0,1)</f>
        <v>0</v>
      </c>
      <c r="AM8510" s="77">
        <f>IF(AND(K8510&gt;Variables!$G$10,K8510&lt;Variables!$G$11),0,1)</f>
        <v>1</v>
      </c>
      <c r="AN8510" s="77">
        <f>IF(H8510&lt;Variables!$G$13,1,0)</f>
        <v>1</v>
      </c>
      <c r="AO8510" s="77">
        <f>IF(R8510&lt;Variables!$G$12,0,1)</f>
        <v>1</v>
      </c>
      <c r="AP8510" s="78">
        <f t="shared" si="269"/>
        <v>1</v>
      </c>
      <c r="AQ8510" s="77">
        <f>IF(V8510&lt;Variables!$G$15,1,0)</f>
        <v>1</v>
      </c>
      <c r="AR8510" s="77">
        <v>0</v>
      </c>
      <c r="AS8510" s="77">
        <v>0</v>
      </c>
      <c r="AT8510" s="77">
        <v>1</v>
      </c>
      <c r="AU8510" s="77">
        <v>0</v>
      </c>
      <c r="BA8510" s="77">
        <v>-2.25</v>
      </c>
    </row>
    <row r="8511" spans="3:53" x14ac:dyDescent="0.25">
      <c r="C8511" s="77" t="s">
        <v>875</v>
      </c>
      <c r="D8511" s="77" t="s">
        <v>661</v>
      </c>
      <c r="E8511" s="77">
        <v>52.24</v>
      </c>
      <c r="F8511" s="77">
        <v>21.23</v>
      </c>
      <c r="G8511" s="77">
        <v>20.16</v>
      </c>
      <c r="H8511" s="77">
        <v>1770</v>
      </c>
      <c r="I8511" s="77">
        <v>0.45</v>
      </c>
      <c r="J8511" s="77" t="s">
        <v>74</v>
      </c>
      <c r="K8511" s="77">
        <v>37.18</v>
      </c>
      <c r="L8511" s="77">
        <v>52.451980000000013</v>
      </c>
      <c r="M8511" s="77">
        <v>-0.67105188402802829</v>
      </c>
      <c r="N8511" s="77">
        <v>52.518900000000009</v>
      </c>
      <c r="O8511" s="77">
        <v>-0.79761761956173449</v>
      </c>
      <c r="P8511" s="77">
        <v>6681000</v>
      </c>
      <c r="Q8511" s="77">
        <v>2052000</v>
      </c>
      <c r="R8511" s="77">
        <v>3.26</v>
      </c>
      <c r="S8511" s="77">
        <v>38.435999999999993</v>
      </c>
      <c r="T8511" s="77">
        <v>10.464</v>
      </c>
      <c r="U8511" s="77">
        <v>22.715599999999998</v>
      </c>
      <c r="V8511" s="77">
        <v>2.2267870166621742</v>
      </c>
      <c r="AC8511" s="77">
        <v>53.15</v>
      </c>
      <c r="AD8511" s="77">
        <v>51.73</v>
      </c>
      <c r="AH8511" s="77">
        <f>IF(AND(M8511&lt;Variables!$G$6,M8511&gt;Variables!$G$5),0,1)</f>
        <v>1</v>
      </c>
      <c r="AI8511" s="77">
        <f t="shared" si="268"/>
        <v>1</v>
      </c>
      <c r="AJ8511" s="77">
        <f>IF(I8511&gt;Variables!$G$7,0,1)</f>
        <v>1</v>
      </c>
      <c r="AK8511" s="77">
        <f>IF(F8511&gt;Variables!$G$8,0,1)</f>
        <v>0</v>
      </c>
      <c r="AL8511" s="77">
        <f>IF(G8511&gt;Variables!$G$9,0,1)</f>
        <v>0</v>
      </c>
      <c r="AM8511" s="77">
        <f>IF(AND(K8511&gt;Variables!$G$10,K8511&lt;Variables!$G$11),0,1)</f>
        <v>1</v>
      </c>
      <c r="AN8511" s="77">
        <f>IF(H8511&lt;Variables!$G$13,1,0)</f>
        <v>0</v>
      </c>
      <c r="AO8511" s="77">
        <f>IF(R8511&lt;Variables!$G$12,0,1)</f>
        <v>1</v>
      </c>
      <c r="AP8511" s="78">
        <f t="shared" si="269"/>
        <v>0</v>
      </c>
      <c r="AQ8511" s="77">
        <f>IF(V8511&lt;Variables!$G$15,1,0)</f>
        <v>1</v>
      </c>
      <c r="AR8511" s="77">
        <v>0</v>
      </c>
      <c r="AS8511" s="77">
        <v>0</v>
      </c>
      <c r="AT8511" s="77">
        <v>1</v>
      </c>
      <c r="AU8511" s="77">
        <v>0</v>
      </c>
      <c r="BA8511" s="77">
        <v>-0.33</v>
      </c>
    </row>
    <row r="8512" spans="3:53" x14ac:dyDescent="0.25">
      <c r="C8512" s="77" t="s">
        <v>875</v>
      </c>
      <c r="D8512" s="77" t="s">
        <v>749</v>
      </c>
      <c r="E8512" s="77">
        <v>3.29</v>
      </c>
      <c r="F8512" s="77">
        <v>9.67</v>
      </c>
      <c r="G8512" s="77">
        <v>9.67</v>
      </c>
      <c r="H8512" s="77">
        <v>-99999</v>
      </c>
      <c r="I8512" s="77">
        <v>-7.3680000000000003</v>
      </c>
      <c r="J8512" s="77" t="s">
        <v>75</v>
      </c>
      <c r="K8512" s="77">
        <v>67.209999999999994</v>
      </c>
      <c r="L8512" s="77">
        <v>-99999</v>
      </c>
      <c r="M8512" s="77">
        <v>-99999</v>
      </c>
      <c r="N8512" s="77">
        <v>-99999</v>
      </c>
      <c r="O8512" s="77">
        <v>-99999</v>
      </c>
      <c r="P8512" s="77">
        <v>68482</v>
      </c>
      <c r="Q8512" s="77">
        <v>8182</v>
      </c>
      <c r="R8512" s="77">
        <v>8.3699999999999992</v>
      </c>
      <c r="S8512" s="77">
        <v>38.435999999999993</v>
      </c>
      <c r="T8512" s="77">
        <v>10.464</v>
      </c>
      <c r="U8512" s="77">
        <v>22.715599999999998</v>
      </c>
      <c r="V8512" s="77">
        <v>-99999</v>
      </c>
      <c r="AC8512" s="77">
        <v>3.35</v>
      </c>
      <c r="AD8512" s="77">
        <v>3.14</v>
      </c>
      <c r="AH8512" s="77">
        <f>IF(AND(M8512&lt;Variables!$G$6,M8512&gt;Variables!$G$5),0,1)</f>
        <v>1</v>
      </c>
      <c r="AI8512" s="77">
        <f t="shared" si="268"/>
        <v>1</v>
      </c>
      <c r="AJ8512" s="77">
        <f>IF(I8512&gt;Variables!$G$7,0,1)</f>
        <v>1</v>
      </c>
      <c r="AK8512" s="77">
        <f>IF(F8512&gt;Variables!$G$8,0,1)</f>
        <v>0</v>
      </c>
      <c r="AL8512" s="77">
        <f>IF(G8512&gt;Variables!$G$9,0,1)</f>
        <v>1</v>
      </c>
      <c r="AM8512" s="77">
        <f>IF(AND(K8512&gt;Variables!$G$10,K8512&lt;Variables!$G$11),0,1)</f>
        <v>0</v>
      </c>
      <c r="AN8512" s="77">
        <f>IF(H8512&lt;Variables!$G$13,1,0)</f>
        <v>1</v>
      </c>
      <c r="AO8512" s="77">
        <f>IF(R8512&lt;Variables!$G$12,0,1)</f>
        <v>1</v>
      </c>
      <c r="AP8512" s="78">
        <f t="shared" si="269"/>
        <v>1</v>
      </c>
      <c r="AQ8512" s="77">
        <f>IF(V8512&lt;Variables!$G$15,1,0)</f>
        <v>1</v>
      </c>
      <c r="AR8512" s="77">
        <v>0</v>
      </c>
      <c r="AS8512" s="77">
        <v>0</v>
      </c>
      <c r="AT8512" s="77">
        <v>1</v>
      </c>
      <c r="AU8512" s="77">
        <v>0</v>
      </c>
      <c r="BA8512" s="77">
        <v>-2.25</v>
      </c>
    </row>
    <row r="8513" spans="3:53" x14ac:dyDescent="0.25">
      <c r="C8513" s="77" t="s">
        <v>875</v>
      </c>
      <c r="D8513" s="77" t="s">
        <v>663</v>
      </c>
      <c r="E8513" s="77">
        <v>49.48</v>
      </c>
      <c r="F8513" s="77">
        <v>9.5399999999999991</v>
      </c>
      <c r="G8513" s="77">
        <v>7.94</v>
      </c>
      <c r="H8513" s="77">
        <v>74490</v>
      </c>
      <c r="I8513" s="77">
        <v>34.53</v>
      </c>
      <c r="J8513" s="77" t="s">
        <v>74</v>
      </c>
      <c r="K8513" s="77">
        <v>48.22</v>
      </c>
      <c r="L8513" s="77">
        <v>49.405189999999997</v>
      </c>
      <c r="M8513" s="77">
        <v>-0.1082679775140962</v>
      </c>
      <c r="N8513" s="77">
        <v>49.315885999999999</v>
      </c>
      <c r="O8513" s="77">
        <v>7.2621629468447579E-2</v>
      </c>
      <c r="P8513" s="77">
        <v>59050000</v>
      </c>
      <c r="Q8513" s="77">
        <v>70837000</v>
      </c>
      <c r="R8513" s="77">
        <v>0.83</v>
      </c>
      <c r="S8513" s="77">
        <v>38.435999999999993</v>
      </c>
      <c r="T8513" s="77">
        <v>10.464</v>
      </c>
      <c r="U8513" s="77">
        <v>22.715599999999998</v>
      </c>
      <c r="V8513" s="77">
        <v>2.3508176007194379</v>
      </c>
      <c r="AC8513" s="77">
        <v>49.65</v>
      </c>
      <c r="AD8513" s="77">
        <v>48.8</v>
      </c>
      <c r="AH8513" s="77">
        <f>IF(AND(M8513&lt;Variables!$G$6,M8513&gt;Variables!$G$5),0,1)</f>
        <v>1</v>
      </c>
      <c r="AI8513" s="77">
        <f t="shared" si="268"/>
        <v>0</v>
      </c>
      <c r="AJ8513" s="77">
        <f>IF(I8513&gt;Variables!$G$7,0,1)</f>
        <v>1</v>
      </c>
      <c r="AK8513" s="77">
        <f>IF(F8513&gt;Variables!$G$8,0,1)</f>
        <v>0</v>
      </c>
      <c r="AL8513" s="77">
        <f>IF(G8513&gt;Variables!$G$9,0,1)</f>
        <v>1</v>
      </c>
      <c r="AM8513" s="77">
        <f>IF(AND(K8513&gt;Variables!$G$10,K8513&lt;Variables!$G$11),0,1)</f>
        <v>1</v>
      </c>
      <c r="AN8513" s="77">
        <f>IF(H8513&lt;Variables!$G$13,1,0)</f>
        <v>0</v>
      </c>
      <c r="AO8513" s="77">
        <f>IF(R8513&lt;Variables!$G$12,0,1)</f>
        <v>0</v>
      </c>
      <c r="AP8513" s="78">
        <f t="shared" si="269"/>
        <v>0</v>
      </c>
      <c r="AQ8513" s="77">
        <f>IF(V8513&lt;Variables!$G$15,1,0)</f>
        <v>1</v>
      </c>
      <c r="AR8513" s="77">
        <v>0</v>
      </c>
      <c r="AS8513" s="77">
        <v>0</v>
      </c>
      <c r="AT8513" s="77">
        <v>1</v>
      </c>
      <c r="AU8513" s="77">
        <v>0</v>
      </c>
      <c r="BA8513" s="77">
        <v>-1.2</v>
      </c>
    </row>
    <row r="8514" spans="3:53" x14ac:dyDescent="0.25">
      <c r="C8514" s="77" t="s">
        <v>875</v>
      </c>
      <c r="D8514" s="77" t="s">
        <v>701</v>
      </c>
      <c r="E8514" s="77">
        <v>35.049999999999997</v>
      </c>
      <c r="F8514" s="77">
        <v>10.26</v>
      </c>
      <c r="G8514" s="77">
        <v>9.2200000000000006</v>
      </c>
      <c r="H8514" s="77">
        <v>9770</v>
      </c>
      <c r="I8514" s="77">
        <v>42.320999999999998</v>
      </c>
      <c r="J8514" s="77" t="s">
        <v>74</v>
      </c>
      <c r="K8514" s="77">
        <v>69.69</v>
      </c>
      <c r="L8514" s="77">
        <v>34.78134</v>
      </c>
      <c r="M8514" s="77">
        <v>0.48491518728146388</v>
      </c>
      <c r="N8514" s="77">
        <v>34.645912000000003</v>
      </c>
      <c r="O8514" s="77">
        <v>0.87770239675030082</v>
      </c>
      <c r="P8514" s="77">
        <v>4481000</v>
      </c>
      <c r="Q8514" s="77">
        <v>6712000</v>
      </c>
      <c r="R8514" s="77">
        <v>0.67</v>
      </c>
      <c r="S8514" s="77">
        <v>38.435999999999993</v>
      </c>
      <c r="T8514" s="77">
        <v>10.464</v>
      </c>
      <c r="U8514" s="77">
        <v>22.715599999999998</v>
      </c>
      <c r="V8514" s="77">
        <v>2.530806038782174</v>
      </c>
      <c r="AC8514" s="77">
        <v>35.06</v>
      </c>
      <c r="AD8514" s="77">
        <v>34.43</v>
      </c>
      <c r="AH8514" s="77">
        <f>IF(AND(M8514&lt;Variables!$G$6,M8514&gt;Variables!$G$5),0,1)</f>
        <v>1</v>
      </c>
      <c r="AI8514" s="77">
        <f t="shared" si="268"/>
        <v>0</v>
      </c>
      <c r="AJ8514" s="77">
        <f>IF(I8514&gt;Variables!$G$7,0,1)</f>
        <v>1</v>
      </c>
      <c r="AK8514" s="77">
        <f>IF(F8514&gt;Variables!$G$8,0,1)</f>
        <v>0</v>
      </c>
      <c r="AL8514" s="77">
        <f>IF(G8514&gt;Variables!$G$9,0,1)</f>
        <v>1</v>
      </c>
      <c r="AM8514" s="77">
        <f>IF(AND(K8514&gt;Variables!$G$10,K8514&lt;Variables!$G$11),0,1)</f>
        <v>0</v>
      </c>
      <c r="AN8514" s="77">
        <f>IF(H8514&lt;Variables!$G$13,1,0)</f>
        <v>0</v>
      </c>
      <c r="AO8514" s="77">
        <f>IF(R8514&lt;Variables!$G$12,0,1)</f>
        <v>0</v>
      </c>
      <c r="AP8514" s="78">
        <f t="shared" si="269"/>
        <v>0</v>
      </c>
      <c r="AQ8514" s="77">
        <f>IF(V8514&lt;Variables!$G$15,1,0)</f>
        <v>1</v>
      </c>
      <c r="AR8514" s="77">
        <v>0</v>
      </c>
      <c r="AS8514" s="77">
        <v>0</v>
      </c>
      <c r="AT8514" s="77">
        <v>1</v>
      </c>
      <c r="AU8514" s="77">
        <v>0</v>
      </c>
      <c r="BA8514" s="77">
        <v>-1.45</v>
      </c>
    </row>
    <row r="8515" spans="3:53" x14ac:dyDescent="0.25">
      <c r="C8515" s="77" t="s">
        <v>875</v>
      </c>
      <c r="D8515" s="77" t="s">
        <v>659</v>
      </c>
      <c r="E8515" s="77">
        <v>45.2</v>
      </c>
      <c r="F8515" s="77">
        <v>11.2</v>
      </c>
      <c r="G8515" s="77">
        <v>8.2799999999999994</v>
      </c>
      <c r="H8515" s="77">
        <v>2320</v>
      </c>
      <c r="I8515" s="77">
        <v>-24.675999999999998</v>
      </c>
      <c r="J8515" s="77" t="s">
        <v>74</v>
      </c>
      <c r="K8515" s="77">
        <v>44.34</v>
      </c>
      <c r="L8515" s="77">
        <v>45.028824999999998</v>
      </c>
      <c r="M8515" s="77">
        <v>-0.1084305442125145</v>
      </c>
      <c r="N8515" s="77">
        <v>45.06654600000001</v>
      </c>
      <c r="O8515" s="77">
        <v>-0.19204045501958961</v>
      </c>
      <c r="P8515" s="77">
        <v>2656000</v>
      </c>
      <c r="Q8515" s="77">
        <v>1694000</v>
      </c>
      <c r="R8515" s="77">
        <v>1.57</v>
      </c>
      <c r="S8515" s="77">
        <v>38.435999999999993</v>
      </c>
      <c r="T8515" s="77">
        <v>10.464</v>
      </c>
      <c r="U8515" s="77">
        <v>22.715599999999998</v>
      </c>
      <c r="V8515" s="77">
        <v>2.3094091797993839</v>
      </c>
      <c r="AC8515" s="77">
        <v>45.52</v>
      </c>
      <c r="AD8515" s="77">
        <v>44.93</v>
      </c>
      <c r="AH8515" s="77">
        <f>IF(AND(M8515&lt;Variables!$G$6,M8515&gt;Variables!$G$5),0,1)</f>
        <v>1</v>
      </c>
      <c r="AI8515" s="77">
        <f t="shared" si="268"/>
        <v>1</v>
      </c>
      <c r="AJ8515" s="77">
        <f>IF(I8515&gt;Variables!$G$7,0,1)</f>
        <v>1</v>
      </c>
      <c r="AK8515" s="77">
        <f>IF(F8515&gt;Variables!$G$8,0,1)</f>
        <v>0</v>
      </c>
      <c r="AL8515" s="77">
        <f>IF(G8515&gt;Variables!$G$9,0,1)</f>
        <v>1</v>
      </c>
      <c r="AM8515" s="77">
        <f>IF(AND(K8515&gt;Variables!$G$10,K8515&lt;Variables!$G$11),0,1)</f>
        <v>1</v>
      </c>
      <c r="AN8515" s="77">
        <f>IF(H8515&lt;Variables!$G$13,1,0)</f>
        <v>0</v>
      </c>
      <c r="AO8515" s="77">
        <f>IF(R8515&lt;Variables!$G$12,0,1)</f>
        <v>0</v>
      </c>
      <c r="AP8515" s="78">
        <f t="shared" si="269"/>
        <v>0</v>
      </c>
      <c r="AQ8515" s="77">
        <f>IF(V8515&lt;Variables!$G$15,1,0)</f>
        <v>1</v>
      </c>
      <c r="AR8515" s="77">
        <v>0</v>
      </c>
      <c r="AS8515" s="77">
        <v>1</v>
      </c>
      <c r="AT8515" s="77">
        <v>0</v>
      </c>
      <c r="AU8515" s="77">
        <v>0</v>
      </c>
      <c r="BA8515" s="77">
        <v>0.51</v>
      </c>
    </row>
    <row r="8516" spans="3:53" x14ac:dyDescent="0.25">
      <c r="C8516" s="77" t="s">
        <v>875</v>
      </c>
      <c r="D8516" s="77" t="s">
        <v>177</v>
      </c>
      <c r="E8516" s="77">
        <v>62.32</v>
      </c>
      <c r="F8516" s="77">
        <v>11.51</v>
      </c>
      <c r="G8516" s="77">
        <v>9.6300000000000008</v>
      </c>
      <c r="H8516" s="77">
        <v>11300</v>
      </c>
      <c r="I8516" s="77">
        <v>399.65899999999999</v>
      </c>
      <c r="J8516" s="77" t="s">
        <v>74</v>
      </c>
      <c r="K8516" s="77">
        <v>59.34</v>
      </c>
      <c r="L8516" s="77">
        <v>62.00694</v>
      </c>
      <c r="M8516" s="77">
        <v>0.61776955934287425</v>
      </c>
      <c r="N8516" s="77">
        <v>61.056573999999991</v>
      </c>
      <c r="O8516" s="77">
        <v>2.1839188029122139</v>
      </c>
      <c r="P8516" s="77">
        <v>911215</v>
      </c>
      <c r="Q8516" s="77">
        <v>1776000</v>
      </c>
      <c r="R8516" s="77">
        <v>0.51</v>
      </c>
      <c r="S8516" s="77">
        <v>38.435999999999993</v>
      </c>
      <c r="T8516" s="77">
        <v>10.464</v>
      </c>
      <c r="U8516" s="77">
        <v>22.715599999999998</v>
      </c>
      <c r="V8516" s="77">
        <v>2.4310367247849349</v>
      </c>
      <c r="AC8516" s="77">
        <v>65.569999999999993</v>
      </c>
      <c r="AD8516" s="77">
        <v>61.33</v>
      </c>
      <c r="AH8516" s="77">
        <f>IF(AND(M8516&lt;Variables!$G$6,M8516&gt;Variables!$G$5),0,1)</f>
        <v>1</v>
      </c>
      <c r="AI8516" s="77">
        <f t="shared" si="268"/>
        <v>0</v>
      </c>
      <c r="AJ8516" s="77">
        <f>IF(I8516&gt;Variables!$G$7,0,1)</f>
        <v>0</v>
      </c>
      <c r="AK8516" s="77">
        <f>IF(F8516&gt;Variables!$G$8,0,1)</f>
        <v>0</v>
      </c>
      <c r="AL8516" s="77">
        <f>IF(G8516&gt;Variables!$G$9,0,1)</f>
        <v>1</v>
      </c>
      <c r="AM8516" s="77">
        <f>IF(AND(K8516&gt;Variables!$G$10,K8516&lt;Variables!$G$11),0,1)</f>
        <v>1</v>
      </c>
      <c r="AN8516" s="77">
        <f>IF(H8516&lt;Variables!$G$13,1,0)</f>
        <v>0</v>
      </c>
      <c r="AO8516" s="77">
        <f>IF(R8516&lt;Variables!$G$12,0,1)</f>
        <v>0</v>
      </c>
      <c r="AP8516" s="78">
        <f t="shared" si="269"/>
        <v>0</v>
      </c>
      <c r="AQ8516" s="77">
        <f>IF(V8516&lt;Variables!$G$15,1,0)</f>
        <v>1</v>
      </c>
      <c r="AR8516" s="77">
        <v>0</v>
      </c>
      <c r="AS8516" s="77">
        <v>0</v>
      </c>
      <c r="AT8516" s="77">
        <v>1</v>
      </c>
      <c r="AU8516" s="77">
        <v>0</v>
      </c>
      <c r="BA8516" s="77">
        <v>-0.64</v>
      </c>
    </row>
    <row r="8517" spans="3:53" x14ac:dyDescent="0.25">
      <c r="C8517" s="77" t="s">
        <v>875</v>
      </c>
      <c r="D8517" s="77" t="s">
        <v>705</v>
      </c>
      <c r="E8517" s="77">
        <v>622.99</v>
      </c>
      <c r="F8517" s="77">
        <v>12.8</v>
      </c>
      <c r="G8517" s="77">
        <v>8.92</v>
      </c>
      <c r="H8517" s="77">
        <v>5670</v>
      </c>
      <c r="I8517" s="77">
        <v>-28.611000000000001</v>
      </c>
      <c r="J8517" s="77" t="s">
        <v>74</v>
      </c>
      <c r="K8517" s="77">
        <v>62.21</v>
      </c>
      <c r="L8517" s="77">
        <v>618.95362499999999</v>
      </c>
      <c r="M8517" s="77">
        <v>0.3666470165676739</v>
      </c>
      <c r="N8517" s="77">
        <v>617.30266800000004</v>
      </c>
      <c r="O8517" s="77">
        <v>0.63507452716856172</v>
      </c>
      <c r="P8517" s="77">
        <v>1059000</v>
      </c>
      <c r="Q8517" s="77">
        <v>748460</v>
      </c>
      <c r="R8517" s="77">
        <v>1.41</v>
      </c>
      <c r="S8517" s="77">
        <v>38.435999999999993</v>
      </c>
      <c r="T8517" s="77">
        <v>10.464</v>
      </c>
      <c r="U8517" s="77">
        <v>22.715599999999998</v>
      </c>
      <c r="V8517" s="77">
        <v>2.4710338944804628</v>
      </c>
      <c r="AC8517" s="77">
        <v>629.51</v>
      </c>
      <c r="AD8517" s="77">
        <v>613</v>
      </c>
      <c r="AH8517" s="77">
        <f>IF(AND(M8517&lt;Variables!$G$6,M8517&gt;Variables!$G$5),0,1)</f>
        <v>1</v>
      </c>
      <c r="AI8517" s="77">
        <f t="shared" si="268"/>
        <v>0</v>
      </c>
      <c r="AJ8517" s="77">
        <f>IF(I8517&gt;Variables!$G$7,0,1)</f>
        <v>1</v>
      </c>
      <c r="AK8517" s="77">
        <f>IF(F8517&gt;Variables!$G$8,0,1)</f>
        <v>0</v>
      </c>
      <c r="AL8517" s="77">
        <f>IF(G8517&gt;Variables!$G$9,0,1)</f>
        <v>1</v>
      </c>
      <c r="AM8517" s="77">
        <f>IF(AND(K8517&gt;Variables!$G$10,K8517&lt;Variables!$G$11),0,1)</f>
        <v>0</v>
      </c>
      <c r="AN8517" s="77">
        <f>IF(H8517&lt;Variables!$G$13,1,0)</f>
        <v>0</v>
      </c>
      <c r="AO8517" s="77">
        <f>IF(R8517&lt;Variables!$G$12,0,1)</f>
        <v>0</v>
      </c>
      <c r="AP8517" s="78">
        <f t="shared" si="269"/>
        <v>0</v>
      </c>
      <c r="AQ8517" s="77">
        <f>IF(V8517&lt;Variables!$G$15,1,0)</f>
        <v>1</v>
      </c>
      <c r="AR8517" s="77">
        <v>0</v>
      </c>
      <c r="AS8517" s="77">
        <v>1</v>
      </c>
      <c r="AT8517" s="77">
        <v>0</v>
      </c>
      <c r="AU8517" s="77">
        <v>0</v>
      </c>
      <c r="BA8517" s="77">
        <v>0.16</v>
      </c>
    </row>
    <row r="8518" spans="3:53" x14ac:dyDescent="0.25">
      <c r="C8518" s="77" t="s">
        <v>875</v>
      </c>
      <c r="D8518" s="77" t="s">
        <v>649</v>
      </c>
      <c r="E8518" s="77">
        <v>66.7</v>
      </c>
      <c r="F8518" s="77">
        <v>13.26</v>
      </c>
      <c r="G8518" s="77">
        <v>10.82</v>
      </c>
      <c r="H8518" s="77">
        <v>4150</v>
      </c>
      <c r="I8518" s="77">
        <v>-7.0910000000000002</v>
      </c>
      <c r="J8518" s="77" t="s">
        <v>74</v>
      </c>
      <c r="K8518" s="77">
        <v>30.07</v>
      </c>
      <c r="L8518" s="77">
        <v>67.137640000000005</v>
      </c>
      <c r="M8518" s="77">
        <v>-0.96464516774794251</v>
      </c>
      <c r="N8518" s="77">
        <v>67.564459999999997</v>
      </c>
      <c r="O8518" s="77">
        <v>-1.590273939879046</v>
      </c>
      <c r="P8518" s="77">
        <v>4476000</v>
      </c>
      <c r="Q8518" s="77">
        <v>2787000</v>
      </c>
      <c r="R8518" s="77">
        <v>1.61</v>
      </c>
      <c r="S8518" s="77">
        <v>38.435999999999993</v>
      </c>
      <c r="T8518" s="77">
        <v>10.464</v>
      </c>
      <c r="U8518" s="77">
        <v>22.715599999999998</v>
      </c>
      <c r="V8518" s="77">
        <v>2.130083082139437</v>
      </c>
      <c r="AC8518" s="77">
        <v>67.38</v>
      </c>
      <c r="AD8518" s="77">
        <v>65.63</v>
      </c>
      <c r="AH8518" s="77">
        <f>IF(AND(M8518&lt;Variables!$G$6,M8518&gt;Variables!$G$5),0,1)</f>
        <v>1</v>
      </c>
      <c r="AI8518" s="77">
        <f t="shared" si="268"/>
        <v>1</v>
      </c>
      <c r="AJ8518" s="77">
        <f>IF(I8518&gt;Variables!$G$7,0,1)</f>
        <v>1</v>
      </c>
      <c r="AK8518" s="77">
        <f>IF(F8518&gt;Variables!$G$8,0,1)</f>
        <v>0</v>
      </c>
      <c r="AL8518" s="77">
        <f>IF(G8518&gt;Variables!$G$9,0,1)</f>
        <v>0</v>
      </c>
      <c r="AM8518" s="77">
        <f>IF(AND(K8518&gt;Variables!$G$10,K8518&lt;Variables!$G$11),0,1)</f>
        <v>1</v>
      </c>
      <c r="AN8518" s="77">
        <f>IF(H8518&lt;Variables!$G$13,1,0)</f>
        <v>0</v>
      </c>
      <c r="AO8518" s="77">
        <f>IF(R8518&lt;Variables!$G$12,0,1)</f>
        <v>0</v>
      </c>
      <c r="AP8518" s="78">
        <f t="shared" si="269"/>
        <v>0</v>
      </c>
      <c r="AQ8518" s="77">
        <f>IF(V8518&lt;Variables!$G$15,1,0)</f>
        <v>1</v>
      </c>
      <c r="AR8518" s="77">
        <v>0</v>
      </c>
      <c r="AS8518" s="77">
        <v>0</v>
      </c>
      <c r="AT8518" s="77">
        <v>1</v>
      </c>
      <c r="AU8518" s="77">
        <v>0</v>
      </c>
      <c r="BA8518" s="77">
        <v>-0.78</v>
      </c>
    </row>
    <row r="8519" spans="3:53" x14ac:dyDescent="0.25">
      <c r="C8519" s="77" t="s">
        <v>875</v>
      </c>
      <c r="D8519" s="77" t="s">
        <v>581</v>
      </c>
      <c r="E8519" s="77">
        <v>109.06</v>
      </c>
      <c r="F8519" s="77">
        <v>15.92</v>
      </c>
      <c r="G8519" s="77">
        <v>-1.6</v>
      </c>
      <c r="H8519" s="77">
        <v>5880</v>
      </c>
      <c r="I8519" s="77">
        <v>43.774000000000001</v>
      </c>
      <c r="J8519" s="77" t="s">
        <v>74</v>
      </c>
      <c r="K8519" s="77">
        <v>46.36</v>
      </c>
      <c r="L8519" s="77">
        <v>108.779805</v>
      </c>
      <c r="M8519" s="77">
        <v>-4.569322403178494E-2</v>
      </c>
      <c r="N8519" s="77">
        <v>109.04555000000001</v>
      </c>
      <c r="O8519" s="77">
        <v>-0.28928278136980229</v>
      </c>
      <c r="P8519" s="77">
        <v>2152000</v>
      </c>
      <c r="Q8519" s="77">
        <v>826738</v>
      </c>
      <c r="R8519" s="77">
        <v>2.6</v>
      </c>
      <c r="S8519" s="77">
        <v>38.435999999999993</v>
      </c>
      <c r="T8519" s="77">
        <v>10.464</v>
      </c>
      <c r="U8519" s="77">
        <v>22.715599999999998</v>
      </c>
      <c r="V8519" s="77">
        <v>2.329997282031973</v>
      </c>
      <c r="AC8519" s="77">
        <v>109.265</v>
      </c>
      <c r="AD8519" s="77">
        <v>107.33</v>
      </c>
      <c r="AH8519" s="77">
        <f>IF(AND(M8519&lt;Variables!$G$6,M8519&gt;Variables!$G$5),0,1)</f>
        <v>1</v>
      </c>
      <c r="AI8519" s="77">
        <f t="shared" si="268"/>
        <v>1</v>
      </c>
      <c r="AJ8519" s="77">
        <f>IF(I8519&gt;Variables!$G$7,0,1)</f>
        <v>1</v>
      </c>
      <c r="AK8519" s="77">
        <f>IF(F8519&gt;Variables!$G$8,0,1)</f>
        <v>0</v>
      </c>
      <c r="AL8519" s="77">
        <f>IF(G8519&gt;Variables!$G$9,0,1)</f>
        <v>1</v>
      </c>
      <c r="AM8519" s="77">
        <f>IF(AND(K8519&gt;Variables!$G$10,K8519&lt;Variables!$G$11),0,1)</f>
        <v>1</v>
      </c>
      <c r="AN8519" s="77">
        <f>IF(H8519&lt;Variables!$G$13,1,0)</f>
        <v>0</v>
      </c>
      <c r="AO8519" s="77">
        <f>IF(R8519&lt;Variables!$G$12,0,1)</f>
        <v>1</v>
      </c>
      <c r="AP8519" s="78">
        <f t="shared" si="269"/>
        <v>0</v>
      </c>
      <c r="AQ8519" s="77">
        <f>IF(V8519&lt;Variables!$G$15,1,0)</f>
        <v>1</v>
      </c>
      <c r="AR8519" s="77">
        <v>0</v>
      </c>
      <c r="AS8519" s="77">
        <v>1</v>
      </c>
      <c r="AT8519" s="77">
        <v>0</v>
      </c>
      <c r="AU8519" s="77">
        <v>0</v>
      </c>
      <c r="BA8519" s="77">
        <v>-0.11</v>
      </c>
    </row>
    <row r="8520" spans="3:53" x14ac:dyDescent="0.25">
      <c r="C8520" s="77" t="s">
        <v>875</v>
      </c>
      <c r="D8520" s="77" t="s">
        <v>688</v>
      </c>
      <c r="E8520" s="77">
        <v>6.4</v>
      </c>
      <c r="F8520" s="77">
        <v>23.85</v>
      </c>
      <c r="G8520" s="77">
        <v>19.29</v>
      </c>
      <c r="H8520" s="77">
        <v>107.38</v>
      </c>
      <c r="I8520" s="77">
        <v>-0.34499999999999997</v>
      </c>
      <c r="J8520" s="77" t="s">
        <v>74</v>
      </c>
      <c r="K8520" s="77">
        <v>53.71</v>
      </c>
      <c r="L8520" s="77">
        <v>6.4226599999999996</v>
      </c>
      <c r="M8520" s="77">
        <v>0.1142828672232258</v>
      </c>
      <c r="N8520" s="77">
        <v>6.3659039999999996</v>
      </c>
      <c r="O8520" s="77">
        <v>1.0068640683239991</v>
      </c>
      <c r="P8520" s="77">
        <v>12150000</v>
      </c>
      <c r="Q8520" s="77">
        <v>3680000</v>
      </c>
      <c r="R8520" s="77">
        <v>3.3</v>
      </c>
      <c r="S8520" s="77">
        <v>38.435999999999993</v>
      </c>
      <c r="T8520" s="77">
        <v>10.464</v>
      </c>
      <c r="U8520" s="77">
        <v>22.715599999999998</v>
      </c>
      <c r="V8520" s="77">
        <v>2.40123976395699</v>
      </c>
      <c r="AC8520" s="77">
        <v>7.06</v>
      </c>
      <c r="AD8520" s="77">
        <v>6</v>
      </c>
      <c r="AH8520" s="77">
        <f>IF(AND(M8520&lt;Variables!$G$6,M8520&gt;Variables!$G$5),0,1)</f>
        <v>1</v>
      </c>
      <c r="AI8520" s="77">
        <f t="shared" si="268"/>
        <v>0</v>
      </c>
      <c r="AJ8520" s="77">
        <f>IF(I8520&gt;Variables!$G$7,0,1)</f>
        <v>1</v>
      </c>
      <c r="AK8520" s="77">
        <f>IF(F8520&gt;Variables!$G$8,0,1)</f>
        <v>0</v>
      </c>
      <c r="AL8520" s="77">
        <f>IF(G8520&gt;Variables!$G$9,0,1)</f>
        <v>0</v>
      </c>
      <c r="AM8520" s="77">
        <f>IF(AND(K8520&gt;Variables!$G$10,K8520&lt;Variables!$G$11),0,1)</f>
        <v>1</v>
      </c>
      <c r="AN8520" s="77">
        <f>IF(H8520&lt;Variables!$G$13,1,0)</f>
        <v>1</v>
      </c>
      <c r="AO8520" s="77">
        <f>IF(R8520&lt;Variables!$G$12,0,1)</f>
        <v>1</v>
      </c>
      <c r="AP8520" s="78">
        <f t="shared" si="269"/>
        <v>0</v>
      </c>
      <c r="AQ8520" s="77">
        <f>IF(V8520&lt;Variables!$G$15,1,0)</f>
        <v>1</v>
      </c>
      <c r="AR8520" s="77">
        <v>1</v>
      </c>
      <c r="AS8520" s="77">
        <v>0</v>
      </c>
      <c r="AT8520" s="77">
        <v>0</v>
      </c>
      <c r="AU8520" s="77">
        <v>0</v>
      </c>
      <c r="BA8520" s="77">
        <v>2</v>
      </c>
    </row>
    <row r="8521" spans="3:53" x14ac:dyDescent="0.25">
      <c r="C8521" s="77" t="s">
        <v>875</v>
      </c>
      <c r="D8521" s="77" t="s">
        <v>662</v>
      </c>
      <c r="E8521" s="77">
        <v>8.9</v>
      </c>
      <c r="F8521" s="77">
        <v>28.21</v>
      </c>
      <c r="G8521" s="77">
        <v>4.78</v>
      </c>
      <c r="H8521" s="77">
        <v>583.41</v>
      </c>
      <c r="I8521" s="77">
        <v>24.966999999999999</v>
      </c>
      <c r="J8521" s="77" t="s">
        <v>74</v>
      </c>
      <c r="K8521" s="77">
        <v>54.91</v>
      </c>
      <c r="L8521" s="77">
        <v>8.8707150000000006</v>
      </c>
      <c r="M8521" s="77">
        <v>0.1610354971386096</v>
      </c>
      <c r="N8521" s="77">
        <v>8.8807600000000004</v>
      </c>
      <c r="O8521" s="77">
        <v>4.7743661578506291E-2</v>
      </c>
      <c r="P8521" s="77">
        <v>7880000</v>
      </c>
      <c r="Q8521" s="77">
        <v>659720</v>
      </c>
      <c r="R8521" s="77">
        <v>11.94</v>
      </c>
      <c r="S8521" s="77">
        <v>38.435999999999993</v>
      </c>
      <c r="T8521" s="77">
        <v>10.464</v>
      </c>
      <c r="U8521" s="77">
        <v>22.715599999999998</v>
      </c>
      <c r="V8521" s="77">
        <v>2.4113971808421311</v>
      </c>
      <c r="AC8521" s="77">
        <v>8.9700000000000006</v>
      </c>
      <c r="AD8521" s="77">
        <v>8.84</v>
      </c>
      <c r="AH8521" s="77">
        <f>IF(AND(M8521&lt;Variables!$G$6,M8521&gt;Variables!$G$5),0,1)</f>
        <v>1</v>
      </c>
      <c r="AI8521" s="77">
        <f t="shared" si="268"/>
        <v>1</v>
      </c>
      <c r="AJ8521" s="77">
        <f>IF(I8521&gt;Variables!$G$7,0,1)</f>
        <v>1</v>
      </c>
      <c r="AK8521" s="77">
        <f>IF(F8521&gt;Variables!$G$8,0,1)</f>
        <v>0</v>
      </c>
      <c r="AL8521" s="77">
        <f>IF(G8521&gt;Variables!$G$9,0,1)</f>
        <v>1</v>
      </c>
      <c r="AM8521" s="77">
        <f>IF(AND(K8521&gt;Variables!$G$10,K8521&lt;Variables!$G$11),0,1)</f>
        <v>1</v>
      </c>
      <c r="AN8521" s="77">
        <f>IF(H8521&lt;Variables!$G$13,1,0)</f>
        <v>1</v>
      </c>
      <c r="AO8521" s="77">
        <f>IF(R8521&lt;Variables!$G$12,0,1)</f>
        <v>1</v>
      </c>
      <c r="AP8521" s="78">
        <f t="shared" si="269"/>
        <v>0</v>
      </c>
      <c r="AQ8521" s="77">
        <f>IF(V8521&lt;Variables!$G$15,1,0)</f>
        <v>1</v>
      </c>
      <c r="AR8521" s="77">
        <v>0</v>
      </c>
      <c r="AS8521" s="77">
        <v>0</v>
      </c>
      <c r="AT8521" s="77">
        <v>0</v>
      </c>
      <c r="AU8521" s="77">
        <v>1</v>
      </c>
      <c r="BA8521" s="77">
        <v>-0.15</v>
      </c>
    </row>
    <row r="8522" spans="3:53" x14ac:dyDescent="0.25">
      <c r="C8522" s="77" t="s">
        <v>875</v>
      </c>
      <c r="D8522" s="77" t="s">
        <v>78</v>
      </c>
      <c r="E8522" s="77">
        <v>136.16</v>
      </c>
      <c r="F8522" s="77">
        <v>53.01</v>
      </c>
      <c r="G8522" s="77">
        <v>-3.11</v>
      </c>
      <c r="H8522" s="77">
        <v>5920</v>
      </c>
      <c r="I8522" s="77">
        <v>7.8140000000000001</v>
      </c>
      <c r="J8522" s="77" t="s">
        <v>74</v>
      </c>
      <c r="K8522" s="77">
        <v>41.72</v>
      </c>
      <c r="L8522" s="77">
        <v>137.004255</v>
      </c>
      <c r="M8522" s="77">
        <v>-0.88884465668603585</v>
      </c>
      <c r="N8522" s="77">
        <v>136.27979400000001</v>
      </c>
      <c r="O8522" s="77">
        <v>-0.36197148933173467</v>
      </c>
      <c r="P8522" s="77">
        <v>16651000</v>
      </c>
      <c r="Q8522" s="77">
        <v>1288000</v>
      </c>
      <c r="R8522" s="77">
        <v>12.93</v>
      </c>
      <c r="S8522" s="77">
        <v>38.435999999999993</v>
      </c>
      <c r="T8522" s="77">
        <v>10.464</v>
      </c>
      <c r="U8522" s="77">
        <v>22.715599999999998</v>
      </c>
      <c r="V8522" s="77">
        <v>2.2830745387825799</v>
      </c>
      <c r="AC8522" s="77">
        <v>137.78</v>
      </c>
      <c r="AD8522" s="77">
        <v>130.19999999999999</v>
      </c>
      <c r="AH8522" s="77">
        <f>IF(AND(M8522&lt;Variables!$G$6,M8522&gt;Variables!$G$5),0,1)</f>
        <v>1</v>
      </c>
      <c r="AI8522" s="77">
        <f t="shared" si="268"/>
        <v>0</v>
      </c>
      <c r="AJ8522" s="77">
        <f>IF(I8522&gt;Variables!$G$7,0,1)</f>
        <v>1</v>
      </c>
      <c r="AK8522" s="77">
        <f>IF(F8522&gt;Variables!$G$8,0,1)</f>
        <v>0</v>
      </c>
      <c r="AL8522" s="77">
        <f>IF(G8522&gt;Variables!$G$9,0,1)</f>
        <v>1</v>
      </c>
      <c r="AM8522" s="77">
        <f>IF(AND(K8522&gt;Variables!$G$10,K8522&lt;Variables!$G$11),0,1)</f>
        <v>1</v>
      </c>
      <c r="AN8522" s="77">
        <f>IF(H8522&lt;Variables!$G$13,1,0)</f>
        <v>0</v>
      </c>
      <c r="AO8522" s="77">
        <f>IF(R8522&lt;Variables!$G$12,0,1)</f>
        <v>1</v>
      </c>
      <c r="AP8522" s="78">
        <f t="shared" si="269"/>
        <v>0</v>
      </c>
      <c r="AQ8522" s="77">
        <f>IF(V8522&lt;Variables!$G$15,1,0)</f>
        <v>1</v>
      </c>
      <c r="AR8522" s="77">
        <v>0</v>
      </c>
      <c r="AS8522" s="77">
        <v>0</v>
      </c>
      <c r="AT8522" s="77">
        <v>1</v>
      </c>
      <c r="AU8522" s="77">
        <v>0</v>
      </c>
      <c r="BA8522" s="77">
        <v>-1.0900000000000001</v>
      </c>
    </row>
    <row r="8523" spans="3:53" x14ac:dyDescent="0.25">
      <c r="C8523" s="77" t="s">
        <v>875</v>
      </c>
      <c r="D8523" s="77" t="s">
        <v>475</v>
      </c>
      <c r="E8523" s="77">
        <v>56.49</v>
      </c>
      <c r="F8523" s="77">
        <v>10.210000000000001</v>
      </c>
      <c r="G8523" s="77">
        <v>7.09</v>
      </c>
      <c r="H8523" s="77">
        <v>5300</v>
      </c>
      <c r="I8523" s="77">
        <v>4.6909999999999998</v>
      </c>
      <c r="J8523" s="77" t="s">
        <v>75</v>
      </c>
      <c r="K8523" s="77">
        <v>65.37</v>
      </c>
      <c r="L8523" s="77">
        <v>56.08155</v>
      </c>
      <c r="M8523" s="77">
        <v>0.42518439665094898</v>
      </c>
      <c r="N8523" s="77">
        <v>55.765529545454548</v>
      </c>
      <c r="O8523" s="77">
        <v>0.99428887175455338</v>
      </c>
      <c r="P8523" s="77">
        <v>450574</v>
      </c>
      <c r="Q8523" s="77">
        <v>447080</v>
      </c>
      <c r="R8523" s="77">
        <v>1.01</v>
      </c>
      <c r="S8523" s="77">
        <v>38.435999999999993</v>
      </c>
      <c r="T8523" s="77">
        <v>10.464</v>
      </c>
      <c r="U8523" s="77">
        <v>22.715599999999998</v>
      </c>
      <c r="V8523" s="77">
        <v>2.4963050825852711</v>
      </c>
      <c r="AC8523" s="77">
        <v>57.884999999999998</v>
      </c>
      <c r="AD8523" s="77">
        <v>55.2</v>
      </c>
      <c r="AH8523" s="77">
        <f>IF(AND(M8523&lt;Variables!$G$6,M8523&gt;Variables!$G$5),0,1)</f>
        <v>1</v>
      </c>
      <c r="AI8523" s="77">
        <f t="shared" si="268"/>
        <v>0</v>
      </c>
      <c r="AJ8523" s="77">
        <f>IF(I8523&gt;Variables!$G$7,0,1)</f>
        <v>1</v>
      </c>
      <c r="AK8523" s="77">
        <f>IF(F8523&gt;Variables!$G$8,0,1)</f>
        <v>0</v>
      </c>
      <c r="AL8523" s="77">
        <f>IF(G8523&gt;Variables!$G$9,0,1)</f>
        <v>1</v>
      </c>
      <c r="AM8523" s="77">
        <f>IF(AND(K8523&gt;Variables!$G$10,K8523&lt;Variables!$G$11),0,1)</f>
        <v>0</v>
      </c>
      <c r="AN8523" s="77">
        <f>IF(H8523&lt;Variables!$G$13,1,0)</f>
        <v>0</v>
      </c>
      <c r="AO8523" s="77">
        <f>IF(R8523&lt;Variables!$G$12,0,1)</f>
        <v>0</v>
      </c>
      <c r="AP8523" s="78">
        <f t="shared" si="269"/>
        <v>1</v>
      </c>
      <c r="AQ8523" s="77">
        <f>IF(V8523&lt;Variables!$G$15,1,0)</f>
        <v>1</v>
      </c>
      <c r="AR8523" s="77">
        <v>1</v>
      </c>
      <c r="AS8523" s="77">
        <v>0</v>
      </c>
      <c r="AT8523" s="77">
        <v>0</v>
      </c>
      <c r="AU8523" s="77">
        <v>0</v>
      </c>
      <c r="BA8523" s="77">
        <v>1.4</v>
      </c>
    </row>
    <row r="8524" spans="3:53" x14ac:dyDescent="0.25">
      <c r="C8524" s="77" t="s">
        <v>875</v>
      </c>
      <c r="D8524" s="77" t="s">
        <v>575</v>
      </c>
      <c r="E8524" s="77">
        <v>47.88</v>
      </c>
      <c r="F8524" s="77">
        <v>10.07</v>
      </c>
      <c r="G8524" s="77">
        <v>7.95</v>
      </c>
      <c r="H8524" s="77">
        <v>2630</v>
      </c>
      <c r="I8524" s="77">
        <v>-16.323</v>
      </c>
      <c r="J8524" s="77" t="s">
        <v>75</v>
      </c>
      <c r="K8524" s="77">
        <v>41.28</v>
      </c>
      <c r="L8524" s="77">
        <v>48.022035000000002</v>
      </c>
      <c r="M8524" s="77">
        <v>-0.50400821206347102</v>
      </c>
      <c r="N8524" s="77">
        <v>47.810612000000013</v>
      </c>
      <c r="O8524" s="77">
        <v>-6.4027626335366863E-2</v>
      </c>
      <c r="P8524" s="77">
        <v>1587000</v>
      </c>
      <c r="Q8524" s="77">
        <v>1620000</v>
      </c>
      <c r="R8524" s="77">
        <v>0.98</v>
      </c>
      <c r="S8524" s="77">
        <v>38.435999999999993</v>
      </c>
      <c r="T8524" s="77">
        <v>10.464</v>
      </c>
      <c r="U8524" s="77">
        <v>22.715599999999998</v>
      </c>
      <c r="V8524" s="77">
        <v>2.2770723932663</v>
      </c>
      <c r="AC8524" s="77">
        <v>48.879899999999999</v>
      </c>
      <c r="AD8524" s="77">
        <v>47.620399999999997</v>
      </c>
      <c r="AH8524" s="77">
        <f>IF(AND(M8524&lt;Variables!$G$6,M8524&gt;Variables!$G$5),0,1)</f>
        <v>1</v>
      </c>
      <c r="AI8524" s="77">
        <f t="shared" si="268"/>
        <v>0</v>
      </c>
      <c r="AJ8524" s="77">
        <f>IF(I8524&gt;Variables!$G$7,0,1)</f>
        <v>1</v>
      </c>
      <c r="AK8524" s="77">
        <f>IF(F8524&gt;Variables!$G$8,0,1)</f>
        <v>0</v>
      </c>
      <c r="AL8524" s="77">
        <f>IF(G8524&gt;Variables!$G$9,0,1)</f>
        <v>1</v>
      </c>
      <c r="AM8524" s="77">
        <f>IF(AND(K8524&gt;Variables!$G$10,K8524&lt;Variables!$G$11),0,1)</f>
        <v>1</v>
      </c>
      <c r="AN8524" s="77">
        <f>IF(H8524&lt;Variables!$G$13,1,0)</f>
        <v>0</v>
      </c>
      <c r="AO8524" s="77">
        <f>IF(R8524&lt;Variables!$G$12,0,1)</f>
        <v>0</v>
      </c>
      <c r="AP8524" s="78">
        <f t="shared" si="269"/>
        <v>1</v>
      </c>
      <c r="AQ8524" s="77">
        <f>IF(V8524&lt;Variables!$G$15,1,0)</f>
        <v>1</v>
      </c>
      <c r="AR8524" s="77">
        <v>0</v>
      </c>
      <c r="AS8524" s="77">
        <v>1</v>
      </c>
      <c r="AT8524" s="77">
        <v>0</v>
      </c>
      <c r="AU8524" s="77">
        <v>0</v>
      </c>
      <c r="BA8524" s="77">
        <v>0.65</v>
      </c>
    </row>
    <row r="8525" spans="3:53" x14ac:dyDescent="0.25">
      <c r="C8525" s="77" t="s">
        <v>875</v>
      </c>
      <c r="D8525" s="77" t="s">
        <v>183</v>
      </c>
      <c r="E8525" s="77">
        <v>50.14</v>
      </c>
      <c r="F8525" s="77">
        <v>15.68</v>
      </c>
      <c r="G8525" s="77">
        <v>12.51</v>
      </c>
      <c r="H8525" s="77">
        <v>6950</v>
      </c>
      <c r="I8525" s="77">
        <v>15298.112999999999</v>
      </c>
      <c r="J8525" s="77" t="s">
        <v>75</v>
      </c>
      <c r="K8525" s="77">
        <v>77.7</v>
      </c>
      <c r="L8525" s="77">
        <v>49.121615000000013</v>
      </c>
      <c r="M8525" s="77">
        <v>2.1544181721223898</v>
      </c>
      <c r="N8525" s="77">
        <v>48.752676000000001</v>
      </c>
      <c r="O8525" s="77">
        <v>2.9274782783205628</v>
      </c>
      <c r="P8525" s="77">
        <v>1294000</v>
      </c>
      <c r="Q8525" s="77">
        <v>2152000</v>
      </c>
      <c r="R8525" s="77">
        <v>0.6</v>
      </c>
      <c r="S8525" s="77">
        <v>38.435999999999993</v>
      </c>
      <c r="T8525" s="77">
        <v>10.464</v>
      </c>
      <c r="U8525" s="77">
        <v>22.715599999999998</v>
      </c>
      <c r="V8525" s="77">
        <v>2.4256088443586399</v>
      </c>
      <c r="AC8525" s="77">
        <v>50.33</v>
      </c>
      <c r="AD8525" s="77">
        <v>47.61</v>
      </c>
      <c r="AH8525" s="77">
        <f>IF(AND(M8525&lt;Variables!$G$6,M8525&gt;Variables!$G$5),0,1)</f>
        <v>1</v>
      </c>
      <c r="AI8525" s="77">
        <f t="shared" si="268"/>
        <v>0</v>
      </c>
      <c r="AJ8525" s="77">
        <f>IF(I8525&gt;Variables!$G$7,0,1)</f>
        <v>0</v>
      </c>
      <c r="AK8525" s="77">
        <f>IF(F8525&gt;Variables!$G$8,0,1)</f>
        <v>0</v>
      </c>
      <c r="AL8525" s="77">
        <f>IF(G8525&gt;Variables!$G$9,0,1)</f>
        <v>0</v>
      </c>
      <c r="AM8525" s="77">
        <f>IF(AND(K8525&gt;Variables!$G$10,K8525&lt;Variables!$G$11),0,1)</f>
        <v>1</v>
      </c>
      <c r="AN8525" s="77">
        <f>IF(H8525&lt;Variables!$G$13,1,0)</f>
        <v>0</v>
      </c>
      <c r="AO8525" s="77">
        <f>IF(R8525&lt;Variables!$G$12,0,1)</f>
        <v>0</v>
      </c>
      <c r="AP8525" s="78">
        <f t="shared" si="269"/>
        <v>1</v>
      </c>
      <c r="AQ8525" s="77">
        <f>IF(V8525&lt;Variables!$G$15,1,0)</f>
        <v>1</v>
      </c>
      <c r="AR8525" s="77">
        <v>0</v>
      </c>
      <c r="AS8525" s="77">
        <v>0</v>
      </c>
      <c r="AT8525" s="77">
        <v>1</v>
      </c>
      <c r="AU8525" s="77">
        <v>0</v>
      </c>
      <c r="BA8525" s="77">
        <v>-2.25</v>
      </c>
    </row>
    <row r="8526" spans="3:53" x14ac:dyDescent="0.25">
      <c r="C8526" s="77" t="s">
        <v>875</v>
      </c>
      <c r="D8526" s="77" t="s">
        <v>667</v>
      </c>
      <c r="E8526" s="77">
        <v>86.49</v>
      </c>
      <c r="F8526" s="77">
        <v>79.48</v>
      </c>
      <c r="G8526" s="77">
        <v>1.06</v>
      </c>
      <c r="H8526" s="77">
        <v>-99999</v>
      </c>
      <c r="I8526" s="77">
        <v>7.9000000000000001E-2</v>
      </c>
      <c r="J8526" s="77" t="s">
        <v>74</v>
      </c>
      <c r="K8526" s="77">
        <v>74.709999999999994</v>
      </c>
      <c r="L8526" s="77">
        <v>86.15000000000002</v>
      </c>
      <c r="M8526" s="77">
        <v>-1.6495478485434711E-14</v>
      </c>
      <c r="N8526" s="77">
        <v>86.162525000000002</v>
      </c>
      <c r="O8526" s="77">
        <v>-1.4536482072683651E-2</v>
      </c>
      <c r="P8526" s="77">
        <v>43730</v>
      </c>
      <c r="Q8526" s="77">
        <v>530</v>
      </c>
      <c r="R8526" s="77">
        <v>82.51</v>
      </c>
      <c r="S8526" s="77">
        <v>38.435999999999993</v>
      </c>
      <c r="T8526" s="77">
        <v>10.464</v>
      </c>
      <c r="U8526" s="77">
        <v>22.715599999999998</v>
      </c>
      <c r="V8526" s="77">
        <v>2.6229956000000021</v>
      </c>
      <c r="AC8526" s="77">
        <v>86.5</v>
      </c>
      <c r="AD8526" s="77">
        <v>86.05</v>
      </c>
      <c r="AH8526" s="77">
        <f>IF(AND(M8526&lt;Variables!$G$6,M8526&gt;Variables!$G$5),0,1)</f>
        <v>1</v>
      </c>
      <c r="AI8526" s="77">
        <f t="shared" si="268"/>
        <v>1</v>
      </c>
      <c r="AJ8526" s="77">
        <f>IF(I8526&gt;Variables!$G$7,0,1)</f>
        <v>1</v>
      </c>
      <c r="AK8526" s="77">
        <f>IF(F8526&gt;Variables!$G$8,0,1)</f>
        <v>0</v>
      </c>
      <c r="AL8526" s="77">
        <f>IF(G8526&gt;Variables!$G$9,0,1)</f>
        <v>1</v>
      </c>
      <c r="AM8526" s="77">
        <f>IF(AND(K8526&gt;Variables!$G$10,K8526&lt;Variables!$G$11),0,1)</f>
        <v>1</v>
      </c>
      <c r="AN8526" s="77">
        <f>IF(H8526&lt;Variables!$G$13,1,0)</f>
        <v>1</v>
      </c>
      <c r="AO8526" s="77">
        <f>IF(R8526&lt;Variables!$G$12,0,1)</f>
        <v>1</v>
      </c>
      <c r="AP8526" s="78">
        <f t="shared" si="269"/>
        <v>0</v>
      </c>
      <c r="AQ8526" s="77">
        <f>IF(V8526&lt;Variables!$G$15,1,0)</f>
        <v>1</v>
      </c>
      <c r="AR8526" s="77">
        <v>0</v>
      </c>
      <c r="AS8526" s="77">
        <v>0</v>
      </c>
      <c r="AT8526" s="77">
        <v>0</v>
      </c>
      <c r="AU8526" s="77">
        <v>0</v>
      </c>
      <c r="BA8526" s="77">
        <v>0</v>
      </c>
    </row>
    <row r="8527" spans="3:53" x14ac:dyDescent="0.25">
      <c r="C8527" s="77" t="s">
        <v>875</v>
      </c>
      <c r="D8527" s="77" t="s">
        <v>841</v>
      </c>
      <c r="E8527" s="77">
        <v>23.84</v>
      </c>
      <c r="F8527" s="77">
        <v>22.32</v>
      </c>
      <c r="G8527" s="77">
        <v>14.29</v>
      </c>
      <c r="H8527" s="77">
        <v>-99999</v>
      </c>
      <c r="I8527" s="77">
        <v>-99999</v>
      </c>
      <c r="J8527" s="77" t="s">
        <v>75</v>
      </c>
      <c r="K8527" s="77">
        <v>62.44</v>
      </c>
      <c r="L8527" s="77">
        <v>23.408764999999999</v>
      </c>
      <c r="M8527" s="77">
        <v>2.5256992412884709</v>
      </c>
      <c r="N8527" s="77">
        <v>22.780377551020411</v>
      </c>
      <c r="O8527" s="77">
        <v>5.3538289532210213</v>
      </c>
      <c r="P8527" s="77">
        <v>744210</v>
      </c>
      <c r="S8527" s="77">
        <v>38.435999999999993</v>
      </c>
      <c r="T8527" s="77">
        <v>10.464</v>
      </c>
      <c r="U8527" s="77">
        <v>22.715599999999998</v>
      </c>
      <c r="V8527" s="77">
        <v>2.339470130280517</v>
      </c>
      <c r="AC8527" s="77">
        <v>24.19</v>
      </c>
      <c r="AD8527" s="77">
        <v>22.09</v>
      </c>
      <c r="AH8527" s="77">
        <f>IF(AND(M8527&lt;Variables!$G$6,M8527&gt;Variables!$G$5),0,1)</f>
        <v>1</v>
      </c>
      <c r="AI8527" s="77">
        <f t="shared" si="268"/>
        <v>0</v>
      </c>
      <c r="AJ8527" s="77">
        <f>IF(I8527&gt;Variables!$G$7,0,1)</f>
        <v>1</v>
      </c>
      <c r="AK8527" s="77">
        <f>IF(F8527&gt;Variables!$G$8,0,1)</f>
        <v>0</v>
      </c>
      <c r="AL8527" s="77">
        <f>IF(G8527&gt;Variables!$G$9,0,1)</f>
        <v>0</v>
      </c>
      <c r="AM8527" s="77">
        <f>IF(AND(K8527&gt;Variables!$G$10,K8527&lt;Variables!$G$11),0,1)</f>
        <v>0</v>
      </c>
      <c r="AN8527" s="77">
        <f>IF(H8527&lt;Variables!$G$13,1,0)</f>
        <v>1</v>
      </c>
      <c r="AO8527" s="77">
        <f>IF(R8527&lt;Variables!$G$12,0,1)</f>
        <v>0</v>
      </c>
      <c r="AP8527" s="78">
        <f t="shared" si="269"/>
        <v>1</v>
      </c>
      <c r="AQ8527" s="77">
        <f>IF(V8527&lt;Variables!$G$15,1,0)</f>
        <v>1</v>
      </c>
      <c r="AR8527" s="77">
        <v>0</v>
      </c>
      <c r="AS8527" s="77">
        <v>0</v>
      </c>
      <c r="AT8527" s="77">
        <v>1</v>
      </c>
      <c r="AU8527" s="77">
        <v>0</v>
      </c>
      <c r="BA8527" s="77">
        <v>-2.25</v>
      </c>
    </row>
    <row r="8528" spans="3:53" x14ac:dyDescent="0.25">
      <c r="C8528" s="77" t="s">
        <v>875</v>
      </c>
      <c r="D8528" s="77" t="s">
        <v>707</v>
      </c>
      <c r="E8528" s="77">
        <v>3.73</v>
      </c>
      <c r="F8528" s="77">
        <v>30.17</v>
      </c>
      <c r="G8528" s="77">
        <v>5.36</v>
      </c>
      <c r="H8528" s="77">
        <v>-99999</v>
      </c>
      <c r="I8528" s="77">
        <v>-16.646000000000001</v>
      </c>
      <c r="J8528" s="77" t="s">
        <v>75</v>
      </c>
      <c r="K8528" s="77">
        <v>51.97</v>
      </c>
      <c r="L8528" s="77">
        <v>3.722916666666666</v>
      </c>
      <c r="M8528" s="77">
        <v>-8.8752098489087778</v>
      </c>
      <c r="N8528" s="77">
        <v>3.655357142857143</v>
      </c>
      <c r="O8528" s="77">
        <v>-7.1910112359550453</v>
      </c>
      <c r="P8528" s="77">
        <v>77481</v>
      </c>
      <c r="Q8528" s="77">
        <v>17800</v>
      </c>
      <c r="R8528" s="77">
        <v>4.3499999999999996</v>
      </c>
      <c r="S8528" s="77">
        <v>38.435999999999993</v>
      </c>
      <c r="T8528" s="77">
        <v>10.464</v>
      </c>
      <c r="U8528" s="77">
        <v>22.715599999999998</v>
      </c>
      <c r="V8528" s="77">
        <v>2.6686589199776161</v>
      </c>
      <c r="AC8528" s="77">
        <v>3.72</v>
      </c>
      <c r="AD8528" s="77">
        <v>3.3</v>
      </c>
      <c r="AH8528" s="77">
        <f>IF(AND(M8528&lt;Variables!$G$6,M8528&gt;Variables!$G$5),0,1)</f>
        <v>1</v>
      </c>
      <c r="AI8528" s="77">
        <f t="shared" si="268"/>
        <v>0</v>
      </c>
      <c r="AJ8528" s="77">
        <f>IF(I8528&gt;Variables!$G$7,0,1)</f>
        <v>1</v>
      </c>
      <c r="AK8528" s="77">
        <f>IF(F8528&gt;Variables!$G$8,0,1)</f>
        <v>0</v>
      </c>
      <c r="AL8528" s="77">
        <f>IF(G8528&gt;Variables!$G$9,0,1)</f>
        <v>1</v>
      </c>
      <c r="AM8528" s="77">
        <f>IF(AND(K8528&gt;Variables!$G$10,K8528&lt;Variables!$G$11),0,1)</f>
        <v>1</v>
      </c>
      <c r="AN8528" s="77">
        <f>IF(H8528&lt;Variables!$G$13,1,0)</f>
        <v>1</v>
      </c>
      <c r="AO8528" s="77">
        <f>IF(R8528&lt;Variables!$G$12,0,1)</f>
        <v>1</v>
      </c>
      <c r="AP8528" s="78">
        <f t="shared" si="269"/>
        <v>1</v>
      </c>
      <c r="AQ8528" s="77">
        <f>IF(V8528&lt;Variables!$G$15,1,0)</f>
        <v>1</v>
      </c>
      <c r="AR8528" s="77">
        <v>0</v>
      </c>
      <c r="AS8528" s="77">
        <v>0</v>
      </c>
      <c r="AT8528" s="77">
        <v>1</v>
      </c>
      <c r="AU8528" s="77">
        <v>0</v>
      </c>
      <c r="BA8528" s="77">
        <v>-2.25</v>
      </c>
    </row>
    <row r="8529" spans="3:53" x14ac:dyDescent="0.25">
      <c r="C8529" s="77" t="s">
        <v>875</v>
      </c>
      <c r="D8529" s="77" t="s">
        <v>680</v>
      </c>
      <c r="E8529" s="77">
        <v>91.5</v>
      </c>
      <c r="F8529" s="77">
        <v>11.07</v>
      </c>
      <c r="G8529" s="77">
        <v>10.07</v>
      </c>
      <c r="H8529" s="77">
        <v>2420</v>
      </c>
      <c r="I8529" s="77">
        <v>-12.599</v>
      </c>
      <c r="J8529" s="77" t="s">
        <v>75</v>
      </c>
      <c r="K8529" s="77">
        <v>53.87</v>
      </c>
      <c r="L8529" s="77">
        <v>91.095972222222215</v>
      </c>
      <c r="M8529" s="77">
        <v>4.8221427035899093E-2</v>
      </c>
      <c r="N8529" s="77">
        <v>90.886618749999982</v>
      </c>
      <c r="O8529" s="77">
        <v>0.27867826252477329</v>
      </c>
      <c r="P8529" s="77">
        <v>869871</v>
      </c>
      <c r="Q8529" s="77">
        <v>941480</v>
      </c>
      <c r="R8529" s="77">
        <v>0.92</v>
      </c>
      <c r="S8529" s="77">
        <v>38.435999999999993</v>
      </c>
      <c r="T8529" s="77">
        <v>10.464</v>
      </c>
      <c r="U8529" s="77">
        <v>22.715599999999998</v>
      </c>
      <c r="V8529" s="77">
        <v>2.4053004932245141</v>
      </c>
      <c r="AC8529" s="77">
        <v>91.32</v>
      </c>
      <c r="AD8529" s="77">
        <v>89.32</v>
      </c>
      <c r="AH8529" s="77">
        <f>IF(AND(M8529&lt;Variables!$G$6,M8529&gt;Variables!$G$5),0,1)</f>
        <v>1</v>
      </c>
      <c r="AI8529" s="77">
        <f t="shared" si="268"/>
        <v>0</v>
      </c>
      <c r="AJ8529" s="77">
        <f>IF(I8529&gt;Variables!$G$7,0,1)</f>
        <v>1</v>
      </c>
      <c r="AK8529" s="77">
        <f>IF(F8529&gt;Variables!$G$8,0,1)</f>
        <v>0</v>
      </c>
      <c r="AL8529" s="77">
        <f>IF(G8529&gt;Variables!$G$9,0,1)</f>
        <v>1</v>
      </c>
      <c r="AM8529" s="77">
        <f>IF(AND(K8529&gt;Variables!$G$10,K8529&lt;Variables!$G$11),0,1)</f>
        <v>1</v>
      </c>
      <c r="AN8529" s="77">
        <f>IF(H8529&lt;Variables!$G$13,1,0)</f>
        <v>0</v>
      </c>
      <c r="AO8529" s="77">
        <f>IF(R8529&lt;Variables!$G$12,0,1)</f>
        <v>0</v>
      </c>
      <c r="AP8529" s="78">
        <f t="shared" si="269"/>
        <v>1</v>
      </c>
      <c r="AQ8529" s="77">
        <f>IF(V8529&lt;Variables!$G$15,1,0)</f>
        <v>1</v>
      </c>
      <c r="AR8529" s="77">
        <v>0</v>
      </c>
      <c r="AS8529" s="77">
        <v>0</v>
      </c>
      <c r="AT8529" s="77">
        <v>1</v>
      </c>
      <c r="AU8529" s="77">
        <v>0</v>
      </c>
      <c r="BA8529" s="77">
        <v>-2.25</v>
      </c>
    </row>
    <row r="8530" spans="3:53" x14ac:dyDescent="0.25">
      <c r="C8530" s="77" t="s">
        <v>875</v>
      </c>
      <c r="D8530" s="77" t="s">
        <v>703</v>
      </c>
      <c r="E8530" s="77">
        <v>3.26</v>
      </c>
      <c r="F8530" s="77">
        <v>11.86</v>
      </c>
      <c r="G8530" s="77">
        <v>8.86</v>
      </c>
      <c r="H8530" s="77">
        <v>-99999</v>
      </c>
      <c r="I8530" s="77">
        <v>-6.9379999999999997</v>
      </c>
      <c r="J8530" s="77" t="s">
        <v>75</v>
      </c>
      <c r="K8530" s="77">
        <v>66.38</v>
      </c>
      <c r="L8530" s="77">
        <v>-99999</v>
      </c>
      <c r="M8530" s="77">
        <v>-99999</v>
      </c>
      <c r="N8530" s="77">
        <v>3.2974999999999999</v>
      </c>
      <c r="O8530" s="77">
        <v>-1.288855193328279</v>
      </c>
      <c r="P8530" s="77">
        <v>50218</v>
      </c>
      <c r="Q8530" s="77">
        <v>14431</v>
      </c>
      <c r="R8530" s="77">
        <v>3.48</v>
      </c>
      <c r="S8530" s="77">
        <v>38.435999999999993</v>
      </c>
      <c r="T8530" s="77">
        <v>10.464</v>
      </c>
      <c r="U8530" s="77">
        <v>22.715599999999998</v>
      </c>
      <c r="V8530" s="77">
        <v>-99999</v>
      </c>
      <c r="AC8530" s="77">
        <v>3.3</v>
      </c>
      <c r="AD8530" s="77">
        <v>3.15</v>
      </c>
      <c r="AH8530" s="77">
        <f>IF(AND(M8530&lt;Variables!$G$6,M8530&gt;Variables!$G$5),0,1)</f>
        <v>1</v>
      </c>
      <c r="AI8530" s="77">
        <f t="shared" si="268"/>
        <v>1</v>
      </c>
      <c r="AJ8530" s="77">
        <f>IF(I8530&gt;Variables!$G$7,0,1)</f>
        <v>1</v>
      </c>
      <c r="AK8530" s="77">
        <f>IF(F8530&gt;Variables!$G$8,0,1)</f>
        <v>0</v>
      </c>
      <c r="AL8530" s="77">
        <f>IF(G8530&gt;Variables!$G$9,0,1)</f>
        <v>1</v>
      </c>
      <c r="AM8530" s="77">
        <f>IF(AND(K8530&gt;Variables!$G$10,K8530&lt;Variables!$G$11),0,1)</f>
        <v>0</v>
      </c>
      <c r="AN8530" s="77">
        <f>IF(H8530&lt;Variables!$G$13,1,0)</f>
        <v>1</v>
      </c>
      <c r="AO8530" s="77">
        <f>IF(R8530&lt;Variables!$G$12,0,1)</f>
        <v>1</v>
      </c>
      <c r="AP8530" s="78">
        <f t="shared" si="269"/>
        <v>1</v>
      </c>
      <c r="AQ8530" s="77">
        <f>IF(V8530&lt;Variables!$G$15,1,0)</f>
        <v>1</v>
      </c>
      <c r="AR8530" s="77">
        <v>0</v>
      </c>
      <c r="AS8530" s="77">
        <v>0</v>
      </c>
      <c r="AT8530" s="77">
        <v>1</v>
      </c>
      <c r="AU8530" s="77">
        <v>0</v>
      </c>
      <c r="BA8530" s="77">
        <v>-2.25</v>
      </c>
    </row>
    <row r="8531" spans="3:53" x14ac:dyDescent="0.25">
      <c r="C8531" s="77" t="s">
        <v>875</v>
      </c>
      <c r="D8531" s="77" t="s">
        <v>714</v>
      </c>
      <c r="E8531" s="77">
        <v>36.07</v>
      </c>
      <c r="F8531" s="77">
        <v>9.25</v>
      </c>
      <c r="G8531" s="77">
        <v>5.43</v>
      </c>
      <c r="H8531" s="77">
        <v>2860</v>
      </c>
      <c r="I8531" s="77">
        <v>-43.323</v>
      </c>
      <c r="J8531" s="77" t="s">
        <v>74</v>
      </c>
      <c r="K8531" s="77">
        <v>50.28</v>
      </c>
      <c r="L8531" s="77">
        <v>35.906529999999997</v>
      </c>
      <c r="M8531" s="77">
        <v>0.1533704315064516</v>
      </c>
      <c r="N8531" s="77">
        <v>36.058574</v>
      </c>
      <c r="O8531" s="77">
        <v>-0.26893465060488247</v>
      </c>
      <c r="P8531" s="77">
        <v>7329000</v>
      </c>
      <c r="Q8531" s="77">
        <v>19321000</v>
      </c>
      <c r="R8531" s="77">
        <v>0.38</v>
      </c>
      <c r="S8531" s="77">
        <v>38.435999999999993</v>
      </c>
      <c r="T8531" s="77">
        <v>10.464</v>
      </c>
      <c r="U8531" s="77">
        <v>22.715599999999998</v>
      </c>
      <c r="V8531" s="77">
        <v>2.3657891473150992</v>
      </c>
      <c r="AC8531" s="77">
        <v>36.585000000000001</v>
      </c>
      <c r="AD8531" s="77">
        <v>35.36</v>
      </c>
      <c r="AH8531" s="77">
        <f>IF(AND(M8531&lt;Variables!$G$6,M8531&gt;Variables!$G$5),0,1)</f>
        <v>1</v>
      </c>
      <c r="AI8531" s="77">
        <f t="shared" si="268"/>
        <v>1</v>
      </c>
      <c r="AJ8531" s="77">
        <f>IF(I8531&gt;Variables!$G$7,0,1)</f>
        <v>1</v>
      </c>
      <c r="AK8531" s="77">
        <f>IF(F8531&gt;Variables!$G$8,0,1)</f>
        <v>0</v>
      </c>
      <c r="AL8531" s="77">
        <f>IF(G8531&gt;Variables!$G$9,0,1)</f>
        <v>1</v>
      </c>
      <c r="AM8531" s="77">
        <f>IF(AND(K8531&gt;Variables!$G$10,K8531&lt;Variables!$G$11),0,1)</f>
        <v>1</v>
      </c>
      <c r="AN8531" s="77">
        <f>IF(H8531&lt;Variables!$G$13,1,0)</f>
        <v>0</v>
      </c>
      <c r="AO8531" s="77">
        <f>IF(R8531&lt;Variables!$G$12,0,1)</f>
        <v>0</v>
      </c>
      <c r="AP8531" s="78">
        <f t="shared" si="269"/>
        <v>0</v>
      </c>
      <c r="AQ8531" s="77">
        <f>IF(V8531&lt;Variables!$G$15,1,0)</f>
        <v>1</v>
      </c>
      <c r="AR8531" s="77">
        <v>0</v>
      </c>
      <c r="AS8531" s="77">
        <v>0</v>
      </c>
      <c r="AT8531" s="77">
        <v>1</v>
      </c>
      <c r="AU8531" s="77">
        <v>0</v>
      </c>
      <c r="BA8531" s="77">
        <v>-0.93</v>
      </c>
    </row>
    <row r="8532" spans="3:53" x14ac:dyDescent="0.25">
      <c r="C8532" s="77" t="s">
        <v>875</v>
      </c>
      <c r="D8532" s="77" t="s">
        <v>436</v>
      </c>
      <c r="E8532" s="77">
        <v>5.29</v>
      </c>
      <c r="F8532" s="77">
        <v>32.78</v>
      </c>
      <c r="G8532" s="77">
        <v>18.440000000000001</v>
      </c>
      <c r="H8532" s="77">
        <v>41.82</v>
      </c>
      <c r="I8532" s="77">
        <v>0.53800000000000003</v>
      </c>
      <c r="J8532" s="77" t="s">
        <v>75</v>
      </c>
      <c r="K8532" s="77">
        <v>43.75</v>
      </c>
      <c r="L8532" s="77">
        <v>5.3468749999999998</v>
      </c>
      <c r="M8532" s="77">
        <v>-1.4227936879018011</v>
      </c>
      <c r="N8532" s="77">
        <v>5.3768420000000017</v>
      </c>
      <c r="O8532" s="77">
        <v>-1.9721985507478419</v>
      </c>
      <c r="P8532" s="77">
        <v>14510000</v>
      </c>
      <c r="Q8532" s="77">
        <v>1680000</v>
      </c>
      <c r="R8532" s="77">
        <v>8.64</v>
      </c>
      <c r="S8532" s="77">
        <v>38.435999999999993</v>
      </c>
      <c r="T8532" s="77">
        <v>10.464</v>
      </c>
      <c r="U8532" s="77">
        <v>22.715599999999998</v>
      </c>
      <c r="V8532" s="77">
        <v>2.3135612098188192</v>
      </c>
      <c r="AC8532" s="77">
        <v>6.45</v>
      </c>
      <c r="AD8532" s="77">
        <v>5</v>
      </c>
      <c r="AH8532" s="77">
        <f>IF(AND(M8532&lt;Variables!$G$6,M8532&gt;Variables!$G$5),0,1)</f>
        <v>0</v>
      </c>
      <c r="AI8532" s="77">
        <f t="shared" si="268"/>
        <v>1</v>
      </c>
      <c r="AJ8532" s="77">
        <f>IF(I8532&gt;Variables!$G$7,0,1)</f>
        <v>1</v>
      </c>
      <c r="AK8532" s="77">
        <f>IF(F8532&gt;Variables!$G$8,0,1)</f>
        <v>0</v>
      </c>
      <c r="AL8532" s="77">
        <f>IF(G8532&gt;Variables!$G$9,0,1)</f>
        <v>0</v>
      </c>
      <c r="AM8532" s="77">
        <f>IF(AND(K8532&gt;Variables!$G$10,K8532&lt;Variables!$G$11),0,1)</f>
        <v>1</v>
      </c>
      <c r="AN8532" s="77">
        <f>IF(H8532&lt;Variables!$G$13,1,0)</f>
        <v>1</v>
      </c>
      <c r="AO8532" s="77">
        <f>IF(R8532&lt;Variables!$G$12,0,1)</f>
        <v>1</v>
      </c>
      <c r="AP8532" s="78">
        <f t="shared" si="269"/>
        <v>1</v>
      </c>
      <c r="AQ8532" s="77">
        <f>IF(V8532&lt;Variables!$G$15,1,0)</f>
        <v>1</v>
      </c>
      <c r="AR8532" s="77">
        <v>0</v>
      </c>
      <c r="AS8532" s="77">
        <v>0</v>
      </c>
      <c r="AT8532" s="77">
        <v>1</v>
      </c>
      <c r="AU8532" s="77">
        <v>0</v>
      </c>
      <c r="BA8532" s="77">
        <v>-2.25</v>
      </c>
    </row>
    <row r="8533" spans="3:53" x14ac:dyDescent="0.25">
      <c r="C8533" s="77" t="s">
        <v>875</v>
      </c>
      <c r="D8533" s="77" t="s">
        <v>192</v>
      </c>
      <c r="E8533" s="77">
        <v>30.82</v>
      </c>
      <c r="F8533" s="77">
        <v>24.04</v>
      </c>
      <c r="G8533" s="77">
        <v>3.37</v>
      </c>
      <c r="H8533" s="77">
        <v>1750</v>
      </c>
      <c r="I8533" s="77">
        <v>185.93100000000001</v>
      </c>
      <c r="J8533" s="77" t="s">
        <v>75</v>
      </c>
      <c r="K8533" s="77">
        <v>61.26</v>
      </c>
      <c r="L8533" s="77">
        <v>30.62080000000001</v>
      </c>
      <c r="M8533" s="77">
        <v>0.2586477165847707</v>
      </c>
      <c r="N8533" s="77">
        <v>30.014772000000001</v>
      </c>
      <c r="O8533" s="77">
        <v>2.2829691992995809</v>
      </c>
      <c r="P8533" s="77">
        <v>9953000</v>
      </c>
      <c r="Q8533" s="77">
        <v>1926000</v>
      </c>
      <c r="R8533" s="77">
        <v>5.17</v>
      </c>
      <c r="S8533" s="77">
        <v>38.435999999999993</v>
      </c>
      <c r="T8533" s="77">
        <v>10.464</v>
      </c>
      <c r="U8533" s="77">
        <v>22.715599999999998</v>
      </c>
      <c r="V8533" s="77">
        <v>2.4685178253109021</v>
      </c>
      <c r="AC8533" s="77">
        <v>31.5</v>
      </c>
      <c r="AD8533" s="77">
        <v>28.75</v>
      </c>
      <c r="AH8533" s="77">
        <f>IF(AND(M8533&lt;Variables!$G$6,M8533&gt;Variables!$G$5),0,1)</f>
        <v>1</v>
      </c>
      <c r="AI8533" s="77">
        <f t="shared" si="268"/>
        <v>0</v>
      </c>
      <c r="AJ8533" s="77">
        <f>IF(I8533&gt;Variables!$G$7,0,1)</f>
        <v>0</v>
      </c>
      <c r="AK8533" s="77">
        <f>IF(F8533&gt;Variables!$G$8,0,1)</f>
        <v>0</v>
      </c>
      <c r="AL8533" s="77">
        <f>IF(G8533&gt;Variables!$G$9,0,1)</f>
        <v>1</v>
      </c>
      <c r="AM8533" s="77">
        <f>IF(AND(K8533&gt;Variables!$G$10,K8533&lt;Variables!$G$11),0,1)</f>
        <v>1</v>
      </c>
      <c r="AN8533" s="77">
        <f>IF(H8533&lt;Variables!$G$13,1,0)</f>
        <v>0</v>
      </c>
      <c r="AO8533" s="77">
        <f>IF(R8533&lt;Variables!$G$12,0,1)</f>
        <v>1</v>
      </c>
      <c r="AP8533" s="78">
        <f t="shared" si="269"/>
        <v>1</v>
      </c>
      <c r="AQ8533" s="77">
        <f>IF(V8533&lt;Variables!$G$15,1,0)</f>
        <v>1</v>
      </c>
      <c r="AR8533" s="77">
        <v>0</v>
      </c>
      <c r="AS8533" s="77">
        <v>0</v>
      </c>
      <c r="AT8533" s="77">
        <v>1</v>
      </c>
      <c r="AU8533" s="77">
        <v>0</v>
      </c>
      <c r="BA8533" s="77">
        <v>-2.25</v>
      </c>
    </row>
    <row r="8534" spans="3:53" x14ac:dyDescent="0.25">
      <c r="C8534" s="77" t="s">
        <v>875</v>
      </c>
      <c r="D8534" s="77" t="s">
        <v>699</v>
      </c>
      <c r="E8534" s="77">
        <v>3.16</v>
      </c>
      <c r="F8534" s="77">
        <v>22.78</v>
      </c>
      <c r="G8534" s="77">
        <v>15.69</v>
      </c>
      <c r="H8534" s="77">
        <v>52.01</v>
      </c>
      <c r="I8534" s="77">
        <v>37.506999999999998</v>
      </c>
      <c r="J8534" s="77" t="s">
        <v>75</v>
      </c>
      <c r="K8534" s="77">
        <v>27.28</v>
      </c>
      <c r="L8534" s="77">
        <v>3.2662550000000001</v>
      </c>
      <c r="M8534" s="77">
        <v>-2.9469530088740701</v>
      </c>
      <c r="N8534" s="77">
        <v>3.3431320000000002</v>
      </c>
      <c r="O8534" s="77">
        <v>-5.1787365859319898</v>
      </c>
      <c r="P8534" s="77">
        <v>4360000</v>
      </c>
      <c r="Q8534" s="77">
        <v>100560</v>
      </c>
      <c r="R8534" s="77">
        <v>43.36</v>
      </c>
      <c r="S8534" s="77">
        <v>38.435999999999993</v>
      </c>
      <c r="T8534" s="77">
        <v>10.464</v>
      </c>
      <c r="U8534" s="77">
        <v>22.715599999999998</v>
      </c>
      <c r="V8534" s="77">
        <v>2.0148761956503698</v>
      </c>
      <c r="AC8534" s="77">
        <v>3.9</v>
      </c>
      <c r="AD8534" s="77">
        <v>3.15</v>
      </c>
      <c r="AH8534" s="77">
        <f>IF(AND(M8534&lt;Variables!$G$6,M8534&gt;Variables!$G$5),0,1)</f>
        <v>0</v>
      </c>
      <c r="AI8534" s="77">
        <f t="shared" si="268"/>
        <v>1</v>
      </c>
      <c r="AJ8534" s="77">
        <f>IF(I8534&gt;Variables!$G$7,0,1)</f>
        <v>1</v>
      </c>
      <c r="AK8534" s="77">
        <f>IF(F8534&gt;Variables!$G$8,0,1)</f>
        <v>0</v>
      </c>
      <c r="AL8534" s="77">
        <f>IF(G8534&gt;Variables!$G$9,0,1)</f>
        <v>0</v>
      </c>
      <c r="AM8534" s="77">
        <f>IF(AND(K8534&gt;Variables!$G$10,K8534&lt;Variables!$G$11),0,1)</f>
        <v>1</v>
      </c>
      <c r="AN8534" s="77">
        <f>IF(H8534&lt;Variables!$G$13,1,0)</f>
        <v>1</v>
      </c>
      <c r="AO8534" s="77">
        <f>IF(R8534&lt;Variables!$G$12,0,1)</f>
        <v>1</v>
      </c>
      <c r="AP8534" s="78">
        <f t="shared" si="269"/>
        <v>1</v>
      </c>
      <c r="AQ8534" s="77">
        <f>IF(V8534&lt;Variables!$G$15,1,0)</f>
        <v>1</v>
      </c>
      <c r="AR8534" s="77">
        <v>1</v>
      </c>
      <c r="AS8534" s="77">
        <v>0</v>
      </c>
      <c r="AT8534" s="77">
        <v>0</v>
      </c>
      <c r="AU8534" s="77">
        <v>0</v>
      </c>
      <c r="BA8534" s="77">
        <v>2</v>
      </c>
    </row>
    <row r="8535" spans="3:53" x14ac:dyDescent="0.25">
      <c r="C8535" s="77" t="s">
        <v>875</v>
      </c>
      <c r="D8535" s="77" t="s">
        <v>551</v>
      </c>
      <c r="E8535" s="77">
        <v>6.29</v>
      </c>
      <c r="F8535" s="77">
        <v>67.72</v>
      </c>
      <c r="G8535" s="77">
        <v>17.010000000000002</v>
      </c>
      <c r="H8535" s="77">
        <v>38.479999999999997</v>
      </c>
      <c r="I8535" s="77">
        <v>10.276999999999999</v>
      </c>
      <c r="J8535" s="77" t="s">
        <v>75</v>
      </c>
      <c r="K8535" s="77">
        <v>50.34</v>
      </c>
      <c r="L8535" s="77">
        <v>6.2769549999999992</v>
      </c>
      <c r="M8535" s="77">
        <v>0.8450753589917549</v>
      </c>
      <c r="N8535" s="77">
        <v>6.3503500000000006</v>
      </c>
      <c r="O8535" s="77">
        <v>-0.32045477808310618</v>
      </c>
      <c r="P8535" s="77">
        <v>175010000</v>
      </c>
      <c r="Q8535" s="77">
        <v>11670000</v>
      </c>
      <c r="R8535" s="77">
        <v>15</v>
      </c>
      <c r="S8535" s="77">
        <v>38.435999999999993</v>
      </c>
      <c r="T8535" s="77">
        <v>10.464</v>
      </c>
      <c r="U8535" s="77">
        <v>22.715599999999998</v>
      </c>
      <c r="V8535" s="77">
        <v>2.3477206442697129</v>
      </c>
      <c r="AC8535" s="77">
        <v>7.52</v>
      </c>
      <c r="AD8535" s="77">
        <v>6.1</v>
      </c>
      <c r="AH8535" s="77">
        <f>IF(AND(M8535&lt;Variables!$G$6,M8535&gt;Variables!$G$5),0,1)</f>
        <v>1</v>
      </c>
      <c r="AI8535" s="77">
        <f t="shared" si="268"/>
        <v>1</v>
      </c>
      <c r="AJ8535" s="77">
        <f>IF(I8535&gt;Variables!$G$7,0,1)</f>
        <v>1</v>
      </c>
      <c r="AK8535" s="77">
        <f>IF(F8535&gt;Variables!$G$8,0,1)</f>
        <v>0</v>
      </c>
      <c r="AL8535" s="77">
        <f>IF(G8535&gt;Variables!$G$9,0,1)</f>
        <v>0</v>
      </c>
      <c r="AM8535" s="77">
        <f>IF(AND(K8535&gt;Variables!$G$10,K8535&lt;Variables!$G$11),0,1)</f>
        <v>1</v>
      </c>
      <c r="AN8535" s="77">
        <f>IF(H8535&lt;Variables!$G$13,1,0)</f>
        <v>1</v>
      </c>
      <c r="AO8535" s="77">
        <f>IF(R8535&lt;Variables!$G$12,0,1)</f>
        <v>1</v>
      </c>
      <c r="AP8535" s="78">
        <f t="shared" si="269"/>
        <v>1</v>
      </c>
      <c r="AQ8535" s="77">
        <f>IF(V8535&lt;Variables!$G$15,1,0)</f>
        <v>1</v>
      </c>
      <c r="AR8535" s="77">
        <v>0</v>
      </c>
      <c r="AS8535" s="77">
        <v>0</v>
      </c>
      <c r="AT8535" s="77">
        <v>1</v>
      </c>
      <c r="AU8535" s="77">
        <v>0</v>
      </c>
      <c r="BA8535" s="77">
        <v>-2.25</v>
      </c>
    </row>
    <row r="8536" spans="3:53" x14ac:dyDescent="0.25">
      <c r="C8536" s="77" t="s">
        <v>876</v>
      </c>
      <c r="D8536" s="77" t="s">
        <v>649</v>
      </c>
      <c r="E8536" s="77">
        <v>66.650000000000006</v>
      </c>
      <c r="F8536" s="77">
        <v>13.02</v>
      </c>
      <c r="G8536" s="77">
        <v>10.57</v>
      </c>
      <c r="H8536" s="77">
        <v>4150</v>
      </c>
      <c r="I8536" s="77">
        <v>-7.1150000000000002</v>
      </c>
      <c r="J8536" s="77" t="s">
        <v>74</v>
      </c>
      <c r="K8536" s="77">
        <v>35.799999999999997</v>
      </c>
      <c r="L8536" s="77">
        <v>66.93083</v>
      </c>
      <c r="M8536" s="77">
        <v>-0.8752767596039096</v>
      </c>
      <c r="N8536" s="77">
        <v>67.414435999999995</v>
      </c>
      <c r="O8536" s="77">
        <v>-1.5863605237311429</v>
      </c>
      <c r="P8536" s="77">
        <v>4622000</v>
      </c>
      <c r="Q8536" s="77">
        <v>2787000</v>
      </c>
      <c r="R8536" s="77">
        <v>1.66</v>
      </c>
      <c r="S8536" s="77">
        <v>38.103999999999999</v>
      </c>
      <c r="T8536" s="77">
        <v>10.532999999999999</v>
      </c>
      <c r="U8536" s="77">
        <v>22.552399999999999</v>
      </c>
      <c r="V8536" s="77">
        <v>2.2067504459490488</v>
      </c>
      <c r="AC8536" s="77">
        <v>67.38</v>
      </c>
      <c r="AD8536" s="77">
        <v>65.63</v>
      </c>
      <c r="AH8536" s="77">
        <f>IF(AND(M8536&lt;Variables!$G$6,M8536&gt;Variables!$G$5),0,1)</f>
        <v>1</v>
      </c>
      <c r="AI8536" s="77">
        <f t="shared" si="268"/>
        <v>1</v>
      </c>
      <c r="AJ8536" s="77">
        <f>IF(I8536&gt;Variables!$G$7,0,1)</f>
        <v>1</v>
      </c>
      <c r="AK8536" s="77">
        <f>IF(F8536&gt;Variables!$G$8,0,1)</f>
        <v>0</v>
      </c>
      <c r="AL8536" s="77">
        <f>IF(G8536&gt;Variables!$G$9,0,1)</f>
        <v>0</v>
      </c>
      <c r="AM8536" s="77">
        <f>IF(AND(K8536&gt;Variables!$G$10,K8536&lt;Variables!$G$11),0,1)</f>
        <v>1</v>
      </c>
      <c r="AN8536" s="77">
        <f>IF(H8536&lt;Variables!$G$13,1,0)</f>
        <v>0</v>
      </c>
      <c r="AO8536" s="77">
        <f>IF(R8536&lt;Variables!$G$12,0,1)</f>
        <v>0</v>
      </c>
      <c r="AP8536" s="78">
        <f t="shared" si="269"/>
        <v>0</v>
      </c>
      <c r="AQ8536" s="77">
        <f>IF(V8536&lt;Variables!$G$15,1,0)</f>
        <v>1</v>
      </c>
      <c r="AR8536" s="77">
        <v>0</v>
      </c>
      <c r="AS8536" s="77">
        <v>0</v>
      </c>
      <c r="AT8536" s="77">
        <v>1</v>
      </c>
      <c r="AU8536" s="77">
        <v>0</v>
      </c>
      <c r="BA8536" s="77">
        <v>-1</v>
      </c>
    </row>
    <row r="8537" spans="3:53" x14ac:dyDescent="0.25">
      <c r="C8537" s="77" t="s">
        <v>876</v>
      </c>
      <c r="D8537" s="77" t="s">
        <v>688</v>
      </c>
      <c r="E8537" s="77">
        <v>6.53</v>
      </c>
      <c r="F8537" s="77">
        <v>24.71</v>
      </c>
      <c r="G8537" s="77">
        <v>19.940000000000001</v>
      </c>
      <c r="H8537" s="77">
        <v>107.38</v>
      </c>
      <c r="I8537" s="77">
        <v>-0.32700000000000001</v>
      </c>
      <c r="J8537" s="77" t="s">
        <v>74</v>
      </c>
      <c r="K8537" s="77">
        <v>57.96</v>
      </c>
      <c r="L8537" s="77">
        <v>6.4133250000000004</v>
      </c>
      <c r="M8537" s="77">
        <v>0.80106652945233991</v>
      </c>
      <c r="N8537" s="77">
        <v>6.376468</v>
      </c>
      <c r="O8537" s="77">
        <v>1.383712738776383</v>
      </c>
      <c r="P8537" s="77">
        <v>12270000</v>
      </c>
      <c r="Q8537" s="77">
        <v>3680000</v>
      </c>
      <c r="R8537" s="77">
        <v>3.33</v>
      </c>
      <c r="S8537" s="77">
        <v>38.103999999999999</v>
      </c>
      <c r="T8537" s="77">
        <v>10.532999999999999</v>
      </c>
      <c r="U8537" s="77">
        <v>22.552399999999999</v>
      </c>
      <c r="V8537" s="77">
        <v>2.4102225683432552</v>
      </c>
      <c r="AC8537" s="77">
        <v>7.06</v>
      </c>
      <c r="AD8537" s="77">
        <v>6</v>
      </c>
      <c r="AH8537" s="77">
        <f>IF(AND(M8537&lt;Variables!$G$6,M8537&gt;Variables!$G$5),0,1)</f>
        <v>1</v>
      </c>
      <c r="AI8537" s="77">
        <f t="shared" si="268"/>
        <v>0</v>
      </c>
      <c r="AJ8537" s="77">
        <f>IF(I8537&gt;Variables!$G$7,0,1)</f>
        <v>1</v>
      </c>
      <c r="AK8537" s="77">
        <f>IF(F8537&gt;Variables!$G$8,0,1)</f>
        <v>0</v>
      </c>
      <c r="AL8537" s="77">
        <f>IF(G8537&gt;Variables!$G$9,0,1)</f>
        <v>0</v>
      </c>
      <c r="AM8537" s="77">
        <f>IF(AND(K8537&gt;Variables!$G$10,K8537&lt;Variables!$G$11),0,1)</f>
        <v>1</v>
      </c>
      <c r="AN8537" s="77">
        <f>IF(H8537&lt;Variables!$G$13,1,0)</f>
        <v>1</v>
      </c>
      <c r="AO8537" s="77">
        <f>IF(R8537&lt;Variables!$G$12,0,1)</f>
        <v>1</v>
      </c>
      <c r="AP8537" s="78">
        <f t="shared" si="269"/>
        <v>0</v>
      </c>
      <c r="AQ8537" s="77">
        <f>IF(V8537&lt;Variables!$G$15,1,0)</f>
        <v>1</v>
      </c>
      <c r="AR8537" s="77">
        <v>1</v>
      </c>
      <c r="AS8537" s="77">
        <v>0</v>
      </c>
      <c r="AT8537" s="77">
        <v>0</v>
      </c>
      <c r="AU8537" s="77">
        <v>0</v>
      </c>
      <c r="BA8537" s="77">
        <v>2</v>
      </c>
    </row>
    <row r="8538" spans="3:53" x14ac:dyDescent="0.25">
      <c r="C8538" s="77" t="s">
        <v>876</v>
      </c>
      <c r="D8538" s="77" t="s">
        <v>705</v>
      </c>
      <c r="E8538" s="77">
        <v>619.79999999999995</v>
      </c>
      <c r="F8538" s="77">
        <v>12.38</v>
      </c>
      <c r="G8538" s="77">
        <v>8.36</v>
      </c>
      <c r="H8538" s="77">
        <v>5670</v>
      </c>
      <c r="I8538" s="77">
        <v>-28.725999999999999</v>
      </c>
      <c r="J8538" s="77" t="s">
        <v>74</v>
      </c>
      <c r="K8538" s="77">
        <v>47.52</v>
      </c>
      <c r="L8538" s="77">
        <v>619.49495999999988</v>
      </c>
      <c r="M8538" s="77">
        <v>-0.2413191545577511</v>
      </c>
      <c r="N8538" s="77">
        <v>617.76896999999997</v>
      </c>
      <c r="O8538" s="77">
        <v>3.7397475629122733E-2</v>
      </c>
      <c r="P8538" s="77">
        <v>1090000</v>
      </c>
      <c r="Q8538" s="77">
        <v>748460</v>
      </c>
      <c r="R8538" s="77">
        <v>1.46</v>
      </c>
      <c r="S8538" s="77">
        <v>38.103999999999999</v>
      </c>
      <c r="T8538" s="77">
        <v>10.532999999999999</v>
      </c>
      <c r="U8538" s="77">
        <v>22.552399999999999</v>
      </c>
      <c r="V8538" s="77">
        <v>2.3458531123169619</v>
      </c>
      <c r="AC8538" s="77">
        <v>629.51</v>
      </c>
      <c r="AD8538" s="77">
        <v>613</v>
      </c>
      <c r="AH8538" s="77">
        <f>IF(AND(M8538&lt;Variables!$G$6,M8538&gt;Variables!$G$5),0,1)</f>
        <v>1</v>
      </c>
      <c r="AI8538" s="77">
        <f t="shared" si="268"/>
        <v>0</v>
      </c>
      <c r="AJ8538" s="77">
        <f>IF(I8538&gt;Variables!$G$7,0,1)</f>
        <v>1</v>
      </c>
      <c r="AK8538" s="77">
        <f>IF(F8538&gt;Variables!$G$8,0,1)</f>
        <v>0</v>
      </c>
      <c r="AL8538" s="77">
        <f>IF(G8538&gt;Variables!$G$9,0,1)</f>
        <v>1</v>
      </c>
      <c r="AM8538" s="77">
        <f>IF(AND(K8538&gt;Variables!$G$10,K8538&lt;Variables!$G$11),0,1)</f>
        <v>1</v>
      </c>
      <c r="AN8538" s="77">
        <f>IF(H8538&lt;Variables!$G$13,1,0)</f>
        <v>0</v>
      </c>
      <c r="AO8538" s="77">
        <f>IF(R8538&lt;Variables!$G$12,0,1)</f>
        <v>0</v>
      </c>
      <c r="AP8538" s="78">
        <f t="shared" si="269"/>
        <v>0</v>
      </c>
      <c r="AQ8538" s="77">
        <f>IF(V8538&lt;Variables!$G$15,1,0)</f>
        <v>1</v>
      </c>
      <c r="AR8538" s="77">
        <v>1</v>
      </c>
      <c r="AS8538" s="77">
        <v>0</v>
      </c>
      <c r="AT8538" s="77">
        <v>0</v>
      </c>
      <c r="AU8538" s="77">
        <v>0</v>
      </c>
      <c r="BA8538" s="77">
        <v>0.57999999999999996</v>
      </c>
    </row>
    <row r="8539" spans="3:53" x14ac:dyDescent="0.25">
      <c r="C8539" s="77" t="s">
        <v>876</v>
      </c>
      <c r="D8539" s="77" t="s">
        <v>581</v>
      </c>
      <c r="E8539" s="77">
        <v>109.31</v>
      </c>
      <c r="F8539" s="77">
        <v>15.99</v>
      </c>
      <c r="G8539" s="77">
        <v>-1.4</v>
      </c>
      <c r="H8539" s="77">
        <v>5880</v>
      </c>
      <c r="I8539" s="77">
        <v>43.819000000000003</v>
      </c>
      <c r="J8539" s="77" t="s">
        <v>74</v>
      </c>
      <c r="K8539" s="77">
        <v>51.29</v>
      </c>
      <c r="L8539" s="77">
        <v>108.7421684210526</v>
      </c>
      <c r="M8539" s="77">
        <v>0.19112326153239281</v>
      </c>
      <c r="N8539" s="77">
        <v>109.1565857142857</v>
      </c>
      <c r="O8539" s="77">
        <v>-0.18925629904405461</v>
      </c>
      <c r="P8539" s="77">
        <v>2161000</v>
      </c>
      <c r="Q8539" s="77">
        <v>826738</v>
      </c>
      <c r="R8539" s="77">
        <v>2.61</v>
      </c>
      <c r="S8539" s="77">
        <v>38.103999999999999</v>
      </c>
      <c r="T8539" s="77">
        <v>10.532999999999999</v>
      </c>
      <c r="U8539" s="77">
        <v>22.552399999999999</v>
      </c>
      <c r="V8539" s="77">
        <v>2.3746831616668538</v>
      </c>
      <c r="AC8539" s="77">
        <v>109.265</v>
      </c>
      <c r="AD8539" s="77">
        <v>107.33</v>
      </c>
      <c r="AH8539" s="77">
        <f>IF(AND(M8539&lt;Variables!$G$6,M8539&gt;Variables!$G$5),0,1)</f>
        <v>1</v>
      </c>
      <c r="AI8539" s="77">
        <f t="shared" si="268"/>
        <v>1</v>
      </c>
      <c r="AJ8539" s="77">
        <f>IF(I8539&gt;Variables!$G$7,0,1)</f>
        <v>1</v>
      </c>
      <c r="AK8539" s="77">
        <f>IF(F8539&gt;Variables!$G$8,0,1)</f>
        <v>0</v>
      </c>
      <c r="AL8539" s="77">
        <f>IF(G8539&gt;Variables!$G$9,0,1)</f>
        <v>1</v>
      </c>
      <c r="AM8539" s="77">
        <f>IF(AND(K8539&gt;Variables!$G$10,K8539&lt;Variables!$G$11),0,1)</f>
        <v>1</v>
      </c>
      <c r="AN8539" s="77">
        <f>IF(H8539&lt;Variables!$G$13,1,0)</f>
        <v>0</v>
      </c>
      <c r="AO8539" s="77">
        <f>IF(R8539&lt;Variables!$G$12,0,1)</f>
        <v>1</v>
      </c>
      <c r="AP8539" s="78">
        <f t="shared" si="269"/>
        <v>0</v>
      </c>
      <c r="AQ8539" s="77">
        <f>IF(V8539&lt;Variables!$G$15,1,0)</f>
        <v>1</v>
      </c>
      <c r="AR8539" s="77">
        <v>0</v>
      </c>
      <c r="AS8539" s="77">
        <v>1</v>
      </c>
      <c r="AT8539" s="77">
        <v>0</v>
      </c>
      <c r="AU8539" s="77">
        <v>0</v>
      </c>
      <c r="BA8539" s="77">
        <v>-0.38</v>
      </c>
    </row>
    <row r="8540" spans="3:53" x14ac:dyDescent="0.25">
      <c r="C8540" s="77" t="s">
        <v>876</v>
      </c>
      <c r="D8540" s="77" t="s">
        <v>662</v>
      </c>
      <c r="E8540" s="77">
        <v>8.91</v>
      </c>
      <c r="F8540" s="77">
        <v>28.36</v>
      </c>
      <c r="G8540" s="77">
        <v>4.72</v>
      </c>
      <c r="H8540" s="77">
        <v>583.41</v>
      </c>
      <c r="I8540" s="77">
        <v>24.978999999999999</v>
      </c>
      <c r="J8540" s="77" t="s">
        <v>74</v>
      </c>
      <c r="K8540" s="77">
        <v>51.41</v>
      </c>
      <c r="L8540" s="77">
        <v>8.8770999999999987</v>
      </c>
      <c r="M8540" s="77">
        <v>3.3794820380550983E-2</v>
      </c>
      <c r="N8540" s="77">
        <v>8.8747367346938795</v>
      </c>
      <c r="O8540" s="77">
        <v>6.0432951043545249E-2</v>
      </c>
      <c r="P8540" s="77">
        <v>7960000</v>
      </c>
      <c r="Q8540" s="77">
        <v>659720</v>
      </c>
      <c r="R8540" s="77">
        <v>12.07</v>
      </c>
      <c r="S8540" s="77">
        <v>38.103999999999999</v>
      </c>
      <c r="T8540" s="77">
        <v>10.532999999999999</v>
      </c>
      <c r="U8540" s="77">
        <v>22.552399999999999</v>
      </c>
      <c r="V8540" s="77">
        <v>2.3805913194579298</v>
      </c>
      <c r="AC8540" s="77">
        <v>8.9700000000000006</v>
      </c>
      <c r="AD8540" s="77">
        <v>8.84</v>
      </c>
      <c r="AH8540" s="77">
        <f>IF(AND(M8540&lt;Variables!$G$6,M8540&gt;Variables!$G$5),0,1)</f>
        <v>1</v>
      </c>
      <c r="AI8540" s="77">
        <f t="shared" si="268"/>
        <v>0</v>
      </c>
      <c r="AJ8540" s="77">
        <f>IF(I8540&gt;Variables!$G$7,0,1)</f>
        <v>1</v>
      </c>
      <c r="AK8540" s="77">
        <f>IF(F8540&gt;Variables!$G$8,0,1)</f>
        <v>0</v>
      </c>
      <c r="AL8540" s="77">
        <f>IF(G8540&gt;Variables!$G$9,0,1)</f>
        <v>1</v>
      </c>
      <c r="AM8540" s="77">
        <f>IF(AND(K8540&gt;Variables!$G$10,K8540&lt;Variables!$G$11),0,1)</f>
        <v>1</v>
      </c>
      <c r="AN8540" s="77">
        <f>IF(H8540&lt;Variables!$G$13,1,0)</f>
        <v>1</v>
      </c>
      <c r="AO8540" s="77">
        <f>IF(R8540&lt;Variables!$G$12,0,1)</f>
        <v>1</v>
      </c>
      <c r="AP8540" s="78">
        <f t="shared" si="269"/>
        <v>0</v>
      </c>
      <c r="AQ8540" s="77">
        <f>IF(V8540&lt;Variables!$G$15,1,0)</f>
        <v>1</v>
      </c>
      <c r="AR8540" s="77">
        <v>0</v>
      </c>
      <c r="AS8540" s="77">
        <v>0</v>
      </c>
      <c r="AT8540" s="77">
        <v>0</v>
      </c>
      <c r="AU8540" s="77">
        <v>1</v>
      </c>
      <c r="BA8540" s="77">
        <v>-0.14000000000000001</v>
      </c>
    </row>
    <row r="8541" spans="3:53" x14ac:dyDescent="0.25">
      <c r="C8541" s="77" t="s">
        <v>876</v>
      </c>
      <c r="D8541" s="77" t="s">
        <v>661</v>
      </c>
      <c r="E8541" s="77">
        <v>52.43</v>
      </c>
      <c r="F8541" s="77">
        <v>21.44</v>
      </c>
      <c r="G8541" s="77">
        <v>20.49</v>
      </c>
      <c r="H8541" s="77">
        <v>1770</v>
      </c>
      <c r="I8541" s="77">
        <v>0.45600000000000002</v>
      </c>
      <c r="J8541" s="77" t="s">
        <v>74</v>
      </c>
      <c r="K8541" s="77">
        <v>44.98</v>
      </c>
      <c r="L8541" s="77">
        <v>52.355499999999992</v>
      </c>
      <c r="M8541" s="77">
        <v>-0.2110571000181351</v>
      </c>
      <c r="N8541" s="77">
        <v>52.519251020408163</v>
      </c>
      <c r="O8541" s="77">
        <v>-0.52219141568031069</v>
      </c>
      <c r="P8541" s="77">
        <v>6716000</v>
      </c>
      <c r="Q8541" s="77">
        <v>2052000</v>
      </c>
      <c r="R8541" s="77">
        <v>3.27</v>
      </c>
      <c r="S8541" s="77">
        <v>38.103999999999999</v>
      </c>
      <c r="T8541" s="77">
        <v>10.532999999999999</v>
      </c>
      <c r="U8541" s="77">
        <v>22.552399999999999</v>
      </c>
      <c r="V8541" s="77">
        <v>2.317420429418112</v>
      </c>
      <c r="AC8541" s="77">
        <v>53.15</v>
      </c>
      <c r="AD8541" s="77">
        <v>51.73</v>
      </c>
      <c r="AH8541" s="77">
        <f>IF(AND(M8541&lt;Variables!$G$6,M8541&gt;Variables!$G$5),0,1)</f>
        <v>1</v>
      </c>
      <c r="AI8541" s="77">
        <f t="shared" si="268"/>
        <v>1</v>
      </c>
      <c r="AJ8541" s="77">
        <f>IF(I8541&gt;Variables!$G$7,0,1)</f>
        <v>1</v>
      </c>
      <c r="AK8541" s="77">
        <f>IF(F8541&gt;Variables!$G$8,0,1)</f>
        <v>0</v>
      </c>
      <c r="AL8541" s="77">
        <f>IF(G8541&gt;Variables!$G$9,0,1)</f>
        <v>0</v>
      </c>
      <c r="AM8541" s="77">
        <f>IF(AND(K8541&gt;Variables!$G$10,K8541&lt;Variables!$G$11),0,1)</f>
        <v>1</v>
      </c>
      <c r="AN8541" s="77">
        <f>IF(H8541&lt;Variables!$G$13,1,0)</f>
        <v>0</v>
      </c>
      <c r="AO8541" s="77">
        <f>IF(R8541&lt;Variables!$G$12,0,1)</f>
        <v>1</v>
      </c>
      <c r="AP8541" s="78">
        <f t="shared" si="269"/>
        <v>0</v>
      </c>
      <c r="AQ8541" s="77">
        <f>IF(V8541&lt;Variables!$G$15,1,0)</f>
        <v>1</v>
      </c>
      <c r="AR8541" s="77">
        <v>0</v>
      </c>
      <c r="AS8541" s="77">
        <v>0</v>
      </c>
      <c r="AT8541" s="77">
        <v>1</v>
      </c>
      <c r="AU8541" s="77">
        <v>0</v>
      </c>
      <c r="BA8541" s="77">
        <v>-1.23</v>
      </c>
    </row>
    <row r="8542" spans="3:53" x14ac:dyDescent="0.25">
      <c r="C8542" s="77" t="s">
        <v>876</v>
      </c>
      <c r="D8542" s="77" t="s">
        <v>680</v>
      </c>
      <c r="E8542" s="77">
        <v>90.62</v>
      </c>
      <c r="F8542" s="77">
        <v>10.3</v>
      </c>
      <c r="G8542" s="77">
        <v>9.1199999999999992</v>
      </c>
      <c r="H8542" s="77">
        <v>2420</v>
      </c>
      <c r="I8542" s="77">
        <v>-12.808</v>
      </c>
      <c r="J8542" s="77" t="s">
        <v>75</v>
      </c>
      <c r="K8542" s="77">
        <v>33.270000000000003</v>
      </c>
      <c r="L8542" s="77">
        <v>91.068121052631568</v>
      </c>
      <c r="M8542" s="77">
        <v>-0.78657717360566048</v>
      </c>
      <c r="N8542" s="77">
        <v>90.882991836734689</v>
      </c>
      <c r="O8542" s="77">
        <v>-0.58447881831282922</v>
      </c>
      <c r="P8542" s="77">
        <v>878770</v>
      </c>
      <c r="Q8542" s="77">
        <v>941480</v>
      </c>
      <c r="R8542" s="77">
        <v>0.93</v>
      </c>
      <c r="S8542" s="77">
        <v>38.103999999999999</v>
      </c>
      <c r="T8542" s="77">
        <v>10.532999999999999</v>
      </c>
      <c r="U8542" s="77">
        <v>22.552399999999999</v>
      </c>
      <c r="V8542" s="77">
        <v>2.1761237550152939</v>
      </c>
      <c r="AC8542" s="77">
        <v>91.32</v>
      </c>
      <c r="AD8542" s="77">
        <v>89.32</v>
      </c>
      <c r="AH8542" s="77">
        <f>IF(AND(M8542&lt;Variables!$G$6,M8542&gt;Variables!$G$5),0,1)</f>
        <v>1</v>
      </c>
      <c r="AI8542" s="77">
        <f t="shared" si="268"/>
        <v>0</v>
      </c>
      <c r="AJ8542" s="77">
        <f>IF(I8542&gt;Variables!$G$7,0,1)</f>
        <v>1</v>
      </c>
      <c r="AK8542" s="77">
        <f>IF(F8542&gt;Variables!$G$8,0,1)</f>
        <v>0</v>
      </c>
      <c r="AL8542" s="77">
        <f>IF(G8542&gt;Variables!$G$9,0,1)</f>
        <v>1</v>
      </c>
      <c r="AM8542" s="77">
        <f>IF(AND(K8542&gt;Variables!$G$10,K8542&lt;Variables!$G$11),0,1)</f>
        <v>1</v>
      </c>
      <c r="AN8542" s="77">
        <f>IF(H8542&lt;Variables!$G$13,1,0)</f>
        <v>0</v>
      </c>
      <c r="AO8542" s="77">
        <f>IF(R8542&lt;Variables!$G$12,0,1)</f>
        <v>0</v>
      </c>
      <c r="AP8542" s="78">
        <f t="shared" si="269"/>
        <v>1</v>
      </c>
      <c r="AQ8542" s="77">
        <f>IF(V8542&lt;Variables!$G$15,1,0)</f>
        <v>1</v>
      </c>
      <c r="AR8542" s="77">
        <v>0</v>
      </c>
      <c r="AS8542" s="77">
        <v>1</v>
      </c>
      <c r="AT8542" s="77">
        <v>0</v>
      </c>
      <c r="AU8542" s="77">
        <v>0</v>
      </c>
      <c r="BA8542" s="77">
        <v>0.37</v>
      </c>
    </row>
    <row r="8543" spans="3:53" x14ac:dyDescent="0.25">
      <c r="C8543" s="77" t="s">
        <v>876</v>
      </c>
      <c r="D8543" s="77" t="s">
        <v>177</v>
      </c>
      <c r="E8543" s="77">
        <v>62.65</v>
      </c>
      <c r="F8543" s="77">
        <v>11.08</v>
      </c>
      <c r="G8543" s="77">
        <v>9.6300000000000008</v>
      </c>
      <c r="H8543" s="77">
        <v>11300</v>
      </c>
      <c r="I8543" s="77">
        <v>399.66300000000001</v>
      </c>
      <c r="J8543" s="77" t="s">
        <v>74</v>
      </c>
      <c r="K8543" s="77">
        <v>54.76</v>
      </c>
      <c r="L8543" s="77">
        <v>62.30594</v>
      </c>
      <c r="M8543" s="77">
        <v>0.13651988879390731</v>
      </c>
      <c r="N8543" s="77">
        <v>61.311973999999999</v>
      </c>
      <c r="O8543" s="77">
        <v>1.759894404965658</v>
      </c>
      <c r="P8543" s="77">
        <v>944350</v>
      </c>
      <c r="Q8543" s="77">
        <v>1776000</v>
      </c>
      <c r="R8543" s="77">
        <v>0.53</v>
      </c>
      <c r="S8543" s="77">
        <v>38.103999999999999</v>
      </c>
      <c r="T8543" s="77">
        <v>10.532999999999999</v>
      </c>
      <c r="U8543" s="77">
        <v>22.552399999999999</v>
      </c>
      <c r="V8543" s="77">
        <v>2.4108873603624952</v>
      </c>
      <c r="AC8543" s="77">
        <v>65.569999999999993</v>
      </c>
      <c r="AD8543" s="77">
        <v>61.33</v>
      </c>
      <c r="AH8543" s="77">
        <f>IF(AND(M8543&lt;Variables!$G$6,M8543&gt;Variables!$G$5),0,1)</f>
        <v>1</v>
      </c>
      <c r="AI8543" s="77">
        <f t="shared" si="268"/>
        <v>0</v>
      </c>
      <c r="AJ8543" s="77">
        <f>IF(I8543&gt;Variables!$G$7,0,1)</f>
        <v>0</v>
      </c>
      <c r="AK8543" s="77">
        <f>IF(F8543&gt;Variables!$G$8,0,1)</f>
        <v>0</v>
      </c>
      <c r="AL8543" s="77">
        <f>IF(G8543&gt;Variables!$G$9,0,1)</f>
        <v>1</v>
      </c>
      <c r="AM8543" s="77">
        <f>IF(AND(K8543&gt;Variables!$G$10,K8543&lt;Variables!$G$11),0,1)</f>
        <v>1</v>
      </c>
      <c r="AN8543" s="77">
        <f>IF(H8543&lt;Variables!$G$13,1,0)</f>
        <v>0</v>
      </c>
      <c r="AO8543" s="77">
        <f>IF(R8543&lt;Variables!$G$12,0,1)</f>
        <v>0</v>
      </c>
      <c r="AP8543" s="78">
        <f t="shared" si="269"/>
        <v>0</v>
      </c>
      <c r="AQ8543" s="77">
        <f>IF(V8543&lt;Variables!$G$15,1,0)</f>
        <v>1</v>
      </c>
      <c r="AR8543" s="77">
        <v>0</v>
      </c>
      <c r="AS8543" s="77">
        <v>0</v>
      </c>
      <c r="AT8543" s="77">
        <v>1</v>
      </c>
      <c r="AU8543" s="77">
        <v>0</v>
      </c>
      <c r="BA8543" s="77">
        <v>-1.48</v>
      </c>
    </row>
    <row r="8544" spans="3:53" x14ac:dyDescent="0.25">
      <c r="C8544" s="77" t="s">
        <v>876</v>
      </c>
      <c r="D8544" s="77" t="s">
        <v>78</v>
      </c>
      <c r="E8544" s="77">
        <v>137.04</v>
      </c>
      <c r="F8544" s="77">
        <v>53.28</v>
      </c>
      <c r="G8544" s="77">
        <v>-2.83</v>
      </c>
      <c r="H8544" s="77">
        <v>5920</v>
      </c>
      <c r="I8544" s="77">
        <v>7.8460000000000001</v>
      </c>
      <c r="J8544" s="77" t="s">
        <v>74</v>
      </c>
      <c r="K8544" s="77">
        <v>47.35</v>
      </c>
      <c r="L8544" s="77">
        <v>136.44103999999999</v>
      </c>
      <c r="M8544" s="77">
        <v>-0.18399156148325249</v>
      </c>
      <c r="N8544" s="77">
        <v>136.65520599999999</v>
      </c>
      <c r="O8544" s="77">
        <v>-0.34042318153616108</v>
      </c>
      <c r="P8544" s="77">
        <v>16756000</v>
      </c>
      <c r="Q8544" s="77">
        <v>1288000</v>
      </c>
      <c r="R8544" s="77">
        <v>13.01</v>
      </c>
      <c r="S8544" s="77">
        <v>38.103999999999999</v>
      </c>
      <c r="T8544" s="77">
        <v>10.532999999999999</v>
      </c>
      <c r="U8544" s="77">
        <v>22.552399999999999</v>
      </c>
      <c r="V8544" s="77">
        <v>2.3429216563802209</v>
      </c>
      <c r="AC8544" s="77">
        <v>137.78</v>
      </c>
      <c r="AD8544" s="77">
        <v>130.19999999999999</v>
      </c>
      <c r="AH8544" s="77">
        <f>IF(AND(M8544&lt;Variables!$G$6,M8544&gt;Variables!$G$5),0,1)</f>
        <v>1</v>
      </c>
      <c r="AI8544" s="77">
        <f t="shared" si="268"/>
        <v>1</v>
      </c>
      <c r="AJ8544" s="77">
        <f>IF(I8544&gt;Variables!$G$7,0,1)</f>
        <v>1</v>
      </c>
      <c r="AK8544" s="77">
        <f>IF(F8544&gt;Variables!$G$8,0,1)</f>
        <v>0</v>
      </c>
      <c r="AL8544" s="77">
        <f>IF(G8544&gt;Variables!$G$9,0,1)</f>
        <v>1</v>
      </c>
      <c r="AM8544" s="77">
        <f>IF(AND(K8544&gt;Variables!$G$10,K8544&lt;Variables!$G$11),0,1)</f>
        <v>1</v>
      </c>
      <c r="AN8544" s="77">
        <f>IF(H8544&lt;Variables!$G$13,1,0)</f>
        <v>0</v>
      </c>
      <c r="AO8544" s="77">
        <f>IF(R8544&lt;Variables!$G$12,0,1)</f>
        <v>1</v>
      </c>
      <c r="AP8544" s="78">
        <f t="shared" si="269"/>
        <v>0</v>
      </c>
      <c r="AQ8544" s="77">
        <f>IF(V8544&lt;Variables!$G$15,1,0)</f>
        <v>1</v>
      </c>
      <c r="AR8544" s="77">
        <v>0</v>
      </c>
      <c r="AS8544" s="77">
        <v>0</v>
      </c>
      <c r="AT8544" s="77">
        <v>1</v>
      </c>
      <c r="AU8544" s="77">
        <v>0</v>
      </c>
      <c r="BA8544" s="77">
        <v>-2.25</v>
      </c>
    </row>
    <row r="8545" spans="3:53" x14ac:dyDescent="0.25">
      <c r="C8545" s="77" t="s">
        <v>876</v>
      </c>
      <c r="D8545" s="77" t="s">
        <v>701</v>
      </c>
      <c r="E8545" s="77">
        <v>34.94</v>
      </c>
      <c r="F8545" s="77">
        <v>10.39</v>
      </c>
      <c r="G8545" s="77">
        <v>8.81</v>
      </c>
      <c r="H8545" s="77">
        <v>9770</v>
      </c>
      <c r="I8545" s="77">
        <v>42.18</v>
      </c>
      <c r="J8545" s="77" t="s">
        <v>74</v>
      </c>
      <c r="K8545" s="77">
        <v>49.27</v>
      </c>
      <c r="L8545" s="77">
        <v>34.863795000000003</v>
      </c>
      <c r="M8545" s="77">
        <v>-0.13078036972165169</v>
      </c>
      <c r="N8545" s="77">
        <v>34.690890000000003</v>
      </c>
      <c r="O8545" s="77">
        <v>0.36698395457710731</v>
      </c>
      <c r="P8545" s="77">
        <v>4785000</v>
      </c>
      <c r="Q8545" s="77">
        <v>6712000</v>
      </c>
      <c r="R8545" s="77">
        <v>0.71</v>
      </c>
      <c r="S8545" s="77">
        <v>38.103999999999999</v>
      </c>
      <c r="T8545" s="77">
        <v>10.532999999999999</v>
      </c>
      <c r="U8545" s="77">
        <v>22.552399999999999</v>
      </c>
      <c r="V8545" s="77">
        <v>2.3625617732061008</v>
      </c>
      <c r="AC8545" s="77">
        <v>35.020000000000003</v>
      </c>
      <c r="AD8545" s="77">
        <v>34.43</v>
      </c>
      <c r="AH8545" s="77">
        <f>IF(AND(M8545&lt;Variables!$G$6,M8545&gt;Variables!$G$5),0,1)</f>
        <v>1</v>
      </c>
      <c r="AI8545" s="77">
        <f t="shared" si="268"/>
        <v>0</v>
      </c>
      <c r="AJ8545" s="77">
        <f>IF(I8545&gt;Variables!$G$7,0,1)</f>
        <v>1</v>
      </c>
      <c r="AK8545" s="77">
        <f>IF(F8545&gt;Variables!$G$8,0,1)</f>
        <v>0</v>
      </c>
      <c r="AL8545" s="77">
        <f>IF(G8545&gt;Variables!$G$9,0,1)</f>
        <v>1</v>
      </c>
      <c r="AM8545" s="77">
        <f>IF(AND(K8545&gt;Variables!$G$10,K8545&lt;Variables!$G$11),0,1)</f>
        <v>1</v>
      </c>
      <c r="AN8545" s="77">
        <f>IF(H8545&lt;Variables!$G$13,1,0)</f>
        <v>0</v>
      </c>
      <c r="AO8545" s="77">
        <f>IF(R8545&lt;Variables!$G$12,0,1)</f>
        <v>0</v>
      </c>
      <c r="AP8545" s="78">
        <f t="shared" si="269"/>
        <v>0</v>
      </c>
      <c r="AQ8545" s="77">
        <f>IF(V8545&lt;Variables!$G$15,1,0)</f>
        <v>1</v>
      </c>
      <c r="AR8545" s="77">
        <v>0</v>
      </c>
      <c r="AS8545" s="77">
        <v>1</v>
      </c>
      <c r="AT8545" s="77">
        <v>0</v>
      </c>
      <c r="AU8545" s="77">
        <v>0</v>
      </c>
      <c r="BA8545" s="77">
        <v>-0.73</v>
      </c>
    </row>
    <row r="8546" spans="3:53" x14ac:dyDescent="0.25">
      <c r="C8546" s="77" t="s">
        <v>876</v>
      </c>
      <c r="D8546" s="77" t="s">
        <v>663</v>
      </c>
      <c r="E8546" s="77">
        <v>49.5</v>
      </c>
      <c r="F8546" s="77">
        <v>9.6300000000000008</v>
      </c>
      <c r="G8546" s="77">
        <v>7.98</v>
      </c>
      <c r="H8546" s="77">
        <v>74490</v>
      </c>
      <c r="I8546" s="77">
        <v>34.542000000000002</v>
      </c>
      <c r="J8546" s="77" t="s">
        <v>74</v>
      </c>
      <c r="K8546" s="77">
        <v>49.39</v>
      </c>
      <c r="L8546" s="77">
        <v>49.395670000000003</v>
      </c>
      <c r="M8546" s="77">
        <v>-5.196811785325553E-2</v>
      </c>
      <c r="N8546" s="77">
        <v>49.324085999999987</v>
      </c>
      <c r="O8546" s="77">
        <v>9.3086367581151616E-2</v>
      </c>
      <c r="P8546" s="77">
        <v>59576000</v>
      </c>
      <c r="Q8546" s="77">
        <v>70837000</v>
      </c>
      <c r="R8546" s="77">
        <v>0.84</v>
      </c>
      <c r="S8546" s="77">
        <v>38.103999999999999</v>
      </c>
      <c r="T8546" s="77">
        <v>10.532999999999999</v>
      </c>
      <c r="U8546" s="77">
        <v>22.552399999999999</v>
      </c>
      <c r="V8546" s="77">
        <v>2.3619400198703251</v>
      </c>
      <c r="AC8546" s="77">
        <v>49.65</v>
      </c>
      <c r="AD8546" s="77">
        <v>48.8</v>
      </c>
      <c r="AH8546" s="77">
        <f>IF(AND(M8546&lt;Variables!$G$6,M8546&gt;Variables!$G$5),0,1)</f>
        <v>1</v>
      </c>
      <c r="AI8546" s="77">
        <f t="shared" si="268"/>
        <v>0</v>
      </c>
      <c r="AJ8546" s="77">
        <f>IF(I8546&gt;Variables!$G$7,0,1)</f>
        <v>1</v>
      </c>
      <c r="AK8546" s="77">
        <f>IF(F8546&gt;Variables!$G$8,0,1)</f>
        <v>0</v>
      </c>
      <c r="AL8546" s="77">
        <f>IF(G8546&gt;Variables!$G$9,0,1)</f>
        <v>1</v>
      </c>
      <c r="AM8546" s="77">
        <f>IF(AND(K8546&gt;Variables!$G$10,K8546&lt;Variables!$G$11),0,1)</f>
        <v>1</v>
      </c>
      <c r="AN8546" s="77">
        <f>IF(H8546&lt;Variables!$G$13,1,0)</f>
        <v>0</v>
      </c>
      <c r="AO8546" s="77">
        <f>IF(R8546&lt;Variables!$G$12,0,1)</f>
        <v>0</v>
      </c>
      <c r="AP8546" s="78">
        <f t="shared" si="269"/>
        <v>0</v>
      </c>
      <c r="AQ8546" s="77">
        <f>IF(V8546&lt;Variables!$G$15,1,0)</f>
        <v>1</v>
      </c>
      <c r="AR8546" s="77">
        <v>0</v>
      </c>
      <c r="AS8546" s="77">
        <v>1</v>
      </c>
      <c r="AT8546" s="77">
        <v>0</v>
      </c>
      <c r="AU8546" s="77">
        <v>0</v>
      </c>
      <c r="BA8546" s="77">
        <v>-0.28999999999999998</v>
      </c>
    </row>
    <row r="8547" spans="3:53" x14ac:dyDescent="0.25">
      <c r="C8547" s="77" t="s">
        <v>876</v>
      </c>
      <c r="D8547" s="77" t="s">
        <v>841</v>
      </c>
      <c r="E8547" s="77">
        <v>23.24</v>
      </c>
      <c r="F8547" s="77">
        <v>25.95</v>
      </c>
      <c r="G8547" s="77">
        <v>10.71</v>
      </c>
      <c r="H8547" s="77">
        <v>-99999</v>
      </c>
      <c r="I8547" s="77">
        <v>-99999</v>
      </c>
      <c r="J8547" s="77" t="s">
        <v>75</v>
      </c>
      <c r="K8547" s="77">
        <v>48.18</v>
      </c>
      <c r="L8547" s="77">
        <v>23.569914999999991</v>
      </c>
      <c r="M8547" s="77">
        <v>-1.3573023067753729</v>
      </c>
      <c r="N8547" s="77">
        <v>22.916895918367349</v>
      </c>
      <c r="O8547" s="77">
        <v>1.453530542789087</v>
      </c>
      <c r="P8547" s="77">
        <v>785140</v>
      </c>
      <c r="S8547" s="77">
        <v>38.103999999999999</v>
      </c>
      <c r="T8547" s="77">
        <v>10.532999999999999</v>
      </c>
      <c r="U8547" s="77">
        <v>22.552399999999999</v>
      </c>
      <c r="V8547" s="77">
        <v>2.3763004618833792</v>
      </c>
      <c r="AC8547" s="77">
        <v>23.98</v>
      </c>
      <c r="AD8547" s="77">
        <v>22.09</v>
      </c>
      <c r="AH8547" s="77">
        <f>IF(AND(M8547&lt;Variables!$G$6,M8547&gt;Variables!$G$5),0,1)</f>
        <v>0</v>
      </c>
      <c r="AI8547" s="77">
        <f t="shared" si="268"/>
        <v>0</v>
      </c>
      <c r="AJ8547" s="77">
        <f>IF(I8547&gt;Variables!$G$7,0,1)</f>
        <v>1</v>
      </c>
      <c r="AK8547" s="77">
        <f>IF(F8547&gt;Variables!$G$8,0,1)</f>
        <v>0</v>
      </c>
      <c r="AL8547" s="77">
        <f>IF(G8547&gt;Variables!$G$9,0,1)</f>
        <v>0</v>
      </c>
      <c r="AM8547" s="77">
        <f>IF(AND(K8547&gt;Variables!$G$10,K8547&lt;Variables!$G$11),0,1)</f>
        <v>1</v>
      </c>
      <c r="AN8547" s="77">
        <f>IF(H8547&lt;Variables!$G$13,1,0)</f>
        <v>1</v>
      </c>
      <c r="AO8547" s="77">
        <f>IF(R8547&lt;Variables!$G$12,0,1)</f>
        <v>0</v>
      </c>
      <c r="AP8547" s="78">
        <f t="shared" si="269"/>
        <v>1</v>
      </c>
      <c r="AQ8547" s="77">
        <f>IF(V8547&lt;Variables!$G$15,1,0)</f>
        <v>1</v>
      </c>
      <c r="AR8547" s="77">
        <v>0</v>
      </c>
      <c r="AS8547" s="77">
        <v>0</v>
      </c>
      <c r="AT8547" s="77">
        <v>1</v>
      </c>
      <c r="AU8547" s="77">
        <v>0</v>
      </c>
      <c r="BA8547" s="77">
        <v>-2.25</v>
      </c>
    </row>
    <row r="8548" spans="3:53" x14ac:dyDescent="0.25">
      <c r="C8548" s="77" t="s">
        <v>876</v>
      </c>
      <c r="D8548" s="77" t="s">
        <v>714</v>
      </c>
      <c r="E8548" s="77">
        <v>36.159999999999997</v>
      </c>
      <c r="F8548" s="77">
        <v>9.2799999999999994</v>
      </c>
      <c r="G8548" s="77">
        <v>5.73</v>
      </c>
      <c r="H8548" s="77">
        <v>2860</v>
      </c>
      <c r="I8548" s="77">
        <v>-43.277999999999999</v>
      </c>
      <c r="J8548" s="77" t="s">
        <v>74</v>
      </c>
      <c r="K8548" s="77">
        <v>55.34</v>
      </c>
      <c r="L8548" s="77">
        <v>35.969945000000003</v>
      </c>
      <c r="M8548" s="77">
        <v>0.26426228897487092</v>
      </c>
      <c r="N8548" s="77">
        <v>36.051656000000001</v>
      </c>
      <c r="O8548" s="77">
        <v>3.7013556325946502E-2</v>
      </c>
      <c r="P8548" s="77">
        <v>7412000</v>
      </c>
      <c r="Q8548" s="77">
        <v>19321000</v>
      </c>
      <c r="R8548" s="77">
        <v>0.38</v>
      </c>
      <c r="S8548" s="77">
        <v>38.103999999999999</v>
      </c>
      <c r="T8548" s="77">
        <v>10.532999999999999</v>
      </c>
      <c r="U8548" s="77">
        <v>22.552399999999999</v>
      </c>
      <c r="V8548" s="77">
        <v>2.411376148607066</v>
      </c>
      <c r="AC8548" s="77">
        <v>36.585000000000001</v>
      </c>
      <c r="AD8548" s="77">
        <v>35.36</v>
      </c>
      <c r="AH8548" s="77">
        <f>IF(AND(M8548&lt;Variables!$G$6,M8548&gt;Variables!$G$5),0,1)</f>
        <v>1</v>
      </c>
      <c r="AI8548" s="77">
        <f t="shared" si="268"/>
        <v>1</v>
      </c>
      <c r="AJ8548" s="77">
        <f>IF(I8548&gt;Variables!$G$7,0,1)</f>
        <v>1</v>
      </c>
      <c r="AK8548" s="77">
        <f>IF(F8548&gt;Variables!$G$8,0,1)</f>
        <v>0</v>
      </c>
      <c r="AL8548" s="77">
        <f>IF(G8548&gt;Variables!$G$9,0,1)</f>
        <v>1</v>
      </c>
      <c r="AM8548" s="77">
        <f>IF(AND(K8548&gt;Variables!$G$10,K8548&lt;Variables!$G$11),0,1)</f>
        <v>1</v>
      </c>
      <c r="AN8548" s="77">
        <f>IF(H8548&lt;Variables!$G$13,1,0)</f>
        <v>0</v>
      </c>
      <c r="AO8548" s="77">
        <f>IF(R8548&lt;Variables!$G$12,0,1)</f>
        <v>0</v>
      </c>
      <c r="AP8548" s="78">
        <f t="shared" si="269"/>
        <v>0</v>
      </c>
      <c r="AQ8548" s="77">
        <f>IF(V8548&lt;Variables!$G$15,1,0)</f>
        <v>1</v>
      </c>
      <c r="AR8548" s="77">
        <v>0</v>
      </c>
      <c r="AS8548" s="77">
        <v>0</v>
      </c>
      <c r="AT8548" s="77">
        <v>1</v>
      </c>
      <c r="AU8548" s="77">
        <v>0</v>
      </c>
      <c r="BA8548" s="77">
        <v>-1.61</v>
      </c>
    </row>
    <row r="8549" spans="3:53" x14ac:dyDescent="0.25">
      <c r="C8549" s="77" t="s">
        <v>876</v>
      </c>
      <c r="D8549" s="77" t="s">
        <v>659</v>
      </c>
      <c r="E8549" s="77">
        <v>45.3</v>
      </c>
      <c r="F8549" s="77">
        <v>11.75</v>
      </c>
      <c r="G8549" s="77">
        <v>8.76</v>
      </c>
      <c r="H8549" s="77">
        <v>2320</v>
      </c>
      <c r="I8549" s="77">
        <v>-24.486999999999998</v>
      </c>
      <c r="J8549" s="77" t="s">
        <v>74</v>
      </c>
      <c r="K8549" s="77">
        <v>60.18</v>
      </c>
      <c r="L8549" s="77">
        <v>45.072474999999997</v>
      </c>
      <c r="M8549" s="77">
        <v>0.2385602299407685</v>
      </c>
      <c r="N8549" s="77">
        <v>45.083446000000002</v>
      </c>
      <c r="O8549" s="77">
        <v>0.21416730211795421</v>
      </c>
      <c r="P8549" s="77">
        <v>2708000</v>
      </c>
      <c r="Q8549" s="77">
        <v>1694000</v>
      </c>
      <c r="R8549" s="77">
        <v>1.6</v>
      </c>
      <c r="S8549" s="77">
        <v>38.103999999999999</v>
      </c>
      <c r="T8549" s="77">
        <v>10.532999999999999</v>
      </c>
      <c r="U8549" s="77">
        <v>22.552399999999999</v>
      </c>
      <c r="V8549" s="77">
        <v>2.4592486014309189</v>
      </c>
      <c r="AC8549" s="77">
        <v>45.52</v>
      </c>
      <c r="AD8549" s="77">
        <v>44.93</v>
      </c>
      <c r="AH8549" s="77">
        <f>IF(AND(M8549&lt;Variables!$G$6,M8549&gt;Variables!$G$5),0,1)</f>
        <v>1</v>
      </c>
      <c r="AI8549" s="77">
        <f t="shared" si="268"/>
        <v>1</v>
      </c>
      <c r="AJ8549" s="77">
        <f>IF(I8549&gt;Variables!$G$7,0,1)</f>
        <v>1</v>
      </c>
      <c r="AK8549" s="77">
        <f>IF(F8549&gt;Variables!$G$8,0,1)</f>
        <v>0</v>
      </c>
      <c r="AL8549" s="77">
        <f>IF(G8549&gt;Variables!$G$9,0,1)</f>
        <v>1</v>
      </c>
      <c r="AM8549" s="77">
        <f>IF(AND(K8549&gt;Variables!$G$10,K8549&lt;Variables!$G$11),0,1)</f>
        <v>1</v>
      </c>
      <c r="AN8549" s="77">
        <f>IF(H8549&lt;Variables!$G$13,1,0)</f>
        <v>0</v>
      </c>
      <c r="AO8549" s="77">
        <f>IF(R8549&lt;Variables!$G$12,0,1)</f>
        <v>0</v>
      </c>
      <c r="AP8549" s="78">
        <f t="shared" si="269"/>
        <v>0</v>
      </c>
      <c r="AQ8549" s="77">
        <f>IF(V8549&lt;Variables!$G$15,1,0)</f>
        <v>1</v>
      </c>
      <c r="AR8549" s="77">
        <v>0</v>
      </c>
      <c r="AS8549" s="77">
        <v>0</v>
      </c>
      <c r="AT8549" s="77">
        <v>0</v>
      </c>
      <c r="AU8549" s="77">
        <v>1</v>
      </c>
      <c r="BA8549" s="77">
        <v>-0.64</v>
      </c>
    </row>
    <row r="8550" spans="3:53" x14ac:dyDescent="0.25">
      <c r="C8550" s="77" t="s">
        <v>876</v>
      </c>
      <c r="D8550" s="77" t="s">
        <v>575</v>
      </c>
      <c r="E8550" s="77">
        <v>47.93</v>
      </c>
      <c r="F8550" s="77">
        <v>10.07</v>
      </c>
      <c r="G8550" s="77">
        <v>7.98</v>
      </c>
      <c r="H8550" s="77">
        <v>2630</v>
      </c>
      <c r="I8550" s="77">
        <v>-16.317</v>
      </c>
      <c r="J8550" s="77" t="s">
        <v>75</v>
      </c>
      <c r="K8550" s="77">
        <v>44.36</v>
      </c>
      <c r="L8550" s="77">
        <v>47.943219999999997</v>
      </c>
      <c r="M8550" s="77">
        <v>-0.31833489698857509</v>
      </c>
      <c r="N8550" s="77">
        <v>47.838822</v>
      </c>
      <c r="O8550" s="77">
        <v>-0.1008009770809211</v>
      </c>
      <c r="P8550" s="77">
        <v>1602000</v>
      </c>
      <c r="Q8550" s="77">
        <v>1620000</v>
      </c>
      <c r="R8550" s="77">
        <v>0.99</v>
      </c>
      <c r="S8550" s="77">
        <v>38.103999999999999</v>
      </c>
      <c r="T8550" s="77">
        <v>10.532999999999999</v>
      </c>
      <c r="U8550" s="77">
        <v>22.552399999999999</v>
      </c>
      <c r="V8550" s="77">
        <v>2.3116611666523861</v>
      </c>
      <c r="AC8550" s="77">
        <v>48.879899999999999</v>
      </c>
      <c r="AD8550" s="77">
        <v>47.620399999999997</v>
      </c>
      <c r="AH8550" s="77">
        <f>IF(AND(M8550&lt;Variables!$G$6,M8550&gt;Variables!$G$5),0,1)</f>
        <v>1</v>
      </c>
      <c r="AI8550" s="77">
        <f t="shared" si="268"/>
        <v>0</v>
      </c>
      <c r="AJ8550" s="77">
        <f>IF(I8550&gt;Variables!$G$7,0,1)</f>
        <v>1</v>
      </c>
      <c r="AK8550" s="77">
        <f>IF(F8550&gt;Variables!$G$8,0,1)</f>
        <v>0</v>
      </c>
      <c r="AL8550" s="77">
        <f>IF(G8550&gt;Variables!$G$9,0,1)</f>
        <v>1</v>
      </c>
      <c r="AM8550" s="77">
        <f>IF(AND(K8550&gt;Variables!$G$10,K8550&lt;Variables!$G$11),0,1)</f>
        <v>1</v>
      </c>
      <c r="AN8550" s="77">
        <f>IF(H8550&lt;Variables!$G$13,1,0)</f>
        <v>0</v>
      </c>
      <c r="AO8550" s="77">
        <f>IF(R8550&lt;Variables!$G$12,0,1)</f>
        <v>0</v>
      </c>
      <c r="AP8550" s="78">
        <f t="shared" si="269"/>
        <v>1</v>
      </c>
      <c r="AQ8550" s="77">
        <f>IF(V8550&lt;Variables!$G$15,1,0)</f>
        <v>1</v>
      </c>
      <c r="AR8550" s="77">
        <v>0</v>
      </c>
      <c r="AS8550" s="77">
        <v>1</v>
      </c>
      <c r="AT8550" s="77">
        <v>0</v>
      </c>
      <c r="AU8550" s="77">
        <v>0</v>
      </c>
      <c r="BA8550" s="77">
        <v>0.48</v>
      </c>
    </row>
    <row r="8551" spans="3:53" x14ac:dyDescent="0.25">
      <c r="C8551" s="77" t="s">
        <v>876</v>
      </c>
      <c r="D8551" s="77" t="s">
        <v>436</v>
      </c>
      <c r="E8551" s="77">
        <v>5.22</v>
      </c>
      <c r="F8551" s="77">
        <v>28.78</v>
      </c>
      <c r="G8551" s="77">
        <v>17.75</v>
      </c>
      <c r="H8551" s="77">
        <v>41.82</v>
      </c>
      <c r="I8551" s="77">
        <v>0.52400000000000002</v>
      </c>
      <c r="J8551" s="77" t="s">
        <v>75</v>
      </c>
      <c r="K8551" s="77">
        <v>42.25</v>
      </c>
      <c r="L8551" s="77">
        <v>5.2892699999999992</v>
      </c>
      <c r="M8551" s="77">
        <v>-0.93150850684497188</v>
      </c>
      <c r="N8551" s="77">
        <v>5.3747740000000013</v>
      </c>
      <c r="O8551" s="77">
        <v>-2.5075286886481369</v>
      </c>
      <c r="P8551" s="77">
        <v>15320000</v>
      </c>
      <c r="Q8551" s="77">
        <v>1680000</v>
      </c>
      <c r="R8551" s="77">
        <v>9.1199999999999992</v>
      </c>
      <c r="S8551" s="77">
        <v>38.103999999999999</v>
      </c>
      <c r="T8551" s="77">
        <v>10.532999999999999</v>
      </c>
      <c r="U8551" s="77">
        <v>22.552399999999999</v>
      </c>
      <c r="V8551" s="77">
        <v>2.2900801977777649</v>
      </c>
      <c r="AC8551" s="77">
        <v>6.45</v>
      </c>
      <c r="AD8551" s="77">
        <v>5</v>
      </c>
      <c r="AH8551" s="77">
        <f>IF(AND(M8551&lt;Variables!$G$6,M8551&gt;Variables!$G$5),0,1)</f>
        <v>1</v>
      </c>
      <c r="AI8551" s="77">
        <f t="shared" si="268"/>
        <v>1</v>
      </c>
      <c r="AJ8551" s="77">
        <f>IF(I8551&gt;Variables!$G$7,0,1)</f>
        <v>1</v>
      </c>
      <c r="AK8551" s="77">
        <f>IF(F8551&gt;Variables!$G$8,0,1)</f>
        <v>0</v>
      </c>
      <c r="AL8551" s="77">
        <f>IF(G8551&gt;Variables!$G$9,0,1)</f>
        <v>0</v>
      </c>
      <c r="AM8551" s="77">
        <f>IF(AND(K8551&gt;Variables!$G$10,K8551&lt;Variables!$G$11),0,1)</f>
        <v>1</v>
      </c>
      <c r="AN8551" s="77">
        <f>IF(H8551&lt;Variables!$G$13,1,0)</f>
        <v>1</v>
      </c>
      <c r="AO8551" s="77">
        <f>IF(R8551&lt;Variables!$G$12,0,1)</f>
        <v>1</v>
      </c>
      <c r="AP8551" s="78">
        <f t="shared" si="269"/>
        <v>1</v>
      </c>
      <c r="AQ8551" s="77">
        <f>IF(V8551&lt;Variables!$G$15,1,0)</f>
        <v>1</v>
      </c>
      <c r="AR8551" s="77">
        <v>0</v>
      </c>
      <c r="AS8551" s="77">
        <v>0</v>
      </c>
      <c r="AT8551" s="77">
        <v>1</v>
      </c>
      <c r="AU8551" s="77">
        <v>0</v>
      </c>
      <c r="BA8551" s="77">
        <v>-2.25</v>
      </c>
    </row>
    <row r="8552" spans="3:53" x14ac:dyDescent="0.25">
      <c r="C8552" s="77" t="s">
        <v>876</v>
      </c>
      <c r="D8552" s="77" t="s">
        <v>475</v>
      </c>
      <c r="E8552" s="77">
        <v>57.1</v>
      </c>
      <c r="F8552" s="77">
        <v>11.3</v>
      </c>
      <c r="G8552" s="77">
        <v>8.56</v>
      </c>
      <c r="H8552" s="77">
        <v>5300</v>
      </c>
      <c r="I8552" s="77">
        <v>4.8140000000000001</v>
      </c>
      <c r="J8552" s="77" t="s">
        <v>75</v>
      </c>
      <c r="K8552" s="77">
        <v>80.790000000000006</v>
      </c>
      <c r="L8552" s="77">
        <v>56.345576470588227</v>
      </c>
      <c r="M8552" s="77">
        <v>1.3211747506041569</v>
      </c>
      <c r="N8552" s="77">
        <v>55.902006818181832</v>
      </c>
      <c r="O8552" s="77">
        <v>2.1251351238284761</v>
      </c>
      <c r="P8552" s="77">
        <v>467139</v>
      </c>
      <c r="Q8552" s="77">
        <v>447080</v>
      </c>
      <c r="R8552" s="77">
        <v>1.04</v>
      </c>
      <c r="S8552" s="77">
        <v>38.103999999999999</v>
      </c>
      <c r="T8552" s="77">
        <v>10.532999999999999</v>
      </c>
      <c r="U8552" s="77">
        <v>22.552399999999999</v>
      </c>
      <c r="V8552" s="77">
        <v>2.5341529894749502</v>
      </c>
      <c r="AC8552" s="77">
        <v>57.884999999999998</v>
      </c>
      <c r="AD8552" s="77">
        <v>55.2</v>
      </c>
      <c r="AH8552" s="77">
        <f>IF(AND(M8552&lt;Variables!$G$6,M8552&gt;Variables!$G$5),0,1)</f>
        <v>1</v>
      </c>
      <c r="AI8552" s="77">
        <f t="shared" si="268"/>
        <v>0</v>
      </c>
      <c r="AJ8552" s="77">
        <f>IF(I8552&gt;Variables!$G$7,0,1)</f>
        <v>1</v>
      </c>
      <c r="AK8552" s="77">
        <f>IF(F8552&gt;Variables!$G$8,0,1)</f>
        <v>0</v>
      </c>
      <c r="AL8552" s="77">
        <f>IF(G8552&gt;Variables!$G$9,0,1)</f>
        <v>1</v>
      </c>
      <c r="AM8552" s="77">
        <f>IF(AND(K8552&gt;Variables!$G$10,K8552&lt;Variables!$G$11),0,1)</f>
        <v>1</v>
      </c>
      <c r="AN8552" s="77">
        <f>IF(H8552&lt;Variables!$G$13,1,0)</f>
        <v>0</v>
      </c>
      <c r="AO8552" s="77">
        <f>IF(R8552&lt;Variables!$G$12,0,1)</f>
        <v>0</v>
      </c>
      <c r="AP8552" s="78">
        <f t="shared" si="269"/>
        <v>1</v>
      </c>
      <c r="AQ8552" s="77">
        <f>IF(V8552&lt;Variables!$G$15,1,0)</f>
        <v>1</v>
      </c>
      <c r="AR8552" s="77">
        <v>1</v>
      </c>
      <c r="AS8552" s="77">
        <v>0</v>
      </c>
      <c r="AT8552" s="77">
        <v>0</v>
      </c>
      <c r="AU8552" s="77">
        <v>0</v>
      </c>
      <c r="BA8552" s="77">
        <v>0.88</v>
      </c>
    </row>
    <row r="8553" spans="3:53" x14ac:dyDescent="0.25">
      <c r="C8553" s="77" t="s">
        <v>876</v>
      </c>
      <c r="D8553" s="77" t="s">
        <v>707</v>
      </c>
      <c r="E8553" s="77">
        <v>3.73</v>
      </c>
      <c r="F8553" s="77">
        <v>30.17</v>
      </c>
      <c r="G8553" s="77">
        <v>5.36</v>
      </c>
      <c r="H8553" s="77">
        <v>-99999</v>
      </c>
      <c r="I8553" s="77">
        <v>-16.646000000000001</v>
      </c>
      <c r="J8553" s="77" t="s">
        <v>75</v>
      </c>
      <c r="K8553" s="77">
        <v>51.97</v>
      </c>
      <c r="L8553" s="77">
        <v>3.585833333333333</v>
      </c>
      <c r="M8553" s="77">
        <v>-5.3915872646990479</v>
      </c>
      <c r="N8553" s="77">
        <v>3.722916666666666</v>
      </c>
      <c r="O8553" s="77">
        <v>-8.8752098489087778</v>
      </c>
      <c r="P8553" s="77">
        <v>77481</v>
      </c>
      <c r="Q8553" s="77">
        <v>17800</v>
      </c>
      <c r="R8553" s="77">
        <v>4.3499999999999996</v>
      </c>
      <c r="S8553" s="77">
        <v>38.103999999999999</v>
      </c>
      <c r="T8553" s="77">
        <v>10.532999999999999</v>
      </c>
      <c r="U8553" s="77">
        <v>22.552399999999999</v>
      </c>
      <c r="V8553" s="77">
        <v>2.5582651498024629</v>
      </c>
      <c r="AC8553" s="77">
        <v>3.72</v>
      </c>
      <c r="AD8553" s="77">
        <v>3.3</v>
      </c>
      <c r="AH8553" s="77">
        <f>IF(AND(M8553&lt;Variables!$G$6,M8553&gt;Variables!$G$5),0,1)</f>
        <v>0</v>
      </c>
      <c r="AI8553" s="77">
        <f t="shared" si="268"/>
        <v>1</v>
      </c>
      <c r="AJ8553" s="77">
        <f>IF(I8553&gt;Variables!$G$7,0,1)</f>
        <v>1</v>
      </c>
      <c r="AK8553" s="77">
        <f>IF(F8553&gt;Variables!$G$8,0,1)</f>
        <v>0</v>
      </c>
      <c r="AL8553" s="77">
        <f>IF(G8553&gt;Variables!$G$9,0,1)</f>
        <v>1</v>
      </c>
      <c r="AM8553" s="77">
        <f>IF(AND(K8553&gt;Variables!$G$10,K8553&lt;Variables!$G$11),0,1)</f>
        <v>1</v>
      </c>
      <c r="AN8553" s="77">
        <f>IF(H8553&lt;Variables!$G$13,1,0)</f>
        <v>1</v>
      </c>
      <c r="AO8553" s="77">
        <f>IF(R8553&lt;Variables!$G$12,0,1)</f>
        <v>1</v>
      </c>
      <c r="AP8553" s="78">
        <f t="shared" si="269"/>
        <v>1</v>
      </c>
      <c r="AQ8553" s="77">
        <f>IF(V8553&lt;Variables!$G$15,1,0)</f>
        <v>1</v>
      </c>
      <c r="AR8553" s="77">
        <v>0</v>
      </c>
      <c r="AS8553" s="77">
        <v>0</v>
      </c>
      <c r="AT8553" s="77">
        <v>1</v>
      </c>
      <c r="AU8553" s="77">
        <v>0</v>
      </c>
      <c r="BA8553" s="77">
        <v>-2.25</v>
      </c>
    </row>
    <row r="8554" spans="3:53" x14ac:dyDescent="0.25">
      <c r="C8554" s="77" t="s">
        <v>876</v>
      </c>
      <c r="D8554" s="77" t="s">
        <v>749</v>
      </c>
      <c r="E8554" s="77">
        <v>3.29</v>
      </c>
      <c r="F8554" s="77">
        <v>9.67</v>
      </c>
      <c r="G8554" s="77">
        <v>9.67</v>
      </c>
      <c r="H8554" s="77">
        <v>-99999</v>
      </c>
      <c r="I8554" s="77">
        <v>-7.3680000000000003</v>
      </c>
      <c r="J8554" s="77" t="s">
        <v>75</v>
      </c>
      <c r="K8554" s="77">
        <v>67.209999999999994</v>
      </c>
      <c r="L8554" s="77">
        <v>-99999</v>
      </c>
      <c r="M8554" s="77">
        <v>-99999</v>
      </c>
      <c r="N8554" s="77">
        <v>-99999</v>
      </c>
      <c r="O8554" s="77">
        <v>-99999</v>
      </c>
      <c r="P8554" s="77">
        <v>68482</v>
      </c>
      <c r="Q8554" s="77">
        <v>8182</v>
      </c>
      <c r="R8554" s="77">
        <v>8.3699999999999992</v>
      </c>
      <c r="S8554" s="77">
        <v>38.103999999999999</v>
      </c>
      <c r="T8554" s="77">
        <v>10.532999999999999</v>
      </c>
      <c r="U8554" s="77">
        <v>22.552399999999999</v>
      </c>
      <c r="V8554" s="77">
        <v>-99999</v>
      </c>
      <c r="AC8554" s="77">
        <v>3.35</v>
      </c>
      <c r="AD8554" s="77">
        <v>3.14</v>
      </c>
      <c r="AH8554" s="77">
        <f>IF(AND(M8554&lt;Variables!$G$6,M8554&gt;Variables!$G$5),0,1)</f>
        <v>1</v>
      </c>
      <c r="AI8554" s="77">
        <f t="shared" si="268"/>
        <v>1</v>
      </c>
      <c r="AJ8554" s="77">
        <f>IF(I8554&gt;Variables!$G$7,0,1)</f>
        <v>1</v>
      </c>
      <c r="AK8554" s="77">
        <f>IF(F8554&gt;Variables!$G$8,0,1)</f>
        <v>0</v>
      </c>
      <c r="AL8554" s="77">
        <f>IF(G8554&gt;Variables!$G$9,0,1)</f>
        <v>1</v>
      </c>
      <c r="AM8554" s="77">
        <f>IF(AND(K8554&gt;Variables!$G$10,K8554&lt;Variables!$G$11),0,1)</f>
        <v>0</v>
      </c>
      <c r="AN8554" s="77">
        <f>IF(H8554&lt;Variables!$G$13,1,0)</f>
        <v>1</v>
      </c>
      <c r="AO8554" s="77">
        <f>IF(R8554&lt;Variables!$G$12,0,1)</f>
        <v>1</v>
      </c>
      <c r="AP8554" s="78">
        <f t="shared" si="269"/>
        <v>1</v>
      </c>
      <c r="AQ8554" s="77">
        <f>IF(V8554&lt;Variables!$G$15,1,0)</f>
        <v>1</v>
      </c>
      <c r="AR8554" s="77">
        <v>0</v>
      </c>
      <c r="AS8554" s="77">
        <v>0</v>
      </c>
      <c r="AT8554" s="77">
        <v>1</v>
      </c>
      <c r="AU8554" s="77">
        <v>0</v>
      </c>
      <c r="BA8554" s="77">
        <v>-2.25</v>
      </c>
    </row>
    <row r="8555" spans="3:53" x14ac:dyDescent="0.25">
      <c r="C8555" s="77" t="s">
        <v>876</v>
      </c>
      <c r="D8555" s="77" t="s">
        <v>551</v>
      </c>
      <c r="E8555" s="77">
        <v>6.34</v>
      </c>
      <c r="F8555" s="77">
        <v>65.75</v>
      </c>
      <c r="G8555" s="77">
        <v>17.010000000000002</v>
      </c>
      <c r="H8555" s="77">
        <v>38.479999999999997</v>
      </c>
      <c r="I8555" s="77">
        <v>10.289</v>
      </c>
      <c r="J8555" s="77" t="s">
        <v>75</v>
      </c>
      <c r="K8555" s="77">
        <v>52.27</v>
      </c>
      <c r="L8555" s="77">
        <v>6.2944650000000006</v>
      </c>
      <c r="M8555" s="77">
        <v>0.56454361093435945</v>
      </c>
      <c r="N8555" s="77">
        <v>6.3065080000000009</v>
      </c>
      <c r="O8555" s="77">
        <v>0.37250408625501108</v>
      </c>
      <c r="P8555" s="77">
        <v>176420000</v>
      </c>
      <c r="Q8555" s="77">
        <v>11670000</v>
      </c>
      <c r="R8555" s="77">
        <v>15.12</v>
      </c>
      <c r="S8555" s="77">
        <v>38.103999999999999</v>
      </c>
      <c r="T8555" s="77">
        <v>10.532999999999999</v>
      </c>
      <c r="U8555" s="77">
        <v>22.552399999999999</v>
      </c>
      <c r="V8555" s="77">
        <v>2.372138053692888</v>
      </c>
      <c r="AC8555" s="77">
        <v>7.52</v>
      </c>
      <c r="AD8555" s="77">
        <v>6.1</v>
      </c>
      <c r="AH8555" s="77">
        <f>IF(AND(M8555&lt;Variables!$G$6,M8555&gt;Variables!$G$5),0,1)</f>
        <v>1</v>
      </c>
      <c r="AI8555" s="77">
        <f t="shared" si="268"/>
        <v>1</v>
      </c>
      <c r="AJ8555" s="77">
        <f>IF(I8555&gt;Variables!$G$7,0,1)</f>
        <v>1</v>
      </c>
      <c r="AK8555" s="77">
        <f>IF(F8555&gt;Variables!$G$8,0,1)</f>
        <v>0</v>
      </c>
      <c r="AL8555" s="77">
        <f>IF(G8555&gt;Variables!$G$9,0,1)</f>
        <v>0</v>
      </c>
      <c r="AM8555" s="77">
        <f>IF(AND(K8555&gt;Variables!$G$10,K8555&lt;Variables!$G$11),0,1)</f>
        <v>1</v>
      </c>
      <c r="AN8555" s="77">
        <f>IF(H8555&lt;Variables!$G$13,1,0)</f>
        <v>1</v>
      </c>
      <c r="AO8555" s="77">
        <f>IF(R8555&lt;Variables!$G$12,0,1)</f>
        <v>1</v>
      </c>
      <c r="AP8555" s="78">
        <f t="shared" si="269"/>
        <v>1</v>
      </c>
      <c r="AQ8555" s="77">
        <f>IF(V8555&lt;Variables!$G$15,1,0)</f>
        <v>1</v>
      </c>
      <c r="AR8555" s="77">
        <v>0</v>
      </c>
      <c r="AS8555" s="77">
        <v>0</v>
      </c>
      <c r="AT8555" s="77">
        <v>1</v>
      </c>
      <c r="AU8555" s="77">
        <v>0</v>
      </c>
      <c r="BA8555" s="77">
        <v>-2.25</v>
      </c>
    </row>
    <row r="8556" spans="3:53" x14ac:dyDescent="0.25">
      <c r="C8556" s="77" t="s">
        <v>876</v>
      </c>
      <c r="D8556" s="77" t="s">
        <v>192</v>
      </c>
      <c r="E8556" s="77">
        <v>30.39</v>
      </c>
      <c r="F8556" s="77">
        <v>22.55</v>
      </c>
      <c r="G8556" s="77">
        <v>1.92</v>
      </c>
      <c r="H8556" s="77">
        <v>1750</v>
      </c>
      <c r="I8556" s="77">
        <v>184.79499999999999</v>
      </c>
      <c r="J8556" s="77" t="s">
        <v>75</v>
      </c>
      <c r="K8556" s="77">
        <v>43.74</v>
      </c>
      <c r="L8556" s="77">
        <v>30.615955</v>
      </c>
      <c r="M8556" s="77">
        <v>-1.1276963269641651</v>
      </c>
      <c r="N8556" s="77">
        <v>30.135072000000001</v>
      </c>
      <c r="O8556" s="77">
        <v>0.45006695188914941</v>
      </c>
      <c r="P8556" s="77">
        <v>10076000</v>
      </c>
      <c r="Q8556" s="77">
        <v>1926000</v>
      </c>
      <c r="R8556" s="77">
        <v>5.23</v>
      </c>
      <c r="S8556" s="77">
        <v>38.103999999999999</v>
      </c>
      <c r="T8556" s="77">
        <v>10.532999999999999</v>
      </c>
      <c r="U8556" s="77">
        <v>22.552399999999999</v>
      </c>
      <c r="V8556" s="77">
        <v>2.3110790179294418</v>
      </c>
      <c r="AC8556" s="77">
        <v>31.5</v>
      </c>
      <c r="AD8556" s="77">
        <v>28.75</v>
      </c>
      <c r="AH8556" s="77">
        <f>IF(AND(M8556&lt;Variables!$G$6,M8556&gt;Variables!$G$5),0,1)</f>
        <v>0</v>
      </c>
      <c r="AI8556" s="77">
        <f t="shared" si="268"/>
        <v>0</v>
      </c>
      <c r="AJ8556" s="77">
        <f>IF(I8556&gt;Variables!$G$7,0,1)</f>
        <v>0</v>
      </c>
      <c r="AK8556" s="77">
        <f>IF(F8556&gt;Variables!$G$8,0,1)</f>
        <v>0</v>
      </c>
      <c r="AL8556" s="77">
        <f>IF(G8556&gt;Variables!$G$9,0,1)</f>
        <v>1</v>
      </c>
      <c r="AM8556" s="77">
        <f>IF(AND(K8556&gt;Variables!$G$10,K8556&lt;Variables!$G$11),0,1)</f>
        <v>1</v>
      </c>
      <c r="AN8556" s="77">
        <f>IF(H8556&lt;Variables!$G$13,1,0)</f>
        <v>0</v>
      </c>
      <c r="AO8556" s="77">
        <f>IF(R8556&lt;Variables!$G$12,0,1)</f>
        <v>1</v>
      </c>
      <c r="AP8556" s="78">
        <f t="shared" si="269"/>
        <v>1</v>
      </c>
      <c r="AQ8556" s="77">
        <f>IF(V8556&lt;Variables!$G$15,1,0)</f>
        <v>1</v>
      </c>
      <c r="AR8556" s="77">
        <v>1</v>
      </c>
      <c r="AS8556" s="77">
        <v>0</v>
      </c>
      <c r="AT8556" s="77">
        <v>0</v>
      </c>
      <c r="AU8556" s="77">
        <v>0</v>
      </c>
      <c r="BA8556" s="77">
        <v>2</v>
      </c>
    </row>
    <row r="8557" spans="3:53" x14ac:dyDescent="0.25">
      <c r="C8557" s="77" t="s">
        <v>876</v>
      </c>
      <c r="D8557" s="77" t="s">
        <v>703</v>
      </c>
      <c r="E8557" s="77">
        <v>3.26</v>
      </c>
      <c r="F8557" s="77">
        <v>11.86</v>
      </c>
      <c r="G8557" s="77">
        <v>8.86</v>
      </c>
      <c r="H8557" s="77">
        <v>-99999</v>
      </c>
      <c r="I8557" s="77">
        <v>-6.9379999999999997</v>
      </c>
      <c r="J8557" s="77" t="s">
        <v>75</v>
      </c>
      <c r="K8557" s="77">
        <v>66.38</v>
      </c>
      <c r="L8557" s="77">
        <v>-99999</v>
      </c>
      <c r="M8557" s="77">
        <v>-99999</v>
      </c>
      <c r="N8557" s="77">
        <v>3.2974999999999999</v>
      </c>
      <c r="O8557" s="77">
        <v>-1.288855193328279</v>
      </c>
      <c r="P8557" s="77">
        <v>50218</v>
      </c>
      <c r="Q8557" s="77">
        <v>14431</v>
      </c>
      <c r="R8557" s="77">
        <v>3.48</v>
      </c>
      <c r="S8557" s="77">
        <v>38.103999999999999</v>
      </c>
      <c r="T8557" s="77">
        <v>10.532999999999999</v>
      </c>
      <c r="U8557" s="77">
        <v>22.552399999999999</v>
      </c>
      <c r="V8557" s="77">
        <v>-99999</v>
      </c>
      <c r="AC8557" s="77">
        <v>3.3</v>
      </c>
      <c r="AD8557" s="77">
        <v>3.15</v>
      </c>
      <c r="AH8557" s="77">
        <f>IF(AND(M8557&lt;Variables!$G$6,M8557&gt;Variables!$G$5),0,1)</f>
        <v>1</v>
      </c>
      <c r="AI8557" s="77">
        <f t="shared" si="268"/>
        <v>1</v>
      </c>
      <c r="AJ8557" s="77">
        <f>IF(I8557&gt;Variables!$G$7,0,1)</f>
        <v>1</v>
      </c>
      <c r="AK8557" s="77">
        <f>IF(F8557&gt;Variables!$G$8,0,1)</f>
        <v>0</v>
      </c>
      <c r="AL8557" s="77">
        <f>IF(G8557&gt;Variables!$G$9,0,1)</f>
        <v>1</v>
      </c>
      <c r="AM8557" s="77">
        <f>IF(AND(K8557&gt;Variables!$G$10,K8557&lt;Variables!$G$11),0,1)</f>
        <v>0</v>
      </c>
      <c r="AN8557" s="77">
        <f>IF(H8557&lt;Variables!$G$13,1,0)</f>
        <v>1</v>
      </c>
      <c r="AO8557" s="77">
        <f>IF(R8557&lt;Variables!$G$12,0,1)</f>
        <v>1</v>
      </c>
      <c r="AP8557" s="78">
        <f t="shared" si="269"/>
        <v>1</v>
      </c>
      <c r="AQ8557" s="77">
        <f>IF(V8557&lt;Variables!$G$15,1,0)</f>
        <v>1</v>
      </c>
      <c r="AR8557" s="77">
        <v>0</v>
      </c>
      <c r="AS8557" s="77">
        <v>0</v>
      </c>
      <c r="AT8557" s="77">
        <v>1</v>
      </c>
      <c r="AU8557" s="77">
        <v>0</v>
      </c>
      <c r="BA8557" s="77">
        <v>-2.25</v>
      </c>
    </row>
    <row r="8558" spans="3:53" x14ac:dyDescent="0.25">
      <c r="C8558" s="77" t="s">
        <v>876</v>
      </c>
      <c r="D8558" s="77" t="s">
        <v>667</v>
      </c>
      <c r="E8558" s="77">
        <v>86.49</v>
      </c>
      <c r="F8558" s="77">
        <v>79.48</v>
      </c>
      <c r="G8558" s="77">
        <v>1.06</v>
      </c>
      <c r="H8558" s="77">
        <v>-99999</v>
      </c>
      <c r="I8558" s="77">
        <v>7.9000000000000001E-2</v>
      </c>
      <c r="J8558" s="77" t="s">
        <v>74</v>
      </c>
      <c r="K8558" s="77">
        <v>74.709999999999994</v>
      </c>
      <c r="L8558" s="77">
        <v>86.15</v>
      </c>
      <c r="M8558" s="77">
        <v>0</v>
      </c>
      <c r="N8558" s="77">
        <v>86.162525000000002</v>
      </c>
      <c r="O8558" s="77">
        <v>-1.4536482072683651E-2</v>
      </c>
      <c r="P8558" s="77">
        <v>45515</v>
      </c>
      <c r="Q8558" s="77">
        <v>530</v>
      </c>
      <c r="R8558" s="77">
        <v>85.88</v>
      </c>
      <c r="S8558" s="77">
        <v>38.103999999999999</v>
      </c>
      <c r="T8558" s="77">
        <v>10.532999999999999</v>
      </c>
      <c r="U8558" s="77">
        <v>22.552399999999999</v>
      </c>
      <c r="V8558" s="77">
        <v>2.6229955999999999</v>
      </c>
      <c r="AC8558" s="77">
        <v>86.5</v>
      </c>
      <c r="AD8558" s="77">
        <v>86.05</v>
      </c>
      <c r="AH8558" s="77">
        <f>IF(AND(M8558&lt;Variables!$G$6,M8558&gt;Variables!$G$5),0,1)</f>
        <v>1</v>
      </c>
      <c r="AI8558" s="77">
        <f t="shared" si="268"/>
        <v>1</v>
      </c>
      <c r="AJ8558" s="77">
        <f>IF(I8558&gt;Variables!$G$7,0,1)</f>
        <v>1</v>
      </c>
      <c r="AK8558" s="77">
        <f>IF(F8558&gt;Variables!$G$8,0,1)</f>
        <v>0</v>
      </c>
      <c r="AL8558" s="77">
        <f>IF(G8558&gt;Variables!$G$9,0,1)</f>
        <v>1</v>
      </c>
      <c r="AM8558" s="77">
        <f>IF(AND(K8558&gt;Variables!$G$10,K8558&lt;Variables!$G$11),0,1)</f>
        <v>1</v>
      </c>
      <c r="AN8558" s="77">
        <f>IF(H8558&lt;Variables!$G$13,1,0)</f>
        <v>1</v>
      </c>
      <c r="AO8558" s="77">
        <f>IF(R8558&lt;Variables!$G$12,0,1)</f>
        <v>1</v>
      </c>
      <c r="AP8558" s="78">
        <f t="shared" si="269"/>
        <v>0</v>
      </c>
      <c r="AQ8558" s="77">
        <f>IF(V8558&lt;Variables!$G$15,1,0)</f>
        <v>1</v>
      </c>
      <c r="AR8558" s="77">
        <v>0</v>
      </c>
      <c r="AS8558" s="77">
        <v>0</v>
      </c>
      <c r="AT8558" s="77">
        <v>0</v>
      </c>
      <c r="AU8558" s="77">
        <v>0</v>
      </c>
      <c r="BA8558" s="77">
        <v>0</v>
      </c>
    </row>
    <row r="8559" spans="3:53" x14ac:dyDescent="0.25">
      <c r="C8559" s="77" t="s">
        <v>876</v>
      </c>
      <c r="D8559" s="77" t="s">
        <v>699</v>
      </c>
      <c r="E8559" s="77">
        <v>3.21</v>
      </c>
      <c r="F8559" s="77">
        <v>22.01</v>
      </c>
      <c r="G8559" s="77">
        <v>15.9</v>
      </c>
      <c r="H8559" s="77">
        <v>52.01</v>
      </c>
      <c r="I8559" s="77">
        <v>37.529000000000003</v>
      </c>
      <c r="J8559" s="77" t="s">
        <v>75</v>
      </c>
      <c r="K8559" s="77">
        <v>33.85</v>
      </c>
      <c r="L8559" s="77">
        <v>3.2285699999999999</v>
      </c>
      <c r="M8559" s="77">
        <v>-1.637567096268626</v>
      </c>
      <c r="N8559" s="77">
        <v>3.313746000000001</v>
      </c>
      <c r="O8559" s="77">
        <v>-4.165859423142285</v>
      </c>
      <c r="P8559" s="77">
        <v>4380000</v>
      </c>
      <c r="Q8559" s="77">
        <v>100560</v>
      </c>
      <c r="R8559" s="77">
        <v>43.56</v>
      </c>
      <c r="S8559" s="77">
        <v>38.103999999999999</v>
      </c>
      <c r="T8559" s="77">
        <v>10.532999999999999</v>
      </c>
      <c r="U8559" s="77">
        <v>22.552399999999999</v>
      </c>
      <c r="V8559" s="77">
        <v>2.1658846500525</v>
      </c>
      <c r="AC8559" s="77">
        <v>3.9</v>
      </c>
      <c r="AD8559" s="77">
        <v>3.16</v>
      </c>
      <c r="AH8559" s="77">
        <f>IF(AND(M8559&lt;Variables!$G$6,M8559&gt;Variables!$G$5),0,1)</f>
        <v>0</v>
      </c>
      <c r="AI8559" s="77">
        <f t="shared" si="268"/>
        <v>1</v>
      </c>
      <c r="AJ8559" s="77">
        <f>IF(I8559&gt;Variables!$G$7,0,1)</f>
        <v>1</v>
      </c>
      <c r="AK8559" s="77">
        <f>IF(F8559&gt;Variables!$G$8,0,1)</f>
        <v>0</v>
      </c>
      <c r="AL8559" s="77">
        <f>IF(G8559&gt;Variables!$G$9,0,1)</f>
        <v>0</v>
      </c>
      <c r="AM8559" s="77">
        <f>IF(AND(K8559&gt;Variables!$G$10,K8559&lt;Variables!$G$11),0,1)</f>
        <v>1</v>
      </c>
      <c r="AN8559" s="77">
        <f>IF(H8559&lt;Variables!$G$13,1,0)</f>
        <v>1</v>
      </c>
      <c r="AO8559" s="77">
        <f>IF(R8559&lt;Variables!$G$12,0,1)</f>
        <v>1</v>
      </c>
      <c r="AP8559" s="78">
        <f t="shared" si="269"/>
        <v>1</v>
      </c>
      <c r="AQ8559" s="77">
        <f>IF(V8559&lt;Variables!$G$15,1,0)</f>
        <v>1</v>
      </c>
      <c r="AR8559" s="77">
        <v>1</v>
      </c>
      <c r="AS8559" s="77">
        <v>0</v>
      </c>
      <c r="AT8559" s="77">
        <v>0</v>
      </c>
      <c r="AU8559" s="77">
        <v>0</v>
      </c>
      <c r="BA8559" s="77">
        <v>2</v>
      </c>
    </row>
    <row r="8560" spans="3:53" x14ac:dyDescent="0.25">
      <c r="C8560" s="77" t="s">
        <v>876</v>
      </c>
      <c r="D8560" s="77" t="s">
        <v>183</v>
      </c>
      <c r="E8560" s="77">
        <v>49.85</v>
      </c>
      <c r="F8560" s="77">
        <v>14.61</v>
      </c>
      <c r="G8560" s="77">
        <v>11.55</v>
      </c>
      <c r="H8560" s="77">
        <v>6950</v>
      </c>
      <c r="I8560" s="77">
        <v>14934.237999999999</v>
      </c>
      <c r="J8560" s="77" t="s">
        <v>75</v>
      </c>
      <c r="K8560" s="77">
        <v>60.83</v>
      </c>
      <c r="L8560" s="77">
        <v>49.398145</v>
      </c>
      <c r="M8560" s="77">
        <v>0.71228383171068566</v>
      </c>
      <c r="N8560" s="77">
        <v>48.886221999999997</v>
      </c>
      <c r="O8560" s="77">
        <v>1.7669150215780709</v>
      </c>
      <c r="P8560" s="77">
        <v>1332000</v>
      </c>
      <c r="Q8560" s="77">
        <v>2152000</v>
      </c>
      <c r="R8560" s="77">
        <v>0.62</v>
      </c>
      <c r="S8560" s="77">
        <v>38.103999999999999</v>
      </c>
      <c r="T8560" s="77">
        <v>10.532999999999999</v>
      </c>
      <c r="U8560" s="77">
        <v>22.552399999999999</v>
      </c>
      <c r="V8560" s="77">
        <v>2.4384012904797538</v>
      </c>
      <c r="AC8560" s="77">
        <v>49.75</v>
      </c>
      <c r="AD8560" s="77">
        <v>47.61</v>
      </c>
      <c r="AH8560" s="77">
        <f>IF(AND(M8560&lt;Variables!$G$6,M8560&gt;Variables!$G$5),0,1)</f>
        <v>1</v>
      </c>
      <c r="AI8560" s="77">
        <f t="shared" si="268"/>
        <v>0</v>
      </c>
      <c r="AJ8560" s="77">
        <f>IF(I8560&gt;Variables!$G$7,0,1)</f>
        <v>0</v>
      </c>
      <c r="AK8560" s="77">
        <f>IF(F8560&gt;Variables!$G$8,0,1)</f>
        <v>0</v>
      </c>
      <c r="AL8560" s="77">
        <f>IF(G8560&gt;Variables!$G$9,0,1)</f>
        <v>0</v>
      </c>
      <c r="AM8560" s="77">
        <f>IF(AND(K8560&gt;Variables!$G$10,K8560&lt;Variables!$G$11),0,1)</f>
        <v>1</v>
      </c>
      <c r="AN8560" s="77">
        <f>IF(H8560&lt;Variables!$G$13,1,0)</f>
        <v>0</v>
      </c>
      <c r="AO8560" s="77">
        <f>IF(R8560&lt;Variables!$G$12,0,1)</f>
        <v>0</v>
      </c>
      <c r="AP8560" s="78">
        <f t="shared" si="269"/>
        <v>1</v>
      </c>
      <c r="AQ8560" s="77">
        <f>IF(V8560&lt;Variables!$G$15,1,0)</f>
        <v>1</v>
      </c>
      <c r="AR8560" s="77">
        <v>0</v>
      </c>
      <c r="AS8560" s="77">
        <v>0</v>
      </c>
      <c r="AT8560" s="77">
        <v>1</v>
      </c>
      <c r="AU8560" s="77">
        <v>0</v>
      </c>
      <c r="BA8560" s="77">
        <v>-2.25</v>
      </c>
    </row>
    <row r="8561" spans="3:53" x14ac:dyDescent="0.25">
      <c r="C8561" s="77" t="s">
        <v>877</v>
      </c>
      <c r="D8561" s="77" t="s">
        <v>581</v>
      </c>
      <c r="E8561" s="77">
        <v>109.27</v>
      </c>
      <c r="F8561" s="77">
        <v>16.079999999999998</v>
      </c>
      <c r="G8561" s="77">
        <v>-1.4</v>
      </c>
      <c r="H8561" s="77">
        <v>5880</v>
      </c>
      <c r="I8561" s="77">
        <v>43.819000000000003</v>
      </c>
      <c r="J8561" s="77" t="s">
        <v>74</v>
      </c>
      <c r="K8561" s="77">
        <v>50.92</v>
      </c>
      <c r="L8561" s="77">
        <v>108.89054210526319</v>
      </c>
      <c r="M8561" s="77">
        <v>5.4603360023108893E-2</v>
      </c>
      <c r="N8561" s="77">
        <v>109.1824020408163</v>
      </c>
      <c r="O8561" s="77">
        <v>-0.2128566842937111</v>
      </c>
      <c r="P8561" s="77">
        <v>2188000</v>
      </c>
      <c r="Q8561" s="77">
        <v>826738</v>
      </c>
      <c r="R8561" s="77">
        <v>2.65</v>
      </c>
      <c r="S8561" s="77">
        <v>38.765000000000001</v>
      </c>
      <c r="T8561" s="77">
        <v>10.426</v>
      </c>
      <c r="U8561" s="77">
        <v>22.782800000000002</v>
      </c>
      <c r="V8561" s="77">
        <v>2.3749664336959522</v>
      </c>
      <c r="AC8561" s="77">
        <v>109.265</v>
      </c>
      <c r="AD8561" s="77">
        <v>107.33</v>
      </c>
      <c r="AH8561" s="77">
        <f>IF(AND(M8561&lt;Variables!$G$6,M8561&gt;Variables!$G$5),0,1)</f>
        <v>1</v>
      </c>
      <c r="AI8561" s="77">
        <f t="shared" si="268"/>
        <v>1</v>
      </c>
      <c r="AJ8561" s="77">
        <f>IF(I8561&gt;Variables!$G$7,0,1)</f>
        <v>1</v>
      </c>
      <c r="AK8561" s="77">
        <f>IF(F8561&gt;Variables!$G$8,0,1)</f>
        <v>0</v>
      </c>
      <c r="AL8561" s="77">
        <f>IF(G8561&gt;Variables!$G$9,0,1)</f>
        <v>1</v>
      </c>
      <c r="AM8561" s="77">
        <f>IF(AND(K8561&gt;Variables!$G$10,K8561&lt;Variables!$G$11),0,1)</f>
        <v>1</v>
      </c>
      <c r="AN8561" s="77">
        <f>IF(H8561&lt;Variables!$G$13,1,0)</f>
        <v>0</v>
      </c>
      <c r="AO8561" s="77">
        <f>IF(R8561&lt;Variables!$G$12,0,1)</f>
        <v>1</v>
      </c>
      <c r="AP8561" s="78">
        <f t="shared" si="269"/>
        <v>0</v>
      </c>
      <c r="AQ8561" s="77">
        <f>IF(V8561&lt;Variables!$G$15,1,0)</f>
        <v>1</v>
      </c>
      <c r="AR8561" s="77">
        <v>0</v>
      </c>
      <c r="AS8561" s="77">
        <v>0</v>
      </c>
      <c r="AT8561" s="77">
        <v>0</v>
      </c>
      <c r="AU8561" s="77">
        <v>1</v>
      </c>
      <c r="BA8561" s="77">
        <v>-0.72</v>
      </c>
    </row>
    <row r="8562" spans="3:53" x14ac:dyDescent="0.25">
      <c r="C8562" s="77" t="s">
        <v>877</v>
      </c>
      <c r="D8562" s="77" t="s">
        <v>475</v>
      </c>
      <c r="E8562" s="77">
        <v>57.53</v>
      </c>
      <c r="F8562" s="77">
        <v>11.58</v>
      </c>
      <c r="G8562" s="77">
        <v>8.86</v>
      </c>
      <c r="H8562" s="77">
        <v>5300</v>
      </c>
      <c r="I8562" s="77">
        <v>4.84</v>
      </c>
      <c r="J8562" s="77" t="s">
        <v>75</v>
      </c>
      <c r="K8562" s="77">
        <v>80.06</v>
      </c>
      <c r="L8562" s="77">
        <v>56.641905555555553</v>
      </c>
      <c r="M8562" s="77">
        <v>1.073576954165173</v>
      </c>
      <c r="N8562" s="77">
        <v>56.083934090909089</v>
      </c>
      <c r="O8562" s="77">
        <v>2.0791442825690138</v>
      </c>
      <c r="P8562" s="77">
        <v>478448</v>
      </c>
      <c r="Q8562" s="77">
        <v>447080</v>
      </c>
      <c r="R8562" s="77">
        <v>1.07</v>
      </c>
      <c r="S8562" s="77">
        <v>38.765000000000001</v>
      </c>
      <c r="T8562" s="77">
        <v>10.426</v>
      </c>
      <c r="U8562" s="77">
        <v>22.782800000000002</v>
      </c>
      <c r="V8562" s="77">
        <v>2.557307862468218</v>
      </c>
      <c r="AC8562" s="77">
        <v>57.884999999999998</v>
      </c>
      <c r="AD8562" s="77">
        <v>55.2</v>
      </c>
      <c r="AH8562" s="77">
        <f>IF(AND(M8562&lt;Variables!$G$6,M8562&gt;Variables!$G$5),0,1)</f>
        <v>1</v>
      </c>
      <c r="AI8562" s="77">
        <f t="shared" ref="AI8562:AI8625" si="270">IF(L8562&gt;N8562,0,1)</f>
        <v>0</v>
      </c>
      <c r="AJ8562" s="77">
        <f>IF(I8562&gt;Variables!$G$7,0,1)</f>
        <v>1</v>
      </c>
      <c r="AK8562" s="77">
        <f>IF(F8562&gt;Variables!$G$8,0,1)</f>
        <v>0</v>
      </c>
      <c r="AL8562" s="77">
        <f>IF(G8562&gt;Variables!$G$9,0,1)</f>
        <v>1</v>
      </c>
      <c r="AM8562" s="77">
        <f>IF(AND(K8562&gt;Variables!$G$10,K8562&lt;Variables!$G$11),0,1)</f>
        <v>1</v>
      </c>
      <c r="AN8562" s="77">
        <f>IF(H8562&lt;Variables!$G$13,1,0)</f>
        <v>0</v>
      </c>
      <c r="AO8562" s="77">
        <f>IF(R8562&lt;Variables!$G$12,0,1)</f>
        <v>0</v>
      </c>
      <c r="AP8562" s="78">
        <f t="shared" ref="AP8562:AP8625" si="271">IF(J8562="Pass", 0,1)</f>
        <v>1</v>
      </c>
      <c r="AQ8562" s="77">
        <f>IF(V8562&lt;Variables!$G$15,1,0)</f>
        <v>1</v>
      </c>
      <c r="AR8562" s="77">
        <v>1</v>
      </c>
      <c r="AS8562" s="77">
        <v>0</v>
      </c>
      <c r="AT8562" s="77">
        <v>0</v>
      </c>
      <c r="AU8562" s="77">
        <v>0</v>
      </c>
      <c r="BA8562" s="77">
        <v>0.46</v>
      </c>
    </row>
    <row r="8563" spans="3:53" x14ac:dyDescent="0.25">
      <c r="C8563" s="77" t="s">
        <v>877</v>
      </c>
      <c r="D8563" s="77" t="s">
        <v>183</v>
      </c>
      <c r="E8563" s="77">
        <v>49.37</v>
      </c>
      <c r="F8563" s="77">
        <v>13.52</v>
      </c>
      <c r="G8563" s="77">
        <v>10.56</v>
      </c>
      <c r="H8563" s="77">
        <v>6950</v>
      </c>
      <c r="I8563" s="77">
        <v>14564.385</v>
      </c>
      <c r="J8563" s="77" t="s">
        <v>75</v>
      </c>
      <c r="K8563" s="77">
        <v>50.19</v>
      </c>
      <c r="L8563" s="77">
        <v>49.487720000000003</v>
      </c>
      <c r="M8563" s="77">
        <v>-0.35911939365968121</v>
      </c>
      <c r="N8563" s="77">
        <v>48.941510000000008</v>
      </c>
      <c r="O8563" s="77">
        <v>0.75291914777454583</v>
      </c>
      <c r="P8563" s="77">
        <v>1362000</v>
      </c>
      <c r="Q8563" s="77">
        <v>2152000</v>
      </c>
      <c r="R8563" s="77">
        <v>0.63</v>
      </c>
      <c r="S8563" s="77">
        <v>38.765000000000001</v>
      </c>
      <c r="T8563" s="77">
        <v>10.426</v>
      </c>
      <c r="U8563" s="77">
        <v>22.782800000000002</v>
      </c>
      <c r="V8563" s="77">
        <v>2.3785025602288399</v>
      </c>
      <c r="AC8563" s="77">
        <v>49.63</v>
      </c>
      <c r="AD8563" s="77">
        <v>47.61</v>
      </c>
      <c r="AH8563" s="77">
        <f>IF(AND(M8563&lt;Variables!$G$6,M8563&gt;Variables!$G$5),0,1)</f>
        <v>1</v>
      </c>
      <c r="AI8563" s="77">
        <f t="shared" si="270"/>
        <v>0</v>
      </c>
      <c r="AJ8563" s="77">
        <f>IF(I8563&gt;Variables!$G$7,0,1)</f>
        <v>0</v>
      </c>
      <c r="AK8563" s="77">
        <f>IF(F8563&gt;Variables!$G$8,0,1)</f>
        <v>0</v>
      </c>
      <c r="AL8563" s="77">
        <f>IF(G8563&gt;Variables!$G$9,0,1)</f>
        <v>0</v>
      </c>
      <c r="AM8563" s="77">
        <f>IF(AND(K8563&gt;Variables!$G$10,K8563&lt;Variables!$G$11),0,1)</f>
        <v>1</v>
      </c>
      <c r="AN8563" s="77">
        <f>IF(H8563&lt;Variables!$G$13,1,0)</f>
        <v>0</v>
      </c>
      <c r="AO8563" s="77">
        <f>IF(R8563&lt;Variables!$G$12,0,1)</f>
        <v>0</v>
      </c>
      <c r="AP8563" s="78">
        <f t="shared" si="271"/>
        <v>1</v>
      </c>
      <c r="AQ8563" s="77">
        <f>IF(V8563&lt;Variables!$G$15,1,0)</f>
        <v>1</v>
      </c>
      <c r="AR8563" s="77">
        <v>0</v>
      </c>
      <c r="AS8563" s="77">
        <v>0</v>
      </c>
      <c r="AT8563" s="77">
        <v>1</v>
      </c>
      <c r="AU8563" s="77">
        <v>0</v>
      </c>
      <c r="BA8563" s="77">
        <v>-2.25</v>
      </c>
    </row>
    <row r="8564" spans="3:53" x14ac:dyDescent="0.25">
      <c r="C8564" s="77" t="s">
        <v>877</v>
      </c>
      <c r="D8564" s="77" t="s">
        <v>192</v>
      </c>
      <c r="E8564" s="77">
        <v>30.41</v>
      </c>
      <c r="F8564" s="77">
        <v>23.03</v>
      </c>
      <c r="G8564" s="77">
        <v>2.2599999999999998</v>
      </c>
      <c r="H8564" s="77">
        <v>1750</v>
      </c>
      <c r="I8564" s="77">
        <v>185.03</v>
      </c>
      <c r="J8564" s="77" t="s">
        <v>75</v>
      </c>
      <c r="K8564" s="77">
        <v>47.31</v>
      </c>
      <c r="L8564" s="77">
        <v>30.567245</v>
      </c>
      <c r="M8564" s="77">
        <v>-0.64528222939291802</v>
      </c>
      <c r="N8564" s="77">
        <v>30.237966</v>
      </c>
      <c r="O8564" s="77">
        <v>0.43664974026361708</v>
      </c>
      <c r="P8564" s="77">
        <v>10236000</v>
      </c>
      <c r="Q8564" s="77">
        <v>1926000</v>
      </c>
      <c r="R8564" s="77">
        <v>5.31</v>
      </c>
      <c r="S8564" s="77">
        <v>38.765000000000001</v>
      </c>
      <c r="T8564" s="77">
        <v>10.426</v>
      </c>
      <c r="U8564" s="77">
        <v>22.782800000000002</v>
      </c>
      <c r="V8564" s="77">
        <v>2.3508959210030862</v>
      </c>
      <c r="AC8564" s="77">
        <v>31.5</v>
      </c>
      <c r="AD8564" s="77">
        <v>28.75</v>
      </c>
      <c r="AH8564" s="77">
        <f>IF(AND(M8564&lt;Variables!$G$6,M8564&gt;Variables!$G$5),0,1)</f>
        <v>1</v>
      </c>
      <c r="AI8564" s="77">
        <f t="shared" si="270"/>
        <v>0</v>
      </c>
      <c r="AJ8564" s="77">
        <f>IF(I8564&gt;Variables!$G$7,0,1)</f>
        <v>0</v>
      </c>
      <c r="AK8564" s="77">
        <f>IF(F8564&gt;Variables!$G$8,0,1)</f>
        <v>0</v>
      </c>
      <c r="AL8564" s="77">
        <f>IF(G8564&gt;Variables!$G$9,0,1)</f>
        <v>1</v>
      </c>
      <c r="AM8564" s="77">
        <f>IF(AND(K8564&gt;Variables!$G$10,K8564&lt;Variables!$G$11),0,1)</f>
        <v>1</v>
      </c>
      <c r="AN8564" s="77">
        <f>IF(H8564&lt;Variables!$G$13,1,0)</f>
        <v>0</v>
      </c>
      <c r="AO8564" s="77">
        <f>IF(R8564&lt;Variables!$G$12,0,1)</f>
        <v>1</v>
      </c>
      <c r="AP8564" s="78">
        <f t="shared" si="271"/>
        <v>1</v>
      </c>
      <c r="AQ8564" s="77">
        <f>IF(V8564&lt;Variables!$G$15,1,0)</f>
        <v>1</v>
      </c>
      <c r="AR8564" s="77">
        <v>1</v>
      </c>
      <c r="AS8564" s="77">
        <v>0</v>
      </c>
      <c r="AT8564" s="77">
        <v>0</v>
      </c>
      <c r="AU8564" s="77">
        <v>0</v>
      </c>
      <c r="BA8564" s="77">
        <v>2</v>
      </c>
    </row>
    <row r="8565" spans="3:53" x14ac:dyDescent="0.25">
      <c r="C8565" s="77" t="s">
        <v>877</v>
      </c>
      <c r="D8565" s="77" t="s">
        <v>699</v>
      </c>
      <c r="E8565" s="77">
        <v>3.23</v>
      </c>
      <c r="F8565" s="77">
        <v>25.87</v>
      </c>
      <c r="G8565" s="77">
        <v>18.8</v>
      </c>
      <c r="H8565" s="77">
        <v>52.01</v>
      </c>
      <c r="I8565" s="77">
        <v>37.813000000000002</v>
      </c>
      <c r="J8565" s="77" t="s">
        <v>75</v>
      </c>
      <c r="K8565" s="77">
        <v>52.42</v>
      </c>
      <c r="L8565" s="77">
        <v>3.217095</v>
      </c>
      <c r="M8565" s="77">
        <v>1.1782368876268621</v>
      </c>
      <c r="N8565" s="77">
        <v>3.2929140000000001</v>
      </c>
      <c r="O8565" s="77">
        <v>-1.15138142083274</v>
      </c>
      <c r="P8565" s="77">
        <v>4430000</v>
      </c>
      <c r="Q8565" s="77">
        <v>100560</v>
      </c>
      <c r="R8565" s="77">
        <v>44.05</v>
      </c>
      <c r="S8565" s="77">
        <v>38.765000000000001</v>
      </c>
      <c r="T8565" s="77">
        <v>10.426</v>
      </c>
      <c r="U8565" s="77">
        <v>22.782800000000002</v>
      </c>
      <c r="V8565" s="77">
        <v>2.3532023904435531</v>
      </c>
      <c r="AC8565" s="77">
        <v>3.9</v>
      </c>
      <c r="AD8565" s="77">
        <v>3.17</v>
      </c>
      <c r="AH8565" s="77">
        <f>IF(AND(M8565&lt;Variables!$G$6,M8565&gt;Variables!$G$5),0,1)</f>
        <v>1</v>
      </c>
      <c r="AI8565" s="77">
        <f t="shared" si="270"/>
        <v>1</v>
      </c>
      <c r="AJ8565" s="77">
        <f>IF(I8565&gt;Variables!$G$7,0,1)</f>
        <v>1</v>
      </c>
      <c r="AK8565" s="77">
        <f>IF(F8565&gt;Variables!$G$8,0,1)</f>
        <v>0</v>
      </c>
      <c r="AL8565" s="77">
        <f>IF(G8565&gt;Variables!$G$9,0,1)</f>
        <v>0</v>
      </c>
      <c r="AM8565" s="77">
        <f>IF(AND(K8565&gt;Variables!$G$10,K8565&lt;Variables!$G$11),0,1)</f>
        <v>1</v>
      </c>
      <c r="AN8565" s="77">
        <f>IF(H8565&lt;Variables!$G$13,1,0)</f>
        <v>1</v>
      </c>
      <c r="AO8565" s="77">
        <f>IF(R8565&lt;Variables!$G$12,0,1)</f>
        <v>1</v>
      </c>
      <c r="AP8565" s="78">
        <f t="shared" si="271"/>
        <v>1</v>
      </c>
      <c r="AQ8565" s="77">
        <f>IF(V8565&lt;Variables!$G$15,1,0)</f>
        <v>1</v>
      </c>
      <c r="AR8565" s="77">
        <v>1</v>
      </c>
      <c r="AS8565" s="77">
        <v>0</v>
      </c>
      <c r="AT8565" s="77">
        <v>0</v>
      </c>
      <c r="AU8565" s="77">
        <v>0</v>
      </c>
      <c r="BA8565" s="77">
        <v>2</v>
      </c>
    </row>
    <row r="8566" spans="3:53" x14ac:dyDescent="0.25">
      <c r="C8566" s="77" t="s">
        <v>877</v>
      </c>
      <c r="D8566" s="77" t="s">
        <v>436</v>
      </c>
      <c r="E8566" s="77">
        <v>5.15</v>
      </c>
      <c r="F8566" s="77">
        <v>30</v>
      </c>
      <c r="G8566" s="77">
        <v>15.73</v>
      </c>
      <c r="H8566" s="77">
        <v>41.82</v>
      </c>
      <c r="I8566" s="77">
        <v>0.497</v>
      </c>
      <c r="J8566" s="77" t="s">
        <v>75</v>
      </c>
      <c r="K8566" s="77">
        <v>42.95</v>
      </c>
      <c r="L8566" s="77">
        <v>5.2360500000000014</v>
      </c>
      <c r="M8566" s="77">
        <v>-1.643414405897579</v>
      </c>
      <c r="N8566" s="77">
        <v>5.3453179999999998</v>
      </c>
      <c r="O8566" s="77">
        <v>-3.6540015018750891</v>
      </c>
      <c r="P8566" s="77">
        <v>15560000</v>
      </c>
      <c r="Q8566" s="77">
        <v>1680000</v>
      </c>
      <c r="R8566" s="77">
        <v>9.26</v>
      </c>
      <c r="S8566" s="77">
        <v>38.765000000000001</v>
      </c>
      <c r="T8566" s="77">
        <v>10.426</v>
      </c>
      <c r="U8566" s="77">
        <v>22.782800000000002</v>
      </c>
      <c r="V8566" s="77">
        <v>2.3032301998835001</v>
      </c>
      <c r="AC8566" s="77">
        <v>6.45</v>
      </c>
      <c r="AD8566" s="77">
        <v>5</v>
      </c>
      <c r="AH8566" s="77">
        <f>IF(AND(M8566&lt;Variables!$G$6,M8566&gt;Variables!$G$5),0,1)</f>
        <v>0</v>
      </c>
      <c r="AI8566" s="77">
        <f t="shared" si="270"/>
        <v>1</v>
      </c>
      <c r="AJ8566" s="77">
        <f>IF(I8566&gt;Variables!$G$7,0,1)</f>
        <v>1</v>
      </c>
      <c r="AK8566" s="77">
        <f>IF(F8566&gt;Variables!$G$8,0,1)</f>
        <v>0</v>
      </c>
      <c r="AL8566" s="77">
        <f>IF(G8566&gt;Variables!$G$9,0,1)</f>
        <v>0</v>
      </c>
      <c r="AM8566" s="77">
        <f>IF(AND(K8566&gt;Variables!$G$10,K8566&lt;Variables!$G$11),0,1)</f>
        <v>1</v>
      </c>
      <c r="AN8566" s="77">
        <f>IF(H8566&lt;Variables!$G$13,1,0)</f>
        <v>1</v>
      </c>
      <c r="AO8566" s="77">
        <f>IF(R8566&lt;Variables!$G$12,0,1)</f>
        <v>1</v>
      </c>
      <c r="AP8566" s="78">
        <f t="shared" si="271"/>
        <v>1</v>
      </c>
      <c r="AQ8566" s="77">
        <f>IF(V8566&lt;Variables!$G$15,1,0)</f>
        <v>1</v>
      </c>
      <c r="AR8566" s="77">
        <v>0</v>
      </c>
      <c r="AS8566" s="77">
        <v>0</v>
      </c>
      <c r="AT8566" s="77">
        <v>1</v>
      </c>
      <c r="AU8566" s="77">
        <v>0</v>
      </c>
      <c r="BA8566" s="77">
        <v>-2.25</v>
      </c>
    </row>
    <row r="8567" spans="3:53" x14ac:dyDescent="0.25">
      <c r="C8567" s="77" t="s">
        <v>877</v>
      </c>
      <c r="D8567" s="77" t="s">
        <v>551</v>
      </c>
      <c r="E8567" s="77">
        <v>6.22</v>
      </c>
      <c r="F8567" s="77">
        <v>64.86</v>
      </c>
      <c r="G8567" s="77">
        <v>16.54</v>
      </c>
      <c r="H8567" s="77">
        <v>38.479999999999997</v>
      </c>
      <c r="I8567" s="77">
        <v>10.26</v>
      </c>
      <c r="J8567" s="77" t="s">
        <v>75</v>
      </c>
      <c r="K8567" s="77">
        <v>49.84</v>
      </c>
      <c r="L8567" s="77">
        <v>6.3249949999999986</v>
      </c>
      <c r="M8567" s="77">
        <v>-0.31612673211599007</v>
      </c>
      <c r="N8567" s="77">
        <v>6.2938419999999997</v>
      </c>
      <c r="O8567" s="77">
        <v>0.17728439957660211</v>
      </c>
      <c r="P8567" s="77">
        <v>177200000</v>
      </c>
      <c r="Q8567" s="77">
        <v>11670000</v>
      </c>
      <c r="R8567" s="77">
        <v>15.18</v>
      </c>
      <c r="S8567" s="77">
        <v>38.765000000000001</v>
      </c>
      <c r="T8567" s="77">
        <v>10.426</v>
      </c>
      <c r="U8567" s="77">
        <v>22.782800000000002</v>
      </c>
      <c r="V8567" s="77">
        <v>2.3734156191946401</v>
      </c>
      <c r="AC8567" s="77">
        <v>7.52</v>
      </c>
      <c r="AD8567" s="77">
        <v>6.1</v>
      </c>
      <c r="AH8567" s="77">
        <f>IF(AND(M8567&lt;Variables!$G$6,M8567&gt;Variables!$G$5),0,1)</f>
        <v>1</v>
      </c>
      <c r="AI8567" s="77">
        <f t="shared" si="270"/>
        <v>0</v>
      </c>
      <c r="AJ8567" s="77">
        <f>IF(I8567&gt;Variables!$G$7,0,1)</f>
        <v>1</v>
      </c>
      <c r="AK8567" s="77">
        <f>IF(F8567&gt;Variables!$G$8,0,1)</f>
        <v>0</v>
      </c>
      <c r="AL8567" s="77">
        <f>IF(G8567&gt;Variables!$G$9,0,1)</f>
        <v>0</v>
      </c>
      <c r="AM8567" s="77">
        <f>IF(AND(K8567&gt;Variables!$G$10,K8567&lt;Variables!$G$11),0,1)</f>
        <v>1</v>
      </c>
      <c r="AN8567" s="77">
        <f>IF(H8567&lt;Variables!$G$13,1,0)</f>
        <v>1</v>
      </c>
      <c r="AO8567" s="77">
        <f>IF(R8567&lt;Variables!$G$12,0,1)</f>
        <v>1</v>
      </c>
      <c r="AP8567" s="78">
        <f t="shared" si="271"/>
        <v>1</v>
      </c>
      <c r="AQ8567" s="77">
        <f>IF(V8567&lt;Variables!$G$15,1,0)</f>
        <v>1</v>
      </c>
      <c r="AR8567" s="77">
        <v>1</v>
      </c>
      <c r="AS8567" s="77">
        <v>0</v>
      </c>
      <c r="AT8567" s="77">
        <v>0</v>
      </c>
      <c r="AU8567" s="77">
        <v>0</v>
      </c>
      <c r="BA8567" s="77">
        <v>2</v>
      </c>
    </row>
    <row r="8568" spans="3:53" x14ac:dyDescent="0.25">
      <c r="C8568" s="77" t="s">
        <v>877</v>
      </c>
      <c r="D8568" s="77" t="s">
        <v>707</v>
      </c>
      <c r="E8568" s="77">
        <v>3.51</v>
      </c>
      <c r="F8568" s="77">
        <v>30.17</v>
      </c>
      <c r="G8568" s="77">
        <v>13.35</v>
      </c>
      <c r="H8568" s="77">
        <v>-99999</v>
      </c>
      <c r="I8568" s="77">
        <v>-16.515999999999998</v>
      </c>
      <c r="J8568" s="77" t="s">
        <v>75</v>
      </c>
      <c r="K8568" s="77">
        <v>56.95</v>
      </c>
      <c r="L8568" s="77">
        <v>3.6045833333333328</v>
      </c>
      <c r="M8568" s="77">
        <v>1.2599699456710329</v>
      </c>
      <c r="N8568" s="77">
        <v>3.689722222222223</v>
      </c>
      <c r="O8568" s="77">
        <v>-1.07656402921028</v>
      </c>
      <c r="P8568" s="77">
        <v>77481</v>
      </c>
      <c r="Q8568" s="77">
        <v>17800</v>
      </c>
      <c r="R8568" s="77">
        <v>4.3499999999999996</v>
      </c>
      <c r="S8568" s="77">
        <v>38.765000000000001</v>
      </c>
      <c r="T8568" s="77">
        <v>10.426</v>
      </c>
      <c r="U8568" s="77">
        <v>22.782800000000002</v>
      </c>
      <c r="V8568" s="77">
        <v>2.3809531686510219</v>
      </c>
      <c r="AC8568" s="77">
        <v>3.6</v>
      </c>
      <c r="AD8568" s="77">
        <v>3.3</v>
      </c>
      <c r="AH8568" s="77">
        <f>IF(AND(M8568&lt;Variables!$G$6,M8568&gt;Variables!$G$5),0,1)</f>
        <v>1</v>
      </c>
      <c r="AI8568" s="77">
        <f t="shared" si="270"/>
        <v>1</v>
      </c>
      <c r="AJ8568" s="77">
        <f>IF(I8568&gt;Variables!$G$7,0,1)</f>
        <v>1</v>
      </c>
      <c r="AK8568" s="77">
        <f>IF(F8568&gt;Variables!$G$8,0,1)</f>
        <v>0</v>
      </c>
      <c r="AL8568" s="77">
        <f>IF(G8568&gt;Variables!$G$9,0,1)</f>
        <v>0</v>
      </c>
      <c r="AM8568" s="77">
        <f>IF(AND(K8568&gt;Variables!$G$10,K8568&lt;Variables!$G$11),0,1)</f>
        <v>1</v>
      </c>
      <c r="AN8568" s="77">
        <f>IF(H8568&lt;Variables!$G$13,1,0)</f>
        <v>1</v>
      </c>
      <c r="AO8568" s="77">
        <f>IF(R8568&lt;Variables!$G$12,0,1)</f>
        <v>1</v>
      </c>
      <c r="AP8568" s="78">
        <f t="shared" si="271"/>
        <v>1</v>
      </c>
      <c r="AQ8568" s="77">
        <f>IF(V8568&lt;Variables!$G$15,1,0)</f>
        <v>1</v>
      </c>
      <c r="AR8568" s="77">
        <v>0</v>
      </c>
      <c r="AS8568" s="77">
        <v>0</v>
      </c>
      <c r="AT8568" s="77">
        <v>1</v>
      </c>
      <c r="AU8568" s="77">
        <v>0</v>
      </c>
      <c r="BA8568" s="77">
        <v>-2.25</v>
      </c>
    </row>
    <row r="8569" spans="3:53" x14ac:dyDescent="0.25">
      <c r="C8569" s="77" t="s">
        <v>877</v>
      </c>
      <c r="D8569" s="77" t="s">
        <v>667</v>
      </c>
      <c r="E8569" s="77">
        <v>86.31</v>
      </c>
      <c r="F8569" s="77">
        <v>79.66</v>
      </c>
      <c r="G8569" s="77">
        <v>1.1599999999999999</v>
      </c>
      <c r="H8569" s="77">
        <v>-99999</v>
      </c>
      <c r="I8569" s="77">
        <v>7.9000000000000001E-2</v>
      </c>
      <c r="J8569" s="77" t="s">
        <v>74</v>
      </c>
      <c r="K8569" s="77">
        <v>75.47</v>
      </c>
      <c r="L8569" s="77">
        <v>86.234999999999999</v>
      </c>
      <c r="M8569" s="77">
        <v>0</v>
      </c>
      <c r="N8569" s="77">
        <v>86.17057777777778</v>
      </c>
      <c r="O8569" s="77">
        <v>7.4761274536600975E-2</v>
      </c>
      <c r="P8569" s="77">
        <v>46117</v>
      </c>
      <c r="Q8569" s="77">
        <v>530</v>
      </c>
      <c r="R8569" s="77">
        <v>87.01</v>
      </c>
      <c r="S8569" s="77">
        <v>38.765000000000001</v>
      </c>
      <c r="T8569" s="77">
        <v>10.426</v>
      </c>
      <c r="U8569" s="77">
        <v>22.782800000000002</v>
      </c>
      <c r="V8569" s="77">
        <v>2.6308691999999998</v>
      </c>
      <c r="AC8569" s="77">
        <v>86.5</v>
      </c>
      <c r="AD8569" s="77">
        <v>86.05</v>
      </c>
      <c r="AH8569" s="77">
        <f>IF(AND(M8569&lt;Variables!$G$6,M8569&gt;Variables!$G$5),0,1)</f>
        <v>1</v>
      </c>
      <c r="AI8569" s="77">
        <f t="shared" si="270"/>
        <v>0</v>
      </c>
      <c r="AJ8569" s="77">
        <f>IF(I8569&gt;Variables!$G$7,0,1)</f>
        <v>1</v>
      </c>
      <c r="AK8569" s="77">
        <f>IF(F8569&gt;Variables!$G$8,0,1)</f>
        <v>0</v>
      </c>
      <c r="AL8569" s="77">
        <f>IF(G8569&gt;Variables!$G$9,0,1)</f>
        <v>1</v>
      </c>
      <c r="AM8569" s="77">
        <f>IF(AND(K8569&gt;Variables!$G$10,K8569&lt;Variables!$G$11),0,1)</f>
        <v>1</v>
      </c>
      <c r="AN8569" s="77">
        <f>IF(H8569&lt;Variables!$G$13,1,0)</f>
        <v>1</v>
      </c>
      <c r="AO8569" s="77">
        <f>IF(R8569&lt;Variables!$G$12,0,1)</f>
        <v>1</v>
      </c>
      <c r="AP8569" s="78">
        <f t="shared" si="271"/>
        <v>0</v>
      </c>
      <c r="AQ8569" s="77">
        <f>IF(V8569&lt;Variables!$G$15,1,0)</f>
        <v>1</v>
      </c>
      <c r="AR8569" s="77">
        <v>0</v>
      </c>
      <c r="AS8569" s="77">
        <v>0</v>
      </c>
      <c r="AT8569" s="77">
        <v>0</v>
      </c>
      <c r="AU8569" s="77">
        <v>0</v>
      </c>
      <c r="BA8569" s="77">
        <v>0</v>
      </c>
    </row>
    <row r="8570" spans="3:53" x14ac:dyDescent="0.25">
      <c r="C8570" s="77" t="s">
        <v>877</v>
      </c>
      <c r="D8570" s="77" t="s">
        <v>703</v>
      </c>
      <c r="E8570" s="77">
        <v>3.26</v>
      </c>
      <c r="F8570" s="77">
        <v>11.86</v>
      </c>
      <c r="G8570" s="77">
        <v>8.86</v>
      </c>
      <c r="H8570" s="77">
        <v>-99999</v>
      </c>
      <c r="I8570" s="77">
        <v>-6.9379999999999997</v>
      </c>
      <c r="J8570" s="77" t="s">
        <v>75</v>
      </c>
      <c r="K8570" s="77">
        <v>66.38</v>
      </c>
      <c r="L8570" s="77">
        <v>-99999</v>
      </c>
      <c r="M8570" s="77">
        <v>-99999</v>
      </c>
      <c r="N8570" s="77">
        <v>3.2974999999999999</v>
      </c>
      <c r="O8570" s="77">
        <v>-1.288855193328279</v>
      </c>
      <c r="P8570" s="77">
        <v>50218</v>
      </c>
      <c r="Q8570" s="77">
        <v>14431</v>
      </c>
      <c r="R8570" s="77">
        <v>3.48</v>
      </c>
      <c r="S8570" s="77">
        <v>38.765000000000001</v>
      </c>
      <c r="T8570" s="77">
        <v>10.426</v>
      </c>
      <c r="U8570" s="77">
        <v>22.782800000000002</v>
      </c>
      <c r="V8570" s="77">
        <v>-99999</v>
      </c>
      <c r="AC8570" s="77">
        <v>3.3</v>
      </c>
      <c r="AD8570" s="77">
        <v>3.15</v>
      </c>
      <c r="AH8570" s="77">
        <f>IF(AND(M8570&lt;Variables!$G$6,M8570&gt;Variables!$G$5),0,1)</f>
        <v>1</v>
      </c>
      <c r="AI8570" s="77">
        <f t="shared" si="270"/>
        <v>1</v>
      </c>
      <c r="AJ8570" s="77">
        <f>IF(I8570&gt;Variables!$G$7,0,1)</f>
        <v>1</v>
      </c>
      <c r="AK8570" s="77">
        <f>IF(F8570&gt;Variables!$G$8,0,1)</f>
        <v>0</v>
      </c>
      <c r="AL8570" s="77">
        <f>IF(G8570&gt;Variables!$G$9,0,1)</f>
        <v>1</v>
      </c>
      <c r="AM8570" s="77">
        <f>IF(AND(K8570&gt;Variables!$G$10,K8570&lt;Variables!$G$11),0,1)</f>
        <v>0</v>
      </c>
      <c r="AN8570" s="77">
        <f>IF(H8570&lt;Variables!$G$13,1,0)</f>
        <v>1</v>
      </c>
      <c r="AO8570" s="77">
        <f>IF(R8570&lt;Variables!$G$12,0,1)</f>
        <v>1</v>
      </c>
      <c r="AP8570" s="78">
        <f t="shared" si="271"/>
        <v>1</v>
      </c>
      <c r="AQ8570" s="77">
        <f>IF(V8570&lt;Variables!$G$15,1,0)</f>
        <v>1</v>
      </c>
      <c r="AR8570" s="77">
        <v>0</v>
      </c>
      <c r="AS8570" s="77">
        <v>0</v>
      </c>
      <c r="AT8570" s="77">
        <v>1</v>
      </c>
      <c r="AU8570" s="77">
        <v>0</v>
      </c>
      <c r="BA8570" s="77">
        <v>-2.25</v>
      </c>
    </row>
    <row r="8571" spans="3:53" x14ac:dyDescent="0.25">
      <c r="C8571" s="77" t="s">
        <v>877</v>
      </c>
      <c r="D8571" s="77" t="s">
        <v>662</v>
      </c>
      <c r="E8571" s="77">
        <v>8.91</v>
      </c>
      <c r="F8571" s="77">
        <v>28.22</v>
      </c>
      <c r="G8571" s="77">
        <v>4.72</v>
      </c>
      <c r="H8571" s="77">
        <v>583.41</v>
      </c>
      <c r="I8571" s="77">
        <v>24.98</v>
      </c>
      <c r="J8571" s="77" t="s">
        <v>74</v>
      </c>
      <c r="K8571" s="77">
        <v>51.44</v>
      </c>
      <c r="L8571" s="77">
        <v>8.8811052631578935</v>
      </c>
      <c r="M8571" s="77">
        <v>-1.2445108183524879E-2</v>
      </c>
      <c r="N8571" s="77">
        <v>8.8710632653061214</v>
      </c>
      <c r="O8571" s="77">
        <v>0.1007402881324278</v>
      </c>
      <c r="P8571" s="77">
        <v>8100000</v>
      </c>
      <c r="Q8571" s="77">
        <v>659720</v>
      </c>
      <c r="R8571" s="77">
        <v>12.28</v>
      </c>
      <c r="S8571" s="77">
        <v>38.765000000000001</v>
      </c>
      <c r="T8571" s="77">
        <v>10.426</v>
      </c>
      <c r="U8571" s="77">
        <v>22.782800000000002</v>
      </c>
      <c r="V8571" s="77">
        <v>2.3822937285330772</v>
      </c>
      <c r="AC8571" s="77">
        <v>8.9700000000000006</v>
      </c>
      <c r="AD8571" s="77">
        <v>8.84</v>
      </c>
      <c r="AH8571" s="77">
        <f>IF(AND(M8571&lt;Variables!$G$6,M8571&gt;Variables!$G$5),0,1)</f>
        <v>1</v>
      </c>
      <c r="AI8571" s="77">
        <f t="shared" si="270"/>
        <v>0</v>
      </c>
      <c r="AJ8571" s="77">
        <f>IF(I8571&gt;Variables!$G$7,0,1)</f>
        <v>1</v>
      </c>
      <c r="AK8571" s="77">
        <f>IF(F8571&gt;Variables!$G$8,0,1)</f>
        <v>0</v>
      </c>
      <c r="AL8571" s="77">
        <f>IF(G8571&gt;Variables!$G$9,0,1)</f>
        <v>1</v>
      </c>
      <c r="AM8571" s="77">
        <f>IF(AND(K8571&gt;Variables!$G$10,K8571&lt;Variables!$G$11),0,1)</f>
        <v>1</v>
      </c>
      <c r="AN8571" s="77">
        <f>IF(H8571&lt;Variables!$G$13,1,0)</f>
        <v>1</v>
      </c>
      <c r="AO8571" s="77">
        <f>IF(R8571&lt;Variables!$G$12,0,1)</f>
        <v>1</v>
      </c>
      <c r="AP8571" s="78">
        <f t="shared" si="271"/>
        <v>0</v>
      </c>
      <c r="AQ8571" s="77">
        <f>IF(V8571&lt;Variables!$G$15,1,0)</f>
        <v>1</v>
      </c>
      <c r="AR8571" s="77">
        <v>0</v>
      </c>
      <c r="AS8571" s="77">
        <v>0</v>
      </c>
      <c r="AT8571" s="77">
        <v>0</v>
      </c>
      <c r="AU8571" s="77">
        <v>1</v>
      </c>
      <c r="BA8571" s="77">
        <v>-0.23</v>
      </c>
    </row>
    <row r="8572" spans="3:53" x14ac:dyDescent="0.25">
      <c r="C8572" s="77" t="s">
        <v>877</v>
      </c>
      <c r="D8572" s="77" t="s">
        <v>749</v>
      </c>
      <c r="E8572" s="77">
        <v>3.28</v>
      </c>
      <c r="F8572" s="77">
        <v>9.67</v>
      </c>
      <c r="G8572" s="77">
        <v>9.33</v>
      </c>
      <c r="H8572" s="77">
        <v>-99999</v>
      </c>
      <c r="I8572" s="77">
        <v>-7.3760000000000003</v>
      </c>
      <c r="J8572" s="77" t="s">
        <v>75</v>
      </c>
      <c r="K8572" s="77">
        <v>66.34</v>
      </c>
      <c r="L8572" s="77">
        <v>3.28</v>
      </c>
      <c r="M8572" s="77">
        <v>0</v>
      </c>
      <c r="N8572" s="77">
        <v>3.28</v>
      </c>
      <c r="O8572" s="77">
        <v>0</v>
      </c>
      <c r="P8572" s="77">
        <v>68482</v>
      </c>
      <c r="Q8572" s="77">
        <v>8182</v>
      </c>
      <c r="R8572" s="77">
        <v>8.3699999999999992</v>
      </c>
      <c r="S8572" s="77">
        <v>38.765000000000001</v>
      </c>
      <c r="T8572" s="77">
        <v>10.426</v>
      </c>
      <c r="U8572" s="77">
        <v>22.782800000000002</v>
      </c>
      <c r="V8572" s="77">
        <v>2.5362824000000002</v>
      </c>
      <c r="AC8572" s="77">
        <v>3.35</v>
      </c>
      <c r="AD8572" s="77">
        <v>3.14</v>
      </c>
      <c r="AH8572" s="77">
        <f>IF(AND(M8572&lt;Variables!$G$6,M8572&gt;Variables!$G$5),0,1)</f>
        <v>1</v>
      </c>
      <c r="AI8572" s="77">
        <f t="shared" si="270"/>
        <v>1</v>
      </c>
      <c r="AJ8572" s="77">
        <f>IF(I8572&gt;Variables!$G$7,0,1)</f>
        <v>1</v>
      </c>
      <c r="AK8572" s="77">
        <f>IF(F8572&gt;Variables!$G$8,0,1)</f>
        <v>0</v>
      </c>
      <c r="AL8572" s="77">
        <f>IF(G8572&gt;Variables!$G$9,0,1)</f>
        <v>1</v>
      </c>
      <c r="AM8572" s="77">
        <f>IF(AND(K8572&gt;Variables!$G$10,K8572&lt;Variables!$G$11),0,1)</f>
        <v>0</v>
      </c>
      <c r="AN8572" s="77">
        <f>IF(H8572&lt;Variables!$G$13,1,0)</f>
        <v>1</v>
      </c>
      <c r="AO8572" s="77">
        <f>IF(R8572&lt;Variables!$G$12,0,1)</f>
        <v>1</v>
      </c>
      <c r="AP8572" s="78">
        <f t="shared" si="271"/>
        <v>1</v>
      </c>
      <c r="AQ8572" s="77">
        <f>IF(V8572&lt;Variables!$G$15,1,0)</f>
        <v>1</v>
      </c>
      <c r="AR8572" s="77">
        <v>0</v>
      </c>
      <c r="AS8572" s="77">
        <v>0</v>
      </c>
      <c r="AT8572" s="77">
        <v>0</v>
      </c>
      <c r="AU8572" s="77">
        <v>0</v>
      </c>
      <c r="BA8572" s="77">
        <v>0</v>
      </c>
    </row>
    <row r="8573" spans="3:53" x14ac:dyDescent="0.25">
      <c r="C8573" s="77" t="s">
        <v>877</v>
      </c>
      <c r="D8573" s="77" t="s">
        <v>680</v>
      </c>
      <c r="E8573" s="77">
        <v>90.72</v>
      </c>
      <c r="F8573" s="77">
        <v>10</v>
      </c>
      <c r="G8573" s="77">
        <v>9.24</v>
      </c>
      <c r="H8573" s="77">
        <v>2420</v>
      </c>
      <c r="I8573" s="77">
        <v>-12.782</v>
      </c>
      <c r="J8573" s="77" t="s">
        <v>75</v>
      </c>
      <c r="K8573" s="77">
        <v>40.520000000000003</v>
      </c>
      <c r="L8573" s="77">
        <v>90.800526315789483</v>
      </c>
      <c r="M8573" s="77">
        <v>-0.38603996035265992</v>
      </c>
      <c r="N8573" s="77">
        <v>90.888006122448971</v>
      </c>
      <c r="O8573" s="77">
        <v>-0.48191850733182962</v>
      </c>
      <c r="P8573" s="77">
        <v>890283</v>
      </c>
      <c r="Q8573" s="77">
        <v>941480</v>
      </c>
      <c r="R8573" s="77">
        <v>0.95</v>
      </c>
      <c r="S8573" s="77">
        <v>38.765000000000001</v>
      </c>
      <c r="T8573" s="77">
        <v>10.426</v>
      </c>
      <c r="U8573" s="77">
        <v>22.782800000000002</v>
      </c>
      <c r="V8573" s="77">
        <v>2.2682551442850438</v>
      </c>
      <c r="AC8573" s="77">
        <v>91.32</v>
      </c>
      <c r="AD8573" s="77">
        <v>89.32</v>
      </c>
      <c r="AH8573" s="77">
        <f>IF(AND(M8573&lt;Variables!$G$6,M8573&gt;Variables!$G$5),0,1)</f>
        <v>1</v>
      </c>
      <c r="AI8573" s="77">
        <f t="shared" si="270"/>
        <v>1</v>
      </c>
      <c r="AJ8573" s="77">
        <f>IF(I8573&gt;Variables!$G$7,0,1)</f>
        <v>1</v>
      </c>
      <c r="AK8573" s="77">
        <f>IF(F8573&gt;Variables!$G$8,0,1)</f>
        <v>0</v>
      </c>
      <c r="AL8573" s="77">
        <f>IF(G8573&gt;Variables!$G$9,0,1)</f>
        <v>1</v>
      </c>
      <c r="AM8573" s="77">
        <f>IF(AND(K8573&gt;Variables!$G$10,K8573&lt;Variables!$G$11),0,1)</f>
        <v>1</v>
      </c>
      <c r="AN8573" s="77">
        <f>IF(H8573&lt;Variables!$G$13,1,0)</f>
        <v>0</v>
      </c>
      <c r="AO8573" s="77">
        <f>IF(R8573&lt;Variables!$G$12,0,1)</f>
        <v>0</v>
      </c>
      <c r="AP8573" s="78">
        <f t="shared" si="271"/>
        <v>1</v>
      </c>
      <c r="AQ8573" s="77">
        <f>IF(V8573&lt;Variables!$G$15,1,0)</f>
        <v>1</v>
      </c>
      <c r="AR8573" s="77">
        <v>0</v>
      </c>
      <c r="AS8573" s="77">
        <v>1</v>
      </c>
      <c r="AT8573" s="77">
        <v>0</v>
      </c>
      <c r="AU8573" s="77">
        <v>0</v>
      </c>
      <c r="BA8573" s="77">
        <v>0.22</v>
      </c>
    </row>
    <row r="8574" spans="3:53" x14ac:dyDescent="0.25">
      <c r="C8574" s="77" t="s">
        <v>877</v>
      </c>
      <c r="D8574" s="77" t="s">
        <v>670</v>
      </c>
      <c r="E8574" s="77">
        <v>12.19</v>
      </c>
      <c r="F8574" s="77">
        <v>10.82</v>
      </c>
      <c r="G8574" s="77">
        <v>-2.3199999999999998</v>
      </c>
      <c r="H8574" s="77">
        <v>-99999</v>
      </c>
      <c r="I8574" s="77">
        <v>485.25099999999998</v>
      </c>
      <c r="J8574" s="77" t="s">
        <v>75</v>
      </c>
      <c r="K8574" s="77">
        <v>71.209999999999994</v>
      </c>
      <c r="L8574" s="77">
        <v>-99999</v>
      </c>
      <c r="M8574" s="77">
        <v>-99999</v>
      </c>
      <c r="N8574" s="77">
        <v>12.06</v>
      </c>
      <c r="O8574" s="77">
        <v>1.077943615257055</v>
      </c>
      <c r="P8574" s="77">
        <v>168375</v>
      </c>
      <c r="Q8574" s="77">
        <v>18826</v>
      </c>
      <c r="R8574" s="77">
        <v>8.94</v>
      </c>
      <c r="S8574" s="77">
        <v>38.765000000000001</v>
      </c>
      <c r="T8574" s="77">
        <v>10.426</v>
      </c>
      <c r="U8574" s="77">
        <v>22.782800000000002</v>
      </c>
      <c r="V8574" s="77">
        <v>-99999</v>
      </c>
      <c r="AC8574" s="77">
        <v>-99999</v>
      </c>
      <c r="AD8574" s="77">
        <v>-99999</v>
      </c>
      <c r="AH8574" s="77">
        <f>IF(AND(M8574&lt;Variables!$G$6,M8574&gt;Variables!$G$5),0,1)</f>
        <v>1</v>
      </c>
      <c r="AI8574" s="77">
        <f t="shared" si="270"/>
        <v>1</v>
      </c>
      <c r="AJ8574" s="77">
        <f>IF(I8574&gt;Variables!$G$7,0,1)</f>
        <v>0</v>
      </c>
      <c r="AK8574" s="77">
        <f>IF(F8574&gt;Variables!$G$8,0,1)</f>
        <v>0</v>
      </c>
      <c r="AL8574" s="77">
        <f>IF(G8574&gt;Variables!$G$9,0,1)</f>
        <v>1</v>
      </c>
      <c r="AM8574" s="77">
        <f>IF(AND(K8574&gt;Variables!$G$10,K8574&lt;Variables!$G$11),0,1)</f>
        <v>1</v>
      </c>
      <c r="AN8574" s="77">
        <f>IF(H8574&lt;Variables!$G$13,1,0)</f>
        <v>1</v>
      </c>
      <c r="AO8574" s="77">
        <f>IF(R8574&lt;Variables!$G$12,0,1)</f>
        <v>1</v>
      </c>
      <c r="AP8574" s="78">
        <f t="shared" si="271"/>
        <v>1</v>
      </c>
      <c r="AQ8574" s="77">
        <f>IF(V8574&lt;Variables!$G$15,1,0)</f>
        <v>1</v>
      </c>
      <c r="AR8574" s="77">
        <v>0</v>
      </c>
      <c r="AS8574" s="77">
        <v>0</v>
      </c>
      <c r="AT8574" s="77">
        <v>0</v>
      </c>
      <c r="AU8574" s="77">
        <v>0</v>
      </c>
      <c r="BA8574" s="77">
        <v>0</v>
      </c>
    </row>
    <row r="8575" spans="3:53" x14ac:dyDescent="0.25">
      <c r="C8575" s="77" t="s">
        <v>877</v>
      </c>
      <c r="D8575" s="77" t="s">
        <v>575</v>
      </c>
      <c r="E8575" s="77">
        <v>47.79</v>
      </c>
      <c r="F8575" s="77">
        <v>9.9499999999999993</v>
      </c>
      <c r="G8575" s="77">
        <v>7.75</v>
      </c>
      <c r="H8575" s="77">
        <v>2630</v>
      </c>
      <c r="I8575" s="77">
        <v>-16.375</v>
      </c>
      <c r="J8575" s="77" t="s">
        <v>75</v>
      </c>
      <c r="K8575" s="77">
        <v>40.369999999999997</v>
      </c>
      <c r="L8575" s="77">
        <v>47.841855000000002</v>
      </c>
      <c r="M8575" s="77">
        <v>-0.31720132925448102</v>
      </c>
      <c r="N8575" s="77">
        <v>47.847526000000009</v>
      </c>
      <c r="O8575" s="77">
        <v>-0.32901596625917101</v>
      </c>
      <c r="P8575" s="77">
        <v>1614000</v>
      </c>
      <c r="Q8575" s="77">
        <v>1620000</v>
      </c>
      <c r="R8575" s="77">
        <v>1</v>
      </c>
      <c r="S8575" s="77">
        <v>38.765000000000001</v>
      </c>
      <c r="T8575" s="77">
        <v>10.426</v>
      </c>
      <c r="U8575" s="77">
        <v>22.782800000000002</v>
      </c>
      <c r="V8575" s="77">
        <v>2.2666586088241352</v>
      </c>
      <c r="AC8575" s="77">
        <v>48.879899999999999</v>
      </c>
      <c r="AD8575" s="77">
        <v>47.620399999999997</v>
      </c>
      <c r="AH8575" s="77">
        <f>IF(AND(M8575&lt;Variables!$G$6,M8575&gt;Variables!$G$5),0,1)</f>
        <v>1</v>
      </c>
      <c r="AI8575" s="77">
        <f t="shared" si="270"/>
        <v>1</v>
      </c>
      <c r="AJ8575" s="77">
        <f>IF(I8575&gt;Variables!$G$7,0,1)</f>
        <v>1</v>
      </c>
      <c r="AK8575" s="77">
        <f>IF(F8575&gt;Variables!$G$8,0,1)</f>
        <v>0</v>
      </c>
      <c r="AL8575" s="77">
        <f>IF(G8575&gt;Variables!$G$9,0,1)</f>
        <v>1</v>
      </c>
      <c r="AM8575" s="77">
        <f>IF(AND(K8575&gt;Variables!$G$10,K8575&lt;Variables!$G$11),0,1)</f>
        <v>1</v>
      </c>
      <c r="AN8575" s="77">
        <f>IF(H8575&lt;Variables!$G$13,1,0)</f>
        <v>0</v>
      </c>
      <c r="AO8575" s="77">
        <f>IF(R8575&lt;Variables!$G$12,0,1)</f>
        <v>0</v>
      </c>
      <c r="AP8575" s="78">
        <f t="shared" si="271"/>
        <v>1</v>
      </c>
      <c r="AQ8575" s="77">
        <f>IF(V8575&lt;Variables!$G$15,1,0)</f>
        <v>1</v>
      </c>
      <c r="AR8575" s="77">
        <v>0</v>
      </c>
      <c r="AS8575" s="77">
        <v>1</v>
      </c>
      <c r="AT8575" s="77">
        <v>0</v>
      </c>
      <c r="AU8575" s="77">
        <v>0</v>
      </c>
      <c r="BA8575" s="77">
        <v>0.79</v>
      </c>
    </row>
    <row r="8576" spans="3:53" x14ac:dyDescent="0.25">
      <c r="C8576" s="77" t="s">
        <v>877</v>
      </c>
      <c r="D8576" s="77" t="s">
        <v>701</v>
      </c>
      <c r="E8576" s="77">
        <v>34.700000000000003</v>
      </c>
      <c r="F8576" s="77">
        <v>9.4700000000000006</v>
      </c>
      <c r="G8576" s="77">
        <v>8.1</v>
      </c>
      <c r="H8576" s="77">
        <v>9770</v>
      </c>
      <c r="I8576" s="77">
        <v>41.935000000000002</v>
      </c>
      <c r="J8576" s="77" t="s">
        <v>74</v>
      </c>
      <c r="K8576" s="77">
        <v>37.44</v>
      </c>
      <c r="L8576" s="77">
        <v>34.854725000000002</v>
      </c>
      <c r="M8576" s="77">
        <v>-0.75405845262012361</v>
      </c>
      <c r="N8576" s="77">
        <v>34.718389999999999</v>
      </c>
      <c r="O8576" s="77">
        <v>-0.36433141052910828</v>
      </c>
      <c r="P8576" s="77">
        <v>4895000</v>
      </c>
      <c r="Q8576" s="77">
        <v>6712000</v>
      </c>
      <c r="R8576" s="77">
        <v>0.73</v>
      </c>
      <c r="S8576" s="77">
        <v>38.765000000000001</v>
      </c>
      <c r="T8576" s="77">
        <v>10.426</v>
      </c>
      <c r="U8576" s="77">
        <v>22.782800000000002</v>
      </c>
      <c r="V8576" s="77">
        <v>2.229131746379867</v>
      </c>
      <c r="AC8576" s="77">
        <v>35.020000000000003</v>
      </c>
      <c r="AD8576" s="77">
        <v>34.43</v>
      </c>
      <c r="AH8576" s="77">
        <f>IF(AND(M8576&lt;Variables!$G$6,M8576&gt;Variables!$G$5),0,1)</f>
        <v>1</v>
      </c>
      <c r="AI8576" s="77">
        <f t="shared" si="270"/>
        <v>0</v>
      </c>
      <c r="AJ8576" s="77">
        <f>IF(I8576&gt;Variables!$G$7,0,1)</f>
        <v>1</v>
      </c>
      <c r="AK8576" s="77">
        <f>IF(F8576&gt;Variables!$G$8,0,1)</f>
        <v>0</v>
      </c>
      <c r="AL8576" s="77">
        <f>IF(G8576&gt;Variables!$G$9,0,1)</f>
        <v>1</v>
      </c>
      <c r="AM8576" s="77">
        <f>IF(AND(K8576&gt;Variables!$G$10,K8576&lt;Variables!$G$11),0,1)</f>
        <v>1</v>
      </c>
      <c r="AN8576" s="77">
        <f>IF(H8576&lt;Variables!$G$13,1,0)</f>
        <v>0</v>
      </c>
      <c r="AO8576" s="77">
        <f>IF(R8576&lt;Variables!$G$12,0,1)</f>
        <v>0</v>
      </c>
      <c r="AP8576" s="78">
        <f t="shared" si="271"/>
        <v>0</v>
      </c>
      <c r="AQ8576" s="77">
        <f>IF(V8576&lt;Variables!$G$15,1,0)</f>
        <v>1</v>
      </c>
      <c r="AR8576" s="77">
        <v>0</v>
      </c>
      <c r="AS8576" s="77">
        <v>1</v>
      </c>
      <c r="AT8576" s="77">
        <v>0</v>
      </c>
      <c r="AU8576" s="77">
        <v>0</v>
      </c>
      <c r="BA8576" s="77">
        <v>7.0000000000000007E-2</v>
      </c>
    </row>
    <row r="8577" spans="3:53" x14ac:dyDescent="0.25">
      <c r="C8577" s="77" t="s">
        <v>877</v>
      </c>
      <c r="D8577" s="77" t="s">
        <v>705</v>
      </c>
      <c r="E8577" s="77">
        <v>618.11</v>
      </c>
      <c r="F8577" s="77">
        <v>11.9</v>
      </c>
      <c r="G8577" s="77">
        <v>8.0500000000000007</v>
      </c>
      <c r="H8577" s="77">
        <v>5670</v>
      </c>
      <c r="I8577" s="77">
        <v>-28.788</v>
      </c>
      <c r="J8577" s="77" t="s">
        <v>74</v>
      </c>
      <c r="K8577" s="77">
        <v>43.66</v>
      </c>
      <c r="L8577" s="77">
        <v>618.29546000000005</v>
      </c>
      <c r="M8577" s="77">
        <v>-0.3292050696927416</v>
      </c>
      <c r="N8577" s="77">
        <v>617.8812519999999</v>
      </c>
      <c r="O8577" s="77">
        <v>-0.26238892906236189</v>
      </c>
      <c r="P8577" s="77">
        <v>1130000</v>
      </c>
      <c r="Q8577" s="77">
        <v>748460</v>
      </c>
      <c r="R8577" s="77">
        <v>1.51</v>
      </c>
      <c r="S8577" s="77">
        <v>38.765000000000001</v>
      </c>
      <c r="T8577" s="77">
        <v>10.426</v>
      </c>
      <c r="U8577" s="77">
        <v>22.782800000000002</v>
      </c>
      <c r="V8577" s="77">
        <v>2.3038492133223429</v>
      </c>
      <c r="AC8577" s="77">
        <v>629.51</v>
      </c>
      <c r="AD8577" s="77">
        <v>613</v>
      </c>
      <c r="AH8577" s="77">
        <f>IF(AND(M8577&lt;Variables!$G$6,M8577&gt;Variables!$G$5),0,1)</f>
        <v>1</v>
      </c>
      <c r="AI8577" s="77">
        <f t="shared" si="270"/>
        <v>0</v>
      </c>
      <c r="AJ8577" s="77">
        <f>IF(I8577&gt;Variables!$G$7,0,1)</f>
        <v>1</v>
      </c>
      <c r="AK8577" s="77">
        <f>IF(F8577&gt;Variables!$G$8,0,1)</f>
        <v>0</v>
      </c>
      <c r="AL8577" s="77">
        <f>IF(G8577&gt;Variables!$G$9,0,1)</f>
        <v>1</v>
      </c>
      <c r="AM8577" s="77">
        <f>IF(AND(K8577&gt;Variables!$G$10,K8577&lt;Variables!$G$11),0,1)</f>
        <v>1</v>
      </c>
      <c r="AN8577" s="77">
        <f>IF(H8577&lt;Variables!$G$13,1,0)</f>
        <v>0</v>
      </c>
      <c r="AO8577" s="77">
        <f>IF(R8577&lt;Variables!$G$12,0,1)</f>
        <v>0</v>
      </c>
      <c r="AP8577" s="78">
        <f t="shared" si="271"/>
        <v>0</v>
      </c>
      <c r="AQ8577" s="77">
        <f>IF(V8577&lt;Variables!$G$15,1,0)</f>
        <v>1</v>
      </c>
      <c r="AR8577" s="77">
        <v>1</v>
      </c>
      <c r="AS8577" s="77">
        <v>0</v>
      </c>
      <c r="AT8577" s="77">
        <v>0</v>
      </c>
      <c r="AU8577" s="77">
        <v>0</v>
      </c>
      <c r="BA8577" s="77">
        <v>0.66</v>
      </c>
    </row>
    <row r="8578" spans="3:53" x14ac:dyDescent="0.25">
      <c r="C8578" s="77" t="s">
        <v>877</v>
      </c>
      <c r="D8578" s="77" t="s">
        <v>714</v>
      </c>
      <c r="E8578" s="77">
        <v>36.21</v>
      </c>
      <c r="F8578" s="77">
        <v>9.4600000000000009</v>
      </c>
      <c r="G8578" s="77">
        <v>5.92</v>
      </c>
      <c r="H8578" s="77">
        <v>2860</v>
      </c>
      <c r="I8578" s="77">
        <v>-43.258000000000003</v>
      </c>
      <c r="J8578" s="77" t="s">
        <v>74</v>
      </c>
      <c r="K8578" s="77">
        <v>55.23</v>
      </c>
      <c r="L8578" s="77">
        <v>36.011809999999997</v>
      </c>
      <c r="M8578" s="77">
        <v>0.32792020173380648</v>
      </c>
      <c r="N8578" s="77">
        <v>36.042672000000003</v>
      </c>
      <c r="O8578" s="77">
        <v>0.24201313376545219</v>
      </c>
      <c r="P8578" s="77">
        <v>7499000</v>
      </c>
      <c r="Q8578" s="77">
        <v>19321000</v>
      </c>
      <c r="R8578" s="77">
        <v>0.39</v>
      </c>
      <c r="S8578" s="77">
        <v>38.765000000000001</v>
      </c>
      <c r="T8578" s="77">
        <v>10.426</v>
      </c>
      <c r="U8578" s="77">
        <v>22.782800000000002</v>
      </c>
      <c r="V8578" s="77">
        <v>2.407703889327085</v>
      </c>
      <c r="AC8578" s="77">
        <v>36.585000000000001</v>
      </c>
      <c r="AD8578" s="77">
        <v>35.36</v>
      </c>
      <c r="AH8578" s="77">
        <f>IF(AND(M8578&lt;Variables!$G$6,M8578&gt;Variables!$G$5),0,1)</f>
        <v>1</v>
      </c>
      <c r="AI8578" s="77">
        <f t="shared" si="270"/>
        <v>1</v>
      </c>
      <c r="AJ8578" s="77">
        <f>IF(I8578&gt;Variables!$G$7,0,1)</f>
        <v>1</v>
      </c>
      <c r="AK8578" s="77">
        <f>IF(F8578&gt;Variables!$G$8,0,1)</f>
        <v>0</v>
      </c>
      <c r="AL8578" s="77">
        <f>IF(G8578&gt;Variables!$G$9,0,1)</f>
        <v>1</v>
      </c>
      <c r="AM8578" s="77">
        <f>IF(AND(K8578&gt;Variables!$G$10,K8578&lt;Variables!$G$11),0,1)</f>
        <v>1</v>
      </c>
      <c r="AN8578" s="77">
        <f>IF(H8578&lt;Variables!$G$13,1,0)</f>
        <v>0</v>
      </c>
      <c r="AO8578" s="77">
        <f>IF(R8578&lt;Variables!$G$12,0,1)</f>
        <v>0</v>
      </c>
      <c r="AP8578" s="78">
        <f t="shared" si="271"/>
        <v>0</v>
      </c>
      <c r="AQ8578" s="77">
        <f>IF(V8578&lt;Variables!$G$15,1,0)</f>
        <v>1</v>
      </c>
      <c r="AR8578" s="77">
        <v>0</v>
      </c>
      <c r="AS8578" s="77">
        <v>0</v>
      </c>
      <c r="AT8578" s="77">
        <v>1</v>
      </c>
      <c r="AU8578" s="77">
        <v>0</v>
      </c>
      <c r="BA8578" s="77">
        <v>-1.81</v>
      </c>
    </row>
    <row r="8579" spans="3:53" x14ac:dyDescent="0.25">
      <c r="C8579" s="77" t="s">
        <v>877</v>
      </c>
      <c r="D8579" s="77" t="s">
        <v>688</v>
      </c>
      <c r="E8579" s="77">
        <v>6.61</v>
      </c>
      <c r="F8579" s="77">
        <v>22.5</v>
      </c>
      <c r="G8579" s="77">
        <v>22.36</v>
      </c>
      <c r="H8579" s="77">
        <v>107.38</v>
      </c>
      <c r="I8579" s="77">
        <v>-0.30499999999999999</v>
      </c>
      <c r="J8579" s="77" t="s">
        <v>74</v>
      </c>
      <c r="K8579" s="77">
        <v>64.180000000000007</v>
      </c>
      <c r="L8579" s="77">
        <v>6.4521150000000009</v>
      </c>
      <c r="M8579" s="77">
        <v>2.214545153023447</v>
      </c>
      <c r="N8579" s="77">
        <v>6.4048819999999997</v>
      </c>
      <c r="O8579" s="77">
        <v>2.9683294711752688</v>
      </c>
      <c r="P8579" s="77">
        <v>12380000</v>
      </c>
      <c r="Q8579" s="77">
        <v>3680000</v>
      </c>
      <c r="R8579" s="77">
        <v>3.36</v>
      </c>
      <c r="S8579" s="77">
        <v>38.765000000000001</v>
      </c>
      <c r="T8579" s="77">
        <v>10.426</v>
      </c>
      <c r="U8579" s="77">
        <v>22.782800000000002</v>
      </c>
      <c r="V8579" s="77">
        <v>2.365636927241999</v>
      </c>
      <c r="AC8579" s="77">
        <v>7.06</v>
      </c>
      <c r="AD8579" s="77">
        <v>6</v>
      </c>
      <c r="AH8579" s="77">
        <f>IF(AND(M8579&lt;Variables!$G$6,M8579&gt;Variables!$G$5),0,1)</f>
        <v>1</v>
      </c>
      <c r="AI8579" s="77">
        <f t="shared" si="270"/>
        <v>0</v>
      </c>
      <c r="AJ8579" s="77">
        <f>IF(I8579&gt;Variables!$G$7,0,1)</f>
        <v>1</v>
      </c>
      <c r="AK8579" s="77">
        <f>IF(F8579&gt;Variables!$G$8,0,1)</f>
        <v>0</v>
      </c>
      <c r="AL8579" s="77">
        <f>IF(G8579&gt;Variables!$G$9,0,1)</f>
        <v>0</v>
      </c>
      <c r="AM8579" s="77">
        <f>IF(AND(K8579&gt;Variables!$G$10,K8579&lt;Variables!$G$11),0,1)</f>
        <v>0</v>
      </c>
      <c r="AN8579" s="77">
        <f>IF(H8579&lt;Variables!$G$13,1,0)</f>
        <v>1</v>
      </c>
      <c r="AO8579" s="77">
        <f>IF(R8579&lt;Variables!$G$12,0,1)</f>
        <v>1</v>
      </c>
      <c r="AP8579" s="78">
        <f t="shared" si="271"/>
        <v>0</v>
      </c>
      <c r="AQ8579" s="77">
        <f>IF(V8579&lt;Variables!$G$15,1,0)</f>
        <v>1</v>
      </c>
      <c r="AR8579" s="77">
        <v>1</v>
      </c>
      <c r="AS8579" s="77">
        <v>0</v>
      </c>
      <c r="AT8579" s="77">
        <v>0</v>
      </c>
      <c r="AU8579" s="77">
        <v>0</v>
      </c>
      <c r="BA8579" s="77">
        <v>2</v>
      </c>
    </row>
    <row r="8580" spans="3:53" x14ac:dyDescent="0.25">
      <c r="C8580" s="77" t="s">
        <v>877</v>
      </c>
      <c r="D8580" s="77" t="s">
        <v>661</v>
      </c>
      <c r="E8580" s="77">
        <v>52.71</v>
      </c>
      <c r="F8580" s="77">
        <v>22.4</v>
      </c>
      <c r="G8580" s="77">
        <v>21.4</v>
      </c>
      <c r="H8580" s="77">
        <v>1770</v>
      </c>
      <c r="I8580" s="77">
        <v>0.47199999999999998</v>
      </c>
      <c r="J8580" s="77" t="s">
        <v>74</v>
      </c>
      <c r="K8580" s="77">
        <v>59.34</v>
      </c>
      <c r="L8580" s="77">
        <v>52.362235000000013</v>
      </c>
      <c r="M8580" s="77">
        <v>0.53046818952626451</v>
      </c>
      <c r="N8580" s="77">
        <v>52.526765999999988</v>
      </c>
      <c r="O8580" s="77">
        <v>0.21557390378841451</v>
      </c>
      <c r="P8580" s="77">
        <v>6795000</v>
      </c>
      <c r="Q8580" s="77">
        <v>2052000</v>
      </c>
      <c r="R8580" s="77">
        <v>3.31</v>
      </c>
      <c r="S8580" s="77">
        <v>38.765000000000001</v>
      </c>
      <c r="T8580" s="77">
        <v>10.426</v>
      </c>
      <c r="U8580" s="77">
        <v>22.782800000000002</v>
      </c>
      <c r="V8580" s="77">
        <v>2.435661420565491</v>
      </c>
      <c r="AC8580" s="77">
        <v>53.15</v>
      </c>
      <c r="AD8580" s="77">
        <v>51.73</v>
      </c>
      <c r="AH8580" s="77">
        <f>IF(AND(M8580&lt;Variables!$G$6,M8580&gt;Variables!$G$5),0,1)</f>
        <v>1</v>
      </c>
      <c r="AI8580" s="77">
        <f t="shared" si="270"/>
        <v>1</v>
      </c>
      <c r="AJ8580" s="77">
        <f>IF(I8580&gt;Variables!$G$7,0,1)</f>
        <v>1</v>
      </c>
      <c r="AK8580" s="77">
        <f>IF(F8580&gt;Variables!$G$8,0,1)</f>
        <v>0</v>
      </c>
      <c r="AL8580" s="77">
        <f>IF(G8580&gt;Variables!$G$9,0,1)</f>
        <v>0</v>
      </c>
      <c r="AM8580" s="77">
        <f>IF(AND(K8580&gt;Variables!$G$10,K8580&lt;Variables!$G$11),0,1)</f>
        <v>1</v>
      </c>
      <c r="AN8580" s="77">
        <f>IF(H8580&lt;Variables!$G$13,1,0)</f>
        <v>0</v>
      </c>
      <c r="AO8580" s="77">
        <f>IF(R8580&lt;Variables!$G$12,0,1)</f>
        <v>1</v>
      </c>
      <c r="AP8580" s="78">
        <f t="shared" si="271"/>
        <v>0</v>
      </c>
      <c r="AQ8580" s="77">
        <f>IF(V8580&lt;Variables!$G$15,1,0)</f>
        <v>1</v>
      </c>
      <c r="AR8580" s="77">
        <v>0</v>
      </c>
      <c r="AS8580" s="77">
        <v>0</v>
      </c>
      <c r="AT8580" s="77">
        <v>0</v>
      </c>
      <c r="AU8580" s="77">
        <v>1</v>
      </c>
      <c r="BA8580" s="77">
        <v>-1.1499999999999999</v>
      </c>
    </row>
    <row r="8581" spans="3:53" x14ac:dyDescent="0.25">
      <c r="C8581" s="77" t="s">
        <v>877</v>
      </c>
      <c r="D8581" s="77" t="s">
        <v>649</v>
      </c>
      <c r="E8581" s="77">
        <v>66.77</v>
      </c>
      <c r="F8581" s="77">
        <v>13.76</v>
      </c>
      <c r="G8581" s="77">
        <v>11.05</v>
      </c>
      <c r="H8581" s="77">
        <v>4150</v>
      </c>
      <c r="I8581" s="77">
        <v>-7.0679999999999996</v>
      </c>
      <c r="J8581" s="77" t="s">
        <v>74</v>
      </c>
      <c r="K8581" s="77">
        <v>43.89</v>
      </c>
      <c r="L8581" s="77">
        <v>66.778849999999991</v>
      </c>
      <c r="M8581" s="77">
        <v>-0.2228999151677454</v>
      </c>
      <c r="N8581" s="77">
        <v>67.283208000000002</v>
      </c>
      <c r="O8581" s="77">
        <v>-0.97083361423552572</v>
      </c>
      <c r="P8581" s="77">
        <v>4653000</v>
      </c>
      <c r="Q8581" s="77">
        <v>2787000</v>
      </c>
      <c r="R8581" s="77">
        <v>1.67</v>
      </c>
      <c r="S8581" s="77">
        <v>38.765000000000001</v>
      </c>
      <c r="T8581" s="77">
        <v>10.426</v>
      </c>
      <c r="U8581" s="77">
        <v>22.782800000000002</v>
      </c>
      <c r="V8581" s="77">
        <v>2.305562577219284</v>
      </c>
      <c r="AC8581" s="77">
        <v>67.38</v>
      </c>
      <c r="AD8581" s="77">
        <v>65.63</v>
      </c>
      <c r="AH8581" s="77">
        <f>IF(AND(M8581&lt;Variables!$G$6,M8581&gt;Variables!$G$5),0,1)</f>
        <v>1</v>
      </c>
      <c r="AI8581" s="77">
        <f t="shared" si="270"/>
        <v>1</v>
      </c>
      <c r="AJ8581" s="77">
        <f>IF(I8581&gt;Variables!$G$7,0,1)</f>
        <v>1</v>
      </c>
      <c r="AK8581" s="77">
        <f>IF(F8581&gt;Variables!$G$8,0,1)</f>
        <v>0</v>
      </c>
      <c r="AL8581" s="77">
        <f>IF(G8581&gt;Variables!$G$9,0,1)</f>
        <v>0</v>
      </c>
      <c r="AM8581" s="77">
        <f>IF(AND(K8581&gt;Variables!$G$10,K8581&lt;Variables!$G$11),0,1)</f>
        <v>1</v>
      </c>
      <c r="AN8581" s="77">
        <f>IF(H8581&lt;Variables!$G$13,1,0)</f>
        <v>0</v>
      </c>
      <c r="AO8581" s="77">
        <f>IF(R8581&lt;Variables!$G$12,0,1)</f>
        <v>0</v>
      </c>
      <c r="AP8581" s="78">
        <f t="shared" si="271"/>
        <v>0</v>
      </c>
      <c r="AQ8581" s="77">
        <f>IF(V8581&lt;Variables!$G$15,1,0)</f>
        <v>1</v>
      </c>
      <c r="AR8581" s="77">
        <v>0</v>
      </c>
      <c r="AS8581" s="77">
        <v>0</v>
      </c>
      <c r="AT8581" s="77">
        <v>1</v>
      </c>
      <c r="AU8581" s="77">
        <v>0</v>
      </c>
      <c r="BA8581" s="77">
        <v>-1.4</v>
      </c>
    </row>
    <row r="8582" spans="3:53" x14ac:dyDescent="0.25">
      <c r="C8582" s="77" t="s">
        <v>877</v>
      </c>
      <c r="D8582" s="77" t="s">
        <v>176</v>
      </c>
      <c r="E8582" s="77">
        <v>43.77</v>
      </c>
      <c r="F8582" s="77">
        <v>9.6</v>
      </c>
      <c r="G8582" s="77">
        <v>9.68</v>
      </c>
      <c r="H8582" s="77">
        <v>2140</v>
      </c>
      <c r="I8582" s="77">
        <v>12.086</v>
      </c>
      <c r="J8582" s="77" t="s">
        <v>74</v>
      </c>
      <c r="K8582" s="77">
        <v>55.82</v>
      </c>
      <c r="L8582" s="77">
        <v>43.422315789473679</v>
      </c>
      <c r="M8582" s="77">
        <v>0.50131874951517974</v>
      </c>
      <c r="N8582" s="77">
        <v>43.763293877551007</v>
      </c>
      <c r="O8582" s="77">
        <v>-0.28172897107788042</v>
      </c>
      <c r="P8582" s="77">
        <v>2579000</v>
      </c>
      <c r="Q8582" s="77">
        <v>2594000</v>
      </c>
      <c r="R8582" s="77">
        <v>0.99</v>
      </c>
      <c r="S8582" s="77">
        <v>38.765000000000001</v>
      </c>
      <c r="T8582" s="77">
        <v>10.426</v>
      </c>
      <c r="U8582" s="77">
        <v>22.782800000000002</v>
      </c>
      <c r="V8582" s="77">
        <v>2.405834666759755</v>
      </c>
      <c r="AC8582" s="77">
        <v>44.6</v>
      </c>
      <c r="AD8582" s="77">
        <v>42.87</v>
      </c>
      <c r="AH8582" s="77">
        <f>IF(AND(M8582&lt;Variables!$G$6,M8582&gt;Variables!$G$5),0,1)</f>
        <v>1</v>
      </c>
      <c r="AI8582" s="77">
        <f t="shared" si="270"/>
        <v>1</v>
      </c>
      <c r="AJ8582" s="77">
        <f>IF(I8582&gt;Variables!$G$7,0,1)</f>
        <v>1</v>
      </c>
      <c r="AK8582" s="77">
        <f>IF(F8582&gt;Variables!$G$8,0,1)</f>
        <v>0</v>
      </c>
      <c r="AL8582" s="77">
        <f>IF(G8582&gt;Variables!$G$9,0,1)</f>
        <v>1</v>
      </c>
      <c r="AM8582" s="77">
        <f>IF(AND(K8582&gt;Variables!$G$10,K8582&lt;Variables!$G$11),0,1)</f>
        <v>1</v>
      </c>
      <c r="AN8582" s="77">
        <f>IF(H8582&lt;Variables!$G$13,1,0)</f>
        <v>0</v>
      </c>
      <c r="AO8582" s="77">
        <f>IF(R8582&lt;Variables!$G$12,0,1)</f>
        <v>0</v>
      </c>
      <c r="AP8582" s="78">
        <f t="shared" si="271"/>
        <v>0</v>
      </c>
      <c r="AQ8582" s="77">
        <f>IF(V8582&lt;Variables!$G$15,1,0)</f>
        <v>1</v>
      </c>
      <c r="AR8582" s="77">
        <v>0</v>
      </c>
      <c r="AS8582" s="77">
        <v>1</v>
      </c>
      <c r="AT8582" s="77">
        <v>0</v>
      </c>
      <c r="AU8582" s="77">
        <v>0</v>
      </c>
      <c r="BA8582" s="77">
        <v>0</v>
      </c>
    </row>
    <row r="8583" spans="3:53" x14ac:dyDescent="0.25">
      <c r="C8583" s="77" t="s">
        <v>877</v>
      </c>
      <c r="D8583" s="77" t="s">
        <v>659</v>
      </c>
      <c r="E8583" s="77">
        <v>45.36</v>
      </c>
      <c r="F8583" s="77">
        <v>11.85</v>
      </c>
      <c r="G8583" s="77">
        <v>8.91</v>
      </c>
      <c r="H8583" s="77">
        <v>2320</v>
      </c>
      <c r="I8583" s="77">
        <v>-24.43</v>
      </c>
      <c r="J8583" s="77" t="s">
        <v>74</v>
      </c>
      <c r="K8583" s="77">
        <v>63.34</v>
      </c>
      <c r="L8583" s="77">
        <v>45.12359</v>
      </c>
      <c r="M8583" s="77">
        <v>0.25798036016195047</v>
      </c>
      <c r="N8583" s="77">
        <v>45.109994</v>
      </c>
      <c r="O8583" s="77">
        <v>0.28819777719323492</v>
      </c>
      <c r="P8583" s="77">
        <v>2732000</v>
      </c>
      <c r="Q8583" s="77">
        <v>1694000</v>
      </c>
      <c r="R8583" s="77">
        <v>1.61</v>
      </c>
      <c r="S8583" s="77">
        <v>38.765000000000001</v>
      </c>
      <c r="T8583" s="77">
        <v>10.426</v>
      </c>
      <c r="U8583" s="77">
        <v>22.782800000000002</v>
      </c>
      <c r="V8583" s="77">
        <v>2.488555979918619</v>
      </c>
      <c r="AC8583" s="77">
        <v>45.52</v>
      </c>
      <c r="AD8583" s="77">
        <v>44.93</v>
      </c>
      <c r="AH8583" s="77">
        <f>IF(AND(M8583&lt;Variables!$G$6,M8583&gt;Variables!$G$5),0,1)</f>
        <v>1</v>
      </c>
      <c r="AI8583" s="77">
        <f t="shared" si="270"/>
        <v>0</v>
      </c>
      <c r="AJ8583" s="77">
        <f>IF(I8583&gt;Variables!$G$7,0,1)</f>
        <v>1</v>
      </c>
      <c r="AK8583" s="77">
        <f>IF(F8583&gt;Variables!$G$8,0,1)</f>
        <v>0</v>
      </c>
      <c r="AL8583" s="77">
        <f>IF(G8583&gt;Variables!$G$9,0,1)</f>
        <v>1</v>
      </c>
      <c r="AM8583" s="77">
        <f>IF(AND(K8583&gt;Variables!$G$10,K8583&lt;Variables!$G$11),0,1)</f>
        <v>0</v>
      </c>
      <c r="AN8583" s="77">
        <f>IF(H8583&lt;Variables!$G$13,1,0)</f>
        <v>0</v>
      </c>
      <c r="AO8583" s="77">
        <f>IF(R8583&lt;Variables!$G$12,0,1)</f>
        <v>0</v>
      </c>
      <c r="AP8583" s="78">
        <f t="shared" si="271"/>
        <v>0</v>
      </c>
      <c r="AQ8583" s="77">
        <f>IF(V8583&lt;Variables!$G$15,1,0)</f>
        <v>1</v>
      </c>
      <c r="AR8583" s="77">
        <v>0</v>
      </c>
      <c r="AS8583" s="77">
        <v>0</v>
      </c>
      <c r="AT8583" s="77">
        <v>0</v>
      </c>
      <c r="AU8583" s="77">
        <v>1</v>
      </c>
      <c r="BA8583" s="77">
        <v>-0.69</v>
      </c>
    </row>
    <row r="8584" spans="3:53" x14ac:dyDescent="0.25">
      <c r="C8584" s="77" t="s">
        <v>877</v>
      </c>
      <c r="D8584" s="77" t="s">
        <v>841</v>
      </c>
      <c r="E8584" s="77">
        <v>23.17</v>
      </c>
      <c r="F8584" s="77">
        <v>28.97</v>
      </c>
      <c r="G8584" s="77">
        <v>11.19</v>
      </c>
      <c r="H8584" s="77">
        <v>-99999</v>
      </c>
      <c r="I8584" s="77">
        <v>-99999</v>
      </c>
      <c r="J8584" s="77" t="s">
        <v>75</v>
      </c>
      <c r="K8584" s="77">
        <v>50.19</v>
      </c>
      <c r="L8584" s="77">
        <v>23.554659999999998</v>
      </c>
      <c r="M8584" s="77">
        <v>-0.86929720063885563</v>
      </c>
      <c r="N8584" s="77">
        <v>22.997475999999999</v>
      </c>
      <c r="O8584" s="77">
        <v>1.5324464302082821</v>
      </c>
      <c r="P8584" s="77">
        <v>832620</v>
      </c>
      <c r="S8584" s="77">
        <v>38.765000000000001</v>
      </c>
      <c r="T8584" s="77">
        <v>10.426</v>
      </c>
      <c r="U8584" s="77">
        <v>22.782800000000002</v>
      </c>
      <c r="V8584" s="77">
        <v>2.3920471279765452</v>
      </c>
      <c r="AC8584" s="77">
        <v>23.98</v>
      </c>
      <c r="AD8584" s="77">
        <v>22.09</v>
      </c>
      <c r="AH8584" s="77">
        <f>IF(AND(M8584&lt;Variables!$G$6,M8584&gt;Variables!$G$5),0,1)</f>
        <v>1</v>
      </c>
      <c r="AI8584" s="77">
        <f t="shared" si="270"/>
        <v>0</v>
      </c>
      <c r="AJ8584" s="77">
        <f>IF(I8584&gt;Variables!$G$7,0,1)</f>
        <v>1</v>
      </c>
      <c r="AK8584" s="77">
        <f>IF(F8584&gt;Variables!$G$8,0,1)</f>
        <v>0</v>
      </c>
      <c r="AL8584" s="77">
        <f>IF(G8584&gt;Variables!$G$9,0,1)</f>
        <v>0</v>
      </c>
      <c r="AM8584" s="77">
        <f>IF(AND(K8584&gt;Variables!$G$10,K8584&lt;Variables!$G$11),0,1)</f>
        <v>1</v>
      </c>
      <c r="AN8584" s="77">
        <f>IF(H8584&lt;Variables!$G$13,1,0)</f>
        <v>1</v>
      </c>
      <c r="AO8584" s="77">
        <f>IF(R8584&lt;Variables!$G$12,0,1)</f>
        <v>0</v>
      </c>
      <c r="AP8584" s="78">
        <f t="shared" si="271"/>
        <v>1</v>
      </c>
      <c r="AQ8584" s="77">
        <f>IF(V8584&lt;Variables!$G$15,1,0)</f>
        <v>1</v>
      </c>
      <c r="AR8584" s="77">
        <v>1</v>
      </c>
      <c r="AS8584" s="77">
        <v>0</v>
      </c>
      <c r="AT8584" s="77">
        <v>0</v>
      </c>
      <c r="AU8584" s="77">
        <v>0</v>
      </c>
      <c r="BA8584" s="77">
        <v>2</v>
      </c>
    </row>
    <row r="8585" spans="3:53" x14ac:dyDescent="0.25">
      <c r="C8585" s="77" t="s">
        <v>877</v>
      </c>
      <c r="D8585" s="77" t="s">
        <v>78</v>
      </c>
      <c r="E8585" s="77">
        <v>137.24</v>
      </c>
      <c r="F8585" s="77">
        <v>54.37</v>
      </c>
      <c r="G8585" s="77">
        <v>-2.21</v>
      </c>
      <c r="H8585" s="77">
        <v>5920</v>
      </c>
      <c r="I8585" s="77">
        <v>7.8940000000000001</v>
      </c>
      <c r="J8585" s="77" t="s">
        <v>74</v>
      </c>
      <c r="K8585" s="77">
        <v>53.82</v>
      </c>
      <c r="L8585" s="77">
        <v>136.59913499999999</v>
      </c>
      <c r="M8585" s="77">
        <v>0.33006431556099758</v>
      </c>
      <c r="N8585" s="77">
        <v>137.00180599999999</v>
      </c>
      <c r="O8585" s="77">
        <v>3.5177638461200422E-2</v>
      </c>
      <c r="P8585" s="77">
        <v>16905000</v>
      </c>
      <c r="Q8585" s="77">
        <v>1288000</v>
      </c>
      <c r="R8585" s="77">
        <v>13.12</v>
      </c>
      <c r="S8585" s="77">
        <v>38.765000000000001</v>
      </c>
      <c r="T8585" s="77">
        <v>10.426</v>
      </c>
      <c r="U8585" s="77">
        <v>22.782800000000002</v>
      </c>
      <c r="V8585" s="77">
        <v>2.3943522054558541</v>
      </c>
      <c r="AC8585" s="77">
        <v>137.18</v>
      </c>
      <c r="AD8585" s="77">
        <v>130.19999999999999</v>
      </c>
      <c r="AH8585" s="77">
        <f>IF(AND(M8585&lt;Variables!$G$6,M8585&gt;Variables!$G$5),0,1)</f>
        <v>1</v>
      </c>
      <c r="AI8585" s="77">
        <f t="shared" si="270"/>
        <v>1</v>
      </c>
      <c r="AJ8585" s="77">
        <f>IF(I8585&gt;Variables!$G$7,0,1)</f>
        <v>1</v>
      </c>
      <c r="AK8585" s="77">
        <f>IF(F8585&gt;Variables!$G$8,0,1)</f>
        <v>0</v>
      </c>
      <c r="AL8585" s="77">
        <f>IF(G8585&gt;Variables!$G$9,0,1)</f>
        <v>1</v>
      </c>
      <c r="AM8585" s="77">
        <f>IF(AND(K8585&gt;Variables!$G$10,K8585&lt;Variables!$G$11),0,1)</f>
        <v>1</v>
      </c>
      <c r="AN8585" s="77">
        <f>IF(H8585&lt;Variables!$G$13,1,0)</f>
        <v>0</v>
      </c>
      <c r="AO8585" s="77">
        <f>IF(R8585&lt;Variables!$G$12,0,1)</f>
        <v>1</v>
      </c>
      <c r="AP8585" s="78">
        <f t="shared" si="271"/>
        <v>0</v>
      </c>
      <c r="AQ8585" s="77">
        <f>IF(V8585&lt;Variables!$G$15,1,0)</f>
        <v>1</v>
      </c>
      <c r="AR8585" s="77">
        <v>0</v>
      </c>
      <c r="AS8585" s="77">
        <v>0</v>
      </c>
      <c r="AT8585" s="77">
        <v>1</v>
      </c>
      <c r="AU8585" s="77">
        <v>0</v>
      </c>
      <c r="BA8585" s="77">
        <v>-2.25</v>
      </c>
    </row>
    <row r="8586" spans="3:53" x14ac:dyDescent="0.25">
      <c r="C8586" s="77" t="s">
        <v>878</v>
      </c>
      <c r="D8586" s="77" t="s">
        <v>699</v>
      </c>
      <c r="E8586" s="77">
        <v>3.23</v>
      </c>
      <c r="F8586" s="77">
        <v>22.39</v>
      </c>
      <c r="G8586" s="77">
        <v>16.420000000000002</v>
      </c>
      <c r="H8586" s="77">
        <v>52.01</v>
      </c>
      <c r="I8586" s="77">
        <v>37.582999999999998</v>
      </c>
      <c r="J8586" s="77" t="s">
        <v>75</v>
      </c>
      <c r="K8586" s="77">
        <v>42.57</v>
      </c>
      <c r="L8586" s="77">
        <v>3.1917550000000001</v>
      </c>
      <c r="M8586" s="77">
        <v>-5.4985423379918859E-2</v>
      </c>
      <c r="N8586" s="77">
        <v>3.2722660000000001</v>
      </c>
      <c r="O8586" s="77">
        <v>-2.514037672976468</v>
      </c>
      <c r="P8586" s="77">
        <v>4460000</v>
      </c>
      <c r="Q8586" s="77">
        <v>100560</v>
      </c>
      <c r="R8586" s="77">
        <v>44.35</v>
      </c>
      <c r="S8586" s="77">
        <v>37.485999999999997</v>
      </c>
      <c r="T8586" s="77">
        <v>10.385</v>
      </c>
      <c r="U8586" s="77">
        <v>21.946400000000001</v>
      </c>
      <c r="V8586" s="77">
        <v>2.2902749525906589</v>
      </c>
      <c r="AC8586" s="77">
        <v>3.9</v>
      </c>
      <c r="AD8586" s="77">
        <v>3.173</v>
      </c>
      <c r="AH8586" s="77">
        <f>IF(AND(M8586&lt;Variables!$G$6,M8586&gt;Variables!$G$5),0,1)</f>
        <v>1</v>
      </c>
      <c r="AI8586" s="77">
        <f t="shared" si="270"/>
        <v>1</v>
      </c>
      <c r="AJ8586" s="77">
        <f>IF(I8586&gt;Variables!$G$7,0,1)</f>
        <v>1</v>
      </c>
      <c r="AK8586" s="77">
        <f>IF(F8586&gt;Variables!$G$8,0,1)</f>
        <v>0</v>
      </c>
      <c r="AL8586" s="77">
        <f>IF(G8586&gt;Variables!$G$9,0,1)</f>
        <v>0</v>
      </c>
      <c r="AM8586" s="77">
        <f>IF(AND(K8586&gt;Variables!$G$10,K8586&lt;Variables!$G$11),0,1)</f>
        <v>1</v>
      </c>
      <c r="AN8586" s="77">
        <f>IF(H8586&lt;Variables!$G$13,1,0)</f>
        <v>1</v>
      </c>
      <c r="AO8586" s="77">
        <f>IF(R8586&lt;Variables!$G$12,0,1)</f>
        <v>1</v>
      </c>
      <c r="AP8586" s="78">
        <f t="shared" si="271"/>
        <v>1</v>
      </c>
      <c r="AQ8586" s="77">
        <f>IF(V8586&lt;Variables!$G$15,1,0)</f>
        <v>1</v>
      </c>
      <c r="AR8586" s="77">
        <v>1</v>
      </c>
      <c r="AS8586" s="77">
        <v>0</v>
      </c>
      <c r="AT8586" s="77">
        <v>0</v>
      </c>
      <c r="AU8586" s="77">
        <v>0</v>
      </c>
      <c r="BA8586" s="77">
        <v>2</v>
      </c>
    </row>
    <row r="8587" spans="3:53" x14ac:dyDescent="0.25">
      <c r="C8587" s="77" t="s">
        <v>878</v>
      </c>
      <c r="D8587" s="77" t="s">
        <v>183</v>
      </c>
      <c r="E8587" s="77">
        <v>49.71</v>
      </c>
      <c r="F8587" s="77">
        <v>13.84</v>
      </c>
      <c r="G8587" s="77">
        <v>11.1</v>
      </c>
      <c r="H8587" s="77">
        <v>6950</v>
      </c>
      <c r="I8587" s="77">
        <v>14765.717000000001</v>
      </c>
      <c r="J8587" s="77" t="s">
        <v>75</v>
      </c>
      <c r="K8587" s="77">
        <v>55.37</v>
      </c>
      <c r="L8587" s="77">
        <v>49.580089999999998</v>
      </c>
      <c r="M8587" s="77">
        <v>-6.0891377970466558E-2</v>
      </c>
      <c r="N8587" s="77">
        <v>48.983037999999993</v>
      </c>
      <c r="O8587" s="77">
        <v>1.157261826022322</v>
      </c>
      <c r="P8587" s="77">
        <v>1379000</v>
      </c>
      <c r="Q8587" s="77">
        <v>2152000</v>
      </c>
      <c r="R8587" s="77">
        <v>0.64</v>
      </c>
      <c r="S8587" s="77">
        <v>37.485999999999997</v>
      </c>
      <c r="T8587" s="77">
        <v>10.385</v>
      </c>
      <c r="U8587" s="77">
        <v>21.946400000000001</v>
      </c>
      <c r="V8587" s="77">
        <v>2.4251607134159698</v>
      </c>
      <c r="AC8587" s="77">
        <v>49.63</v>
      </c>
      <c r="AD8587" s="77">
        <v>47.61</v>
      </c>
      <c r="AH8587" s="77">
        <f>IF(AND(M8587&lt;Variables!$G$6,M8587&gt;Variables!$G$5),0,1)</f>
        <v>1</v>
      </c>
      <c r="AI8587" s="77">
        <f t="shared" si="270"/>
        <v>0</v>
      </c>
      <c r="AJ8587" s="77">
        <f>IF(I8587&gt;Variables!$G$7,0,1)</f>
        <v>0</v>
      </c>
      <c r="AK8587" s="77">
        <f>IF(F8587&gt;Variables!$G$8,0,1)</f>
        <v>0</v>
      </c>
      <c r="AL8587" s="77">
        <f>IF(G8587&gt;Variables!$G$9,0,1)</f>
        <v>0</v>
      </c>
      <c r="AM8587" s="77">
        <f>IF(AND(K8587&gt;Variables!$G$10,K8587&lt;Variables!$G$11),0,1)</f>
        <v>1</v>
      </c>
      <c r="AN8587" s="77">
        <f>IF(H8587&lt;Variables!$G$13,1,0)</f>
        <v>0</v>
      </c>
      <c r="AO8587" s="77">
        <f>IF(R8587&lt;Variables!$G$12,0,1)</f>
        <v>0</v>
      </c>
      <c r="AP8587" s="78">
        <f t="shared" si="271"/>
        <v>1</v>
      </c>
      <c r="AQ8587" s="77">
        <f>IF(V8587&lt;Variables!$G$15,1,0)</f>
        <v>1</v>
      </c>
      <c r="AR8587" s="77">
        <v>0</v>
      </c>
      <c r="AS8587" s="77">
        <v>0</v>
      </c>
      <c r="AT8587" s="77">
        <v>1</v>
      </c>
      <c r="AU8587" s="77">
        <v>0</v>
      </c>
      <c r="BA8587" s="77">
        <v>-2.25</v>
      </c>
    </row>
    <row r="8588" spans="3:53" x14ac:dyDescent="0.25">
      <c r="C8588" s="77" t="s">
        <v>878</v>
      </c>
      <c r="D8588" s="77" t="s">
        <v>475</v>
      </c>
      <c r="E8588" s="77">
        <v>57.12</v>
      </c>
      <c r="F8588" s="77">
        <v>11.39</v>
      </c>
      <c r="G8588" s="77">
        <v>8.3699999999999992</v>
      </c>
      <c r="H8588" s="77">
        <v>5300</v>
      </c>
      <c r="I8588" s="77">
        <v>4.7990000000000004</v>
      </c>
      <c r="J8588" s="77" t="s">
        <v>75</v>
      </c>
      <c r="K8588" s="77">
        <v>61.11</v>
      </c>
      <c r="L8588" s="77">
        <v>56.869189473684209</v>
      </c>
      <c r="M8588" s="77">
        <v>0.2124358153050474</v>
      </c>
      <c r="N8588" s="77">
        <v>56.243513333333333</v>
      </c>
      <c r="O8588" s="77">
        <v>1.327240462811301</v>
      </c>
      <c r="P8588" s="77">
        <v>488365</v>
      </c>
      <c r="Q8588" s="77">
        <v>447080</v>
      </c>
      <c r="R8588" s="77">
        <v>1.0900000000000001</v>
      </c>
      <c r="S8588" s="77">
        <v>37.485999999999997</v>
      </c>
      <c r="T8588" s="77">
        <v>10.385</v>
      </c>
      <c r="U8588" s="77">
        <v>21.946400000000001</v>
      </c>
      <c r="V8588" s="77">
        <v>2.4697601212116518</v>
      </c>
      <c r="AC8588" s="77">
        <v>57.884999999999998</v>
      </c>
      <c r="AD8588" s="77">
        <v>55.2</v>
      </c>
      <c r="AH8588" s="77">
        <f>IF(AND(M8588&lt;Variables!$G$6,M8588&gt;Variables!$G$5),0,1)</f>
        <v>1</v>
      </c>
      <c r="AI8588" s="77">
        <f t="shared" si="270"/>
        <v>0</v>
      </c>
      <c r="AJ8588" s="77">
        <f>IF(I8588&gt;Variables!$G$7,0,1)</f>
        <v>1</v>
      </c>
      <c r="AK8588" s="77">
        <f>IF(F8588&gt;Variables!$G$8,0,1)</f>
        <v>0</v>
      </c>
      <c r="AL8588" s="77">
        <f>IF(G8588&gt;Variables!$G$9,0,1)</f>
        <v>1</v>
      </c>
      <c r="AM8588" s="77">
        <f>IF(AND(K8588&gt;Variables!$G$10,K8588&lt;Variables!$G$11),0,1)</f>
        <v>1</v>
      </c>
      <c r="AN8588" s="77">
        <f>IF(H8588&lt;Variables!$G$13,1,0)</f>
        <v>0</v>
      </c>
      <c r="AO8588" s="77">
        <f>IF(R8588&lt;Variables!$G$12,0,1)</f>
        <v>0</v>
      </c>
      <c r="AP8588" s="78">
        <f t="shared" si="271"/>
        <v>1</v>
      </c>
      <c r="AQ8588" s="77">
        <f>IF(V8588&lt;Variables!$G$15,1,0)</f>
        <v>1</v>
      </c>
      <c r="AR8588" s="77">
        <v>1</v>
      </c>
      <c r="AS8588" s="77">
        <v>0</v>
      </c>
      <c r="AT8588" s="77">
        <v>0</v>
      </c>
      <c r="AU8588" s="77">
        <v>0</v>
      </c>
      <c r="BA8588" s="77">
        <v>0.94</v>
      </c>
    </row>
    <row r="8589" spans="3:53" x14ac:dyDescent="0.25">
      <c r="C8589" s="77" t="s">
        <v>878</v>
      </c>
      <c r="D8589" s="77" t="s">
        <v>575</v>
      </c>
      <c r="E8589" s="77">
        <v>47.79</v>
      </c>
      <c r="F8589" s="77">
        <v>9.91</v>
      </c>
      <c r="G8589" s="77">
        <v>7.79</v>
      </c>
      <c r="H8589" s="77">
        <v>2630</v>
      </c>
      <c r="I8589" s="77">
        <v>-16.364000000000001</v>
      </c>
      <c r="J8589" s="77" t="s">
        <v>75</v>
      </c>
      <c r="K8589" s="77">
        <v>44.42</v>
      </c>
      <c r="L8589" s="77">
        <v>47.756680000000003</v>
      </c>
      <c r="M8589" s="77">
        <v>-9.7745488170455003E-2</v>
      </c>
      <c r="N8589" s="77">
        <v>47.849333999999999</v>
      </c>
      <c r="O8589" s="77">
        <v>-0.29119318567735558</v>
      </c>
      <c r="P8589" s="77">
        <v>1633000</v>
      </c>
      <c r="Q8589" s="77">
        <v>1620000</v>
      </c>
      <c r="R8589" s="77">
        <v>1.01</v>
      </c>
      <c r="S8589" s="77">
        <v>37.485999999999997</v>
      </c>
      <c r="T8589" s="77">
        <v>10.385</v>
      </c>
      <c r="U8589" s="77">
        <v>21.946400000000001</v>
      </c>
      <c r="V8589" s="77">
        <v>2.3101574102407461</v>
      </c>
      <c r="AC8589" s="77">
        <v>48.879899999999999</v>
      </c>
      <c r="AD8589" s="77">
        <v>47.620399999999997</v>
      </c>
      <c r="AH8589" s="77">
        <f>IF(AND(M8589&lt;Variables!$G$6,M8589&gt;Variables!$G$5),0,1)</f>
        <v>1</v>
      </c>
      <c r="AI8589" s="77">
        <f t="shared" si="270"/>
        <v>1</v>
      </c>
      <c r="AJ8589" s="77">
        <f>IF(I8589&gt;Variables!$G$7,0,1)</f>
        <v>1</v>
      </c>
      <c r="AK8589" s="77">
        <f>IF(F8589&gt;Variables!$G$8,0,1)</f>
        <v>0</v>
      </c>
      <c r="AL8589" s="77">
        <f>IF(G8589&gt;Variables!$G$9,0,1)</f>
        <v>1</v>
      </c>
      <c r="AM8589" s="77">
        <f>IF(AND(K8589&gt;Variables!$G$10,K8589&lt;Variables!$G$11),0,1)</f>
        <v>1</v>
      </c>
      <c r="AN8589" s="77">
        <f>IF(H8589&lt;Variables!$G$13,1,0)</f>
        <v>0</v>
      </c>
      <c r="AO8589" s="77">
        <f>IF(R8589&lt;Variables!$G$12,0,1)</f>
        <v>0</v>
      </c>
      <c r="AP8589" s="78">
        <f t="shared" si="271"/>
        <v>1</v>
      </c>
      <c r="AQ8589" s="77">
        <f>IF(V8589&lt;Variables!$G$15,1,0)</f>
        <v>1</v>
      </c>
      <c r="AR8589" s="77">
        <v>0</v>
      </c>
      <c r="AS8589" s="77">
        <v>1</v>
      </c>
      <c r="AT8589" s="77">
        <v>0</v>
      </c>
      <c r="AU8589" s="77">
        <v>0</v>
      </c>
      <c r="BA8589" s="77">
        <v>0.86</v>
      </c>
    </row>
    <row r="8590" spans="3:53" x14ac:dyDescent="0.25">
      <c r="C8590" s="77" t="s">
        <v>878</v>
      </c>
      <c r="D8590" s="77" t="s">
        <v>680</v>
      </c>
      <c r="E8590" s="77">
        <v>89.81</v>
      </c>
      <c r="F8590" s="77">
        <v>9.57</v>
      </c>
      <c r="G8590" s="77">
        <v>8.26</v>
      </c>
      <c r="H8590" s="77">
        <v>2420</v>
      </c>
      <c r="I8590" s="77">
        <v>-12.997</v>
      </c>
      <c r="J8590" s="77" t="s">
        <v>75</v>
      </c>
      <c r="K8590" s="77">
        <v>27.06</v>
      </c>
      <c r="L8590" s="77">
        <v>90.578870000000009</v>
      </c>
      <c r="M8590" s="77">
        <v>-1.036522093949735</v>
      </c>
      <c r="N8590" s="77">
        <v>90.852928571428563</v>
      </c>
      <c r="O8590" s="77">
        <v>-1.335046201042335</v>
      </c>
      <c r="P8590" s="77">
        <v>903123</v>
      </c>
      <c r="Q8590" s="77">
        <v>941480</v>
      </c>
      <c r="R8590" s="77">
        <v>0.96</v>
      </c>
      <c r="S8590" s="77">
        <v>37.485999999999997</v>
      </c>
      <c r="T8590" s="77">
        <v>10.385</v>
      </c>
      <c r="U8590" s="77">
        <v>21.946400000000001</v>
      </c>
      <c r="V8590" s="77">
        <v>2.0876208394226161</v>
      </c>
      <c r="AC8590" s="77">
        <v>91.32</v>
      </c>
      <c r="AD8590" s="77">
        <v>89.32</v>
      </c>
      <c r="AH8590" s="77">
        <f>IF(AND(M8590&lt;Variables!$G$6,M8590&gt;Variables!$G$5),0,1)</f>
        <v>0</v>
      </c>
      <c r="AI8590" s="77">
        <f t="shared" si="270"/>
        <v>1</v>
      </c>
      <c r="AJ8590" s="77">
        <f>IF(I8590&gt;Variables!$G$7,0,1)</f>
        <v>1</v>
      </c>
      <c r="AK8590" s="77">
        <f>IF(F8590&gt;Variables!$G$8,0,1)</f>
        <v>0</v>
      </c>
      <c r="AL8590" s="77">
        <f>IF(G8590&gt;Variables!$G$9,0,1)</f>
        <v>1</v>
      </c>
      <c r="AM8590" s="77">
        <f>IF(AND(K8590&gt;Variables!$G$10,K8590&lt;Variables!$G$11),0,1)</f>
        <v>1</v>
      </c>
      <c r="AN8590" s="77">
        <f>IF(H8590&lt;Variables!$G$13,1,0)</f>
        <v>0</v>
      </c>
      <c r="AO8590" s="77">
        <f>IF(R8590&lt;Variables!$G$12,0,1)</f>
        <v>0</v>
      </c>
      <c r="AP8590" s="78">
        <f t="shared" si="271"/>
        <v>1</v>
      </c>
      <c r="AQ8590" s="77">
        <f>IF(V8590&lt;Variables!$G$15,1,0)</f>
        <v>1</v>
      </c>
      <c r="AR8590" s="77">
        <v>1</v>
      </c>
      <c r="AS8590" s="77">
        <v>0</v>
      </c>
      <c r="AT8590" s="77">
        <v>0</v>
      </c>
      <c r="AU8590" s="77">
        <v>0</v>
      </c>
      <c r="BA8590" s="77">
        <v>0.9</v>
      </c>
    </row>
    <row r="8591" spans="3:53" x14ac:dyDescent="0.25">
      <c r="C8591" s="77" t="s">
        <v>878</v>
      </c>
      <c r="D8591" s="77" t="s">
        <v>78</v>
      </c>
      <c r="E8591" s="77">
        <v>136.41</v>
      </c>
      <c r="F8591" s="77">
        <v>53.12</v>
      </c>
      <c r="G8591" s="77">
        <v>-3</v>
      </c>
      <c r="H8591" s="77">
        <v>5920</v>
      </c>
      <c r="I8591" s="77">
        <v>7.8330000000000002</v>
      </c>
      <c r="J8591" s="77" t="s">
        <v>74</v>
      </c>
      <c r="K8591" s="77">
        <v>42.96</v>
      </c>
      <c r="L8591" s="77">
        <v>136.45884000000001</v>
      </c>
      <c r="M8591" s="77">
        <v>-0.37728592739028177</v>
      </c>
      <c r="N8591" s="77">
        <v>136.940798</v>
      </c>
      <c r="O8591" s="77">
        <v>-0.72790433133010701</v>
      </c>
      <c r="P8591" s="77">
        <v>17037000</v>
      </c>
      <c r="Q8591" s="77">
        <v>1288000</v>
      </c>
      <c r="R8591" s="77">
        <v>13.23</v>
      </c>
      <c r="S8591" s="77">
        <v>37.485999999999997</v>
      </c>
      <c r="T8591" s="77">
        <v>10.385</v>
      </c>
      <c r="U8591" s="77">
        <v>21.946400000000001</v>
      </c>
      <c r="V8591" s="77">
        <v>2.2962042377336931</v>
      </c>
      <c r="AC8591" s="77">
        <v>136.74</v>
      </c>
      <c r="AD8591" s="77">
        <v>130.19999999999999</v>
      </c>
      <c r="AH8591" s="77">
        <f>IF(AND(M8591&lt;Variables!$G$6,M8591&gt;Variables!$G$5),0,1)</f>
        <v>1</v>
      </c>
      <c r="AI8591" s="77">
        <f t="shared" si="270"/>
        <v>1</v>
      </c>
      <c r="AJ8591" s="77">
        <f>IF(I8591&gt;Variables!$G$7,0,1)</f>
        <v>1</v>
      </c>
      <c r="AK8591" s="77">
        <f>IF(F8591&gt;Variables!$G$8,0,1)</f>
        <v>0</v>
      </c>
      <c r="AL8591" s="77">
        <f>IF(G8591&gt;Variables!$G$9,0,1)</f>
        <v>1</v>
      </c>
      <c r="AM8591" s="77">
        <f>IF(AND(K8591&gt;Variables!$G$10,K8591&lt;Variables!$G$11),0,1)</f>
        <v>1</v>
      </c>
      <c r="AN8591" s="77">
        <f>IF(H8591&lt;Variables!$G$13,1,0)</f>
        <v>0</v>
      </c>
      <c r="AO8591" s="77">
        <f>IF(R8591&lt;Variables!$G$12,0,1)</f>
        <v>1</v>
      </c>
      <c r="AP8591" s="78">
        <f t="shared" si="271"/>
        <v>0</v>
      </c>
      <c r="AQ8591" s="77">
        <f>IF(V8591&lt;Variables!$G$15,1,0)</f>
        <v>1</v>
      </c>
      <c r="AR8591" s="77">
        <v>0</v>
      </c>
      <c r="AS8591" s="77">
        <v>0</v>
      </c>
      <c r="AT8591" s="77">
        <v>1</v>
      </c>
      <c r="AU8591" s="77">
        <v>0</v>
      </c>
      <c r="BA8591" s="77">
        <v>-2.25</v>
      </c>
    </row>
    <row r="8592" spans="3:53" x14ac:dyDescent="0.25">
      <c r="C8592" s="77" t="s">
        <v>878</v>
      </c>
      <c r="D8592" s="77" t="s">
        <v>176</v>
      </c>
      <c r="E8592" s="77">
        <v>43.6</v>
      </c>
      <c r="F8592" s="77">
        <v>9.58</v>
      </c>
      <c r="G8592" s="77">
        <v>9.4600000000000009</v>
      </c>
      <c r="H8592" s="77">
        <v>2140</v>
      </c>
      <c r="I8592" s="77">
        <v>12.057</v>
      </c>
      <c r="J8592" s="77" t="s">
        <v>74</v>
      </c>
      <c r="K8592" s="77">
        <v>50.93</v>
      </c>
      <c r="L8592" s="77">
        <v>43.434668421052628</v>
      </c>
      <c r="M8592" s="77">
        <v>0.27358693704168968</v>
      </c>
      <c r="N8592" s="77">
        <v>43.674646938775517</v>
      </c>
      <c r="O8592" s="77">
        <v>-0.27738504433783939</v>
      </c>
      <c r="P8592" s="77">
        <v>2591000</v>
      </c>
      <c r="Q8592" s="77">
        <v>2594000</v>
      </c>
      <c r="R8592" s="77">
        <v>1</v>
      </c>
      <c r="S8592" s="77">
        <v>37.485999999999997</v>
      </c>
      <c r="T8592" s="77">
        <v>10.385</v>
      </c>
      <c r="U8592" s="77">
        <v>21.946400000000001</v>
      </c>
      <c r="V8592" s="77">
        <v>2.3687867288979318</v>
      </c>
      <c r="AC8592" s="77">
        <v>44.6</v>
      </c>
      <c r="AD8592" s="77">
        <v>42.87</v>
      </c>
      <c r="AH8592" s="77">
        <f>IF(AND(M8592&lt;Variables!$G$6,M8592&gt;Variables!$G$5),0,1)</f>
        <v>1</v>
      </c>
      <c r="AI8592" s="77">
        <f t="shared" si="270"/>
        <v>1</v>
      </c>
      <c r="AJ8592" s="77">
        <f>IF(I8592&gt;Variables!$G$7,0,1)</f>
        <v>1</v>
      </c>
      <c r="AK8592" s="77">
        <f>IF(F8592&gt;Variables!$G$8,0,1)</f>
        <v>0</v>
      </c>
      <c r="AL8592" s="77">
        <f>IF(G8592&gt;Variables!$G$9,0,1)</f>
        <v>1</v>
      </c>
      <c r="AM8592" s="77">
        <f>IF(AND(K8592&gt;Variables!$G$10,K8592&lt;Variables!$G$11),0,1)</f>
        <v>1</v>
      </c>
      <c r="AN8592" s="77">
        <f>IF(H8592&lt;Variables!$G$13,1,0)</f>
        <v>0</v>
      </c>
      <c r="AO8592" s="77">
        <f>IF(R8592&lt;Variables!$G$12,0,1)</f>
        <v>0</v>
      </c>
      <c r="AP8592" s="78">
        <f t="shared" si="271"/>
        <v>0</v>
      </c>
      <c r="AQ8592" s="77">
        <f>IF(V8592&lt;Variables!$G$15,1,0)</f>
        <v>1</v>
      </c>
      <c r="AR8592" s="77">
        <v>0</v>
      </c>
      <c r="AS8592" s="77">
        <v>1</v>
      </c>
      <c r="AT8592" s="77">
        <v>0</v>
      </c>
      <c r="AU8592" s="77">
        <v>0</v>
      </c>
      <c r="BA8592" s="77">
        <v>0.36</v>
      </c>
    </row>
    <row r="8593" spans="3:53" x14ac:dyDescent="0.25">
      <c r="C8593" s="77" t="s">
        <v>878</v>
      </c>
      <c r="D8593" s="77" t="s">
        <v>662</v>
      </c>
      <c r="E8593" s="77">
        <v>8.91</v>
      </c>
      <c r="F8593" s="77">
        <v>28.65</v>
      </c>
      <c r="G8593" s="77">
        <v>4.95</v>
      </c>
      <c r="H8593" s="77">
        <v>583.41</v>
      </c>
      <c r="I8593" s="77">
        <v>24.931000000000001</v>
      </c>
      <c r="J8593" s="77" t="s">
        <v>74</v>
      </c>
      <c r="K8593" s="77">
        <v>59.96</v>
      </c>
      <c r="L8593" s="77">
        <v>8.8848421052631608</v>
      </c>
      <c r="M8593" s="77">
        <v>0.1706039854986329</v>
      </c>
      <c r="N8593" s="77">
        <v>8.8708612244897953</v>
      </c>
      <c r="O8593" s="77">
        <v>0.32847741355440901</v>
      </c>
      <c r="P8593" s="77">
        <v>8140000.0000000009</v>
      </c>
      <c r="Q8593" s="77">
        <v>659720</v>
      </c>
      <c r="R8593" s="77">
        <v>12.34</v>
      </c>
      <c r="S8593" s="77">
        <v>37.485999999999997</v>
      </c>
      <c r="T8593" s="77">
        <v>10.385</v>
      </c>
      <c r="U8593" s="77">
        <v>21.946400000000001</v>
      </c>
      <c r="V8593" s="77">
        <v>2.460842561448239</v>
      </c>
      <c r="AC8593" s="77">
        <v>8.9700000000000006</v>
      </c>
      <c r="AD8593" s="77">
        <v>8.84</v>
      </c>
      <c r="AH8593" s="77">
        <f>IF(AND(M8593&lt;Variables!$G$6,M8593&gt;Variables!$G$5),0,1)</f>
        <v>1</v>
      </c>
      <c r="AI8593" s="77">
        <f t="shared" si="270"/>
        <v>0</v>
      </c>
      <c r="AJ8593" s="77">
        <f>IF(I8593&gt;Variables!$G$7,0,1)</f>
        <v>1</v>
      </c>
      <c r="AK8593" s="77">
        <f>IF(F8593&gt;Variables!$G$8,0,1)</f>
        <v>0</v>
      </c>
      <c r="AL8593" s="77">
        <f>IF(G8593&gt;Variables!$G$9,0,1)</f>
        <v>1</v>
      </c>
      <c r="AM8593" s="77">
        <f>IF(AND(K8593&gt;Variables!$G$10,K8593&lt;Variables!$G$11),0,1)</f>
        <v>1</v>
      </c>
      <c r="AN8593" s="77">
        <f>IF(H8593&lt;Variables!$G$13,1,0)</f>
        <v>1</v>
      </c>
      <c r="AO8593" s="77">
        <f>IF(R8593&lt;Variables!$G$12,0,1)</f>
        <v>1</v>
      </c>
      <c r="AP8593" s="78">
        <f t="shared" si="271"/>
        <v>0</v>
      </c>
      <c r="AQ8593" s="77">
        <f>IF(V8593&lt;Variables!$G$15,1,0)</f>
        <v>1</v>
      </c>
      <c r="AR8593" s="77">
        <v>0</v>
      </c>
      <c r="AS8593" s="77">
        <v>0</v>
      </c>
      <c r="AT8593" s="77">
        <v>0</v>
      </c>
      <c r="AU8593" s="77">
        <v>1</v>
      </c>
      <c r="BA8593" s="77">
        <v>-0.34</v>
      </c>
    </row>
    <row r="8594" spans="3:53" x14ac:dyDescent="0.25">
      <c r="C8594" s="77" t="s">
        <v>878</v>
      </c>
      <c r="D8594" s="77" t="s">
        <v>688</v>
      </c>
      <c r="E8594" s="77">
        <v>6.67</v>
      </c>
      <c r="F8594" s="77">
        <v>23.85</v>
      </c>
      <c r="G8594" s="77">
        <v>21.52</v>
      </c>
      <c r="H8594" s="77">
        <v>107.38</v>
      </c>
      <c r="I8594" s="77">
        <v>-0.315</v>
      </c>
      <c r="J8594" s="77" t="s">
        <v>74</v>
      </c>
      <c r="K8594" s="77">
        <v>59.15</v>
      </c>
      <c r="L8594" s="77">
        <v>6.4949000000000012</v>
      </c>
      <c r="M8594" s="77">
        <v>0.8483579423855423</v>
      </c>
      <c r="N8594" s="77">
        <v>6.4269759999999998</v>
      </c>
      <c r="O8594" s="77">
        <v>1.9141817240332011</v>
      </c>
      <c r="P8594" s="77">
        <v>12450000</v>
      </c>
      <c r="Q8594" s="77">
        <v>3680000</v>
      </c>
      <c r="R8594" s="77">
        <v>3.38</v>
      </c>
      <c r="S8594" s="77">
        <v>37.485999999999997</v>
      </c>
      <c r="T8594" s="77">
        <v>10.385</v>
      </c>
      <c r="U8594" s="77">
        <v>21.946400000000001</v>
      </c>
      <c r="V8594" s="77">
        <v>2.4173186651988492</v>
      </c>
      <c r="AC8594" s="77">
        <v>7.06</v>
      </c>
      <c r="AD8594" s="77">
        <v>6</v>
      </c>
      <c r="AH8594" s="77">
        <f>IF(AND(M8594&lt;Variables!$G$6,M8594&gt;Variables!$G$5),0,1)</f>
        <v>1</v>
      </c>
      <c r="AI8594" s="77">
        <f t="shared" si="270"/>
        <v>0</v>
      </c>
      <c r="AJ8594" s="77">
        <f>IF(I8594&gt;Variables!$G$7,0,1)</f>
        <v>1</v>
      </c>
      <c r="AK8594" s="77">
        <f>IF(F8594&gt;Variables!$G$8,0,1)</f>
        <v>0</v>
      </c>
      <c r="AL8594" s="77">
        <f>IF(G8594&gt;Variables!$G$9,0,1)</f>
        <v>0</v>
      </c>
      <c r="AM8594" s="77">
        <f>IF(AND(K8594&gt;Variables!$G$10,K8594&lt;Variables!$G$11),0,1)</f>
        <v>1</v>
      </c>
      <c r="AN8594" s="77">
        <f>IF(H8594&lt;Variables!$G$13,1,0)</f>
        <v>1</v>
      </c>
      <c r="AO8594" s="77">
        <f>IF(R8594&lt;Variables!$G$12,0,1)</f>
        <v>1</v>
      </c>
      <c r="AP8594" s="78">
        <f t="shared" si="271"/>
        <v>0</v>
      </c>
      <c r="AQ8594" s="77">
        <f>IF(V8594&lt;Variables!$G$15,1,0)</f>
        <v>1</v>
      </c>
      <c r="AR8594" s="77">
        <v>1</v>
      </c>
      <c r="AS8594" s="77">
        <v>0</v>
      </c>
      <c r="AT8594" s="77">
        <v>0</v>
      </c>
      <c r="AU8594" s="77">
        <v>0</v>
      </c>
      <c r="BA8594" s="77">
        <v>2</v>
      </c>
    </row>
    <row r="8595" spans="3:53" x14ac:dyDescent="0.25">
      <c r="C8595" s="77" t="s">
        <v>878</v>
      </c>
      <c r="D8595" s="77" t="s">
        <v>661</v>
      </c>
      <c r="E8595" s="77">
        <v>52.6</v>
      </c>
      <c r="F8595" s="77">
        <v>22.02</v>
      </c>
      <c r="G8595" s="77">
        <v>21.01</v>
      </c>
      <c r="H8595" s="77">
        <v>1770</v>
      </c>
      <c r="I8595" s="77">
        <v>0.46400000000000002</v>
      </c>
      <c r="J8595" s="77" t="s">
        <v>74</v>
      </c>
      <c r="K8595" s="77">
        <v>50.7</v>
      </c>
      <c r="L8595" s="77">
        <v>52.322940000000003</v>
      </c>
      <c r="M8595" s="77">
        <v>0.28106218801924387</v>
      </c>
      <c r="N8595" s="77">
        <v>52.507922000000001</v>
      </c>
      <c r="O8595" s="77">
        <v>-7.2221483074500242E-2</v>
      </c>
      <c r="P8595" s="77">
        <v>6849000</v>
      </c>
      <c r="Q8595" s="77">
        <v>2052000</v>
      </c>
      <c r="R8595" s="77">
        <v>3.34</v>
      </c>
      <c r="S8595" s="77">
        <v>37.485999999999997</v>
      </c>
      <c r="T8595" s="77">
        <v>10.385</v>
      </c>
      <c r="U8595" s="77">
        <v>21.946400000000001</v>
      </c>
      <c r="V8595" s="77">
        <v>2.3663761877921998</v>
      </c>
      <c r="AC8595" s="77">
        <v>53.15</v>
      </c>
      <c r="AD8595" s="77">
        <v>51.73</v>
      </c>
      <c r="AH8595" s="77">
        <f>IF(AND(M8595&lt;Variables!$G$6,M8595&gt;Variables!$G$5),0,1)</f>
        <v>1</v>
      </c>
      <c r="AI8595" s="77">
        <f t="shared" si="270"/>
        <v>1</v>
      </c>
      <c r="AJ8595" s="77">
        <f>IF(I8595&gt;Variables!$G$7,0,1)</f>
        <v>1</v>
      </c>
      <c r="AK8595" s="77">
        <f>IF(F8595&gt;Variables!$G$8,0,1)</f>
        <v>0</v>
      </c>
      <c r="AL8595" s="77">
        <f>IF(G8595&gt;Variables!$G$9,0,1)</f>
        <v>0</v>
      </c>
      <c r="AM8595" s="77">
        <f>IF(AND(K8595&gt;Variables!$G$10,K8595&lt;Variables!$G$11),0,1)</f>
        <v>1</v>
      </c>
      <c r="AN8595" s="77">
        <f>IF(H8595&lt;Variables!$G$13,1,0)</f>
        <v>0</v>
      </c>
      <c r="AO8595" s="77">
        <f>IF(R8595&lt;Variables!$G$12,0,1)</f>
        <v>1</v>
      </c>
      <c r="AP8595" s="78">
        <f t="shared" si="271"/>
        <v>0</v>
      </c>
      <c r="AQ8595" s="77">
        <f>IF(V8595&lt;Variables!$G$15,1,0)</f>
        <v>1</v>
      </c>
      <c r="AR8595" s="77">
        <v>0</v>
      </c>
      <c r="AS8595" s="77">
        <v>0</v>
      </c>
      <c r="AT8595" s="77">
        <v>0</v>
      </c>
      <c r="AU8595" s="77">
        <v>1</v>
      </c>
      <c r="BA8595" s="77">
        <v>-1.1499999999999999</v>
      </c>
    </row>
    <row r="8596" spans="3:53" x14ac:dyDescent="0.25">
      <c r="C8596" s="77" t="s">
        <v>878</v>
      </c>
      <c r="D8596" s="77" t="s">
        <v>670</v>
      </c>
      <c r="E8596" s="77">
        <v>12.19</v>
      </c>
      <c r="F8596" s="77">
        <v>10.82</v>
      </c>
      <c r="G8596" s="77">
        <v>-2.3199999999999998</v>
      </c>
      <c r="H8596" s="77">
        <v>-99999</v>
      </c>
      <c r="I8596" s="77">
        <v>485.25099999999998</v>
      </c>
      <c r="J8596" s="77" t="s">
        <v>75</v>
      </c>
      <c r="K8596" s="77">
        <v>71.209999999999994</v>
      </c>
      <c r="L8596" s="77">
        <v>-99999</v>
      </c>
      <c r="M8596" s="77">
        <v>-99999</v>
      </c>
      <c r="N8596" s="77">
        <v>12.19</v>
      </c>
      <c r="O8596" s="77">
        <v>0</v>
      </c>
      <c r="P8596" s="77">
        <v>168375</v>
      </c>
      <c r="Q8596" s="77">
        <v>18826</v>
      </c>
      <c r="R8596" s="77">
        <v>8.94</v>
      </c>
      <c r="S8596" s="77">
        <v>37.485999999999997</v>
      </c>
      <c r="T8596" s="77">
        <v>10.385</v>
      </c>
      <c r="U8596" s="77">
        <v>21.946400000000001</v>
      </c>
      <c r="V8596" s="77">
        <v>-99999</v>
      </c>
      <c r="AC8596" s="77">
        <v>-99999</v>
      </c>
      <c r="AD8596" s="77">
        <v>-99999</v>
      </c>
      <c r="AH8596" s="77">
        <f>IF(AND(M8596&lt;Variables!$G$6,M8596&gt;Variables!$G$5),0,1)</f>
        <v>1</v>
      </c>
      <c r="AI8596" s="77">
        <f t="shared" si="270"/>
        <v>1</v>
      </c>
      <c r="AJ8596" s="77">
        <f>IF(I8596&gt;Variables!$G$7,0,1)</f>
        <v>0</v>
      </c>
      <c r="AK8596" s="77">
        <f>IF(F8596&gt;Variables!$G$8,0,1)</f>
        <v>0</v>
      </c>
      <c r="AL8596" s="77">
        <f>IF(G8596&gt;Variables!$G$9,0,1)</f>
        <v>1</v>
      </c>
      <c r="AM8596" s="77">
        <f>IF(AND(K8596&gt;Variables!$G$10,K8596&lt;Variables!$G$11),0,1)</f>
        <v>1</v>
      </c>
      <c r="AN8596" s="77">
        <f>IF(H8596&lt;Variables!$G$13,1,0)</f>
        <v>1</v>
      </c>
      <c r="AO8596" s="77">
        <f>IF(R8596&lt;Variables!$G$12,0,1)</f>
        <v>1</v>
      </c>
      <c r="AP8596" s="78">
        <f t="shared" si="271"/>
        <v>1</v>
      </c>
      <c r="AQ8596" s="77">
        <f>IF(V8596&lt;Variables!$G$15,1,0)</f>
        <v>1</v>
      </c>
      <c r="AR8596" s="77">
        <v>0</v>
      </c>
      <c r="AS8596" s="77">
        <v>0</v>
      </c>
      <c r="AT8596" s="77">
        <v>0</v>
      </c>
      <c r="AU8596" s="77">
        <v>0</v>
      </c>
      <c r="BA8596" s="77">
        <v>0</v>
      </c>
    </row>
    <row r="8597" spans="3:53" x14ac:dyDescent="0.25">
      <c r="C8597" s="77" t="s">
        <v>878</v>
      </c>
      <c r="D8597" s="77" t="s">
        <v>701</v>
      </c>
      <c r="E8597" s="77">
        <v>34.700000000000003</v>
      </c>
      <c r="F8597" s="77">
        <v>9.33</v>
      </c>
      <c r="G8597" s="77">
        <v>8.2200000000000006</v>
      </c>
      <c r="H8597" s="77">
        <v>9770</v>
      </c>
      <c r="I8597" s="77">
        <v>41.975999999999999</v>
      </c>
      <c r="J8597" s="77" t="s">
        <v>74</v>
      </c>
      <c r="K8597" s="77">
        <v>42.45</v>
      </c>
      <c r="L8597" s="77">
        <v>34.781379999999999</v>
      </c>
      <c r="M8597" s="77">
        <v>-0.43523287460128401</v>
      </c>
      <c r="N8597" s="77">
        <v>34.721248000000003</v>
      </c>
      <c r="O8597" s="77">
        <v>-0.26280161358255388</v>
      </c>
      <c r="P8597" s="77">
        <v>5002000</v>
      </c>
      <c r="Q8597" s="77">
        <v>6712000</v>
      </c>
      <c r="R8597" s="77">
        <v>0.75</v>
      </c>
      <c r="S8597" s="77">
        <v>37.485999999999997</v>
      </c>
      <c r="T8597" s="77">
        <v>10.385</v>
      </c>
      <c r="U8597" s="77">
        <v>21.946400000000001</v>
      </c>
      <c r="V8597" s="77">
        <v>2.2906080630486771</v>
      </c>
      <c r="AC8597" s="77">
        <v>35.020000000000003</v>
      </c>
      <c r="AD8597" s="77">
        <v>34.44</v>
      </c>
      <c r="AH8597" s="77">
        <f>IF(AND(M8597&lt;Variables!$G$6,M8597&gt;Variables!$G$5),0,1)</f>
        <v>1</v>
      </c>
      <c r="AI8597" s="77">
        <f t="shared" si="270"/>
        <v>0</v>
      </c>
      <c r="AJ8597" s="77">
        <f>IF(I8597&gt;Variables!$G$7,0,1)</f>
        <v>1</v>
      </c>
      <c r="AK8597" s="77">
        <f>IF(F8597&gt;Variables!$G$8,0,1)</f>
        <v>0</v>
      </c>
      <c r="AL8597" s="77">
        <f>IF(G8597&gt;Variables!$G$9,0,1)</f>
        <v>1</v>
      </c>
      <c r="AM8597" s="77">
        <f>IF(AND(K8597&gt;Variables!$G$10,K8597&lt;Variables!$G$11),0,1)</f>
        <v>1</v>
      </c>
      <c r="AN8597" s="77">
        <f>IF(H8597&lt;Variables!$G$13,1,0)</f>
        <v>0</v>
      </c>
      <c r="AO8597" s="77">
        <f>IF(R8597&lt;Variables!$G$12,0,1)</f>
        <v>0</v>
      </c>
      <c r="AP8597" s="78">
        <f t="shared" si="271"/>
        <v>0</v>
      </c>
      <c r="AQ8597" s="77">
        <f>IF(V8597&lt;Variables!$G$15,1,0)</f>
        <v>1</v>
      </c>
      <c r="AR8597" s="77">
        <v>0</v>
      </c>
      <c r="AS8597" s="77">
        <v>1</v>
      </c>
      <c r="AT8597" s="77">
        <v>0</v>
      </c>
      <c r="AU8597" s="77">
        <v>0</v>
      </c>
      <c r="BA8597" s="77">
        <v>0.3</v>
      </c>
    </row>
    <row r="8598" spans="3:53" x14ac:dyDescent="0.25">
      <c r="C8598" s="77" t="s">
        <v>878</v>
      </c>
      <c r="D8598" s="77" t="s">
        <v>177</v>
      </c>
      <c r="E8598" s="77">
        <v>61.93</v>
      </c>
      <c r="F8598" s="77">
        <v>10.02</v>
      </c>
      <c r="G8598" s="77">
        <v>8.51</v>
      </c>
      <c r="H8598" s="77">
        <v>11300</v>
      </c>
      <c r="I8598" s="77">
        <v>397.31599999999997</v>
      </c>
      <c r="J8598" s="77" t="s">
        <v>74</v>
      </c>
      <c r="K8598" s="77">
        <v>46.12</v>
      </c>
      <c r="L8598" s="77">
        <v>62.322175000000001</v>
      </c>
      <c r="M8598" s="77">
        <v>-0.91006932925559625</v>
      </c>
      <c r="N8598" s="77">
        <v>61.665444000000008</v>
      </c>
      <c r="O8598" s="77">
        <v>0.14522882540178361</v>
      </c>
      <c r="P8598" s="77">
        <v>995292</v>
      </c>
      <c r="Q8598" s="77">
        <v>1776000</v>
      </c>
      <c r="R8598" s="77">
        <v>0.56000000000000005</v>
      </c>
      <c r="S8598" s="77">
        <v>37.485999999999997</v>
      </c>
      <c r="T8598" s="77">
        <v>10.385</v>
      </c>
      <c r="U8598" s="77">
        <v>21.946400000000001</v>
      </c>
      <c r="V8598" s="77">
        <v>2.3402672752958318</v>
      </c>
      <c r="AC8598" s="77">
        <v>65.569999999999993</v>
      </c>
      <c r="AD8598" s="77">
        <v>61.49</v>
      </c>
      <c r="AH8598" s="77">
        <f>IF(AND(M8598&lt;Variables!$G$6,M8598&gt;Variables!$G$5),0,1)</f>
        <v>1</v>
      </c>
      <c r="AI8598" s="77">
        <f t="shared" si="270"/>
        <v>0</v>
      </c>
      <c r="AJ8598" s="77">
        <f>IF(I8598&gt;Variables!$G$7,0,1)</f>
        <v>0</v>
      </c>
      <c r="AK8598" s="77">
        <f>IF(F8598&gt;Variables!$G$8,0,1)</f>
        <v>0</v>
      </c>
      <c r="AL8598" s="77">
        <f>IF(G8598&gt;Variables!$G$9,0,1)</f>
        <v>1</v>
      </c>
      <c r="AM8598" s="77">
        <f>IF(AND(K8598&gt;Variables!$G$10,K8598&lt;Variables!$G$11),0,1)</f>
        <v>1</v>
      </c>
      <c r="AN8598" s="77">
        <f>IF(H8598&lt;Variables!$G$13,1,0)</f>
        <v>0</v>
      </c>
      <c r="AO8598" s="77">
        <f>IF(R8598&lt;Variables!$G$12,0,1)</f>
        <v>0</v>
      </c>
      <c r="AP8598" s="78">
        <f t="shared" si="271"/>
        <v>0</v>
      </c>
      <c r="AQ8598" s="77">
        <f>IF(V8598&lt;Variables!$G$15,1,0)</f>
        <v>1</v>
      </c>
      <c r="AR8598" s="77">
        <v>1</v>
      </c>
      <c r="AS8598" s="77">
        <v>0</v>
      </c>
      <c r="AT8598" s="77">
        <v>0</v>
      </c>
      <c r="AU8598" s="77">
        <v>0</v>
      </c>
      <c r="BA8598" s="77">
        <v>0.97</v>
      </c>
    </row>
    <row r="8599" spans="3:53" x14ac:dyDescent="0.25">
      <c r="C8599" s="77" t="s">
        <v>878</v>
      </c>
      <c r="D8599" s="77" t="s">
        <v>581</v>
      </c>
      <c r="E8599" s="77">
        <v>109.01</v>
      </c>
      <c r="F8599" s="77">
        <v>15.79</v>
      </c>
      <c r="G8599" s="77">
        <v>-1.41</v>
      </c>
      <c r="H8599" s="77">
        <v>5880</v>
      </c>
      <c r="I8599" s="77">
        <v>43.817</v>
      </c>
      <c r="J8599" s="77" t="s">
        <v>74</v>
      </c>
      <c r="K8599" s="77">
        <v>51.02</v>
      </c>
      <c r="L8599" s="77">
        <v>108.91372777777779</v>
      </c>
      <c r="M8599" s="77">
        <v>2.412204848577269E-2</v>
      </c>
      <c r="N8599" s="77">
        <v>109.1174895833333</v>
      </c>
      <c r="O8599" s="77">
        <v>-0.16265915208559761</v>
      </c>
      <c r="P8599" s="77">
        <v>2194000</v>
      </c>
      <c r="Q8599" s="77">
        <v>826738</v>
      </c>
      <c r="R8599" s="77">
        <v>2.65</v>
      </c>
      <c r="S8599" s="77">
        <v>37.485999999999997</v>
      </c>
      <c r="T8599" s="77">
        <v>10.385</v>
      </c>
      <c r="U8599" s="77">
        <v>21.946400000000001</v>
      </c>
      <c r="V8599" s="77">
        <v>2.376868968973822</v>
      </c>
      <c r="AC8599" s="77">
        <v>109.265</v>
      </c>
      <c r="AD8599" s="77">
        <v>107.33</v>
      </c>
      <c r="AH8599" s="77">
        <f>IF(AND(M8599&lt;Variables!$G$6,M8599&gt;Variables!$G$5),0,1)</f>
        <v>1</v>
      </c>
      <c r="AI8599" s="77">
        <f t="shared" si="270"/>
        <v>1</v>
      </c>
      <c r="AJ8599" s="77">
        <f>IF(I8599&gt;Variables!$G$7,0,1)</f>
        <v>1</v>
      </c>
      <c r="AK8599" s="77">
        <f>IF(F8599&gt;Variables!$G$8,0,1)</f>
        <v>0</v>
      </c>
      <c r="AL8599" s="77">
        <f>IF(G8599&gt;Variables!$G$9,0,1)</f>
        <v>1</v>
      </c>
      <c r="AM8599" s="77">
        <f>IF(AND(K8599&gt;Variables!$G$10,K8599&lt;Variables!$G$11),0,1)</f>
        <v>1</v>
      </c>
      <c r="AN8599" s="77">
        <f>IF(H8599&lt;Variables!$G$13,1,0)</f>
        <v>0</v>
      </c>
      <c r="AO8599" s="77">
        <f>IF(R8599&lt;Variables!$G$12,0,1)</f>
        <v>1</v>
      </c>
      <c r="AP8599" s="78">
        <f t="shared" si="271"/>
        <v>0</v>
      </c>
      <c r="AQ8599" s="77">
        <f>IF(V8599&lt;Variables!$G$15,1,0)</f>
        <v>1</v>
      </c>
      <c r="AR8599" s="77">
        <v>0</v>
      </c>
      <c r="AS8599" s="77">
        <v>0</v>
      </c>
      <c r="AT8599" s="77">
        <v>0</v>
      </c>
      <c r="AU8599" s="77">
        <v>1</v>
      </c>
      <c r="BA8599" s="77">
        <v>-0.53</v>
      </c>
    </row>
    <row r="8600" spans="3:53" x14ac:dyDescent="0.25">
      <c r="C8600" s="77" t="s">
        <v>878</v>
      </c>
      <c r="D8600" s="77" t="s">
        <v>649</v>
      </c>
      <c r="E8600" s="77">
        <v>66.58</v>
      </c>
      <c r="F8600" s="77">
        <v>13.37</v>
      </c>
      <c r="G8600" s="77">
        <v>10.88</v>
      </c>
      <c r="H8600" s="77">
        <v>4150</v>
      </c>
      <c r="I8600" s="77">
        <v>-7.085</v>
      </c>
      <c r="J8600" s="77" t="s">
        <v>74</v>
      </c>
      <c r="K8600" s="77">
        <v>42.48</v>
      </c>
      <c r="L8600" s="77">
        <v>66.566220000000001</v>
      </c>
      <c r="M8600" s="77">
        <v>-5.8918772915151643E-2</v>
      </c>
      <c r="N8600" s="77">
        <v>67.129748000000006</v>
      </c>
      <c r="O8600" s="77">
        <v>-0.89788509261200466</v>
      </c>
      <c r="P8600" s="77">
        <v>4673000</v>
      </c>
      <c r="Q8600" s="77">
        <v>2787000</v>
      </c>
      <c r="R8600" s="77">
        <v>1.68</v>
      </c>
      <c r="S8600" s="77">
        <v>37.485999999999997</v>
      </c>
      <c r="T8600" s="77">
        <v>10.385</v>
      </c>
      <c r="U8600" s="77">
        <v>21.946400000000001</v>
      </c>
      <c r="V8600" s="77">
        <v>2.2893451043261281</v>
      </c>
      <c r="AC8600" s="77">
        <v>67.38</v>
      </c>
      <c r="AD8600" s="77">
        <v>65.63</v>
      </c>
      <c r="AH8600" s="77">
        <f>IF(AND(M8600&lt;Variables!$G$6,M8600&gt;Variables!$G$5),0,1)</f>
        <v>1</v>
      </c>
      <c r="AI8600" s="77">
        <f t="shared" si="270"/>
        <v>1</v>
      </c>
      <c r="AJ8600" s="77">
        <f>IF(I8600&gt;Variables!$G$7,0,1)</f>
        <v>1</v>
      </c>
      <c r="AK8600" s="77">
        <f>IF(F8600&gt;Variables!$G$8,0,1)</f>
        <v>0</v>
      </c>
      <c r="AL8600" s="77">
        <f>IF(G8600&gt;Variables!$G$9,0,1)</f>
        <v>0</v>
      </c>
      <c r="AM8600" s="77">
        <f>IF(AND(K8600&gt;Variables!$G$10,K8600&lt;Variables!$G$11),0,1)</f>
        <v>1</v>
      </c>
      <c r="AN8600" s="77">
        <f>IF(H8600&lt;Variables!$G$13,1,0)</f>
        <v>0</v>
      </c>
      <c r="AO8600" s="77">
        <f>IF(R8600&lt;Variables!$G$12,0,1)</f>
        <v>0</v>
      </c>
      <c r="AP8600" s="78">
        <f t="shared" si="271"/>
        <v>0</v>
      </c>
      <c r="AQ8600" s="77">
        <f>IF(V8600&lt;Variables!$G$15,1,0)</f>
        <v>1</v>
      </c>
      <c r="AR8600" s="77">
        <v>0</v>
      </c>
      <c r="AS8600" s="77">
        <v>1</v>
      </c>
      <c r="AT8600" s="77">
        <v>0</v>
      </c>
      <c r="AU8600" s="77">
        <v>0</v>
      </c>
      <c r="BA8600" s="77">
        <v>-0.46</v>
      </c>
    </row>
    <row r="8601" spans="3:53" x14ac:dyDescent="0.25">
      <c r="C8601" s="77" t="s">
        <v>878</v>
      </c>
      <c r="D8601" s="77" t="s">
        <v>705</v>
      </c>
      <c r="E8601" s="77">
        <v>617.05999999999995</v>
      </c>
      <c r="F8601" s="77">
        <v>11.95</v>
      </c>
      <c r="G8601" s="77">
        <v>7.97</v>
      </c>
      <c r="H8601" s="77">
        <v>5670</v>
      </c>
      <c r="I8601" s="77">
        <v>-28.805</v>
      </c>
      <c r="J8601" s="77" t="s">
        <v>74</v>
      </c>
      <c r="K8601" s="77">
        <v>43.47</v>
      </c>
      <c r="L8601" s="77">
        <v>617.80085789473685</v>
      </c>
      <c r="M8601" s="77">
        <v>-0.32710506450627153</v>
      </c>
      <c r="N8601" s="77">
        <v>617.97958163265298</v>
      </c>
      <c r="O8601" s="77">
        <v>-0.35593111779549208</v>
      </c>
      <c r="P8601" s="77">
        <v>1145000</v>
      </c>
      <c r="Q8601" s="77">
        <v>748460</v>
      </c>
      <c r="R8601" s="77">
        <v>1.53</v>
      </c>
      <c r="S8601" s="77">
        <v>37.485999999999997</v>
      </c>
      <c r="T8601" s="77">
        <v>10.385</v>
      </c>
      <c r="U8601" s="77">
        <v>21.946400000000001</v>
      </c>
      <c r="V8601" s="77">
        <v>2.3016851750234619</v>
      </c>
      <c r="AC8601" s="77">
        <v>629.51</v>
      </c>
      <c r="AD8601" s="77">
        <v>613</v>
      </c>
      <c r="AH8601" s="77">
        <f>IF(AND(M8601&lt;Variables!$G$6,M8601&gt;Variables!$G$5),0,1)</f>
        <v>1</v>
      </c>
      <c r="AI8601" s="77">
        <f t="shared" si="270"/>
        <v>1</v>
      </c>
      <c r="AJ8601" s="77">
        <f>IF(I8601&gt;Variables!$G$7,0,1)</f>
        <v>1</v>
      </c>
      <c r="AK8601" s="77">
        <f>IF(F8601&gt;Variables!$G$8,0,1)</f>
        <v>0</v>
      </c>
      <c r="AL8601" s="77">
        <f>IF(G8601&gt;Variables!$G$9,0,1)</f>
        <v>1</v>
      </c>
      <c r="AM8601" s="77">
        <f>IF(AND(K8601&gt;Variables!$G$10,K8601&lt;Variables!$G$11),0,1)</f>
        <v>1</v>
      </c>
      <c r="AN8601" s="77">
        <f>IF(H8601&lt;Variables!$G$13,1,0)</f>
        <v>0</v>
      </c>
      <c r="AO8601" s="77">
        <f>IF(R8601&lt;Variables!$G$12,0,1)</f>
        <v>0</v>
      </c>
      <c r="AP8601" s="78">
        <f t="shared" si="271"/>
        <v>0</v>
      </c>
      <c r="AQ8601" s="77">
        <f>IF(V8601&lt;Variables!$G$15,1,0)</f>
        <v>1</v>
      </c>
      <c r="AR8601" s="77">
        <v>1</v>
      </c>
      <c r="AS8601" s="77">
        <v>0</v>
      </c>
      <c r="AT8601" s="77">
        <v>0</v>
      </c>
      <c r="AU8601" s="77">
        <v>0</v>
      </c>
      <c r="BA8601" s="77">
        <v>0.71</v>
      </c>
    </row>
    <row r="8602" spans="3:53" x14ac:dyDescent="0.25">
      <c r="C8602" s="77" t="s">
        <v>878</v>
      </c>
      <c r="D8602" s="77" t="s">
        <v>707</v>
      </c>
      <c r="E8602" s="77">
        <v>3.53</v>
      </c>
      <c r="F8602" s="77">
        <v>15</v>
      </c>
      <c r="G8602" s="77">
        <v>8.6999999999999993</v>
      </c>
      <c r="H8602" s="77">
        <v>-99999</v>
      </c>
      <c r="I8602" s="77">
        <v>-16.594999999999999</v>
      </c>
      <c r="J8602" s="77" t="s">
        <v>75</v>
      </c>
      <c r="K8602" s="77">
        <v>52.77</v>
      </c>
      <c r="L8602" s="77">
        <v>3.569722222222222</v>
      </c>
      <c r="M8602" s="77">
        <v>-1.953155396467195</v>
      </c>
      <c r="N8602" s="77">
        <v>3.6422916666666669</v>
      </c>
      <c r="O8602" s="77">
        <v>-3.906652176399938</v>
      </c>
      <c r="P8602" s="77">
        <v>82781</v>
      </c>
      <c r="Q8602" s="77">
        <v>17800</v>
      </c>
      <c r="R8602" s="77">
        <v>4.6500000000000004</v>
      </c>
      <c r="S8602" s="77">
        <v>37.485999999999997</v>
      </c>
      <c r="T8602" s="77">
        <v>10.385</v>
      </c>
      <c r="U8602" s="77">
        <v>21.946400000000001</v>
      </c>
      <c r="V8602" s="77">
        <v>2.462104014722589</v>
      </c>
      <c r="AC8602" s="77">
        <v>3.6</v>
      </c>
      <c r="AD8602" s="77">
        <v>3.3</v>
      </c>
      <c r="AH8602" s="77">
        <f>IF(AND(M8602&lt;Variables!$G$6,M8602&gt;Variables!$G$5),0,1)</f>
        <v>0</v>
      </c>
      <c r="AI8602" s="77">
        <f t="shared" si="270"/>
        <v>1</v>
      </c>
      <c r="AJ8602" s="77">
        <f>IF(I8602&gt;Variables!$G$7,0,1)</f>
        <v>1</v>
      </c>
      <c r="AK8602" s="77">
        <f>IF(F8602&gt;Variables!$G$8,0,1)</f>
        <v>0</v>
      </c>
      <c r="AL8602" s="77">
        <f>IF(G8602&gt;Variables!$G$9,0,1)</f>
        <v>1</v>
      </c>
      <c r="AM8602" s="77">
        <f>IF(AND(K8602&gt;Variables!$G$10,K8602&lt;Variables!$G$11),0,1)</f>
        <v>1</v>
      </c>
      <c r="AN8602" s="77">
        <f>IF(H8602&lt;Variables!$G$13,1,0)</f>
        <v>1</v>
      </c>
      <c r="AO8602" s="77">
        <f>IF(R8602&lt;Variables!$G$12,0,1)</f>
        <v>1</v>
      </c>
      <c r="AP8602" s="78">
        <f t="shared" si="271"/>
        <v>1</v>
      </c>
      <c r="AQ8602" s="77">
        <f>IF(V8602&lt;Variables!$G$15,1,0)</f>
        <v>1</v>
      </c>
      <c r="AR8602" s="77">
        <v>0</v>
      </c>
      <c r="AS8602" s="77">
        <v>0</v>
      </c>
      <c r="AT8602" s="77">
        <v>1</v>
      </c>
      <c r="AU8602" s="77">
        <v>0</v>
      </c>
      <c r="BA8602" s="77">
        <v>-2.25</v>
      </c>
    </row>
    <row r="8603" spans="3:53" x14ac:dyDescent="0.25">
      <c r="C8603" s="77" t="s">
        <v>878</v>
      </c>
      <c r="D8603" s="77" t="s">
        <v>192</v>
      </c>
      <c r="E8603" s="77">
        <v>30.51</v>
      </c>
      <c r="F8603" s="77">
        <v>22.59</v>
      </c>
      <c r="G8603" s="77">
        <v>2.19</v>
      </c>
      <c r="H8603" s="77">
        <v>1750</v>
      </c>
      <c r="I8603" s="77">
        <v>184.97499999999999</v>
      </c>
      <c r="J8603" s="77" t="s">
        <v>75</v>
      </c>
      <c r="K8603" s="77">
        <v>47.88</v>
      </c>
      <c r="L8603" s="77">
        <v>30.454599999999999</v>
      </c>
      <c r="M8603" s="77">
        <v>-0.34346207141120821</v>
      </c>
      <c r="N8603" s="77">
        <v>30.301781999999999</v>
      </c>
      <c r="O8603" s="77">
        <v>0.15912595503458679</v>
      </c>
      <c r="P8603" s="77">
        <v>10397000</v>
      </c>
      <c r="Q8603" s="77">
        <v>1926000</v>
      </c>
      <c r="R8603" s="77">
        <v>5.4</v>
      </c>
      <c r="S8603" s="77">
        <v>37.485999999999997</v>
      </c>
      <c r="T8603" s="77">
        <v>10.385</v>
      </c>
      <c r="U8603" s="77">
        <v>21.946400000000001</v>
      </c>
      <c r="V8603" s="77">
        <v>2.3518639467167519</v>
      </c>
      <c r="AC8603" s="77">
        <v>31.5</v>
      </c>
      <c r="AD8603" s="77">
        <v>28.75</v>
      </c>
      <c r="AH8603" s="77">
        <f>IF(AND(M8603&lt;Variables!$G$6,M8603&gt;Variables!$G$5),0,1)</f>
        <v>1</v>
      </c>
      <c r="AI8603" s="77">
        <f t="shared" si="270"/>
        <v>0</v>
      </c>
      <c r="AJ8603" s="77">
        <f>IF(I8603&gt;Variables!$G$7,0,1)</f>
        <v>0</v>
      </c>
      <c r="AK8603" s="77">
        <f>IF(F8603&gt;Variables!$G$8,0,1)</f>
        <v>0</v>
      </c>
      <c r="AL8603" s="77">
        <f>IF(G8603&gt;Variables!$G$9,0,1)</f>
        <v>1</v>
      </c>
      <c r="AM8603" s="77">
        <f>IF(AND(K8603&gt;Variables!$G$10,K8603&lt;Variables!$G$11),0,1)</f>
        <v>1</v>
      </c>
      <c r="AN8603" s="77">
        <f>IF(H8603&lt;Variables!$G$13,1,0)</f>
        <v>0</v>
      </c>
      <c r="AO8603" s="77">
        <f>IF(R8603&lt;Variables!$G$12,0,1)</f>
        <v>1</v>
      </c>
      <c r="AP8603" s="78">
        <f t="shared" si="271"/>
        <v>1</v>
      </c>
      <c r="AQ8603" s="77">
        <f>IF(V8603&lt;Variables!$G$15,1,0)</f>
        <v>1</v>
      </c>
      <c r="AR8603" s="77">
        <v>1</v>
      </c>
      <c r="AS8603" s="77">
        <v>0</v>
      </c>
      <c r="AT8603" s="77">
        <v>0</v>
      </c>
      <c r="AU8603" s="77">
        <v>0</v>
      </c>
      <c r="BA8603" s="77">
        <v>2</v>
      </c>
    </row>
    <row r="8604" spans="3:53" x14ac:dyDescent="0.25">
      <c r="C8604" s="77" t="s">
        <v>878</v>
      </c>
      <c r="D8604" s="77" t="s">
        <v>659</v>
      </c>
      <c r="E8604" s="77">
        <v>45.22</v>
      </c>
      <c r="F8604" s="77">
        <v>11.7</v>
      </c>
      <c r="G8604" s="77">
        <v>8.67</v>
      </c>
      <c r="H8604" s="77">
        <v>2320</v>
      </c>
      <c r="I8604" s="77">
        <v>-24.538</v>
      </c>
      <c r="J8604" s="77" t="s">
        <v>74</v>
      </c>
      <c r="K8604" s="77">
        <v>48.93</v>
      </c>
      <c r="L8604" s="77">
        <v>45.126360000000012</v>
      </c>
      <c r="M8604" s="77">
        <v>3.0226235840859341E-2</v>
      </c>
      <c r="N8604" s="77">
        <v>45.115175999999991</v>
      </c>
      <c r="O8604" s="77">
        <v>5.5023613340241681E-2</v>
      </c>
      <c r="P8604" s="77">
        <v>2745000</v>
      </c>
      <c r="Q8604" s="77">
        <v>1694000</v>
      </c>
      <c r="R8604" s="77">
        <v>1.62</v>
      </c>
      <c r="S8604" s="77">
        <v>37.485999999999997</v>
      </c>
      <c r="T8604" s="77">
        <v>10.385</v>
      </c>
      <c r="U8604" s="77">
        <v>21.946400000000001</v>
      </c>
      <c r="V8604" s="77">
        <v>2.3552223217730841</v>
      </c>
      <c r="AC8604" s="77">
        <v>45.52</v>
      </c>
      <c r="AD8604" s="77">
        <v>44.93</v>
      </c>
      <c r="AH8604" s="77">
        <f>IF(AND(M8604&lt;Variables!$G$6,M8604&gt;Variables!$G$5),0,1)</f>
        <v>1</v>
      </c>
      <c r="AI8604" s="77">
        <f t="shared" si="270"/>
        <v>0</v>
      </c>
      <c r="AJ8604" s="77">
        <f>IF(I8604&gt;Variables!$G$7,0,1)</f>
        <v>1</v>
      </c>
      <c r="AK8604" s="77">
        <f>IF(F8604&gt;Variables!$G$8,0,1)</f>
        <v>0</v>
      </c>
      <c r="AL8604" s="77">
        <f>IF(G8604&gt;Variables!$G$9,0,1)</f>
        <v>1</v>
      </c>
      <c r="AM8604" s="77">
        <f>IF(AND(K8604&gt;Variables!$G$10,K8604&lt;Variables!$G$11),0,1)</f>
        <v>1</v>
      </c>
      <c r="AN8604" s="77">
        <f>IF(H8604&lt;Variables!$G$13,1,0)</f>
        <v>0</v>
      </c>
      <c r="AO8604" s="77">
        <f>IF(R8604&lt;Variables!$G$12,0,1)</f>
        <v>0</v>
      </c>
      <c r="AP8604" s="78">
        <f t="shared" si="271"/>
        <v>0</v>
      </c>
      <c r="AQ8604" s="77">
        <f>IF(V8604&lt;Variables!$G$15,1,0)</f>
        <v>1</v>
      </c>
      <c r="AR8604" s="77">
        <v>0</v>
      </c>
      <c r="AS8604" s="77">
        <v>1</v>
      </c>
      <c r="AT8604" s="77">
        <v>0</v>
      </c>
      <c r="AU8604" s="77">
        <v>0</v>
      </c>
      <c r="BA8604" s="77">
        <v>0.5</v>
      </c>
    </row>
    <row r="8605" spans="3:53" x14ac:dyDescent="0.25">
      <c r="C8605" s="77" t="s">
        <v>878</v>
      </c>
      <c r="D8605" s="77" t="s">
        <v>667</v>
      </c>
      <c r="E8605" s="77">
        <v>86.31</v>
      </c>
      <c r="F8605" s="77">
        <v>79.66</v>
      </c>
      <c r="G8605" s="77">
        <v>1.1599999999999999</v>
      </c>
      <c r="H8605" s="77">
        <v>-99999</v>
      </c>
      <c r="I8605" s="77">
        <v>7.9000000000000001E-2</v>
      </c>
      <c r="J8605" s="77" t="s">
        <v>74</v>
      </c>
      <c r="K8605" s="77">
        <v>75.47</v>
      </c>
      <c r="L8605" s="77">
        <v>86.234999999999999</v>
      </c>
      <c r="M8605" s="77">
        <v>0</v>
      </c>
      <c r="N8605" s="77">
        <v>86.166899999999998</v>
      </c>
      <c r="O8605" s="77">
        <v>7.9032667996645073E-2</v>
      </c>
      <c r="P8605" s="77">
        <v>46227</v>
      </c>
      <c r="Q8605" s="77">
        <v>530</v>
      </c>
      <c r="R8605" s="77">
        <v>87.22</v>
      </c>
      <c r="S8605" s="77">
        <v>37.485999999999997</v>
      </c>
      <c r="T8605" s="77">
        <v>10.385</v>
      </c>
      <c r="U8605" s="77">
        <v>21.946400000000001</v>
      </c>
      <c r="V8605" s="77">
        <v>2.6308691999999998</v>
      </c>
      <c r="AC8605" s="77">
        <v>86.5</v>
      </c>
      <c r="AD8605" s="77">
        <v>86.05</v>
      </c>
      <c r="AH8605" s="77">
        <f>IF(AND(M8605&lt;Variables!$G$6,M8605&gt;Variables!$G$5),0,1)</f>
        <v>1</v>
      </c>
      <c r="AI8605" s="77">
        <f t="shared" si="270"/>
        <v>0</v>
      </c>
      <c r="AJ8605" s="77">
        <f>IF(I8605&gt;Variables!$G$7,0,1)</f>
        <v>1</v>
      </c>
      <c r="AK8605" s="77">
        <f>IF(F8605&gt;Variables!$G$8,0,1)</f>
        <v>0</v>
      </c>
      <c r="AL8605" s="77">
        <f>IF(G8605&gt;Variables!$G$9,0,1)</f>
        <v>1</v>
      </c>
      <c r="AM8605" s="77">
        <f>IF(AND(K8605&gt;Variables!$G$10,K8605&lt;Variables!$G$11),0,1)</f>
        <v>1</v>
      </c>
      <c r="AN8605" s="77">
        <f>IF(H8605&lt;Variables!$G$13,1,0)</f>
        <v>1</v>
      </c>
      <c r="AO8605" s="77">
        <f>IF(R8605&lt;Variables!$G$12,0,1)</f>
        <v>1</v>
      </c>
      <c r="AP8605" s="78">
        <f t="shared" si="271"/>
        <v>0</v>
      </c>
      <c r="AQ8605" s="77">
        <f>IF(V8605&lt;Variables!$G$15,1,0)</f>
        <v>1</v>
      </c>
      <c r="AR8605" s="77">
        <v>0</v>
      </c>
      <c r="AS8605" s="77">
        <v>0</v>
      </c>
      <c r="AT8605" s="77">
        <v>0</v>
      </c>
      <c r="AU8605" s="77">
        <v>0</v>
      </c>
      <c r="BA8605" s="77">
        <v>0</v>
      </c>
    </row>
    <row r="8606" spans="3:53" x14ac:dyDescent="0.25">
      <c r="C8606" s="77" t="s">
        <v>878</v>
      </c>
      <c r="D8606" s="77" t="s">
        <v>436</v>
      </c>
      <c r="E8606" s="77">
        <v>5.21</v>
      </c>
      <c r="F8606" s="77">
        <v>29.97</v>
      </c>
      <c r="G8606" s="77">
        <v>16.399999999999999</v>
      </c>
      <c r="H8606" s="77">
        <v>41.82</v>
      </c>
      <c r="I8606" s="77">
        <v>0.50700000000000001</v>
      </c>
      <c r="J8606" s="77" t="s">
        <v>75</v>
      </c>
      <c r="K8606" s="77">
        <v>46.02</v>
      </c>
      <c r="L8606" s="77">
        <v>5.2036350000000011</v>
      </c>
      <c r="M8606" s="77">
        <v>-0.45420172629328148</v>
      </c>
      <c r="N8606" s="77">
        <v>5.312202000000001</v>
      </c>
      <c r="O8606" s="77">
        <v>-2.4886478337985118</v>
      </c>
      <c r="P8606" s="77">
        <v>15790000</v>
      </c>
      <c r="Q8606" s="77">
        <v>1680000</v>
      </c>
      <c r="R8606" s="77">
        <v>9.4</v>
      </c>
      <c r="S8606" s="77">
        <v>37.485999999999997</v>
      </c>
      <c r="T8606" s="77">
        <v>10.385</v>
      </c>
      <c r="U8606" s="77">
        <v>21.946400000000001</v>
      </c>
      <c r="V8606" s="77">
        <v>2.3323557412331959</v>
      </c>
      <c r="AC8606" s="77">
        <v>6.45</v>
      </c>
      <c r="AD8606" s="77">
        <v>5</v>
      </c>
      <c r="AH8606" s="77">
        <f>IF(AND(M8606&lt;Variables!$G$6,M8606&gt;Variables!$G$5),0,1)</f>
        <v>1</v>
      </c>
      <c r="AI8606" s="77">
        <f t="shared" si="270"/>
        <v>1</v>
      </c>
      <c r="AJ8606" s="77">
        <f>IF(I8606&gt;Variables!$G$7,0,1)</f>
        <v>1</v>
      </c>
      <c r="AK8606" s="77">
        <f>IF(F8606&gt;Variables!$G$8,0,1)</f>
        <v>0</v>
      </c>
      <c r="AL8606" s="77">
        <f>IF(G8606&gt;Variables!$G$9,0,1)</f>
        <v>0</v>
      </c>
      <c r="AM8606" s="77">
        <f>IF(AND(K8606&gt;Variables!$G$10,K8606&lt;Variables!$G$11),0,1)</f>
        <v>1</v>
      </c>
      <c r="AN8606" s="77">
        <f>IF(H8606&lt;Variables!$G$13,1,0)</f>
        <v>1</v>
      </c>
      <c r="AO8606" s="77">
        <f>IF(R8606&lt;Variables!$G$12,0,1)</f>
        <v>1</v>
      </c>
      <c r="AP8606" s="78">
        <f t="shared" si="271"/>
        <v>1</v>
      </c>
      <c r="AQ8606" s="77">
        <f>IF(V8606&lt;Variables!$G$15,1,0)</f>
        <v>1</v>
      </c>
      <c r="AR8606" s="77">
        <v>0</v>
      </c>
      <c r="AS8606" s="77">
        <v>0</v>
      </c>
      <c r="AT8606" s="77">
        <v>1</v>
      </c>
      <c r="AU8606" s="77">
        <v>0</v>
      </c>
      <c r="BA8606" s="77">
        <v>-2.25</v>
      </c>
    </row>
    <row r="8607" spans="3:53" x14ac:dyDescent="0.25">
      <c r="C8607" s="77" t="s">
        <v>878</v>
      </c>
      <c r="D8607" s="77" t="s">
        <v>551</v>
      </c>
      <c r="E8607" s="77">
        <v>6.17</v>
      </c>
      <c r="F8607" s="77">
        <v>62.99</v>
      </c>
      <c r="G8607" s="77">
        <v>14.6</v>
      </c>
      <c r="H8607" s="77">
        <v>38.479999999999997</v>
      </c>
      <c r="I8607" s="77">
        <v>10.138</v>
      </c>
      <c r="J8607" s="77" t="s">
        <v>75</v>
      </c>
      <c r="K8607" s="77">
        <v>42.43</v>
      </c>
      <c r="L8607" s="77">
        <v>6.2914849999999998</v>
      </c>
      <c r="M8607" s="77">
        <v>-1.452518761468871</v>
      </c>
      <c r="N8607" s="77">
        <v>6.2736519999999993</v>
      </c>
      <c r="O8607" s="77">
        <v>-1.1723952810898559</v>
      </c>
      <c r="P8607" s="77">
        <v>178200000</v>
      </c>
      <c r="Q8607" s="77">
        <v>11670000</v>
      </c>
      <c r="R8607" s="77">
        <v>15.27</v>
      </c>
      <c r="S8607" s="77">
        <v>37.485999999999997</v>
      </c>
      <c r="T8607" s="77">
        <v>10.385</v>
      </c>
      <c r="U8607" s="77">
        <v>21.946400000000001</v>
      </c>
      <c r="V8607" s="77">
        <v>2.2945850902319571</v>
      </c>
      <c r="AC8607" s="77">
        <v>7.52</v>
      </c>
      <c r="AD8607" s="77">
        <v>6.1</v>
      </c>
      <c r="AH8607" s="77">
        <f>IF(AND(M8607&lt;Variables!$G$6,M8607&gt;Variables!$G$5),0,1)</f>
        <v>0</v>
      </c>
      <c r="AI8607" s="77">
        <f t="shared" si="270"/>
        <v>0</v>
      </c>
      <c r="AJ8607" s="77">
        <f>IF(I8607&gt;Variables!$G$7,0,1)</f>
        <v>1</v>
      </c>
      <c r="AK8607" s="77">
        <f>IF(F8607&gt;Variables!$G$8,0,1)</f>
        <v>0</v>
      </c>
      <c r="AL8607" s="77">
        <f>IF(G8607&gt;Variables!$G$9,0,1)</f>
        <v>0</v>
      </c>
      <c r="AM8607" s="77">
        <f>IF(AND(K8607&gt;Variables!$G$10,K8607&lt;Variables!$G$11),0,1)</f>
        <v>1</v>
      </c>
      <c r="AN8607" s="77">
        <f>IF(H8607&lt;Variables!$G$13,1,0)</f>
        <v>1</v>
      </c>
      <c r="AO8607" s="77">
        <f>IF(R8607&lt;Variables!$G$12,0,1)</f>
        <v>1</v>
      </c>
      <c r="AP8607" s="78">
        <f t="shared" si="271"/>
        <v>1</v>
      </c>
      <c r="AQ8607" s="77">
        <f>IF(V8607&lt;Variables!$G$15,1,0)</f>
        <v>1</v>
      </c>
      <c r="AR8607" s="77">
        <v>1</v>
      </c>
      <c r="AS8607" s="77">
        <v>0</v>
      </c>
      <c r="AT8607" s="77">
        <v>0</v>
      </c>
      <c r="AU8607" s="77">
        <v>0</v>
      </c>
      <c r="BA8607" s="77">
        <v>2</v>
      </c>
    </row>
    <row r="8608" spans="3:53" x14ac:dyDescent="0.25">
      <c r="C8608" s="77" t="s">
        <v>878</v>
      </c>
      <c r="D8608" s="77" t="s">
        <v>703</v>
      </c>
      <c r="E8608" s="77">
        <v>3.26</v>
      </c>
      <c r="F8608" s="77">
        <v>11.86</v>
      </c>
      <c r="G8608" s="77">
        <v>8.86</v>
      </c>
      <c r="H8608" s="77">
        <v>-99999</v>
      </c>
      <c r="I8608" s="77">
        <v>-6.9379999999999997</v>
      </c>
      <c r="J8608" s="77" t="s">
        <v>75</v>
      </c>
      <c r="K8608" s="77">
        <v>66.239999999999995</v>
      </c>
      <c r="L8608" s="77">
        <v>-99999</v>
      </c>
      <c r="M8608" s="77">
        <v>-99999</v>
      </c>
      <c r="N8608" s="77">
        <v>3.2974999999999999</v>
      </c>
      <c r="O8608" s="77">
        <v>-1.288855193328279</v>
      </c>
      <c r="P8608" s="77">
        <v>50218</v>
      </c>
      <c r="Q8608" s="77">
        <v>14431</v>
      </c>
      <c r="R8608" s="77">
        <v>3.48</v>
      </c>
      <c r="S8608" s="77">
        <v>37.485999999999997</v>
      </c>
      <c r="T8608" s="77">
        <v>10.385</v>
      </c>
      <c r="U8608" s="77">
        <v>21.946400000000001</v>
      </c>
      <c r="V8608" s="77">
        <v>-99999</v>
      </c>
      <c r="AC8608" s="77">
        <v>3.3</v>
      </c>
      <c r="AD8608" s="77">
        <v>3.15</v>
      </c>
      <c r="AH8608" s="77">
        <f>IF(AND(M8608&lt;Variables!$G$6,M8608&gt;Variables!$G$5),0,1)</f>
        <v>1</v>
      </c>
      <c r="AI8608" s="77">
        <f t="shared" si="270"/>
        <v>1</v>
      </c>
      <c r="AJ8608" s="77">
        <f>IF(I8608&gt;Variables!$G$7,0,1)</f>
        <v>1</v>
      </c>
      <c r="AK8608" s="77">
        <f>IF(F8608&gt;Variables!$G$8,0,1)</f>
        <v>0</v>
      </c>
      <c r="AL8608" s="77">
        <f>IF(G8608&gt;Variables!$G$9,0,1)</f>
        <v>1</v>
      </c>
      <c r="AM8608" s="77">
        <f>IF(AND(K8608&gt;Variables!$G$10,K8608&lt;Variables!$G$11),0,1)</f>
        <v>0</v>
      </c>
      <c r="AN8608" s="77">
        <f>IF(H8608&lt;Variables!$G$13,1,0)</f>
        <v>1</v>
      </c>
      <c r="AO8608" s="77">
        <f>IF(R8608&lt;Variables!$G$12,0,1)</f>
        <v>1</v>
      </c>
      <c r="AP8608" s="78">
        <f t="shared" si="271"/>
        <v>1</v>
      </c>
      <c r="AQ8608" s="77">
        <f>IF(V8608&lt;Variables!$G$15,1,0)</f>
        <v>1</v>
      </c>
      <c r="AR8608" s="77">
        <v>0</v>
      </c>
      <c r="AS8608" s="77">
        <v>0</v>
      </c>
      <c r="AT8608" s="77">
        <v>1</v>
      </c>
      <c r="AU8608" s="77">
        <v>0</v>
      </c>
      <c r="BA8608" s="77">
        <v>-2.25</v>
      </c>
    </row>
    <row r="8609" spans="3:53" x14ac:dyDescent="0.25">
      <c r="C8609" s="77" t="s">
        <v>878</v>
      </c>
      <c r="D8609" s="77" t="s">
        <v>841</v>
      </c>
      <c r="E8609" s="77">
        <v>23.77</v>
      </c>
      <c r="F8609" s="77">
        <v>29.62</v>
      </c>
      <c r="G8609" s="77">
        <v>13.95</v>
      </c>
      <c r="H8609" s="77">
        <v>-99999</v>
      </c>
      <c r="I8609" s="77">
        <v>-99999</v>
      </c>
      <c r="J8609" s="77" t="s">
        <v>75</v>
      </c>
      <c r="K8609" s="77">
        <v>60.76</v>
      </c>
      <c r="L8609" s="77">
        <v>23.471045</v>
      </c>
      <c r="M8609" s="77">
        <v>1.9515748020592949</v>
      </c>
      <c r="N8609" s="77">
        <v>23.113918000000002</v>
      </c>
      <c r="O8609" s="77">
        <v>3.52680147087136</v>
      </c>
      <c r="P8609" s="77">
        <v>862440</v>
      </c>
      <c r="S8609" s="77">
        <v>37.485999999999997</v>
      </c>
      <c r="T8609" s="77">
        <v>10.385</v>
      </c>
      <c r="U8609" s="77">
        <v>21.946400000000001</v>
      </c>
      <c r="V8609" s="77">
        <v>2.3670877023614421</v>
      </c>
      <c r="AC8609" s="77">
        <v>23.98</v>
      </c>
      <c r="AD8609" s="77">
        <v>22.09</v>
      </c>
      <c r="AH8609" s="77">
        <f>IF(AND(M8609&lt;Variables!$G$6,M8609&gt;Variables!$G$5),0,1)</f>
        <v>1</v>
      </c>
      <c r="AI8609" s="77">
        <f t="shared" si="270"/>
        <v>0</v>
      </c>
      <c r="AJ8609" s="77">
        <f>IF(I8609&gt;Variables!$G$7,0,1)</f>
        <v>1</v>
      </c>
      <c r="AK8609" s="77">
        <f>IF(F8609&gt;Variables!$G$8,0,1)</f>
        <v>0</v>
      </c>
      <c r="AL8609" s="77">
        <f>IF(G8609&gt;Variables!$G$9,0,1)</f>
        <v>0</v>
      </c>
      <c r="AM8609" s="77">
        <f>IF(AND(K8609&gt;Variables!$G$10,K8609&lt;Variables!$G$11),0,1)</f>
        <v>1</v>
      </c>
      <c r="AN8609" s="77">
        <f>IF(H8609&lt;Variables!$G$13,1,0)</f>
        <v>1</v>
      </c>
      <c r="AO8609" s="77">
        <f>IF(R8609&lt;Variables!$G$12,0,1)</f>
        <v>0</v>
      </c>
      <c r="AP8609" s="78">
        <f t="shared" si="271"/>
        <v>1</v>
      </c>
      <c r="AQ8609" s="77">
        <f>IF(V8609&lt;Variables!$G$15,1,0)</f>
        <v>1</v>
      </c>
      <c r="AR8609" s="77">
        <v>0</v>
      </c>
      <c r="AS8609" s="77">
        <v>0</v>
      </c>
      <c r="AT8609" s="77">
        <v>1</v>
      </c>
      <c r="AU8609" s="77">
        <v>0</v>
      </c>
      <c r="BA8609" s="77">
        <v>-2.25</v>
      </c>
    </row>
    <row r="8610" spans="3:53" x14ac:dyDescent="0.25">
      <c r="C8610" s="77" t="s">
        <v>878</v>
      </c>
      <c r="D8610" s="77" t="s">
        <v>749</v>
      </c>
      <c r="E8610" s="77">
        <v>3.36</v>
      </c>
      <c r="F8610" s="77">
        <v>9.67</v>
      </c>
      <c r="G8610" s="77">
        <v>9</v>
      </c>
      <c r="H8610" s="77">
        <v>-99999</v>
      </c>
      <c r="I8610" s="77">
        <v>-7.3840000000000003</v>
      </c>
      <c r="J8610" s="77" t="s">
        <v>75</v>
      </c>
      <c r="K8610" s="77">
        <v>65.42</v>
      </c>
      <c r="L8610" s="77">
        <v>3.2749999999999999</v>
      </c>
      <c r="M8610" s="77">
        <v>-0.1526717557251876</v>
      </c>
      <c r="N8610" s="77">
        <v>3.2749999999999999</v>
      </c>
      <c r="O8610" s="77">
        <v>-0.1526717557251876</v>
      </c>
      <c r="P8610" s="77">
        <v>68482</v>
      </c>
      <c r="Q8610" s="77">
        <v>8182</v>
      </c>
      <c r="R8610" s="77">
        <v>8.3699999999999992</v>
      </c>
      <c r="S8610" s="77">
        <v>37.485999999999997</v>
      </c>
      <c r="T8610" s="77">
        <v>10.385</v>
      </c>
      <c r="U8610" s="77">
        <v>21.946400000000001</v>
      </c>
      <c r="V8610" s="77">
        <v>2.537519590839695</v>
      </c>
      <c r="AC8610" s="77">
        <v>3.35</v>
      </c>
      <c r="AD8610" s="77">
        <v>3.14</v>
      </c>
      <c r="AH8610" s="77">
        <f>IF(AND(M8610&lt;Variables!$G$6,M8610&gt;Variables!$G$5),0,1)</f>
        <v>1</v>
      </c>
      <c r="AI8610" s="77">
        <f t="shared" si="270"/>
        <v>1</v>
      </c>
      <c r="AJ8610" s="77">
        <f>IF(I8610&gt;Variables!$G$7,0,1)</f>
        <v>1</v>
      </c>
      <c r="AK8610" s="77">
        <f>IF(F8610&gt;Variables!$G$8,0,1)</f>
        <v>0</v>
      </c>
      <c r="AL8610" s="77">
        <f>IF(G8610&gt;Variables!$G$9,0,1)</f>
        <v>1</v>
      </c>
      <c r="AM8610" s="77">
        <f>IF(AND(K8610&gt;Variables!$G$10,K8610&lt;Variables!$G$11),0,1)</f>
        <v>0</v>
      </c>
      <c r="AN8610" s="77">
        <f>IF(H8610&lt;Variables!$G$13,1,0)</f>
        <v>1</v>
      </c>
      <c r="AO8610" s="77">
        <f>IF(R8610&lt;Variables!$G$12,0,1)</f>
        <v>1</v>
      </c>
      <c r="AP8610" s="78">
        <f t="shared" si="271"/>
        <v>1</v>
      </c>
      <c r="AQ8610" s="77">
        <f>IF(V8610&lt;Variables!$G$15,1,0)</f>
        <v>1</v>
      </c>
      <c r="AR8610" s="77">
        <v>0</v>
      </c>
      <c r="AS8610" s="77">
        <v>0</v>
      </c>
      <c r="AT8610" s="77">
        <v>1</v>
      </c>
      <c r="AU8610" s="77">
        <v>0</v>
      </c>
      <c r="BA8610" s="77">
        <v>-2.25</v>
      </c>
    </row>
    <row r="8611" spans="3:53" x14ac:dyDescent="0.25">
      <c r="C8611" s="77" t="s">
        <v>879</v>
      </c>
      <c r="D8611" s="77" t="s">
        <v>703</v>
      </c>
      <c r="E8611" s="77">
        <v>3.26</v>
      </c>
      <c r="F8611" s="77">
        <v>11.86</v>
      </c>
      <c r="G8611" s="77">
        <v>8.86</v>
      </c>
      <c r="H8611" s="77">
        <v>-99999</v>
      </c>
      <c r="I8611" s="77">
        <v>-6.9379999999999997</v>
      </c>
      <c r="J8611" s="77" t="s">
        <v>75</v>
      </c>
      <c r="K8611" s="77">
        <v>66.239999999999995</v>
      </c>
      <c r="L8611" s="77">
        <v>-99999</v>
      </c>
      <c r="M8611" s="77">
        <v>-99999</v>
      </c>
      <c r="N8611" s="77">
        <v>3.2549999999999999</v>
      </c>
      <c r="O8611" s="77">
        <v>0</v>
      </c>
      <c r="P8611" s="77">
        <v>50218</v>
      </c>
      <c r="Q8611" s="77">
        <v>14431</v>
      </c>
      <c r="R8611" s="77">
        <v>3.48</v>
      </c>
      <c r="S8611" s="77">
        <v>37.215000000000003</v>
      </c>
      <c r="T8611" s="77">
        <v>10.391</v>
      </c>
      <c r="U8611" s="77">
        <v>21.876000000000001</v>
      </c>
      <c r="V8611" s="77">
        <v>-99999</v>
      </c>
      <c r="AC8611" s="77">
        <v>3.3</v>
      </c>
      <c r="AD8611" s="77">
        <v>3.15</v>
      </c>
      <c r="AH8611" s="77">
        <f>IF(AND(M8611&lt;Variables!$G$6,M8611&gt;Variables!$G$5),0,1)</f>
        <v>1</v>
      </c>
      <c r="AI8611" s="77">
        <f t="shared" si="270"/>
        <v>1</v>
      </c>
      <c r="AJ8611" s="77">
        <f>IF(I8611&gt;Variables!$G$7,0,1)</f>
        <v>1</v>
      </c>
      <c r="AK8611" s="77">
        <f>IF(F8611&gt;Variables!$G$8,0,1)</f>
        <v>0</v>
      </c>
      <c r="AL8611" s="77">
        <f>IF(G8611&gt;Variables!$G$9,0,1)</f>
        <v>1</v>
      </c>
      <c r="AM8611" s="77">
        <f>IF(AND(K8611&gt;Variables!$G$10,K8611&lt;Variables!$G$11),0,1)</f>
        <v>0</v>
      </c>
      <c r="AN8611" s="77">
        <f>IF(H8611&lt;Variables!$G$13,1,0)</f>
        <v>1</v>
      </c>
      <c r="AO8611" s="77">
        <f>IF(R8611&lt;Variables!$G$12,0,1)</f>
        <v>1</v>
      </c>
      <c r="AP8611" s="78">
        <f t="shared" si="271"/>
        <v>1</v>
      </c>
      <c r="AQ8611" s="77">
        <f>IF(V8611&lt;Variables!$G$15,1,0)</f>
        <v>1</v>
      </c>
      <c r="AR8611" s="77">
        <v>0</v>
      </c>
      <c r="AS8611" s="77">
        <v>0</v>
      </c>
      <c r="AT8611" s="77">
        <v>1</v>
      </c>
      <c r="AU8611" s="77">
        <v>0</v>
      </c>
      <c r="BA8611" s="77">
        <v>-2.25</v>
      </c>
    </row>
    <row r="8612" spans="3:53" x14ac:dyDescent="0.25">
      <c r="C8612" s="77" t="s">
        <v>879</v>
      </c>
      <c r="D8612" s="77" t="s">
        <v>176</v>
      </c>
      <c r="E8612" s="77">
        <v>43.57</v>
      </c>
      <c r="F8612" s="77">
        <v>9.1199999999999992</v>
      </c>
      <c r="G8612" s="77">
        <v>9.3699999999999992</v>
      </c>
      <c r="H8612" s="77">
        <v>2140</v>
      </c>
      <c r="I8612" s="77">
        <v>12.045</v>
      </c>
      <c r="J8612" s="77" t="s">
        <v>74</v>
      </c>
      <c r="K8612" s="77">
        <v>50.6</v>
      </c>
      <c r="L8612" s="77">
        <v>43.468089473684209</v>
      </c>
      <c r="M8612" s="77">
        <v>0.11942214839513671</v>
      </c>
      <c r="N8612" s="77">
        <v>43.589993877551017</v>
      </c>
      <c r="O8612" s="77">
        <v>-0.16057326768072899</v>
      </c>
      <c r="P8612" s="77">
        <v>2603000</v>
      </c>
      <c r="Q8612" s="77">
        <v>2594000</v>
      </c>
      <c r="R8612" s="77">
        <v>1</v>
      </c>
      <c r="S8612" s="77">
        <v>37.215000000000003</v>
      </c>
      <c r="T8612" s="77">
        <v>10.391</v>
      </c>
      <c r="U8612" s="77">
        <v>21.876000000000001</v>
      </c>
      <c r="V8612" s="77">
        <v>2.3699040894429881</v>
      </c>
      <c r="AC8612" s="77">
        <v>44.6</v>
      </c>
      <c r="AD8612" s="77">
        <v>42.87</v>
      </c>
      <c r="AH8612" s="77">
        <f>IF(AND(M8612&lt;Variables!$G$6,M8612&gt;Variables!$G$5),0,1)</f>
        <v>1</v>
      </c>
      <c r="AI8612" s="77">
        <f t="shared" si="270"/>
        <v>1</v>
      </c>
      <c r="AJ8612" s="77">
        <f>IF(I8612&gt;Variables!$G$7,0,1)</f>
        <v>1</v>
      </c>
      <c r="AK8612" s="77">
        <f>IF(F8612&gt;Variables!$G$8,0,1)</f>
        <v>0</v>
      </c>
      <c r="AL8612" s="77">
        <f>IF(G8612&gt;Variables!$G$9,0,1)</f>
        <v>1</v>
      </c>
      <c r="AM8612" s="77">
        <f>IF(AND(K8612&gt;Variables!$G$10,K8612&lt;Variables!$G$11),0,1)</f>
        <v>1</v>
      </c>
      <c r="AN8612" s="77">
        <f>IF(H8612&lt;Variables!$G$13,1,0)</f>
        <v>0</v>
      </c>
      <c r="AO8612" s="77">
        <f>IF(R8612&lt;Variables!$G$12,0,1)</f>
        <v>0</v>
      </c>
      <c r="AP8612" s="78">
        <f t="shared" si="271"/>
        <v>0</v>
      </c>
      <c r="AQ8612" s="77">
        <f>IF(V8612&lt;Variables!$G$15,1,0)</f>
        <v>1</v>
      </c>
      <c r="AR8612" s="77">
        <v>1</v>
      </c>
      <c r="AS8612" s="77">
        <v>0</v>
      </c>
      <c r="AT8612" s="77">
        <v>0</v>
      </c>
      <c r="AU8612" s="77">
        <v>0</v>
      </c>
      <c r="BA8612" s="77">
        <v>0.55000000000000004</v>
      </c>
    </row>
    <row r="8613" spans="3:53" x14ac:dyDescent="0.25">
      <c r="C8613" s="77" t="s">
        <v>879</v>
      </c>
      <c r="D8613" s="77" t="s">
        <v>701</v>
      </c>
      <c r="E8613" s="77">
        <v>34.74</v>
      </c>
      <c r="F8613" s="77">
        <v>9.31</v>
      </c>
      <c r="G8613" s="77">
        <v>8.2100000000000009</v>
      </c>
      <c r="H8613" s="77">
        <v>9770</v>
      </c>
      <c r="I8613" s="77">
        <v>41.973999999999997</v>
      </c>
      <c r="J8613" s="77" t="s">
        <v>74</v>
      </c>
      <c r="K8613" s="77">
        <v>46.19</v>
      </c>
      <c r="L8613" s="77">
        <v>34.696710000000003</v>
      </c>
      <c r="M8613" s="77">
        <v>-0.19745387963295741</v>
      </c>
      <c r="N8613" s="77">
        <v>34.715852000000012</v>
      </c>
      <c r="O8613" s="77">
        <v>-0.25248408133553968</v>
      </c>
      <c r="P8613" s="77">
        <v>5066000</v>
      </c>
      <c r="Q8613" s="77">
        <v>6712000</v>
      </c>
      <c r="R8613" s="77">
        <v>0.75</v>
      </c>
      <c r="S8613" s="77">
        <v>37.215000000000003</v>
      </c>
      <c r="T8613" s="77">
        <v>10.391</v>
      </c>
      <c r="U8613" s="77">
        <v>21.876000000000001</v>
      </c>
      <c r="V8613" s="77">
        <v>2.3304895605457689</v>
      </c>
      <c r="AC8613" s="77">
        <v>35.020000000000003</v>
      </c>
      <c r="AD8613" s="77">
        <v>34.44</v>
      </c>
      <c r="AH8613" s="77">
        <f>IF(AND(M8613&lt;Variables!$G$6,M8613&gt;Variables!$G$5),0,1)</f>
        <v>1</v>
      </c>
      <c r="AI8613" s="77">
        <f t="shared" si="270"/>
        <v>1</v>
      </c>
      <c r="AJ8613" s="77">
        <f>IF(I8613&gt;Variables!$G$7,0,1)</f>
        <v>1</v>
      </c>
      <c r="AK8613" s="77">
        <f>IF(F8613&gt;Variables!$G$8,0,1)</f>
        <v>0</v>
      </c>
      <c r="AL8613" s="77">
        <f>IF(G8613&gt;Variables!$G$9,0,1)</f>
        <v>1</v>
      </c>
      <c r="AM8613" s="77">
        <f>IF(AND(K8613&gt;Variables!$G$10,K8613&lt;Variables!$G$11),0,1)</f>
        <v>1</v>
      </c>
      <c r="AN8613" s="77">
        <f>IF(H8613&lt;Variables!$G$13,1,0)</f>
        <v>0</v>
      </c>
      <c r="AO8613" s="77">
        <f>IF(R8613&lt;Variables!$G$12,0,1)</f>
        <v>0</v>
      </c>
      <c r="AP8613" s="78">
        <f t="shared" si="271"/>
        <v>0</v>
      </c>
      <c r="AQ8613" s="77">
        <f>IF(V8613&lt;Variables!$G$15,1,0)</f>
        <v>1</v>
      </c>
      <c r="AR8613" s="77">
        <v>0</v>
      </c>
      <c r="AS8613" s="77">
        <v>1</v>
      </c>
      <c r="AT8613" s="77">
        <v>0</v>
      </c>
      <c r="AU8613" s="77">
        <v>0</v>
      </c>
      <c r="BA8613" s="77">
        <v>0.26</v>
      </c>
    </row>
    <row r="8614" spans="3:53" x14ac:dyDescent="0.25">
      <c r="C8614" s="77" t="s">
        <v>879</v>
      </c>
      <c r="D8614" s="77" t="s">
        <v>177</v>
      </c>
      <c r="E8614" s="77">
        <v>62.29</v>
      </c>
      <c r="F8614" s="77">
        <v>10.27</v>
      </c>
      <c r="G8614" s="77">
        <v>8.9600000000000009</v>
      </c>
      <c r="H8614" s="77">
        <v>11300</v>
      </c>
      <c r="I8614" s="77">
        <v>398.26400000000001</v>
      </c>
      <c r="J8614" s="77" t="s">
        <v>74</v>
      </c>
      <c r="K8614" s="77">
        <v>50.88</v>
      </c>
      <c r="L8614" s="77">
        <v>62.094131578947383</v>
      </c>
      <c r="M8614" s="77">
        <v>-0.135490386624398</v>
      </c>
      <c r="N8614" s="77">
        <v>61.798820408163273</v>
      </c>
      <c r="O8614" s="77">
        <v>0.34172107241197341</v>
      </c>
      <c r="P8614" s="77">
        <v>1005000</v>
      </c>
      <c r="Q8614" s="77">
        <v>1776000</v>
      </c>
      <c r="R8614" s="77">
        <v>0.56999999999999995</v>
      </c>
      <c r="S8614" s="77">
        <v>37.215000000000003</v>
      </c>
      <c r="T8614" s="77">
        <v>10.391</v>
      </c>
      <c r="U8614" s="77">
        <v>21.876000000000001</v>
      </c>
      <c r="V8614" s="77">
        <v>2.3799838907404172</v>
      </c>
      <c r="AC8614" s="77">
        <v>65.569999999999993</v>
      </c>
      <c r="AD8614" s="77">
        <v>61.49</v>
      </c>
      <c r="AH8614" s="77">
        <f>IF(AND(M8614&lt;Variables!$G$6,M8614&gt;Variables!$G$5),0,1)</f>
        <v>1</v>
      </c>
      <c r="AI8614" s="77">
        <f t="shared" si="270"/>
        <v>0</v>
      </c>
      <c r="AJ8614" s="77">
        <f>IF(I8614&gt;Variables!$G$7,0,1)</f>
        <v>0</v>
      </c>
      <c r="AK8614" s="77">
        <f>IF(F8614&gt;Variables!$G$8,0,1)</f>
        <v>0</v>
      </c>
      <c r="AL8614" s="77">
        <f>IF(G8614&gt;Variables!$G$9,0,1)</f>
        <v>1</v>
      </c>
      <c r="AM8614" s="77">
        <f>IF(AND(K8614&gt;Variables!$G$10,K8614&lt;Variables!$G$11),0,1)</f>
        <v>1</v>
      </c>
      <c r="AN8614" s="77">
        <f>IF(H8614&lt;Variables!$G$13,1,0)</f>
        <v>0</v>
      </c>
      <c r="AO8614" s="77">
        <f>IF(R8614&lt;Variables!$G$12,0,1)</f>
        <v>0</v>
      </c>
      <c r="AP8614" s="78">
        <f t="shared" si="271"/>
        <v>0</v>
      </c>
      <c r="AQ8614" s="77">
        <f>IF(V8614&lt;Variables!$G$15,1,0)</f>
        <v>1</v>
      </c>
      <c r="AR8614" s="77">
        <v>0</v>
      </c>
      <c r="AS8614" s="77">
        <v>1</v>
      </c>
      <c r="AT8614" s="77">
        <v>0</v>
      </c>
      <c r="AU8614" s="77">
        <v>0</v>
      </c>
      <c r="BA8614" s="77">
        <v>0.56000000000000005</v>
      </c>
    </row>
    <row r="8615" spans="3:53" x14ac:dyDescent="0.25">
      <c r="C8615" s="77" t="s">
        <v>879</v>
      </c>
      <c r="D8615" s="77" t="s">
        <v>551</v>
      </c>
      <c r="E8615" s="77">
        <v>6.34</v>
      </c>
      <c r="F8615" s="77">
        <v>63.25</v>
      </c>
      <c r="G8615" s="77">
        <v>15.3</v>
      </c>
      <c r="H8615" s="77">
        <v>38.479999999999997</v>
      </c>
      <c r="I8615" s="77">
        <v>10.172000000000001</v>
      </c>
      <c r="J8615" s="77" t="s">
        <v>75</v>
      </c>
      <c r="K8615" s="77">
        <v>47.77</v>
      </c>
      <c r="L8615" s="77">
        <v>6.2447150000000011</v>
      </c>
      <c r="M8615" s="77">
        <v>-0.1075309281528571</v>
      </c>
      <c r="N8615" s="77">
        <v>6.2496120000000008</v>
      </c>
      <c r="O8615" s="77">
        <v>-0.18580353468343949</v>
      </c>
      <c r="P8615" s="77">
        <v>179210000</v>
      </c>
      <c r="Q8615" s="77">
        <v>11670000</v>
      </c>
      <c r="R8615" s="77">
        <v>15.36</v>
      </c>
      <c r="S8615" s="77">
        <v>37.215000000000003</v>
      </c>
      <c r="T8615" s="77">
        <v>10.391</v>
      </c>
      <c r="U8615" s="77">
        <v>21.876000000000001</v>
      </c>
      <c r="V8615" s="77">
        <v>2.3460004791472469</v>
      </c>
      <c r="AC8615" s="77">
        <v>7.52</v>
      </c>
      <c r="AD8615" s="77">
        <v>6.22</v>
      </c>
      <c r="AH8615" s="77">
        <f>IF(AND(M8615&lt;Variables!$G$6,M8615&gt;Variables!$G$5),0,1)</f>
        <v>1</v>
      </c>
      <c r="AI8615" s="77">
        <f t="shared" si="270"/>
        <v>1</v>
      </c>
      <c r="AJ8615" s="77">
        <f>IF(I8615&gt;Variables!$G$7,0,1)</f>
        <v>1</v>
      </c>
      <c r="AK8615" s="77">
        <f>IF(F8615&gt;Variables!$G$8,0,1)</f>
        <v>0</v>
      </c>
      <c r="AL8615" s="77">
        <f>IF(G8615&gt;Variables!$G$9,0,1)</f>
        <v>0</v>
      </c>
      <c r="AM8615" s="77">
        <f>IF(AND(K8615&gt;Variables!$G$10,K8615&lt;Variables!$G$11),0,1)</f>
        <v>1</v>
      </c>
      <c r="AN8615" s="77">
        <f>IF(H8615&lt;Variables!$G$13,1,0)</f>
        <v>1</v>
      </c>
      <c r="AO8615" s="77">
        <f>IF(R8615&lt;Variables!$G$12,0,1)</f>
        <v>1</v>
      </c>
      <c r="AP8615" s="78">
        <f t="shared" si="271"/>
        <v>1</v>
      </c>
      <c r="AQ8615" s="77">
        <f>IF(V8615&lt;Variables!$G$15,1,0)</f>
        <v>1</v>
      </c>
      <c r="AR8615" s="77">
        <v>1</v>
      </c>
      <c r="AS8615" s="77">
        <v>0</v>
      </c>
      <c r="AT8615" s="77">
        <v>0</v>
      </c>
      <c r="AU8615" s="77">
        <v>0</v>
      </c>
      <c r="BA8615" s="77">
        <v>2</v>
      </c>
    </row>
    <row r="8616" spans="3:53" x14ac:dyDescent="0.25">
      <c r="C8616" s="77" t="s">
        <v>879</v>
      </c>
      <c r="D8616" s="77" t="s">
        <v>659</v>
      </c>
      <c r="E8616" s="77">
        <v>45.34</v>
      </c>
      <c r="F8616" s="77">
        <v>11.85</v>
      </c>
      <c r="G8616" s="77">
        <v>8.81</v>
      </c>
      <c r="H8616" s="77">
        <v>2320</v>
      </c>
      <c r="I8616" s="77">
        <v>-24.468</v>
      </c>
      <c r="J8616" s="77" t="s">
        <v>74</v>
      </c>
      <c r="K8616" s="77">
        <v>54.88</v>
      </c>
      <c r="L8616" s="77">
        <v>45.172910000000009</v>
      </c>
      <c r="M8616" s="77">
        <v>5.9969570257913551E-2</v>
      </c>
      <c r="N8616" s="77">
        <v>45.116609999999987</v>
      </c>
      <c r="O8616" s="77">
        <v>0.18483214940131479</v>
      </c>
      <c r="P8616" s="77">
        <v>2791000</v>
      </c>
      <c r="Q8616" s="77">
        <v>1694000</v>
      </c>
      <c r="R8616" s="77">
        <v>1.65</v>
      </c>
      <c r="S8616" s="77">
        <v>37.215000000000003</v>
      </c>
      <c r="T8616" s="77">
        <v>10.391</v>
      </c>
      <c r="U8616" s="77">
        <v>21.876000000000001</v>
      </c>
      <c r="V8616" s="77">
        <v>2.415152413633038</v>
      </c>
      <c r="AC8616" s="77">
        <v>45.52</v>
      </c>
      <c r="AD8616" s="77">
        <v>44.93</v>
      </c>
      <c r="AH8616" s="77">
        <f>IF(AND(M8616&lt;Variables!$G$6,M8616&gt;Variables!$G$5),0,1)</f>
        <v>1</v>
      </c>
      <c r="AI8616" s="77">
        <f t="shared" si="270"/>
        <v>0</v>
      </c>
      <c r="AJ8616" s="77">
        <f>IF(I8616&gt;Variables!$G$7,0,1)</f>
        <v>1</v>
      </c>
      <c r="AK8616" s="77">
        <f>IF(F8616&gt;Variables!$G$8,0,1)</f>
        <v>0</v>
      </c>
      <c r="AL8616" s="77">
        <f>IF(G8616&gt;Variables!$G$9,0,1)</f>
        <v>1</v>
      </c>
      <c r="AM8616" s="77">
        <f>IF(AND(K8616&gt;Variables!$G$10,K8616&lt;Variables!$G$11),0,1)</f>
        <v>1</v>
      </c>
      <c r="AN8616" s="77">
        <f>IF(H8616&lt;Variables!$G$13,1,0)</f>
        <v>0</v>
      </c>
      <c r="AO8616" s="77">
        <f>IF(R8616&lt;Variables!$G$12,0,1)</f>
        <v>0</v>
      </c>
      <c r="AP8616" s="78">
        <f t="shared" si="271"/>
        <v>0</v>
      </c>
      <c r="AQ8616" s="77">
        <f>IF(V8616&lt;Variables!$G$15,1,0)</f>
        <v>1</v>
      </c>
      <c r="AR8616" s="77">
        <v>0</v>
      </c>
      <c r="AS8616" s="77">
        <v>0</v>
      </c>
      <c r="AT8616" s="77">
        <v>0</v>
      </c>
      <c r="AU8616" s="77">
        <v>1</v>
      </c>
      <c r="BA8616" s="77">
        <v>-0.59</v>
      </c>
    </row>
    <row r="8617" spans="3:53" x14ac:dyDescent="0.25">
      <c r="C8617" s="77" t="s">
        <v>879</v>
      </c>
      <c r="D8617" s="77" t="s">
        <v>705</v>
      </c>
      <c r="E8617" s="77">
        <v>617.6</v>
      </c>
      <c r="F8617" s="77">
        <v>11.89</v>
      </c>
      <c r="G8617" s="77">
        <v>7.92</v>
      </c>
      <c r="H8617" s="77">
        <v>5670</v>
      </c>
      <c r="I8617" s="77">
        <v>-28.815999999999999</v>
      </c>
      <c r="J8617" s="77" t="s">
        <v>74</v>
      </c>
      <c r="K8617" s="77">
        <v>43.72</v>
      </c>
      <c r="L8617" s="77">
        <v>616.77694999999994</v>
      </c>
      <c r="M8617" s="77">
        <v>-0.21099199637728949</v>
      </c>
      <c r="N8617" s="77">
        <v>617.49828750000006</v>
      </c>
      <c r="O8617" s="77">
        <v>-0.32756163716487618</v>
      </c>
      <c r="P8617" s="77">
        <v>1160000</v>
      </c>
      <c r="Q8617" s="77">
        <v>748460</v>
      </c>
      <c r="R8617" s="77">
        <v>1.55</v>
      </c>
      <c r="S8617" s="77">
        <v>37.215000000000003</v>
      </c>
      <c r="T8617" s="77">
        <v>10.391</v>
      </c>
      <c r="U8617" s="77">
        <v>21.876000000000001</v>
      </c>
      <c r="V8617" s="77">
        <v>2.3035983060246328</v>
      </c>
      <c r="AC8617" s="77">
        <v>629.51</v>
      </c>
      <c r="AD8617" s="77">
        <v>613</v>
      </c>
      <c r="AH8617" s="77">
        <f>IF(AND(M8617&lt;Variables!$G$6,M8617&gt;Variables!$G$5),0,1)</f>
        <v>1</v>
      </c>
      <c r="AI8617" s="77">
        <f t="shared" si="270"/>
        <v>1</v>
      </c>
      <c r="AJ8617" s="77">
        <f>IF(I8617&gt;Variables!$G$7,0,1)</f>
        <v>1</v>
      </c>
      <c r="AK8617" s="77">
        <f>IF(F8617&gt;Variables!$G$8,0,1)</f>
        <v>0</v>
      </c>
      <c r="AL8617" s="77">
        <f>IF(G8617&gt;Variables!$G$9,0,1)</f>
        <v>1</v>
      </c>
      <c r="AM8617" s="77">
        <f>IF(AND(K8617&gt;Variables!$G$10,K8617&lt;Variables!$G$11),0,1)</f>
        <v>1</v>
      </c>
      <c r="AN8617" s="77">
        <f>IF(H8617&lt;Variables!$G$13,1,0)</f>
        <v>0</v>
      </c>
      <c r="AO8617" s="77">
        <f>IF(R8617&lt;Variables!$G$12,0,1)</f>
        <v>0</v>
      </c>
      <c r="AP8617" s="78">
        <f t="shared" si="271"/>
        <v>0</v>
      </c>
      <c r="AQ8617" s="77">
        <f>IF(V8617&lt;Variables!$G$15,1,0)</f>
        <v>1</v>
      </c>
      <c r="AR8617" s="77">
        <v>1</v>
      </c>
      <c r="AS8617" s="77">
        <v>0</v>
      </c>
      <c r="AT8617" s="77">
        <v>0</v>
      </c>
      <c r="AU8617" s="77">
        <v>0</v>
      </c>
      <c r="BA8617" s="77">
        <v>0.86</v>
      </c>
    </row>
    <row r="8618" spans="3:53" x14ac:dyDescent="0.25">
      <c r="C8618" s="77" t="s">
        <v>879</v>
      </c>
      <c r="D8618" s="77" t="s">
        <v>699</v>
      </c>
      <c r="E8618" s="77">
        <v>3.3</v>
      </c>
      <c r="F8618" s="77">
        <v>26.64</v>
      </c>
      <c r="G8618" s="77">
        <v>19.71</v>
      </c>
      <c r="H8618" s="77">
        <v>52.01</v>
      </c>
      <c r="I8618" s="77">
        <v>37.895000000000003</v>
      </c>
      <c r="J8618" s="77" t="s">
        <v>75</v>
      </c>
      <c r="K8618" s="77">
        <v>56.85</v>
      </c>
      <c r="L8618" s="77">
        <v>3.2194850000000002</v>
      </c>
      <c r="M8618" s="77">
        <v>1.8796484530910891</v>
      </c>
      <c r="N8618" s="77">
        <v>3.2635239999999999</v>
      </c>
      <c r="O8618" s="77">
        <v>0.50485303616581134</v>
      </c>
      <c r="P8618" s="77">
        <v>4510000</v>
      </c>
      <c r="Q8618" s="77">
        <v>100560</v>
      </c>
      <c r="R8618" s="77">
        <v>44.85</v>
      </c>
      <c r="S8618" s="77">
        <v>37.215000000000003</v>
      </c>
      <c r="T8618" s="77">
        <v>10.391</v>
      </c>
      <c r="U8618" s="77">
        <v>21.876000000000001</v>
      </c>
      <c r="V8618" s="77">
        <v>2.3519104308018211</v>
      </c>
      <c r="AC8618" s="77">
        <v>3.9</v>
      </c>
      <c r="AD8618" s="77">
        <v>3.28</v>
      </c>
      <c r="AH8618" s="77">
        <f>IF(AND(M8618&lt;Variables!$G$6,M8618&gt;Variables!$G$5),0,1)</f>
        <v>1</v>
      </c>
      <c r="AI8618" s="77">
        <f t="shared" si="270"/>
        <v>1</v>
      </c>
      <c r="AJ8618" s="77">
        <f>IF(I8618&gt;Variables!$G$7,0,1)</f>
        <v>1</v>
      </c>
      <c r="AK8618" s="77">
        <f>IF(F8618&gt;Variables!$G$8,0,1)</f>
        <v>0</v>
      </c>
      <c r="AL8618" s="77">
        <f>IF(G8618&gt;Variables!$G$9,0,1)</f>
        <v>0</v>
      </c>
      <c r="AM8618" s="77">
        <f>IF(AND(K8618&gt;Variables!$G$10,K8618&lt;Variables!$G$11),0,1)</f>
        <v>1</v>
      </c>
      <c r="AN8618" s="77">
        <f>IF(H8618&lt;Variables!$G$13,1,0)</f>
        <v>1</v>
      </c>
      <c r="AO8618" s="77">
        <f>IF(R8618&lt;Variables!$G$12,0,1)</f>
        <v>1</v>
      </c>
      <c r="AP8618" s="78">
        <f t="shared" si="271"/>
        <v>1</v>
      </c>
      <c r="AQ8618" s="77">
        <f>IF(V8618&lt;Variables!$G$15,1,0)</f>
        <v>1</v>
      </c>
      <c r="AR8618" s="77">
        <v>1</v>
      </c>
      <c r="AS8618" s="77">
        <v>0</v>
      </c>
      <c r="AT8618" s="77">
        <v>0</v>
      </c>
      <c r="AU8618" s="77">
        <v>0</v>
      </c>
      <c r="BA8618" s="77">
        <v>2</v>
      </c>
    </row>
    <row r="8619" spans="3:53" x14ac:dyDescent="0.25">
      <c r="C8619" s="77" t="s">
        <v>879</v>
      </c>
      <c r="D8619" s="77" t="s">
        <v>575</v>
      </c>
      <c r="E8619" s="77">
        <v>47.85</v>
      </c>
      <c r="F8619" s="77">
        <v>10</v>
      </c>
      <c r="G8619" s="77">
        <v>7.89</v>
      </c>
      <c r="H8619" s="77">
        <v>2630</v>
      </c>
      <c r="I8619" s="77">
        <v>-16.34</v>
      </c>
      <c r="J8619" s="77" t="s">
        <v>75</v>
      </c>
      <c r="K8619" s="77">
        <v>49.24</v>
      </c>
      <c r="L8619" s="77">
        <v>47.733455000000014</v>
      </c>
      <c r="M8619" s="77">
        <v>3.4661224501753733E-2</v>
      </c>
      <c r="N8619" s="77">
        <v>47.849746000000003</v>
      </c>
      <c r="O8619" s="77">
        <v>-0.20845669692791291</v>
      </c>
      <c r="P8619" s="77">
        <v>1657000</v>
      </c>
      <c r="Q8619" s="77">
        <v>1620000</v>
      </c>
      <c r="R8619" s="77">
        <v>1.02</v>
      </c>
      <c r="S8619" s="77">
        <v>37.215000000000003</v>
      </c>
      <c r="T8619" s="77">
        <v>10.391</v>
      </c>
      <c r="U8619" s="77">
        <v>21.876000000000001</v>
      </c>
      <c r="V8619" s="77">
        <v>2.3583012853913892</v>
      </c>
      <c r="AC8619" s="77">
        <v>48.879899999999999</v>
      </c>
      <c r="AD8619" s="77">
        <v>47.69</v>
      </c>
      <c r="AH8619" s="77">
        <f>IF(AND(M8619&lt;Variables!$G$6,M8619&gt;Variables!$G$5),0,1)</f>
        <v>1</v>
      </c>
      <c r="AI8619" s="77">
        <f t="shared" si="270"/>
        <v>1</v>
      </c>
      <c r="AJ8619" s="77">
        <f>IF(I8619&gt;Variables!$G$7,0,1)</f>
        <v>1</v>
      </c>
      <c r="AK8619" s="77">
        <f>IF(F8619&gt;Variables!$G$8,0,1)</f>
        <v>0</v>
      </c>
      <c r="AL8619" s="77">
        <f>IF(G8619&gt;Variables!$G$9,0,1)</f>
        <v>1</v>
      </c>
      <c r="AM8619" s="77">
        <f>IF(AND(K8619&gt;Variables!$G$10,K8619&lt;Variables!$G$11),0,1)</f>
        <v>1</v>
      </c>
      <c r="AN8619" s="77">
        <f>IF(H8619&lt;Variables!$G$13,1,0)</f>
        <v>0</v>
      </c>
      <c r="AO8619" s="77">
        <f>IF(R8619&lt;Variables!$G$12,0,1)</f>
        <v>0</v>
      </c>
      <c r="AP8619" s="78">
        <f t="shared" si="271"/>
        <v>1</v>
      </c>
      <c r="AQ8619" s="77">
        <f>IF(V8619&lt;Variables!$G$15,1,0)</f>
        <v>1</v>
      </c>
      <c r="AR8619" s="77">
        <v>0</v>
      </c>
      <c r="AS8619" s="77">
        <v>0</v>
      </c>
      <c r="AT8619" s="77">
        <v>0</v>
      </c>
      <c r="AU8619" s="77">
        <v>1</v>
      </c>
      <c r="BA8619" s="77">
        <v>-0.13</v>
      </c>
    </row>
    <row r="8620" spans="3:53" x14ac:dyDescent="0.25">
      <c r="C8620" s="77" t="s">
        <v>879</v>
      </c>
      <c r="D8620" s="77" t="s">
        <v>649</v>
      </c>
      <c r="E8620" s="77">
        <v>67.209999999999994</v>
      </c>
      <c r="F8620" s="77">
        <v>14.08</v>
      </c>
      <c r="G8620" s="77">
        <v>11.41</v>
      </c>
      <c r="H8620" s="77">
        <v>4150</v>
      </c>
      <c r="I8620" s="77">
        <v>-7.0330000000000004</v>
      </c>
      <c r="J8620" s="77" t="s">
        <v>74</v>
      </c>
      <c r="K8620" s="77">
        <v>52.78</v>
      </c>
      <c r="L8620" s="77">
        <v>66.564870000000013</v>
      </c>
      <c r="M8620" s="77">
        <v>0.42083759797019882</v>
      </c>
      <c r="N8620" s="77">
        <v>67.003208000000001</v>
      </c>
      <c r="O8620" s="77">
        <v>-0.23612003771521201</v>
      </c>
      <c r="P8620" s="77">
        <v>4720000</v>
      </c>
      <c r="Q8620" s="77">
        <v>2787000</v>
      </c>
      <c r="R8620" s="77">
        <v>1.69</v>
      </c>
      <c r="S8620" s="77">
        <v>37.215000000000003</v>
      </c>
      <c r="T8620" s="77">
        <v>10.391</v>
      </c>
      <c r="U8620" s="77">
        <v>21.876000000000001</v>
      </c>
      <c r="V8620" s="77">
        <v>2.3814802688802068</v>
      </c>
      <c r="AC8620" s="77">
        <v>67.38</v>
      </c>
      <c r="AD8620" s="77">
        <v>65.63</v>
      </c>
      <c r="AH8620" s="77">
        <f>IF(AND(M8620&lt;Variables!$G$6,M8620&gt;Variables!$G$5),0,1)</f>
        <v>1</v>
      </c>
      <c r="AI8620" s="77">
        <f t="shared" si="270"/>
        <v>1</v>
      </c>
      <c r="AJ8620" s="77">
        <f>IF(I8620&gt;Variables!$G$7,0,1)</f>
        <v>1</v>
      </c>
      <c r="AK8620" s="77">
        <f>IF(F8620&gt;Variables!$G$8,0,1)</f>
        <v>0</v>
      </c>
      <c r="AL8620" s="77">
        <f>IF(G8620&gt;Variables!$G$9,0,1)</f>
        <v>0</v>
      </c>
      <c r="AM8620" s="77">
        <f>IF(AND(K8620&gt;Variables!$G$10,K8620&lt;Variables!$G$11),0,1)</f>
        <v>1</v>
      </c>
      <c r="AN8620" s="77">
        <f>IF(H8620&lt;Variables!$G$13,1,0)</f>
        <v>0</v>
      </c>
      <c r="AO8620" s="77">
        <f>IF(R8620&lt;Variables!$G$12,0,1)</f>
        <v>0</v>
      </c>
      <c r="AP8620" s="78">
        <f t="shared" si="271"/>
        <v>0</v>
      </c>
      <c r="AQ8620" s="77">
        <f>IF(V8620&lt;Variables!$G$15,1,0)</f>
        <v>1</v>
      </c>
      <c r="AR8620" s="77">
        <v>0</v>
      </c>
      <c r="AS8620" s="77">
        <v>0</v>
      </c>
      <c r="AT8620" s="77">
        <v>1</v>
      </c>
      <c r="AU8620" s="77">
        <v>0</v>
      </c>
      <c r="BA8620" s="77">
        <v>-2.25</v>
      </c>
    </row>
    <row r="8621" spans="3:53" x14ac:dyDescent="0.25">
      <c r="C8621" s="77" t="s">
        <v>879</v>
      </c>
      <c r="D8621" s="77" t="s">
        <v>192</v>
      </c>
      <c r="E8621" s="77">
        <v>30.57</v>
      </c>
      <c r="F8621" s="77">
        <v>23.41</v>
      </c>
      <c r="G8621" s="77">
        <v>2.59</v>
      </c>
      <c r="H8621" s="77">
        <v>1750</v>
      </c>
      <c r="I8621" s="77">
        <v>185.30500000000001</v>
      </c>
      <c r="J8621" s="77" t="s">
        <v>75</v>
      </c>
      <c r="K8621" s="77">
        <v>53.37</v>
      </c>
      <c r="L8621" s="77">
        <v>30.392765000000001</v>
      </c>
      <c r="M8621" s="77">
        <v>0.25412297959728808</v>
      </c>
      <c r="N8621" s="77">
        <v>30.387954000000001</v>
      </c>
      <c r="O8621" s="77">
        <v>0.26999514347033132</v>
      </c>
      <c r="P8621" s="77">
        <v>10557000</v>
      </c>
      <c r="Q8621" s="77">
        <v>1926000</v>
      </c>
      <c r="R8621" s="77">
        <v>5.48</v>
      </c>
      <c r="S8621" s="77">
        <v>37.215000000000003</v>
      </c>
      <c r="T8621" s="77">
        <v>10.391</v>
      </c>
      <c r="U8621" s="77">
        <v>21.876000000000001</v>
      </c>
      <c r="V8621" s="77">
        <v>2.392832735384161</v>
      </c>
      <c r="AC8621" s="77">
        <v>31.5</v>
      </c>
      <c r="AD8621" s="77">
        <v>28.75</v>
      </c>
      <c r="AH8621" s="77">
        <f>IF(AND(M8621&lt;Variables!$G$6,M8621&gt;Variables!$G$5),0,1)</f>
        <v>1</v>
      </c>
      <c r="AI8621" s="77">
        <f t="shared" si="270"/>
        <v>0</v>
      </c>
      <c r="AJ8621" s="77">
        <f>IF(I8621&gt;Variables!$G$7,0,1)</f>
        <v>0</v>
      </c>
      <c r="AK8621" s="77">
        <f>IF(F8621&gt;Variables!$G$8,0,1)</f>
        <v>0</v>
      </c>
      <c r="AL8621" s="77">
        <f>IF(G8621&gt;Variables!$G$9,0,1)</f>
        <v>1</v>
      </c>
      <c r="AM8621" s="77">
        <f>IF(AND(K8621&gt;Variables!$G$10,K8621&lt;Variables!$G$11),0,1)</f>
        <v>1</v>
      </c>
      <c r="AN8621" s="77">
        <f>IF(H8621&lt;Variables!$G$13,1,0)</f>
        <v>0</v>
      </c>
      <c r="AO8621" s="77">
        <f>IF(R8621&lt;Variables!$G$12,0,1)</f>
        <v>1</v>
      </c>
      <c r="AP8621" s="78">
        <f t="shared" si="271"/>
        <v>1</v>
      </c>
      <c r="AQ8621" s="77">
        <f>IF(V8621&lt;Variables!$G$15,1,0)</f>
        <v>1</v>
      </c>
      <c r="AR8621" s="77">
        <v>1</v>
      </c>
      <c r="AS8621" s="77">
        <v>0</v>
      </c>
      <c r="AT8621" s="77">
        <v>0</v>
      </c>
      <c r="AU8621" s="77">
        <v>0</v>
      </c>
      <c r="BA8621" s="77">
        <v>2</v>
      </c>
    </row>
    <row r="8622" spans="3:53" x14ac:dyDescent="0.25">
      <c r="C8622" s="77" t="s">
        <v>879</v>
      </c>
      <c r="D8622" s="77" t="s">
        <v>661</v>
      </c>
      <c r="E8622" s="77">
        <v>52.77</v>
      </c>
      <c r="F8622" s="77">
        <v>22.44</v>
      </c>
      <c r="G8622" s="77">
        <v>21.59</v>
      </c>
      <c r="H8622" s="77">
        <v>1770</v>
      </c>
      <c r="I8622" s="77">
        <v>0.47499999999999998</v>
      </c>
      <c r="J8622" s="77" t="s">
        <v>74</v>
      </c>
      <c r="K8622" s="77">
        <v>57.33</v>
      </c>
      <c r="L8622" s="77">
        <v>52.466144999999997</v>
      </c>
      <c r="M8622" s="77">
        <v>0.4838453444597493</v>
      </c>
      <c r="N8622" s="77">
        <v>52.503267999999991</v>
      </c>
      <c r="O8622" s="77">
        <v>0.4127971615024183</v>
      </c>
      <c r="P8622" s="77">
        <v>6901000</v>
      </c>
      <c r="Q8622" s="77">
        <v>2052000</v>
      </c>
      <c r="R8622" s="77">
        <v>3.36</v>
      </c>
      <c r="S8622" s="77">
        <v>37.215000000000003</v>
      </c>
      <c r="T8622" s="77">
        <v>10.391</v>
      </c>
      <c r="U8622" s="77">
        <v>21.876000000000001</v>
      </c>
      <c r="V8622" s="77">
        <v>2.4201162795933642</v>
      </c>
      <c r="AC8622" s="77">
        <v>53.15</v>
      </c>
      <c r="AD8622" s="77">
        <v>51.73</v>
      </c>
      <c r="AH8622" s="77">
        <f>IF(AND(M8622&lt;Variables!$G$6,M8622&gt;Variables!$G$5),0,1)</f>
        <v>1</v>
      </c>
      <c r="AI8622" s="77">
        <f t="shared" si="270"/>
        <v>1</v>
      </c>
      <c r="AJ8622" s="77">
        <f>IF(I8622&gt;Variables!$G$7,0,1)</f>
        <v>1</v>
      </c>
      <c r="AK8622" s="77">
        <f>IF(F8622&gt;Variables!$G$8,0,1)</f>
        <v>0</v>
      </c>
      <c r="AL8622" s="77">
        <f>IF(G8622&gt;Variables!$G$9,0,1)</f>
        <v>0</v>
      </c>
      <c r="AM8622" s="77">
        <f>IF(AND(K8622&gt;Variables!$G$10,K8622&lt;Variables!$G$11),0,1)</f>
        <v>1</v>
      </c>
      <c r="AN8622" s="77">
        <f>IF(H8622&lt;Variables!$G$13,1,0)</f>
        <v>0</v>
      </c>
      <c r="AO8622" s="77">
        <f>IF(R8622&lt;Variables!$G$12,0,1)</f>
        <v>1</v>
      </c>
      <c r="AP8622" s="78">
        <f t="shared" si="271"/>
        <v>0</v>
      </c>
      <c r="AQ8622" s="77">
        <f>IF(V8622&lt;Variables!$G$15,1,0)</f>
        <v>1</v>
      </c>
      <c r="AR8622" s="77">
        <v>0</v>
      </c>
      <c r="AS8622" s="77">
        <v>0</v>
      </c>
      <c r="AT8622" s="77">
        <v>0</v>
      </c>
      <c r="AU8622" s="77">
        <v>1</v>
      </c>
      <c r="BA8622" s="77">
        <v>-1.27</v>
      </c>
    </row>
    <row r="8623" spans="3:53" x14ac:dyDescent="0.25">
      <c r="C8623" s="77" t="s">
        <v>879</v>
      </c>
      <c r="D8623" s="77" t="s">
        <v>183</v>
      </c>
      <c r="E8623" s="77">
        <v>49.48</v>
      </c>
      <c r="F8623" s="77">
        <v>13.78</v>
      </c>
      <c r="G8623" s="77">
        <v>10.61</v>
      </c>
      <c r="H8623" s="77">
        <v>6950</v>
      </c>
      <c r="I8623" s="77">
        <v>14582.481</v>
      </c>
      <c r="J8623" s="77" t="s">
        <v>75</v>
      </c>
      <c r="K8623" s="77">
        <v>48.61</v>
      </c>
      <c r="L8623" s="77">
        <v>49.492495000000012</v>
      </c>
      <c r="M8623" s="77">
        <v>-0.32508969289182837</v>
      </c>
      <c r="N8623" s="77">
        <v>49.093082000000003</v>
      </c>
      <c r="O8623" s="77">
        <v>0.48584849490607712</v>
      </c>
      <c r="P8623" s="77">
        <v>1387000</v>
      </c>
      <c r="Q8623" s="77">
        <v>2152000</v>
      </c>
      <c r="R8623" s="77">
        <v>0.64</v>
      </c>
      <c r="S8623" s="77">
        <v>37.215000000000003</v>
      </c>
      <c r="T8623" s="77">
        <v>10.391</v>
      </c>
      <c r="U8623" s="77">
        <v>21.876000000000001</v>
      </c>
      <c r="V8623" s="77">
        <v>2.3597469179592179</v>
      </c>
      <c r="AC8623" s="77">
        <v>49.6</v>
      </c>
      <c r="AD8623" s="77">
        <v>47.61</v>
      </c>
      <c r="AH8623" s="77">
        <f>IF(AND(M8623&lt;Variables!$G$6,M8623&gt;Variables!$G$5),0,1)</f>
        <v>1</v>
      </c>
      <c r="AI8623" s="77">
        <f t="shared" si="270"/>
        <v>0</v>
      </c>
      <c r="AJ8623" s="77">
        <f>IF(I8623&gt;Variables!$G$7,0,1)</f>
        <v>0</v>
      </c>
      <c r="AK8623" s="77">
        <f>IF(F8623&gt;Variables!$G$8,0,1)</f>
        <v>0</v>
      </c>
      <c r="AL8623" s="77">
        <f>IF(G8623&gt;Variables!$G$9,0,1)</f>
        <v>0</v>
      </c>
      <c r="AM8623" s="77">
        <f>IF(AND(K8623&gt;Variables!$G$10,K8623&lt;Variables!$G$11),0,1)</f>
        <v>1</v>
      </c>
      <c r="AN8623" s="77">
        <f>IF(H8623&lt;Variables!$G$13,1,0)</f>
        <v>0</v>
      </c>
      <c r="AO8623" s="77">
        <f>IF(R8623&lt;Variables!$G$12,0,1)</f>
        <v>0</v>
      </c>
      <c r="AP8623" s="78">
        <f t="shared" si="271"/>
        <v>1</v>
      </c>
      <c r="AQ8623" s="77">
        <f>IF(V8623&lt;Variables!$G$15,1,0)</f>
        <v>1</v>
      </c>
      <c r="AR8623" s="77">
        <v>0</v>
      </c>
      <c r="AS8623" s="77">
        <v>0</v>
      </c>
      <c r="AT8623" s="77">
        <v>1</v>
      </c>
      <c r="AU8623" s="77">
        <v>0</v>
      </c>
      <c r="BA8623" s="77">
        <v>-2.25</v>
      </c>
    </row>
    <row r="8624" spans="3:53" x14ac:dyDescent="0.25">
      <c r="C8624" s="77" t="s">
        <v>879</v>
      </c>
      <c r="D8624" s="77" t="s">
        <v>475</v>
      </c>
      <c r="E8624" s="77">
        <v>57.35</v>
      </c>
      <c r="F8624" s="77">
        <v>11.77</v>
      </c>
      <c r="G8624" s="77">
        <v>8.77</v>
      </c>
      <c r="H8624" s="77">
        <v>5300</v>
      </c>
      <c r="I8624" s="77">
        <v>4.8319999999999999</v>
      </c>
      <c r="J8624" s="77" t="s">
        <v>75</v>
      </c>
      <c r="K8624" s="77">
        <v>64.22</v>
      </c>
      <c r="L8624" s="77">
        <v>57.066644444444442</v>
      </c>
      <c r="M8624" s="77">
        <v>0.23368389162146189</v>
      </c>
      <c r="N8624" s="77">
        <v>56.370752272727273</v>
      </c>
      <c r="O8624" s="77">
        <v>1.471060246385846</v>
      </c>
      <c r="P8624" s="77">
        <v>496527</v>
      </c>
      <c r="Q8624" s="77">
        <v>447080</v>
      </c>
      <c r="R8624" s="77">
        <v>1.1100000000000001</v>
      </c>
      <c r="S8624" s="77">
        <v>37.215000000000003</v>
      </c>
      <c r="T8624" s="77">
        <v>10.391</v>
      </c>
      <c r="U8624" s="77">
        <v>21.876000000000001</v>
      </c>
      <c r="V8624" s="77">
        <v>2.498646638314423</v>
      </c>
      <c r="AC8624" s="77">
        <v>57.884999999999998</v>
      </c>
      <c r="AD8624" s="77">
        <v>55.2</v>
      </c>
      <c r="AH8624" s="77">
        <f>IF(AND(M8624&lt;Variables!$G$6,M8624&gt;Variables!$G$5),0,1)</f>
        <v>1</v>
      </c>
      <c r="AI8624" s="77">
        <f t="shared" si="270"/>
        <v>0</v>
      </c>
      <c r="AJ8624" s="77">
        <f>IF(I8624&gt;Variables!$G$7,0,1)</f>
        <v>1</v>
      </c>
      <c r="AK8624" s="77">
        <f>IF(F8624&gt;Variables!$G$8,0,1)</f>
        <v>0</v>
      </c>
      <c r="AL8624" s="77">
        <f>IF(G8624&gt;Variables!$G$9,0,1)</f>
        <v>1</v>
      </c>
      <c r="AM8624" s="77">
        <f>IF(AND(K8624&gt;Variables!$G$10,K8624&lt;Variables!$G$11),0,1)</f>
        <v>0</v>
      </c>
      <c r="AN8624" s="77">
        <f>IF(H8624&lt;Variables!$G$13,1,0)</f>
        <v>0</v>
      </c>
      <c r="AO8624" s="77">
        <f>IF(R8624&lt;Variables!$G$12,0,1)</f>
        <v>0</v>
      </c>
      <c r="AP8624" s="78">
        <f t="shared" si="271"/>
        <v>1</v>
      </c>
      <c r="AQ8624" s="77">
        <f>IF(V8624&lt;Variables!$G$15,1,0)</f>
        <v>1</v>
      </c>
      <c r="AR8624" s="77">
        <v>0</v>
      </c>
      <c r="AS8624" s="77">
        <v>0</v>
      </c>
      <c r="AT8624" s="77">
        <v>1</v>
      </c>
      <c r="AU8624" s="77">
        <v>0</v>
      </c>
      <c r="BA8624" s="77">
        <v>-1</v>
      </c>
    </row>
    <row r="8625" spans="3:53" x14ac:dyDescent="0.25">
      <c r="C8625" s="77" t="s">
        <v>879</v>
      </c>
      <c r="D8625" s="77" t="s">
        <v>688</v>
      </c>
      <c r="E8625" s="77">
        <v>6.71</v>
      </c>
      <c r="F8625" s="77">
        <v>22.5</v>
      </c>
      <c r="G8625" s="77">
        <v>24.87</v>
      </c>
      <c r="H8625" s="77">
        <v>107.38</v>
      </c>
      <c r="I8625" s="77">
        <v>-0.27400000000000002</v>
      </c>
      <c r="J8625" s="77" t="s">
        <v>74</v>
      </c>
      <c r="K8625" s="77">
        <v>67.959999999999994</v>
      </c>
      <c r="L8625" s="77">
        <v>6.5790350000000002</v>
      </c>
      <c r="M8625" s="77">
        <v>2.3037573139525742</v>
      </c>
      <c r="N8625" s="77">
        <v>6.4740979999999988</v>
      </c>
      <c r="O8625" s="77">
        <v>3.9619727721143732</v>
      </c>
      <c r="P8625" s="77">
        <v>12550000</v>
      </c>
      <c r="Q8625" s="77">
        <v>3680000</v>
      </c>
      <c r="R8625" s="77">
        <v>3.41</v>
      </c>
      <c r="S8625" s="77">
        <v>37.215000000000003</v>
      </c>
      <c r="T8625" s="77">
        <v>10.391</v>
      </c>
      <c r="U8625" s="77">
        <v>21.876000000000001</v>
      </c>
      <c r="V8625" s="77">
        <v>2.3736755196736299</v>
      </c>
      <c r="AC8625" s="77">
        <v>7.06</v>
      </c>
      <c r="AD8625" s="77">
        <v>6</v>
      </c>
      <c r="AH8625" s="77">
        <f>IF(AND(M8625&lt;Variables!$G$6,M8625&gt;Variables!$G$5),0,1)</f>
        <v>1</v>
      </c>
      <c r="AI8625" s="77">
        <f t="shared" si="270"/>
        <v>0</v>
      </c>
      <c r="AJ8625" s="77">
        <f>IF(I8625&gt;Variables!$G$7,0,1)</f>
        <v>1</v>
      </c>
      <c r="AK8625" s="77">
        <f>IF(F8625&gt;Variables!$G$8,0,1)</f>
        <v>0</v>
      </c>
      <c r="AL8625" s="77">
        <f>IF(G8625&gt;Variables!$G$9,0,1)</f>
        <v>0</v>
      </c>
      <c r="AM8625" s="77">
        <f>IF(AND(K8625&gt;Variables!$G$10,K8625&lt;Variables!$G$11),0,1)</f>
        <v>0</v>
      </c>
      <c r="AN8625" s="77">
        <f>IF(H8625&lt;Variables!$G$13,1,0)</f>
        <v>1</v>
      </c>
      <c r="AO8625" s="77">
        <f>IF(R8625&lt;Variables!$G$12,0,1)</f>
        <v>1</v>
      </c>
      <c r="AP8625" s="78">
        <f t="shared" si="271"/>
        <v>0</v>
      </c>
      <c r="AQ8625" s="77">
        <f>IF(V8625&lt;Variables!$G$15,1,0)</f>
        <v>1</v>
      </c>
      <c r="AR8625" s="77">
        <v>1</v>
      </c>
      <c r="AS8625" s="77">
        <v>0</v>
      </c>
      <c r="AT8625" s="77">
        <v>0</v>
      </c>
      <c r="AU8625" s="77">
        <v>0</v>
      </c>
      <c r="BA8625" s="77">
        <v>2</v>
      </c>
    </row>
    <row r="8626" spans="3:53" x14ac:dyDescent="0.25">
      <c r="C8626" s="77" t="s">
        <v>879</v>
      </c>
      <c r="D8626" s="77" t="s">
        <v>78</v>
      </c>
      <c r="E8626" s="77">
        <v>136.02000000000001</v>
      </c>
      <c r="F8626" s="77">
        <v>52.41</v>
      </c>
      <c r="G8626" s="77">
        <v>-3.39</v>
      </c>
      <c r="H8626" s="77">
        <v>5920</v>
      </c>
      <c r="I8626" s="77">
        <v>7.8019999999999996</v>
      </c>
      <c r="J8626" s="77" t="s">
        <v>74</v>
      </c>
      <c r="K8626" s="77">
        <v>39.56</v>
      </c>
      <c r="L8626" s="77">
        <v>136.42070000000001</v>
      </c>
      <c r="M8626" s="77">
        <v>-0.74820023647438039</v>
      </c>
      <c r="N8626" s="77">
        <v>136.77834799999999</v>
      </c>
      <c r="O8626" s="77">
        <v>-1.0077238248263971</v>
      </c>
      <c r="P8626" s="77">
        <v>17148000</v>
      </c>
      <c r="Q8626" s="77">
        <v>1288000</v>
      </c>
      <c r="R8626" s="77">
        <v>13.31</v>
      </c>
      <c r="S8626" s="77">
        <v>37.215000000000003</v>
      </c>
      <c r="T8626" s="77">
        <v>10.391</v>
      </c>
      <c r="U8626" s="77">
        <v>21.876000000000001</v>
      </c>
      <c r="V8626" s="77">
        <v>2.2557360303144609</v>
      </c>
      <c r="AC8626" s="77">
        <v>136.55000000000001</v>
      </c>
      <c r="AD8626" s="77">
        <v>130.19999999999999</v>
      </c>
      <c r="AH8626" s="77">
        <f>IF(AND(M8626&lt;Variables!$G$6,M8626&gt;Variables!$G$5),0,1)</f>
        <v>1</v>
      </c>
      <c r="AI8626" s="77">
        <f t="shared" ref="AI8626:AI8689" si="272">IF(L8626&gt;N8626,0,1)</f>
        <v>1</v>
      </c>
      <c r="AJ8626" s="77">
        <f>IF(I8626&gt;Variables!$G$7,0,1)</f>
        <v>1</v>
      </c>
      <c r="AK8626" s="77">
        <f>IF(F8626&gt;Variables!$G$8,0,1)</f>
        <v>0</v>
      </c>
      <c r="AL8626" s="77">
        <f>IF(G8626&gt;Variables!$G$9,0,1)</f>
        <v>1</v>
      </c>
      <c r="AM8626" s="77">
        <f>IF(AND(K8626&gt;Variables!$G$10,K8626&lt;Variables!$G$11),0,1)</f>
        <v>1</v>
      </c>
      <c r="AN8626" s="77">
        <f>IF(H8626&lt;Variables!$G$13,1,0)</f>
        <v>0</v>
      </c>
      <c r="AO8626" s="77">
        <f>IF(R8626&lt;Variables!$G$12,0,1)</f>
        <v>1</v>
      </c>
      <c r="AP8626" s="78">
        <f t="shared" ref="AP8626:AP8689" si="273">IF(J8626="Pass", 0,1)</f>
        <v>0</v>
      </c>
      <c r="AQ8626" s="77">
        <f>IF(V8626&lt;Variables!$G$15,1,0)</f>
        <v>1</v>
      </c>
      <c r="AR8626" s="77">
        <v>0</v>
      </c>
      <c r="AS8626" s="77">
        <v>0</v>
      </c>
      <c r="AT8626" s="77">
        <v>1</v>
      </c>
      <c r="AU8626" s="77">
        <v>0</v>
      </c>
      <c r="BA8626" s="77">
        <v>-2.25</v>
      </c>
    </row>
    <row r="8627" spans="3:53" x14ac:dyDescent="0.25">
      <c r="C8627" s="77" t="s">
        <v>879</v>
      </c>
      <c r="D8627" s="77" t="s">
        <v>749</v>
      </c>
      <c r="E8627" s="77">
        <v>3.36</v>
      </c>
      <c r="F8627" s="77">
        <v>9.67</v>
      </c>
      <c r="G8627" s="77">
        <v>9</v>
      </c>
      <c r="H8627" s="77">
        <v>-99999</v>
      </c>
      <c r="I8627" s="77">
        <v>-7.3840000000000003</v>
      </c>
      <c r="J8627" s="77" t="s">
        <v>75</v>
      </c>
      <c r="K8627" s="77">
        <v>65.16</v>
      </c>
      <c r="L8627" s="77">
        <v>3.2749999999999999</v>
      </c>
      <c r="M8627" s="77">
        <v>-0.1526717557251876</v>
      </c>
      <c r="N8627" s="77">
        <v>3.2749999999999999</v>
      </c>
      <c r="O8627" s="77">
        <v>-0.1526717557251876</v>
      </c>
      <c r="P8627" s="77">
        <v>68482</v>
      </c>
      <c r="Q8627" s="77">
        <v>8182</v>
      </c>
      <c r="R8627" s="77">
        <v>8.3699999999999992</v>
      </c>
      <c r="S8627" s="77">
        <v>37.215000000000003</v>
      </c>
      <c r="T8627" s="77">
        <v>10.391</v>
      </c>
      <c r="U8627" s="77">
        <v>21.876000000000001</v>
      </c>
      <c r="V8627" s="77">
        <v>2.534711352671756</v>
      </c>
      <c r="AC8627" s="77">
        <v>3.35</v>
      </c>
      <c r="AD8627" s="77">
        <v>3.14</v>
      </c>
      <c r="AH8627" s="77">
        <f>IF(AND(M8627&lt;Variables!$G$6,M8627&gt;Variables!$G$5),0,1)</f>
        <v>1</v>
      </c>
      <c r="AI8627" s="77">
        <f t="shared" si="272"/>
        <v>1</v>
      </c>
      <c r="AJ8627" s="77">
        <f>IF(I8627&gt;Variables!$G$7,0,1)</f>
        <v>1</v>
      </c>
      <c r="AK8627" s="77">
        <f>IF(F8627&gt;Variables!$G$8,0,1)</f>
        <v>0</v>
      </c>
      <c r="AL8627" s="77">
        <f>IF(G8627&gt;Variables!$G$9,0,1)</f>
        <v>1</v>
      </c>
      <c r="AM8627" s="77">
        <f>IF(AND(K8627&gt;Variables!$G$10,K8627&lt;Variables!$G$11),0,1)</f>
        <v>0</v>
      </c>
      <c r="AN8627" s="77">
        <f>IF(H8627&lt;Variables!$G$13,1,0)</f>
        <v>1</v>
      </c>
      <c r="AO8627" s="77">
        <f>IF(R8627&lt;Variables!$G$12,0,1)</f>
        <v>1</v>
      </c>
      <c r="AP8627" s="78">
        <f t="shared" si="273"/>
        <v>1</v>
      </c>
      <c r="AQ8627" s="77">
        <f>IF(V8627&lt;Variables!$G$15,1,0)</f>
        <v>1</v>
      </c>
      <c r="AR8627" s="77">
        <v>0</v>
      </c>
      <c r="AS8627" s="77">
        <v>0</v>
      </c>
      <c r="AT8627" s="77">
        <v>1</v>
      </c>
      <c r="AU8627" s="77">
        <v>0</v>
      </c>
      <c r="BA8627" s="77">
        <v>-2.25</v>
      </c>
    </row>
    <row r="8628" spans="3:53" x14ac:dyDescent="0.25">
      <c r="C8628" s="77" t="s">
        <v>879</v>
      </c>
      <c r="D8628" s="77" t="s">
        <v>680</v>
      </c>
      <c r="E8628" s="77">
        <v>90.21</v>
      </c>
      <c r="F8628" s="77">
        <v>9.24</v>
      </c>
      <c r="G8628" s="77">
        <v>8.3800000000000008</v>
      </c>
      <c r="H8628" s="77">
        <v>2420</v>
      </c>
      <c r="I8628" s="77">
        <v>-12.972</v>
      </c>
      <c r="J8628" s="77" t="s">
        <v>75</v>
      </c>
      <c r="K8628" s="77">
        <v>36.75</v>
      </c>
      <c r="L8628" s="77">
        <v>90.219135000000023</v>
      </c>
      <c r="M8628" s="77">
        <v>-0.53639951214342341</v>
      </c>
      <c r="N8628" s="77">
        <v>90.714971428571417</v>
      </c>
      <c r="O8628" s="77">
        <v>-1.0800548279319899</v>
      </c>
      <c r="P8628" s="77">
        <v>919158</v>
      </c>
      <c r="Q8628" s="77">
        <v>941480</v>
      </c>
      <c r="R8628" s="77">
        <v>0.98</v>
      </c>
      <c r="S8628" s="77">
        <v>37.215000000000003</v>
      </c>
      <c r="T8628" s="77">
        <v>10.391</v>
      </c>
      <c r="U8628" s="77">
        <v>21.876000000000001</v>
      </c>
      <c r="V8628" s="77">
        <v>2.223150523584049</v>
      </c>
      <c r="AC8628" s="77">
        <v>91.32</v>
      </c>
      <c r="AD8628" s="77">
        <v>89.32</v>
      </c>
      <c r="AH8628" s="77">
        <f>IF(AND(M8628&lt;Variables!$G$6,M8628&gt;Variables!$G$5),0,1)</f>
        <v>1</v>
      </c>
      <c r="AI8628" s="77">
        <f t="shared" si="272"/>
        <v>1</v>
      </c>
      <c r="AJ8628" s="77">
        <f>IF(I8628&gt;Variables!$G$7,0,1)</f>
        <v>1</v>
      </c>
      <c r="AK8628" s="77">
        <f>IF(F8628&gt;Variables!$G$8,0,1)</f>
        <v>0</v>
      </c>
      <c r="AL8628" s="77">
        <f>IF(G8628&gt;Variables!$G$9,0,1)</f>
        <v>1</v>
      </c>
      <c r="AM8628" s="77">
        <f>IF(AND(K8628&gt;Variables!$G$10,K8628&lt;Variables!$G$11),0,1)</f>
        <v>1</v>
      </c>
      <c r="AN8628" s="77">
        <f>IF(H8628&lt;Variables!$G$13,1,0)</f>
        <v>0</v>
      </c>
      <c r="AO8628" s="77">
        <f>IF(R8628&lt;Variables!$G$12,0,1)</f>
        <v>0</v>
      </c>
      <c r="AP8628" s="78">
        <f t="shared" si="273"/>
        <v>1</v>
      </c>
      <c r="AQ8628" s="77">
        <f>IF(V8628&lt;Variables!$G$15,1,0)</f>
        <v>1</v>
      </c>
      <c r="AR8628" s="77">
        <v>0</v>
      </c>
      <c r="AS8628" s="77">
        <v>1</v>
      </c>
      <c r="AT8628" s="77">
        <v>0</v>
      </c>
      <c r="AU8628" s="77">
        <v>0</v>
      </c>
      <c r="BA8628" s="77">
        <v>0.74</v>
      </c>
    </row>
    <row r="8629" spans="3:53" x14ac:dyDescent="0.25">
      <c r="C8629" s="77" t="s">
        <v>879</v>
      </c>
      <c r="D8629" s="77" t="s">
        <v>436</v>
      </c>
      <c r="E8629" s="77">
        <v>5.08</v>
      </c>
      <c r="F8629" s="77">
        <v>26.83</v>
      </c>
      <c r="G8629" s="77">
        <v>13.26</v>
      </c>
      <c r="H8629" s="77">
        <v>41.82</v>
      </c>
      <c r="I8629" s="77">
        <v>0.46</v>
      </c>
      <c r="J8629" s="77" t="s">
        <v>75</v>
      </c>
      <c r="K8629" s="77">
        <v>35.42</v>
      </c>
      <c r="L8629" s="77">
        <v>5.1514500000000014</v>
      </c>
      <c r="M8629" s="77">
        <v>-2.16346853798446</v>
      </c>
      <c r="N8629" s="77">
        <v>5.2800840000000004</v>
      </c>
      <c r="O8629" s="77">
        <v>-4.546973116336777</v>
      </c>
      <c r="P8629" s="77">
        <v>16090000</v>
      </c>
      <c r="Q8629" s="77">
        <v>1680000</v>
      </c>
      <c r="R8629" s="77">
        <v>9.58</v>
      </c>
      <c r="S8629" s="77">
        <v>37.215000000000003</v>
      </c>
      <c r="T8629" s="77">
        <v>10.391</v>
      </c>
      <c r="U8629" s="77">
        <v>21.876000000000001</v>
      </c>
      <c r="V8629" s="77">
        <v>2.1811041257199428</v>
      </c>
      <c r="AC8629" s="77">
        <v>6.45</v>
      </c>
      <c r="AD8629" s="77">
        <v>5</v>
      </c>
      <c r="AH8629" s="77">
        <f>IF(AND(M8629&lt;Variables!$G$6,M8629&gt;Variables!$G$5),0,1)</f>
        <v>0</v>
      </c>
      <c r="AI8629" s="77">
        <f t="shared" si="272"/>
        <v>1</v>
      </c>
      <c r="AJ8629" s="77">
        <f>IF(I8629&gt;Variables!$G$7,0,1)</f>
        <v>1</v>
      </c>
      <c r="AK8629" s="77">
        <f>IF(F8629&gt;Variables!$G$8,0,1)</f>
        <v>0</v>
      </c>
      <c r="AL8629" s="77">
        <f>IF(G8629&gt;Variables!$G$9,0,1)</f>
        <v>0</v>
      </c>
      <c r="AM8629" s="77">
        <f>IF(AND(K8629&gt;Variables!$G$10,K8629&lt;Variables!$G$11),0,1)</f>
        <v>1</v>
      </c>
      <c r="AN8629" s="77">
        <f>IF(H8629&lt;Variables!$G$13,1,0)</f>
        <v>1</v>
      </c>
      <c r="AO8629" s="77">
        <f>IF(R8629&lt;Variables!$G$12,0,1)</f>
        <v>1</v>
      </c>
      <c r="AP8629" s="78">
        <f t="shared" si="273"/>
        <v>1</v>
      </c>
      <c r="AQ8629" s="77">
        <f>IF(V8629&lt;Variables!$G$15,1,0)</f>
        <v>1</v>
      </c>
      <c r="AR8629" s="77">
        <v>1</v>
      </c>
      <c r="AS8629" s="77">
        <v>0</v>
      </c>
      <c r="AT8629" s="77">
        <v>0</v>
      </c>
      <c r="AU8629" s="77">
        <v>0</v>
      </c>
      <c r="BA8629" s="77">
        <v>2</v>
      </c>
    </row>
    <row r="8630" spans="3:53" x14ac:dyDescent="0.25">
      <c r="C8630" s="77" t="s">
        <v>879</v>
      </c>
      <c r="D8630" s="77" t="s">
        <v>670</v>
      </c>
      <c r="E8630" s="77">
        <v>12.19</v>
      </c>
      <c r="F8630" s="77">
        <v>10.82</v>
      </c>
      <c r="G8630" s="77">
        <v>-2.3199999999999998</v>
      </c>
      <c r="H8630" s="77">
        <v>-99999</v>
      </c>
      <c r="I8630" s="77">
        <v>485.25099999999998</v>
      </c>
      <c r="J8630" s="77" t="s">
        <v>75</v>
      </c>
      <c r="K8630" s="77">
        <v>71.209999999999994</v>
      </c>
      <c r="L8630" s="77">
        <v>-99999</v>
      </c>
      <c r="M8630" s="77">
        <v>-99999</v>
      </c>
      <c r="N8630" s="77">
        <v>12.19</v>
      </c>
      <c r="O8630" s="77">
        <v>0</v>
      </c>
      <c r="P8630" s="77">
        <v>168375</v>
      </c>
      <c r="Q8630" s="77">
        <v>18826</v>
      </c>
      <c r="R8630" s="77">
        <v>8.94</v>
      </c>
      <c r="S8630" s="77">
        <v>37.215000000000003</v>
      </c>
      <c r="T8630" s="77">
        <v>10.391</v>
      </c>
      <c r="U8630" s="77">
        <v>21.876000000000001</v>
      </c>
      <c r="V8630" s="77">
        <v>-99999</v>
      </c>
      <c r="AC8630" s="77">
        <v>-99999</v>
      </c>
      <c r="AD8630" s="77">
        <v>-99999</v>
      </c>
      <c r="AH8630" s="77">
        <f>IF(AND(M8630&lt;Variables!$G$6,M8630&gt;Variables!$G$5),0,1)</f>
        <v>1</v>
      </c>
      <c r="AI8630" s="77">
        <f t="shared" si="272"/>
        <v>1</v>
      </c>
      <c r="AJ8630" s="77">
        <f>IF(I8630&gt;Variables!$G$7,0,1)</f>
        <v>0</v>
      </c>
      <c r="AK8630" s="77">
        <f>IF(F8630&gt;Variables!$G$8,0,1)</f>
        <v>0</v>
      </c>
      <c r="AL8630" s="77">
        <f>IF(G8630&gt;Variables!$G$9,0,1)</f>
        <v>1</v>
      </c>
      <c r="AM8630" s="77">
        <f>IF(AND(K8630&gt;Variables!$G$10,K8630&lt;Variables!$G$11),0,1)</f>
        <v>1</v>
      </c>
      <c r="AN8630" s="77">
        <f>IF(H8630&lt;Variables!$G$13,1,0)</f>
        <v>1</v>
      </c>
      <c r="AO8630" s="77">
        <f>IF(R8630&lt;Variables!$G$12,0,1)</f>
        <v>1</v>
      </c>
      <c r="AP8630" s="78">
        <f t="shared" si="273"/>
        <v>1</v>
      </c>
      <c r="AQ8630" s="77">
        <f>IF(V8630&lt;Variables!$G$15,1,0)</f>
        <v>1</v>
      </c>
      <c r="AR8630" s="77">
        <v>0</v>
      </c>
      <c r="AS8630" s="77">
        <v>0</v>
      </c>
      <c r="AT8630" s="77">
        <v>0</v>
      </c>
      <c r="AU8630" s="77">
        <v>0</v>
      </c>
      <c r="BA8630" s="77">
        <v>0</v>
      </c>
    </row>
    <row r="8631" spans="3:53" x14ac:dyDescent="0.25">
      <c r="C8631" s="77" t="s">
        <v>879</v>
      </c>
      <c r="D8631" s="77" t="s">
        <v>662</v>
      </c>
      <c r="E8631" s="77">
        <v>8.91</v>
      </c>
      <c r="F8631" s="77">
        <v>28.64</v>
      </c>
      <c r="G8631" s="77">
        <v>4.72</v>
      </c>
      <c r="H8631" s="77">
        <v>583.41</v>
      </c>
      <c r="I8631" s="77">
        <v>24.98</v>
      </c>
      <c r="J8631" s="77" t="s">
        <v>74</v>
      </c>
      <c r="K8631" s="77">
        <v>48.34</v>
      </c>
      <c r="L8631" s="77">
        <v>8.8861052631578961</v>
      </c>
      <c r="M8631" s="77">
        <v>-6.8705726266915998E-2</v>
      </c>
      <c r="N8631" s="77">
        <v>8.8717959183673454</v>
      </c>
      <c r="O8631" s="77">
        <v>9.2473741598027862E-2</v>
      </c>
      <c r="P8631" s="77">
        <v>8240000</v>
      </c>
      <c r="Q8631" s="77">
        <v>659720</v>
      </c>
      <c r="R8631" s="77">
        <v>12.49</v>
      </c>
      <c r="S8631" s="77">
        <v>37.215000000000003</v>
      </c>
      <c r="T8631" s="77">
        <v>10.391</v>
      </c>
      <c r="U8631" s="77">
        <v>21.876000000000001</v>
      </c>
      <c r="V8631" s="77">
        <v>2.351259368134758</v>
      </c>
      <c r="AC8631" s="77">
        <v>8.9700000000000006</v>
      </c>
      <c r="AD8631" s="77">
        <v>8.84</v>
      </c>
      <c r="AH8631" s="77">
        <f>IF(AND(M8631&lt;Variables!$G$6,M8631&gt;Variables!$G$5),0,1)</f>
        <v>1</v>
      </c>
      <c r="AI8631" s="77">
        <f t="shared" si="272"/>
        <v>0</v>
      </c>
      <c r="AJ8631" s="77">
        <f>IF(I8631&gt;Variables!$G$7,0,1)</f>
        <v>1</v>
      </c>
      <c r="AK8631" s="77">
        <f>IF(F8631&gt;Variables!$G$8,0,1)</f>
        <v>0</v>
      </c>
      <c r="AL8631" s="77">
        <f>IF(G8631&gt;Variables!$G$9,0,1)</f>
        <v>1</v>
      </c>
      <c r="AM8631" s="77">
        <f>IF(AND(K8631&gt;Variables!$G$10,K8631&lt;Variables!$G$11),0,1)</f>
        <v>1</v>
      </c>
      <c r="AN8631" s="77">
        <f>IF(H8631&lt;Variables!$G$13,1,0)</f>
        <v>1</v>
      </c>
      <c r="AO8631" s="77">
        <f>IF(R8631&lt;Variables!$G$12,0,1)</f>
        <v>1</v>
      </c>
      <c r="AP8631" s="78">
        <f t="shared" si="273"/>
        <v>0</v>
      </c>
      <c r="AQ8631" s="77">
        <f>IF(V8631&lt;Variables!$G$15,1,0)</f>
        <v>1</v>
      </c>
      <c r="AR8631" s="77">
        <v>0</v>
      </c>
      <c r="AS8631" s="77">
        <v>0</v>
      </c>
      <c r="AT8631" s="77">
        <v>0</v>
      </c>
      <c r="AU8631" s="77">
        <v>1</v>
      </c>
      <c r="BA8631" s="77">
        <v>-0.47</v>
      </c>
    </row>
    <row r="8632" spans="3:53" x14ac:dyDescent="0.25">
      <c r="C8632" s="77" t="s">
        <v>879</v>
      </c>
      <c r="D8632" s="77" t="s">
        <v>707</v>
      </c>
      <c r="E8632" s="77">
        <v>3.53</v>
      </c>
      <c r="F8632" s="77">
        <v>15</v>
      </c>
      <c r="G8632" s="77">
        <v>8.6999999999999993</v>
      </c>
      <c r="H8632" s="77">
        <v>-99999</v>
      </c>
      <c r="I8632" s="77">
        <v>-16.594999999999999</v>
      </c>
      <c r="J8632" s="77" t="s">
        <v>75</v>
      </c>
      <c r="K8632" s="77">
        <v>52.77</v>
      </c>
      <c r="L8632" s="77">
        <v>3.561666666666667</v>
      </c>
      <c r="M8632" s="77">
        <v>-1.7313991576977159</v>
      </c>
      <c r="N8632" s="77">
        <v>3.6422916666666669</v>
      </c>
      <c r="O8632" s="77">
        <v>-3.906652176399938</v>
      </c>
      <c r="P8632" s="77">
        <v>82781</v>
      </c>
      <c r="Q8632" s="77">
        <v>17800</v>
      </c>
      <c r="R8632" s="77">
        <v>4.6500000000000004</v>
      </c>
      <c r="S8632" s="77">
        <v>37.215000000000003</v>
      </c>
      <c r="T8632" s="77">
        <v>10.391</v>
      </c>
      <c r="U8632" s="77">
        <v>21.876000000000001</v>
      </c>
      <c r="V8632" s="77">
        <v>2.4545643558259238</v>
      </c>
      <c r="AC8632" s="77">
        <v>3.6</v>
      </c>
      <c r="AD8632" s="77">
        <v>3.3</v>
      </c>
      <c r="AH8632" s="77">
        <f>IF(AND(M8632&lt;Variables!$G$6,M8632&gt;Variables!$G$5),0,1)</f>
        <v>0</v>
      </c>
      <c r="AI8632" s="77">
        <f t="shared" si="272"/>
        <v>1</v>
      </c>
      <c r="AJ8632" s="77">
        <f>IF(I8632&gt;Variables!$G$7,0,1)</f>
        <v>1</v>
      </c>
      <c r="AK8632" s="77">
        <f>IF(F8632&gt;Variables!$G$8,0,1)</f>
        <v>0</v>
      </c>
      <c r="AL8632" s="77">
        <f>IF(G8632&gt;Variables!$G$9,0,1)</f>
        <v>1</v>
      </c>
      <c r="AM8632" s="77">
        <f>IF(AND(K8632&gt;Variables!$G$10,K8632&lt;Variables!$G$11),0,1)</f>
        <v>1</v>
      </c>
      <c r="AN8632" s="77">
        <f>IF(H8632&lt;Variables!$G$13,1,0)</f>
        <v>1</v>
      </c>
      <c r="AO8632" s="77">
        <f>IF(R8632&lt;Variables!$G$12,0,1)</f>
        <v>1</v>
      </c>
      <c r="AP8632" s="78">
        <f t="shared" si="273"/>
        <v>1</v>
      </c>
      <c r="AQ8632" s="77">
        <f>IF(V8632&lt;Variables!$G$15,1,0)</f>
        <v>1</v>
      </c>
      <c r="AR8632" s="77">
        <v>0</v>
      </c>
      <c r="AS8632" s="77">
        <v>0</v>
      </c>
      <c r="AT8632" s="77">
        <v>1</v>
      </c>
      <c r="AU8632" s="77">
        <v>0</v>
      </c>
      <c r="BA8632" s="77">
        <v>-2.25</v>
      </c>
    </row>
    <row r="8633" spans="3:53" x14ac:dyDescent="0.25">
      <c r="C8633" s="77" t="s">
        <v>879</v>
      </c>
      <c r="D8633" s="77" t="s">
        <v>841</v>
      </c>
      <c r="E8633" s="77">
        <v>22.87</v>
      </c>
      <c r="F8633" s="77">
        <v>26.76</v>
      </c>
      <c r="G8633" s="77">
        <v>9.7100000000000009</v>
      </c>
      <c r="H8633" s="77">
        <v>-99999</v>
      </c>
      <c r="I8633" s="77">
        <v>-99999</v>
      </c>
      <c r="J8633" s="77" t="s">
        <v>75</v>
      </c>
      <c r="K8633" s="77">
        <v>46.08</v>
      </c>
      <c r="L8633" s="77">
        <v>23.28141578947368</v>
      </c>
      <c r="M8633" s="77">
        <v>-1.036946342339012</v>
      </c>
      <c r="N8633" s="77">
        <v>23.192393877551019</v>
      </c>
      <c r="O8633" s="77">
        <v>-0.65708558743706424</v>
      </c>
      <c r="P8633" s="77">
        <v>889280</v>
      </c>
      <c r="S8633" s="77">
        <v>37.215000000000003</v>
      </c>
      <c r="T8633" s="77">
        <v>10.391</v>
      </c>
      <c r="U8633" s="77">
        <v>21.876000000000001</v>
      </c>
      <c r="V8633" s="77">
        <v>2.3416101768370479</v>
      </c>
      <c r="AC8633" s="77">
        <v>23.92</v>
      </c>
      <c r="AD8633" s="77">
        <v>22.09</v>
      </c>
      <c r="AH8633" s="77">
        <f>IF(AND(M8633&lt;Variables!$G$6,M8633&gt;Variables!$G$5),0,1)</f>
        <v>0</v>
      </c>
      <c r="AI8633" s="77">
        <f t="shared" si="272"/>
        <v>0</v>
      </c>
      <c r="AJ8633" s="77">
        <f>IF(I8633&gt;Variables!$G$7,0,1)</f>
        <v>1</v>
      </c>
      <c r="AK8633" s="77">
        <f>IF(F8633&gt;Variables!$G$8,0,1)</f>
        <v>0</v>
      </c>
      <c r="AL8633" s="77">
        <f>IF(G8633&gt;Variables!$G$9,0,1)</f>
        <v>1</v>
      </c>
      <c r="AM8633" s="77">
        <f>IF(AND(K8633&gt;Variables!$G$10,K8633&lt;Variables!$G$11),0,1)</f>
        <v>1</v>
      </c>
      <c r="AN8633" s="77">
        <f>IF(H8633&lt;Variables!$G$13,1,0)</f>
        <v>1</v>
      </c>
      <c r="AO8633" s="77">
        <f>IF(R8633&lt;Variables!$G$12,0,1)</f>
        <v>0</v>
      </c>
      <c r="AP8633" s="78">
        <f t="shared" si="273"/>
        <v>1</v>
      </c>
      <c r="AQ8633" s="77">
        <f>IF(V8633&lt;Variables!$G$15,1,0)</f>
        <v>1</v>
      </c>
      <c r="AR8633" s="77">
        <v>1</v>
      </c>
      <c r="AS8633" s="77">
        <v>0</v>
      </c>
      <c r="AT8633" s="77">
        <v>0</v>
      </c>
      <c r="AU8633" s="77">
        <v>0</v>
      </c>
      <c r="BA8633" s="77">
        <v>2</v>
      </c>
    </row>
    <row r="8634" spans="3:53" x14ac:dyDescent="0.25">
      <c r="C8634" s="77" t="s">
        <v>879</v>
      </c>
      <c r="D8634" s="77" t="s">
        <v>667</v>
      </c>
      <c r="E8634" s="77">
        <v>86.61</v>
      </c>
      <c r="F8634" s="77">
        <v>79.27</v>
      </c>
      <c r="G8634" s="77">
        <v>0.94</v>
      </c>
      <c r="H8634" s="77">
        <v>-99999</v>
      </c>
      <c r="I8634" s="77">
        <v>7.8E-2</v>
      </c>
      <c r="J8634" s="77" t="s">
        <v>74</v>
      </c>
      <c r="K8634" s="77">
        <v>70.510000000000005</v>
      </c>
      <c r="L8634" s="77">
        <v>86.142499999999998</v>
      </c>
      <c r="M8634" s="77">
        <v>-0.10738021301912661</v>
      </c>
      <c r="N8634" s="77">
        <v>86.1539111111111</v>
      </c>
      <c r="O8634" s="77">
        <v>-0.120611020174221</v>
      </c>
      <c r="P8634" s="77">
        <v>46625</v>
      </c>
      <c r="Q8634" s="77">
        <v>530</v>
      </c>
      <c r="R8634" s="77">
        <v>87.97</v>
      </c>
      <c r="S8634" s="77">
        <v>37.215000000000003</v>
      </c>
      <c r="T8634" s="77">
        <v>10.391</v>
      </c>
      <c r="U8634" s="77">
        <v>21.876000000000001</v>
      </c>
      <c r="V8634" s="77">
        <v>2.5886359248106339</v>
      </c>
      <c r="AC8634" s="77">
        <v>86.5</v>
      </c>
      <c r="AD8634" s="77">
        <v>86.05</v>
      </c>
      <c r="AH8634" s="77">
        <f>IF(AND(M8634&lt;Variables!$G$6,M8634&gt;Variables!$G$5),0,1)</f>
        <v>1</v>
      </c>
      <c r="AI8634" s="77">
        <f t="shared" si="272"/>
        <v>1</v>
      </c>
      <c r="AJ8634" s="77">
        <f>IF(I8634&gt;Variables!$G$7,0,1)</f>
        <v>1</v>
      </c>
      <c r="AK8634" s="77">
        <f>IF(F8634&gt;Variables!$G$8,0,1)</f>
        <v>0</v>
      </c>
      <c r="AL8634" s="77">
        <f>IF(G8634&gt;Variables!$G$9,0,1)</f>
        <v>1</v>
      </c>
      <c r="AM8634" s="77">
        <f>IF(AND(K8634&gt;Variables!$G$10,K8634&lt;Variables!$G$11),0,1)</f>
        <v>1</v>
      </c>
      <c r="AN8634" s="77">
        <f>IF(H8634&lt;Variables!$G$13,1,0)</f>
        <v>1</v>
      </c>
      <c r="AO8634" s="77">
        <f>IF(R8634&lt;Variables!$G$12,0,1)</f>
        <v>1</v>
      </c>
      <c r="AP8634" s="78">
        <f t="shared" si="273"/>
        <v>0</v>
      </c>
      <c r="AQ8634" s="77">
        <f>IF(V8634&lt;Variables!$G$15,1,0)</f>
        <v>1</v>
      </c>
      <c r="AR8634" s="77">
        <v>0</v>
      </c>
      <c r="AS8634" s="77">
        <v>0</v>
      </c>
      <c r="AT8634" s="77">
        <v>0</v>
      </c>
      <c r="AU8634" s="77">
        <v>0</v>
      </c>
      <c r="BA8634" s="77">
        <v>0</v>
      </c>
    </row>
    <row r="8635" spans="3:53" x14ac:dyDescent="0.25">
      <c r="C8635" s="77" t="s">
        <v>879</v>
      </c>
      <c r="D8635" s="77" t="s">
        <v>581</v>
      </c>
      <c r="E8635" s="77">
        <v>108.97</v>
      </c>
      <c r="F8635" s="77">
        <v>16.09</v>
      </c>
      <c r="G8635" s="77">
        <v>-1.4</v>
      </c>
      <c r="H8635" s="77">
        <v>5880</v>
      </c>
      <c r="I8635" s="77">
        <v>43.819000000000003</v>
      </c>
      <c r="J8635" s="77" t="s">
        <v>74</v>
      </c>
      <c r="K8635" s="77">
        <v>52.35</v>
      </c>
      <c r="L8635" s="77">
        <v>108.8985</v>
      </c>
      <c r="M8635" s="77">
        <v>4.7291744147076702E-2</v>
      </c>
      <c r="N8635" s="77">
        <v>109.0501468085106</v>
      </c>
      <c r="O8635" s="77">
        <v>-9.1835555880988365E-2</v>
      </c>
      <c r="P8635" s="77">
        <v>2208000</v>
      </c>
      <c r="Q8635" s="77">
        <v>826738</v>
      </c>
      <c r="R8635" s="77">
        <v>2.67</v>
      </c>
      <c r="S8635" s="77">
        <v>37.215000000000003</v>
      </c>
      <c r="T8635" s="77">
        <v>10.391</v>
      </c>
      <c r="U8635" s="77">
        <v>21.876000000000001</v>
      </c>
      <c r="V8635" s="77">
        <v>2.3897954550429992</v>
      </c>
      <c r="AC8635" s="77">
        <v>109.265</v>
      </c>
      <c r="AD8635" s="77">
        <v>107.33</v>
      </c>
      <c r="AH8635" s="77">
        <f>IF(AND(M8635&lt;Variables!$G$6,M8635&gt;Variables!$G$5),0,1)</f>
        <v>1</v>
      </c>
      <c r="AI8635" s="77">
        <f t="shared" si="272"/>
        <v>1</v>
      </c>
      <c r="AJ8635" s="77">
        <f>IF(I8635&gt;Variables!$G$7,0,1)</f>
        <v>1</v>
      </c>
      <c r="AK8635" s="77">
        <f>IF(F8635&gt;Variables!$G$8,0,1)</f>
        <v>0</v>
      </c>
      <c r="AL8635" s="77">
        <f>IF(G8635&gt;Variables!$G$9,0,1)</f>
        <v>1</v>
      </c>
      <c r="AM8635" s="77">
        <f>IF(AND(K8635&gt;Variables!$G$10,K8635&lt;Variables!$G$11),0,1)</f>
        <v>1</v>
      </c>
      <c r="AN8635" s="77">
        <f>IF(H8635&lt;Variables!$G$13,1,0)</f>
        <v>0</v>
      </c>
      <c r="AO8635" s="77">
        <f>IF(R8635&lt;Variables!$G$12,0,1)</f>
        <v>1</v>
      </c>
      <c r="AP8635" s="78">
        <f t="shared" si="273"/>
        <v>0</v>
      </c>
      <c r="AQ8635" s="77">
        <f>IF(V8635&lt;Variables!$G$15,1,0)</f>
        <v>1</v>
      </c>
      <c r="AR8635" s="77">
        <v>0</v>
      </c>
      <c r="AS8635" s="77">
        <v>0</v>
      </c>
      <c r="AT8635" s="77">
        <v>0</v>
      </c>
      <c r="AU8635" s="77">
        <v>1</v>
      </c>
      <c r="BA8635" s="77">
        <v>-0.46</v>
      </c>
    </row>
    <row r="8636" spans="3:53" x14ac:dyDescent="0.25">
      <c r="C8636" s="77" t="s">
        <v>880</v>
      </c>
      <c r="D8636" s="77" t="s">
        <v>551</v>
      </c>
      <c r="E8636" s="77">
        <v>6.6</v>
      </c>
      <c r="F8636" s="77">
        <v>69.95</v>
      </c>
      <c r="G8636" s="77">
        <v>19.04</v>
      </c>
      <c r="H8636" s="77">
        <v>38.479999999999997</v>
      </c>
      <c r="I8636" s="77">
        <v>10.416</v>
      </c>
      <c r="J8636" s="77" t="s">
        <v>75</v>
      </c>
      <c r="K8636" s="77">
        <v>61.43</v>
      </c>
      <c r="L8636" s="77">
        <v>6.2914900000000014</v>
      </c>
      <c r="M8636" s="77">
        <v>2.3620795709760132</v>
      </c>
      <c r="N8636" s="77">
        <v>6.2673139999999989</v>
      </c>
      <c r="O8636" s="77">
        <v>2.7569386183618891</v>
      </c>
      <c r="P8636" s="77">
        <v>181380000</v>
      </c>
      <c r="Q8636" s="77">
        <v>11670000</v>
      </c>
      <c r="R8636" s="77">
        <v>15.54</v>
      </c>
      <c r="S8636" s="77">
        <v>38.091000000000001</v>
      </c>
      <c r="T8636" s="77">
        <v>10.439</v>
      </c>
      <c r="U8636" s="77">
        <v>22.338000000000001</v>
      </c>
      <c r="V8636" s="77">
        <v>2.3460288624494372</v>
      </c>
      <c r="AC8636" s="77">
        <v>7.52</v>
      </c>
      <c r="AD8636" s="77">
        <v>6.41</v>
      </c>
      <c r="AH8636" s="77">
        <f>IF(AND(M8636&lt;Variables!$G$6,M8636&gt;Variables!$G$5),0,1)</f>
        <v>1</v>
      </c>
      <c r="AI8636" s="77">
        <f t="shared" si="272"/>
        <v>0</v>
      </c>
      <c r="AJ8636" s="77">
        <f>IF(I8636&gt;Variables!$G$7,0,1)</f>
        <v>1</v>
      </c>
      <c r="AK8636" s="77">
        <f>IF(F8636&gt;Variables!$G$8,0,1)</f>
        <v>0</v>
      </c>
      <c r="AL8636" s="77">
        <f>IF(G8636&gt;Variables!$G$9,0,1)</f>
        <v>0</v>
      </c>
      <c r="AM8636" s="77">
        <f>IF(AND(K8636&gt;Variables!$G$10,K8636&lt;Variables!$G$11),0,1)</f>
        <v>1</v>
      </c>
      <c r="AN8636" s="77">
        <f>IF(H8636&lt;Variables!$G$13,1,0)</f>
        <v>1</v>
      </c>
      <c r="AO8636" s="77">
        <f>IF(R8636&lt;Variables!$G$12,0,1)</f>
        <v>1</v>
      </c>
      <c r="AP8636" s="78">
        <f t="shared" si="273"/>
        <v>1</v>
      </c>
      <c r="AQ8636" s="77">
        <f>IF(V8636&lt;Variables!$G$15,1,0)</f>
        <v>1</v>
      </c>
      <c r="AR8636" s="77">
        <v>0</v>
      </c>
      <c r="AS8636" s="77">
        <v>0</v>
      </c>
      <c r="AT8636" s="77">
        <v>1</v>
      </c>
      <c r="AU8636" s="77">
        <v>0</v>
      </c>
      <c r="BA8636" s="77">
        <v>-2.25</v>
      </c>
    </row>
    <row r="8637" spans="3:53" x14ac:dyDescent="0.25">
      <c r="C8637" s="77" t="s">
        <v>880</v>
      </c>
      <c r="D8637" s="77" t="s">
        <v>581</v>
      </c>
      <c r="E8637" s="77">
        <v>109.25</v>
      </c>
      <c r="F8637" s="77">
        <v>16.12</v>
      </c>
      <c r="G8637" s="77">
        <v>-1.43</v>
      </c>
      <c r="H8637" s="77">
        <v>5880</v>
      </c>
      <c r="I8637" s="77">
        <v>43.811999999999998</v>
      </c>
      <c r="J8637" s="77" t="s">
        <v>74</v>
      </c>
      <c r="K8637" s="77">
        <v>51.32</v>
      </c>
      <c r="L8637" s="77">
        <v>108.87912222222219</v>
      </c>
      <c r="M8637" s="77">
        <v>3.2951935178681953E-2</v>
      </c>
      <c r="N8637" s="77">
        <v>108.950329787234</v>
      </c>
      <c r="O8637" s="77">
        <v>-3.2427425692999723E-2</v>
      </c>
      <c r="P8637" s="77">
        <v>2214000</v>
      </c>
      <c r="Q8637" s="77">
        <v>826738</v>
      </c>
      <c r="R8637" s="77">
        <v>2.68</v>
      </c>
      <c r="S8637" s="77">
        <v>38.091000000000001</v>
      </c>
      <c r="T8637" s="77">
        <v>10.439</v>
      </c>
      <c r="U8637" s="77">
        <v>22.338000000000001</v>
      </c>
      <c r="V8637" s="77">
        <v>2.379692831636143</v>
      </c>
      <c r="AC8637" s="77">
        <v>109.265</v>
      </c>
      <c r="AD8637" s="77">
        <v>107.33</v>
      </c>
      <c r="AH8637" s="77">
        <f>IF(AND(M8637&lt;Variables!$G$6,M8637&gt;Variables!$G$5),0,1)</f>
        <v>1</v>
      </c>
      <c r="AI8637" s="77">
        <f t="shared" si="272"/>
        <v>1</v>
      </c>
      <c r="AJ8637" s="77">
        <f>IF(I8637&gt;Variables!$G$7,0,1)</f>
        <v>1</v>
      </c>
      <c r="AK8637" s="77">
        <f>IF(F8637&gt;Variables!$G$8,0,1)</f>
        <v>0</v>
      </c>
      <c r="AL8637" s="77">
        <f>IF(G8637&gt;Variables!$G$9,0,1)</f>
        <v>1</v>
      </c>
      <c r="AM8637" s="77">
        <f>IF(AND(K8637&gt;Variables!$G$10,K8637&lt;Variables!$G$11),0,1)</f>
        <v>1</v>
      </c>
      <c r="AN8637" s="77">
        <f>IF(H8637&lt;Variables!$G$13,1,0)</f>
        <v>0</v>
      </c>
      <c r="AO8637" s="77">
        <f>IF(R8637&lt;Variables!$G$12,0,1)</f>
        <v>1</v>
      </c>
      <c r="AP8637" s="78">
        <f t="shared" si="273"/>
        <v>0</v>
      </c>
      <c r="AQ8637" s="77">
        <f>IF(V8637&lt;Variables!$G$15,1,0)</f>
        <v>1</v>
      </c>
      <c r="AR8637" s="77">
        <v>0</v>
      </c>
      <c r="AS8637" s="77">
        <v>0</v>
      </c>
      <c r="AT8637" s="77">
        <v>0</v>
      </c>
      <c r="AU8637" s="77">
        <v>1</v>
      </c>
      <c r="BA8637" s="77">
        <v>-0.63</v>
      </c>
    </row>
    <row r="8638" spans="3:53" x14ac:dyDescent="0.25">
      <c r="C8638" s="77" t="s">
        <v>880</v>
      </c>
      <c r="D8638" s="77" t="s">
        <v>177</v>
      </c>
      <c r="E8638" s="77">
        <v>62.52</v>
      </c>
      <c r="F8638" s="77">
        <v>10.74</v>
      </c>
      <c r="G8638" s="77">
        <v>9.61</v>
      </c>
      <c r="H8638" s="77">
        <v>11300</v>
      </c>
      <c r="I8638" s="77">
        <v>399.62299999999999</v>
      </c>
      <c r="J8638" s="77" t="s">
        <v>74</v>
      </c>
      <c r="K8638" s="77">
        <v>57.18</v>
      </c>
      <c r="L8638" s="77">
        <v>62.012868421052637</v>
      </c>
      <c r="M8638" s="77">
        <v>0.59202483016044671</v>
      </c>
      <c r="N8638" s="77">
        <v>61.964330612244893</v>
      </c>
      <c r="O8638" s="77">
        <v>0.67082042789463781</v>
      </c>
      <c r="P8638" s="77">
        <v>1025000</v>
      </c>
      <c r="Q8638" s="77">
        <v>1776000</v>
      </c>
      <c r="R8638" s="77">
        <v>0.57999999999999996</v>
      </c>
      <c r="S8638" s="77">
        <v>38.091000000000001</v>
      </c>
      <c r="T8638" s="77">
        <v>10.439</v>
      </c>
      <c r="U8638" s="77">
        <v>22.338000000000001</v>
      </c>
      <c r="V8638" s="77">
        <v>2.4137160222615939</v>
      </c>
      <c r="AC8638" s="77">
        <v>65.569999999999993</v>
      </c>
      <c r="AD8638" s="77">
        <v>61.49</v>
      </c>
      <c r="AH8638" s="77">
        <f>IF(AND(M8638&lt;Variables!$G$6,M8638&gt;Variables!$G$5),0,1)</f>
        <v>1</v>
      </c>
      <c r="AI8638" s="77">
        <f t="shared" si="272"/>
        <v>0</v>
      </c>
      <c r="AJ8638" s="77">
        <f>IF(I8638&gt;Variables!$G$7,0,1)</f>
        <v>0</v>
      </c>
      <c r="AK8638" s="77">
        <f>IF(F8638&gt;Variables!$G$8,0,1)</f>
        <v>0</v>
      </c>
      <c r="AL8638" s="77">
        <f>IF(G8638&gt;Variables!$G$9,0,1)</f>
        <v>1</v>
      </c>
      <c r="AM8638" s="77">
        <f>IF(AND(K8638&gt;Variables!$G$10,K8638&lt;Variables!$G$11),0,1)</f>
        <v>1</v>
      </c>
      <c r="AN8638" s="77">
        <f>IF(H8638&lt;Variables!$G$13,1,0)</f>
        <v>0</v>
      </c>
      <c r="AO8638" s="77">
        <f>IF(R8638&lt;Variables!$G$12,0,1)</f>
        <v>0</v>
      </c>
      <c r="AP8638" s="78">
        <f t="shared" si="273"/>
        <v>0</v>
      </c>
      <c r="AQ8638" s="77">
        <f>IF(V8638&lt;Variables!$G$15,1,0)</f>
        <v>1</v>
      </c>
      <c r="AR8638" s="77">
        <v>0</v>
      </c>
      <c r="AS8638" s="77">
        <v>1</v>
      </c>
      <c r="AT8638" s="77">
        <v>0</v>
      </c>
      <c r="AU8638" s="77">
        <v>0</v>
      </c>
      <c r="BA8638" s="77">
        <v>0.12</v>
      </c>
    </row>
    <row r="8639" spans="3:53" x14ac:dyDescent="0.25">
      <c r="C8639" s="77" t="s">
        <v>880</v>
      </c>
      <c r="D8639" s="77" t="s">
        <v>436</v>
      </c>
      <c r="E8639" s="77">
        <v>5.27</v>
      </c>
      <c r="F8639" s="77">
        <v>23.67</v>
      </c>
      <c r="G8639" s="77">
        <v>15.95</v>
      </c>
      <c r="H8639" s="77">
        <v>41.82</v>
      </c>
      <c r="I8639" s="77">
        <v>0.5</v>
      </c>
      <c r="J8639" s="77" t="s">
        <v>75</v>
      </c>
      <c r="K8639" s="77">
        <v>49.65</v>
      </c>
      <c r="L8639" s="77">
        <v>5.12575</v>
      </c>
      <c r="M8639" s="77">
        <v>0.66624396429791444</v>
      </c>
      <c r="N8639" s="77">
        <v>5.2524819999999997</v>
      </c>
      <c r="O8639" s="77">
        <v>-1.762633360761622</v>
      </c>
      <c r="P8639" s="77">
        <v>16430000</v>
      </c>
      <c r="Q8639" s="77">
        <v>1680000</v>
      </c>
      <c r="R8639" s="77">
        <v>9.7799999999999994</v>
      </c>
      <c r="S8639" s="77">
        <v>38.091000000000001</v>
      </c>
      <c r="T8639" s="77">
        <v>10.439</v>
      </c>
      <c r="U8639" s="77">
        <v>22.338000000000001</v>
      </c>
      <c r="V8639" s="77">
        <v>2.3467250963273671</v>
      </c>
      <c r="AC8639" s="77">
        <v>6.45</v>
      </c>
      <c r="AD8639" s="77">
        <v>5.0199999999999996</v>
      </c>
      <c r="AH8639" s="77">
        <f>IF(AND(M8639&lt;Variables!$G$6,M8639&gt;Variables!$G$5),0,1)</f>
        <v>1</v>
      </c>
      <c r="AI8639" s="77">
        <f t="shared" si="272"/>
        <v>1</v>
      </c>
      <c r="AJ8639" s="77">
        <f>IF(I8639&gt;Variables!$G$7,0,1)</f>
        <v>1</v>
      </c>
      <c r="AK8639" s="77">
        <f>IF(F8639&gt;Variables!$G$8,0,1)</f>
        <v>0</v>
      </c>
      <c r="AL8639" s="77">
        <f>IF(G8639&gt;Variables!$G$9,0,1)</f>
        <v>0</v>
      </c>
      <c r="AM8639" s="77">
        <f>IF(AND(K8639&gt;Variables!$G$10,K8639&lt;Variables!$G$11),0,1)</f>
        <v>1</v>
      </c>
      <c r="AN8639" s="77">
        <f>IF(H8639&lt;Variables!$G$13,1,0)</f>
        <v>1</v>
      </c>
      <c r="AO8639" s="77">
        <f>IF(R8639&lt;Variables!$G$12,0,1)</f>
        <v>1</v>
      </c>
      <c r="AP8639" s="78">
        <f t="shared" si="273"/>
        <v>1</v>
      </c>
      <c r="AQ8639" s="77">
        <f>IF(V8639&lt;Variables!$G$15,1,0)</f>
        <v>1</v>
      </c>
      <c r="AR8639" s="77">
        <v>0</v>
      </c>
      <c r="AS8639" s="77">
        <v>0</v>
      </c>
      <c r="AT8639" s="77">
        <v>1</v>
      </c>
      <c r="AU8639" s="77">
        <v>0</v>
      </c>
      <c r="BA8639" s="77">
        <v>-2.25</v>
      </c>
    </row>
    <row r="8640" spans="3:53" x14ac:dyDescent="0.25">
      <c r="C8640" s="77" t="s">
        <v>880</v>
      </c>
      <c r="D8640" s="77" t="s">
        <v>661</v>
      </c>
      <c r="E8640" s="77">
        <v>52.92</v>
      </c>
      <c r="F8640" s="77">
        <v>22.93</v>
      </c>
      <c r="G8640" s="77">
        <v>21.86</v>
      </c>
      <c r="H8640" s="77">
        <v>1770</v>
      </c>
      <c r="I8640" s="77">
        <v>0.48</v>
      </c>
      <c r="J8640" s="77" t="s">
        <v>74</v>
      </c>
      <c r="K8640" s="77">
        <v>59.48</v>
      </c>
      <c r="L8640" s="77">
        <v>52.61844</v>
      </c>
      <c r="M8640" s="77">
        <v>0.42106911569404898</v>
      </c>
      <c r="N8640" s="77">
        <v>52.510103999999998</v>
      </c>
      <c r="O8640" s="77">
        <v>0.6282524216672758</v>
      </c>
      <c r="P8640" s="77">
        <v>6962000</v>
      </c>
      <c r="Q8640" s="77">
        <v>2052000</v>
      </c>
      <c r="R8640" s="77">
        <v>3.39</v>
      </c>
      <c r="S8640" s="77">
        <v>38.091000000000001</v>
      </c>
      <c r="T8640" s="77">
        <v>10.439</v>
      </c>
      <c r="U8640" s="77">
        <v>22.338000000000001</v>
      </c>
      <c r="V8640" s="77">
        <v>2.442736871685895</v>
      </c>
      <c r="AC8640" s="77">
        <v>53.15</v>
      </c>
      <c r="AD8640" s="77">
        <v>51.73</v>
      </c>
      <c r="AH8640" s="77">
        <f>IF(AND(M8640&lt;Variables!$G$6,M8640&gt;Variables!$G$5),0,1)</f>
        <v>1</v>
      </c>
      <c r="AI8640" s="77">
        <f t="shared" si="272"/>
        <v>0</v>
      </c>
      <c r="AJ8640" s="77">
        <f>IF(I8640&gt;Variables!$G$7,0,1)</f>
        <v>1</v>
      </c>
      <c r="AK8640" s="77">
        <f>IF(F8640&gt;Variables!$G$8,0,1)</f>
        <v>0</v>
      </c>
      <c r="AL8640" s="77">
        <f>IF(G8640&gt;Variables!$G$9,0,1)</f>
        <v>0</v>
      </c>
      <c r="AM8640" s="77">
        <f>IF(AND(K8640&gt;Variables!$G$10,K8640&lt;Variables!$G$11),0,1)</f>
        <v>1</v>
      </c>
      <c r="AN8640" s="77">
        <f>IF(H8640&lt;Variables!$G$13,1,0)</f>
        <v>0</v>
      </c>
      <c r="AO8640" s="77">
        <f>IF(R8640&lt;Variables!$G$12,0,1)</f>
        <v>1</v>
      </c>
      <c r="AP8640" s="78">
        <f t="shared" si="273"/>
        <v>0</v>
      </c>
      <c r="AQ8640" s="77">
        <f>IF(V8640&lt;Variables!$G$15,1,0)</f>
        <v>1</v>
      </c>
      <c r="AR8640" s="77">
        <v>0</v>
      </c>
      <c r="AS8640" s="77">
        <v>0</v>
      </c>
      <c r="AT8640" s="77">
        <v>0</v>
      </c>
      <c r="AU8640" s="77">
        <v>1</v>
      </c>
      <c r="BA8640" s="77">
        <v>-1.37</v>
      </c>
    </row>
    <row r="8641" spans="3:53" x14ac:dyDescent="0.25">
      <c r="C8641" s="77" t="s">
        <v>880</v>
      </c>
      <c r="D8641" s="77" t="s">
        <v>192</v>
      </c>
      <c r="E8641" s="77">
        <v>30.96</v>
      </c>
      <c r="F8641" s="77">
        <v>23.47</v>
      </c>
      <c r="G8641" s="77">
        <v>3.47</v>
      </c>
      <c r="H8641" s="77">
        <v>1750</v>
      </c>
      <c r="I8641" s="77">
        <v>186.01300000000001</v>
      </c>
      <c r="J8641" s="77" t="s">
        <v>75</v>
      </c>
      <c r="K8641" s="77">
        <v>61.2</v>
      </c>
      <c r="L8641" s="77">
        <v>30.43077894736842</v>
      </c>
      <c r="M8641" s="77">
        <v>0.98328423715047919</v>
      </c>
      <c r="N8641" s="77">
        <v>30.463655102040821</v>
      </c>
      <c r="O8641" s="77">
        <v>0.87430381241855559</v>
      </c>
      <c r="P8641" s="77">
        <v>10635000</v>
      </c>
      <c r="Q8641" s="77">
        <v>1926000</v>
      </c>
      <c r="R8641" s="77">
        <v>5.52</v>
      </c>
      <c r="S8641" s="77">
        <v>38.091000000000001</v>
      </c>
      <c r="T8641" s="77">
        <v>10.439</v>
      </c>
      <c r="U8641" s="77">
        <v>22.338000000000001</v>
      </c>
      <c r="V8641" s="77">
        <v>2.425661691212913</v>
      </c>
      <c r="AC8641" s="77">
        <v>31.5</v>
      </c>
      <c r="AD8641" s="77">
        <v>28.75</v>
      </c>
      <c r="AH8641" s="77">
        <f>IF(AND(M8641&lt;Variables!$G$6,M8641&gt;Variables!$G$5),0,1)</f>
        <v>1</v>
      </c>
      <c r="AI8641" s="77">
        <f t="shared" si="272"/>
        <v>1</v>
      </c>
      <c r="AJ8641" s="77">
        <f>IF(I8641&gt;Variables!$G$7,0,1)</f>
        <v>0</v>
      </c>
      <c r="AK8641" s="77">
        <f>IF(F8641&gt;Variables!$G$8,0,1)</f>
        <v>0</v>
      </c>
      <c r="AL8641" s="77">
        <f>IF(G8641&gt;Variables!$G$9,0,1)</f>
        <v>1</v>
      </c>
      <c r="AM8641" s="77">
        <f>IF(AND(K8641&gt;Variables!$G$10,K8641&lt;Variables!$G$11),0,1)</f>
        <v>1</v>
      </c>
      <c r="AN8641" s="77">
        <f>IF(H8641&lt;Variables!$G$13,1,0)</f>
        <v>0</v>
      </c>
      <c r="AO8641" s="77">
        <f>IF(R8641&lt;Variables!$G$12,0,1)</f>
        <v>1</v>
      </c>
      <c r="AP8641" s="78">
        <f t="shared" si="273"/>
        <v>1</v>
      </c>
      <c r="AQ8641" s="77">
        <f>IF(V8641&lt;Variables!$G$15,1,0)</f>
        <v>1</v>
      </c>
      <c r="AR8641" s="77">
        <v>0</v>
      </c>
      <c r="AS8641" s="77">
        <v>0</v>
      </c>
      <c r="AT8641" s="77">
        <v>1</v>
      </c>
      <c r="AU8641" s="77">
        <v>0</v>
      </c>
      <c r="BA8641" s="77">
        <v>-2.25</v>
      </c>
    </row>
    <row r="8642" spans="3:53" x14ac:dyDescent="0.25">
      <c r="C8642" s="77" t="s">
        <v>880</v>
      </c>
      <c r="D8642" s="77" t="s">
        <v>841</v>
      </c>
      <c r="E8642" s="77">
        <v>23.43</v>
      </c>
      <c r="F8642" s="77">
        <v>24.86</v>
      </c>
      <c r="G8642" s="77">
        <v>9.52</v>
      </c>
      <c r="H8642" s="77">
        <v>-99999</v>
      </c>
      <c r="I8642" s="77">
        <v>-99999</v>
      </c>
      <c r="J8642" s="77" t="s">
        <v>75</v>
      </c>
      <c r="K8642" s="77">
        <v>48.44</v>
      </c>
      <c r="L8642" s="77">
        <v>23.08943</v>
      </c>
      <c r="M8642" s="77">
        <v>-0.38732008542437002</v>
      </c>
      <c r="N8642" s="77">
        <v>23.205545999999998</v>
      </c>
      <c r="O8642" s="77">
        <v>-0.88576239490334874</v>
      </c>
      <c r="P8642" s="77">
        <v>904730</v>
      </c>
      <c r="S8642" s="77">
        <v>38.091000000000001</v>
      </c>
      <c r="T8642" s="77">
        <v>10.439</v>
      </c>
      <c r="U8642" s="77">
        <v>22.338000000000001</v>
      </c>
      <c r="V8642" s="77">
        <v>2.3591637367865732</v>
      </c>
      <c r="AC8642" s="77">
        <v>23.92</v>
      </c>
      <c r="AD8642" s="77">
        <v>22.09</v>
      </c>
      <c r="AH8642" s="77">
        <f>IF(AND(M8642&lt;Variables!$G$6,M8642&gt;Variables!$G$5),0,1)</f>
        <v>1</v>
      </c>
      <c r="AI8642" s="77">
        <f t="shared" si="272"/>
        <v>1</v>
      </c>
      <c r="AJ8642" s="77">
        <f>IF(I8642&gt;Variables!$G$7,0,1)</f>
        <v>1</v>
      </c>
      <c r="AK8642" s="77">
        <f>IF(F8642&gt;Variables!$G$8,0,1)</f>
        <v>0</v>
      </c>
      <c r="AL8642" s="77">
        <f>IF(G8642&gt;Variables!$G$9,0,1)</f>
        <v>1</v>
      </c>
      <c r="AM8642" s="77">
        <f>IF(AND(K8642&gt;Variables!$G$10,K8642&lt;Variables!$G$11),0,1)</f>
        <v>1</v>
      </c>
      <c r="AN8642" s="77">
        <f>IF(H8642&lt;Variables!$G$13,1,0)</f>
        <v>1</v>
      </c>
      <c r="AO8642" s="77">
        <f>IF(R8642&lt;Variables!$G$12,0,1)</f>
        <v>0</v>
      </c>
      <c r="AP8642" s="78">
        <f t="shared" si="273"/>
        <v>1</v>
      </c>
      <c r="AQ8642" s="77">
        <f>IF(V8642&lt;Variables!$G$15,1,0)</f>
        <v>1</v>
      </c>
      <c r="AR8642" s="77">
        <v>1</v>
      </c>
      <c r="AS8642" s="77">
        <v>0</v>
      </c>
      <c r="AT8642" s="77">
        <v>0</v>
      </c>
      <c r="AU8642" s="77">
        <v>0</v>
      </c>
      <c r="BA8642" s="77">
        <v>2</v>
      </c>
    </row>
    <row r="8643" spans="3:53" x14ac:dyDescent="0.25">
      <c r="C8643" s="77" t="s">
        <v>880</v>
      </c>
      <c r="D8643" s="77" t="s">
        <v>714</v>
      </c>
      <c r="E8643" s="77">
        <v>36.21</v>
      </c>
      <c r="F8643" s="77">
        <v>9.3000000000000007</v>
      </c>
      <c r="G8643" s="77">
        <v>5.61</v>
      </c>
      <c r="H8643" s="77">
        <v>2860</v>
      </c>
      <c r="I8643" s="77">
        <v>-43.295999999999999</v>
      </c>
      <c r="J8643" s="77" t="s">
        <v>74</v>
      </c>
      <c r="K8643" s="77">
        <v>51.41</v>
      </c>
      <c r="L8643" s="77">
        <v>36.012045000000008</v>
      </c>
      <c r="M8643" s="77">
        <v>3.1808801749500452E-2</v>
      </c>
      <c r="N8643" s="77">
        <v>35.959175999999999</v>
      </c>
      <c r="O8643" s="77">
        <v>0.17888062841039279</v>
      </c>
      <c r="P8643" s="77">
        <v>7719000</v>
      </c>
      <c r="Q8643" s="77">
        <v>19321000</v>
      </c>
      <c r="R8643" s="77">
        <v>0.4</v>
      </c>
      <c r="S8643" s="77">
        <v>38.091000000000001</v>
      </c>
      <c r="T8643" s="77">
        <v>10.439</v>
      </c>
      <c r="U8643" s="77">
        <v>22.338000000000001</v>
      </c>
      <c r="V8643" s="77">
        <v>2.380651043169085</v>
      </c>
      <c r="AC8643" s="77">
        <v>36.585000000000001</v>
      </c>
      <c r="AD8643" s="77">
        <v>35.36</v>
      </c>
      <c r="AH8643" s="77">
        <f>IF(AND(M8643&lt;Variables!$G$6,M8643&gt;Variables!$G$5),0,1)</f>
        <v>1</v>
      </c>
      <c r="AI8643" s="77">
        <f t="shared" si="272"/>
        <v>0</v>
      </c>
      <c r="AJ8643" s="77">
        <f>IF(I8643&gt;Variables!$G$7,0,1)</f>
        <v>1</v>
      </c>
      <c r="AK8643" s="77">
        <f>IF(F8643&gt;Variables!$G$8,0,1)</f>
        <v>0</v>
      </c>
      <c r="AL8643" s="77">
        <f>IF(G8643&gt;Variables!$G$9,0,1)</f>
        <v>1</v>
      </c>
      <c r="AM8643" s="77">
        <f>IF(AND(K8643&gt;Variables!$G$10,K8643&lt;Variables!$G$11),0,1)</f>
        <v>1</v>
      </c>
      <c r="AN8643" s="77">
        <f>IF(H8643&lt;Variables!$G$13,1,0)</f>
        <v>0</v>
      </c>
      <c r="AO8643" s="77">
        <f>IF(R8643&lt;Variables!$G$12,0,1)</f>
        <v>0</v>
      </c>
      <c r="AP8643" s="78">
        <f t="shared" si="273"/>
        <v>0</v>
      </c>
      <c r="AQ8643" s="77">
        <f>IF(V8643&lt;Variables!$G$15,1,0)</f>
        <v>1</v>
      </c>
      <c r="AR8643" s="77">
        <v>0</v>
      </c>
      <c r="AS8643" s="77">
        <v>0</v>
      </c>
      <c r="AT8643" s="77">
        <v>1</v>
      </c>
      <c r="AU8643" s="77">
        <v>0</v>
      </c>
      <c r="BA8643" s="77">
        <v>-2.1</v>
      </c>
    </row>
    <row r="8644" spans="3:53" x14ac:dyDescent="0.25">
      <c r="C8644" s="77" t="s">
        <v>880</v>
      </c>
      <c r="D8644" s="77" t="s">
        <v>705</v>
      </c>
      <c r="E8644" s="77">
        <v>617.91999999999996</v>
      </c>
      <c r="F8644" s="77">
        <v>11.84</v>
      </c>
      <c r="G8644" s="77">
        <v>7.95</v>
      </c>
      <c r="H8644" s="77">
        <v>5670</v>
      </c>
      <c r="I8644" s="77">
        <v>-28.809000000000001</v>
      </c>
      <c r="J8644" s="77" t="s">
        <v>74</v>
      </c>
      <c r="K8644" s="77">
        <v>46.6</v>
      </c>
      <c r="L8644" s="77">
        <v>615.71447777777769</v>
      </c>
      <c r="M8644" s="77">
        <v>-6.3954607531345221E-3</v>
      </c>
      <c r="N8644" s="77">
        <v>617.28944166666668</v>
      </c>
      <c r="O8644" s="77">
        <v>-0.26152102363972868</v>
      </c>
      <c r="P8644" s="77">
        <v>1171000</v>
      </c>
      <c r="Q8644" s="77">
        <v>748460</v>
      </c>
      <c r="R8644" s="77">
        <v>1.56</v>
      </c>
      <c r="S8644" s="77">
        <v>38.091000000000001</v>
      </c>
      <c r="T8644" s="77">
        <v>10.439</v>
      </c>
      <c r="U8644" s="77">
        <v>22.338000000000001</v>
      </c>
      <c r="V8644" s="77">
        <v>2.3318794836713539</v>
      </c>
      <c r="AC8644" s="77">
        <v>629.51</v>
      </c>
      <c r="AD8644" s="77">
        <v>613</v>
      </c>
      <c r="AH8644" s="77">
        <f>IF(AND(M8644&lt;Variables!$G$6,M8644&gt;Variables!$G$5),0,1)</f>
        <v>1</v>
      </c>
      <c r="AI8644" s="77">
        <f t="shared" si="272"/>
        <v>1</v>
      </c>
      <c r="AJ8644" s="77">
        <f>IF(I8644&gt;Variables!$G$7,0,1)</f>
        <v>1</v>
      </c>
      <c r="AK8644" s="77">
        <f>IF(F8644&gt;Variables!$G$8,0,1)</f>
        <v>0</v>
      </c>
      <c r="AL8644" s="77">
        <f>IF(G8644&gt;Variables!$G$9,0,1)</f>
        <v>1</v>
      </c>
      <c r="AM8644" s="77">
        <f>IF(AND(K8644&gt;Variables!$G$10,K8644&lt;Variables!$G$11),0,1)</f>
        <v>1</v>
      </c>
      <c r="AN8644" s="77">
        <f>IF(H8644&lt;Variables!$G$13,1,0)</f>
        <v>0</v>
      </c>
      <c r="AO8644" s="77">
        <f>IF(R8644&lt;Variables!$G$12,0,1)</f>
        <v>0</v>
      </c>
      <c r="AP8644" s="78">
        <f t="shared" si="273"/>
        <v>0</v>
      </c>
      <c r="AQ8644" s="77">
        <f>IF(V8644&lt;Variables!$G$15,1,0)</f>
        <v>1</v>
      </c>
      <c r="AR8644" s="77">
        <v>1</v>
      </c>
      <c r="AS8644" s="77">
        <v>0</v>
      </c>
      <c r="AT8644" s="77">
        <v>0</v>
      </c>
      <c r="AU8644" s="77">
        <v>0</v>
      </c>
      <c r="BA8644" s="77">
        <v>0.99</v>
      </c>
    </row>
    <row r="8645" spans="3:53" x14ac:dyDescent="0.25">
      <c r="C8645" s="77" t="s">
        <v>880</v>
      </c>
      <c r="D8645" s="77" t="s">
        <v>659</v>
      </c>
      <c r="E8645" s="77">
        <v>45.21</v>
      </c>
      <c r="F8645" s="77">
        <v>11.75</v>
      </c>
      <c r="G8645" s="77">
        <v>8.4700000000000006</v>
      </c>
      <c r="H8645" s="77">
        <v>2320</v>
      </c>
      <c r="I8645" s="77">
        <v>-24.600999999999999</v>
      </c>
      <c r="J8645" s="77" t="s">
        <v>74</v>
      </c>
      <c r="K8645" s="77">
        <v>42.62</v>
      </c>
      <c r="L8645" s="77">
        <v>45.168839999999989</v>
      </c>
      <c r="M8645" s="77">
        <v>-0.24096257508491811</v>
      </c>
      <c r="N8645" s="77">
        <v>45.106653999999999</v>
      </c>
      <c r="O8645" s="77">
        <v>-0.1034304162751612</v>
      </c>
      <c r="P8645" s="77">
        <v>2824000</v>
      </c>
      <c r="Q8645" s="77">
        <v>1694000</v>
      </c>
      <c r="R8645" s="77">
        <v>1.67</v>
      </c>
      <c r="S8645" s="77">
        <v>38.091000000000001</v>
      </c>
      <c r="T8645" s="77">
        <v>10.439</v>
      </c>
      <c r="U8645" s="77">
        <v>22.338000000000001</v>
      </c>
      <c r="V8645" s="77">
        <v>2.2916724855658899</v>
      </c>
      <c r="AC8645" s="77">
        <v>45.52</v>
      </c>
      <c r="AD8645" s="77">
        <v>44.93</v>
      </c>
      <c r="AH8645" s="77">
        <f>IF(AND(M8645&lt;Variables!$G$6,M8645&gt;Variables!$G$5),0,1)</f>
        <v>1</v>
      </c>
      <c r="AI8645" s="77">
        <f t="shared" si="272"/>
        <v>0</v>
      </c>
      <c r="AJ8645" s="77">
        <f>IF(I8645&gt;Variables!$G$7,0,1)</f>
        <v>1</v>
      </c>
      <c r="AK8645" s="77">
        <f>IF(F8645&gt;Variables!$G$8,0,1)</f>
        <v>0</v>
      </c>
      <c r="AL8645" s="77">
        <f>IF(G8645&gt;Variables!$G$9,0,1)</f>
        <v>1</v>
      </c>
      <c r="AM8645" s="77">
        <f>IF(AND(K8645&gt;Variables!$G$10,K8645&lt;Variables!$G$11),0,1)</f>
        <v>1</v>
      </c>
      <c r="AN8645" s="77">
        <f>IF(H8645&lt;Variables!$G$13,1,0)</f>
        <v>0</v>
      </c>
      <c r="AO8645" s="77">
        <f>IF(R8645&lt;Variables!$G$12,0,1)</f>
        <v>0</v>
      </c>
      <c r="AP8645" s="78">
        <f t="shared" si="273"/>
        <v>0</v>
      </c>
      <c r="AQ8645" s="77">
        <f>IF(V8645&lt;Variables!$G$15,1,0)</f>
        <v>1</v>
      </c>
      <c r="AR8645" s="77">
        <v>0</v>
      </c>
      <c r="AS8645" s="77">
        <v>0</v>
      </c>
      <c r="AT8645" s="77">
        <v>0</v>
      </c>
      <c r="AU8645" s="77">
        <v>1</v>
      </c>
      <c r="BA8645" s="77">
        <v>-0.51</v>
      </c>
    </row>
    <row r="8646" spans="3:53" x14ac:dyDescent="0.25">
      <c r="C8646" s="77" t="s">
        <v>880</v>
      </c>
      <c r="D8646" s="77" t="s">
        <v>703</v>
      </c>
      <c r="E8646" s="77">
        <v>3.26</v>
      </c>
      <c r="F8646" s="77">
        <v>11.86</v>
      </c>
      <c r="G8646" s="77">
        <v>8.86</v>
      </c>
      <c r="H8646" s="77">
        <v>-99999</v>
      </c>
      <c r="I8646" s="77">
        <v>-6.9379999999999997</v>
      </c>
      <c r="J8646" s="77" t="s">
        <v>75</v>
      </c>
      <c r="K8646" s="77">
        <v>66.069999999999993</v>
      </c>
      <c r="L8646" s="77">
        <v>-99999</v>
      </c>
      <c r="M8646" s="77">
        <v>-99999</v>
      </c>
      <c r="N8646" s="77">
        <v>-99999</v>
      </c>
      <c r="O8646" s="77">
        <v>-99999</v>
      </c>
      <c r="P8646" s="77">
        <v>50218</v>
      </c>
      <c r="Q8646" s="77">
        <v>14431</v>
      </c>
      <c r="R8646" s="77">
        <v>3.48</v>
      </c>
      <c r="S8646" s="77">
        <v>38.091000000000001</v>
      </c>
      <c r="T8646" s="77">
        <v>10.439</v>
      </c>
      <c r="U8646" s="77">
        <v>22.338000000000001</v>
      </c>
      <c r="V8646" s="77">
        <v>-99999</v>
      </c>
      <c r="AC8646" s="77">
        <v>3.3</v>
      </c>
      <c r="AD8646" s="77">
        <v>3.15</v>
      </c>
      <c r="AH8646" s="77">
        <f>IF(AND(M8646&lt;Variables!$G$6,M8646&gt;Variables!$G$5),0,1)</f>
        <v>1</v>
      </c>
      <c r="AI8646" s="77">
        <f t="shared" si="272"/>
        <v>1</v>
      </c>
      <c r="AJ8646" s="77">
        <f>IF(I8646&gt;Variables!$G$7,0,1)</f>
        <v>1</v>
      </c>
      <c r="AK8646" s="77">
        <f>IF(F8646&gt;Variables!$G$8,0,1)</f>
        <v>0</v>
      </c>
      <c r="AL8646" s="77">
        <f>IF(G8646&gt;Variables!$G$9,0,1)</f>
        <v>1</v>
      </c>
      <c r="AM8646" s="77">
        <f>IF(AND(K8646&gt;Variables!$G$10,K8646&lt;Variables!$G$11),0,1)</f>
        <v>0</v>
      </c>
      <c r="AN8646" s="77">
        <f>IF(H8646&lt;Variables!$G$13,1,0)</f>
        <v>1</v>
      </c>
      <c r="AO8646" s="77">
        <f>IF(R8646&lt;Variables!$G$12,0,1)</f>
        <v>1</v>
      </c>
      <c r="AP8646" s="78">
        <f t="shared" si="273"/>
        <v>1</v>
      </c>
      <c r="AQ8646" s="77">
        <f>IF(V8646&lt;Variables!$G$15,1,0)</f>
        <v>1</v>
      </c>
      <c r="AR8646" s="77">
        <v>0</v>
      </c>
      <c r="AS8646" s="77">
        <v>0</v>
      </c>
      <c r="AT8646" s="77">
        <v>1</v>
      </c>
      <c r="AU8646" s="77">
        <v>0</v>
      </c>
      <c r="BA8646" s="77">
        <v>-2.25</v>
      </c>
    </row>
    <row r="8647" spans="3:53" x14ac:dyDescent="0.25">
      <c r="C8647" s="77" t="s">
        <v>880</v>
      </c>
      <c r="D8647" s="77" t="s">
        <v>667</v>
      </c>
      <c r="E8647" s="77">
        <v>86.61</v>
      </c>
      <c r="F8647" s="77">
        <v>79.27</v>
      </c>
      <c r="G8647" s="77">
        <v>0.94</v>
      </c>
      <c r="H8647" s="77">
        <v>-99999</v>
      </c>
      <c r="I8647" s="77">
        <v>7.8E-2</v>
      </c>
      <c r="J8647" s="77" t="s">
        <v>74</v>
      </c>
      <c r="K8647" s="77">
        <v>70.510000000000005</v>
      </c>
      <c r="L8647" s="77">
        <v>86.142499999999998</v>
      </c>
      <c r="M8647" s="77">
        <v>-0.10738021301912661</v>
      </c>
      <c r="N8647" s="77">
        <v>86.154387500000013</v>
      </c>
      <c r="O8647" s="77">
        <v>-0.1211633011725788</v>
      </c>
      <c r="P8647" s="77">
        <v>46659</v>
      </c>
      <c r="Q8647" s="77">
        <v>530</v>
      </c>
      <c r="R8647" s="77">
        <v>88.04</v>
      </c>
      <c r="S8647" s="77">
        <v>38.091000000000001</v>
      </c>
      <c r="T8647" s="77">
        <v>10.439</v>
      </c>
      <c r="U8647" s="77">
        <v>22.338000000000001</v>
      </c>
      <c r="V8647" s="77">
        <v>2.5886359248106339</v>
      </c>
      <c r="AC8647" s="77">
        <v>86.5</v>
      </c>
      <c r="AD8647" s="77">
        <v>86.05</v>
      </c>
      <c r="AH8647" s="77">
        <f>IF(AND(M8647&lt;Variables!$G$6,M8647&gt;Variables!$G$5),0,1)</f>
        <v>1</v>
      </c>
      <c r="AI8647" s="77">
        <f t="shared" si="272"/>
        <v>1</v>
      </c>
      <c r="AJ8647" s="77">
        <f>IF(I8647&gt;Variables!$G$7,0,1)</f>
        <v>1</v>
      </c>
      <c r="AK8647" s="77">
        <f>IF(F8647&gt;Variables!$G$8,0,1)</f>
        <v>0</v>
      </c>
      <c r="AL8647" s="77">
        <f>IF(G8647&gt;Variables!$G$9,0,1)</f>
        <v>1</v>
      </c>
      <c r="AM8647" s="77">
        <f>IF(AND(K8647&gt;Variables!$G$10,K8647&lt;Variables!$G$11),0,1)</f>
        <v>1</v>
      </c>
      <c r="AN8647" s="77">
        <f>IF(H8647&lt;Variables!$G$13,1,0)</f>
        <v>1</v>
      </c>
      <c r="AO8647" s="77">
        <f>IF(R8647&lt;Variables!$G$12,0,1)</f>
        <v>1</v>
      </c>
      <c r="AP8647" s="78">
        <f t="shared" si="273"/>
        <v>0</v>
      </c>
      <c r="AQ8647" s="77">
        <f>IF(V8647&lt;Variables!$G$15,1,0)</f>
        <v>1</v>
      </c>
      <c r="AR8647" s="77">
        <v>0</v>
      </c>
      <c r="AS8647" s="77">
        <v>0</v>
      </c>
      <c r="AT8647" s="77">
        <v>0</v>
      </c>
      <c r="AU8647" s="77">
        <v>0</v>
      </c>
      <c r="BA8647" s="77">
        <v>0</v>
      </c>
    </row>
    <row r="8648" spans="3:53" x14ac:dyDescent="0.25">
      <c r="C8648" s="77" t="s">
        <v>880</v>
      </c>
      <c r="D8648" s="77" t="s">
        <v>649</v>
      </c>
      <c r="E8648" s="77">
        <v>67.349999999999994</v>
      </c>
      <c r="F8648" s="77">
        <v>14.45</v>
      </c>
      <c r="G8648" s="77">
        <v>11.9</v>
      </c>
      <c r="H8648" s="77">
        <v>4150</v>
      </c>
      <c r="I8648" s="77">
        <v>-6.9850000000000003</v>
      </c>
      <c r="J8648" s="77" t="s">
        <v>74</v>
      </c>
      <c r="K8648" s="77">
        <v>60.13</v>
      </c>
      <c r="L8648" s="77">
        <v>66.741934999999998</v>
      </c>
      <c r="M8648" s="77">
        <v>0.59642412225537444</v>
      </c>
      <c r="N8648" s="77">
        <v>66.927977999999996</v>
      </c>
      <c r="O8648" s="77">
        <v>0.31679128271289558</v>
      </c>
      <c r="P8648" s="77">
        <v>4731000</v>
      </c>
      <c r="Q8648" s="77">
        <v>2787000</v>
      </c>
      <c r="R8648" s="77">
        <v>1.7</v>
      </c>
      <c r="S8648" s="77">
        <v>38.091000000000001</v>
      </c>
      <c r="T8648" s="77">
        <v>10.439</v>
      </c>
      <c r="U8648" s="77">
        <v>22.338000000000001</v>
      </c>
      <c r="V8648" s="77">
        <v>2.4389911226981651</v>
      </c>
      <c r="AC8648" s="77">
        <v>67.38</v>
      </c>
      <c r="AD8648" s="77">
        <v>65.63</v>
      </c>
      <c r="AH8648" s="77">
        <f>IF(AND(M8648&lt;Variables!$G$6,M8648&gt;Variables!$G$5),0,1)</f>
        <v>1</v>
      </c>
      <c r="AI8648" s="77">
        <f t="shared" si="272"/>
        <v>1</v>
      </c>
      <c r="AJ8648" s="77">
        <f>IF(I8648&gt;Variables!$G$7,0,1)</f>
        <v>1</v>
      </c>
      <c r="AK8648" s="77">
        <f>IF(F8648&gt;Variables!$G$8,0,1)</f>
        <v>0</v>
      </c>
      <c r="AL8648" s="77">
        <f>IF(G8648&gt;Variables!$G$9,0,1)</f>
        <v>0</v>
      </c>
      <c r="AM8648" s="77">
        <f>IF(AND(K8648&gt;Variables!$G$10,K8648&lt;Variables!$G$11),0,1)</f>
        <v>1</v>
      </c>
      <c r="AN8648" s="77">
        <f>IF(H8648&lt;Variables!$G$13,1,0)</f>
        <v>0</v>
      </c>
      <c r="AO8648" s="77">
        <f>IF(R8648&lt;Variables!$G$12,0,1)</f>
        <v>0</v>
      </c>
      <c r="AP8648" s="78">
        <f t="shared" si="273"/>
        <v>0</v>
      </c>
      <c r="AQ8648" s="77">
        <f>IF(V8648&lt;Variables!$G$15,1,0)</f>
        <v>1</v>
      </c>
      <c r="AR8648" s="77">
        <v>0</v>
      </c>
      <c r="AS8648" s="77">
        <v>0</v>
      </c>
      <c r="AT8648" s="77">
        <v>1</v>
      </c>
      <c r="AU8648" s="77">
        <v>0</v>
      </c>
      <c r="BA8648" s="77">
        <v>-2.25</v>
      </c>
    </row>
    <row r="8649" spans="3:53" x14ac:dyDescent="0.25">
      <c r="C8649" s="77" t="s">
        <v>880</v>
      </c>
      <c r="D8649" s="77" t="s">
        <v>707</v>
      </c>
      <c r="E8649" s="77">
        <v>3.53</v>
      </c>
      <c r="F8649" s="77">
        <v>18.64</v>
      </c>
      <c r="G8649" s="77">
        <v>8.6999999999999993</v>
      </c>
      <c r="H8649" s="77">
        <v>-99999</v>
      </c>
      <c r="I8649" s="77">
        <v>-16.594999999999999</v>
      </c>
      <c r="J8649" s="77" t="s">
        <v>75</v>
      </c>
      <c r="K8649" s="77">
        <v>52.77</v>
      </c>
      <c r="L8649" s="77">
        <v>3.53</v>
      </c>
      <c r="M8649" s="77">
        <v>-0.84985835694050449</v>
      </c>
      <c r="N8649" s="77">
        <v>3.6422916666666669</v>
      </c>
      <c r="O8649" s="77">
        <v>-3.906652176399938</v>
      </c>
      <c r="P8649" s="77">
        <v>83471</v>
      </c>
      <c r="Q8649" s="77">
        <v>17800</v>
      </c>
      <c r="R8649" s="77">
        <v>4.6900000000000004</v>
      </c>
      <c r="S8649" s="77">
        <v>38.091000000000001</v>
      </c>
      <c r="T8649" s="77">
        <v>10.439</v>
      </c>
      <c r="U8649" s="77">
        <v>22.338000000000001</v>
      </c>
      <c r="V8649" s="77">
        <v>2.424592180169971</v>
      </c>
      <c r="AC8649" s="77">
        <v>3.6</v>
      </c>
      <c r="AD8649" s="77">
        <v>3.3</v>
      </c>
      <c r="AH8649" s="77">
        <f>IF(AND(M8649&lt;Variables!$G$6,M8649&gt;Variables!$G$5),0,1)</f>
        <v>1</v>
      </c>
      <c r="AI8649" s="77">
        <f t="shared" si="272"/>
        <v>1</v>
      </c>
      <c r="AJ8649" s="77">
        <f>IF(I8649&gt;Variables!$G$7,0,1)</f>
        <v>1</v>
      </c>
      <c r="AK8649" s="77">
        <f>IF(F8649&gt;Variables!$G$8,0,1)</f>
        <v>0</v>
      </c>
      <c r="AL8649" s="77">
        <f>IF(G8649&gt;Variables!$G$9,0,1)</f>
        <v>1</v>
      </c>
      <c r="AM8649" s="77">
        <f>IF(AND(K8649&gt;Variables!$G$10,K8649&lt;Variables!$G$11),0,1)</f>
        <v>1</v>
      </c>
      <c r="AN8649" s="77">
        <f>IF(H8649&lt;Variables!$G$13,1,0)</f>
        <v>1</v>
      </c>
      <c r="AO8649" s="77">
        <f>IF(R8649&lt;Variables!$G$12,0,1)</f>
        <v>1</v>
      </c>
      <c r="AP8649" s="78">
        <f t="shared" si="273"/>
        <v>1</v>
      </c>
      <c r="AQ8649" s="77">
        <f>IF(V8649&lt;Variables!$G$15,1,0)</f>
        <v>1</v>
      </c>
      <c r="AR8649" s="77">
        <v>0</v>
      </c>
      <c r="AS8649" s="77">
        <v>0</v>
      </c>
      <c r="AT8649" s="77">
        <v>1</v>
      </c>
      <c r="AU8649" s="77">
        <v>0</v>
      </c>
      <c r="BA8649" s="77">
        <v>-2.25</v>
      </c>
    </row>
    <row r="8650" spans="3:53" x14ac:dyDescent="0.25">
      <c r="C8650" s="77" t="s">
        <v>880</v>
      </c>
      <c r="D8650" s="77" t="s">
        <v>183</v>
      </c>
      <c r="E8650" s="77">
        <v>48.9</v>
      </c>
      <c r="F8650" s="77">
        <v>12.08</v>
      </c>
      <c r="G8650" s="77">
        <v>8.9499999999999993</v>
      </c>
      <c r="H8650" s="77">
        <v>6950</v>
      </c>
      <c r="I8650" s="77">
        <v>13964.853999999999</v>
      </c>
      <c r="J8650" s="77" t="s">
        <v>75</v>
      </c>
      <c r="K8650" s="77">
        <v>31.13</v>
      </c>
      <c r="L8650" s="77">
        <v>49.254995000000001</v>
      </c>
      <c r="M8650" s="77">
        <v>-1.3501067252163921</v>
      </c>
      <c r="N8650" s="77">
        <v>49.153672</v>
      </c>
      <c r="O8650" s="77">
        <v>-1.146754610723685</v>
      </c>
      <c r="P8650" s="77">
        <v>1424000</v>
      </c>
      <c r="Q8650" s="77">
        <v>2152000</v>
      </c>
      <c r="R8650" s="77">
        <v>0.66</v>
      </c>
      <c r="S8650" s="77">
        <v>38.091000000000001</v>
      </c>
      <c r="T8650" s="77">
        <v>10.439</v>
      </c>
      <c r="U8650" s="77">
        <v>22.338000000000001</v>
      </c>
      <c r="V8650" s="77">
        <v>2.1330334026984672</v>
      </c>
      <c r="AC8650" s="77">
        <v>49.6</v>
      </c>
      <c r="AD8650" s="77">
        <v>47.61</v>
      </c>
      <c r="AH8650" s="77">
        <f>IF(AND(M8650&lt;Variables!$G$6,M8650&gt;Variables!$G$5),0,1)</f>
        <v>0</v>
      </c>
      <c r="AI8650" s="77">
        <f t="shared" si="272"/>
        <v>0</v>
      </c>
      <c r="AJ8650" s="77">
        <f>IF(I8650&gt;Variables!$G$7,0,1)</f>
        <v>0</v>
      </c>
      <c r="AK8650" s="77">
        <f>IF(F8650&gt;Variables!$G$8,0,1)</f>
        <v>0</v>
      </c>
      <c r="AL8650" s="77">
        <f>IF(G8650&gt;Variables!$G$9,0,1)</f>
        <v>1</v>
      </c>
      <c r="AM8650" s="77">
        <f>IF(AND(K8650&gt;Variables!$G$10,K8650&lt;Variables!$G$11),0,1)</f>
        <v>1</v>
      </c>
      <c r="AN8650" s="77">
        <f>IF(H8650&lt;Variables!$G$13,1,0)</f>
        <v>0</v>
      </c>
      <c r="AO8650" s="77">
        <f>IF(R8650&lt;Variables!$G$12,0,1)</f>
        <v>0</v>
      </c>
      <c r="AP8650" s="78">
        <f t="shared" si="273"/>
        <v>1</v>
      </c>
      <c r="AQ8650" s="77">
        <f>IF(V8650&lt;Variables!$G$15,1,0)</f>
        <v>1</v>
      </c>
      <c r="AR8650" s="77">
        <v>0</v>
      </c>
      <c r="AS8650" s="77">
        <v>0</v>
      </c>
      <c r="AT8650" s="77">
        <v>1</v>
      </c>
      <c r="AU8650" s="77">
        <v>0</v>
      </c>
      <c r="BA8650" s="77">
        <v>-2.25</v>
      </c>
    </row>
    <row r="8651" spans="3:53" x14ac:dyDescent="0.25">
      <c r="C8651" s="77" t="s">
        <v>880</v>
      </c>
      <c r="D8651" s="77" t="s">
        <v>475</v>
      </c>
      <c r="E8651" s="77">
        <v>57.32</v>
      </c>
      <c r="F8651" s="77">
        <v>11.09</v>
      </c>
      <c r="G8651" s="77">
        <v>8.2899999999999991</v>
      </c>
      <c r="H8651" s="77">
        <v>5300</v>
      </c>
      <c r="I8651" s="77">
        <v>4.7919999999999998</v>
      </c>
      <c r="J8651" s="77" t="s">
        <v>75</v>
      </c>
      <c r="K8651" s="77">
        <v>52.42</v>
      </c>
      <c r="L8651" s="77">
        <v>57.123866666666672</v>
      </c>
      <c r="M8651" s="77">
        <v>-0.30436781823826498</v>
      </c>
      <c r="N8651" s="77">
        <v>56.528095348837198</v>
      </c>
      <c r="O8651" s="77">
        <v>0.74636275742038383</v>
      </c>
      <c r="P8651" s="77">
        <v>503250</v>
      </c>
      <c r="Q8651" s="77">
        <v>447080</v>
      </c>
      <c r="R8651" s="77">
        <v>1.1299999999999999</v>
      </c>
      <c r="S8651" s="77">
        <v>38.091000000000001</v>
      </c>
      <c r="T8651" s="77">
        <v>10.439</v>
      </c>
      <c r="U8651" s="77">
        <v>22.338000000000001</v>
      </c>
      <c r="V8651" s="77">
        <v>2.402111977781149</v>
      </c>
      <c r="AC8651" s="77">
        <v>57.884999999999998</v>
      </c>
      <c r="AD8651" s="77">
        <v>55.2</v>
      </c>
      <c r="AH8651" s="77">
        <f>IF(AND(M8651&lt;Variables!$G$6,M8651&gt;Variables!$G$5),0,1)</f>
        <v>1</v>
      </c>
      <c r="AI8651" s="77">
        <f t="shared" si="272"/>
        <v>0</v>
      </c>
      <c r="AJ8651" s="77">
        <f>IF(I8651&gt;Variables!$G$7,0,1)</f>
        <v>1</v>
      </c>
      <c r="AK8651" s="77">
        <f>IF(F8651&gt;Variables!$G$8,0,1)</f>
        <v>0</v>
      </c>
      <c r="AL8651" s="77">
        <f>IF(G8651&gt;Variables!$G$9,0,1)</f>
        <v>1</v>
      </c>
      <c r="AM8651" s="77">
        <f>IF(AND(K8651&gt;Variables!$G$10,K8651&lt;Variables!$G$11),0,1)</f>
        <v>1</v>
      </c>
      <c r="AN8651" s="77">
        <f>IF(H8651&lt;Variables!$G$13,1,0)</f>
        <v>0</v>
      </c>
      <c r="AO8651" s="77">
        <f>IF(R8651&lt;Variables!$G$12,0,1)</f>
        <v>0</v>
      </c>
      <c r="AP8651" s="78">
        <f t="shared" si="273"/>
        <v>1</v>
      </c>
      <c r="AQ8651" s="77">
        <f>IF(V8651&lt;Variables!$G$15,1,0)</f>
        <v>1</v>
      </c>
      <c r="AR8651" s="77">
        <v>0</v>
      </c>
      <c r="AS8651" s="77">
        <v>0</v>
      </c>
      <c r="AT8651" s="77">
        <v>1</v>
      </c>
      <c r="AU8651" s="77">
        <v>0</v>
      </c>
      <c r="BA8651" s="77">
        <v>-0.97</v>
      </c>
    </row>
    <row r="8652" spans="3:53" x14ac:dyDescent="0.25">
      <c r="C8652" s="77" t="s">
        <v>880</v>
      </c>
      <c r="D8652" s="77" t="s">
        <v>749</v>
      </c>
      <c r="E8652" s="77">
        <v>3.36</v>
      </c>
      <c r="F8652" s="77">
        <v>9.33</v>
      </c>
      <c r="G8652" s="77">
        <v>9</v>
      </c>
      <c r="H8652" s="77">
        <v>-99999</v>
      </c>
      <c r="I8652" s="77">
        <v>-7.3840000000000003</v>
      </c>
      <c r="J8652" s="77" t="s">
        <v>75</v>
      </c>
      <c r="K8652" s="77">
        <v>65.16</v>
      </c>
      <c r="L8652" s="77">
        <v>3.2749999999999999</v>
      </c>
      <c r="M8652" s="77">
        <v>-0.1526717557251876</v>
      </c>
      <c r="N8652" s="77">
        <v>3.2749999999999999</v>
      </c>
      <c r="O8652" s="77">
        <v>-0.1526717557251876</v>
      </c>
      <c r="P8652" s="77">
        <v>68982</v>
      </c>
      <c r="Q8652" s="77">
        <v>8182</v>
      </c>
      <c r="R8652" s="77">
        <v>8.43</v>
      </c>
      <c r="S8652" s="77">
        <v>38.091000000000001</v>
      </c>
      <c r="T8652" s="77">
        <v>10.439</v>
      </c>
      <c r="U8652" s="77">
        <v>22.338000000000001</v>
      </c>
      <c r="V8652" s="77">
        <v>2.534711352671756</v>
      </c>
      <c r="AC8652" s="77">
        <v>3.35</v>
      </c>
      <c r="AD8652" s="77">
        <v>3.14</v>
      </c>
      <c r="AH8652" s="77">
        <f>IF(AND(M8652&lt;Variables!$G$6,M8652&gt;Variables!$G$5),0,1)</f>
        <v>1</v>
      </c>
      <c r="AI8652" s="77">
        <f t="shared" si="272"/>
        <v>1</v>
      </c>
      <c r="AJ8652" s="77">
        <f>IF(I8652&gt;Variables!$G$7,0,1)</f>
        <v>1</v>
      </c>
      <c r="AK8652" s="77">
        <f>IF(F8652&gt;Variables!$G$8,0,1)</f>
        <v>0</v>
      </c>
      <c r="AL8652" s="77">
        <f>IF(G8652&gt;Variables!$G$9,0,1)</f>
        <v>1</v>
      </c>
      <c r="AM8652" s="77">
        <f>IF(AND(K8652&gt;Variables!$G$10,K8652&lt;Variables!$G$11),0,1)</f>
        <v>0</v>
      </c>
      <c r="AN8652" s="77">
        <f>IF(H8652&lt;Variables!$G$13,1,0)</f>
        <v>1</v>
      </c>
      <c r="AO8652" s="77">
        <f>IF(R8652&lt;Variables!$G$12,0,1)</f>
        <v>1</v>
      </c>
      <c r="AP8652" s="78">
        <f t="shared" si="273"/>
        <v>1</v>
      </c>
      <c r="AQ8652" s="77">
        <f>IF(V8652&lt;Variables!$G$15,1,0)</f>
        <v>1</v>
      </c>
      <c r="AR8652" s="77">
        <v>0</v>
      </c>
      <c r="AS8652" s="77">
        <v>0</v>
      </c>
      <c r="AT8652" s="77">
        <v>1</v>
      </c>
      <c r="AU8652" s="77">
        <v>0</v>
      </c>
      <c r="BA8652" s="77">
        <v>-2.25</v>
      </c>
    </row>
    <row r="8653" spans="3:53" x14ac:dyDescent="0.25">
      <c r="C8653" s="77" t="s">
        <v>880</v>
      </c>
      <c r="D8653" s="77" t="s">
        <v>699</v>
      </c>
      <c r="E8653" s="77">
        <v>3.41</v>
      </c>
      <c r="F8653" s="77">
        <v>28.95</v>
      </c>
      <c r="G8653" s="77">
        <v>22.26</v>
      </c>
      <c r="H8653" s="77">
        <v>52.01</v>
      </c>
      <c r="I8653" s="77">
        <v>38.110999999999997</v>
      </c>
      <c r="J8653" s="77" t="s">
        <v>75</v>
      </c>
      <c r="K8653" s="77">
        <v>65.989999999999995</v>
      </c>
      <c r="L8653" s="77">
        <v>3.2560052631578951</v>
      </c>
      <c r="M8653" s="77">
        <v>2.8868115756957651</v>
      </c>
      <c r="N8653" s="77">
        <v>3.255193877551021</v>
      </c>
      <c r="O8653" s="77">
        <v>2.9124570153193159</v>
      </c>
      <c r="P8653" s="77">
        <v>4540000</v>
      </c>
      <c r="Q8653" s="77">
        <v>100560</v>
      </c>
      <c r="R8653" s="77">
        <v>45.15</v>
      </c>
      <c r="S8653" s="77">
        <v>38.091000000000001</v>
      </c>
      <c r="T8653" s="77">
        <v>10.439</v>
      </c>
      <c r="U8653" s="77">
        <v>22.338000000000001</v>
      </c>
      <c r="V8653" s="77">
        <v>2.324288880860466</v>
      </c>
      <c r="AC8653" s="77">
        <v>3.9</v>
      </c>
      <c r="AD8653" s="77">
        <v>3.28</v>
      </c>
      <c r="AH8653" s="77">
        <f>IF(AND(M8653&lt;Variables!$G$6,M8653&gt;Variables!$G$5),0,1)</f>
        <v>1</v>
      </c>
      <c r="AI8653" s="77">
        <f t="shared" si="272"/>
        <v>0</v>
      </c>
      <c r="AJ8653" s="77">
        <f>IF(I8653&gt;Variables!$G$7,0,1)</f>
        <v>1</v>
      </c>
      <c r="AK8653" s="77">
        <f>IF(F8653&gt;Variables!$G$8,0,1)</f>
        <v>0</v>
      </c>
      <c r="AL8653" s="77">
        <f>IF(G8653&gt;Variables!$G$9,0,1)</f>
        <v>0</v>
      </c>
      <c r="AM8653" s="77">
        <f>IF(AND(K8653&gt;Variables!$G$10,K8653&lt;Variables!$G$11),0,1)</f>
        <v>0</v>
      </c>
      <c r="AN8653" s="77">
        <f>IF(H8653&lt;Variables!$G$13,1,0)</f>
        <v>1</v>
      </c>
      <c r="AO8653" s="77">
        <f>IF(R8653&lt;Variables!$G$12,0,1)</f>
        <v>1</v>
      </c>
      <c r="AP8653" s="78">
        <f t="shared" si="273"/>
        <v>1</v>
      </c>
      <c r="AQ8653" s="77">
        <f>IF(V8653&lt;Variables!$G$15,1,0)</f>
        <v>1</v>
      </c>
      <c r="AR8653" s="77">
        <v>0</v>
      </c>
      <c r="AS8653" s="77">
        <v>0</v>
      </c>
      <c r="AT8653" s="77">
        <v>1</v>
      </c>
      <c r="AU8653" s="77">
        <v>0</v>
      </c>
      <c r="BA8653" s="77">
        <v>-2.25</v>
      </c>
    </row>
    <row r="8654" spans="3:53" x14ac:dyDescent="0.25">
      <c r="C8654" s="77" t="s">
        <v>880</v>
      </c>
      <c r="D8654" s="77" t="s">
        <v>575</v>
      </c>
      <c r="E8654" s="77">
        <v>48.04</v>
      </c>
      <c r="F8654" s="77">
        <v>10.23</v>
      </c>
      <c r="G8654" s="77">
        <v>8.16</v>
      </c>
      <c r="H8654" s="77">
        <v>2630</v>
      </c>
      <c r="I8654" s="77">
        <v>-16.27</v>
      </c>
      <c r="J8654" s="77" t="s">
        <v>75</v>
      </c>
      <c r="K8654" s="77">
        <v>57.31</v>
      </c>
      <c r="L8654" s="77">
        <v>47.735875000000007</v>
      </c>
      <c r="M8654" s="77">
        <v>0.28097316745527401</v>
      </c>
      <c r="N8654" s="77">
        <v>47.865962000000003</v>
      </c>
      <c r="O8654" s="77">
        <v>8.4360573386184513E-3</v>
      </c>
      <c r="P8654" s="77">
        <v>1670000</v>
      </c>
      <c r="Q8654" s="77">
        <v>1620000</v>
      </c>
      <c r="R8654" s="77">
        <v>1.03</v>
      </c>
      <c r="S8654" s="77">
        <v>38.091000000000001</v>
      </c>
      <c r="T8654" s="77">
        <v>10.439</v>
      </c>
      <c r="U8654" s="77">
        <v>22.338000000000001</v>
      </c>
      <c r="V8654" s="77">
        <v>2.429494594435528</v>
      </c>
      <c r="AC8654" s="77">
        <v>48.879899999999999</v>
      </c>
      <c r="AD8654" s="77">
        <v>47.69</v>
      </c>
      <c r="AH8654" s="77">
        <f>IF(AND(M8654&lt;Variables!$G$6,M8654&gt;Variables!$G$5),0,1)</f>
        <v>1</v>
      </c>
      <c r="AI8654" s="77">
        <f t="shared" si="272"/>
        <v>1</v>
      </c>
      <c r="AJ8654" s="77">
        <f>IF(I8654&gt;Variables!$G$7,0,1)</f>
        <v>1</v>
      </c>
      <c r="AK8654" s="77">
        <f>IF(F8654&gt;Variables!$G$8,0,1)</f>
        <v>0</v>
      </c>
      <c r="AL8654" s="77">
        <f>IF(G8654&gt;Variables!$G$9,0,1)</f>
        <v>1</v>
      </c>
      <c r="AM8654" s="77">
        <f>IF(AND(K8654&gt;Variables!$G$10,K8654&lt;Variables!$G$11),0,1)</f>
        <v>1</v>
      </c>
      <c r="AN8654" s="77">
        <f>IF(H8654&lt;Variables!$G$13,1,0)</f>
        <v>0</v>
      </c>
      <c r="AO8654" s="77">
        <f>IF(R8654&lt;Variables!$G$12,0,1)</f>
        <v>0</v>
      </c>
      <c r="AP8654" s="78">
        <f t="shared" si="273"/>
        <v>1</v>
      </c>
      <c r="AQ8654" s="77">
        <f>IF(V8654&lt;Variables!$G$15,1,0)</f>
        <v>1</v>
      </c>
      <c r="AR8654" s="77">
        <v>0</v>
      </c>
      <c r="AS8654" s="77">
        <v>0</v>
      </c>
      <c r="AT8654" s="77">
        <v>0</v>
      </c>
      <c r="AU8654" s="77">
        <v>1</v>
      </c>
      <c r="BA8654" s="77">
        <v>-0.62</v>
      </c>
    </row>
    <row r="8655" spans="3:53" x14ac:dyDescent="0.25">
      <c r="C8655" s="77" t="s">
        <v>880</v>
      </c>
      <c r="D8655" s="77" t="s">
        <v>680</v>
      </c>
      <c r="E8655" s="77">
        <v>90.5</v>
      </c>
      <c r="F8655" s="77">
        <v>9.7899999999999991</v>
      </c>
      <c r="G8655" s="77">
        <v>8.98</v>
      </c>
      <c r="H8655" s="77">
        <v>2420</v>
      </c>
      <c r="I8655" s="77">
        <v>-12.839</v>
      </c>
      <c r="J8655" s="77" t="s">
        <v>75</v>
      </c>
      <c r="K8655" s="77">
        <v>49.7</v>
      </c>
      <c r="L8655" s="77">
        <v>90.046368421052634</v>
      </c>
      <c r="M8655" s="77">
        <v>0.20948271679911959</v>
      </c>
      <c r="N8655" s="77">
        <v>90.620508333333319</v>
      </c>
      <c r="O8655" s="77">
        <v>-0.42540959041554688</v>
      </c>
      <c r="P8655" s="77">
        <v>923402</v>
      </c>
      <c r="Q8655" s="77">
        <v>941480</v>
      </c>
      <c r="R8655" s="77">
        <v>0.98</v>
      </c>
      <c r="S8655" s="77">
        <v>38.091000000000001</v>
      </c>
      <c r="T8655" s="77">
        <v>10.439</v>
      </c>
      <c r="U8655" s="77">
        <v>22.338000000000001</v>
      </c>
      <c r="V8655" s="77">
        <v>2.3586269451890578</v>
      </c>
      <c r="AC8655" s="77">
        <v>91.32</v>
      </c>
      <c r="AD8655" s="77">
        <v>89.32</v>
      </c>
      <c r="AH8655" s="77">
        <f>IF(AND(M8655&lt;Variables!$G$6,M8655&gt;Variables!$G$5),0,1)</f>
        <v>1</v>
      </c>
      <c r="AI8655" s="77">
        <f t="shared" si="272"/>
        <v>1</v>
      </c>
      <c r="AJ8655" s="77">
        <f>IF(I8655&gt;Variables!$G$7,0,1)</f>
        <v>1</v>
      </c>
      <c r="AK8655" s="77">
        <f>IF(F8655&gt;Variables!$G$8,0,1)</f>
        <v>0</v>
      </c>
      <c r="AL8655" s="77">
        <f>IF(G8655&gt;Variables!$G$9,0,1)</f>
        <v>1</v>
      </c>
      <c r="AM8655" s="77">
        <f>IF(AND(K8655&gt;Variables!$G$10,K8655&lt;Variables!$G$11),0,1)</f>
        <v>1</v>
      </c>
      <c r="AN8655" s="77">
        <f>IF(H8655&lt;Variables!$G$13,1,0)</f>
        <v>0</v>
      </c>
      <c r="AO8655" s="77">
        <f>IF(R8655&lt;Variables!$G$12,0,1)</f>
        <v>0</v>
      </c>
      <c r="AP8655" s="78">
        <f t="shared" si="273"/>
        <v>1</v>
      </c>
      <c r="AQ8655" s="77">
        <f>IF(V8655&lt;Variables!$G$15,1,0)</f>
        <v>1</v>
      </c>
      <c r="AR8655" s="77">
        <v>0</v>
      </c>
      <c r="AS8655" s="77">
        <v>1</v>
      </c>
      <c r="AT8655" s="77">
        <v>0</v>
      </c>
      <c r="AU8655" s="77">
        <v>0</v>
      </c>
      <c r="BA8655" s="77">
        <v>0.5</v>
      </c>
    </row>
    <row r="8656" spans="3:53" x14ac:dyDescent="0.25">
      <c r="C8656" s="77" t="s">
        <v>880</v>
      </c>
      <c r="D8656" s="77" t="s">
        <v>701</v>
      </c>
      <c r="E8656" s="77">
        <v>34.83</v>
      </c>
      <c r="F8656" s="77">
        <v>9.5</v>
      </c>
      <c r="G8656" s="77">
        <v>8.41</v>
      </c>
      <c r="H8656" s="77">
        <v>9770</v>
      </c>
      <c r="I8656" s="77">
        <v>42.040999999999997</v>
      </c>
      <c r="J8656" s="77" t="s">
        <v>74</v>
      </c>
      <c r="K8656" s="77">
        <v>51.94</v>
      </c>
      <c r="L8656" s="77">
        <v>34.620800000000003</v>
      </c>
      <c r="M8656" s="77">
        <v>0.1998798410204333</v>
      </c>
      <c r="N8656" s="77">
        <v>34.719085999999997</v>
      </c>
      <c r="O8656" s="77">
        <v>-8.3775246848395143E-2</v>
      </c>
      <c r="P8656" s="77">
        <v>5097000</v>
      </c>
      <c r="Q8656" s="77">
        <v>6712000</v>
      </c>
      <c r="R8656" s="77">
        <v>0.76</v>
      </c>
      <c r="S8656" s="77">
        <v>38.091000000000001</v>
      </c>
      <c r="T8656" s="77">
        <v>10.439</v>
      </c>
      <c r="U8656" s="77">
        <v>22.338000000000001</v>
      </c>
      <c r="V8656" s="77">
        <v>2.3807816533505868</v>
      </c>
      <c r="AC8656" s="77">
        <v>35.020000000000003</v>
      </c>
      <c r="AD8656" s="77">
        <v>34.44</v>
      </c>
      <c r="AH8656" s="77">
        <f>IF(AND(M8656&lt;Variables!$G$6,M8656&gt;Variables!$G$5),0,1)</f>
        <v>1</v>
      </c>
      <c r="AI8656" s="77">
        <f t="shared" si="272"/>
        <v>1</v>
      </c>
      <c r="AJ8656" s="77">
        <f>IF(I8656&gt;Variables!$G$7,0,1)</f>
        <v>1</v>
      </c>
      <c r="AK8656" s="77">
        <f>IF(F8656&gt;Variables!$G$8,0,1)</f>
        <v>0</v>
      </c>
      <c r="AL8656" s="77">
        <f>IF(G8656&gt;Variables!$G$9,0,1)</f>
        <v>1</v>
      </c>
      <c r="AM8656" s="77">
        <f>IF(AND(K8656&gt;Variables!$G$10,K8656&lt;Variables!$G$11),0,1)</f>
        <v>1</v>
      </c>
      <c r="AN8656" s="77">
        <f>IF(H8656&lt;Variables!$G$13,1,0)</f>
        <v>0</v>
      </c>
      <c r="AO8656" s="77">
        <f>IF(R8656&lt;Variables!$G$12,0,1)</f>
        <v>0</v>
      </c>
      <c r="AP8656" s="78">
        <f t="shared" si="273"/>
        <v>0</v>
      </c>
      <c r="AQ8656" s="77">
        <f>IF(V8656&lt;Variables!$G$15,1,0)</f>
        <v>1</v>
      </c>
      <c r="AR8656" s="77">
        <v>0</v>
      </c>
      <c r="AS8656" s="77">
        <v>0</v>
      </c>
      <c r="AT8656" s="77">
        <v>0</v>
      </c>
      <c r="AU8656" s="77">
        <v>1</v>
      </c>
      <c r="BA8656" s="77">
        <v>-0.81</v>
      </c>
    </row>
    <row r="8657" spans="3:53" x14ac:dyDescent="0.25">
      <c r="C8657" s="77" t="s">
        <v>880</v>
      </c>
      <c r="D8657" s="77" t="s">
        <v>662</v>
      </c>
      <c r="E8657" s="77">
        <v>8.91</v>
      </c>
      <c r="F8657" s="77">
        <v>28.36</v>
      </c>
      <c r="G8657" s="77">
        <v>4.78</v>
      </c>
      <c r="H8657" s="77">
        <v>583.41</v>
      </c>
      <c r="I8657" s="77">
        <v>24.966999999999999</v>
      </c>
      <c r="J8657" s="77" t="s">
        <v>74</v>
      </c>
      <c r="K8657" s="77">
        <v>51.35</v>
      </c>
      <c r="L8657" s="77">
        <v>8.8853105263157897</v>
      </c>
      <c r="M8657" s="77">
        <v>-3.4948279508091509E-3</v>
      </c>
      <c r="N8657" s="77">
        <v>8.8746551020408173</v>
      </c>
      <c r="O8657" s="77">
        <v>0.1165667605133585</v>
      </c>
      <c r="P8657" s="77">
        <v>8250000</v>
      </c>
      <c r="Q8657" s="77">
        <v>659720</v>
      </c>
      <c r="R8657" s="77">
        <v>12.51</v>
      </c>
      <c r="S8657" s="77">
        <v>38.091000000000001</v>
      </c>
      <c r="T8657" s="77">
        <v>10.439</v>
      </c>
      <c r="U8657" s="77">
        <v>22.338000000000001</v>
      </c>
      <c r="V8657" s="77">
        <v>2.3810904911619351</v>
      </c>
      <c r="AC8657" s="77">
        <v>8.9700000000000006</v>
      </c>
      <c r="AD8657" s="77">
        <v>8.84</v>
      </c>
      <c r="AH8657" s="77">
        <f>IF(AND(M8657&lt;Variables!$G$6,M8657&gt;Variables!$G$5),0,1)</f>
        <v>1</v>
      </c>
      <c r="AI8657" s="77">
        <f t="shared" si="272"/>
        <v>0</v>
      </c>
      <c r="AJ8657" s="77">
        <f>IF(I8657&gt;Variables!$G$7,0,1)</f>
        <v>1</v>
      </c>
      <c r="AK8657" s="77">
        <f>IF(F8657&gt;Variables!$G$8,0,1)</f>
        <v>0</v>
      </c>
      <c r="AL8657" s="77">
        <f>IF(G8657&gt;Variables!$G$9,0,1)</f>
        <v>1</v>
      </c>
      <c r="AM8657" s="77">
        <f>IF(AND(K8657&gt;Variables!$G$10,K8657&lt;Variables!$G$11),0,1)</f>
        <v>1</v>
      </c>
      <c r="AN8657" s="77">
        <f>IF(H8657&lt;Variables!$G$13,1,0)</f>
        <v>1</v>
      </c>
      <c r="AO8657" s="77">
        <f>IF(R8657&lt;Variables!$G$12,0,1)</f>
        <v>1</v>
      </c>
      <c r="AP8657" s="78">
        <f t="shared" si="273"/>
        <v>0</v>
      </c>
      <c r="AQ8657" s="77">
        <f>IF(V8657&lt;Variables!$G$15,1,0)</f>
        <v>1</v>
      </c>
      <c r="AR8657" s="77">
        <v>0</v>
      </c>
      <c r="AS8657" s="77">
        <v>0</v>
      </c>
      <c r="AT8657" s="77">
        <v>0</v>
      </c>
      <c r="AU8657" s="77">
        <v>1</v>
      </c>
      <c r="BA8657" s="77">
        <v>-0.55000000000000004</v>
      </c>
    </row>
    <row r="8658" spans="3:53" x14ac:dyDescent="0.25">
      <c r="C8658" s="77" t="s">
        <v>880</v>
      </c>
      <c r="D8658" s="77" t="s">
        <v>670</v>
      </c>
      <c r="E8658" s="77">
        <v>12.19</v>
      </c>
      <c r="F8658" s="77">
        <v>10.82</v>
      </c>
      <c r="G8658" s="77">
        <v>-2.3199999999999998</v>
      </c>
      <c r="H8658" s="77">
        <v>-99999</v>
      </c>
      <c r="I8658" s="77">
        <v>485.25099999999998</v>
      </c>
      <c r="J8658" s="77" t="s">
        <v>75</v>
      </c>
      <c r="L8658" s="77">
        <v>-99999</v>
      </c>
      <c r="M8658" s="77">
        <v>-99999</v>
      </c>
      <c r="N8658" s="77">
        <v>12.19</v>
      </c>
      <c r="O8658" s="77">
        <v>0</v>
      </c>
      <c r="P8658" s="77">
        <v>168385</v>
      </c>
      <c r="Q8658" s="77">
        <v>18826</v>
      </c>
      <c r="R8658" s="77">
        <v>8.94</v>
      </c>
      <c r="S8658" s="77">
        <v>38.091000000000001</v>
      </c>
      <c r="T8658" s="77">
        <v>10.439</v>
      </c>
      <c r="U8658" s="77">
        <v>22.338000000000001</v>
      </c>
      <c r="V8658" s="77">
        <v>-99999</v>
      </c>
      <c r="AC8658" s="77">
        <v>-99999</v>
      </c>
      <c r="AD8658" s="77">
        <v>-99999</v>
      </c>
      <c r="AH8658" s="77">
        <f>IF(AND(M8658&lt;Variables!$G$6,M8658&gt;Variables!$G$5),0,1)</f>
        <v>1</v>
      </c>
      <c r="AI8658" s="77">
        <f t="shared" si="272"/>
        <v>1</v>
      </c>
      <c r="AJ8658" s="77">
        <f>IF(I8658&gt;Variables!$G$7,0,1)</f>
        <v>0</v>
      </c>
      <c r="AK8658" s="77">
        <f>IF(F8658&gt;Variables!$G$8,0,1)</f>
        <v>0</v>
      </c>
      <c r="AL8658" s="77">
        <f>IF(G8658&gt;Variables!$G$9,0,1)</f>
        <v>1</v>
      </c>
      <c r="AM8658" s="77">
        <f>IF(AND(K8658&gt;Variables!$G$10,K8658&lt;Variables!$G$11),0,1)</f>
        <v>1</v>
      </c>
      <c r="AN8658" s="77">
        <f>IF(H8658&lt;Variables!$G$13,1,0)</f>
        <v>1</v>
      </c>
      <c r="AO8658" s="77">
        <f>IF(R8658&lt;Variables!$G$12,0,1)</f>
        <v>1</v>
      </c>
      <c r="AP8658" s="78">
        <f t="shared" si="273"/>
        <v>1</v>
      </c>
      <c r="AQ8658" s="77">
        <f>IF(V8658&lt;Variables!$G$15,1,0)</f>
        <v>1</v>
      </c>
      <c r="AR8658" s="77">
        <v>0</v>
      </c>
      <c r="AS8658" s="77">
        <v>0</v>
      </c>
      <c r="AT8658" s="77">
        <v>0</v>
      </c>
      <c r="AU8658" s="77">
        <v>0</v>
      </c>
      <c r="BA8658" s="77">
        <v>0</v>
      </c>
    </row>
    <row r="8659" spans="3:53" x14ac:dyDescent="0.25">
      <c r="C8659" s="77" t="s">
        <v>880</v>
      </c>
      <c r="D8659" s="77" t="s">
        <v>688</v>
      </c>
      <c r="E8659" s="77">
        <v>6.75</v>
      </c>
      <c r="F8659" s="77">
        <v>26.73</v>
      </c>
      <c r="G8659" s="77">
        <v>26.67</v>
      </c>
      <c r="H8659" s="77">
        <v>107.38</v>
      </c>
      <c r="I8659" s="77">
        <v>-0.251</v>
      </c>
      <c r="J8659" s="77" t="s">
        <v>74</v>
      </c>
      <c r="K8659" s="77">
        <v>72.45</v>
      </c>
      <c r="L8659" s="77">
        <v>6.6694100000000009</v>
      </c>
      <c r="M8659" s="77">
        <v>2.3703745908558429</v>
      </c>
      <c r="N8659" s="77">
        <v>6.5237699999999998</v>
      </c>
      <c r="O8659" s="77">
        <v>4.6557435347965948</v>
      </c>
      <c r="P8659" s="77">
        <v>12940000</v>
      </c>
      <c r="Q8659" s="77">
        <v>3680000</v>
      </c>
      <c r="R8659" s="77">
        <v>3.52</v>
      </c>
      <c r="S8659" s="77">
        <v>38.091000000000001</v>
      </c>
      <c r="T8659" s="77">
        <v>10.439</v>
      </c>
      <c r="U8659" s="77">
        <v>22.338000000000001</v>
      </c>
      <c r="V8659" s="77">
        <v>2.3842676018148552</v>
      </c>
      <c r="AC8659" s="77">
        <v>7.06</v>
      </c>
      <c r="AD8659" s="77">
        <v>6</v>
      </c>
      <c r="AH8659" s="77">
        <f>IF(AND(M8659&lt;Variables!$G$6,M8659&gt;Variables!$G$5),0,1)</f>
        <v>1</v>
      </c>
      <c r="AI8659" s="77">
        <f t="shared" si="272"/>
        <v>0</v>
      </c>
      <c r="AJ8659" s="77">
        <f>IF(I8659&gt;Variables!$G$7,0,1)</f>
        <v>1</v>
      </c>
      <c r="AK8659" s="77">
        <f>IF(F8659&gt;Variables!$G$8,0,1)</f>
        <v>0</v>
      </c>
      <c r="AL8659" s="77">
        <f>IF(G8659&gt;Variables!$G$9,0,1)</f>
        <v>0</v>
      </c>
      <c r="AM8659" s="77">
        <f>IF(AND(K8659&gt;Variables!$G$10,K8659&lt;Variables!$G$11),0,1)</f>
        <v>1</v>
      </c>
      <c r="AN8659" s="77">
        <f>IF(H8659&lt;Variables!$G$13,1,0)</f>
        <v>1</v>
      </c>
      <c r="AO8659" s="77">
        <f>IF(R8659&lt;Variables!$G$12,0,1)</f>
        <v>1</v>
      </c>
      <c r="AP8659" s="78">
        <f t="shared" si="273"/>
        <v>0</v>
      </c>
      <c r="AQ8659" s="77">
        <f>IF(V8659&lt;Variables!$G$15,1,0)</f>
        <v>1</v>
      </c>
      <c r="AR8659" s="77">
        <v>0</v>
      </c>
      <c r="AS8659" s="77">
        <v>0</v>
      </c>
      <c r="AT8659" s="77">
        <v>1</v>
      </c>
      <c r="AU8659" s="77">
        <v>0</v>
      </c>
      <c r="BA8659" s="77">
        <v>-2.25</v>
      </c>
    </row>
    <row r="8660" spans="3:53" x14ac:dyDescent="0.25">
      <c r="C8660" s="77" t="s">
        <v>880</v>
      </c>
      <c r="D8660" s="77" t="s">
        <v>78</v>
      </c>
      <c r="E8660" s="77">
        <v>136.16</v>
      </c>
      <c r="F8660" s="77">
        <v>52.72</v>
      </c>
      <c r="G8660" s="77">
        <v>-3.25</v>
      </c>
      <c r="H8660" s="77">
        <v>5920</v>
      </c>
      <c r="I8660" s="77">
        <v>7.8129999999999997</v>
      </c>
      <c r="J8660" s="77" t="s">
        <v>74</v>
      </c>
      <c r="K8660" s="77">
        <v>42.79</v>
      </c>
      <c r="L8660" s="77">
        <v>136.31026499999999</v>
      </c>
      <c r="M8660" s="77">
        <v>-0.52106493960672795</v>
      </c>
      <c r="N8660" s="77">
        <v>136.63978399999999</v>
      </c>
      <c r="O8660" s="77">
        <v>-0.76096724508873448</v>
      </c>
      <c r="P8660" s="77">
        <v>17224000</v>
      </c>
      <c r="Q8660" s="77">
        <v>1288000</v>
      </c>
      <c r="R8660" s="77">
        <v>13.37</v>
      </c>
      <c r="S8660" s="77">
        <v>38.091000000000001</v>
      </c>
      <c r="T8660" s="77">
        <v>10.439</v>
      </c>
      <c r="U8660" s="77">
        <v>22.338000000000001</v>
      </c>
      <c r="V8660" s="77">
        <v>2.295002224146113</v>
      </c>
      <c r="AC8660" s="77">
        <v>136.55000000000001</v>
      </c>
      <c r="AD8660" s="77">
        <v>130.19999999999999</v>
      </c>
      <c r="AH8660" s="77">
        <f>IF(AND(M8660&lt;Variables!$G$6,M8660&gt;Variables!$G$5),0,1)</f>
        <v>1</v>
      </c>
      <c r="AI8660" s="77">
        <f t="shared" si="272"/>
        <v>1</v>
      </c>
      <c r="AJ8660" s="77">
        <f>IF(I8660&gt;Variables!$G$7,0,1)</f>
        <v>1</v>
      </c>
      <c r="AK8660" s="77">
        <f>IF(F8660&gt;Variables!$G$8,0,1)</f>
        <v>0</v>
      </c>
      <c r="AL8660" s="77">
        <f>IF(G8660&gt;Variables!$G$9,0,1)</f>
        <v>1</v>
      </c>
      <c r="AM8660" s="77">
        <f>IF(AND(K8660&gt;Variables!$G$10,K8660&lt;Variables!$G$11),0,1)</f>
        <v>1</v>
      </c>
      <c r="AN8660" s="77">
        <f>IF(H8660&lt;Variables!$G$13,1,0)</f>
        <v>0</v>
      </c>
      <c r="AO8660" s="77">
        <f>IF(R8660&lt;Variables!$G$12,0,1)</f>
        <v>1</v>
      </c>
      <c r="AP8660" s="78">
        <f t="shared" si="273"/>
        <v>0</v>
      </c>
      <c r="AQ8660" s="77">
        <f>IF(V8660&lt;Variables!$G$15,1,0)</f>
        <v>1</v>
      </c>
      <c r="AR8660" s="77">
        <v>0</v>
      </c>
      <c r="AS8660" s="77">
        <v>0</v>
      </c>
      <c r="AT8660" s="77">
        <v>1</v>
      </c>
      <c r="AU8660" s="77">
        <v>0</v>
      </c>
      <c r="BA8660" s="77">
        <v>-2.25</v>
      </c>
    </row>
    <row r="8661" spans="3:53" x14ac:dyDescent="0.25">
      <c r="C8661" s="77" t="s">
        <v>881</v>
      </c>
      <c r="D8661" s="77" t="s">
        <v>714</v>
      </c>
      <c r="E8661" s="77">
        <v>36.32</v>
      </c>
      <c r="F8661" s="77">
        <v>9.5500000000000007</v>
      </c>
      <c r="G8661" s="77">
        <v>6.13</v>
      </c>
      <c r="H8661" s="77">
        <v>2860</v>
      </c>
      <c r="I8661" s="77">
        <v>-43.219000000000001</v>
      </c>
      <c r="J8661" s="77" t="s">
        <v>74</v>
      </c>
      <c r="K8661" s="77">
        <v>59.6</v>
      </c>
      <c r="L8661" s="77">
        <v>36.011875000000003</v>
      </c>
      <c r="M8661" s="77">
        <v>0.52239712594803633</v>
      </c>
      <c r="N8661" s="77">
        <v>35.983828000000003</v>
      </c>
      <c r="O8661" s="77">
        <v>0.60074764697074534</v>
      </c>
      <c r="P8661" s="77">
        <v>7779000</v>
      </c>
      <c r="Q8661" s="77">
        <v>19321000</v>
      </c>
      <c r="R8661" s="77">
        <v>0.4</v>
      </c>
      <c r="S8661" s="77">
        <v>39.326999999999991</v>
      </c>
      <c r="T8661" s="77">
        <v>10.659000000000001</v>
      </c>
      <c r="U8661" s="77">
        <v>22.9312</v>
      </c>
      <c r="V8661" s="77">
        <v>2.4383903188878668</v>
      </c>
      <c r="AC8661" s="77">
        <v>36.585000000000001</v>
      </c>
      <c r="AD8661" s="77">
        <v>35.36</v>
      </c>
      <c r="AH8661" s="77">
        <f>IF(AND(M8661&lt;Variables!$G$6,M8661&gt;Variables!$G$5),0,1)</f>
        <v>1</v>
      </c>
      <c r="AI8661" s="77">
        <f t="shared" si="272"/>
        <v>0</v>
      </c>
      <c r="AJ8661" s="77">
        <f>IF(I8661&gt;Variables!$G$7,0,1)</f>
        <v>1</v>
      </c>
      <c r="AK8661" s="77">
        <f>IF(F8661&gt;Variables!$G$8,0,1)</f>
        <v>0</v>
      </c>
      <c r="AL8661" s="77">
        <f>IF(G8661&gt;Variables!$G$9,0,1)</f>
        <v>1</v>
      </c>
      <c r="AM8661" s="77">
        <f>IF(AND(K8661&gt;Variables!$G$10,K8661&lt;Variables!$G$11),0,1)</f>
        <v>1</v>
      </c>
      <c r="AN8661" s="77">
        <f>IF(H8661&lt;Variables!$G$13,1,0)</f>
        <v>0</v>
      </c>
      <c r="AO8661" s="77">
        <f>IF(R8661&lt;Variables!$G$12,0,1)</f>
        <v>0</v>
      </c>
      <c r="AP8661" s="78">
        <f t="shared" si="273"/>
        <v>0</v>
      </c>
      <c r="AQ8661" s="77">
        <f>IF(V8661&lt;Variables!$G$15,1,0)</f>
        <v>1</v>
      </c>
      <c r="AR8661" s="77">
        <v>0</v>
      </c>
      <c r="AS8661" s="77">
        <v>0</v>
      </c>
      <c r="AT8661" s="77">
        <v>1</v>
      </c>
      <c r="AU8661" s="77">
        <v>0</v>
      </c>
      <c r="BA8661" s="77">
        <v>-2.25</v>
      </c>
    </row>
    <row r="8662" spans="3:53" x14ac:dyDescent="0.25">
      <c r="C8662" s="77" t="s">
        <v>881</v>
      </c>
      <c r="D8662" s="77" t="s">
        <v>192</v>
      </c>
      <c r="E8662" s="77">
        <v>31.31</v>
      </c>
      <c r="F8662" s="77">
        <v>26.24</v>
      </c>
      <c r="G8662" s="77">
        <v>4.9400000000000004</v>
      </c>
      <c r="H8662" s="77">
        <v>1750</v>
      </c>
      <c r="I8662" s="77">
        <v>187.185</v>
      </c>
      <c r="J8662" s="77" t="s">
        <v>75</v>
      </c>
      <c r="K8662" s="77">
        <v>67.209999999999994</v>
      </c>
      <c r="L8662" s="77">
        <v>30.669520000000009</v>
      </c>
      <c r="M8662" s="77">
        <v>1.6253270347889159</v>
      </c>
      <c r="N8662" s="77">
        <v>30.598037999999999</v>
      </c>
      <c r="O8662" s="77">
        <v>1.862740349560988</v>
      </c>
      <c r="P8662" s="77">
        <v>11003000</v>
      </c>
      <c r="Q8662" s="77">
        <v>1926000</v>
      </c>
      <c r="R8662" s="77">
        <v>5.71</v>
      </c>
      <c r="S8662" s="77">
        <v>39.326999999999991</v>
      </c>
      <c r="T8662" s="77">
        <v>10.659000000000001</v>
      </c>
      <c r="U8662" s="77">
        <v>22.9312</v>
      </c>
      <c r="V8662" s="77">
        <v>2.4222543126554328</v>
      </c>
      <c r="AC8662" s="77">
        <v>31.41</v>
      </c>
      <c r="AD8662" s="77">
        <v>28.75</v>
      </c>
      <c r="AH8662" s="77">
        <f>IF(AND(M8662&lt;Variables!$G$6,M8662&gt;Variables!$G$5),0,1)</f>
        <v>1</v>
      </c>
      <c r="AI8662" s="77">
        <f t="shared" si="272"/>
        <v>0</v>
      </c>
      <c r="AJ8662" s="77">
        <f>IF(I8662&gt;Variables!$G$7,0,1)</f>
        <v>0</v>
      </c>
      <c r="AK8662" s="77">
        <f>IF(F8662&gt;Variables!$G$8,0,1)</f>
        <v>0</v>
      </c>
      <c r="AL8662" s="77">
        <f>IF(G8662&gt;Variables!$G$9,0,1)</f>
        <v>1</v>
      </c>
      <c r="AM8662" s="77">
        <f>IF(AND(K8662&gt;Variables!$G$10,K8662&lt;Variables!$G$11),0,1)</f>
        <v>0</v>
      </c>
      <c r="AN8662" s="77">
        <f>IF(H8662&lt;Variables!$G$13,1,0)</f>
        <v>0</v>
      </c>
      <c r="AO8662" s="77">
        <f>IF(R8662&lt;Variables!$G$12,0,1)</f>
        <v>1</v>
      </c>
      <c r="AP8662" s="78">
        <f t="shared" si="273"/>
        <v>1</v>
      </c>
      <c r="AQ8662" s="77">
        <f>IF(V8662&lt;Variables!$G$15,1,0)</f>
        <v>1</v>
      </c>
      <c r="AR8662" s="77">
        <v>0</v>
      </c>
      <c r="AS8662" s="77">
        <v>0</v>
      </c>
      <c r="AT8662" s="77">
        <v>1</v>
      </c>
      <c r="AU8662" s="77">
        <v>0</v>
      </c>
      <c r="BA8662" s="77">
        <v>-2.25</v>
      </c>
    </row>
    <row r="8663" spans="3:53" x14ac:dyDescent="0.25">
      <c r="C8663" s="77" t="s">
        <v>881</v>
      </c>
      <c r="D8663" s="77" t="s">
        <v>703</v>
      </c>
      <c r="E8663" s="77">
        <v>3.26</v>
      </c>
      <c r="F8663" s="77">
        <v>11.86</v>
      </c>
      <c r="G8663" s="77">
        <v>8.86</v>
      </c>
      <c r="H8663" s="77">
        <v>-99999</v>
      </c>
      <c r="I8663" s="77">
        <v>-6.9379999999999997</v>
      </c>
      <c r="J8663" s="77" t="s">
        <v>75</v>
      </c>
      <c r="K8663" s="77">
        <v>66.069999999999993</v>
      </c>
      <c r="L8663" s="77">
        <v>-99999</v>
      </c>
      <c r="M8663" s="77">
        <v>-99999</v>
      </c>
      <c r="N8663" s="77">
        <v>-99999</v>
      </c>
      <c r="O8663" s="77">
        <v>-99999</v>
      </c>
      <c r="P8663" s="77">
        <v>50218</v>
      </c>
      <c r="Q8663" s="77">
        <v>14431</v>
      </c>
      <c r="R8663" s="77">
        <v>3.48</v>
      </c>
      <c r="S8663" s="77">
        <v>39.326999999999991</v>
      </c>
      <c r="T8663" s="77">
        <v>10.659000000000001</v>
      </c>
      <c r="U8663" s="77">
        <v>22.9312</v>
      </c>
      <c r="V8663" s="77">
        <v>-99999</v>
      </c>
      <c r="AC8663" s="77">
        <v>3.3</v>
      </c>
      <c r="AD8663" s="77">
        <v>3.15</v>
      </c>
      <c r="AH8663" s="77">
        <f>IF(AND(M8663&lt;Variables!$G$6,M8663&gt;Variables!$G$5),0,1)</f>
        <v>1</v>
      </c>
      <c r="AI8663" s="77">
        <f t="shared" si="272"/>
        <v>1</v>
      </c>
      <c r="AJ8663" s="77">
        <f>IF(I8663&gt;Variables!$G$7,0,1)</f>
        <v>1</v>
      </c>
      <c r="AK8663" s="77">
        <f>IF(F8663&gt;Variables!$G$8,0,1)</f>
        <v>0</v>
      </c>
      <c r="AL8663" s="77">
        <f>IF(G8663&gt;Variables!$G$9,0,1)</f>
        <v>1</v>
      </c>
      <c r="AM8663" s="77">
        <f>IF(AND(K8663&gt;Variables!$G$10,K8663&lt;Variables!$G$11),0,1)</f>
        <v>0</v>
      </c>
      <c r="AN8663" s="77">
        <f>IF(H8663&lt;Variables!$G$13,1,0)</f>
        <v>1</v>
      </c>
      <c r="AO8663" s="77">
        <f>IF(R8663&lt;Variables!$G$12,0,1)</f>
        <v>1</v>
      </c>
      <c r="AP8663" s="78">
        <f t="shared" si="273"/>
        <v>1</v>
      </c>
      <c r="AQ8663" s="77">
        <f>IF(V8663&lt;Variables!$G$15,1,0)</f>
        <v>1</v>
      </c>
      <c r="AR8663" s="77">
        <v>0</v>
      </c>
      <c r="AS8663" s="77">
        <v>0</v>
      </c>
      <c r="AT8663" s="77">
        <v>1</v>
      </c>
      <c r="AU8663" s="77">
        <v>0</v>
      </c>
      <c r="BA8663" s="77">
        <v>-2.25</v>
      </c>
    </row>
    <row r="8664" spans="3:53" x14ac:dyDescent="0.25">
      <c r="C8664" s="77" t="s">
        <v>881</v>
      </c>
      <c r="D8664" s="77" t="s">
        <v>882</v>
      </c>
      <c r="E8664" s="77">
        <v>7.75</v>
      </c>
      <c r="F8664" s="77">
        <v>27.34</v>
      </c>
      <c r="G8664" s="77">
        <v>0.79</v>
      </c>
      <c r="H8664" s="77">
        <v>41.22</v>
      </c>
      <c r="I8664" s="77">
        <v>907.54600000000005</v>
      </c>
      <c r="J8664" s="77" t="s">
        <v>75</v>
      </c>
      <c r="K8664" s="77">
        <v>56.99</v>
      </c>
      <c r="L8664" s="77">
        <v>7.7009050000000014</v>
      </c>
      <c r="M8664" s="77">
        <v>-0.66102620406303148</v>
      </c>
      <c r="N8664" s="77">
        <v>7.3114719999999984</v>
      </c>
      <c r="O8664" s="77">
        <v>4.6300936391468364</v>
      </c>
      <c r="P8664" s="77">
        <v>25870000</v>
      </c>
      <c r="Q8664" s="77">
        <v>3290000</v>
      </c>
      <c r="R8664" s="77">
        <v>7.86</v>
      </c>
      <c r="S8664" s="77">
        <v>39.326999999999991</v>
      </c>
      <c r="T8664" s="77">
        <v>10.659000000000001</v>
      </c>
      <c r="U8664" s="77">
        <v>22.9312</v>
      </c>
      <c r="V8664" s="77">
        <v>2.469947296610203</v>
      </c>
      <c r="AC8664" s="77">
        <v>7.87</v>
      </c>
      <c r="AD8664" s="77">
        <v>7.03</v>
      </c>
      <c r="AH8664" s="77">
        <f>IF(AND(M8664&lt;Variables!$G$6,M8664&gt;Variables!$G$5),0,1)</f>
        <v>1</v>
      </c>
      <c r="AI8664" s="77">
        <f t="shared" si="272"/>
        <v>0</v>
      </c>
      <c r="AJ8664" s="77">
        <f>IF(I8664&gt;Variables!$G$7,0,1)</f>
        <v>0</v>
      </c>
      <c r="AK8664" s="77">
        <f>IF(F8664&gt;Variables!$G$8,0,1)</f>
        <v>0</v>
      </c>
      <c r="AL8664" s="77">
        <f>IF(G8664&gt;Variables!$G$9,0,1)</f>
        <v>1</v>
      </c>
      <c r="AM8664" s="77">
        <f>IF(AND(K8664&gt;Variables!$G$10,K8664&lt;Variables!$G$11),0,1)</f>
        <v>1</v>
      </c>
      <c r="AN8664" s="77">
        <f>IF(H8664&lt;Variables!$G$13,1,0)</f>
        <v>1</v>
      </c>
      <c r="AO8664" s="77">
        <f>IF(R8664&lt;Variables!$G$12,0,1)</f>
        <v>1</v>
      </c>
      <c r="AP8664" s="78">
        <f t="shared" si="273"/>
        <v>1</v>
      </c>
      <c r="AQ8664" s="77">
        <f>IF(V8664&lt;Variables!$G$15,1,0)</f>
        <v>1</v>
      </c>
      <c r="AR8664" s="77">
        <v>0</v>
      </c>
      <c r="AS8664" s="77">
        <v>0</v>
      </c>
      <c r="AT8664" s="77">
        <v>1</v>
      </c>
      <c r="AU8664" s="77">
        <v>0</v>
      </c>
      <c r="BA8664" s="77">
        <v>-2.25</v>
      </c>
    </row>
    <row r="8665" spans="3:53" x14ac:dyDescent="0.25">
      <c r="C8665" s="77" t="s">
        <v>881</v>
      </c>
      <c r="D8665" s="77" t="s">
        <v>173</v>
      </c>
      <c r="E8665" s="77">
        <v>86.27</v>
      </c>
      <c r="F8665" s="77">
        <v>9.8000000000000007</v>
      </c>
      <c r="G8665" s="77">
        <v>7.25</v>
      </c>
      <c r="H8665" s="77">
        <v>3260</v>
      </c>
      <c r="I8665" s="77">
        <v>2166.5929999999998</v>
      </c>
      <c r="J8665" s="77" t="s">
        <v>75</v>
      </c>
      <c r="K8665" s="77">
        <v>72.02</v>
      </c>
      <c r="L8665" s="77">
        <v>85.362515000000002</v>
      </c>
      <c r="M8665" s="77">
        <v>0.94044206640350281</v>
      </c>
      <c r="N8665" s="77">
        <v>85.048785999999978</v>
      </c>
      <c r="O8665" s="77">
        <v>1.3127924012930929</v>
      </c>
      <c r="P8665" s="77">
        <v>1808000</v>
      </c>
      <c r="Q8665" s="77">
        <v>1934000</v>
      </c>
      <c r="R8665" s="77">
        <v>0.93</v>
      </c>
      <c r="S8665" s="77">
        <v>39.326999999999991</v>
      </c>
      <c r="T8665" s="77">
        <v>10.659000000000001</v>
      </c>
      <c r="U8665" s="77">
        <v>22.9312</v>
      </c>
      <c r="V8665" s="77">
        <v>2.5108694592087399</v>
      </c>
      <c r="AC8665" s="77">
        <v>87.1</v>
      </c>
      <c r="AD8665" s="77">
        <v>84.16</v>
      </c>
      <c r="AH8665" s="77">
        <f>IF(AND(M8665&lt;Variables!$G$6,M8665&gt;Variables!$G$5),0,1)</f>
        <v>1</v>
      </c>
      <c r="AI8665" s="77">
        <f t="shared" si="272"/>
        <v>0</v>
      </c>
      <c r="AJ8665" s="77">
        <f>IF(I8665&gt;Variables!$G$7,0,1)</f>
        <v>0</v>
      </c>
      <c r="AK8665" s="77">
        <f>IF(F8665&gt;Variables!$G$8,0,1)</f>
        <v>0</v>
      </c>
      <c r="AL8665" s="77">
        <f>IF(G8665&gt;Variables!$G$9,0,1)</f>
        <v>1</v>
      </c>
      <c r="AM8665" s="77">
        <f>IF(AND(K8665&gt;Variables!$G$10,K8665&lt;Variables!$G$11),0,1)</f>
        <v>1</v>
      </c>
      <c r="AN8665" s="77">
        <f>IF(H8665&lt;Variables!$G$13,1,0)</f>
        <v>0</v>
      </c>
      <c r="AO8665" s="77">
        <f>IF(R8665&lt;Variables!$G$12,0,1)</f>
        <v>0</v>
      </c>
      <c r="AP8665" s="78">
        <f t="shared" si="273"/>
        <v>1</v>
      </c>
      <c r="AQ8665" s="77">
        <f>IF(V8665&lt;Variables!$G$15,1,0)</f>
        <v>1</v>
      </c>
      <c r="AR8665" s="77">
        <v>1</v>
      </c>
      <c r="AS8665" s="77">
        <v>0</v>
      </c>
      <c r="AT8665" s="77">
        <v>0</v>
      </c>
      <c r="AU8665" s="77">
        <v>0</v>
      </c>
      <c r="BA8665" s="77">
        <v>0.62</v>
      </c>
    </row>
    <row r="8666" spans="3:53" x14ac:dyDescent="0.25">
      <c r="C8666" s="77" t="s">
        <v>881</v>
      </c>
      <c r="D8666" s="77" t="s">
        <v>575</v>
      </c>
      <c r="E8666" s="77">
        <v>48.17</v>
      </c>
      <c r="F8666" s="77">
        <v>10.78</v>
      </c>
      <c r="G8666" s="77">
        <v>8.61</v>
      </c>
      <c r="H8666" s="77">
        <v>2630</v>
      </c>
      <c r="I8666" s="77">
        <v>-16.152000000000001</v>
      </c>
      <c r="J8666" s="77" t="s">
        <v>75</v>
      </c>
      <c r="K8666" s="77">
        <v>67.930000000000007</v>
      </c>
      <c r="L8666" s="77">
        <v>47.791573684210533</v>
      </c>
      <c r="M8666" s="77">
        <v>0.58676936993626827</v>
      </c>
      <c r="N8666" s="77">
        <v>47.880422448979587</v>
      </c>
      <c r="O8666" s="77">
        <v>0.40011666819472358</v>
      </c>
      <c r="P8666" s="77">
        <v>1697000</v>
      </c>
      <c r="Q8666" s="77">
        <v>1620000</v>
      </c>
      <c r="R8666" s="77">
        <v>1.05</v>
      </c>
      <c r="S8666" s="77">
        <v>39.326999999999991</v>
      </c>
      <c r="T8666" s="77">
        <v>10.659000000000001</v>
      </c>
      <c r="U8666" s="77">
        <v>22.9312</v>
      </c>
      <c r="V8666" s="77">
        <v>2.5071147987507159</v>
      </c>
      <c r="AC8666" s="77">
        <v>48.879899999999999</v>
      </c>
      <c r="AD8666" s="77">
        <v>47.69</v>
      </c>
      <c r="AH8666" s="77">
        <f>IF(AND(M8666&lt;Variables!$G$6,M8666&gt;Variables!$G$5),0,1)</f>
        <v>1</v>
      </c>
      <c r="AI8666" s="77">
        <f t="shared" si="272"/>
        <v>1</v>
      </c>
      <c r="AJ8666" s="77">
        <f>IF(I8666&gt;Variables!$G$7,0,1)</f>
        <v>1</v>
      </c>
      <c r="AK8666" s="77">
        <f>IF(F8666&gt;Variables!$G$8,0,1)</f>
        <v>0</v>
      </c>
      <c r="AL8666" s="77">
        <f>IF(G8666&gt;Variables!$G$9,0,1)</f>
        <v>1</v>
      </c>
      <c r="AM8666" s="77">
        <f>IF(AND(K8666&gt;Variables!$G$10,K8666&lt;Variables!$G$11),0,1)</f>
        <v>0</v>
      </c>
      <c r="AN8666" s="77">
        <f>IF(H8666&lt;Variables!$G$13,1,0)</f>
        <v>0</v>
      </c>
      <c r="AO8666" s="77">
        <f>IF(R8666&lt;Variables!$G$12,0,1)</f>
        <v>0</v>
      </c>
      <c r="AP8666" s="78">
        <f t="shared" si="273"/>
        <v>1</v>
      </c>
      <c r="AQ8666" s="77">
        <f>IF(V8666&lt;Variables!$G$15,1,0)</f>
        <v>1</v>
      </c>
      <c r="AR8666" s="77">
        <v>0</v>
      </c>
      <c r="AS8666" s="77">
        <v>0</v>
      </c>
      <c r="AT8666" s="77">
        <v>0</v>
      </c>
      <c r="AU8666" s="77">
        <v>1</v>
      </c>
      <c r="BA8666" s="77">
        <v>-0.87</v>
      </c>
    </row>
    <row r="8667" spans="3:53" x14ac:dyDescent="0.25">
      <c r="C8667" s="77" t="s">
        <v>881</v>
      </c>
      <c r="D8667" s="77" t="s">
        <v>78</v>
      </c>
      <c r="E8667" s="77">
        <v>136.66</v>
      </c>
      <c r="F8667" s="77">
        <v>52.79</v>
      </c>
      <c r="G8667" s="77">
        <v>-3.21</v>
      </c>
      <c r="H8667" s="77">
        <v>5920</v>
      </c>
      <c r="I8667" s="77">
        <v>7.819</v>
      </c>
      <c r="J8667" s="77" t="s">
        <v>74</v>
      </c>
      <c r="K8667" s="77">
        <v>44.59</v>
      </c>
      <c r="L8667" s="77">
        <v>135.94651500000001</v>
      </c>
      <c r="M8667" s="77">
        <v>-0.2181115124576746</v>
      </c>
      <c r="N8667" s="77">
        <v>136.51728600000001</v>
      </c>
      <c r="O8667" s="77">
        <v>-0.63529390702945765</v>
      </c>
      <c r="P8667" s="77">
        <v>17301000</v>
      </c>
      <c r="Q8667" s="77">
        <v>1288000</v>
      </c>
      <c r="R8667" s="77">
        <v>13.43</v>
      </c>
      <c r="S8667" s="77">
        <v>39.326999999999991</v>
      </c>
      <c r="T8667" s="77">
        <v>10.659000000000001</v>
      </c>
      <c r="U8667" s="77">
        <v>22.9312</v>
      </c>
      <c r="V8667" s="77">
        <v>2.3132155076043399</v>
      </c>
      <c r="AC8667" s="77">
        <v>136.55000000000001</v>
      </c>
      <c r="AD8667" s="77">
        <v>130.19999999999999</v>
      </c>
      <c r="AH8667" s="77">
        <f>IF(AND(M8667&lt;Variables!$G$6,M8667&gt;Variables!$G$5),0,1)</f>
        <v>1</v>
      </c>
      <c r="AI8667" s="77">
        <f t="shared" si="272"/>
        <v>1</v>
      </c>
      <c r="AJ8667" s="77">
        <f>IF(I8667&gt;Variables!$G$7,0,1)</f>
        <v>1</v>
      </c>
      <c r="AK8667" s="77">
        <f>IF(F8667&gt;Variables!$G$8,0,1)</f>
        <v>0</v>
      </c>
      <c r="AL8667" s="77">
        <f>IF(G8667&gt;Variables!$G$9,0,1)</f>
        <v>1</v>
      </c>
      <c r="AM8667" s="77">
        <f>IF(AND(K8667&gt;Variables!$G$10,K8667&lt;Variables!$G$11),0,1)</f>
        <v>1</v>
      </c>
      <c r="AN8667" s="77">
        <f>IF(H8667&lt;Variables!$G$13,1,0)</f>
        <v>0</v>
      </c>
      <c r="AO8667" s="77">
        <f>IF(R8667&lt;Variables!$G$12,0,1)</f>
        <v>1</v>
      </c>
      <c r="AP8667" s="78">
        <f t="shared" si="273"/>
        <v>0</v>
      </c>
      <c r="AQ8667" s="77">
        <f>IF(V8667&lt;Variables!$G$15,1,0)</f>
        <v>1</v>
      </c>
      <c r="AR8667" s="77">
        <v>0</v>
      </c>
      <c r="AS8667" s="77">
        <v>0</v>
      </c>
      <c r="AT8667" s="77">
        <v>1</v>
      </c>
      <c r="AU8667" s="77">
        <v>0</v>
      </c>
      <c r="BA8667" s="77">
        <v>-2.25</v>
      </c>
    </row>
    <row r="8668" spans="3:53" x14ac:dyDescent="0.25">
      <c r="C8668" s="77" t="s">
        <v>881</v>
      </c>
      <c r="D8668" s="77" t="s">
        <v>688</v>
      </c>
      <c r="E8668" s="77">
        <v>6.72</v>
      </c>
      <c r="F8668" s="77">
        <v>26.15</v>
      </c>
      <c r="G8668" s="77">
        <v>24.58</v>
      </c>
      <c r="H8668" s="77">
        <v>107.38</v>
      </c>
      <c r="I8668" s="77">
        <v>-0.27800000000000002</v>
      </c>
      <c r="J8668" s="77" t="s">
        <v>74</v>
      </c>
      <c r="K8668" s="77">
        <v>58.38</v>
      </c>
      <c r="L8668" s="77">
        <v>6.6886350000000014</v>
      </c>
      <c r="M8668" s="77">
        <v>0.39417609123534619</v>
      </c>
      <c r="N8668" s="77">
        <v>6.5442999999999998</v>
      </c>
      <c r="O8668" s="77">
        <v>2.608376755344346</v>
      </c>
      <c r="P8668" s="77">
        <v>13090000</v>
      </c>
      <c r="Q8668" s="77">
        <v>3680000</v>
      </c>
      <c r="R8668" s="77">
        <v>3.56</v>
      </c>
      <c r="S8668" s="77">
        <v>39.326999999999991</v>
      </c>
      <c r="T8668" s="77">
        <v>10.659000000000001</v>
      </c>
      <c r="U8668" s="77">
        <v>22.9312</v>
      </c>
      <c r="V8668" s="77">
        <v>2.4340285926064138</v>
      </c>
      <c r="AC8668" s="77">
        <v>7.06</v>
      </c>
      <c r="AD8668" s="77">
        <v>6</v>
      </c>
      <c r="AH8668" s="77">
        <f>IF(AND(M8668&lt;Variables!$G$6,M8668&gt;Variables!$G$5),0,1)</f>
        <v>1</v>
      </c>
      <c r="AI8668" s="77">
        <f t="shared" si="272"/>
        <v>0</v>
      </c>
      <c r="AJ8668" s="77">
        <f>IF(I8668&gt;Variables!$G$7,0,1)</f>
        <v>1</v>
      </c>
      <c r="AK8668" s="77">
        <f>IF(F8668&gt;Variables!$G$8,0,1)</f>
        <v>0</v>
      </c>
      <c r="AL8668" s="77">
        <f>IF(G8668&gt;Variables!$G$9,0,1)</f>
        <v>0</v>
      </c>
      <c r="AM8668" s="77">
        <f>IF(AND(K8668&gt;Variables!$G$10,K8668&lt;Variables!$G$11),0,1)</f>
        <v>1</v>
      </c>
      <c r="AN8668" s="77">
        <f>IF(H8668&lt;Variables!$G$13,1,0)</f>
        <v>1</v>
      </c>
      <c r="AO8668" s="77">
        <f>IF(R8668&lt;Variables!$G$12,0,1)</f>
        <v>1</v>
      </c>
      <c r="AP8668" s="78">
        <f t="shared" si="273"/>
        <v>0</v>
      </c>
      <c r="AQ8668" s="77">
        <f>IF(V8668&lt;Variables!$G$15,1,0)</f>
        <v>1</v>
      </c>
      <c r="AR8668" s="77">
        <v>1</v>
      </c>
      <c r="AS8668" s="77">
        <v>0</v>
      </c>
      <c r="AT8668" s="77">
        <v>0</v>
      </c>
      <c r="AU8668" s="77">
        <v>0</v>
      </c>
      <c r="BA8668" s="77">
        <v>2</v>
      </c>
    </row>
    <row r="8669" spans="3:53" x14ac:dyDescent="0.25">
      <c r="C8669" s="77" t="s">
        <v>881</v>
      </c>
      <c r="D8669" s="77" t="s">
        <v>699</v>
      </c>
      <c r="E8669" s="77">
        <v>3.38</v>
      </c>
      <c r="F8669" s="77">
        <v>30.5</v>
      </c>
      <c r="G8669" s="77">
        <v>23.72</v>
      </c>
      <c r="H8669" s="77">
        <v>52.01</v>
      </c>
      <c r="I8669" s="77">
        <v>38.225000000000001</v>
      </c>
      <c r="J8669" s="77" t="s">
        <v>75</v>
      </c>
      <c r="K8669" s="77">
        <v>65.33</v>
      </c>
      <c r="L8669" s="77">
        <v>3.2964736842105271</v>
      </c>
      <c r="M8669" s="77">
        <v>2.837162518161346</v>
      </c>
      <c r="N8669" s="77">
        <v>3.267732000000001</v>
      </c>
      <c r="O8669" s="77">
        <v>3.741677714084251</v>
      </c>
      <c r="P8669" s="77">
        <v>4600000</v>
      </c>
      <c r="Q8669" s="77">
        <v>100560</v>
      </c>
      <c r="R8669" s="77">
        <v>45.74</v>
      </c>
      <c r="S8669" s="77">
        <v>39.326999999999991</v>
      </c>
      <c r="T8669" s="77">
        <v>10.659000000000001</v>
      </c>
      <c r="U8669" s="77">
        <v>22.9312</v>
      </c>
      <c r="V8669" s="77">
        <v>2.3264427648747472</v>
      </c>
      <c r="AC8669" s="77">
        <v>3.9</v>
      </c>
      <c r="AD8669" s="77">
        <v>3.28</v>
      </c>
      <c r="AH8669" s="77">
        <f>IF(AND(M8669&lt;Variables!$G$6,M8669&gt;Variables!$G$5),0,1)</f>
        <v>1</v>
      </c>
      <c r="AI8669" s="77">
        <f t="shared" si="272"/>
        <v>0</v>
      </c>
      <c r="AJ8669" s="77">
        <f>IF(I8669&gt;Variables!$G$7,0,1)</f>
        <v>1</v>
      </c>
      <c r="AK8669" s="77">
        <f>IF(F8669&gt;Variables!$G$8,0,1)</f>
        <v>0</v>
      </c>
      <c r="AL8669" s="77">
        <f>IF(G8669&gt;Variables!$G$9,0,1)</f>
        <v>0</v>
      </c>
      <c r="AM8669" s="77">
        <f>IF(AND(K8669&gt;Variables!$G$10,K8669&lt;Variables!$G$11),0,1)</f>
        <v>0</v>
      </c>
      <c r="AN8669" s="77">
        <f>IF(H8669&lt;Variables!$G$13,1,0)</f>
        <v>1</v>
      </c>
      <c r="AO8669" s="77">
        <f>IF(R8669&lt;Variables!$G$12,0,1)</f>
        <v>1</v>
      </c>
      <c r="AP8669" s="78">
        <f t="shared" si="273"/>
        <v>1</v>
      </c>
      <c r="AQ8669" s="77">
        <f>IF(V8669&lt;Variables!$G$15,1,0)</f>
        <v>1</v>
      </c>
      <c r="AR8669" s="77">
        <v>1</v>
      </c>
      <c r="AS8669" s="77">
        <v>0</v>
      </c>
      <c r="AT8669" s="77">
        <v>0</v>
      </c>
      <c r="AU8669" s="77">
        <v>0</v>
      </c>
      <c r="BA8669" s="77">
        <v>2</v>
      </c>
    </row>
    <row r="8670" spans="3:53" x14ac:dyDescent="0.25">
      <c r="C8670" s="77" t="s">
        <v>881</v>
      </c>
      <c r="D8670" s="77" t="s">
        <v>551</v>
      </c>
      <c r="E8670" s="77">
        <v>6.54</v>
      </c>
      <c r="F8670" s="77">
        <v>71.87</v>
      </c>
      <c r="G8670" s="77">
        <v>21.62</v>
      </c>
      <c r="H8670" s="77">
        <v>38.479999999999997</v>
      </c>
      <c r="I8670" s="77">
        <v>10.574</v>
      </c>
      <c r="J8670" s="77" t="s">
        <v>75</v>
      </c>
      <c r="K8670" s="77">
        <v>66.09</v>
      </c>
      <c r="L8670" s="77">
        <v>6.3716749999999998</v>
      </c>
      <c r="M8670" s="77">
        <v>3.267978985117737</v>
      </c>
      <c r="N8670" s="77">
        <v>6.3158559999999992</v>
      </c>
      <c r="O8670" s="77">
        <v>4.1806526304589768</v>
      </c>
      <c r="P8670" s="77">
        <v>184100000</v>
      </c>
      <c r="Q8670" s="77">
        <v>11670000</v>
      </c>
      <c r="R8670" s="77">
        <v>15.78</v>
      </c>
      <c r="S8670" s="77">
        <v>39.326999999999991</v>
      </c>
      <c r="T8670" s="77">
        <v>10.659000000000001</v>
      </c>
      <c r="U8670" s="77">
        <v>22.9312</v>
      </c>
      <c r="V8670" s="77">
        <v>2.296868760344807</v>
      </c>
      <c r="AC8670" s="77">
        <v>7.52</v>
      </c>
      <c r="AD8670" s="77">
        <v>6.44</v>
      </c>
      <c r="AH8670" s="77">
        <f>IF(AND(M8670&lt;Variables!$G$6,M8670&gt;Variables!$G$5),0,1)</f>
        <v>1</v>
      </c>
      <c r="AI8670" s="77">
        <f t="shared" si="272"/>
        <v>0</v>
      </c>
      <c r="AJ8670" s="77">
        <f>IF(I8670&gt;Variables!$G$7,0,1)</f>
        <v>1</v>
      </c>
      <c r="AK8670" s="77">
        <f>IF(F8670&gt;Variables!$G$8,0,1)</f>
        <v>0</v>
      </c>
      <c r="AL8670" s="77">
        <f>IF(G8670&gt;Variables!$G$9,0,1)</f>
        <v>0</v>
      </c>
      <c r="AM8670" s="77">
        <f>IF(AND(K8670&gt;Variables!$G$10,K8670&lt;Variables!$G$11),0,1)</f>
        <v>0</v>
      </c>
      <c r="AN8670" s="77">
        <f>IF(H8670&lt;Variables!$G$13,1,0)</f>
        <v>1</v>
      </c>
      <c r="AO8670" s="77">
        <f>IF(R8670&lt;Variables!$G$12,0,1)</f>
        <v>1</v>
      </c>
      <c r="AP8670" s="78">
        <f t="shared" si="273"/>
        <v>1</v>
      </c>
      <c r="AQ8670" s="77">
        <f>IF(V8670&lt;Variables!$G$15,1,0)</f>
        <v>1</v>
      </c>
      <c r="AR8670" s="77">
        <v>1</v>
      </c>
      <c r="AS8670" s="77">
        <v>0</v>
      </c>
      <c r="AT8670" s="77">
        <v>0</v>
      </c>
      <c r="AU8670" s="77">
        <v>0</v>
      </c>
      <c r="BA8670" s="77">
        <v>2</v>
      </c>
    </row>
    <row r="8671" spans="3:53" x14ac:dyDescent="0.25">
      <c r="C8671" s="77" t="s">
        <v>881</v>
      </c>
      <c r="D8671" s="77" t="s">
        <v>707</v>
      </c>
      <c r="E8671" s="77">
        <v>3.53</v>
      </c>
      <c r="F8671" s="77">
        <v>18.64</v>
      </c>
      <c r="G8671" s="77">
        <v>8.6999999999999993</v>
      </c>
      <c r="H8671" s="77">
        <v>-99999</v>
      </c>
      <c r="I8671" s="77">
        <v>-16.594999999999999</v>
      </c>
      <c r="J8671" s="77" t="s">
        <v>75</v>
      </c>
      <c r="K8671" s="77">
        <v>52.74</v>
      </c>
      <c r="L8671" s="77">
        <v>3.5</v>
      </c>
      <c r="M8671" s="77">
        <v>0</v>
      </c>
      <c r="N8671" s="77">
        <v>3.6422916666666669</v>
      </c>
      <c r="O8671" s="77">
        <v>-3.906652176399938</v>
      </c>
      <c r="P8671" s="77">
        <v>85431</v>
      </c>
      <c r="Q8671" s="77">
        <v>17800</v>
      </c>
      <c r="R8671" s="77">
        <v>4.8</v>
      </c>
      <c r="S8671" s="77">
        <v>39.326999999999991</v>
      </c>
      <c r="T8671" s="77">
        <v>10.659000000000001</v>
      </c>
      <c r="U8671" s="77">
        <v>22.9312</v>
      </c>
      <c r="V8671" s="77">
        <v>2.3953864</v>
      </c>
      <c r="AC8671" s="77">
        <v>3.6</v>
      </c>
      <c r="AD8671" s="77">
        <v>3.3</v>
      </c>
      <c r="AH8671" s="77">
        <f>IF(AND(M8671&lt;Variables!$G$6,M8671&gt;Variables!$G$5),0,1)</f>
        <v>1</v>
      </c>
      <c r="AI8671" s="77">
        <f t="shared" si="272"/>
        <v>1</v>
      </c>
      <c r="AJ8671" s="77">
        <f>IF(I8671&gt;Variables!$G$7,0,1)</f>
        <v>1</v>
      </c>
      <c r="AK8671" s="77">
        <f>IF(F8671&gt;Variables!$G$8,0,1)</f>
        <v>0</v>
      </c>
      <c r="AL8671" s="77">
        <f>IF(G8671&gt;Variables!$G$9,0,1)</f>
        <v>1</v>
      </c>
      <c r="AM8671" s="77">
        <f>IF(AND(K8671&gt;Variables!$G$10,K8671&lt;Variables!$G$11),0,1)</f>
        <v>1</v>
      </c>
      <c r="AN8671" s="77">
        <f>IF(H8671&lt;Variables!$G$13,1,0)</f>
        <v>1</v>
      </c>
      <c r="AO8671" s="77">
        <f>IF(R8671&lt;Variables!$G$12,0,1)</f>
        <v>1</v>
      </c>
      <c r="AP8671" s="78">
        <f t="shared" si="273"/>
        <v>1</v>
      </c>
      <c r="AQ8671" s="77">
        <f>IF(V8671&lt;Variables!$G$15,1,0)</f>
        <v>1</v>
      </c>
      <c r="AR8671" s="77">
        <v>0</v>
      </c>
      <c r="AS8671" s="77">
        <v>0</v>
      </c>
      <c r="AT8671" s="77">
        <v>1</v>
      </c>
      <c r="AU8671" s="77">
        <v>0</v>
      </c>
      <c r="BA8671" s="77">
        <v>-2.25</v>
      </c>
    </row>
    <row r="8672" spans="3:53" x14ac:dyDescent="0.25">
      <c r="C8672" s="77" t="s">
        <v>881</v>
      </c>
      <c r="D8672" s="77" t="s">
        <v>841</v>
      </c>
      <c r="E8672" s="77">
        <v>23.61</v>
      </c>
      <c r="F8672" s="77">
        <v>27.08</v>
      </c>
      <c r="G8672" s="77">
        <v>13.26</v>
      </c>
      <c r="H8672" s="77">
        <v>-99999</v>
      </c>
      <c r="I8672" s="77">
        <v>-99999</v>
      </c>
      <c r="J8672" s="77" t="s">
        <v>75</v>
      </c>
      <c r="K8672" s="77">
        <v>56.02</v>
      </c>
      <c r="L8672" s="77">
        <v>23.239699999999999</v>
      </c>
      <c r="M8672" s="77">
        <v>2.3464158315296708</v>
      </c>
      <c r="N8672" s="77">
        <v>23.295264</v>
      </c>
      <c r="O8672" s="77">
        <v>2.1022985616303682</v>
      </c>
      <c r="P8672" s="77">
        <v>910420</v>
      </c>
      <c r="S8672" s="77">
        <v>39.326999999999991</v>
      </c>
      <c r="T8672" s="77">
        <v>10.659000000000001</v>
      </c>
      <c r="U8672" s="77">
        <v>22.9312</v>
      </c>
      <c r="V8672" s="77">
        <v>2.3275661658730531</v>
      </c>
      <c r="AC8672" s="77">
        <v>23.92</v>
      </c>
      <c r="AD8672" s="77">
        <v>22.09</v>
      </c>
      <c r="AH8672" s="77">
        <f>IF(AND(M8672&lt;Variables!$G$6,M8672&gt;Variables!$G$5),0,1)</f>
        <v>1</v>
      </c>
      <c r="AI8672" s="77">
        <f t="shared" si="272"/>
        <v>1</v>
      </c>
      <c r="AJ8672" s="77">
        <f>IF(I8672&gt;Variables!$G$7,0,1)</f>
        <v>1</v>
      </c>
      <c r="AK8672" s="77">
        <f>IF(F8672&gt;Variables!$G$8,0,1)</f>
        <v>0</v>
      </c>
      <c r="AL8672" s="77">
        <f>IF(G8672&gt;Variables!$G$9,0,1)</f>
        <v>0</v>
      </c>
      <c r="AM8672" s="77">
        <f>IF(AND(K8672&gt;Variables!$G$10,K8672&lt;Variables!$G$11),0,1)</f>
        <v>1</v>
      </c>
      <c r="AN8672" s="77">
        <f>IF(H8672&lt;Variables!$G$13,1,0)</f>
        <v>1</v>
      </c>
      <c r="AO8672" s="77">
        <f>IF(R8672&lt;Variables!$G$12,0,1)</f>
        <v>0</v>
      </c>
      <c r="AP8672" s="78">
        <f t="shared" si="273"/>
        <v>1</v>
      </c>
      <c r="AQ8672" s="77">
        <f>IF(V8672&lt;Variables!$G$15,1,0)</f>
        <v>1</v>
      </c>
      <c r="AR8672" s="77">
        <v>0</v>
      </c>
      <c r="AS8672" s="77">
        <v>0</v>
      </c>
      <c r="AT8672" s="77">
        <v>1</v>
      </c>
      <c r="AU8672" s="77">
        <v>0</v>
      </c>
      <c r="BA8672" s="77">
        <v>-2.25</v>
      </c>
    </row>
    <row r="8673" spans="3:53" x14ac:dyDescent="0.25">
      <c r="C8673" s="77" t="s">
        <v>881</v>
      </c>
      <c r="D8673" s="77" t="s">
        <v>701</v>
      </c>
      <c r="E8673" s="77">
        <v>34.93</v>
      </c>
      <c r="F8673" s="77">
        <v>10.01</v>
      </c>
      <c r="G8673" s="77">
        <v>8.94</v>
      </c>
      <c r="H8673" s="77">
        <v>9770</v>
      </c>
      <c r="I8673" s="77">
        <v>42.223999999999997</v>
      </c>
      <c r="J8673" s="77" t="s">
        <v>74</v>
      </c>
      <c r="K8673" s="77">
        <v>65.739999999999995</v>
      </c>
      <c r="L8673" s="77">
        <v>34.646680000000003</v>
      </c>
      <c r="M8673" s="77">
        <v>0.61570112922797537</v>
      </c>
      <c r="N8673" s="77">
        <v>34.735362000000002</v>
      </c>
      <c r="O8673" s="77">
        <v>0.35882165270077609</v>
      </c>
      <c r="P8673" s="77">
        <v>5158000</v>
      </c>
      <c r="Q8673" s="77">
        <v>6712000</v>
      </c>
      <c r="R8673" s="77">
        <v>0.77</v>
      </c>
      <c r="S8673" s="77">
        <v>39.326999999999991</v>
      </c>
      <c r="T8673" s="77">
        <v>10.659000000000001</v>
      </c>
      <c r="U8673" s="77">
        <v>22.9312</v>
      </c>
      <c r="V8673" s="77">
        <v>2.4860701705246209</v>
      </c>
      <c r="AC8673" s="77">
        <v>35.020000000000003</v>
      </c>
      <c r="AD8673" s="77">
        <v>34.44</v>
      </c>
      <c r="AH8673" s="77">
        <f>IF(AND(M8673&lt;Variables!$G$6,M8673&gt;Variables!$G$5),0,1)</f>
        <v>1</v>
      </c>
      <c r="AI8673" s="77">
        <f t="shared" si="272"/>
        <v>1</v>
      </c>
      <c r="AJ8673" s="77">
        <f>IF(I8673&gt;Variables!$G$7,0,1)</f>
        <v>1</v>
      </c>
      <c r="AK8673" s="77">
        <f>IF(F8673&gt;Variables!$G$8,0,1)</f>
        <v>0</v>
      </c>
      <c r="AL8673" s="77">
        <f>IF(G8673&gt;Variables!$G$9,0,1)</f>
        <v>1</v>
      </c>
      <c r="AM8673" s="77">
        <f>IF(AND(K8673&gt;Variables!$G$10,K8673&lt;Variables!$G$11),0,1)</f>
        <v>0</v>
      </c>
      <c r="AN8673" s="77">
        <f>IF(H8673&lt;Variables!$G$13,1,0)</f>
        <v>0</v>
      </c>
      <c r="AO8673" s="77">
        <f>IF(R8673&lt;Variables!$G$12,0,1)</f>
        <v>0</v>
      </c>
      <c r="AP8673" s="78">
        <f t="shared" si="273"/>
        <v>0</v>
      </c>
      <c r="AQ8673" s="77">
        <f>IF(V8673&lt;Variables!$G$15,1,0)</f>
        <v>1</v>
      </c>
      <c r="AR8673" s="77">
        <v>0</v>
      </c>
      <c r="AS8673" s="77">
        <v>1</v>
      </c>
      <c r="AT8673" s="77">
        <v>0</v>
      </c>
      <c r="AU8673" s="77">
        <v>0</v>
      </c>
      <c r="BA8673" s="77">
        <v>-0.2</v>
      </c>
    </row>
    <row r="8674" spans="3:53" x14ac:dyDescent="0.25">
      <c r="C8674" s="77" t="s">
        <v>881</v>
      </c>
      <c r="D8674" s="77" t="s">
        <v>661</v>
      </c>
      <c r="E8674" s="77">
        <v>53.23</v>
      </c>
      <c r="F8674" s="77">
        <v>23.09</v>
      </c>
      <c r="G8674" s="77">
        <v>22.51</v>
      </c>
      <c r="H8674" s="77">
        <v>1770</v>
      </c>
      <c r="I8674" s="77">
        <v>0.49099999999999999</v>
      </c>
      <c r="J8674" s="77" t="s">
        <v>74</v>
      </c>
      <c r="K8674" s="77">
        <v>66.37</v>
      </c>
      <c r="L8674" s="77">
        <v>52.714539999999992</v>
      </c>
      <c r="M8674" s="77">
        <v>0.76916160133430411</v>
      </c>
      <c r="N8674" s="77">
        <v>52.543207999999993</v>
      </c>
      <c r="O8674" s="77">
        <v>1.097747971536134</v>
      </c>
      <c r="P8674" s="77">
        <v>7081000</v>
      </c>
      <c r="Q8674" s="77">
        <v>2052000</v>
      </c>
      <c r="R8674" s="77">
        <v>3.45</v>
      </c>
      <c r="S8674" s="77">
        <v>39.326999999999991</v>
      </c>
      <c r="T8674" s="77">
        <v>10.659000000000001</v>
      </c>
      <c r="U8674" s="77">
        <v>22.9312</v>
      </c>
      <c r="V8674" s="77">
        <v>2.480231683770131</v>
      </c>
      <c r="AC8674" s="77">
        <v>53.15</v>
      </c>
      <c r="AD8674" s="77">
        <v>51.73</v>
      </c>
      <c r="AH8674" s="77">
        <f>IF(AND(M8674&lt;Variables!$G$6,M8674&gt;Variables!$G$5),0,1)</f>
        <v>1</v>
      </c>
      <c r="AI8674" s="77">
        <f t="shared" si="272"/>
        <v>0</v>
      </c>
      <c r="AJ8674" s="77">
        <f>IF(I8674&gt;Variables!$G$7,0,1)</f>
        <v>1</v>
      </c>
      <c r="AK8674" s="77">
        <f>IF(F8674&gt;Variables!$G$8,0,1)</f>
        <v>0</v>
      </c>
      <c r="AL8674" s="77">
        <f>IF(G8674&gt;Variables!$G$9,0,1)</f>
        <v>0</v>
      </c>
      <c r="AM8674" s="77">
        <f>IF(AND(K8674&gt;Variables!$G$10,K8674&lt;Variables!$G$11),0,1)</f>
        <v>0</v>
      </c>
      <c r="AN8674" s="77">
        <f>IF(H8674&lt;Variables!$G$13,1,0)</f>
        <v>0</v>
      </c>
      <c r="AO8674" s="77">
        <f>IF(R8674&lt;Variables!$G$12,0,1)</f>
        <v>1</v>
      </c>
      <c r="AP8674" s="78">
        <f t="shared" si="273"/>
        <v>0</v>
      </c>
      <c r="AQ8674" s="77">
        <f>IF(V8674&lt;Variables!$G$15,1,0)</f>
        <v>1</v>
      </c>
      <c r="AR8674" s="77">
        <v>0</v>
      </c>
      <c r="AS8674" s="77">
        <v>0</v>
      </c>
      <c r="AT8674" s="77">
        <v>1</v>
      </c>
      <c r="AU8674" s="77">
        <v>0</v>
      </c>
      <c r="BA8674" s="77">
        <v>-2.25</v>
      </c>
    </row>
    <row r="8675" spans="3:53" x14ac:dyDescent="0.25">
      <c r="C8675" s="77" t="s">
        <v>881</v>
      </c>
      <c r="D8675" s="77" t="s">
        <v>581</v>
      </c>
      <c r="E8675" s="77">
        <v>108.57</v>
      </c>
      <c r="F8675" s="77">
        <v>15.51</v>
      </c>
      <c r="G8675" s="77">
        <v>-1.92</v>
      </c>
      <c r="H8675" s="77">
        <v>5880</v>
      </c>
      <c r="I8675" s="77">
        <v>43.7</v>
      </c>
      <c r="J8675" s="77" t="s">
        <v>74</v>
      </c>
      <c r="K8675" s="77">
        <v>40.29</v>
      </c>
      <c r="L8675" s="77">
        <v>108.7365611111111</v>
      </c>
      <c r="M8675" s="77">
        <v>-0.3371093469992531</v>
      </c>
      <c r="N8675" s="77">
        <v>108.79679574468091</v>
      </c>
      <c r="O8675" s="77">
        <v>-0.39228705382320572</v>
      </c>
      <c r="P8675" s="77">
        <v>2259000</v>
      </c>
      <c r="Q8675" s="77">
        <v>826738</v>
      </c>
      <c r="R8675" s="77">
        <v>2.73</v>
      </c>
      <c r="S8675" s="77">
        <v>39.326999999999991</v>
      </c>
      <c r="T8675" s="77">
        <v>10.659000000000001</v>
      </c>
      <c r="U8675" s="77">
        <v>22.9312</v>
      </c>
      <c r="V8675" s="77">
        <v>2.2657158609009409</v>
      </c>
      <c r="AC8675" s="77">
        <v>109.265</v>
      </c>
      <c r="AD8675" s="77">
        <v>107.33</v>
      </c>
      <c r="AH8675" s="77">
        <f>IF(AND(M8675&lt;Variables!$G$6,M8675&gt;Variables!$G$5),0,1)</f>
        <v>1</v>
      </c>
      <c r="AI8675" s="77">
        <f t="shared" si="272"/>
        <v>1</v>
      </c>
      <c r="AJ8675" s="77">
        <f>IF(I8675&gt;Variables!$G$7,0,1)</f>
        <v>1</v>
      </c>
      <c r="AK8675" s="77">
        <f>IF(F8675&gt;Variables!$G$8,0,1)</f>
        <v>0</v>
      </c>
      <c r="AL8675" s="77">
        <f>IF(G8675&gt;Variables!$G$9,0,1)</f>
        <v>1</v>
      </c>
      <c r="AM8675" s="77">
        <f>IF(AND(K8675&gt;Variables!$G$10,K8675&lt;Variables!$G$11),0,1)</f>
        <v>1</v>
      </c>
      <c r="AN8675" s="77">
        <f>IF(H8675&lt;Variables!$G$13,1,0)</f>
        <v>0</v>
      </c>
      <c r="AO8675" s="77">
        <f>IF(R8675&lt;Variables!$G$12,0,1)</f>
        <v>1</v>
      </c>
      <c r="AP8675" s="78">
        <f t="shared" si="273"/>
        <v>0</v>
      </c>
      <c r="AQ8675" s="77">
        <f>IF(V8675&lt;Variables!$G$15,1,0)</f>
        <v>1</v>
      </c>
      <c r="AR8675" s="77">
        <v>0</v>
      </c>
      <c r="AS8675" s="77">
        <v>1</v>
      </c>
      <c r="AT8675" s="77">
        <v>0</v>
      </c>
      <c r="AU8675" s="77">
        <v>0</v>
      </c>
      <c r="BA8675" s="77">
        <v>0.28999999999999998</v>
      </c>
    </row>
    <row r="8676" spans="3:53" x14ac:dyDescent="0.25">
      <c r="C8676" s="77" t="s">
        <v>881</v>
      </c>
      <c r="D8676" s="77" t="s">
        <v>649</v>
      </c>
      <c r="E8676" s="77">
        <v>67.36</v>
      </c>
      <c r="F8676" s="77">
        <v>14.85</v>
      </c>
      <c r="G8676" s="77">
        <v>12.28</v>
      </c>
      <c r="H8676" s="77">
        <v>4150</v>
      </c>
      <c r="I8676" s="77">
        <v>-6.9480000000000004</v>
      </c>
      <c r="J8676" s="77" t="s">
        <v>74</v>
      </c>
      <c r="K8676" s="77">
        <v>64.989999999999995</v>
      </c>
      <c r="L8676" s="77">
        <v>66.87455263157895</v>
      </c>
      <c r="M8676" s="77">
        <v>0.74086083409116965</v>
      </c>
      <c r="N8676" s="77">
        <v>66.906212244897958</v>
      </c>
      <c r="O8676" s="77">
        <v>0.69319087053446748</v>
      </c>
      <c r="P8676" s="77">
        <v>4759000</v>
      </c>
      <c r="Q8676" s="77">
        <v>2787000</v>
      </c>
      <c r="R8676" s="77">
        <v>1.71</v>
      </c>
      <c r="S8676" s="77">
        <v>39.326999999999991</v>
      </c>
      <c r="T8676" s="77">
        <v>10.659000000000001</v>
      </c>
      <c r="U8676" s="77">
        <v>22.9312</v>
      </c>
      <c r="V8676" s="77">
        <v>2.4709613230416889</v>
      </c>
      <c r="AC8676" s="77">
        <v>67.349999999999994</v>
      </c>
      <c r="AD8676" s="77">
        <v>65.63</v>
      </c>
      <c r="AH8676" s="77">
        <f>IF(AND(M8676&lt;Variables!$G$6,M8676&gt;Variables!$G$5),0,1)</f>
        <v>1</v>
      </c>
      <c r="AI8676" s="77">
        <f t="shared" si="272"/>
        <v>1</v>
      </c>
      <c r="AJ8676" s="77">
        <f>IF(I8676&gt;Variables!$G$7,0,1)</f>
        <v>1</v>
      </c>
      <c r="AK8676" s="77">
        <f>IF(F8676&gt;Variables!$G$8,0,1)</f>
        <v>0</v>
      </c>
      <c r="AL8676" s="77">
        <f>IF(G8676&gt;Variables!$G$9,0,1)</f>
        <v>0</v>
      </c>
      <c r="AM8676" s="77">
        <f>IF(AND(K8676&gt;Variables!$G$10,K8676&lt;Variables!$G$11),0,1)</f>
        <v>0</v>
      </c>
      <c r="AN8676" s="77">
        <f>IF(H8676&lt;Variables!$G$13,1,0)</f>
        <v>0</v>
      </c>
      <c r="AO8676" s="77">
        <f>IF(R8676&lt;Variables!$G$12,0,1)</f>
        <v>0</v>
      </c>
      <c r="AP8676" s="78">
        <f t="shared" si="273"/>
        <v>0</v>
      </c>
      <c r="AQ8676" s="77">
        <f>IF(V8676&lt;Variables!$G$15,1,0)</f>
        <v>1</v>
      </c>
      <c r="AR8676" s="77">
        <v>0</v>
      </c>
      <c r="AS8676" s="77">
        <v>0</v>
      </c>
      <c r="AT8676" s="77">
        <v>1</v>
      </c>
      <c r="AU8676" s="77">
        <v>0</v>
      </c>
      <c r="BA8676" s="77">
        <v>-2.25</v>
      </c>
    </row>
    <row r="8677" spans="3:53" x14ac:dyDescent="0.25">
      <c r="C8677" s="77" t="s">
        <v>881</v>
      </c>
      <c r="D8677" s="77" t="s">
        <v>663</v>
      </c>
      <c r="E8677" s="77">
        <v>49.55</v>
      </c>
      <c r="F8677" s="77">
        <v>9.66</v>
      </c>
      <c r="G8677" s="77">
        <v>8.14</v>
      </c>
      <c r="H8677" s="77">
        <v>74490</v>
      </c>
      <c r="I8677" s="77">
        <v>34.594000000000001</v>
      </c>
      <c r="J8677" s="77" t="s">
        <v>74</v>
      </c>
      <c r="K8677" s="77">
        <v>66.430000000000007</v>
      </c>
      <c r="L8677" s="77">
        <v>49.166655000000013</v>
      </c>
      <c r="M8677" s="77">
        <v>0.55595606412515131</v>
      </c>
      <c r="N8677" s="77">
        <v>49.288638000000013</v>
      </c>
      <c r="O8677" s="77">
        <v>0.30709308705179611</v>
      </c>
      <c r="P8677" s="77">
        <v>64617000.000000007</v>
      </c>
      <c r="Q8677" s="77">
        <v>70837000</v>
      </c>
      <c r="R8677" s="77">
        <v>0.91</v>
      </c>
      <c r="S8677" s="77">
        <v>39.326999999999991</v>
      </c>
      <c r="T8677" s="77">
        <v>10.659000000000001</v>
      </c>
      <c r="U8677" s="77">
        <v>22.9312</v>
      </c>
      <c r="V8677" s="77">
        <v>2.496379916042978</v>
      </c>
      <c r="AC8677" s="77">
        <v>49.65</v>
      </c>
      <c r="AD8677" s="77">
        <v>48.8</v>
      </c>
      <c r="AH8677" s="77">
        <f>IF(AND(M8677&lt;Variables!$G$6,M8677&gt;Variables!$G$5),0,1)</f>
        <v>1</v>
      </c>
      <c r="AI8677" s="77">
        <f t="shared" si="272"/>
        <v>1</v>
      </c>
      <c r="AJ8677" s="77">
        <f>IF(I8677&gt;Variables!$G$7,0,1)</f>
        <v>1</v>
      </c>
      <c r="AK8677" s="77">
        <f>IF(F8677&gt;Variables!$G$8,0,1)</f>
        <v>0</v>
      </c>
      <c r="AL8677" s="77">
        <f>IF(G8677&gt;Variables!$G$9,0,1)</f>
        <v>1</v>
      </c>
      <c r="AM8677" s="77">
        <f>IF(AND(K8677&gt;Variables!$G$10,K8677&lt;Variables!$G$11),0,1)</f>
        <v>0</v>
      </c>
      <c r="AN8677" s="77">
        <f>IF(H8677&lt;Variables!$G$13,1,0)</f>
        <v>0</v>
      </c>
      <c r="AO8677" s="77">
        <f>IF(R8677&lt;Variables!$G$12,0,1)</f>
        <v>0</v>
      </c>
      <c r="AP8677" s="78">
        <f t="shared" si="273"/>
        <v>0</v>
      </c>
      <c r="AQ8677" s="77">
        <f>IF(V8677&lt;Variables!$G$15,1,0)</f>
        <v>1</v>
      </c>
      <c r="AR8677" s="77">
        <v>0</v>
      </c>
      <c r="AS8677" s="77">
        <v>1</v>
      </c>
      <c r="AT8677" s="77">
        <v>0</v>
      </c>
      <c r="AU8677" s="77">
        <v>0</v>
      </c>
      <c r="BA8677" s="77">
        <v>0.14000000000000001</v>
      </c>
    </row>
    <row r="8678" spans="3:53" x14ac:dyDescent="0.25">
      <c r="C8678" s="77" t="s">
        <v>881</v>
      </c>
      <c r="D8678" s="77" t="s">
        <v>662</v>
      </c>
      <c r="E8678" s="77">
        <v>8.93</v>
      </c>
      <c r="F8678" s="77">
        <v>28.94</v>
      </c>
      <c r="G8678" s="77">
        <v>5.07</v>
      </c>
      <c r="H8678" s="77">
        <v>583.41</v>
      </c>
      <c r="I8678" s="77">
        <v>24.905999999999999</v>
      </c>
      <c r="J8678" s="77" t="s">
        <v>74</v>
      </c>
      <c r="K8678" s="77">
        <v>63.62</v>
      </c>
      <c r="L8678" s="77">
        <v>8.889265</v>
      </c>
      <c r="M8678" s="77">
        <v>0.233258880233632</v>
      </c>
      <c r="N8678" s="77">
        <v>8.879993877551021</v>
      </c>
      <c r="O8678" s="77">
        <v>0.33790701731040412</v>
      </c>
      <c r="P8678" s="77">
        <v>8320000</v>
      </c>
      <c r="Q8678" s="77">
        <v>659720</v>
      </c>
      <c r="R8678" s="77">
        <v>12.61</v>
      </c>
      <c r="S8678" s="77">
        <v>39.326999999999991</v>
      </c>
      <c r="T8678" s="77">
        <v>10.659000000000001</v>
      </c>
      <c r="U8678" s="77">
        <v>22.9312</v>
      </c>
      <c r="V8678" s="77">
        <v>2.4928633336938431</v>
      </c>
      <c r="AC8678" s="77">
        <v>8.9700000000000006</v>
      </c>
      <c r="AD8678" s="77">
        <v>8.84</v>
      </c>
      <c r="AH8678" s="77">
        <f>IF(AND(M8678&lt;Variables!$G$6,M8678&gt;Variables!$G$5),0,1)</f>
        <v>1</v>
      </c>
      <c r="AI8678" s="77">
        <f t="shared" si="272"/>
        <v>0</v>
      </c>
      <c r="AJ8678" s="77">
        <f>IF(I8678&gt;Variables!$G$7,0,1)</f>
        <v>1</v>
      </c>
      <c r="AK8678" s="77">
        <f>IF(F8678&gt;Variables!$G$8,0,1)</f>
        <v>0</v>
      </c>
      <c r="AL8678" s="77">
        <f>IF(G8678&gt;Variables!$G$9,0,1)</f>
        <v>1</v>
      </c>
      <c r="AM8678" s="77">
        <f>IF(AND(K8678&gt;Variables!$G$10,K8678&lt;Variables!$G$11),0,1)</f>
        <v>0</v>
      </c>
      <c r="AN8678" s="77">
        <f>IF(H8678&lt;Variables!$G$13,1,0)</f>
        <v>1</v>
      </c>
      <c r="AO8678" s="77">
        <f>IF(R8678&lt;Variables!$G$12,0,1)</f>
        <v>1</v>
      </c>
      <c r="AP8678" s="78">
        <f t="shared" si="273"/>
        <v>0</v>
      </c>
      <c r="AQ8678" s="77">
        <f>IF(V8678&lt;Variables!$G$15,1,0)</f>
        <v>1</v>
      </c>
      <c r="AR8678" s="77">
        <v>0</v>
      </c>
      <c r="AS8678" s="77">
        <v>0</v>
      </c>
      <c r="AT8678" s="77">
        <v>0</v>
      </c>
      <c r="AU8678" s="77">
        <v>1</v>
      </c>
      <c r="BA8678" s="77">
        <v>-0.64</v>
      </c>
    </row>
    <row r="8679" spans="3:53" x14ac:dyDescent="0.25">
      <c r="C8679" s="77" t="s">
        <v>881</v>
      </c>
      <c r="D8679" s="77" t="s">
        <v>177</v>
      </c>
      <c r="E8679" s="77">
        <v>62.66</v>
      </c>
      <c r="F8679" s="77">
        <v>10.66</v>
      </c>
      <c r="G8679" s="77">
        <v>9.57</v>
      </c>
      <c r="H8679" s="77">
        <v>11300</v>
      </c>
      <c r="I8679" s="77">
        <v>399.53199999999998</v>
      </c>
      <c r="J8679" s="77" t="s">
        <v>74</v>
      </c>
      <c r="K8679" s="77">
        <v>56.34</v>
      </c>
      <c r="L8679" s="77">
        <v>62.094763157894739</v>
      </c>
      <c r="M8679" s="77">
        <v>0.41909627941333227</v>
      </c>
      <c r="N8679" s="77">
        <v>62.095373469387752</v>
      </c>
      <c r="O8679" s="77">
        <v>0.41810929881956083</v>
      </c>
      <c r="P8679" s="77">
        <v>1038000</v>
      </c>
      <c r="Q8679" s="77">
        <v>1776000</v>
      </c>
      <c r="R8679" s="77">
        <v>0.57999999999999996</v>
      </c>
      <c r="S8679" s="77">
        <v>39.326999999999991</v>
      </c>
      <c r="T8679" s="77">
        <v>10.659000000000001</v>
      </c>
      <c r="U8679" s="77">
        <v>22.9312</v>
      </c>
      <c r="V8679" s="77">
        <v>2.4141122773868982</v>
      </c>
      <c r="AC8679" s="77">
        <v>65.569999999999993</v>
      </c>
      <c r="AD8679" s="77">
        <v>61.49</v>
      </c>
      <c r="AH8679" s="77">
        <f>IF(AND(M8679&lt;Variables!$G$6,M8679&gt;Variables!$G$5),0,1)</f>
        <v>1</v>
      </c>
      <c r="AI8679" s="77">
        <f t="shared" si="272"/>
        <v>1</v>
      </c>
      <c r="AJ8679" s="77">
        <f>IF(I8679&gt;Variables!$G$7,0,1)</f>
        <v>0</v>
      </c>
      <c r="AK8679" s="77">
        <f>IF(F8679&gt;Variables!$G$8,0,1)</f>
        <v>0</v>
      </c>
      <c r="AL8679" s="77">
        <f>IF(G8679&gt;Variables!$G$9,0,1)</f>
        <v>1</v>
      </c>
      <c r="AM8679" s="77">
        <f>IF(AND(K8679&gt;Variables!$G$10,K8679&lt;Variables!$G$11),0,1)</f>
        <v>1</v>
      </c>
      <c r="AN8679" s="77">
        <f>IF(H8679&lt;Variables!$G$13,1,0)</f>
        <v>0</v>
      </c>
      <c r="AO8679" s="77">
        <f>IF(R8679&lt;Variables!$G$12,0,1)</f>
        <v>0</v>
      </c>
      <c r="AP8679" s="78">
        <f t="shared" si="273"/>
        <v>0</v>
      </c>
      <c r="AQ8679" s="77">
        <f>IF(V8679&lt;Variables!$G$15,1,0)</f>
        <v>1</v>
      </c>
      <c r="AR8679" s="77">
        <v>0</v>
      </c>
      <c r="AS8679" s="77">
        <v>1</v>
      </c>
      <c r="AT8679" s="77">
        <v>0</v>
      </c>
      <c r="AU8679" s="77">
        <v>0</v>
      </c>
      <c r="BA8679" s="77">
        <v>-0.1</v>
      </c>
    </row>
    <row r="8680" spans="3:53" x14ac:dyDescent="0.25">
      <c r="C8680" s="77" t="s">
        <v>881</v>
      </c>
      <c r="D8680" s="77" t="s">
        <v>667</v>
      </c>
      <c r="E8680" s="77">
        <v>86.61</v>
      </c>
      <c r="F8680" s="77">
        <v>79.27</v>
      </c>
      <c r="G8680" s="77">
        <v>0.94</v>
      </c>
      <c r="H8680" s="77">
        <v>-99999</v>
      </c>
      <c r="I8680" s="77">
        <v>7.8E-2</v>
      </c>
      <c r="J8680" s="77" t="s">
        <v>74</v>
      </c>
      <c r="K8680" s="77">
        <v>70.510000000000005</v>
      </c>
      <c r="L8680" s="77">
        <v>86.05</v>
      </c>
      <c r="M8680" s="77">
        <v>0</v>
      </c>
      <c r="N8680" s="77">
        <v>86.14700000000002</v>
      </c>
      <c r="O8680" s="77">
        <v>-0.11259823325248999</v>
      </c>
      <c r="P8680" s="77">
        <v>46691</v>
      </c>
      <c r="Q8680" s="77">
        <v>530</v>
      </c>
      <c r="R8680" s="77">
        <v>88.1</v>
      </c>
      <c r="S8680" s="77">
        <v>39.326999999999991</v>
      </c>
      <c r="T8680" s="77">
        <v>10.659000000000001</v>
      </c>
      <c r="U8680" s="77">
        <v>22.9312</v>
      </c>
      <c r="V8680" s="77">
        <v>2.5794836000000001</v>
      </c>
      <c r="AC8680" s="77">
        <v>86.5</v>
      </c>
      <c r="AD8680" s="77">
        <v>86.05</v>
      </c>
      <c r="AH8680" s="77">
        <f>IF(AND(M8680&lt;Variables!$G$6,M8680&gt;Variables!$G$5),0,1)</f>
        <v>1</v>
      </c>
      <c r="AI8680" s="77">
        <f t="shared" si="272"/>
        <v>1</v>
      </c>
      <c r="AJ8680" s="77">
        <f>IF(I8680&gt;Variables!$G$7,0,1)</f>
        <v>1</v>
      </c>
      <c r="AK8680" s="77">
        <f>IF(F8680&gt;Variables!$G$8,0,1)</f>
        <v>0</v>
      </c>
      <c r="AL8680" s="77">
        <f>IF(G8680&gt;Variables!$G$9,0,1)</f>
        <v>1</v>
      </c>
      <c r="AM8680" s="77">
        <f>IF(AND(K8680&gt;Variables!$G$10,K8680&lt;Variables!$G$11),0,1)</f>
        <v>1</v>
      </c>
      <c r="AN8680" s="77">
        <f>IF(H8680&lt;Variables!$G$13,1,0)</f>
        <v>1</v>
      </c>
      <c r="AO8680" s="77">
        <f>IF(R8680&lt;Variables!$G$12,0,1)</f>
        <v>1</v>
      </c>
      <c r="AP8680" s="78">
        <f t="shared" si="273"/>
        <v>0</v>
      </c>
      <c r="AQ8680" s="77">
        <f>IF(V8680&lt;Variables!$G$15,1,0)</f>
        <v>1</v>
      </c>
      <c r="AR8680" s="77">
        <v>0</v>
      </c>
      <c r="AS8680" s="77">
        <v>0</v>
      </c>
      <c r="AT8680" s="77">
        <v>0</v>
      </c>
      <c r="AU8680" s="77">
        <v>0</v>
      </c>
      <c r="BA8680" s="77">
        <v>0</v>
      </c>
    </row>
    <row r="8681" spans="3:53" x14ac:dyDescent="0.25">
      <c r="C8681" s="77" t="s">
        <v>881</v>
      </c>
      <c r="D8681" s="77" t="s">
        <v>659</v>
      </c>
      <c r="E8681" s="77">
        <v>45.39</v>
      </c>
      <c r="F8681" s="77">
        <v>11.85</v>
      </c>
      <c r="G8681" s="77">
        <v>9.11</v>
      </c>
      <c r="H8681" s="77">
        <v>2320</v>
      </c>
      <c r="I8681" s="77">
        <v>-24.35</v>
      </c>
      <c r="J8681" s="77" t="s">
        <v>74</v>
      </c>
      <c r="K8681" s="77">
        <v>64.47</v>
      </c>
      <c r="L8681" s="77">
        <v>45.162585000000007</v>
      </c>
      <c r="M8681" s="77">
        <v>0.35962290466764862</v>
      </c>
      <c r="N8681" s="77">
        <v>45.111793999999989</v>
      </c>
      <c r="O8681" s="77">
        <v>0.47261698348776338</v>
      </c>
      <c r="P8681" s="77">
        <v>2852000</v>
      </c>
      <c r="Q8681" s="77">
        <v>1694000</v>
      </c>
      <c r="R8681" s="77">
        <v>1.68</v>
      </c>
      <c r="S8681" s="77">
        <v>39.326999999999991</v>
      </c>
      <c r="T8681" s="77">
        <v>10.659000000000001</v>
      </c>
      <c r="U8681" s="77">
        <v>22.9312</v>
      </c>
      <c r="V8681" s="77">
        <v>2.4925305934512392</v>
      </c>
      <c r="AC8681" s="77">
        <v>45.52</v>
      </c>
      <c r="AD8681" s="77">
        <v>44.93</v>
      </c>
      <c r="AH8681" s="77">
        <f>IF(AND(M8681&lt;Variables!$G$6,M8681&gt;Variables!$G$5),0,1)</f>
        <v>1</v>
      </c>
      <c r="AI8681" s="77">
        <f t="shared" si="272"/>
        <v>0</v>
      </c>
      <c r="AJ8681" s="77">
        <f>IF(I8681&gt;Variables!$G$7,0,1)</f>
        <v>1</v>
      </c>
      <c r="AK8681" s="77">
        <f>IF(F8681&gt;Variables!$G$8,0,1)</f>
        <v>0</v>
      </c>
      <c r="AL8681" s="77">
        <f>IF(G8681&gt;Variables!$G$9,0,1)</f>
        <v>1</v>
      </c>
      <c r="AM8681" s="77">
        <f>IF(AND(K8681&gt;Variables!$G$10,K8681&lt;Variables!$G$11),0,1)</f>
        <v>0</v>
      </c>
      <c r="AN8681" s="77">
        <f>IF(H8681&lt;Variables!$G$13,1,0)</f>
        <v>0</v>
      </c>
      <c r="AO8681" s="77">
        <f>IF(R8681&lt;Variables!$G$12,0,1)</f>
        <v>0</v>
      </c>
      <c r="AP8681" s="78">
        <f t="shared" si="273"/>
        <v>0</v>
      </c>
      <c r="AQ8681" s="77">
        <f>IF(V8681&lt;Variables!$G$15,1,0)</f>
        <v>1</v>
      </c>
      <c r="AR8681" s="77">
        <v>0</v>
      </c>
      <c r="AS8681" s="77">
        <v>1</v>
      </c>
      <c r="AT8681" s="77">
        <v>0</v>
      </c>
      <c r="AU8681" s="77">
        <v>0</v>
      </c>
      <c r="BA8681" s="77">
        <v>-0.01</v>
      </c>
    </row>
    <row r="8682" spans="3:53" x14ac:dyDescent="0.25">
      <c r="C8682" s="77" t="s">
        <v>881</v>
      </c>
      <c r="D8682" s="77" t="s">
        <v>705</v>
      </c>
      <c r="E8682" s="77">
        <v>619.69000000000005</v>
      </c>
      <c r="F8682" s="77">
        <v>12.25</v>
      </c>
      <c r="G8682" s="77">
        <v>8.61</v>
      </c>
      <c r="H8682" s="77">
        <v>5670</v>
      </c>
      <c r="I8682" s="77">
        <v>-28.673999999999999</v>
      </c>
      <c r="J8682" s="77" t="s">
        <v>74</v>
      </c>
      <c r="K8682" s="77">
        <v>62.34</v>
      </c>
      <c r="L8682" s="77">
        <v>615.98089999999991</v>
      </c>
      <c r="M8682" s="77">
        <v>0.56319928101668659</v>
      </c>
      <c r="N8682" s="77">
        <v>617.59081276595737</v>
      </c>
      <c r="O8682" s="77">
        <v>0.30105487251593083</v>
      </c>
      <c r="P8682" s="77">
        <v>1180000</v>
      </c>
      <c r="Q8682" s="77">
        <v>748460</v>
      </c>
      <c r="R8682" s="77">
        <v>1.58</v>
      </c>
      <c r="S8682" s="77">
        <v>39.326999999999991</v>
      </c>
      <c r="T8682" s="77">
        <v>10.659000000000001</v>
      </c>
      <c r="U8682" s="77">
        <v>22.9312</v>
      </c>
      <c r="V8682" s="77">
        <v>2.4601279677726362</v>
      </c>
      <c r="AC8682" s="77">
        <v>629.51</v>
      </c>
      <c r="AD8682" s="77">
        <v>613</v>
      </c>
      <c r="AH8682" s="77">
        <f>IF(AND(M8682&lt;Variables!$G$6,M8682&gt;Variables!$G$5),0,1)</f>
        <v>1</v>
      </c>
      <c r="AI8682" s="77">
        <f t="shared" si="272"/>
        <v>1</v>
      </c>
      <c r="AJ8682" s="77">
        <f>IF(I8682&gt;Variables!$G$7,0,1)</f>
        <v>1</v>
      </c>
      <c r="AK8682" s="77">
        <f>IF(F8682&gt;Variables!$G$8,0,1)</f>
        <v>0</v>
      </c>
      <c r="AL8682" s="77">
        <f>IF(G8682&gt;Variables!$G$9,0,1)</f>
        <v>1</v>
      </c>
      <c r="AM8682" s="77">
        <f>IF(AND(K8682&gt;Variables!$G$10,K8682&lt;Variables!$G$11),0,1)</f>
        <v>0</v>
      </c>
      <c r="AN8682" s="77">
        <f>IF(H8682&lt;Variables!$G$13,1,0)</f>
        <v>0</v>
      </c>
      <c r="AO8682" s="77">
        <f>IF(R8682&lt;Variables!$G$12,0,1)</f>
        <v>0</v>
      </c>
      <c r="AP8682" s="78">
        <f t="shared" si="273"/>
        <v>0</v>
      </c>
      <c r="AQ8682" s="77">
        <f>IF(V8682&lt;Variables!$G$15,1,0)</f>
        <v>1</v>
      </c>
      <c r="AR8682" s="77">
        <v>0</v>
      </c>
      <c r="AS8682" s="77">
        <v>1</v>
      </c>
      <c r="AT8682" s="77">
        <v>0</v>
      </c>
      <c r="AU8682" s="77">
        <v>0</v>
      </c>
      <c r="BA8682" s="77">
        <v>0.92</v>
      </c>
    </row>
    <row r="8683" spans="3:53" x14ac:dyDescent="0.25">
      <c r="C8683" s="77" t="s">
        <v>881</v>
      </c>
      <c r="D8683" s="77" t="s">
        <v>670</v>
      </c>
      <c r="E8683" s="77">
        <v>12.19</v>
      </c>
      <c r="F8683" s="77">
        <v>10.82</v>
      </c>
      <c r="G8683" s="77">
        <v>-2.3199999999999998</v>
      </c>
      <c r="H8683" s="77">
        <v>-99999</v>
      </c>
      <c r="I8683" s="77">
        <v>485.25099999999998</v>
      </c>
      <c r="J8683" s="77" t="s">
        <v>75</v>
      </c>
      <c r="L8683" s="77">
        <v>-99999</v>
      </c>
      <c r="M8683" s="77">
        <v>-99999</v>
      </c>
      <c r="N8683" s="77">
        <v>12.19</v>
      </c>
      <c r="O8683" s="77">
        <v>0</v>
      </c>
      <c r="P8683" s="77">
        <v>168395</v>
      </c>
      <c r="Q8683" s="77">
        <v>18826</v>
      </c>
      <c r="R8683" s="77">
        <v>8.94</v>
      </c>
      <c r="S8683" s="77">
        <v>39.326999999999991</v>
      </c>
      <c r="T8683" s="77">
        <v>10.659000000000001</v>
      </c>
      <c r="U8683" s="77">
        <v>22.9312</v>
      </c>
      <c r="V8683" s="77">
        <v>-99999</v>
      </c>
      <c r="AC8683" s="77">
        <v>-99999</v>
      </c>
      <c r="AD8683" s="77">
        <v>-99999</v>
      </c>
      <c r="AH8683" s="77">
        <f>IF(AND(M8683&lt;Variables!$G$6,M8683&gt;Variables!$G$5),0,1)</f>
        <v>1</v>
      </c>
      <c r="AI8683" s="77">
        <f t="shared" si="272"/>
        <v>1</v>
      </c>
      <c r="AJ8683" s="77">
        <f>IF(I8683&gt;Variables!$G$7,0,1)</f>
        <v>0</v>
      </c>
      <c r="AK8683" s="77">
        <f>IF(F8683&gt;Variables!$G$8,0,1)</f>
        <v>0</v>
      </c>
      <c r="AL8683" s="77">
        <f>IF(G8683&gt;Variables!$G$9,0,1)</f>
        <v>1</v>
      </c>
      <c r="AM8683" s="77">
        <f>IF(AND(K8683&gt;Variables!$G$10,K8683&lt;Variables!$G$11),0,1)</f>
        <v>1</v>
      </c>
      <c r="AN8683" s="77">
        <f>IF(H8683&lt;Variables!$G$13,1,0)</f>
        <v>1</v>
      </c>
      <c r="AO8683" s="77">
        <f>IF(R8683&lt;Variables!$G$12,0,1)</f>
        <v>1</v>
      </c>
      <c r="AP8683" s="78">
        <f t="shared" si="273"/>
        <v>1</v>
      </c>
      <c r="AQ8683" s="77">
        <f>IF(V8683&lt;Variables!$G$15,1,0)</f>
        <v>1</v>
      </c>
      <c r="AR8683" s="77">
        <v>0</v>
      </c>
      <c r="AS8683" s="77">
        <v>0</v>
      </c>
      <c r="AT8683" s="77">
        <v>0</v>
      </c>
      <c r="AU8683" s="77">
        <v>0</v>
      </c>
      <c r="BA8683" s="77">
        <v>0</v>
      </c>
    </row>
    <row r="8684" spans="3:53" x14ac:dyDescent="0.25">
      <c r="C8684" s="77" t="s">
        <v>881</v>
      </c>
      <c r="D8684" s="77" t="s">
        <v>183</v>
      </c>
      <c r="E8684" s="77">
        <v>48.7</v>
      </c>
      <c r="F8684" s="77">
        <v>12.17</v>
      </c>
      <c r="G8684" s="77">
        <v>8.86</v>
      </c>
      <c r="H8684" s="77">
        <v>6950</v>
      </c>
      <c r="I8684" s="77">
        <v>13931.745999999999</v>
      </c>
      <c r="J8684" s="77" t="s">
        <v>75</v>
      </c>
      <c r="K8684" s="77">
        <v>31.61</v>
      </c>
      <c r="L8684" s="77">
        <v>49.110924999999988</v>
      </c>
      <c r="M8684" s="77">
        <v>-1.1419556850130479</v>
      </c>
      <c r="N8684" s="77">
        <v>49.196773999999998</v>
      </c>
      <c r="O8684" s="77">
        <v>-1.3144642370249671</v>
      </c>
      <c r="P8684" s="77">
        <v>1449000</v>
      </c>
      <c r="Q8684" s="77">
        <v>2152000</v>
      </c>
      <c r="R8684" s="77">
        <v>0.67</v>
      </c>
      <c r="S8684" s="77">
        <v>39.326999999999991</v>
      </c>
      <c r="T8684" s="77">
        <v>10.659000000000001</v>
      </c>
      <c r="U8684" s="77">
        <v>22.9312</v>
      </c>
      <c r="V8684" s="77">
        <v>2.1455208159534771</v>
      </c>
      <c r="AC8684" s="77">
        <v>49.6</v>
      </c>
      <c r="AD8684" s="77">
        <v>47.61</v>
      </c>
      <c r="AH8684" s="77">
        <f>IF(AND(M8684&lt;Variables!$G$6,M8684&gt;Variables!$G$5),0,1)</f>
        <v>0</v>
      </c>
      <c r="AI8684" s="77">
        <f t="shared" si="272"/>
        <v>1</v>
      </c>
      <c r="AJ8684" s="77">
        <f>IF(I8684&gt;Variables!$G$7,0,1)</f>
        <v>0</v>
      </c>
      <c r="AK8684" s="77">
        <f>IF(F8684&gt;Variables!$G$8,0,1)</f>
        <v>0</v>
      </c>
      <c r="AL8684" s="77">
        <f>IF(G8684&gt;Variables!$G$9,0,1)</f>
        <v>1</v>
      </c>
      <c r="AM8684" s="77">
        <f>IF(AND(K8684&gt;Variables!$G$10,K8684&lt;Variables!$G$11),0,1)</f>
        <v>1</v>
      </c>
      <c r="AN8684" s="77">
        <f>IF(H8684&lt;Variables!$G$13,1,0)</f>
        <v>0</v>
      </c>
      <c r="AO8684" s="77">
        <f>IF(R8684&lt;Variables!$G$12,0,1)</f>
        <v>0</v>
      </c>
      <c r="AP8684" s="78">
        <f t="shared" si="273"/>
        <v>1</v>
      </c>
      <c r="AQ8684" s="77">
        <f>IF(V8684&lt;Variables!$G$15,1,0)</f>
        <v>1</v>
      </c>
      <c r="AR8684" s="77">
        <v>1</v>
      </c>
      <c r="AS8684" s="77">
        <v>0</v>
      </c>
      <c r="AT8684" s="77">
        <v>0</v>
      </c>
      <c r="AU8684" s="77">
        <v>0</v>
      </c>
      <c r="BA8684" s="77">
        <v>0</v>
      </c>
    </row>
    <row r="8685" spans="3:53" x14ac:dyDescent="0.25">
      <c r="C8685" s="77" t="s">
        <v>881</v>
      </c>
      <c r="D8685" s="77" t="s">
        <v>475</v>
      </c>
      <c r="E8685" s="77">
        <v>57.3</v>
      </c>
      <c r="F8685" s="77">
        <v>11.6</v>
      </c>
      <c r="G8685" s="77">
        <v>8.27</v>
      </c>
      <c r="H8685" s="77">
        <v>5300</v>
      </c>
      <c r="I8685" s="77">
        <v>4.7910000000000004</v>
      </c>
      <c r="J8685" s="77" t="s">
        <v>75</v>
      </c>
      <c r="K8685" s="77">
        <v>50.14</v>
      </c>
      <c r="L8685" s="77">
        <v>57.098938888888888</v>
      </c>
      <c r="M8685" s="77">
        <v>-0.27835699223443722</v>
      </c>
      <c r="N8685" s="77">
        <v>56.705820930232562</v>
      </c>
      <c r="O8685" s="77">
        <v>0.41297183591708408</v>
      </c>
      <c r="P8685" s="77">
        <v>508925</v>
      </c>
      <c r="Q8685" s="77">
        <v>447080</v>
      </c>
      <c r="R8685" s="77">
        <v>1.1399999999999999</v>
      </c>
      <c r="S8685" s="77">
        <v>39.326999999999991</v>
      </c>
      <c r="T8685" s="77">
        <v>10.659000000000001</v>
      </c>
      <c r="U8685" s="77">
        <v>22.9312</v>
      </c>
      <c r="V8685" s="77">
        <v>2.3758002270971952</v>
      </c>
      <c r="AC8685" s="77">
        <v>57.884999999999998</v>
      </c>
      <c r="AD8685" s="77">
        <v>55.2</v>
      </c>
      <c r="AH8685" s="77">
        <f>IF(AND(M8685&lt;Variables!$G$6,M8685&gt;Variables!$G$5),0,1)</f>
        <v>1</v>
      </c>
      <c r="AI8685" s="77">
        <f t="shared" si="272"/>
        <v>0</v>
      </c>
      <c r="AJ8685" s="77">
        <f>IF(I8685&gt;Variables!$G$7,0,1)</f>
        <v>1</v>
      </c>
      <c r="AK8685" s="77">
        <f>IF(F8685&gt;Variables!$G$8,0,1)</f>
        <v>0</v>
      </c>
      <c r="AL8685" s="77">
        <f>IF(G8685&gt;Variables!$G$9,0,1)</f>
        <v>1</v>
      </c>
      <c r="AM8685" s="77">
        <f>IF(AND(K8685&gt;Variables!$G$10,K8685&lt;Variables!$G$11),0,1)</f>
        <v>1</v>
      </c>
      <c r="AN8685" s="77">
        <f>IF(H8685&lt;Variables!$G$13,1,0)</f>
        <v>0</v>
      </c>
      <c r="AO8685" s="77">
        <f>IF(R8685&lt;Variables!$G$12,0,1)</f>
        <v>0</v>
      </c>
      <c r="AP8685" s="78">
        <f t="shared" si="273"/>
        <v>1</v>
      </c>
      <c r="AQ8685" s="77">
        <f>IF(V8685&lt;Variables!$G$15,1,0)</f>
        <v>1</v>
      </c>
      <c r="AR8685" s="77">
        <v>0</v>
      </c>
      <c r="AS8685" s="77">
        <v>0</v>
      </c>
      <c r="AT8685" s="77">
        <v>1</v>
      </c>
      <c r="AU8685" s="77">
        <v>0</v>
      </c>
      <c r="BA8685" s="77">
        <v>-1.37</v>
      </c>
    </row>
    <row r="8686" spans="3:53" x14ac:dyDescent="0.25">
      <c r="C8686" s="77" t="s">
        <v>859</v>
      </c>
      <c r="D8686" s="77" t="s">
        <v>688</v>
      </c>
      <c r="E8686" s="77">
        <v>6.64</v>
      </c>
      <c r="F8686" s="77">
        <v>30.01</v>
      </c>
      <c r="G8686" s="77">
        <v>23.14</v>
      </c>
      <c r="H8686" s="77">
        <v>107.38</v>
      </c>
      <c r="I8686" s="77">
        <v>-0.29899999999999999</v>
      </c>
      <c r="J8686" s="77" t="s">
        <v>74</v>
      </c>
      <c r="K8686" s="77">
        <v>45.99</v>
      </c>
      <c r="L8686" s="77">
        <v>6.7251899999999996</v>
      </c>
      <c r="M8686" s="77">
        <v>-1.306877575206064</v>
      </c>
      <c r="N8686" s="77">
        <v>6.5736119999999998</v>
      </c>
      <c r="O8686" s="77">
        <v>0.96884330867109225</v>
      </c>
      <c r="P8686" s="77">
        <v>13700000</v>
      </c>
      <c r="Q8686" s="77">
        <v>3680000</v>
      </c>
      <c r="R8686" s="77">
        <v>3.72</v>
      </c>
      <c r="S8686" s="77">
        <v>38.89</v>
      </c>
      <c r="T8686" s="77">
        <v>10.337999999999999</v>
      </c>
      <c r="U8686" s="77">
        <v>22.525200000000009</v>
      </c>
      <c r="V8686" s="77">
        <v>2.344300424582205</v>
      </c>
      <c r="AC8686" s="77">
        <v>7.06</v>
      </c>
      <c r="AD8686" s="77">
        <v>6</v>
      </c>
      <c r="AH8686" s="77">
        <f>IF(AND(M8686&lt;Variables!$G$6,M8686&gt;Variables!$G$5),0,1)</f>
        <v>0</v>
      </c>
      <c r="AI8686" s="77">
        <f t="shared" si="272"/>
        <v>0</v>
      </c>
      <c r="AJ8686" s="77">
        <f>IF(I8686&gt;Variables!$G$7,0,1)</f>
        <v>1</v>
      </c>
      <c r="AK8686" s="77">
        <f>IF(F8686&gt;Variables!$G$8,0,1)</f>
        <v>0</v>
      </c>
      <c r="AL8686" s="77">
        <f>IF(G8686&gt;Variables!$G$9,0,1)</f>
        <v>0</v>
      </c>
      <c r="AM8686" s="77">
        <f>IF(AND(K8686&gt;Variables!$G$10,K8686&lt;Variables!$G$11),0,1)</f>
        <v>1</v>
      </c>
      <c r="AN8686" s="77">
        <f>IF(H8686&lt;Variables!$G$13,1,0)</f>
        <v>1</v>
      </c>
      <c r="AO8686" s="77">
        <f>IF(R8686&lt;Variables!$G$12,0,1)</f>
        <v>1</v>
      </c>
      <c r="AP8686" s="78">
        <f t="shared" si="273"/>
        <v>0</v>
      </c>
      <c r="AQ8686" s="77">
        <f>IF(V8686&lt;Variables!$G$15,1,0)</f>
        <v>1</v>
      </c>
      <c r="AR8686" s="77">
        <v>1</v>
      </c>
      <c r="AS8686" s="77">
        <v>0</v>
      </c>
      <c r="AT8686" s="77">
        <v>0</v>
      </c>
      <c r="AU8686" s="77">
        <v>0</v>
      </c>
      <c r="BA8686" s="77">
        <v>2</v>
      </c>
    </row>
    <row r="8687" spans="3:53" x14ac:dyDescent="0.25">
      <c r="C8687" s="77" t="s">
        <v>859</v>
      </c>
      <c r="D8687" s="77" t="s">
        <v>192</v>
      </c>
      <c r="E8687" s="77">
        <v>30.94</v>
      </c>
      <c r="F8687" s="77">
        <v>24.85</v>
      </c>
      <c r="G8687" s="77">
        <v>3.73</v>
      </c>
      <c r="H8687" s="77">
        <v>1750</v>
      </c>
      <c r="I8687" s="77">
        <v>186.22300000000001</v>
      </c>
      <c r="J8687" s="77" t="s">
        <v>75</v>
      </c>
      <c r="K8687" s="77">
        <v>50.43</v>
      </c>
      <c r="L8687" s="77">
        <v>30.841035000000002</v>
      </c>
      <c r="M8687" s="77">
        <v>-0.1074380285875552</v>
      </c>
      <c r="N8687" s="77">
        <v>30.649248</v>
      </c>
      <c r="O8687" s="77">
        <v>0.51763749635881307</v>
      </c>
      <c r="P8687" s="77">
        <v>11201000</v>
      </c>
      <c r="Q8687" s="77">
        <v>1926000</v>
      </c>
      <c r="R8687" s="77">
        <v>5.82</v>
      </c>
      <c r="S8687" s="77">
        <v>38.89</v>
      </c>
      <c r="T8687" s="77">
        <v>10.337999999999999</v>
      </c>
      <c r="U8687" s="77">
        <v>22.525200000000009</v>
      </c>
      <c r="V8687" s="77">
        <v>2.374381609584697</v>
      </c>
      <c r="AC8687" s="77">
        <v>30.91</v>
      </c>
      <c r="AD8687" s="77">
        <v>28.75</v>
      </c>
      <c r="AH8687" s="77">
        <f>IF(AND(M8687&lt;Variables!$G$6,M8687&gt;Variables!$G$5),0,1)</f>
        <v>1</v>
      </c>
      <c r="AI8687" s="77">
        <f t="shared" si="272"/>
        <v>0</v>
      </c>
      <c r="AJ8687" s="77">
        <f>IF(I8687&gt;Variables!$G$7,0,1)</f>
        <v>0</v>
      </c>
      <c r="AK8687" s="77">
        <f>IF(F8687&gt;Variables!$G$8,0,1)</f>
        <v>0</v>
      </c>
      <c r="AL8687" s="77">
        <f>IF(G8687&gt;Variables!$G$9,0,1)</f>
        <v>1</v>
      </c>
      <c r="AM8687" s="77">
        <f>IF(AND(K8687&gt;Variables!$G$10,K8687&lt;Variables!$G$11),0,1)</f>
        <v>1</v>
      </c>
      <c r="AN8687" s="77">
        <f>IF(H8687&lt;Variables!$G$13,1,0)</f>
        <v>0</v>
      </c>
      <c r="AO8687" s="77">
        <f>IF(R8687&lt;Variables!$G$12,0,1)</f>
        <v>1</v>
      </c>
      <c r="AP8687" s="78">
        <f t="shared" si="273"/>
        <v>1</v>
      </c>
      <c r="AQ8687" s="77">
        <f>IF(V8687&lt;Variables!$G$15,1,0)</f>
        <v>1</v>
      </c>
      <c r="AR8687" s="77">
        <v>0</v>
      </c>
      <c r="AS8687" s="77">
        <v>0</v>
      </c>
      <c r="AT8687" s="77">
        <v>1</v>
      </c>
      <c r="AU8687" s="77">
        <v>0</v>
      </c>
      <c r="BA8687" s="77">
        <v>-2.25</v>
      </c>
    </row>
    <row r="8688" spans="3:53" x14ac:dyDescent="0.25">
      <c r="C8688" s="77" t="s">
        <v>859</v>
      </c>
      <c r="D8688" s="77" t="s">
        <v>705</v>
      </c>
      <c r="E8688" s="77">
        <v>617.22</v>
      </c>
      <c r="F8688" s="77">
        <v>11.77</v>
      </c>
      <c r="G8688" s="77">
        <v>7.79</v>
      </c>
      <c r="H8688" s="77">
        <v>5670</v>
      </c>
      <c r="I8688" s="77">
        <v>-28.841000000000001</v>
      </c>
      <c r="J8688" s="77" t="s">
        <v>74</v>
      </c>
      <c r="K8688" s="77">
        <v>43.62</v>
      </c>
      <c r="L8688" s="77">
        <v>615.70608235294117</v>
      </c>
      <c r="M8688" s="77">
        <v>-0.15203396227042529</v>
      </c>
      <c r="N8688" s="77">
        <v>617.42843260869563</v>
      </c>
      <c r="O8688" s="77">
        <v>-0.4305653041379241</v>
      </c>
      <c r="P8688" s="77">
        <v>1199000</v>
      </c>
      <c r="Q8688" s="77">
        <v>748460</v>
      </c>
      <c r="R8688" s="77">
        <v>1.6</v>
      </c>
      <c r="S8688" s="77">
        <v>38.89</v>
      </c>
      <c r="T8688" s="77">
        <v>10.337999999999999</v>
      </c>
      <c r="U8688" s="77">
        <v>22.525200000000009</v>
      </c>
      <c r="V8688" s="77">
        <v>2.302054790369255</v>
      </c>
      <c r="AC8688" s="77">
        <v>629.51</v>
      </c>
      <c r="AD8688" s="77">
        <v>613</v>
      </c>
      <c r="AH8688" s="77">
        <f>IF(AND(M8688&lt;Variables!$G$6,M8688&gt;Variables!$G$5),0,1)</f>
        <v>1</v>
      </c>
      <c r="AI8688" s="77">
        <f t="shared" si="272"/>
        <v>1</v>
      </c>
      <c r="AJ8688" s="77">
        <f>IF(I8688&gt;Variables!$G$7,0,1)</f>
        <v>1</v>
      </c>
      <c r="AK8688" s="77">
        <f>IF(F8688&gt;Variables!$G$8,0,1)</f>
        <v>0</v>
      </c>
      <c r="AL8688" s="77">
        <f>IF(G8688&gt;Variables!$G$9,0,1)</f>
        <v>1</v>
      </c>
      <c r="AM8688" s="77">
        <f>IF(AND(K8688&gt;Variables!$G$10,K8688&lt;Variables!$G$11),0,1)</f>
        <v>1</v>
      </c>
      <c r="AN8688" s="77">
        <f>IF(H8688&lt;Variables!$G$13,1,0)</f>
        <v>0</v>
      </c>
      <c r="AO8688" s="77">
        <f>IF(R8688&lt;Variables!$G$12,0,1)</f>
        <v>0</v>
      </c>
      <c r="AP8688" s="78">
        <f t="shared" si="273"/>
        <v>0</v>
      </c>
      <c r="AQ8688" s="77">
        <f>IF(V8688&lt;Variables!$G$15,1,0)</f>
        <v>1</v>
      </c>
      <c r="AR8688" s="77">
        <v>0</v>
      </c>
      <c r="AS8688" s="77">
        <v>1</v>
      </c>
      <c r="AT8688" s="77">
        <v>0</v>
      </c>
      <c r="AU8688" s="77">
        <v>0</v>
      </c>
      <c r="BA8688" s="77">
        <v>1.24</v>
      </c>
    </row>
    <row r="8689" spans="3:53" x14ac:dyDescent="0.25">
      <c r="C8689" s="77" t="s">
        <v>859</v>
      </c>
      <c r="D8689" s="77" t="s">
        <v>701</v>
      </c>
      <c r="E8689" s="77">
        <v>34.619999999999997</v>
      </c>
      <c r="F8689" s="77">
        <v>8.94</v>
      </c>
      <c r="G8689" s="77">
        <v>7.78</v>
      </c>
      <c r="H8689" s="77">
        <v>9770</v>
      </c>
      <c r="I8689" s="77">
        <v>41.822000000000003</v>
      </c>
      <c r="J8689" s="77" t="s">
        <v>74</v>
      </c>
      <c r="K8689" s="77">
        <v>36.42</v>
      </c>
      <c r="L8689" s="77">
        <v>34.639674999999997</v>
      </c>
      <c r="M8689" s="77">
        <v>-0.43526678584598699</v>
      </c>
      <c r="N8689" s="77">
        <v>34.725667999999999</v>
      </c>
      <c r="O8689" s="77">
        <v>-0.68182417685960095</v>
      </c>
      <c r="P8689" s="77">
        <v>5223000</v>
      </c>
      <c r="Q8689" s="77">
        <v>6712000</v>
      </c>
      <c r="R8689" s="77">
        <v>0.78</v>
      </c>
      <c r="S8689" s="77">
        <v>38.89</v>
      </c>
      <c r="T8689" s="77">
        <v>10.337999999999999</v>
      </c>
      <c r="U8689" s="77">
        <v>22.525200000000009</v>
      </c>
      <c r="V8689" s="77">
        <v>2.22055739094723</v>
      </c>
      <c r="AC8689" s="77">
        <v>35.020000000000003</v>
      </c>
      <c r="AD8689" s="77">
        <v>34.450000000000003</v>
      </c>
      <c r="AH8689" s="77">
        <f>IF(AND(M8689&lt;Variables!$G$6,M8689&gt;Variables!$G$5),0,1)</f>
        <v>1</v>
      </c>
      <c r="AI8689" s="77">
        <f t="shared" si="272"/>
        <v>1</v>
      </c>
      <c r="AJ8689" s="77">
        <f>IF(I8689&gt;Variables!$G$7,0,1)</f>
        <v>1</v>
      </c>
      <c r="AK8689" s="77">
        <f>IF(F8689&gt;Variables!$G$8,0,1)</f>
        <v>1</v>
      </c>
      <c r="AL8689" s="77">
        <f>IF(G8689&gt;Variables!$G$9,0,1)</f>
        <v>1</v>
      </c>
      <c r="AM8689" s="77">
        <f>IF(AND(K8689&gt;Variables!$G$10,K8689&lt;Variables!$G$11),0,1)</f>
        <v>1</v>
      </c>
      <c r="AN8689" s="77">
        <f>IF(H8689&lt;Variables!$G$13,1,0)</f>
        <v>0</v>
      </c>
      <c r="AO8689" s="77">
        <f>IF(R8689&lt;Variables!$G$12,0,1)</f>
        <v>0</v>
      </c>
      <c r="AP8689" s="78">
        <f t="shared" si="273"/>
        <v>0</v>
      </c>
      <c r="AQ8689" s="77">
        <f>IF(V8689&lt;Variables!$G$15,1,0)</f>
        <v>1</v>
      </c>
      <c r="AR8689" s="77">
        <v>0</v>
      </c>
      <c r="AS8689" s="77">
        <v>1</v>
      </c>
      <c r="AT8689" s="77">
        <v>0</v>
      </c>
      <c r="AU8689" s="77">
        <v>0</v>
      </c>
      <c r="BA8689" s="77">
        <v>0.37</v>
      </c>
    </row>
    <row r="8690" spans="3:53" x14ac:dyDescent="0.25">
      <c r="C8690" s="77" t="s">
        <v>859</v>
      </c>
      <c r="D8690" s="77" t="s">
        <v>659</v>
      </c>
      <c r="E8690" s="77">
        <v>45.26</v>
      </c>
      <c r="F8690" s="77">
        <v>11.61</v>
      </c>
      <c r="G8690" s="77">
        <v>8.5500000000000007</v>
      </c>
      <c r="H8690" s="77">
        <v>2320</v>
      </c>
      <c r="I8690" s="77">
        <v>-24.571999999999999</v>
      </c>
      <c r="J8690" s="77" t="s">
        <v>74</v>
      </c>
      <c r="K8690" s="77">
        <v>43.72</v>
      </c>
      <c r="L8690" s="77">
        <v>45.152835000000003</v>
      </c>
      <c r="M8690" s="77">
        <v>-0.13916069721866339</v>
      </c>
      <c r="N8690" s="77">
        <v>45.125754000000001</v>
      </c>
      <c r="O8690" s="77">
        <v>-7.9231917099927412E-2</v>
      </c>
      <c r="P8690" s="77">
        <v>2883000</v>
      </c>
      <c r="Q8690" s="77">
        <v>1694000</v>
      </c>
      <c r="R8690" s="77">
        <v>1.7</v>
      </c>
      <c r="S8690" s="77">
        <v>38.89</v>
      </c>
      <c r="T8690" s="77">
        <v>10.337999999999999</v>
      </c>
      <c r="U8690" s="77">
        <v>22.525200000000009</v>
      </c>
      <c r="V8690" s="77">
        <v>2.3030334706600808</v>
      </c>
      <c r="AC8690" s="77">
        <v>45.52</v>
      </c>
      <c r="AD8690" s="77">
        <v>44.93</v>
      </c>
      <c r="AH8690" s="77">
        <f>IF(AND(M8690&lt;Variables!$G$6,M8690&gt;Variables!$G$5),0,1)</f>
        <v>1</v>
      </c>
      <c r="AI8690" s="77">
        <f t="shared" ref="AI8690:AI8753" si="274">IF(L8690&gt;N8690,0,1)</f>
        <v>0</v>
      </c>
      <c r="AJ8690" s="77">
        <f>IF(I8690&gt;Variables!$G$7,0,1)</f>
        <v>1</v>
      </c>
      <c r="AK8690" s="77">
        <f>IF(F8690&gt;Variables!$G$8,0,1)</f>
        <v>0</v>
      </c>
      <c r="AL8690" s="77">
        <f>IF(G8690&gt;Variables!$G$9,0,1)</f>
        <v>1</v>
      </c>
      <c r="AM8690" s="77">
        <f>IF(AND(K8690&gt;Variables!$G$10,K8690&lt;Variables!$G$11),0,1)</f>
        <v>1</v>
      </c>
      <c r="AN8690" s="77">
        <f>IF(H8690&lt;Variables!$G$13,1,0)</f>
        <v>0</v>
      </c>
      <c r="AO8690" s="77">
        <f>IF(R8690&lt;Variables!$G$12,0,1)</f>
        <v>0</v>
      </c>
      <c r="AP8690" s="78">
        <f t="shared" ref="AP8690:AP8753" si="275">IF(J8690="Pass", 0,1)</f>
        <v>0</v>
      </c>
      <c r="AQ8690" s="77">
        <f>IF(V8690&lt;Variables!$G$15,1,0)</f>
        <v>1</v>
      </c>
      <c r="AR8690" s="77">
        <v>0</v>
      </c>
      <c r="AS8690" s="77">
        <v>1</v>
      </c>
      <c r="AT8690" s="77">
        <v>0</v>
      </c>
      <c r="AU8690" s="77">
        <v>0</v>
      </c>
      <c r="BA8690" s="77">
        <v>0.3</v>
      </c>
    </row>
    <row r="8691" spans="3:53" x14ac:dyDescent="0.25">
      <c r="C8691" s="77" t="s">
        <v>859</v>
      </c>
      <c r="D8691" s="77" t="s">
        <v>551</v>
      </c>
      <c r="E8691" s="77">
        <v>6.7</v>
      </c>
      <c r="F8691" s="77">
        <v>72.83</v>
      </c>
      <c r="G8691" s="77">
        <v>22.37</v>
      </c>
      <c r="H8691" s="77">
        <v>38.479999999999997</v>
      </c>
      <c r="I8691" s="77">
        <v>10.618</v>
      </c>
      <c r="J8691" s="77" t="s">
        <v>75</v>
      </c>
      <c r="K8691" s="77">
        <v>65.64</v>
      </c>
      <c r="L8691" s="77">
        <v>6.4545150000000007</v>
      </c>
      <c r="M8691" s="77">
        <v>2.5654135128665621</v>
      </c>
      <c r="N8691" s="77">
        <v>6.3477159999999992</v>
      </c>
      <c r="O8691" s="77">
        <v>4.2910552393963544</v>
      </c>
      <c r="P8691" s="77">
        <v>185600000</v>
      </c>
      <c r="Q8691" s="77">
        <v>11670000</v>
      </c>
      <c r="R8691" s="77">
        <v>15.9</v>
      </c>
      <c r="S8691" s="77">
        <v>38.89</v>
      </c>
      <c r="T8691" s="77">
        <v>10.337999999999999</v>
      </c>
      <c r="U8691" s="77">
        <v>22.525200000000009</v>
      </c>
      <c r="V8691" s="77">
        <v>2.3464542301839879</v>
      </c>
      <c r="AC8691" s="77">
        <v>7.52</v>
      </c>
      <c r="AD8691" s="77">
        <v>6.44</v>
      </c>
      <c r="AH8691" s="77">
        <f>IF(AND(M8691&lt;Variables!$G$6,M8691&gt;Variables!$G$5),0,1)</f>
        <v>1</v>
      </c>
      <c r="AI8691" s="77">
        <f t="shared" si="274"/>
        <v>0</v>
      </c>
      <c r="AJ8691" s="77">
        <f>IF(I8691&gt;Variables!$G$7,0,1)</f>
        <v>1</v>
      </c>
      <c r="AK8691" s="77">
        <f>IF(F8691&gt;Variables!$G$8,0,1)</f>
        <v>0</v>
      </c>
      <c r="AL8691" s="77">
        <f>IF(G8691&gt;Variables!$G$9,0,1)</f>
        <v>0</v>
      </c>
      <c r="AM8691" s="77">
        <f>IF(AND(K8691&gt;Variables!$G$10,K8691&lt;Variables!$G$11),0,1)</f>
        <v>0</v>
      </c>
      <c r="AN8691" s="77">
        <f>IF(H8691&lt;Variables!$G$13,1,0)</f>
        <v>1</v>
      </c>
      <c r="AO8691" s="77">
        <f>IF(R8691&lt;Variables!$G$12,0,1)</f>
        <v>1</v>
      </c>
      <c r="AP8691" s="78">
        <f t="shared" si="275"/>
        <v>1</v>
      </c>
      <c r="AQ8691" s="77">
        <f>IF(V8691&lt;Variables!$G$15,1,0)</f>
        <v>1</v>
      </c>
      <c r="AR8691" s="77">
        <v>0</v>
      </c>
      <c r="AS8691" s="77">
        <v>0</v>
      </c>
      <c r="AT8691" s="77">
        <v>1</v>
      </c>
      <c r="AU8691" s="77">
        <v>0</v>
      </c>
      <c r="BA8691" s="77">
        <v>-2.25</v>
      </c>
    </row>
    <row r="8692" spans="3:53" x14ac:dyDescent="0.25">
      <c r="C8692" s="77" t="s">
        <v>859</v>
      </c>
      <c r="D8692" s="77" t="s">
        <v>177</v>
      </c>
      <c r="E8692" s="77">
        <v>62.54</v>
      </c>
      <c r="F8692" s="77">
        <v>10.5</v>
      </c>
      <c r="G8692" s="77">
        <v>9.34</v>
      </c>
      <c r="H8692" s="77">
        <v>11300</v>
      </c>
      <c r="I8692" s="77">
        <v>399.05599999999998</v>
      </c>
      <c r="J8692" s="77" t="s">
        <v>74</v>
      </c>
      <c r="K8692" s="77">
        <v>49.5</v>
      </c>
      <c r="L8692" s="77">
        <v>62.273526315789468</v>
      </c>
      <c r="M8692" s="77">
        <v>-7.7924470734785686E-2</v>
      </c>
      <c r="N8692" s="77">
        <v>62.212434693877547</v>
      </c>
      <c r="O8692" s="77">
        <v>2.0197419027695711E-2</v>
      </c>
      <c r="P8692" s="77">
        <v>1077000</v>
      </c>
      <c r="Q8692" s="77">
        <v>1776000</v>
      </c>
      <c r="R8692" s="77">
        <v>0.61</v>
      </c>
      <c r="S8692" s="77">
        <v>38.89</v>
      </c>
      <c r="T8692" s="77">
        <v>10.337999999999999</v>
      </c>
      <c r="U8692" s="77">
        <v>22.525200000000009</v>
      </c>
      <c r="V8692" s="77">
        <v>2.3637335133033628</v>
      </c>
      <c r="AC8692" s="77">
        <v>65.569999999999993</v>
      </c>
      <c r="AD8692" s="77">
        <v>61.49</v>
      </c>
      <c r="AH8692" s="77">
        <f>IF(AND(M8692&lt;Variables!$G$6,M8692&gt;Variables!$G$5),0,1)</f>
        <v>1</v>
      </c>
      <c r="AI8692" s="77">
        <f t="shared" si="274"/>
        <v>0</v>
      </c>
      <c r="AJ8692" s="77">
        <f>IF(I8692&gt;Variables!$G$7,0,1)</f>
        <v>0</v>
      </c>
      <c r="AK8692" s="77">
        <f>IF(F8692&gt;Variables!$G$8,0,1)</f>
        <v>0</v>
      </c>
      <c r="AL8692" s="77">
        <f>IF(G8692&gt;Variables!$G$9,0,1)</f>
        <v>1</v>
      </c>
      <c r="AM8692" s="77">
        <f>IF(AND(K8692&gt;Variables!$G$10,K8692&lt;Variables!$G$11),0,1)</f>
        <v>1</v>
      </c>
      <c r="AN8692" s="77">
        <f>IF(H8692&lt;Variables!$G$13,1,0)</f>
        <v>0</v>
      </c>
      <c r="AO8692" s="77">
        <f>IF(R8692&lt;Variables!$G$12,0,1)</f>
        <v>0</v>
      </c>
      <c r="AP8692" s="78">
        <f t="shared" si="275"/>
        <v>0</v>
      </c>
      <c r="AQ8692" s="77">
        <f>IF(V8692&lt;Variables!$G$15,1,0)</f>
        <v>1</v>
      </c>
      <c r="AR8692" s="77">
        <v>0</v>
      </c>
      <c r="AS8692" s="77">
        <v>1</v>
      </c>
      <c r="AT8692" s="77">
        <v>0</v>
      </c>
      <c r="AU8692" s="77">
        <v>0</v>
      </c>
      <c r="BA8692" s="77">
        <v>0.42</v>
      </c>
    </row>
    <row r="8693" spans="3:53" x14ac:dyDescent="0.25">
      <c r="C8693" s="77" t="s">
        <v>859</v>
      </c>
      <c r="D8693" s="77" t="s">
        <v>841</v>
      </c>
      <c r="E8693" s="77">
        <v>23.59</v>
      </c>
      <c r="F8693" s="77">
        <v>26.76</v>
      </c>
      <c r="G8693" s="77">
        <v>12</v>
      </c>
      <c r="H8693" s="77">
        <v>-99999</v>
      </c>
      <c r="I8693" s="77">
        <v>-99999</v>
      </c>
      <c r="J8693" s="77" t="s">
        <v>75</v>
      </c>
      <c r="K8693" s="77">
        <v>54.32</v>
      </c>
      <c r="L8693" s="77">
        <v>23.23563</v>
      </c>
      <c r="M8693" s="77">
        <v>1.2238531944259701</v>
      </c>
      <c r="N8693" s="77">
        <v>23.372395999999998</v>
      </c>
      <c r="O8693" s="77">
        <v>0.63153131583086819</v>
      </c>
      <c r="P8693" s="77">
        <v>943920</v>
      </c>
      <c r="S8693" s="77">
        <v>38.89</v>
      </c>
      <c r="T8693" s="77">
        <v>10.337999999999999</v>
      </c>
      <c r="U8693" s="77">
        <v>22.525200000000009</v>
      </c>
      <c r="V8693" s="77">
        <v>2.3646660286747552</v>
      </c>
      <c r="AC8693" s="77">
        <v>23.85</v>
      </c>
      <c r="AD8693" s="77">
        <v>22.09</v>
      </c>
      <c r="AH8693" s="77">
        <f>IF(AND(M8693&lt;Variables!$G$6,M8693&gt;Variables!$G$5),0,1)</f>
        <v>1</v>
      </c>
      <c r="AI8693" s="77">
        <f t="shared" si="274"/>
        <v>1</v>
      </c>
      <c r="AJ8693" s="77">
        <f>IF(I8693&gt;Variables!$G$7,0,1)</f>
        <v>1</v>
      </c>
      <c r="AK8693" s="77">
        <f>IF(F8693&gt;Variables!$G$8,0,1)</f>
        <v>0</v>
      </c>
      <c r="AL8693" s="77">
        <f>IF(G8693&gt;Variables!$G$9,0,1)</f>
        <v>0</v>
      </c>
      <c r="AM8693" s="77">
        <f>IF(AND(K8693&gt;Variables!$G$10,K8693&lt;Variables!$G$11),0,1)</f>
        <v>1</v>
      </c>
      <c r="AN8693" s="77">
        <f>IF(H8693&lt;Variables!$G$13,1,0)</f>
        <v>1</v>
      </c>
      <c r="AO8693" s="77">
        <f>IF(R8693&lt;Variables!$G$12,0,1)</f>
        <v>0</v>
      </c>
      <c r="AP8693" s="78">
        <f t="shared" si="275"/>
        <v>1</v>
      </c>
      <c r="AQ8693" s="77">
        <f>IF(V8693&lt;Variables!$G$15,1,0)</f>
        <v>1</v>
      </c>
      <c r="AR8693" s="77">
        <v>0</v>
      </c>
      <c r="AS8693" s="77">
        <v>0</v>
      </c>
      <c r="AT8693" s="77">
        <v>1</v>
      </c>
      <c r="AU8693" s="77">
        <v>0</v>
      </c>
      <c r="BA8693" s="77">
        <v>-2.25</v>
      </c>
    </row>
    <row r="8694" spans="3:53" x14ac:dyDescent="0.25">
      <c r="C8694" s="77" t="s">
        <v>859</v>
      </c>
      <c r="D8694" s="77" t="s">
        <v>649</v>
      </c>
      <c r="E8694" s="77">
        <v>67.010000000000005</v>
      </c>
      <c r="F8694" s="77">
        <v>13.69</v>
      </c>
      <c r="G8694" s="77">
        <v>11.25</v>
      </c>
      <c r="H8694" s="77">
        <v>4150</v>
      </c>
      <c r="I8694" s="77">
        <v>-7.0490000000000004</v>
      </c>
      <c r="J8694" s="77" t="s">
        <v>74</v>
      </c>
      <c r="K8694" s="77">
        <v>43.84</v>
      </c>
      <c r="L8694" s="77">
        <v>66.957319999999996</v>
      </c>
      <c r="M8694" s="77">
        <v>-0.30963007479988108</v>
      </c>
      <c r="N8694" s="77">
        <v>66.875332</v>
      </c>
      <c r="O8694" s="77">
        <v>-0.18741140604730039</v>
      </c>
      <c r="P8694" s="77">
        <v>4772000</v>
      </c>
      <c r="Q8694" s="77">
        <v>2787000</v>
      </c>
      <c r="R8694" s="77">
        <v>1.71</v>
      </c>
      <c r="S8694" s="77">
        <v>38.89</v>
      </c>
      <c r="T8694" s="77">
        <v>10.337999999999999</v>
      </c>
      <c r="U8694" s="77">
        <v>22.525200000000009</v>
      </c>
      <c r="V8694" s="77">
        <v>2.305724438143701</v>
      </c>
      <c r="AC8694" s="77">
        <v>66.84</v>
      </c>
      <c r="AD8694" s="77">
        <v>65.63</v>
      </c>
      <c r="AH8694" s="77">
        <f>IF(AND(M8694&lt;Variables!$G$6,M8694&gt;Variables!$G$5),0,1)</f>
        <v>1</v>
      </c>
      <c r="AI8694" s="77">
        <f t="shared" si="274"/>
        <v>0</v>
      </c>
      <c r="AJ8694" s="77">
        <f>IF(I8694&gt;Variables!$G$7,0,1)</f>
        <v>1</v>
      </c>
      <c r="AK8694" s="77">
        <f>IF(F8694&gt;Variables!$G$8,0,1)</f>
        <v>0</v>
      </c>
      <c r="AL8694" s="77">
        <f>IF(G8694&gt;Variables!$G$9,0,1)</f>
        <v>0</v>
      </c>
      <c r="AM8694" s="77">
        <f>IF(AND(K8694&gt;Variables!$G$10,K8694&lt;Variables!$G$11),0,1)</f>
        <v>1</v>
      </c>
      <c r="AN8694" s="77">
        <f>IF(H8694&lt;Variables!$G$13,1,0)</f>
        <v>0</v>
      </c>
      <c r="AO8694" s="77">
        <f>IF(R8694&lt;Variables!$G$12,0,1)</f>
        <v>0</v>
      </c>
      <c r="AP8694" s="78">
        <f t="shared" si="275"/>
        <v>0</v>
      </c>
      <c r="AQ8694" s="77">
        <f>IF(V8694&lt;Variables!$G$15,1,0)</f>
        <v>1</v>
      </c>
      <c r="AR8694" s="77">
        <v>0</v>
      </c>
      <c r="AS8694" s="77">
        <v>0</v>
      </c>
      <c r="AT8694" s="77">
        <v>1</v>
      </c>
      <c r="AU8694" s="77">
        <v>0</v>
      </c>
      <c r="BA8694" s="77">
        <v>-1.74</v>
      </c>
    </row>
    <row r="8695" spans="3:53" x14ac:dyDescent="0.25">
      <c r="C8695" s="77" t="s">
        <v>859</v>
      </c>
      <c r="D8695" s="77" t="s">
        <v>667</v>
      </c>
      <c r="E8695" s="77">
        <v>86.61</v>
      </c>
      <c r="F8695" s="77">
        <v>79.27</v>
      </c>
      <c r="G8695" s="77">
        <v>0.94</v>
      </c>
      <c r="H8695" s="77">
        <v>-99999</v>
      </c>
      <c r="I8695" s="77">
        <v>7.8E-2</v>
      </c>
      <c r="J8695" s="77" t="s">
        <v>74</v>
      </c>
      <c r="K8695" s="77">
        <v>70.510000000000005</v>
      </c>
      <c r="L8695" s="77">
        <v>86.05</v>
      </c>
      <c r="M8695" s="77">
        <v>0</v>
      </c>
      <c r="N8695" s="77">
        <v>86.144999999999996</v>
      </c>
      <c r="O8695" s="77">
        <v>-0.1102791804515629</v>
      </c>
      <c r="P8695" s="77">
        <v>46740</v>
      </c>
      <c r="Q8695" s="77">
        <v>530</v>
      </c>
      <c r="R8695" s="77">
        <v>88.19</v>
      </c>
      <c r="S8695" s="77">
        <v>38.89</v>
      </c>
      <c r="T8695" s="77">
        <v>10.337999999999999</v>
      </c>
      <c r="U8695" s="77">
        <v>22.525200000000009</v>
      </c>
      <c r="V8695" s="77">
        <v>2.5794836000000001</v>
      </c>
      <c r="AC8695" s="77">
        <v>86.5</v>
      </c>
      <c r="AD8695" s="77">
        <v>86.05</v>
      </c>
      <c r="AH8695" s="77">
        <f>IF(AND(M8695&lt;Variables!$G$6,M8695&gt;Variables!$G$5),0,1)</f>
        <v>1</v>
      </c>
      <c r="AI8695" s="77">
        <f t="shared" si="274"/>
        <v>1</v>
      </c>
      <c r="AJ8695" s="77">
        <f>IF(I8695&gt;Variables!$G$7,0,1)</f>
        <v>1</v>
      </c>
      <c r="AK8695" s="77">
        <f>IF(F8695&gt;Variables!$G$8,0,1)</f>
        <v>0</v>
      </c>
      <c r="AL8695" s="77">
        <f>IF(G8695&gt;Variables!$G$9,0,1)</f>
        <v>1</v>
      </c>
      <c r="AM8695" s="77">
        <f>IF(AND(K8695&gt;Variables!$G$10,K8695&lt;Variables!$G$11),0,1)</f>
        <v>1</v>
      </c>
      <c r="AN8695" s="77">
        <f>IF(H8695&lt;Variables!$G$13,1,0)</f>
        <v>1</v>
      </c>
      <c r="AO8695" s="77">
        <f>IF(R8695&lt;Variables!$G$12,0,1)</f>
        <v>1</v>
      </c>
      <c r="AP8695" s="78">
        <f t="shared" si="275"/>
        <v>0</v>
      </c>
      <c r="AQ8695" s="77">
        <f>IF(V8695&lt;Variables!$G$15,1,0)</f>
        <v>1</v>
      </c>
      <c r="AR8695" s="77">
        <v>0</v>
      </c>
      <c r="AS8695" s="77">
        <v>0</v>
      </c>
      <c r="AT8695" s="77">
        <v>0</v>
      </c>
      <c r="AU8695" s="77">
        <v>0</v>
      </c>
      <c r="BA8695" s="77">
        <v>0</v>
      </c>
    </row>
    <row r="8696" spans="3:53" x14ac:dyDescent="0.25">
      <c r="C8696" s="77" t="s">
        <v>859</v>
      </c>
      <c r="D8696" s="77" t="s">
        <v>581</v>
      </c>
      <c r="E8696" s="77">
        <v>108.67</v>
      </c>
      <c r="F8696" s="77">
        <v>14.75</v>
      </c>
      <c r="G8696" s="77">
        <v>-2.46</v>
      </c>
      <c r="H8696" s="77">
        <v>5880</v>
      </c>
      <c r="I8696" s="77">
        <v>43.575000000000003</v>
      </c>
      <c r="J8696" s="77" t="s">
        <v>74</v>
      </c>
      <c r="K8696" s="77">
        <v>31.27</v>
      </c>
      <c r="L8696" s="77">
        <v>108.49748333333331</v>
      </c>
      <c r="M8696" s="77">
        <v>-0.66129030028192715</v>
      </c>
      <c r="N8696" s="77">
        <v>108.6787543478261</v>
      </c>
      <c r="O8696" s="77">
        <v>-0.82698256270918369</v>
      </c>
      <c r="P8696" s="77">
        <v>2265000</v>
      </c>
      <c r="Q8696" s="77">
        <v>826738</v>
      </c>
      <c r="R8696" s="77">
        <v>2.74</v>
      </c>
      <c r="S8696" s="77">
        <v>38.89</v>
      </c>
      <c r="T8696" s="77">
        <v>10.337999999999999</v>
      </c>
      <c r="U8696" s="77">
        <v>22.525200000000009</v>
      </c>
      <c r="V8696" s="77">
        <v>2.1543800741748078</v>
      </c>
      <c r="AC8696" s="77">
        <v>109.265</v>
      </c>
      <c r="AD8696" s="77">
        <v>107.33</v>
      </c>
      <c r="AH8696" s="77">
        <f>IF(AND(M8696&lt;Variables!$G$6,M8696&gt;Variables!$G$5),0,1)</f>
        <v>1</v>
      </c>
      <c r="AI8696" s="77">
        <f t="shared" si="274"/>
        <v>1</v>
      </c>
      <c r="AJ8696" s="77">
        <f>IF(I8696&gt;Variables!$G$7,0,1)</f>
        <v>1</v>
      </c>
      <c r="AK8696" s="77">
        <f>IF(F8696&gt;Variables!$G$8,0,1)</f>
        <v>0</v>
      </c>
      <c r="AL8696" s="77">
        <f>IF(G8696&gt;Variables!$G$9,0,1)</f>
        <v>1</v>
      </c>
      <c r="AM8696" s="77">
        <f>IF(AND(K8696&gt;Variables!$G$10,K8696&lt;Variables!$G$11),0,1)</f>
        <v>1</v>
      </c>
      <c r="AN8696" s="77">
        <f>IF(H8696&lt;Variables!$G$13,1,0)</f>
        <v>0</v>
      </c>
      <c r="AO8696" s="77">
        <f>IF(R8696&lt;Variables!$G$12,0,1)</f>
        <v>1</v>
      </c>
      <c r="AP8696" s="78">
        <f t="shared" si="275"/>
        <v>0</v>
      </c>
      <c r="AQ8696" s="77">
        <f>IF(V8696&lt;Variables!$G$15,1,0)</f>
        <v>1</v>
      </c>
      <c r="AR8696" s="77">
        <v>0</v>
      </c>
      <c r="AS8696" s="77">
        <v>0</v>
      </c>
      <c r="AT8696" s="77">
        <v>0</v>
      </c>
      <c r="AU8696" s="77">
        <v>1</v>
      </c>
      <c r="BA8696" s="77">
        <v>-0.25</v>
      </c>
    </row>
    <row r="8697" spans="3:53" x14ac:dyDescent="0.25">
      <c r="C8697" s="77" t="s">
        <v>859</v>
      </c>
      <c r="D8697" s="77" t="s">
        <v>661</v>
      </c>
      <c r="E8697" s="77">
        <v>52.48</v>
      </c>
      <c r="F8697" s="77">
        <v>22.33</v>
      </c>
      <c r="G8697" s="77">
        <v>21.24</v>
      </c>
      <c r="H8697" s="77">
        <v>1770</v>
      </c>
      <c r="I8697" s="77">
        <v>0.46899999999999997</v>
      </c>
      <c r="J8697" s="77" t="s">
        <v>74</v>
      </c>
      <c r="K8697" s="77">
        <v>42.98</v>
      </c>
      <c r="L8697" s="77">
        <v>52.802700000000002</v>
      </c>
      <c r="M8697" s="77">
        <v>-0.44069716131940462</v>
      </c>
      <c r="N8697" s="77">
        <v>52.561045999999997</v>
      </c>
      <c r="O8697" s="77">
        <v>1.7035429622163142E-2</v>
      </c>
      <c r="P8697" s="77">
        <v>7140000</v>
      </c>
      <c r="Q8697" s="77">
        <v>2052000</v>
      </c>
      <c r="R8697" s="77">
        <v>3.48</v>
      </c>
      <c r="S8697" s="77">
        <v>38.89</v>
      </c>
      <c r="T8697" s="77">
        <v>10.337999999999999</v>
      </c>
      <c r="U8697" s="77">
        <v>22.525200000000009</v>
      </c>
      <c r="V8697" s="77">
        <v>2.296796337713034</v>
      </c>
      <c r="AC8697" s="77">
        <v>52.86</v>
      </c>
      <c r="AD8697" s="77">
        <v>51.73</v>
      </c>
      <c r="AH8697" s="77">
        <f>IF(AND(M8697&lt;Variables!$G$6,M8697&gt;Variables!$G$5),0,1)</f>
        <v>1</v>
      </c>
      <c r="AI8697" s="77">
        <f t="shared" si="274"/>
        <v>0</v>
      </c>
      <c r="AJ8697" s="77">
        <f>IF(I8697&gt;Variables!$G$7,0,1)</f>
        <v>1</v>
      </c>
      <c r="AK8697" s="77">
        <f>IF(F8697&gt;Variables!$G$8,0,1)</f>
        <v>0</v>
      </c>
      <c r="AL8697" s="77">
        <f>IF(G8697&gt;Variables!$G$9,0,1)</f>
        <v>0</v>
      </c>
      <c r="AM8697" s="77">
        <f>IF(AND(K8697&gt;Variables!$G$10,K8697&lt;Variables!$G$11),0,1)</f>
        <v>1</v>
      </c>
      <c r="AN8697" s="77">
        <f>IF(H8697&lt;Variables!$G$13,1,0)</f>
        <v>0</v>
      </c>
      <c r="AO8697" s="77">
        <f>IF(R8697&lt;Variables!$G$12,0,1)</f>
        <v>1</v>
      </c>
      <c r="AP8697" s="78">
        <f t="shared" si="275"/>
        <v>0</v>
      </c>
      <c r="AQ8697" s="77">
        <f>IF(V8697&lt;Variables!$G$15,1,0)</f>
        <v>1</v>
      </c>
      <c r="AR8697" s="77">
        <v>0</v>
      </c>
      <c r="AS8697" s="77">
        <v>0</v>
      </c>
      <c r="AT8697" s="77">
        <v>0</v>
      </c>
      <c r="AU8697" s="77">
        <v>1</v>
      </c>
      <c r="BA8697" s="77">
        <v>-0.95</v>
      </c>
    </row>
    <row r="8698" spans="3:53" x14ac:dyDescent="0.25">
      <c r="C8698" s="77" t="s">
        <v>859</v>
      </c>
      <c r="D8698" s="77" t="s">
        <v>78</v>
      </c>
      <c r="E8698" s="77">
        <v>133.94</v>
      </c>
      <c r="F8698" s="77">
        <v>49.45</v>
      </c>
      <c r="G8698" s="77">
        <v>-5.24</v>
      </c>
      <c r="H8698" s="77">
        <v>5920</v>
      </c>
      <c r="I8698" s="77">
        <v>7.6520000000000001</v>
      </c>
      <c r="J8698" s="77" t="s">
        <v>74</v>
      </c>
      <c r="K8698" s="77">
        <v>23.33</v>
      </c>
      <c r="L8698" s="77">
        <v>135.41451000000001</v>
      </c>
      <c r="M8698" s="77">
        <v>-1.930745826278141</v>
      </c>
      <c r="N8698" s="77">
        <v>136.10652200000001</v>
      </c>
      <c r="O8698" s="77">
        <v>-2.42936337760508</v>
      </c>
      <c r="P8698" s="77">
        <v>17529000</v>
      </c>
      <c r="Q8698" s="77">
        <v>1288000</v>
      </c>
      <c r="R8698" s="77">
        <v>13.61</v>
      </c>
      <c r="S8698" s="77">
        <v>38.89</v>
      </c>
      <c r="T8698" s="77">
        <v>10.337999999999999</v>
      </c>
      <c r="U8698" s="77">
        <v>22.525200000000009</v>
      </c>
      <c r="V8698" s="77">
        <v>1.9921864329356429</v>
      </c>
      <c r="AC8698" s="77">
        <v>136.55000000000001</v>
      </c>
      <c r="AD8698" s="77">
        <v>130.19999999999999</v>
      </c>
      <c r="AH8698" s="77">
        <f>IF(AND(M8698&lt;Variables!$G$6,M8698&gt;Variables!$G$5),0,1)</f>
        <v>0</v>
      </c>
      <c r="AI8698" s="77">
        <f t="shared" si="274"/>
        <v>1</v>
      </c>
      <c r="AJ8698" s="77">
        <f>IF(I8698&gt;Variables!$G$7,0,1)</f>
        <v>1</v>
      </c>
      <c r="AK8698" s="77">
        <f>IF(F8698&gt;Variables!$G$8,0,1)</f>
        <v>0</v>
      </c>
      <c r="AL8698" s="77">
        <f>IF(G8698&gt;Variables!$G$9,0,1)</f>
        <v>1</v>
      </c>
      <c r="AM8698" s="77">
        <f>IF(AND(K8698&gt;Variables!$G$10,K8698&lt;Variables!$G$11),0,1)</f>
        <v>1</v>
      </c>
      <c r="AN8698" s="77">
        <f>IF(H8698&lt;Variables!$G$13,1,0)</f>
        <v>0</v>
      </c>
      <c r="AO8698" s="77">
        <f>IF(R8698&lt;Variables!$G$12,0,1)</f>
        <v>1</v>
      </c>
      <c r="AP8698" s="78">
        <f t="shared" si="275"/>
        <v>0</v>
      </c>
      <c r="AQ8698" s="77">
        <f>IF(V8698&lt;Variables!$G$15,1,0)</f>
        <v>1</v>
      </c>
      <c r="AR8698" s="77">
        <v>1</v>
      </c>
      <c r="AS8698" s="77">
        <v>0</v>
      </c>
      <c r="AT8698" s="77">
        <v>0</v>
      </c>
      <c r="AU8698" s="77">
        <v>0</v>
      </c>
      <c r="BA8698" s="77">
        <v>1.02</v>
      </c>
    </row>
    <row r="8699" spans="3:53" x14ac:dyDescent="0.25">
      <c r="C8699" s="77" t="s">
        <v>859</v>
      </c>
      <c r="D8699" s="77" t="s">
        <v>670</v>
      </c>
      <c r="E8699" s="77">
        <v>12.19</v>
      </c>
      <c r="F8699" s="77">
        <v>10.82</v>
      </c>
      <c r="G8699" s="77">
        <v>-2.3199999999999998</v>
      </c>
      <c r="H8699" s="77">
        <v>-99999</v>
      </c>
      <c r="I8699" s="77">
        <v>485.25099999999998</v>
      </c>
      <c r="J8699" s="77" t="s">
        <v>75</v>
      </c>
      <c r="L8699" s="77">
        <v>-99999</v>
      </c>
      <c r="M8699" s="77">
        <v>-99999</v>
      </c>
      <c r="N8699" s="77">
        <v>12.19</v>
      </c>
      <c r="O8699" s="77">
        <v>0</v>
      </c>
      <c r="P8699" s="77">
        <v>168395</v>
      </c>
      <c r="Q8699" s="77">
        <v>18826</v>
      </c>
      <c r="R8699" s="77">
        <v>8.94</v>
      </c>
      <c r="S8699" s="77">
        <v>38.89</v>
      </c>
      <c r="T8699" s="77">
        <v>10.337999999999999</v>
      </c>
      <c r="U8699" s="77">
        <v>22.525200000000009</v>
      </c>
      <c r="V8699" s="77">
        <v>-99999</v>
      </c>
      <c r="AC8699" s="77">
        <v>-99999</v>
      </c>
      <c r="AD8699" s="77">
        <v>-99999</v>
      </c>
      <c r="AH8699" s="77">
        <f>IF(AND(M8699&lt;Variables!$G$6,M8699&gt;Variables!$G$5),0,1)</f>
        <v>1</v>
      </c>
      <c r="AI8699" s="77">
        <f t="shared" si="274"/>
        <v>1</v>
      </c>
      <c r="AJ8699" s="77">
        <f>IF(I8699&gt;Variables!$G$7,0,1)</f>
        <v>0</v>
      </c>
      <c r="AK8699" s="77">
        <f>IF(F8699&gt;Variables!$G$8,0,1)</f>
        <v>0</v>
      </c>
      <c r="AL8699" s="77">
        <f>IF(G8699&gt;Variables!$G$9,0,1)</f>
        <v>1</v>
      </c>
      <c r="AM8699" s="77">
        <f>IF(AND(K8699&gt;Variables!$G$10,K8699&lt;Variables!$G$11),0,1)</f>
        <v>1</v>
      </c>
      <c r="AN8699" s="77">
        <f>IF(H8699&lt;Variables!$G$13,1,0)</f>
        <v>1</v>
      </c>
      <c r="AO8699" s="77">
        <f>IF(R8699&lt;Variables!$G$12,0,1)</f>
        <v>1</v>
      </c>
      <c r="AP8699" s="78">
        <f t="shared" si="275"/>
        <v>1</v>
      </c>
      <c r="AQ8699" s="77">
        <f>IF(V8699&lt;Variables!$G$15,1,0)</f>
        <v>1</v>
      </c>
      <c r="AR8699" s="77">
        <v>0</v>
      </c>
      <c r="AS8699" s="77">
        <v>0</v>
      </c>
      <c r="AT8699" s="77">
        <v>0</v>
      </c>
      <c r="AU8699" s="77">
        <v>0</v>
      </c>
      <c r="BA8699" s="77">
        <v>0</v>
      </c>
    </row>
    <row r="8700" spans="3:53" x14ac:dyDescent="0.25">
      <c r="C8700" s="77" t="s">
        <v>859</v>
      </c>
      <c r="D8700" s="77" t="s">
        <v>749</v>
      </c>
      <c r="E8700" s="77">
        <v>3.36</v>
      </c>
      <c r="F8700" s="77">
        <v>9</v>
      </c>
      <c r="G8700" s="77">
        <v>9</v>
      </c>
      <c r="H8700" s="77">
        <v>-99999</v>
      </c>
      <c r="I8700" s="77">
        <v>-7.3840000000000003</v>
      </c>
      <c r="J8700" s="77" t="s">
        <v>75</v>
      </c>
      <c r="K8700" s="77">
        <v>65.16</v>
      </c>
      <c r="L8700" s="77">
        <v>-99999</v>
      </c>
      <c r="M8700" s="77">
        <v>-99999</v>
      </c>
      <c r="N8700" s="77">
        <v>3.2749999999999999</v>
      </c>
      <c r="O8700" s="77">
        <v>-0.1526717557251876</v>
      </c>
      <c r="P8700" s="77">
        <v>72982</v>
      </c>
      <c r="Q8700" s="77">
        <v>8182</v>
      </c>
      <c r="R8700" s="77">
        <v>8.92</v>
      </c>
      <c r="S8700" s="77">
        <v>38.89</v>
      </c>
      <c r="T8700" s="77">
        <v>10.337999999999999</v>
      </c>
      <c r="U8700" s="77">
        <v>22.525200000000009</v>
      </c>
      <c r="V8700" s="77">
        <v>-99999</v>
      </c>
      <c r="AC8700" s="77">
        <v>3.35</v>
      </c>
      <c r="AD8700" s="77">
        <v>3.14</v>
      </c>
      <c r="AH8700" s="77">
        <f>IF(AND(M8700&lt;Variables!$G$6,M8700&gt;Variables!$G$5),0,1)</f>
        <v>1</v>
      </c>
      <c r="AI8700" s="77">
        <f t="shared" si="274"/>
        <v>1</v>
      </c>
      <c r="AJ8700" s="77">
        <f>IF(I8700&gt;Variables!$G$7,0,1)</f>
        <v>1</v>
      </c>
      <c r="AK8700" s="77">
        <f>IF(F8700&gt;Variables!$G$8,0,1)</f>
        <v>1</v>
      </c>
      <c r="AL8700" s="77">
        <f>IF(G8700&gt;Variables!$G$9,0,1)</f>
        <v>1</v>
      </c>
      <c r="AM8700" s="77">
        <f>IF(AND(K8700&gt;Variables!$G$10,K8700&lt;Variables!$G$11),0,1)</f>
        <v>0</v>
      </c>
      <c r="AN8700" s="77">
        <f>IF(H8700&lt;Variables!$G$13,1,0)</f>
        <v>1</v>
      </c>
      <c r="AO8700" s="77">
        <f>IF(R8700&lt;Variables!$G$12,0,1)</f>
        <v>1</v>
      </c>
      <c r="AP8700" s="78">
        <f t="shared" si="275"/>
        <v>1</v>
      </c>
      <c r="AQ8700" s="77">
        <f>IF(V8700&lt;Variables!$G$15,1,0)</f>
        <v>1</v>
      </c>
      <c r="AR8700" s="77">
        <v>0</v>
      </c>
      <c r="AS8700" s="77">
        <v>0</v>
      </c>
      <c r="AT8700" s="77">
        <v>1</v>
      </c>
      <c r="AU8700" s="77">
        <v>0</v>
      </c>
      <c r="BA8700" s="77">
        <v>-2.25</v>
      </c>
    </row>
    <row r="8701" spans="3:53" x14ac:dyDescent="0.25">
      <c r="C8701" s="77" t="s">
        <v>859</v>
      </c>
      <c r="D8701" s="77" t="s">
        <v>695</v>
      </c>
      <c r="E8701" s="77">
        <v>2.9</v>
      </c>
      <c r="F8701" s="77">
        <v>10.53</v>
      </c>
      <c r="G8701" s="77">
        <v>7.89</v>
      </c>
      <c r="H8701" s="77">
        <v>-99999</v>
      </c>
      <c r="I8701" s="77">
        <v>-8.11</v>
      </c>
      <c r="J8701" s="77" t="s">
        <v>75</v>
      </c>
      <c r="K8701" s="77">
        <v>54.34</v>
      </c>
      <c r="L8701" s="77">
        <v>2.87</v>
      </c>
      <c r="M8701" s="77">
        <v>0</v>
      </c>
      <c r="N8701" s="77">
        <v>2.9049999999999998</v>
      </c>
      <c r="O8701" s="77">
        <v>-1.2048192771084389</v>
      </c>
      <c r="P8701" s="77">
        <v>33584</v>
      </c>
      <c r="Q8701" s="77">
        <v>9857</v>
      </c>
      <c r="R8701" s="77">
        <v>3.41</v>
      </c>
      <c r="S8701" s="77">
        <v>38.89</v>
      </c>
      <c r="T8701" s="77">
        <v>10.337999999999999</v>
      </c>
      <c r="U8701" s="77">
        <v>22.525200000000009</v>
      </c>
      <c r="V8701" s="77">
        <v>2.4119624000000002</v>
      </c>
      <c r="AC8701" s="77">
        <v>3.16</v>
      </c>
      <c r="AD8701" s="77">
        <v>2.8</v>
      </c>
      <c r="AH8701" s="77">
        <f>IF(AND(M8701&lt;Variables!$G$6,M8701&gt;Variables!$G$5),0,1)</f>
        <v>1</v>
      </c>
      <c r="AI8701" s="77">
        <f t="shared" si="274"/>
        <v>1</v>
      </c>
      <c r="AJ8701" s="77">
        <f>IF(I8701&gt;Variables!$G$7,0,1)</f>
        <v>1</v>
      </c>
      <c r="AK8701" s="77">
        <f>IF(F8701&gt;Variables!$G$8,0,1)</f>
        <v>0</v>
      </c>
      <c r="AL8701" s="77">
        <f>IF(G8701&gt;Variables!$G$9,0,1)</f>
        <v>1</v>
      </c>
      <c r="AM8701" s="77">
        <f>IF(AND(K8701&gt;Variables!$G$10,K8701&lt;Variables!$G$11),0,1)</f>
        <v>1</v>
      </c>
      <c r="AN8701" s="77">
        <f>IF(H8701&lt;Variables!$G$13,1,0)</f>
        <v>1</v>
      </c>
      <c r="AO8701" s="77">
        <f>IF(R8701&lt;Variables!$G$12,0,1)</f>
        <v>1</v>
      </c>
      <c r="AP8701" s="78">
        <f t="shared" si="275"/>
        <v>1</v>
      </c>
      <c r="AQ8701" s="77">
        <f>IF(V8701&lt;Variables!$G$15,1,0)</f>
        <v>1</v>
      </c>
      <c r="AR8701" s="77">
        <v>0</v>
      </c>
      <c r="AS8701" s="77">
        <v>0</v>
      </c>
      <c r="AT8701" s="77">
        <v>1</v>
      </c>
      <c r="AU8701" s="77">
        <v>0</v>
      </c>
      <c r="BA8701" s="77">
        <v>-2.25</v>
      </c>
    </row>
    <row r="8702" spans="3:53" x14ac:dyDescent="0.25">
      <c r="C8702" s="77" t="s">
        <v>859</v>
      </c>
      <c r="D8702" s="77" t="s">
        <v>680</v>
      </c>
      <c r="E8702" s="77">
        <v>89.93</v>
      </c>
      <c r="F8702" s="77">
        <v>9</v>
      </c>
      <c r="G8702" s="77">
        <v>7.91</v>
      </c>
      <c r="H8702" s="77">
        <v>2420</v>
      </c>
      <c r="I8702" s="77">
        <v>-13.074999999999999</v>
      </c>
      <c r="J8702" s="77" t="s">
        <v>75</v>
      </c>
      <c r="K8702" s="77">
        <v>31.95</v>
      </c>
      <c r="L8702" s="77">
        <v>89.847026315789478</v>
      </c>
      <c r="M8702" s="77">
        <v>-0.55308042588177631</v>
      </c>
      <c r="N8702" s="77">
        <v>90.397260416666654</v>
      </c>
      <c r="O8702" s="77">
        <v>-1.158398398181534</v>
      </c>
      <c r="P8702" s="77">
        <v>966959</v>
      </c>
      <c r="Q8702" s="77">
        <v>941480</v>
      </c>
      <c r="R8702" s="77">
        <v>1.03</v>
      </c>
      <c r="S8702" s="77">
        <v>38.89</v>
      </c>
      <c r="T8702" s="77">
        <v>10.337999999999999</v>
      </c>
      <c r="U8702" s="77">
        <v>22.525200000000009</v>
      </c>
      <c r="V8702" s="77">
        <v>2.1655508934003911</v>
      </c>
      <c r="AC8702" s="77">
        <v>91.32</v>
      </c>
      <c r="AD8702" s="77">
        <v>89.32</v>
      </c>
      <c r="AH8702" s="77">
        <f>IF(AND(M8702&lt;Variables!$G$6,M8702&gt;Variables!$G$5),0,1)</f>
        <v>1</v>
      </c>
      <c r="AI8702" s="77">
        <f t="shared" si="274"/>
        <v>1</v>
      </c>
      <c r="AJ8702" s="77">
        <f>IF(I8702&gt;Variables!$G$7,0,1)</f>
        <v>1</v>
      </c>
      <c r="AK8702" s="77">
        <f>IF(F8702&gt;Variables!$G$8,0,1)</f>
        <v>1</v>
      </c>
      <c r="AL8702" s="77">
        <f>IF(G8702&gt;Variables!$G$9,0,1)</f>
        <v>1</v>
      </c>
      <c r="AM8702" s="77">
        <f>IF(AND(K8702&gt;Variables!$G$10,K8702&lt;Variables!$G$11),0,1)</f>
        <v>1</v>
      </c>
      <c r="AN8702" s="77">
        <f>IF(H8702&lt;Variables!$G$13,1,0)</f>
        <v>0</v>
      </c>
      <c r="AO8702" s="77">
        <f>IF(R8702&lt;Variables!$G$12,0,1)</f>
        <v>0</v>
      </c>
      <c r="AP8702" s="78">
        <f t="shared" si="275"/>
        <v>1</v>
      </c>
      <c r="AQ8702" s="77">
        <f>IF(V8702&lt;Variables!$G$15,1,0)</f>
        <v>1</v>
      </c>
      <c r="AR8702" s="77">
        <v>1</v>
      </c>
      <c r="AS8702" s="77">
        <v>0</v>
      </c>
      <c r="AT8702" s="77">
        <v>0</v>
      </c>
      <c r="AU8702" s="77">
        <v>0</v>
      </c>
      <c r="BA8702" s="77">
        <v>1.54</v>
      </c>
    </row>
    <row r="8703" spans="3:53" x14ac:dyDescent="0.25">
      <c r="C8703" s="77" t="s">
        <v>859</v>
      </c>
      <c r="D8703" s="77" t="s">
        <v>475</v>
      </c>
      <c r="E8703" s="77">
        <v>57.06</v>
      </c>
      <c r="F8703" s="77">
        <v>11.19</v>
      </c>
      <c r="G8703" s="77">
        <v>8.18</v>
      </c>
      <c r="H8703" s="77">
        <v>5300</v>
      </c>
      <c r="I8703" s="77">
        <v>4.7830000000000004</v>
      </c>
      <c r="J8703" s="77" t="s">
        <v>75</v>
      </c>
      <c r="K8703" s="77">
        <v>47.47</v>
      </c>
      <c r="L8703" s="77">
        <v>57.070322222222231</v>
      </c>
      <c r="M8703" s="77">
        <v>-0.3159649625248056</v>
      </c>
      <c r="N8703" s="77">
        <v>56.803226666666667</v>
      </c>
      <c r="O8703" s="77">
        <v>0.15276127506371709</v>
      </c>
      <c r="P8703" s="77">
        <v>513811</v>
      </c>
      <c r="Q8703" s="77">
        <v>447080</v>
      </c>
      <c r="R8703" s="77">
        <v>1.1499999999999999</v>
      </c>
      <c r="S8703" s="77">
        <v>38.89</v>
      </c>
      <c r="T8703" s="77">
        <v>10.337999999999999</v>
      </c>
      <c r="U8703" s="77">
        <v>22.525200000000009</v>
      </c>
      <c r="V8703" s="77">
        <v>2.3466956467918632</v>
      </c>
      <c r="AC8703" s="77">
        <v>57.884999999999998</v>
      </c>
      <c r="AD8703" s="77">
        <v>55.2</v>
      </c>
      <c r="AH8703" s="77">
        <f>IF(AND(M8703&lt;Variables!$G$6,M8703&gt;Variables!$G$5),0,1)</f>
        <v>1</v>
      </c>
      <c r="AI8703" s="77">
        <f t="shared" si="274"/>
        <v>0</v>
      </c>
      <c r="AJ8703" s="77">
        <f>IF(I8703&gt;Variables!$G$7,0,1)</f>
        <v>1</v>
      </c>
      <c r="AK8703" s="77">
        <f>IF(F8703&gt;Variables!$G$8,0,1)</f>
        <v>0</v>
      </c>
      <c r="AL8703" s="77">
        <f>IF(G8703&gt;Variables!$G$9,0,1)</f>
        <v>1</v>
      </c>
      <c r="AM8703" s="77">
        <f>IF(AND(K8703&gt;Variables!$G$10,K8703&lt;Variables!$G$11),0,1)</f>
        <v>1</v>
      </c>
      <c r="AN8703" s="77">
        <f>IF(H8703&lt;Variables!$G$13,1,0)</f>
        <v>0</v>
      </c>
      <c r="AO8703" s="77">
        <f>IF(R8703&lt;Variables!$G$12,0,1)</f>
        <v>0</v>
      </c>
      <c r="AP8703" s="78">
        <f t="shared" si="275"/>
        <v>1</v>
      </c>
      <c r="AQ8703" s="77">
        <f>IF(V8703&lt;Variables!$G$15,1,0)</f>
        <v>1</v>
      </c>
      <c r="AR8703" s="77">
        <v>0</v>
      </c>
      <c r="AS8703" s="77">
        <v>0</v>
      </c>
      <c r="AT8703" s="77">
        <v>1</v>
      </c>
      <c r="AU8703" s="77">
        <v>0</v>
      </c>
      <c r="BA8703" s="77">
        <v>-0.82</v>
      </c>
    </row>
    <row r="8704" spans="3:53" x14ac:dyDescent="0.25">
      <c r="C8704" s="77" t="s">
        <v>859</v>
      </c>
      <c r="D8704" s="77" t="s">
        <v>183</v>
      </c>
      <c r="E8704" s="77">
        <v>48.37</v>
      </c>
      <c r="F8704" s="77">
        <v>11.91</v>
      </c>
      <c r="G8704" s="77">
        <v>9.19</v>
      </c>
      <c r="H8704" s="77">
        <v>6950</v>
      </c>
      <c r="I8704" s="77">
        <v>14055.846</v>
      </c>
      <c r="J8704" s="77" t="s">
        <v>75</v>
      </c>
      <c r="K8704" s="77">
        <v>43.05</v>
      </c>
      <c r="L8704" s="77">
        <v>48.891575000000003</v>
      </c>
      <c r="M8704" s="77">
        <v>-0.3920409600222462</v>
      </c>
      <c r="N8704" s="77">
        <v>49.189846000000003</v>
      </c>
      <c r="O8704" s="77">
        <v>-0.99603076618698139</v>
      </c>
      <c r="P8704" s="77">
        <v>1458000</v>
      </c>
      <c r="Q8704" s="77">
        <v>2152000</v>
      </c>
      <c r="R8704" s="77">
        <v>0.68</v>
      </c>
      <c r="S8704" s="77">
        <v>38.89</v>
      </c>
      <c r="T8704" s="77">
        <v>10.337999999999999</v>
      </c>
      <c r="U8704" s="77">
        <v>22.525200000000009</v>
      </c>
      <c r="V8704" s="77">
        <v>2.297322175627396</v>
      </c>
      <c r="AC8704" s="77">
        <v>49.6</v>
      </c>
      <c r="AD8704" s="77">
        <v>47.61</v>
      </c>
      <c r="AH8704" s="77">
        <f>IF(AND(M8704&lt;Variables!$G$6,M8704&gt;Variables!$G$5),0,1)</f>
        <v>1</v>
      </c>
      <c r="AI8704" s="77">
        <f t="shared" si="274"/>
        <v>1</v>
      </c>
      <c r="AJ8704" s="77">
        <f>IF(I8704&gt;Variables!$G$7,0,1)</f>
        <v>0</v>
      </c>
      <c r="AK8704" s="77">
        <f>IF(F8704&gt;Variables!$G$8,0,1)</f>
        <v>0</v>
      </c>
      <c r="AL8704" s="77">
        <f>IF(G8704&gt;Variables!$G$9,0,1)</f>
        <v>1</v>
      </c>
      <c r="AM8704" s="77">
        <f>IF(AND(K8704&gt;Variables!$G$10,K8704&lt;Variables!$G$11),0,1)</f>
        <v>1</v>
      </c>
      <c r="AN8704" s="77">
        <f>IF(H8704&lt;Variables!$G$13,1,0)</f>
        <v>0</v>
      </c>
      <c r="AO8704" s="77">
        <f>IF(R8704&lt;Variables!$G$12,0,1)</f>
        <v>0</v>
      </c>
      <c r="AP8704" s="78">
        <f t="shared" si="275"/>
        <v>1</v>
      </c>
      <c r="AQ8704" s="77">
        <f>IF(V8704&lt;Variables!$G$15,1,0)</f>
        <v>1</v>
      </c>
      <c r="AR8704" s="77">
        <v>1</v>
      </c>
      <c r="AS8704" s="77">
        <v>0</v>
      </c>
      <c r="AT8704" s="77">
        <v>0</v>
      </c>
      <c r="AU8704" s="77">
        <v>0</v>
      </c>
      <c r="BA8704" s="77">
        <v>0.45</v>
      </c>
    </row>
    <row r="8705" spans="3:53" x14ac:dyDescent="0.25">
      <c r="C8705" s="77" t="s">
        <v>859</v>
      </c>
      <c r="D8705" s="77" t="s">
        <v>699</v>
      </c>
      <c r="E8705" s="77">
        <v>3.41</v>
      </c>
      <c r="F8705" s="77">
        <v>30.49</v>
      </c>
      <c r="G8705" s="77">
        <v>23.72</v>
      </c>
      <c r="H8705" s="77">
        <v>52.01</v>
      </c>
      <c r="I8705" s="77">
        <v>38.225000000000001</v>
      </c>
      <c r="J8705" s="77" t="s">
        <v>75</v>
      </c>
      <c r="K8705" s="77">
        <v>63.78</v>
      </c>
      <c r="L8705" s="77">
        <v>3.343573684210527</v>
      </c>
      <c r="M8705" s="77">
        <v>1.3885237824640779</v>
      </c>
      <c r="N8705" s="77">
        <v>3.272910204081632</v>
      </c>
      <c r="O8705" s="77">
        <v>3.5775437948876792</v>
      </c>
      <c r="P8705" s="77">
        <v>4630000</v>
      </c>
      <c r="Q8705" s="77">
        <v>100560</v>
      </c>
      <c r="R8705" s="77">
        <v>46.04</v>
      </c>
      <c r="S8705" s="77">
        <v>38.89</v>
      </c>
      <c r="T8705" s="77">
        <v>10.337999999999999</v>
      </c>
      <c r="U8705" s="77">
        <v>22.525200000000009</v>
      </c>
      <c r="V8705" s="77">
        <v>2.418400600553773</v>
      </c>
      <c r="AC8705" s="77">
        <v>3.9</v>
      </c>
      <c r="AD8705" s="77">
        <v>3.28</v>
      </c>
      <c r="AH8705" s="77">
        <f>IF(AND(M8705&lt;Variables!$G$6,M8705&gt;Variables!$G$5),0,1)</f>
        <v>1</v>
      </c>
      <c r="AI8705" s="77">
        <f t="shared" si="274"/>
        <v>0</v>
      </c>
      <c r="AJ8705" s="77">
        <f>IF(I8705&gt;Variables!$G$7,0,1)</f>
        <v>1</v>
      </c>
      <c r="AK8705" s="77">
        <f>IF(F8705&gt;Variables!$G$8,0,1)</f>
        <v>0</v>
      </c>
      <c r="AL8705" s="77">
        <f>IF(G8705&gt;Variables!$G$9,0,1)</f>
        <v>0</v>
      </c>
      <c r="AM8705" s="77">
        <f>IF(AND(K8705&gt;Variables!$G$10,K8705&lt;Variables!$G$11),0,1)</f>
        <v>0</v>
      </c>
      <c r="AN8705" s="77">
        <f>IF(H8705&lt;Variables!$G$13,1,0)</f>
        <v>1</v>
      </c>
      <c r="AO8705" s="77">
        <f>IF(R8705&lt;Variables!$G$12,0,1)</f>
        <v>1</v>
      </c>
      <c r="AP8705" s="78">
        <f t="shared" si="275"/>
        <v>1</v>
      </c>
      <c r="AQ8705" s="77">
        <f>IF(V8705&lt;Variables!$G$15,1,0)</f>
        <v>1</v>
      </c>
      <c r="AR8705" s="77">
        <v>0</v>
      </c>
      <c r="AS8705" s="77">
        <v>0</v>
      </c>
      <c r="AT8705" s="77">
        <v>1</v>
      </c>
      <c r="AU8705" s="77">
        <v>0</v>
      </c>
      <c r="BA8705" s="77">
        <v>-2.25</v>
      </c>
    </row>
    <row r="8706" spans="3:53" x14ac:dyDescent="0.25">
      <c r="C8706" s="77" t="s">
        <v>859</v>
      </c>
      <c r="D8706" s="77" t="s">
        <v>703</v>
      </c>
      <c r="E8706" s="77">
        <v>3.28</v>
      </c>
      <c r="F8706" s="77">
        <v>11.86</v>
      </c>
      <c r="G8706" s="77">
        <v>8.6999999999999993</v>
      </c>
      <c r="H8706" s="77">
        <v>-99999</v>
      </c>
      <c r="I8706" s="77">
        <v>-6.9420000000000002</v>
      </c>
      <c r="J8706" s="77" t="s">
        <v>75</v>
      </c>
      <c r="K8706" s="77">
        <v>65.349999999999994</v>
      </c>
      <c r="L8706" s="77">
        <v>3.25</v>
      </c>
      <c r="M8706" s="77">
        <v>0</v>
      </c>
      <c r="N8706" s="77">
        <v>3.25</v>
      </c>
      <c r="O8706" s="77">
        <v>0</v>
      </c>
      <c r="P8706" s="77">
        <v>50218</v>
      </c>
      <c r="Q8706" s="77">
        <v>14431</v>
      </c>
      <c r="R8706" s="77">
        <v>3.48</v>
      </c>
      <c r="S8706" s="77">
        <v>38.89</v>
      </c>
      <c r="T8706" s="77">
        <v>10.337999999999999</v>
      </c>
      <c r="U8706" s="77">
        <v>22.525200000000009</v>
      </c>
      <c r="V8706" s="77">
        <v>2.5260259999999999</v>
      </c>
      <c r="AC8706" s="77">
        <v>3.3</v>
      </c>
      <c r="AD8706" s="77">
        <v>3.15</v>
      </c>
      <c r="AH8706" s="77">
        <f>IF(AND(M8706&lt;Variables!$G$6,M8706&gt;Variables!$G$5),0,1)</f>
        <v>1</v>
      </c>
      <c r="AI8706" s="77">
        <f t="shared" si="274"/>
        <v>1</v>
      </c>
      <c r="AJ8706" s="77">
        <f>IF(I8706&gt;Variables!$G$7,0,1)</f>
        <v>1</v>
      </c>
      <c r="AK8706" s="77">
        <f>IF(F8706&gt;Variables!$G$8,0,1)</f>
        <v>0</v>
      </c>
      <c r="AL8706" s="77">
        <f>IF(G8706&gt;Variables!$G$9,0,1)</f>
        <v>1</v>
      </c>
      <c r="AM8706" s="77">
        <f>IF(AND(K8706&gt;Variables!$G$10,K8706&lt;Variables!$G$11),0,1)</f>
        <v>0</v>
      </c>
      <c r="AN8706" s="77">
        <f>IF(H8706&lt;Variables!$G$13,1,0)</f>
        <v>1</v>
      </c>
      <c r="AO8706" s="77">
        <f>IF(R8706&lt;Variables!$G$12,0,1)</f>
        <v>1</v>
      </c>
      <c r="AP8706" s="78">
        <f t="shared" si="275"/>
        <v>1</v>
      </c>
      <c r="AQ8706" s="77">
        <f>IF(V8706&lt;Variables!$G$15,1,0)</f>
        <v>1</v>
      </c>
      <c r="AR8706" s="77">
        <v>0</v>
      </c>
      <c r="AS8706" s="77">
        <v>0</v>
      </c>
      <c r="AT8706" s="77">
        <v>1</v>
      </c>
      <c r="AU8706" s="77">
        <v>0</v>
      </c>
      <c r="BA8706" s="77">
        <v>-2.25</v>
      </c>
    </row>
    <row r="8707" spans="3:53" x14ac:dyDescent="0.25">
      <c r="C8707" s="77" t="s">
        <v>859</v>
      </c>
      <c r="D8707" s="77" t="s">
        <v>575</v>
      </c>
      <c r="E8707" s="77">
        <v>47.96</v>
      </c>
      <c r="F8707" s="77">
        <v>10.02</v>
      </c>
      <c r="G8707" s="77">
        <v>7.79</v>
      </c>
      <c r="H8707" s="77">
        <v>2630</v>
      </c>
      <c r="I8707" s="77">
        <v>-16.364999999999998</v>
      </c>
      <c r="J8707" s="77" t="s">
        <v>75</v>
      </c>
      <c r="K8707" s="77">
        <v>40.340000000000003</v>
      </c>
      <c r="L8707" s="77">
        <v>47.846725000000013</v>
      </c>
      <c r="M8707" s="77">
        <v>-0.28868224523205999</v>
      </c>
      <c r="N8707" s="77">
        <v>47.85575</v>
      </c>
      <c r="O8707" s="77">
        <v>-0.30748656117604151</v>
      </c>
      <c r="P8707" s="77">
        <v>1719000</v>
      </c>
      <c r="Q8707" s="77">
        <v>1620000</v>
      </c>
      <c r="R8707" s="77">
        <v>1.06</v>
      </c>
      <c r="S8707" s="77">
        <v>38.89</v>
      </c>
      <c r="T8707" s="77">
        <v>10.337999999999999</v>
      </c>
      <c r="U8707" s="77">
        <v>22.525200000000009</v>
      </c>
      <c r="V8707" s="77">
        <v>2.2663744580039702</v>
      </c>
      <c r="AC8707" s="77">
        <v>48.879899999999999</v>
      </c>
      <c r="AD8707" s="77">
        <v>47.7</v>
      </c>
      <c r="AH8707" s="77">
        <f>IF(AND(M8707&lt;Variables!$G$6,M8707&gt;Variables!$G$5),0,1)</f>
        <v>1</v>
      </c>
      <c r="AI8707" s="77">
        <f t="shared" si="274"/>
        <v>1</v>
      </c>
      <c r="AJ8707" s="77">
        <f>IF(I8707&gt;Variables!$G$7,0,1)</f>
        <v>1</v>
      </c>
      <c r="AK8707" s="77">
        <f>IF(F8707&gt;Variables!$G$8,0,1)</f>
        <v>0</v>
      </c>
      <c r="AL8707" s="77">
        <f>IF(G8707&gt;Variables!$G$9,0,1)</f>
        <v>1</v>
      </c>
      <c r="AM8707" s="77">
        <f>IF(AND(K8707&gt;Variables!$G$10,K8707&lt;Variables!$G$11),0,1)</f>
        <v>1</v>
      </c>
      <c r="AN8707" s="77">
        <f>IF(H8707&lt;Variables!$G$13,1,0)</f>
        <v>0</v>
      </c>
      <c r="AO8707" s="77">
        <f>IF(R8707&lt;Variables!$G$12,0,1)</f>
        <v>0</v>
      </c>
      <c r="AP8707" s="78">
        <f t="shared" si="275"/>
        <v>1</v>
      </c>
      <c r="AQ8707" s="77">
        <f>IF(V8707&lt;Variables!$G$15,1,0)</f>
        <v>1</v>
      </c>
      <c r="AR8707" s="77">
        <v>0</v>
      </c>
      <c r="AS8707" s="77">
        <v>0</v>
      </c>
      <c r="AT8707" s="77">
        <v>0</v>
      </c>
      <c r="AU8707" s="77">
        <v>1</v>
      </c>
      <c r="BA8707" s="77">
        <v>-0.47</v>
      </c>
    </row>
    <row r="8708" spans="3:53" x14ac:dyDescent="0.25">
      <c r="C8708" s="77" t="s">
        <v>859</v>
      </c>
      <c r="D8708" s="77" t="s">
        <v>882</v>
      </c>
      <c r="E8708" s="77">
        <v>7.48</v>
      </c>
      <c r="F8708" s="77">
        <v>24.33</v>
      </c>
      <c r="G8708" s="77">
        <v>-1.05</v>
      </c>
      <c r="H8708" s="77">
        <v>41.22</v>
      </c>
      <c r="I8708" s="77">
        <v>901.59400000000005</v>
      </c>
      <c r="J8708" s="77" t="s">
        <v>75</v>
      </c>
      <c r="K8708" s="77">
        <v>45.94</v>
      </c>
      <c r="L8708" s="77">
        <v>7.7148050000000001</v>
      </c>
      <c r="M8708" s="77">
        <v>-2.6547009289282149</v>
      </c>
      <c r="N8708" s="77">
        <v>7.3677759999999992</v>
      </c>
      <c r="O8708" s="77">
        <v>1.930351845658725</v>
      </c>
      <c r="P8708" s="77">
        <v>27010000</v>
      </c>
      <c r="Q8708" s="77">
        <v>3290000</v>
      </c>
      <c r="R8708" s="77">
        <v>8.2100000000000009</v>
      </c>
      <c r="S8708" s="77">
        <v>38.89</v>
      </c>
      <c r="T8708" s="77">
        <v>10.337999999999999</v>
      </c>
      <c r="U8708" s="77">
        <v>22.525200000000009</v>
      </c>
      <c r="V8708" s="77">
        <v>2.3628335124441899</v>
      </c>
      <c r="AC8708" s="77">
        <v>7.87</v>
      </c>
      <c r="AD8708" s="77">
        <v>7.03</v>
      </c>
      <c r="AH8708" s="77">
        <f>IF(AND(M8708&lt;Variables!$G$6,M8708&gt;Variables!$G$5),0,1)</f>
        <v>0</v>
      </c>
      <c r="AI8708" s="77">
        <f t="shared" si="274"/>
        <v>0</v>
      </c>
      <c r="AJ8708" s="77">
        <f>IF(I8708&gt;Variables!$G$7,0,1)</f>
        <v>0</v>
      </c>
      <c r="AK8708" s="77">
        <f>IF(F8708&gt;Variables!$G$8,0,1)</f>
        <v>0</v>
      </c>
      <c r="AL8708" s="77">
        <f>IF(G8708&gt;Variables!$G$9,0,1)</f>
        <v>1</v>
      </c>
      <c r="AM8708" s="77">
        <f>IF(AND(K8708&gt;Variables!$G$10,K8708&lt;Variables!$G$11),0,1)</f>
        <v>1</v>
      </c>
      <c r="AN8708" s="77">
        <f>IF(H8708&lt;Variables!$G$13,1,0)</f>
        <v>1</v>
      </c>
      <c r="AO8708" s="77">
        <f>IF(R8708&lt;Variables!$G$12,0,1)</f>
        <v>1</v>
      </c>
      <c r="AP8708" s="78">
        <f t="shared" si="275"/>
        <v>1</v>
      </c>
      <c r="AQ8708" s="77">
        <f>IF(V8708&lt;Variables!$G$15,1,0)</f>
        <v>1</v>
      </c>
      <c r="AR8708" s="77">
        <v>1</v>
      </c>
      <c r="AS8708" s="77">
        <v>0</v>
      </c>
      <c r="AT8708" s="77">
        <v>0</v>
      </c>
      <c r="AU8708" s="77">
        <v>0</v>
      </c>
      <c r="BA8708" s="77">
        <v>2</v>
      </c>
    </row>
    <row r="8709" spans="3:53" x14ac:dyDescent="0.25">
      <c r="C8709" s="77" t="s">
        <v>859</v>
      </c>
      <c r="D8709" s="77" t="s">
        <v>707</v>
      </c>
      <c r="E8709" s="77">
        <v>3.53</v>
      </c>
      <c r="F8709" s="77">
        <v>18.64</v>
      </c>
      <c r="G8709" s="77">
        <v>8.6999999999999993</v>
      </c>
      <c r="H8709" s="77">
        <v>-99999</v>
      </c>
      <c r="I8709" s="77">
        <v>-16.594999999999999</v>
      </c>
      <c r="J8709" s="77" t="s">
        <v>75</v>
      </c>
      <c r="K8709" s="77">
        <v>52.74</v>
      </c>
      <c r="L8709" s="77">
        <v>-99999</v>
      </c>
      <c r="M8709" s="77">
        <v>-99999</v>
      </c>
      <c r="N8709" s="77">
        <v>3.569722222222222</v>
      </c>
      <c r="O8709" s="77">
        <v>-1.953155396467195</v>
      </c>
      <c r="P8709" s="77">
        <v>85431</v>
      </c>
      <c r="Q8709" s="77">
        <v>17800</v>
      </c>
      <c r="R8709" s="77">
        <v>4.8</v>
      </c>
      <c r="S8709" s="77">
        <v>38.89</v>
      </c>
      <c r="T8709" s="77">
        <v>10.337999999999999</v>
      </c>
      <c r="U8709" s="77">
        <v>22.525200000000009</v>
      </c>
      <c r="V8709" s="77">
        <v>-99999</v>
      </c>
      <c r="AC8709" s="77">
        <v>3.6</v>
      </c>
      <c r="AD8709" s="77">
        <v>3.3</v>
      </c>
      <c r="AH8709" s="77">
        <f>IF(AND(M8709&lt;Variables!$G$6,M8709&gt;Variables!$G$5),0,1)</f>
        <v>1</v>
      </c>
      <c r="AI8709" s="77">
        <f t="shared" si="274"/>
        <v>1</v>
      </c>
      <c r="AJ8709" s="77">
        <f>IF(I8709&gt;Variables!$G$7,0,1)</f>
        <v>1</v>
      </c>
      <c r="AK8709" s="77">
        <f>IF(F8709&gt;Variables!$G$8,0,1)</f>
        <v>0</v>
      </c>
      <c r="AL8709" s="77">
        <f>IF(G8709&gt;Variables!$G$9,0,1)</f>
        <v>1</v>
      </c>
      <c r="AM8709" s="77">
        <f>IF(AND(K8709&gt;Variables!$G$10,K8709&lt;Variables!$G$11),0,1)</f>
        <v>1</v>
      </c>
      <c r="AN8709" s="77">
        <f>IF(H8709&lt;Variables!$G$13,1,0)</f>
        <v>1</v>
      </c>
      <c r="AO8709" s="77">
        <f>IF(R8709&lt;Variables!$G$12,0,1)</f>
        <v>1</v>
      </c>
      <c r="AP8709" s="78">
        <f t="shared" si="275"/>
        <v>1</v>
      </c>
      <c r="AQ8709" s="77">
        <f>IF(V8709&lt;Variables!$G$15,1,0)</f>
        <v>1</v>
      </c>
      <c r="AR8709" s="77">
        <v>0</v>
      </c>
      <c r="AS8709" s="77">
        <v>0</v>
      </c>
      <c r="AT8709" s="77">
        <v>1</v>
      </c>
      <c r="AU8709" s="77">
        <v>0</v>
      </c>
      <c r="BA8709" s="77">
        <v>-2.25</v>
      </c>
    </row>
    <row r="8710" spans="3:53" x14ac:dyDescent="0.25">
      <c r="C8710" s="77" t="s">
        <v>859</v>
      </c>
      <c r="D8710" s="77" t="s">
        <v>662</v>
      </c>
      <c r="E8710" s="77">
        <v>8.92</v>
      </c>
      <c r="F8710" s="77">
        <v>28.58</v>
      </c>
      <c r="G8710" s="77">
        <v>5.01</v>
      </c>
      <c r="H8710" s="77">
        <v>583.41</v>
      </c>
      <c r="I8710" s="77">
        <v>24.917999999999999</v>
      </c>
      <c r="J8710" s="77" t="s">
        <v>74</v>
      </c>
      <c r="K8710" s="77">
        <v>56.67</v>
      </c>
      <c r="L8710" s="77">
        <v>8.8881650000000025</v>
      </c>
      <c r="M8710" s="77">
        <v>0.1894091750096541</v>
      </c>
      <c r="N8710" s="77">
        <v>8.8832693877551012</v>
      </c>
      <c r="O8710" s="77">
        <v>0.24462403757396009</v>
      </c>
      <c r="P8710" s="77">
        <v>8380000.0000000009</v>
      </c>
      <c r="Q8710" s="77">
        <v>659720</v>
      </c>
      <c r="R8710" s="77">
        <v>12.7</v>
      </c>
      <c r="S8710" s="77">
        <v>38.89</v>
      </c>
      <c r="T8710" s="77">
        <v>10.337999999999999</v>
      </c>
      <c r="U8710" s="77">
        <v>22.525200000000009</v>
      </c>
      <c r="V8710" s="77">
        <v>2.427527980087905</v>
      </c>
      <c r="AC8710" s="77">
        <v>8.9700000000000006</v>
      </c>
      <c r="AD8710" s="77">
        <v>8.84</v>
      </c>
      <c r="AH8710" s="77">
        <f>IF(AND(M8710&lt;Variables!$G$6,M8710&gt;Variables!$G$5),0,1)</f>
        <v>1</v>
      </c>
      <c r="AI8710" s="77">
        <f t="shared" si="274"/>
        <v>0</v>
      </c>
      <c r="AJ8710" s="77">
        <f>IF(I8710&gt;Variables!$G$7,0,1)</f>
        <v>1</v>
      </c>
      <c r="AK8710" s="77">
        <f>IF(F8710&gt;Variables!$G$8,0,1)</f>
        <v>0</v>
      </c>
      <c r="AL8710" s="77">
        <f>IF(G8710&gt;Variables!$G$9,0,1)</f>
        <v>1</v>
      </c>
      <c r="AM8710" s="77">
        <f>IF(AND(K8710&gt;Variables!$G$10,K8710&lt;Variables!$G$11),0,1)</f>
        <v>1</v>
      </c>
      <c r="AN8710" s="77">
        <f>IF(H8710&lt;Variables!$G$13,1,0)</f>
        <v>1</v>
      </c>
      <c r="AO8710" s="77">
        <f>IF(R8710&lt;Variables!$G$12,0,1)</f>
        <v>1</v>
      </c>
      <c r="AP8710" s="78">
        <f t="shared" si="275"/>
        <v>0</v>
      </c>
      <c r="AQ8710" s="77">
        <f>IF(V8710&lt;Variables!$G$15,1,0)</f>
        <v>1</v>
      </c>
      <c r="AR8710" s="77">
        <v>0</v>
      </c>
      <c r="AS8710" s="77">
        <v>0</v>
      </c>
      <c r="AT8710" s="77">
        <v>0</v>
      </c>
      <c r="AU8710" s="77">
        <v>1</v>
      </c>
      <c r="BA8710" s="77">
        <v>-0.55000000000000004</v>
      </c>
    </row>
    <row r="8711" spans="3:53" x14ac:dyDescent="0.25">
      <c r="C8711" s="77" t="s">
        <v>883</v>
      </c>
      <c r="D8711" s="77" t="s">
        <v>713</v>
      </c>
      <c r="E8711" s="77">
        <v>34.72</v>
      </c>
      <c r="F8711" s="77">
        <v>8.32</v>
      </c>
      <c r="G8711" s="77">
        <v>3.19</v>
      </c>
      <c r="H8711" s="77">
        <v>7720</v>
      </c>
      <c r="I8711" s="77">
        <v>-2E-3</v>
      </c>
      <c r="J8711" s="77" t="s">
        <v>75</v>
      </c>
      <c r="K8711" s="77">
        <v>49.8</v>
      </c>
      <c r="L8711" s="77">
        <v>34.610970000000002</v>
      </c>
      <c r="M8711" s="77">
        <v>2.6089994010556922E-2</v>
      </c>
      <c r="N8711" s="77">
        <v>34.697803999999998</v>
      </c>
      <c r="O8711" s="77">
        <v>-0.22423321083951139</v>
      </c>
      <c r="P8711" s="77">
        <v>2924000</v>
      </c>
      <c r="Q8711" s="77">
        <v>2038000</v>
      </c>
      <c r="R8711" s="77">
        <v>1.43</v>
      </c>
      <c r="S8711" s="77">
        <v>44.971999999999987</v>
      </c>
      <c r="T8711" s="77">
        <v>7.7040000000000006</v>
      </c>
      <c r="U8711" s="77">
        <v>23.308</v>
      </c>
      <c r="V8711" s="77">
        <v>2.364264729736266</v>
      </c>
      <c r="AC8711" s="77">
        <v>34.81</v>
      </c>
      <c r="AD8711" s="77">
        <v>33.86</v>
      </c>
      <c r="AH8711" s="77">
        <f>IF(AND(M8711&lt;Variables!$G$6,M8711&gt;Variables!$G$5),0,1)</f>
        <v>1</v>
      </c>
      <c r="AI8711" s="77">
        <f t="shared" si="274"/>
        <v>1</v>
      </c>
      <c r="AJ8711" s="77">
        <f>IF(I8711&gt;Variables!$G$7,0,1)</f>
        <v>1</v>
      </c>
      <c r="AK8711" s="77">
        <f>IF(F8711&gt;Variables!$G$8,0,1)</f>
        <v>1</v>
      </c>
      <c r="AL8711" s="77">
        <f>IF(G8711&gt;Variables!$G$9,0,1)</f>
        <v>1</v>
      </c>
      <c r="AM8711" s="77">
        <f>IF(AND(K8711&gt;Variables!$G$10,K8711&lt;Variables!$G$11),0,1)</f>
        <v>1</v>
      </c>
      <c r="AN8711" s="77">
        <f>IF(H8711&lt;Variables!$G$13,1,0)</f>
        <v>0</v>
      </c>
      <c r="AO8711" s="77">
        <f>IF(R8711&lt;Variables!$G$12,0,1)</f>
        <v>0</v>
      </c>
      <c r="AP8711" s="78">
        <f t="shared" si="275"/>
        <v>1</v>
      </c>
      <c r="AQ8711" s="77">
        <f>IF(V8711&lt;Variables!$G$15,1,0)</f>
        <v>1</v>
      </c>
      <c r="AR8711" s="77">
        <v>0</v>
      </c>
      <c r="AS8711" s="77">
        <v>0</v>
      </c>
      <c r="AT8711" s="77">
        <v>0</v>
      </c>
      <c r="AU8711" s="77">
        <v>1</v>
      </c>
      <c r="BA8711" s="77">
        <v>-0.87</v>
      </c>
    </row>
    <row r="8712" spans="3:53" x14ac:dyDescent="0.25">
      <c r="C8712" s="77" t="s">
        <v>883</v>
      </c>
      <c r="D8712" s="77" t="s">
        <v>589</v>
      </c>
      <c r="E8712" s="77">
        <v>5.21</v>
      </c>
      <c r="F8712" s="77">
        <v>34.79</v>
      </c>
      <c r="G8712" s="77">
        <v>29.95</v>
      </c>
      <c r="H8712" s="77">
        <v>92.42</v>
      </c>
      <c r="I8712" s="77">
        <v>-11.07</v>
      </c>
      <c r="J8712" s="77" t="s">
        <v>75</v>
      </c>
      <c r="K8712" s="77">
        <v>48.47</v>
      </c>
      <c r="L8712" s="77">
        <v>5.2110900000000004</v>
      </c>
      <c r="M8712" s="77">
        <v>-1.746083832748996</v>
      </c>
      <c r="N8712" s="77">
        <v>5.018294</v>
      </c>
      <c r="O8712" s="77">
        <v>2.0286974019457582</v>
      </c>
      <c r="P8712" s="77">
        <v>9810000</v>
      </c>
      <c r="Q8712" s="77">
        <v>792360</v>
      </c>
      <c r="R8712" s="77">
        <v>12.38</v>
      </c>
      <c r="S8712" s="77">
        <v>44.971999999999987</v>
      </c>
      <c r="T8712" s="77">
        <v>7.7040000000000006</v>
      </c>
      <c r="U8712" s="77">
        <v>23.308</v>
      </c>
      <c r="V8712" s="77">
        <v>2.388832063784736</v>
      </c>
      <c r="AC8712" s="77">
        <v>6.0998999999999999</v>
      </c>
      <c r="AD8712" s="77">
        <v>4.8099999999999996</v>
      </c>
      <c r="AH8712" s="77">
        <f>IF(AND(M8712&lt;Variables!$G$6,M8712&gt;Variables!$G$5),0,1)</f>
        <v>0</v>
      </c>
      <c r="AI8712" s="77">
        <f t="shared" si="274"/>
        <v>0</v>
      </c>
      <c r="AJ8712" s="77">
        <f>IF(I8712&gt;Variables!$G$7,0,1)</f>
        <v>1</v>
      </c>
      <c r="AK8712" s="77">
        <f>IF(F8712&gt;Variables!$G$8,0,1)</f>
        <v>0</v>
      </c>
      <c r="AL8712" s="77">
        <f>IF(G8712&gt;Variables!$G$9,0,1)</f>
        <v>0</v>
      </c>
      <c r="AM8712" s="77">
        <f>IF(AND(K8712&gt;Variables!$G$10,K8712&lt;Variables!$G$11),0,1)</f>
        <v>1</v>
      </c>
      <c r="AN8712" s="77">
        <f>IF(H8712&lt;Variables!$G$13,1,0)</f>
        <v>1</v>
      </c>
      <c r="AO8712" s="77">
        <f>IF(R8712&lt;Variables!$G$12,0,1)</f>
        <v>1</v>
      </c>
      <c r="AP8712" s="78">
        <f t="shared" si="275"/>
        <v>1</v>
      </c>
      <c r="AQ8712" s="77">
        <f>IF(V8712&lt;Variables!$G$15,1,0)</f>
        <v>1</v>
      </c>
      <c r="AR8712" s="77">
        <v>0</v>
      </c>
      <c r="AS8712" s="77">
        <v>0</v>
      </c>
      <c r="AT8712" s="77">
        <v>1</v>
      </c>
      <c r="AU8712" s="77">
        <v>0</v>
      </c>
      <c r="BA8712" s="77">
        <v>-2.25</v>
      </c>
    </row>
    <row r="8713" spans="3:53" x14ac:dyDescent="0.25">
      <c r="C8713" s="77" t="s">
        <v>883</v>
      </c>
      <c r="D8713" s="77" t="s">
        <v>436</v>
      </c>
      <c r="E8713" s="77">
        <v>7.36</v>
      </c>
      <c r="F8713" s="77">
        <v>33.450000000000003</v>
      </c>
      <c r="G8713" s="77">
        <v>-3.15</v>
      </c>
      <c r="H8713" s="77">
        <v>60.08</v>
      </c>
      <c r="I8713" s="77">
        <v>6.9039999999999999</v>
      </c>
      <c r="J8713" s="77" t="s">
        <v>75</v>
      </c>
      <c r="K8713" s="77">
        <v>35.25</v>
      </c>
      <c r="L8713" s="77">
        <v>7.5146849999999983</v>
      </c>
      <c r="M8713" s="77">
        <v>-1.7922906948195221</v>
      </c>
      <c r="N8713" s="77">
        <v>7.8427120000000006</v>
      </c>
      <c r="O8713" s="77">
        <v>-5.8998978924637377</v>
      </c>
      <c r="P8713" s="77">
        <v>47690000</v>
      </c>
      <c r="Q8713" s="77">
        <v>3180000</v>
      </c>
      <c r="R8713" s="77">
        <v>15</v>
      </c>
      <c r="S8713" s="77">
        <v>44.971999999999987</v>
      </c>
      <c r="T8713" s="77">
        <v>7.7040000000000006</v>
      </c>
      <c r="U8713" s="77">
        <v>23.308</v>
      </c>
      <c r="V8713" s="77">
        <v>2.1844415590473858</v>
      </c>
      <c r="AC8713" s="77">
        <v>8.0641999999999996</v>
      </c>
      <c r="AD8713" s="77">
        <v>6.75</v>
      </c>
      <c r="AH8713" s="77">
        <f>IF(AND(M8713&lt;Variables!$G$6,M8713&gt;Variables!$G$5),0,1)</f>
        <v>0</v>
      </c>
      <c r="AI8713" s="77">
        <f t="shared" si="274"/>
        <v>1</v>
      </c>
      <c r="AJ8713" s="77">
        <f>IF(I8713&gt;Variables!$G$7,0,1)</f>
        <v>1</v>
      </c>
      <c r="AK8713" s="77">
        <f>IF(F8713&gt;Variables!$G$8,0,1)</f>
        <v>0</v>
      </c>
      <c r="AL8713" s="77">
        <f>IF(G8713&gt;Variables!$G$9,0,1)</f>
        <v>1</v>
      </c>
      <c r="AM8713" s="77">
        <f>IF(AND(K8713&gt;Variables!$G$10,K8713&lt;Variables!$G$11),0,1)</f>
        <v>1</v>
      </c>
      <c r="AN8713" s="77">
        <f>IF(H8713&lt;Variables!$G$13,1,0)</f>
        <v>1</v>
      </c>
      <c r="AO8713" s="77">
        <f>IF(R8713&lt;Variables!$G$12,0,1)</f>
        <v>1</v>
      </c>
      <c r="AP8713" s="78">
        <f t="shared" si="275"/>
        <v>1</v>
      </c>
      <c r="AQ8713" s="77">
        <f>IF(V8713&lt;Variables!$G$15,1,0)</f>
        <v>1</v>
      </c>
      <c r="AR8713" s="77">
        <v>0</v>
      </c>
      <c r="AS8713" s="77">
        <v>0</v>
      </c>
      <c r="AT8713" s="77">
        <v>1</v>
      </c>
      <c r="AU8713" s="77">
        <v>0</v>
      </c>
      <c r="BA8713" s="77">
        <v>-2.25</v>
      </c>
    </row>
    <row r="8714" spans="3:53" x14ac:dyDescent="0.25">
      <c r="C8714" s="77" t="s">
        <v>883</v>
      </c>
      <c r="D8714" s="77" t="s">
        <v>741</v>
      </c>
      <c r="E8714" s="77">
        <v>29.88</v>
      </c>
      <c r="F8714" s="77">
        <v>8.8800000000000008</v>
      </c>
      <c r="G8714" s="77">
        <v>6.18</v>
      </c>
      <c r="H8714" s="77">
        <v>3360</v>
      </c>
      <c r="I8714" s="77">
        <v>-1.9359999999999999</v>
      </c>
      <c r="J8714" s="77" t="s">
        <v>75</v>
      </c>
      <c r="K8714" s="77">
        <v>50.41</v>
      </c>
      <c r="L8714" s="77">
        <v>29.892485000000001</v>
      </c>
      <c r="M8714" s="77">
        <v>-0.54356471200036982</v>
      </c>
      <c r="N8714" s="77">
        <v>29.514752000000001</v>
      </c>
      <c r="O8714" s="77">
        <v>0.72928954307323668</v>
      </c>
      <c r="P8714" s="77">
        <v>5007000</v>
      </c>
      <c r="Q8714" s="77">
        <v>1038000</v>
      </c>
      <c r="R8714" s="77">
        <v>4.82</v>
      </c>
      <c r="S8714" s="77">
        <v>44.971999999999987</v>
      </c>
      <c r="T8714" s="77">
        <v>7.7040000000000006</v>
      </c>
      <c r="U8714" s="77">
        <v>23.308</v>
      </c>
      <c r="V8714" s="77">
        <v>2.3860239066161948</v>
      </c>
      <c r="AC8714" s="77">
        <v>29.99</v>
      </c>
      <c r="AD8714" s="77">
        <v>29.210100000000001</v>
      </c>
      <c r="AH8714" s="77">
        <f>IF(AND(M8714&lt;Variables!$G$6,M8714&gt;Variables!$G$5),0,1)</f>
        <v>1</v>
      </c>
      <c r="AI8714" s="77">
        <f t="shared" si="274"/>
        <v>0</v>
      </c>
      <c r="AJ8714" s="77">
        <f>IF(I8714&gt;Variables!$G$7,0,1)</f>
        <v>1</v>
      </c>
      <c r="AK8714" s="77">
        <f>IF(F8714&gt;Variables!$G$8,0,1)</f>
        <v>1</v>
      </c>
      <c r="AL8714" s="77">
        <f>IF(G8714&gt;Variables!$G$9,0,1)</f>
        <v>1</v>
      </c>
      <c r="AM8714" s="77">
        <f>IF(AND(K8714&gt;Variables!$G$10,K8714&lt;Variables!$G$11),0,1)</f>
        <v>1</v>
      </c>
      <c r="AN8714" s="77">
        <f>IF(H8714&lt;Variables!$G$13,1,0)</f>
        <v>0</v>
      </c>
      <c r="AO8714" s="77">
        <f>IF(R8714&lt;Variables!$G$12,0,1)</f>
        <v>1</v>
      </c>
      <c r="AP8714" s="78">
        <f t="shared" si="275"/>
        <v>1</v>
      </c>
      <c r="AQ8714" s="77">
        <f>IF(V8714&lt;Variables!$G$15,1,0)</f>
        <v>1</v>
      </c>
      <c r="AR8714" s="77">
        <v>0</v>
      </c>
      <c r="AS8714" s="77">
        <v>0</v>
      </c>
      <c r="AT8714" s="77">
        <v>1</v>
      </c>
      <c r="AU8714" s="77">
        <v>0</v>
      </c>
      <c r="BA8714" s="77">
        <v>-2.1</v>
      </c>
    </row>
    <row r="8715" spans="3:53" x14ac:dyDescent="0.25">
      <c r="C8715" s="77" t="s">
        <v>883</v>
      </c>
      <c r="D8715" s="77" t="s">
        <v>85</v>
      </c>
      <c r="E8715" s="77">
        <v>4.71</v>
      </c>
      <c r="F8715" s="77">
        <v>8.7899999999999991</v>
      </c>
      <c r="G8715" s="77">
        <v>5.78</v>
      </c>
      <c r="H8715" s="77">
        <v>2780</v>
      </c>
      <c r="I8715" s="77">
        <v>186.01499999999999</v>
      </c>
      <c r="J8715" s="77" t="s">
        <v>75</v>
      </c>
      <c r="K8715" s="77">
        <v>39.47</v>
      </c>
      <c r="L8715" s="77">
        <v>4.7294099999999997</v>
      </c>
      <c r="M8715" s="77">
        <v>-0.695858468603892</v>
      </c>
      <c r="N8715" s="77">
        <v>4.7433439999999996</v>
      </c>
      <c r="O8715" s="77">
        <v>-0.98757332379857121</v>
      </c>
      <c r="P8715" s="77">
        <v>38069000</v>
      </c>
      <c r="Q8715" s="77">
        <v>21010000</v>
      </c>
      <c r="R8715" s="77">
        <v>1.81</v>
      </c>
      <c r="S8715" s="77">
        <v>44.971999999999987</v>
      </c>
      <c r="T8715" s="77">
        <v>7.7040000000000006</v>
      </c>
      <c r="U8715" s="77">
        <v>23.308</v>
      </c>
      <c r="V8715" s="77">
        <v>2.2548400188040372</v>
      </c>
      <c r="AC8715" s="77">
        <v>4.71</v>
      </c>
      <c r="AD8715" s="77">
        <v>4.5199999999999996</v>
      </c>
      <c r="AH8715" s="77">
        <f>IF(AND(M8715&lt;Variables!$G$6,M8715&gt;Variables!$G$5),0,1)</f>
        <v>1</v>
      </c>
      <c r="AI8715" s="77">
        <f t="shared" si="274"/>
        <v>1</v>
      </c>
      <c r="AJ8715" s="77">
        <f>IF(I8715&gt;Variables!$G$7,0,1)</f>
        <v>0</v>
      </c>
      <c r="AK8715" s="77">
        <f>IF(F8715&gt;Variables!$G$8,0,1)</f>
        <v>1</v>
      </c>
      <c r="AL8715" s="77">
        <f>IF(G8715&gt;Variables!$G$9,0,1)</f>
        <v>1</v>
      </c>
      <c r="AM8715" s="77">
        <f>IF(AND(K8715&gt;Variables!$G$10,K8715&lt;Variables!$G$11),0,1)</f>
        <v>1</v>
      </c>
      <c r="AN8715" s="77">
        <f>IF(H8715&lt;Variables!$G$13,1,0)</f>
        <v>0</v>
      </c>
      <c r="AO8715" s="77">
        <f>IF(R8715&lt;Variables!$G$12,0,1)</f>
        <v>0</v>
      </c>
      <c r="AP8715" s="78">
        <f t="shared" si="275"/>
        <v>1</v>
      </c>
      <c r="AQ8715" s="77">
        <f>IF(V8715&lt;Variables!$G$15,1,0)</f>
        <v>1</v>
      </c>
      <c r="AR8715" s="77">
        <v>0</v>
      </c>
      <c r="AS8715" s="77">
        <v>0</v>
      </c>
      <c r="AT8715" s="77">
        <v>1</v>
      </c>
      <c r="AU8715" s="77">
        <v>0</v>
      </c>
      <c r="BA8715" s="77">
        <v>-1.96</v>
      </c>
    </row>
    <row r="8716" spans="3:53" x14ac:dyDescent="0.25">
      <c r="C8716" s="77" t="s">
        <v>883</v>
      </c>
      <c r="D8716" s="77" t="s">
        <v>177</v>
      </c>
      <c r="E8716" s="77">
        <v>70.790000000000006</v>
      </c>
      <c r="F8716" s="77">
        <v>8.02</v>
      </c>
      <c r="G8716" s="77">
        <v>9.7899999999999991</v>
      </c>
      <c r="H8716" s="77">
        <v>13100</v>
      </c>
      <c r="I8716" s="77">
        <v>509.50200000000001</v>
      </c>
      <c r="J8716" s="77" t="s">
        <v>75</v>
      </c>
      <c r="K8716" s="77">
        <v>49.5</v>
      </c>
      <c r="L8716" s="77">
        <v>71.118745000000018</v>
      </c>
      <c r="M8716" s="77">
        <v>-0.64504091010045461</v>
      </c>
      <c r="N8716" s="77">
        <v>70.057118000000003</v>
      </c>
      <c r="O8716" s="77">
        <v>0.8605578094148747</v>
      </c>
      <c r="P8716" s="77">
        <v>1125000</v>
      </c>
      <c r="Q8716" s="77">
        <v>1777000</v>
      </c>
      <c r="R8716" s="77">
        <v>0.63</v>
      </c>
      <c r="S8716" s="77">
        <v>44.971999999999987</v>
      </c>
      <c r="T8716" s="77">
        <v>7.7040000000000006</v>
      </c>
      <c r="U8716" s="77">
        <v>23.308</v>
      </c>
      <c r="V8716" s="77">
        <v>2.3776596245884272</v>
      </c>
      <c r="AC8716" s="77">
        <v>74.25</v>
      </c>
      <c r="AD8716" s="77">
        <v>68.709999999999994</v>
      </c>
      <c r="AH8716" s="77">
        <f>IF(AND(M8716&lt;Variables!$G$6,M8716&gt;Variables!$G$5),0,1)</f>
        <v>1</v>
      </c>
      <c r="AI8716" s="77">
        <f t="shared" si="274"/>
        <v>0</v>
      </c>
      <c r="AJ8716" s="77">
        <f>IF(I8716&gt;Variables!$G$7,0,1)</f>
        <v>0</v>
      </c>
      <c r="AK8716" s="77">
        <f>IF(F8716&gt;Variables!$G$8,0,1)</f>
        <v>1</v>
      </c>
      <c r="AL8716" s="77">
        <f>IF(G8716&gt;Variables!$G$9,0,1)</f>
        <v>1</v>
      </c>
      <c r="AM8716" s="77">
        <f>IF(AND(K8716&gt;Variables!$G$10,K8716&lt;Variables!$G$11),0,1)</f>
        <v>1</v>
      </c>
      <c r="AN8716" s="77">
        <f>IF(H8716&lt;Variables!$G$13,1,0)</f>
        <v>0</v>
      </c>
      <c r="AO8716" s="77">
        <f>IF(R8716&lt;Variables!$G$12,0,1)</f>
        <v>0</v>
      </c>
      <c r="AP8716" s="78">
        <f t="shared" si="275"/>
        <v>1</v>
      </c>
      <c r="AQ8716" s="77">
        <f>IF(V8716&lt;Variables!$G$15,1,0)</f>
        <v>1</v>
      </c>
      <c r="AR8716" s="77">
        <v>0</v>
      </c>
      <c r="AS8716" s="77">
        <v>0</v>
      </c>
      <c r="AT8716" s="77">
        <v>1</v>
      </c>
      <c r="AU8716" s="77">
        <v>0</v>
      </c>
      <c r="BA8716" s="77">
        <v>-2.25</v>
      </c>
    </row>
    <row r="8717" spans="3:53" x14ac:dyDescent="0.25">
      <c r="C8717" s="77" t="s">
        <v>883</v>
      </c>
      <c r="D8717" s="77" t="s">
        <v>158</v>
      </c>
      <c r="E8717" s="77">
        <v>47.15</v>
      </c>
      <c r="F8717" s="77">
        <v>7.07</v>
      </c>
      <c r="G8717" s="77">
        <v>6.14</v>
      </c>
      <c r="H8717" s="77">
        <v>6670</v>
      </c>
      <c r="I8717" s="77">
        <v>60.125999999999998</v>
      </c>
      <c r="J8717" s="77" t="s">
        <v>75</v>
      </c>
      <c r="K8717" s="77">
        <v>47.54</v>
      </c>
      <c r="L8717" s="77">
        <v>47.100250000000003</v>
      </c>
      <c r="M8717" s="77">
        <v>-0.19161257105854981</v>
      </c>
      <c r="N8717" s="77">
        <v>47.102840000000008</v>
      </c>
      <c r="O8717" s="77">
        <v>-0.19710064191462059</v>
      </c>
      <c r="P8717" s="77">
        <v>228714</v>
      </c>
      <c r="Q8717" s="77">
        <v>677206</v>
      </c>
      <c r="R8717" s="77">
        <v>0.34</v>
      </c>
      <c r="S8717" s="77">
        <v>44.971999999999987</v>
      </c>
      <c r="T8717" s="77">
        <v>7.7040000000000006</v>
      </c>
      <c r="U8717" s="77">
        <v>23.308</v>
      </c>
      <c r="V8717" s="77">
        <v>2.3451350191686879</v>
      </c>
      <c r="AC8717" s="77">
        <v>48.42</v>
      </c>
      <c r="AD8717" s="77">
        <v>46.73</v>
      </c>
      <c r="AH8717" s="77">
        <f>IF(AND(M8717&lt;Variables!$G$6,M8717&gt;Variables!$G$5),0,1)</f>
        <v>1</v>
      </c>
      <c r="AI8717" s="77">
        <f t="shared" si="274"/>
        <v>1</v>
      </c>
      <c r="AJ8717" s="77">
        <f>IF(I8717&gt;Variables!$G$7,0,1)</f>
        <v>0</v>
      </c>
      <c r="AK8717" s="77">
        <f>IF(F8717&gt;Variables!$G$8,0,1)</f>
        <v>1</v>
      </c>
      <c r="AL8717" s="77">
        <f>IF(G8717&gt;Variables!$G$9,0,1)</f>
        <v>1</v>
      </c>
      <c r="AM8717" s="77">
        <f>IF(AND(K8717&gt;Variables!$G$10,K8717&lt;Variables!$G$11),0,1)</f>
        <v>1</v>
      </c>
      <c r="AN8717" s="77">
        <f>IF(H8717&lt;Variables!$G$13,1,0)</f>
        <v>0</v>
      </c>
      <c r="AO8717" s="77">
        <f>IF(R8717&lt;Variables!$G$12,0,1)</f>
        <v>0</v>
      </c>
      <c r="AP8717" s="78">
        <f t="shared" si="275"/>
        <v>1</v>
      </c>
      <c r="AQ8717" s="77">
        <f>IF(V8717&lt;Variables!$G$15,1,0)</f>
        <v>1</v>
      </c>
      <c r="AR8717" s="77">
        <v>1</v>
      </c>
      <c r="AS8717" s="77">
        <v>0</v>
      </c>
      <c r="AT8717" s="77">
        <v>0</v>
      </c>
      <c r="AU8717" s="77">
        <v>0</v>
      </c>
      <c r="BA8717" s="77">
        <v>1.1000000000000001</v>
      </c>
    </row>
    <row r="8718" spans="3:53" x14ac:dyDescent="0.25">
      <c r="C8718" s="77" t="s">
        <v>883</v>
      </c>
      <c r="D8718" s="77" t="s">
        <v>137</v>
      </c>
      <c r="E8718" s="77">
        <v>135.43</v>
      </c>
      <c r="F8718" s="77">
        <v>6.92</v>
      </c>
      <c r="G8718" s="77">
        <v>5.01</v>
      </c>
      <c r="H8718" s="77">
        <v>6180</v>
      </c>
      <c r="I8718" s="77">
        <v>-11.167</v>
      </c>
      <c r="J8718" s="77" t="s">
        <v>75</v>
      </c>
      <c r="K8718" s="77">
        <v>46.78</v>
      </c>
      <c r="L8718" s="77">
        <v>135.46558823529409</v>
      </c>
      <c r="M8718" s="77">
        <v>-0.28463925068879381</v>
      </c>
      <c r="N8718" s="77">
        <v>135.0994023809524</v>
      </c>
      <c r="O8718" s="77">
        <v>-1.4361559422480959E-2</v>
      </c>
      <c r="P8718" s="77">
        <v>223928</v>
      </c>
      <c r="Q8718" s="77">
        <v>710548</v>
      </c>
      <c r="R8718" s="77">
        <v>0.32</v>
      </c>
      <c r="S8718" s="77">
        <v>44.971999999999987</v>
      </c>
      <c r="T8718" s="77">
        <v>7.7040000000000006</v>
      </c>
      <c r="U8718" s="77">
        <v>23.308</v>
      </c>
      <c r="V8718" s="77">
        <v>2.3383944576556228</v>
      </c>
      <c r="AC8718" s="77">
        <v>136.58359999999999</v>
      </c>
      <c r="AD8718" s="77">
        <v>134.11000000000001</v>
      </c>
      <c r="AH8718" s="77">
        <f>IF(AND(M8718&lt;Variables!$G$6,M8718&gt;Variables!$G$5),0,1)</f>
        <v>1</v>
      </c>
      <c r="AI8718" s="77">
        <f t="shared" si="274"/>
        <v>0</v>
      </c>
      <c r="AJ8718" s="77">
        <f>IF(I8718&gt;Variables!$G$7,0,1)</f>
        <v>1</v>
      </c>
      <c r="AK8718" s="77">
        <f>IF(F8718&gt;Variables!$G$8,0,1)</f>
        <v>1</v>
      </c>
      <c r="AL8718" s="77">
        <f>IF(G8718&gt;Variables!$G$9,0,1)</f>
        <v>1</v>
      </c>
      <c r="AM8718" s="77">
        <f>IF(AND(K8718&gt;Variables!$G$10,K8718&lt;Variables!$G$11),0,1)</f>
        <v>1</v>
      </c>
      <c r="AN8718" s="77">
        <f>IF(H8718&lt;Variables!$G$13,1,0)</f>
        <v>0</v>
      </c>
      <c r="AO8718" s="77">
        <f>IF(R8718&lt;Variables!$G$12,0,1)</f>
        <v>0</v>
      </c>
      <c r="AP8718" s="78">
        <f t="shared" si="275"/>
        <v>1</v>
      </c>
      <c r="AQ8718" s="77">
        <f>IF(V8718&lt;Variables!$G$15,1,0)</f>
        <v>1</v>
      </c>
      <c r="AR8718" s="77">
        <v>0</v>
      </c>
      <c r="AS8718" s="77">
        <v>1</v>
      </c>
      <c r="AT8718" s="77">
        <v>0</v>
      </c>
      <c r="AU8718" s="77">
        <v>0</v>
      </c>
      <c r="BA8718" s="77">
        <v>0.44</v>
      </c>
    </row>
    <row r="8719" spans="3:53" x14ac:dyDescent="0.25">
      <c r="C8719" s="77" t="s">
        <v>883</v>
      </c>
      <c r="D8719" s="77" t="s">
        <v>630</v>
      </c>
      <c r="E8719" s="77">
        <v>6.76</v>
      </c>
      <c r="F8719" s="77">
        <v>6.5</v>
      </c>
      <c r="G8719" s="77">
        <v>2.9</v>
      </c>
      <c r="H8719" s="77">
        <v>-99999</v>
      </c>
      <c r="I8719" s="77">
        <v>-21.327000000000002</v>
      </c>
      <c r="J8719" s="77" t="s">
        <v>75</v>
      </c>
      <c r="K8719" s="77">
        <v>66.53</v>
      </c>
      <c r="L8719" s="77">
        <v>6.758</v>
      </c>
      <c r="M8719" s="77">
        <v>-0.1183782184078131</v>
      </c>
      <c r="N8719" s="77">
        <v>6.7719999999999994</v>
      </c>
      <c r="O8719" s="77">
        <v>-0.32486709982279027</v>
      </c>
      <c r="P8719" s="77">
        <v>25664</v>
      </c>
      <c r="Q8719" s="77">
        <v>21578</v>
      </c>
      <c r="R8719" s="77">
        <v>1.19</v>
      </c>
      <c r="S8719" s="77">
        <v>44.971999999999987</v>
      </c>
      <c r="T8719" s="77">
        <v>7.7040000000000006</v>
      </c>
      <c r="U8719" s="77">
        <v>23.308</v>
      </c>
      <c r="V8719" s="77">
        <v>2.546979848831016</v>
      </c>
      <c r="AC8719" s="77">
        <v>6.8</v>
      </c>
      <c r="AD8719" s="77">
        <v>6.66</v>
      </c>
      <c r="AH8719" s="77">
        <f>IF(AND(M8719&lt;Variables!$G$6,M8719&gt;Variables!$G$5),0,1)</f>
        <v>1</v>
      </c>
      <c r="AI8719" s="77">
        <f t="shared" si="274"/>
        <v>1</v>
      </c>
      <c r="AJ8719" s="77">
        <f>IF(I8719&gt;Variables!$G$7,0,1)</f>
        <v>1</v>
      </c>
      <c r="AK8719" s="77">
        <f>IF(F8719&gt;Variables!$G$8,0,1)</f>
        <v>1</v>
      </c>
      <c r="AL8719" s="77">
        <f>IF(G8719&gt;Variables!$G$9,0,1)</f>
        <v>1</v>
      </c>
      <c r="AM8719" s="77">
        <f>IF(AND(K8719&gt;Variables!$G$10,K8719&lt;Variables!$G$11),0,1)</f>
        <v>0</v>
      </c>
      <c r="AN8719" s="77">
        <f>IF(H8719&lt;Variables!$G$13,1,0)</f>
        <v>1</v>
      </c>
      <c r="AO8719" s="77">
        <f>IF(R8719&lt;Variables!$G$12,0,1)</f>
        <v>0</v>
      </c>
      <c r="AP8719" s="78">
        <f t="shared" si="275"/>
        <v>1</v>
      </c>
      <c r="AQ8719" s="77">
        <f>IF(V8719&lt;Variables!$G$15,1,0)</f>
        <v>1</v>
      </c>
      <c r="AR8719" s="77">
        <v>0</v>
      </c>
      <c r="AS8719" s="77">
        <v>0</v>
      </c>
      <c r="AT8719" s="77">
        <v>0</v>
      </c>
      <c r="AU8719" s="77">
        <v>0</v>
      </c>
      <c r="BA8719" s="77">
        <v>0</v>
      </c>
    </row>
    <row r="8720" spans="3:53" x14ac:dyDescent="0.25">
      <c r="C8720" s="77" t="s">
        <v>883</v>
      </c>
      <c r="D8720" s="77" t="s">
        <v>718</v>
      </c>
      <c r="E8720" s="77">
        <v>24.69</v>
      </c>
      <c r="F8720" s="77">
        <v>96.9</v>
      </c>
      <c r="G8720" s="77">
        <v>22.52</v>
      </c>
      <c r="H8720" s="77">
        <v>1570</v>
      </c>
      <c r="I8720" s="77">
        <v>-7.5999999999999998E-2</v>
      </c>
      <c r="J8720" s="77" t="s">
        <v>74</v>
      </c>
      <c r="K8720" s="77">
        <v>44.28</v>
      </c>
      <c r="L8720" s="77">
        <v>24.790595</v>
      </c>
      <c r="M8720" s="77">
        <v>-0.36544100696253551</v>
      </c>
      <c r="N8720" s="77">
        <v>25.390428</v>
      </c>
      <c r="O8720" s="77">
        <v>-2.7192452210730642</v>
      </c>
      <c r="P8720" s="77">
        <v>45759000</v>
      </c>
      <c r="Q8720" s="77">
        <v>302659</v>
      </c>
      <c r="R8720" s="77">
        <v>151.19</v>
      </c>
      <c r="S8720" s="77">
        <v>44.971999999999987</v>
      </c>
      <c r="T8720" s="77">
        <v>7.7040000000000006</v>
      </c>
      <c r="U8720" s="77">
        <v>23.308</v>
      </c>
      <c r="V8720" s="77">
        <v>2.3112054146282488</v>
      </c>
      <c r="AC8720" s="77">
        <v>31.09</v>
      </c>
      <c r="AD8720" s="77">
        <v>23.81</v>
      </c>
      <c r="AH8720" s="77">
        <f>IF(AND(M8720&lt;Variables!$G$6,M8720&gt;Variables!$G$5),0,1)</f>
        <v>1</v>
      </c>
      <c r="AI8720" s="77">
        <f t="shared" si="274"/>
        <v>1</v>
      </c>
      <c r="AJ8720" s="77">
        <f>IF(I8720&gt;Variables!$G$7,0,1)</f>
        <v>1</v>
      </c>
      <c r="AK8720" s="77">
        <f>IF(F8720&gt;Variables!$G$8,0,1)</f>
        <v>0</v>
      </c>
      <c r="AL8720" s="77">
        <f>IF(G8720&gt;Variables!$G$9,0,1)</f>
        <v>0</v>
      </c>
      <c r="AM8720" s="77">
        <f>IF(AND(K8720&gt;Variables!$G$10,K8720&lt;Variables!$G$11),0,1)</f>
        <v>1</v>
      </c>
      <c r="AN8720" s="77">
        <f>IF(H8720&lt;Variables!$G$13,1,0)</f>
        <v>0</v>
      </c>
      <c r="AO8720" s="77">
        <f>IF(R8720&lt;Variables!$G$12,0,1)</f>
        <v>1</v>
      </c>
      <c r="AP8720" s="78">
        <f t="shared" si="275"/>
        <v>0</v>
      </c>
      <c r="AQ8720" s="77">
        <f>IF(V8720&lt;Variables!$G$15,1,0)</f>
        <v>1</v>
      </c>
      <c r="AR8720" s="77">
        <v>1</v>
      </c>
      <c r="AS8720" s="77">
        <v>0</v>
      </c>
      <c r="AT8720" s="77">
        <v>0</v>
      </c>
      <c r="AU8720" s="77">
        <v>0</v>
      </c>
      <c r="BA8720" s="77">
        <v>2</v>
      </c>
    </row>
    <row r="8721" spans="3:53" x14ac:dyDescent="0.25">
      <c r="C8721" s="77" t="s">
        <v>883</v>
      </c>
      <c r="D8721" s="77" t="s">
        <v>719</v>
      </c>
      <c r="E8721" s="77">
        <v>2.08</v>
      </c>
      <c r="F8721" s="77">
        <v>42.07</v>
      </c>
      <c r="G8721" s="77">
        <v>-6.76</v>
      </c>
      <c r="H8721" s="77">
        <v>82.6</v>
      </c>
      <c r="I8721" s="77">
        <v>-57.682000000000002</v>
      </c>
      <c r="J8721" s="77" t="s">
        <v>74</v>
      </c>
      <c r="K8721" s="77">
        <v>42.56</v>
      </c>
      <c r="L8721" s="77">
        <v>2.0843699999999998</v>
      </c>
      <c r="M8721" s="77">
        <v>-0.68941694612762783</v>
      </c>
      <c r="N8721" s="77">
        <v>2.1202359999999998</v>
      </c>
      <c r="O8721" s="77">
        <v>-2.3693588826904151</v>
      </c>
      <c r="P8721" s="77">
        <v>214220000</v>
      </c>
      <c r="Q8721" s="77">
        <v>4600000</v>
      </c>
      <c r="R8721" s="77">
        <v>46.57</v>
      </c>
      <c r="S8721" s="77">
        <v>44.971999999999987</v>
      </c>
      <c r="T8721" s="77">
        <v>7.7040000000000006</v>
      </c>
      <c r="U8721" s="77">
        <v>23.308</v>
      </c>
      <c r="V8721" s="77">
        <v>2.2930331317146191</v>
      </c>
      <c r="AC8721" s="77">
        <v>2.37</v>
      </c>
      <c r="AD8721" s="77">
        <v>1.88</v>
      </c>
      <c r="AH8721" s="77">
        <f>IF(AND(M8721&lt;Variables!$G$6,M8721&gt;Variables!$G$5),0,1)</f>
        <v>1</v>
      </c>
      <c r="AI8721" s="77">
        <f t="shared" si="274"/>
        <v>1</v>
      </c>
      <c r="AJ8721" s="77">
        <f>IF(I8721&gt;Variables!$G$7,0,1)</f>
        <v>1</v>
      </c>
      <c r="AK8721" s="77">
        <f>IF(F8721&gt;Variables!$G$8,0,1)</f>
        <v>0</v>
      </c>
      <c r="AL8721" s="77">
        <f>IF(G8721&gt;Variables!$G$9,0,1)</f>
        <v>1</v>
      </c>
      <c r="AM8721" s="77">
        <f>IF(AND(K8721&gt;Variables!$G$10,K8721&lt;Variables!$G$11),0,1)</f>
        <v>1</v>
      </c>
      <c r="AN8721" s="77">
        <f>IF(H8721&lt;Variables!$G$13,1,0)</f>
        <v>1</v>
      </c>
      <c r="AO8721" s="77">
        <f>IF(R8721&lt;Variables!$G$12,0,1)</f>
        <v>1</v>
      </c>
      <c r="AP8721" s="78">
        <f t="shared" si="275"/>
        <v>0</v>
      </c>
      <c r="AQ8721" s="77">
        <f>IF(V8721&lt;Variables!$G$15,1,0)</f>
        <v>1</v>
      </c>
      <c r="AR8721" s="77">
        <v>0</v>
      </c>
      <c r="AS8721" s="77">
        <v>0</v>
      </c>
      <c r="AT8721" s="77">
        <v>1</v>
      </c>
      <c r="AU8721" s="77">
        <v>0</v>
      </c>
      <c r="BA8721" s="77">
        <v>-2.25</v>
      </c>
    </row>
    <row r="8722" spans="3:53" x14ac:dyDescent="0.25">
      <c r="C8722" s="77" t="s">
        <v>883</v>
      </c>
      <c r="D8722" s="77" t="s">
        <v>745</v>
      </c>
      <c r="E8722" s="77">
        <v>1.89</v>
      </c>
      <c r="F8722" s="77">
        <v>29.33</v>
      </c>
      <c r="G8722" s="77">
        <v>22.08</v>
      </c>
      <c r="H8722" s="77">
        <v>65.010000000000005</v>
      </c>
      <c r="I8722" s="77">
        <v>-45.825000000000003</v>
      </c>
      <c r="J8722" s="77" t="s">
        <v>74</v>
      </c>
      <c r="K8722" s="77">
        <v>55.38</v>
      </c>
      <c r="L8722" s="77">
        <v>1.8730199999999999</v>
      </c>
      <c r="M8722" s="77">
        <v>0.37266019583346599</v>
      </c>
      <c r="N8722" s="77">
        <v>1.82568</v>
      </c>
      <c r="O8722" s="77">
        <v>2.975329740151623</v>
      </c>
      <c r="P8722" s="77">
        <v>4260000</v>
      </c>
      <c r="Q8722" s="77">
        <v>486440</v>
      </c>
      <c r="R8722" s="77">
        <v>8.76</v>
      </c>
      <c r="S8722" s="77">
        <v>44.971999999999987</v>
      </c>
      <c r="T8722" s="77">
        <v>7.7040000000000006</v>
      </c>
      <c r="U8722" s="77">
        <v>23.308</v>
      </c>
      <c r="V8722" s="77">
        <v>2.4072574494751788</v>
      </c>
      <c r="AC8722" s="77">
        <v>2.86</v>
      </c>
      <c r="AD8722" s="77">
        <v>1.81</v>
      </c>
      <c r="AH8722" s="77">
        <f>IF(AND(M8722&lt;Variables!$G$6,M8722&gt;Variables!$G$5),0,1)</f>
        <v>1</v>
      </c>
      <c r="AI8722" s="77">
        <f t="shared" si="274"/>
        <v>0</v>
      </c>
      <c r="AJ8722" s="77">
        <f>IF(I8722&gt;Variables!$G$7,0,1)</f>
        <v>1</v>
      </c>
      <c r="AK8722" s="77">
        <f>IF(F8722&gt;Variables!$G$8,0,1)</f>
        <v>0</v>
      </c>
      <c r="AL8722" s="77">
        <f>IF(G8722&gt;Variables!$G$9,0,1)</f>
        <v>0</v>
      </c>
      <c r="AM8722" s="77">
        <f>IF(AND(K8722&gt;Variables!$G$10,K8722&lt;Variables!$G$11),0,1)</f>
        <v>1</v>
      </c>
      <c r="AN8722" s="77">
        <f>IF(H8722&lt;Variables!$G$13,1,0)</f>
        <v>1</v>
      </c>
      <c r="AO8722" s="77">
        <f>IF(R8722&lt;Variables!$G$12,0,1)</f>
        <v>1</v>
      </c>
      <c r="AP8722" s="78">
        <f t="shared" si="275"/>
        <v>0</v>
      </c>
      <c r="AQ8722" s="77">
        <f>IF(V8722&lt;Variables!$G$15,1,0)</f>
        <v>1</v>
      </c>
      <c r="AR8722" s="77">
        <v>0</v>
      </c>
      <c r="AS8722" s="77">
        <v>0</v>
      </c>
      <c r="AT8722" s="77">
        <v>1</v>
      </c>
      <c r="AU8722" s="77">
        <v>0</v>
      </c>
      <c r="BA8722" s="77">
        <v>-2.25</v>
      </c>
    </row>
    <row r="8723" spans="3:53" x14ac:dyDescent="0.25">
      <c r="C8723" s="77" t="s">
        <v>883</v>
      </c>
      <c r="D8723" s="77" t="s">
        <v>733</v>
      </c>
      <c r="E8723" s="77">
        <v>1.44</v>
      </c>
      <c r="F8723" s="77">
        <v>26.75</v>
      </c>
      <c r="G8723" s="77">
        <v>18.600000000000001</v>
      </c>
      <c r="H8723" s="77">
        <v>100.35</v>
      </c>
      <c r="I8723" s="77">
        <v>-17.763000000000002</v>
      </c>
      <c r="J8723" s="77" t="s">
        <v>74</v>
      </c>
      <c r="K8723" s="77">
        <v>55.25</v>
      </c>
      <c r="L8723" s="77">
        <v>1.4279999999999999</v>
      </c>
      <c r="M8723" s="77">
        <v>0.4901960784313808</v>
      </c>
      <c r="N8723" s="77">
        <v>1.406906</v>
      </c>
      <c r="O8723" s="77">
        <v>1.996864040667967</v>
      </c>
      <c r="P8723" s="77">
        <v>16320000</v>
      </c>
      <c r="Q8723" s="77">
        <v>1740000</v>
      </c>
      <c r="R8723" s="77">
        <v>9.3800000000000008</v>
      </c>
      <c r="S8723" s="77">
        <v>44.971999999999987</v>
      </c>
      <c r="T8723" s="77">
        <v>7.7040000000000006</v>
      </c>
      <c r="U8723" s="77">
        <v>23.308</v>
      </c>
      <c r="V8723" s="77">
        <v>2.4012125490196068</v>
      </c>
      <c r="AC8723" s="77">
        <v>1.4529000000000001</v>
      </c>
      <c r="AD8723" s="77">
        <v>1.31</v>
      </c>
      <c r="AH8723" s="77">
        <f>IF(AND(M8723&lt;Variables!$G$6,M8723&gt;Variables!$G$5),0,1)</f>
        <v>1</v>
      </c>
      <c r="AI8723" s="77">
        <f t="shared" si="274"/>
        <v>0</v>
      </c>
      <c r="AJ8723" s="77">
        <f>IF(I8723&gt;Variables!$G$7,0,1)</f>
        <v>1</v>
      </c>
      <c r="AK8723" s="77">
        <f>IF(F8723&gt;Variables!$G$8,0,1)</f>
        <v>0</v>
      </c>
      <c r="AL8723" s="77">
        <f>IF(G8723&gt;Variables!$G$9,0,1)</f>
        <v>0</v>
      </c>
      <c r="AM8723" s="77">
        <f>IF(AND(K8723&gt;Variables!$G$10,K8723&lt;Variables!$G$11),0,1)</f>
        <v>1</v>
      </c>
      <c r="AN8723" s="77">
        <f>IF(H8723&lt;Variables!$G$13,1,0)</f>
        <v>1</v>
      </c>
      <c r="AO8723" s="77">
        <f>IF(R8723&lt;Variables!$G$12,0,1)</f>
        <v>1</v>
      </c>
      <c r="AP8723" s="78">
        <f t="shared" si="275"/>
        <v>0</v>
      </c>
      <c r="AQ8723" s="77">
        <f>IF(V8723&lt;Variables!$G$15,1,0)</f>
        <v>1</v>
      </c>
      <c r="AR8723" s="77">
        <v>0</v>
      </c>
      <c r="AS8723" s="77">
        <v>0</v>
      </c>
      <c r="AT8723" s="77">
        <v>1</v>
      </c>
      <c r="AU8723" s="77">
        <v>0</v>
      </c>
      <c r="BA8723" s="77">
        <v>-2.25</v>
      </c>
    </row>
    <row r="8724" spans="3:53" x14ac:dyDescent="0.25">
      <c r="C8724" s="77" t="s">
        <v>883</v>
      </c>
      <c r="D8724" s="77" t="s">
        <v>728</v>
      </c>
      <c r="E8724" s="77">
        <v>43.67</v>
      </c>
      <c r="F8724" s="77">
        <v>13.54</v>
      </c>
      <c r="G8724" s="77">
        <v>12.97</v>
      </c>
      <c r="H8724" s="77">
        <v>67630</v>
      </c>
      <c r="I8724" s="77">
        <v>-24.986999999999998</v>
      </c>
      <c r="J8724" s="77" t="s">
        <v>74</v>
      </c>
      <c r="K8724" s="77">
        <v>53.68</v>
      </c>
      <c r="L8724" s="77">
        <v>43.550064999999996</v>
      </c>
      <c r="M8724" s="77">
        <v>-2.311133175117978E-2</v>
      </c>
      <c r="N8724" s="77">
        <v>42.976149999999997</v>
      </c>
      <c r="O8724" s="77">
        <v>1.312006775851245</v>
      </c>
      <c r="P8724" s="77">
        <v>6105000</v>
      </c>
      <c r="Q8724" s="77">
        <v>4417000</v>
      </c>
      <c r="R8724" s="77">
        <v>1.38</v>
      </c>
      <c r="S8724" s="77">
        <v>44.971999999999987</v>
      </c>
      <c r="T8724" s="77">
        <v>7.7040000000000006</v>
      </c>
      <c r="U8724" s="77">
        <v>23.308</v>
      </c>
      <c r="V8724" s="77">
        <v>2.4059713181615692</v>
      </c>
      <c r="AC8724" s="77">
        <v>43.959699999999998</v>
      </c>
      <c r="AD8724" s="77">
        <v>41.58</v>
      </c>
      <c r="AH8724" s="77">
        <f>IF(AND(M8724&lt;Variables!$G$6,M8724&gt;Variables!$G$5),0,1)</f>
        <v>1</v>
      </c>
      <c r="AI8724" s="77">
        <f t="shared" si="274"/>
        <v>0</v>
      </c>
      <c r="AJ8724" s="77">
        <f>IF(I8724&gt;Variables!$G$7,0,1)</f>
        <v>1</v>
      </c>
      <c r="AK8724" s="77">
        <f>IF(F8724&gt;Variables!$G$8,0,1)</f>
        <v>0</v>
      </c>
      <c r="AL8724" s="77">
        <f>IF(G8724&gt;Variables!$G$9,0,1)</f>
        <v>0</v>
      </c>
      <c r="AM8724" s="77">
        <f>IF(AND(K8724&gt;Variables!$G$10,K8724&lt;Variables!$G$11),0,1)</f>
        <v>1</v>
      </c>
      <c r="AN8724" s="77">
        <f>IF(H8724&lt;Variables!$G$13,1,0)</f>
        <v>0</v>
      </c>
      <c r="AO8724" s="77">
        <f>IF(R8724&lt;Variables!$G$12,0,1)</f>
        <v>0</v>
      </c>
      <c r="AP8724" s="78">
        <f t="shared" si="275"/>
        <v>0</v>
      </c>
      <c r="AQ8724" s="77">
        <f>IF(V8724&lt;Variables!$G$15,1,0)</f>
        <v>1</v>
      </c>
      <c r="AR8724" s="77">
        <v>0</v>
      </c>
      <c r="AS8724" s="77">
        <v>0</v>
      </c>
      <c r="AT8724" s="77">
        <v>1</v>
      </c>
      <c r="AU8724" s="77">
        <v>0</v>
      </c>
      <c r="BA8724" s="77">
        <v>-1.95</v>
      </c>
    </row>
    <row r="8725" spans="3:53" x14ac:dyDescent="0.25">
      <c r="C8725" s="77" t="s">
        <v>883</v>
      </c>
      <c r="D8725" s="77" t="s">
        <v>123</v>
      </c>
      <c r="E8725" s="77">
        <v>14.39</v>
      </c>
      <c r="F8725" s="77">
        <v>12.22</v>
      </c>
      <c r="G8725" s="77">
        <v>13.3</v>
      </c>
      <c r="H8725" s="77">
        <v>5550</v>
      </c>
      <c r="I8725" s="77">
        <v>356.21300000000002</v>
      </c>
      <c r="J8725" s="77" t="s">
        <v>74</v>
      </c>
      <c r="K8725" s="77">
        <v>74.78</v>
      </c>
      <c r="L8725" s="77">
        <v>14.01356</v>
      </c>
      <c r="M8725" s="77">
        <v>2.757614767410983</v>
      </c>
      <c r="N8725" s="77">
        <v>13.62768</v>
      </c>
      <c r="O8725" s="77">
        <v>5.6672889295903666</v>
      </c>
      <c r="P8725" s="77">
        <v>35207000</v>
      </c>
      <c r="Q8725" s="77">
        <v>56006000</v>
      </c>
      <c r="R8725" s="77">
        <v>0.63</v>
      </c>
      <c r="S8725" s="77">
        <v>44.971999999999987</v>
      </c>
      <c r="T8725" s="77">
        <v>7.7040000000000006</v>
      </c>
      <c r="U8725" s="77">
        <v>23.308</v>
      </c>
      <c r="V8725" s="77">
        <v>2.3546751079588639</v>
      </c>
      <c r="AC8725" s="77">
        <v>14.44</v>
      </c>
      <c r="AD8725" s="77">
        <v>13</v>
      </c>
      <c r="AH8725" s="77">
        <f>IF(AND(M8725&lt;Variables!$G$6,M8725&gt;Variables!$G$5),0,1)</f>
        <v>1</v>
      </c>
      <c r="AI8725" s="77">
        <f t="shared" si="274"/>
        <v>0</v>
      </c>
      <c r="AJ8725" s="77">
        <f>IF(I8725&gt;Variables!$G$7,0,1)</f>
        <v>0</v>
      </c>
      <c r="AK8725" s="77">
        <f>IF(F8725&gt;Variables!$G$8,0,1)</f>
        <v>0</v>
      </c>
      <c r="AL8725" s="77">
        <f>IF(G8725&gt;Variables!$G$9,0,1)</f>
        <v>0</v>
      </c>
      <c r="AM8725" s="77">
        <f>IF(AND(K8725&gt;Variables!$G$10,K8725&lt;Variables!$G$11),0,1)</f>
        <v>1</v>
      </c>
      <c r="AN8725" s="77">
        <f>IF(H8725&lt;Variables!$G$13,1,0)</f>
        <v>0</v>
      </c>
      <c r="AO8725" s="77">
        <f>IF(R8725&lt;Variables!$G$12,0,1)</f>
        <v>0</v>
      </c>
      <c r="AP8725" s="78">
        <f t="shared" si="275"/>
        <v>0</v>
      </c>
      <c r="AQ8725" s="77">
        <f>IF(V8725&lt;Variables!$G$15,1,0)</f>
        <v>1</v>
      </c>
      <c r="AR8725" s="77">
        <v>0</v>
      </c>
      <c r="AS8725" s="77">
        <v>0</v>
      </c>
      <c r="AT8725" s="77">
        <v>1</v>
      </c>
      <c r="AU8725" s="77">
        <v>0</v>
      </c>
      <c r="BA8725" s="77">
        <v>-2.25</v>
      </c>
    </row>
    <row r="8726" spans="3:53" x14ac:dyDescent="0.25">
      <c r="C8726" s="77" t="s">
        <v>883</v>
      </c>
      <c r="D8726" s="77" t="s">
        <v>720</v>
      </c>
      <c r="E8726" s="77">
        <v>54.37</v>
      </c>
      <c r="F8726" s="77">
        <v>10.75</v>
      </c>
      <c r="G8726" s="77">
        <v>10.08</v>
      </c>
      <c r="H8726" s="77">
        <v>2050</v>
      </c>
      <c r="I8726" s="77">
        <v>12.295</v>
      </c>
      <c r="J8726" s="77" t="s">
        <v>74</v>
      </c>
      <c r="K8726" s="77">
        <v>53.79</v>
      </c>
      <c r="L8726" s="77">
        <v>54.174014999999997</v>
      </c>
      <c r="M8726" s="77">
        <v>5.7195317718284587E-2</v>
      </c>
      <c r="N8726" s="77">
        <v>54.046405999999998</v>
      </c>
      <c r="O8726" s="77">
        <v>0.29344041859138759</v>
      </c>
      <c r="P8726" s="77">
        <v>686763</v>
      </c>
      <c r="Q8726" s="77">
        <v>320570</v>
      </c>
      <c r="R8726" s="77">
        <v>2.14</v>
      </c>
      <c r="S8726" s="77">
        <v>44.971999999999987</v>
      </c>
      <c r="T8726" s="77">
        <v>7.7040000000000006</v>
      </c>
      <c r="U8726" s="77">
        <v>23.308</v>
      </c>
      <c r="V8726" s="77">
        <v>2.4041512892453332</v>
      </c>
      <c r="AC8726" s="77">
        <v>54.33</v>
      </c>
      <c r="AD8726" s="77">
        <v>52.91</v>
      </c>
      <c r="AH8726" s="77">
        <f>IF(AND(M8726&lt;Variables!$G$6,M8726&gt;Variables!$G$5),0,1)</f>
        <v>1</v>
      </c>
      <c r="AI8726" s="77">
        <f t="shared" si="274"/>
        <v>0</v>
      </c>
      <c r="AJ8726" s="77">
        <f>IF(I8726&gt;Variables!$G$7,0,1)</f>
        <v>1</v>
      </c>
      <c r="AK8726" s="77">
        <f>IF(F8726&gt;Variables!$G$8,0,1)</f>
        <v>0</v>
      </c>
      <c r="AL8726" s="77">
        <f>IF(G8726&gt;Variables!$G$9,0,1)</f>
        <v>1</v>
      </c>
      <c r="AM8726" s="77">
        <f>IF(AND(K8726&gt;Variables!$G$10,K8726&lt;Variables!$G$11),0,1)</f>
        <v>1</v>
      </c>
      <c r="AN8726" s="77">
        <f>IF(H8726&lt;Variables!$G$13,1,0)</f>
        <v>0</v>
      </c>
      <c r="AO8726" s="77">
        <f>IF(R8726&lt;Variables!$G$12,0,1)</f>
        <v>0</v>
      </c>
      <c r="AP8726" s="78">
        <f t="shared" si="275"/>
        <v>0</v>
      </c>
      <c r="AQ8726" s="77">
        <f>IF(V8726&lt;Variables!$G$15,1,0)</f>
        <v>1</v>
      </c>
      <c r="AR8726" s="77">
        <v>0</v>
      </c>
      <c r="AS8726" s="77">
        <v>0</v>
      </c>
      <c r="AT8726" s="77">
        <v>0</v>
      </c>
      <c r="AU8726" s="77">
        <v>1</v>
      </c>
      <c r="BA8726" s="77">
        <v>-1.17</v>
      </c>
    </row>
    <row r="8727" spans="3:53" x14ac:dyDescent="0.25">
      <c r="C8727" s="77" t="s">
        <v>883</v>
      </c>
      <c r="D8727" s="77" t="s">
        <v>174</v>
      </c>
      <c r="E8727" s="77">
        <v>29.42</v>
      </c>
      <c r="F8727" s="77">
        <v>8.0299999999999994</v>
      </c>
      <c r="G8727" s="77">
        <v>7.24</v>
      </c>
      <c r="H8727" s="77">
        <v>2440</v>
      </c>
      <c r="I8727" s="77">
        <v>418.17399999999998</v>
      </c>
      <c r="J8727" s="77" t="s">
        <v>74</v>
      </c>
      <c r="K8727" s="77">
        <v>43.78</v>
      </c>
      <c r="L8727" s="77">
        <v>29.76315</v>
      </c>
      <c r="M8727" s="77">
        <v>-1.4553231092811241</v>
      </c>
      <c r="N8727" s="77">
        <v>29.595228571428571</v>
      </c>
      <c r="O8727" s="77">
        <v>-0.89618693360801538</v>
      </c>
      <c r="P8727" s="77">
        <v>216599</v>
      </c>
      <c r="Q8727" s="77">
        <v>609587</v>
      </c>
      <c r="R8727" s="77">
        <v>0.36</v>
      </c>
      <c r="S8727" s="77">
        <v>44.971999999999987</v>
      </c>
      <c r="T8727" s="77">
        <v>7.7040000000000006</v>
      </c>
      <c r="U8727" s="77">
        <v>23.308</v>
      </c>
      <c r="V8727" s="77">
        <v>2.314256707912973</v>
      </c>
      <c r="AC8727" s="77">
        <v>29.635000000000002</v>
      </c>
      <c r="AD8727" s="77">
        <v>27.83</v>
      </c>
      <c r="AH8727" s="77">
        <f>IF(AND(M8727&lt;Variables!$G$6,M8727&gt;Variables!$G$5),0,1)</f>
        <v>0</v>
      </c>
      <c r="AI8727" s="77">
        <f t="shared" si="274"/>
        <v>0</v>
      </c>
      <c r="AJ8727" s="77">
        <f>IF(I8727&gt;Variables!$G$7,0,1)</f>
        <v>0</v>
      </c>
      <c r="AK8727" s="77">
        <f>IF(F8727&gt;Variables!$G$8,0,1)</f>
        <v>1</v>
      </c>
      <c r="AL8727" s="77">
        <f>IF(G8727&gt;Variables!$G$9,0,1)</f>
        <v>1</v>
      </c>
      <c r="AM8727" s="77">
        <f>IF(AND(K8727&gt;Variables!$G$10,K8727&lt;Variables!$G$11),0,1)</f>
        <v>1</v>
      </c>
      <c r="AN8727" s="77">
        <f>IF(H8727&lt;Variables!$G$13,1,0)</f>
        <v>0</v>
      </c>
      <c r="AO8727" s="77">
        <f>IF(R8727&lt;Variables!$G$12,0,1)</f>
        <v>0</v>
      </c>
      <c r="AP8727" s="78">
        <f t="shared" si="275"/>
        <v>0</v>
      </c>
      <c r="AQ8727" s="77">
        <f>IF(V8727&lt;Variables!$G$15,1,0)</f>
        <v>1</v>
      </c>
      <c r="AR8727" s="77">
        <v>0</v>
      </c>
      <c r="AS8727" s="77">
        <v>0</v>
      </c>
      <c r="AT8727" s="77">
        <v>1</v>
      </c>
      <c r="AU8727" s="77">
        <v>0</v>
      </c>
      <c r="BA8727" s="77">
        <v>-1.5</v>
      </c>
    </row>
    <row r="8728" spans="3:53" x14ac:dyDescent="0.25">
      <c r="C8728" s="77" t="s">
        <v>883</v>
      </c>
      <c r="D8728" s="77" t="s">
        <v>705</v>
      </c>
      <c r="E8728" s="77">
        <v>673.56</v>
      </c>
      <c r="F8728" s="77">
        <v>7.68</v>
      </c>
      <c r="G8728" s="77">
        <v>3.36</v>
      </c>
      <c r="H8728" s="77">
        <v>6440</v>
      </c>
      <c r="I8728" s="77">
        <v>-23.579000000000001</v>
      </c>
      <c r="J8728" s="77" t="s">
        <v>74</v>
      </c>
      <c r="K8728" s="77">
        <v>44.57</v>
      </c>
      <c r="L8728" s="77">
        <v>672.94047</v>
      </c>
      <c r="M8728" s="77">
        <v>-0.16204553725234899</v>
      </c>
      <c r="N8728" s="77">
        <v>675.66891799999996</v>
      </c>
      <c r="O8728" s="77">
        <v>-0.56520551682383879</v>
      </c>
      <c r="P8728" s="77">
        <v>976157</v>
      </c>
      <c r="Q8728" s="77">
        <v>763734</v>
      </c>
      <c r="R8728" s="77">
        <v>1.28</v>
      </c>
      <c r="S8728" s="77">
        <v>44.971999999999987</v>
      </c>
      <c r="T8728" s="77">
        <v>7.7040000000000006</v>
      </c>
      <c r="U8728" s="77">
        <v>23.308</v>
      </c>
      <c r="V8728" s="77">
        <v>2.3124172117806561</v>
      </c>
      <c r="AC8728" s="77">
        <v>678</v>
      </c>
      <c r="AD8728" s="77">
        <v>650.67049999999995</v>
      </c>
      <c r="AH8728" s="77">
        <f>IF(AND(M8728&lt;Variables!$G$6,M8728&gt;Variables!$G$5),0,1)</f>
        <v>1</v>
      </c>
      <c r="AI8728" s="77">
        <f t="shared" si="274"/>
        <v>1</v>
      </c>
      <c r="AJ8728" s="77">
        <f>IF(I8728&gt;Variables!$G$7,0,1)</f>
        <v>1</v>
      </c>
      <c r="AK8728" s="77">
        <f>IF(F8728&gt;Variables!$G$8,0,1)</f>
        <v>1</v>
      </c>
      <c r="AL8728" s="77">
        <f>IF(G8728&gt;Variables!$G$9,0,1)</f>
        <v>1</v>
      </c>
      <c r="AM8728" s="77">
        <f>IF(AND(K8728&gt;Variables!$G$10,K8728&lt;Variables!$G$11),0,1)</f>
        <v>1</v>
      </c>
      <c r="AN8728" s="77">
        <f>IF(H8728&lt;Variables!$G$13,1,0)</f>
        <v>0</v>
      </c>
      <c r="AO8728" s="77">
        <f>IF(R8728&lt;Variables!$G$12,0,1)</f>
        <v>0</v>
      </c>
      <c r="AP8728" s="78">
        <f t="shared" si="275"/>
        <v>0</v>
      </c>
      <c r="AQ8728" s="77">
        <f>IF(V8728&lt;Variables!$G$15,1,0)</f>
        <v>1</v>
      </c>
      <c r="AR8728" s="77">
        <v>0</v>
      </c>
      <c r="AS8728" s="77">
        <v>0</v>
      </c>
      <c r="AT8728" s="77">
        <v>0</v>
      </c>
      <c r="AU8728" s="77">
        <v>1</v>
      </c>
      <c r="BA8728" s="77">
        <v>-0.28999999999999998</v>
      </c>
    </row>
    <row r="8729" spans="3:53" x14ac:dyDescent="0.25">
      <c r="C8729" s="77" t="s">
        <v>883</v>
      </c>
      <c r="D8729" s="77" t="s">
        <v>551</v>
      </c>
      <c r="E8729" s="77">
        <v>12.73</v>
      </c>
      <c r="F8729" s="77">
        <v>68.47</v>
      </c>
      <c r="G8729" s="77">
        <v>37.14</v>
      </c>
      <c r="H8729" s="77">
        <v>75.75</v>
      </c>
      <c r="I8729" s="77">
        <v>52.277999999999999</v>
      </c>
      <c r="J8729" s="77" t="s">
        <v>75</v>
      </c>
      <c r="K8729" s="77">
        <v>49.56</v>
      </c>
      <c r="L8729" s="77">
        <v>13.167935</v>
      </c>
      <c r="M8729" s="77">
        <v>-2.832144903509954</v>
      </c>
      <c r="N8729" s="77">
        <v>12.403072</v>
      </c>
      <c r="O8729" s="77">
        <v>3.159926831030234</v>
      </c>
      <c r="P8729" s="77">
        <v>180610000</v>
      </c>
      <c r="Q8729" s="77">
        <v>23680000</v>
      </c>
      <c r="R8729" s="77">
        <v>7.63</v>
      </c>
      <c r="S8729" s="77">
        <v>44.971999999999987</v>
      </c>
      <c r="T8729" s="77">
        <v>7.7040000000000006</v>
      </c>
      <c r="U8729" s="77">
        <v>23.308</v>
      </c>
      <c r="V8729" s="77">
        <v>2.4324785043194712</v>
      </c>
      <c r="AC8729" s="77">
        <v>18.82</v>
      </c>
      <c r="AD8729" s="77">
        <v>11.6</v>
      </c>
      <c r="AH8729" s="77">
        <f>IF(AND(M8729&lt;Variables!$G$6,M8729&gt;Variables!$G$5),0,1)</f>
        <v>0</v>
      </c>
      <c r="AI8729" s="77">
        <f t="shared" si="274"/>
        <v>0</v>
      </c>
      <c r="AJ8729" s="77">
        <f>IF(I8729&gt;Variables!$G$7,0,1)</f>
        <v>0</v>
      </c>
      <c r="AK8729" s="77">
        <f>IF(F8729&gt;Variables!$G$8,0,1)</f>
        <v>0</v>
      </c>
      <c r="AL8729" s="77">
        <f>IF(G8729&gt;Variables!$G$9,0,1)</f>
        <v>0</v>
      </c>
      <c r="AM8729" s="77">
        <f>IF(AND(K8729&gt;Variables!$G$10,K8729&lt;Variables!$G$11),0,1)</f>
        <v>1</v>
      </c>
      <c r="AN8729" s="77">
        <f>IF(H8729&lt;Variables!$G$13,1,0)</f>
        <v>1</v>
      </c>
      <c r="AO8729" s="77">
        <f>IF(R8729&lt;Variables!$G$12,0,1)</f>
        <v>1</v>
      </c>
      <c r="AP8729" s="78">
        <f t="shared" si="275"/>
        <v>1</v>
      </c>
      <c r="AQ8729" s="77">
        <f>IF(V8729&lt;Variables!$G$15,1,0)</f>
        <v>1</v>
      </c>
      <c r="AR8729" s="77">
        <v>0</v>
      </c>
      <c r="AS8729" s="77">
        <v>0</v>
      </c>
      <c r="AT8729" s="77">
        <v>0</v>
      </c>
      <c r="AU8729" s="77">
        <v>0</v>
      </c>
      <c r="BA8729" s="77">
        <v>0</v>
      </c>
    </row>
    <row r="8730" spans="3:53" x14ac:dyDescent="0.25">
      <c r="C8730" s="77" t="s">
        <v>883</v>
      </c>
      <c r="D8730" s="77" t="s">
        <v>717</v>
      </c>
      <c r="E8730" s="77">
        <v>5.0599999999999996</v>
      </c>
      <c r="F8730" s="77">
        <v>91.22</v>
      </c>
      <c r="G8730" s="77">
        <v>24.57</v>
      </c>
      <c r="H8730" s="77">
        <v>34.64</v>
      </c>
      <c r="I8730" s="77">
        <v>-8.2590000000000003</v>
      </c>
      <c r="J8730" s="77" t="s">
        <v>75</v>
      </c>
      <c r="K8730" s="77">
        <v>52.08</v>
      </c>
      <c r="L8730" s="77">
        <v>5.2043499999999998</v>
      </c>
      <c r="M8730" s="77">
        <v>-0.42944844216855949</v>
      </c>
      <c r="N8730" s="77">
        <v>5.0175099999999997</v>
      </c>
      <c r="O8730" s="77">
        <v>3.2783193257213381</v>
      </c>
      <c r="P8730" s="77">
        <v>74030000</v>
      </c>
      <c r="Q8730" s="77">
        <v>392060</v>
      </c>
      <c r="R8730" s="77">
        <v>188.82</v>
      </c>
      <c r="S8730" s="77">
        <v>44.971999999999987</v>
      </c>
      <c r="T8730" s="77">
        <v>7.7040000000000006</v>
      </c>
      <c r="U8730" s="77">
        <v>23.308</v>
      </c>
      <c r="V8730" s="77">
        <v>2.402294173466426</v>
      </c>
      <c r="AC8730" s="77">
        <v>8.1999999999999993</v>
      </c>
      <c r="AD8730" s="77">
        <v>4.79</v>
      </c>
      <c r="AH8730" s="77">
        <f>IF(AND(M8730&lt;Variables!$G$6,M8730&gt;Variables!$G$5),0,1)</f>
        <v>1</v>
      </c>
      <c r="AI8730" s="77">
        <f t="shared" si="274"/>
        <v>0</v>
      </c>
      <c r="AJ8730" s="77">
        <f>IF(I8730&gt;Variables!$G$7,0,1)</f>
        <v>1</v>
      </c>
      <c r="AK8730" s="77">
        <f>IF(F8730&gt;Variables!$G$8,0,1)</f>
        <v>0</v>
      </c>
      <c r="AL8730" s="77">
        <f>IF(G8730&gt;Variables!$G$9,0,1)</f>
        <v>0</v>
      </c>
      <c r="AM8730" s="77">
        <f>IF(AND(K8730&gt;Variables!$G$10,K8730&lt;Variables!$G$11),0,1)</f>
        <v>1</v>
      </c>
      <c r="AN8730" s="77">
        <f>IF(H8730&lt;Variables!$G$13,1,0)</f>
        <v>1</v>
      </c>
      <c r="AO8730" s="77">
        <f>IF(R8730&lt;Variables!$G$12,0,1)</f>
        <v>1</v>
      </c>
      <c r="AP8730" s="78">
        <f t="shared" si="275"/>
        <v>1</v>
      </c>
      <c r="AQ8730" s="77">
        <f>IF(V8730&lt;Variables!$G$15,1,0)</f>
        <v>1</v>
      </c>
      <c r="AR8730" s="77">
        <v>1</v>
      </c>
      <c r="AS8730" s="77">
        <v>0</v>
      </c>
      <c r="AT8730" s="77">
        <v>0</v>
      </c>
      <c r="AU8730" s="77">
        <v>0</v>
      </c>
      <c r="BA8730" s="77">
        <v>2</v>
      </c>
    </row>
    <row r="8731" spans="3:53" x14ac:dyDescent="0.25">
      <c r="C8731" s="77" t="s">
        <v>883</v>
      </c>
      <c r="D8731" s="77" t="s">
        <v>540</v>
      </c>
      <c r="E8731" s="77">
        <v>15.88</v>
      </c>
      <c r="F8731" s="77">
        <v>6.83</v>
      </c>
      <c r="G8731" s="77">
        <v>7.69</v>
      </c>
      <c r="H8731" s="77">
        <v>2690</v>
      </c>
      <c r="I8731" s="77">
        <v>0.30299999999999999</v>
      </c>
      <c r="J8731" s="77" t="s">
        <v>74</v>
      </c>
      <c r="K8731" s="77">
        <v>51.44</v>
      </c>
      <c r="L8731" s="77">
        <v>15.9093</v>
      </c>
      <c r="M8731" s="77">
        <v>-0.42930864337209779</v>
      </c>
      <c r="N8731" s="77">
        <v>15.673424000000001</v>
      </c>
      <c r="O8731" s="77">
        <v>1.069172887813145</v>
      </c>
      <c r="P8731" s="77">
        <v>5090000</v>
      </c>
      <c r="Q8731" s="77">
        <v>4308000</v>
      </c>
      <c r="R8731" s="77">
        <v>1.18</v>
      </c>
      <c r="S8731" s="77">
        <v>44.971999999999987</v>
      </c>
      <c r="T8731" s="77">
        <v>7.7040000000000006</v>
      </c>
      <c r="U8731" s="77">
        <v>23.308</v>
      </c>
      <c r="V8731" s="77">
        <v>2.3948657991690392</v>
      </c>
      <c r="AC8731" s="77">
        <v>16.2</v>
      </c>
      <c r="AD8731" s="77">
        <v>15.57</v>
      </c>
      <c r="AH8731" s="77">
        <f>IF(AND(M8731&lt;Variables!$G$6,M8731&gt;Variables!$G$5),0,1)</f>
        <v>1</v>
      </c>
      <c r="AI8731" s="77">
        <f t="shared" si="274"/>
        <v>0</v>
      </c>
      <c r="AJ8731" s="77">
        <f>IF(I8731&gt;Variables!$G$7,0,1)</f>
        <v>1</v>
      </c>
      <c r="AK8731" s="77">
        <f>IF(F8731&gt;Variables!$G$8,0,1)</f>
        <v>1</v>
      </c>
      <c r="AL8731" s="77">
        <f>IF(G8731&gt;Variables!$G$9,0,1)</f>
        <v>1</v>
      </c>
      <c r="AM8731" s="77">
        <f>IF(AND(K8731&gt;Variables!$G$10,K8731&lt;Variables!$G$11),0,1)</f>
        <v>1</v>
      </c>
      <c r="AN8731" s="77">
        <f>IF(H8731&lt;Variables!$G$13,1,0)</f>
        <v>0</v>
      </c>
      <c r="AO8731" s="77">
        <f>IF(R8731&lt;Variables!$G$12,0,1)</f>
        <v>0</v>
      </c>
      <c r="AP8731" s="78">
        <f t="shared" si="275"/>
        <v>0</v>
      </c>
      <c r="AQ8731" s="77">
        <f>IF(V8731&lt;Variables!$G$15,1,0)</f>
        <v>1</v>
      </c>
      <c r="AR8731" s="77">
        <v>1</v>
      </c>
      <c r="AS8731" s="77">
        <v>0</v>
      </c>
      <c r="AT8731" s="77">
        <v>0</v>
      </c>
      <c r="AU8731" s="77">
        <v>0</v>
      </c>
      <c r="BA8731" s="77">
        <v>0.53</v>
      </c>
    </row>
    <row r="8732" spans="3:53" x14ac:dyDescent="0.25">
      <c r="C8732" s="77" t="s">
        <v>883</v>
      </c>
      <c r="D8732" s="77" t="s">
        <v>749</v>
      </c>
      <c r="E8732" s="77">
        <v>3.56</v>
      </c>
      <c r="F8732" s="77">
        <v>11.84</v>
      </c>
      <c r="G8732" s="77">
        <v>10.97</v>
      </c>
      <c r="H8732" s="77">
        <v>-99999</v>
      </c>
      <c r="I8732" s="77">
        <v>-12.634</v>
      </c>
      <c r="J8732" s="77" t="s">
        <v>75</v>
      </c>
      <c r="K8732" s="77">
        <v>58.16</v>
      </c>
      <c r="L8732" s="77">
        <v>3.59</v>
      </c>
      <c r="M8732" s="77">
        <v>0</v>
      </c>
      <c r="N8732" s="77">
        <v>3.6033333333333331</v>
      </c>
      <c r="O8732" s="77">
        <v>-0.37002775208141458</v>
      </c>
      <c r="P8732" s="77">
        <v>21295</v>
      </c>
      <c r="Q8732" s="77">
        <v>9400</v>
      </c>
      <c r="R8732" s="77">
        <v>2.27</v>
      </c>
      <c r="S8732" s="77">
        <v>44.971999999999987</v>
      </c>
      <c r="T8732" s="77">
        <v>7.7040000000000006</v>
      </c>
      <c r="U8732" s="77">
        <v>23.308</v>
      </c>
      <c r="V8732" s="77">
        <v>2.4515376</v>
      </c>
      <c r="AC8732" s="77">
        <v>3.64</v>
      </c>
      <c r="AD8732" s="77">
        <v>3.53</v>
      </c>
      <c r="AH8732" s="77">
        <f>IF(AND(M8732&lt;Variables!$G$6,M8732&gt;Variables!$G$5),0,1)</f>
        <v>1</v>
      </c>
      <c r="AI8732" s="77">
        <f t="shared" si="274"/>
        <v>1</v>
      </c>
      <c r="AJ8732" s="77">
        <f>IF(I8732&gt;Variables!$G$7,0,1)</f>
        <v>1</v>
      </c>
      <c r="AK8732" s="77">
        <f>IF(F8732&gt;Variables!$G$8,0,1)</f>
        <v>0</v>
      </c>
      <c r="AL8732" s="77">
        <f>IF(G8732&gt;Variables!$G$9,0,1)</f>
        <v>0</v>
      </c>
      <c r="AM8732" s="77">
        <f>IF(AND(K8732&gt;Variables!$G$10,K8732&lt;Variables!$G$11),0,1)</f>
        <v>1</v>
      </c>
      <c r="AN8732" s="77">
        <f>IF(H8732&lt;Variables!$G$13,1,0)</f>
        <v>1</v>
      </c>
      <c r="AO8732" s="77">
        <f>IF(R8732&lt;Variables!$G$12,0,1)</f>
        <v>1</v>
      </c>
      <c r="AP8732" s="78">
        <f t="shared" si="275"/>
        <v>1</v>
      </c>
      <c r="AQ8732" s="77">
        <f>IF(V8732&lt;Variables!$G$15,1,0)</f>
        <v>1</v>
      </c>
      <c r="AR8732" s="77">
        <v>1</v>
      </c>
      <c r="AS8732" s="77">
        <v>0</v>
      </c>
      <c r="AT8732" s="77">
        <v>0</v>
      </c>
      <c r="AU8732" s="77">
        <v>0</v>
      </c>
      <c r="BA8732" s="77">
        <v>2</v>
      </c>
    </row>
    <row r="8733" spans="3:53" x14ac:dyDescent="0.25">
      <c r="C8733" s="77" t="s">
        <v>883</v>
      </c>
      <c r="D8733" s="77" t="s">
        <v>678</v>
      </c>
      <c r="E8733" s="77">
        <v>2.2599999999999998</v>
      </c>
      <c r="F8733" s="77">
        <v>13.2</v>
      </c>
      <c r="G8733" s="77">
        <v>7.14</v>
      </c>
      <c r="H8733" s="77">
        <v>-99999</v>
      </c>
      <c r="I8733" s="77">
        <v>-10.984</v>
      </c>
      <c r="J8733" s="77" t="s">
        <v>75</v>
      </c>
      <c r="K8733" s="77">
        <v>53.73</v>
      </c>
      <c r="L8733" s="77">
        <v>2.238</v>
      </c>
      <c r="M8733" s="77">
        <v>0.53619302949061709</v>
      </c>
      <c r="N8733" s="77">
        <v>2.21244</v>
      </c>
      <c r="O8733" s="77">
        <v>1.697673157238144</v>
      </c>
      <c r="P8733" s="77">
        <v>121472</v>
      </c>
      <c r="Q8733" s="77">
        <v>15467</v>
      </c>
      <c r="R8733" s="77">
        <v>7.85</v>
      </c>
      <c r="S8733" s="77">
        <v>44.971999999999987</v>
      </c>
      <c r="T8733" s="77">
        <v>7.7040000000000006</v>
      </c>
      <c r="U8733" s="77">
        <v>23.308</v>
      </c>
      <c r="V8733" s="77">
        <v>2.3859257812332442</v>
      </c>
      <c r="AC8733" s="77">
        <v>2.25</v>
      </c>
      <c r="AD8733" s="77">
        <v>2.10025</v>
      </c>
      <c r="AH8733" s="77">
        <f>IF(AND(M8733&lt;Variables!$G$6,M8733&gt;Variables!$G$5),0,1)</f>
        <v>1</v>
      </c>
      <c r="AI8733" s="77">
        <f t="shared" si="274"/>
        <v>0</v>
      </c>
      <c r="AJ8733" s="77">
        <f>IF(I8733&gt;Variables!$G$7,0,1)</f>
        <v>1</v>
      </c>
      <c r="AK8733" s="77">
        <f>IF(F8733&gt;Variables!$G$8,0,1)</f>
        <v>0</v>
      </c>
      <c r="AL8733" s="77">
        <f>IF(G8733&gt;Variables!$G$9,0,1)</f>
        <v>1</v>
      </c>
      <c r="AM8733" s="77">
        <f>IF(AND(K8733&gt;Variables!$G$10,K8733&lt;Variables!$G$11),0,1)</f>
        <v>1</v>
      </c>
      <c r="AN8733" s="77">
        <f>IF(H8733&lt;Variables!$G$13,1,0)</f>
        <v>1</v>
      </c>
      <c r="AO8733" s="77">
        <f>IF(R8733&lt;Variables!$G$12,0,1)</f>
        <v>1</v>
      </c>
      <c r="AP8733" s="78">
        <f t="shared" si="275"/>
        <v>1</v>
      </c>
      <c r="AQ8733" s="77">
        <f>IF(V8733&lt;Variables!$G$15,1,0)</f>
        <v>1</v>
      </c>
      <c r="AR8733" s="77">
        <v>0</v>
      </c>
      <c r="AS8733" s="77">
        <v>0</v>
      </c>
      <c r="AT8733" s="77">
        <v>1</v>
      </c>
      <c r="AU8733" s="77">
        <v>0</v>
      </c>
      <c r="BA8733" s="77">
        <v>-2.25</v>
      </c>
    </row>
    <row r="8734" spans="3:53" x14ac:dyDescent="0.25">
      <c r="C8734" s="77" t="s">
        <v>883</v>
      </c>
      <c r="D8734" s="77" t="s">
        <v>752</v>
      </c>
      <c r="E8734" s="77">
        <v>0.2</v>
      </c>
      <c r="F8734" s="77">
        <v>10</v>
      </c>
      <c r="G8734" s="77">
        <v>3.53</v>
      </c>
      <c r="H8734" s="77">
        <v>-99999</v>
      </c>
      <c r="I8734" s="77">
        <v>4744.1099999999997</v>
      </c>
      <c r="J8734" s="77" t="s">
        <v>75</v>
      </c>
      <c r="L8734" s="77">
        <v>-99999</v>
      </c>
      <c r="M8734" s="77">
        <v>-99999</v>
      </c>
      <c r="N8734" s="77">
        <v>-99999</v>
      </c>
      <c r="O8734" s="77">
        <v>-99999</v>
      </c>
      <c r="P8734" s="77">
        <v>26238</v>
      </c>
      <c r="Q8734" s="77">
        <v>22884</v>
      </c>
      <c r="R8734" s="77">
        <v>1.1499999999999999</v>
      </c>
      <c r="S8734" s="77">
        <v>44.971999999999987</v>
      </c>
      <c r="T8734" s="77">
        <v>7.7040000000000006</v>
      </c>
      <c r="U8734" s="77">
        <v>23.308</v>
      </c>
      <c r="V8734" s="77">
        <v>-99999</v>
      </c>
      <c r="AC8734" s="77">
        <v>0.2</v>
      </c>
      <c r="AD8734" s="77">
        <v>0.2</v>
      </c>
      <c r="AH8734" s="77">
        <f>IF(AND(M8734&lt;Variables!$G$6,M8734&gt;Variables!$G$5),0,1)</f>
        <v>1</v>
      </c>
      <c r="AI8734" s="77">
        <f t="shared" si="274"/>
        <v>1</v>
      </c>
      <c r="AJ8734" s="77">
        <f>IF(I8734&gt;Variables!$G$7,0,1)</f>
        <v>0</v>
      </c>
      <c r="AK8734" s="77">
        <f>IF(F8734&gt;Variables!$G$8,0,1)</f>
        <v>0</v>
      </c>
      <c r="AL8734" s="77">
        <f>IF(G8734&gt;Variables!$G$9,0,1)</f>
        <v>1</v>
      </c>
      <c r="AM8734" s="77">
        <f>IF(AND(K8734&gt;Variables!$G$10,K8734&lt;Variables!$G$11),0,1)</f>
        <v>1</v>
      </c>
      <c r="AN8734" s="77">
        <f>IF(H8734&lt;Variables!$G$13,1,0)</f>
        <v>1</v>
      </c>
      <c r="AO8734" s="77">
        <f>IF(R8734&lt;Variables!$G$12,0,1)</f>
        <v>0</v>
      </c>
      <c r="AP8734" s="78">
        <f t="shared" si="275"/>
        <v>1</v>
      </c>
      <c r="AQ8734" s="77">
        <f>IF(V8734&lt;Variables!$G$15,1,0)</f>
        <v>1</v>
      </c>
      <c r="AR8734" s="77">
        <v>0</v>
      </c>
      <c r="AS8734" s="77">
        <v>0</v>
      </c>
      <c r="AT8734" s="77">
        <v>0</v>
      </c>
      <c r="AU8734" s="77">
        <v>0</v>
      </c>
      <c r="BA8734" s="77">
        <v>0</v>
      </c>
    </row>
    <row r="8735" spans="3:53" x14ac:dyDescent="0.25">
      <c r="C8735" s="77" t="s">
        <v>883</v>
      </c>
      <c r="D8735" s="77" t="s">
        <v>729</v>
      </c>
      <c r="E8735" s="77">
        <v>13.14</v>
      </c>
      <c r="F8735" s="77">
        <v>11.13</v>
      </c>
      <c r="G8735" s="77">
        <v>11.68</v>
      </c>
      <c r="H8735" s="77">
        <v>6350</v>
      </c>
      <c r="I8735" s="77">
        <v>43.148000000000003</v>
      </c>
      <c r="J8735" s="77" t="s">
        <v>74</v>
      </c>
      <c r="K8735" s="77">
        <v>49.37</v>
      </c>
      <c r="L8735" s="77">
        <v>13.093816666666671</v>
      </c>
      <c r="M8735" s="77">
        <v>4.7223307693588082E-2</v>
      </c>
      <c r="N8735" s="77">
        <v>13.128348936170211</v>
      </c>
      <c r="O8735" s="77">
        <v>-0.21593679683593839</v>
      </c>
      <c r="P8735" s="77">
        <v>2120000</v>
      </c>
      <c r="Q8735" s="77">
        <v>2203000</v>
      </c>
      <c r="R8735" s="77">
        <v>0.96</v>
      </c>
      <c r="S8735" s="77">
        <v>44.971999999999987</v>
      </c>
      <c r="T8735" s="77">
        <v>7.7040000000000006</v>
      </c>
      <c r="U8735" s="77">
        <v>23.308</v>
      </c>
      <c r="V8735" s="77">
        <v>2.3593313139749168</v>
      </c>
      <c r="AC8735" s="77">
        <v>13.3</v>
      </c>
      <c r="AD8735" s="77">
        <v>12.92</v>
      </c>
      <c r="AH8735" s="77">
        <f>IF(AND(M8735&lt;Variables!$G$6,M8735&gt;Variables!$G$5),0,1)</f>
        <v>1</v>
      </c>
      <c r="AI8735" s="77">
        <f t="shared" si="274"/>
        <v>1</v>
      </c>
      <c r="AJ8735" s="77">
        <f>IF(I8735&gt;Variables!$G$7,0,1)</f>
        <v>1</v>
      </c>
      <c r="AK8735" s="77">
        <f>IF(F8735&gt;Variables!$G$8,0,1)</f>
        <v>0</v>
      </c>
      <c r="AL8735" s="77">
        <f>IF(G8735&gt;Variables!$G$9,0,1)</f>
        <v>0</v>
      </c>
      <c r="AM8735" s="77">
        <f>IF(AND(K8735&gt;Variables!$G$10,K8735&lt;Variables!$G$11),0,1)</f>
        <v>1</v>
      </c>
      <c r="AN8735" s="77">
        <f>IF(H8735&lt;Variables!$G$13,1,0)</f>
        <v>0</v>
      </c>
      <c r="AO8735" s="77">
        <f>IF(R8735&lt;Variables!$G$12,0,1)</f>
        <v>0</v>
      </c>
      <c r="AP8735" s="78">
        <f t="shared" si="275"/>
        <v>0</v>
      </c>
      <c r="AQ8735" s="77">
        <f>IF(V8735&lt;Variables!$G$15,1,0)</f>
        <v>1</v>
      </c>
      <c r="AR8735" s="77">
        <v>1</v>
      </c>
      <c r="AS8735" s="77">
        <v>0</v>
      </c>
      <c r="AT8735" s="77">
        <v>0</v>
      </c>
      <c r="AU8735" s="77">
        <v>0</v>
      </c>
      <c r="BA8735" s="77">
        <v>0.7</v>
      </c>
    </row>
    <row r="8736" spans="3:53" x14ac:dyDescent="0.25">
      <c r="C8736" s="77" t="s">
        <v>885</v>
      </c>
      <c r="D8736" s="77" t="s">
        <v>551</v>
      </c>
      <c r="E8736" s="77">
        <v>12.77</v>
      </c>
      <c r="F8736" s="77">
        <v>67.47</v>
      </c>
      <c r="G8736" s="77">
        <v>35.590000000000003</v>
      </c>
      <c r="H8736" s="77">
        <v>75.75</v>
      </c>
      <c r="I8736" s="77">
        <v>52.064999999999998</v>
      </c>
      <c r="J8736" s="77" t="s">
        <v>75</v>
      </c>
      <c r="K8736" s="77">
        <v>47.89</v>
      </c>
      <c r="L8736" s="77">
        <v>13.03411</v>
      </c>
      <c r="M8736" s="77">
        <v>-2.946192720484929</v>
      </c>
      <c r="N8736" s="77">
        <v>12.421562</v>
      </c>
      <c r="O8736" s="77">
        <v>1.8398491268650461</v>
      </c>
      <c r="P8736" s="77">
        <v>185200000</v>
      </c>
      <c r="Q8736" s="77">
        <v>23680000</v>
      </c>
      <c r="R8736" s="77">
        <v>7.82</v>
      </c>
      <c r="S8736" s="77">
        <v>44.107999999999997</v>
      </c>
      <c r="T8736" s="77">
        <v>7.5629999999999997</v>
      </c>
      <c r="U8736" s="77">
        <v>22.7456</v>
      </c>
      <c r="V8736" s="77">
        <v>2.4037882550756429</v>
      </c>
      <c r="AC8736" s="77">
        <v>18.82</v>
      </c>
      <c r="AD8736" s="77">
        <v>11.6</v>
      </c>
      <c r="AH8736" s="77">
        <f>IF(AND(M8736&lt;Variables!$G$6,M8736&gt;Variables!$G$5),0,1)</f>
        <v>0</v>
      </c>
      <c r="AI8736" s="77">
        <f t="shared" si="274"/>
        <v>0</v>
      </c>
      <c r="AJ8736" s="77">
        <f>IF(I8736&gt;Variables!$G$7,0,1)</f>
        <v>0</v>
      </c>
      <c r="AK8736" s="77">
        <f>IF(F8736&gt;Variables!$G$8,0,1)</f>
        <v>0</v>
      </c>
      <c r="AL8736" s="77">
        <f>IF(G8736&gt;Variables!$G$9,0,1)</f>
        <v>0</v>
      </c>
      <c r="AM8736" s="77">
        <f>IF(AND(K8736&gt;Variables!$G$10,K8736&lt;Variables!$G$11),0,1)</f>
        <v>1</v>
      </c>
      <c r="AN8736" s="77">
        <f>IF(H8736&lt;Variables!$G$13,1,0)</f>
        <v>1</v>
      </c>
      <c r="AO8736" s="77">
        <f>IF(R8736&lt;Variables!$G$12,0,1)</f>
        <v>1</v>
      </c>
      <c r="AP8736" s="78">
        <f t="shared" si="275"/>
        <v>1</v>
      </c>
      <c r="AQ8736" s="77">
        <f>IF(V8736&lt;Variables!$G$15,1,0)</f>
        <v>1</v>
      </c>
      <c r="AR8736" s="77">
        <v>0</v>
      </c>
      <c r="AS8736" s="77">
        <v>0</v>
      </c>
      <c r="AT8736" s="77">
        <v>0</v>
      </c>
      <c r="AU8736" s="77">
        <v>0</v>
      </c>
      <c r="BA8736" s="77">
        <v>0</v>
      </c>
    </row>
    <row r="8737" spans="3:53" x14ac:dyDescent="0.25">
      <c r="C8737" s="77" t="s">
        <v>885</v>
      </c>
      <c r="D8737" s="77" t="s">
        <v>589</v>
      </c>
      <c r="E8737" s="77">
        <v>5.19</v>
      </c>
      <c r="F8737" s="77">
        <v>35.82</v>
      </c>
      <c r="G8737" s="77">
        <v>31.47</v>
      </c>
      <c r="H8737" s="77">
        <v>92.42</v>
      </c>
      <c r="I8737" s="77">
        <v>-10.587999999999999</v>
      </c>
      <c r="J8737" s="77" t="s">
        <v>75</v>
      </c>
      <c r="K8737" s="77">
        <v>50.28</v>
      </c>
      <c r="L8737" s="77">
        <v>5.2121899999999997</v>
      </c>
      <c r="M8737" s="77">
        <v>-0.61759068644849746</v>
      </c>
      <c r="N8737" s="77">
        <v>5.072455999999999</v>
      </c>
      <c r="O8737" s="77">
        <v>2.1201563897252291</v>
      </c>
      <c r="P8737" s="77">
        <v>10570000</v>
      </c>
      <c r="Q8737" s="77">
        <v>792360</v>
      </c>
      <c r="R8737" s="77">
        <v>13.34</v>
      </c>
      <c r="S8737" s="77">
        <v>44.107999999999997</v>
      </c>
      <c r="T8737" s="77">
        <v>7.5629999999999997</v>
      </c>
      <c r="U8737" s="77">
        <v>22.7456</v>
      </c>
      <c r="V8737" s="77">
        <v>2.3864575663803511</v>
      </c>
      <c r="AC8737" s="77">
        <v>6.0998999999999999</v>
      </c>
      <c r="AD8737" s="77">
        <v>4.8099999999999996</v>
      </c>
      <c r="AH8737" s="77">
        <f>IF(AND(M8737&lt;Variables!$G$6,M8737&gt;Variables!$G$5),0,1)</f>
        <v>1</v>
      </c>
      <c r="AI8737" s="77">
        <f t="shared" si="274"/>
        <v>0</v>
      </c>
      <c r="AJ8737" s="77">
        <f>IF(I8737&gt;Variables!$G$7,0,1)</f>
        <v>1</v>
      </c>
      <c r="AK8737" s="77">
        <f>IF(F8737&gt;Variables!$G$8,0,1)</f>
        <v>0</v>
      </c>
      <c r="AL8737" s="77">
        <f>IF(G8737&gt;Variables!$G$9,0,1)</f>
        <v>0</v>
      </c>
      <c r="AM8737" s="77">
        <f>IF(AND(K8737&gt;Variables!$G$10,K8737&lt;Variables!$G$11),0,1)</f>
        <v>1</v>
      </c>
      <c r="AN8737" s="77">
        <f>IF(H8737&lt;Variables!$G$13,1,0)</f>
        <v>1</v>
      </c>
      <c r="AO8737" s="77">
        <f>IF(R8737&lt;Variables!$G$12,0,1)</f>
        <v>1</v>
      </c>
      <c r="AP8737" s="78">
        <f t="shared" si="275"/>
        <v>1</v>
      </c>
      <c r="AQ8737" s="77">
        <f>IF(V8737&lt;Variables!$G$15,1,0)</f>
        <v>1</v>
      </c>
      <c r="AR8737" s="77">
        <v>1</v>
      </c>
      <c r="AS8737" s="77">
        <v>0</v>
      </c>
      <c r="AT8737" s="77">
        <v>0</v>
      </c>
      <c r="AU8737" s="77">
        <v>0</v>
      </c>
      <c r="BA8737" s="77">
        <v>2</v>
      </c>
    </row>
    <row r="8738" spans="3:53" x14ac:dyDescent="0.25">
      <c r="C8738" s="77" t="s">
        <v>885</v>
      </c>
      <c r="D8738" s="77" t="s">
        <v>436</v>
      </c>
      <c r="E8738" s="77">
        <v>7.35</v>
      </c>
      <c r="F8738" s="77">
        <v>26.66</v>
      </c>
      <c r="G8738" s="77">
        <v>-3.27</v>
      </c>
      <c r="H8738" s="77">
        <v>60.08</v>
      </c>
      <c r="I8738" s="77">
        <v>6.8959999999999999</v>
      </c>
      <c r="J8738" s="77" t="s">
        <v>75</v>
      </c>
      <c r="K8738" s="77">
        <v>38.06</v>
      </c>
      <c r="L8738" s="77">
        <v>7.3945600000000011</v>
      </c>
      <c r="M8738" s="77">
        <v>-0.3159079106802995</v>
      </c>
      <c r="N8738" s="77">
        <v>7.7546339999999994</v>
      </c>
      <c r="O8738" s="77">
        <v>-4.9445789446671427</v>
      </c>
      <c r="P8738" s="77">
        <v>48720000</v>
      </c>
      <c r="Q8738" s="77">
        <v>3180000</v>
      </c>
      <c r="R8738" s="77">
        <v>15.32</v>
      </c>
      <c r="S8738" s="77">
        <v>44.107999999999997</v>
      </c>
      <c r="T8738" s="77">
        <v>7.5629999999999997</v>
      </c>
      <c r="U8738" s="77">
        <v>22.7456</v>
      </c>
      <c r="V8738" s="77">
        <v>2.240621841647914</v>
      </c>
      <c r="AC8738" s="77">
        <v>8.0641999999999996</v>
      </c>
      <c r="AD8738" s="77">
        <v>6.75</v>
      </c>
      <c r="AH8738" s="77">
        <f>IF(AND(M8738&lt;Variables!$G$6,M8738&gt;Variables!$G$5),0,1)</f>
        <v>1</v>
      </c>
      <c r="AI8738" s="77">
        <f t="shared" si="274"/>
        <v>1</v>
      </c>
      <c r="AJ8738" s="77">
        <f>IF(I8738&gt;Variables!$G$7,0,1)</f>
        <v>1</v>
      </c>
      <c r="AK8738" s="77">
        <f>IF(F8738&gt;Variables!$G$8,0,1)</f>
        <v>0</v>
      </c>
      <c r="AL8738" s="77">
        <f>IF(G8738&gt;Variables!$G$9,0,1)</f>
        <v>1</v>
      </c>
      <c r="AM8738" s="77">
        <f>IF(AND(K8738&gt;Variables!$G$10,K8738&lt;Variables!$G$11),0,1)</f>
        <v>1</v>
      </c>
      <c r="AN8738" s="77">
        <f>IF(H8738&lt;Variables!$G$13,1,0)</f>
        <v>1</v>
      </c>
      <c r="AO8738" s="77">
        <f>IF(R8738&lt;Variables!$G$12,0,1)</f>
        <v>1</v>
      </c>
      <c r="AP8738" s="78">
        <f t="shared" si="275"/>
        <v>1</v>
      </c>
      <c r="AQ8738" s="77">
        <f>IF(V8738&lt;Variables!$G$15,1,0)</f>
        <v>1</v>
      </c>
      <c r="AR8738" s="77">
        <v>0</v>
      </c>
      <c r="AS8738" s="77">
        <v>0</v>
      </c>
      <c r="AT8738" s="77">
        <v>1</v>
      </c>
      <c r="AU8738" s="77">
        <v>0</v>
      </c>
      <c r="BA8738" s="77">
        <v>-2.25</v>
      </c>
    </row>
    <row r="8739" spans="3:53" x14ac:dyDescent="0.25">
      <c r="C8739" s="77" t="s">
        <v>885</v>
      </c>
      <c r="D8739" s="77" t="s">
        <v>177</v>
      </c>
      <c r="E8739" s="77">
        <v>70.97</v>
      </c>
      <c r="F8739" s="77">
        <v>8.64</v>
      </c>
      <c r="G8739" s="77">
        <v>9.98</v>
      </c>
      <c r="H8739" s="77">
        <v>13100</v>
      </c>
      <c r="I8739" s="77">
        <v>509.887</v>
      </c>
      <c r="J8739" s="77" t="s">
        <v>75</v>
      </c>
      <c r="K8739" s="77">
        <v>50.7</v>
      </c>
      <c r="L8739" s="77">
        <v>70.950745000000012</v>
      </c>
      <c r="M8739" s="77">
        <v>-0.24065286418065199</v>
      </c>
      <c r="N8739" s="77">
        <v>70.309118000000012</v>
      </c>
      <c r="O8739" s="77">
        <v>0.66973105821067025</v>
      </c>
      <c r="P8739" s="77">
        <v>1198000</v>
      </c>
      <c r="Q8739" s="77">
        <v>1777000</v>
      </c>
      <c r="R8739" s="77">
        <v>0.67</v>
      </c>
      <c r="S8739" s="77">
        <v>44.107999999999997</v>
      </c>
      <c r="T8739" s="77">
        <v>7.5629999999999997</v>
      </c>
      <c r="U8739" s="77">
        <v>22.7456</v>
      </c>
      <c r="V8739" s="77">
        <v>2.3809954782989249</v>
      </c>
      <c r="AC8739" s="77">
        <v>74.25</v>
      </c>
      <c r="AD8739" s="77">
        <v>68.709999999999994</v>
      </c>
      <c r="AH8739" s="77">
        <f>IF(AND(M8739&lt;Variables!$G$6,M8739&gt;Variables!$G$5),0,1)</f>
        <v>1</v>
      </c>
      <c r="AI8739" s="77">
        <f t="shared" si="274"/>
        <v>0</v>
      </c>
      <c r="AJ8739" s="77">
        <f>IF(I8739&gt;Variables!$G$7,0,1)</f>
        <v>0</v>
      </c>
      <c r="AK8739" s="77">
        <f>IF(F8739&gt;Variables!$G$8,0,1)</f>
        <v>1</v>
      </c>
      <c r="AL8739" s="77">
        <f>IF(G8739&gt;Variables!$G$9,0,1)</f>
        <v>1</v>
      </c>
      <c r="AM8739" s="77">
        <f>IF(AND(K8739&gt;Variables!$G$10,K8739&lt;Variables!$G$11),0,1)</f>
        <v>1</v>
      </c>
      <c r="AN8739" s="77">
        <f>IF(H8739&lt;Variables!$G$13,1,0)</f>
        <v>0</v>
      </c>
      <c r="AO8739" s="77">
        <f>IF(R8739&lt;Variables!$G$12,0,1)</f>
        <v>0</v>
      </c>
      <c r="AP8739" s="78">
        <f t="shared" si="275"/>
        <v>1</v>
      </c>
      <c r="AQ8739" s="77">
        <f>IF(V8739&lt;Variables!$G$15,1,0)</f>
        <v>1</v>
      </c>
      <c r="AR8739" s="77">
        <v>0</v>
      </c>
      <c r="AS8739" s="77">
        <v>0</v>
      </c>
      <c r="AT8739" s="77">
        <v>1</v>
      </c>
      <c r="AU8739" s="77">
        <v>0</v>
      </c>
      <c r="BA8739" s="77">
        <v>-2.25</v>
      </c>
    </row>
    <row r="8740" spans="3:53" x14ac:dyDescent="0.25">
      <c r="C8740" s="77" t="s">
        <v>885</v>
      </c>
      <c r="D8740" s="77" t="s">
        <v>123</v>
      </c>
      <c r="E8740" s="77">
        <v>13.81</v>
      </c>
      <c r="F8740" s="77">
        <v>8.24</v>
      </c>
      <c r="G8740" s="77">
        <v>8.89</v>
      </c>
      <c r="H8740" s="77">
        <v>5550</v>
      </c>
      <c r="I8740" s="77">
        <v>348.5</v>
      </c>
      <c r="J8740" s="77" t="s">
        <v>75</v>
      </c>
      <c r="K8740" s="77">
        <v>44.36</v>
      </c>
      <c r="L8740" s="77">
        <v>14.067195</v>
      </c>
      <c r="M8740" s="77">
        <v>-1.615780544735451</v>
      </c>
      <c r="N8740" s="77">
        <v>13.698104000000001</v>
      </c>
      <c r="O8740" s="77">
        <v>1.035150558062629</v>
      </c>
      <c r="P8740" s="77">
        <v>38899000</v>
      </c>
      <c r="Q8740" s="77">
        <v>56006000</v>
      </c>
      <c r="R8740" s="77">
        <v>0.69</v>
      </c>
      <c r="S8740" s="77">
        <v>44.107999999999997</v>
      </c>
      <c r="T8740" s="77">
        <v>7.5629999999999997</v>
      </c>
      <c r="U8740" s="77">
        <v>22.7456</v>
      </c>
      <c r="V8740" s="77">
        <v>2.3242615436006959</v>
      </c>
      <c r="AC8740" s="77">
        <v>14.14</v>
      </c>
      <c r="AD8740" s="77">
        <v>13</v>
      </c>
      <c r="AH8740" s="77">
        <f>IF(AND(M8740&lt;Variables!$G$6,M8740&gt;Variables!$G$5),0,1)</f>
        <v>0</v>
      </c>
      <c r="AI8740" s="77">
        <f t="shared" si="274"/>
        <v>0</v>
      </c>
      <c r="AJ8740" s="77">
        <f>IF(I8740&gt;Variables!$G$7,0,1)</f>
        <v>0</v>
      </c>
      <c r="AK8740" s="77">
        <f>IF(F8740&gt;Variables!$G$8,0,1)</f>
        <v>1</v>
      </c>
      <c r="AL8740" s="77">
        <f>IF(G8740&gt;Variables!$G$9,0,1)</f>
        <v>1</v>
      </c>
      <c r="AM8740" s="77">
        <f>IF(AND(K8740&gt;Variables!$G$10,K8740&lt;Variables!$G$11),0,1)</f>
        <v>1</v>
      </c>
      <c r="AN8740" s="77">
        <f>IF(H8740&lt;Variables!$G$13,1,0)</f>
        <v>0</v>
      </c>
      <c r="AO8740" s="77">
        <f>IF(R8740&lt;Variables!$G$12,0,1)</f>
        <v>0</v>
      </c>
      <c r="AP8740" s="78">
        <f t="shared" si="275"/>
        <v>1</v>
      </c>
      <c r="AQ8740" s="77">
        <f>IF(V8740&lt;Variables!$G$15,1,0)</f>
        <v>1</v>
      </c>
      <c r="AR8740" s="77">
        <v>1</v>
      </c>
      <c r="AS8740" s="77">
        <v>0</v>
      </c>
      <c r="AT8740" s="77">
        <v>0</v>
      </c>
      <c r="AU8740" s="77">
        <v>0</v>
      </c>
      <c r="BA8740" s="77">
        <v>2</v>
      </c>
    </row>
    <row r="8741" spans="3:53" x14ac:dyDescent="0.25">
      <c r="C8741" s="77" t="s">
        <v>885</v>
      </c>
      <c r="D8741" s="77" t="s">
        <v>85</v>
      </c>
      <c r="E8741" s="77">
        <v>4.68</v>
      </c>
      <c r="F8741" s="77">
        <v>8.2200000000000006</v>
      </c>
      <c r="G8741" s="77">
        <v>5.21</v>
      </c>
      <c r="H8741" s="77">
        <v>2780</v>
      </c>
      <c r="I8741" s="77">
        <v>185.499</v>
      </c>
      <c r="J8741" s="77" t="s">
        <v>75</v>
      </c>
      <c r="K8741" s="77">
        <v>33.75</v>
      </c>
      <c r="L8741" s="77">
        <v>4.7153100000000006</v>
      </c>
      <c r="M8741" s="77">
        <v>-0.93334266463924942</v>
      </c>
      <c r="N8741" s="77">
        <v>4.7331859999999999</v>
      </c>
      <c r="O8741" s="77">
        <v>-1.307491402197174</v>
      </c>
      <c r="P8741" s="77">
        <v>38667000</v>
      </c>
      <c r="Q8741" s="77">
        <v>21010000</v>
      </c>
      <c r="R8741" s="77">
        <v>1.84</v>
      </c>
      <c r="S8741" s="77">
        <v>44.107999999999997</v>
      </c>
      <c r="T8741" s="77">
        <v>7.5629999999999997</v>
      </c>
      <c r="U8741" s="77">
        <v>22.7456</v>
      </c>
      <c r="V8741" s="77">
        <v>2.1791151380291001</v>
      </c>
      <c r="AC8741" s="77">
        <v>4.68</v>
      </c>
      <c r="AD8741" s="77">
        <v>4.5199999999999996</v>
      </c>
      <c r="AH8741" s="77">
        <f>IF(AND(M8741&lt;Variables!$G$6,M8741&gt;Variables!$G$5),0,1)</f>
        <v>1</v>
      </c>
      <c r="AI8741" s="77">
        <f t="shared" si="274"/>
        <v>1</v>
      </c>
      <c r="AJ8741" s="77">
        <f>IF(I8741&gt;Variables!$G$7,0,1)</f>
        <v>0</v>
      </c>
      <c r="AK8741" s="77">
        <f>IF(F8741&gt;Variables!$G$8,0,1)</f>
        <v>1</v>
      </c>
      <c r="AL8741" s="77">
        <f>IF(G8741&gt;Variables!$G$9,0,1)</f>
        <v>1</v>
      </c>
      <c r="AM8741" s="77">
        <f>IF(AND(K8741&gt;Variables!$G$10,K8741&lt;Variables!$G$11),0,1)</f>
        <v>1</v>
      </c>
      <c r="AN8741" s="77">
        <f>IF(H8741&lt;Variables!$G$13,1,0)</f>
        <v>0</v>
      </c>
      <c r="AO8741" s="77">
        <f>IF(R8741&lt;Variables!$G$12,0,1)</f>
        <v>0</v>
      </c>
      <c r="AP8741" s="78">
        <f t="shared" si="275"/>
        <v>1</v>
      </c>
      <c r="AQ8741" s="77">
        <f>IF(V8741&lt;Variables!$G$15,1,0)</f>
        <v>1</v>
      </c>
      <c r="AR8741" s="77">
        <v>0</v>
      </c>
      <c r="AS8741" s="77">
        <v>0</v>
      </c>
      <c r="AT8741" s="77">
        <v>1</v>
      </c>
      <c r="AU8741" s="77">
        <v>0</v>
      </c>
      <c r="BA8741" s="77">
        <v>-1.75</v>
      </c>
    </row>
    <row r="8742" spans="3:53" x14ac:dyDescent="0.25">
      <c r="C8742" s="77" t="s">
        <v>885</v>
      </c>
      <c r="D8742" s="77" t="s">
        <v>741</v>
      </c>
      <c r="E8742" s="77">
        <v>29.58</v>
      </c>
      <c r="F8742" s="77">
        <v>8.09</v>
      </c>
      <c r="G8742" s="77">
        <v>5.32</v>
      </c>
      <c r="H8742" s="77">
        <v>3360</v>
      </c>
      <c r="I8742" s="77">
        <v>-2.0390000000000001</v>
      </c>
      <c r="J8742" s="77" t="s">
        <v>75</v>
      </c>
      <c r="K8742" s="77">
        <v>42.59</v>
      </c>
      <c r="L8742" s="77">
        <v>29.771725</v>
      </c>
      <c r="M8742" s="77">
        <v>-0.9466196533791873</v>
      </c>
      <c r="N8742" s="77">
        <v>29.561198000000001</v>
      </c>
      <c r="O8742" s="77">
        <v>-0.24118778947999961</v>
      </c>
      <c r="P8742" s="77">
        <v>5090000</v>
      </c>
      <c r="Q8742" s="77">
        <v>1038000</v>
      </c>
      <c r="R8742" s="77">
        <v>4.9000000000000004</v>
      </c>
      <c r="S8742" s="77">
        <v>44.107999999999997</v>
      </c>
      <c r="T8742" s="77">
        <v>7.5629999999999997</v>
      </c>
      <c r="U8742" s="77">
        <v>22.7456</v>
      </c>
      <c r="V8742" s="77">
        <v>2.2945867746759721</v>
      </c>
      <c r="AC8742" s="77">
        <v>29.99</v>
      </c>
      <c r="AD8742" s="77">
        <v>29.210100000000001</v>
      </c>
      <c r="AH8742" s="77">
        <f>IF(AND(M8742&lt;Variables!$G$6,M8742&gt;Variables!$G$5),0,1)</f>
        <v>1</v>
      </c>
      <c r="AI8742" s="77">
        <f t="shared" si="274"/>
        <v>0</v>
      </c>
      <c r="AJ8742" s="77">
        <f>IF(I8742&gt;Variables!$G$7,0,1)</f>
        <v>1</v>
      </c>
      <c r="AK8742" s="77">
        <f>IF(F8742&gt;Variables!$G$8,0,1)</f>
        <v>1</v>
      </c>
      <c r="AL8742" s="77">
        <f>IF(G8742&gt;Variables!$G$9,0,1)</f>
        <v>1</v>
      </c>
      <c r="AM8742" s="77">
        <f>IF(AND(K8742&gt;Variables!$G$10,K8742&lt;Variables!$G$11),0,1)</f>
        <v>1</v>
      </c>
      <c r="AN8742" s="77">
        <f>IF(H8742&lt;Variables!$G$13,1,0)</f>
        <v>0</v>
      </c>
      <c r="AO8742" s="77">
        <f>IF(R8742&lt;Variables!$G$12,0,1)</f>
        <v>1</v>
      </c>
      <c r="AP8742" s="78">
        <f t="shared" si="275"/>
        <v>1</v>
      </c>
      <c r="AQ8742" s="77">
        <f>IF(V8742&lt;Variables!$G$15,1,0)</f>
        <v>1</v>
      </c>
      <c r="AR8742" s="77">
        <v>1</v>
      </c>
      <c r="AS8742" s="77">
        <v>0</v>
      </c>
      <c r="AT8742" s="77">
        <v>0</v>
      </c>
      <c r="AU8742" s="77">
        <v>0</v>
      </c>
      <c r="BA8742" s="77">
        <v>0.54</v>
      </c>
    </row>
    <row r="8743" spans="3:53" x14ac:dyDescent="0.25">
      <c r="C8743" s="77" t="s">
        <v>885</v>
      </c>
      <c r="D8743" s="77" t="s">
        <v>705</v>
      </c>
      <c r="E8743" s="77">
        <v>675.19</v>
      </c>
      <c r="F8743" s="77">
        <v>8.02</v>
      </c>
      <c r="G8743" s="77">
        <v>3.63</v>
      </c>
      <c r="H8743" s="77">
        <v>6440</v>
      </c>
      <c r="I8743" s="77">
        <v>-23.521000000000001</v>
      </c>
      <c r="J8743" s="77" t="s">
        <v>74</v>
      </c>
      <c r="K8743" s="77">
        <v>49.63</v>
      </c>
      <c r="L8743" s="77">
        <v>671.96680499999991</v>
      </c>
      <c r="M8743" s="77">
        <v>0.24453514485735731</v>
      </c>
      <c r="N8743" s="77">
        <v>674.87220000000002</v>
      </c>
      <c r="O8743" s="77">
        <v>-0.18702800322787139</v>
      </c>
      <c r="P8743" s="77">
        <v>994457</v>
      </c>
      <c r="Q8743" s="77">
        <v>763734</v>
      </c>
      <c r="R8743" s="77">
        <v>1.3</v>
      </c>
      <c r="S8743" s="77">
        <v>44.107999999999997</v>
      </c>
      <c r="T8743" s="77">
        <v>7.5629999999999997</v>
      </c>
      <c r="U8743" s="77">
        <v>22.7456</v>
      </c>
      <c r="V8743" s="77">
        <v>2.3570701867080981</v>
      </c>
      <c r="AC8743" s="77">
        <v>678</v>
      </c>
      <c r="AD8743" s="77">
        <v>650.67049999999995</v>
      </c>
      <c r="AH8743" s="77">
        <f>IF(AND(M8743&lt;Variables!$G$6,M8743&gt;Variables!$G$5),0,1)</f>
        <v>1</v>
      </c>
      <c r="AI8743" s="77">
        <f t="shared" si="274"/>
        <v>1</v>
      </c>
      <c r="AJ8743" s="77">
        <f>IF(I8743&gt;Variables!$G$7,0,1)</f>
        <v>1</v>
      </c>
      <c r="AK8743" s="77">
        <f>IF(F8743&gt;Variables!$G$8,0,1)</f>
        <v>1</v>
      </c>
      <c r="AL8743" s="77">
        <f>IF(G8743&gt;Variables!$G$9,0,1)</f>
        <v>1</v>
      </c>
      <c r="AM8743" s="77">
        <f>IF(AND(K8743&gt;Variables!$G$10,K8743&lt;Variables!$G$11),0,1)</f>
        <v>1</v>
      </c>
      <c r="AN8743" s="77">
        <f>IF(H8743&lt;Variables!$G$13,1,0)</f>
        <v>0</v>
      </c>
      <c r="AO8743" s="77">
        <f>IF(R8743&lt;Variables!$G$12,0,1)</f>
        <v>0</v>
      </c>
      <c r="AP8743" s="78">
        <f t="shared" si="275"/>
        <v>0</v>
      </c>
      <c r="AQ8743" s="77">
        <f>IF(V8743&lt;Variables!$G$15,1,0)</f>
        <v>1</v>
      </c>
      <c r="AR8743" s="77">
        <v>0</v>
      </c>
      <c r="AS8743" s="77">
        <v>0</v>
      </c>
      <c r="AT8743" s="77">
        <v>0</v>
      </c>
      <c r="AU8743" s="77">
        <v>1</v>
      </c>
      <c r="BA8743" s="77">
        <v>-0.53</v>
      </c>
    </row>
    <row r="8744" spans="3:53" x14ac:dyDescent="0.25">
      <c r="C8744" s="77" t="s">
        <v>885</v>
      </c>
      <c r="D8744" s="77" t="s">
        <v>717</v>
      </c>
      <c r="E8744" s="77">
        <v>5.09</v>
      </c>
      <c r="F8744" s="77">
        <v>92.37</v>
      </c>
      <c r="G8744" s="77">
        <v>20.66</v>
      </c>
      <c r="H8744" s="77">
        <v>34.64</v>
      </c>
      <c r="I8744" s="77">
        <v>-8.8580000000000005</v>
      </c>
      <c r="J8744" s="77" t="s">
        <v>75</v>
      </c>
      <c r="K8744" s="77">
        <v>45.8</v>
      </c>
      <c r="L8744" s="77">
        <v>5.1941300000000012</v>
      </c>
      <c r="M8744" s="77">
        <v>-3.3620644843313769</v>
      </c>
      <c r="N8744" s="77">
        <v>5.0094640000000004</v>
      </c>
      <c r="O8744" s="77">
        <v>0.20034079494332099</v>
      </c>
      <c r="P8744" s="77">
        <v>84810000</v>
      </c>
      <c r="Q8744" s="77">
        <v>392060</v>
      </c>
      <c r="R8744" s="77">
        <v>216.32</v>
      </c>
      <c r="S8744" s="77">
        <v>44.107999999999997</v>
      </c>
      <c r="T8744" s="77">
        <v>7.5629999999999997</v>
      </c>
      <c r="U8744" s="77">
        <v>22.7456</v>
      </c>
      <c r="V8744" s="77">
        <v>2.37012117922347</v>
      </c>
      <c r="AC8744" s="77">
        <v>8.1999999999999993</v>
      </c>
      <c r="AD8744" s="77">
        <v>4.79</v>
      </c>
      <c r="AH8744" s="77">
        <f>IF(AND(M8744&lt;Variables!$G$6,M8744&gt;Variables!$G$5),0,1)</f>
        <v>0</v>
      </c>
      <c r="AI8744" s="77">
        <f t="shared" si="274"/>
        <v>0</v>
      </c>
      <c r="AJ8744" s="77">
        <f>IF(I8744&gt;Variables!$G$7,0,1)</f>
        <v>1</v>
      </c>
      <c r="AK8744" s="77">
        <f>IF(F8744&gt;Variables!$G$8,0,1)</f>
        <v>0</v>
      </c>
      <c r="AL8744" s="77">
        <f>IF(G8744&gt;Variables!$G$9,0,1)</f>
        <v>0</v>
      </c>
      <c r="AM8744" s="77">
        <f>IF(AND(K8744&gt;Variables!$G$10,K8744&lt;Variables!$G$11),0,1)</f>
        <v>1</v>
      </c>
      <c r="AN8744" s="77">
        <f>IF(H8744&lt;Variables!$G$13,1,0)</f>
        <v>1</v>
      </c>
      <c r="AO8744" s="77">
        <f>IF(R8744&lt;Variables!$G$12,0,1)</f>
        <v>1</v>
      </c>
      <c r="AP8744" s="78">
        <f t="shared" si="275"/>
        <v>1</v>
      </c>
      <c r="AQ8744" s="77">
        <f>IF(V8744&lt;Variables!$G$15,1,0)</f>
        <v>1</v>
      </c>
      <c r="AR8744" s="77">
        <v>0</v>
      </c>
      <c r="AS8744" s="77">
        <v>0</v>
      </c>
      <c r="AT8744" s="77">
        <v>1</v>
      </c>
      <c r="AU8744" s="77">
        <v>0</v>
      </c>
      <c r="BA8744" s="77">
        <v>-2.25</v>
      </c>
    </row>
    <row r="8745" spans="3:53" x14ac:dyDescent="0.25">
      <c r="C8745" s="77" t="s">
        <v>885</v>
      </c>
      <c r="D8745" s="77" t="s">
        <v>137</v>
      </c>
      <c r="E8745" s="77">
        <v>135.31</v>
      </c>
      <c r="F8745" s="77">
        <v>6.85</v>
      </c>
      <c r="G8745" s="77">
        <v>4.9400000000000004</v>
      </c>
      <c r="H8745" s="77">
        <v>6180</v>
      </c>
      <c r="I8745" s="77">
        <v>-11.177</v>
      </c>
      <c r="J8745" s="77" t="s">
        <v>75</v>
      </c>
      <c r="K8745" s="77">
        <v>45.21</v>
      </c>
      <c r="L8745" s="77">
        <v>135.22968750000001</v>
      </c>
      <c r="M8745" s="77">
        <v>-0.17724473407510749</v>
      </c>
      <c r="N8745" s="77">
        <v>135.2494023809524</v>
      </c>
      <c r="O8745" s="77">
        <v>-0.19179558385161391</v>
      </c>
      <c r="P8745" s="77">
        <v>230823</v>
      </c>
      <c r="Q8745" s="77">
        <v>710548</v>
      </c>
      <c r="R8745" s="77">
        <v>0.32</v>
      </c>
      <c r="S8745" s="77">
        <v>44.107999999999997</v>
      </c>
      <c r="T8745" s="77">
        <v>7.5629999999999997</v>
      </c>
      <c r="U8745" s="77">
        <v>22.7456</v>
      </c>
      <c r="V8745" s="77">
        <v>2.3195320445122301</v>
      </c>
      <c r="AC8745" s="77">
        <v>136.58359999999999</v>
      </c>
      <c r="AD8745" s="77">
        <v>134.11000000000001</v>
      </c>
      <c r="AH8745" s="77">
        <f>IF(AND(M8745&lt;Variables!$G$6,M8745&gt;Variables!$G$5),0,1)</f>
        <v>1</v>
      </c>
      <c r="AI8745" s="77">
        <f t="shared" si="274"/>
        <v>1</v>
      </c>
      <c r="AJ8745" s="77">
        <f>IF(I8745&gt;Variables!$G$7,0,1)</f>
        <v>1</v>
      </c>
      <c r="AK8745" s="77">
        <f>IF(F8745&gt;Variables!$G$8,0,1)</f>
        <v>1</v>
      </c>
      <c r="AL8745" s="77">
        <f>IF(G8745&gt;Variables!$G$9,0,1)</f>
        <v>1</v>
      </c>
      <c r="AM8745" s="77">
        <f>IF(AND(K8745&gt;Variables!$G$10,K8745&lt;Variables!$G$11),0,1)</f>
        <v>1</v>
      </c>
      <c r="AN8745" s="77">
        <f>IF(H8745&lt;Variables!$G$13,1,0)</f>
        <v>0</v>
      </c>
      <c r="AO8745" s="77">
        <f>IF(R8745&lt;Variables!$G$12,0,1)</f>
        <v>0</v>
      </c>
      <c r="AP8745" s="78">
        <f t="shared" si="275"/>
        <v>1</v>
      </c>
      <c r="AQ8745" s="77">
        <f>IF(V8745&lt;Variables!$G$15,1,0)</f>
        <v>1</v>
      </c>
      <c r="AR8745" s="77">
        <v>0</v>
      </c>
      <c r="AS8745" s="77">
        <v>1</v>
      </c>
      <c r="AT8745" s="77">
        <v>0</v>
      </c>
      <c r="AU8745" s="77">
        <v>0</v>
      </c>
      <c r="BA8745" s="77">
        <v>0.5</v>
      </c>
    </row>
    <row r="8746" spans="3:53" x14ac:dyDescent="0.25">
      <c r="C8746" s="77" t="s">
        <v>885</v>
      </c>
      <c r="D8746" s="77" t="s">
        <v>630</v>
      </c>
      <c r="E8746" s="77">
        <v>6.76</v>
      </c>
      <c r="F8746" s="77">
        <v>6.5</v>
      </c>
      <c r="G8746" s="77">
        <v>2.74</v>
      </c>
      <c r="H8746" s="77">
        <v>-99999</v>
      </c>
      <c r="I8746" s="77">
        <v>-21.364000000000001</v>
      </c>
      <c r="J8746" s="77" t="s">
        <v>75</v>
      </c>
      <c r="K8746" s="77">
        <v>64.209999999999994</v>
      </c>
      <c r="L8746" s="77">
        <v>6.7490000000000014</v>
      </c>
      <c r="M8746" s="77">
        <v>-0.13335308934657489</v>
      </c>
      <c r="N8746" s="77">
        <v>6.7490000000000014</v>
      </c>
      <c r="O8746" s="77">
        <v>-0.13335308934657489</v>
      </c>
      <c r="P8746" s="77">
        <v>25670</v>
      </c>
      <c r="Q8746" s="77">
        <v>21578</v>
      </c>
      <c r="R8746" s="77">
        <v>1.19</v>
      </c>
      <c r="S8746" s="77">
        <v>44.107999999999997</v>
      </c>
      <c r="T8746" s="77">
        <v>7.5629999999999997</v>
      </c>
      <c r="U8746" s="77">
        <v>22.7456</v>
      </c>
      <c r="V8746" s="77">
        <v>2.5231553884130991</v>
      </c>
      <c r="AC8746" s="77">
        <v>6.8</v>
      </c>
      <c r="AD8746" s="77">
        <v>6.66</v>
      </c>
      <c r="AH8746" s="77">
        <f>IF(AND(M8746&lt;Variables!$G$6,M8746&gt;Variables!$G$5),0,1)</f>
        <v>1</v>
      </c>
      <c r="AI8746" s="77">
        <f t="shared" si="274"/>
        <v>1</v>
      </c>
      <c r="AJ8746" s="77">
        <f>IF(I8746&gt;Variables!$G$7,0,1)</f>
        <v>1</v>
      </c>
      <c r="AK8746" s="77">
        <f>IF(F8746&gt;Variables!$G$8,0,1)</f>
        <v>1</v>
      </c>
      <c r="AL8746" s="77">
        <f>IF(G8746&gt;Variables!$G$9,0,1)</f>
        <v>1</v>
      </c>
      <c r="AM8746" s="77">
        <f>IF(AND(K8746&gt;Variables!$G$10,K8746&lt;Variables!$G$11),0,1)</f>
        <v>0</v>
      </c>
      <c r="AN8746" s="77">
        <f>IF(H8746&lt;Variables!$G$13,1,0)</f>
        <v>1</v>
      </c>
      <c r="AO8746" s="77">
        <f>IF(R8746&lt;Variables!$G$12,0,1)</f>
        <v>0</v>
      </c>
      <c r="AP8746" s="78">
        <f t="shared" si="275"/>
        <v>1</v>
      </c>
      <c r="AQ8746" s="77">
        <f>IF(V8746&lt;Variables!$G$15,1,0)</f>
        <v>1</v>
      </c>
      <c r="AR8746" s="77">
        <v>0</v>
      </c>
      <c r="AS8746" s="77">
        <v>0</v>
      </c>
      <c r="AT8746" s="77">
        <v>0</v>
      </c>
      <c r="AU8746" s="77">
        <v>0</v>
      </c>
      <c r="BA8746" s="77">
        <v>0</v>
      </c>
    </row>
    <row r="8747" spans="3:53" x14ac:dyDescent="0.25">
      <c r="C8747" s="77" t="s">
        <v>885</v>
      </c>
      <c r="D8747" s="77" t="s">
        <v>158</v>
      </c>
      <c r="E8747" s="77">
        <v>46.95</v>
      </c>
      <c r="F8747" s="77">
        <v>6.34</v>
      </c>
      <c r="G8747" s="77">
        <v>5.63</v>
      </c>
      <c r="H8747" s="77">
        <v>6670</v>
      </c>
      <c r="I8747" s="77">
        <v>59.823</v>
      </c>
      <c r="J8747" s="77" t="s">
        <v>75</v>
      </c>
      <c r="K8747" s="77">
        <v>40.89</v>
      </c>
      <c r="L8747" s="77">
        <v>46.961750000000002</v>
      </c>
      <c r="M8747" s="77">
        <v>-0.37637013101088762</v>
      </c>
      <c r="N8747" s="77">
        <v>47.112340000000003</v>
      </c>
      <c r="O8747" s="77">
        <v>-0.69480734771399499</v>
      </c>
      <c r="P8747" s="77">
        <v>234987</v>
      </c>
      <c r="Q8747" s="77">
        <v>677206</v>
      </c>
      <c r="R8747" s="77">
        <v>0.35</v>
      </c>
      <c r="S8747" s="77">
        <v>44.107999999999997</v>
      </c>
      <c r="T8747" s="77">
        <v>7.5629999999999997</v>
      </c>
      <c r="U8747" s="77">
        <v>22.7456</v>
      </c>
      <c r="V8747" s="77">
        <v>2.272503845697829</v>
      </c>
      <c r="AC8747" s="77">
        <v>48.42</v>
      </c>
      <c r="AD8747" s="77">
        <v>46.73</v>
      </c>
      <c r="AH8747" s="77">
        <f>IF(AND(M8747&lt;Variables!$G$6,M8747&gt;Variables!$G$5),0,1)</f>
        <v>1</v>
      </c>
      <c r="AI8747" s="77">
        <f t="shared" si="274"/>
        <v>1</v>
      </c>
      <c r="AJ8747" s="77">
        <f>IF(I8747&gt;Variables!$G$7,0,1)</f>
        <v>0</v>
      </c>
      <c r="AK8747" s="77">
        <f>IF(F8747&gt;Variables!$G$8,0,1)</f>
        <v>1</v>
      </c>
      <c r="AL8747" s="77">
        <f>IF(G8747&gt;Variables!$G$9,0,1)</f>
        <v>1</v>
      </c>
      <c r="AM8747" s="77">
        <f>IF(AND(K8747&gt;Variables!$G$10,K8747&lt;Variables!$G$11),0,1)</f>
        <v>1</v>
      </c>
      <c r="AN8747" s="77">
        <f>IF(H8747&lt;Variables!$G$13,1,0)</f>
        <v>0</v>
      </c>
      <c r="AO8747" s="77">
        <f>IF(R8747&lt;Variables!$G$12,0,1)</f>
        <v>0</v>
      </c>
      <c r="AP8747" s="78">
        <f t="shared" si="275"/>
        <v>1</v>
      </c>
      <c r="AQ8747" s="77">
        <f>IF(V8747&lt;Variables!$G$15,1,0)</f>
        <v>1</v>
      </c>
      <c r="AR8747" s="77">
        <v>1</v>
      </c>
      <c r="AS8747" s="77">
        <v>0</v>
      </c>
      <c r="AT8747" s="77">
        <v>0</v>
      </c>
      <c r="AU8747" s="77">
        <v>0</v>
      </c>
      <c r="BA8747" s="77">
        <v>1.6</v>
      </c>
    </row>
    <row r="8748" spans="3:53" x14ac:dyDescent="0.25">
      <c r="C8748" s="77" t="s">
        <v>885</v>
      </c>
      <c r="D8748" s="77" t="s">
        <v>718</v>
      </c>
      <c r="E8748" s="77">
        <v>24.79</v>
      </c>
      <c r="F8748" s="77">
        <v>95.31</v>
      </c>
      <c r="G8748" s="77">
        <v>21.88</v>
      </c>
      <c r="H8748" s="77">
        <v>1570</v>
      </c>
      <c r="I8748" s="77">
        <v>-8.2000000000000003E-2</v>
      </c>
      <c r="J8748" s="77" t="s">
        <v>74</v>
      </c>
      <c r="K8748" s="77">
        <v>43.13</v>
      </c>
      <c r="L8748" s="77">
        <v>24.684480000000001</v>
      </c>
      <c r="M8748" s="77">
        <v>-0.4637731886594344</v>
      </c>
      <c r="N8748" s="77">
        <v>25.198059999999991</v>
      </c>
      <c r="O8748" s="77">
        <v>-2.4924934697353458</v>
      </c>
      <c r="P8748" s="77">
        <v>46094000</v>
      </c>
      <c r="Q8748" s="77">
        <v>302659</v>
      </c>
      <c r="R8748" s="77">
        <v>152.30000000000001</v>
      </c>
      <c r="S8748" s="77">
        <v>44.107999999999997</v>
      </c>
      <c r="T8748" s="77">
        <v>7.5629999999999997</v>
      </c>
      <c r="U8748" s="77">
        <v>22.7456</v>
      </c>
      <c r="V8748" s="77">
        <v>2.298683383129156</v>
      </c>
      <c r="AC8748" s="77">
        <v>31.09</v>
      </c>
      <c r="AD8748" s="77">
        <v>23.81</v>
      </c>
      <c r="AH8748" s="77">
        <f>IF(AND(M8748&lt;Variables!$G$6,M8748&gt;Variables!$G$5),0,1)</f>
        <v>1</v>
      </c>
      <c r="AI8748" s="77">
        <f t="shared" si="274"/>
        <v>1</v>
      </c>
      <c r="AJ8748" s="77">
        <f>IF(I8748&gt;Variables!$G$7,0,1)</f>
        <v>1</v>
      </c>
      <c r="AK8748" s="77">
        <f>IF(F8748&gt;Variables!$G$8,0,1)</f>
        <v>0</v>
      </c>
      <c r="AL8748" s="77">
        <f>IF(G8748&gt;Variables!$G$9,0,1)</f>
        <v>0</v>
      </c>
      <c r="AM8748" s="77">
        <f>IF(AND(K8748&gt;Variables!$G$10,K8748&lt;Variables!$G$11),0,1)</f>
        <v>1</v>
      </c>
      <c r="AN8748" s="77">
        <f>IF(H8748&lt;Variables!$G$13,1,0)</f>
        <v>0</v>
      </c>
      <c r="AO8748" s="77">
        <f>IF(R8748&lt;Variables!$G$12,0,1)</f>
        <v>1</v>
      </c>
      <c r="AP8748" s="78">
        <f t="shared" si="275"/>
        <v>0</v>
      </c>
      <c r="AQ8748" s="77">
        <f>IF(V8748&lt;Variables!$G$15,1,0)</f>
        <v>1</v>
      </c>
      <c r="AR8748" s="77">
        <v>1</v>
      </c>
      <c r="AS8748" s="77">
        <v>0</v>
      </c>
      <c r="AT8748" s="77">
        <v>0</v>
      </c>
      <c r="AU8748" s="77">
        <v>0</v>
      </c>
      <c r="BA8748" s="77">
        <v>2</v>
      </c>
    </row>
    <row r="8749" spans="3:53" x14ac:dyDescent="0.25">
      <c r="C8749" s="77" t="s">
        <v>885</v>
      </c>
      <c r="D8749" s="77" t="s">
        <v>719</v>
      </c>
      <c r="E8749" s="77">
        <v>2.08</v>
      </c>
      <c r="F8749" s="77">
        <v>40.479999999999997</v>
      </c>
      <c r="G8749" s="77">
        <v>-5.5</v>
      </c>
      <c r="H8749" s="77">
        <v>82.6</v>
      </c>
      <c r="I8749" s="77">
        <v>-57.103000000000002</v>
      </c>
      <c r="J8749" s="77" t="s">
        <v>74</v>
      </c>
      <c r="K8749" s="77">
        <v>51.94</v>
      </c>
      <c r="L8749" s="77">
        <v>2.085055000000001</v>
      </c>
      <c r="M8749" s="77">
        <v>0.62084693209528363</v>
      </c>
      <c r="N8749" s="77">
        <v>2.1183079999999999</v>
      </c>
      <c r="O8749" s="77">
        <v>-0.95868967119042348</v>
      </c>
      <c r="P8749" s="77">
        <v>209800000</v>
      </c>
      <c r="Q8749" s="77">
        <v>4600000</v>
      </c>
      <c r="R8749" s="77">
        <v>45.61</v>
      </c>
      <c r="S8749" s="77">
        <v>44.107999999999997</v>
      </c>
      <c r="T8749" s="77">
        <v>7.5629999999999997</v>
      </c>
      <c r="U8749" s="77">
        <v>22.7456</v>
      </c>
      <c r="V8749" s="77">
        <v>2.3674779482421342</v>
      </c>
      <c r="AC8749" s="77">
        <v>2.37</v>
      </c>
      <c r="AD8749" s="77">
        <v>1.88</v>
      </c>
      <c r="AH8749" s="77">
        <f>IF(AND(M8749&lt;Variables!$G$6,M8749&gt;Variables!$G$5),0,1)</f>
        <v>1</v>
      </c>
      <c r="AI8749" s="77">
        <f t="shared" si="274"/>
        <v>1</v>
      </c>
      <c r="AJ8749" s="77">
        <f>IF(I8749&gt;Variables!$G$7,0,1)</f>
        <v>1</v>
      </c>
      <c r="AK8749" s="77">
        <f>IF(F8749&gt;Variables!$G$8,0,1)</f>
        <v>0</v>
      </c>
      <c r="AL8749" s="77">
        <f>IF(G8749&gt;Variables!$G$9,0,1)</f>
        <v>1</v>
      </c>
      <c r="AM8749" s="77">
        <f>IF(AND(K8749&gt;Variables!$G$10,K8749&lt;Variables!$G$11),0,1)</f>
        <v>1</v>
      </c>
      <c r="AN8749" s="77">
        <f>IF(H8749&lt;Variables!$G$13,1,0)</f>
        <v>1</v>
      </c>
      <c r="AO8749" s="77">
        <f>IF(R8749&lt;Variables!$G$12,0,1)</f>
        <v>1</v>
      </c>
      <c r="AP8749" s="78">
        <f t="shared" si="275"/>
        <v>0</v>
      </c>
      <c r="AQ8749" s="77">
        <f>IF(V8749&lt;Variables!$G$15,1,0)</f>
        <v>1</v>
      </c>
      <c r="AR8749" s="77">
        <v>0</v>
      </c>
      <c r="AS8749" s="77">
        <v>0</v>
      </c>
      <c r="AT8749" s="77">
        <v>1</v>
      </c>
      <c r="AU8749" s="77">
        <v>0</v>
      </c>
      <c r="BA8749" s="77">
        <v>-2.25</v>
      </c>
    </row>
    <row r="8750" spans="3:53" x14ac:dyDescent="0.25">
      <c r="C8750" s="77" t="s">
        <v>885</v>
      </c>
      <c r="D8750" s="77" t="s">
        <v>745</v>
      </c>
      <c r="E8750" s="77">
        <v>1.88</v>
      </c>
      <c r="F8750" s="77">
        <v>29.37</v>
      </c>
      <c r="G8750" s="77">
        <v>22.32</v>
      </c>
      <c r="H8750" s="77">
        <v>65.010000000000005</v>
      </c>
      <c r="I8750" s="77">
        <v>-45.792000000000002</v>
      </c>
      <c r="J8750" s="77" t="s">
        <v>74</v>
      </c>
      <c r="K8750" s="77">
        <v>55.26</v>
      </c>
      <c r="L8750" s="77">
        <v>1.8848750000000001</v>
      </c>
      <c r="M8750" s="77">
        <v>-6.2338351349555073E-2</v>
      </c>
      <c r="N8750" s="77">
        <v>1.839188</v>
      </c>
      <c r="O8750" s="77">
        <v>2.4201984788939281</v>
      </c>
      <c r="P8750" s="77">
        <v>4550000</v>
      </c>
      <c r="Q8750" s="77">
        <v>486440</v>
      </c>
      <c r="R8750" s="77">
        <v>9.35</v>
      </c>
      <c r="S8750" s="77">
        <v>44.107999999999997</v>
      </c>
      <c r="T8750" s="77">
        <v>7.5629999999999997</v>
      </c>
      <c r="U8750" s="77">
        <v>22.7456</v>
      </c>
      <c r="V8750" s="77">
        <v>2.4240613715498371</v>
      </c>
      <c r="AC8750" s="77">
        <v>2.86</v>
      </c>
      <c r="AD8750" s="77">
        <v>1.81</v>
      </c>
      <c r="AH8750" s="77">
        <f>IF(AND(M8750&lt;Variables!$G$6,M8750&gt;Variables!$G$5),0,1)</f>
        <v>1</v>
      </c>
      <c r="AI8750" s="77">
        <f t="shared" si="274"/>
        <v>0</v>
      </c>
      <c r="AJ8750" s="77">
        <f>IF(I8750&gt;Variables!$G$7,0,1)</f>
        <v>1</v>
      </c>
      <c r="AK8750" s="77">
        <f>IF(F8750&gt;Variables!$G$8,0,1)</f>
        <v>0</v>
      </c>
      <c r="AL8750" s="77">
        <f>IF(G8750&gt;Variables!$G$9,0,1)</f>
        <v>0</v>
      </c>
      <c r="AM8750" s="77">
        <f>IF(AND(K8750&gt;Variables!$G$10,K8750&lt;Variables!$G$11),0,1)</f>
        <v>1</v>
      </c>
      <c r="AN8750" s="77">
        <f>IF(H8750&lt;Variables!$G$13,1,0)</f>
        <v>1</v>
      </c>
      <c r="AO8750" s="77">
        <f>IF(R8750&lt;Variables!$G$12,0,1)</f>
        <v>1</v>
      </c>
      <c r="AP8750" s="78">
        <f t="shared" si="275"/>
        <v>0</v>
      </c>
      <c r="AQ8750" s="77">
        <f>IF(V8750&lt;Variables!$G$15,1,0)</f>
        <v>1</v>
      </c>
      <c r="AR8750" s="77">
        <v>0</v>
      </c>
      <c r="AS8750" s="77">
        <v>0</v>
      </c>
      <c r="AT8750" s="77">
        <v>1</v>
      </c>
      <c r="AU8750" s="77">
        <v>0</v>
      </c>
      <c r="BA8750" s="77">
        <v>-2.25</v>
      </c>
    </row>
    <row r="8751" spans="3:53" x14ac:dyDescent="0.25">
      <c r="C8751" s="77" t="s">
        <v>885</v>
      </c>
      <c r="D8751" s="77" t="s">
        <v>733</v>
      </c>
      <c r="E8751" s="77">
        <v>1.44</v>
      </c>
      <c r="F8751" s="77">
        <v>25.88</v>
      </c>
      <c r="G8751" s="77">
        <v>18.84</v>
      </c>
      <c r="H8751" s="77">
        <v>100.35</v>
      </c>
      <c r="I8751" s="77">
        <v>-17.71</v>
      </c>
      <c r="J8751" s="77" t="s">
        <v>74</v>
      </c>
      <c r="K8751" s="77">
        <v>55.89</v>
      </c>
      <c r="L8751" s="77">
        <v>1.436921052631579</v>
      </c>
      <c r="M8751" s="77">
        <v>7.5087449407535062E-2</v>
      </c>
      <c r="N8751" s="77">
        <v>1.412669387755102</v>
      </c>
      <c r="O8751" s="77">
        <v>1.793102651226206</v>
      </c>
      <c r="P8751" s="77">
        <v>16830000</v>
      </c>
      <c r="Q8751" s="77">
        <v>1740000</v>
      </c>
      <c r="R8751" s="77">
        <v>9.67</v>
      </c>
      <c r="S8751" s="77">
        <v>44.107999999999997</v>
      </c>
      <c r="T8751" s="77">
        <v>7.5629999999999997</v>
      </c>
      <c r="U8751" s="77">
        <v>22.7456</v>
      </c>
      <c r="V8751" s="77">
        <v>2.4247908647729979</v>
      </c>
      <c r="AC8751" s="77">
        <v>1.44</v>
      </c>
      <c r="AD8751" s="77">
        <v>1.31</v>
      </c>
      <c r="AH8751" s="77">
        <f>IF(AND(M8751&lt;Variables!$G$6,M8751&gt;Variables!$G$5),0,1)</f>
        <v>1</v>
      </c>
      <c r="AI8751" s="77">
        <f t="shared" si="274"/>
        <v>0</v>
      </c>
      <c r="AJ8751" s="77">
        <f>IF(I8751&gt;Variables!$G$7,0,1)</f>
        <v>1</v>
      </c>
      <c r="AK8751" s="77">
        <f>IF(F8751&gt;Variables!$G$8,0,1)</f>
        <v>0</v>
      </c>
      <c r="AL8751" s="77">
        <f>IF(G8751&gt;Variables!$G$9,0,1)</f>
        <v>0</v>
      </c>
      <c r="AM8751" s="77">
        <f>IF(AND(K8751&gt;Variables!$G$10,K8751&lt;Variables!$G$11),0,1)</f>
        <v>1</v>
      </c>
      <c r="AN8751" s="77">
        <f>IF(H8751&lt;Variables!$G$13,1,0)</f>
        <v>1</v>
      </c>
      <c r="AO8751" s="77">
        <f>IF(R8751&lt;Variables!$G$12,0,1)</f>
        <v>1</v>
      </c>
      <c r="AP8751" s="78">
        <f t="shared" si="275"/>
        <v>0</v>
      </c>
      <c r="AQ8751" s="77">
        <f>IF(V8751&lt;Variables!$G$15,1,0)</f>
        <v>1</v>
      </c>
      <c r="AR8751" s="77">
        <v>0</v>
      </c>
      <c r="AS8751" s="77">
        <v>0</v>
      </c>
      <c r="AT8751" s="77">
        <v>1</v>
      </c>
      <c r="AU8751" s="77">
        <v>0</v>
      </c>
      <c r="BA8751" s="77">
        <v>-2.25</v>
      </c>
    </row>
    <row r="8752" spans="3:53" x14ac:dyDescent="0.25">
      <c r="C8752" s="77" t="s">
        <v>885</v>
      </c>
      <c r="D8752" s="77" t="s">
        <v>713</v>
      </c>
      <c r="E8752" s="77">
        <v>34.549999999999997</v>
      </c>
      <c r="F8752" s="77">
        <v>7.92</v>
      </c>
      <c r="G8752" s="77">
        <v>2.65</v>
      </c>
      <c r="H8752" s="77">
        <v>7720</v>
      </c>
      <c r="I8752" s="77">
        <v>-3.0000000000000001E-3</v>
      </c>
      <c r="J8752" s="77" t="s">
        <v>75</v>
      </c>
      <c r="K8752" s="77">
        <v>36.36</v>
      </c>
      <c r="L8752" s="77">
        <v>34.555985</v>
      </c>
      <c r="M8752" s="77">
        <v>-0.33564373870402481</v>
      </c>
      <c r="N8752" s="77">
        <v>34.676803999999997</v>
      </c>
      <c r="O8752" s="77">
        <v>-0.68288876910342255</v>
      </c>
      <c r="P8752" s="77">
        <v>2997000</v>
      </c>
      <c r="Q8752" s="77">
        <v>2038000</v>
      </c>
      <c r="R8752" s="77">
        <v>1.47</v>
      </c>
      <c r="S8752" s="77">
        <v>44.107999999999997</v>
      </c>
      <c r="T8752" s="77">
        <v>7.5629999999999997</v>
      </c>
      <c r="U8752" s="77">
        <v>22.7456</v>
      </c>
      <c r="V8752" s="77">
        <v>2.2211945516452789</v>
      </c>
      <c r="AC8752" s="77">
        <v>34.81</v>
      </c>
      <c r="AD8752" s="77">
        <v>33.86</v>
      </c>
      <c r="AH8752" s="77">
        <f>IF(AND(M8752&lt;Variables!$G$6,M8752&gt;Variables!$G$5),0,1)</f>
        <v>1</v>
      </c>
      <c r="AI8752" s="77">
        <f t="shared" si="274"/>
        <v>1</v>
      </c>
      <c r="AJ8752" s="77">
        <f>IF(I8752&gt;Variables!$G$7,0,1)</f>
        <v>1</v>
      </c>
      <c r="AK8752" s="77">
        <f>IF(F8752&gt;Variables!$G$8,0,1)</f>
        <v>1</v>
      </c>
      <c r="AL8752" s="77">
        <f>IF(G8752&gt;Variables!$G$9,0,1)</f>
        <v>1</v>
      </c>
      <c r="AM8752" s="77">
        <f>IF(AND(K8752&gt;Variables!$G$10,K8752&lt;Variables!$G$11),0,1)</f>
        <v>1</v>
      </c>
      <c r="AN8752" s="77">
        <f>IF(H8752&lt;Variables!$G$13,1,0)</f>
        <v>0</v>
      </c>
      <c r="AO8752" s="77">
        <f>IF(R8752&lt;Variables!$G$12,0,1)</f>
        <v>0</v>
      </c>
      <c r="AP8752" s="78">
        <f t="shared" si="275"/>
        <v>1</v>
      </c>
      <c r="AQ8752" s="77">
        <f>IF(V8752&lt;Variables!$G$15,1,0)</f>
        <v>1</v>
      </c>
      <c r="AR8752" s="77">
        <v>0</v>
      </c>
      <c r="AS8752" s="77">
        <v>0</v>
      </c>
      <c r="AT8752" s="77">
        <v>0</v>
      </c>
      <c r="AU8752" s="77">
        <v>1</v>
      </c>
      <c r="BA8752" s="77">
        <v>-0.55000000000000004</v>
      </c>
    </row>
    <row r="8753" spans="3:53" x14ac:dyDescent="0.25">
      <c r="C8753" s="77" t="s">
        <v>885</v>
      </c>
      <c r="D8753" s="77" t="s">
        <v>174</v>
      </c>
      <c r="E8753" s="77">
        <v>29.43</v>
      </c>
      <c r="F8753" s="77">
        <v>8.14</v>
      </c>
      <c r="G8753" s="77">
        <v>7.09</v>
      </c>
      <c r="H8753" s="77">
        <v>2440</v>
      </c>
      <c r="I8753" s="77">
        <v>417.88299999999998</v>
      </c>
      <c r="J8753" s="77" t="s">
        <v>74</v>
      </c>
      <c r="K8753" s="77">
        <v>42.79</v>
      </c>
      <c r="L8753" s="77">
        <v>29.600611764705882</v>
      </c>
      <c r="M8753" s="77">
        <v>-1.0493423824308881</v>
      </c>
      <c r="N8753" s="77">
        <v>29.623347619047621</v>
      </c>
      <c r="O8753" s="77">
        <v>-1.1252867951806971</v>
      </c>
      <c r="P8753" s="77">
        <v>220433</v>
      </c>
      <c r="Q8753" s="77">
        <v>609587</v>
      </c>
      <c r="R8753" s="77">
        <v>0.36</v>
      </c>
      <c r="S8753" s="77">
        <v>44.107999999999997</v>
      </c>
      <c r="T8753" s="77">
        <v>7.5629999999999997</v>
      </c>
      <c r="U8753" s="77">
        <v>22.7456</v>
      </c>
      <c r="V8753" s="77">
        <v>2.297737391171883</v>
      </c>
      <c r="AC8753" s="77">
        <v>29.635000000000002</v>
      </c>
      <c r="AD8753" s="77">
        <v>27.83</v>
      </c>
      <c r="AH8753" s="77">
        <f>IF(AND(M8753&lt;Variables!$G$6,M8753&gt;Variables!$G$5),0,1)</f>
        <v>0</v>
      </c>
      <c r="AI8753" s="77">
        <f t="shared" si="274"/>
        <v>1</v>
      </c>
      <c r="AJ8753" s="77">
        <f>IF(I8753&gt;Variables!$G$7,0,1)</f>
        <v>0</v>
      </c>
      <c r="AK8753" s="77">
        <f>IF(F8753&gt;Variables!$G$8,0,1)</f>
        <v>1</v>
      </c>
      <c r="AL8753" s="77">
        <f>IF(G8753&gt;Variables!$G$9,0,1)</f>
        <v>1</v>
      </c>
      <c r="AM8753" s="77">
        <f>IF(AND(K8753&gt;Variables!$G$10,K8753&lt;Variables!$G$11),0,1)</f>
        <v>1</v>
      </c>
      <c r="AN8753" s="77">
        <f>IF(H8753&lt;Variables!$G$13,1,0)</f>
        <v>0</v>
      </c>
      <c r="AO8753" s="77">
        <f>IF(R8753&lt;Variables!$G$12,0,1)</f>
        <v>0</v>
      </c>
      <c r="AP8753" s="78">
        <f t="shared" si="275"/>
        <v>0</v>
      </c>
      <c r="AQ8753" s="77">
        <f>IF(V8753&lt;Variables!$G$15,1,0)</f>
        <v>1</v>
      </c>
      <c r="AR8753" s="77">
        <v>0</v>
      </c>
      <c r="AS8753" s="77">
        <v>0</v>
      </c>
      <c r="AT8753" s="77">
        <v>1</v>
      </c>
      <c r="AU8753" s="77">
        <v>0</v>
      </c>
      <c r="BA8753" s="77">
        <v>-1.26</v>
      </c>
    </row>
    <row r="8754" spans="3:53" x14ac:dyDescent="0.25">
      <c r="C8754" s="77" t="s">
        <v>885</v>
      </c>
      <c r="D8754" s="77" t="s">
        <v>720</v>
      </c>
      <c r="E8754" s="77">
        <v>54.17</v>
      </c>
      <c r="F8754" s="77">
        <v>10.15</v>
      </c>
      <c r="G8754" s="77">
        <v>9.73</v>
      </c>
      <c r="H8754" s="77">
        <v>2050</v>
      </c>
      <c r="I8754" s="77">
        <v>12.214</v>
      </c>
      <c r="J8754" s="77" t="s">
        <v>74</v>
      </c>
      <c r="K8754" s="77">
        <v>47.21</v>
      </c>
      <c r="L8754" s="77">
        <v>54.167015000000013</v>
      </c>
      <c r="M8754" s="77">
        <v>-0.25294914257321582</v>
      </c>
      <c r="N8754" s="77">
        <v>54.064805999999997</v>
      </c>
      <c r="O8754" s="77">
        <v>-6.4378294449078791E-2</v>
      </c>
      <c r="P8754" s="77">
        <v>693468</v>
      </c>
      <c r="Q8754" s="77">
        <v>320570</v>
      </c>
      <c r="R8754" s="77">
        <v>2.16</v>
      </c>
      <c r="S8754" s="77">
        <v>44.107999999999997</v>
      </c>
      <c r="T8754" s="77">
        <v>7.5629999999999997</v>
      </c>
      <c r="U8754" s="77">
        <v>22.7456</v>
      </c>
      <c r="V8754" s="77">
        <v>2.3426341349316369</v>
      </c>
      <c r="AC8754" s="77">
        <v>54.33</v>
      </c>
      <c r="AD8754" s="77">
        <v>52.91</v>
      </c>
      <c r="AH8754" s="77">
        <f>IF(AND(M8754&lt;Variables!$G$6,M8754&gt;Variables!$G$5),0,1)</f>
        <v>1</v>
      </c>
      <c r="AI8754" s="77">
        <f t="shared" ref="AI8754:AI8817" si="276">IF(L8754&gt;N8754,0,1)</f>
        <v>0</v>
      </c>
      <c r="AJ8754" s="77">
        <f>IF(I8754&gt;Variables!$G$7,0,1)</f>
        <v>1</v>
      </c>
      <c r="AK8754" s="77">
        <f>IF(F8754&gt;Variables!$G$8,0,1)</f>
        <v>0</v>
      </c>
      <c r="AL8754" s="77">
        <f>IF(G8754&gt;Variables!$G$9,0,1)</f>
        <v>1</v>
      </c>
      <c r="AM8754" s="77">
        <f>IF(AND(K8754&gt;Variables!$G$10,K8754&lt;Variables!$G$11),0,1)</f>
        <v>1</v>
      </c>
      <c r="AN8754" s="77">
        <f>IF(H8754&lt;Variables!$G$13,1,0)</f>
        <v>0</v>
      </c>
      <c r="AO8754" s="77">
        <f>IF(R8754&lt;Variables!$G$12,0,1)</f>
        <v>0</v>
      </c>
      <c r="AP8754" s="78">
        <f t="shared" ref="AP8754:AP8817" si="277">IF(J8754="Pass", 0,1)</f>
        <v>0</v>
      </c>
      <c r="AQ8754" s="77">
        <f>IF(V8754&lt;Variables!$G$15,1,0)</f>
        <v>1</v>
      </c>
      <c r="AR8754" s="77">
        <v>0</v>
      </c>
      <c r="AS8754" s="77">
        <v>0</v>
      </c>
      <c r="AT8754" s="77">
        <v>0</v>
      </c>
      <c r="AU8754" s="77">
        <v>1</v>
      </c>
      <c r="BA8754" s="77">
        <v>-0.9</v>
      </c>
    </row>
    <row r="8755" spans="3:53" x14ac:dyDescent="0.25">
      <c r="C8755" s="77" t="s">
        <v>885</v>
      </c>
      <c r="D8755" s="77" t="s">
        <v>540</v>
      </c>
      <c r="E8755" s="77">
        <v>15.99</v>
      </c>
      <c r="F8755" s="77">
        <v>7.31</v>
      </c>
      <c r="G8755" s="77">
        <v>8.09</v>
      </c>
      <c r="H8755" s="77">
        <v>2690</v>
      </c>
      <c r="I8755" s="77">
        <v>0.31</v>
      </c>
      <c r="J8755" s="77" t="s">
        <v>74</v>
      </c>
      <c r="K8755" s="77">
        <v>55.06</v>
      </c>
      <c r="L8755" s="77">
        <v>15.86101</v>
      </c>
      <c r="M8755" s="77">
        <v>0.24582293309189199</v>
      </c>
      <c r="N8755" s="77">
        <v>15.723604</v>
      </c>
      <c r="O8755" s="77">
        <v>1.1218547605243829</v>
      </c>
      <c r="P8755" s="77">
        <v>5206000</v>
      </c>
      <c r="Q8755" s="77">
        <v>4308000</v>
      </c>
      <c r="R8755" s="77">
        <v>1.21</v>
      </c>
      <c r="S8755" s="77">
        <v>44.107999999999997</v>
      </c>
      <c r="T8755" s="77">
        <v>7.5629999999999997</v>
      </c>
      <c r="U8755" s="77">
        <v>22.7456</v>
      </c>
      <c r="V8755" s="77">
        <v>2.4094379243879178</v>
      </c>
      <c r="AC8755" s="77">
        <v>16.2</v>
      </c>
      <c r="AD8755" s="77">
        <v>15.57</v>
      </c>
      <c r="AH8755" s="77">
        <f>IF(AND(M8755&lt;Variables!$G$6,M8755&gt;Variables!$G$5),0,1)</f>
        <v>1</v>
      </c>
      <c r="AI8755" s="77">
        <f t="shared" si="276"/>
        <v>0</v>
      </c>
      <c r="AJ8755" s="77">
        <f>IF(I8755&gt;Variables!$G$7,0,1)</f>
        <v>1</v>
      </c>
      <c r="AK8755" s="77">
        <f>IF(F8755&gt;Variables!$G$8,0,1)</f>
        <v>1</v>
      </c>
      <c r="AL8755" s="77">
        <f>IF(G8755&gt;Variables!$G$9,0,1)</f>
        <v>1</v>
      </c>
      <c r="AM8755" s="77">
        <f>IF(AND(K8755&gt;Variables!$G$10,K8755&lt;Variables!$G$11),0,1)</f>
        <v>1</v>
      </c>
      <c r="AN8755" s="77">
        <f>IF(H8755&lt;Variables!$G$13,1,0)</f>
        <v>0</v>
      </c>
      <c r="AO8755" s="77">
        <f>IF(R8755&lt;Variables!$G$12,0,1)</f>
        <v>0</v>
      </c>
      <c r="AP8755" s="78">
        <f t="shared" si="277"/>
        <v>0</v>
      </c>
      <c r="AQ8755" s="77">
        <f>IF(V8755&lt;Variables!$G$15,1,0)</f>
        <v>1</v>
      </c>
      <c r="AR8755" s="77">
        <v>0</v>
      </c>
      <c r="AS8755" s="77">
        <v>0</v>
      </c>
      <c r="AT8755" s="77">
        <v>1</v>
      </c>
      <c r="AU8755" s="77">
        <v>0</v>
      </c>
      <c r="BA8755" s="77">
        <v>-2.25</v>
      </c>
    </row>
    <row r="8756" spans="3:53" x14ac:dyDescent="0.25">
      <c r="C8756" s="77" t="s">
        <v>885</v>
      </c>
      <c r="D8756" s="77" t="s">
        <v>678</v>
      </c>
      <c r="E8756" s="77">
        <v>2.2599999999999998</v>
      </c>
      <c r="F8756" s="77">
        <v>13.86</v>
      </c>
      <c r="G8756" s="77">
        <v>7.14</v>
      </c>
      <c r="H8756" s="77">
        <v>-99999</v>
      </c>
      <c r="I8756" s="77">
        <v>-10.984</v>
      </c>
      <c r="J8756" s="77" t="s">
        <v>75</v>
      </c>
      <c r="K8756" s="77">
        <v>53.73</v>
      </c>
      <c r="L8756" s="77">
        <v>2.2345999999999999</v>
      </c>
      <c r="M8756" s="77">
        <v>0.68916137116262788</v>
      </c>
      <c r="N8756" s="77">
        <v>2.2132399999999999</v>
      </c>
      <c r="O8756" s="77">
        <v>1.6609134120113349</v>
      </c>
      <c r="P8756" s="77">
        <v>123322</v>
      </c>
      <c r="Q8756" s="77">
        <v>15467</v>
      </c>
      <c r="R8756" s="77">
        <v>7.97</v>
      </c>
      <c r="S8756" s="77">
        <v>44.107999999999997</v>
      </c>
      <c r="T8756" s="77">
        <v>7.5629999999999997</v>
      </c>
      <c r="U8756" s="77">
        <v>22.7456</v>
      </c>
      <c r="V8756" s="77">
        <v>2.3803007926608779</v>
      </c>
      <c r="AC8756" s="77">
        <v>2.25</v>
      </c>
      <c r="AD8756" s="77">
        <v>2.10025</v>
      </c>
      <c r="AH8756" s="77">
        <f>IF(AND(M8756&lt;Variables!$G$6,M8756&gt;Variables!$G$5),0,1)</f>
        <v>1</v>
      </c>
      <c r="AI8756" s="77">
        <f t="shared" si="276"/>
        <v>0</v>
      </c>
      <c r="AJ8756" s="77">
        <f>IF(I8756&gt;Variables!$G$7,0,1)</f>
        <v>1</v>
      </c>
      <c r="AK8756" s="77">
        <f>IF(F8756&gt;Variables!$G$8,0,1)</f>
        <v>0</v>
      </c>
      <c r="AL8756" s="77">
        <f>IF(G8756&gt;Variables!$G$9,0,1)</f>
        <v>1</v>
      </c>
      <c r="AM8756" s="77">
        <f>IF(AND(K8756&gt;Variables!$G$10,K8756&lt;Variables!$G$11),0,1)</f>
        <v>1</v>
      </c>
      <c r="AN8756" s="77">
        <f>IF(H8756&lt;Variables!$G$13,1,0)</f>
        <v>1</v>
      </c>
      <c r="AO8756" s="77">
        <f>IF(R8756&lt;Variables!$G$12,0,1)</f>
        <v>1</v>
      </c>
      <c r="AP8756" s="78">
        <f t="shared" si="277"/>
        <v>1</v>
      </c>
      <c r="AQ8756" s="77">
        <f>IF(V8756&lt;Variables!$G$15,1,0)</f>
        <v>1</v>
      </c>
      <c r="AR8756" s="77">
        <v>0</v>
      </c>
      <c r="AS8756" s="77">
        <v>0</v>
      </c>
      <c r="AT8756" s="77">
        <v>1</v>
      </c>
      <c r="AU8756" s="77">
        <v>0</v>
      </c>
      <c r="BA8756" s="77">
        <v>-2.25</v>
      </c>
    </row>
    <row r="8757" spans="3:53" x14ac:dyDescent="0.25">
      <c r="C8757" s="77" t="s">
        <v>885</v>
      </c>
      <c r="D8757" s="77" t="s">
        <v>729</v>
      </c>
      <c r="E8757" s="77">
        <v>13.13</v>
      </c>
      <c r="F8757" s="77">
        <v>11.3</v>
      </c>
      <c r="G8757" s="77">
        <v>11.68</v>
      </c>
      <c r="H8757" s="77">
        <v>6350</v>
      </c>
      <c r="I8757" s="77">
        <v>43.148000000000003</v>
      </c>
      <c r="J8757" s="77" t="s">
        <v>74</v>
      </c>
      <c r="K8757" s="77">
        <v>49.49</v>
      </c>
      <c r="L8757" s="77">
        <v>13.091329411764701</v>
      </c>
      <c r="M8757" s="77">
        <v>6.6231533579038937E-2</v>
      </c>
      <c r="N8757" s="77">
        <v>13.142245652173919</v>
      </c>
      <c r="O8757" s="77">
        <v>-0.32144926591698259</v>
      </c>
      <c r="P8757" s="77">
        <v>2189000</v>
      </c>
      <c r="Q8757" s="77">
        <v>2203000</v>
      </c>
      <c r="R8757" s="77">
        <v>0.99</v>
      </c>
      <c r="S8757" s="77">
        <v>44.107999999999997</v>
      </c>
      <c r="T8757" s="77">
        <v>7.5629999999999997</v>
      </c>
      <c r="U8757" s="77">
        <v>22.7456</v>
      </c>
      <c r="V8757" s="77">
        <v>2.3600919312281232</v>
      </c>
      <c r="AC8757" s="77">
        <v>13.3</v>
      </c>
      <c r="AD8757" s="77">
        <v>12.92</v>
      </c>
      <c r="AH8757" s="77">
        <f>IF(AND(M8757&lt;Variables!$G$6,M8757&gt;Variables!$G$5),0,1)</f>
        <v>1</v>
      </c>
      <c r="AI8757" s="77">
        <f t="shared" si="276"/>
        <v>1</v>
      </c>
      <c r="AJ8757" s="77">
        <f>IF(I8757&gt;Variables!$G$7,0,1)</f>
        <v>1</v>
      </c>
      <c r="AK8757" s="77">
        <f>IF(F8757&gt;Variables!$G$8,0,1)</f>
        <v>0</v>
      </c>
      <c r="AL8757" s="77">
        <f>IF(G8757&gt;Variables!$G$9,0,1)</f>
        <v>0</v>
      </c>
      <c r="AM8757" s="77">
        <f>IF(AND(K8757&gt;Variables!$G$10,K8757&lt;Variables!$G$11),0,1)</f>
        <v>1</v>
      </c>
      <c r="AN8757" s="77">
        <f>IF(H8757&lt;Variables!$G$13,1,0)</f>
        <v>0</v>
      </c>
      <c r="AO8757" s="77">
        <f>IF(R8757&lt;Variables!$G$12,0,1)</f>
        <v>0</v>
      </c>
      <c r="AP8757" s="78">
        <f t="shared" si="277"/>
        <v>0</v>
      </c>
      <c r="AQ8757" s="77">
        <f>IF(V8757&lt;Variables!$G$15,1,0)</f>
        <v>1</v>
      </c>
      <c r="AR8757" s="77">
        <v>1</v>
      </c>
      <c r="AS8757" s="77">
        <v>0</v>
      </c>
      <c r="AT8757" s="77">
        <v>0</v>
      </c>
      <c r="AU8757" s="77">
        <v>0</v>
      </c>
      <c r="BA8757" s="77">
        <v>0.89</v>
      </c>
    </row>
    <row r="8758" spans="3:53" x14ac:dyDescent="0.25">
      <c r="C8758" s="77" t="s">
        <v>885</v>
      </c>
      <c r="D8758" s="77" t="s">
        <v>749</v>
      </c>
      <c r="E8758" s="77">
        <v>3.56</v>
      </c>
      <c r="F8758" s="77">
        <v>11.84</v>
      </c>
      <c r="G8758" s="77">
        <v>10.97</v>
      </c>
      <c r="H8758" s="77">
        <v>-99999</v>
      </c>
      <c r="I8758" s="77">
        <v>-12.634</v>
      </c>
      <c r="J8758" s="77" t="s">
        <v>75</v>
      </c>
      <c r="K8758" s="77">
        <v>58.16</v>
      </c>
      <c r="L8758" s="77">
        <v>3.59</v>
      </c>
      <c r="M8758" s="77">
        <v>0</v>
      </c>
      <c r="N8758" s="77">
        <v>3.6033333333333331</v>
      </c>
      <c r="O8758" s="77">
        <v>-0.37002775208141458</v>
      </c>
      <c r="P8758" s="77">
        <v>21295</v>
      </c>
      <c r="Q8758" s="77">
        <v>9400</v>
      </c>
      <c r="R8758" s="77">
        <v>2.27</v>
      </c>
      <c r="S8758" s="77">
        <v>44.107999999999997</v>
      </c>
      <c r="T8758" s="77">
        <v>7.5629999999999997</v>
      </c>
      <c r="U8758" s="77">
        <v>22.7456</v>
      </c>
      <c r="V8758" s="77">
        <v>2.4515376</v>
      </c>
      <c r="AC8758" s="77">
        <v>3.64</v>
      </c>
      <c r="AD8758" s="77">
        <v>3.53</v>
      </c>
      <c r="AH8758" s="77">
        <f>IF(AND(M8758&lt;Variables!$G$6,M8758&gt;Variables!$G$5),0,1)</f>
        <v>1</v>
      </c>
      <c r="AI8758" s="77">
        <f t="shared" si="276"/>
        <v>1</v>
      </c>
      <c r="AJ8758" s="77">
        <f>IF(I8758&gt;Variables!$G$7,0,1)</f>
        <v>1</v>
      </c>
      <c r="AK8758" s="77">
        <f>IF(F8758&gt;Variables!$G$8,0,1)</f>
        <v>0</v>
      </c>
      <c r="AL8758" s="77">
        <f>IF(G8758&gt;Variables!$G$9,0,1)</f>
        <v>0</v>
      </c>
      <c r="AM8758" s="77">
        <f>IF(AND(K8758&gt;Variables!$G$10,K8758&lt;Variables!$G$11),0,1)</f>
        <v>1</v>
      </c>
      <c r="AN8758" s="77">
        <f>IF(H8758&lt;Variables!$G$13,1,0)</f>
        <v>1</v>
      </c>
      <c r="AO8758" s="77">
        <f>IF(R8758&lt;Variables!$G$12,0,1)</f>
        <v>1</v>
      </c>
      <c r="AP8758" s="78">
        <f t="shared" si="277"/>
        <v>1</v>
      </c>
      <c r="AQ8758" s="77">
        <f>IF(V8758&lt;Variables!$G$15,1,0)</f>
        <v>1</v>
      </c>
      <c r="AR8758" s="77">
        <v>1</v>
      </c>
      <c r="AS8758" s="77">
        <v>0</v>
      </c>
      <c r="AT8758" s="77">
        <v>0</v>
      </c>
      <c r="AU8758" s="77">
        <v>0</v>
      </c>
      <c r="BA8758" s="77">
        <v>2</v>
      </c>
    </row>
    <row r="8759" spans="3:53" x14ac:dyDescent="0.25">
      <c r="C8759" s="77" t="s">
        <v>885</v>
      </c>
      <c r="D8759" s="77" t="s">
        <v>752</v>
      </c>
      <c r="E8759" s="77">
        <v>0.2</v>
      </c>
      <c r="F8759" s="77">
        <v>10</v>
      </c>
      <c r="G8759" s="77">
        <v>3.53</v>
      </c>
      <c r="H8759" s="77">
        <v>-99999</v>
      </c>
      <c r="I8759" s="77">
        <v>4744.1099999999997</v>
      </c>
      <c r="J8759" s="77" t="s">
        <v>75</v>
      </c>
      <c r="L8759" s="77">
        <v>-99999</v>
      </c>
      <c r="M8759" s="77">
        <v>-99999</v>
      </c>
      <c r="N8759" s="77">
        <v>-99999</v>
      </c>
      <c r="O8759" s="77">
        <v>-99999</v>
      </c>
      <c r="P8759" s="77">
        <v>26238</v>
      </c>
      <c r="Q8759" s="77">
        <v>22884</v>
      </c>
      <c r="R8759" s="77">
        <v>1.1499999999999999</v>
      </c>
      <c r="S8759" s="77">
        <v>44.107999999999997</v>
      </c>
      <c r="T8759" s="77">
        <v>7.5629999999999997</v>
      </c>
      <c r="U8759" s="77">
        <v>22.7456</v>
      </c>
      <c r="V8759" s="77">
        <v>-99999</v>
      </c>
      <c r="AC8759" s="77">
        <v>0.2</v>
      </c>
      <c r="AD8759" s="77">
        <v>0.2</v>
      </c>
      <c r="AH8759" s="77">
        <f>IF(AND(M8759&lt;Variables!$G$6,M8759&gt;Variables!$G$5),0,1)</f>
        <v>1</v>
      </c>
      <c r="AI8759" s="77">
        <f t="shared" si="276"/>
        <v>1</v>
      </c>
      <c r="AJ8759" s="77">
        <f>IF(I8759&gt;Variables!$G$7,0,1)</f>
        <v>0</v>
      </c>
      <c r="AK8759" s="77">
        <f>IF(F8759&gt;Variables!$G$8,0,1)</f>
        <v>0</v>
      </c>
      <c r="AL8759" s="77">
        <f>IF(G8759&gt;Variables!$G$9,0,1)</f>
        <v>1</v>
      </c>
      <c r="AM8759" s="77">
        <f>IF(AND(K8759&gt;Variables!$G$10,K8759&lt;Variables!$G$11),0,1)</f>
        <v>1</v>
      </c>
      <c r="AN8759" s="77">
        <f>IF(H8759&lt;Variables!$G$13,1,0)</f>
        <v>1</v>
      </c>
      <c r="AO8759" s="77">
        <f>IF(R8759&lt;Variables!$G$12,0,1)</f>
        <v>0</v>
      </c>
      <c r="AP8759" s="78">
        <f t="shared" si="277"/>
        <v>1</v>
      </c>
      <c r="AQ8759" s="77">
        <f>IF(V8759&lt;Variables!$G$15,1,0)</f>
        <v>1</v>
      </c>
      <c r="AR8759" s="77">
        <v>0</v>
      </c>
      <c r="AS8759" s="77">
        <v>0</v>
      </c>
      <c r="AT8759" s="77">
        <v>0</v>
      </c>
      <c r="AU8759" s="77">
        <v>0</v>
      </c>
      <c r="BA8759" s="77">
        <v>0</v>
      </c>
    </row>
    <row r="8760" spans="3:53" x14ac:dyDescent="0.25">
      <c r="C8760" s="77" t="s">
        <v>885</v>
      </c>
      <c r="D8760" s="77" t="s">
        <v>728</v>
      </c>
      <c r="E8760" s="77">
        <v>43.58</v>
      </c>
      <c r="F8760" s="77">
        <v>13.86</v>
      </c>
      <c r="G8760" s="77">
        <v>12.96</v>
      </c>
      <c r="H8760" s="77">
        <v>67630</v>
      </c>
      <c r="I8760" s="77">
        <v>-24.998999999999999</v>
      </c>
      <c r="J8760" s="77" t="s">
        <v>74</v>
      </c>
      <c r="K8760" s="77">
        <v>53.25</v>
      </c>
      <c r="L8760" s="77">
        <v>43.718924999999999</v>
      </c>
      <c r="M8760" s="77">
        <v>-0.42047008246428469</v>
      </c>
      <c r="N8760" s="77">
        <v>43.148152000000003</v>
      </c>
      <c r="O8760" s="77">
        <v>0.89678927616644333</v>
      </c>
      <c r="P8760" s="77">
        <v>6279000</v>
      </c>
      <c r="Q8760" s="77">
        <v>4417000</v>
      </c>
      <c r="R8760" s="77">
        <v>1.42</v>
      </c>
      <c r="S8760" s="77">
        <v>44.107999999999997</v>
      </c>
      <c r="T8760" s="77">
        <v>7.5629999999999997</v>
      </c>
      <c r="U8760" s="77">
        <v>22.7456</v>
      </c>
      <c r="V8760" s="77">
        <v>2.4155487543380811</v>
      </c>
      <c r="AC8760" s="77">
        <v>43.959699999999998</v>
      </c>
      <c r="AD8760" s="77">
        <v>41.58</v>
      </c>
      <c r="AH8760" s="77">
        <f>IF(AND(M8760&lt;Variables!$G$6,M8760&gt;Variables!$G$5),0,1)</f>
        <v>1</v>
      </c>
      <c r="AI8760" s="77">
        <f t="shared" si="276"/>
        <v>0</v>
      </c>
      <c r="AJ8760" s="77">
        <f>IF(I8760&gt;Variables!$G$7,0,1)</f>
        <v>1</v>
      </c>
      <c r="AK8760" s="77">
        <f>IF(F8760&gt;Variables!$G$8,0,1)</f>
        <v>0</v>
      </c>
      <c r="AL8760" s="77">
        <f>IF(G8760&gt;Variables!$G$9,0,1)</f>
        <v>0</v>
      </c>
      <c r="AM8760" s="77">
        <f>IF(AND(K8760&gt;Variables!$G$10,K8760&lt;Variables!$G$11),0,1)</f>
        <v>1</v>
      </c>
      <c r="AN8760" s="77">
        <f>IF(H8760&lt;Variables!$G$13,1,0)</f>
        <v>0</v>
      </c>
      <c r="AO8760" s="77">
        <f>IF(R8760&lt;Variables!$G$12,0,1)</f>
        <v>0</v>
      </c>
      <c r="AP8760" s="78">
        <f t="shared" si="277"/>
        <v>0</v>
      </c>
      <c r="AQ8760" s="77">
        <f>IF(V8760&lt;Variables!$G$15,1,0)</f>
        <v>1</v>
      </c>
      <c r="AR8760" s="77">
        <v>0</v>
      </c>
      <c r="AS8760" s="77">
        <v>0</v>
      </c>
      <c r="AT8760" s="77">
        <v>1</v>
      </c>
      <c r="AU8760" s="77">
        <v>0</v>
      </c>
      <c r="BA8760" s="77">
        <v>-2.02</v>
      </c>
    </row>
    <row r="8761" spans="3:53" x14ac:dyDescent="0.25">
      <c r="C8761" s="77" t="s">
        <v>886</v>
      </c>
      <c r="D8761" s="77" t="s">
        <v>707</v>
      </c>
      <c r="E8761" s="77">
        <v>3.77</v>
      </c>
      <c r="F8761" s="77">
        <v>16.29</v>
      </c>
      <c r="G8761" s="77">
        <v>4.2</v>
      </c>
      <c r="H8761" s="77">
        <v>-99999</v>
      </c>
      <c r="I8761" s="77">
        <v>-21.434000000000001</v>
      </c>
      <c r="J8761" s="77" t="s">
        <v>75</v>
      </c>
      <c r="K8761" s="77">
        <v>55.69</v>
      </c>
      <c r="L8761" s="77">
        <v>3.875</v>
      </c>
      <c r="M8761" s="77">
        <v>-0.77419354838709176</v>
      </c>
      <c r="N8761" s="77">
        <v>3.7735750000000001</v>
      </c>
      <c r="O8761" s="77">
        <v>1.892767468514607</v>
      </c>
      <c r="P8761" s="77">
        <v>104951</v>
      </c>
      <c r="Q8761" s="77">
        <v>19053</v>
      </c>
      <c r="R8761" s="77">
        <v>5.51</v>
      </c>
      <c r="S8761" s="77">
        <v>45.692</v>
      </c>
      <c r="T8761" s="77">
        <v>7.4560000000000004</v>
      </c>
      <c r="U8761" s="77">
        <v>23.537199999999999</v>
      </c>
      <c r="V8761" s="77">
        <v>2.458799538064516</v>
      </c>
      <c r="AC8761" s="77">
        <v>3.8</v>
      </c>
      <c r="AD8761" s="77">
        <v>3.5</v>
      </c>
      <c r="AH8761" s="77">
        <f>IF(AND(M8761&lt;Variables!$G$6,M8761&gt;Variables!$G$5),0,1)</f>
        <v>1</v>
      </c>
      <c r="AI8761" s="77">
        <f t="shared" si="276"/>
        <v>0</v>
      </c>
      <c r="AJ8761" s="77">
        <f>IF(I8761&gt;Variables!$G$7,0,1)</f>
        <v>1</v>
      </c>
      <c r="AK8761" s="77">
        <f>IF(F8761&gt;Variables!$G$8,0,1)</f>
        <v>0</v>
      </c>
      <c r="AL8761" s="77">
        <f>IF(G8761&gt;Variables!$G$9,0,1)</f>
        <v>1</v>
      </c>
      <c r="AM8761" s="77">
        <f>IF(AND(K8761&gt;Variables!$G$10,K8761&lt;Variables!$G$11),0,1)</f>
        <v>1</v>
      </c>
      <c r="AN8761" s="77">
        <f>IF(H8761&lt;Variables!$G$13,1,0)</f>
        <v>1</v>
      </c>
      <c r="AO8761" s="77">
        <f>IF(R8761&lt;Variables!$G$12,0,1)</f>
        <v>1</v>
      </c>
      <c r="AP8761" s="78">
        <f t="shared" si="277"/>
        <v>1</v>
      </c>
      <c r="AQ8761" s="77">
        <f>IF(V8761&lt;Variables!$G$15,1,0)</f>
        <v>1</v>
      </c>
      <c r="AR8761" s="77">
        <v>0</v>
      </c>
      <c r="AS8761" s="77">
        <v>0</v>
      </c>
      <c r="AT8761" s="77">
        <v>1</v>
      </c>
      <c r="AU8761" s="77">
        <v>0</v>
      </c>
      <c r="BA8761" s="77">
        <v>-2.25</v>
      </c>
    </row>
    <row r="8762" spans="3:53" x14ac:dyDescent="0.25">
      <c r="C8762" s="77" t="s">
        <v>886</v>
      </c>
      <c r="D8762" s="77" t="s">
        <v>729</v>
      </c>
      <c r="E8762" s="77">
        <v>13.14</v>
      </c>
      <c r="F8762" s="77">
        <v>11.06</v>
      </c>
      <c r="G8762" s="77">
        <v>11.59</v>
      </c>
      <c r="H8762" s="77">
        <v>6350</v>
      </c>
      <c r="I8762" s="77">
        <v>43.122</v>
      </c>
      <c r="J8762" s="77" t="s">
        <v>74</v>
      </c>
      <c r="K8762" s="77">
        <v>48.76</v>
      </c>
      <c r="L8762" s="77">
        <v>13.07662631578947</v>
      </c>
      <c r="M8762" s="77">
        <v>0.1022716707472013</v>
      </c>
      <c r="N8762" s="77">
        <v>13.14734468085107</v>
      </c>
      <c r="O8762" s="77">
        <v>-0.43616929686638728</v>
      </c>
      <c r="P8762" s="77">
        <v>2213000</v>
      </c>
      <c r="Q8762" s="77">
        <v>2203000</v>
      </c>
      <c r="R8762" s="77">
        <v>1</v>
      </c>
      <c r="S8762" s="77">
        <v>45.692</v>
      </c>
      <c r="T8762" s="77">
        <v>7.4560000000000004</v>
      </c>
      <c r="U8762" s="77">
        <v>23.537199999999999</v>
      </c>
      <c r="V8762" s="77">
        <v>2.3518607836861189</v>
      </c>
      <c r="AC8762" s="77">
        <v>13.3</v>
      </c>
      <c r="AD8762" s="77">
        <v>12.92</v>
      </c>
      <c r="AH8762" s="77">
        <f>IF(AND(M8762&lt;Variables!$G$6,M8762&gt;Variables!$G$5),0,1)</f>
        <v>1</v>
      </c>
      <c r="AI8762" s="77">
        <f t="shared" si="276"/>
        <v>1</v>
      </c>
      <c r="AJ8762" s="77">
        <f>IF(I8762&gt;Variables!$G$7,0,1)</f>
        <v>1</v>
      </c>
      <c r="AK8762" s="77">
        <f>IF(F8762&gt;Variables!$G$8,0,1)</f>
        <v>0</v>
      </c>
      <c r="AL8762" s="77">
        <f>IF(G8762&gt;Variables!$G$9,0,1)</f>
        <v>0</v>
      </c>
      <c r="AM8762" s="77">
        <f>IF(AND(K8762&gt;Variables!$G$10,K8762&lt;Variables!$G$11),0,1)</f>
        <v>1</v>
      </c>
      <c r="AN8762" s="77">
        <f>IF(H8762&lt;Variables!$G$13,1,0)</f>
        <v>0</v>
      </c>
      <c r="AO8762" s="77">
        <f>IF(R8762&lt;Variables!$G$12,0,1)</f>
        <v>0</v>
      </c>
      <c r="AP8762" s="78">
        <f t="shared" si="277"/>
        <v>0</v>
      </c>
      <c r="AQ8762" s="77">
        <f>IF(V8762&lt;Variables!$G$15,1,0)</f>
        <v>1</v>
      </c>
      <c r="AR8762" s="77">
        <v>1</v>
      </c>
      <c r="AS8762" s="77">
        <v>0</v>
      </c>
      <c r="AT8762" s="77">
        <v>0</v>
      </c>
      <c r="AU8762" s="77">
        <v>0</v>
      </c>
      <c r="BA8762" s="77">
        <v>0.83</v>
      </c>
    </row>
    <row r="8763" spans="3:53" x14ac:dyDescent="0.25">
      <c r="C8763" s="77" t="s">
        <v>886</v>
      </c>
      <c r="D8763" s="77" t="s">
        <v>749</v>
      </c>
      <c r="E8763" s="77">
        <v>3.56</v>
      </c>
      <c r="F8763" s="77">
        <v>11.84</v>
      </c>
      <c r="G8763" s="77">
        <v>10.97</v>
      </c>
      <c r="H8763" s="77">
        <v>-99999</v>
      </c>
      <c r="I8763" s="77">
        <v>-12.634</v>
      </c>
      <c r="J8763" s="77" t="s">
        <v>75</v>
      </c>
      <c r="K8763" s="77">
        <v>58.16</v>
      </c>
      <c r="L8763" s="77">
        <v>3.59</v>
      </c>
      <c r="M8763" s="77">
        <v>0</v>
      </c>
      <c r="N8763" s="77">
        <v>3.6033333333333331</v>
      </c>
      <c r="O8763" s="77">
        <v>-0.37002775208141458</v>
      </c>
      <c r="P8763" s="77">
        <v>21295</v>
      </c>
      <c r="Q8763" s="77">
        <v>9400</v>
      </c>
      <c r="R8763" s="77">
        <v>2.27</v>
      </c>
      <c r="S8763" s="77">
        <v>45.692</v>
      </c>
      <c r="T8763" s="77">
        <v>7.4560000000000004</v>
      </c>
      <c r="U8763" s="77">
        <v>23.537199999999999</v>
      </c>
      <c r="V8763" s="77">
        <v>2.4515376</v>
      </c>
      <c r="AC8763" s="77">
        <v>3.64</v>
      </c>
      <c r="AD8763" s="77">
        <v>3.53</v>
      </c>
      <c r="AH8763" s="77">
        <f>IF(AND(M8763&lt;Variables!$G$6,M8763&gt;Variables!$G$5),0,1)</f>
        <v>1</v>
      </c>
      <c r="AI8763" s="77">
        <f t="shared" si="276"/>
        <v>1</v>
      </c>
      <c r="AJ8763" s="77">
        <f>IF(I8763&gt;Variables!$G$7,0,1)</f>
        <v>1</v>
      </c>
      <c r="AK8763" s="77">
        <f>IF(F8763&gt;Variables!$G$8,0,1)</f>
        <v>0</v>
      </c>
      <c r="AL8763" s="77">
        <f>IF(G8763&gt;Variables!$G$9,0,1)</f>
        <v>0</v>
      </c>
      <c r="AM8763" s="77">
        <f>IF(AND(K8763&gt;Variables!$G$10,K8763&lt;Variables!$G$11),0,1)</f>
        <v>1</v>
      </c>
      <c r="AN8763" s="77">
        <f>IF(H8763&lt;Variables!$G$13,1,0)</f>
        <v>1</v>
      </c>
      <c r="AO8763" s="77">
        <f>IF(R8763&lt;Variables!$G$12,0,1)</f>
        <v>1</v>
      </c>
      <c r="AP8763" s="78">
        <f t="shared" si="277"/>
        <v>1</v>
      </c>
      <c r="AQ8763" s="77">
        <f>IF(V8763&lt;Variables!$G$15,1,0)</f>
        <v>1</v>
      </c>
      <c r="AR8763" s="77">
        <v>1</v>
      </c>
      <c r="AS8763" s="77">
        <v>0</v>
      </c>
      <c r="AT8763" s="77">
        <v>0</v>
      </c>
      <c r="AU8763" s="77">
        <v>0</v>
      </c>
      <c r="BA8763" s="77">
        <v>2</v>
      </c>
    </row>
    <row r="8764" spans="3:53" x14ac:dyDescent="0.25">
      <c r="C8764" s="77" t="s">
        <v>886</v>
      </c>
      <c r="D8764" s="77" t="s">
        <v>752</v>
      </c>
      <c r="E8764" s="77">
        <v>0.2</v>
      </c>
      <c r="F8764" s="77">
        <v>10</v>
      </c>
      <c r="G8764" s="77">
        <v>-5.88</v>
      </c>
      <c r="H8764" s="77">
        <v>-99999</v>
      </c>
      <c r="I8764" s="77">
        <v>3369.4650000000001</v>
      </c>
      <c r="J8764" s="77" t="s">
        <v>75</v>
      </c>
      <c r="L8764" s="77">
        <v>0.2</v>
      </c>
      <c r="M8764" s="77">
        <v>0</v>
      </c>
      <c r="N8764" s="77">
        <v>0.2</v>
      </c>
      <c r="O8764" s="77">
        <v>0</v>
      </c>
      <c r="P8764" s="77">
        <v>26238</v>
      </c>
      <c r="Q8764" s="77">
        <v>22884</v>
      </c>
      <c r="R8764" s="77">
        <v>1.1499999999999999</v>
      </c>
      <c r="S8764" s="77">
        <v>45.692</v>
      </c>
      <c r="T8764" s="77">
        <v>7.4560000000000004</v>
      </c>
      <c r="U8764" s="77">
        <v>23.537199999999999</v>
      </c>
      <c r="AC8764" s="77">
        <v>-99999</v>
      </c>
      <c r="AD8764" s="77">
        <v>-99999</v>
      </c>
      <c r="AH8764" s="77">
        <f>IF(AND(M8764&lt;Variables!$G$6,M8764&gt;Variables!$G$5),0,1)</f>
        <v>1</v>
      </c>
      <c r="AI8764" s="77">
        <f t="shared" si="276"/>
        <v>1</v>
      </c>
      <c r="AJ8764" s="77">
        <f>IF(I8764&gt;Variables!$G$7,0,1)</f>
        <v>0</v>
      </c>
      <c r="AK8764" s="77">
        <f>IF(F8764&gt;Variables!$G$8,0,1)</f>
        <v>0</v>
      </c>
      <c r="AL8764" s="77">
        <f>IF(G8764&gt;Variables!$G$9,0,1)</f>
        <v>1</v>
      </c>
      <c r="AM8764" s="77">
        <f>IF(AND(K8764&gt;Variables!$G$10,K8764&lt;Variables!$G$11),0,1)</f>
        <v>1</v>
      </c>
      <c r="AN8764" s="77">
        <f>IF(H8764&lt;Variables!$G$13,1,0)</f>
        <v>1</v>
      </c>
      <c r="AO8764" s="77">
        <f>IF(R8764&lt;Variables!$G$12,0,1)</f>
        <v>0</v>
      </c>
      <c r="AP8764" s="78">
        <f t="shared" si="277"/>
        <v>1</v>
      </c>
      <c r="AQ8764" s="77">
        <f>IF(V8764&lt;Variables!$G$15,1,0)</f>
        <v>1</v>
      </c>
      <c r="AR8764" s="77">
        <v>0</v>
      </c>
      <c r="AS8764" s="77">
        <v>0</v>
      </c>
      <c r="AT8764" s="77">
        <v>0</v>
      </c>
      <c r="AU8764" s="77">
        <v>0</v>
      </c>
      <c r="BA8764" s="77">
        <v>0</v>
      </c>
    </row>
    <row r="8765" spans="3:53" x14ac:dyDescent="0.25">
      <c r="C8765" s="77" t="s">
        <v>886</v>
      </c>
      <c r="D8765" s="77" t="s">
        <v>717</v>
      </c>
      <c r="E8765" s="77">
        <v>4.88</v>
      </c>
      <c r="F8765" s="77">
        <v>92.71</v>
      </c>
      <c r="G8765" s="77">
        <v>15.88</v>
      </c>
      <c r="H8765" s="77">
        <v>34.64</v>
      </c>
      <c r="I8765" s="77">
        <v>-9.5470000000000006</v>
      </c>
      <c r="J8765" s="77" t="s">
        <v>75</v>
      </c>
      <c r="K8765" s="77">
        <v>37.17</v>
      </c>
      <c r="L8765" s="77">
        <v>5.1076750000000004</v>
      </c>
      <c r="M8765" s="77">
        <v>-5.6224211603126584</v>
      </c>
      <c r="N8765" s="77">
        <v>5.0231159999999999</v>
      </c>
      <c r="O8765" s="77">
        <v>-4.0336715297835033</v>
      </c>
      <c r="P8765" s="77">
        <v>85310000</v>
      </c>
      <c r="Q8765" s="77">
        <v>392060</v>
      </c>
      <c r="R8765" s="77">
        <v>217.59</v>
      </c>
      <c r="S8765" s="77">
        <v>45.692</v>
      </c>
      <c r="T8765" s="77">
        <v>7.4560000000000004</v>
      </c>
      <c r="U8765" s="77">
        <v>23.537199999999999</v>
      </c>
      <c r="V8765" s="77">
        <v>2.1719363540182179</v>
      </c>
      <c r="AC8765" s="77">
        <v>8.1999999999999993</v>
      </c>
      <c r="AD8765" s="77">
        <v>4.79</v>
      </c>
      <c r="AH8765" s="77">
        <f>IF(AND(M8765&lt;Variables!$G$6,M8765&gt;Variables!$G$5),0,1)</f>
        <v>0</v>
      </c>
      <c r="AI8765" s="77">
        <f t="shared" si="276"/>
        <v>0</v>
      </c>
      <c r="AJ8765" s="77">
        <f>IF(I8765&gt;Variables!$G$7,0,1)</f>
        <v>1</v>
      </c>
      <c r="AK8765" s="77">
        <f>IF(F8765&gt;Variables!$G$8,0,1)</f>
        <v>0</v>
      </c>
      <c r="AL8765" s="77">
        <f>IF(G8765&gt;Variables!$G$9,0,1)</f>
        <v>0</v>
      </c>
      <c r="AM8765" s="77">
        <f>IF(AND(K8765&gt;Variables!$G$10,K8765&lt;Variables!$G$11),0,1)</f>
        <v>1</v>
      </c>
      <c r="AN8765" s="77">
        <f>IF(H8765&lt;Variables!$G$13,1,0)</f>
        <v>1</v>
      </c>
      <c r="AO8765" s="77">
        <f>IF(R8765&lt;Variables!$G$12,0,1)</f>
        <v>1</v>
      </c>
      <c r="AP8765" s="78">
        <f t="shared" si="277"/>
        <v>1</v>
      </c>
      <c r="AQ8765" s="77">
        <f>IF(V8765&lt;Variables!$G$15,1,0)</f>
        <v>1</v>
      </c>
      <c r="AR8765" s="77">
        <v>1</v>
      </c>
      <c r="AS8765" s="77">
        <v>0</v>
      </c>
      <c r="AT8765" s="77">
        <v>0</v>
      </c>
      <c r="AU8765" s="77">
        <v>0</v>
      </c>
      <c r="BA8765" s="77">
        <v>2</v>
      </c>
    </row>
    <row r="8766" spans="3:53" x14ac:dyDescent="0.25">
      <c r="C8766" s="77" t="s">
        <v>886</v>
      </c>
      <c r="D8766" s="77" t="s">
        <v>551</v>
      </c>
      <c r="E8766" s="77">
        <v>12.52</v>
      </c>
      <c r="F8766" s="77">
        <v>67.53</v>
      </c>
      <c r="G8766" s="77">
        <v>32.18</v>
      </c>
      <c r="H8766" s="77">
        <v>75.75</v>
      </c>
      <c r="I8766" s="77">
        <v>51.57</v>
      </c>
      <c r="J8766" s="77" t="s">
        <v>75</v>
      </c>
      <c r="K8766" s="77">
        <v>43.38</v>
      </c>
      <c r="L8766" s="77">
        <v>12.782360000000001</v>
      </c>
      <c r="M8766" s="77">
        <v>-3.523293038218307</v>
      </c>
      <c r="N8766" s="77">
        <v>12.498146</v>
      </c>
      <c r="O8766" s="77">
        <v>-1.3293651714422381</v>
      </c>
      <c r="P8766" s="77">
        <v>189380000</v>
      </c>
      <c r="Q8766" s="77">
        <v>23680000</v>
      </c>
      <c r="R8766" s="77">
        <v>8</v>
      </c>
      <c r="S8766" s="77">
        <v>45.692</v>
      </c>
      <c r="T8766" s="77">
        <v>7.4560000000000004</v>
      </c>
      <c r="U8766" s="77">
        <v>23.537199999999999</v>
      </c>
      <c r="V8766" s="77">
        <v>2.3226621296449168</v>
      </c>
      <c r="AC8766" s="77">
        <v>18.82</v>
      </c>
      <c r="AD8766" s="77">
        <v>11.6</v>
      </c>
      <c r="AH8766" s="77">
        <f>IF(AND(M8766&lt;Variables!$G$6,M8766&gt;Variables!$G$5),0,1)</f>
        <v>0</v>
      </c>
      <c r="AI8766" s="77">
        <f t="shared" si="276"/>
        <v>0</v>
      </c>
      <c r="AJ8766" s="77">
        <f>IF(I8766&gt;Variables!$G$7,0,1)</f>
        <v>0</v>
      </c>
      <c r="AK8766" s="77">
        <f>IF(F8766&gt;Variables!$G$8,0,1)</f>
        <v>0</v>
      </c>
      <c r="AL8766" s="77">
        <f>IF(G8766&gt;Variables!$G$9,0,1)</f>
        <v>0</v>
      </c>
      <c r="AM8766" s="77">
        <f>IF(AND(K8766&gt;Variables!$G$10,K8766&lt;Variables!$G$11),0,1)</f>
        <v>1</v>
      </c>
      <c r="AN8766" s="77">
        <f>IF(H8766&lt;Variables!$G$13,1,0)</f>
        <v>1</v>
      </c>
      <c r="AO8766" s="77">
        <f>IF(R8766&lt;Variables!$G$12,0,1)</f>
        <v>1</v>
      </c>
      <c r="AP8766" s="78">
        <f t="shared" si="277"/>
        <v>1</v>
      </c>
      <c r="AQ8766" s="77">
        <f>IF(V8766&lt;Variables!$G$15,1,0)</f>
        <v>1</v>
      </c>
      <c r="AR8766" s="77">
        <v>1</v>
      </c>
      <c r="AS8766" s="77">
        <v>0</v>
      </c>
      <c r="AT8766" s="77">
        <v>0</v>
      </c>
      <c r="AU8766" s="77">
        <v>0</v>
      </c>
      <c r="BA8766" s="77">
        <v>2</v>
      </c>
    </row>
    <row r="8767" spans="3:53" x14ac:dyDescent="0.25">
      <c r="C8767" s="77" t="s">
        <v>886</v>
      </c>
      <c r="D8767" s="77" t="s">
        <v>436</v>
      </c>
      <c r="E8767" s="77">
        <v>7.25</v>
      </c>
      <c r="F8767" s="77">
        <v>26.49</v>
      </c>
      <c r="G8767" s="77">
        <v>-5.12</v>
      </c>
      <c r="H8767" s="77">
        <v>60.08</v>
      </c>
      <c r="I8767" s="77">
        <v>6.76</v>
      </c>
      <c r="J8767" s="77" t="s">
        <v>75</v>
      </c>
      <c r="K8767" s="77">
        <v>34.32</v>
      </c>
      <c r="L8767" s="77">
        <v>7.3389899999999999</v>
      </c>
      <c r="M8767" s="77">
        <v>-1.485081734680106</v>
      </c>
      <c r="N8767" s="77">
        <v>7.6605880000000006</v>
      </c>
      <c r="O8767" s="77">
        <v>-5.6208217959248064</v>
      </c>
      <c r="P8767" s="77">
        <v>49080000</v>
      </c>
      <c r="Q8767" s="77">
        <v>3180000</v>
      </c>
      <c r="R8767" s="77">
        <v>15.43</v>
      </c>
      <c r="S8767" s="77">
        <v>45.692</v>
      </c>
      <c r="T8767" s="77">
        <v>7.4560000000000004</v>
      </c>
      <c r="U8767" s="77">
        <v>23.537199999999999</v>
      </c>
      <c r="V8767" s="77">
        <v>2.1759171214415058</v>
      </c>
      <c r="AC8767" s="77">
        <v>8.0641999999999996</v>
      </c>
      <c r="AD8767" s="77">
        <v>6.75</v>
      </c>
      <c r="AH8767" s="77">
        <f>IF(AND(M8767&lt;Variables!$G$6,M8767&gt;Variables!$G$5),0,1)</f>
        <v>0</v>
      </c>
      <c r="AI8767" s="77">
        <f t="shared" si="276"/>
        <v>1</v>
      </c>
      <c r="AJ8767" s="77">
        <f>IF(I8767&gt;Variables!$G$7,0,1)</f>
        <v>1</v>
      </c>
      <c r="AK8767" s="77">
        <f>IF(F8767&gt;Variables!$G$8,0,1)</f>
        <v>0</v>
      </c>
      <c r="AL8767" s="77">
        <f>IF(G8767&gt;Variables!$G$9,0,1)</f>
        <v>1</v>
      </c>
      <c r="AM8767" s="77">
        <f>IF(AND(K8767&gt;Variables!$G$10,K8767&lt;Variables!$G$11),0,1)</f>
        <v>1</v>
      </c>
      <c r="AN8767" s="77">
        <f>IF(H8767&lt;Variables!$G$13,1,0)</f>
        <v>1</v>
      </c>
      <c r="AO8767" s="77">
        <f>IF(R8767&lt;Variables!$G$12,0,1)</f>
        <v>1</v>
      </c>
      <c r="AP8767" s="78">
        <f t="shared" si="277"/>
        <v>1</v>
      </c>
      <c r="AQ8767" s="77">
        <f>IF(V8767&lt;Variables!$G$15,1,0)</f>
        <v>1</v>
      </c>
      <c r="AR8767" s="77">
        <v>0</v>
      </c>
      <c r="AS8767" s="77">
        <v>0</v>
      </c>
      <c r="AT8767" s="77">
        <v>1</v>
      </c>
      <c r="AU8767" s="77">
        <v>0</v>
      </c>
      <c r="BA8767" s="77">
        <v>-2.25</v>
      </c>
    </row>
    <row r="8768" spans="3:53" x14ac:dyDescent="0.25">
      <c r="C8768" s="77" t="s">
        <v>886</v>
      </c>
      <c r="D8768" s="77" t="s">
        <v>540</v>
      </c>
      <c r="E8768" s="77">
        <v>15.87</v>
      </c>
      <c r="F8768" s="77">
        <v>6.97</v>
      </c>
      <c r="G8768" s="77">
        <v>7.82</v>
      </c>
      <c r="H8768" s="77">
        <v>2690</v>
      </c>
      <c r="I8768" s="77">
        <v>0.30499999999999999</v>
      </c>
      <c r="J8768" s="77" t="s">
        <v>74</v>
      </c>
      <c r="K8768" s="77">
        <v>51.25</v>
      </c>
      <c r="L8768" s="77">
        <v>15.866515</v>
      </c>
      <c r="M8768" s="77">
        <v>-3.5388993739334643E-2</v>
      </c>
      <c r="N8768" s="77">
        <v>15.777124000000001</v>
      </c>
      <c r="O8768" s="77">
        <v>0.53099665059360812</v>
      </c>
      <c r="P8768" s="77">
        <v>5308000</v>
      </c>
      <c r="Q8768" s="77">
        <v>4308000</v>
      </c>
      <c r="R8768" s="77">
        <v>1.23</v>
      </c>
      <c r="S8768" s="77">
        <v>45.692</v>
      </c>
      <c r="T8768" s="77">
        <v>7.4560000000000004</v>
      </c>
      <c r="U8768" s="77">
        <v>23.537199999999999</v>
      </c>
      <c r="V8768" s="77">
        <v>2.3809978681046222</v>
      </c>
      <c r="AC8768" s="77">
        <v>16.2</v>
      </c>
      <c r="AD8768" s="77">
        <v>15.57</v>
      </c>
      <c r="AH8768" s="77">
        <f>IF(AND(M8768&lt;Variables!$G$6,M8768&gt;Variables!$G$5),0,1)</f>
        <v>1</v>
      </c>
      <c r="AI8768" s="77">
        <f t="shared" si="276"/>
        <v>0</v>
      </c>
      <c r="AJ8768" s="77">
        <f>IF(I8768&gt;Variables!$G$7,0,1)</f>
        <v>1</v>
      </c>
      <c r="AK8768" s="77">
        <f>IF(F8768&gt;Variables!$G$8,0,1)</f>
        <v>1</v>
      </c>
      <c r="AL8768" s="77">
        <f>IF(G8768&gt;Variables!$G$9,0,1)</f>
        <v>1</v>
      </c>
      <c r="AM8768" s="77">
        <f>IF(AND(K8768&gt;Variables!$G$10,K8768&lt;Variables!$G$11),0,1)</f>
        <v>1</v>
      </c>
      <c r="AN8768" s="77">
        <f>IF(H8768&lt;Variables!$G$13,1,0)</f>
        <v>0</v>
      </c>
      <c r="AO8768" s="77">
        <f>IF(R8768&lt;Variables!$G$12,0,1)</f>
        <v>0</v>
      </c>
      <c r="AP8768" s="78">
        <f t="shared" si="277"/>
        <v>0</v>
      </c>
      <c r="AQ8768" s="77">
        <f>IF(V8768&lt;Variables!$G$15,1,0)</f>
        <v>1</v>
      </c>
      <c r="AR8768" s="77">
        <v>1</v>
      </c>
      <c r="AS8768" s="77">
        <v>0</v>
      </c>
      <c r="AT8768" s="77">
        <v>0</v>
      </c>
      <c r="AU8768" s="77">
        <v>0</v>
      </c>
      <c r="BA8768" s="77">
        <v>0.81</v>
      </c>
    </row>
    <row r="8769" spans="3:53" x14ac:dyDescent="0.25">
      <c r="C8769" s="77" t="s">
        <v>886</v>
      </c>
      <c r="D8769" s="77" t="s">
        <v>705</v>
      </c>
      <c r="E8769" s="77">
        <v>676.02</v>
      </c>
      <c r="F8769" s="77">
        <v>7.87</v>
      </c>
      <c r="G8769" s="77">
        <v>3.61</v>
      </c>
      <c r="H8769" s="77">
        <v>6440</v>
      </c>
      <c r="I8769" s="77">
        <v>-23.527000000000001</v>
      </c>
      <c r="J8769" s="77" t="s">
        <v>74</v>
      </c>
      <c r="K8769" s="77">
        <v>50.15</v>
      </c>
      <c r="L8769" s="77">
        <v>672.42527499999994</v>
      </c>
      <c r="M8769" s="77">
        <v>0.1516488207556011</v>
      </c>
      <c r="N8769" s="77">
        <v>674.55158800000004</v>
      </c>
      <c r="O8769" s="77">
        <v>-0.16404794231986711</v>
      </c>
      <c r="P8769" s="77">
        <v>1008000</v>
      </c>
      <c r="Q8769" s="77">
        <v>763734</v>
      </c>
      <c r="R8769" s="77">
        <v>1.32</v>
      </c>
      <c r="S8769" s="77">
        <v>45.692</v>
      </c>
      <c r="T8769" s="77">
        <v>7.4560000000000004</v>
      </c>
      <c r="U8769" s="77">
        <v>23.537199999999999</v>
      </c>
      <c r="V8769" s="77">
        <v>2.3645454363912028</v>
      </c>
      <c r="AC8769" s="77">
        <v>678</v>
      </c>
      <c r="AD8769" s="77">
        <v>650.67049999999995</v>
      </c>
      <c r="AH8769" s="77">
        <f>IF(AND(M8769&lt;Variables!$G$6,M8769&gt;Variables!$G$5),0,1)</f>
        <v>1</v>
      </c>
      <c r="AI8769" s="77">
        <f t="shared" si="276"/>
        <v>1</v>
      </c>
      <c r="AJ8769" s="77">
        <f>IF(I8769&gt;Variables!$G$7,0,1)</f>
        <v>1</v>
      </c>
      <c r="AK8769" s="77">
        <f>IF(F8769&gt;Variables!$G$8,0,1)</f>
        <v>1</v>
      </c>
      <c r="AL8769" s="77">
        <f>IF(G8769&gt;Variables!$G$9,0,1)</f>
        <v>1</v>
      </c>
      <c r="AM8769" s="77">
        <f>IF(AND(K8769&gt;Variables!$G$10,K8769&lt;Variables!$G$11),0,1)</f>
        <v>1</v>
      </c>
      <c r="AN8769" s="77">
        <f>IF(H8769&lt;Variables!$G$13,1,0)</f>
        <v>0</v>
      </c>
      <c r="AO8769" s="77">
        <f>IF(R8769&lt;Variables!$G$12,0,1)</f>
        <v>0</v>
      </c>
      <c r="AP8769" s="78">
        <f t="shared" si="277"/>
        <v>0</v>
      </c>
      <c r="AQ8769" s="77">
        <f>IF(V8769&lt;Variables!$G$15,1,0)</f>
        <v>1</v>
      </c>
      <c r="AR8769" s="77">
        <v>0</v>
      </c>
      <c r="AS8769" s="77">
        <v>0</v>
      </c>
      <c r="AT8769" s="77">
        <v>0</v>
      </c>
      <c r="AU8769" s="77">
        <v>1</v>
      </c>
      <c r="BA8769" s="77">
        <v>-0.73</v>
      </c>
    </row>
    <row r="8770" spans="3:53" x14ac:dyDescent="0.25">
      <c r="C8770" s="77" t="s">
        <v>886</v>
      </c>
      <c r="D8770" s="77" t="s">
        <v>174</v>
      </c>
      <c r="E8770" s="77">
        <v>29.07</v>
      </c>
      <c r="F8770" s="77">
        <v>6.78</v>
      </c>
      <c r="G8770" s="77">
        <v>5.96</v>
      </c>
      <c r="H8770" s="77">
        <v>2440</v>
      </c>
      <c r="I8770" s="77">
        <v>415.59500000000003</v>
      </c>
      <c r="J8770" s="77" t="s">
        <v>74</v>
      </c>
      <c r="K8770" s="77">
        <v>36.369999999999997</v>
      </c>
      <c r="L8770" s="77">
        <v>29.313447058823531</v>
      </c>
      <c r="M8770" s="77">
        <v>-1.1375225102472459</v>
      </c>
      <c r="N8770" s="77">
        <v>29.577349999999999</v>
      </c>
      <c r="O8770" s="77">
        <v>-2.019619742809962</v>
      </c>
      <c r="P8770" s="77">
        <v>229219</v>
      </c>
      <c r="Q8770" s="77">
        <v>609587</v>
      </c>
      <c r="R8770" s="77">
        <v>0.38</v>
      </c>
      <c r="S8770" s="77">
        <v>45.692</v>
      </c>
      <c r="T8770" s="77">
        <v>7.4560000000000004</v>
      </c>
      <c r="U8770" s="77">
        <v>23.537199999999999</v>
      </c>
      <c r="V8770" s="77">
        <v>2.210591986185662</v>
      </c>
      <c r="AC8770" s="77">
        <v>29.635000000000002</v>
      </c>
      <c r="AD8770" s="77">
        <v>27.83</v>
      </c>
      <c r="AH8770" s="77">
        <f>IF(AND(M8770&lt;Variables!$G$6,M8770&gt;Variables!$G$5),0,1)</f>
        <v>0</v>
      </c>
      <c r="AI8770" s="77">
        <f t="shared" si="276"/>
        <v>1</v>
      </c>
      <c r="AJ8770" s="77">
        <f>IF(I8770&gt;Variables!$G$7,0,1)</f>
        <v>0</v>
      </c>
      <c r="AK8770" s="77">
        <f>IF(F8770&gt;Variables!$G$8,0,1)</f>
        <v>1</v>
      </c>
      <c r="AL8770" s="77">
        <f>IF(G8770&gt;Variables!$G$9,0,1)</f>
        <v>1</v>
      </c>
      <c r="AM8770" s="77">
        <f>IF(AND(K8770&gt;Variables!$G$10,K8770&lt;Variables!$G$11),0,1)</f>
        <v>1</v>
      </c>
      <c r="AN8770" s="77">
        <f>IF(H8770&lt;Variables!$G$13,1,0)</f>
        <v>0</v>
      </c>
      <c r="AO8770" s="77">
        <f>IF(R8770&lt;Variables!$G$12,0,1)</f>
        <v>0</v>
      </c>
      <c r="AP8770" s="78">
        <f t="shared" si="277"/>
        <v>0</v>
      </c>
      <c r="AQ8770" s="77">
        <f>IF(V8770&lt;Variables!$G$15,1,0)</f>
        <v>1</v>
      </c>
      <c r="AR8770" s="77">
        <v>0</v>
      </c>
      <c r="AS8770" s="77">
        <v>0</v>
      </c>
      <c r="AT8770" s="77">
        <v>1</v>
      </c>
      <c r="AU8770" s="77">
        <v>0</v>
      </c>
      <c r="BA8770" s="77">
        <v>-0.81</v>
      </c>
    </row>
    <row r="8771" spans="3:53" x14ac:dyDescent="0.25">
      <c r="C8771" s="77" t="s">
        <v>886</v>
      </c>
      <c r="D8771" s="77" t="s">
        <v>728</v>
      </c>
      <c r="E8771" s="77">
        <v>43.73</v>
      </c>
      <c r="F8771" s="77">
        <v>13.52</v>
      </c>
      <c r="G8771" s="77">
        <v>12.79</v>
      </c>
      <c r="H8771" s="77">
        <v>67630</v>
      </c>
      <c r="I8771" s="77">
        <v>-25.053999999999998</v>
      </c>
      <c r="J8771" s="77" t="s">
        <v>74</v>
      </c>
      <c r="K8771" s="77">
        <v>51.19</v>
      </c>
      <c r="L8771" s="77">
        <v>43.681790000000007</v>
      </c>
      <c r="M8771" s="77">
        <v>-0.48484734714398758</v>
      </c>
      <c r="N8771" s="77">
        <v>43.251427999999997</v>
      </c>
      <c r="O8771" s="77">
        <v>0.50535210074451586</v>
      </c>
      <c r="P8771" s="77">
        <v>6361000</v>
      </c>
      <c r="Q8771" s="77">
        <v>4417000</v>
      </c>
      <c r="R8771" s="77">
        <v>1.44</v>
      </c>
      <c r="S8771" s="77">
        <v>45.692</v>
      </c>
      <c r="T8771" s="77">
        <v>7.4560000000000004</v>
      </c>
      <c r="U8771" s="77">
        <v>23.537199999999999</v>
      </c>
      <c r="V8771" s="77">
        <v>2.3936007156006198</v>
      </c>
      <c r="AC8771" s="77">
        <v>43.959699999999998</v>
      </c>
      <c r="AD8771" s="77">
        <v>41.58</v>
      </c>
      <c r="AH8771" s="77">
        <f>IF(AND(M8771&lt;Variables!$G$6,M8771&gt;Variables!$G$5),0,1)</f>
        <v>1</v>
      </c>
      <c r="AI8771" s="77">
        <f t="shared" si="276"/>
        <v>0</v>
      </c>
      <c r="AJ8771" s="77">
        <f>IF(I8771&gt;Variables!$G$7,0,1)</f>
        <v>1</v>
      </c>
      <c r="AK8771" s="77">
        <f>IF(F8771&gt;Variables!$G$8,0,1)</f>
        <v>0</v>
      </c>
      <c r="AL8771" s="77">
        <f>IF(G8771&gt;Variables!$G$9,0,1)</f>
        <v>0</v>
      </c>
      <c r="AM8771" s="77">
        <f>IF(AND(K8771&gt;Variables!$G$10,K8771&lt;Variables!$G$11),0,1)</f>
        <v>1</v>
      </c>
      <c r="AN8771" s="77">
        <f>IF(H8771&lt;Variables!$G$13,1,0)</f>
        <v>0</v>
      </c>
      <c r="AO8771" s="77">
        <f>IF(R8771&lt;Variables!$G$12,0,1)</f>
        <v>0</v>
      </c>
      <c r="AP8771" s="78">
        <f t="shared" si="277"/>
        <v>0</v>
      </c>
      <c r="AQ8771" s="77">
        <f>IF(V8771&lt;Variables!$G$15,1,0)</f>
        <v>1</v>
      </c>
      <c r="AR8771" s="77">
        <v>0</v>
      </c>
      <c r="AS8771" s="77">
        <v>0</v>
      </c>
      <c r="AT8771" s="77">
        <v>1</v>
      </c>
      <c r="AU8771" s="77">
        <v>0</v>
      </c>
      <c r="BA8771" s="77">
        <v>-1.99</v>
      </c>
    </row>
    <row r="8772" spans="3:53" x14ac:dyDescent="0.25">
      <c r="C8772" s="77" t="s">
        <v>886</v>
      </c>
      <c r="D8772" s="77" t="s">
        <v>678</v>
      </c>
      <c r="E8772" s="77">
        <v>2.23</v>
      </c>
      <c r="F8772" s="77">
        <v>14.21</v>
      </c>
      <c r="G8772" s="77">
        <v>6.43</v>
      </c>
      <c r="H8772" s="77">
        <v>-99999</v>
      </c>
      <c r="I8772" s="77">
        <v>-11.007999999999999</v>
      </c>
      <c r="J8772" s="77" t="s">
        <v>75</v>
      </c>
      <c r="K8772" s="77">
        <v>53.44</v>
      </c>
      <c r="L8772" s="77">
        <v>2.237857142857143</v>
      </c>
      <c r="M8772" s="77">
        <v>-0.12767315671879151</v>
      </c>
      <c r="N8772" s="77">
        <v>2.2242083333333329</v>
      </c>
      <c r="O8772" s="77">
        <v>0.48519136022179571</v>
      </c>
      <c r="P8772" s="77">
        <v>128632</v>
      </c>
      <c r="Q8772" s="77">
        <v>15467</v>
      </c>
      <c r="R8772" s="77">
        <v>8.32</v>
      </c>
      <c r="S8772" s="77">
        <v>45.692</v>
      </c>
      <c r="T8772" s="77">
        <v>7.4560000000000004</v>
      </c>
      <c r="U8772" s="77">
        <v>23.537199999999999</v>
      </c>
      <c r="V8772" s="77">
        <v>2.407226299138205</v>
      </c>
      <c r="AC8772" s="77">
        <v>2.25</v>
      </c>
      <c r="AD8772" s="77">
        <v>2.10025</v>
      </c>
      <c r="AH8772" s="77">
        <f>IF(AND(M8772&lt;Variables!$G$6,M8772&gt;Variables!$G$5),0,1)</f>
        <v>1</v>
      </c>
      <c r="AI8772" s="77">
        <f t="shared" si="276"/>
        <v>0</v>
      </c>
      <c r="AJ8772" s="77">
        <f>IF(I8772&gt;Variables!$G$7,0,1)</f>
        <v>1</v>
      </c>
      <c r="AK8772" s="77">
        <f>IF(F8772&gt;Variables!$G$8,0,1)</f>
        <v>0</v>
      </c>
      <c r="AL8772" s="77">
        <f>IF(G8772&gt;Variables!$G$9,0,1)</f>
        <v>1</v>
      </c>
      <c r="AM8772" s="77">
        <f>IF(AND(K8772&gt;Variables!$G$10,K8772&lt;Variables!$G$11),0,1)</f>
        <v>1</v>
      </c>
      <c r="AN8772" s="77">
        <f>IF(H8772&lt;Variables!$G$13,1,0)</f>
        <v>1</v>
      </c>
      <c r="AO8772" s="77">
        <f>IF(R8772&lt;Variables!$G$12,0,1)</f>
        <v>1</v>
      </c>
      <c r="AP8772" s="78">
        <f t="shared" si="277"/>
        <v>1</v>
      </c>
      <c r="AQ8772" s="77">
        <f>IF(V8772&lt;Variables!$G$15,1,0)</f>
        <v>1</v>
      </c>
      <c r="AR8772" s="77">
        <v>0</v>
      </c>
      <c r="AS8772" s="77">
        <v>0</v>
      </c>
      <c r="AT8772" s="77">
        <v>1</v>
      </c>
      <c r="AU8772" s="77">
        <v>0</v>
      </c>
      <c r="BA8772" s="77">
        <v>-2.25</v>
      </c>
    </row>
    <row r="8773" spans="3:53" x14ac:dyDescent="0.25">
      <c r="C8773" s="77" t="s">
        <v>886</v>
      </c>
      <c r="D8773" s="77" t="s">
        <v>123</v>
      </c>
      <c r="E8773" s="77">
        <v>14.07</v>
      </c>
      <c r="F8773" s="77">
        <v>8.9</v>
      </c>
      <c r="G8773" s="77">
        <v>9.83</v>
      </c>
      <c r="H8773" s="77">
        <v>5550</v>
      </c>
      <c r="I8773" s="77">
        <v>350.24700000000001</v>
      </c>
      <c r="J8773" s="77" t="s">
        <v>75</v>
      </c>
      <c r="K8773" s="77">
        <v>51.82</v>
      </c>
      <c r="L8773" s="77">
        <v>14.059525000000001</v>
      </c>
      <c r="M8773" s="77">
        <v>-0.7078830899336791</v>
      </c>
      <c r="N8773" s="77">
        <v>13.763398</v>
      </c>
      <c r="O8773" s="77">
        <v>1.428440854504101</v>
      </c>
      <c r="P8773" s="77">
        <v>41446000</v>
      </c>
      <c r="Q8773" s="77">
        <v>56006000</v>
      </c>
      <c r="R8773" s="77">
        <v>0.74</v>
      </c>
      <c r="S8773" s="77">
        <v>45.692</v>
      </c>
      <c r="T8773" s="77">
        <v>7.4560000000000004</v>
      </c>
      <c r="U8773" s="77">
        <v>23.537199999999999</v>
      </c>
      <c r="V8773" s="77">
        <v>2.4079809071202609</v>
      </c>
      <c r="AC8773" s="77">
        <v>14.14</v>
      </c>
      <c r="AD8773" s="77">
        <v>13</v>
      </c>
      <c r="AH8773" s="77">
        <f>IF(AND(M8773&lt;Variables!$G$6,M8773&gt;Variables!$G$5),0,1)</f>
        <v>1</v>
      </c>
      <c r="AI8773" s="77">
        <f t="shared" si="276"/>
        <v>0</v>
      </c>
      <c r="AJ8773" s="77">
        <f>IF(I8773&gt;Variables!$G$7,0,1)</f>
        <v>0</v>
      </c>
      <c r="AK8773" s="77">
        <f>IF(F8773&gt;Variables!$G$8,0,1)</f>
        <v>1</v>
      </c>
      <c r="AL8773" s="77">
        <f>IF(G8773&gt;Variables!$G$9,0,1)</f>
        <v>1</v>
      </c>
      <c r="AM8773" s="77">
        <f>IF(AND(K8773&gt;Variables!$G$10,K8773&lt;Variables!$G$11),0,1)</f>
        <v>1</v>
      </c>
      <c r="AN8773" s="77">
        <f>IF(H8773&lt;Variables!$G$13,1,0)</f>
        <v>0</v>
      </c>
      <c r="AO8773" s="77">
        <f>IF(R8773&lt;Variables!$G$12,0,1)</f>
        <v>0</v>
      </c>
      <c r="AP8773" s="78">
        <f t="shared" si="277"/>
        <v>1</v>
      </c>
      <c r="AQ8773" s="77">
        <f>IF(V8773&lt;Variables!$G$15,1,0)</f>
        <v>1</v>
      </c>
      <c r="AR8773" s="77">
        <v>0</v>
      </c>
      <c r="AS8773" s="77">
        <v>0</v>
      </c>
      <c r="AT8773" s="77">
        <v>1</v>
      </c>
      <c r="AU8773" s="77">
        <v>0</v>
      </c>
      <c r="BA8773" s="77">
        <v>-2.25</v>
      </c>
    </row>
    <row r="8774" spans="3:53" x14ac:dyDescent="0.25">
      <c r="C8774" s="77" t="s">
        <v>886</v>
      </c>
      <c r="D8774" s="77" t="s">
        <v>741</v>
      </c>
      <c r="E8774" s="77">
        <v>29.58</v>
      </c>
      <c r="F8774" s="77">
        <v>8.2799999999999994</v>
      </c>
      <c r="G8774" s="77">
        <v>5.61</v>
      </c>
      <c r="H8774" s="77">
        <v>3360</v>
      </c>
      <c r="I8774" s="77">
        <v>-2.004</v>
      </c>
      <c r="J8774" s="77" t="s">
        <v>75</v>
      </c>
      <c r="K8774" s="77">
        <v>47.3</v>
      </c>
      <c r="L8774" s="77">
        <v>29.637374999999999</v>
      </c>
      <c r="M8774" s="77">
        <v>-0.2286808463974879</v>
      </c>
      <c r="N8774" s="77">
        <v>29.607222</v>
      </c>
      <c r="O8774" s="77">
        <v>-0.12707034790361421</v>
      </c>
      <c r="P8774" s="77">
        <v>5293000</v>
      </c>
      <c r="Q8774" s="77">
        <v>1038000</v>
      </c>
      <c r="R8774" s="77">
        <v>5.0999999999999996</v>
      </c>
      <c r="S8774" s="77">
        <v>45.692</v>
      </c>
      <c r="T8774" s="77">
        <v>7.4560000000000004</v>
      </c>
      <c r="U8774" s="77">
        <v>23.537199999999999</v>
      </c>
      <c r="V8774" s="77">
        <v>2.343190540238465</v>
      </c>
      <c r="AC8774" s="77">
        <v>29.99</v>
      </c>
      <c r="AD8774" s="77">
        <v>29.210100000000001</v>
      </c>
      <c r="AH8774" s="77">
        <f>IF(AND(M8774&lt;Variables!$G$6,M8774&gt;Variables!$G$5),0,1)</f>
        <v>1</v>
      </c>
      <c r="AI8774" s="77">
        <f t="shared" si="276"/>
        <v>0</v>
      </c>
      <c r="AJ8774" s="77">
        <f>IF(I8774&gt;Variables!$G$7,0,1)</f>
        <v>1</v>
      </c>
      <c r="AK8774" s="77">
        <f>IF(F8774&gt;Variables!$G$8,0,1)</f>
        <v>1</v>
      </c>
      <c r="AL8774" s="77">
        <f>IF(G8774&gt;Variables!$G$9,0,1)</f>
        <v>1</v>
      </c>
      <c r="AM8774" s="77">
        <f>IF(AND(K8774&gt;Variables!$G$10,K8774&lt;Variables!$G$11),0,1)</f>
        <v>1</v>
      </c>
      <c r="AN8774" s="77">
        <f>IF(H8774&lt;Variables!$G$13,1,0)</f>
        <v>0</v>
      </c>
      <c r="AO8774" s="77">
        <f>IF(R8774&lt;Variables!$G$12,0,1)</f>
        <v>1</v>
      </c>
      <c r="AP8774" s="78">
        <f t="shared" si="277"/>
        <v>1</v>
      </c>
      <c r="AQ8774" s="77">
        <f>IF(V8774&lt;Variables!$G$15,1,0)</f>
        <v>1</v>
      </c>
      <c r="AR8774" s="77">
        <v>1</v>
      </c>
      <c r="AS8774" s="77">
        <v>0</v>
      </c>
      <c r="AT8774" s="77">
        <v>0</v>
      </c>
      <c r="AU8774" s="77">
        <v>0</v>
      </c>
      <c r="BA8774" s="77">
        <v>0.44</v>
      </c>
    </row>
    <row r="8775" spans="3:53" x14ac:dyDescent="0.25">
      <c r="C8775" s="77" t="s">
        <v>886</v>
      </c>
      <c r="D8775" s="77" t="s">
        <v>85</v>
      </c>
      <c r="E8775" s="77">
        <v>4.68</v>
      </c>
      <c r="F8775" s="77">
        <v>7.99</v>
      </c>
      <c r="G8775" s="77">
        <v>5.07</v>
      </c>
      <c r="H8775" s="77">
        <v>2780</v>
      </c>
      <c r="I8775" s="77">
        <v>185.36699999999999</v>
      </c>
      <c r="J8775" s="77" t="s">
        <v>75</v>
      </c>
      <c r="K8775" s="77">
        <v>36.53</v>
      </c>
      <c r="L8775" s="77">
        <v>4.6961700000000004</v>
      </c>
      <c r="M8775" s="77">
        <v>-0.66373236062579433</v>
      </c>
      <c r="N8775" s="77">
        <v>4.7199600000000004</v>
      </c>
      <c r="O8775" s="77">
        <v>-1.1644166475987161</v>
      </c>
      <c r="P8775" s="77">
        <v>39210000</v>
      </c>
      <c r="Q8775" s="77">
        <v>21010000</v>
      </c>
      <c r="R8775" s="77">
        <v>1.87</v>
      </c>
      <c r="S8775" s="77">
        <v>45.692</v>
      </c>
      <c r="T8775" s="77">
        <v>7.4560000000000004</v>
      </c>
      <c r="U8775" s="77">
        <v>23.537199999999999</v>
      </c>
      <c r="V8775" s="77">
        <v>2.2188877498719162</v>
      </c>
      <c r="AC8775" s="77">
        <v>4.68</v>
      </c>
      <c r="AD8775" s="77">
        <v>4.5199999999999996</v>
      </c>
      <c r="AH8775" s="77">
        <f>IF(AND(M8775&lt;Variables!$G$6,M8775&gt;Variables!$G$5),0,1)</f>
        <v>1</v>
      </c>
      <c r="AI8775" s="77">
        <f t="shared" si="276"/>
        <v>1</v>
      </c>
      <c r="AJ8775" s="77">
        <f>IF(I8775&gt;Variables!$G$7,0,1)</f>
        <v>0</v>
      </c>
      <c r="AK8775" s="77">
        <f>IF(F8775&gt;Variables!$G$8,0,1)</f>
        <v>1</v>
      </c>
      <c r="AL8775" s="77">
        <f>IF(G8775&gt;Variables!$G$9,0,1)</f>
        <v>1</v>
      </c>
      <c r="AM8775" s="77">
        <f>IF(AND(K8775&gt;Variables!$G$10,K8775&lt;Variables!$G$11),0,1)</f>
        <v>1</v>
      </c>
      <c r="AN8775" s="77">
        <f>IF(H8775&lt;Variables!$G$13,1,0)</f>
        <v>0</v>
      </c>
      <c r="AO8775" s="77">
        <f>IF(R8775&lt;Variables!$G$12,0,1)</f>
        <v>0</v>
      </c>
      <c r="AP8775" s="78">
        <f t="shared" si="277"/>
        <v>1</v>
      </c>
      <c r="AQ8775" s="77">
        <f>IF(V8775&lt;Variables!$G$15,1,0)</f>
        <v>1</v>
      </c>
      <c r="AR8775" s="77">
        <v>0</v>
      </c>
      <c r="AS8775" s="77">
        <v>0</v>
      </c>
      <c r="AT8775" s="77">
        <v>1</v>
      </c>
      <c r="AU8775" s="77">
        <v>0</v>
      </c>
      <c r="BA8775" s="77">
        <v>-1.76</v>
      </c>
    </row>
    <row r="8776" spans="3:53" x14ac:dyDescent="0.25">
      <c r="C8776" s="77" t="s">
        <v>886</v>
      </c>
      <c r="D8776" s="77" t="s">
        <v>713</v>
      </c>
      <c r="E8776" s="77">
        <v>34.6</v>
      </c>
      <c r="F8776" s="77">
        <v>7.95</v>
      </c>
      <c r="G8776" s="77">
        <v>2.77</v>
      </c>
      <c r="H8776" s="77">
        <v>7720</v>
      </c>
      <c r="I8776" s="77">
        <v>-3.0000000000000001E-3</v>
      </c>
      <c r="J8776" s="77" t="s">
        <v>75</v>
      </c>
      <c r="K8776" s="77">
        <v>42.05</v>
      </c>
      <c r="L8776" s="77">
        <v>34.516024999999999</v>
      </c>
      <c r="M8776" s="77">
        <v>-0.1043718099056951</v>
      </c>
      <c r="N8776" s="77">
        <v>34.651629999999997</v>
      </c>
      <c r="O8776" s="77">
        <v>-0.49530137543313379</v>
      </c>
      <c r="P8776" s="77">
        <v>3035000</v>
      </c>
      <c r="Q8776" s="77">
        <v>2038000</v>
      </c>
      <c r="R8776" s="77">
        <v>1.49</v>
      </c>
      <c r="S8776" s="77">
        <v>45.692</v>
      </c>
      <c r="T8776" s="77">
        <v>7.4560000000000004</v>
      </c>
      <c r="U8776" s="77">
        <v>23.537199999999999</v>
      </c>
      <c r="V8776" s="77">
        <v>2.284955332050838</v>
      </c>
      <c r="AC8776" s="77">
        <v>34.81</v>
      </c>
      <c r="AD8776" s="77">
        <v>33.86</v>
      </c>
      <c r="AH8776" s="77">
        <f>IF(AND(M8776&lt;Variables!$G$6,M8776&gt;Variables!$G$5),0,1)</f>
        <v>1</v>
      </c>
      <c r="AI8776" s="77">
        <f t="shared" si="276"/>
        <v>1</v>
      </c>
      <c r="AJ8776" s="77">
        <f>IF(I8776&gt;Variables!$G$7,0,1)</f>
        <v>1</v>
      </c>
      <c r="AK8776" s="77">
        <f>IF(F8776&gt;Variables!$G$8,0,1)</f>
        <v>1</v>
      </c>
      <c r="AL8776" s="77">
        <f>IF(G8776&gt;Variables!$G$9,0,1)</f>
        <v>1</v>
      </c>
      <c r="AM8776" s="77">
        <f>IF(AND(K8776&gt;Variables!$G$10,K8776&lt;Variables!$G$11),0,1)</f>
        <v>1</v>
      </c>
      <c r="AN8776" s="77">
        <f>IF(H8776&lt;Variables!$G$13,1,0)</f>
        <v>0</v>
      </c>
      <c r="AO8776" s="77">
        <f>IF(R8776&lt;Variables!$G$12,0,1)</f>
        <v>0</v>
      </c>
      <c r="AP8776" s="78">
        <f t="shared" si="277"/>
        <v>1</v>
      </c>
      <c r="AQ8776" s="77">
        <f>IF(V8776&lt;Variables!$G$15,1,0)</f>
        <v>1</v>
      </c>
      <c r="AR8776" s="77">
        <v>0</v>
      </c>
      <c r="AS8776" s="77">
        <v>0</v>
      </c>
      <c r="AT8776" s="77">
        <v>0</v>
      </c>
      <c r="AU8776" s="77">
        <v>1</v>
      </c>
      <c r="BA8776" s="77">
        <v>-0.92</v>
      </c>
    </row>
    <row r="8777" spans="3:53" x14ac:dyDescent="0.25">
      <c r="C8777" s="77" t="s">
        <v>886</v>
      </c>
      <c r="D8777" s="77" t="s">
        <v>720</v>
      </c>
      <c r="E8777" s="77">
        <v>54.32</v>
      </c>
      <c r="F8777" s="77">
        <v>10.53</v>
      </c>
      <c r="G8777" s="77">
        <v>9.99</v>
      </c>
      <c r="H8777" s="77">
        <v>2050</v>
      </c>
      <c r="I8777" s="77">
        <v>12.273999999999999</v>
      </c>
      <c r="J8777" s="77" t="s">
        <v>74</v>
      </c>
      <c r="K8777" s="77">
        <v>53.79</v>
      </c>
      <c r="L8777" s="77">
        <v>54.126265000000011</v>
      </c>
      <c r="M8777" s="77">
        <v>6.232648788898671E-2</v>
      </c>
      <c r="N8777" s="77">
        <v>54.066005999999987</v>
      </c>
      <c r="O8777" s="77">
        <v>0.17385045975099789</v>
      </c>
      <c r="P8777" s="77">
        <v>697536</v>
      </c>
      <c r="Q8777" s="77">
        <v>320570</v>
      </c>
      <c r="R8777" s="77">
        <v>2.1800000000000002</v>
      </c>
      <c r="S8777" s="77">
        <v>45.692</v>
      </c>
      <c r="T8777" s="77">
        <v>7.4560000000000004</v>
      </c>
      <c r="U8777" s="77">
        <v>23.537199999999999</v>
      </c>
      <c r="V8777" s="77">
        <v>2.4039617154951669</v>
      </c>
      <c r="AC8777" s="77">
        <v>54.33</v>
      </c>
      <c r="AD8777" s="77">
        <v>52.91</v>
      </c>
      <c r="AH8777" s="77">
        <f>IF(AND(M8777&lt;Variables!$G$6,M8777&gt;Variables!$G$5),0,1)</f>
        <v>1</v>
      </c>
      <c r="AI8777" s="77">
        <f t="shared" si="276"/>
        <v>0</v>
      </c>
      <c r="AJ8777" s="77">
        <f>IF(I8777&gt;Variables!$G$7,0,1)</f>
        <v>1</v>
      </c>
      <c r="AK8777" s="77">
        <f>IF(F8777&gt;Variables!$G$8,0,1)</f>
        <v>0</v>
      </c>
      <c r="AL8777" s="77">
        <f>IF(G8777&gt;Variables!$G$9,0,1)</f>
        <v>1</v>
      </c>
      <c r="AM8777" s="77">
        <f>IF(AND(K8777&gt;Variables!$G$10,K8777&lt;Variables!$G$11),0,1)</f>
        <v>1</v>
      </c>
      <c r="AN8777" s="77">
        <f>IF(H8777&lt;Variables!$G$13,1,0)</f>
        <v>0</v>
      </c>
      <c r="AO8777" s="77">
        <f>IF(R8777&lt;Variables!$G$12,0,1)</f>
        <v>0</v>
      </c>
      <c r="AP8777" s="78">
        <f t="shared" si="277"/>
        <v>0</v>
      </c>
      <c r="AQ8777" s="77">
        <f>IF(V8777&lt;Variables!$G$15,1,0)</f>
        <v>1</v>
      </c>
      <c r="AR8777" s="77">
        <v>0</v>
      </c>
      <c r="AS8777" s="77">
        <v>0</v>
      </c>
      <c r="AT8777" s="77">
        <v>0</v>
      </c>
      <c r="AU8777" s="77">
        <v>1</v>
      </c>
      <c r="BA8777" s="77">
        <v>-1.08</v>
      </c>
    </row>
    <row r="8778" spans="3:53" x14ac:dyDescent="0.25">
      <c r="C8778" s="77" t="s">
        <v>886</v>
      </c>
      <c r="D8778" s="77" t="s">
        <v>589</v>
      </c>
      <c r="E8778" s="77">
        <v>5.29</v>
      </c>
      <c r="F8778" s="77">
        <v>37.89</v>
      </c>
      <c r="G8778" s="77">
        <v>31.73</v>
      </c>
      <c r="H8778" s="77">
        <v>92.42</v>
      </c>
      <c r="I8778" s="77">
        <v>-10.52</v>
      </c>
      <c r="J8778" s="77" t="s">
        <v>75</v>
      </c>
      <c r="K8778" s="77">
        <v>51.52</v>
      </c>
      <c r="L8778" s="77">
        <v>5.2153799999999997</v>
      </c>
      <c r="M8778" s="77">
        <v>-0.48663759879432172</v>
      </c>
      <c r="N8778" s="77">
        <v>5.1258899999999992</v>
      </c>
      <c r="O8778" s="77">
        <v>1.2507096328637799</v>
      </c>
      <c r="P8778" s="77">
        <v>11870000</v>
      </c>
      <c r="Q8778" s="77">
        <v>792360</v>
      </c>
      <c r="R8778" s="77">
        <v>14.98</v>
      </c>
      <c r="S8778" s="77">
        <v>45.692</v>
      </c>
      <c r="T8778" s="77">
        <v>7.4560000000000004</v>
      </c>
      <c r="U8778" s="77">
        <v>23.537199999999999</v>
      </c>
      <c r="V8778" s="77">
        <v>2.3975359998343362</v>
      </c>
      <c r="AC8778" s="77">
        <v>6.0998999999999999</v>
      </c>
      <c r="AD8778" s="77">
        <v>4.8099999999999996</v>
      </c>
      <c r="AH8778" s="77">
        <f>IF(AND(M8778&lt;Variables!$G$6,M8778&gt;Variables!$G$5),0,1)</f>
        <v>1</v>
      </c>
      <c r="AI8778" s="77">
        <f t="shared" si="276"/>
        <v>0</v>
      </c>
      <c r="AJ8778" s="77">
        <f>IF(I8778&gt;Variables!$G$7,0,1)</f>
        <v>1</v>
      </c>
      <c r="AK8778" s="77">
        <f>IF(F8778&gt;Variables!$G$8,0,1)</f>
        <v>0</v>
      </c>
      <c r="AL8778" s="77">
        <f>IF(G8778&gt;Variables!$G$9,0,1)</f>
        <v>0</v>
      </c>
      <c r="AM8778" s="77">
        <f>IF(AND(K8778&gt;Variables!$G$10,K8778&lt;Variables!$G$11),0,1)</f>
        <v>1</v>
      </c>
      <c r="AN8778" s="77">
        <f>IF(H8778&lt;Variables!$G$13,1,0)</f>
        <v>1</v>
      </c>
      <c r="AO8778" s="77">
        <f>IF(R8778&lt;Variables!$G$12,0,1)</f>
        <v>1</v>
      </c>
      <c r="AP8778" s="78">
        <f t="shared" si="277"/>
        <v>1</v>
      </c>
      <c r="AQ8778" s="77">
        <f>IF(V8778&lt;Variables!$G$15,1,0)</f>
        <v>1</v>
      </c>
      <c r="AR8778" s="77">
        <v>0</v>
      </c>
      <c r="AS8778" s="77">
        <v>0</v>
      </c>
      <c r="AT8778" s="77">
        <v>1</v>
      </c>
      <c r="AU8778" s="77">
        <v>0</v>
      </c>
      <c r="BA8778" s="77">
        <v>-2.25</v>
      </c>
    </row>
    <row r="8779" spans="3:53" x14ac:dyDescent="0.25">
      <c r="C8779" s="77" t="s">
        <v>886</v>
      </c>
      <c r="D8779" s="77" t="s">
        <v>137</v>
      </c>
      <c r="E8779" s="77">
        <v>134.57</v>
      </c>
      <c r="F8779" s="77">
        <v>6.39</v>
      </c>
      <c r="G8779" s="77">
        <v>4.49</v>
      </c>
      <c r="H8779" s="77">
        <v>6180</v>
      </c>
      <c r="I8779" s="77">
        <v>-11.247999999999999</v>
      </c>
      <c r="J8779" s="77" t="s">
        <v>75</v>
      </c>
      <c r="K8779" s="77">
        <v>34.44</v>
      </c>
      <c r="L8779" s="77">
        <v>134.98779375000001</v>
      </c>
      <c r="M8779" s="77">
        <v>-0.42803407178434882</v>
      </c>
      <c r="N8779" s="77">
        <v>135.32999047619049</v>
      </c>
      <c r="O8779" s="77">
        <v>-0.67981271036323021</v>
      </c>
      <c r="P8779" s="77">
        <v>236373</v>
      </c>
      <c r="Q8779" s="77">
        <v>710548</v>
      </c>
      <c r="R8779" s="77">
        <v>0.33</v>
      </c>
      <c r="S8779" s="77">
        <v>45.692</v>
      </c>
      <c r="T8779" s="77">
        <v>7.4560000000000004</v>
      </c>
      <c r="U8779" s="77">
        <v>23.537199999999999</v>
      </c>
      <c r="V8779" s="77">
        <v>2.19769259893308</v>
      </c>
      <c r="AC8779" s="77">
        <v>136.58359999999999</v>
      </c>
      <c r="AD8779" s="77">
        <v>134.11000000000001</v>
      </c>
      <c r="AH8779" s="77">
        <f>IF(AND(M8779&lt;Variables!$G$6,M8779&gt;Variables!$G$5),0,1)</f>
        <v>1</v>
      </c>
      <c r="AI8779" s="77">
        <f t="shared" si="276"/>
        <v>1</v>
      </c>
      <c r="AJ8779" s="77">
        <f>IF(I8779&gt;Variables!$G$7,0,1)</f>
        <v>1</v>
      </c>
      <c r="AK8779" s="77">
        <f>IF(F8779&gt;Variables!$G$8,0,1)</f>
        <v>1</v>
      </c>
      <c r="AL8779" s="77">
        <f>IF(G8779&gt;Variables!$G$9,0,1)</f>
        <v>1</v>
      </c>
      <c r="AM8779" s="77">
        <f>IF(AND(K8779&gt;Variables!$G$10,K8779&lt;Variables!$G$11),0,1)</f>
        <v>1</v>
      </c>
      <c r="AN8779" s="77">
        <f>IF(H8779&lt;Variables!$G$13,1,0)</f>
        <v>0</v>
      </c>
      <c r="AO8779" s="77">
        <f>IF(R8779&lt;Variables!$G$12,0,1)</f>
        <v>0</v>
      </c>
      <c r="AP8779" s="78">
        <f t="shared" si="277"/>
        <v>1</v>
      </c>
      <c r="AQ8779" s="77">
        <f>IF(V8779&lt;Variables!$G$15,1,0)</f>
        <v>1</v>
      </c>
      <c r="AR8779" s="77">
        <v>0</v>
      </c>
      <c r="AS8779" s="77">
        <v>1</v>
      </c>
      <c r="AT8779" s="77">
        <v>0</v>
      </c>
      <c r="AU8779" s="77">
        <v>0</v>
      </c>
      <c r="BA8779" s="77">
        <v>0.92</v>
      </c>
    </row>
    <row r="8780" spans="3:53" x14ac:dyDescent="0.25">
      <c r="C8780" s="77" t="s">
        <v>886</v>
      </c>
      <c r="D8780" s="77" t="s">
        <v>718</v>
      </c>
      <c r="E8780" s="77">
        <v>25.24</v>
      </c>
      <c r="F8780" s="77">
        <v>100.64</v>
      </c>
      <c r="G8780" s="77">
        <v>25.4</v>
      </c>
      <c r="H8780" s="77">
        <v>1570</v>
      </c>
      <c r="I8780" s="77">
        <v>-5.7000000000000002E-2</v>
      </c>
      <c r="J8780" s="77" t="s">
        <v>74</v>
      </c>
      <c r="K8780" s="77">
        <v>57.35</v>
      </c>
      <c r="L8780" s="77">
        <v>24.753715</v>
      </c>
      <c r="M8780" s="77">
        <v>2.125680933144789</v>
      </c>
      <c r="N8780" s="77">
        <v>25.13673</v>
      </c>
      <c r="O8780" s="77">
        <v>0.56956493545502906</v>
      </c>
      <c r="P8780" s="77">
        <v>46723000</v>
      </c>
      <c r="Q8780" s="77">
        <v>302659</v>
      </c>
      <c r="R8780" s="77">
        <v>154.38</v>
      </c>
      <c r="S8780" s="77">
        <v>45.692</v>
      </c>
      <c r="T8780" s="77">
        <v>7.4560000000000004</v>
      </c>
      <c r="U8780" s="77">
        <v>23.537199999999999</v>
      </c>
      <c r="V8780" s="77">
        <v>2.342756891706558</v>
      </c>
      <c r="AC8780" s="77">
        <v>31.09</v>
      </c>
      <c r="AD8780" s="77">
        <v>23.81</v>
      </c>
      <c r="AH8780" s="77">
        <f>IF(AND(M8780&lt;Variables!$G$6,M8780&gt;Variables!$G$5),0,1)</f>
        <v>1</v>
      </c>
      <c r="AI8780" s="77">
        <f t="shared" si="276"/>
        <v>1</v>
      </c>
      <c r="AJ8780" s="77">
        <f>IF(I8780&gt;Variables!$G$7,0,1)</f>
        <v>1</v>
      </c>
      <c r="AK8780" s="77">
        <f>IF(F8780&gt;Variables!$G$8,0,1)</f>
        <v>0</v>
      </c>
      <c r="AL8780" s="77">
        <f>IF(G8780&gt;Variables!$G$9,0,1)</f>
        <v>0</v>
      </c>
      <c r="AM8780" s="77">
        <f>IF(AND(K8780&gt;Variables!$G$10,K8780&lt;Variables!$G$11),0,1)</f>
        <v>1</v>
      </c>
      <c r="AN8780" s="77">
        <f>IF(H8780&lt;Variables!$G$13,1,0)</f>
        <v>0</v>
      </c>
      <c r="AO8780" s="77">
        <f>IF(R8780&lt;Variables!$G$12,0,1)</f>
        <v>1</v>
      </c>
      <c r="AP8780" s="78">
        <f t="shared" si="277"/>
        <v>0</v>
      </c>
      <c r="AQ8780" s="77">
        <f>IF(V8780&lt;Variables!$G$15,1,0)</f>
        <v>1</v>
      </c>
      <c r="AR8780" s="77">
        <v>0</v>
      </c>
      <c r="AS8780" s="77">
        <v>0</v>
      </c>
      <c r="AT8780" s="77">
        <v>1</v>
      </c>
      <c r="AU8780" s="77">
        <v>0</v>
      </c>
      <c r="BA8780" s="77">
        <v>-2.25</v>
      </c>
    </row>
    <row r="8781" spans="3:53" x14ac:dyDescent="0.25">
      <c r="C8781" s="77" t="s">
        <v>886</v>
      </c>
      <c r="D8781" s="77" t="s">
        <v>719</v>
      </c>
      <c r="E8781" s="77">
        <v>2.0299999999999998</v>
      </c>
      <c r="F8781" s="77">
        <v>42.85</v>
      </c>
      <c r="G8781" s="77">
        <v>-8.56</v>
      </c>
      <c r="H8781" s="77">
        <v>82.6</v>
      </c>
      <c r="I8781" s="77">
        <v>-58.506999999999998</v>
      </c>
      <c r="J8781" s="77" t="s">
        <v>74</v>
      </c>
      <c r="K8781" s="77">
        <v>34.54</v>
      </c>
      <c r="L8781" s="77">
        <v>2.0792350000000002</v>
      </c>
      <c r="M8781" s="77">
        <v>-2.3679382080428582</v>
      </c>
      <c r="N8781" s="77">
        <v>2.1070039999999999</v>
      </c>
      <c r="O8781" s="77">
        <v>-3.6546679550679571</v>
      </c>
      <c r="P8781" s="77">
        <v>212150000</v>
      </c>
      <c r="Q8781" s="77">
        <v>4600000</v>
      </c>
      <c r="R8781" s="77">
        <v>46.12</v>
      </c>
      <c r="S8781" s="77">
        <v>45.692</v>
      </c>
      <c r="T8781" s="77">
        <v>7.4560000000000004</v>
      </c>
      <c r="U8781" s="77">
        <v>23.537199999999999</v>
      </c>
      <c r="V8781" s="77">
        <v>2.1626759516860772</v>
      </c>
      <c r="AC8781" s="77">
        <v>2.37</v>
      </c>
      <c r="AD8781" s="77">
        <v>1.88</v>
      </c>
      <c r="AH8781" s="77">
        <f>IF(AND(M8781&lt;Variables!$G$6,M8781&gt;Variables!$G$5),0,1)</f>
        <v>0</v>
      </c>
      <c r="AI8781" s="77">
        <f t="shared" si="276"/>
        <v>1</v>
      </c>
      <c r="AJ8781" s="77">
        <f>IF(I8781&gt;Variables!$G$7,0,1)</f>
        <v>1</v>
      </c>
      <c r="AK8781" s="77">
        <f>IF(F8781&gt;Variables!$G$8,0,1)</f>
        <v>0</v>
      </c>
      <c r="AL8781" s="77">
        <f>IF(G8781&gt;Variables!$G$9,0,1)</f>
        <v>1</v>
      </c>
      <c r="AM8781" s="77">
        <f>IF(AND(K8781&gt;Variables!$G$10,K8781&lt;Variables!$G$11),0,1)</f>
        <v>1</v>
      </c>
      <c r="AN8781" s="77">
        <f>IF(H8781&lt;Variables!$G$13,1,0)</f>
        <v>1</v>
      </c>
      <c r="AO8781" s="77">
        <f>IF(R8781&lt;Variables!$G$12,0,1)</f>
        <v>1</v>
      </c>
      <c r="AP8781" s="78">
        <f t="shared" si="277"/>
        <v>0</v>
      </c>
      <c r="AQ8781" s="77">
        <f>IF(V8781&lt;Variables!$G$15,1,0)</f>
        <v>1</v>
      </c>
      <c r="AR8781" s="77">
        <v>1</v>
      </c>
      <c r="AS8781" s="77">
        <v>0</v>
      </c>
      <c r="AT8781" s="77">
        <v>0</v>
      </c>
      <c r="AU8781" s="77">
        <v>0</v>
      </c>
      <c r="BA8781" s="77">
        <v>2</v>
      </c>
    </row>
    <row r="8782" spans="3:53" x14ac:dyDescent="0.25">
      <c r="C8782" s="77" t="s">
        <v>886</v>
      </c>
      <c r="D8782" s="77" t="s">
        <v>745</v>
      </c>
      <c r="E8782" s="77">
        <v>1.84</v>
      </c>
      <c r="F8782" s="77">
        <v>32.869999999999997</v>
      </c>
      <c r="G8782" s="77">
        <v>17.86</v>
      </c>
      <c r="H8782" s="77">
        <v>65.010000000000005</v>
      </c>
      <c r="I8782" s="77">
        <v>-46.412999999999997</v>
      </c>
      <c r="J8782" s="77" t="s">
        <v>74</v>
      </c>
      <c r="K8782" s="77">
        <v>34.909999999999997</v>
      </c>
      <c r="L8782" s="77">
        <v>1.8742099999999999</v>
      </c>
      <c r="M8782" s="77">
        <v>-3.1591977419819659</v>
      </c>
      <c r="N8782" s="77">
        <v>1.845812</v>
      </c>
      <c r="O8782" s="77">
        <v>-1.669292430648412</v>
      </c>
      <c r="P8782" s="77">
        <v>4660000</v>
      </c>
      <c r="Q8782" s="77">
        <v>486440</v>
      </c>
      <c r="R8782" s="77">
        <v>9.58</v>
      </c>
      <c r="S8782" s="77">
        <v>45.692</v>
      </c>
      <c r="T8782" s="77">
        <v>7.4560000000000004</v>
      </c>
      <c r="U8782" s="77">
        <v>23.537199999999999</v>
      </c>
      <c r="V8782" s="77">
        <v>2.155129156431776</v>
      </c>
      <c r="AC8782" s="77">
        <v>2.86</v>
      </c>
      <c r="AD8782" s="77">
        <v>1.81</v>
      </c>
      <c r="AH8782" s="77">
        <f>IF(AND(M8782&lt;Variables!$G$6,M8782&gt;Variables!$G$5),0,1)</f>
        <v>0</v>
      </c>
      <c r="AI8782" s="77">
        <f t="shared" si="276"/>
        <v>0</v>
      </c>
      <c r="AJ8782" s="77">
        <f>IF(I8782&gt;Variables!$G$7,0,1)</f>
        <v>1</v>
      </c>
      <c r="AK8782" s="77">
        <f>IF(F8782&gt;Variables!$G$8,0,1)</f>
        <v>0</v>
      </c>
      <c r="AL8782" s="77">
        <f>IF(G8782&gt;Variables!$G$9,0,1)</f>
        <v>0</v>
      </c>
      <c r="AM8782" s="77">
        <f>IF(AND(K8782&gt;Variables!$G$10,K8782&lt;Variables!$G$11),0,1)</f>
        <v>1</v>
      </c>
      <c r="AN8782" s="77">
        <f>IF(H8782&lt;Variables!$G$13,1,0)</f>
        <v>1</v>
      </c>
      <c r="AO8782" s="77">
        <f>IF(R8782&lt;Variables!$G$12,0,1)</f>
        <v>1</v>
      </c>
      <c r="AP8782" s="78">
        <f t="shared" si="277"/>
        <v>0</v>
      </c>
      <c r="AQ8782" s="77">
        <f>IF(V8782&lt;Variables!$G$15,1,0)</f>
        <v>1</v>
      </c>
      <c r="AR8782" s="77">
        <v>1</v>
      </c>
      <c r="AS8782" s="77">
        <v>0</v>
      </c>
      <c r="AT8782" s="77">
        <v>0</v>
      </c>
      <c r="AU8782" s="77">
        <v>0</v>
      </c>
      <c r="BA8782" s="77">
        <v>2</v>
      </c>
    </row>
    <row r="8783" spans="3:53" x14ac:dyDescent="0.25">
      <c r="C8783" s="77" t="s">
        <v>886</v>
      </c>
      <c r="D8783" s="77" t="s">
        <v>733</v>
      </c>
      <c r="E8783" s="77">
        <v>1.42</v>
      </c>
      <c r="F8783" s="77">
        <v>25.44</v>
      </c>
      <c r="G8783" s="77">
        <v>17.77</v>
      </c>
      <c r="H8783" s="77">
        <v>100.35</v>
      </c>
      <c r="I8783" s="77">
        <v>-17.939</v>
      </c>
      <c r="J8783" s="77" t="s">
        <v>74</v>
      </c>
      <c r="K8783" s="77">
        <v>47.58</v>
      </c>
      <c r="L8783" s="77">
        <v>1.4390526315789469</v>
      </c>
      <c r="M8783" s="77">
        <v>-0.97651964011410652</v>
      </c>
      <c r="N8783" s="77">
        <v>1.4179551020408161</v>
      </c>
      <c r="O8783" s="77">
        <v>0.49683505133866618</v>
      </c>
      <c r="P8783" s="77">
        <v>16970000</v>
      </c>
      <c r="Q8783" s="77">
        <v>1740000</v>
      </c>
      <c r="R8783" s="77">
        <v>9.75</v>
      </c>
      <c r="S8783" s="77">
        <v>45.692</v>
      </c>
      <c r="T8783" s="77">
        <v>7.4560000000000004</v>
      </c>
      <c r="U8783" s="77">
        <v>23.537199999999999</v>
      </c>
      <c r="V8783" s="77">
        <v>2.3604934539389948</v>
      </c>
      <c r="AC8783" s="77">
        <v>1.4379999999999999</v>
      </c>
      <c r="AD8783" s="77">
        <v>1.31</v>
      </c>
      <c r="AH8783" s="77">
        <f>IF(AND(M8783&lt;Variables!$G$6,M8783&gt;Variables!$G$5),0,1)</f>
        <v>1</v>
      </c>
      <c r="AI8783" s="77">
        <f t="shared" si="276"/>
        <v>0</v>
      </c>
      <c r="AJ8783" s="77">
        <f>IF(I8783&gt;Variables!$G$7,0,1)</f>
        <v>1</v>
      </c>
      <c r="AK8783" s="77">
        <f>IF(F8783&gt;Variables!$G$8,0,1)</f>
        <v>0</v>
      </c>
      <c r="AL8783" s="77">
        <f>IF(G8783&gt;Variables!$G$9,0,1)</f>
        <v>0</v>
      </c>
      <c r="AM8783" s="77">
        <f>IF(AND(K8783&gt;Variables!$G$10,K8783&lt;Variables!$G$11),0,1)</f>
        <v>1</v>
      </c>
      <c r="AN8783" s="77">
        <f>IF(H8783&lt;Variables!$G$13,1,0)</f>
        <v>1</v>
      </c>
      <c r="AO8783" s="77">
        <f>IF(R8783&lt;Variables!$G$12,0,1)</f>
        <v>1</v>
      </c>
      <c r="AP8783" s="78">
        <f t="shared" si="277"/>
        <v>0</v>
      </c>
      <c r="AQ8783" s="77">
        <f>IF(V8783&lt;Variables!$G$15,1,0)</f>
        <v>1</v>
      </c>
      <c r="AR8783" s="77">
        <v>0</v>
      </c>
      <c r="AS8783" s="77">
        <v>0</v>
      </c>
      <c r="AT8783" s="77">
        <v>1</v>
      </c>
      <c r="AU8783" s="77">
        <v>0</v>
      </c>
      <c r="BA8783" s="77">
        <v>-2.25</v>
      </c>
    </row>
    <row r="8784" spans="3:53" x14ac:dyDescent="0.25">
      <c r="C8784" s="77" t="s">
        <v>886</v>
      </c>
      <c r="D8784" s="77" t="s">
        <v>158</v>
      </c>
      <c r="E8784" s="77">
        <v>47.04</v>
      </c>
      <c r="F8784" s="77">
        <v>6.55</v>
      </c>
      <c r="G8784" s="77">
        <v>5.89</v>
      </c>
      <c r="H8784" s="77">
        <v>6670</v>
      </c>
      <c r="I8784" s="77">
        <v>59.978000000000002</v>
      </c>
      <c r="J8784" s="77" t="s">
        <v>75</v>
      </c>
      <c r="K8784" s="77">
        <v>47.14</v>
      </c>
      <c r="L8784" s="77">
        <v>46.872500000000002</v>
      </c>
      <c r="M8784" s="77">
        <v>5.866979572243064E-2</v>
      </c>
      <c r="N8784" s="77">
        <v>47.12594</v>
      </c>
      <c r="O8784" s="77">
        <v>-0.47943871252223591</v>
      </c>
      <c r="P8784" s="77">
        <v>249831</v>
      </c>
      <c r="Q8784" s="77">
        <v>677206</v>
      </c>
      <c r="R8784" s="77">
        <v>0.37</v>
      </c>
      <c r="S8784" s="77">
        <v>45.692</v>
      </c>
      <c r="T8784" s="77">
        <v>7.4560000000000004</v>
      </c>
      <c r="U8784" s="77">
        <v>23.537199999999999</v>
      </c>
      <c r="V8784" s="77">
        <v>2.3363295790495502</v>
      </c>
      <c r="AC8784" s="77">
        <v>48.42</v>
      </c>
      <c r="AD8784" s="77">
        <v>46.82</v>
      </c>
      <c r="AH8784" s="77">
        <f>IF(AND(M8784&lt;Variables!$G$6,M8784&gt;Variables!$G$5),0,1)</f>
        <v>1</v>
      </c>
      <c r="AI8784" s="77">
        <f t="shared" si="276"/>
        <v>1</v>
      </c>
      <c r="AJ8784" s="77">
        <f>IF(I8784&gt;Variables!$G$7,0,1)</f>
        <v>0</v>
      </c>
      <c r="AK8784" s="77">
        <f>IF(F8784&gt;Variables!$G$8,0,1)</f>
        <v>1</v>
      </c>
      <c r="AL8784" s="77">
        <f>IF(G8784&gt;Variables!$G$9,0,1)</f>
        <v>1</v>
      </c>
      <c r="AM8784" s="77">
        <f>IF(AND(K8784&gt;Variables!$G$10,K8784&lt;Variables!$G$11),0,1)</f>
        <v>1</v>
      </c>
      <c r="AN8784" s="77">
        <f>IF(H8784&lt;Variables!$G$13,1,0)</f>
        <v>0</v>
      </c>
      <c r="AO8784" s="77">
        <f>IF(R8784&lt;Variables!$G$12,0,1)</f>
        <v>0</v>
      </c>
      <c r="AP8784" s="78">
        <f t="shared" si="277"/>
        <v>1</v>
      </c>
      <c r="AQ8784" s="77">
        <f>IF(V8784&lt;Variables!$G$15,1,0)</f>
        <v>1</v>
      </c>
      <c r="AR8784" s="77">
        <v>1</v>
      </c>
      <c r="AS8784" s="77">
        <v>0</v>
      </c>
      <c r="AT8784" s="77">
        <v>0</v>
      </c>
      <c r="AU8784" s="77">
        <v>0</v>
      </c>
      <c r="BA8784" s="77">
        <v>1.75</v>
      </c>
    </row>
    <row r="8785" spans="3:53" x14ac:dyDescent="0.25">
      <c r="C8785" s="77" t="s">
        <v>886</v>
      </c>
      <c r="D8785" s="77" t="s">
        <v>177</v>
      </c>
      <c r="E8785" s="77">
        <v>69.78</v>
      </c>
      <c r="F8785" s="77">
        <v>6.88</v>
      </c>
      <c r="G8785" s="77">
        <v>8.33</v>
      </c>
      <c r="H8785" s="77">
        <v>13100</v>
      </c>
      <c r="I8785" s="77">
        <v>506.25799999999998</v>
      </c>
      <c r="J8785" s="77" t="s">
        <v>75</v>
      </c>
      <c r="K8785" s="77">
        <v>38.270000000000003</v>
      </c>
      <c r="L8785" s="77">
        <v>70.569580000000002</v>
      </c>
      <c r="M8785" s="77">
        <v>-1.2038898346851481</v>
      </c>
      <c r="N8785" s="77">
        <v>70.438249999999996</v>
      </c>
      <c r="O8785" s="77">
        <v>-1.0196874567440239</v>
      </c>
      <c r="P8785" s="77">
        <v>1266000</v>
      </c>
      <c r="Q8785" s="77">
        <v>1777000</v>
      </c>
      <c r="R8785" s="77">
        <v>0.71</v>
      </c>
      <c r="S8785" s="77">
        <v>45.692</v>
      </c>
      <c r="T8785" s="77">
        <v>7.4560000000000004</v>
      </c>
      <c r="U8785" s="77">
        <v>23.537199999999999</v>
      </c>
      <c r="V8785" s="77">
        <v>2.2359950747284589</v>
      </c>
      <c r="AC8785" s="77">
        <v>74.25</v>
      </c>
      <c r="AD8785" s="77">
        <v>68.709999999999994</v>
      </c>
      <c r="AH8785" s="77">
        <f>IF(AND(M8785&lt;Variables!$G$6,M8785&gt;Variables!$G$5),0,1)</f>
        <v>0</v>
      </c>
      <c r="AI8785" s="77">
        <f t="shared" si="276"/>
        <v>0</v>
      </c>
      <c r="AJ8785" s="77">
        <f>IF(I8785&gt;Variables!$G$7,0,1)</f>
        <v>0</v>
      </c>
      <c r="AK8785" s="77">
        <f>IF(F8785&gt;Variables!$G$8,0,1)</f>
        <v>1</v>
      </c>
      <c r="AL8785" s="77">
        <f>IF(G8785&gt;Variables!$G$9,0,1)</f>
        <v>1</v>
      </c>
      <c r="AM8785" s="77">
        <f>IF(AND(K8785&gt;Variables!$G$10,K8785&lt;Variables!$G$11),0,1)</f>
        <v>1</v>
      </c>
      <c r="AN8785" s="77">
        <f>IF(H8785&lt;Variables!$G$13,1,0)</f>
        <v>0</v>
      </c>
      <c r="AO8785" s="77">
        <f>IF(R8785&lt;Variables!$G$12,0,1)</f>
        <v>0</v>
      </c>
      <c r="AP8785" s="78">
        <f t="shared" si="277"/>
        <v>1</v>
      </c>
      <c r="AQ8785" s="77">
        <f>IF(V8785&lt;Variables!$G$15,1,0)</f>
        <v>1</v>
      </c>
      <c r="AR8785" s="77">
        <v>1</v>
      </c>
      <c r="AS8785" s="77">
        <v>0</v>
      </c>
      <c r="AT8785" s="77">
        <v>0</v>
      </c>
      <c r="AU8785" s="77">
        <v>0</v>
      </c>
      <c r="BA8785" s="77">
        <v>2</v>
      </c>
    </row>
    <row r="8786" spans="3:53" x14ac:dyDescent="0.25">
      <c r="C8786" s="77" t="s">
        <v>887</v>
      </c>
      <c r="D8786" s="77" t="s">
        <v>678</v>
      </c>
      <c r="E8786" s="77">
        <v>2.21</v>
      </c>
      <c r="F8786" s="77">
        <v>14.21</v>
      </c>
      <c r="G8786" s="77">
        <v>5.71</v>
      </c>
      <c r="H8786" s="77">
        <v>-99999</v>
      </c>
      <c r="I8786" s="77">
        <v>-11.032</v>
      </c>
      <c r="J8786" s="77" t="s">
        <v>75</v>
      </c>
      <c r="K8786" s="77">
        <v>48.92</v>
      </c>
      <c r="L8786" s="77">
        <v>2.2410000000000001</v>
      </c>
      <c r="M8786" s="77">
        <v>-0.93708165997322213</v>
      </c>
      <c r="N8786" s="77">
        <v>2.2240952380952379</v>
      </c>
      <c r="O8786" s="77">
        <v>-0.1841305185629081</v>
      </c>
      <c r="P8786" s="77">
        <v>128732</v>
      </c>
      <c r="Q8786" s="77">
        <v>15467</v>
      </c>
      <c r="R8786" s="77">
        <v>8.32</v>
      </c>
      <c r="S8786" s="77">
        <v>43.798000000000002</v>
      </c>
      <c r="T8786" s="77">
        <v>7.3710000000000004</v>
      </c>
      <c r="U8786" s="77">
        <v>22.610399999999998</v>
      </c>
      <c r="V8786" s="77">
        <v>2.3772525279785812</v>
      </c>
      <c r="AC8786" s="77">
        <v>2.2235</v>
      </c>
      <c r="AD8786" s="77">
        <v>2.10025</v>
      </c>
      <c r="AH8786" s="77">
        <f>IF(AND(M8786&lt;Variables!$G$6,M8786&gt;Variables!$G$5),0,1)</f>
        <v>1</v>
      </c>
      <c r="AI8786" s="77">
        <f t="shared" si="276"/>
        <v>0</v>
      </c>
      <c r="AJ8786" s="77">
        <f>IF(I8786&gt;Variables!$G$7,0,1)</f>
        <v>1</v>
      </c>
      <c r="AK8786" s="77">
        <f>IF(F8786&gt;Variables!$G$8,0,1)</f>
        <v>0</v>
      </c>
      <c r="AL8786" s="77">
        <f>IF(G8786&gt;Variables!$G$9,0,1)</f>
        <v>1</v>
      </c>
      <c r="AM8786" s="77">
        <f>IF(AND(K8786&gt;Variables!$G$10,K8786&lt;Variables!$G$11),0,1)</f>
        <v>1</v>
      </c>
      <c r="AN8786" s="77">
        <f>IF(H8786&lt;Variables!$G$13,1,0)</f>
        <v>1</v>
      </c>
      <c r="AO8786" s="77">
        <f>IF(R8786&lt;Variables!$G$12,0,1)</f>
        <v>1</v>
      </c>
      <c r="AP8786" s="78">
        <f t="shared" si="277"/>
        <v>1</v>
      </c>
      <c r="AQ8786" s="77">
        <f>IF(V8786&lt;Variables!$G$15,1,0)</f>
        <v>1</v>
      </c>
      <c r="AR8786" s="77">
        <v>0</v>
      </c>
      <c r="AS8786" s="77">
        <v>0</v>
      </c>
      <c r="AT8786" s="77">
        <v>1</v>
      </c>
      <c r="AU8786" s="77">
        <v>0</v>
      </c>
      <c r="BA8786" s="77">
        <v>-1.27</v>
      </c>
    </row>
    <row r="8787" spans="3:53" x14ac:dyDescent="0.25">
      <c r="C8787" s="77" t="s">
        <v>887</v>
      </c>
      <c r="D8787" s="77" t="s">
        <v>752</v>
      </c>
      <c r="E8787" s="77">
        <v>0.2</v>
      </c>
      <c r="F8787" s="77">
        <v>10</v>
      </c>
      <c r="G8787" s="77">
        <v>-5.88</v>
      </c>
      <c r="H8787" s="77">
        <v>-99999</v>
      </c>
      <c r="I8787" s="77">
        <v>3369.4650000000001</v>
      </c>
      <c r="J8787" s="77" t="s">
        <v>75</v>
      </c>
      <c r="L8787" s="77">
        <v>0.2</v>
      </c>
      <c r="M8787" s="77">
        <v>0</v>
      </c>
      <c r="N8787" s="77">
        <v>0.2</v>
      </c>
      <c r="O8787" s="77">
        <v>0</v>
      </c>
      <c r="P8787" s="77">
        <v>26238</v>
      </c>
      <c r="Q8787" s="77">
        <v>22884</v>
      </c>
      <c r="R8787" s="77">
        <v>1.1499999999999999</v>
      </c>
      <c r="S8787" s="77">
        <v>43.798000000000002</v>
      </c>
      <c r="T8787" s="77">
        <v>7.3710000000000004</v>
      </c>
      <c r="U8787" s="77">
        <v>22.610399999999998</v>
      </c>
      <c r="AC8787" s="77">
        <v>-99999</v>
      </c>
      <c r="AD8787" s="77">
        <v>-99999</v>
      </c>
      <c r="AH8787" s="77">
        <f>IF(AND(M8787&lt;Variables!$G$6,M8787&gt;Variables!$G$5),0,1)</f>
        <v>1</v>
      </c>
      <c r="AI8787" s="77">
        <f t="shared" si="276"/>
        <v>1</v>
      </c>
      <c r="AJ8787" s="77">
        <f>IF(I8787&gt;Variables!$G$7,0,1)</f>
        <v>0</v>
      </c>
      <c r="AK8787" s="77">
        <f>IF(F8787&gt;Variables!$G$8,0,1)</f>
        <v>0</v>
      </c>
      <c r="AL8787" s="77">
        <f>IF(G8787&gt;Variables!$G$9,0,1)</f>
        <v>1</v>
      </c>
      <c r="AM8787" s="77">
        <f>IF(AND(K8787&gt;Variables!$G$10,K8787&lt;Variables!$G$11),0,1)</f>
        <v>1</v>
      </c>
      <c r="AN8787" s="77">
        <f>IF(H8787&lt;Variables!$G$13,1,0)</f>
        <v>1</v>
      </c>
      <c r="AO8787" s="77">
        <f>IF(R8787&lt;Variables!$G$12,0,1)</f>
        <v>0</v>
      </c>
      <c r="AP8787" s="78">
        <f t="shared" si="277"/>
        <v>1</v>
      </c>
      <c r="AQ8787" s="77">
        <f>IF(V8787&lt;Variables!$G$15,1,0)</f>
        <v>1</v>
      </c>
      <c r="AR8787" s="77">
        <v>0</v>
      </c>
      <c r="AS8787" s="77">
        <v>0</v>
      </c>
      <c r="AT8787" s="77">
        <v>0</v>
      </c>
      <c r="AU8787" s="77">
        <v>0</v>
      </c>
      <c r="BA8787" s="77">
        <v>0</v>
      </c>
    </row>
    <row r="8788" spans="3:53" x14ac:dyDescent="0.25">
      <c r="C8788" s="77" t="s">
        <v>887</v>
      </c>
      <c r="D8788" s="77" t="s">
        <v>749</v>
      </c>
      <c r="E8788" s="77">
        <v>3.56</v>
      </c>
      <c r="F8788" s="77">
        <v>11.84</v>
      </c>
      <c r="G8788" s="77">
        <v>10.97</v>
      </c>
      <c r="H8788" s="77">
        <v>-99999</v>
      </c>
      <c r="I8788" s="77">
        <v>-12.634</v>
      </c>
      <c r="J8788" s="77" t="s">
        <v>75</v>
      </c>
      <c r="K8788" s="77">
        <v>58.16</v>
      </c>
      <c r="L8788" s="77">
        <v>3.59</v>
      </c>
      <c r="M8788" s="77">
        <v>0</v>
      </c>
      <c r="N8788" s="77">
        <v>3.5766666666666671</v>
      </c>
      <c r="O8788" s="77">
        <v>0.37278657968312762</v>
      </c>
      <c r="P8788" s="77">
        <v>21395</v>
      </c>
      <c r="Q8788" s="77">
        <v>9400</v>
      </c>
      <c r="R8788" s="77">
        <v>2.2799999999999998</v>
      </c>
      <c r="S8788" s="77">
        <v>43.798000000000002</v>
      </c>
      <c r="T8788" s="77">
        <v>7.3710000000000004</v>
      </c>
      <c r="U8788" s="77">
        <v>22.610399999999998</v>
      </c>
      <c r="V8788" s="77">
        <v>2.4515376</v>
      </c>
      <c r="AC8788" s="77">
        <v>3.64</v>
      </c>
      <c r="AD8788" s="77">
        <v>3.53</v>
      </c>
      <c r="AH8788" s="77">
        <f>IF(AND(M8788&lt;Variables!$G$6,M8788&gt;Variables!$G$5),0,1)</f>
        <v>1</v>
      </c>
      <c r="AI8788" s="77">
        <f t="shared" si="276"/>
        <v>0</v>
      </c>
      <c r="AJ8788" s="77">
        <f>IF(I8788&gt;Variables!$G$7,0,1)</f>
        <v>1</v>
      </c>
      <c r="AK8788" s="77">
        <f>IF(F8788&gt;Variables!$G$8,0,1)</f>
        <v>0</v>
      </c>
      <c r="AL8788" s="77">
        <f>IF(G8788&gt;Variables!$G$9,0,1)</f>
        <v>0</v>
      </c>
      <c r="AM8788" s="77">
        <f>IF(AND(K8788&gt;Variables!$G$10,K8788&lt;Variables!$G$11),0,1)</f>
        <v>1</v>
      </c>
      <c r="AN8788" s="77">
        <f>IF(H8788&lt;Variables!$G$13,1,0)</f>
        <v>1</v>
      </c>
      <c r="AO8788" s="77">
        <f>IF(R8788&lt;Variables!$G$12,0,1)</f>
        <v>1</v>
      </c>
      <c r="AP8788" s="78">
        <f t="shared" si="277"/>
        <v>1</v>
      </c>
      <c r="AQ8788" s="77">
        <f>IF(V8788&lt;Variables!$G$15,1,0)</f>
        <v>1</v>
      </c>
      <c r="AR8788" s="77">
        <v>1</v>
      </c>
      <c r="AS8788" s="77">
        <v>0</v>
      </c>
      <c r="AT8788" s="77">
        <v>0</v>
      </c>
      <c r="AU8788" s="77">
        <v>0</v>
      </c>
      <c r="BA8788" s="77">
        <v>2</v>
      </c>
    </row>
    <row r="8789" spans="3:53" x14ac:dyDescent="0.25">
      <c r="C8789" s="77" t="s">
        <v>887</v>
      </c>
      <c r="D8789" s="77" t="s">
        <v>729</v>
      </c>
      <c r="E8789" s="77">
        <v>13.14</v>
      </c>
      <c r="F8789" s="77">
        <v>11.28</v>
      </c>
      <c r="G8789" s="77">
        <v>11.68</v>
      </c>
      <c r="H8789" s="77">
        <v>6350</v>
      </c>
      <c r="I8789" s="77">
        <v>43.148000000000003</v>
      </c>
      <c r="J8789" s="77" t="s">
        <v>74</v>
      </c>
      <c r="K8789" s="77">
        <v>50.65</v>
      </c>
      <c r="L8789" s="77">
        <v>13.079435</v>
      </c>
      <c r="M8789" s="77">
        <v>0.15723156237252989</v>
      </c>
      <c r="N8789" s="77">
        <v>13.132280851063831</v>
      </c>
      <c r="O8789" s="77">
        <v>-0.24581298123256171</v>
      </c>
      <c r="P8789" s="77">
        <v>2236000</v>
      </c>
      <c r="Q8789" s="77">
        <v>2203000</v>
      </c>
      <c r="R8789" s="77">
        <v>1.01</v>
      </c>
      <c r="S8789" s="77">
        <v>43.798000000000002</v>
      </c>
      <c r="T8789" s="77">
        <v>7.3710000000000004</v>
      </c>
      <c r="U8789" s="77">
        <v>22.610399999999998</v>
      </c>
      <c r="V8789" s="77">
        <v>2.3693508242894281</v>
      </c>
      <c r="AC8789" s="77">
        <v>13.3</v>
      </c>
      <c r="AD8789" s="77">
        <v>12.92</v>
      </c>
      <c r="AH8789" s="77">
        <f>IF(AND(M8789&lt;Variables!$G$6,M8789&gt;Variables!$G$5),0,1)</f>
        <v>1</v>
      </c>
      <c r="AI8789" s="77">
        <f t="shared" si="276"/>
        <v>1</v>
      </c>
      <c r="AJ8789" s="77">
        <f>IF(I8789&gt;Variables!$G$7,0,1)</f>
        <v>1</v>
      </c>
      <c r="AK8789" s="77">
        <f>IF(F8789&gt;Variables!$G$8,0,1)</f>
        <v>0</v>
      </c>
      <c r="AL8789" s="77">
        <f>IF(G8789&gt;Variables!$G$9,0,1)</f>
        <v>0</v>
      </c>
      <c r="AM8789" s="77">
        <f>IF(AND(K8789&gt;Variables!$G$10,K8789&lt;Variables!$G$11),0,1)</f>
        <v>1</v>
      </c>
      <c r="AN8789" s="77">
        <f>IF(H8789&lt;Variables!$G$13,1,0)</f>
        <v>0</v>
      </c>
      <c r="AO8789" s="77">
        <f>IF(R8789&lt;Variables!$G$12,0,1)</f>
        <v>0</v>
      </c>
      <c r="AP8789" s="78">
        <f t="shared" si="277"/>
        <v>0</v>
      </c>
      <c r="AQ8789" s="77">
        <f>IF(V8789&lt;Variables!$G$15,1,0)</f>
        <v>1</v>
      </c>
      <c r="AR8789" s="77">
        <v>1</v>
      </c>
      <c r="AS8789" s="77">
        <v>0</v>
      </c>
      <c r="AT8789" s="77">
        <v>0</v>
      </c>
      <c r="AU8789" s="77">
        <v>0</v>
      </c>
      <c r="BA8789" s="77">
        <v>1.19</v>
      </c>
    </row>
    <row r="8790" spans="3:53" x14ac:dyDescent="0.25">
      <c r="C8790" s="77" t="s">
        <v>887</v>
      </c>
      <c r="D8790" s="77" t="s">
        <v>713</v>
      </c>
      <c r="E8790" s="77">
        <v>34.71</v>
      </c>
      <c r="F8790" s="77">
        <v>8.2100000000000009</v>
      </c>
      <c r="G8790" s="77">
        <v>3.04</v>
      </c>
      <c r="H8790" s="77">
        <v>7720</v>
      </c>
      <c r="I8790" s="77">
        <v>-2E-3</v>
      </c>
      <c r="J8790" s="77" t="s">
        <v>75</v>
      </c>
      <c r="K8790" s="77">
        <v>52.19</v>
      </c>
      <c r="L8790" s="77">
        <v>34.526525000000007</v>
      </c>
      <c r="M8790" s="77">
        <v>0.12591768212988039</v>
      </c>
      <c r="N8790" s="77">
        <v>34.636249999999997</v>
      </c>
      <c r="O8790" s="77">
        <v>-0.1912735934173119</v>
      </c>
      <c r="P8790" s="77">
        <v>3079000</v>
      </c>
      <c r="Q8790" s="77">
        <v>2038000</v>
      </c>
      <c r="R8790" s="77">
        <v>1.51</v>
      </c>
      <c r="S8790" s="77">
        <v>43.798000000000002</v>
      </c>
      <c r="T8790" s="77">
        <v>7.3710000000000004</v>
      </c>
      <c r="U8790" s="77">
        <v>22.610399999999998</v>
      </c>
      <c r="V8790" s="77">
        <v>2.385618146182102</v>
      </c>
      <c r="AC8790" s="77">
        <v>34.81</v>
      </c>
      <c r="AD8790" s="77">
        <v>33.86</v>
      </c>
      <c r="AH8790" s="77">
        <f>IF(AND(M8790&lt;Variables!$G$6,M8790&gt;Variables!$G$5),0,1)</f>
        <v>1</v>
      </c>
      <c r="AI8790" s="77">
        <f t="shared" si="276"/>
        <v>1</v>
      </c>
      <c r="AJ8790" s="77">
        <f>IF(I8790&gt;Variables!$G$7,0,1)</f>
        <v>1</v>
      </c>
      <c r="AK8790" s="77">
        <f>IF(F8790&gt;Variables!$G$8,0,1)</f>
        <v>1</v>
      </c>
      <c r="AL8790" s="77">
        <f>IF(G8790&gt;Variables!$G$9,0,1)</f>
        <v>1</v>
      </c>
      <c r="AM8790" s="77">
        <f>IF(AND(K8790&gt;Variables!$G$10,K8790&lt;Variables!$G$11),0,1)</f>
        <v>1</v>
      </c>
      <c r="AN8790" s="77">
        <f>IF(H8790&lt;Variables!$G$13,1,0)</f>
        <v>0</v>
      </c>
      <c r="AO8790" s="77">
        <f>IF(R8790&lt;Variables!$G$12,0,1)</f>
        <v>0</v>
      </c>
      <c r="AP8790" s="78">
        <f t="shared" si="277"/>
        <v>1</v>
      </c>
      <c r="AQ8790" s="77">
        <f>IF(V8790&lt;Variables!$G$15,1,0)</f>
        <v>1</v>
      </c>
      <c r="AR8790" s="77">
        <v>0</v>
      </c>
      <c r="AS8790" s="77">
        <v>0</v>
      </c>
      <c r="AT8790" s="77">
        <v>0</v>
      </c>
      <c r="AU8790" s="77">
        <v>1</v>
      </c>
      <c r="BA8790" s="77">
        <v>-1.25</v>
      </c>
    </row>
    <row r="8791" spans="3:53" x14ac:dyDescent="0.25">
      <c r="C8791" s="77" t="s">
        <v>887</v>
      </c>
      <c r="D8791" s="77" t="s">
        <v>717</v>
      </c>
      <c r="E8791" s="77">
        <v>4.96</v>
      </c>
      <c r="F8791" s="77">
        <v>84.77</v>
      </c>
      <c r="G8791" s="77">
        <v>18.75</v>
      </c>
      <c r="H8791" s="77">
        <v>34.64</v>
      </c>
      <c r="I8791" s="77">
        <v>-9.1359999999999992</v>
      </c>
      <c r="J8791" s="77" t="s">
        <v>75</v>
      </c>
      <c r="K8791" s="77">
        <v>45.51</v>
      </c>
      <c r="L8791" s="77">
        <v>5.01464</v>
      </c>
      <c r="M8791" s="77">
        <v>-1.488441842285779</v>
      </c>
      <c r="N8791" s="77">
        <v>5.0377379999999992</v>
      </c>
      <c r="O8791" s="77">
        <v>-1.9401167746317649</v>
      </c>
      <c r="P8791" s="77">
        <v>86560000</v>
      </c>
      <c r="Q8791" s="77">
        <v>392060</v>
      </c>
      <c r="R8791" s="77">
        <v>220.78</v>
      </c>
      <c r="S8791" s="77">
        <v>43.798000000000002</v>
      </c>
      <c r="T8791" s="77">
        <v>7.3710000000000004</v>
      </c>
      <c r="U8791" s="77">
        <v>22.610399999999998</v>
      </c>
      <c r="V8791" s="77">
        <v>2.3398822839174889</v>
      </c>
      <c r="AC8791" s="77">
        <v>8.1999999999999993</v>
      </c>
      <c r="AD8791" s="77">
        <v>4.8600000000000003</v>
      </c>
      <c r="AH8791" s="77">
        <f>IF(AND(M8791&lt;Variables!$G$6,M8791&gt;Variables!$G$5),0,1)</f>
        <v>0</v>
      </c>
      <c r="AI8791" s="77">
        <f t="shared" si="276"/>
        <v>1</v>
      </c>
      <c r="AJ8791" s="77">
        <f>IF(I8791&gt;Variables!$G$7,0,1)</f>
        <v>1</v>
      </c>
      <c r="AK8791" s="77">
        <f>IF(F8791&gt;Variables!$G$8,0,1)</f>
        <v>0</v>
      </c>
      <c r="AL8791" s="77">
        <f>IF(G8791&gt;Variables!$G$9,0,1)</f>
        <v>0</v>
      </c>
      <c r="AM8791" s="77">
        <f>IF(AND(K8791&gt;Variables!$G$10,K8791&lt;Variables!$G$11),0,1)</f>
        <v>1</v>
      </c>
      <c r="AN8791" s="77">
        <f>IF(H8791&lt;Variables!$G$13,1,0)</f>
        <v>1</v>
      </c>
      <c r="AO8791" s="77">
        <f>IF(R8791&lt;Variables!$G$12,0,1)</f>
        <v>1</v>
      </c>
      <c r="AP8791" s="78">
        <f t="shared" si="277"/>
        <v>1</v>
      </c>
      <c r="AQ8791" s="77">
        <f>IF(V8791&lt;Variables!$G$15,1,0)</f>
        <v>1</v>
      </c>
      <c r="AR8791" s="77">
        <v>1</v>
      </c>
      <c r="AS8791" s="77">
        <v>0</v>
      </c>
      <c r="AT8791" s="77">
        <v>0</v>
      </c>
      <c r="AU8791" s="77">
        <v>0</v>
      </c>
      <c r="BA8791" s="77">
        <v>2</v>
      </c>
    </row>
    <row r="8792" spans="3:53" x14ac:dyDescent="0.25">
      <c r="C8792" s="77" t="s">
        <v>887</v>
      </c>
      <c r="D8792" s="77" t="s">
        <v>705</v>
      </c>
      <c r="E8792" s="77">
        <v>678.57</v>
      </c>
      <c r="F8792" s="77">
        <v>8.59</v>
      </c>
      <c r="G8792" s="77">
        <v>3.98</v>
      </c>
      <c r="H8792" s="77">
        <v>6440</v>
      </c>
      <c r="I8792" s="77">
        <v>-23.446999999999999</v>
      </c>
      <c r="J8792" s="77" t="s">
        <v>74</v>
      </c>
      <c r="K8792" s="77">
        <v>54.86</v>
      </c>
      <c r="L8792" s="77">
        <v>673.63425000000007</v>
      </c>
      <c r="M8792" s="77">
        <v>0.32892478373835021</v>
      </c>
      <c r="N8792" s="77">
        <v>674.54616399999998</v>
      </c>
      <c r="O8792" s="77">
        <v>0.19329084791890491</v>
      </c>
      <c r="P8792" s="77">
        <v>1015000</v>
      </c>
      <c r="Q8792" s="77">
        <v>763734</v>
      </c>
      <c r="R8792" s="77">
        <v>1.33</v>
      </c>
      <c r="S8792" s="77">
        <v>43.798000000000002</v>
      </c>
      <c r="T8792" s="77">
        <v>7.3710000000000004</v>
      </c>
      <c r="U8792" s="77">
        <v>22.610399999999998</v>
      </c>
      <c r="V8792" s="77">
        <v>2.404180872614182</v>
      </c>
      <c r="AC8792" s="77">
        <v>678</v>
      </c>
      <c r="AD8792" s="77">
        <v>650.67049999999995</v>
      </c>
      <c r="AH8792" s="77">
        <f>IF(AND(M8792&lt;Variables!$G$6,M8792&gt;Variables!$G$5),0,1)</f>
        <v>1</v>
      </c>
      <c r="AI8792" s="77">
        <f t="shared" si="276"/>
        <v>1</v>
      </c>
      <c r="AJ8792" s="77">
        <f>IF(I8792&gt;Variables!$G$7,0,1)</f>
        <v>1</v>
      </c>
      <c r="AK8792" s="77">
        <f>IF(F8792&gt;Variables!$G$8,0,1)</f>
        <v>1</v>
      </c>
      <c r="AL8792" s="77">
        <f>IF(G8792&gt;Variables!$G$9,0,1)</f>
        <v>1</v>
      </c>
      <c r="AM8792" s="77">
        <f>IF(AND(K8792&gt;Variables!$G$10,K8792&lt;Variables!$G$11),0,1)</f>
        <v>1</v>
      </c>
      <c r="AN8792" s="77">
        <f>IF(H8792&lt;Variables!$G$13,1,0)</f>
        <v>0</v>
      </c>
      <c r="AO8792" s="77">
        <f>IF(R8792&lt;Variables!$G$12,0,1)</f>
        <v>0</v>
      </c>
      <c r="AP8792" s="78">
        <f t="shared" si="277"/>
        <v>0</v>
      </c>
      <c r="AQ8792" s="77">
        <f>IF(V8792&lt;Variables!$G$15,1,0)</f>
        <v>1</v>
      </c>
      <c r="AR8792" s="77">
        <v>0</v>
      </c>
      <c r="AS8792" s="77">
        <v>0</v>
      </c>
      <c r="AT8792" s="77">
        <v>0</v>
      </c>
      <c r="AU8792" s="77">
        <v>1</v>
      </c>
      <c r="BA8792" s="77">
        <v>-1.06</v>
      </c>
    </row>
    <row r="8793" spans="3:53" x14ac:dyDescent="0.25">
      <c r="C8793" s="77" t="s">
        <v>887</v>
      </c>
      <c r="D8793" s="77" t="s">
        <v>719</v>
      </c>
      <c r="E8793" s="77">
        <v>2.0699999999999998</v>
      </c>
      <c r="F8793" s="77">
        <v>40.14</v>
      </c>
      <c r="G8793" s="77">
        <v>-6.98</v>
      </c>
      <c r="H8793" s="77">
        <v>82.6</v>
      </c>
      <c r="I8793" s="77">
        <v>-57.682000000000002</v>
      </c>
      <c r="J8793" s="77" t="s">
        <v>74</v>
      </c>
      <c r="K8793" s="77">
        <v>49.37</v>
      </c>
      <c r="L8793" s="77">
        <v>2.0684049999999998</v>
      </c>
      <c r="M8793" s="77">
        <v>-0.16461959819282609</v>
      </c>
      <c r="N8793" s="77">
        <v>2.0921400000000001</v>
      </c>
      <c r="O8793" s="77">
        <v>-1.2972363226170409</v>
      </c>
      <c r="P8793" s="77">
        <v>220780000</v>
      </c>
      <c r="Q8793" s="77">
        <v>4600000</v>
      </c>
      <c r="R8793" s="77">
        <v>48</v>
      </c>
      <c r="S8793" s="77">
        <v>43.798000000000002</v>
      </c>
      <c r="T8793" s="77">
        <v>7.3710000000000004</v>
      </c>
      <c r="U8793" s="77">
        <v>22.610399999999998</v>
      </c>
      <c r="V8793" s="77">
        <v>2.3644537940712782</v>
      </c>
      <c r="AC8793" s="77">
        <v>2.37</v>
      </c>
      <c r="AD8793" s="77">
        <v>1.88</v>
      </c>
      <c r="AH8793" s="77">
        <f>IF(AND(M8793&lt;Variables!$G$6,M8793&gt;Variables!$G$5),0,1)</f>
        <v>1</v>
      </c>
      <c r="AI8793" s="77">
        <f t="shared" si="276"/>
        <v>1</v>
      </c>
      <c r="AJ8793" s="77">
        <f>IF(I8793&gt;Variables!$G$7,0,1)</f>
        <v>1</v>
      </c>
      <c r="AK8793" s="77">
        <f>IF(F8793&gt;Variables!$G$8,0,1)</f>
        <v>0</v>
      </c>
      <c r="AL8793" s="77">
        <f>IF(G8793&gt;Variables!$G$9,0,1)</f>
        <v>1</v>
      </c>
      <c r="AM8793" s="77">
        <f>IF(AND(K8793&gt;Variables!$G$10,K8793&lt;Variables!$G$11),0,1)</f>
        <v>1</v>
      </c>
      <c r="AN8793" s="77">
        <f>IF(H8793&lt;Variables!$G$13,1,0)</f>
        <v>1</v>
      </c>
      <c r="AO8793" s="77">
        <f>IF(R8793&lt;Variables!$G$12,0,1)</f>
        <v>1</v>
      </c>
      <c r="AP8793" s="78">
        <f t="shared" si="277"/>
        <v>0</v>
      </c>
      <c r="AQ8793" s="77">
        <f>IF(V8793&lt;Variables!$G$15,1,0)</f>
        <v>1</v>
      </c>
      <c r="AR8793" s="77">
        <v>1</v>
      </c>
      <c r="AS8793" s="77">
        <v>0</v>
      </c>
      <c r="AT8793" s="77">
        <v>0</v>
      </c>
      <c r="AU8793" s="77">
        <v>0</v>
      </c>
      <c r="BA8793" s="77">
        <v>2</v>
      </c>
    </row>
    <row r="8794" spans="3:53" x14ac:dyDescent="0.25">
      <c r="C8794" s="77" t="s">
        <v>887</v>
      </c>
      <c r="D8794" s="77" t="s">
        <v>718</v>
      </c>
      <c r="E8794" s="77">
        <v>25.21</v>
      </c>
      <c r="F8794" s="77">
        <v>100.16</v>
      </c>
      <c r="G8794" s="77">
        <v>25.05</v>
      </c>
      <c r="H8794" s="77">
        <v>1570</v>
      </c>
      <c r="I8794" s="77">
        <v>-6.0999999999999999E-2</v>
      </c>
      <c r="J8794" s="77" t="s">
        <v>74</v>
      </c>
      <c r="K8794" s="77">
        <v>56.23</v>
      </c>
      <c r="L8794" s="77">
        <v>24.849364999999999</v>
      </c>
      <c r="M8794" s="77">
        <v>1.4512845700483781</v>
      </c>
      <c r="N8794" s="77">
        <v>25.070218000000001</v>
      </c>
      <c r="O8794" s="77">
        <v>0.55756196455890528</v>
      </c>
      <c r="P8794" s="77">
        <v>47200000</v>
      </c>
      <c r="Q8794" s="77">
        <v>302659</v>
      </c>
      <c r="R8794" s="77">
        <v>155.94999999999999</v>
      </c>
      <c r="S8794" s="77">
        <v>43.798000000000002</v>
      </c>
      <c r="T8794" s="77">
        <v>7.3710000000000004</v>
      </c>
      <c r="U8794" s="77">
        <v>22.610399999999998</v>
      </c>
      <c r="V8794" s="77">
        <v>2.3676975408861352</v>
      </c>
      <c r="AC8794" s="77">
        <v>31.09</v>
      </c>
      <c r="AD8794" s="77">
        <v>23.81</v>
      </c>
      <c r="AH8794" s="77">
        <f>IF(AND(M8794&lt;Variables!$G$6,M8794&gt;Variables!$G$5),0,1)</f>
        <v>1</v>
      </c>
      <c r="AI8794" s="77">
        <f t="shared" si="276"/>
        <v>1</v>
      </c>
      <c r="AJ8794" s="77">
        <f>IF(I8794&gt;Variables!$G$7,0,1)</f>
        <v>1</v>
      </c>
      <c r="AK8794" s="77">
        <f>IF(F8794&gt;Variables!$G$8,0,1)</f>
        <v>0</v>
      </c>
      <c r="AL8794" s="77">
        <f>IF(G8794&gt;Variables!$G$9,0,1)</f>
        <v>0</v>
      </c>
      <c r="AM8794" s="77">
        <f>IF(AND(K8794&gt;Variables!$G$10,K8794&lt;Variables!$G$11),0,1)</f>
        <v>1</v>
      </c>
      <c r="AN8794" s="77">
        <f>IF(H8794&lt;Variables!$G$13,1,0)</f>
        <v>0</v>
      </c>
      <c r="AO8794" s="77">
        <f>IF(R8794&lt;Variables!$G$12,0,1)</f>
        <v>1</v>
      </c>
      <c r="AP8794" s="78">
        <f t="shared" si="277"/>
        <v>0</v>
      </c>
      <c r="AQ8794" s="77">
        <f>IF(V8794&lt;Variables!$G$15,1,0)</f>
        <v>1</v>
      </c>
      <c r="AR8794" s="77">
        <v>0</v>
      </c>
      <c r="AS8794" s="77">
        <v>0</v>
      </c>
      <c r="AT8794" s="77">
        <v>1</v>
      </c>
      <c r="AU8794" s="77">
        <v>0</v>
      </c>
      <c r="BA8794" s="77">
        <v>-2.25</v>
      </c>
    </row>
    <row r="8795" spans="3:53" x14ac:dyDescent="0.25">
      <c r="C8795" s="77" t="s">
        <v>887</v>
      </c>
      <c r="D8795" s="77" t="s">
        <v>715</v>
      </c>
      <c r="E8795" s="77">
        <v>32.08</v>
      </c>
      <c r="F8795" s="77">
        <v>6.28</v>
      </c>
      <c r="G8795" s="77">
        <v>0.22</v>
      </c>
      <c r="H8795" s="77">
        <v>3140</v>
      </c>
      <c r="I8795" s="77">
        <v>-44.969000000000001</v>
      </c>
      <c r="J8795" s="77" t="s">
        <v>75</v>
      </c>
      <c r="K8795" s="77">
        <v>54.76</v>
      </c>
      <c r="L8795" s="77">
        <v>31.782959999999999</v>
      </c>
      <c r="M8795" s="77">
        <v>0.58849144321360636</v>
      </c>
      <c r="N8795" s="77">
        <v>32.065438</v>
      </c>
      <c r="O8795" s="77">
        <v>-0.29763510481285638</v>
      </c>
      <c r="P8795" s="77">
        <v>10213000</v>
      </c>
      <c r="Q8795" s="77">
        <v>19248000</v>
      </c>
      <c r="R8795" s="77">
        <v>0.53</v>
      </c>
      <c r="S8795" s="77">
        <v>43.798000000000002</v>
      </c>
      <c r="T8795" s="77">
        <v>7.3710000000000004</v>
      </c>
      <c r="U8795" s="77">
        <v>22.610399999999998</v>
      </c>
      <c r="V8795" s="77">
        <v>2.3929229012255622</v>
      </c>
      <c r="AC8795" s="77">
        <v>32.2194</v>
      </c>
      <c r="AD8795" s="77">
        <v>31.3</v>
      </c>
      <c r="AH8795" s="77">
        <f>IF(AND(M8795&lt;Variables!$G$6,M8795&gt;Variables!$G$5),0,1)</f>
        <v>1</v>
      </c>
      <c r="AI8795" s="77">
        <f t="shared" si="276"/>
        <v>1</v>
      </c>
      <c r="AJ8795" s="77">
        <f>IF(I8795&gt;Variables!$G$7,0,1)</f>
        <v>1</v>
      </c>
      <c r="AK8795" s="77">
        <f>IF(F8795&gt;Variables!$G$8,0,1)</f>
        <v>1</v>
      </c>
      <c r="AL8795" s="77">
        <f>IF(G8795&gt;Variables!$G$9,0,1)</f>
        <v>1</v>
      </c>
      <c r="AM8795" s="77">
        <f>IF(AND(K8795&gt;Variables!$G$10,K8795&lt;Variables!$G$11),0,1)</f>
        <v>1</v>
      </c>
      <c r="AN8795" s="77">
        <f>IF(H8795&lt;Variables!$G$13,1,0)</f>
        <v>0</v>
      </c>
      <c r="AO8795" s="77">
        <f>IF(R8795&lt;Variables!$G$12,0,1)</f>
        <v>0</v>
      </c>
      <c r="AP8795" s="78">
        <f t="shared" si="277"/>
        <v>1</v>
      </c>
      <c r="AQ8795" s="77">
        <f>IF(V8795&lt;Variables!$G$15,1,0)</f>
        <v>1</v>
      </c>
      <c r="AR8795" s="77">
        <v>0</v>
      </c>
      <c r="AS8795" s="77">
        <v>0</v>
      </c>
      <c r="AT8795" s="77">
        <v>0</v>
      </c>
      <c r="AU8795" s="77">
        <v>1</v>
      </c>
      <c r="BA8795" s="77">
        <v>-1.0900000000000001</v>
      </c>
    </row>
    <row r="8796" spans="3:53" x14ac:dyDescent="0.25">
      <c r="C8796" s="77" t="s">
        <v>887</v>
      </c>
      <c r="D8796" s="77" t="s">
        <v>174</v>
      </c>
      <c r="E8796" s="77">
        <v>29.1</v>
      </c>
      <c r="F8796" s="77">
        <v>6.96</v>
      </c>
      <c r="G8796" s="77">
        <v>6.22</v>
      </c>
      <c r="H8796" s="77">
        <v>2440</v>
      </c>
      <c r="I8796" s="77">
        <v>415.81900000000002</v>
      </c>
      <c r="J8796" s="77" t="s">
        <v>74</v>
      </c>
      <c r="K8796" s="77">
        <v>38.200000000000003</v>
      </c>
      <c r="L8796" s="77">
        <v>29.210693750000001</v>
      </c>
      <c r="M8796" s="77">
        <v>-0.55011959447213254</v>
      </c>
      <c r="N8796" s="77">
        <v>29.550683333333328</v>
      </c>
      <c r="O8796" s="77">
        <v>-1.6943206615075379</v>
      </c>
      <c r="P8796" s="77">
        <v>232046</v>
      </c>
      <c r="Q8796" s="77">
        <v>609587</v>
      </c>
      <c r="R8796" s="77">
        <v>0.38</v>
      </c>
      <c r="S8796" s="77">
        <v>43.798000000000002</v>
      </c>
      <c r="T8796" s="77">
        <v>7.3710000000000004</v>
      </c>
      <c r="U8796" s="77">
        <v>22.610399999999998</v>
      </c>
      <c r="V8796" s="77">
        <v>2.240307913868016</v>
      </c>
      <c r="AC8796" s="77">
        <v>29.635000000000002</v>
      </c>
      <c r="AD8796" s="77">
        <v>27.83</v>
      </c>
      <c r="AH8796" s="77">
        <f>IF(AND(M8796&lt;Variables!$G$6,M8796&gt;Variables!$G$5),0,1)</f>
        <v>1</v>
      </c>
      <c r="AI8796" s="77">
        <f t="shared" si="276"/>
        <v>1</v>
      </c>
      <c r="AJ8796" s="77">
        <f>IF(I8796&gt;Variables!$G$7,0,1)</f>
        <v>0</v>
      </c>
      <c r="AK8796" s="77">
        <f>IF(F8796&gt;Variables!$G$8,0,1)</f>
        <v>1</v>
      </c>
      <c r="AL8796" s="77">
        <f>IF(G8796&gt;Variables!$G$9,0,1)</f>
        <v>1</v>
      </c>
      <c r="AM8796" s="77">
        <f>IF(AND(K8796&gt;Variables!$G$10,K8796&lt;Variables!$G$11),0,1)</f>
        <v>1</v>
      </c>
      <c r="AN8796" s="77">
        <f>IF(H8796&lt;Variables!$G$13,1,0)</f>
        <v>0</v>
      </c>
      <c r="AO8796" s="77">
        <f>IF(R8796&lt;Variables!$G$12,0,1)</f>
        <v>0</v>
      </c>
      <c r="AP8796" s="78">
        <f t="shared" si="277"/>
        <v>0</v>
      </c>
      <c r="AQ8796" s="77">
        <f>IF(V8796&lt;Variables!$G$15,1,0)</f>
        <v>1</v>
      </c>
      <c r="AR8796" s="77">
        <v>0</v>
      </c>
      <c r="AS8796" s="77">
        <v>0</v>
      </c>
      <c r="AT8796" s="77">
        <v>1</v>
      </c>
      <c r="AU8796" s="77">
        <v>0</v>
      </c>
      <c r="BA8796" s="77">
        <v>-1.29</v>
      </c>
    </row>
    <row r="8797" spans="3:53" x14ac:dyDescent="0.25">
      <c r="C8797" s="77" t="s">
        <v>887</v>
      </c>
      <c r="D8797" s="77" t="s">
        <v>137</v>
      </c>
      <c r="E8797" s="77">
        <v>134.79</v>
      </c>
      <c r="F8797" s="77">
        <v>6.37</v>
      </c>
      <c r="G8797" s="77">
        <v>4.4800000000000004</v>
      </c>
      <c r="H8797" s="77">
        <v>6180</v>
      </c>
      <c r="I8797" s="77">
        <v>-11.25</v>
      </c>
      <c r="J8797" s="77" t="s">
        <v>75</v>
      </c>
      <c r="K8797" s="77">
        <v>37.79</v>
      </c>
      <c r="L8797" s="77">
        <v>134.77297999999999</v>
      </c>
      <c r="M8797" s="77">
        <v>-0.28416675211905251</v>
      </c>
      <c r="N8797" s="77">
        <v>135.36940487804881</v>
      </c>
      <c r="O8797" s="77">
        <v>-0.72350534371570063</v>
      </c>
      <c r="P8797" s="77">
        <v>237518</v>
      </c>
      <c r="Q8797" s="77">
        <v>710548</v>
      </c>
      <c r="R8797" s="77">
        <v>0.33</v>
      </c>
      <c r="S8797" s="77">
        <v>43.798000000000002</v>
      </c>
      <c r="T8797" s="77">
        <v>7.3710000000000004</v>
      </c>
      <c r="U8797" s="77">
        <v>22.610399999999998</v>
      </c>
      <c r="V8797" s="77">
        <v>2.2378723111418322</v>
      </c>
      <c r="AC8797" s="77">
        <v>136.58359999999999</v>
      </c>
      <c r="AD8797" s="77">
        <v>134.11000000000001</v>
      </c>
      <c r="AH8797" s="77">
        <f>IF(AND(M8797&lt;Variables!$G$6,M8797&gt;Variables!$G$5),0,1)</f>
        <v>1</v>
      </c>
      <c r="AI8797" s="77">
        <f t="shared" si="276"/>
        <v>1</v>
      </c>
      <c r="AJ8797" s="77">
        <f>IF(I8797&gt;Variables!$G$7,0,1)</f>
        <v>1</v>
      </c>
      <c r="AK8797" s="77">
        <f>IF(F8797&gt;Variables!$G$8,0,1)</f>
        <v>1</v>
      </c>
      <c r="AL8797" s="77">
        <f>IF(G8797&gt;Variables!$G$9,0,1)</f>
        <v>1</v>
      </c>
      <c r="AM8797" s="77">
        <f>IF(AND(K8797&gt;Variables!$G$10,K8797&lt;Variables!$G$11),0,1)</f>
        <v>1</v>
      </c>
      <c r="AN8797" s="77">
        <f>IF(H8797&lt;Variables!$G$13,1,0)</f>
        <v>0</v>
      </c>
      <c r="AO8797" s="77">
        <f>IF(R8797&lt;Variables!$G$12,0,1)</f>
        <v>0</v>
      </c>
      <c r="AP8797" s="78">
        <f t="shared" si="277"/>
        <v>1</v>
      </c>
      <c r="AQ8797" s="77">
        <f>IF(V8797&lt;Variables!$G$15,1,0)</f>
        <v>1</v>
      </c>
      <c r="AR8797" s="77">
        <v>0</v>
      </c>
      <c r="AS8797" s="77">
        <v>1</v>
      </c>
      <c r="AT8797" s="77">
        <v>0</v>
      </c>
      <c r="AU8797" s="77">
        <v>0</v>
      </c>
      <c r="BA8797" s="77">
        <v>0.85</v>
      </c>
    </row>
    <row r="8798" spans="3:53" x14ac:dyDescent="0.25">
      <c r="C8798" s="77" t="s">
        <v>887</v>
      </c>
      <c r="D8798" s="77" t="s">
        <v>177</v>
      </c>
      <c r="E8798" s="77">
        <v>69.88</v>
      </c>
      <c r="F8798" s="77">
        <v>6.42</v>
      </c>
      <c r="G8798" s="77">
        <v>8.2200000000000006</v>
      </c>
      <c r="H8798" s="77">
        <v>13100</v>
      </c>
      <c r="I8798" s="77">
        <v>506.19099999999997</v>
      </c>
      <c r="J8798" s="77" t="s">
        <v>75</v>
      </c>
      <c r="K8798" s="77">
        <v>42.89</v>
      </c>
      <c r="L8798" s="77">
        <v>70.203320000000005</v>
      </c>
      <c r="M8798" s="77">
        <v>-0.78816785303031156</v>
      </c>
      <c r="N8798" s="77">
        <v>70.444245999999993</v>
      </c>
      <c r="O8798" s="77">
        <v>-1.1274817250510241</v>
      </c>
      <c r="P8798" s="77">
        <v>1328000</v>
      </c>
      <c r="Q8798" s="77">
        <v>1777000</v>
      </c>
      <c r="R8798" s="77">
        <v>0.75</v>
      </c>
      <c r="S8798" s="77">
        <v>43.798000000000002</v>
      </c>
      <c r="T8798" s="77">
        <v>7.3710000000000004</v>
      </c>
      <c r="U8798" s="77">
        <v>22.610399999999998</v>
      </c>
      <c r="V8798" s="77">
        <v>2.2976487776983761</v>
      </c>
      <c r="AC8798" s="77">
        <v>74.25</v>
      </c>
      <c r="AD8798" s="77">
        <v>68.709999999999994</v>
      </c>
      <c r="AH8798" s="77">
        <f>IF(AND(M8798&lt;Variables!$G$6,M8798&gt;Variables!$G$5),0,1)</f>
        <v>1</v>
      </c>
      <c r="AI8798" s="77">
        <f t="shared" si="276"/>
        <v>1</v>
      </c>
      <c r="AJ8798" s="77">
        <f>IF(I8798&gt;Variables!$G$7,0,1)</f>
        <v>0</v>
      </c>
      <c r="AK8798" s="77">
        <f>IF(F8798&gt;Variables!$G$8,0,1)</f>
        <v>1</v>
      </c>
      <c r="AL8798" s="77">
        <f>IF(G8798&gt;Variables!$G$9,0,1)</f>
        <v>1</v>
      </c>
      <c r="AM8798" s="77">
        <f>IF(AND(K8798&gt;Variables!$G$10,K8798&lt;Variables!$G$11),0,1)</f>
        <v>1</v>
      </c>
      <c r="AN8798" s="77">
        <f>IF(H8798&lt;Variables!$G$13,1,0)</f>
        <v>0</v>
      </c>
      <c r="AO8798" s="77">
        <f>IF(R8798&lt;Variables!$G$12,0,1)</f>
        <v>0</v>
      </c>
      <c r="AP8798" s="78">
        <f t="shared" si="277"/>
        <v>1</v>
      </c>
      <c r="AQ8798" s="77">
        <f>IF(V8798&lt;Variables!$G$15,1,0)</f>
        <v>1</v>
      </c>
      <c r="AR8798" s="77">
        <v>1</v>
      </c>
      <c r="AS8798" s="77">
        <v>0</v>
      </c>
      <c r="AT8798" s="77">
        <v>0</v>
      </c>
      <c r="AU8798" s="77">
        <v>0</v>
      </c>
      <c r="BA8798" s="77">
        <v>2</v>
      </c>
    </row>
    <row r="8799" spans="3:53" x14ac:dyDescent="0.25">
      <c r="C8799" s="77" t="s">
        <v>887</v>
      </c>
      <c r="D8799" s="77" t="s">
        <v>158</v>
      </c>
      <c r="E8799" s="77">
        <v>47.29</v>
      </c>
      <c r="F8799" s="77">
        <v>7.23</v>
      </c>
      <c r="G8799" s="77">
        <v>6.48</v>
      </c>
      <c r="H8799" s="77">
        <v>6670</v>
      </c>
      <c r="I8799" s="77">
        <v>60.326000000000001</v>
      </c>
      <c r="J8799" s="77" t="s">
        <v>75</v>
      </c>
      <c r="K8799" s="77">
        <v>60.08</v>
      </c>
      <c r="L8799" s="77">
        <v>46.900750000000002</v>
      </c>
      <c r="M8799" s="77">
        <v>0.55276301551679752</v>
      </c>
      <c r="N8799" s="77">
        <v>47.131139999999988</v>
      </c>
      <c r="O8799" s="77">
        <v>6.1233401101710633E-2</v>
      </c>
      <c r="P8799" s="77">
        <v>258434</v>
      </c>
      <c r="Q8799" s="77">
        <v>677206</v>
      </c>
      <c r="R8799" s="77">
        <v>0.38</v>
      </c>
      <c r="S8799" s="77">
        <v>43.798000000000002</v>
      </c>
      <c r="T8799" s="77">
        <v>7.3710000000000004</v>
      </c>
      <c r="U8799" s="77">
        <v>22.610399999999998</v>
      </c>
      <c r="V8799" s="77">
        <v>2.4409654553413329</v>
      </c>
      <c r="AC8799" s="77">
        <v>48.42</v>
      </c>
      <c r="AD8799" s="77">
        <v>46.93</v>
      </c>
      <c r="AH8799" s="77">
        <f>IF(AND(M8799&lt;Variables!$G$6,M8799&gt;Variables!$G$5),0,1)</f>
        <v>1</v>
      </c>
      <c r="AI8799" s="77">
        <f t="shared" si="276"/>
        <v>1</v>
      </c>
      <c r="AJ8799" s="77">
        <f>IF(I8799&gt;Variables!$G$7,0,1)</f>
        <v>0</v>
      </c>
      <c r="AK8799" s="77">
        <f>IF(F8799&gt;Variables!$G$8,0,1)</f>
        <v>1</v>
      </c>
      <c r="AL8799" s="77">
        <f>IF(G8799&gt;Variables!$G$9,0,1)</f>
        <v>1</v>
      </c>
      <c r="AM8799" s="77">
        <f>IF(AND(K8799&gt;Variables!$G$10,K8799&lt;Variables!$G$11),0,1)</f>
        <v>1</v>
      </c>
      <c r="AN8799" s="77">
        <f>IF(H8799&lt;Variables!$G$13,1,0)</f>
        <v>0</v>
      </c>
      <c r="AO8799" s="77">
        <f>IF(R8799&lt;Variables!$G$12,0,1)</f>
        <v>0</v>
      </c>
      <c r="AP8799" s="78">
        <f t="shared" si="277"/>
        <v>1</v>
      </c>
      <c r="AQ8799" s="77">
        <f>IF(V8799&lt;Variables!$G$15,1,0)</f>
        <v>1</v>
      </c>
      <c r="AR8799" s="77">
        <v>1</v>
      </c>
      <c r="AS8799" s="77">
        <v>0</v>
      </c>
      <c r="AT8799" s="77">
        <v>0</v>
      </c>
      <c r="AU8799" s="77">
        <v>0</v>
      </c>
      <c r="BA8799" s="77">
        <v>1.46</v>
      </c>
    </row>
    <row r="8800" spans="3:53" x14ac:dyDescent="0.25">
      <c r="C8800" s="77" t="s">
        <v>887</v>
      </c>
      <c r="D8800" s="77" t="s">
        <v>123</v>
      </c>
      <c r="E8800" s="77">
        <v>13.88</v>
      </c>
      <c r="F8800" s="77">
        <v>7.72</v>
      </c>
      <c r="G8800" s="77">
        <v>8.81</v>
      </c>
      <c r="H8800" s="77">
        <v>5550</v>
      </c>
      <c r="I8800" s="77">
        <v>348.255</v>
      </c>
      <c r="J8800" s="77" t="s">
        <v>75</v>
      </c>
      <c r="K8800" s="77">
        <v>45.27</v>
      </c>
      <c r="L8800" s="77">
        <v>14.02106</v>
      </c>
      <c r="M8800" s="77">
        <v>-1.362664449050216</v>
      </c>
      <c r="N8800" s="77">
        <v>13.828901999999999</v>
      </c>
      <c r="O8800" s="77">
        <v>7.9398928418100943E-3</v>
      </c>
      <c r="P8800" s="77">
        <v>43825000</v>
      </c>
      <c r="Q8800" s="77">
        <v>56006000</v>
      </c>
      <c r="R8800" s="77">
        <v>0.78</v>
      </c>
      <c r="S8800" s="77">
        <v>43.798000000000002</v>
      </c>
      <c r="T8800" s="77">
        <v>7.3710000000000004</v>
      </c>
      <c r="U8800" s="77">
        <v>22.610399999999998</v>
      </c>
      <c r="V8800" s="77">
        <v>2.334812152261811</v>
      </c>
      <c r="AC8800" s="77">
        <v>14.08</v>
      </c>
      <c r="AD8800" s="77">
        <v>13</v>
      </c>
      <c r="AH8800" s="77">
        <f>IF(AND(M8800&lt;Variables!$G$6,M8800&gt;Variables!$G$5),0,1)</f>
        <v>0</v>
      </c>
      <c r="AI8800" s="77">
        <f t="shared" si="276"/>
        <v>0</v>
      </c>
      <c r="AJ8800" s="77">
        <f>IF(I8800&gt;Variables!$G$7,0,1)</f>
        <v>0</v>
      </c>
      <c r="AK8800" s="77">
        <f>IF(F8800&gt;Variables!$G$8,0,1)</f>
        <v>1</v>
      </c>
      <c r="AL8800" s="77">
        <f>IF(G8800&gt;Variables!$G$9,0,1)</f>
        <v>1</v>
      </c>
      <c r="AM8800" s="77">
        <f>IF(AND(K8800&gt;Variables!$G$10,K8800&lt;Variables!$G$11),0,1)</f>
        <v>1</v>
      </c>
      <c r="AN8800" s="77">
        <f>IF(H8800&lt;Variables!$G$13,1,0)</f>
        <v>0</v>
      </c>
      <c r="AO8800" s="77">
        <f>IF(R8800&lt;Variables!$G$12,0,1)</f>
        <v>0</v>
      </c>
      <c r="AP8800" s="78">
        <f t="shared" si="277"/>
        <v>1</v>
      </c>
      <c r="AQ8800" s="77">
        <f>IF(V8800&lt;Variables!$G$15,1,0)</f>
        <v>1</v>
      </c>
      <c r="AR8800" s="77">
        <v>1</v>
      </c>
      <c r="AS8800" s="77">
        <v>0</v>
      </c>
      <c r="AT8800" s="77">
        <v>0</v>
      </c>
      <c r="AU8800" s="77">
        <v>0</v>
      </c>
      <c r="BA8800" s="77">
        <v>0.65</v>
      </c>
    </row>
    <row r="8801" spans="3:53" x14ac:dyDescent="0.25">
      <c r="C8801" s="77" t="s">
        <v>887</v>
      </c>
      <c r="D8801" s="77" t="s">
        <v>741</v>
      </c>
      <c r="E8801" s="77">
        <v>29.59</v>
      </c>
      <c r="F8801" s="77">
        <v>7.91</v>
      </c>
      <c r="G8801" s="77">
        <v>5.18</v>
      </c>
      <c r="H8801" s="77">
        <v>3360</v>
      </c>
      <c r="I8801" s="77">
        <v>-2.056</v>
      </c>
      <c r="J8801" s="77" t="s">
        <v>75</v>
      </c>
      <c r="K8801" s="77">
        <v>43.46</v>
      </c>
      <c r="L8801" s="77">
        <v>29.589275000000001</v>
      </c>
      <c r="M8801" s="77">
        <v>-0.47069419578545879</v>
      </c>
      <c r="N8801" s="77">
        <v>29.623771999999999</v>
      </c>
      <c r="O8801" s="77">
        <v>-0.58659646718859149</v>
      </c>
      <c r="P8801" s="77">
        <v>5389000</v>
      </c>
      <c r="Q8801" s="77">
        <v>1038000</v>
      </c>
      <c r="R8801" s="77">
        <v>5.19</v>
      </c>
      <c r="S8801" s="77">
        <v>43.798000000000002</v>
      </c>
      <c r="T8801" s="77">
        <v>7.3710000000000004</v>
      </c>
      <c r="U8801" s="77">
        <v>22.610399999999998</v>
      </c>
      <c r="V8801" s="77">
        <v>2.3025934030536401</v>
      </c>
      <c r="AC8801" s="77">
        <v>29.99</v>
      </c>
      <c r="AD8801" s="77">
        <v>29.210100000000001</v>
      </c>
      <c r="AH8801" s="77">
        <f>IF(AND(M8801&lt;Variables!$G$6,M8801&gt;Variables!$G$5),0,1)</f>
        <v>1</v>
      </c>
      <c r="AI8801" s="77">
        <f t="shared" si="276"/>
        <v>1</v>
      </c>
      <c r="AJ8801" s="77">
        <f>IF(I8801&gt;Variables!$G$7,0,1)</f>
        <v>1</v>
      </c>
      <c r="AK8801" s="77">
        <f>IF(F8801&gt;Variables!$G$8,0,1)</f>
        <v>1</v>
      </c>
      <c r="AL8801" s="77">
        <f>IF(G8801&gt;Variables!$G$9,0,1)</f>
        <v>1</v>
      </c>
      <c r="AM8801" s="77">
        <f>IF(AND(K8801&gt;Variables!$G$10,K8801&lt;Variables!$G$11),0,1)</f>
        <v>1</v>
      </c>
      <c r="AN8801" s="77">
        <f>IF(H8801&lt;Variables!$G$13,1,0)</f>
        <v>0</v>
      </c>
      <c r="AO8801" s="77">
        <f>IF(R8801&lt;Variables!$G$12,0,1)</f>
        <v>1</v>
      </c>
      <c r="AP8801" s="78">
        <f t="shared" si="277"/>
        <v>1</v>
      </c>
      <c r="AQ8801" s="77">
        <f>IF(V8801&lt;Variables!$G$15,1,0)</f>
        <v>1</v>
      </c>
      <c r="AR8801" s="77">
        <v>1</v>
      </c>
      <c r="AS8801" s="77">
        <v>0</v>
      </c>
      <c r="AT8801" s="77">
        <v>0</v>
      </c>
      <c r="AU8801" s="77">
        <v>0</v>
      </c>
      <c r="BA8801" s="77">
        <v>0.56000000000000005</v>
      </c>
    </row>
    <row r="8802" spans="3:53" x14ac:dyDescent="0.25">
      <c r="C8802" s="77" t="s">
        <v>887</v>
      </c>
      <c r="D8802" s="77" t="s">
        <v>85</v>
      </c>
      <c r="E8802" s="77">
        <v>4.68</v>
      </c>
      <c r="F8802" s="77">
        <v>8.02</v>
      </c>
      <c r="G8802" s="77">
        <v>5.07</v>
      </c>
      <c r="H8802" s="77">
        <v>2780</v>
      </c>
      <c r="I8802" s="77">
        <v>185.36699999999999</v>
      </c>
      <c r="J8802" s="77" t="s">
        <v>75</v>
      </c>
      <c r="K8802" s="77">
        <v>37.630000000000003</v>
      </c>
      <c r="L8802" s="77">
        <v>4.6814400000000003</v>
      </c>
      <c r="M8802" s="77">
        <v>-0.35117399774428881</v>
      </c>
      <c r="N8802" s="77">
        <v>4.7107619999999999</v>
      </c>
      <c r="O8802" s="77">
        <v>-0.97143519456087701</v>
      </c>
      <c r="P8802" s="77">
        <v>39632000</v>
      </c>
      <c r="Q8802" s="77">
        <v>21010000</v>
      </c>
      <c r="R8802" s="77">
        <v>1.89</v>
      </c>
      <c r="S8802" s="77">
        <v>43.798000000000002</v>
      </c>
      <c r="T8802" s="77">
        <v>7.3710000000000004</v>
      </c>
      <c r="U8802" s="77">
        <v>22.610399999999998</v>
      </c>
      <c r="V8802" s="77">
        <v>2.2354317873884959</v>
      </c>
      <c r="AC8802" s="77">
        <v>4.6783999999999999</v>
      </c>
      <c r="AD8802" s="77">
        <v>4.5199999999999996</v>
      </c>
      <c r="AH8802" s="77">
        <f>IF(AND(M8802&lt;Variables!$G$6,M8802&gt;Variables!$G$5),0,1)</f>
        <v>1</v>
      </c>
      <c r="AI8802" s="77">
        <f t="shared" si="276"/>
        <v>1</v>
      </c>
      <c r="AJ8802" s="77">
        <f>IF(I8802&gt;Variables!$G$7,0,1)</f>
        <v>0</v>
      </c>
      <c r="AK8802" s="77">
        <f>IF(F8802&gt;Variables!$G$8,0,1)</f>
        <v>1</v>
      </c>
      <c r="AL8802" s="77">
        <f>IF(G8802&gt;Variables!$G$9,0,1)</f>
        <v>1</v>
      </c>
      <c r="AM8802" s="77">
        <f>IF(AND(K8802&gt;Variables!$G$10,K8802&lt;Variables!$G$11),0,1)</f>
        <v>1</v>
      </c>
      <c r="AN8802" s="77">
        <f>IF(H8802&lt;Variables!$G$13,1,0)</f>
        <v>0</v>
      </c>
      <c r="AO8802" s="77">
        <f>IF(R8802&lt;Variables!$G$12,0,1)</f>
        <v>0</v>
      </c>
      <c r="AP8802" s="78">
        <f t="shared" si="277"/>
        <v>1</v>
      </c>
      <c r="AQ8802" s="77">
        <f>IF(V8802&lt;Variables!$G$15,1,0)</f>
        <v>1</v>
      </c>
      <c r="AR8802" s="77">
        <v>0</v>
      </c>
      <c r="AS8802" s="77">
        <v>0</v>
      </c>
      <c r="AT8802" s="77">
        <v>1</v>
      </c>
      <c r="AU8802" s="77">
        <v>0</v>
      </c>
      <c r="BA8802" s="77">
        <v>-2.1800000000000002</v>
      </c>
    </row>
    <row r="8803" spans="3:53" x14ac:dyDescent="0.25">
      <c r="C8803" s="77" t="s">
        <v>887</v>
      </c>
      <c r="D8803" s="77" t="s">
        <v>707</v>
      </c>
      <c r="E8803" s="77">
        <v>3.81</v>
      </c>
      <c r="F8803" s="77">
        <v>9.86</v>
      </c>
      <c r="G8803" s="77">
        <v>1.9</v>
      </c>
      <c r="H8803" s="77">
        <v>-99999</v>
      </c>
      <c r="I8803" s="77">
        <v>-21.484999999999999</v>
      </c>
      <c r="J8803" s="77" t="s">
        <v>75</v>
      </c>
      <c r="K8803" s="77">
        <v>50.38</v>
      </c>
      <c r="L8803" s="77">
        <v>3.76</v>
      </c>
      <c r="M8803" s="77">
        <v>0</v>
      </c>
      <c r="N8803" s="77">
        <v>3.8014333333333332</v>
      </c>
      <c r="O8803" s="77">
        <v>-1.0899397595643781</v>
      </c>
      <c r="P8803" s="77">
        <v>105951</v>
      </c>
      <c r="Q8803" s="77">
        <v>19053</v>
      </c>
      <c r="R8803" s="77">
        <v>5.56</v>
      </c>
      <c r="S8803" s="77">
        <v>43.798000000000002</v>
      </c>
      <c r="T8803" s="77">
        <v>7.3710000000000004</v>
      </c>
      <c r="U8803" s="77">
        <v>22.610399999999998</v>
      </c>
      <c r="V8803" s="77">
        <v>2.3709368</v>
      </c>
      <c r="AC8803" s="77">
        <v>3.8</v>
      </c>
      <c r="AD8803" s="77">
        <v>3.5</v>
      </c>
      <c r="AH8803" s="77">
        <f>IF(AND(M8803&lt;Variables!$G$6,M8803&gt;Variables!$G$5),0,1)</f>
        <v>1</v>
      </c>
      <c r="AI8803" s="77">
        <f t="shared" si="276"/>
        <v>1</v>
      </c>
      <c r="AJ8803" s="77">
        <f>IF(I8803&gt;Variables!$G$7,0,1)</f>
        <v>1</v>
      </c>
      <c r="AK8803" s="77">
        <f>IF(F8803&gt;Variables!$G$8,0,1)</f>
        <v>0</v>
      </c>
      <c r="AL8803" s="77">
        <f>IF(G8803&gt;Variables!$G$9,0,1)</f>
        <v>1</v>
      </c>
      <c r="AM8803" s="77">
        <f>IF(AND(K8803&gt;Variables!$G$10,K8803&lt;Variables!$G$11),0,1)</f>
        <v>1</v>
      </c>
      <c r="AN8803" s="77">
        <f>IF(H8803&lt;Variables!$G$13,1,0)</f>
        <v>1</v>
      </c>
      <c r="AO8803" s="77">
        <f>IF(R8803&lt;Variables!$G$12,0,1)</f>
        <v>1</v>
      </c>
      <c r="AP8803" s="78">
        <f t="shared" si="277"/>
        <v>1</v>
      </c>
      <c r="AQ8803" s="77">
        <f>IF(V8803&lt;Variables!$G$15,1,0)</f>
        <v>1</v>
      </c>
      <c r="AR8803" s="77">
        <v>0</v>
      </c>
      <c r="AS8803" s="77">
        <v>0</v>
      </c>
      <c r="AT8803" s="77">
        <v>1</v>
      </c>
      <c r="AU8803" s="77">
        <v>0</v>
      </c>
      <c r="BA8803" s="77">
        <v>-2.25</v>
      </c>
    </row>
    <row r="8804" spans="3:53" x14ac:dyDescent="0.25">
      <c r="C8804" s="77" t="s">
        <v>887</v>
      </c>
      <c r="D8804" s="77" t="s">
        <v>436</v>
      </c>
      <c r="E8804" s="77">
        <v>7.31</v>
      </c>
      <c r="F8804" s="77">
        <v>24.28</v>
      </c>
      <c r="G8804" s="77">
        <v>-4.46</v>
      </c>
      <c r="H8804" s="77">
        <v>60.08</v>
      </c>
      <c r="I8804" s="77">
        <v>6.8090000000000002</v>
      </c>
      <c r="J8804" s="77" t="s">
        <v>75</v>
      </c>
      <c r="K8804" s="77">
        <v>42.41</v>
      </c>
      <c r="L8804" s="77">
        <v>7.3033400000000004</v>
      </c>
      <c r="M8804" s="77">
        <v>-0.31821057214918608</v>
      </c>
      <c r="N8804" s="77">
        <v>7.5639100000000008</v>
      </c>
      <c r="O8804" s="77">
        <v>-3.752159927868004</v>
      </c>
      <c r="P8804" s="77">
        <v>49740000</v>
      </c>
      <c r="Q8804" s="77">
        <v>3180000</v>
      </c>
      <c r="R8804" s="77">
        <v>15.64</v>
      </c>
      <c r="S8804" s="77">
        <v>43.798000000000002</v>
      </c>
      <c r="T8804" s="77">
        <v>7.3710000000000004</v>
      </c>
      <c r="U8804" s="77">
        <v>22.610399999999998</v>
      </c>
      <c r="V8804" s="77">
        <v>2.289665924591215</v>
      </c>
      <c r="AC8804" s="77">
        <v>8.0641999999999996</v>
      </c>
      <c r="AD8804" s="77">
        <v>6.75</v>
      </c>
      <c r="AH8804" s="77">
        <f>IF(AND(M8804&lt;Variables!$G$6,M8804&gt;Variables!$G$5),0,1)</f>
        <v>1</v>
      </c>
      <c r="AI8804" s="77">
        <f t="shared" si="276"/>
        <v>1</v>
      </c>
      <c r="AJ8804" s="77">
        <f>IF(I8804&gt;Variables!$G$7,0,1)</f>
        <v>1</v>
      </c>
      <c r="AK8804" s="77">
        <f>IF(F8804&gt;Variables!$G$8,0,1)</f>
        <v>0</v>
      </c>
      <c r="AL8804" s="77">
        <f>IF(G8804&gt;Variables!$G$9,0,1)</f>
        <v>1</v>
      </c>
      <c r="AM8804" s="77">
        <f>IF(AND(K8804&gt;Variables!$G$10,K8804&lt;Variables!$G$11),0,1)</f>
        <v>1</v>
      </c>
      <c r="AN8804" s="77">
        <f>IF(H8804&lt;Variables!$G$13,1,0)</f>
        <v>1</v>
      </c>
      <c r="AO8804" s="77">
        <f>IF(R8804&lt;Variables!$G$12,0,1)</f>
        <v>1</v>
      </c>
      <c r="AP8804" s="78">
        <f t="shared" si="277"/>
        <v>1</v>
      </c>
      <c r="AQ8804" s="77">
        <f>IF(V8804&lt;Variables!$G$15,1,0)</f>
        <v>1</v>
      </c>
      <c r="AR8804" s="77">
        <v>0</v>
      </c>
      <c r="AS8804" s="77">
        <v>0</v>
      </c>
      <c r="AT8804" s="77">
        <v>1</v>
      </c>
      <c r="AU8804" s="77">
        <v>0</v>
      </c>
      <c r="BA8804" s="77">
        <v>-2.25</v>
      </c>
    </row>
    <row r="8805" spans="3:53" x14ac:dyDescent="0.25">
      <c r="C8805" s="77" t="s">
        <v>887</v>
      </c>
      <c r="D8805" s="77" t="s">
        <v>589</v>
      </c>
      <c r="E8805" s="77">
        <v>5.46</v>
      </c>
      <c r="F8805" s="77">
        <v>32.54</v>
      </c>
      <c r="G8805" s="77">
        <v>35.729999999999997</v>
      </c>
      <c r="H8805" s="77">
        <v>92.42</v>
      </c>
      <c r="I8805" s="77">
        <v>-9.6029999999999998</v>
      </c>
      <c r="J8805" s="77" t="s">
        <v>75</v>
      </c>
      <c r="K8805" s="77">
        <v>59.5</v>
      </c>
      <c r="L8805" s="77">
        <v>5.2237750000000016</v>
      </c>
      <c r="M8805" s="77">
        <v>2.3742408507257431</v>
      </c>
      <c r="N8805" s="77">
        <v>5.1832600000000006</v>
      </c>
      <c r="O8805" s="77">
        <v>3.1744500565281251</v>
      </c>
      <c r="P8805" s="77">
        <v>13110000</v>
      </c>
      <c r="Q8805" s="77">
        <v>792360</v>
      </c>
      <c r="R8805" s="77">
        <v>16.55</v>
      </c>
      <c r="S8805" s="77">
        <v>43.798000000000002</v>
      </c>
      <c r="T8805" s="77">
        <v>7.3710000000000004</v>
      </c>
      <c r="U8805" s="77">
        <v>22.610399999999998</v>
      </c>
      <c r="V8805" s="77">
        <v>2.3385500659006189</v>
      </c>
      <c r="AC8805" s="77">
        <v>6.0998999999999999</v>
      </c>
      <c r="AD8805" s="77">
        <v>4.8099999999999996</v>
      </c>
      <c r="AH8805" s="77">
        <f>IF(AND(M8805&lt;Variables!$G$6,M8805&gt;Variables!$G$5),0,1)</f>
        <v>1</v>
      </c>
      <c r="AI8805" s="77">
        <f t="shared" si="276"/>
        <v>0</v>
      </c>
      <c r="AJ8805" s="77">
        <f>IF(I8805&gt;Variables!$G$7,0,1)</f>
        <v>1</v>
      </c>
      <c r="AK8805" s="77">
        <f>IF(F8805&gt;Variables!$G$8,0,1)</f>
        <v>0</v>
      </c>
      <c r="AL8805" s="77">
        <f>IF(G8805&gt;Variables!$G$9,0,1)</f>
        <v>0</v>
      </c>
      <c r="AM8805" s="77">
        <f>IF(AND(K8805&gt;Variables!$G$10,K8805&lt;Variables!$G$11),0,1)</f>
        <v>1</v>
      </c>
      <c r="AN8805" s="77">
        <f>IF(H8805&lt;Variables!$G$13,1,0)</f>
        <v>1</v>
      </c>
      <c r="AO8805" s="77">
        <f>IF(R8805&lt;Variables!$G$12,0,1)</f>
        <v>1</v>
      </c>
      <c r="AP8805" s="78">
        <f t="shared" si="277"/>
        <v>1</v>
      </c>
      <c r="AQ8805" s="77">
        <f>IF(V8805&lt;Variables!$G$15,1,0)</f>
        <v>1</v>
      </c>
      <c r="AR8805" s="77">
        <v>0</v>
      </c>
      <c r="AS8805" s="77">
        <v>0</v>
      </c>
      <c r="AT8805" s="77">
        <v>1</v>
      </c>
      <c r="AU8805" s="77">
        <v>0</v>
      </c>
      <c r="BA8805" s="77">
        <v>-2.25</v>
      </c>
    </row>
    <row r="8806" spans="3:53" x14ac:dyDescent="0.25">
      <c r="C8806" s="77" t="s">
        <v>887</v>
      </c>
      <c r="D8806" s="77" t="s">
        <v>733</v>
      </c>
      <c r="E8806" s="77">
        <v>1.41</v>
      </c>
      <c r="F8806" s="77">
        <v>24.12</v>
      </c>
      <c r="G8806" s="77">
        <v>17.350000000000001</v>
      </c>
      <c r="H8806" s="77">
        <v>100.35</v>
      </c>
      <c r="I8806" s="77">
        <v>-18.029</v>
      </c>
      <c r="J8806" s="77" t="s">
        <v>74</v>
      </c>
      <c r="K8806" s="77">
        <v>46.88</v>
      </c>
      <c r="L8806" s="77">
        <v>1.4312100000000001</v>
      </c>
      <c r="M8806" s="77">
        <v>-0.79024042593329646</v>
      </c>
      <c r="N8806" s="77">
        <v>1.41981</v>
      </c>
      <c r="O8806" s="77">
        <v>6.33887632851744E-3</v>
      </c>
      <c r="P8806" s="77">
        <v>17140000</v>
      </c>
      <c r="Q8806" s="77">
        <v>1740000</v>
      </c>
      <c r="R8806" s="77">
        <v>9.85</v>
      </c>
      <c r="S8806" s="77">
        <v>43.798000000000002</v>
      </c>
      <c r="T8806" s="77">
        <v>7.3710000000000004</v>
      </c>
      <c r="U8806" s="77">
        <v>22.610399999999998</v>
      </c>
      <c r="V8806" s="77">
        <v>2.3481025423019681</v>
      </c>
      <c r="AC8806" s="77">
        <v>1.4379999999999999</v>
      </c>
      <c r="AD8806" s="77">
        <v>1.31</v>
      </c>
      <c r="AH8806" s="77">
        <f>IF(AND(M8806&lt;Variables!$G$6,M8806&gt;Variables!$G$5),0,1)</f>
        <v>1</v>
      </c>
      <c r="AI8806" s="77">
        <f t="shared" si="276"/>
        <v>0</v>
      </c>
      <c r="AJ8806" s="77">
        <f>IF(I8806&gt;Variables!$G$7,0,1)</f>
        <v>1</v>
      </c>
      <c r="AK8806" s="77">
        <f>IF(F8806&gt;Variables!$G$8,0,1)</f>
        <v>0</v>
      </c>
      <c r="AL8806" s="77">
        <f>IF(G8806&gt;Variables!$G$9,0,1)</f>
        <v>0</v>
      </c>
      <c r="AM8806" s="77">
        <f>IF(AND(K8806&gt;Variables!$G$10,K8806&lt;Variables!$G$11),0,1)</f>
        <v>1</v>
      </c>
      <c r="AN8806" s="77">
        <f>IF(H8806&lt;Variables!$G$13,1,0)</f>
        <v>1</v>
      </c>
      <c r="AO8806" s="77">
        <f>IF(R8806&lt;Variables!$G$12,0,1)</f>
        <v>1</v>
      </c>
      <c r="AP8806" s="78">
        <f t="shared" si="277"/>
        <v>0</v>
      </c>
      <c r="AQ8806" s="77">
        <f>IF(V8806&lt;Variables!$G$15,1,0)</f>
        <v>1</v>
      </c>
      <c r="AR8806" s="77">
        <v>0</v>
      </c>
      <c r="AS8806" s="77">
        <v>0</v>
      </c>
      <c r="AT8806" s="77">
        <v>1</v>
      </c>
      <c r="AU8806" s="77">
        <v>0</v>
      </c>
      <c r="BA8806" s="77">
        <v>-2.25</v>
      </c>
    </row>
    <row r="8807" spans="3:53" x14ac:dyDescent="0.25">
      <c r="C8807" s="77" t="s">
        <v>887</v>
      </c>
      <c r="D8807" s="77" t="s">
        <v>728</v>
      </c>
      <c r="E8807" s="77">
        <v>43.93</v>
      </c>
      <c r="F8807" s="77">
        <v>14.58</v>
      </c>
      <c r="G8807" s="77">
        <v>13.74</v>
      </c>
      <c r="H8807" s="77">
        <v>67630</v>
      </c>
      <c r="I8807" s="77">
        <v>-24.745000000000001</v>
      </c>
      <c r="J8807" s="77" t="s">
        <v>74</v>
      </c>
      <c r="K8807" s="77">
        <v>61.38</v>
      </c>
      <c r="L8807" s="77">
        <v>43.632970000000007</v>
      </c>
      <c r="M8807" s="77">
        <v>0.46302142622882059</v>
      </c>
      <c r="N8807" s="77">
        <v>43.336494000000002</v>
      </c>
      <c r="O8807" s="77">
        <v>1.1503145593642139</v>
      </c>
      <c r="P8807" s="77">
        <v>6491000</v>
      </c>
      <c r="Q8807" s="77">
        <v>4417000</v>
      </c>
      <c r="R8807" s="77">
        <v>1.47</v>
      </c>
      <c r="S8807" s="77">
        <v>43.798000000000002</v>
      </c>
      <c r="T8807" s="77">
        <v>7.3710000000000004</v>
      </c>
      <c r="U8807" s="77">
        <v>22.610399999999998</v>
      </c>
      <c r="V8807" s="77">
        <v>2.4576408400156131</v>
      </c>
      <c r="AC8807" s="77">
        <v>43.86</v>
      </c>
      <c r="AD8807" s="77">
        <v>41.58</v>
      </c>
      <c r="AH8807" s="77">
        <f>IF(AND(M8807&lt;Variables!$G$6,M8807&gt;Variables!$G$5),0,1)</f>
        <v>1</v>
      </c>
      <c r="AI8807" s="77">
        <f t="shared" si="276"/>
        <v>0</v>
      </c>
      <c r="AJ8807" s="77">
        <f>IF(I8807&gt;Variables!$G$7,0,1)</f>
        <v>1</v>
      </c>
      <c r="AK8807" s="77">
        <f>IF(F8807&gt;Variables!$G$8,0,1)</f>
        <v>0</v>
      </c>
      <c r="AL8807" s="77">
        <f>IF(G8807&gt;Variables!$G$9,0,1)</f>
        <v>0</v>
      </c>
      <c r="AM8807" s="77">
        <f>IF(AND(K8807&gt;Variables!$G$10,K8807&lt;Variables!$G$11),0,1)</f>
        <v>1</v>
      </c>
      <c r="AN8807" s="77">
        <f>IF(H8807&lt;Variables!$G$13,1,0)</f>
        <v>0</v>
      </c>
      <c r="AO8807" s="77">
        <f>IF(R8807&lt;Variables!$G$12,0,1)</f>
        <v>0</v>
      </c>
      <c r="AP8807" s="78">
        <f t="shared" si="277"/>
        <v>0</v>
      </c>
      <c r="AQ8807" s="77">
        <f>IF(V8807&lt;Variables!$G$15,1,0)</f>
        <v>1</v>
      </c>
      <c r="AR8807" s="77">
        <v>0</v>
      </c>
      <c r="AS8807" s="77">
        <v>0</v>
      </c>
      <c r="AT8807" s="77">
        <v>1</v>
      </c>
      <c r="AU8807" s="77">
        <v>0</v>
      </c>
      <c r="BA8807" s="77">
        <v>-2.25</v>
      </c>
    </row>
    <row r="8808" spans="3:53" x14ac:dyDescent="0.25">
      <c r="C8808" s="77" t="s">
        <v>887</v>
      </c>
      <c r="D8808" s="77" t="s">
        <v>551</v>
      </c>
      <c r="E8808" s="77">
        <v>13.05</v>
      </c>
      <c r="F8808" s="77">
        <v>72.400000000000006</v>
      </c>
      <c r="G8808" s="77">
        <v>40.72</v>
      </c>
      <c r="H8808" s="77">
        <v>75.75</v>
      </c>
      <c r="I8808" s="77">
        <v>52.853999999999999</v>
      </c>
      <c r="J8808" s="77" t="s">
        <v>75</v>
      </c>
      <c r="K8808" s="77">
        <v>56.64</v>
      </c>
      <c r="L8808" s="77">
        <v>12.75719</v>
      </c>
      <c r="M8808" s="77">
        <v>2.9176487925632451</v>
      </c>
      <c r="N8808" s="77">
        <v>12.63416</v>
      </c>
      <c r="O8808" s="77">
        <v>3.91984904417866</v>
      </c>
      <c r="P8808" s="77">
        <v>193800000</v>
      </c>
      <c r="Q8808" s="77">
        <v>23680000</v>
      </c>
      <c r="R8808" s="77">
        <v>8.18</v>
      </c>
      <c r="S8808" s="77">
        <v>43.798000000000002</v>
      </c>
      <c r="T8808" s="77">
        <v>7.3710000000000004</v>
      </c>
      <c r="U8808" s="77">
        <v>22.610399999999998</v>
      </c>
      <c r="V8808" s="77">
        <v>2.3039817644995488</v>
      </c>
      <c r="AC8808" s="77">
        <v>18.82</v>
      </c>
      <c r="AD8808" s="77">
        <v>11.6</v>
      </c>
      <c r="AH8808" s="77">
        <f>IF(AND(M8808&lt;Variables!$G$6,M8808&gt;Variables!$G$5),0,1)</f>
        <v>1</v>
      </c>
      <c r="AI8808" s="77">
        <f t="shared" si="276"/>
        <v>0</v>
      </c>
      <c r="AJ8808" s="77">
        <f>IF(I8808&gt;Variables!$G$7,0,1)</f>
        <v>0</v>
      </c>
      <c r="AK8808" s="77">
        <f>IF(F8808&gt;Variables!$G$8,0,1)</f>
        <v>0</v>
      </c>
      <c r="AL8808" s="77">
        <f>IF(G8808&gt;Variables!$G$9,0,1)</f>
        <v>0</v>
      </c>
      <c r="AM8808" s="77">
        <f>IF(AND(K8808&gt;Variables!$G$10,K8808&lt;Variables!$G$11),0,1)</f>
        <v>1</v>
      </c>
      <c r="AN8808" s="77">
        <f>IF(H8808&lt;Variables!$G$13,1,0)</f>
        <v>1</v>
      </c>
      <c r="AO8808" s="77">
        <f>IF(R8808&lt;Variables!$G$12,0,1)</f>
        <v>1</v>
      </c>
      <c r="AP8808" s="78">
        <f t="shared" si="277"/>
        <v>1</v>
      </c>
      <c r="AQ8808" s="77">
        <f>IF(V8808&lt;Variables!$G$15,1,0)</f>
        <v>1</v>
      </c>
      <c r="AR8808" s="77">
        <v>0</v>
      </c>
      <c r="AS8808" s="77">
        <v>0</v>
      </c>
      <c r="AT8808" s="77">
        <v>1</v>
      </c>
      <c r="AU8808" s="77">
        <v>0</v>
      </c>
      <c r="BA8808" s="77">
        <v>-2.25</v>
      </c>
    </row>
    <row r="8809" spans="3:53" x14ac:dyDescent="0.25">
      <c r="C8809" s="77" t="s">
        <v>887</v>
      </c>
      <c r="D8809" s="77" t="s">
        <v>745</v>
      </c>
      <c r="E8809" s="77">
        <v>1.88</v>
      </c>
      <c r="F8809" s="77">
        <v>30.78</v>
      </c>
      <c r="G8809" s="77">
        <v>21.44</v>
      </c>
      <c r="H8809" s="77">
        <v>65.010000000000005</v>
      </c>
      <c r="I8809" s="77">
        <v>-45.914000000000001</v>
      </c>
      <c r="J8809" s="77" t="s">
        <v>74</v>
      </c>
      <c r="K8809" s="77">
        <v>52.35</v>
      </c>
      <c r="L8809" s="77">
        <v>1.86676</v>
      </c>
      <c r="M8809" s="77">
        <v>0.18427650046070901</v>
      </c>
      <c r="N8809" s="77">
        <v>1.8534459999999999</v>
      </c>
      <c r="O8809" s="77">
        <v>0.90393785413764061</v>
      </c>
      <c r="P8809" s="77">
        <v>4930000</v>
      </c>
      <c r="Q8809" s="77">
        <v>486440</v>
      </c>
      <c r="R8809" s="77">
        <v>10.130000000000001</v>
      </c>
      <c r="S8809" s="77">
        <v>43.798000000000002</v>
      </c>
      <c r="T8809" s="77">
        <v>7.3710000000000004</v>
      </c>
      <c r="U8809" s="77">
        <v>22.610399999999998</v>
      </c>
      <c r="V8809" s="77">
        <v>2.3853041632346952</v>
      </c>
      <c r="AC8809" s="77">
        <v>2.86</v>
      </c>
      <c r="AD8809" s="77">
        <v>1.84</v>
      </c>
      <c r="AH8809" s="77">
        <f>IF(AND(M8809&lt;Variables!$G$6,M8809&gt;Variables!$G$5),0,1)</f>
        <v>1</v>
      </c>
      <c r="AI8809" s="77">
        <f t="shared" si="276"/>
        <v>0</v>
      </c>
      <c r="AJ8809" s="77">
        <f>IF(I8809&gt;Variables!$G$7,0,1)</f>
        <v>1</v>
      </c>
      <c r="AK8809" s="77">
        <f>IF(F8809&gt;Variables!$G$8,0,1)</f>
        <v>0</v>
      </c>
      <c r="AL8809" s="77">
        <f>IF(G8809&gt;Variables!$G$9,0,1)</f>
        <v>0</v>
      </c>
      <c r="AM8809" s="77">
        <f>IF(AND(K8809&gt;Variables!$G$10,K8809&lt;Variables!$G$11),0,1)</f>
        <v>1</v>
      </c>
      <c r="AN8809" s="77">
        <f>IF(H8809&lt;Variables!$G$13,1,0)</f>
        <v>1</v>
      </c>
      <c r="AO8809" s="77">
        <f>IF(R8809&lt;Variables!$G$12,0,1)</f>
        <v>1</v>
      </c>
      <c r="AP8809" s="78">
        <f t="shared" si="277"/>
        <v>0</v>
      </c>
      <c r="AQ8809" s="77">
        <f>IF(V8809&lt;Variables!$G$15,1,0)</f>
        <v>1</v>
      </c>
      <c r="AR8809" s="77">
        <v>1</v>
      </c>
      <c r="AS8809" s="77">
        <v>0</v>
      </c>
      <c r="AT8809" s="77">
        <v>0</v>
      </c>
      <c r="AU8809" s="77">
        <v>0</v>
      </c>
      <c r="BA8809" s="77">
        <v>1.1200000000000001</v>
      </c>
    </row>
    <row r="8810" spans="3:53" x14ac:dyDescent="0.25">
      <c r="C8810" s="77" t="s">
        <v>887</v>
      </c>
      <c r="D8810" s="77" t="s">
        <v>720</v>
      </c>
      <c r="E8810" s="77">
        <v>54.37</v>
      </c>
      <c r="F8810" s="77">
        <v>10.59</v>
      </c>
      <c r="G8810" s="77">
        <v>9.9700000000000006</v>
      </c>
      <c r="H8810" s="77">
        <v>2050</v>
      </c>
      <c r="I8810" s="77">
        <v>12.27</v>
      </c>
      <c r="J8810" s="77" t="s">
        <v>74</v>
      </c>
      <c r="K8810" s="77">
        <v>51.18</v>
      </c>
      <c r="L8810" s="77">
        <v>54.131000000000007</v>
      </c>
      <c r="M8810" s="77">
        <v>3.5100035100018932E-2</v>
      </c>
      <c r="N8810" s="77">
        <v>54.085506000000017</v>
      </c>
      <c r="O8810" s="77">
        <v>0.11924451626648749</v>
      </c>
      <c r="P8810" s="77">
        <v>701855</v>
      </c>
      <c r="Q8810" s="77">
        <v>320570</v>
      </c>
      <c r="R8810" s="77">
        <v>2.19</v>
      </c>
      <c r="S8810" s="77">
        <v>43.798000000000002</v>
      </c>
      <c r="T8810" s="77">
        <v>7.3710000000000004</v>
      </c>
      <c r="U8810" s="77">
        <v>22.610399999999998</v>
      </c>
      <c r="V8810" s="77">
        <v>2.3781925837837838</v>
      </c>
      <c r="AC8810" s="77">
        <v>54.33</v>
      </c>
      <c r="AD8810" s="77">
        <v>52.91</v>
      </c>
      <c r="AH8810" s="77">
        <f>IF(AND(M8810&lt;Variables!$G$6,M8810&gt;Variables!$G$5),0,1)</f>
        <v>1</v>
      </c>
      <c r="AI8810" s="77">
        <f t="shared" si="276"/>
        <v>0</v>
      </c>
      <c r="AJ8810" s="77">
        <f>IF(I8810&gt;Variables!$G$7,0,1)</f>
        <v>1</v>
      </c>
      <c r="AK8810" s="77">
        <f>IF(F8810&gt;Variables!$G$8,0,1)</f>
        <v>0</v>
      </c>
      <c r="AL8810" s="77">
        <f>IF(G8810&gt;Variables!$G$9,0,1)</f>
        <v>1</v>
      </c>
      <c r="AM8810" s="77">
        <f>IF(AND(K8810&gt;Variables!$G$10,K8810&lt;Variables!$G$11),0,1)</f>
        <v>1</v>
      </c>
      <c r="AN8810" s="77">
        <f>IF(H8810&lt;Variables!$G$13,1,0)</f>
        <v>0</v>
      </c>
      <c r="AO8810" s="77">
        <f>IF(R8810&lt;Variables!$G$12,0,1)</f>
        <v>0</v>
      </c>
      <c r="AP8810" s="78">
        <f t="shared" si="277"/>
        <v>0</v>
      </c>
      <c r="AQ8810" s="77">
        <f>IF(V8810&lt;Variables!$G$15,1,0)</f>
        <v>1</v>
      </c>
      <c r="AR8810" s="77">
        <v>0</v>
      </c>
      <c r="AS8810" s="77">
        <v>0</v>
      </c>
      <c r="AT8810" s="77">
        <v>0</v>
      </c>
      <c r="AU8810" s="77">
        <v>1</v>
      </c>
      <c r="BA8810" s="77">
        <v>-1.41</v>
      </c>
    </row>
    <row r="8811" spans="3:53" x14ac:dyDescent="0.25">
      <c r="C8811" s="77" t="s">
        <v>888</v>
      </c>
      <c r="D8811" s="77" t="s">
        <v>717</v>
      </c>
      <c r="E8811" s="77">
        <v>5.03</v>
      </c>
      <c r="F8811" s="77">
        <v>85.53</v>
      </c>
      <c r="G8811" s="77">
        <v>20.190000000000001</v>
      </c>
      <c r="H8811" s="77">
        <v>34.64</v>
      </c>
      <c r="I8811" s="77">
        <v>-8.9649999999999999</v>
      </c>
      <c r="J8811" s="77" t="s">
        <v>75</v>
      </c>
      <c r="K8811" s="77">
        <v>49.88</v>
      </c>
      <c r="L8811" s="77">
        <v>4.9675550000000008</v>
      </c>
      <c r="M8811" s="77">
        <v>0.65112515110551161</v>
      </c>
      <c r="N8811" s="77">
        <v>5.0595019999999993</v>
      </c>
      <c r="O8811" s="77">
        <v>-1.178021077963781</v>
      </c>
      <c r="P8811" s="77">
        <v>87400000</v>
      </c>
      <c r="Q8811" s="77">
        <v>392060</v>
      </c>
      <c r="R8811" s="77">
        <v>222.93</v>
      </c>
      <c r="S8811" s="77">
        <v>43.932000000000002</v>
      </c>
      <c r="T8811" s="77">
        <v>7.4969999999999999</v>
      </c>
      <c r="U8811" s="77">
        <v>22.726800000000001</v>
      </c>
      <c r="V8811" s="77">
        <v>2.3490532000036231</v>
      </c>
      <c r="AC8811" s="77">
        <v>8.1999999999999993</v>
      </c>
      <c r="AD8811" s="77">
        <v>4.97</v>
      </c>
      <c r="AH8811" s="77">
        <f>IF(AND(M8811&lt;Variables!$G$6,M8811&gt;Variables!$G$5),0,1)</f>
        <v>1</v>
      </c>
      <c r="AI8811" s="77">
        <f t="shared" si="276"/>
        <v>1</v>
      </c>
      <c r="AJ8811" s="77">
        <f>IF(I8811&gt;Variables!$G$7,0,1)</f>
        <v>1</v>
      </c>
      <c r="AK8811" s="77">
        <f>IF(F8811&gt;Variables!$G$8,0,1)</f>
        <v>0</v>
      </c>
      <c r="AL8811" s="77">
        <f>IF(G8811&gt;Variables!$G$9,0,1)</f>
        <v>0</v>
      </c>
      <c r="AM8811" s="77">
        <f>IF(AND(K8811&gt;Variables!$G$10,K8811&lt;Variables!$G$11),0,1)</f>
        <v>1</v>
      </c>
      <c r="AN8811" s="77">
        <f>IF(H8811&lt;Variables!$G$13,1,0)</f>
        <v>1</v>
      </c>
      <c r="AO8811" s="77">
        <f>IF(R8811&lt;Variables!$G$12,0,1)</f>
        <v>1</v>
      </c>
      <c r="AP8811" s="78">
        <f t="shared" si="277"/>
        <v>1</v>
      </c>
      <c r="AQ8811" s="77">
        <f>IF(V8811&lt;Variables!$G$15,1,0)</f>
        <v>1</v>
      </c>
      <c r="AR8811" s="77">
        <v>1</v>
      </c>
      <c r="AS8811" s="77">
        <v>0</v>
      </c>
      <c r="AT8811" s="77">
        <v>0</v>
      </c>
      <c r="AU8811" s="77">
        <v>0</v>
      </c>
      <c r="BA8811" s="77">
        <v>2</v>
      </c>
    </row>
    <row r="8812" spans="3:53" x14ac:dyDescent="0.25">
      <c r="C8812" s="77" t="s">
        <v>888</v>
      </c>
      <c r="D8812" s="77" t="s">
        <v>551</v>
      </c>
      <c r="E8812" s="77">
        <v>12.8</v>
      </c>
      <c r="F8812" s="77">
        <v>71.010000000000005</v>
      </c>
      <c r="G8812" s="77">
        <v>37.94</v>
      </c>
      <c r="H8812" s="77">
        <v>75.75</v>
      </c>
      <c r="I8812" s="77">
        <v>52.421999999999997</v>
      </c>
      <c r="J8812" s="77" t="s">
        <v>75</v>
      </c>
      <c r="K8812" s="77">
        <v>51.24</v>
      </c>
      <c r="L8812" s="77">
        <v>12.777049999999999</v>
      </c>
      <c r="M8812" s="77">
        <v>0.72747621712367172</v>
      </c>
      <c r="N8812" s="77">
        <v>12.750716000000001</v>
      </c>
      <c r="O8812" s="77">
        <v>0.93550824910537256</v>
      </c>
      <c r="P8812" s="77">
        <v>196960000</v>
      </c>
      <c r="Q8812" s="77">
        <v>23680000</v>
      </c>
      <c r="R8812" s="77">
        <v>8.32</v>
      </c>
      <c r="S8812" s="77">
        <v>43.932000000000002</v>
      </c>
      <c r="T8812" s="77">
        <v>7.4969999999999999</v>
      </c>
      <c r="U8812" s="77">
        <v>22.726800000000001</v>
      </c>
      <c r="V8812" s="77">
        <v>2.358326838724119</v>
      </c>
      <c r="AC8812" s="77">
        <v>18.82</v>
      </c>
      <c r="AD8812" s="77">
        <v>11.6</v>
      </c>
      <c r="AH8812" s="77">
        <f>IF(AND(M8812&lt;Variables!$G$6,M8812&gt;Variables!$G$5),0,1)</f>
        <v>1</v>
      </c>
      <c r="AI8812" s="77">
        <f t="shared" si="276"/>
        <v>0</v>
      </c>
      <c r="AJ8812" s="77">
        <f>IF(I8812&gt;Variables!$G$7,0,1)</f>
        <v>0</v>
      </c>
      <c r="AK8812" s="77">
        <f>IF(F8812&gt;Variables!$G$8,0,1)</f>
        <v>0</v>
      </c>
      <c r="AL8812" s="77">
        <f>IF(G8812&gt;Variables!$G$9,0,1)</f>
        <v>0</v>
      </c>
      <c r="AM8812" s="77">
        <f>IF(AND(K8812&gt;Variables!$G$10,K8812&lt;Variables!$G$11),0,1)</f>
        <v>1</v>
      </c>
      <c r="AN8812" s="77">
        <f>IF(H8812&lt;Variables!$G$13,1,0)</f>
        <v>1</v>
      </c>
      <c r="AO8812" s="77">
        <f>IF(R8812&lt;Variables!$G$12,0,1)</f>
        <v>1</v>
      </c>
      <c r="AP8812" s="78">
        <f t="shared" si="277"/>
        <v>1</v>
      </c>
      <c r="AQ8812" s="77">
        <f>IF(V8812&lt;Variables!$G$15,1,0)</f>
        <v>1</v>
      </c>
      <c r="AR8812" s="77">
        <v>0</v>
      </c>
      <c r="AS8812" s="77">
        <v>0</v>
      </c>
      <c r="AT8812" s="77">
        <v>0</v>
      </c>
      <c r="AU8812" s="77">
        <v>0</v>
      </c>
      <c r="BA8812" s="77">
        <v>0</v>
      </c>
    </row>
    <row r="8813" spans="3:53" x14ac:dyDescent="0.25">
      <c r="C8813" s="77" t="s">
        <v>888</v>
      </c>
      <c r="D8813" s="77" t="s">
        <v>707</v>
      </c>
      <c r="E8813" s="77">
        <v>3.81</v>
      </c>
      <c r="F8813" s="77">
        <v>9.86</v>
      </c>
      <c r="G8813" s="77">
        <v>2.98</v>
      </c>
      <c r="H8813" s="77">
        <v>-99999</v>
      </c>
      <c r="I8813" s="77">
        <v>-21.460999999999999</v>
      </c>
      <c r="J8813" s="77" t="s">
        <v>75</v>
      </c>
      <c r="K8813" s="77">
        <v>52.64</v>
      </c>
      <c r="L8813" s="77">
        <v>3.7866666666666671</v>
      </c>
      <c r="M8813" s="77">
        <v>0.35211267605633451</v>
      </c>
      <c r="N8813" s="77">
        <v>3.801075</v>
      </c>
      <c r="O8813" s="77">
        <v>-2.8281473004351639E-2</v>
      </c>
      <c r="P8813" s="77">
        <v>105951</v>
      </c>
      <c r="Q8813" s="77">
        <v>19053</v>
      </c>
      <c r="R8813" s="77">
        <v>5.56</v>
      </c>
      <c r="S8813" s="77">
        <v>43.932000000000002</v>
      </c>
      <c r="T8813" s="77">
        <v>7.4969999999999999</v>
      </c>
      <c r="U8813" s="77">
        <v>22.726800000000001</v>
      </c>
      <c r="V8813" s="77">
        <v>2.3825108507042252</v>
      </c>
      <c r="AC8813" s="77">
        <v>3.8</v>
      </c>
      <c r="AD8813" s="77">
        <v>3.5</v>
      </c>
      <c r="AH8813" s="77">
        <f>IF(AND(M8813&lt;Variables!$G$6,M8813&gt;Variables!$G$5),0,1)</f>
        <v>1</v>
      </c>
      <c r="AI8813" s="77">
        <f t="shared" si="276"/>
        <v>1</v>
      </c>
      <c r="AJ8813" s="77">
        <f>IF(I8813&gt;Variables!$G$7,0,1)</f>
        <v>1</v>
      </c>
      <c r="AK8813" s="77">
        <f>IF(F8813&gt;Variables!$G$8,0,1)</f>
        <v>0</v>
      </c>
      <c r="AL8813" s="77">
        <f>IF(G8813&gt;Variables!$G$9,0,1)</f>
        <v>1</v>
      </c>
      <c r="AM8813" s="77">
        <f>IF(AND(K8813&gt;Variables!$G$10,K8813&lt;Variables!$G$11),0,1)</f>
        <v>1</v>
      </c>
      <c r="AN8813" s="77">
        <f>IF(H8813&lt;Variables!$G$13,1,0)</f>
        <v>1</v>
      </c>
      <c r="AO8813" s="77">
        <f>IF(R8813&lt;Variables!$G$12,0,1)</f>
        <v>1</v>
      </c>
      <c r="AP8813" s="78">
        <f t="shared" si="277"/>
        <v>1</v>
      </c>
      <c r="AQ8813" s="77">
        <f>IF(V8813&lt;Variables!$G$15,1,0)</f>
        <v>1</v>
      </c>
      <c r="AR8813" s="77">
        <v>0</v>
      </c>
      <c r="AS8813" s="77">
        <v>0</v>
      </c>
      <c r="AT8813" s="77">
        <v>1</v>
      </c>
      <c r="AU8813" s="77">
        <v>0</v>
      </c>
      <c r="BA8813" s="77">
        <v>-2.25</v>
      </c>
    </row>
    <row r="8814" spans="3:53" x14ac:dyDescent="0.25">
      <c r="C8814" s="77" t="s">
        <v>888</v>
      </c>
      <c r="D8814" s="77" t="s">
        <v>589</v>
      </c>
      <c r="E8814" s="77">
        <v>5.62</v>
      </c>
      <c r="F8814" s="77">
        <v>34.82</v>
      </c>
      <c r="G8814" s="77">
        <v>42.96</v>
      </c>
      <c r="H8814" s="77">
        <v>92.42</v>
      </c>
      <c r="I8814" s="77">
        <v>-7.9450000000000003</v>
      </c>
      <c r="J8814" s="77" t="s">
        <v>75</v>
      </c>
      <c r="K8814" s="77">
        <v>63.74</v>
      </c>
      <c r="L8814" s="77">
        <v>5.360739999999999</v>
      </c>
      <c r="M8814" s="77">
        <v>5.075045609374838</v>
      </c>
      <c r="N8814" s="77">
        <v>5.2673019999999999</v>
      </c>
      <c r="O8814" s="77">
        <v>6.9389983714622714</v>
      </c>
      <c r="P8814" s="77">
        <v>13710000</v>
      </c>
      <c r="Q8814" s="77">
        <v>792360</v>
      </c>
      <c r="R8814" s="77">
        <v>17.3</v>
      </c>
      <c r="S8814" s="77">
        <v>43.932000000000002</v>
      </c>
      <c r="T8814" s="77">
        <v>7.4969999999999999</v>
      </c>
      <c r="U8814" s="77">
        <v>22.726800000000001</v>
      </c>
      <c r="V8814" s="77">
        <v>2.1760117203251781</v>
      </c>
      <c r="AC8814" s="77">
        <v>6.0998999999999999</v>
      </c>
      <c r="AD8814" s="77">
        <v>4.8099999999999996</v>
      </c>
      <c r="AH8814" s="77">
        <f>IF(AND(M8814&lt;Variables!$G$6,M8814&gt;Variables!$G$5),0,1)</f>
        <v>1</v>
      </c>
      <c r="AI8814" s="77">
        <f t="shared" si="276"/>
        <v>0</v>
      </c>
      <c r="AJ8814" s="77">
        <f>IF(I8814&gt;Variables!$G$7,0,1)</f>
        <v>1</v>
      </c>
      <c r="AK8814" s="77">
        <f>IF(F8814&gt;Variables!$G$8,0,1)</f>
        <v>0</v>
      </c>
      <c r="AL8814" s="77">
        <f>IF(G8814&gt;Variables!$G$9,0,1)</f>
        <v>0</v>
      </c>
      <c r="AM8814" s="77">
        <f>IF(AND(K8814&gt;Variables!$G$10,K8814&lt;Variables!$G$11),0,1)</f>
        <v>0</v>
      </c>
      <c r="AN8814" s="77">
        <f>IF(H8814&lt;Variables!$G$13,1,0)</f>
        <v>1</v>
      </c>
      <c r="AO8814" s="77">
        <f>IF(R8814&lt;Variables!$G$12,0,1)</f>
        <v>1</v>
      </c>
      <c r="AP8814" s="78">
        <f t="shared" si="277"/>
        <v>1</v>
      </c>
      <c r="AQ8814" s="77">
        <f>IF(V8814&lt;Variables!$G$15,1,0)</f>
        <v>1</v>
      </c>
      <c r="AR8814" s="77">
        <v>0</v>
      </c>
      <c r="AS8814" s="77">
        <v>0</v>
      </c>
      <c r="AT8814" s="77">
        <v>1</v>
      </c>
      <c r="AU8814" s="77">
        <v>0</v>
      </c>
      <c r="BA8814" s="77">
        <v>-2.25</v>
      </c>
    </row>
    <row r="8815" spans="3:53" x14ac:dyDescent="0.25">
      <c r="C8815" s="77" t="s">
        <v>888</v>
      </c>
      <c r="D8815" s="77" t="s">
        <v>436</v>
      </c>
      <c r="E8815" s="77">
        <v>7.01</v>
      </c>
      <c r="F8815" s="77">
        <v>22.92</v>
      </c>
      <c r="G8815" s="77">
        <v>-5.97</v>
      </c>
      <c r="H8815" s="77">
        <v>60.08</v>
      </c>
      <c r="I8815" s="77">
        <v>6.6829999999999998</v>
      </c>
      <c r="J8815" s="77" t="s">
        <v>75</v>
      </c>
      <c r="K8815" s="77">
        <v>36.770000000000003</v>
      </c>
      <c r="L8815" s="77">
        <v>7.2701200000000004</v>
      </c>
      <c r="M8815" s="77">
        <v>-1.445918361732685</v>
      </c>
      <c r="N8815" s="77">
        <v>7.4903259999999996</v>
      </c>
      <c r="O8815" s="77">
        <v>-4.3432822550046497</v>
      </c>
      <c r="P8815" s="77">
        <v>50760000</v>
      </c>
      <c r="Q8815" s="77">
        <v>3180000</v>
      </c>
      <c r="R8815" s="77">
        <v>15.96</v>
      </c>
      <c r="S8815" s="77">
        <v>43.932000000000002</v>
      </c>
      <c r="T8815" s="77">
        <v>7.4969999999999999</v>
      </c>
      <c r="U8815" s="77">
        <v>22.726800000000001</v>
      </c>
      <c r="V8815" s="77">
        <v>2.2122850816195609</v>
      </c>
      <c r="AC8815" s="77">
        <v>8.0641999999999996</v>
      </c>
      <c r="AD8815" s="77">
        <v>6.75</v>
      </c>
      <c r="AH8815" s="77">
        <f>IF(AND(M8815&lt;Variables!$G$6,M8815&gt;Variables!$G$5),0,1)</f>
        <v>0</v>
      </c>
      <c r="AI8815" s="77">
        <f t="shared" si="276"/>
        <v>1</v>
      </c>
      <c r="AJ8815" s="77">
        <f>IF(I8815&gt;Variables!$G$7,0,1)</f>
        <v>1</v>
      </c>
      <c r="AK8815" s="77">
        <f>IF(F8815&gt;Variables!$G$8,0,1)</f>
        <v>0</v>
      </c>
      <c r="AL8815" s="77">
        <f>IF(G8815&gt;Variables!$G$9,0,1)</f>
        <v>1</v>
      </c>
      <c r="AM8815" s="77">
        <f>IF(AND(K8815&gt;Variables!$G$10,K8815&lt;Variables!$G$11),0,1)</f>
        <v>1</v>
      </c>
      <c r="AN8815" s="77">
        <f>IF(H8815&lt;Variables!$G$13,1,0)</f>
        <v>1</v>
      </c>
      <c r="AO8815" s="77">
        <f>IF(R8815&lt;Variables!$G$12,0,1)</f>
        <v>1</v>
      </c>
      <c r="AP8815" s="78">
        <f t="shared" si="277"/>
        <v>1</v>
      </c>
      <c r="AQ8815" s="77">
        <f>IF(V8815&lt;Variables!$G$15,1,0)</f>
        <v>1</v>
      </c>
      <c r="AR8815" s="77">
        <v>1</v>
      </c>
      <c r="AS8815" s="77">
        <v>0</v>
      </c>
      <c r="AT8815" s="77">
        <v>0</v>
      </c>
      <c r="AU8815" s="77">
        <v>0</v>
      </c>
      <c r="BA8815" s="77">
        <v>2</v>
      </c>
    </row>
    <row r="8816" spans="3:53" x14ac:dyDescent="0.25">
      <c r="C8816" s="77" t="s">
        <v>888</v>
      </c>
      <c r="D8816" s="77" t="s">
        <v>729</v>
      </c>
      <c r="E8816" s="77">
        <v>13.13</v>
      </c>
      <c r="F8816" s="77">
        <v>11.3</v>
      </c>
      <c r="G8816" s="77">
        <v>11.59</v>
      </c>
      <c r="H8816" s="77">
        <v>6350</v>
      </c>
      <c r="I8816" s="77">
        <v>43.122</v>
      </c>
      <c r="J8816" s="77" t="s">
        <v>74</v>
      </c>
      <c r="K8816" s="77">
        <v>48.72</v>
      </c>
      <c r="L8816" s="77">
        <v>13.09218421052632</v>
      </c>
      <c r="M8816" s="77">
        <v>-1.6683316482516211E-2</v>
      </c>
      <c r="N8816" s="77">
        <v>13.1133695652174</v>
      </c>
      <c r="O8816" s="77">
        <v>-0.17821174871317591</v>
      </c>
      <c r="P8816" s="77">
        <v>2245000</v>
      </c>
      <c r="Q8816" s="77">
        <v>2203000</v>
      </c>
      <c r="R8816" s="77">
        <v>1.02</v>
      </c>
      <c r="S8816" s="77">
        <v>43.932000000000002</v>
      </c>
      <c r="T8816" s="77">
        <v>7.4969999999999999</v>
      </c>
      <c r="U8816" s="77">
        <v>22.726800000000001</v>
      </c>
      <c r="V8816" s="77">
        <v>2.3541112940135029</v>
      </c>
      <c r="AC8816" s="77">
        <v>13.3</v>
      </c>
      <c r="AD8816" s="77">
        <v>12.92</v>
      </c>
      <c r="AH8816" s="77">
        <f>IF(AND(M8816&lt;Variables!$G$6,M8816&gt;Variables!$G$5),0,1)</f>
        <v>1</v>
      </c>
      <c r="AI8816" s="77">
        <f t="shared" si="276"/>
        <v>1</v>
      </c>
      <c r="AJ8816" s="77">
        <f>IF(I8816&gt;Variables!$G$7,0,1)</f>
        <v>1</v>
      </c>
      <c r="AK8816" s="77">
        <f>IF(F8816&gt;Variables!$G$8,0,1)</f>
        <v>0</v>
      </c>
      <c r="AL8816" s="77">
        <f>IF(G8816&gt;Variables!$G$9,0,1)</f>
        <v>0</v>
      </c>
      <c r="AM8816" s="77">
        <f>IF(AND(K8816&gt;Variables!$G$10,K8816&lt;Variables!$G$11),0,1)</f>
        <v>1</v>
      </c>
      <c r="AN8816" s="77">
        <f>IF(H8816&lt;Variables!$G$13,1,0)</f>
        <v>0</v>
      </c>
      <c r="AO8816" s="77">
        <f>IF(R8816&lt;Variables!$G$12,0,1)</f>
        <v>0</v>
      </c>
      <c r="AP8816" s="78">
        <f t="shared" si="277"/>
        <v>0</v>
      </c>
      <c r="AQ8816" s="77">
        <f>IF(V8816&lt;Variables!$G$15,1,0)</f>
        <v>1</v>
      </c>
      <c r="AR8816" s="77">
        <v>0</v>
      </c>
      <c r="AS8816" s="77">
        <v>0</v>
      </c>
      <c r="AT8816" s="77">
        <v>1</v>
      </c>
      <c r="AU8816" s="77">
        <v>0</v>
      </c>
      <c r="BA8816" s="77">
        <v>-0.55000000000000004</v>
      </c>
    </row>
    <row r="8817" spans="3:53" x14ac:dyDescent="0.25">
      <c r="C8817" s="77" t="s">
        <v>888</v>
      </c>
      <c r="D8817" s="77" t="s">
        <v>123</v>
      </c>
      <c r="E8817" s="77">
        <v>14.04</v>
      </c>
      <c r="F8817" s="77">
        <v>8.91</v>
      </c>
      <c r="G8817" s="77">
        <v>9.99</v>
      </c>
      <c r="H8817" s="77">
        <v>5550</v>
      </c>
      <c r="I8817" s="77">
        <v>350.38900000000001</v>
      </c>
      <c r="J8817" s="77" t="s">
        <v>75</v>
      </c>
      <c r="K8817" s="77">
        <v>51.89</v>
      </c>
      <c r="L8817" s="77">
        <v>13.94008</v>
      </c>
      <c r="M8817" s="77">
        <v>0.28636851438439981</v>
      </c>
      <c r="N8817" s="77">
        <v>13.887968000000001</v>
      </c>
      <c r="O8817" s="77">
        <v>0.66267433795930164</v>
      </c>
      <c r="P8817" s="77">
        <v>45125000</v>
      </c>
      <c r="Q8817" s="77">
        <v>56006000</v>
      </c>
      <c r="R8817" s="77">
        <v>0.81</v>
      </c>
      <c r="S8817" s="77">
        <v>43.932000000000002</v>
      </c>
      <c r="T8817" s="77">
        <v>7.4969999999999999</v>
      </c>
      <c r="U8817" s="77">
        <v>22.726800000000001</v>
      </c>
      <c r="V8817" s="77">
        <v>2.3775717276365711</v>
      </c>
      <c r="AC8817" s="77">
        <v>14.08</v>
      </c>
      <c r="AD8817" s="77">
        <v>13</v>
      </c>
      <c r="AH8817" s="77">
        <f>IF(AND(M8817&lt;Variables!$G$6,M8817&gt;Variables!$G$5),0,1)</f>
        <v>1</v>
      </c>
      <c r="AI8817" s="77">
        <f t="shared" si="276"/>
        <v>0</v>
      </c>
      <c r="AJ8817" s="77">
        <f>IF(I8817&gt;Variables!$G$7,0,1)</f>
        <v>0</v>
      </c>
      <c r="AK8817" s="77">
        <f>IF(F8817&gt;Variables!$G$8,0,1)</f>
        <v>1</v>
      </c>
      <c r="AL8817" s="77">
        <f>IF(G8817&gt;Variables!$G$9,0,1)</f>
        <v>1</v>
      </c>
      <c r="AM8817" s="77">
        <f>IF(AND(K8817&gt;Variables!$G$10,K8817&lt;Variables!$G$11),0,1)</f>
        <v>1</v>
      </c>
      <c r="AN8817" s="77">
        <f>IF(H8817&lt;Variables!$G$13,1,0)</f>
        <v>0</v>
      </c>
      <c r="AO8817" s="77">
        <f>IF(R8817&lt;Variables!$G$12,0,1)</f>
        <v>0</v>
      </c>
      <c r="AP8817" s="78">
        <f t="shared" si="277"/>
        <v>1</v>
      </c>
      <c r="AQ8817" s="77">
        <f>IF(V8817&lt;Variables!$G$15,1,0)</f>
        <v>1</v>
      </c>
      <c r="AR8817" s="77">
        <v>0</v>
      </c>
      <c r="AS8817" s="77">
        <v>0</v>
      </c>
      <c r="AT8817" s="77">
        <v>1</v>
      </c>
      <c r="AU8817" s="77">
        <v>0</v>
      </c>
      <c r="BA8817" s="77">
        <v>-2.25</v>
      </c>
    </row>
    <row r="8818" spans="3:53" x14ac:dyDescent="0.25">
      <c r="C8818" s="77" t="s">
        <v>888</v>
      </c>
      <c r="D8818" s="77" t="s">
        <v>713</v>
      </c>
      <c r="E8818" s="77">
        <v>34.85</v>
      </c>
      <c r="F8818" s="77">
        <v>8.5</v>
      </c>
      <c r="G8818" s="77">
        <v>3.49</v>
      </c>
      <c r="H8818" s="77">
        <v>7720</v>
      </c>
      <c r="I8818" s="77">
        <v>-1E-3</v>
      </c>
      <c r="J8818" s="77" t="s">
        <v>75</v>
      </c>
      <c r="K8818" s="77">
        <v>65.7</v>
      </c>
      <c r="L8818" s="77">
        <v>34.552339999999987</v>
      </c>
      <c r="M8818" s="77">
        <v>0.48523486397738919</v>
      </c>
      <c r="N8818" s="77">
        <v>34.628790000000002</v>
      </c>
      <c r="O8818" s="77">
        <v>0.26339355201263648</v>
      </c>
      <c r="P8818" s="77">
        <v>3125000</v>
      </c>
      <c r="Q8818" s="77">
        <v>2038000</v>
      </c>
      <c r="R8818" s="77">
        <v>1.53</v>
      </c>
      <c r="S8818" s="77">
        <v>43.932000000000002</v>
      </c>
      <c r="T8818" s="77">
        <v>7.4969999999999999</v>
      </c>
      <c r="U8818" s="77">
        <v>22.726800000000001</v>
      </c>
      <c r="V8818" s="77">
        <v>2.4950345684280708</v>
      </c>
      <c r="AC8818" s="77">
        <v>34.81</v>
      </c>
      <c r="AD8818" s="77">
        <v>33.86</v>
      </c>
      <c r="AH8818" s="77">
        <f>IF(AND(M8818&lt;Variables!$G$6,M8818&gt;Variables!$G$5),0,1)</f>
        <v>1</v>
      </c>
      <c r="AI8818" s="77">
        <f t="shared" ref="AI8818:AI8881" si="278">IF(L8818&gt;N8818,0,1)</f>
        <v>1</v>
      </c>
      <c r="AJ8818" s="77">
        <f>IF(I8818&gt;Variables!$G$7,0,1)</f>
        <v>1</v>
      </c>
      <c r="AK8818" s="77">
        <f>IF(F8818&gt;Variables!$G$8,0,1)</f>
        <v>1</v>
      </c>
      <c r="AL8818" s="77">
        <f>IF(G8818&gt;Variables!$G$9,0,1)</f>
        <v>1</v>
      </c>
      <c r="AM8818" s="77">
        <f>IF(AND(K8818&gt;Variables!$G$10,K8818&lt;Variables!$G$11),0,1)</f>
        <v>0</v>
      </c>
      <c r="AN8818" s="77">
        <f>IF(H8818&lt;Variables!$G$13,1,0)</f>
        <v>0</v>
      </c>
      <c r="AO8818" s="77">
        <f>IF(R8818&lt;Variables!$G$12,0,1)</f>
        <v>0</v>
      </c>
      <c r="AP8818" s="78">
        <f t="shared" ref="AP8818:AP8881" si="279">IF(J8818="Pass", 0,1)</f>
        <v>1</v>
      </c>
      <c r="AQ8818" s="77">
        <f>IF(V8818&lt;Variables!$G$15,1,0)</f>
        <v>1</v>
      </c>
      <c r="AR8818" s="77">
        <v>0</v>
      </c>
      <c r="AS8818" s="77">
        <v>0</v>
      </c>
      <c r="AT8818" s="77">
        <v>0</v>
      </c>
      <c r="AU8818" s="77">
        <v>1</v>
      </c>
      <c r="BA8818" s="77">
        <v>-1.43</v>
      </c>
    </row>
    <row r="8819" spans="3:53" x14ac:dyDescent="0.25">
      <c r="C8819" s="77" t="s">
        <v>888</v>
      </c>
      <c r="D8819" s="77" t="s">
        <v>85</v>
      </c>
      <c r="E8819" s="77">
        <v>4.67</v>
      </c>
      <c r="F8819" s="77">
        <v>7.87</v>
      </c>
      <c r="G8819" s="77">
        <v>5.18</v>
      </c>
      <c r="H8819" s="77">
        <v>2780</v>
      </c>
      <c r="I8819" s="77">
        <v>185.47</v>
      </c>
      <c r="J8819" s="77" t="s">
        <v>75</v>
      </c>
      <c r="K8819" s="77">
        <v>43.44</v>
      </c>
      <c r="L8819" s="77">
        <v>4.6704000000000008</v>
      </c>
      <c r="M8819" s="77">
        <v>-1.07057211373889E-2</v>
      </c>
      <c r="N8819" s="77">
        <v>4.7058559999999998</v>
      </c>
      <c r="O8819" s="77">
        <v>-0.76406927878795383</v>
      </c>
      <c r="P8819" s="77">
        <v>39877000</v>
      </c>
      <c r="Q8819" s="77">
        <v>21010000</v>
      </c>
      <c r="R8819" s="77">
        <v>1.9</v>
      </c>
      <c r="S8819" s="77">
        <v>43.932000000000002</v>
      </c>
      <c r="T8819" s="77">
        <v>7.4969999999999999</v>
      </c>
      <c r="U8819" s="77">
        <v>22.726800000000001</v>
      </c>
      <c r="V8819" s="77">
        <v>2.2991139258650222</v>
      </c>
      <c r="AC8819" s="77">
        <v>4.67</v>
      </c>
      <c r="AD8819" s="77">
        <v>4.5199999999999996</v>
      </c>
      <c r="AH8819" s="77">
        <f>IF(AND(M8819&lt;Variables!$G$6,M8819&gt;Variables!$G$5),0,1)</f>
        <v>1</v>
      </c>
      <c r="AI8819" s="77">
        <f t="shared" si="278"/>
        <v>1</v>
      </c>
      <c r="AJ8819" s="77">
        <f>IF(I8819&gt;Variables!$G$7,0,1)</f>
        <v>0</v>
      </c>
      <c r="AK8819" s="77">
        <f>IF(F8819&gt;Variables!$G$8,0,1)</f>
        <v>1</v>
      </c>
      <c r="AL8819" s="77">
        <f>IF(G8819&gt;Variables!$G$9,0,1)</f>
        <v>1</v>
      </c>
      <c r="AM8819" s="77">
        <f>IF(AND(K8819&gt;Variables!$G$10,K8819&lt;Variables!$G$11),0,1)</f>
        <v>1</v>
      </c>
      <c r="AN8819" s="77">
        <f>IF(H8819&lt;Variables!$G$13,1,0)</f>
        <v>0</v>
      </c>
      <c r="AO8819" s="77">
        <f>IF(R8819&lt;Variables!$G$12,0,1)</f>
        <v>0</v>
      </c>
      <c r="AP8819" s="78">
        <f t="shared" si="279"/>
        <v>1</v>
      </c>
      <c r="AQ8819" s="77">
        <f>IF(V8819&lt;Variables!$G$15,1,0)</f>
        <v>1</v>
      </c>
      <c r="AR8819" s="77">
        <v>0</v>
      </c>
      <c r="AS8819" s="77">
        <v>0</v>
      </c>
      <c r="AT8819" s="77">
        <v>1</v>
      </c>
      <c r="AU8819" s="77">
        <v>0</v>
      </c>
      <c r="BA8819" s="77">
        <v>-2.2400000000000002</v>
      </c>
    </row>
    <row r="8820" spans="3:53" x14ac:dyDescent="0.25">
      <c r="C8820" s="77" t="s">
        <v>888</v>
      </c>
      <c r="D8820" s="77" t="s">
        <v>741</v>
      </c>
      <c r="E8820" s="77">
        <v>29.48</v>
      </c>
      <c r="F8820" s="77">
        <v>7.73</v>
      </c>
      <c r="G8820" s="77">
        <v>4.75</v>
      </c>
      <c r="H8820" s="77">
        <v>3360</v>
      </c>
      <c r="I8820" s="77">
        <v>-2.11</v>
      </c>
      <c r="J8820" s="77" t="s">
        <v>75</v>
      </c>
      <c r="K8820" s="77">
        <v>38.29</v>
      </c>
      <c r="L8820" s="77">
        <v>29.494025000000001</v>
      </c>
      <c r="M8820" s="77">
        <v>-0.55612958895913944</v>
      </c>
      <c r="N8820" s="77">
        <v>29.649424</v>
      </c>
      <c r="O8820" s="77">
        <v>-1.077336274728298</v>
      </c>
      <c r="P8820" s="77">
        <v>5454000</v>
      </c>
      <c r="Q8820" s="77">
        <v>1038000</v>
      </c>
      <c r="R8820" s="77">
        <v>5.25</v>
      </c>
      <c r="S8820" s="77">
        <v>43.932000000000002</v>
      </c>
      <c r="T8820" s="77">
        <v>7.4969999999999999</v>
      </c>
      <c r="U8820" s="77">
        <v>22.726800000000001</v>
      </c>
      <c r="V8820" s="77">
        <v>2.241336311931315</v>
      </c>
      <c r="AC8820" s="77">
        <v>29.99</v>
      </c>
      <c r="AD8820" s="77">
        <v>29.210100000000001</v>
      </c>
      <c r="AH8820" s="77">
        <f>IF(AND(M8820&lt;Variables!$G$6,M8820&gt;Variables!$G$5),0,1)</f>
        <v>1</v>
      </c>
      <c r="AI8820" s="77">
        <f t="shared" si="278"/>
        <v>1</v>
      </c>
      <c r="AJ8820" s="77">
        <f>IF(I8820&gt;Variables!$G$7,0,1)</f>
        <v>1</v>
      </c>
      <c r="AK8820" s="77">
        <f>IF(F8820&gt;Variables!$G$8,0,1)</f>
        <v>1</v>
      </c>
      <c r="AL8820" s="77">
        <f>IF(G8820&gt;Variables!$G$9,0,1)</f>
        <v>1</v>
      </c>
      <c r="AM8820" s="77">
        <f>IF(AND(K8820&gt;Variables!$G$10,K8820&lt;Variables!$G$11),0,1)</f>
        <v>1</v>
      </c>
      <c r="AN8820" s="77">
        <f>IF(H8820&lt;Variables!$G$13,1,0)</f>
        <v>0</v>
      </c>
      <c r="AO8820" s="77">
        <f>IF(R8820&lt;Variables!$G$12,0,1)</f>
        <v>1</v>
      </c>
      <c r="AP8820" s="78">
        <f t="shared" si="279"/>
        <v>1</v>
      </c>
      <c r="AQ8820" s="77">
        <f>IF(V8820&lt;Variables!$G$15,1,0)</f>
        <v>1</v>
      </c>
      <c r="AR8820" s="77">
        <v>1</v>
      </c>
      <c r="AS8820" s="77">
        <v>0</v>
      </c>
      <c r="AT8820" s="77">
        <v>0</v>
      </c>
      <c r="AU8820" s="77">
        <v>0</v>
      </c>
      <c r="BA8820" s="77">
        <v>1.23</v>
      </c>
    </row>
    <row r="8821" spans="3:53" x14ac:dyDescent="0.25">
      <c r="C8821" s="77" t="s">
        <v>888</v>
      </c>
      <c r="D8821" s="77" t="s">
        <v>749</v>
      </c>
      <c r="E8821" s="77">
        <v>3.56</v>
      </c>
      <c r="F8821" s="77">
        <v>11.84</v>
      </c>
      <c r="G8821" s="77">
        <v>10.97</v>
      </c>
      <c r="H8821" s="77">
        <v>-99999</v>
      </c>
      <c r="I8821" s="77">
        <v>-12.634</v>
      </c>
      <c r="J8821" s="77" t="s">
        <v>75</v>
      </c>
      <c r="K8821" s="77">
        <v>58.16</v>
      </c>
      <c r="L8821" s="77">
        <v>-99999</v>
      </c>
      <c r="M8821" s="77">
        <v>-99999</v>
      </c>
      <c r="N8821" s="77">
        <v>3.59</v>
      </c>
      <c r="O8821" s="77">
        <v>0</v>
      </c>
      <c r="P8821" s="77">
        <v>21395</v>
      </c>
      <c r="Q8821" s="77">
        <v>9400</v>
      </c>
      <c r="R8821" s="77">
        <v>2.2799999999999998</v>
      </c>
      <c r="S8821" s="77">
        <v>43.932000000000002</v>
      </c>
      <c r="T8821" s="77">
        <v>7.4969999999999999</v>
      </c>
      <c r="U8821" s="77">
        <v>22.726800000000001</v>
      </c>
      <c r="V8821" s="77">
        <v>-99999</v>
      </c>
      <c r="AC8821" s="77">
        <v>3.64</v>
      </c>
      <c r="AD8821" s="77">
        <v>3.53</v>
      </c>
      <c r="AH8821" s="77">
        <f>IF(AND(M8821&lt;Variables!$G$6,M8821&gt;Variables!$G$5),0,1)</f>
        <v>1</v>
      </c>
      <c r="AI8821" s="77">
        <f t="shared" si="278"/>
        <v>1</v>
      </c>
      <c r="AJ8821" s="77">
        <f>IF(I8821&gt;Variables!$G$7,0,1)</f>
        <v>1</v>
      </c>
      <c r="AK8821" s="77">
        <f>IF(F8821&gt;Variables!$G$8,0,1)</f>
        <v>0</v>
      </c>
      <c r="AL8821" s="77">
        <f>IF(G8821&gt;Variables!$G$9,0,1)</f>
        <v>0</v>
      </c>
      <c r="AM8821" s="77">
        <f>IF(AND(K8821&gt;Variables!$G$10,K8821&lt;Variables!$G$11),0,1)</f>
        <v>1</v>
      </c>
      <c r="AN8821" s="77">
        <f>IF(H8821&lt;Variables!$G$13,1,0)</f>
        <v>1</v>
      </c>
      <c r="AO8821" s="77">
        <f>IF(R8821&lt;Variables!$G$12,0,1)</f>
        <v>1</v>
      </c>
      <c r="AP8821" s="78">
        <f t="shared" si="279"/>
        <v>1</v>
      </c>
      <c r="AQ8821" s="77">
        <f>IF(V8821&lt;Variables!$G$15,1,0)</f>
        <v>1</v>
      </c>
      <c r="AR8821" s="77">
        <v>1</v>
      </c>
      <c r="AS8821" s="77">
        <v>0</v>
      </c>
      <c r="AT8821" s="77">
        <v>0</v>
      </c>
      <c r="AU8821" s="77">
        <v>0</v>
      </c>
      <c r="BA8821" s="77">
        <v>2</v>
      </c>
    </row>
    <row r="8822" spans="3:53" x14ac:dyDescent="0.25">
      <c r="C8822" s="77" t="s">
        <v>888</v>
      </c>
      <c r="D8822" s="77" t="s">
        <v>733</v>
      </c>
      <c r="E8822" s="77">
        <v>1.42</v>
      </c>
      <c r="F8822" s="77">
        <v>26.32</v>
      </c>
      <c r="G8822" s="77">
        <v>16.940000000000001</v>
      </c>
      <c r="H8822" s="77">
        <v>100.35</v>
      </c>
      <c r="I8822" s="77">
        <v>-18.114999999999998</v>
      </c>
      <c r="J8822" s="77" t="s">
        <v>74</v>
      </c>
      <c r="K8822" s="77">
        <v>45.51</v>
      </c>
      <c r="L8822" s="77">
        <v>1.42364</v>
      </c>
      <c r="M8822" s="77">
        <v>-0.60689500154531761</v>
      </c>
      <c r="N8822" s="77">
        <v>1.420822</v>
      </c>
      <c r="O8822" s="77">
        <v>-0.40976279928097908</v>
      </c>
      <c r="P8822" s="77">
        <v>16780000</v>
      </c>
      <c r="Q8822" s="77">
        <v>1740000</v>
      </c>
      <c r="R8822" s="77">
        <v>9.64</v>
      </c>
      <c r="S8822" s="77">
        <v>43.932000000000002</v>
      </c>
      <c r="T8822" s="77">
        <v>7.4969999999999999</v>
      </c>
      <c r="U8822" s="77">
        <v>22.726800000000001</v>
      </c>
      <c r="V8822" s="77">
        <v>2.328393189727739</v>
      </c>
      <c r="AC8822" s="77">
        <v>1.4379999999999999</v>
      </c>
      <c r="AD8822" s="77">
        <v>1.31</v>
      </c>
      <c r="AH8822" s="77">
        <f>IF(AND(M8822&lt;Variables!$G$6,M8822&gt;Variables!$G$5),0,1)</f>
        <v>1</v>
      </c>
      <c r="AI8822" s="77">
        <f t="shared" si="278"/>
        <v>0</v>
      </c>
      <c r="AJ8822" s="77">
        <f>IF(I8822&gt;Variables!$G$7,0,1)</f>
        <v>1</v>
      </c>
      <c r="AK8822" s="77">
        <f>IF(F8822&gt;Variables!$G$8,0,1)</f>
        <v>0</v>
      </c>
      <c r="AL8822" s="77">
        <f>IF(G8822&gt;Variables!$G$9,0,1)</f>
        <v>0</v>
      </c>
      <c r="AM8822" s="77">
        <f>IF(AND(K8822&gt;Variables!$G$10,K8822&lt;Variables!$G$11),0,1)</f>
        <v>1</v>
      </c>
      <c r="AN8822" s="77">
        <f>IF(H8822&lt;Variables!$G$13,1,0)</f>
        <v>1</v>
      </c>
      <c r="AO8822" s="77">
        <f>IF(R8822&lt;Variables!$G$12,0,1)</f>
        <v>1</v>
      </c>
      <c r="AP8822" s="78">
        <f t="shared" si="279"/>
        <v>0</v>
      </c>
      <c r="AQ8822" s="77">
        <f>IF(V8822&lt;Variables!$G$15,1,0)</f>
        <v>1</v>
      </c>
      <c r="AR8822" s="77">
        <v>0</v>
      </c>
      <c r="AS8822" s="77">
        <v>0</v>
      </c>
      <c r="AT8822" s="77">
        <v>1</v>
      </c>
      <c r="AU8822" s="77">
        <v>0</v>
      </c>
      <c r="BA8822" s="77">
        <v>-2.25</v>
      </c>
    </row>
    <row r="8823" spans="3:53" x14ac:dyDescent="0.25">
      <c r="C8823" s="77" t="s">
        <v>888</v>
      </c>
      <c r="D8823" s="77" t="s">
        <v>728</v>
      </c>
      <c r="E8823" s="77">
        <v>43.77</v>
      </c>
      <c r="F8823" s="77">
        <v>14.41</v>
      </c>
      <c r="G8823" s="77">
        <v>13.41</v>
      </c>
      <c r="H8823" s="77">
        <v>67630</v>
      </c>
      <c r="I8823" s="77">
        <v>-24.850999999999999</v>
      </c>
      <c r="J8823" s="77" t="s">
        <v>74</v>
      </c>
      <c r="K8823" s="77">
        <v>55.22</v>
      </c>
      <c r="L8823" s="77">
        <v>43.627860000000013</v>
      </c>
      <c r="M8823" s="77">
        <v>0.18827418993275269</v>
      </c>
      <c r="N8823" s="77">
        <v>43.402546000000001</v>
      </c>
      <c r="O8823" s="77">
        <v>0.70837779885078611</v>
      </c>
      <c r="P8823" s="77">
        <v>6635000</v>
      </c>
      <c r="Q8823" s="77">
        <v>4417000</v>
      </c>
      <c r="R8823" s="77">
        <v>1.5</v>
      </c>
      <c r="S8823" s="77">
        <v>43.932000000000002</v>
      </c>
      <c r="T8823" s="77">
        <v>7.4969999999999999</v>
      </c>
      <c r="U8823" s="77">
        <v>22.726800000000001</v>
      </c>
      <c r="V8823" s="77">
        <v>2.413345769869804</v>
      </c>
      <c r="AC8823" s="77">
        <v>43.81</v>
      </c>
      <c r="AD8823" s="77">
        <v>41.58</v>
      </c>
      <c r="AH8823" s="77">
        <f>IF(AND(M8823&lt;Variables!$G$6,M8823&gt;Variables!$G$5),0,1)</f>
        <v>1</v>
      </c>
      <c r="AI8823" s="77">
        <f t="shared" si="278"/>
        <v>0</v>
      </c>
      <c r="AJ8823" s="77">
        <f>IF(I8823&gt;Variables!$G$7,0,1)</f>
        <v>1</v>
      </c>
      <c r="AK8823" s="77">
        <f>IF(F8823&gt;Variables!$G$8,0,1)</f>
        <v>0</v>
      </c>
      <c r="AL8823" s="77">
        <f>IF(G8823&gt;Variables!$G$9,0,1)</f>
        <v>0</v>
      </c>
      <c r="AM8823" s="77">
        <f>IF(AND(K8823&gt;Variables!$G$10,K8823&lt;Variables!$G$11),0,1)</f>
        <v>1</v>
      </c>
      <c r="AN8823" s="77">
        <f>IF(H8823&lt;Variables!$G$13,1,0)</f>
        <v>0</v>
      </c>
      <c r="AO8823" s="77">
        <f>IF(R8823&lt;Variables!$G$12,0,1)</f>
        <v>0</v>
      </c>
      <c r="AP8823" s="78">
        <f t="shared" si="279"/>
        <v>0</v>
      </c>
      <c r="AQ8823" s="77">
        <f>IF(V8823&lt;Variables!$G$15,1,0)</f>
        <v>1</v>
      </c>
      <c r="AR8823" s="77">
        <v>0</v>
      </c>
      <c r="AS8823" s="77">
        <v>0</v>
      </c>
      <c r="AT8823" s="77">
        <v>1</v>
      </c>
      <c r="AU8823" s="77">
        <v>0</v>
      </c>
      <c r="BA8823" s="77">
        <v>-2.25</v>
      </c>
    </row>
    <row r="8824" spans="3:53" x14ac:dyDescent="0.25">
      <c r="C8824" s="77" t="s">
        <v>888</v>
      </c>
      <c r="D8824" s="77" t="s">
        <v>678</v>
      </c>
      <c r="E8824" s="77">
        <v>2.21</v>
      </c>
      <c r="F8824" s="77">
        <v>14.21</v>
      </c>
      <c r="G8824" s="77">
        <v>5.71</v>
      </c>
      <c r="H8824" s="77">
        <v>-99999</v>
      </c>
      <c r="I8824" s="77">
        <v>-11.032</v>
      </c>
      <c r="J8824" s="77" t="s">
        <v>75</v>
      </c>
      <c r="K8824" s="77">
        <v>48.92</v>
      </c>
      <c r="L8824" s="77">
        <v>2.23875</v>
      </c>
      <c r="M8824" s="77">
        <v>-0.83752093802344274</v>
      </c>
      <c r="N8824" s="77">
        <v>2.2258421052631578</v>
      </c>
      <c r="O8824" s="77">
        <v>-0.26246719160103882</v>
      </c>
      <c r="P8824" s="77">
        <v>131242</v>
      </c>
      <c r="Q8824" s="77">
        <v>15467</v>
      </c>
      <c r="R8824" s="77">
        <v>8.49</v>
      </c>
      <c r="S8824" s="77">
        <v>43.932000000000002</v>
      </c>
      <c r="T8824" s="77">
        <v>7.4969999999999999</v>
      </c>
      <c r="U8824" s="77">
        <v>22.726800000000001</v>
      </c>
      <c r="V8824" s="77">
        <v>2.374974483082076</v>
      </c>
      <c r="AC8824" s="77">
        <v>2.2235</v>
      </c>
      <c r="AD8824" s="77">
        <v>2.10025</v>
      </c>
      <c r="AH8824" s="77">
        <f>IF(AND(M8824&lt;Variables!$G$6,M8824&gt;Variables!$G$5),0,1)</f>
        <v>1</v>
      </c>
      <c r="AI8824" s="77">
        <f t="shared" si="278"/>
        <v>0</v>
      </c>
      <c r="AJ8824" s="77">
        <f>IF(I8824&gt;Variables!$G$7,0,1)</f>
        <v>1</v>
      </c>
      <c r="AK8824" s="77">
        <f>IF(F8824&gt;Variables!$G$8,0,1)</f>
        <v>0</v>
      </c>
      <c r="AL8824" s="77">
        <f>IF(G8824&gt;Variables!$G$9,0,1)</f>
        <v>1</v>
      </c>
      <c r="AM8824" s="77">
        <f>IF(AND(K8824&gt;Variables!$G$10,K8824&lt;Variables!$G$11),0,1)</f>
        <v>1</v>
      </c>
      <c r="AN8824" s="77">
        <f>IF(H8824&lt;Variables!$G$13,1,0)</f>
        <v>1</v>
      </c>
      <c r="AO8824" s="77">
        <f>IF(R8824&lt;Variables!$G$12,0,1)</f>
        <v>1</v>
      </c>
      <c r="AP8824" s="78">
        <f t="shared" si="279"/>
        <v>1</v>
      </c>
      <c r="AQ8824" s="77">
        <f>IF(V8824&lt;Variables!$G$15,1,0)</f>
        <v>1</v>
      </c>
      <c r="AR8824" s="77">
        <v>0</v>
      </c>
      <c r="AS8824" s="77">
        <v>0</v>
      </c>
      <c r="AT8824" s="77">
        <v>1</v>
      </c>
      <c r="AU8824" s="77">
        <v>0</v>
      </c>
      <c r="BA8824" s="77">
        <v>-1.27</v>
      </c>
    </row>
    <row r="8825" spans="3:53" x14ac:dyDescent="0.25">
      <c r="C8825" s="77" t="s">
        <v>888</v>
      </c>
      <c r="D8825" s="77" t="s">
        <v>752</v>
      </c>
      <c r="E8825" s="77">
        <v>0.2</v>
      </c>
      <c r="F8825" s="77">
        <v>10</v>
      </c>
      <c r="G8825" s="77">
        <v>-5.88</v>
      </c>
      <c r="H8825" s="77">
        <v>-99999</v>
      </c>
      <c r="I8825" s="77">
        <v>3369.4650000000001</v>
      </c>
      <c r="J8825" s="77" t="s">
        <v>75</v>
      </c>
      <c r="L8825" s="77">
        <v>0.2</v>
      </c>
      <c r="M8825" s="77">
        <v>0</v>
      </c>
      <c r="N8825" s="77">
        <v>0.2</v>
      </c>
      <c r="O8825" s="77">
        <v>0</v>
      </c>
      <c r="P8825" s="77">
        <v>26238</v>
      </c>
      <c r="Q8825" s="77">
        <v>22884</v>
      </c>
      <c r="R8825" s="77">
        <v>1.1499999999999999</v>
      </c>
      <c r="S8825" s="77">
        <v>43.932000000000002</v>
      </c>
      <c r="T8825" s="77">
        <v>7.4969999999999999</v>
      </c>
      <c r="U8825" s="77">
        <v>22.726800000000001</v>
      </c>
      <c r="AC8825" s="77">
        <v>-99999</v>
      </c>
      <c r="AD8825" s="77">
        <v>-99999</v>
      </c>
      <c r="AH8825" s="77">
        <f>IF(AND(M8825&lt;Variables!$G$6,M8825&gt;Variables!$G$5),0,1)</f>
        <v>1</v>
      </c>
      <c r="AI8825" s="77">
        <f t="shared" si="278"/>
        <v>1</v>
      </c>
      <c r="AJ8825" s="77">
        <f>IF(I8825&gt;Variables!$G$7,0,1)</f>
        <v>0</v>
      </c>
      <c r="AK8825" s="77">
        <f>IF(F8825&gt;Variables!$G$8,0,1)</f>
        <v>0</v>
      </c>
      <c r="AL8825" s="77">
        <f>IF(G8825&gt;Variables!$G$9,0,1)</f>
        <v>1</v>
      </c>
      <c r="AM8825" s="77">
        <f>IF(AND(K8825&gt;Variables!$G$10,K8825&lt;Variables!$G$11),0,1)</f>
        <v>1</v>
      </c>
      <c r="AN8825" s="77">
        <f>IF(H8825&lt;Variables!$G$13,1,0)</f>
        <v>1</v>
      </c>
      <c r="AO8825" s="77">
        <f>IF(R8825&lt;Variables!$G$12,0,1)</f>
        <v>0</v>
      </c>
      <c r="AP8825" s="78">
        <f t="shared" si="279"/>
        <v>1</v>
      </c>
      <c r="AQ8825" s="77">
        <f>IF(V8825&lt;Variables!$G$15,1,0)</f>
        <v>1</v>
      </c>
      <c r="AR8825" s="77">
        <v>0</v>
      </c>
      <c r="AS8825" s="77">
        <v>0</v>
      </c>
      <c r="AT8825" s="77">
        <v>0</v>
      </c>
      <c r="AU8825" s="77">
        <v>0</v>
      </c>
      <c r="BA8825" s="77">
        <v>0</v>
      </c>
    </row>
    <row r="8826" spans="3:53" x14ac:dyDescent="0.25">
      <c r="C8826" s="77" t="s">
        <v>888</v>
      </c>
      <c r="D8826" s="77" t="s">
        <v>137</v>
      </c>
      <c r="E8826" s="77">
        <v>135.07</v>
      </c>
      <c r="F8826" s="77">
        <v>6.53</v>
      </c>
      <c r="G8826" s="77">
        <v>4.7</v>
      </c>
      <c r="H8826" s="77">
        <v>6180</v>
      </c>
      <c r="I8826" s="77">
        <v>-11.215</v>
      </c>
      <c r="J8826" s="77" t="s">
        <v>75</v>
      </c>
      <c r="K8826" s="77">
        <v>48.64</v>
      </c>
      <c r="L8826" s="77">
        <v>134.55498125</v>
      </c>
      <c r="M8826" s="77">
        <v>9.291276238053138E-2</v>
      </c>
      <c r="N8826" s="77">
        <v>135.25629302325581</v>
      </c>
      <c r="O8826" s="77">
        <v>-0.42607483199078472</v>
      </c>
      <c r="P8826" s="77">
        <v>243719</v>
      </c>
      <c r="Q8826" s="77">
        <v>710548</v>
      </c>
      <c r="R8826" s="77">
        <v>0.34</v>
      </c>
      <c r="S8826" s="77">
        <v>43.932000000000002</v>
      </c>
      <c r="T8826" s="77">
        <v>7.4969999999999999</v>
      </c>
      <c r="U8826" s="77">
        <v>22.726800000000001</v>
      </c>
      <c r="V8826" s="77">
        <v>2.350859599776653</v>
      </c>
      <c r="AC8826" s="77">
        <v>136.58359999999999</v>
      </c>
      <c r="AD8826" s="77">
        <v>134.26</v>
      </c>
      <c r="AH8826" s="77">
        <f>IF(AND(M8826&lt;Variables!$G$6,M8826&gt;Variables!$G$5),0,1)</f>
        <v>1</v>
      </c>
      <c r="AI8826" s="77">
        <f t="shared" si="278"/>
        <v>1</v>
      </c>
      <c r="AJ8826" s="77">
        <f>IF(I8826&gt;Variables!$G$7,0,1)</f>
        <v>1</v>
      </c>
      <c r="AK8826" s="77">
        <f>IF(F8826&gt;Variables!$G$8,0,1)</f>
        <v>1</v>
      </c>
      <c r="AL8826" s="77">
        <f>IF(G8826&gt;Variables!$G$9,0,1)</f>
        <v>1</v>
      </c>
      <c r="AM8826" s="77">
        <f>IF(AND(K8826&gt;Variables!$G$10,K8826&lt;Variables!$G$11),0,1)</f>
        <v>1</v>
      </c>
      <c r="AN8826" s="77">
        <f>IF(H8826&lt;Variables!$G$13,1,0)</f>
        <v>0</v>
      </c>
      <c r="AO8826" s="77">
        <f>IF(R8826&lt;Variables!$G$12,0,1)</f>
        <v>0</v>
      </c>
      <c r="AP8826" s="78">
        <f t="shared" si="279"/>
        <v>1</v>
      </c>
      <c r="AQ8826" s="77">
        <f>IF(V8826&lt;Variables!$G$15,1,0)</f>
        <v>1</v>
      </c>
      <c r="AR8826" s="77">
        <v>0</v>
      </c>
      <c r="AS8826" s="77">
        <v>1</v>
      </c>
      <c r="AT8826" s="77">
        <v>0</v>
      </c>
      <c r="AU8826" s="77">
        <v>0</v>
      </c>
      <c r="BA8826" s="77">
        <v>0.74</v>
      </c>
    </row>
    <row r="8827" spans="3:53" x14ac:dyDescent="0.25">
      <c r="C8827" s="77" t="s">
        <v>888</v>
      </c>
      <c r="D8827" s="77" t="s">
        <v>715</v>
      </c>
      <c r="E8827" s="77">
        <v>32.119999999999997</v>
      </c>
      <c r="F8827" s="77">
        <v>6.53</v>
      </c>
      <c r="G8827" s="77">
        <v>0.49</v>
      </c>
      <c r="H8827" s="77">
        <v>3140</v>
      </c>
      <c r="I8827" s="77">
        <v>-44.927999999999997</v>
      </c>
      <c r="J8827" s="77" t="s">
        <v>75</v>
      </c>
      <c r="K8827" s="77">
        <v>57.67</v>
      </c>
      <c r="L8827" s="77">
        <v>31.876449999999998</v>
      </c>
      <c r="M8827" s="77">
        <v>0.56201364957515632</v>
      </c>
      <c r="N8827" s="77">
        <v>32.040213999999999</v>
      </c>
      <c r="O8827" s="77">
        <v>4.8020902731796537E-2</v>
      </c>
      <c r="P8827" s="77">
        <v>10349000</v>
      </c>
      <c r="Q8827" s="77">
        <v>19248000</v>
      </c>
      <c r="R8827" s="77">
        <v>0.54</v>
      </c>
      <c r="S8827" s="77">
        <v>43.932000000000002</v>
      </c>
      <c r="T8827" s="77">
        <v>7.4969999999999999</v>
      </c>
      <c r="U8827" s="77">
        <v>22.726800000000001</v>
      </c>
      <c r="V8827" s="77">
        <v>2.419399703239852</v>
      </c>
      <c r="AC8827" s="77">
        <v>32.2194</v>
      </c>
      <c r="AD8827" s="77">
        <v>31.3</v>
      </c>
      <c r="AH8827" s="77">
        <f>IF(AND(M8827&lt;Variables!$G$6,M8827&gt;Variables!$G$5),0,1)</f>
        <v>1</v>
      </c>
      <c r="AI8827" s="77">
        <f t="shared" si="278"/>
        <v>1</v>
      </c>
      <c r="AJ8827" s="77">
        <f>IF(I8827&gt;Variables!$G$7,0,1)</f>
        <v>1</v>
      </c>
      <c r="AK8827" s="77">
        <f>IF(F8827&gt;Variables!$G$8,0,1)</f>
        <v>1</v>
      </c>
      <c r="AL8827" s="77">
        <f>IF(G8827&gt;Variables!$G$9,0,1)</f>
        <v>1</v>
      </c>
      <c r="AM8827" s="77">
        <f>IF(AND(K8827&gt;Variables!$G$10,K8827&lt;Variables!$G$11),0,1)</f>
        <v>1</v>
      </c>
      <c r="AN8827" s="77">
        <f>IF(H8827&lt;Variables!$G$13,1,0)</f>
        <v>0</v>
      </c>
      <c r="AO8827" s="77">
        <f>IF(R8827&lt;Variables!$G$12,0,1)</f>
        <v>0</v>
      </c>
      <c r="AP8827" s="78">
        <f t="shared" si="279"/>
        <v>1</v>
      </c>
      <c r="AQ8827" s="77">
        <f>IF(V8827&lt;Variables!$G$15,1,0)</f>
        <v>1</v>
      </c>
      <c r="AR8827" s="77">
        <v>0</v>
      </c>
      <c r="AS8827" s="77">
        <v>0</v>
      </c>
      <c r="AT8827" s="77">
        <v>1</v>
      </c>
      <c r="AU8827" s="77">
        <v>0</v>
      </c>
      <c r="BA8827" s="77">
        <v>-1.18</v>
      </c>
    </row>
    <row r="8828" spans="3:53" x14ac:dyDescent="0.25">
      <c r="C8828" s="77" t="s">
        <v>888</v>
      </c>
      <c r="D8828" s="77" t="s">
        <v>718</v>
      </c>
      <c r="E8828" s="77">
        <v>24.67</v>
      </c>
      <c r="F8828" s="77">
        <v>98.13</v>
      </c>
      <c r="G8828" s="77">
        <v>23.56</v>
      </c>
      <c r="H8828" s="77">
        <v>1570</v>
      </c>
      <c r="I8828" s="77">
        <v>-7.0000000000000007E-2</v>
      </c>
      <c r="J8828" s="77" t="s">
        <v>74</v>
      </c>
      <c r="K8828" s="77">
        <v>49.05</v>
      </c>
      <c r="L8828" s="77">
        <v>24.90222</v>
      </c>
      <c r="M8828" s="77">
        <v>3.1242194471016411E-2</v>
      </c>
      <c r="N8828" s="77">
        <v>24.942087999999998</v>
      </c>
      <c r="O8828" s="77">
        <v>-0.12865001518717331</v>
      </c>
      <c r="P8828" s="77">
        <v>47682000</v>
      </c>
      <c r="Q8828" s="77">
        <v>302659</v>
      </c>
      <c r="R8828" s="77">
        <v>157.54</v>
      </c>
      <c r="S8828" s="77">
        <v>43.932000000000002</v>
      </c>
      <c r="T8828" s="77">
        <v>7.4969999999999999</v>
      </c>
      <c r="U8828" s="77">
        <v>22.726800000000001</v>
      </c>
      <c r="V8828" s="77">
        <v>2.3564314190285049</v>
      </c>
      <c r="AC8828" s="77">
        <v>31.09</v>
      </c>
      <c r="AD8828" s="77">
        <v>23.81</v>
      </c>
      <c r="AH8828" s="77">
        <f>IF(AND(M8828&lt;Variables!$G$6,M8828&gt;Variables!$G$5),0,1)</f>
        <v>1</v>
      </c>
      <c r="AI8828" s="77">
        <f t="shared" si="278"/>
        <v>1</v>
      </c>
      <c r="AJ8828" s="77">
        <f>IF(I8828&gt;Variables!$G$7,0,1)</f>
        <v>1</v>
      </c>
      <c r="AK8828" s="77">
        <f>IF(F8828&gt;Variables!$G$8,0,1)</f>
        <v>0</v>
      </c>
      <c r="AL8828" s="77">
        <f>IF(G8828&gt;Variables!$G$9,0,1)</f>
        <v>0</v>
      </c>
      <c r="AM8828" s="77">
        <f>IF(AND(K8828&gt;Variables!$G$10,K8828&lt;Variables!$G$11),0,1)</f>
        <v>1</v>
      </c>
      <c r="AN8828" s="77">
        <f>IF(H8828&lt;Variables!$G$13,1,0)</f>
        <v>0</v>
      </c>
      <c r="AO8828" s="77">
        <f>IF(R8828&lt;Variables!$G$12,0,1)</f>
        <v>1</v>
      </c>
      <c r="AP8828" s="78">
        <f t="shared" si="279"/>
        <v>0</v>
      </c>
      <c r="AQ8828" s="77">
        <f>IF(V8828&lt;Variables!$G$15,1,0)</f>
        <v>1</v>
      </c>
      <c r="AR8828" s="77">
        <v>0</v>
      </c>
      <c r="AS8828" s="77">
        <v>0</v>
      </c>
      <c r="AT8828" s="77">
        <v>1</v>
      </c>
      <c r="AU8828" s="77">
        <v>0</v>
      </c>
      <c r="BA8828" s="77">
        <v>-2.25</v>
      </c>
    </row>
    <row r="8829" spans="3:53" x14ac:dyDescent="0.25">
      <c r="C8829" s="77" t="s">
        <v>888</v>
      </c>
      <c r="D8829" s="77" t="s">
        <v>719</v>
      </c>
      <c r="E8829" s="77">
        <v>2.09</v>
      </c>
      <c r="F8829" s="77">
        <v>39.799999999999997</v>
      </c>
      <c r="G8829" s="77">
        <v>-7.43</v>
      </c>
      <c r="H8829" s="77">
        <v>82.6</v>
      </c>
      <c r="I8829" s="77">
        <v>-57.991</v>
      </c>
      <c r="J8829" s="77" t="s">
        <v>74</v>
      </c>
      <c r="K8829" s="77">
        <v>45.28</v>
      </c>
      <c r="L8829" s="77">
        <v>2.061985</v>
      </c>
      <c r="M8829" s="77">
        <v>-0.33875125182771931</v>
      </c>
      <c r="N8829" s="77">
        <v>2.0814900000000001</v>
      </c>
      <c r="O8829" s="77">
        <v>-1.272646037213722</v>
      </c>
      <c r="P8829" s="77">
        <v>221790000</v>
      </c>
      <c r="Q8829" s="77">
        <v>4600000</v>
      </c>
      <c r="R8829" s="77">
        <v>48.22</v>
      </c>
      <c r="S8829" s="77">
        <v>43.932000000000002</v>
      </c>
      <c r="T8829" s="77">
        <v>7.4969999999999999</v>
      </c>
      <c r="U8829" s="77">
        <v>22.726800000000001</v>
      </c>
      <c r="V8829" s="77">
        <v>2.3222906922834059</v>
      </c>
      <c r="AC8829" s="77">
        <v>2.37</v>
      </c>
      <c r="AD8829" s="77">
        <v>1.88</v>
      </c>
      <c r="AH8829" s="77">
        <f>IF(AND(M8829&lt;Variables!$G$6,M8829&gt;Variables!$G$5),0,1)</f>
        <v>1</v>
      </c>
      <c r="AI8829" s="77">
        <f t="shared" si="278"/>
        <v>1</v>
      </c>
      <c r="AJ8829" s="77">
        <f>IF(I8829&gt;Variables!$G$7,0,1)</f>
        <v>1</v>
      </c>
      <c r="AK8829" s="77">
        <f>IF(F8829&gt;Variables!$G$8,0,1)</f>
        <v>0</v>
      </c>
      <c r="AL8829" s="77">
        <f>IF(G8829&gt;Variables!$G$9,0,1)</f>
        <v>1</v>
      </c>
      <c r="AM8829" s="77">
        <f>IF(AND(K8829&gt;Variables!$G$10,K8829&lt;Variables!$G$11),0,1)</f>
        <v>1</v>
      </c>
      <c r="AN8829" s="77">
        <f>IF(H8829&lt;Variables!$G$13,1,0)</f>
        <v>1</v>
      </c>
      <c r="AO8829" s="77">
        <f>IF(R8829&lt;Variables!$G$12,0,1)</f>
        <v>1</v>
      </c>
      <c r="AP8829" s="78">
        <f t="shared" si="279"/>
        <v>0</v>
      </c>
      <c r="AQ8829" s="77">
        <f>IF(V8829&lt;Variables!$G$15,1,0)</f>
        <v>1</v>
      </c>
      <c r="AR8829" s="77">
        <v>1</v>
      </c>
      <c r="AS8829" s="77">
        <v>0</v>
      </c>
      <c r="AT8829" s="77">
        <v>0</v>
      </c>
      <c r="AU8829" s="77">
        <v>0</v>
      </c>
      <c r="BA8829" s="77">
        <v>2</v>
      </c>
    </row>
    <row r="8830" spans="3:53" x14ac:dyDescent="0.25">
      <c r="C8830" s="77" t="s">
        <v>888</v>
      </c>
      <c r="D8830" s="77" t="s">
        <v>745</v>
      </c>
      <c r="E8830" s="77">
        <v>1.87</v>
      </c>
      <c r="F8830" s="77">
        <v>32.17</v>
      </c>
      <c r="G8830" s="77">
        <v>21.66</v>
      </c>
      <c r="H8830" s="77">
        <v>65.010000000000005</v>
      </c>
      <c r="I8830" s="77">
        <v>-45.883000000000003</v>
      </c>
      <c r="J8830" s="77" t="s">
        <v>74</v>
      </c>
      <c r="K8830" s="77">
        <v>53.02</v>
      </c>
      <c r="L8830" s="77">
        <v>1.8662449999999999</v>
      </c>
      <c r="M8830" s="77">
        <v>0.39410688307269409</v>
      </c>
      <c r="N8830" s="77">
        <v>1.8589420000000001</v>
      </c>
      <c r="O8830" s="77">
        <v>0.78851303590966459</v>
      </c>
      <c r="P8830" s="77">
        <v>5000000</v>
      </c>
      <c r="Q8830" s="77">
        <v>486440</v>
      </c>
      <c r="R8830" s="77">
        <v>10.28</v>
      </c>
      <c r="S8830" s="77">
        <v>43.932000000000002</v>
      </c>
      <c r="T8830" s="77">
        <v>7.4969999999999999</v>
      </c>
      <c r="U8830" s="77">
        <v>22.726800000000001</v>
      </c>
      <c r="V8830" s="77">
        <v>2.3846031153916019</v>
      </c>
      <c r="AC8830" s="77">
        <v>2.86</v>
      </c>
      <c r="AD8830" s="77">
        <v>1.84</v>
      </c>
      <c r="AH8830" s="77">
        <f>IF(AND(M8830&lt;Variables!$G$6,M8830&gt;Variables!$G$5),0,1)</f>
        <v>1</v>
      </c>
      <c r="AI8830" s="77">
        <f t="shared" si="278"/>
        <v>0</v>
      </c>
      <c r="AJ8830" s="77">
        <f>IF(I8830&gt;Variables!$G$7,0,1)</f>
        <v>1</v>
      </c>
      <c r="AK8830" s="77">
        <f>IF(F8830&gt;Variables!$G$8,0,1)</f>
        <v>0</v>
      </c>
      <c r="AL8830" s="77">
        <f>IF(G8830&gt;Variables!$G$9,0,1)</f>
        <v>0</v>
      </c>
      <c r="AM8830" s="77">
        <f>IF(AND(K8830&gt;Variables!$G$10,K8830&lt;Variables!$G$11),0,1)</f>
        <v>1</v>
      </c>
      <c r="AN8830" s="77">
        <f>IF(H8830&lt;Variables!$G$13,1,0)</f>
        <v>1</v>
      </c>
      <c r="AO8830" s="77">
        <f>IF(R8830&lt;Variables!$G$12,0,1)</f>
        <v>1</v>
      </c>
      <c r="AP8830" s="78">
        <f t="shared" si="279"/>
        <v>0</v>
      </c>
      <c r="AQ8830" s="77">
        <f>IF(V8830&lt;Variables!$G$15,1,0)</f>
        <v>1</v>
      </c>
      <c r="AR8830" s="77">
        <v>1</v>
      </c>
      <c r="AS8830" s="77">
        <v>0</v>
      </c>
      <c r="AT8830" s="77">
        <v>0</v>
      </c>
      <c r="AU8830" s="77">
        <v>0</v>
      </c>
      <c r="BA8830" s="77">
        <v>1.65</v>
      </c>
    </row>
    <row r="8831" spans="3:53" x14ac:dyDescent="0.25">
      <c r="C8831" s="77" t="s">
        <v>888</v>
      </c>
      <c r="D8831" s="77" t="s">
        <v>661</v>
      </c>
      <c r="E8831" s="77">
        <v>56.13</v>
      </c>
      <c r="F8831" s="77">
        <v>6.24</v>
      </c>
      <c r="G8831" s="77">
        <v>8.2899999999999991</v>
      </c>
      <c r="H8831" s="77">
        <v>2180</v>
      </c>
      <c r="I8831" s="77">
        <v>3.5670000000000002</v>
      </c>
      <c r="J8831" s="77" t="s">
        <v>74</v>
      </c>
      <c r="K8831" s="77">
        <v>67.209999999999994</v>
      </c>
      <c r="L8831" s="77">
        <v>55.185319999999997</v>
      </c>
      <c r="M8831" s="77">
        <v>1.29505455436336</v>
      </c>
      <c r="N8831" s="77">
        <v>54.92513000000001</v>
      </c>
      <c r="O8831" s="77">
        <v>1.7749070416401169</v>
      </c>
      <c r="P8831" s="77">
        <v>3962000</v>
      </c>
      <c r="Q8831" s="77">
        <v>2152000</v>
      </c>
      <c r="R8831" s="77">
        <v>1.84</v>
      </c>
      <c r="S8831" s="77">
        <v>43.932000000000002</v>
      </c>
      <c r="T8831" s="77">
        <v>7.4969999999999999</v>
      </c>
      <c r="U8831" s="77">
        <v>22.726800000000001</v>
      </c>
      <c r="V8831" s="77">
        <v>2.4472567584993992</v>
      </c>
      <c r="AC8831" s="77">
        <v>57.63</v>
      </c>
      <c r="AD8831" s="77">
        <v>55.844999999999999</v>
      </c>
      <c r="AH8831" s="77">
        <f>IF(AND(M8831&lt;Variables!$G$6,M8831&gt;Variables!$G$5),0,1)</f>
        <v>1</v>
      </c>
      <c r="AI8831" s="77">
        <f t="shared" si="278"/>
        <v>0</v>
      </c>
      <c r="AJ8831" s="77">
        <f>IF(I8831&gt;Variables!$G$7,0,1)</f>
        <v>1</v>
      </c>
      <c r="AK8831" s="77">
        <f>IF(F8831&gt;Variables!$G$8,0,1)</f>
        <v>1</v>
      </c>
      <c r="AL8831" s="77">
        <f>IF(G8831&gt;Variables!$G$9,0,1)</f>
        <v>1</v>
      </c>
      <c r="AM8831" s="77">
        <f>IF(AND(K8831&gt;Variables!$G$10,K8831&lt;Variables!$G$11),0,1)</f>
        <v>0</v>
      </c>
      <c r="AN8831" s="77">
        <f>IF(H8831&lt;Variables!$G$13,1,0)</f>
        <v>0</v>
      </c>
      <c r="AO8831" s="77">
        <f>IF(R8831&lt;Variables!$G$12,0,1)</f>
        <v>0</v>
      </c>
      <c r="AP8831" s="78">
        <f t="shared" si="279"/>
        <v>0</v>
      </c>
      <c r="AQ8831" s="77">
        <f>IF(V8831&lt;Variables!$G$15,1,0)</f>
        <v>1</v>
      </c>
      <c r="AR8831" s="77">
        <v>1</v>
      </c>
      <c r="AS8831" s="77">
        <v>0</v>
      </c>
      <c r="AT8831" s="77">
        <v>0</v>
      </c>
      <c r="AU8831" s="77">
        <v>0</v>
      </c>
      <c r="BA8831" s="77">
        <v>1.77</v>
      </c>
    </row>
    <row r="8832" spans="3:53" x14ac:dyDescent="0.25">
      <c r="C8832" s="77" t="s">
        <v>888</v>
      </c>
      <c r="D8832" s="77" t="s">
        <v>174</v>
      </c>
      <c r="E8832" s="77">
        <v>29.18</v>
      </c>
      <c r="F8832" s="77">
        <v>7.07</v>
      </c>
      <c r="G8832" s="77">
        <v>6.36</v>
      </c>
      <c r="H8832" s="77">
        <v>2440</v>
      </c>
      <c r="I8832" s="77">
        <v>416.41300000000001</v>
      </c>
      <c r="J8832" s="77" t="s">
        <v>74</v>
      </c>
      <c r="K8832" s="77">
        <v>42.2</v>
      </c>
      <c r="L8832" s="77">
        <v>29.128712499999999</v>
      </c>
      <c r="M8832" s="77">
        <v>-0.13290151427049529</v>
      </c>
      <c r="N8832" s="77">
        <v>29.510802380952381</v>
      </c>
      <c r="O8832" s="77">
        <v>-1.4259265997592321</v>
      </c>
      <c r="P8832" s="77">
        <v>237040</v>
      </c>
      <c r="Q8832" s="77">
        <v>609587</v>
      </c>
      <c r="R8832" s="77">
        <v>0.39</v>
      </c>
      <c r="S8832" s="77">
        <v>43.932000000000002</v>
      </c>
      <c r="T8832" s="77">
        <v>7.4969999999999999</v>
      </c>
      <c r="U8832" s="77">
        <v>22.726800000000001</v>
      </c>
      <c r="V8832" s="77">
        <v>2.2866536466999698</v>
      </c>
      <c r="AC8832" s="77">
        <v>29.635000000000002</v>
      </c>
      <c r="AD8832" s="77">
        <v>27.83</v>
      </c>
      <c r="AH8832" s="77">
        <f>IF(AND(M8832&lt;Variables!$G$6,M8832&gt;Variables!$G$5),0,1)</f>
        <v>1</v>
      </c>
      <c r="AI8832" s="77">
        <f t="shared" si="278"/>
        <v>1</v>
      </c>
      <c r="AJ8832" s="77">
        <f>IF(I8832&gt;Variables!$G$7,0,1)</f>
        <v>0</v>
      </c>
      <c r="AK8832" s="77">
        <f>IF(F8832&gt;Variables!$G$8,0,1)</f>
        <v>1</v>
      </c>
      <c r="AL8832" s="77">
        <f>IF(G8832&gt;Variables!$G$9,0,1)</f>
        <v>1</v>
      </c>
      <c r="AM8832" s="77">
        <f>IF(AND(K8832&gt;Variables!$G$10,K8832&lt;Variables!$G$11),0,1)</f>
        <v>1</v>
      </c>
      <c r="AN8832" s="77">
        <f>IF(H8832&lt;Variables!$G$13,1,0)</f>
        <v>0</v>
      </c>
      <c r="AO8832" s="77">
        <f>IF(R8832&lt;Variables!$G$12,0,1)</f>
        <v>0</v>
      </c>
      <c r="AP8832" s="78">
        <f t="shared" si="279"/>
        <v>0</v>
      </c>
      <c r="AQ8832" s="77">
        <f>IF(V8832&lt;Variables!$G$15,1,0)</f>
        <v>1</v>
      </c>
      <c r="AR8832" s="77">
        <v>0</v>
      </c>
      <c r="AS8832" s="77">
        <v>0</v>
      </c>
      <c r="AT8832" s="77">
        <v>1</v>
      </c>
      <c r="AU8832" s="77">
        <v>0</v>
      </c>
      <c r="BA8832" s="77">
        <v>-1.4</v>
      </c>
    </row>
    <row r="8833" spans="3:53" x14ac:dyDescent="0.25">
      <c r="C8833" s="77" t="s">
        <v>888</v>
      </c>
      <c r="D8833" s="77" t="s">
        <v>705</v>
      </c>
      <c r="E8833" s="77">
        <v>679.89</v>
      </c>
      <c r="F8833" s="77">
        <v>8.4600000000000009</v>
      </c>
      <c r="G8833" s="77">
        <v>4.1500000000000004</v>
      </c>
      <c r="H8833" s="77">
        <v>6440</v>
      </c>
      <c r="I8833" s="77">
        <v>-23.408999999999999</v>
      </c>
      <c r="J8833" s="77" t="s">
        <v>74</v>
      </c>
      <c r="K8833" s="77">
        <v>56.25</v>
      </c>
      <c r="L8833" s="77">
        <v>674.71134210526316</v>
      </c>
      <c r="M8833" s="77">
        <v>0.33920548713404991</v>
      </c>
      <c r="N8833" s="77">
        <v>674.58885102040813</v>
      </c>
      <c r="O8833" s="77">
        <v>0.35742496721442668</v>
      </c>
      <c r="P8833" s="77">
        <v>1023000</v>
      </c>
      <c r="Q8833" s="77">
        <v>763734</v>
      </c>
      <c r="R8833" s="77">
        <v>1.34</v>
      </c>
      <c r="S8833" s="77">
        <v>43.932000000000002</v>
      </c>
      <c r="T8833" s="77">
        <v>7.4969999999999999</v>
      </c>
      <c r="U8833" s="77">
        <v>22.726800000000001</v>
      </c>
      <c r="V8833" s="77">
        <v>2.4168079982917452</v>
      </c>
      <c r="AC8833" s="77">
        <v>678</v>
      </c>
      <c r="AD8833" s="77">
        <v>650.67049999999995</v>
      </c>
      <c r="AH8833" s="77">
        <f>IF(AND(M8833&lt;Variables!$G$6,M8833&gt;Variables!$G$5),0,1)</f>
        <v>1</v>
      </c>
      <c r="AI8833" s="77">
        <f t="shared" si="278"/>
        <v>0</v>
      </c>
      <c r="AJ8833" s="77">
        <f>IF(I8833&gt;Variables!$G$7,0,1)</f>
        <v>1</v>
      </c>
      <c r="AK8833" s="77">
        <f>IF(F8833&gt;Variables!$G$8,0,1)</f>
        <v>1</v>
      </c>
      <c r="AL8833" s="77">
        <f>IF(G8833&gt;Variables!$G$9,0,1)</f>
        <v>1</v>
      </c>
      <c r="AM8833" s="77">
        <f>IF(AND(K8833&gt;Variables!$G$10,K8833&lt;Variables!$G$11),0,1)</f>
        <v>1</v>
      </c>
      <c r="AN8833" s="77">
        <f>IF(H8833&lt;Variables!$G$13,1,0)</f>
        <v>0</v>
      </c>
      <c r="AO8833" s="77">
        <f>IF(R8833&lt;Variables!$G$12,0,1)</f>
        <v>0</v>
      </c>
      <c r="AP8833" s="78">
        <f t="shared" si="279"/>
        <v>0</v>
      </c>
      <c r="AQ8833" s="77">
        <f>IF(V8833&lt;Variables!$G$15,1,0)</f>
        <v>1</v>
      </c>
      <c r="AR8833" s="77">
        <v>0</v>
      </c>
      <c r="AS8833" s="77">
        <v>0</v>
      </c>
      <c r="AT8833" s="77">
        <v>0</v>
      </c>
      <c r="AU8833" s="77">
        <v>1</v>
      </c>
      <c r="BA8833" s="77">
        <v>-1.24</v>
      </c>
    </row>
    <row r="8834" spans="3:53" x14ac:dyDescent="0.25">
      <c r="C8834" s="77" t="s">
        <v>888</v>
      </c>
      <c r="D8834" s="77" t="s">
        <v>720</v>
      </c>
      <c r="E8834" s="77">
        <v>54.42</v>
      </c>
      <c r="F8834" s="77">
        <v>10.88</v>
      </c>
      <c r="G8834" s="77">
        <v>10.31</v>
      </c>
      <c r="H8834" s="77">
        <v>2050</v>
      </c>
      <c r="I8834" s="77">
        <v>12.324999999999999</v>
      </c>
      <c r="J8834" s="77" t="s">
        <v>74</v>
      </c>
      <c r="K8834" s="77">
        <v>56.4</v>
      </c>
      <c r="L8834" s="77">
        <v>54.133684210526312</v>
      </c>
      <c r="M8834" s="77">
        <v>0.33494078985747139</v>
      </c>
      <c r="N8834" s="77">
        <v>54.10602653061224</v>
      </c>
      <c r="O8834" s="77">
        <v>0.38622956219031152</v>
      </c>
      <c r="P8834" s="77">
        <v>705939</v>
      </c>
      <c r="Q8834" s="77">
        <v>320570</v>
      </c>
      <c r="R8834" s="77">
        <v>2.2000000000000002</v>
      </c>
      <c r="S8834" s="77">
        <v>43.932000000000002</v>
      </c>
      <c r="T8834" s="77">
        <v>7.4969999999999999</v>
      </c>
      <c r="U8834" s="77">
        <v>22.726800000000001</v>
      </c>
      <c r="V8834" s="77">
        <v>2.4184047618566118</v>
      </c>
      <c r="AC8834" s="77">
        <v>54.33</v>
      </c>
      <c r="AD8834" s="77">
        <v>52.91</v>
      </c>
      <c r="AH8834" s="77">
        <f>IF(AND(M8834&lt;Variables!$G$6,M8834&gt;Variables!$G$5),0,1)</f>
        <v>1</v>
      </c>
      <c r="AI8834" s="77">
        <f t="shared" si="278"/>
        <v>0</v>
      </c>
      <c r="AJ8834" s="77">
        <f>IF(I8834&gt;Variables!$G$7,0,1)</f>
        <v>1</v>
      </c>
      <c r="AK8834" s="77">
        <f>IF(F8834&gt;Variables!$G$8,0,1)</f>
        <v>0</v>
      </c>
      <c r="AL8834" s="77">
        <f>IF(G8834&gt;Variables!$G$9,0,1)</f>
        <v>1</v>
      </c>
      <c r="AM8834" s="77">
        <f>IF(AND(K8834&gt;Variables!$G$10,K8834&lt;Variables!$G$11),0,1)</f>
        <v>1</v>
      </c>
      <c r="AN8834" s="77">
        <f>IF(H8834&lt;Variables!$G$13,1,0)</f>
        <v>0</v>
      </c>
      <c r="AO8834" s="77">
        <f>IF(R8834&lt;Variables!$G$12,0,1)</f>
        <v>1</v>
      </c>
      <c r="AP8834" s="78">
        <f t="shared" si="279"/>
        <v>0</v>
      </c>
      <c r="AQ8834" s="77">
        <f>IF(V8834&lt;Variables!$G$15,1,0)</f>
        <v>1</v>
      </c>
      <c r="AR8834" s="77">
        <v>0</v>
      </c>
      <c r="AS8834" s="77">
        <v>0</v>
      </c>
      <c r="AT8834" s="77">
        <v>0</v>
      </c>
      <c r="AU8834" s="77">
        <v>1</v>
      </c>
      <c r="BA8834" s="77">
        <v>-1.31</v>
      </c>
    </row>
    <row r="8835" spans="3:53" x14ac:dyDescent="0.25">
      <c r="C8835" s="77" t="s">
        <v>888</v>
      </c>
      <c r="D8835" s="77" t="s">
        <v>158</v>
      </c>
      <c r="E8835" s="77">
        <v>47.07</v>
      </c>
      <c r="F8835" s="77">
        <v>7.13</v>
      </c>
      <c r="G8835" s="77">
        <v>6.4</v>
      </c>
      <c r="H8835" s="77">
        <v>6670</v>
      </c>
      <c r="I8835" s="77">
        <v>60.28</v>
      </c>
      <c r="J8835" s="77" t="s">
        <v>75</v>
      </c>
      <c r="K8835" s="77">
        <v>56.44</v>
      </c>
      <c r="L8835" s="77">
        <v>46.948421052631581</v>
      </c>
      <c r="M8835" s="77">
        <v>0.37611264321427418</v>
      </c>
      <c r="N8835" s="77">
        <v>47.117857142857147</v>
      </c>
      <c r="O8835" s="77">
        <v>1.5159554309093831E-2</v>
      </c>
      <c r="P8835" s="77">
        <v>268176</v>
      </c>
      <c r="Q8835" s="77">
        <v>677206</v>
      </c>
      <c r="R8835" s="77">
        <v>0.4</v>
      </c>
      <c r="S8835" s="77">
        <v>43.932000000000002</v>
      </c>
      <c r="T8835" s="77">
        <v>7.4969999999999999</v>
      </c>
      <c r="U8835" s="77">
        <v>22.726800000000001</v>
      </c>
      <c r="V8835" s="77">
        <v>2.416944257536827</v>
      </c>
      <c r="AC8835" s="77">
        <v>48.42</v>
      </c>
      <c r="AD8835" s="77">
        <v>46.93</v>
      </c>
      <c r="AH8835" s="77">
        <f>IF(AND(M8835&lt;Variables!$G$6,M8835&gt;Variables!$G$5),0,1)</f>
        <v>1</v>
      </c>
      <c r="AI8835" s="77">
        <f t="shared" si="278"/>
        <v>1</v>
      </c>
      <c r="AJ8835" s="77">
        <f>IF(I8835&gt;Variables!$G$7,0,1)</f>
        <v>0</v>
      </c>
      <c r="AK8835" s="77">
        <f>IF(F8835&gt;Variables!$G$8,0,1)</f>
        <v>1</v>
      </c>
      <c r="AL8835" s="77">
        <f>IF(G8835&gt;Variables!$G$9,0,1)</f>
        <v>1</v>
      </c>
      <c r="AM8835" s="77">
        <f>IF(AND(K8835&gt;Variables!$G$10,K8835&lt;Variables!$G$11),0,1)</f>
        <v>1</v>
      </c>
      <c r="AN8835" s="77">
        <f>IF(H8835&lt;Variables!$G$13,1,0)</f>
        <v>0</v>
      </c>
      <c r="AO8835" s="77">
        <f>IF(R8835&lt;Variables!$G$12,0,1)</f>
        <v>0</v>
      </c>
      <c r="AP8835" s="78">
        <f t="shared" si="279"/>
        <v>1</v>
      </c>
      <c r="AQ8835" s="77">
        <f>IF(V8835&lt;Variables!$G$15,1,0)</f>
        <v>1</v>
      </c>
      <c r="AR8835" s="77">
        <v>1</v>
      </c>
      <c r="AS8835" s="77">
        <v>0</v>
      </c>
      <c r="AT8835" s="77">
        <v>0</v>
      </c>
      <c r="AU8835" s="77">
        <v>0</v>
      </c>
      <c r="BA8835" s="77">
        <v>1.68</v>
      </c>
    </row>
    <row r="8836" spans="3:53" x14ac:dyDescent="0.25">
      <c r="C8836" s="77" t="s">
        <v>889</v>
      </c>
      <c r="D8836" s="77" t="s">
        <v>678</v>
      </c>
      <c r="E8836" s="77">
        <v>2.21</v>
      </c>
      <c r="F8836" s="77">
        <v>13.45</v>
      </c>
      <c r="G8836" s="77">
        <v>5.71</v>
      </c>
      <c r="H8836" s="77">
        <v>-99999</v>
      </c>
      <c r="I8836" s="77">
        <v>-11.032</v>
      </c>
      <c r="J8836" s="77" t="s">
        <v>75</v>
      </c>
      <c r="K8836" s="77">
        <v>48.92</v>
      </c>
      <c r="L8836" s="77">
        <v>2.2349999999999999</v>
      </c>
      <c r="M8836" s="77">
        <v>-0.67114093959730114</v>
      </c>
      <c r="N8836" s="77">
        <v>2.2363124999999999</v>
      </c>
      <c r="O8836" s="77">
        <v>-0.72943741091639613</v>
      </c>
      <c r="P8836" s="77">
        <v>131582</v>
      </c>
      <c r="Q8836" s="77">
        <v>15467</v>
      </c>
      <c r="R8836" s="77">
        <v>8.51</v>
      </c>
      <c r="S8836" s="77">
        <v>44.707999999999998</v>
      </c>
      <c r="T8836" s="77">
        <v>7.5459999999999994</v>
      </c>
      <c r="U8836" s="77">
        <v>22.994</v>
      </c>
      <c r="V8836" s="77">
        <v>2.371167548993288</v>
      </c>
      <c r="AC8836" s="77">
        <v>2.2235</v>
      </c>
      <c r="AD8836" s="77">
        <v>2.10025</v>
      </c>
      <c r="AH8836" s="77">
        <f>IF(AND(M8836&lt;Variables!$G$6,M8836&gt;Variables!$G$5),0,1)</f>
        <v>1</v>
      </c>
      <c r="AI8836" s="77">
        <f t="shared" si="278"/>
        <v>1</v>
      </c>
      <c r="AJ8836" s="77">
        <f>IF(I8836&gt;Variables!$G$7,0,1)</f>
        <v>1</v>
      </c>
      <c r="AK8836" s="77">
        <f>IF(F8836&gt;Variables!$G$8,0,1)</f>
        <v>0</v>
      </c>
      <c r="AL8836" s="77">
        <f>IF(G8836&gt;Variables!$G$9,0,1)</f>
        <v>1</v>
      </c>
      <c r="AM8836" s="77">
        <f>IF(AND(K8836&gt;Variables!$G$10,K8836&lt;Variables!$G$11),0,1)</f>
        <v>1</v>
      </c>
      <c r="AN8836" s="77">
        <f>IF(H8836&lt;Variables!$G$13,1,0)</f>
        <v>1</v>
      </c>
      <c r="AO8836" s="77">
        <f>IF(R8836&lt;Variables!$G$12,0,1)</f>
        <v>1</v>
      </c>
      <c r="AP8836" s="78">
        <f t="shared" si="279"/>
        <v>1</v>
      </c>
      <c r="AQ8836" s="77">
        <f>IF(V8836&lt;Variables!$G$15,1,0)</f>
        <v>1</v>
      </c>
      <c r="AR8836" s="77">
        <v>0</v>
      </c>
      <c r="AS8836" s="77">
        <v>0</v>
      </c>
      <c r="AT8836" s="77">
        <v>1</v>
      </c>
      <c r="AU8836" s="77">
        <v>0</v>
      </c>
      <c r="BA8836" s="77">
        <v>-1.27</v>
      </c>
    </row>
    <row r="8837" spans="3:53" x14ac:dyDescent="0.25">
      <c r="C8837" s="77" t="s">
        <v>889</v>
      </c>
      <c r="D8837" s="77" t="s">
        <v>707</v>
      </c>
      <c r="E8837" s="77">
        <v>3.73</v>
      </c>
      <c r="F8837" s="77">
        <v>9.86</v>
      </c>
      <c r="G8837" s="77">
        <v>2.98</v>
      </c>
      <c r="H8837" s="77">
        <v>-99999</v>
      </c>
      <c r="I8837" s="77">
        <v>-21.460999999999999</v>
      </c>
      <c r="J8837" s="77" t="s">
        <v>75</v>
      </c>
      <c r="K8837" s="77">
        <v>52.64</v>
      </c>
      <c r="L8837" s="77">
        <v>3.7866666666666671</v>
      </c>
      <c r="M8837" s="77">
        <v>0.35211267605633451</v>
      </c>
      <c r="N8837" s="77">
        <v>3.8140714285714288</v>
      </c>
      <c r="O8837" s="77">
        <v>-0.36893458433995419</v>
      </c>
      <c r="P8837" s="77">
        <v>105951</v>
      </c>
      <c r="Q8837" s="77">
        <v>19053</v>
      </c>
      <c r="R8837" s="77">
        <v>5.56</v>
      </c>
      <c r="S8837" s="77">
        <v>44.707999999999998</v>
      </c>
      <c r="T8837" s="77">
        <v>7.5459999999999994</v>
      </c>
      <c r="U8837" s="77">
        <v>22.994</v>
      </c>
      <c r="V8837" s="77">
        <v>2.3825108507042252</v>
      </c>
      <c r="AC8837" s="77">
        <v>3.75</v>
      </c>
      <c r="AD8837" s="77">
        <v>3.5</v>
      </c>
      <c r="AH8837" s="77">
        <f>IF(AND(M8837&lt;Variables!$G$6,M8837&gt;Variables!$G$5),0,1)</f>
        <v>1</v>
      </c>
      <c r="AI8837" s="77">
        <f t="shared" si="278"/>
        <v>1</v>
      </c>
      <c r="AJ8837" s="77">
        <f>IF(I8837&gt;Variables!$G$7,0,1)</f>
        <v>1</v>
      </c>
      <c r="AK8837" s="77">
        <f>IF(F8837&gt;Variables!$G$8,0,1)</f>
        <v>0</v>
      </c>
      <c r="AL8837" s="77">
        <f>IF(G8837&gt;Variables!$G$9,0,1)</f>
        <v>1</v>
      </c>
      <c r="AM8837" s="77">
        <f>IF(AND(K8837&gt;Variables!$G$10,K8837&lt;Variables!$G$11),0,1)</f>
        <v>1</v>
      </c>
      <c r="AN8837" s="77">
        <f>IF(H8837&lt;Variables!$G$13,1,0)</f>
        <v>1</v>
      </c>
      <c r="AO8837" s="77">
        <f>IF(R8837&lt;Variables!$G$12,0,1)</f>
        <v>1</v>
      </c>
      <c r="AP8837" s="78">
        <f t="shared" si="279"/>
        <v>1</v>
      </c>
      <c r="AQ8837" s="77">
        <f>IF(V8837&lt;Variables!$G$15,1,0)</f>
        <v>1</v>
      </c>
      <c r="AR8837" s="77">
        <v>0</v>
      </c>
      <c r="AS8837" s="77">
        <v>0</v>
      </c>
      <c r="AT8837" s="77">
        <v>1</v>
      </c>
      <c r="AU8837" s="77">
        <v>0</v>
      </c>
      <c r="BA8837" s="77">
        <v>-2.25</v>
      </c>
    </row>
    <row r="8838" spans="3:53" x14ac:dyDescent="0.25">
      <c r="C8838" s="77" t="s">
        <v>889</v>
      </c>
      <c r="D8838" s="77" t="s">
        <v>749</v>
      </c>
      <c r="E8838" s="77">
        <v>3.56</v>
      </c>
      <c r="F8838" s="77">
        <v>11.84</v>
      </c>
      <c r="G8838" s="77">
        <v>10.97</v>
      </c>
      <c r="H8838" s="77">
        <v>-99999</v>
      </c>
      <c r="I8838" s="77">
        <v>-12.634</v>
      </c>
      <c r="J8838" s="77" t="s">
        <v>75</v>
      </c>
      <c r="K8838" s="77">
        <v>58.16</v>
      </c>
      <c r="L8838" s="77">
        <v>-99999</v>
      </c>
      <c r="M8838" s="77">
        <v>-99999</v>
      </c>
      <c r="N8838" s="77">
        <v>3.59</v>
      </c>
      <c r="O8838" s="77">
        <v>0</v>
      </c>
      <c r="P8838" s="77">
        <v>21399</v>
      </c>
      <c r="Q8838" s="77">
        <v>9400</v>
      </c>
      <c r="R8838" s="77">
        <v>2.2799999999999998</v>
      </c>
      <c r="S8838" s="77">
        <v>44.707999999999998</v>
      </c>
      <c r="T8838" s="77">
        <v>7.5459999999999994</v>
      </c>
      <c r="U8838" s="77">
        <v>22.994</v>
      </c>
      <c r="V8838" s="77">
        <v>-99999</v>
      </c>
      <c r="AC8838" s="77">
        <v>3.64</v>
      </c>
      <c r="AD8838" s="77">
        <v>3.53</v>
      </c>
      <c r="AH8838" s="77">
        <f>IF(AND(M8838&lt;Variables!$G$6,M8838&gt;Variables!$G$5),0,1)</f>
        <v>1</v>
      </c>
      <c r="AI8838" s="77">
        <f t="shared" si="278"/>
        <v>1</v>
      </c>
      <c r="AJ8838" s="77">
        <f>IF(I8838&gt;Variables!$G$7,0,1)</f>
        <v>1</v>
      </c>
      <c r="AK8838" s="77">
        <f>IF(F8838&gt;Variables!$G$8,0,1)</f>
        <v>0</v>
      </c>
      <c r="AL8838" s="77">
        <f>IF(G8838&gt;Variables!$G$9,0,1)</f>
        <v>0</v>
      </c>
      <c r="AM8838" s="77">
        <f>IF(AND(K8838&gt;Variables!$G$10,K8838&lt;Variables!$G$11),0,1)</f>
        <v>1</v>
      </c>
      <c r="AN8838" s="77">
        <f>IF(H8838&lt;Variables!$G$13,1,0)</f>
        <v>1</v>
      </c>
      <c r="AO8838" s="77">
        <f>IF(R8838&lt;Variables!$G$12,0,1)</f>
        <v>1</v>
      </c>
      <c r="AP8838" s="78">
        <f t="shared" si="279"/>
        <v>1</v>
      </c>
      <c r="AQ8838" s="77">
        <f>IF(V8838&lt;Variables!$G$15,1,0)</f>
        <v>1</v>
      </c>
      <c r="AR8838" s="77">
        <v>1</v>
      </c>
      <c r="AS8838" s="77">
        <v>0</v>
      </c>
      <c r="AT8838" s="77">
        <v>0</v>
      </c>
      <c r="AU8838" s="77">
        <v>0</v>
      </c>
      <c r="BA8838" s="77">
        <v>2</v>
      </c>
    </row>
    <row r="8839" spans="3:53" x14ac:dyDescent="0.25">
      <c r="C8839" s="77" t="s">
        <v>889</v>
      </c>
      <c r="D8839" s="77" t="s">
        <v>717</v>
      </c>
      <c r="E8839" s="77">
        <v>5.16</v>
      </c>
      <c r="F8839" s="77">
        <v>91.98</v>
      </c>
      <c r="G8839" s="77">
        <v>22.37</v>
      </c>
      <c r="H8839" s="77">
        <v>34.64</v>
      </c>
      <c r="I8839" s="77">
        <v>-8.6010000000000009</v>
      </c>
      <c r="J8839" s="77" t="s">
        <v>75</v>
      </c>
      <c r="K8839" s="77">
        <v>53.96</v>
      </c>
      <c r="L8839" s="77">
        <v>4.9928049999999997</v>
      </c>
      <c r="M8839" s="77">
        <v>1.960721478207146</v>
      </c>
      <c r="N8839" s="77">
        <v>5.0835219999999994</v>
      </c>
      <c r="O8839" s="77">
        <v>0.14120131672491179</v>
      </c>
      <c r="P8839" s="77">
        <v>85320000</v>
      </c>
      <c r="Q8839" s="77">
        <v>392060</v>
      </c>
      <c r="R8839" s="77">
        <v>217.62</v>
      </c>
      <c r="S8839" s="77">
        <v>44.707999999999998</v>
      </c>
      <c r="T8839" s="77">
        <v>7.5459999999999994</v>
      </c>
      <c r="U8839" s="77">
        <v>22.994</v>
      </c>
      <c r="V8839" s="77">
        <v>2.334623089595528</v>
      </c>
      <c r="AC8839" s="77">
        <v>8.1999999999999993</v>
      </c>
      <c r="AD8839" s="77">
        <v>5.0884999999999998</v>
      </c>
      <c r="AH8839" s="77">
        <f>IF(AND(M8839&lt;Variables!$G$6,M8839&gt;Variables!$G$5),0,1)</f>
        <v>1</v>
      </c>
      <c r="AI8839" s="77">
        <f t="shared" si="278"/>
        <v>1</v>
      </c>
      <c r="AJ8839" s="77">
        <f>IF(I8839&gt;Variables!$G$7,0,1)</f>
        <v>1</v>
      </c>
      <c r="AK8839" s="77">
        <f>IF(F8839&gt;Variables!$G$8,0,1)</f>
        <v>0</v>
      </c>
      <c r="AL8839" s="77">
        <f>IF(G8839&gt;Variables!$G$9,0,1)</f>
        <v>0</v>
      </c>
      <c r="AM8839" s="77">
        <f>IF(AND(K8839&gt;Variables!$G$10,K8839&lt;Variables!$G$11),0,1)</f>
        <v>1</v>
      </c>
      <c r="AN8839" s="77">
        <f>IF(H8839&lt;Variables!$G$13,1,0)</f>
        <v>1</v>
      </c>
      <c r="AO8839" s="77">
        <f>IF(R8839&lt;Variables!$G$12,0,1)</f>
        <v>1</v>
      </c>
      <c r="AP8839" s="78">
        <f t="shared" si="279"/>
        <v>1</v>
      </c>
      <c r="AQ8839" s="77">
        <f>IF(V8839&lt;Variables!$G$15,1,0)</f>
        <v>1</v>
      </c>
      <c r="AR8839" s="77">
        <v>1</v>
      </c>
      <c r="AS8839" s="77">
        <v>0</v>
      </c>
      <c r="AT8839" s="77">
        <v>0</v>
      </c>
      <c r="AU8839" s="77">
        <v>0</v>
      </c>
      <c r="BA8839" s="77">
        <v>2</v>
      </c>
    </row>
    <row r="8840" spans="3:53" x14ac:dyDescent="0.25">
      <c r="C8840" s="77" t="s">
        <v>889</v>
      </c>
      <c r="D8840" s="77" t="s">
        <v>718</v>
      </c>
      <c r="E8840" s="77">
        <v>24.74</v>
      </c>
      <c r="F8840" s="77">
        <v>97.14</v>
      </c>
      <c r="G8840" s="77">
        <v>22.97</v>
      </c>
      <c r="H8840" s="77">
        <v>1570</v>
      </c>
      <c r="I8840" s="77">
        <v>-7.2999999999999995E-2</v>
      </c>
      <c r="J8840" s="77" t="s">
        <v>74</v>
      </c>
      <c r="K8840" s="77">
        <v>48.72</v>
      </c>
      <c r="L8840" s="77">
        <v>24.886600000000001</v>
      </c>
      <c r="M8840" s="77">
        <v>-0.38816069692122951</v>
      </c>
      <c r="N8840" s="77">
        <v>24.874689795918371</v>
      </c>
      <c r="O8840" s="77">
        <v>-0.34046573691248649</v>
      </c>
      <c r="P8840" s="77">
        <v>47910000</v>
      </c>
      <c r="Q8840" s="77">
        <v>302659</v>
      </c>
      <c r="R8840" s="77">
        <v>158.30000000000001</v>
      </c>
      <c r="S8840" s="77">
        <v>44.707999999999998</v>
      </c>
      <c r="T8840" s="77">
        <v>7.5459999999999994</v>
      </c>
      <c r="U8840" s="77">
        <v>22.994</v>
      </c>
      <c r="V8840" s="77">
        <v>2.3623964877612851</v>
      </c>
      <c r="AC8840" s="77">
        <v>31.09</v>
      </c>
      <c r="AD8840" s="77">
        <v>23.81</v>
      </c>
      <c r="AH8840" s="77">
        <f>IF(AND(M8840&lt;Variables!$G$6,M8840&gt;Variables!$G$5),0,1)</f>
        <v>1</v>
      </c>
      <c r="AI8840" s="77">
        <f t="shared" si="278"/>
        <v>0</v>
      </c>
      <c r="AJ8840" s="77">
        <f>IF(I8840&gt;Variables!$G$7,0,1)</f>
        <v>1</v>
      </c>
      <c r="AK8840" s="77">
        <f>IF(F8840&gt;Variables!$G$8,0,1)</f>
        <v>0</v>
      </c>
      <c r="AL8840" s="77">
        <f>IF(G8840&gt;Variables!$G$9,0,1)</f>
        <v>0</v>
      </c>
      <c r="AM8840" s="77">
        <f>IF(AND(K8840&gt;Variables!$G$10,K8840&lt;Variables!$G$11),0,1)</f>
        <v>1</v>
      </c>
      <c r="AN8840" s="77">
        <f>IF(H8840&lt;Variables!$G$13,1,0)</f>
        <v>0</v>
      </c>
      <c r="AO8840" s="77">
        <f>IF(R8840&lt;Variables!$G$12,0,1)</f>
        <v>1</v>
      </c>
      <c r="AP8840" s="78">
        <f t="shared" si="279"/>
        <v>0</v>
      </c>
      <c r="AQ8840" s="77">
        <f>IF(V8840&lt;Variables!$G$15,1,0)</f>
        <v>1</v>
      </c>
      <c r="AR8840" s="77">
        <v>0</v>
      </c>
      <c r="AS8840" s="77">
        <v>0</v>
      </c>
      <c r="AT8840" s="77">
        <v>1</v>
      </c>
      <c r="AU8840" s="77">
        <v>0</v>
      </c>
      <c r="BA8840" s="77">
        <v>-2.25</v>
      </c>
    </row>
    <row r="8841" spans="3:53" x14ac:dyDescent="0.25">
      <c r="C8841" s="77" t="s">
        <v>889</v>
      </c>
      <c r="D8841" s="77" t="s">
        <v>728</v>
      </c>
      <c r="E8841" s="77">
        <v>43.86</v>
      </c>
      <c r="F8841" s="77">
        <v>13.7</v>
      </c>
      <c r="G8841" s="77">
        <v>13.26</v>
      </c>
      <c r="H8841" s="77">
        <v>67630</v>
      </c>
      <c r="I8841" s="77">
        <v>-24.902000000000001</v>
      </c>
      <c r="J8841" s="77" t="s">
        <v>74</v>
      </c>
      <c r="K8841" s="77">
        <v>51.65</v>
      </c>
      <c r="L8841" s="77">
        <v>43.64576000000001</v>
      </c>
      <c r="M8841" s="77">
        <v>9.7145747948682686E-3</v>
      </c>
      <c r="N8841" s="77">
        <v>43.467939999999999</v>
      </c>
      <c r="O8841" s="77">
        <v>0.4188374236276205</v>
      </c>
      <c r="P8841" s="77">
        <v>6759000</v>
      </c>
      <c r="Q8841" s="77">
        <v>4417000</v>
      </c>
      <c r="R8841" s="77">
        <v>1.53</v>
      </c>
      <c r="S8841" s="77">
        <v>44.707999999999998</v>
      </c>
      <c r="T8841" s="77">
        <v>7.5459999999999994</v>
      </c>
      <c r="U8841" s="77">
        <v>22.994</v>
      </c>
      <c r="V8841" s="77">
        <v>2.3837951291635209</v>
      </c>
      <c r="AC8841" s="77">
        <v>43.79</v>
      </c>
      <c r="AD8841" s="77">
        <v>41.58</v>
      </c>
      <c r="AH8841" s="77">
        <f>IF(AND(M8841&lt;Variables!$G$6,M8841&gt;Variables!$G$5),0,1)</f>
        <v>1</v>
      </c>
      <c r="AI8841" s="77">
        <f t="shared" si="278"/>
        <v>0</v>
      </c>
      <c r="AJ8841" s="77">
        <f>IF(I8841&gt;Variables!$G$7,0,1)</f>
        <v>1</v>
      </c>
      <c r="AK8841" s="77">
        <f>IF(F8841&gt;Variables!$G$8,0,1)</f>
        <v>0</v>
      </c>
      <c r="AL8841" s="77">
        <f>IF(G8841&gt;Variables!$G$9,0,1)</f>
        <v>0</v>
      </c>
      <c r="AM8841" s="77">
        <f>IF(AND(K8841&gt;Variables!$G$10,K8841&lt;Variables!$G$11),0,1)</f>
        <v>1</v>
      </c>
      <c r="AN8841" s="77">
        <f>IF(H8841&lt;Variables!$G$13,1,0)</f>
        <v>0</v>
      </c>
      <c r="AO8841" s="77">
        <f>IF(R8841&lt;Variables!$G$12,0,1)</f>
        <v>0</v>
      </c>
      <c r="AP8841" s="78">
        <f t="shared" si="279"/>
        <v>0</v>
      </c>
      <c r="AQ8841" s="77">
        <f>IF(V8841&lt;Variables!$G$15,1,0)</f>
        <v>1</v>
      </c>
      <c r="AR8841" s="77">
        <v>0</v>
      </c>
      <c r="AS8841" s="77">
        <v>0</v>
      </c>
      <c r="AT8841" s="77">
        <v>1</v>
      </c>
      <c r="AU8841" s="77">
        <v>0</v>
      </c>
      <c r="BA8841" s="77">
        <v>-2.25</v>
      </c>
    </row>
    <row r="8842" spans="3:53" x14ac:dyDescent="0.25">
      <c r="C8842" s="77" t="s">
        <v>889</v>
      </c>
      <c r="D8842" s="77" t="s">
        <v>703</v>
      </c>
      <c r="E8842" s="77">
        <v>3.46</v>
      </c>
      <c r="F8842" s="77">
        <v>9.3699999999999992</v>
      </c>
      <c r="G8842" s="77">
        <v>5.58</v>
      </c>
      <c r="H8842" s="77">
        <v>-99999</v>
      </c>
      <c r="I8842" s="77">
        <v>-12.055999999999999</v>
      </c>
      <c r="J8842" s="77" t="s">
        <v>75</v>
      </c>
      <c r="K8842" s="77">
        <v>66.790000000000006</v>
      </c>
      <c r="L8842" s="77">
        <v>3.5</v>
      </c>
      <c r="M8842" s="77">
        <v>0</v>
      </c>
      <c r="N8842" s="77">
        <v>3.5</v>
      </c>
      <c r="O8842" s="77">
        <v>0</v>
      </c>
      <c r="P8842" s="77">
        <v>38323</v>
      </c>
      <c r="Q8842" s="77">
        <v>15432</v>
      </c>
      <c r="R8842" s="77">
        <v>2.48</v>
      </c>
      <c r="S8842" s="77">
        <v>44.707999999999998</v>
      </c>
      <c r="T8842" s="77">
        <v>7.5459999999999994</v>
      </c>
      <c r="U8842" s="77">
        <v>22.994</v>
      </c>
      <c r="V8842" s="77">
        <v>2.5409443999999999</v>
      </c>
      <c r="AC8842" s="77">
        <v>3.49</v>
      </c>
      <c r="AD8842" s="77">
        <v>3.4</v>
      </c>
      <c r="AH8842" s="77">
        <f>IF(AND(M8842&lt;Variables!$G$6,M8842&gt;Variables!$G$5),0,1)</f>
        <v>1</v>
      </c>
      <c r="AI8842" s="77">
        <f t="shared" si="278"/>
        <v>1</v>
      </c>
      <c r="AJ8842" s="77">
        <f>IF(I8842&gt;Variables!$G$7,0,1)</f>
        <v>1</v>
      </c>
      <c r="AK8842" s="77">
        <f>IF(F8842&gt;Variables!$G$8,0,1)</f>
        <v>0</v>
      </c>
      <c r="AL8842" s="77">
        <f>IF(G8842&gt;Variables!$G$9,0,1)</f>
        <v>1</v>
      </c>
      <c r="AM8842" s="77">
        <f>IF(AND(K8842&gt;Variables!$G$10,K8842&lt;Variables!$G$11),0,1)</f>
        <v>0</v>
      </c>
      <c r="AN8842" s="77">
        <f>IF(H8842&lt;Variables!$G$13,1,0)</f>
        <v>1</v>
      </c>
      <c r="AO8842" s="77">
        <f>IF(R8842&lt;Variables!$G$12,0,1)</f>
        <v>1</v>
      </c>
      <c r="AP8842" s="78">
        <f t="shared" si="279"/>
        <v>1</v>
      </c>
      <c r="AQ8842" s="77">
        <f>IF(V8842&lt;Variables!$G$15,1,0)</f>
        <v>1</v>
      </c>
      <c r="AR8842" s="77">
        <v>0</v>
      </c>
      <c r="AS8842" s="77">
        <v>0</v>
      </c>
      <c r="AT8842" s="77">
        <v>0</v>
      </c>
      <c r="AU8842" s="77">
        <v>0</v>
      </c>
      <c r="BA8842" s="77">
        <v>0</v>
      </c>
    </row>
    <row r="8843" spans="3:53" x14ac:dyDescent="0.25">
      <c r="C8843" s="77" t="s">
        <v>889</v>
      </c>
      <c r="D8843" s="77" t="s">
        <v>745</v>
      </c>
      <c r="E8843" s="77">
        <v>1.85</v>
      </c>
      <c r="F8843" s="77">
        <v>29.72</v>
      </c>
      <c r="G8843" s="77">
        <v>19.48</v>
      </c>
      <c r="H8843" s="77">
        <v>65.010000000000005</v>
      </c>
      <c r="I8843" s="77">
        <v>-46.186999999999998</v>
      </c>
      <c r="J8843" s="77" t="s">
        <v>74</v>
      </c>
      <c r="K8843" s="77">
        <v>42.62</v>
      </c>
      <c r="L8843" s="77">
        <v>1.8565750000000001</v>
      </c>
      <c r="M8843" s="77">
        <v>-0.89277298250811343</v>
      </c>
      <c r="N8843" s="77">
        <v>1.861802</v>
      </c>
      <c r="O8843" s="77">
        <v>-1.171016037151098</v>
      </c>
      <c r="P8843" s="77">
        <v>5060000</v>
      </c>
      <c r="Q8843" s="77">
        <v>486440</v>
      </c>
      <c r="R8843" s="77">
        <v>10.4</v>
      </c>
      <c r="S8843" s="77">
        <v>44.707999999999998</v>
      </c>
      <c r="T8843" s="77">
        <v>7.5459999999999994</v>
      </c>
      <c r="U8843" s="77">
        <v>22.994</v>
      </c>
      <c r="V8843" s="77">
        <v>2.2947272341489029</v>
      </c>
      <c r="AC8843" s="77">
        <v>2.86</v>
      </c>
      <c r="AD8843" s="77">
        <v>1.84</v>
      </c>
      <c r="AH8843" s="77">
        <f>IF(AND(M8843&lt;Variables!$G$6,M8843&gt;Variables!$G$5),0,1)</f>
        <v>1</v>
      </c>
      <c r="AI8843" s="77">
        <f t="shared" si="278"/>
        <v>1</v>
      </c>
      <c r="AJ8843" s="77">
        <f>IF(I8843&gt;Variables!$G$7,0,1)</f>
        <v>1</v>
      </c>
      <c r="AK8843" s="77">
        <f>IF(F8843&gt;Variables!$G$8,0,1)</f>
        <v>0</v>
      </c>
      <c r="AL8843" s="77">
        <f>IF(G8843&gt;Variables!$G$9,0,1)</f>
        <v>0</v>
      </c>
      <c r="AM8843" s="77">
        <f>IF(AND(K8843&gt;Variables!$G$10,K8843&lt;Variables!$G$11),0,1)</f>
        <v>1</v>
      </c>
      <c r="AN8843" s="77">
        <f>IF(H8843&lt;Variables!$G$13,1,0)</f>
        <v>1</v>
      </c>
      <c r="AO8843" s="77">
        <f>IF(R8843&lt;Variables!$G$12,0,1)</f>
        <v>1</v>
      </c>
      <c r="AP8843" s="78">
        <f t="shared" si="279"/>
        <v>0</v>
      </c>
      <c r="AQ8843" s="77">
        <f>IF(V8843&lt;Variables!$G$15,1,0)</f>
        <v>1</v>
      </c>
      <c r="AR8843" s="77">
        <v>1</v>
      </c>
      <c r="AS8843" s="77">
        <v>0</v>
      </c>
      <c r="AT8843" s="77">
        <v>0</v>
      </c>
      <c r="AU8843" s="77">
        <v>0</v>
      </c>
      <c r="BA8843" s="77">
        <v>2</v>
      </c>
    </row>
    <row r="8844" spans="3:53" x14ac:dyDescent="0.25">
      <c r="C8844" s="77" t="s">
        <v>889</v>
      </c>
      <c r="D8844" s="77" t="s">
        <v>890</v>
      </c>
      <c r="E8844" s="77">
        <v>1.4</v>
      </c>
      <c r="F8844" s="77">
        <v>31.48</v>
      </c>
      <c r="G8844" s="77">
        <v>32.700000000000003</v>
      </c>
      <c r="H8844" s="77">
        <v>71.239999999999995</v>
      </c>
      <c r="I8844" s="77">
        <v>-11.715999999999999</v>
      </c>
      <c r="J8844" s="77" t="s">
        <v>74</v>
      </c>
      <c r="K8844" s="77">
        <v>62.16</v>
      </c>
      <c r="L8844" s="77">
        <v>1.3900300000000001</v>
      </c>
      <c r="M8844" s="77">
        <v>2.1488744847233558</v>
      </c>
      <c r="N8844" s="77">
        <v>1.346684</v>
      </c>
      <c r="O8844" s="77">
        <v>5.4367617050473571</v>
      </c>
      <c r="P8844" s="77">
        <v>4640000</v>
      </c>
      <c r="Q8844" s="77">
        <v>385830</v>
      </c>
      <c r="R8844" s="77">
        <v>12.03</v>
      </c>
      <c r="S8844" s="77">
        <v>44.707999999999998</v>
      </c>
      <c r="T8844" s="77">
        <v>7.5459999999999994</v>
      </c>
      <c r="U8844" s="77">
        <v>22.994</v>
      </c>
      <c r="V8844" s="77">
        <v>2.3616425173327191</v>
      </c>
      <c r="AC8844" s="77">
        <v>1.64</v>
      </c>
      <c r="AD8844" s="77">
        <v>1.28</v>
      </c>
      <c r="AH8844" s="77">
        <f>IF(AND(M8844&lt;Variables!$G$6,M8844&gt;Variables!$G$5),0,1)</f>
        <v>1</v>
      </c>
      <c r="AI8844" s="77">
        <f t="shared" si="278"/>
        <v>0</v>
      </c>
      <c r="AJ8844" s="77">
        <f>IF(I8844&gt;Variables!$G$7,0,1)</f>
        <v>1</v>
      </c>
      <c r="AK8844" s="77">
        <f>IF(F8844&gt;Variables!$G$8,0,1)</f>
        <v>0</v>
      </c>
      <c r="AL8844" s="77">
        <f>IF(G8844&gt;Variables!$G$9,0,1)</f>
        <v>0</v>
      </c>
      <c r="AM8844" s="77">
        <f>IF(AND(K8844&gt;Variables!$G$10,K8844&lt;Variables!$G$11),0,1)</f>
        <v>0</v>
      </c>
      <c r="AN8844" s="77">
        <f>IF(H8844&lt;Variables!$G$13,1,0)</f>
        <v>1</v>
      </c>
      <c r="AO8844" s="77">
        <f>IF(R8844&lt;Variables!$G$12,0,1)</f>
        <v>1</v>
      </c>
      <c r="AP8844" s="78">
        <f t="shared" si="279"/>
        <v>0</v>
      </c>
      <c r="AQ8844" s="77">
        <f>IF(V8844&lt;Variables!$G$15,1,0)</f>
        <v>1</v>
      </c>
      <c r="AR8844" s="77">
        <v>0</v>
      </c>
      <c r="AS8844" s="77">
        <v>0</v>
      </c>
      <c r="AT8844" s="77">
        <v>1</v>
      </c>
      <c r="AU8844" s="77">
        <v>0</v>
      </c>
      <c r="BA8844" s="77">
        <v>-2.25</v>
      </c>
    </row>
    <row r="8845" spans="3:53" x14ac:dyDescent="0.25">
      <c r="C8845" s="77" t="s">
        <v>889</v>
      </c>
      <c r="D8845" s="77" t="s">
        <v>719</v>
      </c>
      <c r="E8845" s="77">
        <v>2.1</v>
      </c>
      <c r="F8845" s="77">
        <v>41.42</v>
      </c>
      <c r="G8845" s="77">
        <v>-5.86</v>
      </c>
      <c r="H8845" s="77">
        <v>82.6</v>
      </c>
      <c r="I8845" s="77">
        <v>-57.375999999999998</v>
      </c>
      <c r="J8845" s="77" t="s">
        <v>74</v>
      </c>
      <c r="K8845" s="77">
        <v>55.36</v>
      </c>
      <c r="L8845" s="77">
        <v>2.0619299999999998</v>
      </c>
      <c r="M8845" s="77">
        <v>1.36134592347946</v>
      </c>
      <c r="N8845" s="77">
        <v>2.0782020000000001</v>
      </c>
      <c r="O8845" s="77">
        <v>0.56770227340748169</v>
      </c>
      <c r="P8845" s="77">
        <v>224120000</v>
      </c>
      <c r="Q8845" s="77">
        <v>4600000</v>
      </c>
      <c r="R8845" s="77">
        <v>48.72</v>
      </c>
      <c r="S8845" s="77">
        <v>44.707999999999998</v>
      </c>
      <c r="T8845" s="77">
        <v>7.5459999999999994</v>
      </c>
      <c r="U8845" s="77">
        <v>22.994</v>
      </c>
      <c r="V8845" s="77">
        <v>2.3660614067247669</v>
      </c>
      <c r="AC8845" s="77">
        <v>2.37</v>
      </c>
      <c r="AD8845" s="77">
        <v>1.88</v>
      </c>
      <c r="AH8845" s="77">
        <f>IF(AND(M8845&lt;Variables!$G$6,M8845&gt;Variables!$G$5),0,1)</f>
        <v>1</v>
      </c>
      <c r="AI8845" s="77">
        <f t="shared" si="278"/>
        <v>1</v>
      </c>
      <c r="AJ8845" s="77">
        <f>IF(I8845&gt;Variables!$G$7,0,1)</f>
        <v>1</v>
      </c>
      <c r="AK8845" s="77">
        <f>IF(F8845&gt;Variables!$G$8,0,1)</f>
        <v>0</v>
      </c>
      <c r="AL8845" s="77">
        <f>IF(G8845&gt;Variables!$G$9,0,1)</f>
        <v>1</v>
      </c>
      <c r="AM8845" s="77">
        <f>IF(AND(K8845&gt;Variables!$G$10,K8845&lt;Variables!$G$11),0,1)</f>
        <v>1</v>
      </c>
      <c r="AN8845" s="77">
        <f>IF(H8845&lt;Variables!$G$13,1,0)</f>
        <v>1</v>
      </c>
      <c r="AO8845" s="77">
        <f>IF(R8845&lt;Variables!$G$12,0,1)</f>
        <v>1</v>
      </c>
      <c r="AP8845" s="78">
        <f t="shared" si="279"/>
        <v>0</v>
      </c>
      <c r="AQ8845" s="77">
        <f>IF(V8845&lt;Variables!$G$15,1,0)</f>
        <v>1</v>
      </c>
      <c r="AR8845" s="77">
        <v>1</v>
      </c>
      <c r="AS8845" s="77">
        <v>0</v>
      </c>
      <c r="AT8845" s="77">
        <v>0</v>
      </c>
      <c r="AU8845" s="77">
        <v>0</v>
      </c>
      <c r="BA8845" s="77">
        <v>2</v>
      </c>
    </row>
    <row r="8846" spans="3:53" x14ac:dyDescent="0.25">
      <c r="C8846" s="77" t="s">
        <v>889</v>
      </c>
      <c r="D8846" s="77" t="s">
        <v>720</v>
      </c>
      <c r="E8846" s="77">
        <v>54.13</v>
      </c>
      <c r="F8846" s="77">
        <v>10.1</v>
      </c>
      <c r="G8846" s="77">
        <v>9.4700000000000006</v>
      </c>
      <c r="H8846" s="77">
        <v>2050</v>
      </c>
      <c r="I8846" s="77">
        <v>12.156000000000001</v>
      </c>
      <c r="J8846" s="77" t="s">
        <v>74</v>
      </c>
      <c r="K8846" s="77">
        <v>39.979999999999997</v>
      </c>
      <c r="L8846" s="77">
        <v>54.125263157894743</v>
      </c>
      <c r="M8846" s="77">
        <v>-0.40695073805403592</v>
      </c>
      <c r="N8846" s="77">
        <v>54.10633265306123</v>
      </c>
      <c r="O8846" s="77">
        <v>-0.37210552478617848</v>
      </c>
      <c r="P8846" s="77">
        <v>717867</v>
      </c>
      <c r="Q8846" s="77">
        <v>320570</v>
      </c>
      <c r="R8846" s="77">
        <v>2.2400000000000002</v>
      </c>
      <c r="S8846" s="77">
        <v>44.707999999999998</v>
      </c>
      <c r="T8846" s="77">
        <v>7.5459999999999994</v>
      </c>
      <c r="U8846" s="77">
        <v>22.994</v>
      </c>
      <c r="V8846" s="77">
        <v>2.2619972763997742</v>
      </c>
      <c r="AC8846" s="77">
        <v>54.19</v>
      </c>
      <c r="AD8846" s="77">
        <v>52.91</v>
      </c>
      <c r="AH8846" s="77">
        <f>IF(AND(M8846&lt;Variables!$G$6,M8846&gt;Variables!$G$5),0,1)</f>
        <v>1</v>
      </c>
      <c r="AI8846" s="77">
        <f t="shared" si="278"/>
        <v>0</v>
      </c>
      <c r="AJ8846" s="77">
        <f>IF(I8846&gt;Variables!$G$7,0,1)</f>
        <v>1</v>
      </c>
      <c r="AK8846" s="77">
        <f>IF(F8846&gt;Variables!$G$8,0,1)</f>
        <v>0</v>
      </c>
      <c r="AL8846" s="77">
        <f>IF(G8846&gt;Variables!$G$9,0,1)</f>
        <v>1</v>
      </c>
      <c r="AM8846" s="77">
        <f>IF(AND(K8846&gt;Variables!$G$10,K8846&lt;Variables!$G$11),0,1)</f>
        <v>1</v>
      </c>
      <c r="AN8846" s="77">
        <f>IF(H8846&lt;Variables!$G$13,1,0)</f>
        <v>0</v>
      </c>
      <c r="AO8846" s="77">
        <f>IF(R8846&lt;Variables!$G$12,0,1)</f>
        <v>1</v>
      </c>
      <c r="AP8846" s="78">
        <f t="shared" si="279"/>
        <v>0</v>
      </c>
      <c r="AQ8846" s="77">
        <f>IF(V8846&lt;Variables!$G$15,1,0)</f>
        <v>1</v>
      </c>
      <c r="AR8846" s="77">
        <v>0</v>
      </c>
      <c r="AS8846" s="77">
        <v>0</v>
      </c>
      <c r="AT8846" s="77">
        <v>0</v>
      </c>
      <c r="AU8846" s="77">
        <v>1</v>
      </c>
      <c r="BA8846" s="77">
        <v>-1.1000000000000001</v>
      </c>
    </row>
    <row r="8847" spans="3:53" x14ac:dyDescent="0.25">
      <c r="C8847" s="77" t="s">
        <v>889</v>
      </c>
      <c r="D8847" s="77" t="s">
        <v>436</v>
      </c>
      <c r="E8847" s="77">
        <v>7.1</v>
      </c>
      <c r="F8847" s="77">
        <v>20.03</v>
      </c>
      <c r="G8847" s="77">
        <v>-7.61</v>
      </c>
      <c r="H8847" s="77">
        <v>60.08</v>
      </c>
      <c r="I8847" s="77">
        <v>6.5739999999999998</v>
      </c>
      <c r="J8847" s="77" t="s">
        <v>75</v>
      </c>
      <c r="K8847" s="77">
        <v>34.39</v>
      </c>
      <c r="L8847" s="77">
        <v>7.1773849999999992</v>
      </c>
      <c r="M8847" s="77">
        <v>-1.914137251937847</v>
      </c>
      <c r="N8847" s="77">
        <v>7.3968280000000002</v>
      </c>
      <c r="O8847" s="77">
        <v>-4.8240678301563884</v>
      </c>
      <c r="P8847" s="77">
        <v>51480000</v>
      </c>
      <c r="Q8847" s="77">
        <v>3180000</v>
      </c>
      <c r="R8847" s="77">
        <v>16.190000000000001</v>
      </c>
      <c r="S8847" s="77">
        <v>44.707999999999998</v>
      </c>
      <c r="T8847" s="77">
        <v>7.5459999999999994</v>
      </c>
      <c r="U8847" s="77">
        <v>22.994</v>
      </c>
      <c r="V8847" s="77">
        <v>2.168755445482442</v>
      </c>
      <c r="AC8847" s="77">
        <v>8.0641999999999996</v>
      </c>
      <c r="AD8847" s="77">
        <v>6.75</v>
      </c>
      <c r="AH8847" s="77">
        <f>IF(AND(M8847&lt;Variables!$G$6,M8847&gt;Variables!$G$5),0,1)</f>
        <v>0</v>
      </c>
      <c r="AI8847" s="77">
        <f t="shared" si="278"/>
        <v>1</v>
      </c>
      <c r="AJ8847" s="77">
        <f>IF(I8847&gt;Variables!$G$7,0,1)</f>
        <v>1</v>
      </c>
      <c r="AK8847" s="77">
        <f>IF(F8847&gt;Variables!$G$8,0,1)</f>
        <v>0</v>
      </c>
      <c r="AL8847" s="77">
        <f>IF(G8847&gt;Variables!$G$9,0,1)</f>
        <v>1</v>
      </c>
      <c r="AM8847" s="77">
        <f>IF(AND(K8847&gt;Variables!$G$10,K8847&lt;Variables!$G$11),0,1)</f>
        <v>1</v>
      </c>
      <c r="AN8847" s="77">
        <f>IF(H8847&lt;Variables!$G$13,1,0)</f>
        <v>1</v>
      </c>
      <c r="AO8847" s="77">
        <f>IF(R8847&lt;Variables!$G$12,0,1)</f>
        <v>1</v>
      </c>
      <c r="AP8847" s="78">
        <f t="shared" si="279"/>
        <v>1</v>
      </c>
      <c r="AQ8847" s="77">
        <f>IF(V8847&lt;Variables!$G$15,1,0)</f>
        <v>1</v>
      </c>
      <c r="AR8847" s="77">
        <v>1</v>
      </c>
      <c r="AS8847" s="77">
        <v>0</v>
      </c>
      <c r="AT8847" s="77">
        <v>0</v>
      </c>
      <c r="AU8847" s="77">
        <v>0</v>
      </c>
      <c r="BA8847" s="77">
        <v>2</v>
      </c>
    </row>
    <row r="8848" spans="3:53" x14ac:dyDescent="0.25">
      <c r="C8848" s="77" t="s">
        <v>889</v>
      </c>
      <c r="D8848" s="77" t="s">
        <v>177</v>
      </c>
      <c r="E8848" s="77">
        <v>70.09</v>
      </c>
      <c r="F8848" s="77">
        <v>6.34</v>
      </c>
      <c r="G8848" s="77">
        <v>8.17</v>
      </c>
      <c r="H8848" s="77">
        <v>13100</v>
      </c>
      <c r="I8848" s="77">
        <v>506.10700000000003</v>
      </c>
      <c r="J8848" s="77" t="s">
        <v>75</v>
      </c>
      <c r="K8848" s="77">
        <v>48.42</v>
      </c>
      <c r="L8848" s="77">
        <v>69.451820000000012</v>
      </c>
      <c r="M8848" s="77">
        <v>0.24215348136304049</v>
      </c>
      <c r="N8848" s="77">
        <v>70.358106000000006</v>
      </c>
      <c r="O8848" s="77">
        <v>-1.049070308970514</v>
      </c>
      <c r="P8848" s="77">
        <v>1399000</v>
      </c>
      <c r="Q8848" s="77">
        <v>1777000</v>
      </c>
      <c r="R8848" s="77">
        <v>0.79</v>
      </c>
      <c r="S8848" s="77">
        <v>44.707999999999998</v>
      </c>
      <c r="T8848" s="77">
        <v>7.5459999999999994</v>
      </c>
      <c r="U8848" s="77">
        <v>22.994</v>
      </c>
      <c r="V8848" s="77">
        <v>2.3454401655061599</v>
      </c>
      <c r="AC8848" s="77">
        <v>74.25</v>
      </c>
      <c r="AD8848" s="77">
        <v>69.38</v>
      </c>
      <c r="AH8848" s="77">
        <f>IF(AND(M8848&lt;Variables!$G$6,M8848&gt;Variables!$G$5),0,1)</f>
        <v>1</v>
      </c>
      <c r="AI8848" s="77">
        <f t="shared" si="278"/>
        <v>1</v>
      </c>
      <c r="AJ8848" s="77">
        <f>IF(I8848&gt;Variables!$G$7,0,1)</f>
        <v>0</v>
      </c>
      <c r="AK8848" s="77">
        <f>IF(F8848&gt;Variables!$G$8,0,1)</f>
        <v>1</v>
      </c>
      <c r="AL8848" s="77">
        <f>IF(G8848&gt;Variables!$G$9,0,1)</f>
        <v>1</v>
      </c>
      <c r="AM8848" s="77">
        <f>IF(AND(K8848&gt;Variables!$G$10,K8848&lt;Variables!$G$11),0,1)</f>
        <v>1</v>
      </c>
      <c r="AN8848" s="77">
        <f>IF(H8848&lt;Variables!$G$13,1,0)</f>
        <v>0</v>
      </c>
      <c r="AO8848" s="77">
        <f>IF(R8848&lt;Variables!$G$12,0,1)</f>
        <v>0</v>
      </c>
      <c r="AP8848" s="78">
        <f t="shared" si="279"/>
        <v>1</v>
      </c>
      <c r="AQ8848" s="77">
        <f>IF(V8848&lt;Variables!$G$15,1,0)</f>
        <v>1</v>
      </c>
      <c r="AR8848" s="77">
        <v>1</v>
      </c>
      <c r="AS8848" s="77">
        <v>0</v>
      </c>
      <c r="AT8848" s="77">
        <v>0</v>
      </c>
      <c r="AU8848" s="77">
        <v>0</v>
      </c>
      <c r="BA8848" s="77">
        <v>2</v>
      </c>
    </row>
    <row r="8849" spans="3:53" x14ac:dyDescent="0.25">
      <c r="C8849" s="77" t="s">
        <v>889</v>
      </c>
      <c r="D8849" s="77" t="s">
        <v>137</v>
      </c>
      <c r="E8849" s="77">
        <v>135.54</v>
      </c>
      <c r="F8849" s="77">
        <v>6.83</v>
      </c>
      <c r="G8849" s="77">
        <v>4.9800000000000004</v>
      </c>
      <c r="H8849" s="77">
        <v>6180</v>
      </c>
      <c r="I8849" s="77">
        <v>-11.170999999999999</v>
      </c>
      <c r="J8849" s="77" t="s">
        <v>75</v>
      </c>
      <c r="K8849" s="77">
        <v>58.59</v>
      </c>
      <c r="L8849" s="77">
        <v>134.52086249999999</v>
      </c>
      <c r="M8849" s="77">
        <v>0.38591597641592529</v>
      </c>
      <c r="N8849" s="77">
        <v>135.11285476190471</v>
      </c>
      <c r="O8849" s="77">
        <v>-5.3921414089824912E-2</v>
      </c>
      <c r="P8849" s="77">
        <v>247257</v>
      </c>
      <c r="Q8849" s="77">
        <v>710548</v>
      </c>
      <c r="R8849" s="77">
        <v>0.35</v>
      </c>
      <c r="S8849" s="77">
        <v>44.707999999999998</v>
      </c>
      <c r="T8849" s="77">
        <v>7.5459999999999994</v>
      </c>
      <c r="U8849" s="77">
        <v>22.994</v>
      </c>
      <c r="V8849" s="77">
        <v>2.4363848119435381</v>
      </c>
      <c r="AC8849" s="77">
        <v>136.58359999999999</v>
      </c>
      <c r="AD8849" s="77">
        <v>134.26</v>
      </c>
      <c r="AH8849" s="77">
        <f>IF(AND(M8849&lt;Variables!$G$6,M8849&gt;Variables!$G$5),0,1)</f>
        <v>1</v>
      </c>
      <c r="AI8849" s="77">
        <f t="shared" si="278"/>
        <v>1</v>
      </c>
      <c r="AJ8849" s="77">
        <f>IF(I8849&gt;Variables!$G$7,0,1)</f>
        <v>1</v>
      </c>
      <c r="AK8849" s="77">
        <f>IF(F8849&gt;Variables!$G$8,0,1)</f>
        <v>1</v>
      </c>
      <c r="AL8849" s="77">
        <f>IF(G8849&gt;Variables!$G$9,0,1)</f>
        <v>1</v>
      </c>
      <c r="AM8849" s="77">
        <f>IF(AND(K8849&gt;Variables!$G$10,K8849&lt;Variables!$G$11),0,1)</f>
        <v>1</v>
      </c>
      <c r="AN8849" s="77">
        <f>IF(H8849&lt;Variables!$G$13,1,0)</f>
        <v>0</v>
      </c>
      <c r="AO8849" s="77">
        <f>IF(R8849&lt;Variables!$G$12,0,1)</f>
        <v>0</v>
      </c>
      <c r="AP8849" s="78">
        <f t="shared" si="279"/>
        <v>1</v>
      </c>
      <c r="AQ8849" s="77">
        <f>IF(V8849&lt;Variables!$G$15,1,0)</f>
        <v>1</v>
      </c>
      <c r="AR8849" s="77">
        <v>0</v>
      </c>
      <c r="AS8849" s="77">
        <v>1</v>
      </c>
      <c r="AT8849" s="77">
        <v>0</v>
      </c>
      <c r="AU8849" s="77">
        <v>0</v>
      </c>
      <c r="BA8849" s="77">
        <v>0.75</v>
      </c>
    </row>
    <row r="8850" spans="3:53" x14ac:dyDescent="0.25">
      <c r="C8850" s="77" t="s">
        <v>889</v>
      </c>
      <c r="D8850" s="77" t="s">
        <v>123</v>
      </c>
      <c r="E8850" s="77">
        <v>13.96</v>
      </c>
      <c r="F8850" s="77">
        <v>8.1999999999999993</v>
      </c>
      <c r="G8850" s="77">
        <v>9.24</v>
      </c>
      <c r="H8850" s="77">
        <v>5550</v>
      </c>
      <c r="I8850" s="77">
        <v>349.18200000000002</v>
      </c>
      <c r="J8850" s="77" t="s">
        <v>75</v>
      </c>
      <c r="K8850" s="77">
        <v>47.2</v>
      </c>
      <c r="L8850" s="77">
        <v>13.921635</v>
      </c>
      <c r="M8850" s="77">
        <v>-0.26315156229852782</v>
      </c>
      <c r="N8850" s="77">
        <v>13.937312</v>
      </c>
      <c r="O8850" s="77">
        <v>-0.37533779827847968</v>
      </c>
      <c r="P8850" s="77">
        <v>46224000</v>
      </c>
      <c r="Q8850" s="77">
        <v>56006000</v>
      </c>
      <c r="R8850" s="77">
        <v>0.83</v>
      </c>
      <c r="S8850" s="77">
        <v>44.707999999999998</v>
      </c>
      <c r="T8850" s="77">
        <v>7.5459999999999994</v>
      </c>
      <c r="U8850" s="77">
        <v>22.994</v>
      </c>
      <c r="V8850" s="77">
        <v>2.3427059918263908</v>
      </c>
      <c r="AC8850" s="77">
        <v>14.08</v>
      </c>
      <c r="AD8850" s="77">
        <v>13</v>
      </c>
      <c r="AH8850" s="77">
        <f>IF(AND(M8850&lt;Variables!$G$6,M8850&gt;Variables!$G$5),0,1)</f>
        <v>1</v>
      </c>
      <c r="AI8850" s="77">
        <f t="shared" si="278"/>
        <v>1</v>
      </c>
      <c r="AJ8850" s="77">
        <f>IF(I8850&gt;Variables!$G$7,0,1)</f>
        <v>0</v>
      </c>
      <c r="AK8850" s="77">
        <f>IF(F8850&gt;Variables!$G$8,0,1)</f>
        <v>1</v>
      </c>
      <c r="AL8850" s="77">
        <f>IF(G8850&gt;Variables!$G$9,0,1)</f>
        <v>1</v>
      </c>
      <c r="AM8850" s="77">
        <f>IF(AND(K8850&gt;Variables!$G$10,K8850&lt;Variables!$G$11),0,1)</f>
        <v>1</v>
      </c>
      <c r="AN8850" s="77">
        <f>IF(H8850&lt;Variables!$G$13,1,0)</f>
        <v>0</v>
      </c>
      <c r="AO8850" s="77">
        <f>IF(R8850&lt;Variables!$G$12,0,1)</f>
        <v>0</v>
      </c>
      <c r="AP8850" s="78">
        <f t="shared" si="279"/>
        <v>1</v>
      </c>
      <c r="AQ8850" s="77">
        <f>IF(V8850&lt;Variables!$G$15,1,0)</f>
        <v>1</v>
      </c>
      <c r="AR8850" s="77">
        <v>0</v>
      </c>
      <c r="AS8850" s="77">
        <v>0</v>
      </c>
      <c r="AT8850" s="77">
        <v>0</v>
      </c>
      <c r="AU8850" s="77">
        <v>1</v>
      </c>
      <c r="BA8850" s="77">
        <v>-0.51</v>
      </c>
    </row>
    <row r="8851" spans="3:53" x14ac:dyDescent="0.25">
      <c r="C8851" s="77" t="s">
        <v>889</v>
      </c>
      <c r="D8851" s="77" t="s">
        <v>589</v>
      </c>
      <c r="E8851" s="77">
        <v>5.55</v>
      </c>
      <c r="F8851" s="77">
        <v>36.03</v>
      </c>
      <c r="G8851" s="77">
        <v>39.85</v>
      </c>
      <c r="H8851" s="77">
        <v>92.42</v>
      </c>
      <c r="I8851" s="77">
        <v>-8.5</v>
      </c>
      <c r="J8851" s="77" t="s">
        <v>75</v>
      </c>
      <c r="K8851" s="77">
        <v>55.92</v>
      </c>
      <c r="L8851" s="77">
        <v>5.4417000000000009</v>
      </c>
      <c r="M8851" s="77">
        <v>1.2551224801072991</v>
      </c>
      <c r="N8851" s="77">
        <v>5.3029740000000007</v>
      </c>
      <c r="O8851" s="77">
        <v>3.9039603060471162</v>
      </c>
      <c r="P8851" s="77">
        <v>14700000</v>
      </c>
      <c r="Q8851" s="77">
        <v>792360</v>
      </c>
      <c r="R8851" s="77">
        <v>18.55</v>
      </c>
      <c r="S8851" s="77">
        <v>44.707999999999998</v>
      </c>
      <c r="T8851" s="77">
        <v>7.5459999999999994</v>
      </c>
      <c r="U8851" s="77">
        <v>22.994</v>
      </c>
      <c r="V8851" s="77">
        <v>2.3742392366797151</v>
      </c>
      <c r="AC8851" s="77">
        <v>6.0998999999999999</v>
      </c>
      <c r="AD8851" s="77">
        <v>4.8099999999999996</v>
      </c>
      <c r="AH8851" s="77">
        <f>IF(AND(M8851&lt;Variables!$G$6,M8851&gt;Variables!$G$5),0,1)</f>
        <v>1</v>
      </c>
      <c r="AI8851" s="77">
        <f t="shared" si="278"/>
        <v>0</v>
      </c>
      <c r="AJ8851" s="77">
        <f>IF(I8851&gt;Variables!$G$7,0,1)</f>
        <v>1</v>
      </c>
      <c r="AK8851" s="77">
        <f>IF(F8851&gt;Variables!$G$8,0,1)</f>
        <v>0</v>
      </c>
      <c r="AL8851" s="77">
        <f>IF(G8851&gt;Variables!$G$9,0,1)</f>
        <v>0</v>
      </c>
      <c r="AM8851" s="77">
        <f>IF(AND(K8851&gt;Variables!$G$10,K8851&lt;Variables!$G$11),0,1)</f>
        <v>1</v>
      </c>
      <c r="AN8851" s="77">
        <f>IF(H8851&lt;Variables!$G$13,1,0)</f>
        <v>1</v>
      </c>
      <c r="AO8851" s="77">
        <f>IF(R8851&lt;Variables!$G$12,0,1)</f>
        <v>1</v>
      </c>
      <c r="AP8851" s="78">
        <f t="shared" si="279"/>
        <v>1</v>
      </c>
      <c r="AQ8851" s="77">
        <f>IF(V8851&lt;Variables!$G$15,1,0)</f>
        <v>1</v>
      </c>
      <c r="AR8851" s="77">
        <v>0</v>
      </c>
      <c r="AS8851" s="77">
        <v>0</v>
      </c>
      <c r="AT8851" s="77">
        <v>1</v>
      </c>
      <c r="AU8851" s="77">
        <v>0</v>
      </c>
      <c r="BA8851" s="77">
        <v>-2.25</v>
      </c>
    </row>
    <row r="8852" spans="3:53" x14ac:dyDescent="0.25">
      <c r="C8852" s="77" t="s">
        <v>889</v>
      </c>
      <c r="D8852" s="77" t="s">
        <v>705</v>
      </c>
      <c r="E8852" s="77">
        <v>678.64</v>
      </c>
      <c r="F8852" s="77">
        <v>8.3699999999999992</v>
      </c>
      <c r="G8852" s="77">
        <v>4.0599999999999996</v>
      </c>
      <c r="H8852" s="77">
        <v>6440</v>
      </c>
      <c r="I8852" s="77">
        <v>-23.43</v>
      </c>
      <c r="J8852" s="77" t="s">
        <v>74</v>
      </c>
      <c r="K8852" s="77">
        <v>53.43</v>
      </c>
      <c r="L8852" s="77">
        <v>675.81526842105279</v>
      </c>
      <c r="M8852" s="77">
        <v>8.4302856944664217E-2</v>
      </c>
      <c r="N8852" s="77">
        <v>674.45142653061237</v>
      </c>
      <c r="O8852" s="77">
        <v>0.28668832080820911</v>
      </c>
      <c r="P8852" s="77">
        <v>1028000</v>
      </c>
      <c r="Q8852" s="77">
        <v>763734</v>
      </c>
      <c r="R8852" s="77">
        <v>1.35</v>
      </c>
      <c r="S8852" s="77">
        <v>44.707999999999998</v>
      </c>
      <c r="T8852" s="77">
        <v>7.5459999999999994</v>
      </c>
      <c r="U8852" s="77">
        <v>22.994</v>
      </c>
      <c r="V8852" s="77">
        <v>2.3995078351070021</v>
      </c>
      <c r="AC8852" s="77">
        <v>678</v>
      </c>
      <c r="AD8852" s="77">
        <v>650.67049999999995</v>
      </c>
      <c r="AH8852" s="77">
        <f>IF(AND(M8852&lt;Variables!$G$6,M8852&gt;Variables!$G$5),0,1)</f>
        <v>1</v>
      </c>
      <c r="AI8852" s="77">
        <f t="shared" si="278"/>
        <v>0</v>
      </c>
      <c r="AJ8852" s="77">
        <f>IF(I8852&gt;Variables!$G$7,0,1)</f>
        <v>1</v>
      </c>
      <c r="AK8852" s="77">
        <f>IF(F8852&gt;Variables!$G$8,0,1)</f>
        <v>1</v>
      </c>
      <c r="AL8852" s="77">
        <f>IF(G8852&gt;Variables!$G$9,0,1)</f>
        <v>1</v>
      </c>
      <c r="AM8852" s="77">
        <f>IF(AND(K8852&gt;Variables!$G$10,K8852&lt;Variables!$G$11),0,1)</f>
        <v>1</v>
      </c>
      <c r="AN8852" s="77">
        <f>IF(H8852&lt;Variables!$G$13,1,0)</f>
        <v>0</v>
      </c>
      <c r="AO8852" s="77">
        <f>IF(R8852&lt;Variables!$G$12,0,1)</f>
        <v>0</v>
      </c>
      <c r="AP8852" s="78">
        <f t="shared" si="279"/>
        <v>0</v>
      </c>
      <c r="AQ8852" s="77">
        <f>IF(V8852&lt;Variables!$G$15,1,0)</f>
        <v>1</v>
      </c>
      <c r="AR8852" s="77">
        <v>0</v>
      </c>
      <c r="AS8852" s="77">
        <v>0</v>
      </c>
      <c r="AT8852" s="77">
        <v>0</v>
      </c>
      <c r="AU8852" s="77">
        <v>1</v>
      </c>
      <c r="BA8852" s="77">
        <v>-0.92</v>
      </c>
    </row>
    <row r="8853" spans="3:53" x14ac:dyDescent="0.25">
      <c r="C8853" s="77" t="s">
        <v>889</v>
      </c>
      <c r="D8853" s="77" t="s">
        <v>174</v>
      </c>
      <c r="E8853" s="77">
        <v>29.35</v>
      </c>
      <c r="F8853" s="77">
        <v>8.06</v>
      </c>
      <c r="G8853" s="77">
        <v>7.23</v>
      </c>
      <c r="H8853" s="77">
        <v>2440</v>
      </c>
      <c r="I8853" s="77">
        <v>418.16300000000001</v>
      </c>
      <c r="J8853" s="77" t="s">
        <v>74</v>
      </c>
      <c r="K8853" s="77">
        <v>53.58</v>
      </c>
      <c r="L8853" s="77">
        <v>29.088421428571429</v>
      </c>
      <c r="M8853" s="77">
        <v>0.82534066696641328</v>
      </c>
      <c r="N8853" s="77">
        <v>29.472365</v>
      </c>
      <c r="O8853" s="77">
        <v>-0.48813524126755758</v>
      </c>
      <c r="P8853" s="77">
        <v>238464</v>
      </c>
      <c r="Q8853" s="77">
        <v>609587</v>
      </c>
      <c r="R8853" s="77">
        <v>0.39</v>
      </c>
      <c r="S8853" s="77">
        <v>44.707999999999998</v>
      </c>
      <c r="T8853" s="77">
        <v>7.5459999999999994</v>
      </c>
      <c r="U8853" s="77">
        <v>22.994</v>
      </c>
      <c r="V8853" s="77">
        <v>2.374096712489481</v>
      </c>
      <c r="AC8853" s="77">
        <v>29.635000000000002</v>
      </c>
      <c r="AD8853" s="77">
        <v>27.83</v>
      </c>
      <c r="AH8853" s="77">
        <f>IF(AND(M8853&lt;Variables!$G$6,M8853&gt;Variables!$G$5),0,1)</f>
        <v>1</v>
      </c>
      <c r="AI8853" s="77">
        <f t="shared" si="278"/>
        <v>1</v>
      </c>
      <c r="AJ8853" s="77">
        <f>IF(I8853&gt;Variables!$G$7,0,1)</f>
        <v>0</v>
      </c>
      <c r="AK8853" s="77">
        <f>IF(F8853&gt;Variables!$G$8,0,1)</f>
        <v>1</v>
      </c>
      <c r="AL8853" s="77">
        <f>IF(G8853&gt;Variables!$G$9,0,1)</f>
        <v>1</v>
      </c>
      <c r="AM8853" s="77">
        <f>IF(AND(K8853&gt;Variables!$G$10,K8853&lt;Variables!$G$11),0,1)</f>
        <v>1</v>
      </c>
      <c r="AN8853" s="77">
        <f>IF(H8853&lt;Variables!$G$13,1,0)</f>
        <v>0</v>
      </c>
      <c r="AO8853" s="77">
        <f>IF(R8853&lt;Variables!$G$12,0,1)</f>
        <v>0</v>
      </c>
      <c r="AP8853" s="78">
        <f t="shared" si="279"/>
        <v>0</v>
      </c>
      <c r="AQ8853" s="77">
        <f>IF(V8853&lt;Variables!$G$15,1,0)</f>
        <v>1</v>
      </c>
      <c r="AR8853" s="77">
        <v>0</v>
      </c>
      <c r="AS8853" s="77">
        <v>0</v>
      </c>
      <c r="AT8853" s="77">
        <v>1</v>
      </c>
      <c r="AU8853" s="77">
        <v>0</v>
      </c>
      <c r="BA8853" s="77">
        <v>-1.73</v>
      </c>
    </row>
    <row r="8854" spans="3:53" x14ac:dyDescent="0.25">
      <c r="C8854" s="77" t="s">
        <v>889</v>
      </c>
      <c r="D8854" s="77" t="s">
        <v>661</v>
      </c>
      <c r="E8854" s="77">
        <v>56.44</v>
      </c>
      <c r="F8854" s="77">
        <v>6.3</v>
      </c>
      <c r="G8854" s="77">
        <v>8.8699999999999992</v>
      </c>
      <c r="H8854" s="77">
        <v>2180</v>
      </c>
      <c r="I8854" s="77">
        <v>3.6040000000000001</v>
      </c>
      <c r="J8854" s="77" t="s">
        <v>74</v>
      </c>
      <c r="K8854" s="77">
        <v>72.260000000000005</v>
      </c>
      <c r="L8854" s="77">
        <v>55.529620000000001</v>
      </c>
      <c r="M8854" s="77">
        <v>1.207247591465602</v>
      </c>
      <c r="N8854" s="77">
        <v>55.063747999999997</v>
      </c>
      <c r="O8854" s="77">
        <v>2.0635209938851351</v>
      </c>
      <c r="P8854" s="77">
        <v>3989000</v>
      </c>
      <c r="Q8854" s="77">
        <v>2152000</v>
      </c>
      <c r="R8854" s="77">
        <v>1.85</v>
      </c>
      <c r="S8854" s="77">
        <v>44.707999999999998</v>
      </c>
      <c r="T8854" s="77">
        <v>7.5459999999999994</v>
      </c>
      <c r="U8854" s="77">
        <v>22.994</v>
      </c>
      <c r="V8854" s="77">
        <v>2.4886149815790559</v>
      </c>
      <c r="AC8854" s="77">
        <v>57.63</v>
      </c>
      <c r="AD8854" s="77">
        <v>55.96</v>
      </c>
      <c r="AH8854" s="77">
        <f>IF(AND(M8854&lt;Variables!$G$6,M8854&gt;Variables!$G$5),0,1)</f>
        <v>1</v>
      </c>
      <c r="AI8854" s="77">
        <f t="shared" si="278"/>
        <v>0</v>
      </c>
      <c r="AJ8854" s="77">
        <f>IF(I8854&gt;Variables!$G$7,0,1)</f>
        <v>1</v>
      </c>
      <c r="AK8854" s="77">
        <f>IF(F8854&gt;Variables!$G$8,0,1)</f>
        <v>1</v>
      </c>
      <c r="AL8854" s="77">
        <f>IF(G8854&gt;Variables!$G$9,0,1)</f>
        <v>1</v>
      </c>
      <c r="AM8854" s="77">
        <f>IF(AND(K8854&gt;Variables!$G$10,K8854&lt;Variables!$G$11),0,1)</f>
        <v>1</v>
      </c>
      <c r="AN8854" s="77">
        <f>IF(H8854&lt;Variables!$G$13,1,0)</f>
        <v>0</v>
      </c>
      <c r="AO8854" s="77">
        <f>IF(R8854&lt;Variables!$G$12,0,1)</f>
        <v>0</v>
      </c>
      <c r="AP8854" s="78">
        <f t="shared" si="279"/>
        <v>0</v>
      </c>
      <c r="AQ8854" s="77">
        <f>IF(V8854&lt;Variables!$G$15,1,0)</f>
        <v>1</v>
      </c>
      <c r="AR8854" s="77">
        <v>0</v>
      </c>
      <c r="AS8854" s="77">
        <v>0</v>
      </c>
      <c r="AT8854" s="77">
        <v>1</v>
      </c>
      <c r="AU8854" s="77">
        <v>0</v>
      </c>
      <c r="BA8854" s="77">
        <v>-0.64</v>
      </c>
    </row>
    <row r="8855" spans="3:53" x14ac:dyDescent="0.25">
      <c r="C8855" s="77" t="s">
        <v>889</v>
      </c>
      <c r="D8855" s="77" t="s">
        <v>551</v>
      </c>
      <c r="E8855" s="77">
        <v>12.75</v>
      </c>
      <c r="F8855" s="77">
        <v>72.13</v>
      </c>
      <c r="G8855" s="77">
        <v>36.659999999999997</v>
      </c>
      <c r="H8855" s="77">
        <v>75.75</v>
      </c>
      <c r="I8855" s="77">
        <v>52.195</v>
      </c>
      <c r="J8855" s="77" t="s">
        <v>75</v>
      </c>
      <c r="K8855" s="77">
        <v>47.78</v>
      </c>
      <c r="L8855" s="77">
        <v>12.814685000000001</v>
      </c>
      <c r="M8855" s="77">
        <v>-0.50477245441462293</v>
      </c>
      <c r="N8855" s="77">
        <v>12.887532</v>
      </c>
      <c r="O8855" s="77">
        <v>-1.067170968033291</v>
      </c>
      <c r="P8855" s="77">
        <v>200530000</v>
      </c>
      <c r="Q8855" s="77">
        <v>23680000</v>
      </c>
      <c r="R8855" s="77">
        <v>8.4700000000000006</v>
      </c>
      <c r="S8855" s="77">
        <v>44.707999999999998</v>
      </c>
      <c r="T8855" s="77">
        <v>7.5459999999999994</v>
      </c>
      <c r="U8855" s="77">
        <v>22.994</v>
      </c>
      <c r="V8855" s="77">
        <v>2.353888605891445</v>
      </c>
      <c r="AC8855" s="77">
        <v>18.82</v>
      </c>
      <c r="AD8855" s="77">
        <v>11.6</v>
      </c>
      <c r="AH8855" s="77">
        <f>IF(AND(M8855&lt;Variables!$G$6,M8855&gt;Variables!$G$5),0,1)</f>
        <v>1</v>
      </c>
      <c r="AI8855" s="77">
        <f t="shared" si="278"/>
        <v>1</v>
      </c>
      <c r="AJ8855" s="77">
        <f>IF(I8855&gt;Variables!$G$7,0,1)</f>
        <v>0</v>
      </c>
      <c r="AK8855" s="77">
        <f>IF(F8855&gt;Variables!$G$8,0,1)</f>
        <v>0</v>
      </c>
      <c r="AL8855" s="77">
        <f>IF(G8855&gt;Variables!$G$9,0,1)</f>
        <v>0</v>
      </c>
      <c r="AM8855" s="77">
        <f>IF(AND(K8855&gt;Variables!$G$10,K8855&lt;Variables!$G$11),0,1)</f>
        <v>1</v>
      </c>
      <c r="AN8855" s="77">
        <f>IF(H8855&lt;Variables!$G$13,1,0)</f>
        <v>1</v>
      </c>
      <c r="AO8855" s="77">
        <f>IF(R8855&lt;Variables!$G$12,0,1)</f>
        <v>1</v>
      </c>
      <c r="AP8855" s="78">
        <f t="shared" si="279"/>
        <v>1</v>
      </c>
      <c r="AQ8855" s="77">
        <f>IF(V8855&lt;Variables!$G$15,1,0)</f>
        <v>1</v>
      </c>
      <c r="AR8855" s="77">
        <v>0</v>
      </c>
      <c r="AS8855" s="77">
        <v>0</v>
      </c>
      <c r="AT8855" s="77">
        <v>0</v>
      </c>
      <c r="AU8855" s="77">
        <v>0</v>
      </c>
      <c r="BA8855" s="77">
        <v>0</v>
      </c>
    </row>
    <row r="8856" spans="3:53" x14ac:dyDescent="0.25">
      <c r="C8856" s="77" t="s">
        <v>889</v>
      </c>
      <c r="D8856" s="77" t="s">
        <v>158</v>
      </c>
      <c r="E8856" s="77">
        <v>47.14</v>
      </c>
      <c r="F8856" s="77">
        <v>7.02</v>
      </c>
      <c r="G8856" s="77">
        <v>6.01</v>
      </c>
      <c r="H8856" s="77">
        <v>6670</v>
      </c>
      <c r="I8856" s="77">
        <v>60.045999999999999</v>
      </c>
      <c r="J8856" s="77" t="s">
        <v>75</v>
      </c>
      <c r="K8856" s="77">
        <v>46.83</v>
      </c>
      <c r="L8856" s="77">
        <v>46.993421052631582</v>
      </c>
      <c r="M8856" s="77">
        <v>-9.2398152036960363E-2</v>
      </c>
      <c r="N8856" s="77">
        <v>47.078265306122439</v>
      </c>
      <c r="O8856" s="77">
        <v>-0.27245121562657898</v>
      </c>
      <c r="P8856" s="77">
        <v>271305</v>
      </c>
      <c r="Q8856" s="77">
        <v>677206</v>
      </c>
      <c r="R8856" s="77">
        <v>0.4</v>
      </c>
      <c r="S8856" s="77">
        <v>44.707999999999998</v>
      </c>
      <c r="T8856" s="77">
        <v>7.5459999999999994</v>
      </c>
      <c r="U8856" s="77">
        <v>22.994</v>
      </c>
      <c r="V8856" s="77">
        <v>2.335715250566988</v>
      </c>
      <c r="AC8856" s="77">
        <v>48.42</v>
      </c>
      <c r="AD8856" s="77">
        <v>46.95</v>
      </c>
      <c r="AH8856" s="77">
        <f>IF(AND(M8856&lt;Variables!$G$6,M8856&gt;Variables!$G$5),0,1)</f>
        <v>1</v>
      </c>
      <c r="AI8856" s="77">
        <f t="shared" si="278"/>
        <v>1</v>
      </c>
      <c r="AJ8856" s="77">
        <f>IF(I8856&gt;Variables!$G$7,0,1)</f>
        <v>0</v>
      </c>
      <c r="AK8856" s="77">
        <f>IF(F8856&gt;Variables!$G$8,0,1)</f>
        <v>1</v>
      </c>
      <c r="AL8856" s="77">
        <f>IF(G8856&gt;Variables!$G$9,0,1)</f>
        <v>1</v>
      </c>
      <c r="AM8856" s="77">
        <f>IF(AND(K8856&gt;Variables!$G$10,K8856&lt;Variables!$G$11),0,1)</f>
        <v>1</v>
      </c>
      <c r="AN8856" s="77">
        <f>IF(H8856&lt;Variables!$G$13,1,0)</f>
        <v>0</v>
      </c>
      <c r="AO8856" s="77">
        <f>IF(R8856&lt;Variables!$G$12,0,1)</f>
        <v>0</v>
      </c>
      <c r="AP8856" s="78">
        <f t="shared" si="279"/>
        <v>1</v>
      </c>
      <c r="AQ8856" s="77">
        <f>IF(V8856&lt;Variables!$G$15,1,0)</f>
        <v>1</v>
      </c>
      <c r="AR8856" s="77">
        <v>1</v>
      </c>
      <c r="AS8856" s="77">
        <v>0</v>
      </c>
      <c r="AT8856" s="77">
        <v>0</v>
      </c>
      <c r="AU8856" s="77">
        <v>0</v>
      </c>
      <c r="BA8856" s="77">
        <v>1.67</v>
      </c>
    </row>
    <row r="8857" spans="3:53" x14ac:dyDescent="0.25">
      <c r="C8857" s="77" t="s">
        <v>889</v>
      </c>
      <c r="D8857" s="77" t="s">
        <v>741</v>
      </c>
      <c r="E8857" s="77">
        <v>29.46</v>
      </c>
      <c r="F8857" s="77">
        <v>7.65</v>
      </c>
      <c r="G8857" s="77">
        <v>5</v>
      </c>
      <c r="H8857" s="77">
        <v>3360</v>
      </c>
      <c r="I8857" s="77">
        <v>-2.0790000000000002</v>
      </c>
      <c r="J8857" s="77" t="s">
        <v>75</v>
      </c>
      <c r="K8857" s="77">
        <v>42.94</v>
      </c>
      <c r="L8857" s="77">
        <v>29.457115000000002</v>
      </c>
      <c r="M8857" s="77">
        <v>-0.19389203593087639</v>
      </c>
      <c r="N8857" s="77">
        <v>29.64716</v>
      </c>
      <c r="O8857" s="77">
        <v>-0.83367175810433269</v>
      </c>
      <c r="P8857" s="77">
        <v>5572000</v>
      </c>
      <c r="Q8857" s="77">
        <v>1038000</v>
      </c>
      <c r="R8857" s="77">
        <v>5.37</v>
      </c>
      <c r="S8857" s="77">
        <v>44.707999999999998</v>
      </c>
      <c r="T8857" s="77">
        <v>7.5459999999999994</v>
      </c>
      <c r="U8857" s="77">
        <v>22.994</v>
      </c>
      <c r="V8857" s="77">
        <v>2.2949462739238382</v>
      </c>
      <c r="AC8857" s="77">
        <v>29.99</v>
      </c>
      <c r="AD8857" s="77">
        <v>29.210100000000001</v>
      </c>
      <c r="AH8857" s="77">
        <f>IF(AND(M8857&lt;Variables!$G$6,M8857&gt;Variables!$G$5),0,1)</f>
        <v>1</v>
      </c>
      <c r="AI8857" s="77">
        <f t="shared" si="278"/>
        <v>1</v>
      </c>
      <c r="AJ8857" s="77">
        <f>IF(I8857&gt;Variables!$G$7,0,1)</f>
        <v>1</v>
      </c>
      <c r="AK8857" s="77">
        <f>IF(F8857&gt;Variables!$G$8,0,1)</f>
        <v>1</v>
      </c>
      <c r="AL8857" s="77">
        <f>IF(G8857&gt;Variables!$G$9,0,1)</f>
        <v>1</v>
      </c>
      <c r="AM8857" s="77">
        <f>IF(AND(K8857&gt;Variables!$G$10,K8857&lt;Variables!$G$11),0,1)</f>
        <v>1</v>
      </c>
      <c r="AN8857" s="77">
        <f>IF(H8857&lt;Variables!$G$13,1,0)</f>
        <v>0</v>
      </c>
      <c r="AO8857" s="77">
        <f>IF(R8857&lt;Variables!$G$12,0,1)</f>
        <v>1</v>
      </c>
      <c r="AP8857" s="78">
        <f t="shared" si="279"/>
        <v>1</v>
      </c>
      <c r="AQ8857" s="77">
        <f>IF(V8857&lt;Variables!$G$15,1,0)</f>
        <v>1</v>
      </c>
      <c r="AR8857" s="77">
        <v>0</v>
      </c>
      <c r="AS8857" s="77">
        <v>1</v>
      </c>
      <c r="AT8857" s="77">
        <v>0</v>
      </c>
      <c r="AU8857" s="77">
        <v>0</v>
      </c>
      <c r="BA8857" s="77">
        <v>0.56999999999999995</v>
      </c>
    </row>
    <row r="8858" spans="3:53" x14ac:dyDescent="0.25">
      <c r="C8858" s="77" t="s">
        <v>889</v>
      </c>
      <c r="D8858" s="77" t="s">
        <v>85</v>
      </c>
      <c r="E8858" s="77">
        <v>4.68</v>
      </c>
      <c r="F8858" s="77">
        <v>7.99</v>
      </c>
      <c r="G8858" s="77">
        <v>5.09</v>
      </c>
      <c r="H8858" s="77">
        <v>2780</v>
      </c>
      <c r="I8858" s="77">
        <v>185.38399999999999</v>
      </c>
      <c r="J8858" s="77" t="s">
        <v>75</v>
      </c>
      <c r="K8858" s="77">
        <v>43.49</v>
      </c>
      <c r="L8858" s="77">
        <v>4.6648750000000003</v>
      </c>
      <c r="M8858" s="77">
        <v>1.9829041506999021E-2</v>
      </c>
      <c r="N8858" s="77">
        <v>4.6995680000000002</v>
      </c>
      <c r="O8858" s="77">
        <v>-0.71853412909442405</v>
      </c>
      <c r="P8858" s="77">
        <v>40085000</v>
      </c>
      <c r="Q8858" s="77">
        <v>21010000</v>
      </c>
      <c r="R8858" s="77">
        <v>1.91</v>
      </c>
      <c r="S8858" s="77">
        <v>44.707999999999998</v>
      </c>
      <c r="T8858" s="77">
        <v>7.5459999999999994</v>
      </c>
      <c r="U8858" s="77">
        <v>22.994</v>
      </c>
      <c r="V8858" s="77">
        <v>2.2994136483507059</v>
      </c>
      <c r="AC8858" s="77">
        <v>4.67</v>
      </c>
      <c r="AD8858" s="77">
        <v>4.5199999999999996</v>
      </c>
      <c r="AH8858" s="77">
        <f>IF(AND(M8858&lt;Variables!$G$6,M8858&gt;Variables!$G$5),0,1)</f>
        <v>1</v>
      </c>
      <c r="AI8858" s="77">
        <f t="shared" si="278"/>
        <v>1</v>
      </c>
      <c r="AJ8858" s="77">
        <f>IF(I8858&gt;Variables!$G$7,0,1)</f>
        <v>0</v>
      </c>
      <c r="AK8858" s="77">
        <f>IF(F8858&gt;Variables!$G$8,0,1)</f>
        <v>1</v>
      </c>
      <c r="AL8858" s="77">
        <f>IF(G8858&gt;Variables!$G$9,0,1)</f>
        <v>1</v>
      </c>
      <c r="AM8858" s="77">
        <f>IF(AND(K8858&gt;Variables!$G$10,K8858&lt;Variables!$G$11),0,1)</f>
        <v>1</v>
      </c>
      <c r="AN8858" s="77">
        <f>IF(H8858&lt;Variables!$G$13,1,0)</f>
        <v>0</v>
      </c>
      <c r="AO8858" s="77">
        <f>IF(R8858&lt;Variables!$G$12,0,1)</f>
        <v>0</v>
      </c>
      <c r="AP8858" s="78">
        <f t="shared" si="279"/>
        <v>1</v>
      </c>
      <c r="AQ8858" s="77">
        <f>IF(V8858&lt;Variables!$G$15,1,0)</f>
        <v>1</v>
      </c>
      <c r="AR8858" s="77">
        <v>0</v>
      </c>
      <c r="AS8858" s="77">
        <v>0</v>
      </c>
      <c r="AT8858" s="77">
        <v>1</v>
      </c>
      <c r="AU8858" s="77">
        <v>0</v>
      </c>
      <c r="BA8858" s="77">
        <v>-2.25</v>
      </c>
    </row>
    <row r="8859" spans="3:53" x14ac:dyDescent="0.25">
      <c r="C8859" s="77" t="s">
        <v>889</v>
      </c>
      <c r="D8859" s="77" t="s">
        <v>729</v>
      </c>
      <c r="E8859" s="77">
        <v>13.12</v>
      </c>
      <c r="F8859" s="77">
        <v>11.14</v>
      </c>
      <c r="G8859" s="77">
        <v>11.51</v>
      </c>
      <c r="H8859" s="77">
        <v>6350</v>
      </c>
      <c r="I8859" s="77">
        <v>43.095999999999997</v>
      </c>
      <c r="J8859" s="77" t="s">
        <v>74</v>
      </c>
      <c r="K8859" s="77">
        <v>46.45</v>
      </c>
      <c r="L8859" s="77">
        <v>13.08952777777778</v>
      </c>
      <c r="M8859" s="77">
        <v>-7.2789316310979887E-2</v>
      </c>
      <c r="N8859" s="77">
        <v>13.09778</v>
      </c>
      <c r="O8859" s="77">
        <v>-0.13574819549575329</v>
      </c>
      <c r="P8859" s="77">
        <v>2269000</v>
      </c>
      <c r="Q8859" s="77">
        <v>2203000</v>
      </c>
      <c r="R8859" s="77">
        <v>1.03</v>
      </c>
      <c r="S8859" s="77">
        <v>44.707999999999998</v>
      </c>
      <c r="T8859" s="77">
        <v>7.5459999999999994</v>
      </c>
      <c r="U8859" s="77">
        <v>22.994</v>
      </c>
      <c r="V8859" s="77">
        <v>2.3313682570375391</v>
      </c>
      <c r="AC8859" s="77">
        <v>13.3</v>
      </c>
      <c r="AD8859" s="77">
        <v>12.92</v>
      </c>
      <c r="AH8859" s="77">
        <f>IF(AND(M8859&lt;Variables!$G$6,M8859&gt;Variables!$G$5),0,1)</f>
        <v>1</v>
      </c>
      <c r="AI8859" s="77">
        <f t="shared" si="278"/>
        <v>1</v>
      </c>
      <c r="AJ8859" s="77">
        <f>IF(I8859&gt;Variables!$G$7,0,1)</f>
        <v>1</v>
      </c>
      <c r="AK8859" s="77">
        <f>IF(F8859&gt;Variables!$G$8,0,1)</f>
        <v>0</v>
      </c>
      <c r="AL8859" s="77">
        <f>IF(G8859&gt;Variables!$G$9,0,1)</f>
        <v>0</v>
      </c>
      <c r="AM8859" s="77">
        <f>IF(AND(K8859&gt;Variables!$G$10,K8859&lt;Variables!$G$11),0,1)</f>
        <v>1</v>
      </c>
      <c r="AN8859" s="77">
        <f>IF(H8859&lt;Variables!$G$13,1,0)</f>
        <v>0</v>
      </c>
      <c r="AO8859" s="77">
        <f>IF(R8859&lt;Variables!$G$12,0,1)</f>
        <v>0</v>
      </c>
      <c r="AP8859" s="78">
        <f t="shared" si="279"/>
        <v>0</v>
      </c>
      <c r="AQ8859" s="77">
        <f>IF(V8859&lt;Variables!$G$15,1,0)</f>
        <v>1</v>
      </c>
      <c r="AR8859" s="77">
        <v>0</v>
      </c>
      <c r="AS8859" s="77">
        <v>0</v>
      </c>
      <c r="AT8859" s="77">
        <v>1</v>
      </c>
      <c r="AU8859" s="77">
        <v>0</v>
      </c>
      <c r="BA8859" s="77">
        <v>-0.86</v>
      </c>
    </row>
    <row r="8860" spans="3:53" x14ac:dyDescent="0.25">
      <c r="C8860" s="77" t="s">
        <v>889</v>
      </c>
      <c r="D8860" s="77" t="s">
        <v>713</v>
      </c>
      <c r="E8860" s="77">
        <v>34.89</v>
      </c>
      <c r="F8860" s="77">
        <v>8.6999999999999993</v>
      </c>
      <c r="G8860" s="77">
        <v>3.61</v>
      </c>
      <c r="H8860" s="77">
        <v>7720</v>
      </c>
      <c r="I8860" s="77">
        <v>-1E-3</v>
      </c>
      <c r="J8860" s="77" t="s">
        <v>75</v>
      </c>
      <c r="K8860" s="77">
        <v>65.55</v>
      </c>
      <c r="L8860" s="77">
        <v>34.603475000000003</v>
      </c>
      <c r="M8860" s="77">
        <v>0.45233896306655591</v>
      </c>
      <c r="N8860" s="77">
        <v>34.618099999999998</v>
      </c>
      <c r="O8860" s="77">
        <v>0.40990117886307942</v>
      </c>
      <c r="P8860" s="77">
        <v>3160000</v>
      </c>
      <c r="Q8860" s="77">
        <v>2038000</v>
      </c>
      <c r="R8860" s="77">
        <v>1.55</v>
      </c>
      <c r="S8860" s="77">
        <v>44.707999999999998</v>
      </c>
      <c r="T8860" s="77">
        <v>7.5459999999999994</v>
      </c>
      <c r="U8860" s="77">
        <v>22.994</v>
      </c>
      <c r="V8860" s="77">
        <v>2.4960233678712922</v>
      </c>
      <c r="AC8860" s="77">
        <v>34.81</v>
      </c>
      <c r="AD8860" s="77">
        <v>33.86</v>
      </c>
      <c r="AH8860" s="77">
        <f>IF(AND(M8860&lt;Variables!$G$6,M8860&gt;Variables!$G$5),0,1)</f>
        <v>1</v>
      </c>
      <c r="AI8860" s="77">
        <f t="shared" si="278"/>
        <v>1</v>
      </c>
      <c r="AJ8860" s="77">
        <f>IF(I8860&gt;Variables!$G$7,0,1)</f>
        <v>1</v>
      </c>
      <c r="AK8860" s="77">
        <f>IF(F8860&gt;Variables!$G$8,0,1)</f>
        <v>1</v>
      </c>
      <c r="AL8860" s="77">
        <f>IF(G8860&gt;Variables!$G$9,0,1)</f>
        <v>1</v>
      </c>
      <c r="AM8860" s="77">
        <f>IF(AND(K8860&gt;Variables!$G$10,K8860&lt;Variables!$G$11),0,1)</f>
        <v>0</v>
      </c>
      <c r="AN8860" s="77">
        <f>IF(H8860&lt;Variables!$G$13,1,0)</f>
        <v>0</v>
      </c>
      <c r="AO8860" s="77">
        <f>IF(R8860&lt;Variables!$G$12,0,1)</f>
        <v>0</v>
      </c>
      <c r="AP8860" s="78">
        <f t="shared" si="279"/>
        <v>1</v>
      </c>
      <c r="AQ8860" s="77">
        <f>IF(V8860&lt;Variables!$G$15,1,0)</f>
        <v>1</v>
      </c>
      <c r="AR8860" s="77">
        <v>0</v>
      </c>
      <c r="AS8860" s="77">
        <v>0</v>
      </c>
      <c r="AT8860" s="77">
        <v>1</v>
      </c>
      <c r="AU8860" s="77">
        <v>0</v>
      </c>
      <c r="BA8860" s="77">
        <v>-1.64</v>
      </c>
    </row>
    <row r="8861" spans="3:53" x14ac:dyDescent="0.25">
      <c r="C8861" s="77" t="s">
        <v>891</v>
      </c>
      <c r="D8861" s="77" t="s">
        <v>661</v>
      </c>
      <c r="E8861" s="77">
        <v>56.43</v>
      </c>
      <c r="F8861" s="77">
        <v>6.75</v>
      </c>
      <c r="G8861" s="77">
        <v>9.2200000000000006</v>
      </c>
      <c r="H8861" s="77">
        <v>2180</v>
      </c>
      <c r="I8861" s="77">
        <v>3.6259999999999999</v>
      </c>
      <c r="J8861" s="77" t="s">
        <v>74</v>
      </c>
      <c r="K8861" s="77">
        <v>70.61</v>
      </c>
      <c r="L8861" s="77">
        <v>55.945800000000013</v>
      </c>
      <c r="M8861" s="77">
        <v>0.77610830482359172</v>
      </c>
      <c r="N8861" s="77">
        <v>55.222749999999998</v>
      </c>
      <c r="O8861" s="77">
        <v>2.0956037140490191</v>
      </c>
      <c r="P8861" s="77">
        <v>4047000</v>
      </c>
      <c r="Q8861" s="77">
        <v>2152000</v>
      </c>
      <c r="R8861" s="77">
        <v>1.88</v>
      </c>
      <c r="S8861" s="77">
        <v>45.179999999999993</v>
      </c>
      <c r="T8861" s="77">
        <v>7.4620000000000006</v>
      </c>
      <c r="U8861" s="77">
        <v>23.098400000000002</v>
      </c>
      <c r="V8861" s="77">
        <v>2.5141455139095341</v>
      </c>
      <c r="AC8861" s="77">
        <v>57.63</v>
      </c>
      <c r="AD8861" s="77">
        <v>55.96</v>
      </c>
      <c r="AH8861" s="77">
        <f>IF(AND(M8861&lt;Variables!$G$6,M8861&gt;Variables!$G$5),0,1)</f>
        <v>1</v>
      </c>
      <c r="AI8861" s="77">
        <f t="shared" si="278"/>
        <v>0</v>
      </c>
      <c r="AJ8861" s="77">
        <f>IF(I8861&gt;Variables!$G$7,0,1)</f>
        <v>1</v>
      </c>
      <c r="AK8861" s="77">
        <f>IF(F8861&gt;Variables!$G$8,0,1)</f>
        <v>1</v>
      </c>
      <c r="AL8861" s="77">
        <f>IF(G8861&gt;Variables!$G$9,0,1)</f>
        <v>1</v>
      </c>
      <c r="AM8861" s="77">
        <f>IF(AND(K8861&gt;Variables!$G$10,K8861&lt;Variables!$G$11),0,1)</f>
        <v>1</v>
      </c>
      <c r="AN8861" s="77">
        <f>IF(H8861&lt;Variables!$G$13,1,0)</f>
        <v>0</v>
      </c>
      <c r="AO8861" s="77">
        <f>IF(R8861&lt;Variables!$G$12,0,1)</f>
        <v>0</v>
      </c>
      <c r="AP8861" s="78">
        <f t="shared" si="279"/>
        <v>0</v>
      </c>
      <c r="AQ8861" s="77">
        <f>IF(V8861&lt;Variables!$G$15,1,0)</f>
        <v>1</v>
      </c>
      <c r="AR8861" s="77">
        <v>0</v>
      </c>
      <c r="AS8861" s="77">
        <v>0</v>
      </c>
      <c r="AT8861" s="77">
        <v>1</v>
      </c>
      <c r="AU8861" s="77">
        <v>0</v>
      </c>
      <c r="BA8861" s="77">
        <v>-0.53</v>
      </c>
    </row>
    <row r="8862" spans="3:53" x14ac:dyDescent="0.25">
      <c r="C8862" s="77" t="s">
        <v>891</v>
      </c>
      <c r="D8862" s="77" t="s">
        <v>589</v>
      </c>
      <c r="E8862" s="77">
        <v>5.33</v>
      </c>
      <c r="F8862" s="77">
        <v>38.14</v>
      </c>
      <c r="G8862" s="77">
        <v>40.86</v>
      </c>
      <c r="H8862" s="77">
        <v>92.42</v>
      </c>
      <c r="I8862" s="77">
        <v>-8.3870000000000005</v>
      </c>
      <c r="J8862" s="77" t="s">
        <v>75</v>
      </c>
      <c r="K8862" s="77">
        <v>57.36</v>
      </c>
      <c r="L8862" s="77">
        <v>5.5228450000000002</v>
      </c>
      <c r="M8862" s="77">
        <v>0.4916849920647709</v>
      </c>
      <c r="N8862" s="77">
        <v>5.3381760000000007</v>
      </c>
      <c r="O8862" s="77">
        <v>3.9680969679530822</v>
      </c>
      <c r="P8862" s="77">
        <v>15810000</v>
      </c>
      <c r="Q8862" s="77">
        <v>792360</v>
      </c>
      <c r="R8862" s="77">
        <v>19.95</v>
      </c>
      <c r="S8862" s="77">
        <v>45.179999999999993</v>
      </c>
      <c r="T8862" s="77">
        <v>7.4620000000000006</v>
      </c>
      <c r="U8862" s="77">
        <v>23.098400000000002</v>
      </c>
      <c r="V8862" s="77">
        <v>2.4200146913541838</v>
      </c>
      <c r="AC8862" s="77">
        <v>6.0998999999999999</v>
      </c>
      <c r="AD8862" s="77">
        <v>4.8099999999999996</v>
      </c>
      <c r="AH8862" s="77">
        <f>IF(AND(M8862&lt;Variables!$G$6,M8862&gt;Variables!$G$5),0,1)</f>
        <v>1</v>
      </c>
      <c r="AI8862" s="77">
        <f t="shared" si="278"/>
        <v>0</v>
      </c>
      <c r="AJ8862" s="77">
        <f>IF(I8862&gt;Variables!$G$7,0,1)</f>
        <v>1</v>
      </c>
      <c r="AK8862" s="77">
        <f>IF(F8862&gt;Variables!$G$8,0,1)</f>
        <v>0</v>
      </c>
      <c r="AL8862" s="77">
        <f>IF(G8862&gt;Variables!$G$9,0,1)</f>
        <v>0</v>
      </c>
      <c r="AM8862" s="77">
        <f>IF(AND(K8862&gt;Variables!$G$10,K8862&lt;Variables!$G$11),0,1)</f>
        <v>1</v>
      </c>
      <c r="AN8862" s="77">
        <f>IF(H8862&lt;Variables!$G$13,1,0)</f>
        <v>1</v>
      </c>
      <c r="AO8862" s="77">
        <f>IF(R8862&lt;Variables!$G$12,0,1)</f>
        <v>1</v>
      </c>
      <c r="AP8862" s="78">
        <f t="shared" si="279"/>
        <v>1</v>
      </c>
      <c r="AQ8862" s="77">
        <f>IF(V8862&lt;Variables!$G$15,1,0)</f>
        <v>1</v>
      </c>
      <c r="AR8862" s="77">
        <v>1</v>
      </c>
      <c r="AS8862" s="77">
        <v>0</v>
      </c>
      <c r="AT8862" s="77">
        <v>0</v>
      </c>
      <c r="AU8862" s="77">
        <v>0</v>
      </c>
      <c r="BA8862" s="77">
        <v>2</v>
      </c>
    </row>
    <row r="8863" spans="3:53" x14ac:dyDescent="0.25">
      <c r="C8863" s="77" t="s">
        <v>891</v>
      </c>
      <c r="D8863" s="77" t="s">
        <v>705</v>
      </c>
      <c r="E8863" s="77">
        <v>676.42</v>
      </c>
      <c r="F8863" s="77">
        <v>7.93</v>
      </c>
      <c r="G8863" s="77">
        <v>3.69</v>
      </c>
      <c r="H8863" s="77">
        <v>6440</v>
      </c>
      <c r="I8863" s="77">
        <v>-23.509</v>
      </c>
      <c r="J8863" s="77" t="s">
        <v>74</v>
      </c>
      <c r="K8863" s="77">
        <v>44.82</v>
      </c>
      <c r="L8863" s="77">
        <v>676.05200000000002</v>
      </c>
      <c r="M8863" s="77">
        <v>-0.30796447610538741</v>
      </c>
      <c r="N8863" s="77">
        <v>674.15924285714289</v>
      </c>
      <c r="O8863" s="77">
        <v>-2.8070943052094219E-2</v>
      </c>
      <c r="P8863" s="77">
        <v>1036000</v>
      </c>
      <c r="Q8863" s="77">
        <v>763734</v>
      </c>
      <c r="R8863" s="77">
        <v>1.36</v>
      </c>
      <c r="S8863" s="77">
        <v>45.179999999999993</v>
      </c>
      <c r="T8863" s="77">
        <v>7.4620000000000006</v>
      </c>
      <c r="U8863" s="77">
        <v>23.098400000000002</v>
      </c>
      <c r="V8863" s="77">
        <v>2.31673517709052</v>
      </c>
      <c r="AC8863" s="77">
        <v>678</v>
      </c>
      <c r="AD8863" s="77">
        <v>650.67049999999995</v>
      </c>
      <c r="AH8863" s="77">
        <f>IF(AND(M8863&lt;Variables!$G$6,M8863&gt;Variables!$G$5),0,1)</f>
        <v>1</v>
      </c>
      <c r="AI8863" s="77">
        <f t="shared" si="278"/>
        <v>0</v>
      </c>
      <c r="AJ8863" s="77">
        <f>IF(I8863&gt;Variables!$G$7,0,1)</f>
        <v>1</v>
      </c>
      <c r="AK8863" s="77">
        <f>IF(F8863&gt;Variables!$G$8,0,1)</f>
        <v>1</v>
      </c>
      <c r="AL8863" s="77">
        <f>IF(G8863&gt;Variables!$G$9,0,1)</f>
        <v>1</v>
      </c>
      <c r="AM8863" s="77">
        <f>IF(AND(K8863&gt;Variables!$G$10,K8863&lt;Variables!$G$11),0,1)</f>
        <v>1</v>
      </c>
      <c r="AN8863" s="77">
        <f>IF(H8863&lt;Variables!$G$13,1,0)</f>
        <v>0</v>
      </c>
      <c r="AO8863" s="77">
        <f>IF(R8863&lt;Variables!$G$12,0,1)</f>
        <v>0</v>
      </c>
      <c r="AP8863" s="78">
        <f t="shared" si="279"/>
        <v>0</v>
      </c>
      <c r="AQ8863" s="77">
        <f>IF(V8863&lt;Variables!$G$15,1,0)</f>
        <v>1</v>
      </c>
      <c r="AR8863" s="77">
        <v>0</v>
      </c>
      <c r="AS8863" s="77">
        <v>0</v>
      </c>
      <c r="AT8863" s="77">
        <v>0</v>
      </c>
      <c r="AU8863" s="77">
        <v>1</v>
      </c>
      <c r="BA8863" s="77">
        <v>-0.79</v>
      </c>
    </row>
    <row r="8864" spans="3:53" x14ac:dyDescent="0.25">
      <c r="C8864" s="77" t="s">
        <v>891</v>
      </c>
      <c r="D8864" s="77" t="s">
        <v>749</v>
      </c>
      <c r="E8864" s="77">
        <v>3.56</v>
      </c>
      <c r="F8864" s="77">
        <v>11.84</v>
      </c>
      <c r="G8864" s="77">
        <v>10.97</v>
      </c>
      <c r="H8864" s="77">
        <v>-99999</v>
      </c>
      <c r="I8864" s="77">
        <v>-12.634</v>
      </c>
      <c r="J8864" s="77" t="s">
        <v>75</v>
      </c>
      <c r="K8864" s="77">
        <v>58.16</v>
      </c>
      <c r="L8864" s="77">
        <v>-99999</v>
      </c>
      <c r="M8864" s="77">
        <v>-99999</v>
      </c>
      <c r="N8864" s="77">
        <v>3.59</v>
      </c>
      <c r="O8864" s="77">
        <v>0</v>
      </c>
      <c r="P8864" s="77">
        <v>21399</v>
      </c>
      <c r="Q8864" s="77">
        <v>9400</v>
      </c>
      <c r="R8864" s="77">
        <v>2.2799999999999998</v>
      </c>
      <c r="S8864" s="77">
        <v>45.179999999999993</v>
      </c>
      <c r="T8864" s="77">
        <v>7.4620000000000006</v>
      </c>
      <c r="U8864" s="77">
        <v>23.098400000000002</v>
      </c>
      <c r="V8864" s="77">
        <v>-99999</v>
      </c>
      <c r="AC8864" s="77">
        <v>3.64</v>
      </c>
      <c r="AD8864" s="77">
        <v>3.53</v>
      </c>
      <c r="AH8864" s="77">
        <f>IF(AND(M8864&lt;Variables!$G$6,M8864&gt;Variables!$G$5),0,1)</f>
        <v>1</v>
      </c>
      <c r="AI8864" s="77">
        <f t="shared" si="278"/>
        <v>1</v>
      </c>
      <c r="AJ8864" s="77">
        <f>IF(I8864&gt;Variables!$G$7,0,1)</f>
        <v>1</v>
      </c>
      <c r="AK8864" s="77">
        <f>IF(F8864&gt;Variables!$G$8,0,1)</f>
        <v>0</v>
      </c>
      <c r="AL8864" s="77">
        <f>IF(G8864&gt;Variables!$G$9,0,1)</f>
        <v>0</v>
      </c>
      <c r="AM8864" s="77">
        <f>IF(AND(K8864&gt;Variables!$G$10,K8864&lt;Variables!$G$11),0,1)</f>
        <v>1</v>
      </c>
      <c r="AN8864" s="77">
        <f>IF(H8864&lt;Variables!$G$13,1,0)</f>
        <v>1</v>
      </c>
      <c r="AO8864" s="77">
        <f>IF(R8864&lt;Variables!$G$12,0,1)</f>
        <v>1</v>
      </c>
      <c r="AP8864" s="78">
        <f t="shared" si="279"/>
        <v>1</v>
      </c>
      <c r="AQ8864" s="77">
        <f>IF(V8864&lt;Variables!$G$15,1,0)</f>
        <v>1</v>
      </c>
      <c r="AR8864" s="77">
        <v>1</v>
      </c>
      <c r="AS8864" s="77">
        <v>0</v>
      </c>
      <c r="AT8864" s="77">
        <v>0</v>
      </c>
      <c r="AU8864" s="77">
        <v>0</v>
      </c>
      <c r="BA8864" s="77">
        <v>2</v>
      </c>
    </row>
    <row r="8865" spans="3:53" x14ac:dyDescent="0.25">
      <c r="C8865" s="77" t="s">
        <v>891</v>
      </c>
      <c r="D8865" s="77" t="s">
        <v>678</v>
      </c>
      <c r="E8865" s="77">
        <v>2.21</v>
      </c>
      <c r="F8865" s="77">
        <v>12.69</v>
      </c>
      <c r="G8865" s="77">
        <v>4.76</v>
      </c>
      <c r="H8865" s="77">
        <v>-99999</v>
      </c>
      <c r="I8865" s="77">
        <v>-11.063000000000001</v>
      </c>
      <c r="J8865" s="77" t="s">
        <v>75</v>
      </c>
      <c r="K8865" s="77">
        <v>45.93</v>
      </c>
      <c r="L8865" s="77">
        <v>2.2000000000000002</v>
      </c>
      <c r="M8865" s="77">
        <v>0</v>
      </c>
      <c r="N8865" s="77">
        <v>2.232384615384615</v>
      </c>
      <c r="O8865" s="77">
        <v>-1.4506736501154069</v>
      </c>
      <c r="P8865" s="77">
        <v>132982</v>
      </c>
      <c r="Q8865" s="77">
        <v>15467</v>
      </c>
      <c r="R8865" s="77">
        <v>8.6</v>
      </c>
      <c r="S8865" s="77">
        <v>45.179999999999993</v>
      </c>
      <c r="T8865" s="77">
        <v>7.4620000000000006</v>
      </c>
      <c r="U8865" s="77">
        <v>23.098400000000002</v>
      </c>
      <c r="V8865" s="77">
        <v>2.3248348000000001</v>
      </c>
      <c r="AC8865" s="77">
        <v>2.2235</v>
      </c>
      <c r="AD8865" s="77">
        <v>2.10025</v>
      </c>
      <c r="AH8865" s="77">
        <f>IF(AND(M8865&lt;Variables!$G$6,M8865&gt;Variables!$G$5),0,1)</f>
        <v>1</v>
      </c>
      <c r="AI8865" s="77">
        <f t="shared" si="278"/>
        <v>1</v>
      </c>
      <c r="AJ8865" s="77">
        <f>IF(I8865&gt;Variables!$G$7,0,1)</f>
        <v>1</v>
      </c>
      <c r="AK8865" s="77">
        <f>IF(F8865&gt;Variables!$G$8,0,1)</f>
        <v>0</v>
      </c>
      <c r="AL8865" s="77">
        <f>IF(G8865&gt;Variables!$G$9,0,1)</f>
        <v>1</v>
      </c>
      <c r="AM8865" s="77">
        <f>IF(AND(K8865&gt;Variables!$G$10,K8865&lt;Variables!$G$11),0,1)</f>
        <v>1</v>
      </c>
      <c r="AN8865" s="77">
        <f>IF(H8865&lt;Variables!$G$13,1,0)</f>
        <v>1</v>
      </c>
      <c r="AO8865" s="77">
        <f>IF(R8865&lt;Variables!$G$12,0,1)</f>
        <v>1</v>
      </c>
      <c r="AP8865" s="78">
        <f t="shared" si="279"/>
        <v>1</v>
      </c>
      <c r="AQ8865" s="77">
        <f>IF(V8865&lt;Variables!$G$15,1,0)</f>
        <v>1</v>
      </c>
      <c r="AR8865" s="77">
        <v>0</v>
      </c>
      <c r="AS8865" s="77">
        <v>0</v>
      </c>
      <c r="AT8865" s="77">
        <v>1</v>
      </c>
      <c r="AU8865" s="77">
        <v>0</v>
      </c>
      <c r="BA8865" s="77">
        <v>-1.73</v>
      </c>
    </row>
    <row r="8866" spans="3:53" x14ac:dyDescent="0.25">
      <c r="C8866" s="77" t="s">
        <v>891</v>
      </c>
      <c r="D8866" s="77" t="s">
        <v>174</v>
      </c>
      <c r="E8866" s="77">
        <v>29.42</v>
      </c>
      <c r="F8866" s="77">
        <v>8.14</v>
      </c>
      <c r="G8866" s="77">
        <v>7.31</v>
      </c>
      <c r="H8866" s="77">
        <v>2440</v>
      </c>
      <c r="I8866" s="77">
        <v>418.31900000000002</v>
      </c>
      <c r="J8866" s="77" t="s">
        <v>74</v>
      </c>
      <c r="K8866" s="77">
        <v>54.71</v>
      </c>
      <c r="L8866" s="77">
        <v>29.167742857142851</v>
      </c>
      <c r="M8866" s="77">
        <v>0.62451573215422262</v>
      </c>
      <c r="N8866" s="77">
        <v>29.434378048780491</v>
      </c>
      <c r="O8866" s="77">
        <v>-0.287004701239088</v>
      </c>
      <c r="P8866" s="77">
        <v>249345</v>
      </c>
      <c r="Q8866" s="77">
        <v>609587</v>
      </c>
      <c r="R8866" s="77">
        <v>0.41</v>
      </c>
      <c r="S8866" s="77">
        <v>45.179999999999993</v>
      </c>
      <c r="T8866" s="77">
        <v>7.4620000000000006</v>
      </c>
      <c r="U8866" s="77">
        <v>23.098400000000002</v>
      </c>
      <c r="V8866" s="77">
        <v>2.3910632282076771</v>
      </c>
      <c r="AC8866" s="77">
        <v>29.635000000000002</v>
      </c>
      <c r="AD8866" s="77">
        <v>27.83</v>
      </c>
      <c r="AH8866" s="77">
        <f>IF(AND(M8866&lt;Variables!$G$6,M8866&gt;Variables!$G$5),0,1)</f>
        <v>1</v>
      </c>
      <c r="AI8866" s="77">
        <f t="shared" si="278"/>
        <v>1</v>
      </c>
      <c r="AJ8866" s="77">
        <f>IF(I8866&gt;Variables!$G$7,0,1)</f>
        <v>0</v>
      </c>
      <c r="AK8866" s="77">
        <f>IF(F8866&gt;Variables!$G$8,0,1)</f>
        <v>1</v>
      </c>
      <c r="AL8866" s="77">
        <f>IF(G8866&gt;Variables!$G$9,0,1)</f>
        <v>1</v>
      </c>
      <c r="AM8866" s="77">
        <f>IF(AND(K8866&gt;Variables!$G$10,K8866&lt;Variables!$G$11),0,1)</f>
        <v>1</v>
      </c>
      <c r="AN8866" s="77">
        <f>IF(H8866&lt;Variables!$G$13,1,0)</f>
        <v>0</v>
      </c>
      <c r="AO8866" s="77">
        <f>IF(R8866&lt;Variables!$G$12,0,1)</f>
        <v>0</v>
      </c>
      <c r="AP8866" s="78">
        <f t="shared" si="279"/>
        <v>0</v>
      </c>
      <c r="AQ8866" s="77">
        <f>IF(V8866&lt;Variables!$G$15,1,0)</f>
        <v>1</v>
      </c>
      <c r="AR8866" s="77">
        <v>0</v>
      </c>
      <c r="AS8866" s="77">
        <v>0</v>
      </c>
      <c r="AT8866" s="77">
        <v>1</v>
      </c>
      <c r="AU8866" s="77">
        <v>0</v>
      </c>
      <c r="BA8866" s="77">
        <v>-2.25</v>
      </c>
    </row>
    <row r="8867" spans="3:53" x14ac:dyDescent="0.25">
      <c r="C8867" s="77" t="s">
        <v>891</v>
      </c>
      <c r="D8867" s="77" t="s">
        <v>720</v>
      </c>
      <c r="E8867" s="77">
        <v>53.93</v>
      </c>
      <c r="F8867" s="77">
        <v>9.8000000000000007</v>
      </c>
      <c r="G8867" s="77">
        <v>9.26</v>
      </c>
      <c r="H8867" s="77">
        <v>2050</v>
      </c>
      <c r="I8867" s="77">
        <v>12.108000000000001</v>
      </c>
      <c r="J8867" s="77" t="s">
        <v>74</v>
      </c>
      <c r="K8867" s="77">
        <v>37.61</v>
      </c>
      <c r="L8867" s="77">
        <v>54.069722222222218</v>
      </c>
      <c r="M8867" s="77">
        <v>-0.49884151635490959</v>
      </c>
      <c r="N8867" s="77">
        <v>54.105422916666669</v>
      </c>
      <c r="O8867" s="77">
        <v>-0.56449594181545315</v>
      </c>
      <c r="P8867" s="77">
        <v>723152</v>
      </c>
      <c r="Q8867" s="77">
        <v>320570</v>
      </c>
      <c r="R8867" s="77">
        <v>2.2599999999999998</v>
      </c>
      <c r="S8867" s="77">
        <v>45.179999999999993</v>
      </c>
      <c r="T8867" s="77">
        <v>7.4620000000000006</v>
      </c>
      <c r="U8867" s="77">
        <v>23.098400000000002</v>
      </c>
      <c r="V8867" s="77">
        <v>2.2337597726577312</v>
      </c>
      <c r="AC8867" s="77">
        <v>54.19</v>
      </c>
      <c r="AD8867" s="77">
        <v>52.91</v>
      </c>
      <c r="AH8867" s="77">
        <f>IF(AND(M8867&lt;Variables!$G$6,M8867&gt;Variables!$G$5),0,1)</f>
        <v>1</v>
      </c>
      <c r="AI8867" s="77">
        <f t="shared" si="278"/>
        <v>1</v>
      </c>
      <c r="AJ8867" s="77">
        <f>IF(I8867&gt;Variables!$G$7,0,1)</f>
        <v>1</v>
      </c>
      <c r="AK8867" s="77">
        <f>IF(F8867&gt;Variables!$G$8,0,1)</f>
        <v>0</v>
      </c>
      <c r="AL8867" s="77">
        <f>IF(G8867&gt;Variables!$G$9,0,1)</f>
        <v>1</v>
      </c>
      <c r="AM8867" s="77">
        <f>IF(AND(K8867&gt;Variables!$G$10,K8867&lt;Variables!$G$11),0,1)</f>
        <v>1</v>
      </c>
      <c r="AN8867" s="77">
        <f>IF(H8867&lt;Variables!$G$13,1,0)</f>
        <v>0</v>
      </c>
      <c r="AO8867" s="77">
        <f>IF(R8867&lt;Variables!$G$12,0,1)</f>
        <v>1</v>
      </c>
      <c r="AP8867" s="78">
        <f t="shared" si="279"/>
        <v>0</v>
      </c>
      <c r="AQ8867" s="77">
        <f>IF(V8867&lt;Variables!$G$15,1,0)</f>
        <v>1</v>
      </c>
      <c r="AR8867" s="77">
        <v>0</v>
      </c>
      <c r="AS8867" s="77">
        <v>0</v>
      </c>
      <c r="AT8867" s="77">
        <v>0</v>
      </c>
      <c r="AU8867" s="77">
        <v>1</v>
      </c>
      <c r="BA8867" s="77">
        <v>-0.94</v>
      </c>
    </row>
    <row r="8868" spans="3:53" x14ac:dyDescent="0.25">
      <c r="C8868" s="77" t="s">
        <v>891</v>
      </c>
      <c r="D8868" s="77" t="s">
        <v>551</v>
      </c>
      <c r="E8868" s="77">
        <v>12.63</v>
      </c>
      <c r="F8868" s="77">
        <v>71.47</v>
      </c>
      <c r="G8868" s="77">
        <v>41.91</v>
      </c>
      <c r="H8868" s="77">
        <v>75.75</v>
      </c>
      <c r="I8868" s="77">
        <v>53.103999999999999</v>
      </c>
      <c r="J8868" s="77" t="s">
        <v>75</v>
      </c>
      <c r="K8868" s="77">
        <v>59.23</v>
      </c>
      <c r="L8868" s="77">
        <v>12.894130000000001</v>
      </c>
      <c r="M8868" s="77">
        <v>2.6823833791035261</v>
      </c>
      <c r="N8868" s="77">
        <v>12.942306</v>
      </c>
      <c r="O8868" s="77">
        <v>2.300161964954285</v>
      </c>
      <c r="P8868" s="77">
        <v>203670000</v>
      </c>
      <c r="Q8868" s="77">
        <v>23680000</v>
      </c>
      <c r="R8868" s="77">
        <v>8.6</v>
      </c>
      <c r="S8868" s="77">
        <v>45.179999999999993</v>
      </c>
      <c r="T8868" s="77">
        <v>7.4620000000000006</v>
      </c>
      <c r="U8868" s="77">
        <v>23.098400000000002</v>
      </c>
      <c r="V8868" s="77">
        <v>2.3213785770179141</v>
      </c>
      <c r="AC8868" s="77">
        <v>18.82</v>
      </c>
      <c r="AD8868" s="77">
        <v>11.6</v>
      </c>
      <c r="AH8868" s="77">
        <f>IF(AND(M8868&lt;Variables!$G$6,M8868&gt;Variables!$G$5),0,1)</f>
        <v>1</v>
      </c>
      <c r="AI8868" s="77">
        <f t="shared" si="278"/>
        <v>1</v>
      </c>
      <c r="AJ8868" s="77">
        <f>IF(I8868&gt;Variables!$G$7,0,1)</f>
        <v>0</v>
      </c>
      <c r="AK8868" s="77">
        <f>IF(F8868&gt;Variables!$G$8,0,1)</f>
        <v>0</v>
      </c>
      <c r="AL8868" s="77">
        <f>IF(G8868&gt;Variables!$G$9,0,1)</f>
        <v>0</v>
      </c>
      <c r="AM8868" s="77">
        <f>IF(AND(K8868&gt;Variables!$G$10,K8868&lt;Variables!$G$11),0,1)</f>
        <v>1</v>
      </c>
      <c r="AN8868" s="77">
        <f>IF(H8868&lt;Variables!$G$13,1,0)</f>
        <v>1</v>
      </c>
      <c r="AO8868" s="77">
        <f>IF(R8868&lt;Variables!$G$12,0,1)</f>
        <v>1</v>
      </c>
      <c r="AP8868" s="78">
        <f t="shared" si="279"/>
        <v>1</v>
      </c>
      <c r="AQ8868" s="77">
        <f>IF(V8868&lt;Variables!$G$15,1,0)</f>
        <v>1</v>
      </c>
      <c r="AR8868" s="77">
        <v>1</v>
      </c>
      <c r="AS8868" s="77">
        <v>0</v>
      </c>
      <c r="AT8868" s="77">
        <v>0</v>
      </c>
      <c r="AU8868" s="77">
        <v>0</v>
      </c>
      <c r="BA8868" s="77">
        <v>2</v>
      </c>
    </row>
    <row r="8869" spans="3:53" x14ac:dyDescent="0.25">
      <c r="C8869" s="77" t="s">
        <v>891</v>
      </c>
      <c r="D8869" s="77" t="s">
        <v>729</v>
      </c>
      <c r="E8869" s="77">
        <v>13.14</v>
      </c>
      <c r="F8869" s="77">
        <v>11.3</v>
      </c>
      <c r="G8869" s="77">
        <v>11.68</v>
      </c>
      <c r="H8869" s="77">
        <v>6350</v>
      </c>
      <c r="I8869" s="77">
        <v>43.148000000000003</v>
      </c>
      <c r="J8869" s="77" t="s">
        <v>74</v>
      </c>
      <c r="K8869" s="77">
        <v>53.09</v>
      </c>
      <c r="L8869" s="77">
        <v>13.09</v>
      </c>
      <c r="M8869" s="77">
        <v>7.6394194041251237E-2</v>
      </c>
      <c r="N8869" s="77">
        <v>13.091741304347829</v>
      </c>
      <c r="O8869" s="77">
        <v>6.3083248134651576E-2</v>
      </c>
      <c r="P8869" s="77">
        <v>2293000</v>
      </c>
      <c r="Q8869" s="77">
        <v>2203000</v>
      </c>
      <c r="R8869" s="77">
        <v>1.04</v>
      </c>
      <c r="S8869" s="77">
        <v>45.179999999999993</v>
      </c>
      <c r="T8869" s="77">
        <v>7.4620000000000006</v>
      </c>
      <c r="U8869" s="77">
        <v>23.098400000000002</v>
      </c>
      <c r="V8869" s="77">
        <v>2.3963444152788389</v>
      </c>
      <c r="AC8869" s="77">
        <v>13.3</v>
      </c>
      <c r="AD8869" s="77">
        <v>12.92</v>
      </c>
      <c r="AH8869" s="77">
        <f>IF(AND(M8869&lt;Variables!$G$6,M8869&gt;Variables!$G$5),0,1)</f>
        <v>1</v>
      </c>
      <c r="AI8869" s="77">
        <f t="shared" si="278"/>
        <v>1</v>
      </c>
      <c r="AJ8869" s="77">
        <f>IF(I8869&gt;Variables!$G$7,0,1)</f>
        <v>1</v>
      </c>
      <c r="AK8869" s="77">
        <f>IF(F8869&gt;Variables!$G$8,0,1)</f>
        <v>0</v>
      </c>
      <c r="AL8869" s="77">
        <f>IF(G8869&gt;Variables!$G$9,0,1)</f>
        <v>0</v>
      </c>
      <c r="AM8869" s="77">
        <f>IF(AND(K8869&gt;Variables!$G$10,K8869&lt;Variables!$G$11),0,1)</f>
        <v>1</v>
      </c>
      <c r="AN8869" s="77">
        <f>IF(H8869&lt;Variables!$G$13,1,0)</f>
        <v>0</v>
      </c>
      <c r="AO8869" s="77">
        <f>IF(R8869&lt;Variables!$G$12,0,1)</f>
        <v>0</v>
      </c>
      <c r="AP8869" s="78">
        <f t="shared" si="279"/>
        <v>0</v>
      </c>
      <c r="AQ8869" s="77">
        <f>IF(V8869&lt;Variables!$G$15,1,0)</f>
        <v>1</v>
      </c>
      <c r="AR8869" s="77">
        <v>0</v>
      </c>
      <c r="AS8869" s="77">
        <v>1</v>
      </c>
      <c r="AT8869" s="77">
        <v>0</v>
      </c>
      <c r="AU8869" s="77">
        <v>0</v>
      </c>
      <c r="BA8869" s="77">
        <v>-0.14000000000000001</v>
      </c>
    </row>
    <row r="8870" spans="3:53" x14ac:dyDescent="0.25">
      <c r="C8870" s="77" t="s">
        <v>891</v>
      </c>
      <c r="D8870" s="77" t="s">
        <v>707</v>
      </c>
      <c r="E8870" s="77">
        <v>3.73</v>
      </c>
      <c r="F8870" s="77">
        <v>7.43</v>
      </c>
      <c r="G8870" s="77">
        <v>2.98</v>
      </c>
      <c r="H8870" s="77">
        <v>-99999</v>
      </c>
      <c r="I8870" s="77">
        <v>-21.460999999999999</v>
      </c>
      <c r="J8870" s="77" t="s">
        <v>75</v>
      </c>
      <c r="K8870" s="77">
        <v>52.47</v>
      </c>
      <c r="L8870" s="77">
        <v>3.7866666666666671</v>
      </c>
      <c r="M8870" s="77">
        <v>0.35211267605633451</v>
      </c>
      <c r="N8870" s="77">
        <v>3.8140714285714288</v>
      </c>
      <c r="O8870" s="77">
        <v>-0.36893458433995419</v>
      </c>
      <c r="P8870" s="77">
        <v>106051</v>
      </c>
      <c r="Q8870" s="77">
        <v>19053</v>
      </c>
      <c r="R8870" s="77">
        <v>5.57</v>
      </c>
      <c r="S8870" s="77">
        <v>45.179999999999993</v>
      </c>
      <c r="T8870" s="77">
        <v>7.4620000000000006</v>
      </c>
      <c r="U8870" s="77">
        <v>23.098400000000002</v>
      </c>
      <c r="V8870" s="77">
        <v>2.3809225239436622</v>
      </c>
      <c r="AC8870" s="77">
        <v>3.75</v>
      </c>
      <c r="AD8870" s="77">
        <v>3.5</v>
      </c>
      <c r="AH8870" s="77">
        <f>IF(AND(M8870&lt;Variables!$G$6,M8870&gt;Variables!$G$5),0,1)</f>
        <v>1</v>
      </c>
      <c r="AI8870" s="77">
        <f t="shared" si="278"/>
        <v>1</v>
      </c>
      <c r="AJ8870" s="77">
        <f>IF(I8870&gt;Variables!$G$7,0,1)</f>
        <v>1</v>
      </c>
      <c r="AK8870" s="77">
        <f>IF(F8870&gt;Variables!$G$8,0,1)</f>
        <v>1</v>
      </c>
      <c r="AL8870" s="77">
        <f>IF(G8870&gt;Variables!$G$9,0,1)</f>
        <v>1</v>
      </c>
      <c r="AM8870" s="77">
        <f>IF(AND(K8870&gt;Variables!$G$10,K8870&lt;Variables!$G$11),0,1)</f>
        <v>1</v>
      </c>
      <c r="AN8870" s="77">
        <f>IF(H8870&lt;Variables!$G$13,1,0)</f>
        <v>1</v>
      </c>
      <c r="AO8870" s="77">
        <f>IF(R8870&lt;Variables!$G$12,0,1)</f>
        <v>1</v>
      </c>
      <c r="AP8870" s="78">
        <f t="shared" si="279"/>
        <v>1</v>
      </c>
      <c r="AQ8870" s="77">
        <f>IF(V8870&lt;Variables!$G$15,1,0)</f>
        <v>1</v>
      </c>
      <c r="AR8870" s="77">
        <v>0</v>
      </c>
      <c r="AS8870" s="77">
        <v>0</v>
      </c>
      <c r="AT8870" s="77">
        <v>1</v>
      </c>
      <c r="AU8870" s="77">
        <v>0</v>
      </c>
      <c r="BA8870" s="77">
        <v>-2.25</v>
      </c>
    </row>
    <row r="8871" spans="3:53" x14ac:dyDescent="0.25">
      <c r="C8871" s="77" t="s">
        <v>891</v>
      </c>
      <c r="D8871" s="77" t="s">
        <v>717</v>
      </c>
      <c r="E8871" s="77">
        <v>5.22</v>
      </c>
      <c r="F8871" s="77">
        <v>96.96</v>
      </c>
      <c r="G8871" s="77">
        <v>25.96</v>
      </c>
      <c r="H8871" s="77">
        <v>34.64</v>
      </c>
      <c r="I8871" s="77">
        <v>-8.093</v>
      </c>
      <c r="J8871" s="77" t="s">
        <v>75</v>
      </c>
      <c r="K8871" s="77">
        <v>61.87</v>
      </c>
      <c r="L8871" s="77">
        <v>5.0521200000000004</v>
      </c>
      <c r="M8871" s="77">
        <v>3.7188348653634482</v>
      </c>
      <c r="N8871" s="77">
        <v>5.0997279999999998</v>
      </c>
      <c r="O8871" s="77">
        <v>2.7505780700460969</v>
      </c>
      <c r="P8871" s="77">
        <v>90970000</v>
      </c>
      <c r="Q8871" s="77">
        <v>392060</v>
      </c>
      <c r="R8871" s="77">
        <v>232.03</v>
      </c>
      <c r="S8871" s="77">
        <v>45.179999999999993</v>
      </c>
      <c r="T8871" s="77">
        <v>7.4620000000000006</v>
      </c>
      <c r="U8871" s="77">
        <v>23.098400000000002</v>
      </c>
      <c r="V8871" s="77">
        <v>2.2657997517683661</v>
      </c>
      <c r="AC8871" s="77">
        <v>8.1999999999999993</v>
      </c>
      <c r="AD8871" s="77">
        <v>5.12</v>
      </c>
      <c r="AH8871" s="77">
        <f>IF(AND(M8871&lt;Variables!$G$6,M8871&gt;Variables!$G$5),0,1)</f>
        <v>1</v>
      </c>
      <c r="AI8871" s="77">
        <f t="shared" si="278"/>
        <v>1</v>
      </c>
      <c r="AJ8871" s="77">
        <f>IF(I8871&gt;Variables!$G$7,0,1)</f>
        <v>1</v>
      </c>
      <c r="AK8871" s="77">
        <f>IF(F8871&gt;Variables!$G$8,0,1)</f>
        <v>0</v>
      </c>
      <c r="AL8871" s="77">
        <f>IF(G8871&gt;Variables!$G$9,0,1)</f>
        <v>0</v>
      </c>
      <c r="AM8871" s="77">
        <f>IF(AND(K8871&gt;Variables!$G$10,K8871&lt;Variables!$G$11),0,1)</f>
        <v>1</v>
      </c>
      <c r="AN8871" s="77">
        <f>IF(H8871&lt;Variables!$G$13,1,0)</f>
        <v>1</v>
      </c>
      <c r="AO8871" s="77">
        <f>IF(R8871&lt;Variables!$G$12,0,1)</f>
        <v>1</v>
      </c>
      <c r="AP8871" s="78">
        <f t="shared" si="279"/>
        <v>1</v>
      </c>
      <c r="AQ8871" s="77">
        <f>IF(V8871&lt;Variables!$G$15,1,0)</f>
        <v>1</v>
      </c>
      <c r="AR8871" s="77">
        <v>1</v>
      </c>
      <c r="AS8871" s="77">
        <v>0</v>
      </c>
      <c r="AT8871" s="77">
        <v>0</v>
      </c>
      <c r="AU8871" s="77">
        <v>0</v>
      </c>
      <c r="BA8871" s="77">
        <v>2</v>
      </c>
    </row>
    <row r="8872" spans="3:53" x14ac:dyDescent="0.25">
      <c r="C8872" s="77" t="s">
        <v>891</v>
      </c>
      <c r="D8872" s="77" t="s">
        <v>728</v>
      </c>
      <c r="E8872" s="77">
        <v>43.08</v>
      </c>
      <c r="F8872" s="77">
        <v>12.82</v>
      </c>
      <c r="G8872" s="77">
        <v>11.96</v>
      </c>
      <c r="H8872" s="77">
        <v>67630</v>
      </c>
      <c r="I8872" s="77">
        <v>-25.242000000000001</v>
      </c>
      <c r="J8872" s="77" t="s">
        <v>74</v>
      </c>
      <c r="K8872" s="77">
        <v>35.25</v>
      </c>
      <c r="L8872" s="77">
        <v>43.626750000000001</v>
      </c>
      <c r="M8872" s="77">
        <v>-1.092792839255738</v>
      </c>
      <c r="N8872" s="77">
        <v>43.568672000000007</v>
      </c>
      <c r="O8872" s="77">
        <v>-0.96094735226267125</v>
      </c>
      <c r="P8872" s="77">
        <v>6896000</v>
      </c>
      <c r="Q8872" s="77">
        <v>4417000</v>
      </c>
      <c r="R8872" s="77">
        <v>1.56</v>
      </c>
      <c r="S8872" s="77">
        <v>45.179999999999993</v>
      </c>
      <c r="T8872" s="77">
        <v>7.4620000000000006</v>
      </c>
      <c r="U8872" s="77">
        <v>23.098400000000002</v>
      </c>
      <c r="V8872" s="77">
        <v>2.1960518244540328</v>
      </c>
      <c r="AC8872" s="77">
        <v>43.247199999999999</v>
      </c>
      <c r="AD8872" s="77">
        <v>41.58</v>
      </c>
      <c r="AH8872" s="77">
        <f>IF(AND(M8872&lt;Variables!$G$6,M8872&gt;Variables!$G$5),0,1)</f>
        <v>0</v>
      </c>
      <c r="AI8872" s="77">
        <f t="shared" si="278"/>
        <v>0</v>
      </c>
      <c r="AJ8872" s="77">
        <f>IF(I8872&gt;Variables!$G$7,0,1)</f>
        <v>1</v>
      </c>
      <c r="AK8872" s="77">
        <f>IF(F8872&gt;Variables!$G$8,0,1)</f>
        <v>0</v>
      </c>
      <c r="AL8872" s="77">
        <f>IF(G8872&gt;Variables!$G$9,0,1)</f>
        <v>0</v>
      </c>
      <c r="AM8872" s="77">
        <f>IF(AND(K8872&gt;Variables!$G$10,K8872&lt;Variables!$G$11),0,1)</f>
        <v>1</v>
      </c>
      <c r="AN8872" s="77">
        <f>IF(H8872&lt;Variables!$G$13,1,0)</f>
        <v>0</v>
      </c>
      <c r="AO8872" s="77">
        <f>IF(R8872&lt;Variables!$G$12,0,1)</f>
        <v>0</v>
      </c>
      <c r="AP8872" s="78">
        <f t="shared" si="279"/>
        <v>0</v>
      </c>
      <c r="AQ8872" s="77">
        <f>IF(V8872&lt;Variables!$G$15,1,0)</f>
        <v>1</v>
      </c>
      <c r="AR8872" s="77">
        <v>0</v>
      </c>
      <c r="AS8872" s="77">
        <v>0</v>
      </c>
      <c r="AT8872" s="77">
        <v>1</v>
      </c>
      <c r="AU8872" s="77">
        <v>0</v>
      </c>
      <c r="BA8872" s="77">
        <v>-2.25</v>
      </c>
    </row>
    <row r="8873" spans="3:53" x14ac:dyDescent="0.25">
      <c r="C8873" s="77" t="s">
        <v>891</v>
      </c>
      <c r="D8873" s="77" t="s">
        <v>436</v>
      </c>
      <c r="E8873" s="77">
        <v>7.2</v>
      </c>
      <c r="F8873" s="77">
        <v>22.41</v>
      </c>
      <c r="G8873" s="77">
        <v>-5.44</v>
      </c>
      <c r="H8873" s="77">
        <v>60.08</v>
      </c>
      <c r="I8873" s="77">
        <v>6.7480000000000002</v>
      </c>
      <c r="J8873" s="77" t="s">
        <v>75</v>
      </c>
      <c r="K8873" s="77">
        <v>48.85</v>
      </c>
      <c r="L8873" s="77">
        <v>7.1592199999999986</v>
      </c>
      <c r="M8873" s="77">
        <v>0.64783593743452628</v>
      </c>
      <c r="N8873" s="77">
        <v>7.3337680000000001</v>
      </c>
      <c r="O8873" s="77">
        <v>-1.747641867045705</v>
      </c>
      <c r="P8873" s="77">
        <v>50600000</v>
      </c>
      <c r="Q8873" s="77">
        <v>3180000</v>
      </c>
      <c r="R8873" s="77">
        <v>15.91</v>
      </c>
      <c r="S8873" s="77">
        <v>45.179999999999993</v>
      </c>
      <c r="T8873" s="77">
        <v>7.4620000000000006</v>
      </c>
      <c r="U8873" s="77">
        <v>23.098400000000002</v>
      </c>
      <c r="V8873" s="77">
        <v>2.34039385834211</v>
      </c>
      <c r="AC8873" s="77">
        <v>8.0641999999999996</v>
      </c>
      <c r="AD8873" s="77">
        <v>6.75</v>
      </c>
      <c r="AH8873" s="77">
        <f>IF(AND(M8873&lt;Variables!$G$6,M8873&gt;Variables!$G$5),0,1)</f>
        <v>1</v>
      </c>
      <c r="AI8873" s="77">
        <f t="shared" si="278"/>
        <v>1</v>
      </c>
      <c r="AJ8873" s="77">
        <f>IF(I8873&gt;Variables!$G$7,0,1)</f>
        <v>1</v>
      </c>
      <c r="AK8873" s="77">
        <f>IF(F8873&gt;Variables!$G$8,0,1)</f>
        <v>0</v>
      </c>
      <c r="AL8873" s="77">
        <f>IF(G8873&gt;Variables!$G$9,0,1)</f>
        <v>1</v>
      </c>
      <c r="AM8873" s="77">
        <f>IF(AND(K8873&gt;Variables!$G$10,K8873&lt;Variables!$G$11),0,1)</f>
        <v>1</v>
      </c>
      <c r="AN8873" s="77">
        <f>IF(H8873&lt;Variables!$G$13,1,0)</f>
        <v>1</v>
      </c>
      <c r="AO8873" s="77">
        <f>IF(R8873&lt;Variables!$G$12,0,1)</f>
        <v>1</v>
      </c>
      <c r="AP8873" s="78">
        <f t="shared" si="279"/>
        <v>1</v>
      </c>
      <c r="AQ8873" s="77">
        <f>IF(V8873&lt;Variables!$G$15,1,0)</f>
        <v>1</v>
      </c>
      <c r="AR8873" s="77">
        <v>1</v>
      </c>
      <c r="AS8873" s="77">
        <v>0</v>
      </c>
      <c r="AT8873" s="77">
        <v>0</v>
      </c>
      <c r="AU8873" s="77">
        <v>0</v>
      </c>
      <c r="BA8873" s="77">
        <v>2</v>
      </c>
    </row>
    <row r="8874" spans="3:53" x14ac:dyDescent="0.25">
      <c r="C8874" s="77" t="s">
        <v>891</v>
      </c>
      <c r="D8874" s="77" t="s">
        <v>713</v>
      </c>
      <c r="E8874" s="77">
        <v>34.83</v>
      </c>
      <c r="F8874" s="77">
        <v>8.73</v>
      </c>
      <c r="G8874" s="77">
        <v>3.52</v>
      </c>
      <c r="H8874" s="77">
        <v>7720</v>
      </c>
      <c r="I8874" s="77">
        <v>-1E-3</v>
      </c>
      <c r="J8874" s="77" t="s">
        <v>75</v>
      </c>
      <c r="K8874" s="77">
        <v>58.56</v>
      </c>
      <c r="L8874" s="77">
        <v>34.673825000000008</v>
      </c>
      <c r="M8874" s="77">
        <v>0.16200981576156931</v>
      </c>
      <c r="N8874" s="77">
        <v>34.614134000000007</v>
      </c>
      <c r="O8874" s="77">
        <v>0.33473609364310491</v>
      </c>
      <c r="P8874" s="77">
        <v>3233000</v>
      </c>
      <c r="Q8874" s="77">
        <v>2038000</v>
      </c>
      <c r="R8874" s="77">
        <v>1.59</v>
      </c>
      <c r="S8874" s="77">
        <v>45.179999999999993</v>
      </c>
      <c r="T8874" s="77">
        <v>7.4620000000000006</v>
      </c>
      <c r="U8874" s="77">
        <v>23.098400000000002</v>
      </c>
      <c r="V8874" s="77">
        <v>2.4474642547720089</v>
      </c>
      <c r="AC8874" s="77">
        <v>34.79</v>
      </c>
      <c r="AD8874" s="77">
        <v>33.86</v>
      </c>
      <c r="AH8874" s="77">
        <f>IF(AND(M8874&lt;Variables!$G$6,M8874&gt;Variables!$G$5),0,1)</f>
        <v>1</v>
      </c>
      <c r="AI8874" s="77">
        <f t="shared" si="278"/>
        <v>0</v>
      </c>
      <c r="AJ8874" s="77">
        <f>IF(I8874&gt;Variables!$G$7,0,1)</f>
        <v>1</v>
      </c>
      <c r="AK8874" s="77">
        <f>IF(F8874&gt;Variables!$G$8,0,1)</f>
        <v>1</v>
      </c>
      <c r="AL8874" s="77">
        <f>IF(G8874&gt;Variables!$G$9,0,1)</f>
        <v>1</v>
      </c>
      <c r="AM8874" s="77">
        <f>IF(AND(K8874&gt;Variables!$G$10,K8874&lt;Variables!$G$11),0,1)</f>
        <v>1</v>
      </c>
      <c r="AN8874" s="77">
        <f>IF(H8874&lt;Variables!$G$13,1,0)</f>
        <v>0</v>
      </c>
      <c r="AO8874" s="77">
        <f>IF(R8874&lt;Variables!$G$12,0,1)</f>
        <v>0</v>
      </c>
      <c r="AP8874" s="78">
        <f t="shared" si="279"/>
        <v>1</v>
      </c>
      <c r="AQ8874" s="77">
        <f>IF(V8874&lt;Variables!$G$15,1,0)</f>
        <v>1</v>
      </c>
      <c r="AR8874" s="77">
        <v>0</v>
      </c>
      <c r="AS8874" s="77">
        <v>0</v>
      </c>
      <c r="AT8874" s="77">
        <v>0</v>
      </c>
      <c r="AU8874" s="77">
        <v>1</v>
      </c>
      <c r="BA8874" s="77">
        <v>-1.49</v>
      </c>
    </row>
    <row r="8875" spans="3:53" x14ac:dyDescent="0.25">
      <c r="C8875" s="77" t="s">
        <v>891</v>
      </c>
      <c r="D8875" s="77" t="s">
        <v>177</v>
      </c>
      <c r="E8875" s="77">
        <v>70.92</v>
      </c>
      <c r="F8875" s="77">
        <v>8.19</v>
      </c>
      <c r="G8875" s="77">
        <v>9.8699999999999992</v>
      </c>
      <c r="H8875" s="77">
        <v>13100</v>
      </c>
      <c r="I8875" s="77">
        <v>509.66300000000001</v>
      </c>
      <c r="J8875" s="77" t="s">
        <v>75</v>
      </c>
      <c r="K8875" s="77">
        <v>61.52</v>
      </c>
      <c r="L8875" s="77">
        <v>69.694969999999998</v>
      </c>
      <c r="M8875" s="77">
        <v>1.456389177009469</v>
      </c>
      <c r="N8875" s="77">
        <v>70.380818000000005</v>
      </c>
      <c r="O8875" s="77">
        <v>0.46771550737018819</v>
      </c>
      <c r="P8875" s="77">
        <v>1423000</v>
      </c>
      <c r="Q8875" s="77">
        <v>1777000</v>
      </c>
      <c r="R8875" s="77">
        <v>0.8</v>
      </c>
      <c r="S8875" s="77">
        <v>45.179999999999993</v>
      </c>
      <c r="T8875" s="77">
        <v>7.4620000000000006</v>
      </c>
      <c r="U8875" s="77">
        <v>23.098400000000002</v>
      </c>
      <c r="V8875" s="77">
        <v>2.4000273630120512</v>
      </c>
      <c r="AC8875" s="77">
        <v>74.25</v>
      </c>
      <c r="AD8875" s="77">
        <v>69.38</v>
      </c>
      <c r="AH8875" s="77">
        <f>IF(AND(M8875&lt;Variables!$G$6,M8875&gt;Variables!$G$5),0,1)</f>
        <v>1</v>
      </c>
      <c r="AI8875" s="77">
        <f t="shared" si="278"/>
        <v>1</v>
      </c>
      <c r="AJ8875" s="77">
        <f>IF(I8875&gt;Variables!$G$7,0,1)</f>
        <v>0</v>
      </c>
      <c r="AK8875" s="77">
        <f>IF(F8875&gt;Variables!$G$8,0,1)</f>
        <v>1</v>
      </c>
      <c r="AL8875" s="77">
        <f>IF(G8875&gt;Variables!$G$9,0,1)</f>
        <v>1</v>
      </c>
      <c r="AM8875" s="77">
        <f>IF(AND(K8875&gt;Variables!$G$10,K8875&lt;Variables!$G$11),0,1)</f>
        <v>1</v>
      </c>
      <c r="AN8875" s="77">
        <f>IF(H8875&lt;Variables!$G$13,1,0)</f>
        <v>0</v>
      </c>
      <c r="AO8875" s="77">
        <f>IF(R8875&lt;Variables!$G$12,0,1)</f>
        <v>0</v>
      </c>
      <c r="AP8875" s="78">
        <f t="shared" si="279"/>
        <v>1</v>
      </c>
      <c r="AQ8875" s="77">
        <f>IF(V8875&lt;Variables!$G$15,1,0)</f>
        <v>1</v>
      </c>
      <c r="AR8875" s="77">
        <v>1</v>
      </c>
      <c r="AS8875" s="77">
        <v>0</v>
      </c>
      <c r="AT8875" s="77">
        <v>0</v>
      </c>
      <c r="AU8875" s="77">
        <v>0</v>
      </c>
      <c r="BA8875" s="77">
        <v>1.54</v>
      </c>
    </row>
    <row r="8876" spans="3:53" x14ac:dyDescent="0.25">
      <c r="C8876" s="77" t="s">
        <v>891</v>
      </c>
      <c r="D8876" s="77" t="s">
        <v>741</v>
      </c>
      <c r="E8876" s="77">
        <v>29.38</v>
      </c>
      <c r="F8876" s="77">
        <v>7.4</v>
      </c>
      <c r="G8876" s="77">
        <v>4.7</v>
      </c>
      <c r="H8876" s="77">
        <v>3360</v>
      </c>
      <c r="I8876" s="77">
        <v>-2.1160000000000001</v>
      </c>
      <c r="J8876" s="77" t="s">
        <v>75</v>
      </c>
      <c r="K8876" s="77">
        <v>38.26</v>
      </c>
      <c r="L8876" s="77">
        <v>29.415005000000011</v>
      </c>
      <c r="M8876" s="77">
        <v>-0.33997954445360978</v>
      </c>
      <c r="N8876" s="77">
        <v>29.63092</v>
      </c>
      <c r="O8876" s="77">
        <v>-1.0661835677056091</v>
      </c>
      <c r="P8876" s="77">
        <v>5615000</v>
      </c>
      <c r="Q8876" s="77">
        <v>1038000</v>
      </c>
      <c r="R8876" s="77">
        <v>5.41</v>
      </c>
      <c r="S8876" s="77">
        <v>45.179999999999993</v>
      </c>
      <c r="T8876" s="77">
        <v>7.4620000000000006</v>
      </c>
      <c r="U8876" s="77">
        <v>23.098400000000002</v>
      </c>
      <c r="V8876" s="77">
        <v>2.2426860209035491</v>
      </c>
      <c r="AC8876" s="77">
        <v>29.99</v>
      </c>
      <c r="AD8876" s="77">
        <v>29.210100000000001</v>
      </c>
      <c r="AH8876" s="77">
        <f>IF(AND(M8876&lt;Variables!$G$6,M8876&gt;Variables!$G$5),0,1)</f>
        <v>1</v>
      </c>
      <c r="AI8876" s="77">
        <f t="shared" si="278"/>
        <v>1</v>
      </c>
      <c r="AJ8876" s="77">
        <f>IF(I8876&gt;Variables!$G$7,0,1)</f>
        <v>1</v>
      </c>
      <c r="AK8876" s="77">
        <f>IF(F8876&gt;Variables!$G$8,0,1)</f>
        <v>1</v>
      </c>
      <c r="AL8876" s="77">
        <f>IF(G8876&gt;Variables!$G$9,0,1)</f>
        <v>1</v>
      </c>
      <c r="AM8876" s="77">
        <f>IF(AND(K8876&gt;Variables!$G$10,K8876&lt;Variables!$G$11),0,1)</f>
        <v>1</v>
      </c>
      <c r="AN8876" s="77">
        <f>IF(H8876&lt;Variables!$G$13,1,0)</f>
        <v>0</v>
      </c>
      <c r="AO8876" s="77">
        <f>IF(R8876&lt;Variables!$G$12,0,1)</f>
        <v>1</v>
      </c>
      <c r="AP8876" s="78">
        <f t="shared" si="279"/>
        <v>1</v>
      </c>
      <c r="AQ8876" s="77">
        <f>IF(V8876&lt;Variables!$G$15,1,0)</f>
        <v>1</v>
      </c>
      <c r="AR8876" s="77">
        <v>1</v>
      </c>
      <c r="AS8876" s="77">
        <v>0</v>
      </c>
      <c r="AT8876" s="77">
        <v>0</v>
      </c>
      <c r="AU8876" s="77">
        <v>0</v>
      </c>
      <c r="BA8876" s="77">
        <v>2</v>
      </c>
    </row>
    <row r="8877" spans="3:53" x14ac:dyDescent="0.25">
      <c r="C8877" s="77" t="s">
        <v>891</v>
      </c>
      <c r="D8877" s="77" t="s">
        <v>158</v>
      </c>
      <c r="E8877" s="77">
        <v>47.31</v>
      </c>
      <c r="F8877" s="77">
        <v>7.46</v>
      </c>
      <c r="G8877" s="77">
        <v>6.86</v>
      </c>
      <c r="H8877" s="77">
        <v>6670</v>
      </c>
      <c r="I8877" s="77">
        <v>60.551000000000002</v>
      </c>
      <c r="J8877" s="77" t="s">
        <v>75</v>
      </c>
      <c r="K8877" s="77">
        <v>62.45</v>
      </c>
      <c r="L8877" s="77">
        <v>47.089736842105268</v>
      </c>
      <c r="M8877" s="77">
        <v>0.510224040326128</v>
      </c>
      <c r="N8877" s="77">
        <v>47.04316326530612</v>
      </c>
      <c r="O8877" s="77">
        <v>0.6097309678692836</v>
      </c>
      <c r="P8877" s="77">
        <v>275134</v>
      </c>
      <c r="Q8877" s="77">
        <v>677206</v>
      </c>
      <c r="R8877" s="77">
        <v>0.41</v>
      </c>
      <c r="S8877" s="77">
        <v>45.179999999999993</v>
      </c>
      <c r="T8877" s="77">
        <v>7.4620000000000006</v>
      </c>
      <c r="U8877" s="77">
        <v>23.098400000000002</v>
      </c>
      <c r="V8877" s="77">
        <v>2.464370763447171</v>
      </c>
      <c r="AC8877" s="77">
        <v>48.42</v>
      </c>
      <c r="AD8877" s="77">
        <v>47.01</v>
      </c>
      <c r="AH8877" s="77">
        <f>IF(AND(M8877&lt;Variables!$G$6,M8877&gt;Variables!$G$5),0,1)</f>
        <v>1</v>
      </c>
      <c r="AI8877" s="77">
        <f t="shared" si="278"/>
        <v>0</v>
      </c>
      <c r="AJ8877" s="77">
        <f>IF(I8877&gt;Variables!$G$7,0,1)</f>
        <v>0</v>
      </c>
      <c r="AK8877" s="77">
        <f>IF(F8877&gt;Variables!$G$8,0,1)</f>
        <v>1</v>
      </c>
      <c r="AL8877" s="77">
        <f>IF(G8877&gt;Variables!$G$9,0,1)</f>
        <v>1</v>
      </c>
      <c r="AM8877" s="77">
        <f>IF(AND(K8877&gt;Variables!$G$10,K8877&lt;Variables!$G$11),0,1)</f>
        <v>0</v>
      </c>
      <c r="AN8877" s="77">
        <f>IF(H8877&lt;Variables!$G$13,1,0)</f>
        <v>0</v>
      </c>
      <c r="AO8877" s="77">
        <f>IF(R8877&lt;Variables!$G$12,0,1)</f>
        <v>0</v>
      </c>
      <c r="AP8877" s="78">
        <f t="shared" si="279"/>
        <v>1</v>
      </c>
      <c r="AQ8877" s="77">
        <f>IF(V8877&lt;Variables!$G$15,1,0)</f>
        <v>1</v>
      </c>
      <c r="AR8877" s="77">
        <v>1</v>
      </c>
      <c r="AS8877" s="77">
        <v>0</v>
      </c>
      <c r="AT8877" s="77">
        <v>0</v>
      </c>
      <c r="AU8877" s="77">
        <v>0</v>
      </c>
      <c r="BA8877" s="77">
        <v>1.64</v>
      </c>
    </row>
    <row r="8878" spans="3:53" x14ac:dyDescent="0.25">
      <c r="C8878" s="77" t="s">
        <v>891</v>
      </c>
      <c r="D8878" s="77" t="s">
        <v>85</v>
      </c>
      <c r="E8878" s="77">
        <v>4.6399999999999997</v>
      </c>
      <c r="F8878" s="77">
        <v>7.18</v>
      </c>
      <c r="G8878" s="77">
        <v>4.28</v>
      </c>
      <c r="H8878" s="77">
        <v>2780</v>
      </c>
      <c r="I8878" s="77">
        <v>184.62</v>
      </c>
      <c r="J8878" s="77" t="s">
        <v>75</v>
      </c>
      <c r="K8878" s="77">
        <v>29.72</v>
      </c>
      <c r="L8878" s="77">
        <v>4.658385</v>
      </c>
      <c r="M8878" s="77">
        <v>-0.60933134551996249</v>
      </c>
      <c r="N8878" s="77">
        <v>4.6898419999999996</v>
      </c>
      <c r="O8878" s="77">
        <v>-1.275991813796707</v>
      </c>
      <c r="P8878" s="77">
        <v>40418000</v>
      </c>
      <c r="Q8878" s="77">
        <v>21010000</v>
      </c>
      <c r="R8878" s="77">
        <v>1.92</v>
      </c>
      <c r="S8878" s="77">
        <v>45.179999999999993</v>
      </c>
      <c r="T8878" s="77">
        <v>7.4620000000000006</v>
      </c>
      <c r="U8878" s="77">
        <v>23.098400000000002</v>
      </c>
      <c r="V8878" s="77">
        <v>2.137054106767045</v>
      </c>
      <c r="AC8878" s="77">
        <v>4.67</v>
      </c>
      <c r="AD8878" s="77">
        <v>4.5199999999999996</v>
      </c>
      <c r="AH8878" s="77">
        <f>IF(AND(M8878&lt;Variables!$G$6,M8878&gt;Variables!$G$5),0,1)</f>
        <v>1</v>
      </c>
      <c r="AI8878" s="77">
        <f t="shared" si="278"/>
        <v>1</v>
      </c>
      <c r="AJ8878" s="77">
        <f>IF(I8878&gt;Variables!$G$7,0,1)</f>
        <v>0</v>
      </c>
      <c r="AK8878" s="77">
        <f>IF(F8878&gt;Variables!$G$8,0,1)</f>
        <v>1</v>
      </c>
      <c r="AL8878" s="77">
        <f>IF(G8878&gt;Variables!$G$9,0,1)</f>
        <v>1</v>
      </c>
      <c r="AM8878" s="77">
        <f>IF(AND(K8878&gt;Variables!$G$10,K8878&lt;Variables!$G$11),0,1)</f>
        <v>1</v>
      </c>
      <c r="AN8878" s="77">
        <f>IF(H8878&lt;Variables!$G$13,1,0)</f>
        <v>0</v>
      </c>
      <c r="AO8878" s="77">
        <f>IF(R8878&lt;Variables!$G$12,0,1)</f>
        <v>0</v>
      </c>
      <c r="AP8878" s="78">
        <f t="shared" si="279"/>
        <v>1</v>
      </c>
      <c r="AQ8878" s="77">
        <f>IF(V8878&lt;Variables!$G$15,1,0)</f>
        <v>1</v>
      </c>
      <c r="AR8878" s="77">
        <v>0</v>
      </c>
      <c r="AS8878" s="77">
        <v>0</v>
      </c>
      <c r="AT8878" s="77">
        <v>1</v>
      </c>
      <c r="AU8878" s="77">
        <v>0</v>
      </c>
      <c r="BA8878" s="77">
        <v>-2.25</v>
      </c>
    </row>
    <row r="8879" spans="3:53" x14ac:dyDescent="0.25">
      <c r="C8879" s="77" t="s">
        <v>891</v>
      </c>
      <c r="D8879" s="77" t="s">
        <v>137</v>
      </c>
      <c r="E8879" s="77">
        <v>135.88</v>
      </c>
      <c r="F8879" s="77">
        <v>6.91</v>
      </c>
      <c r="G8879" s="77">
        <v>5</v>
      </c>
      <c r="H8879" s="77">
        <v>6180</v>
      </c>
      <c r="I8879" s="77">
        <v>-11.167999999999999</v>
      </c>
      <c r="J8879" s="77" t="s">
        <v>75</v>
      </c>
      <c r="K8879" s="77">
        <v>56.87</v>
      </c>
      <c r="L8879" s="77">
        <v>134.69619374999999</v>
      </c>
      <c r="M8879" s="77">
        <v>0.27380599238351222</v>
      </c>
      <c r="N8879" s="77">
        <v>135.01913809523811</v>
      </c>
      <c r="O8879" s="77">
        <v>3.3966966023417651E-2</v>
      </c>
      <c r="P8879" s="77">
        <v>261228</v>
      </c>
      <c r="Q8879" s="77">
        <v>710548</v>
      </c>
      <c r="R8879" s="77">
        <v>0.37</v>
      </c>
      <c r="S8879" s="77">
        <v>45.179999999999993</v>
      </c>
      <c r="T8879" s="77">
        <v>7.4620000000000006</v>
      </c>
      <c r="U8879" s="77">
        <v>23.098400000000002</v>
      </c>
      <c r="V8879" s="77">
        <v>2.4256217799777842</v>
      </c>
      <c r="AC8879" s="77">
        <v>136.58359999999999</v>
      </c>
      <c r="AD8879" s="77">
        <v>134.26</v>
      </c>
      <c r="AH8879" s="77">
        <f>IF(AND(M8879&lt;Variables!$G$6,M8879&gt;Variables!$G$5),0,1)</f>
        <v>1</v>
      </c>
      <c r="AI8879" s="77">
        <f t="shared" si="278"/>
        <v>1</v>
      </c>
      <c r="AJ8879" s="77">
        <f>IF(I8879&gt;Variables!$G$7,0,1)</f>
        <v>1</v>
      </c>
      <c r="AK8879" s="77">
        <f>IF(F8879&gt;Variables!$G$8,0,1)</f>
        <v>1</v>
      </c>
      <c r="AL8879" s="77">
        <f>IF(G8879&gt;Variables!$G$9,0,1)</f>
        <v>1</v>
      </c>
      <c r="AM8879" s="77">
        <f>IF(AND(K8879&gt;Variables!$G$10,K8879&lt;Variables!$G$11),0,1)</f>
        <v>1</v>
      </c>
      <c r="AN8879" s="77">
        <f>IF(H8879&lt;Variables!$G$13,1,0)</f>
        <v>0</v>
      </c>
      <c r="AO8879" s="77">
        <f>IF(R8879&lt;Variables!$G$12,0,1)</f>
        <v>0</v>
      </c>
      <c r="AP8879" s="78">
        <f t="shared" si="279"/>
        <v>1</v>
      </c>
      <c r="AQ8879" s="77">
        <f>IF(V8879&lt;Variables!$G$15,1,0)</f>
        <v>1</v>
      </c>
      <c r="AR8879" s="77">
        <v>0</v>
      </c>
      <c r="AS8879" s="77">
        <v>1</v>
      </c>
      <c r="AT8879" s="77">
        <v>0</v>
      </c>
      <c r="AU8879" s="77">
        <v>0</v>
      </c>
      <c r="BA8879" s="77">
        <v>0.47</v>
      </c>
    </row>
    <row r="8880" spans="3:53" x14ac:dyDescent="0.25">
      <c r="C8880" s="77" t="s">
        <v>891</v>
      </c>
      <c r="D8880" s="77" t="s">
        <v>718</v>
      </c>
      <c r="E8880" s="77">
        <v>24.69</v>
      </c>
      <c r="F8880" s="77">
        <v>97.39</v>
      </c>
      <c r="G8880" s="77">
        <v>23.15</v>
      </c>
      <c r="H8880" s="77">
        <v>1570</v>
      </c>
      <c r="I8880" s="77">
        <v>-7.1999999999999995E-2</v>
      </c>
      <c r="J8880" s="77" t="s">
        <v>74</v>
      </c>
      <c r="K8880" s="77">
        <v>48.65</v>
      </c>
      <c r="L8880" s="77">
        <v>24.806149999999999</v>
      </c>
      <c r="M8880" s="77">
        <v>8.6067366358752798E-2</v>
      </c>
      <c r="N8880" s="77">
        <v>24.809048000000001</v>
      </c>
      <c r="O8880" s="77">
        <v>7.4376090529537267E-2</v>
      </c>
      <c r="P8880" s="77">
        <v>48077000</v>
      </c>
      <c r="Q8880" s="77">
        <v>302659</v>
      </c>
      <c r="R8880" s="77">
        <v>158.85</v>
      </c>
      <c r="S8880" s="77">
        <v>45.179999999999993</v>
      </c>
      <c r="T8880" s="77">
        <v>7.4620000000000006</v>
      </c>
      <c r="U8880" s="77">
        <v>23.098400000000002</v>
      </c>
      <c r="V8880" s="77">
        <v>2.3511118079226319</v>
      </c>
      <c r="AC8880" s="77">
        <v>31.09</v>
      </c>
      <c r="AD8880" s="77">
        <v>23.81</v>
      </c>
      <c r="AH8880" s="77">
        <f>IF(AND(M8880&lt;Variables!$G$6,M8880&gt;Variables!$G$5),0,1)</f>
        <v>1</v>
      </c>
      <c r="AI8880" s="77">
        <f t="shared" si="278"/>
        <v>1</v>
      </c>
      <c r="AJ8880" s="77">
        <f>IF(I8880&gt;Variables!$G$7,0,1)</f>
        <v>1</v>
      </c>
      <c r="AK8880" s="77">
        <f>IF(F8880&gt;Variables!$G$8,0,1)</f>
        <v>0</v>
      </c>
      <c r="AL8880" s="77">
        <f>IF(G8880&gt;Variables!$G$9,0,1)</f>
        <v>0</v>
      </c>
      <c r="AM8880" s="77">
        <f>IF(AND(K8880&gt;Variables!$G$10,K8880&lt;Variables!$G$11),0,1)</f>
        <v>1</v>
      </c>
      <c r="AN8880" s="77">
        <f>IF(H8880&lt;Variables!$G$13,1,0)</f>
        <v>0</v>
      </c>
      <c r="AO8880" s="77">
        <f>IF(R8880&lt;Variables!$G$12,0,1)</f>
        <v>1</v>
      </c>
      <c r="AP8880" s="78">
        <f t="shared" si="279"/>
        <v>0</v>
      </c>
      <c r="AQ8880" s="77">
        <f>IF(V8880&lt;Variables!$G$15,1,0)</f>
        <v>1</v>
      </c>
      <c r="AR8880" s="77">
        <v>0</v>
      </c>
      <c r="AS8880" s="77">
        <v>0</v>
      </c>
      <c r="AT8880" s="77">
        <v>1</v>
      </c>
      <c r="AU8880" s="77">
        <v>0</v>
      </c>
      <c r="BA8880" s="77">
        <v>-2.25</v>
      </c>
    </row>
    <row r="8881" spans="3:53" x14ac:dyDescent="0.25">
      <c r="C8881" s="77" t="s">
        <v>891</v>
      </c>
      <c r="D8881" s="77" t="s">
        <v>719</v>
      </c>
      <c r="E8881" s="77">
        <v>2.16</v>
      </c>
      <c r="F8881" s="77">
        <v>40.22</v>
      </c>
      <c r="G8881" s="77">
        <v>-3.6</v>
      </c>
      <c r="H8881" s="77">
        <v>82.6</v>
      </c>
      <c r="I8881" s="77">
        <v>-56.442999999999998</v>
      </c>
      <c r="J8881" s="77" t="s">
        <v>74</v>
      </c>
      <c r="K8881" s="77">
        <v>65.17</v>
      </c>
      <c r="L8881" s="77">
        <v>2.0786850000000001</v>
      </c>
      <c r="M8881" s="77">
        <v>2.9497013737050111</v>
      </c>
      <c r="N8881" s="77">
        <v>2.0793339999999998</v>
      </c>
      <c r="O8881" s="77">
        <v>2.917568798471065</v>
      </c>
      <c r="P8881" s="77">
        <v>220900000</v>
      </c>
      <c r="Q8881" s="77">
        <v>4600000</v>
      </c>
      <c r="R8881" s="77">
        <v>48.02</v>
      </c>
      <c r="S8881" s="77">
        <v>45.179999999999993</v>
      </c>
      <c r="T8881" s="77">
        <v>7.4620000000000006</v>
      </c>
      <c r="U8881" s="77">
        <v>23.098400000000002</v>
      </c>
      <c r="V8881" s="77">
        <v>2.318239715388335</v>
      </c>
      <c r="AC8881" s="77">
        <v>2.37</v>
      </c>
      <c r="AD8881" s="77">
        <v>1.88</v>
      </c>
      <c r="AH8881" s="77">
        <f>IF(AND(M8881&lt;Variables!$G$6,M8881&gt;Variables!$G$5),0,1)</f>
        <v>1</v>
      </c>
      <c r="AI8881" s="77">
        <f t="shared" si="278"/>
        <v>1</v>
      </c>
      <c r="AJ8881" s="77">
        <f>IF(I8881&gt;Variables!$G$7,0,1)</f>
        <v>1</v>
      </c>
      <c r="AK8881" s="77">
        <f>IF(F8881&gt;Variables!$G$8,0,1)</f>
        <v>0</v>
      </c>
      <c r="AL8881" s="77">
        <f>IF(G8881&gt;Variables!$G$9,0,1)</f>
        <v>1</v>
      </c>
      <c r="AM8881" s="77">
        <f>IF(AND(K8881&gt;Variables!$G$10,K8881&lt;Variables!$G$11),0,1)</f>
        <v>0</v>
      </c>
      <c r="AN8881" s="77">
        <f>IF(H8881&lt;Variables!$G$13,1,0)</f>
        <v>1</v>
      </c>
      <c r="AO8881" s="77">
        <f>IF(R8881&lt;Variables!$G$12,0,1)</f>
        <v>1</v>
      </c>
      <c r="AP8881" s="78">
        <f t="shared" si="279"/>
        <v>0</v>
      </c>
      <c r="AQ8881" s="77">
        <f>IF(V8881&lt;Variables!$G$15,1,0)</f>
        <v>1</v>
      </c>
      <c r="AR8881" s="77">
        <v>0</v>
      </c>
      <c r="AS8881" s="77">
        <v>0</v>
      </c>
      <c r="AT8881" s="77">
        <v>1</v>
      </c>
      <c r="AU8881" s="77">
        <v>0</v>
      </c>
      <c r="BA8881" s="77">
        <v>-2.25</v>
      </c>
    </row>
    <row r="8882" spans="3:53" x14ac:dyDescent="0.25">
      <c r="C8882" s="77" t="s">
        <v>891</v>
      </c>
      <c r="D8882" s="77" t="s">
        <v>745</v>
      </c>
      <c r="E8882" s="77">
        <v>1.87</v>
      </c>
      <c r="F8882" s="77">
        <v>30.07</v>
      </c>
      <c r="G8882" s="77">
        <v>20.78</v>
      </c>
      <c r="H8882" s="77">
        <v>65.010000000000005</v>
      </c>
      <c r="I8882" s="77">
        <v>-46.006</v>
      </c>
      <c r="J8882" s="77" t="s">
        <v>74</v>
      </c>
      <c r="K8882" s="77">
        <v>49.84</v>
      </c>
      <c r="L8882" s="77">
        <v>1.8609473684210529</v>
      </c>
      <c r="M8882" s="77">
        <v>-5.090785677923905E-2</v>
      </c>
      <c r="N8882" s="77">
        <v>1.866889795918367</v>
      </c>
      <c r="O8882" s="77">
        <v>-0.3690520958136087</v>
      </c>
      <c r="P8882" s="77">
        <v>5160000</v>
      </c>
      <c r="Q8882" s="77">
        <v>486440</v>
      </c>
      <c r="R8882" s="77">
        <v>10.61</v>
      </c>
      <c r="S8882" s="77">
        <v>45.179999999999993</v>
      </c>
      <c r="T8882" s="77">
        <v>7.4620000000000006</v>
      </c>
      <c r="U8882" s="77">
        <v>23.098400000000002</v>
      </c>
      <c r="V8882" s="77">
        <v>2.3666424807738</v>
      </c>
      <c r="AC8882" s="77">
        <v>2.86</v>
      </c>
      <c r="AD8882" s="77">
        <v>1.85</v>
      </c>
      <c r="AH8882" s="77">
        <f>IF(AND(M8882&lt;Variables!$G$6,M8882&gt;Variables!$G$5),0,1)</f>
        <v>1</v>
      </c>
      <c r="AI8882" s="77">
        <f t="shared" ref="AI8882:AI8945" si="280">IF(L8882&gt;N8882,0,1)</f>
        <v>1</v>
      </c>
      <c r="AJ8882" s="77">
        <f>IF(I8882&gt;Variables!$G$7,0,1)</f>
        <v>1</v>
      </c>
      <c r="AK8882" s="77">
        <f>IF(F8882&gt;Variables!$G$8,0,1)</f>
        <v>0</v>
      </c>
      <c r="AL8882" s="77">
        <f>IF(G8882&gt;Variables!$G$9,0,1)</f>
        <v>0</v>
      </c>
      <c r="AM8882" s="77">
        <f>IF(AND(K8882&gt;Variables!$G$10,K8882&lt;Variables!$G$11),0,1)</f>
        <v>1</v>
      </c>
      <c r="AN8882" s="77">
        <f>IF(H8882&lt;Variables!$G$13,1,0)</f>
        <v>1</v>
      </c>
      <c r="AO8882" s="77">
        <f>IF(R8882&lt;Variables!$G$12,0,1)</f>
        <v>1</v>
      </c>
      <c r="AP8882" s="78">
        <f t="shared" ref="AP8882:AP8945" si="281">IF(J8882="Pass", 0,1)</f>
        <v>0</v>
      </c>
      <c r="AQ8882" s="77">
        <f>IF(V8882&lt;Variables!$G$15,1,0)</f>
        <v>1</v>
      </c>
      <c r="AR8882" s="77">
        <v>1</v>
      </c>
      <c r="AS8882" s="77">
        <v>0</v>
      </c>
      <c r="AT8882" s="77">
        <v>0</v>
      </c>
      <c r="AU8882" s="77">
        <v>0</v>
      </c>
      <c r="BA8882" s="77">
        <v>1.63</v>
      </c>
    </row>
    <row r="8883" spans="3:53" x14ac:dyDescent="0.25">
      <c r="C8883" s="77" t="s">
        <v>891</v>
      </c>
      <c r="D8883" s="77" t="s">
        <v>890</v>
      </c>
      <c r="E8883" s="77">
        <v>1.38</v>
      </c>
      <c r="F8883" s="77">
        <v>29.63</v>
      </c>
      <c r="G8883" s="77">
        <v>29.9</v>
      </c>
      <c r="H8883" s="77">
        <v>71.239999999999995</v>
      </c>
      <c r="I8883" s="77">
        <v>-12.214</v>
      </c>
      <c r="J8883" s="77" t="s">
        <v>74</v>
      </c>
      <c r="K8883" s="77">
        <v>51.9</v>
      </c>
      <c r="L8883" s="77">
        <v>1.3994549999999999</v>
      </c>
      <c r="M8883" s="77">
        <v>-0.68276579096862566</v>
      </c>
      <c r="N8883" s="77">
        <v>1.3600319999999999</v>
      </c>
      <c r="O8883" s="77">
        <v>2.1961247970635989</v>
      </c>
      <c r="P8883" s="77">
        <v>4910000</v>
      </c>
      <c r="Q8883" s="77">
        <v>385830</v>
      </c>
      <c r="R8883" s="77">
        <v>12.73</v>
      </c>
      <c r="S8883" s="77">
        <v>45.179999999999993</v>
      </c>
      <c r="T8883" s="77">
        <v>7.4620000000000006</v>
      </c>
      <c r="U8883" s="77">
        <v>23.098400000000002</v>
      </c>
      <c r="V8883" s="77">
        <v>2.4081823830133868</v>
      </c>
      <c r="AC8883" s="77">
        <v>1.64</v>
      </c>
      <c r="AD8883" s="77">
        <v>1.28</v>
      </c>
      <c r="AH8883" s="77">
        <f>IF(AND(M8883&lt;Variables!$G$6,M8883&gt;Variables!$G$5),0,1)</f>
        <v>1</v>
      </c>
      <c r="AI8883" s="77">
        <f t="shared" si="280"/>
        <v>0</v>
      </c>
      <c r="AJ8883" s="77">
        <f>IF(I8883&gt;Variables!$G$7,0,1)</f>
        <v>1</v>
      </c>
      <c r="AK8883" s="77">
        <f>IF(F8883&gt;Variables!$G$8,0,1)</f>
        <v>0</v>
      </c>
      <c r="AL8883" s="77">
        <f>IF(G8883&gt;Variables!$G$9,0,1)</f>
        <v>0</v>
      </c>
      <c r="AM8883" s="77">
        <f>IF(AND(K8883&gt;Variables!$G$10,K8883&lt;Variables!$G$11),0,1)</f>
        <v>1</v>
      </c>
      <c r="AN8883" s="77">
        <f>IF(H8883&lt;Variables!$G$13,1,0)</f>
        <v>1</v>
      </c>
      <c r="AO8883" s="77">
        <f>IF(R8883&lt;Variables!$G$12,0,1)</f>
        <v>1</v>
      </c>
      <c r="AP8883" s="78">
        <f t="shared" si="281"/>
        <v>0</v>
      </c>
      <c r="AQ8883" s="77">
        <f>IF(V8883&lt;Variables!$G$15,1,0)</f>
        <v>1</v>
      </c>
      <c r="AR8883" s="77">
        <v>1</v>
      </c>
      <c r="AS8883" s="77">
        <v>0</v>
      </c>
      <c r="AT8883" s="77">
        <v>0</v>
      </c>
      <c r="AU8883" s="77">
        <v>0</v>
      </c>
      <c r="BA8883" s="77">
        <v>2</v>
      </c>
    </row>
    <row r="8884" spans="3:53" x14ac:dyDescent="0.25">
      <c r="C8884" s="77" t="s">
        <v>891</v>
      </c>
      <c r="D8884" s="77" t="s">
        <v>123</v>
      </c>
      <c r="E8884" s="77">
        <v>13.74</v>
      </c>
      <c r="F8884" s="77">
        <v>7.23</v>
      </c>
      <c r="G8884" s="77">
        <v>7.79</v>
      </c>
      <c r="H8884" s="77">
        <v>5550</v>
      </c>
      <c r="I8884" s="77">
        <v>346.286</v>
      </c>
      <c r="J8884" s="77" t="s">
        <v>75</v>
      </c>
      <c r="K8884" s="77">
        <v>36.909999999999997</v>
      </c>
      <c r="L8884" s="77">
        <v>13.903885000000001</v>
      </c>
      <c r="M8884" s="77">
        <v>-1.466388710781193</v>
      </c>
      <c r="N8884" s="77">
        <v>13.95285</v>
      </c>
      <c r="O8884" s="77">
        <v>-1.8121745736534269</v>
      </c>
      <c r="P8884" s="77">
        <v>47330000</v>
      </c>
      <c r="Q8884" s="77">
        <v>56006000</v>
      </c>
      <c r="R8884" s="77">
        <v>0.85</v>
      </c>
      <c r="S8884" s="77">
        <v>45.179999999999993</v>
      </c>
      <c r="T8884" s="77">
        <v>7.4620000000000006</v>
      </c>
      <c r="U8884" s="77">
        <v>23.098400000000002</v>
      </c>
      <c r="V8884" s="77">
        <v>2.214078464969035</v>
      </c>
      <c r="AC8884" s="77">
        <v>14.08</v>
      </c>
      <c r="AD8884" s="77">
        <v>13</v>
      </c>
      <c r="AH8884" s="77">
        <f>IF(AND(M8884&lt;Variables!$G$6,M8884&gt;Variables!$G$5),0,1)</f>
        <v>0</v>
      </c>
      <c r="AI8884" s="77">
        <f t="shared" si="280"/>
        <v>1</v>
      </c>
      <c r="AJ8884" s="77">
        <f>IF(I8884&gt;Variables!$G$7,0,1)</f>
        <v>0</v>
      </c>
      <c r="AK8884" s="77">
        <f>IF(F8884&gt;Variables!$G$8,0,1)</f>
        <v>1</v>
      </c>
      <c r="AL8884" s="77">
        <f>IF(G8884&gt;Variables!$G$9,0,1)</f>
        <v>1</v>
      </c>
      <c r="AM8884" s="77">
        <f>IF(AND(K8884&gt;Variables!$G$10,K8884&lt;Variables!$G$11),0,1)</f>
        <v>1</v>
      </c>
      <c r="AN8884" s="77">
        <f>IF(H8884&lt;Variables!$G$13,1,0)</f>
        <v>0</v>
      </c>
      <c r="AO8884" s="77">
        <f>IF(R8884&lt;Variables!$G$12,0,1)</f>
        <v>0</v>
      </c>
      <c r="AP8884" s="78">
        <f t="shared" si="281"/>
        <v>1</v>
      </c>
      <c r="AQ8884" s="77">
        <f>IF(V8884&lt;Variables!$G$15,1,0)</f>
        <v>1</v>
      </c>
      <c r="AR8884" s="77">
        <v>1</v>
      </c>
      <c r="AS8884" s="77">
        <v>0</v>
      </c>
      <c r="AT8884" s="77">
        <v>0</v>
      </c>
      <c r="AU8884" s="77">
        <v>0</v>
      </c>
      <c r="BA8884" s="77">
        <v>2</v>
      </c>
    </row>
    <row r="8885" spans="3:53" x14ac:dyDescent="0.25">
      <c r="C8885" s="77" t="s">
        <v>891</v>
      </c>
      <c r="D8885" s="77" t="s">
        <v>703</v>
      </c>
      <c r="E8885" s="77">
        <v>3.46</v>
      </c>
      <c r="F8885" s="77">
        <v>9.3699999999999992</v>
      </c>
      <c r="G8885" s="77">
        <v>5.58</v>
      </c>
      <c r="H8885" s="77">
        <v>-99999</v>
      </c>
      <c r="I8885" s="77">
        <v>-12.055999999999999</v>
      </c>
      <c r="J8885" s="77" t="s">
        <v>75</v>
      </c>
      <c r="K8885" s="77">
        <v>66.790000000000006</v>
      </c>
      <c r="L8885" s="77">
        <v>-99999</v>
      </c>
      <c r="M8885" s="77">
        <v>-99999</v>
      </c>
      <c r="N8885" s="77">
        <v>3.5</v>
      </c>
      <c r="O8885" s="77">
        <v>0</v>
      </c>
      <c r="P8885" s="77">
        <v>38323</v>
      </c>
      <c r="Q8885" s="77">
        <v>15432</v>
      </c>
      <c r="R8885" s="77">
        <v>2.48</v>
      </c>
      <c r="S8885" s="77">
        <v>45.179999999999993</v>
      </c>
      <c r="T8885" s="77">
        <v>7.4620000000000006</v>
      </c>
      <c r="U8885" s="77">
        <v>23.098400000000002</v>
      </c>
      <c r="V8885" s="77">
        <v>-99999</v>
      </c>
      <c r="AC8885" s="77">
        <v>3.49</v>
      </c>
      <c r="AD8885" s="77">
        <v>3.4</v>
      </c>
      <c r="AH8885" s="77">
        <f>IF(AND(M8885&lt;Variables!$G$6,M8885&gt;Variables!$G$5),0,1)</f>
        <v>1</v>
      </c>
      <c r="AI8885" s="77">
        <f t="shared" si="280"/>
        <v>1</v>
      </c>
      <c r="AJ8885" s="77">
        <f>IF(I8885&gt;Variables!$G$7,0,1)</f>
        <v>1</v>
      </c>
      <c r="AK8885" s="77">
        <f>IF(F8885&gt;Variables!$G$8,0,1)</f>
        <v>0</v>
      </c>
      <c r="AL8885" s="77">
        <f>IF(G8885&gt;Variables!$G$9,0,1)</f>
        <v>1</v>
      </c>
      <c r="AM8885" s="77">
        <f>IF(AND(K8885&gt;Variables!$G$10,K8885&lt;Variables!$G$11),0,1)</f>
        <v>0</v>
      </c>
      <c r="AN8885" s="77">
        <f>IF(H8885&lt;Variables!$G$13,1,0)</f>
        <v>1</v>
      </c>
      <c r="AO8885" s="77">
        <f>IF(R8885&lt;Variables!$G$12,0,1)</f>
        <v>1</v>
      </c>
      <c r="AP8885" s="78">
        <f t="shared" si="281"/>
        <v>1</v>
      </c>
      <c r="AQ8885" s="77">
        <f>IF(V8885&lt;Variables!$G$15,1,0)</f>
        <v>1</v>
      </c>
      <c r="AR8885" s="77">
        <v>0</v>
      </c>
      <c r="AS8885" s="77">
        <v>0</v>
      </c>
      <c r="AT8885" s="77">
        <v>0</v>
      </c>
      <c r="AU8885" s="77">
        <v>0</v>
      </c>
      <c r="BA8885" s="77">
        <v>0</v>
      </c>
    </row>
    <row r="8886" spans="3:53" x14ac:dyDescent="0.25">
      <c r="C8886" s="77" t="s">
        <v>892</v>
      </c>
      <c r="D8886" s="77" t="s">
        <v>890</v>
      </c>
      <c r="E8886" s="77">
        <v>1.44</v>
      </c>
      <c r="F8886" s="77">
        <v>33.32</v>
      </c>
      <c r="G8886" s="77">
        <v>35.979999999999997</v>
      </c>
      <c r="H8886" s="77">
        <v>71.239999999999995</v>
      </c>
      <c r="I8886" s="77">
        <v>-11.154</v>
      </c>
      <c r="J8886" s="77" t="s">
        <v>74</v>
      </c>
      <c r="K8886" s="77">
        <v>65.97</v>
      </c>
      <c r="L8886" s="77">
        <v>1.4117150000000001</v>
      </c>
      <c r="M8886" s="77">
        <v>3.0661287866177132</v>
      </c>
      <c r="N8886" s="77">
        <v>1.378762</v>
      </c>
      <c r="O8886" s="77">
        <v>5.5294532341332481</v>
      </c>
      <c r="P8886" s="77">
        <v>5140000</v>
      </c>
      <c r="Q8886" s="77">
        <v>385830</v>
      </c>
      <c r="R8886" s="77">
        <v>13.32</v>
      </c>
      <c r="S8886" s="77">
        <v>46.408000000000001</v>
      </c>
      <c r="T8886" s="77">
        <v>7.8879999999999999</v>
      </c>
      <c r="U8886" s="77">
        <v>23.820799999999998</v>
      </c>
      <c r="V8886" s="77">
        <v>2.3113158219739809</v>
      </c>
      <c r="AC8886" s="77">
        <v>1.64</v>
      </c>
      <c r="AD8886" s="77">
        <v>1.28</v>
      </c>
      <c r="AH8886" s="77">
        <f>IF(AND(M8886&lt;Variables!$G$6,M8886&gt;Variables!$G$5),0,1)</f>
        <v>1</v>
      </c>
      <c r="AI8886" s="77">
        <f t="shared" si="280"/>
        <v>0</v>
      </c>
      <c r="AJ8886" s="77">
        <f>IF(I8886&gt;Variables!$G$7,0,1)</f>
        <v>1</v>
      </c>
      <c r="AK8886" s="77">
        <f>IF(F8886&gt;Variables!$G$8,0,1)</f>
        <v>0</v>
      </c>
      <c r="AL8886" s="77">
        <f>IF(G8886&gt;Variables!$G$9,0,1)</f>
        <v>0</v>
      </c>
      <c r="AM8886" s="77">
        <f>IF(AND(K8886&gt;Variables!$G$10,K8886&lt;Variables!$G$11),0,1)</f>
        <v>0</v>
      </c>
      <c r="AN8886" s="77">
        <f>IF(H8886&lt;Variables!$G$13,1,0)</f>
        <v>1</v>
      </c>
      <c r="AO8886" s="77">
        <f>IF(R8886&lt;Variables!$G$12,0,1)</f>
        <v>1</v>
      </c>
      <c r="AP8886" s="78">
        <f t="shared" si="281"/>
        <v>0</v>
      </c>
      <c r="AQ8886" s="77">
        <f>IF(V8886&lt;Variables!$G$15,1,0)</f>
        <v>1</v>
      </c>
      <c r="AR8886" s="77">
        <v>0</v>
      </c>
      <c r="AS8886" s="77">
        <v>0</v>
      </c>
      <c r="AT8886" s="77">
        <v>1</v>
      </c>
      <c r="AU8886" s="77">
        <v>0</v>
      </c>
      <c r="BA8886" s="77">
        <v>-2.25</v>
      </c>
    </row>
    <row r="8887" spans="3:53" x14ac:dyDescent="0.25">
      <c r="C8887" s="77" t="s">
        <v>892</v>
      </c>
      <c r="D8887" s="77" t="s">
        <v>137</v>
      </c>
      <c r="E8887" s="77">
        <v>135.9</v>
      </c>
      <c r="F8887" s="77">
        <v>7.15</v>
      </c>
      <c r="G8887" s="77">
        <v>5.35</v>
      </c>
      <c r="H8887" s="77">
        <v>6180</v>
      </c>
      <c r="I8887" s="77">
        <v>-11.115</v>
      </c>
      <c r="J8887" s="77" t="s">
        <v>75</v>
      </c>
      <c r="K8887" s="77">
        <v>65.3</v>
      </c>
      <c r="L8887" s="77">
        <v>134.90883124999999</v>
      </c>
      <c r="M8887" s="77">
        <v>0.44353564140745722</v>
      </c>
      <c r="N8887" s="77">
        <v>134.94640000000001</v>
      </c>
      <c r="O8887" s="77">
        <v>0.41557240504380177</v>
      </c>
      <c r="P8887" s="77">
        <v>262657</v>
      </c>
      <c r="Q8887" s="77">
        <v>710548</v>
      </c>
      <c r="R8887" s="77">
        <v>0.37</v>
      </c>
      <c r="S8887" s="77">
        <v>46.408000000000001</v>
      </c>
      <c r="T8887" s="77">
        <v>7.8879999999999999</v>
      </c>
      <c r="U8887" s="77">
        <v>23.820799999999998</v>
      </c>
      <c r="V8887" s="77">
        <v>2.4943778300579189</v>
      </c>
      <c r="AC8887" s="77">
        <v>136.58359999999999</v>
      </c>
      <c r="AD8887" s="77">
        <v>134.26</v>
      </c>
      <c r="AH8887" s="77">
        <f>IF(AND(M8887&lt;Variables!$G$6,M8887&gt;Variables!$G$5),0,1)</f>
        <v>1</v>
      </c>
      <c r="AI8887" s="77">
        <f t="shared" si="280"/>
        <v>1</v>
      </c>
      <c r="AJ8887" s="77">
        <f>IF(I8887&gt;Variables!$G$7,0,1)</f>
        <v>1</v>
      </c>
      <c r="AK8887" s="77">
        <f>IF(F8887&gt;Variables!$G$8,0,1)</f>
        <v>1</v>
      </c>
      <c r="AL8887" s="77">
        <f>IF(G8887&gt;Variables!$G$9,0,1)</f>
        <v>1</v>
      </c>
      <c r="AM8887" s="77">
        <f>IF(AND(K8887&gt;Variables!$G$10,K8887&lt;Variables!$G$11),0,1)</f>
        <v>0</v>
      </c>
      <c r="AN8887" s="77">
        <f>IF(H8887&lt;Variables!$G$13,1,0)</f>
        <v>0</v>
      </c>
      <c r="AO8887" s="77">
        <f>IF(R8887&lt;Variables!$G$12,0,1)</f>
        <v>0</v>
      </c>
      <c r="AP8887" s="78">
        <f t="shared" si="281"/>
        <v>1</v>
      </c>
      <c r="AQ8887" s="77">
        <f>IF(V8887&lt;Variables!$G$15,1,0)</f>
        <v>1</v>
      </c>
      <c r="AR8887" s="77">
        <v>0</v>
      </c>
      <c r="AS8887" s="77">
        <v>0</v>
      </c>
      <c r="AT8887" s="77">
        <v>0</v>
      </c>
      <c r="AU8887" s="77">
        <v>1</v>
      </c>
      <c r="BA8887" s="77">
        <v>-0.38</v>
      </c>
    </row>
    <row r="8888" spans="3:53" x14ac:dyDescent="0.25">
      <c r="C8888" s="77" t="s">
        <v>892</v>
      </c>
      <c r="D8888" s="77" t="s">
        <v>718</v>
      </c>
      <c r="E8888" s="77">
        <v>24.6</v>
      </c>
      <c r="F8888" s="77">
        <v>92.52</v>
      </c>
      <c r="G8888" s="77">
        <v>20.09</v>
      </c>
      <c r="H8888" s="77">
        <v>1570</v>
      </c>
      <c r="I8888" s="77">
        <v>-9.7000000000000003E-2</v>
      </c>
      <c r="J8888" s="77" t="s">
        <v>74</v>
      </c>
      <c r="K8888" s="77">
        <v>37.36</v>
      </c>
      <c r="L8888" s="77">
        <v>24.607244999999999</v>
      </c>
      <c r="M8888" s="77">
        <v>-1.6143416298736331</v>
      </c>
      <c r="N8888" s="77">
        <v>24.728750000000002</v>
      </c>
      <c r="O8888" s="77">
        <v>-2.097760703634437</v>
      </c>
      <c r="P8888" s="77">
        <v>48486000</v>
      </c>
      <c r="Q8888" s="77">
        <v>302659</v>
      </c>
      <c r="R8888" s="77">
        <v>160.19999999999999</v>
      </c>
      <c r="S8888" s="77">
        <v>46.408000000000001</v>
      </c>
      <c r="T8888" s="77">
        <v>7.8879999999999999</v>
      </c>
      <c r="U8888" s="77">
        <v>23.820799999999998</v>
      </c>
      <c r="V8888" s="77">
        <v>2.2190920389304858</v>
      </c>
      <c r="AC8888" s="77">
        <v>31.09</v>
      </c>
      <c r="AD8888" s="77">
        <v>23.81</v>
      </c>
      <c r="AH8888" s="77">
        <f>IF(AND(M8888&lt;Variables!$G$6,M8888&gt;Variables!$G$5),0,1)</f>
        <v>0</v>
      </c>
      <c r="AI8888" s="77">
        <f t="shared" si="280"/>
        <v>1</v>
      </c>
      <c r="AJ8888" s="77">
        <f>IF(I8888&gt;Variables!$G$7,0,1)</f>
        <v>1</v>
      </c>
      <c r="AK8888" s="77">
        <f>IF(F8888&gt;Variables!$G$8,0,1)</f>
        <v>0</v>
      </c>
      <c r="AL8888" s="77">
        <f>IF(G8888&gt;Variables!$G$9,0,1)</f>
        <v>0</v>
      </c>
      <c r="AM8888" s="77">
        <f>IF(AND(K8888&gt;Variables!$G$10,K8888&lt;Variables!$G$11),0,1)</f>
        <v>1</v>
      </c>
      <c r="AN8888" s="77">
        <f>IF(H8888&lt;Variables!$G$13,1,0)</f>
        <v>0</v>
      </c>
      <c r="AO8888" s="77">
        <f>IF(R8888&lt;Variables!$G$12,0,1)</f>
        <v>1</v>
      </c>
      <c r="AP8888" s="78">
        <f t="shared" si="281"/>
        <v>0</v>
      </c>
      <c r="AQ8888" s="77">
        <f>IF(V8888&lt;Variables!$G$15,1,0)</f>
        <v>1</v>
      </c>
      <c r="AR8888" s="77">
        <v>0</v>
      </c>
      <c r="AS8888" s="77">
        <v>0</v>
      </c>
      <c r="AT8888" s="77">
        <v>1</v>
      </c>
      <c r="AU8888" s="77">
        <v>0</v>
      </c>
      <c r="BA8888" s="77">
        <v>-2.25</v>
      </c>
    </row>
    <row r="8889" spans="3:53" x14ac:dyDescent="0.25">
      <c r="C8889" s="77" t="s">
        <v>892</v>
      </c>
      <c r="D8889" s="77" t="s">
        <v>719</v>
      </c>
      <c r="E8889" s="77">
        <v>2.15</v>
      </c>
      <c r="F8889" s="77">
        <v>39.799999999999997</v>
      </c>
      <c r="G8889" s="77">
        <v>-3.38</v>
      </c>
      <c r="H8889" s="77">
        <v>82.6</v>
      </c>
      <c r="I8889" s="77">
        <v>-56.133000000000003</v>
      </c>
      <c r="J8889" s="77" t="s">
        <v>74</v>
      </c>
      <c r="K8889" s="77">
        <v>63.42</v>
      </c>
      <c r="L8889" s="77">
        <v>2.1024050000000001</v>
      </c>
      <c r="M8889" s="77">
        <v>2.0260130659887099</v>
      </c>
      <c r="N8889" s="77">
        <v>2.0848119999999999</v>
      </c>
      <c r="O8889" s="77">
        <v>2.8869749406660969</v>
      </c>
      <c r="P8889" s="77">
        <v>221810000</v>
      </c>
      <c r="Q8889" s="77">
        <v>4600000</v>
      </c>
      <c r="R8889" s="77">
        <v>48.22</v>
      </c>
      <c r="S8889" s="77">
        <v>46.408000000000001</v>
      </c>
      <c r="T8889" s="77">
        <v>7.8879999999999999</v>
      </c>
      <c r="U8889" s="77">
        <v>23.820799999999998</v>
      </c>
      <c r="V8889" s="77">
        <v>2.374832752926292</v>
      </c>
      <c r="AC8889" s="77">
        <v>2.37</v>
      </c>
      <c r="AD8889" s="77">
        <v>1.88</v>
      </c>
      <c r="AH8889" s="77">
        <f>IF(AND(M8889&lt;Variables!$G$6,M8889&gt;Variables!$G$5),0,1)</f>
        <v>1</v>
      </c>
      <c r="AI8889" s="77">
        <f t="shared" si="280"/>
        <v>0</v>
      </c>
      <c r="AJ8889" s="77">
        <f>IF(I8889&gt;Variables!$G$7,0,1)</f>
        <v>1</v>
      </c>
      <c r="AK8889" s="77">
        <f>IF(F8889&gt;Variables!$G$8,0,1)</f>
        <v>0</v>
      </c>
      <c r="AL8889" s="77">
        <f>IF(G8889&gt;Variables!$G$9,0,1)</f>
        <v>1</v>
      </c>
      <c r="AM8889" s="77">
        <f>IF(AND(K8889&gt;Variables!$G$10,K8889&lt;Variables!$G$11),0,1)</f>
        <v>0</v>
      </c>
      <c r="AN8889" s="77">
        <f>IF(H8889&lt;Variables!$G$13,1,0)</f>
        <v>1</v>
      </c>
      <c r="AO8889" s="77">
        <f>IF(R8889&lt;Variables!$G$12,0,1)</f>
        <v>1</v>
      </c>
      <c r="AP8889" s="78">
        <f t="shared" si="281"/>
        <v>0</v>
      </c>
      <c r="AQ8889" s="77">
        <f>IF(V8889&lt;Variables!$G$15,1,0)</f>
        <v>1</v>
      </c>
      <c r="AR8889" s="77">
        <v>0</v>
      </c>
      <c r="AS8889" s="77">
        <v>0</v>
      </c>
      <c r="AT8889" s="77">
        <v>1</v>
      </c>
      <c r="AU8889" s="77">
        <v>0</v>
      </c>
      <c r="BA8889" s="77">
        <v>-2.25</v>
      </c>
    </row>
    <row r="8890" spans="3:53" x14ac:dyDescent="0.25">
      <c r="C8890" s="77" t="s">
        <v>892</v>
      </c>
      <c r="D8890" s="77" t="s">
        <v>158</v>
      </c>
      <c r="E8890" s="77">
        <v>47.41</v>
      </c>
      <c r="F8890" s="77">
        <v>7.42</v>
      </c>
      <c r="G8890" s="77">
        <v>6.69</v>
      </c>
      <c r="H8890" s="77">
        <v>6670</v>
      </c>
      <c r="I8890" s="77">
        <v>60.451999999999998</v>
      </c>
      <c r="J8890" s="77" t="s">
        <v>75</v>
      </c>
      <c r="K8890" s="77">
        <v>57.58</v>
      </c>
      <c r="L8890" s="77">
        <v>47.131305555555556</v>
      </c>
      <c r="M8890" s="77">
        <v>0.26244646310219971</v>
      </c>
      <c r="N8890" s="77">
        <v>47.021635416666669</v>
      </c>
      <c r="O8890" s="77">
        <v>0.49629193299095292</v>
      </c>
      <c r="P8890" s="77">
        <v>280250</v>
      </c>
      <c r="Q8890" s="77">
        <v>677206</v>
      </c>
      <c r="R8890" s="77">
        <v>0.41</v>
      </c>
      <c r="S8890" s="77">
        <v>46.408000000000001</v>
      </c>
      <c r="T8890" s="77">
        <v>7.8879999999999999</v>
      </c>
      <c r="U8890" s="77">
        <v>23.820799999999998</v>
      </c>
      <c r="V8890" s="77">
        <v>2.4329599659377141</v>
      </c>
      <c r="AC8890" s="77">
        <v>48.42</v>
      </c>
      <c r="AD8890" s="77">
        <v>47.01</v>
      </c>
      <c r="AH8890" s="77">
        <f>IF(AND(M8890&lt;Variables!$G$6,M8890&gt;Variables!$G$5),0,1)</f>
        <v>1</v>
      </c>
      <c r="AI8890" s="77">
        <f t="shared" si="280"/>
        <v>0</v>
      </c>
      <c r="AJ8890" s="77">
        <f>IF(I8890&gt;Variables!$G$7,0,1)</f>
        <v>0</v>
      </c>
      <c r="AK8890" s="77">
        <f>IF(F8890&gt;Variables!$G$8,0,1)</f>
        <v>1</v>
      </c>
      <c r="AL8890" s="77">
        <f>IF(G8890&gt;Variables!$G$9,0,1)</f>
        <v>1</v>
      </c>
      <c r="AM8890" s="77">
        <f>IF(AND(K8890&gt;Variables!$G$10,K8890&lt;Variables!$G$11),0,1)</f>
        <v>1</v>
      </c>
      <c r="AN8890" s="77">
        <f>IF(H8890&lt;Variables!$G$13,1,0)</f>
        <v>0</v>
      </c>
      <c r="AO8890" s="77">
        <f>IF(R8890&lt;Variables!$G$12,0,1)</f>
        <v>0</v>
      </c>
      <c r="AP8890" s="78">
        <f t="shared" si="281"/>
        <v>1</v>
      </c>
      <c r="AQ8890" s="77">
        <f>IF(V8890&lt;Variables!$G$15,1,0)</f>
        <v>1</v>
      </c>
      <c r="AR8890" s="77">
        <v>1</v>
      </c>
      <c r="AS8890" s="77">
        <v>0</v>
      </c>
      <c r="AT8890" s="77">
        <v>0</v>
      </c>
      <c r="AU8890" s="77">
        <v>0</v>
      </c>
      <c r="BA8890" s="77">
        <v>1.6</v>
      </c>
    </row>
    <row r="8891" spans="3:53" x14ac:dyDescent="0.25">
      <c r="C8891" s="77" t="s">
        <v>892</v>
      </c>
      <c r="D8891" s="77" t="s">
        <v>720</v>
      </c>
      <c r="E8891" s="77">
        <v>54.12</v>
      </c>
      <c r="F8891" s="77">
        <v>10.08</v>
      </c>
      <c r="G8891" s="77">
        <v>9.66</v>
      </c>
      <c r="H8891" s="77">
        <v>2050</v>
      </c>
      <c r="I8891" s="77">
        <v>12.198</v>
      </c>
      <c r="J8891" s="77" t="s">
        <v>74</v>
      </c>
      <c r="K8891" s="77">
        <v>51.27</v>
      </c>
      <c r="L8891" s="77">
        <v>53.960789473684201</v>
      </c>
      <c r="M8891" s="77">
        <v>6.3398861746602211E-2</v>
      </c>
      <c r="N8891" s="77">
        <v>54.085006122448981</v>
      </c>
      <c r="O8891" s="77">
        <v>-0.16641603450170361</v>
      </c>
      <c r="P8891" s="77">
        <v>731043</v>
      </c>
      <c r="Q8891" s="77">
        <v>320570</v>
      </c>
      <c r="R8891" s="77">
        <v>2.2799999999999998</v>
      </c>
      <c r="S8891" s="77">
        <v>46.408000000000001</v>
      </c>
      <c r="T8891" s="77">
        <v>7.8879999999999999</v>
      </c>
      <c r="U8891" s="77">
        <v>23.820799999999998</v>
      </c>
      <c r="V8891" s="77">
        <v>2.3782762977854288</v>
      </c>
      <c r="AC8891" s="77">
        <v>54.19</v>
      </c>
      <c r="AD8891" s="77">
        <v>52.91</v>
      </c>
      <c r="AH8891" s="77">
        <f>IF(AND(M8891&lt;Variables!$G$6,M8891&gt;Variables!$G$5),0,1)</f>
        <v>1</v>
      </c>
      <c r="AI8891" s="77">
        <f t="shared" si="280"/>
        <v>1</v>
      </c>
      <c r="AJ8891" s="77">
        <f>IF(I8891&gt;Variables!$G$7,0,1)</f>
        <v>1</v>
      </c>
      <c r="AK8891" s="77">
        <f>IF(F8891&gt;Variables!$G$8,0,1)</f>
        <v>0</v>
      </c>
      <c r="AL8891" s="77">
        <f>IF(G8891&gt;Variables!$G$9,0,1)</f>
        <v>1</v>
      </c>
      <c r="AM8891" s="77">
        <f>IF(AND(K8891&gt;Variables!$G$10,K8891&lt;Variables!$G$11),0,1)</f>
        <v>1</v>
      </c>
      <c r="AN8891" s="77">
        <f>IF(H8891&lt;Variables!$G$13,1,0)</f>
        <v>0</v>
      </c>
      <c r="AO8891" s="77">
        <f>IF(R8891&lt;Variables!$G$12,0,1)</f>
        <v>1</v>
      </c>
      <c r="AP8891" s="78">
        <f t="shared" si="281"/>
        <v>0</v>
      </c>
      <c r="AQ8891" s="77">
        <f>IF(V8891&lt;Variables!$G$15,1,0)</f>
        <v>1</v>
      </c>
      <c r="AR8891" s="77">
        <v>0</v>
      </c>
      <c r="AS8891" s="77">
        <v>0</v>
      </c>
      <c r="AT8891" s="77">
        <v>1</v>
      </c>
      <c r="AU8891" s="77">
        <v>0</v>
      </c>
      <c r="BA8891" s="77">
        <v>-1.33</v>
      </c>
    </row>
    <row r="8892" spans="3:53" x14ac:dyDescent="0.25">
      <c r="C8892" s="77" t="s">
        <v>892</v>
      </c>
      <c r="D8892" s="77" t="s">
        <v>745</v>
      </c>
      <c r="E8892" s="77">
        <v>1.87</v>
      </c>
      <c r="F8892" s="77">
        <v>31.38</v>
      </c>
      <c r="G8892" s="77">
        <v>20.73</v>
      </c>
      <c r="H8892" s="77">
        <v>65.010000000000005</v>
      </c>
      <c r="I8892" s="77">
        <v>-46.012999999999998</v>
      </c>
      <c r="J8892" s="77" t="s">
        <v>74</v>
      </c>
      <c r="K8892" s="77">
        <v>49.61</v>
      </c>
      <c r="L8892" s="77">
        <v>1.8601099999999999</v>
      </c>
      <c r="M8892" s="77">
        <v>-4.8921837955829953E-2</v>
      </c>
      <c r="N8892" s="77">
        <v>1.868628</v>
      </c>
      <c r="O8892" s="77">
        <v>-0.50454129981997442</v>
      </c>
      <c r="P8892" s="77">
        <v>5200000</v>
      </c>
      <c r="Q8892" s="77">
        <v>486440</v>
      </c>
      <c r="R8892" s="77">
        <v>10.69</v>
      </c>
      <c r="S8892" s="77">
        <v>46.408000000000001</v>
      </c>
      <c r="T8892" s="77">
        <v>7.8879999999999999</v>
      </c>
      <c r="U8892" s="77">
        <v>23.820799999999998</v>
      </c>
      <c r="V8892" s="77">
        <v>2.3641764661423248</v>
      </c>
      <c r="AC8892" s="77">
        <v>2.86</v>
      </c>
      <c r="AD8892" s="77">
        <v>1.85</v>
      </c>
      <c r="AH8892" s="77">
        <f>IF(AND(M8892&lt;Variables!$G$6,M8892&gt;Variables!$G$5),0,1)</f>
        <v>1</v>
      </c>
      <c r="AI8892" s="77">
        <f t="shared" si="280"/>
        <v>1</v>
      </c>
      <c r="AJ8892" s="77">
        <f>IF(I8892&gt;Variables!$G$7,0,1)</f>
        <v>1</v>
      </c>
      <c r="AK8892" s="77">
        <f>IF(F8892&gt;Variables!$G$8,0,1)</f>
        <v>0</v>
      </c>
      <c r="AL8892" s="77">
        <f>IF(G8892&gt;Variables!$G$9,0,1)</f>
        <v>0</v>
      </c>
      <c r="AM8892" s="77">
        <f>IF(AND(K8892&gt;Variables!$G$10,K8892&lt;Variables!$G$11),0,1)</f>
        <v>1</v>
      </c>
      <c r="AN8892" s="77">
        <f>IF(H8892&lt;Variables!$G$13,1,0)</f>
        <v>1</v>
      </c>
      <c r="AO8892" s="77">
        <f>IF(R8892&lt;Variables!$G$12,0,1)</f>
        <v>1</v>
      </c>
      <c r="AP8892" s="78">
        <f t="shared" si="281"/>
        <v>0</v>
      </c>
      <c r="AQ8892" s="77">
        <f>IF(V8892&lt;Variables!$G$15,1,0)</f>
        <v>1</v>
      </c>
      <c r="AR8892" s="77">
        <v>1</v>
      </c>
      <c r="AS8892" s="77">
        <v>0</v>
      </c>
      <c r="AT8892" s="77">
        <v>0</v>
      </c>
      <c r="AU8892" s="77">
        <v>0</v>
      </c>
      <c r="BA8892" s="77">
        <v>2</v>
      </c>
    </row>
    <row r="8893" spans="3:53" x14ac:dyDescent="0.25">
      <c r="C8893" s="77" t="s">
        <v>892</v>
      </c>
      <c r="D8893" s="77" t="s">
        <v>729</v>
      </c>
      <c r="E8893" s="77">
        <v>13.15</v>
      </c>
      <c r="F8893" s="77">
        <v>11.38</v>
      </c>
      <c r="G8893" s="77">
        <v>11.76</v>
      </c>
      <c r="H8893" s="77">
        <v>6350</v>
      </c>
      <c r="I8893" s="77">
        <v>43.173999999999999</v>
      </c>
      <c r="J8893" s="77" t="s">
        <v>74</v>
      </c>
      <c r="K8893" s="77">
        <v>55.31</v>
      </c>
      <c r="L8893" s="77">
        <v>13.08904444444445</v>
      </c>
      <c r="M8893" s="77">
        <v>0.16009996485609551</v>
      </c>
      <c r="N8893" s="77">
        <v>13.090417391304349</v>
      </c>
      <c r="O8893" s="77">
        <v>0.1495949908263168</v>
      </c>
      <c r="P8893" s="77">
        <v>2340000</v>
      </c>
      <c r="Q8893" s="77">
        <v>2203000</v>
      </c>
      <c r="R8893" s="77">
        <v>1.06</v>
      </c>
      <c r="S8893" s="77">
        <v>46.408000000000001</v>
      </c>
      <c r="T8893" s="77">
        <v>7.8879999999999999</v>
      </c>
      <c r="U8893" s="77">
        <v>23.820799999999998</v>
      </c>
      <c r="V8893" s="77">
        <v>2.415393823124683</v>
      </c>
      <c r="AC8893" s="77">
        <v>13.3</v>
      </c>
      <c r="AD8893" s="77">
        <v>12.92</v>
      </c>
      <c r="AH8893" s="77">
        <f>IF(AND(M8893&lt;Variables!$G$6,M8893&gt;Variables!$G$5),0,1)</f>
        <v>1</v>
      </c>
      <c r="AI8893" s="77">
        <f t="shared" si="280"/>
        <v>1</v>
      </c>
      <c r="AJ8893" s="77">
        <f>IF(I8893&gt;Variables!$G$7,0,1)</f>
        <v>1</v>
      </c>
      <c r="AK8893" s="77">
        <f>IF(F8893&gt;Variables!$G$8,0,1)</f>
        <v>0</v>
      </c>
      <c r="AL8893" s="77">
        <f>IF(G8893&gt;Variables!$G$9,0,1)</f>
        <v>0</v>
      </c>
      <c r="AM8893" s="77">
        <f>IF(AND(K8893&gt;Variables!$G$10,K8893&lt;Variables!$G$11),0,1)</f>
        <v>1</v>
      </c>
      <c r="AN8893" s="77">
        <f>IF(H8893&lt;Variables!$G$13,1,0)</f>
        <v>0</v>
      </c>
      <c r="AO8893" s="77">
        <f>IF(R8893&lt;Variables!$G$12,0,1)</f>
        <v>0</v>
      </c>
      <c r="AP8893" s="78">
        <f t="shared" si="281"/>
        <v>0</v>
      </c>
      <c r="AQ8893" s="77">
        <f>IF(V8893&lt;Variables!$G$15,1,0)</f>
        <v>1</v>
      </c>
      <c r="AR8893" s="77">
        <v>0</v>
      </c>
      <c r="AS8893" s="77">
        <v>0</v>
      </c>
      <c r="AT8893" s="77">
        <v>0</v>
      </c>
      <c r="AU8893" s="77">
        <v>1</v>
      </c>
      <c r="BA8893" s="77">
        <v>-0.9</v>
      </c>
    </row>
    <row r="8894" spans="3:53" x14ac:dyDescent="0.25">
      <c r="C8894" s="77" t="s">
        <v>892</v>
      </c>
      <c r="D8894" s="77" t="s">
        <v>728</v>
      </c>
      <c r="E8894" s="77">
        <v>42.93</v>
      </c>
      <c r="F8894" s="77">
        <v>12.47</v>
      </c>
      <c r="G8894" s="77">
        <v>11.49</v>
      </c>
      <c r="H8894" s="77">
        <v>67630</v>
      </c>
      <c r="I8894" s="77">
        <v>-25.475000000000001</v>
      </c>
      <c r="J8894" s="77" t="s">
        <v>74</v>
      </c>
      <c r="K8894" s="77">
        <v>35.18</v>
      </c>
      <c r="L8894" s="77">
        <v>43.415554999999998</v>
      </c>
      <c r="M8894" s="77">
        <v>-1.0260262709989441</v>
      </c>
      <c r="N8894" s="77">
        <v>43.581634000000001</v>
      </c>
      <c r="O8894" s="77">
        <v>-1.4031919959678401</v>
      </c>
      <c r="P8894" s="77">
        <v>7032000</v>
      </c>
      <c r="Q8894" s="77">
        <v>4417000</v>
      </c>
      <c r="R8894" s="77">
        <v>1.59</v>
      </c>
      <c r="S8894" s="77">
        <v>46.408000000000001</v>
      </c>
      <c r="T8894" s="77">
        <v>7.8879999999999999</v>
      </c>
      <c r="U8894" s="77">
        <v>23.820799999999998</v>
      </c>
      <c r="V8894" s="77">
        <v>2.1962273944830151</v>
      </c>
      <c r="AC8894" s="77">
        <v>43.03</v>
      </c>
      <c r="AD8894" s="77">
        <v>41.58</v>
      </c>
      <c r="AH8894" s="77">
        <f>IF(AND(M8894&lt;Variables!$G$6,M8894&gt;Variables!$G$5),0,1)</f>
        <v>0</v>
      </c>
      <c r="AI8894" s="77">
        <f t="shared" si="280"/>
        <v>1</v>
      </c>
      <c r="AJ8894" s="77">
        <f>IF(I8894&gt;Variables!$G$7,0,1)</f>
        <v>1</v>
      </c>
      <c r="AK8894" s="77">
        <f>IF(F8894&gt;Variables!$G$8,0,1)</f>
        <v>0</v>
      </c>
      <c r="AL8894" s="77">
        <f>IF(G8894&gt;Variables!$G$9,0,1)</f>
        <v>0</v>
      </c>
      <c r="AM8894" s="77">
        <f>IF(AND(K8894&gt;Variables!$G$10,K8894&lt;Variables!$G$11),0,1)</f>
        <v>1</v>
      </c>
      <c r="AN8894" s="77">
        <f>IF(H8894&lt;Variables!$G$13,1,0)</f>
        <v>0</v>
      </c>
      <c r="AO8894" s="77">
        <f>IF(R8894&lt;Variables!$G$12,0,1)</f>
        <v>0</v>
      </c>
      <c r="AP8894" s="78">
        <f t="shared" si="281"/>
        <v>0</v>
      </c>
      <c r="AQ8894" s="77">
        <f>IF(V8894&lt;Variables!$G$15,1,0)</f>
        <v>1</v>
      </c>
      <c r="AR8894" s="77">
        <v>0</v>
      </c>
      <c r="AS8894" s="77">
        <v>0</v>
      </c>
      <c r="AT8894" s="77">
        <v>1</v>
      </c>
      <c r="AU8894" s="77">
        <v>0</v>
      </c>
      <c r="BA8894" s="77">
        <v>-2.25</v>
      </c>
    </row>
    <row r="8895" spans="3:53" x14ac:dyDescent="0.25">
      <c r="C8895" s="77" t="s">
        <v>892</v>
      </c>
      <c r="D8895" s="77" t="s">
        <v>705</v>
      </c>
      <c r="E8895" s="77">
        <v>677.1</v>
      </c>
      <c r="F8895" s="77">
        <v>8.25</v>
      </c>
      <c r="G8895" s="77">
        <v>3.84</v>
      </c>
      <c r="H8895" s="77">
        <v>6440</v>
      </c>
      <c r="I8895" s="77">
        <v>-23.475999999999999</v>
      </c>
      <c r="J8895" s="77" t="s">
        <v>74</v>
      </c>
      <c r="K8895" s="77">
        <v>49.32</v>
      </c>
      <c r="L8895" s="77">
        <v>675.67122631578945</v>
      </c>
      <c r="M8895" s="77">
        <v>-0.10230216840199979</v>
      </c>
      <c r="N8895" s="77">
        <v>674.02710816326532</v>
      </c>
      <c r="O8895" s="77">
        <v>0.14137292479694749</v>
      </c>
      <c r="P8895" s="77">
        <v>1057000</v>
      </c>
      <c r="Q8895" s="77">
        <v>763734</v>
      </c>
      <c r="R8895" s="77">
        <v>1.38</v>
      </c>
      <c r="S8895" s="77">
        <v>46.408000000000001</v>
      </c>
      <c r="T8895" s="77">
        <v>7.8879999999999999</v>
      </c>
      <c r="U8895" s="77">
        <v>23.820799999999998</v>
      </c>
      <c r="V8895" s="77">
        <v>2.362414151288057</v>
      </c>
      <c r="AC8895" s="77">
        <v>678</v>
      </c>
      <c r="AD8895" s="77">
        <v>650.67049999999995</v>
      </c>
      <c r="AH8895" s="77">
        <f>IF(AND(M8895&lt;Variables!$G$6,M8895&gt;Variables!$G$5),0,1)</f>
        <v>1</v>
      </c>
      <c r="AI8895" s="77">
        <f t="shared" si="280"/>
        <v>0</v>
      </c>
      <c r="AJ8895" s="77">
        <f>IF(I8895&gt;Variables!$G$7,0,1)</f>
        <v>1</v>
      </c>
      <c r="AK8895" s="77">
        <f>IF(F8895&gt;Variables!$G$8,0,1)</f>
        <v>1</v>
      </c>
      <c r="AL8895" s="77">
        <f>IF(G8895&gt;Variables!$G$9,0,1)</f>
        <v>1</v>
      </c>
      <c r="AM8895" s="77">
        <f>IF(AND(K8895&gt;Variables!$G$10,K8895&lt;Variables!$G$11),0,1)</f>
        <v>1</v>
      </c>
      <c r="AN8895" s="77">
        <f>IF(H8895&lt;Variables!$G$13,1,0)</f>
        <v>0</v>
      </c>
      <c r="AO8895" s="77">
        <f>IF(R8895&lt;Variables!$G$12,0,1)</f>
        <v>0</v>
      </c>
      <c r="AP8895" s="78">
        <f t="shared" si="281"/>
        <v>0</v>
      </c>
      <c r="AQ8895" s="77">
        <f>IF(V8895&lt;Variables!$G$15,1,0)</f>
        <v>1</v>
      </c>
      <c r="AR8895" s="77">
        <v>0</v>
      </c>
      <c r="AS8895" s="77">
        <v>0</v>
      </c>
      <c r="AT8895" s="77">
        <v>0</v>
      </c>
      <c r="AU8895" s="77">
        <v>1</v>
      </c>
      <c r="BA8895" s="77">
        <v>-0.94</v>
      </c>
    </row>
    <row r="8896" spans="3:53" x14ac:dyDescent="0.25">
      <c r="C8896" s="77" t="s">
        <v>892</v>
      </c>
      <c r="D8896" s="77" t="s">
        <v>741</v>
      </c>
      <c r="E8896" s="77">
        <v>29.39</v>
      </c>
      <c r="F8896" s="77">
        <v>7.47</v>
      </c>
      <c r="G8896" s="77">
        <v>4.71</v>
      </c>
      <c r="H8896" s="77">
        <v>3360</v>
      </c>
      <c r="I8896" s="77">
        <v>-2.1139999999999999</v>
      </c>
      <c r="J8896" s="77" t="s">
        <v>75</v>
      </c>
      <c r="K8896" s="77">
        <v>41.2</v>
      </c>
      <c r="L8896" s="77">
        <v>29.370149999999999</v>
      </c>
      <c r="M8896" s="77">
        <v>-0.17109207818140121</v>
      </c>
      <c r="N8896" s="77">
        <v>29.555015999999998</v>
      </c>
      <c r="O8896" s="77">
        <v>-0.7955197858800056</v>
      </c>
      <c r="P8896" s="77">
        <v>5718000</v>
      </c>
      <c r="Q8896" s="77">
        <v>1038000</v>
      </c>
      <c r="R8896" s="77">
        <v>5.51</v>
      </c>
      <c r="S8896" s="77">
        <v>46.408000000000001</v>
      </c>
      <c r="T8896" s="77">
        <v>7.8879999999999999</v>
      </c>
      <c r="U8896" s="77">
        <v>23.820799999999998</v>
      </c>
      <c r="V8896" s="77">
        <v>2.2759321915209831</v>
      </c>
      <c r="AC8896" s="77">
        <v>29.99</v>
      </c>
      <c r="AD8896" s="77">
        <v>29.210100000000001</v>
      </c>
      <c r="AH8896" s="77">
        <f>IF(AND(M8896&lt;Variables!$G$6,M8896&gt;Variables!$G$5),0,1)</f>
        <v>1</v>
      </c>
      <c r="AI8896" s="77">
        <f t="shared" si="280"/>
        <v>1</v>
      </c>
      <c r="AJ8896" s="77">
        <f>IF(I8896&gt;Variables!$G$7,0,1)</f>
        <v>1</v>
      </c>
      <c r="AK8896" s="77">
        <f>IF(F8896&gt;Variables!$G$8,0,1)</f>
        <v>1</v>
      </c>
      <c r="AL8896" s="77">
        <f>IF(G8896&gt;Variables!$G$9,0,1)</f>
        <v>1</v>
      </c>
      <c r="AM8896" s="77">
        <f>IF(AND(K8896&gt;Variables!$G$10,K8896&lt;Variables!$G$11),0,1)</f>
        <v>1</v>
      </c>
      <c r="AN8896" s="77">
        <f>IF(H8896&lt;Variables!$G$13,1,0)</f>
        <v>0</v>
      </c>
      <c r="AO8896" s="77">
        <f>IF(R8896&lt;Variables!$G$12,0,1)</f>
        <v>1</v>
      </c>
      <c r="AP8896" s="78">
        <f t="shared" si="281"/>
        <v>1</v>
      </c>
      <c r="AQ8896" s="77">
        <f>IF(V8896&lt;Variables!$G$15,1,0)</f>
        <v>1</v>
      </c>
      <c r="AR8896" s="77">
        <v>1</v>
      </c>
      <c r="AS8896" s="77">
        <v>0</v>
      </c>
      <c r="AT8896" s="77">
        <v>0</v>
      </c>
      <c r="AU8896" s="77">
        <v>0</v>
      </c>
      <c r="BA8896" s="77">
        <v>2</v>
      </c>
    </row>
    <row r="8897" spans="3:53" x14ac:dyDescent="0.25">
      <c r="C8897" s="77" t="s">
        <v>892</v>
      </c>
      <c r="D8897" s="77" t="s">
        <v>678</v>
      </c>
      <c r="E8897" s="77">
        <v>2.21</v>
      </c>
      <c r="F8897" s="77">
        <v>12.69</v>
      </c>
      <c r="G8897" s="77">
        <v>4.76</v>
      </c>
      <c r="H8897" s="77">
        <v>-99999</v>
      </c>
      <c r="I8897" s="77">
        <v>-11.063000000000001</v>
      </c>
      <c r="J8897" s="77" t="s">
        <v>75</v>
      </c>
      <c r="K8897" s="77">
        <v>45.93</v>
      </c>
      <c r="L8897" s="77">
        <v>2.2000000000000002</v>
      </c>
      <c r="M8897" s="77">
        <v>0</v>
      </c>
      <c r="N8897" s="77">
        <v>2.2252727272727268</v>
      </c>
      <c r="O8897" s="77">
        <v>-1.135713702099838</v>
      </c>
      <c r="P8897" s="77">
        <v>132982</v>
      </c>
      <c r="Q8897" s="77">
        <v>15467</v>
      </c>
      <c r="R8897" s="77">
        <v>8.6</v>
      </c>
      <c r="S8897" s="77">
        <v>46.408000000000001</v>
      </c>
      <c r="T8897" s="77">
        <v>7.8879999999999999</v>
      </c>
      <c r="U8897" s="77">
        <v>23.820799999999998</v>
      </c>
      <c r="V8897" s="77">
        <v>2.3248348000000001</v>
      </c>
      <c r="AC8897" s="77">
        <v>2.2235</v>
      </c>
      <c r="AD8897" s="77">
        <v>2.10025</v>
      </c>
      <c r="AH8897" s="77">
        <f>IF(AND(M8897&lt;Variables!$G$6,M8897&gt;Variables!$G$5),0,1)</f>
        <v>1</v>
      </c>
      <c r="AI8897" s="77">
        <f t="shared" si="280"/>
        <v>1</v>
      </c>
      <c r="AJ8897" s="77">
        <f>IF(I8897&gt;Variables!$G$7,0,1)</f>
        <v>1</v>
      </c>
      <c r="AK8897" s="77">
        <f>IF(F8897&gt;Variables!$G$8,0,1)</f>
        <v>0</v>
      </c>
      <c r="AL8897" s="77">
        <f>IF(G8897&gt;Variables!$G$9,0,1)</f>
        <v>1</v>
      </c>
      <c r="AM8897" s="77">
        <f>IF(AND(K8897&gt;Variables!$G$10,K8897&lt;Variables!$G$11),0,1)</f>
        <v>1</v>
      </c>
      <c r="AN8897" s="77">
        <f>IF(H8897&lt;Variables!$G$13,1,0)</f>
        <v>1</v>
      </c>
      <c r="AO8897" s="77">
        <f>IF(R8897&lt;Variables!$G$12,0,1)</f>
        <v>1</v>
      </c>
      <c r="AP8897" s="78">
        <f t="shared" si="281"/>
        <v>1</v>
      </c>
      <c r="AQ8897" s="77">
        <f>IF(V8897&lt;Variables!$G$15,1,0)</f>
        <v>1</v>
      </c>
      <c r="AR8897" s="77">
        <v>0</v>
      </c>
      <c r="AS8897" s="77">
        <v>0</v>
      </c>
      <c r="AT8897" s="77">
        <v>1</v>
      </c>
      <c r="AU8897" s="77">
        <v>0</v>
      </c>
      <c r="BA8897" s="77">
        <v>-2.0699999999999998</v>
      </c>
    </row>
    <row r="8898" spans="3:53" x14ac:dyDescent="0.25">
      <c r="C8898" s="77" t="s">
        <v>892</v>
      </c>
      <c r="D8898" s="77" t="s">
        <v>713</v>
      </c>
      <c r="E8898" s="77">
        <v>34.85</v>
      </c>
      <c r="F8898" s="77">
        <v>8.6999999999999993</v>
      </c>
      <c r="G8898" s="77">
        <v>3.52</v>
      </c>
      <c r="H8898" s="77">
        <v>7720</v>
      </c>
      <c r="I8898" s="77">
        <v>-1E-3</v>
      </c>
      <c r="J8898" s="77" t="s">
        <v>75</v>
      </c>
      <c r="K8898" s="77">
        <v>56.02</v>
      </c>
      <c r="L8898" s="77">
        <v>34.723574999999997</v>
      </c>
      <c r="M8898" s="77">
        <v>1.8503279112246151E-2</v>
      </c>
      <c r="N8898" s="77">
        <v>34.613939999999999</v>
      </c>
      <c r="O8898" s="77">
        <v>0.335298437565898</v>
      </c>
      <c r="P8898" s="77">
        <v>3272000</v>
      </c>
      <c r="Q8898" s="77">
        <v>2038000</v>
      </c>
      <c r="R8898" s="77">
        <v>1.61</v>
      </c>
      <c r="S8898" s="77">
        <v>46.408000000000001</v>
      </c>
      <c r="T8898" s="77">
        <v>7.8879999999999999</v>
      </c>
      <c r="U8898" s="77">
        <v>23.820799999999998</v>
      </c>
      <c r="V8898" s="77">
        <v>2.4285644211732231</v>
      </c>
      <c r="AC8898" s="77">
        <v>34.76</v>
      </c>
      <c r="AD8898" s="77">
        <v>33.86</v>
      </c>
      <c r="AH8898" s="77">
        <f>IF(AND(M8898&lt;Variables!$G$6,M8898&gt;Variables!$G$5),0,1)</f>
        <v>1</v>
      </c>
      <c r="AI8898" s="77">
        <f t="shared" si="280"/>
        <v>0</v>
      </c>
      <c r="AJ8898" s="77">
        <f>IF(I8898&gt;Variables!$G$7,0,1)</f>
        <v>1</v>
      </c>
      <c r="AK8898" s="77">
        <f>IF(F8898&gt;Variables!$G$8,0,1)</f>
        <v>1</v>
      </c>
      <c r="AL8898" s="77">
        <f>IF(G8898&gt;Variables!$G$9,0,1)</f>
        <v>1</v>
      </c>
      <c r="AM8898" s="77">
        <f>IF(AND(K8898&gt;Variables!$G$10,K8898&lt;Variables!$G$11),0,1)</f>
        <v>1</v>
      </c>
      <c r="AN8898" s="77">
        <f>IF(H8898&lt;Variables!$G$13,1,0)</f>
        <v>0</v>
      </c>
      <c r="AO8898" s="77">
        <f>IF(R8898&lt;Variables!$G$12,0,1)</f>
        <v>0</v>
      </c>
      <c r="AP8898" s="78">
        <f t="shared" si="281"/>
        <v>1</v>
      </c>
      <c r="AQ8898" s="77">
        <f>IF(V8898&lt;Variables!$G$15,1,0)</f>
        <v>1</v>
      </c>
      <c r="AR8898" s="77">
        <v>0</v>
      </c>
      <c r="AS8898" s="77">
        <v>0</v>
      </c>
      <c r="AT8898" s="77">
        <v>1</v>
      </c>
      <c r="AU8898" s="77">
        <v>0</v>
      </c>
      <c r="BA8898" s="77">
        <v>-1.7</v>
      </c>
    </row>
    <row r="8899" spans="3:53" x14ac:dyDescent="0.25">
      <c r="C8899" s="77" t="s">
        <v>892</v>
      </c>
      <c r="D8899" s="77" t="s">
        <v>177</v>
      </c>
      <c r="E8899" s="77">
        <v>71.75</v>
      </c>
      <c r="F8899" s="77">
        <v>8.9499999999999993</v>
      </c>
      <c r="G8899" s="77">
        <v>10.64</v>
      </c>
      <c r="H8899" s="77">
        <v>13100</v>
      </c>
      <c r="I8899" s="77">
        <v>511.24299999999999</v>
      </c>
      <c r="J8899" s="77" t="s">
        <v>75</v>
      </c>
      <c r="K8899" s="77">
        <v>67.680000000000007</v>
      </c>
      <c r="L8899" s="77">
        <v>70.106539999999981</v>
      </c>
      <c r="M8899" s="77">
        <v>1.568983435782203</v>
      </c>
      <c r="N8899" s="77">
        <v>70.333511999999999</v>
      </c>
      <c r="O8899" s="77">
        <v>1.241212012845323</v>
      </c>
      <c r="P8899" s="77">
        <v>1453000</v>
      </c>
      <c r="Q8899" s="77">
        <v>1777000</v>
      </c>
      <c r="R8899" s="77">
        <v>0.82</v>
      </c>
      <c r="S8899" s="77">
        <v>46.408000000000001</v>
      </c>
      <c r="T8899" s="77">
        <v>7.8879999999999999</v>
      </c>
      <c r="U8899" s="77">
        <v>23.820799999999998</v>
      </c>
      <c r="V8899" s="77">
        <v>2.429259187475973</v>
      </c>
      <c r="AC8899" s="77">
        <v>74.25</v>
      </c>
      <c r="AD8899" s="77">
        <v>69.38</v>
      </c>
      <c r="AH8899" s="77">
        <f>IF(AND(M8899&lt;Variables!$G$6,M8899&gt;Variables!$G$5),0,1)</f>
        <v>1</v>
      </c>
      <c r="AI8899" s="77">
        <f t="shared" si="280"/>
        <v>1</v>
      </c>
      <c r="AJ8899" s="77">
        <f>IF(I8899&gt;Variables!$G$7,0,1)</f>
        <v>0</v>
      </c>
      <c r="AK8899" s="77">
        <f>IF(F8899&gt;Variables!$G$8,0,1)</f>
        <v>1</v>
      </c>
      <c r="AL8899" s="77">
        <f>IF(G8899&gt;Variables!$G$9,0,1)</f>
        <v>0</v>
      </c>
      <c r="AM8899" s="77">
        <f>IF(AND(K8899&gt;Variables!$G$10,K8899&lt;Variables!$G$11),0,1)</f>
        <v>0</v>
      </c>
      <c r="AN8899" s="77">
        <f>IF(H8899&lt;Variables!$G$13,1,0)</f>
        <v>0</v>
      </c>
      <c r="AO8899" s="77">
        <f>IF(R8899&lt;Variables!$G$12,0,1)</f>
        <v>0</v>
      </c>
      <c r="AP8899" s="78">
        <f t="shared" si="281"/>
        <v>1</v>
      </c>
      <c r="AQ8899" s="77">
        <f>IF(V8899&lt;Variables!$G$15,1,0)</f>
        <v>1</v>
      </c>
      <c r="AR8899" s="77">
        <v>1</v>
      </c>
      <c r="AS8899" s="77">
        <v>0</v>
      </c>
      <c r="AT8899" s="77">
        <v>0</v>
      </c>
      <c r="AU8899" s="77">
        <v>0</v>
      </c>
      <c r="BA8899" s="77">
        <v>1.48</v>
      </c>
    </row>
    <row r="8900" spans="3:53" x14ac:dyDescent="0.25">
      <c r="C8900" s="77" t="s">
        <v>892</v>
      </c>
      <c r="D8900" s="77" t="s">
        <v>436</v>
      </c>
      <c r="E8900" s="77">
        <v>7.39</v>
      </c>
      <c r="F8900" s="77">
        <v>22.58</v>
      </c>
      <c r="G8900" s="77">
        <v>-3.28</v>
      </c>
      <c r="H8900" s="77">
        <v>60.08</v>
      </c>
      <c r="I8900" s="77">
        <v>6.8949999999999996</v>
      </c>
      <c r="J8900" s="77" t="s">
        <v>75</v>
      </c>
      <c r="K8900" s="77">
        <v>59.63</v>
      </c>
      <c r="L8900" s="77">
        <v>7.1773949999999997</v>
      </c>
      <c r="M8900" s="77">
        <v>2.6834944990487539</v>
      </c>
      <c r="N8900" s="77">
        <v>7.2788739999999992</v>
      </c>
      <c r="O8900" s="77">
        <v>1.251924404791193</v>
      </c>
      <c r="P8900" s="77">
        <v>50770000</v>
      </c>
      <c r="Q8900" s="77">
        <v>3180000</v>
      </c>
      <c r="R8900" s="77">
        <v>15.97</v>
      </c>
      <c r="S8900" s="77">
        <v>46.408000000000001</v>
      </c>
      <c r="T8900" s="77">
        <v>7.8879999999999999</v>
      </c>
      <c r="U8900" s="77">
        <v>23.820799999999998</v>
      </c>
      <c r="V8900" s="77">
        <v>2.3223640967741082</v>
      </c>
      <c r="AC8900" s="77">
        <v>8.0641999999999996</v>
      </c>
      <c r="AD8900" s="77">
        <v>6.75</v>
      </c>
      <c r="AH8900" s="77">
        <f>IF(AND(M8900&lt;Variables!$G$6,M8900&gt;Variables!$G$5),0,1)</f>
        <v>1</v>
      </c>
      <c r="AI8900" s="77">
        <f t="shared" si="280"/>
        <v>1</v>
      </c>
      <c r="AJ8900" s="77">
        <f>IF(I8900&gt;Variables!$G$7,0,1)</f>
        <v>1</v>
      </c>
      <c r="AK8900" s="77">
        <f>IF(F8900&gt;Variables!$G$8,0,1)</f>
        <v>0</v>
      </c>
      <c r="AL8900" s="77">
        <f>IF(G8900&gt;Variables!$G$9,0,1)</f>
        <v>1</v>
      </c>
      <c r="AM8900" s="77">
        <f>IF(AND(K8900&gt;Variables!$G$10,K8900&lt;Variables!$G$11),0,1)</f>
        <v>1</v>
      </c>
      <c r="AN8900" s="77">
        <f>IF(H8900&lt;Variables!$G$13,1,0)</f>
        <v>1</v>
      </c>
      <c r="AO8900" s="77">
        <f>IF(R8900&lt;Variables!$G$12,0,1)</f>
        <v>1</v>
      </c>
      <c r="AP8900" s="78">
        <f t="shared" si="281"/>
        <v>1</v>
      </c>
      <c r="AQ8900" s="77">
        <f>IF(V8900&lt;Variables!$G$15,1,0)</f>
        <v>1</v>
      </c>
      <c r="AR8900" s="77">
        <v>0</v>
      </c>
      <c r="AS8900" s="77">
        <v>0</v>
      </c>
      <c r="AT8900" s="77">
        <v>1</v>
      </c>
      <c r="AU8900" s="77">
        <v>0</v>
      </c>
      <c r="BA8900" s="77">
        <v>-2.25</v>
      </c>
    </row>
    <row r="8901" spans="3:53" x14ac:dyDescent="0.25">
      <c r="C8901" s="77" t="s">
        <v>892</v>
      </c>
      <c r="D8901" s="77" t="s">
        <v>589</v>
      </c>
      <c r="E8901" s="77">
        <v>5.36</v>
      </c>
      <c r="F8901" s="77">
        <v>47.68</v>
      </c>
      <c r="G8901" s="77">
        <v>35.07</v>
      </c>
      <c r="H8901" s="77">
        <v>92.42</v>
      </c>
      <c r="I8901" s="77">
        <v>-9.7279999999999998</v>
      </c>
      <c r="J8901" s="77" t="s">
        <v>75</v>
      </c>
      <c r="K8901" s="77">
        <v>44.42</v>
      </c>
      <c r="L8901" s="77">
        <v>5.5094200000000004</v>
      </c>
      <c r="M8901" s="77">
        <v>-3.4072552101673228</v>
      </c>
      <c r="N8901" s="77">
        <v>5.3426340000000003</v>
      </c>
      <c r="O8901" s="77">
        <v>-0.39182919885585371</v>
      </c>
      <c r="P8901" s="77">
        <v>17900000</v>
      </c>
      <c r="Q8901" s="77">
        <v>792360</v>
      </c>
      <c r="R8901" s="77">
        <v>22.59</v>
      </c>
      <c r="S8901" s="77">
        <v>46.408000000000001</v>
      </c>
      <c r="T8901" s="77">
        <v>7.8879999999999999</v>
      </c>
      <c r="U8901" s="77">
        <v>23.820799999999998</v>
      </c>
      <c r="V8901" s="77">
        <v>2.342871781462295</v>
      </c>
      <c r="AC8901" s="77">
        <v>6.0998999999999999</v>
      </c>
      <c r="AD8901" s="77">
        <v>4.8099999999999996</v>
      </c>
      <c r="AH8901" s="77">
        <f>IF(AND(M8901&lt;Variables!$G$6,M8901&gt;Variables!$G$5),0,1)</f>
        <v>0</v>
      </c>
      <c r="AI8901" s="77">
        <f t="shared" si="280"/>
        <v>0</v>
      </c>
      <c r="AJ8901" s="77">
        <f>IF(I8901&gt;Variables!$G$7,0,1)</f>
        <v>1</v>
      </c>
      <c r="AK8901" s="77">
        <f>IF(F8901&gt;Variables!$G$8,0,1)</f>
        <v>0</v>
      </c>
      <c r="AL8901" s="77">
        <f>IF(G8901&gt;Variables!$G$9,0,1)</f>
        <v>0</v>
      </c>
      <c r="AM8901" s="77">
        <f>IF(AND(K8901&gt;Variables!$G$10,K8901&lt;Variables!$G$11),0,1)</f>
        <v>1</v>
      </c>
      <c r="AN8901" s="77">
        <f>IF(H8901&lt;Variables!$G$13,1,0)</f>
        <v>1</v>
      </c>
      <c r="AO8901" s="77">
        <f>IF(R8901&lt;Variables!$G$12,0,1)</f>
        <v>1</v>
      </c>
      <c r="AP8901" s="78">
        <f t="shared" si="281"/>
        <v>1</v>
      </c>
      <c r="AQ8901" s="77">
        <f>IF(V8901&lt;Variables!$G$15,1,0)</f>
        <v>1</v>
      </c>
      <c r="AR8901" s="77">
        <v>0</v>
      </c>
      <c r="AS8901" s="77">
        <v>0</v>
      </c>
      <c r="AT8901" s="77">
        <v>1</v>
      </c>
      <c r="AU8901" s="77">
        <v>0</v>
      </c>
      <c r="BA8901" s="77">
        <v>-2.25</v>
      </c>
    </row>
    <row r="8902" spans="3:53" x14ac:dyDescent="0.25">
      <c r="C8902" s="77" t="s">
        <v>892</v>
      </c>
      <c r="D8902" s="77" t="s">
        <v>551</v>
      </c>
      <c r="E8902" s="77">
        <v>12.83</v>
      </c>
      <c r="F8902" s="77">
        <v>69.73</v>
      </c>
      <c r="G8902" s="77">
        <v>37.67</v>
      </c>
      <c r="H8902" s="77">
        <v>75.75</v>
      </c>
      <c r="I8902" s="77">
        <v>52.381999999999998</v>
      </c>
      <c r="J8902" s="77" t="s">
        <v>75</v>
      </c>
      <c r="K8902" s="77">
        <v>51.44</v>
      </c>
      <c r="L8902" s="77">
        <v>12.78889</v>
      </c>
      <c r="M8902" s="77">
        <v>0.43874018777235801</v>
      </c>
      <c r="N8902" s="77">
        <v>12.890438</v>
      </c>
      <c r="O8902" s="77">
        <v>-0.35249384078338342</v>
      </c>
      <c r="P8902" s="77">
        <v>210380000</v>
      </c>
      <c r="Q8902" s="77">
        <v>23680000</v>
      </c>
      <c r="R8902" s="77">
        <v>8.8800000000000008</v>
      </c>
      <c r="S8902" s="77">
        <v>46.408000000000001</v>
      </c>
      <c r="T8902" s="77">
        <v>7.8879999999999999</v>
      </c>
      <c r="U8902" s="77">
        <v>23.820799999999998</v>
      </c>
      <c r="V8902" s="77">
        <v>2.3686865575242262</v>
      </c>
      <c r="AC8902" s="77">
        <v>18.82</v>
      </c>
      <c r="AD8902" s="77">
        <v>11.6</v>
      </c>
      <c r="AH8902" s="77">
        <f>IF(AND(M8902&lt;Variables!$G$6,M8902&gt;Variables!$G$5),0,1)</f>
        <v>1</v>
      </c>
      <c r="AI8902" s="77">
        <f t="shared" si="280"/>
        <v>1</v>
      </c>
      <c r="AJ8902" s="77">
        <f>IF(I8902&gt;Variables!$G$7,0,1)</f>
        <v>0</v>
      </c>
      <c r="AK8902" s="77">
        <f>IF(F8902&gt;Variables!$G$8,0,1)</f>
        <v>0</v>
      </c>
      <c r="AL8902" s="77">
        <f>IF(G8902&gt;Variables!$G$9,0,1)</f>
        <v>0</v>
      </c>
      <c r="AM8902" s="77">
        <f>IF(AND(K8902&gt;Variables!$G$10,K8902&lt;Variables!$G$11),0,1)</f>
        <v>1</v>
      </c>
      <c r="AN8902" s="77">
        <f>IF(H8902&lt;Variables!$G$13,1,0)</f>
        <v>1</v>
      </c>
      <c r="AO8902" s="77">
        <f>IF(R8902&lt;Variables!$G$12,0,1)</f>
        <v>1</v>
      </c>
      <c r="AP8902" s="78">
        <f t="shared" si="281"/>
        <v>1</v>
      </c>
      <c r="AQ8902" s="77">
        <f>IF(V8902&lt;Variables!$G$15,1,0)</f>
        <v>1</v>
      </c>
      <c r="AR8902" s="77">
        <v>1</v>
      </c>
      <c r="AS8902" s="77">
        <v>0</v>
      </c>
      <c r="AT8902" s="77">
        <v>0</v>
      </c>
      <c r="AU8902" s="77">
        <v>0</v>
      </c>
      <c r="BA8902" s="77">
        <v>2</v>
      </c>
    </row>
    <row r="8903" spans="3:53" x14ac:dyDescent="0.25">
      <c r="C8903" s="77" t="s">
        <v>892</v>
      </c>
      <c r="D8903" s="77" t="s">
        <v>717</v>
      </c>
      <c r="E8903" s="77">
        <v>5.17</v>
      </c>
      <c r="F8903" s="77">
        <v>101.91</v>
      </c>
      <c r="G8903" s="77">
        <v>25.44</v>
      </c>
      <c r="H8903" s="77">
        <v>34.64</v>
      </c>
      <c r="I8903" s="77">
        <v>-8.1639999999999997</v>
      </c>
      <c r="J8903" s="77" t="s">
        <v>75</v>
      </c>
      <c r="K8903" s="77">
        <v>55.76</v>
      </c>
      <c r="L8903" s="77">
        <v>5.1385449999999997</v>
      </c>
      <c r="M8903" s="77">
        <v>1.55403912975366</v>
      </c>
      <c r="N8903" s="77">
        <v>5.1221360000000002</v>
      </c>
      <c r="O8903" s="77">
        <v>1.8793721994105519</v>
      </c>
      <c r="P8903" s="77">
        <v>92420000</v>
      </c>
      <c r="Q8903" s="77">
        <v>392060</v>
      </c>
      <c r="R8903" s="77">
        <v>235.73</v>
      </c>
      <c r="S8903" s="77">
        <v>46.408000000000001</v>
      </c>
      <c r="T8903" s="77">
        <v>7.8879999999999999</v>
      </c>
      <c r="U8903" s="77">
        <v>23.820799999999998</v>
      </c>
      <c r="V8903" s="77">
        <v>2.3604173281876482</v>
      </c>
      <c r="AC8903" s="77">
        <v>8.1999999999999993</v>
      </c>
      <c r="AD8903" s="77">
        <v>5.12</v>
      </c>
      <c r="AH8903" s="77">
        <f>IF(AND(M8903&lt;Variables!$G$6,M8903&gt;Variables!$G$5),0,1)</f>
        <v>1</v>
      </c>
      <c r="AI8903" s="77">
        <f t="shared" si="280"/>
        <v>0</v>
      </c>
      <c r="AJ8903" s="77">
        <f>IF(I8903&gt;Variables!$G$7,0,1)</f>
        <v>1</v>
      </c>
      <c r="AK8903" s="77">
        <f>IF(F8903&gt;Variables!$G$8,0,1)</f>
        <v>0</v>
      </c>
      <c r="AL8903" s="77">
        <f>IF(G8903&gt;Variables!$G$9,0,1)</f>
        <v>0</v>
      </c>
      <c r="AM8903" s="77">
        <f>IF(AND(K8903&gt;Variables!$G$10,K8903&lt;Variables!$G$11),0,1)</f>
        <v>1</v>
      </c>
      <c r="AN8903" s="77">
        <f>IF(H8903&lt;Variables!$G$13,1,0)</f>
        <v>1</v>
      </c>
      <c r="AO8903" s="77">
        <f>IF(R8903&lt;Variables!$G$12,0,1)</f>
        <v>1</v>
      </c>
      <c r="AP8903" s="78">
        <f t="shared" si="281"/>
        <v>1</v>
      </c>
      <c r="AQ8903" s="77">
        <f>IF(V8903&lt;Variables!$G$15,1,0)</f>
        <v>1</v>
      </c>
      <c r="AR8903" s="77">
        <v>1</v>
      </c>
      <c r="AS8903" s="77">
        <v>0</v>
      </c>
      <c r="AT8903" s="77">
        <v>0</v>
      </c>
      <c r="AU8903" s="77">
        <v>0</v>
      </c>
      <c r="BA8903" s="77">
        <v>2</v>
      </c>
    </row>
    <row r="8904" spans="3:53" x14ac:dyDescent="0.25">
      <c r="C8904" s="77" t="s">
        <v>892</v>
      </c>
      <c r="D8904" s="77" t="s">
        <v>749</v>
      </c>
      <c r="E8904" s="77">
        <v>3.56</v>
      </c>
      <c r="F8904" s="77">
        <v>11.84</v>
      </c>
      <c r="G8904" s="77">
        <v>10.97</v>
      </c>
      <c r="H8904" s="77">
        <v>-99999</v>
      </c>
      <c r="I8904" s="77">
        <v>-12.634</v>
      </c>
      <c r="J8904" s="77" t="s">
        <v>75</v>
      </c>
      <c r="K8904" s="77">
        <v>58.16</v>
      </c>
      <c r="L8904" s="77">
        <v>-99999</v>
      </c>
      <c r="M8904" s="77">
        <v>-99999</v>
      </c>
      <c r="N8904" s="77">
        <v>3.59</v>
      </c>
      <c r="O8904" s="77">
        <v>0</v>
      </c>
      <c r="P8904" s="77">
        <v>21421</v>
      </c>
      <c r="Q8904" s="77">
        <v>9400</v>
      </c>
      <c r="R8904" s="77">
        <v>2.2799999999999998</v>
      </c>
      <c r="S8904" s="77">
        <v>46.408000000000001</v>
      </c>
      <c r="T8904" s="77">
        <v>7.8879999999999999</v>
      </c>
      <c r="U8904" s="77">
        <v>23.820799999999998</v>
      </c>
      <c r="V8904" s="77">
        <v>-99999</v>
      </c>
      <c r="AC8904" s="77">
        <v>3.64</v>
      </c>
      <c r="AD8904" s="77">
        <v>3.53</v>
      </c>
      <c r="AH8904" s="77">
        <f>IF(AND(M8904&lt;Variables!$G$6,M8904&gt;Variables!$G$5),0,1)</f>
        <v>1</v>
      </c>
      <c r="AI8904" s="77">
        <f t="shared" si="280"/>
        <v>1</v>
      </c>
      <c r="AJ8904" s="77">
        <f>IF(I8904&gt;Variables!$G$7,0,1)</f>
        <v>1</v>
      </c>
      <c r="AK8904" s="77">
        <f>IF(F8904&gt;Variables!$G$8,0,1)</f>
        <v>0</v>
      </c>
      <c r="AL8904" s="77">
        <f>IF(G8904&gt;Variables!$G$9,0,1)</f>
        <v>0</v>
      </c>
      <c r="AM8904" s="77">
        <f>IF(AND(K8904&gt;Variables!$G$10,K8904&lt;Variables!$G$11),0,1)</f>
        <v>1</v>
      </c>
      <c r="AN8904" s="77">
        <f>IF(H8904&lt;Variables!$G$13,1,0)</f>
        <v>1</v>
      </c>
      <c r="AO8904" s="77">
        <f>IF(R8904&lt;Variables!$G$12,0,1)</f>
        <v>1</v>
      </c>
      <c r="AP8904" s="78">
        <f t="shared" si="281"/>
        <v>1</v>
      </c>
      <c r="AQ8904" s="77">
        <f>IF(V8904&lt;Variables!$G$15,1,0)</f>
        <v>1</v>
      </c>
      <c r="AR8904" s="77">
        <v>1</v>
      </c>
      <c r="AS8904" s="77">
        <v>0</v>
      </c>
      <c r="AT8904" s="77">
        <v>0</v>
      </c>
      <c r="AU8904" s="77">
        <v>0</v>
      </c>
      <c r="BA8904" s="77">
        <v>2</v>
      </c>
    </row>
    <row r="8905" spans="3:53" x14ac:dyDescent="0.25">
      <c r="C8905" s="77" t="s">
        <v>892</v>
      </c>
      <c r="D8905" s="77" t="s">
        <v>174</v>
      </c>
      <c r="E8905" s="77">
        <v>29.72</v>
      </c>
      <c r="F8905" s="77">
        <v>7.85</v>
      </c>
      <c r="G8905" s="77">
        <v>7.02</v>
      </c>
      <c r="H8905" s="77">
        <v>2440</v>
      </c>
      <c r="I8905" s="77">
        <v>417.73700000000002</v>
      </c>
      <c r="J8905" s="77" t="s">
        <v>74</v>
      </c>
      <c r="K8905" s="77">
        <v>49.93</v>
      </c>
      <c r="L8905" s="77">
        <v>29.220761538461542</v>
      </c>
      <c r="M8905" s="77">
        <v>0.16850505923212139</v>
      </c>
      <c r="N8905" s="77">
        <v>29.356439473684208</v>
      </c>
      <c r="O8905" s="77">
        <v>-0.29444808442009812</v>
      </c>
      <c r="P8905" s="77">
        <v>249815</v>
      </c>
      <c r="Q8905" s="77">
        <v>609587</v>
      </c>
      <c r="R8905" s="77">
        <v>0.41</v>
      </c>
      <c r="S8905" s="77">
        <v>46.408000000000001</v>
      </c>
      <c r="T8905" s="77">
        <v>7.8879999999999999</v>
      </c>
      <c r="U8905" s="77">
        <v>23.820799999999998</v>
      </c>
      <c r="V8905" s="77">
        <v>2.3619277334427391</v>
      </c>
      <c r="AC8905" s="77">
        <v>29.635000000000002</v>
      </c>
      <c r="AD8905" s="77">
        <v>27.83</v>
      </c>
      <c r="AH8905" s="77">
        <f>IF(AND(M8905&lt;Variables!$G$6,M8905&gt;Variables!$G$5),0,1)</f>
        <v>1</v>
      </c>
      <c r="AI8905" s="77">
        <f t="shared" si="280"/>
        <v>1</v>
      </c>
      <c r="AJ8905" s="77">
        <f>IF(I8905&gt;Variables!$G$7,0,1)</f>
        <v>0</v>
      </c>
      <c r="AK8905" s="77">
        <f>IF(F8905&gt;Variables!$G$8,0,1)</f>
        <v>1</v>
      </c>
      <c r="AL8905" s="77">
        <f>IF(G8905&gt;Variables!$G$9,0,1)</f>
        <v>1</v>
      </c>
      <c r="AM8905" s="77">
        <f>IF(AND(K8905&gt;Variables!$G$10,K8905&lt;Variables!$G$11),0,1)</f>
        <v>1</v>
      </c>
      <c r="AN8905" s="77">
        <f>IF(H8905&lt;Variables!$G$13,1,0)</f>
        <v>0</v>
      </c>
      <c r="AO8905" s="77">
        <f>IF(R8905&lt;Variables!$G$12,0,1)</f>
        <v>0</v>
      </c>
      <c r="AP8905" s="78">
        <f t="shared" si="281"/>
        <v>0</v>
      </c>
      <c r="AQ8905" s="77">
        <f>IF(V8905&lt;Variables!$G$15,1,0)</f>
        <v>1</v>
      </c>
      <c r="AR8905" s="77">
        <v>0</v>
      </c>
      <c r="AS8905" s="77">
        <v>0</v>
      </c>
      <c r="AT8905" s="77">
        <v>1</v>
      </c>
      <c r="AU8905" s="77">
        <v>0</v>
      </c>
      <c r="BA8905" s="77">
        <v>-2.25</v>
      </c>
    </row>
    <row r="8906" spans="3:53" x14ac:dyDescent="0.25">
      <c r="C8906" s="77" t="s">
        <v>892</v>
      </c>
      <c r="D8906" s="77" t="s">
        <v>707</v>
      </c>
      <c r="E8906" s="77">
        <v>3.73</v>
      </c>
      <c r="F8906" s="77">
        <v>8.57</v>
      </c>
      <c r="G8906" s="77">
        <v>2.98</v>
      </c>
      <c r="H8906" s="77">
        <v>-99999</v>
      </c>
      <c r="I8906" s="77">
        <v>-21.460999999999999</v>
      </c>
      <c r="J8906" s="77" t="s">
        <v>75</v>
      </c>
      <c r="K8906" s="77">
        <v>52.47</v>
      </c>
      <c r="L8906" s="77">
        <v>3.8</v>
      </c>
      <c r="M8906" s="77">
        <v>0</v>
      </c>
      <c r="N8906" s="77">
        <v>3.8140714285714288</v>
      </c>
      <c r="O8906" s="77">
        <v>-0.36893458433995419</v>
      </c>
      <c r="P8906" s="77">
        <v>106370</v>
      </c>
      <c r="Q8906" s="77">
        <v>19053</v>
      </c>
      <c r="R8906" s="77">
        <v>5.58</v>
      </c>
      <c r="S8906" s="77">
        <v>46.408000000000001</v>
      </c>
      <c r="T8906" s="77">
        <v>7.8879999999999999</v>
      </c>
      <c r="U8906" s="77">
        <v>23.820799999999998</v>
      </c>
      <c r="V8906" s="77">
        <v>2.3925892000000002</v>
      </c>
      <c r="AC8906" s="77">
        <v>3.75</v>
      </c>
      <c r="AD8906" s="77">
        <v>3.5</v>
      </c>
      <c r="AH8906" s="77">
        <f>IF(AND(M8906&lt;Variables!$G$6,M8906&gt;Variables!$G$5),0,1)</f>
        <v>1</v>
      </c>
      <c r="AI8906" s="77">
        <f t="shared" si="280"/>
        <v>1</v>
      </c>
      <c r="AJ8906" s="77">
        <f>IF(I8906&gt;Variables!$G$7,0,1)</f>
        <v>1</v>
      </c>
      <c r="AK8906" s="77">
        <f>IF(F8906&gt;Variables!$G$8,0,1)</f>
        <v>1</v>
      </c>
      <c r="AL8906" s="77">
        <f>IF(G8906&gt;Variables!$G$9,0,1)</f>
        <v>1</v>
      </c>
      <c r="AM8906" s="77">
        <f>IF(AND(K8906&gt;Variables!$G$10,K8906&lt;Variables!$G$11),0,1)</f>
        <v>1</v>
      </c>
      <c r="AN8906" s="77">
        <f>IF(H8906&lt;Variables!$G$13,1,0)</f>
        <v>1</v>
      </c>
      <c r="AO8906" s="77">
        <f>IF(R8906&lt;Variables!$G$12,0,1)</f>
        <v>1</v>
      </c>
      <c r="AP8906" s="78">
        <f t="shared" si="281"/>
        <v>1</v>
      </c>
      <c r="AQ8906" s="77">
        <f>IF(V8906&lt;Variables!$G$15,1,0)</f>
        <v>1</v>
      </c>
      <c r="AR8906" s="77">
        <v>0</v>
      </c>
      <c r="AS8906" s="77">
        <v>0</v>
      </c>
      <c r="AT8906" s="77">
        <v>1</v>
      </c>
      <c r="AU8906" s="77">
        <v>0</v>
      </c>
      <c r="BA8906" s="77">
        <v>-2.25</v>
      </c>
    </row>
    <row r="8907" spans="3:53" x14ac:dyDescent="0.25">
      <c r="C8907" s="77" t="s">
        <v>892</v>
      </c>
      <c r="D8907" s="77" t="s">
        <v>571</v>
      </c>
      <c r="E8907" s="77">
        <v>2.0099999999999998</v>
      </c>
      <c r="F8907" s="77">
        <v>9.89</v>
      </c>
      <c r="G8907" s="77">
        <v>6.95</v>
      </c>
      <c r="H8907" s="77">
        <v>-99999</v>
      </c>
      <c r="I8907" s="77">
        <v>-17.727</v>
      </c>
      <c r="J8907" s="77" t="s">
        <v>75</v>
      </c>
      <c r="K8907" s="77">
        <v>55.39</v>
      </c>
      <c r="L8907" s="77">
        <v>2</v>
      </c>
      <c r="M8907" s="77">
        <v>0</v>
      </c>
      <c r="N8907" s="77">
        <v>2</v>
      </c>
      <c r="O8907" s="77">
        <v>0</v>
      </c>
      <c r="P8907" s="77">
        <v>22352</v>
      </c>
      <c r="Q8907" s="77">
        <v>9723</v>
      </c>
      <c r="R8907" s="77">
        <v>2.2999999999999998</v>
      </c>
      <c r="S8907" s="77">
        <v>46.408000000000001</v>
      </c>
      <c r="T8907" s="77">
        <v>7.8879999999999999</v>
      </c>
      <c r="U8907" s="77">
        <v>23.820799999999998</v>
      </c>
      <c r="V8907" s="77">
        <v>2.4228404000000001</v>
      </c>
      <c r="AC8907" s="77">
        <v>2</v>
      </c>
      <c r="AD8907" s="77">
        <v>1.9350000000000001</v>
      </c>
      <c r="AH8907" s="77">
        <f>IF(AND(M8907&lt;Variables!$G$6,M8907&gt;Variables!$G$5),0,1)</f>
        <v>1</v>
      </c>
      <c r="AI8907" s="77">
        <f t="shared" si="280"/>
        <v>1</v>
      </c>
      <c r="AJ8907" s="77">
        <f>IF(I8907&gt;Variables!$G$7,0,1)</f>
        <v>1</v>
      </c>
      <c r="AK8907" s="77">
        <f>IF(F8907&gt;Variables!$G$8,0,1)</f>
        <v>0</v>
      </c>
      <c r="AL8907" s="77">
        <f>IF(G8907&gt;Variables!$G$9,0,1)</f>
        <v>1</v>
      </c>
      <c r="AM8907" s="77">
        <f>IF(AND(K8907&gt;Variables!$G$10,K8907&lt;Variables!$G$11),0,1)</f>
        <v>1</v>
      </c>
      <c r="AN8907" s="77">
        <f>IF(H8907&lt;Variables!$G$13,1,0)</f>
        <v>1</v>
      </c>
      <c r="AO8907" s="77">
        <f>IF(R8907&lt;Variables!$G$12,0,1)</f>
        <v>1</v>
      </c>
      <c r="AP8907" s="78">
        <f t="shared" si="281"/>
        <v>1</v>
      </c>
      <c r="AQ8907" s="77">
        <f>IF(V8907&lt;Variables!$G$15,1,0)</f>
        <v>1</v>
      </c>
      <c r="AR8907" s="77">
        <v>0</v>
      </c>
      <c r="AS8907" s="77">
        <v>0</v>
      </c>
      <c r="AT8907" s="77">
        <v>1</v>
      </c>
      <c r="AU8907" s="77">
        <v>0</v>
      </c>
      <c r="BA8907" s="77">
        <v>-2.25</v>
      </c>
    </row>
    <row r="8908" spans="3:53" x14ac:dyDescent="0.25">
      <c r="C8908" s="77" t="s">
        <v>892</v>
      </c>
      <c r="D8908" s="77" t="s">
        <v>703</v>
      </c>
      <c r="E8908" s="77">
        <v>3.46</v>
      </c>
      <c r="F8908" s="77">
        <v>9.3699999999999992</v>
      </c>
      <c r="G8908" s="77">
        <v>5.58</v>
      </c>
      <c r="H8908" s="77">
        <v>-99999</v>
      </c>
      <c r="I8908" s="77">
        <v>-12.055999999999999</v>
      </c>
      <c r="J8908" s="77" t="s">
        <v>75</v>
      </c>
      <c r="K8908" s="77">
        <v>66.790000000000006</v>
      </c>
      <c r="L8908" s="77">
        <v>-99999</v>
      </c>
      <c r="M8908" s="77">
        <v>-99999</v>
      </c>
      <c r="N8908" s="77">
        <v>3.5</v>
      </c>
      <c r="O8908" s="77">
        <v>0</v>
      </c>
      <c r="P8908" s="77">
        <v>38323</v>
      </c>
      <c r="Q8908" s="77">
        <v>15432</v>
      </c>
      <c r="R8908" s="77">
        <v>2.48</v>
      </c>
      <c r="S8908" s="77">
        <v>46.408000000000001</v>
      </c>
      <c r="T8908" s="77">
        <v>7.8879999999999999</v>
      </c>
      <c r="U8908" s="77">
        <v>23.820799999999998</v>
      </c>
      <c r="V8908" s="77">
        <v>-99999</v>
      </c>
      <c r="AC8908" s="77">
        <v>3.49</v>
      </c>
      <c r="AD8908" s="77">
        <v>3.4</v>
      </c>
      <c r="AH8908" s="77">
        <f>IF(AND(M8908&lt;Variables!$G$6,M8908&gt;Variables!$G$5),0,1)</f>
        <v>1</v>
      </c>
      <c r="AI8908" s="77">
        <f t="shared" si="280"/>
        <v>1</v>
      </c>
      <c r="AJ8908" s="77">
        <f>IF(I8908&gt;Variables!$G$7,0,1)</f>
        <v>1</v>
      </c>
      <c r="AK8908" s="77">
        <f>IF(F8908&gt;Variables!$G$8,0,1)</f>
        <v>0</v>
      </c>
      <c r="AL8908" s="77">
        <f>IF(G8908&gt;Variables!$G$9,0,1)</f>
        <v>1</v>
      </c>
      <c r="AM8908" s="77">
        <f>IF(AND(K8908&gt;Variables!$G$10,K8908&lt;Variables!$G$11),0,1)</f>
        <v>0</v>
      </c>
      <c r="AN8908" s="77">
        <f>IF(H8908&lt;Variables!$G$13,1,0)</f>
        <v>1</v>
      </c>
      <c r="AO8908" s="77">
        <f>IF(R8908&lt;Variables!$G$12,0,1)</f>
        <v>1</v>
      </c>
      <c r="AP8908" s="78">
        <f t="shared" si="281"/>
        <v>1</v>
      </c>
      <c r="AQ8908" s="77">
        <f>IF(V8908&lt;Variables!$G$15,1,0)</f>
        <v>1</v>
      </c>
      <c r="AR8908" s="77">
        <v>0</v>
      </c>
      <c r="AS8908" s="77">
        <v>0</v>
      </c>
      <c r="AT8908" s="77">
        <v>0</v>
      </c>
      <c r="AU8908" s="77">
        <v>0</v>
      </c>
      <c r="BA8908" s="77">
        <v>0</v>
      </c>
    </row>
    <row r="8909" spans="3:53" x14ac:dyDescent="0.25">
      <c r="C8909" s="77" t="s">
        <v>892</v>
      </c>
      <c r="D8909" s="77" t="s">
        <v>123</v>
      </c>
      <c r="E8909" s="77">
        <v>13.79</v>
      </c>
      <c r="F8909" s="77">
        <v>7.52</v>
      </c>
      <c r="G8909" s="77">
        <v>8.18</v>
      </c>
      <c r="H8909" s="77">
        <v>5550</v>
      </c>
      <c r="I8909" s="77">
        <v>347.24700000000001</v>
      </c>
      <c r="J8909" s="77" t="s">
        <v>75</v>
      </c>
      <c r="K8909" s="77">
        <v>42.69</v>
      </c>
      <c r="L8909" s="77">
        <v>13.856985</v>
      </c>
      <c r="M8909" s="77">
        <v>-0.77206549621003329</v>
      </c>
      <c r="N8909" s="77">
        <v>13.949415999999999</v>
      </c>
      <c r="O8909" s="77">
        <v>-1.4295652233756551</v>
      </c>
      <c r="P8909" s="77">
        <v>48054000</v>
      </c>
      <c r="Q8909" s="77">
        <v>56006000</v>
      </c>
      <c r="R8909" s="77">
        <v>0.86</v>
      </c>
      <c r="S8909" s="77">
        <v>46.408000000000001</v>
      </c>
      <c r="T8909" s="77">
        <v>7.8879999999999999</v>
      </c>
      <c r="U8909" s="77">
        <v>23.820799999999998</v>
      </c>
      <c r="V8909" s="77">
        <v>2.2950428120326318</v>
      </c>
      <c r="AC8909" s="77">
        <v>14.08</v>
      </c>
      <c r="AD8909" s="77">
        <v>13</v>
      </c>
      <c r="AH8909" s="77">
        <f>IF(AND(M8909&lt;Variables!$G$6,M8909&gt;Variables!$G$5),0,1)</f>
        <v>1</v>
      </c>
      <c r="AI8909" s="77">
        <f t="shared" si="280"/>
        <v>1</v>
      </c>
      <c r="AJ8909" s="77">
        <f>IF(I8909&gt;Variables!$G$7,0,1)</f>
        <v>0</v>
      </c>
      <c r="AK8909" s="77">
        <f>IF(F8909&gt;Variables!$G$8,0,1)</f>
        <v>1</v>
      </c>
      <c r="AL8909" s="77">
        <f>IF(G8909&gt;Variables!$G$9,0,1)</f>
        <v>1</v>
      </c>
      <c r="AM8909" s="77">
        <f>IF(AND(K8909&gt;Variables!$G$10,K8909&lt;Variables!$G$11),0,1)</f>
        <v>1</v>
      </c>
      <c r="AN8909" s="77">
        <f>IF(H8909&lt;Variables!$G$13,1,0)</f>
        <v>0</v>
      </c>
      <c r="AO8909" s="77">
        <f>IF(R8909&lt;Variables!$G$12,0,1)</f>
        <v>0</v>
      </c>
      <c r="AP8909" s="78">
        <f t="shared" si="281"/>
        <v>1</v>
      </c>
      <c r="AQ8909" s="77">
        <f>IF(V8909&lt;Variables!$G$15,1,0)</f>
        <v>1</v>
      </c>
      <c r="AR8909" s="77">
        <v>1</v>
      </c>
      <c r="AS8909" s="77">
        <v>0</v>
      </c>
      <c r="AT8909" s="77">
        <v>0</v>
      </c>
      <c r="AU8909" s="77">
        <v>0</v>
      </c>
      <c r="BA8909" s="77">
        <v>2</v>
      </c>
    </row>
    <row r="8910" spans="3:53" x14ac:dyDescent="0.25">
      <c r="C8910" s="77" t="s">
        <v>892</v>
      </c>
      <c r="D8910" s="77" t="s">
        <v>661</v>
      </c>
      <c r="E8910" s="77">
        <v>56.71</v>
      </c>
      <c r="F8910" s="77">
        <v>7</v>
      </c>
      <c r="G8910" s="77">
        <v>9.7100000000000009</v>
      </c>
      <c r="H8910" s="77">
        <v>2180</v>
      </c>
      <c r="I8910" s="77">
        <v>3.657</v>
      </c>
      <c r="J8910" s="77" t="s">
        <v>74</v>
      </c>
      <c r="K8910" s="77">
        <v>70.900000000000006</v>
      </c>
      <c r="L8910" s="77">
        <v>56.220850000000013</v>
      </c>
      <c r="M8910" s="77">
        <v>0.72775491654785862</v>
      </c>
      <c r="N8910" s="77">
        <v>55.387770000000003</v>
      </c>
      <c r="O8910" s="77">
        <v>2.2427875323379141</v>
      </c>
      <c r="P8910" s="77">
        <v>4091000</v>
      </c>
      <c r="Q8910" s="77">
        <v>2152000</v>
      </c>
      <c r="R8910" s="77">
        <v>1.9</v>
      </c>
      <c r="S8910" s="77">
        <v>46.408000000000001</v>
      </c>
      <c r="T8910" s="77">
        <v>7.8879999999999999</v>
      </c>
      <c r="U8910" s="77">
        <v>23.820799999999998</v>
      </c>
      <c r="V8910" s="77">
        <v>2.5206756676108601</v>
      </c>
      <c r="AC8910" s="77">
        <v>57.63</v>
      </c>
      <c r="AD8910" s="77">
        <v>55.96</v>
      </c>
      <c r="AH8910" s="77">
        <f>IF(AND(M8910&lt;Variables!$G$6,M8910&gt;Variables!$G$5),0,1)</f>
        <v>1</v>
      </c>
      <c r="AI8910" s="77">
        <f t="shared" si="280"/>
        <v>0</v>
      </c>
      <c r="AJ8910" s="77">
        <f>IF(I8910&gt;Variables!$G$7,0,1)</f>
        <v>1</v>
      </c>
      <c r="AK8910" s="77">
        <f>IF(F8910&gt;Variables!$G$8,0,1)</f>
        <v>1</v>
      </c>
      <c r="AL8910" s="77">
        <f>IF(G8910&gt;Variables!$G$9,0,1)</f>
        <v>1</v>
      </c>
      <c r="AM8910" s="77">
        <f>IF(AND(K8910&gt;Variables!$G$10,K8910&lt;Variables!$G$11),0,1)</f>
        <v>1</v>
      </c>
      <c r="AN8910" s="77">
        <f>IF(H8910&lt;Variables!$G$13,1,0)</f>
        <v>0</v>
      </c>
      <c r="AO8910" s="77">
        <f>IF(R8910&lt;Variables!$G$12,0,1)</f>
        <v>0</v>
      </c>
      <c r="AP8910" s="78">
        <f t="shared" si="281"/>
        <v>0</v>
      </c>
      <c r="AQ8910" s="77">
        <f>IF(V8910&lt;Variables!$G$15,1,0)</f>
        <v>1</v>
      </c>
      <c r="AR8910" s="77">
        <v>0</v>
      </c>
      <c r="AS8910" s="77">
        <v>0</v>
      </c>
      <c r="AT8910" s="77">
        <v>1</v>
      </c>
      <c r="AU8910" s="77">
        <v>0</v>
      </c>
      <c r="BA8910" s="77">
        <v>-1.1299999999999999</v>
      </c>
    </row>
    <row r="8911" spans="3:53" x14ac:dyDescent="0.25">
      <c r="C8911" s="77" t="s">
        <v>893</v>
      </c>
      <c r="D8911" s="77" t="s">
        <v>703</v>
      </c>
      <c r="E8911" s="77">
        <v>3.46</v>
      </c>
      <c r="F8911" s="77">
        <v>9.3699999999999992</v>
      </c>
      <c r="G8911" s="77">
        <v>5.58</v>
      </c>
      <c r="H8911" s="77">
        <v>-99999</v>
      </c>
      <c r="I8911" s="77">
        <v>-12.055999999999999</v>
      </c>
      <c r="J8911" s="77" t="s">
        <v>75</v>
      </c>
      <c r="K8911" s="77">
        <v>67.2</v>
      </c>
      <c r="L8911" s="77">
        <v>-99999</v>
      </c>
      <c r="M8911" s="77">
        <v>-99999</v>
      </c>
      <c r="N8911" s="77">
        <v>3.5</v>
      </c>
      <c r="O8911" s="77">
        <v>0</v>
      </c>
      <c r="P8911" s="77">
        <v>38323</v>
      </c>
      <c r="Q8911" s="77">
        <v>15432</v>
      </c>
      <c r="R8911" s="77">
        <v>2.48</v>
      </c>
      <c r="S8911" s="77">
        <v>47.164000000000001</v>
      </c>
      <c r="T8911" s="77">
        <v>8.0589999999999993</v>
      </c>
      <c r="U8911" s="77">
        <v>24.208400000000001</v>
      </c>
      <c r="V8911" s="77">
        <v>-99999</v>
      </c>
      <c r="AC8911" s="77">
        <v>3.49</v>
      </c>
      <c r="AD8911" s="77">
        <v>3.4</v>
      </c>
      <c r="AH8911" s="77">
        <f>IF(AND(M8911&lt;Variables!$G$6,M8911&gt;Variables!$G$5),0,1)</f>
        <v>1</v>
      </c>
      <c r="AI8911" s="77">
        <f t="shared" si="280"/>
        <v>1</v>
      </c>
      <c r="AJ8911" s="77">
        <f>IF(I8911&gt;Variables!$G$7,0,1)</f>
        <v>1</v>
      </c>
      <c r="AK8911" s="77">
        <f>IF(F8911&gt;Variables!$G$8,0,1)</f>
        <v>0</v>
      </c>
      <c r="AL8911" s="77">
        <f>IF(G8911&gt;Variables!$G$9,0,1)</f>
        <v>1</v>
      </c>
      <c r="AM8911" s="77">
        <f>IF(AND(K8911&gt;Variables!$G$10,K8911&lt;Variables!$G$11),0,1)</f>
        <v>0</v>
      </c>
      <c r="AN8911" s="77">
        <f>IF(H8911&lt;Variables!$G$13,1,0)</f>
        <v>1</v>
      </c>
      <c r="AO8911" s="77">
        <f>IF(R8911&lt;Variables!$G$12,0,1)</f>
        <v>1</v>
      </c>
      <c r="AP8911" s="78">
        <f t="shared" si="281"/>
        <v>1</v>
      </c>
      <c r="AQ8911" s="77">
        <f>IF(V8911&lt;Variables!$G$15,1,0)</f>
        <v>1</v>
      </c>
      <c r="AR8911" s="77">
        <v>0</v>
      </c>
      <c r="AS8911" s="77">
        <v>0</v>
      </c>
      <c r="AT8911" s="77">
        <v>0</v>
      </c>
      <c r="AU8911" s="77">
        <v>0</v>
      </c>
      <c r="BA8911" s="77">
        <v>0</v>
      </c>
    </row>
    <row r="8912" spans="3:53" x14ac:dyDescent="0.25">
      <c r="C8912" s="77" t="s">
        <v>893</v>
      </c>
      <c r="D8912" s="77" t="s">
        <v>678</v>
      </c>
      <c r="E8912" s="77">
        <v>2.21</v>
      </c>
      <c r="F8912" s="77">
        <v>12.69</v>
      </c>
      <c r="G8912" s="77">
        <v>4.76</v>
      </c>
      <c r="H8912" s="77">
        <v>-99999</v>
      </c>
      <c r="I8912" s="77">
        <v>-11.063000000000001</v>
      </c>
      <c r="J8912" s="77" t="s">
        <v>75</v>
      </c>
      <c r="K8912" s="77">
        <v>45.93</v>
      </c>
      <c r="L8912" s="77">
        <v>2.2000000000000002</v>
      </c>
      <c r="M8912" s="77">
        <v>0</v>
      </c>
      <c r="N8912" s="77">
        <v>2.2213636363636362</v>
      </c>
      <c r="O8912" s="77">
        <v>-0.96173521587884725</v>
      </c>
      <c r="P8912" s="77">
        <v>132982</v>
      </c>
      <c r="Q8912" s="77">
        <v>15467</v>
      </c>
      <c r="R8912" s="77">
        <v>8.6</v>
      </c>
      <c r="S8912" s="77">
        <v>47.164000000000001</v>
      </c>
      <c r="T8912" s="77">
        <v>8.0589999999999993</v>
      </c>
      <c r="U8912" s="77">
        <v>24.208400000000001</v>
      </c>
      <c r="V8912" s="77">
        <v>2.3248348000000001</v>
      </c>
      <c r="AC8912" s="77">
        <v>2.2235</v>
      </c>
      <c r="AD8912" s="77">
        <v>2.10025</v>
      </c>
      <c r="AH8912" s="77">
        <f>IF(AND(M8912&lt;Variables!$G$6,M8912&gt;Variables!$G$5),0,1)</f>
        <v>1</v>
      </c>
      <c r="AI8912" s="77">
        <f t="shared" si="280"/>
        <v>1</v>
      </c>
      <c r="AJ8912" s="77">
        <f>IF(I8912&gt;Variables!$G$7,0,1)</f>
        <v>1</v>
      </c>
      <c r="AK8912" s="77">
        <f>IF(F8912&gt;Variables!$G$8,0,1)</f>
        <v>0</v>
      </c>
      <c r="AL8912" s="77">
        <f>IF(G8912&gt;Variables!$G$9,0,1)</f>
        <v>1</v>
      </c>
      <c r="AM8912" s="77">
        <f>IF(AND(K8912&gt;Variables!$G$10,K8912&lt;Variables!$G$11),0,1)</f>
        <v>1</v>
      </c>
      <c r="AN8912" s="77">
        <f>IF(H8912&lt;Variables!$G$13,1,0)</f>
        <v>1</v>
      </c>
      <c r="AO8912" s="77">
        <f>IF(R8912&lt;Variables!$G$12,0,1)</f>
        <v>1</v>
      </c>
      <c r="AP8912" s="78">
        <f t="shared" si="281"/>
        <v>1</v>
      </c>
      <c r="AQ8912" s="77">
        <f>IF(V8912&lt;Variables!$G$15,1,0)</f>
        <v>1</v>
      </c>
      <c r="AR8912" s="77">
        <v>0</v>
      </c>
      <c r="AS8912" s="77">
        <v>0</v>
      </c>
      <c r="AT8912" s="77">
        <v>1</v>
      </c>
      <c r="AU8912" s="77">
        <v>0</v>
      </c>
      <c r="BA8912" s="77">
        <v>-2.0699999999999998</v>
      </c>
    </row>
    <row r="8913" spans="3:53" x14ac:dyDescent="0.25">
      <c r="C8913" s="77" t="s">
        <v>893</v>
      </c>
      <c r="D8913" s="77" t="s">
        <v>551</v>
      </c>
      <c r="E8913" s="77">
        <v>13.04</v>
      </c>
      <c r="F8913" s="77">
        <v>74.13</v>
      </c>
      <c r="G8913" s="77">
        <v>39.229999999999997</v>
      </c>
      <c r="H8913" s="77">
        <v>75.75</v>
      </c>
      <c r="I8913" s="77">
        <v>52.615000000000002</v>
      </c>
      <c r="J8913" s="77" t="s">
        <v>75</v>
      </c>
      <c r="K8913" s="77">
        <v>54.45</v>
      </c>
      <c r="L8913" s="77">
        <v>12.812184999999999</v>
      </c>
      <c r="M8913" s="77">
        <v>1.387858511253161</v>
      </c>
      <c r="N8913" s="77">
        <v>12.830092</v>
      </c>
      <c r="O8913" s="77">
        <v>1.2463511563284171</v>
      </c>
      <c r="P8913" s="77">
        <v>213440000</v>
      </c>
      <c r="Q8913" s="77">
        <v>23680000</v>
      </c>
      <c r="R8913" s="77">
        <v>9.01</v>
      </c>
      <c r="S8913" s="77">
        <v>47.164000000000001</v>
      </c>
      <c r="T8913" s="77">
        <v>8.0589999999999993</v>
      </c>
      <c r="U8913" s="77">
        <v>24.208400000000001</v>
      </c>
      <c r="V8913" s="77">
        <v>2.3591814762641961</v>
      </c>
      <c r="AC8913" s="77">
        <v>18.82</v>
      </c>
      <c r="AD8913" s="77">
        <v>11.6</v>
      </c>
      <c r="AH8913" s="77">
        <f>IF(AND(M8913&lt;Variables!$G$6,M8913&gt;Variables!$G$5),0,1)</f>
        <v>1</v>
      </c>
      <c r="AI8913" s="77">
        <f t="shared" si="280"/>
        <v>1</v>
      </c>
      <c r="AJ8913" s="77">
        <f>IF(I8913&gt;Variables!$G$7,0,1)</f>
        <v>0</v>
      </c>
      <c r="AK8913" s="77">
        <f>IF(F8913&gt;Variables!$G$8,0,1)</f>
        <v>0</v>
      </c>
      <c r="AL8913" s="77">
        <f>IF(G8913&gt;Variables!$G$9,0,1)</f>
        <v>0</v>
      </c>
      <c r="AM8913" s="77">
        <f>IF(AND(K8913&gt;Variables!$G$10,K8913&lt;Variables!$G$11),0,1)</f>
        <v>1</v>
      </c>
      <c r="AN8913" s="77">
        <f>IF(H8913&lt;Variables!$G$13,1,0)</f>
        <v>1</v>
      </c>
      <c r="AO8913" s="77">
        <f>IF(R8913&lt;Variables!$G$12,0,1)</f>
        <v>1</v>
      </c>
      <c r="AP8913" s="78">
        <f t="shared" si="281"/>
        <v>1</v>
      </c>
      <c r="AQ8913" s="77">
        <f>IF(V8913&lt;Variables!$G$15,1,0)</f>
        <v>1</v>
      </c>
      <c r="AR8913" s="77">
        <v>0</v>
      </c>
      <c r="AS8913" s="77">
        <v>0</v>
      </c>
      <c r="AT8913" s="77">
        <v>1</v>
      </c>
      <c r="AU8913" s="77">
        <v>0</v>
      </c>
      <c r="BA8913" s="77">
        <v>-2.25</v>
      </c>
    </row>
    <row r="8914" spans="3:53" x14ac:dyDescent="0.25">
      <c r="C8914" s="77" t="s">
        <v>893</v>
      </c>
      <c r="D8914" s="77" t="s">
        <v>707</v>
      </c>
      <c r="E8914" s="77">
        <v>3.73</v>
      </c>
      <c r="F8914" s="77">
        <v>8.57</v>
      </c>
      <c r="G8914" s="77">
        <v>2.98</v>
      </c>
      <c r="H8914" s="77">
        <v>-99999</v>
      </c>
      <c r="I8914" s="77">
        <v>-21.460999999999999</v>
      </c>
      <c r="J8914" s="77" t="s">
        <v>75</v>
      </c>
      <c r="K8914" s="77">
        <v>52.47</v>
      </c>
      <c r="L8914" s="77">
        <v>-99999</v>
      </c>
      <c r="M8914" s="77">
        <v>-99999</v>
      </c>
      <c r="N8914" s="77">
        <v>3.8308333333333331</v>
      </c>
      <c r="O8914" s="77">
        <v>-0.80487274309332013</v>
      </c>
      <c r="P8914" s="77">
        <v>106593</v>
      </c>
      <c r="Q8914" s="77">
        <v>19053</v>
      </c>
      <c r="R8914" s="77">
        <v>5.59</v>
      </c>
      <c r="S8914" s="77">
        <v>47.164000000000001</v>
      </c>
      <c r="T8914" s="77">
        <v>8.0589999999999993</v>
      </c>
      <c r="U8914" s="77">
        <v>24.208400000000001</v>
      </c>
      <c r="V8914" s="77">
        <v>-99999</v>
      </c>
      <c r="AC8914" s="77">
        <v>3.75</v>
      </c>
      <c r="AD8914" s="77">
        <v>3.5</v>
      </c>
      <c r="AH8914" s="77">
        <f>IF(AND(M8914&lt;Variables!$G$6,M8914&gt;Variables!$G$5),0,1)</f>
        <v>1</v>
      </c>
      <c r="AI8914" s="77">
        <f t="shared" si="280"/>
        <v>1</v>
      </c>
      <c r="AJ8914" s="77">
        <f>IF(I8914&gt;Variables!$G$7,0,1)</f>
        <v>1</v>
      </c>
      <c r="AK8914" s="77">
        <f>IF(F8914&gt;Variables!$G$8,0,1)</f>
        <v>1</v>
      </c>
      <c r="AL8914" s="77">
        <f>IF(G8914&gt;Variables!$G$9,0,1)</f>
        <v>1</v>
      </c>
      <c r="AM8914" s="77">
        <f>IF(AND(K8914&gt;Variables!$G$10,K8914&lt;Variables!$G$11),0,1)</f>
        <v>1</v>
      </c>
      <c r="AN8914" s="77">
        <f>IF(H8914&lt;Variables!$G$13,1,0)</f>
        <v>1</v>
      </c>
      <c r="AO8914" s="77">
        <f>IF(R8914&lt;Variables!$G$12,0,1)</f>
        <v>1</v>
      </c>
      <c r="AP8914" s="78">
        <f t="shared" si="281"/>
        <v>1</v>
      </c>
      <c r="AQ8914" s="77">
        <f>IF(V8914&lt;Variables!$G$15,1,0)</f>
        <v>1</v>
      </c>
      <c r="AR8914" s="77">
        <v>0</v>
      </c>
      <c r="AS8914" s="77">
        <v>0</v>
      </c>
      <c r="AT8914" s="77">
        <v>1</v>
      </c>
      <c r="AU8914" s="77">
        <v>0</v>
      </c>
      <c r="BA8914" s="77">
        <v>-2.25</v>
      </c>
    </row>
    <row r="8915" spans="3:53" x14ac:dyDescent="0.25">
      <c r="C8915" s="77" t="s">
        <v>893</v>
      </c>
      <c r="D8915" s="77" t="s">
        <v>571</v>
      </c>
      <c r="E8915" s="77">
        <v>2.0099999999999998</v>
      </c>
      <c r="F8915" s="77">
        <v>9.89</v>
      </c>
      <c r="G8915" s="77">
        <v>6.95</v>
      </c>
      <c r="H8915" s="77">
        <v>-99999</v>
      </c>
      <c r="I8915" s="77">
        <v>-17.727</v>
      </c>
      <c r="J8915" s="77" t="s">
        <v>75</v>
      </c>
      <c r="K8915" s="77">
        <v>55.39</v>
      </c>
      <c r="L8915" s="77">
        <v>-99999</v>
      </c>
      <c r="M8915" s="77">
        <v>-99999</v>
      </c>
      <c r="N8915" s="77">
        <v>2</v>
      </c>
      <c r="O8915" s="77">
        <v>0</v>
      </c>
      <c r="P8915" s="77">
        <v>22352</v>
      </c>
      <c r="Q8915" s="77">
        <v>9723</v>
      </c>
      <c r="R8915" s="77">
        <v>2.2999999999999998</v>
      </c>
      <c r="S8915" s="77">
        <v>47.164000000000001</v>
      </c>
      <c r="T8915" s="77">
        <v>8.0589999999999993</v>
      </c>
      <c r="U8915" s="77">
        <v>24.208400000000001</v>
      </c>
      <c r="V8915" s="77">
        <v>-99999</v>
      </c>
      <c r="AC8915" s="77">
        <v>2</v>
      </c>
      <c r="AD8915" s="77">
        <v>1.9350000000000001</v>
      </c>
      <c r="AH8915" s="77">
        <f>IF(AND(M8915&lt;Variables!$G$6,M8915&gt;Variables!$G$5),0,1)</f>
        <v>1</v>
      </c>
      <c r="AI8915" s="77">
        <f t="shared" si="280"/>
        <v>1</v>
      </c>
      <c r="AJ8915" s="77">
        <f>IF(I8915&gt;Variables!$G$7,0,1)</f>
        <v>1</v>
      </c>
      <c r="AK8915" s="77">
        <f>IF(F8915&gt;Variables!$G$8,0,1)</f>
        <v>0</v>
      </c>
      <c r="AL8915" s="77">
        <f>IF(G8915&gt;Variables!$G$9,0,1)</f>
        <v>1</v>
      </c>
      <c r="AM8915" s="77">
        <f>IF(AND(K8915&gt;Variables!$G$10,K8915&lt;Variables!$G$11),0,1)</f>
        <v>1</v>
      </c>
      <c r="AN8915" s="77">
        <f>IF(H8915&lt;Variables!$G$13,1,0)</f>
        <v>1</v>
      </c>
      <c r="AO8915" s="77">
        <f>IF(R8915&lt;Variables!$G$12,0,1)</f>
        <v>1</v>
      </c>
      <c r="AP8915" s="78">
        <f t="shared" si="281"/>
        <v>1</v>
      </c>
      <c r="AQ8915" s="77">
        <f>IF(V8915&lt;Variables!$G$15,1,0)</f>
        <v>1</v>
      </c>
      <c r="AR8915" s="77">
        <v>0</v>
      </c>
      <c r="AS8915" s="77">
        <v>0</v>
      </c>
      <c r="AT8915" s="77">
        <v>1</v>
      </c>
      <c r="AU8915" s="77">
        <v>0</v>
      </c>
      <c r="BA8915" s="77">
        <v>-2.25</v>
      </c>
    </row>
    <row r="8916" spans="3:53" x14ac:dyDescent="0.25">
      <c r="C8916" s="77" t="s">
        <v>893</v>
      </c>
      <c r="D8916" s="77" t="s">
        <v>749</v>
      </c>
      <c r="E8916" s="77">
        <v>3.56</v>
      </c>
      <c r="F8916" s="77">
        <v>11.84</v>
      </c>
      <c r="G8916" s="77">
        <v>10.97</v>
      </c>
      <c r="H8916" s="77">
        <v>-99999</v>
      </c>
      <c r="I8916" s="77">
        <v>-12.634</v>
      </c>
      <c r="J8916" s="77" t="s">
        <v>75</v>
      </c>
      <c r="K8916" s="77">
        <v>58.16</v>
      </c>
      <c r="L8916" s="77">
        <v>-99999</v>
      </c>
      <c r="M8916" s="77">
        <v>-99999</v>
      </c>
      <c r="N8916" s="77">
        <v>3.59</v>
      </c>
      <c r="O8916" s="77">
        <v>0</v>
      </c>
      <c r="P8916" s="77">
        <v>21476</v>
      </c>
      <c r="Q8916" s="77">
        <v>9400</v>
      </c>
      <c r="R8916" s="77">
        <v>2.2799999999999998</v>
      </c>
      <c r="S8916" s="77">
        <v>47.164000000000001</v>
      </c>
      <c r="T8916" s="77">
        <v>8.0589999999999993</v>
      </c>
      <c r="U8916" s="77">
        <v>24.208400000000001</v>
      </c>
      <c r="V8916" s="77">
        <v>-99999</v>
      </c>
      <c r="AC8916" s="77">
        <v>3.64</v>
      </c>
      <c r="AD8916" s="77">
        <v>3.53</v>
      </c>
      <c r="AH8916" s="77">
        <f>IF(AND(M8916&lt;Variables!$G$6,M8916&gt;Variables!$G$5),0,1)</f>
        <v>1</v>
      </c>
      <c r="AI8916" s="77">
        <f t="shared" si="280"/>
        <v>1</v>
      </c>
      <c r="AJ8916" s="77">
        <f>IF(I8916&gt;Variables!$G$7,0,1)</f>
        <v>1</v>
      </c>
      <c r="AK8916" s="77">
        <f>IF(F8916&gt;Variables!$G$8,0,1)</f>
        <v>0</v>
      </c>
      <c r="AL8916" s="77">
        <f>IF(G8916&gt;Variables!$G$9,0,1)</f>
        <v>0</v>
      </c>
      <c r="AM8916" s="77">
        <f>IF(AND(K8916&gt;Variables!$G$10,K8916&lt;Variables!$G$11),0,1)</f>
        <v>1</v>
      </c>
      <c r="AN8916" s="77">
        <f>IF(H8916&lt;Variables!$G$13,1,0)</f>
        <v>1</v>
      </c>
      <c r="AO8916" s="77">
        <f>IF(R8916&lt;Variables!$G$12,0,1)</f>
        <v>1</v>
      </c>
      <c r="AP8916" s="78">
        <f t="shared" si="281"/>
        <v>1</v>
      </c>
      <c r="AQ8916" s="77">
        <f>IF(V8916&lt;Variables!$G$15,1,0)</f>
        <v>1</v>
      </c>
      <c r="AR8916" s="77">
        <v>1</v>
      </c>
      <c r="AS8916" s="77">
        <v>0</v>
      </c>
      <c r="AT8916" s="77">
        <v>0</v>
      </c>
      <c r="AU8916" s="77">
        <v>0</v>
      </c>
      <c r="BA8916" s="77">
        <v>2</v>
      </c>
    </row>
    <row r="8917" spans="3:53" x14ac:dyDescent="0.25">
      <c r="C8917" s="77" t="s">
        <v>893</v>
      </c>
      <c r="D8917" s="77" t="s">
        <v>729</v>
      </c>
      <c r="E8917" s="77">
        <v>13.12</v>
      </c>
      <c r="F8917" s="77">
        <v>11.21</v>
      </c>
      <c r="G8917" s="77">
        <v>11.59</v>
      </c>
      <c r="H8917" s="77">
        <v>6350</v>
      </c>
      <c r="I8917" s="77">
        <v>43.122</v>
      </c>
      <c r="J8917" s="77" t="s">
        <v>74</v>
      </c>
      <c r="K8917" s="77">
        <v>49.29</v>
      </c>
      <c r="L8917" s="77">
        <v>13.08964705882353</v>
      </c>
      <c r="M8917" s="77">
        <v>2.696338372482278E-3</v>
      </c>
      <c r="N8917" s="77">
        <v>13.08520652173913</v>
      </c>
      <c r="O8917" s="77">
        <v>3.6632805549557661E-2</v>
      </c>
      <c r="P8917" s="77">
        <v>2349000</v>
      </c>
      <c r="Q8917" s="77">
        <v>2203000</v>
      </c>
      <c r="R8917" s="77">
        <v>1.07</v>
      </c>
      <c r="S8917" s="77">
        <v>47.164000000000001</v>
      </c>
      <c r="T8917" s="77">
        <v>8.0589999999999993</v>
      </c>
      <c r="U8917" s="77">
        <v>24.208400000000001</v>
      </c>
      <c r="V8917" s="77">
        <v>2.359579823990221</v>
      </c>
      <c r="AC8917" s="77">
        <v>13.3</v>
      </c>
      <c r="AD8917" s="77">
        <v>12.92</v>
      </c>
      <c r="AH8917" s="77">
        <f>IF(AND(M8917&lt;Variables!$G$6,M8917&gt;Variables!$G$5),0,1)</f>
        <v>1</v>
      </c>
      <c r="AI8917" s="77">
        <f t="shared" si="280"/>
        <v>0</v>
      </c>
      <c r="AJ8917" s="77">
        <f>IF(I8917&gt;Variables!$G$7,0,1)</f>
        <v>1</v>
      </c>
      <c r="AK8917" s="77">
        <f>IF(F8917&gt;Variables!$G$8,0,1)</f>
        <v>0</v>
      </c>
      <c r="AL8917" s="77">
        <f>IF(G8917&gt;Variables!$G$9,0,1)</f>
        <v>0</v>
      </c>
      <c r="AM8917" s="77">
        <f>IF(AND(K8917&gt;Variables!$G$10,K8917&lt;Variables!$G$11),0,1)</f>
        <v>1</v>
      </c>
      <c r="AN8917" s="77">
        <f>IF(H8917&lt;Variables!$G$13,1,0)</f>
        <v>0</v>
      </c>
      <c r="AO8917" s="77">
        <f>IF(R8917&lt;Variables!$G$12,0,1)</f>
        <v>0</v>
      </c>
      <c r="AP8917" s="78">
        <f t="shared" si="281"/>
        <v>0</v>
      </c>
      <c r="AQ8917" s="77">
        <f>IF(V8917&lt;Variables!$G$15,1,0)</f>
        <v>1</v>
      </c>
      <c r="AR8917" s="77">
        <v>0</v>
      </c>
      <c r="AS8917" s="77">
        <v>0</v>
      </c>
      <c r="AT8917" s="77">
        <v>0</v>
      </c>
      <c r="AU8917" s="77">
        <v>1</v>
      </c>
      <c r="BA8917" s="77">
        <v>-0.61</v>
      </c>
    </row>
    <row r="8918" spans="3:53" x14ac:dyDescent="0.25">
      <c r="C8918" s="77" t="s">
        <v>893</v>
      </c>
      <c r="D8918" s="77" t="s">
        <v>719</v>
      </c>
      <c r="E8918" s="77">
        <v>2.1</v>
      </c>
      <c r="F8918" s="77">
        <v>41.84</v>
      </c>
      <c r="G8918" s="77">
        <v>-5.63</v>
      </c>
      <c r="H8918" s="77">
        <v>82.6</v>
      </c>
      <c r="I8918" s="77">
        <v>-57.088999999999999</v>
      </c>
      <c r="J8918" s="77" t="s">
        <v>74</v>
      </c>
      <c r="K8918" s="77">
        <v>43.07</v>
      </c>
      <c r="L8918" s="77">
        <v>2.1171150000000001</v>
      </c>
      <c r="M8918" s="77">
        <v>-1.0445818956456989</v>
      </c>
      <c r="N8918" s="77">
        <v>2.08995</v>
      </c>
      <c r="O8918" s="77">
        <v>0.2416325749419948</v>
      </c>
      <c r="P8918" s="77">
        <v>224270000</v>
      </c>
      <c r="Q8918" s="77">
        <v>4600000</v>
      </c>
      <c r="R8918" s="77">
        <v>48.75</v>
      </c>
      <c r="S8918" s="77">
        <v>47.164000000000001</v>
      </c>
      <c r="T8918" s="77">
        <v>8.0589999999999993</v>
      </c>
      <c r="U8918" s="77">
        <v>24.208400000000001</v>
      </c>
      <c r="V8918" s="77">
        <v>2.3014582343604379</v>
      </c>
      <c r="AC8918" s="77">
        <v>2.37</v>
      </c>
      <c r="AD8918" s="77">
        <v>1.88</v>
      </c>
      <c r="AH8918" s="77">
        <f>IF(AND(M8918&lt;Variables!$G$6,M8918&gt;Variables!$G$5),0,1)</f>
        <v>0</v>
      </c>
      <c r="AI8918" s="77">
        <f t="shared" si="280"/>
        <v>0</v>
      </c>
      <c r="AJ8918" s="77">
        <f>IF(I8918&gt;Variables!$G$7,0,1)</f>
        <v>1</v>
      </c>
      <c r="AK8918" s="77">
        <f>IF(F8918&gt;Variables!$G$8,0,1)</f>
        <v>0</v>
      </c>
      <c r="AL8918" s="77">
        <f>IF(G8918&gt;Variables!$G$9,0,1)</f>
        <v>1</v>
      </c>
      <c r="AM8918" s="77">
        <f>IF(AND(K8918&gt;Variables!$G$10,K8918&lt;Variables!$G$11),0,1)</f>
        <v>1</v>
      </c>
      <c r="AN8918" s="77">
        <f>IF(H8918&lt;Variables!$G$13,1,0)</f>
        <v>1</v>
      </c>
      <c r="AO8918" s="77">
        <f>IF(R8918&lt;Variables!$G$12,0,1)</f>
        <v>1</v>
      </c>
      <c r="AP8918" s="78">
        <f t="shared" si="281"/>
        <v>0</v>
      </c>
      <c r="AQ8918" s="77">
        <f>IF(V8918&lt;Variables!$G$15,1,0)</f>
        <v>1</v>
      </c>
      <c r="AR8918" s="77">
        <v>0</v>
      </c>
      <c r="AS8918" s="77">
        <v>0</v>
      </c>
      <c r="AT8918" s="77">
        <v>1</v>
      </c>
      <c r="AU8918" s="77">
        <v>0</v>
      </c>
      <c r="BA8918" s="77">
        <v>-2.25</v>
      </c>
    </row>
    <row r="8919" spans="3:53" x14ac:dyDescent="0.25">
      <c r="C8919" s="77" t="s">
        <v>893</v>
      </c>
      <c r="D8919" s="77" t="s">
        <v>728</v>
      </c>
      <c r="E8919" s="77">
        <v>43.1</v>
      </c>
      <c r="F8919" s="77">
        <v>12.39</v>
      </c>
      <c r="G8919" s="77">
        <v>11.42</v>
      </c>
      <c r="H8919" s="77">
        <v>67630</v>
      </c>
      <c r="I8919" s="77">
        <v>-25.5</v>
      </c>
      <c r="J8919" s="77" t="s">
        <v>74</v>
      </c>
      <c r="K8919" s="77">
        <v>38.53</v>
      </c>
      <c r="L8919" s="77">
        <v>43.207255000000004</v>
      </c>
      <c r="M8919" s="77">
        <v>-0.61854195551186653</v>
      </c>
      <c r="N8919" s="77">
        <v>43.509307999999997</v>
      </c>
      <c r="O8919" s="77">
        <v>-1.3084740396239041</v>
      </c>
      <c r="P8919" s="77">
        <v>7152000</v>
      </c>
      <c r="Q8919" s="77">
        <v>4417000</v>
      </c>
      <c r="R8919" s="77">
        <v>1.62</v>
      </c>
      <c r="S8919" s="77">
        <v>47.164000000000001</v>
      </c>
      <c r="T8919" s="77">
        <v>8.0589999999999993</v>
      </c>
      <c r="U8919" s="77">
        <v>24.208400000000001</v>
      </c>
      <c r="V8919" s="77">
        <v>2.2437634658918739</v>
      </c>
      <c r="AC8919" s="77">
        <v>43.03</v>
      </c>
      <c r="AD8919" s="77">
        <v>41.58</v>
      </c>
      <c r="AH8919" s="77">
        <f>IF(AND(M8919&lt;Variables!$G$6,M8919&gt;Variables!$G$5),0,1)</f>
        <v>1</v>
      </c>
      <c r="AI8919" s="77">
        <f t="shared" si="280"/>
        <v>1</v>
      </c>
      <c r="AJ8919" s="77">
        <f>IF(I8919&gt;Variables!$G$7,0,1)</f>
        <v>1</v>
      </c>
      <c r="AK8919" s="77">
        <f>IF(F8919&gt;Variables!$G$8,0,1)</f>
        <v>0</v>
      </c>
      <c r="AL8919" s="77">
        <f>IF(G8919&gt;Variables!$G$9,0,1)</f>
        <v>0</v>
      </c>
      <c r="AM8919" s="77">
        <f>IF(AND(K8919&gt;Variables!$G$10,K8919&lt;Variables!$G$11),0,1)</f>
        <v>1</v>
      </c>
      <c r="AN8919" s="77">
        <f>IF(H8919&lt;Variables!$G$13,1,0)</f>
        <v>0</v>
      </c>
      <c r="AO8919" s="77">
        <f>IF(R8919&lt;Variables!$G$12,0,1)</f>
        <v>0</v>
      </c>
      <c r="AP8919" s="78">
        <f t="shared" si="281"/>
        <v>0</v>
      </c>
      <c r="AQ8919" s="77">
        <f>IF(V8919&lt;Variables!$G$15,1,0)</f>
        <v>1</v>
      </c>
      <c r="AR8919" s="77">
        <v>0</v>
      </c>
      <c r="AS8919" s="77">
        <v>0</v>
      </c>
      <c r="AT8919" s="77">
        <v>1</v>
      </c>
      <c r="AU8919" s="77">
        <v>0</v>
      </c>
      <c r="BA8919" s="77">
        <v>-2.25</v>
      </c>
    </row>
    <row r="8920" spans="3:53" x14ac:dyDescent="0.25">
      <c r="C8920" s="77" t="s">
        <v>893</v>
      </c>
      <c r="D8920" s="77" t="s">
        <v>661</v>
      </c>
      <c r="E8920" s="77">
        <v>57</v>
      </c>
      <c r="F8920" s="77">
        <v>7.3</v>
      </c>
      <c r="G8920" s="77">
        <v>10</v>
      </c>
      <c r="H8920" s="77">
        <v>2180</v>
      </c>
      <c r="I8920" s="77">
        <v>3.6760000000000002</v>
      </c>
      <c r="J8920" s="77" t="s">
        <v>74</v>
      </c>
      <c r="K8920" s="77">
        <v>72.459999999999994</v>
      </c>
      <c r="L8920" s="77">
        <v>56.438280000000013</v>
      </c>
      <c r="M8920" s="77">
        <v>0.60547557437964994</v>
      </c>
      <c r="N8920" s="77">
        <v>55.581940000000003</v>
      </c>
      <c r="O8920" s="77">
        <v>2.155484317387983</v>
      </c>
      <c r="P8920" s="77">
        <v>4137000</v>
      </c>
      <c r="Q8920" s="77">
        <v>2152000</v>
      </c>
      <c r="R8920" s="77">
        <v>1.92</v>
      </c>
      <c r="S8920" s="77">
        <v>47.164000000000001</v>
      </c>
      <c r="T8920" s="77">
        <v>8.0589999999999993</v>
      </c>
      <c r="U8920" s="77">
        <v>24.208400000000001</v>
      </c>
      <c r="V8920" s="77">
        <v>2.5446693767812918</v>
      </c>
      <c r="AC8920" s="77">
        <v>57.63</v>
      </c>
      <c r="AD8920" s="77">
        <v>55.96</v>
      </c>
      <c r="AH8920" s="77">
        <f>IF(AND(M8920&lt;Variables!$G$6,M8920&gt;Variables!$G$5),0,1)</f>
        <v>1</v>
      </c>
      <c r="AI8920" s="77">
        <f t="shared" si="280"/>
        <v>0</v>
      </c>
      <c r="AJ8920" s="77">
        <f>IF(I8920&gt;Variables!$G$7,0,1)</f>
        <v>1</v>
      </c>
      <c r="AK8920" s="77">
        <f>IF(F8920&gt;Variables!$G$8,0,1)</f>
        <v>1</v>
      </c>
      <c r="AL8920" s="77">
        <f>IF(G8920&gt;Variables!$G$9,0,1)</f>
        <v>1</v>
      </c>
      <c r="AM8920" s="77">
        <f>IF(AND(K8920&gt;Variables!$G$10,K8920&lt;Variables!$G$11),0,1)</f>
        <v>1</v>
      </c>
      <c r="AN8920" s="77">
        <f>IF(H8920&lt;Variables!$G$13,1,0)</f>
        <v>0</v>
      </c>
      <c r="AO8920" s="77">
        <f>IF(R8920&lt;Variables!$G$12,0,1)</f>
        <v>0</v>
      </c>
      <c r="AP8920" s="78">
        <f t="shared" si="281"/>
        <v>0</v>
      </c>
      <c r="AQ8920" s="77">
        <f>IF(V8920&lt;Variables!$G$15,1,0)</f>
        <v>1</v>
      </c>
      <c r="AR8920" s="77">
        <v>0</v>
      </c>
      <c r="AS8920" s="77">
        <v>0</v>
      </c>
      <c r="AT8920" s="77">
        <v>1</v>
      </c>
      <c r="AU8920" s="77">
        <v>0</v>
      </c>
      <c r="BA8920" s="77">
        <v>-1.82</v>
      </c>
    </row>
    <row r="8921" spans="3:53" x14ac:dyDescent="0.25">
      <c r="C8921" s="77" t="s">
        <v>893</v>
      </c>
      <c r="D8921" s="77" t="s">
        <v>174</v>
      </c>
      <c r="E8921" s="77">
        <v>29.33</v>
      </c>
      <c r="F8921" s="77">
        <v>7.66</v>
      </c>
      <c r="G8921" s="77">
        <v>6.84</v>
      </c>
      <c r="H8921" s="77">
        <v>2440</v>
      </c>
      <c r="I8921" s="77">
        <v>417.37099999999998</v>
      </c>
      <c r="J8921" s="77" t="s">
        <v>74</v>
      </c>
      <c r="K8921" s="77">
        <v>46.94</v>
      </c>
      <c r="L8921" s="77">
        <v>29.326666666666661</v>
      </c>
      <c r="M8921" s="77">
        <v>-0.36337804046373889</v>
      </c>
      <c r="N8921" s="77">
        <v>29.266211111111112</v>
      </c>
      <c r="O8921" s="77">
        <v>-0.15755750184417641</v>
      </c>
      <c r="P8921" s="77">
        <v>262486</v>
      </c>
      <c r="Q8921" s="77">
        <v>609587</v>
      </c>
      <c r="R8921" s="77">
        <v>0.43</v>
      </c>
      <c r="S8921" s="77">
        <v>47.164000000000001</v>
      </c>
      <c r="T8921" s="77">
        <v>8.0589999999999993</v>
      </c>
      <c r="U8921" s="77">
        <v>24.208400000000001</v>
      </c>
      <c r="V8921" s="77">
        <v>2.3415349555626279</v>
      </c>
      <c r="AC8921" s="77">
        <v>29.42</v>
      </c>
      <c r="AD8921" s="77">
        <v>27.83</v>
      </c>
      <c r="AH8921" s="77">
        <f>IF(AND(M8921&lt;Variables!$G$6,M8921&gt;Variables!$G$5),0,1)</f>
        <v>1</v>
      </c>
      <c r="AI8921" s="77">
        <f t="shared" si="280"/>
        <v>0</v>
      </c>
      <c r="AJ8921" s="77">
        <f>IF(I8921&gt;Variables!$G$7,0,1)</f>
        <v>0</v>
      </c>
      <c r="AK8921" s="77">
        <f>IF(F8921&gt;Variables!$G$8,0,1)</f>
        <v>1</v>
      </c>
      <c r="AL8921" s="77">
        <f>IF(G8921&gt;Variables!$G$9,0,1)</f>
        <v>1</v>
      </c>
      <c r="AM8921" s="77">
        <f>IF(AND(K8921&gt;Variables!$G$10,K8921&lt;Variables!$G$11),0,1)</f>
        <v>1</v>
      </c>
      <c r="AN8921" s="77">
        <f>IF(H8921&lt;Variables!$G$13,1,0)</f>
        <v>0</v>
      </c>
      <c r="AO8921" s="77">
        <f>IF(R8921&lt;Variables!$G$12,0,1)</f>
        <v>0</v>
      </c>
      <c r="AP8921" s="78">
        <f t="shared" si="281"/>
        <v>0</v>
      </c>
      <c r="AQ8921" s="77">
        <f>IF(V8921&lt;Variables!$G$15,1,0)</f>
        <v>1</v>
      </c>
      <c r="AR8921" s="77">
        <v>0</v>
      </c>
      <c r="AS8921" s="77">
        <v>0</v>
      </c>
      <c r="AT8921" s="77">
        <v>1</v>
      </c>
      <c r="AU8921" s="77">
        <v>0</v>
      </c>
      <c r="BA8921" s="77">
        <v>-2.25</v>
      </c>
    </row>
    <row r="8922" spans="3:53" x14ac:dyDescent="0.25">
      <c r="C8922" s="77" t="s">
        <v>893</v>
      </c>
      <c r="D8922" s="77" t="s">
        <v>705</v>
      </c>
      <c r="E8922" s="77">
        <v>676.84</v>
      </c>
      <c r="F8922" s="77">
        <v>8.0500000000000007</v>
      </c>
      <c r="G8922" s="77">
        <v>3.79</v>
      </c>
      <c r="H8922" s="77">
        <v>6440</v>
      </c>
      <c r="I8922" s="77">
        <v>-23.488</v>
      </c>
      <c r="J8922" s="77" t="s">
        <v>74</v>
      </c>
      <c r="K8922" s="77">
        <v>47.73</v>
      </c>
      <c r="L8922" s="77">
        <v>675.17433157894743</v>
      </c>
      <c r="M8922" s="77">
        <v>-8.3642335399031237E-2</v>
      </c>
      <c r="N8922" s="77">
        <v>674.3762816326531</v>
      </c>
      <c r="O8922" s="77">
        <v>3.4597653224404168E-2</v>
      </c>
      <c r="P8922" s="77">
        <v>1073000</v>
      </c>
      <c r="Q8922" s="77">
        <v>763734</v>
      </c>
      <c r="R8922" s="77">
        <v>1.4</v>
      </c>
      <c r="S8922" s="77">
        <v>47.164000000000001</v>
      </c>
      <c r="T8922" s="77">
        <v>8.0589999999999993</v>
      </c>
      <c r="U8922" s="77">
        <v>24.208400000000001</v>
      </c>
      <c r="V8922" s="77">
        <v>2.3451091616436588</v>
      </c>
      <c r="AC8922" s="77">
        <v>678</v>
      </c>
      <c r="AD8922" s="77">
        <v>650.67049999999995</v>
      </c>
      <c r="AH8922" s="77">
        <f>IF(AND(M8922&lt;Variables!$G$6,M8922&gt;Variables!$G$5),0,1)</f>
        <v>1</v>
      </c>
      <c r="AI8922" s="77">
        <f t="shared" si="280"/>
        <v>0</v>
      </c>
      <c r="AJ8922" s="77">
        <f>IF(I8922&gt;Variables!$G$7,0,1)</f>
        <v>1</v>
      </c>
      <c r="AK8922" s="77">
        <f>IF(F8922&gt;Variables!$G$8,0,1)</f>
        <v>1</v>
      </c>
      <c r="AL8922" s="77">
        <f>IF(G8922&gt;Variables!$G$9,0,1)</f>
        <v>1</v>
      </c>
      <c r="AM8922" s="77">
        <f>IF(AND(K8922&gt;Variables!$G$10,K8922&lt;Variables!$G$11),0,1)</f>
        <v>1</v>
      </c>
      <c r="AN8922" s="77">
        <f>IF(H8922&lt;Variables!$G$13,1,0)</f>
        <v>0</v>
      </c>
      <c r="AO8922" s="77">
        <f>IF(R8922&lt;Variables!$G$12,0,1)</f>
        <v>0</v>
      </c>
      <c r="AP8922" s="78">
        <f t="shared" si="281"/>
        <v>0</v>
      </c>
      <c r="AQ8922" s="77">
        <f>IF(V8922&lt;Variables!$G$15,1,0)</f>
        <v>1</v>
      </c>
      <c r="AR8922" s="77">
        <v>0</v>
      </c>
      <c r="AS8922" s="77">
        <v>0</v>
      </c>
      <c r="AT8922" s="77">
        <v>0</v>
      </c>
      <c r="AU8922" s="77">
        <v>1</v>
      </c>
      <c r="BA8922" s="77">
        <v>-1.03</v>
      </c>
    </row>
    <row r="8923" spans="3:53" x14ac:dyDescent="0.25">
      <c r="C8923" s="77" t="s">
        <v>893</v>
      </c>
      <c r="D8923" s="77" t="s">
        <v>720</v>
      </c>
      <c r="E8923" s="77">
        <v>54</v>
      </c>
      <c r="F8923" s="77">
        <v>10.06</v>
      </c>
      <c r="G8923" s="77">
        <v>9.34</v>
      </c>
      <c r="H8923" s="77">
        <v>2050</v>
      </c>
      <c r="I8923" s="77">
        <v>12.125999999999999</v>
      </c>
      <c r="J8923" s="77" t="s">
        <v>74</v>
      </c>
      <c r="K8923" s="77">
        <v>43.69</v>
      </c>
      <c r="L8923" s="77">
        <v>53.877499999999998</v>
      </c>
      <c r="M8923" s="77">
        <v>-6.9602338638567712E-2</v>
      </c>
      <c r="N8923" s="77">
        <v>54.053623404255333</v>
      </c>
      <c r="O8923" s="77">
        <v>-0.39520644649052777</v>
      </c>
      <c r="P8923" s="77">
        <v>734573</v>
      </c>
      <c r="Q8923" s="77">
        <v>320570</v>
      </c>
      <c r="R8923" s="77">
        <v>2.29</v>
      </c>
      <c r="S8923" s="77">
        <v>47.164000000000001</v>
      </c>
      <c r="T8923" s="77">
        <v>8.0589999999999993</v>
      </c>
      <c r="U8923" s="77">
        <v>24.208400000000001</v>
      </c>
      <c r="V8923" s="77">
        <v>2.3021696778989371</v>
      </c>
      <c r="AC8923" s="77">
        <v>54.19</v>
      </c>
      <c r="AD8923" s="77">
        <v>52.91</v>
      </c>
      <c r="AH8923" s="77">
        <f>IF(AND(M8923&lt;Variables!$G$6,M8923&gt;Variables!$G$5),0,1)</f>
        <v>1</v>
      </c>
      <c r="AI8923" s="77">
        <f t="shared" si="280"/>
        <v>1</v>
      </c>
      <c r="AJ8923" s="77">
        <f>IF(I8923&gt;Variables!$G$7,0,1)</f>
        <v>1</v>
      </c>
      <c r="AK8923" s="77">
        <f>IF(F8923&gt;Variables!$G$8,0,1)</f>
        <v>0</v>
      </c>
      <c r="AL8923" s="77">
        <f>IF(G8923&gt;Variables!$G$9,0,1)</f>
        <v>1</v>
      </c>
      <c r="AM8923" s="77">
        <f>IF(AND(K8923&gt;Variables!$G$10,K8923&lt;Variables!$G$11),0,1)</f>
        <v>1</v>
      </c>
      <c r="AN8923" s="77">
        <f>IF(H8923&lt;Variables!$G$13,1,0)</f>
        <v>0</v>
      </c>
      <c r="AO8923" s="77">
        <f>IF(R8923&lt;Variables!$G$12,0,1)</f>
        <v>1</v>
      </c>
      <c r="AP8923" s="78">
        <f t="shared" si="281"/>
        <v>0</v>
      </c>
      <c r="AQ8923" s="77">
        <f>IF(V8923&lt;Variables!$G$15,1,0)</f>
        <v>1</v>
      </c>
      <c r="AR8923" s="77">
        <v>0</v>
      </c>
      <c r="AS8923" s="77">
        <v>0</v>
      </c>
      <c r="AT8923" s="77">
        <v>0</v>
      </c>
      <c r="AU8923" s="77">
        <v>1</v>
      </c>
      <c r="BA8923" s="77">
        <v>-0.67</v>
      </c>
    </row>
    <row r="8924" spans="3:53" x14ac:dyDescent="0.25">
      <c r="C8924" s="77" t="s">
        <v>893</v>
      </c>
      <c r="D8924" s="77" t="s">
        <v>713</v>
      </c>
      <c r="E8924" s="77">
        <v>34.76</v>
      </c>
      <c r="F8924" s="77">
        <v>8.57</v>
      </c>
      <c r="G8924" s="77">
        <v>3.4</v>
      </c>
      <c r="H8924" s="77">
        <v>7720</v>
      </c>
      <c r="I8924" s="77">
        <v>-2E-3</v>
      </c>
      <c r="J8924" s="77" t="s">
        <v>75</v>
      </c>
      <c r="K8924" s="77">
        <v>47.74</v>
      </c>
      <c r="L8924" s="77">
        <v>34.738750000000003</v>
      </c>
      <c r="M8924" s="77">
        <v>-0.14033320139615099</v>
      </c>
      <c r="N8924" s="77">
        <v>34.623540000000013</v>
      </c>
      <c r="O8924" s="77">
        <v>0.1919503320573003</v>
      </c>
      <c r="P8924" s="77">
        <v>3295000</v>
      </c>
      <c r="Q8924" s="77">
        <v>2038000</v>
      </c>
      <c r="R8924" s="77">
        <v>1.62</v>
      </c>
      <c r="S8924" s="77">
        <v>47.164000000000001</v>
      </c>
      <c r="T8924" s="77">
        <v>8.0589999999999993</v>
      </c>
      <c r="U8924" s="77">
        <v>24.208400000000001</v>
      </c>
      <c r="V8924" s="77">
        <v>2.3463191252707709</v>
      </c>
      <c r="AC8924" s="77">
        <v>34.700000000000003</v>
      </c>
      <c r="AD8924" s="77">
        <v>33.86</v>
      </c>
      <c r="AH8924" s="77">
        <f>IF(AND(M8924&lt;Variables!$G$6,M8924&gt;Variables!$G$5),0,1)</f>
        <v>1</v>
      </c>
      <c r="AI8924" s="77">
        <f t="shared" si="280"/>
        <v>0</v>
      </c>
      <c r="AJ8924" s="77">
        <f>IF(I8924&gt;Variables!$G$7,0,1)</f>
        <v>1</v>
      </c>
      <c r="AK8924" s="77">
        <f>IF(F8924&gt;Variables!$G$8,0,1)</f>
        <v>1</v>
      </c>
      <c r="AL8924" s="77">
        <f>IF(G8924&gt;Variables!$G$9,0,1)</f>
        <v>1</v>
      </c>
      <c r="AM8924" s="77">
        <f>IF(AND(K8924&gt;Variables!$G$10,K8924&lt;Variables!$G$11),0,1)</f>
        <v>1</v>
      </c>
      <c r="AN8924" s="77">
        <f>IF(H8924&lt;Variables!$G$13,1,0)</f>
        <v>0</v>
      </c>
      <c r="AO8924" s="77">
        <f>IF(R8924&lt;Variables!$G$12,0,1)</f>
        <v>0</v>
      </c>
      <c r="AP8924" s="78">
        <f t="shared" si="281"/>
        <v>1</v>
      </c>
      <c r="AQ8924" s="77">
        <f>IF(V8924&lt;Variables!$G$15,1,0)</f>
        <v>1</v>
      </c>
      <c r="AR8924" s="77">
        <v>0</v>
      </c>
      <c r="AS8924" s="77">
        <v>0</v>
      </c>
      <c r="AT8924" s="77">
        <v>0</v>
      </c>
      <c r="AU8924" s="77">
        <v>1</v>
      </c>
      <c r="BA8924" s="77">
        <v>-1.56</v>
      </c>
    </row>
    <row r="8925" spans="3:53" x14ac:dyDescent="0.25">
      <c r="C8925" s="77" t="s">
        <v>893</v>
      </c>
      <c r="D8925" s="77" t="s">
        <v>733</v>
      </c>
      <c r="E8925" s="77">
        <v>1.36</v>
      </c>
      <c r="F8925" s="77">
        <v>25.44</v>
      </c>
      <c r="G8925" s="77">
        <v>12.6</v>
      </c>
      <c r="H8925" s="77">
        <v>100.35</v>
      </c>
      <c r="I8925" s="77">
        <v>-19.062999999999999</v>
      </c>
      <c r="J8925" s="77" t="s">
        <v>74</v>
      </c>
      <c r="K8925" s="77">
        <v>30.29</v>
      </c>
      <c r="L8925" s="77">
        <v>1.3871249999999999</v>
      </c>
      <c r="M8925" s="77">
        <v>-1.7824637289357239</v>
      </c>
      <c r="N8925" s="77">
        <v>1.4131880000000001</v>
      </c>
      <c r="O8925" s="77">
        <v>-3.59386012335231</v>
      </c>
      <c r="P8925" s="77">
        <v>17520000</v>
      </c>
      <c r="Q8925" s="77">
        <v>1740000</v>
      </c>
      <c r="R8925" s="77">
        <v>10.07</v>
      </c>
      <c r="S8925" s="77">
        <v>47.164000000000001</v>
      </c>
      <c r="T8925" s="77">
        <v>8.0589999999999993</v>
      </c>
      <c r="U8925" s="77">
        <v>24.208400000000001</v>
      </c>
      <c r="V8925" s="77">
        <v>2.1076862009912589</v>
      </c>
      <c r="AC8925" s="77">
        <v>1.395</v>
      </c>
      <c r="AD8925" s="77">
        <v>1.31</v>
      </c>
      <c r="AH8925" s="77">
        <f>IF(AND(M8925&lt;Variables!$G$6,M8925&gt;Variables!$G$5),0,1)</f>
        <v>0</v>
      </c>
      <c r="AI8925" s="77">
        <f t="shared" si="280"/>
        <v>1</v>
      </c>
      <c r="AJ8925" s="77">
        <f>IF(I8925&gt;Variables!$G$7,0,1)</f>
        <v>1</v>
      </c>
      <c r="AK8925" s="77">
        <f>IF(F8925&gt;Variables!$G$8,0,1)</f>
        <v>0</v>
      </c>
      <c r="AL8925" s="77">
        <f>IF(G8925&gt;Variables!$G$9,0,1)</f>
        <v>0</v>
      </c>
      <c r="AM8925" s="77">
        <f>IF(AND(K8925&gt;Variables!$G$10,K8925&lt;Variables!$G$11),0,1)</f>
        <v>1</v>
      </c>
      <c r="AN8925" s="77">
        <f>IF(H8925&lt;Variables!$G$13,1,0)</f>
        <v>1</v>
      </c>
      <c r="AO8925" s="77">
        <f>IF(R8925&lt;Variables!$G$12,0,1)</f>
        <v>1</v>
      </c>
      <c r="AP8925" s="78">
        <f t="shared" si="281"/>
        <v>0</v>
      </c>
      <c r="AQ8925" s="77">
        <f>IF(V8925&lt;Variables!$G$15,1,0)</f>
        <v>1</v>
      </c>
      <c r="AR8925" s="77">
        <v>1</v>
      </c>
      <c r="AS8925" s="77">
        <v>0</v>
      </c>
      <c r="AT8925" s="77">
        <v>0</v>
      </c>
      <c r="AU8925" s="77">
        <v>0</v>
      </c>
      <c r="BA8925" s="77">
        <v>1.4</v>
      </c>
    </row>
    <row r="8926" spans="3:53" x14ac:dyDescent="0.25">
      <c r="C8926" s="77" t="s">
        <v>893</v>
      </c>
      <c r="D8926" s="77" t="s">
        <v>745</v>
      </c>
      <c r="E8926" s="77">
        <v>1.89</v>
      </c>
      <c r="F8926" s="77">
        <v>29.37</v>
      </c>
      <c r="G8926" s="77">
        <v>20.78</v>
      </c>
      <c r="H8926" s="77">
        <v>65.010000000000005</v>
      </c>
      <c r="I8926" s="77">
        <v>-46.006</v>
      </c>
      <c r="J8926" s="77" t="s">
        <v>74</v>
      </c>
      <c r="K8926" s="77">
        <v>49.43</v>
      </c>
      <c r="L8926" s="77">
        <v>1.8583799999999999</v>
      </c>
      <c r="M8926" s="77">
        <v>8.717269880219207E-2</v>
      </c>
      <c r="N8926" s="77">
        <v>1.8666560000000001</v>
      </c>
      <c r="O8926" s="77">
        <v>-0.35657346613409191</v>
      </c>
      <c r="P8926" s="77">
        <v>5260000</v>
      </c>
      <c r="Q8926" s="77">
        <v>486440</v>
      </c>
      <c r="R8926" s="77">
        <v>10.81</v>
      </c>
      <c r="S8926" s="77">
        <v>47.164000000000001</v>
      </c>
      <c r="T8926" s="77">
        <v>8.0589999999999993</v>
      </c>
      <c r="U8926" s="77">
        <v>24.208400000000001</v>
      </c>
      <c r="V8926" s="77">
        <v>2.3589718100410031</v>
      </c>
      <c r="AC8926" s="77">
        <v>2.86</v>
      </c>
      <c r="AD8926" s="77">
        <v>1.85</v>
      </c>
      <c r="AH8926" s="77">
        <f>IF(AND(M8926&lt;Variables!$G$6,M8926&gt;Variables!$G$5),0,1)</f>
        <v>1</v>
      </c>
      <c r="AI8926" s="77">
        <f t="shared" si="280"/>
        <v>1</v>
      </c>
      <c r="AJ8926" s="77">
        <f>IF(I8926&gt;Variables!$G$7,0,1)</f>
        <v>1</v>
      </c>
      <c r="AK8926" s="77">
        <f>IF(F8926&gt;Variables!$G$8,0,1)</f>
        <v>0</v>
      </c>
      <c r="AL8926" s="77">
        <f>IF(G8926&gt;Variables!$G$9,0,1)</f>
        <v>0</v>
      </c>
      <c r="AM8926" s="77">
        <f>IF(AND(K8926&gt;Variables!$G$10,K8926&lt;Variables!$G$11),0,1)</f>
        <v>1</v>
      </c>
      <c r="AN8926" s="77">
        <f>IF(H8926&lt;Variables!$G$13,1,0)</f>
        <v>1</v>
      </c>
      <c r="AO8926" s="77">
        <f>IF(R8926&lt;Variables!$G$12,0,1)</f>
        <v>1</v>
      </c>
      <c r="AP8926" s="78">
        <f t="shared" si="281"/>
        <v>0</v>
      </c>
      <c r="AQ8926" s="77">
        <f>IF(V8926&lt;Variables!$G$15,1,0)</f>
        <v>1</v>
      </c>
      <c r="AR8926" s="77">
        <v>1</v>
      </c>
      <c r="AS8926" s="77">
        <v>0</v>
      </c>
      <c r="AT8926" s="77">
        <v>0</v>
      </c>
      <c r="AU8926" s="77">
        <v>0</v>
      </c>
      <c r="BA8926" s="77">
        <v>2</v>
      </c>
    </row>
    <row r="8927" spans="3:53" x14ac:dyDescent="0.25">
      <c r="C8927" s="77" t="s">
        <v>893</v>
      </c>
      <c r="D8927" s="77" t="s">
        <v>890</v>
      </c>
      <c r="E8927" s="77">
        <v>1.51</v>
      </c>
      <c r="F8927" s="77">
        <v>39.35</v>
      </c>
      <c r="G8927" s="77">
        <v>48.59</v>
      </c>
      <c r="H8927" s="77">
        <v>71.239999999999995</v>
      </c>
      <c r="I8927" s="77">
        <v>-9.2720000000000002</v>
      </c>
      <c r="J8927" s="77" t="s">
        <v>74</v>
      </c>
      <c r="K8927" s="77">
        <v>77.959999999999994</v>
      </c>
      <c r="L8927" s="77">
        <v>1.43268</v>
      </c>
      <c r="M8927" s="77">
        <v>10.973839238350511</v>
      </c>
      <c r="N8927" s="77">
        <v>1.395902</v>
      </c>
      <c r="O8927" s="77">
        <v>13.89768049619528</v>
      </c>
      <c r="P8927" s="77">
        <v>5980000</v>
      </c>
      <c r="Q8927" s="77">
        <v>385830</v>
      </c>
      <c r="R8927" s="77">
        <v>15.5</v>
      </c>
      <c r="S8927" s="77">
        <v>47.164000000000001</v>
      </c>
      <c r="T8927" s="77">
        <v>8.0589999999999993</v>
      </c>
      <c r="U8927" s="77">
        <v>24.208400000000001</v>
      </c>
      <c r="V8927" s="77">
        <v>1.4852249415417249</v>
      </c>
      <c r="AC8927" s="77">
        <v>1.64</v>
      </c>
      <c r="AD8927" s="77">
        <v>1.28</v>
      </c>
      <c r="AH8927" s="77">
        <f>IF(AND(M8927&lt;Variables!$G$6,M8927&gt;Variables!$G$5),0,1)</f>
        <v>1</v>
      </c>
      <c r="AI8927" s="77">
        <f t="shared" si="280"/>
        <v>0</v>
      </c>
      <c r="AJ8927" s="77">
        <f>IF(I8927&gt;Variables!$G$7,0,1)</f>
        <v>1</v>
      </c>
      <c r="AK8927" s="77">
        <f>IF(F8927&gt;Variables!$G$8,0,1)</f>
        <v>0</v>
      </c>
      <c r="AL8927" s="77">
        <f>IF(G8927&gt;Variables!$G$9,0,1)</f>
        <v>0</v>
      </c>
      <c r="AM8927" s="77">
        <f>IF(AND(K8927&gt;Variables!$G$10,K8927&lt;Variables!$G$11),0,1)</f>
        <v>1</v>
      </c>
      <c r="AN8927" s="77">
        <f>IF(H8927&lt;Variables!$G$13,1,0)</f>
        <v>1</v>
      </c>
      <c r="AO8927" s="77">
        <f>IF(R8927&lt;Variables!$G$12,0,1)</f>
        <v>1</v>
      </c>
      <c r="AP8927" s="78">
        <f t="shared" si="281"/>
        <v>0</v>
      </c>
      <c r="AQ8927" s="77">
        <f>IF(V8927&lt;Variables!$G$15,1,0)</f>
        <v>1</v>
      </c>
      <c r="AR8927" s="77">
        <v>1</v>
      </c>
      <c r="AS8927" s="77">
        <v>0</v>
      </c>
      <c r="AT8927" s="77">
        <v>0</v>
      </c>
      <c r="AU8927" s="77">
        <v>0</v>
      </c>
      <c r="BA8927" s="77">
        <v>2</v>
      </c>
    </row>
    <row r="8928" spans="3:53" x14ac:dyDescent="0.25">
      <c r="C8928" s="77" t="s">
        <v>893</v>
      </c>
      <c r="D8928" s="77" t="s">
        <v>718</v>
      </c>
      <c r="E8928" s="77">
        <v>24.38</v>
      </c>
      <c r="F8928" s="77">
        <v>93.99</v>
      </c>
      <c r="G8928" s="77">
        <v>20.94</v>
      </c>
      <c r="H8928" s="77">
        <v>1570</v>
      </c>
      <c r="I8928" s="77">
        <v>-8.8999999999999996E-2</v>
      </c>
      <c r="J8928" s="77" t="s">
        <v>74</v>
      </c>
      <c r="K8928" s="77">
        <v>43.02</v>
      </c>
      <c r="L8928" s="77">
        <v>24.547879999999999</v>
      </c>
      <c r="M8928" s="77">
        <v>-0.67859220429625589</v>
      </c>
      <c r="N8928" s="77">
        <v>24.70185</v>
      </c>
      <c r="O8928" s="77">
        <v>-1.297676084989589</v>
      </c>
      <c r="P8928" s="77">
        <v>48772000</v>
      </c>
      <c r="Q8928" s="77">
        <v>302659</v>
      </c>
      <c r="R8928" s="77">
        <v>161.15</v>
      </c>
      <c r="S8928" s="77">
        <v>47.164000000000001</v>
      </c>
      <c r="T8928" s="77">
        <v>8.0589999999999993</v>
      </c>
      <c r="U8928" s="77">
        <v>24.208400000000001</v>
      </c>
      <c r="V8928" s="77">
        <v>2.2986513727953701</v>
      </c>
      <c r="AC8928" s="77">
        <v>31.09</v>
      </c>
      <c r="AD8928" s="77">
        <v>23.81</v>
      </c>
      <c r="AH8928" s="77">
        <f>IF(AND(M8928&lt;Variables!$G$6,M8928&gt;Variables!$G$5),0,1)</f>
        <v>1</v>
      </c>
      <c r="AI8928" s="77">
        <f t="shared" si="280"/>
        <v>1</v>
      </c>
      <c r="AJ8928" s="77">
        <f>IF(I8928&gt;Variables!$G$7,0,1)</f>
        <v>1</v>
      </c>
      <c r="AK8928" s="77">
        <f>IF(F8928&gt;Variables!$G$8,0,1)</f>
        <v>0</v>
      </c>
      <c r="AL8928" s="77">
        <f>IF(G8928&gt;Variables!$G$9,0,1)</f>
        <v>0</v>
      </c>
      <c r="AM8928" s="77">
        <f>IF(AND(K8928&gt;Variables!$G$10,K8928&lt;Variables!$G$11),0,1)</f>
        <v>1</v>
      </c>
      <c r="AN8928" s="77">
        <f>IF(H8928&lt;Variables!$G$13,1,0)</f>
        <v>0</v>
      </c>
      <c r="AO8928" s="77">
        <f>IF(R8928&lt;Variables!$G$12,0,1)</f>
        <v>1</v>
      </c>
      <c r="AP8928" s="78">
        <f t="shared" si="281"/>
        <v>0</v>
      </c>
      <c r="AQ8928" s="77">
        <f>IF(V8928&lt;Variables!$G$15,1,0)</f>
        <v>1</v>
      </c>
      <c r="AR8928" s="77">
        <v>0</v>
      </c>
      <c r="AS8928" s="77">
        <v>0</v>
      </c>
      <c r="AT8928" s="77">
        <v>1</v>
      </c>
      <c r="AU8928" s="77">
        <v>0</v>
      </c>
      <c r="BA8928" s="77">
        <v>-2.25</v>
      </c>
    </row>
    <row r="8929" spans="3:53" x14ac:dyDescent="0.25">
      <c r="C8929" s="77" t="s">
        <v>893</v>
      </c>
      <c r="D8929" s="77" t="s">
        <v>741</v>
      </c>
      <c r="E8929" s="77">
        <v>29.34</v>
      </c>
      <c r="F8929" s="77">
        <v>7.21</v>
      </c>
      <c r="G8929" s="77">
        <v>4.57</v>
      </c>
      <c r="H8929" s="77">
        <v>3360</v>
      </c>
      <c r="I8929" s="77">
        <v>-2.1320000000000001</v>
      </c>
      <c r="J8929" s="77" t="s">
        <v>75</v>
      </c>
      <c r="K8929" s="77">
        <v>39.85</v>
      </c>
      <c r="L8929" s="77">
        <v>29.328340000000001</v>
      </c>
      <c r="M8929" s="77">
        <v>-0.16482351200237061</v>
      </c>
      <c r="N8929" s="77">
        <v>29.476873999999999</v>
      </c>
      <c r="O8929" s="77">
        <v>-0.66789307441488233</v>
      </c>
      <c r="P8929" s="77">
        <v>5772000</v>
      </c>
      <c r="Q8929" s="77">
        <v>1038000</v>
      </c>
      <c r="R8929" s="77">
        <v>5.56</v>
      </c>
      <c r="S8929" s="77">
        <v>47.164000000000001</v>
      </c>
      <c r="T8929" s="77">
        <v>8.0589999999999993</v>
      </c>
      <c r="U8929" s="77">
        <v>24.208400000000001</v>
      </c>
      <c r="V8929" s="77">
        <v>2.261299906740033</v>
      </c>
      <c r="AC8929" s="77">
        <v>29.99</v>
      </c>
      <c r="AD8929" s="77">
        <v>29.25</v>
      </c>
      <c r="AH8929" s="77">
        <f>IF(AND(M8929&lt;Variables!$G$6,M8929&gt;Variables!$G$5),0,1)</f>
        <v>1</v>
      </c>
      <c r="AI8929" s="77">
        <f t="shared" si="280"/>
        <v>1</v>
      </c>
      <c r="AJ8929" s="77">
        <f>IF(I8929&gt;Variables!$G$7,0,1)</f>
        <v>1</v>
      </c>
      <c r="AK8929" s="77">
        <f>IF(F8929&gt;Variables!$G$8,0,1)</f>
        <v>1</v>
      </c>
      <c r="AL8929" s="77">
        <f>IF(G8929&gt;Variables!$G$9,0,1)</f>
        <v>1</v>
      </c>
      <c r="AM8929" s="77">
        <f>IF(AND(K8929&gt;Variables!$G$10,K8929&lt;Variables!$G$11),0,1)</f>
        <v>1</v>
      </c>
      <c r="AN8929" s="77">
        <f>IF(H8929&lt;Variables!$G$13,1,0)</f>
        <v>0</v>
      </c>
      <c r="AO8929" s="77">
        <f>IF(R8929&lt;Variables!$G$12,0,1)</f>
        <v>1</v>
      </c>
      <c r="AP8929" s="78">
        <f t="shared" si="281"/>
        <v>1</v>
      </c>
      <c r="AQ8929" s="77">
        <f>IF(V8929&lt;Variables!$G$15,1,0)</f>
        <v>1</v>
      </c>
      <c r="AR8929" s="77">
        <v>1</v>
      </c>
      <c r="AS8929" s="77">
        <v>0</v>
      </c>
      <c r="AT8929" s="77">
        <v>0</v>
      </c>
      <c r="AU8929" s="77">
        <v>0</v>
      </c>
      <c r="BA8929" s="77">
        <v>2</v>
      </c>
    </row>
    <row r="8930" spans="3:53" x14ac:dyDescent="0.25">
      <c r="C8930" s="77" t="s">
        <v>893</v>
      </c>
      <c r="D8930" s="77" t="s">
        <v>85</v>
      </c>
      <c r="E8930" s="77">
        <v>4.63</v>
      </c>
      <c r="F8930" s="77">
        <v>7.27</v>
      </c>
      <c r="G8930" s="77">
        <v>4.28</v>
      </c>
      <c r="H8930" s="77">
        <v>2780</v>
      </c>
      <c r="I8930" s="77">
        <v>184.62</v>
      </c>
      <c r="J8930" s="77" t="s">
        <v>75</v>
      </c>
      <c r="K8930" s="77">
        <v>38.29</v>
      </c>
      <c r="L8930" s="77">
        <v>4.6408150000000008</v>
      </c>
      <c r="M8930" s="77">
        <v>-0.2330409637100575</v>
      </c>
      <c r="N8930" s="77">
        <v>4.6680020000000004</v>
      </c>
      <c r="O8930" s="77">
        <v>-0.81409562378080658</v>
      </c>
      <c r="P8930" s="77">
        <v>41723000</v>
      </c>
      <c r="Q8930" s="77">
        <v>21010000</v>
      </c>
      <c r="R8930" s="77">
        <v>1.99</v>
      </c>
      <c r="S8930" s="77">
        <v>47.164000000000001</v>
      </c>
      <c r="T8930" s="77">
        <v>8.0589999999999993</v>
      </c>
      <c r="U8930" s="77">
        <v>24.208400000000001</v>
      </c>
      <c r="V8930" s="77">
        <v>2.2438623738860519</v>
      </c>
      <c r="AC8930" s="77">
        <v>4.67</v>
      </c>
      <c r="AD8930" s="77">
        <v>4.5199999999999996</v>
      </c>
      <c r="AH8930" s="77">
        <f>IF(AND(M8930&lt;Variables!$G$6,M8930&gt;Variables!$G$5),0,1)</f>
        <v>1</v>
      </c>
      <c r="AI8930" s="77">
        <f t="shared" si="280"/>
        <v>1</v>
      </c>
      <c r="AJ8930" s="77">
        <f>IF(I8930&gt;Variables!$G$7,0,1)</f>
        <v>0</v>
      </c>
      <c r="AK8930" s="77">
        <f>IF(F8930&gt;Variables!$G$8,0,1)</f>
        <v>1</v>
      </c>
      <c r="AL8930" s="77">
        <f>IF(G8930&gt;Variables!$G$9,0,1)</f>
        <v>1</v>
      </c>
      <c r="AM8930" s="77">
        <f>IF(AND(K8930&gt;Variables!$G$10,K8930&lt;Variables!$G$11),0,1)</f>
        <v>1</v>
      </c>
      <c r="AN8930" s="77">
        <f>IF(H8930&lt;Variables!$G$13,1,0)</f>
        <v>0</v>
      </c>
      <c r="AO8930" s="77">
        <f>IF(R8930&lt;Variables!$G$12,0,1)</f>
        <v>0</v>
      </c>
      <c r="AP8930" s="78">
        <f t="shared" si="281"/>
        <v>1</v>
      </c>
      <c r="AQ8930" s="77">
        <f>IF(V8930&lt;Variables!$G$15,1,0)</f>
        <v>1</v>
      </c>
      <c r="AR8930" s="77">
        <v>0</v>
      </c>
      <c r="AS8930" s="77">
        <v>0</v>
      </c>
      <c r="AT8930" s="77">
        <v>1</v>
      </c>
      <c r="AU8930" s="77">
        <v>0</v>
      </c>
      <c r="BA8930" s="77">
        <v>-2.19</v>
      </c>
    </row>
    <row r="8931" spans="3:53" x14ac:dyDescent="0.25">
      <c r="C8931" s="77" t="s">
        <v>893</v>
      </c>
      <c r="D8931" s="77" t="s">
        <v>158</v>
      </c>
      <c r="E8931" s="77">
        <v>47.65</v>
      </c>
      <c r="F8931" s="77">
        <v>8.07</v>
      </c>
      <c r="G8931" s="77">
        <v>7.27</v>
      </c>
      <c r="H8931" s="77">
        <v>6670</v>
      </c>
      <c r="I8931" s="77">
        <v>60.784999999999997</v>
      </c>
      <c r="J8931" s="77" t="s">
        <v>75</v>
      </c>
      <c r="K8931" s="77">
        <v>64.33</v>
      </c>
      <c r="L8931" s="77">
        <v>47.223342105263157</v>
      </c>
      <c r="M8931" s="77">
        <v>0.60702585195657355</v>
      </c>
      <c r="N8931" s="77">
        <v>47.04809375</v>
      </c>
      <c r="O8931" s="77">
        <v>0.98177463353655725</v>
      </c>
      <c r="P8931" s="77">
        <v>293343</v>
      </c>
      <c r="Q8931" s="77">
        <v>677206</v>
      </c>
      <c r="R8931" s="77">
        <v>0.43</v>
      </c>
      <c r="S8931" s="77">
        <v>47.164000000000001</v>
      </c>
      <c r="T8931" s="77">
        <v>8.0589999999999993</v>
      </c>
      <c r="U8931" s="77">
        <v>24.208400000000001</v>
      </c>
      <c r="V8931" s="77">
        <v>2.4745543386848721</v>
      </c>
      <c r="AC8931" s="77">
        <v>48.42</v>
      </c>
      <c r="AD8931" s="77">
        <v>47.01</v>
      </c>
      <c r="AH8931" s="77">
        <f>IF(AND(M8931&lt;Variables!$G$6,M8931&gt;Variables!$G$5),0,1)</f>
        <v>1</v>
      </c>
      <c r="AI8931" s="77">
        <f t="shared" si="280"/>
        <v>0</v>
      </c>
      <c r="AJ8931" s="77">
        <f>IF(I8931&gt;Variables!$G$7,0,1)</f>
        <v>0</v>
      </c>
      <c r="AK8931" s="77">
        <f>IF(F8931&gt;Variables!$G$8,0,1)</f>
        <v>1</v>
      </c>
      <c r="AL8931" s="77">
        <f>IF(G8931&gt;Variables!$G$9,0,1)</f>
        <v>1</v>
      </c>
      <c r="AM8931" s="77">
        <f>IF(AND(K8931&gt;Variables!$G$10,K8931&lt;Variables!$G$11),0,1)</f>
        <v>0</v>
      </c>
      <c r="AN8931" s="77">
        <f>IF(H8931&lt;Variables!$G$13,1,0)</f>
        <v>0</v>
      </c>
      <c r="AO8931" s="77">
        <f>IF(R8931&lt;Variables!$G$12,0,1)</f>
        <v>0</v>
      </c>
      <c r="AP8931" s="78">
        <f t="shared" si="281"/>
        <v>1</v>
      </c>
      <c r="AQ8931" s="77">
        <f>IF(V8931&lt;Variables!$G$15,1,0)</f>
        <v>1</v>
      </c>
      <c r="AR8931" s="77">
        <v>1</v>
      </c>
      <c r="AS8931" s="77">
        <v>0</v>
      </c>
      <c r="AT8931" s="77">
        <v>0</v>
      </c>
      <c r="AU8931" s="77">
        <v>0</v>
      </c>
      <c r="BA8931" s="77">
        <v>1.36</v>
      </c>
    </row>
    <row r="8932" spans="3:53" x14ac:dyDescent="0.25">
      <c r="C8932" s="77" t="s">
        <v>893</v>
      </c>
      <c r="D8932" s="77" t="s">
        <v>123</v>
      </c>
      <c r="E8932" s="77">
        <v>13.93</v>
      </c>
      <c r="F8932" s="77">
        <v>8.52</v>
      </c>
      <c r="G8932" s="77">
        <v>9.2100000000000009</v>
      </c>
      <c r="H8932" s="77">
        <v>5550</v>
      </c>
      <c r="I8932" s="77">
        <v>349.11099999999999</v>
      </c>
      <c r="J8932" s="77" t="s">
        <v>75</v>
      </c>
      <c r="K8932" s="77">
        <v>50.97</v>
      </c>
      <c r="L8932" s="77">
        <v>13.841240000000001</v>
      </c>
      <c r="M8932" s="77">
        <v>0.28003271383200989</v>
      </c>
      <c r="N8932" s="77">
        <v>13.950939999999999</v>
      </c>
      <c r="O8932" s="77">
        <v>-0.50849620168963683</v>
      </c>
      <c r="P8932" s="77">
        <v>48836000</v>
      </c>
      <c r="Q8932" s="77">
        <v>56006000</v>
      </c>
      <c r="R8932" s="77">
        <v>0.87</v>
      </c>
      <c r="S8932" s="77">
        <v>47.164000000000001</v>
      </c>
      <c r="T8932" s="77">
        <v>8.0589999999999993</v>
      </c>
      <c r="U8932" s="77">
        <v>24.208400000000001</v>
      </c>
      <c r="V8932" s="77">
        <v>2.368983876997147</v>
      </c>
      <c r="AC8932" s="77">
        <v>14.08</v>
      </c>
      <c r="AD8932" s="77">
        <v>13</v>
      </c>
      <c r="AH8932" s="77">
        <f>IF(AND(M8932&lt;Variables!$G$6,M8932&gt;Variables!$G$5),0,1)</f>
        <v>1</v>
      </c>
      <c r="AI8932" s="77">
        <f t="shared" si="280"/>
        <v>1</v>
      </c>
      <c r="AJ8932" s="77">
        <f>IF(I8932&gt;Variables!$G$7,0,1)</f>
        <v>0</v>
      </c>
      <c r="AK8932" s="77">
        <f>IF(F8932&gt;Variables!$G$8,0,1)</f>
        <v>1</v>
      </c>
      <c r="AL8932" s="77">
        <f>IF(G8932&gt;Variables!$G$9,0,1)</f>
        <v>1</v>
      </c>
      <c r="AM8932" s="77">
        <f>IF(AND(K8932&gt;Variables!$G$10,K8932&lt;Variables!$G$11),0,1)</f>
        <v>1</v>
      </c>
      <c r="AN8932" s="77">
        <f>IF(H8932&lt;Variables!$G$13,1,0)</f>
        <v>0</v>
      </c>
      <c r="AO8932" s="77">
        <f>IF(R8932&lt;Variables!$G$12,0,1)</f>
        <v>0</v>
      </c>
      <c r="AP8932" s="78">
        <f t="shared" si="281"/>
        <v>1</v>
      </c>
      <c r="AQ8932" s="77">
        <f>IF(V8932&lt;Variables!$G$15,1,0)</f>
        <v>1</v>
      </c>
      <c r="AR8932" s="77">
        <v>0</v>
      </c>
      <c r="AS8932" s="77">
        <v>0</v>
      </c>
      <c r="AT8932" s="77">
        <v>1</v>
      </c>
      <c r="AU8932" s="77">
        <v>0</v>
      </c>
      <c r="BA8932" s="77">
        <v>-1.33</v>
      </c>
    </row>
    <row r="8933" spans="3:53" x14ac:dyDescent="0.25">
      <c r="C8933" s="77" t="s">
        <v>893</v>
      </c>
      <c r="D8933" s="77" t="s">
        <v>177</v>
      </c>
      <c r="E8933" s="77">
        <v>71.92</v>
      </c>
      <c r="F8933" s="77">
        <v>9.98</v>
      </c>
      <c r="G8933" s="77">
        <v>11.57</v>
      </c>
      <c r="H8933" s="77">
        <v>13100</v>
      </c>
      <c r="I8933" s="77">
        <v>513.11099999999999</v>
      </c>
      <c r="J8933" s="77" t="s">
        <v>75</v>
      </c>
      <c r="K8933" s="77">
        <v>70.3</v>
      </c>
      <c r="L8933" s="77">
        <v>70.756294999999994</v>
      </c>
      <c r="M8933" s="77">
        <v>1.4821366777330729</v>
      </c>
      <c r="N8933" s="77">
        <v>70.391546000000005</v>
      </c>
      <c r="O8933" s="77">
        <v>2.0079882888209348</v>
      </c>
      <c r="P8933" s="77">
        <v>1480000</v>
      </c>
      <c r="Q8933" s="77">
        <v>1777000</v>
      </c>
      <c r="R8933" s="77">
        <v>0.83</v>
      </c>
      <c r="S8933" s="77">
        <v>47.164000000000001</v>
      </c>
      <c r="T8933" s="77">
        <v>8.0589999999999993</v>
      </c>
      <c r="U8933" s="77">
        <v>24.208400000000001</v>
      </c>
      <c r="V8933" s="77">
        <v>2.45188010865549</v>
      </c>
      <c r="AC8933" s="77">
        <v>74.25</v>
      </c>
      <c r="AD8933" s="77">
        <v>69.38</v>
      </c>
      <c r="AH8933" s="77">
        <f>IF(AND(M8933&lt;Variables!$G$6,M8933&gt;Variables!$G$5),0,1)</f>
        <v>1</v>
      </c>
      <c r="AI8933" s="77">
        <f t="shared" si="280"/>
        <v>0</v>
      </c>
      <c r="AJ8933" s="77">
        <f>IF(I8933&gt;Variables!$G$7,0,1)</f>
        <v>0</v>
      </c>
      <c r="AK8933" s="77">
        <f>IF(F8933&gt;Variables!$G$8,0,1)</f>
        <v>0</v>
      </c>
      <c r="AL8933" s="77">
        <f>IF(G8933&gt;Variables!$G$9,0,1)</f>
        <v>0</v>
      </c>
      <c r="AM8933" s="77">
        <f>IF(AND(K8933&gt;Variables!$G$10,K8933&lt;Variables!$G$11),0,1)</f>
        <v>1</v>
      </c>
      <c r="AN8933" s="77">
        <f>IF(H8933&lt;Variables!$G$13,1,0)</f>
        <v>0</v>
      </c>
      <c r="AO8933" s="77">
        <f>IF(R8933&lt;Variables!$G$12,0,1)</f>
        <v>0</v>
      </c>
      <c r="AP8933" s="78">
        <f t="shared" si="281"/>
        <v>1</v>
      </c>
      <c r="AQ8933" s="77">
        <f>IF(V8933&lt;Variables!$G$15,1,0)</f>
        <v>1</v>
      </c>
      <c r="AR8933" s="77">
        <v>1</v>
      </c>
      <c r="AS8933" s="77">
        <v>0</v>
      </c>
      <c r="AT8933" s="77">
        <v>0</v>
      </c>
      <c r="AU8933" s="77">
        <v>0</v>
      </c>
      <c r="BA8933" s="77">
        <v>2</v>
      </c>
    </row>
    <row r="8934" spans="3:53" x14ac:dyDescent="0.25">
      <c r="C8934" s="77" t="s">
        <v>893</v>
      </c>
      <c r="D8934" s="77" t="s">
        <v>589</v>
      </c>
      <c r="E8934" s="77">
        <v>5.3</v>
      </c>
      <c r="F8934" s="77">
        <v>44.33</v>
      </c>
      <c r="G8934" s="77">
        <v>33.76</v>
      </c>
      <c r="H8934" s="77">
        <v>92.42</v>
      </c>
      <c r="I8934" s="77">
        <v>-10.058</v>
      </c>
      <c r="J8934" s="77" t="s">
        <v>75</v>
      </c>
      <c r="K8934" s="77">
        <v>42.63</v>
      </c>
      <c r="L8934" s="77">
        <v>5.4106899999999998</v>
      </c>
      <c r="M8934" s="77">
        <v>-2.600222892089552</v>
      </c>
      <c r="N8934" s="77">
        <v>5.3520560000000001</v>
      </c>
      <c r="O8934" s="77">
        <v>-1.5331678143876031</v>
      </c>
      <c r="P8934" s="77">
        <v>19450000</v>
      </c>
      <c r="Q8934" s="77">
        <v>792360</v>
      </c>
      <c r="R8934" s="77">
        <v>24.55</v>
      </c>
      <c r="S8934" s="77">
        <v>47.164000000000001</v>
      </c>
      <c r="T8934" s="77">
        <v>8.0589999999999993</v>
      </c>
      <c r="U8934" s="77">
        <v>24.208400000000001</v>
      </c>
      <c r="V8934" s="77">
        <v>2.3029079950342748</v>
      </c>
      <c r="AC8934" s="77">
        <v>6.0998999999999999</v>
      </c>
      <c r="AD8934" s="77">
        <v>4.8099999999999996</v>
      </c>
      <c r="AH8934" s="77">
        <f>IF(AND(M8934&lt;Variables!$G$6,M8934&gt;Variables!$G$5),0,1)</f>
        <v>0</v>
      </c>
      <c r="AI8934" s="77">
        <f t="shared" si="280"/>
        <v>0</v>
      </c>
      <c r="AJ8934" s="77">
        <f>IF(I8934&gt;Variables!$G$7,0,1)</f>
        <v>1</v>
      </c>
      <c r="AK8934" s="77">
        <f>IF(F8934&gt;Variables!$G$8,0,1)</f>
        <v>0</v>
      </c>
      <c r="AL8934" s="77">
        <f>IF(G8934&gt;Variables!$G$9,0,1)</f>
        <v>0</v>
      </c>
      <c r="AM8934" s="77">
        <f>IF(AND(K8934&gt;Variables!$G$10,K8934&lt;Variables!$G$11),0,1)</f>
        <v>1</v>
      </c>
      <c r="AN8934" s="77">
        <f>IF(H8934&lt;Variables!$G$13,1,0)</f>
        <v>1</v>
      </c>
      <c r="AO8934" s="77">
        <f>IF(R8934&lt;Variables!$G$12,0,1)</f>
        <v>1</v>
      </c>
      <c r="AP8934" s="78">
        <f t="shared" si="281"/>
        <v>1</v>
      </c>
      <c r="AQ8934" s="77">
        <f>IF(V8934&lt;Variables!$G$15,1,0)</f>
        <v>1</v>
      </c>
      <c r="AR8934" s="77">
        <v>1</v>
      </c>
      <c r="AS8934" s="77">
        <v>0</v>
      </c>
      <c r="AT8934" s="77">
        <v>0</v>
      </c>
      <c r="AU8934" s="77">
        <v>0</v>
      </c>
      <c r="BA8934" s="77">
        <v>2</v>
      </c>
    </row>
    <row r="8935" spans="3:53" x14ac:dyDescent="0.25">
      <c r="C8935" s="77" t="s">
        <v>893</v>
      </c>
      <c r="D8935" s="77" t="s">
        <v>717</v>
      </c>
      <c r="E8935" s="77">
        <v>5.23</v>
      </c>
      <c r="F8935" s="77">
        <v>98.11</v>
      </c>
      <c r="G8935" s="77">
        <v>24.52</v>
      </c>
      <c r="H8935" s="77">
        <v>34.64</v>
      </c>
      <c r="I8935" s="77">
        <v>-8.2929999999999993</v>
      </c>
      <c r="J8935" s="77" t="s">
        <v>75</v>
      </c>
      <c r="K8935" s="77">
        <v>52.66</v>
      </c>
      <c r="L8935" s="77">
        <v>5.1882800000000007</v>
      </c>
      <c r="M8935" s="77">
        <v>-0.15959046157880749</v>
      </c>
      <c r="N8935" s="77">
        <v>5.1067819999999999</v>
      </c>
      <c r="O8935" s="77">
        <v>1.433740465130483</v>
      </c>
      <c r="P8935" s="77">
        <v>90040000</v>
      </c>
      <c r="Q8935" s="77">
        <v>392060</v>
      </c>
      <c r="R8935" s="77">
        <v>229.66</v>
      </c>
      <c r="S8935" s="77">
        <v>47.164000000000001</v>
      </c>
      <c r="T8935" s="77">
        <v>8.0589999999999993</v>
      </c>
      <c r="U8935" s="77">
        <v>24.208400000000001</v>
      </c>
      <c r="V8935" s="77">
        <v>2.3999329386941342</v>
      </c>
      <c r="AC8935" s="77">
        <v>8.1999999999999993</v>
      </c>
      <c r="AD8935" s="77">
        <v>5.16</v>
      </c>
      <c r="AH8935" s="77">
        <f>IF(AND(M8935&lt;Variables!$G$6,M8935&gt;Variables!$G$5),0,1)</f>
        <v>1</v>
      </c>
      <c r="AI8935" s="77">
        <f t="shared" si="280"/>
        <v>0</v>
      </c>
      <c r="AJ8935" s="77">
        <f>IF(I8935&gt;Variables!$G$7,0,1)</f>
        <v>1</v>
      </c>
      <c r="AK8935" s="77">
        <f>IF(F8935&gt;Variables!$G$8,0,1)</f>
        <v>0</v>
      </c>
      <c r="AL8935" s="77">
        <f>IF(G8935&gt;Variables!$G$9,0,1)</f>
        <v>0</v>
      </c>
      <c r="AM8935" s="77">
        <f>IF(AND(K8935&gt;Variables!$G$10,K8935&lt;Variables!$G$11),0,1)</f>
        <v>1</v>
      </c>
      <c r="AN8935" s="77">
        <f>IF(H8935&lt;Variables!$G$13,1,0)</f>
        <v>1</v>
      </c>
      <c r="AO8935" s="77">
        <f>IF(R8935&lt;Variables!$G$12,0,1)</f>
        <v>1</v>
      </c>
      <c r="AP8935" s="78">
        <f t="shared" si="281"/>
        <v>1</v>
      </c>
      <c r="AQ8935" s="77">
        <f>IF(V8935&lt;Variables!$G$15,1,0)</f>
        <v>1</v>
      </c>
      <c r="AR8935" s="77">
        <v>1</v>
      </c>
      <c r="AS8935" s="77">
        <v>0</v>
      </c>
      <c r="AT8935" s="77">
        <v>0</v>
      </c>
      <c r="AU8935" s="77">
        <v>0</v>
      </c>
      <c r="BA8935" s="77">
        <v>2</v>
      </c>
    </row>
    <row r="8936" spans="3:53" x14ac:dyDescent="0.25">
      <c r="C8936" s="77" t="s">
        <v>894</v>
      </c>
      <c r="D8936" s="77" t="s">
        <v>717</v>
      </c>
      <c r="E8936" s="77">
        <v>5.45</v>
      </c>
      <c r="F8936" s="77">
        <v>97.33</v>
      </c>
      <c r="G8936" s="77">
        <v>26.68</v>
      </c>
      <c r="H8936" s="77">
        <v>34.64</v>
      </c>
      <c r="I8936" s="77">
        <v>-7.9950000000000001</v>
      </c>
      <c r="J8936" s="77" t="s">
        <v>75</v>
      </c>
      <c r="K8936" s="77">
        <v>58.36</v>
      </c>
      <c r="L8936" s="77">
        <v>5.2116400000000001</v>
      </c>
      <c r="M8936" s="77">
        <v>1.1198010607025719</v>
      </c>
      <c r="N8936" s="77">
        <v>5.1004919999999991</v>
      </c>
      <c r="O8936" s="77">
        <v>3.3233656674689511</v>
      </c>
      <c r="P8936" s="77">
        <v>93920000</v>
      </c>
      <c r="Q8936" s="77">
        <v>392060</v>
      </c>
      <c r="R8936" s="77">
        <v>239.56</v>
      </c>
      <c r="S8936" s="77">
        <v>46.280999999999999</v>
      </c>
      <c r="T8936" s="77">
        <v>8.0789999999999988</v>
      </c>
      <c r="U8936" s="77">
        <v>23.8276</v>
      </c>
      <c r="V8936" s="77">
        <v>2.3974586539484699</v>
      </c>
      <c r="AC8936" s="77">
        <v>8.1999999999999993</v>
      </c>
      <c r="AD8936" s="77">
        <v>5.25</v>
      </c>
      <c r="AH8936" s="77">
        <f>IF(AND(M8936&lt;Variables!$G$6,M8936&gt;Variables!$G$5),0,1)</f>
        <v>1</v>
      </c>
      <c r="AI8936" s="77">
        <f t="shared" si="280"/>
        <v>0</v>
      </c>
      <c r="AJ8936" s="77">
        <f>IF(I8936&gt;Variables!$G$7,0,1)</f>
        <v>1</v>
      </c>
      <c r="AK8936" s="77">
        <f>IF(F8936&gt;Variables!$G$8,0,1)</f>
        <v>0</v>
      </c>
      <c r="AL8936" s="77">
        <f>IF(G8936&gt;Variables!$G$9,0,1)</f>
        <v>0</v>
      </c>
      <c r="AM8936" s="77">
        <f>IF(AND(K8936&gt;Variables!$G$10,K8936&lt;Variables!$G$11),0,1)</f>
        <v>1</v>
      </c>
      <c r="AN8936" s="77">
        <f>IF(H8936&lt;Variables!$G$13,1,0)</f>
        <v>1</v>
      </c>
      <c r="AO8936" s="77">
        <f>IF(R8936&lt;Variables!$G$12,0,1)</f>
        <v>1</v>
      </c>
      <c r="AP8936" s="78">
        <f t="shared" si="281"/>
        <v>1</v>
      </c>
      <c r="AQ8936" s="77">
        <f>IF(V8936&lt;Variables!$G$15,1,0)</f>
        <v>1</v>
      </c>
      <c r="AR8936" s="77">
        <v>0</v>
      </c>
      <c r="AS8936" s="77">
        <v>0</v>
      </c>
      <c r="AT8936" s="77">
        <v>1</v>
      </c>
      <c r="AU8936" s="77">
        <v>0</v>
      </c>
      <c r="BA8936" s="77">
        <v>-2.25</v>
      </c>
    </row>
    <row r="8937" spans="3:53" x14ac:dyDescent="0.25">
      <c r="C8937" s="77" t="s">
        <v>894</v>
      </c>
      <c r="D8937" s="77" t="s">
        <v>749</v>
      </c>
      <c r="E8937" s="77">
        <v>3.56</v>
      </c>
      <c r="F8937" s="77">
        <v>11.84</v>
      </c>
      <c r="G8937" s="77">
        <v>9.74</v>
      </c>
      <c r="H8937" s="77">
        <v>-99999</v>
      </c>
      <c r="I8937" s="77">
        <v>-12.667</v>
      </c>
      <c r="J8937" s="77" t="s">
        <v>75</v>
      </c>
      <c r="K8937" s="77">
        <v>54.35</v>
      </c>
      <c r="L8937" s="77">
        <v>3.5449999999999999</v>
      </c>
      <c r="M8937" s="77">
        <v>0.14104372355429881</v>
      </c>
      <c r="N8937" s="77">
        <v>3.5562499999999999</v>
      </c>
      <c r="O8937" s="77">
        <v>-0.17574692442883749</v>
      </c>
      <c r="P8937" s="77">
        <v>21476</v>
      </c>
      <c r="Q8937" s="77">
        <v>9400</v>
      </c>
      <c r="R8937" s="77">
        <v>2.2799999999999998</v>
      </c>
      <c r="S8937" s="77">
        <v>46.280999999999999</v>
      </c>
      <c r="T8937" s="77">
        <v>8.0789999999999988</v>
      </c>
      <c r="U8937" s="77">
        <v>23.8276</v>
      </c>
      <c r="V8937" s="77">
        <v>2.4066269590973199</v>
      </c>
      <c r="AC8937" s="77">
        <v>3.64</v>
      </c>
      <c r="AD8937" s="77">
        <v>3.53</v>
      </c>
      <c r="AH8937" s="77">
        <f>IF(AND(M8937&lt;Variables!$G$6,M8937&gt;Variables!$G$5),0,1)</f>
        <v>1</v>
      </c>
      <c r="AI8937" s="77">
        <f t="shared" si="280"/>
        <v>1</v>
      </c>
      <c r="AJ8937" s="77">
        <f>IF(I8937&gt;Variables!$G$7,0,1)</f>
        <v>1</v>
      </c>
      <c r="AK8937" s="77">
        <f>IF(F8937&gt;Variables!$G$8,0,1)</f>
        <v>0</v>
      </c>
      <c r="AL8937" s="77">
        <f>IF(G8937&gt;Variables!$G$9,0,1)</f>
        <v>1</v>
      </c>
      <c r="AM8937" s="77">
        <f>IF(AND(K8937&gt;Variables!$G$10,K8937&lt;Variables!$G$11),0,1)</f>
        <v>1</v>
      </c>
      <c r="AN8937" s="77">
        <f>IF(H8937&lt;Variables!$G$13,1,0)</f>
        <v>1</v>
      </c>
      <c r="AO8937" s="77">
        <f>IF(R8937&lt;Variables!$G$12,0,1)</f>
        <v>1</v>
      </c>
      <c r="AP8937" s="78">
        <f t="shared" si="281"/>
        <v>1</v>
      </c>
      <c r="AQ8937" s="77">
        <f>IF(V8937&lt;Variables!$G$15,1,0)</f>
        <v>1</v>
      </c>
      <c r="AR8937" s="77">
        <v>1</v>
      </c>
      <c r="AS8937" s="77">
        <v>0</v>
      </c>
      <c r="AT8937" s="77">
        <v>0</v>
      </c>
      <c r="AU8937" s="77">
        <v>0</v>
      </c>
      <c r="BA8937" s="77">
        <v>2</v>
      </c>
    </row>
    <row r="8938" spans="3:53" x14ac:dyDescent="0.25">
      <c r="C8938" s="77" t="s">
        <v>894</v>
      </c>
      <c r="D8938" s="77" t="s">
        <v>571</v>
      </c>
      <c r="E8938" s="77">
        <v>2.0099999999999998</v>
      </c>
      <c r="F8938" s="77">
        <v>9.89</v>
      </c>
      <c r="G8938" s="77">
        <v>6.95</v>
      </c>
      <c r="H8938" s="77">
        <v>-99999</v>
      </c>
      <c r="I8938" s="77">
        <v>-17.727</v>
      </c>
      <c r="J8938" s="77" t="s">
        <v>75</v>
      </c>
      <c r="K8938" s="77">
        <v>55.56</v>
      </c>
      <c r="L8938" s="77">
        <v>-99999</v>
      </c>
      <c r="M8938" s="77">
        <v>-99999</v>
      </c>
      <c r="N8938" s="77">
        <v>2</v>
      </c>
      <c r="O8938" s="77">
        <v>0</v>
      </c>
      <c r="P8938" s="77">
        <v>22352</v>
      </c>
      <c r="Q8938" s="77">
        <v>9723</v>
      </c>
      <c r="R8938" s="77">
        <v>2.2999999999999998</v>
      </c>
      <c r="S8938" s="77">
        <v>46.280999999999999</v>
      </c>
      <c r="T8938" s="77">
        <v>8.0789999999999988</v>
      </c>
      <c r="U8938" s="77">
        <v>23.8276</v>
      </c>
      <c r="V8938" s="77">
        <v>-99999</v>
      </c>
      <c r="AC8938" s="77">
        <v>2</v>
      </c>
      <c r="AD8938" s="77">
        <v>1.9350000000000001</v>
      </c>
      <c r="AH8938" s="77">
        <f>IF(AND(M8938&lt;Variables!$G$6,M8938&gt;Variables!$G$5),0,1)</f>
        <v>1</v>
      </c>
      <c r="AI8938" s="77">
        <f t="shared" si="280"/>
        <v>1</v>
      </c>
      <c r="AJ8938" s="77">
        <f>IF(I8938&gt;Variables!$G$7,0,1)</f>
        <v>1</v>
      </c>
      <c r="AK8938" s="77">
        <f>IF(F8938&gt;Variables!$G$8,0,1)</f>
        <v>0</v>
      </c>
      <c r="AL8938" s="77">
        <f>IF(G8938&gt;Variables!$G$9,0,1)</f>
        <v>1</v>
      </c>
      <c r="AM8938" s="77">
        <f>IF(AND(K8938&gt;Variables!$G$10,K8938&lt;Variables!$G$11),0,1)</f>
        <v>1</v>
      </c>
      <c r="AN8938" s="77">
        <f>IF(H8938&lt;Variables!$G$13,1,0)</f>
        <v>1</v>
      </c>
      <c r="AO8938" s="77">
        <f>IF(R8938&lt;Variables!$G$12,0,1)</f>
        <v>1</v>
      </c>
      <c r="AP8938" s="78">
        <f t="shared" si="281"/>
        <v>1</v>
      </c>
      <c r="AQ8938" s="77">
        <f>IF(V8938&lt;Variables!$G$15,1,0)</f>
        <v>1</v>
      </c>
      <c r="AR8938" s="77">
        <v>0</v>
      </c>
      <c r="AS8938" s="77">
        <v>0</v>
      </c>
      <c r="AT8938" s="77">
        <v>1</v>
      </c>
      <c r="AU8938" s="77">
        <v>0</v>
      </c>
      <c r="BA8938" s="77">
        <v>-2.25</v>
      </c>
    </row>
    <row r="8939" spans="3:53" x14ac:dyDescent="0.25">
      <c r="C8939" s="77" t="s">
        <v>894</v>
      </c>
      <c r="D8939" s="77" t="s">
        <v>703</v>
      </c>
      <c r="E8939" s="77">
        <v>3.46</v>
      </c>
      <c r="F8939" s="77">
        <v>9.3699999999999992</v>
      </c>
      <c r="G8939" s="77">
        <v>5.58</v>
      </c>
      <c r="H8939" s="77">
        <v>-99999</v>
      </c>
      <c r="I8939" s="77">
        <v>-12.055999999999999</v>
      </c>
      <c r="J8939" s="77" t="s">
        <v>75</v>
      </c>
      <c r="K8939" s="77">
        <v>67.23</v>
      </c>
      <c r="L8939" s="77">
        <v>-99999</v>
      </c>
      <c r="M8939" s="77">
        <v>-99999</v>
      </c>
      <c r="N8939" s="77">
        <v>3.5</v>
      </c>
      <c r="O8939" s="77">
        <v>0</v>
      </c>
      <c r="P8939" s="77">
        <v>38323</v>
      </c>
      <c r="Q8939" s="77">
        <v>15432</v>
      </c>
      <c r="R8939" s="77">
        <v>2.48</v>
      </c>
      <c r="S8939" s="77">
        <v>46.280999999999999</v>
      </c>
      <c r="T8939" s="77">
        <v>8.0789999999999988</v>
      </c>
      <c r="U8939" s="77">
        <v>23.8276</v>
      </c>
      <c r="V8939" s="77">
        <v>-99999</v>
      </c>
      <c r="AC8939" s="77">
        <v>3.49</v>
      </c>
      <c r="AD8939" s="77">
        <v>3.4</v>
      </c>
      <c r="AH8939" s="77">
        <f>IF(AND(M8939&lt;Variables!$G$6,M8939&gt;Variables!$G$5),0,1)</f>
        <v>1</v>
      </c>
      <c r="AI8939" s="77">
        <f t="shared" si="280"/>
        <v>1</v>
      </c>
      <c r="AJ8939" s="77">
        <f>IF(I8939&gt;Variables!$G$7,0,1)</f>
        <v>1</v>
      </c>
      <c r="AK8939" s="77">
        <f>IF(F8939&gt;Variables!$G$8,0,1)</f>
        <v>0</v>
      </c>
      <c r="AL8939" s="77">
        <f>IF(G8939&gt;Variables!$G$9,0,1)</f>
        <v>1</v>
      </c>
      <c r="AM8939" s="77">
        <f>IF(AND(K8939&gt;Variables!$G$10,K8939&lt;Variables!$G$11),0,1)</f>
        <v>0</v>
      </c>
      <c r="AN8939" s="77">
        <f>IF(H8939&lt;Variables!$G$13,1,0)</f>
        <v>1</v>
      </c>
      <c r="AO8939" s="77">
        <f>IF(R8939&lt;Variables!$G$12,0,1)</f>
        <v>1</v>
      </c>
      <c r="AP8939" s="78">
        <f t="shared" si="281"/>
        <v>1</v>
      </c>
      <c r="AQ8939" s="77">
        <f>IF(V8939&lt;Variables!$G$15,1,0)</f>
        <v>1</v>
      </c>
      <c r="AR8939" s="77">
        <v>0</v>
      </c>
      <c r="AS8939" s="77">
        <v>0</v>
      </c>
      <c r="AT8939" s="77">
        <v>0</v>
      </c>
      <c r="AU8939" s="77">
        <v>0</v>
      </c>
      <c r="BA8939" s="77">
        <v>0</v>
      </c>
    </row>
    <row r="8940" spans="3:53" x14ac:dyDescent="0.25">
      <c r="C8940" s="77" t="s">
        <v>894</v>
      </c>
      <c r="D8940" s="77" t="s">
        <v>551</v>
      </c>
      <c r="E8940" s="77">
        <v>13.03</v>
      </c>
      <c r="F8940" s="77">
        <v>72.680000000000007</v>
      </c>
      <c r="G8940" s="77">
        <v>39.229999999999997</v>
      </c>
      <c r="H8940" s="77">
        <v>75.75</v>
      </c>
      <c r="I8940" s="77">
        <v>52.598999999999997</v>
      </c>
      <c r="J8940" s="77" t="s">
        <v>75</v>
      </c>
      <c r="K8940" s="77">
        <v>53.89</v>
      </c>
      <c r="L8940" s="77">
        <v>12.850540000000001</v>
      </c>
      <c r="M8940" s="77">
        <v>1.085246223115913</v>
      </c>
      <c r="N8940" s="77">
        <v>12.807172</v>
      </c>
      <c r="O8940" s="77">
        <v>1.427543879320138</v>
      </c>
      <c r="P8940" s="77">
        <v>215220000</v>
      </c>
      <c r="Q8940" s="77">
        <v>23680000</v>
      </c>
      <c r="R8940" s="77">
        <v>9.09</v>
      </c>
      <c r="S8940" s="77">
        <v>46.280999999999999</v>
      </c>
      <c r="T8940" s="77">
        <v>8.0789999999999988</v>
      </c>
      <c r="U8940" s="77">
        <v>23.8276</v>
      </c>
      <c r="V8940" s="77">
        <v>2.3668919948497109</v>
      </c>
      <c r="AC8940" s="77">
        <v>18.82</v>
      </c>
      <c r="AD8940" s="77">
        <v>11.6</v>
      </c>
      <c r="AH8940" s="77">
        <f>IF(AND(M8940&lt;Variables!$G$6,M8940&gt;Variables!$G$5),0,1)</f>
        <v>1</v>
      </c>
      <c r="AI8940" s="77">
        <f t="shared" si="280"/>
        <v>0</v>
      </c>
      <c r="AJ8940" s="77">
        <f>IF(I8940&gt;Variables!$G$7,0,1)</f>
        <v>0</v>
      </c>
      <c r="AK8940" s="77">
        <f>IF(F8940&gt;Variables!$G$8,0,1)</f>
        <v>0</v>
      </c>
      <c r="AL8940" s="77">
        <f>IF(G8940&gt;Variables!$G$9,0,1)</f>
        <v>0</v>
      </c>
      <c r="AM8940" s="77">
        <f>IF(AND(K8940&gt;Variables!$G$10,K8940&lt;Variables!$G$11),0,1)</f>
        <v>1</v>
      </c>
      <c r="AN8940" s="77">
        <f>IF(H8940&lt;Variables!$G$13,1,0)</f>
        <v>1</v>
      </c>
      <c r="AO8940" s="77">
        <f>IF(R8940&lt;Variables!$G$12,0,1)</f>
        <v>1</v>
      </c>
      <c r="AP8940" s="78">
        <f t="shared" si="281"/>
        <v>1</v>
      </c>
      <c r="AQ8940" s="77">
        <f>IF(V8940&lt;Variables!$G$15,1,0)</f>
        <v>1</v>
      </c>
      <c r="AR8940" s="77">
        <v>0</v>
      </c>
      <c r="AS8940" s="77">
        <v>0</v>
      </c>
      <c r="AT8940" s="77">
        <v>1</v>
      </c>
      <c r="AU8940" s="77">
        <v>0</v>
      </c>
      <c r="BA8940" s="77">
        <v>-2.25</v>
      </c>
    </row>
    <row r="8941" spans="3:53" x14ac:dyDescent="0.25">
      <c r="C8941" s="77" t="s">
        <v>894</v>
      </c>
      <c r="D8941" s="77" t="s">
        <v>713</v>
      </c>
      <c r="E8941" s="77">
        <v>34.65</v>
      </c>
      <c r="F8941" s="77">
        <v>8.1999999999999993</v>
      </c>
      <c r="G8941" s="77">
        <v>2.99</v>
      </c>
      <c r="H8941" s="77">
        <v>7720</v>
      </c>
      <c r="I8941" s="77">
        <v>-2E-3</v>
      </c>
      <c r="J8941" s="77" t="s">
        <v>75</v>
      </c>
      <c r="K8941" s="77">
        <v>31.67</v>
      </c>
      <c r="L8941" s="77">
        <v>34.708444999999998</v>
      </c>
      <c r="M8941" s="77">
        <v>-0.44929987500158991</v>
      </c>
      <c r="N8941" s="77">
        <v>34.634618000000003</v>
      </c>
      <c r="O8941" s="77">
        <v>-0.2370980387310789</v>
      </c>
      <c r="P8941" s="77">
        <v>3326000</v>
      </c>
      <c r="Q8941" s="77">
        <v>2038000</v>
      </c>
      <c r="R8941" s="77">
        <v>1.63</v>
      </c>
      <c r="S8941" s="77">
        <v>46.280999999999999</v>
      </c>
      <c r="T8941" s="77">
        <v>8.0789999999999988</v>
      </c>
      <c r="U8941" s="77">
        <v>23.8276</v>
      </c>
      <c r="V8941" s="77">
        <v>2.1649983912950881</v>
      </c>
      <c r="AC8941" s="77">
        <v>34.590000000000003</v>
      </c>
      <c r="AD8941" s="77">
        <v>33.86</v>
      </c>
      <c r="AH8941" s="77">
        <f>IF(AND(M8941&lt;Variables!$G$6,M8941&gt;Variables!$G$5),0,1)</f>
        <v>1</v>
      </c>
      <c r="AI8941" s="77">
        <f t="shared" si="280"/>
        <v>0</v>
      </c>
      <c r="AJ8941" s="77">
        <f>IF(I8941&gt;Variables!$G$7,0,1)</f>
        <v>1</v>
      </c>
      <c r="AK8941" s="77">
        <f>IF(F8941&gt;Variables!$G$8,0,1)</f>
        <v>1</v>
      </c>
      <c r="AL8941" s="77">
        <f>IF(G8941&gt;Variables!$G$9,0,1)</f>
        <v>1</v>
      </c>
      <c r="AM8941" s="77">
        <f>IF(AND(K8941&gt;Variables!$G$10,K8941&lt;Variables!$G$11),0,1)</f>
        <v>1</v>
      </c>
      <c r="AN8941" s="77">
        <f>IF(H8941&lt;Variables!$G$13,1,0)</f>
        <v>0</v>
      </c>
      <c r="AO8941" s="77">
        <f>IF(R8941&lt;Variables!$G$12,0,1)</f>
        <v>0</v>
      </c>
      <c r="AP8941" s="78">
        <f t="shared" si="281"/>
        <v>1</v>
      </c>
      <c r="AQ8941" s="77">
        <f>IF(V8941&lt;Variables!$G$15,1,0)</f>
        <v>1</v>
      </c>
      <c r="AR8941" s="77">
        <v>0</v>
      </c>
      <c r="AS8941" s="77">
        <v>0</v>
      </c>
      <c r="AT8941" s="77">
        <v>0</v>
      </c>
      <c r="AU8941" s="77">
        <v>1</v>
      </c>
      <c r="BA8941" s="77">
        <v>-1.38</v>
      </c>
    </row>
    <row r="8942" spans="3:53" x14ac:dyDescent="0.25">
      <c r="C8942" s="77" t="s">
        <v>894</v>
      </c>
      <c r="D8942" s="77" t="s">
        <v>177</v>
      </c>
      <c r="E8942" s="77">
        <v>72.02</v>
      </c>
      <c r="F8942" s="77">
        <v>9.31</v>
      </c>
      <c r="G8942" s="77">
        <v>11.06</v>
      </c>
      <c r="H8942" s="77">
        <v>13100</v>
      </c>
      <c r="I8942" s="77">
        <v>512.10199999999998</v>
      </c>
      <c r="J8942" s="77" t="s">
        <v>75</v>
      </c>
      <c r="K8942" s="77">
        <v>60.77</v>
      </c>
      <c r="L8942" s="77">
        <v>71.22419499999998</v>
      </c>
      <c r="M8942" s="77">
        <v>0.35915463839222572</v>
      </c>
      <c r="N8942" s="77">
        <v>70.446546000000012</v>
      </c>
      <c r="O8942" s="77">
        <v>1.467004500121257</v>
      </c>
      <c r="P8942" s="77">
        <v>1500000</v>
      </c>
      <c r="Q8942" s="77">
        <v>1777000</v>
      </c>
      <c r="R8942" s="77">
        <v>0.84</v>
      </c>
      <c r="S8942" s="77">
        <v>46.280999999999999</v>
      </c>
      <c r="T8942" s="77">
        <v>8.0789999999999988</v>
      </c>
      <c r="U8942" s="77">
        <v>23.8276</v>
      </c>
      <c r="V8942" s="77">
        <v>2.458068119726363</v>
      </c>
      <c r="AC8942" s="77">
        <v>74.25</v>
      </c>
      <c r="AD8942" s="77">
        <v>69.38</v>
      </c>
      <c r="AH8942" s="77">
        <f>IF(AND(M8942&lt;Variables!$G$6,M8942&gt;Variables!$G$5),0,1)</f>
        <v>1</v>
      </c>
      <c r="AI8942" s="77">
        <f t="shared" si="280"/>
        <v>0</v>
      </c>
      <c r="AJ8942" s="77">
        <f>IF(I8942&gt;Variables!$G$7,0,1)</f>
        <v>0</v>
      </c>
      <c r="AK8942" s="77">
        <f>IF(F8942&gt;Variables!$G$8,0,1)</f>
        <v>0</v>
      </c>
      <c r="AL8942" s="77">
        <f>IF(G8942&gt;Variables!$G$9,0,1)</f>
        <v>0</v>
      </c>
      <c r="AM8942" s="77">
        <f>IF(AND(K8942&gt;Variables!$G$10,K8942&lt;Variables!$G$11),0,1)</f>
        <v>1</v>
      </c>
      <c r="AN8942" s="77">
        <f>IF(H8942&lt;Variables!$G$13,1,0)</f>
        <v>0</v>
      </c>
      <c r="AO8942" s="77">
        <f>IF(R8942&lt;Variables!$G$12,0,1)</f>
        <v>0</v>
      </c>
      <c r="AP8942" s="78">
        <f t="shared" si="281"/>
        <v>1</v>
      </c>
      <c r="AQ8942" s="77">
        <f>IF(V8942&lt;Variables!$G$15,1,0)</f>
        <v>1</v>
      </c>
      <c r="AR8942" s="77">
        <v>1</v>
      </c>
      <c r="AS8942" s="77">
        <v>0</v>
      </c>
      <c r="AT8942" s="77">
        <v>0</v>
      </c>
      <c r="AU8942" s="77">
        <v>0</v>
      </c>
      <c r="BA8942" s="77">
        <v>2</v>
      </c>
    </row>
    <row r="8943" spans="3:53" x14ac:dyDescent="0.25">
      <c r="C8943" s="77" t="s">
        <v>894</v>
      </c>
      <c r="D8943" s="77" t="s">
        <v>174</v>
      </c>
      <c r="E8943" s="77">
        <v>29.29</v>
      </c>
      <c r="F8943" s="77">
        <v>7.66</v>
      </c>
      <c r="G8943" s="77">
        <v>6.92</v>
      </c>
      <c r="H8943" s="77">
        <v>2440</v>
      </c>
      <c r="I8943" s="77">
        <v>417.541</v>
      </c>
      <c r="J8943" s="77" t="s">
        <v>74</v>
      </c>
      <c r="K8943" s="77">
        <v>47.84</v>
      </c>
      <c r="L8943" s="77">
        <v>29.338470000000001</v>
      </c>
      <c r="M8943" s="77">
        <v>-0.32472722674358723</v>
      </c>
      <c r="N8943" s="77">
        <v>29.236039393939389</v>
      </c>
      <c r="O8943" s="77">
        <v>2.449239434973887E-2</v>
      </c>
      <c r="P8943" s="77">
        <v>262679</v>
      </c>
      <c r="Q8943" s="77">
        <v>609587</v>
      </c>
      <c r="R8943" s="77">
        <v>0.43</v>
      </c>
      <c r="S8943" s="77">
        <v>46.280999999999999</v>
      </c>
      <c r="T8943" s="77">
        <v>8.0789999999999988</v>
      </c>
      <c r="U8943" s="77">
        <v>23.8276</v>
      </c>
      <c r="V8943" s="77">
        <v>2.351039633476729</v>
      </c>
      <c r="AC8943" s="77">
        <v>29.42</v>
      </c>
      <c r="AD8943" s="77">
        <v>27.83</v>
      </c>
      <c r="AH8943" s="77">
        <f>IF(AND(M8943&lt;Variables!$G$6,M8943&gt;Variables!$G$5),0,1)</f>
        <v>1</v>
      </c>
      <c r="AI8943" s="77">
        <f t="shared" si="280"/>
        <v>0</v>
      </c>
      <c r="AJ8943" s="77">
        <f>IF(I8943&gt;Variables!$G$7,0,1)</f>
        <v>0</v>
      </c>
      <c r="AK8943" s="77">
        <f>IF(F8943&gt;Variables!$G$8,0,1)</f>
        <v>1</v>
      </c>
      <c r="AL8943" s="77">
        <f>IF(G8943&gt;Variables!$G$9,0,1)</f>
        <v>1</v>
      </c>
      <c r="AM8943" s="77">
        <f>IF(AND(K8943&gt;Variables!$G$10,K8943&lt;Variables!$G$11),0,1)</f>
        <v>1</v>
      </c>
      <c r="AN8943" s="77">
        <f>IF(H8943&lt;Variables!$G$13,1,0)</f>
        <v>0</v>
      </c>
      <c r="AO8943" s="77">
        <f>IF(R8943&lt;Variables!$G$12,0,1)</f>
        <v>0</v>
      </c>
      <c r="AP8943" s="78">
        <f t="shared" si="281"/>
        <v>0</v>
      </c>
      <c r="AQ8943" s="77">
        <f>IF(V8943&lt;Variables!$G$15,1,0)</f>
        <v>1</v>
      </c>
      <c r="AR8943" s="77">
        <v>0</v>
      </c>
      <c r="AS8943" s="77">
        <v>0</v>
      </c>
      <c r="AT8943" s="77">
        <v>1</v>
      </c>
      <c r="AU8943" s="77">
        <v>0</v>
      </c>
      <c r="BA8943" s="77">
        <v>-2.25</v>
      </c>
    </row>
    <row r="8944" spans="3:53" x14ac:dyDescent="0.25">
      <c r="C8944" s="77" t="s">
        <v>894</v>
      </c>
      <c r="D8944" s="77" t="s">
        <v>705</v>
      </c>
      <c r="E8944" s="77">
        <v>674.48</v>
      </c>
      <c r="F8944" s="77">
        <v>7.87</v>
      </c>
      <c r="G8944" s="77">
        <v>3.68</v>
      </c>
      <c r="H8944" s="77">
        <v>6440</v>
      </c>
      <c r="I8944" s="77">
        <v>-23.512</v>
      </c>
      <c r="J8944" s="77" t="s">
        <v>74</v>
      </c>
      <c r="K8944" s="77">
        <v>43.91</v>
      </c>
      <c r="L8944" s="77">
        <v>674.8445473684211</v>
      </c>
      <c r="M8944" s="77">
        <v>-0.1407060888502269</v>
      </c>
      <c r="N8944" s="77">
        <v>674.70441458333335</v>
      </c>
      <c r="O8944" s="77">
        <v>-0.1199658051493885</v>
      </c>
      <c r="P8944" s="77">
        <v>1081000</v>
      </c>
      <c r="Q8944" s="77">
        <v>763734</v>
      </c>
      <c r="R8944" s="77">
        <v>1.42</v>
      </c>
      <c r="S8944" s="77">
        <v>46.280999999999999</v>
      </c>
      <c r="T8944" s="77">
        <v>8.0789999999999988</v>
      </c>
      <c r="U8944" s="77">
        <v>23.8276</v>
      </c>
      <c r="V8944" s="77">
        <v>2.3050912308758948</v>
      </c>
      <c r="AC8944" s="77">
        <v>678</v>
      </c>
      <c r="AD8944" s="77">
        <v>650.67049999999995</v>
      </c>
      <c r="AH8944" s="77">
        <f>IF(AND(M8944&lt;Variables!$G$6,M8944&gt;Variables!$G$5),0,1)</f>
        <v>1</v>
      </c>
      <c r="AI8944" s="77">
        <f t="shared" si="280"/>
        <v>0</v>
      </c>
      <c r="AJ8944" s="77">
        <f>IF(I8944&gt;Variables!$G$7,0,1)</f>
        <v>1</v>
      </c>
      <c r="AK8944" s="77">
        <f>IF(F8944&gt;Variables!$G$8,0,1)</f>
        <v>1</v>
      </c>
      <c r="AL8944" s="77">
        <f>IF(G8944&gt;Variables!$G$9,0,1)</f>
        <v>1</v>
      </c>
      <c r="AM8944" s="77">
        <f>IF(AND(K8944&gt;Variables!$G$10,K8944&lt;Variables!$G$11),0,1)</f>
        <v>1</v>
      </c>
      <c r="AN8944" s="77">
        <f>IF(H8944&lt;Variables!$G$13,1,0)</f>
        <v>0</v>
      </c>
      <c r="AO8944" s="77">
        <f>IF(R8944&lt;Variables!$G$12,0,1)</f>
        <v>0</v>
      </c>
      <c r="AP8944" s="78">
        <f t="shared" si="281"/>
        <v>0</v>
      </c>
      <c r="AQ8944" s="77">
        <f>IF(V8944&lt;Variables!$G$15,1,0)</f>
        <v>1</v>
      </c>
      <c r="AR8944" s="77">
        <v>0</v>
      </c>
      <c r="AS8944" s="77">
        <v>0</v>
      </c>
      <c r="AT8944" s="77">
        <v>0</v>
      </c>
      <c r="AU8944" s="77">
        <v>1</v>
      </c>
      <c r="BA8944" s="77">
        <v>-0.56000000000000005</v>
      </c>
    </row>
    <row r="8945" spans="3:53" x14ac:dyDescent="0.25">
      <c r="C8945" s="77" t="s">
        <v>894</v>
      </c>
      <c r="D8945" s="77" t="s">
        <v>661</v>
      </c>
      <c r="E8945" s="77">
        <v>57.18</v>
      </c>
      <c r="F8945" s="77">
        <v>8.08</v>
      </c>
      <c r="G8945" s="77">
        <v>10.54</v>
      </c>
      <c r="H8945" s="77">
        <v>2180</v>
      </c>
      <c r="I8945" s="77">
        <v>3.71</v>
      </c>
      <c r="J8945" s="77" t="s">
        <v>74</v>
      </c>
      <c r="K8945" s="77">
        <v>74.17</v>
      </c>
      <c r="L8945" s="77">
        <v>56.675735000000003</v>
      </c>
      <c r="M8945" s="77">
        <v>0.6780062049482134</v>
      </c>
      <c r="N8945" s="77">
        <v>55.819341999999999</v>
      </c>
      <c r="O8945" s="77">
        <v>2.2226310012755142</v>
      </c>
      <c r="P8945" s="77">
        <v>4191000</v>
      </c>
      <c r="Q8945" s="77">
        <v>2152000</v>
      </c>
      <c r="R8945" s="77">
        <v>1.95</v>
      </c>
      <c r="S8945" s="77">
        <v>46.280999999999999</v>
      </c>
      <c r="T8945" s="77">
        <v>8.0789999999999988</v>
      </c>
      <c r="U8945" s="77">
        <v>23.8276</v>
      </c>
      <c r="V8945" s="77">
        <v>2.552446198667595</v>
      </c>
      <c r="AC8945" s="77">
        <v>57.63</v>
      </c>
      <c r="AD8945" s="77">
        <v>55.96</v>
      </c>
      <c r="AH8945" s="77">
        <f>IF(AND(M8945&lt;Variables!$G$6,M8945&gt;Variables!$G$5),0,1)</f>
        <v>1</v>
      </c>
      <c r="AI8945" s="77">
        <f t="shared" si="280"/>
        <v>0</v>
      </c>
      <c r="AJ8945" s="77">
        <f>IF(I8945&gt;Variables!$G$7,0,1)</f>
        <v>1</v>
      </c>
      <c r="AK8945" s="77">
        <f>IF(F8945&gt;Variables!$G$8,0,1)</f>
        <v>1</v>
      </c>
      <c r="AL8945" s="77">
        <f>IF(G8945&gt;Variables!$G$9,0,1)</f>
        <v>0</v>
      </c>
      <c r="AM8945" s="77">
        <f>IF(AND(K8945&gt;Variables!$G$10,K8945&lt;Variables!$G$11),0,1)</f>
        <v>1</v>
      </c>
      <c r="AN8945" s="77">
        <f>IF(H8945&lt;Variables!$G$13,1,0)</f>
        <v>0</v>
      </c>
      <c r="AO8945" s="77">
        <f>IF(R8945&lt;Variables!$G$12,0,1)</f>
        <v>0</v>
      </c>
      <c r="AP8945" s="78">
        <f t="shared" si="281"/>
        <v>0</v>
      </c>
      <c r="AQ8945" s="77">
        <f>IF(V8945&lt;Variables!$G$15,1,0)</f>
        <v>1</v>
      </c>
      <c r="AR8945" s="77">
        <v>0</v>
      </c>
      <c r="AS8945" s="77">
        <v>0</v>
      </c>
      <c r="AT8945" s="77">
        <v>1</v>
      </c>
      <c r="AU8945" s="77">
        <v>0</v>
      </c>
      <c r="BA8945" s="77">
        <v>-1.77</v>
      </c>
    </row>
    <row r="8946" spans="3:53" x14ac:dyDescent="0.25">
      <c r="C8946" s="77" t="s">
        <v>894</v>
      </c>
      <c r="D8946" s="77" t="s">
        <v>720</v>
      </c>
      <c r="E8946" s="77">
        <v>54.01</v>
      </c>
      <c r="F8946" s="77">
        <v>9.83</v>
      </c>
      <c r="G8946" s="77">
        <v>9.2899999999999991</v>
      </c>
      <c r="H8946" s="77">
        <v>2050</v>
      </c>
      <c r="I8946" s="77">
        <v>12.114000000000001</v>
      </c>
      <c r="J8946" s="77" t="s">
        <v>74</v>
      </c>
      <c r="K8946" s="77">
        <v>42.89</v>
      </c>
      <c r="L8946" s="77">
        <v>53.83593333333333</v>
      </c>
      <c r="M8946" s="77">
        <v>-3.8883570948273549E-2</v>
      </c>
      <c r="N8946" s="77">
        <v>54.024409090909103</v>
      </c>
      <c r="O8946" s="77">
        <v>-0.38761940099469439</v>
      </c>
      <c r="P8946" s="77">
        <v>736251</v>
      </c>
      <c r="Q8946" s="77">
        <v>320570</v>
      </c>
      <c r="R8946" s="77">
        <v>2.2999999999999998</v>
      </c>
      <c r="S8946" s="77">
        <v>46.280999999999999</v>
      </c>
      <c r="T8946" s="77">
        <v>8.0789999999999988</v>
      </c>
      <c r="U8946" s="77">
        <v>23.8276</v>
      </c>
      <c r="V8946" s="77">
        <v>2.2935529500415459</v>
      </c>
      <c r="AC8946" s="77">
        <v>54.19</v>
      </c>
      <c r="AD8946" s="77">
        <v>52.91</v>
      </c>
      <c r="AH8946" s="77">
        <f>IF(AND(M8946&lt;Variables!$G$6,M8946&gt;Variables!$G$5),0,1)</f>
        <v>1</v>
      </c>
      <c r="AI8946" s="77">
        <f t="shared" ref="AI8946:AI9009" si="282">IF(L8946&gt;N8946,0,1)</f>
        <v>1</v>
      </c>
      <c r="AJ8946" s="77">
        <f>IF(I8946&gt;Variables!$G$7,0,1)</f>
        <v>1</v>
      </c>
      <c r="AK8946" s="77">
        <f>IF(F8946&gt;Variables!$G$8,0,1)</f>
        <v>0</v>
      </c>
      <c r="AL8946" s="77">
        <f>IF(G8946&gt;Variables!$G$9,0,1)</f>
        <v>1</v>
      </c>
      <c r="AM8946" s="77">
        <f>IF(AND(K8946&gt;Variables!$G$10,K8946&lt;Variables!$G$11),0,1)</f>
        <v>1</v>
      </c>
      <c r="AN8946" s="77">
        <f>IF(H8946&lt;Variables!$G$13,1,0)</f>
        <v>0</v>
      </c>
      <c r="AO8946" s="77">
        <f>IF(R8946&lt;Variables!$G$12,0,1)</f>
        <v>1</v>
      </c>
      <c r="AP8946" s="78">
        <f t="shared" ref="AP8946:AP9009" si="283">IF(J8946="Pass", 0,1)</f>
        <v>0</v>
      </c>
      <c r="AQ8946" s="77">
        <f>IF(V8946&lt;Variables!$G$15,1,0)</f>
        <v>1</v>
      </c>
      <c r="AR8946" s="77">
        <v>0</v>
      </c>
      <c r="AS8946" s="77">
        <v>0</v>
      </c>
      <c r="AT8946" s="77">
        <v>0</v>
      </c>
      <c r="AU8946" s="77">
        <v>1</v>
      </c>
      <c r="BA8946" s="77">
        <v>-0.61</v>
      </c>
    </row>
    <row r="8947" spans="3:53" x14ac:dyDescent="0.25">
      <c r="C8947" s="77" t="s">
        <v>894</v>
      </c>
      <c r="D8947" s="77" t="s">
        <v>589</v>
      </c>
      <c r="E8947" s="77">
        <v>5.38</v>
      </c>
      <c r="F8947" s="77">
        <v>42.78</v>
      </c>
      <c r="G8947" s="77">
        <v>34</v>
      </c>
      <c r="H8947" s="77">
        <v>92.42</v>
      </c>
      <c r="I8947" s="77">
        <v>-9.9220000000000006</v>
      </c>
      <c r="J8947" s="77" t="s">
        <v>75</v>
      </c>
      <c r="K8947" s="77">
        <v>45.72</v>
      </c>
      <c r="L8947" s="77">
        <v>5.3469400000000009</v>
      </c>
      <c r="M8947" s="77">
        <v>-1.2594119253255249</v>
      </c>
      <c r="N8947" s="77">
        <v>5.3526980000000002</v>
      </c>
      <c r="O8947" s="77">
        <v>-1.365629071544852</v>
      </c>
      <c r="P8947" s="77">
        <v>19990000</v>
      </c>
      <c r="Q8947" s="77">
        <v>792360</v>
      </c>
      <c r="R8947" s="77">
        <v>25.23</v>
      </c>
      <c r="S8947" s="77">
        <v>46.280999999999999</v>
      </c>
      <c r="T8947" s="77">
        <v>8.0789999999999988</v>
      </c>
      <c r="U8947" s="77">
        <v>23.8276</v>
      </c>
      <c r="V8947" s="77">
        <v>2.339836772637808</v>
      </c>
      <c r="AC8947" s="77">
        <v>6.0998999999999999</v>
      </c>
      <c r="AD8947" s="77">
        <v>4.8099999999999996</v>
      </c>
      <c r="AH8947" s="77">
        <f>IF(AND(M8947&lt;Variables!$G$6,M8947&gt;Variables!$G$5),0,1)</f>
        <v>0</v>
      </c>
      <c r="AI8947" s="77">
        <f t="shared" si="282"/>
        <v>1</v>
      </c>
      <c r="AJ8947" s="77">
        <f>IF(I8947&gt;Variables!$G$7,0,1)</f>
        <v>1</v>
      </c>
      <c r="AK8947" s="77">
        <f>IF(F8947&gt;Variables!$G$8,0,1)</f>
        <v>0</v>
      </c>
      <c r="AL8947" s="77">
        <f>IF(G8947&gt;Variables!$G$9,0,1)</f>
        <v>0</v>
      </c>
      <c r="AM8947" s="77">
        <f>IF(AND(K8947&gt;Variables!$G$10,K8947&lt;Variables!$G$11),0,1)</f>
        <v>1</v>
      </c>
      <c r="AN8947" s="77">
        <f>IF(H8947&lt;Variables!$G$13,1,0)</f>
        <v>1</v>
      </c>
      <c r="AO8947" s="77">
        <f>IF(R8947&lt;Variables!$G$12,0,1)</f>
        <v>1</v>
      </c>
      <c r="AP8947" s="78">
        <f t="shared" si="283"/>
        <v>1</v>
      </c>
      <c r="AQ8947" s="77">
        <f>IF(V8947&lt;Variables!$G$15,1,0)</f>
        <v>1</v>
      </c>
      <c r="AR8947" s="77">
        <v>0</v>
      </c>
      <c r="AS8947" s="77">
        <v>0</v>
      </c>
      <c r="AT8947" s="77">
        <v>1</v>
      </c>
      <c r="AU8947" s="77">
        <v>0</v>
      </c>
      <c r="BA8947" s="77">
        <v>-2.25</v>
      </c>
    </row>
    <row r="8948" spans="3:53" x14ac:dyDescent="0.25">
      <c r="C8948" s="77" t="s">
        <v>894</v>
      </c>
      <c r="D8948" s="77" t="s">
        <v>729</v>
      </c>
      <c r="E8948" s="77">
        <v>13.21</v>
      </c>
      <c r="F8948" s="77">
        <v>11.89</v>
      </c>
      <c r="G8948" s="77">
        <v>12.28</v>
      </c>
      <c r="H8948" s="77">
        <v>6350</v>
      </c>
      <c r="I8948" s="77">
        <v>43.326999999999998</v>
      </c>
      <c r="J8948" s="77" t="s">
        <v>74</v>
      </c>
      <c r="K8948" s="77">
        <v>68.400000000000006</v>
      </c>
      <c r="L8948" s="77">
        <v>13.0986947368421</v>
      </c>
      <c r="M8948" s="77">
        <v>0.54436922602174087</v>
      </c>
      <c r="N8948" s="77">
        <v>13.088366666666669</v>
      </c>
      <c r="O8948" s="77">
        <v>0.62370909535439278</v>
      </c>
      <c r="P8948" s="77">
        <v>2372000</v>
      </c>
      <c r="Q8948" s="77">
        <v>2203000</v>
      </c>
      <c r="R8948" s="77">
        <v>1.08</v>
      </c>
      <c r="S8948" s="77">
        <v>46.280999999999999</v>
      </c>
      <c r="T8948" s="77">
        <v>8.0789999999999988</v>
      </c>
      <c r="U8948" s="77">
        <v>23.8276</v>
      </c>
      <c r="V8948" s="77">
        <v>2.514543054948021</v>
      </c>
      <c r="AC8948" s="77">
        <v>13.3</v>
      </c>
      <c r="AD8948" s="77">
        <v>12.92</v>
      </c>
      <c r="AH8948" s="77">
        <f>IF(AND(M8948&lt;Variables!$G$6,M8948&gt;Variables!$G$5),0,1)</f>
        <v>1</v>
      </c>
      <c r="AI8948" s="77">
        <f t="shared" si="282"/>
        <v>0</v>
      </c>
      <c r="AJ8948" s="77">
        <f>IF(I8948&gt;Variables!$G$7,0,1)</f>
        <v>1</v>
      </c>
      <c r="AK8948" s="77">
        <f>IF(F8948&gt;Variables!$G$8,0,1)</f>
        <v>0</v>
      </c>
      <c r="AL8948" s="77">
        <f>IF(G8948&gt;Variables!$G$9,0,1)</f>
        <v>0</v>
      </c>
      <c r="AM8948" s="77">
        <f>IF(AND(K8948&gt;Variables!$G$10,K8948&lt;Variables!$G$11),0,1)</f>
        <v>0</v>
      </c>
      <c r="AN8948" s="77">
        <f>IF(H8948&lt;Variables!$G$13,1,0)</f>
        <v>0</v>
      </c>
      <c r="AO8948" s="77">
        <f>IF(R8948&lt;Variables!$G$12,0,1)</f>
        <v>0</v>
      </c>
      <c r="AP8948" s="78">
        <f t="shared" si="283"/>
        <v>0</v>
      </c>
      <c r="AQ8948" s="77">
        <f>IF(V8948&lt;Variables!$G$15,1,0)</f>
        <v>1</v>
      </c>
      <c r="AR8948" s="77">
        <v>0</v>
      </c>
      <c r="AS8948" s="77">
        <v>0</v>
      </c>
      <c r="AT8948" s="77">
        <v>0</v>
      </c>
      <c r="AU8948" s="77">
        <v>1</v>
      </c>
      <c r="BA8948" s="77">
        <v>-1.3</v>
      </c>
    </row>
    <row r="8949" spans="3:53" x14ac:dyDescent="0.25">
      <c r="C8949" s="77" t="s">
        <v>894</v>
      </c>
      <c r="D8949" s="77" t="s">
        <v>733</v>
      </c>
      <c r="E8949" s="77">
        <v>1.37</v>
      </c>
      <c r="F8949" s="77">
        <v>21.05</v>
      </c>
      <c r="G8949" s="77">
        <v>13.22</v>
      </c>
      <c r="H8949" s="77">
        <v>100.35</v>
      </c>
      <c r="I8949" s="77">
        <v>-18.923999999999999</v>
      </c>
      <c r="J8949" s="77" t="s">
        <v>74</v>
      </c>
      <c r="K8949" s="77">
        <v>43.92</v>
      </c>
      <c r="L8949" s="77">
        <v>1.371855</v>
      </c>
      <c r="M8949" s="77">
        <v>-0.13521837220407121</v>
      </c>
      <c r="N8949" s="77">
        <v>1.404836</v>
      </c>
      <c r="O8949" s="77">
        <v>-2.4797200527321399</v>
      </c>
      <c r="P8949" s="77">
        <v>17810000</v>
      </c>
      <c r="Q8949" s="77">
        <v>1740000</v>
      </c>
      <c r="R8949" s="77">
        <v>10.24</v>
      </c>
      <c r="S8949" s="77">
        <v>46.280999999999999</v>
      </c>
      <c r="T8949" s="77">
        <v>8.0789999999999988</v>
      </c>
      <c r="U8949" s="77">
        <v>23.8276</v>
      </c>
      <c r="V8949" s="77">
        <v>2.30515257287104</v>
      </c>
      <c r="AC8949" s="77">
        <v>1.395</v>
      </c>
      <c r="AD8949" s="77">
        <v>1.31</v>
      </c>
      <c r="AH8949" s="77">
        <f>IF(AND(M8949&lt;Variables!$G$6,M8949&gt;Variables!$G$5),0,1)</f>
        <v>1</v>
      </c>
      <c r="AI8949" s="77">
        <f t="shared" si="282"/>
        <v>1</v>
      </c>
      <c r="AJ8949" s="77">
        <f>IF(I8949&gt;Variables!$G$7,0,1)</f>
        <v>1</v>
      </c>
      <c r="AK8949" s="77">
        <f>IF(F8949&gt;Variables!$G$8,0,1)</f>
        <v>0</v>
      </c>
      <c r="AL8949" s="77">
        <f>IF(G8949&gt;Variables!$G$9,0,1)</f>
        <v>0</v>
      </c>
      <c r="AM8949" s="77">
        <f>IF(AND(K8949&gt;Variables!$G$10,K8949&lt;Variables!$G$11),0,1)</f>
        <v>1</v>
      </c>
      <c r="AN8949" s="77">
        <f>IF(H8949&lt;Variables!$G$13,1,0)</f>
        <v>1</v>
      </c>
      <c r="AO8949" s="77">
        <f>IF(R8949&lt;Variables!$G$12,0,1)</f>
        <v>1</v>
      </c>
      <c r="AP8949" s="78">
        <f t="shared" si="283"/>
        <v>0</v>
      </c>
      <c r="AQ8949" s="77">
        <f>IF(V8949&lt;Variables!$G$15,1,0)</f>
        <v>1</v>
      </c>
      <c r="AR8949" s="77">
        <v>1</v>
      </c>
      <c r="AS8949" s="77">
        <v>0</v>
      </c>
      <c r="AT8949" s="77">
        <v>0</v>
      </c>
      <c r="AU8949" s="77">
        <v>0</v>
      </c>
      <c r="BA8949" s="77">
        <v>0.9</v>
      </c>
    </row>
    <row r="8950" spans="3:53" x14ac:dyDescent="0.25">
      <c r="C8950" s="77" t="s">
        <v>894</v>
      </c>
      <c r="D8950" s="77" t="s">
        <v>745</v>
      </c>
      <c r="E8950" s="77">
        <v>1.89</v>
      </c>
      <c r="F8950" s="77">
        <v>30.04</v>
      </c>
      <c r="G8950" s="77">
        <v>22.7</v>
      </c>
      <c r="H8950" s="77">
        <v>65.010000000000005</v>
      </c>
      <c r="I8950" s="77">
        <v>-45.738999999999997</v>
      </c>
      <c r="J8950" s="77" t="s">
        <v>74</v>
      </c>
      <c r="K8950" s="77">
        <v>59.29</v>
      </c>
      <c r="L8950" s="77">
        <v>1.868889473684211</v>
      </c>
      <c r="M8950" s="77">
        <v>1.108172880601749</v>
      </c>
      <c r="N8950" s="77">
        <v>1.866075510204082</v>
      </c>
      <c r="O8950" s="77">
        <v>1.26063975799915</v>
      </c>
      <c r="P8950" s="77">
        <v>5280000</v>
      </c>
      <c r="Q8950" s="77">
        <v>486440</v>
      </c>
      <c r="R8950" s="77">
        <v>10.85</v>
      </c>
      <c r="S8950" s="77">
        <v>46.280999999999999</v>
      </c>
      <c r="T8950" s="77">
        <v>8.0789999999999988</v>
      </c>
      <c r="U8950" s="77">
        <v>23.8276</v>
      </c>
      <c r="V8950" s="77">
        <v>2.4047001586407921</v>
      </c>
      <c r="AC8950" s="77">
        <v>2.86</v>
      </c>
      <c r="AD8950" s="77">
        <v>1.85</v>
      </c>
      <c r="AH8950" s="77">
        <f>IF(AND(M8950&lt;Variables!$G$6,M8950&gt;Variables!$G$5),0,1)</f>
        <v>1</v>
      </c>
      <c r="AI8950" s="77">
        <f t="shared" si="282"/>
        <v>0</v>
      </c>
      <c r="AJ8950" s="77">
        <f>IF(I8950&gt;Variables!$G$7,0,1)</f>
        <v>1</v>
      </c>
      <c r="AK8950" s="77">
        <f>IF(F8950&gt;Variables!$G$8,0,1)</f>
        <v>0</v>
      </c>
      <c r="AL8950" s="77">
        <f>IF(G8950&gt;Variables!$G$9,0,1)</f>
        <v>0</v>
      </c>
      <c r="AM8950" s="77">
        <f>IF(AND(K8950&gt;Variables!$G$10,K8950&lt;Variables!$G$11),0,1)</f>
        <v>1</v>
      </c>
      <c r="AN8950" s="77">
        <f>IF(H8950&lt;Variables!$G$13,1,0)</f>
        <v>1</v>
      </c>
      <c r="AO8950" s="77">
        <f>IF(R8950&lt;Variables!$G$12,0,1)</f>
        <v>1</v>
      </c>
      <c r="AP8950" s="78">
        <f t="shared" si="283"/>
        <v>0</v>
      </c>
      <c r="AQ8950" s="77">
        <f>IF(V8950&lt;Variables!$G$15,1,0)</f>
        <v>1</v>
      </c>
      <c r="AR8950" s="77">
        <v>1</v>
      </c>
      <c r="AS8950" s="77">
        <v>0</v>
      </c>
      <c r="AT8950" s="77">
        <v>0</v>
      </c>
      <c r="AU8950" s="77">
        <v>0</v>
      </c>
      <c r="BA8950" s="77">
        <v>2</v>
      </c>
    </row>
    <row r="8951" spans="3:53" x14ac:dyDescent="0.25">
      <c r="C8951" s="77" t="s">
        <v>894</v>
      </c>
      <c r="D8951" s="77" t="s">
        <v>890</v>
      </c>
      <c r="E8951" s="77">
        <v>1.49</v>
      </c>
      <c r="F8951" s="77">
        <v>38.89</v>
      </c>
      <c r="G8951" s="77">
        <v>35.51</v>
      </c>
      <c r="H8951" s="77">
        <v>71.239999999999995</v>
      </c>
      <c r="I8951" s="77">
        <v>-11.391</v>
      </c>
      <c r="J8951" s="77" t="s">
        <v>74</v>
      </c>
      <c r="K8951" s="77">
        <v>49.84</v>
      </c>
      <c r="L8951" s="77">
        <v>1.4462200000000001</v>
      </c>
      <c r="M8951" s="77">
        <v>0.26137102238939403</v>
      </c>
      <c r="N8951" s="77">
        <v>1.405368</v>
      </c>
      <c r="O8951" s="77">
        <v>3.1758229872887389</v>
      </c>
      <c r="P8951" s="77">
        <v>6870000</v>
      </c>
      <c r="Q8951" s="77">
        <v>385830</v>
      </c>
      <c r="R8951" s="77">
        <v>17.809999999999999</v>
      </c>
      <c r="S8951" s="77">
        <v>46.280999999999999</v>
      </c>
      <c r="T8951" s="77">
        <v>8.0789999999999988</v>
      </c>
      <c r="U8951" s="77">
        <v>23.8276</v>
      </c>
      <c r="V8951" s="77">
        <v>2.3586675277399021</v>
      </c>
      <c r="AC8951" s="77">
        <v>1.64</v>
      </c>
      <c r="AD8951" s="77">
        <v>1.28</v>
      </c>
      <c r="AH8951" s="77">
        <f>IF(AND(M8951&lt;Variables!$G$6,M8951&gt;Variables!$G$5),0,1)</f>
        <v>1</v>
      </c>
      <c r="AI8951" s="77">
        <f t="shared" si="282"/>
        <v>0</v>
      </c>
      <c r="AJ8951" s="77">
        <f>IF(I8951&gt;Variables!$G$7,0,1)</f>
        <v>1</v>
      </c>
      <c r="AK8951" s="77">
        <f>IF(F8951&gt;Variables!$G$8,0,1)</f>
        <v>0</v>
      </c>
      <c r="AL8951" s="77">
        <f>IF(G8951&gt;Variables!$G$9,0,1)</f>
        <v>0</v>
      </c>
      <c r="AM8951" s="77">
        <f>IF(AND(K8951&gt;Variables!$G$10,K8951&lt;Variables!$G$11),0,1)</f>
        <v>1</v>
      </c>
      <c r="AN8951" s="77">
        <f>IF(H8951&lt;Variables!$G$13,1,0)</f>
        <v>1</v>
      </c>
      <c r="AO8951" s="77">
        <f>IF(R8951&lt;Variables!$G$12,0,1)</f>
        <v>1</v>
      </c>
      <c r="AP8951" s="78">
        <f t="shared" si="283"/>
        <v>0</v>
      </c>
      <c r="AQ8951" s="77">
        <f>IF(V8951&lt;Variables!$G$15,1,0)</f>
        <v>1</v>
      </c>
      <c r="AR8951" s="77">
        <v>0</v>
      </c>
      <c r="AS8951" s="77">
        <v>0</v>
      </c>
      <c r="AT8951" s="77">
        <v>1</v>
      </c>
      <c r="AU8951" s="77">
        <v>0</v>
      </c>
      <c r="BA8951" s="77">
        <v>-2.25</v>
      </c>
    </row>
    <row r="8952" spans="3:53" x14ac:dyDescent="0.25">
      <c r="C8952" s="77" t="s">
        <v>894</v>
      </c>
      <c r="D8952" s="77" t="s">
        <v>728</v>
      </c>
      <c r="E8952" s="77">
        <v>42.59</v>
      </c>
      <c r="F8952" s="77">
        <v>11.32</v>
      </c>
      <c r="G8952" s="77">
        <v>10.33</v>
      </c>
      <c r="H8952" s="77">
        <v>67630</v>
      </c>
      <c r="I8952" s="77">
        <v>-25.85</v>
      </c>
      <c r="J8952" s="77" t="s">
        <v>74</v>
      </c>
      <c r="K8952" s="77">
        <v>27.87</v>
      </c>
      <c r="L8952" s="77">
        <v>42.986809999999998</v>
      </c>
      <c r="M8952" s="77">
        <v>-1.08593775625592</v>
      </c>
      <c r="N8952" s="77">
        <v>43.377724000000001</v>
      </c>
      <c r="O8952" s="77">
        <v>-1.9773374923958611</v>
      </c>
      <c r="P8952" s="77">
        <v>7286000</v>
      </c>
      <c r="Q8952" s="77">
        <v>4417000</v>
      </c>
      <c r="R8952" s="77">
        <v>1.65</v>
      </c>
      <c r="S8952" s="77">
        <v>46.280999999999999</v>
      </c>
      <c r="T8952" s="77">
        <v>8.0789999999999988</v>
      </c>
      <c r="U8952" s="77">
        <v>23.8276</v>
      </c>
      <c r="V8952" s="77">
        <v>2.0965637359099691</v>
      </c>
      <c r="AC8952" s="77">
        <v>42.64</v>
      </c>
      <c r="AD8952" s="77">
        <v>41.58</v>
      </c>
      <c r="AH8952" s="77">
        <f>IF(AND(M8952&lt;Variables!$G$6,M8952&gt;Variables!$G$5),0,1)</f>
        <v>0</v>
      </c>
      <c r="AI8952" s="77">
        <f t="shared" si="282"/>
        <v>1</v>
      </c>
      <c r="AJ8952" s="77">
        <f>IF(I8952&gt;Variables!$G$7,0,1)</f>
        <v>1</v>
      </c>
      <c r="AK8952" s="77">
        <f>IF(F8952&gt;Variables!$G$8,0,1)</f>
        <v>0</v>
      </c>
      <c r="AL8952" s="77">
        <f>IF(G8952&gt;Variables!$G$9,0,1)</f>
        <v>1</v>
      </c>
      <c r="AM8952" s="77">
        <f>IF(AND(K8952&gt;Variables!$G$10,K8952&lt;Variables!$G$11),0,1)</f>
        <v>1</v>
      </c>
      <c r="AN8952" s="77">
        <f>IF(H8952&lt;Variables!$G$13,1,0)</f>
        <v>0</v>
      </c>
      <c r="AO8952" s="77">
        <f>IF(R8952&lt;Variables!$G$12,0,1)</f>
        <v>0</v>
      </c>
      <c r="AP8952" s="78">
        <f t="shared" si="283"/>
        <v>0</v>
      </c>
      <c r="AQ8952" s="77">
        <f>IF(V8952&lt;Variables!$G$15,1,0)</f>
        <v>1</v>
      </c>
      <c r="AR8952" s="77">
        <v>0</v>
      </c>
      <c r="AS8952" s="77">
        <v>0</v>
      </c>
      <c r="AT8952" s="77">
        <v>1</v>
      </c>
      <c r="AU8952" s="77">
        <v>0</v>
      </c>
      <c r="BA8952" s="77">
        <v>-2.16</v>
      </c>
    </row>
    <row r="8953" spans="3:53" x14ac:dyDescent="0.25">
      <c r="C8953" s="77" t="s">
        <v>894</v>
      </c>
      <c r="D8953" s="77" t="s">
        <v>678</v>
      </c>
      <c r="E8953" s="77">
        <v>2.21</v>
      </c>
      <c r="F8953" s="77">
        <v>11.68</v>
      </c>
      <c r="G8953" s="77">
        <v>4.76</v>
      </c>
      <c r="H8953" s="77">
        <v>-99999</v>
      </c>
      <c r="I8953" s="77">
        <v>-11.063000000000001</v>
      </c>
      <c r="J8953" s="77" t="s">
        <v>75</v>
      </c>
      <c r="K8953" s="77">
        <v>45.93</v>
      </c>
      <c r="L8953" s="77">
        <v>2.2000000000000002</v>
      </c>
      <c r="M8953" s="77">
        <v>0</v>
      </c>
      <c r="N8953" s="77">
        <v>2.2157692307692298</v>
      </c>
      <c r="O8953" s="77">
        <v>-0.71168199965280765</v>
      </c>
      <c r="P8953" s="77">
        <v>135982</v>
      </c>
      <c r="Q8953" s="77">
        <v>15467</v>
      </c>
      <c r="R8953" s="77">
        <v>8.7899999999999991</v>
      </c>
      <c r="S8953" s="77">
        <v>46.280999999999999</v>
      </c>
      <c r="T8953" s="77">
        <v>8.0789999999999988</v>
      </c>
      <c r="U8953" s="77">
        <v>23.8276</v>
      </c>
      <c r="V8953" s="77">
        <v>2.3248348000000001</v>
      </c>
      <c r="AC8953" s="77">
        <v>2.2235</v>
      </c>
      <c r="AD8953" s="77">
        <v>2.10025</v>
      </c>
      <c r="AH8953" s="77">
        <f>IF(AND(M8953&lt;Variables!$G$6,M8953&gt;Variables!$G$5),0,1)</f>
        <v>1</v>
      </c>
      <c r="AI8953" s="77">
        <f t="shared" si="282"/>
        <v>1</v>
      </c>
      <c r="AJ8953" s="77">
        <f>IF(I8953&gt;Variables!$G$7,0,1)</f>
        <v>1</v>
      </c>
      <c r="AK8953" s="77">
        <f>IF(F8953&gt;Variables!$G$8,0,1)</f>
        <v>0</v>
      </c>
      <c r="AL8953" s="77">
        <f>IF(G8953&gt;Variables!$G$9,0,1)</f>
        <v>1</v>
      </c>
      <c r="AM8953" s="77">
        <f>IF(AND(K8953&gt;Variables!$G$10,K8953&lt;Variables!$G$11),0,1)</f>
        <v>1</v>
      </c>
      <c r="AN8953" s="77">
        <f>IF(H8953&lt;Variables!$G$13,1,0)</f>
        <v>1</v>
      </c>
      <c r="AO8953" s="77">
        <f>IF(R8953&lt;Variables!$G$12,0,1)</f>
        <v>1</v>
      </c>
      <c r="AP8953" s="78">
        <f t="shared" si="283"/>
        <v>1</v>
      </c>
      <c r="AQ8953" s="77">
        <f>IF(V8953&lt;Variables!$G$15,1,0)</f>
        <v>1</v>
      </c>
      <c r="AR8953" s="77">
        <v>0</v>
      </c>
      <c r="AS8953" s="77">
        <v>0</v>
      </c>
      <c r="AT8953" s="77">
        <v>1</v>
      </c>
      <c r="AU8953" s="77">
        <v>0</v>
      </c>
      <c r="BA8953" s="77">
        <v>-2.25</v>
      </c>
    </row>
    <row r="8954" spans="3:53" x14ac:dyDescent="0.25">
      <c r="C8954" s="77" t="s">
        <v>894</v>
      </c>
      <c r="D8954" s="77" t="s">
        <v>718</v>
      </c>
      <c r="E8954" s="77">
        <v>24.21</v>
      </c>
      <c r="F8954" s="77">
        <v>93.79</v>
      </c>
      <c r="G8954" s="77">
        <v>21.01</v>
      </c>
      <c r="H8954" s="77">
        <v>1570</v>
      </c>
      <c r="I8954" s="77">
        <v>-8.8999999999999996E-2</v>
      </c>
      <c r="J8954" s="77" t="s">
        <v>74</v>
      </c>
      <c r="K8954" s="77">
        <v>45.24</v>
      </c>
      <c r="L8954" s="77">
        <v>24.472515000000001</v>
      </c>
      <c r="M8954" s="77">
        <v>-0.31674308913490001</v>
      </c>
      <c r="N8954" s="77">
        <v>24.670117999999999</v>
      </c>
      <c r="O8954" s="77">
        <v>-1.1151872074547799</v>
      </c>
      <c r="P8954" s="77">
        <v>48958000</v>
      </c>
      <c r="Q8954" s="77">
        <v>302659</v>
      </c>
      <c r="R8954" s="77">
        <v>161.76</v>
      </c>
      <c r="S8954" s="77">
        <v>46.280999999999999</v>
      </c>
      <c r="T8954" s="77">
        <v>8.0789999999999988</v>
      </c>
      <c r="U8954" s="77">
        <v>23.8276</v>
      </c>
      <c r="V8954" s="77">
        <v>2.3215674910803399</v>
      </c>
      <c r="AC8954" s="77">
        <v>31.09</v>
      </c>
      <c r="AD8954" s="77">
        <v>23.81</v>
      </c>
      <c r="AH8954" s="77">
        <f>IF(AND(M8954&lt;Variables!$G$6,M8954&gt;Variables!$G$5),0,1)</f>
        <v>1</v>
      </c>
      <c r="AI8954" s="77">
        <f t="shared" si="282"/>
        <v>1</v>
      </c>
      <c r="AJ8954" s="77">
        <f>IF(I8954&gt;Variables!$G$7,0,1)</f>
        <v>1</v>
      </c>
      <c r="AK8954" s="77">
        <f>IF(F8954&gt;Variables!$G$8,0,1)</f>
        <v>0</v>
      </c>
      <c r="AL8954" s="77">
        <f>IF(G8954&gt;Variables!$G$9,0,1)</f>
        <v>0</v>
      </c>
      <c r="AM8954" s="77">
        <f>IF(AND(K8954&gt;Variables!$G$10,K8954&lt;Variables!$G$11),0,1)</f>
        <v>1</v>
      </c>
      <c r="AN8954" s="77">
        <f>IF(H8954&lt;Variables!$G$13,1,0)</f>
        <v>0</v>
      </c>
      <c r="AO8954" s="77">
        <f>IF(R8954&lt;Variables!$G$12,0,1)</f>
        <v>1</v>
      </c>
      <c r="AP8954" s="78">
        <f t="shared" si="283"/>
        <v>0</v>
      </c>
      <c r="AQ8954" s="77">
        <f>IF(V8954&lt;Variables!$G$15,1,0)</f>
        <v>1</v>
      </c>
      <c r="AR8954" s="77">
        <v>1</v>
      </c>
      <c r="AS8954" s="77">
        <v>0</v>
      </c>
      <c r="AT8954" s="77">
        <v>0</v>
      </c>
      <c r="AU8954" s="77">
        <v>0</v>
      </c>
      <c r="BA8954" s="77">
        <v>2</v>
      </c>
    </row>
    <row r="8955" spans="3:53" x14ac:dyDescent="0.25">
      <c r="C8955" s="77" t="s">
        <v>894</v>
      </c>
      <c r="D8955" s="77" t="s">
        <v>137</v>
      </c>
      <c r="E8955" s="77">
        <v>135.97999999999999</v>
      </c>
      <c r="F8955" s="77">
        <v>7.3</v>
      </c>
      <c r="G8955" s="77">
        <v>5.4</v>
      </c>
      <c r="H8955" s="77">
        <v>6180</v>
      </c>
      <c r="I8955" s="77">
        <v>-11.106999999999999</v>
      </c>
      <c r="J8955" s="77" t="s">
        <v>75</v>
      </c>
      <c r="K8955" s="77">
        <v>62.75</v>
      </c>
      <c r="L8955" s="77">
        <v>135.30250000000001</v>
      </c>
      <c r="M8955" s="77">
        <v>0.20140056539971621</v>
      </c>
      <c r="N8955" s="77">
        <v>134.92372</v>
      </c>
      <c r="O8955" s="77">
        <v>0.48270237434899188</v>
      </c>
      <c r="P8955" s="77">
        <v>268233</v>
      </c>
      <c r="Q8955" s="77">
        <v>710548</v>
      </c>
      <c r="R8955" s="77">
        <v>0.38</v>
      </c>
      <c r="S8955" s="77">
        <v>46.280999999999999</v>
      </c>
      <c r="T8955" s="77">
        <v>8.0789999999999988</v>
      </c>
      <c r="U8955" s="77">
        <v>23.8276</v>
      </c>
      <c r="V8955" s="77">
        <v>2.4864376136804589</v>
      </c>
      <c r="AC8955" s="77">
        <v>136.58359999999999</v>
      </c>
      <c r="AD8955" s="77">
        <v>134.26</v>
      </c>
      <c r="AH8955" s="77">
        <f>IF(AND(M8955&lt;Variables!$G$6,M8955&gt;Variables!$G$5),0,1)</f>
        <v>1</v>
      </c>
      <c r="AI8955" s="77">
        <f t="shared" si="282"/>
        <v>0</v>
      </c>
      <c r="AJ8955" s="77">
        <f>IF(I8955&gt;Variables!$G$7,0,1)</f>
        <v>1</v>
      </c>
      <c r="AK8955" s="77">
        <f>IF(F8955&gt;Variables!$G$8,0,1)</f>
        <v>1</v>
      </c>
      <c r="AL8955" s="77">
        <f>IF(G8955&gt;Variables!$G$9,0,1)</f>
        <v>1</v>
      </c>
      <c r="AM8955" s="77">
        <f>IF(AND(K8955&gt;Variables!$G$10,K8955&lt;Variables!$G$11),0,1)</f>
        <v>0</v>
      </c>
      <c r="AN8955" s="77">
        <f>IF(H8955&lt;Variables!$G$13,1,0)</f>
        <v>0</v>
      </c>
      <c r="AO8955" s="77">
        <f>IF(R8955&lt;Variables!$G$12,0,1)</f>
        <v>0</v>
      </c>
      <c r="AP8955" s="78">
        <f t="shared" si="283"/>
        <v>1</v>
      </c>
      <c r="AQ8955" s="77">
        <f>IF(V8955&lt;Variables!$G$15,1,0)</f>
        <v>1</v>
      </c>
      <c r="AR8955" s="77">
        <v>0</v>
      </c>
      <c r="AS8955" s="77">
        <v>0</v>
      </c>
      <c r="AT8955" s="77">
        <v>0</v>
      </c>
      <c r="AU8955" s="77">
        <v>1</v>
      </c>
      <c r="BA8955" s="77">
        <v>-0.56000000000000005</v>
      </c>
    </row>
    <row r="8956" spans="3:53" x14ac:dyDescent="0.25">
      <c r="C8956" s="77" t="s">
        <v>894</v>
      </c>
      <c r="D8956" s="77" t="s">
        <v>741</v>
      </c>
      <c r="E8956" s="77">
        <v>29.42</v>
      </c>
      <c r="F8956" s="77">
        <v>7.36</v>
      </c>
      <c r="G8956" s="77">
        <v>4.8600000000000003</v>
      </c>
      <c r="H8956" s="77">
        <v>3360</v>
      </c>
      <c r="I8956" s="77">
        <v>-2.0960000000000001</v>
      </c>
      <c r="J8956" s="77" t="s">
        <v>75</v>
      </c>
      <c r="K8956" s="77">
        <v>51.12</v>
      </c>
      <c r="L8956" s="77">
        <v>29.309540000000009</v>
      </c>
      <c r="M8956" s="77">
        <v>0.17182118859591169</v>
      </c>
      <c r="N8956" s="77">
        <v>29.444763999999999</v>
      </c>
      <c r="O8956" s="77">
        <v>-0.28821423055046258</v>
      </c>
      <c r="P8956" s="77">
        <v>5826000</v>
      </c>
      <c r="Q8956" s="77">
        <v>1038000</v>
      </c>
      <c r="R8956" s="77">
        <v>5.61</v>
      </c>
      <c r="S8956" s="77">
        <v>46.280999999999999</v>
      </c>
      <c r="T8956" s="77">
        <v>8.0789999999999988</v>
      </c>
      <c r="U8956" s="77">
        <v>23.8276</v>
      </c>
      <c r="V8956" s="77">
        <v>2.3735800831527212</v>
      </c>
      <c r="AC8956" s="77">
        <v>29.99</v>
      </c>
      <c r="AD8956" s="77">
        <v>29.25</v>
      </c>
      <c r="AH8956" s="77">
        <f>IF(AND(M8956&lt;Variables!$G$6,M8956&gt;Variables!$G$5),0,1)</f>
        <v>1</v>
      </c>
      <c r="AI8956" s="77">
        <f t="shared" si="282"/>
        <v>1</v>
      </c>
      <c r="AJ8956" s="77">
        <f>IF(I8956&gt;Variables!$G$7,0,1)</f>
        <v>1</v>
      </c>
      <c r="AK8956" s="77">
        <f>IF(F8956&gt;Variables!$G$8,0,1)</f>
        <v>1</v>
      </c>
      <c r="AL8956" s="77">
        <f>IF(G8956&gt;Variables!$G$9,0,1)</f>
        <v>1</v>
      </c>
      <c r="AM8956" s="77">
        <f>IF(AND(K8956&gt;Variables!$G$10,K8956&lt;Variables!$G$11),0,1)</f>
        <v>1</v>
      </c>
      <c r="AN8956" s="77">
        <f>IF(H8956&lt;Variables!$G$13,1,0)</f>
        <v>0</v>
      </c>
      <c r="AO8956" s="77">
        <f>IF(R8956&lt;Variables!$G$12,0,1)</f>
        <v>1</v>
      </c>
      <c r="AP8956" s="78">
        <f t="shared" si="283"/>
        <v>1</v>
      </c>
      <c r="AQ8956" s="77">
        <f>IF(V8956&lt;Variables!$G$15,1,0)</f>
        <v>1</v>
      </c>
      <c r="AR8956" s="77">
        <v>0</v>
      </c>
      <c r="AS8956" s="77">
        <v>0</v>
      </c>
      <c r="AT8956" s="77">
        <v>0</v>
      </c>
      <c r="AU8956" s="77">
        <v>1</v>
      </c>
      <c r="BA8956" s="77">
        <v>-0.15</v>
      </c>
    </row>
    <row r="8957" spans="3:53" x14ac:dyDescent="0.25">
      <c r="C8957" s="77" t="s">
        <v>894</v>
      </c>
      <c r="D8957" s="77" t="s">
        <v>123</v>
      </c>
      <c r="E8957" s="77">
        <v>13.82</v>
      </c>
      <c r="F8957" s="77">
        <v>8.09</v>
      </c>
      <c r="G8957" s="77">
        <v>8.77</v>
      </c>
      <c r="H8957" s="77">
        <v>5550</v>
      </c>
      <c r="I8957" s="77">
        <v>348.32499999999999</v>
      </c>
      <c r="J8957" s="77" t="s">
        <v>75</v>
      </c>
      <c r="K8957" s="77">
        <v>47.21</v>
      </c>
      <c r="L8957" s="77">
        <v>13.820740000000001</v>
      </c>
      <c r="M8957" s="77">
        <v>3.082324101313387E-2</v>
      </c>
      <c r="N8957" s="77">
        <v>13.924632000000001</v>
      </c>
      <c r="O8957" s="77">
        <v>-0.71550903463733539</v>
      </c>
      <c r="P8957" s="77">
        <v>49230000</v>
      </c>
      <c r="Q8957" s="77">
        <v>56006000</v>
      </c>
      <c r="R8957" s="77">
        <v>0.88</v>
      </c>
      <c r="S8957" s="77">
        <v>46.280999999999999</v>
      </c>
      <c r="T8957" s="77">
        <v>8.0789999999999988</v>
      </c>
      <c r="U8957" s="77">
        <v>23.8276</v>
      </c>
      <c r="V8957" s="77">
        <v>2.3375425546145872</v>
      </c>
      <c r="AC8957" s="77">
        <v>14.08</v>
      </c>
      <c r="AD8957" s="77">
        <v>13</v>
      </c>
      <c r="AH8957" s="77">
        <f>IF(AND(M8957&lt;Variables!$G$6,M8957&gt;Variables!$G$5),0,1)</f>
        <v>1</v>
      </c>
      <c r="AI8957" s="77">
        <f t="shared" si="282"/>
        <v>1</v>
      </c>
      <c r="AJ8957" s="77">
        <f>IF(I8957&gt;Variables!$G$7,0,1)</f>
        <v>0</v>
      </c>
      <c r="AK8957" s="77">
        <f>IF(F8957&gt;Variables!$G$8,0,1)</f>
        <v>1</v>
      </c>
      <c r="AL8957" s="77">
        <f>IF(G8957&gt;Variables!$G$9,0,1)</f>
        <v>1</v>
      </c>
      <c r="AM8957" s="77">
        <f>IF(AND(K8957&gt;Variables!$G$10,K8957&lt;Variables!$G$11),0,1)</f>
        <v>1</v>
      </c>
      <c r="AN8957" s="77">
        <f>IF(H8957&lt;Variables!$G$13,1,0)</f>
        <v>0</v>
      </c>
      <c r="AO8957" s="77">
        <f>IF(R8957&lt;Variables!$G$12,0,1)</f>
        <v>0</v>
      </c>
      <c r="AP8957" s="78">
        <f t="shared" si="283"/>
        <v>1</v>
      </c>
      <c r="AQ8957" s="77">
        <f>IF(V8957&lt;Variables!$G$15,1,0)</f>
        <v>1</v>
      </c>
      <c r="AR8957" s="77">
        <v>1</v>
      </c>
      <c r="AS8957" s="77">
        <v>0</v>
      </c>
      <c r="AT8957" s="77">
        <v>0</v>
      </c>
      <c r="AU8957" s="77">
        <v>0</v>
      </c>
      <c r="BA8957" s="77">
        <v>1.44</v>
      </c>
    </row>
    <row r="8958" spans="3:53" x14ac:dyDescent="0.25">
      <c r="C8958" s="77" t="s">
        <v>894</v>
      </c>
      <c r="D8958" s="77" t="s">
        <v>158</v>
      </c>
      <c r="E8958" s="77">
        <v>47.92</v>
      </c>
      <c r="F8958" s="77">
        <v>8.35</v>
      </c>
      <c r="G8958" s="77">
        <v>7.68</v>
      </c>
      <c r="H8958" s="77">
        <v>6670</v>
      </c>
      <c r="I8958" s="77">
        <v>61.015999999999998</v>
      </c>
      <c r="J8958" s="77" t="s">
        <v>75</v>
      </c>
      <c r="K8958" s="77">
        <v>67.260000000000005</v>
      </c>
      <c r="L8958" s="77">
        <v>47.393250000000002</v>
      </c>
      <c r="M8958" s="77">
        <v>0.62614401839923584</v>
      </c>
      <c r="N8958" s="77">
        <v>47.119968085106393</v>
      </c>
      <c r="O8958" s="77">
        <v>1.2097459698275701</v>
      </c>
      <c r="P8958" s="77">
        <v>297226</v>
      </c>
      <c r="Q8958" s="77">
        <v>677206</v>
      </c>
      <c r="R8958" s="77">
        <v>0.44</v>
      </c>
      <c r="S8958" s="77">
        <v>46.280999999999999</v>
      </c>
      <c r="T8958" s="77">
        <v>8.0789999999999988</v>
      </c>
      <c r="U8958" s="77">
        <v>23.8276</v>
      </c>
      <c r="V8958" s="77">
        <v>2.498322529773755</v>
      </c>
      <c r="AC8958" s="77">
        <v>48.42</v>
      </c>
      <c r="AD8958" s="77">
        <v>47.01</v>
      </c>
      <c r="AH8958" s="77">
        <f>IF(AND(M8958&lt;Variables!$G$6,M8958&gt;Variables!$G$5),0,1)</f>
        <v>1</v>
      </c>
      <c r="AI8958" s="77">
        <f t="shared" si="282"/>
        <v>0</v>
      </c>
      <c r="AJ8958" s="77">
        <f>IF(I8958&gt;Variables!$G$7,0,1)</f>
        <v>0</v>
      </c>
      <c r="AK8958" s="77">
        <f>IF(F8958&gt;Variables!$G$8,0,1)</f>
        <v>1</v>
      </c>
      <c r="AL8958" s="77">
        <f>IF(G8958&gt;Variables!$G$9,0,1)</f>
        <v>1</v>
      </c>
      <c r="AM8958" s="77">
        <f>IF(AND(K8958&gt;Variables!$G$10,K8958&lt;Variables!$G$11),0,1)</f>
        <v>0</v>
      </c>
      <c r="AN8958" s="77">
        <f>IF(H8958&lt;Variables!$G$13,1,0)</f>
        <v>0</v>
      </c>
      <c r="AO8958" s="77">
        <f>IF(R8958&lt;Variables!$G$12,0,1)</f>
        <v>0</v>
      </c>
      <c r="AP8958" s="78">
        <f t="shared" si="283"/>
        <v>1</v>
      </c>
      <c r="AQ8958" s="77">
        <f>IF(V8958&lt;Variables!$G$15,1,0)</f>
        <v>1</v>
      </c>
      <c r="AR8958" s="77">
        <v>0</v>
      </c>
      <c r="AS8958" s="77">
        <v>0</v>
      </c>
      <c r="AT8958" s="77">
        <v>0</v>
      </c>
      <c r="AU8958" s="77">
        <v>1</v>
      </c>
      <c r="BA8958" s="77">
        <v>0</v>
      </c>
    </row>
    <row r="8959" spans="3:53" x14ac:dyDescent="0.25">
      <c r="C8959" s="77" t="s">
        <v>894</v>
      </c>
      <c r="D8959" s="77" t="s">
        <v>707</v>
      </c>
      <c r="E8959" s="77">
        <v>3.56</v>
      </c>
      <c r="F8959" s="77">
        <v>8.57</v>
      </c>
      <c r="G8959" s="77">
        <v>0.81</v>
      </c>
      <c r="H8959" s="77">
        <v>-99999</v>
      </c>
      <c r="I8959" s="77">
        <v>-21.507000000000001</v>
      </c>
      <c r="J8959" s="77" t="s">
        <v>75</v>
      </c>
      <c r="K8959" s="77">
        <v>47.43</v>
      </c>
      <c r="L8959" s="77">
        <v>3.72</v>
      </c>
      <c r="M8959" s="77">
        <v>0</v>
      </c>
      <c r="N8959" s="77">
        <v>3.77</v>
      </c>
      <c r="O8959" s="77">
        <v>-1.326259946949597</v>
      </c>
      <c r="P8959" s="77">
        <v>106593</v>
      </c>
      <c r="Q8959" s="77">
        <v>19053</v>
      </c>
      <c r="R8959" s="77">
        <v>5.59</v>
      </c>
      <c r="S8959" s="77">
        <v>46.280999999999999</v>
      </c>
      <c r="T8959" s="77">
        <v>8.0789999999999988</v>
      </c>
      <c r="U8959" s="77">
        <v>23.8276</v>
      </c>
      <c r="V8959" s="77">
        <v>2.3403748000000002</v>
      </c>
      <c r="AC8959" s="77">
        <v>3.75</v>
      </c>
      <c r="AD8959" s="77">
        <v>3.5</v>
      </c>
      <c r="AH8959" s="77">
        <f>IF(AND(M8959&lt;Variables!$G$6,M8959&gt;Variables!$G$5),0,1)</f>
        <v>1</v>
      </c>
      <c r="AI8959" s="77">
        <f t="shared" si="282"/>
        <v>1</v>
      </c>
      <c r="AJ8959" s="77">
        <f>IF(I8959&gt;Variables!$G$7,0,1)</f>
        <v>1</v>
      </c>
      <c r="AK8959" s="77">
        <f>IF(F8959&gt;Variables!$G$8,0,1)</f>
        <v>1</v>
      </c>
      <c r="AL8959" s="77">
        <f>IF(G8959&gt;Variables!$G$9,0,1)</f>
        <v>1</v>
      </c>
      <c r="AM8959" s="77">
        <f>IF(AND(K8959&gt;Variables!$G$10,K8959&lt;Variables!$G$11),0,1)</f>
        <v>1</v>
      </c>
      <c r="AN8959" s="77">
        <f>IF(H8959&lt;Variables!$G$13,1,0)</f>
        <v>1</v>
      </c>
      <c r="AO8959" s="77">
        <f>IF(R8959&lt;Variables!$G$12,0,1)</f>
        <v>1</v>
      </c>
      <c r="AP8959" s="78">
        <f t="shared" si="283"/>
        <v>1</v>
      </c>
      <c r="AQ8959" s="77">
        <f>IF(V8959&lt;Variables!$G$15,1,0)</f>
        <v>1</v>
      </c>
      <c r="AR8959" s="77">
        <v>1</v>
      </c>
      <c r="AS8959" s="77">
        <v>0</v>
      </c>
      <c r="AT8959" s="77">
        <v>0</v>
      </c>
      <c r="AU8959" s="77">
        <v>0</v>
      </c>
      <c r="BA8959" s="77">
        <v>2</v>
      </c>
    </row>
    <row r="8960" spans="3:53" x14ac:dyDescent="0.25">
      <c r="C8960" s="77" t="s">
        <v>894</v>
      </c>
      <c r="D8960" s="77" t="s">
        <v>719</v>
      </c>
      <c r="E8960" s="77">
        <v>2.09</v>
      </c>
      <c r="F8960" s="77">
        <v>42.52</v>
      </c>
      <c r="G8960" s="77">
        <v>-6.76</v>
      </c>
      <c r="H8960" s="77">
        <v>82.6</v>
      </c>
      <c r="I8960" s="77">
        <v>-57.683999999999997</v>
      </c>
      <c r="J8960" s="77" t="s">
        <v>74</v>
      </c>
      <c r="K8960" s="77">
        <v>33.450000000000003</v>
      </c>
      <c r="L8960" s="77">
        <v>2.1160600000000001</v>
      </c>
      <c r="M8960" s="77">
        <v>-2.181412625350887</v>
      </c>
      <c r="N8960" s="77">
        <v>2.0882420000000002</v>
      </c>
      <c r="O8960" s="77">
        <v>-0.87834647516906939</v>
      </c>
      <c r="P8960" s="77">
        <v>226220000</v>
      </c>
      <c r="Q8960" s="77">
        <v>4600000</v>
      </c>
      <c r="R8960" s="77">
        <v>49.18</v>
      </c>
      <c r="S8960" s="77">
        <v>46.280999999999999</v>
      </c>
      <c r="T8960" s="77">
        <v>8.0789999999999988</v>
      </c>
      <c r="U8960" s="77">
        <v>23.8276</v>
      </c>
      <c r="V8960" s="77">
        <v>2.147995057852802</v>
      </c>
      <c r="AC8960" s="77">
        <v>2.37</v>
      </c>
      <c r="AD8960" s="77">
        <v>1.88</v>
      </c>
      <c r="AH8960" s="77">
        <f>IF(AND(M8960&lt;Variables!$G$6,M8960&gt;Variables!$G$5),0,1)</f>
        <v>0</v>
      </c>
      <c r="AI8960" s="77">
        <f t="shared" si="282"/>
        <v>0</v>
      </c>
      <c r="AJ8960" s="77">
        <f>IF(I8960&gt;Variables!$G$7,0,1)</f>
        <v>1</v>
      </c>
      <c r="AK8960" s="77">
        <f>IF(F8960&gt;Variables!$G$8,0,1)</f>
        <v>0</v>
      </c>
      <c r="AL8960" s="77">
        <f>IF(G8960&gt;Variables!$G$9,0,1)</f>
        <v>1</v>
      </c>
      <c r="AM8960" s="77">
        <f>IF(AND(K8960&gt;Variables!$G$10,K8960&lt;Variables!$G$11),0,1)</f>
        <v>1</v>
      </c>
      <c r="AN8960" s="77">
        <f>IF(H8960&lt;Variables!$G$13,1,0)</f>
        <v>1</v>
      </c>
      <c r="AO8960" s="77">
        <f>IF(R8960&lt;Variables!$G$12,0,1)</f>
        <v>1</v>
      </c>
      <c r="AP8960" s="78">
        <f t="shared" si="283"/>
        <v>0</v>
      </c>
      <c r="AQ8960" s="77">
        <f>IF(V8960&lt;Variables!$G$15,1,0)</f>
        <v>1</v>
      </c>
      <c r="AR8960" s="77">
        <v>1</v>
      </c>
      <c r="AS8960" s="77">
        <v>0</v>
      </c>
      <c r="AT8960" s="77">
        <v>0</v>
      </c>
      <c r="AU8960" s="77">
        <v>0</v>
      </c>
      <c r="BA8960" s="77">
        <v>2</v>
      </c>
    </row>
    <row r="8961" spans="3:53" x14ac:dyDescent="0.25">
      <c r="C8961" s="77" t="s">
        <v>895</v>
      </c>
      <c r="D8961" s="77" t="s">
        <v>890</v>
      </c>
      <c r="E8961" s="77">
        <v>1.43</v>
      </c>
      <c r="F8961" s="77">
        <v>34.26</v>
      </c>
      <c r="G8961" s="77">
        <v>36.53</v>
      </c>
      <c r="H8961" s="77">
        <v>71.239999999999995</v>
      </c>
      <c r="I8961" s="77">
        <v>-10.920999999999999</v>
      </c>
      <c r="J8961" s="77" t="s">
        <v>74</v>
      </c>
      <c r="K8961" s="77">
        <v>53.97</v>
      </c>
      <c r="L8961" s="77">
        <v>1.4674199999999999</v>
      </c>
      <c r="M8961" s="77">
        <v>-0.4443172370555028</v>
      </c>
      <c r="N8961" s="77">
        <v>1.4145540000000001</v>
      </c>
      <c r="O8961" s="77">
        <v>3.2763683818362699</v>
      </c>
      <c r="P8961" s="77">
        <v>7550000</v>
      </c>
      <c r="Q8961" s="77">
        <v>385830</v>
      </c>
      <c r="R8961" s="77">
        <v>19.57</v>
      </c>
      <c r="S8961" s="77">
        <v>45.813000000000002</v>
      </c>
      <c r="T8961" s="77">
        <v>8.1880000000000006</v>
      </c>
      <c r="U8961" s="77">
        <v>23.6524</v>
      </c>
      <c r="V8961" s="77">
        <v>2.424775705240489</v>
      </c>
      <c r="AC8961" s="77">
        <v>1.64</v>
      </c>
      <c r="AD8961" s="77">
        <v>1.28</v>
      </c>
      <c r="AH8961" s="77">
        <f>IF(AND(M8961&lt;Variables!$G$6,M8961&gt;Variables!$G$5),0,1)</f>
        <v>1</v>
      </c>
      <c r="AI8961" s="77">
        <f t="shared" si="282"/>
        <v>0</v>
      </c>
      <c r="AJ8961" s="77">
        <f>IF(I8961&gt;Variables!$G$7,0,1)</f>
        <v>1</v>
      </c>
      <c r="AK8961" s="77">
        <f>IF(F8961&gt;Variables!$G$8,0,1)</f>
        <v>0</v>
      </c>
      <c r="AL8961" s="77">
        <f>IF(G8961&gt;Variables!$G$9,0,1)</f>
        <v>0</v>
      </c>
      <c r="AM8961" s="77">
        <f>IF(AND(K8961&gt;Variables!$G$10,K8961&lt;Variables!$G$11),0,1)</f>
        <v>1</v>
      </c>
      <c r="AN8961" s="77">
        <f>IF(H8961&lt;Variables!$G$13,1,0)</f>
        <v>1</v>
      </c>
      <c r="AO8961" s="77">
        <f>IF(R8961&lt;Variables!$G$12,0,1)</f>
        <v>1</v>
      </c>
      <c r="AP8961" s="78">
        <f t="shared" si="283"/>
        <v>0</v>
      </c>
      <c r="AQ8961" s="77">
        <f>IF(V8961&lt;Variables!$G$15,1,0)</f>
        <v>1</v>
      </c>
      <c r="AR8961" s="77">
        <v>1</v>
      </c>
      <c r="AS8961" s="77">
        <v>0</v>
      </c>
      <c r="AT8961" s="77">
        <v>0</v>
      </c>
      <c r="AU8961" s="77">
        <v>0</v>
      </c>
      <c r="BA8961" s="77">
        <v>2</v>
      </c>
    </row>
    <row r="8962" spans="3:53" x14ac:dyDescent="0.25">
      <c r="C8962" s="77" t="s">
        <v>895</v>
      </c>
      <c r="D8962" s="77" t="s">
        <v>745</v>
      </c>
      <c r="E8962" s="77">
        <v>1.9</v>
      </c>
      <c r="F8962" s="77">
        <v>30.07</v>
      </c>
      <c r="G8962" s="77">
        <v>22.73</v>
      </c>
      <c r="H8962" s="77">
        <v>65.010000000000005</v>
      </c>
      <c r="I8962" s="77">
        <v>-45.825000000000003</v>
      </c>
      <c r="J8962" s="77" t="s">
        <v>74</v>
      </c>
      <c r="K8962" s="77">
        <v>52.53</v>
      </c>
      <c r="L8962" s="77">
        <v>1.8748499999999999</v>
      </c>
      <c r="M8962" s="77">
        <v>0.80806464517161358</v>
      </c>
      <c r="N8962" s="77">
        <v>1.8673059999999999</v>
      </c>
      <c r="O8962" s="77">
        <v>1.2153337481912201</v>
      </c>
      <c r="P8962" s="77">
        <v>5340000</v>
      </c>
      <c r="Q8962" s="77">
        <v>486440</v>
      </c>
      <c r="R8962" s="77">
        <v>10.98</v>
      </c>
      <c r="S8962" s="77">
        <v>45.813000000000002</v>
      </c>
      <c r="T8962" s="77">
        <v>8.1880000000000006</v>
      </c>
      <c r="U8962" s="77">
        <v>23.6524</v>
      </c>
      <c r="V8962" s="77">
        <v>2.3662968817665408</v>
      </c>
      <c r="AC8962" s="77">
        <v>2.86</v>
      </c>
      <c r="AD8962" s="77">
        <v>1.85</v>
      </c>
      <c r="AH8962" s="77">
        <f>IF(AND(M8962&lt;Variables!$G$6,M8962&gt;Variables!$G$5),0,1)</f>
        <v>1</v>
      </c>
      <c r="AI8962" s="77">
        <f t="shared" si="282"/>
        <v>0</v>
      </c>
      <c r="AJ8962" s="77">
        <f>IF(I8962&gt;Variables!$G$7,0,1)</f>
        <v>1</v>
      </c>
      <c r="AK8962" s="77">
        <f>IF(F8962&gt;Variables!$G$8,0,1)</f>
        <v>0</v>
      </c>
      <c r="AL8962" s="77">
        <f>IF(G8962&gt;Variables!$G$9,0,1)</f>
        <v>0</v>
      </c>
      <c r="AM8962" s="77">
        <f>IF(AND(K8962&gt;Variables!$G$10,K8962&lt;Variables!$G$11),0,1)</f>
        <v>1</v>
      </c>
      <c r="AN8962" s="77">
        <f>IF(H8962&lt;Variables!$G$13,1,0)</f>
        <v>1</v>
      </c>
      <c r="AO8962" s="77">
        <f>IF(R8962&lt;Variables!$G$12,0,1)</f>
        <v>1</v>
      </c>
      <c r="AP8962" s="78">
        <f t="shared" si="283"/>
        <v>0</v>
      </c>
      <c r="AQ8962" s="77">
        <f>IF(V8962&lt;Variables!$G$15,1,0)</f>
        <v>1</v>
      </c>
      <c r="AR8962" s="77">
        <v>0</v>
      </c>
      <c r="AS8962" s="77">
        <v>0</v>
      </c>
      <c r="AT8962" s="77">
        <v>1</v>
      </c>
      <c r="AU8962" s="77">
        <v>0</v>
      </c>
      <c r="BA8962" s="77">
        <v>-2.25</v>
      </c>
    </row>
    <row r="8963" spans="3:53" x14ac:dyDescent="0.25">
      <c r="C8963" s="77" t="s">
        <v>895</v>
      </c>
      <c r="D8963" s="77" t="s">
        <v>733</v>
      </c>
      <c r="E8963" s="77">
        <v>1.38</v>
      </c>
      <c r="F8963" s="77">
        <v>20.61</v>
      </c>
      <c r="G8963" s="77">
        <v>13.64</v>
      </c>
      <c r="H8963" s="77">
        <v>100.35</v>
      </c>
      <c r="I8963" s="77">
        <v>-18.832999999999998</v>
      </c>
      <c r="J8963" s="77" t="s">
        <v>74</v>
      </c>
      <c r="K8963" s="77">
        <v>47.39</v>
      </c>
      <c r="L8963" s="77">
        <v>1.367335</v>
      </c>
      <c r="M8963" s="77">
        <v>0.56057952147791379</v>
      </c>
      <c r="N8963" s="77">
        <v>1.398034</v>
      </c>
      <c r="O8963" s="77">
        <v>-1.647599414606512</v>
      </c>
      <c r="P8963" s="77">
        <v>18890000</v>
      </c>
      <c r="Q8963" s="77">
        <v>1740000</v>
      </c>
      <c r="R8963" s="77">
        <v>10.86</v>
      </c>
      <c r="S8963" s="77">
        <v>45.813000000000002</v>
      </c>
      <c r="T8963" s="77">
        <v>8.1880000000000006</v>
      </c>
      <c r="U8963" s="77">
        <v>23.6524</v>
      </c>
      <c r="V8963" s="77">
        <v>2.3296108014890282</v>
      </c>
      <c r="AC8963" s="77">
        <v>1.395</v>
      </c>
      <c r="AD8963" s="77">
        <v>1.31</v>
      </c>
      <c r="AH8963" s="77">
        <f>IF(AND(M8963&lt;Variables!$G$6,M8963&gt;Variables!$G$5),0,1)</f>
        <v>1</v>
      </c>
      <c r="AI8963" s="77">
        <f t="shared" si="282"/>
        <v>1</v>
      </c>
      <c r="AJ8963" s="77">
        <f>IF(I8963&gt;Variables!$G$7,0,1)</f>
        <v>1</v>
      </c>
      <c r="AK8963" s="77">
        <f>IF(F8963&gt;Variables!$G$8,0,1)</f>
        <v>0</v>
      </c>
      <c r="AL8963" s="77">
        <f>IF(G8963&gt;Variables!$G$9,0,1)</f>
        <v>0</v>
      </c>
      <c r="AM8963" s="77">
        <f>IF(AND(K8963&gt;Variables!$G$10,K8963&lt;Variables!$G$11),0,1)</f>
        <v>1</v>
      </c>
      <c r="AN8963" s="77">
        <f>IF(H8963&lt;Variables!$G$13,1,0)</f>
        <v>1</v>
      </c>
      <c r="AO8963" s="77">
        <f>IF(R8963&lt;Variables!$G$12,0,1)</f>
        <v>1</v>
      </c>
      <c r="AP8963" s="78">
        <f t="shared" si="283"/>
        <v>0</v>
      </c>
      <c r="AQ8963" s="77">
        <f>IF(V8963&lt;Variables!$G$15,1,0)</f>
        <v>1</v>
      </c>
      <c r="AR8963" s="77">
        <v>1</v>
      </c>
      <c r="AS8963" s="77">
        <v>0</v>
      </c>
      <c r="AT8963" s="77">
        <v>0</v>
      </c>
      <c r="AU8963" s="77">
        <v>0</v>
      </c>
      <c r="BA8963" s="77">
        <v>0.19</v>
      </c>
    </row>
    <row r="8964" spans="3:53" x14ac:dyDescent="0.25">
      <c r="C8964" s="77" t="s">
        <v>895</v>
      </c>
      <c r="D8964" s="77" t="s">
        <v>729</v>
      </c>
      <c r="E8964" s="77">
        <v>13.28</v>
      </c>
      <c r="F8964" s="77">
        <v>12.32</v>
      </c>
      <c r="G8964" s="77">
        <v>12.62</v>
      </c>
      <c r="H8964" s="77">
        <v>6350</v>
      </c>
      <c r="I8964" s="77">
        <v>43.429000000000002</v>
      </c>
      <c r="J8964" s="77" t="s">
        <v>74</v>
      </c>
      <c r="K8964" s="77">
        <v>61.71</v>
      </c>
      <c r="L8964" s="77">
        <v>13.12776</v>
      </c>
      <c r="M8964" s="77">
        <v>0.62645874086670017</v>
      </c>
      <c r="N8964" s="77">
        <v>13.105972916666669</v>
      </c>
      <c r="O8964" s="77">
        <v>0.79373796966300592</v>
      </c>
      <c r="P8964" s="77">
        <v>2421000</v>
      </c>
      <c r="Q8964" s="77">
        <v>2203000</v>
      </c>
      <c r="R8964" s="77">
        <v>1.1000000000000001</v>
      </c>
      <c r="S8964" s="77">
        <v>45.813000000000002</v>
      </c>
      <c r="T8964" s="77">
        <v>8.1880000000000006</v>
      </c>
      <c r="U8964" s="77">
        <v>23.6524</v>
      </c>
      <c r="V8964" s="77">
        <v>2.4508417903386399</v>
      </c>
      <c r="AC8964" s="77">
        <v>13.3</v>
      </c>
      <c r="AD8964" s="77">
        <v>12.92</v>
      </c>
      <c r="AH8964" s="77">
        <f>IF(AND(M8964&lt;Variables!$G$6,M8964&gt;Variables!$G$5),0,1)</f>
        <v>1</v>
      </c>
      <c r="AI8964" s="77">
        <f t="shared" si="282"/>
        <v>0</v>
      </c>
      <c r="AJ8964" s="77">
        <f>IF(I8964&gt;Variables!$G$7,0,1)</f>
        <v>1</v>
      </c>
      <c r="AK8964" s="77">
        <f>IF(F8964&gt;Variables!$G$8,0,1)</f>
        <v>0</v>
      </c>
      <c r="AL8964" s="77">
        <f>IF(G8964&gt;Variables!$G$9,0,1)</f>
        <v>0</v>
      </c>
      <c r="AM8964" s="77">
        <f>IF(AND(K8964&gt;Variables!$G$10,K8964&lt;Variables!$G$11),0,1)</f>
        <v>1</v>
      </c>
      <c r="AN8964" s="77">
        <f>IF(H8964&lt;Variables!$G$13,1,0)</f>
        <v>0</v>
      </c>
      <c r="AO8964" s="77">
        <f>IF(R8964&lt;Variables!$G$12,0,1)</f>
        <v>0</v>
      </c>
      <c r="AP8964" s="78">
        <f t="shared" si="283"/>
        <v>0</v>
      </c>
      <c r="AQ8964" s="77">
        <f>IF(V8964&lt;Variables!$G$15,1,0)</f>
        <v>1</v>
      </c>
      <c r="AR8964" s="77">
        <v>0</v>
      </c>
      <c r="AS8964" s="77">
        <v>0</v>
      </c>
      <c r="AT8964" s="77">
        <v>1</v>
      </c>
      <c r="AU8964" s="77">
        <v>0</v>
      </c>
      <c r="BA8964" s="77">
        <v>-1.91</v>
      </c>
    </row>
    <row r="8965" spans="3:53" x14ac:dyDescent="0.25">
      <c r="C8965" s="77" t="s">
        <v>895</v>
      </c>
      <c r="D8965" s="77" t="s">
        <v>728</v>
      </c>
      <c r="E8965" s="77">
        <v>42.39</v>
      </c>
      <c r="F8965" s="77">
        <v>10.48</v>
      </c>
      <c r="G8965" s="77">
        <v>9.89</v>
      </c>
      <c r="H8965" s="77">
        <v>67630</v>
      </c>
      <c r="I8965" s="77">
        <v>-25.991</v>
      </c>
      <c r="J8965" s="77" t="s">
        <v>74</v>
      </c>
      <c r="K8965" s="77">
        <v>30.32</v>
      </c>
      <c r="L8965" s="77">
        <v>42.740580000000001</v>
      </c>
      <c r="M8965" s="77">
        <v>-0.91266894365964291</v>
      </c>
      <c r="N8965" s="77">
        <v>43.242311999999991</v>
      </c>
      <c r="O8965" s="77">
        <v>-2.0623596629153291</v>
      </c>
      <c r="P8965" s="77">
        <v>7386000</v>
      </c>
      <c r="Q8965" s="77">
        <v>4417000</v>
      </c>
      <c r="R8965" s="77">
        <v>1.67</v>
      </c>
      <c r="S8965" s="77">
        <v>45.813000000000002</v>
      </c>
      <c r="T8965" s="77">
        <v>8.1880000000000006</v>
      </c>
      <c r="U8965" s="77">
        <v>23.6524</v>
      </c>
      <c r="V8965" s="77">
        <v>2.134972286480342</v>
      </c>
      <c r="AC8965" s="77">
        <v>42.64</v>
      </c>
      <c r="AD8965" s="77">
        <v>41.58</v>
      </c>
      <c r="AH8965" s="77">
        <f>IF(AND(M8965&lt;Variables!$G$6,M8965&gt;Variables!$G$5),0,1)</f>
        <v>1</v>
      </c>
      <c r="AI8965" s="77">
        <f t="shared" si="282"/>
        <v>1</v>
      </c>
      <c r="AJ8965" s="77">
        <f>IF(I8965&gt;Variables!$G$7,0,1)</f>
        <v>1</v>
      </c>
      <c r="AK8965" s="77">
        <f>IF(F8965&gt;Variables!$G$8,0,1)</f>
        <v>0</v>
      </c>
      <c r="AL8965" s="77">
        <f>IF(G8965&gt;Variables!$G$9,0,1)</f>
        <v>1</v>
      </c>
      <c r="AM8965" s="77">
        <f>IF(AND(K8965&gt;Variables!$G$10,K8965&lt;Variables!$G$11),0,1)</f>
        <v>1</v>
      </c>
      <c r="AN8965" s="77">
        <f>IF(H8965&lt;Variables!$G$13,1,0)</f>
        <v>0</v>
      </c>
      <c r="AO8965" s="77">
        <f>IF(R8965&lt;Variables!$G$12,0,1)</f>
        <v>0</v>
      </c>
      <c r="AP8965" s="78">
        <f t="shared" si="283"/>
        <v>0</v>
      </c>
      <c r="AQ8965" s="77">
        <f>IF(V8965&lt;Variables!$G$15,1,0)</f>
        <v>1</v>
      </c>
      <c r="AR8965" s="77">
        <v>0</v>
      </c>
      <c r="AS8965" s="77">
        <v>1</v>
      </c>
      <c r="AT8965" s="77">
        <v>0</v>
      </c>
      <c r="AU8965" s="77">
        <v>0</v>
      </c>
      <c r="BA8965" s="77">
        <v>-0.28000000000000003</v>
      </c>
    </row>
    <row r="8966" spans="3:53" x14ac:dyDescent="0.25">
      <c r="C8966" s="77" t="s">
        <v>895</v>
      </c>
      <c r="D8966" s="77" t="s">
        <v>720</v>
      </c>
      <c r="E8966" s="77">
        <v>53.88</v>
      </c>
      <c r="F8966" s="77">
        <v>9.35</v>
      </c>
      <c r="G8966" s="77">
        <v>8.93</v>
      </c>
      <c r="H8966" s="77">
        <v>2050</v>
      </c>
      <c r="I8966" s="77">
        <v>12.031000000000001</v>
      </c>
      <c r="J8966" s="77" t="s">
        <v>74</v>
      </c>
      <c r="K8966" s="77">
        <v>38.39</v>
      </c>
      <c r="L8966" s="77">
        <v>53.833374999999997</v>
      </c>
      <c r="M8966" s="77">
        <v>-0.36849816679709507</v>
      </c>
      <c r="N8966" s="77">
        <v>53.970755555555563</v>
      </c>
      <c r="O8966" s="77">
        <v>-0.62210645765362715</v>
      </c>
      <c r="P8966" s="77">
        <v>745891</v>
      </c>
      <c r="Q8966" s="77">
        <v>320570</v>
      </c>
      <c r="R8966" s="77">
        <v>2.33</v>
      </c>
      <c r="S8966" s="77">
        <v>45.813000000000002</v>
      </c>
      <c r="T8966" s="77">
        <v>8.1880000000000006</v>
      </c>
      <c r="U8966" s="77">
        <v>23.6524</v>
      </c>
      <c r="V8966" s="77">
        <v>2.2439457267234308</v>
      </c>
      <c r="AC8966" s="77">
        <v>54.19</v>
      </c>
      <c r="AD8966" s="77">
        <v>52.91</v>
      </c>
      <c r="AH8966" s="77">
        <f>IF(AND(M8966&lt;Variables!$G$6,M8966&gt;Variables!$G$5),0,1)</f>
        <v>1</v>
      </c>
      <c r="AI8966" s="77">
        <f t="shared" si="282"/>
        <v>1</v>
      </c>
      <c r="AJ8966" s="77">
        <f>IF(I8966&gt;Variables!$G$7,0,1)</f>
        <v>1</v>
      </c>
      <c r="AK8966" s="77">
        <f>IF(F8966&gt;Variables!$G$8,0,1)</f>
        <v>0</v>
      </c>
      <c r="AL8966" s="77">
        <f>IF(G8966&gt;Variables!$G$9,0,1)</f>
        <v>1</v>
      </c>
      <c r="AM8966" s="77">
        <f>IF(AND(K8966&gt;Variables!$G$10,K8966&lt;Variables!$G$11),0,1)</f>
        <v>1</v>
      </c>
      <c r="AN8966" s="77">
        <f>IF(H8966&lt;Variables!$G$13,1,0)</f>
        <v>0</v>
      </c>
      <c r="AO8966" s="77">
        <f>IF(R8966&lt;Variables!$G$12,0,1)</f>
        <v>1</v>
      </c>
      <c r="AP8966" s="78">
        <f t="shared" si="283"/>
        <v>0</v>
      </c>
      <c r="AQ8966" s="77">
        <f>IF(V8966&lt;Variables!$G$15,1,0)</f>
        <v>1</v>
      </c>
      <c r="AR8966" s="77">
        <v>0</v>
      </c>
      <c r="AS8966" s="77">
        <v>0</v>
      </c>
      <c r="AT8966" s="77">
        <v>0</v>
      </c>
      <c r="AU8966" s="77">
        <v>1</v>
      </c>
      <c r="BA8966" s="77">
        <v>-0.5</v>
      </c>
    </row>
    <row r="8967" spans="3:53" x14ac:dyDescent="0.25">
      <c r="C8967" s="77" t="s">
        <v>895</v>
      </c>
      <c r="D8967" s="77" t="s">
        <v>540</v>
      </c>
      <c r="E8967" s="77">
        <v>16.04</v>
      </c>
      <c r="F8967" s="77">
        <v>7.84</v>
      </c>
      <c r="G8967" s="77">
        <v>8.6999999999999993</v>
      </c>
      <c r="H8967" s="77">
        <v>2690</v>
      </c>
      <c r="I8967" s="77">
        <v>0.32</v>
      </c>
      <c r="J8967" s="77" t="s">
        <v>74</v>
      </c>
      <c r="K8967" s="77">
        <v>71.7</v>
      </c>
      <c r="L8967" s="77">
        <v>15.839015</v>
      </c>
      <c r="M8967" s="77">
        <v>0.95324740837736543</v>
      </c>
      <c r="N8967" s="77">
        <v>15.782166</v>
      </c>
      <c r="O8967" s="77">
        <v>1.316891483716494</v>
      </c>
      <c r="P8967" s="77">
        <v>5916000</v>
      </c>
      <c r="Q8967" s="77">
        <v>4308000</v>
      </c>
      <c r="R8967" s="77">
        <v>1.37</v>
      </c>
      <c r="S8967" s="77">
        <v>45.813000000000002</v>
      </c>
      <c r="T8967" s="77">
        <v>8.1880000000000006</v>
      </c>
      <c r="U8967" s="77">
        <v>23.6524</v>
      </c>
      <c r="V8967" s="77">
        <v>2.5072879335981431</v>
      </c>
      <c r="AC8967" s="77">
        <v>16.2</v>
      </c>
      <c r="AD8967" s="77">
        <v>15.85</v>
      </c>
      <c r="AH8967" s="77">
        <f>IF(AND(M8967&lt;Variables!$G$6,M8967&gt;Variables!$G$5),0,1)</f>
        <v>1</v>
      </c>
      <c r="AI8967" s="77">
        <f t="shared" si="282"/>
        <v>0</v>
      </c>
      <c r="AJ8967" s="77">
        <f>IF(I8967&gt;Variables!$G$7,0,1)</f>
        <v>1</v>
      </c>
      <c r="AK8967" s="77">
        <f>IF(F8967&gt;Variables!$G$8,0,1)</f>
        <v>1</v>
      </c>
      <c r="AL8967" s="77">
        <f>IF(G8967&gt;Variables!$G$9,0,1)</f>
        <v>1</v>
      </c>
      <c r="AM8967" s="77">
        <f>IF(AND(K8967&gt;Variables!$G$10,K8967&lt;Variables!$G$11),0,1)</f>
        <v>1</v>
      </c>
      <c r="AN8967" s="77">
        <f>IF(H8967&lt;Variables!$G$13,1,0)</f>
        <v>0</v>
      </c>
      <c r="AO8967" s="77">
        <f>IF(R8967&lt;Variables!$G$12,0,1)</f>
        <v>0</v>
      </c>
      <c r="AP8967" s="78">
        <f t="shared" si="283"/>
        <v>0</v>
      </c>
      <c r="AQ8967" s="77">
        <f>IF(V8967&lt;Variables!$G$15,1,0)</f>
        <v>1</v>
      </c>
      <c r="AR8967" s="77">
        <v>0</v>
      </c>
      <c r="AS8967" s="77">
        <v>1</v>
      </c>
      <c r="AT8967" s="77">
        <v>0</v>
      </c>
      <c r="AU8967" s="77">
        <v>0</v>
      </c>
      <c r="BA8967" s="77">
        <v>0.51</v>
      </c>
    </row>
    <row r="8968" spans="3:53" x14ac:dyDescent="0.25">
      <c r="C8968" s="77" t="s">
        <v>895</v>
      </c>
      <c r="D8968" s="77" t="s">
        <v>719</v>
      </c>
      <c r="E8968" s="77">
        <v>2.08</v>
      </c>
      <c r="F8968" s="77">
        <v>44.9</v>
      </c>
      <c r="G8968" s="77">
        <v>-6.67</v>
      </c>
      <c r="H8968" s="77">
        <v>82.6</v>
      </c>
      <c r="I8968" s="77">
        <v>-57.640999999999998</v>
      </c>
      <c r="J8968" s="77" t="s">
        <v>74</v>
      </c>
      <c r="K8968" s="77">
        <v>44.9</v>
      </c>
      <c r="L8968" s="77">
        <v>2.1038350000000001</v>
      </c>
      <c r="M8968" s="77">
        <v>-1.5131890095943861</v>
      </c>
      <c r="N8968" s="77">
        <v>2.0873740000000001</v>
      </c>
      <c r="O8968" s="77">
        <v>-0.73652349794526506</v>
      </c>
      <c r="P8968" s="77">
        <v>229800000</v>
      </c>
      <c r="Q8968" s="77">
        <v>4600000</v>
      </c>
      <c r="R8968" s="77">
        <v>49.96</v>
      </c>
      <c r="S8968" s="77">
        <v>45.813000000000002</v>
      </c>
      <c r="T8968" s="77">
        <v>8.1880000000000006</v>
      </c>
      <c r="U8968" s="77">
        <v>23.6524</v>
      </c>
      <c r="V8968" s="77">
        <v>2.33121945596494</v>
      </c>
      <c r="AC8968" s="77">
        <v>2.37</v>
      </c>
      <c r="AD8968" s="77">
        <v>1.88</v>
      </c>
      <c r="AH8968" s="77">
        <f>IF(AND(M8968&lt;Variables!$G$6,M8968&gt;Variables!$G$5),0,1)</f>
        <v>0</v>
      </c>
      <c r="AI8968" s="77">
        <f t="shared" si="282"/>
        <v>0</v>
      </c>
      <c r="AJ8968" s="77">
        <f>IF(I8968&gt;Variables!$G$7,0,1)</f>
        <v>1</v>
      </c>
      <c r="AK8968" s="77">
        <f>IF(F8968&gt;Variables!$G$8,0,1)</f>
        <v>0</v>
      </c>
      <c r="AL8968" s="77">
        <f>IF(G8968&gt;Variables!$G$9,0,1)</f>
        <v>1</v>
      </c>
      <c r="AM8968" s="77">
        <f>IF(AND(K8968&gt;Variables!$G$10,K8968&lt;Variables!$G$11),0,1)</f>
        <v>1</v>
      </c>
      <c r="AN8968" s="77">
        <f>IF(H8968&lt;Variables!$G$13,1,0)</f>
        <v>1</v>
      </c>
      <c r="AO8968" s="77">
        <f>IF(R8968&lt;Variables!$G$12,0,1)</f>
        <v>1</v>
      </c>
      <c r="AP8968" s="78">
        <f t="shared" si="283"/>
        <v>0</v>
      </c>
      <c r="AQ8968" s="77">
        <f>IF(V8968&lt;Variables!$G$15,1,0)</f>
        <v>1</v>
      </c>
      <c r="AR8968" s="77">
        <v>1</v>
      </c>
      <c r="AS8968" s="77">
        <v>0</v>
      </c>
      <c r="AT8968" s="77">
        <v>0</v>
      </c>
      <c r="AU8968" s="77">
        <v>0</v>
      </c>
      <c r="BA8968" s="77">
        <v>2</v>
      </c>
    </row>
    <row r="8969" spans="3:53" x14ac:dyDescent="0.25">
      <c r="C8969" s="77" t="s">
        <v>895</v>
      </c>
      <c r="D8969" s="77" t="s">
        <v>174</v>
      </c>
      <c r="E8969" s="77">
        <v>29.3</v>
      </c>
      <c r="F8969" s="77">
        <v>7.59</v>
      </c>
      <c r="G8969" s="77">
        <v>6.76</v>
      </c>
      <c r="H8969" s="77">
        <v>2440</v>
      </c>
      <c r="I8969" s="77">
        <v>417.22399999999999</v>
      </c>
      <c r="J8969" s="77" t="s">
        <v>74</v>
      </c>
      <c r="K8969" s="77">
        <v>46.26</v>
      </c>
      <c r="L8969" s="77">
        <v>29.33638333333333</v>
      </c>
      <c r="M8969" s="77">
        <v>-0.46489484332027281</v>
      </c>
      <c r="N8969" s="77">
        <v>29.21408666666667</v>
      </c>
      <c r="O8969" s="77">
        <v>-4.8218747439891511E-2</v>
      </c>
      <c r="P8969" s="77">
        <v>263897</v>
      </c>
      <c r="Q8969" s="77">
        <v>609587</v>
      </c>
      <c r="R8969" s="77">
        <v>0.43</v>
      </c>
      <c r="S8969" s="77">
        <v>45.813000000000002</v>
      </c>
      <c r="T8969" s="77">
        <v>8.1880000000000006</v>
      </c>
      <c r="U8969" s="77">
        <v>23.6524</v>
      </c>
      <c r="V8969" s="77">
        <v>2.335319480936243</v>
      </c>
      <c r="AC8969" s="77">
        <v>29.42</v>
      </c>
      <c r="AD8969" s="77">
        <v>27.83</v>
      </c>
      <c r="AH8969" s="77">
        <f>IF(AND(M8969&lt;Variables!$G$6,M8969&gt;Variables!$G$5),0,1)</f>
        <v>1</v>
      </c>
      <c r="AI8969" s="77">
        <f t="shared" si="282"/>
        <v>0</v>
      </c>
      <c r="AJ8969" s="77">
        <f>IF(I8969&gt;Variables!$G$7,0,1)</f>
        <v>0</v>
      </c>
      <c r="AK8969" s="77">
        <f>IF(F8969&gt;Variables!$G$8,0,1)</f>
        <v>1</v>
      </c>
      <c r="AL8969" s="77">
        <f>IF(G8969&gt;Variables!$G$9,0,1)</f>
        <v>1</v>
      </c>
      <c r="AM8969" s="77">
        <f>IF(AND(K8969&gt;Variables!$G$10,K8969&lt;Variables!$G$11),0,1)</f>
        <v>1</v>
      </c>
      <c r="AN8969" s="77">
        <f>IF(H8969&lt;Variables!$G$13,1,0)</f>
        <v>0</v>
      </c>
      <c r="AO8969" s="77">
        <f>IF(R8969&lt;Variables!$G$12,0,1)</f>
        <v>0</v>
      </c>
      <c r="AP8969" s="78">
        <f t="shared" si="283"/>
        <v>0</v>
      </c>
      <c r="AQ8969" s="77">
        <f>IF(V8969&lt;Variables!$G$15,1,0)</f>
        <v>1</v>
      </c>
      <c r="AR8969" s="77">
        <v>0</v>
      </c>
      <c r="AS8969" s="77">
        <v>0</v>
      </c>
      <c r="AT8969" s="77">
        <v>1</v>
      </c>
      <c r="AU8969" s="77">
        <v>0</v>
      </c>
      <c r="BA8969" s="77">
        <v>-2.25</v>
      </c>
    </row>
    <row r="8970" spans="3:53" x14ac:dyDescent="0.25">
      <c r="C8970" s="77" t="s">
        <v>895</v>
      </c>
      <c r="D8970" s="77" t="s">
        <v>713</v>
      </c>
      <c r="E8970" s="77">
        <v>34.64</v>
      </c>
      <c r="F8970" s="77">
        <v>8.0299999999999994</v>
      </c>
      <c r="G8970" s="77">
        <v>2.95</v>
      </c>
      <c r="H8970" s="77">
        <v>7720</v>
      </c>
      <c r="I8970" s="77">
        <v>-2E-3</v>
      </c>
      <c r="J8970" s="77" t="s">
        <v>75</v>
      </c>
      <c r="K8970" s="77">
        <v>34.659999999999997</v>
      </c>
      <c r="L8970" s="77">
        <v>34.658269999999987</v>
      </c>
      <c r="M8970" s="77">
        <v>-0.34124611528502558</v>
      </c>
      <c r="N8970" s="77">
        <v>34.633054000000001</v>
      </c>
      <c r="O8970" s="77">
        <v>-0.26868551644334387</v>
      </c>
      <c r="P8970" s="77">
        <v>3355000</v>
      </c>
      <c r="Q8970" s="77">
        <v>2038000</v>
      </c>
      <c r="R8970" s="77">
        <v>1.65</v>
      </c>
      <c r="S8970" s="77">
        <v>45.813000000000002</v>
      </c>
      <c r="T8970" s="77">
        <v>8.1880000000000006</v>
      </c>
      <c r="U8970" s="77">
        <v>23.6524</v>
      </c>
      <c r="V8970" s="77">
        <v>2.2018321408977419</v>
      </c>
      <c r="AC8970" s="77">
        <v>34.549999999999997</v>
      </c>
      <c r="AD8970" s="77">
        <v>33.86</v>
      </c>
      <c r="AH8970" s="77">
        <f>IF(AND(M8970&lt;Variables!$G$6,M8970&gt;Variables!$G$5),0,1)</f>
        <v>1</v>
      </c>
      <c r="AI8970" s="77">
        <f t="shared" si="282"/>
        <v>0</v>
      </c>
      <c r="AJ8970" s="77">
        <f>IF(I8970&gt;Variables!$G$7,0,1)</f>
        <v>1</v>
      </c>
      <c r="AK8970" s="77">
        <f>IF(F8970&gt;Variables!$G$8,0,1)</f>
        <v>1</v>
      </c>
      <c r="AL8970" s="77">
        <f>IF(G8970&gt;Variables!$G$9,0,1)</f>
        <v>1</v>
      </c>
      <c r="AM8970" s="77">
        <f>IF(AND(K8970&gt;Variables!$G$10,K8970&lt;Variables!$G$11),0,1)</f>
        <v>1</v>
      </c>
      <c r="AN8970" s="77">
        <f>IF(H8970&lt;Variables!$G$13,1,0)</f>
        <v>0</v>
      </c>
      <c r="AO8970" s="77">
        <f>IF(R8970&lt;Variables!$G$12,0,1)</f>
        <v>0</v>
      </c>
      <c r="AP8970" s="78">
        <f t="shared" si="283"/>
        <v>1</v>
      </c>
      <c r="AQ8970" s="77">
        <f>IF(V8970&lt;Variables!$G$15,1,0)</f>
        <v>1</v>
      </c>
      <c r="AR8970" s="77">
        <v>0</v>
      </c>
      <c r="AS8970" s="77">
        <v>0</v>
      </c>
      <c r="AT8970" s="77">
        <v>0</v>
      </c>
      <c r="AU8970" s="77">
        <v>1</v>
      </c>
      <c r="BA8970" s="77">
        <v>-1.21</v>
      </c>
    </row>
    <row r="8971" spans="3:53" x14ac:dyDescent="0.25">
      <c r="C8971" s="77" t="s">
        <v>895</v>
      </c>
      <c r="D8971" s="77" t="s">
        <v>571</v>
      </c>
      <c r="E8971" s="77">
        <v>2.0099999999999998</v>
      </c>
      <c r="F8971" s="77">
        <v>9.89</v>
      </c>
      <c r="G8971" s="77">
        <v>6.95</v>
      </c>
      <c r="H8971" s="77">
        <v>-99999</v>
      </c>
      <c r="I8971" s="77">
        <v>-17.727</v>
      </c>
      <c r="J8971" s="77" t="s">
        <v>75</v>
      </c>
      <c r="K8971" s="77">
        <v>55.56</v>
      </c>
      <c r="L8971" s="77">
        <v>-99999</v>
      </c>
      <c r="M8971" s="77">
        <v>-99999</v>
      </c>
      <c r="N8971" s="77">
        <v>2</v>
      </c>
      <c r="O8971" s="77">
        <v>0</v>
      </c>
      <c r="P8971" s="77">
        <v>22352</v>
      </c>
      <c r="Q8971" s="77">
        <v>9723</v>
      </c>
      <c r="R8971" s="77">
        <v>2.2999999999999998</v>
      </c>
      <c r="S8971" s="77">
        <v>45.813000000000002</v>
      </c>
      <c r="T8971" s="77">
        <v>8.1880000000000006</v>
      </c>
      <c r="U8971" s="77">
        <v>23.6524</v>
      </c>
      <c r="V8971" s="77">
        <v>-99999</v>
      </c>
      <c r="AC8971" s="77">
        <v>2</v>
      </c>
      <c r="AD8971" s="77">
        <v>1.9350000000000001</v>
      </c>
      <c r="AH8971" s="77">
        <f>IF(AND(M8971&lt;Variables!$G$6,M8971&gt;Variables!$G$5),0,1)</f>
        <v>1</v>
      </c>
      <c r="AI8971" s="77">
        <f t="shared" si="282"/>
        <v>1</v>
      </c>
      <c r="AJ8971" s="77">
        <f>IF(I8971&gt;Variables!$G$7,0,1)</f>
        <v>1</v>
      </c>
      <c r="AK8971" s="77">
        <f>IF(F8971&gt;Variables!$G$8,0,1)</f>
        <v>0</v>
      </c>
      <c r="AL8971" s="77">
        <f>IF(G8971&gt;Variables!$G$9,0,1)</f>
        <v>1</v>
      </c>
      <c r="AM8971" s="77">
        <f>IF(AND(K8971&gt;Variables!$G$10,K8971&lt;Variables!$G$11),0,1)</f>
        <v>1</v>
      </c>
      <c r="AN8971" s="77">
        <f>IF(H8971&lt;Variables!$G$13,1,0)</f>
        <v>1</v>
      </c>
      <c r="AO8971" s="77">
        <f>IF(R8971&lt;Variables!$G$12,0,1)</f>
        <v>1</v>
      </c>
      <c r="AP8971" s="78">
        <f t="shared" si="283"/>
        <v>1</v>
      </c>
      <c r="AQ8971" s="77">
        <f>IF(V8971&lt;Variables!$G$15,1,0)</f>
        <v>1</v>
      </c>
      <c r="AR8971" s="77">
        <v>0</v>
      </c>
      <c r="AS8971" s="77">
        <v>0</v>
      </c>
      <c r="AT8971" s="77">
        <v>1</v>
      </c>
      <c r="AU8971" s="77">
        <v>0</v>
      </c>
      <c r="BA8971" s="77">
        <v>-2.25</v>
      </c>
    </row>
    <row r="8972" spans="3:53" x14ac:dyDescent="0.25">
      <c r="C8972" s="77" t="s">
        <v>895</v>
      </c>
      <c r="D8972" s="77" t="s">
        <v>678</v>
      </c>
      <c r="E8972" s="77">
        <v>2.21</v>
      </c>
      <c r="F8972" s="77">
        <v>11.68</v>
      </c>
      <c r="G8972" s="77">
        <v>4.76</v>
      </c>
      <c r="H8972" s="77">
        <v>-99999</v>
      </c>
      <c r="I8972" s="77">
        <v>-11.063000000000001</v>
      </c>
      <c r="J8972" s="77" t="s">
        <v>75</v>
      </c>
      <c r="K8972" s="77">
        <v>45.93</v>
      </c>
      <c r="L8972" s="77">
        <v>2.2000000000000002</v>
      </c>
      <c r="M8972" s="77">
        <v>0</v>
      </c>
      <c r="N8972" s="77">
        <v>2.2103333333333328</v>
      </c>
      <c r="O8972" s="77">
        <v>-0.46750113105111218</v>
      </c>
      <c r="P8972" s="77">
        <v>136477</v>
      </c>
      <c r="Q8972" s="77">
        <v>15467</v>
      </c>
      <c r="R8972" s="77">
        <v>8.82</v>
      </c>
      <c r="S8972" s="77">
        <v>45.813000000000002</v>
      </c>
      <c r="T8972" s="77">
        <v>8.1880000000000006</v>
      </c>
      <c r="U8972" s="77">
        <v>23.6524</v>
      </c>
      <c r="V8972" s="77">
        <v>2.3248348000000001</v>
      </c>
      <c r="AC8972" s="77">
        <v>2.2235</v>
      </c>
      <c r="AD8972" s="77">
        <v>2.10025</v>
      </c>
      <c r="AH8972" s="77">
        <f>IF(AND(M8972&lt;Variables!$G$6,M8972&gt;Variables!$G$5),0,1)</f>
        <v>1</v>
      </c>
      <c r="AI8972" s="77">
        <f t="shared" si="282"/>
        <v>1</v>
      </c>
      <c r="AJ8972" s="77">
        <f>IF(I8972&gt;Variables!$G$7,0,1)</f>
        <v>1</v>
      </c>
      <c r="AK8972" s="77">
        <f>IF(F8972&gt;Variables!$G$8,0,1)</f>
        <v>0</v>
      </c>
      <c r="AL8972" s="77">
        <f>IF(G8972&gt;Variables!$G$9,0,1)</f>
        <v>1</v>
      </c>
      <c r="AM8972" s="77">
        <f>IF(AND(K8972&gt;Variables!$G$10,K8972&lt;Variables!$G$11),0,1)</f>
        <v>1</v>
      </c>
      <c r="AN8972" s="77">
        <f>IF(H8972&lt;Variables!$G$13,1,0)</f>
        <v>1</v>
      </c>
      <c r="AO8972" s="77">
        <f>IF(R8972&lt;Variables!$G$12,0,1)</f>
        <v>1</v>
      </c>
      <c r="AP8972" s="78">
        <f t="shared" si="283"/>
        <v>1</v>
      </c>
      <c r="AQ8972" s="77">
        <f>IF(V8972&lt;Variables!$G$15,1,0)</f>
        <v>1</v>
      </c>
      <c r="AR8972" s="77">
        <v>0</v>
      </c>
      <c r="AS8972" s="77">
        <v>0</v>
      </c>
      <c r="AT8972" s="77">
        <v>1</v>
      </c>
      <c r="AU8972" s="77">
        <v>0</v>
      </c>
      <c r="BA8972" s="77">
        <v>-2.25</v>
      </c>
    </row>
    <row r="8973" spans="3:53" x14ac:dyDescent="0.25">
      <c r="C8973" s="77" t="s">
        <v>895</v>
      </c>
      <c r="D8973" s="77" t="s">
        <v>749</v>
      </c>
      <c r="E8973" s="77">
        <v>3.56</v>
      </c>
      <c r="F8973" s="77">
        <v>11.84</v>
      </c>
      <c r="G8973" s="77">
        <v>9.74</v>
      </c>
      <c r="H8973" s="77">
        <v>-99999</v>
      </c>
      <c r="I8973" s="77">
        <v>-12.667</v>
      </c>
      <c r="J8973" s="77" t="s">
        <v>75</v>
      </c>
      <c r="K8973" s="77">
        <v>54.35</v>
      </c>
      <c r="L8973" s="77">
        <v>3.5462500000000001</v>
      </c>
      <c r="M8973" s="77">
        <v>0.10574550581600679</v>
      </c>
      <c r="N8973" s="77">
        <v>3.5462500000000001</v>
      </c>
      <c r="O8973" s="77">
        <v>0.10574550581600679</v>
      </c>
      <c r="P8973" s="77">
        <v>21476</v>
      </c>
      <c r="Q8973" s="77">
        <v>9400</v>
      </c>
      <c r="R8973" s="77">
        <v>2.2799999999999998</v>
      </c>
      <c r="S8973" s="77">
        <v>45.813000000000002</v>
      </c>
      <c r="T8973" s="77">
        <v>8.1880000000000006</v>
      </c>
      <c r="U8973" s="77">
        <v>23.6524</v>
      </c>
      <c r="V8973" s="77">
        <v>2.4079881572083179</v>
      </c>
      <c r="AC8973" s="77">
        <v>3.64</v>
      </c>
      <c r="AD8973" s="77">
        <v>3.53</v>
      </c>
      <c r="AH8973" s="77">
        <f>IF(AND(M8973&lt;Variables!$G$6,M8973&gt;Variables!$G$5),0,1)</f>
        <v>1</v>
      </c>
      <c r="AI8973" s="77">
        <f t="shared" si="282"/>
        <v>1</v>
      </c>
      <c r="AJ8973" s="77">
        <f>IF(I8973&gt;Variables!$G$7,0,1)</f>
        <v>1</v>
      </c>
      <c r="AK8973" s="77">
        <f>IF(F8973&gt;Variables!$G$8,0,1)</f>
        <v>0</v>
      </c>
      <c r="AL8973" s="77">
        <f>IF(G8973&gt;Variables!$G$9,0,1)</f>
        <v>1</v>
      </c>
      <c r="AM8973" s="77">
        <f>IF(AND(K8973&gt;Variables!$G$10,K8973&lt;Variables!$G$11),0,1)</f>
        <v>1</v>
      </c>
      <c r="AN8973" s="77">
        <f>IF(H8973&lt;Variables!$G$13,1,0)</f>
        <v>1</v>
      </c>
      <c r="AO8973" s="77">
        <f>IF(R8973&lt;Variables!$G$12,0,1)</f>
        <v>1</v>
      </c>
      <c r="AP8973" s="78">
        <f t="shared" si="283"/>
        <v>1</v>
      </c>
      <c r="AQ8973" s="77">
        <f>IF(V8973&lt;Variables!$G$15,1,0)</f>
        <v>1</v>
      </c>
      <c r="AR8973" s="77">
        <v>1</v>
      </c>
      <c r="AS8973" s="77">
        <v>0</v>
      </c>
      <c r="AT8973" s="77">
        <v>0</v>
      </c>
      <c r="AU8973" s="77">
        <v>0</v>
      </c>
      <c r="BA8973" s="77">
        <v>2</v>
      </c>
    </row>
    <row r="8974" spans="3:53" x14ac:dyDescent="0.25">
      <c r="C8974" s="77" t="s">
        <v>895</v>
      </c>
      <c r="D8974" s="77" t="s">
        <v>703</v>
      </c>
      <c r="E8974" s="77">
        <v>3.46</v>
      </c>
      <c r="F8974" s="77">
        <v>9.3699999999999992</v>
      </c>
      <c r="G8974" s="77">
        <v>5.58</v>
      </c>
      <c r="H8974" s="77">
        <v>-99999</v>
      </c>
      <c r="I8974" s="77">
        <v>-12.055999999999999</v>
      </c>
      <c r="J8974" s="77" t="s">
        <v>75</v>
      </c>
      <c r="K8974" s="77">
        <v>67.23</v>
      </c>
      <c r="L8974" s="77">
        <v>-99999</v>
      </c>
      <c r="M8974" s="77">
        <v>-99999</v>
      </c>
      <c r="N8974" s="77">
        <v>3.5</v>
      </c>
      <c r="O8974" s="77">
        <v>0</v>
      </c>
      <c r="P8974" s="77">
        <v>38323</v>
      </c>
      <c r="Q8974" s="77">
        <v>15432</v>
      </c>
      <c r="R8974" s="77">
        <v>2.48</v>
      </c>
      <c r="S8974" s="77">
        <v>45.813000000000002</v>
      </c>
      <c r="T8974" s="77">
        <v>8.1880000000000006</v>
      </c>
      <c r="U8974" s="77">
        <v>23.6524</v>
      </c>
      <c r="V8974" s="77">
        <v>-99999</v>
      </c>
      <c r="AC8974" s="77">
        <v>3.49</v>
      </c>
      <c r="AD8974" s="77">
        <v>3.4</v>
      </c>
      <c r="AH8974" s="77">
        <f>IF(AND(M8974&lt;Variables!$G$6,M8974&gt;Variables!$G$5),0,1)</f>
        <v>1</v>
      </c>
      <c r="AI8974" s="77">
        <f t="shared" si="282"/>
        <v>1</v>
      </c>
      <c r="AJ8974" s="77">
        <f>IF(I8974&gt;Variables!$G$7,0,1)</f>
        <v>1</v>
      </c>
      <c r="AK8974" s="77">
        <f>IF(F8974&gt;Variables!$G$8,0,1)</f>
        <v>0</v>
      </c>
      <c r="AL8974" s="77">
        <f>IF(G8974&gt;Variables!$G$9,0,1)</f>
        <v>1</v>
      </c>
      <c r="AM8974" s="77">
        <f>IF(AND(K8974&gt;Variables!$G$10,K8974&lt;Variables!$G$11),0,1)</f>
        <v>0</v>
      </c>
      <c r="AN8974" s="77">
        <f>IF(H8974&lt;Variables!$G$13,1,0)</f>
        <v>1</v>
      </c>
      <c r="AO8974" s="77">
        <f>IF(R8974&lt;Variables!$G$12,0,1)</f>
        <v>1</v>
      </c>
      <c r="AP8974" s="78">
        <f t="shared" si="283"/>
        <v>1</v>
      </c>
      <c r="AQ8974" s="77">
        <f>IF(V8974&lt;Variables!$G$15,1,0)</f>
        <v>1</v>
      </c>
      <c r="AR8974" s="77">
        <v>0</v>
      </c>
      <c r="AS8974" s="77">
        <v>0</v>
      </c>
      <c r="AT8974" s="77">
        <v>0</v>
      </c>
      <c r="AU8974" s="77">
        <v>0</v>
      </c>
      <c r="BA8974" s="77">
        <v>0</v>
      </c>
    </row>
    <row r="8975" spans="3:53" x14ac:dyDescent="0.25">
      <c r="C8975" s="77" t="s">
        <v>895</v>
      </c>
      <c r="D8975" s="77" t="s">
        <v>661</v>
      </c>
      <c r="E8975" s="77">
        <v>57.17</v>
      </c>
      <c r="F8975" s="77">
        <v>7.76</v>
      </c>
      <c r="G8975" s="77">
        <v>10.19</v>
      </c>
      <c r="H8975" s="77">
        <v>2180</v>
      </c>
      <c r="I8975" s="77">
        <v>3.6880000000000002</v>
      </c>
      <c r="J8975" s="77" t="s">
        <v>74</v>
      </c>
      <c r="K8975" s="77">
        <v>62.93</v>
      </c>
      <c r="L8975" s="77">
        <v>56.812430000000013</v>
      </c>
      <c r="M8975" s="77">
        <v>0.11893524005221449</v>
      </c>
      <c r="N8975" s="77">
        <v>56.046719999999993</v>
      </c>
      <c r="O8975" s="77">
        <v>1.486759617690401</v>
      </c>
      <c r="P8975" s="77">
        <v>4229000</v>
      </c>
      <c r="Q8975" s="77">
        <v>2152000</v>
      </c>
      <c r="R8975" s="77">
        <v>1.97</v>
      </c>
      <c r="S8975" s="77">
        <v>45.813000000000002</v>
      </c>
      <c r="T8975" s="77">
        <v>8.1880000000000006</v>
      </c>
      <c r="U8975" s="77">
        <v>23.6524</v>
      </c>
      <c r="V8975" s="77">
        <v>2.4934212230542512</v>
      </c>
      <c r="AC8975" s="77">
        <v>57.63</v>
      </c>
      <c r="AD8975" s="77">
        <v>55.96</v>
      </c>
      <c r="AH8975" s="77">
        <f>IF(AND(M8975&lt;Variables!$G$6,M8975&gt;Variables!$G$5),0,1)</f>
        <v>1</v>
      </c>
      <c r="AI8975" s="77">
        <f t="shared" si="282"/>
        <v>0</v>
      </c>
      <c r="AJ8975" s="77">
        <f>IF(I8975&gt;Variables!$G$7,0,1)</f>
        <v>1</v>
      </c>
      <c r="AK8975" s="77">
        <f>IF(F8975&gt;Variables!$G$8,0,1)</f>
        <v>1</v>
      </c>
      <c r="AL8975" s="77">
        <f>IF(G8975&gt;Variables!$G$9,0,1)</f>
        <v>1</v>
      </c>
      <c r="AM8975" s="77">
        <f>IF(AND(K8975&gt;Variables!$G$10,K8975&lt;Variables!$G$11),0,1)</f>
        <v>0</v>
      </c>
      <c r="AN8975" s="77">
        <f>IF(H8975&lt;Variables!$G$13,1,0)</f>
        <v>0</v>
      </c>
      <c r="AO8975" s="77">
        <f>IF(R8975&lt;Variables!$G$12,0,1)</f>
        <v>0</v>
      </c>
      <c r="AP8975" s="78">
        <f t="shared" si="283"/>
        <v>0</v>
      </c>
      <c r="AQ8975" s="77">
        <f>IF(V8975&lt;Variables!$G$15,1,0)</f>
        <v>1</v>
      </c>
      <c r="AR8975" s="77">
        <v>0</v>
      </c>
      <c r="AS8975" s="77">
        <v>0</v>
      </c>
      <c r="AT8975" s="77">
        <v>1</v>
      </c>
      <c r="AU8975" s="77">
        <v>0</v>
      </c>
      <c r="BA8975" s="77">
        <v>-2</v>
      </c>
    </row>
    <row r="8976" spans="3:53" x14ac:dyDescent="0.25">
      <c r="C8976" s="77" t="s">
        <v>895</v>
      </c>
      <c r="D8976" s="77" t="s">
        <v>718</v>
      </c>
      <c r="E8976" s="77">
        <v>23.97</v>
      </c>
      <c r="F8976" s="77">
        <v>90.29</v>
      </c>
      <c r="G8976" s="77">
        <v>18.7</v>
      </c>
      <c r="H8976" s="77">
        <v>1570</v>
      </c>
      <c r="I8976" s="77">
        <v>-0.111</v>
      </c>
      <c r="J8976" s="77" t="s">
        <v>74</v>
      </c>
      <c r="K8976" s="77">
        <v>33.94</v>
      </c>
      <c r="L8976" s="77">
        <v>24.286375</v>
      </c>
      <c r="M8976" s="77">
        <v>-1.4673865490424149</v>
      </c>
      <c r="N8976" s="77">
        <v>24.606515999999999</v>
      </c>
      <c r="O8976" s="77">
        <v>-2.749336801682948</v>
      </c>
      <c r="P8976" s="77">
        <v>49313000</v>
      </c>
      <c r="Q8976" s="77">
        <v>302659</v>
      </c>
      <c r="R8976" s="77">
        <v>162.93</v>
      </c>
      <c r="S8976" s="77">
        <v>45.813000000000002</v>
      </c>
      <c r="T8976" s="77">
        <v>8.1880000000000006</v>
      </c>
      <c r="U8976" s="77">
        <v>23.6524</v>
      </c>
      <c r="V8976" s="77">
        <v>2.1707111838757331</v>
      </c>
      <c r="AC8976" s="77">
        <v>31.09</v>
      </c>
      <c r="AD8976" s="77">
        <v>23.81</v>
      </c>
      <c r="AH8976" s="77">
        <f>IF(AND(M8976&lt;Variables!$G$6,M8976&gt;Variables!$G$5),0,1)</f>
        <v>0</v>
      </c>
      <c r="AI8976" s="77">
        <f t="shared" si="282"/>
        <v>1</v>
      </c>
      <c r="AJ8976" s="77">
        <f>IF(I8976&gt;Variables!$G$7,0,1)</f>
        <v>1</v>
      </c>
      <c r="AK8976" s="77">
        <f>IF(F8976&gt;Variables!$G$8,0,1)</f>
        <v>0</v>
      </c>
      <c r="AL8976" s="77">
        <f>IF(G8976&gt;Variables!$G$9,0,1)</f>
        <v>0</v>
      </c>
      <c r="AM8976" s="77">
        <f>IF(AND(K8976&gt;Variables!$G$10,K8976&lt;Variables!$G$11),0,1)</f>
        <v>1</v>
      </c>
      <c r="AN8976" s="77">
        <f>IF(H8976&lt;Variables!$G$13,1,0)</f>
        <v>0</v>
      </c>
      <c r="AO8976" s="77">
        <f>IF(R8976&lt;Variables!$G$12,0,1)</f>
        <v>1</v>
      </c>
      <c r="AP8976" s="78">
        <f t="shared" si="283"/>
        <v>0</v>
      </c>
      <c r="AQ8976" s="77">
        <f>IF(V8976&lt;Variables!$G$15,1,0)</f>
        <v>1</v>
      </c>
      <c r="AR8976" s="77">
        <v>1</v>
      </c>
      <c r="AS8976" s="77">
        <v>0</v>
      </c>
      <c r="AT8976" s="77">
        <v>0</v>
      </c>
      <c r="AU8976" s="77">
        <v>0</v>
      </c>
      <c r="BA8976" s="77">
        <v>2</v>
      </c>
    </row>
    <row r="8977" spans="3:53" x14ac:dyDescent="0.25">
      <c r="C8977" s="77" t="s">
        <v>895</v>
      </c>
      <c r="D8977" s="77" t="s">
        <v>705</v>
      </c>
      <c r="E8977" s="77">
        <v>677.69</v>
      </c>
      <c r="F8977" s="77">
        <v>7.98</v>
      </c>
      <c r="G8977" s="77">
        <v>3.67</v>
      </c>
      <c r="H8977" s="77">
        <v>6440</v>
      </c>
      <c r="I8977" s="77">
        <v>-23.513999999999999</v>
      </c>
      <c r="J8977" s="77" t="s">
        <v>74</v>
      </c>
      <c r="K8977" s="77">
        <v>46.05</v>
      </c>
      <c r="L8977" s="77">
        <v>674.64892499999996</v>
      </c>
      <c r="M8977" s="77">
        <v>-0.1213853560946417</v>
      </c>
      <c r="N8977" s="77">
        <v>674.87146734693874</v>
      </c>
      <c r="O8977" s="77">
        <v>-0.15432084438729191</v>
      </c>
      <c r="P8977" s="77">
        <v>1089000</v>
      </c>
      <c r="Q8977" s="77">
        <v>763734</v>
      </c>
      <c r="R8977" s="77">
        <v>1.43</v>
      </c>
      <c r="S8977" s="77">
        <v>45.813000000000002</v>
      </c>
      <c r="T8977" s="77">
        <v>8.1880000000000006</v>
      </c>
      <c r="U8977" s="77">
        <v>23.6524</v>
      </c>
      <c r="V8977" s="77">
        <v>2.3278493036702752</v>
      </c>
      <c r="AC8977" s="77">
        <v>678</v>
      </c>
      <c r="AD8977" s="77">
        <v>650.67049999999995</v>
      </c>
      <c r="AH8977" s="77">
        <f>IF(AND(M8977&lt;Variables!$G$6,M8977&gt;Variables!$G$5),0,1)</f>
        <v>1</v>
      </c>
      <c r="AI8977" s="77">
        <f t="shared" si="282"/>
        <v>1</v>
      </c>
      <c r="AJ8977" s="77">
        <f>IF(I8977&gt;Variables!$G$7,0,1)</f>
        <v>1</v>
      </c>
      <c r="AK8977" s="77">
        <f>IF(F8977&gt;Variables!$G$8,0,1)</f>
        <v>1</v>
      </c>
      <c r="AL8977" s="77">
        <f>IF(G8977&gt;Variables!$G$9,0,1)</f>
        <v>1</v>
      </c>
      <c r="AM8977" s="77">
        <f>IF(AND(K8977&gt;Variables!$G$10,K8977&lt;Variables!$G$11),0,1)</f>
        <v>1</v>
      </c>
      <c r="AN8977" s="77">
        <f>IF(H8977&lt;Variables!$G$13,1,0)</f>
        <v>0</v>
      </c>
      <c r="AO8977" s="77">
        <f>IF(R8977&lt;Variables!$G$12,0,1)</f>
        <v>0</v>
      </c>
      <c r="AP8977" s="78">
        <f t="shared" si="283"/>
        <v>0</v>
      </c>
      <c r="AQ8977" s="77">
        <f>IF(V8977&lt;Variables!$G$15,1,0)</f>
        <v>1</v>
      </c>
      <c r="AR8977" s="77">
        <v>0</v>
      </c>
      <c r="AS8977" s="77">
        <v>0</v>
      </c>
      <c r="AT8977" s="77">
        <v>0</v>
      </c>
      <c r="AU8977" s="77">
        <v>1</v>
      </c>
      <c r="BA8977" s="77">
        <v>-1</v>
      </c>
    </row>
    <row r="8978" spans="3:53" x14ac:dyDescent="0.25">
      <c r="C8978" s="77" t="s">
        <v>895</v>
      </c>
      <c r="D8978" s="77" t="s">
        <v>741</v>
      </c>
      <c r="E8978" s="77">
        <v>29.71</v>
      </c>
      <c r="F8978" s="77">
        <v>8.4499999999999993</v>
      </c>
      <c r="G8978" s="77">
        <v>5.79</v>
      </c>
      <c r="H8978" s="77">
        <v>3360</v>
      </c>
      <c r="I8978" s="77">
        <v>-1.9690000000000001</v>
      </c>
      <c r="J8978" s="77" t="s">
        <v>75</v>
      </c>
      <c r="K8978" s="77">
        <v>67.41</v>
      </c>
      <c r="L8978" s="77">
        <v>29.367844999999999</v>
      </c>
      <c r="M8978" s="77">
        <v>0.8586091352634212</v>
      </c>
      <c r="N8978" s="77">
        <v>29.419464000000001</v>
      </c>
      <c r="O8978" s="77">
        <v>0.68164396197020993</v>
      </c>
      <c r="P8978" s="77">
        <v>6677000</v>
      </c>
      <c r="Q8978" s="77">
        <v>1038000</v>
      </c>
      <c r="R8978" s="77">
        <v>6.43</v>
      </c>
      <c r="S8978" s="77">
        <v>45.813000000000002</v>
      </c>
      <c r="T8978" s="77">
        <v>8.1880000000000006</v>
      </c>
      <c r="U8978" s="77">
        <v>23.6524</v>
      </c>
      <c r="V8978" s="77">
        <v>2.4818728264733751</v>
      </c>
      <c r="AC8978" s="77">
        <v>29.99</v>
      </c>
      <c r="AD8978" s="77">
        <v>29.25</v>
      </c>
      <c r="AH8978" s="77">
        <f>IF(AND(M8978&lt;Variables!$G$6,M8978&gt;Variables!$G$5),0,1)</f>
        <v>1</v>
      </c>
      <c r="AI8978" s="77">
        <f t="shared" si="282"/>
        <v>1</v>
      </c>
      <c r="AJ8978" s="77">
        <f>IF(I8978&gt;Variables!$G$7,0,1)</f>
        <v>1</v>
      </c>
      <c r="AK8978" s="77">
        <f>IF(F8978&gt;Variables!$G$8,0,1)</f>
        <v>1</v>
      </c>
      <c r="AL8978" s="77">
        <f>IF(G8978&gt;Variables!$G$9,0,1)</f>
        <v>1</v>
      </c>
      <c r="AM8978" s="77">
        <f>IF(AND(K8978&gt;Variables!$G$10,K8978&lt;Variables!$G$11),0,1)</f>
        <v>0</v>
      </c>
      <c r="AN8978" s="77">
        <f>IF(H8978&lt;Variables!$G$13,1,0)</f>
        <v>0</v>
      </c>
      <c r="AO8978" s="77">
        <f>IF(R8978&lt;Variables!$G$12,0,1)</f>
        <v>1</v>
      </c>
      <c r="AP8978" s="78">
        <f t="shared" si="283"/>
        <v>1</v>
      </c>
      <c r="AQ8978" s="77">
        <f>IF(V8978&lt;Variables!$G$15,1,0)</f>
        <v>1</v>
      </c>
      <c r="AR8978" s="77">
        <v>0</v>
      </c>
      <c r="AS8978" s="77">
        <v>0</v>
      </c>
      <c r="AT8978" s="77">
        <v>0</v>
      </c>
      <c r="AU8978" s="77">
        <v>1</v>
      </c>
      <c r="BA8978" s="77">
        <v>-1.1599999999999999</v>
      </c>
    </row>
    <row r="8979" spans="3:53" x14ac:dyDescent="0.25">
      <c r="C8979" s="77" t="s">
        <v>895</v>
      </c>
      <c r="D8979" s="77" t="s">
        <v>707</v>
      </c>
      <c r="E8979" s="77">
        <v>3.56</v>
      </c>
      <c r="F8979" s="77">
        <v>8.57</v>
      </c>
      <c r="G8979" s="77">
        <v>0.81</v>
      </c>
      <c r="H8979" s="77">
        <v>-99999</v>
      </c>
      <c r="I8979" s="77">
        <v>-21.507000000000001</v>
      </c>
      <c r="J8979" s="77" t="s">
        <v>75</v>
      </c>
      <c r="K8979" s="77">
        <v>47.43</v>
      </c>
      <c r="L8979" s="77">
        <v>3.72</v>
      </c>
      <c r="M8979" s="77">
        <v>0</v>
      </c>
      <c r="N8979" s="77">
        <v>3.77</v>
      </c>
      <c r="O8979" s="77">
        <v>-1.326259946949597</v>
      </c>
      <c r="P8979" s="77">
        <v>106593</v>
      </c>
      <c r="Q8979" s="77">
        <v>19053</v>
      </c>
      <c r="R8979" s="77">
        <v>5.59</v>
      </c>
      <c r="S8979" s="77">
        <v>45.813000000000002</v>
      </c>
      <c r="T8979" s="77">
        <v>8.1880000000000006</v>
      </c>
      <c r="U8979" s="77">
        <v>23.6524</v>
      </c>
      <c r="V8979" s="77">
        <v>2.3403748000000002</v>
      </c>
      <c r="AC8979" s="77">
        <v>3.75</v>
      </c>
      <c r="AD8979" s="77">
        <v>3.5</v>
      </c>
      <c r="AH8979" s="77">
        <f>IF(AND(M8979&lt;Variables!$G$6,M8979&gt;Variables!$G$5),0,1)</f>
        <v>1</v>
      </c>
      <c r="AI8979" s="77">
        <f t="shared" si="282"/>
        <v>1</v>
      </c>
      <c r="AJ8979" s="77">
        <f>IF(I8979&gt;Variables!$G$7,0,1)</f>
        <v>1</v>
      </c>
      <c r="AK8979" s="77">
        <f>IF(F8979&gt;Variables!$G$8,0,1)</f>
        <v>1</v>
      </c>
      <c r="AL8979" s="77">
        <f>IF(G8979&gt;Variables!$G$9,0,1)</f>
        <v>1</v>
      </c>
      <c r="AM8979" s="77">
        <f>IF(AND(K8979&gt;Variables!$G$10,K8979&lt;Variables!$G$11),0,1)</f>
        <v>1</v>
      </c>
      <c r="AN8979" s="77">
        <f>IF(H8979&lt;Variables!$G$13,1,0)</f>
        <v>1</v>
      </c>
      <c r="AO8979" s="77">
        <f>IF(R8979&lt;Variables!$G$12,0,1)</f>
        <v>1</v>
      </c>
      <c r="AP8979" s="78">
        <f t="shared" si="283"/>
        <v>1</v>
      </c>
      <c r="AQ8979" s="77">
        <f>IF(V8979&lt;Variables!$G$15,1,0)</f>
        <v>1</v>
      </c>
      <c r="AR8979" s="77">
        <v>1</v>
      </c>
      <c r="AS8979" s="77">
        <v>0</v>
      </c>
      <c r="AT8979" s="77">
        <v>0</v>
      </c>
      <c r="AU8979" s="77">
        <v>0</v>
      </c>
      <c r="BA8979" s="77">
        <v>2</v>
      </c>
    </row>
    <row r="8980" spans="3:53" x14ac:dyDescent="0.25">
      <c r="C8980" s="77" t="s">
        <v>895</v>
      </c>
      <c r="D8980" s="77" t="s">
        <v>158</v>
      </c>
      <c r="E8980" s="77">
        <v>47.91</v>
      </c>
      <c r="F8980" s="77">
        <v>8.58</v>
      </c>
      <c r="G8980" s="77">
        <v>7.85</v>
      </c>
      <c r="H8980" s="77">
        <v>6670</v>
      </c>
      <c r="I8980" s="77">
        <v>61.112000000000002</v>
      </c>
      <c r="J8980" s="77" t="s">
        <v>75</v>
      </c>
      <c r="K8980" s="77">
        <v>66.45</v>
      </c>
      <c r="L8980" s="77">
        <v>47.568527777777781</v>
      </c>
      <c r="M8980" s="77">
        <v>0.41302985692570382</v>
      </c>
      <c r="N8980" s="77">
        <v>47.216563829787233</v>
      </c>
      <c r="O8980" s="77">
        <v>1.1615334232915651</v>
      </c>
      <c r="P8980" s="77">
        <v>304993</v>
      </c>
      <c r="Q8980" s="77">
        <v>677206</v>
      </c>
      <c r="R8980" s="77">
        <v>0.45</v>
      </c>
      <c r="S8980" s="77">
        <v>45.813000000000002</v>
      </c>
      <c r="T8980" s="77">
        <v>8.1880000000000006</v>
      </c>
      <c r="U8980" s="77">
        <v>23.6524</v>
      </c>
      <c r="V8980" s="77">
        <v>2.5070611664890481</v>
      </c>
      <c r="AC8980" s="77">
        <v>48.42</v>
      </c>
      <c r="AD8980" s="77">
        <v>47.01</v>
      </c>
      <c r="AH8980" s="77">
        <f>IF(AND(M8980&lt;Variables!$G$6,M8980&gt;Variables!$G$5),0,1)</f>
        <v>1</v>
      </c>
      <c r="AI8980" s="77">
        <f t="shared" si="282"/>
        <v>0</v>
      </c>
      <c r="AJ8980" s="77">
        <f>IF(I8980&gt;Variables!$G$7,0,1)</f>
        <v>0</v>
      </c>
      <c r="AK8980" s="77">
        <f>IF(F8980&gt;Variables!$G$8,0,1)</f>
        <v>1</v>
      </c>
      <c r="AL8980" s="77">
        <f>IF(G8980&gt;Variables!$G$9,0,1)</f>
        <v>1</v>
      </c>
      <c r="AM8980" s="77">
        <f>IF(AND(K8980&gt;Variables!$G$10,K8980&lt;Variables!$G$11),0,1)</f>
        <v>0</v>
      </c>
      <c r="AN8980" s="77">
        <f>IF(H8980&lt;Variables!$G$13,1,0)</f>
        <v>0</v>
      </c>
      <c r="AO8980" s="77">
        <f>IF(R8980&lt;Variables!$G$12,0,1)</f>
        <v>0</v>
      </c>
      <c r="AP8980" s="78">
        <f t="shared" si="283"/>
        <v>1</v>
      </c>
      <c r="AQ8980" s="77">
        <f>IF(V8980&lt;Variables!$G$15,1,0)</f>
        <v>1</v>
      </c>
      <c r="AR8980" s="77">
        <v>0</v>
      </c>
      <c r="AS8980" s="77">
        <v>0</v>
      </c>
      <c r="AT8980" s="77">
        <v>0</v>
      </c>
      <c r="AU8980" s="77">
        <v>1</v>
      </c>
      <c r="BA8980" s="77">
        <v>-0.19</v>
      </c>
    </row>
    <row r="8981" spans="3:53" x14ac:dyDescent="0.25">
      <c r="C8981" s="77" t="s">
        <v>895</v>
      </c>
      <c r="D8981" s="77" t="s">
        <v>177</v>
      </c>
      <c r="E8981" s="77">
        <v>72.22</v>
      </c>
      <c r="F8981" s="77">
        <v>9.8800000000000008</v>
      </c>
      <c r="G8981" s="77">
        <v>11.47</v>
      </c>
      <c r="H8981" s="77">
        <v>13100</v>
      </c>
      <c r="I8981" s="77">
        <v>512.92499999999995</v>
      </c>
      <c r="J8981" s="77" t="s">
        <v>75</v>
      </c>
      <c r="K8981" s="77">
        <v>62.25</v>
      </c>
      <c r="L8981" s="77">
        <v>71.506484999999998</v>
      </c>
      <c r="M8981" s="77">
        <v>0.33355715918634049</v>
      </c>
      <c r="N8981" s="77">
        <v>70.537513999999987</v>
      </c>
      <c r="O8981" s="77">
        <v>1.7118352087089681</v>
      </c>
      <c r="P8981" s="77">
        <v>1520000</v>
      </c>
      <c r="Q8981" s="77">
        <v>1777000</v>
      </c>
      <c r="R8981" s="77">
        <v>0.86</v>
      </c>
      <c r="S8981" s="77">
        <v>45.813000000000002</v>
      </c>
      <c r="T8981" s="77">
        <v>8.1880000000000006</v>
      </c>
      <c r="U8981" s="77">
        <v>23.6524</v>
      </c>
      <c r="V8981" s="77">
        <v>2.4734369286834612</v>
      </c>
      <c r="AC8981" s="77">
        <v>74.25</v>
      </c>
      <c r="AD8981" s="77">
        <v>69.38</v>
      </c>
      <c r="AH8981" s="77">
        <f>IF(AND(M8981&lt;Variables!$G$6,M8981&gt;Variables!$G$5),0,1)</f>
        <v>1</v>
      </c>
      <c r="AI8981" s="77">
        <f t="shared" si="282"/>
        <v>0</v>
      </c>
      <c r="AJ8981" s="77">
        <f>IF(I8981&gt;Variables!$G$7,0,1)</f>
        <v>0</v>
      </c>
      <c r="AK8981" s="77">
        <f>IF(F8981&gt;Variables!$G$8,0,1)</f>
        <v>0</v>
      </c>
      <c r="AL8981" s="77">
        <f>IF(G8981&gt;Variables!$G$9,0,1)</f>
        <v>0</v>
      </c>
      <c r="AM8981" s="77">
        <f>IF(AND(K8981&gt;Variables!$G$10,K8981&lt;Variables!$G$11),0,1)</f>
        <v>0</v>
      </c>
      <c r="AN8981" s="77">
        <f>IF(H8981&lt;Variables!$G$13,1,0)</f>
        <v>0</v>
      </c>
      <c r="AO8981" s="77">
        <f>IF(R8981&lt;Variables!$G$12,0,1)</f>
        <v>0</v>
      </c>
      <c r="AP8981" s="78">
        <f t="shared" si="283"/>
        <v>1</v>
      </c>
      <c r="AQ8981" s="77">
        <f>IF(V8981&lt;Variables!$G$15,1,0)</f>
        <v>1</v>
      </c>
      <c r="AR8981" s="77">
        <v>1</v>
      </c>
      <c r="AS8981" s="77">
        <v>0</v>
      </c>
      <c r="AT8981" s="77">
        <v>0</v>
      </c>
      <c r="AU8981" s="77">
        <v>0</v>
      </c>
      <c r="BA8981" s="77">
        <v>1.1599999999999999</v>
      </c>
    </row>
    <row r="8982" spans="3:53" x14ac:dyDescent="0.25">
      <c r="C8982" s="77" t="s">
        <v>895</v>
      </c>
      <c r="D8982" s="77" t="s">
        <v>589</v>
      </c>
      <c r="E8982" s="77">
        <v>5.47</v>
      </c>
      <c r="F8982" s="77">
        <v>40.46</v>
      </c>
      <c r="G8982" s="77">
        <v>37.06</v>
      </c>
      <c r="H8982" s="77">
        <v>92.42</v>
      </c>
      <c r="I8982" s="77">
        <v>-9.2479999999999993</v>
      </c>
      <c r="J8982" s="77" t="s">
        <v>75</v>
      </c>
      <c r="K8982" s="77">
        <v>52.43</v>
      </c>
      <c r="L8982" s="77">
        <v>5.33134</v>
      </c>
      <c r="M8982" s="77">
        <v>1.2878563363057021</v>
      </c>
      <c r="N8982" s="77">
        <v>5.3803820000000009</v>
      </c>
      <c r="O8982" s="77">
        <v>0.36462095070572059</v>
      </c>
      <c r="P8982" s="77">
        <v>23210000</v>
      </c>
      <c r="Q8982" s="77">
        <v>792360</v>
      </c>
      <c r="R8982" s="77">
        <v>29.29</v>
      </c>
      <c r="S8982" s="77">
        <v>45.813000000000002</v>
      </c>
      <c r="T8982" s="77">
        <v>8.1880000000000006</v>
      </c>
      <c r="U8982" s="77">
        <v>23.6524</v>
      </c>
      <c r="V8982" s="77">
        <v>2.3496525655448721</v>
      </c>
      <c r="AC8982" s="77">
        <v>6.0998999999999999</v>
      </c>
      <c r="AD8982" s="77">
        <v>4.8099999999999996</v>
      </c>
      <c r="AH8982" s="77">
        <f>IF(AND(M8982&lt;Variables!$G$6,M8982&gt;Variables!$G$5),0,1)</f>
        <v>1</v>
      </c>
      <c r="AI8982" s="77">
        <f t="shared" si="282"/>
        <v>1</v>
      </c>
      <c r="AJ8982" s="77">
        <f>IF(I8982&gt;Variables!$G$7,0,1)</f>
        <v>1</v>
      </c>
      <c r="AK8982" s="77">
        <f>IF(F8982&gt;Variables!$G$8,0,1)</f>
        <v>0</v>
      </c>
      <c r="AL8982" s="77">
        <f>IF(G8982&gt;Variables!$G$9,0,1)</f>
        <v>0</v>
      </c>
      <c r="AM8982" s="77">
        <f>IF(AND(K8982&gt;Variables!$G$10,K8982&lt;Variables!$G$11),0,1)</f>
        <v>1</v>
      </c>
      <c r="AN8982" s="77">
        <f>IF(H8982&lt;Variables!$G$13,1,0)</f>
        <v>1</v>
      </c>
      <c r="AO8982" s="77">
        <f>IF(R8982&lt;Variables!$G$12,0,1)</f>
        <v>1</v>
      </c>
      <c r="AP8982" s="78">
        <f t="shared" si="283"/>
        <v>1</v>
      </c>
      <c r="AQ8982" s="77">
        <f>IF(V8982&lt;Variables!$G$15,1,0)</f>
        <v>1</v>
      </c>
      <c r="AR8982" s="77">
        <v>1</v>
      </c>
      <c r="AS8982" s="77">
        <v>0</v>
      </c>
      <c r="AT8982" s="77">
        <v>0</v>
      </c>
      <c r="AU8982" s="77">
        <v>0</v>
      </c>
      <c r="BA8982" s="77">
        <v>2</v>
      </c>
    </row>
    <row r="8983" spans="3:53" x14ac:dyDescent="0.25">
      <c r="C8983" s="77" t="s">
        <v>895</v>
      </c>
      <c r="D8983" s="77" t="s">
        <v>551</v>
      </c>
      <c r="E8983" s="77">
        <v>12.9</v>
      </c>
      <c r="F8983" s="77">
        <v>71.47</v>
      </c>
      <c r="G8983" s="77">
        <v>37.33</v>
      </c>
      <c r="H8983" s="77">
        <v>75.75</v>
      </c>
      <c r="I8983" s="77">
        <v>52.325000000000003</v>
      </c>
      <c r="J8983" s="77" t="s">
        <v>75</v>
      </c>
      <c r="K8983" s="77">
        <v>48.65</v>
      </c>
      <c r="L8983" s="77">
        <v>12.89564</v>
      </c>
      <c r="M8983" s="77">
        <v>-0.6385103802525528</v>
      </c>
      <c r="N8983" s="77">
        <v>12.822854</v>
      </c>
      <c r="O8983" s="77">
        <v>-7.4507594019237983E-2</v>
      </c>
      <c r="P8983" s="77">
        <v>217610000</v>
      </c>
      <c r="Q8983" s="77">
        <v>23680000</v>
      </c>
      <c r="R8983" s="77">
        <v>9.19</v>
      </c>
      <c r="S8983" s="77">
        <v>45.813000000000002</v>
      </c>
      <c r="T8983" s="77">
        <v>8.1880000000000006</v>
      </c>
      <c r="U8983" s="77">
        <v>23.6524</v>
      </c>
      <c r="V8983" s="77">
        <v>2.3671258456160378</v>
      </c>
      <c r="AC8983" s="77">
        <v>18.82</v>
      </c>
      <c r="AD8983" s="77">
        <v>11.6</v>
      </c>
      <c r="AH8983" s="77">
        <f>IF(AND(M8983&lt;Variables!$G$6,M8983&gt;Variables!$G$5),0,1)</f>
        <v>1</v>
      </c>
      <c r="AI8983" s="77">
        <f t="shared" si="282"/>
        <v>0</v>
      </c>
      <c r="AJ8983" s="77">
        <f>IF(I8983&gt;Variables!$G$7,0,1)</f>
        <v>0</v>
      </c>
      <c r="AK8983" s="77">
        <f>IF(F8983&gt;Variables!$G$8,0,1)</f>
        <v>0</v>
      </c>
      <c r="AL8983" s="77">
        <f>IF(G8983&gt;Variables!$G$9,0,1)</f>
        <v>0</v>
      </c>
      <c r="AM8983" s="77">
        <f>IF(AND(K8983&gt;Variables!$G$10,K8983&lt;Variables!$G$11),0,1)</f>
        <v>1</v>
      </c>
      <c r="AN8983" s="77">
        <f>IF(H8983&lt;Variables!$G$13,1,0)</f>
        <v>1</v>
      </c>
      <c r="AO8983" s="77">
        <f>IF(R8983&lt;Variables!$G$12,0,1)</f>
        <v>1</v>
      </c>
      <c r="AP8983" s="78">
        <f t="shared" si="283"/>
        <v>1</v>
      </c>
      <c r="AQ8983" s="77">
        <f>IF(V8983&lt;Variables!$G$15,1,0)</f>
        <v>1</v>
      </c>
      <c r="AR8983" s="77">
        <v>0</v>
      </c>
      <c r="AS8983" s="77">
        <v>0</v>
      </c>
      <c r="AT8983" s="77">
        <v>1</v>
      </c>
      <c r="AU8983" s="77">
        <v>0</v>
      </c>
      <c r="BA8983" s="77">
        <v>-2.25</v>
      </c>
    </row>
    <row r="8984" spans="3:53" x14ac:dyDescent="0.25">
      <c r="C8984" s="77" t="s">
        <v>895</v>
      </c>
      <c r="D8984" s="77" t="s">
        <v>717</v>
      </c>
      <c r="E8984" s="77">
        <v>5.71</v>
      </c>
      <c r="F8984" s="77">
        <v>101.91</v>
      </c>
      <c r="G8984" s="77">
        <v>38.94</v>
      </c>
      <c r="H8984" s="77">
        <v>34.64</v>
      </c>
      <c r="I8984" s="77">
        <v>-6.6429999999999998</v>
      </c>
      <c r="J8984" s="77" t="s">
        <v>75</v>
      </c>
      <c r="K8984" s="77">
        <v>78.55</v>
      </c>
      <c r="L8984" s="77">
        <v>5.3239850000000004</v>
      </c>
      <c r="M8984" s="77">
        <v>8.5596597285679721</v>
      </c>
      <c r="N8984" s="77">
        <v>5.1491940000000014</v>
      </c>
      <c r="O8984" s="77">
        <v>12.24475131447754</v>
      </c>
      <c r="P8984" s="77">
        <v>92510000</v>
      </c>
      <c r="Q8984" s="77">
        <v>392060</v>
      </c>
      <c r="R8984" s="77">
        <v>235.96</v>
      </c>
      <c r="S8984" s="77">
        <v>45.813000000000002</v>
      </c>
      <c r="T8984" s="77">
        <v>8.1880000000000006</v>
      </c>
      <c r="U8984" s="77">
        <v>23.6524</v>
      </c>
      <c r="V8984" s="77">
        <v>1.7344623592534549</v>
      </c>
      <c r="AC8984" s="77">
        <v>8.1999999999999993</v>
      </c>
      <c r="AD8984" s="77">
        <v>5.54</v>
      </c>
      <c r="AH8984" s="77">
        <f>IF(AND(M8984&lt;Variables!$G$6,M8984&gt;Variables!$G$5),0,1)</f>
        <v>1</v>
      </c>
      <c r="AI8984" s="77">
        <f t="shared" si="282"/>
        <v>0</v>
      </c>
      <c r="AJ8984" s="77">
        <f>IF(I8984&gt;Variables!$G$7,0,1)</f>
        <v>1</v>
      </c>
      <c r="AK8984" s="77">
        <f>IF(F8984&gt;Variables!$G$8,0,1)</f>
        <v>0</v>
      </c>
      <c r="AL8984" s="77">
        <f>IF(G8984&gt;Variables!$G$9,0,1)</f>
        <v>0</v>
      </c>
      <c r="AM8984" s="77">
        <f>IF(AND(K8984&gt;Variables!$G$10,K8984&lt;Variables!$G$11),0,1)</f>
        <v>1</v>
      </c>
      <c r="AN8984" s="77">
        <f>IF(H8984&lt;Variables!$G$13,1,0)</f>
        <v>1</v>
      </c>
      <c r="AO8984" s="77">
        <f>IF(R8984&lt;Variables!$G$12,0,1)</f>
        <v>1</v>
      </c>
      <c r="AP8984" s="78">
        <f t="shared" si="283"/>
        <v>1</v>
      </c>
      <c r="AQ8984" s="77">
        <f>IF(V8984&lt;Variables!$G$15,1,0)</f>
        <v>1</v>
      </c>
      <c r="AR8984" s="77">
        <v>1</v>
      </c>
      <c r="AS8984" s="77">
        <v>0</v>
      </c>
      <c r="AT8984" s="77">
        <v>0</v>
      </c>
      <c r="AU8984" s="77">
        <v>0</v>
      </c>
      <c r="BA8984" s="77">
        <v>2</v>
      </c>
    </row>
    <row r="8985" spans="3:53" x14ac:dyDescent="0.25">
      <c r="C8985" s="77" t="s">
        <v>895</v>
      </c>
      <c r="D8985" s="77" t="s">
        <v>123</v>
      </c>
      <c r="E8985" s="77">
        <v>13.95</v>
      </c>
      <c r="F8985" s="77">
        <v>7.73</v>
      </c>
      <c r="G8985" s="77">
        <v>9.2100000000000009</v>
      </c>
      <c r="H8985" s="77">
        <v>5550</v>
      </c>
      <c r="I8985" s="77">
        <v>349.11200000000002</v>
      </c>
      <c r="J8985" s="77" t="s">
        <v>75</v>
      </c>
      <c r="K8985" s="77">
        <v>54.23</v>
      </c>
      <c r="L8985" s="77">
        <v>13.817765</v>
      </c>
      <c r="M8985" s="77">
        <v>0.45112216049409842</v>
      </c>
      <c r="N8985" s="77">
        <v>13.876168</v>
      </c>
      <c r="O8985" s="77">
        <v>2.8336353379410751E-2</v>
      </c>
      <c r="P8985" s="77">
        <v>49731000</v>
      </c>
      <c r="Q8985" s="77">
        <v>56006000</v>
      </c>
      <c r="R8985" s="77">
        <v>0.89</v>
      </c>
      <c r="S8985" s="77">
        <v>45.813000000000002</v>
      </c>
      <c r="T8985" s="77">
        <v>8.1880000000000006</v>
      </c>
      <c r="U8985" s="77">
        <v>23.6524</v>
      </c>
      <c r="V8985" s="77">
        <v>2.3935826072452389</v>
      </c>
      <c r="AC8985" s="77">
        <v>14.08</v>
      </c>
      <c r="AD8985" s="77">
        <v>13</v>
      </c>
      <c r="AH8985" s="77">
        <f>IF(AND(M8985&lt;Variables!$G$6,M8985&gt;Variables!$G$5),0,1)</f>
        <v>1</v>
      </c>
      <c r="AI8985" s="77">
        <f t="shared" si="282"/>
        <v>1</v>
      </c>
      <c r="AJ8985" s="77">
        <f>IF(I8985&gt;Variables!$G$7,0,1)</f>
        <v>0</v>
      </c>
      <c r="AK8985" s="77">
        <f>IF(F8985&gt;Variables!$G$8,0,1)</f>
        <v>1</v>
      </c>
      <c r="AL8985" s="77">
        <f>IF(G8985&gt;Variables!$G$9,0,1)</f>
        <v>1</v>
      </c>
      <c r="AM8985" s="77">
        <f>IF(AND(K8985&gt;Variables!$G$10,K8985&lt;Variables!$G$11),0,1)</f>
        <v>1</v>
      </c>
      <c r="AN8985" s="77">
        <f>IF(H8985&lt;Variables!$G$13,1,0)</f>
        <v>0</v>
      </c>
      <c r="AO8985" s="77">
        <f>IF(R8985&lt;Variables!$G$12,0,1)</f>
        <v>0</v>
      </c>
      <c r="AP8985" s="78">
        <f t="shared" si="283"/>
        <v>1</v>
      </c>
      <c r="AQ8985" s="77">
        <f>IF(V8985&lt;Variables!$G$15,1,0)</f>
        <v>1</v>
      </c>
      <c r="AR8985" s="77">
        <v>0</v>
      </c>
      <c r="AS8985" s="77">
        <v>0</v>
      </c>
      <c r="AT8985" s="77">
        <v>1</v>
      </c>
      <c r="AU8985" s="77">
        <v>0</v>
      </c>
      <c r="BA8985" s="77">
        <v>-1.2</v>
      </c>
    </row>
    <row r="8986" spans="3:53" x14ac:dyDescent="0.25">
      <c r="C8986" s="77" t="s">
        <v>896</v>
      </c>
      <c r="D8986" s="77" t="s">
        <v>571</v>
      </c>
      <c r="E8986" s="77">
        <v>2.0099999999999998</v>
      </c>
      <c r="F8986" s="77">
        <v>9.89</v>
      </c>
      <c r="G8986" s="77">
        <v>6.95</v>
      </c>
      <c r="H8986" s="77">
        <v>-99999</v>
      </c>
      <c r="I8986" s="77">
        <v>-17.727</v>
      </c>
      <c r="J8986" s="77" t="s">
        <v>75</v>
      </c>
      <c r="K8986" s="77">
        <v>55.41</v>
      </c>
      <c r="L8986" s="77">
        <v>-99999</v>
      </c>
      <c r="M8986" s="77">
        <v>-99999</v>
      </c>
      <c r="N8986" s="77">
        <v>2</v>
      </c>
      <c r="O8986" s="77">
        <v>0</v>
      </c>
      <c r="P8986" s="77">
        <v>22352</v>
      </c>
      <c r="Q8986" s="77">
        <v>9723</v>
      </c>
      <c r="R8986" s="77">
        <v>2.2999999999999998</v>
      </c>
      <c r="S8986" s="77">
        <v>45.716999999999999</v>
      </c>
      <c r="T8986" s="77">
        <v>8.4349999999999987</v>
      </c>
      <c r="U8986" s="77">
        <v>23.752400000000002</v>
      </c>
      <c r="V8986" s="77">
        <v>-99999</v>
      </c>
      <c r="AC8986" s="77">
        <v>2</v>
      </c>
      <c r="AD8986" s="77">
        <v>1.9350000000000001</v>
      </c>
      <c r="AH8986" s="77">
        <f>IF(AND(M8986&lt;Variables!$G$6,M8986&gt;Variables!$G$5),0,1)</f>
        <v>1</v>
      </c>
      <c r="AI8986" s="77">
        <f t="shared" si="282"/>
        <v>1</v>
      </c>
      <c r="AJ8986" s="77">
        <f>IF(I8986&gt;Variables!$G$7,0,1)</f>
        <v>1</v>
      </c>
      <c r="AK8986" s="77">
        <f>IF(F8986&gt;Variables!$G$8,0,1)</f>
        <v>0</v>
      </c>
      <c r="AL8986" s="77">
        <f>IF(G8986&gt;Variables!$G$9,0,1)</f>
        <v>1</v>
      </c>
      <c r="AM8986" s="77">
        <f>IF(AND(K8986&gt;Variables!$G$10,K8986&lt;Variables!$G$11),0,1)</f>
        <v>1</v>
      </c>
      <c r="AN8986" s="77">
        <f>IF(H8986&lt;Variables!$G$13,1,0)</f>
        <v>1</v>
      </c>
      <c r="AO8986" s="77">
        <f>IF(R8986&lt;Variables!$G$12,0,1)</f>
        <v>1</v>
      </c>
      <c r="AP8986" s="78">
        <f t="shared" si="283"/>
        <v>1</v>
      </c>
      <c r="AQ8986" s="77">
        <f>IF(V8986&lt;Variables!$G$15,1,0)</f>
        <v>1</v>
      </c>
      <c r="AR8986" s="77">
        <v>0</v>
      </c>
      <c r="AS8986" s="77">
        <v>0</v>
      </c>
      <c r="AT8986" s="77">
        <v>1</v>
      </c>
      <c r="AU8986" s="77">
        <v>0</v>
      </c>
      <c r="BA8986" s="77">
        <v>-2.25</v>
      </c>
    </row>
    <row r="8987" spans="3:53" x14ac:dyDescent="0.25">
      <c r="C8987" s="77" t="s">
        <v>896</v>
      </c>
      <c r="D8987" s="77" t="s">
        <v>729</v>
      </c>
      <c r="E8987" s="77">
        <v>13.26</v>
      </c>
      <c r="F8987" s="77">
        <v>12.68</v>
      </c>
      <c r="G8987" s="77">
        <v>13.21</v>
      </c>
      <c r="H8987" s="77">
        <v>6350</v>
      </c>
      <c r="I8987" s="77">
        <v>43.604999999999997</v>
      </c>
      <c r="J8987" s="77" t="s">
        <v>74</v>
      </c>
      <c r="K8987" s="77">
        <v>64.25</v>
      </c>
      <c r="L8987" s="77">
        <v>13.17226</v>
      </c>
      <c r="M8987" s="77">
        <v>0.81793101563436899</v>
      </c>
      <c r="N8987" s="77">
        <v>13.124181249999999</v>
      </c>
      <c r="O8987" s="77">
        <v>1.187264538883126</v>
      </c>
      <c r="P8987" s="77">
        <v>2462000</v>
      </c>
      <c r="Q8987" s="77">
        <v>2203000</v>
      </c>
      <c r="R8987" s="77">
        <v>1.1200000000000001</v>
      </c>
      <c r="S8987" s="77">
        <v>45.716999999999999</v>
      </c>
      <c r="T8987" s="77">
        <v>8.4349999999999987</v>
      </c>
      <c r="U8987" s="77">
        <v>23.752400000000002</v>
      </c>
      <c r="V8987" s="77">
        <v>2.459702660576089</v>
      </c>
      <c r="AC8987" s="77">
        <v>13.29</v>
      </c>
      <c r="AD8987" s="77">
        <v>12.92</v>
      </c>
      <c r="AH8987" s="77">
        <f>IF(AND(M8987&lt;Variables!$G$6,M8987&gt;Variables!$G$5),0,1)</f>
        <v>1</v>
      </c>
      <c r="AI8987" s="77">
        <f t="shared" si="282"/>
        <v>0</v>
      </c>
      <c r="AJ8987" s="77">
        <f>IF(I8987&gt;Variables!$G$7,0,1)</f>
        <v>1</v>
      </c>
      <c r="AK8987" s="77">
        <f>IF(F8987&gt;Variables!$G$8,0,1)</f>
        <v>0</v>
      </c>
      <c r="AL8987" s="77">
        <f>IF(G8987&gt;Variables!$G$9,0,1)</f>
        <v>0</v>
      </c>
      <c r="AM8987" s="77">
        <f>IF(AND(K8987&gt;Variables!$G$10,K8987&lt;Variables!$G$11),0,1)</f>
        <v>0</v>
      </c>
      <c r="AN8987" s="77">
        <f>IF(H8987&lt;Variables!$G$13,1,0)</f>
        <v>0</v>
      </c>
      <c r="AO8987" s="77">
        <f>IF(R8987&lt;Variables!$G$12,0,1)</f>
        <v>0</v>
      </c>
      <c r="AP8987" s="78">
        <f t="shared" si="283"/>
        <v>0</v>
      </c>
      <c r="AQ8987" s="77">
        <f>IF(V8987&lt;Variables!$G$15,1,0)</f>
        <v>1</v>
      </c>
      <c r="AR8987" s="77">
        <v>0</v>
      </c>
      <c r="AS8987" s="77">
        <v>0</v>
      </c>
      <c r="AT8987" s="77">
        <v>1</v>
      </c>
      <c r="AU8987" s="77">
        <v>0</v>
      </c>
      <c r="BA8987" s="77">
        <v>-1.92</v>
      </c>
    </row>
    <row r="8988" spans="3:53" x14ac:dyDescent="0.25">
      <c r="C8988" s="77" t="s">
        <v>896</v>
      </c>
      <c r="D8988" s="77" t="s">
        <v>745</v>
      </c>
      <c r="E8988" s="77">
        <v>1.87</v>
      </c>
      <c r="F8988" s="77">
        <v>30.42</v>
      </c>
      <c r="G8988" s="77">
        <v>21.43</v>
      </c>
      <c r="H8988" s="77">
        <v>65.010000000000005</v>
      </c>
      <c r="I8988" s="77">
        <v>-45.915999999999997</v>
      </c>
      <c r="J8988" s="77" t="s">
        <v>74</v>
      </c>
      <c r="K8988" s="77">
        <v>46.74</v>
      </c>
      <c r="L8988" s="77">
        <v>1.8813500000000001</v>
      </c>
      <c r="M8988" s="77">
        <v>-0.60329019055464161</v>
      </c>
      <c r="N8988" s="77">
        <v>1.867496</v>
      </c>
      <c r="O8988" s="77">
        <v>0.13408328585444271</v>
      </c>
      <c r="P8988" s="77">
        <v>5350000</v>
      </c>
      <c r="Q8988" s="77">
        <v>486440</v>
      </c>
      <c r="R8988" s="77">
        <v>11</v>
      </c>
      <c r="S8988" s="77">
        <v>45.716999999999999</v>
      </c>
      <c r="T8988" s="77">
        <v>8.4349999999999987</v>
      </c>
      <c r="U8988" s="77">
        <v>23.752400000000002</v>
      </c>
      <c r="V8988" s="77">
        <v>2.3432320402051721</v>
      </c>
      <c r="AC8988" s="77">
        <v>2.86</v>
      </c>
      <c r="AD8988" s="77">
        <v>1.85</v>
      </c>
      <c r="AH8988" s="77">
        <f>IF(AND(M8988&lt;Variables!$G$6,M8988&gt;Variables!$G$5),0,1)</f>
        <v>1</v>
      </c>
      <c r="AI8988" s="77">
        <f t="shared" si="282"/>
        <v>0</v>
      </c>
      <c r="AJ8988" s="77">
        <f>IF(I8988&gt;Variables!$G$7,0,1)</f>
        <v>1</v>
      </c>
      <c r="AK8988" s="77">
        <f>IF(F8988&gt;Variables!$G$8,0,1)</f>
        <v>0</v>
      </c>
      <c r="AL8988" s="77">
        <f>IF(G8988&gt;Variables!$G$9,0,1)</f>
        <v>0</v>
      </c>
      <c r="AM8988" s="77">
        <f>IF(AND(K8988&gt;Variables!$G$10,K8988&lt;Variables!$G$11),0,1)</f>
        <v>1</v>
      </c>
      <c r="AN8988" s="77">
        <f>IF(H8988&lt;Variables!$G$13,1,0)</f>
        <v>1</v>
      </c>
      <c r="AO8988" s="77">
        <f>IF(R8988&lt;Variables!$G$12,0,1)</f>
        <v>1</v>
      </c>
      <c r="AP8988" s="78">
        <f t="shared" si="283"/>
        <v>0</v>
      </c>
      <c r="AQ8988" s="77">
        <f>IF(V8988&lt;Variables!$G$15,1,0)</f>
        <v>1</v>
      </c>
      <c r="AR8988" s="77">
        <v>1</v>
      </c>
      <c r="AS8988" s="77">
        <v>0</v>
      </c>
      <c r="AT8988" s="77">
        <v>0</v>
      </c>
      <c r="AU8988" s="77">
        <v>0</v>
      </c>
      <c r="BA8988" s="77">
        <v>2</v>
      </c>
    </row>
    <row r="8989" spans="3:53" x14ac:dyDescent="0.25">
      <c r="C8989" s="77" t="s">
        <v>896</v>
      </c>
      <c r="D8989" s="77" t="s">
        <v>890</v>
      </c>
      <c r="E8989" s="77">
        <v>1.42</v>
      </c>
      <c r="F8989" s="77">
        <v>34.26</v>
      </c>
      <c r="G8989" s="77">
        <v>33.64</v>
      </c>
      <c r="H8989" s="77">
        <v>71.239999999999995</v>
      </c>
      <c r="I8989" s="77">
        <v>-11.67</v>
      </c>
      <c r="J8989" s="77" t="s">
        <v>74</v>
      </c>
      <c r="K8989" s="77">
        <v>45</v>
      </c>
      <c r="L8989" s="77">
        <v>1.4624900000000001</v>
      </c>
      <c r="M8989" s="77">
        <v>-2.2215536516489092</v>
      </c>
      <c r="N8989" s="77">
        <v>1.423586</v>
      </c>
      <c r="O8989" s="77">
        <v>0.4505523375475522</v>
      </c>
      <c r="P8989" s="77">
        <v>7780000</v>
      </c>
      <c r="Q8989" s="77">
        <v>385830</v>
      </c>
      <c r="R8989" s="77">
        <v>20.16</v>
      </c>
      <c r="S8989" s="77">
        <v>45.716999999999999</v>
      </c>
      <c r="T8989" s="77">
        <v>8.4349999999999987</v>
      </c>
      <c r="U8989" s="77">
        <v>23.752400000000002</v>
      </c>
      <c r="V8989" s="77">
        <v>2.340881160213061</v>
      </c>
      <c r="AC8989" s="77">
        <v>1.64</v>
      </c>
      <c r="AD8989" s="77">
        <v>1.28</v>
      </c>
      <c r="AH8989" s="77">
        <f>IF(AND(M8989&lt;Variables!$G$6,M8989&gt;Variables!$G$5),0,1)</f>
        <v>0</v>
      </c>
      <c r="AI8989" s="77">
        <f t="shared" si="282"/>
        <v>0</v>
      </c>
      <c r="AJ8989" s="77">
        <f>IF(I8989&gt;Variables!$G$7,0,1)</f>
        <v>1</v>
      </c>
      <c r="AK8989" s="77">
        <f>IF(F8989&gt;Variables!$G$8,0,1)</f>
        <v>0</v>
      </c>
      <c r="AL8989" s="77">
        <f>IF(G8989&gt;Variables!$G$9,0,1)</f>
        <v>0</v>
      </c>
      <c r="AM8989" s="77">
        <f>IF(AND(K8989&gt;Variables!$G$10,K8989&lt;Variables!$G$11),0,1)</f>
        <v>1</v>
      </c>
      <c r="AN8989" s="77">
        <f>IF(H8989&lt;Variables!$G$13,1,0)</f>
        <v>1</v>
      </c>
      <c r="AO8989" s="77">
        <f>IF(R8989&lt;Variables!$G$12,0,1)</f>
        <v>1</v>
      </c>
      <c r="AP8989" s="78">
        <f t="shared" si="283"/>
        <v>0</v>
      </c>
      <c r="AQ8989" s="77">
        <f>IF(V8989&lt;Variables!$G$15,1,0)</f>
        <v>1</v>
      </c>
      <c r="AR8989" s="77">
        <v>1</v>
      </c>
      <c r="AS8989" s="77">
        <v>0</v>
      </c>
      <c r="AT8989" s="77">
        <v>0</v>
      </c>
      <c r="AU8989" s="77">
        <v>0</v>
      </c>
      <c r="BA8989" s="77">
        <v>2</v>
      </c>
    </row>
    <row r="8990" spans="3:53" x14ac:dyDescent="0.25">
      <c r="C8990" s="77" t="s">
        <v>896</v>
      </c>
      <c r="D8990" s="77" t="s">
        <v>719</v>
      </c>
      <c r="E8990" s="77">
        <v>2.0699999999999998</v>
      </c>
      <c r="F8990" s="77">
        <v>40.82</v>
      </c>
      <c r="G8990" s="77">
        <v>-6.76</v>
      </c>
      <c r="H8990" s="77">
        <v>82.6</v>
      </c>
      <c r="I8990" s="77">
        <v>-57.682000000000002</v>
      </c>
      <c r="J8990" s="77" t="s">
        <v>74</v>
      </c>
      <c r="K8990" s="77">
        <v>41.8</v>
      </c>
      <c r="L8990" s="77">
        <v>2.086805</v>
      </c>
      <c r="M8990" s="77">
        <v>-0.80529805132727694</v>
      </c>
      <c r="N8990" s="77">
        <v>2.0862120000000002</v>
      </c>
      <c r="O8990" s="77">
        <v>-0.7771022312209831</v>
      </c>
      <c r="P8990" s="77">
        <v>235990000</v>
      </c>
      <c r="Q8990" s="77">
        <v>4600000</v>
      </c>
      <c r="R8990" s="77">
        <v>51.3</v>
      </c>
      <c r="S8990" s="77">
        <v>45.716999999999999</v>
      </c>
      <c r="T8990" s="77">
        <v>8.4349999999999987</v>
      </c>
      <c r="U8990" s="77">
        <v>23.752400000000002</v>
      </c>
      <c r="V8990" s="77">
        <v>2.2839150030021971</v>
      </c>
      <c r="AC8990" s="77">
        <v>2.37</v>
      </c>
      <c r="AD8990" s="77">
        <v>1.88</v>
      </c>
      <c r="AH8990" s="77">
        <f>IF(AND(M8990&lt;Variables!$G$6,M8990&gt;Variables!$G$5),0,1)</f>
        <v>1</v>
      </c>
      <c r="AI8990" s="77">
        <f t="shared" si="282"/>
        <v>0</v>
      </c>
      <c r="AJ8990" s="77">
        <f>IF(I8990&gt;Variables!$G$7,0,1)</f>
        <v>1</v>
      </c>
      <c r="AK8990" s="77">
        <f>IF(F8990&gt;Variables!$G$8,0,1)</f>
        <v>0</v>
      </c>
      <c r="AL8990" s="77">
        <f>IF(G8990&gt;Variables!$G$9,0,1)</f>
        <v>1</v>
      </c>
      <c r="AM8990" s="77">
        <f>IF(AND(K8990&gt;Variables!$G$10,K8990&lt;Variables!$G$11),0,1)</f>
        <v>1</v>
      </c>
      <c r="AN8990" s="77">
        <f>IF(H8990&lt;Variables!$G$13,1,0)</f>
        <v>1</v>
      </c>
      <c r="AO8990" s="77">
        <f>IF(R8990&lt;Variables!$G$12,0,1)</f>
        <v>1</v>
      </c>
      <c r="AP8990" s="78">
        <f t="shared" si="283"/>
        <v>0</v>
      </c>
      <c r="AQ8990" s="77">
        <f>IF(V8990&lt;Variables!$G$15,1,0)</f>
        <v>1</v>
      </c>
      <c r="AR8990" s="77">
        <v>1</v>
      </c>
      <c r="AS8990" s="77">
        <v>0</v>
      </c>
      <c r="AT8990" s="77">
        <v>0</v>
      </c>
      <c r="AU8990" s="77">
        <v>0</v>
      </c>
      <c r="BA8990" s="77">
        <v>2</v>
      </c>
    </row>
    <row r="8991" spans="3:53" x14ac:dyDescent="0.25">
      <c r="C8991" s="77" t="s">
        <v>896</v>
      </c>
      <c r="D8991" s="77" t="s">
        <v>718</v>
      </c>
      <c r="E8991" s="77">
        <v>25.06</v>
      </c>
      <c r="F8991" s="77">
        <v>96.54</v>
      </c>
      <c r="G8991" s="77">
        <v>22.27</v>
      </c>
      <c r="H8991" s="77">
        <v>1570</v>
      </c>
      <c r="I8991" s="77">
        <v>-7.9000000000000001E-2</v>
      </c>
      <c r="J8991" s="77" t="s">
        <v>74</v>
      </c>
      <c r="K8991" s="77">
        <v>58.29</v>
      </c>
      <c r="L8991" s="77">
        <v>24.28389</v>
      </c>
      <c r="M8991" s="77">
        <v>1.5076250139495879</v>
      </c>
      <c r="N8991" s="77">
        <v>24.571634</v>
      </c>
      <c r="O8991" s="77">
        <v>0.3189287289563203</v>
      </c>
      <c r="P8991" s="77">
        <v>49829000</v>
      </c>
      <c r="Q8991" s="77">
        <v>302659</v>
      </c>
      <c r="R8991" s="77">
        <v>164.64</v>
      </c>
      <c r="S8991" s="77">
        <v>45.716999999999999</v>
      </c>
      <c r="T8991" s="77">
        <v>8.4349999999999987</v>
      </c>
      <c r="U8991" s="77">
        <v>23.752400000000002</v>
      </c>
      <c r="V8991" s="77">
        <v>2.3775913152133361</v>
      </c>
      <c r="AC8991" s="77">
        <v>31.09</v>
      </c>
      <c r="AD8991" s="77">
        <v>24.59</v>
      </c>
      <c r="AH8991" s="77">
        <f>IF(AND(M8991&lt;Variables!$G$6,M8991&gt;Variables!$G$5),0,1)</f>
        <v>1</v>
      </c>
      <c r="AI8991" s="77">
        <f t="shared" si="282"/>
        <v>1</v>
      </c>
      <c r="AJ8991" s="77">
        <f>IF(I8991&gt;Variables!$G$7,0,1)</f>
        <v>1</v>
      </c>
      <c r="AK8991" s="77">
        <f>IF(F8991&gt;Variables!$G$8,0,1)</f>
        <v>0</v>
      </c>
      <c r="AL8991" s="77">
        <f>IF(G8991&gt;Variables!$G$9,0,1)</f>
        <v>0</v>
      </c>
      <c r="AM8991" s="77">
        <f>IF(AND(K8991&gt;Variables!$G$10,K8991&lt;Variables!$G$11),0,1)</f>
        <v>1</v>
      </c>
      <c r="AN8991" s="77">
        <f>IF(H8991&lt;Variables!$G$13,1,0)</f>
        <v>0</v>
      </c>
      <c r="AO8991" s="77">
        <f>IF(R8991&lt;Variables!$G$12,0,1)</f>
        <v>1</v>
      </c>
      <c r="AP8991" s="78">
        <f t="shared" si="283"/>
        <v>0</v>
      </c>
      <c r="AQ8991" s="77">
        <f>IF(V8991&lt;Variables!$G$15,1,0)</f>
        <v>1</v>
      </c>
      <c r="AR8991" s="77">
        <v>1</v>
      </c>
      <c r="AS8991" s="77">
        <v>0</v>
      </c>
      <c r="AT8991" s="77">
        <v>0</v>
      </c>
      <c r="AU8991" s="77">
        <v>0</v>
      </c>
      <c r="BA8991" s="77">
        <v>2</v>
      </c>
    </row>
    <row r="8992" spans="3:53" x14ac:dyDescent="0.25">
      <c r="C8992" s="77" t="s">
        <v>896</v>
      </c>
      <c r="D8992" s="77" t="s">
        <v>158</v>
      </c>
      <c r="E8992" s="77">
        <v>47.86</v>
      </c>
      <c r="F8992" s="77">
        <v>8.4600000000000009</v>
      </c>
      <c r="G8992" s="77">
        <v>7.73</v>
      </c>
      <c r="H8992" s="77">
        <v>6670</v>
      </c>
      <c r="I8992" s="77">
        <v>61.048999999999999</v>
      </c>
      <c r="J8992" s="77" t="s">
        <v>75</v>
      </c>
      <c r="K8992" s="77">
        <v>58.75</v>
      </c>
      <c r="L8992" s="77">
        <v>47.658873684210533</v>
      </c>
      <c r="M8992" s="77">
        <v>0.1183962427718199</v>
      </c>
      <c r="N8992" s="77">
        <v>47.303236170212763</v>
      </c>
      <c r="O8992" s="77">
        <v>0.87111128782921643</v>
      </c>
      <c r="P8992" s="77">
        <v>308607</v>
      </c>
      <c r="Q8992" s="77">
        <v>677206</v>
      </c>
      <c r="R8992" s="77">
        <v>0.46</v>
      </c>
      <c r="S8992" s="77">
        <v>45.716999999999999</v>
      </c>
      <c r="T8992" s="77">
        <v>8.4349999999999987</v>
      </c>
      <c r="U8992" s="77">
        <v>23.752400000000002</v>
      </c>
      <c r="V8992" s="77">
        <v>2.4515798246330891</v>
      </c>
      <c r="AC8992" s="77">
        <v>48.42</v>
      </c>
      <c r="AD8992" s="77">
        <v>47.01</v>
      </c>
      <c r="AH8992" s="77">
        <f>IF(AND(M8992&lt;Variables!$G$6,M8992&gt;Variables!$G$5),0,1)</f>
        <v>1</v>
      </c>
      <c r="AI8992" s="77">
        <f t="shared" si="282"/>
        <v>0</v>
      </c>
      <c r="AJ8992" s="77">
        <f>IF(I8992&gt;Variables!$G$7,0,1)</f>
        <v>0</v>
      </c>
      <c r="AK8992" s="77">
        <f>IF(F8992&gt;Variables!$G$8,0,1)</f>
        <v>1</v>
      </c>
      <c r="AL8992" s="77">
        <f>IF(G8992&gt;Variables!$G$9,0,1)</f>
        <v>1</v>
      </c>
      <c r="AM8992" s="77">
        <f>IF(AND(K8992&gt;Variables!$G$10,K8992&lt;Variables!$G$11),0,1)</f>
        <v>1</v>
      </c>
      <c r="AN8992" s="77">
        <f>IF(H8992&lt;Variables!$G$13,1,0)</f>
        <v>0</v>
      </c>
      <c r="AO8992" s="77">
        <f>IF(R8992&lt;Variables!$G$12,0,1)</f>
        <v>0</v>
      </c>
      <c r="AP8992" s="78">
        <f t="shared" si="283"/>
        <v>1</v>
      </c>
      <c r="AQ8992" s="77">
        <f>IF(V8992&lt;Variables!$G$15,1,0)</f>
        <v>1</v>
      </c>
      <c r="AR8992" s="77">
        <v>0</v>
      </c>
      <c r="AS8992" s="77">
        <v>0</v>
      </c>
      <c r="AT8992" s="77">
        <v>0</v>
      </c>
      <c r="AU8992" s="77">
        <v>1</v>
      </c>
      <c r="BA8992" s="77">
        <v>-0.12</v>
      </c>
    </row>
    <row r="8993" spans="3:53" x14ac:dyDescent="0.25">
      <c r="C8993" s="77" t="s">
        <v>896</v>
      </c>
      <c r="D8993" s="77" t="s">
        <v>741</v>
      </c>
      <c r="E8993" s="77">
        <v>29.79</v>
      </c>
      <c r="F8993" s="77">
        <v>8.57</v>
      </c>
      <c r="G8993" s="77">
        <v>5.71</v>
      </c>
      <c r="H8993" s="77">
        <v>3360</v>
      </c>
      <c r="I8993" s="77">
        <v>-1.978</v>
      </c>
      <c r="J8993" s="77" t="s">
        <v>75</v>
      </c>
      <c r="K8993" s="77">
        <v>59.16</v>
      </c>
      <c r="L8993" s="77">
        <v>29.461690000000001</v>
      </c>
      <c r="M8993" s="77">
        <v>0.46945711532503448</v>
      </c>
      <c r="N8993" s="77">
        <v>29.430721999999999</v>
      </c>
      <c r="O8993" s="77">
        <v>0.57517447244415421</v>
      </c>
      <c r="P8993" s="77">
        <v>7486000</v>
      </c>
      <c r="Q8993" s="77">
        <v>1038000</v>
      </c>
      <c r="R8993" s="77">
        <v>7.21</v>
      </c>
      <c r="S8993" s="77">
        <v>45.716999999999999</v>
      </c>
      <c r="T8993" s="77">
        <v>8.4349999999999987</v>
      </c>
      <c r="U8993" s="77">
        <v>23.752400000000002</v>
      </c>
      <c r="V8993" s="77">
        <v>2.437272658916172</v>
      </c>
      <c r="AC8993" s="77">
        <v>29.84</v>
      </c>
      <c r="AD8993" s="77">
        <v>29.25</v>
      </c>
      <c r="AH8993" s="77">
        <f>IF(AND(M8993&lt;Variables!$G$6,M8993&gt;Variables!$G$5),0,1)</f>
        <v>1</v>
      </c>
      <c r="AI8993" s="77">
        <f t="shared" si="282"/>
        <v>0</v>
      </c>
      <c r="AJ8993" s="77">
        <f>IF(I8993&gt;Variables!$G$7,0,1)</f>
        <v>1</v>
      </c>
      <c r="AK8993" s="77">
        <f>IF(F8993&gt;Variables!$G$8,0,1)</f>
        <v>1</v>
      </c>
      <c r="AL8993" s="77">
        <f>IF(G8993&gt;Variables!$G$9,0,1)</f>
        <v>1</v>
      </c>
      <c r="AM8993" s="77">
        <f>IF(AND(K8993&gt;Variables!$G$10,K8993&lt;Variables!$G$11),0,1)</f>
        <v>1</v>
      </c>
      <c r="AN8993" s="77">
        <f>IF(H8993&lt;Variables!$G$13,1,0)</f>
        <v>0</v>
      </c>
      <c r="AO8993" s="77">
        <f>IF(R8993&lt;Variables!$G$12,0,1)</f>
        <v>1</v>
      </c>
      <c r="AP8993" s="78">
        <f t="shared" si="283"/>
        <v>1</v>
      </c>
      <c r="AQ8993" s="77">
        <f>IF(V8993&lt;Variables!$G$15,1,0)</f>
        <v>1</v>
      </c>
      <c r="AR8993" s="77">
        <v>0</v>
      </c>
      <c r="AS8993" s="77">
        <v>0</v>
      </c>
      <c r="AT8993" s="77">
        <v>0</v>
      </c>
      <c r="AU8993" s="77">
        <v>1</v>
      </c>
      <c r="BA8993" s="77">
        <v>-1.31</v>
      </c>
    </row>
    <row r="8994" spans="3:53" x14ac:dyDescent="0.25">
      <c r="C8994" s="77" t="s">
        <v>896</v>
      </c>
      <c r="D8994" s="77" t="s">
        <v>436</v>
      </c>
      <c r="E8994" s="77">
        <v>7.19</v>
      </c>
      <c r="F8994" s="77">
        <v>20.54</v>
      </c>
      <c r="G8994" s="77">
        <v>-6.23</v>
      </c>
      <c r="H8994" s="77">
        <v>60.08</v>
      </c>
      <c r="I8994" s="77">
        <v>6.6779999999999999</v>
      </c>
      <c r="J8994" s="77" t="s">
        <v>75</v>
      </c>
      <c r="K8994" s="77">
        <v>44.47</v>
      </c>
      <c r="L8994" s="77">
        <v>7.1955350000000013</v>
      </c>
      <c r="M8994" s="77">
        <v>-0.70231053007179822</v>
      </c>
      <c r="N8994" s="77">
        <v>7.2003559999999993</v>
      </c>
      <c r="O8994" s="77">
        <v>-0.76879532067580747</v>
      </c>
      <c r="P8994" s="77">
        <v>52520000</v>
      </c>
      <c r="Q8994" s="77">
        <v>3180000</v>
      </c>
      <c r="R8994" s="77">
        <v>16.52</v>
      </c>
      <c r="S8994" s="77">
        <v>45.716999999999999</v>
      </c>
      <c r="T8994" s="77">
        <v>8.4349999999999987</v>
      </c>
      <c r="U8994" s="77">
        <v>23.752400000000002</v>
      </c>
      <c r="V8994" s="77">
        <v>2.3167529251378811</v>
      </c>
      <c r="AC8994" s="77">
        <v>8.0641999999999996</v>
      </c>
      <c r="AD8994" s="77">
        <v>6.75</v>
      </c>
      <c r="AH8994" s="77">
        <f>IF(AND(M8994&lt;Variables!$G$6,M8994&gt;Variables!$G$5),0,1)</f>
        <v>1</v>
      </c>
      <c r="AI8994" s="77">
        <f t="shared" si="282"/>
        <v>1</v>
      </c>
      <c r="AJ8994" s="77">
        <f>IF(I8994&gt;Variables!$G$7,0,1)</f>
        <v>1</v>
      </c>
      <c r="AK8994" s="77">
        <f>IF(F8994&gt;Variables!$G$8,0,1)</f>
        <v>0</v>
      </c>
      <c r="AL8994" s="77">
        <f>IF(G8994&gt;Variables!$G$9,0,1)</f>
        <v>1</v>
      </c>
      <c r="AM8994" s="77">
        <f>IF(AND(K8994&gt;Variables!$G$10,K8994&lt;Variables!$G$11),0,1)</f>
        <v>1</v>
      </c>
      <c r="AN8994" s="77">
        <f>IF(H8994&lt;Variables!$G$13,1,0)</f>
        <v>1</v>
      </c>
      <c r="AO8994" s="77">
        <f>IF(R8994&lt;Variables!$G$12,0,1)</f>
        <v>1</v>
      </c>
      <c r="AP8994" s="78">
        <f t="shared" si="283"/>
        <v>1</v>
      </c>
      <c r="AQ8994" s="77">
        <f>IF(V8994&lt;Variables!$G$15,1,0)</f>
        <v>1</v>
      </c>
      <c r="AR8994" s="77">
        <v>1</v>
      </c>
      <c r="AS8994" s="77">
        <v>0</v>
      </c>
      <c r="AT8994" s="77">
        <v>0</v>
      </c>
      <c r="AU8994" s="77">
        <v>0</v>
      </c>
      <c r="BA8994" s="77">
        <v>2</v>
      </c>
    </row>
    <row r="8995" spans="3:53" x14ac:dyDescent="0.25">
      <c r="C8995" s="77" t="s">
        <v>896</v>
      </c>
      <c r="D8995" s="77" t="s">
        <v>123</v>
      </c>
      <c r="E8995" s="77">
        <v>14.01</v>
      </c>
      <c r="F8995" s="77">
        <v>9.18</v>
      </c>
      <c r="G8995" s="77">
        <v>10.07</v>
      </c>
      <c r="H8995" s="77">
        <v>5550</v>
      </c>
      <c r="I8995" s="77">
        <v>350.673</v>
      </c>
      <c r="J8995" s="77" t="s">
        <v>75</v>
      </c>
      <c r="K8995" s="77">
        <v>58.67</v>
      </c>
      <c r="L8995" s="77">
        <v>13.881270000000001</v>
      </c>
      <c r="M8995" s="77">
        <v>0.78400607437215264</v>
      </c>
      <c r="N8995" s="77">
        <v>13.876504000000001</v>
      </c>
      <c r="O8995" s="77">
        <v>0.8186211743245948</v>
      </c>
      <c r="P8995" s="77">
        <v>50899000</v>
      </c>
      <c r="Q8995" s="77">
        <v>56006000</v>
      </c>
      <c r="R8995" s="77">
        <v>0.91</v>
      </c>
      <c r="S8995" s="77">
        <v>45.716999999999999</v>
      </c>
      <c r="T8995" s="77">
        <v>8.4349999999999987</v>
      </c>
      <c r="U8995" s="77">
        <v>23.752400000000002</v>
      </c>
      <c r="V8995" s="77">
        <v>2.4168063453303619</v>
      </c>
      <c r="AC8995" s="77">
        <v>14.067500000000001</v>
      </c>
      <c r="AD8995" s="77">
        <v>13</v>
      </c>
      <c r="AH8995" s="77">
        <f>IF(AND(M8995&lt;Variables!$G$6,M8995&gt;Variables!$G$5),0,1)</f>
        <v>1</v>
      </c>
      <c r="AI8995" s="77">
        <f t="shared" si="282"/>
        <v>0</v>
      </c>
      <c r="AJ8995" s="77">
        <f>IF(I8995&gt;Variables!$G$7,0,1)</f>
        <v>0</v>
      </c>
      <c r="AK8995" s="77">
        <f>IF(F8995&gt;Variables!$G$8,0,1)</f>
        <v>0</v>
      </c>
      <c r="AL8995" s="77">
        <f>IF(G8995&gt;Variables!$G$9,0,1)</f>
        <v>1</v>
      </c>
      <c r="AM8995" s="77">
        <f>IF(AND(K8995&gt;Variables!$G$10,K8995&lt;Variables!$G$11),0,1)</f>
        <v>1</v>
      </c>
      <c r="AN8995" s="77">
        <f>IF(H8995&lt;Variables!$G$13,1,0)</f>
        <v>0</v>
      </c>
      <c r="AO8995" s="77">
        <f>IF(R8995&lt;Variables!$G$12,0,1)</f>
        <v>0</v>
      </c>
      <c r="AP8995" s="78">
        <f t="shared" si="283"/>
        <v>1</v>
      </c>
      <c r="AQ8995" s="77">
        <f>IF(V8995&lt;Variables!$G$15,1,0)</f>
        <v>1</v>
      </c>
      <c r="AR8995" s="77">
        <v>0</v>
      </c>
      <c r="AS8995" s="77">
        <v>0</v>
      </c>
      <c r="AT8995" s="77">
        <v>1</v>
      </c>
      <c r="AU8995" s="77">
        <v>0</v>
      </c>
      <c r="BA8995" s="77">
        <v>-1.27</v>
      </c>
    </row>
    <row r="8996" spans="3:53" x14ac:dyDescent="0.25">
      <c r="C8996" s="77" t="s">
        <v>896</v>
      </c>
      <c r="D8996" s="77" t="s">
        <v>177</v>
      </c>
      <c r="E8996" s="77">
        <v>71.73</v>
      </c>
      <c r="F8996" s="77">
        <v>9.73</v>
      </c>
      <c r="G8996" s="77">
        <v>11.26</v>
      </c>
      <c r="H8996" s="77">
        <v>13100</v>
      </c>
      <c r="I8996" s="77">
        <v>512.50099999999998</v>
      </c>
      <c r="J8996" s="77" t="s">
        <v>75</v>
      </c>
      <c r="K8996" s="77">
        <v>55.69</v>
      </c>
      <c r="L8996" s="77">
        <v>71.67757499999999</v>
      </c>
      <c r="M8996" s="77">
        <v>-9.70666209061707E-2</v>
      </c>
      <c r="N8996" s="77">
        <v>70.630444000000011</v>
      </c>
      <c r="O8996" s="77">
        <v>1.384043402020795</v>
      </c>
      <c r="P8996" s="77">
        <v>1549000</v>
      </c>
      <c r="Q8996" s="77">
        <v>1777000</v>
      </c>
      <c r="R8996" s="77">
        <v>0.87</v>
      </c>
      <c r="S8996" s="77">
        <v>45.716999999999999</v>
      </c>
      <c r="T8996" s="77">
        <v>8.4349999999999987</v>
      </c>
      <c r="U8996" s="77">
        <v>23.752400000000002</v>
      </c>
      <c r="V8996" s="77">
        <v>2.430067200746258</v>
      </c>
      <c r="AC8996" s="77">
        <v>74.25</v>
      </c>
      <c r="AD8996" s="77">
        <v>69.38</v>
      </c>
      <c r="AH8996" s="77">
        <f>IF(AND(M8996&lt;Variables!$G$6,M8996&gt;Variables!$G$5),0,1)</f>
        <v>1</v>
      </c>
      <c r="AI8996" s="77">
        <f t="shared" si="282"/>
        <v>0</v>
      </c>
      <c r="AJ8996" s="77">
        <f>IF(I8996&gt;Variables!$G$7,0,1)</f>
        <v>0</v>
      </c>
      <c r="AK8996" s="77">
        <f>IF(F8996&gt;Variables!$G$8,0,1)</f>
        <v>0</v>
      </c>
      <c r="AL8996" s="77">
        <f>IF(G8996&gt;Variables!$G$9,0,1)</f>
        <v>0</v>
      </c>
      <c r="AM8996" s="77">
        <f>IF(AND(K8996&gt;Variables!$G$10,K8996&lt;Variables!$G$11),0,1)</f>
        <v>1</v>
      </c>
      <c r="AN8996" s="77">
        <f>IF(H8996&lt;Variables!$G$13,1,0)</f>
        <v>0</v>
      </c>
      <c r="AO8996" s="77">
        <f>IF(R8996&lt;Variables!$G$12,0,1)</f>
        <v>0</v>
      </c>
      <c r="AP8996" s="78">
        <f t="shared" si="283"/>
        <v>1</v>
      </c>
      <c r="AQ8996" s="77">
        <f>IF(V8996&lt;Variables!$G$15,1,0)</f>
        <v>1</v>
      </c>
      <c r="AR8996" s="77">
        <v>1</v>
      </c>
      <c r="AS8996" s="77">
        <v>0</v>
      </c>
      <c r="AT8996" s="77">
        <v>0</v>
      </c>
      <c r="AU8996" s="77">
        <v>0</v>
      </c>
      <c r="BA8996" s="77">
        <v>2</v>
      </c>
    </row>
    <row r="8997" spans="3:53" x14ac:dyDescent="0.25">
      <c r="C8997" s="77" t="s">
        <v>896</v>
      </c>
      <c r="D8997" s="77" t="s">
        <v>728</v>
      </c>
      <c r="E8997" s="77">
        <v>42.23</v>
      </c>
      <c r="F8997" s="77">
        <v>11.01</v>
      </c>
      <c r="G8997" s="77">
        <v>9.83</v>
      </c>
      <c r="H8997" s="77">
        <v>67630</v>
      </c>
      <c r="I8997" s="77">
        <v>-26.007999999999999</v>
      </c>
      <c r="J8997" s="77" t="s">
        <v>74</v>
      </c>
      <c r="K8997" s="77">
        <v>34.299999999999997</v>
      </c>
      <c r="L8997" s="77">
        <v>42.581110000000002</v>
      </c>
      <c r="M8997" s="77">
        <v>-0.58972159250898848</v>
      </c>
      <c r="N8997" s="77">
        <v>43.124009999999998</v>
      </c>
      <c r="O8997" s="77">
        <v>-1.841224876814564</v>
      </c>
      <c r="P8997" s="77">
        <v>7505000</v>
      </c>
      <c r="Q8997" s="77">
        <v>4417000</v>
      </c>
      <c r="R8997" s="77">
        <v>1.7</v>
      </c>
      <c r="S8997" s="77">
        <v>45.716999999999999</v>
      </c>
      <c r="T8997" s="77">
        <v>8.4349999999999987</v>
      </c>
      <c r="U8997" s="77">
        <v>23.752400000000002</v>
      </c>
      <c r="V8997" s="77">
        <v>2.1929418408463279</v>
      </c>
      <c r="AC8997" s="77">
        <v>42.64</v>
      </c>
      <c r="AD8997" s="77">
        <v>41.58</v>
      </c>
      <c r="AH8997" s="77">
        <f>IF(AND(M8997&lt;Variables!$G$6,M8997&gt;Variables!$G$5),0,1)</f>
        <v>1</v>
      </c>
      <c r="AI8997" s="77">
        <f t="shared" si="282"/>
        <v>1</v>
      </c>
      <c r="AJ8997" s="77">
        <f>IF(I8997&gt;Variables!$G$7,0,1)</f>
        <v>1</v>
      </c>
      <c r="AK8997" s="77">
        <f>IF(F8997&gt;Variables!$G$8,0,1)</f>
        <v>0</v>
      </c>
      <c r="AL8997" s="77">
        <f>IF(G8997&gt;Variables!$G$9,0,1)</f>
        <v>1</v>
      </c>
      <c r="AM8997" s="77">
        <f>IF(AND(K8997&gt;Variables!$G$10,K8997&lt;Variables!$G$11),0,1)</f>
        <v>1</v>
      </c>
      <c r="AN8997" s="77">
        <f>IF(H8997&lt;Variables!$G$13,1,0)</f>
        <v>0</v>
      </c>
      <c r="AO8997" s="77">
        <f>IF(R8997&lt;Variables!$G$12,0,1)</f>
        <v>0</v>
      </c>
      <c r="AP8997" s="78">
        <f t="shared" si="283"/>
        <v>0</v>
      </c>
      <c r="AQ8997" s="77">
        <f>IF(V8997&lt;Variables!$G$15,1,0)</f>
        <v>1</v>
      </c>
      <c r="AR8997" s="77">
        <v>1</v>
      </c>
      <c r="AS8997" s="77">
        <v>0</v>
      </c>
      <c r="AT8997" s="77">
        <v>0</v>
      </c>
      <c r="AU8997" s="77">
        <v>0</v>
      </c>
      <c r="BA8997" s="77">
        <v>0.42</v>
      </c>
    </row>
    <row r="8998" spans="3:53" x14ac:dyDescent="0.25">
      <c r="C8998" s="77" t="s">
        <v>896</v>
      </c>
      <c r="D8998" s="77" t="s">
        <v>589</v>
      </c>
      <c r="E8998" s="77">
        <v>5.54</v>
      </c>
      <c r="F8998" s="77">
        <v>42.17</v>
      </c>
      <c r="G8998" s="77">
        <v>39.119999999999997</v>
      </c>
      <c r="H8998" s="77">
        <v>92.42</v>
      </c>
      <c r="I8998" s="77">
        <v>-8.77</v>
      </c>
      <c r="J8998" s="77" t="s">
        <v>75</v>
      </c>
      <c r="K8998" s="77">
        <v>55.08</v>
      </c>
      <c r="L8998" s="77">
        <v>5.3821249999999994</v>
      </c>
      <c r="M8998" s="77">
        <v>1.8463896695078661</v>
      </c>
      <c r="N8998" s="77">
        <v>5.4115920000000006</v>
      </c>
      <c r="O8998" s="77">
        <v>1.2918194867609929</v>
      </c>
      <c r="P8998" s="77">
        <v>23990000</v>
      </c>
      <c r="Q8998" s="77">
        <v>792360</v>
      </c>
      <c r="R8998" s="77">
        <v>30.28</v>
      </c>
      <c r="S8998" s="77">
        <v>45.716999999999999</v>
      </c>
      <c r="T8998" s="77">
        <v>8.4349999999999987</v>
      </c>
      <c r="U8998" s="77">
        <v>23.752400000000002</v>
      </c>
      <c r="V8998" s="77">
        <v>2.344534211895859</v>
      </c>
      <c r="AC8998" s="77">
        <v>6.0998999999999999</v>
      </c>
      <c r="AD8998" s="77">
        <v>4.8099999999999996</v>
      </c>
      <c r="AH8998" s="77">
        <f>IF(AND(M8998&lt;Variables!$G$6,M8998&gt;Variables!$G$5),0,1)</f>
        <v>1</v>
      </c>
      <c r="AI8998" s="77">
        <f t="shared" si="282"/>
        <v>1</v>
      </c>
      <c r="AJ8998" s="77">
        <f>IF(I8998&gt;Variables!$G$7,0,1)</f>
        <v>1</v>
      </c>
      <c r="AK8998" s="77">
        <f>IF(F8998&gt;Variables!$G$8,0,1)</f>
        <v>0</v>
      </c>
      <c r="AL8998" s="77">
        <f>IF(G8998&gt;Variables!$G$9,0,1)</f>
        <v>0</v>
      </c>
      <c r="AM8998" s="77">
        <f>IF(AND(K8998&gt;Variables!$G$10,K8998&lt;Variables!$G$11),0,1)</f>
        <v>1</v>
      </c>
      <c r="AN8998" s="77">
        <f>IF(H8998&lt;Variables!$G$13,1,0)</f>
        <v>1</v>
      </c>
      <c r="AO8998" s="77">
        <f>IF(R8998&lt;Variables!$G$12,0,1)</f>
        <v>1</v>
      </c>
      <c r="AP8998" s="78">
        <f t="shared" si="283"/>
        <v>1</v>
      </c>
      <c r="AQ8998" s="77">
        <f>IF(V8998&lt;Variables!$G$15,1,0)</f>
        <v>1</v>
      </c>
      <c r="AR8998" s="77">
        <v>1</v>
      </c>
      <c r="AS8998" s="77">
        <v>0</v>
      </c>
      <c r="AT8998" s="77">
        <v>0</v>
      </c>
      <c r="AU8998" s="77">
        <v>0</v>
      </c>
      <c r="BA8998" s="77">
        <v>2</v>
      </c>
    </row>
    <row r="8999" spans="3:53" x14ac:dyDescent="0.25">
      <c r="C8999" s="77" t="s">
        <v>896</v>
      </c>
      <c r="D8999" s="77" t="s">
        <v>551</v>
      </c>
      <c r="E8999" s="77">
        <v>12.92</v>
      </c>
      <c r="F8999" s="77">
        <v>71.33</v>
      </c>
      <c r="G8999" s="77">
        <v>37.619999999999997</v>
      </c>
      <c r="H8999" s="77">
        <v>75.75</v>
      </c>
      <c r="I8999" s="77">
        <v>52.374000000000002</v>
      </c>
      <c r="J8999" s="77" t="s">
        <v>75</v>
      </c>
      <c r="K8999" s="77">
        <v>48.01</v>
      </c>
      <c r="L8999" s="77">
        <v>12.919879999999999</v>
      </c>
      <c r="M8999" s="77">
        <v>-0.617497995337428</v>
      </c>
      <c r="N8999" s="77">
        <v>12.8421</v>
      </c>
      <c r="O8999" s="77">
        <v>-1.557377687450392E-2</v>
      </c>
      <c r="P8999" s="77">
        <v>219740000</v>
      </c>
      <c r="Q8999" s="77">
        <v>23680000</v>
      </c>
      <c r="R8999" s="77">
        <v>9.2799999999999994</v>
      </c>
      <c r="S8999" s="77">
        <v>45.716999999999999</v>
      </c>
      <c r="T8999" s="77">
        <v>8.4349999999999987</v>
      </c>
      <c r="U8999" s="77">
        <v>23.752400000000002</v>
      </c>
      <c r="V8999" s="77">
        <v>2.358889712799809</v>
      </c>
      <c r="AC8999" s="77">
        <v>18.82</v>
      </c>
      <c r="AD8999" s="77">
        <v>11.6</v>
      </c>
      <c r="AH8999" s="77">
        <f>IF(AND(M8999&lt;Variables!$G$6,M8999&gt;Variables!$G$5),0,1)</f>
        <v>1</v>
      </c>
      <c r="AI8999" s="77">
        <f t="shared" si="282"/>
        <v>0</v>
      </c>
      <c r="AJ8999" s="77">
        <f>IF(I8999&gt;Variables!$G$7,0,1)</f>
        <v>0</v>
      </c>
      <c r="AK8999" s="77">
        <f>IF(F8999&gt;Variables!$G$8,0,1)</f>
        <v>0</v>
      </c>
      <c r="AL8999" s="77">
        <f>IF(G8999&gt;Variables!$G$9,0,1)</f>
        <v>0</v>
      </c>
      <c r="AM8999" s="77">
        <f>IF(AND(K8999&gt;Variables!$G$10,K8999&lt;Variables!$G$11),0,1)</f>
        <v>1</v>
      </c>
      <c r="AN8999" s="77">
        <f>IF(H8999&lt;Variables!$G$13,1,0)</f>
        <v>1</v>
      </c>
      <c r="AO8999" s="77">
        <f>IF(R8999&lt;Variables!$G$12,0,1)</f>
        <v>1</v>
      </c>
      <c r="AP8999" s="78">
        <f t="shared" si="283"/>
        <v>1</v>
      </c>
      <c r="AQ8999" s="77">
        <f>IF(V8999&lt;Variables!$G$15,1,0)</f>
        <v>1</v>
      </c>
      <c r="AR8999" s="77">
        <v>0</v>
      </c>
      <c r="AS8999" s="77">
        <v>0</v>
      </c>
      <c r="AT8999" s="77">
        <v>1</v>
      </c>
      <c r="AU8999" s="77">
        <v>0</v>
      </c>
      <c r="BA8999" s="77">
        <v>-2.25</v>
      </c>
    </row>
    <row r="9000" spans="3:53" x14ac:dyDescent="0.25">
      <c r="C9000" s="77" t="s">
        <v>896</v>
      </c>
      <c r="D9000" s="77" t="s">
        <v>717</v>
      </c>
      <c r="E9000" s="77">
        <v>5.87</v>
      </c>
      <c r="F9000" s="77">
        <v>96.57</v>
      </c>
      <c r="G9000" s="77">
        <v>39.880000000000003</v>
      </c>
      <c r="H9000" s="77">
        <v>34.64</v>
      </c>
      <c r="I9000" s="77">
        <v>-6.4219999999999997</v>
      </c>
      <c r="J9000" s="77" t="s">
        <v>75</v>
      </c>
      <c r="K9000" s="77">
        <v>74.95</v>
      </c>
      <c r="L9000" s="77">
        <v>5.4793049999999992</v>
      </c>
      <c r="M9000" s="77">
        <v>6.199600131768551</v>
      </c>
      <c r="N9000" s="77">
        <v>5.2338760000000004</v>
      </c>
      <c r="O9000" s="77">
        <v>11.17955412012053</v>
      </c>
      <c r="P9000" s="77">
        <v>93200000</v>
      </c>
      <c r="Q9000" s="77">
        <v>392060</v>
      </c>
      <c r="R9000" s="77">
        <v>237.72</v>
      </c>
      <c r="S9000" s="77">
        <v>45.716999999999999</v>
      </c>
      <c r="T9000" s="77">
        <v>8.4349999999999987</v>
      </c>
      <c r="U9000" s="77">
        <v>23.752400000000002</v>
      </c>
      <c r="V9000" s="77">
        <v>2.0175764893193562</v>
      </c>
      <c r="AC9000" s="77">
        <v>8.1999999999999993</v>
      </c>
      <c r="AD9000" s="77">
        <v>5.54</v>
      </c>
      <c r="AH9000" s="77">
        <f>IF(AND(M9000&lt;Variables!$G$6,M9000&gt;Variables!$G$5),0,1)</f>
        <v>1</v>
      </c>
      <c r="AI9000" s="77">
        <f t="shared" si="282"/>
        <v>0</v>
      </c>
      <c r="AJ9000" s="77">
        <f>IF(I9000&gt;Variables!$G$7,0,1)</f>
        <v>1</v>
      </c>
      <c r="AK9000" s="77">
        <f>IF(F9000&gt;Variables!$G$8,0,1)</f>
        <v>0</v>
      </c>
      <c r="AL9000" s="77">
        <f>IF(G9000&gt;Variables!$G$9,0,1)</f>
        <v>0</v>
      </c>
      <c r="AM9000" s="77">
        <f>IF(AND(K9000&gt;Variables!$G$10,K9000&lt;Variables!$G$11),0,1)</f>
        <v>1</v>
      </c>
      <c r="AN9000" s="77">
        <f>IF(H9000&lt;Variables!$G$13,1,0)</f>
        <v>1</v>
      </c>
      <c r="AO9000" s="77">
        <f>IF(R9000&lt;Variables!$G$12,0,1)</f>
        <v>1</v>
      </c>
      <c r="AP9000" s="78">
        <f t="shared" si="283"/>
        <v>1</v>
      </c>
      <c r="AQ9000" s="77">
        <f>IF(V9000&lt;Variables!$G$15,1,0)</f>
        <v>1</v>
      </c>
      <c r="AR9000" s="77">
        <v>0</v>
      </c>
      <c r="AS9000" s="77">
        <v>0</v>
      </c>
      <c r="AT9000" s="77">
        <v>1</v>
      </c>
      <c r="AU9000" s="77">
        <v>0</v>
      </c>
      <c r="BA9000" s="77">
        <v>-2.25</v>
      </c>
    </row>
    <row r="9001" spans="3:53" x14ac:dyDescent="0.25">
      <c r="C9001" s="77" t="s">
        <v>896</v>
      </c>
      <c r="D9001" s="77" t="s">
        <v>749</v>
      </c>
      <c r="E9001" s="77">
        <v>3.56</v>
      </c>
      <c r="F9001" s="77">
        <v>11.84</v>
      </c>
      <c r="G9001" s="77">
        <v>9.74</v>
      </c>
      <c r="H9001" s="77">
        <v>-99999</v>
      </c>
      <c r="I9001" s="77">
        <v>-12.667</v>
      </c>
      <c r="J9001" s="77" t="s">
        <v>75</v>
      </c>
      <c r="K9001" s="77">
        <v>54.35</v>
      </c>
      <c r="L9001" s="77">
        <v>3.5470000000000002</v>
      </c>
      <c r="M9001" s="77">
        <v>8.4578517056670813E-2</v>
      </c>
      <c r="N9001" s="77">
        <v>3.5470000000000002</v>
      </c>
      <c r="O9001" s="77">
        <v>8.4578517056670813E-2</v>
      </c>
      <c r="P9001" s="77">
        <v>21476</v>
      </c>
      <c r="Q9001" s="77">
        <v>9400</v>
      </c>
      <c r="R9001" s="77">
        <v>2.2799999999999998</v>
      </c>
      <c r="S9001" s="77">
        <v>45.716999999999999</v>
      </c>
      <c r="T9001" s="77">
        <v>8.4349999999999987</v>
      </c>
      <c r="U9001" s="77">
        <v>23.752400000000002</v>
      </c>
      <c r="V9001" s="77">
        <v>2.4088044155624471</v>
      </c>
      <c r="AC9001" s="77">
        <v>3.64</v>
      </c>
      <c r="AD9001" s="77">
        <v>3.53</v>
      </c>
      <c r="AH9001" s="77">
        <f>IF(AND(M9001&lt;Variables!$G$6,M9001&gt;Variables!$G$5),0,1)</f>
        <v>1</v>
      </c>
      <c r="AI9001" s="77">
        <f t="shared" si="282"/>
        <v>1</v>
      </c>
      <c r="AJ9001" s="77">
        <f>IF(I9001&gt;Variables!$G$7,0,1)</f>
        <v>1</v>
      </c>
      <c r="AK9001" s="77">
        <f>IF(F9001&gt;Variables!$G$8,0,1)</f>
        <v>0</v>
      </c>
      <c r="AL9001" s="77">
        <f>IF(G9001&gt;Variables!$G$9,0,1)</f>
        <v>1</v>
      </c>
      <c r="AM9001" s="77">
        <f>IF(AND(K9001&gt;Variables!$G$10,K9001&lt;Variables!$G$11),0,1)</f>
        <v>1</v>
      </c>
      <c r="AN9001" s="77">
        <f>IF(H9001&lt;Variables!$G$13,1,0)</f>
        <v>1</v>
      </c>
      <c r="AO9001" s="77">
        <f>IF(R9001&lt;Variables!$G$12,0,1)</f>
        <v>1</v>
      </c>
      <c r="AP9001" s="78">
        <f t="shared" si="283"/>
        <v>1</v>
      </c>
      <c r="AQ9001" s="77">
        <f>IF(V9001&lt;Variables!$G$15,1,0)</f>
        <v>1</v>
      </c>
      <c r="AR9001" s="77">
        <v>1</v>
      </c>
      <c r="AS9001" s="77">
        <v>0</v>
      </c>
      <c r="AT9001" s="77">
        <v>0</v>
      </c>
      <c r="AU9001" s="77">
        <v>0</v>
      </c>
      <c r="BA9001" s="77">
        <v>2</v>
      </c>
    </row>
    <row r="9002" spans="3:53" x14ac:dyDescent="0.25">
      <c r="C9002" s="77" t="s">
        <v>896</v>
      </c>
      <c r="D9002" s="77" t="s">
        <v>703</v>
      </c>
      <c r="E9002" s="77">
        <v>3.49</v>
      </c>
      <c r="F9002" s="77">
        <v>9.3699999999999992</v>
      </c>
      <c r="G9002" s="77">
        <v>4.07</v>
      </c>
      <c r="H9002" s="77">
        <v>-99999</v>
      </c>
      <c r="I9002" s="77">
        <v>-12.095000000000001</v>
      </c>
      <c r="J9002" s="77" t="s">
        <v>75</v>
      </c>
      <c r="K9002" s="77">
        <v>61</v>
      </c>
      <c r="L9002" s="77">
        <v>3.45</v>
      </c>
      <c r="M9002" s="77">
        <v>0</v>
      </c>
      <c r="N9002" s="77">
        <v>3.4750000000000001</v>
      </c>
      <c r="O9002" s="77">
        <v>-0.71942446043165209</v>
      </c>
      <c r="P9002" s="77">
        <v>38323</v>
      </c>
      <c r="Q9002" s="77">
        <v>15432</v>
      </c>
      <c r="R9002" s="77">
        <v>2.48</v>
      </c>
      <c r="S9002" s="77">
        <v>45.716999999999999</v>
      </c>
      <c r="T9002" s="77">
        <v>8.4349999999999987</v>
      </c>
      <c r="U9002" s="77">
        <v>23.752400000000002</v>
      </c>
      <c r="V9002" s="77">
        <v>2.4809600000000001</v>
      </c>
      <c r="AC9002" s="77">
        <v>3.49</v>
      </c>
      <c r="AD9002" s="77">
        <v>3.4</v>
      </c>
      <c r="AH9002" s="77">
        <f>IF(AND(M9002&lt;Variables!$G$6,M9002&gt;Variables!$G$5),0,1)</f>
        <v>1</v>
      </c>
      <c r="AI9002" s="77">
        <f t="shared" si="282"/>
        <v>1</v>
      </c>
      <c r="AJ9002" s="77">
        <f>IF(I9002&gt;Variables!$G$7,0,1)</f>
        <v>1</v>
      </c>
      <c r="AK9002" s="77">
        <f>IF(F9002&gt;Variables!$G$8,0,1)</f>
        <v>0</v>
      </c>
      <c r="AL9002" s="77">
        <f>IF(G9002&gt;Variables!$G$9,0,1)</f>
        <v>1</v>
      </c>
      <c r="AM9002" s="77">
        <f>IF(AND(K9002&gt;Variables!$G$10,K9002&lt;Variables!$G$11),0,1)</f>
        <v>1</v>
      </c>
      <c r="AN9002" s="77">
        <f>IF(H9002&lt;Variables!$G$13,1,0)</f>
        <v>1</v>
      </c>
      <c r="AO9002" s="77">
        <f>IF(R9002&lt;Variables!$G$12,0,1)</f>
        <v>1</v>
      </c>
      <c r="AP9002" s="78">
        <f t="shared" si="283"/>
        <v>1</v>
      </c>
      <c r="AQ9002" s="77">
        <f>IF(V9002&lt;Variables!$G$15,1,0)</f>
        <v>1</v>
      </c>
      <c r="AR9002" s="77">
        <v>0</v>
      </c>
      <c r="AS9002" s="77">
        <v>0</v>
      </c>
      <c r="AT9002" s="77">
        <v>1</v>
      </c>
      <c r="AU9002" s="77">
        <v>0</v>
      </c>
      <c r="BA9002" s="77">
        <v>-2.25</v>
      </c>
    </row>
    <row r="9003" spans="3:53" x14ac:dyDescent="0.25">
      <c r="C9003" s="77" t="s">
        <v>896</v>
      </c>
      <c r="D9003" s="77" t="s">
        <v>707</v>
      </c>
      <c r="E9003" s="77">
        <v>3.52</v>
      </c>
      <c r="F9003" s="77">
        <v>8.57</v>
      </c>
      <c r="G9003" s="77">
        <v>-4.34</v>
      </c>
      <c r="H9003" s="77">
        <v>-99999</v>
      </c>
      <c r="I9003" s="77">
        <v>-21.608000000000001</v>
      </c>
      <c r="J9003" s="77" t="s">
        <v>75</v>
      </c>
      <c r="K9003" s="77">
        <v>38.020000000000003</v>
      </c>
      <c r="L9003" s="77">
        <v>3.6</v>
      </c>
      <c r="M9003" s="77">
        <v>-1.94444444444444</v>
      </c>
      <c r="N9003" s="77">
        <v>3.6933333333333329</v>
      </c>
      <c r="O9003" s="77">
        <v>-4.4223826714801504</v>
      </c>
      <c r="P9003" s="77">
        <v>106593</v>
      </c>
      <c r="Q9003" s="77">
        <v>19053</v>
      </c>
      <c r="R9003" s="77">
        <v>5.59</v>
      </c>
      <c r="S9003" s="77">
        <v>45.716999999999999</v>
      </c>
      <c r="T9003" s="77">
        <v>8.4349999999999987</v>
      </c>
      <c r="U9003" s="77">
        <v>23.752400000000002</v>
      </c>
      <c r="V9003" s="77">
        <v>2.2261684000000002</v>
      </c>
      <c r="AC9003" s="77">
        <v>3.75</v>
      </c>
      <c r="AD9003" s="77">
        <v>3.5</v>
      </c>
      <c r="AH9003" s="77">
        <f>IF(AND(M9003&lt;Variables!$G$6,M9003&gt;Variables!$G$5),0,1)</f>
        <v>0</v>
      </c>
      <c r="AI9003" s="77">
        <f t="shared" si="282"/>
        <v>1</v>
      </c>
      <c r="AJ9003" s="77">
        <f>IF(I9003&gt;Variables!$G$7,0,1)</f>
        <v>1</v>
      </c>
      <c r="AK9003" s="77">
        <f>IF(F9003&gt;Variables!$G$8,0,1)</f>
        <v>1</v>
      </c>
      <c r="AL9003" s="77">
        <f>IF(G9003&gt;Variables!$G$9,0,1)</f>
        <v>1</v>
      </c>
      <c r="AM9003" s="77">
        <f>IF(AND(K9003&gt;Variables!$G$10,K9003&lt;Variables!$G$11),0,1)</f>
        <v>1</v>
      </c>
      <c r="AN9003" s="77">
        <f>IF(H9003&lt;Variables!$G$13,1,0)</f>
        <v>1</v>
      </c>
      <c r="AO9003" s="77">
        <f>IF(R9003&lt;Variables!$G$12,0,1)</f>
        <v>1</v>
      </c>
      <c r="AP9003" s="78">
        <f t="shared" si="283"/>
        <v>1</v>
      </c>
      <c r="AQ9003" s="77">
        <f>IF(V9003&lt;Variables!$G$15,1,0)</f>
        <v>1</v>
      </c>
      <c r="AR9003" s="77">
        <v>1</v>
      </c>
      <c r="AS9003" s="77">
        <v>0</v>
      </c>
      <c r="AT9003" s="77">
        <v>0</v>
      </c>
      <c r="AU9003" s="77">
        <v>0</v>
      </c>
      <c r="BA9003" s="77">
        <v>2</v>
      </c>
    </row>
    <row r="9004" spans="3:53" x14ac:dyDescent="0.25">
      <c r="C9004" s="77" t="s">
        <v>896</v>
      </c>
      <c r="D9004" s="77" t="s">
        <v>705</v>
      </c>
      <c r="E9004" s="77">
        <v>679.52</v>
      </c>
      <c r="F9004" s="77">
        <v>8.5399999999999991</v>
      </c>
      <c r="G9004" s="77">
        <v>4.07</v>
      </c>
      <c r="H9004" s="77">
        <v>6440</v>
      </c>
      <c r="I9004" s="77">
        <v>-23.427</v>
      </c>
      <c r="J9004" s="77" t="s">
        <v>74</v>
      </c>
      <c r="K9004" s="77">
        <v>55.72</v>
      </c>
      <c r="L9004" s="77">
        <v>674.84631666666667</v>
      </c>
      <c r="M9004" s="77">
        <v>0.23985954925688621</v>
      </c>
      <c r="N9004" s="77">
        <v>675.22162978723406</v>
      </c>
      <c r="O9004" s="77">
        <v>0.18414253304618811</v>
      </c>
      <c r="P9004" s="77">
        <v>1094000</v>
      </c>
      <c r="Q9004" s="77">
        <v>763734</v>
      </c>
      <c r="R9004" s="77">
        <v>1.43</v>
      </c>
      <c r="S9004" s="77">
        <v>45.716999999999999</v>
      </c>
      <c r="T9004" s="77">
        <v>8.4349999999999987</v>
      </c>
      <c r="U9004" s="77">
        <v>23.752400000000002</v>
      </c>
      <c r="V9004" s="77">
        <v>2.416060525475709</v>
      </c>
      <c r="AC9004" s="77">
        <v>678</v>
      </c>
      <c r="AD9004" s="77">
        <v>650.67049999999995</v>
      </c>
      <c r="AH9004" s="77">
        <f>IF(AND(M9004&lt;Variables!$G$6,M9004&gt;Variables!$G$5),0,1)</f>
        <v>1</v>
      </c>
      <c r="AI9004" s="77">
        <f t="shared" si="282"/>
        <v>1</v>
      </c>
      <c r="AJ9004" s="77">
        <f>IF(I9004&gt;Variables!$G$7,0,1)</f>
        <v>1</v>
      </c>
      <c r="AK9004" s="77">
        <f>IF(F9004&gt;Variables!$G$8,0,1)</f>
        <v>1</v>
      </c>
      <c r="AL9004" s="77">
        <f>IF(G9004&gt;Variables!$G$9,0,1)</f>
        <v>1</v>
      </c>
      <c r="AM9004" s="77">
        <f>IF(AND(K9004&gt;Variables!$G$10,K9004&lt;Variables!$G$11),0,1)</f>
        <v>1</v>
      </c>
      <c r="AN9004" s="77">
        <f>IF(H9004&lt;Variables!$G$13,1,0)</f>
        <v>0</v>
      </c>
      <c r="AO9004" s="77">
        <f>IF(R9004&lt;Variables!$G$12,0,1)</f>
        <v>0</v>
      </c>
      <c r="AP9004" s="78">
        <f t="shared" si="283"/>
        <v>0</v>
      </c>
      <c r="AQ9004" s="77">
        <f>IF(V9004&lt;Variables!$G$15,1,0)</f>
        <v>1</v>
      </c>
      <c r="AR9004" s="77">
        <v>0</v>
      </c>
      <c r="AS9004" s="77">
        <v>0</v>
      </c>
      <c r="AT9004" s="77">
        <v>0</v>
      </c>
      <c r="AU9004" s="77">
        <v>1</v>
      </c>
      <c r="BA9004" s="77">
        <v>-1.42</v>
      </c>
    </row>
    <row r="9005" spans="3:53" x14ac:dyDescent="0.25">
      <c r="C9005" s="77" t="s">
        <v>896</v>
      </c>
      <c r="D9005" s="77" t="s">
        <v>720</v>
      </c>
      <c r="E9005" s="77">
        <v>54.01</v>
      </c>
      <c r="F9005" s="77">
        <v>9.98</v>
      </c>
      <c r="G9005" s="77">
        <v>9.5299999999999994</v>
      </c>
      <c r="H9005" s="77">
        <v>2050</v>
      </c>
      <c r="I9005" s="77">
        <v>12.17</v>
      </c>
      <c r="J9005" s="77" t="s">
        <v>74</v>
      </c>
      <c r="K9005" s="77">
        <v>52.64</v>
      </c>
      <c r="L9005" s="77">
        <v>53.833062499999997</v>
      </c>
      <c r="M9005" s="77">
        <v>0.1893585377945112</v>
      </c>
      <c r="N9005" s="77">
        <v>53.958644444444452</v>
      </c>
      <c r="O9005" s="77">
        <v>-4.3819567166456949E-2</v>
      </c>
      <c r="P9005" s="77">
        <v>752062</v>
      </c>
      <c r="Q9005" s="77">
        <v>320570</v>
      </c>
      <c r="R9005" s="77">
        <v>2.35</v>
      </c>
      <c r="S9005" s="77">
        <v>45.716999999999999</v>
      </c>
      <c r="T9005" s="77">
        <v>8.4349999999999987</v>
      </c>
      <c r="U9005" s="77">
        <v>23.752400000000002</v>
      </c>
      <c r="V9005" s="77">
        <v>2.3879833479304651</v>
      </c>
      <c r="AC9005" s="77">
        <v>54.19</v>
      </c>
      <c r="AD9005" s="77">
        <v>52.91</v>
      </c>
      <c r="AH9005" s="77">
        <f>IF(AND(M9005&lt;Variables!$G$6,M9005&gt;Variables!$G$5),0,1)</f>
        <v>1</v>
      </c>
      <c r="AI9005" s="77">
        <f t="shared" si="282"/>
        <v>1</v>
      </c>
      <c r="AJ9005" s="77">
        <f>IF(I9005&gt;Variables!$G$7,0,1)</f>
        <v>1</v>
      </c>
      <c r="AK9005" s="77">
        <f>IF(F9005&gt;Variables!$G$8,0,1)</f>
        <v>0</v>
      </c>
      <c r="AL9005" s="77">
        <f>IF(G9005&gt;Variables!$G$9,0,1)</f>
        <v>1</v>
      </c>
      <c r="AM9005" s="77">
        <f>IF(AND(K9005&gt;Variables!$G$10,K9005&lt;Variables!$G$11),0,1)</f>
        <v>1</v>
      </c>
      <c r="AN9005" s="77">
        <f>IF(H9005&lt;Variables!$G$13,1,0)</f>
        <v>0</v>
      </c>
      <c r="AO9005" s="77">
        <f>IF(R9005&lt;Variables!$G$12,0,1)</f>
        <v>1</v>
      </c>
      <c r="AP9005" s="78">
        <f t="shared" si="283"/>
        <v>0</v>
      </c>
      <c r="AQ9005" s="77">
        <f>IF(V9005&lt;Variables!$G$15,1,0)</f>
        <v>1</v>
      </c>
      <c r="AR9005" s="77">
        <v>0</v>
      </c>
      <c r="AS9005" s="77">
        <v>0</v>
      </c>
      <c r="AT9005" s="77">
        <v>0</v>
      </c>
      <c r="AU9005" s="77">
        <v>1</v>
      </c>
      <c r="BA9005" s="77">
        <v>-0.74</v>
      </c>
    </row>
    <row r="9006" spans="3:53" x14ac:dyDescent="0.25">
      <c r="C9006" s="77" t="s">
        <v>896</v>
      </c>
      <c r="D9006" s="77" t="s">
        <v>174</v>
      </c>
      <c r="E9006" s="77">
        <v>29.32</v>
      </c>
      <c r="F9006" s="77">
        <v>7.64</v>
      </c>
      <c r="G9006" s="77">
        <v>7.53</v>
      </c>
      <c r="H9006" s="77">
        <v>2440</v>
      </c>
      <c r="I9006" s="77">
        <v>418.75400000000002</v>
      </c>
      <c r="J9006" s="77" t="s">
        <v>74</v>
      </c>
      <c r="K9006" s="77">
        <v>54.69</v>
      </c>
      <c r="L9006" s="77">
        <v>29.338657142857141</v>
      </c>
      <c r="M9006" s="77">
        <v>0.24317015191074851</v>
      </c>
      <c r="N9006" s="77">
        <v>29.203746428571431</v>
      </c>
      <c r="O9006" s="77">
        <v>0.70625723289660158</v>
      </c>
      <c r="P9006" s="77">
        <v>264710</v>
      </c>
      <c r="Q9006" s="77">
        <v>609587</v>
      </c>
      <c r="R9006" s="77">
        <v>0.43</v>
      </c>
      <c r="S9006" s="77">
        <v>45.716999999999999</v>
      </c>
      <c r="T9006" s="77">
        <v>8.4349999999999987</v>
      </c>
      <c r="U9006" s="77">
        <v>23.752400000000002</v>
      </c>
      <c r="V9006" s="77">
        <v>2.4059723044303318</v>
      </c>
      <c r="AC9006" s="77">
        <v>29.42</v>
      </c>
      <c r="AD9006" s="77">
        <v>27.83</v>
      </c>
      <c r="AH9006" s="77">
        <f>IF(AND(M9006&lt;Variables!$G$6,M9006&gt;Variables!$G$5),0,1)</f>
        <v>1</v>
      </c>
      <c r="AI9006" s="77">
        <f t="shared" si="282"/>
        <v>0</v>
      </c>
      <c r="AJ9006" s="77">
        <f>IF(I9006&gt;Variables!$G$7,0,1)</f>
        <v>0</v>
      </c>
      <c r="AK9006" s="77">
        <f>IF(F9006&gt;Variables!$G$8,0,1)</f>
        <v>1</v>
      </c>
      <c r="AL9006" s="77">
        <f>IF(G9006&gt;Variables!$G$9,0,1)</f>
        <v>1</v>
      </c>
      <c r="AM9006" s="77">
        <f>IF(AND(K9006&gt;Variables!$G$10,K9006&lt;Variables!$G$11),0,1)</f>
        <v>1</v>
      </c>
      <c r="AN9006" s="77">
        <f>IF(H9006&lt;Variables!$G$13,1,0)</f>
        <v>0</v>
      </c>
      <c r="AO9006" s="77">
        <f>IF(R9006&lt;Variables!$G$12,0,1)</f>
        <v>0</v>
      </c>
      <c r="AP9006" s="78">
        <f t="shared" si="283"/>
        <v>0</v>
      </c>
      <c r="AQ9006" s="77">
        <f>IF(V9006&lt;Variables!$G$15,1,0)</f>
        <v>1</v>
      </c>
      <c r="AR9006" s="77">
        <v>0</v>
      </c>
      <c r="AS9006" s="77">
        <v>0</v>
      </c>
      <c r="AT9006" s="77">
        <v>1</v>
      </c>
      <c r="AU9006" s="77">
        <v>0</v>
      </c>
      <c r="BA9006" s="77">
        <v>-2.25</v>
      </c>
    </row>
    <row r="9007" spans="3:53" x14ac:dyDescent="0.25">
      <c r="C9007" s="77" t="s">
        <v>896</v>
      </c>
      <c r="D9007" s="77" t="s">
        <v>661</v>
      </c>
      <c r="E9007" s="77">
        <v>57.16</v>
      </c>
      <c r="F9007" s="77">
        <v>7.74</v>
      </c>
      <c r="G9007" s="77">
        <v>10.4</v>
      </c>
      <c r="H9007" s="77">
        <v>2180</v>
      </c>
      <c r="I9007" s="77">
        <v>3.7010000000000001</v>
      </c>
      <c r="J9007" s="77" t="s">
        <v>74</v>
      </c>
      <c r="K9007" s="77">
        <v>66.430000000000007</v>
      </c>
      <c r="L9007" s="77">
        <v>56.917499999999997</v>
      </c>
      <c r="M9007" s="77">
        <v>0.12280932929239161</v>
      </c>
      <c r="N9007" s="77">
        <v>56.274267999999999</v>
      </c>
      <c r="O9007" s="77">
        <v>1.2672434939535799</v>
      </c>
      <c r="P9007" s="77">
        <v>4253000</v>
      </c>
      <c r="Q9007" s="77">
        <v>2152000</v>
      </c>
      <c r="R9007" s="77">
        <v>1.98</v>
      </c>
      <c r="S9007" s="77">
        <v>45.716999999999999</v>
      </c>
      <c r="T9007" s="77">
        <v>8.4349999999999987</v>
      </c>
      <c r="U9007" s="77">
        <v>23.752400000000002</v>
      </c>
      <c r="V9007" s="77">
        <v>2.5281944744129672</v>
      </c>
      <c r="AC9007" s="77">
        <v>57.63</v>
      </c>
      <c r="AD9007" s="77">
        <v>55.96</v>
      </c>
      <c r="AH9007" s="77">
        <f>IF(AND(M9007&lt;Variables!$G$6,M9007&gt;Variables!$G$5),0,1)</f>
        <v>1</v>
      </c>
      <c r="AI9007" s="77">
        <f t="shared" si="282"/>
        <v>0</v>
      </c>
      <c r="AJ9007" s="77">
        <f>IF(I9007&gt;Variables!$G$7,0,1)</f>
        <v>1</v>
      </c>
      <c r="AK9007" s="77">
        <f>IF(F9007&gt;Variables!$G$8,0,1)</f>
        <v>1</v>
      </c>
      <c r="AL9007" s="77">
        <f>IF(G9007&gt;Variables!$G$9,0,1)</f>
        <v>1</v>
      </c>
      <c r="AM9007" s="77">
        <f>IF(AND(K9007&gt;Variables!$G$10,K9007&lt;Variables!$G$11),0,1)</f>
        <v>0</v>
      </c>
      <c r="AN9007" s="77">
        <f>IF(H9007&lt;Variables!$G$13,1,0)</f>
        <v>0</v>
      </c>
      <c r="AO9007" s="77">
        <f>IF(R9007&lt;Variables!$G$12,0,1)</f>
        <v>0</v>
      </c>
      <c r="AP9007" s="78">
        <f t="shared" si="283"/>
        <v>0</v>
      </c>
      <c r="AQ9007" s="77">
        <f>IF(V9007&lt;Variables!$G$15,1,0)</f>
        <v>1</v>
      </c>
      <c r="AR9007" s="77">
        <v>0</v>
      </c>
      <c r="AS9007" s="77">
        <v>1</v>
      </c>
      <c r="AT9007" s="77">
        <v>0</v>
      </c>
      <c r="AU9007" s="77">
        <v>0</v>
      </c>
      <c r="BA9007" s="77">
        <v>-0.2</v>
      </c>
    </row>
    <row r="9008" spans="3:53" x14ac:dyDescent="0.25">
      <c r="C9008" s="77" t="s">
        <v>896</v>
      </c>
      <c r="D9008" s="77" t="s">
        <v>540</v>
      </c>
      <c r="E9008" s="77">
        <v>15.99</v>
      </c>
      <c r="F9008" s="77">
        <v>8.2100000000000009</v>
      </c>
      <c r="G9008" s="77">
        <v>8.66</v>
      </c>
      <c r="H9008" s="77">
        <v>2690</v>
      </c>
      <c r="I9008" s="77">
        <v>0.31900000000000001</v>
      </c>
      <c r="J9008" s="77" t="s">
        <v>74</v>
      </c>
      <c r="K9008" s="77">
        <v>62.28</v>
      </c>
      <c r="L9008" s="77">
        <v>15.90127</v>
      </c>
      <c r="M9008" s="77">
        <v>0.52404619253682339</v>
      </c>
      <c r="N9008" s="77">
        <v>15.797114000000001</v>
      </c>
      <c r="O9008" s="77">
        <v>1.186837038714792</v>
      </c>
      <c r="P9008" s="77">
        <v>6098000</v>
      </c>
      <c r="Q9008" s="77">
        <v>4308000</v>
      </c>
      <c r="R9008" s="77">
        <v>1.42</v>
      </c>
      <c r="S9008" s="77">
        <v>45.716999999999999</v>
      </c>
      <c r="T9008" s="77">
        <v>8.4349999999999987</v>
      </c>
      <c r="U9008" s="77">
        <v>23.752400000000002</v>
      </c>
      <c r="V9008" s="77">
        <v>2.462010489432354</v>
      </c>
      <c r="AC9008" s="77">
        <v>16.2</v>
      </c>
      <c r="AD9008" s="77">
        <v>15.85</v>
      </c>
      <c r="AH9008" s="77">
        <f>IF(AND(M9008&lt;Variables!$G$6,M9008&gt;Variables!$G$5),0,1)</f>
        <v>1</v>
      </c>
      <c r="AI9008" s="77">
        <f t="shared" si="282"/>
        <v>0</v>
      </c>
      <c r="AJ9008" s="77">
        <f>IF(I9008&gt;Variables!$G$7,0,1)</f>
        <v>1</v>
      </c>
      <c r="AK9008" s="77">
        <f>IF(F9008&gt;Variables!$G$8,0,1)</f>
        <v>1</v>
      </c>
      <c r="AL9008" s="77">
        <f>IF(G9008&gt;Variables!$G$9,0,1)</f>
        <v>1</v>
      </c>
      <c r="AM9008" s="77">
        <f>IF(AND(K9008&gt;Variables!$G$10,K9008&lt;Variables!$G$11),0,1)</f>
        <v>0</v>
      </c>
      <c r="AN9008" s="77">
        <f>IF(H9008&lt;Variables!$G$13,1,0)</f>
        <v>0</v>
      </c>
      <c r="AO9008" s="77">
        <f>IF(R9008&lt;Variables!$G$12,0,1)</f>
        <v>0</v>
      </c>
      <c r="AP9008" s="78">
        <f t="shared" si="283"/>
        <v>0</v>
      </c>
      <c r="AQ9008" s="77">
        <f>IF(V9008&lt;Variables!$G$15,1,0)</f>
        <v>1</v>
      </c>
      <c r="AR9008" s="77">
        <v>0</v>
      </c>
      <c r="AS9008" s="77">
        <v>1</v>
      </c>
      <c r="AT9008" s="77">
        <v>0</v>
      </c>
      <c r="AU9008" s="77">
        <v>0</v>
      </c>
      <c r="BA9008" s="77">
        <v>0.95</v>
      </c>
    </row>
    <row r="9009" spans="3:53" x14ac:dyDescent="0.25">
      <c r="C9009" s="77" t="s">
        <v>896</v>
      </c>
      <c r="D9009" s="77" t="s">
        <v>678</v>
      </c>
      <c r="E9009" s="77">
        <v>2.23</v>
      </c>
      <c r="F9009" s="77">
        <v>11.68</v>
      </c>
      <c r="G9009" s="77">
        <v>5.71</v>
      </c>
      <c r="H9009" s="77">
        <v>-99999</v>
      </c>
      <c r="I9009" s="77">
        <v>-11.032</v>
      </c>
      <c r="J9009" s="77" t="s">
        <v>75</v>
      </c>
      <c r="K9009" s="77">
        <v>54.1</v>
      </c>
      <c r="L9009" s="77">
        <v>2.200769230769231</v>
      </c>
      <c r="M9009" s="77">
        <v>0.87382034253759144</v>
      </c>
      <c r="N9009" s="77">
        <v>2.206052631578947</v>
      </c>
      <c r="O9009" s="77">
        <v>0.63223189788858747</v>
      </c>
      <c r="P9009" s="77">
        <v>136777</v>
      </c>
      <c r="Q9009" s="77">
        <v>15467</v>
      </c>
      <c r="R9009" s="77">
        <v>8.84</v>
      </c>
      <c r="S9009" s="77">
        <v>45.716999999999999</v>
      </c>
      <c r="T9009" s="77">
        <v>8.4349999999999987</v>
      </c>
      <c r="U9009" s="77">
        <v>23.752400000000002</v>
      </c>
      <c r="V9009" s="77">
        <v>2.376409939182103</v>
      </c>
      <c r="AC9009" s="77">
        <v>2.2235</v>
      </c>
      <c r="AD9009" s="77">
        <v>2.10025</v>
      </c>
      <c r="AH9009" s="77">
        <f>IF(AND(M9009&lt;Variables!$G$6,M9009&gt;Variables!$G$5),0,1)</f>
        <v>1</v>
      </c>
      <c r="AI9009" s="77">
        <f t="shared" si="282"/>
        <v>1</v>
      </c>
      <c r="AJ9009" s="77">
        <f>IF(I9009&gt;Variables!$G$7,0,1)</f>
        <v>1</v>
      </c>
      <c r="AK9009" s="77">
        <f>IF(F9009&gt;Variables!$G$8,0,1)</f>
        <v>0</v>
      </c>
      <c r="AL9009" s="77">
        <f>IF(G9009&gt;Variables!$G$9,0,1)</f>
        <v>1</v>
      </c>
      <c r="AM9009" s="77">
        <f>IF(AND(K9009&gt;Variables!$G$10,K9009&lt;Variables!$G$11),0,1)</f>
        <v>1</v>
      </c>
      <c r="AN9009" s="77">
        <f>IF(H9009&lt;Variables!$G$13,1,0)</f>
        <v>1</v>
      </c>
      <c r="AO9009" s="77">
        <f>IF(R9009&lt;Variables!$G$12,0,1)</f>
        <v>1</v>
      </c>
      <c r="AP9009" s="78">
        <f t="shared" si="283"/>
        <v>1</v>
      </c>
      <c r="AQ9009" s="77">
        <f>IF(V9009&lt;Variables!$G$15,1,0)</f>
        <v>1</v>
      </c>
      <c r="AR9009" s="77">
        <v>0</v>
      </c>
      <c r="AS9009" s="77">
        <v>0</v>
      </c>
      <c r="AT9009" s="77">
        <v>1</v>
      </c>
      <c r="AU9009" s="77">
        <v>0</v>
      </c>
      <c r="BA9009" s="77">
        <v>-2.25</v>
      </c>
    </row>
    <row r="9010" spans="3:53" x14ac:dyDescent="0.25">
      <c r="C9010" s="77" t="s">
        <v>896</v>
      </c>
      <c r="D9010" s="77" t="s">
        <v>713</v>
      </c>
      <c r="E9010" s="77">
        <v>34.630000000000003</v>
      </c>
      <c r="F9010" s="77">
        <v>8.07</v>
      </c>
      <c r="G9010" s="77">
        <v>2.91</v>
      </c>
      <c r="H9010" s="77">
        <v>7720</v>
      </c>
      <c r="I9010" s="77">
        <v>-2E-3</v>
      </c>
      <c r="J9010" s="77" t="s">
        <v>75</v>
      </c>
      <c r="K9010" s="77">
        <v>35.17</v>
      </c>
      <c r="L9010" s="77">
        <v>34.602935000000002</v>
      </c>
      <c r="M9010" s="77">
        <v>-0.22522655953894241</v>
      </c>
      <c r="N9010" s="77">
        <v>34.633063999999997</v>
      </c>
      <c r="O9010" s="77">
        <v>-0.31202552566531783</v>
      </c>
      <c r="P9010" s="77">
        <v>3370000</v>
      </c>
      <c r="Q9010" s="77">
        <v>2038000</v>
      </c>
      <c r="R9010" s="77">
        <v>1.65</v>
      </c>
      <c r="S9010" s="77">
        <v>45.716999999999999</v>
      </c>
      <c r="T9010" s="77">
        <v>8.4349999999999987</v>
      </c>
      <c r="U9010" s="77">
        <v>23.752400000000002</v>
      </c>
      <c r="V9010" s="77">
        <v>2.2095708532204572</v>
      </c>
      <c r="AC9010" s="77">
        <v>34.549999999999997</v>
      </c>
      <c r="AD9010" s="77">
        <v>33.86</v>
      </c>
      <c r="AH9010" s="77">
        <f>IF(AND(M9010&lt;Variables!$G$6,M9010&gt;Variables!$G$5),0,1)</f>
        <v>1</v>
      </c>
      <c r="AI9010" s="77">
        <f t="shared" ref="AI9010:AI9073" si="284">IF(L9010&gt;N9010,0,1)</f>
        <v>1</v>
      </c>
      <c r="AJ9010" s="77">
        <f>IF(I9010&gt;Variables!$G$7,0,1)</f>
        <v>1</v>
      </c>
      <c r="AK9010" s="77">
        <f>IF(F9010&gt;Variables!$G$8,0,1)</f>
        <v>1</v>
      </c>
      <c r="AL9010" s="77">
        <f>IF(G9010&gt;Variables!$G$9,0,1)</f>
        <v>1</v>
      </c>
      <c r="AM9010" s="77">
        <f>IF(AND(K9010&gt;Variables!$G$10,K9010&lt;Variables!$G$11),0,1)</f>
        <v>1</v>
      </c>
      <c r="AN9010" s="77">
        <f>IF(H9010&lt;Variables!$G$13,1,0)</f>
        <v>0</v>
      </c>
      <c r="AO9010" s="77">
        <f>IF(R9010&lt;Variables!$G$12,0,1)</f>
        <v>0</v>
      </c>
      <c r="AP9010" s="78">
        <f t="shared" ref="AP9010:AP9073" si="285">IF(J9010="Pass", 0,1)</f>
        <v>1</v>
      </c>
      <c r="AQ9010" s="77">
        <f>IF(V9010&lt;Variables!$G$15,1,0)</f>
        <v>1</v>
      </c>
      <c r="AR9010" s="77">
        <v>0</v>
      </c>
      <c r="AS9010" s="77">
        <v>0</v>
      </c>
      <c r="AT9010" s="77">
        <v>0</v>
      </c>
      <c r="AU9010" s="77">
        <v>1</v>
      </c>
      <c r="BA9010" s="77">
        <v>-1.1200000000000001</v>
      </c>
    </row>
    <row r="9011" spans="3:53" x14ac:dyDescent="0.25">
      <c r="C9011" s="77" t="s">
        <v>897</v>
      </c>
      <c r="D9011" s="77" t="s">
        <v>745</v>
      </c>
      <c r="E9011" s="77">
        <v>1.89</v>
      </c>
      <c r="F9011" s="77">
        <v>31.48</v>
      </c>
      <c r="G9011" s="77">
        <v>22.73</v>
      </c>
      <c r="H9011" s="77">
        <v>65.010000000000005</v>
      </c>
      <c r="I9011" s="77">
        <v>-45.734999999999999</v>
      </c>
      <c r="J9011" s="77" t="s">
        <v>74</v>
      </c>
      <c r="K9011" s="77">
        <v>53.33</v>
      </c>
      <c r="L9011" s="77">
        <v>1.8867700000000001</v>
      </c>
      <c r="M9011" s="77">
        <v>0.171192037185246</v>
      </c>
      <c r="N9011" s="77">
        <v>1.871678</v>
      </c>
      <c r="O9011" s="77">
        <v>0.97890769672988354</v>
      </c>
      <c r="P9011" s="77">
        <v>5410000</v>
      </c>
      <c r="Q9011" s="77">
        <v>486440</v>
      </c>
      <c r="R9011" s="77">
        <v>11.12</v>
      </c>
      <c r="S9011" s="77">
        <v>47.336000000000013</v>
      </c>
      <c r="T9011" s="77">
        <v>8.5779999999999994</v>
      </c>
      <c r="U9011" s="77">
        <v>24.421600000000002</v>
      </c>
      <c r="V9011" s="77">
        <v>2.3954014463638909</v>
      </c>
      <c r="AC9011" s="77">
        <v>2.86</v>
      </c>
      <c r="AD9011" s="77">
        <v>1.8801000000000001</v>
      </c>
      <c r="AH9011" s="77">
        <f>IF(AND(M9011&lt;Variables!$G$6,M9011&gt;Variables!$G$5),0,1)</f>
        <v>1</v>
      </c>
      <c r="AI9011" s="77">
        <f t="shared" si="284"/>
        <v>0</v>
      </c>
      <c r="AJ9011" s="77">
        <f>IF(I9011&gt;Variables!$G$7,0,1)</f>
        <v>1</v>
      </c>
      <c r="AK9011" s="77">
        <f>IF(F9011&gt;Variables!$G$8,0,1)</f>
        <v>0</v>
      </c>
      <c r="AL9011" s="77">
        <f>IF(G9011&gt;Variables!$G$9,0,1)</f>
        <v>0</v>
      </c>
      <c r="AM9011" s="77">
        <f>IF(AND(K9011&gt;Variables!$G$10,K9011&lt;Variables!$G$11),0,1)</f>
        <v>1</v>
      </c>
      <c r="AN9011" s="77">
        <f>IF(H9011&lt;Variables!$G$13,1,0)</f>
        <v>1</v>
      </c>
      <c r="AO9011" s="77">
        <f>IF(R9011&lt;Variables!$G$12,0,1)</f>
        <v>1</v>
      </c>
      <c r="AP9011" s="78">
        <f t="shared" si="285"/>
        <v>0</v>
      </c>
      <c r="AQ9011" s="77">
        <f>IF(V9011&lt;Variables!$G$15,1,0)</f>
        <v>1</v>
      </c>
      <c r="AR9011" s="77">
        <v>1</v>
      </c>
      <c r="AS9011" s="77">
        <v>0</v>
      </c>
      <c r="AT9011" s="77">
        <v>0</v>
      </c>
      <c r="AU9011" s="77">
        <v>0</v>
      </c>
      <c r="BA9011" s="77">
        <v>2</v>
      </c>
    </row>
    <row r="9012" spans="3:53" x14ac:dyDescent="0.25">
      <c r="C9012" s="77" t="s">
        <v>897</v>
      </c>
      <c r="D9012" s="77" t="s">
        <v>684</v>
      </c>
      <c r="E9012" s="77">
        <v>3.96</v>
      </c>
      <c r="F9012" s="77">
        <v>14.49</v>
      </c>
      <c r="G9012" s="77">
        <v>-1.25</v>
      </c>
      <c r="H9012" s="77">
        <v>-99999</v>
      </c>
      <c r="I9012" s="77">
        <v>-12.297000000000001</v>
      </c>
      <c r="J9012" s="77" t="s">
        <v>75</v>
      </c>
      <c r="K9012" s="77">
        <v>66.48</v>
      </c>
      <c r="L9012" s="77">
        <v>3.95</v>
      </c>
      <c r="M9012" s="77">
        <v>0</v>
      </c>
      <c r="N9012" s="77">
        <v>3.95</v>
      </c>
      <c r="O9012" s="77">
        <v>0</v>
      </c>
      <c r="P9012" s="77">
        <v>16474</v>
      </c>
      <c r="Q9012" s="77">
        <v>10740</v>
      </c>
      <c r="R9012" s="77">
        <v>1.53</v>
      </c>
      <c r="S9012" s="77">
        <v>47.336000000000013</v>
      </c>
      <c r="T9012" s="77">
        <v>8.5779999999999994</v>
      </c>
      <c r="U9012" s="77">
        <v>24.421600000000002</v>
      </c>
      <c r="V9012" s="77">
        <v>2.5377328000000001</v>
      </c>
      <c r="AC9012" s="77">
        <v>4</v>
      </c>
      <c r="AD9012" s="77">
        <v>3.53</v>
      </c>
      <c r="AH9012" s="77">
        <f>IF(AND(M9012&lt;Variables!$G$6,M9012&gt;Variables!$G$5),0,1)</f>
        <v>1</v>
      </c>
      <c r="AI9012" s="77">
        <f t="shared" si="284"/>
        <v>1</v>
      </c>
      <c r="AJ9012" s="77">
        <f>IF(I9012&gt;Variables!$G$7,0,1)</f>
        <v>1</v>
      </c>
      <c r="AK9012" s="77">
        <f>IF(F9012&gt;Variables!$G$8,0,1)</f>
        <v>0</v>
      </c>
      <c r="AL9012" s="77">
        <f>IF(G9012&gt;Variables!$G$9,0,1)</f>
        <v>1</v>
      </c>
      <c r="AM9012" s="77">
        <f>IF(AND(K9012&gt;Variables!$G$10,K9012&lt;Variables!$G$11),0,1)</f>
        <v>0</v>
      </c>
      <c r="AN9012" s="77">
        <f>IF(H9012&lt;Variables!$G$13,1,0)</f>
        <v>1</v>
      </c>
      <c r="AO9012" s="77">
        <f>IF(R9012&lt;Variables!$G$12,0,1)</f>
        <v>0</v>
      </c>
      <c r="AP9012" s="78">
        <f t="shared" si="285"/>
        <v>1</v>
      </c>
      <c r="AQ9012" s="77">
        <f>IF(V9012&lt;Variables!$G$15,1,0)</f>
        <v>1</v>
      </c>
      <c r="AR9012" s="77">
        <v>0</v>
      </c>
      <c r="AS9012" s="77">
        <v>0</v>
      </c>
      <c r="AT9012" s="77">
        <v>1</v>
      </c>
      <c r="AU9012" s="77">
        <v>0</v>
      </c>
      <c r="BA9012" s="77">
        <v>-2.25</v>
      </c>
    </row>
    <row r="9013" spans="3:53" x14ac:dyDescent="0.25">
      <c r="C9013" s="77" t="s">
        <v>897</v>
      </c>
      <c r="D9013" s="77" t="s">
        <v>729</v>
      </c>
      <c r="E9013" s="77">
        <v>13.11</v>
      </c>
      <c r="F9013" s="77">
        <v>11.34</v>
      </c>
      <c r="G9013" s="77">
        <v>11.59</v>
      </c>
      <c r="H9013" s="77">
        <v>6350</v>
      </c>
      <c r="I9013" s="77">
        <v>43.122</v>
      </c>
      <c r="J9013" s="77" t="s">
        <v>74</v>
      </c>
      <c r="K9013" s="77">
        <v>39.299999999999997</v>
      </c>
      <c r="L9013" s="77">
        <v>13.18515</v>
      </c>
      <c r="M9013" s="77">
        <v>-0.72164518416550838</v>
      </c>
      <c r="N9013" s="77">
        <v>13.129879166666671</v>
      </c>
      <c r="O9013" s="77">
        <v>-0.30372836002870401</v>
      </c>
      <c r="P9013" s="77">
        <v>2494000</v>
      </c>
      <c r="Q9013" s="77">
        <v>2203000</v>
      </c>
      <c r="R9013" s="77">
        <v>1.1299999999999999</v>
      </c>
      <c r="S9013" s="77">
        <v>47.336000000000013</v>
      </c>
      <c r="T9013" s="77">
        <v>8.5779999999999994</v>
      </c>
      <c r="U9013" s="77">
        <v>24.421600000000002</v>
      </c>
      <c r="V9013" s="77">
        <v>2.2526107839652938</v>
      </c>
      <c r="AC9013" s="77">
        <v>13.195</v>
      </c>
      <c r="AD9013" s="77">
        <v>12.92</v>
      </c>
      <c r="AH9013" s="77">
        <f>IF(AND(M9013&lt;Variables!$G$6,M9013&gt;Variables!$G$5),0,1)</f>
        <v>1</v>
      </c>
      <c r="AI9013" s="77">
        <f t="shared" si="284"/>
        <v>0</v>
      </c>
      <c r="AJ9013" s="77">
        <f>IF(I9013&gt;Variables!$G$7,0,1)</f>
        <v>1</v>
      </c>
      <c r="AK9013" s="77">
        <f>IF(F9013&gt;Variables!$G$8,0,1)</f>
        <v>0</v>
      </c>
      <c r="AL9013" s="77">
        <f>IF(G9013&gt;Variables!$G$9,0,1)</f>
        <v>0</v>
      </c>
      <c r="AM9013" s="77">
        <f>IF(AND(K9013&gt;Variables!$G$10,K9013&lt;Variables!$G$11),0,1)</f>
        <v>1</v>
      </c>
      <c r="AN9013" s="77">
        <f>IF(H9013&lt;Variables!$G$13,1,0)</f>
        <v>0</v>
      </c>
      <c r="AO9013" s="77">
        <f>IF(R9013&lt;Variables!$G$12,0,1)</f>
        <v>0</v>
      </c>
      <c r="AP9013" s="78">
        <f t="shared" si="285"/>
        <v>0</v>
      </c>
      <c r="AQ9013" s="77">
        <f>IF(V9013&lt;Variables!$G$15,1,0)</f>
        <v>1</v>
      </c>
      <c r="AR9013" s="77">
        <v>0</v>
      </c>
      <c r="AS9013" s="77">
        <v>1</v>
      </c>
      <c r="AT9013" s="77">
        <v>0</v>
      </c>
      <c r="AU9013" s="77">
        <v>0</v>
      </c>
      <c r="BA9013" s="77">
        <v>-0.3</v>
      </c>
    </row>
    <row r="9014" spans="3:53" x14ac:dyDescent="0.25">
      <c r="C9014" s="77" t="s">
        <v>897</v>
      </c>
      <c r="D9014" s="77" t="s">
        <v>540</v>
      </c>
      <c r="E9014" s="77">
        <v>15.94</v>
      </c>
      <c r="F9014" s="77">
        <v>7.51</v>
      </c>
      <c r="G9014" s="77">
        <v>8.02</v>
      </c>
      <c r="H9014" s="77">
        <v>2690</v>
      </c>
      <c r="I9014" s="77">
        <v>0.308</v>
      </c>
      <c r="J9014" s="77" t="s">
        <v>74</v>
      </c>
      <c r="K9014" s="77">
        <v>49.34</v>
      </c>
      <c r="L9014" s="77">
        <v>15.922090000000001</v>
      </c>
      <c r="M9014" s="77">
        <v>-0.2015438927929698</v>
      </c>
      <c r="N9014" s="77">
        <v>15.802172000000001</v>
      </c>
      <c r="O9014" s="77">
        <v>0.5557970132207144</v>
      </c>
      <c r="P9014" s="77">
        <v>6151000</v>
      </c>
      <c r="Q9014" s="77">
        <v>4308000</v>
      </c>
      <c r="R9014" s="77">
        <v>1.43</v>
      </c>
      <c r="S9014" s="77">
        <v>47.336000000000013</v>
      </c>
      <c r="T9014" s="77">
        <v>8.5779999999999994</v>
      </c>
      <c r="U9014" s="77">
        <v>24.421600000000002</v>
      </c>
      <c r="V9014" s="77">
        <v>2.365018382429442</v>
      </c>
      <c r="AC9014" s="77">
        <v>16.2</v>
      </c>
      <c r="AD9014" s="77">
        <v>15.85</v>
      </c>
      <c r="AH9014" s="77">
        <f>IF(AND(M9014&lt;Variables!$G$6,M9014&gt;Variables!$G$5),0,1)</f>
        <v>1</v>
      </c>
      <c r="AI9014" s="77">
        <f t="shared" si="284"/>
        <v>0</v>
      </c>
      <c r="AJ9014" s="77">
        <f>IF(I9014&gt;Variables!$G$7,0,1)</f>
        <v>1</v>
      </c>
      <c r="AK9014" s="77">
        <f>IF(F9014&gt;Variables!$G$8,0,1)</f>
        <v>1</v>
      </c>
      <c r="AL9014" s="77">
        <f>IF(G9014&gt;Variables!$G$9,0,1)</f>
        <v>1</v>
      </c>
      <c r="AM9014" s="77">
        <f>IF(AND(K9014&gt;Variables!$G$10,K9014&lt;Variables!$G$11),0,1)</f>
        <v>1</v>
      </c>
      <c r="AN9014" s="77">
        <f>IF(H9014&lt;Variables!$G$13,1,0)</f>
        <v>0</v>
      </c>
      <c r="AO9014" s="77">
        <f>IF(R9014&lt;Variables!$G$12,0,1)</f>
        <v>0</v>
      </c>
      <c r="AP9014" s="78">
        <f t="shared" si="285"/>
        <v>0</v>
      </c>
      <c r="AQ9014" s="77">
        <f>IF(V9014&lt;Variables!$G$15,1,0)</f>
        <v>1</v>
      </c>
      <c r="AR9014" s="77">
        <v>1</v>
      </c>
      <c r="AS9014" s="77">
        <v>0</v>
      </c>
      <c r="AT9014" s="77">
        <v>0</v>
      </c>
      <c r="AU9014" s="77">
        <v>0</v>
      </c>
      <c r="BA9014" s="77">
        <v>1.03</v>
      </c>
    </row>
    <row r="9015" spans="3:53" x14ac:dyDescent="0.25">
      <c r="C9015" s="77" t="s">
        <v>897</v>
      </c>
      <c r="D9015" s="77" t="s">
        <v>749</v>
      </c>
      <c r="E9015" s="77">
        <v>3.56</v>
      </c>
      <c r="F9015" s="77">
        <v>10.59</v>
      </c>
      <c r="G9015" s="77">
        <v>9.74</v>
      </c>
      <c r="H9015" s="77">
        <v>-99999</v>
      </c>
      <c r="I9015" s="77">
        <v>-12.667</v>
      </c>
      <c r="J9015" s="77" t="s">
        <v>75</v>
      </c>
      <c r="K9015" s="77">
        <v>54.35</v>
      </c>
      <c r="L9015" s="77">
        <v>3.5470000000000002</v>
      </c>
      <c r="M9015" s="77">
        <v>8.4578517056670813E-2</v>
      </c>
      <c r="N9015" s="77">
        <v>3.5470000000000002</v>
      </c>
      <c r="O9015" s="77">
        <v>8.4578517056670813E-2</v>
      </c>
      <c r="P9015" s="77">
        <v>27415</v>
      </c>
      <c r="Q9015" s="77">
        <v>9400</v>
      </c>
      <c r="R9015" s="77">
        <v>2.92</v>
      </c>
      <c r="S9015" s="77">
        <v>47.336000000000013</v>
      </c>
      <c r="T9015" s="77">
        <v>8.5779999999999994</v>
      </c>
      <c r="U9015" s="77">
        <v>24.421600000000002</v>
      </c>
      <c r="V9015" s="77">
        <v>2.4088044155624471</v>
      </c>
      <c r="AC9015" s="77">
        <v>3.64</v>
      </c>
      <c r="AD9015" s="77">
        <v>3.53</v>
      </c>
      <c r="AH9015" s="77">
        <f>IF(AND(M9015&lt;Variables!$G$6,M9015&gt;Variables!$G$5),0,1)</f>
        <v>1</v>
      </c>
      <c r="AI9015" s="77">
        <f t="shared" si="284"/>
        <v>1</v>
      </c>
      <c r="AJ9015" s="77">
        <f>IF(I9015&gt;Variables!$G$7,0,1)</f>
        <v>1</v>
      </c>
      <c r="AK9015" s="77">
        <f>IF(F9015&gt;Variables!$G$8,0,1)</f>
        <v>0</v>
      </c>
      <c r="AL9015" s="77">
        <f>IF(G9015&gt;Variables!$G$9,0,1)</f>
        <v>1</v>
      </c>
      <c r="AM9015" s="77">
        <f>IF(AND(K9015&gt;Variables!$G$10,K9015&lt;Variables!$G$11),0,1)</f>
        <v>1</v>
      </c>
      <c r="AN9015" s="77">
        <f>IF(H9015&lt;Variables!$G$13,1,0)</f>
        <v>1</v>
      </c>
      <c r="AO9015" s="77">
        <f>IF(R9015&lt;Variables!$G$12,0,1)</f>
        <v>1</v>
      </c>
      <c r="AP9015" s="78">
        <f t="shared" si="285"/>
        <v>1</v>
      </c>
      <c r="AQ9015" s="77">
        <f>IF(V9015&lt;Variables!$G$15,1,0)</f>
        <v>1</v>
      </c>
      <c r="AR9015" s="77">
        <v>1</v>
      </c>
      <c r="AS9015" s="77">
        <v>0</v>
      </c>
      <c r="AT9015" s="77">
        <v>0</v>
      </c>
      <c r="AU9015" s="77">
        <v>0</v>
      </c>
      <c r="BA9015" s="77">
        <v>2</v>
      </c>
    </row>
    <row r="9016" spans="3:53" x14ac:dyDescent="0.25">
      <c r="C9016" s="77" t="s">
        <v>897</v>
      </c>
      <c r="D9016" s="77" t="s">
        <v>717</v>
      </c>
      <c r="E9016" s="77">
        <v>5.65</v>
      </c>
      <c r="F9016" s="77">
        <v>99.99</v>
      </c>
      <c r="G9016" s="77">
        <v>36.299999999999997</v>
      </c>
      <c r="H9016" s="77">
        <v>34.64</v>
      </c>
      <c r="I9016" s="77">
        <v>-6.851</v>
      </c>
      <c r="J9016" s="77" t="s">
        <v>75</v>
      </c>
      <c r="K9016" s="77">
        <v>57.07</v>
      </c>
      <c r="L9016" s="77">
        <v>5.6229849999999999</v>
      </c>
      <c r="M9016" s="77">
        <v>0.83612173960983405</v>
      </c>
      <c r="N9016" s="77">
        <v>5.3125220000000004</v>
      </c>
      <c r="O9016" s="77">
        <v>6.7289697812074847</v>
      </c>
      <c r="P9016" s="77">
        <v>94050000</v>
      </c>
      <c r="Q9016" s="77">
        <v>392060</v>
      </c>
      <c r="R9016" s="77">
        <v>239.89</v>
      </c>
      <c r="S9016" s="77">
        <v>47.336000000000013</v>
      </c>
      <c r="T9016" s="77">
        <v>8.5779999999999994</v>
      </c>
      <c r="U9016" s="77">
        <v>24.421600000000002</v>
      </c>
      <c r="V9016" s="77">
        <v>2.4014339673113119</v>
      </c>
      <c r="AC9016" s="77">
        <v>8.1999999999999993</v>
      </c>
      <c r="AD9016" s="77">
        <v>5.54</v>
      </c>
      <c r="AH9016" s="77">
        <f>IF(AND(M9016&lt;Variables!$G$6,M9016&gt;Variables!$G$5),0,1)</f>
        <v>1</v>
      </c>
      <c r="AI9016" s="77">
        <f t="shared" si="284"/>
        <v>0</v>
      </c>
      <c r="AJ9016" s="77">
        <f>IF(I9016&gt;Variables!$G$7,0,1)</f>
        <v>1</v>
      </c>
      <c r="AK9016" s="77">
        <f>IF(F9016&gt;Variables!$G$8,0,1)</f>
        <v>0</v>
      </c>
      <c r="AL9016" s="77">
        <f>IF(G9016&gt;Variables!$G$9,0,1)</f>
        <v>0</v>
      </c>
      <c r="AM9016" s="77">
        <f>IF(AND(K9016&gt;Variables!$G$10,K9016&lt;Variables!$G$11),0,1)</f>
        <v>1</v>
      </c>
      <c r="AN9016" s="77">
        <f>IF(H9016&lt;Variables!$G$13,1,0)</f>
        <v>1</v>
      </c>
      <c r="AO9016" s="77">
        <f>IF(R9016&lt;Variables!$G$12,0,1)</f>
        <v>1</v>
      </c>
      <c r="AP9016" s="78">
        <f t="shared" si="285"/>
        <v>1</v>
      </c>
      <c r="AQ9016" s="77">
        <f>IF(V9016&lt;Variables!$G$15,1,0)</f>
        <v>1</v>
      </c>
      <c r="AR9016" s="77">
        <v>1</v>
      </c>
      <c r="AS9016" s="77">
        <v>0</v>
      </c>
      <c r="AT9016" s="77">
        <v>0</v>
      </c>
      <c r="AU9016" s="77">
        <v>0</v>
      </c>
      <c r="BA9016" s="77">
        <v>2</v>
      </c>
    </row>
    <row r="9017" spans="3:53" x14ac:dyDescent="0.25">
      <c r="C9017" s="77" t="s">
        <v>897</v>
      </c>
      <c r="D9017" s="77" t="s">
        <v>551</v>
      </c>
      <c r="E9017" s="77">
        <v>12.75</v>
      </c>
      <c r="F9017" s="77">
        <v>69.48</v>
      </c>
      <c r="G9017" s="77">
        <v>35.64</v>
      </c>
      <c r="H9017" s="77">
        <v>75.75</v>
      </c>
      <c r="I9017" s="77">
        <v>52.073</v>
      </c>
      <c r="J9017" s="77" t="s">
        <v>75</v>
      </c>
      <c r="K9017" s="77">
        <v>39.380000000000003</v>
      </c>
      <c r="L9017" s="77">
        <v>12.872515</v>
      </c>
      <c r="M9017" s="77">
        <v>-1.689763033874879</v>
      </c>
      <c r="N9017" s="77">
        <v>12.864556</v>
      </c>
      <c r="O9017" s="77">
        <v>-1.6289407889397891</v>
      </c>
      <c r="P9017" s="77">
        <v>221840000</v>
      </c>
      <c r="Q9017" s="77">
        <v>23680000</v>
      </c>
      <c r="R9017" s="77">
        <v>9.3699999999999992</v>
      </c>
      <c r="S9017" s="77">
        <v>47.336000000000013</v>
      </c>
      <c r="T9017" s="77">
        <v>8.5779999999999994</v>
      </c>
      <c r="U9017" s="77">
        <v>24.421600000000002</v>
      </c>
      <c r="V9017" s="77">
        <v>2.2490846603645052</v>
      </c>
      <c r="AC9017" s="77">
        <v>18.82</v>
      </c>
      <c r="AD9017" s="77">
        <v>11.6</v>
      </c>
      <c r="AH9017" s="77">
        <f>IF(AND(M9017&lt;Variables!$G$6,M9017&gt;Variables!$G$5),0,1)</f>
        <v>0</v>
      </c>
      <c r="AI9017" s="77">
        <f t="shared" si="284"/>
        <v>0</v>
      </c>
      <c r="AJ9017" s="77">
        <f>IF(I9017&gt;Variables!$G$7,0,1)</f>
        <v>0</v>
      </c>
      <c r="AK9017" s="77">
        <f>IF(F9017&gt;Variables!$G$8,0,1)</f>
        <v>0</v>
      </c>
      <c r="AL9017" s="77">
        <f>IF(G9017&gt;Variables!$G$9,0,1)</f>
        <v>0</v>
      </c>
      <c r="AM9017" s="77">
        <f>IF(AND(K9017&gt;Variables!$G$10,K9017&lt;Variables!$G$11),0,1)</f>
        <v>1</v>
      </c>
      <c r="AN9017" s="77">
        <f>IF(H9017&lt;Variables!$G$13,1,0)</f>
        <v>1</v>
      </c>
      <c r="AO9017" s="77">
        <f>IF(R9017&lt;Variables!$G$12,0,1)</f>
        <v>1</v>
      </c>
      <c r="AP9017" s="78">
        <f t="shared" si="285"/>
        <v>1</v>
      </c>
      <c r="AQ9017" s="77">
        <f>IF(V9017&lt;Variables!$G$15,1,0)</f>
        <v>1</v>
      </c>
      <c r="AR9017" s="77">
        <v>0</v>
      </c>
      <c r="AS9017" s="77">
        <v>0</v>
      </c>
      <c r="AT9017" s="77">
        <v>1</v>
      </c>
      <c r="AU9017" s="77">
        <v>0</v>
      </c>
      <c r="BA9017" s="77">
        <v>-2.25</v>
      </c>
    </row>
    <row r="9018" spans="3:53" x14ac:dyDescent="0.25">
      <c r="C9018" s="77" t="s">
        <v>897</v>
      </c>
      <c r="D9018" s="77" t="s">
        <v>589</v>
      </c>
      <c r="E9018" s="77">
        <v>5.8</v>
      </c>
      <c r="F9018" s="77">
        <v>46.26</v>
      </c>
      <c r="G9018" s="77">
        <v>44.42</v>
      </c>
      <c r="H9018" s="77">
        <v>92.42</v>
      </c>
      <c r="I9018" s="77">
        <v>-7.6529999999999996</v>
      </c>
      <c r="J9018" s="77" t="s">
        <v>75</v>
      </c>
      <c r="K9018" s="77">
        <v>66.680000000000007</v>
      </c>
      <c r="L9018" s="77">
        <v>5.4766050000000002</v>
      </c>
      <c r="M9018" s="77">
        <v>3.896483314023929</v>
      </c>
      <c r="N9018" s="77">
        <v>5.4551679999999996</v>
      </c>
      <c r="O9018" s="77">
        <v>4.3047620164951992</v>
      </c>
      <c r="P9018" s="77">
        <v>25860000</v>
      </c>
      <c r="Q9018" s="77">
        <v>792360</v>
      </c>
      <c r="R9018" s="77">
        <v>32.64</v>
      </c>
      <c r="S9018" s="77">
        <v>47.336000000000013</v>
      </c>
      <c r="T9018" s="77">
        <v>8.5779999999999994</v>
      </c>
      <c r="U9018" s="77">
        <v>24.421600000000002</v>
      </c>
      <c r="V9018" s="77">
        <v>2.2507954630695468</v>
      </c>
      <c r="AC9018" s="77">
        <v>6.0998999999999999</v>
      </c>
      <c r="AD9018" s="77">
        <v>4.8099999999999996</v>
      </c>
      <c r="AH9018" s="77">
        <f>IF(AND(M9018&lt;Variables!$G$6,M9018&gt;Variables!$G$5),0,1)</f>
        <v>1</v>
      </c>
      <c r="AI9018" s="77">
        <f t="shared" si="284"/>
        <v>0</v>
      </c>
      <c r="AJ9018" s="77">
        <f>IF(I9018&gt;Variables!$G$7,0,1)</f>
        <v>1</v>
      </c>
      <c r="AK9018" s="77">
        <f>IF(F9018&gt;Variables!$G$8,0,1)</f>
        <v>0</v>
      </c>
      <c r="AL9018" s="77">
        <f>IF(G9018&gt;Variables!$G$9,0,1)</f>
        <v>0</v>
      </c>
      <c r="AM9018" s="77">
        <f>IF(AND(K9018&gt;Variables!$G$10,K9018&lt;Variables!$G$11),0,1)</f>
        <v>0</v>
      </c>
      <c r="AN9018" s="77">
        <f>IF(H9018&lt;Variables!$G$13,1,0)</f>
        <v>1</v>
      </c>
      <c r="AO9018" s="77">
        <f>IF(R9018&lt;Variables!$G$12,0,1)</f>
        <v>1</v>
      </c>
      <c r="AP9018" s="78">
        <f t="shared" si="285"/>
        <v>1</v>
      </c>
      <c r="AQ9018" s="77">
        <f>IF(V9018&lt;Variables!$G$15,1,0)</f>
        <v>1</v>
      </c>
      <c r="AR9018" s="77">
        <v>0</v>
      </c>
      <c r="AS9018" s="77">
        <v>0</v>
      </c>
      <c r="AT9018" s="77">
        <v>1</v>
      </c>
      <c r="AU9018" s="77">
        <v>0</v>
      </c>
      <c r="BA9018" s="77">
        <v>-2.25</v>
      </c>
    </row>
    <row r="9019" spans="3:53" x14ac:dyDescent="0.25">
      <c r="C9019" s="77" t="s">
        <v>897</v>
      </c>
      <c r="D9019" s="77" t="s">
        <v>436</v>
      </c>
      <c r="E9019" s="77">
        <v>7.18</v>
      </c>
      <c r="F9019" s="77">
        <v>22.58</v>
      </c>
      <c r="G9019" s="77">
        <v>-6.69</v>
      </c>
      <c r="H9019" s="77">
        <v>60.08</v>
      </c>
      <c r="I9019" s="77">
        <v>6.6429999999999998</v>
      </c>
      <c r="J9019" s="77" t="s">
        <v>75</v>
      </c>
      <c r="K9019" s="77">
        <v>40.98</v>
      </c>
      <c r="L9019" s="77">
        <v>7.1600450000000011</v>
      </c>
      <c r="M9019" s="77">
        <v>-0.69894812113612104</v>
      </c>
      <c r="N9019" s="77">
        <v>7.1870919999999989</v>
      </c>
      <c r="O9019" s="77">
        <v>-1.072645236766117</v>
      </c>
      <c r="P9019" s="77">
        <v>52410000</v>
      </c>
      <c r="Q9019" s="77">
        <v>3180000</v>
      </c>
      <c r="R9019" s="77">
        <v>16.48</v>
      </c>
      <c r="S9019" s="77">
        <v>47.336000000000013</v>
      </c>
      <c r="T9019" s="77">
        <v>8.5779999999999994</v>
      </c>
      <c r="U9019" s="77">
        <v>24.421600000000002</v>
      </c>
      <c r="V9019" s="77">
        <v>2.2735180203414922</v>
      </c>
      <c r="AC9019" s="77">
        <v>8.0641999999999996</v>
      </c>
      <c r="AD9019" s="77">
        <v>6.75</v>
      </c>
      <c r="AH9019" s="77">
        <f>IF(AND(M9019&lt;Variables!$G$6,M9019&gt;Variables!$G$5),0,1)</f>
        <v>1</v>
      </c>
      <c r="AI9019" s="77">
        <f t="shared" si="284"/>
        <v>1</v>
      </c>
      <c r="AJ9019" s="77">
        <f>IF(I9019&gt;Variables!$G$7,0,1)</f>
        <v>1</v>
      </c>
      <c r="AK9019" s="77">
        <f>IF(F9019&gt;Variables!$G$8,0,1)</f>
        <v>0</v>
      </c>
      <c r="AL9019" s="77">
        <f>IF(G9019&gt;Variables!$G$9,0,1)</f>
        <v>1</v>
      </c>
      <c r="AM9019" s="77">
        <f>IF(AND(K9019&gt;Variables!$G$10,K9019&lt;Variables!$G$11),0,1)</f>
        <v>1</v>
      </c>
      <c r="AN9019" s="77">
        <f>IF(H9019&lt;Variables!$G$13,1,0)</f>
        <v>1</v>
      </c>
      <c r="AO9019" s="77">
        <f>IF(R9019&lt;Variables!$G$12,0,1)</f>
        <v>1</v>
      </c>
      <c r="AP9019" s="78">
        <f t="shared" si="285"/>
        <v>1</v>
      </c>
      <c r="AQ9019" s="77">
        <f>IF(V9019&lt;Variables!$G$15,1,0)</f>
        <v>1</v>
      </c>
      <c r="AR9019" s="77">
        <v>1</v>
      </c>
      <c r="AS9019" s="77">
        <v>0</v>
      </c>
      <c r="AT9019" s="77">
        <v>0</v>
      </c>
      <c r="AU9019" s="77">
        <v>0</v>
      </c>
      <c r="BA9019" s="77">
        <v>2</v>
      </c>
    </row>
    <row r="9020" spans="3:53" x14ac:dyDescent="0.25">
      <c r="C9020" s="77" t="s">
        <v>897</v>
      </c>
      <c r="D9020" s="77" t="s">
        <v>890</v>
      </c>
      <c r="E9020" s="77">
        <v>1.45</v>
      </c>
      <c r="F9020" s="77">
        <v>36.1</v>
      </c>
      <c r="G9020" s="77">
        <v>34.58</v>
      </c>
      <c r="H9020" s="77">
        <v>71.239999999999995</v>
      </c>
      <c r="I9020" s="77">
        <v>-11.391</v>
      </c>
      <c r="J9020" s="77" t="s">
        <v>74</v>
      </c>
      <c r="K9020" s="77">
        <v>49.36</v>
      </c>
      <c r="L9020" s="77">
        <v>1.45397</v>
      </c>
      <c r="M9020" s="77">
        <v>-0.96081762347228883</v>
      </c>
      <c r="N9020" s="77">
        <v>1.4332119999999999</v>
      </c>
      <c r="O9020" s="77">
        <v>0.47362148795850112</v>
      </c>
      <c r="P9020" s="77">
        <v>8189999.9999999991</v>
      </c>
      <c r="Q9020" s="77">
        <v>385830</v>
      </c>
      <c r="R9020" s="77">
        <v>21.23</v>
      </c>
      <c r="S9020" s="77">
        <v>47.336000000000013</v>
      </c>
      <c r="T9020" s="77">
        <v>8.5779999999999994</v>
      </c>
      <c r="U9020" s="77">
        <v>24.421600000000002</v>
      </c>
      <c r="V9020" s="77">
        <v>2.383574959780463</v>
      </c>
      <c r="AC9020" s="77">
        <v>1.64</v>
      </c>
      <c r="AD9020" s="77">
        <v>1.28</v>
      </c>
      <c r="AH9020" s="77">
        <f>IF(AND(M9020&lt;Variables!$G$6,M9020&gt;Variables!$G$5),0,1)</f>
        <v>1</v>
      </c>
      <c r="AI9020" s="77">
        <f t="shared" si="284"/>
        <v>0</v>
      </c>
      <c r="AJ9020" s="77">
        <f>IF(I9020&gt;Variables!$G$7,0,1)</f>
        <v>1</v>
      </c>
      <c r="AK9020" s="77">
        <f>IF(F9020&gt;Variables!$G$8,0,1)</f>
        <v>0</v>
      </c>
      <c r="AL9020" s="77">
        <f>IF(G9020&gt;Variables!$G$9,0,1)</f>
        <v>0</v>
      </c>
      <c r="AM9020" s="77">
        <f>IF(AND(K9020&gt;Variables!$G$10,K9020&lt;Variables!$G$11),0,1)</f>
        <v>1</v>
      </c>
      <c r="AN9020" s="77">
        <f>IF(H9020&lt;Variables!$G$13,1,0)</f>
        <v>1</v>
      </c>
      <c r="AO9020" s="77">
        <f>IF(R9020&lt;Variables!$G$12,0,1)</f>
        <v>1</v>
      </c>
      <c r="AP9020" s="78">
        <f t="shared" si="285"/>
        <v>0</v>
      </c>
      <c r="AQ9020" s="77">
        <f>IF(V9020&lt;Variables!$G$15,1,0)</f>
        <v>1</v>
      </c>
      <c r="AR9020" s="77">
        <v>0</v>
      </c>
      <c r="AS9020" s="77">
        <v>0</v>
      </c>
      <c r="AT9020" s="77">
        <v>1</v>
      </c>
      <c r="AU9020" s="77">
        <v>0</v>
      </c>
      <c r="BA9020" s="77">
        <v>-2.25</v>
      </c>
    </row>
    <row r="9021" spans="3:53" x14ac:dyDescent="0.25">
      <c r="C9021" s="77" t="s">
        <v>897</v>
      </c>
      <c r="D9021" s="77" t="s">
        <v>123</v>
      </c>
      <c r="E9021" s="77">
        <v>14.02</v>
      </c>
      <c r="F9021" s="77">
        <v>9.06</v>
      </c>
      <c r="G9021" s="77">
        <v>9.8699999999999992</v>
      </c>
      <c r="H9021" s="77">
        <v>5550</v>
      </c>
      <c r="I9021" s="77">
        <v>350.31799999999998</v>
      </c>
      <c r="J9021" s="77" t="s">
        <v>75</v>
      </c>
      <c r="K9021" s="77">
        <v>55.28</v>
      </c>
      <c r="L9021" s="77">
        <v>13.897914999999999</v>
      </c>
      <c r="M9021" s="77">
        <v>0.48269830402619601</v>
      </c>
      <c r="N9021" s="77">
        <v>13.885332</v>
      </c>
      <c r="O9021" s="77">
        <v>0.57375653675403548</v>
      </c>
      <c r="P9021" s="77">
        <v>51560000</v>
      </c>
      <c r="Q9021" s="77">
        <v>56006000</v>
      </c>
      <c r="R9021" s="77">
        <v>0.92</v>
      </c>
      <c r="S9021" s="77">
        <v>47.336000000000013</v>
      </c>
      <c r="T9021" s="77">
        <v>8.5779999999999994</v>
      </c>
      <c r="U9021" s="77">
        <v>24.421600000000002</v>
      </c>
      <c r="V9021" s="77">
        <v>2.4017901514286129</v>
      </c>
      <c r="AC9021" s="77">
        <v>14.067500000000001</v>
      </c>
      <c r="AD9021" s="77">
        <v>13</v>
      </c>
      <c r="AH9021" s="77">
        <f>IF(AND(M9021&lt;Variables!$G$6,M9021&gt;Variables!$G$5),0,1)</f>
        <v>1</v>
      </c>
      <c r="AI9021" s="77">
        <f t="shared" si="284"/>
        <v>0</v>
      </c>
      <c r="AJ9021" s="77">
        <f>IF(I9021&gt;Variables!$G$7,0,1)</f>
        <v>0</v>
      </c>
      <c r="AK9021" s="77">
        <f>IF(F9021&gt;Variables!$G$8,0,1)</f>
        <v>0</v>
      </c>
      <c r="AL9021" s="77">
        <f>IF(G9021&gt;Variables!$G$9,0,1)</f>
        <v>1</v>
      </c>
      <c r="AM9021" s="77">
        <f>IF(AND(K9021&gt;Variables!$G$10,K9021&lt;Variables!$G$11),0,1)</f>
        <v>1</v>
      </c>
      <c r="AN9021" s="77">
        <f>IF(H9021&lt;Variables!$G$13,1,0)</f>
        <v>0</v>
      </c>
      <c r="AO9021" s="77">
        <f>IF(R9021&lt;Variables!$G$12,0,1)</f>
        <v>0</v>
      </c>
      <c r="AP9021" s="78">
        <f t="shared" si="285"/>
        <v>1</v>
      </c>
      <c r="AQ9021" s="77">
        <f>IF(V9021&lt;Variables!$G$15,1,0)</f>
        <v>1</v>
      </c>
      <c r="AR9021" s="77">
        <v>0</v>
      </c>
      <c r="AS9021" s="77">
        <v>0</v>
      </c>
      <c r="AT9021" s="77">
        <v>1</v>
      </c>
      <c r="AU9021" s="77">
        <v>0</v>
      </c>
      <c r="BA9021" s="77">
        <v>-2.1800000000000002</v>
      </c>
    </row>
    <row r="9022" spans="3:53" x14ac:dyDescent="0.25">
      <c r="C9022" s="77" t="s">
        <v>897</v>
      </c>
      <c r="D9022" s="77" t="s">
        <v>177</v>
      </c>
      <c r="E9022" s="77">
        <v>71.91</v>
      </c>
      <c r="F9022" s="77">
        <v>9.8000000000000007</v>
      </c>
      <c r="G9022" s="77">
        <v>11.36</v>
      </c>
      <c r="H9022" s="77">
        <v>13100</v>
      </c>
      <c r="I9022" s="77">
        <v>512.69299999999998</v>
      </c>
      <c r="J9022" s="77" t="s">
        <v>75</v>
      </c>
      <c r="K9022" s="77">
        <v>56.11</v>
      </c>
      <c r="L9022" s="77">
        <v>71.577394999999996</v>
      </c>
      <c r="M9022" s="77">
        <v>0.12937743822614109</v>
      </c>
      <c r="N9022" s="77">
        <v>70.794572000000002</v>
      </c>
      <c r="O9022" s="77">
        <v>1.236575030074339</v>
      </c>
      <c r="P9022" s="77">
        <v>1574000</v>
      </c>
      <c r="Q9022" s="77">
        <v>1777000</v>
      </c>
      <c r="R9022" s="77">
        <v>0.89</v>
      </c>
      <c r="S9022" s="77">
        <v>47.336000000000013</v>
      </c>
      <c r="T9022" s="77">
        <v>8.5779999999999994</v>
      </c>
      <c r="U9022" s="77">
        <v>24.421600000000002</v>
      </c>
      <c r="V9022" s="77">
        <v>2.4246528337319622</v>
      </c>
      <c r="AC9022" s="77">
        <v>74.25</v>
      </c>
      <c r="AD9022" s="77">
        <v>69.38</v>
      </c>
      <c r="AH9022" s="77">
        <f>IF(AND(M9022&lt;Variables!$G$6,M9022&gt;Variables!$G$5),0,1)</f>
        <v>1</v>
      </c>
      <c r="AI9022" s="77">
        <f t="shared" si="284"/>
        <v>0</v>
      </c>
      <c r="AJ9022" s="77">
        <f>IF(I9022&gt;Variables!$G$7,0,1)</f>
        <v>0</v>
      </c>
      <c r="AK9022" s="77">
        <f>IF(F9022&gt;Variables!$G$8,0,1)</f>
        <v>0</v>
      </c>
      <c r="AL9022" s="77">
        <f>IF(G9022&gt;Variables!$G$9,0,1)</f>
        <v>0</v>
      </c>
      <c r="AM9022" s="77">
        <f>IF(AND(K9022&gt;Variables!$G$10,K9022&lt;Variables!$G$11),0,1)</f>
        <v>1</v>
      </c>
      <c r="AN9022" s="77">
        <f>IF(H9022&lt;Variables!$G$13,1,0)</f>
        <v>0</v>
      </c>
      <c r="AO9022" s="77">
        <f>IF(R9022&lt;Variables!$G$12,0,1)</f>
        <v>0</v>
      </c>
      <c r="AP9022" s="78">
        <f t="shared" si="285"/>
        <v>1</v>
      </c>
      <c r="AQ9022" s="77">
        <f>IF(V9022&lt;Variables!$G$15,1,0)</f>
        <v>1</v>
      </c>
      <c r="AR9022" s="77">
        <v>1</v>
      </c>
      <c r="AS9022" s="77">
        <v>0</v>
      </c>
      <c r="AT9022" s="77">
        <v>0</v>
      </c>
      <c r="AU9022" s="77">
        <v>0</v>
      </c>
      <c r="BA9022" s="77">
        <v>2</v>
      </c>
    </row>
    <row r="9023" spans="3:53" x14ac:dyDescent="0.25">
      <c r="C9023" s="77" t="s">
        <v>897</v>
      </c>
      <c r="D9023" s="77" t="s">
        <v>741</v>
      </c>
      <c r="E9023" s="77">
        <v>29.85</v>
      </c>
      <c r="F9023" s="77">
        <v>8.9700000000000006</v>
      </c>
      <c r="G9023" s="77">
        <v>6.25</v>
      </c>
      <c r="H9023" s="77">
        <v>3360</v>
      </c>
      <c r="I9023" s="77">
        <v>-1.927</v>
      </c>
      <c r="J9023" s="77" t="s">
        <v>75</v>
      </c>
      <c r="K9023" s="77">
        <v>62.57</v>
      </c>
      <c r="L9023" s="77">
        <v>29.575424999999999</v>
      </c>
      <c r="M9023" s="77">
        <v>0.59060858804225813</v>
      </c>
      <c r="N9023" s="77">
        <v>29.453092000000002</v>
      </c>
      <c r="O9023" s="77">
        <v>1.008410254515886</v>
      </c>
      <c r="P9023" s="77">
        <v>7808000</v>
      </c>
      <c r="Q9023" s="77">
        <v>1038000</v>
      </c>
      <c r="R9023" s="77">
        <v>7.52</v>
      </c>
      <c r="S9023" s="77">
        <v>47.336000000000013</v>
      </c>
      <c r="T9023" s="77">
        <v>8.5779999999999994</v>
      </c>
      <c r="U9023" s="77">
        <v>24.421600000000002</v>
      </c>
      <c r="V9023" s="77">
        <v>2.4604290092504169</v>
      </c>
      <c r="AC9023" s="77">
        <v>29.84</v>
      </c>
      <c r="AD9023" s="77">
        <v>29.25</v>
      </c>
      <c r="AH9023" s="77">
        <f>IF(AND(M9023&lt;Variables!$G$6,M9023&gt;Variables!$G$5),0,1)</f>
        <v>1</v>
      </c>
      <c r="AI9023" s="77">
        <f t="shared" si="284"/>
        <v>0</v>
      </c>
      <c r="AJ9023" s="77">
        <f>IF(I9023&gt;Variables!$G$7,0,1)</f>
        <v>1</v>
      </c>
      <c r="AK9023" s="77">
        <f>IF(F9023&gt;Variables!$G$8,0,1)</f>
        <v>1</v>
      </c>
      <c r="AL9023" s="77">
        <f>IF(G9023&gt;Variables!$G$9,0,1)</f>
        <v>1</v>
      </c>
      <c r="AM9023" s="77">
        <f>IF(AND(K9023&gt;Variables!$G$10,K9023&lt;Variables!$G$11),0,1)</f>
        <v>0</v>
      </c>
      <c r="AN9023" s="77">
        <f>IF(H9023&lt;Variables!$G$13,1,0)</f>
        <v>0</v>
      </c>
      <c r="AO9023" s="77">
        <f>IF(R9023&lt;Variables!$G$12,0,1)</f>
        <v>1</v>
      </c>
      <c r="AP9023" s="78">
        <f t="shared" si="285"/>
        <v>1</v>
      </c>
      <c r="AQ9023" s="77">
        <f>IF(V9023&lt;Variables!$G$15,1,0)</f>
        <v>1</v>
      </c>
      <c r="AR9023" s="77">
        <v>0</v>
      </c>
      <c r="AS9023" s="77">
        <v>0</v>
      </c>
      <c r="AT9023" s="77">
        <v>0</v>
      </c>
      <c r="AU9023" s="77">
        <v>1</v>
      </c>
      <c r="BA9023" s="77">
        <v>-1.53</v>
      </c>
    </row>
    <row r="9024" spans="3:53" x14ac:dyDescent="0.25">
      <c r="C9024" s="77" t="s">
        <v>897</v>
      </c>
      <c r="D9024" s="77" t="s">
        <v>158</v>
      </c>
      <c r="E9024" s="77">
        <v>47.96</v>
      </c>
      <c r="F9024" s="77">
        <v>8.64</v>
      </c>
      <c r="G9024" s="77">
        <v>8.06</v>
      </c>
      <c r="H9024" s="77">
        <v>6670</v>
      </c>
      <c r="I9024" s="77">
        <v>61.231999999999999</v>
      </c>
      <c r="J9024" s="77" t="s">
        <v>75</v>
      </c>
      <c r="K9024" s="77">
        <v>64.040000000000006</v>
      </c>
      <c r="L9024" s="77">
        <v>47.741489473684211</v>
      </c>
      <c r="M9024" s="77">
        <v>0.24823382685015019</v>
      </c>
      <c r="N9024" s="77">
        <v>47.403123404255332</v>
      </c>
      <c r="O9024" s="77">
        <v>0.96381116461127758</v>
      </c>
      <c r="P9024" s="77">
        <v>313997</v>
      </c>
      <c r="Q9024" s="77">
        <v>677206</v>
      </c>
      <c r="R9024" s="77">
        <v>0.46</v>
      </c>
      <c r="S9024" s="77">
        <v>47.336000000000013</v>
      </c>
      <c r="T9024" s="77">
        <v>8.5779999999999994</v>
      </c>
      <c r="U9024" s="77">
        <v>24.421600000000002</v>
      </c>
      <c r="V9024" s="77">
        <v>2.495935054443013</v>
      </c>
      <c r="AC9024" s="77">
        <v>48.42</v>
      </c>
      <c r="AD9024" s="77">
        <v>47.01</v>
      </c>
      <c r="AH9024" s="77">
        <f>IF(AND(M9024&lt;Variables!$G$6,M9024&gt;Variables!$G$5),0,1)</f>
        <v>1</v>
      </c>
      <c r="AI9024" s="77">
        <f t="shared" si="284"/>
        <v>0</v>
      </c>
      <c r="AJ9024" s="77">
        <f>IF(I9024&gt;Variables!$G$7,0,1)</f>
        <v>0</v>
      </c>
      <c r="AK9024" s="77">
        <f>IF(F9024&gt;Variables!$G$8,0,1)</f>
        <v>1</v>
      </c>
      <c r="AL9024" s="77">
        <f>IF(G9024&gt;Variables!$G$9,0,1)</f>
        <v>1</v>
      </c>
      <c r="AM9024" s="77">
        <f>IF(AND(K9024&gt;Variables!$G$10,K9024&lt;Variables!$G$11),0,1)</f>
        <v>0</v>
      </c>
      <c r="AN9024" s="77">
        <f>IF(H9024&lt;Variables!$G$13,1,0)</f>
        <v>0</v>
      </c>
      <c r="AO9024" s="77">
        <f>IF(R9024&lt;Variables!$G$12,0,1)</f>
        <v>0</v>
      </c>
      <c r="AP9024" s="78">
        <f t="shared" si="285"/>
        <v>1</v>
      </c>
      <c r="AQ9024" s="77">
        <f>IF(V9024&lt;Variables!$G$15,1,0)</f>
        <v>1</v>
      </c>
      <c r="AR9024" s="77">
        <v>0</v>
      </c>
      <c r="AS9024" s="77">
        <v>0</v>
      </c>
      <c r="AT9024" s="77">
        <v>0</v>
      </c>
      <c r="AU9024" s="77">
        <v>1</v>
      </c>
      <c r="BA9024" s="77">
        <v>-0.47</v>
      </c>
    </row>
    <row r="9025" spans="3:53" x14ac:dyDescent="0.25">
      <c r="C9025" s="77" t="s">
        <v>897</v>
      </c>
      <c r="D9025" s="77" t="s">
        <v>713</v>
      </c>
      <c r="E9025" s="77">
        <v>34.61</v>
      </c>
      <c r="F9025" s="77">
        <v>7.95</v>
      </c>
      <c r="G9025" s="77">
        <v>2.71</v>
      </c>
      <c r="H9025" s="77">
        <v>7720</v>
      </c>
      <c r="I9025" s="77">
        <v>-3.0000000000000001E-3</v>
      </c>
      <c r="J9025" s="77" t="s">
        <v>75</v>
      </c>
      <c r="K9025" s="77">
        <v>31.56</v>
      </c>
      <c r="L9025" s="77">
        <v>34.548704999999998</v>
      </c>
      <c r="M9025" s="77">
        <v>-0.25646402665454798</v>
      </c>
      <c r="N9025" s="77">
        <v>34.635613999999997</v>
      </c>
      <c r="O9025" s="77">
        <v>-0.50674430082286637</v>
      </c>
      <c r="P9025" s="77">
        <v>3391000</v>
      </c>
      <c r="Q9025" s="77">
        <v>2038000</v>
      </c>
      <c r="R9025" s="77">
        <v>1.66</v>
      </c>
      <c r="S9025" s="77">
        <v>47.336000000000013</v>
      </c>
      <c r="T9025" s="77">
        <v>8.5779999999999994</v>
      </c>
      <c r="U9025" s="77">
        <v>24.421600000000002</v>
      </c>
      <c r="V9025" s="77">
        <v>2.168971744763458</v>
      </c>
      <c r="AC9025" s="77">
        <v>34.520000000000003</v>
      </c>
      <c r="AD9025" s="77">
        <v>33.86</v>
      </c>
      <c r="AH9025" s="77">
        <f>IF(AND(M9025&lt;Variables!$G$6,M9025&gt;Variables!$G$5),0,1)</f>
        <v>1</v>
      </c>
      <c r="AI9025" s="77">
        <f t="shared" si="284"/>
        <v>1</v>
      </c>
      <c r="AJ9025" s="77">
        <f>IF(I9025&gt;Variables!$G$7,0,1)</f>
        <v>1</v>
      </c>
      <c r="AK9025" s="77">
        <f>IF(F9025&gt;Variables!$G$8,0,1)</f>
        <v>1</v>
      </c>
      <c r="AL9025" s="77">
        <f>IF(G9025&gt;Variables!$G$9,0,1)</f>
        <v>1</v>
      </c>
      <c r="AM9025" s="77">
        <f>IF(AND(K9025&gt;Variables!$G$10,K9025&lt;Variables!$G$11),0,1)</f>
        <v>1</v>
      </c>
      <c r="AN9025" s="77">
        <f>IF(H9025&lt;Variables!$G$13,1,0)</f>
        <v>0</v>
      </c>
      <c r="AO9025" s="77">
        <f>IF(R9025&lt;Variables!$G$12,0,1)</f>
        <v>0</v>
      </c>
      <c r="AP9025" s="78">
        <f t="shared" si="285"/>
        <v>1</v>
      </c>
      <c r="AQ9025" s="77">
        <f>IF(V9025&lt;Variables!$G$15,1,0)</f>
        <v>1</v>
      </c>
      <c r="AR9025" s="77">
        <v>0</v>
      </c>
      <c r="AS9025" s="77">
        <v>0</v>
      </c>
      <c r="AT9025" s="77">
        <v>0</v>
      </c>
      <c r="AU9025" s="77">
        <v>1</v>
      </c>
      <c r="BA9025" s="77">
        <v>-1.18</v>
      </c>
    </row>
    <row r="9026" spans="3:53" x14ac:dyDescent="0.25">
      <c r="C9026" s="77" t="s">
        <v>897</v>
      </c>
      <c r="D9026" s="77" t="s">
        <v>718</v>
      </c>
      <c r="E9026" s="77">
        <v>25.33</v>
      </c>
      <c r="F9026" s="77">
        <v>100.48</v>
      </c>
      <c r="G9026" s="77">
        <v>25.05</v>
      </c>
      <c r="H9026" s="77">
        <v>1570</v>
      </c>
      <c r="I9026" s="77">
        <v>-5.8999999999999997E-2</v>
      </c>
      <c r="J9026" s="77" t="s">
        <v>74</v>
      </c>
      <c r="K9026" s="77">
        <v>64.52</v>
      </c>
      <c r="L9026" s="77">
        <v>24.488605</v>
      </c>
      <c r="M9026" s="77">
        <v>2.9458395037202041</v>
      </c>
      <c r="N9026" s="77">
        <v>24.596678000000011</v>
      </c>
      <c r="O9026" s="77">
        <v>2.4935155877553581</v>
      </c>
      <c r="P9026" s="77">
        <v>50806000</v>
      </c>
      <c r="Q9026" s="77">
        <v>302659</v>
      </c>
      <c r="R9026" s="77">
        <v>167.87</v>
      </c>
      <c r="S9026" s="77">
        <v>47.336000000000013</v>
      </c>
      <c r="T9026" s="77">
        <v>8.5779999999999994</v>
      </c>
      <c r="U9026" s="77">
        <v>24.421600000000002</v>
      </c>
      <c r="V9026" s="77">
        <v>2.317305246155752</v>
      </c>
      <c r="AC9026" s="77">
        <v>31.09</v>
      </c>
      <c r="AD9026" s="77">
        <v>25.110099999999999</v>
      </c>
      <c r="AH9026" s="77">
        <f>IF(AND(M9026&lt;Variables!$G$6,M9026&gt;Variables!$G$5),0,1)</f>
        <v>1</v>
      </c>
      <c r="AI9026" s="77">
        <f t="shared" si="284"/>
        <v>1</v>
      </c>
      <c r="AJ9026" s="77">
        <f>IF(I9026&gt;Variables!$G$7,0,1)</f>
        <v>1</v>
      </c>
      <c r="AK9026" s="77">
        <f>IF(F9026&gt;Variables!$G$8,0,1)</f>
        <v>0</v>
      </c>
      <c r="AL9026" s="77">
        <f>IF(G9026&gt;Variables!$G$9,0,1)</f>
        <v>0</v>
      </c>
      <c r="AM9026" s="77">
        <f>IF(AND(K9026&gt;Variables!$G$10,K9026&lt;Variables!$G$11),0,1)</f>
        <v>0</v>
      </c>
      <c r="AN9026" s="77">
        <f>IF(H9026&lt;Variables!$G$13,1,0)</f>
        <v>0</v>
      </c>
      <c r="AO9026" s="77">
        <f>IF(R9026&lt;Variables!$G$12,0,1)</f>
        <v>1</v>
      </c>
      <c r="AP9026" s="78">
        <f t="shared" si="285"/>
        <v>0</v>
      </c>
      <c r="AQ9026" s="77">
        <f>IF(V9026&lt;Variables!$G$15,1,0)</f>
        <v>1</v>
      </c>
      <c r="AR9026" s="77">
        <v>1</v>
      </c>
      <c r="AS9026" s="77">
        <v>0</v>
      </c>
      <c r="AT9026" s="77">
        <v>0</v>
      </c>
      <c r="AU9026" s="77">
        <v>0</v>
      </c>
      <c r="BA9026" s="77">
        <v>2</v>
      </c>
    </row>
    <row r="9027" spans="3:53" x14ac:dyDescent="0.25">
      <c r="C9027" s="77" t="s">
        <v>897</v>
      </c>
      <c r="D9027" s="77" t="s">
        <v>661</v>
      </c>
      <c r="E9027" s="77">
        <v>57.27</v>
      </c>
      <c r="F9027" s="77">
        <v>7.98</v>
      </c>
      <c r="G9027" s="77">
        <v>10.61</v>
      </c>
      <c r="H9027" s="77">
        <v>2180</v>
      </c>
      <c r="I9027" s="77">
        <v>3.7149999999999999</v>
      </c>
      <c r="J9027" s="77" t="s">
        <v>74</v>
      </c>
      <c r="K9027" s="77">
        <v>71.53</v>
      </c>
      <c r="L9027" s="77">
        <v>56.995604999999998</v>
      </c>
      <c r="M9027" s="77">
        <v>0.1798296552865869</v>
      </c>
      <c r="N9027" s="77">
        <v>56.502054000000001</v>
      </c>
      <c r="O9027" s="77">
        <v>1.054910322375185</v>
      </c>
      <c r="P9027" s="77">
        <v>4282000</v>
      </c>
      <c r="Q9027" s="77">
        <v>2152000</v>
      </c>
      <c r="R9027" s="77">
        <v>1.99</v>
      </c>
      <c r="S9027" s="77">
        <v>47.336000000000013</v>
      </c>
      <c r="T9027" s="77">
        <v>8.5779999999999994</v>
      </c>
      <c r="U9027" s="77">
        <v>24.421600000000002</v>
      </c>
      <c r="V9027" s="77">
        <v>2.57419366556516</v>
      </c>
      <c r="AC9027" s="77">
        <v>57.63</v>
      </c>
      <c r="AD9027" s="77">
        <v>55.96</v>
      </c>
      <c r="AH9027" s="77">
        <f>IF(AND(M9027&lt;Variables!$G$6,M9027&gt;Variables!$G$5),0,1)</f>
        <v>1</v>
      </c>
      <c r="AI9027" s="77">
        <f t="shared" si="284"/>
        <v>0</v>
      </c>
      <c r="AJ9027" s="77">
        <f>IF(I9027&gt;Variables!$G$7,0,1)</f>
        <v>1</v>
      </c>
      <c r="AK9027" s="77">
        <f>IF(F9027&gt;Variables!$G$8,0,1)</f>
        <v>1</v>
      </c>
      <c r="AL9027" s="77">
        <f>IF(G9027&gt;Variables!$G$9,0,1)</f>
        <v>0</v>
      </c>
      <c r="AM9027" s="77">
        <f>IF(AND(K9027&gt;Variables!$G$10,K9027&lt;Variables!$G$11),0,1)</f>
        <v>1</v>
      </c>
      <c r="AN9027" s="77">
        <f>IF(H9027&lt;Variables!$G$13,1,0)</f>
        <v>0</v>
      </c>
      <c r="AO9027" s="77">
        <f>IF(R9027&lt;Variables!$G$12,0,1)</f>
        <v>0</v>
      </c>
      <c r="AP9027" s="78">
        <f t="shared" si="285"/>
        <v>0</v>
      </c>
      <c r="AQ9027" s="77">
        <f>IF(V9027&lt;Variables!$G$15,1,0)</f>
        <v>1</v>
      </c>
      <c r="AR9027" s="77">
        <v>0</v>
      </c>
      <c r="AS9027" s="77">
        <v>0</v>
      </c>
      <c r="AT9027" s="77">
        <v>1</v>
      </c>
      <c r="AU9027" s="77">
        <v>0</v>
      </c>
      <c r="BA9027" s="77">
        <v>-2.25</v>
      </c>
    </row>
    <row r="9028" spans="3:53" x14ac:dyDescent="0.25">
      <c r="C9028" s="77" t="s">
        <v>897</v>
      </c>
      <c r="D9028" s="77" t="s">
        <v>174</v>
      </c>
      <c r="E9028" s="77">
        <v>29.42</v>
      </c>
      <c r="F9028" s="77">
        <v>8.35</v>
      </c>
      <c r="G9028" s="77">
        <v>7.51</v>
      </c>
      <c r="H9028" s="77">
        <v>2440</v>
      </c>
      <c r="I9028" s="77">
        <v>418.71800000000002</v>
      </c>
      <c r="J9028" s="77" t="s">
        <v>74</v>
      </c>
      <c r="K9028" s="77">
        <v>53.62</v>
      </c>
      <c r="L9028" s="77">
        <v>29.308812499999998</v>
      </c>
      <c r="M9028" s="77">
        <v>0.32818627503246411</v>
      </c>
      <c r="N9028" s="77">
        <v>29.249092592592589</v>
      </c>
      <c r="O9028" s="77">
        <v>0.5330333134741152</v>
      </c>
      <c r="P9028" s="77">
        <v>265584</v>
      </c>
      <c r="Q9028" s="77">
        <v>609587</v>
      </c>
      <c r="R9028" s="77">
        <v>0.44</v>
      </c>
      <c r="S9028" s="77">
        <v>47.336000000000013</v>
      </c>
      <c r="T9028" s="77">
        <v>8.5779999999999994</v>
      </c>
      <c r="U9028" s="77">
        <v>24.421600000000002</v>
      </c>
      <c r="V9028" s="77">
        <v>2.3925393137456519</v>
      </c>
      <c r="AC9028" s="77">
        <v>29.33</v>
      </c>
      <c r="AD9028" s="77">
        <v>27.83</v>
      </c>
      <c r="AH9028" s="77">
        <f>IF(AND(M9028&lt;Variables!$G$6,M9028&gt;Variables!$G$5),0,1)</f>
        <v>1</v>
      </c>
      <c r="AI9028" s="77">
        <f t="shared" si="284"/>
        <v>0</v>
      </c>
      <c r="AJ9028" s="77">
        <f>IF(I9028&gt;Variables!$G$7,0,1)</f>
        <v>0</v>
      </c>
      <c r="AK9028" s="77">
        <f>IF(F9028&gt;Variables!$G$8,0,1)</f>
        <v>1</v>
      </c>
      <c r="AL9028" s="77">
        <f>IF(G9028&gt;Variables!$G$9,0,1)</f>
        <v>1</v>
      </c>
      <c r="AM9028" s="77">
        <f>IF(AND(K9028&gt;Variables!$G$10,K9028&lt;Variables!$G$11),0,1)</f>
        <v>1</v>
      </c>
      <c r="AN9028" s="77">
        <f>IF(H9028&lt;Variables!$G$13,1,0)</f>
        <v>0</v>
      </c>
      <c r="AO9028" s="77">
        <f>IF(R9028&lt;Variables!$G$12,0,1)</f>
        <v>0</v>
      </c>
      <c r="AP9028" s="78">
        <f t="shared" si="285"/>
        <v>0</v>
      </c>
      <c r="AQ9028" s="77">
        <f>IF(V9028&lt;Variables!$G$15,1,0)</f>
        <v>1</v>
      </c>
      <c r="AR9028" s="77">
        <v>0</v>
      </c>
      <c r="AS9028" s="77">
        <v>0</v>
      </c>
      <c r="AT9028" s="77">
        <v>1</v>
      </c>
      <c r="AU9028" s="77">
        <v>0</v>
      </c>
      <c r="BA9028" s="77">
        <v>-2.25</v>
      </c>
    </row>
    <row r="9029" spans="3:53" x14ac:dyDescent="0.25">
      <c r="C9029" s="77" t="s">
        <v>897</v>
      </c>
      <c r="D9029" s="77" t="s">
        <v>571</v>
      </c>
      <c r="E9029" s="77">
        <v>2.0099999999999998</v>
      </c>
      <c r="F9029" s="77">
        <v>9.89</v>
      </c>
      <c r="G9029" s="77">
        <v>6.95</v>
      </c>
      <c r="H9029" s="77">
        <v>-99999</v>
      </c>
      <c r="I9029" s="77">
        <v>-17.727</v>
      </c>
      <c r="J9029" s="77" t="s">
        <v>75</v>
      </c>
      <c r="K9029" s="77">
        <v>55.41</v>
      </c>
      <c r="L9029" s="77">
        <v>-99999</v>
      </c>
      <c r="M9029" s="77">
        <v>-99999</v>
      </c>
      <c r="N9029" s="77">
        <v>2</v>
      </c>
      <c r="O9029" s="77">
        <v>0</v>
      </c>
      <c r="P9029" s="77">
        <v>22352</v>
      </c>
      <c r="Q9029" s="77">
        <v>9723</v>
      </c>
      <c r="R9029" s="77">
        <v>2.2999999999999998</v>
      </c>
      <c r="S9029" s="77">
        <v>47.336000000000013</v>
      </c>
      <c r="T9029" s="77">
        <v>8.5779999999999994</v>
      </c>
      <c r="U9029" s="77">
        <v>24.421600000000002</v>
      </c>
      <c r="V9029" s="77">
        <v>-99999</v>
      </c>
      <c r="AC9029" s="77">
        <v>2</v>
      </c>
      <c r="AD9029" s="77">
        <v>1.9350000000000001</v>
      </c>
      <c r="AH9029" s="77">
        <f>IF(AND(M9029&lt;Variables!$G$6,M9029&gt;Variables!$G$5),0,1)</f>
        <v>1</v>
      </c>
      <c r="AI9029" s="77">
        <f t="shared" si="284"/>
        <v>1</v>
      </c>
      <c r="AJ9029" s="77">
        <f>IF(I9029&gt;Variables!$G$7,0,1)</f>
        <v>1</v>
      </c>
      <c r="AK9029" s="77">
        <f>IF(F9029&gt;Variables!$G$8,0,1)</f>
        <v>0</v>
      </c>
      <c r="AL9029" s="77">
        <f>IF(G9029&gt;Variables!$G$9,0,1)</f>
        <v>1</v>
      </c>
      <c r="AM9029" s="77">
        <f>IF(AND(K9029&gt;Variables!$G$10,K9029&lt;Variables!$G$11),0,1)</f>
        <v>1</v>
      </c>
      <c r="AN9029" s="77">
        <f>IF(H9029&lt;Variables!$G$13,1,0)</f>
        <v>1</v>
      </c>
      <c r="AO9029" s="77">
        <f>IF(R9029&lt;Variables!$G$12,0,1)</f>
        <v>1</v>
      </c>
      <c r="AP9029" s="78">
        <f t="shared" si="285"/>
        <v>1</v>
      </c>
      <c r="AQ9029" s="77">
        <f>IF(V9029&lt;Variables!$G$15,1,0)</f>
        <v>1</v>
      </c>
      <c r="AR9029" s="77">
        <v>0</v>
      </c>
      <c r="AS9029" s="77">
        <v>0</v>
      </c>
      <c r="AT9029" s="77">
        <v>1</v>
      </c>
      <c r="AU9029" s="77">
        <v>0</v>
      </c>
      <c r="BA9029" s="77">
        <v>-2.25</v>
      </c>
    </row>
    <row r="9030" spans="3:53" x14ac:dyDescent="0.25">
      <c r="C9030" s="77" t="s">
        <v>897</v>
      </c>
      <c r="D9030" s="77" t="s">
        <v>678</v>
      </c>
      <c r="E9030" s="77">
        <v>2.2200000000000002</v>
      </c>
      <c r="F9030" s="77">
        <v>11.68</v>
      </c>
      <c r="G9030" s="77">
        <v>5.71</v>
      </c>
      <c r="H9030" s="77">
        <v>-99999</v>
      </c>
      <c r="I9030" s="77">
        <v>-11.032</v>
      </c>
      <c r="J9030" s="77" t="s">
        <v>75</v>
      </c>
      <c r="K9030" s="77">
        <v>53.79</v>
      </c>
      <c r="L9030" s="77">
        <v>2.203821428571429</v>
      </c>
      <c r="M9030" s="77">
        <v>0.73411444406632109</v>
      </c>
      <c r="N9030" s="77">
        <v>2.2029722222222219</v>
      </c>
      <c r="O9030" s="77">
        <v>0.77294564162054169</v>
      </c>
      <c r="P9030" s="77">
        <v>141582</v>
      </c>
      <c r="Q9030" s="77">
        <v>15467</v>
      </c>
      <c r="R9030" s="77">
        <v>9.15</v>
      </c>
      <c r="S9030" s="77">
        <v>47.336000000000013</v>
      </c>
      <c r="T9030" s="77">
        <v>8.5779999999999994</v>
      </c>
      <c r="U9030" s="77">
        <v>24.421600000000002</v>
      </c>
      <c r="V9030" s="77">
        <v>2.379142160124458</v>
      </c>
      <c r="AC9030" s="77">
        <v>2.2200000000000002</v>
      </c>
      <c r="AD9030" s="77">
        <v>2.10025</v>
      </c>
      <c r="AH9030" s="77">
        <f>IF(AND(M9030&lt;Variables!$G$6,M9030&gt;Variables!$G$5),0,1)</f>
        <v>1</v>
      </c>
      <c r="AI9030" s="77">
        <f t="shared" si="284"/>
        <v>0</v>
      </c>
      <c r="AJ9030" s="77">
        <f>IF(I9030&gt;Variables!$G$7,0,1)</f>
        <v>1</v>
      </c>
      <c r="AK9030" s="77">
        <f>IF(F9030&gt;Variables!$G$8,0,1)</f>
        <v>0</v>
      </c>
      <c r="AL9030" s="77">
        <f>IF(G9030&gt;Variables!$G$9,0,1)</f>
        <v>1</v>
      </c>
      <c r="AM9030" s="77">
        <f>IF(AND(K9030&gt;Variables!$G$10,K9030&lt;Variables!$G$11),0,1)</f>
        <v>1</v>
      </c>
      <c r="AN9030" s="77">
        <f>IF(H9030&lt;Variables!$G$13,1,0)</f>
        <v>1</v>
      </c>
      <c r="AO9030" s="77">
        <f>IF(R9030&lt;Variables!$G$12,0,1)</f>
        <v>1</v>
      </c>
      <c r="AP9030" s="78">
        <f t="shared" si="285"/>
        <v>1</v>
      </c>
      <c r="AQ9030" s="77">
        <f>IF(V9030&lt;Variables!$G$15,1,0)</f>
        <v>1</v>
      </c>
      <c r="AR9030" s="77">
        <v>0</v>
      </c>
      <c r="AS9030" s="77">
        <v>0</v>
      </c>
      <c r="AT9030" s="77">
        <v>1</v>
      </c>
      <c r="AU9030" s="77">
        <v>0</v>
      </c>
      <c r="BA9030" s="77">
        <v>-2.25</v>
      </c>
    </row>
    <row r="9031" spans="3:53" x14ac:dyDescent="0.25">
      <c r="C9031" s="77" t="s">
        <v>897</v>
      </c>
      <c r="D9031" s="77" t="s">
        <v>703</v>
      </c>
      <c r="E9031" s="77">
        <v>3.49</v>
      </c>
      <c r="F9031" s="77">
        <v>9.3699999999999992</v>
      </c>
      <c r="G9031" s="77">
        <v>4.07</v>
      </c>
      <c r="H9031" s="77">
        <v>-99999</v>
      </c>
      <c r="I9031" s="77">
        <v>-12.095000000000001</v>
      </c>
      <c r="J9031" s="77" t="s">
        <v>75</v>
      </c>
      <c r="K9031" s="77">
        <v>61</v>
      </c>
      <c r="L9031" s="77">
        <v>3.45</v>
      </c>
      <c r="M9031" s="77">
        <v>0</v>
      </c>
      <c r="N9031" s="77">
        <v>3.45</v>
      </c>
      <c r="O9031" s="77">
        <v>0</v>
      </c>
      <c r="P9031" s="77">
        <v>38323</v>
      </c>
      <c r="Q9031" s="77">
        <v>15432</v>
      </c>
      <c r="R9031" s="77">
        <v>2.48</v>
      </c>
      <c r="S9031" s="77">
        <v>47.336000000000013</v>
      </c>
      <c r="T9031" s="77">
        <v>8.5779999999999994</v>
      </c>
      <c r="U9031" s="77">
        <v>24.421600000000002</v>
      </c>
      <c r="V9031" s="77">
        <v>2.4809600000000001</v>
      </c>
      <c r="AC9031" s="77">
        <v>3.49</v>
      </c>
      <c r="AD9031" s="77">
        <v>3.4</v>
      </c>
      <c r="AH9031" s="77">
        <f>IF(AND(M9031&lt;Variables!$G$6,M9031&gt;Variables!$G$5),0,1)</f>
        <v>1</v>
      </c>
      <c r="AI9031" s="77">
        <f t="shared" si="284"/>
        <v>1</v>
      </c>
      <c r="AJ9031" s="77">
        <f>IF(I9031&gt;Variables!$G$7,0,1)</f>
        <v>1</v>
      </c>
      <c r="AK9031" s="77">
        <f>IF(F9031&gt;Variables!$G$8,0,1)</f>
        <v>0</v>
      </c>
      <c r="AL9031" s="77">
        <f>IF(G9031&gt;Variables!$G$9,0,1)</f>
        <v>1</v>
      </c>
      <c r="AM9031" s="77">
        <f>IF(AND(K9031&gt;Variables!$G$10,K9031&lt;Variables!$G$11),0,1)</f>
        <v>1</v>
      </c>
      <c r="AN9031" s="77">
        <f>IF(H9031&lt;Variables!$G$13,1,0)</f>
        <v>1</v>
      </c>
      <c r="AO9031" s="77">
        <f>IF(R9031&lt;Variables!$G$12,0,1)</f>
        <v>1</v>
      </c>
      <c r="AP9031" s="78">
        <f t="shared" si="285"/>
        <v>1</v>
      </c>
      <c r="AQ9031" s="77">
        <f>IF(V9031&lt;Variables!$G$15,1,0)</f>
        <v>1</v>
      </c>
      <c r="AR9031" s="77">
        <v>0</v>
      </c>
      <c r="AS9031" s="77">
        <v>0</v>
      </c>
      <c r="AT9031" s="77">
        <v>1</v>
      </c>
      <c r="AU9031" s="77">
        <v>0</v>
      </c>
      <c r="BA9031" s="77">
        <v>-2.25</v>
      </c>
    </row>
    <row r="9032" spans="3:53" x14ac:dyDescent="0.25">
      <c r="C9032" s="77" t="s">
        <v>897</v>
      </c>
      <c r="D9032" s="77" t="s">
        <v>719</v>
      </c>
      <c r="E9032" s="77">
        <v>2.08</v>
      </c>
      <c r="F9032" s="77">
        <v>40.82</v>
      </c>
      <c r="G9032" s="77">
        <v>-6.82</v>
      </c>
      <c r="H9032" s="77">
        <v>82.6</v>
      </c>
      <c r="I9032" s="77">
        <v>-57.710999999999999</v>
      </c>
      <c r="J9032" s="77" t="s">
        <v>74</v>
      </c>
      <c r="K9032" s="77">
        <v>43.18</v>
      </c>
      <c r="L9032" s="77">
        <v>2.0728149999999999</v>
      </c>
      <c r="M9032" s="77">
        <v>-0.20334665659983439</v>
      </c>
      <c r="N9032" s="77">
        <v>2.0874160000000002</v>
      </c>
      <c r="O9032" s="77">
        <v>-0.90140154142730367</v>
      </c>
      <c r="P9032" s="77">
        <v>237830000</v>
      </c>
      <c r="Q9032" s="77">
        <v>4600000</v>
      </c>
      <c r="R9032" s="77">
        <v>51.7</v>
      </c>
      <c r="S9032" s="77">
        <v>47.336000000000013</v>
      </c>
      <c r="T9032" s="77">
        <v>8.5779999999999994</v>
      </c>
      <c r="U9032" s="77">
        <v>24.421600000000002</v>
      </c>
      <c r="V9032" s="77">
        <v>2.2976266647877401</v>
      </c>
      <c r="AC9032" s="77">
        <v>2.37</v>
      </c>
      <c r="AD9032" s="77">
        <v>1.88</v>
      </c>
      <c r="AH9032" s="77">
        <f>IF(AND(M9032&lt;Variables!$G$6,M9032&gt;Variables!$G$5),0,1)</f>
        <v>1</v>
      </c>
      <c r="AI9032" s="77">
        <f t="shared" si="284"/>
        <v>1</v>
      </c>
      <c r="AJ9032" s="77">
        <f>IF(I9032&gt;Variables!$G$7,0,1)</f>
        <v>1</v>
      </c>
      <c r="AK9032" s="77">
        <f>IF(F9032&gt;Variables!$G$8,0,1)</f>
        <v>0</v>
      </c>
      <c r="AL9032" s="77">
        <f>IF(G9032&gt;Variables!$G$9,0,1)</f>
        <v>1</v>
      </c>
      <c r="AM9032" s="77">
        <f>IF(AND(K9032&gt;Variables!$G$10,K9032&lt;Variables!$G$11),0,1)</f>
        <v>1</v>
      </c>
      <c r="AN9032" s="77">
        <f>IF(H9032&lt;Variables!$G$13,1,0)</f>
        <v>1</v>
      </c>
      <c r="AO9032" s="77">
        <f>IF(R9032&lt;Variables!$G$12,0,1)</f>
        <v>1</v>
      </c>
      <c r="AP9032" s="78">
        <f t="shared" si="285"/>
        <v>0</v>
      </c>
      <c r="AQ9032" s="77">
        <f>IF(V9032&lt;Variables!$G$15,1,0)</f>
        <v>1</v>
      </c>
      <c r="AR9032" s="77">
        <v>1</v>
      </c>
      <c r="AS9032" s="77">
        <v>0</v>
      </c>
      <c r="AT9032" s="77">
        <v>0</v>
      </c>
      <c r="AU9032" s="77">
        <v>0</v>
      </c>
      <c r="BA9032" s="77">
        <v>2</v>
      </c>
    </row>
    <row r="9033" spans="3:53" x14ac:dyDescent="0.25">
      <c r="C9033" s="77" t="s">
        <v>897</v>
      </c>
      <c r="D9033" s="77" t="s">
        <v>720</v>
      </c>
      <c r="E9033" s="77">
        <v>53.99</v>
      </c>
      <c r="F9033" s="77">
        <v>9.7799999999999994</v>
      </c>
      <c r="G9033" s="77">
        <v>9.3000000000000007</v>
      </c>
      <c r="H9033" s="77">
        <v>2050</v>
      </c>
      <c r="I9033" s="77">
        <v>12.117000000000001</v>
      </c>
      <c r="J9033" s="77" t="s">
        <v>74</v>
      </c>
      <c r="K9033" s="77">
        <v>48.74</v>
      </c>
      <c r="L9033" s="77">
        <v>53.813000000000002</v>
      </c>
      <c r="M9033" s="77">
        <v>1.3008009217099759E-2</v>
      </c>
      <c r="N9033" s="77">
        <v>53.925088888888887</v>
      </c>
      <c r="O9033" s="77">
        <v>-0.19487939854010999</v>
      </c>
      <c r="P9033" s="77">
        <v>757254</v>
      </c>
      <c r="Q9033" s="77">
        <v>320570</v>
      </c>
      <c r="R9033" s="77">
        <v>2.36</v>
      </c>
      <c r="S9033" s="77">
        <v>47.336000000000013</v>
      </c>
      <c r="T9033" s="77">
        <v>8.5779999999999994</v>
      </c>
      <c r="U9033" s="77">
        <v>24.421600000000002</v>
      </c>
      <c r="V9033" s="77">
        <v>2.353655526344935</v>
      </c>
      <c r="AC9033" s="77">
        <v>54.19</v>
      </c>
      <c r="AD9033" s="77">
        <v>52.91</v>
      </c>
      <c r="AH9033" s="77">
        <f>IF(AND(M9033&lt;Variables!$G$6,M9033&gt;Variables!$G$5),0,1)</f>
        <v>1</v>
      </c>
      <c r="AI9033" s="77">
        <f t="shared" si="284"/>
        <v>1</v>
      </c>
      <c r="AJ9033" s="77">
        <f>IF(I9033&gt;Variables!$G$7,0,1)</f>
        <v>1</v>
      </c>
      <c r="AK9033" s="77">
        <f>IF(F9033&gt;Variables!$G$8,0,1)</f>
        <v>0</v>
      </c>
      <c r="AL9033" s="77">
        <f>IF(G9033&gt;Variables!$G$9,0,1)</f>
        <v>1</v>
      </c>
      <c r="AM9033" s="77">
        <f>IF(AND(K9033&gt;Variables!$G$10,K9033&lt;Variables!$G$11),0,1)</f>
        <v>1</v>
      </c>
      <c r="AN9033" s="77">
        <f>IF(H9033&lt;Variables!$G$13,1,0)</f>
        <v>0</v>
      </c>
      <c r="AO9033" s="77">
        <f>IF(R9033&lt;Variables!$G$12,0,1)</f>
        <v>1</v>
      </c>
      <c r="AP9033" s="78">
        <f t="shared" si="285"/>
        <v>0</v>
      </c>
      <c r="AQ9033" s="77">
        <f>IF(V9033&lt;Variables!$G$15,1,0)</f>
        <v>1</v>
      </c>
      <c r="AR9033" s="77">
        <v>0</v>
      </c>
      <c r="AS9033" s="77">
        <v>0</v>
      </c>
      <c r="AT9033" s="77">
        <v>0</v>
      </c>
      <c r="AU9033" s="77">
        <v>1</v>
      </c>
      <c r="BA9033" s="77">
        <v>-0.61</v>
      </c>
    </row>
    <row r="9034" spans="3:53" x14ac:dyDescent="0.25">
      <c r="C9034" s="77" t="s">
        <v>897</v>
      </c>
      <c r="D9034" s="77" t="s">
        <v>728</v>
      </c>
      <c r="E9034" s="77">
        <v>42.1</v>
      </c>
      <c r="F9034" s="77">
        <v>9.49</v>
      </c>
      <c r="G9034" s="77">
        <v>8.84</v>
      </c>
      <c r="H9034" s="77">
        <v>67630</v>
      </c>
      <c r="I9034" s="77">
        <v>-26.321999999999999</v>
      </c>
      <c r="J9034" s="77" t="s">
        <v>74</v>
      </c>
      <c r="K9034" s="77">
        <v>28.64</v>
      </c>
      <c r="L9034" s="77">
        <v>42.323944999999988</v>
      </c>
      <c r="M9034" s="77">
        <v>-0.89038250096959515</v>
      </c>
      <c r="N9034" s="77">
        <v>42.964670000000012</v>
      </c>
      <c r="O9034" s="77">
        <v>-2.368387793971201</v>
      </c>
      <c r="P9034" s="77">
        <v>7664000</v>
      </c>
      <c r="Q9034" s="77">
        <v>4417000</v>
      </c>
      <c r="R9034" s="77">
        <v>1.74</v>
      </c>
      <c r="S9034" s="77">
        <v>47.336000000000013</v>
      </c>
      <c r="T9034" s="77">
        <v>8.5779999999999994</v>
      </c>
      <c r="U9034" s="77">
        <v>24.421600000000002</v>
      </c>
      <c r="V9034" s="77">
        <v>2.1139347142277969</v>
      </c>
      <c r="AC9034" s="77">
        <v>42.64</v>
      </c>
      <c r="AD9034" s="77">
        <v>41.58</v>
      </c>
      <c r="AH9034" s="77">
        <f>IF(AND(M9034&lt;Variables!$G$6,M9034&gt;Variables!$G$5),0,1)</f>
        <v>1</v>
      </c>
      <c r="AI9034" s="77">
        <f t="shared" si="284"/>
        <v>1</v>
      </c>
      <c r="AJ9034" s="77">
        <f>IF(I9034&gt;Variables!$G$7,0,1)</f>
        <v>1</v>
      </c>
      <c r="AK9034" s="77">
        <f>IF(F9034&gt;Variables!$G$8,0,1)</f>
        <v>0</v>
      </c>
      <c r="AL9034" s="77">
        <f>IF(G9034&gt;Variables!$G$9,0,1)</f>
        <v>1</v>
      </c>
      <c r="AM9034" s="77">
        <f>IF(AND(K9034&gt;Variables!$G$10,K9034&lt;Variables!$G$11),0,1)</f>
        <v>1</v>
      </c>
      <c r="AN9034" s="77">
        <f>IF(H9034&lt;Variables!$G$13,1,0)</f>
        <v>0</v>
      </c>
      <c r="AO9034" s="77">
        <f>IF(R9034&lt;Variables!$G$12,0,1)</f>
        <v>0</v>
      </c>
      <c r="AP9034" s="78">
        <f t="shared" si="285"/>
        <v>0</v>
      </c>
      <c r="AQ9034" s="77">
        <f>IF(V9034&lt;Variables!$G$15,1,0)</f>
        <v>1</v>
      </c>
      <c r="AR9034" s="77">
        <v>1</v>
      </c>
      <c r="AS9034" s="77">
        <v>0</v>
      </c>
      <c r="AT9034" s="77">
        <v>0</v>
      </c>
      <c r="AU9034" s="77">
        <v>0</v>
      </c>
      <c r="BA9034" s="77">
        <v>0.61</v>
      </c>
    </row>
    <row r="9035" spans="3:53" x14ac:dyDescent="0.25">
      <c r="C9035" s="77" t="s">
        <v>897</v>
      </c>
      <c r="D9035" s="77" t="s">
        <v>705</v>
      </c>
      <c r="E9035" s="77">
        <v>679.29</v>
      </c>
      <c r="F9035" s="77">
        <v>8.4600000000000009</v>
      </c>
      <c r="G9035" s="77">
        <v>4.26</v>
      </c>
      <c r="H9035" s="77">
        <v>6440</v>
      </c>
      <c r="I9035" s="77">
        <v>-23.387</v>
      </c>
      <c r="J9035" s="77" t="s">
        <v>74</v>
      </c>
      <c r="K9035" s="77">
        <v>55.92</v>
      </c>
      <c r="L9035" s="77">
        <v>675.46133333333341</v>
      </c>
      <c r="M9035" s="77">
        <v>0.32994733475984422</v>
      </c>
      <c r="N9035" s="77">
        <v>675.61482340425539</v>
      </c>
      <c r="O9035" s="77">
        <v>0.30715379885958771</v>
      </c>
      <c r="P9035" s="77">
        <v>1097000</v>
      </c>
      <c r="Q9035" s="77">
        <v>763734</v>
      </c>
      <c r="R9035" s="77">
        <v>1.44</v>
      </c>
      <c r="S9035" s="77">
        <v>47.336000000000013</v>
      </c>
      <c r="T9035" s="77">
        <v>8.5779999999999994</v>
      </c>
      <c r="U9035" s="77">
        <v>24.421600000000002</v>
      </c>
      <c r="V9035" s="77">
        <v>2.4141114729117481</v>
      </c>
      <c r="AC9035" s="77">
        <v>678</v>
      </c>
      <c r="AD9035" s="77">
        <v>650.67049999999995</v>
      </c>
      <c r="AH9035" s="77">
        <f>IF(AND(M9035&lt;Variables!$G$6,M9035&gt;Variables!$G$5),0,1)</f>
        <v>1</v>
      </c>
      <c r="AI9035" s="77">
        <f t="shared" si="284"/>
        <v>1</v>
      </c>
      <c r="AJ9035" s="77">
        <f>IF(I9035&gt;Variables!$G$7,0,1)</f>
        <v>1</v>
      </c>
      <c r="AK9035" s="77">
        <f>IF(F9035&gt;Variables!$G$8,0,1)</f>
        <v>1</v>
      </c>
      <c r="AL9035" s="77">
        <f>IF(G9035&gt;Variables!$G$9,0,1)</f>
        <v>1</v>
      </c>
      <c r="AM9035" s="77">
        <f>IF(AND(K9035&gt;Variables!$G$10,K9035&lt;Variables!$G$11),0,1)</f>
        <v>1</v>
      </c>
      <c r="AN9035" s="77">
        <f>IF(H9035&lt;Variables!$G$13,1,0)</f>
        <v>0</v>
      </c>
      <c r="AO9035" s="77">
        <f>IF(R9035&lt;Variables!$G$12,0,1)</f>
        <v>0</v>
      </c>
      <c r="AP9035" s="78">
        <f t="shared" si="285"/>
        <v>0</v>
      </c>
      <c r="AQ9035" s="77">
        <f>IF(V9035&lt;Variables!$G$15,1,0)</f>
        <v>1</v>
      </c>
      <c r="AR9035" s="77">
        <v>0</v>
      </c>
      <c r="AS9035" s="77">
        <v>0</v>
      </c>
      <c r="AT9035" s="77">
        <v>0</v>
      </c>
      <c r="AU9035" s="77">
        <v>1</v>
      </c>
      <c r="BA9035" s="77">
        <v>-1.69</v>
      </c>
    </row>
    <row r="9036" spans="3:53" x14ac:dyDescent="0.25">
      <c r="C9036" s="77" t="s">
        <v>898</v>
      </c>
      <c r="D9036" s="77" t="s">
        <v>703</v>
      </c>
      <c r="E9036" s="77">
        <v>3.49</v>
      </c>
      <c r="F9036" s="77">
        <v>9.3699999999999992</v>
      </c>
      <c r="G9036" s="77">
        <v>4.07</v>
      </c>
      <c r="H9036" s="77">
        <v>-99999</v>
      </c>
      <c r="I9036" s="77">
        <v>-12.095000000000001</v>
      </c>
      <c r="J9036" s="77" t="s">
        <v>75</v>
      </c>
      <c r="K9036" s="77">
        <v>61</v>
      </c>
      <c r="L9036" s="77">
        <v>3.45</v>
      </c>
      <c r="M9036" s="77">
        <v>0</v>
      </c>
      <c r="N9036" s="77">
        <v>3.45</v>
      </c>
      <c r="O9036" s="77">
        <v>0</v>
      </c>
      <c r="P9036" s="77">
        <v>38323</v>
      </c>
      <c r="Q9036" s="77">
        <v>15432</v>
      </c>
      <c r="R9036" s="77">
        <v>2.48</v>
      </c>
      <c r="S9036" s="77">
        <v>48.968000000000004</v>
      </c>
      <c r="T9036" s="77">
        <v>8.51</v>
      </c>
      <c r="U9036" s="77">
        <v>25.057600000000001</v>
      </c>
      <c r="V9036" s="77">
        <v>2.4809600000000001</v>
      </c>
      <c r="AC9036" s="77">
        <v>3.49</v>
      </c>
      <c r="AD9036" s="77">
        <v>3.4</v>
      </c>
      <c r="AH9036" s="77">
        <f>IF(AND(M9036&lt;Variables!$G$6,M9036&gt;Variables!$G$5),0,1)</f>
        <v>1</v>
      </c>
      <c r="AI9036" s="77">
        <f t="shared" si="284"/>
        <v>1</v>
      </c>
      <c r="AJ9036" s="77">
        <f>IF(I9036&gt;Variables!$G$7,0,1)</f>
        <v>1</v>
      </c>
      <c r="AK9036" s="77">
        <f>IF(F9036&gt;Variables!$G$8,0,1)</f>
        <v>0</v>
      </c>
      <c r="AL9036" s="77">
        <f>IF(G9036&gt;Variables!$G$9,0,1)</f>
        <v>1</v>
      </c>
      <c r="AM9036" s="77">
        <f>IF(AND(K9036&gt;Variables!$G$10,K9036&lt;Variables!$G$11),0,1)</f>
        <v>1</v>
      </c>
      <c r="AN9036" s="77">
        <f>IF(H9036&lt;Variables!$G$13,1,0)</f>
        <v>1</v>
      </c>
      <c r="AO9036" s="77">
        <f>IF(R9036&lt;Variables!$G$12,0,1)</f>
        <v>1</v>
      </c>
      <c r="AP9036" s="78">
        <f t="shared" si="285"/>
        <v>1</v>
      </c>
      <c r="AQ9036" s="77">
        <f>IF(V9036&lt;Variables!$G$15,1,0)</f>
        <v>1</v>
      </c>
      <c r="AR9036" s="77">
        <v>0</v>
      </c>
      <c r="AS9036" s="77">
        <v>0</v>
      </c>
      <c r="AT9036" s="77">
        <v>1</v>
      </c>
      <c r="AU9036" s="77">
        <v>0</v>
      </c>
      <c r="BA9036" s="77">
        <v>-2.25</v>
      </c>
    </row>
    <row r="9037" spans="3:53" x14ac:dyDescent="0.25">
      <c r="C9037" s="77" t="s">
        <v>898</v>
      </c>
      <c r="D9037" s="77" t="s">
        <v>684</v>
      </c>
      <c r="E9037" s="77">
        <v>3.96</v>
      </c>
      <c r="F9037" s="77">
        <v>14.49</v>
      </c>
      <c r="G9037" s="77">
        <v>-1.25</v>
      </c>
      <c r="H9037" s="77">
        <v>-99999</v>
      </c>
      <c r="I9037" s="77">
        <v>-12.297000000000001</v>
      </c>
      <c r="J9037" s="77" t="s">
        <v>75</v>
      </c>
      <c r="K9037" s="77">
        <v>66.48</v>
      </c>
      <c r="L9037" s="77">
        <v>-99999</v>
      </c>
      <c r="M9037" s="77">
        <v>-99999</v>
      </c>
      <c r="N9037" s="77">
        <v>3.95</v>
      </c>
      <c r="O9037" s="77">
        <v>0</v>
      </c>
      <c r="P9037" s="77">
        <v>16474</v>
      </c>
      <c r="Q9037" s="77">
        <v>10740</v>
      </c>
      <c r="R9037" s="77">
        <v>1.53</v>
      </c>
      <c r="S9037" s="77">
        <v>48.968000000000004</v>
      </c>
      <c r="T9037" s="77">
        <v>8.51</v>
      </c>
      <c r="U9037" s="77">
        <v>25.057600000000001</v>
      </c>
      <c r="V9037" s="77">
        <v>-99999</v>
      </c>
      <c r="AC9037" s="77">
        <v>4</v>
      </c>
      <c r="AD9037" s="77">
        <v>3.53</v>
      </c>
      <c r="AH9037" s="77">
        <f>IF(AND(M9037&lt;Variables!$G$6,M9037&gt;Variables!$G$5),0,1)</f>
        <v>1</v>
      </c>
      <c r="AI9037" s="77">
        <f t="shared" si="284"/>
        <v>1</v>
      </c>
      <c r="AJ9037" s="77">
        <f>IF(I9037&gt;Variables!$G$7,0,1)</f>
        <v>1</v>
      </c>
      <c r="AK9037" s="77">
        <f>IF(F9037&gt;Variables!$G$8,0,1)</f>
        <v>0</v>
      </c>
      <c r="AL9037" s="77">
        <f>IF(G9037&gt;Variables!$G$9,0,1)</f>
        <v>1</v>
      </c>
      <c r="AM9037" s="77">
        <f>IF(AND(K9037&gt;Variables!$G$10,K9037&lt;Variables!$G$11),0,1)</f>
        <v>0</v>
      </c>
      <c r="AN9037" s="77">
        <f>IF(H9037&lt;Variables!$G$13,1,0)</f>
        <v>1</v>
      </c>
      <c r="AO9037" s="77">
        <f>IF(R9037&lt;Variables!$G$12,0,1)</f>
        <v>0</v>
      </c>
      <c r="AP9037" s="78">
        <f t="shared" si="285"/>
        <v>1</v>
      </c>
      <c r="AQ9037" s="77">
        <f>IF(V9037&lt;Variables!$G$15,1,0)</f>
        <v>1</v>
      </c>
      <c r="AR9037" s="77">
        <v>0</v>
      </c>
      <c r="AS9037" s="77">
        <v>0</v>
      </c>
      <c r="AT9037" s="77">
        <v>1</v>
      </c>
      <c r="AU9037" s="77">
        <v>0</v>
      </c>
      <c r="BA9037" s="77">
        <v>-2.25</v>
      </c>
    </row>
    <row r="9038" spans="3:53" x14ac:dyDescent="0.25">
      <c r="C9038" s="77" t="s">
        <v>898</v>
      </c>
      <c r="D9038" s="77" t="s">
        <v>123</v>
      </c>
      <c r="E9038" s="77">
        <v>14.09</v>
      </c>
      <c r="F9038" s="77">
        <v>9.5299999999999994</v>
      </c>
      <c r="G9038" s="77">
        <v>10.23</v>
      </c>
      <c r="H9038" s="77">
        <v>5550</v>
      </c>
      <c r="I9038" s="77">
        <v>351.024</v>
      </c>
      <c r="J9038" s="77" t="s">
        <v>75</v>
      </c>
      <c r="K9038" s="77">
        <v>58.72</v>
      </c>
      <c r="L9038" s="77">
        <v>13.935560000000001</v>
      </c>
      <c r="M9038" s="77">
        <v>0.53417300775856269</v>
      </c>
      <c r="N9038" s="77">
        <v>13.889530000000001</v>
      </c>
      <c r="O9038" s="77">
        <v>0.86734396340264353</v>
      </c>
      <c r="P9038" s="77">
        <v>52127000</v>
      </c>
      <c r="Q9038" s="77">
        <v>56006000</v>
      </c>
      <c r="R9038" s="77">
        <v>0.93</v>
      </c>
      <c r="S9038" s="77">
        <v>48.968000000000004</v>
      </c>
      <c r="T9038" s="77">
        <v>8.51</v>
      </c>
      <c r="U9038" s="77">
        <v>25.057600000000001</v>
      </c>
      <c r="V9038" s="77">
        <v>2.4299984306416111</v>
      </c>
      <c r="AC9038" s="77">
        <v>14.067500000000001</v>
      </c>
      <c r="AD9038" s="77">
        <v>13</v>
      </c>
      <c r="AH9038" s="77">
        <f>IF(AND(M9038&lt;Variables!$G$6,M9038&gt;Variables!$G$5),0,1)</f>
        <v>1</v>
      </c>
      <c r="AI9038" s="77">
        <f t="shared" si="284"/>
        <v>0</v>
      </c>
      <c r="AJ9038" s="77">
        <f>IF(I9038&gt;Variables!$G$7,0,1)</f>
        <v>0</v>
      </c>
      <c r="AK9038" s="77">
        <f>IF(F9038&gt;Variables!$G$8,0,1)</f>
        <v>0</v>
      </c>
      <c r="AL9038" s="77">
        <f>IF(G9038&gt;Variables!$G$9,0,1)</f>
        <v>1</v>
      </c>
      <c r="AM9038" s="77">
        <f>IF(AND(K9038&gt;Variables!$G$10,K9038&lt;Variables!$G$11),0,1)</f>
        <v>1</v>
      </c>
      <c r="AN9038" s="77">
        <f>IF(H9038&lt;Variables!$G$13,1,0)</f>
        <v>0</v>
      </c>
      <c r="AO9038" s="77">
        <f>IF(R9038&lt;Variables!$G$12,0,1)</f>
        <v>0</v>
      </c>
      <c r="AP9038" s="78">
        <f t="shared" si="285"/>
        <v>1</v>
      </c>
      <c r="AQ9038" s="77">
        <f>IF(V9038&lt;Variables!$G$15,1,0)</f>
        <v>1</v>
      </c>
      <c r="AR9038" s="77">
        <v>0</v>
      </c>
      <c r="AS9038" s="77">
        <v>0</v>
      </c>
      <c r="AT9038" s="77">
        <v>1</v>
      </c>
      <c r="AU9038" s="77">
        <v>0</v>
      </c>
      <c r="BA9038" s="77">
        <v>-2.25</v>
      </c>
    </row>
    <row r="9039" spans="3:53" x14ac:dyDescent="0.25">
      <c r="C9039" s="77" t="s">
        <v>898</v>
      </c>
      <c r="D9039" s="77" t="s">
        <v>717</v>
      </c>
      <c r="E9039" s="77">
        <v>5.84</v>
      </c>
      <c r="F9039" s="77">
        <v>113.36</v>
      </c>
      <c r="G9039" s="77">
        <v>36.770000000000003</v>
      </c>
      <c r="H9039" s="77">
        <v>34.64</v>
      </c>
      <c r="I9039" s="77">
        <v>-6.774</v>
      </c>
      <c r="J9039" s="77" t="s">
        <v>75</v>
      </c>
      <c r="K9039" s="77">
        <v>57.44</v>
      </c>
      <c r="L9039" s="77">
        <v>5.7151100000000001</v>
      </c>
      <c r="M9039" s="77">
        <v>-0.4481103600805646</v>
      </c>
      <c r="N9039" s="77">
        <v>5.3842600000000012</v>
      </c>
      <c r="O9039" s="77">
        <v>5.6691170188660749</v>
      </c>
      <c r="P9039" s="77">
        <v>97810000</v>
      </c>
      <c r="Q9039" s="77">
        <v>392060</v>
      </c>
      <c r="R9039" s="77">
        <v>249.48</v>
      </c>
      <c r="S9039" s="77">
        <v>48.968000000000004</v>
      </c>
      <c r="T9039" s="77">
        <v>8.51</v>
      </c>
      <c r="U9039" s="77">
        <v>25.057600000000001</v>
      </c>
      <c r="V9039" s="77">
        <v>2.4653576911982449</v>
      </c>
      <c r="AC9039" s="77">
        <v>8.1999999999999993</v>
      </c>
      <c r="AD9039" s="77">
        <v>5.6</v>
      </c>
      <c r="AH9039" s="77">
        <f>IF(AND(M9039&lt;Variables!$G$6,M9039&gt;Variables!$G$5),0,1)</f>
        <v>1</v>
      </c>
      <c r="AI9039" s="77">
        <f t="shared" si="284"/>
        <v>0</v>
      </c>
      <c r="AJ9039" s="77">
        <f>IF(I9039&gt;Variables!$G$7,0,1)</f>
        <v>1</v>
      </c>
      <c r="AK9039" s="77">
        <f>IF(F9039&gt;Variables!$G$8,0,1)</f>
        <v>0</v>
      </c>
      <c r="AL9039" s="77">
        <f>IF(G9039&gt;Variables!$G$9,0,1)</f>
        <v>0</v>
      </c>
      <c r="AM9039" s="77">
        <f>IF(AND(K9039&gt;Variables!$G$10,K9039&lt;Variables!$G$11),0,1)</f>
        <v>1</v>
      </c>
      <c r="AN9039" s="77">
        <f>IF(H9039&lt;Variables!$G$13,1,0)</f>
        <v>1</v>
      </c>
      <c r="AO9039" s="77">
        <f>IF(R9039&lt;Variables!$G$12,0,1)</f>
        <v>1</v>
      </c>
      <c r="AP9039" s="78">
        <f t="shared" si="285"/>
        <v>1</v>
      </c>
      <c r="AQ9039" s="77">
        <f>IF(V9039&lt;Variables!$G$15,1,0)</f>
        <v>1</v>
      </c>
      <c r="AR9039" s="77">
        <v>0</v>
      </c>
      <c r="AS9039" s="77">
        <v>0</v>
      </c>
      <c r="AT9039" s="77">
        <v>1</v>
      </c>
      <c r="AU9039" s="77">
        <v>0</v>
      </c>
      <c r="BA9039" s="77">
        <v>-2.25</v>
      </c>
    </row>
    <row r="9040" spans="3:53" x14ac:dyDescent="0.25">
      <c r="C9040" s="77" t="s">
        <v>898</v>
      </c>
      <c r="D9040" s="77" t="s">
        <v>436</v>
      </c>
      <c r="E9040" s="77">
        <v>7.33</v>
      </c>
      <c r="F9040" s="77">
        <v>21.56</v>
      </c>
      <c r="G9040" s="77">
        <v>-3.67</v>
      </c>
      <c r="H9040" s="77">
        <v>60.08</v>
      </c>
      <c r="I9040" s="77">
        <v>6.8659999999999997</v>
      </c>
      <c r="J9040" s="77" t="s">
        <v>75</v>
      </c>
      <c r="K9040" s="77">
        <v>64.17</v>
      </c>
      <c r="L9040" s="77">
        <v>7.1911849999999999</v>
      </c>
      <c r="M9040" s="77">
        <v>2.0694085884315299</v>
      </c>
      <c r="N9040" s="77">
        <v>7.1957300000000002</v>
      </c>
      <c r="O9040" s="77">
        <v>2.004939040236358</v>
      </c>
      <c r="P9040" s="77">
        <v>52450000</v>
      </c>
      <c r="Q9040" s="77">
        <v>3180000</v>
      </c>
      <c r="R9040" s="77">
        <v>16.489999999999998</v>
      </c>
      <c r="S9040" s="77">
        <v>48.968000000000004</v>
      </c>
      <c r="T9040" s="77">
        <v>8.51</v>
      </c>
      <c r="U9040" s="77">
        <v>25.057600000000001</v>
      </c>
      <c r="V9040" s="77">
        <v>2.3753102518127411</v>
      </c>
      <c r="AC9040" s="77">
        <v>8.0641999999999996</v>
      </c>
      <c r="AD9040" s="77">
        <v>6.75</v>
      </c>
      <c r="AH9040" s="77">
        <f>IF(AND(M9040&lt;Variables!$G$6,M9040&gt;Variables!$G$5),0,1)</f>
        <v>1</v>
      </c>
      <c r="AI9040" s="77">
        <f t="shared" si="284"/>
        <v>1</v>
      </c>
      <c r="AJ9040" s="77">
        <f>IF(I9040&gt;Variables!$G$7,0,1)</f>
        <v>1</v>
      </c>
      <c r="AK9040" s="77">
        <f>IF(F9040&gt;Variables!$G$8,0,1)</f>
        <v>0</v>
      </c>
      <c r="AL9040" s="77">
        <f>IF(G9040&gt;Variables!$G$9,0,1)</f>
        <v>1</v>
      </c>
      <c r="AM9040" s="77">
        <f>IF(AND(K9040&gt;Variables!$G$10,K9040&lt;Variables!$G$11),0,1)</f>
        <v>0</v>
      </c>
      <c r="AN9040" s="77">
        <f>IF(H9040&lt;Variables!$G$13,1,0)</f>
        <v>1</v>
      </c>
      <c r="AO9040" s="77">
        <f>IF(R9040&lt;Variables!$G$12,0,1)</f>
        <v>1</v>
      </c>
      <c r="AP9040" s="78">
        <f t="shared" si="285"/>
        <v>1</v>
      </c>
      <c r="AQ9040" s="77">
        <f>IF(V9040&lt;Variables!$G$15,1,0)</f>
        <v>1</v>
      </c>
      <c r="AR9040" s="77">
        <v>1</v>
      </c>
      <c r="AS9040" s="77">
        <v>0</v>
      </c>
      <c r="AT9040" s="77">
        <v>0</v>
      </c>
      <c r="AU9040" s="77">
        <v>0</v>
      </c>
      <c r="BA9040" s="77">
        <v>2</v>
      </c>
    </row>
    <row r="9041" spans="3:53" x14ac:dyDescent="0.25">
      <c r="C9041" s="77" t="s">
        <v>898</v>
      </c>
      <c r="D9041" s="77" t="s">
        <v>589</v>
      </c>
      <c r="E9041" s="77">
        <v>5.59</v>
      </c>
      <c r="F9041" s="77">
        <v>45.1</v>
      </c>
      <c r="G9041" s="77">
        <v>41.52</v>
      </c>
      <c r="H9041" s="77">
        <v>92.42</v>
      </c>
      <c r="I9041" s="77">
        <v>-8.3059999999999992</v>
      </c>
      <c r="J9041" s="77" t="s">
        <v>75</v>
      </c>
      <c r="K9041" s="77">
        <v>53.16</v>
      </c>
      <c r="L9041" s="77">
        <v>5.5639050000000001</v>
      </c>
      <c r="M9041" s="77">
        <v>0.21558599580689741</v>
      </c>
      <c r="N9041" s="77">
        <v>5.488448</v>
      </c>
      <c r="O9041" s="77">
        <v>1.5933830474480191</v>
      </c>
      <c r="P9041" s="77">
        <v>27390000</v>
      </c>
      <c r="Q9041" s="77">
        <v>792360</v>
      </c>
      <c r="R9041" s="77">
        <v>34.57</v>
      </c>
      <c r="S9041" s="77">
        <v>48.968000000000004</v>
      </c>
      <c r="T9041" s="77">
        <v>8.51</v>
      </c>
      <c r="U9041" s="77">
        <v>25.057600000000001</v>
      </c>
      <c r="V9041" s="77">
        <v>2.392164909064407</v>
      </c>
      <c r="AC9041" s="77">
        <v>6.0998999999999999</v>
      </c>
      <c r="AD9041" s="77">
        <v>4.8099999999999996</v>
      </c>
      <c r="AH9041" s="77">
        <f>IF(AND(M9041&lt;Variables!$G$6,M9041&gt;Variables!$G$5),0,1)</f>
        <v>1</v>
      </c>
      <c r="AI9041" s="77">
        <f t="shared" si="284"/>
        <v>0</v>
      </c>
      <c r="AJ9041" s="77">
        <f>IF(I9041&gt;Variables!$G$7,0,1)</f>
        <v>1</v>
      </c>
      <c r="AK9041" s="77">
        <f>IF(F9041&gt;Variables!$G$8,0,1)</f>
        <v>0</v>
      </c>
      <c r="AL9041" s="77">
        <f>IF(G9041&gt;Variables!$G$9,0,1)</f>
        <v>0</v>
      </c>
      <c r="AM9041" s="77">
        <f>IF(AND(K9041&gt;Variables!$G$10,K9041&lt;Variables!$G$11),0,1)</f>
        <v>1</v>
      </c>
      <c r="AN9041" s="77">
        <f>IF(H9041&lt;Variables!$G$13,1,0)</f>
        <v>1</v>
      </c>
      <c r="AO9041" s="77">
        <f>IF(R9041&lt;Variables!$G$12,0,1)</f>
        <v>1</v>
      </c>
      <c r="AP9041" s="78">
        <f t="shared" si="285"/>
        <v>1</v>
      </c>
      <c r="AQ9041" s="77">
        <f>IF(V9041&lt;Variables!$G$15,1,0)</f>
        <v>1</v>
      </c>
      <c r="AR9041" s="77">
        <v>0</v>
      </c>
      <c r="AS9041" s="77">
        <v>0</v>
      </c>
      <c r="AT9041" s="77">
        <v>1</v>
      </c>
      <c r="AU9041" s="77">
        <v>0</v>
      </c>
      <c r="BA9041" s="77">
        <v>-2.25</v>
      </c>
    </row>
    <row r="9042" spans="3:53" x14ac:dyDescent="0.25">
      <c r="C9042" s="77" t="s">
        <v>898</v>
      </c>
      <c r="D9042" s="77" t="s">
        <v>713</v>
      </c>
      <c r="E9042" s="77">
        <v>34.549999999999997</v>
      </c>
      <c r="F9042" s="77">
        <v>7.95</v>
      </c>
      <c r="G9042" s="77">
        <v>2.86</v>
      </c>
      <c r="H9042" s="77">
        <v>7720</v>
      </c>
      <c r="I9042" s="77">
        <v>-2E-3</v>
      </c>
      <c r="J9042" s="77" t="s">
        <v>75</v>
      </c>
      <c r="K9042" s="77">
        <v>40.6</v>
      </c>
      <c r="L9042" s="77">
        <v>34.522510526315777</v>
      </c>
      <c r="M9042" s="77">
        <v>-3.6238750093941743E-2</v>
      </c>
      <c r="N9042" s="77">
        <v>34.634399999999999</v>
      </c>
      <c r="O9042" s="77">
        <v>-0.35918046797404141</v>
      </c>
      <c r="P9042" s="77">
        <v>3419000</v>
      </c>
      <c r="Q9042" s="77">
        <v>2038000</v>
      </c>
      <c r="R9042" s="77">
        <v>1.68</v>
      </c>
      <c r="S9042" s="77">
        <v>48.968000000000004</v>
      </c>
      <c r="T9042" s="77">
        <v>8.51</v>
      </c>
      <c r="U9042" s="77">
        <v>25.057600000000001</v>
      </c>
      <c r="V9042" s="77">
        <v>2.269574426905892</v>
      </c>
      <c r="AC9042" s="77">
        <v>34.5</v>
      </c>
      <c r="AD9042" s="77">
        <v>33.86</v>
      </c>
      <c r="AH9042" s="77">
        <f>IF(AND(M9042&lt;Variables!$G$6,M9042&gt;Variables!$G$5),0,1)</f>
        <v>1</v>
      </c>
      <c r="AI9042" s="77">
        <f t="shared" si="284"/>
        <v>1</v>
      </c>
      <c r="AJ9042" s="77">
        <f>IF(I9042&gt;Variables!$G$7,0,1)</f>
        <v>1</v>
      </c>
      <c r="AK9042" s="77">
        <f>IF(F9042&gt;Variables!$G$8,0,1)</f>
        <v>1</v>
      </c>
      <c r="AL9042" s="77">
        <f>IF(G9042&gt;Variables!$G$9,0,1)</f>
        <v>1</v>
      </c>
      <c r="AM9042" s="77">
        <f>IF(AND(K9042&gt;Variables!$G$10,K9042&lt;Variables!$G$11),0,1)</f>
        <v>1</v>
      </c>
      <c r="AN9042" s="77">
        <f>IF(H9042&lt;Variables!$G$13,1,0)</f>
        <v>0</v>
      </c>
      <c r="AO9042" s="77">
        <f>IF(R9042&lt;Variables!$G$12,0,1)</f>
        <v>0</v>
      </c>
      <c r="AP9042" s="78">
        <f t="shared" si="285"/>
        <v>1</v>
      </c>
      <c r="AQ9042" s="77">
        <f>IF(V9042&lt;Variables!$G$15,1,0)</f>
        <v>1</v>
      </c>
      <c r="AR9042" s="77">
        <v>0</v>
      </c>
      <c r="AS9042" s="77">
        <v>0</v>
      </c>
      <c r="AT9042" s="77">
        <v>0</v>
      </c>
      <c r="AU9042" s="77">
        <v>1</v>
      </c>
      <c r="BA9042" s="77">
        <v>-1.32</v>
      </c>
    </row>
    <row r="9043" spans="3:53" x14ac:dyDescent="0.25">
      <c r="C9043" s="77" t="s">
        <v>898</v>
      </c>
      <c r="D9043" s="77" t="s">
        <v>678</v>
      </c>
      <c r="E9043" s="77">
        <v>2.21</v>
      </c>
      <c r="F9043" s="77">
        <v>11.68</v>
      </c>
      <c r="G9043" s="77">
        <v>5.71</v>
      </c>
      <c r="H9043" s="77">
        <v>-99999</v>
      </c>
      <c r="I9043" s="77">
        <v>-11.032</v>
      </c>
      <c r="J9043" s="77" t="s">
        <v>75</v>
      </c>
      <c r="K9043" s="77">
        <v>53.51</v>
      </c>
      <c r="L9043" s="77">
        <v>2.207961538461539</v>
      </c>
      <c r="M9043" s="77">
        <v>0.54522967582351145</v>
      </c>
      <c r="N9043" s="77">
        <v>2.2049285714285709</v>
      </c>
      <c r="O9043" s="77">
        <v>0.68353364216529156</v>
      </c>
      <c r="P9043" s="77">
        <v>143982</v>
      </c>
      <c r="Q9043" s="77">
        <v>15467</v>
      </c>
      <c r="R9043" s="77">
        <v>9.31</v>
      </c>
      <c r="S9043" s="77">
        <v>48.968000000000004</v>
      </c>
      <c r="T9043" s="77">
        <v>8.51</v>
      </c>
      <c r="U9043" s="77">
        <v>25.057600000000001</v>
      </c>
      <c r="V9043" s="77">
        <v>2.3836607006323272</v>
      </c>
      <c r="AC9043" s="77">
        <v>2.2050000000000001</v>
      </c>
      <c r="AD9043" s="77">
        <v>2.10025</v>
      </c>
      <c r="AH9043" s="77">
        <f>IF(AND(M9043&lt;Variables!$G$6,M9043&gt;Variables!$G$5),0,1)</f>
        <v>1</v>
      </c>
      <c r="AI9043" s="77">
        <f t="shared" si="284"/>
        <v>0</v>
      </c>
      <c r="AJ9043" s="77">
        <f>IF(I9043&gt;Variables!$G$7,0,1)</f>
        <v>1</v>
      </c>
      <c r="AK9043" s="77">
        <f>IF(F9043&gt;Variables!$G$8,0,1)</f>
        <v>0</v>
      </c>
      <c r="AL9043" s="77">
        <f>IF(G9043&gt;Variables!$G$9,0,1)</f>
        <v>1</v>
      </c>
      <c r="AM9043" s="77">
        <f>IF(AND(K9043&gt;Variables!$G$10,K9043&lt;Variables!$G$11),0,1)</f>
        <v>1</v>
      </c>
      <c r="AN9043" s="77">
        <f>IF(H9043&lt;Variables!$G$13,1,0)</f>
        <v>1</v>
      </c>
      <c r="AO9043" s="77">
        <f>IF(R9043&lt;Variables!$G$12,0,1)</f>
        <v>1</v>
      </c>
      <c r="AP9043" s="78">
        <f t="shared" si="285"/>
        <v>1</v>
      </c>
      <c r="AQ9043" s="77">
        <f>IF(V9043&lt;Variables!$G$15,1,0)</f>
        <v>1</v>
      </c>
      <c r="AR9043" s="77">
        <v>0</v>
      </c>
      <c r="AS9043" s="77">
        <v>0</v>
      </c>
      <c r="AT9043" s="77">
        <v>1</v>
      </c>
      <c r="AU9043" s="77">
        <v>0</v>
      </c>
      <c r="BA9043" s="77">
        <v>-2.25</v>
      </c>
    </row>
    <row r="9044" spans="3:53" x14ac:dyDescent="0.25">
      <c r="C9044" s="77" t="s">
        <v>898</v>
      </c>
      <c r="D9044" s="77" t="s">
        <v>177</v>
      </c>
      <c r="E9044" s="77">
        <v>72.66</v>
      </c>
      <c r="F9044" s="77">
        <v>10.15</v>
      </c>
      <c r="G9044" s="77">
        <v>12.41</v>
      </c>
      <c r="H9044" s="77">
        <v>13100</v>
      </c>
      <c r="I9044" s="77">
        <v>514.77700000000004</v>
      </c>
      <c r="J9044" s="77" t="s">
        <v>75</v>
      </c>
      <c r="K9044" s="77">
        <v>64.760000000000005</v>
      </c>
      <c r="L9044" s="77">
        <v>71.676529999999985</v>
      </c>
      <c r="M9044" s="77">
        <v>0.93959626672776853</v>
      </c>
      <c r="N9044" s="77">
        <v>71.041830000000004</v>
      </c>
      <c r="O9044" s="77">
        <v>1.8414080830969439</v>
      </c>
      <c r="P9044" s="77">
        <v>1596000</v>
      </c>
      <c r="Q9044" s="77">
        <v>1777000</v>
      </c>
      <c r="R9044" s="77">
        <v>0.9</v>
      </c>
      <c r="S9044" s="77">
        <v>48.968000000000004</v>
      </c>
      <c r="T9044" s="77">
        <v>8.51</v>
      </c>
      <c r="U9044" s="77">
        <v>25.057600000000001</v>
      </c>
      <c r="V9044" s="77">
        <v>2.4554320397548248</v>
      </c>
      <c r="AC9044" s="77">
        <v>74.25</v>
      </c>
      <c r="AD9044" s="77">
        <v>69.38</v>
      </c>
      <c r="AH9044" s="77">
        <f>IF(AND(M9044&lt;Variables!$G$6,M9044&gt;Variables!$G$5),0,1)</f>
        <v>1</v>
      </c>
      <c r="AI9044" s="77">
        <f t="shared" si="284"/>
        <v>0</v>
      </c>
      <c r="AJ9044" s="77">
        <f>IF(I9044&gt;Variables!$G$7,0,1)</f>
        <v>0</v>
      </c>
      <c r="AK9044" s="77">
        <f>IF(F9044&gt;Variables!$G$8,0,1)</f>
        <v>0</v>
      </c>
      <c r="AL9044" s="77">
        <f>IF(G9044&gt;Variables!$G$9,0,1)</f>
        <v>0</v>
      </c>
      <c r="AM9044" s="77">
        <f>IF(AND(K9044&gt;Variables!$G$10,K9044&lt;Variables!$G$11),0,1)</f>
        <v>0</v>
      </c>
      <c r="AN9044" s="77">
        <f>IF(H9044&lt;Variables!$G$13,1,0)</f>
        <v>0</v>
      </c>
      <c r="AO9044" s="77">
        <f>IF(R9044&lt;Variables!$G$12,0,1)</f>
        <v>0</v>
      </c>
      <c r="AP9044" s="78">
        <f t="shared" si="285"/>
        <v>1</v>
      </c>
      <c r="AQ9044" s="77">
        <f>IF(V9044&lt;Variables!$G$15,1,0)</f>
        <v>1</v>
      </c>
      <c r="AR9044" s="77">
        <v>1</v>
      </c>
      <c r="AS9044" s="77">
        <v>0</v>
      </c>
      <c r="AT9044" s="77">
        <v>0</v>
      </c>
      <c r="AU9044" s="77">
        <v>0</v>
      </c>
      <c r="BA9044" s="77">
        <v>1.67</v>
      </c>
    </row>
    <row r="9045" spans="3:53" x14ac:dyDescent="0.25">
      <c r="C9045" s="77" t="s">
        <v>898</v>
      </c>
      <c r="D9045" s="77" t="s">
        <v>158</v>
      </c>
      <c r="E9045" s="77">
        <v>48.12</v>
      </c>
      <c r="F9045" s="77">
        <v>8.8699999999999992</v>
      </c>
      <c r="G9045" s="77">
        <v>8.33</v>
      </c>
      <c r="H9045" s="77">
        <v>6670</v>
      </c>
      <c r="I9045" s="77">
        <v>61.383000000000003</v>
      </c>
      <c r="J9045" s="77" t="s">
        <v>75</v>
      </c>
      <c r="K9045" s="77">
        <v>68.44</v>
      </c>
      <c r="L9045" s="77">
        <v>47.783064999999993</v>
      </c>
      <c r="M9045" s="77">
        <v>0.41214392588672039</v>
      </c>
      <c r="N9045" s="77">
        <v>47.497548936170212</v>
      </c>
      <c r="O9045" s="77">
        <v>1.015738863658268</v>
      </c>
      <c r="P9045" s="77">
        <v>317146</v>
      </c>
      <c r="Q9045" s="77">
        <v>677206</v>
      </c>
      <c r="R9045" s="77">
        <v>0.47</v>
      </c>
      <c r="S9045" s="77">
        <v>48.968000000000004</v>
      </c>
      <c r="T9045" s="77">
        <v>8.51</v>
      </c>
      <c r="U9045" s="77">
        <v>25.057600000000001</v>
      </c>
      <c r="V9045" s="77">
        <v>2.525374048554148</v>
      </c>
      <c r="AC9045" s="77">
        <v>48.42</v>
      </c>
      <c r="AD9045" s="77">
        <v>47.01</v>
      </c>
      <c r="AH9045" s="77">
        <f>IF(AND(M9045&lt;Variables!$G$6,M9045&gt;Variables!$G$5),0,1)</f>
        <v>1</v>
      </c>
      <c r="AI9045" s="77">
        <f t="shared" si="284"/>
        <v>0</v>
      </c>
      <c r="AJ9045" s="77">
        <f>IF(I9045&gt;Variables!$G$7,0,1)</f>
        <v>0</v>
      </c>
      <c r="AK9045" s="77">
        <f>IF(F9045&gt;Variables!$G$8,0,1)</f>
        <v>1</v>
      </c>
      <c r="AL9045" s="77">
        <f>IF(G9045&gt;Variables!$G$9,0,1)</f>
        <v>1</v>
      </c>
      <c r="AM9045" s="77">
        <f>IF(AND(K9045&gt;Variables!$G$10,K9045&lt;Variables!$G$11),0,1)</f>
        <v>0</v>
      </c>
      <c r="AN9045" s="77">
        <f>IF(H9045&lt;Variables!$G$13,1,0)</f>
        <v>0</v>
      </c>
      <c r="AO9045" s="77">
        <f>IF(R9045&lt;Variables!$G$12,0,1)</f>
        <v>0</v>
      </c>
      <c r="AP9045" s="78">
        <f t="shared" si="285"/>
        <v>1</v>
      </c>
      <c r="AQ9045" s="77">
        <f>IF(V9045&lt;Variables!$G$15,1,0)</f>
        <v>1</v>
      </c>
      <c r="AR9045" s="77">
        <v>0</v>
      </c>
      <c r="AS9045" s="77">
        <v>0</v>
      </c>
      <c r="AT9045" s="77">
        <v>0</v>
      </c>
      <c r="AU9045" s="77">
        <v>1</v>
      </c>
      <c r="BA9045" s="77">
        <v>-0.89</v>
      </c>
    </row>
    <row r="9046" spans="3:53" x14ac:dyDescent="0.25">
      <c r="C9046" s="77" t="s">
        <v>898</v>
      </c>
      <c r="D9046" s="77" t="s">
        <v>551</v>
      </c>
      <c r="E9046" s="77">
        <v>12.77</v>
      </c>
      <c r="F9046" s="77">
        <v>68.41</v>
      </c>
      <c r="G9046" s="77">
        <v>35.58</v>
      </c>
      <c r="H9046" s="77">
        <v>75.75</v>
      </c>
      <c r="I9046" s="77">
        <v>52.064999999999998</v>
      </c>
      <c r="J9046" s="77" t="s">
        <v>75</v>
      </c>
      <c r="K9046" s="77">
        <v>43.1</v>
      </c>
      <c r="L9046" s="77">
        <v>12.783415</v>
      </c>
      <c r="M9046" s="77">
        <v>-1.043656957080713</v>
      </c>
      <c r="N9046" s="77">
        <v>12.819561999999999</v>
      </c>
      <c r="O9046" s="77">
        <v>-1.322681695365262</v>
      </c>
      <c r="P9046" s="77">
        <v>223640000</v>
      </c>
      <c r="Q9046" s="77">
        <v>23680000</v>
      </c>
      <c r="R9046" s="77">
        <v>9.44</v>
      </c>
      <c r="S9046" s="77">
        <v>48.968000000000004</v>
      </c>
      <c r="T9046" s="77">
        <v>8.51</v>
      </c>
      <c r="U9046" s="77">
        <v>25.057600000000001</v>
      </c>
      <c r="V9046" s="77">
        <v>2.30185391996896</v>
      </c>
      <c r="AC9046" s="77">
        <v>18.82</v>
      </c>
      <c r="AD9046" s="77">
        <v>11.6</v>
      </c>
      <c r="AH9046" s="77">
        <f>IF(AND(M9046&lt;Variables!$G$6,M9046&gt;Variables!$G$5),0,1)</f>
        <v>0</v>
      </c>
      <c r="AI9046" s="77">
        <f t="shared" si="284"/>
        <v>1</v>
      </c>
      <c r="AJ9046" s="77">
        <f>IF(I9046&gt;Variables!$G$7,0,1)</f>
        <v>0</v>
      </c>
      <c r="AK9046" s="77">
        <f>IF(F9046&gt;Variables!$G$8,0,1)</f>
        <v>0</v>
      </c>
      <c r="AL9046" s="77">
        <f>IF(G9046&gt;Variables!$G$9,0,1)</f>
        <v>0</v>
      </c>
      <c r="AM9046" s="77">
        <f>IF(AND(K9046&gt;Variables!$G$10,K9046&lt;Variables!$G$11),0,1)</f>
        <v>1</v>
      </c>
      <c r="AN9046" s="77">
        <f>IF(H9046&lt;Variables!$G$13,1,0)</f>
        <v>1</v>
      </c>
      <c r="AO9046" s="77">
        <f>IF(R9046&lt;Variables!$G$12,0,1)</f>
        <v>1</v>
      </c>
      <c r="AP9046" s="78">
        <f t="shared" si="285"/>
        <v>1</v>
      </c>
      <c r="AQ9046" s="77">
        <f>IF(V9046&lt;Variables!$G$15,1,0)</f>
        <v>1</v>
      </c>
      <c r="AR9046" s="77">
        <v>0</v>
      </c>
      <c r="AS9046" s="77">
        <v>0</v>
      </c>
      <c r="AT9046" s="77">
        <v>1</v>
      </c>
      <c r="AU9046" s="77">
        <v>0</v>
      </c>
      <c r="BA9046" s="77">
        <v>-2.25</v>
      </c>
    </row>
    <row r="9047" spans="3:53" x14ac:dyDescent="0.25">
      <c r="C9047" s="77" t="s">
        <v>898</v>
      </c>
      <c r="D9047" s="77" t="s">
        <v>718</v>
      </c>
      <c r="E9047" s="77">
        <v>27.83</v>
      </c>
      <c r="F9047" s="77">
        <v>107.56</v>
      </c>
      <c r="G9047" s="77">
        <v>31.6</v>
      </c>
      <c r="H9047" s="77">
        <v>1570</v>
      </c>
      <c r="I9047" s="77">
        <v>-2.7E-2</v>
      </c>
      <c r="J9047" s="77" t="s">
        <v>74</v>
      </c>
      <c r="K9047" s="77">
        <v>78.680000000000007</v>
      </c>
      <c r="L9047" s="77">
        <v>24.937964999999998</v>
      </c>
      <c r="M9047" s="77">
        <v>6.3827782258897221</v>
      </c>
      <c r="N9047" s="77">
        <v>24.700973999999999</v>
      </c>
      <c r="O9047" s="77">
        <v>7.4034570458638429</v>
      </c>
      <c r="P9047" s="77">
        <v>51974000</v>
      </c>
      <c r="Q9047" s="77">
        <v>302659</v>
      </c>
      <c r="R9047" s="77">
        <v>171.72</v>
      </c>
      <c r="S9047" s="77">
        <v>48.968000000000004</v>
      </c>
      <c r="T9047" s="77">
        <v>8.51</v>
      </c>
      <c r="U9047" s="77">
        <v>25.057600000000001</v>
      </c>
      <c r="V9047" s="77">
        <v>1.9695008324773891</v>
      </c>
      <c r="AC9047" s="77">
        <v>31.09</v>
      </c>
      <c r="AD9047" s="77">
        <v>26</v>
      </c>
      <c r="AH9047" s="77">
        <f>IF(AND(M9047&lt;Variables!$G$6,M9047&gt;Variables!$G$5),0,1)</f>
        <v>1</v>
      </c>
      <c r="AI9047" s="77">
        <f t="shared" si="284"/>
        <v>0</v>
      </c>
      <c r="AJ9047" s="77">
        <f>IF(I9047&gt;Variables!$G$7,0,1)</f>
        <v>1</v>
      </c>
      <c r="AK9047" s="77">
        <f>IF(F9047&gt;Variables!$G$8,0,1)</f>
        <v>0</v>
      </c>
      <c r="AL9047" s="77">
        <f>IF(G9047&gt;Variables!$G$9,0,1)</f>
        <v>0</v>
      </c>
      <c r="AM9047" s="77">
        <f>IF(AND(K9047&gt;Variables!$G$10,K9047&lt;Variables!$G$11),0,1)</f>
        <v>1</v>
      </c>
      <c r="AN9047" s="77">
        <f>IF(H9047&lt;Variables!$G$13,1,0)</f>
        <v>0</v>
      </c>
      <c r="AO9047" s="77">
        <f>IF(R9047&lt;Variables!$G$12,0,1)</f>
        <v>1</v>
      </c>
      <c r="AP9047" s="78">
        <f t="shared" si="285"/>
        <v>0</v>
      </c>
      <c r="AQ9047" s="77">
        <f>IF(V9047&lt;Variables!$G$15,1,0)</f>
        <v>1</v>
      </c>
      <c r="AR9047" s="77">
        <v>0</v>
      </c>
      <c r="AS9047" s="77">
        <v>0</v>
      </c>
      <c r="AT9047" s="77">
        <v>1</v>
      </c>
      <c r="AU9047" s="77">
        <v>0</v>
      </c>
      <c r="BA9047" s="77">
        <v>-2.25</v>
      </c>
    </row>
    <row r="9048" spans="3:53" x14ac:dyDescent="0.25">
      <c r="C9048" s="77" t="s">
        <v>898</v>
      </c>
      <c r="D9048" s="77" t="s">
        <v>749</v>
      </c>
      <c r="E9048" s="77">
        <v>3.56</v>
      </c>
      <c r="F9048" s="77">
        <v>10.59</v>
      </c>
      <c r="G9048" s="77">
        <v>9.74</v>
      </c>
      <c r="H9048" s="77">
        <v>-99999</v>
      </c>
      <c r="I9048" s="77">
        <v>-12.667</v>
      </c>
      <c r="J9048" s="77" t="s">
        <v>75</v>
      </c>
      <c r="K9048" s="77">
        <v>54.35</v>
      </c>
      <c r="L9048" s="77">
        <v>3.5499999999999989</v>
      </c>
      <c r="M9048" s="77">
        <v>1.250955520704402E-14</v>
      </c>
      <c r="N9048" s="77">
        <v>3.5474999999999999</v>
      </c>
      <c r="O9048" s="77">
        <v>7.0472163495417808E-2</v>
      </c>
      <c r="P9048" s="77">
        <v>27665</v>
      </c>
      <c r="Q9048" s="77">
        <v>9400</v>
      </c>
      <c r="R9048" s="77">
        <v>2.94</v>
      </c>
      <c r="S9048" s="77">
        <v>48.968000000000004</v>
      </c>
      <c r="T9048" s="77">
        <v>8.51</v>
      </c>
      <c r="U9048" s="77">
        <v>25.057600000000001</v>
      </c>
      <c r="V9048" s="77">
        <v>2.4120659999999989</v>
      </c>
      <c r="AC9048" s="77">
        <v>3.64</v>
      </c>
      <c r="AD9048" s="77">
        <v>3.53</v>
      </c>
      <c r="AH9048" s="77">
        <f>IF(AND(M9048&lt;Variables!$G$6,M9048&gt;Variables!$G$5),0,1)</f>
        <v>1</v>
      </c>
      <c r="AI9048" s="77">
        <f t="shared" si="284"/>
        <v>0</v>
      </c>
      <c r="AJ9048" s="77">
        <f>IF(I9048&gt;Variables!$G$7,0,1)</f>
        <v>1</v>
      </c>
      <c r="AK9048" s="77">
        <f>IF(F9048&gt;Variables!$G$8,0,1)</f>
        <v>0</v>
      </c>
      <c r="AL9048" s="77">
        <f>IF(G9048&gt;Variables!$G$9,0,1)</f>
        <v>1</v>
      </c>
      <c r="AM9048" s="77">
        <f>IF(AND(K9048&gt;Variables!$G$10,K9048&lt;Variables!$G$11),0,1)</f>
        <v>1</v>
      </c>
      <c r="AN9048" s="77">
        <f>IF(H9048&lt;Variables!$G$13,1,0)</f>
        <v>1</v>
      </c>
      <c r="AO9048" s="77">
        <f>IF(R9048&lt;Variables!$G$12,0,1)</f>
        <v>1</v>
      </c>
      <c r="AP9048" s="78">
        <f t="shared" si="285"/>
        <v>1</v>
      </c>
      <c r="AQ9048" s="77">
        <f>IF(V9048&lt;Variables!$G$15,1,0)</f>
        <v>1</v>
      </c>
      <c r="AR9048" s="77">
        <v>1</v>
      </c>
      <c r="AS9048" s="77">
        <v>0</v>
      </c>
      <c r="AT9048" s="77">
        <v>0</v>
      </c>
      <c r="AU9048" s="77">
        <v>0</v>
      </c>
      <c r="BA9048" s="77">
        <v>2</v>
      </c>
    </row>
    <row r="9049" spans="3:53" x14ac:dyDescent="0.25">
      <c r="C9049" s="77" t="s">
        <v>898</v>
      </c>
      <c r="D9049" s="77" t="s">
        <v>661</v>
      </c>
      <c r="E9049" s="77">
        <v>56.87</v>
      </c>
      <c r="F9049" s="77">
        <v>7.59</v>
      </c>
      <c r="G9049" s="77">
        <v>10.15</v>
      </c>
      <c r="H9049" s="77">
        <v>2180</v>
      </c>
      <c r="I9049" s="77">
        <v>3.6850000000000001</v>
      </c>
      <c r="J9049" s="77" t="s">
        <v>74</v>
      </c>
      <c r="K9049" s="77">
        <v>49.99</v>
      </c>
      <c r="L9049" s="77">
        <v>56.971195000000002</v>
      </c>
      <c r="M9049" s="77">
        <v>-0.19517758052995399</v>
      </c>
      <c r="N9049" s="77">
        <v>56.650691999999999</v>
      </c>
      <c r="O9049" s="77">
        <v>0.36947121493237911</v>
      </c>
      <c r="P9049" s="77">
        <v>4310000</v>
      </c>
      <c r="Q9049" s="77">
        <v>2152000</v>
      </c>
      <c r="R9049" s="77">
        <v>2</v>
      </c>
      <c r="S9049" s="77">
        <v>48.968000000000004</v>
      </c>
      <c r="T9049" s="77">
        <v>8.51</v>
      </c>
      <c r="U9049" s="77">
        <v>25.057600000000001</v>
      </c>
      <c r="V9049" s="77">
        <v>2.371965380365253</v>
      </c>
      <c r="AC9049" s="77">
        <v>57.63</v>
      </c>
      <c r="AD9049" s="77">
        <v>55.96</v>
      </c>
      <c r="AH9049" s="77">
        <f>IF(AND(M9049&lt;Variables!$G$6,M9049&gt;Variables!$G$5),0,1)</f>
        <v>1</v>
      </c>
      <c r="AI9049" s="77">
        <f t="shared" si="284"/>
        <v>0</v>
      </c>
      <c r="AJ9049" s="77">
        <f>IF(I9049&gt;Variables!$G$7,0,1)</f>
        <v>1</v>
      </c>
      <c r="AK9049" s="77">
        <f>IF(F9049&gt;Variables!$G$8,0,1)</f>
        <v>1</v>
      </c>
      <c r="AL9049" s="77">
        <f>IF(G9049&gt;Variables!$G$9,0,1)</f>
        <v>1</v>
      </c>
      <c r="AM9049" s="77">
        <f>IF(AND(K9049&gt;Variables!$G$10,K9049&lt;Variables!$G$11),0,1)</f>
        <v>1</v>
      </c>
      <c r="AN9049" s="77">
        <f>IF(H9049&lt;Variables!$G$13,1,0)</f>
        <v>0</v>
      </c>
      <c r="AO9049" s="77">
        <f>IF(R9049&lt;Variables!$G$12,0,1)</f>
        <v>0</v>
      </c>
      <c r="AP9049" s="78">
        <f t="shared" si="285"/>
        <v>0</v>
      </c>
      <c r="AQ9049" s="77">
        <f>IF(V9049&lt;Variables!$G$15,1,0)</f>
        <v>1</v>
      </c>
      <c r="AR9049" s="77">
        <v>0</v>
      </c>
      <c r="AS9049" s="77">
        <v>1</v>
      </c>
      <c r="AT9049" s="77">
        <v>0</v>
      </c>
      <c r="AU9049" s="77">
        <v>0</v>
      </c>
      <c r="BA9049" s="77">
        <v>0.42</v>
      </c>
    </row>
    <row r="9050" spans="3:53" x14ac:dyDescent="0.25">
      <c r="C9050" s="77" t="s">
        <v>898</v>
      </c>
      <c r="D9050" s="77" t="s">
        <v>540</v>
      </c>
      <c r="E9050" s="77">
        <v>15.95</v>
      </c>
      <c r="F9050" s="77">
        <v>7.66</v>
      </c>
      <c r="G9050" s="77">
        <v>8.09</v>
      </c>
      <c r="H9050" s="77">
        <v>2690</v>
      </c>
      <c r="I9050" s="77">
        <v>0.31</v>
      </c>
      <c r="J9050" s="77" t="s">
        <v>74</v>
      </c>
      <c r="K9050" s="77">
        <v>49.68</v>
      </c>
      <c r="L9050" s="77">
        <v>15.951485</v>
      </c>
      <c r="M9050" s="77">
        <v>-0.32275991859065989</v>
      </c>
      <c r="N9050" s="77">
        <v>15.820548</v>
      </c>
      <c r="O9050" s="77">
        <v>0.50220763528546319</v>
      </c>
      <c r="P9050" s="77">
        <v>6199000</v>
      </c>
      <c r="Q9050" s="77">
        <v>4308000</v>
      </c>
      <c r="R9050" s="77">
        <v>1.44</v>
      </c>
      <c r="S9050" s="77">
        <v>48.968000000000004</v>
      </c>
      <c r="T9050" s="77">
        <v>8.51</v>
      </c>
      <c r="U9050" s="77">
        <v>25.057600000000001</v>
      </c>
      <c r="V9050" s="77">
        <v>2.3717782760769919</v>
      </c>
      <c r="AC9050" s="77">
        <v>16.2</v>
      </c>
      <c r="AD9050" s="77">
        <v>15.85</v>
      </c>
      <c r="AH9050" s="77">
        <f>IF(AND(M9050&lt;Variables!$G$6,M9050&gt;Variables!$G$5),0,1)</f>
        <v>1</v>
      </c>
      <c r="AI9050" s="77">
        <f t="shared" si="284"/>
        <v>0</v>
      </c>
      <c r="AJ9050" s="77">
        <f>IF(I9050&gt;Variables!$G$7,0,1)</f>
        <v>1</v>
      </c>
      <c r="AK9050" s="77">
        <f>IF(F9050&gt;Variables!$G$8,0,1)</f>
        <v>1</v>
      </c>
      <c r="AL9050" s="77">
        <f>IF(G9050&gt;Variables!$G$9,0,1)</f>
        <v>1</v>
      </c>
      <c r="AM9050" s="77">
        <f>IF(AND(K9050&gt;Variables!$G$10,K9050&lt;Variables!$G$11),0,1)</f>
        <v>1</v>
      </c>
      <c r="AN9050" s="77">
        <f>IF(H9050&lt;Variables!$G$13,1,0)</f>
        <v>0</v>
      </c>
      <c r="AO9050" s="77">
        <f>IF(R9050&lt;Variables!$G$12,0,1)</f>
        <v>0</v>
      </c>
      <c r="AP9050" s="78">
        <f t="shared" si="285"/>
        <v>0</v>
      </c>
      <c r="AQ9050" s="77">
        <f>IF(V9050&lt;Variables!$G$15,1,0)</f>
        <v>1</v>
      </c>
      <c r="AR9050" s="77">
        <v>1</v>
      </c>
      <c r="AS9050" s="77">
        <v>0</v>
      </c>
      <c r="AT9050" s="77">
        <v>0</v>
      </c>
      <c r="AU9050" s="77">
        <v>0</v>
      </c>
      <c r="BA9050" s="77">
        <v>1.04</v>
      </c>
    </row>
    <row r="9051" spans="3:53" x14ac:dyDescent="0.25">
      <c r="C9051" s="77" t="s">
        <v>898</v>
      </c>
      <c r="D9051" s="77" t="s">
        <v>174</v>
      </c>
      <c r="E9051" s="77">
        <v>29.11</v>
      </c>
      <c r="F9051" s="77">
        <v>7.77</v>
      </c>
      <c r="G9051" s="77">
        <v>6.95</v>
      </c>
      <c r="H9051" s="77">
        <v>2440</v>
      </c>
      <c r="I9051" s="77">
        <v>417.59</v>
      </c>
      <c r="J9051" s="77" t="s">
        <v>74</v>
      </c>
      <c r="K9051" s="77">
        <v>47.77</v>
      </c>
      <c r="L9051" s="77">
        <v>29.305730000000001</v>
      </c>
      <c r="M9051" s="77">
        <v>-0.19016758838630021</v>
      </c>
      <c r="N9051" s="77">
        <v>29.276870370370371</v>
      </c>
      <c r="O9051" s="77">
        <v>-9.1780200651383717E-2</v>
      </c>
      <c r="P9051" s="77">
        <v>267127</v>
      </c>
      <c r="Q9051" s="77">
        <v>609587</v>
      </c>
      <c r="R9051" s="77">
        <v>0.44</v>
      </c>
      <c r="S9051" s="77">
        <v>48.968000000000004</v>
      </c>
      <c r="T9051" s="77">
        <v>8.51</v>
      </c>
      <c r="U9051" s="77">
        <v>25.057600000000001</v>
      </c>
      <c r="V9051" s="77">
        <v>2.347616832388614</v>
      </c>
      <c r="AC9051" s="77">
        <v>29.19</v>
      </c>
      <c r="AD9051" s="77">
        <v>27.83</v>
      </c>
      <c r="AH9051" s="77">
        <f>IF(AND(M9051&lt;Variables!$G$6,M9051&gt;Variables!$G$5),0,1)</f>
        <v>1</v>
      </c>
      <c r="AI9051" s="77">
        <f t="shared" si="284"/>
        <v>0</v>
      </c>
      <c r="AJ9051" s="77">
        <f>IF(I9051&gt;Variables!$G$7,0,1)</f>
        <v>0</v>
      </c>
      <c r="AK9051" s="77">
        <f>IF(F9051&gt;Variables!$G$8,0,1)</f>
        <v>1</v>
      </c>
      <c r="AL9051" s="77">
        <f>IF(G9051&gt;Variables!$G$9,0,1)</f>
        <v>1</v>
      </c>
      <c r="AM9051" s="77">
        <f>IF(AND(K9051&gt;Variables!$G$10,K9051&lt;Variables!$G$11),0,1)</f>
        <v>1</v>
      </c>
      <c r="AN9051" s="77">
        <f>IF(H9051&lt;Variables!$G$13,1,0)</f>
        <v>0</v>
      </c>
      <c r="AO9051" s="77">
        <f>IF(R9051&lt;Variables!$G$12,0,1)</f>
        <v>0</v>
      </c>
      <c r="AP9051" s="78">
        <f t="shared" si="285"/>
        <v>0</v>
      </c>
      <c r="AQ9051" s="77">
        <f>IF(V9051&lt;Variables!$G$15,1,0)</f>
        <v>1</v>
      </c>
      <c r="AR9051" s="77">
        <v>0</v>
      </c>
      <c r="AS9051" s="77">
        <v>0</v>
      </c>
      <c r="AT9051" s="77">
        <v>1</v>
      </c>
      <c r="AU9051" s="77">
        <v>0</v>
      </c>
      <c r="BA9051" s="77">
        <v>-2.25</v>
      </c>
    </row>
    <row r="9052" spans="3:53" x14ac:dyDescent="0.25">
      <c r="C9052" s="77" t="s">
        <v>898</v>
      </c>
      <c r="D9052" s="77" t="s">
        <v>571</v>
      </c>
      <c r="E9052" s="77">
        <v>2.0099999999999998</v>
      </c>
      <c r="F9052" s="77">
        <v>9.89</v>
      </c>
      <c r="G9052" s="77">
        <v>6.95</v>
      </c>
      <c r="H9052" s="77">
        <v>-99999</v>
      </c>
      <c r="I9052" s="77">
        <v>-17.727</v>
      </c>
      <c r="J9052" s="77" t="s">
        <v>75</v>
      </c>
      <c r="K9052" s="77">
        <v>55.41</v>
      </c>
      <c r="L9052" s="77">
        <v>-99999</v>
      </c>
      <c r="M9052" s="77">
        <v>-99999</v>
      </c>
      <c r="N9052" s="77">
        <v>2</v>
      </c>
      <c r="O9052" s="77">
        <v>0</v>
      </c>
      <c r="P9052" s="77">
        <v>22352</v>
      </c>
      <c r="Q9052" s="77">
        <v>9723</v>
      </c>
      <c r="R9052" s="77">
        <v>2.2999999999999998</v>
      </c>
      <c r="S9052" s="77">
        <v>48.968000000000004</v>
      </c>
      <c r="T9052" s="77">
        <v>8.51</v>
      </c>
      <c r="U9052" s="77">
        <v>25.057600000000001</v>
      </c>
      <c r="V9052" s="77">
        <v>-99999</v>
      </c>
      <c r="AC9052" s="77">
        <v>2</v>
      </c>
      <c r="AD9052" s="77">
        <v>1.9350000000000001</v>
      </c>
      <c r="AH9052" s="77">
        <f>IF(AND(M9052&lt;Variables!$G$6,M9052&gt;Variables!$G$5),0,1)</f>
        <v>1</v>
      </c>
      <c r="AI9052" s="77">
        <f t="shared" si="284"/>
        <v>1</v>
      </c>
      <c r="AJ9052" s="77">
        <f>IF(I9052&gt;Variables!$G$7,0,1)</f>
        <v>1</v>
      </c>
      <c r="AK9052" s="77">
        <f>IF(F9052&gt;Variables!$G$8,0,1)</f>
        <v>0</v>
      </c>
      <c r="AL9052" s="77">
        <f>IF(G9052&gt;Variables!$G$9,0,1)</f>
        <v>1</v>
      </c>
      <c r="AM9052" s="77">
        <f>IF(AND(K9052&gt;Variables!$G$10,K9052&lt;Variables!$G$11),0,1)</f>
        <v>1</v>
      </c>
      <c r="AN9052" s="77">
        <f>IF(H9052&lt;Variables!$G$13,1,0)</f>
        <v>1</v>
      </c>
      <c r="AO9052" s="77">
        <f>IF(R9052&lt;Variables!$G$12,0,1)</f>
        <v>1</v>
      </c>
      <c r="AP9052" s="78">
        <f t="shared" si="285"/>
        <v>1</v>
      </c>
      <c r="AQ9052" s="77">
        <f>IF(V9052&lt;Variables!$G$15,1,0)</f>
        <v>1</v>
      </c>
      <c r="AR9052" s="77">
        <v>0</v>
      </c>
      <c r="AS9052" s="77">
        <v>0</v>
      </c>
      <c r="AT9052" s="77">
        <v>1</v>
      </c>
      <c r="AU9052" s="77">
        <v>0</v>
      </c>
      <c r="BA9052" s="77">
        <v>-2.25</v>
      </c>
    </row>
    <row r="9053" spans="3:53" x14ac:dyDescent="0.25">
      <c r="C9053" s="77" t="s">
        <v>898</v>
      </c>
      <c r="D9053" s="77" t="s">
        <v>728</v>
      </c>
      <c r="E9053" s="77">
        <v>41.97</v>
      </c>
      <c r="F9053" s="77">
        <v>9.4</v>
      </c>
      <c r="G9053" s="77">
        <v>8.56</v>
      </c>
      <c r="H9053" s="77">
        <v>67630</v>
      </c>
      <c r="I9053" s="77">
        <v>-26.408999999999999</v>
      </c>
      <c r="J9053" s="77" t="s">
        <v>74</v>
      </c>
      <c r="K9053" s="77">
        <v>26.59</v>
      </c>
      <c r="L9053" s="77">
        <v>42.121099999999998</v>
      </c>
      <c r="M9053" s="77">
        <v>-0.66736148866006595</v>
      </c>
      <c r="N9053" s="77">
        <v>42.772456000000012</v>
      </c>
      <c r="O9053" s="77">
        <v>-2.1800384808391691</v>
      </c>
      <c r="P9053" s="77">
        <v>7729000</v>
      </c>
      <c r="Q9053" s="77">
        <v>4417000</v>
      </c>
      <c r="R9053" s="77">
        <v>1.75</v>
      </c>
      <c r="S9053" s="77">
        <v>48.968000000000004</v>
      </c>
      <c r="T9053" s="77">
        <v>8.51</v>
      </c>
      <c r="U9053" s="77">
        <v>25.057600000000001</v>
      </c>
      <c r="V9053" s="77">
        <v>2.0967047697909131</v>
      </c>
      <c r="AC9053" s="77">
        <v>42.64</v>
      </c>
      <c r="AD9053" s="77">
        <v>41.58</v>
      </c>
      <c r="AH9053" s="77">
        <f>IF(AND(M9053&lt;Variables!$G$6,M9053&gt;Variables!$G$5),0,1)</f>
        <v>1</v>
      </c>
      <c r="AI9053" s="77">
        <f t="shared" si="284"/>
        <v>1</v>
      </c>
      <c r="AJ9053" s="77">
        <f>IF(I9053&gt;Variables!$G$7,0,1)</f>
        <v>1</v>
      </c>
      <c r="AK9053" s="77">
        <f>IF(F9053&gt;Variables!$G$8,0,1)</f>
        <v>0</v>
      </c>
      <c r="AL9053" s="77">
        <f>IF(G9053&gt;Variables!$G$9,0,1)</f>
        <v>1</v>
      </c>
      <c r="AM9053" s="77">
        <f>IF(AND(K9053&gt;Variables!$G$10,K9053&lt;Variables!$G$11),0,1)</f>
        <v>1</v>
      </c>
      <c r="AN9053" s="77">
        <f>IF(H9053&lt;Variables!$G$13,1,0)</f>
        <v>0</v>
      </c>
      <c r="AO9053" s="77">
        <f>IF(R9053&lt;Variables!$G$12,0,1)</f>
        <v>0</v>
      </c>
      <c r="AP9053" s="78">
        <f t="shared" si="285"/>
        <v>0</v>
      </c>
      <c r="AQ9053" s="77">
        <f>IF(V9053&lt;Variables!$G$15,1,0)</f>
        <v>1</v>
      </c>
      <c r="AR9053" s="77">
        <v>1</v>
      </c>
      <c r="AS9053" s="77">
        <v>0</v>
      </c>
      <c r="AT9053" s="77">
        <v>0</v>
      </c>
      <c r="AU9053" s="77">
        <v>0</v>
      </c>
      <c r="BA9053" s="77">
        <v>0.67</v>
      </c>
    </row>
    <row r="9054" spans="3:53" x14ac:dyDescent="0.25">
      <c r="C9054" s="77" t="s">
        <v>898</v>
      </c>
      <c r="D9054" s="77" t="s">
        <v>705</v>
      </c>
      <c r="E9054" s="77">
        <v>677.53</v>
      </c>
      <c r="F9054" s="77">
        <v>8.6</v>
      </c>
      <c r="G9054" s="77">
        <v>4.1500000000000004</v>
      </c>
      <c r="H9054" s="77">
        <v>6440</v>
      </c>
      <c r="I9054" s="77">
        <v>-23.411000000000001</v>
      </c>
      <c r="J9054" s="77" t="s">
        <v>74</v>
      </c>
      <c r="K9054" s="77">
        <v>55.06</v>
      </c>
      <c r="L9054" s="77">
        <v>676.11838235294124</v>
      </c>
      <c r="M9054" s="77">
        <v>0.12409330510123461</v>
      </c>
      <c r="N9054" s="77">
        <v>675.62835652173919</v>
      </c>
      <c r="O9054" s="77">
        <v>0.19671221100058289</v>
      </c>
      <c r="P9054" s="77">
        <v>1105000</v>
      </c>
      <c r="Q9054" s="77">
        <v>763734</v>
      </c>
      <c r="R9054" s="77">
        <v>1.45</v>
      </c>
      <c r="S9054" s="77">
        <v>48.968000000000004</v>
      </c>
      <c r="T9054" s="77">
        <v>8.51</v>
      </c>
      <c r="U9054" s="77">
        <v>25.057600000000001</v>
      </c>
      <c r="V9054" s="77">
        <v>2.4143817638537981</v>
      </c>
      <c r="AC9054" s="77">
        <v>677.15419999999995</v>
      </c>
      <c r="AD9054" s="77">
        <v>650.67049999999995</v>
      </c>
      <c r="AH9054" s="77">
        <f>IF(AND(M9054&lt;Variables!$G$6,M9054&gt;Variables!$G$5),0,1)</f>
        <v>1</v>
      </c>
      <c r="AI9054" s="77">
        <f t="shared" si="284"/>
        <v>0</v>
      </c>
      <c r="AJ9054" s="77">
        <f>IF(I9054&gt;Variables!$G$7,0,1)</f>
        <v>1</v>
      </c>
      <c r="AK9054" s="77">
        <f>IF(F9054&gt;Variables!$G$8,0,1)</f>
        <v>1</v>
      </c>
      <c r="AL9054" s="77">
        <f>IF(G9054&gt;Variables!$G$9,0,1)</f>
        <v>1</v>
      </c>
      <c r="AM9054" s="77">
        <f>IF(AND(K9054&gt;Variables!$G$10,K9054&lt;Variables!$G$11),0,1)</f>
        <v>1</v>
      </c>
      <c r="AN9054" s="77">
        <f>IF(H9054&lt;Variables!$G$13,1,0)</f>
        <v>0</v>
      </c>
      <c r="AO9054" s="77">
        <f>IF(R9054&lt;Variables!$G$12,0,1)</f>
        <v>0</v>
      </c>
      <c r="AP9054" s="78">
        <f t="shared" si="285"/>
        <v>0</v>
      </c>
      <c r="AQ9054" s="77">
        <f>IF(V9054&lt;Variables!$G$15,1,0)</f>
        <v>1</v>
      </c>
      <c r="AR9054" s="77">
        <v>0</v>
      </c>
      <c r="AS9054" s="77">
        <v>0</v>
      </c>
      <c r="AT9054" s="77">
        <v>1</v>
      </c>
      <c r="AU9054" s="77">
        <v>0</v>
      </c>
      <c r="BA9054" s="77">
        <v>-1.46</v>
      </c>
    </row>
    <row r="9055" spans="3:53" x14ac:dyDescent="0.25">
      <c r="C9055" s="77" t="s">
        <v>898</v>
      </c>
      <c r="D9055" s="77" t="s">
        <v>720</v>
      </c>
      <c r="E9055" s="77">
        <v>54.18</v>
      </c>
      <c r="F9055" s="77">
        <v>9.9</v>
      </c>
      <c r="G9055" s="77">
        <v>9.51</v>
      </c>
      <c r="H9055" s="77">
        <v>2050</v>
      </c>
      <c r="I9055" s="77">
        <v>12.166</v>
      </c>
      <c r="J9055" s="77" t="s">
        <v>74</v>
      </c>
      <c r="K9055" s="77">
        <v>53.61</v>
      </c>
      <c r="L9055" s="77">
        <v>53.830500000000008</v>
      </c>
      <c r="M9055" s="77">
        <v>0.17555103519378301</v>
      </c>
      <c r="N9055" s="77">
        <v>53.885644444444452</v>
      </c>
      <c r="O9055" s="77">
        <v>7.3035325013362934E-2</v>
      </c>
      <c r="P9055" s="77">
        <v>762532</v>
      </c>
      <c r="Q9055" s="77">
        <v>320570</v>
      </c>
      <c r="R9055" s="77">
        <v>2.38</v>
      </c>
      <c r="S9055" s="77">
        <v>48.968000000000004</v>
      </c>
      <c r="T9055" s="77">
        <v>8.51</v>
      </c>
      <c r="U9055" s="77">
        <v>25.057600000000001</v>
      </c>
      <c r="V9055" s="77">
        <v>2.3980050341683632</v>
      </c>
      <c r="AC9055" s="77">
        <v>54.19</v>
      </c>
      <c r="AD9055" s="77">
        <v>52.91</v>
      </c>
      <c r="AH9055" s="77">
        <f>IF(AND(M9055&lt;Variables!$G$6,M9055&gt;Variables!$G$5),0,1)</f>
        <v>1</v>
      </c>
      <c r="AI9055" s="77">
        <f t="shared" si="284"/>
        <v>1</v>
      </c>
      <c r="AJ9055" s="77">
        <f>IF(I9055&gt;Variables!$G$7,0,1)</f>
        <v>1</v>
      </c>
      <c r="AK9055" s="77">
        <f>IF(F9055&gt;Variables!$G$8,0,1)</f>
        <v>0</v>
      </c>
      <c r="AL9055" s="77">
        <f>IF(G9055&gt;Variables!$G$9,0,1)</f>
        <v>1</v>
      </c>
      <c r="AM9055" s="77">
        <f>IF(AND(K9055&gt;Variables!$G$10,K9055&lt;Variables!$G$11),0,1)</f>
        <v>1</v>
      </c>
      <c r="AN9055" s="77">
        <f>IF(H9055&lt;Variables!$G$13,1,0)</f>
        <v>0</v>
      </c>
      <c r="AO9055" s="77">
        <f>IF(R9055&lt;Variables!$G$12,0,1)</f>
        <v>1</v>
      </c>
      <c r="AP9055" s="78">
        <f t="shared" si="285"/>
        <v>0</v>
      </c>
      <c r="AQ9055" s="77">
        <f>IF(V9055&lt;Variables!$G$15,1,0)</f>
        <v>1</v>
      </c>
      <c r="AR9055" s="77">
        <v>0</v>
      </c>
      <c r="AS9055" s="77">
        <v>0</v>
      </c>
      <c r="AT9055" s="77">
        <v>0</v>
      </c>
      <c r="AU9055" s="77">
        <v>1</v>
      </c>
      <c r="BA9055" s="77">
        <v>-1.21</v>
      </c>
    </row>
    <row r="9056" spans="3:53" x14ac:dyDescent="0.25">
      <c r="C9056" s="77" t="s">
        <v>898</v>
      </c>
      <c r="D9056" s="77" t="s">
        <v>729</v>
      </c>
      <c r="E9056" s="77">
        <v>13.07</v>
      </c>
      <c r="F9056" s="77">
        <v>11.13</v>
      </c>
      <c r="G9056" s="77">
        <v>11.42</v>
      </c>
      <c r="H9056" s="77">
        <v>6350</v>
      </c>
      <c r="I9056" s="77">
        <v>43.07</v>
      </c>
      <c r="J9056" s="77" t="s">
        <v>74</v>
      </c>
      <c r="K9056" s="77">
        <v>39.08</v>
      </c>
      <c r="L9056" s="77">
        <v>13.181684210526321</v>
      </c>
      <c r="M9056" s="77">
        <v>-0.8472681392043121</v>
      </c>
      <c r="N9056" s="77">
        <v>13.1298914893617</v>
      </c>
      <c r="O9056" s="77">
        <v>-0.45614611065315891</v>
      </c>
      <c r="P9056" s="77">
        <v>2514000</v>
      </c>
      <c r="Q9056" s="77">
        <v>2203000</v>
      </c>
      <c r="R9056" s="77">
        <v>1.1399999999999999</v>
      </c>
      <c r="S9056" s="77">
        <v>48.968000000000004</v>
      </c>
      <c r="T9056" s="77">
        <v>8.51</v>
      </c>
      <c r="U9056" s="77">
        <v>25.057600000000001</v>
      </c>
      <c r="V9056" s="77">
        <v>2.2491775102039511</v>
      </c>
      <c r="AC9056" s="77">
        <v>13.195</v>
      </c>
      <c r="AD9056" s="77">
        <v>12.92</v>
      </c>
      <c r="AH9056" s="77">
        <f>IF(AND(M9056&lt;Variables!$G$6,M9056&gt;Variables!$G$5),0,1)</f>
        <v>1</v>
      </c>
      <c r="AI9056" s="77">
        <f t="shared" si="284"/>
        <v>0</v>
      </c>
      <c r="AJ9056" s="77">
        <f>IF(I9056&gt;Variables!$G$7,0,1)</f>
        <v>1</v>
      </c>
      <c r="AK9056" s="77">
        <f>IF(F9056&gt;Variables!$G$8,0,1)</f>
        <v>0</v>
      </c>
      <c r="AL9056" s="77">
        <f>IF(G9056&gt;Variables!$G$9,0,1)</f>
        <v>0</v>
      </c>
      <c r="AM9056" s="77">
        <f>IF(AND(K9056&gt;Variables!$G$10,K9056&lt;Variables!$G$11),0,1)</f>
        <v>1</v>
      </c>
      <c r="AN9056" s="77">
        <f>IF(H9056&lt;Variables!$G$13,1,0)</f>
        <v>0</v>
      </c>
      <c r="AO9056" s="77">
        <f>IF(R9056&lt;Variables!$G$12,0,1)</f>
        <v>0</v>
      </c>
      <c r="AP9056" s="78">
        <f t="shared" si="285"/>
        <v>0</v>
      </c>
      <c r="AQ9056" s="77">
        <f>IF(V9056&lt;Variables!$G$15,1,0)</f>
        <v>1</v>
      </c>
      <c r="AR9056" s="77">
        <v>0</v>
      </c>
      <c r="AS9056" s="77">
        <v>0</v>
      </c>
      <c r="AT9056" s="77">
        <v>0</v>
      </c>
      <c r="AU9056" s="77">
        <v>1</v>
      </c>
      <c r="BA9056" s="77">
        <v>-0.35</v>
      </c>
    </row>
    <row r="9057" spans="3:53" x14ac:dyDescent="0.25">
      <c r="C9057" s="77" t="s">
        <v>898</v>
      </c>
      <c r="D9057" s="77" t="s">
        <v>741</v>
      </c>
      <c r="E9057" s="77">
        <v>29.69</v>
      </c>
      <c r="F9057" s="77">
        <v>8.36</v>
      </c>
      <c r="G9057" s="77">
        <v>5.79</v>
      </c>
      <c r="H9057" s="77">
        <v>3360</v>
      </c>
      <c r="I9057" s="77">
        <v>-1.9830000000000001</v>
      </c>
      <c r="J9057" s="77" t="s">
        <v>75</v>
      </c>
      <c r="K9057" s="77">
        <v>51.69</v>
      </c>
      <c r="L9057" s="77">
        <v>29.659279999999999</v>
      </c>
      <c r="M9057" s="77">
        <v>-0.1324374698239284</v>
      </c>
      <c r="N9057" s="77">
        <v>29.470911999999998</v>
      </c>
      <c r="O9057" s="77">
        <v>0.50588186751736419</v>
      </c>
      <c r="P9057" s="77">
        <v>8016999.9999999991</v>
      </c>
      <c r="Q9057" s="77">
        <v>1038000</v>
      </c>
      <c r="R9057" s="77">
        <v>7.72</v>
      </c>
      <c r="S9057" s="77">
        <v>48.968000000000004</v>
      </c>
      <c r="T9057" s="77">
        <v>8.51</v>
      </c>
      <c r="U9057" s="77">
        <v>25.057600000000001</v>
      </c>
      <c r="V9057" s="77">
        <v>2.3885981644231409</v>
      </c>
      <c r="AC9057" s="77">
        <v>29.75</v>
      </c>
      <c r="AD9057" s="77">
        <v>29.25</v>
      </c>
      <c r="AH9057" s="77">
        <f>IF(AND(M9057&lt;Variables!$G$6,M9057&gt;Variables!$G$5),0,1)</f>
        <v>1</v>
      </c>
      <c r="AI9057" s="77">
        <f t="shared" si="284"/>
        <v>0</v>
      </c>
      <c r="AJ9057" s="77">
        <f>IF(I9057&gt;Variables!$G$7,0,1)</f>
        <v>1</v>
      </c>
      <c r="AK9057" s="77">
        <f>IF(F9057&gt;Variables!$G$8,0,1)</f>
        <v>1</v>
      </c>
      <c r="AL9057" s="77">
        <f>IF(G9057&gt;Variables!$G$9,0,1)</f>
        <v>1</v>
      </c>
      <c r="AM9057" s="77">
        <f>IF(AND(K9057&gt;Variables!$G$10,K9057&lt;Variables!$G$11),0,1)</f>
        <v>1</v>
      </c>
      <c r="AN9057" s="77">
        <f>IF(H9057&lt;Variables!$G$13,1,0)</f>
        <v>0</v>
      </c>
      <c r="AO9057" s="77">
        <f>IF(R9057&lt;Variables!$G$12,0,1)</f>
        <v>1</v>
      </c>
      <c r="AP9057" s="78">
        <f t="shared" si="285"/>
        <v>1</v>
      </c>
      <c r="AQ9057" s="77">
        <f>IF(V9057&lt;Variables!$G$15,1,0)</f>
        <v>1</v>
      </c>
      <c r="AR9057" s="77">
        <v>0</v>
      </c>
      <c r="AS9057" s="77">
        <v>0</v>
      </c>
      <c r="AT9057" s="77">
        <v>0</v>
      </c>
      <c r="AU9057" s="77">
        <v>1</v>
      </c>
      <c r="BA9057" s="77">
        <v>-1.0900000000000001</v>
      </c>
    </row>
    <row r="9058" spans="3:53" x14ac:dyDescent="0.25">
      <c r="C9058" s="77" t="s">
        <v>898</v>
      </c>
      <c r="D9058" s="77" t="s">
        <v>745</v>
      </c>
      <c r="E9058" s="77">
        <v>2.0099999999999998</v>
      </c>
      <c r="F9058" s="77">
        <v>31.12</v>
      </c>
      <c r="G9058" s="77">
        <v>29.22</v>
      </c>
      <c r="H9058" s="77">
        <v>65.010000000000005</v>
      </c>
      <c r="I9058" s="77">
        <v>-44.747999999999998</v>
      </c>
      <c r="J9058" s="77" t="s">
        <v>74</v>
      </c>
      <c r="K9058" s="77">
        <v>75.19</v>
      </c>
      <c r="L9058" s="77">
        <v>1.906455</v>
      </c>
      <c r="M9058" s="77">
        <v>4.3822172566360189</v>
      </c>
      <c r="N9058" s="77">
        <v>1.882236</v>
      </c>
      <c r="O9058" s="77">
        <v>5.7253181853922666</v>
      </c>
      <c r="P9058" s="77">
        <v>5450000</v>
      </c>
      <c r="Q9058" s="77">
        <v>486440</v>
      </c>
      <c r="R9058" s="77">
        <v>11.2</v>
      </c>
      <c r="S9058" s="77">
        <v>48.968000000000004</v>
      </c>
      <c r="T9058" s="77">
        <v>8.51</v>
      </c>
      <c r="U9058" s="77">
        <v>25.057600000000001</v>
      </c>
      <c r="V9058" s="77">
        <v>2.1952300551452821</v>
      </c>
      <c r="AC9058" s="77">
        <v>2.86</v>
      </c>
      <c r="AD9058" s="77">
        <v>1.92</v>
      </c>
      <c r="AH9058" s="77">
        <f>IF(AND(M9058&lt;Variables!$G$6,M9058&gt;Variables!$G$5),0,1)</f>
        <v>1</v>
      </c>
      <c r="AI9058" s="77">
        <f t="shared" si="284"/>
        <v>0</v>
      </c>
      <c r="AJ9058" s="77">
        <f>IF(I9058&gt;Variables!$G$7,0,1)</f>
        <v>1</v>
      </c>
      <c r="AK9058" s="77">
        <f>IF(F9058&gt;Variables!$G$8,0,1)</f>
        <v>0</v>
      </c>
      <c r="AL9058" s="77">
        <f>IF(G9058&gt;Variables!$G$9,0,1)</f>
        <v>0</v>
      </c>
      <c r="AM9058" s="77">
        <f>IF(AND(K9058&gt;Variables!$G$10,K9058&lt;Variables!$G$11),0,1)</f>
        <v>1</v>
      </c>
      <c r="AN9058" s="77">
        <f>IF(H9058&lt;Variables!$G$13,1,0)</f>
        <v>1</v>
      </c>
      <c r="AO9058" s="77">
        <f>IF(R9058&lt;Variables!$G$12,0,1)</f>
        <v>1</v>
      </c>
      <c r="AP9058" s="78">
        <f t="shared" si="285"/>
        <v>0</v>
      </c>
      <c r="AQ9058" s="77">
        <f>IF(V9058&lt;Variables!$G$15,1,0)</f>
        <v>1</v>
      </c>
      <c r="AR9058" s="77">
        <v>0</v>
      </c>
      <c r="AS9058" s="77">
        <v>0</v>
      </c>
      <c r="AT9058" s="77">
        <v>1</v>
      </c>
      <c r="AU9058" s="77">
        <v>0</v>
      </c>
      <c r="BA9058" s="77">
        <v>-2.25</v>
      </c>
    </row>
    <row r="9059" spans="3:53" x14ac:dyDescent="0.25">
      <c r="C9059" s="77" t="s">
        <v>898</v>
      </c>
      <c r="D9059" s="77" t="s">
        <v>890</v>
      </c>
      <c r="E9059" s="77">
        <v>1.45</v>
      </c>
      <c r="F9059" s="77">
        <v>32.869999999999997</v>
      </c>
      <c r="G9059" s="77">
        <v>36.450000000000003</v>
      </c>
      <c r="H9059" s="77">
        <v>71.239999999999995</v>
      </c>
      <c r="I9059" s="77">
        <v>-11.076000000000001</v>
      </c>
      <c r="J9059" s="77" t="s">
        <v>74</v>
      </c>
      <c r="K9059" s="77">
        <v>53.71</v>
      </c>
      <c r="L9059" s="77">
        <v>1.4449684210526319</v>
      </c>
      <c r="M9059" s="77">
        <v>1.040270412028663</v>
      </c>
      <c r="N9059" s="77">
        <v>1.438761224489796</v>
      </c>
      <c r="O9059" s="77">
        <v>1.476184869920699</v>
      </c>
      <c r="P9059" s="77">
        <v>8430000</v>
      </c>
      <c r="Q9059" s="77">
        <v>385830</v>
      </c>
      <c r="R9059" s="77">
        <v>21.85</v>
      </c>
      <c r="S9059" s="77">
        <v>48.968000000000004</v>
      </c>
      <c r="T9059" s="77">
        <v>8.51</v>
      </c>
      <c r="U9059" s="77">
        <v>25.057600000000001</v>
      </c>
      <c r="V9059" s="77">
        <v>2.3672426127629822</v>
      </c>
      <c r="AC9059" s="77">
        <v>1.64</v>
      </c>
      <c r="AD9059" s="77">
        <v>1.28</v>
      </c>
      <c r="AH9059" s="77">
        <f>IF(AND(M9059&lt;Variables!$G$6,M9059&gt;Variables!$G$5),0,1)</f>
        <v>1</v>
      </c>
      <c r="AI9059" s="77">
        <f t="shared" si="284"/>
        <v>0</v>
      </c>
      <c r="AJ9059" s="77">
        <f>IF(I9059&gt;Variables!$G$7,0,1)</f>
        <v>1</v>
      </c>
      <c r="AK9059" s="77">
        <f>IF(F9059&gt;Variables!$G$8,0,1)</f>
        <v>0</v>
      </c>
      <c r="AL9059" s="77">
        <f>IF(G9059&gt;Variables!$G$9,0,1)</f>
        <v>0</v>
      </c>
      <c r="AM9059" s="77">
        <f>IF(AND(K9059&gt;Variables!$G$10,K9059&lt;Variables!$G$11),0,1)</f>
        <v>1</v>
      </c>
      <c r="AN9059" s="77">
        <f>IF(H9059&lt;Variables!$G$13,1,0)</f>
        <v>1</v>
      </c>
      <c r="AO9059" s="77">
        <f>IF(R9059&lt;Variables!$G$12,0,1)</f>
        <v>1</v>
      </c>
      <c r="AP9059" s="78">
        <f t="shared" si="285"/>
        <v>0</v>
      </c>
      <c r="AQ9059" s="77">
        <f>IF(V9059&lt;Variables!$G$15,1,0)</f>
        <v>1</v>
      </c>
      <c r="AR9059" s="77">
        <v>0</v>
      </c>
      <c r="AS9059" s="77">
        <v>0</v>
      </c>
      <c r="AT9059" s="77">
        <v>1</v>
      </c>
      <c r="AU9059" s="77">
        <v>0</v>
      </c>
      <c r="BA9059" s="77">
        <v>-2.25</v>
      </c>
    </row>
    <row r="9060" spans="3:53" x14ac:dyDescent="0.25">
      <c r="C9060" s="77" t="s">
        <v>898</v>
      </c>
      <c r="D9060" s="77" t="s">
        <v>719</v>
      </c>
      <c r="E9060" s="77">
        <v>2.12</v>
      </c>
      <c r="F9060" s="77">
        <v>43.53</v>
      </c>
      <c r="G9060" s="77">
        <v>-4.5999999999999996</v>
      </c>
      <c r="H9060" s="77">
        <v>82.6</v>
      </c>
      <c r="I9060" s="77">
        <v>-56.829000000000001</v>
      </c>
      <c r="J9060" s="77" t="s">
        <v>74</v>
      </c>
      <c r="K9060" s="77">
        <v>62.43</v>
      </c>
      <c r="L9060" s="77">
        <v>2.0774550000000001</v>
      </c>
      <c r="M9060" s="77">
        <v>1.942039659102115</v>
      </c>
      <c r="N9060" s="77">
        <v>2.0922740000000002</v>
      </c>
      <c r="O9060" s="77">
        <v>1.2200122928449959</v>
      </c>
      <c r="P9060" s="77">
        <v>239450000</v>
      </c>
      <c r="Q9060" s="77">
        <v>4600000</v>
      </c>
      <c r="R9060" s="77">
        <v>52.05</v>
      </c>
      <c r="S9060" s="77">
        <v>48.968000000000004</v>
      </c>
      <c r="T9060" s="77">
        <v>8.51</v>
      </c>
      <c r="U9060" s="77">
        <v>25.057600000000001</v>
      </c>
      <c r="V9060" s="77">
        <v>2.3755667399072431</v>
      </c>
      <c r="AC9060" s="77">
        <v>2.37</v>
      </c>
      <c r="AD9060" s="77">
        <v>1.88</v>
      </c>
      <c r="AH9060" s="77">
        <f>IF(AND(M9060&lt;Variables!$G$6,M9060&gt;Variables!$G$5),0,1)</f>
        <v>1</v>
      </c>
      <c r="AI9060" s="77">
        <f t="shared" si="284"/>
        <v>1</v>
      </c>
      <c r="AJ9060" s="77">
        <f>IF(I9060&gt;Variables!$G$7,0,1)</f>
        <v>1</v>
      </c>
      <c r="AK9060" s="77">
        <f>IF(F9060&gt;Variables!$G$8,0,1)</f>
        <v>0</v>
      </c>
      <c r="AL9060" s="77">
        <f>IF(G9060&gt;Variables!$G$9,0,1)</f>
        <v>1</v>
      </c>
      <c r="AM9060" s="77">
        <f>IF(AND(K9060&gt;Variables!$G$10,K9060&lt;Variables!$G$11),0,1)</f>
        <v>0</v>
      </c>
      <c r="AN9060" s="77">
        <f>IF(H9060&lt;Variables!$G$13,1,0)</f>
        <v>1</v>
      </c>
      <c r="AO9060" s="77">
        <f>IF(R9060&lt;Variables!$G$12,0,1)</f>
        <v>1</v>
      </c>
      <c r="AP9060" s="78">
        <f t="shared" si="285"/>
        <v>0</v>
      </c>
      <c r="AQ9060" s="77">
        <f>IF(V9060&lt;Variables!$G$15,1,0)</f>
        <v>1</v>
      </c>
      <c r="AR9060" s="77">
        <v>0</v>
      </c>
      <c r="AS9060" s="77">
        <v>0</v>
      </c>
      <c r="AT9060" s="77">
        <v>1</v>
      </c>
      <c r="AU9060" s="77">
        <v>0</v>
      </c>
      <c r="BA9060" s="77">
        <v>-2.25</v>
      </c>
    </row>
    <row r="9061" spans="3:53" x14ac:dyDescent="0.25">
      <c r="C9061" s="77" t="s">
        <v>899</v>
      </c>
      <c r="D9061" s="77" t="s">
        <v>713</v>
      </c>
      <c r="E9061" s="77">
        <v>34.43</v>
      </c>
      <c r="F9061" s="77">
        <v>7.45</v>
      </c>
      <c r="G9061" s="77">
        <v>2.2999999999999998</v>
      </c>
      <c r="H9061" s="77">
        <v>7720</v>
      </c>
      <c r="I9061" s="77">
        <v>-3.0000000000000001E-3</v>
      </c>
      <c r="J9061" s="77" t="s">
        <v>75</v>
      </c>
      <c r="K9061" s="77">
        <v>25.29</v>
      </c>
      <c r="L9061" s="77">
        <v>34.475675000000003</v>
      </c>
      <c r="M9061" s="77">
        <v>-0.45155025971210783</v>
      </c>
      <c r="N9061" s="77">
        <v>34.601877999999999</v>
      </c>
      <c r="O9061" s="77">
        <v>-0.81463208442038604</v>
      </c>
      <c r="P9061" s="77">
        <v>3446000</v>
      </c>
      <c r="Q9061" s="77">
        <v>2038000</v>
      </c>
      <c r="R9061" s="77">
        <v>1.69</v>
      </c>
      <c r="S9061" s="77">
        <v>50.938000000000002</v>
      </c>
      <c r="T9061" s="77">
        <v>8.0130000000000017</v>
      </c>
      <c r="U9061" s="77">
        <v>25.7164</v>
      </c>
      <c r="V9061" s="77">
        <v>2.0905209603748149</v>
      </c>
      <c r="AC9061" s="77">
        <v>34.479999999999997</v>
      </c>
      <c r="AD9061" s="77">
        <v>33.86</v>
      </c>
      <c r="AH9061" s="77">
        <f>IF(AND(M9061&lt;Variables!$G$6,M9061&gt;Variables!$G$5),0,1)</f>
        <v>1</v>
      </c>
      <c r="AI9061" s="77">
        <f t="shared" si="284"/>
        <v>1</v>
      </c>
      <c r="AJ9061" s="77">
        <f>IF(I9061&gt;Variables!$G$7,0,1)</f>
        <v>1</v>
      </c>
      <c r="AK9061" s="77">
        <f>IF(F9061&gt;Variables!$G$8,0,1)</f>
        <v>1</v>
      </c>
      <c r="AL9061" s="77">
        <f>IF(G9061&gt;Variables!$G$9,0,1)</f>
        <v>1</v>
      </c>
      <c r="AM9061" s="77">
        <f>IF(AND(K9061&gt;Variables!$G$10,K9061&lt;Variables!$G$11),0,1)</f>
        <v>1</v>
      </c>
      <c r="AN9061" s="77">
        <f>IF(H9061&lt;Variables!$G$13,1,0)</f>
        <v>0</v>
      </c>
      <c r="AO9061" s="77">
        <f>IF(R9061&lt;Variables!$G$12,0,1)</f>
        <v>0</v>
      </c>
      <c r="AP9061" s="78">
        <f t="shared" si="285"/>
        <v>1</v>
      </c>
      <c r="AQ9061" s="77">
        <f>IF(V9061&lt;Variables!$G$15,1,0)</f>
        <v>1</v>
      </c>
      <c r="AR9061" s="77">
        <v>0</v>
      </c>
      <c r="AS9061" s="77">
        <v>0</v>
      </c>
      <c r="AT9061" s="77">
        <v>0</v>
      </c>
      <c r="AU9061" s="77">
        <v>1</v>
      </c>
      <c r="BA9061" s="77">
        <v>-1.05</v>
      </c>
    </row>
    <row r="9062" spans="3:53" x14ac:dyDescent="0.25">
      <c r="C9062" s="77" t="s">
        <v>899</v>
      </c>
      <c r="D9062" s="77" t="s">
        <v>741</v>
      </c>
      <c r="E9062" s="77">
        <v>29.53</v>
      </c>
      <c r="F9062" s="77">
        <v>7.76</v>
      </c>
      <c r="G9062" s="77">
        <v>4.91</v>
      </c>
      <c r="H9062" s="77">
        <v>3360</v>
      </c>
      <c r="I9062" s="77">
        <v>-2.09</v>
      </c>
      <c r="J9062" s="77" t="s">
        <v>75</v>
      </c>
      <c r="K9062" s="77">
        <v>36.94</v>
      </c>
      <c r="L9062" s="77">
        <v>29.633315</v>
      </c>
      <c r="M9062" s="77">
        <v>-0.87440436549201905</v>
      </c>
      <c r="N9062" s="77">
        <v>29.47308</v>
      </c>
      <c r="O9062" s="77">
        <v>-0.33549259188385189</v>
      </c>
      <c r="P9062" s="77">
        <v>8122999.9999999991</v>
      </c>
      <c r="Q9062" s="77">
        <v>1038000</v>
      </c>
      <c r="R9062" s="77">
        <v>7.83</v>
      </c>
      <c r="S9062" s="77">
        <v>50.938000000000002</v>
      </c>
      <c r="T9062" s="77">
        <v>8.0130000000000017</v>
      </c>
      <c r="U9062" s="77">
        <v>25.7164</v>
      </c>
      <c r="V9062" s="77">
        <v>2.2214527592163069</v>
      </c>
      <c r="AC9062" s="77">
        <v>29.75</v>
      </c>
      <c r="AD9062" s="77">
        <v>29.25</v>
      </c>
      <c r="AH9062" s="77">
        <f>IF(AND(M9062&lt;Variables!$G$6,M9062&gt;Variables!$G$5),0,1)</f>
        <v>1</v>
      </c>
      <c r="AI9062" s="77">
        <f t="shared" si="284"/>
        <v>0</v>
      </c>
      <c r="AJ9062" s="77">
        <f>IF(I9062&gt;Variables!$G$7,0,1)</f>
        <v>1</v>
      </c>
      <c r="AK9062" s="77">
        <f>IF(F9062&gt;Variables!$G$8,0,1)</f>
        <v>1</v>
      </c>
      <c r="AL9062" s="77">
        <f>IF(G9062&gt;Variables!$G$9,0,1)</f>
        <v>1</v>
      </c>
      <c r="AM9062" s="77">
        <f>IF(AND(K9062&gt;Variables!$G$10,K9062&lt;Variables!$G$11),0,1)</f>
        <v>1</v>
      </c>
      <c r="AN9062" s="77">
        <f>IF(H9062&lt;Variables!$G$13,1,0)</f>
        <v>0</v>
      </c>
      <c r="AO9062" s="77">
        <f>IF(R9062&lt;Variables!$G$12,0,1)</f>
        <v>1</v>
      </c>
      <c r="AP9062" s="78">
        <f t="shared" si="285"/>
        <v>1</v>
      </c>
      <c r="AQ9062" s="77">
        <f>IF(V9062&lt;Variables!$G$15,1,0)</f>
        <v>1</v>
      </c>
      <c r="AR9062" s="77">
        <v>0</v>
      </c>
      <c r="AS9062" s="77">
        <v>1</v>
      </c>
      <c r="AT9062" s="77">
        <v>0</v>
      </c>
      <c r="AU9062" s="77">
        <v>0</v>
      </c>
      <c r="BA9062" s="77">
        <v>0.33</v>
      </c>
    </row>
    <row r="9063" spans="3:53" x14ac:dyDescent="0.25">
      <c r="C9063" s="77" t="s">
        <v>899</v>
      </c>
      <c r="D9063" s="77" t="s">
        <v>123</v>
      </c>
      <c r="E9063" s="77">
        <v>13.91</v>
      </c>
      <c r="F9063" s="77">
        <v>8.59</v>
      </c>
      <c r="G9063" s="77">
        <v>8.91</v>
      </c>
      <c r="H9063" s="77">
        <v>5550</v>
      </c>
      <c r="I9063" s="77">
        <v>348.56799999999998</v>
      </c>
      <c r="J9063" s="77" t="s">
        <v>75</v>
      </c>
      <c r="K9063" s="77">
        <v>41.26</v>
      </c>
      <c r="L9063" s="77">
        <v>13.968135</v>
      </c>
      <c r="M9063" s="77">
        <v>-0.90301962287734128</v>
      </c>
      <c r="N9063" s="77">
        <v>13.887192000000001</v>
      </c>
      <c r="O9063" s="77">
        <v>-0.32542215877767172</v>
      </c>
      <c r="P9063" s="77">
        <v>52947000</v>
      </c>
      <c r="Q9063" s="77">
        <v>56006000</v>
      </c>
      <c r="R9063" s="77">
        <v>0.95</v>
      </c>
      <c r="S9063" s="77">
        <v>50.938000000000002</v>
      </c>
      <c r="T9063" s="77">
        <v>8.0130000000000017</v>
      </c>
      <c r="U9063" s="77">
        <v>25.7164</v>
      </c>
      <c r="V9063" s="77">
        <v>2.2771388835314088</v>
      </c>
      <c r="AC9063" s="77">
        <v>14.03</v>
      </c>
      <c r="AD9063" s="77">
        <v>13</v>
      </c>
      <c r="AH9063" s="77">
        <f>IF(AND(M9063&lt;Variables!$G$6,M9063&gt;Variables!$G$5),0,1)</f>
        <v>1</v>
      </c>
      <c r="AI9063" s="77">
        <f t="shared" si="284"/>
        <v>0</v>
      </c>
      <c r="AJ9063" s="77">
        <f>IF(I9063&gt;Variables!$G$7,0,1)</f>
        <v>0</v>
      </c>
      <c r="AK9063" s="77">
        <f>IF(F9063&gt;Variables!$G$8,0,1)</f>
        <v>1</v>
      </c>
      <c r="AL9063" s="77">
        <f>IF(G9063&gt;Variables!$G$9,0,1)</f>
        <v>1</v>
      </c>
      <c r="AM9063" s="77">
        <f>IF(AND(K9063&gt;Variables!$G$10,K9063&lt;Variables!$G$11),0,1)</f>
        <v>1</v>
      </c>
      <c r="AN9063" s="77">
        <f>IF(H9063&lt;Variables!$G$13,1,0)</f>
        <v>0</v>
      </c>
      <c r="AO9063" s="77">
        <f>IF(R9063&lt;Variables!$G$12,0,1)</f>
        <v>0</v>
      </c>
      <c r="AP9063" s="78">
        <f t="shared" si="285"/>
        <v>1</v>
      </c>
      <c r="AQ9063" s="77">
        <f>IF(V9063&lt;Variables!$G$15,1,0)</f>
        <v>1</v>
      </c>
      <c r="AR9063" s="77">
        <v>0</v>
      </c>
      <c r="AS9063" s="77">
        <v>0</v>
      </c>
      <c r="AT9063" s="77">
        <v>1</v>
      </c>
      <c r="AU9063" s="77">
        <v>0</v>
      </c>
      <c r="BA9063" s="77">
        <v>-2.3199999999999998</v>
      </c>
    </row>
    <row r="9064" spans="3:53" x14ac:dyDescent="0.25">
      <c r="C9064" s="77" t="s">
        <v>899</v>
      </c>
      <c r="D9064" s="77" t="s">
        <v>137</v>
      </c>
      <c r="E9064" s="77">
        <v>135.94</v>
      </c>
      <c r="F9064" s="77">
        <v>7.29</v>
      </c>
      <c r="G9064" s="77">
        <v>5.38</v>
      </c>
      <c r="H9064" s="77">
        <v>6180</v>
      </c>
      <c r="I9064" s="77">
        <v>-11.11</v>
      </c>
      <c r="J9064" s="77" t="s">
        <v>75</v>
      </c>
      <c r="K9064" s="77">
        <v>56.75</v>
      </c>
      <c r="L9064" s="77">
        <v>135.33096</v>
      </c>
      <c r="M9064" s="77">
        <v>0.16185505519212701</v>
      </c>
      <c r="N9064" s="77">
        <v>135.26563513513511</v>
      </c>
      <c r="O9064" s="77">
        <v>0.21022698380174609</v>
      </c>
      <c r="P9064" s="77">
        <v>292191</v>
      </c>
      <c r="Q9064" s="77">
        <v>710548</v>
      </c>
      <c r="R9064" s="77">
        <v>0.41</v>
      </c>
      <c r="S9064" s="77">
        <v>50.938000000000002</v>
      </c>
      <c r="T9064" s="77">
        <v>8.0130000000000017</v>
      </c>
      <c r="U9064" s="77">
        <v>25.7164</v>
      </c>
      <c r="V9064" s="77">
        <v>2.4295665661190888</v>
      </c>
      <c r="AC9064" s="77">
        <v>136.58359999999999</v>
      </c>
      <c r="AD9064" s="77">
        <v>134.26</v>
      </c>
      <c r="AH9064" s="77">
        <f>IF(AND(M9064&lt;Variables!$G$6,M9064&gt;Variables!$G$5),0,1)</f>
        <v>1</v>
      </c>
      <c r="AI9064" s="77">
        <f t="shared" si="284"/>
        <v>0</v>
      </c>
      <c r="AJ9064" s="77">
        <f>IF(I9064&gt;Variables!$G$7,0,1)</f>
        <v>1</v>
      </c>
      <c r="AK9064" s="77">
        <f>IF(F9064&gt;Variables!$G$8,0,1)</f>
        <v>1</v>
      </c>
      <c r="AL9064" s="77">
        <f>IF(G9064&gt;Variables!$G$9,0,1)</f>
        <v>1</v>
      </c>
      <c r="AM9064" s="77">
        <f>IF(AND(K9064&gt;Variables!$G$10,K9064&lt;Variables!$G$11),0,1)</f>
        <v>1</v>
      </c>
      <c r="AN9064" s="77">
        <f>IF(H9064&lt;Variables!$G$13,1,0)</f>
        <v>0</v>
      </c>
      <c r="AO9064" s="77">
        <f>IF(R9064&lt;Variables!$G$12,0,1)</f>
        <v>0</v>
      </c>
      <c r="AP9064" s="78">
        <f t="shared" si="285"/>
        <v>1</v>
      </c>
      <c r="AQ9064" s="77">
        <f>IF(V9064&lt;Variables!$G$15,1,0)</f>
        <v>1</v>
      </c>
      <c r="AR9064" s="77">
        <v>0</v>
      </c>
      <c r="AS9064" s="77">
        <v>0</v>
      </c>
      <c r="AT9064" s="77">
        <v>0</v>
      </c>
      <c r="AU9064" s="77">
        <v>1</v>
      </c>
      <c r="BA9064" s="77">
        <v>-0.62</v>
      </c>
    </row>
    <row r="9065" spans="3:53" x14ac:dyDescent="0.25">
      <c r="C9065" s="77" t="s">
        <v>899</v>
      </c>
      <c r="D9065" s="77" t="s">
        <v>158</v>
      </c>
      <c r="E9065" s="77">
        <v>48.01</v>
      </c>
      <c r="F9065" s="77">
        <v>9.0500000000000007</v>
      </c>
      <c r="G9065" s="77">
        <v>8.14</v>
      </c>
      <c r="H9065" s="77">
        <v>6670</v>
      </c>
      <c r="I9065" s="77">
        <v>61.276000000000003</v>
      </c>
      <c r="J9065" s="77" t="s">
        <v>75</v>
      </c>
      <c r="K9065" s="77">
        <v>58.38</v>
      </c>
      <c r="L9065" s="77">
        <v>47.814015789473693</v>
      </c>
      <c r="M9065" s="77">
        <v>0.16937337136226491</v>
      </c>
      <c r="N9065" s="77">
        <v>47.566485106382977</v>
      </c>
      <c r="O9065" s="77">
        <v>0.69064361783785089</v>
      </c>
      <c r="P9065" s="77">
        <v>319049</v>
      </c>
      <c r="Q9065" s="77">
        <v>677206</v>
      </c>
      <c r="R9065" s="77">
        <v>0.47</v>
      </c>
      <c r="S9065" s="77">
        <v>50.938000000000002</v>
      </c>
      <c r="T9065" s="77">
        <v>8.0130000000000017</v>
      </c>
      <c r="U9065" s="77">
        <v>25.7164</v>
      </c>
      <c r="V9065" s="77">
        <v>2.44531401285996</v>
      </c>
      <c r="AC9065" s="77">
        <v>48.42</v>
      </c>
      <c r="AD9065" s="77">
        <v>47.01</v>
      </c>
      <c r="AH9065" s="77">
        <f>IF(AND(M9065&lt;Variables!$G$6,M9065&gt;Variables!$G$5),0,1)</f>
        <v>1</v>
      </c>
      <c r="AI9065" s="77">
        <f t="shared" si="284"/>
        <v>0</v>
      </c>
      <c r="AJ9065" s="77">
        <f>IF(I9065&gt;Variables!$G$7,0,1)</f>
        <v>0</v>
      </c>
      <c r="AK9065" s="77">
        <f>IF(F9065&gt;Variables!$G$8,0,1)</f>
        <v>0</v>
      </c>
      <c r="AL9065" s="77">
        <f>IF(G9065&gt;Variables!$G$9,0,1)</f>
        <v>1</v>
      </c>
      <c r="AM9065" s="77">
        <f>IF(AND(K9065&gt;Variables!$G$10,K9065&lt;Variables!$G$11),0,1)</f>
        <v>1</v>
      </c>
      <c r="AN9065" s="77">
        <f>IF(H9065&lt;Variables!$G$13,1,0)</f>
        <v>0</v>
      </c>
      <c r="AO9065" s="77">
        <f>IF(R9065&lt;Variables!$G$12,0,1)</f>
        <v>0</v>
      </c>
      <c r="AP9065" s="78">
        <f t="shared" si="285"/>
        <v>1</v>
      </c>
      <c r="AQ9065" s="77">
        <f>IF(V9065&lt;Variables!$G$15,1,0)</f>
        <v>1</v>
      </c>
      <c r="AR9065" s="77">
        <v>0</v>
      </c>
      <c r="AS9065" s="77">
        <v>0</v>
      </c>
      <c r="AT9065" s="77">
        <v>0</v>
      </c>
      <c r="AU9065" s="77">
        <v>1</v>
      </c>
      <c r="BA9065" s="77">
        <v>-0.64</v>
      </c>
    </row>
    <row r="9066" spans="3:53" x14ac:dyDescent="0.25">
      <c r="C9066" s="77" t="s">
        <v>899</v>
      </c>
      <c r="D9066" s="77" t="s">
        <v>551</v>
      </c>
      <c r="E9066" s="77">
        <v>12.72</v>
      </c>
      <c r="F9066" s="77">
        <v>69.8</v>
      </c>
      <c r="G9066" s="77">
        <v>36.76</v>
      </c>
      <c r="H9066" s="77">
        <v>75.75</v>
      </c>
      <c r="I9066" s="77">
        <v>52.244</v>
      </c>
      <c r="J9066" s="77" t="s">
        <v>75</v>
      </c>
      <c r="K9066" s="77">
        <v>49.51</v>
      </c>
      <c r="L9066" s="77">
        <v>12.755125</v>
      </c>
      <c r="M9066" s="77">
        <v>3.8219931204111351E-2</v>
      </c>
      <c r="N9066" s="77">
        <v>12.816286</v>
      </c>
      <c r="O9066" s="77">
        <v>-0.43917559267950218</v>
      </c>
      <c r="P9066" s="77">
        <v>225130000</v>
      </c>
      <c r="Q9066" s="77">
        <v>23680000</v>
      </c>
      <c r="R9066" s="77">
        <v>9.51</v>
      </c>
      <c r="S9066" s="77">
        <v>50.938000000000002</v>
      </c>
      <c r="T9066" s="77">
        <v>8.0130000000000017</v>
      </c>
      <c r="U9066" s="77">
        <v>25.7164</v>
      </c>
      <c r="V9066" s="77">
        <v>2.3609839675777389</v>
      </c>
      <c r="AC9066" s="77">
        <v>18.82</v>
      </c>
      <c r="AD9066" s="77">
        <v>11.6</v>
      </c>
      <c r="AH9066" s="77">
        <f>IF(AND(M9066&lt;Variables!$G$6,M9066&gt;Variables!$G$5),0,1)</f>
        <v>1</v>
      </c>
      <c r="AI9066" s="77">
        <f t="shared" si="284"/>
        <v>1</v>
      </c>
      <c r="AJ9066" s="77">
        <f>IF(I9066&gt;Variables!$G$7,0,1)</f>
        <v>0</v>
      </c>
      <c r="AK9066" s="77">
        <f>IF(F9066&gt;Variables!$G$8,0,1)</f>
        <v>0</v>
      </c>
      <c r="AL9066" s="77">
        <f>IF(G9066&gt;Variables!$G$9,0,1)</f>
        <v>0</v>
      </c>
      <c r="AM9066" s="77">
        <f>IF(AND(K9066&gt;Variables!$G$10,K9066&lt;Variables!$G$11),0,1)</f>
        <v>1</v>
      </c>
      <c r="AN9066" s="77">
        <f>IF(H9066&lt;Variables!$G$13,1,0)</f>
        <v>1</v>
      </c>
      <c r="AO9066" s="77">
        <f>IF(R9066&lt;Variables!$G$12,0,1)</f>
        <v>1</v>
      </c>
      <c r="AP9066" s="78">
        <f t="shared" si="285"/>
        <v>1</v>
      </c>
      <c r="AQ9066" s="77">
        <f>IF(V9066&lt;Variables!$G$15,1,0)</f>
        <v>1</v>
      </c>
      <c r="AR9066" s="77">
        <v>0</v>
      </c>
      <c r="AS9066" s="77">
        <v>0</v>
      </c>
      <c r="AT9066" s="77">
        <v>1</v>
      </c>
      <c r="AU9066" s="77">
        <v>0</v>
      </c>
      <c r="BA9066" s="77">
        <v>-2.25</v>
      </c>
    </row>
    <row r="9067" spans="3:53" x14ac:dyDescent="0.25">
      <c r="C9067" s="77" t="s">
        <v>899</v>
      </c>
      <c r="D9067" s="77" t="s">
        <v>678</v>
      </c>
      <c r="E9067" s="77">
        <v>2.21</v>
      </c>
      <c r="F9067" s="77">
        <v>12.69</v>
      </c>
      <c r="G9067" s="77">
        <v>5</v>
      </c>
      <c r="H9067" s="77">
        <v>-99999</v>
      </c>
      <c r="I9067" s="77">
        <v>-11.055</v>
      </c>
      <c r="J9067" s="77" t="s">
        <v>75</v>
      </c>
      <c r="K9067" s="77">
        <v>47.3</v>
      </c>
      <c r="L9067" s="77">
        <v>2.2108500000000002</v>
      </c>
      <c r="M9067" s="77">
        <v>-0.26460411154079599</v>
      </c>
      <c r="N9067" s="77">
        <v>2.204931818181818</v>
      </c>
      <c r="O9067" s="77">
        <v>3.0922415659204012E-3</v>
      </c>
      <c r="P9067" s="77">
        <v>147822</v>
      </c>
      <c r="Q9067" s="77">
        <v>15467</v>
      </c>
      <c r="R9067" s="77">
        <v>9.56</v>
      </c>
      <c r="S9067" s="77">
        <v>50.938000000000002</v>
      </c>
      <c r="T9067" s="77">
        <v>8.0130000000000017</v>
      </c>
      <c r="U9067" s="77">
        <v>25.7164</v>
      </c>
      <c r="V9067" s="77">
        <v>2.3438444298799102</v>
      </c>
      <c r="AC9067" s="77">
        <v>2.2000000000000002</v>
      </c>
      <c r="AD9067" s="77">
        <v>2.10025</v>
      </c>
      <c r="AH9067" s="77">
        <f>IF(AND(M9067&lt;Variables!$G$6,M9067&gt;Variables!$G$5),0,1)</f>
        <v>1</v>
      </c>
      <c r="AI9067" s="77">
        <f t="shared" si="284"/>
        <v>0</v>
      </c>
      <c r="AJ9067" s="77">
        <f>IF(I9067&gt;Variables!$G$7,0,1)</f>
        <v>1</v>
      </c>
      <c r="AK9067" s="77">
        <f>IF(F9067&gt;Variables!$G$8,0,1)</f>
        <v>0</v>
      </c>
      <c r="AL9067" s="77">
        <f>IF(G9067&gt;Variables!$G$9,0,1)</f>
        <v>1</v>
      </c>
      <c r="AM9067" s="77">
        <f>IF(AND(K9067&gt;Variables!$G$10,K9067&lt;Variables!$G$11),0,1)</f>
        <v>1</v>
      </c>
      <c r="AN9067" s="77">
        <f>IF(H9067&lt;Variables!$G$13,1,0)</f>
        <v>1</v>
      </c>
      <c r="AO9067" s="77">
        <f>IF(R9067&lt;Variables!$G$12,0,1)</f>
        <v>1</v>
      </c>
      <c r="AP9067" s="78">
        <f t="shared" si="285"/>
        <v>1</v>
      </c>
      <c r="AQ9067" s="77">
        <f>IF(V9067&lt;Variables!$G$15,1,0)</f>
        <v>1</v>
      </c>
      <c r="AR9067" s="77">
        <v>0</v>
      </c>
      <c r="AS9067" s="77">
        <v>0</v>
      </c>
      <c r="AT9067" s="77">
        <v>1</v>
      </c>
      <c r="AU9067" s="77">
        <v>0</v>
      </c>
      <c r="BA9067" s="77">
        <v>-2.25</v>
      </c>
    </row>
    <row r="9068" spans="3:53" x14ac:dyDescent="0.25">
      <c r="C9068" s="77" t="s">
        <v>899</v>
      </c>
      <c r="D9068" s="77" t="s">
        <v>589</v>
      </c>
      <c r="E9068" s="77">
        <v>5.67</v>
      </c>
      <c r="F9068" s="77">
        <v>42.2</v>
      </c>
      <c r="G9068" s="77">
        <v>41.62</v>
      </c>
      <c r="H9068" s="77">
        <v>92.42</v>
      </c>
      <c r="I9068" s="77">
        <v>-8.2249999999999996</v>
      </c>
      <c r="J9068" s="77" t="s">
        <v>75</v>
      </c>
      <c r="K9068" s="77">
        <v>51.64</v>
      </c>
      <c r="L9068" s="77">
        <v>5.59985</v>
      </c>
      <c r="M9068" s="77">
        <v>-0.35447378054769191</v>
      </c>
      <c r="N9068" s="77">
        <v>5.4778340000000014</v>
      </c>
      <c r="O9068" s="77">
        <v>1.8650802488720819</v>
      </c>
      <c r="P9068" s="77">
        <v>24290000</v>
      </c>
      <c r="Q9068" s="77">
        <v>792360</v>
      </c>
      <c r="R9068" s="77">
        <v>30.66</v>
      </c>
      <c r="S9068" s="77">
        <v>50.938000000000002</v>
      </c>
      <c r="T9068" s="77">
        <v>8.0130000000000017</v>
      </c>
      <c r="U9068" s="77">
        <v>25.7164</v>
      </c>
      <c r="V9068" s="77">
        <v>2.3948856195505241</v>
      </c>
      <c r="AC9068" s="77">
        <v>6.0998999999999999</v>
      </c>
      <c r="AD9068" s="77">
        <v>4.8099999999999996</v>
      </c>
      <c r="AH9068" s="77">
        <f>IF(AND(M9068&lt;Variables!$G$6,M9068&gt;Variables!$G$5),0,1)</f>
        <v>1</v>
      </c>
      <c r="AI9068" s="77">
        <f t="shared" si="284"/>
        <v>0</v>
      </c>
      <c r="AJ9068" s="77">
        <f>IF(I9068&gt;Variables!$G$7,0,1)</f>
        <v>1</v>
      </c>
      <c r="AK9068" s="77">
        <f>IF(F9068&gt;Variables!$G$8,0,1)</f>
        <v>0</v>
      </c>
      <c r="AL9068" s="77">
        <f>IF(G9068&gt;Variables!$G$9,0,1)</f>
        <v>0</v>
      </c>
      <c r="AM9068" s="77">
        <f>IF(AND(K9068&gt;Variables!$G$10,K9068&lt;Variables!$G$11),0,1)</f>
        <v>1</v>
      </c>
      <c r="AN9068" s="77">
        <f>IF(H9068&lt;Variables!$G$13,1,0)</f>
        <v>1</v>
      </c>
      <c r="AO9068" s="77">
        <f>IF(R9068&lt;Variables!$G$12,0,1)</f>
        <v>1</v>
      </c>
      <c r="AP9068" s="78">
        <f t="shared" si="285"/>
        <v>1</v>
      </c>
      <c r="AQ9068" s="77">
        <f>IF(V9068&lt;Variables!$G$15,1,0)</f>
        <v>1</v>
      </c>
      <c r="AR9068" s="77">
        <v>0</v>
      </c>
      <c r="AS9068" s="77">
        <v>0</v>
      </c>
      <c r="AT9068" s="77">
        <v>1</v>
      </c>
      <c r="AU9068" s="77">
        <v>0</v>
      </c>
      <c r="BA9068" s="77">
        <v>-2.25</v>
      </c>
    </row>
    <row r="9069" spans="3:53" x14ac:dyDescent="0.25">
      <c r="C9069" s="77" t="s">
        <v>899</v>
      </c>
      <c r="D9069" s="77" t="s">
        <v>522</v>
      </c>
      <c r="E9069" s="77">
        <v>1.38</v>
      </c>
      <c r="F9069" s="77">
        <v>7.09</v>
      </c>
      <c r="G9069" s="77">
        <v>7.03</v>
      </c>
      <c r="H9069" s="77">
        <v>-99999</v>
      </c>
      <c r="I9069" s="77">
        <v>-9.6029999999999998</v>
      </c>
      <c r="J9069" s="77" t="s">
        <v>75</v>
      </c>
      <c r="K9069" s="77">
        <v>57.6</v>
      </c>
      <c r="L9069" s="77">
        <v>1.3645</v>
      </c>
      <c r="M9069" s="77">
        <v>0.40307805056796159</v>
      </c>
      <c r="N9069" s="77">
        <v>1.34657</v>
      </c>
      <c r="O9069" s="77">
        <v>1.739976384443459</v>
      </c>
      <c r="P9069" s="77">
        <v>7591000</v>
      </c>
      <c r="Q9069" s="77">
        <v>6120000</v>
      </c>
      <c r="R9069" s="77">
        <v>1.24</v>
      </c>
      <c r="S9069" s="77">
        <v>50.938000000000002</v>
      </c>
      <c r="T9069" s="77">
        <v>8.0130000000000017</v>
      </c>
      <c r="U9069" s="77">
        <v>25.7164</v>
      </c>
      <c r="V9069" s="77">
        <v>2.426408891168927</v>
      </c>
      <c r="AC9069" s="77">
        <v>1.44</v>
      </c>
      <c r="AD9069" s="77">
        <v>1.37</v>
      </c>
      <c r="AH9069" s="77">
        <f>IF(AND(M9069&lt;Variables!$G$6,M9069&gt;Variables!$G$5),0,1)</f>
        <v>1</v>
      </c>
      <c r="AI9069" s="77">
        <f t="shared" si="284"/>
        <v>0</v>
      </c>
      <c r="AJ9069" s="77">
        <f>IF(I9069&gt;Variables!$G$7,0,1)</f>
        <v>1</v>
      </c>
      <c r="AK9069" s="77">
        <f>IF(F9069&gt;Variables!$G$8,0,1)</f>
        <v>1</v>
      </c>
      <c r="AL9069" s="77">
        <f>IF(G9069&gt;Variables!$G$9,0,1)</f>
        <v>1</v>
      </c>
      <c r="AM9069" s="77">
        <f>IF(AND(K9069&gt;Variables!$G$10,K9069&lt;Variables!$G$11),0,1)</f>
        <v>1</v>
      </c>
      <c r="AN9069" s="77">
        <f>IF(H9069&lt;Variables!$G$13,1,0)</f>
        <v>1</v>
      </c>
      <c r="AO9069" s="77">
        <f>IF(R9069&lt;Variables!$G$12,0,1)</f>
        <v>0</v>
      </c>
      <c r="AP9069" s="78">
        <f t="shared" si="285"/>
        <v>1</v>
      </c>
      <c r="AQ9069" s="77">
        <f>IF(V9069&lt;Variables!$G$15,1,0)</f>
        <v>1</v>
      </c>
      <c r="AR9069" s="77">
        <v>1</v>
      </c>
      <c r="AS9069" s="77">
        <v>0</v>
      </c>
      <c r="AT9069" s="77">
        <v>0</v>
      </c>
      <c r="AU9069" s="77">
        <v>0</v>
      </c>
      <c r="BA9069" s="77">
        <v>2.84</v>
      </c>
    </row>
    <row r="9070" spans="3:53" x14ac:dyDescent="0.25">
      <c r="C9070" s="77" t="s">
        <v>899</v>
      </c>
      <c r="D9070" s="77" t="s">
        <v>717</v>
      </c>
      <c r="E9070" s="77">
        <v>5.92</v>
      </c>
      <c r="F9070" s="77">
        <v>122.08</v>
      </c>
      <c r="G9070" s="77">
        <v>44.95</v>
      </c>
      <c r="H9070" s="77">
        <v>34.64</v>
      </c>
      <c r="I9070" s="77">
        <v>-5.94</v>
      </c>
      <c r="J9070" s="77" t="s">
        <v>75</v>
      </c>
      <c r="K9070" s="77">
        <v>71.12</v>
      </c>
      <c r="L9070" s="77">
        <v>5.7939749999999997</v>
      </c>
      <c r="M9070" s="77">
        <v>4.0736282086132682</v>
      </c>
      <c r="N9070" s="77">
        <v>5.4801439999999992</v>
      </c>
      <c r="O9070" s="77">
        <v>10.03360495636613</v>
      </c>
      <c r="P9070" s="77">
        <v>101790000</v>
      </c>
      <c r="Q9070" s="77">
        <v>392060</v>
      </c>
      <c r="R9070" s="77">
        <v>259.63</v>
      </c>
      <c r="S9070" s="77">
        <v>50.938000000000002</v>
      </c>
      <c r="T9070" s="77">
        <v>8.0130000000000017</v>
      </c>
      <c r="U9070" s="77">
        <v>25.7164</v>
      </c>
      <c r="V9070" s="77">
        <v>2.2314197063881012</v>
      </c>
      <c r="AC9070" s="77">
        <v>8.1999999999999993</v>
      </c>
      <c r="AD9070" s="77">
        <v>5.6</v>
      </c>
      <c r="AH9070" s="77">
        <f>IF(AND(M9070&lt;Variables!$G$6,M9070&gt;Variables!$G$5),0,1)</f>
        <v>1</v>
      </c>
      <c r="AI9070" s="77">
        <f t="shared" si="284"/>
        <v>0</v>
      </c>
      <c r="AJ9070" s="77">
        <f>IF(I9070&gt;Variables!$G$7,0,1)</f>
        <v>1</v>
      </c>
      <c r="AK9070" s="77">
        <f>IF(F9070&gt;Variables!$G$8,0,1)</f>
        <v>0</v>
      </c>
      <c r="AL9070" s="77">
        <f>IF(G9070&gt;Variables!$G$9,0,1)</f>
        <v>0</v>
      </c>
      <c r="AM9070" s="77">
        <f>IF(AND(K9070&gt;Variables!$G$10,K9070&lt;Variables!$G$11),0,1)</f>
        <v>1</v>
      </c>
      <c r="AN9070" s="77">
        <f>IF(H9070&lt;Variables!$G$13,1,0)</f>
        <v>1</v>
      </c>
      <c r="AO9070" s="77">
        <f>IF(R9070&lt;Variables!$G$12,0,1)</f>
        <v>1</v>
      </c>
      <c r="AP9070" s="78">
        <f t="shared" si="285"/>
        <v>1</v>
      </c>
      <c r="AQ9070" s="77">
        <f>IF(V9070&lt;Variables!$G$15,1,0)</f>
        <v>1</v>
      </c>
      <c r="AR9070" s="77">
        <v>1</v>
      </c>
      <c r="AS9070" s="77">
        <v>0</v>
      </c>
      <c r="AT9070" s="77">
        <v>0</v>
      </c>
      <c r="AU9070" s="77">
        <v>0</v>
      </c>
      <c r="BA9070" s="77">
        <v>2</v>
      </c>
    </row>
    <row r="9071" spans="3:53" x14ac:dyDescent="0.25">
      <c r="C9071" s="77" t="s">
        <v>899</v>
      </c>
      <c r="D9071" s="77" t="s">
        <v>177</v>
      </c>
      <c r="E9071" s="77">
        <v>73.569999999999993</v>
      </c>
      <c r="F9071" s="77">
        <v>12.31</v>
      </c>
      <c r="G9071" s="77">
        <v>13.66</v>
      </c>
      <c r="H9071" s="77">
        <v>13100</v>
      </c>
      <c r="I9071" s="77">
        <v>517.16300000000001</v>
      </c>
      <c r="J9071" s="77" t="s">
        <v>75</v>
      </c>
      <c r="K9071" s="77">
        <v>71.88</v>
      </c>
      <c r="L9071" s="77">
        <v>71.968724999999992</v>
      </c>
      <c r="M9071" s="77">
        <v>1.641372693485974</v>
      </c>
      <c r="N9071" s="77">
        <v>71.409976</v>
      </c>
      <c r="O9071" s="77">
        <v>2.4366679523880599</v>
      </c>
      <c r="P9071" s="77">
        <v>1641000</v>
      </c>
      <c r="Q9071" s="77">
        <v>1777000</v>
      </c>
      <c r="R9071" s="77">
        <v>0.92</v>
      </c>
      <c r="S9071" s="77">
        <v>50.938000000000002</v>
      </c>
      <c r="T9071" s="77">
        <v>8.0130000000000017</v>
      </c>
      <c r="U9071" s="77">
        <v>25.7164</v>
      </c>
      <c r="V9071" s="77">
        <v>2.447283688636694</v>
      </c>
      <c r="AC9071" s="77">
        <v>74.25</v>
      </c>
      <c r="AD9071" s="77">
        <v>69.38</v>
      </c>
      <c r="AH9071" s="77">
        <f>IF(AND(M9071&lt;Variables!$G$6,M9071&gt;Variables!$G$5),0,1)</f>
        <v>1</v>
      </c>
      <c r="AI9071" s="77">
        <f t="shared" si="284"/>
        <v>0</v>
      </c>
      <c r="AJ9071" s="77">
        <f>IF(I9071&gt;Variables!$G$7,0,1)</f>
        <v>0</v>
      </c>
      <c r="AK9071" s="77">
        <f>IF(F9071&gt;Variables!$G$8,0,1)</f>
        <v>0</v>
      </c>
      <c r="AL9071" s="77">
        <f>IF(G9071&gt;Variables!$G$9,0,1)</f>
        <v>0</v>
      </c>
      <c r="AM9071" s="77">
        <f>IF(AND(K9071&gt;Variables!$G$10,K9071&lt;Variables!$G$11),0,1)</f>
        <v>1</v>
      </c>
      <c r="AN9071" s="77">
        <f>IF(H9071&lt;Variables!$G$13,1,0)</f>
        <v>0</v>
      </c>
      <c r="AO9071" s="77">
        <f>IF(R9071&lt;Variables!$G$12,0,1)</f>
        <v>0</v>
      </c>
      <c r="AP9071" s="78">
        <f t="shared" si="285"/>
        <v>1</v>
      </c>
      <c r="AQ9071" s="77">
        <f>IF(V9071&lt;Variables!$G$15,1,0)</f>
        <v>1</v>
      </c>
      <c r="AR9071" s="77">
        <v>0</v>
      </c>
      <c r="AS9071" s="77">
        <v>0</v>
      </c>
      <c r="AT9071" s="77">
        <v>1</v>
      </c>
      <c r="AU9071" s="77">
        <v>0</v>
      </c>
      <c r="BA9071" s="77">
        <v>-0.9</v>
      </c>
    </row>
    <row r="9072" spans="3:53" x14ac:dyDescent="0.25">
      <c r="C9072" s="77" t="s">
        <v>899</v>
      </c>
      <c r="D9072" s="77" t="s">
        <v>718</v>
      </c>
      <c r="E9072" s="77">
        <v>27.11</v>
      </c>
      <c r="F9072" s="77">
        <v>116.55</v>
      </c>
      <c r="G9072" s="77">
        <v>35.71</v>
      </c>
      <c r="H9072" s="77">
        <v>1570</v>
      </c>
      <c r="I9072" s="77">
        <v>-1.7000000000000001E-2</v>
      </c>
      <c r="J9072" s="77" t="s">
        <v>74</v>
      </c>
      <c r="K9072" s="77">
        <v>72.63</v>
      </c>
      <c r="L9072" s="77">
        <v>25.842449999999999</v>
      </c>
      <c r="M9072" s="77">
        <v>5.8680581755986578</v>
      </c>
      <c r="N9072" s="77">
        <v>24.989608</v>
      </c>
      <c r="O9072" s="77">
        <v>9.4811091074337863</v>
      </c>
      <c r="P9072" s="77">
        <v>54546000</v>
      </c>
      <c r="Q9072" s="77">
        <v>302659</v>
      </c>
      <c r="R9072" s="77">
        <v>180.22</v>
      </c>
      <c r="S9072" s="77">
        <v>50.938000000000002</v>
      </c>
      <c r="T9072" s="77">
        <v>8.0130000000000017</v>
      </c>
      <c r="U9072" s="77">
        <v>25.7164</v>
      </c>
      <c r="V9072" s="77">
        <v>2.0653677634225871</v>
      </c>
      <c r="AC9072" s="77">
        <v>31.09</v>
      </c>
      <c r="AD9072" s="77">
        <v>26</v>
      </c>
      <c r="AH9072" s="77">
        <f>IF(AND(M9072&lt;Variables!$G$6,M9072&gt;Variables!$G$5),0,1)</f>
        <v>1</v>
      </c>
      <c r="AI9072" s="77">
        <f t="shared" si="284"/>
        <v>0</v>
      </c>
      <c r="AJ9072" s="77">
        <f>IF(I9072&gt;Variables!$G$7,0,1)</f>
        <v>1</v>
      </c>
      <c r="AK9072" s="77">
        <f>IF(F9072&gt;Variables!$G$8,0,1)</f>
        <v>0</v>
      </c>
      <c r="AL9072" s="77">
        <f>IF(G9072&gt;Variables!$G$9,0,1)</f>
        <v>0</v>
      </c>
      <c r="AM9072" s="77">
        <f>IF(AND(K9072&gt;Variables!$G$10,K9072&lt;Variables!$G$11),0,1)</f>
        <v>1</v>
      </c>
      <c r="AN9072" s="77">
        <f>IF(H9072&lt;Variables!$G$13,1,0)</f>
        <v>0</v>
      </c>
      <c r="AO9072" s="77">
        <f>IF(R9072&lt;Variables!$G$12,0,1)</f>
        <v>1</v>
      </c>
      <c r="AP9072" s="78">
        <f t="shared" si="285"/>
        <v>0</v>
      </c>
      <c r="AQ9072" s="77">
        <f>IF(V9072&lt;Variables!$G$15,1,0)</f>
        <v>1</v>
      </c>
      <c r="AR9072" s="77">
        <v>1</v>
      </c>
      <c r="AS9072" s="77">
        <v>0</v>
      </c>
      <c r="AT9072" s="77">
        <v>0</v>
      </c>
      <c r="AU9072" s="77">
        <v>0</v>
      </c>
      <c r="BA9072" s="77">
        <v>2</v>
      </c>
    </row>
    <row r="9073" spans="3:53" x14ac:dyDescent="0.25">
      <c r="C9073" s="77" t="s">
        <v>899</v>
      </c>
      <c r="D9073" s="77" t="s">
        <v>890</v>
      </c>
      <c r="E9073" s="77">
        <v>1.43</v>
      </c>
      <c r="F9073" s="77">
        <v>33.29</v>
      </c>
      <c r="G9073" s="77">
        <v>32.71</v>
      </c>
      <c r="H9073" s="77">
        <v>71.239999999999995</v>
      </c>
      <c r="I9073" s="77">
        <v>-11.714</v>
      </c>
      <c r="J9073" s="77" t="s">
        <v>74</v>
      </c>
      <c r="K9073" s="77">
        <v>44.29</v>
      </c>
      <c r="L9073" s="77">
        <v>1.4370750000000001</v>
      </c>
      <c r="M9073" s="77">
        <v>-1.188177374180204</v>
      </c>
      <c r="N9073" s="77">
        <v>1.4406760000000001</v>
      </c>
      <c r="O9073" s="77">
        <v>-1.435159605629589</v>
      </c>
      <c r="P9073" s="77">
        <v>8520000</v>
      </c>
      <c r="Q9073" s="77">
        <v>385830</v>
      </c>
      <c r="R9073" s="77">
        <v>22.08</v>
      </c>
      <c r="S9073" s="77">
        <v>50.938000000000002</v>
      </c>
      <c r="T9073" s="77">
        <v>8.0130000000000017</v>
      </c>
      <c r="U9073" s="77">
        <v>25.7164</v>
      </c>
      <c r="V9073" s="77">
        <v>2.3191433965033141</v>
      </c>
      <c r="AC9073" s="77">
        <v>1.64</v>
      </c>
      <c r="AD9073" s="77">
        <v>1.28</v>
      </c>
      <c r="AH9073" s="77">
        <f>IF(AND(M9073&lt;Variables!$G$6,M9073&gt;Variables!$G$5),0,1)</f>
        <v>0</v>
      </c>
      <c r="AI9073" s="77">
        <f t="shared" si="284"/>
        <v>1</v>
      </c>
      <c r="AJ9073" s="77">
        <f>IF(I9073&gt;Variables!$G$7,0,1)</f>
        <v>1</v>
      </c>
      <c r="AK9073" s="77">
        <f>IF(F9073&gt;Variables!$G$8,0,1)</f>
        <v>0</v>
      </c>
      <c r="AL9073" s="77">
        <f>IF(G9073&gt;Variables!$G$9,0,1)</f>
        <v>0</v>
      </c>
      <c r="AM9073" s="77">
        <f>IF(AND(K9073&gt;Variables!$G$10,K9073&lt;Variables!$G$11),0,1)</f>
        <v>1</v>
      </c>
      <c r="AN9073" s="77">
        <f>IF(H9073&lt;Variables!$G$13,1,0)</f>
        <v>1</v>
      </c>
      <c r="AO9073" s="77">
        <f>IF(R9073&lt;Variables!$G$12,0,1)</f>
        <v>1</v>
      </c>
      <c r="AP9073" s="78">
        <f t="shared" si="285"/>
        <v>0</v>
      </c>
      <c r="AQ9073" s="77">
        <f>IF(V9073&lt;Variables!$G$15,1,0)</f>
        <v>1</v>
      </c>
      <c r="AR9073" s="77">
        <v>1</v>
      </c>
      <c r="AS9073" s="77">
        <v>0</v>
      </c>
      <c r="AT9073" s="77">
        <v>0</v>
      </c>
      <c r="AU9073" s="77">
        <v>0</v>
      </c>
      <c r="BA9073" s="77">
        <v>2</v>
      </c>
    </row>
    <row r="9074" spans="3:53" x14ac:dyDescent="0.25">
      <c r="C9074" s="77" t="s">
        <v>899</v>
      </c>
      <c r="D9074" s="77" t="s">
        <v>684</v>
      </c>
      <c r="E9074" s="77">
        <v>3.96</v>
      </c>
      <c r="F9074" s="77">
        <v>14.49</v>
      </c>
      <c r="G9074" s="77">
        <v>-1.25</v>
      </c>
      <c r="H9074" s="77">
        <v>-99999</v>
      </c>
      <c r="I9074" s="77">
        <v>-12.297000000000001</v>
      </c>
      <c r="J9074" s="77" t="s">
        <v>75</v>
      </c>
      <c r="K9074" s="77">
        <v>66.63</v>
      </c>
      <c r="L9074" s="77">
        <v>-99999</v>
      </c>
      <c r="M9074" s="77">
        <v>-99999</v>
      </c>
      <c r="N9074" s="77">
        <v>3.95</v>
      </c>
      <c r="O9074" s="77">
        <v>0</v>
      </c>
      <c r="P9074" s="77">
        <v>16474</v>
      </c>
      <c r="Q9074" s="77">
        <v>10740</v>
      </c>
      <c r="R9074" s="77">
        <v>1.53</v>
      </c>
      <c r="S9074" s="77">
        <v>50.938000000000002</v>
      </c>
      <c r="T9074" s="77">
        <v>8.0130000000000017</v>
      </c>
      <c r="U9074" s="77">
        <v>25.7164</v>
      </c>
      <c r="V9074" s="77">
        <v>-99999</v>
      </c>
      <c r="AC9074" s="77">
        <v>4</v>
      </c>
      <c r="AD9074" s="77">
        <v>3.53</v>
      </c>
      <c r="AH9074" s="77">
        <f>IF(AND(M9074&lt;Variables!$G$6,M9074&gt;Variables!$G$5),0,1)</f>
        <v>1</v>
      </c>
      <c r="AI9074" s="77">
        <f t="shared" ref="AI9074:AI9137" si="286">IF(L9074&gt;N9074,0,1)</f>
        <v>1</v>
      </c>
      <c r="AJ9074" s="77">
        <f>IF(I9074&gt;Variables!$G$7,0,1)</f>
        <v>1</v>
      </c>
      <c r="AK9074" s="77">
        <f>IF(F9074&gt;Variables!$G$8,0,1)</f>
        <v>0</v>
      </c>
      <c r="AL9074" s="77">
        <f>IF(G9074&gt;Variables!$G$9,0,1)</f>
        <v>1</v>
      </c>
      <c r="AM9074" s="77">
        <f>IF(AND(K9074&gt;Variables!$G$10,K9074&lt;Variables!$G$11),0,1)</f>
        <v>0</v>
      </c>
      <c r="AN9074" s="77">
        <f>IF(H9074&lt;Variables!$G$13,1,0)</f>
        <v>1</v>
      </c>
      <c r="AO9074" s="77">
        <f>IF(R9074&lt;Variables!$G$12,0,1)</f>
        <v>0</v>
      </c>
      <c r="AP9074" s="78">
        <f t="shared" ref="AP9074:AP9137" si="287">IF(J9074="Pass", 0,1)</f>
        <v>1</v>
      </c>
      <c r="AQ9074" s="77">
        <f>IF(V9074&lt;Variables!$G$15,1,0)</f>
        <v>1</v>
      </c>
      <c r="AR9074" s="77">
        <v>0</v>
      </c>
      <c r="AS9074" s="77">
        <v>0</v>
      </c>
      <c r="AT9074" s="77">
        <v>1</v>
      </c>
      <c r="AU9074" s="77">
        <v>0</v>
      </c>
      <c r="BA9074" s="77">
        <v>-2.25</v>
      </c>
    </row>
    <row r="9075" spans="3:53" x14ac:dyDescent="0.25">
      <c r="C9075" s="77" t="s">
        <v>899</v>
      </c>
      <c r="D9075" s="77" t="s">
        <v>745</v>
      </c>
      <c r="E9075" s="77">
        <v>1.99</v>
      </c>
      <c r="F9075" s="77">
        <v>32.17</v>
      </c>
      <c r="G9075" s="77">
        <v>29.22</v>
      </c>
      <c r="H9075" s="77">
        <v>65.010000000000005</v>
      </c>
      <c r="I9075" s="77">
        <v>-44.837000000000003</v>
      </c>
      <c r="J9075" s="77" t="s">
        <v>74</v>
      </c>
      <c r="K9075" s="77">
        <v>64.58</v>
      </c>
      <c r="L9075" s="77">
        <v>1.931395</v>
      </c>
      <c r="M9075" s="77">
        <v>3.034335286153286</v>
      </c>
      <c r="N9075" s="77">
        <v>1.8938120000000001</v>
      </c>
      <c r="O9075" s="77">
        <v>5.0790680384325464</v>
      </c>
      <c r="P9075" s="77">
        <v>5470000</v>
      </c>
      <c r="Q9075" s="77">
        <v>486440</v>
      </c>
      <c r="R9075" s="77">
        <v>11.24</v>
      </c>
      <c r="S9075" s="77">
        <v>50.938000000000002</v>
      </c>
      <c r="T9075" s="77">
        <v>8.0130000000000017</v>
      </c>
      <c r="U9075" s="77">
        <v>25.7164</v>
      </c>
      <c r="V9075" s="77">
        <v>2.3113892052925471</v>
      </c>
      <c r="AC9075" s="77">
        <v>2.86</v>
      </c>
      <c r="AD9075" s="77">
        <v>1.92</v>
      </c>
      <c r="AH9075" s="77">
        <f>IF(AND(M9075&lt;Variables!$G$6,M9075&gt;Variables!$G$5),0,1)</f>
        <v>1</v>
      </c>
      <c r="AI9075" s="77">
        <f t="shared" si="286"/>
        <v>0</v>
      </c>
      <c r="AJ9075" s="77">
        <f>IF(I9075&gt;Variables!$G$7,0,1)</f>
        <v>1</v>
      </c>
      <c r="AK9075" s="77">
        <f>IF(F9075&gt;Variables!$G$8,0,1)</f>
        <v>0</v>
      </c>
      <c r="AL9075" s="77">
        <f>IF(G9075&gt;Variables!$G$9,0,1)</f>
        <v>0</v>
      </c>
      <c r="AM9075" s="77">
        <f>IF(AND(K9075&gt;Variables!$G$10,K9075&lt;Variables!$G$11),0,1)</f>
        <v>0</v>
      </c>
      <c r="AN9075" s="77">
        <f>IF(H9075&lt;Variables!$G$13,1,0)</f>
        <v>1</v>
      </c>
      <c r="AO9075" s="77">
        <f>IF(R9075&lt;Variables!$G$12,0,1)</f>
        <v>1</v>
      </c>
      <c r="AP9075" s="78">
        <f t="shared" si="287"/>
        <v>0</v>
      </c>
      <c r="AQ9075" s="77">
        <f>IF(V9075&lt;Variables!$G$15,1,0)</f>
        <v>1</v>
      </c>
      <c r="AR9075" s="77">
        <v>0</v>
      </c>
      <c r="AS9075" s="77">
        <v>0</v>
      </c>
      <c r="AT9075" s="77">
        <v>1</v>
      </c>
      <c r="AU9075" s="77">
        <v>0</v>
      </c>
      <c r="BA9075" s="77">
        <v>-2.25</v>
      </c>
    </row>
    <row r="9076" spans="3:53" x14ac:dyDescent="0.25">
      <c r="C9076" s="77" t="s">
        <v>899</v>
      </c>
      <c r="D9076" s="77" t="s">
        <v>722</v>
      </c>
      <c r="E9076" s="77">
        <v>3.25</v>
      </c>
      <c r="F9076" s="77">
        <v>24.92</v>
      </c>
      <c r="G9076" s="77">
        <v>15</v>
      </c>
      <c r="H9076" s="77">
        <v>53.02</v>
      </c>
      <c r="I9076" s="77">
        <v>-28.620999999999999</v>
      </c>
      <c r="J9076" s="77" t="s">
        <v>74</v>
      </c>
      <c r="K9076" s="77">
        <v>71.2</v>
      </c>
      <c r="L9076" s="77">
        <v>3.1369799999999999</v>
      </c>
      <c r="M9076" s="77">
        <v>2.6464943990717291</v>
      </c>
      <c r="N9076" s="77">
        <v>3.0995999999999988</v>
      </c>
      <c r="O9076" s="77">
        <v>3.8843721770551358</v>
      </c>
      <c r="P9076" s="77">
        <v>7040000</v>
      </c>
      <c r="Q9076" s="77">
        <v>3550000</v>
      </c>
      <c r="R9076" s="77">
        <v>1.98</v>
      </c>
      <c r="S9076" s="77">
        <v>50.938000000000002</v>
      </c>
      <c r="T9076" s="77">
        <v>8.0130000000000017</v>
      </c>
      <c r="U9076" s="77">
        <v>25.7164</v>
      </c>
      <c r="V9076" s="77">
        <v>2.355789938144329</v>
      </c>
      <c r="AC9076" s="77">
        <v>3.35</v>
      </c>
      <c r="AD9076" s="77">
        <v>3</v>
      </c>
      <c r="AH9076" s="77">
        <f>IF(AND(M9076&lt;Variables!$G$6,M9076&gt;Variables!$G$5),0,1)</f>
        <v>1</v>
      </c>
      <c r="AI9076" s="77">
        <f t="shared" si="286"/>
        <v>0</v>
      </c>
      <c r="AJ9076" s="77">
        <f>IF(I9076&gt;Variables!$G$7,0,1)</f>
        <v>1</v>
      </c>
      <c r="AK9076" s="77">
        <f>IF(F9076&gt;Variables!$G$8,0,1)</f>
        <v>0</v>
      </c>
      <c r="AL9076" s="77">
        <f>IF(G9076&gt;Variables!$G$9,0,1)</f>
        <v>0</v>
      </c>
      <c r="AM9076" s="77">
        <f>IF(AND(K9076&gt;Variables!$G$10,K9076&lt;Variables!$G$11),0,1)</f>
        <v>1</v>
      </c>
      <c r="AN9076" s="77">
        <f>IF(H9076&lt;Variables!$G$13,1,0)</f>
        <v>1</v>
      </c>
      <c r="AO9076" s="77">
        <f>IF(R9076&lt;Variables!$G$12,0,1)</f>
        <v>0</v>
      </c>
      <c r="AP9076" s="78">
        <f t="shared" si="287"/>
        <v>0</v>
      </c>
      <c r="AQ9076" s="77">
        <f>IF(V9076&lt;Variables!$G$15,1,0)</f>
        <v>1</v>
      </c>
      <c r="AR9076" s="77">
        <v>1</v>
      </c>
      <c r="AS9076" s="77">
        <v>0</v>
      </c>
      <c r="AT9076" s="77">
        <v>0</v>
      </c>
      <c r="AU9076" s="77">
        <v>0</v>
      </c>
      <c r="BA9076" s="77">
        <v>2</v>
      </c>
    </row>
    <row r="9077" spans="3:53" x14ac:dyDescent="0.25">
      <c r="C9077" s="77" t="s">
        <v>899</v>
      </c>
      <c r="D9077" s="77" t="s">
        <v>729</v>
      </c>
      <c r="E9077" s="77">
        <v>13.05</v>
      </c>
      <c r="F9077" s="77">
        <v>10.45</v>
      </c>
      <c r="G9077" s="77">
        <v>10.83</v>
      </c>
      <c r="H9077" s="77">
        <v>6350</v>
      </c>
      <c r="I9077" s="77">
        <v>42.887</v>
      </c>
      <c r="J9077" s="77" t="s">
        <v>74</v>
      </c>
      <c r="K9077" s="77">
        <v>33.619999999999997</v>
      </c>
      <c r="L9077" s="77">
        <v>13.135666666666671</v>
      </c>
      <c r="M9077" s="77">
        <v>-1.032811429441461</v>
      </c>
      <c r="N9077" s="77">
        <v>13.12428695652174</v>
      </c>
      <c r="O9077" s="77">
        <v>-0.94699968793334788</v>
      </c>
      <c r="P9077" s="77">
        <v>2543000</v>
      </c>
      <c r="Q9077" s="77">
        <v>2203000</v>
      </c>
      <c r="R9077" s="77">
        <v>1.1499999999999999</v>
      </c>
      <c r="S9077" s="77">
        <v>50.938000000000002</v>
      </c>
      <c r="T9077" s="77">
        <v>8.0130000000000017</v>
      </c>
      <c r="U9077" s="77">
        <v>25.7164</v>
      </c>
      <c r="V9077" s="77">
        <v>2.1752986980587208</v>
      </c>
      <c r="AC9077" s="77">
        <v>13.195</v>
      </c>
      <c r="AD9077" s="77">
        <v>12.92</v>
      </c>
      <c r="AH9077" s="77">
        <f>IF(AND(M9077&lt;Variables!$G$6,M9077&gt;Variables!$G$5),0,1)</f>
        <v>0</v>
      </c>
      <c r="AI9077" s="77">
        <f t="shared" si="286"/>
        <v>0</v>
      </c>
      <c r="AJ9077" s="77">
        <f>IF(I9077&gt;Variables!$G$7,0,1)</f>
        <v>1</v>
      </c>
      <c r="AK9077" s="77">
        <f>IF(F9077&gt;Variables!$G$8,0,1)</f>
        <v>0</v>
      </c>
      <c r="AL9077" s="77">
        <f>IF(G9077&gt;Variables!$G$9,0,1)</f>
        <v>0</v>
      </c>
      <c r="AM9077" s="77">
        <f>IF(AND(K9077&gt;Variables!$G$10,K9077&lt;Variables!$G$11),0,1)</f>
        <v>1</v>
      </c>
      <c r="AN9077" s="77">
        <f>IF(H9077&lt;Variables!$G$13,1,0)</f>
        <v>0</v>
      </c>
      <c r="AO9077" s="77">
        <f>IF(R9077&lt;Variables!$G$12,0,1)</f>
        <v>0</v>
      </c>
      <c r="AP9077" s="78">
        <f t="shared" si="287"/>
        <v>0</v>
      </c>
      <c r="AQ9077" s="77">
        <f>IF(V9077&lt;Variables!$G$15,1,0)</f>
        <v>1</v>
      </c>
      <c r="AR9077" s="77">
        <v>0</v>
      </c>
      <c r="AS9077" s="77">
        <v>0</v>
      </c>
      <c r="AT9077" s="77">
        <v>0</v>
      </c>
      <c r="AU9077" s="77">
        <v>1</v>
      </c>
      <c r="BA9077" s="77">
        <v>-0.51</v>
      </c>
    </row>
    <row r="9078" spans="3:53" x14ac:dyDescent="0.25">
      <c r="C9078" s="77" t="s">
        <v>899</v>
      </c>
      <c r="D9078" s="77" t="s">
        <v>720</v>
      </c>
      <c r="E9078" s="77">
        <v>54.14</v>
      </c>
      <c r="F9078" s="77">
        <v>10.16</v>
      </c>
      <c r="G9078" s="77">
        <v>9.7100000000000009</v>
      </c>
      <c r="H9078" s="77">
        <v>2050</v>
      </c>
      <c r="I9078" s="77">
        <v>12.21</v>
      </c>
      <c r="J9078" s="77" t="s">
        <v>74</v>
      </c>
      <c r="K9078" s="77">
        <v>55.46</v>
      </c>
      <c r="L9078" s="77">
        <v>53.889750000000006</v>
      </c>
      <c r="M9078" s="77">
        <v>0.24169716875657549</v>
      </c>
      <c r="N9078" s="77">
        <v>53.870413043478273</v>
      </c>
      <c r="O9078" s="77">
        <v>0.27767924556472279</v>
      </c>
      <c r="P9078" s="77">
        <v>788519</v>
      </c>
      <c r="Q9078" s="77">
        <v>320570</v>
      </c>
      <c r="R9078" s="77">
        <v>2.46</v>
      </c>
      <c r="S9078" s="77">
        <v>50.938000000000002</v>
      </c>
      <c r="T9078" s="77">
        <v>8.0130000000000017</v>
      </c>
      <c r="U9078" s="77">
        <v>25.7164</v>
      </c>
      <c r="V9078" s="77">
        <v>2.4134702766407341</v>
      </c>
      <c r="AC9078" s="77">
        <v>54.18</v>
      </c>
      <c r="AD9078" s="77">
        <v>52.91</v>
      </c>
      <c r="AH9078" s="77">
        <f>IF(AND(M9078&lt;Variables!$G$6,M9078&gt;Variables!$G$5),0,1)</f>
        <v>1</v>
      </c>
      <c r="AI9078" s="77">
        <f t="shared" si="286"/>
        <v>0</v>
      </c>
      <c r="AJ9078" s="77">
        <f>IF(I9078&gt;Variables!$G$7,0,1)</f>
        <v>1</v>
      </c>
      <c r="AK9078" s="77">
        <f>IF(F9078&gt;Variables!$G$8,0,1)</f>
        <v>0</v>
      </c>
      <c r="AL9078" s="77">
        <f>IF(G9078&gt;Variables!$G$9,0,1)</f>
        <v>1</v>
      </c>
      <c r="AM9078" s="77">
        <f>IF(AND(K9078&gt;Variables!$G$10,K9078&lt;Variables!$G$11),0,1)</f>
        <v>1</v>
      </c>
      <c r="AN9078" s="77">
        <f>IF(H9078&lt;Variables!$G$13,1,0)</f>
        <v>0</v>
      </c>
      <c r="AO9078" s="77">
        <f>IF(R9078&lt;Variables!$G$12,0,1)</f>
        <v>1</v>
      </c>
      <c r="AP9078" s="78">
        <f t="shared" si="287"/>
        <v>0</v>
      </c>
      <c r="AQ9078" s="77">
        <f>IF(V9078&lt;Variables!$G$15,1,0)</f>
        <v>1</v>
      </c>
      <c r="AR9078" s="77">
        <v>0</v>
      </c>
      <c r="AS9078" s="77">
        <v>0</v>
      </c>
      <c r="AT9078" s="77">
        <v>0</v>
      </c>
      <c r="AU9078" s="77">
        <v>1</v>
      </c>
      <c r="BA9078" s="77">
        <v>-1.08</v>
      </c>
    </row>
    <row r="9079" spans="3:53" x14ac:dyDescent="0.25">
      <c r="C9079" s="77" t="s">
        <v>899</v>
      </c>
      <c r="D9079" s="77" t="s">
        <v>728</v>
      </c>
      <c r="E9079" s="77">
        <v>41.96</v>
      </c>
      <c r="F9079" s="77">
        <v>9.51</v>
      </c>
      <c r="G9079" s="77">
        <v>8.56</v>
      </c>
      <c r="H9079" s="77">
        <v>67630</v>
      </c>
      <c r="I9079" s="77">
        <v>-26.408999999999999</v>
      </c>
      <c r="J9079" s="77" t="s">
        <v>74</v>
      </c>
      <c r="K9079" s="77">
        <v>28.54</v>
      </c>
      <c r="L9079" s="77">
        <v>41.996895000000009</v>
      </c>
      <c r="M9079" s="77">
        <v>-0.37358714257329201</v>
      </c>
      <c r="N9079" s="77">
        <v>42.590124000000003</v>
      </c>
      <c r="O9079" s="77">
        <v>-1.761262775379552</v>
      </c>
      <c r="P9079" s="77">
        <v>7781000</v>
      </c>
      <c r="Q9079" s="77">
        <v>4417000</v>
      </c>
      <c r="R9079" s="77">
        <v>1.76</v>
      </c>
      <c r="S9079" s="77">
        <v>50.938000000000002</v>
      </c>
      <c r="T9079" s="77">
        <v>8.0130000000000017</v>
      </c>
      <c r="U9079" s="77">
        <v>25.7164</v>
      </c>
      <c r="V9079" s="77">
        <v>2.1312340496369551</v>
      </c>
      <c r="AC9079" s="77">
        <v>42.64</v>
      </c>
      <c r="AD9079" s="77">
        <v>41.58</v>
      </c>
      <c r="AH9079" s="77">
        <f>IF(AND(M9079&lt;Variables!$G$6,M9079&gt;Variables!$G$5),0,1)</f>
        <v>1</v>
      </c>
      <c r="AI9079" s="77">
        <f t="shared" si="286"/>
        <v>1</v>
      </c>
      <c r="AJ9079" s="77">
        <f>IF(I9079&gt;Variables!$G$7,0,1)</f>
        <v>1</v>
      </c>
      <c r="AK9079" s="77">
        <f>IF(F9079&gt;Variables!$G$8,0,1)</f>
        <v>0</v>
      </c>
      <c r="AL9079" s="77">
        <f>IF(G9079&gt;Variables!$G$9,0,1)</f>
        <v>1</v>
      </c>
      <c r="AM9079" s="77">
        <f>IF(AND(K9079&gt;Variables!$G$10,K9079&lt;Variables!$G$11),0,1)</f>
        <v>1</v>
      </c>
      <c r="AN9079" s="77">
        <f>IF(H9079&lt;Variables!$G$13,1,0)</f>
        <v>0</v>
      </c>
      <c r="AO9079" s="77">
        <f>IF(R9079&lt;Variables!$G$12,0,1)</f>
        <v>0</v>
      </c>
      <c r="AP9079" s="78">
        <f t="shared" si="287"/>
        <v>0</v>
      </c>
      <c r="AQ9079" s="77">
        <f>IF(V9079&lt;Variables!$G$15,1,0)</f>
        <v>1</v>
      </c>
      <c r="AR9079" s="77">
        <v>1</v>
      </c>
      <c r="AS9079" s="77">
        <v>0</v>
      </c>
      <c r="AT9079" s="77">
        <v>0</v>
      </c>
      <c r="AU9079" s="77">
        <v>0</v>
      </c>
      <c r="BA9079" s="77">
        <v>1.03</v>
      </c>
    </row>
    <row r="9080" spans="3:53" x14ac:dyDescent="0.25">
      <c r="C9080" s="77" t="s">
        <v>899</v>
      </c>
      <c r="D9080" s="77" t="s">
        <v>705</v>
      </c>
      <c r="E9080" s="77">
        <v>675.31</v>
      </c>
      <c r="F9080" s="77">
        <v>8.31</v>
      </c>
      <c r="G9080" s="77">
        <v>3.6</v>
      </c>
      <c r="H9080" s="77">
        <v>6440</v>
      </c>
      <c r="I9080" s="77">
        <v>-23.529</v>
      </c>
      <c r="J9080" s="77" t="s">
        <v>74</v>
      </c>
      <c r="K9080" s="77">
        <v>39.130000000000003</v>
      </c>
      <c r="L9080" s="77">
        <v>676.44621111111098</v>
      </c>
      <c r="M9080" s="77">
        <v>-0.45328232470613122</v>
      </c>
      <c r="N9080" s="77">
        <v>675.51464255319149</v>
      </c>
      <c r="O9080" s="77">
        <v>-0.31600241041753752</v>
      </c>
      <c r="P9080" s="77">
        <v>1109000</v>
      </c>
      <c r="Q9080" s="77">
        <v>763734</v>
      </c>
      <c r="R9080" s="77">
        <v>1.45</v>
      </c>
      <c r="S9080" s="77">
        <v>50.938000000000002</v>
      </c>
      <c r="T9080" s="77">
        <v>8.0130000000000017</v>
      </c>
      <c r="U9080" s="77">
        <v>25.7164</v>
      </c>
      <c r="V9080" s="77">
        <v>2.2519424478670822</v>
      </c>
      <c r="AC9080" s="77">
        <v>675.77</v>
      </c>
      <c r="AD9080" s="77">
        <v>650.67049999999995</v>
      </c>
      <c r="AH9080" s="77">
        <f>IF(AND(M9080&lt;Variables!$G$6,M9080&gt;Variables!$G$5),0,1)</f>
        <v>1</v>
      </c>
      <c r="AI9080" s="77">
        <f t="shared" si="286"/>
        <v>0</v>
      </c>
      <c r="AJ9080" s="77">
        <f>IF(I9080&gt;Variables!$G$7,0,1)</f>
        <v>1</v>
      </c>
      <c r="AK9080" s="77">
        <f>IF(F9080&gt;Variables!$G$8,0,1)</f>
        <v>1</v>
      </c>
      <c r="AL9080" s="77">
        <f>IF(G9080&gt;Variables!$G$9,0,1)</f>
        <v>1</v>
      </c>
      <c r="AM9080" s="77">
        <f>IF(AND(K9080&gt;Variables!$G$10,K9080&lt;Variables!$G$11),0,1)</f>
        <v>1</v>
      </c>
      <c r="AN9080" s="77">
        <f>IF(H9080&lt;Variables!$G$13,1,0)</f>
        <v>0</v>
      </c>
      <c r="AO9080" s="77">
        <f>IF(R9080&lt;Variables!$G$12,0,1)</f>
        <v>0</v>
      </c>
      <c r="AP9080" s="78">
        <f t="shared" si="287"/>
        <v>0</v>
      </c>
      <c r="AQ9080" s="77">
        <f>IF(V9080&lt;Variables!$G$15,1,0)</f>
        <v>1</v>
      </c>
      <c r="AR9080" s="77">
        <v>0</v>
      </c>
      <c r="AS9080" s="77">
        <v>0</v>
      </c>
      <c r="AT9080" s="77">
        <v>1</v>
      </c>
      <c r="AU9080" s="77">
        <v>0</v>
      </c>
      <c r="BA9080" s="77">
        <v>-1.31</v>
      </c>
    </row>
    <row r="9081" spans="3:53" x14ac:dyDescent="0.25">
      <c r="C9081" s="77" t="s">
        <v>899</v>
      </c>
      <c r="D9081" s="77" t="s">
        <v>540</v>
      </c>
      <c r="E9081" s="77">
        <v>15.91</v>
      </c>
      <c r="F9081" s="77">
        <v>7.27</v>
      </c>
      <c r="G9081" s="77">
        <v>7.82</v>
      </c>
      <c r="H9081" s="77">
        <v>2690</v>
      </c>
      <c r="I9081" s="77">
        <v>0.30499999999999999</v>
      </c>
      <c r="J9081" s="77" t="s">
        <v>74</v>
      </c>
      <c r="K9081" s="77">
        <v>43.17</v>
      </c>
      <c r="L9081" s="77">
        <v>15.929905</v>
      </c>
      <c r="M9081" s="77">
        <v>-0.43882873124478983</v>
      </c>
      <c r="N9081" s="77">
        <v>15.846004000000001</v>
      </c>
      <c r="O9081" s="77">
        <v>8.8325107074305839E-2</v>
      </c>
      <c r="P9081" s="77">
        <v>6239000</v>
      </c>
      <c r="Q9081" s="77">
        <v>4308000</v>
      </c>
      <c r="R9081" s="77">
        <v>1.45</v>
      </c>
      <c r="S9081" s="77">
        <v>50.938000000000002</v>
      </c>
      <c r="T9081" s="77">
        <v>8.0130000000000017</v>
      </c>
      <c r="U9081" s="77">
        <v>25.7164</v>
      </c>
      <c r="V9081" s="77">
        <v>2.2989948327354122</v>
      </c>
      <c r="AC9081" s="77">
        <v>16.2</v>
      </c>
      <c r="AD9081" s="77">
        <v>15.85</v>
      </c>
      <c r="AH9081" s="77">
        <f>IF(AND(M9081&lt;Variables!$G$6,M9081&gt;Variables!$G$5),0,1)</f>
        <v>1</v>
      </c>
      <c r="AI9081" s="77">
        <f t="shared" si="286"/>
        <v>0</v>
      </c>
      <c r="AJ9081" s="77">
        <f>IF(I9081&gt;Variables!$G$7,0,1)</f>
        <v>1</v>
      </c>
      <c r="AK9081" s="77">
        <f>IF(F9081&gt;Variables!$G$8,0,1)</f>
        <v>1</v>
      </c>
      <c r="AL9081" s="77">
        <f>IF(G9081&gt;Variables!$G$9,0,1)</f>
        <v>1</v>
      </c>
      <c r="AM9081" s="77">
        <f>IF(AND(K9081&gt;Variables!$G$10,K9081&lt;Variables!$G$11),0,1)</f>
        <v>1</v>
      </c>
      <c r="AN9081" s="77">
        <f>IF(H9081&lt;Variables!$G$13,1,0)</f>
        <v>0</v>
      </c>
      <c r="AO9081" s="77">
        <f>IF(R9081&lt;Variables!$G$12,0,1)</f>
        <v>0</v>
      </c>
      <c r="AP9081" s="78">
        <f t="shared" si="287"/>
        <v>0</v>
      </c>
      <c r="AQ9081" s="77">
        <f>IF(V9081&lt;Variables!$G$15,1,0)</f>
        <v>1</v>
      </c>
      <c r="AR9081" s="77">
        <v>1</v>
      </c>
      <c r="AS9081" s="77">
        <v>0</v>
      </c>
      <c r="AT9081" s="77">
        <v>0</v>
      </c>
      <c r="AU9081" s="77">
        <v>0</v>
      </c>
      <c r="BA9081" s="77">
        <v>0.94</v>
      </c>
    </row>
    <row r="9082" spans="3:53" x14ac:dyDescent="0.25">
      <c r="C9082" s="77" t="s">
        <v>899</v>
      </c>
      <c r="D9082" s="77" t="s">
        <v>571</v>
      </c>
      <c r="E9082" s="77">
        <v>2.0099999999999998</v>
      </c>
      <c r="F9082" s="77">
        <v>9.89</v>
      </c>
      <c r="G9082" s="77">
        <v>6.95</v>
      </c>
      <c r="H9082" s="77">
        <v>-99999</v>
      </c>
      <c r="I9082" s="77">
        <v>-17.727</v>
      </c>
      <c r="J9082" s="77" t="s">
        <v>75</v>
      </c>
      <c r="K9082" s="77">
        <v>55.41</v>
      </c>
      <c r="L9082" s="77">
        <v>-99999</v>
      </c>
      <c r="M9082" s="77">
        <v>-99999</v>
      </c>
      <c r="N9082" s="77">
        <v>-99999</v>
      </c>
      <c r="O9082" s="77">
        <v>-99999</v>
      </c>
      <c r="P9082" s="77">
        <v>22352</v>
      </c>
      <c r="Q9082" s="77">
        <v>9723</v>
      </c>
      <c r="R9082" s="77">
        <v>2.2999999999999998</v>
      </c>
      <c r="S9082" s="77">
        <v>50.938000000000002</v>
      </c>
      <c r="T9082" s="77">
        <v>8.0130000000000017</v>
      </c>
      <c r="U9082" s="77">
        <v>25.7164</v>
      </c>
      <c r="V9082" s="77">
        <v>-99999</v>
      </c>
      <c r="AC9082" s="77">
        <v>2</v>
      </c>
      <c r="AD9082" s="77">
        <v>1.9350000000000001</v>
      </c>
      <c r="AH9082" s="77">
        <f>IF(AND(M9082&lt;Variables!$G$6,M9082&gt;Variables!$G$5),0,1)</f>
        <v>1</v>
      </c>
      <c r="AI9082" s="77">
        <f t="shared" si="286"/>
        <v>1</v>
      </c>
      <c r="AJ9082" s="77">
        <f>IF(I9082&gt;Variables!$G$7,0,1)</f>
        <v>1</v>
      </c>
      <c r="AK9082" s="77">
        <f>IF(F9082&gt;Variables!$G$8,0,1)</f>
        <v>0</v>
      </c>
      <c r="AL9082" s="77">
        <f>IF(G9082&gt;Variables!$G$9,0,1)</f>
        <v>1</v>
      </c>
      <c r="AM9082" s="77">
        <f>IF(AND(K9082&gt;Variables!$G$10,K9082&lt;Variables!$G$11),0,1)</f>
        <v>1</v>
      </c>
      <c r="AN9082" s="77">
        <f>IF(H9082&lt;Variables!$G$13,1,0)</f>
        <v>1</v>
      </c>
      <c r="AO9082" s="77">
        <f>IF(R9082&lt;Variables!$G$12,0,1)</f>
        <v>1</v>
      </c>
      <c r="AP9082" s="78">
        <f t="shared" si="287"/>
        <v>1</v>
      </c>
      <c r="AQ9082" s="77">
        <f>IF(V9082&lt;Variables!$G$15,1,0)</f>
        <v>1</v>
      </c>
      <c r="AR9082" s="77">
        <v>0</v>
      </c>
      <c r="AS9082" s="77">
        <v>0</v>
      </c>
      <c r="AT9082" s="77">
        <v>1</v>
      </c>
      <c r="AU9082" s="77">
        <v>0</v>
      </c>
      <c r="BA9082" s="77">
        <v>-2.25</v>
      </c>
    </row>
    <row r="9083" spans="3:53" x14ac:dyDescent="0.25">
      <c r="C9083" s="77" t="s">
        <v>899</v>
      </c>
      <c r="D9083" s="77" t="s">
        <v>749</v>
      </c>
      <c r="E9083" s="77">
        <v>3.56</v>
      </c>
      <c r="F9083" s="77">
        <v>10.59</v>
      </c>
      <c r="G9083" s="77">
        <v>9.74</v>
      </c>
      <c r="H9083" s="77">
        <v>-99999</v>
      </c>
      <c r="I9083" s="77">
        <v>-12.667</v>
      </c>
      <c r="J9083" s="77" t="s">
        <v>75</v>
      </c>
      <c r="K9083" s="77">
        <v>54.35</v>
      </c>
      <c r="L9083" s="77">
        <v>3.55</v>
      </c>
      <c r="M9083" s="77">
        <v>0</v>
      </c>
      <c r="N9083" s="77">
        <v>3.5474999999999999</v>
      </c>
      <c r="O9083" s="77">
        <v>7.0472163495417808E-2</v>
      </c>
      <c r="P9083" s="77">
        <v>27665</v>
      </c>
      <c r="Q9083" s="77">
        <v>9400</v>
      </c>
      <c r="R9083" s="77">
        <v>2.94</v>
      </c>
      <c r="S9083" s="77">
        <v>50.938000000000002</v>
      </c>
      <c r="T9083" s="77">
        <v>8.0130000000000017</v>
      </c>
      <c r="U9083" s="77">
        <v>25.7164</v>
      </c>
      <c r="V9083" s="77">
        <v>2.4120659999999998</v>
      </c>
      <c r="AC9083" s="77">
        <v>3.64</v>
      </c>
      <c r="AD9083" s="77">
        <v>3.53</v>
      </c>
      <c r="AH9083" s="77">
        <f>IF(AND(M9083&lt;Variables!$G$6,M9083&gt;Variables!$G$5),0,1)</f>
        <v>1</v>
      </c>
      <c r="AI9083" s="77">
        <f t="shared" si="286"/>
        <v>0</v>
      </c>
      <c r="AJ9083" s="77">
        <f>IF(I9083&gt;Variables!$G$7,0,1)</f>
        <v>1</v>
      </c>
      <c r="AK9083" s="77">
        <f>IF(F9083&gt;Variables!$G$8,0,1)</f>
        <v>0</v>
      </c>
      <c r="AL9083" s="77">
        <f>IF(G9083&gt;Variables!$G$9,0,1)</f>
        <v>1</v>
      </c>
      <c r="AM9083" s="77">
        <f>IF(AND(K9083&gt;Variables!$G$10,K9083&lt;Variables!$G$11),0,1)</f>
        <v>1</v>
      </c>
      <c r="AN9083" s="77">
        <f>IF(H9083&lt;Variables!$G$13,1,0)</f>
        <v>1</v>
      </c>
      <c r="AO9083" s="77">
        <f>IF(R9083&lt;Variables!$G$12,0,1)</f>
        <v>1</v>
      </c>
      <c r="AP9083" s="78">
        <f t="shared" si="287"/>
        <v>1</v>
      </c>
      <c r="AQ9083" s="77">
        <f>IF(V9083&lt;Variables!$G$15,1,0)</f>
        <v>1</v>
      </c>
      <c r="AR9083" s="77">
        <v>1</v>
      </c>
      <c r="AS9083" s="77">
        <v>0</v>
      </c>
      <c r="AT9083" s="77">
        <v>0</v>
      </c>
      <c r="AU9083" s="77">
        <v>0</v>
      </c>
      <c r="BA9083" s="77">
        <v>2</v>
      </c>
    </row>
    <row r="9084" spans="3:53" x14ac:dyDescent="0.25">
      <c r="C9084" s="77" t="s">
        <v>899</v>
      </c>
      <c r="D9084" s="77" t="s">
        <v>719</v>
      </c>
      <c r="E9084" s="77">
        <v>2.12</v>
      </c>
      <c r="F9084" s="77">
        <v>41.19</v>
      </c>
      <c r="G9084" s="77">
        <v>-5.18</v>
      </c>
      <c r="H9084" s="77">
        <v>82.6</v>
      </c>
      <c r="I9084" s="77">
        <v>-56.959000000000003</v>
      </c>
      <c r="J9084" s="77" t="s">
        <v>74</v>
      </c>
      <c r="K9084" s="77">
        <v>56.45</v>
      </c>
      <c r="L9084" s="77">
        <v>2.0853000000000002</v>
      </c>
      <c r="M9084" s="77">
        <v>0.94470819546349571</v>
      </c>
      <c r="N9084" s="77">
        <v>2.0960999999999999</v>
      </c>
      <c r="O9084" s="77">
        <v>0.42459806306949499</v>
      </c>
      <c r="P9084" s="77">
        <v>236070000</v>
      </c>
      <c r="Q9084" s="77">
        <v>4600000</v>
      </c>
      <c r="R9084" s="77">
        <v>51.32</v>
      </c>
      <c r="S9084" s="77">
        <v>50.938000000000002</v>
      </c>
      <c r="T9084" s="77">
        <v>8.0130000000000017</v>
      </c>
      <c r="U9084" s="77">
        <v>25.7164</v>
      </c>
      <c r="V9084" s="77">
        <v>2.391661940536133</v>
      </c>
      <c r="AC9084" s="77">
        <v>2.37</v>
      </c>
      <c r="AD9084" s="77">
        <v>1.88</v>
      </c>
      <c r="AH9084" s="77">
        <f>IF(AND(M9084&lt;Variables!$G$6,M9084&gt;Variables!$G$5),0,1)</f>
        <v>1</v>
      </c>
      <c r="AI9084" s="77">
        <f t="shared" si="286"/>
        <v>1</v>
      </c>
      <c r="AJ9084" s="77">
        <f>IF(I9084&gt;Variables!$G$7,0,1)</f>
        <v>1</v>
      </c>
      <c r="AK9084" s="77">
        <f>IF(F9084&gt;Variables!$G$8,0,1)</f>
        <v>0</v>
      </c>
      <c r="AL9084" s="77">
        <f>IF(G9084&gt;Variables!$G$9,0,1)</f>
        <v>1</v>
      </c>
      <c r="AM9084" s="77">
        <f>IF(AND(K9084&gt;Variables!$G$10,K9084&lt;Variables!$G$11),0,1)</f>
        <v>1</v>
      </c>
      <c r="AN9084" s="77">
        <f>IF(H9084&lt;Variables!$G$13,1,0)</f>
        <v>1</v>
      </c>
      <c r="AO9084" s="77">
        <f>IF(R9084&lt;Variables!$G$12,0,1)</f>
        <v>1</v>
      </c>
      <c r="AP9084" s="78">
        <f t="shared" si="287"/>
        <v>0</v>
      </c>
      <c r="AQ9084" s="77">
        <f>IF(V9084&lt;Variables!$G$15,1,0)</f>
        <v>1</v>
      </c>
      <c r="AR9084" s="77">
        <v>0</v>
      </c>
      <c r="AS9084" s="77">
        <v>0</v>
      </c>
      <c r="AT9084" s="77">
        <v>1</v>
      </c>
      <c r="AU9084" s="77">
        <v>0</v>
      </c>
      <c r="BA9084" s="77">
        <v>-2.25</v>
      </c>
    </row>
    <row r="9085" spans="3:53" x14ac:dyDescent="0.25">
      <c r="C9085" s="77" t="s">
        <v>899</v>
      </c>
      <c r="D9085" s="77" t="s">
        <v>703</v>
      </c>
      <c r="E9085" s="77">
        <v>3.49</v>
      </c>
      <c r="F9085" s="77">
        <v>7.81</v>
      </c>
      <c r="G9085" s="77">
        <v>4.07</v>
      </c>
      <c r="H9085" s="77">
        <v>-99999</v>
      </c>
      <c r="I9085" s="77">
        <v>-12.095000000000001</v>
      </c>
      <c r="J9085" s="77" t="s">
        <v>75</v>
      </c>
      <c r="K9085" s="77">
        <v>61</v>
      </c>
      <c r="L9085" s="77">
        <v>3.45</v>
      </c>
      <c r="M9085" s="77">
        <v>0</v>
      </c>
      <c r="N9085" s="77">
        <v>3.45</v>
      </c>
      <c r="O9085" s="77">
        <v>0</v>
      </c>
      <c r="P9085" s="77">
        <v>38423</v>
      </c>
      <c r="Q9085" s="77">
        <v>15432</v>
      </c>
      <c r="R9085" s="77">
        <v>2.4900000000000002</v>
      </c>
      <c r="S9085" s="77">
        <v>50.938000000000002</v>
      </c>
      <c r="T9085" s="77">
        <v>8.0130000000000017</v>
      </c>
      <c r="U9085" s="77">
        <v>25.7164</v>
      </c>
      <c r="V9085" s="77">
        <v>2.4809600000000001</v>
      </c>
      <c r="AC9085" s="77">
        <v>3.49</v>
      </c>
      <c r="AD9085" s="77">
        <v>3.4</v>
      </c>
      <c r="AH9085" s="77">
        <f>IF(AND(M9085&lt;Variables!$G$6,M9085&gt;Variables!$G$5),0,1)</f>
        <v>1</v>
      </c>
      <c r="AI9085" s="77">
        <f t="shared" si="286"/>
        <v>1</v>
      </c>
      <c r="AJ9085" s="77">
        <f>IF(I9085&gt;Variables!$G$7,0,1)</f>
        <v>1</v>
      </c>
      <c r="AK9085" s="77">
        <f>IF(F9085&gt;Variables!$G$8,0,1)</f>
        <v>1</v>
      </c>
      <c r="AL9085" s="77">
        <f>IF(G9085&gt;Variables!$G$9,0,1)</f>
        <v>1</v>
      </c>
      <c r="AM9085" s="77">
        <f>IF(AND(K9085&gt;Variables!$G$10,K9085&lt;Variables!$G$11),0,1)</f>
        <v>1</v>
      </c>
      <c r="AN9085" s="77">
        <f>IF(H9085&lt;Variables!$G$13,1,0)</f>
        <v>1</v>
      </c>
      <c r="AO9085" s="77">
        <f>IF(R9085&lt;Variables!$G$12,0,1)</f>
        <v>1</v>
      </c>
      <c r="AP9085" s="78">
        <f t="shared" si="287"/>
        <v>1</v>
      </c>
      <c r="AQ9085" s="77">
        <f>IF(V9085&lt;Variables!$G$15,1,0)</f>
        <v>1</v>
      </c>
      <c r="AR9085" s="77">
        <v>0</v>
      </c>
      <c r="AS9085" s="77">
        <v>0</v>
      </c>
      <c r="AT9085" s="77">
        <v>1</v>
      </c>
      <c r="AU9085" s="77">
        <v>0</v>
      </c>
      <c r="BA9085" s="77">
        <v>-2.25</v>
      </c>
    </row>
    <row r="9086" spans="3:53" x14ac:dyDescent="0.25">
      <c r="C9086" s="77" t="s">
        <v>900</v>
      </c>
      <c r="D9086" s="77" t="s">
        <v>729</v>
      </c>
      <c r="E9086" s="77">
        <v>13.04</v>
      </c>
      <c r="F9086" s="77">
        <v>10.79</v>
      </c>
      <c r="G9086" s="77">
        <v>10.91</v>
      </c>
      <c r="H9086" s="77">
        <v>6350</v>
      </c>
      <c r="I9086" s="77">
        <v>42.912999999999997</v>
      </c>
      <c r="J9086" s="77" t="s">
        <v>74</v>
      </c>
      <c r="K9086" s="77">
        <v>37.71</v>
      </c>
      <c r="L9086" s="77">
        <v>13.063794736842111</v>
      </c>
      <c r="M9086" s="77">
        <v>-0.41178492104132047</v>
      </c>
      <c r="N9086" s="77">
        <v>13.113360416666669</v>
      </c>
      <c r="O9086" s="77">
        <v>-0.78820693843889267</v>
      </c>
      <c r="P9086" s="77">
        <v>2554000</v>
      </c>
      <c r="Q9086" s="77">
        <v>2203000</v>
      </c>
      <c r="R9086" s="77">
        <v>1.1599999999999999</v>
      </c>
      <c r="S9086" s="77">
        <v>51.807000000000002</v>
      </c>
      <c r="T9086" s="77">
        <v>8.1340000000000003</v>
      </c>
      <c r="U9086" s="77">
        <v>26.1252</v>
      </c>
      <c r="V9086" s="77">
        <v>2.2357663116163962</v>
      </c>
      <c r="AC9086" s="77">
        <v>13.195</v>
      </c>
      <c r="AD9086" s="77">
        <v>12.92</v>
      </c>
      <c r="AH9086" s="77">
        <f>IF(AND(M9086&lt;Variables!$G$6,M9086&gt;Variables!$G$5),0,1)</f>
        <v>1</v>
      </c>
      <c r="AI9086" s="77">
        <f t="shared" si="286"/>
        <v>1</v>
      </c>
      <c r="AJ9086" s="77">
        <f>IF(I9086&gt;Variables!$G$7,0,1)</f>
        <v>1</v>
      </c>
      <c r="AK9086" s="77">
        <f>IF(F9086&gt;Variables!$G$8,0,1)</f>
        <v>0</v>
      </c>
      <c r="AL9086" s="77">
        <f>IF(G9086&gt;Variables!$G$9,0,1)</f>
        <v>0</v>
      </c>
      <c r="AM9086" s="77">
        <f>IF(AND(K9086&gt;Variables!$G$10,K9086&lt;Variables!$G$11),0,1)</f>
        <v>1</v>
      </c>
      <c r="AN9086" s="77">
        <f>IF(H9086&lt;Variables!$G$13,1,0)</f>
        <v>0</v>
      </c>
      <c r="AO9086" s="77">
        <f>IF(R9086&lt;Variables!$G$12,0,1)</f>
        <v>0</v>
      </c>
      <c r="AP9086" s="78">
        <f t="shared" si="287"/>
        <v>0</v>
      </c>
      <c r="AQ9086" s="77">
        <f>IF(V9086&lt;Variables!$G$15,1,0)</f>
        <v>1</v>
      </c>
      <c r="AR9086" s="77">
        <v>0</v>
      </c>
      <c r="AS9086" s="77">
        <v>0</v>
      </c>
      <c r="AT9086" s="77">
        <v>0</v>
      </c>
      <c r="AU9086" s="77">
        <v>1</v>
      </c>
      <c r="BA9086" s="77">
        <v>-0.42</v>
      </c>
    </row>
    <row r="9087" spans="3:53" x14ac:dyDescent="0.25">
      <c r="C9087" s="77" t="s">
        <v>900</v>
      </c>
      <c r="D9087" s="77" t="s">
        <v>720</v>
      </c>
      <c r="E9087" s="77">
        <v>54.16</v>
      </c>
      <c r="F9087" s="77">
        <v>10.199999999999999</v>
      </c>
      <c r="G9087" s="77">
        <v>9.67</v>
      </c>
      <c r="H9087" s="77">
        <v>2050</v>
      </c>
      <c r="I9087" s="77">
        <v>12.2</v>
      </c>
      <c r="J9087" s="77" t="s">
        <v>74</v>
      </c>
      <c r="K9087" s="77">
        <v>54.47</v>
      </c>
      <c r="L9087" s="77">
        <v>53.92289473684211</v>
      </c>
      <c r="M9087" s="77">
        <v>0.1429916986730472</v>
      </c>
      <c r="N9087" s="77">
        <v>53.86986666666666</v>
      </c>
      <c r="O9087" s="77">
        <v>0.241569807734207</v>
      </c>
      <c r="P9087" s="77">
        <v>793924</v>
      </c>
      <c r="Q9087" s="77">
        <v>320570</v>
      </c>
      <c r="R9087" s="77">
        <v>2.48</v>
      </c>
      <c r="S9087" s="77">
        <v>51.807000000000002</v>
      </c>
      <c r="T9087" s="77">
        <v>8.1340000000000003</v>
      </c>
      <c r="U9087" s="77">
        <v>26.1252</v>
      </c>
      <c r="V9087" s="77">
        <v>2.4077454845193191</v>
      </c>
      <c r="AC9087" s="77">
        <v>54.18</v>
      </c>
      <c r="AD9087" s="77">
        <v>52.91</v>
      </c>
      <c r="AH9087" s="77">
        <f>IF(AND(M9087&lt;Variables!$G$6,M9087&gt;Variables!$G$5),0,1)</f>
        <v>1</v>
      </c>
      <c r="AI9087" s="77">
        <f t="shared" si="286"/>
        <v>0</v>
      </c>
      <c r="AJ9087" s="77">
        <f>IF(I9087&gt;Variables!$G$7,0,1)</f>
        <v>1</v>
      </c>
      <c r="AK9087" s="77">
        <f>IF(F9087&gt;Variables!$G$8,0,1)</f>
        <v>0</v>
      </c>
      <c r="AL9087" s="77">
        <f>IF(G9087&gt;Variables!$G$9,0,1)</f>
        <v>1</v>
      </c>
      <c r="AM9087" s="77">
        <f>IF(AND(K9087&gt;Variables!$G$10,K9087&lt;Variables!$G$11),0,1)</f>
        <v>1</v>
      </c>
      <c r="AN9087" s="77">
        <f>IF(H9087&lt;Variables!$G$13,1,0)</f>
        <v>0</v>
      </c>
      <c r="AO9087" s="77">
        <f>IF(R9087&lt;Variables!$G$12,0,1)</f>
        <v>1</v>
      </c>
      <c r="AP9087" s="78">
        <f t="shared" si="287"/>
        <v>0</v>
      </c>
      <c r="AQ9087" s="77">
        <f>IF(V9087&lt;Variables!$G$15,1,0)</f>
        <v>1</v>
      </c>
      <c r="AR9087" s="77">
        <v>0</v>
      </c>
      <c r="AS9087" s="77">
        <v>0</v>
      </c>
      <c r="AT9087" s="77">
        <v>0</v>
      </c>
      <c r="AU9087" s="77">
        <v>1</v>
      </c>
      <c r="BA9087" s="77">
        <v>-0.96</v>
      </c>
    </row>
    <row r="9088" spans="3:53" x14ac:dyDescent="0.25">
      <c r="C9088" s="77" t="s">
        <v>900</v>
      </c>
      <c r="D9088" s="77" t="s">
        <v>728</v>
      </c>
      <c r="E9088" s="77">
        <v>41.83</v>
      </c>
      <c r="F9088" s="77">
        <v>9.36</v>
      </c>
      <c r="G9088" s="77">
        <v>7.94</v>
      </c>
      <c r="H9088" s="77">
        <v>67630</v>
      </c>
      <c r="I9088" s="77">
        <v>-26.603999999999999</v>
      </c>
      <c r="J9088" s="77" t="s">
        <v>74</v>
      </c>
      <c r="K9088" s="77">
        <v>22.11</v>
      </c>
      <c r="L9088" s="77">
        <v>41.866709999999998</v>
      </c>
      <c r="M9088" s="77">
        <v>-0.6370455189815567</v>
      </c>
      <c r="N9088" s="77">
        <v>42.406038000000002</v>
      </c>
      <c r="O9088" s="77">
        <v>-1.9007623395517259</v>
      </c>
      <c r="P9088" s="77">
        <v>7858000</v>
      </c>
      <c r="Q9088" s="77">
        <v>4417000</v>
      </c>
      <c r="R9088" s="77">
        <v>1.78</v>
      </c>
      <c r="S9088" s="77">
        <v>51.807000000000002</v>
      </c>
      <c r="T9088" s="77">
        <v>8.1340000000000003</v>
      </c>
      <c r="U9088" s="77">
        <v>26.1252</v>
      </c>
      <c r="V9088" s="77">
        <v>2.0433111112670659</v>
      </c>
      <c r="AC9088" s="77">
        <v>42.64</v>
      </c>
      <c r="AD9088" s="77">
        <v>41.58</v>
      </c>
      <c r="AH9088" s="77">
        <f>IF(AND(M9088&lt;Variables!$G$6,M9088&gt;Variables!$G$5),0,1)</f>
        <v>1</v>
      </c>
      <c r="AI9088" s="77">
        <f t="shared" si="286"/>
        <v>1</v>
      </c>
      <c r="AJ9088" s="77">
        <f>IF(I9088&gt;Variables!$G$7,0,1)</f>
        <v>1</v>
      </c>
      <c r="AK9088" s="77">
        <f>IF(F9088&gt;Variables!$G$8,0,1)</f>
        <v>0</v>
      </c>
      <c r="AL9088" s="77">
        <f>IF(G9088&gt;Variables!$G$9,0,1)</f>
        <v>1</v>
      </c>
      <c r="AM9088" s="77">
        <f>IF(AND(K9088&gt;Variables!$G$10,K9088&lt;Variables!$G$11),0,1)</f>
        <v>1</v>
      </c>
      <c r="AN9088" s="77">
        <f>IF(H9088&lt;Variables!$G$13,1,0)</f>
        <v>0</v>
      </c>
      <c r="AO9088" s="77">
        <f>IF(R9088&lt;Variables!$G$12,0,1)</f>
        <v>0</v>
      </c>
      <c r="AP9088" s="78">
        <f t="shared" si="287"/>
        <v>0</v>
      </c>
      <c r="AQ9088" s="77">
        <f>IF(V9088&lt;Variables!$G$15,1,0)</f>
        <v>1</v>
      </c>
      <c r="AR9088" s="77">
        <v>1</v>
      </c>
      <c r="AS9088" s="77">
        <v>0</v>
      </c>
      <c r="AT9088" s="77">
        <v>0</v>
      </c>
      <c r="AU9088" s="77">
        <v>0</v>
      </c>
      <c r="BA9088" s="77">
        <v>1.1499999999999999</v>
      </c>
    </row>
    <row r="9089" spans="3:53" x14ac:dyDescent="0.25">
      <c r="C9089" s="77" t="s">
        <v>900</v>
      </c>
      <c r="D9089" s="77" t="s">
        <v>705</v>
      </c>
      <c r="E9089" s="77">
        <v>676.37</v>
      </c>
      <c r="F9089" s="77">
        <v>7.93</v>
      </c>
      <c r="G9089" s="77">
        <v>3.72</v>
      </c>
      <c r="H9089" s="77">
        <v>6440</v>
      </c>
      <c r="I9089" s="77">
        <v>-23.501999999999999</v>
      </c>
      <c r="J9089" s="77" t="s">
        <v>74</v>
      </c>
      <c r="K9089" s="77">
        <v>45.74</v>
      </c>
      <c r="L9089" s="77">
        <v>675.71741578947365</v>
      </c>
      <c r="M9089" s="77">
        <v>-0.22456366433899469</v>
      </c>
      <c r="N9089" s="77">
        <v>675.22536249999996</v>
      </c>
      <c r="O9089" s="77">
        <v>-0.15185485571862159</v>
      </c>
      <c r="P9089" s="77">
        <v>1117000</v>
      </c>
      <c r="Q9089" s="77">
        <v>763734</v>
      </c>
      <c r="R9089" s="77">
        <v>1.46</v>
      </c>
      <c r="S9089" s="77">
        <v>51.807000000000002</v>
      </c>
      <c r="T9089" s="77">
        <v>8.1340000000000003</v>
      </c>
      <c r="U9089" s="77">
        <v>26.1252</v>
      </c>
      <c r="V9089" s="77">
        <v>2.325942275458091</v>
      </c>
      <c r="AC9089" s="77">
        <v>675.77</v>
      </c>
      <c r="AD9089" s="77">
        <v>650.67049999999995</v>
      </c>
      <c r="AH9089" s="77">
        <f>IF(AND(M9089&lt;Variables!$G$6,M9089&gt;Variables!$G$5),0,1)</f>
        <v>1</v>
      </c>
      <c r="AI9089" s="77">
        <f t="shared" si="286"/>
        <v>0</v>
      </c>
      <c r="AJ9089" s="77">
        <f>IF(I9089&gt;Variables!$G$7,0,1)</f>
        <v>1</v>
      </c>
      <c r="AK9089" s="77">
        <f>IF(F9089&gt;Variables!$G$8,0,1)</f>
        <v>1</v>
      </c>
      <c r="AL9089" s="77">
        <f>IF(G9089&gt;Variables!$G$9,0,1)</f>
        <v>1</v>
      </c>
      <c r="AM9089" s="77">
        <f>IF(AND(K9089&gt;Variables!$G$10,K9089&lt;Variables!$G$11),0,1)</f>
        <v>1</v>
      </c>
      <c r="AN9089" s="77">
        <f>IF(H9089&lt;Variables!$G$13,1,0)</f>
        <v>0</v>
      </c>
      <c r="AO9089" s="77">
        <f>IF(R9089&lt;Variables!$G$12,0,1)</f>
        <v>0</v>
      </c>
      <c r="AP9089" s="78">
        <f t="shared" si="287"/>
        <v>0</v>
      </c>
      <c r="AQ9089" s="77">
        <f>IF(V9089&lt;Variables!$G$15,1,0)</f>
        <v>1</v>
      </c>
      <c r="AR9089" s="77">
        <v>0</v>
      </c>
      <c r="AS9089" s="77">
        <v>0</v>
      </c>
      <c r="AT9089" s="77">
        <v>1</v>
      </c>
      <c r="AU9089" s="77">
        <v>0</v>
      </c>
      <c r="BA9089" s="77">
        <v>-1.34</v>
      </c>
    </row>
    <row r="9090" spans="3:53" x14ac:dyDescent="0.25">
      <c r="C9090" s="77" t="s">
        <v>900</v>
      </c>
      <c r="D9090" s="77" t="s">
        <v>722</v>
      </c>
      <c r="E9090" s="77">
        <v>3.29</v>
      </c>
      <c r="F9090" s="77">
        <v>27.24</v>
      </c>
      <c r="G9090" s="77">
        <v>17.170000000000002</v>
      </c>
      <c r="H9090" s="77">
        <v>53.02</v>
      </c>
      <c r="I9090" s="77">
        <v>-28.196000000000002</v>
      </c>
      <c r="J9090" s="77" t="s">
        <v>74</v>
      </c>
      <c r="K9090" s="77">
        <v>73.13</v>
      </c>
      <c r="L9090" s="77">
        <v>3.1772749999999998</v>
      </c>
      <c r="M9090" s="77">
        <v>3.2582952372709268</v>
      </c>
      <c r="N9090" s="77">
        <v>3.126128</v>
      </c>
      <c r="O9090" s="77">
        <v>4.9477180716848341</v>
      </c>
      <c r="P9090" s="77">
        <v>7360000</v>
      </c>
      <c r="Q9090" s="77">
        <v>3550000</v>
      </c>
      <c r="R9090" s="77">
        <v>2.0699999999999998</v>
      </c>
      <c r="S9090" s="77">
        <v>51.807000000000002</v>
      </c>
      <c r="T9090" s="77">
        <v>8.1340000000000003</v>
      </c>
      <c r="U9090" s="77">
        <v>26.1252</v>
      </c>
      <c r="V9090" s="77">
        <v>2.3042588266265911</v>
      </c>
      <c r="AC9090" s="77">
        <v>3.35</v>
      </c>
      <c r="AD9090" s="77">
        <v>3</v>
      </c>
      <c r="AH9090" s="77">
        <f>IF(AND(M9090&lt;Variables!$G$6,M9090&gt;Variables!$G$5),0,1)</f>
        <v>1</v>
      </c>
      <c r="AI9090" s="77">
        <f t="shared" si="286"/>
        <v>0</v>
      </c>
      <c r="AJ9090" s="77">
        <f>IF(I9090&gt;Variables!$G$7,0,1)</f>
        <v>1</v>
      </c>
      <c r="AK9090" s="77">
        <f>IF(F9090&gt;Variables!$G$8,0,1)</f>
        <v>0</v>
      </c>
      <c r="AL9090" s="77">
        <f>IF(G9090&gt;Variables!$G$9,0,1)</f>
        <v>0</v>
      </c>
      <c r="AM9090" s="77">
        <f>IF(AND(K9090&gt;Variables!$G$10,K9090&lt;Variables!$G$11),0,1)</f>
        <v>1</v>
      </c>
      <c r="AN9090" s="77">
        <f>IF(H9090&lt;Variables!$G$13,1,0)</f>
        <v>1</v>
      </c>
      <c r="AO9090" s="77">
        <f>IF(R9090&lt;Variables!$G$12,0,1)</f>
        <v>0</v>
      </c>
      <c r="AP9090" s="78">
        <f t="shared" si="287"/>
        <v>0</v>
      </c>
      <c r="AQ9090" s="77">
        <f>IF(V9090&lt;Variables!$G$15,1,0)</f>
        <v>1</v>
      </c>
      <c r="AR9090" s="77">
        <v>0</v>
      </c>
      <c r="AS9090" s="77">
        <v>0</v>
      </c>
      <c r="AT9090" s="77">
        <v>1</v>
      </c>
      <c r="AU9090" s="77">
        <v>0</v>
      </c>
      <c r="BA9090" s="77">
        <v>-2.25</v>
      </c>
    </row>
    <row r="9091" spans="3:53" x14ac:dyDescent="0.25">
      <c r="C9091" s="77" t="s">
        <v>900</v>
      </c>
      <c r="D9091" s="77" t="s">
        <v>703</v>
      </c>
      <c r="E9091" s="77">
        <v>3.49</v>
      </c>
      <c r="F9091" s="77">
        <v>7.81</v>
      </c>
      <c r="G9091" s="77">
        <v>4.07</v>
      </c>
      <c r="H9091" s="77">
        <v>-99999</v>
      </c>
      <c r="I9091" s="77">
        <v>-12.095000000000001</v>
      </c>
      <c r="J9091" s="77" t="s">
        <v>75</v>
      </c>
      <c r="K9091" s="77">
        <v>61</v>
      </c>
      <c r="L9091" s="77">
        <v>-99999</v>
      </c>
      <c r="M9091" s="77">
        <v>-99999</v>
      </c>
      <c r="N9091" s="77">
        <v>3.45</v>
      </c>
      <c r="O9091" s="77">
        <v>0</v>
      </c>
      <c r="P9091" s="77">
        <v>38423</v>
      </c>
      <c r="Q9091" s="77">
        <v>15432</v>
      </c>
      <c r="R9091" s="77">
        <v>2.4900000000000002</v>
      </c>
      <c r="S9091" s="77">
        <v>51.807000000000002</v>
      </c>
      <c r="T9091" s="77">
        <v>8.1340000000000003</v>
      </c>
      <c r="U9091" s="77">
        <v>26.1252</v>
      </c>
      <c r="V9091" s="77">
        <v>-99999</v>
      </c>
      <c r="AC9091" s="77">
        <v>3.49</v>
      </c>
      <c r="AD9091" s="77">
        <v>3.4</v>
      </c>
      <c r="AH9091" s="77">
        <f>IF(AND(M9091&lt;Variables!$G$6,M9091&gt;Variables!$G$5),0,1)</f>
        <v>1</v>
      </c>
      <c r="AI9091" s="77">
        <f t="shared" si="286"/>
        <v>1</v>
      </c>
      <c r="AJ9091" s="77">
        <f>IF(I9091&gt;Variables!$G$7,0,1)</f>
        <v>1</v>
      </c>
      <c r="AK9091" s="77">
        <f>IF(F9091&gt;Variables!$G$8,0,1)</f>
        <v>1</v>
      </c>
      <c r="AL9091" s="77">
        <f>IF(G9091&gt;Variables!$G$9,0,1)</f>
        <v>1</v>
      </c>
      <c r="AM9091" s="77">
        <f>IF(AND(K9091&gt;Variables!$G$10,K9091&lt;Variables!$G$11),0,1)</f>
        <v>1</v>
      </c>
      <c r="AN9091" s="77">
        <f>IF(H9091&lt;Variables!$G$13,1,0)</f>
        <v>1</v>
      </c>
      <c r="AO9091" s="77">
        <f>IF(R9091&lt;Variables!$G$12,0,1)</f>
        <v>1</v>
      </c>
      <c r="AP9091" s="78">
        <f t="shared" si="287"/>
        <v>1</v>
      </c>
      <c r="AQ9091" s="77">
        <f>IF(V9091&lt;Variables!$G$15,1,0)</f>
        <v>1</v>
      </c>
      <c r="AR9091" s="77">
        <v>0</v>
      </c>
      <c r="AS9091" s="77">
        <v>0</v>
      </c>
      <c r="AT9091" s="77">
        <v>1</v>
      </c>
      <c r="AU9091" s="77">
        <v>0</v>
      </c>
      <c r="BA9091" s="77">
        <v>-2.25</v>
      </c>
    </row>
    <row r="9092" spans="3:53" x14ac:dyDescent="0.25">
      <c r="C9092" s="77" t="s">
        <v>900</v>
      </c>
      <c r="D9092" s="77" t="s">
        <v>571</v>
      </c>
      <c r="E9092" s="77">
        <v>2.0099999999999998</v>
      </c>
      <c r="F9092" s="77">
        <v>9.89</v>
      </c>
      <c r="G9092" s="77">
        <v>6.95</v>
      </c>
      <c r="H9092" s="77">
        <v>-99999</v>
      </c>
      <c r="I9092" s="77">
        <v>-17.727</v>
      </c>
      <c r="J9092" s="77" t="s">
        <v>75</v>
      </c>
      <c r="K9092" s="77">
        <v>55.41</v>
      </c>
      <c r="L9092" s="77">
        <v>-99999</v>
      </c>
      <c r="M9092" s="77">
        <v>-99999</v>
      </c>
      <c r="N9092" s="77">
        <v>-99999</v>
      </c>
      <c r="O9092" s="77">
        <v>-99999</v>
      </c>
      <c r="P9092" s="77">
        <v>22352</v>
      </c>
      <c r="Q9092" s="77">
        <v>9723</v>
      </c>
      <c r="R9092" s="77">
        <v>2.2999999999999998</v>
      </c>
      <c r="S9092" s="77">
        <v>51.807000000000002</v>
      </c>
      <c r="T9092" s="77">
        <v>8.1340000000000003</v>
      </c>
      <c r="U9092" s="77">
        <v>26.1252</v>
      </c>
      <c r="V9092" s="77">
        <v>-99999</v>
      </c>
      <c r="AC9092" s="77">
        <v>2</v>
      </c>
      <c r="AD9092" s="77">
        <v>1.9350000000000001</v>
      </c>
      <c r="AH9092" s="77">
        <f>IF(AND(M9092&lt;Variables!$G$6,M9092&gt;Variables!$G$5),0,1)</f>
        <v>1</v>
      </c>
      <c r="AI9092" s="77">
        <f t="shared" si="286"/>
        <v>1</v>
      </c>
      <c r="AJ9092" s="77">
        <f>IF(I9092&gt;Variables!$G$7,0,1)</f>
        <v>1</v>
      </c>
      <c r="AK9092" s="77">
        <f>IF(F9092&gt;Variables!$G$8,0,1)</f>
        <v>0</v>
      </c>
      <c r="AL9092" s="77">
        <f>IF(G9092&gt;Variables!$G$9,0,1)</f>
        <v>1</v>
      </c>
      <c r="AM9092" s="77">
        <f>IF(AND(K9092&gt;Variables!$G$10,K9092&lt;Variables!$G$11),0,1)</f>
        <v>1</v>
      </c>
      <c r="AN9092" s="77">
        <f>IF(H9092&lt;Variables!$G$13,1,0)</f>
        <v>1</v>
      </c>
      <c r="AO9092" s="77">
        <f>IF(R9092&lt;Variables!$G$12,0,1)</f>
        <v>1</v>
      </c>
      <c r="AP9092" s="78">
        <f t="shared" si="287"/>
        <v>1</v>
      </c>
      <c r="AQ9092" s="77">
        <f>IF(V9092&lt;Variables!$G$15,1,0)</f>
        <v>1</v>
      </c>
      <c r="AR9092" s="77">
        <v>0</v>
      </c>
      <c r="AS9092" s="77">
        <v>0</v>
      </c>
      <c r="AT9092" s="77">
        <v>1</v>
      </c>
      <c r="AU9092" s="77">
        <v>0</v>
      </c>
      <c r="BA9092" s="77">
        <v>-2.25</v>
      </c>
    </row>
    <row r="9093" spans="3:53" x14ac:dyDescent="0.25">
      <c r="C9093" s="77" t="s">
        <v>900</v>
      </c>
      <c r="D9093" s="77" t="s">
        <v>713</v>
      </c>
      <c r="E9093" s="77">
        <v>34.42</v>
      </c>
      <c r="F9093" s="77">
        <v>7.54</v>
      </c>
      <c r="G9093" s="77">
        <v>2.39</v>
      </c>
      <c r="H9093" s="77">
        <v>7720</v>
      </c>
      <c r="I9093" s="77">
        <v>-3.0000000000000001E-3</v>
      </c>
      <c r="J9093" s="77" t="s">
        <v>75</v>
      </c>
      <c r="K9093" s="77">
        <v>32.58</v>
      </c>
      <c r="L9093" s="77">
        <v>34.433590000000002</v>
      </c>
      <c r="M9093" s="77">
        <v>-0.24159548859123281</v>
      </c>
      <c r="N9093" s="77">
        <v>34.564709999999998</v>
      </c>
      <c r="O9093" s="77">
        <v>-0.62002545370696749</v>
      </c>
      <c r="P9093" s="77">
        <v>3470000</v>
      </c>
      <c r="Q9093" s="77">
        <v>2038000</v>
      </c>
      <c r="R9093" s="77">
        <v>1.7</v>
      </c>
      <c r="S9093" s="77">
        <v>51.807000000000002</v>
      </c>
      <c r="T9093" s="77">
        <v>8.1340000000000003</v>
      </c>
      <c r="U9093" s="77">
        <v>26.1252</v>
      </c>
      <c r="V9093" s="77">
        <v>2.180655864931655</v>
      </c>
      <c r="AC9093" s="77">
        <v>34.479999999999997</v>
      </c>
      <c r="AD9093" s="77">
        <v>33.86</v>
      </c>
      <c r="AH9093" s="77">
        <f>IF(AND(M9093&lt;Variables!$G$6,M9093&gt;Variables!$G$5),0,1)</f>
        <v>1</v>
      </c>
      <c r="AI9093" s="77">
        <f t="shared" si="286"/>
        <v>1</v>
      </c>
      <c r="AJ9093" s="77">
        <f>IF(I9093&gt;Variables!$G$7,0,1)</f>
        <v>1</v>
      </c>
      <c r="AK9093" s="77">
        <f>IF(F9093&gt;Variables!$G$8,0,1)</f>
        <v>1</v>
      </c>
      <c r="AL9093" s="77">
        <f>IF(G9093&gt;Variables!$G$9,0,1)</f>
        <v>1</v>
      </c>
      <c r="AM9093" s="77">
        <f>IF(AND(K9093&gt;Variables!$G$10,K9093&lt;Variables!$G$11),0,1)</f>
        <v>1</v>
      </c>
      <c r="AN9093" s="77">
        <f>IF(H9093&lt;Variables!$G$13,1,0)</f>
        <v>0</v>
      </c>
      <c r="AO9093" s="77">
        <f>IF(R9093&lt;Variables!$G$12,0,1)</f>
        <v>0</v>
      </c>
      <c r="AP9093" s="78">
        <f t="shared" si="287"/>
        <v>1</v>
      </c>
      <c r="AQ9093" s="77">
        <f>IF(V9093&lt;Variables!$G$15,1,0)</f>
        <v>1</v>
      </c>
      <c r="AR9093" s="77">
        <v>0</v>
      </c>
      <c r="AS9093" s="77">
        <v>0</v>
      </c>
      <c r="AT9093" s="77">
        <v>0</v>
      </c>
      <c r="AU9093" s="77">
        <v>1</v>
      </c>
      <c r="BA9093" s="77">
        <v>-0.99</v>
      </c>
    </row>
    <row r="9094" spans="3:53" x14ac:dyDescent="0.25">
      <c r="C9094" s="77" t="s">
        <v>900</v>
      </c>
      <c r="D9094" s="77" t="s">
        <v>540</v>
      </c>
      <c r="E9094" s="77">
        <v>16</v>
      </c>
      <c r="F9094" s="77">
        <v>7.51</v>
      </c>
      <c r="G9094" s="77">
        <v>8.36</v>
      </c>
      <c r="H9094" s="77">
        <v>2690</v>
      </c>
      <c r="I9094" s="77">
        <v>0.314</v>
      </c>
      <c r="J9094" s="77" t="s">
        <v>74</v>
      </c>
      <c r="K9094" s="77">
        <v>57.52</v>
      </c>
      <c r="L9094" s="77">
        <v>15.904109999999999</v>
      </c>
      <c r="M9094" s="77">
        <v>0.22503616989570899</v>
      </c>
      <c r="N9094" s="77">
        <v>15.872736</v>
      </c>
      <c r="O9094" s="77">
        <v>0.42314066081613161</v>
      </c>
      <c r="P9094" s="77">
        <v>6266000</v>
      </c>
      <c r="Q9094" s="77">
        <v>4308000</v>
      </c>
      <c r="R9094" s="77">
        <v>1.45</v>
      </c>
      <c r="S9094" s="77">
        <v>51.807000000000002</v>
      </c>
      <c r="T9094" s="77">
        <v>8.1340000000000003</v>
      </c>
      <c r="U9094" s="77">
        <v>26.1252</v>
      </c>
      <c r="V9094" s="77">
        <v>2.4341689780535969</v>
      </c>
      <c r="AC9094" s="77">
        <v>16.2</v>
      </c>
      <c r="AD9094" s="77">
        <v>15.85</v>
      </c>
      <c r="AH9094" s="77">
        <f>IF(AND(M9094&lt;Variables!$G$6,M9094&gt;Variables!$G$5),0,1)</f>
        <v>1</v>
      </c>
      <c r="AI9094" s="77">
        <f t="shared" si="286"/>
        <v>0</v>
      </c>
      <c r="AJ9094" s="77">
        <f>IF(I9094&gt;Variables!$G$7,0,1)</f>
        <v>1</v>
      </c>
      <c r="AK9094" s="77">
        <f>IF(F9094&gt;Variables!$G$8,0,1)</f>
        <v>1</v>
      </c>
      <c r="AL9094" s="77">
        <f>IF(G9094&gt;Variables!$G$9,0,1)</f>
        <v>1</v>
      </c>
      <c r="AM9094" s="77">
        <f>IF(AND(K9094&gt;Variables!$G$10,K9094&lt;Variables!$G$11),0,1)</f>
        <v>1</v>
      </c>
      <c r="AN9094" s="77">
        <f>IF(H9094&lt;Variables!$G$13,1,0)</f>
        <v>0</v>
      </c>
      <c r="AO9094" s="77">
        <f>IF(R9094&lt;Variables!$G$12,0,1)</f>
        <v>0</v>
      </c>
      <c r="AP9094" s="78">
        <f t="shared" si="287"/>
        <v>0</v>
      </c>
      <c r="AQ9094" s="77">
        <f>IF(V9094&lt;Variables!$G$15,1,0)</f>
        <v>1</v>
      </c>
      <c r="AR9094" s="77">
        <v>1</v>
      </c>
      <c r="AS9094" s="77">
        <v>0</v>
      </c>
      <c r="AT9094" s="77">
        <v>0</v>
      </c>
      <c r="AU9094" s="77">
        <v>0</v>
      </c>
      <c r="BA9094" s="77">
        <v>0.85</v>
      </c>
    </row>
    <row r="9095" spans="3:53" x14ac:dyDescent="0.25">
      <c r="C9095" s="77" t="s">
        <v>900</v>
      </c>
      <c r="D9095" s="77" t="s">
        <v>522</v>
      </c>
      <c r="E9095" s="77">
        <v>1.38</v>
      </c>
      <c r="F9095" s="77">
        <v>7.87</v>
      </c>
      <c r="G9095" s="77">
        <v>8.59</v>
      </c>
      <c r="H9095" s="77">
        <v>-99999</v>
      </c>
      <c r="I9095" s="77">
        <v>-9.5289999999999999</v>
      </c>
      <c r="J9095" s="77" t="s">
        <v>75</v>
      </c>
      <c r="K9095" s="77">
        <v>66.319999999999993</v>
      </c>
      <c r="L9095" s="77">
        <v>1.3719250000000001</v>
      </c>
      <c r="M9095" s="77">
        <v>1.317491845399684</v>
      </c>
      <c r="N9095" s="77">
        <v>1.3527400000000001</v>
      </c>
      <c r="O9095" s="77">
        <v>2.7544095687271648</v>
      </c>
      <c r="P9095" s="77">
        <v>7681000</v>
      </c>
      <c r="Q9095" s="77">
        <v>6120000</v>
      </c>
      <c r="R9095" s="77">
        <v>1.26</v>
      </c>
      <c r="S9095" s="77">
        <v>51.807000000000002</v>
      </c>
      <c r="T9095" s="77">
        <v>8.1340000000000003</v>
      </c>
      <c r="U9095" s="77">
        <v>26.1252</v>
      </c>
      <c r="V9095" s="77">
        <v>2.4397241755635348</v>
      </c>
      <c r="AC9095" s="77">
        <v>1.44</v>
      </c>
      <c r="AD9095" s="77">
        <v>1.37</v>
      </c>
      <c r="AH9095" s="77">
        <f>IF(AND(M9095&lt;Variables!$G$6,M9095&gt;Variables!$G$5),0,1)</f>
        <v>1</v>
      </c>
      <c r="AI9095" s="77">
        <f t="shared" si="286"/>
        <v>0</v>
      </c>
      <c r="AJ9095" s="77">
        <f>IF(I9095&gt;Variables!$G$7,0,1)</f>
        <v>1</v>
      </c>
      <c r="AK9095" s="77">
        <f>IF(F9095&gt;Variables!$G$8,0,1)</f>
        <v>1</v>
      </c>
      <c r="AL9095" s="77">
        <f>IF(G9095&gt;Variables!$G$9,0,1)</f>
        <v>1</v>
      </c>
      <c r="AM9095" s="77">
        <f>IF(AND(K9095&gt;Variables!$G$10,K9095&lt;Variables!$G$11),0,1)</f>
        <v>0</v>
      </c>
      <c r="AN9095" s="77">
        <f>IF(H9095&lt;Variables!$G$13,1,0)</f>
        <v>1</v>
      </c>
      <c r="AO9095" s="77">
        <f>IF(R9095&lt;Variables!$G$12,0,1)</f>
        <v>0</v>
      </c>
      <c r="AP9095" s="78">
        <f t="shared" si="287"/>
        <v>1</v>
      </c>
      <c r="AQ9095" s="77">
        <f>IF(V9095&lt;Variables!$G$15,1,0)</f>
        <v>1</v>
      </c>
      <c r="AR9095" s="77">
        <v>1</v>
      </c>
      <c r="AS9095" s="77">
        <v>0</v>
      </c>
      <c r="AT9095" s="77">
        <v>0</v>
      </c>
      <c r="AU9095" s="77">
        <v>0</v>
      </c>
      <c r="BA9095" s="77">
        <v>2</v>
      </c>
    </row>
    <row r="9096" spans="3:53" x14ac:dyDescent="0.25">
      <c r="C9096" s="77" t="s">
        <v>900</v>
      </c>
      <c r="D9096" s="77" t="s">
        <v>749</v>
      </c>
      <c r="E9096" s="77">
        <v>3.56</v>
      </c>
      <c r="F9096" s="77">
        <v>10.59</v>
      </c>
      <c r="G9096" s="77">
        <v>9.74</v>
      </c>
      <c r="H9096" s="77">
        <v>-99999</v>
      </c>
      <c r="I9096" s="77">
        <v>-12.667</v>
      </c>
      <c r="J9096" s="77" t="s">
        <v>75</v>
      </c>
      <c r="K9096" s="77">
        <v>54.35</v>
      </c>
      <c r="L9096" s="77">
        <v>3.55</v>
      </c>
      <c r="M9096" s="77">
        <v>0</v>
      </c>
      <c r="N9096" s="77">
        <v>3.547857142857143</v>
      </c>
      <c r="O9096" s="77">
        <v>6.0398630964354577E-2</v>
      </c>
      <c r="P9096" s="77">
        <v>27805</v>
      </c>
      <c r="Q9096" s="77">
        <v>9400</v>
      </c>
      <c r="R9096" s="77">
        <v>2.96</v>
      </c>
      <c r="S9096" s="77">
        <v>51.807000000000002</v>
      </c>
      <c r="T9096" s="77">
        <v>8.1340000000000003</v>
      </c>
      <c r="U9096" s="77">
        <v>26.1252</v>
      </c>
      <c r="V9096" s="77">
        <v>2.4120659999999998</v>
      </c>
      <c r="AC9096" s="77">
        <v>3.64</v>
      </c>
      <c r="AD9096" s="77">
        <v>3.53</v>
      </c>
      <c r="AH9096" s="77">
        <f>IF(AND(M9096&lt;Variables!$G$6,M9096&gt;Variables!$G$5),0,1)</f>
        <v>1</v>
      </c>
      <c r="AI9096" s="77">
        <f t="shared" si="286"/>
        <v>0</v>
      </c>
      <c r="AJ9096" s="77">
        <f>IF(I9096&gt;Variables!$G$7,0,1)</f>
        <v>1</v>
      </c>
      <c r="AK9096" s="77">
        <f>IF(F9096&gt;Variables!$G$8,0,1)</f>
        <v>0</v>
      </c>
      <c r="AL9096" s="77">
        <f>IF(G9096&gt;Variables!$G$9,0,1)</f>
        <v>1</v>
      </c>
      <c r="AM9096" s="77">
        <f>IF(AND(K9096&gt;Variables!$G$10,K9096&lt;Variables!$G$11),0,1)</f>
        <v>1</v>
      </c>
      <c r="AN9096" s="77">
        <f>IF(H9096&lt;Variables!$G$13,1,0)</f>
        <v>1</v>
      </c>
      <c r="AO9096" s="77">
        <f>IF(R9096&lt;Variables!$G$12,0,1)</f>
        <v>1</v>
      </c>
      <c r="AP9096" s="78">
        <f t="shared" si="287"/>
        <v>1</v>
      </c>
      <c r="AQ9096" s="77">
        <f>IF(V9096&lt;Variables!$G$15,1,0)</f>
        <v>1</v>
      </c>
      <c r="AR9096" s="77">
        <v>1</v>
      </c>
      <c r="AS9096" s="77">
        <v>0</v>
      </c>
      <c r="AT9096" s="77">
        <v>0</v>
      </c>
      <c r="AU9096" s="77">
        <v>0</v>
      </c>
      <c r="BA9096" s="77">
        <v>2</v>
      </c>
    </row>
    <row r="9097" spans="3:53" x14ac:dyDescent="0.25">
      <c r="C9097" s="77" t="s">
        <v>900</v>
      </c>
      <c r="D9097" s="77" t="s">
        <v>890</v>
      </c>
      <c r="E9097" s="77">
        <v>1.44</v>
      </c>
      <c r="F9097" s="77">
        <v>31.02</v>
      </c>
      <c r="G9097" s="77">
        <v>34.58</v>
      </c>
      <c r="H9097" s="77">
        <v>71.239999999999995</v>
      </c>
      <c r="I9097" s="77">
        <v>-11.391</v>
      </c>
      <c r="J9097" s="77" t="s">
        <v>74</v>
      </c>
      <c r="K9097" s="77">
        <v>51.9</v>
      </c>
      <c r="L9097" s="77">
        <v>1.435735</v>
      </c>
      <c r="M9097" s="77">
        <v>0.29706039067096229</v>
      </c>
      <c r="N9097" s="77">
        <v>1.442266</v>
      </c>
      <c r="O9097" s="77">
        <v>-0.15711387497173751</v>
      </c>
      <c r="P9097" s="77">
        <v>8640000</v>
      </c>
      <c r="Q9097" s="77">
        <v>385830</v>
      </c>
      <c r="R9097" s="77">
        <v>22.39</v>
      </c>
      <c r="S9097" s="77">
        <v>51.807000000000002</v>
      </c>
      <c r="T9097" s="77">
        <v>8.1340000000000003</v>
      </c>
      <c r="U9097" s="77">
        <v>26.1252</v>
      </c>
      <c r="V9097" s="77">
        <v>2.3773304000668651</v>
      </c>
      <c r="AC9097" s="77">
        <v>1.64</v>
      </c>
      <c r="AD9097" s="77">
        <v>1.28</v>
      </c>
      <c r="AH9097" s="77">
        <f>IF(AND(M9097&lt;Variables!$G$6,M9097&gt;Variables!$G$5),0,1)</f>
        <v>1</v>
      </c>
      <c r="AI9097" s="77">
        <f t="shared" si="286"/>
        <v>1</v>
      </c>
      <c r="AJ9097" s="77">
        <f>IF(I9097&gt;Variables!$G$7,0,1)</f>
        <v>1</v>
      </c>
      <c r="AK9097" s="77">
        <f>IF(F9097&gt;Variables!$G$8,0,1)</f>
        <v>0</v>
      </c>
      <c r="AL9097" s="77">
        <f>IF(G9097&gt;Variables!$G$9,0,1)</f>
        <v>0</v>
      </c>
      <c r="AM9097" s="77">
        <f>IF(AND(K9097&gt;Variables!$G$10,K9097&lt;Variables!$G$11),0,1)</f>
        <v>1</v>
      </c>
      <c r="AN9097" s="77">
        <f>IF(H9097&lt;Variables!$G$13,1,0)</f>
        <v>1</v>
      </c>
      <c r="AO9097" s="77">
        <f>IF(R9097&lt;Variables!$G$12,0,1)</f>
        <v>1</v>
      </c>
      <c r="AP9097" s="78">
        <f t="shared" si="287"/>
        <v>0</v>
      </c>
      <c r="AQ9097" s="77">
        <f>IF(V9097&lt;Variables!$G$15,1,0)</f>
        <v>1</v>
      </c>
      <c r="AR9097" s="77">
        <v>1</v>
      </c>
      <c r="AS9097" s="77">
        <v>0</v>
      </c>
      <c r="AT9097" s="77">
        <v>0</v>
      </c>
      <c r="AU9097" s="77">
        <v>0</v>
      </c>
      <c r="BA9097" s="77">
        <v>2</v>
      </c>
    </row>
    <row r="9098" spans="3:53" x14ac:dyDescent="0.25">
      <c r="C9098" s="77" t="s">
        <v>900</v>
      </c>
      <c r="D9098" s="77" t="s">
        <v>741</v>
      </c>
      <c r="E9098" s="77">
        <v>29.58</v>
      </c>
      <c r="F9098" s="77">
        <v>8.0299999999999994</v>
      </c>
      <c r="G9098" s="77">
        <v>5.25</v>
      </c>
      <c r="H9098" s="77">
        <v>3360</v>
      </c>
      <c r="I9098" s="77">
        <v>-2.048</v>
      </c>
      <c r="J9098" s="77" t="s">
        <v>75</v>
      </c>
      <c r="K9098" s="77">
        <v>44.01</v>
      </c>
      <c r="L9098" s="77">
        <v>29.580249999999999</v>
      </c>
      <c r="M9098" s="77">
        <v>-0.37305296608379029</v>
      </c>
      <c r="N9098" s="77">
        <v>29.481508000000002</v>
      </c>
      <c r="O9098" s="77">
        <v>-3.9373833930065431E-2</v>
      </c>
      <c r="P9098" s="77">
        <v>8167999.9999999991</v>
      </c>
      <c r="Q9098" s="77">
        <v>1038000</v>
      </c>
      <c r="R9098" s="77">
        <v>7.87</v>
      </c>
      <c r="S9098" s="77">
        <v>51.807000000000002</v>
      </c>
      <c r="T9098" s="77">
        <v>8.1340000000000003</v>
      </c>
      <c r="U9098" s="77">
        <v>26.1252</v>
      </c>
      <c r="V9098" s="77">
        <v>2.3081894890915389</v>
      </c>
      <c r="AC9098" s="77">
        <v>29.75</v>
      </c>
      <c r="AD9098" s="77">
        <v>29.25</v>
      </c>
      <c r="AH9098" s="77">
        <f>IF(AND(M9098&lt;Variables!$G$6,M9098&gt;Variables!$G$5),0,1)</f>
        <v>1</v>
      </c>
      <c r="AI9098" s="77">
        <f t="shared" si="286"/>
        <v>0</v>
      </c>
      <c r="AJ9098" s="77">
        <f>IF(I9098&gt;Variables!$G$7,0,1)</f>
        <v>1</v>
      </c>
      <c r="AK9098" s="77">
        <f>IF(F9098&gt;Variables!$G$8,0,1)</f>
        <v>1</v>
      </c>
      <c r="AL9098" s="77">
        <f>IF(G9098&gt;Variables!$G$9,0,1)</f>
        <v>1</v>
      </c>
      <c r="AM9098" s="77">
        <f>IF(AND(K9098&gt;Variables!$G$10,K9098&lt;Variables!$G$11),0,1)</f>
        <v>1</v>
      </c>
      <c r="AN9098" s="77">
        <f>IF(H9098&lt;Variables!$G$13,1,0)</f>
        <v>0</v>
      </c>
      <c r="AO9098" s="77">
        <f>IF(R9098&lt;Variables!$G$12,0,1)</f>
        <v>1</v>
      </c>
      <c r="AP9098" s="78">
        <f t="shared" si="287"/>
        <v>1</v>
      </c>
      <c r="AQ9098" s="77">
        <f>IF(V9098&lt;Variables!$G$15,1,0)</f>
        <v>1</v>
      </c>
      <c r="AR9098" s="77">
        <v>0</v>
      </c>
      <c r="AS9098" s="77">
        <v>1</v>
      </c>
      <c r="AT9098" s="77">
        <v>0</v>
      </c>
      <c r="AU9098" s="77">
        <v>0</v>
      </c>
      <c r="BA9098" s="77">
        <v>0.2</v>
      </c>
    </row>
    <row r="9099" spans="3:53" x14ac:dyDescent="0.25">
      <c r="C9099" s="77" t="s">
        <v>900</v>
      </c>
      <c r="D9099" s="77" t="s">
        <v>719</v>
      </c>
      <c r="E9099" s="77">
        <v>2.14</v>
      </c>
      <c r="F9099" s="77">
        <v>45.24</v>
      </c>
      <c r="G9099" s="77">
        <v>-3.83</v>
      </c>
      <c r="H9099" s="77">
        <v>82.6</v>
      </c>
      <c r="I9099" s="77">
        <v>-56.338999999999999</v>
      </c>
      <c r="J9099" s="77" t="s">
        <v>74</v>
      </c>
      <c r="K9099" s="77">
        <v>64.63</v>
      </c>
      <c r="L9099" s="77">
        <v>2.0998600000000001</v>
      </c>
      <c r="M9099" s="77">
        <v>1.673444896326409</v>
      </c>
      <c r="N9099" s="77">
        <v>2.1011340000000001</v>
      </c>
      <c r="O9099" s="77">
        <v>1.6117962966664541</v>
      </c>
      <c r="P9099" s="77">
        <v>242670000</v>
      </c>
      <c r="Q9099" s="77">
        <v>4600000</v>
      </c>
      <c r="R9099" s="77">
        <v>52.75</v>
      </c>
      <c r="S9099" s="77">
        <v>51.807000000000002</v>
      </c>
      <c r="T9099" s="77">
        <v>8.1340000000000003</v>
      </c>
      <c r="U9099" s="77">
        <v>26.1252</v>
      </c>
      <c r="V9099" s="77">
        <v>2.4043517760650719</v>
      </c>
      <c r="AC9099" s="77">
        <v>2.37</v>
      </c>
      <c r="AD9099" s="77">
        <v>1.88</v>
      </c>
      <c r="AH9099" s="77">
        <f>IF(AND(M9099&lt;Variables!$G$6,M9099&gt;Variables!$G$5),0,1)</f>
        <v>1</v>
      </c>
      <c r="AI9099" s="77">
        <f t="shared" si="286"/>
        <v>1</v>
      </c>
      <c r="AJ9099" s="77">
        <f>IF(I9099&gt;Variables!$G$7,0,1)</f>
        <v>1</v>
      </c>
      <c r="AK9099" s="77">
        <f>IF(F9099&gt;Variables!$G$8,0,1)</f>
        <v>0</v>
      </c>
      <c r="AL9099" s="77">
        <f>IF(G9099&gt;Variables!$G$9,0,1)</f>
        <v>1</v>
      </c>
      <c r="AM9099" s="77">
        <f>IF(AND(K9099&gt;Variables!$G$10,K9099&lt;Variables!$G$11),0,1)</f>
        <v>0</v>
      </c>
      <c r="AN9099" s="77">
        <f>IF(H9099&lt;Variables!$G$13,1,0)</f>
        <v>1</v>
      </c>
      <c r="AO9099" s="77">
        <f>IF(R9099&lt;Variables!$G$12,0,1)</f>
        <v>1</v>
      </c>
      <c r="AP9099" s="78">
        <f t="shared" si="287"/>
        <v>0</v>
      </c>
      <c r="AQ9099" s="77">
        <f>IF(V9099&lt;Variables!$G$15,1,0)</f>
        <v>1</v>
      </c>
      <c r="AR9099" s="77">
        <v>0</v>
      </c>
      <c r="AS9099" s="77">
        <v>0</v>
      </c>
      <c r="AT9099" s="77">
        <v>1</v>
      </c>
      <c r="AU9099" s="77">
        <v>0</v>
      </c>
      <c r="BA9099" s="77">
        <v>-2.25</v>
      </c>
    </row>
    <row r="9100" spans="3:53" x14ac:dyDescent="0.25">
      <c r="C9100" s="77" t="s">
        <v>900</v>
      </c>
      <c r="D9100" s="77" t="s">
        <v>589</v>
      </c>
      <c r="E9100" s="77">
        <v>5.6</v>
      </c>
      <c r="F9100" s="77">
        <v>45.36</v>
      </c>
      <c r="G9100" s="77">
        <v>43.15</v>
      </c>
      <c r="H9100" s="77">
        <v>92.42</v>
      </c>
      <c r="I9100" s="77">
        <v>-7.8559999999999999</v>
      </c>
      <c r="J9100" s="77" t="s">
        <v>75</v>
      </c>
      <c r="K9100" s="77">
        <v>55.98</v>
      </c>
      <c r="L9100" s="77">
        <v>5.6322549999999998</v>
      </c>
      <c r="M9100" s="77">
        <v>0.13928701736694349</v>
      </c>
      <c r="N9100" s="77">
        <v>5.4881319999999993</v>
      </c>
      <c r="O9100" s="77">
        <v>2.769029607888458</v>
      </c>
      <c r="P9100" s="77">
        <v>28610000</v>
      </c>
      <c r="Q9100" s="77">
        <v>792360</v>
      </c>
      <c r="R9100" s="77">
        <v>36.11</v>
      </c>
      <c r="S9100" s="77">
        <v>51.807000000000002</v>
      </c>
      <c r="T9100" s="77">
        <v>8.1340000000000003</v>
      </c>
      <c r="U9100" s="77">
        <v>26.1252</v>
      </c>
      <c r="V9100" s="77">
        <v>2.4229258173296482</v>
      </c>
      <c r="AC9100" s="77">
        <v>6.0998999999999999</v>
      </c>
      <c r="AD9100" s="77">
        <v>4.8099999999999996</v>
      </c>
      <c r="AH9100" s="77">
        <f>IF(AND(M9100&lt;Variables!$G$6,M9100&gt;Variables!$G$5),0,1)</f>
        <v>1</v>
      </c>
      <c r="AI9100" s="77">
        <f t="shared" si="286"/>
        <v>0</v>
      </c>
      <c r="AJ9100" s="77">
        <f>IF(I9100&gt;Variables!$G$7,0,1)</f>
        <v>1</v>
      </c>
      <c r="AK9100" s="77">
        <f>IF(F9100&gt;Variables!$G$8,0,1)</f>
        <v>0</v>
      </c>
      <c r="AL9100" s="77">
        <f>IF(G9100&gt;Variables!$G$9,0,1)</f>
        <v>0</v>
      </c>
      <c r="AM9100" s="77">
        <f>IF(AND(K9100&gt;Variables!$G$10,K9100&lt;Variables!$G$11),0,1)</f>
        <v>1</v>
      </c>
      <c r="AN9100" s="77">
        <f>IF(H9100&lt;Variables!$G$13,1,0)</f>
        <v>1</v>
      </c>
      <c r="AO9100" s="77">
        <f>IF(R9100&lt;Variables!$G$12,0,1)</f>
        <v>1</v>
      </c>
      <c r="AP9100" s="78">
        <f t="shared" si="287"/>
        <v>1</v>
      </c>
      <c r="AQ9100" s="77">
        <f>IF(V9100&lt;Variables!$G$15,1,0)</f>
        <v>1</v>
      </c>
      <c r="AR9100" s="77">
        <v>0</v>
      </c>
      <c r="AS9100" s="77">
        <v>0</v>
      </c>
      <c r="AT9100" s="77">
        <v>1</v>
      </c>
      <c r="AU9100" s="77">
        <v>0</v>
      </c>
      <c r="BA9100" s="77">
        <v>-2.25</v>
      </c>
    </row>
    <row r="9101" spans="3:53" x14ac:dyDescent="0.25">
      <c r="C9101" s="77" t="s">
        <v>900</v>
      </c>
      <c r="D9101" s="77" t="s">
        <v>717</v>
      </c>
      <c r="E9101" s="77">
        <v>5.72</v>
      </c>
      <c r="F9101" s="77">
        <v>124.74</v>
      </c>
      <c r="G9101" s="77">
        <v>36.18</v>
      </c>
      <c r="H9101" s="77">
        <v>34.64</v>
      </c>
      <c r="I9101" s="77">
        <v>-6.8380000000000001</v>
      </c>
      <c r="J9101" s="77" t="s">
        <v>75</v>
      </c>
      <c r="K9101" s="77">
        <v>48.94</v>
      </c>
      <c r="L9101" s="77">
        <v>5.7445000000000004</v>
      </c>
      <c r="M9101" s="77">
        <v>-1.3839324571329159</v>
      </c>
      <c r="N9101" s="77">
        <v>5.5339600000000004</v>
      </c>
      <c r="O9101" s="77">
        <v>2.3679245964914908</v>
      </c>
      <c r="P9101" s="77">
        <v>103670000</v>
      </c>
      <c r="Q9101" s="77">
        <v>392060</v>
      </c>
      <c r="R9101" s="77">
        <v>264.42</v>
      </c>
      <c r="S9101" s="77">
        <v>51.807000000000002</v>
      </c>
      <c r="T9101" s="77">
        <v>8.1340000000000003</v>
      </c>
      <c r="U9101" s="77">
        <v>26.1252</v>
      </c>
      <c r="V9101" s="77">
        <v>2.3877640391330841</v>
      </c>
      <c r="AC9101" s="77">
        <v>8.1999999999999993</v>
      </c>
      <c r="AD9101" s="77">
        <v>5.6</v>
      </c>
      <c r="AH9101" s="77">
        <f>IF(AND(M9101&lt;Variables!$G$6,M9101&gt;Variables!$G$5),0,1)</f>
        <v>0</v>
      </c>
      <c r="AI9101" s="77">
        <f t="shared" si="286"/>
        <v>0</v>
      </c>
      <c r="AJ9101" s="77">
        <f>IF(I9101&gt;Variables!$G$7,0,1)</f>
        <v>1</v>
      </c>
      <c r="AK9101" s="77">
        <f>IF(F9101&gt;Variables!$G$8,0,1)</f>
        <v>0</v>
      </c>
      <c r="AL9101" s="77">
        <f>IF(G9101&gt;Variables!$G$9,0,1)</f>
        <v>0</v>
      </c>
      <c r="AM9101" s="77">
        <f>IF(AND(K9101&gt;Variables!$G$10,K9101&lt;Variables!$G$11),0,1)</f>
        <v>1</v>
      </c>
      <c r="AN9101" s="77">
        <f>IF(H9101&lt;Variables!$G$13,1,0)</f>
        <v>1</v>
      </c>
      <c r="AO9101" s="77">
        <f>IF(R9101&lt;Variables!$G$12,0,1)</f>
        <v>1</v>
      </c>
      <c r="AP9101" s="78">
        <f t="shared" si="287"/>
        <v>1</v>
      </c>
      <c r="AQ9101" s="77">
        <f>IF(V9101&lt;Variables!$G$15,1,0)</f>
        <v>1</v>
      </c>
      <c r="AR9101" s="77">
        <v>1</v>
      </c>
      <c r="AS9101" s="77">
        <v>0</v>
      </c>
      <c r="AT9101" s="77">
        <v>0</v>
      </c>
      <c r="AU9101" s="77">
        <v>0</v>
      </c>
      <c r="BA9101" s="77">
        <v>2</v>
      </c>
    </row>
    <row r="9102" spans="3:53" x14ac:dyDescent="0.25">
      <c r="C9102" s="77" t="s">
        <v>900</v>
      </c>
      <c r="D9102" s="77" t="s">
        <v>684</v>
      </c>
      <c r="E9102" s="77">
        <v>4.01</v>
      </c>
      <c r="F9102" s="77">
        <v>14.49</v>
      </c>
      <c r="G9102" s="77">
        <v>0</v>
      </c>
      <c r="H9102" s="77">
        <v>-99999</v>
      </c>
      <c r="I9102" s="77">
        <v>-12.255000000000001</v>
      </c>
      <c r="J9102" s="77" t="s">
        <v>75</v>
      </c>
      <c r="K9102" s="77">
        <v>67.790000000000006</v>
      </c>
      <c r="L9102" s="77">
        <v>3.9750000000000001</v>
      </c>
      <c r="M9102" s="77">
        <v>0.62893081761006064</v>
      </c>
      <c r="N9102" s="77">
        <v>3.9624999999999999</v>
      </c>
      <c r="O9102" s="77">
        <v>0.94637223974762508</v>
      </c>
      <c r="P9102" s="77">
        <v>16474</v>
      </c>
      <c r="Q9102" s="77">
        <v>10740</v>
      </c>
      <c r="R9102" s="77">
        <v>1.53</v>
      </c>
      <c r="S9102" s="77">
        <v>51.807000000000002</v>
      </c>
      <c r="T9102" s="77">
        <v>8.1340000000000003</v>
      </c>
      <c r="U9102" s="77">
        <v>26.1252</v>
      </c>
      <c r="V9102" s="77">
        <v>2.5026392930817609</v>
      </c>
      <c r="AC9102" s="77">
        <v>4</v>
      </c>
      <c r="AD9102" s="77">
        <v>3.53</v>
      </c>
      <c r="AH9102" s="77">
        <f>IF(AND(M9102&lt;Variables!$G$6,M9102&gt;Variables!$G$5),0,1)</f>
        <v>1</v>
      </c>
      <c r="AI9102" s="77">
        <f t="shared" si="286"/>
        <v>0</v>
      </c>
      <c r="AJ9102" s="77">
        <f>IF(I9102&gt;Variables!$G$7,0,1)</f>
        <v>1</v>
      </c>
      <c r="AK9102" s="77">
        <f>IF(F9102&gt;Variables!$G$8,0,1)</f>
        <v>0</v>
      </c>
      <c r="AL9102" s="77">
        <f>IF(G9102&gt;Variables!$G$9,0,1)</f>
        <v>1</v>
      </c>
      <c r="AM9102" s="77">
        <f>IF(AND(K9102&gt;Variables!$G$10,K9102&lt;Variables!$G$11),0,1)</f>
        <v>0</v>
      </c>
      <c r="AN9102" s="77">
        <f>IF(H9102&lt;Variables!$G$13,1,0)</f>
        <v>1</v>
      </c>
      <c r="AO9102" s="77">
        <f>IF(R9102&lt;Variables!$G$12,0,1)</f>
        <v>0</v>
      </c>
      <c r="AP9102" s="78">
        <f t="shared" si="287"/>
        <v>1</v>
      </c>
      <c r="AQ9102" s="77">
        <f>IF(V9102&lt;Variables!$G$15,1,0)</f>
        <v>1</v>
      </c>
      <c r="AR9102" s="77">
        <v>0</v>
      </c>
      <c r="AS9102" s="77">
        <v>0</v>
      </c>
      <c r="AT9102" s="77">
        <v>1</v>
      </c>
      <c r="AU9102" s="77">
        <v>0</v>
      </c>
      <c r="BA9102" s="77">
        <v>-2.25</v>
      </c>
    </row>
    <row r="9103" spans="3:53" x14ac:dyDescent="0.25">
      <c r="C9103" s="77" t="s">
        <v>900</v>
      </c>
      <c r="D9103" s="77" t="s">
        <v>745</v>
      </c>
      <c r="E9103" s="77">
        <v>1.98</v>
      </c>
      <c r="F9103" s="77">
        <v>32.869999999999997</v>
      </c>
      <c r="G9103" s="77">
        <v>27.92</v>
      </c>
      <c r="H9103" s="77">
        <v>65.010000000000005</v>
      </c>
      <c r="I9103" s="77">
        <v>-45.015999999999998</v>
      </c>
      <c r="J9103" s="77" t="s">
        <v>74</v>
      </c>
      <c r="K9103" s="77">
        <v>58.15</v>
      </c>
      <c r="L9103" s="77">
        <v>1.950045</v>
      </c>
      <c r="M9103" s="77">
        <v>1.023309718493673</v>
      </c>
      <c r="N9103" s="77">
        <v>1.904552</v>
      </c>
      <c r="O9103" s="77">
        <v>3.4363986911357851</v>
      </c>
      <c r="P9103" s="77">
        <v>5610000</v>
      </c>
      <c r="Q9103" s="77">
        <v>486440</v>
      </c>
      <c r="R9103" s="77">
        <v>11.53</v>
      </c>
      <c r="S9103" s="77">
        <v>51.807000000000002</v>
      </c>
      <c r="T9103" s="77">
        <v>8.1340000000000003</v>
      </c>
      <c r="U9103" s="77">
        <v>26.1252</v>
      </c>
      <c r="V9103" s="77">
        <v>2.400742101813035</v>
      </c>
      <c r="AC9103" s="77">
        <v>2.86</v>
      </c>
      <c r="AD9103" s="77">
        <v>1.96</v>
      </c>
      <c r="AH9103" s="77">
        <f>IF(AND(M9103&lt;Variables!$G$6,M9103&gt;Variables!$G$5),0,1)</f>
        <v>1</v>
      </c>
      <c r="AI9103" s="77">
        <f t="shared" si="286"/>
        <v>0</v>
      </c>
      <c r="AJ9103" s="77">
        <f>IF(I9103&gt;Variables!$G$7,0,1)</f>
        <v>1</v>
      </c>
      <c r="AK9103" s="77">
        <f>IF(F9103&gt;Variables!$G$8,0,1)</f>
        <v>0</v>
      </c>
      <c r="AL9103" s="77">
        <f>IF(G9103&gt;Variables!$G$9,0,1)</f>
        <v>0</v>
      </c>
      <c r="AM9103" s="77">
        <f>IF(AND(K9103&gt;Variables!$G$10,K9103&lt;Variables!$G$11),0,1)</f>
        <v>1</v>
      </c>
      <c r="AN9103" s="77">
        <f>IF(H9103&lt;Variables!$G$13,1,0)</f>
        <v>1</v>
      </c>
      <c r="AO9103" s="77">
        <f>IF(R9103&lt;Variables!$G$12,0,1)</f>
        <v>1</v>
      </c>
      <c r="AP9103" s="78">
        <f t="shared" si="287"/>
        <v>0</v>
      </c>
      <c r="AQ9103" s="77">
        <f>IF(V9103&lt;Variables!$G$15,1,0)</f>
        <v>1</v>
      </c>
      <c r="AR9103" s="77">
        <v>1</v>
      </c>
      <c r="AS9103" s="77">
        <v>0</v>
      </c>
      <c r="AT9103" s="77">
        <v>0</v>
      </c>
      <c r="AU9103" s="77">
        <v>0</v>
      </c>
      <c r="BA9103" s="77">
        <v>2</v>
      </c>
    </row>
    <row r="9104" spans="3:53" x14ac:dyDescent="0.25">
      <c r="C9104" s="77" t="s">
        <v>900</v>
      </c>
      <c r="D9104" s="77" t="s">
        <v>678</v>
      </c>
      <c r="E9104" s="77">
        <v>2.21</v>
      </c>
      <c r="F9104" s="77">
        <v>12.69</v>
      </c>
      <c r="G9104" s="77">
        <v>5</v>
      </c>
      <c r="H9104" s="77">
        <v>-99999</v>
      </c>
      <c r="I9104" s="77">
        <v>-11.055</v>
      </c>
      <c r="J9104" s="77" t="s">
        <v>75</v>
      </c>
      <c r="K9104" s="77">
        <v>47.3</v>
      </c>
      <c r="L9104" s="77">
        <v>2.2149999999999999</v>
      </c>
      <c r="M9104" s="77">
        <v>-0.45146726862303521</v>
      </c>
      <c r="N9104" s="77">
        <v>2.204931818181818</v>
      </c>
      <c r="O9104" s="77">
        <v>3.0922415659204012E-3</v>
      </c>
      <c r="P9104" s="77">
        <v>161322</v>
      </c>
      <c r="Q9104" s="77">
        <v>15467</v>
      </c>
      <c r="R9104" s="77">
        <v>10.43</v>
      </c>
      <c r="S9104" s="77">
        <v>51.807000000000002</v>
      </c>
      <c r="T9104" s="77">
        <v>8.1340000000000003</v>
      </c>
      <c r="U9104" s="77">
        <v>26.1252</v>
      </c>
      <c r="V9104" s="77">
        <v>2.3472457878103841</v>
      </c>
      <c r="AC9104" s="77">
        <v>2.2000000000000002</v>
      </c>
      <c r="AD9104" s="77">
        <v>2.10025</v>
      </c>
      <c r="AH9104" s="77">
        <f>IF(AND(M9104&lt;Variables!$G$6,M9104&gt;Variables!$G$5),0,1)</f>
        <v>1</v>
      </c>
      <c r="AI9104" s="77">
        <f t="shared" si="286"/>
        <v>0</v>
      </c>
      <c r="AJ9104" s="77">
        <f>IF(I9104&gt;Variables!$G$7,0,1)</f>
        <v>1</v>
      </c>
      <c r="AK9104" s="77">
        <f>IF(F9104&gt;Variables!$G$8,0,1)</f>
        <v>0</v>
      </c>
      <c r="AL9104" s="77">
        <f>IF(G9104&gt;Variables!$G$9,0,1)</f>
        <v>1</v>
      </c>
      <c r="AM9104" s="77">
        <f>IF(AND(K9104&gt;Variables!$G$10,K9104&lt;Variables!$G$11),0,1)</f>
        <v>1</v>
      </c>
      <c r="AN9104" s="77">
        <f>IF(H9104&lt;Variables!$G$13,1,0)</f>
        <v>1</v>
      </c>
      <c r="AO9104" s="77">
        <f>IF(R9104&lt;Variables!$G$12,0,1)</f>
        <v>1</v>
      </c>
      <c r="AP9104" s="78">
        <f t="shared" si="287"/>
        <v>1</v>
      </c>
      <c r="AQ9104" s="77">
        <f>IF(V9104&lt;Variables!$G$15,1,0)</f>
        <v>1</v>
      </c>
      <c r="AR9104" s="77">
        <v>0</v>
      </c>
      <c r="AS9104" s="77">
        <v>0</v>
      </c>
      <c r="AT9104" s="77">
        <v>1</v>
      </c>
      <c r="AU9104" s="77">
        <v>0</v>
      </c>
      <c r="BA9104" s="77">
        <v>-2.25</v>
      </c>
    </row>
    <row r="9105" spans="3:53" x14ac:dyDescent="0.25">
      <c r="C9105" s="77" t="s">
        <v>900</v>
      </c>
      <c r="D9105" s="77" t="s">
        <v>551</v>
      </c>
      <c r="E9105" s="77">
        <v>12.54</v>
      </c>
      <c r="F9105" s="77">
        <v>67</v>
      </c>
      <c r="G9105" s="77">
        <v>34.83</v>
      </c>
      <c r="H9105" s="77">
        <v>75.75</v>
      </c>
      <c r="I9105" s="77">
        <v>51.948999999999998</v>
      </c>
      <c r="J9105" s="77" t="s">
        <v>75</v>
      </c>
      <c r="K9105" s="77">
        <v>42.26</v>
      </c>
      <c r="L9105" s="77">
        <v>12.67811</v>
      </c>
      <c r="M9105" s="77">
        <v>-0.77464227712174694</v>
      </c>
      <c r="N9105" s="77">
        <v>12.788527999999999</v>
      </c>
      <c r="O9105" s="77">
        <v>-1.6313683638961489</v>
      </c>
      <c r="P9105" s="77">
        <v>226130000</v>
      </c>
      <c r="Q9105" s="77">
        <v>23680000</v>
      </c>
      <c r="R9105" s="77">
        <v>9.5500000000000007</v>
      </c>
      <c r="S9105" s="77">
        <v>51.807000000000002</v>
      </c>
      <c r="T9105" s="77">
        <v>8.1340000000000003</v>
      </c>
      <c r="U9105" s="77">
        <v>26.1252</v>
      </c>
      <c r="V9105" s="77">
        <v>2.2896386274275899</v>
      </c>
      <c r="AC9105" s="77">
        <v>18.82</v>
      </c>
      <c r="AD9105" s="77">
        <v>11.6</v>
      </c>
      <c r="AH9105" s="77">
        <f>IF(AND(M9105&lt;Variables!$G$6,M9105&gt;Variables!$G$5),0,1)</f>
        <v>1</v>
      </c>
      <c r="AI9105" s="77">
        <f t="shared" si="286"/>
        <v>1</v>
      </c>
      <c r="AJ9105" s="77">
        <f>IF(I9105&gt;Variables!$G$7,0,1)</f>
        <v>0</v>
      </c>
      <c r="AK9105" s="77">
        <f>IF(F9105&gt;Variables!$G$8,0,1)</f>
        <v>0</v>
      </c>
      <c r="AL9105" s="77">
        <f>IF(G9105&gt;Variables!$G$9,0,1)</f>
        <v>0</v>
      </c>
      <c r="AM9105" s="77">
        <f>IF(AND(K9105&gt;Variables!$G$10,K9105&lt;Variables!$G$11),0,1)</f>
        <v>1</v>
      </c>
      <c r="AN9105" s="77">
        <f>IF(H9105&lt;Variables!$G$13,1,0)</f>
        <v>1</v>
      </c>
      <c r="AO9105" s="77">
        <f>IF(R9105&lt;Variables!$G$12,0,1)</f>
        <v>1</v>
      </c>
      <c r="AP9105" s="78">
        <f t="shared" si="287"/>
        <v>1</v>
      </c>
      <c r="AQ9105" s="77">
        <f>IF(V9105&lt;Variables!$G$15,1,0)</f>
        <v>1</v>
      </c>
      <c r="AR9105" s="77">
        <v>0</v>
      </c>
      <c r="AS9105" s="77">
        <v>0</v>
      </c>
      <c r="AT9105" s="77">
        <v>1</v>
      </c>
      <c r="AU9105" s="77">
        <v>0</v>
      </c>
      <c r="BA9105" s="77">
        <v>-2.25</v>
      </c>
    </row>
    <row r="9106" spans="3:53" x14ac:dyDescent="0.25">
      <c r="C9106" s="77" t="s">
        <v>900</v>
      </c>
      <c r="D9106" s="77" t="s">
        <v>177</v>
      </c>
      <c r="E9106" s="77">
        <v>73.459999999999994</v>
      </c>
      <c r="F9106" s="77">
        <v>12.25</v>
      </c>
      <c r="G9106" s="77">
        <v>13.8</v>
      </c>
      <c r="H9106" s="77">
        <v>13100</v>
      </c>
      <c r="I9106" s="77">
        <v>517.42700000000002</v>
      </c>
      <c r="J9106" s="77" t="s">
        <v>75</v>
      </c>
      <c r="K9106" s="77">
        <v>71.89</v>
      </c>
      <c r="L9106" s="77">
        <v>72.374249999999989</v>
      </c>
      <c r="M9106" s="77">
        <v>1.1962127414101089</v>
      </c>
      <c r="N9106" s="77">
        <v>71.792935999999997</v>
      </c>
      <c r="O9106" s="77">
        <v>2.0156077751159218</v>
      </c>
      <c r="P9106" s="77">
        <v>1673000</v>
      </c>
      <c r="Q9106" s="77">
        <v>1777000</v>
      </c>
      <c r="R9106" s="77">
        <v>0.94</v>
      </c>
      <c r="S9106" s="77">
        <v>51.807000000000002</v>
      </c>
      <c r="T9106" s="77">
        <v>8.1340000000000003</v>
      </c>
      <c r="U9106" s="77">
        <v>26.1252</v>
      </c>
      <c r="V9106" s="77">
        <v>2.4870563088487958</v>
      </c>
      <c r="AC9106" s="77">
        <v>74.25</v>
      </c>
      <c r="AD9106" s="77">
        <v>69.38</v>
      </c>
      <c r="AH9106" s="77">
        <f>IF(AND(M9106&lt;Variables!$G$6,M9106&gt;Variables!$G$5),0,1)</f>
        <v>1</v>
      </c>
      <c r="AI9106" s="77">
        <f t="shared" si="286"/>
        <v>0</v>
      </c>
      <c r="AJ9106" s="77">
        <f>IF(I9106&gt;Variables!$G$7,0,1)</f>
        <v>0</v>
      </c>
      <c r="AK9106" s="77">
        <f>IF(F9106&gt;Variables!$G$8,0,1)</f>
        <v>0</v>
      </c>
      <c r="AL9106" s="77">
        <f>IF(G9106&gt;Variables!$G$9,0,1)</f>
        <v>0</v>
      </c>
      <c r="AM9106" s="77">
        <f>IF(AND(K9106&gt;Variables!$G$10,K9106&lt;Variables!$G$11),0,1)</f>
        <v>1</v>
      </c>
      <c r="AN9106" s="77">
        <f>IF(H9106&lt;Variables!$G$13,1,0)</f>
        <v>0</v>
      </c>
      <c r="AO9106" s="77">
        <f>IF(R9106&lt;Variables!$G$12,0,1)</f>
        <v>0</v>
      </c>
      <c r="AP9106" s="78">
        <f t="shared" si="287"/>
        <v>1</v>
      </c>
      <c r="AQ9106" s="77">
        <f>IF(V9106&lt;Variables!$G$15,1,0)</f>
        <v>1</v>
      </c>
      <c r="AR9106" s="77">
        <v>0</v>
      </c>
      <c r="AS9106" s="77">
        <v>0</v>
      </c>
      <c r="AT9106" s="77">
        <v>1</v>
      </c>
      <c r="AU9106" s="77">
        <v>0</v>
      </c>
      <c r="BA9106" s="77">
        <v>-0.83</v>
      </c>
    </row>
    <row r="9107" spans="3:53" x14ac:dyDescent="0.25">
      <c r="C9107" s="77" t="s">
        <v>900</v>
      </c>
      <c r="D9107" s="77" t="s">
        <v>158</v>
      </c>
      <c r="E9107" s="77">
        <v>48.56</v>
      </c>
      <c r="F9107" s="77">
        <v>9.1</v>
      </c>
      <c r="G9107" s="77">
        <v>8.7799999999999994</v>
      </c>
      <c r="H9107" s="77">
        <v>6670</v>
      </c>
      <c r="I9107" s="77">
        <v>61.631999999999998</v>
      </c>
      <c r="J9107" s="77" t="s">
        <v>75</v>
      </c>
      <c r="K9107" s="77">
        <v>65.77</v>
      </c>
      <c r="L9107" s="77">
        <v>47.923842105263162</v>
      </c>
      <c r="M9107" s="77">
        <v>0.53451034700891076</v>
      </c>
      <c r="N9107" s="77">
        <v>47.678400000000003</v>
      </c>
      <c r="O9107" s="77">
        <v>1.0520487264673379</v>
      </c>
      <c r="P9107" s="77">
        <v>329558</v>
      </c>
      <c r="Q9107" s="77">
        <v>677206</v>
      </c>
      <c r="R9107" s="77">
        <v>0.49</v>
      </c>
      <c r="S9107" s="77">
        <v>51.807000000000002</v>
      </c>
      <c r="T9107" s="77">
        <v>8.1340000000000003</v>
      </c>
      <c r="U9107" s="77">
        <v>26.1252</v>
      </c>
      <c r="V9107" s="77">
        <v>2.492136320016078</v>
      </c>
      <c r="AC9107" s="77">
        <v>48.42</v>
      </c>
      <c r="AD9107" s="77">
        <v>47.01</v>
      </c>
      <c r="AH9107" s="77">
        <f>IF(AND(M9107&lt;Variables!$G$6,M9107&gt;Variables!$G$5),0,1)</f>
        <v>1</v>
      </c>
      <c r="AI9107" s="77">
        <f t="shared" si="286"/>
        <v>0</v>
      </c>
      <c r="AJ9107" s="77">
        <f>IF(I9107&gt;Variables!$G$7,0,1)</f>
        <v>0</v>
      </c>
      <c r="AK9107" s="77">
        <f>IF(F9107&gt;Variables!$G$8,0,1)</f>
        <v>0</v>
      </c>
      <c r="AL9107" s="77">
        <f>IF(G9107&gt;Variables!$G$9,0,1)</f>
        <v>1</v>
      </c>
      <c r="AM9107" s="77">
        <f>IF(AND(K9107&gt;Variables!$G$10,K9107&lt;Variables!$G$11),0,1)</f>
        <v>0</v>
      </c>
      <c r="AN9107" s="77">
        <f>IF(H9107&lt;Variables!$G$13,1,0)</f>
        <v>0</v>
      </c>
      <c r="AO9107" s="77">
        <f>IF(R9107&lt;Variables!$G$12,0,1)</f>
        <v>0</v>
      </c>
      <c r="AP9107" s="78">
        <f t="shared" si="287"/>
        <v>1</v>
      </c>
      <c r="AQ9107" s="77">
        <f>IF(V9107&lt;Variables!$G$15,1,0)</f>
        <v>1</v>
      </c>
      <c r="AR9107" s="77">
        <v>0</v>
      </c>
      <c r="AS9107" s="77">
        <v>0</v>
      </c>
      <c r="AT9107" s="77">
        <v>1</v>
      </c>
      <c r="AU9107" s="77">
        <v>0</v>
      </c>
      <c r="BA9107" s="77">
        <v>-1.52</v>
      </c>
    </row>
    <row r="9108" spans="3:53" x14ac:dyDescent="0.25">
      <c r="C9108" s="77" t="s">
        <v>900</v>
      </c>
      <c r="D9108" s="77" t="s">
        <v>123</v>
      </c>
      <c r="E9108" s="77">
        <v>13.98</v>
      </c>
      <c r="F9108" s="77">
        <v>8.91</v>
      </c>
      <c r="G9108" s="77">
        <v>9.64</v>
      </c>
      <c r="H9108" s="77">
        <v>5550</v>
      </c>
      <c r="I9108" s="77">
        <v>349.89299999999997</v>
      </c>
      <c r="J9108" s="77" t="s">
        <v>75</v>
      </c>
      <c r="K9108" s="77">
        <v>51.01</v>
      </c>
      <c r="L9108" s="77">
        <v>13.947075</v>
      </c>
      <c r="M9108" s="77">
        <v>-8.6577293088344082E-2</v>
      </c>
      <c r="N9108" s="77">
        <v>13.885826</v>
      </c>
      <c r="O9108" s="77">
        <v>0.35413089577818929</v>
      </c>
      <c r="P9108" s="77">
        <v>53389000</v>
      </c>
      <c r="Q9108" s="77">
        <v>56006000</v>
      </c>
      <c r="R9108" s="77">
        <v>0.95</v>
      </c>
      <c r="S9108" s="77">
        <v>51.807000000000002</v>
      </c>
      <c r="T9108" s="77">
        <v>8.1340000000000003</v>
      </c>
      <c r="U9108" s="77">
        <v>26.1252</v>
      </c>
      <c r="V9108" s="77">
        <v>2.3799671451949602</v>
      </c>
      <c r="AC9108" s="77">
        <v>14.03</v>
      </c>
      <c r="AD9108" s="77">
        <v>13</v>
      </c>
      <c r="AH9108" s="77">
        <f>IF(AND(M9108&lt;Variables!$G$6,M9108&gt;Variables!$G$5),0,1)</f>
        <v>1</v>
      </c>
      <c r="AI9108" s="77">
        <f t="shared" si="286"/>
        <v>0</v>
      </c>
      <c r="AJ9108" s="77">
        <f>IF(I9108&gt;Variables!$G$7,0,1)</f>
        <v>0</v>
      </c>
      <c r="AK9108" s="77">
        <f>IF(F9108&gt;Variables!$G$8,0,1)</f>
        <v>1</v>
      </c>
      <c r="AL9108" s="77">
        <f>IF(G9108&gt;Variables!$G$9,0,1)</f>
        <v>1</v>
      </c>
      <c r="AM9108" s="77">
        <f>IF(AND(K9108&gt;Variables!$G$10,K9108&lt;Variables!$G$11),0,1)</f>
        <v>1</v>
      </c>
      <c r="AN9108" s="77">
        <f>IF(H9108&lt;Variables!$G$13,1,0)</f>
        <v>0</v>
      </c>
      <c r="AO9108" s="77">
        <f>IF(R9108&lt;Variables!$G$12,0,1)</f>
        <v>0</v>
      </c>
      <c r="AP9108" s="78">
        <f t="shared" si="287"/>
        <v>1</v>
      </c>
      <c r="AQ9108" s="77">
        <f>IF(V9108&lt;Variables!$G$15,1,0)</f>
        <v>1</v>
      </c>
      <c r="AR9108" s="77">
        <v>0</v>
      </c>
      <c r="AS9108" s="77">
        <v>0</v>
      </c>
      <c r="AT9108" s="77">
        <v>1</v>
      </c>
      <c r="AU9108" s="77">
        <v>0</v>
      </c>
      <c r="BA9108" s="77">
        <v>-2.25</v>
      </c>
    </row>
    <row r="9109" spans="3:53" x14ac:dyDescent="0.25">
      <c r="C9109" s="77" t="s">
        <v>900</v>
      </c>
      <c r="D9109" s="77" t="s">
        <v>137</v>
      </c>
      <c r="E9109" s="77">
        <v>136.26</v>
      </c>
      <c r="F9109" s="77">
        <v>7.28</v>
      </c>
      <c r="G9109" s="77">
        <v>5.4</v>
      </c>
      <c r="H9109" s="77">
        <v>6180</v>
      </c>
      <c r="I9109" s="77">
        <v>-11.108000000000001</v>
      </c>
      <c r="J9109" s="77" t="s">
        <v>75</v>
      </c>
      <c r="K9109" s="77">
        <v>56.34</v>
      </c>
      <c r="L9109" s="77">
        <v>135.36777499999999</v>
      </c>
      <c r="M9109" s="77">
        <v>0.14938932105517619</v>
      </c>
      <c r="N9109" s="77">
        <v>135.34109444444439</v>
      </c>
      <c r="O9109" s="77">
        <v>0.16913233670467551</v>
      </c>
      <c r="P9109" s="77">
        <v>293383</v>
      </c>
      <c r="Q9109" s="77">
        <v>710548</v>
      </c>
      <c r="R9109" s="77">
        <v>0.41</v>
      </c>
      <c r="S9109" s="77">
        <v>51.807000000000002</v>
      </c>
      <c r="T9109" s="77">
        <v>8.1340000000000003</v>
      </c>
      <c r="U9109" s="77">
        <v>26.1252</v>
      </c>
      <c r="V9109" s="77">
        <v>2.4260629711351909</v>
      </c>
      <c r="AC9109" s="77">
        <v>136.58359999999999</v>
      </c>
      <c r="AD9109" s="77">
        <v>134.26</v>
      </c>
      <c r="AH9109" s="77">
        <f>IF(AND(M9109&lt;Variables!$G$6,M9109&gt;Variables!$G$5),0,1)</f>
        <v>1</v>
      </c>
      <c r="AI9109" s="77">
        <f t="shared" si="286"/>
        <v>0</v>
      </c>
      <c r="AJ9109" s="77">
        <f>IF(I9109&gt;Variables!$G$7,0,1)</f>
        <v>1</v>
      </c>
      <c r="AK9109" s="77">
        <f>IF(F9109&gt;Variables!$G$8,0,1)</f>
        <v>1</v>
      </c>
      <c r="AL9109" s="77">
        <f>IF(G9109&gt;Variables!$G$9,0,1)</f>
        <v>1</v>
      </c>
      <c r="AM9109" s="77">
        <f>IF(AND(K9109&gt;Variables!$G$10,K9109&lt;Variables!$G$11),0,1)</f>
        <v>1</v>
      </c>
      <c r="AN9109" s="77">
        <f>IF(H9109&lt;Variables!$G$13,1,0)</f>
        <v>0</v>
      </c>
      <c r="AO9109" s="77">
        <f>IF(R9109&lt;Variables!$G$12,0,1)</f>
        <v>0</v>
      </c>
      <c r="AP9109" s="78">
        <f t="shared" si="287"/>
        <v>1</v>
      </c>
      <c r="AQ9109" s="77">
        <f>IF(V9109&lt;Variables!$G$15,1,0)</f>
        <v>1</v>
      </c>
      <c r="AR9109" s="77">
        <v>0</v>
      </c>
      <c r="AS9109" s="77">
        <v>0</v>
      </c>
      <c r="AT9109" s="77">
        <v>0</v>
      </c>
      <c r="AU9109" s="77">
        <v>1</v>
      </c>
      <c r="BA9109" s="77">
        <v>-0.97</v>
      </c>
    </row>
    <row r="9110" spans="3:53" x14ac:dyDescent="0.25">
      <c r="C9110" s="77" t="s">
        <v>900</v>
      </c>
      <c r="D9110" s="77" t="s">
        <v>718</v>
      </c>
      <c r="E9110" s="77">
        <v>27.39</v>
      </c>
      <c r="F9110" s="77">
        <v>117.42</v>
      </c>
      <c r="G9110" s="77">
        <v>34.75</v>
      </c>
      <c r="H9110" s="77">
        <v>1570</v>
      </c>
      <c r="I9110" s="77">
        <v>-1.9E-2</v>
      </c>
      <c r="J9110" s="77" t="s">
        <v>74</v>
      </c>
      <c r="K9110" s="77">
        <v>62.27</v>
      </c>
      <c r="L9110" s="77">
        <v>26.543064999999999</v>
      </c>
      <c r="M9110" s="77">
        <v>2.3431167425464881</v>
      </c>
      <c r="N9110" s="77">
        <v>25.245940000000001</v>
      </c>
      <c r="O9110" s="77">
        <v>7.6014598783012168</v>
      </c>
      <c r="P9110" s="77">
        <v>56326000</v>
      </c>
      <c r="Q9110" s="77">
        <v>302659</v>
      </c>
      <c r="R9110" s="77">
        <v>186.1</v>
      </c>
      <c r="S9110" s="77">
        <v>51.807000000000002</v>
      </c>
      <c r="T9110" s="77">
        <v>8.1340000000000003</v>
      </c>
      <c r="U9110" s="77">
        <v>26.1252</v>
      </c>
      <c r="V9110" s="77">
        <v>2.350166042152932</v>
      </c>
      <c r="AC9110" s="77">
        <v>31.09</v>
      </c>
      <c r="AD9110" s="77">
        <v>26</v>
      </c>
      <c r="AH9110" s="77">
        <f>IF(AND(M9110&lt;Variables!$G$6,M9110&gt;Variables!$G$5),0,1)</f>
        <v>1</v>
      </c>
      <c r="AI9110" s="77">
        <f t="shared" si="286"/>
        <v>0</v>
      </c>
      <c r="AJ9110" s="77">
        <f>IF(I9110&gt;Variables!$G$7,0,1)</f>
        <v>1</v>
      </c>
      <c r="AK9110" s="77">
        <f>IF(F9110&gt;Variables!$G$8,0,1)</f>
        <v>0</v>
      </c>
      <c r="AL9110" s="77">
        <f>IF(G9110&gt;Variables!$G$9,0,1)</f>
        <v>0</v>
      </c>
      <c r="AM9110" s="77">
        <f>IF(AND(K9110&gt;Variables!$G$10,K9110&lt;Variables!$G$11),0,1)</f>
        <v>0</v>
      </c>
      <c r="AN9110" s="77">
        <f>IF(H9110&lt;Variables!$G$13,1,0)</f>
        <v>0</v>
      </c>
      <c r="AO9110" s="77">
        <f>IF(R9110&lt;Variables!$G$12,0,1)</f>
        <v>1</v>
      </c>
      <c r="AP9110" s="78">
        <f t="shared" si="287"/>
        <v>0</v>
      </c>
      <c r="AQ9110" s="77">
        <f>IF(V9110&lt;Variables!$G$15,1,0)</f>
        <v>1</v>
      </c>
      <c r="AR9110" s="77">
        <v>1</v>
      </c>
      <c r="AS9110" s="77">
        <v>0</v>
      </c>
      <c r="AT9110" s="77">
        <v>0</v>
      </c>
      <c r="AU9110" s="77">
        <v>0</v>
      </c>
      <c r="BA9110" s="77">
        <v>2</v>
      </c>
    </row>
    <row r="9111" spans="3:53" x14ac:dyDescent="0.25">
      <c r="C9111" s="77" t="s">
        <v>901</v>
      </c>
      <c r="D9111" s="77" t="s">
        <v>718</v>
      </c>
      <c r="E9111" s="77">
        <v>27.12</v>
      </c>
      <c r="F9111" s="77">
        <v>115.99</v>
      </c>
      <c r="G9111" s="77">
        <v>34.67</v>
      </c>
      <c r="H9111" s="77">
        <v>1570</v>
      </c>
      <c r="I9111" s="77">
        <v>-0.02</v>
      </c>
      <c r="J9111" s="77" t="s">
        <v>74</v>
      </c>
      <c r="K9111" s="77">
        <v>59.15</v>
      </c>
      <c r="L9111" s="77">
        <v>27.02665</v>
      </c>
      <c r="M9111" s="77">
        <v>0.4564013667990614</v>
      </c>
      <c r="N9111" s="77">
        <v>25.490193999999999</v>
      </c>
      <c r="O9111" s="77">
        <v>6.5115471463261354</v>
      </c>
      <c r="P9111" s="77">
        <v>57313000</v>
      </c>
      <c r="Q9111" s="77">
        <v>302659</v>
      </c>
      <c r="R9111" s="77">
        <v>189.36</v>
      </c>
      <c r="S9111" s="77">
        <v>51.209000000000003</v>
      </c>
      <c r="T9111" s="77">
        <v>7.9440000000000008</v>
      </c>
      <c r="U9111" s="77">
        <v>25.754799999999999</v>
      </c>
      <c r="V9111" s="77">
        <v>2.437867067065286</v>
      </c>
      <c r="AC9111" s="77">
        <v>31.09</v>
      </c>
      <c r="AD9111" s="77">
        <v>26</v>
      </c>
      <c r="AH9111" s="77">
        <f>IF(AND(M9111&lt;Variables!$G$6,M9111&gt;Variables!$G$5),0,1)</f>
        <v>1</v>
      </c>
      <c r="AI9111" s="77">
        <f t="shared" si="286"/>
        <v>0</v>
      </c>
      <c r="AJ9111" s="77">
        <f>IF(I9111&gt;Variables!$G$7,0,1)</f>
        <v>1</v>
      </c>
      <c r="AK9111" s="77">
        <f>IF(F9111&gt;Variables!$G$8,0,1)</f>
        <v>0</v>
      </c>
      <c r="AL9111" s="77">
        <f>IF(G9111&gt;Variables!$G$9,0,1)</f>
        <v>0</v>
      </c>
      <c r="AM9111" s="77">
        <f>IF(AND(K9111&gt;Variables!$G$10,K9111&lt;Variables!$G$11),0,1)</f>
        <v>1</v>
      </c>
      <c r="AN9111" s="77">
        <f>IF(H9111&lt;Variables!$G$13,1,0)</f>
        <v>0</v>
      </c>
      <c r="AO9111" s="77">
        <f>IF(R9111&lt;Variables!$G$12,0,1)</f>
        <v>1</v>
      </c>
      <c r="AP9111" s="78">
        <f t="shared" si="287"/>
        <v>0</v>
      </c>
      <c r="AQ9111" s="77">
        <f>IF(V9111&lt;Variables!$G$15,1,0)</f>
        <v>1</v>
      </c>
      <c r="AR9111" s="77">
        <v>1</v>
      </c>
      <c r="AS9111" s="77">
        <v>0</v>
      </c>
      <c r="AT9111" s="77">
        <v>0</v>
      </c>
      <c r="AU9111" s="77">
        <v>0</v>
      </c>
      <c r="BA9111" s="77">
        <v>2</v>
      </c>
    </row>
    <row r="9112" spans="3:53" x14ac:dyDescent="0.25">
      <c r="C9112" s="77" t="s">
        <v>901</v>
      </c>
      <c r="D9112" s="77" t="s">
        <v>745</v>
      </c>
      <c r="E9112" s="77">
        <v>2.08</v>
      </c>
      <c r="F9112" s="77">
        <v>36.369999999999997</v>
      </c>
      <c r="G9112" s="77">
        <v>29.17</v>
      </c>
      <c r="H9112" s="77">
        <v>65.010000000000005</v>
      </c>
      <c r="I9112" s="77">
        <v>-44.844999999999999</v>
      </c>
      <c r="J9112" s="77" t="s">
        <v>74</v>
      </c>
      <c r="K9112" s="77">
        <v>62.12</v>
      </c>
      <c r="L9112" s="77">
        <v>1.9741550000000001</v>
      </c>
      <c r="M9112" s="77">
        <v>0.76209821417264478</v>
      </c>
      <c r="N9112" s="77">
        <v>1.9169639999999999</v>
      </c>
      <c r="O9112" s="77">
        <v>3.7682502123149</v>
      </c>
      <c r="P9112" s="77">
        <v>5870000</v>
      </c>
      <c r="Q9112" s="77">
        <v>486440</v>
      </c>
      <c r="R9112" s="77">
        <v>12.07</v>
      </c>
      <c r="S9112" s="77">
        <v>51.209000000000003</v>
      </c>
      <c r="T9112" s="77">
        <v>7.9440000000000008</v>
      </c>
      <c r="U9112" s="77">
        <v>25.754799999999999</v>
      </c>
      <c r="V9112" s="77">
        <v>2.446073257964041</v>
      </c>
      <c r="AC9112" s="77">
        <v>2.86</v>
      </c>
      <c r="AD9112" s="77">
        <v>1.98</v>
      </c>
      <c r="AH9112" s="77">
        <f>IF(AND(M9112&lt;Variables!$G$6,M9112&gt;Variables!$G$5),0,1)</f>
        <v>1</v>
      </c>
      <c r="AI9112" s="77">
        <f t="shared" si="286"/>
        <v>0</v>
      </c>
      <c r="AJ9112" s="77">
        <f>IF(I9112&gt;Variables!$G$7,0,1)</f>
        <v>1</v>
      </c>
      <c r="AK9112" s="77">
        <f>IF(F9112&gt;Variables!$G$8,0,1)</f>
        <v>0</v>
      </c>
      <c r="AL9112" s="77">
        <f>IF(G9112&gt;Variables!$G$9,0,1)</f>
        <v>0</v>
      </c>
      <c r="AM9112" s="77">
        <f>IF(AND(K9112&gt;Variables!$G$10,K9112&lt;Variables!$G$11),0,1)</f>
        <v>0</v>
      </c>
      <c r="AN9112" s="77">
        <f>IF(H9112&lt;Variables!$G$13,1,0)</f>
        <v>1</v>
      </c>
      <c r="AO9112" s="77">
        <f>IF(R9112&lt;Variables!$G$12,0,1)</f>
        <v>1</v>
      </c>
      <c r="AP9112" s="78">
        <f t="shared" si="287"/>
        <v>0</v>
      </c>
      <c r="AQ9112" s="77">
        <f>IF(V9112&lt;Variables!$G$15,1,0)</f>
        <v>1</v>
      </c>
      <c r="AR9112" s="77">
        <v>0</v>
      </c>
      <c r="AS9112" s="77">
        <v>0</v>
      </c>
      <c r="AT9112" s="77">
        <v>1</v>
      </c>
      <c r="AU9112" s="77">
        <v>0</v>
      </c>
      <c r="BA9112" s="77">
        <v>-2.25</v>
      </c>
    </row>
    <row r="9113" spans="3:53" x14ac:dyDescent="0.25">
      <c r="C9113" s="77" t="s">
        <v>901</v>
      </c>
      <c r="D9113" s="77" t="s">
        <v>719</v>
      </c>
      <c r="E9113" s="77">
        <v>2.11</v>
      </c>
      <c r="F9113" s="77">
        <v>44.22</v>
      </c>
      <c r="G9113" s="77">
        <v>-5.27</v>
      </c>
      <c r="H9113" s="77">
        <v>82.6</v>
      </c>
      <c r="I9113" s="77">
        <v>-56.887</v>
      </c>
      <c r="J9113" s="77" t="s">
        <v>74</v>
      </c>
      <c r="K9113" s="77">
        <v>50.1</v>
      </c>
      <c r="L9113" s="77">
        <v>2.1129699999999998</v>
      </c>
      <c r="M9113" s="77">
        <v>-0.4718476835922702</v>
      </c>
      <c r="N9113" s="77">
        <v>2.1005820000000002</v>
      </c>
      <c r="O9113" s="77">
        <v>0.1151109549639326</v>
      </c>
      <c r="P9113" s="77">
        <v>245220000</v>
      </c>
      <c r="Q9113" s="77">
        <v>4600000</v>
      </c>
      <c r="R9113" s="77">
        <v>53.31</v>
      </c>
      <c r="S9113" s="77">
        <v>51.209000000000003</v>
      </c>
      <c r="T9113" s="77">
        <v>7.9440000000000008</v>
      </c>
      <c r="U9113" s="77">
        <v>25.754799999999999</v>
      </c>
      <c r="V9113" s="77">
        <v>2.3804403093844209</v>
      </c>
      <c r="AC9113" s="77">
        <v>2.37</v>
      </c>
      <c r="AD9113" s="77">
        <v>1.88</v>
      </c>
      <c r="AH9113" s="77">
        <f>IF(AND(M9113&lt;Variables!$G$6,M9113&gt;Variables!$G$5),0,1)</f>
        <v>1</v>
      </c>
      <c r="AI9113" s="77">
        <f t="shared" si="286"/>
        <v>0</v>
      </c>
      <c r="AJ9113" s="77">
        <f>IF(I9113&gt;Variables!$G$7,0,1)</f>
        <v>1</v>
      </c>
      <c r="AK9113" s="77">
        <f>IF(F9113&gt;Variables!$G$8,0,1)</f>
        <v>0</v>
      </c>
      <c r="AL9113" s="77">
        <f>IF(G9113&gt;Variables!$G$9,0,1)</f>
        <v>1</v>
      </c>
      <c r="AM9113" s="77">
        <f>IF(AND(K9113&gt;Variables!$G$10,K9113&lt;Variables!$G$11),0,1)</f>
        <v>1</v>
      </c>
      <c r="AN9113" s="77">
        <f>IF(H9113&lt;Variables!$G$13,1,0)</f>
        <v>1</v>
      </c>
      <c r="AO9113" s="77">
        <f>IF(R9113&lt;Variables!$G$12,0,1)</f>
        <v>1</v>
      </c>
      <c r="AP9113" s="78">
        <f t="shared" si="287"/>
        <v>0</v>
      </c>
      <c r="AQ9113" s="77">
        <f>IF(V9113&lt;Variables!$G$15,1,0)</f>
        <v>1</v>
      </c>
      <c r="AR9113" s="77">
        <v>0</v>
      </c>
      <c r="AS9113" s="77">
        <v>0</v>
      </c>
      <c r="AT9113" s="77">
        <v>1</v>
      </c>
      <c r="AU9113" s="77">
        <v>0</v>
      </c>
      <c r="BA9113" s="77">
        <v>-2.25</v>
      </c>
    </row>
    <row r="9114" spans="3:53" x14ac:dyDescent="0.25">
      <c r="C9114" s="77" t="s">
        <v>901</v>
      </c>
      <c r="D9114" s="77" t="s">
        <v>722</v>
      </c>
      <c r="E9114" s="77">
        <v>3.3</v>
      </c>
      <c r="F9114" s="77">
        <v>29.18</v>
      </c>
      <c r="G9114" s="77">
        <v>18.75</v>
      </c>
      <c r="H9114" s="77">
        <v>53.02</v>
      </c>
      <c r="I9114" s="77">
        <v>-27.888999999999999</v>
      </c>
      <c r="J9114" s="77" t="s">
        <v>74</v>
      </c>
      <c r="K9114" s="77">
        <v>73.62</v>
      </c>
      <c r="L9114" s="77">
        <v>3.2317800000000001</v>
      </c>
      <c r="M9114" s="77">
        <v>2.8844785226717331</v>
      </c>
      <c r="N9114" s="77">
        <v>3.1530279999999999</v>
      </c>
      <c r="O9114" s="77">
        <v>5.4541856272763907</v>
      </c>
      <c r="P9114" s="77">
        <v>7790000</v>
      </c>
      <c r="Q9114" s="77">
        <v>3550000</v>
      </c>
      <c r="R9114" s="77">
        <v>2.19</v>
      </c>
      <c r="S9114" s="77">
        <v>51.209000000000003</v>
      </c>
      <c r="T9114" s="77">
        <v>7.9440000000000008</v>
      </c>
      <c r="U9114" s="77">
        <v>25.754799999999999</v>
      </c>
      <c r="V9114" s="77">
        <v>2.3399433251570332</v>
      </c>
      <c r="AC9114" s="77">
        <v>3.33</v>
      </c>
      <c r="AD9114" s="77">
        <v>3</v>
      </c>
      <c r="AH9114" s="77">
        <f>IF(AND(M9114&lt;Variables!$G$6,M9114&gt;Variables!$G$5),0,1)</f>
        <v>1</v>
      </c>
      <c r="AI9114" s="77">
        <f t="shared" si="286"/>
        <v>0</v>
      </c>
      <c r="AJ9114" s="77">
        <f>IF(I9114&gt;Variables!$G$7,0,1)</f>
        <v>1</v>
      </c>
      <c r="AK9114" s="77">
        <f>IF(F9114&gt;Variables!$G$8,0,1)</f>
        <v>0</v>
      </c>
      <c r="AL9114" s="77">
        <f>IF(G9114&gt;Variables!$G$9,0,1)</f>
        <v>0</v>
      </c>
      <c r="AM9114" s="77">
        <f>IF(AND(K9114&gt;Variables!$G$10,K9114&lt;Variables!$G$11),0,1)</f>
        <v>1</v>
      </c>
      <c r="AN9114" s="77">
        <f>IF(H9114&lt;Variables!$G$13,1,0)</f>
        <v>1</v>
      </c>
      <c r="AO9114" s="77">
        <f>IF(R9114&lt;Variables!$G$12,0,1)</f>
        <v>0</v>
      </c>
      <c r="AP9114" s="78">
        <f t="shared" si="287"/>
        <v>0</v>
      </c>
      <c r="AQ9114" s="77">
        <f>IF(V9114&lt;Variables!$G$15,1,0)</f>
        <v>1</v>
      </c>
      <c r="AR9114" s="77">
        <v>0</v>
      </c>
      <c r="AS9114" s="77">
        <v>0</v>
      </c>
      <c r="AT9114" s="77">
        <v>1</v>
      </c>
      <c r="AU9114" s="77">
        <v>0</v>
      </c>
      <c r="BA9114" s="77">
        <v>-2.25</v>
      </c>
    </row>
    <row r="9115" spans="3:53" x14ac:dyDescent="0.25">
      <c r="C9115" s="77" t="s">
        <v>901</v>
      </c>
      <c r="D9115" s="77" t="s">
        <v>890</v>
      </c>
      <c r="E9115" s="77">
        <v>1.43</v>
      </c>
      <c r="F9115" s="77">
        <v>31.54</v>
      </c>
      <c r="G9115" s="77">
        <v>34.57</v>
      </c>
      <c r="H9115" s="77">
        <v>71.239999999999995</v>
      </c>
      <c r="I9115" s="77">
        <v>-11.552</v>
      </c>
      <c r="J9115" s="77" t="s">
        <v>74</v>
      </c>
      <c r="K9115" s="77">
        <v>48.99</v>
      </c>
      <c r="L9115" s="77">
        <v>1.4313899999999999</v>
      </c>
      <c r="M9115" s="77">
        <v>0.59452699823248856</v>
      </c>
      <c r="N9115" s="77">
        <v>1.4463839999999999</v>
      </c>
      <c r="O9115" s="77">
        <v>-0.44829035719422761</v>
      </c>
      <c r="P9115" s="77">
        <v>8750000</v>
      </c>
      <c r="Q9115" s="77">
        <v>385830</v>
      </c>
      <c r="R9115" s="77">
        <v>22.68</v>
      </c>
      <c r="S9115" s="77">
        <v>51.209000000000003</v>
      </c>
      <c r="T9115" s="77">
        <v>7.9440000000000008</v>
      </c>
      <c r="U9115" s="77">
        <v>25.754799999999999</v>
      </c>
      <c r="V9115" s="77">
        <v>2.3428128619565598</v>
      </c>
      <c r="AC9115" s="77">
        <v>1.64</v>
      </c>
      <c r="AD9115" s="77">
        <v>1.28</v>
      </c>
      <c r="AH9115" s="77">
        <f>IF(AND(M9115&lt;Variables!$G$6,M9115&gt;Variables!$G$5),0,1)</f>
        <v>1</v>
      </c>
      <c r="AI9115" s="77">
        <f t="shared" si="286"/>
        <v>1</v>
      </c>
      <c r="AJ9115" s="77">
        <f>IF(I9115&gt;Variables!$G$7,0,1)</f>
        <v>1</v>
      </c>
      <c r="AK9115" s="77">
        <f>IF(F9115&gt;Variables!$G$8,0,1)</f>
        <v>0</v>
      </c>
      <c r="AL9115" s="77">
        <f>IF(G9115&gt;Variables!$G$9,0,1)</f>
        <v>0</v>
      </c>
      <c r="AM9115" s="77">
        <f>IF(AND(K9115&gt;Variables!$G$10,K9115&lt;Variables!$G$11),0,1)</f>
        <v>1</v>
      </c>
      <c r="AN9115" s="77">
        <f>IF(H9115&lt;Variables!$G$13,1,0)</f>
        <v>1</v>
      </c>
      <c r="AO9115" s="77">
        <f>IF(R9115&lt;Variables!$G$12,0,1)</f>
        <v>1</v>
      </c>
      <c r="AP9115" s="78">
        <f t="shared" si="287"/>
        <v>0</v>
      </c>
      <c r="AQ9115" s="77">
        <f>IF(V9115&lt;Variables!$G$15,1,0)</f>
        <v>1</v>
      </c>
      <c r="AR9115" s="77">
        <v>1</v>
      </c>
      <c r="AS9115" s="77">
        <v>0</v>
      </c>
      <c r="AT9115" s="77">
        <v>0</v>
      </c>
      <c r="AU9115" s="77">
        <v>0</v>
      </c>
      <c r="BA9115" s="77">
        <v>2</v>
      </c>
    </row>
    <row r="9116" spans="3:53" x14ac:dyDescent="0.25">
      <c r="C9116" s="77" t="s">
        <v>901</v>
      </c>
      <c r="D9116" s="77" t="s">
        <v>123</v>
      </c>
      <c r="E9116" s="77">
        <v>13.97</v>
      </c>
      <c r="F9116" s="77">
        <v>8.27</v>
      </c>
      <c r="G9116" s="77">
        <v>9.44</v>
      </c>
      <c r="H9116" s="77">
        <v>5550</v>
      </c>
      <c r="I9116" s="77">
        <v>349.53800000000001</v>
      </c>
      <c r="J9116" s="77" t="s">
        <v>75</v>
      </c>
      <c r="K9116" s="77">
        <v>49.85</v>
      </c>
      <c r="L9116" s="77">
        <v>13.92502</v>
      </c>
      <c r="M9116" s="77">
        <v>-0.1078633998371136</v>
      </c>
      <c r="N9116" s="77">
        <v>13.894034</v>
      </c>
      <c r="O9116" s="77">
        <v>0.11491263084573269</v>
      </c>
      <c r="P9116" s="77">
        <v>53825000</v>
      </c>
      <c r="Q9116" s="77">
        <v>56006000</v>
      </c>
      <c r="R9116" s="77">
        <v>0.96</v>
      </c>
      <c r="S9116" s="77">
        <v>51.209000000000003</v>
      </c>
      <c r="T9116" s="77">
        <v>7.9440000000000008</v>
      </c>
      <c r="U9116" s="77">
        <v>25.754799999999999</v>
      </c>
      <c r="V9116" s="77">
        <v>2.3682037219709549</v>
      </c>
      <c r="AC9116" s="77">
        <v>14.03</v>
      </c>
      <c r="AD9116" s="77">
        <v>13</v>
      </c>
      <c r="AH9116" s="77">
        <f>IF(AND(M9116&lt;Variables!$G$6,M9116&gt;Variables!$G$5),0,1)</f>
        <v>1</v>
      </c>
      <c r="AI9116" s="77">
        <f t="shared" si="286"/>
        <v>0</v>
      </c>
      <c r="AJ9116" s="77">
        <f>IF(I9116&gt;Variables!$G$7,0,1)</f>
        <v>0</v>
      </c>
      <c r="AK9116" s="77">
        <f>IF(F9116&gt;Variables!$G$8,0,1)</f>
        <v>1</v>
      </c>
      <c r="AL9116" s="77">
        <f>IF(G9116&gt;Variables!$G$9,0,1)</f>
        <v>1</v>
      </c>
      <c r="AM9116" s="77">
        <f>IF(AND(K9116&gt;Variables!$G$10,K9116&lt;Variables!$G$11),0,1)</f>
        <v>1</v>
      </c>
      <c r="AN9116" s="77">
        <f>IF(H9116&lt;Variables!$G$13,1,0)</f>
        <v>0</v>
      </c>
      <c r="AO9116" s="77">
        <f>IF(R9116&lt;Variables!$G$12,0,1)</f>
        <v>0</v>
      </c>
      <c r="AP9116" s="78">
        <f t="shared" si="287"/>
        <v>1</v>
      </c>
      <c r="AQ9116" s="77">
        <f>IF(V9116&lt;Variables!$G$15,1,0)</f>
        <v>1</v>
      </c>
      <c r="AR9116" s="77">
        <v>0</v>
      </c>
      <c r="AS9116" s="77">
        <v>0</v>
      </c>
      <c r="AT9116" s="77">
        <v>1</v>
      </c>
      <c r="AU9116" s="77">
        <v>0</v>
      </c>
      <c r="BA9116" s="77">
        <v>-2.25</v>
      </c>
    </row>
    <row r="9117" spans="3:53" x14ac:dyDescent="0.25">
      <c r="C9117" s="77" t="s">
        <v>901</v>
      </c>
      <c r="D9117" s="77" t="s">
        <v>741</v>
      </c>
      <c r="E9117" s="77">
        <v>29.53</v>
      </c>
      <c r="F9117" s="77">
        <v>7.8</v>
      </c>
      <c r="G9117" s="77">
        <v>5.12</v>
      </c>
      <c r="H9117" s="77">
        <v>3360</v>
      </c>
      <c r="I9117" s="77">
        <v>-2.056</v>
      </c>
      <c r="J9117" s="77" t="s">
        <v>75</v>
      </c>
      <c r="K9117" s="77">
        <v>43.57</v>
      </c>
      <c r="L9117" s="77">
        <v>29.511089999999999</v>
      </c>
      <c r="M9117" s="77">
        <v>-0.25783527480685098</v>
      </c>
      <c r="N9117" s="77">
        <v>29.492325999999998</v>
      </c>
      <c r="O9117" s="77">
        <v>-0.19437598784171781</v>
      </c>
      <c r="P9117" s="77">
        <v>8198000</v>
      </c>
      <c r="Q9117" s="77">
        <v>1038000</v>
      </c>
      <c r="R9117" s="77">
        <v>7.9</v>
      </c>
      <c r="S9117" s="77">
        <v>51.209000000000003</v>
      </c>
      <c r="T9117" s="77">
        <v>7.9440000000000008</v>
      </c>
      <c r="U9117" s="77">
        <v>25.754799999999999</v>
      </c>
      <c r="V9117" s="77">
        <v>2.3023009573454591</v>
      </c>
      <c r="AC9117" s="77">
        <v>29.75</v>
      </c>
      <c r="AD9117" s="77">
        <v>29.25</v>
      </c>
      <c r="AH9117" s="77">
        <f>IF(AND(M9117&lt;Variables!$G$6,M9117&gt;Variables!$G$5),0,1)</f>
        <v>1</v>
      </c>
      <c r="AI9117" s="77">
        <f t="shared" si="286"/>
        <v>0</v>
      </c>
      <c r="AJ9117" s="77">
        <f>IF(I9117&gt;Variables!$G$7,0,1)</f>
        <v>1</v>
      </c>
      <c r="AK9117" s="77">
        <f>IF(F9117&gt;Variables!$G$8,0,1)</f>
        <v>1</v>
      </c>
      <c r="AL9117" s="77">
        <f>IF(G9117&gt;Variables!$G$9,0,1)</f>
        <v>1</v>
      </c>
      <c r="AM9117" s="77">
        <f>IF(AND(K9117&gt;Variables!$G$10,K9117&lt;Variables!$G$11),0,1)</f>
        <v>1</v>
      </c>
      <c r="AN9117" s="77">
        <f>IF(H9117&lt;Variables!$G$13,1,0)</f>
        <v>0</v>
      </c>
      <c r="AO9117" s="77">
        <f>IF(R9117&lt;Variables!$G$12,0,1)</f>
        <v>1</v>
      </c>
      <c r="AP9117" s="78">
        <f t="shared" si="287"/>
        <v>1</v>
      </c>
      <c r="AQ9117" s="77">
        <f>IF(V9117&lt;Variables!$G$15,1,0)</f>
        <v>1</v>
      </c>
      <c r="AR9117" s="77">
        <v>0</v>
      </c>
      <c r="AS9117" s="77">
        <v>1</v>
      </c>
      <c r="AT9117" s="77">
        <v>0</v>
      </c>
      <c r="AU9117" s="77">
        <v>0</v>
      </c>
      <c r="BA9117" s="77">
        <v>0.71</v>
      </c>
    </row>
    <row r="9118" spans="3:53" x14ac:dyDescent="0.25">
      <c r="C9118" s="77" t="s">
        <v>901</v>
      </c>
      <c r="D9118" s="77" t="s">
        <v>729</v>
      </c>
      <c r="E9118" s="77">
        <v>13.08</v>
      </c>
      <c r="F9118" s="77">
        <v>10.79</v>
      </c>
      <c r="G9118" s="77">
        <v>11.16</v>
      </c>
      <c r="H9118" s="77">
        <v>6350</v>
      </c>
      <c r="I9118" s="77">
        <v>42.99</v>
      </c>
      <c r="J9118" s="77" t="s">
        <v>74</v>
      </c>
      <c r="K9118" s="77">
        <v>44.98</v>
      </c>
      <c r="L9118" s="77">
        <v>13.03273529411765</v>
      </c>
      <c r="M9118" s="77">
        <v>5.1138197254434047E-2</v>
      </c>
      <c r="N9118" s="77">
        <v>13.10958936170212</v>
      </c>
      <c r="O9118" s="77">
        <v>-0.53540473134247868</v>
      </c>
      <c r="P9118" s="77">
        <v>2571000</v>
      </c>
      <c r="Q9118" s="77">
        <v>2203000</v>
      </c>
      <c r="R9118" s="77">
        <v>1.17</v>
      </c>
      <c r="S9118" s="77">
        <v>51.209000000000003</v>
      </c>
      <c r="T9118" s="77">
        <v>7.9440000000000008</v>
      </c>
      <c r="U9118" s="77">
        <v>25.754799999999999</v>
      </c>
      <c r="V9118" s="77">
        <v>2.3144045961820119</v>
      </c>
      <c r="AC9118" s="77">
        <v>13.195</v>
      </c>
      <c r="AD9118" s="77">
        <v>12.92</v>
      </c>
      <c r="AH9118" s="77">
        <f>IF(AND(M9118&lt;Variables!$G$6,M9118&gt;Variables!$G$5),0,1)</f>
        <v>1</v>
      </c>
      <c r="AI9118" s="77">
        <f t="shared" si="286"/>
        <v>1</v>
      </c>
      <c r="AJ9118" s="77">
        <f>IF(I9118&gt;Variables!$G$7,0,1)</f>
        <v>1</v>
      </c>
      <c r="AK9118" s="77">
        <f>IF(F9118&gt;Variables!$G$8,0,1)</f>
        <v>0</v>
      </c>
      <c r="AL9118" s="77">
        <f>IF(G9118&gt;Variables!$G$9,0,1)</f>
        <v>0</v>
      </c>
      <c r="AM9118" s="77">
        <f>IF(AND(K9118&gt;Variables!$G$10,K9118&lt;Variables!$G$11),0,1)</f>
        <v>1</v>
      </c>
      <c r="AN9118" s="77">
        <f>IF(H9118&lt;Variables!$G$13,1,0)</f>
        <v>0</v>
      </c>
      <c r="AO9118" s="77">
        <f>IF(R9118&lt;Variables!$G$12,0,1)</f>
        <v>0</v>
      </c>
      <c r="AP9118" s="78">
        <f t="shared" si="287"/>
        <v>0</v>
      </c>
      <c r="AQ9118" s="77">
        <f>IF(V9118&lt;Variables!$G$15,1,0)</f>
        <v>1</v>
      </c>
      <c r="AR9118" s="77">
        <v>0</v>
      </c>
      <c r="AS9118" s="77">
        <v>0</v>
      </c>
      <c r="AT9118" s="77">
        <v>0</v>
      </c>
      <c r="AU9118" s="77">
        <v>1</v>
      </c>
      <c r="BA9118" s="77">
        <v>-0.77</v>
      </c>
    </row>
    <row r="9119" spans="3:53" x14ac:dyDescent="0.25">
      <c r="C9119" s="77" t="s">
        <v>901</v>
      </c>
      <c r="D9119" s="77" t="s">
        <v>158</v>
      </c>
      <c r="E9119" s="77">
        <v>48.27</v>
      </c>
      <c r="F9119" s="77">
        <v>9.23</v>
      </c>
      <c r="G9119" s="77">
        <v>8.58</v>
      </c>
      <c r="H9119" s="77">
        <v>6670</v>
      </c>
      <c r="I9119" s="77">
        <v>61.52</v>
      </c>
      <c r="J9119" s="77" t="s">
        <v>75</v>
      </c>
      <c r="K9119" s="77">
        <v>55.42</v>
      </c>
      <c r="L9119" s="77">
        <v>48.023315789473692</v>
      </c>
      <c r="M9119" s="77">
        <v>0.1388579889373821</v>
      </c>
      <c r="N9119" s="77">
        <v>47.783187234042551</v>
      </c>
      <c r="O9119" s="77">
        <v>0.64209355574101989</v>
      </c>
      <c r="P9119" s="77">
        <v>340024</v>
      </c>
      <c r="Q9119" s="77">
        <v>677206</v>
      </c>
      <c r="R9119" s="77">
        <v>0.5</v>
      </c>
      <c r="S9119" s="77">
        <v>51.209000000000003</v>
      </c>
      <c r="T9119" s="77">
        <v>7.9440000000000008</v>
      </c>
      <c r="U9119" s="77">
        <v>25.754799999999999</v>
      </c>
      <c r="V9119" s="77">
        <v>2.4173673537411111</v>
      </c>
      <c r="AC9119" s="77">
        <v>48.3</v>
      </c>
      <c r="AD9119" s="77">
        <v>47.01</v>
      </c>
      <c r="AH9119" s="77">
        <f>IF(AND(M9119&lt;Variables!$G$6,M9119&gt;Variables!$G$5),0,1)</f>
        <v>1</v>
      </c>
      <c r="AI9119" s="77">
        <f t="shared" si="286"/>
        <v>0</v>
      </c>
      <c r="AJ9119" s="77">
        <f>IF(I9119&gt;Variables!$G$7,0,1)</f>
        <v>0</v>
      </c>
      <c r="AK9119" s="77">
        <f>IF(F9119&gt;Variables!$G$8,0,1)</f>
        <v>0</v>
      </c>
      <c r="AL9119" s="77">
        <f>IF(G9119&gt;Variables!$G$9,0,1)</f>
        <v>1</v>
      </c>
      <c r="AM9119" s="77">
        <f>IF(AND(K9119&gt;Variables!$G$10,K9119&lt;Variables!$G$11),0,1)</f>
        <v>1</v>
      </c>
      <c r="AN9119" s="77">
        <f>IF(H9119&lt;Variables!$G$13,1,0)</f>
        <v>0</v>
      </c>
      <c r="AO9119" s="77">
        <f>IF(R9119&lt;Variables!$G$12,0,1)</f>
        <v>0</v>
      </c>
      <c r="AP9119" s="78">
        <f t="shared" si="287"/>
        <v>1</v>
      </c>
      <c r="AQ9119" s="77">
        <f>IF(V9119&lt;Variables!$G$15,1,0)</f>
        <v>1</v>
      </c>
      <c r="AR9119" s="77">
        <v>0</v>
      </c>
      <c r="AS9119" s="77">
        <v>0</v>
      </c>
      <c r="AT9119" s="77">
        <v>1</v>
      </c>
      <c r="AU9119" s="77">
        <v>0</v>
      </c>
      <c r="BA9119" s="77">
        <v>-1.1299999999999999</v>
      </c>
    </row>
    <row r="9120" spans="3:53" x14ac:dyDescent="0.25">
      <c r="C9120" s="77" t="s">
        <v>901</v>
      </c>
      <c r="D9120" s="77" t="s">
        <v>177</v>
      </c>
      <c r="E9120" s="77">
        <v>72.67</v>
      </c>
      <c r="F9120" s="77">
        <v>11.29</v>
      </c>
      <c r="G9120" s="77">
        <v>12.77</v>
      </c>
      <c r="H9120" s="77">
        <v>13100</v>
      </c>
      <c r="I9120" s="77">
        <v>515.47</v>
      </c>
      <c r="J9120" s="77" t="s">
        <v>75</v>
      </c>
      <c r="K9120" s="77">
        <v>51.23</v>
      </c>
      <c r="L9120" s="77">
        <v>72.734210000000004</v>
      </c>
      <c r="M9120" s="77">
        <v>-0.21201852608285171</v>
      </c>
      <c r="N9120" s="77">
        <v>72.009377999999998</v>
      </c>
      <c r="O9120" s="77">
        <v>0.79242734189427411</v>
      </c>
      <c r="P9120" s="77">
        <v>1707000</v>
      </c>
      <c r="Q9120" s="77">
        <v>1777000</v>
      </c>
      <c r="R9120" s="77">
        <v>0.96</v>
      </c>
      <c r="S9120" s="77">
        <v>51.209000000000003</v>
      </c>
      <c r="T9120" s="77">
        <v>7.9440000000000008</v>
      </c>
      <c r="U9120" s="77">
        <v>25.754799999999999</v>
      </c>
      <c r="V9120" s="77">
        <v>2.3860084223672469</v>
      </c>
      <c r="AC9120" s="77">
        <v>74.25</v>
      </c>
      <c r="AD9120" s="77">
        <v>69.38</v>
      </c>
      <c r="AH9120" s="77">
        <f>IF(AND(M9120&lt;Variables!$G$6,M9120&gt;Variables!$G$5),0,1)</f>
        <v>1</v>
      </c>
      <c r="AI9120" s="77">
        <f t="shared" si="286"/>
        <v>0</v>
      </c>
      <c r="AJ9120" s="77">
        <f>IF(I9120&gt;Variables!$G$7,0,1)</f>
        <v>0</v>
      </c>
      <c r="AK9120" s="77">
        <f>IF(F9120&gt;Variables!$G$8,0,1)</f>
        <v>0</v>
      </c>
      <c r="AL9120" s="77">
        <f>IF(G9120&gt;Variables!$G$9,0,1)</f>
        <v>0</v>
      </c>
      <c r="AM9120" s="77">
        <f>IF(AND(K9120&gt;Variables!$G$10,K9120&lt;Variables!$G$11),0,1)</f>
        <v>1</v>
      </c>
      <c r="AN9120" s="77">
        <f>IF(H9120&lt;Variables!$G$13,1,0)</f>
        <v>0</v>
      </c>
      <c r="AO9120" s="77">
        <f>IF(R9120&lt;Variables!$G$12,0,1)</f>
        <v>0</v>
      </c>
      <c r="AP9120" s="78">
        <f t="shared" si="287"/>
        <v>1</v>
      </c>
      <c r="AQ9120" s="77">
        <f>IF(V9120&lt;Variables!$G$15,1,0)</f>
        <v>1</v>
      </c>
      <c r="AR9120" s="77">
        <v>1</v>
      </c>
      <c r="AS9120" s="77">
        <v>0</v>
      </c>
      <c r="AT9120" s="77">
        <v>0</v>
      </c>
      <c r="AU9120" s="77">
        <v>0</v>
      </c>
      <c r="BA9120" s="77">
        <v>2</v>
      </c>
    </row>
    <row r="9121" spans="3:53" x14ac:dyDescent="0.25">
      <c r="C9121" s="77" t="s">
        <v>901</v>
      </c>
      <c r="D9121" s="77" t="s">
        <v>678</v>
      </c>
      <c r="E9121" s="77">
        <v>2.21</v>
      </c>
      <c r="F9121" s="77">
        <v>12.69</v>
      </c>
      <c r="G9121" s="77">
        <v>3.81</v>
      </c>
      <c r="H9121" s="77">
        <v>-99999</v>
      </c>
      <c r="I9121" s="77">
        <v>-11.095000000000001</v>
      </c>
      <c r="J9121" s="77" t="s">
        <v>75</v>
      </c>
      <c r="K9121" s="77">
        <v>38.74</v>
      </c>
      <c r="L9121" s="77">
        <v>2.2008333333333332</v>
      </c>
      <c r="M9121" s="77">
        <v>-0.94661113214690074</v>
      </c>
      <c r="N9121" s="77">
        <v>2.2029782608695649</v>
      </c>
      <c r="O9121" s="77">
        <v>-1.0430543631644911</v>
      </c>
      <c r="P9121" s="77">
        <v>163232</v>
      </c>
      <c r="Q9121" s="77">
        <v>15467</v>
      </c>
      <c r="R9121" s="77">
        <v>10.55</v>
      </c>
      <c r="S9121" s="77">
        <v>51.209000000000003</v>
      </c>
      <c r="T9121" s="77">
        <v>7.9440000000000008</v>
      </c>
      <c r="U9121" s="77">
        <v>25.754799999999999</v>
      </c>
      <c r="V9121" s="77">
        <v>2.2441755556228702</v>
      </c>
      <c r="AC9121" s="77">
        <v>2.2000000000000002</v>
      </c>
      <c r="AD9121" s="77">
        <v>2.10025</v>
      </c>
      <c r="AH9121" s="77">
        <f>IF(AND(M9121&lt;Variables!$G$6,M9121&gt;Variables!$G$5),0,1)</f>
        <v>1</v>
      </c>
      <c r="AI9121" s="77">
        <f t="shared" si="286"/>
        <v>1</v>
      </c>
      <c r="AJ9121" s="77">
        <f>IF(I9121&gt;Variables!$G$7,0,1)</f>
        <v>1</v>
      </c>
      <c r="AK9121" s="77">
        <f>IF(F9121&gt;Variables!$G$8,0,1)</f>
        <v>0</v>
      </c>
      <c r="AL9121" s="77">
        <f>IF(G9121&gt;Variables!$G$9,0,1)</f>
        <v>1</v>
      </c>
      <c r="AM9121" s="77">
        <f>IF(AND(K9121&gt;Variables!$G$10,K9121&lt;Variables!$G$11),0,1)</f>
        <v>1</v>
      </c>
      <c r="AN9121" s="77">
        <f>IF(H9121&lt;Variables!$G$13,1,0)</f>
        <v>1</v>
      </c>
      <c r="AO9121" s="77">
        <f>IF(R9121&lt;Variables!$G$12,0,1)</f>
        <v>1</v>
      </c>
      <c r="AP9121" s="78">
        <f t="shared" si="287"/>
        <v>1</v>
      </c>
      <c r="AQ9121" s="77">
        <f>IF(V9121&lt;Variables!$G$15,1,0)</f>
        <v>1</v>
      </c>
      <c r="AR9121" s="77">
        <v>0</v>
      </c>
      <c r="AS9121" s="77">
        <v>0</v>
      </c>
      <c r="AT9121" s="77">
        <v>1</v>
      </c>
      <c r="AU9121" s="77">
        <v>0</v>
      </c>
      <c r="BA9121" s="77">
        <v>-2.25</v>
      </c>
    </row>
    <row r="9122" spans="3:53" x14ac:dyDescent="0.25">
      <c r="C9122" s="77" t="s">
        <v>901</v>
      </c>
      <c r="D9122" s="77" t="s">
        <v>684</v>
      </c>
      <c r="E9122" s="77">
        <v>3.54</v>
      </c>
      <c r="F9122" s="77">
        <v>14.49</v>
      </c>
      <c r="G9122" s="77">
        <v>-11.25</v>
      </c>
      <c r="H9122" s="77">
        <v>-99999</v>
      </c>
      <c r="I9122" s="77">
        <v>-12.625999999999999</v>
      </c>
      <c r="J9122" s="77" t="s">
        <v>75</v>
      </c>
      <c r="K9122" s="77">
        <v>47.86</v>
      </c>
      <c r="L9122" s="77">
        <v>3.9</v>
      </c>
      <c r="M9122" s="77">
        <v>-8.974358974358978</v>
      </c>
      <c r="N9122" s="77">
        <v>3.914285714285715</v>
      </c>
      <c r="O9122" s="77">
        <v>-9.3065693430657053</v>
      </c>
      <c r="P9122" s="77">
        <v>16474</v>
      </c>
      <c r="Q9122" s="77">
        <v>10740</v>
      </c>
      <c r="R9122" s="77">
        <v>1.53</v>
      </c>
      <c r="S9122" s="77">
        <v>51.209000000000003</v>
      </c>
      <c r="T9122" s="77">
        <v>7.9440000000000008</v>
      </c>
      <c r="U9122" s="77">
        <v>25.754799999999999</v>
      </c>
      <c r="V9122" s="77">
        <v>2.5226985230769232</v>
      </c>
      <c r="AC9122" s="77">
        <v>3.97</v>
      </c>
      <c r="AD9122" s="77">
        <v>3.53</v>
      </c>
      <c r="AH9122" s="77">
        <f>IF(AND(M9122&lt;Variables!$G$6,M9122&gt;Variables!$G$5),0,1)</f>
        <v>1</v>
      </c>
      <c r="AI9122" s="77">
        <f t="shared" si="286"/>
        <v>1</v>
      </c>
      <c r="AJ9122" s="77">
        <f>IF(I9122&gt;Variables!$G$7,0,1)</f>
        <v>1</v>
      </c>
      <c r="AK9122" s="77">
        <f>IF(F9122&gt;Variables!$G$8,0,1)</f>
        <v>0</v>
      </c>
      <c r="AL9122" s="77">
        <f>IF(G9122&gt;Variables!$G$9,0,1)</f>
        <v>1</v>
      </c>
      <c r="AM9122" s="77">
        <f>IF(AND(K9122&gt;Variables!$G$10,K9122&lt;Variables!$G$11),0,1)</f>
        <v>1</v>
      </c>
      <c r="AN9122" s="77">
        <f>IF(H9122&lt;Variables!$G$13,1,0)</f>
        <v>1</v>
      </c>
      <c r="AO9122" s="77">
        <f>IF(R9122&lt;Variables!$G$12,0,1)</f>
        <v>0</v>
      </c>
      <c r="AP9122" s="78">
        <f t="shared" si="287"/>
        <v>1</v>
      </c>
      <c r="AQ9122" s="77">
        <f>IF(V9122&lt;Variables!$G$15,1,0)</f>
        <v>1</v>
      </c>
      <c r="AR9122" s="77">
        <v>1</v>
      </c>
      <c r="AS9122" s="77">
        <v>0</v>
      </c>
      <c r="AT9122" s="77">
        <v>0</v>
      </c>
      <c r="AU9122" s="77">
        <v>0</v>
      </c>
      <c r="BA9122" s="77">
        <v>2</v>
      </c>
    </row>
    <row r="9123" spans="3:53" x14ac:dyDescent="0.25">
      <c r="C9123" s="77" t="s">
        <v>901</v>
      </c>
      <c r="D9123" s="77" t="s">
        <v>589</v>
      </c>
      <c r="E9123" s="77">
        <v>5.53</v>
      </c>
      <c r="F9123" s="77">
        <v>44.31</v>
      </c>
      <c r="G9123" s="77">
        <v>38.65</v>
      </c>
      <c r="H9123" s="77">
        <v>92.42</v>
      </c>
      <c r="I9123" s="77">
        <v>-8.8770000000000007</v>
      </c>
      <c r="J9123" s="77" t="s">
        <v>75</v>
      </c>
      <c r="K9123" s="77">
        <v>41.05</v>
      </c>
      <c r="L9123" s="77">
        <v>5.5898949999999994</v>
      </c>
      <c r="M9123" s="77">
        <v>-2.270078418288703</v>
      </c>
      <c r="N9123" s="77">
        <v>5.4889139999999994</v>
      </c>
      <c r="O9123" s="77">
        <v>-0.47211524902739099</v>
      </c>
      <c r="P9123" s="77">
        <v>27440000</v>
      </c>
      <c r="Q9123" s="77">
        <v>792360</v>
      </c>
      <c r="R9123" s="77">
        <v>34.630000000000003</v>
      </c>
      <c r="S9123" s="77">
        <v>51.209000000000003</v>
      </c>
      <c r="T9123" s="77">
        <v>7.9440000000000008</v>
      </c>
      <c r="U9123" s="77">
        <v>25.754799999999999</v>
      </c>
      <c r="V9123" s="77">
        <v>2.2746239599509468</v>
      </c>
      <c r="AC9123" s="77">
        <v>6.0998999999999999</v>
      </c>
      <c r="AD9123" s="77">
        <v>4.8099999999999996</v>
      </c>
      <c r="AH9123" s="77">
        <f>IF(AND(M9123&lt;Variables!$G$6,M9123&gt;Variables!$G$5),0,1)</f>
        <v>0</v>
      </c>
      <c r="AI9123" s="77">
        <f t="shared" si="286"/>
        <v>0</v>
      </c>
      <c r="AJ9123" s="77">
        <f>IF(I9123&gt;Variables!$G$7,0,1)</f>
        <v>1</v>
      </c>
      <c r="AK9123" s="77">
        <f>IF(F9123&gt;Variables!$G$8,0,1)</f>
        <v>0</v>
      </c>
      <c r="AL9123" s="77">
        <f>IF(G9123&gt;Variables!$G$9,0,1)</f>
        <v>0</v>
      </c>
      <c r="AM9123" s="77">
        <f>IF(AND(K9123&gt;Variables!$G$10,K9123&lt;Variables!$G$11),0,1)</f>
        <v>1</v>
      </c>
      <c r="AN9123" s="77">
        <f>IF(H9123&lt;Variables!$G$13,1,0)</f>
        <v>1</v>
      </c>
      <c r="AO9123" s="77">
        <f>IF(R9123&lt;Variables!$G$12,0,1)</f>
        <v>1</v>
      </c>
      <c r="AP9123" s="78">
        <f t="shared" si="287"/>
        <v>1</v>
      </c>
      <c r="AQ9123" s="77">
        <f>IF(V9123&lt;Variables!$G$15,1,0)</f>
        <v>1</v>
      </c>
      <c r="AR9123" s="77">
        <v>1</v>
      </c>
      <c r="AS9123" s="77">
        <v>0</v>
      </c>
      <c r="AT9123" s="77">
        <v>0</v>
      </c>
      <c r="AU9123" s="77">
        <v>0</v>
      </c>
      <c r="BA9123" s="77">
        <v>2</v>
      </c>
    </row>
    <row r="9124" spans="3:53" x14ac:dyDescent="0.25">
      <c r="C9124" s="77" t="s">
        <v>901</v>
      </c>
      <c r="D9124" s="77" t="s">
        <v>137</v>
      </c>
      <c r="E9124" s="77">
        <v>135.44</v>
      </c>
      <c r="F9124" s="77">
        <v>7.12</v>
      </c>
      <c r="G9124" s="77">
        <v>5.08</v>
      </c>
      <c r="H9124" s="77">
        <v>6180</v>
      </c>
      <c r="I9124" s="77">
        <v>-11.156000000000001</v>
      </c>
      <c r="J9124" s="77" t="s">
        <v>75</v>
      </c>
      <c r="K9124" s="77">
        <v>45.17</v>
      </c>
      <c r="L9124" s="77">
        <v>135.41929333333329</v>
      </c>
      <c r="M9124" s="77">
        <v>-0.18408996768259139</v>
      </c>
      <c r="N9124" s="77">
        <v>135.37349729729729</v>
      </c>
      <c r="O9124" s="77">
        <v>-0.15032284853393271</v>
      </c>
      <c r="P9124" s="77">
        <v>296212</v>
      </c>
      <c r="Q9124" s="77">
        <v>710548</v>
      </c>
      <c r="R9124" s="77">
        <v>0.42</v>
      </c>
      <c r="S9124" s="77">
        <v>51.209000000000003</v>
      </c>
      <c r="T9124" s="77">
        <v>7.9440000000000008</v>
      </c>
      <c r="U9124" s="77">
        <v>25.754799999999999</v>
      </c>
      <c r="V9124" s="77">
        <v>2.3191796608369439</v>
      </c>
      <c r="AC9124" s="77">
        <v>136.58359999999999</v>
      </c>
      <c r="AD9124" s="77">
        <v>134.26</v>
      </c>
      <c r="AH9124" s="77">
        <f>IF(AND(M9124&lt;Variables!$G$6,M9124&gt;Variables!$G$5),0,1)</f>
        <v>1</v>
      </c>
      <c r="AI9124" s="77">
        <f t="shared" si="286"/>
        <v>0</v>
      </c>
      <c r="AJ9124" s="77">
        <f>IF(I9124&gt;Variables!$G$7,0,1)</f>
        <v>1</v>
      </c>
      <c r="AK9124" s="77">
        <f>IF(F9124&gt;Variables!$G$8,0,1)</f>
        <v>1</v>
      </c>
      <c r="AL9124" s="77">
        <f>IF(G9124&gt;Variables!$G$9,0,1)</f>
        <v>1</v>
      </c>
      <c r="AM9124" s="77">
        <f>IF(AND(K9124&gt;Variables!$G$10,K9124&lt;Variables!$G$11),0,1)</f>
        <v>1</v>
      </c>
      <c r="AN9124" s="77">
        <f>IF(H9124&lt;Variables!$G$13,1,0)</f>
        <v>0</v>
      </c>
      <c r="AO9124" s="77">
        <f>IF(R9124&lt;Variables!$G$12,0,1)</f>
        <v>0</v>
      </c>
      <c r="AP9124" s="78">
        <f t="shared" si="287"/>
        <v>1</v>
      </c>
      <c r="AQ9124" s="77">
        <f>IF(V9124&lt;Variables!$G$15,1,0)</f>
        <v>1</v>
      </c>
      <c r="AR9124" s="77">
        <v>0</v>
      </c>
      <c r="AS9124" s="77">
        <v>0</v>
      </c>
      <c r="AT9124" s="77">
        <v>0</v>
      </c>
      <c r="AU9124" s="77">
        <v>1</v>
      </c>
      <c r="BA9124" s="77">
        <v>-0.4</v>
      </c>
    </row>
    <row r="9125" spans="3:53" x14ac:dyDescent="0.25">
      <c r="C9125" s="77" t="s">
        <v>901</v>
      </c>
      <c r="D9125" s="77" t="s">
        <v>720</v>
      </c>
      <c r="E9125" s="77">
        <v>53.94</v>
      </c>
      <c r="F9125" s="77">
        <v>9.7799999999999994</v>
      </c>
      <c r="G9125" s="77">
        <v>9.2100000000000009</v>
      </c>
      <c r="H9125" s="77">
        <v>2050</v>
      </c>
      <c r="I9125" s="77">
        <v>12.096</v>
      </c>
      <c r="J9125" s="77" t="s">
        <v>74</v>
      </c>
      <c r="K9125" s="77">
        <v>41.87</v>
      </c>
      <c r="L9125" s="77">
        <v>53.948250000000009</v>
      </c>
      <c r="M9125" s="77">
        <v>-0.32114109354800219</v>
      </c>
      <c r="N9125" s="77">
        <v>53.882152173913049</v>
      </c>
      <c r="O9125" s="77">
        <v>-0.19886394583349229</v>
      </c>
      <c r="P9125" s="77">
        <v>802050</v>
      </c>
      <c r="Q9125" s="77">
        <v>320570</v>
      </c>
      <c r="R9125" s="77">
        <v>2.5</v>
      </c>
      <c r="S9125" s="77">
        <v>51.209000000000003</v>
      </c>
      <c r="T9125" s="77">
        <v>7.9440000000000008</v>
      </c>
      <c r="U9125" s="77">
        <v>25.754799999999999</v>
      </c>
      <c r="V9125" s="77">
        <v>2.2835826553947531</v>
      </c>
      <c r="AC9125" s="77">
        <v>54.18</v>
      </c>
      <c r="AD9125" s="77">
        <v>52.91</v>
      </c>
      <c r="AH9125" s="77">
        <f>IF(AND(M9125&lt;Variables!$G$6,M9125&gt;Variables!$G$5),0,1)</f>
        <v>1</v>
      </c>
      <c r="AI9125" s="77">
        <f t="shared" si="286"/>
        <v>0</v>
      </c>
      <c r="AJ9125" s="77">
        <f>IF(I9125&gt;Variables!$G$7,0,1)</f>
        <v>1</v>
      </c>
      <c r="AK9125" s="77">
        <f>IF(F9125&gt;Variables!$G$8,0,1)</f>
        <v>0</v>
      </c>
      <c r="AL9125" s="77">
        <f>IF(G9125&gt;Variables!$G$9,0,1)</f>
        <v>1</v>
      </c>
      <c r="AM9125" s="77">
        <f>IF(AND(K9125&gt;Variables!$G$10,K9125&lt;Variables!$G$11),0,1)</f>
        <v>1</v>
      </c>
      <c r="AN9125" s="77">
        <f>IF(H9125&lt;Variables!$G$13,1,0)</f>
        <v>0</v>
      </c>
      <c r="AO9125" s="77">
        <f>IF(R9125&lt;Variables!$G$12,0,1)</f>
        <v>1</v>
      </c>
      <c r="AP9125" s="78">
        <f t="shared" si="287"/>
        <v>0</v>
      </c>
      <c r="AQ9125" s="77">
        <f>IF(V9125&lt;Variables!$G$15,1,0)</f>
        <v>1</v>
      </c>
      <c r="AR9125" s="77">
        <v>0</v>
      </c>
      <c r="AS9125" s="77">
        <v>0</v>
      </c>
      <c r="AT9125" s="77">
        <v>0</v>
      </c>
      <c r="AU9125" s="77">
        <v>1</v>
      </c>
      <c r="BA9125" s="77">
        <v>-0.57999999999999996</v>
      </c>
    </row>
    <row r="9126" spans="3:53" x14ac:dyDescent="0.25">
      <c r="C9126" s="77" t="s">
        <v>901</v>
      </c>
      <c r="D9126" s="77" t="s">
        <v>717</v>
      </c>
      <c r="E9126" s="77">
        <v>5.82</v>
      </c>
      <c r="F9126" s="77">
        <v>120.23</v>
      </c>
      <c r="G9126" s="77">
        <v>38.700000000000003</v>
      </c>
      <c r="H9126" s="77">
        <v>34.64</v>
      </c>
      <c r="I9126" s="77">
        <v>-6.5670000000000002</v>
      </c>
      <c r="J9126" s="77" t="s">
        <v>75</v>
      </c>
      <c r="K9126" s="77">
        <v>53.54</v>
      </c>
      <c r="L9126" s="77">
        <v>5.7542500000000008</v>
      </c>
      <c r="M9126" s="77">
        <v>0.27371073554327358</v>
      </c>
      <c r="N9126" s="77">
        <v>5.5936699999999986</v>
      </c>
      <c r="O9126" s="77">
        <v>3.1523132397871181</v>
      </c>
      <c r="P9126" s="77">
        <v>113940000</v>
      </c>
      <c r="Q9126" s="77">
        <v>392060</v>
      </c>
      <c r="R9126" s="77">
        <v>290.62</v>
      </c>
      <c r="S9126" s="77">
        <v>51.209000000000003</v>
      </c>
      <c r="T9126" s="77">
        <v>7.9440000000000008</v>
      </c>
      <c r="U9126" s="77">
        <v>25.754799999999999</v>
      </c>
      <c r="V9126" s="77">
        <v>2.393759633696833</v>
      </c>
      <c r="AC9126" s="77">
        <v>8.1999999999999993</v>
      </c>
      <c r="AD9126" s="77">
        <v>5.75</v>
      </c>
      <c r="AH9126" s="77">
        <f>IF(AND(M9126&lt;Variables!$G$6,M9126&gt;Variables!$G$5),0,1)</f>
        <v>1</v>
      </c>
      <c r="AI9126" s="77">
        <f t="shared" si="286"/>
        <v>0</v>
      </c>
      <c r="AJ9126" s="77">
        <f>IF(I9126&gt;Variables!$G$7,0,1)</f>
        <v>1</v>
      </c>
      <c r="AK9126" s="77">
        <f>IF(F9126&gt;Variables!$G$8,0,1)</f>
        <v>0</v>
      </c>
      <c r="AL9126" s="77">
        <f>IF(G9126&gt;Variables!$G$9,0,1)</f>
        <v>0</v>
      </c>
      <c r="AM9126" s="77">
        <f>IF(AND(K9126&gt;Variables!$G$10,K9126&lt;Variables!$G$11),0,1)</f>
        <v>1</v>
      </c>
      <c r="AN9126" s="77">
        <f>IF(H9126&lt;Variables!$G$13,1,0)</f>
        <v>1</v>
      </c>
      <c r="AO9126" s="77">
        <f>IF(R9126&lt;Variables!$G$12,0,1)</f>
        <v>1</v>
      </c>
      <c r="AP9126" s="78">
        <f t="shared" si="287"/>
        <v>1</v>
      </c>
      <c r="AQ9126" s="77">
        <f>IF(V9126&lt;Variables!$G$15,1,0)</f>
        <v>1</v>
      </c>
      <c r="AR9126" s="77">
        <v>1</v>
      </c>
      <c r="AS9126" s="77">
        <v>0</v>
      </c>
      <c r="AT9126" s="77">
        <v>0</v>
      </c>
      <c r="AU9126" s="77">
        <v>0</v>
      </c>
      <c r="BA9126" s="77">
        <v>2</v>
      </c>
    </row>
    <row r="9127" spans="3:53" x14ac:dyDescent="0.25">
      <c r="C9127" s="77" t="s">
        <v>901</v>
      </c>
      <c r="D9127" s="77" t="s">
        <v>705</v>
      </c>
      <c r="E9127" s="77">
        <v>674.88</v>
      </c>
      <c r="F9127" s="77">
        <v>7.83</v>
      </c>
      <c r="G9127" s="77">
        <v>3.55</v>
      </c>
      <c r="H9127" s="77">
        <v>6440</v>
      </c>
      <c r="I9127" s="77">
        <v>-23.54</v>
      </c>
      <c r="J9127" s="77" t="s">
        <v>74</v>
      </c>
      <c r="K9127" s="77">
        <v>41.37</v>
      </c>
      <c r="L9127" s="77">
        <v>674.93718000000001</v>
      </c>
      <c r="M9127" s="77">
        <v>-0.27960824442951232</v>
      </c>
      <c r="N9127" s="77">
        <v>675.15764999999999</v>
      </c>
      <c r="O9127" s="77">
        <v>-0.31217153504815293</v>
      </c>
      <c r="P9127" s="77">
        <v>1123000</v>
      </c>
      <c r="Q9127" s="77">
        <v>763734</v>
      </c>
      <c r="R9127" s="77">
        <v>1.47</v>
      </c>
      <c r="S9127" s="77">
        <v>51.209000000000003</v>
      </c>
      <c r="T9127" s="77">
        <v>7.9440000000000008</v>
      </c>
      <c r="U9127" s="77">
        <v>25.754799999999999</v>
      </c>
      <c r="V9127" s="77">
        <v>2.277894215051623</v>
      </c>
      <c r="AC9127" s="77">
        <v>674.94060000000002</v>
      </c>
      <c r="AD9127" s="77">
        <v>650.67049999999995</v>
      </c>
      <c r="AH9127" s="77">
        <f>IF(AND(M9127&lt;Variables!$G$6,M9127&gt;Variables!$G$5),0,1)</f>
        <v>1</v>
      </c>
      <c r="AI9127" s="77">
        <f t="shared" si="286"/>
        <v>1</v>
      </c>
      <c r="AJ9127" s="77">
        <f>IF(I9127&gt;Variables!$G$7,0,1)</f>
        <v>1</v>
      </c>
      <c r="AK9127" s="77">
        <f>IF(F9127&gt;Variables!$G$8,0,1)</f>
        <v>1</v>
      </c>
      <c r="AL9127" s="77">
        <f>IF(G9127&gt;Variables!$G$9,0,1)</f>
        <v>1</v>
      </c>
      <c r="AM9127" s="77">
        <f>IF(AND(K9127&gt;Variables!$G$10,K9127&lt;Variables!$G$11),0,1)</f>
        <v>1</v>
      </c>
      <c r="AN9127" s="77">
        <f>IF(H9127&lt;Variables!$G$13,1,0)</f>
        <v>0</v>
      </c>
      <c r="AO9127" s="77">
        <f>IF(R9127&lt;Variables!$G$12,0,1)</f>
        <v>0</v>
      </c>
      <c r="AP9127" s="78">
        <f t="shared" si="287"/>
        <v>0</v>
      </c>
      <c r="AQ9127" s="77">
        <f>IF(V9127&lt;Variables!$G$15,1,0)</f>
        <v>1</v>
      </c>
      <c r="AR9127" s="77">
        <v>0</v>
      </c>
      <c r="AS9127" s="77">
        <v>0</v>
      </c>
      <c r="AT9127" s="77">
        <v>1</v>
      </c>
      <c r="AU9127" s="77">
        <v>0</v>
      </c>
      <c r="BA9127" s="77">
        <v>-1.21</v>
      </c>
    </row>
    <row r="9128" spans="3:53" x14ac:dyDescent="0.25">
      <c r="C9128" s="77" t="s">
        <v>901</v>
      </c>
      <c r="D9128" s="77" t="s">
        <v>540</v>
      </c>
      <c r="E9128" s="77">
        <v>15.99</v>
      </c>
      <c r="F9128" s="77">
        <v>7.52</v>
      </c>
      <c r="G9128" s="77">
        <v>8.2899999999999991</v>
      </c>
      <c r="H9128" s="77">
        <v>2690</v>
      </c>
      <c r="I9128" s="77">
        <v>0.313</v>
      </c>
      <c r="J9128" s="77" t="s">
        <v>74</v>
      </c>
      <c r="K9128" s="77">
        <v>53.54</v>
      </c>
      <c r="L9128" s="77">
        <v>15.911745</v>
      </c>
      <c r="M9128" s="77">
        <v>0.11409810803277801</v>
      </c>
      <c r="N9128" s="77">
        <v>15.891932000000001</v>
      </c>
      <c r="O9128" s="77">
        <v>0.2389136827416761</v>
      </c>
      <c r="P9128" s="77">
        <v>6321000</v>
      </c>
      <c r="Q9128" s="77">
        <v>4308000</v>
      </c>
      <c r="R9128" s="77">
        <v>1.47</v>
      </c>
      <c r="S9128" s="77">
        <v>51.209000000000003</v>
      </c>
      <c r="T9128" s="77">
        <v>7.9440000000000008</v>
      </c>
      <c r="U9128" s="77">
        <v>25.754799999999999</v>
      </c>
      <c r="V9128" s="77">
        <v>2.399541364901713</v>
      </c>
      <c r="AC9128" s="77">
        <v>16.2</v>
      </c>
      <c r="AD9128" s="77">
        <v>15.85</v>
      </c>
      <c r="AH9128" s="77">
        <f>IF(AND(M9128&lt;Variables!$G$6,M9128&gt;Variables!$G$5),0,1)</f>
        <v>1</v>
      </c>
      <c r="AI9128" s="77">
        <f t="shared" si="286"/>
        <v>0</v>
      </c>
      <c r="AJ9128" s="77">
        <f>IF(I9128&gt;Variables!$G$7,0,1)</f>
        <v>1</v>
      </c>
      <c r="AK9128" s="77">
        <f>IF(F9128&gt;Variables!$G$8,0,1)</f>
        <v>1</v>
      </c>
      <c r="AL9128" s="77">
        <f>IF(G9128&gt;Variables!$G$9,0,1)</f>
        <v>1</v>
      </c>
      <c r="AM9128" s="77">
        <f>IF(AND(K9128&gt;Variables!$G$10,K9128&lt;Variables!$G$11),0,1)</f>
        <v>1</v>
      </c>
      <c r="AN9128" s="77">
        <f>IF(H9128&lt;Variables!$G$13,1,0)</f>
        <v>0</v>
      </c>
      <c r="AO9128" s="77">
        <f>IF(R9128&lt;Variables!$G$12,0,1)</f>
        <v>0</v>
      </c>
      <c r="AP9128" s="78">
        <f t="shared" si="287"/>
        <v>0</v>
      </c>
      <c r="AQ9128" s="77">
        <f>IF(V9128&lt;Variables!$G$15,1,0)</f>
        <v>1</v>
      </c>
      <c r="AR9128" s="77">
        <v>1</v>
      </c>
      <c r="AS9128" s="77">
        <v>0</v>
      </c>
      <c r="AT9128" s="77">
        <v>0</v>
      </c>
      <c r="AU9128" s="77">
        <v>0</v>
      </c>
      <c r="BA9128" s="77">
        <v>1.32</v>
      </c>
    </row>
    <row r="9129" spans="3:53" x14ac:dyDescent="0.25">
      <c r="C9129" s="77" t="s">
        <v>901</v>
      </c>
      <c r="D9129" s="77" t="s">
        <v>551</v>
      </c>
      <c r="E9129" s="77">
        <v>12.22</v>
      </c>
      <c r="F9129" s="77">
        <v>63.07</v>
      </c>
      <c r="G9129" s="77">
        <v>30.04</v>
      </c>
      <c r="H9129" s="77">
        <v>75.75</v>
      </c>
      <c r="I9129" s="77">
        <v>51.213000000000001</v>
      </c>
      <c r="J9129" s="77" t="s">
        <v>75</v>
      </c>
      <c r="K9129" s="77">
        <v>26.41</v>
      </c>
      <c r="L9129" s="77">
        <v>12.549530000000001</v>
      </c>
      <c r="M9129" s="77">
        <v>-3.319088443949707</v>
      </c>
      <c r="N9129" s="77">
        <v>12.739316000000001</v>
      </c>
      <c r="O9129" s="77">
        <v>-4.7594078049402313</v>
      </c>
      <c r="P9129" s="77">
        <v>228950000</v>
      </c>
      <c r="Q9129" s="77">
        <v>23680000</v>
      </c>
      <c r="R9129" s="77">
        <v>9.67</v>
      </c>
      <c r="S9129" s="77">
        <v>51.209000000000003</v>
      </c>
      <c r="T9129" s="77">
        <v>7.9440000000000008</v>
      </c>
      <c r="U9129" s="77">
        <v>25.754799999999999</v>
      </c>
      <c r="V9129" s="77">
        <v>1.982781307560362</v>
      </c>
      <c r="AC9129" s="77">
        <v>18.82</v>
      </c>
      <c r="AD9129" s="77">
        <v>11.6</v>
      </c>
      <c r="AH9129" s="77">
        <f>IF(AND(M9129&lt;Variables!$G$6,M9129&gt;Variables!$G$5),0,1)</f>
        <v>0</v>
      </c>
      <c r="AI9129" s="77">
        <f t="shared" si="286"/>
        <v>1</v>
      </c>
      <c r="AJ9129" s="77">
        <f>IF(I9129&gt;Variables!$G$7,0,1)</f>
        <v>0</v>
      </c>
      <c r="AK9129" s="77">
        <f>IF(F9129&gt;Variables!$G$8,0,1)</f>
        <v>0</v>
      </c>
      <c r="AL9129" s="77">
        <f>IF(G9129&gt;Variables!$G$9,0,1)</f>
        <v>0</v>
      </c>
      <c r="AM9129" s="77">
        <f>IF(AND(K9129&gt;Variables!$G$10,K9129&lt;Variables!$G$11),0,1)</f>
        <v>1</v>
      </c>
      <c r="AN9129" s="77">
        <f>IF(H9129&lt;Variables!$G$13,1,0)</f>
        <v>1</v>
      </c>
      <c r="AO9129" s="77">
        <f>IF(R9129&lt;Variables!$G$12,0,1)</f>
        <v>1</v>
      </c>
      <c r="AP9129" s="78">
        <f t="shared" si="287"/>
        <v>1</v>
      </c>
      <c r="AQ9129" s="77">
        <f>IF(V9129&lt;Variables!$G$15,1,0)</f>
        <v>1</v>
      </c>
      <c r="AR9129" s="77">
        <v>0</v>
      </c>
      <c r="AS9129" s="77">
        <v>0</v>
      </c>
      <c r="AT9129" s="77">
        <v>1</v>
      </c>
      <c r="AU9129" s="77">
        <v>0</v>
      </c>
      <c r="BA9129" s="77">
        <v>-2.25</v>
      </c>
    </row>
    <row r="9130" spans="3:53" x14ac:dyDescent="0.25">
      <c r="C9130" s="77" t="s">
        <v>901</v>
      </c>
      <c r="D9130" s="77" t="s">
        <v>522</v>
      </c>
      <c r="E9130" s="77">
        <v>1.39</v>
      </c>
      <c r="F9130" s="77">
        <v>7.09</v>
      </c>
      <c r="G9130" s="77">
        <v>8.59</v>
      </c>
      <c r="H9130" s="77">
        <v>-99999</v>
      </c>
      <c r="I9130" s="77">
        <v>-9.5289999999999999</v>
      </c>
      <c r="J9130" s="77" t="s">
        <v>75</v>
      </c>
      <c r="K9130" s="77">
        <v>58.66</v>
      </c>
      <c r="L9130" s="77">
        <v>1.376425</v>
      </c>
      <c r="M9130" s="77">
        <v>0.98625061300104744</v>
      </c>
      <c r="N9130" s="77">
        <v>1.3579399999999999</v>
      </c>
      <c r="O9130" s="77">
        <v>2.3609290543028059</v>
      </c>
      <c r="P9130" s="77">
        <v>8021000.0000000009</v>
      </c>
      <c r="Q9130" s="77">
        <v>6120000</v>
      </c>
      <c r="R9130" s="77">
        <v>1.31</v>
      </c>
      <c r="S9130" s="77">
        <v>51.209000000000003</v>
      </c>
      <c r="T9130" s="77">
        <v>7.9440000000000008</v>
      </c>
      <c r="U9130" s="77">
        <v>25.754799999999999</v>
      </c>
      <c r="V9130" s="77">
        <v>2.406408877330767</v>
      </c>
      <c r="AC9130" s="77">
        <v>1.44</v>
      </c>
      <c r="AD9130" s="77">
        <v>1.37</v>
      </c>
      <c r="AH9130" s="77">
        <f>IF(AND(M9130&lt;Variables!$G$6,M9130&gt;Variables!$G$5),0,1)</f>
        <v>1</v>
      </c>
      <c r="AI9130" s="77">
        <f t="shared" si="286"/>
        <v>0</v>
      </c>
      <c r="AJ9130" s="77">
        <f>IF(I9130&gt;Variables!$G$7,0,1)</f>
        <v>1</v>
      </c>
      <c r="AK9130" s="77">
        <f>IF(F9130&gt;Variables!$G$8,0,1)</f>
        <v>1</v>
      </c>
      <c r="AL9130" s="77">
        <f>IF(G9130&gt;Variables!$G$9,0,1)</f>
        <v>1</v>
      </c>
      <c r="AM9130" s="77">
        <f>IF(AND(K9130&gt;Variables!$G$10,K9130&lt;Variables!$G$11),0,1)</f>
        <v>1</v>
      </c>
      <c r="AN9130" s="77">
        <f>IF(H9130&lt;Variables!$G$13,1,0)</f>
        <v>1</v>
      </c>
      <c r="AO9130" s="77">
        <f>IF(R9130&lt;Variables!$G$12,0,1)</f>
        <v>0</v>
      </c>
      <c r="AP9130" s="78">
        <f t="shared" si="287"/>
        <v>1</v>
      </c>
      <c r="AQ9130" s="77">
        <f>IF(V9130&lt;Variables!$G$15,1,0)</f>
        <v>1</v>
      </c>
      <c r="AR9130" s="77">
        <v>1</v>
      </c>
      <c r="AS9130" s="77">
        <v>0</v>
      </c>
      <c r="AT9130" s="77">
        <v>0</v>
      </c>
      <c r="AU9130" s="77">
        <v>0</v>
      </c>
      <c r="BA9130" s="77">
        <v>2</v>
      </c>
    </row>
    <row r="9131" spans="3:53" x14ac:dyDescent="0.25">
      <c r="C9131" s="77" t="s">
        <v>901</v>
      </c>
      <c r="D9131" s="77" t="s">
        <v>749</v>
      </c>
      <c r="E9131" s="77">
        <v>3.56</v>
      </c>
      <c r="F9131" s="77">
        <v>10.59</v>
      </c>
      <c r="G9131" s="77">
        <v>9.74</v>
      </c>
      <c r="H9131" s="77">
        <v>-99999</v>
      </c>
      <c r="I9131" s="77">
        <v>-12.667</v>
      </c>
      <c r="J9131" s="77" t="s">
        <v>75</v>
      </c>
      <c r="K9131" s="77">
        <v>54.46</v>
      </c>
      <c r="L9131" s="77">
        <v>3.55</v>
      </c>
      <c r="M9131" s="77">
        <v>0</v>
      </c>
      <c r="N9131" s="77">
        <v>3.547857142857143</v>
      </c>
      <c r="O9131" s="77">
        <v>6.0398630964354577E-2</v>
      </c>
      <c r="P9131" s="77">
        <v>28205</v>
      </c>
      <c r="Q9131" s="77">
        <v>9400</v>
      </c>
      <c r="R9131" s="77">
        <v>3</v>
      </c>
      <c r="S9131" s="77">
        <v>51.209000000000003</v>
      </c>
      <c r="T9131" s="77">
        <v>7.9440000000000008</v>
      </c>
      <c r="U9131" s="77">
        <v>25.754799999999999</v>
      </c>
      <c r="V9131" s="77">
        <v>2.4132056</v>
      </c>
      <c r="AC9131" s="77">
        <v>3.64</v>
      </c>
      <c r="AD9131" s="77">
        <v>3.53</v>
      </c>
      <c r="AH9131" s="77">
        <f>IF(AND(M9131&lt;Variables!$G$6,M9131&gt;Variables!$G$5),0,1)</f>
        <v>1</v>
      </c>
      <c r="AI9131" s="77">
        <f t="shared" si="286"/>
        <v>0</v>
      </c>
      <c r="AJ9131" s="77">
        <f>IF(I9131&gt;Variables!$G$7,0,1)</f>
        <v>1</v>
      </c>
      <c r="AK9131" s="77">
        <f>IF(F9131&gt;Variables!$G$8,0,1)</f>
        <v>0</v>
      </c>
      <c r="AL9131" s="77">
        <f>IF(G9131&gt;Variables!$G$9,0,1)</f>
        <v>1</v>
      </c>
      <c r="AM9131" s="77">
        <f>IF(AND(K9131&gt;Variables!$G$10,K9131&lt;Variables!$G$11),0,1)</f>
        <v>1</v>
      </c>
      <c r="AN9131" s="77">
        <f>IF(H9131&lt;Variables!$G$13,1,0)</f>
        <v>1</v>
      </c>
      <c r="AO9131" s="77">
        <f>IF(R9131&lt;Variables!$G$12,0,1)</f>
        <v>1</v>
      </c>
      <c r="AP9131" s="78">
        <f t="shared" si="287"/>
        <v>1</v>
      </c>
      <c r="AQ9131" s="77">
        <f>IF(V9131&lt;Variables!$G$15,1,0)</f>
        <v>1</v>
      </c>
      <c r="AR9131" s="77">
        <v>1</v>
      </c>
      <c r="AS9131" s="77">
        <v>0</v>
      </c>
      <c r="AT9131" s="77">
        <v>0</v>
      </c>
      <c r="AU9131" s="77">
        <v>0</v>
      </c>
      <c r="BA9131" s="77">
        <v>2</v>
      </c>
    </row>
    <row r="9132" spans="3:53" x14ac:dyDescent="0.25">
      <c r="C9132" s="77" t="s">
        <v>901</v>
      </c>
      <c r="D9132" s="77" t="s">
        <v>713</v>
      </c>
      <c r="E9132" s="77">
        <v>34.5</v>
      </c>
      <c r="F9132" s="77">
        <v>7.7</v>
      </c>
      <c r="G9132" s="77">
        <v>2.58</v>
      </c>
      <c r="H9132" s="77">
        <v>7720</v>
      </c>
      <c r="I9132" s="77">
        <v>-3.0000000000000001E-3</v>
      </c>
      <c r="J9132" s="77" t="s">
        <v>75</v>
      </c>
      <c r="K9132" s="77">
        <v>47.73</v>
      </c>
      <c r="L9132" s="77">
        <v>34.399850000000001</v>
      </c>
      <c r="M9132" s="77">
        <v>4.4040889713177357E-2</v>
      </c>
      <c r="N9132" s="77">
        <v>34.527022000000002</v>
      </c>
      <c r="O9132" s="77">
        <v>-0.32444732708196827</v>
      </c>
      <c r="P9132" s="77">
        <v>3502000</v>
      </c>
      <c r="Q9132" s="77">
        <v>2038000</v>
      </c>
      <c r="R9132" s="77">
        <v>1.72</v>
      </c>
      <c r="S9132" s="77">
        <v>51.209000000000003</v>
      </c>
      <c r="T9132" s="77">
        <v>7.9440000000000008</v>
      </c>
      <c r="U9132" s="77">
        <v>25.754799999999999</v>
      </c>
      <c r="V9132" s="77">
        <v>2.3426264583706029</v>
      </c>
      <c r="AC9132" s="77">
        <v>34.479999999999997</v>
      </c>
      <c r="AD9132" s="77">
        <v>33.86</v>
      </c>
      <c r="AH9132" s="77">
        <f>IF(AND(M9132&lt;Variables!$G$6,M9132&gt;Variables!$G$5),0,1)</f>
        <v>1</v>
      </c>
      <c r="AI9132" s="77">
        <f t="shared" si="286"/>
        <v>1</v>
      </c>
      <c r="AJ9132" s="77">
        <f>IF(I9132&gt;Variables!$G$7,0,1)</f>
        <v>1</v>
      </c>
      <c r="AK9132" s="77">
        <f>IF(F9132&gt;Variables!$G$8,0,1)</f>
        <v>1</v>
      </c>
      <c r="AL9132" s="77">
        <f>IF(G9132&gt;Variables!$G$9,0,1)</f>
        <v>1</v>
      </c>
      <c r="AM9132" s="77">
        <f>IF(AND(K9132&gt;Variables!$G$10,K9132&lt;Variables!$G$11),0,1)</f>
        <v>1</v>
      </c>
      <c r="AN9132" s="77">
        <f>IF(H9132&lt;Variables!$G$13,1,0)</f>
        <v>0</v>
      </c>
      <c r="AO9132" s="77">
        <f>IF(R9132&lt;Variables!$G$12,0,1)</f>
        <v>0</v>
      </c>
      <c r="AP9132" s="78">
        <f t="shared" si="287"/>
        <v>1</v>
      </c>
      <c r="AQ9132" s="77">
        <f>IF(V9132&lt;Variables!$G$15,1,0)</f>
        <v>1</v>
      </c>
      <c r="AR9132" s="77">
        <v>0</v>
      </c>
      <c r="AS9132" s="77">
        <v>0</v>
      </c>
      <c r="AT9132" s="77">
        <v>0</v>
      </c>
      <c r="AU9132" s="77">
        <v>1</v>
      </c>
      <c r="BA9132" s="77">
        <v>-1.27</v>
      </c>
    </row>
    <row r="9133" spans="3:53" x14ac:dyDescent="0.25">
      <c r="C9133" s="77" t="s">
        <v>901</v>
      </c>
      <c r="D9133" s="77" t="s">
        <v>571</v>
      </c>
      <c r="E9133" s="77">
        <v>2.0099999999999998</v>
      </c>
      <c r="F9133" s="77">
        <v>9.89</v>
      </c>
      <c r="G9133" s="77">
        <v>6.95</v>
      </c>
      <c r="H9133" s="77">
        <v>-99999</v>
      </c>
      <c r="I9133" s="77">
        <v>-17.727</v>
      </c>
      <c r="J9133" s="77" t="s">
        <v>75</v>
      </c>
      <c r="K9133" s="77">
        <v>55.41</v>
      </c>
      <c r="L9133" s="77">
        <v>-99999</v>
      </c>
      <c r="M9133" s="77">
        <v>-99999</v>
      </c>
      <c r="N9133" s="77">
        <v>-99999</v>
      </c>
      <c r="O9133" s="77">
        <v>-99999</v>
      </c>
      <c r="P9133" s="77">
        <v>22374</v>
      </c>
      <c r="Q9133" s="77">
        <v>9723</v>
      </c>
      <c r="R9133" s="77">
        <v>2.2999999999999998</v>
      </c>
      <c r="S9133" s="77">
        <v>51.209000000000003</v>
      </c>
      <c r="T9133" s="77">
        <v>7.9440000000000008</v>
      </c>
      <c r="U9133" s="77">
        <v>25.754799999999999</v>
      </c>
      <c r="V9133" s="77">
        <v>-99999</v>
      </c>
      <c r="AC9133" s="77">
        <v>2</v>
      </c>
      <c r="AD9133" s="77">
        <v>1.9350000000000001</v>
      </c>
      <c r="AH9133" s="77">
        <f>IF(AND(M9133&lt;Variables!$G$6,M9133&gt;Variables!$G$5),0,1)</f>
        <v>1</v>
      </c>
      <c r="AI9133" s="77">
        <f t="shared" si="286"/>
        <v>1</v>
      </c>
      <c r="AJ9133" s="77">
        <f>IF(I9133&gt;Variables!$G$7,0,1)</f>
        <v>1</v>
      </c>
      <c r="AK9133" s="77">
        <f>IF(F9133&gt;Variables!$G$8,0,1)</f>
        <v>0</v>
      </c>
      <c r="AL9133" s="77">
        <f>IF(G9133&gt;Variables!$G$9,0,1)</f>
        <v>1</v>
      </c>
      <c r="AM9133" s="77">
        <f>IF(AND(K9133&gt;Variables!$G$10,K9133&lt;Variables!$G$11),0,1)</f>
        <v>1</v>
      </c>
      <c r="AN9133" s="77">
        <f>IF(H9133&lt;Variables!$G$13,1,0)</f>
        <v>1</v>
      </c>
      <c r="AO9133" s="77">
        <f>IF(R9133&lt;Variables!$G$12,0,1)</f>
        <v>1</v>
      </c>
      <c r="AP9133" s="78">
        <f t="shared" si="287"/>
        <v>1</v>
      </c>
      <c r="AQ9133" s="77">
        <f>IF(V9133&lt;Variables!$G$15,1,0)</f>
        <v>1</v>
      </c>
      <c r="AR9133" s="77">
        <v>0</v>
      </c>
      <c r="AS9133" s="77">
        <v>0</v>
      </c>
      <c r="AT9133" s="77">
        <v>1</v>
      </c>
      <c r="AU9133" s="77">
        <v>0</v>
      </c>
      <c r="BA9133" s="77">
        <v>-2.25</v>
      </c>
    </row>
    <row r="9134" spans="3:53" x14ac:dyDescent="0.25">
      <c r="C9134" s="77" t="s">
        <v>901</v>
      </c>
      <c r="D9134" s="77" t="s">
        <v>703</v>
      </c>
      <c r="E9134" s="77">
        <v>3.49</v>
      </c>
      <c r="F9134" s="77">
        <v>7.81</v>
      </c>
      <c r="G9134" s="77">
        <v>4.07</v>
      </c>
      <c r="H9134" s="77">
        <v>-99999</v>
      </c>
      <c r="I9134" s="77">
        <v>-12.095000000000001</v>
      </c>
      <c r="J9134" s="77" t="s">
        <v>75</v>
      </c>
      <c r="K9134" s="77">
        <v>61</v>
      </c>
      <c r="L9134" s="77">
        <v>-99999</v>
      </c>
      <c r="M9134" s="77">
        <v>-99999</v>
      </c>
      <c r="N9134" s="77">
        <v>3.45</v>
      </c>
      <c r="O9134" s="77">
        <v>0</v>
      </c>
      <c r="P9134" s="77">
        <v>38423</v>
      </c>
      <c r="Q9134" s="77">
        <v>15432</v>
      </c>
      <c r="R9134" s="77">
        <v>2.4900000000000002</v>
      </c>
      <c r="S9134" s="77">
        <v>51.209000000000003</v>
      </c>
      <c r="T9134" s="77">
        <v>7.9440000000000008</v>
      </c>
      <c r="U9134" s="77">
        <v>25.754799999999999</v>
      </c>
      <c r="V9134" s="77">
        <v>-99999</v>
      </c>
      <c r="AC9134" s="77">
        <v>3.49</v>
      </c>
      <c r="AD9134" s="77">
        <v>3.4</v>
      </c>
      <c r="AH9134" s="77">
        <f>IF(AND(M9134&lt;Variables!$G$6,M9134&gt;Variables!$G$5),0,1)</f>
        <v>1</v>
      </c>
      <c r="AI9134" s="77">
        <f t="shared" si="286"/>
        <v>1</v>
      </c>
      <c r="AJ9134" s="77">
        <f>IF(I9134&gt;Variables!$G$7,0,1)</f>
        <v>1</v>
      </c>
      <c r="AK9134" s="77">
        <f>IF(F9134&gt;Variables!$G$8,0,1)</f>
        <v>1</v>
      </c>
      <c r="AL9134" s="77">
        <f>IF(G9134&gt;Variables!$G$9,0,1)</f>
        <v>1</v>
      </c>
      <c r="AM9134" s="77">
        <f>IF(AND(K9134&gt;Variables!$G$10,K9134&lt;Variables!$G$11),0,1)</f>
        <v>1</v>
      </c>
      <c r="AN9134" s="77">
        <f>IF(H9134&lt;Variables!$G$13,1,0)</f>
        <v>1</v>
      </c>
      <c r="AO9134" s="77">
        <f>IF(R9134&lt;Variables!$G$12,0,1)</f>
        <v>1</v>
      </c>
      <c r="AP9134" s="78">
        <f t="shared" si="287"/>
        <v>1</v>
      </c>
      <c r="AQ9134" s="77">
        <f>IF(V9134&lt;Variables!$G$15,1,0)</f>
        <v>1</v>
      </c>
      <c r="AR9134" s="77">
        <v>0</v>
      </c>
      <c r="AS9134" s="77">
        <v>0</v>
      </c>
      <c r="AT9134" s="77">
        <v>1</v>
      </c>
      <c r="AU9134" s="77">
        <v>0</v>
      </c>
      <c r="BA9134" s="77">
        <v>-2.25</v>
      </c>
    </row>
    <row r="9135" spans="3:53" x14ac:dyDescent="0.25">
      <c r="C9135" s="77" t="s">
        <v>901</v>
      </c>
      <c r="D9135" s="77" t="s">
        <v>728</v>
      </c>
      <c r="E9135" s="77">
        <v>41.85</v>
      </c>
      <c r="F9135" s="77">
        <v>9.07</v>
      </c>
      <c r="G9135" s="77">
        <v>8.2100000000000009</v>
      </c>
      <c r="H9135" s="77">
        <v>67630</v>
      </c>
      <c r="I9135" s="77">
        <v>-26.518999999999998</v>
      </c>
      <c r="J9135" s="77" t="s">
        <v>74</v>
      </c>
      <c r="K9135" s="77">
        <v>31.84</v>
      </c>
      <c r="L9135" s="77">
        <v>41.818865000000002</v>
      </c>
      <c r="M9135" s="77">
        <v>-0.27228142131548549</v>
      </c>
      <c r="N9135" s="77">
        <v>42.244759999999999</v>
      </c>
      <c r="O9135" s="77">
        <v>-1.2776969261986599</v>
      </c>
      <c r="P9135" s="77">
        <v>8035000</v>
      </c>
      <c r="Q9135" s="77">
        <v>4417000</v>
      </c>
      <c r="R9135" s="77">
        <v>1.82</v>
      </c>
      <c r="S9135" s="77">
        <v>51.209000000000003</v>
      </c>
      <c r="T9135" s="77">
        <v>7.9440000000000008</v>
      </c>
      <c r="U9135" s="77">
        <v>25.754799999999999</v>
      </c>
      <c r="V9135" s="77">
        <v>2.1716616237493769</v>
      </c>
      <c r="AC9135" s="77">
        <v>42.64</v>
      </c>
      <c r="AD9135" s="77">
        <v>41.58</v>
      </c>
      <c r="AH9135" s="77">
        <f>IF(AND(M9135&lt;Variables!$G$6,M9135&gt;Variables!$G$5),0,1)</f>
        <v>1</v>
      </c>
      <c r="AI9135" s="77">
        <f t="shared" si="286"/>
        <v>1</v>
      </c>
      <c r="AJ9135" s="77">
        <f>IF(I9135&gt;Variables!$G$7,0,1)</f>
        <v>1</v>
      </c>
      <c r="AK9135" s="77">
        <f>IF(F9135&gt;Variables!$G$8,0,1)</f>
        <v>0</v>
      </c>
      <c r="AL9135" s="77">
        <f>IF(G9135&gt;Variables!$G$9,0,1)</f>
        <v>1</v>
      </c>
      <c r="AM9135" s="77">
        <f>IF(AND(K9135&gt;Variables!$G$10,K9135&lt;Variables!$G$11),0,1)</f>
        <v>1</v>
      </c>
      <c r="AN9135" s="77">
        <f>IF(H9135&lt;Variables!$G$13,1,0)</f>
        <v>0</v>
      </c>
      <c r="AO9135" s="77">
        <f>IF(R9135&lt;Variables!$G$12,0,1)</f>
        <v>0</v>
      </c>
      <c r="AP9135" s="78">
        <f t="shared" si="287"/>
        <v>0</v>
      </c>
      <c r="AQ9135" s="77">
        <f>IF(V9135&lt;Variables!$G$15,1,0)</f>
        <v>1</v>
      </c>
      <c r="AR9135" s="77">
        <v>1</v>
      </c>
      <c r="AS9135" s="77">
        <v>0</v>
      </c>
      <c r="AT9135" s="77">
        <v>0</v>
      </c>
      <c r="AU9135" s="77">
        <v>0</v>
      </c>
      <c r="BA9135" s="77">
        <v>1.27</v>
      </c>
    </row>
    <row r="9136" spans="3:53" x14ac:dyDescent="0.25">
      <c r="C9136" s="77" t="s">
        <v>902</v>
      </c>
      <c r="D9136" s="77" t="s">
        <v>540</v>
      </c>
      <c r="E9136" s="77">
        <v>15.99</v>
      </c>
      <c r="F9136" s="77">
        <v>7.66</v>
      </c>
      <c r="G9136" s="77">
        <v>8.36</v>
      </c>
      <c r="H9136" s="77">
        <v>2690</v>
      </c>
      <c r="I9136" s="77">
        <v>0.314</v>
      </c>
      <c r="J9136" s="77" t="s">
        <v>74</v>
      </c>
      <c r="K9136" s="77">
        <v>54.4</v>
      </c>
      <c r="L9136" s="77">
        <v>15.91849</v>
      </c>
      <c r="M9136" s="77">
        <v>0.1351258819146744</v>
      </c>
      <c r="N9136" s="77">
        <v>15.909898</v>
      </c>
      <c r="O9136" s="77">
        <v>0.18920297289144061</v>
      </c>
      <c r="P9136" s="77">
        <v>6353000</v>
      </c>
      <c r="Q9136" s="77">
        <v>4308000</v>
      </c>
      <c r="R9136" s="77">
        <v>1.47</v>
      </c>
      <c r="S9136" s="77">
        <v>52.063000000000002</v>
      </c>
      <c r="T9136" s="77">
        <v>8.4300000000000015</v>
      </c>
      <c r="U9136" s="77">
        <v>26.352399999999999</v>
      </c>
      <c r="V9136" s="77">
        <v>2.407353655463552</v>
      </c>
      <c r="AC9136" s="77">
        <v>16.2</v>
      </c>
      <c r="AD9136" s="77">
        <v>15.85</v>
      </c>
      <c r="AH9136" s="77">
        <f>IF(AND(M9136&lt;Variables!$G$6,M9136&gt;Variables!$G$5),0,1)</f>
        <v>1</v>
      </c>
      <c r="AI9136" s="77">
        <f t="shared" si="286"/>
        <v>0</v>
      </c>
      <c r="AJ9136" s="77">
        <f>IF(I9136&gt;Variables!$G$7,0,1)</f>
        <v>1</v>
      </c>
      <c r="AK9136" s="77">
        <f>IF(F9136&gt;Variables!$G$8,0,1)</f>
        <v>1</v>
      </c>
      <c r="AL9136" s="77">
        <f>IF(G9136&gt;Variables!$G$9,0,1)</f>
        <v>1</v>
      </c>
      <c r="AM9136" s="77">
        <f>IF(AND(K9136&gt;Variables!$G$10,K9136&lt;Variables!$G$11),0,1)</f>
        <v>1</v>
      </c>
      <c r="AN9136" s="77">
        <f>IF(H9136&lt;Variables!$G$13,1,0)</f>
        <v>0</v>
      </c>
      <c r="AO9136" s="77">
        <f>IF(R9136&lt;Variables!$G$12,0,1)</f>
        <v>0</v>
      </c>
      <c r="AP9136" s="78">
        <f t="shared" si="287"/>
        <v>0</v>
      </c>
      <c r="AQ9136" s="77">
        <f>IF(V9136&lt;Variables!$G$15,1,0)</f>
        <v>1</v>
      </c>
      <c r="AR9136" s="77">
        <v>0</v>
      </c>
      <c r="AS9136" s="77">
        <v>0</v>
      </c>
      <c r="AT9136" s="77">
        <v>0</v>
      </c>
      <c r="AU9136" s="77">
        <v>1</v>
      </c>
      <c r="BA9136" s="77">
        <v>-0.34</v>
      </c>
    </row>
    <row r="9137" spans="3:53" x14ac:dyDescent="0.25">
      <c r="C9137" s="77" t="s">
        <v>902</v>
      </c>
      <c r="D9137" s="77" t="s">
        <v>713</v>
      </c>
      <c r="E9137" s="77">
        <v>34.47</v>
      </c>
      <c r="F9137" s="77">
        <v>7.7</v>
      </c>
      <c r="G9137" s="77">
        <v>2.59</v>
      </c>
      <c r="H9137" s="77">
        <v>7720</v>
      </c>
      <c r="I9137" s="77">
        <v>-3.0000000000000001E-3</v>
      </c>
      <c r="J9137" s="77" t="s">
        <v>75</v>
      </c>
      <c r="K9137" s="77">
        <v>48.86</v>
      </c>
      <c r="L9137" s="77">
        <v>34.383850000000002</v>
      </c>
      <c r="M9137" s="77">
        <v>0.1051365684762071</v>
      </c>
      <c r="N9137" s="77">
        <v>34.494422000000007</v>
      </c>
      <c r="O9137" s="77">
        <v>-0.21575082487251279</v>
      </c>
      <c r="P9137" s="77">
        <v>3531000</v>
      </c>
      <c r="Q9137" s="77">
        <v>2038000</v>
      </c>
      <c r="R9137" s="77">
        <v>1.73</v>
      </c>
      <c r="S9137" s="77">
        <v>52.063000000000002</v>
      </c>
      <c r="T9137" s="77">
        <v>8.4300000000000015</v>
      </c>
      <c r="U9137" s="77">
        <v>26.352399999999999</v>
      </c>
      <c r="V9137" s="77">
        <v>2.3528021924467439</v>
      </c>
      <c r="AC9137" s="77">
        <v>34.42</v>
      </c>
      <c r="AD9137" s="77">
        <v>33.86</v>
      </c>
      <c r="AH9137" s="77">
        <f>IF(AND(M9137&lt;Variables!$G$6,M9137&gt;Variables!$G$5),0,1)</f>
        <v>1</v>
      </c>
      <c r="AI9137" s="77">
        <f t="shared" si="286"/>
        <v>1</v>
      </c>
      <c r="AJ9137" s="77">
        <f>IF(I9137&gt;Variables!$G$7,0,1)</f>
        <v>1</v>
      </c>
      <c r="AK9137" s="77">
        <f>IF(F9137&gt;Variables!$G$8,0,1)</f>
        <v>1</v>
      </c>
      <c r="AL9137" s="77">
        <f>IF(G9137&gt;Variables!$G$9,0,1)</f>
        <v>1</v>
      </c>
      <c r="AM9137" s="77">
        <f>IF(AND(K9137&gt;Variables!$G$10,K9137&lt;Variables!$G$11),0,1)</f>
        <v>1</v>
      </c>
      <c r="AN9137" s="77">
        <f>IF(H9137&lt;Variables!$G$13,1,0)</f>
        <v>0</v>
      </c>
      <c r="AO9137" s="77">
        <f>IF(R9137&lt;Variables!$G$12,0,1)</f>
        <v>0</v>
      </c>
      <c r="AP9137" s="78">
        <f t="shared" si="287"/>
        <v>1</v>
      </c>
      <c r="AQ9137" s="77">
        <f>IF(V9137&lt;Variables!$G$15,1,0)</f>
        <v>1</v>
      </c>
      <c r="AR9137" s="77">
        <v>0</v>
      </c>
      <c r="AS9137" s="77">
        <v>0</v>
      </c>
      <c r="AT9137" s="77">
        <v>0</v>
      </c>
      <c r="AU9137" s="77">
        <v>1</v>
      </c>
      <c r="BA9137" s="77">
        <v>-1.1100000000000001</v>
      </c>
    </row>
    <row r="9138" spans="3:53" x14ac:dyDescent="0.25">
      <c r="C9138" s="77" t="s">
        <v>902</v>
      </c>
      <c r="D9138" s="77" t="s">
        <v>571</v>
      </c>
      <c r="E9138" s="77">
        <v>2.0099999999999998</v>
      </c>
      <c r="F9138" s="77">
        <v>9.89</v>
      </c>
      <c r="G9138" s="77">
        <v>6.95</v>
      </c>
      <c r="H9138" s="77">
        <v>-99999</v>
      </c>
      <c r="I9138" s="77">
        <v>-17.727</v>
      </c>
      <c r="J9138" s="77" t="s">
        <v>75</v>
      </c>
      <c r="K9138" s="77">
        <v>55.41</v>
      </c>
      <c r="L9138" s="77">
        <v>-99999</v>
      </c>
      <c r="M9138" s="77">
        <v>-99999</v>
      </c>
      <c r="N9138" s="77">
        <v>-99999</v>
      </c>
      <c r="O9138" s="77">
        <v>-99999</v>
      </c>
      <c r="P9138" s="77">
        <v>22374</v>
      </c>
      <c r="Q9138" s="77">
        <v>9723</v>
      </c>
      <c r="R9138" s="77">
        <v>2.2999999999999998</v>
      </c>
      <c r="S9138" s="77">
        <v>52.063000000000002</v>
      </c>
      <c r="T9138" s="77">
        <v>8.4300000000000015</v>
      </c>
      <c r="U9138" s="77">
        <v>26.352399999999999</v>
      </c>
      <c r="V9138" s="77">
        <v>-99999</v>
      </c>
      <c r="AC9138" s="77">
        <v>2</v>
      </c>
      <c r="AD9138" s="77">
        <v>1.9350000000000001</v>
      </c>
      <c r="AH9138" s="77">
        <f>IF(AND(M9138&lt;Variables!$G$6,M9138&gt;Variables!$G$5),0,1)</f>
        <v>1</v>
      </c>
      <c r="AI9138" s="77">
        <f t="shared" ref="AI9138:AI9201" si="288">IF(L9138&gt;N9138,0,1)</f>
        <v>1</v>
      </c>
      <c r="AJ9138" s="77">
        <f>IF(I9138&gt;Variables!$G$7,0,1)</f>
        <v>1</v>
      </c>
      <c r="AK9138" s="77">
        <f>IF(F9138&gt;Variables!$G$8,0,1)</f>
        <v>0</v>
      </c>
      <c r="AL9138" s="77">
        <f>IF(G9138&gt;Variables!$G$9,0,1)</f>
        <v>1</v>
      </c>
      <c r="AM9138" s="77">
        <f>IF(AND(K9138&gt;Variables!$G$10,K9138&lt;Variables!$G$11),0,1)</f>
        <v>1</v>
      </c>
      <c r="AN9138" s="77">
        <f>IF(H9138&lt;Variables!$G$13,1,0)</f>
        <v>1</v>
      </c>
      <c r="AO9138" s="77">
        <f>IF(R9138&lt;Variables!$G$12,0,1)</f>
        <v>1</v>
      </c>
      <c r="AP9138" s="78">
        <f t="shared" ref="AP9138:AP9201" si="289">IF(J9138="Pass", 0,1)</f>
        <v>1</v>
      </c>
      <c r="AQ9138" s="77">
        <f>IF(V9138&lt;Variables!$G$15,1,0)</f>
        <v>1</v>
      </c>
      <c r="AR9138" s="77">
        <v>0</v>
      </c>
      <c r="AS9138" s="77">
        <v>0</v>
      </c>
      <c r="AT9138" s="77">
        <v>1</v>
      </c>
      <c r="AU9138" s="77">
        <v>0</v>
      </c>
      <c r="BA9138" s="77">
        <v>-2.25</v>
      </c>
    </row>
    <row r="9139" spans="3:53" x14ac:dyDescent="0.25">
      <c r="C9139" s="77" t="s">
        <v>902</v>
      </c>
      <c r="D9139" s="77" t="s">
        <v>703</v>
      </c>
      <c r="E9139" s="77">
        <v>3.49</v>
      </c>
      <c r="F9139" s="77">
        <v>7.81</v>
      </c>
      <c r="G9139" s="77">
        <v>4.07</v>
      </c>
      <c r="H9139" s="77">
        <v>-99999</v>
      </c>
      <c r="I9139" s="77">
        <v>-12.095000000000001</v>
      </c>
      <c r="J9139" s="77" t="s">
        <v>75</v>
      </c>
      <c r="K9139" s="77">
        <v>61</v>
      </c>
      <c r="L9139" s="77">
        <v>-99999</v>
      </c>
      <c r="M9139" s="77">
        <v>-99999</v>
      </c>
      <c r="N9139" s="77">
        <v>3.45</v>
      </c>
      <c r="O9139" s="77">
        <v>0</v>
      </c>
      <c r="P9139" s="77">
        <v>38423</v>
      </c>
      <c r="Q9139" s="77">
        <v>15432</v>
      </c>
      <c r="R9139" s="77">
        <v>2.4900000000000002</v>
      </c>
      <c r="S9139" s="77">
        <v>52.063000000000002</v>
      </c>
      <c r="T9139" s="77">
        <v>8.4300000000000015</v>
      </c>
      <c r="U9139" s="77">
        <v>26.352399999999999</v>
      </c>
      <c r="V9139" s="77">
        <v>-99999</v>
      </c>
      <c r="AC9139" s="77">
        <v>3.49</v>
      </c>
      <c r="AD9139" s="77">
        <v>3.4</v>
      </c>
      <c r="AH9139" s="77">
        <f>IF(AND(M9139&lt;Variables!$G$6,M9139&gt;Variables!$G$5),0,1)</f>
        <v>1</v>
      </c>
      <c r="AI9139" s="77">
        <f t="shared" si="288"/>
        <v>1</v>
      </c>
      <c r="AJ9139" s="77">
        <f>IF(I9139&gt;Variables!$G$7,0,1)</f>
        <v>1</v>
      </c>
      <c r="AK9139" s="77">
        <f>IF(F9139&gt;Variables!$G$8,0,1)</f>
        <v>1</v>
      </c>
      <c r="AL9139" s="77">
        <f>IF(G9139&gt;Variables!$G$9,0,1)</f>
        <v>1</v>
      </c>
      <c r="AM9139" s="77">
        <f>IF(AND(K9139&gt;Variables!$G$10,K9139&lt;Variables!$G$11),0,1)</f>
        <v>1</v>
      </c>
      <c r="AN9139" s="77">
        <f>IF(H9139&lt;Variables!$G$13,1,0)</f>
        <v>1</v>
      </c>
      <c r="AO9139" s="77">
        <f>IF(R9139&lt;Variables!$G$12,0,1)</f>
        <v>1</v>
      </c>
      <c r="AP9139" s="78">
        <f t="shared" si="289"/>
        <v>1</v>
      </c>
      <c r="AQ9139" s="77">
        <f>IF(V9139&lt;Variables!$G$15,1,0)</f>
        <v>1</v>
      </c>
      <c r="AR9139" s="77">
        <v>0</v>
      </c>
      <c r="AS9139" s="77">
        <v>0</v>
      </c>
      <c r="AT9139" s="77">
        <v>1</v>
      </c>
      <c r="AU9139" s="77">
        <v>0</v>
      </c>
      <c r="BA9139" s="77">
        <v>-2.25</v>
      </c>
    </row>
    <row r="9140" spans="3:53" x14ac:dyDescent="0.25">
      <c r="C9140" s="77" t="s">
        <v>902</v>
      </c>
      <c r="D9140" s="77" t="s">
        <v>723</v>
      </c>
      <c r="E9140" s="77">
        <v>3.48</v>
      </c>
      <c r="F9140" s="77">
        <v>11.11</v>
      </c>
      <c r="G9140" s="77">
        <v>-8.6199999999999992</v>
      </c>
      <c r="H9140" s="77">
        <v>-99999</v>
      </c>
      <c r="I9140" s="77">
        <v>-13.853</v>
      </c>
      <c r="J9140" s="77" t="s">
        <v>75</v>
      </c>
      <c r="K9140" s="77">
        <v>56.18</v>
      </c>
      <c r="L9140" s="77">
        <v>-99999</v>
      </c>
      <c r="M9140" s="77">
        <v>-99999</v>
      </c>
      <c r="N9140" s="77">
        <v>3.458333333333333</v>
      </c>
      <c r="O9140" s="77">
        <v>1.204819277108429</v>
      </c>
      <c r="P9140" s="77">
        <v>44510</v>
      </c>
      <c r="Q9140" s="77">
        <v>37267</v>
      </c>
      <c r="R9140" s="77">
        <v>1.19</v>
      </c>
      <c r="S9140" s="77">
        <v>52.063000000000002</v>
      </c>
      <c r="T9140" s="77">
        <v>8.4300000000000015</v>
      </c>
      <c r="U9140" s="77">
        <v>26.352399999999999</v>
      </c>
      <c r="V9140" s="77">
        <v>-99999</v>
      </c>
      <c r="AC9140" s="77">
        <v>3.49</v>
      </c>
      <c r="AD9140" s="77">
        <v>3.4</v>
      </c>
      <c r="AH9140" s="77">
        <f>IF(AND(M9140&lt;Variables!$G$6,M9140&gt;Variables!$G$5),0,1)</f>
        <v>1</v>
      </c>
      <c r="AI9140" s="77">
        <f t="shared" si="288"/>
        <v>1</v>
      </c>
      <c r="AJ9140" s="77">
        <f>IF(I9140&gt;Variables!$G$7,0,1)</f>
        <v>1</v>
      </c>
      <c r="AK9140" s="77">
        <f>IF(F9140&gt;Variables!$G$8,0,1)</f>
        <v>0</v>
      </c>
      <c r="AL9140" s="77">
        <f>IF(G9140&gt;Variables!$G$9,0,1)</f>
        <v>1</v>
      </c>
      <c r="AM9140" s="77">
        <f>IF(AND(K9140&gt;Variables!$G$10,K9140&lt;Variables!$G$11),0,1)</f>
        <v>1</v>
      </c>
      <c r="AN9140" s="77">
        <f>IF(H9140&lt;Variables!$G$13,1,0)</f>
        <v>1</v>
      </c>
      <c r="AO9140" s="77">
        <f>IF(R9140&lt;Variables!$G$12,0,1)</f>
        <v>0</v>
      </c>
      <c r="AP9140" s="78">
        <f t="shared" si="289"/>
        <v>1</v>
      </c>
      <c r="AQ9140" s="77">
        <f>IF(V9140&lt;Variables!$G$15,1,0)</f>
        <v>1</v>
      </c>
      <c r="AR9140" s="77">
        <v>0</v>
      </c>
      <c r="AS9140" s="77">
        <v>0</v>
      </c>
      <c r="AT9140" s="77">
        <v>1</v>
      </c>
      <c r="AU9140" s="77">
        <v>0</v>
      </c>
      <c r="BA9140" s="77">
        <v>-2.25</v>
      </c>
    </row>
    <row r="9141" spans="3:53" x14ac:dyDescent="0.25">
      <c r="C9141" s="77" t="s">
        <v>902</v>
      </c>
      <c r="D9141" s="77" t="s">
        <v>749</v>
      </c>
      <c r="E9141" s="77">
        <v>3.56</v>
      </c>
      <c r="F9141" s="77">
        <v>10.59</v>
      </c>
      <c r="G9141" s="77">
        <v>9.74</v>
      </c>
      <c r="H9141" s="77">
        <v>-99999</v>
      </c>
      <c r="I9141" s="77">
        <v>-12.667</v>
      </c>
      <c r="J9141" s="77" t="s">
        <v>75</v>
      </c>
      <c r="K9141" s="77">
        <v>53.65</v>
      </c>
      <c r="L9141" s="77">
        <v>3.55</v>
      </c>
      <c r="M9141" s="77">
        <v>0</v>
      </c>
      <c r="N9141" s="77">
        <v>3.5481250000000002</v>
      </c>
      <c r="O9141" s="77">
        <v>5.2844812400917977E-2</v>
      </c>
      <c r="P9141" s="77">
        <v>28205</v>
      </c>
      <c r="Q9141" s="77">
        <v>9400</v>
      </c>
      <c r="R9141" s="77">
        <v>3</v>
      </c>
      <c r="S9141" s="77">
        <v>52.063000000000002</v>
      </c>
      <c r="T9141" s="77">
        <v>8.4300000000000015</v>
      </c>
      <c r="U9141" s="77">
        <v>26.352399999999999</v>
      </c>
      <c r="V9141" s="77">
        <v>2.404814</v>
      </c>
      <c r="AC9141" s="77">
        <v>3.64</v>
      </c>
      <c r="AD9141" s="77">
        <v>3.53</v>
      </c>
      <c r="AH9141" s="77">
        <f>IF(AND(M9141&lt;Variables!$G$6,M9141&gt;Variables!$G$5),0,1)</f>
        <v>1</v>
      </c>
      <c r="AI9141" s="77">
        <f t="shared" si="288"/>
        <v>0</v>
      </c>
      <c r="AJ9141" s="77">
        <f>IF(I9141&gt;Variables!$G$7,0,1)</f>
        <v>1</v>
      </c>
      <c r="AK9141" s="77">
        <f>IF(F9141&gt;Variables!$G$8,0,1)</f>
        <v>0</v>
      </c>
      <c r="AL9141" s="77">
        <f>IF(G9141&gt;Variables!$G$9,0,1)</f>
        <v>1</v>
      </c>
      <c r="AM9141" s="77">
        <f>IF(AND(K9141&gt;Variables!$G$10,K9141&lt;Variables!$G$11),0,1)</f>
        <v>1</v>
      </c>
      <c r="AN9141" s="77">
        <f>IF(H9141&lt;Variables!$G$13,1,0)</f>
        <v>1</v>
      </c>
      <c r="AO9141" s="77">
        <f>IF(R9141&lt;Variables!$G$12,0,1)</f>
        <v>1</v>
      </c>
      <c r="AP9141" s="78">
        <f t="shared" si="289"/>
        <v>1</v>
      </c>
      <c r="AQ9141" s="77">
        <f>IF(V9141&lt;Variables!$G$15,1,0)</f>
        <v>1</v>
      </c>
      <c r="AR9141" s="77">
        <v>1</v>
      </c>
      <c r="AS9141" s="77">
        <v>0</v>
      </c>
      <c r="AT9141" s="77">
        <v>0</v>
      </c>
      <c r="AU9141" s="77">
        <v>0</v>
      </c>
      <c r="BA9141" s="77">
        <v>2</v>
      </c>
    </row>
    <row r="9142" spans="3:53" x14ac:dyDescent="0.25">
      <c r="C9142" s="77" t="s">
        <v>902</v>
      </c>
      <c r="D9142" s="77" t="s">
        <v>718</v>
      </c>
      <c r="E9142" s="77">
        <v>27.84</v>
      </c>
      <c r="F9142" s="77">
        <v>119.97</v>
      </c>
      <c r="G9142" s="77">
        <v>37.04</v>
      </c>
      <c r="H9142" s="77">
        <v>1570</v>
      </c>
      <c r="I9142" s="77">
        <v>-1.4E-2</v>
      </c>
      <c r="J9142" s="77" t="s">
        <v>74</v>
      </c>
      <c r="K9142" s="77">
        <v>65.069999999999993</v>
      </c>
      <c r="L9142" s="77">
        <v>27.31288</v>
      </c>
      <c r="M9142" s="77">
        <v>1.150812363983581</v>
      </c>
      <c r="N9142" s="77">
        <v>25.80471399999999</v>
      </c>
      <c r="O9142" s="77">
        <v>7.0626087931065822</v>
      </c>
      <c r="P9142" s="77">
        <v>58465000</v>
      </c>
      <c r="Q9142" s="77">
        <v>302659</v>
      </c>
      <c r="R9142" s="77">
        <v>193.17</v>
      </c>
      <c r="S9142" s="77">
        <v>52.063000000000002</v>
      </c>
      <c r="T9142" s="77">
        <v>8.4300000000000015</v>
      </c>
      <c r="U9142" s="77">
        <v>26.352399999999999</v>
      </c>
      <c r="V9142" s="77">
        <v>2.443118238701155</v>
      </c>
      <c r="AC9142" s="77">
        <v>31.09</v>
      </c>
      <c r="AD9142" s="77">
        <v>26</v>
      </c>
      <c r="AH9142" s="77">
        <f>IF(AND(M9142&lt;Variables!$G$6,M9142&gt;Variables!$G$5),0,1)</f>
        <v>1</v>
      </c>
      <c r="AI9142" s="77">
        <f t="shared" si="288"/>
        <v>0</v>
      </c>
      <c r="AJ9142" s="77">
        <f>IF(I9142&gt;Variables!$G$7,0,1)</f>
        <v>1</v>
      </c>
      <c r="AK9142" s="77">
        <f>IF(F9142&gt;Variables!$G$8,0,1)</f>
        <v>0</v>
      </c>
      <c r="AL9142" s="77">
        <f>IF(G9142&gt;Variables!$G$9,0,1)</f>
        <v>0</v>
      </c>
      <c r="AM9142" s="77">
        <f>IF(AND(K9142&gt;Variables!$G$10,K9142&lt;Variables!$G$11),0,1)</f>
        <v>0</v>
      </c>
      <c r="AN9142" s="77">
        <f>IF(H9142&lt;Variables!$G$13,1,0)</f>
        <v>0</v>
      </c>
      <c r="AO9142" s="77">
        <f>IF(R9142&lt;Variables!$G$12,0,1)</f>
        <v>1</v>
      </c>
      <c r="AP9142" s="78">
        <f t="shared" si="289"/>
        <v>0</v>
      </c>
      <c r="AQ9142" s="77">
        <f>IF(V9142&lt;Variables!$G$15,1,0)</f>
        <v>1</v>
      </c>
      <c r="AR9142" s="77">
        <v>0</v>
      </c>
      <c r="AS9142" s="77">
        <v>0</v>
      </c>
      <c r="AT9142" s="77">
        <v>1</v>
      </c>
      <c r="AU9142" s="77">
        <v>0</v>
      </c>
      <c r="BA9142" s="77">
        <v>-2.25</v>
      </c>
    </row>
    <row r="9143" spans="3:53" x14ac:dyDescent="0.25">
      <c r="C9143" s="77" t="s">
        <v>902</v>
      </c>
      <c r="D9143" s="77" t="s">
        <v>729</v>
      </c>
      <c r="E9143" s="77">
        <v>13.12</v>
      </c>
      <c r="F9143" s="77">
        <v>11.05</v>
      </c>
      <c r="G9143" s="77">
        <v>11.42</v>
      </c>
      <c r="H9143" s="77">
        <v>6350</v>
      </c>
      <c r="I9143" s="77">
        <v>43.07</v>
      </c>
      <c r="J9143" s="77" t="s">
        <v>74</v>
      </c>
      <c r="K9143" s="77">
        <v>51.43</v>
      </c>
      <c r="L9143" s="77">
        <v>13.027264705882351</v>
      </c>
      <c r="M9143" s="77">
        <v>0.32804502773594091</v>
      </c>
      <c r="N9143" s="77">
        <v>13.10710217391304</v>
      </c>
      <c r="O9143" s="77">
        <v>-0.28306923544768869</v>
      </c>
      <c r="P9143" s="77">
        <v>2573000</v>
      </c>
      <c r="Q9143" s="77">
        <v>2203000</v>
      </c>
      <c r="R9143" s="77">
        <v>1.17</v>
      </c>
      <c r="S9143" s="77">
        <v>52.063000000000002</v>
      </c>
      <c r="T9143" s="77">
        <v>8.4300000000000015</v>
      </c>
      <c r="U9143" s="77">
        <v>26.352399999999999</v>
      </c>
      <c r="V9143" s="77">
        <v>2.3719308558015211</v>
      </c>
      <c r="AC9143" s="77">
        <v>13.195</v>
      </c>
      <c r="AD9143" s="77">
        <v>12.92</v>
      </c>
      <c r="AH9143" s="77">
        <f>IF(AND(M9143&lt;Variables!$G$6,M9143&gt;Variables!$G$5),0,1)</f>
        <v>1</v>
      </c>
      <c r="AI9143" s="77">
        <f t="shared" si="288"/>
        <v>1</v>
      </c>
      <c r="AJ9143" s="77">
        <f>IF(I9143&gt;Variables!$G$7,0,1)</f>
        <v>1</v>
      </c>
      <c r="AK9143" s="77">
        <f>IF(F9143&gt;Variables!$G$8,0,1)</f>
        <v>0</v>
      </c>
      <c r="AL9143" s="77">
        <f>IF(G9143&gt;Variables!$G$9,0,1)</f>
        <v>0</v>
      </c>
      <c r="AM9143" s="77">
        <f>IF(AND(K9143&gt;Variables!$G$10,K9143&lt;Variables!$G$11),0,1)</f>
        <v>1</v>
      </c>
      <c r="AN9143" s="77">
        <f>IF(H9143&lt;Variables!$G$13,1,0)</f>
        <v>0</v>
      </c>
      <c r="AO9143" s="77">
        <f>IF(R9143&lt;Variables!$G$12,0,1)</f>
        <v>0</v>
      </c>
      <c r="AP9143" s="78">
        <f t="shared" si="289"/>
        <v>0</v>
      </c>
      <c r="AQ9143" s="77">
        <f>IF(V9143&lt;Variables!$G$15,1,0)</f>
        <v>1</v>
      </c>
      <c r="AR9143" s="77">
        <v>0</v>
      </c>
      <c r="AS9143" s="77">
        <v>0</v>
      </c>
      <c r="AT9143" s="77">
        <v>0</v>
      </c>
      <c r="AU9143" s="77">
        <v>1</v>
      </c>
      <c r="BA9143" s="77">
        <v>-0.92</v>
      </c>
    </row>
    <row r="9144" spans="3:53" x14ac:dyDescent="0.25">
      <c r="C9144" s="77" t="s">
        <v>902</v>
      </c>
      <c r="D9144" s="77" t="s">
        <v>705</v>
      </c>
      <c r="E9144" s="77">
        <v>675.71</v>
      </c>
      <c r="F9144" s="77">
        <v>7.98</v>
      </c>
      <c r="G9144" s="77">
        <v>3.71</v>
      </c>
      <c r="H9144" s="77">
        <v>6440</v>
      </c>
      <c r="I9144" s="77">
        <v>-23.504999999999999</v>
      </c>
      <c r="J9144" s="77" t="s">
        <v>74</v>
      </c>
      <c r="K9144" s="77">
        <v>47.33</v>
      </c>
      <c r="L9144" s="77">
        <v>674.302488888889</v>
      </c>
      <c r="M9144" s="77">
        <v>-3.1512398721693542E-2</v>
      </c>
      <c r="N9144" s="77">
        <v>675.08697826086961</v>
      </c>
      <c r="O9144" s="77">
        <v>-0.1476814533496047</v>
      </c>
      <c r="P9144" s="77">
        <v>1126000</v>
      </c>
      <c r="Q9144" s="77">
        <v>763734</v>
      </c>
      <c r="R9144" s="77">
        <v>1.47</v>
      </c>
      <c r="S9144" s="77">
        <v>52.063000000000002</v>
      </c>
      <c r="T9144" s="77">
        <v>8.4300000000000015</v>
      </c>
      <c r="U9144" s="77">
        <v>26.352399999999999</v>
      </c>
      <c r="V9144" s="77">
        <v>2.339915131520717</v>
      </c>
      <c r="AC9144" s="77">
        <v>674.94060000000002</v>
      </c>
      <c r="AD9144" s="77">
        <v>650.67049999999995</v>
      </c>
      <c r="AH9144" s="77">
        <f>IF(AND(M9144&lt;Variables!$G$6,M9144&gt;Variables!$G$5),0,1)</f>
        <v>1</v>
      </c>
      <c r="AI9144" s="77">
        <f t="shared" si="288"/>
        <v>1</v>
      </c>
      <c r="AJ9144" s="77">
        <f>IF(I9144&gt;Variables!$G$7,0,1)</f>
        <v>1</v>
      </c>
      <c r="AK9144" s="77">
        <f>IF(F9144&gt;Variables!$G$8,0,1)</f>
        <v>1</v>
      </c>
      <c r="AL9144" s="77">
        <f>IF(G9144&gt;Variables!$G$9,0,1)</f>
        <v>1</v>
      </c>
      <c r="AM9144" s="77">
        <f>IF(AND(K9144&gt;Variables!$G$10,K9144&lt;Variables!$G$11),0,1)</f>
        <v>1</v>
      </c>
      <c r="AN9144" s="77">
        <f>IF(H9144&lt;Variables!$G$13,1,0)</f>
        <v>0</v>
      </c>
      <c r="AO9144" s="77">
        <f>IF(R9144&lt;Variables!$G$12,0,1)</f>
        <v>0</v>
      </c>
      <c r="AP9144" s="78">
        <f t="shared" si="289"/>
        <v>0</v>
      </c>
      <c r="AQ9144" s="77">
        <f>IF(V9144&lt;Variables!$G$15,1,0)</f>
        <v>1</v>
      </c>
      <c r="AR9144" s="77">
        <v>0</v>
      </c>
      <c r="AS9144" s="77">
        <v>0</v>
      </c>
      <c r="AT9144" s="77">
        <v>1</v>
      </c>
      <c r="AU9144" s="77">
        <v>0</v>
      </c>
      <c r="BA9144" s="77">
        <v>-1.27</v>
      </c>
    </row>
    <row r="9145" spans="3:53" x14ac:dyDescent="0.25">
      <c r="C9145" s="77" t="s">
        <v>902</v>
      </c>
      <c r="D9145" s="77" t="s">
        <v>717</v>
      </c>
      <c r="E9145" s="77">
        <v>5.97</v>
      </c>
      <c r="F9145" s="77">
        <v>125.19</v>
      </c>
      <c r="G9145" s="77">
        <v>41.83</v>
      </c>
      <c r="H9145" s="77">
        <v>34.64</v>
      </c>
      <c r="I9145" s="77">
        <v>-6.2489999999999997</v>
      </c>
      <c r="J9145" s="77" t="s">
        <v>75</v>
      </c>
      <c r="K9145" s="77">
        <v>57.26</v>
      </c>
      <c r="L9145" s="77">
        <v>5.8210999999999986</v>
      </c>
      <c r="M9145" s="77">
        <v>1.355413925203155</v>
      </c>
      <c r="N9145" s="77">
        <v>5.6615019999999996</v>
      </c>
      <c r="O9145" s="77">
        <v>4.2126276737162653</v>
      </c>
      <c r="P9145" s="77">
        <v>116530000</v>
      </c>
      <c r="Q9145" s="77">
        <v>392060</v>
      </c>
      <c r="R9145" s="77">
        <v>297.22000000000003</v>
      </c>
      <c r="S9145" s="77">
        <v>52.063000000000002</v>
      </c>
      <c r="T9145" s="77">
        <v>8.4300000000000015</v>
      </c>
      <c r="U9145" s="77">
        <v>26.352399999999999</v>
      </c>
      <c r="V9145" s="77">
        <v>2.3785540368246538</v>
      </c>
      <c r="AC9145" s="77">
        <v>8.1999999999999993</v>
      </c>
      <c r="AD9145" s="77">
        <v>5.88</v>
      </c>
      <c r="AH9145" s="77">
        <f>IF(AND(M9145&lt;Variables!$G$6,M9145&gt;Variables!$G$5),0,1)</f>
        <v>1</v>
      </c>
      <c r="AI9145" s="77">
        <f t="shared" si="288"/>
        <v>0</v>
      </c>
      <c r="AJ9145" s="77">
        <f>IF(I9145&gt;Variables!$G$7,0,1)</f>
        <v>1</v>
      </c>
      <c r="AK9145" s="77">
        <f>IF(F9145&gt;Variables!$G$8,0,1)</f>
        <v>0</v>
      </c>
      <c r="AL9145" s="77">
        <f>IF(G9145&gt;Variables!$G$9,0,1)</f>
        <v>0</v>
      </c>
      <c r="AM9145" s="77">
        <f>IF(AND(K9145&gt;Variables!$G$10,K9145&lt;Variables!$G$11),0,1)</f>
        <v>1</v>
      </c>
      <c r="AN9145" s="77">
        <f>IF(H9145&lt;Variables!$G$13,1,0)</f>
        <v>1</v>
      </c>
      <c r="AO9145" s="77">
        <f>IF(R9145&lt;Variables!$G$12,0,1)</f>
        <v>1</v>
      </c>
      <c r="AP9145" s="78">
        <f t="shared" si="289"/>
        <v>1</v>
      </c>
      <c r="AQ9145" s="77">
        <f>IF(V9145&lt;Variables!$G$15,1,0)</f>
        <v>1</v>
      </c>
      <c r="AR9145" s="77">
        <v>1</v>
      </c>
      <c r="AS9145" s="77">
        <v>0</v>
      </c>
      <c r="AT9145" s="77">
        <v>0</v>
      </c>
      <c r="AU9145" s="77">
        <v>0</v>
      </c>
      <c r="BA9145" s="77">
        <v>2</v>
      </c>
    </row>
    <row r="9146" spans="3:53" x14ac:dyDescent="0.25">
      <c r="C9146" s="77" t="s">
        <v>902</v>
      </c>
      <c r="D9146" s="77" t="s">
        <v>551</v>
      </c>
      <c r="E9146" s="77">
        <v>12.19</v>
      </c>
      <c r="F9146" s="77">
        <v>62.27</v>
      </c>
      <c r="G9146" s="77">
        <v>29.71</v>
      </c>
      <c r="H9146" s="77">
        <v>75.75</v>
      </c>
      <c r="I9146" s="77">
        <v>51.143999999999998</v>
      </c>
      <c r="J9146" s="77" t="s">
        <v>75</v>
      </c>
      <c r="K9146" s="77">
        <v>30.55</v>
      </c>
      <c r="L9146" s="77">
        <v>12.428545</v>
      </c>
      <c r="M9146" s="77">
        <v>-2.62737915017405</v>
      </c>
      <c r="N9146" s="77">
        <v>12.678025999999999</v>
      </c>
      <c r="O9146" s="77">
        <v>-4.5434991220241923</v>
      </c>
      <c r="P9146" s="77">
        <v>231110000</v>
      </c>
      <c r="Q9146" s="77">
        <v>23680000</v>
      </c>
      <c r="R9146" s="77">
        <v>9.76</v>
      </c>
      <c r="S9146" s="77">
        <v>52.063000000000002</v>
      </c>
      <c r="T9146" s="77">
        <v>8.4300000000000015</v>
      </c>
      <c r="U9146" s="77">
        <v>26.352399999999999</v>
      </c>
      <c r="V9146" s="77">
        <v>2.0862257672326079</v>
      </c>
      <c r="AC9146" s="77">
        <v>18.82</v>
      </c>
      <c r="AD9146" s="77">
        <v>11.6</v>
      </c>
      <c r="AH9146" s="77">
        <f>IF(AND(M9146&lt;Variables!$G$6,M9146&gt;Variables!$G$5),0,1)</f>
        <v>0</v>
      </c>
      <c r="AI9146" s="77">
        <f t="shared" si="288"/>
        <v>1</v>
      </c>
      <c r="AJ9146" s="77">
        <f>IF(I9146&gt;Variables!$G$7,0,1)</f>
        <v>0</v>
      </c>
      <c r="AK9146" s="77">
        <f>IF(F9146&gt;Variables!$G$8,0,1)</f>
        <v>0</v>
      </c>
      <c r="AL9146" s="77">
        <f>IF(G9146&gt;Variables!$G$9,0,1)</f>
        <v>0</v>
      </c>
      <c r="AM9146" s="77">
        <f>IF(AND(K9146&gt;Variables!$G$10,K9146&lt;Variables!$G$11),0,1)</f>
        <v>1</v>
      </c>
      <c r="AN9146" s="77">
        <f>IF(H9146&lt;Variables!$G$13,1,0)</f>
        <v>1</v>
      </c>
      <c r="AO9146" s="77">
        <f>IF(R9146&lt;Variables!$G$12,0,1)</f>
        <v>1</v>
      </c>
      <c r="AP9146" s="78">
        <f t="shared" si="289"/>
        <v>1</v>
      </c>
      <c r="AQ9146" s="77">
        <f>IF(V9146&lt;Variables!$G$15,1,0)</f>
        <v>1</v>
      </c>
      <c r="AR9146" s="77">
        <v>0</v>
      </c>
      <c r="AS9146" s="77">
        <v>0</v>
      </c>
      <c r="AT9146" s="77">
        <v>1</v>
      </c>
      <c r="AU9146" s="77">
        <v>0</v>
      </c>
      <c r="BA9146" s="77">
        <v>-2.25</v>
      </c>
    </row>
    <row r="9147" spans="3:53" x14ac:dyDescent="0.25">
      <c r="C9147" s="77" t="s">
        <v>902</v>
      </c>
      <c r="D9147" s="77" t="s">
        <v>589</v>
      </c>
      <c r="E9147" s="77">
        <v>5.61</v>
      </c>
      <c r="F9147" s="77">
        <v>43.69</v>
      </c>
      <c r="G9147" s="77">
        <v>40.86</v>
      </c>
      <c r="H9147" s="77">
        <v>92.42</v>
      </c>
      <c r="I9147" s="77">
        <v>-8.4149999999999991</v>
      </c>
      <c r="J9147" s="77" t="s">
        <v>75</v>
      </c>
      <c r="K9147" s="77">
        <v>50.55</v>
      </c>
      <c r="L9147" s="77">
        <v>5.5591799999999996</v>
      </c>
      <c r="M9147" s="77">
        <v>-0.16513226770854239</v>
      </c>
      <c r="N9147" s="77">
        <v>5.5076919999999996</v>
      </c>
      <c r="O9147" s="77">
        <v>0.7681620540872699</v>
      </c>
      <c r="P9147" s="77">
        <v>28360000</v>
      </c>
      <c r="Q9147" s="77">
        <v>792360</v>
      </c>
      <c r="R9147" s="77">
        <v>35.79</v>
      </c>
      <c r="S9147" s="77">
        <v>52.063000000000002</v>
      </c>
      <c r="T9147" s="77">
        <v>8.4300000000000015</v>
      </c>
      <c r="U9147" s="77">
        <v>26.352399999999999</v>
      </c>
      <c r="V9147" s="77">
        <v>2.3772537350544498</v>
      </c>
      <c r="AC9147" s="77">
        <v>6.0998999999999999</v>
      </c>
      <c r="AD9147" s="77">
        <v>4.8099999999999996</v>
      </c>
      <c r="AH9147" s="77">
        <f>IF(AND(M9147&lt;Variables!$G$6,M9147&gt;Variables!$G$5),0,1)</f>
        <v>1</v>
      </c>
      <c r="AI9147" s="77">
        <f t="shared" si="288"/>
        <v>0</v>
      </c>
      <c r="AJ9147" s="77">
        <f>IF(I9147&gt;Variables!$G$7,0,1)</f>
        <v>1</v>
      </c>
      <c r="AK9147" s="77">
        <f>IF(F9147&gt;Variables!$G$8,0,1)</f>
        <v>0</v>
      </c>
      <c r="AL9147" s="77">
        <f>IF(G9147&gt;Variables!$G$9,0,1)</f>
        <v>0</v>
      </c>
      <c r="AM9147" s="77">
        <f>IF(AND(K9147&gt;Variables!$G$10,K9147&lt;Variables!$G$11),0,1)</f>
        <v>1</v>
      </c>
      <c r="AN9147" s="77">
        <f>IF(H9147&lt;Variables!$G$13,1,0)</f>
        <v>1</v>
      </c>
      <c r="AO9147" s="77">
        <f>IF(R9147&lt;Variables!$G$12,0,1)</f>
        <v>1</v>
      </c>
      <c r="AP9147" s="78">
        <f t="shared" si="289"/>
        <v>1</v>
      </c>
      <c r="AQ9147" s="77">
        <f>IF(V9147&lt;Variables!$G$15,1,0)</f>
        <v>1</v>
      </c>
      <c r="AR9147" s="77">
        <v>1</v>
      </c>
      <c r="AS9147" s="77">
        <v>0</v>
      </c>
      <c r="AT9147" s="77">
        <v>0</v>
      </c>
      <c r="AU9147" s="77">
        <v>0</v>
      </c>
      <c r="BA9147" s="77">
        <v>2</v>
      </c>
    </row>
    <row r="9148" spans="3:53" x14ac:dyDescent="0.25">
      <c r="C9148" s="77" t="s">
        <v>902</v>
      </c>
      <c r="D9148" s="77" t="s">
        <v>684</v>
      </c>
      <c r="E9148" s="77">
        <v>3.54</v>
      </c>
      <c r="F9148" s="77">
        <v>14.49</v>
      </c>
      <c r="G9148" s="77">
        <v>-11.75</v>
      </c>
      <c r="H9148" s="77">
        <v>-99999</v>
      </c>
      <c r="I9148" s="77">
        <v>-12.641999999999999</v>
      </c>
      <c r="J9148" s="77" t="s">
        <v>75</v>
      </c>
      <c r="K9148" s="77">
        <v>47.06</v>
      </c>
      <c r="L9148" s="77">
        <v>3.8383333333333329</v>
      </c>
      <c r="M9148" s="77">
        <v>-8.0330004342162464</v>
      </c>
      <c r="N9148" s="77">
        <v>3.86625</v>
      </c>
      <c r="O9148" s="77">
        <v>-8.6970578726155878</v>
      </c>
      <c r="P9148" s="77">
        <v>16499</v>
      </c>
      <c r="Q9148" s="77">
        <v>10740</v>
      </c>
      <c r="R9148" s="77">
        <v>1.54</v>
      </c>
      <c r="S9148" s="77">
        <v>52.063000000000002</v>
      </c>
      <c r="T9148" s="77">
        <v>8.4300000000000015</v>
      </c>
      <c r="U9148" s="77">
        <v>26.352399999999999</v>
      </c>
      <c r="V9148" s="77">
        <v>2.477193653842813</v>
      </c>
      <c r="AC9148" s="77">
        <v>3.97</v>
      </c>
      <c r="AD9148" s="77">
        <v>3.53</v>
      </c>
      <c r="AH9148" s="77">
        <f>IF(AND(M9148&lt;Variables!$G$6,M9148&gt;Variables!$G$5),0,1)</f>
        <v>1</v>
      </c>
      <c r="AI9148" s="77">
        <f t="shared" si="288"/>
        <v>1</v>
      </c>
      <c r="AJ9148" s="77">
        <f>IF(I9148&gt;Variables!$G$7,0,1)</f>
        <v>1</v>
      </c>
      <c r="AK9148" s="77">
        <f>IF(F9148&gt;Variables!$G$8,0,1)</f>
        <v>0</v>
      </c>
      <c r="AL9148" s="77">
        <f>IF(G9148&gt;Variables!$G$9,0,1)</f>
        <v>1</v>
      </c>
      <c r="AM9148" s="77">
        <f>IF(AND(K9148&gt;Variables!$G$10,K9148&lt;Variables!$G$11),0,1)</f>
        <v>1</v>
      </c>
      <c r="AN9148" s="77">
        <f>IF(H9148&lt;Variables!$G$13,1,0)</f>
        <v>1</v>
      </c>
      <c r="AO9148" s="77">
        <f>IF(R9148&lt;Variables!$G$12,0,1)</f>
        <v>0</v>
      </c>
      <c r="AP9148" s="78">
        <f t="shared" si="289"/>
        <v>1</v>
      </c>
      <c r="AQ9148" s="77">
        <f>IF(V9148&lt;Variables!$G$15,1,0)</f>
        <v>1</v>
      </c>
      <c r="AR9148" s="77">
        <v>1</v>
      </c>
      <c r="AS9148" s="77">
        <v>0</v>
      </c>
      <c r="AT9148" s="77">
        <v>0</v>
      </c>
      <c r="AU9148" s="77">
        <v>0</v>
      </c>
      <c r="BA9148" s="77">
        <v>2</v>
      </c>
    </row>
    <row r="9149" spans="3:53" x14ac:dyDescent="0.25">
      <c r="C9149" s="77" t="s">
        <v>902</v>
      </c>
      <c r="D9149" s="77" t="s">
        <v>678</v>
      </c>
      <c r="E9149" s="77">
        <v>2.1800000000000002</v>
      </c>
      <c r="F9149" s="77">
        <v>11.93</v>
      </c>
      <c r="G9149" s="77">
        <v>3.33</v>
      </c>
      <c r="H9149" s="77">
        <v>-99999</v>
      </c>
      <c r="I9149" s="77">
        <v>-11.111000000000001</v>
      </c>
      <c r="J9149" s="77" t="s">
        <v>75</v>
      </c>
      <c r="K9149" s="77">
        <v>38.58</v>
      </c>
      <c r="L9149" s="77">
        <v>2.1849857142857139</v>
      </c>
      <c r="M9149" s="77">
        <v>-0.68584953154319839</v>
      </c>
      <c r="N9149" s="77">
        <v>2.1999360000000001</v>
      </c>
      <c r="O9149" s="77">
        <v>-1.360766858672261</v>
      </c>
      <c r="P9149" s="77">
        <v>163472</v>
      </c>
      <c r="Q9149" s="77">
        <v>15467</v>
      </c>
      <c r="R9149" s="77">
        <v>10.57</v>
      </c>
      <c r="S9149" s="77">
        <v>52.063000000000002</v>
      </c>
      <c r="T9149" s="77">
        <v>8.4300000000000015</v>
      </c>
      <c r="U9149" s="77">
        <v>26.352399999999999</v>
      </c>
      <c r="V9149" s="77">
        <v>2.2439009118542779</v>
      </c>
      <c r="AC9149" s="77">
        <v>2.2000000000000002</v>
      </c>
      <c r="AD9149" s="77">
        <v>2.10025</v>
      </c>
      <c r="AH9149" s="77">
        <f>IF(AND(M9149&lt;Variables!$G$6,M9149&gt;Variables!$G$5),0,1)</f>
        <v>1</v>
      </c>
      <c r="AI9149" s="77">
        <f t="shared" si="288"/>
        <v>1</v>
      </c>
      <c r="AJ9149" s="77">
        <f>IF(I9149&gt;Variables!$G$7,0,1)</f>
        <v>1</v>
      </c>
      <c r="AK9149" s="77">
        <f>IF(F9149&gt;Variables!$G$8,0,1)</f>
        <v>0</v>
      </c>
      <c r="AL9149" s="77">
        <f>IF(G9149&gt;Variables!$G$9,0,1)</f>
        <v>1</v>
      </c>
      <c r="AM9149" s="77">
        <f>IF(AND(K9149&gt;Variables!$G$10,K9149&lt;Variables!$G$11),0,1)</f>
        <v>1</v>
      </c>
      <c r="AN9149" s="77">
        <f>IF(H9149&lt;Variables!$G$13,1,0)</f>
        <v>1</v>
      </c>
      <c r="AO9149" s="77">
        <f>IF(R9149&lt;Variables!$G$12,0,1)</f>
        <v>1</v>
      </c>
      <c r="AP9149" s="78">
        <f t="shared" si="289"/>
        <v>1</v>
      </c>
      <c r="AQ9149" s="77">
        <f>IF(V9149&lt;Variables!$G$15,1,0)</f>
        <v>1</v>
      </c>
      <c r="AR9149" s="77">
        <v>0</v>
      </c>
      <c r="AS9149" s="77">
        <v>0</v>
      </c>
      <c r="AT9149" s="77">
        <v>1</v>
      </c>
      <c r="AU9149" s="77">
        <v>0</v>
      </c>
      <c r="BA9149" s="77">
        <v>-2.25</v>
      </c>
    </row>
    <row r="9150" spans="3:53" x14ac:dyDescent="0.25">
      <c r="C9150" s="77" t="s">
        <v>902</v>
      </c>
      <c r="D9150" s="77" t="s">
        <v>177</v>
      </c>
      <c r="E9150" s="77">
        <v>72.709999999999994</v>
      </c>
      <c r="F9150" s="77">
        <v>11.17</v>
      </c>
      <c r="G9150" s="77">
        <v>12.64</v>
      </c>
      <c r="H9150" s="77">
        <v>13100</v>
      </c>
      <c r="I9150" s="77">
        <v>515.21400000000006</v>
      </c>
      <c r="J9150" s="77" t="s">
        <v>75</v>
      </c>
      <c r="K9150" s="77">
        <v>49.07</v>
      </c>
      <c r="L9150" s="77">
        <v>72.907709999999994</v>
      </c>
      <c r="M9150" s="77">
        <v>-0.56607181874179013</v>
      </c>
      <c r="N9150" s="77">
        <v>72.161073999999999</v>
      </c>
      <c r="O9150" s="77">
        <v>0.46275087313695651</v>
      </c>
      <c r="P9150" s="77">
        <v>1738000</v>
      </c>
      <c r="Q9150" s="77">
        <v>1777000</v>
      </c>
      <c r="R9150" s="77">
        <v>0.98</v>
      </c>
      <c r="S9150" s="77">
        <v>52.063000000000002</v>
      </c>
      <c r="T9150" s="77">
        <v>8.4300000000000015</v>
      </c>
      <c r="U9150" s="77">
        <v>26.352399999999999</v>
      </c>
      <c r="V9150" s="77">
        <v>2.3705626889536369</v>
      </c>
      <c r="AC9150" s="77">
        <v>74.25</v>
      </c>
      <c r="AD9150" s="77">
        <v>69.38</v>
      </c>
      <c r="AH9150" s="77">
        <f>IF(AND(M9150&lt;Variables!$G$6,M9150&gt;Variables!$G$5),0,1)</f>
        <v>1</v>
      </c>
      <c r="AI9150" s="77">
        <f t="shared" si="288"/>
        <v>0</v>
      </c>
      <c r="AJ9150" s="77">
        <f>IF(I9150&gt;Variables!$G$7,0,1)</f>
        <v>0</v>
      </c>
      <c r="AK9150" s="77">
        <f>IF(F9150&gt;Variables!$G$8,0,1)</f>
        <v>0</v>
      </c>
      <c r="AL9150" s="77">
        <f>IF(G9150&gt;Variables!$G$9,0,1)</f>
        <v>0</v>
      </c>
      <c r="AM9150" s="77">
        <f>IF(AND(K9150&gt;Variables!$G$10,K9150&lt;Variables!$G$11),0,1)</f>
        <v>1</v>
      </c>
      <c r="AN9150" s="77">
        <f>IF(H9150&lt;Variables!$G$13,1,0)</f>
        <v>0</v>
      </c>
      <c r="AO9150" s="77">
        <f>IF(R9150&lt;Variables!$G$12,0,1)</f>
        <v>0</v>
      </c>
      <c r="AP9150" s="78">
        <f t="shared" si="289"/>
        <v>1</v>
      </c>
      <c r="AQ9150" s="77">
        <f>IF(V9150&lt;Variables!$G$15,1,0)</f>
        <v>1</v>
      </c>
      <c r="AR9150" s="77">
        <v>1</v>
      </c>
      <c r="AS9150" s="77">
        <v>0</v>
      </c>
      <c r="AT9150" s="77">
        <v>0</v>
      </c>
      <c r="AU9150" s="77">
        <v>0</v>
      </c>
      <c r="BA9150" s="77">
        <v>2</v>
      </c>
    </row>
    <row r="9151" spans="3:53" x14ac:dyDescent="0.25">
      <c r="C9151" s="77" t="s">
        <v>902</v>
      </c>
      <c r="D9151" s="77" t="s">
        <v>123</v>
      </c>
      <c r="E9151" s="77">
        <v>14.01</v>
      </c>
      <c r="F9151" s="77">
        <v>9.4499999999999993</v>
      </c>
      <c r="G9151" s="77">
        <v>9.99</v>
      </c>
      <c r="H9151" s="77">
        <v>5550</v>
      </c>
      <c r="I9151" s="77">
        <v>350.27600000000001</v>
      </c>
      <c r="J9151" s="77" t="s">
        <v>75</v>
      </c>
      <c r="K9151" s="77">
        <v>52.76</v>
      </c>
      <c r="L9151" s="77">
        <v>13.925125</v>
      </c>
      <c r="M9151" s="77">
        <v>0.39407186650030718</v>
      </c>
      <c r="N9151" s="77">
        <v>13.917680000000001</v>
      </c>
      <c r="O9151" s="77">
        <v>0.44777577872173879</v>
      </c>
      <c r="P9151" s="77">
        <v>54392000</v>
      </c>
      <c r="Q9151" s="77">
        <v>56006000</v>
      </c>
      <c r="R9151" s="77">
        <v>0.97</v>
      </c>
      <c r="S9151" s="77">
        <v>52.063000000000002</v>
      </c>
      <c r="T9151" s="77">
        <v>8.4300000000000015</v>
      </c>
      <c r="U9151" s="77">
        <v>26.352399999999999</v>
      </c>
      <c r="V9151" s="77">
        <v>2.3822066319117421</v>
      </c>
      <c r="AC9151" s="77">
        <v>14.025</v>
      </c>
      <c r="AD9151" s="77">
        <v>13</v>
      </c>
      <c r="AH9151" s="77">
        <f>IF(AND(M9151&lt;Variables!$G$6,M9151&gt;Variables!$G$5),0,1)</f>
        <v>1</v>
      </c>
      <c r="AI9151" s="77">
        <f t="shared" si="288"/>
        <v>0</v>
      </c>
      <c r="AJ9151" s="77">
        <f>IF(I9151&gt;Variables!$G$7,0,1)</f>
        <v>0</v>
      </c>
      <c r="AK9151" s="77">
        <f>IF(F9151&gt;Variables!$G$8,0,1)</f>
        <v>0</v>
      </c>
      <c r="AL9151" s="77">
        <f>IF(G9151&gt;Variables!$G$9,0,1)</f>
        <v>1</v>
      </c>
      <c r="AM9151" s="77">
        <f>IF(AND(K9151&gt;Variables!$G$10,K9151&lt;Variables!$G$11),0,1)</f>
        <v>1</v>
      </c>
      <c r="AN9151" s="77">
        <f>IF(H9151&lt;Variables!$G$13,1,0)</f>
        <v>0</v>
      </c>
      <c r="AO9151" s="77">
        <f>IF(R9151&lt;Variables!$G$12,0,1)</f>
        <v>0</v>
      </c>
      <c r="AP9151" s="78">
        <f t="shared" si="289"/>
        <v>1</v>
      </c>
      <c r="AQ9151" s="77">
        <f>IF(V9151&lt;Variables!$G$15,1,0)</f>
        <v>1</v>
      </c>
      <c r="AR9151" s="77">
        <v>0</v>
      </c>
      <c r="AS9151" s="77">
        <v>0</v>
      </c>
      <c r="AT9151" s="77">
        <v>1</v>
      </c>
      <c r="AU9151" s="77">
        <v>0</v>
      </c>
      <c r="BA9151" s="77">
        <v>-2.25</v>
      </c>
    </row>
    <row r="9152" spans="3:53" x14ac:dyDescent="0.25">
      <c r="C9152" s="77" t="s">
        <v>902</v>
      </c>
      <c r="D9152" s="77" t="s">
        <v>158</v>
      </c>
      <c r="E9152" s="77">
        <v>48.1</v>
      </c>
      <c r="F9152" s="77">
        <v>9.15</v>
      </c>
      <c r="G9152" s="77">
        <v>8.31</v>
      </c>
      <c r="H9152" s="77">
        <v>6670</v>
      </c>
      <c r="I9152" s="77">
        <v>61.357999999999997</v>
      </c>
      <c r="J9152" s="77" t="s">
        <v>75</v>
      </c>
      <c r="K9152" s="77">
        <v>49.57</v>
      </c>
      <c r="L9152" s="77">
        <v>48.048684210526318</v>
      </c>
      <c r="M9152" s="77">
        <v>-0.1637593449626269</v>
      </c>
      <c r="N9152" s="77">
        <v>47.853047916666661</v>
      </c>
      <c r="O9152" s="77">
        <v>0.24439839973621599</v>
      </c>
      <c r="P9152" s="77">
        <v>345937</v>
      </c>
      <c r="Q9152" s="77">
        <v>677206</v>
      </c>
      <c r="R9152" s="77">
        <v>0.51</v>
      </c>
      <c r="S9152" s="77">
        <v>52.063000000000002</v>
      </c>
      <c r="T9152" s="77">
        <v>8.4300000000000015</v>
      </c>
      <c r="U9152" s="77">
        <v>26.352399999999999</v>
      </c>
      <c r="V9152" s="77">
        <v>2.3665995800640802</v>
      </c>
      <c r="AC9152" s="77">
        <v>48.3</v>
      </c>
      <c r="AD9152" s="77">
        <v>47.01</v>
      </c>
      <c r="AH9152" s="77">
        <f>IF(AND(M9152&lt;Variables!$G$6,M9152&gt;Variables!$G$5),0,1)</f>
        <v>1</v>
      </c>
      <c r="AI9152" s="77">
        <f t="shared" si="288"/>
        <v>0</v>
      </c>
      <c r="AJ9152" s="77">
        <f>IF(I9152&gt;Variables!$G$7,0,1)</f>
        <v>0</v>
      </c>
      <c r="AK9152" s="77">
        <f>IF(F9152&gt;Variables!$G$8,0,1)</f>
        <v>0</v>
      </c>
      <c r="AL9152" s="77">
        <f>IF(G9152&gt;Variables!$G$9,0,1)</f>
        <v>1</v>
      </c>
      <c r="AM9152" s="77">
        <f>IF(AND(K9152&gt;Variables!$G$10,K9152&lt;Variables!$G$11),0,1)</f>
        <v>1</v>
      </c>
      <c r="AN9152" s="77">
        <f>IF(H9152&lt;Variables!$G$13,1,0)</f>
        <v>0</v>
      </c>
      <c r="AO9152" s="77">
        <f>IF(R9152&lt;Variables!$G$12,0,1)</f>
        <v>0</v>
      </c>
      <c r="AP9152" s="78">
        <f t="shared" si="289"/>
        <v>1</v>
      </c>
      <c r="AQ9152" s="77">
        <f>IF(V9152&lt;Variables!$G$15,1,0)</f>
        <v>1</v>
      </c>
      <c r="AR9152" s="77">
        <v>0</v>
      </c>
      <c r="AS9152" s="77">
        <v>0</v>
      </c>
      <c r="AT9152" s="77">
        <v>0</v>
      </c>
      <c r="AU9152" s="77">
        <v>1</v>
      </c>
      <c r="BA9152" s="77">
        <v>-0.83</v>
      </c>
    </row>
    <row r="9153" spans="3:53" x14ac:dyDescent="0.25">
      <c r="C9153" s="77" t="s">
        <v>902</v>
      </c>
      <c r="D9153" s="77" t="s">
        <v>522</v>
      </c>
      <c r="E9153" s="77">
        <v>1.39</v>
      </c>
      <c r="F9153" s="77">
        <v>8.27</v>
      </c>
      <c r="G9153" s="77">
        <v>8.1999999999999993</v>
      </c>
      <c r="H9153" s="77">
        <v>-99999</v>
      </c>
      <c r="I9153" s="77">
        <v>-9.5470000000000006</v>
      </c>
      <c r="J9153" s="77" t="s">
        <v>75</v>
      </c>
      <c r="K9153" s="77">
        <v>55.85</v>
      </c>
      <c r="L9153" s="77">
        <v>1.382425</v>
      </c>
      <c r="M9153" s="77">
        <v>0.18626688608785241</v>
      </c>
      <c r="N9153" s="77">
        <v>1.3628400000000001</v>
      </c>
      <c r="O9153" s="77">
        <v>1.6260162601626149</v>
      </c>
      <c r="P9153" s="77">
        <v>8292999.9999999991</v>
      </c>
      <c r="Q9153" s="77">
        <v>6120000</v>
      </c>
      <c r="R9153" s="77">
        <v>1.36</v>
      </c>
      <c r="S9153" s="77">
        <v>52.063000000000002</v>
      </c>
      <c r="T9153" s="77">
        <v>8.4300000000000015</v>
      </c>
      <c r="U9153" s="77">
        <v>26.352399999999999</v>
      </c>
      <c r="V9153" s="77">
        <v>2.419616119174639</v>
      </c>
      <c r="AC9153" s="77">
        <v>1.44</v>
      </c>
      <c r="AD9153" s="77">
        <v>1.37</v>
      </c>
      <c r="AH9153" s="77">
        <f>IF(AND(M9153&lt;Variables!$G$6,M9153&gt;Variables!$G$5),0,1)</f>
        <v>1</v>
      </c>
      <c r="AI9153" s="77">
        <f t="shared" si="288"/>
        <v>0</v>
      </c>
      <c r="AJ9153" s="77">
        <f>IF(I9153&gt;Variables!$G$7,0,1)</f>
        <v>1</v>
      </c>
      <c r="AK9153" s="77">
        <f>IF(F9153&gt;Variables!$G$8,0,1)</f>
        <v>1</v>
      </c>
      <c r="AL9153" s="77">
        <f>IF(G9153&gt;Variables!$G$9,0,1)</f>
        <v>1</v>
      </c>
      <c r="AM9153" s="77">
        <f>IF(AND(K9153&gt;Variables!$G$10,K9153&lt;Variables!$G$11),0,1)</f>
        <v>1</v>
      </c>
      <c r="AN9153" s="77">
        <f>IF(H9153&lt;Variables!$G$13,1,0)</f>
        <v>1</v>
      </c>
      <c r="AO9153" s="77">
        <f>IF(R9153&lt;Variables!$G$12,0,1)</f>
        <v>0</v>
      </c>
      <c r="AP9153" s="78">
        <f t="shared" si="289"/>
        <v>1</v>
      </c>
      <c r="AQ9153" s="77">
        <f>IF(V9153&lt;Variables!$G$15,1,0)</f>
        <v>1</v>
      </c>
      <c r="AR9153" s="77">
        <v>1</v>
      </c>
      <c r="AS9153" s="77">
        <v>0</v>
      </c>
      <c r="AT9153" s="77">
        <v>0</v>
      </c>
      <c r="AU9153" s="77">
        <v>0</v>
      </c>
      <c r="BA9153" s="77">
        <v>2</v>
      </c>
    </row>
    <row r="9154" spans="3:53" x14ac:dyDescent="0.25">
      <c r="C9154" s="77" t="s">
        <v>902</v>
      </c>
      <c r="D9154" s="77" t="s">
        <v>741</v>
      </c>
      <c r="E9154" s="77">
        <v>29.47</v>
      </c>
      <c r="F9154" s="77">
        <v>7.4</v>
      </c>
      <c r="G9154" s="77">
        <v>4.82</v>
      </c>
      <c r="H9154" s="77">
        <v>3360</v>
      </c>
      <c r="I9154" s="77">
        <v>-2.101</v>
      </c>
      <c r="J9154" s="77" t="s">
        <v>75</v>
      </c>
      <c r="K9154" s="77">
        <v>36.72</v>
      </c>
      <c r="L9154" s="77">
        <v>29.437194999999999</v>
      </c>
      <c r="M9154" s="77">
        <v>-0.29620689063615352</v>
      </c>
      <c r="N9154" s="77">
        <v>29.497608</v>
      </c>
      <c r="O9154" s="77">
        <v>-0.50040667704308317</v>
      </c>
      <c r="P9154" s="77">
        <v>8246000</v>
      </c>
      <c r="Q9154" s="77">
        <v>1038000</v>
      </c>
      <c r="R9154" s="77">
        <v>7.94</v>
      </c>
      <c r="S9154" s="77">
        <v>52.063000000000002</v>
      </c>
      <c r="T9154" s="77">
        <v>8.4300000000000015</v>
      </c>
      <c r="U9154" s="77">
        <v>26.352399999999999</v>
      </c>
      <c r="V9154" s="77">
        <v>2.2257602629144522</v>
      </c>
      <c r="AC9154" s="77">
        <v>29.75</v>
      </c>
      <c r="AD9154" s="77">
        <v>29.25</v>
      </c>
      <c r="AH9154" s="77">
        <f>IF(AND(M9154&lt;Variables!$G$6,M9154&gt;Variables!$G$5),0,1)</f>
        <v>1</v>
      </c>
      <c r="AI9154" s="77">
        <f t="shared" si="288"/>
        <v>1</v>
      </c>
      <c r="AJ9154" s="77">
        <f>IF(I9154&gt;Variables!$G$7,0,1)</f>
        <v>1</v>
      </c>
      <c r="AK9154" s="77">
        <f>IF(F9154&gt;Variables!$G$8,0,1)</f>
        <v>1</v>
      </c>
      <c r="AL9154" s="77">
        <f>IF(G9154&gt;Variables!$G$9,0,1)</f>
        <v>1</v>
      </c>
      <c r="AM9154" s="77">
        <f>IF(AND(K9154&gt;Variables!$G$10,K9154&lt;Variables!$G$11),0,1)</f>
        <v>1</v>
      </c>
      <c r="AN9154" s="77">
        <f>IF(H9154&lt;Variables!$G$13,1,0)</f>
        <v>0</v>
      </c>
      <c r="AO9154" s="77">
        <f>IF(R9154&lt;Variables!$G$12,0,1)</f>
        <v>1</v>
      </c>
      <c r="AP9154" s="78">
        <f t="shared" si="289"/>
        <v>1</v>
      </c>
      <c r="AQ9154" s="77">
        <f>IF(V9154&lt;Variables!$G$15,1,0)</f>
        <v>1</v>
      </c>
      <c r="AR9154" s="77">
        <v>0</v>
      </c>
      <c r="AS9154" s="77">
        <v>0</v>
      </c>
      <c r="AT9154" s="77">
        <v>0</v>
      </c>
      <c r="AU9154" s="77">
        <v>1</v>
      </c>
      <c r="BA9154" s="77">
        <v>-7.0000000000000007E-2</v>
      </c>
    </row>
    <row r="9155" spans="3:53" x14ac:dyDescent="0.25">
      <c r="C9155" s="77" t="s">
        <v>902</v>
      </c>
      <c r="D9155" s="77" t="s">
        <v>719</v>
      </c>
      <c r="E9155" s="77">
        <v>2.1</v>
      </c>
      <c r="F9155" s="77">
        <v>43.54</v>
      </c>
      <c r="G9155" s="77">
        <v>-5.18</v>
      </c>
      <c r="H9155" s="77">
        <v>82.6</v>
      </c>
      <c r="I9155" s="77">
        <v>-56.959000000000003</v>
      </c>
      <c r="J9155" s="77" t="s">
        <v>74</v>
      </c>
      <c r="K9155" s="77">
        <v>47.48</v>
      </c>
      <c r="L9155" s="77">
        <v>2.1146850000000001</v>
      </c>
      <c r="M9155" s="77">
        <v>-0.4579878327032027</v>
      </c>
      <c r="N9155" s="77">
        <v>2.096924</v>
      </c>
      <c r="O9155" s="77">
        <v>0.38513556046859199</v>
      </c>
      <c r="P9155" s="77">
        <v>246850000</v>
      </c>
      <c r="Q9155" s="77">
        <v>4600000</v>
      </c>
      <c r="R9155" s="77">
        <v>53.66</v>
      </c>
      <c r="S9155" s="77">
        <v>52.063000000000002</v>
      </c>
      <c r="T9155" s="77">
        <v>8.4300000000000015</v>
      </c>
      <c r="U9155" s="77">
        <v>26.352399999999999</v>
      </c>
      <c r="V9155" s="77">
        <v>2.3494673581209491</v>
      </c>
      <c r="AC9155" s="77">
        <v>2.37</v>
      </c>
      <c r="AD9155" s="77">
        <v>1.88</v>
      </c>
      <c r="AH9155" s="77">
        <f>IF(AND(M9155&lt;Variables!$G$6,M9155&gt;Variables!$G$5),0,1)</f>
        <v>1</v>
      </c>
      <c r="AI9155" s="77">
        <f t="shared" si="288"/>
        <v>0</v>
      </c>
      <c r="AJ9155" s="77">
        <f>IF(I9155&gt;Variables!$G$7,0,1)</f>
        <v>1</v>
      </c>
      <c r="AK9155" s="77">
        <f>IF(F9155&gt;Variables!$G$8,0,1)</f>
        <v>0</v>
      </c>
      <c r="AL9155" s="77">
        <f>IF(G9155&gt;Variables!$G$9,0,1)</f>
        <v>1</v>
      </c>
      <c r="AM9155" s="77">
        <f>IF(AND(K9155&gt;Variables!$G$10,K9155&lt;Variables!$G$11),0,1)</f>
        <v>1</v>
      </c>
      <c r="AN9155" s="77">
        <f>IF(H9155&lt;Variables!$G$13,1,0)</f>
        <v>1</v>
      </c>
      <c r="AO9155" s="77">
        <f>IF(R9155&lt;Variables!$G$12,0,1)</f>
        <v>1</v>
      </c>
      <c r="AP9155" s="78">
        <f t="shared" si="289"/>
        <v>0</v>
      </c>
      <c r="AQ9155" s="77">
        <f>IF(V9155&lt;Variables!$G$15,1,0)</f>
        <v>1</v>
      </c>
      <c r="AR9155" s="77">
        <v>0</v>
      </c>
      <c r="AS9155" s="77">
        <v>0</v>
      </c>
      <c r="AT9155" s="77">
        <v>1</v>
      </c>
      <c r="AU9155" s="77">
        <v>0</v>
      </c>
      <c r="BA9155" s="77">
        <v>-2.25</v>
      </c>
    </row>
    <row r="9156" spans="3:53" x14ac:dyDescent="0.25">
      <c r="C9156" s="77" t="s">
        <v>902</v>
      </c>
      <c r="D9156" s="77" t="s">
        <v>745</v>
      </c>
      <c r="E9156" s="77">
        <v>2.0499999999999998</v>
      </c>
      <c r="F9156" s="77">
        <v>38.46</v>
      </c>
      <c r="G9156" s="77">
        <v>39.61</v>
      </c>
      <c r="H9156" s="77">
        <v>65.010000000000005</v>
      </c>
      <c r="I9156" s="77">
        <v>-43.426000000000002</v>
      </c>
      <c r="J9156" s="77" t="s">
        <v>74</v>
      </c>
      <c r="K9156" s="77">
        <v>61.84</v>
      </c>
      <c r="L9156" s="77">
        <v>2.022959999999999</v>
      </c>
      <c r="M9156" s="77">
        <v>6.2799066714122134</v>
      </c>
      <c r="N9156" s="77">
        <v>1.94747</v>
      </c>
      <c r="O9156" s="77">
        <v>10.399646721130489</v>
      </c>
      <c r="P9156" s="77">
        <v>6340000</v>
      </c>
      <c r="Q9156" s="77">
        <v>486440</v>
      </c>
      <c r="R9156" s="77">
        <v>13.03</v>
      </c>
      <c r="S9156" s="77">
        <v>52.063000000000002</v>
      </c>
      <c r="T9156" s="77">
        <v>8.4300000000000015</v>
      </c>
      <c r="U9156" s="77">
        <v>26.352399999999999</v>
      </c>
      <c r="V9156" s="77">
        <v>2.1116502002135462</v>
      </c>
      <c r="AC9156" s="77">
        <v>2.86</v>
      </c>
      <c r="AD9156" s="77">
        <v>1.98</v>
      </c>
      <c r="AH9156" s="77">
        <f>IF(AND(M9156&lt;Variables!$G$6,M9156&gt;Variables!$G$5),0,1)</f>
        <v>1</v>
      </c>
      <c r="AI9156" s="77">
        <f t="shared" si="288"/>
        <v>0</v>
      </c>
      <c r="AJ9156" s="77">
        <f>IF(I9156&gt;Variables!$G$7,0,1)</f>
        <v>1</v>
      </c>
      <c r="AK9156" s="77">
        <f>IF(F9156&gt;Variables!$G$8,0,1)</f>
        <v>0</v>
      </c>
      <c r="AL9156" s="77">
        <f>IF(G9156&gt;Variables!$G$9,0,1)</f>
        <v>0</v>
      </c>
      <c r="AM9156" s="77">
        <f>IF(AND(K9156&gt;Variables!$G$10,K9156&lt;Variables!$G$11),0,1)</f>
        <v>1</v>
      </c>
      <c r="AN9156" s="77">
        <f>IF(H9156&lt;Variables!$G$13,1,0)</f>
        <v>1</v>
      </c>
      <c r="AO9156" s="77">
        <f>IF(R9156&lt;Variables!$G$12,0,1)</f>
        <v>1</v>
      </c>
      <c r="AP9156" s="78">
        <f t="shared" si="289"/>
        <v>0</v>
      </c>
      <c r="AQ9156" s="77">
        <f>IF(V9156&lt;Variables!$G$15,1,0)</f>
        <v>1</v>
      </c>
      <c r="AR9156" s="77">
        <v>1</v>
      </c>
      <c r="AS9156" s="77">
        <v>0</v>
      </c>
      <c r="AT9156" s="77">
        <v>0</v>
      </c>
      <c r="AU9156" s="77">
        <v>0</v>
      </c>
      <c r="BA9156" s="77">
        <v>2</v>
      </c>
    </row>
    <row r="9157" spans="3:53" x14ac:dyDescent="0.25">
      <c r="C9157" s="77" t="s">
        <v>902</v>
      </c>
      <c r="D9157" s="77" t="s">
        <v>890</v>
      </c>
      <c r="E9157" s="77">
        <v>1.47</v>
      </c>
      <c r="F9157" s="77">
        <v>36.11</v>
      </c>
      <c r="G9157" s="77">
        <v>39.299999999999997</v>
      </c>
      <c r="H9157" s="77">
        <v>71.239999999999995</v>
      </c>
      <c r="I9157" s="77">
        <v>-10.468</v>
      </c>
      <c r="J9157" s="77" t="s">
        <v>74</v>
      </c>
      <c r="K9157" s="77">
        <v>65.94</v>
      </c>
      <c r="L9157" s="77">
        <v>1.433905</v>
      </c>
      <c r="M9157" s="77">
        <v>3.9469141958497911</v>
      </c>
      <c r="N9157" s="77">
        <v>1.4481619999999999</v>
      </c>
      <c r="O9157" s="77">
        <v>2.9235679433654669</v>
      </c>
      <c r="P9157" s="77">
        <v>8840000</v>
      </c>
      <c r="Q9157" s="77">
        <v>385830</v>
      </c>
      <c r="R9157" s="77">
        <v>22.91</v>
      </c>
      <c r="S9157" s="77">
        <v>52.063000000000002</v>
      </c>
      <c r="T9157" s="77">
        <v>8.4300000000000015</v>
      </c>
      <c r="U9157" s="77">
        <v>26.352399999999999</v>
      </c>
      <c r="V9157" s="77">
        <v>2.2478235410379348</v>
      </c>
      <c r="AC9157" s="77">
        <v>1.64</v>
      </c>
      <c r="AD9157" s="77">
        <v>1.28</v>
      </c>
      <c r="AH9157" s="77">
        <f>IF(AND(M9157&lt;Variables!$G$6,M9157&gt;Variables!$G$5),0,1)</f>
        <v>1</v>
      </c>
      <c r="AI9157" s="77">
        <f t="shared" si="288"/>
        <v>1</v>
      </c>
      <c r="AJ9157" s="77">
        <f>IF(I9157&gt;Variables!$G$7,0,1)</f>
        <v>1</v>
      </c>
      <c r="AK9157" s="77">
        <f>IF(F9157&gt;Variables!$G$8,0,1)</f>
        <v>0</v>
      </c>
      <c r="AL9157" s="77">
        <f>IF(G9157&gt;Variables!$G$9,0,1)</f>
        <v>0</v>
      </c>
      <c r="AM9157" s="77">
        <f>IF(AND(K9157&gt;Variables!$G$10,K9157&lt;Variables!$G$11),0,1)</f>
        <v>0</v>
      </c>
      <c r="AN9157" s="77">
        <f>IF(H9157&lt;Variables!$G$13,1,0)</f>
        <v>1</v>
      </c>
      <c r="AO9157" s="77">
        <f>IF(R9157&lt;Variables!$G$12,0,1)</f>
        <v>1</v>
      </c>
      <c r="AP9157" s="78">
        <f t="shared" si="289"/>
        <v>0</v>
      </c>
      <c r="AQ9157" s="77">
        <f>IF(V9157&lt;Variables!$G$15,1,0)</f>
        <v>1</v>
      </c>
      <c r="AR9157" s="77">
        <v>0</v>
      </c>
      <c r="AS9157" s="77">
        <v>0</v>
      </c>
      <c r="AT9157" s="77">
        <v>1</v>
      </c>
      <c r="AU9157" s="77">
        <v>0</v>
      </c>
      <c r="BA9157" s="77">
        <v>-2.25</v>
      </c>
    </row>
    <row r="9158" spans="3:53" x14ac:dyDescent="0.25">
      <c r="C9158" s="77" t="s">
        <v>902</v>
      </c>
      <c r="D9158" s="77" t="s">
        <v>722</v>
      </c>
      <c r="E9158" s="77">
        <v>3.24</v>
      </c>
      <c r="F9158" s="77">
        <v>24.98</v>
      </c>
      <c r="G9158" s="77">
        <v>15</v>
      </c>
      <c r="H9158" s="77">
        <v>53.02</v>
      </c>
      <c r="I9158" s="77">
        <v>-28.620999999999999</v>
      </c>
      <c r="J9158" s="77" t="s">
        <v>74</v>
      </c>
      <c r="K9158" s="77">
        <v>50.09</v>
      </c>
      <c r="L9158" s="77">
        <v>3.250775</v>
      </c>
      <c r="M9158" s="77">
        <v>-0.94669732602224932</v>
      </c>
      <c r="N9158" s="77">
        <v>3.1645020000000001</v>
      </c>
      <c r="O9158" s="77">
        <v>1.7537672594297631</v>
      </c>
      <c r="P9158" s="77">
        <v>8060000.0000000009</v>
      </c>
      <c r="Q9158" s="77">
        <v>3550000</v>
      </c>
      <c r="R9158" s="77">
        <v>2.27</v>
      </c>
      <c r="S9158" s="77">
        <v>52.063000000000002</v>
      </c>
      <c r="T9158" s="77">
        <v>8.4300000000000015</v>
      </c>
      <c r="U9158" s="77">
        <v>26.352399999999999</v>
      </c>
      <c r="V9158" s="77">
        <v>2.3927925960455578</v>
      </c>
      <c r="AC9158" s="77">
        <v>3.3</v>
      </c>
      <c r="AD9158" s="77">
        <v>3</v>
      </c>
      <c r="AH9158" s="77">
        <f>IF(AND(M9158&lt;Variables!$G$6,M9158&gt;Variables!$G$5),0,1)</f>
        <v>1</v>
      </c>
      <c r="AI9158" s="77">
        <f t="shared" si="288"/>
        <v>0</v>
      </c>
      <c r="AJ9158" s="77">
        <f>IF(I9158&gt;Variables!$G$7,0,1)</f>
        <v>1</v>
      </c>
      <c r="AK9158" s="77">
        <f>IF(F9158&gt;Variables!$G$8,0,1)</f>
        <v>0</v>
      </c>
      <c r="AL9158" s="77">
        <f>IF(G9158&gt;Variables!$G$9,0,1)</f>
        <v>0</v>
      </c>
      <c r="AM9158" s="77">
        <f>IF(AND(K9158&gt;Variables!$G$10,K9158&lt;Variables!$G$11),0,1)</f>
        <v>1</v>
      </c>
      <c r="AN9158" s="77">
        <f>IF(H9158&lt;Variables!$G$13,1,0)</f>
        <v>1</v>
      </c>
      <c r="AO9158" s="77">
        <f>IF(R9158&lt;Variables!$G$12,0,1)</f>
        <v>1</v>
      </c>
      <c r="AP9158" s="78">
        <f t="shared" si="289"/>
        <v>0</v>
      </c>
      <c r="AQ9158" s="77">
        <f>IF(V9158&lt;Variables!$G$15,1,0)</f>
        <v>1</v>
      </c>
      <c r="AR9158" s="77">
        <v>0</v>
      </c>
      <c r="AS9158" s="77">
        <v>0</v>
      </c>
      <c r="AT9158" s="77">
        <v>1</v>
      </c>
      <c r="AU9158" s="77">
        <v>0</v>
      </c>
      <c r="BA9158" s="77">
        <v>-2.25</v>
      </c>
    </row>
    <row r="9159" spans="3:53" x14ac:dyDescent="0.25">
      <c r="C9159" s="77" t="s">
        <v>902</v>
      </c>
      <c r="D9159" s="77" t="s">
        <v>720</v>
      </c>
      <c r="E9159" s="77">
        <v>54.07</v>
      </c>
      <c r="F9159" s="77">
        <v>9.9600000000000009</v>
      </c>
      <c r="G9159" s="77">
        <v>9.48</v>
      </c>
      <c r="H9159" s="77">
        <v>2050</v>
      </c>
      <c r="I9159" s="77">
        <v>12.159000000000001</v>
      </c>
      <c r="J9159" s="77" t="s">
        <v>74</v>
      </c>
      <c r="K9159" s="77">
        <v>50.19</v>
      </c>
      <c r="L9159" s="77">
        <v>53.944250000000011</v>
      </c>
      <c r="M9159" s="77">
        <v>-6.3491474995044553E-2</v>
      </c>
      <c r="N9159" s="77">
        <v>53.882913043478261</v>
      </c>
      <c r="O9159" s="77">
        <v>5.0270029944147199E-2</v>
      </c>
      <c r="P9159" s="77">
        <v>806730</v>
      </c>
      <c r="Q9159" s="77">
        <v>320570</v>
      </c>
      <c r="R9159" s="77">
        <v>2.52</v>
      </c>
      <c r="S9159" s="77">
        <v>52.063000000000002</v>
      </c>
      <c r="T9159" s="77">
        <v>8.4300000000000015</v>
      </c>
      <c r="U9159" s="77">
        <v>26.352399999999999</v>
      </c>
      <c r="V9159" s="77">
        <v>2.370654017392031</v>
      </c>
      <c r="AC9159" s="77">
        <v>54.18</v>
      </c>
      <c r="AD9159" s="77">
        <v>52.91</v>
      </c>
      <c r="AH9159" s="77">
        <f>IF(AND(M9159&lt;Variables!$G$6,M9159&gt;Variables!$G$5),0,1)</f>
        <v>1</v>
      </c>
      <c r="AI9159" s="77">
        <f t="shared" si="288"/>
        <v>0</v>
      </c>
      <c r="AJ9159" s="77">
        <f>IF(I9159&gt;Variables!$G$7,0,1)</f>
        <v>1</v>
      </c>
      <c r="AK9159" s="77">
        <f>IF(F9159&gt;Variables!$G$8,0,1)</f>
        <v>0</v>
      </c>
      <c r="AL9159" s="77">
        <f>IF(G9159&gt;Variables!$G$9,0,1)</f>
        <v>1</v>
      </c>
      <c r="AM9159" s="77">
        <f>IF(AND(K9159&gt;Variables!$G$10,K9159&lt;Variables!$G$11),0,1)</f>
        <v>1</v>
      </c>
      <c r="AN9159" s="77">
        <f>IF(H9159&lt;Variables!$G$13,1,0)</f>
        <v>0</v>
      </c>
      <c r="AO9159" s="77">
        <f>IF(R9159&lt;Variables!$G$12,0,1)</f>
        <v>1</v>
      </c>
      <c r="AP9159" s="78">
        <f t="shared" si="289"/>
        <v>0</v>
      </c>
      <c r="AQ9159" s="77">
        <f>IF(V9159&lt;Variables!$G$15,1,0)</f>
        <v>1</v>
      </c>
      <c r="AR9159" s="77">
        <v>0</v>
      </c>
      <c r="AS9159" s="77">
        <v>0</v>
      </c>
      <c r="AT9159" s="77">
        <v>0</v>
      </c>
      <c r="AU9159" s="77">
        <v>1</v>
      </c>
      <c r="BA9159" s="77">
        <v>-0.83</v>
      </c>
    </row>
    <row r="9160" spans="3:53" x14ac:dyDescent="0.25">
      <c r="C9160" s="77" t="s">
        <v>902</v>
      </c>
      <c r="D9160" s="77" t="s">
        <v>728</v>
      </c>
      <c r="E9160" s="77">
        <v>41.87</v>
      </c>
      <c r="F9160" s="77">
        <v>8.99</v>
      </c>
      <c r="G9160" s="77">
        <v>8.1999999999999993</v>
      </c>
      <c r="H9160" s="77">
        <v>67630</v>
      </c>
      <c r="I9160" s="77">
        <v>-26.523</v>
      </c>
      <c r="J9160" s="77" t="s">
        <v>74</v>
      </c>
      <c r="K9160" s="77">
        <v>33.06</v>
      </c>
      <c r="L9160" s="77">
        <v>41.775850000000013</v>
      </c>
      <c r="M9160" s="77">
        <v>-0.18156422909408809</v>
      </c>
      <c r="N9160" s="77">
        <v>42.120773999999997</v>
      </c>
      <c r="O9160" s="77">
        <v>-0.99897024684304592</v>
      </c>
      <c r="P9160" s="77">
        <v>8111000.0000000009</v>
      </c>
      <c r="Q9160" s="77">
        <v>4417000</v>
      </c>
      <c r="R9160" s="77">
        <v>1.84</v>
      </c>
      <c r="S9160" s="77">
        <v>52.063000000000002</v>
      </c>
      <c r="T9160" s="77">
        <v>8.4300000000000015</v>
      </c>
      <c r="U9160" s="77">
        <v>26.352399999999999</v>
      </c>
      <c r="V9160" s="77">
        <v>2.187339654014461</v>
      </c>
      <c r="AC9160" s="77">
        <v>42.64</v>
      </c>
      <c r="AD9160" s="77">
        <v>41.58</v>
      </c>
      <c r="AH9160" s="77">
        <f>IF(AND(M9160&lt;Variables!$G$6,M9160&gt;Variables!$G$5),0,1)</f>
        <v>1</v>
      </c>
      <c r="AI9160" s="77">
        <f t="shared" si="288"/>
        <v>1</v>
      </c>
      <c r="AJ9160" s="77">
        <f>IF(I9160&gt;Variables!$G$7,0,1)</f>
        <v>1</v>
      </c>
      <c r="AK9160" s="77">
        <f>IF(F9160&gt;Variables!$G$8,0,1)</f>
        <v>1</v>
      </c>
      <c r="AL9160" s="77">
        <f>IF(G9160&gt;Variables!$G$9,0,1)</f>
        <v>1</v>
      </c>
      <c r="AM9160" s="77">
        <f>IF(AND(K9160&gt;Variables!$G$10,K9160&lt;Variables!$G$11),0,1)</f>
        <v>1</v>
      </c>
      <c r="AN9160" s="77">
        <f>IF(H9160&lt;Variables!$G$13,1,0)</f>
        <v>0</v>
      </c>
      <c r="AO9160" s="77">
        <f>IF(R9160&lt;Variables!$G$12,0,1)</f>
        <v>0</v>
      </c>
      <c r="AP9160" s="78">
        <f t="shared" si="289"/>
        <v>0</v>
      </c>
      <c r="AQ9160" s="77">
        <f>IF(V9160&lt;Variables!$G$15,1,0)</f>
        <v>1</v>
      </c>
      <c r="AR9160" s="77">
        <v>1</v>
      </c>
      <c r="AS9160" s="77">
        <v>0</v>
      </c>
      <c r="AT9160" s="77">
        <v>0</v>
      </c>
      <c r="AU9160" s="77">
        <v>0</v>
      </c>
      <c r="BA9160" s="77">
        <v>1.37</v>
      </c>
    </row>
    <row r="9161" spans="3:53" x14ac:dyDescent="0.25">
      <c r="C9161" s="77" t="s">
        <v>903</v>
      </c>
      <c r="D9161" s="77" t="s">
        <v>571</v>
      </c>
      <c r="E9161" s="77">
        <v>2</v>
      </c>
      <c r="F9161" s="77">
        <v>9.89</v>
      </c>
      <c r="G9161" s="77">
        <v>6.95</v>
      </c>
      <c r="H9161" s="77">
        <v>-99999</v>
      </c>
      <c r="I9161" s="77">
        <v>-17.727</v>
      </c>
      <c r="J9161" s="77" t="s">
        <v>75</v>
      </c>
      <c r="K9161" s="77">
        <v>55.41</v>
      </c>
      <c r="L9161" s="77">
        <v>2</v>
      </c>
      <c r="M9161" s="77">
        <v>0</v>
      </c>
      <c r="N9161" s="77">
        <v>2</v>
      </c>
      <c r="O9161" s="77">
        <v>0</v>
      </c>
      <c r="P9161" s="77">
        <v>22374</v>
      </c>
      <c r="Q9161" s="77">
        <v>9723</v>
      </c>
      <c r="R9161" s="77">
        <v>2.2999999999999998</v>
      </c>
      <c r="S9161" s="77">
        <v>53.598000000000013</v>
      </c>
      <c r="T9161" s="77">
        <v>8.4179999999999993</v>
      </c>
      <c r="U9161" s="77">
        <v>26.9788</v>
      </c>
      <c r="V9161" s="77">
        <v>2.4230475999999999</v>
      </c>
      <c r="AC9161" s="77">
        <v>1.99</v>
      </c>
      <c r="AD9161" s="77">
        <v>1.9350000000000001</v>
      </c>
      <c r="AH9161" s="77">
        <f>IF(AND(M9161&lt;Variables!$G$6,M9161&gt;Variables!$G$5),0,1)</f>
        <v>1</v>
      </c>
      <c r="AI9161" s="77">
        <f t="shared" si="288"/>
        <v>1</v>
      </c>
      <c r="AJ9161" s="77">
        <f>IF(I9161&gt;Variables!$G$7,0,1)</f>
        <v>1</v>
      </c>
      <c r="AK9161" s="77">
        <f>IF(F9161&gt;Variables!$G$8,0,1)</f>
        <v>0</v>
      </c>
      <c r="AL9161" s="77">
        <f>IF(G9161&gt;Variables!$G$9,0,1)</f>
        <v>1</v>
      </c>
      <c r="AM9161" s="77">
        <f>IF(AND(K9161&gt;Variables!$G$10,K9161&lt;Variables!$G$11),0,1)</f>
        <v>1</v>
      </c>
      <c r="AN9161" s="77">
        <f>IF(H9161&lt;Variables!$G$13,1,0)</f>
        <v>1</v>
      </c>
      <c r="AO9161" s="77">
        <f>IF(R9161&lt;Variables!$G$12,0,1)</f>
        <v>1</v>
      </c>
      <c r="AP9161" s="78">
        <f t="shared" si="289"/>
        <v>1</v>
      </c>
      <c r="AQ9161" s="77">
        <f>IF(V9161&lt;Variables!$G$15,1,0)</f>
        <v>1</v>
      </c>
      <c r="AR9161" s="77">
        <v>0</v>
      </c>
      <c r="AS9161" s="77">
        <v>0</v>
      </c>
      <c r="AT9161" s="77">
        <v>1</v>
      </c>
      <c r="AU9161" s="77">
        <v>0</v>
      </c>
      <c r="BA9161" s="77">
        <v>-2.25</v>
      </c>
    </row>
    <row r="9162" spans="3:53" x14ac:dyDescent="0.25">
      <c r="C9162" s="77" t="s">
        <v>903</v>
      </c>
      <c r="D9162" s="77" t="s">
        <v>749</v>
      </c>
      <c r="E9162" s="77">
        <v>3.56</v>
      </c>
      <c r="F9162" s="77">
        <v>10.59</v>
      </c>
      <c r="G9162" s="77">
        <v>9.74</v>
      </c>
      <c r="H9162" s="77">
        <v>-99999</v>
      </c>
      <c r="I9162" s="77">
        <v>-12.667</v>
      </c>
      <c r="J9162" s="77" t="s">
        <v>75</v>
      </c>
      <c r="K9162" s="77">
        <v>53.65</v>
      </c>
      <c r="L9162" s="77">
        <v>3.55</v>
      </c>
      <c r="M9162" s="77">
        <v>0</v>
      </c>
      <c r="N9162" s="77">
        <v>3.5481250000000002</v>
      </c>
      <c r="O9162" s="77">
        <v>5.2844812400917977E-2</v>
      </c>
      <c r="P9162" s="77">
        <v>28514</v>
      </c>
      <c r="Q9162" s="77">
        <v>9400</v>
      </c>
      <c r="R9162" s="77">
        <v>3.03</v>
      </c>
      <c r="S9162" s="77">
        <v>53.598000000000013</v>
      </c>
      <c r="T9162" s="77">
        <v>8.4179999999999993</v>
      </c>
      <c r="U9162" s="77">
        <v>26.9788</v>
      </c>
      <c r="V9162" s="77">
        <v>2.404814</v>
      </c>
      <c r="AC9162" s="77">
        <v>3.64</v>
      </c>
      <c r="AD9162" s="77">
        <v>3.53</v>
      </c>
      <c r="AH9162" s="77">
        <f>IF(AND(M9162&lt;Variables!$G$6,M9162&gt;Variables!$G$5),0,1)</f>
        <v>1</v>
      </c>
      <c r="AI9162" s="77">
        <f t="shared" si="288"/>
        <v>0</v>
      </c>
      <c r="AJ9162" s="77">
        <f>IF(I9162&gt;Variables!$G$7,0,1)</f>
        <v>1</v>
      </c>
      <c r="AK9162" s="77">
        <f>IF(F9162&gt;Variables!$G$8,0,1)</f>
        <v>0</v>
      </c>
      <c r="AL9162" s="77">
        <f>IF(G9162&gt;Variables!$G$9,0,1)</f>
        <v>1</v>
      </c>
      <c r="AM9162" s="77">
        <f>IF(AND(K9162&gt;Variables!$G$10,K9162&lt;Variables!$G$11),0,1)</f>
        <v>1</v>
      </c>
      <c r="AN9162" s="77">
        <f>IF(H9162&lt;Variables!$G$13,1,0)</f>
        <v>1</v>
      </c>
      <c r="AO9162" s="77">
        <f>IF(R9162&lt;Variables!$G$12,0,1)</f>
        <v>1</v>
      </c>
      <c r="AP9162" s="78">
        <f t="shared" si="289"/>
        <v>1</v>
      </c>
      <c r="AQ9162" s="77">
        <f>IF(V9162&lt;Variables!$G$15,1,0)</f>
        <v>1</v>
      </c>
      <c r="AR9162" s="77">
        <v>1</v>
      </c>
      <c r="AS9162" s="77">
        <v>0</v>
      </c>
      <c r="AT9162" s="77">
        <v>0</v>
      </c>
      <c r="AU9162" s="77">
        <v>0</v>
      </c>
      <c r="BA9162" s="77">
        <v>2</v>
      </c>
    </row>
    <row r="9163" spans="3:53" x14ac:dyDescent="0.25">
      <c r="C9163" s="77" t="s">
        <v>903</v>
      </c>
      <c r="D9163" s="77" t="s">
        <v>713</v>
      </c>
      <c r="E9163" s="77">
        <v>34.450000000000003</v>
      </c>
      <c r="F9163" s="77">
        <v>7.51</v>
      </c>
      <c r="G9163" s="77">
        <v>2.38</v>
      </c>
      <c r="H9163" s="77">
        <v>7720</v>
      </c>
      <c r="I9163" s="77">
        <v>-3.0000000000000001E-3</v>
      </c>
      <c r="J9163" s="77" t="s">
        <v>75</v>
      </c>
      <c r="K9163" s="77">
        <v>42.57</v>
      </c>
      <c r="L9163" s="77">
        <v>34.377609999999997</v>
      </c>
      <c r="M9163" s="77">
        <v>-8.0313901984468361E-2</v>
      </c>
      <c r="N9163" s="77">
        <v>34.458219999999997</v>
      </c>
      <c r="O9163" s="77">
        <v>-0.31406149243923731</v>
      </c>
      <c r="P9163" s="77">
        <v>3563000</v>
      </c>
      <c r="Q9163" s="77">
        <v>2038000</v>
      </c>
      <c r="R9163" s="77">
        <v>1.75</v>
      </c>
      <c r="S9163" s="77">
        <v>53.598000000000013</v>
      </c>
      <c r="T9163" s="77">
        <v>8.4179999999999993</v>
      </c>
      <c r="U9163" s="77">
        <v>26.9788</v>
      </c>
      <c r="V9163" s="77">
        <v>2.2903899985930378</v>
      </c>
      <c r="AC9163" s="77">
        <v>34.39</v>
      </c>
      <c r="AD9163" s="77">
        <v>33.86</v>
      </c>
      <c r="AH9163" s="77">
        <f>IF(AND(M9163&lt;Variables!$G$6,M9163&gt;Variables!$G$5),0,1)</f>
        <v>1</v>
      </c>
      <c r="AI9163" s="77">
        <f t="shared" si="288"/>
        <v>1</v>
      </c>
      <c r="AJ9163" s="77">
        <f>IF(I9163&gt;Variables!$G$7,0,1)</f>
        <v>1</v>
      </c>
      <c r="AK9163" s="77">
        <f>IF(F9163&gt;Variables!$G$8,0,1)</f>
        <v>1</v>
      </c>
      <c r="AL9163" s="77">
        <f>IF(G9163&gt;Variables!$G$9,0,1)</f>
        <v>1</v>
      </c>
      <c r="AM9163" s="77">
        <f>IF(AND(K9163&gt;Variables!$G$10,K9163&lt;Variables!$G$11),0,1)</f>
        <v>1</v>
      </c>
      <c r="AN9163" s="77">
        <f>IF(H9163&lt;Variables!$G$13,1,0)</f>
        <v>0</v>
      </c>
      <c r="AO9163" s="77">
        <f>IF(R9163&lt;Variables!$G$12,0,1)</f>
        <v>0</v>
      </c>
      <c r="AP9163" s="78">
        <f t="shared" si="289"/>
        <v>1</v>
      </c>
      <c r="AQ9163" s="77">
        <f>IF(V9163&lt;Variables!$G$15,1,0)</f>
        <v>1</v>
      </c>
      <c r="AR9163" s="77">
        <v>0</v>
      </c>
      <c r="AS9163" s="77">
        <v>0</v>
      </c>
      <c r="AT9163" s="77">
        <v>0</v>
      </c>
      <c r="AU9163" s="77">
        <v>1</v>
      </c>
      <c r="BA9163" s="77">
        <v>-1.1299999999999999</v>
      </c>
    </row>
    <row r="9164" spans="3:53" x14ac:dyDescent="0.25">
      <c r="C9164" s="77" t="s">
        <v>903</v>
      </c>
      <c r="D9164" s="77" t="s">
        <v>703</v>
      </c>
      <c r="E9164" s="77">
        <v>3.49</v>
      </c>
      <c r="F9164" s="77">
        <v>7.81</v>
      </c>
      <c r="G9164" s="77">
        <v>4.07</v>
      </c>
      <c r="H9164" s="77">
        <v>-99999</v>
      </c>
      <c r="I9164" s="77">
        <v>-12.095000000000001</v>
      </c>
      <c r="J9164" s="77" t="s">
        <v>75</v>
      </c>
      <c r="K9164" s="77">
        <v>61</v>
      </c>
      <c r="L9164" s="77">
        <v>-99999</v>
      </c>
      <c r="M9164" s="77">
        <v>-99999</v>
      </c>
      <c r="N9164" s="77">
        <v>3.45</v>
      </c>
      <c r="O9164" s="77">
        <v>0</v>
      </c>
      <c r="P9164" s="77">
        <v>38423</v>
      </c>
      <c r="Q9164" s="77">
        <v>15432</v>
      </c>
      <c r="R9164" s="77">
        <v>2.4900000000000002</v>
      </c>
      <c r="S9164" s="77">
        <v>53.598000000000013</v>
      </c>
      <c r="T9164" s="77">
        <v>8.4179999999999993</v>
      </c>
      <c r="U9164" s="77">
        <v>26.9788</v>
      </c>
      <c r="V9164" s="77">
        <v>-99999</v>
      </c>
      <c r="AC9164" s="77">
        <v>3.49</v>
      </c>
      <c r="AD9164" s="77">
        <v>3.4</v>
      </c>
      <c r="AH9164" s="77">
        <f>IF(AND(M9164&lt;Variables!$G$6,M9164&gt;Variables!$G$5),0,1)</f>
        <v>1</v>
      </c>
      <c r="AI9164" s="77">
        <f t="shared" si="288"/>
        <v>1</v>
      </c>
      <c r="AJ9164" s="77">
        <f>IF(I9164&gt;Variables!$G$7,0,1)</f>
        <v>1</v>
      </c>
      <c r="AK9164" s="77">
        <f>IF(F9164&gt;Variables!$G$8,0,1)</f>
        <v>1</v>
      </c>
      <c r="AL9164" s="77">
        <f>IF(G9164&gt;Variables!$G$9,0,1)</f>
        <v>1</v>
      </c>
      <c r="AM9164" s="77">
        <f>IF(AND(K9164&gt;Variables!$G$10,K9164&lt;Variables!$G$11),0,1)</f>
        <v>1</v>
      </c>
      <c r="AN9164" s="77">
        <f>IF(H9164&lt;Variables!$G$13,1,0)</f>
        <v>1</v>
      </c>
      <c r="AO9164" s="77">
        <f>IF(R9164&lt;Variables!$G$12,0,1)</f>
        <v>1</v>
      </c>
      <c r="AP9164" s="78">
        <f t="shared" si="289"/>
        <v>1</v>
      </c>
      <c r="AQ9164" s="77">
        <f>IF(V9164&lt;Variables!$G$15,1,0)</f>
        <v>1</v>
      </c>
      <c r="AR9164" s="77">
        <v>0</v>
      </c>
      <c r="AS9164" s="77">
        <v>0</v>
      </c>
      <c r="AT9164" s="77">
        <v>1</v>
      </c>
      <c r="AU9164" s="77">
        <v>0</v>
      </c>
      <c r="BA9164" s="77">
        <v>-2.25</v>
      </c>
    </row>
    <row r="9165" spans="3:53" x14ac:dyDescent="0.25">
      <c r="C9165" s="77" t="s">
        <v>903</v>
      </c>
      <c r="D9165" s="77" t="s">
        <v>540</v>
      </c>
      <c r="E9165" s="77">
        <v>15.99</v>
      </c>
      <c r="F9165" s="77">
        <v>7.64</v>
      </c>
      <c r="G9165" s="77">
        <v>8.36</v>
      </c>
      <c r="H9165" s="77">
        <v>2690</v>
      </c>
      <c r="I9165" s="77">
        <v>0.314</v>
      </c>
      <c r="J9165" s="77" t="s">
        <v>74</v>
      </c>
      <c r="K9165" s="77">
        <v>53.88</v>
      </c>
      <c r="L9165" s="77">
        <v>15.932874999999999</v>
      </c>
      <c r="M9165" s="77">
        <v>4.4718859590616847E-2</v>
      </c>
      <c r="N9165" s="77">
        <v>15.922319999999999</v>
      </c>
      <c r="O9165" s="77">
        <v>0.1110390948052596</v>
      </c>
      <c r="P9165" s="77">
        <v>6394000</v>
      </c>
      <c r="Q9165" s="77">
        <v>4308000</v>
      </c>
      <c r="R9165" s="77">
        <v>1.48</v>
      </c>
      <c r="S9165" s="77">
        <v>53.598000000000013</v>
      </c>
      <c r="T9165" s="77">
        <v>8.4179999999999993</v>
      </c>
      <c r="U9165" s="77">
        <v>26.9788</v>
      </c>
      <c r="V9165" s="77">
        <v>2.4055330151526331</v>
      </c>
      <c r="AC9165" s="77">
        <v>16.2</v>
      </c>
      <c r="AD9165" s="77">
        <v>15.85</v>
      </c>
      <c r="AH9165" s="77">
        <f>IF(AND(M9165&lt;Variables!$G$6,M9165&gt;Variables!$G$5),0,1)</f>
        <v>1</v>
      </c>
      <c r="AI9165" s="77">
        <f t="shared" si="288"/>
        <v>0</v>
      </c>
      <c r="AJ9165" s="77">
        <f>IF(I9165&gt;Variables!$G$7,0,1)</f>
        <v>1</v>
      </c>
      <c r="AK9165" s="77">
        <f>IF(F9165&gt;Variables!$G$8,0,1)</f>
        <v>1</v>
      </c>
      <c r="AL9165" s="77">
        <f>IF(G9165&gt;Variables!$G$9,0,1)</f>
        <v>1</v>
      </c>
      <c r="AM9165" s="77">
        <f>IF(AND(K9165&gt;Variables!$G$10,K9165&lt;Variables!$G$11),0,1)</f>
        <v>1</v>
      </c>
      <c r="AN9165" s="77">
        <f>IF(H9165&lt;Variables!$G$13,1,0)</f>
        <v>0</v>
      </c>
      <c r="AO9165" s="77">
        <f>IF(R9165&lt;Variables!$G$12,0,1)</f>
        <v>0</v>
      </c>
      <c r="AP9165" s="78">
        <f t="shared" si="289"/>
        <v>0</v>
      </c>
      <c r="AQ9165" s="77">
        <f>IF(V9165&lt;Variables!$G$15,1,0)</f>
        <v>1</v>
      </c>
      <c r="AR9165" s="77">
        <v>0</v>
      </c>
      <c r="AS9165" s="77">
        <v>0</v>
      </c>
      <c r="AT9165" s="77">
        <v>0</v>
      </c>
      <c r="AU9165" s="77">
        <v>1</v>
      </c>
      <c r="BA9165" s="77">
        <v>-0.27</v>
      </c>
    </row>
    <row r="9166" spans="3:53" x14ac:dyDescent="0.25">
      <c r="C9166" s="77" t="s">
        <v>903</v>
      </c>
      <c r="D9166" s="77" t="s">
        <v>723</v>
      </c>
      <c r="E9166" s="77">
        <v>3.48</v>
      </c>
      <c r="F9166" s="77">
        <v>11.11</v>
      </c>
      <c r="G9166" s="77">
        <v>-8.6199999999999992</v>
      </c>
      <c r="H9166" s="77">
        <v>-99999</v>
      </c>
      <c r="I9166" s="77">
        <v>-13.853</v>
      </c>
      <c r="J9166" s="77" t="s">
        <v>75</v>
      </c>
      <c r="K9166" s="77">
        <v>56.18</v>
      </c>
      <c r="L9166" s="77">
        <v>-99999</v>
      </c>
      <c r="M9166" s="77">
        <v>-99999</v>
      </c>
      <c r="N9166" s="77">
        <v>3.5</v>
      </c>
      <c r="O9166" s="77">
        <v>0</v>
      </c>
      <c r="P9166" s="77">
        <v>44510</v>
      </c>
      <c r="Q9166" s="77">
        <v>37267</v>
      </c>
      <c r="R9166" s="77">
        <v>1.19</v>
      </c>
      <c r="S9166" s="77">
        <v>53.598000000000013</v>
      </c>
      <c r="T9166" s="77">
        <v>8.4179999999999993</v>
      </c>
      <c r="U9166" s="77">
        <v>26.9788</v>
      </c>
      <c r="V9166" s="77">
        <v>-99999</v>
      </c>
      <c r="AC9166" s="77">
        <v>3.49</v>
      </c>
      <c r="AD9166" s="77">
        <v>3.4</v>
      </c>
      <c r="AH9166" s="77">
        <f>IF(AND(M9166&lt;Variables!$G$6,M9166&gt;Variables!$G$5),0,1)</f>
        <v>1</v>
      </c>
      <c r="AI9166" s="77">
        <f t="shared" si="288"/>
        <v>1</v>
      </c>
      <c r="AJ9166" s="77">
        <f>IF(I9166&gt;Variables!$G$7,0,1)</f>
        <v>1</v>
      </c>
      <c r="AK9166" s="77">
        <f>IF(F9166&gt;Variables!$G$8,0,1)</f>
        <v>0</v>
      </c>
      <c r="AL9166" s="77">
        <f>IF(G9166&gt;Variables!$G$9,0,1)</f>
        <v>1</v>
      </c>
      <c r="AM9166" s="77">
        <f>IF(AND(K9166&gt;Variables!$G$10,K9166&lt;Variables!$G$11),0,1)</f>
        <v>1</v>
      </c>
      <c r="AN9166" s="77">
        <f>IF(H9166&lt;Variables!$G$13,1,0)</f>
        <v>1</v>
      </c>
      <c r="AO9166" s="77">
        <f>IF(R9166&lt;Variables!$G$12,0,1)</f>
        <v>0</v>
      </c>
      <c r="AP9166" s="78">
        <f t="shared" si="289"/>
        <v>1</v>
      </c>
      <c r="AQ9166" s="77">
        <f>IF(V9166&lt;Variables!$G$15,1,0)</f>
        <v>1</v>
      </c>
      <c r="AR9166" s="77">
        <v>0</v>
      </c>
      <c r="AS9166" s="77">
        <v>0</v>
      </c>
      <c r="AT9166" s="77">
        <v>1</v>
      </c>
      <c r="AU9166" s="77">
        <v>0</v>
      </c>
      <c r="BA9166" s="77">
        <v>-2.25</v>
      </c>
    </row>
    <row r="9167" spans="3:53" x14ac:dyDescent="0.25">
      <c r="C9167" s="77" t="s">
        <v>903</v>
      </c>
      <c r="D9167" s="77" t="s">
        <v>705</v>
      </c>
      <c r="E9167" s="77">
        <v>676.23</v>
      </c>
      <c r="F9167" s="77">
        <v>7.99</v>
      </c>
      <c r="G9167" s="77">
        <v>3.69</v>
      </c>
      <c r="H9167" s="77">
        <v>6440</v>
      </c>
      <c r="I9167" s="77">
        <v>-23.507999999999999</v>
      </c>
      <c r="J9167" s="77" t="s">
        <v>74</v>
      </c>
      <c r="K9167" s="77">
        <v>47.85</v>
      </c>
      <c r="L9167" s="77">
        <v>673.68878749999999</v>
      </c>
      <c r="M9167" s="77">
        <v>4.6195291620466601E-2</v>
      </c>
      <c r="N9167" s="77">
        <v>674.99082045454543</v>
      </c>
      <c r="O9167" s="77">
        <v>-0.1467902117362426</v>
      </c>
      <c r="P9167" s="77">
        <v>1132000</v>
      </c>
      <c r="Q9167" s="77">
        <v>763734</v>
      </c>
      <c r="R9167" s="77">
        <v>1.48</v>
      </c>
      <c r="S9167" s="77">
        <v>53.598000000000013</v>
      </c>
      <c r="T9167" s="77">
        <v>8.4179999999999993</v>
      </c>
      <c r="U9167" s="77">
        <v>26.9788</v>
      </c>
      <c r="V9167" s="77">
        <v>2.3438117582225981</v>
      </c>
      <c r="AC9167" s="77">
        <v>674.94060000000002</v>
      </c>
      <c r="AD9167" s="77">
        <v>650.67049999999995</v>
      </c>
      <c r="AH9167" s="77">
        <f>IF(AND(M9167&lt;Variables!$G$6,M9167&gt;Variables!$G$5),0,1)</f>
        <v>1</v>
      </c>
      <c r="AI9167" s="77">
        <f t="shared" si="288"/>
        <v>1</v>
      </c>
      <c r="AJ9167" s="77">
        <f>IF(I9167&gt;Variables!$G$7,0,1)</f>
        <v>1</v>
      </c>
      <c r="AK9167" s="77">
        <f>IF(F9167&gt;Variables!$G$8,0,1)</f>
        <v>1</v>
      </c>
      <c r="AL9167" s="77">
        <f>IF(G9167&gt;Variables!$G$9,0,1)</f>
        <v>1</v>
      </c>
      <c r="AM9167" s="77">
        <f>IF(AND(K9167&gt;Variables!$G$10,K9167&lt;Variables!$G$11),0,1)</f>
        <v>1</v>
      </c>
      <c r="AN9167" s="77">
        <f>IF(H9167&lt;Variables!$G$13,1,0)</f>
        <v>0</v>
      </c>
      <c r="AO9167" s="77">
        <f>IF(R9167&lt;Variables!$G$12,0,1)</f>
        <v>0</v>
      </c>
      <c r="AP9167" s="78">
        <f t="shared" si="289"/>
        <v>0</v>
      </c>
      <c r="AQ9167" s="77">
        <f>IF(V9167&lt;Variables!$G$15,1,0)</f>
        <v>1</v>
      </c>
      <c r="AR9167" s="77">
        <v>0</v>
      </c>
      <c r="AS9167" s="77">
        <v>0</v>
      </c>
      <c r="AT9167" s="77">
        <v>1</v>
      </c>
      <c r="AU9167" s="77">
        <v>0</v>
      </c>
      <c r="BA9167" s="77">
        <v>-1.64</v>
      </c>
    </row>
    <row r="9168" spans="3:53" x14ac:dyDescent="0.25">
      <c r="C9168" s="77" t="s">
        <v>903</v>
      </c>
      <c r="D9168" s="77" t="s">
        <v>728</v>
      </c>
      <c r="E9168" s="77">
        <v>41.9</v>
      </c>
      <c r="F9168" s="77">
        <v>9.4</v>
      </c>
      <c r="G9168" s="77">
        <v>8.48</v>
      </c>
      <c r="H9168" s="77">
        <v>67630</v>
      </c>
      <c r="I9168" s="77">
        <v>-26.433</v>
      </c>
      <c r="J9168" s="77" t="s">
        <v>74</v>
      </c>
      <c r="K9168" s="77">
        <v>46.21</v>
      </c>
      <c r="L9168" s="77">
        <v>41.767004999999997</v>
      </c>
      <c r="M9168" s="77">
        <v>0.10294010786743669</v>
      </c>
      <c r="N9168" s="77">
        <v>42.012923999999991</v>
      </c>
      <c r="O9168" s="77">
        <v>-0.48300375379725741</v>
      </c>
      <c r="P9168" s="77">
        <v>8179000</v>
      </c>
      <c r="Q9168" s="77">
        <v>4417000</v>
      </c>
      <c r="R9168" s="77">
        <v>1.85</v>
      </c>
      <c r="S9168" s="77">
        <v>53.598000000000013</v>
      </c>
      <c r="T9168" s="77">
        <v>8.4179999999999993</v>
      </c>
      <c r="U9168" s="77">
        <v>26.9788</v>
      </c>
      <c r="V9168" s="77">
        <v>2.3261858902049122</v>
      </c>
      <c r="AC9168" s="77">
        <v>42.64</v>
      </c>
      <c r="AD9168" s="77">
        <v>41.58</v>
      </c>
      <c r="AH9168" s="77">
        <f>IF(AND(M9168&lt;Variables!$G$6,M9168&gt;Variables!$G$5),0,1)</f>
        <v>1</v>
      </c>
      <c r="AI9168" s="77">
        <f t="shared" si="288"/>
        <v>1</v>
      </c>
      <c r="AJ9168" s="77">
        <f>IF(I9168&gt;Variables!$G$7,0,1)</f>
        <v>1</v>
      </c>
      <c r="AK9168" s="77">
        <f>IF(F9168&gt;Variables!$G$8,0,1)</f>
        <v>0</v>
      </c>
      <c r="AL9168" s="77">
        <f>IF(G9168&gt;Variables!$G$9,0,1)</f>
        <v>1</v>
      </c>
      <c r="AM9168" s="77">
        <f>IF(AND(K9168&gt;Variables!$G$10,K9168&lt;Variables!$G$11),0,1)</f>
        <v>1</v>
      </c>
      <c r="AN9168" s="77">
        <f>IF(H9168&lt;Variables!$G$13,1,0)</f>
        <v>0</v>
      </c>
      <c r="AO9168" s="77">
        <f>IF(R9168&lt;Variables!$G$12,0,1)</f>
        <v>0</v>
      </c>
      <c r="AP9168" s="78">
        <f t="shared" si="289"/>
        <v>0</v>
      </c>
      <c r="AQ9168" s="77">
        <f>IF(V9168&lt;Variables!$G$15,1,0)</f>
        <v>1</v>
      </c>
      <c r="AR9168" s="77">
        <v>0</v>
      </c>
      <c r="AS9168" s="77">
        <v>1</v>
      </c>
      <c r="AT9168" s="77">
        <v>0</v>
      </c>
      <c r="AU9168" s="77">
        <v>0</v>
      </c>
      <c r="BA9168" s="77">
        <v>1.4</v>
      </c>
    </row>
    <row r="9169" spans="3:53" x14ac:dyDescent="0.25">
      <c r="C9169" s="77" t="s">
        <v>903</v>
      </c>
      <c r="D9169" s="77" t="s">
        <v>684</v>
      </c>
      <c r="E9169" s="77">
        <v>3.61</v>
      </c>
      <c r="F9169" s="77">
        <v>15.94</v>
      </c>
      <c r="G9169" s="77">
        <v>-11.75</v>
      </c>
      <c r="H9169" s="77">
        <v>-99999</v>
      </c>
      <c r="I9169" s="77">
        <v>-12.641999999999999</v>
      </c>
      <c r="J9169" s="77" t="s">
        <v>75</v>
      </c>
      <c r="K9169" s="77">
        <v>47.06</v>
      </c>
      <c r="L9169" s="77">
        <v>3.8159999999999998</v>
      </c>
      <c r="M9169" s="77">
        <v>-7.4947589098532603</v>
      </c>
      <c r="N9169" s="77">
        <v>3.854285714285715</v>
      </c>
      <c r="O9169" s="77">
        <v>-8.4136397331356658</v>
      </c>
      <c r="P9169" s="77">
        <v>16824</v>
      </c>
      <c r="Q9169" s="77">
        <v>10740</v>
      </c>
      <c r="R9169" s="77">
        <v>1.57</v>
      </c>
      <c r="S9169" s="77">
        <v>53.598000000000013</v>
      </c>
      <c r="T9169" s="77">
        <v>8.4179999999999993</v>
      </c>
      <c r="U9169" s="77">
        <v>26.9788</v>
      </c>
      <c r="V9169" s="77">
        <v>2.4677694322851149</v>
      </c>
      <c r="AC9169" s="77">
        <v>3.97</v>
      </c>
      <c r="AD9169" s="77">
        <v>3.6</v>
      </c>
      <c r="AH9169" s="77">
        <f>IF(AND(M9169&lt;Variables!$G$6,M9169&gt;Variables!$G$5),0,1)</f>
        <v>0</v>
      </c>
      <c r="AI9169" s="77">
        <f t="shared" si="288"/>
        <v>1</v>
      </c>
      <c r="AJ9169" s="77">
        <f>IF(I9169&gt;Variables!$G$7,0,1)</f>
        <v>1</v>
      </c>
      <c r="AK9169" s="77">
        <f>IF(F9169&gt;Variables!$G$8,0,1)</f>
        <v>0</v>
      </c>
      <c r="AL9169" s="77">
        <f>IF(G9169&gt;Variables!$G$9,0,1)</f>
        <v>1</v>
      </c>
      <c r="AM9169" s="77">
        <f>IF(AND(K9169&gt;Variables!$G$10,K9169&lt;Variables!$G$11),0,1)</f>
        <v>1</v>
      </c>
      <c r="AN9169" s="77">
        <f>IF(H9169&lt;Variables!$G$13,1,0)</f>
        <v>1</v>
      </c>
      <c r="AO9169" s="77">
        <f>IF(R9169&lt;Variables!$G$12,0,1)</f>
        <v>0</v>
      </c>
      <c r="AP9169" s="78">
        <f t="shared" si="289"/>
        <v>1</v>
      </c>
      <c r="AQ9169" s="77">
        <f>IF(V9169&lt;Variables!$G$15,1,0)</f>
        <v>1</v>
      </c>
      <c r="AR9169" s="77">
        <v>1</v>
      </c>
      <c r="AS9169" s="77">
        <v>0</v>
      </c>
      <c r="AT9169" s="77">
        <v>0</v>
      </c>
      <c r="AU9169" s="77">
        <v>0</v>
      </c>
      <c r="BA9169" s="77">
        <v>2</v>
      </c>
    </row>
    <row r="9170" spans="3:53" x14ac:dyDescent="0.25">
      <c r="C9170" s="77" t="s">
        <v>903</v>
      </c>
      <c r="D9170" s="77" t="s">
        <v>717</v>
      </c>
      <c r="E9170" s="77">
        <v>6.21</v>
      </c>
      <c r="F9170" s="77">
        <v>142.75</v>
      </c>
      <c r="G9170" s="77">
        <v>51.2</v>
      </c>
      <c r="H9170" s="77">
        <v>34.64</v>
      </c>
      <c r="I9170" s="77">
        <v>-5.4269999999999996</v>
      </c>
      <c r="J9170" s="77" t="s">
        <v>75</v>
      </c>
      <c r="K9170" s="77">
        <v>68.209999999999994</v>
      </c>
      <c r="L9170" s="77">
        <v>5.9328249999999993</v>
      </c>
      <c r="M9170" s="77">
        <v>6.0203191565569636</v>
      </c>
      <c r="N9170" s="77">
        <v>5.7745240000000004</v>
      </c>
      <c r="O9170" s="77">
        <v>8.9267271207115879</v>
      </c>
      <c r="P9170" s="77">
        <v>120380000</v>
      </c>
      <c r="Q9170" s="77">
        <v>392060</v>
      </c>
      <c r="R9170" s="77">
        <v>307.04000000000002</v>
      </c>
      <c r="S9170" s="77">
        <v>53.598000000000013</v>
      </c>
      <c r="T9170" s="77">
        <v>8.4179999999999993</v>
      </c>
      <c r="U9170" s="77">
        <v>26.9788</v>
      </c>
      <c r="V9170" s="77">
        <v>2.0825158277329932</v>
      </c>
      <c r="AC9170" s="77">
        <v>8.1999999999999993</v>
      </c>
      <c r="AD9170" s="77">
        <v>6.14</v>
      </c>
      <c r="AH9170" s="77">
        <f>IF(AND(M9170&lt;Variables!$G$6,M9170&gt;Variables!$G$5),0,1)</f>
        <v>1</v>
      </c>
      <c r="AI9170" s="77">
        <f t="shared" si="288"/>
        <v>0</v>
      </c>
      <c r="AJ9170" s="77">
        <f>IF(I9170&gt;Variables!$G$7,0,1)</f>
        <v>1</v>
      </c>
      <c r="AK9170" s="77">
        <f>IF(F9170&gt;Variables!$G$8,0,1)</f>
        <v>0</v>
      </c>
      <c r="AL9170" s="77">
        <f>IF(G9170&gt;Variables!$G$9,0,1)</f>
        <v>0</v>
      </c>
      <c r="AM9170" s="77">
        <f>IF(AND(K9170&gt;Variables!$G$10,K9170&lt;Variables!$G$11),0,1)</f>
        <v>0</v>
      </c>
      <c r="AN9170" s="77">
        <f>IF(H9170&lt;Variables!$G$13,1,0)</f>
        <v>1</v>
      </c>
      <c r="AO9170" s="77">
        <f>IF(R9170&lt;Variables!$G$12,0,1)</f>
        <v>1</v>
      </c>
      <c r="AP9170" s="78">
        <f t="shared" si="289"/>
        <v>1</v>
      </c>
      <c r="AQ9170" s="77">
        <f>IF(V9170&lt;Variables!$G$15,1,0)</f>
        <v>1</v>
      </c>
      <c r="AR9170" s="77">
        <v>1</v>
      </c>
      <c r="AS9170" s="77">
        <v>0</v>
      </c>
      <c r="AT9170" s="77">
        <v>0</v>
      </c>
      <c r="AU9170" s="77">
        <v>0</v>
      </c>
      <c r="BA9170" s="77">
        <v>2</v>
      </c>
    </row>
    <row r="9171" spans="3:53" x14ac:dyDescent="0.25">
      <c r="C9171" s="77" t="s">
        <v>903</v>
      </c>
      <c r="D9171" s="77" t="s">
        <v>177</v>
      </c>
      <c r="E9171" s="77">
        <v>73.349999999999994</v>
      </c>
      <c r="F9171" s="77">
        <v>12.71</v>
      </c>
      <c r="G9171" s="77">
        <v>14.34</v>
      </c>
      <c r="H9171" s="77">
        <v>13100</v>
      </c>
      <c r="I9171" s="77">
        <v>518.447</v>
      </c>
      <c r="J9171" s="77" t="s">
        <v>75</v>
      </c>
      <c r="K9171" s="77">
        <v>63.78</v>
      </c>
      <c r="L9171" s="77">
        <v>73.021550000000005</v>
      </c>
      <c r="M9171" s="77">
        <v>0.77846882187518418</v>
      </c>
      <c r="N9171" s="77">
        <v>72.322177999999994</v>
      </c>
      <c r="O9171" s="77">
        <v>1.75301966154837</v>
      </c>
      <c r="P9171" s="77">
        <v>1764000</v>
      </c>
      <c r="Q9171" s="77">
        <v>1777000</v>
      </c>
      <c r="R9171" s="77">
        <v>0.99</v>
      </c>
      <c r="S9171" s="77">
        <v>53.598000000000013</v>
      </c>
      <c r="T9171" s="77">
        <v>8.4179999999999993</v>
      </c>
      <c r="U9171" s="77">
        <v>26.9788</v>
      </c>
      <c r="V9171" s="77">
        <v>2.4585401671758542</v>
      </c>
      <c r="AC9171" s="77">
        <v>74.25</v>
      </c>
      <c r="AD9171" s="77">
        <v>69.38</v>
      </c>
      <c r="AH9171" s="77">
        <f>IF(AND(M9171&lt;Variables!$G$6,M9171&gt;Variables!$G$5),0,1)</f>
        <v>1</v>
      </c>
      <c r="AI9171" s="77">
        <f t="shared" si="288"/>
        <v>0</v>
      </c>
      <c r="AJ9171" s="77">
        <f>IF(I9171&gt;Variables!$G$7,0,1)</f>
        <v>0</v>
      </c>
      <c r="AK9171" s="77">
        <f>IF(F9171&gt;Variables!$G$8,0,1)</f>
        <v>0</v>
      </c>
      <c r="AL9171" s="77">
        <f>IF(G9171&gt;Variables!$G$9,0,1)</f>
        <v>0</v>
      </c>
      <c r="AM9171" s="77">
        <f>IF(AND(K9171&gt;Variables!$G$10,K9171&lt;Variables!$G$11),0,1)</f>
        <v>0</v>
      </c>
      <c r="AN9171" s="77">
        <f>IF(H9171&lt;Variables!$G$13,1,0)</f>
        <v>0</v>
      </c>
      <c r="AO9171" s="77">
        <f>IF(R9171&lt;Variables!$G$12,0,1)</f>
        <v>0</v>
      </c>
      <c r="AP9171" s="78">
        <f t="shared" si="289"/>
        <v>1</v>
      </c>
      <c r="AQ9171" s="77">
        <f>IF(V9171&lt;Variables!$G$15,1,0)</f>
        <v>1</v>
      </c>
      <c r="AR9171" s="77">
        <v>0</v>
      </c>
      <c r="AS9171" s="77">
        <v>0</v>
      </c>
      <c r="AT9171" s="77">
        <v>1</v>
      </c>
      <c r="AU9171" s="77">
        <v>0</v>
      </c>
      <c r="BA9171" s="77">
        <v>-2.1</v>
      </c>
    </row>
    <row r="9172" spans="3:53" x14ac:dyDescent="0.25">
      <c r="C9172" s="77" t="s">
        <v>903</v>
      </c>
      <c r="D9172" s="77" t="s">
        <v>678</v>
      </c>
      <c r="E9172" s="77">
        <v>2.21</v>
      </c>
      <c r="F9172" s="77">
        <v>11.93</v>
      </c>
      <c r="G9172" s="77">
        <v>4.76</v>
      </c>
      <c r="H9172" s="77">
        <v>-99999</v>
      </c>
      <c r="I9172" s="77">
        <v>-11.063000000000001</v>
      </c>
      <c r="J9172" s="77" t="s">
        <v>75</v>
      </c>
      <c r="K9172" s="77">
        <v>50.61</v>
      </c>
      <c r="L9172" s="77">
        <v>2.1824875000000001</v>
      </c>
      <c r="M9172" s="77">
        <v>0.80241009398679453</v>
      </c>
      <c r="N9172" s="77">
        <v>2.198784615384616</v>
      </c>
      <c r="O9172" s="77">
        <v>5.5275291944500933E-2</v>
      </c>
      <c r="P9172" s="77">
        <v>163472</v>
      </c>
      <c r="Q9172" s="77">
        <v>15467</v>
      </c>
      <c r="R9172" s="77">
        <v>10.57</v>
      </c>
      <c r="S9172" s="77">
        <v>53.598000000000013</v>
      </c>
      <c r="T9172" s="77">
        <v>8.4179999999999993</v>
      </c>
      <c r="U9172" s="77">
        <v>26.9788</v>
      </c>
      <c r="V9172" s="77">
        <v>2.3510433477419679</v>
      </c>
      <c r="AC9172" s="77">
        <v>2.2000000000000002</v>
      </c>
      <c r="AD9172" s="77">
        <v>2.10025</v>
      </c>
      <c r="AH9172" s="77">
        <f>IF(AND(M9172&lt;Variables!$G$6,M9172&gt;Variables!$G$5),0,1)</f>
        <v>1</v>
      </c>
      <c r="AI9172" s="77">
        <f t="shared" si="288"/>
        <v>1</v>
      </c>
      <c r="AJ9172" s="77">
        <f>IF(I9172&gt;Variables!$G$7,0,1)</f>
        <v>1</v>
      </c>
      <c r="AK9172" s="77">
        <f>IF(F9172&gt;Variables!$G$8,0,1)</f>
        <v>0</v>
      </c>
      <c r="AL9172" s="77">
        <f>IF(G9172&gt;Variables!$G$9,0,1)</f>
        <v>1</v>
      </c>
      <c r="AM9172" s="77">
        <f>IF(AND(K9172&gt;Variables!$G$10,K9172&lt;Variables!$G$11),0,1)</f>
        <v>1</v>
      </c>
      <c r="AN9172" s="77">
        <f>IF(H9172&lt;Variables!$G$13,1,0)</f>
        <v>1</v>
      </c>
      <c r="AO9172" s="77">
        <f>IF(R9172&lt;Variables!$G$12,0,1)</f>
        <v>1</v>
      </c>
      <c r="AP9172" s="78">
        <f t="shared" si="289"/>
        <v>1</v>
      </c>
      <c r="AQ9172" s="77">
        <f>IF(V9172&lt;Variables!$G$15,1,0)</f>
        <v>1</v>
      </c>
      <c r="AR9172" s="77">
        <v>0</v>
      </c>
      <c r="AS9172" s="77">
        <v>0</v>
      </c>
      <c r="AT9172" s="77">
        <v>1</v>
      </c>
      <c r="AU9172" s="77">
        <v>0</v>
      </c>
      <c r="BA9172" s="77">
        <v>-2.25</v>
      </c>
    </row>
    <row r="9173" spans="3:53" x14ac:dyDescent="0.25">
      <c r="C9173" s="77" t="s">
        <v>903</v>
      </c>
      <c r="D9173" s="77" t="s">
        <v>522</v>
      </c>
      <c r="E9173" s="77">
        <v>1.38</v>
      </c>
      <c r="F9173" s="77">
        <v>9.4499999999999993</v>
      </c>
      <c r="G9173" s="77">
        <v>7.42</v>
      </c>
      <c r="H9173" s="77">
        <v>-99999</v>
      </c>
      <c r="I9173" s="77">
        <v>-9.5839999999999996</v>
      </c>
      <c r="J9173" s="77" t="s">
        <v>75</v>
      </c>
      <c r="K9173" s="77">
        <v>46.59</v>
      </c>
      <c r="L9173" s="77">
        <v>1.386425</v>
      </c>
      <c r="M9173" s="77">
        <v>-0.82406188578536876</v>
      </c>
      <c r="N9173" s="77">
        <v>1.3681700000000001</v>
      </c>
      <c r="O9173" s="77">
        <v>0.4992069698940842</v>
      </c>
      <c r="P9173" s="77">
        <v>8596000</v>
      </c>
      <c r="Q9173" s="77">
        <v>6120000</v>
      </c>
      <c r="R9173" s="77">
        <v>1.4</v>
      </c>
      <c r="S9173" s="77">
        <v>53.598000000000013</v>
      </c>
      <c r="T9173" s="77">
        <v>8.4179999999999993</v>
      </c>
      <c r="U9173" s="77">
        <v>26.9788</v>
      </c>
      <c r="V9173" s="77">
        <v>2.344982581654254</v>
      </c>
      <c r="AC9173" s="77">
        <v>1.44</v>
      </c>
      <c r="AD9173" s="77">
        <v>1.37</v>
      </c>
      <c r="AH9173" s="77">
        <f>IF(AND(M9173&lt;Variables!$G$6,M9173&gt;Variables!$G$5),0,1)</f>
        <v>1</v>
      </c>
      <c r="AI9173" s="77">
        <f t="shared" si="288"/>
        <v>0</v>
      </c>
      <c r="AJ9173" s="77">
        <f>IF(I9173&gt;Variables!$G$7,0,1)</f>
        <v>1</v>
      </c>
      <c r="AK9173" s="77">
        <f>IF(F9173&gt;Variables!$G$8,0,1)</f>
        <v>0</v>
      </c>
      <c r="AL9173" s="77">
        <f>IF(G9173&gt;Variables!$G$9,0,1)</f>
        <v>1</v>
      </c>
      <c r="AM9173" s="77">
        <f>IF(AND(K9173&gt;Variables!$G$10,K9173&lt;Variables!$G$11),0,1)</f>
        <v>1</v>
      </c>
      <c r="AN9173" s="77">
        <f>IF(H9173&lt;Variables!$G$13,1,0)</f>
        <v>1</v>
      </c>
      <c r="AO9173" s="77">
        <f>IF(R9173&lt;Variables!$G$12,0,1)</f>
        <v>0</v>
      </c>
      <c r="AP9173" s="78">
        <f t="shared" si="289"/>
        <v>1</v>
      </c>
      <c r="AQ9173" s="77">
        <f>IF(V9173&lt;Variables!$G$15,1,0)</f>
        <v>1</v>
      </c>
      <c r="AR9173" s="77">
        <v>1</v>
      </c>
      <c r="AS9173" s="77">
        <v>0</v>
      </c>
      <c r="AT9173" s="77">
        <v>0</v>
      </c>
      <c r="AU9173" s="77">
        <v>0</v>
      </c>
      <c r="BA9173" s="77">
        <v>2</v>
      </c>
    </row>
    <row r="9174" spans="3:53" x14ac:dyDescent="0.25">
      <c r="C9174" s="77" t="s">
        <v>903</v>
      </c>
      <c r="D9174" s="77" t="s">
        <v>158</v>
      </c>
      <c r="E9174" s="77">
        <v>48.22</v>
      </c>
      <c r="F9174" s="77">
        <v>9.34</v>
      </c>
      <c r="G9174" s="77">
        <v>8.58</v>
      </c>
      <c r="H9174" s="77">
        <v>6670</v>
      </c>
      <c r="I9174" s="77">
        <v>61.52</v>
      </c>
      <c r="J9174" s="77" t="s">
        <v>75</v>
      </c>
      <c r="K9174" s="77">
        <v>54.01</v>
      </c>
      <c r="L9174" s="77">
        <v>48.081249999999997</v>
      </c>
      <c r="M9174" s="77">
        <v>1.8198362147404959E-2</v>
      </c>
      <c r="N9174" s="77">
        <v>47.916277083333327</v>
      </c>
      <c r="O9174" s="77">
        <v>0.36255512164382081</v>
      </c>
      <c r="P9174" s="77">
        <v>350163</v>
      </c>
      <c r="Q9174" s="77">
        <v>677206</v>
      </c>
      <c r="R9174" s="77">
        <v>0.52</v>
      </c>
      <c r="S9174" s="77">
        <v>53.598000000000013</v>
      </c>
      <c r="T9174" s="77">
        <v>8.4179999999999993</v>
      </c>
      <c r="U9174" s="77">
        <v>26.9788</v>
      </c>
      <c r="V9174" s="77">
        <v>2.4078596895359419</v>
      </c>
      <c r="AC9174" s="77">
        <v>48.3</v>
      </c>
      <c r="AD9174" s="77">
        <v>47.01</v>
      </c>
      <c r="AH9174" s="77">
        <f>IF(AND(M9174&lt;Variables!$G$6,M9174&gt;Variables!$G$5),0,1)</f>
        <v>1</v>
      </c>
      <c r="AI9174" s="77">
        <f t="shared" si="288"/>
        <v>0</v>
      </c>
      <c r="AJ9174" s="77">
        <f>IF(I9174&gt;Variables!$G$7,0,1)</f>
        <v>0</v>
      </c>
      <c r="AK9174" s="77">
        <f>IF(F9174&gt;Variables!$G$8,0,1)</f>
        <v>0</v>
      </c>
      <c r="AL9174" s="77">
        <f>IF(G9174&gt;Variables!$G$9,0,1)</f>
        <v>1</v>
      </c>
      <c r="AM9174" s="77">
        <f>IF(AND(K9174&gt;Variables!$G$10,K9174&lt;Variables!$G$11),0,1)</f>
        <v>1</v>
      </c>
      <c r="AN9174" s="77">
        <f>IF(H9174&lt;Variables!$G$13,1,0)</f>
        <v>0</v>
      </c>
      <c r="AO9174" s="77">
        <f>IF(R9174&lt;Variables!$G$12,0,1)</f>
        <v>0</v>
      </c>
      <c r="AP9174" s="78">
        <f t="shared" si="289"/>
        <v>1</v>
      </c>
      <c r="AQ9174" s="77">
        <f>IF(V9174&lt;Variables!$G$15,1,0)</f>
        <v>1</v>
      </c>
      <c r="AR9174" s="77">
        <v>0</v>
      </c>
      <c r="AS9174" s="77">
        <v>0</v>
      </c>
      <c r="AT9174" s="77">
        <v>0</v>
      </c>
      <c r="AU9174" s="77">
        <v>1</v>
      </c>
      <c r="BA9174" s="77">
        <v>-1.1299999999999999</v>
      </c>
    </row>
    <row r="9175" spans="3:53" x14ac:dyDescent="0.25">
      <c r="C9175" s="77" t="s">
        <v>903</v>
      </c>
      <c r="D9175" s="77" t="s">
        <v>123</v>
      </c>
      <c r="E9175" s="77">
        <v>13.77</v>
      </c>
      <c r="F9175" s="77">
        <v>7.81</v>
      </c>
      <c r="G9175" s="77">
        <v>8.4600000000000009</v>
      </c>
      <c r="H9175" s="77">
        <v>5550</v>
      </c>
      <c r="I9175" s="77">
        <v>347.75099999999998</v>
      </c>
      <c r="J9175" s="77" t="s">
        <v>75</v>
      </c>
      <c r="K9175" s="77">
        <v>37.53</v>
      </c>
      <c r="L9175" s="77">
        <v>13.906330000000001</v>
      </c>
      <c r="M9175" s="77">
        <v>-0.87248037404550405</v>
      </c>
      <c r="N9175" s="77">
        <v>13.913180000000001</v>
      </c>
      <c r="O9175" s="77">
        <v>-0.92128470989378697</v>
      </c>
      <c r="P9175" s="77">
        <v>55050000</v>
      </c>
      <c r="Q9175" s="77">
        <v>56006000</v>
      </c>
      <c r="R9175" s="77">
        <v>0.98</v>
      </c>
      <c r="S9175" s="77">
        <v>53.598000000000013</v>
      </c>
      <c r="T9175" s="77">
        <v>8.4179999999999993</v>
      </c>
      <c r="U9175" s="77">
        <v>26.9788</v>
      </c>
      <c r="V9175" s="77">
        <v>2.2290743399217479</v>
      </c>
      <c r="AC9175" s="77">
        <v>13.88</v>
      </c>
      <c r="AD9175" s="77">
        <v>13</v>
      </c>
      <c r="AH9175" s="77">
        <f>IF(AND(M9175&lt;Variables!$G$6,M9175&gt;Variables!$G$5),0,1)</f>
        <v>1</v>
      </c>
      <c r="AI9175" s="77">
        <f t="shared" si="288"/>
        <v>1</v>
      </c>
      <c r="AJ9175" s="77">
        <f>IF(I9175&gt;Variables!$G$7,0,1)</f>
        <v>0</v>
      </c>
      <c r="AK9175" s="77">
        <f>IF(F9175&gt;Variables!$G$8,0,1)</f>
        <v>1</v>
      </c>
      <c r="AL9175" s="77">
        <f>IF(G9175&gt;Variables!$G$9,0,1)</f>
        <v>1</v>
      </c>
      <c r="AM9175" s="77">
        <f>IF(AND(K9175&gt;Variables!$G$10,K9175&lt;Variables!$G$11),0,1)</f>
        <v>1</v>
      </c>
      <c r="AN9175" s="77">
        <f>IF(H9175&lt;Variables!$G$13,1,0)</f>
        <v>0</v>
      </c>
      <c r="AO9175" s="77">
        <f>IF(R9175&lt;Variables!$G$12,0,1)</f>
        <v>0</v>
      </c>
      <c r="AP9175" s="78">
        <f t="shared" si="289"/>
        <v>1</v>
      </c>
      <c r="AQ9175" s="77">
        <f>IF(V9175&lt;Variables!$G$15,1,0)</f>
        <v>1</v>
      </c>
      <c r="AR9175" s="77">
        <v>0</v>
      </c>
      <c r="AS9175" s="77">
        <v>1</v>
      </c>
      <c r="AT9175" s="77">
        <v>0</v>
      </c>
      <c r="AU9175" s="77">
        <v>0</v>
      </c>
      <c r="BA9175" s="77">
        <v>0.64</v>
      </c>
    </row>
    <row r="9176" spans="3:53" x14ac:dyDescent="0.25">
      <c r="C9176" s="77" t="s">
        <v>903</v>
      </c>
      <c r="D9176" s="77" t="s">
        <v>551</v>
      </c>
      <c r="E9176" s="77">
        <v>11.94</v>
      </c>
      <c r="F9176" s="77">
        <v>62.13</v>
      </c>
      <c r="G9176" s="77">
        <v>27.65</v>
      </c>
      <c r="H9176" s="77">
        <v>75.75</v>
      </c>
      <c r="I9176" s="77">
        <v>50.8</v>
      </c>
      <c r="J9176" s="77" t="s">
        <v>75</v>
      </c>
      <c r="K9176" s="77">
        <v>27.71</v>
      </c>
      <c r="L9176" s="77">
        <v>12.252789999999999</v>
      </c>
      <c r="M9176" s="77">
        <v>-2.7976485355580309</v>
      </c>
      <c r="N9176" s="77">
        <v>12.590026</v>
      </c>
      <c r="O9176" s="77">
        <v>-5.4013073523438297</v>
      </c>
      <c r="P9176" s="77">
        <v>232310000</v>
      </c>
      <c r="Q9176" s="77">
        <v>23680000</v>
      </c>
      <c r="R9176" s="77">
        <v>9.81</v>
      </c>
      <c r="S9176" s="77">
        <v>53.598000000000013</v>
      </c>
      <c r="T9176" s="77">
        <v>8.4179999999999993</v>
      </c>
      <c r="U9176" s="77">
        <v>26.9788</v>
      </c>
      <c r="V9176" s="77">
        <v>2.0287199779677931</v>
      </c>
      <c r="AC9176" s="77">
        <v>18.82</v>
      </c>
      <c r="AD9176" s="77">
        <v>11.6</v>
      </c>
      <c r="AH9176" s="77">
        <f>IF(AND(M9176&lt;Variables!$G$6,M9176&gt;Variables!$G$5),0,1)</f>
        <v>0</v>
      </c>
      <c r="AI9176" s="77">
        <f t="shared" si="288"/>
        <v>1</v>
      </c>
      <c r="AJ9176" s="77">
        <f>IF(I9176&gt;Variables!$G$7,0,1)</f>
        <v>0</v>
      </c>
      <c r="AK9176" s="77">
        <f>IF(F9176&gt;Variables!$G$8,0,1)</f>
        <v>0</v>
      </c>
      <c r="AL9176" s="77">
        <f>IF(G9176&gt;Variables!$G$9,0,1)</f>
        <v>0</v>
      </c>
      <c r="AM9176" s="77">
        <f>IF(AND(K9176&gt;Variables!$G$10,K9176&lt;Variables!$G$11),0,1)</f>
        <v>1</v>
      </c>
      <c r="AN9176" s="77">
        <f>IF(H9176&lt;Variables!$G$13,1,0)</f>
        <v>1</v>
      </c>
      <c r="AO9176" s="77">
        <f>IF(R9176&lt;Variables!$G$12,0,1)</f>
        <v>1</v>
      </c>
      <c r="AP9176" s="78">
        <f t="shared" si="289"/>
        <v>1</v>
      </c>
      <c r="AQ9176" s="77">
        <f>IF(V9176&lt;Variables!$G$15,1,0)</f>
        <v>1</v>
      </c>
      <c r="AR9176" s="77">
        <v>0</v>
      </c>
      <c r="AS9176" s="77">
        <v>0</v>
      </c>
      <c r="AT9176" s="77">
        <v>1</v>
      </c>
      <c r="AU9176" s="77">
        <v>0</v>
      </c>
      <c r="BA9176" s="77">
        <v>-2.25</v>
      </c>
    </row>
    <row r="9177" spans="3:53" x14ac:dyDescent="0.25">
      <c r="C9177" s="77" t="s">
        <v>903</v>
      </c>
      <c r="D9177" s="77" t="s">
        <v>718</v>
      </c>
      <c r="E9177" s="77">
        <v>27.29</v>
      </c>
      <c r="F9177" s="77">
        <v>114.72</v>
      </c>
      <c r="G9177" s="77">
        <v>33.61</v>
      </c>
      <c r="H9177" s="77">
        <v>1570</v>
      </c>
      <c r="I9177" s="77">
        <v>-2.1999999999999999E-2</v>
      </c>
      <c r="J9177" s="77" t="s">
        <v>74</v>
      </c>
      <c r="K9177" s="77">
        <v>49.85</v>
      </c>
      <c r="L9177" s="77">
        <v>27.305250000000001</v>
      </c>
      <c r="M9177" s="77">
        <v>-1.355966343468755</v>
      </c>
      <c r="N9177" s="77">
        <v>26.086497999999999</v>
      </c>
      <c r="O9177" s="77">
        <v>3.252648170712694</v>
      </c>
      <c r="P9177" s="77">
        <v>59849000</v>
      </c>
      <c r="Q9177" s="77">
        <v>302659</v>
      </c>
      <c r="R9177" s="77">
        <v>197.74</v>
      </c>
      <c r="S9177" s="77">
        <v>53.598000000000013</v>
      </c>
      <c r="T9177" s="77">
        <v>8.4179999999999993</v>
      </c>
      <c r="U9177" s="77">
        <v>26.9788</v>
      </c>
      <c r="V9177" s="77">
        <v>2.400113720310197</v>
      </c>
      <c r="AC9177" s="77">
        <v>31.09</v>
      </c>
      <c r="AD9177" s="77">
        <v>26</v>
      </c>
      <c r="AH9177" s="77">
        <f>IF(AND(M9177&lt;Variables!$G$6,M9177&gt;Variables!$G$5),0,1)</f>
        <v>0</v>
      </c>
      <c r="AI9177" s="77">
        <f t="shared" si="288"/>
        <v>0</v>
      </c>
      <c r="AJ9177" s="77">
        <f>IF(I9177&gt;Variables!$G$7,0,1)</f>
        <v>1</v>
      </c>
      <c r="AK9177" s="77">
        <f>IF(F9177&gt;Variables!$G$8,0,1)</f>
        <v>0</v>
      </c>
      <c r="AL9177" s="77">
        <f>IF(G9177&gt;Variables!$G$9,0,1)</f>
        <v>0</v>
      </c>
      <c r="AM9177" s="77">
        <f>IF(AND(K9177&gt;Variables!$G$10,K9177&lt;Variables!$G$11),0,1)</f>
        <v>1</v>
      </c>
      <c r="AN9177" s="77">
        <f>IF(H9177&lt;Variables!$G$13,1,0)</f>
        <v>0</v>
      </c>
      <c r="AO9177" s="77">
        <f>IF(R9177&lt;Variables!$G$12,0,1)</f>
        <v>1</v>
      </c>
      <c r="AP9177" s="78">
        <f t="shared" si="289"/>
        <v>0</v>
      </c>
      <c r="AQ9177" s="77">
        <f>IF(V9177&lt;Variables!$G$15,1,0)</f>
        <v>1</v>
      </c>
      <c r="AR9177" s="77">
        <v>1</v>
      </c>
      <c r="AS9177" s="77">
        <v>0</v>
      </c>
      <c r="AT9177" s="77">
        <v>0</v>
      </c>
      <c r="AU9177" s="77">
        <v>0</v>
      </c>
      <c r="BA9177" s="77">
        <v>2</v>
      </c>
    </row>
    <row r="9178" spans="3:53" x14ac:dyDescent="0.25">
      <c r="C9178" s="77" t="s">
        <v>903</v>
      </c>
      <c r="D9178" s="77" t="s">
        <v>741</v>
      </c>
      <c r="E9178" s="77">
        <v>29.51</v>
      </c>
      <c r="F9178" s="77">
        <v>7.6</v>
      </c>
      <c r="G9178" s="77">
        <v>5</v>
      </c>
      <c r="H9178" s="77">
        <v>3360</v>
      </c>
      <c r="I9178" s="77">
        <v>-2.0790000000000002</v>
      </c>
      <c r="J9178" s="77" t="s">
        <v>75</v>
      </c>
      <c r="K9178" s="77">
        <v>44.94</v>
      </c>
      <c r="L9178" s="77">
        <v>29.414735</v>
      </c>
      <c r="M9178" s="77">
        <v>-5.0093941012890872E-2</v>
      </c>
      <c r="N9178" s="77">
        <v>29.510354</v>
      </c>
      <c r="O9178" s="77">
        <v>-0.37395010578320209</v>
      </c>
      <c r="P9178" s="77">
        <v>8272000</v>
      </c>
      <c r="Q9178" s="77">
        <v>1038000</v>
      </c>
      <c r="R9178" s="77">
        <v>7.97</v>
      </c>
      <c r="S9178" s="77">
        <v>53.598000000000013</v>
      </c>
      <c r="T9178" s="77">
        <v>8.4179999999999993</v>
      </c>
      <c r="U9178" s="77">
        <v>26.9788</v>
      </c>
      <c r="V9178" s="77">
        <v>2.31514880568001</v>
      </c>
      <c r="AC9178" s="77">
        <v>29.75</v>
      </c>
      <c r="AD9178" s="77">
        <v>29.25</v>
      </c>
      <c r="AH9178" s="77">
        <f>IF(AND(M9178&lt;Variables!$G$6,M9178&gt;Variables!$G$5),0,1)</f>
        <v>1</v>
      </c>
      <c r="AI9178" s="77">
        <f t="shared" si="288"/>
        <v>1</v>
      </c>
      <c r="AJ9178" s="77">
        <f>IF(I9178&gt;Variables!$G$7,0,1)</f>
        <v>1</v>
      </c>
      <c r="AK9178" s="77">
        <f>IF(F9178&gt;Variables!$G$8,0,1)</f>
        <v>1</v>
      </c>
      <c r="AL9178" s="77">
        <f>IF(G9178&gt;Variables!$G$9,0,1)</f>
        <v>1</v>
      </c>
      <c r="AM9178" s="77">
        <f>IF(AND(K9178&gt;Variables!$G$10,K9178&lt;Variables!$G$11),0,1)</f>
        <v>1</v>
      </c>
      <c r="AN9178" s="77">
        <f>IF(H9178&lt;Variables!$G$13,1,0)</f>
        <v>0</v>
      </c>
      <c r="AO9178" s="77">
        <f>IF(R9178&lt;Variables!$G$12,0,1)</f>
        <v>1</v>
      </c>
      <c r="AP9178" s="78">
        <f t="shared" si="289"/>
        <v>1</v>
      </c>
      <c r="AQ9178" s="77">
        <f>IF(V9178&lt;Variables!$G$15,1,0)</f>
        <v>1</v>
      </c>
      <c r="AR9178" s="77">
        <v>0</v>
      </c>
      <c r="AS9178" s="77">
        <v>1</v>
      </c>
      <c r="AT9178" s="77">
        <v>0</v>
      </c>
      <c r="AU9178" s="77">
        <v>0</v>
      </c>
      <c r="BA9178" s="77">
        <v>0.75</v>
      </c>
    </row>
    <row r="9179" spans="3:53" x14ac:dyDescent="0.25">
      <c r="C9179" s="77" t="s">
        <v>903</v>
      </c>
      <c r="D9179" s="77" t="s">
        <v>890</v>
      </c>
      <c r="E9179" s="77">
        <v>1.44</v>
      </c>
      <c r="F9179" s="77">
        <v>36.11</v>
      </c>
      <c r="G9179" s="77">
        <v>36.61</v>
      </c>
      <c r="H9179" s="77">
        <v>71.239999999999995</v>
      </c>
      <c r="I9179" s="77">
        <v>-11.048999999999999</v>
      </c>
      <c r="J9179" s="77" t="s">
        <v>74</v>
      </c>
      <c r="K9179" s="77">
        <v>54.98</v>
      </c>
      <c r="L9179" s="77">
        <v>1.4420500000000001</v>
      </c>
      <c r="M9179" s="77">
        <v>1.362643458964665</v>
      </c>
      <c r="N9179" s="77">
        <v>1.4458660000000001</v>
      </c>
      <c r="O9179" s="77">
        <v>1.095122231244106</v>
      </c>
      <c r="P9179" s="77">
        <v>8980000</v>
      </c>
      <c r="Q9179" s="77">
        <v>385830</v>
      </c>
      <c r="R9179" s="77">
        <v>23.27</v>
      </c>
      <c r="S9179" s="77">
        <v>53.598000000000013</v>
      </c>
      <c r="T9179" s="77">
        <v>8.4179999999999993</v>
      </c>
      <c r="U9179" s="77">
        <v>26.9788</v>
      </c>
      <c r="V9179" s="77">
        <v>2.3635662048056592</v>
      </c>
      <c r="AC9179" s="77">
        <v>1.64</v>
      </c>
      <c r="AD9179" s="77">
        <v>1.28</v>
      </c>
      <c r="AH9179" s="77">
        <f>IF(AND(M9179&lt;Variables!$G$6,M9179&gt;Variables!$G$5),0,1)</f>
        <v>1</v>
      </c>
      <c r="AI9179" s="77">
        <f t="shared" si="288"/>
        <v>1</v>
      </c>
      <c r="AJ9179" s="77">
        <f>IF(I9179&gt;Variables!$G$7,0,1)</f>
        <v>1</v>
      </c>
      <c r="AK9179" s="77">
        <f>IF(F9179&gt;Variables!$G$8,0,1)</f>
        <v>0</v>
      </c>
      <c r="AL9179" s="77">
        <f>IF(G9179&gt;Variables!$G$9,0,1)</f>
        <v>0</v>
      </c>
      <c r="AM9179" s="77">
        <f>IF(AND(K9179&gt;Variables!$G$10,K9179&lt;Variables!$G$11),0,1)</f>
        <v>1</v>
      </c>
      <c r="AN9179" s="77">
        <f>IF(H9179&lt;Variables!$G$13,1,0)</f>
        <v>1</v>
      </c>
      <c r="AO9179" s="77">
        <f>IF(R9179&lt;Variables!$G$12,0,1)</f>
        <v>1</v>
      </c>
      <c r="AP9179" s="78">
        <f t="shared" si="289"/>
        <v>0</v>
      </c>
      <c r="AQ9179" s="77">
        <f>IF(V9179&lt;Variables!$G$15,1,0)</f>
        <v>1</v>
      </c>
      <c r="AR9179" s="77">
        <v>1</v>
      </c>
      <c r="AS9179" s="77">
        <v>0</v>
      </c>
      <c r="AT9179" s="77">
        <v>0</v>
      </c>
      <c r="AU9179" s="77">
        <v>0</v>
      </c>
      <c r="BA9179" s="77">
        <v>2</v>
      </c>
    </row>
    <row r="9180" spans="3:53" x14ac:dyDescent="0.25">
      <c r="C9180" s="77" t="s">
        <v>903</v>
      </c>
      <c r="D9180" s="77" t="s">
        <v>745</v>
      </c>
      <c r="E9180" s="77">
        <v>2.0299999999999998</v>
      </c>
      <c r="F9180" s="77">
        <v>35.67</v>
      </c>
      <c r="G9180" s="77">
        <v>31.17</v>
      </c>
      <c r="H9180" s="77">
        <v>65.010000000000005</v>
      </c>
      <c r="I9180" s="77">
        <v>-44.57</v>
      </c>
      <c r="J9180" s="77" t="s">
        <v>74</v>
      </c>
      <c r="K9180" s="77">
        <v>50.24</v>
      </c>
      <c r="L9180" s="77">
        <v>2.0309050000000002</v>
      </c>
      <c r="M9180" s="77">
        <v>-0.53695273781884045</v>
      </c>
      <c r="N9180" s="77">
        <v>1.9624239999999999</v>
      </c>
      <c r="O9180" s="77">
        <v>2.933922536617982</v>
      </c>
      <c r="P9180" s="77">
        <v>6520000</v>
      </c>
      <c r="Q9180" s="77">
        <v>486440</v>
      </c>
      <c r="R9180" s="77">
        <v>13.4</v>
      </c>
      <c r="S9180" s="77">
        <v>53.598000000000013</v>
      </c>
      <c r="T9180" s="77">
        <v>8.4179999999999993</v>
      </c>
      <c r="U9180" s="77">
        <v>26.9788</v>
      </c>
      <c r="V9180" s="77">
        <v>2.3838193438649271</v>
      </c>
      <c r="AC9180" s="77">
        <v>2.86</v>
      </c>
      <c r="AD9180" s="77">
        <v>1.98</v>
      </c>
      <c r="AH9180" s="77">
        <f>IF(AND(M9180&lt;Variables!$G$6,M9180&gt;Variables!$G$5),0,1)</f>
        <v>1</v>
      </c>
      <c r="AI9180" s="77">
        <f t="shared" si="288"/>
        <v>0</v>
      </c>
      <c r="AJ9180" s="77">
        <f>IF(I9180&gt;Variables!$G$7,0,1)</f>
        <v>1</v>
      </c>
      <c r="AK9180" s="77">
        <f>IF(F9180&gt;Variables!$G$8,0,1)</f>
        <v>0</v>
      </c>
      <c r="AL9180" s="77">
        <f>IF(G9180&gt;Variables!$G$9,0,1)</f>
        <v>0</v>
      </c>
      <c r="AM9180" s="77">
        <f>IF(AND(K9180&gt;Variables!$G$10,K9180&lt;Variables!$G$11),0,1)</f>
        <v>1</v>
      </c>
      <c r="AN9180" s="77">
        <f>IF(H9180&lt;Variables!$G$13,1,0)</f>
        <v>1</v>
      </c>
      <c r="AO9180" s="77">
        <f>IF(R9180&lt;Variables!$G$12,0,1)</f>
        <v>1</v>
      </c>
      <c r="AP9180" s="78">
        <f t="shared" si="289"/>
        <v>0</v>
      </c>
      <c r="AQ9180" s="77">
        <f>IF(V9180&lt;Variables!$G$15,1,0)</f>
        <v>1</v>
      </c>
      <c r="AR9180" s="77">
        <v>1</v>
      </c>
      <c r="AS9180" s="77">
        <v>0</v>
      </c>
      <c r="AT9180" s="77">
        <v>0</v>
      </c>
      <c r="AU9180" s="77">
        <v>0</v>
      </c>
      <c r="BA9180" s="77">
        <v>2</v>
      </c>
    </row>
    <row r="9181" spans="3:53" x14ac:dyDescent="0.25">
      <c r="C9181" s="77" t="s">
        <v>903</v>
      </c>
      <c r="D9181" s="77" t="s">
        <v>722</v>
      </c>
      <c r="E9181" s="77">
        <v>3.28</v>
      </c>
      <c r="F9181" s="77">
        <v>27.22</v>
      </c>
      <c r="G9181" s="77">
        <v>15.72</v>
      </c>
      <c r="H9181" s="77">
        <v>53.02</v>
      </c>
      <c r="I9181" s="77">
        <v>-28.48</v>
      </c>
      <c r="J9181" s="77" t="s">
        <v>74</v>
      </c>
      <c r="K9181" s="77">
        <v>51.55</v>
      </c>
      <c r="L9181" s="77">
        <v>3.2658499999999999</v>
      </c>
      <c r="M9181" s="77">
        <v>-0.7884624217278926</v>
      </c>
      <c r="N9181" s="77">
        <v>3.1797659999999999</v>
      </c>
      <c r="O9181" s="77">
        <v>1.8974352200759319</v>
      </c>
      <c r="P9181" s="77">
        <v>8170000</v>
      </c>
      <c r="Q9181" s="77">
        <v>3550000</v>
      </c>
      <c r="R9181" s="77">
        <v>2.2999999999999998</v>
      </c>
      <c r="S9181" s="77">
        <v>53.598000000000013</v>
      </c>
      <c r="T9181" s="77">
        <v>8.4179999999999993</v>
      </c>
      <c r="U9181" s="77">
        <v>26.9788</v>
      </c>
      <c r="V9181" s="77">
        <v>2.4070874961495479</v>
      </c>
      <c r="AC9181" s="77">
        <v>3.3</v>
      </c>
      <c r="AD9181" s="77">
        <v>3</v>
      </c>
      <c r="AH9181" s="77">
        <f>IF(AND(M9181&lt;Variables!$G$6,M9181&gt;Variables!$G$5),0,1)</f>
        <v>1</v>
      </c>
      <c r="AI9181" s="77">
        <f t="shared" si="288"/>
        <v>0</v>
      </c>
      <c r="AJ9181" s="77">
        <f>IF(I9181&gt;Variables!$G$7,0,1)</f>
        <v>1</v>
      </c>
      <c r="AK9181" s="77">
        <f>IF(F9181&gt;Variables!$G$8,0,1)</f>
        <v>0</v>
      </c>
      <c r="AL9181" s="77">
        <f>IF(G9181&gt;Variables!$G$9,0,1)</f>
        <v>0</v>
      </c>
      <c r="AM9181" s="77">
        <f>IF(AND(K9181&gt;Variables!$G$10,K9181&lt;Variables!$G$11),0,1)</f>
        <v>1</v>
      </c>
      <c r="AN9181" s="77">
        <f>IF(H9181&lt;Variables!$G$13,1,0)</f>
        <v>1</v>
      </c>
      <c r="AO9181" s="77">
        <f>IF(R9181&lt;Variables!$G$12,0,1)</f>
        <v>1</v>
      </c>
      <c r="AP9181" s="78">
        <f t="shared" si="289"/>
        <v>0</v>
      </c>
      <c r="AQ9181" s="77">
        <f>IF(V9181&lt;Variables!$G$15,1,0)</f>
        <v>1</v>
      </c>
      <c r="AR9181" s="77">
        <v>0</v>
      </c>
      <c r="AS9181" s="77">
        <v>0</v>
      </c>
      <c r="AT9181" s="77">
        <v>1</v>
      </c>
      <c r="AU9181" s="77">
        <v>0</v>
      </c>
      <c r="BA9181" s="77">
        <v>-2.25</v>
      </c>
    </row>
    <row r="9182" spans="3:53" x14ac:dyDescent="0.25">
      <c r="C9182" s="77" t="s">
        <v>903</v>
      </c>
      <c r="D9182" s="77" t="s">
        <v>729</v>
      </c>
      <c r="E9182" s="77">
        <v>13.09</v>
      </c>
      <c r="F9182" s="77">
        <v>10.79</v>
      </c>
      <c r="G9182" s="77">
        <v>11.17</v>
      </c>
      <c r="H9182" s="77">
        <v>6350</v>
      </c>
      <c r="I9182" s="77">
        <v>43.011000000000003</v>
      </c>
      <c r="J9182" s="77" t="s">
        <v>74</v>
      </c>
      <c r="K9182" s="77">
        <v>46.48</v>
      </c>
      <c r="L9182" s="77">
        <v>13.036312499999999</v>
      </c>
      <c r="M9182" s="77">
        <v>2.8286373159586681E-2</v>
      </c>
      <c r="N9182" s="77">
        <v>13.1046</v>
      </c>
      <c r="O9182" s="77">
        <v>-0.49295667170306939</v>
      </c>
      <c r="P9182" s="77">
        <v>2585000</v>
      </c>
      <c r="Q9182" s="77">
        <v>2203000</v>
      </c>
      <c r="R9182" s="77">
        <v>1.17</v>
      </c>
      <c r="S9182" s="77">
        <v>53.598000000000013</v>
      </c>
      <c r="T9182" s="77">
        <v>8.4179999999999993</v>
      </c>
      <c r="U9182" s="77">
        <v>26.9788</v>
      </c>
      <c r="V9182" s="77">
        <v>2.3300849067786609</v>
      </c>
      <c r="AC9182" s="77">
        <v>13.195</v>
      </c>
      <c r="AD9182" s="77">
        <v>12.92</v>
      </c>
      <c r="AH9182" s="77">
        <f>IF(AND(M9182&lt;Variables!$G$6,M9182&gt;Variables!$G$5),0,1)</f>
        <v>1</v>
      </c>
      <c r="AI9182" s="77">
        <f t="shared" si="288"/>
        <v>1</v>
      </c>
      <c r="AJ9182" s="77">
        <f>IF(I9182&gt;Variables!$G$7,0,1)</f>
        <v>1</v>
      </c>
      <c r="AK9182" s="77">
        <f>IF(F9182&gt;Variables!$G$8,0,1)</f>
        <v>0</v>
      </c>
      <c r="AL9182" s="77">
        <f>IF(G9182&gt;Variables!$G$9,0,1)</f>
        <v>0</v>
      </c>
      <c r="AM9182" s="77">
        <f>IF(AND(K9182&gt;Variables!$G$10,K9182&lt;Variables!$G$11),0,1)</f>
        <v>1</v>
      </c>
      <c r="AN9182" s="77">
        <f>IF(H9182&lt;Variables!$G$13,1,0)</f>
        <v>0</v>
      </c>
      <c r="AO9182" s="77">
        <f>IF(R9182&lt;Variables!$G$12,0,1)</f>
        <v>0</v>
      </c>
      <c r="AP9182" s="78">
        <f t="shared" si="289"/>
        <v>0</v>
      </c>
      <c r="AQ9182" s="77">
        <f>IF(V9182&lt;Variables!$G$15,1,0)</f>
        <v>1</v>
      </c>
      <c r="AR9182" s="77">
        <v>0</v>
      </c>
      <c r="AS9182" s="77">
        <v>0</v>
      </c>
      <c r="AT9182" s="77">
        <v>0</v>
      </c>
      <c r="AU9182" s="77">
        <v>1</v>
      </c>
      <c r="BA9182" s="77">
        <v>-0.9</v>
      </c>
    </row>
    <row r="9183" spans="3:53" x14ac:dyDescent="0.25">
      <c r="C9183" s="77" t="s">
        <v>903</v>
      </c>
      <c r="D9183" s="77" t="s">
        <v>720</v>
      </c>
      <c r="E9183" s="77">
        <v>53.98</v>
      </c>
      <c r="F9183" s="77">
        <v>9.6300000000000008</v>
      </c>
      <c r="G9183" s="77">
        <v>9.3000000000000007</v>
      </c>
      <c r="H9183" s="77">
        <v>2050</v>
      </c>
      <c r="I9183" s="77">
        <v>12.117000000000001</v>
      </c>
      <c r="J9183" s="77" t="s">
        <v>74</v>
      </c>
      <c r="K9183" s="77">
        <v>45.27</v>
      </c>
      <c r="L9183" s="77">
        <v>53.925749999999987</v>
      </c>
      <c r="M9183" s="77">
        <v>-0.19610297492384129</v>
      </c>
      <c r="N9183" s="77">
        <v>53.889875000000004</v>
      </c>
      <c r="O9183" s="77">
        <v>-0.12966257576213741</v>
      </c>
      <c r="P9183" s="77">
        <v>812740</v>
      </c>
      <c r="Q9183" s="77">
        <v>320570</v>
      </c>
      <c r="R9183" s="77">
        <v>2.54</v>
      </c>
      <c r="S9183" s="77">
        <v>53.598000000000013</v>
      </c>
      <c r="T9183" s="77">
        <v>8.4179999999999993</v>
      </c>
      <c r="U9183" s="77">
        <v>26.9788</v>
      </c>
      <c r="V9183" s="77">
        <v>2.3204170636458459</v>
      </c>
      <c r="AC9183" s="77">
        <v>54.18</v>
      </c>
      <c r="AD9183" s="77">
        <v>52.91</v>
      </c>
      <c r="AH9183" s="77">
        <f>IF(AND(M9183&lt;Variables!$G$6,M9183&gt;Variables!$G$5),0,1)</f>
        <v>1</v>
      </c>
      <c r="AI9183" s="77">
        <f t="shared" si="288"/>
        <v>0</v>
      </c>
      <c r="AJ9183" s="77">
        <f>IF(I9183&gt;Variables!$G$7,0,1)</f>
        <v>1</v>
      </c>
      <c r="AK9183" s="77">
        <f>IF(F9183&gt;Variables!$G$8,0,1)</f>
        <v>0</v>
      </c>
      <c r="AL9183" s="77">
        <f>IF(G9183&gt;Variables!$G$9,0,1)</f>
        <v>1</v>
      </c>
      <c r="AM9183" s="77">
        <f>IF(AND(K9183&gt;Variables!$G$10,K9183&lt;Variables!$G$11),0,1)</f>
        <v>1</v>
      </c>
      <c r="AN9183" s="77">
        <f>IF(H9183&lt;Variables!$G$13,1,0)</f>
        <v>0</v>
      </c>
      <c r="AO9183" s="77">
        <f>IF(R9183&lt;Variables!$G$12,0,1)</f>
        <v>1</v>
      </c>
      <c r="AP9183" s="78">
        <f t="shared" si="289"/>
        <v>0</v>
      </c>
      <c r="AQ9183" s="77">
        <f>IF(V9183&lt;Variables!$G$15,1,0)</f>
        <v>1</v>
      </c>
      <c r="AR9183" s="77">
        <v>0</v>
      </c>
      <c r="AS9183" s="77">
        <v>0</v>
      </c>
      <c r="AT9183" s="77">
        <v>0</v>
      </c>
      <c r="AU9183" s="77">
        <v>1</v>
      </c>
      <c r="BA9183" s="77">
        <v>-0.61</v>
      </c>
    </row>
    <row r="9184" spans="3:53" x14ac:dyDescent="0.25">
      <c r="C9184" s="77" t="s">
        <v>903</v>
      </c>
      <c r="D9184" s="77" t="s">
        <v>719</v>
      </c>
      <c r="E9184" s="77">
        <v>2.08</v>
      </c>
      <c r="F9184" s="77">
        <v>43.88</v>
      </c>
      <c r="G9184" s="77">
        <v>-5.63</v>
      </c>
      <c r="H9184" s="77">
        <v>82.6</v>
      </c>
      <c r="I9184" s="77">
        <v>-57.061999999999998</v>
      </c>
      <c r="J9184" s="77" t="s">
        <v>74</v>
      </c>
      <c r="K9184" s="77">
        <v>46.49</v>
      </c>
      <c r="L9184" s="77">
        <v>2.112845000000001</v>
      </c>
      <c r="M9184" s="77">
        <v>-0.84459579382303618</v>
      </c>
      <c r="N9184" s="77">
        <v>2.0945499999999999</v>
      </c>
      <c r="O9184" s="77">
        <v>2.1484328376037021E-2</v>
      </c>
      <c r="P9184" s="77">
        <v>243000000</v>
      </c>
      <c r="Q9184" s="77">
        <v>4600000</v>
      </c>
      <c r="R9184" s="77">
        <v>52.83</v>
      </c>
      <c r="S9184" s="77">
        <v>53.598000000000013</v>
      </c>
      <c r="T9184" s="77">
        <v>8.4179999999999993</v>
      </c>
      <c r="U9184" s="77">
        <v>26.9788</v>
      </c>
      <c r="V9184" s="77">
        <v>2.3440343244289101</v>
      </c>
      <c r="AC9184" s="77">
        <v>2.37</v>
      </c>
      <c r="AD9184" s="77">
        <v>1.88</v>
      </c>
      <c r="AH9184" s="77">
        <f>IF(AND(M9184&lt;Variables!$G$6,M9184&gt;Variables!$G$5),0,1)</f>
        <v>1</v>
      </c>
      <c r="AI9184" s="77">
        <f t="shared" si="288"/>
        <v>0</v>
      </c>
      <c r="AJ9184" s="77">
        <f>IF(I9184&gt;Variables!$G$7,0,1)</f>
        <v>1</v>
      </c>
      <c r="AK9184" s="77">
        <f>IF(F9184&gt;Variables!$G$8,0,1)</f>
        <v>0</v>
      </c>
      <c r="AL9184" s="77">
        <f>IF(G9184&gt;Variables!$G$9,0,1)</f>
        <v>1</v>
      </c>
      <c r="AM9184" s="77">
        <f>IF(AND(K9184&gt;Variables!$G$10,K9184&lt;Variables!$G$11),0,1)</f>
        <v>1</v>
      </c>
      <c r="AN9184" s="77">
        <f>IF(H9184&lt;Variables!$G$13,1,0)</f>
        <v>1</v>
      </c>
      <c r="AO9184" s="77">
        <f>IF(R9184&lt;Variables!$G$12,0,1)</f>
        <v>1</v>
      </c>
      <c r="AP9184" s="78">
        <f t="shared" si="289"/>
        <v>0</v>
      </c>
      <c r="AQ9184" s="77">
        <f>IF(V9184&lt;Variables!$G$15,1,0)</f>
        <v>1</v>
      </c>
      <c r="AR9184" s="77">
        <v>0</v>
      </c>
      <c r="AS9184" s="77">
        <v>0</v>
      </c>
      <c r="AT9184" s="77">
        <v>1</v>
      </c>
      <c r="AU9184" s="77">
        <v>0</v>
      </c>
      <c r="BA9184" s="77">
        <v>-2.25</v>
      </c>
    </row>
    <row r="9185" spans="3:53" x14ac:dyDescent="0.25">
      <c r="C9185" s="77" t="s">
        <v>903</v>
      </c>
      <c r="D9185" s="77" t="s">
        <v>589</v>
      </c>
      <c r="E9185" s="77">
        <v>5.62</v>
      </c>
      <c r="F9185" s="77">
        <v>44.85</v>
      </c>
      <c r="G9185" s="77">
        <v>40.32</v>
      </c>
      <c r="H9185" s="77">
        <v>92.42</v>
      </c>
      <c r="I9185" s="77">
        <v>-8.5429999999999993</v>
      </c>
      <c r="J9185" s="77" t="s">
        <v>75</v>
      </c>
      <c r="K9185" s="77">
        <v>47.66</v>
      </c>
      <c r="L9185" s="77">
        <v>5.5510250000000001</v>
      </c>
      <c r="M9185" s="77">
        <v>-0.40578091433563901</v>
      </c>
      <c r="N9185" s="77">
        <v>5.5350900000000003</v>
      </c>
      <c r="O9185" s="77">
        <v>-0.119058588026574</v>
      </c>
      <c r="P9185" s="77">
        <v>28730000</v>
      </c>
      <c r="Q9185" s="77">
        <v>792360</v>
      </c>
      <c r="R9185" s="77">
        <v>36.26</v>
      </c>
      <c r="S9185" s="77">
        <v>53.598000000000013</v>
      </c>
      <c r="T9185" s="77">
        <v>8.4179999999999993</v>
      </c>
      <c r="U9185" s="77">
        <v>26.9788</v>
      </c>
      <c r="V9185" s="77">
        <v>2.3505656688161189</v>
      </c>
      <c r="AC9185" s="77">
        <v>6.0998999999999999</v>
      </c>
      <c r="AD9185" s="77">
        <v>4.8099999999999996</v>
      </c>
      <c r="AH9185" s="77">
        <f>IF(AND(M9185&lt;Variables!$G$6,M9185&gt;Variables!$G$5),0,1)</f>
        <v>1</v>
      </c>
      <c r="AI9185" s="77">
        <f t="shared" si="288"/>
        <v>0</v>
      </c>
      <c r="AJ9185" s="77">
        <f>IF(I9185&gt;Variables!$G$7,0,1)</f>
        <v>1</v>
      </c>
      <c r="AK9185" s="77">
        <f>IF(F9185&gt;Variables!$G$8,0,1)</f>
        <v>0</v>
      </c>
      <c r="AL9185" s="77">
        <f>IF(G9185&gt;Variables!$G$9,0,1)</f>
        <v>0</v>
      </c>
      <c r="AM9185" s="77">
        <f>IF(AND(K9185&gt;Variables!$G$10,K9185&lt;Variables!$G$11),0,1)</f>
        <v>1</v>
      </c>
      <c r="AN9185" s="77">
        <f>IF(H9185&lt;Variables!$G$13,1,0)</f>
        <v>1</v>
      </c>
      <c r="AO9185" s="77">
        <f>IF(R9185&lt;Variables!$G$12,0,1)</f>
        <v>1</v>
      </c>
      <c r="AP9185" s="78">
        <f t="shared" si="289"/>
        <v>1</v>
      </c>
      <c r="AQ9185" s="77">
        <f>IF(V9185&lt;Variables!$G$15,1,0)</f>
        <v>1</v>
      </c>
      <c r="AR9185" s="77">
        <v>1</v>
      </c>
      <c r="AS9185" s="77">
        <v>0</v>
      </c>
      <c r="AT9185" s="77">
        <v>0</v>
      </c>
      <c r="AU9185" s="77">
        <v>0</v>
      </c>
      <c r="BA9185" s="77">
        <v>2</v>
      </c>
    </row>
    <row r="9186" spans="3:53" x14ac:dyDescent="0.25">
      <c r="C9186" s="77" t="s">
        <v>904</v>
      </c>
      <c r="D9186" s="77" t="s">
        <v>540</v>
      </c>
      <c r="E9186" s="77">
        <v>16.010000000000002</v>
      </c>
      <c r="F9186" s="77">
        <v>7.71</v>
      </c>
      <c r="G9186" s="77">
        <v>8.33</v>
      </c>
      <c r="H9186" s="77">
        <v>2690</v>
      </c>
      <c r="I9186" s="77">
        <v>0.314</v>
      </c>
      <c r="J9186" s="77" t="s">
        <v>74</v>
      </c>
      <c r="K9186" s="77">
        <v>51.09</v>
      </c>
      <c r="L9186" s="77">
        <v>15.941335</v>
      </c>
      <c r="M9186" s="77">
        <v>-3.9739457203541627E-2</v>
      </c>
      <c r="N9186" s="77">
        <v>15.93618</v>
      </c>
      <c r="O9186" s="77">
        <v>-7.4045348383347627E-3</v>
      </c>
      <c r="P9186" s="77">
        <v>6445000</v>
      </c>
      <c r="Q9186" s="77">
        <v>4308000</v>
      </c>
      <c r="R9186" s="77">
        <v>1.5</v>
      </c>
      <c r="S9186" s="77">
        <v>55.024999999999999</v>
      </c>
      <c r="T9186" s="77">
        <v>8.136000000000001</v>
      </c>
      <c r="U9186" s="77">
        <v>27.306000000000001</v>
      </c>
      <c r="V9186" s="77">
        <v>2.3794507225194121</v>
      </c>
      <c r="AC9186" s="77">
        <v>16.2</v>
      </c>
      <c r="AD9186" s="77">
        <v>15.85</v>
      </c>
      <c r="AH9186" s="77">
        <f>IF(AND(M9186&lt;Variables!$G$6,M9186&gt;Variables!$G$5),0,1)</f>
        <v>1</v>
      </c>
      <c r="AI9186" s="77">
        <f t="shared" si="288"/>
        <v>0</v>
      </c>
      <c r="AJ9186" s="77">
        <f>IF(I9186&gt;Variables!$G$7,0,1)</f>
        <v>1</v>
      </c>
      <c r="AK9186" s="77">
        <f>IF(F9186&gt;Variables!$G$8,0,1)</f>
        <v>1</v>
      </c>
      <c r="AL9186" s="77">
        <f>IF(G9186&gt;Variables!$G$9,0,1)</f>
        <v>1</v>
      </c>
      <c r="AM9186" s="77">
        <f>IF(AND(K9186&gt;Variables!$G$10,K9186&lt;Variables!$G$11),0,1)</f>
        <v>1</v>
      </c>
      <c r="AN9186" s="77">
        <f>IF(H9186&lt;Variables!$G$13,1,0)</f>
        <v>0</v>
      </c>
      <c r="AO9186" s="77">
        <f>IF(R9186&lt;Variables!$G$12,0,1)</f>
        <v>0</v>
      </c>
      <c r="AP9186" s="78">
        <f t="shared" si="289"/>
        <v>0</v>
      </c>
      <c r="AQ9186" s="77">
        <f>IF(V9186&lt;Variables!$G$15,1,0)</f>
        <v>1</v>
      </c>
      <c r="AR9186" s="77">
        <v>0</v>
      </c>
      <c r="AS9186" s="77">
        <v>0</v>
      </c>
      <c r="AT9186" s="77">
        <v>0</v>
      </c>
      <c r="AU9186" s="77">
        <v>1</v>
      </c>
      <c r="BA9186" s="77">
        <v>-0.7</v>
      </c>
    </row>
    <row r="9187" spans="3:53" x14ac:dyDescent="0.25">
      <c r="C9187" s="77" t="s">
        <v>904</v>
      </c>
      <c r="D9187" s="77" t="s">
        <v>713</v>
      </c>
      <c r="E9187" s="77">
        <v>34.369999999999997</v>
      </c>
      <c r="F9187" s="77">
        <v>7.32</v>
      </c>
      <c r="G9187" s="77">
        <v>2.15</v>
      </c>
      <c r="H9187" s="77">
        <v>7720</v>
      </c>
      <c r="I9187" s="77">
        <v>-4.0000000000000001E-3</v>
      </c>
      <c r="J9187" s="77" t="s">
        <v>75</v>
      </c>
      <c r="K9187" s="77">
        <v>38.86</v>
      </c>
      <c r="L9187" s="77">
        <v>34.361750000000001</v>
      </c>
      <c r="M9187" s="77">
        <v>-0.26701201190276269</v>
      </c>
      <c r="N9187" s="77">
        <v>34.425494</v>
      </c>
      <c r="O9187" s="77">
        <v>-0.4516826977123331</v>
      </c>
      <c r="P9187" s="77">
        <v>3632000</v>
      </c>
      <c r="Q9187" s="77">
        <v>2038000</v>
      </c>
      <c r="R9187" s="77">
        <v>1.78</v>
      </c>
      <c r="S9187" s="77">
        <v>55.024999999999999</v>
      </c>
      <c r="T9187" s="77">
        <v>8.136000000000001</v>
      </c>
      <c r="U9187" s="77">
        <v>27.306000000000001</v>
      </c>
      <c r="V9187" s="77">
        <v>2.249941516418692</v>
      </c>
      <c r="AC9187" s="77">
        <v>34.39</v>
      </c>
      <c r="AD9187" s="77">
        <v>33.86</v>
      </c>
      <c r="AH9187" s="77">
        <f>IF(AND(M9187&lt;Variables!$G$6,M9187&gt;Variables!$G$5),0,1)</f>
        <v>1</v>
      </c>
      <c r="AI9187" s="77">
        <f t="shared" si="288"/>
        <v>1</v>
      </c>
      <c r="AJ9187" s="77">
        <f>IF(I9187&gt;Variables!$G$7,0,1)</f>
        <v>1</v>
      </c>
      <c r="AK9187" s="77">
        <f>IF(F9187&gt;Variables!$G$8,0,1)</f>
        <v>1</v>
      </c>
      <c r="AL9187" s="77">
        <f>IF(G9187&gt;Variables!$G$9,0,1)</f>
        <v>1</v>
      </c>
      <c r="AM9187" s="77">
        <f>IF(AND(K9187&gt;Variables!$G$10,K9187&lt;Variables!$G$11),0,1)</f>
        <v>1</v>
      </c>
      <c r="AN9187" s="77">
        <f>IF(H9187&lt;Variables!$G$13,1,0)</f>
        <v>0</v>
      </c>
      <c r="AO9187" s="77">
        <f>IF(R9187&lt;Variables!$G$12,0,1)</f>
        <v>0</v>
      </c>
      <c r="AP9187" s="78">
        <f t="shared" si="289"/>
        <v>1</v>
      </c>
      <c r="AQ9187" s="77">
        <f>IF(V9187&lt;Variables!$G$15,1,0)</f>
        <v>1</v>
      </c>
      <c r="AR9187" s="77">
        <v>0</v>
      </c>
      <c r="AS9187" s="77">
        <v>0</v>
      </c>
      <c r="AT9187" s="77">
        <v>0</v>
      </c>
      <c r="AU9187" s="77">
        <v>1</v>
      </c>
      <c r="BA9187" s="77">
        <v>-1.1100000000000001</v>
      </c>
    </row>
    <row r="9188" spans="3:53" x14ac:dyDescent="0.25">
      <c r="C9188" s="77" t="s">
        <v>904</v>
      </c>
      <c r="D9188" s="77" t="s">
        <v>571</v>
      </c>
      <c r="E9188" s="77">
        <v>2</v>
      </c>
      <c r="F9188" s="77">
        <v>9.89</v>
      </c>
      <c r="G9188" s="77">
        <v>6.95</v>
      </c>
      <c r="H9188" s="77">
        <v>-99999</v>
      </c>
      <c r="I9188" s="77">
        <v>-17.727</v>
      </c>
      <c r="J9188" s="77" t="s">
        <v>75</v>
      </c>
      <c r="K9188" s="77">
        <v>55.41</v>
      </c>
      <c r="L9188" s="77">
        <v>2</v>
      </c>
      <c r="M9188" s="77">
        <v>0</v>
      </c>
      <c r="N9188" s="77">
        <v>2</v>
      </c>
      <c r="O9188" s="77">
        <v>0</v>
      </c>
      <c r="P9188" s="77">
        <v>22374</v>
      </c>
      <c r="Q9188" s="77">
        <v>9723</v>
      </c>
      <c r="R9188" s="77">
        <v>2.2999999999999998</v>
      </c>
      <c r="S9188" s="77">
        <v>55.024999999999999</v>
      </c>
      <c r="T9188" s="77">
        <v>8.136000000000001</v>
      </c>
      <c r="U9188" s="77">
        <v>27.306000000000001</v>
      </c>
      <c r="V9188" s="77">
        <v>2.4230475999999999</v>
      </c>
      <c r="AC9188" s="77">
        <v>1.99</v>
      </c>
      <c r="AD9188" s="77">
        <v>1.9350000000000001</v>
      </c>
      <c r="AH9188" s="77">
        <f>IF(AND(M9188&lt;Variables!$G$6,M9188&gt;Variables!$G$5),0,1)</f>
        <v>1</v>
      </c>
      <c r="AI9188" s="77">
        <f t="shared" si="288"/>
        <v>1</v>
      </c>
      <c r="AJ9188" s="77">
        <f>IF(I9188&gt;Variables!$G$7,0,1)</f>
        <v>1</v>
      </c>
      <c r="AK9188" s="77">
        <f>IF(F9188&gt;Variables!$G$8,0,1)</f>
        <v>0</v>
      </c>
      <c r="AL9188" s="77">
        <f>IF(G9188&gt;Variables!$G$9,0,1)</f>
        <v>1</v>
      </c>
      <c r="AM9188" s="77">
        <f>IF(AND(K9188&gt;Variables!$G$10,K9188&lt;Variables!$G$11),0,1)</f>
        <v>1</v>
      </c>
      <c r="AN9188" s="77">
        <f>IF(H9188&lt;Variables!$G$13,1,0)</f>
        <v>1</v>
      </c>
      <c r="AO9188" s="77">
        <f>IF(R9188&lt;Variables!$G$12,0,1)</f>
        <v>1</v>
      </c>
      <c r="AP9188" s="78">
        <f t="shared" si="289"/>
        <v>1</v>
      </c>
      <c r="AQ9188" s="77">
        <f>IF(V9188&lt;Variables!$G$15,1,0)</f>
        <v>1</v>
      </c>
      <c r="AR9188" s="77">
        <v>0</v>
      </c>
      <c r="AS9188" s="77">
        <v>0</v>
      </c>
      <c r="AT9188" s="77">
        <v>1</v>
      </c>
      <c r="AU9188" s="77">
        <v>0</v>
      </c>
      <c r="BA9188" s="77">
        <v>-2.25</v>
      </c>
    </row>
    <row r="9189" spans="3:53" x14ac:dyDescent="0.25">
      <c r="C9189" s="77" t="s">
        <v>904</v>
      </c>
      <c r="D9189" s="77" t="s">
        <v>521</v>
      </c>
      <c r="E9189" s="77">
        <v>1.29</v>
      </c>
      <c r="F9189" s="77">
        <v>7.5</v>
      </c>
      <c r="G9189" s="77">
        <v>5.18</v>
      </c>
      <c r="H9189" s="77">
        <v>-99999</v>
      </c>
      <c r="I9189" s="77">
        <v>-8.7940000000000005</v>
      </c>
      <c r="J9189" s="77" t="s">
        <v>75</v>
      </c>
      <c r="K9189" s="77">
        <v>55.31</v>
      </c>
      <c r="L9189" s="77">
        <v>1.2842105263157899</v>
      </c>
      <c r="M9189" s="77">
        <v>0.45081967213113328</v>
      </c>
      <c r="N9189" s="77">
        <v>1.27680612244898</v>
      </c>
      <c r="O9189" s="77">
        <v>1.033350116281849</v>
      </c>
      <c r="P9189" s="77">
        <v>4384000</v>
      </c>
      <c r="Q9189" s="77">
        <v>2501000</v>
      </c>
      <c r="R9189" s="77">
        <v>1.75</v>
      </c>
      <c r="S9189" s="77">
        <v>55.024999999999999</v>
      </c>
      <c r="T9189" s="77">
        <v>8.136000000000001</v>
      </c>
      <c r="U9189" s="77">
        <v>27.306000000000001</v>
      </c>
      <c r="V9189" s="77">
        <v>2.4033768426229511</v>
      </c>
      <c r="AC9189" s="77">
        <v>1.34</v>
      </c>
      <c r="AD9189" s="77">
        <v>1.27</v>
      </c>
      <c r="AH9189" s="77">
        <f>IF(AND(M9189&lt;Variables!$G$6,M9189&gt;Variables!$G$5),0,1)</f>
        <v>1</v>
      </c>
      <c r="AI9189" s="77">
        <f t="shared" si="288"/>
        <v>0</v>
      </c>
      <c r="AJ9189" s="77">
        <f>IF(I9189&gt;Variables!$G$7,0,1)</f>
        <v>1</v>
      </c>
      <c r="AK9189" s="77">
        <f>IF(F9189&gt;Variables!$G$8,0,1)</f>
        <v>1</v>
      </c>
      <c r="AL9189" s="77">
        <f>IF(G9189&gt;Variables!$G$9,0,1)</f>
        <v>1</v>
      </c>
      <c r="AM9189" s="77">
        <f>IF(AND(K9189&gt;Variables!$G$10,K9189&lt;Variables!$G$11),0,1)</f>
        <v>1</v>
      </c>
      <c r="AN9189" s="77">
        <f>IF(H9189&lt;Variables!$G$13,1,0)</f>
        <v>1</v>
      </c>
      <c r="AO9189" s="77">
        <f>IF(R9189&lt;Variables!$G$12,0,1)</f>
        <v>0</v>
      </c>
      <c r="AP9189" s="78">
        <f t="shared" si="289"/>
        <v>1</v>
      </c>
      <c r="AQ9189" s="77">
        <f>IF(V9189&lt;Variables!$G$15,1,0)</f>
        <v>1</v>
      </c>
      <c r="AR9189" s="77">
        <v>1</v>
      </c>
      <c r="AS9189" s="77">
        <v>0</v>
      </c>
      <c r="AT9189" s="77">
        <v>0</v>
      </c>
      <c r="AU9189" s="77">
        <v>0</v>
      </c>
      <c r="BA9189" s="77">
        <v>2</v>
      </c>
    </row>
    <row r="9190" spans="3:53" x14ac:dyDescent="0.25">
      <c r="C9190" s="77" t="s">
        <v>904</v>
      </c>
      <c r="D9190" s="77" t="s">
        <v>741</v>
      </c>
      <c r="E9190" s="77">
        <v>29.69</v>
      </c>
      <c r="F9190" s="77">
        <v>8.33</v>
      </c>
      <c r="G9190" s="77">
        <v>5.75</v>
      </c>
      <c r="H9190" s="77">
        <v>3360</v>
      </c>
      <c r="I9190" s="77">
        <v>-1.9870000000000001</v>
      </c>
      <c r="J9190" s="77" t="s">
        <v>75</v>
      </c>
      <c r="K9190" s="77">
        <v>66.099999999999994</v>
      </c>
      <c r="L9190" s="77">
        <v>29.433524999999999</v>
      </c>
      <c r="M9190" s="77">
        <v>0.59855216118356269</v>
      </c>
      <c r="N9190" s="77">
        <v>29.532101999999998</v>
      </c>
      <c r="O9190" s="77">
        <v>0.26275813350503069</v>
      </c>
      <c r="P9190" s="77">
        <v>8333000</v>
      </c>
      <c r="Q9190" s="77">
        <v>1038000</v>
      </c>
      <c r="R9190" s="77">
        <v>8.0299999999999994</v>
      </c>
      <c r="S9190" s="77">
        <v>55.024999999999999</v>
      </c>
      <c r="T9190" s="77">
        <v>8.136000000000001</v>
      </c>
      <c r="U9190" s="77">
        <v>27.306000000000001</v>
      </c>
      <c r="V9190" s="77">
        <v>2.490402883681107</v>
      </c>
      <c r="AC9190" s="77">
        <v>29.75</v>
      </c>
      <c r="AD9190" s="77">
        <v>29.25</v>
      </c>
      <c r="AH9190" s="77">
        <f>IF(AND(M9190&lt;Variables!$G$6,M9190&gt;Variables!$G$5),0,1)</f>
        <v>1</v>
      </c>
      <c r="AI9190" s="77">
        <f t="shared" si="288"/>
        <v>1</v>
      </c>
      <c r="AJ9190" s="77">
        <f>IF(I9190&gt;Variables!$G$7,0,1)</f>
        <v>1</v>
      </c>
      <c r="AK9190" s="77">
        <f>IF(F9190&gt;Variables!$G$8,0,1)</f>
        <v>1</v>
      </c>
      <c r="AL9190" s="77">
        <f>IF(G9190&gt;Variables!$G$9,0,1)</f>
        <v>1</v>
      </c>
      <c r="AM9190" s="77">
        <f>IF(AND(K9190&gt;Variables!$G$10,K9190&lt;Variables!$G$11),0,1)</f>
        <v>0</v>
      </c>
      <c r="AN9190" s="77">
        <f>IF(H9190&lt;Variables!$G$13,1,0)</f>
        <v>0</v>
      </c>
      <c r="AO9190" s="77">
        <f>IF(R9190&lt;Variables!$G$12,0,1)</f>
        <v>1</v>
      </c>
      <c r="AP9190" s="78">
        <f t="shared" si="289"/>
        <v>1</v>
      </c>
      <c r="AQ9190" s="77">
        <f>IF(V9190&lt;Variables!$G$15,1,0)</f>
        <v>1</v>
      </c>
      <c r="AR9190" s="77">
        <v>0</v>
      </c>
      <c r="AS9190" s="77">
        <v>1</v>
      </c>
      <c r="AT9190" s="77">
        <v>0</v>
      </c>
      <c r="AU9190" s="77">
        <v>0</v>
      </c>
      <c r="BA9190" s="77">
        <v>0.09</v>
      </c>
    </row>
    <row r="9191" spans="3:53" x14ac:dyDescent="0.25">
      <c r="C9191" s="77" t="s">
        <v>904</v>
      </c>
      <c r="D9191" s="77" t="s">
        <v>522</v>
      </c>
      <c r="E9191" s="77">
        <v>1.39</v>
      </c>
      <c r="F9191" s="77">
        <v>9.4499999999999993</v>
      </c>
      <c r="G9191" s="77">
        <v>8.59</v>
      </c>
      <c r="H9191" s="77">
        <v>-99999</v>
      </c>
      <c r="I9191" s="77">
        <v>-9.5289999999999999</v>
      </c>
      <c r="J9191" s="77" t="s">
        <v>75</v>
      </c>
      <c r="K9191" s="77">
        <v>55.45</v>
      </c>
      <c r="L9191" s="77">
        <v>1.3867499999999999</v>
      </c>
      <c r="M9191" s="77">
        <v>0.23436091581034621</v>
      </c>
      <c r="N9191" s="77">
        <v>1.37307</v>
      </c>
      <c r="O9191" s="77">
        <v>1.2330034157034719</v>
      </c>
      <c r="P9191" s="77">
        <v>9035000</v>
      </c>
      <c r="Q9191" s="77">
        <v>6120000</v>
      </c>
      <c r="R9191" s="77">
        <v>1.48</v>
      </c>
      <c r="S9191" s="77">
        <v>55.024999999999999</v>
      </c>
      <c r="T9191" s="77">
        <v>8.136000000000001</v>
      </c>
      <c r="U9191" s="77">
        <v>27.306000000000001</v>
      </c>
      <c r="V9191" s="77">
        <v>2.4136798691184418</v>
      </c>
      <c r="AC9191" s="77">
        <v>1.44</v>
      </c>
      <c r="AD9191" s="77">
        <v>1.37</v>
      </c>
      <c r="AH9191" s="77">
        <f>IF(AND(M9191&lt;Variables!$G$6,M9191&gt;Variables!$G$5),0,1)</f>
        <v>1</v>
      </c>
      <c r="AI9191" s="77">
        <f t="shared" si="288"/>
        <v>0</v>
      </c>
      <c r="AJ9191" s="77">
        <f>IF(I9191&gt;Variables!$G$7,0,1)</f>
        <v>1</v>
      </c>
      <c r="AK9191" s="77">
        <f>IF(F9191&gt;Variables!$G$8,0,1)</f>
        <v>0</v>
      </c>
      <c r="AL9191" s="77">
        <f>IF(G9191&gt;Variables!$G$9,0,1)</f>
        <v>1</v>
      </c>
      <c r="AM9191" s="77">
        <f>IF(AND(K9191&gt;Variables!$G$10,K9191&lt;Variables!$G$11),0,1)</f>
        <v>1</v>
      </c>
      <c r="AN9191" s="77">
        <f>IF(H9191&lt;Variables!$G$13,1,0)</f>
        <v>1</v>
      </c>
      <c r="AO9191" s="77">
        <f>IF(R9191&lt;Variables!$G$12,0,1)</f>
        <v>0</v>
      </c>
      <c r="AP9191" s="78">
        <f t="shared" si="289"/>
        <v>1</v>
      </c>
      <c r="AQ9191" s="77">
        <f>IF(V9191&lt;Variables!$G$15,1,0)</f>
        <v>1</v>
      </c>
      <c r="AR9191" s="77">
        <v>1</v>
      </c>
      <c r="AS9191" s="77">
        <v>0</v>
      </c>
      <c r="AT9191" s="77">
        <v>0</v>
      </c>
      <c r="AU9191" s="77">
        <v>0</v>
      </c>
      <c r="BA9191" s="77">
        <v>2</v>
      </c>
    </row>
    <row r="9192" spans="3:53" x14ac:dyDescent="0.25">
      <c r="C9192" s="77" t="s">
        <v>904</v>
      </c>
      <c r="D9192" s="77" t="s">
        <v>123</v>
      </c>
      <c r="E9192" s="77">
        <v>13.74</v>
      </c>
      <c r="F9192" s="77">
        <v>7.33</v>
      </c>
      <c r="G9192" s="77">
        <v>8.18</v>
      </c>
      <c r="H9192" s="77">
        <v>5550</v>
      </c>
      <c r="I9192" s="77">
        <v>347.24700000000001</v>
      </c>
      <c r="J9192" s="77" t="s">
        <v>75</v>
      </c>
      <c r="K9192" s="77">
        <v>40.22</v>
      </c>
      <c r="L9192" s="77">
        <v>13.85516</v>
      </c>
      <c r="M9192" s="77">
        <v>-0.75899520467463344</v>
      </c>
      <c r="N9192" s="77">
        <v>13.900638000000001</v>
      </c>
      <c r="O9192" s="77">
        <v>-1.0836768787159321</v>
      </c>
      <c r="P9192" s="77">
        <v>55843000</v>
      </c>
      <c r="Q9192" s="77">
        <v>56006000</v>
      </c>
      <c r="R9192" s="77">
        <v>1</v>
      </c>
      <c r="S9192" s="77">
        <v>55.024999999999999</v>
      </c>
      <c r="T9192" s="77">
        <v>8.136000000000001</v>
      </c>
      <c r="U9192" s="77">
        <v>27.306000000000001</v>
      </c>
      <c r="V9192" s="77">
        <v>2.2639755290037789</v>
      </c>
      <c r="AC9192" s="77">
        <v>13.88</v>
      </c>
      <c r="AD9192" s="77">
        <v>13</v>
      </c>
      <c r="AH9192" s="77">
        <f>IF(AND(M9192&lt;Variables!$G$6,M9192&gt;Variables!$G$5),0,1)</f>
        <v>1</v>
      </c>
      <c r="AI9192" s="77">
        <f t="shared" si="288"/>
        <v>1</v>
      </c>
      <c r="AJ9192" s="77">
        <f>IF(I9192&gt;Variables!$G$7,0,1)</f>
        <v>0</v>
      </c>
      <c r="AK9192" s="77">
        <f>IF(F9192&gt;Variables!$G$8,0,1)</f>
        <v>1</v>
      </c>
      <c r="AL9192" s="77">
        <f>IF(G9192&gt;Variables!$G$9,0,1)</f>
        <v>1</v>
      </c>
      <c r="AM9192" s="77">
        <f>IF(AND(K9192&gt;Variables!$G$10,K9192&lt;Variables!$G$11),0,1)</f>
        <v>1</v>
      </c>
      <c r="AN9192" s="77">
        <f>IF(H9192&lt;Variables!$G$13,1,0)</f>
        <v>0</v>
      </c>
      <c r="AO9192" s="77">
        <f>IF(R9192&lt;Variables!$G$12,0,1)</f>
        <v>0</v>
      </c>
      <c r="AP9192" s="78">
        <f t="shared" si="289"/>
        <v>1</v>
      </c>
      <c r="AQ9192" s="77">
        <f>IF(V9192&lt;Variables!$G$15,1,0)</f>
        <v>1</v>
      </c>
      <c r="AR9192" s="77">
        <v>1</v>
      </c>
      <c r="AS9192" s="77">
        <v>0</v>
      </c>
      <c r="AT9192" s="77">
        <v>0</v>
      </c>
      <c r="AU9192" s="77">
        <v>0</v>
      </c>
      <c r="BA9192" s="77">
        <v>0.63</v>
      </c>
    </row>
    <row r="9193" spans="3:53" x14ac:dyDescent="0.25">
      <c r="C9193" s="77" t="s">
        <v>904</v>
      </c>
      <c r="D9193" s="77" t="s">
        <v>551</v>
      </c>
      <c r="E9193" s="77">
        <v>12.13</v>
      </c>
      <c r="F9193" s="77">
        <v>57.33</v>
      </c>
      <c r="G9193" s="77">
        <v>29.13</v>
      </c>
      <c r="H9193" s="77">
        <v>75.75</v>
      </c>
      <c r="I9193" s="77">
        <v>51.093000000000004</v>
      </c>
      <c r="J9193" s="77" t="s">
        <v>75</v>
      </c>
      <c r="K9193" s="77">
        <v>44.54</v>
      </c>
      <c r="L9193" s="77">
        <v>12.07222</v>
      </c>
      <c r="M9193" s="77">
        <v>-0.20062589979309081</v>
      </c>
      <c r="N9193" s="77">
        <v>12.476801999999999</v>
      </c>
      <c r="O9193" s="77">
        <v>-3.4367941400368398</v>
      </c>
      <c r="P9193" s="77">
        <v>235140000</v>
      </c>
      <c r="Q9193" s="77">
        <v>23680000</v>
      </c>
      <c r="R9193" s="77">
        <v>9.93</v>
      </c>
      <c r="S9193" s="77">
        <v>55.024999999999999</v>
      </c>
      <c r="T9193" s="77">
        <v>8.136000000000001</v>
      </c>
      <c r="U9193" s="77">
        <v>27.306000000000001</v>
      </c>
      <c r="V9193" s="77">
        <v>2.312487107906251</v>
      </c>
      <c r="AC9193" s="77">
        <v>18.82</v>
      </c>
      <c r="AD9193" s="77">
        <v>11.6</v>
      </c>
      <c r="AH9193" s="77">
        <f>IF(AND(M9193&lt;Variables!$G$6,M9193&gt;Variables!$G$5),0,1)</f>
        <v>1</v>
      </c>
      <c r="AI9193" s="77">
        <f t="shared" si="288"/>
        <v>1</v>
      </c>
      <c r="AJ9193" s="77">
        <f>IF(I9193&gt;Variables!$G$7,0,1)</f>
        <v>0</v>
      </c>
      <c r="AK9193" s="77">
        <f>IF(F9193&gt;Variables!$G$8,0,1)</f>
        <v>0</v>
      </c>
      <c r="AL9193" s="77">
        <f>IF(G9193&gt;Variables!$G$9,0,1)</f>
        <v>0</v>
      </c>
      <c r="AM9193" s="77">
        <f>IF(AND(K9193&gt;Variables!$G$10,K9193&lt;Variables!$G$11),0,1)</f>
        <v>1</v>
      </c>
      <c r="AN9193" s="77">
        <f>IF(H9193&lt;Variables!$G$13,1,0)</f>
        <v>1</v>
      </c>
      <c r="AO9193" s="77">
        <f>IF(R9193&lt;Variables!$G$12,0,1)</f>
        <v>1</v>
      </c>
      <c r="AP9193" s="78">
        <f t="shared" si="289"/>
        <v>1</v>
      </c>
      <c r="AQ9193" s="77">
        <f>IF(V9193&lt;Variables!$G$15,1,0)</f>
        <v>1</v>
      </c>
      <c r="AR9193" s="77">
        <v>1</v>
      </c>
      <c r="AS9193" s="77">
        <v>0</v>
      </c>
      <c r="AT9193" s="77">
        <v>0</v>
      </c>
      <c r="AU9193" s="77">
        <v>0</v>
      </c>
      <c r="BA9193" s="77">
        <v>2</v>
      </c>
    </row>
    <row r="9194" spans="3:53" x14ac:dyDescent="0.25">
      <c r="C9194" s="77" t="s">
        <v>904</v>
      </c>
      <c r="D9194" s="77" t="s">
        <v>718</v>
      </c>
      <c r="E9194" s="77">
        <v>27.79</v>
      </c>
      <c r="F9194" s="77">
        <v>116.67</v>
      </c>
      <c r="G9194" s="77">
        <v>35.619999999999997</v>
      </c>
      <c r="H9194" s="77">
        <v>1570</v>
      </c>
      <c r="I9194" s="77">
        <v>-1.7000000000000001E-2</v>
      </c>
      <c r="J9194" s="77" t="s">
        <v>74</v>
      </c>
      <c r="K9194" s="77">
        <v>54.76</v>
      </c>
      <c r="L9194" s="77">
        <v>27.312560000000001</v>
      </c>
      <c r="M9194" s="77">
        <v>0.10046659851732</v>
      </c>
      <c r="N9194" s="77">
        <v>26.389492000000001</v>
      </c>
      <c r="O9194" s="77">
        <v>3.6018427334637702</v>
      </c>
      <c r="P9194" s="77">
        <v>60322000</v>
      </c>
      <c r="Q9194" s="77">
        <v>302659</v>
      </c>
      <c r="R9194" s="77">
        <v>199.31</v>
      </c>
      <c r="S9194" s="77">
        <v>55.024999999999999</v>
      </c>
      <c r="T9194" s="77">
        <v>8.136000000000001</v>
      </c>
      <c r="U9194" s="77">
        <v>27.306000000000001</v>
      </c>
      <c r="V9194" s="77">
        <v>2.4123203661647241</v>
      </c>
      <c r="AC9194" s="77">
        <v>31.09</v>
      </c>
      <c r="AD9194" s="77">
        <v>26</v>
      </c>
      <c r="AH9194" s="77">
        <f>IF(AND(M9194&lt;Variables!$G$6,M9194&gt;Variables!$G$5),0,1)</f>
        <v>1</v>
      </c>
      <c r="AI9194" s="77">
        <f t="shared" si="288"/>
        <v>0</v>
      </c>
      <c r="AJ9194" s="77">
        <f>IF(I9194&gt;Variables!$G$7,0,1)</f>
        <v>1</v>
      </c>
      <c r="AK9194" s="77">
        <f>IF(F9194&gt;Variables!$G$8,0,1)</f>
        <v>0</v>
      </c>
      <c r="AL9194" s="77">
        <f>IF(G9194&gt;Variables!$G$9,0,1)</f>
        <v>0</v>
      </c>
      <c r="AM9194" s="77">
        <f>IF(AND(K9194&gt;Variables!$G$10,K9194&lt;Variables!$G$11),0,1)</f>
        <v>1</v>
      </c>
      <c r="AN9194" s="77">
        <f>IF(H9194&lt;Variables!$G$13,1,0)</f>
        <v>0</v>
      </c>
      <c r="AO9194" s="77">
        <f>IF(R9194&lt;Variables!$G$12,0,1)</f>
        <v>1</v>
      </c>
      <c r="AP9194" s="78">
        <f t="shared" si="289"/>
        <v>0</v>
      </c>
      <c r="AQ9194" s="77">
        <f>IF(V9194&lt;Variables!$G$15,1,0)</f>
        <v>1</v>
      </c>
      <c r="AR9194" s="77">
        <v>0</v>
      </c>
      <c r="AS9194" s="77">
        <v>0</v>
      </c>
      <c r="AT9194" s="77">
        <v>1</v>
      </c>
      <c r="AU9194" s="77">
        <v>0</v>
      </c>
      <c r="BA9194" s="77">
        <v>-2.25</v>
      </c>
    </row>
    <row r="9195" spans="3:53" x14ac:dyDescent="0.25">
      <c r="C9195" s="77" t="s">
        <v>904</v>
      </c>
      <c r="D9195" s="77" t="s">
        <v>719</v>
      </c>
      <c r="E9195" s="77">
        <v>2.09</v>
      </c>
      <c r="F9195" s="77">
        <v>40.229999999999997</v>
      </c>
      <c r="G9195" s="77">
        <v>-7.21</v>
      </c>
      <c r="H9195" s="77">
        <v>82.6</v>
      </c>
      <c r="I9195" s="77">
        <v>-57.682000000000002</v>
      </c>
      <c r="J9195" s="77" t="s">
        <v>74</v>
      </c>
      <c r="K9195" s="77">
        <v>42.04</v>
      </c>
      <c r="L9195" s="77">
        <v>2.0961449999999999</v>
      </c>
      <c r="M9195" s="77">
        <v>-1.724355900951503</v>
      </c>
      <c r="N9195" s="77">
        <v>2.0927880000000001</v>
      </c>
      <c r="O9195" s="77">
        <v>-1.566713876417489</v>
      </c>
      <c r="P9195" s="77">
        <v>251050000</v>
      </c>
      <c r="Q9195" s="77">
        <v>4600000</v>
      </c>
      <c r="R9195" s="77">
        <v>54.58</v>
      </c>
      <c r="S9195" s="77">
        <v>55.024999999999999</v>
      </c>
      <c r="T9195" s="77">
        <v>8.136000000000001</v>
      </c>
      <c r="U9195" s="77">
        <v>27.306000000000001</v>
      </c>
      <c r="V9195" s="77">
        <v>2.2897273322828329</v>
      </c>
      <c r="AC9195" s="77">
        <v>2.37</v>
      </c>
      <c r="AD9195" s="77">
        <v>1.88</v>
      </c>
      <c r="AH9195" s="77">
        <f>IF(AND(M9195&lt;Variables!$G$6,M9195&gt;Variables!$G$5),0,1)</f>
        <v>0</v>
      </c>
      <c r="AI9195" s="77">
        <f t="shared" si="288"/>
        <v>0</v>
      </c>
      <c r="AJ9195" s="77">
        <f>IF(I9195&gt;Variables!$G$7,0,1)</f>
        <v>1</v>
      </c>
      <c r="AK9195" s="77">
        <f>IF(F9195&gt;Variables!$G$8,0,1)</f>
        <v>0</v>
      </c>
      <c r="AL9195" s="77">
        <f>IF(G9195&gt;Variables!$G$9,0,1)</f>
        <v>1</v>
      </c>
      <c r="AM9195" s="77">
        <f>IF(AND(K9195&gt;Variables!$G$10,K9195&lt;Variables!$G$11),0,1)</f>
        <v>1</v>
      </c>
      <c r="AN9195" s="77">
        <f>IF(H9195&lt;Variables!$G$13,1,0)</f>
        <v>1</v>
      </c>
      <c r="AO9195" s="77">
        <f>IF(R9195&lt;Variables!$G$12,0,1)</f>
        <v>1</v>
      </c>
      <c r="AP9195" s="78">
        <f t="shared" si="289"/>
        <v>0</v>
      </c>
      <c r="AQ9195" s="77">
        <f>IF(V9195&lt;Variables!$G$15,1,0)</f>
        <v>1</v>
      </c>
      <c r="AR9195" s="77">
        <v>0</v>
      </c>
      <c r="AS9195" s="77">
        <v>0</v>
      </c>
      <c r="AT9195" s="77">
        <v>1</v>
      </c>
      <c r="AU9195" s="77">
        <v>0</v>
      </c>
      <c r="BA9195" s="77">
        <v>-2.25</v>
      </c>
    </row>
    <row r="9196" spans="3:53" x14ac:dyDescent="0.25">
      <c r="C9196" s="77" t="s">
        <v>904</v>
      </c>
      <c r="D9196" s="77" t="s">
        <v>745</v>
      </c>
      <c r="E9196" s="77">
        <v>2.06</v>
      </c>
      <c r="F9196" s="77">
        <v>39.020000000000003</v>
      </c>
      <c r="G9196" s="77">
        <v>33.119999999999997</v>
      </c>
      <c r="H9196" s="77">
        <v>65.010000000000005</v>
      </c>
      <c r="I9196" s="77">
        <v>-44.216000000000001</v>
      </c>
      <c r="J9196" s="77" t="s">
        <v>74</v>
      </c>
      <c r="K9196" s="77">
        <v>55.63</v>
      </c>
      <c r="L9196" s="77">
        <v>2.0533100000000002</v>
      </c>
      <c r="M9196" s="77">
        <v>-0.16120313055505131</v>
      </c>
      <c r="N9196" s="77">
        <v>1.978138</v>
      </c>
      <c r="O9196" s="77">
        <v>3.6328102488299541</v>
      </c>
      <c r="P9196" s="77">
        <v>6680000</v>
      </c>
      <c r="Q9196" s="77">
        <v>486440</v>
      </c>
      <c r="R9196" s="77">
        <v>13.73</v>
      </c>
      <c r="S9196" s="77">
        <v>55.024999999999999</v>
      </c>
      <c r="T9196" s="77">
        <v>8.136000000000001</v>
      </c>
      <c r="U9196" s="77">
        <v>27.306000000000001</v>
      </c>
      <c r="V9196" s="77">
        <v>2.432139154023504</v>
      </c>
      <c r="AC9196" s="77">
        <v>2.86</v>
      </c>
      <c r="AD9196" s="77">
        <v>1.98</v>
      </c>
      <c r="AH9196" s="77">
        <f>IF(AND(M9196&lt;Variables!$G$6,M9196&gt;Variables!$G$5),0,1)</f>
        <v>1</v>
      </c>
      <c r="AI9196" s="77">
        <f t="shared" si="288"/>
        <v>0</v>
      </c>
      <c r="AJ9196" s="77">
        <f>IF(I9196&gt;Variables!$G$7,0,1)</f>
        <v>1</v>
      </c>
      <c r="AK9196" s="77">
        <f>IF(F9196&gt;Variables!$G$8,0,1)</f>
        <v>0</v>
      </c>
      <c r="AL9196" s="77">
        <f>IF(G9196&gt;Variables!$G$9,0,1)</f>
        <v>0</v>
      </c>
      <c r="AM9196" s="77">
        <f>IF(AND(K9196&gt;Variables!$G$10,K9196&lt;Variables!$G$11),0,1)</f>
        <v>1</v>
      </c>
      <c r="AN9196" s="77">
        <f>IF(H9196&lt;Variables!$G$13,1,0)</f>
        <v>1</v>
      </c>
      <c r="AO9196" s="77">
        <f>IF(R9196&lt;Variables!$G$12,0,1)</f>
        <v>1</v>
      </c>
      <c r="AP9196" s="78">
        <f t="shared" si="289"/>
        <v>0</v>
      </c>
      <c r="AQ9196" s="77">
        <f>IF(V9196&lt;Variables!$G$15,1,0)</f>
        <v>1</v>
      </c>
      <c r="AR9196" s="77">
        <v>1</v>
      </c>
      <c r="AS9196" s="77">
        <v>0</v>
      </c>
      <c r="AT9196" s="77">
        <v>0</v>
      </c>
      <c r="AU9196" s="77">
        <v>0</v>
      </c>
      <c r="BA9196" s="77">
        <v>2</v>
      </c>
    </row>
    <row r="9197" spans="3:53" x14ac:dyDescent="0.25">
      <c r="C9197" s="77" t="s">
        <v>904</v>
      </c>
      <c r="D9197" s="77" t="s">
        <v>890</v>
      </c>
      <c r="E9197" s="77">
        <v>1.47</v>
      </c>
      <c r="F9197" s="77">
        <v>35.96</v>
      </c>
      <c r="G9197" s="77">
        <v>36.549999999999997</v>
      </c>
      <c r="H9197" s="77">
        <v>71.239999999999995</v>
      </c>
      <c r="I9197" s="77">
        <v>-11.058</v>
      </c>
      <c r="J9197" s="77" t="s">
        <v>74</v>
      </c>
      <c r="K9197" s="77">
        <v>54.21</v>
      </c>
      <c r="L9197" s="77">
        <v>1.450615</v>
      </c>
      <c r="M9197" s="77">
        <v>0.7227968827014648</v>
      </c>
      <c r="N9197" s="77">
        <v>1.4429240000000001</v>
      </c>
      <c r="O9197" s="77">
        <v>1.259664403669229</v>
      </c>
      <c r="P9197" s="77">
        <v>9080000</v>
      </c>
      <c r="Q9197" s="77">
        <v>385830</v>
      </c>
      <c r="R9197" s="77">
        <v>23.53</v>
      </c>
      <c r="S9197" s="77">
        <v>55.024999999999999</v>
      </c>
      <c r="T9197" s="77">
        <v>8.136000000000001</v>
      </c>
      <c r="U9197" s="77">
        <v>27.306000000000001</v>
      </c>
      <c r="V9197" s="77">
        <v>2.3830347696073741</v>
      </c>
      <c r="AC9197" s="77">
        <v>1.64</v>
      </c>
      <c r="AD9197" s="77">
        <v>1.28</v>
      </c>
      <c r="AH9197" s="77">
        <f>IF(AND(M9197&lt;Variables!$G$6,M9197&gt;Variables!$G$5),0,1)</f>
        <v>1</v>
      </c>
      <c r="AI9197" s="77">
        <f t="shared" si="288"/>
        <v>0</v>
      </c>
      <c r="AJ9197" s="77">
        <f>IF(I9197&gt;Variables!$G$7,0,1)</f>
        <v>1</v>
      </c>
      <c r="AK9197" s="77">
        <f>IF(F9197&gt;Variables!$G$8,0,1)</f>
        <v>0</v>
      </c>
      <c r="AL9197" s="77">
        <f>IF(G9197&gt;Variables!$G$9,0,1)</f>
        <v>0</v>
      </c>
      <c r="AM9197" s="77">
        <f>IF(AND(K9197&gt;Variables!$G$10,K9197&lt;Variables!$G$11),0,1)</f>
        <v>1</v>
      </c>
      <c r="AN9197" s="77">
        <f>IF(H9197&lt;Variables!$G$13,1,0)</f>
        <v>1</v>
      </c>
      <c r="AO9197" s="77">
        <f>IF(R9197&lt;Variables!$G$12,0,1)</f>
        <v>1</v>
      </c>
      <c r="AP9197" s="78">
        <f t="shared" si="289"/>
        <v>0</v>
      </c>
      <c r="AQ9197" s="77">
        <f>IF(V9197&lt;Variables!$G$15,1,0)</f>
        <v>1</v>
      </c>
      <c r="AR9197" s="77">
        <v>1</v>
      </c>
      <c r="AS9197" s="77">
        <v>0</v>
      </c>
      <c r="AT9197" s="77">
        <v>0</v>
      </c>
      <c r="AU9197" s="77">
        <v>0</v>
      </c>
      <c r="BA9197" s="77">
        <v>2</v>
      </c>
    </row>
    <row r="9198" spans="3:53" x14ac:dyDescent="0.25">
      <c r="C9198" s="77" t="s">
        <v>904</v>
      </c>
      <c r="D9198" s="77" t="s">
        <v>722</v>
      </c>
      <c r="E9198" s="77">
        <v>3.25</v>
      </c>
      <c r="F9198" s="77">
        <v>26.43</v>
      </c>
      <c r="G9198" s="77">
        <v>15.72</v>
      </c>
      <c r="H9198" s="77">
        <v>53.02</v>
      </c>
      <c r="I9198" s="77">
        <v>-28.48</v>
      </c>
      <c r="J9198" s="77" t="s">
        <v>74</v>
      </c>
      <c r="K9198" s="77">
        <v>49.79</v>
      </c>
      <c r="L9198" s="77">
        <v>3.263525</v>
      </c>
      <c r="M9198" s="77">
        <v>-0.71778215273363832</v>
      </c>
      <c r="N9198" s="77">
        <v>3.1969480000000008</v>
      </c>
      <c r="O9198" s="77">
        <v>1.3497873596942831</v>
      </c>
      <c r="P9198" s="77">
        <v>8289999.9999999991</v>
      </c>
      <c r="Q9198" s="77">
        <v>3550000</v>
      </c>
      <c r="R9198" s="77">
        <v>2.34</v>
      </c>
      <c r="S9198" s="77">
        <v>55.024999999999999</v>
      </c>
      <c r="T9198" s="77">
        <v>8.136000000000001</v>
      </c>
      <c r="U9198" s="77">
        <v>27.306000000000001</v>
      </c>
      <c r="V9198" s="77">
        <v>2.3830514154510838</v>
      </c>
      <c r="AC9198" s="77">
        <v>3.26</v>
      </c>
      <c r="AD9198" s="77">
        <v>3</v>
      </c>
      <c r="AH9198" s="77">
        <f>IF(AND(M9198&lt;Variables!$G$6,M9198&gt;Variables!$G$5),0,1)</f>
        <v>1</v>
      </c>
      <c r="AI9198" s="77">
        <f t="shared" si="288"/>
        <v>0</v>
      </c>
      <c r="AJ9198" s="77">
        <f>IF(I9198&gt;Variables!$G$7,0,1)</f>
        <v>1</v>
      </c>
      <c r="AK9198" s="77">
        <f>IF(F9198&gt;Variables!$G$8,0,1)</f>
        <v>0</v>
      </c>
      <c r="AL9198" s="77">
        <f>IF(G9198&gt;Variables!$G$9,0,1)</f>
        <v>0</v>
      </c>
      <c r="AM9198" s="77">
        <f>IF(AND(K9198&gt;Variables!$G$10,K9198&lt;Variables!$G$11),0,1)</f>
        <v>1</v>
      </c>
      <c r="AN9198" s="77">
        <f>IF(H9198&lt;Variables!$G$13,1,0)</f>
        <v>1</v>
      </c>
      <c r="AO9198" s="77">
        <f>IF(R9198&lt;Variables!$G$12,0,1)</f>
        <v>1</v>
      </c>
      <c r="AP9198" s="78">
        <f t="shared" si="289"/>
        <v>0</v>
      </c>
      <c r="AQ9198" s="77">
        <f>IF(V9198&lt;Variables!$G$15,1,0)</f>
        <v>1</v>
      </c>
      <c r="AR9198" s="77">
        <v>0</v>
      </c>
      <c r="AS9198" s="77">
        <v>0</v>
      </c>
      <c r="AT9198" s="77">
        <v>1</v>
      </c>
      <c r="AU9198" s="77">
        <v>0</v>
      </c>
      <c r="BA9198" s="77">
        <v>-2.25</v>
      </c>
    </row>
    <row r="9199" spans="3:53" x14ac:dyDescent="0.25">
      <c r="C9199" s="77" t="s">
        <v>904</v>
      </c>
      <c r="D9199" s="77" t="s">
        <v>729</v>
      </c>
      <c r="E9199" s="77">
        <v>13.04</v>
      </c>
      <c r="F9199" s="77">
        <v>10.45</v>
      </c>
      <c r="G9199" s="77">
        <v>10.83</v>
      </c>
      <c r="H9199" s="77">
        <v>6350</v>
      </c>
      <c r="I9199" s="77">
        <v>42.887</v>
      </c>
      <c r="J9199" s="77" t="s">
        <v>74</v>
      </c>
      <c r="K9199" s="77">
        <v>37.76</v>
      </c>
      <c r="L9199" s="77">
        <v>13.04067857142857</v>
      </c>
      <c r="M9199" s="77">
        <v>-0.31193600245386283</v>
      </c>
      <c r="N9199" s="77">
        <v>13.095944186046509</v>
      </c>
      <c r="O9199" s="77">
        <v>-0.73262519054364506</v>
      </c>
      <c r="P9199" s="77">
        <v>2598000</v>
      </c>
      <c r="Q9199" s="77">
        <v>2203000</v>
      </c>
      <c r="R9199" s="77">
        <v>1.18</v>
      </c>
      <c r="S9199" s="77">
        <v>55.024999999999999</v>
      </c>
      <c r="T9199" s="77">
        <v>8.136000000000001</v>
      </c>
      <c r="U9199" s="77">
        <v>27.306000000000001</v>
      </c>
      <c r="V9199" s="77">
        <v>2.2372772728807391</v>
      </c>
      <c r="AC9199" s="77">
        <v>13.195</v>
      </c>
      <c r="AD9199" s="77">
        <v>12.92</v>
      </c>
      <c r="AH9199" s="77">
        <f>IF(AND(M9199&lt;Variables!$G$6,M9199&gt;Variables!$G$5),0,1)</f>
        <v>1</v>
      </c>
      <c r="AI9199" s="77">
        <f t="shared" si="288"/>
        <v>1</v>
      </c>
      <c r="AJ9199" s="77">
        <f>IF(I9199&gt;Variables!$G$7,0,1)</f>
        <v>1</v>
      </c>
      <c r="AK9199" s="77">
        <f>IF(F9199&gt;Variables!$G$8,0,1)</f>
        <v>0</v>
      </c>
      <c r="AL9199" s="77">
        <f>IF(G9199&gt;Variables!$G$9,0,1)</f>
        <v>0</v>
      </c>
      <c r="AM9199" s="77">
        <f>IF(AND(K9199&gt;Variables!$G$10,K9199&lt;Variables!$G$11),0,1)</f>
        <v>1</v>
      </c>
      <c r="AN9199" s="77">
        <f>IF(H9199&lt;Variables!$G$13,1,0)</f>
        <v>0</v>
      </c>
      <c r="AO9199" s="77">
        <f>IF(R9199&lt;Variables!$G$12,0,1)</f>
        <v>0</v>
      </c>
      <c r="AP9199" s="78">
        <f t="shared" si="289"/>
        <v>0</v>
      </c>
      <c r="AQ9199" s="77">
        <f>IF(V9199&lt;Variables!$G$15,1,0)</f>
        <v>1</v>
      </c>
      <c r="AR9199" s="77">
        <v>0</v>
      </c>
      <c r="AS9199" s="77">
        <v>0</v>
      </c>
      <c r="AT9199" s="77">
        <v>0</v>
      </c>
      <c r="AU9199" s="77">
        <v>1</v>
      </c>
      <c r="BA9199" s="77">
        <v>-0.62</v>
      </c>
    </row>
    <row r="9200" spans="3:53" x14ac:dyDescent="0.25">
      <c r="C9200" s="77" t="s">
        <v>904</v>
      </c>
      <c r="D9200" s="77" t="s">
        <v>720</v>
      </c>
      <c r="E9200" s="77">
        <v>53.81</v>
      </c>
      <c r="F9200" s="77">
        <v>9.31</v>
      </c>
      <c r="G9200" s="77">
        <v>8.57</v>
      </c>
      <c r="H9200" s="77">
        <v>2050</v>
      </c>
      <c r="I9200" s="77">
        <v>11.949</v>
      </c>
      <c r="J9200" s="77" t="s">
        <v>74</v>
      </c>
      <c r="K9200" s="77">
        <v>33.549999999999997</v>
      </c>
      <c r="L9200" s="77">
        <v>53.819999999999993</v>
      </c>
      <c r="M9200" s="77">
        <v>-0.66889632107022001</v>
      </c>
      <c r="N9200" s="77">
        <v>53.863100000000003</v>
      </c>
      <c r="O9200" s="77">
        <v>-0.74837876022732075</v>
      </c>
      <c r="P9200" s="77">
        <v>816859</v>
      </c>
      <c r="Q9200" s="77">
        <v>320570</v>
      </c>
      <c r="R9200" s="77">
        <v>2.5499999999999998</v>
      </c>
      <c r="S9200" s="77">
        <v>55.024999999999999</v>
      </c>
      <c r="T9200" s="77">
        <v>8.136000000000001</v>
      </c>
      <c r="U9200" s="77">
        <v>27.306000000000001</v>
      </c>
      <c r="V9200" s="77">
        <v>2.1821916454849499</v>
      </c>
      <c r="AC9200" s="77">
        <v>54.18</v>
      </c>
      <c r="AD9200" s="77">
        <v>52.91</v>
      </c>
      <c r="AH9200" s="77">
        <f>IF(AND(M9200&lt;Variables!$G$6,M9200&gt;Variables!$G$5),0,1)</f>
        <v>1</v>
      </c>
      <c r="AI9200" s="77">
        <f t="shared" si="288"/>
        <v>1</v>
      </c>
      <c r="AJ9200" s="77">
        <f>IF(I9200&gt;Variables!$G$7,0,1)</f>
        <v>1</v>
      </c>
      <c r="AK9200" s="77">
        <f>IF(F9200&gt;Variables!$G$8,0,1)</f>
        <v>0</v>
      </c>
      <c r="AL9200" s="77">
        <f>IF(G9200&gt;Variables!$G$9,0,1)</f>
        <v>1</v>
      </c>
      <c r="AM9200" s="77">
        <f>IF(AND(K9200&gt;Variables!$G$10,K9200&lt;Variables!$G$11),0,1)</f>
        <v>1</v>
      </c>
      <c r="AN9200" s="77">
        <f>IF(H9200&lt;Variables!$G$13,1,0)</f>
        <v>0</v>
      </c>
      <c r="AO9200" s="77">
        <f>IF(R9200&lt;Variables!$G$12,0,1)</f>
        <v>1</v>
      </c>
      <c r="AP9200" s="78">
        <f t="shared" si="289"/>
        <v>0</v>
      </c>
      <c r="AQ9200" s="77">
        <f>IF(V9200&lt;Variables!$G$15,1,0)</f>
        <v>1</v>
      </c>
      <c r="AR9200" s="77">
        <v>0</v>
      </c>
      <c r="AS9200" s="77">
        <v>0</v>
      </c>
      <c r="AT9200" s="77">
        <v>0</v>
      </c>
      <c r="AU9200" s="77">
        <v>1</v>
      </c>
      <c r="BA9200" s="77">
        <v>-0.86</v>
      </c>
    </row>
    <row r="9201" spans="3:53" x14ac:dyDescent="0.25">
      <c r="C9201" s="77" t="s">
        <v>904</v>
      </c>
      <c r="D9201" s="77" t="s">
        <v>728</v>
      </c>
      <c r="E9201" s="77">
        <v>41.82</v>
      </c>
      <c r="F9201" s="77">
        <v>8.9</v>
      </c>
      <c r="G9201" s="77">
        <v>8.06</v>
      </c>
      <c r="H9201" s="77">
        <v>67630</v>
      </c>
      <c r="I9201" s="77">
        <v>-26.565999999999999</v>
      </c>
      <c r="J9201" s="77" t="s">
        <v>74</v>
      </c>
      <c r="K9201" s="77">
        <v>36.590000000000003</v>
      </c>
      <c r="L9201" s="77">
        <v>41.735140000000001</v>
      </c>
      <c r="M9201" s="77">
        <v>-0.2121473655054274</v>
      </c>
      <c r="N9201" s="77">
        <v>41.908403999999997</v>
      </c>
      <c r="O9201" s="77">
        <v>-0.62470525004960331</v>
      </c>
      <c r="P9201" s="77">
        <v>8242000.0000000009</v>
      </c>
      <c r="Q9201" s="77">
        <v>4417000</v>
      </c>
      <c r="R9201" s="77">
        <v>1.87</v>
      </c>
      <c r="S9201" s="77">
        <v>55.024999999999999</v>
      </c>
      <c r="T9201" s="77">
        <v>8.136000000000001</v>
      </c>
      <c r="U9201" s="77">
        <v>27.306000000000001</v>
      </c>
      <c r="V9201" s="77">
        <v>2.2253721713600578</v>
      </c>
      <c r="AC9201" s="77">
        <v>42.64</v>
      </c>
      <c r="AD9201" s="77">
        <v>41.64</v>
      </c>
      <c r="AH9201" s="77">
        <f>IF(AND(M9201&lt;Variables!$G$6,M9201&gt;Variables!$G$5),0,1)</f>
        <v>1</v>
      </c>
      <c r="AI9201" s="77">
        <f t="shared" si="288"/>
        <v>1</v>
      </c>
      <c r="AJ9201" s="77">
        <f>IF(I9201&gt;Variables!$G$7,0,1)</f>
        <v>1</v>
      </c>
      <c r="AK9201" s="77">
        <f>IF(F9201&gt;Variables!$G$8,0,1)</f>
        <v>1</v>
      </c>
      <c r="AL9201" s="77">
        <f>IF(G9201&gt;Variables!$G$9,0,1)</f>
        <v>1</v>
      </c>
      <c r="AM9201" s="77">
        <f>IF(AND(K9201&gt;Variables!$G$10,K9201&lt;Variables!$G$11),0,1)</f>
        <v>1</v>
      </c>
      <c r="AN9201" s="77">
        <f>IF(H9201&lt;Variables!$G$13,1,0)</f>
        <v>0</v>
      </c>
      <c r="AO9201" s="77">
        <f>IF(R9201&lt;Variables!$G$12,0,1)</f>
        <v>0</v>
      </c>
      <c r="AP9201" s="78">
        <f t="shared" si="289"/>
        <v>0</v>
      </c>
      <c r="AQ9201" s="77">
        <f>IF(V9201&lt;Variables!$G$15,1,0)</f>
        <v>1</v>
      </c>
      <c r="AR9201" s="77">
        <v>0</v>
      </c>
      <c r="AS9201" s="77">
        <v>1</v>
      </c>
      <c r="AT9201" s="77">
        <v>0</v>
      </c>
      <c r="AU9201" s="77">
        <v>0</v>
      </c>
      <c r="BA9201" s="77">
        <v>1.56</v>
      </c>
    </row>
    <row r="9202" spans="3:53" x14ac:dyDescent="0.25">
      <c r="C9202" s="77" t="s">
        <v>904</v>
      </c>
      <c r="D9202" s="77" t="s">
        <v>705</v>
      </c>
      <c r="E9202" s="77">
        <v>675.13</v>
      </c>
      <c r="F9202" s="77">
        <v>7.8</v>
      </c>
      <c r="G9202" s="77">
        <v>3.56</v>
      </c>
      <c r="H9202" s="77">
        <v>6440</v>
      </c>
      <c r="I9202" s="77">
        <v>-23.538</v>
      </c>
      <c r="J9202" s="77" t="s">
        <v>74</v>
      </c>
      <c r="K9202" s="77">
        <v>43.92</v>
      </c>
      <c r="L9202" s="77">
        <v>673.68700625000008</v>
      </c>
      <c r="M9202" s="77">
        <v>-8.5352136031362685E-2</v>
      </c>
      <c r="N9202" s="77">
        <v>674.8733136363636</v>
      </c>
      <c r="O9202" s="77">
        <v>-0.26098433598941689</v>
      </c>
      <c r="P9202" s="77">
        <v>1136000</v>
      </c>
      <c r="Q9202" s="77">
        <v>763734</v>
      </c>
      <c r="R9202" s="77">
        <v>1.49</v>
      </c>
      <c r="S9202" s="77">
        <v>55.024999999999999</v>
      </c>
      <c r="T9202" s="77">
        <v>8.136000000000001</v>
      </c>
      <c r="U9202" s="77">
        <v>27.306000000000001</v>
      </c>
      <c r="V9202" s="77">
        <v>2.3047316539661562</v>
      </c>
      <c r="AC9202" s="77">
        <v>674.94060000000002</v>
      </c>
      <c r="AD9202" s="77">
        <v>650.67049999999995</v>
      </c>
      <c r="AH9202" s="77">
        <f>IF(AND(M9202&lt;Variables!$G$6,M9202&gt;Variables!$G$5),0,1)</f>
        <v>1</v>
      </c>
      <c r="AI9202" s="77">
        <f t="shared" ref="AI9202:AI9260" si="290">IF(L9202&gt;N9202,0,1)</f>
        <v>1</v>
      </c>
      <c r="AJ9202" s="77">
        <f>IF(I9202&gt;Variables!$G$7,0,1)</f>
        <v>1</v>
      </c>
      <c r="AK9202" s="77">
        <f>IF(F9202&gt;Variables!$G$8,0,1)</f>
        <v>1</v>
      </c>
      <c r="AL9202" s="77">
        <f>IF(G9202&gt;Variables!$G$9,0,1)</f>
        <v>1</v>
      </c>
      <c r="AM9202" s="77">
        <f>IF(AND(K9202&gt;Variables!$G$10,K9202&lt;Variables!$G$11),0,1)</f>
        <v>1</v>
      </c>
      <c r="AN9202" s="77">
        <f>IF(H9202&lt;Variables!$G$13,1,0)</f>
        <v>0</v>
      </c>
      <c r="AO9202" s="77">
        <f>IF(R9202&lt;Variables!$G$12,0,1)</f>
        <v>0</v>
      </c>
      <c r="AP9202" s="78">
        <f t="shared" ref="AP9202:AP9260" si="291">IF(J9202="Pass", 0,1)</f>
        <v>0</v>
      </c>
      <c r="AQ9202" s="77">
        <f>IF(V9202&lt;Variables!$G$15,1,0)</f>
        <v>1</v>
      </c>
      <c r="AR9202" s="77">
        <v>0</v>
      </c>
      <c r="AS9202" s="77">
        <v>0</v>
      </c>
      <c r="AT9202" s="77">
        <v>1</v>
      </c>
      <c r="AU9202" s="77">
        <v>0</v>
      </c>
      <c r="BA9202" s="77">
        <v>-1.66</v>
      </c>
    </row>
    <row r="9203" spans="3:53" x14ac:dyDescent="0.25">
      <c r="C9203" s="77" t="s">
        <v>904</v>
      </c>
      <c r="D9203" s="77" t="s">
        <v>717</v>
      </c>
      <c r="E9203" s="77">
        <v>7.02</v>
      </c>
      <c r="F9203" s="77">
        <v>164.12</v>
      </c>
      <c r="G9203" s="77">
        <v>67.56</v>
      </c>
      <c r="H9203" s="77">
        <v>34.64</v>
      </c>
      <c r="I9203" s="77">
        <v>-4.2489999999999997</v>
      </c>
      <c r="J9203" s="77" t="s">
        <v>75</v>
      </c>
      <c r="K9203" s="77">
        <v>79.900000000000006</v>
      </c>
      <c r="L9203" s="77">
        <v>6.1908499999999993</v>
      </c>
      <c r="M9203" s="77">
        <v>12.59358569501766</v>
      </c>
      <c r="N9203" s="77">
        <v>5.9229280000000006</v>
      </c>
      <c r="O9203" s="77">
        <v>17.6867252142859</v>
      </c>
      <c r="P9203" s="77">
        <v>126190000</v>
      </c>
      <c r="Q9203" s="77">
        <v>392060</v>
      </c>
      <c r="R9203" s="77">
        <v>321.86</v>
      </c>
      <c r="S9203" s="77">
        <v>55.024999999999999</v>
      </c>
      <c r="T9203" s="77">
        <v>8.136000000000001</v>
      </c>
      <c r="U9203" s="77">
        <v>27.306000000000001</v>
      </c>
      <c r="V9203" s="77">
        <v>1.261859534861931</v>
      </c>
      <c r="AC9203" s="77">
        <v>8.1999999999999993</v>
      </c>
      <c r="AD9203" s="77">
        <v>6.14</v>
      </c>
      <c r="AH9203" s="77">
        <f>IF(AND(M9203&lt;Variables!$G$6,M9203&gt;Variables!$G$5),0,1)</f>
        <v>1</v>
      </c>
      <c r="AI9203" s="77">
        <f t="shared" si="290"/>
        <v>0</v>
      </c>
      <c r="AJ9203" s="77">
        <f>IF(I9203&gt;Variables!$G$7,0,1)</f>
        <v>1</v>
      </c>
      <c r="AK9203" s="77">
        <f>IF(F9203&gt;Variables!$G$8,0,1)</f>
        <v>0</v>
      </c>
      <c r="AL9203" s="77">
        <f>IF(G9203&gt;Variables!$G$9,0,1)</f>
        <v>0</v>
      </c>
      <c r="AM9203" s="77">
        <f>IF(AND(K9203&gt;Variables!$G$10,K9203&lt;Variables!$G$11),0,1)</f>
        <v>1</v>
      </c>
      <c r="AN9203" s="77">
        <f>IF(H9203&lt;Variables!$G$13,1,0)</f>
        <v>1</v>
      </c>
      <c r="AO9203" s="77">
        <f>IF(R9203&lt;Variables!$G$12,0,1)</f>
        <v>1</v>
      </c>
      <c r="AP9203" s="78">
        <f t="shared" si="291"/>
        <v>1</v>
      </c>
      <c r="AQ9203" s="77">
        <f>IF(V9203&lt;Variables!$G$15,1,0)</f>
        <v>1</v>
      </c>
      <c r="AR9203" s="77">
        <v>0</v>
      </c>
      <c r="AS9203" s="77">
        <v>0</v>
      </c>
      <c r="AT9203" s="77">
        <v>1</v>
      </c>
      <c r="AU9203" s="77">
        <v>0</v>
      </c>
      <c r="BA9203" s="77">
        <v>-2.25</v>
      </c>
    </row>
    <row r="9204" spans="3:53" x14ac:dyDescent="0.25">
      <c r="C9204" s="77" t="s">
        <v>904</v>
      </c>
      <c r="D9204" s="77" t="s">
        <v>703</v>
      </c>
      <c r="E9204" s="77">
        <v>3.5</v>
      </c>
      <c r="F9204" s="77">
        <v>7.81</v>
      </c>
      <c r="G9204" s="77">
        <v>4.9800000000000004</v>
      </c>
      <c r="H9204" s="77">
        <v>-99999</v>
      </c>
      <c r="I9204" s="77">
        <v>-12.071999999999999</v>
      </c>
      <c r="J9204" s="77" t="s">
        <v>75</v>
      </c>
      <c r="K9204" s="77">
        <v>63.2</v>
      </c>
      <c r="L9204" s="77">
        <v>3.48</v>
      </c>
      <c r="M9204" s="77">
        <v>0</v>
      </c>
      <c r="N9204" s="77">
        <v>3.4649999999999999</v>
      </c>
      <c r="O9204" s="77">
        <v>0.43290043290043662</v>
      </c>
      <c r="P9204" s="77">
        <v>38423</v>
      </c>
      <c r="Q9204" s="77">
        <v>15432</v>
      </c>
      <c r="R9204" s="77">
        <v>2.4900000000000002</v>
      </c>
      <c r="S9204" s="77">
        <v>55.024999999999999</v>
      </c>
      <c r="T9204" s="77">
        <v>8.136000000000001</v>
      </c>
      <c r="U9204" s="77">
        <v>27.306000000000001</v>
      </c>
      <c r="V9204" s="77">
        <v>2.503752</v>
      </c>
      <c r="AC9204" s="77">
        <v>3.49</v>
      </c>
      <c r="AD9204" s="77">
        <v>3.4</v>
      </c>
      <c r="AH9204" s="77">
        <f>IF(AND(M9204&lt;Variables!$G$6,M9204&gt;Variables!$G$5),0,1)</f>
        <v>1</v>
      </c>
      <c r="AI9204" s="77">
        <f t="shared" si="290"/>
        <v>0</v>
      </c>
      <c r="AJ9204" s="77">
        <f>IF(I9204&gt;Variables!$G$7,0,1)</f>
        <v>1</v>
      </c>
      <c r="AK9204" s="77">
        <f>IF(F9204&gt;Variables!$G$8,0,1)</f>
        <v>1</v>
      </c>
      <c r="AL9204" s="77">
        <f>IF(G9204&gt;Variables!$G$9,0,1)</f>
        <v>1</v>
      </c>
      <c r="AM9204" s="77">
        <f>IF(AND(K9204&gt;Variables!$G$10,K9204&lt;Variables!$G$11),0,1)</f>
        <v>0</v>
      </c>
      <c r="AN9204" s="77">
        <f>IF(H9204&lt;Variables!$G$13,1,0)</f>
        <v>1</v>
      </c>
      <c r="AO9204" s="77">
        <f>IF(R9204&lt;Variables!$G$12,0,1)</f>
        <v>1</v>
      </c>
      <c r="AP9204" s="78">
        <f t="shared" si="291"/>
        <v>1</v>
      </c>
      <c r="AQ9204" s="77">
        <f>IF(V9204&lt;Variables!$G$15,1,0)</f>
        <v>1</v>
      </c>
      <c r="AR9204" s="77">
        <v>0</v>
      </c>
      <c r="AS9204" s="77">
        <v>0</v>
      </c>
      <c r="AT9204" s="77">
        <v>1</v>
      </c>
      <c r="AU9204" s="77">
        <v>0</v>
      </c>
      <c r="BA9204" s="77">
        <v>-2.25</v>
      </c>
    </row>
    <row r="9205" spans="3:53" x14ac:dyDescent="0.25">
      <c r="C9205" s="77" t="s">
        <v>904</v>
      </c>
      <c r="D9205" s="77" t="s">
        <v>749</v>
      </c>
      <c r="E9205" s="77">
        <v>3.56</v>
      </c>
      <c r="F9205" s="77">
        <v>10.59</v>
      </c>
      <c r="G9205" s="77">
        <v>9.74</v>
      </c>
      <c r="H9205" s="77">
        <v>-99999</v>
      </c>
      <c r="I9205" s="77">
        <v>-12.667</v>
      </c>
      <c r="J9205" s="77" t="s">
        <v>75</v>
      </c>
      <c r="K9205" s="77">
        <v>53.65</v>
      </c>
      <c r="L9205" s="77">
        <v>3.55</v>
      </c>
      <c r="M9205" s="77">
        <v>0</v>
      </c>
      <c r="N9205" s="77">
        <v>3.55</v>
      </c>
      <c r="O9205" s="77">
        <v>0</v>
      </c>
      <c r="P9205" s="77">
        <v>28519</v>
      </c>
      <c r="Q9205" s="77">
        <v>9400</v>
      </c>
      <c r="R9205" s="77">
        <v>3.03</v>
      </c>
      <c r="S9205" s="77">
        <v>55.024999999999999</v>
      </c>
      <c r="T9205" s="77">
        <v>8.136000000000001</v>
      </c>
      <c r="U9205" s="77">
        <v>27.306000000000001</v>
      </c>
      <c r="V9205" s="77">
        <v>2.404814</v>
      </c>
      <c r="AC9205" s="77">
        <v>3.64</v>
      </c>
      <c r="AD9205" s="77">
        <v>3.53</v>
      </c>
      <c r="AH9205" s="77">
        <f>IF(AND(M9205&lt;Variables!$G$6,M9205&gt;Variables!$G$5),0,1)</f>
        <v>1</v>
      </c>
      <c r="AI9205" s="77">
        <f t="shared" si="290"/>
        <v>1</v>
      </c>
      <c r="AJ9205" s="77">
        <f>IF(I9205&gt;Variables!$G$7,0,1)</f>
        <v>1</v>
      </c>
      <c r="AK9205" s="77">
        <f>IF(F9205&gt;Variables!$G$8,0,1)</f>
        <v>0</v>
      </c>
      <c r="AL9205" s="77">
        <f>IF(G9205&gt;Variables!$G$9,0,1)</f>
        <v>1</v>
      </c>
      <c r="AM9205" s="77">
        <f>IF(AND(K9205&gt;Variables!$G$10,K9205&lt;Variables!$G$11),0,1)</f>
        <v>1</v>
      </c>
      <c r="AN9205" s="77">
        <f>IF(H9205&lt;Variables!$G$13,1,0)</f>
        <v>1</v>
      </c>
      <c r="AO9205" s="77">
        <f>IF(R9205&lt;Variables!$G$12,0,1)</f>
        <v>1</v>
      </c>
      <c r="AP9205" s="78">
        <f t="shared" si="291"/>
        <v>1</v>
      </c>
      <c r="AQ9205" s="77">
        <f>IF(V9205&lt;Variables!$G$15,1,0)</f>
        <v>1</v>
      </c>
      <c r="AR9205" s="77">
        <v>1</v>
      </c>
      <c r="AS9205" s="77">
        <v>0</v>
      </c>
      <c r="AT9205" s="77">
        <v>0</v>
      </c>
      <c r="AU9205" s="77">
        <v>0</v>
      </c>
      <c r="BA9205" s="77">
        <v>2</v>
      </c>
    </row>
    <row r="9206" spans="3:53" x14ac:dyDescent="0.25">
      <c r="C9206" s="77" t="s">
        <v>904</v>
      </c>
      <c r="D9206" s="77" t="s">
        <v>678</v>
      </c>
      <c r="E9206" s="77">
        <v>2.17</v>
      </c>
      <c r="F9206" s="77">
        <v>10.66</v>
      </c>
      <c r="G9206" s="77">
        <v>3.8</v>
      </c>
      <c r="H9206" s="77">
        <v>-99999</v>
      </c>
      <c r="I9206" s="77">
        <v>-11.095000000000001</v>
      </c>
      <c r="J9206" s="77" t="s">
        <v>75</v>
      </c>
      <c r="K9206" s="77">
        <v>43.48</v>
      </c>
      <c r="L9206" s="77">
        <v>2.185427272727273</v>
      </c>
      <c r="M9206" s="77">
        <v>-0.25291496982074918</v>
      </c>
      <c r="N9206" s="77">
        <v>2.1979280000000001</v>
      </c>
      <c r="O9206" s="77">
        <v>-0.82022705020365327</v>
      </c>
      <c r="P9206" s="77">
        <v>168822</v>
      </c>
      <c r="Q9206" s="77">
        <v>15467</v>
      </c>
      <c r="R9206" s="77">
        <v>10.91</v>
      </c>
      <c r="S9206" s="77">
        <v>55.024999999999999</v>
      </c>
      <c r="T9206" s="77">
        <v>8.136000000000001</v>
      </c>
      <c r="U9206" s="77">
        <v>27.306000000000001</v>
      </c>
      <c r="V9206" s="77">
        <v>2.301266261033208</v>
      </c>
      <c r="AC9206" s="77">
        <v>2.17</v>
      </c>
      <c r="AD9206" s="77">
        <v>2.10025</v>
      </c>
      <c r="AH9206" s="77">
        <f>IF(AND(M9206&lt;Variables!$G$6,M9206&gt;Variables!$G$5),0,1)</f>
        <v>1</v>
      </c>
      <c r="AI9206" s="77">
        <f t="shared" si="290"/>
        <v>1</v>
      </c>
      <c r="AJ9206" s="77">
        <f>IF(I9206&gt;Variables!$G$7,0,1)</f>
        <v>1</v>
      </c>
      <c r="AK9206" s="77">
        <f>IF(F9206&gt;Variables!$G$8,0,1)</f>
        <v>0</v>
      </c>
      <c r="AL9206" s="77">
        <f>IF(G9206&gt;Variables!$G$9,0,1)</f>
        <v>1</v>
      </c>
      <c r="AM9206" s="77">
        <f>IF(AND(K9206&gt;Variables!$G$10,K9206&lt;Variables!$G$11),0,1)</f>
        <v>1</v>
      </c>
      <c r="AN9206" s="77">
        <f>IF(H9206&lt;Variables!$G$13,1,0)</f>
        <v>1</v>
      </c>
      <c r="AO9206" s="77">
        <f>IF(R9206&lt;Variables!$G$12,0,1)</f>
        <v>1</v>
      </c>
      <c r="AP9206" s="78">
        <f t="shared" si="291"/>
        <v>1</v>
      </c>
      <c r="AQ9206" s="77">
        <f>IF(V9206&lt;Variables!$G$15,1,0)</f>
        <v>1</v>
      </c>
      <c r="AR9206" s="77">
        <v>0</v>
      </c>
      <c r="AS9206" s="77">
        <v>0</v>
      </c>
      <c r="AT9206" s="77">
        <v>1</v>
      </c>
      <c r="AU9206" s="77">
        <v>0</v>
      </c>
      <c r="BA9206" s="77">
        <v>-2.25</v>
      </c>
    </row>
    <row r="9207" spans="3:53" x14ac:dyDescent="0.25">
      <c r="C9207" s="77" t="s">
        <v>904</v>
      </c>
      <c r="D9207" s="77" t="s">
        <v>177</v>
      </c>
      <c r="E9207" s="77">
        <v>73.849999999999994</v>
      </c>
      <c r="F9207" s="77">
        <v>12.5</v>
      </c>
      <c r="G9207" s="77">
        <v>14.25</v>
      </c>
      <c r="H9207" s="77">
        <v>13100</v>
      </c>
      <c r="I9207" s="77">
        <v>518.27300000000002</v>
      </c>
      <c r="J9207" s="77" t="s">
        <v>75</v>
      </c>
      <c r="K9207" s="77">
        <v>60.43</v>
      </c>
      <c r="L9207" s="77">
        <v>73.035674999999998</v>
      </c>
      <c r="M9207" s="77">
        <v>0.67682676993127466</v>
      </c>
      <c r="N9207" s="77">
        <v>72.511127999999999</v>
      </c>
      <c r="O9207" s="77">
        <v>1.405125017500765</v>
      </c>
      <c r="P9207" s="77">
        <v>1805000</v>
      </c>
      <c r="Q9207" s="77">
        <v>1777000</v>
      </c>
      <c r="R9207" s="77">
        <v>1.02</v>
      </c>
      <c r="S9207" s="77">
        <v>55.024999999999999</v>
      </c>
      <c r="T9207" s="77">
        <v>8.136000000000001</v>
      </c>
      <c r="U9207" s="77">
        <v>27.306000000000001</v>
      </c>
      <c r="V9207" s="77">
        <v>2.4370700363102</v>
      </c>
      <c r="AC9207" s="77">
        <v>74.25</v>
      </c>
      <c r="AD9207" s="77">
        <v>69.38</v>
      </c>
      <c r="AH9207" s="77">
        <f>IF(AND(M9207&lt;Variables!$G$6,M9207&gt;Variables!$G$5),0,1)</f>
        <v>1</v>
      </c>
      <c r="AI9207" s="77">
        <f t="shared" si="290"/>
        <v>0</v>
      </c>
      <c r="AJ9207" s="77">
        <f>IF(I9207&gt;Variables!$G$7,0,1)</f>
        <v>0</v>
      </c>
      <c r="AK9207" s="77">
        <f>IF(F9207&gt;Variables!$G$8,0,1)</f>
        <v>0</v>
      </c>
      <c r="AL9207" s="77">
        <f>IF(G9207&gt;Variables!$G$9,0,1)</f>
        <v>0</v>
      </c>
      <c r="AM9207" s="77">
        <f>IF(AND(K9207&gt;Variables!$G$10,K9207&lt;Variables!$G$11),0,1)</f>
        <v>1</v>
      </c>
      <c r="AN9207" s="77">
        <f>IF(H9207&lt;Variables!$G$13,1,0)</f>
        <v>0</v>
      </c>
      <c r="AO9207" s="77">
        <f>IF(R9207&lt;Variables!$G$12,0,1)</f>
        <v>0</v>
      </c>
      <c r="AP9207" s="78">
        <f t="shared" si="291"/>
        <v>1</v>
      </c>
      <c r="AQ9207" s="77">
        <f>IF(V9207&lt;Variables!$G$15,1,0)</f>
        <v>1</v>
      </c>
      <c r="AR9207" s="77">
        <v>0</v>
      </c>
      <c r="AS9207" s="77">
        <v>0</v>
      </c>
      <c r="AT9207" s="77">
        <v>1</v>
      </c>
      <c r="AU9207" s="77">
        <v>0</v>
      </c>
      <c r="BA9207" s="77">
        <v>-2.25</v>
      </c>
    </row>
    <row r="9208" spans="3:53" x14ac:dyDescent="0.25">
      <c r="C9208" s="77" t="s">
        <v>904</v>
      </c>
      <c r="D9208" s="77" t="s">
        <v>589</v>
      </c>
      <c r="E9208" s="77">
        <v>5.57</v>
      </c>
      <c r="F9208" s="77">
        <v>46.88</v>
      </c>
      <c r="G9208" s="77">
        <v>44.26</v>
      </c>
      <c r="H9208" s="77">
        <v>92.42</v>
      </c>
      <c r="I9208" s="77">
        <v>-7.7030000000000003</v>
      </c>
      <c r="J9208" s="77" t="s">
        <v>75</v>
      </c>
      <c r="K9208" s="77">
        <v>59.31</v>
      </c>
      <c r="L9208" s="77">
        <v>5.5678850000000004</v>
      </c>
      <c r="M9208" s="77">
        <v>2.0854417790597282</v>
      </c>
      <c r="N9208" s="77">
        <v>5.5737680000000003</v>
      </c>
      <c r="O9208" s="77">
        <v>1.9776926488508291</v>
      </c>
      <c r="P9208" s="77">
        <v>31720000</v>
      </c>
      <c r="Q9208" s="77">
        <v>792360</v>
      </c>
      <c r="R9208" s="77">
        <v>40.03</v>
      </c>
      <c r="S9208" s="77">
        <v>55.024999999999999</v>
      </c>
      <c r="T9208" s="77">
        <v>8.136000000000001</v>
      </c>
      <c r="U9208" s="77">
        <v>27.306000000000001</v>
      </c>
      <c r="V9208" s="77">
        <v>2.3531582567071698</v>
      </c>
      <c r="AC9208" s="77">
        <v>6.0998999999999999</v>
      </c>
      <c r="AD9208" s="77">
        <v>4.8099999999999996</v>
      </c>
      <c r="AH9208" s="77">
        <f>IF(AND(M9208&lt;Variables!$G$6,M9208&gt;Variables!$G$5),0,1)</f>
        <v>1</v>
      </c>
      <c r="AI9208" s="77">
        <f t="shared" si="290"/>
        <v>1</v>
      </c>
      <c r="AJ9208" s="77">
        <f>IF(I9208&gt;Variables!$G$7,0,1)</f>
        <v>1</v>
      </c>
      <c r="AK9208" s="77">
        <f>IF(F9208&gt;Variables!$G$8,0,1)</f>
        <v>0</v>
      </c>
      <c r="AL9208" s="77">
        <f>IF(G9208&gt;Variables!$G$9,0,1)</f>
        <v>0</v>
      </c>
      <c r="AM9208" s="77">
        <f>IF(AND(K9208&gt;Variables!$G$10,K9208&lt;Variables!$G$11),0,1)</f>
        <v>1</v>
      </c>
      <c r="AN9208" s="77">
        <f>IF(H9208&lt;Variables!$G$13,1,0)</f>
        <v>1</v>
      </c>
      <c r="AO9208" s="77">
        <f>IF(R9208&lt;Variables!$G$12,0,1)</f>
        <v>1</v>
      </c>
      <c r="AP9208" s="78">
        <f t="shared" si="291"/>
        <v>1</v>
      </c>
      <c r="AQ9208" s="77">
        <f>IF(V9208&lt;Variables!$G$15,1,0)</f>
        <v>1</v>
      </c>
      <c r="AR9208" s="77">
        <v>1</v>
      </c>
      <c r="AS9208" s="77">
        <v>0</v>
      </c>
      <c r="AT9208" s="77">
        <v>0</v>
      </c>
      <c r="AU9208" s="77">
        <v>0</v>
      </c>
      <c r="BA9208" s="77">
        <v>2</v>
      </c>
    </row>
    <row r="9209" spans="3:53" x14ac:dyDescent="0.25">
      <c r="C9209" s="77" t="s">
        <v>904</v>
      </c>
      <c r="D9209" s="77" t="s">
        <v>723</v>
      </c>
      <c r="E9209" s="77">
        <v>3.48</v>
      </c>
      <c r="F9209" s="77">
        <v>11.11</v>
      </c>
      <c r="G9209" s="77">
        <v>-8.6199999999999992</v>
      </c>
      <c r="H9209" s="77">
        <v>-99999</v>
      </c>
      <c r="I9209" s="77">
        <v>-13.853</v>
      </c>
      <c r="J9209" s="77" t="s">
        <v>75</v>
      </c>
      <c r="K9209" s="77">
        <v>56.18</v>
      </c>
      <c r="L9209" s="77">
        <v>-99999</v>
      </c>
      <c r="M9209" s="77">
        <v>-99999</v>
      </c>
      <c r="N9209" s="77">
        <v>3.5</v>
      </c>
      <c r="O9209" s="77">
        <v>0</v>
      </c>
      <c r="P9209" s="77">
        <v>44510</v>
      </c>
      <c r="Q9209" s="77">
        <v>37267</v>
      </c>
      <c r="R9209" s="77">
        <v>1.19</v>
      </c>
      <c r="S9209" s="77">
        <v>55.024999999999999</v>
      </c>
      <c r="T9209" s="77">
        <v>8.136000000000001</v>
      </c>
      <c r="U9209" s="77">
        <v>27.306000000000001</v>
      </c>
      <c r="V9209" s="77">
        <v>-99999</v>
      </c>
      <c r="AC9209" s="77">
        <v>3.49</v>
      </c>
      <c r="AD9209" s="77">
        <v>3.4</v>
      </c>
      <c r="AH9209" s="77">
        <f>IF(AND(M9209&lt;Variables!$G$6,M9209&gt;Variables!$G$5),0,1)</f>
        <v>1</v>
      </c>
      <c r="AI9209" s="77">
        <f t="shared" si="290"/>
        <v>1</v>
      </c>
      <c r="AJ9209" s="77">
        <f>IF(I9209&gt;Variables!$G$7,0,1)</f>
        <v>1</v>
      </c>
      <c r="AK9209" s="77">
        <f>IF(F9209&gt;Variables!$G$8,0,1)</f>
        <v>0</v>
      </c>
      <c r="AL9209" s="77">
        <f>IF(G9209&gt;Variables!$G$9,0,1)</f>
        <v>1</v>
      </c>
      <c r="AM9209" s="77">
        <f>IF(AND(K9209&gt;Variables!$G$10,K9209&lt;Variables!$G$11),0,1)</f>
        <v>1</v>
      </c>
      <c r="AN9209" s="77">
        <f>IF(H9209&lt;Variables!$G$13,1,0)</f>
        <v>1</v>
      </c>
      <c r="AO9209" s="77">
        <f>IF(R9209&lt;Variables!$G$12,0,1)</f>
        <v>0</v>
      </c>
      <c r="AP9209" s="78">
        <f t="shared" si="291"/>
        <v>1</v>
      </c>
      <c r="AQ9209" s="77">
        <f>IF(V9209&lt;Variables!$G$15,1,0)</f>
        <v>1</v>
      </c>
      <c r="AR9209" s="77">
        <v>0</v>
      </c>
      <c r="AS9209" s="77">
        <v>0</v>
      </c>
      <c r="AT9209" s="77">
        <v>1</v>
      </c>
      <c r="AU9209" s="77">
        <v>0</v>
      </c>
      <c r="BA9209" s="77">
        <v>-2.25</v>
      </c>
    </row>
    <row r="9210" spans="3:53" x14ac:dyDescent="0.25">
      <c r="C9210" s="77" t="s">
        <v>904</v>
      </c>
      <c r="D9210" s="77" t="s">
        <v>158</v>
      </c>
      <c r="E9210" s="77">
        <v>48.25</v>
      </c>
      <c r="F9210" s="77">
        <v>9.35</v>
      </c>
      <c r="G9210" s="77">
        <v>8.6999999999999993</v>
      </c>
      <c r="H9210" s="77">
        <v>6670</v>
      </c>
      <c r="I9210" s="77">
        <v>61.588000000000001</v>
      </c>
      <c r="J9210" s="77" t="s">
        <v>75</v>
      </c>
      <c r="K9210" s="77">
        <v>55.43</v>
      </c>
      <c r="L9210" s="77">
        <v>48.08634</v>
      </c>
      <c r="M9210" s="77">
        <v>0.1219889057890521</v>
      </c>
      <c r="N9210" s="77">
        <v>47.952512244897953</v>
      </c>
      <c r="O9210" s="77">
        <v>0.40141328595883419</v>
      </c>
      <c r="P9210" s="77">
        <v>353634</v>
      </c>
      <c r="Q9210" s="77">
        <v>677206</v>
      </c>
      <c r="R9210" s="77">
        <v>0.52</v>
      </c>
      <c r="S9210" s="77">
        <v>55.024999999999999</v>
      </c>
      <c r="T9210" s="77">
        <v>8.136000000000001</v>
      </c>
      <c r="U9210" s="77">
        <v>27.306000000000001</v>
      </c>
      <c r="V9210" s="77">
        <v>2.418170077947126</v>
      </c>
      <c r="AC9210" s="77">
        <v>48.3</v>
      </c>
      <c r="AD9210" s="77">
        <v>47.01</v>
      </c>
      <c r="AH9210" s="77">
        <f>IF(AND(M9210&lt;Variables!$G$6,M9210&gt;Variables!$G$5),0,1)</f>
        <v>1</v>
      </c>
      <c r="AI9210" s="77">
        <f t="shared" si="290"/>
        <v>0</v>
      </c>
      <c r="AJ9210" s="77">
        <f>IF(I9210&gt;Variables!$G$7,0,1)</f>
        <v>0</v>
      </c>
      <c r="AK9210" s="77">
        <f>IF(F9210&gt;Variables!$G$8,0,1)</f>
        <v>0</v>
      </c>
      <c r="AL9210" s="77">
        <f>IF(G9210&gt;Variables!$G$9,0,1)</f>
        <v>1</v>
      </c>
      <c r="AM9210" s="77">
        <f>IF(AND(K9210&gt;Variables!$G$10,K9210&lt;Variables!$G$11),0,1)</f>
        <v>1</v>
      </c>
      <c r="AN9210" s="77">
        <f>IF(H9210&lt;Variables!$G$13,1,0)</f>
        <v>0</v>
      </c>
      <c r="AO9210" s="77">
        <f>IF(R9210&lt;Variables!$G$12,0,1)</f>
        <v>0</v>
      </c>
      <c r="AP9210" s="78">
        <f t="shared" si="291"/>
        <v>1</v>
      </c>
      <c r="AQ9210" s="77">
        <f>IF(V9210&lt;Variables!$G$15,1,0)</f>
        <v>1</v>
      </c>
      <c r="AR9210" s="77">
        <v>0</v>
      </c>
      <c r="AS9210" s="77">
        <v>0</v>
      </c>
      <c r="AT9210" s="77">
        <v>0</v>
      </c>
      <c r="AU9210" s="77">
        <v>1</v>
      </c>
      <c r="BA9210" s="77">
        <v>-1.17</v>
      </c>
    </row>
    <row r="9211" spans="3:53" x14ac:dyDescent="0.25">
      <c r="C9211" s="77" t="s">
        <v>905</v>
      </c>
      <c r="D9211" s="77" t="s">
        <v>713</v>
      </c>
      <c r="E9211" s="77">
        <v>34.39</v>
      </c>
      <c r="F9211" s="77">
        <v>7.23</v>
      </c>
      <c r="G9211" s="77">
        <v>2.15</v>
      </c>
      <c r="H9211" s="77">
        <v>7720</v>
      </c>
      <c r="I9211" s="77">
        <v>-4.0000000000000001E-3</v>
      </c>
      <c r="J9211" s="77" t="s">
        <v>75</v>
      </c>
      <c r="K9211" s="77">
        <v>40.909999999999997</v>
      </c>
      <c r="L9211" s="77">
        <v>34.338250000000002</v>
      </c>
      <c r="M9211" s="77">
        <v>-0.19875794485738771</v>
      </c>
      <c r="N9211" s="77">
        <v>34.398713999999998</v>
      </c>
      <c r="O9211" s="77">
        <v>-0.37418259298878193</v>
      </c>
      <c r="P9211" s="77">
        <v>3670000</v>
      </c>
      <c r="Q9211" s="77">
        <v>2038000</v>
      </c>
      <c r="R9211" s="77">
        <v>1.8</v>
      </c>
      <c r="S9211" s="77">
        <v>56.769000000000013</v>
      </c>
      <c r="T9211" s="77">
        <v>8.2110000000000003</v>
      </c>
      <c r="U9211" s="77">
        <v>28.053999999999998</v>
      </c>
      <c r="V9211" s="77">
        <v>2.2727775288985308</v>
      </c>
      <c r="AC9211" s="77">
        <v>34.39</v>
      </c>
      <c r="AD9211" s="77">
        <v>33.86</v>
      </c>
      <c r="AH9211" s="77">
        <f>IF(AND(M9211&lt;Variables!$G$6,M9211&gt;Variables!$G$5),0,1)</f>
        <v>1</v>
      </c>
      <c r="AI9211" s="77">
        <f t="shared" si="290"/>
        <v>1</v>
      </c>
      <c r="AJ9211" s="77">
        <f>IF(I9211&gt;Variables!$G$7,0,1)</f>
        <v>1</v>
      </c>
      <c r="AK9211" s="77">
        <f>IF(F9211&gt;Variables!$G$8,0,1)</f>
        <v>1</v>
      </c>
      <c r="AL9211" s="77">
        <f>IF(G9211&gt;Variables!$G$9,0,1)</f>
        <v>1</v>
      </c>
      <c r="AM9211" s="77">
        <f>IF(AND(K9211&gt;Variables!$G$10,K9211&lt;Variables!$G$11),0,1)</f>
        <v>1</v>
      </c>
      <c r="AN9211" s="77">
        <f>IF(H9211&lt;Variables!$G$13,1,0)</f>
        <v>0</v>
      </c>
      <c r="AO9211" s="77">
        <f>IF(R9211&lt;Variables!$G$12,0,1)</f>
        <v>0</v>
      </c>
      <c r="AP9211" s="78">
        <f t="shared" si="291"/>
        <v>1</v>
      </c>
      <c r="AQ9211" s="77">
        <f>IF(V9211&lt;Variables!$G$15,1,0)</f>
        <v>1</v>
      </c>
      <c r="AR9211" s="77">
        <v>0</v>
      </c>
      <c r="AS9211" s="77">
        <v>0</v>
      </c>
      <c r="AT9211" s="77">
        <v>0</v>
      </c>
      <c r="AU9211" s="77">
        <v>1</v>
      </c>
      <c r="BA9211" s="77">
        <v>-1.06</v>
      </c>
    </row>
    <row r="9212" spans="3:53" x14ac:dyDescent="0.25">
      <c r="C9212" s="77" t="s">
        <v>905</v>
      </c>
      <c r="D9212" s="77" t="s">
        <v>729</v>
      </c>
      <c r="E9212" s="77">
        <v>13.09</v>
      </c>
      <c r="F9212" s="77">
        <v>10.88</v>
      </c>
      <c r="G9212" s="77">
        <v>11.25</v>
      </c>
      <c r="H9212" s="77">
        <v>6350</v>
      </c>
      <c r="I9212" s="77">
        <v>43.018000000000001</v>
      </c>
      <c r="J9212" s="77" t="s">
        <v>74</v>
      </c>
      <c r="K9212" s="77">
        <v>51.6</v>
      </c>
      <c r="L9212" s="77">
        <v>13.038221428571431</v>
      </c>
      <c r="M9212" s="77">
        <v>9.0338789635529243E-2</v>
      </c>
      <c r="N9212" s="77">
        <v>13.074776190476189</v>
      </c>
      <c r="O9212" s="77">
        <v>-0.18949609626385791</v>
      </c>
      <c r="P9212" s="77">
        <v>2604000</v>
      </c>
      <c r="Q9212" s="77">
        <v>2203000</v>
      </c>
      <c r="R9212" s="77">
        <v>1.18</v>
      </c>
      <c r="S9212" s="77">
        <v>56.769000000000013</v>
      </c>
      <c r="T9212" s="77">
        <v>8.2110000000000003</v>
      </c>
      <c r="U9212" s="77">
        <v>28.053999999999998</v>
      </c>
      <c r="V9212" s="77">
        <v>2.3808097539903281</v>
      </c>
      <c r="AC9212" s="77">
        <v>13.195</v>
      </c>
      <c r="AD9212" s="77">
        <v>12.92</v>
      </c>
      <c r="AH9212" s="77">
        <f>IF(AND(M9212&lt;Variables!$G$6,M9212&gt;Variables!$G$5),0,1)</f>
        <v>1</v>
      </c>
      <c r="AI9212" s="77">
        <f t="shared" si="290"/>
        <v>1</v>
      </c>
      <c r="AJ9212" s="77">
        <f>IF(I9212&gt;Variables!$G$7,0,1)</f>
        <v>1</v>
      </c>
      <c r="AK9212" s="77">
        <f>IF(F9212&gt;Variables!$G$8,0,1)</f>
        <v>0</v>
      </c>
      <c r="AL9212" s="77">
        <f>IF(G9212&gt;Variables!$G$9,0,1)</f>
        <v>0</v>
      </c>
      <c r="AM9212" s="77">
        <f>IF(AND(K9212&gt;Variables!$G$10,K9212&lt;Variables!$G$11),0,1)</f>
        <v>1</v>
      </c>
      <c r="AN9212" s="77">
        <f>IF(H9212&lt;Variables!$G$13,1,0)</f>
        <v>0</v>
      </c>
      <c r="AO9212" s="77">
        <f>IF(R9212&lt;Variables!$G$12,0,1)</f>
        <v>0</v>
      </c>
      <c r="AP9212" s="78">
        <f t="shared" si="291"/>
        <v>0</v>
      </c>
      <c r="AQ9212" s="77">
        <f>IF(V9212&lt;Variables!$G$15,1,0)</f>
        <v>1</v>
      </c>
      <c r="AR9212" s="77">
        <v>0</v>
      </c>
      <c r="AS9212" s="77">
        <v>0</v>
      </c>
      <c r="AT9212" s="77">
        <v>0</v>
      </c>
      <c r="AU9212" s="77">
        <v>1</v>
      </c>
      <c r="BA9212" s="77">
        <v>-0.79</v>
      </c>
    </row>
    <row r="9213" spans="3:53" x14ac:dyDescent="0.25">
      <c r="C9213" s="77" t="s">
        <v>905</v>
      </c>
      <c r="D9213" s="77" t="s">
        <v>718</v>
      </c>
      <c r="E9213" s="77">
        <v>27.91</v>
      </c>
      <c r="F9213" s="77">
        <v>120.13</v>
      </c>
      <c r="G9213" s="77">
        <v>36.86</v>
      </c>
      <c r="H9213" s="77">
        <v>1570</v>
      </c>
      <c r="I9213" s="77">
        <v>-1.4E-2</v>
      </c>
      <c r="J9213" s="77" t="s">
        <v>74</v>
      </c>
      <c r="K9213" s="77">
        <v>54.4</v>
      </c>
      <c r="L9213" s="77">
        <v>27.532150000000001</v>
      </c>
      <c r="M9213" s="77">
        <v>0.2101179893324655</v>
      </c>
      <c r="N9213" s="77">
        <v>26.783387999999999</v>
      </c>
      <c r="O9213" s="77">
        <v>3.0116130192341659</v>
      </c>
      <c r="P9213" s="77">
        <v>61824000</v>
      </c>
      <c r="Q9213" s="77">
        <v>302659</v>
      </c>
      <c r="R9213" s="77">
        <v>204.27</v>
      </c>
      <c r="S9213" s="77">
        <v>56.769000000000013</v>
      </c>
      <c r="T9213" s="77">
        <v>8.2110000000000003</v>
      </c>
      <c r="U9213" s="77">
        <v>28.053999999999998</v>
      </c>
      <c r="V9213" s="77">
        <v>2.4044509209633098</v>
      </c>
      <c r="AC9213" s="77">
        <v>31.09</v>
      </c>
      <c r="AD9213" s="77">
        <v>26</v>
      </c>
      <c r="AH9213" s="77">
        <f>IF(AND(M9213&lt;Variables!$G$6,M9213&gt;Variables!$G$5),0,1)</f>
        <v>1</v>
      </c>
      <c r="AI9213" s="77">
        <f t="shared" si="290"/>
        <v>0</v>
      </c>
      <c r="AJ9213" s="77">
        <f>IF(I9213&gt;Variables!$G$7,0,1)</f>
        <v>1</v>
      </c>
      <c r="AK9213" s="77">
        <f>IF(F9213&gt;Variables!$G$8,0,1)</f>
        <v>0</v>
      </c>
      <c r="AL9213" s="77">
        <f>IF(G9213&gt;Variables!$G$9,0,1)</f>
        <v>0</v>
      </c>
      <c r="AM9213" s="77">
        <f>IF(AND(K9213&gt;Variables!$G$10,K9213&lt;Variables!$G$11),0,1)</f>
        <v>1</v>
      </c>
      <c r="AN9213" s="77">
        <f>IF(H9213&lt;Variables!$G$13,1,0)</f>
        <v>0</v>
      </c>
      <c r="AO9213" s="77">
        <f>IF(R9213&lt;Variables!$G$12,0,1)</f>
        <v>1</v>
      </c>
      <c r="AP9213" s="78">
        <f t="shared" si="291"/>
        <v>0</v>
      </c>
      <c r="AQ9213" s="77">
        <f>IF(V9213&lt;Variables!$G$15,1,0)</f>
        <v>1</v>
      </c>
      <c r="AR9213" s="77">
        <v>0</v>
      </c>
      <c r="AS9213" s="77">
        <v>0</v>
      </c>
      <c r="AT9213" s="77">
        <v>1</v>
      </c>
      <c r="AU9213" s="77">
        <v>0</v>
      </c>
      <c r="BA9213" s="77">
        <v>-2.25</v>
      </c>
    </row>
    <row r="9214" spans="3:53" x14ac:dyDescent="0.25">
      <c r="C9214" s="77" t="s">
        <v>905</v>
      </c>
      <c r="D9214" s="77" t="s">
        <v>571</v>
      </c>
      <c r="E9214" s="77">
        <v>2</v>
      </c>
      <c r="F9214" s="77">
        <v>9.89</v>
      </c>
      <c r="G9214" s="77">
        <v>6.95</v>
      </c>
      <c r="H9214" s="77">
        <v>-99999</v>
      </c>
      <c r="I9214" s="77">
        <v>-17.727</v>
      </c>
      <c r="J9214" s="77" t="s">
        <v>75</v>
      </c>
      <c r="K9214" s="77">
        <v>55.41</v>
      </c>
      <c r="L9214" s="77">
        <v>2</v>
      </c>
      <c r="M9214" s="77">
        <v>0</v>
      </c>
      <c r="N9214" s="77">
        <v>2</v>
      </c>
      <c r="O9214" s="77">
        <v>0</v>
      </c>
      <c r="P9214" s="77">
        <v>22402</v>
      </c>
      <c r="Q9214" s="77">
        <v>9723</v>
      </c>
      <c r="R9214" s="77">
        <v>2.2999999999999998</v>
      </c>
      <c r="S9214" s="77">
        <v>56.769000000000013</v>
      </c>
      <c r="T9214" s="77">
        <v>8.2110000000000003</v>
      </c>
      <c r="U9214" s="77">
        <v>28.053999999999998</v>
      </c>
      <c r="V9214" s="77">
        <v>2.4230475999999999</v>
      </c>
      <c r="AC9214" s="77">
        <v>1.99</v>
      </c>
      <c r="AD9214" s="77">
        <v>1.9350000000000001</v>
      </c>
      <c r="AH9214" s="77">
        <f>IF(AND(M9214&lt;Variables!$G$6,M9214&gt;Variables!$G$5),0,1)</f>
        <v>1</v>
      </c>
      <c r="AI9214" s="77">
        <f t="shared" si="290"/>
        <v>1</v>
      </c>
      <c r="AJ9214" s="77">
        <f>IF(I9214&gt;Variables!$G$7,0,1)</f>
        <v>1</v>
      </c>
      <c r="AK9214" s="77">
        <f>IF(F9214&gt;Variables!$G$8,0,1)</f>
        <v>0</v>
      </c>
      <c r="AL9214" s="77">
        <f>IF(G9214&gt;Variables!$G$9,0,1)</f>
        <v>1</v>
      </c>
      <c r="AM9214" s="77">
        <f>IF(AND(K9214&gt;Variables!$G$10,K9214&lt;Variables!$G$11),0,1)</f>
        <v>1</v>
      </c>
      <c r="AN9214" s="77">
        <f>IF(H9214&lt;Variables!$G$13,1,0)</f>
        <v>1</v>
      </c>
      <c r="AO9214" s="77">
        <f>IF(R9214&lt;Variables!$G$12,0,1)</f>
        <v>1</v>
      </c>
      <c r="AP9214" s="78">
        <f t="shared" si="291"/>
        <v>1</v>
      </c>
      <c r="AQ9214" s="77">
        <f>IF(V9214&lt;Variables!$G$15,1,0)</f>
        <v>1</v>
      </c>
      <c r="AR9214" s="77">
        <v>0</v>
      </c>
      <c r="AS9214" s="77">
        <v>0</v>
      </c>
      <c r="AT9214" s="77">
        <v>1</v>
      </c>
      <c r="AU9214" s="77">
        <v>0</v>
      </c>
      <c r="BA9214" s="77">
        <v>-2.25</v>
      </c>
    </row>
    <row r="9215" spans="3:53" x14ac:dyDescent="0.25">
      <c r="C9215" s="77" t="s">
        <v>905</v>
      </c>
      <c r="D9215" s="77" t="s">
        <v>723</v>
      </c>
      <c r="E9215" s="77">
        <v>3.48</v>
      </c>
      <c r="F9215" s="77">
        <v>11.11</v>
      </c>
      <c r="G9215" s="77">
        <v>-8.6199999999999992</v>
      </c>
      <c r="H9215" s="77">
        <v>-99999</v>
      </c>
      <c r="I9215" s="77">
        <v>-13.853</v>
      </c>
      <c r="J9215" s="77" t="s">
        <v>75</v>
      </c>
      <c r="K9215" s="77">
        <v>56.28</v>
      </c>
      <c r="L9215" s="77">
        <v>-99999</v>
      </c>
      <c r="M9215" s="77">
        <v>-99999</v>
      </c>
      <c r="N9215" s="77">
        <v>3.5</v>
      </c>
      <c r="O9215" s="77">
        <v>0</v>
      </c>
      <c r="P9215" s="77">
        <v>44510</v>
      </c>
      <c r="Q9215" s="77">
        <v>37267</v>
      </c>
      <c r="R9215" s="77">
        <v>1.19</v>
      </c>
      <c r="S9215" s="77">
        <v>56.769000000000013</v>
      </c>
      <c r="T9215" s="77">
        <v>8.2110000000000003</v>
      </c>
      <c r="U9215" s="77">
        <v>28.053999999999998</v>
      </c>
      <c r="V9215" s="77">
        <v>-99999</v>
      </c>
      <c r="AC9215" s="77">
        <v>3.49</v>
      </c>
      <c r="AD9215" s="77">
        <v>3.4</v>
      </c>
      <c r="AH9215" s="77">
        <f>IF(AND(M9215&lt;Variables!$G$6,M9215&gt;Variables!$G$5),0,1)</f>
        <v>1</v>
      </c>
      <c r="AI9215" s="77">
        <f t="shared" si="290"/>
        <v>1</v>
      </c>
      <c r="AJ9215" s="77">
        <f>IF(I9215&gt;Variables!$G$7,0,1)</f>
        <v>1</v>
      </c>
      <c r="AK9215" s="77">
        <f>IF(F9215&gt;Variables!$G$8,0,1)</f>
        <v>0</v>
      </c>
      <c r="AL9215" s="77">
        <f>IF(G9215&gt;Variables!$G$9,0,1)</f>
        <v>1</v>
      </c>
      <c r="AM9215" s="77">
        <f>IF(AND(K9215&gt;Variables!$G$10,K9215&lt;Variables!$G$11),0,1)</f>
        <v>1</v>
      </c>
      <c r="AN9215" s="77">
        <f>IF(H9215&lt;Variables!$G$13,1,0)</f>
        <v>1</v>
      </c>
      <c r="AO9215" s="77">
        <f>IF(R9215&lt;Variables!$G$12,0,1)</f>
        <v>0</v>
      </c>
      <c r="AP9215" s="78">
        <f t="shared" si="291"/>
        <v>1</v>
      </c>
      <c r="AQ9215" s="77">
        <f>IF(V9215&lt;Variables!$G$15,1,0)</f>
        <v>1</v>
      </c>
      <c r="AR9215" s="77">
        <v>0</v>
      </c>
      <c r="AS9215" s="77">
        <v>0</v>
      </c>
      <c r="AT9215" s="77">
        <v>1</v>
      </c>
      <c r="AU9215" s="77">
        <v>0</v>
      </c>
      <c r="BA9215" s="77">
        <v>-2.25</v>
      </c>
    </row>
    <row r="9216" spans="3:53" x14ac:dyDescent="0.25">
      <c r="C9216" s="77" t="s">
        <v>905</v>
      </c>
      <c r="D9216" s="77" t="s">
        <v>749</v>
      </c>
      <c r="E9216" s="77">
        <v>3.54</v>
      </c>
      <c r="F9216" s="77">
        <v>10.59</v>
      </c>
      <c r="G9216" s="77">
        <v>9.74</v>
      </c>
      <c r="H9216" s="77">
        <v>-99999</v>
      </c>
      <c r="I9216" s="77">
        <v>-12.667</v>
      </c>
      <c r="J9216" s="77" t="s">
        <v>75</v>
      </c>
      <c r="K9216" s="77">
        <v>53.65</v>
      </c>
      <c r="L9216" s="77">
        <v>3.55</v>
      </c>
      <c r="M9216" s="77">
        <v>0</v>
      </c>
      <c r="N9216" s="77">
        <v>3.55</v>
      </c>
      <c r="O9216" s="77">
        <v>0</v>
      </c>
      <c r="P9216" s="77">
        <v>28519</v>
      </c>
      <c r="Q9216" s="77">
        <v>9400</v>
      </c>
      <c r="R9216" s="77">
        <v>3.03</v>
      </c>
      <c r="S9216" s="77">
        <v>56.769000000000013</v>
      </c>
      <c r="T9216" s="77">
        <v>8.2110000000000003</v>
      </c>
      <c r="U9216" s="77">
        <v>28.053999999999998</v>
      </c>
      <c r="V9216" s="77">
        <v>2.404814</v>
      </c>
      <c r="AC9216" s="77">
        <v>3.64</v>
      </c>
      <c r="AD9216" s="77">
        <v>3.53</v>
      </c>
      <c r="AH9216" s="77">
        <f>IF(AND(M9216&lt;Variables!$G$6,M9216&gt;Variables!$G$5),0,1)</f>
        <v>1</v>
      </c>
      <c r="AI9216" s="77">
        <f t="shared" si="290"/>
        <v>1</v>
      </c>
      <c r="AJ9216" s="77">
        <f>IF(I9216&gt;Variables!$G$7,0,1)</f>
        <v>1</v>
      </c>
      <c r="AK9216" s="77">
        <f>IF(F9216&gt;Variables!$G$8,0,1)</f>
        <v>0</v>
      </c>
      <c r="AL9216" s="77">
        <f>IF(G9216&gt;Variables!$G$9,0,1)</f>
        <v>1</v>
      </c>
      <c r="AM9216" s="77">
        <f>IF(AND(K9216&gt;Variables!$G$10,K9216&lt;Variables!$G$11),0,1)</f>
        <v>1</v>
      </c>
      <c r="AN9216" s="77">
        <f>IF(H9216&lt;Variables!$G$13,1,0)</f>
        <v>1</v>
      </c>
      <c r="AO9216" s="77">
        <f>IF(R9216&lt;Variables!$G$12,0,1)</f>
        <v>1</v>
      </c>
      <c r="AP9216" s="78">
        <f t="shared" si="291"/>
        <v>1</v>
      </c>
      <c r="AQ9216" s="77">
        <f>IF(V9216&lt;Variables!$G$15,1,0)</f>
        <v>1</v>
      </c>
      <c r="AR9216" s="77">
        <v>1</v>
      </c>
      <c r="AS9216" s="77">
        <v>0</v>
      </c>
      <c r="AT9216" s="77">
        <v>0</v>
      </c>
      <c r="AU9216" s="77">
        <v>0</v>
      </c>
      <c r="BA9216" s="77">
        <v>2</v>
      </c>
    </row>
    <row r="9217" spans="3:53" x14ac:dyDescent="0.25">
      <c r="C9217" s="77" t="s">
        <v>905</v>
      </c>
      <c r="D9217" s="77" t="s">
        <v>678</v>
      </c>
      <c r="E9217" s="77">
        <v>2.16</v>
      </c>
      <c r="F9217" s="77">
        <v>10.15</v>
      </c>
      <c r="G9217" s="77">
        <v>2.86</v>
      </c>
      <c r="H9217" s="77">
        <v>-99999</v>
      </c>
      <c r="I9217" s="77">
        <v>-11.127000000000001</v>
      </c>
      <c r="J9217" s="77" t="s">
        <v>75</v>
      </c>
      <c r="K9217" s="77">
        <v>37.61</v>
      </c>
      <c r="L9217" s="77">
        <v>2.175816666666667</v>
      </c>
      <c r="M9217" s="77">
        <v>-0.72693011819315523</v>
      </c>
      <c r="N9217" s="77">
        <v>2.1919279999999999</v>
      </c>
      <c r="O9217" s="77">
        <v>-1.456617188155823</v>
      </c>
      <c r="P9217" s="77">
        <v>200632</v>
      </c>
      <c r="Q9217" s="77">
        <v>15467</v>
      </c>
      <c r="R9217" s="77">
        <v>12.97</v>
      </c>
      <c r="S9217" s="77">
        <v>56.769000000000013</v>
      </c>
      <c r="T9217" s="77">
        <v>8.2110000000000003</v>
      </c>
      <c r="U9217" s="77">
        <v>28.053999999999998</v>
      </c>
      <c r="V9217" s="77">
        <v>2.2315285369661968</v>
      </c>
      <c r="AC9217" s="77">
        <v>2.15</v>
      </c>
      <c r="AD9217" s="77">
        <v>2.10025</v>
      </c>
      <c r="AH9217" s="77">
        <f>IF(AND(M9217&lt;Variables!$G$6,M9217&gt;Variables!$G$5),0,1)</f>
        <v>1</v>
      </c>
      <c r="AI9217" s="77">
        <f t="shared" si="290"/>
        <v>1</v>
      </c>
      <c r="AJ9217" s="77">
        <f>IF(I9217&gt;Variables!$G$7,0,1)</f>
        <v>1</v>
      </c>
      <c r="AK9217" s="77">
        <f>IF(F9217&gt;Variables!$G$8,0,1)</f>
        <v>0</v>
      </c>
      <c r="AL9217" s="77">
        <f>IF(G9217&gt;Variables!$G$9,0,1)</f>
        <v>1</v>
      </c>
      <c r="AM9217" s="77">
        <f>IF(AND(K9217&gt;Variables!$G$10,K9217&lt;Variables!$G$11),0,1)</f>
        <v>1</v>
      </c>
      <c r="AN9217" s="77">
        <f>IF(H9217&lt;Variables!$G$13,1,0)</f>
        <v>1</v>
      </c>
      <c r="AO9217" s="77">
        <f>IF(R9217&lt;Variables!$G$12,0,1)</f>
        <v>1</v>
      </c>
      <c r="AP9217" s="78">
        <f t="shared" si="291"/>
        <v>1</v>
      </c>
      <c r="AQ9217" s="77">
        <f>IF(V9217&lt;Variables!$G$15,1,0)</f>
        <v>1</v>
      </c>
      <c r="AR9217" s="77">
        <v>0</v>
      </c>
      <c r="AS9217" s="77">
        <v>0</v>
      </c>
      <c r="AT9217" s="77">
        <v>1</v>
      </c>
      <c r="AU9217" s="77">
        <v>0</v>
      </c>
      <c r="BA9217" s="77">
        <v>-2.25</v>
      </c>
    </row>
    <row r="9218" spans="3:53" x14ac:dyDescent="0.25">
      <c r="C9218" s="77" t="s">
        <v>905</v>
      </c>
      <c r="D9218" s="77" t="s">
        <v>661</v>
      </c>
      <c r="E9218" s="77">
        <v>56.97</v>
      </c>
      <c r="F9218" s="77">
        <v>7.55</v>
      </c>
      <c r="G9218" s="77">
        <v>10.17</v>
      </c>
      <c r="H9218" s="77">
        <v>2180</v>
      </c>
      <c r="I9218" s="77">
        <v>3.6869999999999998</v>
      </c>
      <c r="J9218" s="77" t="s">
        <v>74</v>
      </c>
      <c r="K9218" s="77">
        <v>62.16</v>
      </c>
      <c r="L9218" s="77">
        <v>56.519604999999991</v>
      </c>
      <c r="M9218" s="77">
        <v>0.61995302338012814</v>
      </c>
      <c r="N9218" s="77">
        <v>56.613641999999999</v>
      </c>
      <c r="O9218" s="77">
        <v>0.45282018775615729</v>
      </c>
      <c r="P9218" s="77">
        <v>4537000</v>
      </c>
      <c r="Q9218" s="77">
        <v>2152000</v>
      </c>
      <c r="R9218" s="77">
        <v>2.11</v>
      </c>
      <c r="S9218" s="77">
        <v>56.769000000000013</v>
      </c>
      <c r="T9218" s="77">
        <v>8.2110000000000003</v>
      </c>
      <c r="U9218" s="77">
        <v>28.053999999999998</v>
      </c>
      <c r="V9218" s="77">
        <v>2.455087261520811</v>
      </c>
      <c r="AC9218" s="77">
        <v>57.63</v>
      </c>
      <c r="AD9218" s="77">
        <v>56.311</v>
      </c>
      <c r="AH9218" s="77">
        <f>IF(AND(M9218&lt;Variables!$G$6,M9218&gt;Variables!$G$5),0,1)</f>
        <v>1</v>
      </c>
      <c r="AI9218" s="77">
        <f t="shared" si="290"/>
        <v>1</v>
      </c>
      <c r="AJ9218" s="77">
        <f>IF(I9218&gt;Variables!$G$7,0,1)</f>
        <v>1</v>
      </c>
      <c r="AK9218" s="77">
        <f>IF(F9218&gt;Variables!$G$8,0,1)</f>
        <v>1</v>
      </c>
      <c r="AL9218" s="77">
        <f>IF(G9218&gt;Variables!$G$9,0,1)</f>
        <v>1</v>
      </c>
      <c r="AM9218" s="77">
        <f>IF(AND(K9218&gt;Variables!$G$10,K9218&lt;Variables!$G$11),0,1)</f>
        <v>0</v>
      </c>
      <c r="AN9218" s="77">
        <f>IF(H9218&lt;Variables!$G$13,1,0)</f>
        <v>0</v>
      </c>
      <c r="AO9218" s="77">
        <f>IF(R9218&lt;Variables!$G$12,0,1)</f>
        <v>0</v>
      </c>
      <c r="AP9218" s="78">
        <f t="shared" si="291"/>
        <v>0</v>
      </c>
      <c r="AQ9218" s="77">
        <f>IF(V9218&lt;Variables!$G$15,1,0)</f>
        <v>1</v>
      </c>
      <c r="AR9218" s="77">
        <v>0</v>
      </c>
      <c r="AS9218" s="77">
        <v>1</v>
      </c>
      <c r="AT9218" s="77">
        <v>0</v>
      </c>
      <c r="AU9218" s="77">
        <v>0</v>
      </c>
      <c r="BA9218" s="77">
        <v>0.64</v>
      </c>
    </row>
    <row r="9219" spans="3:53" x14ac:dyDescent="0.25">
      <c r="C9219" s="77" t="s">
        <v>905</v>
      </c>
      <c r="D9219" s="77" t="s">
        <v>717</v>
      </c>
      <c r="E9219" s="77">
        <v>6.9</v>
      </c>
      <c r="F9219" s="77">
        <v>160.36000000000001</v>
      </c>
      <c r="G9219" s="77">
        <v>65.87</v>
      </c>
      <c r="H9219" s="77">
        <v>34.64</v>
      </c>
      <c r="I9219" s="77">
        <v>-4.3600000000000003</v>
      </c>
      <c r="J9219" s="77" t="s">
        <v>75</v>
      </c>
      <c r="K9219" s="77">
        <v>69.75</v>
      </c>
      <c r="L9219" s="77">
        <v>6.464035</v>
      </c>
      <c r="M9219" s="77">
        <v>6.7444715259122274</v>
      </c>
      <c r="N9219" s="77">
        <v>6.0497879999999986</v>
      </c>
      <c r="O9219" s="77">
        <v>14.053583365235291</v>
      </c>
      <c r="P9219" s="77">
        <v>131470000</v>
      </c>
      <c r="Q9219" s="77">
        <v>392060</v>
      </c>
      <c r="R9219" s="77">
        <v>335.33</v>
      </c>
      <c r="S9219" s="77">
        <v>56.769000000000013</v>
      </c>
      <c r="T9219" s="77">
        <v>8.2110000000000003</v>
      </c>
      <c r="U9219" s="77">
        <v>28.053999999999998</v>
      </c>
      <c r="V9219" s="77">
        <v>2.0115625734312998</v>
      </c>
      <c r="AC9219" s="77">
        <v>8.1999999999999993</v>
      </c>
      <c r="AD9219" s="77">
        <v>6.14</v>
      </c>
      <c r="AH9219" s="77">
        <f>IF(AND(M9219&lt;Variables!$G$6,M9219&gt;Variables!$G$5),0,1)</f>
        <v>1</v>
      </c>
      <c r="AI9219" s="77">
        <f t="shared" si="290"/>
        <v>0</v>
      </c>
      <c r="AJ9219" s="77">
        <f>IF(I9219&gt;Variables!$G$7,0,1)</f>
        <v>1</v>
      </c>
      <c r="AK9219" s="77">
        <f>IF(F9219&gt;Variables!$G$8,0,1)</f>
        <v>0</v>
      </c>
      <c r="AL9219" s="77">
        <f>IF(G9219&gt;Variables!$G$9,0,1)</f>
        <v>0</v>
      </c>
      <c r="AM9219" s="77">
        <f>IF(AND(K9219&gt;Variables!$G$10,K9219&lt;Variables!$G$11),0,1)</f>
        <v>0</v>
      </c>
      <c r="AN9219" s="77">
        <f>IF(H9219&lt;Variables!$G$13,1,0)</f>
        <v>1</v>
      </c>
      <c r="AO9219" s="77">
        <f>IF(R9219&lt;Variables!$G$12,0,1)</f>
        <v>1</v>
      </c>
      <c r="AP9219" s="78">
        <f t="shared" si="291"/>
        <v>1</v>
      </c>
      <c r="AQ9219" s="77">
        <f>IF(V9219&lt;Variables!$G$15,1,0)</f>
        <v>1</v>
      </c>
      <c r="AR9219" s="77">
        <v>1</v>
      </c>
      <c r="AS9219" s="77">
        <v>0</v>
      </c>
      <c r="AT9219" s="77">
        <v>0</v>
      </c>
      <c r="AU9219" s="77">
        <v>0</v>
      </c>
      <c r="BA9219" s="77">
        <v>2</v>
      </c>
    </row>
    <row r="9220" spans="3:53" x14ac:dyDescent="0.25">
      <c r="C9220" s="77" t="s">
        <v>905</v>
      </c>
      <c r="D9220" s="77" t="s">
        <v>551</v>
      </c>
      <c r="E9220" s="77">
        <v>12.21</v>
      </c>
      <c r="F9220" s="77">
        <v>62.93</v>
      </c>
      <c r="G9220" s="77">
        <v>30.3</v>
      </c>
      <c r="H9220" s="77">
        <v>75.75</v>
      </c>
      <c r="I9220" s="77">
        <v>51.241</v>
      </c>
      <c r="J9220" s="77" t="s">
        <v>75</v>
      </c>
      <c r="K9220" s="77">
        <v>49.04</v>
      </c>
      <c r="L9220" s="77">
        <v>12.05729</v>
      </c>
      <c r="M9220" s="77">
        <v>0.82613920706892008</v>
      </c>
      <c r="N9220" s="77">
        <v>12.405075999999999</v>
      </c>
      <c r="O9220" s="77">
        <v>-2.00060039938489</v>
      </c>
      <c r="P9220" s="77">
        <v>237110000</v>
      </c>
      <c r="Q9220" s="77">
        <v>23680000</v>
      </c>
      <c r="R9220" s="77">
        <v>10.01</v>
      </c>
      <c r="S9220" s="77">
        <v>56.769000000000013</v>
      </c>
      <c r="T9220" s="77">
        <v>8.2110000000000003</v>
      </c>
      <c r="U9220" s="77">
        <v>28.053999999999998</v>
      </c>
      <c r="V9220" s="77">
        <v>2.337865235045022</v>
      </c>
      <c r="AC9220" s="77">
        <v>18.82</v>
      </c>
      <c r="AD9220" s="77">
        <v>11.6</v>
      </c>
      <c r="AH9220" s="77">
        <f>IF(AND(M9220&lt;Variables!$G$6,M9220&gt;Variables!$G$5),0,1)</f>
        <v>1</v>
      </c>
      <c r="AI9220" s="77">
        <f t="shared" si="290"/>
        <v>1</v>
      </c>
      <c r="AJ9220" s="77">
        <f>IF(I9220&gt;Variables!$G$7,0,1)</f>
        <v>0</v>
      </c>
      <c r="AK9220" s="77">
        <f>IF(F9220&gt;Variables!$G$8,0,1)</f>
        <v>0</v>
      </c>
      <c r="AL9220" s="77">
        <f>IF(G9220&gt;Variables!$G$9,0,1)</f>
        <v>0</v>
      </c>
      <c r="AM9220" s="77">
        <f>IF(AND(K9220&gt;Variables!$G$10,K9220&lt;Variables!$G$11),0,1)</f>
        <v>1</v>
      </c>
      <c r="AN9220" s="77">
        <f>IF(H9220&lt;Variables!$G$13,1,0)</f>
        <v>1</v>
      </c>
      <c r="AO9220" s="77">
        <f>IF(R9220&lt;Variables!$G$12,0,1)</f>
        <v>1</v>
      </c>
      <c r="AP9220" s="78">
        <f t="shared" si="291"/>
        <v>1</v>
      </c>
      <c r="AQ9220" s="77">
        <f>IF(V9220&lt;Variables!$G$15,1,0)</f>
        <v>1</v>
      </c>
      <c r="AR9220" s="77">
        <v>0</v>
      </c>
      <c r="AS9220" s="77">
        <v>0</v>
      </c>
      <c r="AT9220" s="77">
        <v>1</v>
      </c>
      <c r="AU9220" s="77">
        <v>0</v>
      </c>
      <c r="BA9220" s="77">
        <v>-2.25</v>
      </c>
    </row>
    <row r="9221" spans="3:53" x14ac:dyDescent="0.25">
      <c r="C9221" s="77" t="s">
        <v>905</v>
      </c>
      <c r="D9221" s="77" t="s">
        <v>589</v>
      </c>
      <c r="E9221" s="77">
        <v>5.83</v>
      </c>
      <c r="F9221" s="77">
        <v>41.7</v>
      </c>
      <c r="G9221" s="77">
        <v>46.83</v>
      </c>
      <c r="H9221" s="77">
        <v>92.42</v>
      </c>
      <c r="I9221" s="77">
        <v>-7.1909999999999998</v>
      </c>
      <c r="J9221" s="77" t="s">
        <v>75</v>
      </c>
      <c r="K9221" s="77">
        <v>59.32</v>
      </c>
      <c r="L9221" s="77">
        <v>5.6224299999999996</v>
      </c>
      <c r="M9221" s="77">
        <v>2.8914544067245052</v>
      </c>
      <c r="N9221" s="77">
        <v>5.6049980000000001</v>
      </c>
      <c r="O9221" s="77">
        <v>3.2114552048011431</v>
      </c>
      <c r="P9221" s="77">
        <v>29910000</v>
      </c>
      <c r="Q9221" s="77">
        <v>792360</v>
      </c>
      <c r="R9221" s="77">
        <v>37.75</v>
      </c>
      <c r="S9221" s="77">
        <v>56.769000000000013</v>
      </c>
      <c r="T9221" s="77">
        <v>8.2110000000000003</v>
      </c>
      <c r="U9221" s="77">
        <v>28.053999999999998</v>
      </c>
      <c r="V9221" s="77">
        <v>2.310550535981061</v>
      </c>
      <c r="AC9221" s="77">
        <v>6.0998999999999999</v>
      </c>
      <c r="AD9221" s="77">
        <v>4.8099999999999996</v>
      </c>
      <c r="AH9221" s="77">
        <f>IF(AND(M9221&lt;Variables!$G$6,M9221&gt;Variables!$G$5),0,1)</f>
        <v>1</v>
      </c>
      <c r="AI9221" s="77">
        <f t="shared" si="290"/>
        <v>0</v>
      </c>
      <c r="AJ9221" s="77">
        <f>IF(I9221&gt;Variables!$G$7,0,1)</f>
        <v>1</v>
      </c>
      <c r="AK9221" s="77">
        <f>IF(F9221&gt;Variables!$G$8,0,1)</f>
        <v>0</v>
      </c>
      <c r="AL9221" s="77">
        <f>IF(G9221&gt;Variables!$G$9,0,1)</f>
        <v>0</v>
      </c>
      <c r="AM9221" s="77">
        <f>IF(AND(K9221&gt;Variables!$G$10,K9221&lt;Variables!$G$11),0,1)</f>
        <v>1</v>
      </c>
      <c r="AN9221" s="77">
        <f>IF(H9221&lt;Variables!$G$13,1,0)</f>
        <v>1</v>
      </c>
      <c r="AO9221" s="77">
        <f>IF(R9221&lt;Variables!$G$12,0,1)</f>
        <v>1</v>
      </c>
      <c r="AP9221" s="78">
        <f t="shared" si="291"/>
        <v>1</v>
      </c>
      <c r="AQ9221" s="77">
        <f>IF(V9221&lt;Variables!$G$15,1,0)</f>
        <v>1</v>
      </c>
      <c r="AR9221" s="77">
        <v>0</v>
      </c>
      <c r="AS9221" s="77">
        <v>0</v>
      </c>
      <c r="AT9221" s="77">
        <v>1</v>
      </c>
      <c r="AU9221" s="77">
        <v>0</v>
      </c>
      <c r="BA9221" s="77">
        <v>-2.25</v>
      </c>
    </row>
    <row r="9222" spans="3:53" x14ac:dyDescent="0.25">
      <c r="C9222" s="77" t="s">
        <v>905</v>
      </c>
      <c r="D9222" s="77" t="s">
        <v>436</v>
      </c>
      <c r="E9222" s="77">
        <v>7.24</v>
      </c>
      <c r="F9222" s="77">
        <v>28.52</v>
      </c>
      <c r="G9222" s="77">
        <v>-5.12</v>
      </c>
      <c r="H9222" s="77">
        <v>60.08</v>
      </c>
      <c r="I9222" s="77">
        <v>6.76</v>
      </c>
      <c r="J9222" s="77" t="s">
        <v>75</v>
      </c>
      <c r="K9222" s="77">
        <v>34.92</v>
      </c>
      <c r="L9222" s="77">
        <v>7.4194049999999994</v>
      </c>
      <c r="M9222" s="77">
        <v>-2.5528327406308051</v>
      </c>
      <c r="N9222" s="77">
        <v>7.3782740000000002</v>
      </c>
      <c r="O9222" s="77">
        <v>-2.0096027878606808</v>
      </c>
      <c r="P9222" s="77">
        <v>54270000</v>
      </c>
      <c r="Q9222" s="77">
        <v>3180000</v>
      </c>
      <c r="R9222" s="77">
        <v>17.07</v>
      </c>
      <c r="S9222" s="77">
        <v>56.769000000000013</v>
      </c>
      <c r="T9222" s="77">
        <v>8.2110000000000003</v>
      </c>
      <c r="U9222" s="77">
        <v>28.053999999999998</v>
      </c>
      <c r="V9222" s="77">
        <v>2.1659663304558792</v>
      </c>
      <c r="AC9222" s="77">
        <v>8.0641999999999996</v>
      </c>
      <c r="AD9222" s="77">
        <v>6.75</v>
      </c>
      <c r="AH9222" s="77">
        <f>IF(AND(M9222&lt;Variables!$G$6,M9222&gt;Variables!$G$5),0,1)</f>
        <v>0</v>
      </c>
      <c r="AI9222" s="77">
        <f t="shared" si="290"/>
        <v>0</v>
      </c>
      <c r="AJ9222" s="77">
        <f>IF(I9222&gt;Variables!$G$7,0,1)</f>
        <v>1</v>
      </c>
      <c r="AK9222" s="77">
        <f>IF(F9222&gt;Variables!$G$8,0,1)</f>
        <v>0</v>
      </c>
      <c r="AL9222" s="77">
        <f>IF(G9222&gt;Variables!$G$9,0,1)</f>
        <v>1</v>
      </c>
      <c r="AM9222" s="77">
        <f>IF(AND(K9222&gt;Variables!$G$10,K9222&lt;Variables!$G$11),0,1)</f>
        <v>1</v>
      </c>
      <c r="AN9222" s="77">
        <f>IF(H9222&lt;Variables!$G$13,1,0)</f>
        <v>1</v>
      </c>
      <c r="AO9222" s="77">
        <f>IF(R9222&lt;Variables!$G$12,0,1)</f>
        <v>1</v>
      </c>
      <c r="AP9222" s="78">
        <f t="shared" si="291"/>
        <v>1</v>
      </c>
      <c r="AQ9222" s="77">
        <f>IF(V9222&lt;Variables!$G$15,1,0)</f>
        <v>1</v>
      </c>
      <c r="AR9222" s="77">
        <v>1</v>
      </c>
      <c r="AS9222" s="77">
        <v>0</v>
      </c>
      <c r="AT9222" s="77">
        <v>0</v>
      </c>
      <c r="AU9222" s="77">
        <v>0</v>
      </c>
      <c r="BA9222" s="77">
        <v>2</v>
      </c>
    </row>
    <row r="9223" spans="3:53" x14ac:dyDescent="0.25">
      <c r="C9223" s="77" t="s">
        <v>905</v>
      </c>
      <c r="D9223" s="77" t="s">
        <v>177</v>
      </c>
      <c r="E9223" s="77">
        <v>74.12</v>
      </c>
      <c r="F9223" s="77">
        <v>13.22</v>
      </c>
      <c r="G9223" s="77">
        <v>14.92</v>
      </c>
      <c r="H9223" s="77">
        <v>13100</v>
      </c>
      <c r="I9223" s="77">
        <v>519.51099999999997</v>
      </c>
      <c r="J9223" s="77" t="s">
        <v>75</v>
      </c>
      <c r="K9223" s="77">
        <v>64.959999999999994</v>
      </c>
      <c r="L9223" s="77">
        <v>73.256214999999997</v>
      </c>
      <c r="M9223" s="77">
        <v>0.9607171214073732</v>
      </c>
      <c r="N9223" s="77">
        <v>72.707260000000005</v>
      </c>
      <c r="O9223" s="77">
        <v>1.722991624220179</v>
      </c>
      <c r="P9223" s="77">
        <v>1823000</v>
      </c>
      <c r="Q9223" s="77">
        <v>1777000</v>
      </c>
      <c r="R9223" s="77">
        <v>1.03</v>
      </c>
      <c r="S9223" s="77">
        <v>56.769000000000013</v>
      </c>
      <c r="T9223" s="77">
        <v>8.2110000000000003</v>
      </c>
      <c r="U9223" s="77">
        <v>28.053999999999998</v>
      </c>
      <c r="V9223" s="77">
        <v>2.4554996711859061</v>
      </c>
      <c r="AC9223" s="77">
        <v>74.25</v>
      </c>
      <c r="AD9223" s="77">
        <v>69.38</v>
      </c>
      <c r="AH9223" s="77">
        <f>IF(AND(M9223&lt;Variables!$G$6,M9223&gt;Variables!$G$5),0,1)</f>
        <v>1</v>
      </c>
      <c r="AI9223" s="77">
        <f t="shared" si="290"/>
        <v>0</v>
      </c>
      <c r="AJ9223" s="77">
        <f>IF(I9223&gt;Variables!$G$7,0,1)</f>
        <v>0</v>
      </c>
      <c r="AK9223" s="77">
        <f>IF(F9223&gt;Variables!$G$8,0,1)</f>
        <v>0</v>
      </c>
      <c r="AL9223" s="77">
        <f>IF(G9223&gt;Variables!$G$9,0,1)</f>
        <v>0</v>
      </c>
      <c r="AM9223" s="77">
        <f>IF(AND(K9223&gt;Variables!$G$10,K9223&lt;Variables!$G$11),0,1)</f>
        <v>0</v>
      </c>
      <c r="AN9223" s="77">
        <f>IF(H9223&lt;Variables!$G$13,1,0)</f>
        <v>0</v>
      </c>
      <c r="AO9223" s="77">
        <f>IF(R9223&lt;Variables!$G$12,0,1)</f>
        <v>0</v>
      </c>
      <c r="AP9223" s="78">
        <f t="shared" si="291"/>
        <v>1</v>
      </c>
      <c r="AQ9223" s="77">
        <f>IF(V9223&lt;Variables!$G$15,1,0)</f>
        <v>1</v>
      </c>
      <c r="AR9223" s="77">
        <v>0</v>
      </c>
      <c r="AS9223" s="77">
        <v>0</v>
      </c>
      <c r="AT9223" s="77">
        <v>1</v>
      </c>
      <c r="AU9223" s="77">
        <v>0</v>
      </c>
      <c r="BA9223" s="77">
        <v>-2.25</v>
      </c>
    </row>
    <row r="9224" spans="3:53" x14ac:dyDescent="0.25">
      <c r="C9224" s="77" t="s">
        <v>905</v>
      </c>
      <c r="D9224" s="77" t="s">
        <v>522</v>
      </c>
      <c r="E9224" s="77">
        <v>1.43</v>
      </c>
      <c r="F9224" s="77">
        <v>9.4499999999999993</v>
      </c>
      <c r="G9224" s="77">
        <v>10.16</v>
      </c>
      <c r="H9224" s="77">
        <v>-99999</v>
      </c>
      <c r="I9224" s="77">
        <v>-9.4540000000000006</v>
      </c>
      <c r="J9224" s="77" t="s">
        <v>75</v>
      </c>
      <c r="K9224" s="77">
        <v>71.08</v>
      </c>
      <c r="L9224" s="77">
        <v>1.3885000000000001</v>
      </c>
      <c r="M9224" s="77">
        <v>1.54843356139718</v>
      </c>
      <c r="N9224" s="77">
        <v>1.3785700000000001</v>
      </c>
      <c r="O9224" s="77">
        <v>2.2798987356463312</v>
      </c>
      <c r="P9224" s="77">
        <v>9231000</v>
      </c>
      <c r="Q9224" s="77">
        <v>6120000</v>
      </c>
      <c r="R9224" s="77">
        <v>1.51</v>
      </c>
      <c r="S9224" s="77">
        <v>56.769000000000013</v>
      </c>
      <c r="T9224" s="77">
        <v>8.2110000000000003</v>
      </c>
      <c r="U9224" s="77">
        <v>28.053999999999998</v>
      </c>
      <c r="V9224" s="77">
        <v>2.4508623786820318</v>
      </c>
      <c r="AC9224" s="77">
        <v>1.44</v>
      </c>
      <c r="AD9224" s="77">
        <v>1.37</v>
      </c>
      <c r="AH9224" s="77">
        <f>IF(AND(M9224&lt;Variables!$G$6,M9224&gt;Variables!$G$5),0,1)</f>
        <v>1</v>
      </c>
      <c r="AI9224" s="77">
        <f t="shared" si="290"/>
        <v>0</v>
      </c>
      <c r="AJ9224" s="77">
        <f>IF(I9224&gt;Variables!$G$7,0,1)</f>
        <v>1</v>
      </c>
      <c r="AK9224" s="77">
        <f>IF(F9224&gt;Variables!$G$8,0,1)</f>
        <v>0</v>
      </c>
      <c r="AL9224" s="77">
        <f>IF(G9224&gt;Variables!$G$9,0,1)</f>
        <v>1</v>
      </c>
      <c r="AM9224" s="77">
        <f>IF(AND(K9224&gt;Variables!$G$10,K9224&lt;Variables!$G$11),0,1)</f>
        <v>1</v>
      </c>
      <c r="AN9224" s="77">
        <f>IF(H9224&lt;Variables!$G$13,1,0)</f>
        <v>1</v>
      </c>
      <c r="AO9224" s="77">
        <f>IF(R9224&lt;Variables!$G$12,0,1)</f>
        <v>0</v>
      </c>
      <c r="AP9224" s="78">
        <f t="shared" si="291"/>
        <v>1</v>
      </c>
      <c r="AQ9224" s="77">
        <f>IF(V9224&lt;Variables!$G$15,1,0)</f>
        <v>1</v>
      </c>
      <c r="AR9224" s="77">
        <v>0</v>
      </c>
      <c r="AS9224" s="77">
        <v>0</v>
      </c>
      <c r="AT9224" s="77">
        <v>1</v>
      </c>
      <c r="AU9224" s="77">
        <v>0</v>
      </c>
      <c r="BA9224" s="77">
        <v>-2.25</v>
      </c>
    </row>
    <row r="9225" spans="3:53" x14ac:dyDescent="0.25">
      <c r="C9225" s="77" t="s">
        <v>905</v>
      </c>
      <c r="D9225" s="77" t="s">
        <v>158</v>
      </c>
      <c r="E9225" s="77">
        <v>48.34</v>
      </c>
      <c r="F9225" s="77">
        <v>9.3800000000000008</v>
      </c>
      <c r="G9225" s="77">
        <v>8.92</v>
      </c>
      <c r="H9225" s="77">
        <v>6670</v>
      </c>
      <c r="I9225" s="77">
        <v>61.706000000000003</v>
      </c>
      <c r="J9225" s="77" t="s">
        <v>75</v>
      </c>
      <c r="K9225" s="77">
        <v>60.39</v>
      </c>
      <c r="L9225" s="77">
        <v>48.092463157894727</v>
      </c>
      <c r="M9225" s="77">
        <v>0.30677747076684841</v>
      </c>
      <c r="N9225" s="77">
        <v>47.986835416666658</v>
      </c>
      <c r="O9225" s="77">
        <v>0.52757090801077455</v>
      </c>
      <c r="P9225" s="77">
        <v>356144</v>
      </c>
      <c r="Q9225" s="77">
        <v>677206</v>
      </c>
      <c r="R9225" s="77">
        <v>0.53</v>
      </c>
      <c r="S9225" s="77">
        <v>56.769000000000013</v>
      </c>
      <c r="T9225" s="77">
        <v>8.2110000000000003</v>
      </c>
      <c r="U9225" s="77">
        <v>28.053999999999998</v>
      </c>
      <c r="V9225" s="77">
        <v>2.457458922803442</v>
      </c>
      <c r="AC9225" s="77">
        <v>48.3</v>
      </c>
      <c r="AD9225" s="77">
        <v>47.01</v>
      </c>
      <c r="AH9225" s="77">
        <f>IF(AND(M9225&lt;Variables!$G$6,M9225&gt;Variables!$G$5),0,1)</f>
        <v>1</v>
      </c>
      <c r="AI9225" s="77">
        <f t="shared" si="290"/>
        <v>0</v>
      </c>
      <c r="AJ9225" s="77">
        <f>IF(I9225&gt;Variables!$G$7,0,1)</f>
        <v>0</v>
      </c>
      <c r="AK9225" s="77">
        <f>IF(F9225&gt;Variables!$G$8,0,1)</f>
        <v>0</v>
      </c>
      <c r="AL9225" s="77">
        <f>IF(G9225&gt;Variables!$G$9,0,1)</f>
        <v>1</v>
      </c>
      <c r="AM9225" s="77">
        <f>IF(AND(K9225&gt;Variables!$G$10,K9225&lt;Variables!$G$11),0,1)</f>
        <v>1</v>
      </c>
      <c r="AN9225" s="77">
        <f>IF(H9225&lt;Variables!$G$13,1,0)</f>
        <v>0</v>
      </c>
      <c r="AO9225" s="77">
        <f>IF(R9225&lt;Variables!$G$12,0,1)</f>
        <v>0</v>
      </c>
      <c r="AP9225" s="78">
        <f t="shared" si="291"/>
        <v>1</v>
      </c>
      <c r="AQ9225" s="77">
        <f>IF(V9225&lt;Variables!$G$15,1,0)</f>
        <v>1</v>
      </c>
      <c r="AR9225" s="77">
        <v>0</v>
      </c>
      <c r="AS9225" s="77">
        <v>0</v>
      </c>
      <c r="AT9225" s="77">
        <v>0</v>
      </c>
      <c r="AU9225" s="77">
        <v>1</v>
      </c>
      <c r="BA9225" s="77">
        <v>-1.45</v>
      </c>
    </row>
    <row r="9226" spans="3:53" x14ac:dyDescent="0.25">
      <c r="C9226" s="77" t="s">
        <v>905</v>
      </c>
      <c r="D9226" s="77" t="s">
        <v>741</v>
      </c>
      <c r="E9226" s="77">
        <v>29.61</v>
      </c>
      <c r="F9226" s="77">
        <v>8.1300000000000008</v>
      </c>
      <c r="G9226" s="77">
        <v>5.45</v>
      </c>
      <c r="H9226" s="77">
        <v>3360</v>
      </c>
      <c r="I9226" s="77">
        <v>-2.0230000000000001</v>
      </c>
      <c r="J9226" s="77" t="s">
        <v>75</v>
      </c>
      <c r="K9226" s="77">
        <v>55.04</v>
      </c>
      <c r="L9226" s="77">
        <v>29.457850000000001</v>
      </c>
      <c r="M9226" s="77">
        <v>0.23474218247428269</v>
      </c>
      <c r="N9226" s="77">
        <v>29.528929999999999</v>
      </c>
      <c r="O9226" s="77">
        <v>-6.5359632062454986E-3</v>
      </c>
      <c r="P9226" s="77">
        <v>8372999.9999999991</v>
      </c>
      <c r="Q9226" s="77">
        <v>1038000</v>
      </c>
      <c r="R9226" s="77">
        <v>8.07</v>
      </c>
      <c r="S9226" s="77">
        <v>56.769000000000013</v>
      </c>
      <c r="T9226" s="77">
        <v>8.2110000000000003</v>
      </c>
      <c r="U9226" s="77">
        <v>28.053999999999998</v>
      </c>
      <c r="V9226" s="77">
        <v>2.4096943087238212</v>
      </c>
      <c r="AC9226" s="77">
        <v>29.75</v>
      </c>
      <c r="AD9226" s="77">
        <v>29.25</v>
      </c>
      <c r="AH9226" s="77">
        <f>IF(AND(M9226&lt;Variables!$G$6,M9226&gt;Variables!$G$5),0,1)</f>
        <v>1</v>
      </c>
      <c r="AI9226" s="77">
        <f t="shared" si="290"/>
        <v>1</v>
      </c>
      <c r="AJ9226" s="77">
        <f>IF(I9226&gt;Variables!$G$7,0,1)</f>
        <v>1</v>
      </c>
      <c r="AK9226" s="77">
        <f>IF(F9226&gt;Variables!$G$8,0,1)</f>
        <v>1</v>
      </c>
      <c r="AL9226" s="77">
        <f>IF(G9226&gt;Variables!$G$9,0,1)</f>
        <v>1</v>
      </c>
      <c r="AM9226" s="77">
        <f>IF(AND(K9226&gt;Variables!$G$10,K9226&lt;Variables!$G$11),0,1)</f>
        <v>1</v>
      </c>
      <c r="AN9226" s="77">
        <f>IF(H9226&lt;Variables!$G$13,1,0)</f>
        <v>0</v>
      </c>
      <c r="AO9226" s="77">
        <f>IF(R9226&lt;Variables!$G$12,0,1)</f>
        <v>1</v>
      </c>
      <c r="AP9226" s="78">
        <f t="shared" si="291"/>
        <v>1</v>
      </c>
      <c r="AQ9226" s="77">
        <f>IF(V9226&lt;Variables!$G$15,1,0)</f>
        <v>1</v>
      </c>
      <c r="AR9226" s="77">
        <v>0</v>
      </c>
      <c r="AS9226" s="77">
        <v>0</v>
      </c>
      <c r="AT9226" s="77">
        <v>0</v>
      </c>
      <c r="AU9226" s="77">
        <v>1</v>
      </c>
      <c r="BA9226" s="77">
        <v>-0.61</v>
      </c>
    </row>
    <row r="9227" spans="3:53" x14ac:dyDescent="0.25">
      <c r="C9227" s="77" t="s">
        <v>905</v>
      </c>
      <c r="D9227" s="77" t="s">
        <v>137</v>
      </c>
      <c r="E9227" s="77">
        <v>136.13999999999999</v>
      </c>
      <c r="F9227" s="77">
        <v>7.19</v>
      </c>
      <c r="G9227" s="77">
        <v>5.61</v>
      </c>
      <c r="H9227" s="77">
        <v>6180</v>
      </c>
      <c r="I9227" s="77">
        <v>-11.074</v>
      </c>
      <c r="J9227" s="77" t="s">
        <v>75</v>
      </c>
      <c r="K9227" s="77">
        <v>60.32</v>
      </c>
      <c r="L9227" s="77">
        <v>135.44944285714291</v>
      </c>
      <c r="M9227" s="77">
        <v>0.29572446693605242</v>
      </c>
      <c r="N9227" s="77">
        <v>135.40201578947369</v>
      </c>
      <c r="O9227" s="77">
        <v>0.33085490486552899</v>
      </c>
      <c r="P9227" s="77">
        <v>310421</v>
      </c>
      <c r="Q9227" s="77">
        <v>710548</v>
      </c>
      <c r="R9227" s="77">
        <v>0.44</v>
      </c>
      <c r="S9227" s="77">
        <v>56.769000000000013</v>
      </c>
      <c r="T9227" s="77">
        <v>8.2110000000000003</v>
      </c>
      <c r="U9227" s="77">
        <v>28.053999999999998</v>
      </c>
      <c r="V9227" s="77">
        <v>2.4574125445311861</v>
      </c>
      <c r="AC9227" s="77">
        <v>136.58359999999999</v>
      </c>
      <c r="AD9227" s="77">
        <v>134.26</v>
      </c>
      <c r="AH9227" s="77">
        <f>IF(AND(M9227&lt;Variables!$G$6,M9227&gt;Variables!$G$5),0,1)</f>
        <v>1</v>
      </c>
      <c r="AI9227" s="77">
        <f t="shared" si="290"/>
        <v>0</v>
      </c>
      <c r="AJ9227" s="77">
        <f>IF(I9227&gt;Variables!$G$7,0,1)</f>
        <v>1</v>
      </c>
      <c r="AK9227" s="77">
        <f>IF(F9227&gt;Variables!$G$8,0,1)</f>
        <v>1</v>
      </c>
      <c r="AL9227" s="77">
        <f>IF(G9227&gt;Variables!$G$9,0,1)</f>
        <v>1</v>
      </c>
      <c r="AM9227" s="77">
        <f>IF(AND(K9227&gt;Variables!$G$10,K9227&lt;Variables!$G$11),0,1)</f>
        <v>1</v>
      </c>
      <c r="AN9227" s="77">
        <f>IF(H9227&lt;Variables!$G$13,1,0)</f>
        <v>0</v>
      </c>
      <c r="AO9227" s="77">
        <f>IF(R9227&lt;Variables!$G$12,0,1)</f>
        <v>0</v>
      </c>
      <c r="AP9227" s="78">
        <f t="shared" si="291"/>
        <v>1</v>
      </c>
      <c r="AQ9227" s="77">
        <f>IF(V9227&lt;Variables!$G$15,1,0)</f>
        <v>1</v>
      </c>
      <c r="AR9227" s="77">
        <v>0</v>
      </c>
      <c r="AS9227" s="77">
        <v>0</v>
      </c>
      <c r="AT9227" s="77">
        <v>0</v>
      </c>
      <c r="AU9227" s="77">
        <v>1</v>
      </c>
      <c r="BA9227" s="77">
        <v>-1.1499999999999999</v>
      </c>
    </row>
    <row r="9228" spans="3:53" x14ac:dyDescent="0.25">
      <c r="C9228" s="77" t="s">
        <v>905</v>
      </c>
      <c r="D9228" s="77" t="s">
        <v>703</v>
      </c>
      <c r="E9228" s="77">
        <v>3.5</v>
      </c>
      <c r="F9228" s="77">
        <v>7.81</v>
      </c>
      <c r="G9228" s="77">
        <v>4.9800000000000004</v>
      </c>
      <c r="H9228" s="77">
        <v>-99999</v>
      </c>
      <c r="I9228" s="77">
        <v>-12.071999999999999</v>
      </c>
      <c r="J9228" s="77" t="s">
        <v>75</v>
      </c>
      <c r="K9228" s="77">
        <v>63.2</v>
      </c>
      <c r="L9228" s="77">
        <v>3.48</v>
      </c>
      <c r="M9228" s="77">
        <v>0</v>
      </c>
      <c r="N9228" s="77">
        <v>3.4649999999999999</v>
      </c>
      <c r="O9228" s="77">
        <v>0.43290043290043662</v>
      </c>
      <c r="P9228" s="77">
        <v>38423</v>
      </c>
      <c r="Q9228" s="77">
        <v>15432</v>
      </c>
      <c r="R9228" s="77">
        <v>2.4900000000000002</v>
      </c>
      <c r="S9228" s="77">
        <v>56.769000000000013</v>
      </c>
      <c r="T9228" s="77">
        <v>8.2110000000000003</v>
      </c>
      <c r="U9228" s="77">
        <v>28.053999999999998</v>
      </c>
      <c r="V9228" s="77">
        <v>2.503752</v>
      </c>
      <c r="AC9228" s="77">
        <v>3.49</v>
      </c>
      <c r="AD9228" s="77">
        <v>3.4</v>
      </c>
      <c r="AH9228" s="77">
        <f>IF(AND(M9228&lt;Variables!$G$6,M9228&gt;Variables!$G$5),0,1)</f>
        <v>1</v>
      </c>
      <c r="AI9228" s="77">
        <f t="shared" si="290"/>
        <v>0</v>
      </c>
      <c r="AJ9228" s="77">
        <f>IF(I9228&gt;Variables!$G$7,0,1)</f>
        <v>1</v>
      </c>
      <c r="AK9228" s="77">
        <f>IF(F9228&gt;Variables!$G$8,0,1)</f>
        <v>1</v>
      </c>
      <c r="AL9228" s="77">
        <f>IF(G9228&gt;Variables!$G$9,0,1)</f>
        <v>1</v>
      </c>
      <c r="AM9228" s="77">
        <f>IF(AND(K9228&gt;Variables!$G$10,K9228&lt;Variables!$G$11),0,1)</f>
        <v>0</v>
      </c>
      <c r="AN9228" s="77">
        <f>IF(H9228&lt;Variables!$G$13,1,0)</f>
        <v>1</v>
      </c>
      <c r="AO9228" s="77">
        <f>IF(R9228&lt;Variables!$G$12,0,1)</f>
        <v>1</v>
      </c>
      <c r="AP9228" s="78">
        <f t="shared" si="291"/>
        <v>1</v>
      </c>
      <c r="AQ9228" s="77">
        <f>IF(V9228&lt;Variables!$G$15,1,0)</f>
        <v>1</v>
      </c>
      <c r="AR9228" s="77">
        <v>0</v>
      </c>
      <c r="AS9228" s="77">
        <v>0</v>
      </c>
      <c r="AT9228" s="77">
        <v>1</v>
      </c>
      <c r="AU9228" s="77">
        <v>0</v>
      </c>
      <c r="BA9228" s="77">
        <v>-2.25</v>
      </c>
    </row>
    <row r="9229" spans="3:53" x14ac:dyDescent="0.25">
      <c r="C9229" s="77" t="s">
        <v>905</v>
      </c>
      <c r="D9229" s="77" t="s">
        <v>745</v>
      </c>
      <c r="E9229" s="77">
        <v>2.13</v>
      </c>
      <c r="F9229" s="77">
        <v>50.35</v>
      </c>
      <c r="G9229" s="77">
        <v>36.299999999999997</v>
      </c>
      <c r="H9229" s="77">
        <v>65.010000000000005</v>
      </c>
      <c r="I9229" s="77">
        <v>-43.872</v>
      </c>
      <c r="J9229" s="77" t="s">
        <v>74</v>
      </c>
      <c r="K9229" s="77">
        <v>61.52</v>
      </c>
      <c r="L9229" s="77">
        <v>2.0723400000000001</v>
      </c>
      <c r="M9229" s="77">
        <v>1.286468436646524</v>
      </c>
      <c r="N9229" s="77">
        <v>1.9973860000000001</v>
      </c>
      <c r="O9229" s="77">
        <v>5.0873491653591403</v>
      </c>
      <c r="P9229" s="77">
        <v>7290000</v>
      </c>
      <c r="Q9229" s="77">
        <v>486440</v>
      </c>
      <c r="R9229" s="77">
        <v>14.99</v>
      </c>
      <c r="S9229" s="77">
        <v>56.769000000000013</v>
      </c>
      <c r="T9229" s="77">
        <v>8.2110000000000003</v>
      </c>
      <c r="U9229" s="77">
        <v>28.053999999999998</v>
      </c>
      <c r="V9229" s="77">
        <v>2.4100985245123852</v>
      </c>
      <c r="AC9229" s="77">
        <v>2.86</v>
      </c>
      <c r="AD9229" s="77">
        <v>1.98</v>
      </c>
      <c r="AH9229" s="77">
        <f>IF(AND(M9229&lt;Variables!$G$6,M9229&gt;Variables!$G$5),0,1)</f>
        <v>1</v>
      </c>
      <c r="AI9229" s="77">
        <f t="shared" si="290"/>
        <v>0</v>
      </c>
      <c r="AJ9229" s="77">
        <f>IF(I9229&gt;Variables!$G$7,0,1)</f>
        <v>1</v>
      </c>
      <c r="AK9229" s="77">
        <f>IF(F9229&gt;Variables!$G$8,0,1)</f>
        <v>0</v>
      </c>
      <c r="AL9229" s="77">
        <f>IF(G9229&gt;Variables!$G$9,0,1)</f>
        <v>0</v>
      </c>
      <c r="AM9229" s="77">
        <f>IF(AND(K9229&gt;Variables!$G$10,K9229&lt;Variables!$G$11),0,1)</f>
        <v>1</v>
      </c>
      <c r="AN9229" s="77">
        <f>IF(H9229&lt;Variables!$G$13,1,0)</f>
        <v>1</v>
      </c>
      <c r="AO9229" s="77">
        <f>IF(R9229&lt;Variables!$G$12,0,1)</f>
        <v>1</v>
      </c>
      <c r="AP9229" s="78">
        <f t="shared" si="291"/>
        <v>0</v>
      </c>
      <c r="AQ9229" s="77">
        <f>IF(V9229&lt;Variables!$G$15,1,0)</f>
        <v>1</v>
      </c>
      <c r="AR9229" s="77">
        <v>1</v>
      </c>
      <c r="AS9229" s="77">
        <v>0</v>
      </c>
      <c r="AT9229" s="77">
        <v>0</v>
      </c>
      <c r="AU9229" s="77">
        <v>0</v>
      </c>
      <c r="BA9229" s="77">
        <v>2</v>
      </c>
    </row>
    <row r="9230" spans="3:53" x14ac:dyDescent="0.25">
      <c r="C9230" s="77" t="s">
        <v>905</v>
      </c>
      <c r="D9230" s="77" t="s">
        <v>719</v>
      </c>
      <c r="E9230" s="77">
        <v>2.0699999999999998</v>
      </c>
      <c r="F9230" s="77">
        <v>40.479999999999997</v>
      </c>
      <c r="G9230" s="77">
        <v>-6.81</v>
      </c>
      <c r="H9230" s="77">
        <v>82.6</v>
      </c>
      <c r="I9230" s="77">
        <v>-57.704999999999998</v>
      </c>
      <c r="J9230" s="77" t="s">
        <v>74</v>
      </c>
      <c r="K9230" s="77">
        <v>43.83</v>
      </c>
      <c r="L9230" s="77">
        <v>2.08378</v>
      </c>
      <c r="M9230" s="77">
        <v>-0.71408689976867912</v>
      </c>
      <c r="N9230" s="77">
        <v>2.09266</v>
      </c>
      <c r="O9230" s="77">
        <v>-1.1353970544665539</v>
      </c>
      <c r="P9230" s="77">
        <v>252400000</v>
      </c>
      <c r="Q9230" s="77">
        <v>4600000</v>
      </c>
      <c r="R9230" s="77">
        <v>54.87</v>
      </c>
      <c r="S9230" s="77">
        <v>56.769000000000013</v>
      </c>
      <c r="T9230" s="77">
        <v>8.2110000000000003</v>
      </c>
      <c r="U9230" s="77">
        <v>28.053999999999998</v>
      </c>
      <c r="V9230" s="77">
        <v>2.3089207734904829</v>
      </c>
      <c r="AC9230" s="77">
        <v>2.37</v>
      </c>
      <c r="AD9230" s="77">
        <v>1.88</v>
      </c>
      <c r="AH9230" s="77">
        <f>IF(AND(M9230&lt;Variables!$G$6,M9230&gt;Variables!$G$5),0,1)</f>
        <v>1</v>
      </c>
      <c r="AI9230" s="77">
        <f t="shared" si="290"/>
        <v>1</v>
      </c>
      <c r="AJ9230" s="77">
        <f>IF(I9230&gt;Variables!$G$7,0,1)</f>
        <v>1</v>
      </c>
      <c r="AK9230" s="77">
        <f>IF(F9230&gt;Variables!$G$8,0,1)</f>
        <v>0</v>
      </c>
      <c r="AL9230" s="77">
        <f>IF(G9230&gt;Variables!$G$9,0,1)</f>
        <v>1</v>
      </c>
      <c r="AM9230" s="77">
        <f>IF(AND(K9230&gt;Variables!$G$10,K9230&lt;Variables!$G$11),0,1)</f>
        <v>1</v>
      </c>
      <c r="AN9230" s="77">
        <f>IF(H9230&lt;Variables!$G$13,1,0)</f>
        <v>1</v>
      </c>
      <c r="AO9230" s="77">
        <f>IF(R9230&lt;Variables!$G$12,0,1)</f>
        <v>1</v>
      </c>
      <c r="AP9230" s="78">
        <f t="shared" si="291"/>
        <v>0</v>
      </c>
      <c r="AQ9230" s="77">
        <f>IF(V9230&lt;Variables!$G$15,1,0)</f>
        <v>1</v>
      </c>
      <c r="AR9230" s="77">
        <v>0</v>
      </c>
      <c r="AS9230" s="77">
        <v>0</v>
      </c>
      <c r="AT9230" s="77">
        <v>1</v>
      </c>
      <c r="AU9230" s="77">
        <v>0</v>
      </c>
      <c r="BA9230" s="77">
        <v>-1.76</v>
      </c>
    </row>
    <row r="9231" spans="3:53" x14ac:dyDescent="0.25">
      <c r="C9231" s="77" t="s">
        <v>905</v>
      </c>
      <c r="D9231" s="77" t="s">
        <v>890</v>
      </c>
      <c r="E9231" s="77">
        <v>1.49</v>
      </c>
      <c r="F9231" s="77">
        <v>38.89</v>
      </c>
      <c r="G9231" s="77">
        <v>37.380000000000003</v>
      </c>
      <c r="H9231" s="77">
        <v>71.239999999999995</v>
      </c>
      <c r="I9231" s="77">
        <v>-10.920999999999999</v>
      </c>
      <c r="J9231" s="77" t="s">
        <v>74</v>
      </c>
      <c r="K9231" s="77">
        <v>51.67</v>
      </c>
      <c r="L9231" s="77">
        <v>1.4672149999999999</v>
      </c>
      <c r="M9231" s="77">
        <v>0.18981539856122229</v>
      </c>
      <c r="N9231" s="77">
        <v>1.4471020000000001</v>
      </c>
      <c r="O9231" s="77">
        <v>1.5823349010643399</v>
      </c>
      <c r="P9231" s="77">
        <v>9310000</v>
      </c>
      <c r="Q9231" s="77">
        <v>385830</v>
      </c>
      <c r="R9231" s="77">
        <v>24.13</v>
      </c>
      <c r="S9231" s="77">
        <v>56.769000000000013</v>
      </c>
      <c r="T9231" s="77">
        <v>8.2110000000000003</v>
      </c>
      <c r="U9231" s="77">
        <v>28.053999999999998</v>
      </c>
      <c r="V9231" s="77">
        <v>2.3784505275627641</v>
      </c>
      <c r="AC9231" s="77">
        <v>1.64</v>
      </c>
      <c r="AD9231" s="77">
        <v>1.28</v>
      </c>
      <c r="AH9231" s="77">
        <f>IF(AND(M9231&lt;Variables!$G$6,M9231&gt;Variables!$G$5),0,1)</f>
        <v>1</v>
      </c>
      <c r="AI9231" s="77">
        <f t="shared" si="290"/>
        <v>0</v>
      </c>
      <c r="AJ9231" s="77">
        <f>IF(I9231&gt;Variables!$G$7,0,1)</f>
        <v>1</v>
      </c>
      <c r="AK9231" s="77">
        <f>IF(F9231&gt;Variables!$G$8,0,1)</f>
        <v>0</v>
      </c>
      <c r="AL9231" s="77">
        <f>IF(G9231&gt;Variables!$G$9,0,1)</f>
        <v>0</v>
      </c>
      <c r="AM9231" s="77">
        <f>IF(AND(K9231&gt;Variables!$G$10,K9231&lt;Variables!$G$11),0,1)</f>
        <v>1</v>
      </c>
      <c r="AN9231" s="77">
        <f>IF(H9231&lt;Variables!$G$13,1,0)</f>
        <v>1</v>
      </c>
      <c r="AO9231" s="77">
        <f>IF(R9231&lt;Variables!$G$12,0,1)</f>
        <v>1</v>
      </c>
      <c r="AP9231" s="78">
        <f t="shared" si="291"/>
        <v>0</v>
      </c>
      <c r="AQ9231" s="77">
        <f>IF(V9231&lt;Variables!$G$15,1,0)</f>
        <v>1</v>
      </c>
      <c r="AR9231" s="77">
        <v>0</v>
      </c>
      <c r="AS9231" s="77">
        <v>0</v>
      </c>
      <c r="AT9231" s="77">
        <v>1</v>
      </c>
      <c r="AU9231" s="77">
        <v>0</v>
      </c>
      <c r="BA9231" s="77">
        <v>-2.25</v>
      </c>
    </row>
    <row r="9232" spans="3:53" x14ac:dyDescent="0.25">
      <c r="C9232" s="77" t="s">
        <v>905</v>
      </c>
      <c r="D9232" s="77" t="s">
        <v>720</v>
      </c>
      <c r="E9232" s="77">
        <v>54.16</v>
      </c>
      <c r="F9232" s="77">
        <v>9.98</v>
      </c>
      <c r="G9232" s="77">
        <v>9.44</v>
      </c>
      <c r="H9232" s="77">
        <v>2050</v>
      </c>
      <c r="I9232" s="77">
        <v>12.193</v>
      </c>
      <c r="J9232" s="77" t="s">
        <v>74</v>
      </c>
      <c r="K9232" s="77">
        <v>56.28</v>
      </c>
      <c r="L9232" s="77">
        <v>53.824473684210517</v>
      </c>
      <c r="M9232" s="77">
        <v>0.1217407459920946</v>
      </c>
      <c r="N9232" s="77">
        <v>53.873979591836743</v>
      </c>
      <c r="O9232" s="77">
        <v>2.9736819675531469E-2</v>
      </c>
      <c r="P9232" s="77">
        <v>821943</v>
      </c>
      <c r="Q9232" s="77">
        <v>320570</v>
      </c>
      <c r="R9232" s="77">
        <v>2.56</v>
      </c>
      <c r="S9232" s="77">
        <v>56.769000000000013</v>
      </c>
      <c r="T9232" s="77">
        <v>8.2110000000000003</v>
      </c>
      <c r="U9232" s="77">
        <v>28.053999999999998</v>
      </c>
      <c r="V9232" s="77">
        <v>2.426687572520815</v>
      </c>
      <c r="AC9232" s="77">
        <v>54.18</v>
      </c>
      <c r="AD9232" s="77">
        <v>52.91</v>
      </c>
      <c r="AH9232" s="77">
        <f>IF(AND(M9232&lt;Variables!$G$6,M9232&gt;Variables!$G$5),0,1)</f>
        <v>1</v>
      </c>
      <c r="AI9232" s="77">
        <f t="shared" si="290"/>
        <v>1</v>
      </c>
      <c r="AJ9232" s="77">
        <f>IF(I9232&gt;Variables!$G$7,0,1)</f>
        <v>1</v>
      </c>
      <c r="AK9232" s="77">
        <f>IF(F9232&gt;Variables!$G$8,0,1)</f>
        <v>0</v>
      </c>
      <c r="AL9232" s="77">
        <f>IF(G9232&gt;Variables!$G$9,0,1)</f>
        <v>1</v>
      </c>
      <c r="AM9232" s="77">
        <f>IF(AND(K9232&gt;Variables!$G$10,K9232&lt;Variables!$G$11),0,1)</f>
        <v>1</v>
      </c>
      <c r="AN9232" s="77">
        <f>IF(H9232&lt;Variables!$G$13,1,0)</f>
        <v>0</v>
      </c>
      <c r="AO9232" s="77">
        <f>IF(R9232&lt;Variables!$G$12,0,1)</f>
        <v>1</v>
      </c>
      <c r="AP9232" s="78">
        <f t="shared" si="291"/>
        <v>0</v>
      </c>
      <c r="AQ9232" s="77">
        <f>IF(V9232&lt;Variables!$G$15,1,0)</f>
        <v>1</v>
      </c>
      <c r="AR9232" s="77">
        <v>0</v>
      </c>
      <c r="AS9232" s="77">
        <v>0</v>
      </c>
      <c r="AT9232" s="77">
        <v>0</v>
      </c>
      <c r="AU9232" s="77">
        <v>1</v>
      </c>
      <c r="BA9232" s="77">
        <v>-1.44</v>
      </c>
    </row>
    <row r="9233" spans="3:53" x14ac:dyDescent="0.25">
      <c r="C9233" s="77" t="s">
        <v>905</v>
      </c>
      <c r="D9233" s="77" t="s">
        <v>728</v>
      </c>
      <c r="E9233" s="77">
        <v>42.11</v>
      </c>
      <c r="F9233" s="77">
        <v>9.9499999999999993</v>
      </c>
      <c r="G9233" s="77">
        <v>8.8699999999999992</v>
      </c>
      <c r="H9233" s="77">
        <v>67630</v>
      </c>
      <c r="I9233" s="77">
        <v>-26.312000000000001</v>
      </c>
      <c r="J9233" s="77" t="s">
        <v>74</v>
      </c>
      <c r="K9233" s="77">
        <v>56.68</v>
      </c>
      <c r="L9233" s="77">
        <v>41.794295000000012</v>
      </c>
      <c r="M9233" s="77">
        <v>0.39552048910023829</v>
      </c>
      <c r="N9233" s="77">
        <v>41.868256000000002</v>
      </c>
      <c r="O9233" s="77">
        <v>0.21817006182440321</v>
      </c>
      <c r="P9233" s="77">
        <v>8321000</v>
      </c>
      <c r="Q9233" s="77">
        <v>4417000</v>
      </c>
      <c r="R9233" s="77">
        <v>1.88</v>
      </c>
      <c r="S9233" s="77">
        <v>56.769000000000013</v>
      </c>
      <c r="T9233" s="77">
        <v>8.2110000000000003</v>
      </c>
      <c r="U9233" s="77">
        <v>28.053999999999998</v>
      </c>
      <c r="V9233" s="77">
        <v>2.4182909492909501</v>
      </c>
      <c r="AC9233" s="77">
        <v>42.64</v>
      </c>
      <c r="AD9233" s="77">
        <v>41.89</v>
      </c>
      <c r="AH9233" s="77">
        <f>IF(AND(M9233&lt;Variables!$G$6,M9233&gt;Variables!$G$5),0,1)</f>
        <v>1</v>
      </c>
      <c r="AI9233" s="77">
        <f t="shared" si="290"/>
        <v>1</v>
      </c>
      <c r="AJ9233" s="77">
        <f>IF(I9233&gt;Variables!$G$7,0,1)</f>
        <v>1</v>
      </c>
      <c r="AK9233" s="77">
        <f>IF(F9233&gt;Variables!$G$8,0,1)</f>
        <v>0</v>
      </c>
      <c r="AL9233" s="77">
        <f>IF(G9233&gt;Variables!$G$9,0,1)</f>
        <v>1</v>
      </c>
      <c r="AM9233" s="77">
        <f>IF(AND(K9233&gt;Variables!$G$10,K9233&lt;Variables!$G$11),0,1)</f>
        <v>1</v>
      </c>
      <c r="AN9233" s="77">
        <f>IF(H9233&lt;Variables!$G$13,1,0)</f>
        <v>0</v>
      </c>
      <c r="AO9233" s="77">
        <f>IF(R9233&lt;Variables!$G$12,0,1)</f>
        <v>0</v>
      </c>
      <c r="AP9233" s="78">
        <f t="shared" si="291"/>
        <v>0</v>
      </c>
      <c r="AQ9233" s="77">
        <f>IF(V9233&lt;Variables!$G$15,1,0)</f>
        <v>1</v>
      </c>
      <c r="AR9233" s="77">
        <v>1</v>
      </c>
      <c r="AS9233" s="77">
        <v>0</v>
      </c>
      <c r="AT9233" s="77">
        <v>0</v>
      </c>
      <c r="AU9233" s="77">
        <v>0</v>
      </c>
      <c r="BA9233" s="77">
        <v>0.96</v>
      </c>
    </row>
    <row r="9234" spans="3:53" x14ac:dyDescent="0.25">
      <c r="C9234" s="77" t="s">
        <v>905</v>
      </c>
      <c r="D9234" s="77" t="s">
        <v>705</v>
      </c>
      <c r="E9234" s="77">
        <v>675.02</v>
      </c>
      <c r="F9234" s="77">
        <v>7.83</v>
      </c>
      <c r="G9234" s="77">
        <v>3.58</v>
      </c>
      <c r="H9234" s="77">
        <v>6440</v>
      </c>
      <c r="I9234" s="77">
        <v>-23.532</v>
      </c>
      <c r="J9234" s="77" t="s">
        <v>74</v>
      </c>
      <c r="K9234" s="77">
        <v>45.92</v>
      </c>
      <c r="L9234" s="77">
        <v>673.53089333333344</v>
      </c>
      <c r="M9234" s="77">
        <v>-3.7250456633367388E-2</v>
      </c>
      <c r="N9234" s="77">
        <v>674.77978604651162</v>
      </c>
      <c r="O9234" s="77">
        <v>-0.2222630371456128</v>
      </c>
      <c r="P9234" s="77">
        <v>1139000</v>
      </c>
      <c r="Q9234" s="77">
        <v>763734</v>
      </c>
      <c r="R9234" s="77">
        <v>1.49</v>
      </c>
      <c r="S9234" s="77">
        <v>56.769000000000013</v>
      </c>
      <c r="T9234" s="77">
        <v>8.2110000000000003</v>
      </c>
      <c r="U9234" s="77">
        <v>28.053999999999998</v>
      </c>
      <c r="V9234" s="77">
        <v>2.325260788251938</v>
      </c>
      <c r="AC9234" s="77">
        <v>674.94060000000002</v>
      </c>
      <c r="AD9234" s="77">
        <v>650.67049999999995</v>
      </c>
      <c r="AH9234" s="77">
        <f>IF(AND(M9234&lt;Variables!$G$6,M9234&gt;Variables!$G$5),0,1)</f>
        <v>1</v>
      </c>
      <c r="AI9234" s="77">
        <f t="shared" si="290"/>
        <v>1</v>
      </c>
      <c r="AJ9234" s="77">
        <f>IF(I9234&gt;Variables!$G$7,0,1)</f>
        <v>1</v>
      </c>
      <c r="AK9234" s="77">
        <f>IF(F9234&gt;Variables!$G$8,0,1)</f>
        <v>1</v>
      </c>
      <c r="AL9234" s="77">
        <f>IF(G9234&gt;Variables!$G$9,0,1)</f>
        <v>1</v>
      </c>
      <c r="AM9234" s="77">
        <f>IF(AND(K9234&gt;Variables!$G$10,K9234&lt;Variables!$G$11),0,1)</f>
        <v>1</v>
      </c>
      <c r="AN9234" s="77">
        <f>IF(H9234&lt;Variables!$G$13,1,0)</f>
        <v>0</v>
      </c>
      <c r="AO9234" s="77">
        <f>IF(R9234&lt;Variables!$G$12,0,1)</f>
        <v>0</v>
      </c>
      <c r="AP9234" s="78">
        <f t="shared" si="291"/>
        <v>0</v>
      </c>
      <c r="AQ9234" s="77">
        <f>IF(V9234&lt;Variables!$G$15,1,0)</f>
        <v>1</v>
      </c>
      <c r="AR9234" s="77">
        <v>0</v>
      </c>
      <c r="AS9234" s="77">
        <v>0</v>
      </c>
      <c r="AT9234" s="77">
        <v>1</v>
      </c>
      <c r="AU9234" s="77">
        <v>0</v>
      </c>
      <c r="BA9234" s="77">
        <v>-1.53</v>
      </c>
    </row>
    <row r="9235" spans="3:53" x14ac:dyDescent="0.25">
      <c r="C9235" s="77" t="s">
        <v>905</v>
      </c>
      <c r="D9235" s="77" t="s">
        <v>540</v>
      </c>
      <c r="E9235" s="77">
        <v>15.94</v>
      </c>
      <c r="F9235" s="77">
        <v>7.65</v>
      </c>
      <c r="G9235" s="77">
        <v>8.1199999999999992</v>
      </c>
      <c r="H9235" s="77">
        <v>2690</v>
      </c>
      <c r="I9235" s="77">
        <v>0.31</v>
      </c>
      <c r="J9235" s="77" t="s">
        <v>74</v>
      </c>
      <c r="K9235" s="77">
        <v>40.75</v>
      </c>
      <c r="L9235" s="77">
        <v>15.941095000000001</v>
      </c>
      <c r="M9235" s="77">
        <v>-0.2264273564645311</v>
      </c>
      <c r="N9235" s="77">
        <v>15.932983999999999</v>
      </c>
      <c r="O9235" s="77">
        <v>-0.17563564991969979</v>
      </c>
      <c r="P9235" s="77">
        <v>6534000</v>
      </c>
      <c r="Q9235" s="77">
        <v>4308000</v>
      </c>
      <c r="R9235" s="77">
        <v>1.52</v>
      </c>
      <c r="S9235" s="77">
        <v>56.769000000000013</v>
      </c>
      <c r="T9235" s="77">
        <v>8.2110000000000003</v>
      </c>
      <c r="U9235" s="77">
        <v>28.053999999999998</v>
      </c>
      <c r="V9235" s="77">
        <v>2.2710083308674842</v>
      </c>
      <c r="AC9235" s="77">
        <v>16.2</v>
      </c>
      <c r="AD9235" s="77">
        <v>15.85</v>
      </c>
      <c r="AH9235" s="77">
        <f>IF(AND(M9235&lt;Variables!$G$6,M9235&gt;Variables!$G$5),0,1)</f>
        <v>1</v>
      </c>
      <c r="AI9235" s="77">
        <f t="shared" si="290"/>
        <v>0</v>
      </c>
      <c r="AJ9235" s="77">
        <f>IF(I9235&gt;Variables!$G$7,0,1)</f>
        <v>1</v>
      </c>
      <c r="AK9235" s="77">
        <f>IF(F9235&gt;Variables!$G$8,0,1)</f>
        <v>1</v>
      </c>
      <c r="AL9235" s="77">
        <f>IF(G9235&gt;Variables!$G$9,0,1)</f>
        <v>1</v>
      </c>
      <c r="AM9235" s="77">
        <f>IF(AND(K9235&gt;Variables!$G$10,K9235&lt;Variables!$G$11),0,1)</f>
        <v>1</v>
      </c>
      <c r="AN9235" s="77">
        <f>IF(H9235&lt;Variables!$G$13,1,0)</f>
        <v>0</v>
      </c>
      <c r="AO9235" s="77">
        <f>IF(R9235&lt;Variables!$G$12,0,1)</f>
        <v>0</v>
      </c>
      <c r="AP9235" s="78">
        <f t="shared" si="291"/>
        <v>0</v>
      </c>
      <c r="AQ9235" s="77">
        <f>IF(V9235&lt;Variables!$G$15,1,0)</f>
        <v>1</v>
      </c>
      <c r="AR9235" s="77">
        <v>0</v>
      </c>
      <c r="AS9235" s="77">
        <v>0</v>
      </c>
      <c r="AT9235" s="77">
        <v>0</v>
      </c>
      <c r="AU9235" s="77">
        <v>1</v>
      </c>
      <c r="BA9235" s="77">
        <v>-0.32</v>
      </c>
    </row>
    <row r="9236" spans="3:53" x14ac:dyDescent="0.25">
      <c r="C9236" s="77" t="s">
        <v>884</v>
      </c>
      <c r="D9236" s="77" t="s">
        <v>158</v>
      </c>
      <c r="E9236" s="77">
        <v>48.31</v>
      </c>
      <c r="F9236" s="77">
        <v>9.59</v>
      </c>
      <c r="G9236" s="77">
        <v>8.7799999999999994</v>
      </c>
      <c r="H9236" s="77">
        <v>6670</v>
      </c>
      <c r="I9236" s="77">
        <v>61.631999999999998</v>
      </c>
      <c r="J9236" s="77" t="s">
        <v>75</v>
      </c>
      <c r="K9236" s="77">
        <v>53.41</v>
      </c>
      <c r="L9236" s="77">
        <v>48.150884210526307</v>
      </c>
      <c r="M9236" s="77">
        <v>6.0467818921854023E-2</v>
      </c>
      <c r="N9236" s="77">
        <v>48.047704166666669</v>
      </c>
      <c r="O9236" s="77">
        <v>0.27534267376111438</v>
      </c>
      <c r="P9236" s="77">
        <v>358989</v>
      </c>
      <c r="Q9236" s="77">
        <v>677206</v>
      </c>
      <c r="R9236" s="77">
        <v>0.53</v>
      </c>
      <c r="S9236" s="77">
        <v>54.227999999999987</v>
      </c>
      <c r="T9236" s="77">
        <v>8.145999999999999</v>
      </c>
      <c r="U9236" s="77">
        <v>27.070399999999999</v>
      </c>
      <c r="V9236" s="77">
        <v>2.4001599447898641</v>
      </c>
      <c r="AC9236" s="77">
        <v>48.3</v>
      </c>
      <c r="AD9236" s="77">
        <v>47.01</v>
      </c>
      <c r="AH9236" s="77">
        <f>IF(AND(M9236&lt;Variables!$G$6,M9236&gt;Variables!$G$5),0,1)</f>
        <v>1</v>
      </c>
      <c r="AI9236" s="77">
        <f t="shared" si="290"/>
        <v>0</v>
      </c>
      <c r="AJ9236" s="77">
        <f>IF(I9236&gt;Variables!$G$7,0,1)</f>
        <v>0</v>
      </c>
      <c r="AK9236" s="77">
        <f>IF(F9236&gt;Variables!$G$8,0,1)</f>
        <v>0</v>
      </c>
      <c r="AL9236" s="77">
        <f>IF(G9236&gt;Variables!$G$9,0,1)</f>
        <v>1</v>
      </c>
      <c r="AM9236" s="77">
        <f>IF(AND(K9236&gt;Variables!$G$10,K9236&lt;Variables!$G$11),0,1)</f>
        <v>1</v>
      </c>
      <c r="AN9236" s="77">
        <f>IF(H9236&lt;Variables!$G$13,1,0)</f>
        <v>0</v>
      </c>
      <c r="AO9236" s="77">
        <f>IF(R9236&lt;Variables!$G$12,0,1)</f>
        <v>0</v>
      </c>
      <c r="AP9236" s="78">
        <f t="shared" si="291"/>
        <v>1</v>
      </c>
      <c r="AQ9236" s="77">
        <f>IF(V9236&lt;Variables!$G$15,1,0)</f>
        <v>1</v>
      </c>
      <c r="AR9236" s="77">
        <v>0</v>
      </c>
      <c r="AS9236" s="77">
        <v>0</v>
      </c>
      <c r="AT9236" s="77">
        <v>0</v>
      </c>
      <c r="AU9236" s="77">
        <v>1</v>
      </c>
      <c r="BA9236" s="77">
        <v>-1.44</v>
      </c>
    </row>
    <row r="9237" spans="3:53" x14ac:dyDescent="0.25">
      <c r="C9237" s="77" t="s">
        <v>884</v>
      </c>
      <c r="D9237" s="77" t="s">
        <v>749</v>
      </c>
      <c r="E9237" s="77">
        <v>3.56</v>
      </c>
      <c r="F9237" s="77">
        <v>10.59</v>
      </c>
      <c r="G9237" s="77">
        <v>9.1199999999999992</v>
      </c>
      <c r="H9237" s="77">
        <v>-99999</v>
      </c>
      <c r="I9237" s="77">
        <v>-12.683</v>
      </c>
      <c r="J9237" s="77" t="s">
        <v>75</v>
      </c>
      <c r="K9237" s="77">
        <v>50.63</v>
      </c>
      <c r="L9237" s="77">
        <v>3.54</v>
      </c>
      <c r="M9237" s="77">
        <v>-0.28248587570622119</v>
      </c>
      <c r="N9237" s="77">
        <v>3.5459999999999998</v>
      </c>
      <c r="O9237" s="77">
        <v>-0.4512126339537636</v>
      </c>
      <c r="P9237" s="77">
        <v>31519</v>
      </c>
      <c r="Q9237" s="77">
        <v>9400</v>
      </c>
      <c r="R9237" s="77">
        <v>3.35</v>
      </c>
      <c r="S9237" s="77">
        <v>54.227999999999987</v>
      </c>
      <c r="T9237" s="77">
        <v>8.145999999999999</v>
      </c>
      <c r="U9237" s="77">
        <v>27.070399999999999</v>
      </c>
      <c r="V9237" s="77">
        <v>2.381385398870056</v>
      </c>
      <c r="AC9237" s="77">
        <v>3.64</v>
      </c>
      <c r="AD9237" s="77">
        <v>3.55</v>
      </c>
      <c r="AH9237" s="77">
        <f>IF(AND(M9237&lt;Variables!$G$6,M9237&gt;Variables!$G$5),0,1)</f>
        <v>1</v>
      </c>
      <c r="AI9237" s="77">
        <f t="shared" si="290"/>
        <v>1</v>
      </c>
      <c r="AJ9237" s="77">
        <f>IF(I9237&gt;Variables!$G$7,0,1)</f>
        <v>1</v>
      </c>
      <c r="AK9237" s="77">
        <f>IF(F9237&gt;Variables!$G$8,0,1)</f>
        <v>0</v>
      </c>
      <c r="AL9237" s="77">
        <f>IF(G9237&gt;Variables!$G$9,0,1)</f>
        <v>1</v>
      </c>
      <c r="AM9237" s="77">
        <f>IF(AND(K9237&gt;Variables!$G$10,K9237&lt;Variables!$G$11),0,1)</f>
        <v>1</v>
      </c>
      <c r="AN9237" s="77">
        <f>IF(H9237&lt;Variables!$G$13,1,0)</f>
        <v>1</v>
      </c>
      <c r="AO9237" s="77">
        <f>IF(R9237&lt;Variables!$G$12,0,1)</f>
        <v>1</v>
      </c>
      <c r="AP9237" s="78">
        <f t="shared" si="291"/>
        <v>1</v>
      </c>
      <c r="AQ9237" s="77">
        <f>IF(V9237&lt;Variables!$G$15,1,0)</f>
        <v>1</v>
      </c>
      <c r="AR9237" s="77">
        <v>1</v>
      </c>
      <c r="AS9237" s="77">
        <v>0</v>
      </c>
      <c r="AT9237" s="77">
        <v>0</v>
      </c>
      <c r="AU9237" s="77">
        <v>0</v>
      </c>
      <c r="BA9237" s="77">
        <v>2</v>
      </c>
    </row>
    <row r="9238" spans="3:53" x14ac:dyDescent="0.25">
      <c r="C9238" s="77" t="s">
        <v>884</v>
      </c>
      <c r="D9238" s="77" t="s">
        <v>678</v>
      </c>
      <c r="E9238" s="77">
        <v>2.12</v>
      </c>
      <c r="F9238" s="77">
        <v>11.68</v>
      </c>
      <c r="G9238" s="77">
        <v>0.95</v>
      </c>
      <c r="H9238" s="77">
        <v>-99999</v>
      </c>
      <c r="I9238" s="77">
        <v>-11.19</v>
      </c>
      <c r="J9238" s="77" t="s">
        <v>75</v>
      </c>
      <c r="K9238" s="77">
        <v>27.43</v>
      </c>
      <c r="L9238" s="77">
        <v>2.1699799999999998</v>
      </c>
      <c r="M9238" s="77">
        <v>-2.3032470345348659</v>
      </c>
      <c r="N9238" s="77">
        <v>2.1833954545454541</v>
      </c>
      <c r="O9238" s="77">
        <v>-2.9035259926677779</v>
      </c>
      <c r="P9238" s="77">
        <v>231322</v>
      </c>
      <c r="Q9238" s="77">
        <v>15467</v>
      </c>
      <c r="R9238" s="77">
        <v>14.96</v>
      </c>
      <c r="S9238" s="77">
        <v>54.227999999999987</v>
      </c>
      <c r="T9238" s="77">
        <v>8.145999999999999</v>
      </c>
      <c r="U9238" s="77">
        <v>27.070399999999999</v>
      </c>
      <c r="V9238" s="77">
        <v>2.0429286061733292</v>
      </c>
      <c r="AC9238" s="77">
        <v>2.15</v>
      </c>
      <c r="AD9238" s="77">
        <v>2.10025</v>
      </c>
      <c r="AH9238" s="77">
        <f>IF(AND(M9238&lt;Variables!$G$6,M9238&gt;Variables!$G$5),0,1)</f>
        <v>0</v>
      </c>
      <c r="AI9238" s="77">
        <f t="shared" si="290"/>
        <v>1</v>
      </c>
      <c r="AJ9238" s="77">
        <f>IF(I9238&gt;Variables!$G$7,0,1)</f>
        <v>1</v>
      </c>
      <c r="AK9238" s="77">
        <f>IF(F9238&gt;Variables!$G$8,0,1)</f>
        <v>0</v>
      </c>
      <c r="AL9238" s="77">
        <f>IF(G9238&gt;Variables!$G$9,0,1)</f>
        <v>1</v>
      </c>
      <c r="AM9238" s="77">
        <f>IF(AND(K9238&gt;Variables!$G$10,K9238&lt;Variables!$G$11),0,1)</f>
        <v>1</v>
      </c>
      <c r="AN9238" s="77">
        <f>IF(H9238&lt;Variables!$G$13,1,0)</f>
        <v>1</v>
      </c>
      <c r="AO9238" s="77">
        <f>IF(R9238&lt;Variables!$G$12,0,1)</f>
        <v>1</v>
      </c>
      <c r="AP9238" s="78">
        <f t="shared" si="291"/>
        <v>1</v>
      </c>
      <c r="AQ9238" s="77">
        <f>IF(V9238&lt;Variables!$G$15,1,0)</f>
        <v>1</v>
      </c>
      <c r="AR9238" s="77">
        <v>0</v>
      </c>
      <c r="AS9238" s="77">
        <v>0</v>
      </c>
      <c r="AT9238" s="77">
        <v>0</v>
      </c>
      <c r="AU9238" s="77">
        <v>0</v>
      </c>
      <c r="BA9238" s="77">
        <v>0</v>
      </c>
    </row>
    <row r="9239" spans="3:53" x14ac:dyDescent="0.25">
      <c r="C9239" s="77" t="s">
        <v>884</v>
      </c>
      <c r="D9239" s="77" t="s">
        <v>177</v>
      </c>
      <c r="E9239" s="77">
        <v>74.12</v>
      </c>
      <c r="F9239" s="77">
        <v>13.24</v>
      </c>
      <c r="G9239" s="77">
        <v>14.81</v>
      </c>
      <c r="H9239" s="77">
        <v>13100</v>
      </c>
      <c r="I9239" s="77">
        <v>519.30999999999995</v>
      </c>
      <c r="J9239" s="77" t="s">
        <v>75</v>
      </c>
      <c r="K9239" s="77">
        <v>60.27</v>
      </c>
      <c r="L9239" s="77">
        <v>73.60369</v>
      </c>
      <c r="M9239" s="77">
        <v>0.38898864988970022</v>
      </c>
      <c r="N9239" s="77">
        <v>72.933459999999997</v>
      </c>
      <c r="O9239" s="77">
        <v>1.311524230442384</v>
      </c>
      <c r="P9239" s="77">
        <v>1857000</v>
      </c>
      <c r="Q9239" s="77">
        <v>1777000</v>
      </c>
      <c r="R9239" s="77">
        <v>1.05</v>
      </c>
      <c r="S9239" s="77">
        <v>54.227999999999987</v>
      </c>
      <c r="T9239" s="77">
        <v>8.145999999999999</v>
      </c>
      <c r="U9239" s="77">
        <v>27.070399999999999</v>
      </c>
      <c r="V9239" s="77">
        <v>2.4517461851044149</v>
      </c>
      <c r="AC9239" s="77">
        <v>74.11</v>
      </c>
      <c r="AD9239" s="77">
        <v>69.38</v>
      </c>
      <c r="AH9239" s="77">
        <f>IF(AND(M9239&lt;Variables!$G$6,M9239&gt;Variables!$G$5),0,1)</f>
        <v>1</v>
      </c>
      <c r="AI9239" s="77">
        <f t="shared" si="290"/>
        <v>0</v>
      </c>
      <c r="AJ9239" s="77">
        <f>IF(I9239&gt;Variables!$G$7,0,1)</f>
        <v>0</v>
      </c>
      <c r="AK9239" s="77">
        <f>IF(F9239&gt;Variables!$G$8,0,1)</f>
        <v>0</v>
      </c>
      <c r="AL9239" s="77">
        <f>IF(G9239&gt;Variables!$G$9,0,1)</f>
        <v>0</v>
      </c>
      <c r="AM9239" s="77">
        <f>IF(AND(K9239&gt;Variables!$G$10,K9239&lt;Variables!$G$11),0,1)</f>
        <v>1</v>
      </c>
      <c r="AN9239" s="77">
        <f>IF(H9239&lt;Variables!$G$13,1,0)</f>
        <v>0</v>
      </c>
      <c r="AO9239" s="77">
        <f>IF(R9239&lt;Variables!$G$12,0,1)</f>
        <v>0</v>
      </c>
      <c r="AP9239" s="78">
        <f t="shared" si="291"/>
        <v>1</v>
      </c>
      <c r="AQ9239" s="77">
        <f>IF(V9239&lt;Variables!$G$15,1,0)</f>
        <v>1</v>
      </c>
      <c r="AR9239" s="77">
        <v>0</v>
      </c>
      <c r="AS9239" s="77">
        <v>0</v>
      </c>
      <c r="AT9239" s="77">
        <v>1</v>
      </c>
      <c r="AU9239" s="77">
        <v>0</v>
      </c>
      <c r="BA9239" s="77">
        <v>-2.25</v>
      </c>
    </row>
    <row r="9240" spans="3:53" x14ac:dyDescent="0.25">
      <c r="C9240" s="77" t="s">
        <v>884</v>
      </c>
      <c r="D9240" s="77" t="s">
        <v>551</v>
      </c>
      <c r="E9240" s="77">
        <v>11.91</v>
      </c>
      <c r="F9240" s="77">
        <v>59.53</v>
      </c>
      <c r="G9240" s="77">
        <v>28.08</v>
      </c>
      <c r="H9240" s="77">
        <v>75.75</v>
      </c>
      <c r="I9240" s="77">
        <v>50.920999999999999</v>
      </c>
      <c r="J9240" s="77" t="s">
        <v>75</v>
      </c>
      <c r="K9240" s="77">
        <v>38.9</v>
      </c>
      <c r="L9240" s="77">
        <v>12.027075</v>
      </c>
      <c r="M9240" s="77">
        <v>-0.64500304521256835</v>
      </c>
      <c r="N9240" s="77">
        <v>12.321244</v>
      </c>
      <c r="O9240" s="77">
        <v>-3.0170979488759659</v>
      </c>
      <c r="P9240" s="77">
        <v>238360000</v>
      </c>
      <c r="Q9240" s="77">
        <v>23680000</v>
      </c>
      <c r="R9240" s="77">
        <v>10.07</v>
      </c>
      <c r="S9240" s="77">
        <v>54.227999999999987</v>
      </c>
      <c r="T9240" s="77">
        <v>8.145999999999999</v>
      </c>
      <c r="U9240" s="77">
        <v>27.070399999999999</v>
      </c>
      <c r="V9240" s="77">
        <v>2.248097345555756</v>
      </c>
      <c r="AC9240" s="77">
        <v>18.82</v>
      </c>
      <c r="AD9240" s="77">
        <v>11.6</v>
      </c>
      <c r="AH9240" s="77">
        <f>IF(AND(M9240&lt;Variables!$G$6,M9240&gt;Variables!$G$5),0,1)</f>
        <v>1</v>
      </c>
      <c r="AI9240" s="77">
        <f t="shared" si="290"/>
        <v>1</v>
      </c>
      <c r="AJ9240" s="77">
        <f>IF(I9240&gt;Variables!$G$7,0,1)</f>
        <v>0</v>
      </c>
      <c r="AK9240" s="77">
        <f>IF(F9240&gt;Variables!$G$8,0,1)</f>
        <v>0</v>
      </c>
      <c r="AL9240" s="77">
        <f>IF(G9240&gt;Variables!$G$9,0,1)</f>
        <v>0</v>
      </c>
      <c r="AM9240" s="77">
        <f>IF(AND(K9240&gt;Variables!$G$10,K9240&lt;Variables!$G$11),0,1)</f>
        <v>1</v>
      </c>
      <c r="AN9240" s="77">
        <f>IF(H9240&lt;Variables!$G$13,1,0)</f>
        <v>1</v>
      </c>
      <c r="AO9240" s="77">
        <f>IF(R9240&lt;Variables!$G$12,0,1)</f>
        <v>1</v>
      </c>
      <c r="AP9240" s="78">
        <f t="shared" si="291"/>
        <v>1</v>
      </c>
      <c r="AQ9240" s="77">
        <f>IF(V9240&lt;Variables!$G$15,1,0)</f>
        <v>1</v>
      </c>
      <c r="AR9240" s="77">
        <v>0</v>
      </c>
      <c r="AS9240" s="77">
        <v>0</v>
      </c>
      <c r="AT9240" s="77">
        <v>1</v>
      </c>
      <c r="AU9240" s="77">
        <v>0</v>
      </c>
      <c r="BA9240" s="77">
        <v>-2.25</v>
      </c>
    </row>
    <row r="9241" spans="3:53" x14ac:dyDescent="0.25">
      <c r="C9241" s="77" t="s">
        <v>884</v>
      </c>
      <c r="D9241" s="77" t="s">
        <v>703</v>
      </c>
      <c r="E9241" s="77">
        <v>3.5</v>
      </c>
      <c r="F9241" s="77">
        <v>7.81</v>
      </c>
      <c r="G9241" s="77">
        <v>4.9800000000000004</v>
      </c>
      <c r="H9241" s="77">
        <v>-99999</v>
      </c>
      <c r="I9241" s="77">
        <v>-12.071999999999999</v>
      </c>
      <c r="J9241" s="77" t="s">
        <v>75</v>
      </c>
      <c r="K9241" s="77">
        <v>63.13</v>
      </c>
      <c r="L9241" s="77">
        <v>3.48</v>
      </c>
      <c r="M9241" s="77">
        <v>0</v>
      </c>
      <c r="N9241" s="77">
        <v>3.48</v>
      </c>
      <c r="O9241" s="77">
        <v>0</v>
      </c>
      <c r="P9241" s="77">
        <v>38423</v>
      </c>
      <c r="Q9241" s="77">
        <v>15432</v>
      </c>
      <c r="R9241" s="77">
        <v>2.4900000000000002</v>
      </c>
      <c r="S9241" s="77">
        <v>54.227999999999987</v>
      </c>
      <c r="T9241" s="77">
        <v>8.145999999999999</v>
      </c>
      <c r="U9241" s="77">
        <v>27.070399999999999</v>
      </c>
      <c r="V9241" s="77">
        <v>2.5030268000000002</v>
      </c>
      <c r="AC9241" s="77">
        <v>3.49</v>
      </c>
      <c r="AD9241" s="77">
        <v>3.4</v>
      </c>
      <c r="AH9241" s="77">
        <f>IF(AND(M9241&lt;Variables!$G$6,M9241&gt;Variables!$G$5),0,1)</f>
        <v>1</v>
      </c>
      <c r="AI9241" s="77">
        <f t="shared" si="290"/>
        <v>1</v>
      </c>
      <c r="AJ9241" s="77">
        <f>IF(I9241&gt;Variables!$G$7,0,1)</f>
        <v>1</v>
      </c>
      <c r="AK9241" s="77">
        <f>IF(F9241&gt;Variables!$G$8,0,1)</f>
        <v>1</v>
      </c>
      <c r="AL9241" s="77">
        <f>IF(G9241&gt;Variables!$G$9,0,1)</f>
        <v>1</v>
      </c>
      <c r="AM9241" s="77">
        <f>IF(AND(K9241&gt;Variables!$G$10,K9241&lt;Variables!$G$11),0,1)</f>
        <v>0</v>
      </c>
      <c r="AN9241" s="77">
        <f>IF(H9241&lt;Variables!$G$13,1,0)</f>
        <v>1</v>
      </c>
      <c r="AO9241" s="77">
        <f>IF(R9241&lt;Variables!$G$12,0,1)</f>
        <v>1</v>
      </c>
      <c r="AP9241" s="78">
        <f t="shared" si="291"/>
        <v>1</v>
      </c>
      <c r="AQ9241" s="77">
        <f>IF(V9241&lt;Variables!$G$15,1,0)</f>
        <v>1</v>
      </c>
      <c r="AR9241" s="77">
        <v>0</v>
      </c>
      <c r="AS9241" s="77">
        <v>0</v>
      </c>
      <c r="AT9241" s="77">
        <v>1</v>
      </c>
      <c r="AU9241" s="77">
        <v>0</v>
      </c>
      <c r="BA9241" s="77">
        <v>-2.25</v>
      </c>
    </row>
    <row r="9242" spans="3:53" x14ac:dyDescent="0.25">
      <c r="C9242" s="77" t="s">
        <v>884</v>
      </c>
      <c r="D9242" s="77" t="s">
        <v>589</v>
      </c>
      <c r="E9242" s="77">
        <v>5.77</v>
      </c>
      <c r="F9242" s="77">
        <v>48.55</v>
      </c>
      <c r="G9242" s="77">
        <v>45.8</v>
      </c>
      <c r="H9242" s="77">
        <v>92.42</v>
      </c>
      <c r="I9242" s="77">
        <v>-7.3840000000000003</v>
      </c>
      <c r="J9242" s="77" t="s">
        <v>75</v>
      </c>
      <c r="K9242" s="77">
        <v>52.04</v>
      </c>
      <c r="L9242" s="77">
        <v>5.6870849999999997</v>
      </c>
      <c r="M9242" s="77">
        <v>1.013084910811078</v>
      </c>
      <c r="N9242" s="77">
        <v>5.6302560000000001</v>
      </c>
      <c r="O9242" s="77">
        <v>2.0326606818588671</v>
      </c>
      <c r="P9242" s="77">
        <v>34770000</v>
      </c>
      <c r="Q9242" s="77">
        <v>792360</v>
      </c>
      <c r="R9242" s="77">
        <v>43.88</v>
      </c>
      <c r="S9242" s="77">
        <v>54.227999999999987</v>
      </c>
      <c r="T9242" s="77">
        <v>8.145999999999999</v>
      </c>
      <c r="U9242" s="77">
        <v>27.070399999999999</v>
      </c>
      <c r="V9242" s="77">
        <v>2.355825582305171</v>
      </c>
      <c r="AC9242" s="77">
        <v>6.0998999999999999</v>
      </c>
      <c r="AD9242" s="77">
        <v>4.8099999999999996</v>
      </c>
      <c r="AH9242" s="77">
        <f>IF(AND(M9242&lt;Variables!$G$6,M9242&gt;Variables!$G$5),0,1)</f>
        <v>1</v>
      </c>
      <c r="AI9242" s="77">
        <f t="shared" si="290"/>
        <v>0</v>
      </c>
      <c r="AJ9242" s="77">
        <f>IF(I9242&gt;Variables!$G$7,0,1)</f>
        <v>1</v>
      </c>
      <c r="AK9242" s="77">
        <f>IF(F9242&gt;Variables!$G$8,0,1)</f>
        <v>0</v>
      </c>
      <c r="AL9242" s="77">
        <f>IF(G9242&gt;Variables!$G$9,0,1)</f>
        <v>0</v>
      </c>
      <c r="AM9242" s="77">
        <f>IF(AND(K9242&gt;Variables!$G$10,K9242&lt;Variables!$G$11),0,1)</f>
        <v>1</v>
      </c>
      <c r="AN9242" s="77">
        <f>IF(H9242&lt;Variables!$G$13,1,0)</f>
        <v>1</v>
      </c>
      <c r="AO9242" s="77">
        <f>IF(R9242&lt;Variables!$G$12,0,1)</f>
        <v>1</v>
      </c>
      <c r="AP9242" s="78">
        <f t="shared" si="291"/>
        <v>1</v>
      </c>
      <c r="AQ9242" s="77">
        <f>IF(V9242&lt;Variables!$G$15,1,0)</f>
        <v>1</v>
      </c>
      <c r="AR9242" s="77">
        <v>1</v>
      </c>
      <c r="AS9242" s="77">
        <v>0</v>
      </c>
      <c r="AT9242" s="77">
        <v>0</v>
      </c>
      <c r="AU9242" s="77">
        <v>0</v>
      </c>
      <c r="BA9242" s="77">
        <v>2</v>
      </c>
    </row>
    <row r="9243" spans="3:53" x14ac:dyDescent="0.25">
      <c r="C9243" s="77" t="s">
        <v>884</v>
      </c>
      <c r="D9243" s="77" t="s">
        <v>723</v>
      </c>
      <c r="E9243" s="77">
        <v>3.48</v>
      </c>
      <c r="F9243" s="77">
        <v>11.11</v>
      </c>
      <c r="G9243" s="77">
        <v>-8.6199999999999992</v>
      </c>
      <c r="H9243" s="77">
        <v>-99999</v>
      </c>
      <c r="I9243" s="77">
        <v>-13.853</v>
      </c>
      <c r="J9243" s="77" t="s">
        <v>75</v>
      </c>
      <c r="K9243" s="77">
        <v>56.28</v>
      </c>
      <c r="L9243" s="77">
        <v>-99999</v>
      </c>
      <c r="M9243" s="77">
        <v>-99999</v>
      </c>
      <c r="N9243" s="77">
        <v>3.5</v>
      </c>
      <c r="O9243" s="77">
        <v>0</v>
      </c>
      <c r="P9243" s="77">
        <v>44510</v>
      </c>
      <c r="Q9243" s="77">
        <v>37267</v>
      </c>
      <c r="R9243" s="77">
        <v>1.19</v>
      </c>
      <c r="S9243" s="77">
        <v>54.227999999999987</v>
      </c>
      <c r="T9243" s="77">
        <v>8.145999999999999</v>
      </c>
      <c r="U9243" s="77">
        <v>27.070399999999999</v>
      </c>
      <c r="V9243" s="77">
        <v>-99999</v>
      </c>
      <c r="AC9243" s="77">
        <v>3.49</v>
      </c>
      <c r="AD9243" s="77">
        <v>3.4</v>
      </c>
      <c r="AH9243" s="77">
        <f>IF(AND(M9243&lt;Variables!$G$6,M9243&gt;Variables!$G$5),0,1)</f>
        <v>1</v>
      </c>
      <c r="AI9243" s="77">
        <f t="shared" si="290"/>
        <v>1</v>
      </c>
      <c r="AJ9243" s="77">
        <f>IF(I9243&gt;Variables!$G$7,0,1)</f>
        <v>1</v>
      </c>
      <c r="AK9243" s="77">
        <f>IF(F9243&gt;Variables!$G$8,0,1)</f>
        <v>0</v>
      </c>
      <c r="AL9243" s="77">
        <f>IF(G9243&gt;Variables!$G$9,0,1)</f>
        <v>1</v>
      </c>
      <c r="AM9243" s="77">
        <f>IF(AND(K9243&gt;Variables!$G$10,K9243&lt;Variables!$G$11),0,1)</f>
        <v>1</v>
      </c>
      <c r="AN9243" s="77">
        <f>IF(H9243&lt;Variables!$G$13,1,0)</f>
        <v>1</v>
      </c>
      <c r="AO9243" s="77">
        <f>IF(R9243&lt;Variables!$G$12,0,1)</f>
        <v>0</v>
      </c>
      <c r="AP9243" s="78">
        <f t="shared" si="291"/>
        <v>1</v>
      </c>
      <c r="AQ9243" s="77">
        <f>IF(V9243&lt;Variables!$G$15,1,0)</f>
        <v>1</v>
      </c>
      <c r="AR9243" s="77">
        <v>0</v>
      </c>
      <c r="AS9243" s="77">
        <v>0</v>
      </c>
      <c r="AT9243" s="77">
        <v>1</v>
      </c>
      <c r="AU9243" s="77">
        <v>0</v>
      </c>
      <c r="BA9243" s="77">
        <v>-2.25</v>
      </c>
    </row>
    <row r="9244" spans="3:53" x14ac:dyDescent="0.25">
      <c r="C9244" s="77" t="s">
        <v>884</v>
      </c>
      <c r="D9244" s="77" t="s">
        <v>717</v>
      </c>
      <c r="E9244" s="77">
        <v>7.63</v>
      </c>
      <c r="F9244" s="77">
        <v>143.13</v>
      </c>
      <c r="G9244" s="77">
        <v>76.89</v>
      </c>
      <c r="H9244" s="77">
        <v>34.64</v>
      </c>
      <c r="I9244" s="77">
        <v>-3.7229999999999999</v>
      </c>
      <c r="J9244" s="77" t="s">
        <v>75</v>
      </c>
      <c r="K9244" s="77">
        <v>77.95</v>
      </c>
      <c r="L9244" s="77">
        <v>6.7901249999999989</v>
      </c>
      <c r="M9244" s="77">
        <v>8.3720844608899139</v>
      </c>
      <c r="N9244" s="77">
        <v>6.1873279999999991</v>
      </c>
      <c r="O9244" s="77">
        <v>18.930174705462541</v>
      </c>
      <c r="P9244" s="77">
        <v>121740000</v>
      </c>
      <c r="Q9244" s="77">
        <v>392060</v>
      </c>
      <c r="R9244" s="77">
        <v>310.51</v>
      </c>
      <c r="S9244" s="77">
        <v>54.227999999999987</v>
      </c>
      <c r="T9244" s="77">
        <v>8.145999999999999</v>
      </c>
      <c r="U9244" s="77">
        <v>27.070399999999999</v>
      </c>
      <c r="V9244" s="77">
        <v>1.7630964951676129</v>
      </c>
      <c r="AC9244" s="77">
        <v>8.1999999999999993</v>
      </c>
      <c r="AD9244" s="77">
        <v>6.14</v>
      </c>
      <c r="AH9244" s="77">
        <f>IF(AND(M9244&lt;Variables!$G$6,M9244&gt;Variables!$G$5),0,1)</f>
        <v>1</v>
      </c>
      <c r="AI9244" s="77">
        <f t="shared" si="290"/>
        <v>0</v>
      </c>
      <c r="AJ9244" s="77">
        <f>IF(I9244&gt;Variables!$G$7,0,1)</f>
        <v>1</v>
      </c>
      <c r="AK9244" s="77">
        <f>IF(F9244&gt;Variables!$G$8,0,1)</f>
        <v>0</v>
      </c>
      <c r="AL9244" s="77">
        <f>IF(G9244&gt;Variables!$G$9,0,1)</f>
        <v>0</v>
      </c>
      <c r="AM9244" s="77">
        <f>IF(AND(K9244&gt;Variables!$G$10,K9244&lt;Variables!$G$11),0,1)</f>
        <v>1</v>
      </c>
      <c r="AN9244" s="77">
        <f>IF(H9244&lt;Variables!$G$13,1,0)</f>
        <v>1</v>
      </c>
      <c r="AO9244" s="77">
        <f>IF(R9244&lt;Variables!$G$12,0,1)</f>
        <v>1</v>
      </c>
      <c r="AP9244" s="78">
        <f t="shared" si="291"/>
        <v>1</v>
      </c>
      <c r="AQ9244" s="77">
        <f>IF(V9244&lt;Variables!$G$15,1,0)</f>
        <v>1</v>
      </c>
      <c r="AR9244" s="77">
        <v>0</v>
      </c>
      <c r="AS9244" s="77">
        <v>0</v>
      </c>
      <c r="AT9244" s="77">
        <v>1</v>
      </c>
      <c r="AU9244" s="77">
        <v>0</v>
      </c>
      <c r="BA9244" s="77">
        <v>-2.25</v>
      </c>
    </row>
    <row r="9245" spans="3:53" x14ac:dyDescent="0.25">
      <c r="C9245" s="77" t="s">
        <v>884</v>
      </c>
      <c r="D9245" s="77" t="s">
        <v>436</v>
      </c>
      <c r="E9245" s="77">
        <v>7.35</v>
      </c>
      <c r="F9245" s="77">
        <v>25.64</v>
      </c>
      <c r="G9245" s="77">
        <v>-3.02</v>
      </c>
      <c r="H9245" s="77">
        <v>60.08</v>
      </c>
      <c r="I9245" s="77">
        <v>6.9139999999999997</v>
      </c>
      <c r="J9245" s="77" t="s">
        <v>75</v>
      </c>
      <c r="K9245" s="77">
        <v>53.15</v>
      </c>
      <c r="L9245" s="77">
        <v>7.3507199999999999</v>
      </c>
      <c r="M9245" s="77">
        <v>0.53436942231508966</v>
      </c>
      <c r="N9245" s="77">
        <v>7.396285999999999</v>
      </c>
      <c r="O9245" s="77">
        <v>-8.498860103570019E-2</v>
      </c>
      <c r="P9245" s="77">
        <v>54570000</v>
      </c>
      <c r="Q9245" s="77">
        <v>3180000</v>
      </c>
      <c r="R9245" s="77">
        <v>17.16</v>
      </c>
      <c r="S9245" s="77">
        <v>54.227999999999987</v>
      </c>
      <c r="T9245" s="77">
        <v>8.145999999999999</v>
      </c>
      <c r="U9245" s="77">
        <v>27.070399999999999</v>
      </c>
      <c r="V9245" s="77">
        <v>2.380879129511122</v>
      </c>
      <c r="AC9245" s="77">
        <v>8.0641999999999996</v>
      </c>
      <c r="AD9245" s="77">
        <v>6.75</v>
      </c>
      <c r="AH9245" s="77">
        <f>IF(AND(M9245&lt;Variables!$G$6,M9245&gt;Variables!$G$5),0,1)</f>
        <v>1</v>
      </c>
      <c r="AI9245" s="77">
        <f t="shared" si="290"/>
        <v>1</v>
      </c>
      <c r="AJ9245" s="77">
        <f>IF(I9245&gt;Variables!$G$7,0,1)</f>
        <v>1</v>
      </c>
      <c r="AK9245" s="77">
        <f>IF(F9245&gt;Variables!$G$8,0,1)</f>
        <v>0</v>
      </c>
      <c r="AL9245" s="77">
        <f>IF(G9245&gt;Variables!$G$9,0,1)</f>
        <v>1</v>
      </c>
      <c r="AM9245" s="77">
        <f>IF(AND(K9245&gt;Variables!$G$10,K9245&lt;Variables!$G$11),0,1)</f>
        <v>1</v>
      </c>
      <c r="AN9245" s="77">
        <f>IF(H9245&lt;Variables!$G$13,1,0)</f>
        <v>1</v>
      </c>
      <c r="AO9245" s="77">
        <f>IF(R9245&lt;Variables!$G$12,0,1)</f>
        <v>1</v>
      </c>
      <c r="AP9245" s="78">
        <f t="shared" si="291"/>
        <v>1</v>
      </c>
      <c r="AQ9245" s="77">
        <f>IF(V9245&lt;Variables!$G$15,1,0)</f>
        <v>1</v>
      </c>
      <c r="AR9245" s="77">
        <v>1</v>
      </c>
      <c r="AS9245" s="77">
        <v>0</v>
      </c>
      <c r="AT9245" s="77">
        <v>0</v>
      </c>
      <c r="AU9245" s="77">
        <v>0</v>
      </c>
      <c r="BA9245" s="77">
        <v>1.65</v>
      </c>
    </row>
    <row r="9246" spans="3:53" x14ac:dyDescent="0.25">
      <c r="C9246" s="77" t="s">
        <v>884</v>
      </c>
      <c r="D9246" s="77" t="s">
        <v>522</v>
      </c>
      <c r="E9246" s="77">
        <v>1.44</v>
      </c>
      <c r="F9246" s="77">
        <v>8.66</v>
      </c>
      <c r="G9246" s="77">
        <v>12.5</v>
      </c>
      <c r="H9246" s="77">
        <v>-99999</v>
      </c>
      <c r="I9246" s="77">
        <v>-9.3379999999999992</v>
      </c>
      <c r="J9246" s="77" t="s">
        <v>75</v>
      </c>
      <c r="K9246" s="77">
        <v>77.52</v>
      </c>
      <c r="L9246" s="77">
        <v>1.40025</v>
      </c>
      <c r="M9246" s="77">
        <v>2.838778789501871</v>
      </c>
      <c r="N9246" s="77">
        <v>1.3862699999999999</v>
      </c>
      <c r="O9246" s="77">
        <v>3.8758683373368701</v>
      </c>
      <c r="P9246" s="77">
        <v>9523000</v>
      </c>
      <c r="Q9246" s="77">
        <v>6120000</v>
      </c>
      <c r="R9246" s="77">
        <v>1.56</v>
      </c>
      <c r="S9246" s="77">
        <v>54.227999999999987</v>
      </c>
      <c r="T9246" s="77">
        <v>8.145999999999999</v>
      </c>
      <c r="U9246" s="77">
        <v>27.070399999999999</v>
      </c>
      <c r="V9246" s="77">
        <v>2.3526791721478308</v>
      </c>
      <c r="AC9246" s="77">
        <v>1.44</v>
      </c>
      <c r="AD9246" s="77">
        <v>1.37</v>
      </c>
      <c r="AH9246" s="77">
        <f>IF(AND(M9246&lt;Variables!$G$6,M9246&gt;Variables!$G$5),0,1)</f>
        <v>1</v>
      </c>
      <c r="AI9246" s="77">
        <f t="shared" si="290"/>
        <v>0</v>
      </c>
      <c r="AJ9246" s="77">
        <f>IF(I9246&gt;Variables!$G$7,0,1)</f>
        <v>1</v>
      </c>
      <c r="AK9246" s="77">
        <f>IF(F9246&gt;Variables!$G$8,0,1)</f>
        <v>1</v>
      </c>
      <c r="AL9246" s="77">
        <f>IF(G9246&gt;Variables!$G$9,0,1)</f>
        <v>0</v>
      </c>
      <c r="AM9246" s="77">
        <f>IF(AND(K9246&gt;Variables!$G$10,K9246&lt;Variables!$G$11),0,1)</f>
        <v>1</v>
      </c>
      <c r="AN9246" s="77">
        <f>IF(H9246&lt;Variables!$G$13,1,0)</f>
        <v>1</v>
      </c>
      <c r="AO9246" s="77">
        <f>IF(R9246&lt;Variables!$G$12,0,1)</f>
        <v>0</v>
      </c>
      <c r="AP9246" s="78">
        <f t="shared" si="291"/>
        <v>1</v>
      </c>
      <c r="AQ9246" s="77">
        <f>IF(V9246&lt;Variables!$G$15,1,0)</f>
        <v>1</v>
      </c>
      <c r="AR9246" s="77">
        <v>0</v>
      </c>
      <c r="AS9246" s="77">
        <v>0</v>
      </c>
      <c r="AT9246" s="77">
        <v>1</v>
      </c>
      <c r="AU9246" s="77">
        <v>0</v>
      </c>
      <c r="BA9246" s="77">
        <v>-2.25</v>
      </c>
    </row>
    <row r="9247" spans="3:53" x14ac:dyDescent="0.25">
      <c r="C9247" s="77" t="s">
        <v>884</v>
      </c>
      <c r="D9247" s="77" t="s">
        <v>745</v>
      </c>
      <c r="E9247" s="77">
        <v>2.14</v>
      </c>
      <c r="F9247" s="77">
        <v>41.78</v>
      </c>
      <c r="G9247" s="77">
        <v>41.88</v>
      </c>
      <c r="H9247" s="77">
        <v>65.010000000000005</v>
      </c>
      <c r="I9247" s="77">
        <v>-43.122999999999998</v>
      </c>
      <c r="J9247" s="77" t="s">
        <v>74</v>
      </c>
      <c r="K9247" s="77">
        <v>67.41</v>
      </c>
      <c r="L9247" s="77">
        <v>2.0832950000000001</v>
      </c>
      <c r="M9247" s="77">
        <v>4.8819298275088228</v>
      </c>
      <c r="N9247" s="77">
        <v>2.0271279999999998</v>
      </c>
      <c r="O9247" s="77">
        <v>7.7879640555505256</v>
      </c>
      <c r="P9247" s="77">
        <v>8320000</v>
      </c>
      <c r="Q9247" s="77">
        <v>486440</v>
      </c>
      <c r="R9247" s="77">
        <v>17.100000000000001</v>
      </c>
      <c r="S9247" s="77">
        <v>54.227999999999987</v>
      </c>
      <c r="T9247" s="77">
        <v>8.145999999999999</v>
      </c>
      <c r="U9247" s="77">
        <v>27.070399999999999</v>
      </c>
      <c r="V9247" s="77">
        <v>2.1749736022032411</v>
      </c>
      <c r="AC9247" s="77">
        <v>2.86</v>
      </c>
      <c r="AD9247" s="77">
        <v>1.98</v>
      </c>
      <c r="AH9247" s="77">
        <f>IF(AND(M9247&lt;Variables!$G$6,M9247&gt;Variables!$G$5),0,1)</f>
        <v>1</v>
      </c>
      <c r="AI9247" s="77">
        <f t="shared" si="290"/>
        <v>0</v>
      </c>
      <c r="AJ9247" s="77">
        <f>IF(I9247&gt;Variables!$G$7,0,1)</f>
        <v>1</v>
      </c>
      <c r="AK9247" s="77">
        <f>IF(F9247&gt;Variables!$G$8,0,1)</f>
        <v>0</v>
      </c>
      <c r="AL9247" s="77">
        <f>IF(G9247&gt;Variables!$G$9,0,1)</f>
        <v>0</v>
      </c>
      <c r="AM9247" s="77">
        <f>IF(AND(K9247&gt;Variables!$G$10,K9247&lt;Variables!$G$11),0,1)</f>
        <v>0</v>
      </c>
      <c r="AN9247" s="77">
        <f>IF(H9247&lt;Variables!$G$13,1,0)</f>
        <v>1</v>
      </c>
      <c r="AO9247" s="77">
        <f>IF(R9247&lt;Variables!$G$12,0,1)</f>
        <v>1</v>
      </c>
      <c r="AP9247" s="78">
        <f t="shared" si="291"/>
        <v>0</v>
      </c>
      <c r="AQ9247" s="77">
        <f>IF(V9247&lt;Variables!$G$15,1,0)</f>
        <v>1</v>
      </c>
      <c r="AR9247" s="77">
        <v>1</v>
      </c>
      <c r="AS9247" s="77">
        <v>0</v>
      </c>
      <c r="AT9247" s="77">
        <v>0</v>
      </c>
      <c r="AU9247" s="77">
        <v>0</v>
      </c>
      <c r="BA9247" s="77">
        <v>2</v>
      </c>
    </row>
    <row r="9248" spans="3:53" x14ac:dyDescent="0.25">
      <c r="C9248" s="77" t="s">
        <v>884</v>
      </c>
      <c r="D9248" s="77" t="s">
        <v>718</v>
      </c>
      <c r="E9248" s="77">
        <v>27.35</v>
      </c>
      <c r="F9248" s="77">
        <v>117.91</v>
      </c>
      <c r="G9248" s="77">
        <v>35.520000000000003</v>
      </c>
      <c r="H9248" s="77">
        <v>1570</v>
      </c>
      <c r="I9248" s="77">
        <v>-1.7000000000000001E-2</v>
      </c>
      <c r="J9248" s="77" t="s">
        <v>74</v>
      </c>
      <c r="K9248" s="77">
        <v>49.94</v>
      </c>
      <c r="L9248" s="77">
        <v>27.520779999999998</v>
      </c>
      <c r="M9248" s="77">
        <v>-0.72955781049810986</v>
      </c>
      <c r="N9248" s="77">
        <v>27.090669999999999</v>
      </c>
      <c r="O9248" s="77">
        <v>0.84652760526041226</v>
      </c>
      <c r="P9248" s="77">
        <v>62344000</v>
      </c>
      <c r="Q9248" s="77">
        <v>302659</v>
      </c>
      <c r="R9248" s="77">
        <v>205.99</v>
      </c>
      <c r="S9248" s="77">
        <v>54.227999999999987</v>
      </c>
      <c r="T9248" s="77">
        <v>8.145999999999999</v>
      </c>
      <c r="U9248" s="77">
        <v>27.070399999999999</v>
      </c>
      <c r="V9248" s="77">
        <v>2.3852204852955481</v>
      </c>
      <c r="AC9248" s="77">
        <v>31.09</v>
      </c>
      <c r="AD9248" s="77">
        <v>26</v>
      </c>
      <c r="AH9248" s="77">
        <f>IF(AND(M9248&lt;Variables!$G$6,M9248&gt;Variables!$G$5),0,1)</f>
        <v>1</v>
      </c>
      <c r="AI9248" s="77">
        <f t="shared" si="290"/>
        <v>0</v>
      </c>
      <c r="AJ9248" s="77">
        <f>IF(I9248&gt;Variables!$G$7,0,1)</f>
        <v>1</v>
      </c>
      <c r="AK9248" s="77">
        <f>IF(F9248&gt;Variables!$G$8,0,1)</f>
        <v>0</v>
      </c>
      <c r="AL9248" s="77">
        <f>IF(G9248&gt;Variables!$G$9,0,1)</f>
        <v>0</v>
      </c>
      <c r="AM9248" s="77">
        <f>IF(AND(K9248&gt;Variables!$G$10,K9248&lt;Variables!$G$11),0,1)</f>
        <v>1</v>
      </c>
      <c r="AN9248" s="77">
        <f>IF(H9248&lt;Variables!$G$13,1,0)</f>
        <v>0</v>
      </c>
      <c r="AO9248" s="77">
        <f>IF(R9248&lt;Variables!$G$12,0,1)</f>
        <v>1</v>
      </c>
      <c r="AP9248" s="78">
        <f t="shared" si="291"/>
        <v>0</v>
      </c>
      <c r="AQ9248" s="77">
        <f>IF(V9248&lt;Variables!$G$15,1,0)</f>
        <v>1</v>
      </c>
      <c r="AR9248" s="77">
        <v>0</v>
      </c>
      <c r="AS9248" s="77">
        <v>0</v>
      </c>
      <c r="AT9248" s="77">
        <v>1</v>
      </c>
      <c r="AU9248" s="77">
        <v>0</v>
      </c>
      <c r="BA9248" s="77">
        <v>-2.25</v>
      </c>
    </row>
    <row r="9249" spans="3:53" x14ac:dyDescent="0.25">
      <c r="C9249" s="77" t="s">
        <v>884</v>
      </c>
      <c r="D9249" s="77" t="s">
        <v>719</v>
      </c>
      <c r="E9249" s="77">
        <v>2.06</v>
      </c>
      <c r="F9249" s="77">
        <v>42.86</v>
      </c>
      <c r="G9249" s="77">
        <v>-7.66</v>
      </c>
      <c r="H9249" s="77">
        <v>82.6</v>
      </c>
      <c r="I9249" s="77">
        <v>-58.094999999999999</v>
      </c>
      <c r="J9249" s="77" t="s">
        <v>74</v>
      </c>
      <c r="K9249" s="77">
        <v>40.51</v>
      </c>
      <c r="L9249" s="77">
        <v>2.072775</v>
      </c>
      <c r="M9249" s="77">
        <v>-1.0987685590573131</v>
      </c>
      <c r="N9249" s="77">
        <v>2.0911759999999999</v>
      </c>
      <c r="O9249" s="77">
        <v>-1.9690356048462729</v>
      </c>
      <c r="P9249" s="77">
        <v>248650000</v>
      </c>
      <c r="Q9249" s="77">
        <v>4600000</v>
      </c>
      <c r="R9249" s="77">
        <v>54.05</v>
      </c>
      <c r="S9249" s="77">
        <v>54.227999999999987</v>
      </c>
      <c r="T9249" s="77">
        <v>8.145999999999999</v>
      </c>
      <c r="U9249" s="77">
        <v>27.070399999999999</v>
      </c>
      <c r="V9249" s="77">
        <v>2.2671375007851799</v>
      </c>
      <c r="AC9249" s="77">
        <v>2.37</v>
      </c>
      <c r="AD9249" s="77">
        <v>1.88</v>
      </c>
      <c r="AH9249" s="77">
        <f>IF(AND(M9249&lt;Variables!$G$6,M9249&gt;Variables!$G$5),0,1)</f>
        <v>0</v>
      </c>
      <c r="AI9249" s="77">
        <f t="shared" si="290"/>
        <v>1</v>
      </c>
      <c r="AJ9249" s="77">
        <f>IF(I9249&gt;Variables!$G$7,0,1)</f>
        <v>1</v>
      </c>
      <c r="AK9249" s="77">
        <f>IF(F9249&gt;Variables!$G$8,0,1)</f>
        <v>0</v>
      </c>
      <c r="AL9249" s="77">
        <f>IF(G9249&gt;Variables!$G$9,0,1)</f>
        <v>1</v>
      </c>
      <c r="AM9249" s="77">
        <f>IF(AND(K9249&gt;Variables!$G$10,K9249&lt;Variables!$G$11),0,1)</f>
        <v>1</v>
      </c>
      <c r="AN9249" s="77">
        <f>IF(H9249&lt;Variables!$G$13,1,0)</f>
        <v>1</v>
      </c>
      <c r="AO9249" s="77">
        <f>IF(R9249&lt;Variables!$G$12,0,1)</f>
        <v>1</v>
      </c>
      <c r="AP9249" s="78">
        <f t="shared" si="291"/>
        <v>0</v>
      </c>
      <c r="AQ9249" s="77">
        <f>IF(V9249&lt;Variables!$G$15,1,0)</f>
        <v>1</v>
      </c>
      <c r="AR9249" s="77">
        <v>0</v>
      </c>
      <c r="AS9249" s="77">
        <v>0</v>
      </c>
      <c r="AT9249" s="77">
        <v>1</v>
      </c>
      <c r="AU9249" s="77">
        <v>0</v>
      </c>
      <c r="BA9249" s="77">
        <v>-1.53</v>
      </c>
    </row>
    <row r="9250" spans="3:53" x14ac:dyDescent="0.25">
      <c r="C9250" s="77" t="s">
        <v>884</v>
      </c>
      <c r="D9250" s="77" t="s">
        <v>540</v>
      </c>
      <c r="E9250" s="77">
        <v>16</v>
      </c>
      <c r="F9250" s="77">
        <v>7.64</v>
      </c>
      <c r="G9250" s="77">
        <v>8.36</v>
      </c>
      <c r="H9250" s="77">
        <v>2690</v>
      </c>
      <c r="I9250" s="77">
        <v>0.314</v>
      </c>
      <c r="J9250" s="77" t="s">
        <v>74</v>
      </c>
      <c r="K9250" s="77">
        <v>52.48</v>
      </c>
      <c r="L9250" s="77">
        <v>15.936920000000001</v>
      </c>
      <c r="M9250" s="77">
        <v>1.9326193517937351E-2</v>
      </c>
      <c r="N9250" s="77">
        <v>15.924958</v>
      </c>
      <c r="O9250" s="77">
        <v>9.4455508140089142E-2</v>
      </c>
      <c r="P9250" s="77">
        <v>6609000</v>
      </c>
      <c r="Q9250" s="77">
        <v>4308000</v>
      </c>
      <c r="R9250" s="77">
        <v>1.53</v>
      </c>
      <c r="S9250" s="77">
        <v>54.227999999999987</v>
      </c>
      <c r="T9250" s="77">
        <v>8.145999999999999</v>
      </c>
      <c r="U9250" s="77">
        <v>27.070399999999999</v>
      </c>
      <c r="V9250" s="77">
        <v>2.3920519001322722</v>
      </c>
      <c r="AC9250" s="77">
        <v>16.2</v>
      </c>
      <c r="AD9250" s="77">
        <v>15.85</v>
      </c>
      <c r="AH9250" s="77">
        <f>IF(AND(M9250&lt;Variables!$G$6,M9250&gt;Variables!$G$5),0,1)</f>
        <v>1</v>
      </c>
      <c r="AI9250" s="77">
        <f t="shared" si="290"/>
        <v>0</v>
      </c>
      <c r="AJ9250" s="77">
        <f>IF(I9250&gt;Variables!$G$7,0,1)</f>
        <v>1</v>
      </c>
      <c r="AK9250" s="77">
        <f>IF(F9250&gt;Variables!$G$8,0,1)</f>
        <v>1</v>
      </c>
      <c r="AL9250" s="77">
        <f>IF(G9250&gt;Variables!$G$9,0,1)</f>
        <v>1</v>
      </c>
      <c r="AM9250" s="77">
        <f>IF(AND(K9250&gt;Variables!$G$10,K9250&lt;Variables!$G$11),0,1)</f>
        <v>1</v>
      </c>
      <c r="AN9250" s="77">
        <f>IF(H9250&lt;Variables!$G$13,1,0)</f>
        <v>0</v>
      </c>
      <c r="AO9250" s="77">
        <f>IF(R9250&lt;Variables!$G$12,0,1)</f>
        <v>0</v>
      </c>
      <c r="AP9250" s="78">
        <f t="shared" si="291"/>
        <v>0</v>
      </c>
      <c r="AQ9250" s="77">
        <f>IF(V9250&lt;Variables!$G$15,1,0)</f>
        <v>1</v>
      </c>
      <c r="AR9250" s="77">
        <v>0</v>
      </c>
      <c r="AS9250" s="77">
        <v>0</v>
      </c>
      <c r="AT9250" s="77">
        <v>0</v>
      </c>
      <c r="AU9250" s="77">
        <v>1</v>
      </c>
      <c r="BA9250" s="77">
        <v>-0.56999999999999995</v>
      </c>
    </row>
    <row r="9251" spans="3:53" x14ac:dyDescent="0.25">
      <c r="C9251" s="77" t="s">
        <v>884</v>
      </c>
      <c r="D9251" s="77" t="s">
        <v>890</v>
      </c>
      <c r="E9251" s="77">
        <v>1.49</v>
      </c>
      <c r="F9251" s="77">
        <v>37.96</v>
      </c>
      <c r="G9251" s="77">
        <v>40.19</v>
      </c>
      <c r="H9251" s="77">
        <v>71.239999999999995</v>
      </c>
      <c r="I9251" s="77">
        <v>-10.467000000000001</v>
      </c>
      <c r="J9251" s="77" t="s">
        <v>74</v>
      </c>
      <c r="K9251" s="77">
        <v>59.23</v>
      </c>
      <c r="L9251" s="77">
        <v>1.4769300000000001</v>
      </c>
      <c r="M9251" s="77">
        <v>1.5620239280128481</v>
      </c>
      <c r="N9251" s="77">
        <v>1.4534739999999999</v>
      </c>
      <c r="O9251" s="77">
        <v>3.2010204516902312</v>
      </c>
      <c r="P9251" s="77">
        <v>9520000</v>
      </c>
      <c r="Q9251" s="77">
        <v>385830</v>
      </c>
      <c r="R9251" s="77">
        <v>24.67</v>
      </c>
      <c r="S9251" s="77">
        <v>54.227999999999987</v>
      </c>
      <c r="T9251" s="77">
        <v>8.145999999999999</v>
      </c>
      <c r="U9251" s="77">
        <v>27.070399999999999</v>
      </c>
      <c r="V9251" s="77">
        <v>2.380372493160813</v>
      </c>
      <c r="AC9251" s="77">
        <v>1.64</v>
      </c>
      <c r="AD9251" s="77">
        <v>1.28</v>
      </c>
      <c r="AH9251" s="77">
        <f>IF(AND(M9251&lt;Variables!$G$6,M9251&gt;Variables!$G$5),0,1)</f>
        <v>1</v>
      </c>
      <c r="AI9251" s="77">
        <f t="shared" si="290"/>
        <v>0</v>
      </c>
      <c r="AJ9251" s="77">
        <f>IF(I9251&gt;Variables!$G$7,0,1)</f>
        <v>1</v>
      </c>
      <c r="AK9251" s="77">
        <f>IF(F9251&gt;Variables!$G$8,0,1)</f>
        <v>0</v>
      </c>
      <c r="AL9251" s="77">
        <f>IF(G9251&gt;Variables!$G$9,0,1)</f>
        <v>0</v>
      </c>
      <c r="AM9251" s="77">
        <f>IF(AND(K9251&gt;Variables!$G$10,K9251&lt;Variables!$G$11),0,1)</f>
        <v>1</v>
      </c>
      <c r="AN9251" s="77">
        <f>IF(H9251&lt;Variables!$G$13,1,0)</f>
        <v>1</v>
      </c>
      <c r="AO9251" s="77">
        <f>IF(R9251&lt;Variables!$G$12,0,1)</f>
        <v>1</v>
      </c>
      <c r="AP9251" s="78">
        <f t="shared" si="291"/>
        <v>0</v>
      </c>
      <c r="AQ9251" s="77">
        <f>IF(V9251&lt;Variables!$G$15,1,0)</f>
        <v>1</v>
      </c>
      <c r="AR9251" s="77">
        <v>0</v>
      </c>
      <c r="AS9251" s="77">
        <v>0</v>
      </c>
      <c r="AT9251" s="77">
        <v>1</v>
      </c>
      <c r="AU9251" s="77">
        <v>0</v>
      </c>
      <c r="BA9251" s="77">
        <v>-2.25</v>
      </c>
    </row>
    <row r="9252" spans="3:53" x14ac:dyDescent="0.25">
      <c r="C9252" s="77" t="s">
        <v>884</v>
      </c>
      <c r="D9252" s="77" t="s">
        <v>729</v>
      </c>
      <c r="E9252" s="77">
        <v>13.16</v>
      </c>
      <c r="F9252" s="77">
        <v>11.3</v>
      </c>
      <c r="G9252" s="77">
        <v>11.68</v>
      </c>
      <c r="H9252" s="77">
        <v>6350</v>
      </c>
      <c r="I9252" s="77">
        <v>43.148000000000003</v>
      </c>
      <c r="J9252" s="77" t="s">
        <v>74</v>
      </c>
      <c r="K9252" s="77">
        <v>59.44</v>
      </c>
      <c r="L9252" s="77">
        <v>13.04968823529412</v>
      </c>
      <c r="M9252" s="77">
        <v>0.38553997458583222</v>
      </c>
      <c r="N9252" s="77">
        <v>13.05526046511628</v>
      </c>
      <c r="O9252" s="77">
        <v>0.34269354489911291</v>
      </c>
      <c r="P9252" s="77">
        <v>2644000</v>
      </c>
      <c r="Q9252" s="77">
        <v>2203000</v>
      </c>
      <c r="R9252" s="77">
        <v>1.2</v>
      </c>
      <c r="S9252" s="77">
        <v>54.227999999999987</v>
      </c>
      <c r="T9252" s="77">
        <v>8.145999999999999</v>
      </c>
      <c r="U9252" s="77">
        <v>27.070399999999999</v>
      </c>
      <c r="V9252" s="77">
        <v>2.444263492284827</v>
      </c>
      <c r="AC9252" s="77">
        <v>13.195</v>
      </c>
      <c r="AD9252" s="77">
        <v>12.92</v>
      </c>
      <c r="AH9252" s="77">
        <f>IF(AND(M9252&lt;Variables!$G$6,M9252&gt;Variables!$G$5),0,1)</f>
        <v>1</v>
      </c>
      <c r="AI9252" s="77">
        <f t="shared" si="290"/>
        <v>1</v>
      </c>
      <c r="AJ9252" s="77">
        <f>IF(I9252&gt;Variables!$G$7,0,1)</f>
        <v>1</v>
      </c>
      <c r="AK9252" s="77">
        <f>IF(F9252&gt;Variables!$G$8,0,1)</f>
        <v>0</v>
      </c>
      <c r="AL9252" s="77">
        <f>IF(G9252&gt;Variables!$G$9,0,1)</f>
        <v>0</v>
      </c>
      <c r="AM9252" s="77">
        <f>IF(AND(K9252&gt;Variables!$G$10,K9252&lt;Variables!$G$11),0,1)</f>
        <v>1</v>
      </c>
      <c r="AN9252" s="77">
        <f>IF(H9252&lt;Variables!$G$13,1,0)</f>
        <v>0</v>
      </c>
      <c r="AO9252" s="77">
        <f>IF(R9252&lt;Variables!$G$12,0,1)</f>
        <v>0</v>
      </c>
      <c r="AP9252" s="78">
        <f t="shared" si="291"/>
        <v>0</v>
      </c>
      <c r="AQ9252" s="77">
        <f>IF(V9252&lt;Variables!$G$15,1,0)</f>
        <v>1</v>
      </c>
      <c r="AR9252" s="77">
        <v>0</v>
      </c>
      <c r="AS9252" s="77">
        <v>0</v>
      </c>
      <c r="AT9252" s="77">
        <v>0</v>
      </c>
      <c r="AU9252" s="77">
        <v>1</v>
      </c>
      <c r="BA9252" s="77">
        <v>-1.26</v>
      </c>
    </row>
    <row r="9253" spans="3:53" x14ac:dyDescent="0.25">
      <c r="C9253" s="77" t="s">
        <v>884</v>
      </c>
      <c r="D9253" s="77" t="s">
        <v>720</v>
      </c>
      <c r="E9253" s="77">
        <v>54.13</v>
      </c>
      <c r="F9253" s="77">
        <v>10.130000000000001</v>
      </c>
      <c r="G9253" s="77">
        <v>9.6</v>
      </c>
      <c r="H9253" s="77">
        <v>2050</v>
      </c>
      <c r="I9253" s="77">
        <v>12.183999999999999</v>
      </c>
      <c r="J9253" s="77" t="s">
        <v>74</v>
      </c>
      <c r="K9253" s="77">
        <v>54.56</v>
      </c>
      <c r="L9253" s="77">
        <v>53.838611111111113</v>
      </c>
      <c r="M9253" s="77">
        <v>0.23475510656850149</v>
      </c>
      <c r="N9253" s="77">
        <v>53.884687500000013</v>
      </c>
      <c r="O9253" s="77">
        <v>0.14904512529649169</v>
      </c>
      <c r="P9253" s="77">
        <v>828671</v>
      </c>
      <c r="Q9253" s="77">
        <v>320570</v>
      </c>
      <c r="R9253" s="77">
        <v>2.58</v>
      </c>
      <c r="S9253" s="77">
        <v>54.227999999999987</v>
      </c>
      <c r="T9253" s="77">
        <v>8.145999999999999</v>
      </c>
      <c r="U9253" s="77">
        <v>27.070399999999999</v>
      </c>
      <c r="V9253" s="77">
        <v>2.4050464114993879</v>
      </c>
      <c r="AC9253" s="77">
        <v>54.18</v>
      </c>
      <c r="AD9253" s="77">
        <v>52.91</v>
      </c>
      <c r="AH9253" s="77">
        <f>IF(AND(M9253&lt;Variables!$G$6,M9253&gt;Variables!$G$5),0,1)</f>
        <v>1</v>
      </c>
      <c r="AI9253" s="77">
        <f t="shared" si="290"/>
        <v>1</v>
      </c>
      <c r="AJ9253" s="77">
        <f>IF(I9253&gt;Variables!$G$7,0,1)</f>
        <v>1</v>
      </c>
      <c r="AK9253" s="77">
        <f>IF(F9253&gt;Variables!$G$8,0,1)</f>
        <v>0</v>
      </c>
      <c r="AL9253" s="77">
        <f>IF(G9253&gt;Variables!$G$9,0,1)</f>
        <v>1</v>
      </c>
      <c r="AM9253" s="77">
        <f>IF(AND(K9253&gt;Variables!$G$10,K9253&lt;Variables!$G$11),0,1)</f>
        <v>1</v>
      </c>
      <c r="AN9253" s="77">
        <f>IF(H9253&lt;Variables!$G$13,1,0)</f>
        <v>0</v>
      </c>
      <c r="AO9253" s="77">
        <f>IF(R9253&lt;Variables!$G$12,0,1)</f>
        <v>1</v>
      </c>
      <c r="AP9253" s="78">
        <f t="shared" si="291"/>
        <v>0</v>
      </c>
      <c r="AQ9253" s="77">
        <f>IF(V9253&lt;Variables!$G$15,1,0)</f>
        <v>1</v>
      </c>
      <c r="AR9253" s="77">
        <v>0</v>
      </c>
      <c r="AS9253" s="77">
        <v>0</v>
      </c>
      <c r="AT9253" s="77">
        <v>1</v>
      </c>
      <c r="AU9253" s="77">
        <v>0</v>
      </c>
      <c r="BA9253" s="77">
        <v>-1.34</v>
      </c>
    </row>
    <row r="9254" spans="3:53" x14ac:dyDescent="0.25">
      <c r="C9254" s="77" t="s">
        <v>884</v>
      </c>
      <c r="D9254" s="77" t="s">
        <v>728</v>
      </c>
      <c r="E9254" s="77">
        <v>42.08</v>
      </c>
      <c r="F9254" s="77">
        <v>9.75</v>
      </c>
      <c r="G9254" s="77">
        <v>8.94</v>
      </c>
      <c r="H9254" s="77">
        <v>67630</v>
      </c>
      <c r="I9254" s="77">
        <v>-26.291</v>
      </c>
      <c r="J9254" s="77" t="s">
        <v>74</v>
      </c>
      <c r="K9254" s="77">
        <v>57.69</v>
      </c>
      <c r="L9254" s="77">
        <v>41.861665000000002</v>
      </c>
      <c r="M9254" s="77">
        <v>0.29462516600808231</v>
      </c>
      <c r="N9254" s="77">
        <v>41.838396000000003</v>
      </c>
      <c r="O9254" s="77">
        <v>0.35040540273101378</v>
      </c>
      <c r="P9254" s="77">
        <v>8398000</v>
      </c>
      <c r="Q9254" s="77">
        <v>4417000</v>
      </c>
      <c r="R9254" s="77">
        <v>1.9</v>
      </c>
      <c r="S9254" s="77">
        <v>54.227999999999987</v>
      </c>
      <c r="T9254" s="77">
        <v>8.145999999999999</v>
      </c>
      <c r="U9254" s="77">
        <v>27.070399999999999</v>
      </c>
      <c r="V9254" s="77">
        <v>2.432464897866963</v>
      </c>
      <c r="AC9254" s="77">
        <v>42.64</v>
      </c>
      <c r="AD9254" s="77">
        <v>41.89</v>
      </c>
      <c r="AH9254" s="77">
        <f>IF(AND(M9254&lt;Variables!$G$6,M9254&gt;Variables!$G$5),0,1)</f>
        <v>1</v>
      </c>
      <c r="AI9254" s="77">
        <f t="shared" si="290"/>
        <v>0</v>
      </c>
      <c r="AJ9254" s="77">
        <f>IF(I9254&gt;Variables!$G$7,0,1)</f>
        <v>1</v>
      </c>
      <c r="AK9254" s="77">
        <f>IF(F9254&gt;Variables!$G$8,0,1)</f>
        <v>0</v>
      </c>
      <c r="AL9254" s="77">
        <f>IF(G9254&gt;Variables!$G$9,0,1)</f>
        <v>1</v>
      </c>
      <c r="AM9254" s="77">
        <f>IF(AND(K9254&gt;Variables!$G$10,K9254&lt;Variables!$G$11),0,1)</f>
        <v>1</v>
      </c>
      <c r="AN9254" s="77">
        <f>IF(H9254&lt;Variables!$G$13,1,0)</f>
        <v>0</v>
      </c>
      <c r="AO9254" s="77">
        <f>IF(R9254&lt;Variables!$G$12,0,1)</f>
        <v>0</v>
      </c>
      <c r="AP9254" s="78">
        <f t="shared" si="291"/>
        <v>0</v>
      </c>
      <c r="AQ9254" s="77">
        <f>IF(V9254&lt;Variables!$G$15,1,0)</f>
        <v>1</v>
      </c>
      <c r="AR9254" s="77">
        <v>1</v>
      </c>
      <c r="AS9254" s="77">
        <v>0</v>
      </c>
      <c r="AT9254" s="77">
        <v>0</v>
      </c>
      <c r="AU9254" s="77">
        <v>0</v>
      </c>
      <c r="BA9254" s="77">
        <v>1.27</v>
      </c>
    </row>
    <row r="9255" spans="3:53" x14ac:dyDescent="0.25">
      <c r="C9255" s="77" t="s">
        <v>884</v>
      </c>
      <c r="D9255" s="77" t="s">
        <v>280</v>
      </c>
      <c r="E9255" s="77">
        <v>47.72</v>
      </c>
      <c r="F9255" s="77">
        <v>7.24</v>
      </c>
      <c r="G9255" s="77">
        <v>7.68</v>
      </c>
      <c r="H9255" s="77">
        <v>1990</v>
      </c>
      <c r="I9255" s="77">
        <v>-99999</v>
      </c>
      <c r="J9255" s="77" t="s">
        <v>75</v>
      </c>
      <c r="K9255" s="77">
        <v>64.56</v>
      </c>
      <c r="L9255" s="77">
        <v>47.189264285714287</v>
      </c>
      <c r="M9255" s="77">
        <v>2.2690239623207189</v>
      </c>
      <c r="N9255" s="77">
        <v>46.969665517241381</v>
      </c>
      <c r="O9255" s="77">
        <v>2.7471655770786092</v>
      </c>
      <c r="P9255" s="77">
        <v>454213</v>
      </c>
      <c r="Q9255" s="77">
        <v>1140000</v>
      </c>
      <c r="R9255" s="77">
        <v>0.4</v>
      </c>
      <c r="S9255" s="77">
        <v>54.227999999999987</v>
      </c>
      <c r="T9255" s="77">
        <v>8.145999999999999</v>
      </c>
      <c r="U9255" s="77">
        <v>27.070399999999999</v>
      </c>
      <c r="V9255" s="77">
        <v>2.3634361530613281</v>
      </c>
      <c r="AC9255" s="77">
        <v>55.38</v>
      </c>
      <c r="AD9255" s="77">
        <v>46.95</v>
      </c>
      <c r="AH9255" s="77">
        <f>IF(AND(M9255&lt;Variables!$G$6,M9255&gt;Variables!$G$5),0,1)</f>
        <v>1</v>
      </c>
      <c r="AI9255" s="77">
        <f t="shared" si="290"/>
        <v>0</v>
      </c>
      <c r="AJ9255" s="77">
        <f>IF(I9255&gt;Variables!$G$7,0,1)</f>
        <v>1</v>
      </c>
      <c r="AK9255" s="77">
        <f>IF(F9255&gt;Variables!$G$8,0,1)</f>
        <v>1</v>
      </c>
      <c r="AL9255" s="77">
        <f>IF(G9255&gt;Variables!$G$9,0,1)</f>
        <v>1</v>
      </c>
      <c r="AM9255" s="77">
        <f>IF(AND(K9255&gt;Variables!$G$10,K9255&lt;Variables!$G$11),0,1)</f>
        <v>0</v>
      </c>
      <c r="AN9255" s="77">
        <f>IF(H9255&lt;Variables!$G$13,1,0)</f>
        <v>0</v>
      </c>
      <c r="AO9255" s="77">
        <f>IF(R9255&lt;Variables!$G$12,0,1)</f>
        <v>0</v>
      </c>
      <c r="AP9255" s="78">
        <f t="shared" si="291"/>
        <v>1</v>
      </c>
      <c r="AQ9255" s="77">
        <f>IF(V9255&lt;Variables!$G$15,1,0)</f>
        <v>1</v>
      </c>
      <c r="AR9255" s="77">
        <v>1</v>
      </c>
      <c r="AS9255" s="77">
        <v>0</v>
      </c>
      <c r="AT9255" s="77">
        <v>0</v>
      </c>
      <c r="AU9255" s="77">
        <v>0</v>
      </c>
      <c r="BA9255" s="77">
        <v>2</v>
      </c>
    </row>
    <row r="9256" spans="3:53" x14ac:dyDescent="0.25">
      <c r="C9256" s="77" t="s">
        <v>884</v>
      </c>
      <c r="D9256" s="77" t="s">
        <v>661</v>
      </c>
      <c r="E9256" s="77">
        <v>56.95</v>
      </c>
      <c r="F9256" s="77">
        <v>7.31</v>
      </c>
      <c r="G9256" s="77">
        <v>10.039999999999999</v>
      </c>
      <c r="H9256" s="77">
        <v>2180</v>
      </c>
      <c r="I9256" s="77">
        <v>3.6789999999999998</v>
      </c>
      <c r="J9256" s="77" t="s">
        <v>74</v>
      </c>
      <c r="K9256" s="77">
        <v>56.15</v>
      </c>
      <c r="L9256" s="77">
        <v>56.650905000000002</v>
      </c>
      <c r="M9256" s="77">
        <v>0.27200801116945628</v>
      </c>
      <c r="N9256" s="77">
        <v>56.602441999999989</v>
      </c>
      <c r="O9256" s="77">
        <v>0.35786088522472309</v>
      </c>
      <c r="P9256" s="77">
        <v>4569000</v>
      </c>
      <c r="Q9256" s="77">
        <v>2152000</v>
      </c>
      <c r="R9256" s="77">
        <v>2.12</v>
      </c>
      <c r="S9256" s="77">
        <v>54.227999999999987</v>
      </c>
      <c r="T9256" s="77">
        <v>8.145999999999999</v>
      </c>
      <c r="U9256" s="77">
        <v>27.070399999999999</v>
      </c>
      <c r="V9256" s="77">
        <v>2.418810603021611</v>
      </c>
      <c r="AC9256" s="77">
        <v>57.63</v>
      </c>
      <c r="AD9256" s="77">
        <v>56.311</v>
      </c>
      <c r="AH9256" s="77">
        <f>IF(AND(M9256&lt;Variables!$G$6,M9256&gt;Variables!$G$5),0,1)</f>
        <v>1</v>
      </c>
      <c r="AI9256" s="77">
        <f t="shared" si="290"/>
        <v>0</v>
      </c>
      <c r="AJ9256" s="77">
        <f>IF(I9256&gt;Variables!$G$7,0,1)</f>
        <v>1</v>
      </c>
      <c r="AK9256" s="77">
        <f>IF(F9256&gt;Variables!$G$8,0,1)</f>
        <v>1</v>
      </c>
      <c r="AL9256" s="77">
        <f>IF(G9256&gt;Variables!$G$9,0,1)</f>
        <v>1</v>
      </c>
      <c r="AM9256" s="77">
        <f>IF(AND(K9256&gt;Variables!$G$10,K9256&lt;Variables!$G$11),0,1)</f>
        <v>1</v>
      </c>
      <c r="AN9256" s="77">
        <f>IF(H9256&lt;Variables!$G$13,1,0)</f>
        <v>0</v>
      </c>
      <c r="AO9256" s="77">
        <f>IF(R9256&lt;Variables!$G$12,0,1)</f>
        <v>0</v>
      </c>
      <c r="AP9256" s="78">
        <f t="shared" si="291"/>
        <v>0</v>
      </c>
      <c r="AQ9256" s="77">
        <f>IF(V9256&lt;Variables!$G$15,1,0)</f>
        <v>1</v>
      </c>
      <c r="AR9256" s="77">
        <v>0</v>
      </c>
      <c r="AS9256" s="77">
        <v>1</v>
      </c>
      <c r="AT9256" s="77">
        <v>0</v>
      </c>
      <c r="AU9256" s="77">
        <v>0</v>
      </c>
      <c r="BA9256" s="77">
        <v>1</v>
      </c>
    </row>
    <row r="9257" spans="3:53" x14ac:dyDescent="0.25">
      <c r="C9257" s="77" t="s">
        <v>884</v>
      </c>
      <c r="D9257" s="77" t="s">
        <v>571</v>
      </c>
      <c r="E9257" s="77">
        <v>2</v>
      </c>
      <c r="F9257" s="77">
        <v>9.89</v>
      </c>
      <c r="G9257" s="77">
        <v>6.95</v>
      </c>
      <c r="H9257" s="77">
        <v>-99999</v>
      </c>
      <c r="I9257" s="77">
        <v>-17.727</v>
      </c>
      <c r="J9257" s="77" t="s">
        <v>75</v>
      </c>
      <c r="K9257" s="77">
        <v>55.41</v>
      </c>
      <c r="L9257" s="77">
        <v>2</v>
      </c>
      <c r="M9257" s="77">
        <v>0</v>
      </c>
      <c r="N9257" s="77">
        <v>2</v>
      </c>
      <c r="O9257" s="77">
        <v>0</v>
      </c>
      <c r="P9257" s="77">
        <v>24402</v>
      </c>
      <c r="Q9257" s="77">
        <v>9723</v>
      </c>
      <c r="R9257" s="77">
        <v>2.5099999999999998</v>
      </c>
      <c r="S9257" s="77">
        <v>54.227999999999987</v>
      </c>
      <c r="T9257" s="77">
        <v>8.145999999999999</v>
      </c>
      <c r="U9257" s="77">
        <v>27.070399999999999</v>
      </c>
      <c r="V9257" s="77">
        <v>2.4230475999999999</v>
      </c>
      <c r="AC9257" s="77">
        <v>1.99</v>
      </c>
      <c r="AD9257" s="77">
        <v>1.9350000000000001</v>
      </c>
      <c r="AH9257" s="77">
        <f>IF(AND(M9257&lt;Variables!$G$6,M9257&gt;Variables!$G$5),0,1)</f>
        <v>1</v>
      </c>
      <c r="AI9257" s="77">
        <f t="shared" si="290"/>
        <v>1</v>
      </c>
      <c r="AJ9257" s="77">
        <f>IF(I9257&gt;Variables!$G$7,0,1)</f>
        <v>1</v>
      </c>
      <c r="AK9257" s="77">
        <f>IF(F9257&gt;Variables!$G$8,0,1)</f>
        <v>0</v>
      </c>
      <c r="AL9257" s="77">
        <f>IF(G9257&gt;Variables!$G$9,0,1)</f>
        <v>1</v>
      </c>
      <c r="AM9257" s="77">
        <f>IF(AND(K9257&gt;Variables!$G$10,K9257&lt;Variables!$G$11),0,1)</f>
        <v>1</v>
      </c>
      <c r="AN9257" s="77">
        <f>IF(H9257&lt;Variables!$G$13,1,0)</f>
        <v>1</v>
      </c>
      <c r="AO9257" s="77">
        <f>IF(R9257&lt;Variables!$G$12,0,1)</f>
        <v>1</v>
      </c>
      <c r="AP9257" s="78">
        <f t="shared" si="291"/>
        <v>1</v>
      </c>
      <c r="AQ9257" s="77">
        <f>IF(V9257&lt;Variables!$G$15,1,0)</f>
        <v>1</v>
      </c>
      <c r="AR9257" s="77">
        <v>0</v>
      </c>
      <c r="AS9257" s="77">
        <v>0</v>
      </c>
      <c r="AT9257" s="77">
        <v>1</v>
      </c>
      <c r="AU9257" s="77">
        <v>0</v>
      </c>
      <c r="BA9257" s="77">
        <v>-2.25</v>
      </c>
    </row>
    <row r="9258" spans="3:53" x14ac:dyDescent="0.25">
      <c r="C9258" s="77" t="s">
        <v>884</v>
      </c>
      <c r="D9258" s="77" t="s">
        <v>741</v>
      </c>
      <c r="E9258" s="77">
        <v>29.62</v>
      </c>
      <c r="F9258" s="77">
        <v>8.09</v>
      </c>
      <c r="G9258" s="77">
        <v>5.43</v>
      </c>
      <c r="H9258" s="77">
        <v>3360</v>
      </c>
      <c r="I9258" s="77">
        <v>-2.0259999999999998</v>
      </c>
      <c r="J9258" s="77" t="s">
        <v>75</v>
      </c>
      <c r="K9258" s="77">
        <v>52.58</v>
      </c>
      <c r="L9258" s="77">
        <v>29.501000000000001</v>
      </c>
      <c r="M9258" s="77">
        <v>6.4404596454363944E-2</v>
      </c>
      <c r="N9258" s="77">
        <v>29.513000000000002</v>
      </c>
      <c r="O9258" s="77">
        <v>2.3718361400053858E-2</v>
      </c>
      <c r="P9258" s="77">
        <v>8400000</v>
      </c>
      <c r="Q9258" s="77">
        <v>1038000</v>
      </c>
      <c r="R9258" s="77">
        <v>8.09</v>
      </c>
      <c r="S9258" s="77">
        <v>54.227999999999987</v>
      </c>
      <c r="T9258" s="77">
        <v>8.145999999999999</v>
      </c>
      <c r="U9258" s="77">
        <v>27.070399999999999</v>
      </c>
      <c r="V9258" s="77">
        <v>2.3915743992678209</v>
      </c>
      <c r="AC9258" s="77">
        <v>29.75</v>
      </c>
      <c r="AD9258" s="77">
        <v>29.25</v>
      </c>
      <c r="AH9258" s="77">
        <f>IF(AND(M9258&lt;Variables!$G$6,M9258&gt;Variables!$G$5),0,1)</f>
        <v>1</v>
      </c>
      <c r="AI9258" s="77">
        <f t="shared" si="290"/>
        <v>1</v>
      </c>
      <c r="AJ9258" s="77">
        <f>IF(I9258&gt;Variables!$G$7,0,1)</f>
        <v>1</v>
      </c>
      <c r="AK9258" s="77">
        <f>IF(F9258&gt;Variables!$G$8,0,1)</f>
        <v>1</v>
      </c>
      <c r="AL9258" s="77">
        <f>IF(G9258&gt;Variables!$G$9,0,1)</f>
        <v>1</v>
      </c>
      <c r="AM9258" s="77">
        <f>IF(AND(K9258&gt;Variables!$G$10,K9258&lt;Variables!$G$11),0,1)</f>
        <v>1</v>
      </c>
      <c r="AN9258" s="77">
        <f>IF(H9258&lt;Variables!$G$13,1,0)</f>
        <v>0</v>
      </c>
      <c r="AO9258" s="77">
        <f>IF(R9258&lt;Variables!$G$12,0,1)</f>
        <v>1</v>
      </c>
      <c r="AP9258" s="78">
        <f t="shared" si="291"/>
        <v>1</v>
      </c>
      <c r="AQ9258" s="77">
        <f>IF(V9258&lt;Variables!$G$15,1,0)</f>
        <v>1</v>
      </c>
      <c r="AR9258" s="77">
        <v>0</v>
      </c>
      <c r="AS9258" s="77">
        <v>0</v>
      </c>
      <c r="AT9258" s="77">
        <v>0</v>
      </c>
      <c r="AU9258" s="77">
        <v>1</v>
      </c>
      <c r="BA9258" s="77">
        <v>-0.92</v>
      </c>
    </row>
    <row r="9259" spans="3:53" x14ac:dyDescent="0.25">
      <c r="C9259" s="77" t="s">
        <v>884</v>
      </c>
      <c r="D9259" s="77" t="s">
        <v>137</v>
      </c>
      <c r="E9259" s="77">
        <v>136.41</v>
      </c>
      <c r="F9259" s="77">
        <v>7.55</v>
      </c>
      <c r="G9259" s="77">
        <v>5.63</v>
      </c>
      <c r="H9259" s="77">
        <v>6180</v>
      </c>
      <c r="I9259" s="77">
        <v>-11.071</v>
      </c>
      <c r="J9259" s="77" t="s">
        <v>75</v>
      </c>
      <c r="K9259" s="77">
        <v>59</v>
      </c>
      <c r="L9259" s="77">
        <v>135.546875</v>
      </c>
      <c r="M9259" s="77">
        <v>0.2420749279539115</v>
      </c>
      <c r="N9259" s="77">
        <v>135.41977297297299</v>
      </c>
      <c r="O9259" s="77">
        <v>0.33615993959601531</v>
      </c>
      <c r="P9259" s="77">
        <v>311479</v>
      </c>
      <c r="Q9259" s="77">
        <v>710548</v>
      </c>
      <c r="R9259" s="77">
        <v>0.44</v>
      </c>
      <c r="S9259" s="77">
        <v>54.227999999999987</v>
      </c>
      <c r="T9259" s="77">
        <v>8.145999999999999</v>
      </c>
      <c r="U9259" s="77">
        <v>27.070399999999999</v>
      </c>
      <c r="V9259" s="77">
        <v>2.44765404034582</v>
      </c>
      <c r="AC9259" s="77">
        <v>136.58359999999999</v>
      </c>
      <c r="AD9259" s="77">
        <v>134.26</v>
      </c>
      <c r="AH9259" s="77">
        <f>IF(AND(M9259&lt;Variables!$G$6,M9259&gt;Variables!$G$5),0,1)</f>
        <v>1</v>
      </c>
      <c r="AI9259" s="77">
        <f t="shared" si="290"/>
        <v>0</v>
      </c>
      <c r="AJ9259" s="77">
        <f>IF(I9259&gt;Variables!$G$7,0,1)</f>
        <v>1</v>
      </c>
      <c r="AK9259" s="77">
        <f>IF(F9259&gt;Variables!$G$8,0,1)</f>
        <v>1</v>
      </c>
      <c r="AL9259" s="77">
        <f>IF(G9259&gt;Variables!$G$9,0,1)</f>
        <v>1</v>
      </c>
      <c r="AM9259" s="77">
        <f>IF(AND(K9259&gt;Variables!$G$10,K9259&lt;Variables!$G$11),0,1)</f>
        <v>1</v>
      </c>
      <c r="AN9259" s="77">
        <f>IF(H9259&lt;Variables!$G$13,1,0)</f>
        <v>0</v>
      </c>
      <c r="AO9259" s="77">
        <f>IF(R9259&lt;Variables!$G$12,0,1)</f>
        <v>0</v>
      </c>
      <c r="AP9259" s="78">
        <f t="shared" si="291"/>
        <v>1</v>
      </c>
      <c r="AQ9259" s="77">
        <f>IF(V9259&lt;Variables!$G$15,1,0)</f>
        <v>1</v>
      </c>
      <c r="AR9259" s="77">
        <v>0</v>
      </c>
      <c r="AS9259" s="77">
        <v>0</v>
      </c>
      <c r="AT9259" s="77">
        <v>1</v>
      </c>
      <c r="AU9259" s="77">
        <v>0</v>
      </c>
      <c r="BA9259" s="77">
        <v>-1.45</v>
      </c>
    </row>
    <row r="9260" spans="3:53" x14ac:dyDescent="0.25">
      <c r="C9260" s="77" t="s">
        <v>884</v>
      </c>
      <c r="D9260" s="77" t="s">
        <v>705</v>
      </c>
      <c r="E9260" s="77">
        <v>674.86</v>
      </c>
      <c r="F9260" s="77">
        <v>7.82</v>
      </c>
      <c r="G9260" s="77">
        <v>3.54</v>
      </c>
      <c r="H9260" s="77">
        <v>6440</v>
      </c>
      <c r="I9260" s="77">
        <v>-23.541</v>
      </c>
      <c r="J9260" s="77" t="s">
        <v>74</v>
      </c>
      <c r="K9260" s="77">
        <v>46.42</v>
      </c>
      <c r="L9260" s="77">
        <v>673.21396249999998</v>
      </c>
      <c r="M9260" s="77">
        <v>-3.1782243375556789E-2</v>
      </c>
      <c r="N9260" s="77">
        <v>674.3895613636364</v>
      </c>
      <c r="O9260" s="77">
        <v>-0.20604728234919109</v>
      </c>
      <c r="P9260" s="77">
        <v>1144000</v>
      </c>
      <c r="Q9260" s="77">
        <v>763734</v>
      </c>
      <c r="R9260" s="77">
        <v>1.5</v>
      </c>
      <c r="S9260" s="77">
        <v>54.227999999999987</v>
      </c>
      <c r="T9260" s="77">
        <v>8.145999999999999</v>
      </c>
      <c r="U9260" s="77">
        <v>27.070399999999999</v>
      </c>
      <c r="V9260" s="77">
        <v>2.330408940442215</v>
      </c>
      <c r="AC9260" s="77">
        <v>674.94060000000002</v>
      </c>
      <c r="AD9260" s="77">
        <v>650.67049999999995</v>
      </c>
      <c r="AH9260" s="77">
        <f>IF(AND(M9260&lt;Variables!$G$6,M9260&gt;Variables!$G$5),0,1)</f>
        <v>1</v>
      </c>
      <c r="AI9260" s="77">
        <f t="shared" si="290"/>
        <v>1</v>
      </c>
      <c r="AJ9260" s="77">
        <f>IF(I9260&gt;Variables!$G$7,0,1)</f>
        <v>1</v>
      </c>
      <c r="AK9260" s="77">
        <f>IF(F9260&gt;Variables!$G$8,0,1)</f>
        <v>1</v>
      </c>
      <c r="AL9260" s="77">
        <f>IF(G9260&gt;Variables!$G$9,0,1)</f>
        <v>1</v>
      </c>
      <c r="AM9260" s="77">
        <f>IF(AND(K9260&gt;Variables!$G$10,K9260&lt;Variables!$G$11),0,1)</f>
        <v>1</v>
      </c>
      <c r="AN9260" s="77">
        <f>IF(H9260&lt;Variables!$G$13,1,0)</f>
        <v>0</v>
      </c>
      <c r="AO9260" s="77">
        <f>IF(R9260&lt;Variables!$G$12,0,1)</f>
        <v>0</v>
      </c>
      <c r="AP9260" s="78">
        <f t="shared" si="291"/>
        <v>0</v>
      </c>
      <c r="AQ9260" s="77">
        <f>IF(V9260&lt;Variables!$G$15,1,0)</f>
        <v>1</v>
      </c>
      <c r="AR9260" s="77">
        <v>0</v>
      </c>
      <c r="AS9260" s="77">
        <v>0</v>
      </c>
      <c r="AT9260" s="77">
        <v>1</v>
      </c>
      <c r="AU9260" s="77">
        <v>0</v>
      </c>
      <c r="BA9260" s="77">
        <v>-1.77</v>
      </c>
    </row>
  </sheetData>
  <autoFilter ref="A2:AZ2"/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UT">
    <tabColor rgb="FF000066"/>
  </sheetPr>
  <dimension ref="A1:Y29"/>
  <sheetViews>
    <sheetView showGridLines="0" showRowColHeaders="0" workbookViewId="0">
      <pane ySplit="3" topLeftCell="A4" activePane="bottomLeft" state="frozen"/>
      <selection pane="bottomLeft" activeCell="V5" sqref="V5"/>
    </sheetView>
  </sheetViews>
  <sheetFormatPr defaultColWidth="0" defaultRowHeight="10.5" zeroHeight="1" x14ac:dyDescent="0.25"/>
  <cols>
    <col min="1" max="1" width="1" style="15" customWidth="1"/>
    <col min="2" max="11" width="9.69921875" style="15" customWidth="1"/>
    <col min="12" max="12" width="1" style="15" customWidth="1"/>
    <col min="13" max="22" width="9.69921875" style="15" customWidth="1"/>
    <col min="23" max="23" width="1" style="15" customWidth="1"/>
    <col min="24" max="24" width="9.69921875" style="15" customWidth="1"/>
    <col min="25" max="25" width="1" style="15" customWidth="1"/>
    <col min="26" max="16384" width="11.3984375" style="15" hidden="1"/>
  </cols>
  <sheetData>
    <row r="1" spans="1:25" ht="7" customHeight="1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86">
        <f>+COLUMN(C1)-COLUMN()</f>
        <v>-10</v>
      </c>
      <c r="N1" s="86">
        <f>+COLUMN(C1)-COLUMN()</f>
        <v>-11</v>
      </c>
      <c r="O1" s="86">
        <f>+COLUMN(D1)-COLUMN()</f>
        <v>-11</v>
      </c>
      <c r="P1" s="86">
        <f>+COLUMN(E1)-COLUMN()</f>
        <v>-11</v>
      </c>
      <c r="Q1" s="86">
        <f>+COLUMN(F1)-COLUMN()</f>
        <v>-11</v>
      </c>
      <c r="R1" s="86">
        <f>+COLUMN(G1)-COLUMN()</f>
        <v>-11</v>
      </c>
      <c r="S1" s="86">
        <f>+COLUMN(G1)-COLUMN()</f>
        <v>-12</v>
      </c>
      <c r="T1" s="86">
        <f>+COLUMN(H1)-COLUMN()</f>
        <v>-12</v>
      </c>
      <c r="U1" s="86"/>
      <c r="V1" s="86">
        <f>+COLUMN(I1)-COLUMN()</f>
        <v>-13</v>
      </c>
      <c r="W1" s="19"/>
      <c r="X1" s="19"/>
      <c r="Y1" s="19"/>
    </row>
    <row r="2" spans="1:25" ht="18" customHeight="1" x14ac:dyDescent="0.25">
      <c r="A2" s="19"/>
      <c r="B2" s="43" t="s">
        <v>88</v>
      </c>
      <c r="C2" s="44"/>
      <c r="D2" s="44"/>
      <c r="E2" s="44"/>
      <c r="F2" s="44"/>
      <c r="G2" s="44"/>
      <c r="H2" s="44"/>
      <c r="I2" s="44"/>
      <c r="J2" s="107"/>
      <c r="K2" s="45"/>
      <c r="L2" s="20"/>
      <c r="M2" s="43" t="s">
        <v>92</v>
      </c>
      <c r="N2" s="44"/>
      <c r="O2" s="44"/>
      <c r="P2" s="44"/>
      <c r="Q2" s="44"/>
      <c r="R2" s="44"/>
      <c r="S2" s="44"/>
      <c r="T2" s="44"/>
      <c r="U2" s="107"/>
      <c r="V2" s="45"/>
      <c r="W2" s="20"/>
      <c r="X2" s="127" t="str">
        <f>+Variables!$P$9</f>
        <v>Win / Loss Ratio</v>
      </c>
      <c r="Y2" s="19"/>
    </row>
    <row r="3" spans="1:25" ht="40" customHeight="1" x14ac:dyDescent="0.25">
      <c r="A3" s="19"/>
      <c r="B3" s="16" t="str">
        <f>+Variables!$C$4</f>
        <v>sma20 &gt; sma50</v>
      </c>
      <c r="C3" s="17" t="str">
        <f>+Variables!$C$5</f>
        <v>sma20percent</v>
      </c>
      <c r="D3" s="17" t="str">
        <f>+Variables!$C$7</f>
        <v>momentum</v>
      </c>
      <c r="E3" s="17" t="str">
        <f>+Variables!$C$8</f>
        <v>percentChange</v>
      </c>
      <c r="F3" s="17" t="str">
        <f>+Variables!$C$9</f>
        <v>percentOverOpen</v>
      </c>
      <c r="G3" s="17" t="str">
        <f>+Variables!$C$10</f>
        <v>RSI</v>
      </c>
      <c r="H3" s="17" t="str">
        <f>+Variables!$C$12</f>
        <v>volumeRatio</v>
      </c>
      <c r="I3" s="17" t="str">
        <f>+Variables!$C$13</f>
        <v>mktcap</v>
      </c>
      <c r="J3" s="108" t="str">
        <f>+Variables!$C$14</f>
        <v>MACD</v>
      </c>
      <c r="K3" s="18" t="str">
        <f>+Variables!$C$15</f>
        <v>Fit Equation</v>
      </c>
      <c r="L3" s="19"/>
      <c r="M3" s="16" t="str">
        <f>+Variables!$F$5</f>
        <v>Lower % bound for sma20</v>
      </c>
      <c r="N3" s="17" t="str">
        <f>+Variables!$F$6</f>
        <v>Upper % bound for sma20</v>
      </c>
      <c r="O3" s="17" t="str">
        <f>+Variables!$F$7</f>
        <v>Momentum threshold</v>
      </c>
      <c r="P3" s="17" t="str">
        <f>+Variables!$F$8</f>
        <v>% up for Day</v>
      </c>
      <c r="Q3" s="17" t="str">
        <f>+Variables!$F$9</f>
        <v>% up from open</v>
      </c>
      <c r="R3" s="17" t="str">
        <f>+Variables!$F$10</f>
        <v>Lower bound for RSI</v>
      </c>
      <c r="S3" s="17" t="str">
        <f>+Variables!$F$11</f>
        <v>Upper bound for RSI</v>
      </c>
      <c r="T3" s="17" t="str">
        <f>+Variables!$F$12</f>
        <v>Total/Average volume ratio</v>
      </c>
      <c r="U3" s="108" t="str">
        <f>+Variables!$F$13</f>
        <v>Market cap threshold</v>
      </c>
      <c r="V3" s="18" t="str">
        <f>+Variables!$F$15</f>
        <v>Fit equation threshold</v>
      </c>
      <c r="W3" s="19"/>
      <c r="X3" s="128"/>
      <c r="Y3" s="19"/>
    </row>
    <row r="4" spans="1:25" ht="18" customHeight="1" x14ac:dyDescent="0.25">
      <c r="A4" s="19"/>
      <c r="B4" s="21" t="s">
        <v>11</v>
      </c>
      <c r="C4" s="22" t="s">
        <v>11</v>
      </c>
      <c r="D4" s="22" t="s">
        <v>97</v>
      </c>
      <c r="E4" s="22" t="s">
        <v>97</v>
      </c>
      <c r="F4" s="22" t="s">
        <v>97</v>
      </c>
      <c r="G4" s="22" t="s">
        <v>97</v>
      </c>
      <c r="H4" s="22" t="s">
        <v>97</v>
      </c>
      <c r="I4" s="22" t="s">
        <v>11</v>
      </c>
      <c r="J4" s="109" t="s">
        <v>97</v>
      </c>
      <c r="K4" s="23" t="s">
        <v>97</v>
      </c>
      <c r="L4" s="24"/>
      <c r="M4" s="34">
        <v>-5</v>
      </c>
      <c r="N4" s="35">
        <v>-2</v>
      </c>
      <c r="O4" s="40">
        <v>0</v>
      </c>
      <c r="P4" s="35">
        <v>9</v>
      </c>
      <c r="Q4" s="35">
        <v>10</v>
      </c>
      <c r="R4" s="40">
        <v>60</v>
      </c>
      <c r="S4" s="40">
        <v>70</v>
      </c>
      <c r="T4" s="35">
        <v>2.2000000000000002</v>
      </c>
      <c r="U4" s="114">
        <v>2500</v>
      </c>
      <c r="V4" s="129">
        <v>2.7</v>
      </c>
      <c r="W4" s="24"/>
      <c r="X4" s="31">
        <v>5.333333333333333</v>
      </c>
      <c r="Y4" s="19"/>
    </row>
    <row r="5" spans="1:25" ht="18" customHeight="1" x14ac:dyDescent="0.25">
      <c r="A5" s="19"/>
      <c r="B5" s="25" t="s">
        <v>11</v>
      </c>
      <c r="C5" s="26" t="s">
        <v>11</v>
      </c>
      <c r="D5" s="26" t="s">
        <v>11</v>
      </c>
      <c r="E5" s="26" t="s">
        <v>11</v>
      </c>
      <c r="F5" s="26" t="s">
        <v>97</v>
      </c>
      <c r="G5" s="26" t="s">
        <v>97</v>
      </c>
      <c r="H5" s="26" t="s">
        <v>97</v>
      </c>
      <c r="I5" s="26" t="s">
        <v>11</v>
      </c>
      <c r="J5" s="110" t="s">
        <v>97</v>
      </c>
      <c r="K5" s="27" t="s">
        <v>97</v>
      </c>
      <c r="L5" s="24"/>
      <c r="M5" s="36">
        <v>-5</v>
      </c>
      <c r="N5" s="37">
        <v>-2</v>
      </c>
      <c r="O5" s="41">
        <v>0</v>
      </c>
      <c r="P5" s="37">
        <v>9</v>
      </c>
      <c r="Q5" s="37">
        <v>10</v>
      </c>
      <c r="R5" s="41">
        <v>60</v>
      </c>
      <c r="S5" s="41">
        <v>70</v>
      </c>
      <c r="T5" s="37">
        <v>2.2000000000000002</v>
      </c>
      <c r="U5" s="115">
        <v>2500</v>
      </c>
      <c r="V5" s="130">
        <v>2.7</v>
      </c>
      <c r="W5" s="24"/>
      <c r="X5" s="32">
        <v>4.4444444444444446</v>
      </c>
      <c r="Y5" s="19"/>
    </row>
    <row r="6" spans="1:25" ht="18" customHeight="1" x14ac:dyDescent="0.25">
      <c r="A6" s="19"/>
      <c r="B6" s="25" t="s">
        <v>11</v>
      </c>
      <c r="C6" s="26" t="s">
        <v>11</v>
      </c>
      <c r="D6" s="26" t="s">
        <v>11</v>
      </c>
      <c r="E6" s="26" t="s">
        <v>97</v>
      </c>
      <c r="F6" s="26" t="s">
        <v>11</v>
      </c>
      <c r="G6" s="26" t="s">
        <v>97</v>
      </c>
      <c r="H6" s="26" t="s">
        <v>97</v>
      </c>
      <c r="I6" s="26" t="s">
        <v>11</v>
      </c>
      <c r="J6" s="110" t="s">
        <v>97</v>
      </c>
      <c r="K6" s="27" t="s">
        <v>97</v>
      </c>
      <c r="L6" s="24"/>
      <c r="M6" s="36">
        <v>-5</v>
      </c>
      <c r="N6" s="37">
        <v>-2</v>
      </c>
      <c r="O6" s="41">
        <v>0</v>
      </c>
      <c r="P6" s="37">
        <v>9</v>
      </c>
      <c r="Q6" s="37">
        <v>10</v>
      </c>
      <c r="R6" s="41">
        <v>60</v>
      </c>
      <c r="S6" s="41">
        <v>70</v>
      </c>
      <c r="T6" s="37">
        <v>2.2000000000000002</v>
      </c>
      <c r="U6" s="115">
        <v>2500</v>
      </c>
      <c r="V6" s="130">
        <v>2.7</v>
      </c>
      <c r="W6" s="24"/>
      <c r="X6" s="32">
        <v>4.4444444444444446</v>
      </c>
      <c r="Y6" s="19"/>
    </row>
    <row r="7" spans="1:25" ht="18" customHeight="1" x14ac:dyDescent="0.25">
      <c r="A7" s="19"/>
      <c r="B7" s="25" t="s">
        <v>11</v>
      </c>
      <c r="C7" s="26" t="s">
        <v>11</v>
      </c>
      <c r="D7" s="26" t="s">
        <v>11</v>
      </c>
      <c r="E7" s="26" t="s">
        <v>97</v>
      </c>
      <c r="F7" s="26" t="s">
        <v>97</v>
      </c>
      <c r="G7" s="26" t="s">
        <v>97</v>
      </c>
      <c r="H7" s="26" t="s">
        <v>11</v>
      </c>
      <c r="I7" s="26" t="s">
        <v>97</v>
      </c>
      <c r="J7" s="110" t="s">
        <v>11</v>
      </c>
      <c r="K7" s="27" t="s">
        <v>97</v>
      </c>
      <c r="L7" s="24"/>
      <c r="M7" s="36">
        <v>-5</v>
      </c>
      <c r="N7" s="37">
        <v>-2</v>
      </c>
      <c r="O7" s="41">
        <v>0</v>
      </c>
      <c r="P7" s="37">
        <v>9</v>
      </c>
      <c r="Q7" s="37">
        <v>10</v>
      </c>
      <c r="R7" s="41">
        <v>60</v>
      </c>
      <c r="S7" s="41">
        <v>70</v>
      </c>
      <c r="T7" s="37">
        <v>2.2000000000000002</v>
      </c>
      <c r="U7" s="115">
        <v>2500</v>
      </c>
      <c r="V7" s="130">
        <v>2.7</v>
      </c>
      <c r="W7" s="24"/>
      <c r="X7" s="32">
        <v>4.4444444444444446</v>
      </c>
      <c r="Y7" s="19"/>
    </row>
    <row r="8" spans="1:25" ht="18" customHeight="1" x14ac:dyDescent="0.25">
      <c r="A8" s="19"/>
      <c r="B8" s="28" t="s">
        <v>11</v>
      </c>
      <c r="C8" s="29" t="s">
        <v>11</v>
      </c>
      <c r="D8" s="29" t="s">
        <v>11</v>
      </c>
      <c r="E8" s="29" t="s">
        <v>11</v>
      </c>
      <c r="F8" s="29" t="s">
        <v>11</v>
      </c>
      <c r="G8" s="29" t="s">
        <v>97</v>
      </c>
      <c r="H8" s="29" t="s">
        <v>97</v>
      </c>
      <c r="I8" s="29" t="s">
        <v>11</v>
      </c>
      <c r="J8" s="111" t="s">
        <v>97</v>
      </c>
      <c r="K8" s="30" t="s">
        <v>97</v>
      </c>
      <c r="L8" s="24"/>
      <c r="M8" s="38">
        <v>-5</v>
      </c>
      <c r="N8" s="39">
        <v>-2</v>
      </c>
      <c r="O8" s="42">
        <v>0</v>
      </c>
      <c r="P8" s="39">
        <v>9</v>
      </c>
      <c r="Q8" s="39">
        <v>10</v>
      </c>
      <c r="R8" s="42">
        <v>60</v>
      </c>
      <c r="S8" s="42">
        <v>70</v>
      </c>
      <c r="T8" s="39">
        <v>2.2000000000000002</v>
      </c>
      <c r="U8" s="116">
        <v>2500</v>
      </c>
      <c r="V8" s="131">
        <v>2.7</v>
      </c>
      <c r="W8" s="24"/>
      <c r="X8" s="33">
        <v>4.4444444444444446</v>
      </c>
      <c r="Y8" s="19"/>
    </row>
    <row r="9" spans="1:25" ht="7" customHeight="1" x14ac:dyDescent="0.25">
      <c r="A9" s="19"/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19"/>
    </row>
    <row r="10" spans="1:25" ht="7" customHeight="1" x14ac:dyDescent="0.25">
      <c r="A10" s="19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19"/>
    </row>
    <row r="11" spans="1:25" ht="18" customHeight="1" x14ac:dyDescent="0.25">
      <c r="A11" s="19"/>
      <c r="B11" s="101" t="s">
        <v>150</v>
      </c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3"/>
      <c r="Y11" s="19"/>
    </row>
    <row r="12" spans="1:25" ht="7" customHeight="1" x14ac:dyDescent="0.25">
      <c r="A12" s="19"/>
      <c r="B12" s="100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9"/>
    </row>
    <row r="13" spans="1:25" ht="40" customHeight="1" x14ac:dyDescent="0.25">
      <c r="A13" s="19"/>
      <c r="B13" s="89" t="str">
        <f t="shared" ref="B13:V13" si="0">+B3</f>
        <v>sma20 &gt; sma50</v>
      </c>
      <c r="C13" s="90" t="str">
        <f t="shared" si="0"/>
        <v>sma20percent</v>
      </c>
      <c r="D13" s="90" t="str">
        <f t="shared" si="0"/>
        <v>momentum</v>
      </c>
      <c r="E13" s="90" t="str">
        <f t="shared" si="0"/>
        <v>percentChange</v>
      </c>
      <c r="F13" s="90" t="str">
        <f t="shared" si="0"/>
        <v>percentOverOpen</v>
      </c>
      <c r="G13" s="90" t="str">
        <f t="shared" si="0"/>
        <v>RSI</v>
      </c>
      <c r="H13" s="90" t="str">
        <f t="shared" si="0"/>
        <v>volumeRatio</v>
      </c>
      <c r="I13" s="90" t="str">
        <f t="shared" si="0"/>
        <v>mktcap</v>
      </c>
      <c r="J13" s="112" t="str">
        <f t="shared" ref="J13" si="1">+J3</f>
        <v>MACD</v>
      </c>
      <c r="K13" s="91" t="str">
        <f t="shared" si="0"/>
        <v>Fit Equation</v>
      </c>
      <c r="L13" s="19"/>
      <c r="M13" s="89" t="str">
        <f t="shared" si="0"/>
        <v>Lower % bound for sma20</v>
      </c>
      <c r="N13" s="90" t="str">
        <f t="shared" si="0"/>
        <v>Upper % bound for sma20</v>
      </c>
      <c r="O13" s="90" t="str">
        <f t="shared" si="0"/>
        <v>Momentum threshold</v>
      </c>
      <c r="P13" s="90" t="str">
        <f t="shared" si="0"/>
        <v>% up for Day</v>
      </c>
      <c r="Q13" s="90" t="str">
        <f t="shared" si="0"/>
        <v>% up from open</v>
      </c>
      <c r="R13" s="90" t="str">
        <f t="shared" si="0"/>
        <v>Lower bound for RSI</v>
      </c>
      <c r="S13" s="90" t="str">
        <f t="shared" si="0"/>
        <v>Upper bound for RSI</v>
      </c>
      <c r="T13" s="90" t="str">
        <f t="shared" si="0"/>
        <v>Total/Average volume ratio</v>
      </c>
      <c r="U13" s="112" t="str">
        <f t="shared" ref="U13" si="2">+U3</f>
        <v>Market cap threshold</v>
      </c>
      <c r="V13" s="91" t="str">
        <f t="shared" si="0"/>
        <v>Fit equation threshold</v>
      </c>
      <c r="W13" s="19"/>
      <c r="X13" s="92" t="str">
        <f>+Variables!$P$4</f>
        <v>Win</v>
      </c>
      <c r="Y13" s="19"/>
    </row>
    <row r="14" spans="1:25" ht="18" customHeight="1" x14ac:dyDescent="0.25">
      <c r="A14" s="19"/>
      <c r="B14" s="93" t="s">
        <v>11</v>
      </c>
      <c r="C14" s="94" t="s">
        <v>11</v>
      </c>
      <c r="D14" s="94" t="s">
        <v>97</v>
      </c>
      <c r="E14" s="94" t="s">
        <v>97</v>
      </c>
      <c r="F14" s="94" t="s">
        <v>97</v>
      </c>
      <c r="G14" s="94" t="s">
        <v>97</v>
      </c>
      <c r="H14" s="94" t="s">
        <v>11</v>
      </c>
      <c r="I14" s="94" t="s">
        <v>11</v>
      </c>
      <c r="J14" s="113" t="s">
        <v>11</v>
      </c>
      <c r="K14" s="95" t="s">
        <v>97</v>
      </c>
      <c r="L14" s="24"/>
      <c r="M14" s="96">
        <v>-5</v>
      </c>
      <c r="N14" s="97">
        <v>-2</v>
      </c>
      <c r="O14" s="98">
        <v>0</v>
      </c>
      <c r="P14" s="97">
        <v>9</v>
      </c>
      <c r="Q14" s="97">
        <v>10</v>
      </c>
      <c r="R14" s="98">
        <v>60</v>
      </c>
      <c r="S14" s="98">
        <v>70</v>
      </c>
      <c r="T14" s="97">
        <v>2.2000000000000002</v>
      </c>
      <c r="U14" s="117">
        <v>2500</v>
      </c>
      <c r="V14" s="99">
        <v>2.7</v>
      </c>
      <c r="W14" s="24"/>
      <c r="X14" s="104">
        <v>4</v>
      </c>
      <c r="Y14" s="19"/>
    </row>
    <row r="15" spans="1:25" ht="7" customHeight="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</sheetData>
  <mergeCells count="1">
    <mergeCell ref="X2:X3"/>
  </mergeCells>
  <conditionalFormatting sqref="B4:X8 B14:X14">
    <cfRule type="expression" dxfId="1" priority="3" stopIfTrue="1">
      <formula>OR(COUNTIF($M4:$X4,0)=10,COUNTIF($B4:$K4,0)=9)</formula>
    </cfRule>
  </conditionalFormatting>
  <conditionalFormatting sqref="M4:V8">
    <cfRule type="expression" dxfId="0" priority="4" stopIfTrue="1">
      <formula>OFFSET(M4,0,M$1)="OFF"</formula>
    </cfRule>
  </conditionalFormatting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 startFromScratch="false">
    <tabs>
      <tab id="MyTab" insertBeforeMso="TabHome" label="Chris Kittredge">
        <group id="Group1" label=" ">
          <button id="Button1" label="Iterate" onAction="button1" imageMso="CodeEditor" size="large"/>
          <button id="Button2" label="Process input files" onAction="button2" imageMso="ClickToRunMobileOfficeCreationButton" size="large"/>
          <button id="Button3" label="Help" onAction="button3" imageMso="Help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Variables</vt:lpstr>
      <vt:lpstr>Data</vt:lpstr>
      <vt:lpstr>Top5</vt:lpstr>
      <vt:lpstr>data_row</vt:lpstr>
      <vt:lpstr>input</vt:lpstr>
      <vt:lpstr>method</vt:lpstr>
      <vt:lpstr>path</vt:lpstr>
      <vt:lpstr>BS!Print_Area</vt:lpstr>
      <vt:lpstr>ratio</vt:lpstr>
      <vt:lpstr>wins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Charca</dc:creator>
  <cp:lastModifiedBy>Chris Kittredge</cp:lastModifiedBy>
  <cp:lastPrinted>2021-05-16T04:13:05Z</cp:lastPrinted>
  <dcterms:created xsi:type="dcterms:W3CDTF">2021-05-14T02:35:43Z</dcterms:created>
  <dcterms:modified xsi:type="dcterms:W3CDTF">2021-06-30T03:24:25Z</dcterms:modified>
</cp:coreProperties>
</file>